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2"/>
  <workbookPr defaultThemeVersion="124226"/>
  <mc:AlternateContent xmlns:mc="http://schemas.openxmlformats.org/markup-compatibility/2006">
    <mc:Choice Requires="x15">
      <x15ac:absPath xmlns:x15ac="http://schemas.microsoft.com/office/spreadsheetml/2010/11/ac" url="/Users/jfaludi/Library/CloudStorage/GoogleDrive-jer@faludidesign.com/.shortcut-targets-by-id/0B6bvXEyrBvElbkhHYzBiWHFFazA/_Jer_on_Gdrive/__TU Delft__/Class - Sustainable Impact/_Sustainable Impact course shared 2023-24/Week 5 - LCA/"/>
    </mc:Choice>
  </mc:AlternateContent>
  <xr:revisionPtr revIDLastSave="0" documentId="13_ncr:1_{9230C518-B5E1-824D-B489-EEEECCB1248D}" xr6:coauthVersionLast="47" xr6:coauthVersionMax="47" xr10:uidLastSave="{00000000-0000-0000-0000-000000000000}"/>
  <bookViews>
    <workbookView xWindow="-3460" yWindow="-21100" windowWidth="34380" windowHeight="21100" tabRatio="844" activeTab="1" xr2:uid="{00000000-000D-0000-FFFF-FFFF00000000}"/>
  </bookViews>
  <sheets>
    <sheet name="LCA model" sheetId="37" r:id="rId1"/>
    <sheet name="Idemat2024 (simple)" sheetId="40" r:id="rId2"/>
    <sheet name="Idemat2024 (detailed)" sheetId="41" r:id="rId3"/>
    <sheet name="agri-footprint" sheetId="38" r:id="rId4"/>
    <sheet name="World Food LCA" sheetId="39" r:id="rId5"/>
    <sheet name="Explanations" sheetId="42" r:id="rId6"/>
  </sheets>
  <externalReferences>
    <externalReference r:id="rId7"/>
  </externalReferences>
  <definedNames>
    <definedName name="_xlnm._FilterDatabase" localSheetId="2" hidden="1">'Idemat2024 (detailed)'!$B$1:$D$2512</definedName>
    <definedName name="_xlnm._FilterDatabase" localSheetId="1" hidden="1">'Idemat2024 (simple)'!$B$1:$D$1702</definedName>
    <definedName name="list" localSheetId="3">#REF!</definedName>
    <definedName name="list" localSheetId="5">#REF!</definedName>
    <definedName name="list" localSheetId="2">#REF!</definedName>
    <definedName name="list" localSheetId="1">#REF!</definedName>
    <definedName name="list" localSheetId="0">#REF!</definedName>
    <definedName name="list" localSheetId="4">#REF!</definedName>
    <definedName name="list">#REF!</definedName>
    <definedName name="list2">#REF!</definedName>
    <definedName name="newlist">#REF!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P2388" i="41" l="1"/>
  <c r="AO2388" i="41"/>
  <c r="AN2388" i="41"/>
  <c r="Z2388" i="41"/>
  <c r="J2388" i="41"/>
  <c r="I2388" i="41"/>
  <c r="H2388" i="41"/>
  <c r="G2388" i="41" s="1"/>
  <c r="F2388" i="41"/>
  <c r="C2388" i="41"/>
  <c r="AP2387" i="41"/>
  <c r="AO2387" i="41"/>
  <c r="AN2387" i="41"/>
  <c r="Z2387" i="41"/>
  <c r="J2387" i="41"/>
  <c r="I2387" i="41"/>
  <c r="G2387" i="41" s="1"/>
  <c r="H2387" i="41"/>
  <c r="F2387" i="41"/>
  <c r="C2387" i="41"/>
  <c r="AP2386" i="41"/>
  <c r="AO2386" i="41"/>
  <c r="AN2386" i="41"/>
  <c r="Z2386" i="41"/>
  <c r="J2386" i="41"/>
  <c r="I2386" i="41"/>
  <c r="H2386" i="41"/>
  <c r="G2386" i="41" s="1"/>
  <c r="F2386" i="41"/>
  <c r="C2386" i="41"/>
  <c r="AP2385" i="41"/>
  <c r="AO2385" i="41"/>
  <c r="AN2385" i="41"/>
  <c r="Z2385" i="41"/>
  <c r="J2385" i="41"/>
  <c r="I2385" i="41"/>
  <c r="H2385" i="41"/>
  <c r="G2385" i="41" s="1"/>
  <c r="F2385" i="41"/>
  <c r="C2385" i="41"/>
  <c r="AP2384" i="41"/>
  <c r="AO2384" i="41"/>
  <c r="AN2384" i="41"/>
  <c r="Z2384" i="41"/>
  <c r="J2384" i="41"/>
  <c r="I2384" i="41"/>
  <c r="H2384" i="41"/>
  <c r="G2384" i="41" s="1"/>
  <c r="F2384" i="41"/>
  <c r="C2384" i="41"/>
  <c r="AP2383" i="41"/>
  <c r="AO2383" i="41"/>
  <c r="AN2383" i="41"/>
  <c r="Z2383" i="41"/>
  <c r="J2383" i="41"/>
  <c r="I2383" i="41"/>
  <c r="H2383" i="41"/>
  <c r="G2383" i="41" s="1"/>
  <c r="F2383" i="41"/>
  <c r="C2383" i="41"/>
  <c r="AP2382" i="41"/>
  <c r="AO2382" i="41"/>
  <c r="AN2382" i="41"/>
  <c r="Z2382" i="41"/>
  <c r="J2382" i="41"/>
  <c r="I2382" i="41"/>
  <c r="H2382" i="41"/>
  <c r="G2382" i="41" s="1"/>
  <c r="F2382" i="41"/>
  <c r="C2382" i="41"/>
  <c r="AP2381" i="41"/>
  <c r="AO2381" i="41"/>
  <c r="AN2381" i="41"/>
  <c r="Z2381" i="41"/>
  <c r="J2381" i="41"/>
  <c r="I2381" i="41"/>
  <c r="H2381" i="41"/>
  <c r="G2381" i="41" s="1"/>
  <c r="F2381" i="41"/>
  <c r="C2381" i="41"/>
  <c r="AP2380" i="41"/>
  <c r="AO2380" i="41"/>
  <c r="AN2380" i="41"/>
  <c r="Z2380" i="41"/>
  <c r="J2380" i="41"/>
  <c r="I2380" i="41"/>
  <c r="H2380" i="41"/>
  <c r="G2380" i="41" s="1"/>
  <c r="F2380" i="41"/>
  <c r="C2380" i="41"/>
  <c r="AP2379" i="41"/>
  <c r="AO2379" i="41"/>
  <c r="AN2379" i="41"/>
  <c r="Z2379" i="41"/>
  <c r="J2379" i="41"/>
  <c r="I2379" i="41"/>
  <c r="H2379" i="41"/>
  <c r="G2379" i="41" s="1"/>
  <c r="F2379" i="41"/>
  <c r="C2379" i="41"/>
  <c r="AP2378" i="41"/>
  <c r="AO2378" i="41"/>
  <c r="AN2378" i="41"/>
  <c r="Z2378" i="41"/>
  <c r="J2378" i="41"/>
  <c r="I2378" i="41"/>
  <c r="H2378" i="41"/>
  <c r="G2378" i="41" s="1"/>
  <c r="F2378" i="41"/>
  <c r="C2378" i="41"/>
  <c r="AP2377" i="41"/>
  <c r="AO2377" i="41"/>
  <c r="AN2377" i="41"/>
  <c r="Z2377" i="41"/>
  <c r="J2377" i="41"/>
  <c r="I2377" i="41"/>
  <c r="H2377" i="41"/>
  <c r="G2377" i="41" s="1"/>
  <c r="F2377" i="41"/>
  <c r="C2377" i="41"/>
  <c r="AP2376" i="41"/>
  <c r="AO2376" i="41"/>
  <c r="AN2376" i="41"/>
  <c r="Z2376" i="41"/>
  <c r="J2376" i="41"/>
  <c r="I2376" i="41"/>
  <c r="H2376" i="41"/>
  <c r="G2376" i="41" s="1"/>
  <c r="F2376" i="41"/>
  <c r="C2376" i="41"/>
  <c r="AP2375" i="41"/>
  <c r="AO2375" i="41"/>
  <c r="AN2375" i="41"/>
  <c r="Z2375" i="41"/>
  <c r="J2375" i="41"/>
  <c r="I2375" i="41"/>
  <c r="H2375" i="41"/>
  <c r="G2375" i="41" s="1"/>
  <c r="F2375" i="41"/>
  <c r="C2375" i="41"/>
  <c r="AP2374" i="41"/>
  <c r="AO2374" i="41"/>
  <c r="AN2374" i="41"/>
  <c r="Z2374" i="41"/>
  <c r="J2374" i="41"/>
  <c r="I2374" i="41"/>
  <c r="H2374" i="41"/>
  <c r="G2374" i="41" s="1"/>
  <c r="F2374" i="41"/>
  <c r="C2374" i="41"/>
  <c r="AP2373" i="41"/>
  <c r="AO2373" i="41"/>
  <c r="AN2373" i="41"/>
  <c r="Z2373" i="41"/>
  <c r="J2373" i="41"/>
  <c r="I2373" i="41"/>
  <c r="H2373" i="41"/>
  <c r="G2373" i="41" s="1"/>
  <c r="F2373" i="41"/>
  <c r="C2373" i="41"/>
  <c r="AP2372" i="41"/>
  <c r="AO2372" i="41"/>
  <c r="AN2372" i="41"/>
  <c r="Z2372" i="41"/>
  <c r="J2372" i="41"/>
  <c r="I2372" i="41"/>
  <c r="H2372" i="41"/>
  <c r="F2372" i="41"/>
  <c r="C2372" i="41"/>
  <c r="AP2371" i="41"/>
  <c r="AO2371" i="41"/>
  <c r="AN2371" i="41"/>
  <c r="Z2371" i="41"/>
  <c r="J2371" i="41"/>
  <c r="I2371" i="41"/>
  <c r="H2371" i="41"/>
  <c r="G2371" i="41" s="1"/>
  <c r="F2371" i="41"/>
  <c r="C2371" i="41"/>
  <c r="AP2370" i="41"/>
  <c r="AO2370" i="41"/>
  <c r="AN2370" i="41"/>
  <c r="Z2370" i="41"/>
  <c r="J2370" i="41"/>
  <c r="I2370" i="41"/>
  <c r="H2370" i="41"/>
  <c r="G2370" i="41" s="1"/>
  <c r="F2370" i="41"/>
  <c r="C2370" i="41"/>
  <c r="AP2369" i="41"/>
  <c r="AO2369" i="41"/>
  <c r="AN2369" i="41"/>
  <c r="Z2369" i="41"/>
  <c r="J2369" i="41"/>
  <c r="I2369" i="41"/>
  <c r="H2369" i="41"/>
  <c r="G2369" i="41" s="1"/>
  <c r="F2369" i="41"/>
  <c r="C2369" i="41"/>
  <c r="AP2368" i="41"/>
  <c r="AO2368" i="41"/>
  <c r="AN2368" i="41"/>
  <c r="Z2368" i="41"/>
  <c r="J2368" i="41"/>
  <c r="I2368" i="41"/>
  <c r="H2368" i="41"/>
  <c r="G2368" i="41" s="1"/>
  <c r="F2368" i="41"/>
  <c r="C2368" i="41"/>
  <c r="AP2367" i="41"/>
  <c r="AO2367" i="41"/>
  <c r="AN2367" i="41"/>
  <c r="Z2367" i="41"/>
  <c r="J2367" i="41"/>
  <c r="I2367" i="41"/>
  <c r="H2367" i="41"/>
  <c r="G2367" i="41" s="1"/>
  <c r="F2367" i="41"/>
  <c r="C2367" i="41"/>
  <c r="AP2366" i="41"/>
  <c r="AO2366" i="41"/>
  <c r="AN2366" i="41"/>
  <c r="Z2366" i="41"/>
  <c r="J2366" i="41"/>
  <c r="I2366" i="41"/>
  <c r="H2366" i="41"/>
  <c r="G2366" i="41" s="1"/>
  <c r="F2366" i="41"/>
  <c r="C2366" i="41"/>
  <c r="AP2365" i="41"/>
  <c r="AO2365" i="41"/>
  <c r="AN2365" i="41"/>
  <c r="Z2365" i="41"/>
  <c r="J2365" i="41"/>
  <c r="I2365" i="41"/>
  <c r="H2365" i="41"/>
  <c r="G2365" i="41" s="1"/>
  <c r="F2365" i="41"/>
  <c r="C2365" i="41"/>
  <c r="AP2364" i="41"/>
  <c r="AO2364" i="41"/>
  <c r="AN2364" i="41"/>
  <c r="Z2364" i="41"/>
  <c r="J2364" i="41"/>
  <c r="I2364" i="41"/>
  <c r="H2364" i="41"/>
  <c r="G2364" i="41" s="1"/>
  <c r="F2364" i="41"/>
  <c r="C2364" i="41"/>
  <c r="AP2363" i="41"/>
  <c r="AO2363" i="41"/>
  <c r="AN2363" i="41"/>
  <c r="Z2363" i="41"/>
  <c r="J2363" i="41"/>
  <c r="I2363" i="41"/>
  <c r="H2363" i="41"/>
  <c r="G2363" i="41" s="1"/>
  <c r="F2363" i="41"/>
  <c r="C2363" i="41"/>
  <c r="AP2362" i="41"/>
  <c r="AO2362" i="41"/>
  <c r="AN2362" i="41"/>
  <c r="Z2362" i="41"/>
  <c r="J2362" i="41"/>
  <c r="I2362" i="41"/>
  <c r="H2362" i="41"/>
  <c r="G2362" i="41" s="1"/>
  <c r="F2362" i="41"/>
  <c r="C2362" i="41"/>
  <c r="AP2361" i="41"/>
  <c r="AO2361" i="41"/>
  <c r="AN2361" i="41"/>
  <c r="Z2361" i="41"/>
  <c r="J2361" i="41"/>
  <c r="I2361" i="41"/>
  <c r="H2361" i="41"/>
  <c r="G2361" i="41" s="1"/>
  <c r="F2361" i="41"/>
  <c r="C2361" i="41"/>
  <c r="AP2360" i="41"/>
  <c r="AO2360" i="41"/>
  <c r="AN2360" i="41"/>
  <c r="Z2360" i="41"/>
  <c r="J2360" i="41"/>
  <c r="I2360" i="41"/>
  <c r="H2360" i="41"/>
  <c r="G2360" i="41" s="1"/>
  <c r="F2360" i="41"/>
  <c r="C2360" i="41"/>
  <c r="AP2359" i="41"/>
  <c r="AO2359" i="41"/>
  <c r="AN2359" i="41"/>
  <c r="Z2359" i="41"/>
  <c r="J2359" i="41"/>
  <c r="I2359" i="41"/>
  <c r="H2359" i="41"/>
  <c r="G2359" i="41" s="1"/>
  <c r="F2359" i="41"/>
  <c r="C2359" i="41"/>
  <c r="AP2358" i="41"/>
  <c r="AO2358" i="41"/>
  <c r="AN2358" i="41"/>
  <c r="Z2358" i="41"/>
  <c r="J2358" i="41"/>
  <c r="I2358" i="41"/>
  <c r="H2358" i="41"/>
  <c r="G2358" i="41" s="1"/>
  <c r="F2358" i="41"/>
  <c r="C2358" i="41"/>
  <c r="AP2357" i="41"/>
  <c r="AO2357" i="41"/>
  <c r="AN2357" i="41"/>
  <c r="Z2357" i="41"/>
  <c r="J2357" i="41"/>
  <c r="I2357" i="41"/>
  <c r="H2357" i="41"/>
  <c r="G2357" i="41" s="1"/>
  <c r="F2357" i="41"/>
  <c r="C2357" i="41"/>
  <c r="AP2356" i="41"/>
  <c r="AO2356" i="41"/>
  <c r="AN2356" i="41"/>
  <c r="Z2356" i="41"/>
  <c r="J2356" i="41"/>
  <c r="I2356" i="41"/>
  <c r="H2356" i="41"/>
  <c r="F2356" i="41"/>
  <c r="C2356" i="41"/>
  <c r="AP2355" i="41"/>
  <c r="AO2355" i="41"/>
  <c r="AN2355" i="41"/>
  <c r="Z2355" i="41"/>
  <c r="J2355" i="41"/>
  <c r="I2355" i="41"/>
  <c r="H2355" i="41"/>
  <c r="G2355" i="41" s="1"/>
  <c r="F2355" i="41"/>
  <c r="C2355" i="41"/>
  <c r="AP2354" i="41"/>
  <c r="AO2354" i="41"/>
  <c r="AN2354" i="41"/>
  <c r="Z2354" i="41"/>
  <c r="J2354" i="41"/>
  <c r="I2354" i="41"/>
  <c r="H2354" i="41"/>
  <c r="G2354" i="41" s="1"/>
  <c r="F2354" i="41"/>
  <c r="C2354" i="41"/>
  <c r="AP2353" i="41"/>
  <c r="AO2353" i="41"/>
  <c r="AN2353" i="41"/>
  <c r="Z2353" i="41"/>
  <c r="J2353" i="41"/>
  <c r="I2353" i="41"/>
  <c r="H2353" i="41"/>
  <c r="G2353" i="41" s="1"/>
  <c r="F2353" i="41"/>
  <c r="C2353" i="41"/>
  <c r="AP2352" i="41"/>
  <c r="AO2352" i="41"/>
  <c r="AN2352" i="41"/>
  <c r="Z2352" i="41"/>
  <c r="J2352" i="41"/>
  <c r="I2352" i="41"/>
  <c r="H2352" i="41"/>
  <c r="G2352" i="41" s="1"/>
  <c r="F2352" i="41"/>
  <c r="C2352" i="41"/>
  <c r="AP2351" i="41"/>
  <c r="AO2351" i="41"/>
  <c r="AN2351" i="41"/>
  <c r="Z2351" i="41"/>
  <c r="J2351" i="41"/>
  <c r="I2351" i="41"/>
  <c r="H2351" i="41"/>
  <c r="G2351" i="41" s="1"/>
  <c r="F2351" i="41"/>
  <c r="C2351" i="41"/>
  <c r="AP2350" i="41"/>
  <c r="AO2350" i="41"/>
  <c r="AN2350" i="41"/>
  <c r="Z2350" i="41"/>
  <c r="J2350" i="41"/>
  <c r="I2350" i="41"/>
  <c r="H2350" i="41"/>
  <c r="G2350" i="41" s="1"/>
  <c r="F2350" i="41"/>
  <c r="C2350" i="41"/>
  <c r="AP2349" i="41"/>
  <c r="AO2349" i="41"/>
  <c r="AN2349" i="41"/>
  <c r="Z2349" i="41"/>
  <c r="J2349" i="41"/>
  <c r="I2349" i="41"/>
  <c r="H2349" i="41"/>
  <c r="G2349" i="41" s="1"/>
  <c r="F2349" i="41"/>
  <c r="C2349" i="41"/>
  <c r="AP2348" i="41"/>
  <c r="AO2348" i="41"/>
  <c r="AN2348" i="41"/>
  <c r="Z2348" i="41"/>
  <c r="J2348" i="41"/>
  <c r="I2348" i="41"/>
  <c r="H2348" i="41"/>
  <c r="G2348" i="41" s="1"/>
  <c r="F2348" i="41"/>
  <c r="C2348" i="41"/>
  <c r="AP2347" i="41"/>
  <c r="AO2347" i="41"/>
  <c r="AN2347" i="41"/>
  <c r="Z2347" i="41"/>
  <c r="J2347" i="41"/>
  <c r="I2347" i="41"/>
  <c r="H2347" i="41"/>
  <c r="G2347" i="41" s="1"/>
  <c r="F2347" i="41"/>
  <c r="C2347" i="41"/>
  <c r="AP2346" i="41"/>
  <c r="AO2346" i="41"/>
  <c r="AN2346" i="41"/>
  <c r="Z2346" i="41"/>
  <c r="J2346" i="41"/>
  <c r="I2346" i="41"/>
  <c r="H2346" i="41"/>
  <c r="G2346" i="41" s="1"/>
  <c r="F2346" i="41"/>
  <c r="C2346" i="41"/>
  <c r="AP2345" i="41"/>
  <c r="AO2345" i="41"/>
  <c r="AN2345" i="41"/>
  <c r="Z2345" i="41"/>
  <c r="J2345" i="41"/>
  <c r="I2345" i="41"/>
  <c r="H2345" i="41"/>
  <c r="G2345" i="41" s="1"/>
  <c r="F2345" i="41"/>
  <c r="C2345" i="41"/>
  <c r="AP2344" i="41"/>
  <c r="AO2344" i="41"/>
  <c r="AN2344" i="41"/>
  <c r="Z2344" i="41"/>
  <c r="J2344" i="41"/>
  <c r="I2344" i="41"/>
  <c r="H2344" i="41"/>
  <c r="G2344" i="41" s="1"/>
  <c r="F2344" i="41"/>
  <c r="C2344" i="41"/>
  <c r="AP2343" i="41"/>
  <c r="AO2343" i="41"/>
  <c r="AN2343" i="41"/>
  <c r="Z2343" i="41"/>
  <c r="J2343" i="41"/>
  <c r="I2343" i="41"/>
  <c r="H2343" i="41"/>
  <c r="G2343" i="41" s="1"/>
  <c r="F2343" i="41"/>
  <c r="C2343" i="41"/>
  <c r="AP2342" i="41"/>
  <c r="AO2342" i="41"/>
  <c r="AN2342" i="41"/>
  <c r="Z2342" i="41"/>
  <c r="J2342" i="41"/>
  <c r="I2342" i="41"/>
  <c r="H2342" i="41"/>
  <c r="G2342" i="41" s="1"/>
  <c r="F2342" i="41"/>
  <c r="C2342" i="41"/>
  <c r="AP2341" i="41"/>
  <c r="AO2341" i="41"/>
  <c r="AN2341" i="41"/>
  <c r="Z2341" i="41"/>
  <c r="J2341" i="41"/>
  <c r="I2341" i="41"/>
  <c r="H2341" i="41"/>
  <c r="G2341" i="41" s="1"/>
  <c r="F2341" i="41"/>
  <c r="C2341" i="41"/>
  <c r="AP2340" i="41"/>
  <c r="AO2340" i="41"/>
  <c r="AN2340" i="41"/>
  <c r="Z2340" i="41"/>
  <c r="J2340" i="41"/>
  <c r="I2340" i="41"/>
  <c r="H2340" i="41"/>
  <c r="F2340" i="41"/>
  <c r="C2340" i="41"/>
  <c r="AP2339" i="41"/>
  <c r="AO2339" i="41"/>
  <c r="AN2339" i="41"/>
  <c r="Z2339" i="41"/>
  <c r="J2339" i="41"/>
  <c r="I2339" i="41"/>
  <c r="H2339" i="41"/>
  <c r="G2339" i="41" s="1"/>
  <c r="F2339" i="41"/>
  <c r="C2339" i="41"/>
  <c r="AP2338" i="41"/>
  <c r="AO2338" i="41"/>
  <c r="AN2338" i="41"/>
  <c r="Z2338" i="41"/>
  <c r="J2338" i="41"/>
  <c r="I2338" i="41"/>
  <c r="H2338" i="41"/>
  <c r="G2338" i="41" s="1"/>
  <c r="F2338" i="41"/>
  <c r="C2338" i="41"/>
  <c r="AP2337" i="41"/>
  <c r="AO2337" i="41"/>
  <c r="AN2337" i="41"/>
  <c r="Z2337" i="41"/>
  <c r="J2337" i="41"/>
  <c r="I2337" i="41"/>
  <c r="H2337" i="41"/>
  <c r="G2337" i="41" s="1"/>
  <c r="F2337" i="41"/>
  <c r="C2337" i="41"/>
  <c r="AP2336" i="41"/>
  <c r="AO2336" i="41"/>
  <c r="AN2336" i="41"/>
  <c r="Z2336" i="41"/>
  <c r="J2336" i="41"/>
  <c r="I2336" i="41"/>
  <c r="H2336" i="41"/>
  <c r="G2336" i="41" s="1"/>
  <c r="F2336" i="41"/>
  <c r="C2336" i="41"/>
  <c r="AP2335" i="41"/>
  <c r="AO2335" i="41"/>
  <c r="AN2335" i="41"/>
  <c r="Z2335" i="41"/>
  <c r="J2335" i="41"/>
  <c r="I2335" i="41"/>
  <c r="H2335" i="41"/>
  <c r="G2335" i="41" s="1"/>
  <c r="F2335" i="41"/>
  <c r="C2335" i="41"/>
  <c r="AP2334" i="41"/>
  <c r="AO2334" i="41"/>
  <c r="AN2334" i="41"/>
  <c r="Z2334" i="41"/>
  <c r="J2334" i="41"/>
  <c r="I2334" i="41"/>
  <c r="H2334" i="41"/>
  <c r="G2334" i="41" s="1"/>
  <c r="F2334" i="41"/>
  <c r="C2334" i="41"/>
  <c r="AP2333" i="41"/>
  <c r="AO2333" i="41"/>
  <c r="AN2333" i="41"/>
  <c r="Z2333" i="41"/>
  <c r="J2333" i="41"/>
  <c r="I2333" i="41"/>
  <c r="H2333" i="41"/>
  <c r="G2333" i="41" s="1"/>
  <c r="F2333" i="41"/>
  <c r="C2333" i="41"/>
  <c r="AP2332" i="41"/>
  <c r="AO2332" i="41"/>
  <c r="AN2332" i="41"/>
  <c r="Z2332" i="41"/>
  <c r="J2332" i="41"/>
  <c r="I2332" i="41"/>
  <c r="H2332" i="41"/>
  <c r="G2332" i="41" s="1"/>
  <c r="F2332" i="41"/>
  <c r="C2332" i="41"/>
  <c r="AP2331" i="41"/>
  <c r="AO2331" i="41"/>
  <c r="AN2331" i="41"/>
  <c r="Z2331" i="41"/>
  <c r="J2331" i="41"/>
  <c r="I2331" i="41"/>
  <c r="H2331" i="41"/>
  <c r="G2331" i="41" s="1"/>
  <c r="F2331" i="41"/>
  <c r="C2331" i="41"/>
  <c r="AP2330" i="41"/>
  <c r="AO2330" i="41"/>
  <c r="AN2330" i="41"/>
  <c r="Z2330" i="41"/>
  <c r="J2330" i="41"/>
  <c r="I2330" i="41"/>
  <c r="H2330" i="41"/>
  <c r="G2330" i="41" s="1"/>
  <c r="F2330" i="41"/>
  <c r="C2330" i="41"/>
  <c r="AP2329" i="41"/>
  <c r="AO2329" i="41"/>
  <c r="AN2329" i="41"/>
  <c r="Z2329" i="41"/>
  <c r="J2329" i="41"/>
  <c r="I2329" i="41"/>
  <c r="H2329" i="41"/>
  <c r="G2329" i="41" s="1"/>
  <c r="F2329" i="41"/>
  <c r="C2329" i="41"/>
  <c r="AP2328" i="41"/>
  <c r="AO2328" i="41"/>
  <c r="AN2328" i="41"/>
  <c r="Z2328" i="41"/>
  <c r="J2328" i="41"/>
  <c r="I2328" i="41"/>
  <c r="H2328" i="41"/>
  <c r="G2328" i="41" s="1"/>
  <c r="F2328" i="41"/>
  <c r="C2328" i="41"/>
  <c r="AP2327" i="41"/>
  <c r="AO2327" i="41"/>
  <c r="AN2327" i="41"/>
  <c r="Z2327" i="41"/>
  <c r="J2327" i="41"/>
  <c r="I2327" i="41"/>
  <c r="H2327" i="41"/>
  <c r="G2327" i="41" s="1"/>
  <c r="F2327" i="41"/>
  <c r="C2327" i="41"/>
  <c r="AP2326" i="41"/>
  <c r="AO2326" i="41"/>
  <c r="AN2326" i="41"/>
  <c r="Z2326" i="41"/>
  <c r="J2326" i="41"/>
  <c r="I2326" i="41"/>
  <c r="H2326" i="41"/>
  <c r="G2326" i="41" s="1"/>
  <c r="F2326" i="41"/>
  <c r="C2326" i="41"/>
  <c r="AP2325" i="41"/>
  <c r="AO2325" i="41"/>
  <c r="AN2325" i="41"/>
  <c r="Z2325" i="41"/>
  <c r="J2325" i="41"/>
  <c r="I2325" i="41"/>
  <c r="H2325" i="41"/>
  <c r="G2325" i="41" s="1"/>
  <c r="F2325" i="41"/>
  <c r="C2325" i="41"/>
  <c r="AP2324" i="41"/>
  <c r="AO2324" i="41"/>
  <c r="AN2324" i="41"/>
  <c r="Z2324" i="41"/>
  <c r="J2324" i="41"/>
  <c r="I2324" i="41"/>
  <c r="H2324" i="41"/>
  <c r="F2324" i="41"/>
  <c r="C2324" i="41"/>
  <c r="AP2323" i="41"/>
  <c r="AO2323" i="41"/>
  <c r="AN2323" i="41"/>
  <c r="Z2323" i="41"/>
  <c r="J2323" i="41"/>
  <c r="I2323" i="41"/>
  <c r="H2323" i="41"/>
  <c r="G2323" i="41" s="1"/>
  <c r="F2323" i="41"/>
  <c r="C2323" i="41"/>
  <c r="AP2322" i="41"/>
  <c r="AO2322" i="41"/>
  <c r="AN2322" i="41"/>
  <c r="Z2322" i="41"/>
  <c r="J2322" i="41"/>
  <c r="I2322" i="41"/>
  <c r="H2322" i="41"/>
  <c r="G2322" i="41" s="1"/>
  <c r="F2322" i="41"/>
  <c r="C2322" i="41"/>
  <c r="AP2321" i="41"/>
  <c r="AO2321" i="41"/>
  <c r="AN2321" i="41"/>
  <c r="Z2321" i="41"/>
  <c r="J2321" i="41"/>
  <c r="I2321" i="41"/>
  <c r="H2321" i="41"/>
  <c r="G2321" i="41" s="1"/>
  <c r="F2321" i="41"/>
  <c r="C2321" i="41"/>
  <c r="AP2320" i="41"/>
  <c r="AO2320" i="41"/>
  <c r="AN2320" i="41"/>
  <c r="Z2320" i="41"/>
  <c r="J2320" i="41"/>
  <c r="I2320" i="41"/>
  <c r="H2320" i="41"/>
  <c r="G2320" i="41" s="1"/>
  <c r="F2320" i="41"/>
  <c r="C2320" i="41"/>
  <c r="AP2319" i="41"/>
  <c r="AO2319" i="41"/>
  <c r="AN2319" i="41"/>
  <c r="Z2319" i="41"/>
  <c r="J2319" i="41"/>
  <c r="I2319" i="41"/>
  <c r="H2319" i="41"/>
  <c r="G2319" i="41" s="1"/>
  <c r="F2319" i="41"/>
  <c r="C2319" i="41"/>
  <c r="AP2318" i="41"/>
  <c r="AO2318" i="41"/>
  <c r="AN2318" i="41"/>
  <c r="Z2318" i="41"/>
  <c r="J2318" i="41"/>
  <c r="I2318" i="41"/>
  <c r="H2318" i="41"/>
  <c r="G2318" i="41" s="1"/>
  <c r="F2318" i="41"/>
  <c r="C2318" i="41"/>
  <c r="AP2317" i="41"/>
  <c r="AO2317" i="41"/>
  <c r="AN2317" i="41"/>
  <c r="Z2317" i="41"/>
  <c r="J2317" i="41"/>
  <c r="I2317" i="41"/>
  <c r="H2317" i="41"/>
  <c r="G2317" i="41" s="1"/>
  <c r="F2317" i="41"/>
  <c r="C2317" i="41"/>
  <c r="AP2316" i="41"/>
  <c r="AO2316" i="41"/>
  <c r="AN2316" i="41"/>
  <c r="Z2316" i="41"/>
  <c r="J2316" i="41"/>
  <c r="I2316" i="41"/>
  <c r="H2316" i="41"/>
  <c r="G2316" i="41" s="1"/>
  <c r="F2316" i="41"/>
  <c r="C2316" i="41"/>
  <c r="AP2315" i="41"/>
  <c r="AO2315" i="41"/>
  <c r="AN2315" i="41"/>
  <c r="Z2315" i="41"/>
  <c r="J2315" i="41"/>
  <c r="I2315" i="41"/>
  <c r="H2315" i="41"/>
  <c r="G2315" i="41" s="1"/>
  <c r="F2315" i="41"/>
  <c r="C2315" i="41"/>
  <c r="AP2314" i="41"/>
  <c r="AO2314" i="41"/>
  <c r="AN2314" i="41"/>
  <c r="Z2314" i="41"/>
  <c r="J2314" i="41"/>
  <c r="I2314" i="41"/>
  <c r="H2314" i="41"/>
  <c r="G2314" i="41" s="1"/>
  <c r="F2314" i="41"/>
  <c r="C2314" i="41"/>
  <c r="AP2313" i="41"/>
  <c r="AO2313" i="41"/>
  <c r="AN2313" i="41"/>
  <c r="Z2313" i="41"/>
  <c r="J2313" i="41"/>
  <c r="I2313" i="41"/>
  <c r="H2313" i="41"/>
  <c r="G2313" i="41" s="1"/>
  <c r="F2313" i="41"/>
  <c r="C2313" i="41"/>
  <c r="AP2312" i="41"/>
  <c r="AO2312" i="41"/>
  <c r="AN2312" i="41"/>
  <c r="Z2312" i="41"/>
  <c r="J2312" i="41"/>
  <c r="I2312" i="41"/>
  <c r="H2312" i="41"/>
  <c r="G2312" i="41" s="1"/>
  <c r="F2312" i="41"/>
  <c r="C2312" i="41"/>
  <c r="AP2311" i="41"/>
  <c r="AO2311" i="41"/>
  <c r="AN2311" i="41"/>
  <c r="Z2311" i="41"/>
  <c r="J2311" i="41"/>
  <c r="I2311" i="41"/>
  <c r="H2311" i="41"/>
  <c r="G2311" i="41" s="1"/>
  <c r="F2311" i="41"/>
  <c r="C2311" i="41"/>
  <c r="AP2310" i="41"/>
  <c r="AO2310" i="41"/>
  <c r="AN2310" i="41"/>
  <c r="Z2310" i="41"/>
  <c r="J2310" i="41"/>
  <c r="I2310" i="41"/>
  <c r="H2310" i="41"/>
  <c r="G2310" i="41" s="1"/>
  <c r="F2310" i="41"/>
  <c r="C2310" i="41"/>
  <c r="AP2309" i="41"/>
  <c r="AO2309" i="41"/>
  <c r="AN2309" i="41"/>
  <c r="Z2309" i="41"/>
  <c r="J2309" i="41"/>
  <c r="I2309" i="41"/>
  <c r="H2309" i="41"/>
  <c r="G2309" i="41" s="1"/>
  <c r="F2309" i="41"/>
  <c r="C2309" i="41"/>
  <c r="AP2308" i="41"/>
  <c r="AO2308" i="41"/>
  <c r="AN2308" i="41"/>
  <c r="Z2308" i="41"/>
  <c r="J2308" i="41"/>
  <c r="I2308" i="41"/>
  <c r="H2308" i="41"/>
  <c r="F2308" i="41"/>
  <c r="C2308" i="41"/>
  <c r="AP2307" i="41"/>
  <c r="AO2307" i="41"/>
  <c r="AN2307" i="41"/>
  <c r="Z2307" i="41"/>
  <c r="J2307" i="41"/>
  <c r="I2307" i="41"/>
  <c r="H2307" i="41"/>
  <c r="G2307" i="41" s="1"/>
  <c r="F2307" i="41"/>
  <c r="C2307" i="41"/>
  <c r="AP2306" i="41"/>
  <c r="AO2306" i="41"/>
  <c r="AN2306" i="41"/>
  <c r="Z2306" i="41"/>
  <c r="J2306" i="41"/>
  <c r="I2306" i="41"/>
  <c r="H2306" i="41"/>
  <c r="G2306" i="41" s="1"/>
  <c r="F2306" i="41"/>
  <c r="C2306" i="41"/>
  <c r="AP2305" i="41"/>
  <c r="AO2305" i="41"/>
  <c r="AN2305" i="41"/>
  <c r="Z2305" i="41"/>
  <c r="J2305" i="41"/>
  <c r="I2305" i="41"/>
  <c r="H2305" i="41"/>
  <c r="G2305" i="41" s="1"/>
  <c r="F2305" i="41"/>
  <c r="C2305" i="41"/>
  <c r="AP2304" i="41"/>
  <c r="AO2304" i="41"/>
  <c r="AN2304" i="41"/>
  <c r="Z2304" i="41"/>
  <c r="J2304" i="41"/>
  <c r="I2304" i="41"/>
  <c r="H2304" i="41"/>
  <c r="G2304" i="41" s="1"/>
  <c r="F2304" i="41"/>
  <c r="C2304" i="41"/>
  <c r="AP2303" i="41"/>
  <c r="AO2303" i="41"/>
  <c r="AN2303" i="41"/>
  <c r="Z2303" i="41"/>
  <c r="J2303" i="41"/>
  <c r="I2303" i="41"/>
  <c r="H2303" i="41"/>
  <c r="G2303" i="41" s="1"/>
  <c r="F2303" i="41"/>
  <c r="C2303" i="41"/>
  <c r="AP2302" i="41"/>
  <c r="AO2302" i="41"/>
  <c r="AN2302" i="41"/>
  <c r="Z2302" i="41"/>
  <c r="J2302" i="41"/>
  <c r="I2302" i="41"/>
  <c r="H2302" i="41"/>
  <c r="G2302" i="41" s="1"/>
  <c r="F2302" i="41"/>
  <c r="C2302" i="41"/>
  <c r="AP2301" i="41"/>
  <c r="AO2301" i="41"/>
  <c r="AN2301" i="41"/>
  <c r="Z2301" i="41"/>
  <c r="J2301" i="41"/>
  <c r="I2301" i="41"/>
  <c r="H2301" i="41"/>
  <c r="G2301" i="41" s="1"/>
  <c r="F2301" i="41"/>
  <c r="C2301" i="41"/>
  <c r="AP2300" i="41"/>
  <c r="AO2300" i="41"/>
  <c r="AN2300" i="41"/>
  <c r="Z2300" i="41"/>
  <c r="J2300" i="41"/>
  <c r="I2300" i="41"/>
  <c r="H2300" i="41"/>
  <c r="G2300" i="41" s="1"/>
  <c r="F2300" i="41"/>
  <c r="C2300" i="41"/>
  <c r="AP2299" i="41"/>
  <c r="AO2299" i="41"/>
  <c r="AN2299" i="41"/>
  <c r="Z2299" i="41"/>
  <c r="J2299" i="41"/>
  <c r="I2299" i="41"/>
  <c r="H2299" i="41"/>
  <c r="G2299" i="41" s="1"/>
  <c r="F2299" i="41"/>
  <c r="C2299" i="41"/>
  <c r="AP2298" i="41"/>
  <c r="AO2298" i="41"/>
  <c r="AN2298" i="41"/>
  <c r="Z2298" i="41"/>
  <c r="J2298" i="41"/>
  <c r="I2298" i="41"/>
  <c r="H2298" i="41"/>
  <c r="G2298" i="41" s="1"/>
  <c r="F2298" i="41"/>
  <c r="C2298" i="41"/>
  <c r="AP2297" i="41"/>
  <c r="AO2297" i="41"/>
  <c r="AN2297" i="41"/>
  <c r="Z2297" i="41"/>
  <c r="J2297" i="41"/>
  <c r="I2297" i="41"/>
  <c r="H2297" i="41"/>
  <c r="G2297" i="41" s="1"/>
  <c r="F2297" i="41"/>
  <c r="C2297" i="41"/>
  <c r="AP2296" i="41"/>
  <c r="AO2296" i="41"/>
  <c r="AN2296" i="41"/>
  <c r="Z2296" i="41"/>
  <c r="J2296" i="41"/>
  <c r="I2296" i="41"/>
  <c r="H2296" i="41"/>
  <c r="G2296" i="41" s="1"/>
  <c r="F2296" i="41"/>
  <c r="C2296" i="41"/>
  <c r="AP2295" i="41"/>
  <c r="AO2295" i="41"/>
  <c r="AN2295" i="41"/>
  <c r="Z2295" i="41"/>
  <c r="J2295" i="41"/>
  <c r="I2295" i="41"/>
  <c r="H2295" i="41"/>
  <c r="G2295" i="41" s="1"/>
  <c r="F2295" i="41"/>
  <c r="C2295" i="41"/>
  <c r="AP2294" i="41"/>
  <c r="AO2294" i="41"/>
  <c r="AN2294" i="41"/>
  <c r="Z2294" i="41"/>
  <c r="J2294" i="41"/>
  <c r="I2294" i="41"/>
  <c r="H2294" i="41"/>
  <c r="G2294" i="41" s="1"/>
  <c r="F2294" i="41"/>
  <c r="C2294" i="41"/>
  <c r="AP2293" i="41"/>
  <c r="AO2293" i="41"/>
  <c r="AN2293" i="41"/>
  <c r="Z2293" i="41"/>
  <c r="J2293" i="41"/>
  <c r="I2293" i="41"/>
  <c r="H2293" i="41"/>
  <c r="G2293" i="41" s="1"/>
  <c r="F2293" i="41"/>
  <c r="C2293" i="41"/>
  <c r="AP2292" i="41"/>
  <c r="AO2292" i="41"/>
  <c r="AN2292" i="41"/>
  <c r="Z2292" i="41"/>
  <c r="J2292" i="41"/>
  <c r="I2292" i="41"/>
  <c r="H2292" i="41"/>
  <c r="F2292" i="41"/>
  <c r="C2292" i="41"/>
  <c r="AP2291" i="41"/>
  <c r="AO2291" i="41"/>
  <c r="AN2291" i="41"/>
  <c r="Z2291" i="41"/>
  <c r="J2291" i="41"/>
  <c r="I2291" i="41"/>
  <c r="H2291" i="41"/>
  <c r="G2291" i="41" s="1"/>
  <c r="F2291" i="41"/>
  <c r="C2291" i="41"/>
  <c r="AP2290" i="41"/>
  <c r="AO2290" i="41"/>
  <c r="AN2290" i="41"/>
  <c r="Z2290" i="41"/>
  <c r="J2290" i="41"/>
  <c r="I2290" i="41"/>
  <c r="H2290" i="41"/>
  <c r="G2290" i="41" s="1"/>
  <c r="F2290" i="41"/>
  <c r="C2290" i="41"/>
  <c r="AP2289" i="41"/>
  <c r="AO2289" i="41"/>
  <c r="AN2289" i="41"/>
  <c r="Z2289" i="41"/>
  <c r="J2289" i="41"/>
  <c r="I2289" i="41"/>
  <c r="H2289" i="41"/>
  <c r="G2289" i="41" s="1"/>
  <c r="F2289" i="41"/>
  <c r="C2289" i="41"/>
  <c r="AP2288" i="41"/>
  <c r="AO2288" i="41"/>
  <c r="AN2288" i="41"/>
  <c r="Z2288" i="41"/>
  <c r="J2288" i="41"/>
  <c r="I2288" i="41"/>
  <c r="H2288" i="41"/>
  <c r="G2288" i="41" s="1"/>
  <c r="F2288" i="41"/>
  <c r="C2288" i="41"/>
  <c r="AP2287" i="41"/>
  <c r="AO2287" i="41"/>
  <c r="AN2287" i="41"/>
  <c r="Z2287" i="41"/>
  <c r="J2287" i="41"/>
  <c r="I2287" i="41"/>
  <c r="H2287" i="41"/>
  <c r="G2287" i="41" s="1"/>
  <c r="F2287" i="41"/>
  <c r="C2287" i="41"/>
  <c r="AP2284" i="41"/>
  <c r="AO2284" i="41"/>
  <c r="AN2284" i="41"/>
  <c r="Z2284" i="41"/>
  <c r="J2284" i="41"/>
  <c r="I2284" i="41"/>
  <c r="H2284" i="41"/>
  <c r="G2284" i="41" s="1"/>
  <c r="F2284" i="41"/>
  <c r="C2284" i="41"/>
  <c r="AP2283" i="41"/>
  <c r="AO2283" i="41"/>
  <c r="AN2283" i="41"/>
  <c r="Z2283" i="41"/>
  <c r="J2283" i="41"/>
  <c r="I2283" i="41"/>
  <c r="H2283" i="41"/>
  <c r="G2283" i="41" s="1"/>
  <c r="F2283" i="41"/>
  <c r="C2283" i="41"/>
  <c r="AP2282" i="41"/>
  <c r="AO2282" i="41"/>
  <c r="AN2282" i="41"/>
  <c r="Z2282" i="41"/>
  <c r="J2282" i="41"/>
  <c r="I2282" i="41"/>
  <c r="H2282" i="41"/>
  <c r="G2282" i="41" s="1"/>
  <c r="F2282" i="41"/>
  <c r="C2282" i="41"/>
  <c r="AP2280" i="41"/>
  <c r="AO2280" i="41"/>
  <c r="AN2280" i="41"/>
  <c r="Z2280" i="41"/>
  <c r="J2280" i="41"/>
  <c r="I2280" i="41"/>
  <c r="H2280" i="41"/>
  <c r="G2280" i="41" s="1"/>
  <c r="F2280" i="41"/>
  <c r="C2280" i="41"/>
  <c r="AP2279" i="41"/>
  <c r="AO2279" i="41"/>
  <c r="AN2279" i="41"/>
  <c r="Z2279" i="41"/>
  <c r="J2279" i="41"/>
  <c r="I2279" i="41"/>
  <c r="H2279" i="41"/>
  <c r="G2279" i="41" s="1"/>
  <c r="F2279" i="41"/>
  <c r="C2279" i="41"/>
  <c r="AP2278" i="41"/>
  <c r="AO2278" i="41"/>
  <c r="AN2278" i="41"/>
  <c r="Z2278" i="41"/>
  <c r="J2278" i="41"/>
  <c r="I2278" i="41"/>
  <c r="H2278" i="41"/>
  <c r="G2278" i="41" s="1"/>
  <c r="F2278" i="41"/>
  <c r="C2278" i="41"/>
  <c r="AP2277" i="41"/>
  <c r="AO2277" i="41"/>
  <c r="AN2277" i="41"/>
  <c r="Z2277" i="41"/>
  <c r="J2277" i="41"/>
  <c r="I2277" i="41"/>
  <c r="H2277" i="41"/>
  <c r="G2277" i="41" s="1"/>
  <c r="F2277" i="41"/>
  <c r="C2277" i="41"/>
  <c r="AP2276" i="41"/>
  <c r="AO2276" i="41"/>
  <c r="AN2276" i="41"/>
  <c r="Z2276" i="41"/>
  <c r="J2276" i="41"/>
  <c r="I2276" i="41"/>
  <c r="H2276" i="41"/>
  <c r="G2276" i="41" s="1"/>
  <c r="F2276" i="41"/>
  <c r="C2276" i="41"/>
  <c r="AP2275" i="41"/>
  <c r="AO2275" i="41"/>
  <c r="AN2275" i="41"/>
  <c r="Z2275" i="41"/>
  <c r="J2275" i="41"/>
  <c r="I2275" i="41"/>
  <c r="H2275" i="41"/>
  <c r="G2275" i="41" s="1"/>
  <c r="F2275" i="41"/>
  <c r="C2275" i="41"/>
  <c r="AP2274" i="41"/>
  <c r="AO2274" i="41"/>
  <c r="AN2274" i="41"/>
  <c r="Z2274" i="41"/>
  <c r="J2274" i="41"/>
  <c r="I2274" i="41"/>
  <c r="H2274" i="41"/>
  <c r="G2274" i="41" s="1"/>
  <c r="F2274" i="41"/>
  <c r="C2274" i="41"/>
  <c r="AP2273" i="41"/>
  <c r="AO2273" i="41"/>
  <c r="AN2273" i="41"/>
  <c r="Z2273" i="41"/>
  <c r="J2273" i="41"/>
  <c r="I2273" i="41"/>
  <c r="H2273" i="41"/>
  <c r="F2273" i="41"/>
  <c r="C2273" i="41"/>
  <c r="AP2272" i="41"/>
  <c r="AO2272" i="41"/>
  <c r="AN2272" i="41"/>
  <c r="Z2272" i="41"/>
  <c r="J2272" i="41"/>
  <c r="I2272" i="41"/>
  <c r="H2272" i="41"/>
  <c r="G2272" i="41" s="1"/>
  <c r="F2272" i="41"/>
  <c r="C2272" i="41"/>
  <c r="AP2271" i="41"/>
  <c r="AO2271" i="41"/>
  <c r="AN2271" i="41"/>
  <c r="Z2271" i="41"/>
  <c r="J2271" i="41"/>
  <c r="I2271" i="41"/>
  <c r="H2271" i="41"/>
  <c r="G2271" i="41" s="1"/>
  <c r="F2271" i="41"/>
  <c r="C2271" i="41"/>
  <c r="AP2270" i="41"/>
  <c r="AO2270" i="41"/>
  <c r="AN2270" i="41"/>
  <c r="Z2270" i="41"/>
  <c r="J2270" i="41"/>
  <c r="I2270" i="41"/>
  <c r="H2270" i="41"/>
  <c r="G2270" i="41" s="1"/>
  <c r="F2270" i="41"/>
  <c r="C2270" i="41"/>
  <c r="AP2269" i="41"/>
  <c r="AO2269" i="41"/>
  <c r="AN2269" i="41"/>
  <c r="Z2269" i="41"/>
  <c r="J2269" i="41"/>
  <c r="I2269" i="41"/>
  <c r="H2269" i="41"/>
  <c r="G2269" i="41" s="1"/>
  <c r="F2269" i="41"/>
  <c r="C2269" i="41"/>
  <c r="AP2267" i="41"/>
  <c r="AO2267" i="41"/>
  <c r="AN2267" i="41"/>
  <c r="Z2267" i="41"/>
  <c r="J2267" i="41"/>
  <c r="I2267" i="41"/>
  <c r="H2267" i="41"/>
  <c r="G2267" i="41" s="1"/>
  <c r="F2267" i="41"/>
  <c r="C2267" i="41"/>
  <c r="AP2266" i="41"/>
  <c r="AO2266" i="41"/>
  <c r="AN2266" i="41"/>
  <c r="Z2266" i="41"/>
  <c r="J2266" i="41"/>
  <c r="I2266" i="41"/>
  <c r="H2266" i="41"/>
  <c r="G2266" i="41" s="1"/>
  <c r="F2266" i="41"/>
  <c r="C2266" i="41"/>
  <c r="AP2265" i="41"/>
  <c r="AO2265" i="41"/>
  <c r="AN2265" i="41"/>
  <c r="Z2265" i="41"/>
  <c r="J2265" i="41"/>
  <c r="I2265" i="41"/>
  <c r="H2265" i="41"/>
  <c r="G2265" i="41" s="1"/>
  <c r="F2265" i="41"/>
  <c r="C2265" i="41"/>
  <c r="AP2264" i="41"/>
  <c r="AO2264" i="41"/>
  <c r="AN2264" i="41"/>
  <c r="Z2264" i="41"/>
  <c r="J2264" i="41"/>
  <c r="I2264" i="41"/>
  <c r="H2264" i="41"/>
  <c r="G2264" i="41" s="1"/>
  <c r="F2264" i="41"/>
  <c r="C2264" i="41"/>
  <c r="AP2263" i="41"/>
  <c r="AO2263" i="41"/>
  <c r="AN2263" i="41"/>
  <c r="Z2263" i="41"/>
  <c r="J2263" i="41"/>
  <c r="I2263" i="41"/>
  <c r="H2263" i="41"/>
  <c r="G2263" i="41" s="1"/>
  <c r="F2263" i="41"/>
  <c r="C2263" i="41"/>
  <c r="AP2262" i="41"/>
  <c r="AO2262" i="41"/>
  <c r="AN2262" i="41"/>
  <c r="Z2262" i="41"/>
  <c r="J2262" i="41"/>
  <c r="I2262" i="41"/>
  <c r="H2262" i="41"/>
  <c r="G2262" i="41" s="1"/>
  <c r="F2262" i="41"/>
  <c r="C2262" i="41"/>
  <c r="AP2261" i="41"/>
  <c r="AO2261" i="41"/>
  <c r="AN2261" i="41"/>
  <c r="Z2261" i="41"/>
  <c r="J2261" i="41"/>
  <c r="I2261" i="41"/>
  <c r="H2261" i="41"/>
  <c r="G2261" i="41" s="1"/>
  <c r="F2261" i="41"/>
  <c r="C2261" i="41"/>
  <c r="AP2259" i="41"/>
  <c r="AO2259" i="41"/>
  <c r="AN2259" i="41"/>
  <c r="Z2259" i="41"/>
  <c r="J2259" i="41"/>
  <c r="I2259" i="41"/>
  <c r="H2259" i="41"/>
  <c r="G2259" i="41" s="1"/>
  <c r="F2259" i="41"/>
  <c r="C2259" i="41"/>
  <c r="AP2258" i="41"/>
  <c r="AO2258" i="41"/>
  <c r="AN2258" i="41"/>
  <c r="Z2258" i="41"/>
  <c r="J2258" i="41"/>
  <c r="I2258" i="41"/>
  <c r="H2258" i="41"/>
  <c r="G2258" i="41" s="1"/>
  <c r="F2258" i="41"/>
  <c r="C2258" i="41"/>
  <c r="AP2257" i="41"/>
  <c r="AO2257" i="41"/>
  <c r="AN2257" i="41"/>
  <c r="Z2257" i="41"/>
  <c r="J2257" i="41"/>
  <c r="I2257" i="41"/>
  <c r="H2257" i="41"/>
  <c r="G2257" i="41" s="1"/>
  <c r="F2257" i="41"/>
  <c r="C2257" i="41"/>
  <c r="AP2256" i="41"/>
  <c r="AO2256" i="41"/>
  <c r="AN2256" i="41"/>
  <c r="Z2256" i="41"/>
  <c r="J2256" i="41"/>
  <c r="I2256" i="41"/>
  <c r="H2256" i="41"/>
  <c r="G2256" i="41" s="1"/>
  <c r="F2256" i="41"/>
  <c r="C2256" i="41"/>
  <c r="AP2255" i="41"/>
  <c r="AO2255" i="41"/>
  <c r="AN2255" i="41"/>
  <c r="Z2255" i="41"/>
  <c r="J2255" i="41"/>
  <c r="I2255" i="41"/>
  <c r="H2255" i="41"/>
  <c r="F2255" i="41"/>
  <c r="C2255" i="41"/>
  <c r="AP2254" i="41"/>
  <c r="AO2254" i="41"/>
  <c r="AN2254" i="41"/>
  <c r="Z2254" i="41"/>
  <c r="J2254" i="41"/>
  <c r="I2254" i="41"/>
  <c r="H2254" i="41"/>
  <c r="G2254" i="41" s="1"/>
  <c r="F2254" i="41"/>
  <c r="C2254" i="41"/>
  <c r="AP2253" i="41"/>
  <c r="AO2253" i="41"/>
  <c r="AN2253" i="41"/>
  <c r="Z2253" i="41"/>
  <c r="J2253" i="41"/>
  <c r="I2253" i="41"/>
  <c r="H2253" i="41"/>
  <c r="G2253" i="41" s="1"/>
  <c r="F2253" i="41"/>
  <c r="C2253" i="41"/>
  <c r="AP2252" i="41"/>
  <c r="AO2252" i="41"/>
  <c r="AN2252" i="41"/>
  <c r="Z2252" i="41"/>
  <c r="J2252" i="41"/>
  <c r="I2252" i="41"/>
  <c r="H2252" i="41"/>
  <c r="G2252" i="41" s="1"/>
  <c r="F2252" i="41"/>
  <c r="C2252" i="41"/>
  <c r="AP2251" i="41"/>
  <c r="AO2251" i="41"/>
  <c r="AN2251" i="41"/>
  <c r="Z2251" i="41"/>
  <c r="J2251" i="41"/>
  <c r="I2251" i="41"/>
  <c r="H2251" i="41"/>
  <c r="G2251" i="41" s="1"/>
  <c r="F2251" i="41"/>
  <c r="C2251" i="41"/>
  <c r="AP2250" i="41"/>
  <c r="AO2250" i="41"/>
  <c r="AN2250" i="41"/>
  <c r="Z2250" i="41"/>
  <c r="J2250" i="41"/>
  <c r="I2250" i="41"/>
  <c r="H2250" i="41"/>
  <c r="G2250" i="41" s="1"/>
  <c r="F2250" i="41"/>
  <c r="C2250" i="41"/>
  <c r="AP2249" i="41"/>
  <c r="AO2249" i="41"/>
  <c r="AN2249" i="41"/>
  <c r="Z2249" i="41"/>
  <c r="J2249" i="41"/>
  <c r="I2249" i="41"/>
  <c r="H2249" i="41"/>
  <c r="G2249" i="41" s="1"/>
  <c r="F2249" i="41"/>
  <c r="C2249" i="41"/>
  <c r="AP2248" i="41"/>
  <c r="AO2248" i="41"/>
  <c r="AN2248" i="41"/>
  <c r="Z2248" i="41"/>
  <c r="J2248" i="41"/>
  <c r="I2248" i="41"/>
  <c r="H2248" i="41"/>
  <c r="G2248" i="41" s="1"/>
  <c r="F2248" i="41"/>
  <c r="C2248" i="41"/>
  <c r="AP2247" i="41"/>
  <c r="AO2247" i="41"/>
  <c r="AN2247" i="41"/>
  <c r="Z2247" i="41"/>
  <c r="J2247" i="41"/>
  <c r="I2247" i="41"/>
  <c r="H2247" i="41"/>
  <c r="G2247" i="41" s="1"/>
  <c r="F2247" i="41"/>
  <c r="C2247" i="41"/>
  <c r="AP2246" i="41"/>
  <c r="AO2246" i="41"/>
  <c r="AN2246" i="41"/>
  <c r="Z2246" i="41"/>
  <c r="J2246" i="41"/>
  <c r="I2246" i="41"/>
  <c r="H2246" i="41"/>
  <c r="G2246" i="41" s="1"/>
  <c r="F2246" i="41"/>
  <c r="C2246" i="41"/>
  <c r="AP2245" i="41"/>
  <c r="AO2245" i="41"/>
  <c r="AN2245" i="41"/>
  <c r="Z2245" i="41"/>
  <c r="J2245" i="41"/>
  <c r="I2245" i="41"/>
  <c r="H2245" i="41"/>
  <c r="G2245" i="41" s="1"/>
  <c r="F2245" i="41"/>
  <c r="C2245" i="41"/>
  <c r="AP2244" i="41"/>
  <c r="AO2244" i="41"/>
  <c r="AN2244" i="41"/>
  <c r="Z2244" i="41"/>
  <c r="J2244" i="41"/>
  <c r="I2244" i="41"/>
  <c r="H2244" i="41"/>
  <c r="G2244" i="41" s="1"/>
  <c r="F2244" i="41"/>
  <c r="C2244" i="41"/>
  <c r="AP2242" i="41"/>
  <c r="AO2242" i="41"/>
  <c r="AN2242" i="41"/>
  <c r="Z2242" i="41"/>
  <c r="J2242" i="41"/>
  <c r="I2242" i="41"/>
  <c r="H2242" i="41"/>
  <c r="G2242" i="41" s="1"/>
  <c r="F2242" i="41"/>
  <c r="C2242" i="41"/>
  <c r="AP2241" i="41"/>
  <c r="AO2241" i="41"/>
  <c r="AN2241" i="41"/>
  <c r="Z2241" i="41"/>
  <c r="J2241" i="41"/>
  <c r="I2241" i="41"/>
  <c r="H2241" i="41"/>
  <c r="G2241" i="41" s="1"/>
  <c r="F2241" i="41"/>
  <c r="C2241" i="41"/>
  <c r="AP2240" i="41"/>
  <c r="AO2240" i="41"/>
  <c r="AN2240" i="41"/>
  <c r="Z2240" i="41"/>
  <c r="J2240" i="41"/>
  <c r="I2240" i="41"/>
  <c r="H2240" i="41"/>
  <c r="G2240" i="41" s="1"/>
  <c r="F2240" i="41"/>
  <c r="C2240" i="41"/>
  <c r="AP2239" i="41"/>
  <c r="AO2239" i="41"/>
  <c r="AN2239" i="41"/>
  <c r="Z2239" i="41"/>
  <c r="J2239" i="41"/>
  <c r="I2239" i="41"/>
  <c r="H2239" i="41"/>
  <c r="G2239" i="41" s="1"/>
  <c r="F2239" i="41"/>
  <c r="C2239" i="41"/>
  <c r="AP2238" i="41"/>
  <c r="AO2238" i="41"/>
  <c r="AN2238" i="41"/>
  <c r="Z2238" i="41"/>
  <c r="J2238" i="41"/>
  <c r="I2238" i="41"/>
  <c r="H2238" i="41"/>
  <c r="F2238" i="41"/>
  <c r="C2238" i="41"/>
  <c r="AP2237" i="41"/>
  <c r="AO2237" i="41"/>
  <c r="AN2237" i="41"/>
  <c r="Z2237" i="41"/>
  <c r="J2237" i="41"/>
  <c r="I2237" i="41"/>
  <c r="H2237" i="41"/>
  <c r="G2237" i="41" s="1"/>
  <c r="F2237" i="41"/>
  <c r="C2237" i="41"/>
  <c r="AP2236" i="41"/>
  <c r="AO2236" i="41"/>
  <c r="AN2236" i="41"/>
  <c r="Z2236" i="41"/>
  <c r="J2236" i="41"/>
  <c r="I2236" i="41"/>
  <c r="H2236" i="41"/>
  <c r="G2236" i="41" s="1"/>
  <c r="F2236" i="41"/>
  <c r="C2236" i="41"/>
  <c r="AP2235" i="41"/>
  <c r="AO2235" i="41"/>
  <c r="AN2235" i="41"/>
  <c r="Z2235" i="41"/>
  <c r="J2235" i="41"/>
  <c r="I2235" i="41"/>
  <c r="H2235" i="41"/>
  <c r="G2235" i="41" s="1"/>
  <c r="F2235" i="41"/>
  <c r="C2235" i="41"/>
  <c r="AP2234" i="41"/>
  <c r="AO2234" i="41"/>
  <c r="AN2234" i="41"/>
  <c r="Z2234" i="41"/>
  <c r="J2234" i="41"/>
  <c r="I2234" i="41"/>
  <c r="H2234" i="41"/>
  <c r="G2234" i="41" s="1"/>
  <c r="F2234" i="41"/>
  <c r="C2234" i="41"/>
  <c r="AP2233" i="41"/>
  <c r="AO2233" i="41"/>
  <c r="AN2233" i="41"/>
  <c r="Z2233" i="41"/>
  <c r="J2233" i="41"/>
  <c r="I2233" i="41"/>
  <c r="H2233" i="41"/>
  <c r="G2233" i="41" s="1"/>
  <c r="F2233" i="41"/>
  <c r="C2233" i="41"/>
  <c r="AP2232" i="41"/>
  <c r="AO2232" i="41"/>
  <c r="AN2232" i="41"/>
  <c r="Z2232" i="41"/>
  <c r="J2232" i="41"/>
  <c r="I2232" i="41"/>
  <c r="H2232" i="41"/>
  <c r="G2232" i="41" s="1"/>
  <c r="F2232" i="41"/>
  <c r="C2232" i="41"/>
  <c r="AP2231" i="41"/>
  <c r="AO2231" i="41"/>
  <c r="AN2231" i="41"/>
  <c r="Z2231" i="41"/>
  <c r="J2231" i="41"/>
  <c r="I2231" i="41"/>
  <c r="H2231" i="41"/>
  <c r="G2231" i="41" s="1"/>
  <c r="F2231" i="41"/>
  <c r="C2231" i="41"/>
  <c r="AP2230" i="41"/>
  <c r="AO2230" i="41"/>
  <c r="AN2230" i="41"/>
  <c r="Z2230" i="41"/>
  <c r="J2230" i="41"/>
  <c r="I2230" i="41"/>
  <c r="H2230" i="41"/>
  <c r="G2230" i="41" s="1"/>
  <c r="F2230" i="41"/>
  <c r="C2230" i="41"/>
  <c r="AP2229" i="41"/>
  <c r="AO2229" i="41"/>
  <c r="AN2229" i="41"/>
  <c r="Z2229" i="41"/>
  <c r="J2229" i="41"/>
  <c r="I2229" i="41"/>
  <c r="H2229" i="41"/>
  <c r="G2229" i="41" s="1"/>
  <c r="F2229" i="41"/>
  <c r="C2229" i="41"/>
  <c r="AP2228" i="41"/>
  <c r="AO2228" i="41"/>
  <c r="AN2228" i="41"/>
  <c r="Z2228" i="41"/>
  <c r="J2228" i="41"/>
  <c r="I2228" i="41"/>
  <c r="H2228" i="41"/>
  <c r="G2228" i="41" s="1"/>
  <c r="F2228" i="41"/>
  <c r="C2228" i="41"/>
  <c r="AP2227" i="41"/>
  <c r="AO2227" i="41"/>
  <c r="AN2227" i="41"/>
  <c r="Z2227" i="41"/>
  <c r="J2227" i="41"/>
  <c r="I2227" i="41"/>
  <c r="H2227" i="41"/>
  <c r="G2227" i="41" s="1"/>
  <c r="F2227" i="41"/>
  <c r="C2227" i="41"/>
  <c r="AP2226" i="41"/>
  <c r="AO2226" i="41"/>
  <c r="AN2226" i="41"/>
  <c r="Z2226" i="41"/>
  <c r="J2226" i="41"/>
  <c r="I2226" i="41"/>
  <c r="H2226" i="41"/>
  <c r="G2226" i="41" s="1"/>
  <c r="F2226" i="41"/>
  <c r="C2226" i="41"/>
  <c r="AP2225" i="41"/>
  <c r="AO2225" i="41"/>
  <c r="AN2225" i="41"/>
  <c r="Z2225" i="41"/>
  <c r="J2225" i="41"/>
  <c r="I2225" i="41"/>
  <c r="H2225" i="41"/>
  <c r="G2225" i="41" s="1"/>
  <c r="F2225" i="41"/>
  <c r="C2225" i="41"/>
  <c r="AP2224" i="41"/>
  <c r="AO2224" i="41"/>
  <c r="AN2224" i="41"/>
  <c r="Z2224" i="41"/>
  <c r="J2224" i="41"/>
  <c r="I2224" i="41"/>
  <c r="H2224" i="41"/>
  <c r="G2224" i="41" s="1"/>
  <c r="F2224" i="41"/>
  <c r="C2224" i="41"/>
  <c r="AP2223" i="41"/>
  <c r="AO2223" i="41"/>
  <c r="AN2223" i="41"/>
  <c r="Z2223" i="41"/>
  <c r="J2223" i="41"/>
  <c r="I2223" i="41"/>
  <c r="H2223" i="41"/>
  <c r="G2223" i="41" s="1"/>
  <c r="F2223" i="41"/>
  <c r="C2223" i="41"/>
  <c r="AP2222" i="41"/>
  <c r="AO2222" i="41"/>
  <c r="AN2222" i="41"/>
  <c r="Z2222" i="41"/>
  <c r="J2222" i="41"/>
  <c r="I2222" i="41"/>
  <c r="H2222" i="41"/>
  <c r="F2222" i="41"/>
  <c r="C2222" i="41"/>
  <c r="AP2221" i="41"/>
  <c r="AO2221" i="41"/>
  <c r="AN2221" i="41"/>
  <c r="Z2221" i="41"/>
  <c r="J2221" i="41"/>
  <c r="I2221" i="41"/>
  <c r="H2221" i="41"/>
  <c r="G2221" i="41" s="1"/>
  <c r="F2221" i="41"/>
  <c r="C2221" i="41"/>
  <c r="AP2220" i="41"/>
  <c r="AO2220" i="41"/>
  <c r="AN2220" i="41"/>
  <c r="Z2220" i="41"/>
  <c r="J2220" i="41"/>
  <c r="I2220" i="41"/>
  <c r="H2220" i="41"/>
  <c r="G2220" i="41" s="1"/>
  <c r="F2220" i="41"/>
  <c r="C2220" i="41"/>
  <c r="AP2218" i="41"/>
  <c r="AO2218" i="41"/>
  <c r="AN2218" i="41"/>
  <c r="Z2218" i="41"/>
  <c r="J2218" i="41"/>
  <c r="I2218" i="41"/>
  <c r="H2218" i="41"/>
  <c r="G2218" i="41" s="1"/>
  <c r="F2218" i="41"/>
  <c r="C2218" i="41"/>
  <c r="AP2217" i="41"/>
  <c r="AO2217" i="41"/>
  <c r="AN2217" i="41"/>
  <c r="Z2217" i="41"/>
  <c r="J2217" i="41"/>
  <c r="I2217" i="41"/>
  <c r="H2217" i="41"/>
  <c r="G2217" i="41" s="1"/>
  <c r="F2217" i="41"/>
  <c r="C2217" i="41"/>
  <c r="AP2216" i="41"/>
  <c r="AO2216" i="41"/>
  <c r="AN2216" i="41"/>
  <c r="Z2216" i="41"/>
  <c r="J2216" i="41"/>
  <c r="I2216" i="41"/>
  <c r="H2216" i="41"/>
  <c r="G2216" i="41" s="1"/>
  <c r="F2216" i="41"/>
  <c r="C2216" i="41"/>
  <c r="AP2215" i="41"/>
  <c r="AO2215" i="41"/>
  <c r="AN2215" i="41"/>
  <c r="Z2215" i="41"/>
  <c r="J2215" i="41"/>
  <c r="I2215" i="41"/>
  <c r="H2215" i="41"/>
  <c r="G2215" i="41" s="1"/>
  <c r="F2215" i="41"/>
  <c r="C2215" i="41"/>
  <c r="AP2214" i="41"/>
  <c r="AO2214" i="41"/>
  <c r="AN2214" i="41"/>
  <c r="Z2214" i="41"/>
  <c r="J2214" i="41"/>
  <c r="I2214" i="41"/>
  <c r="H2214" i="41"/>
  <c r="G2214" i="41" s="1"/>
  <c r="F2214" i="41"/>
  <c r="C2214" i="41"/>
  <c r="AP2213" i="41"/>
  <c r="AO2213" i="41"/>
  <c r="AN2213" i="41"/>
  <c r="Z2213" i="41"/>
  <c r="J2213" i="41"/>
  <c r="I2213" i="41"/>
  <c r="H2213" i="41"/>
  <c r="G2213" i="41" s="1"/>
  <c r="F2213" i="41"/>
  <c r="C2213" i="41"/>
  <c r="AP2212" i="41"/>
  <c r="AO2212" i="41"/>
  <c r="AN2212" i="41"/>
  <c r="Z2212" i="41"/>
  <c r="J2212" i="41"/>
  <c r="I2212" i="41"/>
  <c r="H2212" i="41"/>
  <c r="G2212" i="41" s="1"/>
  <c r="F2212" i="41"/>
  <c r="C2212" i="41"/>
  <c r="AP2210" i="41"/>
  <c r="AO2210" i="41"/>
  <c r="AN2210" i="41"/>
  <c r="Z2210" i="41"/>
  <c r="J2210" i="41"/>
  <c r="I2210" i="41"/>
  <c r="H2210" i="41"/>
  <c r="G2210" i="41" s="1"/>
  <c r="F2210" i="41"/>
  <c r="C2210" i="41"/>
  <c r="AP2209" i="41"/>
  <c r="AO2209" i="41"/>
  <c r="AN2209" i="41"/>
  <c r="Z2209" i="41"/>
  <c r="J2209" i="41"/>
  <c r="I2209" i="41"/>
  <c r="H2209" i="41"/>
  <c r="G2209" i="41" s="1"/>
  <c r="F2209" i="41"/>
  <c r="C2209" i="41"/>
  <c r="AP2208" i="41"/>
  <c r="AO2208" i="41"/>
  <c r="AN2208" i="41"/>
  <c r="Z2208" i="41"/>
  <c r="J2208" i="41"/>
  <c r="I2208" i="41"/>
  <c r="H2208" i="41"/>
  <c r="G2208" i="41" s="1"/>
  <c r="F2208" i="41"/>
  <c r="C2208" i="41"/>
  <c r="AP2207" i="41"/>
  <c r="AO2207" i="41"/>
  <c r="AN2207" i="41"/>
  <c r="Z2207" i="41"/>
  <c r="J2207" i="41"/>
  <c r="I2207" i="41"/>
  <c r="H2207" i="41"/>
  <c r="G2207" i="41" s="1"/>
  <c r="F2207" i="41"/>
  <c r="C2207" i="41"/>
  <c r="AP2206" i="41"/>
  <c r="AO2206" i="41"/>
  <c r="AN2206" i="41"/>
  <c r="Z2206" i="41"/>
  <c r="J2206" i="41"/>
  <c r="I2206" i="41"/>
  <c r="H2206" i="41"/>
  <c r="G2206" i="41" s="1"/>
  <c r="F2206" i="41"/>
  <c r="C2206" i="41"/>
  <c r="AP2205" i="41"/>
  <c r="AO2205" i="41"/>
  <c r="AN2205" i="41"/>
  <c r="Z2205" i="41"/>
  <c r="J2205" i="41"/>
  <c r="I2205" i="41"/>
  <c r="H2205" i="41"/>
  <c r="G2205" i="41" s="1"/>
  <c r="F2205" i="41"/>
  <c r="C2205" i="41"/>
  <c r="AP2204" i="41"/>
  <c r="AO2204" i="41"/>
  <c r="AN2204" i="41"/>
  <c r="Z2204" i="41"/>
  <c r="J2204" i="41"/>
  <c r="I2204" i="41"/>
  <c r="H2204" i="41"/>
  <c r="F2204" i="41"/>
  <c r="C2204" i="41"/>
  <c r="AP2203" i="41"/>
  <c r="AO2203" i="41"/>
  <c r="AN2203" i="41"/>
  <c r="Z2203" i="41"/>
  <c r="J2203" i="41"/>
  <c r="I2203" i="41"/>
  <c r="H2203" i="41"/>
  <c r="G2203" i="41" s="1"/>
  <c r="F2203" i="41"/>
  <c r="C2203" i="41"/>
  <c r="AP2202" i="41"/>
  <c r="AO2202" i="41"/>
  <c r="AN2202" i="41"/>
  <c r="Z2202" i="41"/>
  <c r="J2202" i="41"/>
  <c r="I2202" i="41"/>
  <c r="H2202" i="41"/>
  <c r="G2202" i="41" s="1"/>
  <c r="F2202" i="41"/>
  <c r="C2202" i="41"/>
  <c r="AP2201" i="41"/>
  <c r="AO2201" i="41"/>
  <c r="AN2201" i="41"/>
  <c r="Z2201" i="41"/>
  <c r="J2201" i="41"/>
  <c r="I2201" i="41"/>
  <c r="H2201" i="41"/>
  <c r="G2201" i="41" s="1"/>
  <c r="F2201" i="41"/>
  <c r="C2201" i="41"/>
  <c r="AP2200" i="41"/>
  <c r="AO2200" i="41"/>
  <c r="AN2200" i="41"/>
  <c r="Z2200" i="41"/>
  <c r="J2200" i="41"/>
  <c r="I2200" i="41"/>
  <c r="H2200" i="41"/>
  <c r="G2200" i="41" s="1"/>
  <c r="F2200" i="41"/>
  <c r="C2200" i="41"/>
  <c r="AP2198" i="41"/>
  <c r="AO2198" i="41"/>
  <c r="AN2198" i="41"/>
  <c r="Z2198" i="41"/>
  <c r="J2198" i="41"/>
  <c r="I2198" i="41"/>
  <c r="H2198" i="41"/>
  <c r="G2198" i="41" s="1"/>
  <c r="F2198" i="41"/>
  <c r="C2198" i="41"/>
  <c r="AP2196" i="41"/>
  <c r="AO2196" i="41"/>
  <c r="AN2196" i="41"/>
  <c r="Z2196" i="41"/>
  <c r="J2196" i="41"/>
  <c r="I2196" i="41"/>
  <c r="H2196" i="41"/>
  <c r="G2196" i="41" s="1"/>
  <c r="F2196" i="41"/>
  <c r="C2196" i="41"/>
  <c r="AP2195" i="41"/>
  <c r="AO2195" i="41"/>
  <c r="AN2195" i="41"/>
  <c r="Z2195" i="41"/>
  <c r="J2195" i="41"/>
  <c r="I2195" i="41"/>
  <c r="H2195" i="41"/>
  <c r="G2195" i="41" s="1"/>
  <c r="F2195" i="41"/>
  <c r="C2195" i="41"/>
  <c r="AP2194" i="41"/>
  <c r="AO2194" i="41"/>
  <c r="AN2194" i="41"/>
  <c r="Z2194" i="41"/>
  <c r="J2194" i="41"/>
  <c r="I2194" i="41"/>
  <c r="H2194" i="41"/>
  <c r="G2194" i="41" s="1"/>
  <c r="F2194" i="41"/>
  <c r="C2194" i="41"/>
  <c r="AP2192" i="41"/>
  <c r="AO2192" i="41"/>
  <c r="AN2192" i="41"/>
  <c r="Z2192" i="41"/>
  <c r="J2192" i="41"/>
  <c r="I2192" i="41"/>
  <c r="H2192" i="41"/>
  <c r="G2192" i="41" s="1"/>
  <c r="F2192" i="41"/>
  <c r="C2192" i="41"/>
  <c r="AP2191" i="41"/>
  <c r="AO2191" i="41"/>
  <c r="AN2191" i="41"/>
  <c r="Z2191" i="41"/>
  <c r="J2191" i="41"/>
  <c r="I2191" i="41"/>
  <c r="H2191" i="41"/>
  <c r="G2191" i="41" s="1"/>
  <c r="F2191" i="41"/>
  <c r="C2191" i="41"/>
  <c r="AP2190" i="41"/>
  <c r="AO2190" i="41"/>
  <c r="AN2190" i="41"/>
  <c r="Z2190" i="41"/>
  <c r="J2190" i="41"/>
  <c r="I2190" i="41"/>
  <c r="H2190" i="41"/>
  <c r="G2190" i="41" s="1"/>
  <c r="F2190" i="41"/>
  <c r="C2190" i="41"/>
  <c r="AP2189" i="41"/>
  <c r="AO2189" i="41"/>
  <c r="AN2189" i="41"/>
  <c r="Z2189" i="41"/>
  <c r="J2189" i="41"/>
  <c r="I2189" i="41"/>
  <c r="H2189" i="41"/>
  <c r="G2189" i="41" s="1"/>
  <c r="F2189" i="41"/>
  <c r="C2189" i="41"/>
  <c r="AP2188" i="41"/>
  <c r="AO2188" i="41"/>
  <c r="AN2188" i="41"/>
  <c r="Z2188" i="41"/>
  <c r="J2188" i="41"/>
  <c r="I2188" i="41"/>
  <c r="H2188" i="41"/>
  <c r="G2188" i="41" s="1"/>
  <c r="F2188" i="41"/>
  <c r="C2188" i="41"/>
  <c r="AP2187" i="41"/>
  <c r="AO2187" i="41"/>
  <c r="AN2187" i="41"/>
  <c r="Z2187" i="41"/>
  <c r="J2187" i="41"/>
  <c r="I2187" i="41"/>
  <c r="H2187" i="41"/>
  <c r="G2187" i="41" s="1"/>
  <c r="F2187" i="41"/>
  <c r="C2187" i="41"/>
  <c r="AP2186" i="41"/>
  <c r="AO2186" i="41"/>
  <c r="AN2186" i="41"/>
  <c r="Z2186" i="41"/>
  <c r="J2186" i="41"/>
  <c r="I2186" i="41"/>
  <c r="H2186" i="41"/>
  <c r="G2186" i="41" s="1"/>
  <c r="F2186" i="41"/>
  <c r="C2186" i="41"/>
  <c r="AP2185" i="41"/>
  <c r="AO2185" i="41"/>
  <c r="AN2185" i="41"/>
  <c r="Z2185" i="41"/>
  <c r="J2185" i="41"/>
  <c r="I2185" i="41"/>
  <c r="H2185" i="41"/>
  <c r="F2185" i="41"/>
  <c r="C2185" i="41"/>
  <c r="AP2183" i="41"/>
  <c r="AO2183" i="41"/>
  <c r="AN2183" i="41"/>
  <c r="Z2183" i="41"/>
  <c r="J2183" i="41"/>
  <c r="I2183" i="41"/>
  <c r="H2183" i="41"/>
  <c r="G2183" i="41" s="1"/>
  <c r="F2183" i="41"/>
  <c r="C2183" i="41"/>
  <c r="AP2182" i="41"/>
  <c r="AO2182" i="41"/>
  <c r="AN2182" i="41"/>
  <c r="Z2182" i="41"/>
  <c r="J2182" i="41"/>
  <c r="I2182" i="41"/>
  <c r="H2182" i="41"/>
  <c r="G2182" i="41" s="1"/>
  <c r="F2182" i="41"/>
  <c r="C2182" i="41"/>
  <c r="AP2181" i="41"/>
  <c r="AO2181" i="41"/>
  <c r="AN2181" i="41"/>
  <c r="Z2181" i="41"/>
  <c r="J2181" i="41"/>
  <c r="I2181" i="41"/>
  <c r="H2181" i="41"/>
  <c r="G2181" i="41" s="1"/>
  <c r="F2181" i="41"/>
  <c r="C2181" i="41"/>
  <c r="AP2180" i="41"/>
  <c r="AO2180" i="41"/>
  <c r="AN2180" i="41"/>
  <c r="Z2180" i="41"/>
  <c r="J2180" i="41"/>
  <c r="I2180" i="41"/>
  <c r="H2180" i="41"/>
  <c r="G2180" i="41" s="1"/>
  <c r="F2180" i="41"/>
  <c r="C2180" i="41"/>
  <c r="AP2179" i="41"/>
  <c r="AO2179" i="41"/>
  <c r="AN2179" i="41"/>
  <c r="Z2179" i="41"/>
  <c r="J2179" i="41"/>
  <c r="I2179" i="41"/>
  <c r="H2179" i="41"/>
  <c r="G2179" i="41" s="1"/>
  <c r="F2179" i="41"/>
  <c r="C2179" i="41"/>
  <c r="AP2178" i="41"/>
  <c r="AO2178" i="41"/>
  <c r="AN2178" i="41"/>
  <c r="Z2178" i="41"/>
  <c r="J2178" i="41"/>
  <c r="I2178" i="41"/>
  <c r="H2178" i="41"/>
  <c r="G2178" i="41" s="1"/>
  <c r="F2178" i="41"/>
  <c r="C2178" i="41"/>
  <c r="AP2177" i="41"/>
  <c r="AO2177" i="41"/>
  <c r="AN2177" i="41"/>
  <c r="Z2177" i="41"/>
  <c r="J2177" i="41"/>
  <c r="I2177" i="41"/>
  <c r="H2177" i="41"/>
  <c r="G2177" i="41" s="1"/>
  <c r="F2177" i="41"/>
  <c r="C2177" i="41"/>
  <c r="AP2176" i="41"/>
  <c r="AO2176" i="41"/>
  <c r="AN2176" i="41"/>
  <c r="Z2176" i="41"/>
  <c r="J2176" i="41"/>
  <c r="I2176" i="41"/>
  <c r="H2176" i="41"/>
  <c r="G2176" i="41" s="1"/>
  <c r="F2176" i="41"/>
  <c r="C2176" i="41"/>
  <c r="AP2175" i="41"/>
  <c r="AO2175" i="41"/>
  <c r="AN2175" i="41"/>
  <c r="Z2175" i="41"/>
  <c r="J2175" i="41"/>
  <c r="I2175" i="41"/>
  <c r="H2175" i="41"/>
  <c r="G2175" i="41" s="1"/>
  <c r="F2175" i="41"/>
  <c r="C2175" i="41"/>
  <c r="AP2174" i="41"/>
  <c r="AO2174" i="41"/>
  <c r="AN2174" i="41"/>
  <c r="Z2174" i="41"/>
  <c r="J2174" i="41"/>
  <c r="I2174" i="41"/>
  <c r="H2174" i="41"/>
  <c r="G2174" i="41" s="1"/>
  <c r="F2174" i="41"/>
  <c r="C2174" i="41"/>
  <c r="AP2173" i="41"/>
  <c r="AO2173" i="41"/>
  <c r="AN2173" i="41"/>
  <c r="Z2173" i="41"/>
  <c r="J2173" i="41"/>
  <c r="I2173" i="41"/>
  <c r="H2173" i="41"/>
  <c r="G2173" i="41" s="1"/>
  <c r="F2173" i="41"/>
  <c r="C2173" i="41"/>
  <c r="AP2172" i="41"/>
  <c r="AO2172" i="41"/>
  <c r="AN2172" i="41"/>
  <c r="Z2172" i="41"/>
  <c r="J2172" i="41"/>
  <c r="I2172" i="41"/>
  <c r="H2172" i="41"/>
  <c r="G2172" i="41" s="1"/>
  <c r="F2172" i="41"/>
  <c r="C2172" i="41"/>
  <c r="AP2171" i="41"/>
  <c r="AO2171" i="41"/>
  <c r="AN2171" i="41"/>
  <c r="Z2171" i="41"/>
  <c r="J2171" i="41"/>
  <c r="I2171" i="41"/>
  <c r="H2171" i="41"/>
  <c r="G2171" i="41" s="1"/>
  <c r="F2171" i="41"/>
  <c r="C2171" i="41"/>
  <c r="AP2170" i="41"/>
  <c r="AO2170" i="41"/>
  <c r="AN2170" i="41"/>
  <c r="Z2170" i="41"/>
  <c r="J2170" i="41"/>
  <c r="I2170" i="41"/>
  <c r="H2170" i="41"/>
  <c r="G2170" i="41" s="1"/>
  <c r="F2170" i="41"/>
  <c r="C2170" i="41"/>
  <c r="AP2169" i="41"/>
  <c r="AO2169" i="41"/>
  <c r="AN2169" i="41"/>
  <c r="Z2169" i="41"/>
  <c r="J2169" i="41"/>
  <c r="I2169" i="41"/>
  <c r="H2169" i="41"/>
  <c r="G2169" i="41" s="1"/>
  <c r="F2169" i="41"/>
  <c r="C2169" i="41"/>
  <c r="AP2167" i="41"/>
  <c r="AO2167" i="41"/>
  <c r="AN2167" i="41"/>
  <c r="Z2167" i="41"/>
  <c r="J2167" i="41"/>
  <c r="I2167" i="41"/>
  <c r="H2167" i="41"/>
  <c r="F2167" i="41"/>
  <c r="C2167" i="41"/>
  <c r="AP2166" i="41"/>
  <c r="AO2166" i="41"/>
  <c r="AN2166" i="41"/>
  <c r="Z2166" i="41"/>
  <c r="J2166" i="41"/>
  <c r="I2166" i="41"/>
  <c r="H2166" i="41"/>
  <c r="G2166" i="41" s="1"/>
  <c r="F2166" i="41"/>
  <c r="C2166" i="41"/>
  <c r="AP2165" i="41"/>
  <c r="AO2165" i="41"/>
  <c r="AN2165" i="41"/>
  <c r="Z2165" i="41"/>
  <c r="J2165" i="41"/>
  <c r="I2165" i="41"/>
  <c r="H2165" i="41"/>
  <c r="G2165" i="41" s="1"/>
  <c r="F2165" i="41"/>
  <c r="C2165" i="41"/>
  <c r="AP2164" i="41"/>
  <c r="AO2164" i="41"/>
  <c r="AN2164" i="41"/>
  <c r="Z2164" i="41"/>
  <c r="J2164" i="41"/>
  <c r="I2164" i="41"/>
  <c r="H2164" i="41"/>
  <c r="G2164" i="41" s="1"/>
  <c r="F2164" i="41"/>
  <c r="C2164" i="41"/>
  <c r="AP2163" i="41"/>
  <c r="AO2163" i="41"/>
  <c r="AN2163" i="41"/>
  <c r="Z2163" i="41"/>
  <c r="J2163" i="41"/>
  <c r="I2163" i="41"/>
  <c r="H2163" i="41"/>
  <c r="G2163" i="41" s="1"/>
  <c r="F2163" i="41"/>
  <c r="C2163" i="41"/>
  <c r="AP2162" i="41"/>
  <c r="AO2162" i="41"/>
  <c r="AN2162" i="41"/>
  <c r="Z2162" i="41"/>
  <c r="J2162" i="41"/>
  <c r="I2162" i="41"/>
  <c r="H2162" i="41"/>
  <c r="G2162" i="41" s="1"/>
  <c r="F2162" i="41"/>
  <c r="C2162" i="41"/>
  <c r="AP2161" i="41"/>
  <c r="AO2161" i="41"/>
  <c r="AN2161" i="41"/>
  <c r="Z2161" i="41"/>
  <c r="J2161" i="41"/>
  <c r="I2161" i="41"/>
  <c r="H2161" i="41"/>
  <c r="G2161" i="41" s="1"/>
  <c r="F2161" i="41"/>
  <c r="C2161" i="41"/>
  <c r="AP2160" i="41"/>
  <c r="AO2160" i="41"/>
  <c r="AN2160" i="41"/>
  <c r="Z2160" i="41"/>
  <c r="J2160" i="41"/>
  <c r="I2160" i="41"/>
  <c r="H2160" i="41"/>
  <c r="G2160" i="41" s="1"/>
  <c r="F2160" i="41"/>
  <c r="C2160" i="41"/>
  <c r="AP2159" i="41"/>
  <c r="AO2159" i="41"/>
  <c r="AN2159" i="41"/>
  <c r="Z2159" i="41"/>
  <c r="J2159" i="41"/>
  <c r="I2159" i="41"/>
  <c r="H2159" i="41"/>
  <c r="G2159" i="41" s="1"/>
  <c r="F2159" i="41"/>
  <c r="C2159" i="41"/>
  <c r="AP2158" i="41"/>
  <c r="AO2158" i="41"/>
  <c r="AN2158" i="41"/>
  <c r="Z2158" i="41"/>
  <c r="J2158" i="41"/>
  <c r="I2158" i="41"/>
  <c r="H2158" i="41"/>
  <c r="G2158" i="41" s="1"/>
  <c r="F2158" i="41"/>
  <c r="C2158" i="41"/>
  <c r="AP2157" i="41"/>
  <c r="AO2157" i="41"/>
  <c r="AN2157" i="41"/>
  <c r="Z2157" i="41"/>
  <c r="J2157" i="41"/>
  <c r="I2157" i="41"/>
  <c r="H2157" i="41"/>
  <c r="G2157" i="41" s="1"/>
  <c r="F2157" i="41"/>
  <c r="C2157" i="41"/>
  <c r="AP2156" i="41"/>
  <c r="AO2156" i="41"/>
  <c r="AN2156" i="41"/>
  <c r="Z2156" i="41"/>
  <c r="J2156" i="41"/>
  <c r="I2156" i="41"/>
  <c r="H2156" i="41"/>
  <c r="G2156" i="41" s="1"/>
  <c r="F2156" i="41"/>
  <c r="C2156" i="41"/>
  <c r="AP2155" i="41"/>
  <c r="AO2155" i="41"/>
  <c r="AN2155" i="41"/>
  <c r="Z2155" i="41"/>
  <c r="J2155" i="41"/>
  <c r="I2155" i="41"/>
  <c r="H2155" i="41"/>
  <c r="G2155" i="41" s="1"/>
  <c r="F2155" i="41"/>
  <c r="C2155" i="41"/>
  <c r="AP2154" i="41"/>
  <c r="AO2154" i="41"/>
  <c r="AN2154" i="41"/>
  <c r="Z2154" i="41"/>
  <c r="J2154" i="41"/>
  <c r="I2154" i="41"/>
  <c r="H2154" i="41"/>
  <c r="G2154" i="41" s="1"/>
  <c r="F2154" i="41"/>
  <c r="C2154" i="41"/>
  <c r="AP2153" i="41"/>
  <c r="AO2153" i="41"/>
  <c r="AN2153" i="41"/>
  <c r="Z2153" i="41"/>
  <c r="J2153" i="41"/>
  <c r="I2153" i="41"/>
  <c r="H2153" i="41"/>
  <c r="G2153" i="41" s="1"/>
  <c r="F2153" i="41"/>
  <c r="C2153" i="41"/>
  <c r="AP2152" i="41"/>
  <c r="AO2152" i="41"/>
  <c r="AN2152" i="41"/>
  <c r="Z2152" i="41"/>
  <c r="J2152" i="41"/>
  <c r="I2152" i="41"/>
  <c r="H2152" i="41"/>
  <c r="G2152" i="41" s="1"/>
  <c r="F2152" i="41"/>
  <c r="C2152" i="41"/>
  <c r="AP2150" i="41"/>
  <c r="AO2150" i="41"/>
  <c r="AN2150" i="41"/>
  <c r="Z2150" i="41"/>
  <c r="J2150" i="41"/>
  <c r="I2150" i="41"/>
  <c r="H2150" i="41"/>
  <c r="F2150" i="41"/>
  <c r="C2150" i="41"/>
  <c r="AP2148" i="41"/>
  <c r="AO2148" i="41"/>
  <c r="AN2148" i="41"/>
  <c r="Z2148" i="41"/>
  <c r="J2148" i="41"/>
  <c r="I2148" i="41"/>
  <c r="H2148" i="41"/>
  <c r="G2148" i="41" s="1"/>
  <c r="F2148" i="41"/>
  <c r="C2148" i="41"/>
  <c r="AP2147" i="41"/>
  <c r="AO2147" i="41"/>
  <c r="AN2147" i="41"/>
  <c r="Z2147" i="41"/>
  <c r="J2147" i="41"/>
  <c r="I2147" i="41"/>
  <c r="H2147" i="41"/>
  <c r="G2147" i="41" s="1"/>
  <c r="F2147" i="41"/>
  <c r="C2147" i="41"/>
  <c r="AP2146" i="41"/>
  <c r="AO2146" i="41"/>
  <c r="AN2146" i="41"/>
  <c r="Z2146" i="41"/>
  <c r="J2146" i="41"/>
  <c r="I2146" i="41"/>
  <c r="H2146" i="41"/>
  <c r="G2146" i="41" s="1"/>
  <c r="F2146" i="41"/>
  <c r="C2146" i="41"/>
  <c r="AP2145" i="41"/>
  <c r="AO2145" i="41"/>
  <c r="AN2145" i="41"/>
  <c r="Z2145" i="41"/>
  <c r="J2145" i="41"/>
  <c r="I2145" i="41"/>
  <c r="H2145" i="41"/>
  <c r="G2145" i="41" s="1"/>
  <c r="F2145" i="41"/>
  <c r="C2145" i="41"/>
  <c r="AP2144" i="41"/>
  <c r="AO2144" i="41"/>
  <c r="AN2144" i="41"/>
  <c r="Z2144" i="41"/>
  <c r="J2144" i="41"/>
  <c r="I2144" i="41"/>
  <c r="H2144" i="41"/>
  <c r="G2144" i="41" s="1"/>
  <c r="F2144" i="41"/>
  <c r="C2144" i="41"/>
  <c r="AP2143" i="41"/>
  <c r="AO2143" i="41"/>
  <c r="AN2143" i="41"/>
  <c r="Z2143" i="41"/>
  <c r="J2143" i="41"/>
  <c r="I2143" i="41"/>
  <c r="H2143" i="41"/>
  <c r="G2143" i="41" s="1"/>
  <c r="F2143" i="41"/>
  <c r="C2143" i="41"/>
  <c r="AP2142" i="41"/>
  <c r="AO2142" i="41"/>
  <c r="AN2142" i="41"/>
  <c r="Z2142" i="41"/>
  <c r="J2142" i="41"/>
  <c r="I2142" i="41"/>
  <c r="H2142" i="41"/>
  <c r="G2142" i="41" s="1"/>
  <c r="F2142" i="41"/>
  <c r="C2142" i="41"/>
  <c r="AP2140" i="41"/>
  <c r="AO2140" i="41"/>
  <c r="AN2140" i="41"/>
  <c r="Z2140" i="41"/>
  <c r="J2140" i="41"/>
  <c r="I2140" i="41"/>
  <c r="H2140" i="41"/>
  <c r="G2140" i="41" s="1"/>
  <c r="F2140" i="41"/>
  <c r="C2140" i="41"/>
  <c r="AP2139" i="41"/>
  <c r="AO2139" i="41"/>
  <c r="AN2139" i="41"/>
  <c r="Z2139" i="41"/>
  <c r="J2139" i="41"/>
  <c r="I2139" i="41"/>
  <c r="H2139" i="41"/>
  <c r="G2139" i="41" s="1"/>
  <c r="F2139" i="41"/>
  <c r="C2139" i="41"/>
  <c r="AP2138" i="41"/>
  <c r="AO2138" i="41"/>
  <c r="AN2138" i="41"/>
  <c r="Z2138" i="41"/>
  <c r="J2138" i="41"/>
  <c r="I2138" i="41"/>
  <c r="H2138" i="41"/>
  <c r="G2138" i="41" s="1"/>
  <c r="F2138" i="41"/>
  <c r="C2138" i="41"/>
  <c r="AP2137" i="41"/>
  <c r="AO2137" i="41"/>
  <c r="AN2137" i="41"/>
  <c r="Z2137" i="41"/>
  <c r="J2137" i="41"/>
  <c r="I2137" i="41"/>
  <c r="H2137" i="41"/>
  <c r="G2137" i="41" s="1"/>
  <c r="F2137" i="41"/>
  <c r="C2137" i="41"/>
  <c r="AP2136" i="41"/>
  <c r="AO2136" i="41"/>
  <c r="AN2136" i="41"/>
  <c r="Z2136" i="41"/>
  <c r="J2136" i="41"/>
  <c r="I2136" i="41"/>
  <c r="H2136" i="41"/>
  <c r="G2136" i="41" s="1"/>
  <c r="F2136" i="41"/>
  <c r="C2136" i="41"/>
  <c r="AP2134" i="41"/>
  <c r="AO2134" i="41"/>
  <c r="AN2134" i="41"/>
  <c r="Z2134" i="41"/>
  <c r="J2134" i="41"/>
  <c r="I2134" i="41"/>
  <c r="H2134" i="41"/>
  <c r="G2134" i="41" s="1"/>
  <c r="F2134" i="41"/>
  <c r="C2134" i="41"/>
  <c r="AP2133" i="41"/>
  <c r="AO2133" i="41"/>
  <c r="AN2133" i="41"/>
  <c r="Z2133" i="41"/>
  <c r="J2133" i="41"/>
  <c r="I2133" i="41"/>
  <c r="H2133" i="41"/>
  <c r="G2133" i="41" s="1"/>
  <c r="F2133" i="41"/>
  <c r="C2133" i="41"/>
  <c r="AP2132" i="41"/>
  <c r="AO2132" i="41"/>
  <c r="AN2132" i="41"/>
  <c r="Z2132" i="41"/>
  <c r="J2132" i="41"/>
  <c r="I2132" i="41"/>
  <c r="H2132" i="41"/>
  <c r="G2132" i="41" s="1"/>
  <c r="F2132" i="41"/>
  <c r="C2132" i="41"/>
  <c r="AP2131" i="41"/>
  <c r="AO2131" i="41"/>
  <c r="AN2131" i="41"/>
  <c r="Z2131" i="41"/>
  <c r="J2131" i="41"/>
  <c r="I2131" i="41"/>
  <c r="H2131" i="41"/>
  <c r="F2131" i="41"/>
  <c r="C2131" i="41"/>
  <c r="AP2130" i="41"/>
  <c r="AO2130" i="41"/>
  <c r="AN2130" i="41"/>
  <c r="Z2130" i="41"/>
  <c r="J2130" i="41"/>
  <c r="I2130" i="41"/>
  <c r="H2130" i="41"/>
  <c r="G2130" i="41" s="1"/>
  <c r="F2130" i="41"/>
  <c r="C2130" i="41"/>
  <c r="AP2128" i="41"/>
  <c r="AO2128" i="41"/>
  <c r="AN2128" i="41"/>
  <c r="Z2128" i="41"/>
  <c r="J2128" i="41"/>
  <c r="I2128" i="41"/>
  <c r="H2128" i="41"/>
  <c r="G2128" i="41" s="1"/>
  <c r="F2128" i="41"/>
  <c r="C2128" i="41"/>
  <c r="AP2127" i="41"/>
  <c r="AO2127" i="41"/>
  <c r="AN2127" i="41"/>
  <c r="Z2127" i="41"/>
  <c r="J2127" i="41"/>
  <c r="I2127" i="41"/>
  <c r="H2127" i="41"/>
  <c r="G2127" i="41" s="1"/>
  <c r="F2127" i="41"/>
  <c r="C2127" i="41"/>
  <c r="AP2126" i="41"/>
  <c r="AO2126" i="41"/>
  <c r="AN2126" i="41"/>
  <c r="Z2126" i="41"/>
  <c r="J2126" i="41"/>
  <c r="I2126" i="41"/>
  <c r="H2126" i="41"/>
  <c r="G2126" i="41" s="1"/>
  <c r="F2126" i="41"/>
  <c r="C2126" i="41"/>
  <c r="AP2124" i="41"/>
  <c r="AO2124" i="41"/>
  <c r="AN2124" i="41"/>
  <c r="Z2124" i="41"/>
  <c r="J2124" i="41"/>
  <c r="I2124" i="41"/>
  <c r="H2124" i="41"/>
  <c r="G2124" i="41" s="1"/>
  <c r="F2124" i="41"/>
  <c r="C2124" i="41"/>
  <c r="AP2123" i="41"/>
  <c r="AO2123" i="41"/>
  <c r="AN2123" i="41"/>
  <c r="Z2123" i="41"/>
  <c r="J2123" i="41"/>
  <c r="I2123" i="41"/>
  <c r="H2123" i="41"/>
  <c r="G2123" i="41" s="1"/>
  <c r="F2123" i="41"/>
  <c r="C2123" i="41"/>
  <c r="AP2122" i="41"/>
  <c r="AO2122" i="41"/>
  <c r="AN2122" i="41"/>
  <c r="Z2122" i="41"/>
  <c r="J2122" i="41"/>
  <c r="I2122" i="41"/>
  <c r="H2122" i="41"/>
  <c r="G2122" i="41" s="1"/>
  <c r="F2122" i="41"/>
  <c r="C2122" i="41"/>
  <c r="AP2121" i="41"/>
  <c r="AO2121" i="41"/>
  <c r="AN2121" i="41"/>
  <c r="Z2121" i="41"/>
  <c r="J2121" i="41"/>
  <c r="I2121" i="41"/>
  <c r="H2121" i="41"/>
  <c r="G2121" i="41" s="1"/>
  <c r="F2121" i="41"/>
  <c r="C2121" i="41"/>
  <c r="AP2120" i="41"/>
  <c r="AO2120" i="41"/>
  <c r="AN2120" i="41"/>
  <c r="Z2120" i="41"/>
  <c r="J2120" i="41"/>
  <c r="I2120" i="41"/>
  <c r="H2120" i="41"/>
  <c r="G2120" i="41" s="1"/>
  <c r="F2120" i="41"/>
  <c r="C2120" i="41"/>
  <c r="AP2119" i="41"/>
  <c r="AO2119" i="41"/>
  <c r="AN2119" i="41"/>
  <c r="Z2119" i="41"/>
  <c r="J2119" i="41"/>
  <c r="I2119" i="41"/>
  <c r="H2119" i="41"/>
  <c r="G2119" i="41" s="1"/>
  <c r="F2119" i="41"/>
  <c r="C2119" i="41"/>
  <c r="AP2118" i="41"/>
  <c r="AO2118" i="41"/>
  <c r="AN2118" i="41"/>
  <c r="Z2118" i="41"/>
  <c r="J2118" i="41"/>
  <c r="I2118" i="41"/>
  <c r="H2118" i="41"/>
  <c r="G2118" i="41" s="1"/>
  <c r="F2118" i="41"/>
  <c r="C2118" i="41"/>
  <c r="AP2117" i="41"/>
  <c r="AO2117" i="41"/>
  <c r="AN2117" i="41"/>
  <c r="Z2117" i="41"/>
  <c r="J2117" i="41"/>
  <c r="I2117" i="41"/>
  <c r="H2117" i="41"/>
  <c r="G2117" i="41" s="1"/>
  <c r="F2117" i="41"/>
  <c r="C2117" i="41"/>
  <c r="AP2116" i="41"/>
  <c r="AO2116" i="41"/>
  <c r="AN2116" i="41"/>
  <c r="Z2116" i="41"/>
  <c r="J2116" i="41"/>
  <c r="I2116" i="41"/>
  <c r="H2116" i="41"/>
  <c r="G2116" i="41" s="1"/>
  <c r="F2116" i="41"/>
  <c r="C2116" i="41"/>
  <c r="AP2115" i="41"/>
  <c r="AO2115" i="41"/>
  <c r="AN2115" i="41"/>
  <c r="Z2115" i="41"/>
  <c r="J2115" i="41"/>
  <c r="I2115" i="41"/>
  <c r="H2115" i="41"/>
  <c r="G2115" i="41" s="1"/>
  <c r="F2115" i="41"/>
  <c r="C2115" i="41"/>
  <c r="AP2114" i="41"/>
  <c r="AO2114" i="41"/>
  <c r="AN2114" i="41"/>
  <c r="Z2114" i="41"/>
  <c r="J2114" i="41"/>
  <c r="I2114" i="41"/>
  <c r="H2114" i="41"/>
  <c r="G2114" i="41" s="1"/>
  <c r="F2114" i="41"/>
  <c r="C2114" i="41"/>
  <c r="AP2113" i="41"/>
  <c r="AO2113" i="41"/>
  <c r="AN2113" i="41"/>
  <c r="Z2113" i="41"/>
  <c r="J2113" i="41"/>
  <c r="I2113" i="41"/>
  <c r="H2113" i="41"/>
  <c r="F2113" i="41"/>
  <c r="C2113" i="41"/>
  <c r="AP2112" i="41"/>
  <c r="AO2112" i="41"/>
  <c r="AN2112" i="41"/>
  <c r="Z2112" i="41"/>
  <c r="J2112" i="41"/>
  <c r="I2112" i="41"/>
  <c r="H2112" i="41"/>
  <c r="G2112" i="41" s="1"/>
  <c r="F2112" i="41"/>
  <c r="C2112" i="41"/>
  <c r="AP2111" i="41"/>
  <c r="AO2111" i="41"/>
  <c r="AN2111" i="41"/>
  <c r="Z2111" i="41"/>
  <c r="J2111" i="41"/>
  <c r="I2111" i="41"/>
  <c r="H2111" i="41"/>
  <c r="G2111" i="41" s="1"/>
  <c r="F2111" i="41"/>
  <c r="C2111" i="41"/>
  <c r="AP2110" i="41"/>
  <c r="AO2110" i="41"/>
  <c r="AN2110" i="41"/>
  <c r="Z2110" i="41"/>
  <c r="J2110" i="41"/>
  <c r="I2110" i="41"/>
  <c r="H2110" i="41"/>
  <c r="G2110" i="41" s="1"/>
  <c r="F2110" i="41"/>
  <c r="C2110" i="41"/>
  <c r="AP2109" i="41"/>
  <c r="AO2109" i="41"/>
  <c r="AN2109" i="41"/>
  <c r="Z2109" i="41"/>
  <c r="J2109" i="41"/>
  <c r="I2109" i="41"/>
  <c r="H2109" i="41"/>
  <c r="G2109" i="41" s="1"/>
  <c r="F2109" i="41"/>
  <c r="C2109" i="41"/>
  <c r="AP2108" i="41"/>
  <c r="AO2108" i="41"/>
  <c r="AN2108" i="41"/>
  <c r="Z2108" i="41"/>
  <c r="J2108" i="41"/>
  <c r="I2108" i="41"/>
  <c r="H2108" i="41"/>
  <c r="G2108" i="41" s="1"/>
  <c r="F2108" i="41"/>
  <c r="C2108" i="41"/>
  <c r="AP2107" i="41"/>
  <c r="AO2107" i="41"/>
  <c r="AN2107" i="41"/>
  <c r="Z2107" i="41"/>
  <c r="J2107" i="41"/>
  <c r="I2107" i="41"/>
  <c r="H2107" i="41"/>
  <c r="G2107" i="41" s="1"/>
  <c r="F2107" i="41"/>
  <c r="C2107" i="41"/>
  <c r="AP2106" i="41"/>
  <c r="AO2106" i="41"/>
  <c r="AN2106" i="41"/>
  <c r="Z2106" i="41"/>
  <c r="J2106" i="41"/>
  <c r="I2106" i="41"/>
  <c r="H2106" i="41"/>
  <c r="G2106" i="41" s="1"/>
  <c r="F2106" i="41"/>
  <c r="C2106" i="41"/>
  <c r="AP2105" i="41"/>
  <c r="AO2105" i="41"/>
  <c r="AN2105" i="41"/>
  <c r="Z2105" i="41"/>
  <c r="J2105" i="41"/>
  <c r="I2105" i="41"/>
  <c r="H2105" i="41"/>
  <c r="G2105" i="41" s="1"/>
  <c r="F2105" i="41"/>
  <c r="C2105" i="41"/>
  <c r="AP2104" i="41"/>
  <c r="AO2104" i="41"/>
  <c r="AN2104" i="41"/>
  <c r="Z2104" i="41"/>
  <c r="J2104" i="41"/>
  <c r="I2104" i="41"/>
  <c r="H2104" i="41"/>
  <c r="G2104" i="41" s="1"/>
  <c r="F2104" i="41"/>
  <c r="C2104" i="41"/>
  <c r="AP2103" i="41"/>
  <c r="AO2103" i="41"/>
  <c r="AN2103" i="41"/>
  <c r="Z2103" i="41"/>
  <c r="J2103" i="41"/>
  <c r="I2103" i="41"/>
  <c r="H2103" i="41"/>
  <c r="G2103" i="41" s="1"/>
  <c r="F2103" i="41"/>
  <c r="C2103" i="41"/>
  <c r="AP2102" i="41"/>
  <c r="AO2102" i="41"/>
  <c r="AN2102" i="41"/>
  <c r="Z2102" i="41"/>
  <c r="J2102" i="41"/>
  <c r="I2102" i="41"/>
  <c r="H2102" i="41"/>
  <c r="G2102" i="41" s="1"/>
  <c r="F2102" i="41"/>
  <c r="C2102" i="41"/>
  <c r="AP2101" i="41"/>
  <c r="AO2101" i="41"/>
  <c r="AN2101" i="41"/>
  <c r="Z2101" i="41"/>
  <c r="J2101" i="41"/>
  <c r="I2101" i="41"/>
  <c r="H2101" i="41"/>
  <c r="G2101" i="41" s="1"/>
  <c r="F2101" i="41"/>
  <c r="C2101" i="41"/>
  <c r="AP2099" i="41"/>
  <c r="AO2099" i="41"/>
  <c r="AN2099" i="41"/>
  <c r="Z2099" i="41"/>
  <c r="J2099" i="41"/>
  <c r="I2099" i="41"/>
  <c r="H2099" i="41"/>
  <c r="G2099" i="41" s="1"/>
  <c r="F2099" i="41"/>
  <c r="C2099" i="41"/>
  <c r="AP2098" i="41"/>
  <c r="AO2098" i="41"/>
  <c r="AN2098" i="41"/>
  <c r="Z2098" i="41"/>
  <c r="J2098" i="41"/>
  <c r="I2098" i="41"/>
  <c r="H2098" i="41"/>
  <c r="G2098" i="41" s="1"/>
  <c r="F2098" i="41"/>
  <c r="C2098" i="41"/>
  <c r="AP2097" i="41"/>
  <c r="AO2097" i="41"/>
  <c r="AN2097" i="41"/>
  <c r="Z2097" i="41"/>
  <c r="J2097" i="41"/>
  <c r="I2097" i="41"/>
  <c r="H2097" i="41"/>
  <c r="G2097" i="41" s="1"/>
  <c r="F2097" i="41"/>
  <c r="C2097" i="41"/>
  <c r="AP2096" i="41"/>
  <c r="AO2096" i="41"/>
  <c r="AN2096" i="41"/>
  <c r="Z2096" i="41"/>
  <c r="J2096" i="41"/>
  <c r="I2096" i="41"/>
  <c r="H2096" i="41"/>
  <c r="F2096" i="41"/>
  <c r="C2096" i="41"/>
  <c r="AP2095" i="41"/>
  <c r="AO2095" i="41"/>
  <c r="AN2095" i="41"/>
  <c r="Z2095" i="41"/>
  <c r="J2095" i="41"/>
  <c r="I2095" i="41"/>
  <c r="H2095" i="41"/>
  <c r="G2095" i="41" s="1"/>
  <c r="F2095" i="41"/>
  <c r="C2095" i="41"/>
  <c r="AP2094" i="41"/>
  <c r="AO2094" i="41"/>
  <c r="AN2094" i="41"/>
  <c r="Z2094" i="41"/>
  <c r="J2094" i="41"/>
  <c r="I2094" i="41"/>
  <c r="H2094" i="41"/>
  <c r="G2094" i="41" s="1"/>
  <c r="F2094" i="41"/>
  <c r="C2094" i="41"/>
  <c r="AP2093" i="41"/>
  <c r="AO2093" i="41"/>
  <c r="AN2093" i="41"/>
  <c r="Z2093" i="41"/>
  <c r="J2093" i="41"/>
  <c r="I2093" i="41"/>
  <c r="H2093" i="41"/>
  <c r="G2093" i="41" s="1"/>
  <c r="F2093" i="41"/>
  <c r="C2093" i="41"/>
  <c r="AP2091" i="41"/>
  <c r="AO2091" i="41"/>
  <c r="AN2091" i="41"/>
  <c r="Z2091" i="41"/>
  <c r="J2091" i="41"/>
  <c r="I2091" i="41"/>
  <c r="H2091" i="41"/>
  <c r="G2091" i="41" s="1"/>
  <c r="F2091" i="41"/>
  <c r="C2091" i="41"/>
  <c r="AP2090" i="41"/>
  <c r="AO2090" i="41"/>
  <c r="AN2090" i="41"/>
  <c r="Z2090" i="41"/>
  <c r="J2090" i="41"/>
  <c r="I2090" i="41"/>
  <c r="H2090" i="41"/>
  <c r="G2090" i="41" s="1"/>
  <c r="F2090" i="41"/>
  <c r="C2090" i="41"/>
  <c r="AP2089" i="41"/>
  <c r="AO2089" i="41"/>
  <c r="AN2089" i="41"/>
  <c r="Z2089" i="41"/>
  <c r="J2089" i="41"/>
  <c r="I2089" i="41"/>
  <c r="H2089" i="41"/>
  <c r="G2089" i="41" s="1"/>
  <c r="F2089" i="41"/>
  <c r="C2089" i="41"/>
  <c r="AP2088" i="41"/>
  <c r="AO2088" i="41"/>
  <c r="AN2088" i="41"/>
  <c r="Z2088" i="41"/>
  <c r="J2088" i="41"/>
  <c r="I2088" i="41"/>
  <c r="H2088" i="41"/>
  <c r="G2088" i="41" s="1"/>
  <c r="F2088" i="41"/>
  <c r="C2088" i="41"/>
  <c r="AP2087" i="41"/>
  <c r="AO2087" i="41"/>
  <c r="AN2087" i="41"/>
  <c r="Z2087" i="41"/>
  <c r="J2087" i="41"/>
  <c r="I2087" i="41"/>
  <c r="H2087" i="41"/>
  <c r="G2087" i="41" s="1"/>
  <c r="F2087" i="41"/>
  <c r="C2087" i="41"/>
  <c r="AP2086" i="41"/>
  <c r="AO2086" i="41"/>
  <c r="AN2086" i="41"/>
  <c r="Z2086" i="41"/>
  <c r="J2086" i="41"/>
  <c r="I2086" i="41"/>
  <c r="H2086" i="41"/>
  <c r="G2086" i="41" s="1"/>
  <c r="F2086" i="41"/>
  <c r="C2086" i="41"/>
  <c r="AP2085" i="41"/>
  <c r="AO2085" i="41"/>
  <c r="AN2085" i="41"/>
  <c r="Z2085" i="41"/>
  <c r="J2085" i="41"/>
  <c r="I2085" i="41"/>
  <c r="H2085" i="41"/>
  <c r="G2085" i="41" s="1"/>
  <c r="F2085" i="41"/>
  <c r="C2085" i="41"/>
  <c r="AP2084" i="41"/>
  <c r="AO2084" i="41"/>
  <c r="AN2084" i="41"/>
  <c r="Z2084" i="41"/>
  <c r="J2084" i="41"/>
  <c r="I2084" i="41"/>
  <c r="H2084" i="41"/>
  <c r="G2084" i="41" s="1"/>
  <c r="F2084" i="41"/>
  <c r="C2084" i="41"/>
  <c r="AP2083" i="41"/>
  <c r="AO2083" i="41"/>
  <c r="AN2083" i="41"/>
  <c r="Z2083" i="41"/>
  <c r="J2083" i="41"/>
  <c r="I2083" i="41"/>
  <c r="H2083" i="41"/>
  <c r="G2083" i="41" s="1"/>
  <c r="F2083" i="41"/>
  <c r="C2083" i="41"/>
  <c r="AP2082" i="41"/>
  <c r="AO2082" i="41"/>
  <c r="AN2082" i="41"/>
  <c r="Z2082" i="41"/>
  <c r="J2082" i="41"/>
  <c r="I2082" i="41"/>
  <c r="H2082" i="41"/>
  <c r="G2082" i="41" s="1"/>
  <c r="F2082" i="41"/>
  <c r="C2082" i="41"/>
  <c r="AP2080" i="41"/>
  <c r="AO2080" i="41"/>
  <c r="AN2080" i="41"/>
  <c r="Z2080" i="41"/>
  <c r="J2080" i="41"/>
  <c r="I2080" i="41"/>
  <c r="H2080" i="41"/>
  <c r="G2080" i="41" s="1"/>
  <c r="F2080" i="41"/>
  <c r="C2080" i="41"/>
  <c r="AP2079" i="41"/>
  <c r="AO2079" i="41"/>
  <c r="AN2079" i="41"/>
  <c r="Z2079" i="41"/>
  <c r="J2079" i="41"/>
  <c r="I2079" i="41"/>
  <c r="H2079" i="41"/>
  <c r="G2079" i="41" s="1"/>
  <c r="F2079" i="41"/>
  <c r="C2079" i="41"/>
  <c r="AP2078" i="41"/>
  <c r="AO2078" i="41"/>
  <c r="AN2078" i="41"/>
  <c r="Z2078" i="41"/>
  <c r="J2078" i="41"/>
  <c r="I2078" i="41"/>
  <c r="H2078" i="41"/>
  <c r="F2078" i="41"/>
  <c r="C2078" i="41"/>
  <c r="AP2077" i="41"/>
  <c r="AO2077" i="41"/>
  <c r="AN2077" i="41"/>
  <c r="Z2077" i="41"/>
  <c r="J2077" i="41"/>
  <c r="I2077" i="41"/>
  <c r="H2077" i="41"/>
  <c r="G2077" i="41" s="1"/>
  <c r="F2077" i="41"/>
  <c r="C2077" i="41"/>
  <c r="AP2076" i="41"/>
  <c r="AO2076" i="41"/>
  <c r="AN2076" i="41"/>
  <c r="Z2076" i="41"/>
  <c r="J2076" i="41"/>
  <c r="I2076" i="41"/>
  <c r="H2076" i="41"/>
  <c r="G2076" i="41" s="1"/>
  <c r="F2076" i="41"/>
  <c r="C2076" i="41"/>
  <c r="AP2075" i="41"/>
  <c r="AO2075" i="41"/>
  <c r="AN2075" i="41"/>
  <c r="Z2075" i="41"/>
  <c r="J2075" i="41"/>
  <c r="I2075" i="41"/>
  <c r="H2075" i="41"/>
  <c r="G2075" i="41" s="1"/>
  <c r="F2075" i="41"/>
  <c r="C2075" i="41"/>
  <c r="AP2074" i="41"/>
  <c r="AO2074" i="41"/>
  <c r="AN2074" i="41"/>
  <c r="Z2074" i="41"/>
  <c r="J2074" i="41"/>
  <c r="I2074" i="41"/>
  <c r="H2074" i="41"/>
  <c r="G2074" i="41" s="1"/>
  <c r="F2074" i="41"/>
  <c r="C2074" i="41"/>
  <c r="AP2073" i="41"/>
  <c r="AO2073" i="41"/>
  <c r="AN2073" i="41"/>
  <c r="Z2073" i="41"/>
  <c r="J2073" i="41"/>
  <c r="I2073" i="41"/>
  <c r="H2073" i="41"/>
  <c r="G2073" i="41" s="1"/>
  <c r="F2073" i="41"/>
  <c r="C2073" i="41"/>
  <c r="AP2072" i="41"/>
  <c r="AO2072" i="41"/>
  <c r="AN2072" i="41"/>
  <c r="Z2072" i="41"/>
  <c r="J2072" i="41"/>
  <c r="I2072" i="41"/>
  <c r="H2072" i="41"/>
  <c r="G2072" i="41" s="1"/>
  <c r="F2072" i="41"/>
  <c r="C2072" i="41"/>
  <c r="AP2071" i="41"/>
  <c r="AO2071" i="41"/>
  <c r="AN2071" i="41"/>
  <c r="Z2071" i="41"/>
  <c r="J2071" i="41"/>
  <c r="I2071" i="41"/>
  <c r="H2071" i="41"/>
  <c r="G2071" i="41" s="1"/>
  <c r="F2071" i="41"/>
  <c r="C2071" i="41"/>
  <c r="AP2070" i="41"/>
  <c r="AO2070" i="41"/>
  <c r="AN2070" i="41"/>
  <c r="Z2070" i="41"/>
  <c r="J2070" i="41"/>
  <c r="I2070" i="41"/>
  <c r="H2070" i="41"/>
  <c r="G2070" i="41" s="1"/>
  <c r="F2070" i="41"/>
  <c r="C2070" i="41"/>
  <c r="AP2069" i="41"/>
  <c r="AO2069" i="41"/>
  <c r="AN2069" i="41"/>
  <c r="Z2069" i="41"/>
  <c r="J2069" i="41"/>
  <c r="I2069" i="41"/>
  <c r="H2069" i="41"/>
  <c r="G2069" i="41" s="1"/>
  <c r="F2069" i="41"/>
  <c r="C2069" i="41"/>
  <c r="AP2068" i="41"/>
  <c r="AO2068" i="41"/>
  <c r="AN2068" i="41"/>
  <c r="Z2068" i="41"/>
  <c r="J2068" i="41"/>
  <c r="I2068" i="41"/>
  <c r="H2068" i="41"/>
  <c r="G2068" i="41" s="1"/>
  <c r="F2068" i="41"/>
  <c r="C2068" i="41"/>
  <c r="AP2067" i="41"/>
  <c r="AO2067" i="41"/>
  <c r="AN2067" i="41"/>
  <c r="Z2067" i="41"/>
  <c r="J2067" i="41"/>
  <c r="I2067" i="41"/>
  <c r="H2067" i="41"/>
  <c r="G2067" i="41" s="1"/>
  <c r="F2067" i="41"/>
  <c r="C2067" i="41"/>
  <c r="AP2066" i="41"/>
  <c r="AO2066" i="41"/>
  <c r="AN2066" i="41"/>
  <c r="Z2066" i="41"/>
  <c r="J2066" i="41"/>
  <c r="I2066" i="41"/>
  <c r="H2066" i="41"/>
  <c r="G2066" i="41" s="1"/>
  <c r="F2066" i="41"/>
  <c r="C2066" i="41"/>
  <c r="AP2065" i="41"/>
  <c r="AO2065" i="41"/>
  <c r="AN2065" i="41"/>
  <c r="Z2065" i="41"/>
  <c r="J2065" i="41"/>
  <c r="I2065" i="41"/>
  <c r="H2065" i="41"/>
  <c r="G2065" i="41" s="1"/>
  <c r="F2065" i="41"/>
  <c r="C2065" i="41"/>
  <c r="AP2064" i="41"/>
  <c r="AO2064" i="41"/>
  <c r="AN2064" i="41"/>
  <c r="Z2064" i="41"/>
  <c r="J2064" i="41"/>
  <c r="I2064" i="41"/>
  <c r="H2064" i="41"/>
  <c r="G2064" i="41" s="1"/>
  <c r="F2064" i="41"/>
  <c r="C2064" i="41"/>
  <c r="AP2063" i="41"/>
  <c r="AO2063" i="41"/>
  <c r="AN2063" i="41"/>
  <c r="Z2063" i="41"/>
  <c r="J2063" i="41"/>
  <c r="I2063" i="41"/>
  <c r="H2063" i="41"/>
  <c r="G2063" i="41" s="1"/>
  <c r="F2063" i="41"/>
  <c r="C2063" i="41"/>
  <c r="AP2062" i="41"/>
  <c r="AO2062" i="41"/>
  <c r="AN2062" i="41"/>
  <c r="Z2062" i="41"/>
  <c r="J2062" i="41"/>
  <c r="I2062" i="41"/>
  <c r="H2062" i="41"/>
  <c r="F2062" i="41"/>
  <c r="C2062" i="41"/>
  <c r="AP2061" i="41"/>
  <c r="AO2061" i="41"/>
  <c r="AN2061" i="41"/>
  <c r="Z2061" i="41"/>
  <c r="J2061" i="41"/>
  <c r="I2061" i="41"/>
  <c r="H2061" i="41"/>
  <c r="G2061" i="41" s="1"/>
  <c r="F2061" i="41"/>
  <c r="C2061" i="41"/>
  <c r="AP2060" i="41"/>
  <c r="AO2060" i="41"/>
  <c r="AN2060" i="41"/>
  <c r="Z2060" i="41"/>
  <c r="J2060" i="41"/>
  <c r="I2060" i="41"/>
  <c r="H2060" i="41"/>
  <c r="G2060" i="41" s="1"/>
  <c r="F2060" i="41"/>
  <c r="C2060" i="41"/>
  <c r="AP2059" i="41"/>
  <c r="AO2059" i="41"/>
  <c r="AN2059" i="41"/>
  <c r="Z2059" i="41"/>
  <c r="J2059" i="41"/>
  <c r="I2059" i="41"/>
  <c r="H2059" i="41"/>
  <c r="G2059" i="41" s="1"/>
  <c r="F2059" i="41"/>
  <c r="C2059" i="41"/>
  <c r="AP2058" i="41"/>
  <c r="AO2058" i="41"/>
  <c r="AN2058" i="41"/>
  <c r="Z2058" i="41"/>
  <c r="J2058" i="41"/>
  <c r="I2058" i="41"/>
  <c r="H2058" i="41"/>
  <c r="G2058" i="41" s="1"/>
  <c r="F2058" i="41"/>
  <c r="C2058" i="41"/>
  <c r="AP2057" i="41"/>
  <c r="AO2057" i="41"/>
  <c r="AN2057" i="41"/>
  <c r="Z2057" i="41"/>
  <c r="J2057" i="41"/>
  <c r="I2057" i="41"/>
  <c r="H2057" i="41"/>
  <c r="G2057" i="41" s="1"/>
  <c r="F2057" i="41"/>
  <c r="C2057" i="41"/>
  <c r="AP2055" i="41"/>
  <c r="AO2055" i="41"/>
  <c r="AN2055" i="41"/>
  <c r="Z2055" i="41"/>
  <c r="J2055" i="41"/>
  <c r="I2055" i="41"/>
  <c r="H2055" i="41"/>
  <c r="G2055" i="41" s="1"/>
  <c r="F2055" i="41"/>
  <c r="C2055" i="41"/>
  <c r="AP2053" i="41"/>
  <c r="AO2053" i="41"/>
  <c r="AN2053" i="41"/>
  <c r="Z2053" i="41"/>
  <c r="J2053" i="41"/>
  <c r="I2053" i="41"/>
  <c r="H2053" i="41"/>
  <c r="G2053" i="41" s="1"/>
  <c r="F2053" i="41"/>
  <c r="C2053" i="41"/>
  <c r="AP2052" i="41"/>
  <c r="AO2052" i="41"/>
  <c r="AN2052" i="41"/>
  <c r="Z2052" i="41"/>
  <c r="J2052" i="41"/>
  <c r="I2052" i="41"/>
  <c r="H2052" i="41"/>
  <c r="G2052" i="41" s="1"/>
  <c r="F2052" i="41"/>
  <c r="C2052" i="41"/>
  <c r="AP2050" i="41"/>
  <c r="AO2050" i="41"/>
  <c r="AN2050" i="41"/>
  <c r="Z2050" i="41"/>
  <c r="J2050" i="41"/>
  <c r="I2050" i="41"/>
  <c r="H2050" i="41"/>
  <c r="G2050" i="41" s="1"/>
  <c r="F2050" i="41"/>
  <c r="C2050" i="41"/>
  <c r="AP2049" i="41"/>
  <c r="AO2049" i="41"/>
  <c r="AN2049" i="41"/>
  <c r="Z2049" i="41"/>
  <c r="J2049" i="41"/>
  <c r="I2049" i="41"/>
  <c r="H2049" i="41"/>
  <c r="G2049" i="41" s="1"/>
  <c r="F2049" i="41"/>
  <c r="C2049" i="41"/>
  <c r="AP2048" i="41"/>
  <c r="AO2048" i="41"/>
  <c r="AN2048" i="41"/>
  <c r="Z2048" i="41"/>
  <c r="J2048" i="41"/>
  <c r="I2048" i="41"/>
  <c r="H2048" i="41"/>
  <c r="G2048" i="41" s="1"/>
  <c r="F2048" i="41"/>
  <c r="C2048" i="41"/>
  <c r="AP2047" i="41"/>
  <c r="AO2047" i="41"/>
  <c r="AN2047" i="41"/>
  <c r="Z2047" i="41"/>
  <c r="J2047" i="41"/>
  <c r="I2047" i="41"/>
  <c r="H2047" i="41"/>
  <c r="G2047" i="41" s="1"/>
  <c r="F2047" i="41"/>
  <c r="C2047" i="41"/>
  <c r="AP2046" i="41"/>
  <c r="AO2046" i="41"/>
  <c r="AN2046" i="41"/>
  <c r="Z2046" i="41"/>
  <c r="J2046" i="41"/>
  <c r="I2046" i="41"/>
  <c r="H2046" i="41"/>
  <c r="G2046" i="41" s="1"/>
  <c r="F2046" i="41"/>
  <c r="C2046" i="41"/>
  <c r="AP2045" i="41"/>
  <c r="AO2045" i="41"/>
  <c r="AN2045" i="41"/>
  <c r="Z2045" i="41"/>
  <c r="J2045" i="41"/>
  <c r="I2045" i="41"/>
  <c r="H2045" i="41"/>
  <c r="G2045" i="41" s="1"/>
  <c r="F2045" i="41"/>
  <c r="C2045" i="41"/>
  <c r="AP2044" i="41"/>
  <c r="AO2044" i="41"/>
  <c r="AN2044" i="41"/>
  <c r="Z2044" i="41"/>
  <c r="J2044" i="41"/>
  <c r="I2044" i="41"/>
  <c r="H2044" i="41"/>
  <c r="G2044" i="41" s="1"/>
  <c r="F2044" i="41"/>
  <c r="C2044" i="41"/>
  <c r="AP2043" i="41"/>
  <c r="AO2043" i="41"/>
  <c r="AN2043" i="41"/>
  <c r="Z2043" i="41"/>
  <c r="J2043" i="41"/>
  <c r="I2043" i="41"/>
  <c r="H2043" i="41"/>
  <c r="F2043" i="41"/>
  <c r="C2043" i="41"/>
  <c r="AP2042" i="41"/>
  <c r="AO2042" i="41"/>
  <c r="AN2042" i="41"/>
  <c r="Z2042" i="41"/>
  <c r="J2042" i="41"/>
  <c r="I2042" i="41"/>
  <c r="H2042" i="41"/>
  <c r="G2042" i="41" s="1"/>
  <c r="F2042" i="41"/>
  <c r="C2042" i="41"/>
  <c r="AP2041" i="41"/>
  <c r="AO2041" i="41"/>
  <c r="AN2041" i="41"/>
  <c r="Z2041" i="41"/>
  <c r="J2041" i="41"/>
  <c r="I2041" i="41"/>
  <c r="H2041" i="41"/>
  <c r="G2041" i="41" s="1"/>
  <c r="F2041" i="41"/>
  <c r="C2041" i="41"/>
  <c r="AP2039" i="41"/>
  <c r="AO2039" i="41"/>
  <c r="AN2039" i="41"/>
  <c r="Z2039" i="41"/>
  <c r="J2039" i="41"/>
  <c r="I2039" i="41"/>
  <c r="H2039" i="41"/>
  <c r="G2039" i="41" s="1"/>
  <c r="F2039" i="41"/>
  <c r="C2039" i="41"/>
  <c r="AP2038" i="41"/>
  <c r="AO2038" i="41"/>
  <c r="AN2038" i="41"/>
  <c r="Z2038" i="41"/>
  <c r="J2038" i="41"/>
  <c r="I2038" i="41"/>
  <c r="H2038" i="41"/>
  <c r="G2038" i="41" s="1"/>
  <c r="F2038" i="41"/>
  <c r="C2038" i="41"/>
  <c r="AP2037" i="41"/>
  <c r="AO2037" i="41"/>
  <c r="AN2037" i="41"/>
  <c r="Z2037" i="41"/>
  <c r="J2037" i="41"/>
  <c r="I2037" i="41"/>
  <c r="H2037" i="41"/>
  <c r="G2037" i="41" s="1"/>
  <c r="F2037" i="41"/>
  <c r="C2037" i="41"/>
  <c r="AP2036" i="41"/>
  <c r="AO2036" i="41"/>
  <c r="AN2036" i="41"/>
  <c r="Z2036" i="41"/>
  <c r="J2036" i="41"/>
  <c r="I2036" i="41"/>
  <c r="H2036" i="41"/>
  <c r="G2036" i="41" s="1"/>
  <c r="F2036" i="41"/>
  <c r="C2036" i="41"/>
  <c r="AP2035" i="41"/>
  <c r="AO2035" i="41"/>
  <c r="AN2035" i="41"/>
  <c r="Z2035" i="41"/>
  <c r="J2035" i="41"/>
  <c r="I2035" i="41"/>
  <c r="H2035" i="41"/>
  <c r="G2035" i="41" s="1"/>
  <c r="F2035" i="41"/>
  <c r="C2035" i="41"/>
  <c r="AP2033" i="41"/>
  <c r="AO2033" i="41"/>
  <c r="AN2033" i="41"/>
  <c r="Z2033" i="41"/>
  <c r="J2033" i="41"/>
  <c r="I2033" i="41"/>
  <c r="H2033" i="41"/>
  <c r="G2033" i="41" s="1"/>
  <c r="F2033" i="41"/>
  <c r="C2033" i="41"/>
  <c r="AP2032" i="41"/>
  <c r="AO2032" i="41"/>
  <c r="AN2032" i="41"/>
  <c r="Z2032" i="41"/>
  <c r="J2032" i="41"/>
  <c r="I2032" i="41"/>
  <c r="H2032" i="41"/>
  <c r="G2032" i="41" s="1"/>
  <c r="F2032" i="41"/>
  <c r="C2032" i="41"/>
  <c r="C2029" i="41"/>
  <c r="C2028" i="41"/>
  <c r="C2027" i="41"/>
  <c r="C2026" i="41"/>
  <c r="C2025" i="41"/>
  <c r="C2024" i="41"/>
  <c r="C2023" i="41"/>
  <c r="C2022" i="41"/>
  <c r="C2021" i="41"/>
  <c r="C2020" i="41"/>
  <c r="C2019" i="41"/>
  <c r="C2018" i="41"/>
  <c r="C2017" i="41"/>
  <c r="C2016" i="41"/>
  <c r="C2015" i="41"/>
  <c r="C2014" i="41"/>
  <c r="C2013" i="41"/>
  <c r="C2012" i="41"/>
  <c r="C2011" i="41"/>
  <c r="C2009" i="41"/>
  <c r="C2008" i="41"/>
  <c r="C2007" i="41"/>
  <c r="C2006" i="41"/>
  <c r="C2005" i="41"/>
  <c r="C2004" i="41"/>
  <c r="C2003" i="41"/>
  <c r="C2002" i="41"/>
  <c r="C2001" i="41"/>
  <c r="C2000" i="41"/>
  <c r="C1999" i="41"/>
  <c r="C1998" i="41"/>
  <c r="C1997" i="41"/>
  <c r="C1996" i="41"/>
  <c r="C1995" i="41"/>
  <c r="C1994" i="41"/>
  <c r="C1993" i="41"/>
  <c r="C1992" i="41"/>
  <c r="C1991" i="41"/>
  <c r="C1990" i="41"/>
  <c r="C1989" i="41"/>
  <c r="C1988" i="41"/>
  <c r="C1987" i="41"/>
  <c r="C1985" i="41"/>
  <c r="C1984" i="41"/>
  <c r="C1983" i="41"/>
  <c r="C1982" i="41"/>
  <c r="C1981" i="41"/>
  <c r="C1980" i="41"/>
  <c r="C1979" i="41"/>
  <c r="C1978" i="41"/>
  <c r="C1977" i="41"/>
  <c r="C1976" i="41"/>
  <c r="C1975" i="41"/>
  <c r="C1974" i="41"/>
  <c r="C1973" i="41"/>
  <c r="C1972" i="41"/>
  <c r="C1970" i="41"/>
  <c r="C1969" i="41"/>
  <c r="C1968" i="41"/>
  <c r="C1967" i="41"/>
  <c r="C1966" i="41"/>
  <c r="C1965" i="41"/>
  <c r="C1964" i="41"/>
  <c r="C1963" i="41"/>
  <c r="C1962" i="41"/>
  <c r="C1961" i="41"/>
  <c r="C1960" i="41"/>
  <c r="C1959" i="41"/>
  <c r="C1957" i="41"/>
  <c r="C1956" i="41"/>
  <c r="C1955" i="41"/>
  <c r="C1954" i="41"/>
  <c r="C1953" i="41"/>
  <c r="C1952" i="41"/>
  <c r="C1951" i="41"/>
  <c r="C1950" i="41"/>
  <c r="C1949" i="41"/>
  <c r="C1948" i="41"/>
  <c r="C1947" i="41"/>
  <c r="C1946" i="41"/>
  <c r="C1944" i="41"/>
  <c r="C1943" i="41"/>
  <c r="C1942" i="41"/>
  <c r="C1940" i="41"/>
  <c r="C1939" i="41"/>
  <c r="C1938" i="41"/>
  <c r="C1937" i="41"/>
  <c r="C1936" i="41"/>
  <c r="C1935" i="41"/>
  <c r="C1934" i="41"/>
  <c r="C1933" i="41"/>
  <c r="C1932" i="41"/>
  <c r="C1931" i="41"/>
  <c r="C1930" i="41"/>
  <c r="C1929" i="41"/>
  <c r="C1928" i="41"/>
  <c r="C1927" i="41"/>
  <c r="C1926" i="41"/>
  <c r="C1925" i="41"/>
  <c r="C1924" i="41"/>
  <c r="C1922" i="41"/>
  <c r="C1921" i="41"/>
  <c r="C1920" i="41"/>
  <c r="C1918" i="41"/>
  <c r="C1917" i="41"/>
  <c r="C1916" i="41"/>
  <c r="C1915" i="41"/>
  <c r="C1914" i="41"/>
  <c r="C1913" i="41"/>
  <c r="C1912" i="41"/>
  <c r="C1911" i="41"/>
  <c r="C1910" i="41"/>
  <c r="C1909" i="41"/>
  <c r="C1908" i="41"/>
  <c r="C1907" i="41"/>
  <c r="C1906" i="41"/>
  <c r="C1905" i="41"/>
  <c r="C1904" i="41"/>
  <c r="C1903" i="41"/>
  <c r="C1902" i="41"/>
  <c r="C1901" i="41"/>
  <c r="C1900" i="41"/>
  <c r="C1899" i="41"/>
  <c r="C1898" i="41"/>
  <c r="C1897" i="41"/>
  <c r="C1896" i="41"/>
  <c r="C1895" i="41"/>
  <c r="C1893" i="41"/>
  <c r="C1892" i="41"/>
  <c r="C1891" i="41"/>
  <c r="C1890" i="41"/>
  <c r="C1889" i="41"/>
  <c r="C1887" i="41"/>
  <c r="C1886" i="41"/>
  <c r="C1885" i="41"/>
  <c r="C1884" i="41"/>
  <c r="C1883" i="41"/>
  <c r="C1882" i="41"/>
  <c r="C1881" i="41"/>
  <c r="C1880" i="41"/>
  <c r="C1878" i="41"/>
  <c r="C1877" i="41"/>
  <c r="C1876" i="41"/>
  <c r="C1874" i="41"/>
  <c r="C1873" i="41"/>
  <c r="C1872" i="41"/>
  <c r="C1871" i="41"/>
  <c r="C1870" i="41"/>
  <c r="C1869" i="41"/>
  <c r="C1868" i="41"/>
  <c r="C1867" i="41"/>
  <c r="C1866" i="41"/>
  <c r="C1865" i="41"/>
  <c r="C1864" i="41"/>
  <c r="C1863" i="41"/>
  <c r="C1862" i="41"/>
  <c r="C1861" i="41"/>
  <c r="C1860" i="41"/>
  <c r="C1859" i="41"/>
  <c r="C1858" i="41"/>
  <c r="C1856" i="41"/>
  <c r="C1855" i="41"/>
  <c r="C1854" i="41"/>
  <c r="C1852" i="41"/>
  <c r="C1851" i="41"/>
  <c r="C1850" i="41"/>
  <c r="C1849" i="41"/>
  <c r="C1848" i="41"/>
  <c r="C1847" i="41"/>
  <c r="C1846" i="41"/>
  <c r="C1845" i="41"/>
  <c r="C1844" i="41"/>
  <c r="C1843" i="41"/>
  <c r="C1842" i="41"/>
  <c r="C1841" i="41"/>
  <c r="C1840" i="41"/>
  <c r="C1839" i="41"/>
  <c r="C1838" i="41"/>
  <c r="C1837" i="41"/>
  <c r="C1836" i="41"/>
  <c r="C1835" i="41"/>
  <c r="C1834" i="41"/>
  <c r="C1833" i="41"/>
  <c r="C1832" i="41"/>
  <c r="C1831" i="41"/>
  <c r="C1830" i="41"/>
  <c r="C1829" i="41"/>
  <c r="C1828" i="41"/>
  <c r="C1826" i="41"/>
  <c r="C1825" i="41"/>
  <c r="C1824" i="41"/>
  <c r="C1823" i="41"/>
  <c r="C1822" i="41"/>
  <c r="C1821" i="41"/>
  <c r="C1820" i="41"/>
  <c r="C1819" i="41"/>
  <c r="C1818" i="41"/>
  <c r="C1817" i="41"/>
  <c r="C1816" i="41"/>
  <c r="C1815" i="41"/>
  <c r="C1814" i="41"/>
  <c r="C1812" i="41"/>
  <c r="C1811" i="41"/>
  <c r="C1810" i="41"/>
  <c r="C1809" i="41"/>
  <c r="C1808" i="41"/>
  <c r="C1807" i="41"/>
  <c r="C1806" i="41"/>
  <c r="C1805" i="41"/>
  <c r="C1803" i="41"/>
  <c r="C1802" i="41"/>
  <c r="C1801" i="41"/>
  <c r="C1800" i="41"/>
  <c r="C1799" i="41"/>
  <c r="C1798" i="41"/>
  <c r="C1797" i="41"/>
  <c r="C1795" i="41"/>
  <c r="C1794" i="41"/>
  <c r="C1793" i="41"/>
  <c r="C1792" i="41"/>
  <c r="C1791" i="41"/>
  <c r="C1790" i="41"/>
  <c r="C1789" i="41"/>
  <c r="C1788" i="41"/>
  <c r="C1787" i="41"/>
  <c r="C1786" i="41"/>
  <c r="C1785" i="41"/>
  <c r="C1784" i="41"/>
  <c r="C1783" i="41"/>
  <c r="C1782" i="41"/>
  <c r="C1781" i="41"/>
  <c r="C1780" i="41"/>
  <c r="C1779" i="41"/>
  <c r="C1777" i="41"/>
  <c r="C1776" i="41"/>
  <c r="C1775" i="41"/>
  <c r="C1773" i="41"/>
  <c r="C1772" i="41"/>
  <c r="C1771" i="41"/>
  <c r="C1770" i="41"/>
  <c r="C1769" i="41"/>
  <c r="C1768" i="41"/>
  <c r="C1767" i="41"/>
  <c r="C1766" i="41"/>
  <c r="C1765" i="41"/>
  <c r="C1764" i="41"/>
  <c r="C1763" i="41"/>
  <c r="C1762" i="41"/>
  <c r="C1761" i="41"/>
  <c r="C1760" i="41"/>
  <c r="C1759" i="41"/>
  <c r="C1758" i="41"/>
  <c r="C1757" i="41"/>
  <c r="C1756" i="41"/>
  <c r="C1755" i="41"/>
  <c r="C1754" i="41"/>
  <c r="C1753" i="41"/>
  <c r="C1752" i="41"/>
  <c r="C1751" i="41"/>
  <c r="C1750" i="41"/>
  <c r="C1749" i="41"/>
  <c r="C1747" i="41"/>
  <c r="C1746" i="41"/>
  <c r="C1745" i="41"/>
  <c r="C1744" i="41"/>
  <c r="C1743" i="41"/>
  <c r="C1742" i="41"/>
  <c r="C1741" i="41"/>
  <c r="C1740" i="41"/>
  <c r="C1739" i="41"/>
  <c r="C1738" i="41"/>
  <c r="C1737" i="41"/>
  <c r="C1736" i="41"/>
  <c r="C1735" i="41"/>
  <c r="C1733" i="41"/>
  <c r="C1732" i="41"/>
  <c r="C1731" i="41"/>
  <c r="C1730" i="41"/>
  <c r="C1729" i="41"/>
  <c r="C1728" i="41"/>
  <c r="C1727" i="41"/>
  <c r="C1726" i="41"/>
  <c r="AP1723" i="41"/>
  <c r="AO1723" i="41"/>
  <c r="AN1723" i="41"/>
  <c r="Z1723" i="41"/>
  <c r="J1723" i="41"/>
  <c r="I1723" i="41"/>
  <c r="H1723" i="41"/>
  <c r="G1723" i="41" s="1"/>
  <c r="F1723" i="41"/>
  <c r="C1723" i="41"/>
  <c r="AP1722" i="41"/>
  <c r="AO1722" i="41"/>
  <c r="AN1722" i="41"/>
  <c r="Z1722" i="41"/>
  <c r="J1722" i="41"/>
  <c r="I1722" i="41"/>
  <c r="H1722" i="41"/>
  <c r="G1722" i="41" s="1"/>
  <c r="F1722" i="41"/>
  <c r="C1722" i="41"/>
  <c r="AP1721" i="41"/>
  <c r="AO1721" i="41"/>
  <c r="AN1721" i="41"/>
  <c r="Z1721" i="41"/>
  <c r="J1721" i="41"/>
  <c r="I1721" i="41"/>
  <c r="H1721" i="41"/>
  <c r="G1721" i="41" s="1"/>
  <c r="F1721" i="41"/>
  <c r="C1721" i="41"/>
  <c r="AP1720" i="41"/>
  <c r="AO1720" i="41"/>
  <c r="AN1720" i="41"/>
  <c r="Z1720" i="41"/>
  <c r="J1720" i="41"/>
  <c r="I1720" i="41"/>
  <c r="H1720" i="41"/>
  <c r="G1720" i="41" s="1"/>
  <c r="F1720" i="41"/>
  <c r="C1720" i="41"/>
  <c r="AP1718" i="41"/>
  <c r="AO1718" i="41"/>
  <c r="AN1718" i="41"/>
  <c r="Z1718" i="41"/>
  <c r="J1718" i="41"/>
  <c r="I1718" i="41"/>
  <c r="H1718" i="41"/>
  <c r="G1718" i="41" s="1"/>
  <c r="F1718" i="41"/>
  <c r="C1718" i="41"/>
  <c r="AP1717" i="41"/>
  <c r="AO1717" i="41"/>
  <c r="AN1717" i="41"/>
  <c r="Z1717" i="41"/>
  <c r="J1717" i="41"/>
  <c r="I1717" i="41"/>
  <c r="H1717" i="41"/>
  <c r="F1717" i="41"/>
  <c r="C1717" i="41"/>
  <c r="AP1716" i="41"/>
  <c r="AO1716" i="41"/>
  <c r="AN1716" i="41"/>
  <c r="Z1716" i="41"/>
  <c r="J1716" i="41"/>
  <c r="I1716" i="41"/>
  <c r="H1716" i="41"/>
  <c r="G1716" i="41" s="1"/>
  <c r="F1716" i="41"/>
  <c r="C1716" i="41"/>
  <c r="AP1715" i="41"/>
  <c r="AO1715" i="41"/>
  <c r="AN1715" i="41"/>
  <c r="Z1715" i="41"/>
  <c r="J1715" i="41"/>
  <c r="I1715" i="41"/>
  <c r="H1715" i="41"/>
  <c r="G1715" i="41" s="1"/>
  <c r="F1715" i="41"/>
  <c r="C1715" i="41"/>
  <c r="AP1714" i="41"/>
  <c r="AO1714" i="41"/>
  <c r="AN1714" i="41"/>
  <c r="Z1714" i="41"/>
  <c r="J1714" i="41"/>
  <c r="I1714" i="41"/>
  <c r="H1714" i="41"/>
  <c r="G1714" i="41" s="1"/>
  <c r="F1714" i="41"/>
  <c r="C1714" i="41"/>
  <c r="AP1713" i="41"/>
  <c r="AO1713" i="41"/>
  <c r="AN1713" i="41"/>
  <c r="Z1713" i="41"/>
  <c r="J1713" i="41"/>
  <c r="I1713" i="41"/>
  <c r="H1713" i="41"/>
  <c r="G1713" i="41" s="1"/>
  <c r="F1713" i="41"/>
  <c r="C1713" i="41"/>
  <c r="AP1712" i="41"/>
  <c r="AO1712" i="41"/>
  <c r="AN1712" i="41"/>
  <c r="Z1712" i="41"/>
  <c r="J1712" i="41"/>
  <c r="I1712" i="41"/>
  <c r="H1712" i="41"/>
  <c r="G1712" i="41" s="1"/>
  <c r="F1712" i="41"/>
  <c r="C1712" i="41"/>
  <c r="AP1711" i="41"/>
  <c r="AO1711" i="41"/>
  <c r="AN1711" i="41"/>
  <c r="Z1711" i="41"/>
  <c r="J1711" i="41"/>
  <c r="I1711" i="41"/>
  <c r="H1711" i="41"/>
  <c r="G1711" i="41" s="1"/>
  <c r="F1711" i="41"/>
  <c r="C1711" i="41"/>
  <c r="AP1710" i="41"/>
  <c r="AO1710" i="41"/>
  <c r="AN1710" i="41"/>
  <c r="Z1710" i="41"/>
  <c r="J1710" i="41"/>
  <c r="I1710" i="41"/>
  <c r="H1710" i="41"/>
  <c r="F1710" i="41"/>
  <c r="C1710" i="41"/>
  <c r="AP1708" i="41"/>
  <c r="AO1708" i="41"/>
  <c r="AN1708" i="41"/>
  <c r="Z1708" i="41"/>
  <c r="J1708" i="41"/>
  <c r="I1708" i="41"/>
  <c r="H1708" i="41"/>
  <c r="G1708" i="41" s="1"/>
  <c r="F1708" i="41"/>
  <c r="C1708" i="41"/>
  <c r="AP1707" i="41"/>
  <c r="AO1707" i="41"/>
  <c r="AN1707" i="41"/>
  <c r="Z1707" i="41"/>
  <c r="J1707" i="41"/>
  <c r="I1707" i="41"/>
  <c r="H1707" i="41"/>
  <c r="G1707" i="41" s="1"/>
  <c r="F1707" i="41"/>
  <c r="C1707" i="41"/>
  <c r="AP1706" i="41"/>
  <c r="AO1706" i="41"/>
  <c r="AN1706" i="41"/>
  <c r="Z1706" i="41"/>
  <c r="J1706" i="41"/>
  <c r="I1706" i="41"/>
  <c r="H1706" i="41"/>
  <c r="G1706" i="41" s="1"/>
  <c r="F1706" i="41"/>
  <c r="C1706" i="41"/>
  <c r="AP1705" i="41"/>
  <c r="AO1705" i="41"/>
  <c r="AN1705" i="41"/>
  <c r="Z1705" i="41"/>
  <c r="J1705" i="41"/>
  <c r="I1705" i="41"/>
  <c r="H1705" i="41"/>
  <c r="G1705" i="41" s="1"/>
  <c r="F1705" i="41"/>
  <c r="C1705" i="41"/>
  <c r="AP1704" i="41"/>
  <c r="AO1704" i="41"/>
  <c r="AN1704" i="41"/>
  <c r="Z1704" i="41"/>
  <c r="J1704" i="41"/>
  <c r="I1704" i="41"/>
  <c r="H1704" i="41"/>
  <c r="G1704" i="41" s="1"/>
  <c r="F1704" i="41"/>
  <c r="C1704" i="41"/>
  <c r="AP1703" i="41"/>
  <c r="AO1703" i="41"/>
  <c r="AN1703" i="41"/>
  <c r="Z1703" i="41"/>
  <c r="J1703" i="41"/>
  <c r="I1703" i="41"/>
  <c r="H1703" i="41"/>
  <c r="G1703" i="41" s="1"/>
  <c r="F1703" i="41"/>
  <c r="C1703" i="41"/>
  <c r="AP1701" i="41"/>
  <c r="AO1701" i="41"/>
  <c r="AN1701" i="41"/>
  <c r="Z1701" i="41"/>
  <c r="J1701" i="41"/>
  <c r="I1701" i="41"/>
  <c r="H1701" i="41"/>
  <c r="G1701" i="41" s="1"/>
  <c r="F1701" i="41"/>
  <c r="C1701" i="41"/>
  <c r="AP1700" i="41"/>
  <c r="AO1700" i="41"/>
  <c r="AN1700" i="41"/>
  <c r="Z1700" i="41"/>
  <c r="J1700" i="41"/>
  <c r="I1700" i="41"/>
  <c r="H1700" i="41"/>
  <c r="G1700" i="41" s="1"/>
  <c r="F1700" i="41"/>
  <c r="C1700" i="41"/>
  <c r="AP1699" i="41"/>
  <c r="AO1699" i="41"/>
  <c r="AN1699" i="41"/>
  <c r="Z1699" i="41"/>
  <c r="J1699" i="41"/>
  <c r="I1699" i="41"/>
  <c r="H1699" i="41"/>
  <c r="F1699" i="41"/>
  <c r="C1699" i="41"/>
  <c r="AP1698" i="41"/>
  <c r="AO1698" i="41"/>
  <c r="AN1698" i="41"/>
  <c r="Z1698" i="41"/>
  <c r="J1698" i="41"/>
  <c r="I1698" i="41"/>
  <c r="H1698" i="41"/>
  <c r="G1698" i="41" s="1"/>
  <c r="F1698" i="41"/>
  <c r="C1698" i="41"/>
  <c r="AP1697" i="41"/>
  <c r="AO1697" i="41"/>
  <c r="AN1697" i="41"/>
  <c r="Z1697" i="41"/>
  <c r="J1697" i="41"/>
  <c r="I1697" i="41"/>
  <c r="H1697" i="41"/>
  <c r="G1697" i="41" s="1"/>
  <c r="F1697" i="41"/>
  <c r="C1697" i="41"/>
  <c r="AP1696" i="41"/>
  <c r="AO1696" i="41"/>
  <c r="AN1696" i="41"/>
  <c r="Z1696" i="41"/>
  <c r="J1696" i="41"/>
  <c r="I1696" i="41"/>
  <c r="H1696" i="41"/>
  <c r="G1696" i="41" s="1"/>
  <c r="F1696" i="41"/>
  <c r="C1696" i="41"/>
  <c r="AP1695" i="41"/>
  <c r="AO1695" i="41"/>
  <c r="AN1695" i="41"/>
  <c r="Z1695" i="41"/>
  <c r="J1695" i="41"/>
  <c r="I1695" i="41"/>
  <c r="H1695" i="41"/>
  <c r="G1695" i="41" s="1"/>
  <c r="F1695" i="41"/>
  <c r="C1695" i="41"/>
  <c r="AP1694" i="41"/>
  <c r="AO1694" i="41"/>
  <c r="AN1694" i="41"/>
  <c r="Z1694" i="41"/>
  <c r="J1694" i="41"/>
  <c r="I1694" i="41"/>
  <c r="H1694" i="41"/>
  <c r="G1694" i="41" s="1"/>
  <c r="F1694" i="41"/>
  <c r="C1694" i="41"/>
  <c r="AP1693" i="41"/>
  <c r="AO1693" i="41"/>
  <c r="AN1693" i="41"/>
  <c r="Z1693" i="41"/>
  <c r="J1693" i="41"/>
  <c r="I1693" i="41"/>
  <c r="H1693" i="41"/>
  <c r="G1693" i="41" s="1"/>
  <c r="F1693" i="41"/>
  <c r="C1693" i="41"/>
  <c r="AP1692" i="41"/>
  <c r="AO1692" i="41"/>
  <c r="AN1692" i="41"/>
  <c r="Z1692" i="41"/>
  <c r="J1692" i="41"/>
  <c r="I1692" i="41"/>
  <c r="H1692" i="41"/>
  <c r="F1692" i="41"/>
  <c r="C1692" i="41"/>
  <c r="AP1691" i="41"/>
  <c r="AO1691" i="41"/>
  <c r="AN1691" i="41"/>
  <c r="Z1691" i="41"/>
  <c r="J1691" i="41"/>
  <c r="I1691" i="41"/>
  <c r="H1691" i="41"/>
  <c r="G1691" i="41" s="1"/>
  <c r="F1691" i="41"/>
  <c r="C1691" i="41"/>
  <c r="AP1690" i="41"/>
  <c r="AO1690" i="41"/>
  <c r="AN1690" i="41"/>
  <c r="Z1690" i="41"/>
  <c r="J1690" i="41"/>
  <c r="I1690" i="41"/>
  <c r="H1690" i="41"/>
  <c r="G1690" i="41" s="1"/>
  <c r="F1690" i="41"/>
  <c r="C1690" i="41"/>
  <c r="AP1689" i="41"/>
  <c r="AO1689" i="41"/>
  <c r="AN1689" i="41"/>
  <c r="Z1689" i="41"/>
  <c r="J1689" i="41"/>
  <c r="I1689" i="41"/>
  <c r="H1689" i="41"/>
  <c r="G1689" i="41" s="1"/>
  <c r="F1689" i="41"/>
  <c r="C1689" i="41"/>
  <c r="AP1688" i="41"/>
  <c r="AO1688" i="41"/>
  <c r="AN1688" i="41"/>
  <c r="Z1688" i="41"/>
  <c r="J1688" i="41"/>
  <c r="I1688" i="41"/>
  <c r="H1688" i="41"/>
  <c r="G1688" i="41" s="1"/>
  <c r="F1688" i="41"/>
  <c r="C1688" i="41"/>
  <c r="AP1687" i="41"/>
  <c r="AO1687" i="41"/>
  <c r="AN1687" i="41"/>
  <c r="Z1687" i="41"/>
  <c r="J1687" i="41"/>
  <c r="I1687" i="41"/>
  <c r="H1687" i="41"/>
  <c r="G1687" i="41" s="1"/>
  <c r="F1687" i="41"/>
  <c r="C1687" i="41"/>
  <c r="AP1686" i="41"/>
  <c r="AO1686" i="41"/>
  <c r="AN1686" i="41"/>
  <c r="Z1686" i="41"/>
  <c r="J1686" i="41"/>
  <c r="I1686" i="41"/>
  <c r="H1686" i="41"/>
  <c r="G1686" i="41" s="1"/>
  <c r="F1686" i="41"/>
  <c r="C1686" i="41"/>
  <c r="AP1685" i="41"/>
  <c r="AO1685" i="41"/>
  <c r="AN1685" i="41"/>
  <c r="Z1685" i="41"/>
  <c r="J1685" i="41"/>
  <c r="I1685" i="41"/>
  <c r="H1685" i="41"/>
  <c r="G1685" i="41" s="1"/>
  <c r="F1685" i="41"/>
  <c r="C1685" i="41"/>
  <c r="AP1684" i="41"/>
  <c r="AO1684" i="41"/>
  <c r="AN1684" i="41"/>
  <c r="Z1684" i="41"/>
  <c r="J1684" i="41"/>
  <c r="I1684" i="41"/>
  <c r="H1684" i="41"/>
  <c r="G1684" i="41" s="1"/>
  <c r="F1684" i="41"/>
  <c r="C1684" i="41"/>
  <c r="AP1683" i="41"/>
  <c r="AO1683" i="41"/>
  <c r="AN1683" i="41"/>
  <c r="Z1683" i="41"/>
  <c r="J1683" i="41"/>
  <c r="I1683" i="41"/>
  <c r="H1683" i="41"/>
  <c r="F1683" i="41"/>
  <c r="C1683" i="41"/>
  <c r="AP1682" i="41"/>
  <c r="AO1682" i="41"/>
  <c r="AN1682" i="41"/>
  <c r="Z1682" i="41"/>
  <c r="J1682" i="41"/>
  <c r="I1682" i="41"/>
  <c r="H1682" i="41"/>
  <c r="G1682" i="41" s="1"/>
  <c r="F1682" i="41"/>
  <c r="C1682" i="41"/>
  <c r="AP1681" i="41"/>
  <c r="AO1681" i="41"/>
  <c r="AN1681" i="41"/>
  <c r="Z1681" i="41"/>
  <c r="J1681" i="41"/>
  <c r="I1681" i="41"/>
  <c r="H1681" i="41"/>
  <c r="G1681" i="41" s="1"/>
  <c r="F1681" i="41"/>
  <c r="C1681" i="41"/>
  <c r="AP1680" i="41"/>
  <c r="AO1680" i="41"/>
  <c r="AN1680" i="41"/>
  <c r="Z1680" i="41"/>
  <c r="J1680" i="41"/>
  <c r="I1680" i="41"/>
  <c r="H1680" i="41"/>
  <c r="G1680" i="41" s="1"/>
  <c r="F1680" i="41"/>
  <c r="C1680" i="41"/>
  <c r="AP1679" i="41"/>
  <c r="AO1679" i="41"/>
  <c r="AN1679" i="41"/>
  <c r="Z1679" i="41"/>
  <c r="J1679" i="41"/>
  <c r="I1679" i="41"/>
  <c r="H1679" i="41"/>
  <c r="G1679" i="41" s="1"/>
  <c r="F1679" i="41"/>
  <c r="C1679" i="41"/>
  <c r="AP1678" i="41"/>
  <c r="AO1678" i="41"/>
  <c r="AN1678" i="41"/>
  <c r="Z1678" i="41"/>
  <c r="J1678" i="41"/>
  <c r="I1678" i="41"/>
  <c r="H1678" i="41"/>
  <c r="G1678" i="41" s="1"/>
  <c r="F1678" i="41"/>
  <c r="C1678" i="41"/>
  <c r="AP1677" i="41"/>
  <c r="AO1677" i="41"/>
  <c r="AN1677" i="41"/>
  <c r="Z1677" i="41"/>
  <c r="J1677" i="41"/>
  <c r="I1677" i="41"/>
  <c r="H1677" i="41"/>
  <c r="G1677" i="41" s="1"/>
  <c r="F1677" i="41"/>
  <c r="C1677" i="41"/>
  <c r="AP1676" i="41"/>
  <c r="AO1676" i="41"/>
  <c r="AN1676" i="41"/>
  <c r="Z1676" i="41"/>
  <c r="J1676" i="41"/>
  <c r="I1676" i="41"/>
  <c r="H1676" i="41"/>
  <c r="F1676" i="41"/>
  <c r="C1676" i="41"/>
  <c r="AP1675" i="41"/>
  <c r="AO1675" i="41"/>
  <c r="AN1675" i="41"/>
  <c r="Z1675" i="41"/>
  <c r="J1675" i="41"/>
  <c r="I1675" i="41"/>
  <c r="H1675" i="41"/>
  <c r="G1675" i="41" s="1"/>
  <c r="F1675" i="41"/>
  <c r="C1675" i="41"/>
  <c r="AP1674" i="41"/>
  <c r="AO1674" i="41"/>
  <c r="AN1674" i="41"/>
  <c r="Z1674" i="41"/>
  <c r="J1674" i="41"/>
  <c r="I1674" i="41"/>
  <c r="H1674" i="41"/>
  <c r="G1674" i="41" s="1"/>
  <c r="F1674" i="41"/>
  <c r="C1674" i="41"/>
  <c r="AP1673" i="41"/>
  <c r="AO1673" i="41"/>
  <c r="AN1673" i="41"/>
  <c r="Z1673" i="41"/>
  <c r="J1673" i="41"/>
  <c r="I1673" i="41"/>
  <c r="H1673" i="41"/>
  <c r="G1673" i="41" s="1"/>
  <c r="F1673" i="41"/>
  <c r="C1673" i="41"/>
  <c r="AP1672" i="41"/>
  <c r="AO1672" i="41"/>
  <c r="AN1672" i="41"/>
  <c r="Z1672" i="41"/>
  <c r="J1672" i="41"/>
  <c r="I1672" i="41"/>
  <c r="H1672" i="41"/>
  <c r="G1672" i="41" s="1"/>
  <c r="F1672" i="41"/>
  <c r="C1672" i="41"/>
  <c r="AP1671" i="41"/>
  <c r="AO1671" i="41"/>
  <c r="AN1671" i="41"/>
  <c r="Z1671" i="41"/>
  <c r="J1671" i="41"/>
  <c r="I1671" i="41"/>
  <c r="H1671" i="41"/>
  <c r="G1671" i="41" s="1"/>
  <c r="F1671" i="41"/>
  <c r="C1671" i="41"/>
  <c r="AP1670" i="41"/>
  <c r="AO1670" i="41"/>
  <c r="AN1670" i="41"/>
  <c r="Z1670" i="41"/>
  <c r="J1670" i="41"/>
  <c r="I1670" i="41"/>
  <c r="H1670" i="41"/>
  <c r="G1670" i="41" s="1"/>
  <c r="F1670" i="41"/>
  <c r="C1670" i="41"/>
  <c r="AP1669" i="41"/>
  <c r="AO1669" i="41"/>
  <c r="AN1669" i="41"/>
  <c r="Z1669" i="41"/>
  <c r="J1669" i="41"/>
  <c r="I1669" i="41"/>
  <c r="H1669" i="41"/>
  <c r="G1669" i="41" s="1"/>
  <c r="F1669" i="41"/>
  <c r="C1669" i="41"/>
  <c r="AP1668" i="41"/>
  <c r="AO1668" i="41"/>
  <c r="AN1668" i="41"/>
  <c r="Z1668" i="41"/>
  <c r="J1668" i="41"/>
  <c r="I1668" i="41"/>
  <c r="H1668" i="41"/>
  <c r="G1668" i="41" s="1"/>
  <c r="F1668" i="41"/>
  <c r="C1668" i="41"/>
  <c r="AP1666" i="41"/>
  <c r="AO1666" i="41"/>
  <c r="AN1666" i="41"/>
  <c r="Z1666" i="41"/>
  <c r="J1666" i="41"/>
  <c r="I1666" i="41"/>
  <c r="H1666" i="41"/>
  <c r="F1666" i="41"/>
  <c r="C1666" i="41"/>
  <c r="AP1665" i="41"/>
  <c r="AO1665" i="41"/>
  <c r="AN1665" i="41"/>
  <c r="Z1665" i="41"/>
  <c r="J1665" i="41"/>
  <c r="I1665" i="41"/>
  <c r="H1665" i="41"/>
  <c r="G1665" i="41" s="1"/>
  <c r="F1665" i="41"/>
  <c r="C1665" i="41"/>
  <c r="AP1664" i="41"/>
  <c r="AO1664" i="41"/>
  <c r="AN1664" i="41"/>
  <c r="Z1664" i="41"/>
  <c r="J1664" i="41"/>
  <c r="I1664" i="41"/>
  <c r="H1664" i="41"/>
  <c r="G1664" i="41" s="1"/>
  <c r="F1664" i="41"/>
  <c r="C1664" i="41"/>
  <c r="AP1663" i="41"/>
  <c r="AO1663" i="41"/>
  <c r="AN1663" i="41"/>
  <c r="Z1663" i="41"/>
  <c r="J1663" i="41"/>
  <c r="I1663" i="41"/>
  <c r="H1663" i="41"/>
  <c r="G1663" i="41" s="1"/>
  <c r="F1663" i="41"/>
  <c r="C1663" i="41"/>
  <c r="C1661" i="41"/>
  <c r="C1660" i="41"/>
  <c r="C1659" i="41"/>
  <c r="C1658" i="41"/>
  <c r="C1657" i="41"/>
  <c r="C1656" i="41"/>
  <c r="C1655" i="41"/>
  <c r="C1654" i="41"/>
  <c r="C1653" i="41"/>
  <c r="C1652" i="41"/>
  <c r="AP1650" i="41"/>
  <c r="AO1650" i="41"/>
  <c r="AN1650" i="41"/>
  <c r="Z1650" i="41"/>
  <c r="J1650" i="41"/>
  <c r="I1650" i="41"/>
  <c r="H1650" i="41"/>
  <c r="G1650" i="41" s="1"/>
  <c r="F1650" i="41"/>
  <c r="C1650" i="41"/>
  <c r="AP1649" i="41"/>
  <c r="AO1649" i="41"/>
  <c r="AN1649" i="41"/>
  <c r="Z1649" i="41"/>
  <c r="J1649" i="41"/>
  <c r="I1649" i="41"/>
  <c r="H1649" i="41"/>
  <c r="G1649" i="41" s="1"/>
  <c r="F1649" i="41"/>
  <c r="C1649" i="41"/>
  <c r="AP1648" i="41"/>
  <c r="AO1648" i="41"/>
  <c r="AN1648" i="41"/>
  <c r="Z1648" i="41"/>
  <c r="J1648" i="41"/>
  <c r="I1648" i="41"/>
  <c r="H1648" i="41"/>
  <c r="F1648" i="41"/>
  <c r="C1648" i="41"/>
  <c r="AP1646" i="41"/>
  <c r="AO1646" i="41"/>
  <c r="AN1646" i="41"/>
  <c r="Z1646" i="41"/>
  <c r="J1646" i="41"/>
  <c r="I1646" i="41"/>
  <c r="H1646" i="41"/>
  <c r="F1646" i="41"/>
  <c r="C1646" i="41"/>
  <c r="AP1645" i="41"/>
  <c r="AO1645" i="41"/>
  <c r="AN1645" i="41"/>
  <c r="Z1645" i="41"/>
  <c r="J1645" i="41"/>
  <c r="I1645" i="41"/>
  <c r="H1645" i="41"/>
  <c r="G1645" i="41" s="1"/>
  <c r="F1645" i="41"/>
  <c r="C1645" i="41"/>
  <c r="AP1644" i="41"/>
  <c r="AO1644" i="41"/>
  <c r="AN1644" i="41"/>
  <c r="Z1644" i="41"/>
  <c r="J1644" i="41"/>
  <c r="I1644" i="41"/>
  <c r="H1644" i="41"/>
  <c r="G1644" i="41" s="1"/>
  <c r="F1644" i="41"/>
  <c r="C1644" i="41"/>
  <c r="AP1643" i="41"/>
  <c r="AO1643" i="41"/>
  <c r="AN1643" i="41"/>
  <c r="Z1643" i="41"/>
  <c r="J1643" i="41"/>
  <c r="I1643" i="41"/>
  <c r="H1643" i="41"/>
  <c r="G1643" i="41" s="1"/>
  <c r="F1643" i="41"/>
  <c r="C1643" i="41"/>
  <c r="C1640" i="41"/>
  <c r="AP1639" i="41"/>
  <c r="AO1639" i="41"/>
  <c r="AN1639" i="41"/>
  <c r="Z1639" i="41"/>
  <c r="J1639" i="41"/>
  <c r="I1639" i="41"/>
  <c r="G1639" i="41" s="1"/>
  <c r="H1639" i="41"/>
  <c r="F1639" i="41"/>
  <c r="C1639" i="41"/>
  <c r="AP1638" i="41"/>
  <c r="AO1638" i="41"/>
  <c r="AN1638" i="41"/>
  <c r="Z1638" i="41"/>
  <c r="J1638" i="41"/>
  <c r="I1638" i="41"/>
  <c r="H1638" i="41"/>
  <c r="G1638" i="41"/>
  <c r="F1638" i="41"/>
  <c r="C1638" i="41"/>
  <c r="AP1637" i="41"/>
  <c r="AO1637" i="41"/>
  <c r="AN1637" i="41"/>
  <c r="Z1637" i="41"/>
  <c r="J1637" i="41"/>
  <c r="I1637" i="41"/>
  <c r="H1637" i="41"/>
  <c r="G1637" i="41"/>
  <c r="F1637" i="41"/>
  <c r="C1637" i="41"/>
  <c r="AP1636" i="41"/>
  <c r="AO1636" i="41"/>
  <c r="AN1636" i="41"/>
  <c r="Z1636" i="41"/>
  <c r="J1636" i="41"/>
  <c r="I1636" i="41"/>
  <c r="H1636" i="41"/>
  <c r="G1636" i="41" s="1"/>
  <c r="F1636" i="41"/>
  <c r="C1636" i="41"/>
  <c r="AP1635" i="41"/>
  <c r="AO1635" i="41"/>
  <c r="AN1635" i="41"/>
  <c r="Z1635" i="41"/>
  <c r="J1635" i="41"/>
  <c r="I1635" i="41"/>
  <c r="H1635" i="41"/>
  <c r="G1635" i="41" s="1"/>
  <c r="F1635" i="41"/>
  <c r="C1635" i="41"/>
  <c r="AP1634" i="41"/>
  <c r="AO1634" i="41"/>
  <c r="AN1634" i="41"/>
  <c r="Z1634" i="41"/>
  <c r="J1634" i="41"/>
  <c r="I1634" i="41"/>
  <c r="H1634" i="41"/>
  <c r="G1634" i="41" s="1"/>
  <c r="F1634" i="41"/>
  <c r="C1634" i="41"/>
  <c r="AP1633" i="41"/>
  <c r="AO1633" i="41"/>
  <c r="AN1633" i="41"/>
  <c r="Z1633" i="41"/>
  <c r="J1633" i="41"/>
  <c r="I1633" i="41"/>
  <c r="H1633" i="41"/>
  <c r="G1633" i="41"/>
  <c r="F1633" i="41"/>
  <c r="C1633" i="41"/>
  <c r="AP1631" i="41"/>
  <c r="AO1631" i="41"/>
  <c r="AN1631" i="41"/>
  <c r="Z1631" i="41"/>
  <c r="J1631" i="41"/>
  <c r="I1631" i="41"/>
  <c r="H1631" i="41"/>
  <c r="F1631" i="41"/>
  <c r="C1631" i="41"/>
  <c r="AP1630" i="41"/>
  <c r="AO1630" i="41"/>
  <c r="AN1630" i="41"/>
  <c r="Z1630" i="41"/>
  <c r="J1630" i="41"/>
  <c r="I1630" i="41"/>
  <c r="G1630" i="41" s="1"/>
  <c r="H1630" i="41"/>
  <c r="F1630" i="41"/>
  <c r="C1630" i="41"/>
  <c r="AP1629" i="41"/>
  <c r="AO1629" i="41"/>
  <c r="AN1629" i="41"/>
  <c r="Z1629" i="41"/>
  <c r="J1629" i="41"/>
  <c r="I1629" i="41"/>
  <c r="H1629" i="41"/>
  <c r="G1629" i="41" s="1"/>
  <c r="F1629" i="41"/>
  <c r="C1629" i="41"/>
  <c r="AP1628" i="41"/>
  <c r="AO1628" i="41"/>
  <c r="AN1628" i="41"/>
  <c r="Z1628" i="41"/>
  <c r="J1628" i="41"/>
  <c r="I1628" i="41"/>
  <c r="H1628" i="41"/>
  <c r="G1628" i="41"/>
  <c r="F1628" i="41"/>
  <c r="C1628" i="41"/>
  <c r="AP1627" i="41"/>
  <c r="AO1627" i="41"/>
  <c r="AN1627" i="41"/>
  <c r="Z1627" i="41"/>
  <c r="J1627" i="41"/>
  <c r="I1627" i="41"/>
  <c r="H1627" i="41"/>
  <c r="G1627" i="41" s="1"/>
  <c r="F1627" i="41"/>
  <c r="C1627" i="41"/>
  <c r="AP1626" i="41"/>
  <c r="AO1626" i="41"/>
  <c r="AN1626" i="41"/>
  <c r="Z1626" i="41"/>
  <c r="J1626" i="41"/>
  <c r="I1626" i="41"/>
  <c r="H1626" i="41"/>
  <c r="F1626" i="41"/>
  <c r="C1626" i="41"/>
  <c r="AP1624" i="41"/>
  <c r="AO1624" i="41"/>
  <c r="AN1624" i="41"/>
  <c r="Z1624" i="41"/>
  <c r="J1624" i="41"/>
  <c r="I1624" i="41"/>
  <c r="H1624" i="41"/>
  <c r="G1624" i="41" s="1"/>
  <c r="F1624" i="41"/>
  <c r="C1624" i="41"/>
  <c r="AP1623" i="41"/>
  <c r="AO1623" i="41"/>
  <c r="AN1623" i="41"/>
  <c r="Z1623" i="41"/>
  <c r="J1623" i="41"/>
  <c r="I1623" i="41"/>
  <c r="H1623" i="41"/>
  <c r="G1623" i="41"/>
  <c r="F1623" i="41"/>
  <c r="C1623" i="41"/>
  <c r="AP1621" i="41"/>
  <c r="AO1621" i="41"/>
  <c r="AN1621" i="41"/>
  <c r="Z1621" i="41"/>
  <c r="J1621" i="41"/>
  <c r="I1621" i="41"/>
  <c r="H1621" i="41"/>
  <c r="G1621" i="41" s="1"/>
  <c r="F1621" i="41"/>
  <c r="C1621" i="41"/>
  <c r="AP1620" i="41"/>
  <c r="AO1620" i="41"/>
  <c r="AN1620" i="41"/>
  <c r="Z1620" i="41"/>
  <c r="J1620" i="41"/>
  <c r="I1620" i="41"/>
  <c r="H1620" i="41"/>
  <c r="F1620" i="41"/>
  <c r="C1620" i="41"/>
  <c r="AP1618" i="41"/>
  <c r="AO1618" i="41"/>
  <c r="AN1618" i="41"/>
  <c r="Z1618" i="41"/>
  <c r="J1618" i="41"/>
  <c r="I1618" i="41"/>
  <c r="H1618" i="41"/>
  <c r="G1618" i="41" s="1"/>
  <c r="F1618" i="41"/>
  <c r="C1618" i="41"/>
  <c r="AP1617" i="41"/>
  <c r="AO1617" i="41"/>
  <c r="AN1617" i="41"/>
  <c r="Z1617" i="41"/>
  <c r="J1617" i="41"/>
  <c r="I1617" i="41"/>
  <c r="H1617" i="41"/>
  <c r="G1617" i="41"/>
  <c r="F1617" i="41"/>
  <c r="C1617" i="41"/>
  <c r="AP1616" i="41"/>
  <c r="AO1616" i="41"/>
  <c r="AN1616" i="41"/>
  <c r="Z1616" i="41"/>
  <c r="J1616" i="41"/>
  <c r="I1616" i="41"/>
  <c r="H1616" i="41"/>
  <c r="G1616" i="41" s="1"/>
  <c r="F1616" i="41"/>
  <c r="C1616" i="41"/>
  <c r="AP1615" i="41"/>
  <c r="AO1615" i="41"/>
  <c r="AN1615" i="41"/>
  <c r="Z1615" i="41"/>
  <c r="J1615" i="41"/>
  <c r="I1615" i="41"/>
  <c r="H1615" i="41"/>
  <c r="F1615" i="41"/>
  <c r="C1615" i="41"/>
  <c r="AP1612" i="41"/>
  <c r="AO1612" i="41"/>
  <c r="AN1612" i="41"/>
  <c r="Z1612" i="41"/>
  <c r="J1612" i="41"/>
  <c r="I1612" i="41"/>
  <c r="H1612" i="41"/>
  <c r="G1612" i="41" s="1"/>
  <c r="F1612" i="41"/>
  <c r="C1612" i="41"/>
  <c r="AP1611" i="41"/>
  <c r="AO1611" i="41"/>
  <c r="AN1611" i="41"/>
  <c r="Z1611" i="41"/>
  <c r="J1611" i="41"/>
  <c r="I1611" i="41"/>
  <c r="H1611" i="41"/>
  <c r="G1611" i="41"/>
  <c r="F1611" i="41"/>
  <c r="C1611" i="41"/>
  <c r="AP1610" i="41"/>
  <c r="AO1610" i="41"/>
  <c r="AN1610" i="41"/>
  <c r="Z1610" i="41"/>
  <c r="J1610" i="41"/>
  <c r="I1610" i="41"/>
  <c r="H1610" i="41"/>
  <c r="G1610" i="41" s="1"/>
  <c r="F1610" i="41"/>
  <c r="C1610" i="41"/>
  <c r="AP1609" i="41"/>
  <c r="AO1609" i="41"/>
  <c r="AN1609" i="41"/>
  <c r="Z1609" i="41"/>
  <c r="J1609" i="41"/>
  <c r="I1609" i="41"/>
  <c r="H1609" i="41"/>
  <c r="F1609" i="41"/>
  <c r="C1609" i="41"/>
  <c r="AP1608" i="41"/>
  <c r="AO1608" i="41"/>
  <c r="AN1608" i="41"/>
  <c r="Z1608" i="41"/>
  <c r="J1608" i="41"/>
  <c r="I1608" i="41"/>
  <c r="H1608" i="41"/>
  <c r="G1608" i="41" s="1"/>
  <c r="F1608" i="41"/>
  <c r="C1608" i="41"/>
  <c r="AP1607" i="41"/>
  <c r="AO1607" i="41"/>
  <c r="AN1607" i="41"/>
  <c r="Z1607" i="41"/>
  <c r="J1607" i="41"/>
  <c r="I1607" i="41"/>
  <c r="H1607" i="41"/>
  <c r="G1607" i="41"/>
  <c r="F1607" i="41"/>
  <c r="C1607" i="41"/>
  <c r="AP1606" i="41"/>
  <c r="AO1606" i="41"/>
  <c r="AN1606" i="41"/>
  <c r="Z1606" i="41"/>
  <c r="J1606" i="41"/>
  <c r="I1606" i="41"/>
  <c r="H1606" i="41"/>
  <c r="G1606" i="41" s="1"/>
  <c r="F1606" i="41"/>
  <c r="C1606" i="41"/>
  <c r="AP1603" i="41"/>
  <c r="AO1603" i="41"/>
  <c r="AN1603" i="41"/>
  <c r="Z1603" i="41"/>
  <c r="J1603" i="41"/>
  <c r="I1603" i="41"/>
  <c r="H1603" i="41"/>
  <c r="G1603" i="41" s="1"/>
  <c r="F1603" i="41"/>
  <c r="C1603" i="41"/>
  <c r="AP1602" i="41"/>
  <c r="AO1602" i="41"/>
  <c r="AN1602" i="41"/>
  <c r="Z1602" i="41"/>
  <c r="J1602" i="41"/>
  <c r="I1602" i="41"/>
  <c r="H1602" i="41"/>
  <c r="G1602" i="41" s="1"/>
  <c r="F1602" i="41"/>
  <c r="C1602" i="41"/>
  <c r="AP1601" i="41"/>
  <c r="AO1601" i="41"/>
  <c r="AN1601" i="41"/>
  <c r="Z1601" i="41"/>
  <c r="J1601" i="41"/>
  <c r="I1601" i="41"/>
  <c r="H1601" i="41"/>
  <c r="G1601" i="41"/>
  <c r="F1601" i="41"/>
  <c r="C1601" i="41"/>
  <c r="AP1600" i="41"/>
  <c r="AO1600" i="41"/>
  <c r="AN1600" i="41"/>
  <c r="Z1600" i="41"/>
  <c r="J1600" i="41"/>
  <c r="I1600" i="41"/>
  <c r="H1600" i="41"/>
  <c r="G1600" i="41" s="1"/>
  <c r="F1600" i="41"/>
  <c r="C1600" i="41"/>
  <c r="AP1599" i="41"/>
  <c r="AO1599" i="41"/>
  <c r="AN1599" i="41"/>
  <c r="Z1599" i="41"/>
  <c r="J1599" i="41"/>
  <c r="I1599" i="41"/>
  <c r="H1599" i="41"/>
  <c r="F1599" i="41"/>
  <c r="C1599" i="41"/>
  <c r="AP1598" i="41"/>
  <c r="AO1598" i="41"/>
  <c r="AN1598" i="41"/>
  <c r="Z1598" i="41"/>
  <c r="J1598" i="41"/>
  <c r="I1598" i="41"/>
  <c r="H1598" i="41"/>
  <c r="G1598" i="41"/>
  <c r="F1598" i="41"/>
  <c r="C1598" i="41"/>
  <c r="AP1597" i="41"/>
  <c r="AO1597" i="41"/>
  <c r="AN1597" i="41"/>
  <c r="Z1597" i="41"/>
  <c r="J1597" i="41"/>
  <c r="I1597" i="41"/>
  <c r="H1597" i="41"/>
  <c r="G1597" i="41"/>
  <c r="F1597" i="41"/>
  <c r="C1597" i="41"/>
  <c r="AP1596" i="41"/>
  <c r="AO1596" i="41"/>
  <c r="AN1596" i="41"/>
  <c r="Z1596" i="41"/>
  <c r="J1596" i="41"/>
  <c r="I1596" i="41"/>
  <c r="H1596" i="41"/>
  <c r="G1596" i="41" s="1"/>
  <c r="F1596" i="41"/>
  <c r="C1596" i="41"/>
  <c r="AP1595" i="41"/>
  <c r="AO1595" i="41"/>
  <c r="AN1595" i="41"/>
  <c r="Z1595" i="41"/>
  <c r="J1595" i="41"/>
  <c r="I1595" i="41"/>
  <c r="H1595" i="41"/>
  <c r="F1595" i="41"/>
  <c r="C1595" i="41"/>
  <c r="AP1594" i="41"/>
  <c r="AO1594" i="41"/>
  <c r="AN1594" i="41"/>
  <c r="Z1594" i="41"/>
  <c r="J1594" i="41"/>
  <c r="I1594" i="41"/>
  <c r="H1594" i="41"/>
  <c r="G1594" i="41" s="1"/>
  <c r="F1594" i="41"/>
  <c r="C1594" i="41"/>
  <c r="AP1593" i="41"/>
  <c r="AO1593" i="41"/>
  <c r="AN1593" i="41"/>
  <c r="Z1593" i="41"/>
  <c r="J1593" i="41"/>
  <c r="I1593" i="41"/>
  <c r="H1593" i="41"/>
  <c r="G1593" i="41"/>
  <c r="F1593" i="41"/>
  <c r="C1593" i="41"/>
  <c r="AP1592" i="41"/>
  <c r="AO1592" i="41"/>
  <c r="AN1592" i="41"/>
  <c r="Z1592" i="41"/>
  <c r="J1592" i="41"/>
  <c r="I1592" i="41"/>
  <c r="H1592" i="41"/>
  <c r="G1592" i="41" s="1"/>
  <c r="F1592" i="41"/>
  <c r="C1592" i="41"/>
  <c r="AP1591" i="41"/>
  <c r="AO1591" i="41"/>
  <c r="AN1591" i="41"/>
  <c r="Z1591" i="41"/>
  <c r="J1591" i="41"/>
  <c r="I1591" i="41"/>
  <c r="G1591" i="41" s="1"/>
  <c r="H1591" i="41"/>
  <c r="F1591" i="41"/>
  <c r="C1591" i="41"/>
  <c r="AP1590" i="41"/>
  <c r="AO1590" i="41"/>
  <c r="AN1590" i="41"/>
  <c r="Z1590" i="41"/>
  <c r="J1590" i="41"/>
  <c r="I1590" i="41"/>
  <c r="H1590" i="41"/>
  <c r="G1590" i="41" s="1"/>
  <c r="F1590" i="41"/>
  <c r="C1590" i="41"/>
  <c r="AP1589" i="41"/>
  <c r="AO1589" i="41"/>
  <c r="AN1589" i="41"/>
  <c r="Z1589" i="41"/>
  <c r="J1589" i="41"/>
  <c r="G1589" i="41" s="1"/>
  <c r="I1589" i="41"/>
  <c r="H1589" i="41"/>
  <c r="F1589" i="41"/>
  <c r="C1589" i="41"/>
  <c r="AP1588" i="41"/>
  <c r="AO1588" i="41"/>
  <c r="AN1588" i="41"/>
  <c r="Z1588" i="41"/>
  <c r="J1588" i="41"/>
  <c r="I1588" i="41"/>
  <c r="H1588" i="41"/>
  <c r="G1588" i="41" s="1"/>
  <c r="F1588" i="41"/>
  <c r="C1588" i="41"/>
  <c r="AP1587" i="41"/>
  <c r="AO1587" i="41"/>
  <c r="AN1587" i="41"/>
  <c r="Z1587" i="41"/>
  <c r="J1587" i="41"/>
  <c r="I1587" i="41"/>
  <c r="H1587" i="41"/>
  <c r="G1587" i="41" s="1"/>
  <c r="F1587" i="41"/>
  <c r="C1587" i="41"/>
  <c r="AP1586" i="41"/>
  <c r="AO1586" i="41"/>
  <c r="AN1586" i="41"/>
  <c r="Z1586" i="41"/>
  <c r="J1586" i="41"/>
  <c r="I1586" i="41"/>
  <c r="H1586" i="41"/>
  <c r="G1586" i="41" s="1"/>
  <c r="F1586" i="41"/>
  <c r="C1586" i="41"/>
  <c r="AP1585" i="41"/>
  <c r="AO1585" i="41"/>
  <c r="AN1585" i="41"/>
  <c r="Z1585" i="41"/>
  <c r="J1585" i="41"/>
  <c r="I1585" i="41"/>
  <c r="H1585" i="41"/>
  <c r="G1585" i="41"/>
  <c r="F1585" i="41"/>
  <c r="C1585" i="41"/>
  <c r="AP1584" i="41"/>
  <c r="AO1584" i="41"/>
  <c r="AN1584" i="41"/>
  <c r="Z1584" i="41"/>
  <c r="J1584" i="41"/>
  <c r="I1584" i="41"/>
  <c r="H1584" i="41"/>
  <c r="F1584" i="41"/>
  <c r="C1584" i="41"/>
  <c r="AP1583" i="41"/>
  <c r="AO1583" i="41"/>
  <c r="AN1583" i="41"/>
  <c r="Z1583" i="41"/>
  <c r="J1583" i="41"/>
  <c r="I1583" i="41"/>
  <c r="H1583" i="41"/>
  <c r="F1583" i="41"/>
  <c r="C1583" i="41"/>
  <c r="AP1582" i="41"/>
  <c r="AO1582" i="41"/>
  <c r="AN1582" i="41"/>
  <c r="Z1582" i="41"/>
  <c r="J1582" i="41"/>
  <c r="G1582" i="41" s="1"/>
  <c r="I1582" i="41"/>
  <c r="H1582" i="41"/>
  <c r="F1582" i="41"/>
  <c r="C1582" i="41"/>
  <c r="AP1581" i="41"/>
  <c r="AO1581" i="41"/>
  <c r="AN1581" i="41"/>
  <c r="Z1581" i="41"/>
  <c r="J1581" i="41"/>
  <c r="I1581" i="41"/>
  <c r="H1581" i="41"/>
  <c r="G1581" i="41"/>
  <c r="F1581" i="41"/>
  <c r="C1581" i="41"/>
  <c r="AP1580" i="41"/>
  <c r="AO1580" i="41"/>
  <c r="AN1580" i="41"/>
  <c r="Z1580" i="41"/>
  <c r="J1580" i="41"/>
  <c r="I1580" i="41"/>
  <c r="H1580" i="41"/>
  <c r="G1580" i="41" s="1"/>
  <c r="F1580" i="41"/>
  <c r="C1580" i="41"/>
  <c r="AP1579" i="41"/>
  <c r="AO1579" i="41"/>
  <c r="AN1579" i="41"/>
  <c r="Z1579" i="41"/>
  <c r="J1579" i="41"/>
  <c r="I1579" i="41"/>
  <c r="H1579" i="41"/>
  <c r="G1579" i="41" s="1"/>
  <c r="F1579" i="41"/>
  <c r="C1579" i="41"/>
  <c r="AP1578" i="41"/>
  <c r="AO1578" i="41"/>
  <c r="AN1578" i="41"/>
  <c r="Z1578" i="41"/>
  <c r="J1578" i="41"/>
  <c r="I1578" i="41"/>
  <c r="H1578" i="41"/>
  <c r="G1578" i="41" s="1"/>
  <c r="F1578" i="41"/>
  <c r="C1578" i="41"/>
  <c r="AP1577" i="41"/>
  <c r="AO1577" i="41"/>
  <c r="AN1577" i="41"/>
  <c r="Z1577" i="41"/>
  <c r="J1577" i="41"/>
  <c r="I1577" i="41"/>
  <c r="G1577" i="41" s="1"/>
  <c r="H1577" i="41"/>
  <c r="F1577" i="41"/>
  <c r="C1577" i="41"/>
  <c r="AP1576" i="41"/>
  <c r="AO1576" i="41"/>
  <c r="AN1576" i="41"/>
  <c r="Z1576" i="41"/>
  <c r="J1576" i="41"/>
  <c r="I1576" i="41"/>
  <c r="H1576" i="41"/>
  <c r="G1576" i="41" s="1"/>
  <c r="F1576" i="41"/>
  <c r="C1576" i="41"/>
  <c r="AP1575" i="41"/>
  <c r="AO1575" i="41"/>
  <c r="AN1575" i="41"/>
  <c r="Z1575" i="41"/>
  <c r="J1575" i="41"/>
  <c r="I1575" i="41"/>
  <c r="G1575" i="41" s="1"/>
  <c r="H1575" i="41"/>
  <c r="F1575" i="41"/>
  <c r="C1575" i="41"/>
  <c r="AP1574" i="41"/>
  <c r="AO1574" i="41"/>
  <c r="AN1574" i="41"/>
  <c r="Z1574" i="41"/>
  <c r="J1574" i="41"/>
  <c r="I1574" i="41"/>
  <c r="H1574" i="41"/>
  <c r="G1574" i="41"/>
  <c r="F1574" i="41"/>
  <c r="C1574" i="41"/>
  <c r="AP1573" i="41"/>
  <c r="AO1573" i="41"/>
  <c r="AN1573" i="41"/>
  <c r="Z1573" i="41"/>
  <c r="J1573" i="41"/>
  <c r="G1573" i="41" s="1"/>
  <c r="I1573" i="41"/>
  <c r="H1573" i="41"/>
  <c r="F1573" i="41"/>
  <c r="C1573" i="41"/>
  <c r="AP1572" i="41"/>
  <c r="AO1572" i="41"/>
  <c r="AN1572" i="41"/>
  <c r="Z1572" i="41"/>
  <c r="J1572" i="41"/>
  <c r="I1572" i="41"/>
  <c r="H1572" i="41"/>
  <c r="F1572" i="41"/>
  <c r="C1572" i="41"/>
  <c r="AP1571" i="41"/>
  <c r="AO1571" i="41"/>
  <c r="AN1571" i="41"/>
  <c r="Z1571" i="41"/>
  <c r="J1571" i="41"/>
  <c r="I1571" i="41"/>
  <c r="H1571" i="41"/>
  <c r="G1571" i="41" s="1"/>
  <c r="F1571" i="41"/>
  <c r="C1571" i="41"/>
  <c r="AP1570" i="41"/>
  <c r="AO1570" i="41"/>
  <c r="AN1570" i="41"/>
  <c r="Z1570" i="41"/>
  <c r="J1570" i="41"/>
  <c r="I1570" i="41"/>
  <c r="H1570" i="41"/>
  <c r="G1570" i="41" s="1"/>
  <c r="F1570" i="41"/>
  <c r="C1570" i="41"/>
  <c r="AP1569" i="41"/>
  <c r="AO1569" i="41"/>
  <c r="AN1569" i="41"/>
  <c r="Z1569" i="41"/>
  <c r="J1569" i="41"/>
  <c r="I1569" i="41"/>
  <c r="H1569" i="41"/>
  <c r="G1569" i="41"/>
  <c r="F1569" i="41"/>
  <c r="C1569" i="41"/>
  <c r="AP1568" i="41"/>
  <c r="AO1568" i="41"/>
  <c r="AN1568" i="41"/>
  <c r="Z1568" i="41"/>
  <c r="J1568" i="41"/>
  <c r="I1568" i="41"/>
  <c r="H1568" i="41"/>
  <c r="G1568" i="41" s="1"/>
  <c r="F1568" i="41"/>
  <c r="C1568" i="41"/>
  <c r="AP1567" i="41"/>
  <c r="AO1567" i="41"/>
  <c r="AN1567" i="41"/>
  <c r="Z1567" i="41"/>
  <c r="J1567" i="41"/>
  <c r="I1567" i="41"/>
  <c r="H1567" i="41"/>
  <c r="F1567" i="41"/>
  <c r="C1567" i="41"/>
  <c r="AP1566" i="41"/>
  <c r="AO1566" i="41"/>
  <c r="AN1566" i="41"/>
  <c r="Z1566" i="41"/>
  <c r="J1566" i="41"/>
  <c r="I1566" i="41"/>
  <c r="H1566" i="41"/>
  <c r="G1566" i="41" s="1"/>
  <c r="F1566" i="41"/>
  <c r="C1566" i="41"/>
  <c r="AP1565" i="41"/>
  <c r="AO1565" i="41"/>
  <c r="AN1565" i="41"/>
  <c r="Z1565" i="41"/>
  <c r="J1565" i="41"/>
  <c r="G1565" i="41" s="1"/>
  <c r="I1565" i="41"/>
  <c r="H1565" i="41"/>
  <c r="F1565" i="41"/>
  <c r="C1565" i="41"/>
  <c r="AP1564" i="41"/>
  <c r="AO1564" i="41"/>
  <c r="AN1564" i="41"/>
  <c r="Z1564" i="41"/>
  <c r="J1564" i="41"/>
  <c r="I1564" i="41"/>
  <c r="H1564" i="41"/>
  <c r="G1564" i="41" s="1"/>
  <c r="F1564" i="41"/>
  <c r="C1564" i="41"/>
  <c r="AP1563" i="41"/>
  <c r="AO1563" i="41"/>
  <c r="AN1563" i="41"/>
  <c r="Z1563" i="41"/>
  <c r="J1563" i="41"/>
  <c r="I1563" i="41"/>
  <c r="H1563" i="41"/>
  <c r="G1563" i="41" s="1"/>
  <c r="F1563" i="41"/>
  <c r="C1563" i="41"/>
  <c r="AP1562" i="41"/>
  <c r="AO1562" i="41"/>
  <c r="AN1562" i="41"/>
  <c r="Z1562" i="41"/>
  <c r="J1562" i="41"/>
  <c r="I1562" i="41"/>
  <c r="H1562" i="41"/>
  <c r="G1562" i="41" s="1"/>
  <c r="F1562" i="41"/>
  <c r="C1562" i="41"/>
  <c r="AP1561" i="41"/>
  <c r="AO1561" i="41"/>
  <c r="AN1561" i="41"/>
  <c r="Z1561" i="41"/>
  <c r="J1561" i="41"/>
  <c r="I1561" i="41"/>
  <c r="G1561" i="41" s="1"/>
  <c r="H1561" i="41"/>
  <c r="F1561" i="41"/>
  <c r="C1561" i="41"/>
  <c r="AP1560" i="41"/>
  <c r="AO1560" i="41"/>
  <c r="AN1560" i="41"/>
  <c r="Z1560" i="41"/>
  <c r="J1560" i="41"/>
  <c r="I1560" i="41"/>
  <c r="H1560" i="41"/>
  <c r="G1560" i="41" s="1"/>
  <c r="F1560" i="41"/>
  <c r="C1560" i="41"/>
  <c r="AP1559" i="41"/>
  <c r="AO1559" i="41"/>
  <c r="AN1559" i="41"/>
  <c r="Z1559" i="41"/>
  <c r="J1559" i="41"/>
  <c r="I1559" i="41"/>
  <c r="H1559" i="41"/>
  <c r="F1559" i="41"/>
  <c r="C1559" i="41"/>
  <c r="AP1558" i="41"/>
  <c r="AO1558" i="41"/>
  <c r="AN1558" i="41"/>
  <c r="Z1558" i="41"/>
  <c r="J1558" i="41"/>
  <c r="G1558" i="41" s="1"/>
  <c r="I1558" i="41"/>
  <c r="H1558" i="41"/>
  <c r="F1558" i="41"/>
  <c r="C1558" i="41"/>
  <c r="AP1557" i="41"/>
  <c r="AO1557" i="41"/>
  <c r="AN1557" i="41"/>
  <c r="Z1557" i="41"/>
  <c r="J1557" i="41"/>
  <c r="G1557" i="41" s="1"/>
  <c r="I1557" i="41"/>
  <c r="H1557" i="41"/>
  <c r="F1557" i="41"/>
  <c r="C1557" i="41"/>
  <c r="AP1556" i="41"/>
  <c r="AO1556" i="41"/>
  <c r="AN1556" i="41"/>
  <c r="Z1556" i="41"/>
  <c r="J1556" i="41"/>
  <c r="I1556" i="41"/>
  <c r="H1556" i="41"/>
  <c r="F1556" i="41"/>
  <c r="C1556" i="41"/>
  <c r="AP1555" i="41"/>
  <c r="AO1555" i="41"/>
  <c r="AN1555" i="41"/>
  <c r="Z1555" i="41"/>
  <c r="J1555" i="41"/>
  <c r="I1555" i="41"/>
  <c r="H1555" i="41"/>
  <c r="F1555" i="41"/>
  <c r="C1555" i="41"/>
  <c r="AP1554" i="41"/>
  <c r="AO1554" i="41"/>
  <c r="AN1554" i="41"/>
  <c r="Z1554" i="41"/>
  <c r="J1554" i="41"/>
  <c r="I1554" i="41"/>
  <c r="H1554" i="41"/>
  <c r="G1554" i="41" s="1"/>
  <c r="F1554" i="41"/>
  <c r="C1554" i="41"/>
  <c r="AP1553" i="41"/>
  <c r="AO1553" i="41"/>
  <c r="AN1553" i="41"/>
  <c r="Z1553" i="41"/>
  <c r="J1553" i="41"/>
  <c r="I1553" i="41"/>
  <c r="G1553" i="41" s="1"/>
  <c r="H1553" i="41"/>
  <c r="F1553" i="41"/>
  <c r="C1553" i="41"/>
  <c r="AP1551" i="41"/>
  <c r="AO1551" i="41"/>
  <c r="AN1551" i="41"/>
  <c r="Z1551" i="41"/>
  <c r="J1551" i="41"/>
  <c r="I1551" i="41"/>
  <c r="H1551" i="41"/>
  <c r="G1551" i="41" s="1"/>
  <c r="F1551" i="41"/>
  <c r="C1551" i="41"/>
  <c r="AP1550" i="41"/>
  <c r="AO1550" i="41"/>
  <c r="AN1550" i="41"/>
  <c r="Z1550" i="41"/>
  <c r="J1550" i="41"/>
  <c r="I1550" i="41"/>
  <c r="G1550" i="41" s="1"/>
  <c r="H1550" i="41"/>
  <c r="F1550" i="41"/>
  <c r="C1550" i="41"/>
  <c r="AP1549" i="41"/>
  <c r="AO1549" i="41"/>
  <c r="AN1549" i="41"/>
  <c r="Z1549" i="41"/>
  <c r="J1549" i="41"/>
  <c r="G1549" i="41" s="1"/>
  <c r="I1549" i="41"/>
  <c r="H1549" i="41"/>
  <c r="F1549" i="41"/>
  <c r="C1549" i="41"/>
  <c r="AP1548" i="41"/>
  <c r="AO1548" i="41"/>
  <c r="AN1548" i="41"/>
  <c r="Z1548" i="41"/>
  <c r="J1548" i="41"/>
  <c r="G1548" i="41" s="1"/>
  <c r="I1548" i="41"/>
  <c r="H1548" i="41"/>
  <c r="F1548" i="41"/>
  <c r="C1548" i="41"/>
  <c r="AP1547" i="41"/>
  <c r="AO1547" i="41"/>
  <c r="AN1547" i="41"/>
  <c r="Z1547" i="41"/>
  <c r="J1547" i="41"/>
  <c r="I1547" i="41"/>
  <c r="H1547" i="41"/>
  <c r="F1547" i="41"/>
  <c r="C1547" i="41"/>
  <c r="AP1546" i="41"/>
  <c r="AO1546" i="41"/>
  <c r="AN1546" i="41"/>
  <c r="Z1546" i="41"/>
  <c r="J1546" i="41"/>
  <c r="I1546" i="41"/>
  <c r="H1546" i="41"/>
  <c r="G1546" i="41" s="1"/>
  <c r="F1546" i="41"/>
  <c r="C1546" i="41"/>
  <c r="AP1545" i="41"/>
  <c r="AO1545" i="41"/>
  <c r="AN1545" i="41"/>
  <c r="Z1545" i="41"/>
  <c r="J1545" i="41"/>
  <c r="I1545" i="41"/>
  <c r="H1545" i="41"/>
  <c r="G1545" i="41" s="1"/>
  <c r="F1545" i="41"/>
  <c r="C1545" i="41"/>
  <c r="AP1544" i="41"/>
  <c r="AO1544" i="41"/>
  <c r="AN1544" i="41"/>
  <c r="Z1544" i="41"/>
  <c r="J1544" i="41"/>
  <c r="I1544" i="41"/>
  <c r="H1544" i="41"/>
  <c r="G1544" i="41"/>
  <c r="F1544" i="41"/>
  <c r="C1544" i="41"/>
  <c r="AP1543" i="41"/>
  <c r="AO1543" i="41"/>
  <c r="AN1543" i="41"/>
  <c r="Z1543" i="41"/>
  <c r="J1543" i="41"/>
  <c r="I1543" i="41"/>
  <c r="H1543" i="41"/>
  <c r="F1543" i="41"/>
  <c r="C1543" i="41"/>
  <c r="AP1542" i="41"/>
  <c r="AO1542" i="41"/>
  <c r="AN1542" i="41"/>
  <c r="Z1542" i="41"/>
  <c r="J1542" i="41"/>
  <c r="I1542" i="41"/>
  <c r="H1542" i="41"/>
  <c r="F1542" i="41"/>
  <c r="C1542" i="41"/>
  <c r="AP1541" i="41"/>
  <c r="AO1541" i="41"/>
  <c r="AN1541" i="41"/>
  <c r="Z1541" i="41"/>
  <c r="J1541" i="41"/>
  <c r="G1541" i="41" s="1"/>
  <c r="I1541" i="41"/>
  <c r="H1541" i="41"/>
  <c r="F1541" i="41"/>
  <c r="C1541" i="41"/>
  <c r="AP1540" i="41"/>
  <c r="AO1540" i="41"/>
  <c r="AN1540" i="41"/>
  <c r="Z1540" i="41"/>
  <c r="J1540" i="41"/>
  <c r="G1540" i="41" s="1"/>
  <c r="I1540" i="41"/>
  <c r="H1540" i="41"/>
  <c r="F1540" i="41"/>
  <c r="C1540" i="41"/>
  <c r="AP1539" i="41"/>
  <c r="AO1539" i="41"/>
  <c r="AN1539" i="41"/>
  <c r="Z1539" i="41"/>
  <c r="J1539" i="41"/>
  <c r="I1539" i="41"/>
  <c r="H1539" i="41"/>
  <c r="G1539" i="41" s="1"/>
  <c r="F1539" i="41"/>
  <c r="C1539" i="41"/>
  <c r="AP1538" i="41"/>
  <c r="AO1538" i="41"/>
  <c r="AN1538" i="41"/>
  <c r="Z1538" i="41"/>
  <c r="J1538" i="41"/>
  <c r="I1538" i="41"/>
  <c r="H1538" i="41"/>
  <c r="G1538" i="41" s="1"/>
  <c r="F1538" i="41"/>
  <c r="C1538" i="41"/>
  <c r="AP1537" i="41"/>
  <c r="AO1537" i="41"/>
  <c r="AN1537" i="41"/>
  <c r="Z1537" i="41"/>
  <c r="J1537" i="41"/>
  <c r="I1537" i="41"/>
  <c r="H1537" i="41"/>
  <c r="G1537" i="41" s="1"/>
  <c r="F1537" i="41"/>
  <c r="C1537" i="41"/>
  <c r="AP1536" i="41"/>
  <c r="AO1536" i="41"/>
  <c r="AN1536" i="41"/>
  <c r="Z1536" i="41"/>
  <c r="J1536" i="41"/>
  <c r="I1536" i="41"/>
  <c r="G1536" i="41" s="1"/>
  <c r="H1536" i="41"/>
  <c r="F1536" i="41"/>
  <c r="C1536" i="41"/>
  <c r="AP1535" i="41"/>
  <c r="AO1535" i="41"/>
  <c r="AN1535" i="41"/>
  <c r="Z1535" i="41"/>
  <c r="J1535" i="41"/>
  <c r="I1535" i="41"/>
  <c r="H1535" i="41"/>
  <c r="F1535" i="41"/>
  <c r="C1535" i="41"/>
  <c r="AP1534" i="41"/>
  <c r="AO1534" i="41"/>
  <c r="AN1534" i="41"/>
  <c r="Z1534" i="41"/>
  <c r="J1534" i="41"/>
  <c r="I1534" i="41"/>
  <c r="G1534" i="41" s="1"/>
  <c r="H1534" i="41"/>
  <c r="F1534" i="41"/>
  <c r="C1534" i="41"/>
  <c r="AP1533" i="41"/>
  <c r="AO1533" i="41"/>
  <c r="AN1533" i="41"/>
  <c r="Z1533" i="41"/>
  <c r="J1533" i="41"/>
  <c r="I1533" i="41"/>
  <c r="H1533" i="41"/>
  <c r="G1533" i="41"/>
  <c r="F1533" i="41"/>
  <c r="C1533" i="41"/>
  <c r="AP1532" i="41"/>
  <c r="AO1532" i="41"/>
  <c r="AN1532" i="41"/>
  <c r="Z1532" i="41"/>
  <c r="J1532" i="41"/>
  <c r="I1532" i="41"/>
  <c r="H1532" i="41"/>
  <c r="G1532" i="41"/>
  <c r="F1532" i="41"/>
  <c r="C1532" i="41"/>
  <c r="AP1531" i="41"/>
  <c r="AO1531" i="41"/>
  <c r="AN1531" i="41"/>
  <c r="Z1531" i="41"/>
  <c r="J1531" i="41"/>
  <c r="I1531" i="41"/>
  <c r="H1531" i="41"/>
  <c r="F1531" i="41"/>
  <c r="C1531" i="41"/>
  <c r="AP1530" i="41"/>
  <c r="AO1530" i="41"/>
  <c r="AN1530" i="41"/>
  <c r="Z1530" i="41"/>
  <c r="J1530" i="41"/>
  <c r="I1530" i="41"/>
  <c r="H1530" i="41"/>
  <c r="G1530" i="41" s="1"/>
  <c r="F1530" i="41"/>
  <c r="C1530" i="41"/>
  <c r="AP1529" i="41"/>
  <c r="AO1529" i="41"/>
  <c r="AN1529" i="41"/>
  <c r="Z1529" i="41"/>
  <c r="J1529" i="41"/>
  <c r="I1529" i="41"/>
  <c r="H1529" i="41"/>
  <c r="G1529" i="41" s="1"/>
  <c r="F1529" i="41"/>
  <c r="C1529" i="41"/>
  <c r="AP1528" i="41"/>
  <c r="AO1528" i="41"/>
  <c r="AN1528" i="41"/>
  <c r="Z1528" i="41"/>
  <c r="J1528" i="41"/>
  <c r="G1528" i="41" s="1"/>
  <c r="I1528" i="41"/>
  <c r="H1528" i="41"/>
  <c r="F1528" i="41"/>
  <c r="C1528" i="41"/>
  <c r="AP1527" i="41"/>
  <c r="AO1527" i="41"/>
  <c r="AN1527" i="41"/>
  <c r="Z1527" i="41"/>
  <c r="J1527" i="41"/>
  <c r="I1527" i="41"/>
  <c r="H1527" i="41"/>
  <c r="F1527" i="41"/>
  <c r="C1527" i="41"/>
  <c r="AP1526" i="41"/>
  <c r="AO1526" i="41"/>
  <c r="AN1526" i="41"/>
  <c r="Z1526" i="41"/>
  <c r="J1526" i="41"/>
  <c r="I1526" i="41"/>
  <c r="G1526" i="41" s="1"/>
  <c r="H1526" i="41"/>
  <c r="F1526" i="41"/>
  <c r="C1526" i="41"/>
  <c r="AP1525" i="41"/>
  <c r="AO1525" i="41"/>
  <c r="AN1525" i="41"/>
  <c r="Z1525" i="41"/>
  <c r="J1525" i="41"/>
  <c r="I1525" i="41"/>
  <c r="H1525" i="41"/>
  <c r="G1525" i="41"/>
  <c r="F1525" i="41"/>
  <c r="C1525" i="41"/>
  <c r="AP1524" i="41"/>
  <c r="AO1524" i="41"/>
  <c r="AN1524" i="41"/>
  <c r="Z1524" i="41"/>
  <c r="J1524" i="41"/>
  <c r="G1524" i="41" s="1"/>
  <c r="I1524" i="41"/>
  <c r="H1524" i="41"/>
  <c r="F1524" i="41"/>
  <c r="C1524" i="41"/>
  <c r="AP1523" i="41"/>
  <c r="AO1523" i="41"/>
  <c r="AN1523" i="41"/>
  <c r="Z1523" i="41"/>
  <c r="J1523" i="41"/>
  <c r="I1523" i="41"/>
  <c r="H1523" i="41"/>
  <c r="G1523" i="41" s="1"/>
  <c r="F1523" i="41"/>
  <c r="C1523" i="41"/>
  <c r="AP1522" i="41"/>
  <c r="AO1522" i="41"/>
  <c r="AN1522" i="41"/>
  <c r="Z1522" i="41"/>
  <c r="J1522" i="41"/>
  <c r="I1522" i="41"/>
  <c r="H1522" i="41"/>
  <c r="G1522" i="41" s="1"/>
  <c r="F1522" i="41"/>
  <c r="C1522" i="41"/>
  <c r="AP1520" i="41"/>
  <c r="AO1520" i="41"/>
  <c r="AN1520" i="41"/>
  <c r="Z1520" i="41"/>
  <c r="J1520" i="41"/>
  <c r="I1520" i="41"/>
  <c r="H1520" i="41"/>
  <c r="G1520" i="41" s="1"/>
  <c r="F1520" i="41"/>
  <c r="C1520" i="41"/>
  <c r="AP1519" i="41"/>
  <c r="AO1519" i="41"/>
  <c r="AN1519" i="41"/>
  <c r="Z1519" i="41"/>
  <c r="J1519" i="41"/>
  <c r="I1519" i="41"/>
  <c r="H1519" i="41"/>
  <c r="G1519" i="41"/>
  <c r="F1519" i="41"/>
  <c r="C1519" i="41"/>
  <c r="AP1518" i="41"/>
  <c r="AO1518" i="41"/>
  <c r="AN1518" i="41"/>
  <c r="Z1518" i="41"/>
  <c r="J1518" i="41"/>
  <c r="I1518" i="41"/>
  <c r="H1518" i="41"/>
  <c r="F1518" i="41"/>
  <c r="C1518" i="41"/>
  <c r="AP1517" i="41"/>
  <c r="AO1517" i="41"/>
  <c r="AN1517" i="41"/>
  <c r="Z1517" i="41"/>
  <c r="J1517" i="41"/>
  <c r="I1517" i="41"/>
  <c r="G1517" i="41" s="1"/>
  <c r="H1517" i="41"/>
  <c r="F1517" i="41"/>
  <c r="C1517" i="41"/>
  <c r="AP1516" i="41"/>
  <c r="AO1516" i="41"/>
  <c r="AN1516" i="41"/>
  <c r="Z1516" i="41"/>
  <c r="J1516" i="41"/>
  <c r="I1516" i="41"/>
  <c r="H1516" i="41"/>
  <c r="G1516" i="41"/>
  <c r="F1516" i="41"/>
  <c r="C1516" i="41"/>
  <c r="AP1515" i="41"/>
  <c r="AO1515" i="41"/>
  <c r="AN1515" i="41"/>
  <c r="Z1515" i="41"/>
  <c r="J1515" i="41"/>
  <c r="I1515" i="41"/>
  <c r="H1515" i="41"/>
  <c r="G1515" i="41"/>
  <c r="F1515" i="41"/>
  <c r="C1515" i="41"/>
  <c r="AP1514" i="41"/>
  <c r="AO1514" i="41"/>
  <c r="AN1514" i="41"/>
  <c r="Z1514" i="41"/>
  <c r="J1514" i="41"/>
  <c r="I1514" i="41"/>
  <c r="H1514" i="41"/>
  <c r="F1514" i="41"/>
  <c r="C1514" i="41"/>
  <c r="AP1513" i="41"/>
  <c r="AO1513" i="41"/>
  <c r="AN1513" i="41"/>
  <c r="Z1513" i="41"/>
  <c r="J1513" i="41"/>
  <c r="I1513" i="41"/>
  <c r="H1513" i="41"/>
  <c r="G1513" i="41" s="1"/>
  <c r="F1513" i="41"/>
  <c r="C1513" i="41"/>
  <c r="AP1512" i="41"/>
  <c r="AO1512" i="41"/>
  <c r="AN1512" i="41"/>
  <c r="Z1512" i="41"/>
  <c r="J1512" i="41"/>
  <c r="I1512" i="41"/>
  <c r="H1512" i="41"/>
  <c r="G1512" i="41" s="1"/>
  <c r="F1512" i="41"/>
  <c r="C1512" i="41"/>
  <c r="AP1511" i="41"/>
  <c r="AO1511" i="41"/>
  <c r="AN1511" i="41"/>
  <c r="Z1511" i="41"/>
  <c r="J1511" i="41"/>
  <c r="G1511" i="41" s="1"/>
  <c r="I1511" i="41"/>
  <c r="H1511" i="41"/>
  <c r="F1511" i="41"/>
  <c r="C1511" i="41"/>
  <c r="AP1510" i="41"/>
  <c r="AO1510" i="41"/>
  <c r="AN1510" i="41"/>
  <c r="Z1510" i="41"/>
  <c r="J1510" i="41"/>
  <c r="I1510" i="41"/>
  <c r="H1510" i="41"/>
  <c r="G1510" i="41" s="1"/>
  <c r="F1510" i="41"/>
  <c r="C1510" i="41"/>
  <c r="AP1509" i="41"/>
  <c r="AO1509" i="41"/>
  <c r="AN1509" i="41"/>
  <c r="Z1509" i="41"/>
  <c r="J1509" i="41"/>
  <c r="I1509" i="41"/>
  <c r="G1509" i="41" s="1"/>
  <c r="H1509" i="41"/>
  <c r="F1509" i="41"/>
  <c r="C1509" i="41"/>
  <c r="AP1508" i="41"/>
  <c r="AO1508" i="41"/>
  <c r="AN1508" i="41"/>
  <c r="Z1508" i="41"/>
  <c r="J1508" i="41"/>
  <c r="I1508" i="41"/>
  <c r="H1508" i="41"/>
  <c r="G1508" i="41"/>
  <c r="F1508" i="41"/>
  <c r="C1508" i="41"/>
  <c r="AP1507" i="41"/>
  <c r="AO1507" i="41"/>
  <c r="AN1507" i="41"/>
  <c r="Z1507" i="41"/>
  <c r="J1507" i="41"/>
  <c r="I1507" i="41"/>
  <c r="H1507" i="41"/>
  <c r="G1507" i="41"/>
  <c r="F1507" i="41"/>
  <c r="C1507" i="41"/>
  <c r="AP1506" i="41"/>
  <c r="AO1506" i="41"/>
  <c r="AN1506" i="41"/>
  <c r="Z1506" i="41"/>
  <c r="J1506" i="41"/>
  <c r="I1506" i="41"/>
  <c r="H1506" i="41"/>
  <c r="F1506" i="41"/>
  <c r="C1506" i="41"/>
  <c r="AP1505" i="41"/>
  <c r="AO1505" i="41"/>
  <c r="AN1505" i="41"/>
  <c r="Z1505" i="41"/>
  <c r="J1505" i="41"/>
  <c r="I1505" i="41"/>
  <c r="H1505" i="41"/>
  <c r="F1505" i="41"/>
  <c r="C1505" i="41"/>
  <c r="AP1504" i="41"/>
  <c r="AO1504" i="41"/>
  <c r="AN1504" i="41"/>
  <c r="Z1504" i="41"/>
  <c r="J1504" i="41"/>
  <c r="I1504" i="41"/>
  <c r="H1504" i="41"/>
  <c r="G1504" i="41" s="1"/>
  <c r="F1504" i="41"/>
  <c r="C1504" i="41"/>
  <c r="AP1503" i="41"/>
  <c r="AO1503" i="41"/>
  <c r="AN1503" i="41"/>
  <c r="Z1503" i="41"/>
  <c r="J1503" i="41"/>
  <c r="I1503" i="41"/>
  <c r="H1503" i="41"/>
  <c r="G1503" i="41"/>
  <c r="F1503" i="41"/>
  <c r="C1503" i="41"/>
  <c r="AP1502" i="41"/>
  <c r="AO1502" i="41"/>
  <c r="AN1502" i="41"/>
  <c r="Z1502" i="41"/>
  <c r="J1502" i="41"/>
  <c r="I1502" i="41"/>
  <c r="H1502" i="41"/>
  <c r="G1502" i="41" s="1"/>
  <c r="F1502" i="41"/>
  <c r="C1502" i="41"/>
  <c r="AP1501" i="41"/>
  <c r="AO1501" i="41"/>
  <c r="AN1501" i="41"/>
  <c r="Z1501" i="41"/>
  <c r="J1501" i="41"/>
  <c r="I1501" i="41"/>
  <c r="G1501" i="41" s="1"/>
  <c r="H1501" i="41"/>
  <c r="F1501" i="41"/>
  <c r="C1501" i="41"/>
  <c r="AP1500" i="41"/>
  <c r="AO1500" i="41"/>
  <c r="AN1500" i="41"/>
  <c r="Z1500" i="41"/>
  <c r="J1500" i="41"/>
  <c r="I1500" i="41"/>
  <c r="H1500" i="41"/>
  <c r="G1500" i="41"/>
  <c r="F1500" i="41"/>
  <c r="C1500" i="41"/>
  <c r="AP1499" i="41"/>
  <c r="AO1499" i="41"/>
  <c r="AN1499" i="41"/>
  <c r="Z1499" i="41"/>
  <c r="J1499" i="41"/>
  <c r="I1499" i="41"/>
  <c r="H1499" i="41"/>
  <c r="G1499" i="41"/>
  <c r="F1499" i="41"/>
  <c r="C1499" i="41"/>
  <c r="AP1498" i="41"/>
  <c r="AO1498" i="41"/>
  <c r="AN1498" i="41"/>
  <c r="Z1498" i="41"/>
  <c r="J1498" i="41"/>
  <c r="I1498" i="41"/>
  <c r="H1498" i="41"/>
  <c r="G1498" i="41" s="1"/>
  <c r="F1498" i="41"/>
  <c r="C1498" i="41"/>
  <c r="AP1497" i="41"/>
  <c r="AO1497" i="41"/>
  <c r="AN1497" i="41"/>
  <c r="Z1497" i="41"/>
  <c r="J1497" i="41"/>
  <c r="I1497" i="41"/>
  <c r="H1497" i="41"/>
  <c r="G1497" i="41" s="1"/>
  <c r="F1497" i="41"/>
  <c r="C1497" i="41"/>
  <c r="AP1496" i="41"/>
  <c r="AO1496" i="41"/>
  <c r="AN1496" i="41"/>
  <c r="Z1496" i="41"/>
  <c r="J1496" i="41"/>
  <c r="I1496" i="41"/>
  <c r="H1496" i="41"/>
  <c r="G1496" i="41" s="1"/>
  <c r="F1496" i="41"/>
  <c r="C1496" i="41"/>
  <c r="AP1495" i="41"/>
  <c r="AO1495" i="41"/>
  <c r="AN1495" i="41"/>
  <c r="Z1495" i="41"/>
  <c r="J1495" i="41"/>
  <c r="I1495" i="41"/>
  <c r="H1495" i="41"/>
  <c r="G1495" i="41"/>
  <c r="F1495" i="41"/>
  <c r="C1495" i="41"/>
  <c r="AP1494" i="41"/>
  <c r="AO1494" i="41"/>
  <c r="AN1494" i="41"/>
  <c r="Z1494" i="41"/>
  <c r="J1494" i="41"/>
  <c r="I1494" i="41"/>
  <c r="H1494" i="41"/>
  <c r="F1494" i="41"/>
  <c r="C1494" i="41"/>
  <c r="AP1493" i="41"/>
  <c r="AO1493" i="41"/>
  <c r="AN1493" i="41"/>
  <c r="Z1493" i="41"/>
  <c r="J1493" i="41"/>
  <c r="I1493" i="41"/>
  <c r="G1493" i="41" s="1"/>
  <c r="H1493" i="41"/>
  <c r="F1493" i="41"/>
  <c r="C1493" i="41"/>
  <c r="AP1492" i="41"/>
  <c r="AO1492" i="41"/>
  <c r="AN1492" i="41"/>
  <c r="Z1492" i="41"/>
  <c r="J1492" i="41"/>
  <c r="I1492" i="41"/>
  <c r="H1492" i="41"/>
  <c r="G1492" i="41"/>
  <c r="F1492" i="41"/>
  <c r="C1492" i="41"/>
  <c r="AP1491" i="41"/>
  <c r="AO1491" i="41"/>
  <c r="AN1491" i="41"/>
  <c r="Z1491" i="41"/>
  <c r="J1491" i="41"/>
  <c r="I1491" i="41"/>
  <c r="H1491" i="41"/>
  <c r="G1491" i="41"/>
  <c r="F1491" i="41"/>
  <c r="C1491" i="41"/>
  <c r="AP1490" i="41"/>
  <c r="AO1490" i="41"/>
  <c r="AN1490" i="41"/>
  <c r="Z1490" i="41"/>
  <c r="J1490" i="41"/>
  <c r="I1490" i="41"/>
  <c r="H1490" i="41"/>
  <c r="F1490" i="41"/>
  <c r="C1490" i="41"/>
  <c r="AP1489" i="41"/>
  <c r="AO1489" i="41"/>
  <c r="AN1489" i="41"/>
  <c r="Z1489" i="41"/>
  <c r="J1489" i="41"/>
  <c r="I1489" i="41"/>
  <c r="H1489" i="41"/>
  <c r="F1489" i="41"/>
  <c r="C1489" i="41"/>
  <c r="AP1487" i="41"/>
  <c r="AO1487" i="41"/>
  <c r="AN1487" i="41"/>
  <c r="Z1487" i="41"/>
  <c r="J1487" i="41"/>
  <c r="I1487" i="41"/>
  <c r="H1487" i="41"/>
  <c r="G1487" i="41" s="1"/>
  <c r="F1487" i="41"/>
  <c r="C1487" i="41"/>
  <c r="AP1486" i="41"/>
  <c r="AO1486" i="41"/>
  <c r="AN1486" i="41"/>
  <c r="Z1486" i="41"/>
  <c r="J1486" i="41"/>
  <c r="I1486" i="41"/>
  <c r="H1486" i="41"/>
  <c r="G1486" i="41"/>
  <c r="F1486" i="41"/>
  <c r="C1486" i="41"/>
  <c r="AP1485" i="41"/>
  <c r="AO1485" i="41"/>
  <c r="AN1485" i="41"/>
  <c r="Z1485" i="41"/>
  <c r="J1485" i="41"/>
  <c r="I1485" i="41"/>
  <c r="H1485" i="41"/>
  <c r="G1485" i="41" s="1"/>
  <c r="F1485" i="41"/>
  <c r="C1485" i="41"/>
  <c r="AP1484" i="41"/>
  <c r="AO1484" i="41"/>
  <c r="AN1484" i="41"/>
  <c r="Z1484" i="41"/>
  <c r="J1484" i="41"/>
  <c r="I1484" i="41"/>
  <c r="G1484" i="41" s="1"/>
  <c r="H1484" i="41"/>
  <c r="F1484" i="41"/>
  <c r="C1484" i="41"/>
  <c r="AP1483" i="41"/>
  <c r="AO1483" i="41"/>
  <c r="AN1483" i="41"/>
  <c r="Z1483" i="41"/>
  <c r="J1483" i="41"/>
  <c r="I1483" i="41"/>
  <c r="H1483" i="41"/>
  <c r="G1483" i="41" s="1"/>
  <c r="F1483" i="41"/>
  <c r="C1483" i="41"/>
  <c r="AP1482" i="41"/>
  <c r="AO1482" i="41"/>
  <c r="AN1482" i="41"/>
  <c r="Z1482" i="41"/>
  <c r="J1482" i="41"/>
  <c r="I1482" i="41"/>
  <c r="H1482" i="41"/>
  <c r="G1482" i="41"/>
  <c r="F1482" i="41"/>
  <c r="C1482" i="41"/>
  <c r="AP1481" i="41"/>
  <c r="AO1481" i="41"/>
  <c r="AN1481" i="41"/>
  <c r="Z1481" i="41"/>
  <c r="J1481" i="41"/>
  <c r="I1481" i="41"/>
  <c r="H1481" i="41"/>
  <c r="G1481" i="41" s="1"/>
  <c r="F1481" i="41"/>
  <c r="C1481" i="41"/>
  <c r="AP1480" i="41"/>
  <c r="AO1480" i="41"/>
  <c r="AN1480" i="41"/>
  <c r="Z1480" i="41"/>
  <c r="J1480" i="41"/>
  <c r="I1480" i="41"/>
  <c r="H1480" i="41"/>
  <c r="F1480" i="41"/>
  <c r="C1480" i="41"/>
  <c r="AP1479" i="41"/>
  <c r="AO1479" i="41"/>
  <c r="AN1479" i="41"/>
  <c r="Z1479" i="41"/>
  <c r="J1479" i="41"/>
  <c r="I1479" i="41"/>
  <c r="H1479" i="41"/>
  <c r="G1479" i="41" s="1"/>
  <c r="F1479" i="41"/>
  <c r="C1479" i="41"/>
  <c r="AP1478" i="41"/>
  <c r="AO1478" i="41"/>
  <c r="AN1478" i="41"/>
  <c r="Z1478" i="41"/>
  <c r="J1478" i="41"/>
  <c r="I1478" i="41"/>
  <c r="H1478" i="41"/>
  <c r="G1478" i="41"/>
  <c r="F1478" i="41"/>
  <c r="C1478" i="41"/>
  <c r="AP1477" i="41"/>
  <c r="AO1477" i="41"/>
  <c r="AN1477" i="41"/>
  <c r="Z1477" i="41"/>
  <c r="J1477" i="41"/>
  <c r="I1477" i="41"/>
  <c r="H1477" i="41"/>
  <c r="G1477" i="41" s="1"/>
  <c r="F1477" i="41"/>
  <c r="C1477" i="41"/>
  <c r="AP1476" i="41"/>
  <c r="AO1476" i="41"/>
  <c r="AN1476" i="41"/>
  <c r="Z1476" i="41"/>
  <c r="J1476" i="41"/>
  <c r="I1476" i="41"/>
  <c r="H1476" i="41"/>
  <c r="F1476" i="41"/>
  <c r="C1476" i="41"/>
  <c r="AP1475" i="41"/>
  <c r="AO1475" i="41"/>
  <c r="AN1475" i="41"/>
  <c r="Z1475" i="41"/>
  <c r="J1475" i="41"/>
  <c r="I1475" i="41"/>
  <c r="H1475" i="41"/>
  <c r="G1475" i="41" s="1"/>
  <c r="F1475" i="41"/>
  <c r="C1475" i="41"/>
  <c r="AP1472" i="41"/>
  <c r="AO1472" i="41"/>
  <c r="AN1472" i="41"/>
  <c r="Z1472" i="41"/>
  <c r="J1472" i="41"/>
  <c r="I1472" i="41"/>
  <c r="H1472" i="41"/>
  <c r="G1472" i="41"/>
  <c r="F1472" i="41"/>
  <c r="C1472" i="41"/>
  <c r="AP1471" i="41"/>
  <c r="AO1471" i="41"/>
  <c r="AN1471" i="41"/>
  <c r="Z1471" i="41"/>
  <c r="J1471" i="41"/>
  <c r="I1471" i="41"/>
  <c r="H1471" i="41"/>
  <c r="G1471" i="41" s="1"/>
  <c r="F1471" i="41"/>
  <c r="C1471" i="41"/>
  <c r="AP1470" i="41"/>
  <c r="AO1470" i="41"/>
  <c r="AN1470" i="41"/>
  <c r="Z1470" i="41"/>
  <c r="J1470" i="41"/>
  <c r="I1470" i="41"/>
  <c r="H1470" i="41"/>
  <c r="G1470" i="41" s="1"/>
  <c r="F1470" i="41"/>
  <c r="C1470" i="41"/>
  <c r="AP1469" i="41"/>
  <c r="AO1469" i="41"/>
  <c r="AN1469" i="41"/>
  <c r="Z1469" i="41"/>
  <c r="J1469" i="41"/>
  <c r="I1469" i="41"/>
  <c r="H1469" i="41"/>
  <c r="G1469" i="41" s="1"/>
  <c r="F1469" i="41"/>
  <c r="C1469" i="41"/>
  <c r="AP1468" i="41"/>
  <c r="AO1468" i="41"/>
  <c r="AN1468" i="41"/>
  <c r="Z1468" i="41"/>
  <c r="J1468" i="41"/>
  <c r="I1468" i="41"/>
  <c r="H1468" i="41"/>
  <c r="G1468" i="41"/>
  <c r="F1468" i="41"/>
  <c r="C1468" i="41"/>
  <c r="AP1467" i="41"/>
  <c r="AO1467" i="41"/>
  <c r="AN1467" i="41"/>
  <c r="Z1467" i="41"/>
  <c r="J1467" i="41"/>
  <c r="I1467" i="41"/>
  <c r="H1467" i="41"/>
  <c r="G1467" i="41" s="1"/>
  <c r="F1467" i="41"/>
  <c r="C1467" i="41"/>
  <c r="AP1466" i="41"/>
  <c r="AO1466" i="41"/>
  <c r="AN1466" i="41"/>
  <c r="Z1466" i="41"/>
  <c r="J1466" i="41"/>
  <c r="I1466" i="41"/>
  <c r="H1466" i="41"/>
  <c r="F1466" i="41"/>
  <c r="C1466" i="41"/>
  <c r="AP1465" i="41"/>
  <c r="AO1465" i="41"/>
  <c r="AN1465" i="41"/>
  <c r="Z1465" i="41"/>
  <c r="J1465" i="41"/>
  <c r="I1465" i="41"/>
  <c r="H1465" i="41"/>
  <c r="G1465" i="41"/>
  <c r="F1465" i="41"/>
  <c r="C1465" i="41"/>
  <c r="AP1464" i="41"/>
  <c r="AO1464" i="41"/>
  <c r="AN1464" i="41"/>
  <c r="Z1464" i="41"/>
  <c r="J1464" i="41"/>
  <c r="I1464" i="41"/>
  <c r="H1464" i="41"/>
  <c r="G1464" i="41"/>
  <c r="F1464" i="41"/>
  <c r="C1464" i="41"/>
  <c r="AP1463" i="41"/>
  <c r="AO1463" i="41"/>
  <c r="AN1463" i="41"/>
  <c r="Z1463" i="41"/>
  <c r="J1463" i="41"/>
  <c r="I1463" i="41"/>
  <c r="H1463" i="41"/>
  <c r="G1463" i="41" s="1"/>
  <c r="F1463" i="41"/>
  <c r="C1463" i="41"/>
  <c r="AP1462" i="41"/>
  <c r="AO1462" i="41"/>
  <c r="AN1462" i="41"/>
  <c r="Z1462" i="41"/>
  <c r="J1462" i="41"/>
  <c r="I1462" i="41"/>
  <c r="H1462" i="41"/>
  <c r="F1462" i="41"/>
  <c r="C1462" i="41"/>
  <c r="AP1461" i="41"/>
  <c r="AO1461" i="41"/>
  <c r="AN1461" i="41"/>
  <c r="Z1461" i="41"/>
  <c r="J1461" i="41"/>
  <c r="I1461" i="41"/>
  <c r="H1461" i="41"/>
  <c r="G1461" i="41" s="1"/>
  <c r="F1461" i="41"/>
  <c r="C1461" i="41"/>
  <c r="AP1460" i="41"/>
  <c r="AO1460" i="41"/>
  <c r="AN1460" i="41"/>
  <c r="Z1460" i="41"/>
  <c r="J1460" i="41"/>
  <c r="I1460" i="41"/>
  <c r="H1460" i="41"/>
  <c r="G1460" i="41"/>
  <c r="F1460" i="41"/>
  <c r="C1460" i="41"/>
  <c r="AP1459" i="41"/>
  <c r="AO1459" i="41"/>
  <c r="AN1459" i="41"/>
  <c r="Z1459" i="41"/>
  <c r="J1459" i="41"/>
  <c r="I1459" i="41"/>
  <c r="H1459" i="41"/>
  <c r="G1459" i="41" s="1"/>
  <c r="F1459" i="41"/>
  <c r="C1459" i="41"/>
  <c r="AP1458" i="41"/>
  <c r="AO1458" i="41"/>
  <c r="AN1458" i="41"/>
  <c r="Z1458" i="41"/>
  <c r="J1458" i="41"/>
  <c r="I1458" i="41"/>
  <c r="G1458" i="41" s="1"/>
  <c r="H1458" i="41"/>
  <c r="F1458" i="41"/>
  <c r="C1458" i="41"/>
  <c r="AP1457" i="41"/>
  <c r="AO1457" i="41"/>
  <c r="AN1457" i="41"/>
  <c r="Z1457" i="41"/>
  <c r="J1457" i="41"/>
  <c r="I1457" i="41"/>
  <c r="H1457" i="41"/>
  <c r="G1457" i="41" s="1"/>
  <c r="F1457" i="41"/>
  <c r="C1457" i="41"/>
  <c r="AP1456" i="41"/>
  <c r="AO1456" i="41"/>
  <c r="AN1456" i="41"/>
  <c r="Z1456" i="41"/>
  <c r="J1456" i="41"/>
  <c r="G1456" i="41" s="1"/>
  <c r="I1456" i="41"/>
  <c r="H1456" i="41"/>
  <c r="F1456" i="41"/>
  <c r="C1456" i="41"/>
  <c r="AP1455" i="41"/>
  <c r="AO1455" i="41"/>
  <c r="AN1455" i="41"/>
  <c r="Z1455" i="41"/>
  <c r="J1455" i="41"/>
  <c r="I1455" i="41"/>
  <c r="H1455" i="41"/>
  <c r="G1455" i="41" s="1"/>
  <c r="F1455" i="41"/>
  <c r="C1455" i="41"/>
  <c r="AP1454" i="41"/>
  <c r="AO1454" i="41"/>
  <c r="AN1454" i="41"/>
  <c r="Z1454" i="41"/>
  <c r="J1454" i="41"/>
  <c r="I1454" i="41"/>
  <c r="H1454" i="41"/>
  <c r="G1454" i="41" s="1"/>
  <c r="F1454" i="41"/>
  <c r="C1454" i="41"/>
  <c r="AP1453" i="41"/>
  <c r="AO1453" i="41"/>
  <c r="AN1453" i="41"/>
  <c r="Z1453" i="41"/>
  <c r="J1453" i="41"/>
  <c r="I1453" i="41"/>
  <c r="H1453" i="41"/>
  <c r="G1453" i="41" s="1"/>
  <c r="F1453" i="41"/>
  <c r="C1453" i="41"/>
  <c r="AP1452" i="41"/>
  <c r="AO1452" i="41"/>
  <c r="AN1452" i="41"/>
  <c r="Z1452" i="41"/>
  <c r="J1452" i="41"/>
  <c r="I1452" i="41"/>
  <c r="H1452" i="41"/>
  <c r="G1452" i="41"/>
  <c r="F1452" i="41"/>
  <c r="C1452" i="41"/>
  <c r="AP1451" i="41"/>
  <c r="AO1451" i="41"/>
  <c r="AN1451" i="41"/>
  <c r="Z1451" i="41"/>
  <c r="J1451" i="41"/>
  <c r="I1451" i="41"/>
  <c r="H1451" i="41"/>
  <c r="G1451" i="41" s="1"/>
  <c r="F1451" i="41"/>
  <c r="C1451" i="41"/>
  <c r="AP1450" i="41"/>
  <c r="AO1450" i="41"/>
  <c r="AN1450" i="41"/>
  <c r="Z1450" i="41"/>
  <c r="J1450" i="41"/>
  <c r="I1450" i="41"/>
  <c r="H1450" i="41"/>
  <c r="F1450" i="41"/>
  <c r="C1450" i="41"/>
  <c r="AP1449" i="41"/>
  <c r="AO1449" i="41"/>
  <c r="AN1449" i="41"/>
  <c r="Z1449" i="41"/>
  <c r="J1449" i="41"/>
  <c r="G1449" i="41" s="1"/>
  <c r="I1449" i="41"/>
  <c r="H1449" i="41"/>
  <c r="F1449" i="41"/>
  <c r="C1449" i="41"/>
  <c r="AP1448" i="41"/>
  <c r="AO1448" i="41"/>
  <c r="AN1448" i="41"/>
  <c r="Z1448" i="41"/>
  <c r="J1448" i="41"/>
  <c r="I1448" i="41"/>
  <c r="H1448" i="41"/>
  <c r="G1448" i="41"/>
  <c r="F1448" i="41"/>
  <c r="C1448" i="41"/>
  <c r="AP1447" i="41"/>
  <c r="AO1447" i="41"/>
  <c r="AN1447" i="41"/>
  <c r="Z1447" i="41"/>
  <c r="J1447" i="41"/>
  <c r="I1447" i="41"/>
  <c r="H1447" i="41"/>
  <c r="G1447" i="41" s="1"/>
  <c r="F1447" i="41"/>
  <c r="C1447" i="41"/>
  <c r="AP1446" i="41"/>
  <c r="AO1446" i="41"/>
  <c r="AN1446" i="41"/>
  <c r="Z1446" i="41"/>
  <c r="J1446" i="41"/>
  <c r="I1446" i="41"/>
  <c r="H1446" i="41"/>
  <c r="G1446" i="41" s="1"/>
  <c r="F1446" i="41"/>
  <c r="C1446" i="41"/>
  <c r="AP1445" i="41"/>
  <c r="AO1445" i="41"/>
  <c r="AN1445" i="41"/>
  <c r="Z1445" i="41"/>
  <c r="J1445" i="41"/>
  <c r="I1445" i="41"/>
  <c r="H1445" i="41"/>
  <c r="G1445" i="41" s="1"/>
  <c r="F1445" i="41"/>
  <c r="C1445" i="41"/>
  <c r="AP1444" i="41"/>
  <c r="AO1444" i="41"/>
  <c r="AN1444" i="41"/>
  <c r="Z1444" i="41"/>
  <c r="J1444" i="41"/>
  <c r="I1444" i="41"/>
  <c r="G1444" i="41" s="1"/>
  <c r="H1444" i="41"/>
  <c r="F1444" i="41"/>
  <c r="C1444" i="41"/>
  <c r="AP1443" i="41"/>
  <c r="AO1443" i="41"/>
  <c r="AN1443" i="41"/>
  <c r="Z1443" i="41"/>
  <c r="J1443" i="41"/>
  <c r="I1443" i="41"/>
  <c r="H1443" i="41"/>
  <c r="G1443" i="41" s="1"/>
  <c r="F1443" i="41"/>
  <c r="C1443" i="41"/>
  <c r="AP1442" i="41"/>
  <c r="AO1442" i="41"/>
  <c r="AN1442" i="41"/>
  <c r="Z1442" i="41"/>
  <c r="J1442" i="41"/>
  <c r="I1442" i="41"/>
  <c r="G1442" i="41" s="1"/>
  <c r="H1442" i="41"/>
  <c r="F1442" i="41"/>
  <c r="C1442" i="41"/>
  <c r="AP1441" i="41"/>
  <c r="AO1441" i="41"/>
  <c r="AN1441" i="41"/>
  <c r="Z1441" i="41"/>
  <c r="J1441" i="41"/>
  <c r="I1441" i="41"/>
  <c r="H1441" i="41"/>
  <c r="G1441" i="41" s="1"/>
  <c r="F1441" i="41"/>
  <c r="C1441" i="41"/>
  <c r="AP1440" i="41"/>
  <c r="AO1440" i="41"/>
  <c r="AN1440" i="41"/>
  <c r="Z1440" i="41"/>
  <c r="J1440" i="41"/>
  <c r="G1440" i="41" s="1"/>
  <c r="I1440" i="41"/>
  <c r="H1440" i="41"/>
  <c r="F1440" i="41"/>
  <c r="C1440" i="41"/>
  <c r="AP1439" i="41"/>
  <c r="AO1439" i="41"/>
  <c r="AN1439" i="41"/>
  <c r="Z1439" i="41"/>
  <c r="J1439" i="41"/>
  <c r="I1439" i="41"/>
  <c r="H1439" i="41"/>
  <c r="G1439" i="41" s="1"/>
  <c r="F1439" i="41"/>
  <c r="C1439" i="41"/>
  <c r="AP1438" i="41"/>
  <c r="AO1438" i="41"/>
  <c r="AN1438" i="41"/>
  <c r="Z1438" i="41"/>
  <c r="J1438" i="41"/>
  <c r="I1438" i="41"/>
  <c r="H1438" i="41"/>
  <c r="G1438" i="41" s="1"/>
  <c r="F1438" i="41"/>
  <c r="C1438" i="41"/>
  <c r="AP1437" i="41"/>
  <c r="AO1437" i="41"/>
  <c r="AN1437" i="41"/>
  <c r="Z1437" i="41"/>
  <c r="J1437" i="41"/>
  <c r="I1437" i="41"/>
  <c r="H1437" i="41"/>
  <c r="G1437" i="41" s="1"/>
  <c r="F1437" i="41"/>
  <c r="C1437" i="41"/>
  <c r="AP1436" i="41"/>
  <c r="AO1436" i="41"/>
  <c r="AN1436" i="41"/>
  <c r="Z1436" i="41"/>
  <c r="J1436" i="41"/>
  <c r="I1436" i="41"/>
  <c r="G1436" i="41" s="1"/>
  <c r="H1436" i="41"/>
  <c r="F1436" i="41"/>
  <c r="C1436" i="41"/>
  <c r="AP1435" i="41"/>
  <c r="AO1435" i="41"/>
  <c r="AN1435" i="41"/>
  <c r="Z1435" i="41"/>
  <c r="J1435" i="41"/>
  <c r="I1435" i="41"/>
  <c r="H1435" i="41"/>
  <c r="G1435" i="41" s="1"/>
  <c r="F1435" i="41"/>
  <c r="C1435" i="41"/>
  <c r="AP1434" i="41"/>
  <c r="AO1434" i="41"/>
  <c r="AN1434" i="41"/>
  <c r="Z1434" i="41"/>
  <c r="J1434" i="41"/>
  <c r="I1434" i="41"/>
  <c r="H1434" i="41"/>
  <c r="F1434" i="41"/>
  <c r="C1434" i="41"/>
  <c r="AP1433" i="41"/>
  <c r="AO1433" i="41"/>
  <c r="AN1433" i="41"/>
  <c r="Z1433" i="41"/>
  <c r="J1433" i="41"/>
  <c r="I1433" i="41"/>
  <c r="H1433" i="41"/>
  <c r="G1433" i="41" s="1"/>
  <c r="F1433" i="41"/>
  <c r="C1433" i="41"/>
  <c r="AP1432" i="41"/>
  <c r="AO1432" i="41"/>
  <c r="AN1432" i="41"/>
  <c r="Z1432" i="41"/>
  <c r="J1432" i="41"/>
  <c r="G1432" i="41" s="1"/>
  <c r="I1432" i="41"/>
  <c r="H1432" i="41"/>
  <c r="F1432" i="41"/>
  <c r="C1432" i="41"/>
  <c r="AP1431" i="41"/>
  <c r="AO1431" i="41"/>
  <c r="AN1431" i="41"/>
  <c r="Z1431" i="41"/>
  <c r="J1431" i="41"/>
  <c r="I1431" i="41"/>
  <c r="H1431" i="41"/>
  <c r="G1431" i="41" s="1"/>
  <c r="F1431" i="41"/>
  <c r="C1431" i="41"/>
  <c r="AP1430" i="41"/>
  <c r="AO1430" i="41"/>
  <c r="AN1430" i="41"/>
  <c r="Z1430" i="41"/>
  <c r="J1430" i="41"/>
  <c r="I1430" i="41"/>
  <c r="H1430" i="41"/>
  <c r="G1430" i="41" s="1"/>
  <c r="F1430" i="41"/>
  <c r="C1430" i="41"/>
  <c r="AP1429" i="41"/>
  <c r="AO1429" i="41"/>
  <c r="AN1429" i="41"/>
  <c r="Z1429" i="41"/>
  <c r="J1429" i="41"/>
  <c r="I1429" i="41"/>
  <c r="H1429" i="41"/>
  <c r="G1429" i="41" s="1"/>
  <c r="F1429" i="41"/>
  <c r="C1429" i="41"/>
  <c r="AP1428" i="41"/>
  <c r="AO1428" i="41"/>
  <c r="AN1428" i="41"/>
  <c r="Z1428" i="41"/>
  <c r="J1428" i="41"/>
  <c r="I1428" i="41"/>
  <c r="G1428" i="41" s="1"/>
  <c r="H1428" i="41"/>
  <c r="F1428" i="41"/>
  <c r="C1428" i="41"/>
  <c r="AP1427" i="41"/>
  <c r="AO1427" i="41"/>
  <c r="AN1427" i="41"/>
  <c r="Z1427" i="41"/>
  <c r="J1427" i="41"/>
  <c r="I1427" i="41"/>
  <c r="H1427" i="41"/>
  <c r="G1427" i="41" s="1"/>
  <c r="F1427" i="41"/>
  <c r="C1427" i="41"/>
  <c r="AP1426" i="41"/>
  <c r="AO1426" i="41"/>
  <c r="AN1426" i="41"/>
  <c r="Z1426" i="41"/>
  <c r="J1426" i="41"/>
  <c r="I1426" i="41"/>
  <c r="H1426" i="41"/>
  <c r="F1426" i="41"/>
  <c r="C1426" i="41"/>
  <c r="AP1425" i="41"/>
  <c r="AO1425" i="41"/>
  <c r="AN1425" i="41"/>
  <c r="Z1425" i="41"/>
  <c r="J1425" i="41"/>
  <c r="G1425" i="41" s="1"/>
  <c r="I1425" i="41"/>
  <c r="H1425" i="41"/>
  <c r="F1425" i="41"/>
  <c r="C1425" i="41"/>
  <c r="AP1424" i="41"/>
  <c r="AO1424" i="41"/>
  <c r="AN1424" i="41"/>
  <c r="Z1424" i="41"/>
  <c r="J1424" i="41"/>
  <c r="I1424" i="41"/>
  <c r="H1424" i="41"/>
  <c r="G1424" i="41"/>
  <c r="F1424" i="41"/>
  <c r="C1424" i="41"/>
  <c r="AP1423" i="41"/>
  <c r="AO1423" i="41"/>
  <c r="AN1423" i="41"/>
  <c r="Z1423" i="41"/>
  <c r="J1423" i="41"/>
  <c r="I1423" i="41"/>
  <c r="H1423" i="41"/>
  <c r="F1423" i="41"/>
  <c r="C1423" i="41"/>
  <c r="AP1422" i="41"/>
  <c r="AO1422" i="41"/>
  <c r="AN1422" i="41"/>
  <c r="Z1422" i="41"/>
  <c r="J1422" i="41"/>
  <c r="I1422" i="41"/>
  <c r="H1422" i="41"/>
  <c r="F1422" i="41"/>
  <c r="C1422" i="41"/>
  <c r="AP1421" i="41"/>
  <c r="AO1421" i="41"/>
  <c r="AN1421" i="41"/>
  <c r="Z1421" i="41"/>
  <c r="J1421" i="41"/>
  <c r="I1421" i="41"/>
  <c r="H1421" i="41"/>
  <c r="G1421" i="41" s="1"/>
  <c r="F1421" i="41"/>
  <c r="C1421" i="41"/>
  <c r="AP1420" i="41"/>
  <c r="AO1420" i="41"/>
  <c r="AN1420" i="41"/>
  <c r="Z1420" i="41"/>
  <c r="J1420" i="41"/>
  <c r="I1420" i="41"/>
  <c r="G1420" i="41" s="1"/>
  <c r="H1420" i="41"/>
  <c r="F1420" i="41"/>
  <c r="C1420" i="41"/>
  <c r="AP1419" i="41"/>
  <c r="AO1419" i="41"/>
  <c r="AN1419" i="41"/>
  <c r="Z1419" i="41"/>
  <c r="J1419" i="41"/>
  <c r="I1419" i="41"/>
  <c r="H1419" i="41"/>
  <c r="G1419" i="41" s="1"/>
  <c r="F1419" i="41"/>
  <c r="C1419" i="41"/>
  <c r="AP1418" i="41"/>
  <c r="AO1418" i="41"/>
  <c r="AN1418" i="41"/>
  <c r="Z1418" i="41"/>
  <c r="J1418" i="41"/>
  <c r="I1418" i="41"/>
  <c r="G1418" i="41" s="1"/>
  <c r="H1418" i="41"/>
  <c r="F1418" i="41"/>
  <c r="C1418" i="41"/>
  <c r="AP1417" i="41"/>
  <c r="AO1417" i="41"/>
  <c r="AN1417" i="41"/>
  <c r="Z1417" i="41"/>
  <c r="J1417" i="41"/>
  <c r="I1417" i="41"/>
  <c r="H1417" i="41"/>
  <c r="G1417" i="41"/>
  <c r="F1417" i="41"/>
  <c r="C1417" i="41"/>
  <c r="AP1416" i="41"/>
  <c r="AO1416" i="41"/>
  <c r="AN1416" i="41"/>
  <c r="Z1416" i="41"/>
  <c r="J1416" i="41"/>
  <c r="G1416" i="41" s="1"/>
  <c r="I1416" i="41"/>
  <c r="H1416" i="41"/>
  <c r="F1416" i="41"/>
  <c r="C1416" i="41"/>
  <c r="AP1415" i="41"/>
  <c r="AO1415" i="41"/>
  <c r="AN1415" i="41"/>
  <c r="Z1415" i="41"/>
  <c r="J1415" i="41"/>
  <c r="I1415" i="41"/>
  <c r="H1415" i="41"/>
  <c r="F1415" i="41"/>
  <c r="C1415" i="41"/>
  <c r="AP1414" i="41"/>
  <c r="AO1414" i="41"/>
  <c r="AN1414" i="41"/>
  <c r="Z1414" i="41"/>
  <c r="J1414" i="41"/>
  <c r="I1414" i="41"/>
  <c r="H1414" i="41"/>
  <c r="G1414" i="41" s="1"/>
  <c r="F1414" i="41"/>
  <c r="C1414" i="41"/>
  <c r="AP1413" i="41"/>
  <c r="AO1413" i="41"/>
  <c r="AN1413" i="41"/>
  <c r="Z1413" i="41"/>
  <c r="J1413" i="41"/>
  <c r="I1413" i="41"/>
  <c r="H1413" i="41"/>
  <c r="G1413" i="41" s="1"/>
  <c r="F1413" i="41"/>
  <c r="C1413" i="41"/>
  <c r="AP1412" i="41"/>
  <c r="AO1412" i="41"/>
  <c r="AN1412" i="41"/>
  <c r="Z1412" i="41"/>
  <c r="J1412" i="41"/>
  <c r="I1412" i="41"/>
  <c r="H1412" i="41"/>
  <c r="G1412" i="41"/>
  <c r="F1412" i="41"/>
  <c r="C1412" i="41"/>
  <c r="AP1411" i="41"/>
  <c r="AO1411" i="41"/>
  <c r="AN1411" i="41"/>
  <c r="Z1411" i="41"/>
  <c r="J1411" i="41"/>
  <c r="I1411" i="41"/>
  <c r="H1411" i="41"/>
  <c r="F1411" i="41"/>
  <c r="C1411" i="41"/>
  <c r="AP1410" i="41"/>
  <c r="AO1410" i="41"/>
  <c r="AN1410" i="41"/>
  <c r="Z1410" i="41"/>
  <c r="J1410" i="41"/>
  <c r="I1410" i="41"/>
  <c r="G1410" i="41" s="1"/>
  <c r="H1410" i="41"/>
  <c r="F1410" i="41"/>
  <c r="C1410" i="41"/>
  <c r="AP1409" i="41"/>
  <c r="AO1409" i="41"/>
  <c r="AN1409" i="41"/>
  <c r="Z1409" i="41"/>
  <c r="J1409" i="41"/>
  <c r="G1409" i="41" s="1"/>
  <c r="I1409" i="41"/>
  <c r="H1409" i="41"/>
  <c r="F1409" i="41"/>
  <c r="C1409" i="41"/>
  <c r="AP1408" i="41"/>
  <c r="AO1408" i="41"/>
  <c r="AN1408" i="41"/>
  <c r="Z1408" i="41"/>
  <c r="J1408" i="41"/>
  <c r="G1408" i="41" s="1"/>
  <c r="I1408" i="41"/>
  <c r="H1408" i="41"/>
  <c r="F1408" i="41"/>
  <c r="C1408" i="41"/>
  <c r="AP1407" i="41"/>
  <c r="AO1407" i="41"/>
  <c r="AN1407" i="41"/>
  <c r="Z1407" i="41"/>
  <c r="J1407" i="41"/>
  <c r="I1407" i="41"/>
  <c r="H1407" i="41"/>
  <c r="G1407" i="41" s="1"/>
  <c r="F1407" i="41"/>
  <c r="C1407" i="41"/>
  <c r="AP1406" i="41"/>
  <c r="AO1406" i="41"/>
  <c r="AN1406" i="41"/>
  <c r="Z1406" i="41"/>
  <c r="J1406" i="41"/>
  <c r="I1406" i="41"/>
  <c r="H1406" i="41"/>
  <c r="G1406" i="41" s="1"/>
  <c r="F1406" i="41"/>
  <c r="C1406" i="41"/>
  <c r="AP1405" i="41"/>
  <c r="AO1405" i="41"/>
  <c r="AN1405" i="41"/>
  <c r="Z1405" i="41"/>
  <c r="J1405" i="41"/>
  <c r="I1405" i="41"/>
  <c r="H1405" i="41"/>
  <c r="G1405" i="41" s="1"/>
  <c r="F1405" i="41"/>
  <c r="C1405" i="41"/>
  <c r="AP1404" i="41"/>
  <c r="AO1404" i="41"/>
  <c r="AN1404" i="41"/>
  <c r="Z1404" i="41"/>
  <c r="J1404" i="41"/>
  <c r="I1404" i="41"/>
  <c r="G1404" i="41" s="1"/>
  <c r="H1404" i="41"/>
  <c r="F1404" i="41"/>
  <c r="C1404" i="41"/>
  <c r="AP1403" i="41"/>
  <c r="AO1403" i="41"/>
  <c r="AN1403" i="41"/>
  <c r="Z1403" i="41"/>
  <c r="J1403" i="41"/>
  <c r="I1403" i="41"/>
  <c r="H1403" i="41"/>
  <c r="F1403" i="41"/>
  <c r="C1403" i="41"/>
  <c r="AP1402" i="41"/>
  <c r="AO1402" i="41"/>
  <c r="AN1402" i="41"/>
  <c r="Z1402" i="41"/>
  <c r="J1402" i="41"/>
  <c r="I1402" i="41"/>
  <c r="G1402" i="41" s="1"/>
  <c r="H1402" i="41"/>
  <c r="F1402" i="41"/>
  <c r="C1402" i="41"/>
  <c r="AP1401" i="41"/>
  <c r="AO1401" i="41"/>
  <c r="AN1401" i="41"/>
  <c r="Z1401" i="41"/>
  <c r="J1401" i="41"/>
  <c r="I1401" i="41"/>
  <c r="H1401" i="41"/>
  <c r="G1401" i="41"/>
  <c r="F1401" i="41"/>
  <c r="C1401" i="41"/>
  <c r="AP1400" i="41"/>
  <c r="AO1400" i="41"/>
  <c r="AN1400" i="41"/>
  <c r="Z1400" i="41"/>
  <c r="J1400" i="41"/>
  <c r="I1400" i="41"/>
  <c r="H1400" i="41"/>
  <c r="G1400" i="41"/>
  <c r="F1400" i="41"/>
  <c r="C1400" i="41"/>
  <c r="AP1399" i="41"/>
  <c r="AO1399" i="41"/>
  <c r="AN1399" i="41"/>
  <c r="Z1399" i="41"/>
  <c r="J1399" i="41"/>
  <c r="I1399" i="41"/>
  <c r="H1399" i="41"/>
  <c r="F1399" i="41"/>
  <c r="C1399" i="41"/>
  <c r="AP1398" i="41"/>
  <c r="AO1398" i="41"/>
  <c r="AN1398" i="41"/>
  <c r="Z1398" i="41"/>
  <c r="J1398" i="41"/>
  <c r="I1398" i="41"/>
  <c r="H1398" i="41"/>
  <c r="G1398" i="41" s="1"/>
  <c r="F1398" i="41"/>
  <c r="C1398" i="41"/>
  <c r="AP1397" i="41"/>
  <c r="AO1397" i="41"/>
  <c r="AN1397" i="41"/>
  <c r="Z1397" i="41"/>
  <c r="J1397" i="41"/>
  <c r="I1397" i="41"/>
  <c r="H1397" i="41"/>
  <c r="G1397" i="41" s="1"/>
  <c r="F1397" i="41"/>
  <c r="C1397" i="41"/>
  <c r="AP1396" i="41"/>
  <c r="AO1396" i="41"/>
  <c r="AN1396" i="41"/>
  <c r="Z1396" i="41"/>
  <c r="J1396" i="41"/>
  <c r="G1396" i="41" s="1"/>
  <c r="I1396" i="41"/>
  <c r="H1396" i="41"/>
  <c r="F1396" i="41"/>
  <c r="C1396" i="41"/>
  <c r="AP1395" i="41"/>
  <c r="AO1395" i="41"/>
  <c r="AN1395" i="41"/>
  <c r="Z1395" i="41"/>
  <c r="J1395" i="41"/>
  <c r="I1395" i="41"/>
  <c r="H1395" i="41"/>
  <c r="G1395" i="41" s="1"/>
  <c r="F1395" i="41"/>
  <c r="C1395" i="41"/>
  <c r="AP1394" i="41"/>
  <c r="AO1394" i="41"/>
  <c r="AN1394" i="41"/>
  <c r="Z1394" i="41"/>
  <c r="J1394" i="41"/>
  <c r="I1394" i="41"/>
  <c r="G1394" i="41" s="1"/>
  <c r="H1394" i="41"/>
  <c r="F1394" i="41"/>
  <c r="C1394" i="41"/>
  <c r="AP1393" i="41"/>
  <c r="AO1393" i="41"/>
  <c r="AN1393" i="41"/>
  <c r="Z1393" i="41"/>
  <c r="J1393" i="41"/>
  <c r="I1393" i="41"/>
  <c r="H1393" i="41"/>
  <c r="G1393" i="41" s="1"/>
  <c r="F1393" i="41"/>
  <c r="C1393" i="41"/>
  <c r="AP1392" i="41"/>
  <c r="AO1392" i="41"/>
  <c r="AN1392" i="41"/>
  <c r="Z1392" i="41"/>
  <c r="J1392" i="41"/>
  <c r="G1392" i="41" s="1"/>
  <c r="I1392" i="41"/>
  <c r="H1392" i="41"/>
  <c r="F1392" i="41"/>
  <c r="C1392" i="41"/>
  <c r="AP1391" i="41"/>
  <c r="AO1391" i="41"/>
  <c r="AN1391" i="41"/>
  <c r="Z1391" i="41"/>
  <c r="J1391" i="41"/>
  <c r="I1391" i="41"/>
  <c r="H1391" i="41"/>
  <c r="G1391" i="41" s="1"/>
  <c r="F1391" i="41"/>
  <c r="C1391" i="41"/>
  <c r="AP1390" i="41"/>
  <c r="AO1390" i="41"/>
  <c r="AN1390" i="41"/>
  <c r="Z1390" i="41"/>
  <c r="J1390" i="41"/>
  <c r="I1390" i="41"/>
  <c r="H1390" i="41"/>
  <c r="G1390" i="41" s="1"/>
  <c r="F1390" i="41"/>
  <c r="C1390" i="41"/>
  <c r="AP1389" i="41"/>
  <c r="AO1389" i="41"/>
  <c r="AN1389" i="41"/>
  <c r="Z1389" i="41"/>
  <c r="J1389" i="41"/>
  <c r="I1389" i="41"/>
  <c r="H1389" i="41"/>
  <c r="G1389" i="41" s="1"/>
  <c r="F1389" i="41"/>
  <c r="C1389" i="41"/>
  <c r="AP1388" i="41"/>
  <c r="AO1388" i="41"/>
  <c r="AN1388" i="41"/>
  <c r="Z1388" i="41"/>
  <c r="J1388" i="41"/>
  <c r="I1388" i="41"/>
  <c r="H1388" i="41"/>
  <c r="G1388" i="41"/>
  <c r="F1388" i="41"/>
  <c r="C1388" i="41"/>
  <c r="AP1387" i="41"/>
  <c r="AO1387" i="41"/>
  <c r="AN1387" i="41"/>
  <c r="Z1387" i="41"/>
  <c r="J1387" i="41"/>
  <c r="I1387" i="41"/>
  <c r="H1387" i="41"/>
  <c r="F1387" i="41"/>
  <c r="C1387" i="41"/>
  <c r="AP1386" i="41"/>
  <c r="AO1386" i="41"/>
  <c r="AN1386" i="41"/>
  <c r="Z1386" i="41"/>
  <c r="J1386" i="41"/>
  <c r="I1386" i="41"/>
  <c r="G1386" i="41" s="1"/>
  <c r="H1386" i="41"/>
  <c r="F1386" i="41"/>
  <c r="C1386" i="41"/>
  <c r="AP1385" i="41"/>
  <c r="AO1385" i="41"/>
  <c r="AN1385" i="41"/>
  <c r="Z1385" i="41"/>
  <c r="J1385" i="41"/>
  <c r="I1385" i="41"/>
  <c r="H1385" i="41"/>
  <c r="G1385" i="41"/>
  <c r="F1385" i="41"/>
  <c r="C1385" i="41"/>
  <c r="AP1384" i="41"/>
  <c r="AO1384" i="41"/>
  <c r="AN1384" i="41"/>
  <c r="Z1384" i="41"/>
  <c r="J1384" i="41"/>
  <c r="I1384" i="41"/>
  <c r="H1384" i="41"/>
  <c r="G1384" i="41"/>
  <c r="F1384" i="41"/>
  <c r="C1384" i="41"/>
  <c r="AP1383" i="41"/>
  <c r="AO1383" i="41"/>
  <c r="AN1383" i="41"/>
  <c r="Z1383" i="41"/>
  <c r="J1383" i="41"/>
  <c r="I1383" i="41"/>
  <c r="H1383" i="41"/>
  <c r="G1383" i="41" s="1"/>
  <c r="F1383" i="41"/>
  <c r="C1383" i="41"/>
  <c r="AP1382" i="41"/>
  <c r="AO1382" i="41"/>
  <c r="AN1382" i="41"/>
  <c r="Z1382" i="41"/>
  <c r="J1382" i="41"/>
  <c r="I1382" i="41"/>
  <c r="H1382" i="41"/>
  <c r="G1382" i="41" s="1"/>
  <c r="F1382" i="41"/>
  <c r="C1382" i="41"/>
  <c r="AP1381" i="41"/>
  <c r="AO1381" i="41"/>
  <c r="AN1381" i="41"/>
  <c r="Z1381" i="41"/>
  <c r="J1381" i="41"/>
  <c r="I1381" i="41"/>
  <c r="H1381" i="41"/>
  <c r="G1381" i="41" s="1"/>
  <c r="F1381" i="41"/>
  <c r="C1381" i="41"/>
  <c r="AP1380" i="41"/>
  <c r="AO1380" i="41"/>
  <c r="AN1380" i="41"/>
  <c r="Z1380" i="41"/>
  <c r="J1380" i="41"/>
  <c r="G1380" i="41" s="1"/>
  <c r="I1380" i="41"/>
  <c r="H1380" i="41"/>
  <c r="F1380" i="41"/>
  <c r="C1380" i="41"/>
  <c r="AP1379" i="41"/>
  <c r="AO1379" i="41"/>
  <c r="AN1379" i="41"/>
  <c r="Z1379" i="41"/>
  <c r="J1379" i="41"/>
  <c r="I1379" i="41"/>
  <c r="H1379" i="41"/>
  <c r="G1379" i="41" s="1"/>
  <c r="F1379" i="41"/>
  <c r="C1379" i="41"/>
  <c r="AP1378" i="41"/>
  <c r="AO1378" i="41"/>
  <c r="AN1378" i="41"/>
  <c r="Z1378" i="41"/>
  <c r="J1378" i="41"/>
  <c r="I1378" i="41"/>
  <c r="G1378" i="41" s="1"/>
  <c r="H1378" i="41"/>
  <c r="F1378" i="41"/>
  <c r="C1378" i="41"/>
  <c r="AP1377" i="41"/>
  <c r="AO1377" i="41"/>
  <c r="AN1377" i="41"/>
  <c r="Z1377" i="41"/>
  <c r="J1377" i="41"/>
  <c r="I1377" i="41"/>
  <c r="H1377" i="41"/>
  <c r="G1377" i="41"/>
  <c r="F1377" i="41"/>
  <c r="C1377" i="41"/>
  <c r="AP1376" i="41"/>
  <c r="AO1376" i="41"/>
  <c r="AN1376" i="41"/>
  <c r="Z1376" i="41"/>
  <c r="J1376" i="41"/>
  <c r="I1376" i="41"/>
  <c r="H1376" i="41"/>
  <c r="G1376" i="41"/>
  <c r="F1376" i="41"/>
  <c r="C1376" i="41"/>
  <c r="AP1375" i="41"/>
  <c r="AO1375" i="41"/>
  <c r="AN1375" i="41"/>
  <c r="Z1375" i="41"/>
  <c r="J1375" i="41"/>
  <c r="I1375" i="41"/>
  <c r="H1375" i="41"/>
  <c r="G1375" i="41" s="1"/>
  <c r="F1375" i="41"/>
  <c r="C1375" i="41"/>
  <c r="AP1374" i="41"/>
  <c r="AO1374" i="41"/>
  <c r="AN1374" i="41"/>
  <c r="Z1374" i="41"/>
  <c r="J1374" i="41"/>
  <c r="I1374" i="41"/>
  <c r="H1374" i="41"/>
  <c r="F1374" i="41"/>
  <c r="C1374" i="41"/>
  <c r="AP1373" i="41"/>
  <c r="AO1373" i="41"/>
  <c r="AN1373" i="41"/>
  <c r="Z1373" i="41"/>
  <c r="J1373" i="41"/>
  <c r="I1373" i="41"/>
  <c r="H1373" i="41"/>
  <c r="G1373" i="41" s="1"/>
  <c r="F1373" i="41"/>
  <c r="C1373" i="41"/>
  <c r="AP1372" i="41"/>
  <c r="AO1372" i="41"/>
  <c r="AN1372" i="41"/>
  <c r="Z1372" i="41"/>
  <c r="J1372" i="41"/>
  <c r="I1372" i="41"/>
  <c r="H1372" i="41"/>
  <c r="G1372" i="41"/>
  <c r="F1372" i="41"/>
  <c r="C1372" i="41"/>
  <c r="AP1371" i="41"/>
  <c r="AO1371" i="41"/>
  <c r="AN1371" i="41"/>
  <c r="Z1371" i="41"/>
  <c r="J1371" i="41"/>
  <c r="I1371" i="41"/>
  <c r="H1371" i="41"/>
  <c r="G1371" i="41" s="1"/>
  <c r="F1371" i="41"/>
  <c r="C1371" i="41"/>
  <c r="AP1370" i="41"/>
  <c r="AO1370" i="41"/>
  <c r="AN1370" i="41"/>
  <c r="Z1370" i="41"/>
  <c r="J1370" i="41"/>
  <c r="I1370" i="41"/>
  <c r="G1370" i="41" s="1"/>
  <c r="H1370" i="41"/>
  <c r="F1370" i="41"/>
  <c r="C1370" i="41"/>
  <c r="AP1369" i="41"/>
  <c r="AO1369" i="41"/>
  <c r="AN1369" i="41"/>
  <c r="Z1369" i="41"/>
  <c r="J1369" i="41"/>
  <c r="I1369" i="41"/>
  <c r="H1369" i="41"/>
  <c r="G1369" i="41"/>
  <c r="F1369" i="41"/>
  <c r="C1369" i="41"/>
  <c r="AP1368" i="41"/>
  <c r="AO1368" i="41"/>
  <c r="AN1368" i="41"/>
  <c r="Z1368" i="41"/>
  <c r="J1368" i="41"/>
  <c r="I1368" i="41"/>
  <c r="H1368" i="41"/>
  <c r="G1368" i="41"/>
  <c r="F1368" i="41"/>
  <c r="C1368" i="41"/>
  <c r="AP1367" i="41"/>
  <c r="AO1367" i="41"/>
  <c r="AN1367" i="41"/>
  <c r="Z1367" i="41"/>
  <c r="J1367" i="41"/>
  <c r="I1367" i="41"/>
  <c r="H1367" i="41"/>
  <c r="G1367" i="41" s="1"/>
  <c r="F1367" i="41"/>
  <c r="C1367" i="41"/>
  <c r="AP1366" i="41"/>
  <c r="AO1366" i="41"/>
  <c r="AN1366" i="41"/>
  <c r="Z1366" i="41"/>
  <c r="J1366" i="41"/>
  <c r="I1366" i="41"/>
  <c r="H1366" i="41"/>
  <c r="G1366" i="41" s="1"/>
  <c r="F1366" i="41"/>
  <c r="C1366" i="41"/>
  <c r="AP1365" i="41"/>
  <c r="AO1365" i="41"/>
  <c r="AN1365" i="41"/>
  <c r="Z1365" i="41"/>
  <c r="J1365" i="41"/>
  <c r="I1365" i="41"/>
  <c r="H1365" i="41"/>
  <c r="G1365" i="41" s="1"/>
  <c r="F1365" i="41"/>
  <c r="C1365" i="41"/>
  <c r="AP1364" i="41"/>
  <c r="AO1364" i="41"/>
  <c r="AN1364" i="41"/>
  <c r="Z1364" i="41"/>
  <c r="J1364" i="41"/>
  <c r="I1364" i="41"/>
  <c r="H1364" i="41"/>
  <c r="G1364" i="41"/>
  <c r="F1364" i="41"/>
  <c r="C1364" i="41"/>
  <c r="AP1363" i="41"/>
  <c r="AO1363" i="41"/>
  <c r="AN1363" i="41"/>
  <c r="Z1363" i="41"/>
  <c r="J1363" i="41"/>
  <c r="I1363" i="41"/>
  <c r="H1363" i="41"/>
  <c r="F1363" i="41"/>
  <c r="C1363" i="41"/>
  <c r="AP1362" i="41"/>
  <c r="AO1362" i="41"/>
  <c r="AN1362" i="41"/>
  <c r="Z1362" i="41"/>
  <c r="J1362" i="41"/>
  <c r="I1362" i="41"/>
  <c r="G1362" i="41" s="1"/>
  <c r="H1362" i="41"/>
  <c r="F1362" i="41"/>
  <c r="C1362" i="41"/>
  <c r="AP1361" i="41"/>
  <c r="AO1361" i="41"/>
  <c r="AN1361" i="41"/>
  <c r="Z1361" i="41"/>
  <c r="J1361" i="41"/>
  <c r="I1361" i="41"/>
  <c r="H1361" i="41"/>
  <c r="G1361" i="41"/>
  <c r="F1361" i="41"/>
  <c r="C1361" i="41"/>
  <c r="AP1360" i="41"/>
  <c r="AO1360" i="41"/>
  <c r="AN1360" i="41"/>
  <c r="Z1360" i="41"/>
  <c r="J1360" i="41"/>
  <c r="I1360" i="41"/>
  <c r="H1360" i="41"/>
  <c r="G1360" i="41"/>
  <c r="F1360" i="41"/>
  <c r="C1360" i="41"/>
  <c r="AP1359" i="41"/>
  <c r="AO1359" i="41"/>
  <c r="AN1359" i="41"/>
  <c r="Z1359" i="41"/>
  <c r="J1359" i="41"/>
  <c r="I1359" i="41"/>
  <c r="H1359" i="41"/>
  <c r="G1359" i="41" s="1"/>
  <c r="F1359" i="41"/>
  <c r="C1359" i="41"/>
  <c r="AP1358" i="41"/>
  <c r="AO1358" i="41"/>
  <c r="AN1358" i="41"/>
  <c r="Z1358" i="41"/>
  <c r="J1358" i="41"/>
  <c r="I1358" i="41"/>
  <c r="H1358" i="41"/>
  <c r="F1358" i="41"/>
  <c r="C1358" i="41"/>
  <c r="AP1357" i="41"/>
  <c r="AO1357" i="41"/>
  <c r="AN1357" i="41"/>
  <c r="Z1357" i="41"/>
  <c r="J1357" i="41"/>
  <c r="I1357" i="41"/>
  <c r="H1357" i="41"/>
  <c r="G1357" i="41" s="1"/>
  <c r="F1357" i="41"/>
  <c r="C1357" i="41"/>
  <c r="AP1356" i="41"/>
  <c r="AO1356" i="41"/>
  <c r="AN1356" i="41"/>
  <c r="Z1356" i="41"/>
  <c r="J1356" i="41"/>
  <c r="I1356" i="41"/>
  <c r="H1356" i="41"/>
  <c r="G1356" i="41"/>
  <c r="F1356" i="41"/>
  <c r="C1356" i="41"/>
  <c r="AP1355" i="41"/>
  <c r="AO1355" i="41"/>
  <c r="AN1355" i="41"/>
  <c r="Z1355" i="41"/>
  <c r="J1355" i="41"/>
  <c r="I1355" i="41"/>
  <c r="H1355" i="41"/>
  <c r="G1355" i="41" s="1"/>
  <c r="F1355" i="41"/>
  <c r="C1355" i="41"/>
  <c r="AP1354" i="41"/>
  <c r="AO1354" i="41"/>
  <c r="AN1354" i="41"/>
  <c r="Z1354" i="41"/>
  <c r="J1354" i="41"/>
  <c r="I1354" i="41"/>
  <c r="G1354" i="41" s="1"/>
  <c r="H1354" i="41"/>
  <c r="F1354" i="41"/>
  <c r="C1354" i="41"/>
  <c r="AP1353" i="41"/>
  <c r="AO1353" i="41"/>
  <c r="AN1353" i="41"/>
  <c r="Z1353" i="41"/>
  <c r="J1353" i="41"/>
  <c r="I1353" i="41"/>
  <c r="H1353" i="41"/>
  <c r="G1353" i="41" s="1"/>
  <c r="F1353" i="41"/>
  <c r="C1353" i="41"/>
  <c r="AP1352" i="41"/>
  <c r="AO1352" i="41"/>
  <c r="AN1352" i="41"/>
  <c r="Z1352" i="41"/>
  <c r="J1352" i="41"/>
  <c r="I1352" i="41"/>
  <c r="H1352" i="41"/>
  <c r="G1352" i="41"/>
  <c r="F1352" i="41"/>
  <c r="C1352" i="41"/>
  <c r="AP1351" i="41"/>
  <c r="AO1351" i="41"/>
  <c r="AN1351" i="41"/>
  <c r="Z1351" i="41"/>
  <c r="J1351" i="41"/>
  <c r="I1351" i="41"/>
  <c r="H1351" i="41"/>
  <c r="G1351" i="41" s="1"/>
  <c r="F1351" i="41"/>
  <c r="C1351" i="41"/>
  <c r="AP1350" i="41"/>
  <c r="AO1350" i="41"/>
  <c r="AN1350" i="41"/>
  <c r="Z1350" i="41"/>
  <c r="J1350" i="41"/>
  <c r="I1350" i="41"/>
  <c r="H1350" i="41"/>
  <c r="F1350" i="41"/>
  <c r="C1350" i="41"/>
  <c r="AP1349" i="41"/>
  <c r="AO1349" i="41"/>
  <c r="AN1349" i="41"/>
  <c r="Z1349" i="41"/>
  <c r="J1349" i="41"/>
  <c r="I1349" i="41"/>
  <c r="H1349" i="41"/>
  <c r="G1349" i="41" s="1"/>
  <c r="F1349" i="41"/>
  <c r="C1349" i="41"/>
  <c r="AP1348" i="41"/>
  <c r="AO1348" i="41"/>
  <c r="AN1348" i="41"/>
  <c r="Z1348" i="41"/>
  <c r="J1348" i="41"/>
  <c r="I1348" i="41"/>
  <c r="H1348" i="41"/>
  <c r="G1348" i="41"/>
  <c r="F1348" i="41"/>
  <c r="C1348" i="41"/>
  <c r="AP1347" i="41"/>
  <c r="AO1347" i="41"/>
  <c r="AN1347" i="41"/>
  <c r="Z1347" i="41"/>
  <c r="J1347" i="41"/>
  <c r="I1347" i="41"/>
  <c r="H1347" i="41"/>
  <c r="G1347" i="41" s="1"/>
  <c r="F1347" i="41"/>
  <c r="C1347" i="41"/>
  <c r="AP1346" i="41"/>
  <c r="AO1346" i="41"/>
  <c r="AN1346" i="41"/>
  <c r="Z1346" i="41"/>
  <c r="J1346" i="41"/>
  <c r="I1346" i="41"/>
  <c r="H1346" i="41"/>
  <c r="F1346" i="41"/>
  <c r="C1346" i="41"/>
  <c r="AP1345" i="41"/>
  <c r="AO1345" i="41"/>
  <c r="AN1345" i="41"/>
  <c r="Z1345" i="41"/>
  <c r="J1345" i="41"/>
  <c r="I1345" i="41"/>
  <c r="H1345" i="41"/>
  <c r="G1345" i="41" s="1"/>
  <c r="F1345" i="41"/>
  <c r="C1345" i="41"/>
  <c r="AP1344" i="41"/>
  <c r="AO1344" i="41"/>
  <c r="AN1344" i="41"/>
  <c r="Z1344" i="41"/>
  <c r="J1344" i="41"/>
  <c r="I1344" i="41"/>
  <c r="H1344" i="41"/>
  <c r="G1344" i="41"/>
  <c r="F1344" i="41"/>
  <c r="C1344" i="41"/>
  <c r="AP1343" i="41"/>
  <c r="AO1343" i="41"/>
  <c r="AN1343" i="41"/>
  <c r="Z1343" i="41"/>
  <c r="J1343" i="41"/>
  <c r="I1343" i="41"/>
  <c r="H1343" i="41"/>
  <c r="G1343" i="41" s="1"/>
  <c r="F1343" i="41"/>
  <c r="C1343" i="41"/>
  <c r="AP1342" i="41"/>
  <c r="AO1342" i="41"/>
  <c r="AN1342" i="41"/>
  <c r="Z1342" i="41"/>
  <c r="J1342" i="41"/>
  <c r="I1342" i="41"/>
  <c r="H1342" i="41"/>
  <c r="G1342" i="41" s="1"/>
  <c r="F1342" i="41"/>
  <c r="C1342" i="41"/>
  <c r="AP1341" i="41"/>
  <c r="AO1341" i="41"/>
  <c r="AN1341" i="41"/>
  <c r="Z1341" i="41"/>
  <c r="J1341" i="41"/>
  <c r="I1341" i="41"/>
  <c r="H1341" i="41"/>
  <c r="G1341" i="41" s="1"/>
  <c r="F1341" i="41"/>
  <c r="C1341" i="41"/>
  <c r="AP1340" i="41"/>
  <c r="AO1340" i="41"/>
  <c r="AN1340" i="41"/>
  <c r="Z1340" i="41"/>
  <c r="J1340" i="41"/>
  <c r="I1340" i="41"/>
  <c r="H1340" i="41"/>
  <c r="G1340" i="41"/>
  <c r="F1340" i="41"/>
  <c r="C1340" i="41"/>
  <c r="AP1339" i="41"/>
  <c r="AO1339" i="41"/>
  <c r="AN1339" i="41"/>
  <c r="Z1339" i="41"/>
  <c r="J1339" i="41"/>
  <c r="I1339" i="41"/>
  <c r="H1339" i="41"/>
  <c r="G1339" i="41" s="1"/>
  <c r="F1339" i="41"/>
  <c r="C1339" i="41"/>
  <c r="AP1338" i="41"/>
  <c r="AO1338" i="41"/>
  <c r="AN1338" i="41"/>
  <c r="Z1338" i="41"/>
  <c r="J1338" i="41"/>
  <c r="I1338" i="41"/>
  <c r="H1338" i="41"/>
  <c r="F1338" i="41"/>
  <c r="C1338" i="41"/>
  <c r="AP1337" i="41"/>
  <c r="AO1337" i="41"/>
  <c r="AN1337" i="41"/>
  <c r="Z1337" i="41"/>
  <c r="J1337" i="41"/>
  <c r="I1337" i="41"/>
  <c r="H1337" i="41"/>
  <c r="G1337" i="41" s="1"/>
  <c r="F1337" i="41"/>
  <c r="C1337" i="41"/>
  <c r="AP1336" i="41"/>
  <c r="AO1336" i="41"/>
  <c r="AN1336" i="41"/>
  <c r="Z1336" i="41"/>
  <c r="J1336" i="41"/>
  <c r="I1336" i="41"/>
  <c r="H1336" i="41"/>
  <c r="G1336" i="41"/>
  <c r="F1336" i="41"/>
  <c r="C1336" i="41"/>
  <c r="AP1335" i="41"/>
  <c r="AO1335" i="41"/>
  <c r="AN1335" i="41"/>
  <c r="Z1335" i="41"/>
  <c r="J1335" i="41"/>
  <c r="I1335" i="41"/>
  <c r="H1335" i="41"/>
  <c r="G1335" i="41" s="1"/>
  <c r="F1335" i="41"/>
  <c r="C1335" i="41"/>
  <c r="AP1334" i="41"/>
  <c r="AO1334" i="41"/>
  <c r="AN1334" i="41"/>
  <c r="Z1334" i="41"/>
  <c r="J1334" i="41"/>
  <c r="I1334" i="41"/>
  <c r="H1334" i="41"/>
  <c r="F1334" i="41"/>
  <c r="C1334" i="41"/>
  <c r="AP1333" i="41"/>
  <c r="AO1333" i="41"/>
  <c r="AN1333" i="41"/>
  <c r="Z1333" i="41"/>
  <c r="J1333" i="41"/>
  <c r="I1333" i="41"/>
  <c r="H1333" i="41"/>
  <c r="G1333" i="41" s="1"/>
  <c r="F1333" i="41"/>
  <c r="C1333" i="41"/>
  <c r="AP1332" i="41"/>
  <c r="AO1332" i="41"/>
  <c r="AN1332" i="41"/>
  <c r="Z1332" i="41"/>
  <c r="J1332" i="41"/>
  <c r="I1332" i="41"/>
  <c r="H1332" i="41"/>
  <c r="G1332" i="41"/>
  <c r="F1332" i="41"/>
  <c r="C1332" i="41"/>
  <c r="AP1331" i="41"/>
  <c r="AO1331" i="41"/>
  <c r="AN1331" i="41"/>
  <c r="Z1331" i="41"/>
  <c r="J1331" i="41"/>
  <c r="I1331" i="41"/>
  <c r="H1331" i="41"/>
  <c r="G1331" i="41" s="1"/>
  <c r="F1331" i="41"/>
  <c r="C1331" i="41"/>
  <c r="AP1330" i="41"/>
  <c r="AO1330" i="41"/>
  <c r="AN1330" i="41"/>
  <c r="Z1330" i="41"/>
  <c r="J1330" i="41"/>
  <c r="I1330" i="41"/>
  <c r="H1330" i="41"/>
  <c r="F1330" i="41"/>
  <c r="C1330" i="41"/>
  <c r="AP1329" i="41"/>
  <c r="AO1329" i="41"/>
  <c r="AN1329" i="41"/>
  <c r="Z1329" i="41"/>
  <c r="J1329" i="41"/>
  <c r="I1329" i="41"/>
  <c r="H1329" i="41"/>
  <c r="G1329" i="41" s="1"/>
  <c r="F1329" i="41"/>
  <c r="C1329" i="41"/>
  <c r="AP1328" i="41"/>
  <c r="AO1328" i="41"/>
  <c r="AN1328" i="41"/>
  <c r="Z1328" i="41"/>
  <c r="J1328" i="41"/>
  <c r="G1328" i="41" s="1"/>
  <c r="I1328" i="41"/>
  <c r="H1328" i="41"/>
  <c r="F1328" i="41"/>
  <c r="C1328" i="41"/>
  <c r="AP1327" i="41"/>
  <c r="AO1327" i="41"/>
  <c r="AN1327" i="41"/>
  <c r="Z1327" i="41"/>
  <c r="J1327" i="41"/>
  <c r="I1327" i="41"/>
  <c r="H1327" i="41"/>
  <c r="G1327" i="41" s="1"/>
  <c r="F1327" i="41"/>
  <c r="C1327" i="41"/>
  <c r="AP1326" i="41"/>
  <c r="AO1326" i="41"/>
  <c r="AN1326" i="41"/>
  <c r="Z1326" i="41"/>
  <c r="J1326" i="41"/>
  <c r="I1326" i="41"/>
  <c r="H1326" i="41"/>
  <c r="G1326" i="41" s="1"/>
  <c r="F1326" i="41"/>
  <c r="C1326" i="41"/>
  <c r="AP1325" i="41"/>
  <c r="AO1325" i="41"/>
  <c r="AN1325" i="41"/>
  <c r="Z1325" i="41"/>
  <c r="J1325" i="41"/>
  <c r="I1325" i="41"/>
  <c r="H1325" i="41"/>
  <c r="G1325" i="41" s="1"/>
  <c r="F1325" i="41"/>
  <c r="C1325" i="41"/>
  <c r="AP1324" i="41"/>
  <c r="AO1324" i="41"/>
  <c r="AN1324" i="41"/>
  <c r="Z1324" i="41"/>
  <c r="J1324" i="41"/>
  <c r="I1324" i="41"/>
  <c r="H1324" i="41"/>
  <c r="G1324" i="41"/>
  <c r="F1324" i="41"/>
  <c r="C1324" i="41"/>
  <c r="AP1323" i="41"/>
  <c r="AO1323" i="41"/>
  <c r="AN1323" i="41"/>
  <c r="Z1323" i="41"/>
  <c r="J1323" i="41"/>
  <c r="I1323" i="41"/>
  <c r="H1323" i="41"/>
  <c r="G1323" i="41" s="1"/>
  <c r="F1323" i="41"/>
  <c r="C1323" i="41"/>
  <c r="AP1322" i="41"/>
  <c r="AO1322" i="41"/>
  <c r="AN1322" i="41"/>
  <c r="Z1322" i="41"/>
  <c r="J1322" i="41"/>
  <c r="I1322" i="41"/>
  <c r="H1322" i="41"/>
  <c r="F1322" i="41"/>
  <c r="C1322" i="41"/>
  <c r="AP1321" i="41"/>
  <c r="AO1321" i="41"/>
  <c r="AN1321" i="41"/>
  <c r="Z1321" i="41"/>
  <c r="J1321" i="41"/>
  <c r="G1321" i="41" s="1"/>
  <c r="I1321" i="41"/>
  <c r="H1321" i="41"/>
  <c r="F1321" i="41"/>
  <c r="C1321" i="41"/>
  <c r="AP1320" i="41"/>
  <c r="AO1320" i="41"/>
  <c r="AN1320" i="41"/>
  <c r="Z1320" i="41"/>
  <c r="J1320" i="41"/>
  <c r="I1320" i="41"/>
  <c r="H1320" i="41"/>
  <c r="G1320" i="41"/>
  <c r="F1320" i="41"/>
  <c r="C1320" i="41"/>
  <c r="AP1319" i="41"/>
  <c r="AO1319" i="41"/>
  <c r="AN1319" i="41"/>
  <c r="Z1319" i="41"/>
  <c r="J1319" i="41"/>
  <c r="I1319" i="41"/>
  <c r="H1319" i="41"/>
  <c r="G1319" i="41" s="1"/>
  <c r="F1319" i="41"/>
  <c r="C1319" i="41"/>
  <c r="AP1318" i="41"/>
  <c r="AO1318" i="41"/>
  <c r="AN1318" i="41"/>
  <c r="Z1318" i="41"/>
  <c r="J1318" i="41"/>
  <c r="I1318" i="41"/>
  <c r="H1318" i="41"/>
  <c r="G1318" i="41" s="1"/>
  <c r="F1318" i="41"/>
  <c r="C1318" i="41"/>
  <c r="AP1317" i="41"/>
  <c r="AO1317" i="41"/>
  <c r="AN1317" i="41"/>
  <c r="Z1317" i="41"/>
  <c r="J1317" i="41"/>
  <c r="I1317" i="41"/>
  <c r="H1317" i="41"/>
  <c r="G1317" i="41" s="1"/>
  <c r="F1317" i="41"/>
  <c r="C1317" i="41"/>
  <c r="AP1316" i="41"/>
  <c r="AO1316" i="41"/>
  <c r="AN1316" i="41"/>
  <c r="Z1316" i="41"/>
  <c r="J1316" i="41"/>
  <c r="I1316" i="41"/>
  <c r="H1316" i="41"/>
  <c r="F1316" i="41"/>
  <c r="C1316" i="41"/>
  <c r="AP1315" i="41"/>
  <c r="AO1315" i="41"/>
  <c r="AN1315" i="41"/>
  <c r="Z1315" i="41"/>
  <c r="J1315" i="41"/>
  <c r="I1315" i="41"/>
  <c r="H1315" i="41"/>
  <c r="G1315" i="41" s="1"/>
  <c r="F1315" i="41"/>
  <c r="C1315" i="41"/>
  <c r="AP1314" i="41"/>
  <c r="AO1314" i="41"/>
  <c r="AN1314" i="41"/>
  <c r="Z1314" i="41"/>
  <c r="J1314" i="41"/>
  <c r="I1314" i="41"/>
  <c r="G1314" i="41" s="1"/>
  <c r="H1314" i="41"/>
  <c r="F1314" i="41"/>
  <c r="C1314" i="41"/>
  <c r="AP1313" i="41"/>
  <c r="AO1313" i="41"/>
  <c r="AN1313" i="41"/>
  <c r="Z1313" i="41"/>
  <c r="J1313" i="41"/>
  <c r="I1313" i="41"/>
  <c r="H1313" i="41"/>
  <c r="G1313" i="41" s="1"/>
  <c r="F1313" i="41"/>
  <c r="C1313" i="41"/>
  <c r="AP1312" i="41"/>
  <c r="AO1312" i="41"/>
  <c r="AN1312" i="41"/>
  <c r="Z1312" i="41"/>
  <c r="J1312" i="41"/>
  <c r="G1312" i="41" s="1"/>
  <c r="I1312" i="41"/>
  <c r="H1312" i="41"/>
  <c r="F1312" i="41"/>
  <c r="C1312" i="41"/>
  <c r="AP1311" i="41"/>
  <c r="AO1311" i="41"/>
  <c r="AN1311" i="41"/>
  <c r="Z1311" i="41"/>
  <c r="J1311" i="41"/>
  <c r="I1311" i="41"/>
  <c r="H1311" i="41"/>
  <c r="G1311" i="41" s="1"/>
  <c r="F1311" i="41"/>
  <c r="C1311" i="41"/>
  <c r="AP1310" i="41"/>
  <c r="AO1310" i="41"/>
  <c r="AN1310" i="41"/>
  <c r="Z1310" i="41"/>
  <c r="J1310" i="41"/>
  <c r="I1310" i="41"/>
  <c r="H1310" i="41"/>
  <c r="G1310" i="41" s="1"/>
  <c r="F1310" i="41"/>
  <c r="C1310" i="41"/>
  <c r="AP1309" i="41"/>
  <c r="AO1309" i="41"/>
  <c r="AN1309" i="41"/>
  <c r="Z1309" i="41"/>
  <c r="J1309" i="41"/>
  <c r="I1309" i="41"/>
  <c r="H1309" i="41"/>
  <c r="G1309" i="41" s="1"/>
  <c r="F1309" i="41"/>
  <c r="C1309" i="41"/>
  <c r="AP1308" i="41"/>
  <c r="AO1308" i="41"/>
  <c r="AN1308" i="41"/>
  <c r="Z1308" i="41"/>
  <c r="J1308" i="41"/>
  <c r="I1308" i="41"/>
  <c r="H1308" i="41"/>
  <c r="G1308" i="41"/>
  <c r="F1308" i="41"/>
  <c r="C1308" i="41"/>
  <c r="AP1307" i="41"/>
  <c r="AO1307" i="41"/>
  <c r="AN1307" i="41"/>
  <c r="Z1307" i="41"/>
  <c r="J1307" i="41"/>
  <c r="I1307" i="41"/>
  <c r="H1307" i="41"/>
  <c r="G1307" i="41" s="1"/>
  <c r="F1307" i="41"/>
  <c r="C1307" i="41"/>
  <c r="AP1306" i="41"/>
  <c r="AO1306" i="41"/>
  <c r="AN1306" i="41"/>
  <c r="Z1306" i="41"/>
  <c r="J1306" i="41"/>
  <c r="I1306" i="41"/>
  <c r="G1306" i="41" s="1"/>
  <c r="H1306" i="41"/>
  <c r="F1306" i="41"/>
  <c r="C1306" i="41"/>
  <c r="AP1305" i="41"/>
  <c r="AO1305" i="41"/>
  <c r="AN1305" i="41"/>
  <c r="Z1305" i="41"/>
  <c r="J1305" i="41"/>
  <c r="I1305" i="41"/>
  <c r="H1305" i="41"/>
  <c r="G1305" i="41" s="1"/>
  <c r="F1305" i="41"/>
  <c r="C1305" i="41"/>
  <c r="AP1304" i="41"/>
  <c r="AO1304" i="41"/>
  <c r="AN1304" i="41"/>
  <c r="Z1304" i="41"/>
  <c r="J1304" i="41"/>
  <c r="G1304" i="41" s="1"/>
  <c r="I1304" i="41"/>
  <c r="H1304" i="41"/>
  <c r="F1304" i="41"/>
  <c r="C1304" i="41"/>
  <c r="AP1303" i="41"/>
  <c r="AO1303" i="41"/>
  <c r="AN1303" i="41"/>
  <c r="Z1303" i="41"/>
  <c r="J1303" i="41"/>
  <c r="I1303" i="41"/>
  <c r="H1303" i="41"/>
  <c r="G1303" i="41" s="1"/>
  <c r="F1303" i="41"/>
  <c r="C1303" i="41"/>
  <c r="AP1302" i="41"/>
  <c r="AO1302" i="41"/>
  <c r="AN1302" i="41"/>
  <c r="Z1302" i="41"/>
  <c r="J1302" i="41"/>
  <c r="I1302" i="41"/>
  <c r="H1302" i="41"/>
  <c r="G1302" i="41" s="1"/>
  <c r="F1302" i="41"/>
  <c r="C1302" i="41"/>
  <c r="AP1301" i="41"/>
  <c r="AO1301" i="41"/>
  <c r="AN1301" i="41"/>
  <c r="Z1301" i="41"/>
  <c r="J1301" i="41"/>
  <c r="I1301" i="41"/>
  <c r="H1301" i="41"/>
  <c r="G1301" i="41" s="1"/>
  <c r="F1301" i="41"/>
  <c r="C1301" i="41"/>
  <c r="AP1300" i="41"/>
  <c r="AO1300" i="41"/>
  <c r="AN1300" i="41"/>
  <c r="Z1300" i="41"/>
  <c r="J1300" i="41"/>
  <c r="I1300" i="41"/>
  <c r="G1300" i="41" s="1"/>
  <c r="H1300" i="41"/>
  <c r="F1300" i="41"/>
  <c r="C1300" i="41"/>
  <c r="AP1299" i="41"/>
  <c r="AO1299" i="41"/>
  <c r="AN1299" i="41"/>
  <c r="Z1299" i="41"/>
  <c r="J1299" i="41"/>
  <c r="I1299" i="41"/>
  <c r="H1299" i="41"/>
  <c r="G1299" i="41" s="1"/>
  <c r="F1299" i="41"/>
  <c r="C1299" i="41"/>
  <c r="AP1298" i="41"/>
  <c r="AO1298" i="41"/>
  <c r="AN1298" i="41"/>
  <c r="Z1298" i="41"/>
  <c r="J1298" i="41"/>
  <c r="I1298" i="41"/>
  <c r="G1298" i="41" s="1"/>
  <c r="H1298" i="41"/>
  <c r="F1298" i="41"/>
  <c r="C1298" i="41"/>
  <c r="AP1297" i="41"/>
  <c r="AO1297" i="41"/>
  <c r="AN1297" i="41"/>
  <c r="Z1297" i="41"/>
  <c r="J1297" i="41"/>
  <c r="G1297" i="41" s="1"/>
  <c r="I1297" i="41"/>
  <c r="H1297" i="41"/>
  <c r="F1297" i="41"/>
  <c r="C1297" i="41"/>
  <c r="AP1296" i="41"/>
  <c r="AO1296" i="41"/>
  <c r="AN1296" i="41"/>
  <c r="Z1296" i="41"/>
  <c r="J1296" i="41"/>
  <c r="I1296" i="41"/>
  <c r="H1296" i="41"/>
  <c r="G1296" i="41"/>
  <c r="F1296" i="41"/>
  <c r="C1296" i="41"/>
  <c r="AP1295" i="41"/>
  <c r="AO1295" i="41"/>
  <c r="AN1295" i="41"/>
  <c r="Z1295" i="41"/>
  <c r="J1295" i="41"/>
  <c r="I1295" i="41"/>
  <c r="H1295" i="41"/>
  <c r="G1295" i="41" s="1"/>
  <c r="F1295" i="41"/>
  <c r="C1295" i="41"/>
  <c r="AP1294" i="41"/>
  <c r="AO1294" i="41"/>
  <c r="AN1294" i="41"/>
  <c r="Z1294" i="41"/>
  <c r="J1294" i="41"/>
  <c r="I1294" i="41"/>
  <c r="H1294" i="41"/>
  <c r="G1294" i="41" s="1"/>
  <c r="F1294" i="41"/>
  <c r="C1294" i="41"/>
  <c r="AP1293" i="41"/>
  <c r="AO1293" i="41"/>
  <c r="AN1293" i="41"/>
  <c r="Z1293" i="41"/>
  <c r="J1293" i="41"/>
  <c r="I1293" i="41"/>
  <c r="H1293" i="41"/>
  <c r="G1293" i="41" s="1"/>
  <c r="F1293" i="41"/>
  <c r="C1293" i="41"/>
  <c r="AP1292" i="41"/>
  <c r="AO1292" i="41"/>
  <c r="AN1292" i="41"/>
  <c r="Z1292" i="41"/>
  <c r="J1292" i="41"/>
  <c r="G1292" i="41" s="1"/>
  <c r="I1292" i="41"/>
  <c r="H1292" i="41"/>
  <c r="F1292" i="41"/>
  <c r="C1292" i="41"/>
  <c r="AP1291" i="41"/>
  <c r="AO1291" i="41"/>
  <c r="AN1291" i="41"/>
  <c r="Z1291" i="41"/>
  <c r="J1291" i="41"/>
  <c r="I1291" i="41"/>
  <c r="H1291" i="41"/>
  <c r="G1291" i="41" s="1"/>
  <c r="F1291" i="41"/>
  <c r="C1291" i="41"/>
  <c r="AP1290" i="41"/>
  <c r="AO1290" i="41"/>
  <c r="AN1290" i="41"/>
  <c r="Z1290" i="41"/>
  <c r="J1290" i="41"/>
  <c r="I1290" i="41"/>
  <c r="G1290" i="41" s="1"/>
  <c r="H1290" i="41"/>
  <c r="F1290" i="41"/>
  <c r="C1290" i="41"/>
  <c r="AP1289" i="41"/>
  <c r="AO1289" i="41"/>
  <c r="AN1289" i="41"/>
  <c r="Z1289" i="41"/>
  <c r="J1289" i="41"/>
  <c r="I1289" i="41"/>
  <c r="H1289" i="41"/>
  <c r="G1289" i="41"/>
  <c r="F1289" i="41"/>
  <c r="C1289" i="41"/>
  <c r="AP1288" i="41"/>
  <c r="AO1288" i="41"/>
  <c r="AN1288" i="41"/>
  <c r="Z1288" i="41"/>
  <c r="J1288" i="41"/>
  <c r="G1288" i="41" s="1"/>
  <c r="I1288" i="41"/>
  <c r="H1288" i="41"/>
  <c r="F1288" i="41"/>
  <c r="C1288" i="41"/>
  <c r="AP1287" i="41"/>
  <c r="AO1287" i="41"/>
  <c r="AN1287" i="41"/>
  <c r="Z1287" i="41"/>
  <c r="J1287" i="41"/>
  <c r="I1287" i="41"/>
  <c r="H1287" i="41"/>
  <c r="G1287" i="41"/>
  <c r="F1287" i="41"/>
  <c r="C1287" i="41"/>
  <c r="AP1286" i="41"/>
  <c r="AO1286" i="41"/>
  <c r="AN1286" i="41"/>
  <c r="Z1286" i="41"/>
  <c r="J1286" i="41"/>
  <c r="I1286" i="41"/>
  <c r="H1286" i="41"/>
  <c r="F1286" i="41"/>
  <c r="C1286" i="41"/>
  <c r="AP1285" i="41"/>
  <c r="AO1285" i="41"/>
  <c r="AN1285" i="41"/>
  <c r="Z1285" i="41"/>
  <c r="J1285" i="41"/>
  <c r="I1285" i="41"/>
  <c r="H1285" i="41"/>
  <c r="G1285" i="41" s="1"/>
  <c r="F1285" i="41"/>
  <c r="C1285" i="41"/>
  <c r="AP1284" i="41"/>
  <c r="AO1284" i="41"/>
  <c r="AN1284" i="41"/>
  <c r="Z1284" i="41"/>
  <c r="J1284" i="41"/>
  <c r="I1284" i="41"/>
  <c r="H1284" i="41"/>
  <c r="G1284" i="41"/>
  <c r="F1284" i="41"/>
  <c r="C1284" i="41"/>
  <c r="AP1283" i="41"/>
  <c r="AO1283" i="41"/>
  <c r="AN1283" i="41"/>
  <c r="Z1283" i="41"/>
  <c r="J1283" i="41"/>
  <c r="I1283" i="41"/>
  <c r="H1283" i="41"/>
  <c r="G1283" i="41" s="1"/>
  <c r="F1283" i="41"/>
  <c r="C1283" i="41"/>
  <c r="AP1282" i="41"/>
  <c r="AO1282" i="41"/>
  <c r="AN1282" i="41"/>
  <c r="Z1282" i="41"/>
  <c r="J1282" i="41"/>
  <c r="I1282" i="41"/>
  <c r="G1282" i="41" s="1"/>
  <c r="H1282" i="41"/>
  <c r="F1282" i="41"/>
  <c r="C1282" i="41"/>
  <c r="AP1281" i="41"/>
  <c r="AO1281" i="41"/>
  <c r="AN1281" i="41"/>
  <c r="Z1281" i="41"/>
  <c r="J1281" i="41"/>
  <c r="I1281" i="41"/>
  <c r="H1281" i="41"/>
  <c r="G1281" i="41" s="1"/>
  <c r="F1281" i="41"/>
  <c r="C1281" i="41"/>
  <c r="AP1278" i="41"/>
  <c r="AO1278" i="41"/>
  <c r="AN1278" i="41"/>
  <c r="Z1278" i="41"/>
  <c r="J1278" i="41"/>
  <c r="I1278" i="41"/>
  <c r="H1278" i="41"/>
  <c r="G1278" i="41"/>
  <c r="F1278" i="41"/>
  <c r="C1278" i="41"/>
  <c r="AP1277" i="41"/>
  <c r="AO1277" i="41"/>
  <c r="AN1277" i="41"/>
  <c r="Z1277" i="41"/>
  <c r="J1277" i="41"/>
  <c r="I1277" i="41"/>
  <c r="H1277" i="41"/>
  <c r="G1277" i="41" s="1"/>
  <c r="F1277" i="41"/>
  <c r="C1277" i="41"/>
  <c r="AP1276" i="41"/>
  <c r="AO1276" i="41"/>
  <c r="AN1276" i="41"/>
  <c r="Z1276" i="41"/>
  <c r="J1276" i="41"/>
  <c r="I1276" i="41"/>
  <c r="H1276" i="41"/>
  <c r="F1276" i="41"/>
  <c r="C1276" i="41"/>
  <c r="AP1275" i="41"/>
  <c r="AO1275" i="41"/>
  <c r="AN1275" i="41"/>
  <c r="Z1275" i="41"/>
  <c r="J1275" i="41"/>
  <c r="I1275" i="41"/>
  <c r="H1275" i="41"/>
  <c r="G1275" i="41" s="1"/>
  <c r="F1275" i="41"/>
  <c r="C1275" i="41"/>
  <c r="AP1274" i="41"/>
  <c r="AO1274" i="41"/>
  <c r="AN1274" i="41"/>
  <c r="Z1274" i="41"/>
  <c r="J1274" i="41"/>
  <c r="I1274" i="41"/>
  <c r="H1274" i="41"/>
  <c r="G1274" i="41"/>
  <c r="F1274" i="41"/>
  <c r="C1274" i="41"/>
  <c r="AP1273" i="41"/>
  <c r="AO1273" i="41"/>
  <c r="AN1273" i="41"/>
  <c r="Z1273" i="41"/>
  <c r="J1273" i="41"/>
  <c r="I1273" i="41"/>
  <c r="H1273" i="41"/>
  <c r="G1273" i="41" s="1"/>
  <c r="F1273" i="41"/>
  <c r="C1273" i="41"/>
  <c r="AP1272" i="41"/>
  <c r="AO1272" i="41"/>
  <c r="AN1272" i="41"/>
  <c r="Z1272" i="41"/>
  <c r="J1272" i="41"/>
  <c r="I1272" i="41"/>
  <c r="G1272" i="41" s="1"/>
  <c r="H1272" i="41"/>
  <c r="F1272" i="41"/>
  <c r="C1272" i="41"/>
  <c r="AP1271" i="41"/>
  <c r="AO1271" i="41"/>
  <c r="AN1271" i="41"/>
  <c r="Z1271" i="41"/>
  <c r="J1271" i="41"/>
  <c r="I1271" i="41"/>
  <c r="H1271" i="41"/>
  <c r="G1271" i="41" s="1"/>
  <c r="F1271" i="41"/>
  <c r="C1271" i="41"/>
  <c r="AP1270" i="41"/>
  <c r="AO1270" i="41"/>
  <c r="AN1270" i="41"/>
  <c r="Z1270" i="41"/>
  <c r="J1270" i="41"/>
  <c r="G1270" i="41" s="1"/>
  <c r="I1270" i="41"/>
  <c r="H1270" i="41"/>
  <c r="F1270" i="41"/>
  <c r="C1270" i="41"/>
  <c r="AP1269" i="41"/>
  <c r="AO1269" i="41"/>
  <c r="AN1269" i="41"/>
  <c r="Z1269" i="41"/>
  <c r="J1269" i="41"/>
  <c r="I1269" i="41"/>
  <c r="H1269" i="41"/>
  <c r="G1269" i="41"/>
  <c r="F1269" i="41"/>
  <c r="C1269" i="41"/>
  <c r="AP1268" i="41"/>
  <c r="AO1268" i="41"/>
  <c r="AN1268" i="41"/>
  <c r="Z1268" i="41"/>
  <c r="J1268" i="41"/>
  <c r="I1268" i="41"/>
  <c r="H1268" i="41"/>
  <c r="G1268" i="41" s="1"/>
  <c r="F1268" i="41"/>
  <c r="C1268" i="41"/>
  <c r="AP1267" i="41"/>
  <c r="AO1267" i="41"/>
  <c r="AN1267" i="41"/>
  <c r="Z1267" i="41"/>
  <c r="J1267" i="41"/>
  <c r="I1267" i="41"/>
  <c r="H1267" i="41"/>
  <c r="G1267" i="41" s="1"/>
  <c r="F1267" i="41"/>
  <c r="C1267" i="41"/>
  <c r="AP1266" i="41"/>
  <c r="AO1266" i="41"/>
  <c r="AN1266" i="41"/>
  <c r="Z1266" i="41"/>
  <c r="J1266" i="41"/>
  <c r="I1266" i="41"/>
  <c r="G1266" i="41" s="1"/>
  <c r="H1266" i="41"/>
  <c r="F1266" i="41"/>
  <c r="C1266" i="41"/>
  <c r="AP1265" i="41"/>
  <c r="AO1265" i="41"/>
  <c r="AN1265" i="41"/>
  <c r="Z1265" i="41"/>
  <c r="J1265" i="41"/>
  <c r="I1265" i="41"/>
  <c r="H1265" i="41"/>
  <c r="G1265" i="41" s="1"/>
  <c r="F1265" i="41"/>
  <c r="C1265" i="41"/>
  <c r="AP1264" i="41"/>
  <c r="AO1264" i="41"/>
  <c r="AN1264" i="41"/>
  <c r="Z1264" i="41"/>
  <c r="J1264" i="41"/>
  <c r="I1264" i="41"/>
  <c r="G1264" i="41" s="1"/>
  <c r="H1264" i="41"/>
  <c r="F1264" i="41"/>
  <c r="C1264" i="41"/>
  <c r="AP1263" i="41"/>
  <c r="AO1263" i="41"/>
  <c r="AN1263" i="41"/>
  <c r="Z1263" i="41"/>
  <c r="J1263" i="41"/>
  <c r="G1263" i="41" s="1"/>
  <c r="I1263" i="41"/>
  <c r="H1263" i="41"/>
  <c r="F1263" i="41"/>
  <c r="C1263" i="41"/>
  <c r="AP1262" i="41"/>
  <c r="AO1262" i="41"/>
  <c r="AN1262" i="41"/>
  <c r="Z1262" i="41"/>
  <c r="J1262" i="41"/>
  <c r="I1262" i="41"/>
  <c r="H1262" i="41"/>
  <c r="G1262" i="41"/>
  <c r="F1262" i="41"/>
  <c r="C1262" i="41"/>
  <c r="AP1261" i="41"/>
  <c r="AO1261" i="41"/>
  <c r="AN1261" i="41"/>
  <c r="Z1261" i="41"/>
  <c r="J1261" i="41"/>
  <c r="I1261" i="41"/>
  <c r="H1261" i="41"/>
  <c r="G1261" i="41" s="1"/>
  <c r="F1261" i="41"/>
  <c r="C1261" i="41"/>
  <c r="AP1260" i="41"/>
  <c r="AO1260" i="41"/>
  <c r="AN1260" i="41"/>
  <c r="Z1260" i="41"/>
  <c r="J1260" i="41"/>
  <c r="I1260" i="41"/>
  <c r="H1260" i="41"/>
  <c r="G1260" i="41" s="1"/>
  <c r="F1260" i="41"/>
  <c r="C1260" i="41"/>
  <c r="AP1259" i="41"/>
  <c r="AO1259" i="41"/>
  <c r="AN1259" i="41"/>
  <c r="Z1259" i="41"/>
  <c r="J1259" i="41"/>
  <c r="I1259" i="41"/>
  <c r="H1259" i="41"/>
  <c r="G1259" i="41" s="1"/>
  <c r="F1259" i="41"/>
  <c r="C1259" i="41"/>
  <c r="AP1258" i="41"/>
  <c r="AO1258" i="41"/>
  <c r="AN1258" i="41"/>
  <c r="Z1258" i="41"/>
  <c r="J1258" i="41"/>
  <c r="G1258" i="41" s="1"/>
  <c r="I1258" i="41"/>
  <c r="H1258" i="41"/>
  <c r="F1258" i="41"/>
  <c r="C1258" i="41"/>
  <c r="AP1257" i="41"/>
  <c r="AO1257" i="41"/>
  <c r="AN1257" i="41"/>
  <c r="Z1257" i="41"/>
  <c r="J1257" i="41"/>
  <c r="I1257" i="41"/>
  <c r="H1257" i="41"/>
  <c r="G1257" i="41" s="1"/>
  <c r="F1257" i="41"/>
  <c r="C1257" i="41"/>
  <c r="AP1256" i="41"/>
  <c r="AO1256" i="41"/>
  <c r="AN1256" i="41"/>
  <c r="Z1256" i="41"/>
  <c r="J1256" i="41"/>
  <c r="I1256" i="41"/>
  <c r="G1256" i="41" s="1"/>
  <c r="H1256" i="41"/>
  <c r="F1256" i="41"/>
  <c r="C1256" i="41"/>
  <c r="AP1255" i="41"/>
  <c r="AO1255" i="41"/>
  <c r="AN1255" i="41"/>
  <c r="Z1255" i="41"/>
  <c r="J1255" i="41"/>
  <c r="I1255" i="41"/>
  <c r="H1255" i="41"/>
  <c r="G1255" i="41"/>
  <c r="F1255" i="41"/>
  <c r="C1255" i="41"/>
  <c r="AP1254" i="41"/>
  <c r="AO1254" i="41"/>
  <c r="AN1254" i="41"/>
  <c r="Z1254" i="41"/>
  <c r="J1254" i="41"/>
  <c r="G1254" i="41" s="1"/>
  <c r="I1254" i="41"/>
  <c r="H1254" i="41"/>
  <c r="F1254" i="41"/>
  <c r="C1254" i="41"/>
  <c r="AP1253" i="41"/>
  <c r="AO1253" i="41"/>
  <c r="AN1253" i="41"/>
  <c r="Z1253" i="41"/>
  <c r="J1253" i="41"/>
  <c r="I1253" i="41"/>
  <c r="H1253" i="41"/>
  <c r="G1253" i="41"/>
  <c r="F1253" i="41"/>
  <c r="C1253" i="41"/>
  <c r="AP1252" i="41"/>
  <c r="AO1252" i="41"/>
  <c r="AN1252" i="41"/>
  <c r="Z1252" i="41"/>
  <c r="J1252" i="41"/>
  <c r="I1252" i="41"/>
  <c r="H1252" i="41"/>
  <c r="F1252" i="41"/>
  <c r="C1252" i="41"/>
  <c r="AP1251" i="41"/>
  <c r="AO1251" i="41"/>
  <c r="AN1251" i="41"/>
  <c r="Z1251" i="41"/>
  <c r="J1251" i="41"/>
  <c r="I1251" i="41"/>
  <c r="H1251" i="41"/>
  <c r="G1251" i="41" s="1"/>
  <c r="F1251" i="41"/>
  <c r="C1251" i="41"/>
  <c r="AP1250" i="41"/>
  <c r="AO1250" i="41"/>
  <c r="AN1250" i="41"/>
  <c r="Z1250" i="41"/>
  <c r="J1250" i="41"/>
  <c r="I1250" i="41"/>
  <c r="G1250" i="41" s="1"/>
  <c r="H1250" i="41"/>
  <c r="F1250" i="41"/>
  <c r="C1250" i="41"/>
  <c r="AP1249" i="41"/>
  <c r="AO1249" i="41"/>
  <c r="AN1249" i="41"/>
  <c r="Z1249" i="41"/>
  <c r="J1249" i="41"/>
  <c r="I1249" i="41"/>
  <c r="H1249" i="41"/>
  <c r="G1249" i="41" s="1"/>
  <c r="F1249" i="41"/>
  <c r="C1249" i="41"/>
  <c r="AP1248" i="41"/>
  <c r="AO1248" i="41"/>
  <c r="AN1248" i="41"/>
  <c r="Z1248" i="41"/>
  <c r="J1248" i="41"/>
  <c r="I1248" i="41"/>
  <c r="G1248" i="41" s="1"/>
  <c r="H1248" i="41"/>
  <c r="F1248" i="41"/>
  <c r="C1248" i="41"/>
  <c r="AP1246" i="41"/>
  <c r="AO1246" i="41"/>
  <c r="AN1246" i="41"/>
  <c r="Z1246" i="41"/>
  <c r="J1246" i="41"/>
  <c r="I1246" i="41"/>
  <c r="H1246" i="41"/>
  <c r="G1246" i="41"/>
  <c r="F1246" i="41"/>
  <c r="C1246" i="41"/>
  <c r="AP1245" i="41"/>
  <c r="AO1245" i="41"/>
  <c r="AN1245" i="41"/>
  <c r="Z1245" i="41"/>
  <c r="J1245" i="41"/>
  <c r="I1245" i="41"/>
  <c r="H1245" i="41"/>
  <c r="G1245" i="41"/>
  <c r="F1245" i="41"/>
  <c r="C1245" i="41"/>
  <c r="AP1244" i="41"/>
  <c r="AO1244" i="41"/>
  <c r="AN1244" i="41"/>
  <c r="Z1244" i="41"/>
  <c r="J1244" i="41"/>
  <c r="I1244" i="41"/>
  <c r="H1244" i="41"/>
  <c r="G1244" i="41" s="1"/>
  <c r="F1244" i="41"/>
  <c r="C1244" i="41"/>
  <c r="AP1243" i="41"/>
  <c r="AO1243" i="41"/>
  <c r="AN1243" i="41"/>
  <c r="Z1243" i="41"/>
  <c r="J1243" i="41"/>
  <c r="I1243" i="41"/>
  <c r="H1243" i="41"/>
  <c r="F1243" i="41"/>
  <c r="C1243" i="41"/>
  <c r="AP1242" i="41"/>
  <c r="AO1242" i="41"/>
  <c r="AN1242" i="41"/>
  <c r="Z1242" i="41"/>
  <c r="J1242" i="41"/>
  <c r="I1242" i="41"/>
  <c r="H1242" i="41"/>
  <c r="G1242" i="41" s="1"/>
  <c r="F1242" i="41"/>
  <c r="C1242" i="41"/>
  <c r="AP1241" i="41"/>
  <c r="AO1241" i="41"/>
  <c r="AN1241" i="41"/>
  <c r="Z1241" i="41"/>
  <c r="J1241" i="41"/>
  <c r="I1241" i="41"/>
  <c r="H1241" i="41"/>
  <c r="G1241" i="41"/>
  <c r="F1241" i="41"/>
  <c r="C1241" i="41"/>
  <c r="AP1240" i="41"/>
  <c r="AO1240" i="41"/>
  <c r="AN1240" i="41"/>
  <c r="Z1240" i="41"/>
  <c r="J1240" i="41"/>
  <c r="I1240" i="41"/>
  <c r="H1240" i="41"/>
  <c r="G1240" i="41" s="1"/>
  <c r="F1240" i="41"/>
  <c r="C1240" i="41"/>
  <c r="AP1239" i="41"/>
  <c r="AO1239" i="41"/>
  <c r="AN1239" i="41"/>
  <c r="Z1239" i="41"/>
  <c r="J1239" i="41"/>
  <c r="I1239" i="41"/>
  <c r="H1239" i="41"/>
  <c r="F1239" i="41"/>
  <c r="C1239" i="41"/>
  <c r="AP1238" i="41"/>
  <c r="AO1238" i="41"/>
  <c r="AN1238" i="41"/>
  <c r="Z1238" i="41"/>
  <c r="J1238" i="41"/>
  <c r="I1238" i="41"/>
  <c r="H1238" i="41"/>
  <c r="G1238" i="41" s="1"/>
  <c r="F1238" i="41"/>
  <c r="C1238" i="41"/>
  <c r="AP1237" i="41"/>
  <c r="AO1237" i="41"/>
  <c r="AN1237" i="41"/>
  <c r="Z1237" i="41"/>
  <c r="J1237" i="41"/>
  <c r="G1237" i="41" s="1"/>
  <c r="I1237" i="41"/>
  <c r="H1237" i="41"/>
  <c r="F1237" i="41"/>
  <c r="C1237" i="41"/>
  <c r="AP1236" i="41"/>
  <c r="AO1236" i="41"/>
  <c r="AN1236" i="41"/>
  <c r="Z1236" i="41"/>
  <c r="J1236" i="41"/>
  <c r="I1236" i="41"/>
  <c r="H1236" i="41"/>
  <c r="G1236" i="41"/>
  <c r="F1236" i="41"/>
  <c r="C1236" i="41"/>
  <c r="AP1235" i="41"/>
  <c r="AO1235" i="41"/>
  <c r="AN1235" i="41"/>
  <c r="Z1235" i="41"/>
  <c r="J1235" i="41"/>
  <c r="I1235" i="41"/>
  <c r="H1235" i="41"/>
  <c r="G1235" i="41" s="1"/>
  <c r="F1235" i="41"/>
  <c r="C1235" i="41"/>
  <c r="AP1234" i="41"/>
  <c r="AO1234" i="41"/>
  <c r="AN1234" i="41"/>
  <c r="Z1234" i="41"/>
  <c r="J1234" i="41"/>
  <c r="I1234" i="41"/>
  <c r="H1234" i="41"/>
  <c r="G1234" i="41" s="1"/>
  <c r="F1234" i="41"/>
  <c r="C1234" i="41"/>
  <c r="AP1233" i="41"/>
  <c r="AO1233" i="41"/>
  <c r="AN1233" i="41"/>
  <c r="Z1233" i="41"/>
  <c r="J1233" i="41"/>
  <c r="I1233" i="41"/>
  <c r="G1233" i="41" s="1"/>
  <c r="H1233" i="41"/>
  <c r="F1233" i="41"/>
  <c r="C1233" i="41"/>
  <c r="AP1232" i="41"/>
  <c r="AO1232" i="41"/>
  <c r="AN1232" i="41"/>
  <c r="Z1232" i="41"/>
  <c r="J1232" i="41"/>
  <c r="I1232" i="41"/>
  <c r="H1232" i="41"/>
  <c r="G1232" i="41" s="1"/>
  <c r="F1232" i="41"/>
  <c r="C1232" i="41"/>
  <c r="AP1231" i="41"/>
  <c r="AO1231" i="41"/>
  <c r="AN1231" i="41"/>
  <c r="Z1231" i="41"/>
  <c r="J1231" i="41"/>
  <c r="I1231" i="41"/>
  <c r="G1231" i="41" s="1"/>
  <c r="H1231" i="41"/>
  <c r="F1231" i="41"/>
  <c r="C1231" i="41"/>
  <c r="AP1230" i="41"/>
  <c r="AO1230" i="41"/>
  <c r="AN1230" i="41"/>
  <c r="Z1230" i="41"/>
  <c r="J1230" i="41"/>
  <c r="G1230" i="41" s="1"/>
  <c r="I1230" i="41"/>
  <c r="H1230" i="41"/>
  <c r="F1230" i="41"/>
  <c r="C1230" i="41"/>
  <c r="AP1229" i="41"/>
  <c r="AO1229" i="41"/>
  <c r="AN1229" i="41"/>
  <c r="Z1229" i="41"/>
  <c r="J1229" i="41"/>
  <c r="I1229" i="41"/>
  <c r="H1229" i="41"/>
  <c r="G1229" i="41"/>
  <c r="F1229" i="41"/>
  <c r="C1229" i="41"/>
  <c r="AP1228" i="41"/>
  <c r="AO1228" i="41"/>
  <c r="AN1228" i="41"/>
  <c r="Z1228" i="41"/>
  <c r="J1228" i="41"/>
  <c r="I1228" i="41"/>
  <c r="H1228" i="41"/>
  <c r="G1228" i="41" s="1"/>
  <c r="F1228" i="41"/>
  <c r="C1228" i="41"/>
  <c r="AP1227" i="41"/>
  <c r="AO1227" i="41"/>
  <c r="AN1227" i="41"/>
  <c r="Z1227" i="41"/>
  <c r="J1227" i="41"/>
  <c r="I1227" i="41"/>
  <c r="H1227" i="41"/>
  <c r="G1227" i="41" s="1"/>
  <c r="F1227" i="41"/>
  <c r="C1227" i="41"/>
  <c r="AP1226" i="41"/>
  <c r="AO1226" i="41"/>
  <c r="AN1226" i="41"/>
  <c r="Z1226" i="41"/>
  <c r="J1226" i="41"/>
  <c r="I1226" i="41"/>
  <c r="H1226" i="41"/>
  <c r="G1226" i="41" s="1"/>
  <c r="F1226" i="41"/>
  <c r="C1226" i="41"/>
  <c r="AP1225" i="41"/>
  <c r="AO1225" i="41"/>
  <c r="AN1225" i="41"/>
  <c r="Z1225" i="41"/>
  <c r="J1225" i="41"/>
  <c r="G1225" i="41" s="1"/>
  <c r="I1225" i="41"/>
  <c r="H1225" i="41"/>
  <c r="F1225" i="41"/>
  <c r="C1225" i="41"/>
  <c r="AP1224" i="41"/>
  <c r="AO1224" i="41"/>
  <c r="AN1224" i="41"/>
  <c r="Z1224" i="41"/>
  <c r="J1224" i="41"/>
  <c r="I1224" i="41"/>
  <c r="H1224" i="41"/>
  <c r="F1224" i="41"/>
  <c r="C1224" i="41"/>
  <c r="AP1223" i="41"/>
  <c r="AO1223" i="41"/>
  <c r="AN1223" i="41"/>
  <c r="Z1223" i="41"/>
  <c r="J1223" i="41"/>
  <c r="I1223" i="41"/>
  <c r="G1223" i="41" s="1"/>
  <c r="H1223" i="41"/>
  <c r="F1223" i="41"/>
  <c r="C1223" i="41"/>
  <c r="AP1222" i="41"/>
  <c r="AO1222" i="41"/>
  <c r="AN1222" i="41"/>
  <c r="Z1222" i="41"/>
  <c r="J1222" i="41"/>
  <c r="I1222" i="41"/>
  <c r="H1222" i="41"/>
  <c r="G1222" i="41"/>
  <c r="F1222" i="41"/>
  <c r="C1222" i="41"/>
  <c r="AP1221" i="41"/>
  <c r="AO1221" i="41"/>
  <c r="AN1221" i="41"/>
  <c r="Z1221" i="41"/>
  <c r="J1221" i="41"/>
  <c r="G1221" i="41" s="1"/>
  <c r="I1221" i="41"/>
  <c r="H1221" i="41"/>
  <c r="F1221" i="41"/>
  <c r="C1221" i="41"/>
  <c r="AP1220" i="41"/>
  <c r="AO1220" i="41"/>
  <c r="AN1220" i="41"/>
  <c r="Z1220" i="41"/>
  <c r="J1220" i="41"/>
  <c r="I1220" i="41"/>
  <c r="H1220" i="41"/>
  <c r="G1220" i="41"/>
  <c r="F1220" i="41"/>
  <c r="C1220" i="41"/>
  <c r="AP1219" i="41"/>
  <c r="AO1219" i="41"/>
  <c r="AN1219" i="41"/>
  <c r="Z1219" i="41"/>
  <c r="J1219" i="41"/>
  <c r="I1219" i="41"/>
  <c r="H1219" i="41"/>
  <c r="G1219" i="41" s="1"/>
  <c r="F1219" i="41"/>
  <c r="C1219" i="41"/>
  <c r="AP1218" i="41"/>
  <c r="AO1218" i="41"/>
  <c r="AN1218" i="41"/>
  <c r="Z1218" i="41"/>
  <c r="J1218" i="41"/>
  <c r="I1218" i="41"/>
  <c r="H1218" i="41"/>
  <c r="G1218" i="41" s="1"/>
  <c r="F1218" i="41"/>
  <c r="C1218" i="41"/>
  <c r="AP1217" i="41"/>
  <c r="AO1217" i="41"/>
  <c r="AN1217" i="41"/>
  <c r="Z1217" i="41"/>
  <c r="J1217" i="41"/>
  <c r="I1217" i="41"/>
  <c r="H1217" i="41"/>
  <c r="G1217" i="41"/>
  <c r="F1217" i="41"/>
  <c r="C1217" i="41"/>
  <c r="AP1216" i="41"/>
  <c r="AO1216" i="41"/>
  <c r="AN1216" i="41"/>
  <c r="Z1216" i="41"/>
  <c r="J1216" i="41"/>
  <c r="I1216" i="41"/>
  <c r="H1216" i="41"/>
  <c r="G1216" i="41" s="1"/>
  <c r="F1216" i="41"/>
  <c r="C1216" i="41"/>
  <c r="AP1214" i="41"/>
  <c r="AO1214" i="41"/>
  <c r="AN1214" i="41"/>
  <c r="Z1214" i="41"/>
  <c r="J1214" i="41"/>
  <c r="I1214" i="41"/>
  <c r="G1214" i="41" s="1"/>
  <c r="H1214" i="41"/>
  <c r="F1214" i="41"/>
  <c r="C1214" i="41"/>
  <c r="AP1213" i="41"/>
  <c r="AO1213" i="41"/>
  <c r="AN1213" i="41"/>
  <c r="Z1213" i="41"/>
  <c r="J1213" i="41"/>
  <c r="I1213" i="41"/>
  <c r="H1213" i="41"/>
  <c r="G1213" i="41"/>
  <c r="F1213" i="41"/>
  <c r="C1213" i="41"/>
  <c r="AP1211" i="41"/>
  <c r="AO1211" i="41"/>
  <c r="AN1211" i="41"/>
  <c r="Z1211" i="41"/>
  <c r="J1211" i="41"/>
  <c r="I1211" i="41"/>
  <c r="H1211" i="41"/>
  <c r="G1211" i="41"/>
  <c r="F1211" i="41"/>
  <c r="C1211" i="41"/>
  <c r="AP1210" i="41"/>
  <c r="AO1210" i="41"/>
  <c r="AN1210" i="41"/>
  <c r="Z1210" i="41"/>
  <c r="J1210" i="41"/>
  <c r="I1210" i="41"/>
  <c r="H1210" i="41"/>
  <c r="G1210" i="41"/>
  <c r="F1210" i="41"/>
  <c r="C1210" i="41"/>
  <c r="AP1209" i="41"/>
  <c r="AO1209" i="41"/>
  <c r="AN1209" i="41"/>
  <c r="Z1209" i="41"/>
  <c r="J1209" i="41"/>
  <c r="I1209" i="41"/>
  <c r="H1209" i="41"/>
  <c r="F1209" i="41"/>
  <c r="C1209" i="41"/>
  <c r="AP1208" i="41"/>
  <c r="AO1208" i="41"/>
  <c r="AN1208" i="41"/>
  <c r="Z1208" i="41"/>
  <c r="J1208" i="41"/>
  <c r="I1208" i="41"/>
  <c r="H1208" i="41"/>
  <c r="G1208" i="41" s="1"/>
  <c r="F1208" i="41"/>
  <c r="C1208" i="41"/>
  <c r="AP1207" i="41"/>
  <c r="AO1207" i="41"/>
  <c r="AN1207" i="41"/>
  <c r="Z1207" i="41"/>
  <c r="J1207" i="41"/>
  <c r="I1207" i="41"/>
  <c r="H1207" i="41"/>
  <c r="G1207" i="41"/>
  <c r="F1207" i="41"/>
  <c r="C1207" i="41"/>
  <c r="AP1206" i="41"/>
  <c r="AO1206" i="41"/>
  <c r="AN1206" i="41"/>
  <c r="Z1206" i="41"/>
  <c r="J1206" i="41"/>
  <c r="I1206" i="41"/>
  <c r="H1206" i="41"/>
  <c r="G1206" i="41" s="1"/>
  <c r="F1206" i="41"/>
  <c r="C1206" i="41"/>
  <c r="AP1205" i="41"/>
  <c r="AO1205" i="41"/>
  <c r="AN1205" i="41"/>
  <c r="Z1205" i="41"/>
  <c r="J1205" i="41"/>
  <c r="I1205" i="41"/>
  <c r="G1205" i="41" s="1"/>
  <c r="H1205" i="41"/>
  <c r="F1205" i="41"/>
  <c r="C1205" i="41"/>
  <c r="AP1202" i="41"/>
  <c r="AO1202" i="41"/>
  <c r="AN1202" i="41"/>
  <c r="Z1202" i="41"/>
  <c r="J1202" i="41"/>
  <c r="I1202" i="41"/>
  <c r="H1202" i="41"/>
  <c r="G1202" i="41" s="1"/>
  <c r="F1202" i="41"/>
  <c r="C1202" i="41"/>
  <c r="AP1201" i="41"/>
  <c r="AO1201" i="41"/>
  <c r="AN1201" i="41"/>
  <c r="Z1201" i="41"/>
  <c r="J1201" i="41"/>
  <c r="I1201" i="41"/>
  <c r="G1201" i="41" s="1"/>
  <c r="H1201" i="41"/>
  <c r="F1201" i="41"/>
  <c r="C1201" i="41"/>
  <c r="AP1200" i="41"/>
  <c r="AO1200" i="41"/>
  <c r="AN1200" i="41"/>
  <c r="Z1200" i="41"/>
  <c r="J1200" i="41"/>
  <c r="I1200" i="41"/>
  <c r="H1200" i="41"/>
  <c r="G1200" i="41" s="1"/>
  <c r="F1200" i="41"/>
  <c r="C1200" i="41"/>
  <c r="AP1199" i="41"/>
  <c r="AO1199" i="41"/>
  <c r="AN1199" i="41"/>
  <c r="Z1199" i="41"/>
  <c r="J1199" i="41"/>
  <c r="I1199" i="41"/>
  <c r="H1199" i="41"/>
  <c r="G1199" i="41" s="1"/>
  <c r="F1199" i="41"/>
  <c r="C1199" i="41"/>
  <c r="AP1198" i="41"/>
  <c r="AO1198" i="41"/>
  <c r="AN1198" i="41"/>
  <c r="Z1198" i="41"/>
  <c r="J1198" i="41"/>
  <c r="I1198" i="41"/>
  <c r="H1198" i="41"/>
  <c r="G1198" i="41"/>
  <c r="F1198" i="41"/>
  <c r="C1198" i="41"/>
  <c r="AP1197" i="41"/>
  <c r="AO1197" i="41"/>
  <c r="AN1197" i="41"/>
  <c r="Z1197" i="41"/>
  <c r="J1197" i="41"/>
  <c r="I1197" i="41"/>
  <c r="G1197" i="41" s="1"/>
  <c r="H1197" i="41"/>
  <c r="F1197" i="41"/>
  <c r="C1197" i="41"/>
  <c r="AP1196" i="41"/>
  <c r="AO1196" i="41"/>
  <c r="AN1196" i="41"/>
  <c r="Z1196" i="41"/>
  <c r="J1196" i="41"/>
  <c r="I1196" i="41"/>
  <c r="H1196" i="41"/>
  <c r="F1196" i="41"/>
  <c r="C1196" i="41"/>
  <c r="AP1195" i="41"/>
  <c r="AO1195" i="41"/>
  <c r="AN1195" i="41"/>
  <c r="Z1195" i="41"/>
  <c r="J1195" i="41"/>
  <c r="I1195" i="41"/>
  <c r="H1195" i="41"/>
  <c r="F1195" i="41"/>
  <c r="C1195" i="41"/>
  <c r="AP1194" i="41"/>
  <c r="AO1194" i="41"/>
  <c r="AN1194" i="41"/>
  <c r="Z1194" i="41"/>
  <c r="J1194" i="41"/>
  <c r="I1194" i="41"/>
  <c r="H1194" i="41"/>
  <c r="G1194" i="41"/>
  <c r="F1194" i="41"/>
  <c r="C1194" i="41"/>
  <c r="AP1193" i="41"/>
  <c r="AO1193" i="41"/>
  <c r="AN1193" i="41"/>
  <c r="Z1193" i="41"/>
  <c r="J1193" i="41"/>
  <c r="I1193" i="41"/>
  <c r="H1193" i="41"/>
  <c r="G1193" i="41"/>
  <c r="F1193" i="41"/>
  <c r="C1193" i="41"/>
  <c r="AP1192" i="41"/>
  <c r="AO1192" i="41"/>
  <c r="AN1192" i="41"/>
  <c r="Z1192" i="41"/>
  <c r="J1192" i="41"/>
  <c r="I1192" i="41"/>
  <c r="G1192" i="41" s="1"/>
  <c r="H1192" i="41"/>
  <c r="F1192" i="41"/>
  <c r="C1192" i="41"/>
  <c r="AP1191" i="41"/>
  <c r="AO1191" i="41"/>
  <c r="AN1191" i="41"/>
  <c r="Z1191" i="41"/>
  <c r="J1191" i="41"/>
  <c r="I1191" i="41"/>
  <c r="H1191" i="41"/>
  <c r="F1191" i="41"/>
  <c r="C1191" i="41"/>
  <c r="AP1190" i="41"/>
  <c r="AO1190" i="41"/>
  <c r="AN1190" i="41"/>
  <c r="Z1190" i="41"/>
  <c r="J1190" i="41"/>
  <c r="I1190" i="41"/>
  <c r="H1190" i="41"/>
  <c r="G1190" i="41"/>
  <c r="F1190" i="41"/>
  <c r="C1190" i="41"/>
  <c r="AP1189" i="41"/>
  <c r="AO1189" i="41"/>
  <c r="AN1189" i="41"/>
  <c r="Z1189" i="41"/>
  <c r="J1189" i="41"/>
  <c r="I1189" i="41"/>
  <c r="H1189" i="41"/>
  <c r="G1189" i="41"/>
  <c r="F1189" i="41"/>
  <c r="C1189" i="41"/>
  <c r="AP1188" i="41"/>
  <c r="AO1188" i="41"/>
  <c r="AN1188" i="41"/>
  <c r="Z1188" i="41"/>
  <c r="J1188" i="41"/>
  <c r="I1188" i="41"/>
  <c r="H1188" i="41"/>
  <c r="G1188" i="41" s="1"/>
  <c r="F1188" i="41"/>
  <c r="C1188" i="41"/>
  <c r="AP1187" i="41"/>
  <c r="AO1187" i="41"/>
  <c r="AN1187" i="41"/>
  <c r="Z1187" i="41"/>
  <c r="J1187" i="41"/>
  <c r="I1187" i="41"/>
  <c r="G1187" i="41" s="1"/>
  <c r="H1187" i="41"/>
  <c r="F1187" i="41"/>
  <c r="C1187" i="41"/>
  <c r="AP1185" i="41"/>
  <c r="AO1185" i="41"/>
  <c r="AN1185" i="41"/>
  <c r="Z1185" i="41"/>
  <c r="J1185" i="41"/>
  <c r="I1185" i="41"/>
  <c r="H1185" i="41"/>
  <c r="G1185" i="41" s="1"/>
  <c r="F1185" i="41"/>
  <c r="C1185" i="41"/>
  <c r="AP1184" i="41"/>
  <c r="AO1184" i="41"/>
  <c r="AN1184" i="41"/>
  <c r="Z1184" i="41"/>
  <c r="J1184" i="41"/>
  <c r="I1184" i="41"/>
  <c r="H1184" i="41"/>
  <c r="G1184" i="41"/>
  <c r="F1184" i="41"/>
  <c r="C1184" i="41"/>
  <c r="AP1183" i="41"/>
  <c r="AO1183" i="41"/>
  <c r="AN1183" i="41"/>
  <c r="Z1183" i="41"/>
  <c r="J1183" i="41"/>
  <c r="I1183" i="41"/>
  <c r="H1183" i="41"/>
  <c r="G1183" i="41"/>
  <c r="F1183" i="41"/>
  <c r="C1183" i="41"/>
  <c r="AP1182" i="41"/>
  <c r="AO1182" i="41"/>
  <c r="AN1182" i="41"/>
  <c r="Z1182" i="41"/>
  <c r="J1182" i="41"/>
  <c r="I1182" i="41"/>
  <c r="H1182" i="41"/>
  <c r="G1182" i="41" s="1"/>
  <c r="F1182" i="41"/>
  <c r="C1182" i="41"/>
  <c r="AP1181" i="41"/>
  <c r="AO1181" i="41"/>
  <c r="AN1181" i="41"/>
  <c r="Z1181" i="41"/>
  <c r="J1181" i="41"/>
  <c r="I1181" i="41"/>
  <c r="H1181" i="41"/>
  <c r="G1181" i="41"/>
  <c r="F1181" i="41"/>
  <c r="C1181" i="41"/>
  <c r="AP1180" i="41"/>
  <c r="AO1180" i="41"/>
  <c r="AN1180" i="41"/>
  <c r="Z1180" i="41"/>
  <c r="J1180" i="41"/>
  <c r="I1180" i="41"/>
  <c r="G1180" i="41" s="1"/>
  <c r="H1180" i="41"/>
  <c r="F1180" i="41"/>
  <c r="C1180" i="41"/>
  <c r="AP1179" i="41"/>
  <c r="AO1179" i="41"/>
  <c r="AN1179" i="41"/>
  <c r="Z1179" i="41"/>
  <c r="J1179" i="41"/>
  <c r="I1179" i="41"/>
  <c r="H1179" i="41"/>
  <c r="F1179" i="41"/>
  <c r="C1179" i="41"/>
  <c r="AP1178" i="41"/>
  <c r="AO1178" i="41"/>
  <c r="AN1178" i="41"/>
  <c r="Z1178" i="41"/>
  <c r="J1178" i="41"/>
  <c r="I1178" i="41"/>
  <c r="G1178" i="41" s="1"/>
  <c r="H1178" i="41"/>
  <c r="F1178" i="41"/>
  <c r="C1178" i="41"/>
  <c r="AP1177" i="41"/>
  <c r="AO1177" i="41"/>
  <c r="AN1177" i="41"/>
  <c r="Z1177" i="41"/>
  <c r="J1177" i="41"/>
  <c r="I1177" i="41"/>
  <c r="H1177" i="41"/>
  <c r="G1177" i="41"/>
  <c r="F1177" i="41"/>
  <c r="C1177" i="41"/>
  <c r="AP1176" i="41"/>
  <c r="AO1176" i="41"/>
  <c r="AN1176" i="41"/>
  <c r="Z1176" i="41"/>
  <c r="J1176" i="41"/>
  <c r="I1176" i="41"/>
  <c r="G1176" i="41" s="1"/>
  <c r="H1176" i="41"/>
  <c r="F1176" i="41"/>
  <c r="C1176" i="41"/>
  <c r="AP1174" i="41"/>
  <c r="AO1174" i="41"/>
  <c r="AN1174" i="41"/>
  <c r="Z1174" i="41"/>
  <c r="J1174" i="41"/>
  <c r="I1174" i="41"/>
  <c r="G1174" i="41" s="1"/>
  <c r="H1174" i="41"/>
  <c r="F1174" i="41"/>
  <c r="C1174" i="41"/>
  <c r="AP1173" i="41"/>
  <c r="AO1173" i="41"/>
  <c r="AN1173" i="41"/>
  <c r="Z1173" i="41"/>
  <c r="J1173" i="41"/>
  <c r="I1173" i="41"/>
  <c r="H1173" i="41"/>
  <c r="G1173" i="41" s="1"/>
  <c r="F1173" i="41"/>
  <c r="C1173" i="41"/>
  <c r="AP1172" i="41"/>
  <c r="AO1172" i="41"/>
  <c r="AN1172" i="41"/>
  <c r="Z1172" i="41"/>
  <c r="J1172" i="41"/>
  <c r="I1172" i="41"/>
  <c r="H1172" i="41"/>
  <c r="G1172" i="41"/>
  <c r="F1172" i="41"/>
  <c r="C1172" i="41"/>
  <c r="AP1171" i="41"/>
  <c r="AO1171" i="41"/>
  <c r="AN1171" i="41"/>
  <c r="Z1171" i="41"/>
  <c r="J1171" i="41"/>
  <c r="I1171" i="41"/>
  <c r="H1171" i="41"/>
  <c r="G1171" i="41"/>
  <c r="F1171" i="41"/>
  <c r="C1171" i="41"/>
  <c r="AP1170" i="41"/>
  <c r="AO1170" i="41"/>
  <c r="AN1170" i="41"/>
  <c r="Z1170" i="41"/>
  <c r="J1170" i="41"/>
  <c r="I1170" i="41"/>
  <c r="H1170" i="41"/>
  <c r="G1170" i="41" s="1"/>
  <c r="F1170" i="41"/>
  <c r="C1170" i="41"/>
  <c r="AP1169" i="41"/>
  <c r="AO1169" i="41"/>
  <c r="AN1169" i="41"/>
  <c r="Z1169" i="41"/>
  <c r="J1169" i="41"/>
  <c r="I1169" i="41"/>
  <c r="G1169" i="41" s="1"/>
  <c r="H1169" i="41"/>
  <c r="F1169" i="41"/>
  <c r="C1169" i="41"/>
  <c r="AP1168" i="41"/>
  <c r="AO1168" i="41"/>
  <c r="AN1168" i="41"/>
  <c r="Z1168" i="41"/>
  <c r="J1168" i="41"/>
  <c r="I1168" i="41"/>
  <c r="H1168" i="41"/>
  <c r="G1168" i="41" s="1"/>
  <c r="F1168" i="41"/>
  <c r="C1168" i="41"/>
  <c r="AP1167" i="41"/>
  <c r="AO1167" i="41"/>
  <c r="AN1167" i="41"/>
  <c r="Z1167" i="41"/>
  <c r="J1167" i="41"/>
  <c r="I1167" i="41"/>
  <c r="H1167" i="41"/>
  <c r="G1167" i="41"/>
  <c r="F1167" i="41"/>
  <c r="C1167" i="41"/>
  <c r="AP1166" i="41"/>
  <c r="AO1166" i="41"/>
  <c r="AN1166" i="41"/>
  <c r="Z1166" i="41"/>
  <c r="J1166" i="41"/>
  <c r="I1166" i="41"/>
  <c r="H1166" i="41"/>
  <c r="G1166" i="41"/>
  <c r="F1166" i="41"/>
  <c r="C1166" i="41"/>
  <c r="AP1165" i="41"/>
  <c r="AO1165" i="41"/>
  <c r="AN1165" i="41"/>
  <c r="Z1165" i="41"/>
  <c r="J1165" i="41"/>
  <c r="I1165" i="41"/>
  <c r="H1165" i="41"/>
  <c r="F1165" i="41"/>
  <c r="C1165" i="41"/>
  <c r="AP1164" i="41"/>
  <c r="AO1164" i="41"/>
  <c r="AN1164" i="41"/>
  <c r="Z1164" i="41"/>
  <c r="J1164" i="41"/>
  <c r="I1164" i="41"/>
  <c r="H1164" i="41"/>
  <c r="G1164" i="41"/>
  <c r="F1164" i="41"/>
  <c r="C1164" i="41"/>
  <c r="AP1163" i="41"/>
  <c r="AO1163" i="41"/>
  <c r="AN1163" i="41"/>
  <c r="Z1163" i="41"/>
  <c r="J1163" i="41"/>
  <c r="I1163" i="41"/>
  <c r="G1163" i="41" s="1"/>
  <c r="H1163" i="41"/>
  <c r="F1163" i="41"/>
  <c r="C1163" i="41"/>
  <c r="AP1162" i="41"/>
  <c r="AO1162" i="41"/>
  <c r="AN1162" i="41"/>
  <c r="Z1162" i="41"/>
  <c r="J1162" i="41"/>
  <c r="I1162" i="41"/>
  <c r="H1162" i="41"/>
  <c r="G1162" i="41" s="1"/>
  <c r="F1162" i="41"/>
  <c r="C1162" i="41"/>
  <c r="AP1161" i="41"/>
  <c r="AO1161" i="41"/>
  <c r="AN1161" i="41"/>
  <c r="Z1161" i="41"/>
  <c r="J1161" i="41"/>
  <c r="I1161" i="41"/>
  <c r="H1161" i="41"/>
  <c r="F1161" i="41"/>
  <c r="C1161" i="41"/>
  <c r="AP1160" i="41"/>
  <c r="AO1160" i="41"/>
  <c r="AN1160" i="41"/>
  <c r="Z1160" i="41"/>
  <c r="J1160" i="41"/>
  <c r="G1160" i="41" s="1"/>
  <c r="I1160" i="41"/>
  <c r="H1160" i="41"/>
  <c r="F1160" i="41"/>
  <c r="C1160" i="41"/>
  <c r="AP1159" i="41"/>
  <c r="AO1159" i="41"/>
  <c r="AN1159" i="41"/>
  <c r="Z1159" i="41"/>
  <c r="J1159" i="41"/>
  <c r="I1159" i="41"/>
  <c r="G1159" i="41" s="1"/>
  <c r="H1159" i="41"/>
  <c r="F1159" i="41"/>
  <c r="C1159" i="41"/>
  <c r="AP1158" i="41"/>
  <c r="AO1158" i="41"/>
  <c r="AN1158" i="41"/>
  <c r="Z1158" i="41"/>
  <c r="J1158" i="41"/>
  <c r="I1158" i="41"/>
  <c r="H1158" i="41"/>
  <c r="G1158" i="41"/>
  <c r="F1158" i="41"/>
  <c r="C1158" i="41"/>
  <c r="AP1157" i="41"/>
  <c r="AO1157" i="41"/>
  <c r="AN1157" i="41"/>
  <c r="Z1157" i="41"/>
  <c r="J1157" i="41"/>
  <c r="I1157" i="41"/>
  <c r="H1157" i="41"/>
  <c r="G1157" i="41" s="1"/>
  <c r="F1157" i="41"/>
  <c r="C1157" i="41"/>
  <c r="AP1156" i="41"/>
  <c r="AO1156" i="41"/>
  <c r="AN1156" i="41"/>
  <c r="Z1156" i="41"/>
  <c r="J1156" i="41"/>
  <c r="I1156" i="41"/>
  <c r="H1156" i="41"/>
  <c r="G1156" i="41" s="1"/>
  <c r="F1156" i="41"/>
  <c r="C1156" i="41"/>
  <c r="AP1155" i="41"/>
  <c r="AO1155" i="41"/>
  <c r="AN1155" i="41"/>
  <c r="Z1155" i="41"/>
  <c r="J1155" i="41"/>
  <c r="G1155" i="41" s="1"/>
  <c r="I1155" i="41"/>
  <c r="H1155" i="41"/>
  <c r="F1155" i="41"/>
  <c r="C1155" i="41"/>
  <c r="AP1154" i="41"/>
  <c r="AO1154" i="41"/>
  <c r="AN1154" i="41"/>
  <c r="Z1154" i="41"/>
  <c r="J1154" i="41"/>
  <c r="I1154" i="41"/>
  <c r="H1154" i="41"/>
  <c r="G1154" i="41" s="1"/>
  <c r="F1154" i="41"/>
  <c r="C1154" i="41"/>
  <c r="AP1153" i="41"/>
  <c r="AO1153" i="41"/>
  <c r="AN1153" i="41"/>
  <c r="Z1153" i="41"/>
  <c r="J1153" i="41"/>
  <c r="I1153" i="41"/>
  <c r="G1153" i="41" s="1"/>
  <c r="H1153" i="41"/>
  <c r="F1153" i="41"/>
  <c r="C1153" i="41"/>
  <c r="AP1152" i="41"/>
  <c r="AO1152" i="41"/>
  <c r="AN1152" i="41"/>
  <c r="Z1152" i="41"/>
  <c r="J1152" i="41"/>
  <c r="I1152" i="41"/>
  <c r="H1152" i="41"/>
  <c r="G1152" i="41"/>
  <c r="F1152" i="41"/>
  <c r="C1152" i="41"/>
  <c r="AP1151" i="41"/>
  <c r="AO1151" i="41"/>
  <c r="AN1151" i="41"/>
  <c r="Z1151" i="41"/>
  <c r="J1151" i="41"/>
  <c r="I1151" i="41"/>
  <c r="G1151" i="41" s="1"/>
  <c r="H1151" i="41"/>
  <c r="F1151" i="41"/>
  <c r="C1151" i="41"/>
  <c r="AP1150" i="41"/>
  <c r="AO1150" i="41"/>
  <c r="AN1150" i="41"/>
  <c r="Z1150" i="41"/>
  <c r="J1150" i="41"/>
  <c r="I1150" i="41"/>
  <c r="H1150" i="41"/>
  <c r="G1150" i="41" s="1"/>
  <c r="F1150" i="41"/>
  <c r="C1150" i="41"/>
  <c r="AP1149" i="41"/>
  <c r="AO1149" i="41"/>
  <c r="AN1149" i="41"/>
  <c r="Z1149" i="41"/>
  <c r="J1149" i="41"/>
  <c r="I1149" i="41"/>
  <c r="H1149" i="41"/>
  <c r="F1149" i="41"/>
  <c r="C1149" i="41"/>
  <c r="AP1148" i="41"/>
  <c r="AO1148" i="41"/>
  <c r="AN1148" i="41"/>
  <c r="Z1148" i="41"/>
  <c r="J1148" i="41"/>
  <c r="I1148" i="41"/>
  <c r="H1148" i="41"/>
  <c r="G1148" i="41"/>
  <c r="F1148" i="41"/>
  <c r="C1148" i="41"/>
  <c r="AP1147" i="41"/>
  <c r="AO1147" i="41"/>
  <c r="AN1147" i="41"/>
  <c r="Z1147" i="41"/>
  <c r="J1147" i="41"/>
  <c r="I1147" i="41"/>
  <c r="H1147" i="41"/>
  <c r="G1147" i="41"/>
  <c r="F1147" i="41"/>
  <c r="C1147" i="41"/>
  <c r="AP1146" i="41"/>
  <c r="AO1146" i="41"/>
  <c r="AN1146" i="41"/>
  <c r="Z1146" i="41"/>
  <c r="J1146" i="41"/>
  <c r="I1146" i="41"/>
  <c r="H1146" i="41"/>
  <c r="F1146" i="41"/>
  <c r="C1146" i="41"/>
  <c r="AP1145" i="41"/>
  <c r="AO1145" i="41"/>
  <c r="AN1145" i="41"/>
  <c r="Z1145" i="41"/>
  <c r="J1145" i="41"/>
  <c r="I1145" i="41"/>
  <c r="H1145" i="41"/>
  <c r="F1145" i="41"/>
  <c r="C1145" i="41"/>
  <c r="AP1143" i="41"/>
  <c r="AO1143" i="41"/>
  <c r="AN1143" i="41"/>
  <c r="Z1143" i="41"/>
  <c r="J1143" i="41"/>
  <c r="G1143" i="41" s="1"/>
  <c r="I1143" i="41"/>
  <c r="H1143" i="41"/>
  <c r="F1143" i="41"/>
  <c r="C1143" i="41"/>
  <c r="AP1142" i="41"/>
  <c r="AO1142" i="41"/>
  <c r="AN1142" i="41"/>
  <c r="Z1142" i="41"/>
  <c r="J1142" i="41"/>
  <c r="I1142" i="41"/>
  <c r="H1142" i="41"/>
  <c r="G1142" i="41"/>
  <c r="F1142" i="41"/>
  <c r="C1142" i="41"/>
  <c r="AP1141" i="41"/>
  <c r="AO1141" i="41"/>
  <c r="AN1141" i="41"/>
  <c r="Z1141" i="41"/>
  <c r="J1141" i="41"/>
  <c r="I1141" i="41"/>
  <c r="H1141" i="41"/>
  <c r="G1141" i="41"/>
  <c r="F1141" i="41"/>
  <c r="C1141" i="41"/>
  <c r="AP1140" i="41"/>
  <c r="AO1140" i="41"/>
  <c r="AN1140" i="41"/>
  <c r="Z1140" i="41"/>
  <c r="J1140" i="41"/>
  <c r="I1140" i="41"/>
  <c r="H1140" i="41"/>
  <c r="G1140" i="41" s="1"/>
  <c r="F1140" i="41"/>
  <c r="C1140" i="41"/>
  <c r="AP1139" i="41"/>
  <c r="AO1139" i="41"/>
  <c r="AN1139" i="41"/>
  <c r="Z1139" i="41"/>
  <c r="J1139" i="41"/>
  <c r="I1139" i="41"/>
  <c r="H1139" i="41"/>
  <c r="G1139" i="41" s="1"/>
  <c r="F1139" i="41"/>
  <c r="C1139" i="41"/>
  <c r="AP1138" i="41"/>
  <c r="AO1138" i="41"/>
  <c r="AN1138" i="41"/>
  <c r="Z1138" i="41"/>
  <c r="J1138" i="41"/>
  <c r="G1138" i="41" s="1"/>
  <c r="I1138" i="41"/>
  <c r="H1138" i="41"/>
  <c r="F1138" i="41"/>
  <c r="C1138" i="41"/>
  <c r="AP1137" i="41"/>
  <c r="AO1137" i="41"/>
  <c r="AN1137" i="41"/>
  <c r="Z1137" i="41"/>
  <c r="J1137" i="41"/>
  <c r="I1137" i="41"/>
  <c r="H1137" i="41"/>
  <c r="F1137" i="41"/>
  <c r="C1137" i="41"/>
  <c r="AP1136" i="41"/>
  <c r="AO1136" i="41"/>
  <c r="AN1136" i="41"/>
  <c r="Z1136" i="41"/>
  <c r="J1136" i="41"/>
  <c r="I1136" i="41"/>
  <c r="G1136" i="41" s="1"/>
  <c r="H1136" i="41"/>
  <c r="F1136" i="41"/>
  <c r="C1136" i="41"/>
  <c r="AP1135" i="41"/>
  <c r="AO1135" i="41"/>
  <c r="AN1135" i="41"/>
  <c r="Z1135" i="41"/>
  <c r="J1135" i="41"/>
  <c r="I1135" i="41"/>
  <c r="H1135" i="41"/>
  <c r="G1135" i="41"/>
  <c r="F1135" i="41"/>
  <c r="C1135" i="41"/>
  <c r="AP1134" i="41"/>
  <c r="AO1134" i="41"/>
  <c r="AN1134" i="41"/>
  <c r="Z1134" i="41"/>
  <c r="J1134" i="41"/>
  <c r="G1134" i="41" s="1"/>
  <c r="I1134" i="41"/>
  <c r="H1134" i="41"/>
  <c r="F1134" i="41"/>
  <c r="C1134" i="41"/>
  <c r="AP1133" i="41"/>
  <c r="AO1133" i="41"/>
  <c r="AN1133" i="41"/>
  <c r="Z1133" i="41"/>
  <c r="J1133" i="41"/>
  <c r="I1133" i="41"/>
  <c r="H1133" i="41"/>
  <c r="G1133" i="41"/>
  <c r="F1133" i="41"/>
  <c r="C1133" i="41"/>
  <c r="AP1132" i="41"/>
  <c r="AO1132" i="41"/>
  <c r="AN1132" i="41"/>
  <c r="Z1132" i="41"/>
  <c r="J1132" i="41"/>
  <c r="I1132" i="41"/>
  <c r="H1132" i="41"/>
  <c r="G1132" i="41" s="1"/>
  <c r="F1132" i="41"/>
  <c r="C1132" i="41"/>
  <c r="AP1131" i="41"/>
  <c r="AO1131" i="41"/>
  <c r="AN1131" i="41"/>
  <c r="Z1131" i="41"/>
  <c r="J1131" i="41"/>
  <c r="I1131" i="41"/>
  <c r="H1131" i="41"/>
  <c r="G1131" i="41"/>
  <c r="F1131" i="41"/>
  <c r="C1131" i="41"/>
  <c r="AP1130" i="41"/>
  <c r="AO1130" i="41"/>
  <c r="AN1130" i="41"/>
  <c r="Z1130" i="41"/>
  <c r="J1130" i="41"/>
  <c r="I1130" i="41"/>
  <c r="H1130" i="41"/>
  <c r="G1130" i="41"/>
  <c r="F1130" i="41"/>
  <c r="C1130" i="41"/>
  <c r="AP1129" i="41"/>
  <c r="AO1129" i="41"/>
  <c r="AN1129" i="41"/>
  <c r="Z1129" i="41"/>
  <c r="J1129" i="41"/>
  <c r="I1129" i="41"/>
  <c r="H1129" i="41"/>
  <c r="G1129" i="41" s="1"/>
  <c r="F1129" i="41"/>
  <c r="C1129" i="41"/>
  <c r="AP1128" i="41"/>
  <c r="AO1128" i="41"/>
  <c r="AN1128" i="41"/>
  <c r="Z1128" i="41"/>
  <c r="J1128" i="41"/>
  <c r="I1128" i="41"/>
  <c r="H1128" i="41"/>
  <c r="F1128" i="41"/>
  <c r="C1128" i="41"/>
  <c r="AP1127" i="41"/>
  <c r="AO1127" i="41"/>
  <c r="AN1127" i="41"/>
  <c r="Z1127" i="41"/>
  <c r="J1127" i="41"/>
  <c r="I1127" i="41"/>
  <c r="H1127" i="41"/>
  <c r="G1127" i="41"/>
  <c r="F1127" i="41"/>
  <c r="C1127" i="41"/>
  <c r="AP1126" i="41"/>
  <c r="AO1126" i="41"/>
  <c r="AN1126" i="41"/>
  <c r="Z1126" i="41"/>
  <c r="J1126" i="41"/>
  <c r="I1126" i="41"/>
  <c r="H1126" i="41"/>
  <c r="G1126" i="41"/>
  <c r="F1126" i="41"/>
  <c r="C1126" i="41"/>
  <c r="AP1125" i="41"/>
  <c r="AO1125" i="41"/>
  <c r="AN1125" i="41"/>
  <c r="Z1125" i="41"/>
  <c r="J1125" i="41"/>
  <c r="I1125" i="41"/>
  <c r="H1125" i="41"/>
  <c r="G1125" i="41"/>
  <c r="F1125" i="41"/>
  <c r="C1125" i="41"/>
  <c r="AP1124" i="41"/>
  <c r="AO1124" i="41"/>
  <c r="AN1124" i="41"/>
  <c r="Z1124" i="41"/>
  <c r="J1124" i="41"/>
  <c r="I1124" i="41"/>
  <c r="H1124" i="41"/>
  <c r="G1124" i="41" s="1"/>
  <c r="F1124" i="41"/>
  <c r="C1124" i="41"/>
  <c r="AP1123" i="41"/>
  <c r="AO1123" i="41"/>
  <c r="AN1123" i="41"/>
  <c r="Z1123" i="41"/>
  <c r="J1123" i="41"/>
  <c r="I1123" i="41"/>
  <c r="H1123" i="41"/>
  <c r="G1123" i="41"/>
  <c r="F1123" i="41"/>
  <c r="C1123" i="41"/>
  <c r="AP1122" i="41"/>
  <c r="AO1122" i="41"/>
  <c r="AN1122" i="41"/>
  <c r="Z1122" i="41"/>
  <c r="J1122" i="41"/>
  <c r="I1122" i="41"/>
  <c r="H1122" i="41"/>
  <c r="G1122" i="41"/>
  <c r="F1122" i="41"/>
  <c r="C1122" i="41"/>
  <c r="AP1121" i="41"/>
  <c r="AO1121" i="41"/>
  <c r="AN1121" i="41"/>
  <c r="Z1121" i="41"/>
  <c r="J1121" i="41"/>
  <c r="I1121" i="41"/>
  <c r="H1121" i="41"/>
  <c r="G1121" i="41" s="1"/>
  <c r="F1121" i="41"/>
  <c r="C1121" i="41"/>
  <c r="AP1120" i="41"/>
  <c r="AO1120" i="41"/>
  <c r="AN1120" i="41"/>
  <c r="Z1120" i="41"/>
  <c r="J1120" i="41"/>
  <c r="I1120" i="41"/>
  <c r="H1120" i="41"/>
  <c r="G1120" i="41"/>
  <c r="F1120" i="41"/>
  <c r="C1120" i="41"/>
  <c r="AP1119" i="41"/>
  <c r="AO1119" i="41"/>
  <c r="AN1119" i="41"/>
  <c r="Z1119" i="41"/>
  <c r="J1119" i="41"/>
  <c r="I1119" i="41"/>
  <c r="H1119" i="41"/>
  <c r="G1119" i="41"/>
  <c r="F1119" i="41"/>
  <c r="C1119" i="41"/>
  <c r="AP1118" i="41"/>
  <c r="AO1118" i="41"/>
  <c r="AN1118" i="41"/>
  <c r="Z1118" i="41"/>
  <c r="J1118" i="41"/>
  <c r="I1118" i="41"/>
  <c r="H1118" i="41"/>
  <c r="G1118" i="41"/>
  <c r="F1118" i="41"/>
  <c r="C1118" i="41"/>
  <c r="AP1117" i="41"/>
  <c r="AO1117" i="41"/>
  <c r="AN1117" i="41"/>
  <c r="Z1117" i="41"/>
  <c r="J1117" i="41"/>
  <c r="I1117" i="41"/>
  <c r="H1117" i="41"/>
  <c r="G1117" i="41"/>
  <c r="F1117" i="41"/>
  <c r="C1117" i="41"/>
  <c r="AP1116" i="41"/>
  <c r="AO1116" i="41"/>
  <c r="AN1116" i="41"/>
  <c r="Z1116" i="41"/>
  <c r="J1116" i="41"/>
  <c r="I1116" i="41"/>
  <c r="H1116" i="41"/>
  <c r="F1116" i="41"/>
  <c r="C1116" i="41"/>
  <c r="AP1115" i="41"/>
  <c r="AO1115" i="41"/>
  <c r="AN1115" i="41"/>
  <c r="Z1115" i="41"/>
  <c r="J1115" i="41"/>
  <c r="I1115" i="41"/>
  <c r="H1115" i="41"/>
  <c r="G1115" i="41" s="1"/>
  <c r="F1115" i="41"/>
  <c r="C1115" i="41"/>
  <c r="AP1114" i="41"/>
  <c r="AO1114" i="41"/>
  <c r="AN1114" i="41"/>
  <c r="Z1114" i="41"/>
  <c r="J1114" i="41"/>
  <c r="I1114" i="41"/>
  <c r="H1114" i="41"/>
  <c r="G1114" i="41"/>
  <c r="F1114" i="41"/>
  <c r="C1114" i="41"/>
  <c r="AP1113" i="41"/>
  <c r="AO1113" i="41"/>
  <c r="AN1113" i="41"/>
  <c r="Z1113" i="41"/>
  <c r="J1113" i="41"/>
  <c r="I1113" i="41"/>
  <c r="H1113" i="41"/>
  <c r="G1113" i="41" s="1"/>
  <c r="F1113" i="41"/>
  <c r="C1113" i="41"/>
  <c r="AP1111" i="41"/>
  <c r="AO1111" i="41"/>
  <c r="AN1111" i="41"/>
  <c r="Z1111" i="41"/>
  <c r="J1111" i="41"/>
  <c r="I1111" i="41"/>
  <c r="H1111" i="41"/>
  <c r="G1111" i="41"/>
  <c r="F1111" i="41"/>
  <c r="C1111" i="41"/>
  <c r="AP1110" i="41"/>
  <c r="AO1110" i="41"/>
  <c r="AN1110" i="41"/>
  <c r="Z1110" i="41"/>
  <c r="J1110" i="41"/>
  <c r="G1110" i="41" s="1"/>
  <c r="I1110" i="41"/>
  <c r="H1110" i="41"/>
  <c r="F1110" i="41"/>
  <c r="C1110" i="41"/>
  <c r="AP1109" i="41"/>
  <c r="AO1109" i="41"/>
  <c r="AN1109" i="41"/>
  <c r="Z1109" i="41"/>
  <c r="J1109" i="41"/>
  <c r="I1109" i="41"/>
  <c r="G1109" i="41" s="1"/>
  <c r="H1109" i="41"/>
  <c r="F1109" i="41"/>
  <c r="C1109" i="41"/>
  <c r="AP1108" i="41"/>
  <c r="AO1108" i="41"/>
  <c r="AN1108" i="41"/>
  <c r="Z1108" i="41"/>
  <c r="J1108" i="41"/>
  <c r="I1108" i="41"/>
  <c r="H1108" i="41"/>
  <c r="G1108" i="41" s="1"/>
  <c r="F1108" i="41"/>
  <c r="C1108" i="41"/>
  <c r="AP1107" i="41"/>
  <c r="AO1107" i="41"/>
  <c r="AN1107" i="41"/>
  <c r="Z1107" i="41"/>
  <c r="J1107" i="41"/>
  <c r="I1107" i="41"/>
  <c r="H1107" i="41"/>
  <c r="G1107" i="41" s="1"/>
  <c r="F1107" i="41"/>
  <c r="C1107" i="41"/>
  <c r="AP1106" i="41"/>
  <c r="AO1106" i="41"/>
  <c r="AN1106" i="41"/>
  <c r="Z1106" i="41"/>
  <c r="J1106" i="41"/>
  <c r="I1106" i="41"/>
  <c r="H1106" i="41"/>
  <c r="G1106" i="41"/>
  <c r="F1106" i="41"/>
  <c r="C1106" i="41"/>
  <c r="AP1105" i="41"/>
  <c r="AO1105" i="41"/>
  <c r="AN1105" i="41"/>
  <c r="Z1105" i="41"/>
  <c r="J1105" i="41"/>
  <c r="G1105" i="41" s="1"/>
  <c r="I1105" i="41"/>
  <c r="H1105" i="41"/>
  <c r="F1105" i="41"/>
  <c r="C1105" i="41"/>
  <c r="AP1104" i="41"/>
  <c r="AO1104" i="41"/>
  <c r="AN1104" i="41"/>
  <c r="Z1104" i="41"/>
  <c r="J1104" i="41"/>
  <c r="I1104" i="41"/>
  <c r="H1104" i="41"/>
  <c r="G1104" i="41" s="1"/>
  <c r="F1104" i="41"/>
  <c r="C1104" i="41"/>
  <c r="AP1103" i="41"/>
  <c r="AO1103" i="41"/>
  <c r="AN1103" i="41"/>
  <c r="Z1103" i="41"/>
  <c r="J1103" i="41"/>
  <c r="I1103" i="41"/>
  <c r="H1103" i="41"/>
  <c r="G1103" i="41"/>
  <c r="F1103" i="41"/>
  <c r="C1103" i="41"/>
  <c r="AP1102" i="41"/>
  <c r="AO1102" i="41"/>
  <c r="AN1102" i="41"/>
  <c r="Z1102" i="41"/>
  <c r="J1102" i="41"/>
  <c r="I1102" i="41"/>
  <c r="H1102" i="41"/>
  <c r="G1102" i="41"/>
  <c r="F1102" i="41"/>
  <c r="C1102" i="41"/>
  <c r="AP1101" i="41"/>
  <c r="AO1101" i="41"/>
  <c r="AN1101" i="41"/>
  <c r="Z1101" i="41"/>
  <c r="J1101" i="41"/>
  <c r="I1101" i="41"/>
  <c r="H1101" i="41"/>
  <c r="G1101" i="41"/>
  <c r="F1101" i="41"/>
  <c r="C1101" i="41"/>
  <c r="AP1100" i="41"/>
  <c r="AO1100" i="41"/>
  <c r="AN1100" i="41"/>
  <c r="Z1100" i="41"/>
  <c r="J1100" i="41"/>
  <c r="I1100" i="41"/>
  <c r="H1100" i="41"/>
  <c r="G1100" i="41"/>
  <c r="F1100" i="41"/>
  <c r="C1100" i="41"/>
  <c r="AP1099" i="41"/>
  <c r="AO1099" i="41"/>
  <c r="AN1099" i="41"/>
  <c r="Z1099" i="41"/>
  <c r="J1099" i="41"/>
  <c r="I1099" i="41"/>
  <c r="H1099" i="41"/>
  <c r="G1099" i="41" s="1"/>
  <c r="F1099" i="41"/>
  <c r="C1099" i="41"/>
  <c r="AP1098" i="41"/>
  <c r="AO1098" i="41"/>
  <c r="AN1098" i="41"/>
  <c r="Z1098" i="41"/>
  <c r="J1098" i="41"/>
  <c r="I1098" i="41"/>
  <c r="H1098" i="41"/>
  <c r="G1098" i="41" s="1"/>
  <c r="F1098" i="41"/>
  <c r="C1098" i="41"/>
  <c r="AP1097" i="41"/>
  <c r="AO1097" i="41"/>
  <c r="AN1097" i="41"/>
  <c r="Z1097" i="41"/>
  <c r="J1097" i="41"/>
  <c r="I1097" i="41"/>
  <c r="G1097" i="41" s="1"/>
  <c r="H1097" i="41"/>
  <c r="F1097" i="41"/>
  <c r="C1097" i="41"/>
  <c r="AP1096" i="41"/>
  <c r="AO1096" i="41"/>
  <c r="AN1096" i="41"/>
  <c r="Z1096" i="41"/>
  <c r="J1096" i="41"/>
  <c r="I1096" i="41"/>
  <c r="H1096" i="41"/>
  <c r="G1096" i="41" s="1"/>
  <c r="F1096" i="41"/>
  <c r="C1096" i="41"/>
  <c r="AP1095" i="41"/>
  <c r="AO1095" i="41"/>
  <c r="AN1095" i="41"/>
  <c r="Z1095" i="41"/>
  <c r="J1095" i="41"/>
  <c r="I1095" i="41"/>
  <c r="H1095" i="41"/>
  <c r="G1095" i="41"/>
  <c r="F1095" i="41"/>
  <c r="C1095" i="41"/>
  <c r="AP1094" i="41"/>
  <c r="AO1094" i="41"/>
  <c r="AN1094" i="41"/>
  <c r="Z1094" i="41"/>
  <c r="J1094" i="41"/>
  <c r="I1094" i="41"/>
  <c r="H1094" i="41"/>
  <c r="G1094" i="41"/>
  <c r="F1094" i="41"/>
  <c r="C1094" i="41"/>
  <c r="AP1093" i="41"/>
  <c r="AO1093" i="41"/>
  <c r="AN1093" i="41"/>
  <c r="Z1093" i="41"/>
  <c r="J1093" i="41"/>
  <c r="I1093" i="41"/>
  <c r="H1093" i="41"/>
  <c r="G1093" i="41"/>
  <c r="F1093" i="41"/>
  <c r="C1093" i="41"/>
  <c r="AP1092" i="41"/>
  <c r="AO1092" i="41"/>
  <c r="AN1092" i="41"/>
  <c r="Z1092" i="41"/>
  <c r="J1092" i="41"/>
  <c r="I1092" i="41"/>
  <c r="G1092" i="41" s="1"/>
  <c r="H1092" i="41"/>
  <c r="F1092" i="41"/>
  <c r="C1092" i="41"/>
  <c r="AP1091" i="41"/>
  <c r="AO1091" i="41"/>
  <c r="AN1091" i="41"/>
  <c r="Z1091" i="41"/>
  <c r="J1091" i="41"/>
  <c r="I1091" i="41"/>
  <c r="H1091" i="41"/>
  <c r="F1091" i="41"/>
  <c r="C1091" i="41"/>
  <c r="AP1090" i="41"/>
  <c r="AO1090" i="41"/>
  <c r="AN1090" i="41"/>
  <c r="Z1090" i="41"/>
  <c r="J1090" i="41"/>
  <c r="I1090" i="41"/>
  <c r="H1090" i="41"/>
  <c r="G1090" i="41" s="1"/>
  <c r="F1090" i="41"/>
  <c r="C1090" i="41"/>
  <c r="AP1089" i="41"/>
  <c r="AO1089" i="41"/>
  <c r="AN1089" i="41"/>
  <c r="Z1089" i="41"/>
  <c r="J1089" i="41"/>
  <c r="I1089" i="41"/>
  <c r="H1089" i="41"/>
  <c r="G1089" i="41"/>
  <c r="F1089" i="41"/>
  <c r="C1089" i="41"/>
  <c r="AP1088" i="41"/>
  <c r="AO1088" i="41"/>
  <c r="AN1088" i="41"/>
  <c r="Z1088" i="41"/>
  <c r="J1088" i="41"/>
  <c r="I1088" i="41"/>
  <c r="H1088" i="41"/>
  <c r="G1088" i="41" s="1"/>
  <c r="F1088" i="41"/>
  <c r="C1088" i="41"/>
  <c r="AP1087" i="41"/>
  <c r="AO1087" i="41"/>
  <c r="AN1087" i="41"/>
  <c r="Z1087" i="41"/>
  <c r="J1087" i="41"/>
  <c r="I1087" i="41"/>
  <c r="G1087" i="41" s="1"/>
  <c r="H1087" i="41"/>
  <c r="F1087" i="41"/>
  <c r="C1087" i="41"/>
  <c r="AP1086" i="41"/>
  <c r="AO1086" i="41"/>
  <c r="AN1086" i="41"/>
  <c r="Z1086" i="41"/>
  <c r="J1086" i="41"/>
  <c r="G1086" i="41" s="1"/>
  <c r="I1086" i="41"/>
  <c r="H1086" i="41"/>
  <c r="F1086" i="41"/>
  <c r="C1086" i="41"/>
  <c r="AP1085" i="41"/>
  <c r="AO1085" i="41"/>
  <c r="AN1085" i="41"/>
  <c r="Z1085" i="41"/>
  <c r="J1085" i="41"/>
  <c r="I1085" i="41"/>
  <c r="G1085" i="41" s="1"/>
  <c r="H1085" i="41"/>
  <c r="F1085" i="41"/>
  <c r="C1085" i="41"/>
  <c r="AP1083" i="41"/>
  <c r="AO1083" i="41"/>
  <c r="AN1083" i="41"/>
  <c r="Z1083" i="41"/>
  <c r="J1083" i="41"/>
  <c r="I1083" i="41"/>
  <c r="H1083" i="41"/>
  <c r="G1083" i="41" s="1"/>
  <c r="F1083" i="41"/>
  <c r="C1083" i="41"/>
  <c r="AP1082" i="41"/>
  <c r="AO1082" i="41"/>
  <c r="AN1082" i="41"/>
  <c r="Z1082" i="41"/>
  <c r="J1082" i="41"/>
  <c r="I1082" i="41"/>
  <c r="H1082" i="41"/>
  <c r="F1082" i="41"/>
  <c r="C1082" i="41"/>
  <c r="AP1081" i="41"/>
  <c r="AO1081" i="41"/>
  <c r="AN1081" i="41"/>
  <c r="Z1081" i="41"/>
  <c r="J1081" i="41"/>
  <c r="I1081" i="41"/>
  <c r="H1081" i="41"/>
  <c r="G1081" i="41"/>
  <c r="F1081" i="41"/>
  <c r="C1081" i="41"/>
  <c r="AP1080" i="41"/>
  <c r="AO1080" i="41"/>
  <c r="AN1080" i="41"/>
  <c r="Z1080" i="41"/>
  <c r="J1080" i="41"/>
  <c r="G1080" i="41" s="1"/>
  <c r="I1080" i="41"/>
  <c r="H1080" i="41"/>
  <c r="F1080" i="41"/>
  <c r="C1080" i="41"/>
  <c r="AP1079" i="41"/>
  <c r="AO1079" i="41"/>
  <c r="AN1079" i="41"/>
  <c r="Z1079" i="41"/>
  <c r="J1079" i="41"/>
  <c r="I1079" i="41"/>
  <c r="H1079" i="41"/>
  <c r="G1079" i="41" s="1"/>
  <c r="F1079" i="41"/>
  <c r="C1079" i="41"/>
  <c r="AP1078" i="41"/>
  <c r="AO1078" i="41"/>
  <c r="AN1078" i="41"/>
  <c r="Z1078" i="41"/>
  <c r="J1078" i="41"/>
  <c r="I1078" i="41"/>
  <c r="H1078" i="41"/>
  <c r="G1078" i="41"/>
  <c r="F1078" i="41"/>
  <c r="C1078" i="41"/>
  <c r="AP1077" i="41"/>
  <c r="AO1077" i="41"/>
  <c r="AN1077" i="41"/>
  <c r="Z1077" i="41"/>
  <c r="J1077" i="41"/>
  <c r="I1077" i="41"/>
  <c r="H1077" i="41"/>
  <c r="G1077" i="41" s="1"/>
  <c r="F1077" i="41"/>
  <c r="C1077" i="41"/>
  <c r="AP1076" i="41"/>
  <c r="AO1076" i="41"/>
  <c r="AN1076" i="41"/>
  <c r="Z1076" i="41"/>
  <c r="J1076" i="41"/>
  <c r="I1076" i="41"/>
  <c r="H1076" i="41"/>
  <c r="G1076" i="41"/>
  <c r="F1076" i="41"/>
  <c r="C1076" i="41"/>
  <c r="AP1075" i="41"/>
  <c r="AO1075" i="41"/>
  <c r="AN1075" i="41"/>
  <c r="Z1075" i="41"/>
  <c r="J1075" i="41"/>
  <c r="I1075" i="41"/>
  <c r="H1075" i="41"/>
  <c r="G1075" i="41"/>
  <c r="F1075" i="41"/>
  <c r="C1075" i="41"/>
  <c r="AP1074" i="41"/>
  <c r="AO1074" i="41"/>
  <c r="AN1074" i="41"/>
  <c r="Z1074" i="41"/>
  <c r="J1074" i="41"/>
  <c r="G1074" i="41" s="1"/>
  <c r="I1074" i="41"/>
  <c r="H1074" i="41"/>
  <c r="F1074" i="41"/>
  <c r="C1074" i="41"/>
  <c r="AP1073" i="41"/>
  <c r="AO1073" i="41"/>
  <c r="AN1073" i="41"/>
  <c r="Z1073" i="41"/>
  <c r="J1073" i="41"/>
  <c r="I1073" i="41"/>
  <c r="G1073" i="41" s="1"/>
  <c r="H1073" i="41"/>
  <c r="F1073" i="41"/>
  <c r="C1073" i="41"/>
  <c r="AP1072" i="41"/>
  <c r="AO1072" i="41"/>
  <c r="AN1072" i="41"/>
  <c r="Z1072" i="41"/>
  <c r="J1072" i="41"/>
  <c r="I1072" i="41"/>
  <c r="G1072" i="41" s="1"/>
  <c r="H1072" i="41"/>
  <c r="F1072" i="41"/>
  <c r="C1072" i="41"/>
  <c r="AP1071" i="41"/>
  <c r="AO1071" i="41"/>
  <c r="AN1071" i="41"/>
  <c r="Z1071" i="41"/>
  <c r="J1071" i="41"/>
  <c r="I1071" i="41"/>
  <c r="H1071" i="41"/>
  <c r="G1071" i="41" s="1"/>
  <c r="F1071" i="41"/>
  <c r="C1071" i="41"/>
  <c r="AP1070" i="41"/>
  <c r="AO1070" i="41"/>
  <c r="AN1070" i="41"/>
  <c r="Z1070" i="41"/>
  <c r="J1070" i="41"/>
  <c r="I1070" i="41"/>
  <c r="H1070" i="41"/>
  <c r="G1070" i="41"/>
  <c r="F1070" i="41"/>
  <c r="C1070" i="41"/>
  <c r="AP1069" i="41"/>
  <c r="AO1069" i="41"/>
  <c r="AN1069" i="41"/>
  <c r="Z1069" i="41"/>
  <c r="J1069" i="41"/>
  <c r="I1069" i="41"/>
  <c r="H1069" i="41"/>
  <c r="G1069" i="41" s="1"/>
  <c r="F1069" i="41"/>
  <c r="C1069" i="41"/>
  <c r="AP1068" i="41"/>
  <c r="AO1068" i="41"/>
  <c r="AN1068" i="41"/>
  <c r="Z1068" i="41"/>
  <c r="J1068" i="41"/>
  <c r="G1068" i="41" s="1"/>
  <c r="I1068" i="41"/>
  <c r="H1068" i="41"/>
  <c r="F1068" i="41"/>
  <c r="C1068" i="41"/>
  <c r="AP1067" i="41"/>
  <c r="AO1067" i="41"/>
  <c r="AN1067" i="41"/>
  <c r="Z1067" i="41"/>
  <c r="J1067" i="41"/>
  <c r="I1067" i="41"/>
  <c r="H1067" i="41"/>
  <c r="G1067" i="41"/>
  <c r="F1067" i="41"/>
  <c r="C1067" i="41"/>
  <c r="AP1066" i="41"/>
  <c r="AO1066" i="41"/>
  <c r="AN1066" i="41"/>
  <c r="Z1066" i="41"/>
  <c r="J1066" i="41"/>
  <c r="I1066" i="41"/>
  <c r="H1066" i="41"/>
  <c r="G1066" i="41"/>
  <c r="F1066" i="41"/>
  <c r="C1066" i="41"/>
  <c r="AP1065" i="41"/>
  <c r="AO1065" i="41"/>
  <c r="AN1065" i="41"/>
  <c r="Z1065" i="41"/>
  <c r="J1065" i="41"/>
  <c r="I1065" i="41"/>
  <c r="H1065" i="41"/>
  <c r="G1065" i="41" s="1"/>
  <c r="F1065" i="41"/>
  <c r="C1065" i="41"/>
  <c r="AP1064" i="41"/>
  <c r="AO1064" i="41"/>
  <c r="AN1064" i="41"/>
  <c r="Z1064" i="41"/>
  <c r="J1064" i="41"/>
  <c r="I1064" i="41"/>
  <c r="G1064" i="41" s="1"/>
  <c r="H1064" i="41"/>
  <c r="F1064" i="41"/>
  <c r="C1064" i="41"/>
  <c r="AP1063" i="41"/>
  <c r="AO1063" i="41"/>
  <c r="AN1063" i="41"/>
  <c r="Z1063" i="41"/>
  <c r="J1063" i="41"/>
  <c r="I1063" i="41"/>
  <c r="H1063" i="41"/>
  <c r="G1063" i="41" s="1"/>
  <c r="F1063" i="41"/>
  <c r="C1063" i="41"/>
  <c r="AP1062" i="41"/>
  <c r="AO1062" i="41"/>
  <c r="AN1062" i="41"/>
  <c r="Z1062" i="41"/>
  <c r="J1062" i="41"/>
  <c r="I1062" i="41"/>
  <c r="H1062" i="41"/>
  <c r="G1062" i="41"/>
  <c r="F1062" i="41"/>
  <c r="C1062" i="41"/>
  <c r="AP1061" i="41"/>
  <c r="AO1061" i="41"/>
  <c r="AN1061" i="41"/>
  <c r="Z1061" i="41"/>
  <c r="J1061" i="41"/>
  <c r="I1061" i="41"/>
  <c r="H1061" i="41"/>
  <c r="G1061" i="41"/>
  <c r="F1061" i="41"/>
  <c r="C1061" i="41"/>
  <c r="AP1060" i="41"/>
  <c r="AO1060" i="41"/>
  <c r="AN1060" i="41"/>
  <c r="Z1060" i="41"/>
  <c r="J1060" i="41"/>
  <c r="I1060" i="41"/>
  <c r="G1060" i="41" s="1"/>
  <c r="H1060" i="41"/>
  <c r="F1060" i="41"/>
  <c r="C1060" i="41"/>
  <c r="AP1059" i="41"/>
  <c r="AO1059" i="41"/>
  <c r="AN1059" i="41"/>
  <c r="Z1059" i="41"/>
  <c r="J1059" i="41"/>
  <c r="I1059" i="41"/>
  <c r="G1059" i="41" s="1"/>
  <c r="H1059" i="41"/>
  <c r="F1059" i="41"/>
  <c r="C1059" i="41"/>
  <c r="AP1058" i="41"/>
  <c r="AO1058" i="41"/>
  <c r="AN1058" i="41"/>
  <c r="Z1058" i="41"/>
  <c r="J1058" i="41"/>
  <c r="I1058" i="41"/>
  <c r="H1058" i="41"/>
  <c r="G1058" i="41"/>
  <c r="F1058" i="41"/>
  <c r="C1058" i="41"/>
  <c r="AP1057" i="41"/>
  <c r="AO1057" i="41"/>
  <c r="AN1057" i="41"/>
  <c r="Z1057" i="41"/>
  <c r="J1057" i="41"/>
  <c r="I1057" i="41"/>
  <c r="H1057" i="41"/>
  <c r="G1057" i="41"/>
  <c r="F1057" i="41"/>
  <c r="C1057" i="41"/>
  <c r="AP1056" i="41"/>
  <c r="AO1056" i="41"/>
  <c r="AN1056" i="41"/>
  <c r="Z1056" i="41"/>
  <c r="J1056" i="41"/>
  <c r="I1056" i="41"/>
  <c r="H1056" i="41"/>
  <c r="G1056" i="41"/>
  <c r="F1056" i="41"/>
  <c r="C1056" i="41"/>
  <c r="AP1055" i="41"/>
  <c r="AO1055" i="41"/>
  <c r="AN1055" i="41"/>
  <c r="Z1055" i="41"/>
  <c r="J1055" i="41"/>
  <c r="I1055" i="41"/>
  <c r="H1055" i="41"/>
  <c r="G1055" i="41" s="1"/>
  <c r="F1055" i="41"/>
  <c r="C1055" i="41"/>
  <c r="AP1054" i="41"/>
  <c r="AO1054" i="41"/>
  <c r="AN1054" i="41"/>
  <c r="Z1054" i="41"/>
  <c r="J1054" i="41"/>
  <c r="G1054" i="41" s="1"/>
  <c r="I1054" i="41"/>
  <c r="H1054" i="41"/>
  <c r="F1054" i="41"/>
  <c r="C1054" i="41"/>
  <c r="AP1053" i="41"/>
  <c r="AO1053" i="41"/>
  <c r="AN1053" i="41"/>
  <c r="Z1053" i="41"/>
  <c r="J1053" i="41"/>
  <c r="I1053" i="41"/>
  <c r="H1053" i="41"/>
  <c r="G1053" i="41"/>
  <c r="F1053" i="41"/>
  <c r="C1053" i="41"/>
  <c r="AP1052" i="41"/>
  <c r="AO1052" i="41"/>
  <c r="AN1052" i="41"/>
  <c r="Z1052" i="41"/>
  <c r="J1052" i="41"/>
  <c r="I1052" i="41"/>
  <c r="G1052" i="41" s="1"/>
  <c r="H1052" i="41"/>
  <c r="F1052" i="41"/>
  <c r="C1052" i="41"/>
  <c r="AP1051" i="41"/>
  <c r="AO1051" i="41"/>
  <c r="AN1051" i="41"/>
  <c r="Z1051" i="41"/>
  <c r="J1051" i="41"/>
  <c r="I1051" i="41"/>
  <c r="H1051" i="41"/>
  <c r="F1051" i="41"/>
  <c r="C1051" i="41"/>
  <c r="AP1050" i="41"/>
  <c r="AO1050" i="41"/>
  <c r="AN1050" i="41"/>
  <c r="Z1050" i="41"/>
  <c r="J1050" i="41"/>
  <c r="I1050" i="41"/>
  <c r="H1050" i="41"/>
  <c r="G1050" i="41"/>
  <c r="F1050" i="41"/>
  <c r="C1050" i="41"/>
  <c r="AP1049" i="41"/>
  <c r="AO1049" i="41"/>
  <c r="AN1049" i="41"/>
  <c r="Z1049" i="41"/>
  <c r="J1049" i="41"/>
  <c r="I1049" i="41"/>
  <c r="H1049" i="41"/>
  <c r="G1049" i="41"/>
  <c r="F1049" i="41"/>
  <c r="C1049" i="41"/>
  <c r="AP1047" i="41"/>
  <c r="AO1047" i="41"/>
  <c r="AN1047" i="41"/>
  <c r="Z1047" i="41"/>
  <c r="J1047" i="41"/>
  <c r="I1047" i="41"/>
  <c r="H1047" i="41"/>
  <c r="G1047" i="41"/>
  <c r="F1047" i="41"/>
  <c r="C1047" i="41"/>
  <c r="AP1046" i="41"/>
  <c r="AO1046" i="41"/>
  <c r="AN1046" i="41"/>
  <c r="Z1046" i="41"/>
  <c r="J1046" i="41"/>
  <c r="I1046" i="41"/>
  <c r="H1046" i="41"/>
  <c r="G1046" i="41" s="1"/>
  <c r="F1046" i="41"/>
  <c r="C1046" i="41"/>
  <c r="AP1045" i="41"/>
  <c r="AO1045" i="41"/>
  <c r="AN1045" i="41"/>
  <c r="Z1045" i="41"/>
  <c r="J1045" i="41"/>
  <c r="I1045" i="41"/>
  <c r="G1045" i="41" s="1"/>
  <c r="H1045" i="41"/>
  <c r="F1045" i="41"/>
  <c r="C1045" i="41"/>
  <c r="AP1044" i="41"/>
  <c r="AO1044" i="41"/>
  <c r="AN1044" i="41"/>
  <c r="Z1044" i="41"/>
  <c r="J1044" i="41"/>
  <c r="I1044" i="41"/>
  <c r="H1044" i="41"/>
  <c r="G1044" i="41"/>
  <c r="F1044" i="41"/>
  <c r="C1044" i="41"/>
  <c r="AP1043" i="41"/>
  <c r="AO1043" i="41"/>
  <c r="AN1043" i="41"/>
  <c r="Z1043" i="41"/>
  <c r="J1043" i="41"/>
  <c r="I1043" i="41"/>
  <c r="H1043" i="41"/>
  <c r="G1043" i="41"/>
  <c r="F1043" i="41"/>
  <c r="C1043" i="41"/>
  <c r="AP1042" i="41"/>
  <c r="AO1042" i="41"/>
  <c r="AN1042" i="41"/>
  <c r="Z1042" i="41"/>
  <c r="J1042" i="41"/>
  <c r="I1042" i="41"/>
  <c r="H1042" i="41"/>
  <c r="G1042" i="41"/>
  <c r="F1042" i="41"/>
  <c r="C1042" i="41"/>
  <c r="AP1041" i="41"/>
  <c r="AO1041" i="41"/>
  <c r="AN1041" i="41"/>
  <c r="Z1041" i="41"/>
  <c r="J1041" i="41"/>
  <c r="I1041" i="41"/>
  <c r="H1041" i="41"/>
  <c r="G1041" i="41"/>
  <c r="F1041" i="41"/>
  <c r="C1041" i="41"/>
  <c r="AP1040" i="41"/>
  <c r="AO1040" i="41"/>
  <c r="AN1040" i="41"/>
  <c r="Z1040" i="41"/>
  <c r="J1040" i="41"/>
  <c r="I1040" i="41"/>
  <c r="H1040" i="41"/>
  <c r="G1040" i="41"/>
  <c r="F1040" i="41"/>
  <c r="C1040" i="41"/>
  <c r="AP1039" i="41"/>
  <c r="AO1039" i="41"/>
  <c r="AN1039" i="41"/>
  <c r="Z1039" i="41"/>
  <c r="J1039" i="41"/>
  <c r="I1039" i="41"/>
  <c r="H1039" i="41"/>
  <c r="G1039" i="41"/>
  <c r="F1039" i="41"/>
  <c r="C1039" i="41"/>
  <c r="AP1038" i="41"/>
  <c r="AO1038" i="41"/>
  <c r="AN1038" i="41"/>
  <c r="Z1038" i="41"/>
  <c r="J1038" i="41"/>
  <c r="I1038" i="41"/>
  <c r="H1038" i="41"/>
  <c r="F1038" i="41"/>
  <c r="C1038" i="41"/>
  <c r="AP1037" i="41"/>
  <c r="AO1037" i="41"/>
  <c r="AN1037" i="41"/>
  <c r="Z1037" i="41"/>
  <c r="J1037" i="41"/>
  <c r="I1037" i="41"/>
  <c r="G1037" i="41" s="1"/>
  <c r="H1037" i="41"/>
  <c r="F1037" i="41"/>
  <c r="C1037" i="41"/>
  <c r="AP1036" i="41"/>
  <c r="AO1036" i="41"/>
  <c r="AN1036" i="41"/>
  <c r="Z1036" i="41"/>
  <c r="J1036" i="41"/>
  <c r="I1036" i="41"/>
  <c r="H1036" i="41"/>
  <c r="G1036" i="41"/>
  <c r="F1036" i="41"/>
  <c r="C1036" i="41"/>
  <c r="AP1035" i="41"/>
  <c r="AO1035" i="41"/>
  <c r="AN1035" i="41"/>
  <c r="Z1035" i="41"/>
  <c r="J1035" i="41"/>
  <c r="I1035" i="41"/>
  <c r="H1035" i="41"/>
  <c r="G1035" i="41"/>
  <c r="F1035" i="41"/>
  <c r="C1035" i="41"/>
  <c r="AP1034" i="41"/>
  <c r="AO1034" i="41"/>
  <c r="AN1034" i="41"/>
  <c r="Z1034" i="41"/>
  <c r="J1034" i="41"/>
  <c r="I1034" i="41"/>
  <c r="H1034" i="41"/>
  <c r="G1034" i="41"/>
  <c r="F1034" i="41"/>
  <c r="C1034" i="41"/>
  <c r="AP1033" i="41"/>
  <c r="AO1033" i="41"/>
  <c r="AN1033" i="41"/>
  <c r="Z1033" i="41"/>
  <c r="J1033" i="41"/>
  <c r="G1033" i="41" s="1"/>
  <c r="I1033" i="41"/>
  <c r="H1033" i="41"/>
  <c r="F1033" i="41"/>
  <c r="C1033" i="41"/>
  <c r="AP1032" i="41"/>
  <c r="AO1032" i="41"/>
  <c r="AN1032" i="41"/>
  <c r="Z1032" i="41"/>
  <c r="J1032" i="41"/>
  <c r="I1032" i="41"/>
  <c r="H1032" i="41"/>
  <c r="G1032" i="41"/>
  <c r="F1032" i="41"/>
  <c r="C1032" i="41"/>
  <c r="AP1031" i="41"/>
  <c r="AO1031" i="41"/>
  <c r="AN1031" i="41"/>
  <c r="Z1031" i="41"/>
  <c r="J1031" i="41"/>
  <c r="I1031" i="41"/>
  <c r="G1031" i="41" s="1"/>
  <c r="H1031" i="41"/>
  <c r="F1031" i="41"/>
  <c r="C1031" i="41"/>
  <c r="AP1030" i="41"/>
  <c r="AO1030" i="41"/>
  <c r="AN1030" i="41"/>
  <c r="Z1030" i="41"/>
  <c r="J1030" i="41"/>
  <c r="I1030" i="41"/>
  <c r="H1030" i="41"/>
  <c r="G1030" i="41" s="1"/>
  <c r="F1030" i="41"/>
  <c r="C1030" i="41"/>
  <c r="AP1029" i="41"/>
  <c r="AO1029" i="41"/>
  <c r="AN1029" i="41"/>
  <c r="Z1029" i="41"/>
  <c r="J1029" i="41"/>
  <c r="I1029" i="41"/>
  <c r="H1029" i="41"/>
  <c r="G1029" i="41"/>
  <c r="F1029" i="41"/>
  <c r="C1029" i="41"/>
  <c r="AP1028" i="41"/>
  <c r="AO1028" i="41"/>
  <c r="AN1028" i="41"/>
  <c r="Z1028" i="41"/>
  <c r="J1028" i="41"/>
  <c r="I1028" i="41"/>
  <c r="H1028" i="41"/>
  <c r="G1028" i="41"/>
  <c r="F1028" i="41"/>
  <c r="C1028" i="41"/>
  <c r="AP1027" i="41"/>
  <c r="AO1027" i="41"/>
  <c r="AN1027" i="41"/>
  <c r="Z1027" i="41"/>
  <c r="J1027" i="41"/>
  <c r="I1027" i="41"/>
  <c r="H1027" i="41"/>
  <c r="G1027" i="41"/>
  <c r="F1027" i="41"/>
  <c r="C1027" i="41"/>
  <c r="AP1026" i="41"/>
  <c r="AO1026" i="41"/>
  <c r="AN1026" i="41"/>
  <c r="Z1026" i="41"/>
  <c r="J1026" i="41"/>
  <c r="I1026" i="41"/>
  <c r="H1026" i="41"/>
  <c r="G1026" i="41"/>
  <c r="F1026" i="41"/>
  <c r="C1026" i="41"/>
  <c r="AP1025" i="41"/>
  <c r="AO1025" i="41"/>
  <c r="AN1025" i="41"/>
  <c r="Z1025" i="41"/>
  <c r="J1025" i="41"/>
  <c r="G1025" i="41" s="1"/>
  <c r="I1025" i="41"/>
  <c r="H1025" i="41"/>
  <c r="F1025" i="41"/>
  <c r="C1025" i="41"/>
  <c r="AP1024" i="41"/>
  <c r="AO1024" i="41"/>
  <c r="AN1024" i="41"/>
  <c r="Z1024" i="41"/>
  <c r="J1024" i="41"/>
  <c r="I1024" i="41"/>
  <c r="G1024" i="41" s="1"/>
  <c r="H1024" i="41"/>
  <c r="F1024" i="41"/>
  <c r="C1024" i="41"/>
  <c r="AP1023" i="41"/>
  <c r="AO1023" i="41"/>
  <c r="AN1023" i="41"/>
  <c r="Z1023" i="41"/>
  <c r="J1023" i="41"/>
  <c r="I1023" i="41"/>
  <c r="G1023" i="41" s="1"/>
  <c r="H1023" i="41"/>
  <c r="F1023" i="41"/>
  <c r="C1023" i="41"/>
  <c r="AP1022" i="41"/>
  <c r="AO1022" i="41"/>
  <c r="AN1022" i="41"/>
  <c r="Z1022" i="41"/>
  <c r="J1022" i="41"/>
  <c r="I1022" i="41"/>
  <c r="H1022" i="41"/>
  <c r="G1022" i="41" s="1"/>
  <c r="F1022" i="41"/>
  <c r="C1022" i="41"/>
  <c r="AP1021" i="41"/>
  <c r="AO1021" i="41"/>
  <c r="AN1021" i="41"/>
  <c r="Z1021" i="41"/>
  <c r="J1021" i="41"/>
  <c r="I1021" i="41"/>
  <c r="G1021" i="41" s="1"/>
  <c r="H1021" i="41"/>
  <c r="F1021" i="41"/>
  <c r="C1021" i="41"/>
  <c r="AP1020" i="41"/>
  <c r="AO1020" i="41"/>
  <c r="AN1020" i="41"/>
  <c r="Z1020" i="41"/>
  <c r="J1020" i="41"/>
  <c r="G1020" i="41" s="1"/>
  <c r="I1020" i="41"/>
  <c r="H1020" i="41"/>
  <c r="F1020" i="41"/>
  <c r="C1020" i="41"/>
  <c r="AP1019" i="41"/>
  <c r="AO1019" i="41"/>
  <c r="AN1019" i="41"/>
  <c r="Z1019" i="41"/>
  <c r="J1019" i="41"/>
  <c r="G1019" i="41" s="1"/>
  <c r="I1019" i="41"/>
  <c r="H1019" i="41"/>
  <c r="F1019" i="41"/>
  <c r="C1019" i="41"/>
  <c r="AP1018" i="41"/>
  <c r="AO1018" i="41"/>
  <c r="AN1018" i="41"/>
  <c r="Z1018" i="41"/>
  <c r="J1018" i="41"/>
  <c r="I1018" i="41"/>
  <c r="H1018" i="41"/>
  <c r="G1018" i="41"/>
  <c r="F1018" i="41"/>
  <c r="C1018" i="41"/>
  <c r="AP1017" i="41"/>
  <c r="AO1017" i="41"/>
  <c r="AN1017" i="41"/>
  <c r="Z1017" i="41"/>
  <c r="J1017" i="41"/>
  <c r="I1017" i="41"/>
  <c r="H1017" i="41"/>
  <c r="G1017" i="41" s="1"/>
  <c r="F1017" i="41"/>
  <c r="C1017" i="41"/>
  <c r="AP1015" i="41"/>
  <c r="AO1015" i="41"/>
  <c r="AN1015" i="41"/>
  <c r="Z1015" i="41"/>
  <c r="J1015" i="41"/>
  <c r="I1015" i="41"/>
  <c r="H1015" i="41"/>
  <c r="G1015" i="41" s="1"/>
  <c r="F1015" i="41"/>
  <c r="C1015" i="41"/>
  <c r="AP1014" i="41"/>
  <c r="AO1014" i="41"/>
  <c r="AN1014" i="41"/>
  <c r="Z1014" i="41"/>
  <c r="J1014" i="41"/>
  <c r="I1014" i="41"/>
  <c r="H1014" i="41"/>
  <c r="G1014" i="41"/>
  <c r="F1014" i="41"/>
  <c r="C1014" i="41"/>
  <c r="AP1013" i="41"/>
  <c r="AO1013" i="41"/>
  <c r="AN1013" i="41"/>
  <c r="Z1013" i="41"/>
  <c r="J1013" i="41"/>
  <c r="I1013" i="41"/>
  <c r="H1013" i="41"/>
  <c r="G1013" i="41" s="1"/>
  <c r="F1013" i="41"/>
  <c r="C1013" i="41"/>
  <c r="AP1012" i="41"/>
  <c r="AO1012" i="41"/>
  <c r="AN1012" i="41"/>
  <c r="Z1012" i="41"/>
  <c r="J1012" i="41"/>
  <c r="I1012" i="41"/>
  <c r="H1012" i="41"/>
  <c r="G1012" i="41"/>
  <c r="F1012" i="41"/>
  <c r="C1012" i="41"/>
  <c r="AP1011" i="41"/>
  <c r="AO1011" i="41"/>
  <c r="AN1011" i="41"/>
  <c r="Z1011" i="41"/>
  <c r="J1011" i="41"/>
  <c r="I1011" i="41"/>
  <c r="G1011" i="41" s="1"/>
  <c r="H1011" i="41"/>
  <c r="F1011" i="41"/>
  <c r="C1011" i="41"/>
  <c r="AP1010" i="41"/>
  <c r="AO1010" i="41"/>
  <c r="AN1010" i="41"/>
  <c r="Z1010" i="41"/>
  <c r="J1010" i="41"/>
  <c r="I1010" i="41"/>
  <c r="G1010" i="41" s="1"/>
  <c r="H1010" i="41"/>
  <c r="F1010" i="41"/>
  <c r="C1010" i="41"/>
  <c r="AP1009" i="41"/>
  <c r="AO1009" i="41"/>
  <c r="AN1009" i="41"/>
  <c r="Z1009" i="41"/>
  <c r="J1009" i="41"/>
  <c r="I1009" i="41"/>
  <c r="H1009" i="41"/>
  <c r="G1009" i="41" s="1"/>
  <c r="F1009" i="41"/>
  <c r="C1009" i="41"/>
  <c r="AP1008" i="41"/>
  <c r="AO1008" i="41"/>
  <c r="AN1008" i="41"/>
  <c r="Z1008" i="41"/>
  <c r="J1008" i="41"/>
  <c r="I1008" i="41"/>
  <c r="H1008" i="41"/>
  <c r="G1008" i="41"/>
  <c r="F1008" i="41"/>
  <c r="C1008" i="41"/>
  <c r="AP1007" i="41"/>
  <c r="AO1007" i="41"/>
  <c r="AN1007" i="41"/>
  <c r="Z1007" i="41"/>
  <c r="J1007" i="41"/>
  <c r="I1007" i="41"/>
  <c r="H1007" i="41"/>
  <c r="G1007" i="41"/>
  <c r="F1007" i="41"/>
  <c r="C1007" i="41"/>
  <c r="AP1006" i="41"/>
  <c r="AO1006" i="41"/>
  <c r="AN1006" i="41"/>
  <c r="Z1006" i="41"/>
  <c r="J1006" i="41"/>
  <c r="I1006" i="41"/>
  <c r="H1006" i="41"/>
  <c r="G1006" i="41"/>
  <c r="F1006" i="41"/>
  <c r="C1006" i="41"/>
  <c r="AP1005" i="41"/>
  <c r="AO1005" i="41"/>
  <c r="AN1005" i="41"/>
  <c r="Z1005" i="41"/>
  <c r="J1005" i="41"/>
  <c r="I1005" i="41"/>
  <c r="H1005" i="41"/>
  <c r="G1005" i="41" s="1"/>
  <c r="F1005" i="41"/>
  <c r="C1005" i="41"/>
  <c r="AP1004" i="41"/>
  <c r="AO1004" i="41"/>
  <c r="AN1004" i="41"/>
  <c r="Z1004" i="41"/>
  <c r="J1004" i="41"/>
  <c r="I1004" i="41"/>
  <c r="H1004" i="41"/>
  <c r="G1004" i="41"/>
  <c r="F1004" i="41"/>
  <c r="C1004" i="41"/>
  <c r="AP1003" i="41"/>
  <c r="AO1003" i="41"/>
  <c r="AN1003" i="41"/>
  <c r="Z1003" i="41"/>
  <c r="J1003" i="41"/>
  <c r="I1003" i="41"/>
  <c r="H1003" i="41"/>
  <c r="G1003" i="41" s="1"/>
  <c r="F1003" i="41"/>
  <c r="C1003" i="41"/>
  <c r="AP1002" i="41"/>
  <c r="AO1002" i="41"/>
  <c r="AN1002" i="41"/>
  <c r="Z1002" i="41"/>
  <c r="J1002" i="41"/>
  <c r="I1002" i="41"/>
  <c r="G1002" i="41" s="1"/>
  <c r="H1002" i="41"/>
  <c r="F1002" i="41"/>
  <c r="C1002" i="41"/>
  <c r="AP1001" i="41"/>
  <c r="AO1001" i="41"/>
  <c r="AN1001" i="41"/>
  <c r="Z1001" i="41"/>
  <c r="J1001" i="41"/>
  <c r="I1001" i="41"/>
  <c r="H1001" i="41"/>
  <c r="G1001" i="41"/>
  <c r="F1001" i="41"/>
  <c r="C1001" i="41"/>
  <c r="AP1000" i="41"/>
  <c r="AO1000" i="41"/>
  <c r="AN1000" i="41"/>
  <c r="Z1000" i="41"/>
  <c r="J1000" i="41"/>
  <c r="I1000" i="41"/>
  <c r="H1000" i="41"/>
  <c r="G1000" i="41"/>
  <c r="F1000" i="41"/>
  <c r="C1000" i="41"/>
  <c r="AP999" i="41"/>
  <c r="AO999" i="41"/>
  <c r="AN999" i="41"/>
  <c r="Z999" i="41"/>
  <c r="J999" i="41"/>
  <c r="I999" i="41"/>
  <c r="H999" i="41"/>
  <c r="G999" i="41"/>
  <c r="F999" i="41"/>
  <c r="C999" i="41"/>
  <c r="AP998" i="41"/>
  <c r="AO998" i="41"/>
  <c r="AN998" i="41"/>
  <c r="Z998" i="41"/>
  <c r="J998" i="41"/>
  <c r="G998" i="41" s="1"/>
  <c r="I998" i="41"/>
  <c r="H998" i="41"/>
  <c r="F998" i="41"/>
  <c r="C998" i="41"/>
  <c r="AP997" i="41"/>
  <c r="AO997" i="41"/>
  <c r="AN997" i="41"/>
  <c r="Z997" i="41"/>
  <c r="J997" i="41"/>
  <c r="I997" i="41"/>
  <c r="H997" i="41"/>
  <c r="G997" i="41" s="1"/>
  <c r="F997" i="41"/>
  <c r="C997" i="41"/>
  <c r="AP996" i="41"/>
  <c r="AO996" i="41"/>
  <c r="AN996" i="41"/>
  <c r="Z996" i="41"/>
  <c r="J996" i="41"/>
  <c r="I996" i="41"/>
  <c r="H996" i="41"/>
  <c r="G996" i="41"/>
  <c r="F996" i="41"/>
  <c r="C996" i="41"/>
  <c r="AP995" i="41"/>
  <c r="AO995" i="41"/>
  <c r="AN995" i="41"/>
  <c r="Z995" i="41"/>
  <c r="J995" i="41"/>
  <c r="I995" i="41"/>
  <c r="H995" i="41"/>
  <c r="G995" i="41"/>
  <c r="F995" i="41"/>
  <c r="C995" i="41"/>
  <c r="AP992" i="41"/>
  <c r="AO992" i="41"/>
  <c r="AN992" i="41"/>
  <c r="Z992" i="41"/>
  <c r="J992" i="41"/>
  <c r="I992" i="41"/>
  <c r="H992" i="41"/>
  <c r="G992" i="41"/>
  <c r="F992" i="41"/>
  <c r="C992" i="41"/>
  <c r="AP991" i="41"/>
  <c r="AO991" i="41"/>
  <c r="AN991" i="41"/>
  <c r="Z991" i="41"/>
  <c r="J991" i="41"/>
  <c r="I991" i="41"/>
  <c r="H991" i="41"/>
  <c r="G991" i="41"/>
  <c r="F991" i="41"/>
  <c r="C991" i="41"/>
  <c r="AP988" i="41"/>
  <c r="AO988" i="41"/>
  <c r="AN988" i="41"/>
  <c r="Z988" i="41"/>
  <c r="J988" i="41"/>
  <c r="I988" i="41"/>
  <c r="H988" i="41"/>
  <c r="G988" i="41"/>
  <c r="F988" i="41"/>
  <c r="C988" i="41"/>
  <c r="AP987" i="41"/>
  <c r="AO987" i="41"/>
  <c r="AN987" i="41"/>
  <c r="Z987" i="41"/>
  <c r="J987" i="41"/>
  <c r="I987" i="41"/>
  <c r="H987" i="41"/>
  <c r="G987" i="41"/>
  <c r="F987" i="41"/>
  <c r="C987" i="41"/>
  <c r="AP986" i="41"/>
  <c r="AO986" i="41"/>
  <c r="AN986" i="41"/>
  <c r="Z986" i="41"/>
  <c r="J986" i="41"/>
  <c r="I986" i="41"/>
  <c r="G986" i="41" s="1"/>
  <c r="H986" i="41"/>
  <c r="F986" i="41"/>
  <c r="C986" i="41"/>
  <c r="AP985" i="41"/>
  <c r="AO985" i="41"/>
  <c r="AN985" i="41"/>
  <c r="Z985" i="41"/>
  <c r="J985" i="41"/>
  <c r="I985" i="41"/>
  <c r="H985" i="41"/>
  <c r="F985" i="41"/>
  <c r="C985" i="41"/>
  <c r="AP984" i="41"/>
  <c r="AO984" i="41"/>
  <c r="AN984" i="41"/>
  <c r="Z984" i="41"/>
  <c r="J984" i="41"/>
  <c r="I984" i="41"/>
  <c r="H984" i="41"/>
  <c r="G984" i="41"/>
  <c r="F984" i="41"/>
  <c r="C984" i="41"/>
  <c r="AP983" i="41"/>
  <c r="AO983" i="41"/>
  <c r="AN983" i="41"/>
  <c r="Z983" i="41"/>
  <c r="J983" i="41"/>
  <c r="I983" i="41"/>
  <c r="H983" i="41"/>
  <c r="G983" i="41"/>
  <c r="F983" i="41"/>
  <c r="C983" i="41"/>
  <c r="AP982" i="41"/>
  <c r="AO982" i="41"/>
  <c r="AN982" i="41"/>
  <c r="Z982" i="41"/>
  <c r="J982" i="41"/>
  <c r="I982" i="41"/>
  <c r="H982" i="41"/>
  <c r="G982" i="41"/>
  <c r="F982" i="41"/>
  <c r="C982" i="41"/>
  <c r="AP981" i="41"/>
  <c r="AO981" i="41"/>
  <c r="AN981" i="41"/>
  <c r="Z981" i="41"/>
  <c r="J981" i="41"/>
  <c r="I981" i="41"/>
  <c r="H981" i="41"/>
  <c r="G981" i="41"/>
  <c r="F981" i="41"/>
  <c r="C981" i="41"/>
  <c r="AP980" i="41"/>
  <c r="AO980" i="41"/>
  <c r="AN980" i="41"/>
  <c r="Z980" i="41"/>
  <c r="J980" i="41"/>
  <c r="G980" i="41" s="1"/>
  <c r="I980" i="41"/>
  <c r="H980" i="41"/>
  <c r="F980" i="41"/>
  <c r="C980" i="41"/>
  <c r="AP979" i="41"/>
  <c r="AO979" i="41"/>
  <c r="AN979" i="41"/>
  <c r="Z979" i="41"/>
  <c r="J979" i="41"/>
  <c r="I979" i="41"/>
  <c r="H979" i="41"/>
  <c r="G979" i="41"/>
  <c r="F979" i="41"/>
  <c r="C979" i="41"/>
  <c r="AP978" i="41"/>
  <c r="AO978" i="41"/>
  <c r="AN978" i="41"/>
  <c r="Z978" i="41"/>
  <c r="J978" i="41"/>
  <c r="I978" i="41"/>
  <c r="G978" i="41" s="1"/>
  <c r="H978" i="41"/>
  <c r="F978" i="41"/>
  <c r="C978" i="41"/>
  <c r="AP977" i="41"/>
  <c r="AO977" i="41"/>
  <c r="AN977" i="41"/>
  <c r="Z977" i="41"/>
  <c r="J977" i="41"/>
  <c r="I977" i="41"/>
  <c r="H977" i="41"/>
  <c r="G977" i="41" s="1"/>
  <c r="F977" i="41"/>
  <c r="C977" i="41"/>
  <c r="AP976" i="41"/>
  <c r="AO976" i="41"/>
  <c r="AN976" i="41"/>
  <c r="Z976" i="41"/>
  <c r="J976" i="41"/>
  <c r="I976" i="41"/>
  <c r="H976" i="41"/>
  <c r="G976" i="41"/>
  <c r="F976" i="41"/>
  <c r="C976" i="41"/>
  <c r="AP975" i="41"/>
  <c r="AO975" i="41"/>
  <c r="AN975" i="41"/>
  <c r="Z975" i="41"/>
  <c r="J975" i="41"/>
  <c r="I975" i="41"/>
  <c r="H975" i="41"/>
  <c r="G975" i="41"/>
  <c r="F975" i="41"/>
  <c r="C975" i="41"/>
  <c r="AP974" i="41"/>
  <c r="AO974" i="41"/>
  <c r="AN974" i="41"/>
  <c r="Z974" i="41"/>
  <c r="J974" i="41"/>
  <c r="I974" i="41"/>
  <c r="H974" i="41"/>
  <c r="G974" i="41"/>
  <c r="F974" i="41"/>
  <c r="C974" i="41"/>
  <c r="AP973" i="41"/>
  <c r="AO973" i="41"/>
  <c r="AN973" i="41"/>
  <c r="Z973" i="41"/>
  <c r="J973" i="41"/>
  <c r="I973" i="41"/>
  <c r="G973" i="41" s="1"/>
  <c r="H973" i="41"/>
  <c r="F973" i="41"/>
  <c r="C973" i="41"/>
  <c r="AP972" i="41"/>
  <c r="AO972" i="41"/>
  <c r="AN972" i="41"/>
  <c r="Z972" i="41"/>
  <c r="J972" i="41"/>
  <c r="G972" i="41" s="1"/>
  <c r="I972" i="41"/>
  <c r="H972" i="41"/>
  <c r="F972" i="41"/>
  <c r="C972" i="41"/>
  <c r="AP971" i="41"/>
  <c r="AO971" i="41"/>
  <c r="AN971" i="41"/>
  <c r="Z971" i="41"/>
  <c r="J971" i="41"/>
  <c r="I971" i="41"/>
  <c r="H971" i="41"/>
  <c r="G971" i="41" s="1"/>
  <c r="F971" i="41"/>
  <c r="C971" i="41"/>
  <c r="AP970" i="41"/>
  <c r="AO970" i="41"/>
  <c r="AN970" i="41"/>
  <c r="Z970" i="41"/>
  <c r="J970" i="41"/>
  <c r="I970" i="41"/>
  <c r="H970" i="41"/>
  <c r="G970" i="41"/>
  <c r="F970" i="41"/>
  <c r="C970" i="41"/>
  <c r="AP969" i="41"/>
  <c r="AO969" i="41"/>
  <c r="AN969" i="41"/>
  <c r="Z969" i="41"/>
  <c r="J969" i="41"/>
  <c r="I969" i="41"/>
  <c r="H969" i="41"/>
  <c r="G969" i="41" s="1"/>
  <c r="F969" i="41"/>
  <c r="C969" i="41"/>
  <c r="AP968" i="41"/>
  <c r="AO968" i="41"/>
  <c r="AN968" i="41"/>
  <c r="Z968" i="41"/>
  <c r="J968" i="41"/>
  <c r="G968" i="41" s="1"/>
  <c r="I968" i="41"/>
  <c r="H968" i="41"/>
  <c r="F968" i="41"/>
  <c r="C968" i="41"/>
  <c r="AP967" i="41"/>
  <c r="AO967" i="41"/>
  <c r="AN967" i="41"/>
  <c r="Z967" i="41"/>
  <c r="J967" i="41"/>
  <c r="G967" i="41" s="1"/>
  <c r="I967" i="41"/>
  <c r="H967" i="41"/>
  <c r="F967" i="41"/>
  <c r="C967" i="41"/>
  <c r="AP966" i="41"/>
  <c r="AO966" i="41"/>
  <c r="AN966" i="41"/>
  <c r="Z966" i="41"/>
  <c r="J966" i="41"/>
  <c r="I966" i="41"/>
  <c r="G966" i="41" s="1"/>
  <c r="H966" i="41"/>
  <c r="F966" i="41"/>
  <c r="C966" i="41"/>
  <c r="AP965" i="41"/>
  <c r="AO965" i="41"/>
  <c r="AN965" i="41"/>
  <c r="Z965" i="41"/>
  <c r="J965" i="41"/>
  <c r="I965" i="41"/>
  <c r="H965" i="41"/>
  <c r="G965" i="41" s="1"/>
  <c r="F965" i="41"/>
  <c r="C965" i="41"/>
  <c r="AP964" i="41"/>
  <c r="AO964" i="41"/>
  <c r="AN964" i="41"/>
  <c r="Z964" i="41"/>
  <c r="J964" i="41"/>
  <c r="I964" i="41"/>
  <c r="H964" i="41"/>
  <c r="F964" i="41"/>
  <c r="C964" i="41"/>
  <c r="AP963" i="41"/>
  <c r="AO963" i="41"/>
  <c r="AN963" i="41"/>
  <c r="Z963" i="41"/>
  <c r="J963" i="41"/>
  <c r="I963" i="41"/>
  <c r="H963" i="41"/>
  <c r="G963" i="41"/>
  <c r="F963" i="41"/>
  <c r="C963" i="41"/>
  <c r="AP962" i="41"/>
  <c r="AO962" i="41"/>
  <c r="AN962" i="41"/>
  <c r="Z962" i="41"/>
  <c r="J962" i="41"/>
  <c r="I962" i="41"/>
  <c r="H962" i="41"/>
  <c r="G962" i="41"/>
  <c r="F962" i="41"/>
  <c r="C962" i="41"/>
  <c r="AP961" i="41"/>
  <c r="AO961" i="41"/>
  <c r="AN961" i="41"/>
  <c r="Z961" i="41"/>
  <c r="J961" i="41"/>
  <c r="I961" i="41"/>
  <c r="H961" i="41"/>
  <c r="F961" i="41"/>
  <c r="C961" i="41"/>
  <c r="AP960" i="41"/>
  <c r="AO960" i="41"/>
  <c r="AN960" i="41"/>
  <c r="Z960" i="41"/>
  <c r="J960" i="41"/>
  <c r="I960" i="41"/>
  <c r="G960" i="41" s="1"/>
  <c r="H960" i="41"/>
  <c r="F960" i="41"/>
  <c r="C960" i="41"/>
  <c r="AP958" i="41"/>
  <c r="AO958" i="41"/>
  <c r="AN958" i="41"/>
  <c r="Z958" i="41"/>
  <c r="J958" i="41"/>
  <c r="I958" i="41"/>
  <c r="G958" i="41" s="1"/>
  <c r="H958" i="41"/>
  <c r="F958" i="41"/>
  <c r="C958" i="41"/>
  <c r="AP957" i="41"/>
  <c r="AO957" i="41"/>
  <c r="AN957" i="41"/>
  <c r="Z957" i="41"/>
  <c r="J957" i="41"/>
  <c r="I957" i="41"/>
  <c r="H957" i="41"/>
  <c r="G957" i="41"/>
  <c r="F957" i="41"/>
  <c r="C957" i="41"/>
  <c r="AP956" i="41"/>
  <c r="AO956" i="41"/>
  <c r="AN956" i="41"/>
  <c r="Z956" i="41"/>
  <c r="J956" i="41"/>
  <c r="I956" i="41"/>
  <c r="H956" i="41"/>
  <c r="G956" i="41" s="1"/>
  <c r="F956" i="41"/>
  <c r="C956" i="41"/>
  <c r="AP955" i="41"/>
  <c r="AO955" i="41"/>
  <c r="AN955" i="41"/>
  <c r="Z955" i="41"/>
  <c r="J955" i="41"/>
  <c r="I955" i="41"/>
  <c r="H955" i="41"/>
  <c r="G955" i="41"/>
  <c r="F955" i="41"/>
  <c r="C955" i="41"/>
  <c r="AP954" i="41"/>
  <c r="AO954" i="41"/>
  <c r="AN954" i="41"/>
  <c r="Z954" i="41"/>
  <c r="J954" i="41"/>
  <c r="I954" i="41"/>
  <c r="H954" i="41"/>
  <c r="G954" i="41"/>
  <c r="F954" i="41"/>
  <c r="C954" i="41"/>
  <c r="AP953" i="41"/>
  <c r="AO953" i="41"/>
  <c r="AN953" i="41"/>
  <c r="Z953" i="41"/>
  <c r="J953" i="41"/>
  <c r="I953" i="41"/>
  <c r="H953" i="41"/>
  <c r="G953" i="41"/>
  <c r="F953" i="41"/>
  <c r="C953" i="41"/>
  <c r="AP952" i="41"/>
  <c r="AO952" i="41"/>
  <c r="AN952" i="41"/>
  <c r="Z952" i="41"/>
  <c r="J952" i="41"/>
  <c r="I952" i="41"/>
  <c r="H952" i="41"/>
  <c r="G952" i="41" s="1"/>
  <c r="F952" i="41"/>
  <c r="C952" i="41"/>
  <c r="AP951" i="41"/>
  <c r="AO951" i="41"/>
  <c r="AN951" i="41"/>
  <c r="Z951" i="41"/>
  <c r="J951" i="41"/>
  <c r="I951" i="41"/>
  <c r="G951" i="41" s="1"/>
  <c r="H951" i="41"/>
  <c r="F951" i="41"/>
  <c r="C951" i="41"/>
  <c r="AP950" i="41"/>
  <c r="AO950" i="41"/>
  <c r="AN950" i="41"/>
  <c r="Z950" i="41"/>
  <c r="J950" i="41"/>
  <c r="I950" i="41"/>
  <c r="H950" i="41"/>
  <c r="G950" i="41" s="1"/>
  <c r="F950" i="41"/>
  <c r="C950" i="41"/>
  <c r="AP949" i="41"/>
  <c r="AO949" i="41"/>
  <c r="AN949" i="41"/>
  <c r="Z949" i="41"/>
  <c r="J949" i="41"/>
  <c r="I949" i="41"/>
  <c r="H949" i="41"/>
  <c r="G949" i="41"/>
  <c r="F949" i="41"/>
  <c r="C949" i="41"/>
  <c r="AP948" i="41"/>
  <c r="AO948" i="41"/>
  <c r="AN948" i="41"/>
  <c r="Z948" i="41"/>
  <c r="J948" i="41"/>
  <c r="I948" i="41"/>
  <c r="H948" i="41"/>
  <c r="G948" i="41"/>
  <c r="F948" i="41"/>
  <c r="C948" i="41"/>
  <c r="AP947" i="41"/>
  <c r="AO947" i="41"/>
  <c r="AN947" i="41"/>
  <c r="Z947" i="41"/>
  <c r="J947" i="41"/>
  <c r="I947" i="41"/>
  <c r="H947" i="41"/>
  <c r="G947" i="41"/>
  <c r="F947" i="41"/>
  <c r="C947" i="41"/>
  <c r="AP946" i="41"/>
  <c r="AO946" i="41"/>
  <c r="AN946" i="41"/>
  <c r="Z946" i="41"/>
  <c r="J946" i="41"/>
  <c r="I946" i="41"/>
  <c r="H946" i="41"/>
  <c r="G946" i="41"/>
  <c r="F946" i="41"/>
  <c r="C946" i="41"/>
  <c r="AP945" i="41"/>
  <c r="AO945" i="41"/>
  <c r="AN945" i="41"/>
  <c r="Z945" i="41"/>
  <c r="J945" i="41"/>
  <c r="G945" i="41" s="1"/>
  <c r="I945" i="41"/>
  <c r="H945" i="41"/>
  <c r="F945" i="41"/>
  <c r="C945" i="41"/>
  <c r="AP944" i="41"/>
  <c r="AO944" i="41"/>
  <c r="AN944" i="41"/>
  <c r="Z944" i="41"/>
  <c r="J944" i="41"/>
  <c r="I944" i="41"/>
  <c r="H944" i="41"/>
  <c r="G944" i="41" s="1"/>
  <c r="F944" i="41"/>
  <c r="C944" i="41"/>
  <c r="AP943" i="41"/>
  <c r="AO943" i="41"/>
  <c r="AN943" i="41"/>
  <c r="Z943" i="41"/>
  <c r="J943" i="41"/>
  <c r="I943" i="41"/>
  <c r="H943" i="41"/>
  <c r="G943" i="41"/>
  <c r="F943" i="41"/>
  <c r="C943" i="41"/>
  <c r="AP942" i="41"/>
  <c r="AO942" i="41"/>
  <c r="AN942" i="41"/>
  <c r="Z942" i="41"/>
  <c r="J942" i="41"/>
  <c r="I942" i="41"/>
  <c r="H942" i="41"/>
  <c r="G942" i="41"/>
  <c r="F942" i="41"/>
  <c r="C942" i="41"/>
  <c r="AP941" i="41"/>
  <c r="AO941" i="41"/>
  <c r="AN941" i="41"/>
  <c r="Z941" i="41"/>
  <c r="J941" i="41"/>
  <c r="I941" i="41"/>
  <c r="H941" i="41"/>
  <c r="G941" i="41"/>
  <c r="F941" i="41"/>
  <c r="C941" i="41"/>
  <c r="AP940" i="41"/>
  <c r="AO940" i="41"/>
  <c r="AN940" i="41"/>
  <c r="Z940" i="41"/>
  <c r="J940" i="41"/>
  <c r="I940" i="41"/>
  <c r="H940" i="41"/>
  <c r="G940" i="41"/>
  <c r="F940" i="41"/>
  <c r="C940" i="41"/>
  <c r="AP939" i="41"/>
  <c r="AO939" i="41"/>
  <c r="AN939" i="41"/>
  <c r="Z939" i="41"/>
  <c r="J939" i="41"/>
  <c r="I939" i="41"/>
  <c r="H939" i="41"/>
  <c r="G939" i="41" s="1"/>
  <c r="F939" i="41"/>
  <c r="C939" i="41"/>
  <c r="AP938" i="41"/>
  <c r="AO938" i="41"/>
  <c r="AN938" i="41"/>
  <c r="Z938" i="41"/>
  <c r="J938" i="41"/>
  <c r="I938" i="41"/>
  <c r="G938" i="41" s="1"/>
  <c r="H938" i="41"/>
  <c r="F938" i="41"/>
  <c r="C938" i="41"/>
  <c r="AP935" i="41"/>
  <c r="AO935" i="41"/>
  <c r="AN935" i="41"/>
  <c r="Z935" i="41"/>
  <c r="J935" i="41"/>
  <c r="I935" i="41"/>
  <c r="G935" i="41" s="1"/>
  <c r="H935" i="41"/>
  <c r="F935" i="41"/>
  <c r="C935" i="41"/>
  <c r="AP934" i="41"/>
  <c r="AO934" i="41"/>
  <c r="AN934" i="41"/>
  <c r="Z934" i="41"/>
  <c r="J934" i="41"/>
  <c r="I934" i="41"/>
  <c r="H934" i="41"/>
  <c r="G934" i="41" s="1"/>
  <c r="F934" i="41"/>
  <c r="C934" i="41"/>
  <c r="AP933" i="41"/>
  <c r="AO933" i="41"/>
  <c r="AN933" i="41"/>
  <c r="Z933" i="41"/>
  <c r="J933" i="41"/>
  <c r="I933" i="41"/>
  <c r="H933" i="41"/>
  <c r="G933" i="41"/>
  <c r="F933" i="41"/>
  <c r="C933" i="41"/>
  <c r="AP932" i="41"/>
  <c r="AO932" i="41"/>
  <c r="AN932" i="41"/>
  <c r="Z932" i="41"/>
  <c r="J932" i="41"/>
  <c r="I932" i="41"/>
  <c r="H932" i="41"/>
  <c r="G932" i="41"/>
  <c r="F932" i="41"/>
  <c r="C932" i="41"/>
  <c r="AP931" i="41"/>
  <c r="AO931" i="41"/>
  <c r="AN931" i="41"/>
  <c r="Z931" i="41"/>
  <c r="J931" i="41"/>
  <c r="G931" i="41" s="1"/>
  <c r="I931" i="41"/>
  <c r="H931" i="41"/>
  <c r="F931" i="41"/>
  <c r="C931" i="41"/>
  <c r="AP930" i="41"/>
  <c r="AO930" i="41"/>
  <c r="AN930" i="41"/>
  <c r="Z930" i="41"/>
  <c r="J930" i="41"/>
  <c r="I930" i="41"/>
  <c r="H930" i="41"/>
  <c r="G930" i="41"/>
  <c r="F930" i="41"/>
  <c r="C930" i="41"/>
  <c r="AP929" i="41"/>
  <c r="AO929" i="41"/>
  <c r="AN929" i="41"/>
  <c r="Z929" i="41"/>
  <c r="J929" i="41"/>
  <c r="I929" i="41"/>
  <c r="H929" i="41"/>
  <c r="G929" i="41"/>
  <c r="F929" i="41"/>
  <c r="C929" i="41"/>
  <c r="AP928" i="41"/>
  <c r="AO928" i="41"/>
  <c r="AN928" i="41"/>
  <c r="Z928" i="41"/>
  <c r="J928" i="41"/>
  <c r="I928" i="41"/>
  <c r="H928" i="41"/>
  <c r="G928" i="41" s="1"/>
  <c r="F928" i="41"/>
  <c r="C928" i="41"/>
  <c r="AP927" i="41"/>
  <c r="AO927" i="41"/>
  <c r="AN927" i="41"/>
  <c r="Z927" i="41"/>
  <c r="J927" i="41"/>
  <c r="I927" i="41"/>
  <c r="H927" i="41"/>
  <c r="F927" i="41"/>
  <c r="C927" i="41"/>
  <c r="AP926" i="41"/>
  <c r="AO926" i="41"/>
  <c r="AN926" i="41"/>
  <c r="Z926" i="41"/>
  <c r="J926" i="41"/>
  <c r="I926" i="41"/>
  <c r="H926" i="41"/>
  <c r="G926" i="41" s="1"/>
  <c r="F926" i="41"/>
  <c r="C926" i="41"/>
  <c r="AP925" i="41"/>
  <c r="AO925" i="41"/>
  <c r="AN925" i="41"/>
  <c r="Z925" i="41"/>
  <c r="J925" i="41"/>
  <c r="I925" i="41"/>
  <c r="H925" i="41"/>
  <c r="G925" i="41"/>
  <c r="F925" i="41"/>
  <c r="C925" i="41"/>
  <c r="AP924" i="41"/>
  <c r="AO924" i="41"/>
  <c r="AN924" i="41"/>
  <c r="Z924" i="41"/>
  <c r="J924" i="41"/>
  <c r="I924" i="41"/>
  <c r="H924" i="41"/>
  <c r="G924" i="41"/>
  <c r="F924" i="41"/>
  <c r="C924" i="41"/>
  <c r="AP923" i="41"/>
  <c r="AO923" i="41"/>
  <c r="AN923" i="41"/>
  <c r="Z923" i="41"/>
  <c r="J923" i="41"/>
  <c r="I923" i="41"/>
  <c r="G923" i="41" s="1"/>
  <c r="H923" i="41"/>
  <c r="F923" i="41"/>
  <c r="C923" i="41"/>
  <c r="AP922" i="41"/>
  <c r="AO922" i="41"/>
  <c r="AN922" i="41"/>
  <c r="Z922" i="41"/>
  <c r="J922" i="41"/>
  <c r="I922" i="41"/>
  <c r="G922" i="41" s="1"/>
  <c r="H922" i="41"/>
  <c r="F922" i="41"/>
  <c r="C922" i="41"/>
  <c r="AP921" i="41"/>
  <c r="AO921" i="41"/>
  <c r="AN921" i="41"/>
  <c r="Z921" i="41"/>
  <c r="J921" i="41"/>
  <c r="I921" i="41"/>
  <c r="G921" i="41" s="1"/>
  <c r="H921" i="41"/>
  <c r="F921" i="41"/>
  <c r="C921" i="41"/>
  <c r="AP920" i="41"/>
  <c r="AO920" i="41"/>
  <c r="AN920" i="41"/>
  <c r="Z920" i="41"/>
  <c r="J920" i="41"/>
  <c r="I920" i="41"/>
  <c r="H920" i="41"/>
  <c r="G920" i="41"/>
  <c r="F920" i="41"/>
  <c r="C920" i="41"/>
  <c r="AP918" i="41"/>
  <c r="AO918" i="41"/>
  <c r="AN918" i="41"/>
  <c r="Z918" i="41"/>
  <c r="J918" i="41"/>
  <c r="I918" i="41"/>
  <c r="H918" i="41"/>
  <c r="G918" i="41"/>
  <c r="F918" i="41"/>
  <c r="C918" i="41"/>
  <c r="AP917" i="41"/>
  <c r="AO917" i="41"/>
  <c r="AN917" i="41"/>
  <c r="Z917" i="41"/>
  <c r="J917" i="41"/>
  <c r="I917" i="41"/>
  <c r="H917" i="41"/>
  <c r="G917" i="41"/>
  <c r="F917" i="41"/>
  <c r="C917" i="41"/>
  <c r="AP916" i="41"/>
  <c r="AO916" i="41"/>
  <c r="AN916" i="41"/>
  <c r="Z916" i="41"/>
  <c r="J916" i="41"/>
  <c r="I916" i="41"/>
  <c r="H916" i="41"/>
  <c r="G916" i="41"/>
  <c r="F916" i="41"/>
  <c r="C916" i="41"/>
  <c r="AP915" i="41"/>
  <c r="AO915" i="41"/>
  <c r="AN915" i="41"/>
  <c r="Z915" i="41"/>
  <c r="J915" i="41"/>
  <c r="I915" i="41"/>
  <c r="H915" i="41"/>
  <c r="G915" i="41" s="1"/>
  <c r="F915" i="41"/>
  <c r="C915" i="41"/>
  <c r="AP914" i="41"/>
  <c r="AO914" i="41"/>
  <c r="AN914" i="41"/>
  <c r="Z914" i="41"/>
  <c r="J914" i="41"/>
  <c r="I914" i="41"/>
  <c r="G914" i="41" s="1"/>
  <c r="H914" i="41"/>
  <c r="F914" i="41"/>
  <c r="C914" i="41"/>
  <c r="AP913" i="41"/>
  <c r="AO913" i="41"/>
  <c r="AN913" i="41"/>
  <c r="Z913" i="41"/>
  <c r="J913" i="41"/>
  <c r="I913" i="41"/>
  <c r="G913" i="41" s="1"/>
  <c r="H913" i="41"/>
  <c r="F913" i="41"/>
  <c r="C913" i="41"/>
  <c r="AP912" i="41"/>
  <c r="AO912" i="41"/>
  <c r="AN912" i="41"/>
  <c r="Z912" i="41"/>
  <c r="J912" i="41"/>
  <c r="I912" i="41"/>
  <c r="H912" i="41"/>
  <c r="G912" i="41"/>
  <c r="F912" i="41"/>
  <c r="C912" i="41"/>
  <c r="AP911" i="41"/>
  <c r="AO911" i="41"/>
  <c r="AN911" i="41"/>
  <c r="Z911" i="41"/>
  <c r="J911" i="41"/>
  <c r="I911" i="41"/>
  <c r="H911" i="41"/>
  <c r="G911" i="41" s="1"/>
  <c r="F911" i="41"/>
  <c r="C911" i="41"/>
  <c r="AP910" i="41"/>
  <c r="AO910" i="41"/>
  <c r="AN910" i="41"/>
  <c r="Z910" i="41"/>
  <c r="J910" i="41"/>
  <c r="G910" i="41" s="1"/>
  <c r="I910" i="41"/>
  <c r="H910" i="41"/>
  <c r="F910" i="41"/>
  <c r="C910" i="41"/>
  <c r="AP909" i="41"/>
  <c r="AO909" i="41"/>
  <c r="AN909" i="41"/>
  <c r="Z909" i="41"/>
  <c r="J909" i="41"/>
  <c r="I909" i="41"/>
  <c r="H909" i="41"/>
  <c r="G909" i="41"/>
  <c r="F909" i="41"/>
  <c r="C909" i="41"/>
  <c r="AP908" i="41"/>
  <c r="AO908" i="41"/>
  <c r="AN908" i="41"/>
  <c r="Z908" i="41"/>
  <c r="J908" i="41"/>
  <c r="I908" i="41"/>
  <c r="H908" i="41"/>
  <c r="G908" i="41"/>
  <c r="F908" i="41"/>
  <c r="C908" i="41"/>
  <c r="AP907" i="41"/>
  <c r="AO907" i="41"/>
  <c r="AN907" i="41"/>
  <c r="Z907" i="41"/>
  <c r="J907" i="41"/>
  <c r="I907" i="41"/>
  <c r="H907" i="41"/>
  <c r="G907" i="41" s="1"/>
  <c r="F907" i="41"/>
  <c r="C907" i="41"/>
  <c r="AP906" i="41"/>
  <c r="AO906" i="41"/>
  <c r="AN906" i="41"/>
  <c r="Z906" i="41"/>
  <c r="J906" i="41"/>
  <c r="I906" i="41"/>
  <c r="G906" i="41" s="1"/>
  <c r="H906" i="41"/>
  <c r="F906" i="41"/>
  <c r="C906" i="41"/>
  <c r="AP905" i="41"/>
  <c r="AO905" i="41"/>
  <c r="AN905" i="41"/>
  <c r="Z905" i="41"/>
  <c r="J905" i="41"/>
  <c r="I905" i="41"/>
  <c r="G905" i="41" s="1"/>
  <c r="H905" i="41"/>
  <c r="F905" i="41"/>
  <c r="C905" i="41"/>
  <c r="AP903" i="41"/>
  <c r="AO903" i="41"/>
  <c r="AN903" i="41"/>
  <c r="Z903" i="41"/>
  <c r="J903" i="41"/>
  <c r="I903" i="41"/>
  <c r="H903" i="41"/>
  <c r="G903" i="41"/>
  <c r="F903" i="41"/>
  <c r="C903" i="41"/>
  <c r="AP902" i="41"/>
  <c r="AO902" i="41"/>
  <c r="AN902" i="41"/>
  <c r="Z902" i="41"/>
  <c r="J902" i="41"/>
  <c r="I902" i="41"/>
  <c r="H902" i="41"/>
  <c r="G902" i="41" s="1"/>
  <c r="F902" i="41"/>
  <c r="C902" i="41"/>
  <c r="AP901" i="41"/>
  <c r="AO901" i="41"/>
  <c r="AN901" i="41"/>
  <c r="Z901" i="41"/>
  <c r="J901" i="41"/>
  <c r="I901" i="41"/>
  <c r="H901" i="41"/>
  <c r="G901" i="41"/>
  <c r="F901" i="41"/>
  <c r="C901" i="41"/>
  <c r="AP900" i="41"/>
  <c r="AO900" i="41"/>
  <c r="AN900" i="41"/>
  <c r="Z900" i="41"/>
  <c r="J900" i="41"/>
  <c r="I900" i="41"/>
  <c r="H900" i="41"/>
  <c r="G900" i="41"/>
  <c r="F900" i="41"/>
  <c r="C900" i="41"/>
  <c r="AP899" i="41"/>
  <c r="AO899" i="41"/>
  <c r="AN899" i="41"/>
  <c r="Z899" i="41"/>
  <c r="J899" i="41"/>
  <c r="I899" i="41"/>
  <c r="H899" i="41"/>
  <c r="G899" i="41"/>
  <c r="F899" i="41"/>
  <c r="C899" i="41"/>
  <c r="AP898" i="41"/>
  <c r="AO898" i="41"/>
  <c r="AN898" i="41"/>
  <c r="Z898" i="41"/>
  <c r="J898" i="41"/>
  <c r="I898" i="41"/>
  <c r="H898" i="41"/>
  <c r="G898" i="41"/>
  <c r="F898" i="41"/>
  <c r="C898" i="41"/>
  <c r="AP897" i="41"/>
  <c r="AO897" i="41"/>
  <c r="AN897" i="41"/>
  <c r="Z897" i="41"/>
  <c r="J897" i="41"/>
  <c r="I897" i="41"/>
  <c r="G897" i="41" s="1"/>
  <c r="H897" i="41"/>
  <c r="F897" i="41"/>
  <c r="C897" i="41"/>
  <c r="AP896" i="41"/>
  <c r="AO896" i="41"/>
  <c r="AN896" i="41"/>
  <c r="Z896" i="41"/>
  <c r="J896" i="41"/>
  <c r="I896" i="41"/>
  <c r="G896" i="41" s="1"/>
  <c r="H896" i="41"/>
  <c r="F896" i="41"/>
  <c r="C896" i="41"/>
  <c r="AP895" i="41"/>
  <c r="AO895" i="41"/>
  <c r="AN895" i="41"/>
  <c r="Z895" i="41"/>
  <c r="J895" i="41"/>
  <c r="I895" i="41"/>
  <c r="H895" i="41"/>
  <c r="G895" i="41"/>
  <c r="F895" i="41"/>
  <c r="C895" i="41"/>
  <c r="AP894" i="41"/>
  <c r="AO894" i="41"/>
  <c r="AN894" i="41"/>
  <c r="Z894" i="41"/>
  <c r="J894" i="41"/>
  <c r="I894" i="41"/>
  <c r="H894" i="41"/>
  <c r="G894" i="41" s="1"/>
  <c r="F894" i="41"/>
  <c r="C894" i="41"/>
  <c r="AP893" i="41"/>
  <c r="AO893" i="41"/>
  <c r="AN893" i="41"/>
  <c r="Z893" i="41"/>
  <c r="J893" i="41"/>
  <c r="I893" i="41"/>
  <c r="H893" i="41"/>
  <c r="G893" i="41"/>
  <c r="F893" i="41"/>
  <c r="C893" i="41"/>
  <c r="AP892" i="41"/>
  <c r="AO892" i="41"/>
  <c r="AN892" i="41"/>
  <c r="Z892" i="41"/>
  <c r="J892" i="41"/>
  <c r="I892" i="41"/>
  <c r="H892" i="41"/>
  <c r="G892" i="41"/>
  <c r="F892" i="41"/>
  <c r="C892" i="41"/>
  <c r="AP891" i="41"/>
  <c r="AO891" i="41"/>
  <c r="AN891" i="41"/>
  <c r="Z891" i="41"/>
  <c r="J891" i="41"/>
  <c r="I891" i="41"/>
  <c r="H891" i="41"/>
  <c r="G891" i="41"/>
  <c r="F891" i="41"/>
  <c r="C891" i="41"/>
  <c r="AP890" i="41"/>
  <c r="AO890" i="41"/>
  <c r="AN890" i="41"/>
  <c r="Z890" i="41"/>
  <c r="J890" i="41"/>
  <c r="I890" i="41"/>
  <c r="H890" i="41"/>
  <c r="G890" i="41" s="1"/>
  <c r="F890" i="41"/>
  <c r="C890" i="41"/>
  <c r="AP889" i="41"/>
  <c r="AO889" i="41"/>
  <c r="AN889" i="41"/>
  <c r="Z889" i="41"/>
  <c r="J889" i="41"/>
  <c r="I889" i="41"/>
  <c r="G889" i="41" s="1"/>
  <c r="H889" i="41"/>
  <c r="F889" i="41"/>
  <c r="C889" i="41"/>
  <c r="AP888" i="41"/>
  <c r="AO888" i="41"/>
  <c r="AN888" i="41"/>
  <c r="Z888" i="41"/>
  <c r="J888" i="41"/>
  <c r="I888" i="41"/>
  <c r="G888" i="41" s="1"/>
  <c r="H888" i="41"/>
  <c r="F888" i="41"/>
  <c r="C888" i="41"/>
  <c r="AP887" i="41"/>
  <c r="AO887" i="41"/>
  <c r="AN887" i="41"/>
  <c r="Z887" i="41"/>
  <c r="J887" i="41"/>
  <c r="I887" i="41"/>
  <c r="H887" i="41"/>
  <c r="G887" i="41"/>
  <c r="F887" i="41"/>
  <c r="C887" i="41"/>
  <c r="AP886" i="41"/>
  <c r="AO886" i="41"/>
  <c r="AN886" i="41"/>
  <c r="Z886" i="41"/>
  <c r="J886" i="41"/>
  <c r="I886" i="41"/>
  <c r="H886" i="41"/>
  <c r="G886" i="41" s="1"/>
  <c r="F886" i="41"/>
  <c r="C886" i="41"/>
  <c r="AP885" i="41"/>
  <c r="AO885" i="41"/>
  <c r="AN885" i="41"/>
  <c r="Z885" i="41"/>
  <c r="J885" i="41"/>
  <c r="I885" i="41"/>
  <c r="H885" i="41"/>
  <c r="G885" i="41" s="1"/>
  <c r="F885" i="41"/>
  <c r="C885" i="41"/>
  <c r="AP884" i="41"/>
  <c r="AO884" i="41"/>
  <c r="AN884" i="41"/>
  <c r="Z884" i="41"/>
  <c r="J884" i="41"/>
  <c r="I884" i="41"/>
  <c r="H884" i="41"/>
  <c r="G884" i="41"/>
  <c r="F884" i="41"/>
  <c r="C884" i="41"/>
  <c r="AP883" i="41"/>
  <c r="AO883" i="41"/>
  <c r="AN883" i="41"/>
  <c r="Z883" i="41"/>
  <c r="J883" i="41"/>
  <c r="I883" i="41"/>
  <c r="H883" i="41"/>
  <c r="G883" i="41"/>
  <c r="F883" i="41"/>
  <c r="C883" i="41"/>
  <c r="AP882" i="41"/>
  <c r="AO882" i="41"/>
  <c r="AN882" i="41"/>
  <c r="Z882" i="41"/>
  <c r="J882" i="41"/>
  <c r="I882" i="41"/>
  <c r="H882" i="41"/>
  <c r="G882" i="41"/>
  <c r="F882" i="41"/>
  <c r="C882" i="41"/>
  <c r="AP881" i="41"/>
  <c r="AO881" i="41"/>
  <c r="AN881" i="41"/>
  <c r="Z881" i="41"/>
  <c r="J881" i="41"/>
  <c r="I881" i="41"/>
  <c r="G881" i="41" s="1"/>
  <c r="H881" i="41"/>
  <c r="F881" i="41"/>
  <c r="C881" i="41"/>
  <c r="AP880" i="41"/>
  <c r="AO880" i="41"/>
  <c r="AN880" i="41"/>
  <c r="Z880" i="41"/>
  <c r="J880" i="41"/>
  <c r="I880" i="41"/>
  <c r="G880" i="41" s="1"/>
  <c r="H880" i="41"/>
  <c r="F880" i="41"/>
  <c r="C880" i="41"/>
  <c r="AP879" i="41"/>
  <c r="AO879" i="41"/>
  <c r="AN879" i="41"/>
  <c r="Z879" i="41"/>
  <c r="J879" i="41"/>
  <c r="I879" i="41"/>
  <c r="H879" i="41"/>
  <c r="G879" i="41" s="1"/>
  <c r="F879" i="41"/>
  <c r="C879" i="41"/>
  <c r="AP878" i="41"/>
  <c r="AO878" i="41"/>
  <c r="AN878" i="41"/>
  <c r="Z878" i="41"/>
  <c r="J878" i="41"/>
  <c r="I878" i="41"/>
  <c r="H878" i="41"/>
  <c r="G878" i="41" s="1"/>
  <c r="F878" i="41"/>
  <c r="C878" i="41"/>
  <c r="AP877" i="41"/>
  <c r="AO877" i="41"/>
  <c r="AN877" i="41"/>
  <c r="Z877" i="41"/>
  <c r="J877" i="41"/>
  <c r="I877" i="41"/>
  <c r="H877" i="41"/>
  <c r="G877" i="41"/>
  <c r="F877" i="41"/>
  <c r="C877" i="41"/>
  <c r="AP876" i="41"/>
  <c r="AO876" i="41"/>
  <c r="AN876" i="41"/>
  <c r="Z876" i="41"/>
  <c r="J876" i="41"/>
  <c r="I876" i="41"/>
  <c r="H876" i="41"/>
  <c r="G876" i="41"/>
  <c r="F876" i="41"/>
  <c r="C876" i="41"/>
  <c r="AP875" i="41"/>
  <c r="AO875" i="41"/>
  <c r="AN875" i="41"/>
  <c r="Z875" i="41"/>
  <c r="J875" i="41"/>
  <c r="I875" i="41"/>
  <c r="H875" i="41"/>
  <c r="G875" i="41"/>
  <c r="F875" i="41"/>
  <c r="C875" i="41"/>
  <c r="AP874" i="41"/>
  <c r="AO874" i="41"/>
  <c r="AN874" i="41"/>
  <c r="Z874" i="41"/>
  <c r="J874" i="41"/>
  <c r="I874" i="41"/>
  <c r="H874" i="41"/>
  <c r="G874" i="41"/>
  <c r="F874" i="41"/>
  <c r="C874" i="41"/>
  <c r="AP873" i="41"/>
  <c r="AO873" i="41"/>
  <c r="AN873" i="41"/>
  <c r="Z873" i="41"/>
  <c r="J873" i="41"/>
  <c r="I873" i="41"/>
  <c r="G873" i="41" s="1"/>
  <c r="H873" i="41"/>
  <c r="F873" i="41"/>
  <c r="C873" i="41"/>
  <c r="AP872" i="41"/>
  <c r="AO872" i="41"/>
  <c r="AN872" i="41"/>
  <c r="Z872" i="41"/>
  <c r="J872" i="41"/>
  <c r="I872" i="41"/>
  <c r="G872" i="41" s="1"/>
  <c r="H872" i="41"/>
  <c r="F872" i="41"/>
  <c r="C872" i="41"/>
  <c r="AP870" i="41"/>
  <c r="AO870" i="41"/>
  <c r="AN870" i="41"/>
  <c r="Z870" i="41"/>
  <c r="J870" i="41"/>
  <c r="I870" i="41"/>
  <c r="H870" i="41"/>
  <c r="G870" i="41" s="1"/>
  <c r="F870" i="41"/>
  <c r="C870" i="41"/>
  <c r="AP869" i="41"/>
  <c r="AO869" i="41"/>
  <c r="AN869" i="41"/>
  <c r="Z869" i="41"/>
  <c r="J869" i="41"/>
  <c r="I869" i="41"/>
  <c r="H869" i="41"/>
  <c r="G869" i="41" s="1"/>
  <c r="F869" i="41"/>
  <c r="C869" i="41"/>
  <c r="AP868" i="41"/>
  <c r="AO868" i="41"/>
  <c r="AN868" i="41"/>
  <c r="Z868" i="41"/>
  <c r="J868" i="41"/>
  <c r="I868" i="41"/>
  <c r="H868" i="41"/>
  <c r="G868" i="41" s="1"/>
  <c r="F868" i="41"/>
  <c r="C868" i="41"/>
  <c r="AP867" i="41"/>
  <c r="AO867" i="41"/>
  <c r="AN867" i="41"/>
  <c r="Z867" i="41"/>
  <c r="J867" i="41"/>
  <c r="I867" i="41"/>
  <c r="H867" i="41"/>
  <c r="G867" i="41"/>
  <c r="F867" i="41"/>
  <c r="C867" i="41"/>
  <c r="AP866" i="41"/>
  <c r="AO866" i="41"/>
  <c r="AN866" i="41"/>
  <c r="Z866" i="41"/>
  <c r="J866" i="41"/>
  <c r="I866" i="41"/>
  <c r="H866" i="41"/>
  <c r="G866" i="41"/>
  <c r="F866" i="41"/>
  <c r="C866" i="41"/>
  <c r="AP865" i="41"/>
  <c r="AO865" i="41"/>
  <c r="AN865" i="41"/>
  <c r="Z865" i="41"/>
  <c r="J865" i="41"/>
  <c r="I865" i="41"/>
  <c r="G865" i="41" s="1"/>
  <c r="H865" i="41"/>
  <c r="F865" i="41"/>
  <c r="C865" i="41"/>
  <c r="AP864" i="41"/>
  <c r="AO864" i="41"/>
  <c r="AN864" i="41"/>
  <c r="Z864" i="41"/>
  <c r="J864" i="41"/>
  <c r="I864" i="41"/>
  <c r="H864" i="41"/>
  <c r="F864" i="41"/>
  <c r="C864" i="41"/>
  <c r="AP863" i="41"/>
  <c r="AO863" i="41"/>
  <c r="AN863" i="41"/>
  <c r="Z863" i="41"/>
  <c r="J863" i="41"/>
  <c r="I863" i="41"/>
  <c r="G863" i="41" s="1"/>
  <c r="H863" i="41"/>
  <c r="F863" i="41"/>
  <c r="C863" i="41"/>
  <c r="AP862" i="41"/>
  <c r="AO862" i="41"/>
  <c r="AN862" i="41"/>
  <c r="Z862" i="41"/>
  <c r="J862" i="41"/>
  <c r="I862" i="41"/>
  <c r="H862" i="41"/>
  <c r="G862" i="41"/>
  <c r="F862" i="41"/>
  <c r="C862" i="41"/>
  <c r="AP861" i="41"/>
  <c r="AO861" i="41"/>
  <c r="AN861" i="41"/>
  <c r="Z861" i="41"/>
  <c r="J861" i="41"/>
  <c r="I861" i="41"/>
  <c r="H861" i="41"/>
  <c r="G861" i="41"/>
  <c r="F861" i="41"/>
  <c r="C861" i="41"/>
  <c r="AP860" i="41"/>
  <c r="AO860" i="41"/>
  <c r="AN860" i="41"/>
  <c r="Z860" i="41"/>
  <c r="J860" i="41"/>
  <c r="I860" i="41"/>
  <c r="G860" i="41" s="1"/>
  <c r="H860" i="41"/>
  <c r="F860" i="41"/>
  <c r="C860" i="41"/>
  <c r="AP859" i="41"/>
  <c r="AO859" i="41"/>
  <c r="AN859" i="41"/>
  <c r="Z859" i="41"/>
  <c r="J859" i="41"/>
  <c r="I859" i="41"/>
  <c r="H859" i="41"/>
  <c r="G859" i="41"/>
  <c r="F859" i="41"/>
  <c r="C859" i="41"/>
  <c r="AP857" i="41"/>
  <c r="AO857" i="41"/>
  <c r="AN857" i="41"/>
  <c r="Z857" i="41"/>
  <c r="J857" i="41"/>
  <c r="I857" i="41"/>
  <c r="H857" i="41"/>
  <c r="G857" i="41"/>
  <c r="F857" i="41"/>
  <c r="C857" i="41"/>
  <c r="AP856" i="41"/>
  <c r="AO856" i="41"/>
  <c r="AN856" i="41"/>
  <c r="Z856" i="41"/>
  <c r="J856" i="41"/>
  <c r="I856" i="41"/>
  <c r="H856" i="41"/>
  <c r="G856" i="41"/>
  <c r="F856" i="41"/>
  <c r="C856" i="41"/>
  <c r="AP855" i="41"/>
  <c r="AO855" i="41"/>
  <c r="AN855" i="41"/>
  <c r="Z855" i="41"/>
  <c r="J855" i="41"/>
  <c r="I855" i="41"/>
  <c r="H855" i="41"/>
  <c r="F855" i="41"/>
  <c r="C855" i="41"/>
  <c r="AP854" i="41"/>
  <c r="AO854" i="41"/>
  <c r="AN854" i="41"/>
  <c r="Z854" i="41"/>
  <c r="J854" i="41"/>
  <c r="I854" i="41"/>
  <c r="H854" i="41"/>
  <c r="F854" i="41"/>
  <c r="C854" i="41"/>
  <c r="AP853" i="41"/>
  <c r="AO853" i="41"/>
  <c r="AN853" i="41"/>
  <c r="Z853" i="41"/>
  <c r="J853" i="41"/>
  <c r="I853" i="41"/>
  <c r="H853" i="41"/>
  <c r="G853" i="41"/>
  <c r="F853" i="41"/>
  <c r="C853" i="41"/>
  <c r="AP852" i="41"/>
  <c r="AO852" i="41"/>
  <c r="AN852" i="41"/>
  <c r="Z852" i="41"/>
  <c r="J852" i="41"/>
  <c r="I852" i="41"/>
  <c r="H852" i="41"/>
  <c r="G852" i="41"/>
  <c r="F852" i="41"/>
  <c r="C852" i="41"/>
  <c r="AP851" i="41"/>
  <c r="AO851" i="41"/>
  <c r="AN851" i="41"/>
  <c r="Z851" i="41"/>
  <c r="J851" i="41"/>
  <c r="I851" i="41"/>
  <c r="H851" i="41"/>
  <c r="G851" i="41"/>
  <c r="F851" i="41"/>
  <c r="C851" i="41"/>
  <c r="AP850" i="41"/>
  <c r="AO850" i="41"/>
  <c r="AN850" i="41"/>
  <c r="Z850" i="41"/>
  <c r="J850" i="41"/>
  <c r="I850" i="41"/>
  <c r="H850" i="41"/>
  <c r="G850" i="41"/>
  <c r="F850" i="41"/>
  <c r="C850" i="41"/>
  <c r="AP849" i="41"/>
  <c r="AO849" i="41"/>
  <c r="AN849" i="41"/>
  <c r="Z849" i="41"/>
  <c r="J849" i="41"/>
  <c r="I849" i="41"/>
  <c r="H849" i="41"/>
  <c r="G849" i="41"/>
  <c r="F849" i="41"/>
  <c r="C849" i="41"/>
  <c r="AP848" i="41"/>
  <c r="AO848" i="41"/>
  <c r="AN848" i="41"/>
  <c r="Z848" i="41"/>
  <c r="J848" i="41"/>
  <c r="I848" i="41"/>
  <c r="H848" i="41"/>
  <c r="G848" i="41"/>
  <c r="F848" i="41"/>
  <c r="C848" i="41"/>
  <c r="AP847" i="41"/>
  <c r="AO847" i="41"/>
  <c r="AN847" i="41"/>
  <c r="Z847" i="41"/>
  <c r="J847" i="41"/>
  <c r="I847" i="41"/>
  <c r="G847" i="41" s="1"/>
  <c r="H847" i="41"/>
  <c r="F847" i="41"/>
  <c r="C847" i="41"/>
  <c r="AP846" i="41"/>
  <c r="AO846" i="41"/>
  <c r="AN846" i="41"/>
  <c r="Z846" i="41"/>
  <c r="J846" i="41"/>
  <c r="I846" i="41"/>
  <c r="G846" i="41" s="1"/>
  <c r="H846" i="41"/>
  <c r="F846" i="41"/>
  <c r="C846" i="41"/>
  <c r="AP845" i="41"/>
  <c r="AO845" i="41"/>
  <c r="AN845" i="41"/>
  <c r="Z845" i="41"/>
  <c r="J845" i="41"/>
  <c r="I845" i="41"/>
  <c r="H845" i="41"/>
  <c r="G845" i="41" s="1"/>
  <c r="F845" i="41"/>
  <c r="C845" i="41"/>
  <c r="AP844" i="41"/>
  <c r="AO844" i="41"/>
  <c r="AN844" i="41"/>
  <c r="Z844" i="41"/>
  <c r="J844" i="41"/>
  <c r="I844" i="41"/>
  <c r="H844" i="41"/>
  <c r="G844" i="41" s="1"/>
  <c r="F844" i="41"/>
  <c r="C844" i="41"/>
  <c r="AP843" i="41"/>
  <c r="AO843" i="41"/>
  <c r="AN843" i="41"/>
  <c r="Z843" i="41"/>
  <c r="J843" i="41"/>
  <c r="I843" i="41"/>
  <c r="H843" i="41"/>
  <c r="G843" i="41"/>
  <c r="F843" i="41"/>
  <c r="C843" i="41"/>
  <c r="AP842" i="41"/>
  <c r="AO842" i="41"/>
  <c r="AN842" i="41"/>
  <c r="Z842" i="41"/>
  <c r="J842" i="41"/>
  <c r="I842" i="41"/>
  <c r="H842" i="41"/>
  <c r="G842" i="41"/>
  <c r="F842" i="41"/>
  <c r="C842" i="41"/>
  <c r="AP841" i="41"/>
  <c r="AO841" i="41"/>
  <c r="AN841" i="41"/>
  <c r="Z841" i="41"/>
  <c r="J841" i="41"/>
  <c r="I841" i="41"/>
  <c r="H841" i="41"/>
  <c r="G841" i="41"/>
  <c r="F841" i="41"/>
  <c r="C841" i="41"/>
  <c r="AP840" i="41"/>
  <c r="AO840" i="41"/>
  <c r="AN840" i="41"/>
  <c r="Z840" i="41"/>
  <c r="J840" i="41"/>
  <c r="I840" i="41"/>
  <c r="H840" i="41"/>
  <c r="G840" i="41"/>
  <c r="F840" i="41"/>
  <c r="C840" i="41"/>
  <c r="AP839" i="41"/>
  <c r="AO839" i="41"/>
  <c r="AN839" i="41"/>
  <c r="Z839" i="41"/>
  <c r="J839" i="41"/>
  <c r="I839" i="41"/>
  <c r="H839" i="41"/>
  <c r="F839" i="41"/>
  <c r="C839" i="41"/>
  <c r="AP838" i="41"/>
  <c r="AO838" i="41"/>
  <c r="AN838" i="41"/>
  <c r="Z838" i="41"/>
  <c r="J838" i="41"/>
  <c r="I838" i="41"/>
  <c r="G838" i="41" s="1"/>
  <c r="H838" i="41"/>
  <c r="F838" i="41"/>
  <c r="C838" i="41"/>
  <c r="AP837" i="41"/>
  <c r="AO837" i="41"/>
  <c r="AN837" i="41"/>
  <c r="Z837" i="41"/>
  <c r="J837" i="41"/>
  <c r="I837" i="41"/>
  <c r="H837" i="41"/>
  <c r="G837" i="41"/>
  <c r="F837" i="41"/>
  <c r="C837" i="41"/>
  <c r="AP836" i="41"/>
  <c r="AO836" i="41"/>
  <c r="AN836" i="41"/>
  <c r="Z836" i="41"/>
  <c r="J836" i="41"/>
  <c r="I836" i="41"/>
  <c r="H836" i="41"/>
  <c r="G836" i="41"/>
  <c r="F836" i="41"/>
  <c r="C836" i="41"/>
  <c r="AP835" i="41"/>
  <c r="AO835" i="41"/>
  <c r="AN835" i="41"/>
  <c r="Z835" i="41"/>
  <c r="J835" i="41"/>
  <c r="I835" i="41"/>
  <c r="H835" i="41"/>
  <c r="G835" i="41"/>
  <c r="F835" i="41"/>
  <c r="C835" i="41"/>
  <c r="AP834" i="41"/>
  <c r="AO834" i="41"/>
  <c r="AN834" i="41"/>
  <c r="Z834" i="41"/>
  <c r="J834" i="41"/>
  <c r="I834" i="41"/>
  <c r="H834" i="41"/>
  <c r="G834" i="41"/>
  <c r="F834" i="41"/>
  <c r="C834" i="41"/>
  <c r="AP833" i="41"/>
  <c r="AO833" i="41"/>
  <c r="AN833" i="41"/>
  <c r="Z833" i="41"/>
  <c r="J833" i="41"/>
  <c r="I833" i="41"/>
  <c r="H833" i="41"/>
  <c r="G833" i="41"/>
  <c r="C833" i="41"/>
  <c r="AP831" i="41"/>
  <c r="AO831" i="41"/>
  <c r="AN831" i="41"/>
  <c r="Z831" i="41"/>
  <c r="J831" i="41"/>
  <c r="I831" i="41"/>
  <c r="H831" i="41"/>
  <c r="G831" i="41" s="1"/>
  <c r="F831" i="41"/>
  <c r="C831" i="41"/>
  <c r="AP830" i="41"/>
  <c r="AO830" i="41"/>
  <c r="AN830" i="41"/>
  <c r="Z830" i="41"/>
  <c r="J830" i="41"/>
  <c r="I830" i="41"/>
  <c r="G830" i="41" s="1"/>
  <c r="H830" i="41"/>
  <c r="F830" i="41"/>
  <c r="C830" i="41"/>
  <c r="AP829" i="41"/>
  <c r="AO829" i="41"/>
  <c r="AN829" i="41"/>
  <c r="Z829" i="41"/>
  <c r="J829" i="41"/>
  <c r="I829" i="41"/>
  <c r="H829" i="41"/>
  <c r="F829" i="41"/>
  <c r="C829" i="41"/>
  <c r="AP828" i="41"/>
  <c r="AO828" i="41"/>
  <c r="AN828" i="41"/>
  <c r="Z828" i="41"/>
  <c r="J828" i="41"/>
  <c r="I828" i="41"/>
  <c r="H828" i="41"/>
  <c r="G828" i="41"/>
  <c r="F828" i="41"/>
  <c r="C828" i="41"/>
  <c r="AP827" i="41"/>
  <c r="AO827" i="41"/>
  <c r="AN827" i="41"/>
  <c r="Z827" i="41"/>
  <c r="J827" i="41"/>
  <c r="I827" i="41"/>
  <c r="H827" i="41"/>
  <c r="G827" i="41"/>
  <c r="F827" i="41"/>
  <c r="C827" i="41"/>
  <c r="AP826" i="41"/>
  <c r="AO826" i="41"/>
  <c r="AN826" i="41"/>
  <c r="Z826" i="41"/>
  <c r="J826" i="41"/>
  <c r="I826" i="41"/>
  <c r="H826" i="41"/>
  <c r="G826" i="41" s="1"/>
  <c r="F826" i="41"/>
  <c r="C826" i="41"/>
  <c r="AP825" i="41"/>
  <c r="AO825" i="41"/>
  <c r="AN825" i="41"/>
  <c r="Z825" i="41"/>
  <c r="J825" i="41"/>
  <c r="I825" i="41"/>
  <c r="H825" i="41"/>
  <c r="G825" i="41"/>
  <c r="F825" i="41"/>
  <c r="C825" i="41"/>
  <c r="AP824" i="41"/>
  <c r="AO824" i="41"/>
  <c r="AN824" i="41"/>
  <c r="Z824" i="41"/>
  <c r="J824" i="41"/>
  <c r="I824" i="41"/>
  <c r="H824" i="41"/>
  <c r="G824" i="41"/>
  <c r="F824" i="41"/>
  <c r="C824" i="41"/>
  <c r="AP823" i="41"/>
  <c r="AO823" i="41"/>
  <c r="AN823" i="41"/>
  <c r="Z823" i="41"/>
  <c r="J823" i="41"/>
  <c r="I823" i="41"/>
  <c r="H823" i="41"/>
  <c r="G823" i="41" s="1"/>
  <c r="F823" i="41"/>
  <c r="C823" i="41"/>
  <c r="AP820" i="41"/>
  <c r="AO820" i="41"/>
  <c r="AN820" i="41"/>
  <c r="Z820" i="41"/>
  <c r="J820" i="41"/>
  <c r="I820" i="41"/>
  <c r="G820" i="41" s="1"/>
  <c r="H820" i="41"/>
  <c r="F820" i="41"/>
  <c r="C820" i="41"/>
  <c r="AP819" i="41"/>
  <c r="AO819" i="41"/>
  <c r="AN819" i="41"/>
  <c r="C819" i="41"/>
  <c r="AP817" i="41"/>
  <c r="AO817" i="41"/>
  <c r="AN817" i="41"/>
  <c r="Z817" i="41"/>
  <c r="J817" i="41"/>
  <c r="I817" i="41"/>
  <c r="H817" i="41"/>
  <c r="G817" i="41"/>
  <c r="F817" i="41"/>
  <c r="C817" i="41"/>
  <c r="AP816" i="41"/>
  <c r="AO816" i="41"/>
  <c r="AN816" i="41"/>
  <c r="Z816" i="41"/>
  <c r="J816" i="41"/>
  <c r="I816" i="41"/>
  <c r="H816" i="41"/>
  <c r="G816" i="41"/>
  <c r="F816" i="41"/>
  <c r="C816" i="41"/>
  <c r="AP815" i="41"/>
  <c r="AO815" i="41"/>
  <c r="AN815" i="41"/>
  <c r="Z815" i="41"/>
  <c r="J815" i="41"/>
  <c r="I815" i="41"/>
  <c r="H815" i="41"/>
  <c r="G815" i="41"/>
  <c r="F815" i="41"/>
  <c r="C815" i="41"/>
  <c r="AP813" i="41"/>
  <c r="AO813" i="41"/>
  <c r="AN813" i="41"/>
  <c r="Z813" i="41"/>
  <c r="J813" i="41"/>
  <c r="I813" i="41"/>
  <c r="H813" i="41"/>
  <c r="G813" i="41"/>
  <c r="F813" i="41"/>
  <c r="C813" i="41"/>
  <c r="AP812" i="41"/>
  <c r="AO812" i="41"/>
  <c r="AN812" i="41"/>
  <c r="Z812" i="41"/>
  <c r="J812" i="41"/>
  <c r="I812" i="41"/>
  <c r="H812" i="41"/>
  <c r="G812" i="41"/>
  <c r="F812" i="41"/>
  <c r="C812" i="41"/>
  <c r="AP811" i="41"/>
  <c r="AO811" i="41"/>
  <c r="AN811" i="41"/>
  <c r="Z811" i="41"/>
  <c r="J811" i="41"/>
  <c r="I811" i="41"/>
  <c r="G811" i="41" s="1"/>
  <c r="H811" i="41"/>
  <c r="F811" i="41"/>
  <c r="C811" i="41"/>
  <c r="AP810" i="41"/>
  <c r="AO810" i="41"/>
  <c r="AN810" i="41"/>
  <c r="Z810" i="41"/>
  <c r="J810" i="41"/>
  <c r="I810" i="41"/>
  <c r="H810" i="41"/>
  <c r="F810" i="41"/>
  <c r="C810" i="41"/>
  <c r="AP809" i="41"/>
  <c r="AO809" i="41"/>
  <c r="AN809" i="41"/>
  <c r="Z809" i="41"/>
  <c r="J809" i="41"/>
  <c r="I809" i="41"/>
  <c r="H809" i="41"/>
  <c r="G809" i="41"/>
  <c r="F809" i="41"/>
  <c r="C809" i="41"/>
  <c r="AP808" i="41"/>
  <c r="AO808" i="41"/>
  <c r="AN808" i="41"/>
  <c r="Z808" i="41"/>
  <c r="J808" i="41"/>
  <c r="I808" i="41"/>
  <c r="H808" i="41"/>
  <c r="G808" i="41"/>
  <c r="F808" i="41"/>
  <c r="C808" i="41"/>
  <c r="AP807" i="41"/>
  <c r="AO807" i="41"/>
  <c r="AN807" i="41"/>
  <c r="Z807" i="41"/>
  <c r="J807" i="41"/>
  <c r="I807" i="41"/>
  <c r="H807" i="41"/>
  <c r="G807" i="41"/>
  <c r="F807" i="41"/>
  <c r="C807" i="41"/>
  <c r="AP806" i="41"/>
  <c r="AO806" i="41"/>
  <c r="AN806" i="41"/>
  <c r="Z806" i="41"/>
  <c r="J806" i="41"/>
  <c r="I806" i="41"/>
  <c r="H806" i="41"/>
  <c r="G806" i="41"/>
  <c r="F806" i="41"/>
  <c r="C806" i="41"/>
  <c r="AP805" i="41"/>
  <c r="AO805" i="41"/>
  <c r="AN805" i="41"/>
  <c r="Z805" i="41"/>
  <c r="J805" i="41"/>
  <c r="I805" i="41"/>
  <c r="H805" i="41"/>
  <c r="G805" i="41"/>
  <c r="F805" i="41"/>
  <c r="C805" i="41"/>
  <c r="AP804" i="41"/>
  <c r="AO804" i="41"/>
  <c r="AN804" i="41"/>
  <c r="Z804" i="41"/>
  <c r="J804" i="41"/>
  <c r="I804" i="41"/>
  <c r="H804" i="41"/>
  <c r="G804" i="41"/>
  <c r="F804" i="41"/>
  <c r="C804" i="41"/>
  <c r="AP803" i="41"/>
  <c r="AO803" i="41"/>
  <c r="AN803" i="41"/>
  <c r="Z803" i="41"/>
  <c r="J803" i="41"/>
  <c r="I803" i="41"/>
  <c r="G803" i="41" s="1"/>
  <c r="H803" i="41"/>
  <c r="F803" i="41"/>
  <c r="C803" i="41"/>
  <c r="AP802" i="41"/>
  <c r="AO802" i="41"/>
  <c r="AN802" i="41"/>
  <c r="Z802" i="41"/>
  <c r="J802" i="41"/>
  <c r="I802" i="41"/>
  <c r="G802" i="41" s="1"/>
  <c r="H802" i="41"/>
  <c r="F802" i="41"/>
  <c r="C802" i="41"/>
  <c r="AP801" i="41"/>
  <c r="AO801" i="41"/>
  <c r="AN801" i="41"/>
  <c r="Z801" i="41"/>
  <c r="J801" i="41"/>
  <c r="I801" i="41"/>
  <c r="H801" i="41"/>
  <c r="G801" i="41" s="1"/>
  <c r="F801" i="41"/>
  <c r="C801" i="41"/>
  <c r="AP799" i="41"/>
  <c r="AO799" i="41"/>
  <c r="AN799" i="41"/>
  <c r="Z799" i="41"/>
  <c r="J799" i="41"/>
  <c r="I799" i="41"/>
  <c r="H799" i="41"/>
  <c r="G799" i="41" s="1"/>
  <c r="F799" i="41"/>
  <c r="C799" i="41"/>
  <c r="AP798" i="41"/>
  <c r="AO798" i="41"/>
  <c r="AN798" i="41"/>
  <c r="Z798" i="41"/>
  <c r="J798" i="41"/>
  <c r="I798" i="41"/>
  <c r="H798" i="41"/>
  <c r="G798" i="41"/>
  <c r="F798" i="41"/>
  <c r="C798" i="41"/>
  <c r="AP797" i="41"/>
  <c r="AO797" i="41"/>
  <c r="AN797" i="41"/>
  <c r="Z797" i="41"/>
  <c r="J797" i="41"/>
  <c r="I797" i="41"/>
  <c r="H797" i="41"/>
  <c r="G797" i="41"/>
  <c r="F797" i="41"/>
  <c r="C797" i="41"/>
  <c r="AP796" i="41"/>
  <c r="AO796" i="41"/>
  <c r="AN796" i="41"/>
  <c r="Z796" i="41"/>
  <c r="J796" i="41"/>
  <c r="I796" i="41"/>
  <c r="H796" i="41"/>
  <c r="G796" i="41"/>
  <c r="F796" i="41"/>
  <c r="C796" i="41"/>
  <c r="AP795" i="41"/>
  <c r="AO795" i="41"/>
  <c r="AN795" i="41"/>
  <c r="Z795" i="41"/>
  <c r="J795" i="41"/>
  <c r="I795" i="41"/>
  <c r="H795" i="41"/>
  <c r="G795" i="41" s="1"/>
  <c r="F795" i="41"/>
  <c r="C795" i="41"/>
  <c r="AP794" i="41"/>
  <c r="AO794" i="41"/>
  <c r="AN794" i="41"/>
  <c r="Z794" i="41"/>
  <c r="J794" i="41"/>
  <c r="I794" i="41"/>
  <c r="H794" i="41"/>
  <c r="F794" i="41"/>
  <c r="C794" i="41"/>
  <c r="AP793" i="41"/>
  <c r="AO793" i="41"/>
  <c r="AN793" i="41"/>
  <c r="Z793" i="41"/>
  <c r="J793" i="41"/>
  <c r="I793" i="41"/>
  <c r="H793" i="41"/>
  <c r="F793" i="41"/>
  <c r="C793" i="41"/>
  <c r="AP792" i="41"/>
  <c r="AO792" i="41"/>
  <c r="AN792" i="41"/>
  <c r="Z792" i="41"/>
  <c r="J792" i="41"/>
  <c r="I792" i="41"/>
  <c r="H792" i="41"/>
  <c r="G792" i="41"/>
  <c r="F792" i="41"/>
  <c r="C792" i="41"/>
  <c r="AP791" i="41"/>
  <c r="AO791" i="41"/>
  <c r="AN791" i="41"/>
  <c r="Z791" i="41"/>
  <c r="J791" i="41"/>
  <c r="I791" i="41"/>
  <c r="H791" i="41"/>
  <c r="G791" i="41"/>
  <c r="F791" i="41"/>
  <c r="C791" i="41"/>
  <c r="AP790" i="41"/>
  <c r="AO790" i="41"/>
  <c r="AN790" i="41"/>
  <c r="Z790" i="41"/>
  <c r="J790" i="41"/>
  <c r="G790" i="41" s="1"/>
  <c r="I790" i="41"/>
  <c r="H790" i="41"/>
  <c r="F790" i="41"/>
  <c r="C790" i="41"/>
  <c r="AP789" i="41"/>
  <c r="AO789" i="41"/>
  <c r="AN789" i="41"/>
  <c r="Z789" i="41"/>
  <c r="J789" i="41"/>
  <c r="I789" i="41"/>
  <c r="H789" i="41"/>
  <c r="G789" i="41"/>
  <c r="F789" i="41"/>
  <c r="C789" i="41"/>
  <c r="AP788" i="41"/>
  <c r="AO788" i="41"/>
  <c r="AN788" i="41"/>
  <c r="Z788" i="41"/>
  <c r="J788" i="41"/>
  <c r="I788" i="41"/>
  <c r="H788" i="41"/>
  <c r="G788" i="41"/>
  <c r="F788" i="41"/>
  <c r="C788" i="41"/>
  <c r="AP785" i="41"/>
  <c r="AO785" i="41"/>
  <c r="AN785" i="41"/>
  <c r="Z785" i="41"/>
  <c r="J785" i="41"/>
  <c r="I785" i="41"/>
  <c r="H785" i="41"/>
  <c r="G785" i="41" s="1"/>
  <c r="F785" i="41"/>
  <c r="C785" i="41"/>
  <c r="AP784" i="41"/>
  <c r="AO784" i="41"/>
  <c r="AN784" i="41"/>
  <c r="Z784" i="41"/>
  <c r="J784" i="41"/>
  <c r="I784" i="41"/>
  <c r="G784" i="41" s="1"/>
  <c r="H784" i="41"/>
  <c r="F784" i="41"/>
  <c r="C784" i="41"/>
  <c r="AP783" i="41"/>
  <c r="AO783" i="41"/>
  <c r="AN783" i="41"/>
  <c r="Z783" i="41"/>
  <c r="J783" i="41"/>
  <c r="I783" i="41"/>
  <c r="G783" i="41" s="1"/>
  <c r="H783" i="41"/>
  <c r="F783" i="41"/>
  <c r="C783" i="41"/>
  <c r="AP782" i="41"/>
  <c r="AO782" i="41"/>
  <c r="AN782" i="41"/>
  <c r="Z782" i="41"/>
  <c r="J782" i="41"/>
  <c r="I782" i="41"/>
  <c r="H782" i="41"/>
  <c r="G782" i="41"/>
  <c r="F782" i="41"/>
  <c r="C782" i="41"/>
  <c r="AP781" i="41"/>
  <c r="AO781" i="41"/>
  <c r="AN781" i="41"/>
  <c r="Z781" i="41"/>
  <c r="J781" i="41"/>
  <c r="I781" i="41"/>
  <c r="H781" i="41"/>
  <c r="G781" i="41"/>
  <c r="F781" i="41"/>
  <c r="C781" i="41"/>
  <c r="AP780" i="41"/>
  <c r="AO780" i="41"/>
  <c r="AN780" i="41"/>
  <c r="Z780" i="41"/>
  <c r="J780" i="41"/>
  <c r="I780" i="41"/>
  <c r="H780" i="41"/>
  <c r="G780" i="41" s="1"/>
  <c r="F780" i="41"/>
  <c r="C780" i="41"/>
  <c r="AP779" i="41"/>
  <c r="AO779" i="41"/>
  <c r="AN779" i="41"/>
  <c r="Z779" i="41"/>
  <c r="J779" i="41"/>
  <c r="I779" i="41"/>
  <c r="H779" i="41"/>
  <c r="G779" i="41"/>
  <c r="F779" i="41"/>
  <c r="C779" i="41"/>
  <c r="AP777" i="41"/>
  <c r="AO777" i="41"/>
  <c r="AN777" i="41"/>
  <c r="Z777" i="41"/>
  <c r="J777" i="41"/>
  <c r="I777" i="41"/>
  <c r="H777" i="41"/>
  <c r="G777" i="41"/>
  <c r="F777" i="41"/>
  <c r="C777" i="41"/>
  <c r="AP776" i="41"/>
  <c r="AO776" i="41"/>
  <c r="AN776" i="41"/>
  <c r="Z776" i="41"/>
  <c r="J776" i="41"/>
  <c r="I776" i="41"/>
  <c r="H776" i="41"/>
  <c r="G776" i="41"/>
  <c r="F776" i="41"/>
  <c r="C776" i="41"/>
  <c r="AP775" i="41"/>
  <c r="AO775" i="41"/>
  <c r="AN775" i="41"/>
  <c r="Z775" i="41"/>
  <c r="J775" i="41"/>
  <c r="I775" i="41"/>
  <c r="G775" i="41" s="1"/>
  <c r="H775" i="41"/>
  <c r="F775" i="41"/>
  <c r="C775" i="41"/>
  <c r="AP774" i="41"/>
  <c r="AO774" i="41"/>
  <c r="AN774" i="41"/>
  <c r="Z774" i="41"/>
  <c r="J774" i="41"/>
  <c r="I774" i="41"/>
  <c r="G774" i="41" s="1"/>
  <c r="H774" i="41"/>
  <c r="F774" i="41"/>
  <c r="C774" i="41"/>
  <c r="AP773" i="41"/>
  <c r="AO773" i="41"/>
  <c r="AN773" i="41"/>
  <c r="Z773" i="41"/>
  <c r="J773" i="41"/>
  <c r="I773" i="41"/>
  <c r="H773" i="41"/>
  <c r="G773" i="41" s="1"/>
  <c r="F773" i="41"/>
  <c r="C773" i="41"/>
  <c r="AP771" i="41"/>
  <c r="AO771" i="41"/>
  <c r="AN771" i="41"/>
  <c r="Z771" i="41"/>
  <c r="J771" i="41"/>
  <c r="I771" i="41"/>
  <c r="H771" i="41"/>
  <c r="G771" i="41"/>
  <c r="F771" i="41"/>
  <c r="C771" i="41"/>
  <c r="AP770" i="41"/>
  <c r="AO770" i="41"/>
  <c r="AN770" i="41"/>
  <c r="Z770" i="41"/>
  <c r="J770" i="41"/>
  <c r="I770" i="41"/>
  <c r="H770" i="41"/>
  <c r="G770" i="41"/>
  <c r="F770" i="41"/>
  <c r="C770" i="41"/>
  <c r="AP769" i="41"/>
  <c r="AO769" i="41"/>
  <c r="AN769" i="41"/>
  <c r="Z769" i="41"/>
  <c r="J769" i="41"/>
  <c r="I769" i="41"/>
  <c r="H769" i="41"/>
  <c r="G769" i="41"/>
  <c r="F769" i="41"/>
  <c r="C769" i="41"/>
  <c r="AP767" i="41"/>
  <c r="AO767" i="41"/>
  <c r="AN767" i="41"/>
  <c r="Z767" i="41"/>
  <c r="J767" i="41"/>
  <c r="I767" i="41"/>
  <c r="H767" i="41"/>
  <c r="G767" i="41"/>
  <c r="F767" i="41"/>
  <c r="C767" i="41"/>
  <c r="AP766" i="41"/>
  <c r="AO766" i="41"/>
  <c r="AN766" i="41"/>
  <c r="Z766" i="41"/>
  <c r="J766" i="41"/>
  <c r="I766" i="41"/>
  <c r="H766" i="41"/>
  <c r="G766" i="41"/>
  <c r="F766" i="41"/>
  <c r="C766" i="41"/>
  <c r="AP765" i="41"/>
  <c r="AO765" i="41"/>
  <c r="AN765" i="41"/>
  <c r="Z765" i="41"/>
  <c r="J765" i="41"/>
  <c r="I765" i="41"/>
  <c r="G765" i="41" s="1"/>
  <c r="H765" i="41"/>
  <c r="F765" i="41"/>
  <c r="C765" i="41"/>
  <c r="AP764" i="41"/>
  <c r="AO764" i="41"/>
  <c r="AN764" i="41"/>
  <c r="Z764" i="41"/>
  <c r="J764" i="41"/>
  <c r="I764" i="41"/>
  <c r="G764" i="41" s="1"/>
  <c r="H764" i="41"/>
  <c r="F764" i="41"/>
  <c r="C764" i="41"/>
  <c r="AP763" i="41"/>
  <c r="AO763" i="41"/>
  <c r="AN763" i="41"/>
  <c r="Z763" i="41"/>
  <c r="J763" i="41"/>
  <c r="I763" i="41"/>
  <c r="H763" i="41"/>
  <c r="G763" i="41"/>
  <c r="F763" i="41"/>
  <c r="C763" i="41"/>
  <c r="AP762" i="41"/>
  <c r="AO762" i="41"/>
  <c r="AN762" i="41"/>
  <c r="Z762" i="41"/>
  <c r="J762" i="41"/>
  <c r="I762" i="41"/>
  <c r="H762" i="41"/>
  <c r="G762" i="41"/>
  <c r="F762" i="41"/>
  <c r="C762" i="41"/>
  <c r="AP761" i="41"/>
  <c r="AO761" i="41"/>
  <c r="AN761" i="41"/>
  <c r="Z761" i="41"/>
  <c r="J761" i="41"/>
  <c r="I761" i="41"/>
  <c r="H761" i="41"/>
  <c r="G761" i="41"/>
  <c r="F761" i="41"/>
  <c r="C761" i="41"/>
  <c r="AP760" i="41"/>
  <c r="AO760" i="41"/>
  <c r="AN760" i="41"/>
  <c r="Z760" i="41"/>
  <c r="J760" i="41"/>
  <c r="I760" i="41"/>
  <c r="H760" i="41"/>
  <c r="G760" i="41"/>
  <c r="F760" i="41"/>
  <c r="C760" i="41"/>
  <c r="AP759" i="41"/>
  <c r="AO759" i="41"/>
  <c r="AN759" i="41"/>
  <c r="Z759" i="41"/>
  <c r="J759" i="41"/>
  <c r="I759" i="41"/>
  <c r="H759" i="41"/>
  <c r="G759" i="41"/>
  <c r="F759" i="41"/>
  <c r="C759" i="41"/>
  <c r="AP758" i="41"/>
  <c r="AO758" i="41"/>
  <c r="AN758" i="41"/>
  <c r="Z758" i="41"/>
  <c r="J758" i="41"/>
  <c r="I758" i="41"/>
  <c r="H758" i="41"/>
  <c r="G758" i="41" s="1"/>
  <c r="F758" i="41"/>
  <c r="C758" i="41"/>
  <c r="AP757" i="41"/>
  <c r="AO757" i="41"/>
  <c r="AN757" i="41"/>
  <c r="Z757" i="41"/>
  <c r="J757" i="41"/>
  <c r="I757" i="41"/>
  <c r="H757" i="41"/>
  <c r="F757" i="41"/>
  <c r="C757" i="41"/>
  <c r="AP756" i="41"/>
  <c r="AO756" i="41"/>
  <c r="AN756" i="41"/>
  <c r="Z756" i="41"/>
  <c r="J756" i="41"/>
  <c r="I756" i="41"/>
  <c r="G756" i="41" s="1"/>
  <c r="H756" i="41"/>
  <c r="F756" i="41"/>
  <c r="C756" i="41"/>
  <c r="AP755" i="41"/>
  <c r="AO755" i="41"/>
  <c r="AN755" i="41"/>
  <c r="Z755" i="41"/>
  <c r="J755" i="41"/>
  <c r="I755" i="41"/>
  <c r="H755" i="41"/>
  <c r="G755" i="41"/>
  <c r="F755" i="41"/>
  <c r="C755" i="41"/>
  <c r="AP753" i="41"/>
  <c r="AO753" i="41"/>
  <c r="AN753" i="41"/>
  <c r="Z753" i="41"/>
  <c r="J753" i="41"/>
  <c r="I753" i="41"/>
  <c r="H753" i="41"/>
  <c r="G753" i="41" s="1"/>
  <c r="F753" i="41"/>
  <c r="C753" i="41"/>
  <c r="AP752" i="41"/>
  <c r="AO752" i="41"/>
  <c r="AN752" i="41"/>
  <c r="Z752" i="41"/>
  <c r="J752" i="41"/>
  <c r="I752" i="41"/>
  <c r="H752" i="41"/>
  <c r="G752" i="41" s="1"/>
  <c r="F752" i="41"/>
  <c r="C752" i="41"/>
  <c r="AP751" i="41"/>
  <c r="AO751" i="41"/>
  <c r="AN751" i="41"/>
  <c r="Z751" i="41"/>
  <c r="J751" i="41"/>
  <c r="I751" i="41"/>
  <c r="H751" i="41"/>
  <c r="G751" i="41"/>
  <c r="F751" i="41"/>
  <c r="C751" i="41"/>
  <c r="AP750" i="41"/>
  <c r="AO750" i="41"/>
  <c r="AN750" i="41"/>
  <c r="Z750" i="41"/>
  <c r="J750" i="41"/>
  <c r="I750" i="41"/>
  <c r="H750" i="41"/>
  <c r="G750" i="41"/>
  <c r="F750" i="41"/>
  <c r="C750" i="41"/>
  <c r="AP749" i="41"/>
  <c r="AO749" i="41"/>
  <c r="AN749" i="41"/>
  <c r="Z749" i="41"/>
  <c r="J749" i="41"/>
  <c r="I749" i="41"/>
  <c r="H749" i="41"/>
  <c r="G749" i="41"/>
  <c r="F749" i="41"/>
  <c r="C749" i="41"/>
  <c r="AP748" i="41"/>
  <c r="AO748" i="41"/>
  <c r="AN748" i="41"/>
  <c r="Z748" i="41"/>
  <c r="J748" i="41"/>
  <c r="I748" i="41"/>
  <c r="H748" i="41"/>
  <c r="F748" i="41"/>
  <c r="C748" i="41"/>
  <c r="AP747" i="41"/>
  <c r="AO747" i="41"/>
  <c r="AN747" i="41"/>
  <c r="Z747" i="41"/>
  <c r="J747" i="41"/>
  <c r="I747" i="41"/>
  <c r="H747" i="41"/>
  <c r="F747" i="41"/>
  <c r="C747" i="41"/>
  <c r="AP746" i="41"/>
  <c r="AO746" i="41"/>
  <c r="AN746" i="41"/>
  <c r="Z746" i="41"/>
  <c r="J746" i="41"/>
  <c r="I746" i="41"/>
  <c r="H746" i="41"/>
  <c r="G746" i="41"/>
  <c r="F746" i="41"/>
  <c r="C746" i="41"/>
  <c r="AP745" i="41"/>
  <c r="AO745" i="41"/>
  <c r="AN745" i="41"/>
  <c r="Z745" i="41"/>
  <c r="J745" i="41"/>
  <c r="I745" i="41"/>
  <c r="H745" i="41"/>
  <c r="G745" i="41"/>
  <c r="F745" i="41"/>
  <c r="C745" i="41"/>
  <c r="AP744" i="41"/>
  <c r="AO744" i="41"/>
  <c r="AN744" i="41"/>
  <c r="Z744" i="41"/>
  <c r="J744" i="41"/>
  <c r="I744" i="41"/>
  <c r="H744" i="41"/>
  <c r="G744" i="41"/>
  <c r="F744" i="41"/>
  <c r="C744" i="41"/>
  <c r="AP742" i="41"/>
  <c r="AO742" i="41"/>
  <c r="AN742" i="41"/>
  <c r="Z742" i="41"/>
  <c r="J742" i="41"/>
  <c r="I742" i="41"/>
  <c r="H742" i="41"/>
  <c r="G742" i="41"/>
  <c r="F742" i="41"/>
  <c r="C742" i="41"/>
  <c r="AP741" i="41"/>
  <c r="AO741" i="41"/>
  <c r="AN741" i="41"/>
  <c r="Z741" i="41"/>
  <c r="J741" i="41"/>
  <c r="I741" i="41"/>
  <c r="H741" i="41"/>
  <c r="G741" i="41"/>
  <c r="F741" i="41"/>
  <c r="C741" i="41"/>
  <c r="AP740" i="41"/>
  <c r="AO740" i="41"/>
  <c r="AN740" i="41"/>
  <c r="Z740" i="41"/>
  <c r="J740" i="41"/>
  <c r="I740" i="41"/>
  <c r="H740" i="41"/>
  <c r="G740" i="41"/>
  <c r="F740" i="41"/>
  <c r="C740" i="41"/>
  <c r="AP739" i="41"/>
  <c r="AO739" i="41"/>
  <c r="AN739" i="41"/>
  <c r="Z739" i="41"/>
  <c r="J739" i="41"/>
  <c r="I739" i="41"/>
  <c r="G739" i="41" s="1"/>
  <c r="H739" i="41"/>
  <c r="F739" i="41"/>
  <c r="C739" i="41"/>
  <c r="AP738" i="41"/>
  <c r="AO738" i="41"/>
  <c r="AN738" i="41"/>
  <c r="Z738" i="41"/>
  <c r="J738" i="41"/>
  <c r="I738" i="41"/>
  <c r="H738" i="41"/>
  <c r="F738" i="41"/>
  <c r="C738" i="41"/>
  <c r="AP737" i="41"/>
  <c r="AO737" i="41"/>
  <c r="AN737" i="41"/>
  <c r="Z737" i="41"/>
  <c r="J737" i="41"/>
  <c r="I737" i="41"/>
  <c r="H737" i="41"/>
  <c r="G737" i="41"/>
  <c r="F737" i="41"/>
  <c r="C737" i="41"/>
  <c r="AP736" i="41"/>
  <c r="AO736" i="41"/>
  <c r="AN736" i="41"/>
  <c r="Z736" i="41"/>
  <c r="J736" i="41"/>
  <c r="I736" i="41"/>
  <c r="H736" i="41"/>
  <c r="G736" i="41"/>
  <c r="F736" i="41"/>
  <c r="C736" i="41"/>
  <c r="AP735" i="41"/>
  <c r="AO735" i="41"/>
  <c r="AN735" i="41"/>
  <c r="Z735" i="41"/>
  <c r="J735" i="41"/>
  <c r="I735" i="41"/>
  <c r="H735" i="41"/>
  <c r="G735" i="41"/>
  <c r="F735" i="41"/>
  <c r="C735" i="41"/>
  <c r="AP734" i="41"/>
  <c r="AO734" i="41"/>
  <c r="AN734" i="41"/>
  <c r="Z734" i="41"/>
  <c r="J734" i="41"/>
  <c r="I734" i="41"/>
  <c r="H734" i="41"/>
  <c r="G734" i="41"/>
  <c r="F734" i="41"/>
  <c r="C734" i="41"/>
  <c r="AP733" i="41"/>
  <c r="AO733" i="41"/>
  <c r="AN733" i="41"/>
  <c r="Z733" i="41"/>
  <c r="J733" i="41"/>
  <c r="I733" i="41"/>
  <c r="H733" i="41"/>
  <c r="G733" i="41"/>
  <c r="F733" i="41"/>
  <c r="C733" i="41"/>
  <c r="AP732" i="41"/>
  <c r="AO732" i="41"/>
  <c r="AN732" i="41"/>
  <c r="Z732" i="41"/>
  <c r="J732" i="41"/>
  <c r="I732" i="41"/>
  <c r="H732" i="41"/>
  <c r="G732" i="41"/>
  <c r="F732" i="41"/>
  <c r="C732" i="41"/>
  <c r="AP731" i="41"/>
  <c r="AO731" i="41"/>
  <c r="AN731" i="41"/>
  <c r="Z731" i="41"/>
  <c r="J731" i="41"/>
  <c r="I731" i="41"/>
  <c r="G731" i="41" s="1"/>
  <c r="H731" i="41"/>
  <c r="F731" i="41"/>
  <c r="C731" i="41"/>
  <c r="AP730" i="41"/>
  <c r="AO730" i="41"/>
  <c r="AN730" i="41"/>
  <c r="Z730" i="41"/>
  <c r="J730" i="41"/>
  <c r="I730" i="41"/>
  <c r="G730" i="41" s="1"/>
  <c r="H730" i="41"/>
  <c r="F730" i="41"/>
  <c r="C730" i="41"/>
  <c r="AP729" i="41"/>
  <c r="AO729" i="41"/>
  <c r="AN729" i="41"/>
  <c r="Z729" i="41"/>
  <c r="J729" i="41"/>
  <c r="I729" i="41"/>
  <c r="H729" i="41"/>
  <c r="G729" i="41" s="1"/>
  <c r="F729" i="41"/>
  <c r="C729" i="41"/>
  <c r="AP728" i="41"/>
  <c r="AO728" i="41"/>
  <c r="AN728" i="41"/>
  <c r="Z728" i="41"/>
  <c r="J728" i="41"/>
  <c r="I728" i="41"/>
  <c r="H728" i="41"/>
  <c r="G728" i="41" s="1"/>
  <c r="F728" i="41"/>
  <c r="C728" i="41"/>
  <c r="AP727" i="41"/>
  <c r="AO727" i="41"/>
  <c r="AN727" i="41"/>
  <c r="Z727" i="41"/>
  <c r="J727" i="41"/>
  <c r="I727" i="41"/>
  <c r="H727" i="41"/>
  <c r="G727" i="41"/>
  <c r="F727" i="41"/>
  <c r="C727" i="41"/>
  <c r="AP726" i="41"/>
  <c r="AO726" i="41"/>
  <c r="AN726" i="41"/>
  <c r="Z726" i="41"/>
  <c r="J726" i="41"/>
  <c r="I726" i="41"/>
  <c r="H726" i="41"/>
  <c r="G726" i="41"/>
  <c r="F726" i="41"/>
  <c r="C726" i="41"/>
  <c r="AP725" i="41"/>
  <c r="AO725" i="41"/>
  <c r="AN725" i="41"/>
  <c r="Z725" i="41"/>
  <c r="J725" i="41"/>
  <c r="I725" i="41"/>
  <c r="H725" i="41"/>
  <c r="G725" i="41"/>
  <c r="F725" i="41"/>
  <c r="C725" i="41"/>
  <c r="AP724" i="41"/>
  <c r="AO724" i="41"/>
  <c r="AN724" i="41"/>
  <c r="Z724" i="41"/>
  <c r="J724" i="41"/>
  <c r="I724" i="41"/>
  <c r="H724" i="41"/>
  <c r="G724" i="41" s="1"/>
  <c r="F724" i="41"/>
  <c r="C724" i="41"/>
  <c r="AP723" i="41"/>
  <c r="AO723" i="41"/>
  <c r="AN723" i="41"/>
  <c r="Z723" i="41"/>
  <c r="J723" i="41"/>
  <c r="I723" i="41"/>
  <c r="H723" i="41"/>
  <c r="F723" i="41"/>
  <c r="C723" i="41"/>
  <c r="AP722" i="41"/>
  <c r="AO722" i="41"/>
  <c r="AN722" i="41"/>
  <c r="Z722" i="41"/>
  <c r="J722" i="41"/>
  <c r="I722" i="41"/>
  <c r="H722" i="41"/>
  <c r="F722" i="41"/>
  <c r="C722" i="41"/>
  <c r="AP721" i="41"/>
  <c r="AO721" i="41"/>
  <c r="AN721" i="41"/>
  <c r="Z721" i="41"/>
  <c r="J721" i="41"/>
  <c r="I721" i="41"/>
  <c r="H721" i="41"/>
  <c r="G721" i="41"/>
  <c r="F721" i="41"/>
  <c r="C721" i="41"/>
  <c r="AP720" i="41"/>
  <c r="AO720" i="41"/>
  <c r="AN720" i="41"/>
  <c r="Z720" i="41"/>
  <c r="J720" i="41"/>
  <c r="I720" i="41"/>
  <c r="H720" i="41"/>
  <c r="G720" i="41"/>
  <c r="F720" i="41"/>
  <c r="C720" i="41"/>
  <c r="AP719" i="41"/>
  <c r="AO719" i="41"/>
  <c r="AN719" i="41"/>
  <c r="Z719" i="41"/>
  <c r="J719" i="41"/>
  <c r="G719" i="41" s="1"/>
  <c r="I719" i="41"/>
  <c r="H719" i="41"/>
  <c r="F719" i="41"/>
  <c r="C719" i="41"/>
  <c r="AP717" i="41"/>
  <c r="AO717" i="41"/>
  <c r="AN717" i="41"/>
  <c r="Z717" i="41"/>
  <c r="J717" i="41"/>
  <c r="I717" i="41"/>
  <c r="H717" i="41"/>
  <c r="G717" i="41"/>
  <c r="F717" i="41"/>
  <c r="C717" i="41"/>
  <c r="AP716" i="41"/>
  <c r="AO716" i="41"/>
  <c r="AN716" i="41"/>
  <c r="Z716" i="41"/>
  <c r="J716" i="41"/>
  <c r="I716" i="41"/>
  <c r="H716" i="41"/>
  <c r="G716" i="41"/>
  <c r="F716" i="41"/>
  <c r="C716" i="41"/>
  <c r="AP715" i="41"/>
  <c r="AO715" i="41"/>
  <c r="AN715" i="41"/>
  <c r="Z715" i="41"/>
  <c r="J715" i="41"/>
  <c r="I715" i="41"/>
  <c r="H715" i="41"/>
  <c r="G715" i="41" s="1"/>
  <c r="F715" i="41"/>
  <c r="C715" i="41"/>
  <c r="AP714" i="41"/>
  <c r="AO714" i="41"/>
  <c r="AN714" i="41"/>
  <c r="Z714" i="41"/>
  <c r="J714" i="41"/>
  <c r="I714" i="41"/>
  <c r="G714" i="41" s="1"/>
  <c r="H714" i="41"/>
  <c r="F714" i="41"/>
  <c r="C714" i="41"/>
  <c r="AP713" i="41"/>
  <c r="AO713" i="41"/>
  <c r="AN713" i="41"/>
  <c r="Z713" i="41"/>
  <c r="J713" i="41"/>
  <c r="I713" i="41"/>
  <c r="G713" i="41" s="1"/>
  <c r="H713" i="41"/>
  <c r="F713" i="41"/>
  <c r="C713" i="41"/>
  <c r="AP712" i="41"/>
  <c r="AO712" i="41"/>
  <c r="AN712" i="41"/>
  <c r="Z712" i="41"/>
  <c r="J712" i="41"/>
  <c r="I712" i="41"/>
  <c r="H712" i="41"/>
  <c r="G712" i="41"/>
  <c r="F712" i="41"/>
  <c r="C712" i="41"/>
  <c r="AP711" i="41"/>
  <c r="AO711" i="41"/>
  <c r="AN711" i="41"/>
  <c r="Z711" i="41"/>
  <c r="J711" i="41"/>
  <c r="I711" i="41"/>
  <c r="H711" i="41"/>
  <c r="G711" i="41"/>
  <c r="F711" i="41"/>
  <c r="C711" i="41"/>
  <c r="AP710" i="41"/>
  <c r="AO710" i="41"/>
  <c r="AN710" i="41"/>
  <c r="Z710" i="41"/>
  <c r="J710" i="41"/>
  <c r="I710" i="41"/>
  <c r="H710" i="41"/>
  <c r="G710" i="41" s="1"/>
  <c r="F710" i="41"/>
  <c r="C710" i="41"/>
  <c r="AP709" i="41"/>
  <c r="AO709" i="41"/>
  <c r="AN709" i="41"/>
  <c r="Z709" i="41"/>
  <c r="J709" i="41"/>
  <c r="I709" i="41"/>
  <c r="H709" i="41"/>
  <c r="G709" i="41"/>
  <c r="F709" i="41"/>
  <c r="C709" i="41"/>
  <c r="AP708" i="41"/>
  <c r="AO708" i="41"/>
  <c r="AN708" i="41"/>
  <c r="Z708" i="41"/>
  <c r="J708" i="41"/>
  <c r="I708" i="41"/>
  <c r="H708" i="41"/>
  <c r="G708" i="41"/>
  <c r="F708" i="41"/>
  <c r="C708" i="41"/>
  <c r="AP707" i="41"/>
  <c r="AO707" i="41"/>
  <c r="AN707" i="41"/>
  <c r="Z707" i="41"/>
  <c r="J707" i="41"/>
  <c r="I707" i="41"/>
  <c r="H707" i="41"/>
  <c r="G707" i="41"/>
  <c r="F707" i="41"/>
  <c r="C707" i="41"/>
  <c r="AP706" i="41"/>
  <c r="AO706" i="41"/>
  <c r="AN706" i="41"/>
  <c r="Z706" i="41"/>
  <c r="J706" i="41"/>
  <c r="I706" i="41"/>
  <c r="G706" i="41" s="1"/>
  <c r="H706" i="41"/>
  <c r="F706" i="41"/>
  <c r="C706" i="41"/>
  <c r="AP705" i="41"/>
  <c r="AO705" i="41"/>
  <c r="AN705" i="41"/>
  <c r="Z705" i="41"/>
  <c r="J705" i="41"/>
  <c r="I705" i="41"/>
  <c r="G705" i="41" s="1"/>
  <c r="H705" i="41"/>
  <c r="F705" i="41"/>
  <c r="C705" i="41"/>
  <c r="AP704" i="41"/>
  <c r="AO704" i="41"/>
  <c r="AN704" i="41"/>
  <c r="Z704" i="41"/>
  <c r="J704" i="41"/>
  <c r="I704" i="41"/>
  <c r="H704" i="41"/>
  <c r="G704" i="41" s="1"/>
  <c r="F704" i="41"/>
  <c r="C704" i="41"/>
  <c r="AP703" i="41"/>
  <c r="AO703" i="41"/>
  <c r="AN703" i="41"/>
  <c r="Z703" i="41"/>
  <c r="J703" i="41"/>
  <c r="I703" i="41"/>
  <c r="H703" i="41"/>
  <c r="G703" i="41"/>
  <c r="F703" i="41"/>
  <c r="C703" i="41"/>
  <c r="AP702" i="41"/>
  <c r="AO702" i="41"/>
  <c r="AN702" i="41"/>
  <c r="Z702" i="41"/>
  <c r="J702" i="41"/>
  <c r="I702" i="41"/>
  <c r="H702" i="41"/>
  <c r="G702" i="41"/>
  <c r="F702" i="41"/>
  <c r="C702" i="41"/>
  <c r="AP701" i="41"/>
  <c r="AO701" i="41"/>
  <c r="AN701" i="41"/>
  <c r="Z701" i="41"/>
  <c r="J701" i="41"/>
  <c r="I701" i="41"/>
  <c r="H701" i="41"/>
  <c r="G701" i="41"/>
  <c r="F701" i="41"/>
  <c r="C701" i="41"/>
  <c r="AP700" i="41"/>
  <c r="AO700" i="41"/>
  <c r="AN700" i="41"/>
  <c r="Z700" i="41"/>
  <c r="J700" i="41"/>
  <c r="I700" i="41"/>
  <c r="H700" i="41"/>
  <c r="G700" i="41"/>
  <c r="F700" i="41"/>
  <c r="C700" i="41"/>
  <c r="AP699" i="41"/>
  <c r="AO699" i="41"/>
  <c r="AN699" i="41"/>
  <c r="Z699" i="41"/>
  <c r="J699" i="41"/>
  <c r="I699" i="41"/>
  <c r="H699" i="41"/>
  <c r="G699" i="41"/>
  <c r="F699" i="41"/>
  <c r="C699" i="41"/>
  <c r="AP698" i="41"/>
  <c r="AO698" i="41"/>
  <c r="AN698" i="41"/>
  <c r="Z698" i="41"/>
  <c r="J698" i="41"/>
  <c r="I698" i="41"/>
  <c r="G698" i="41" s="1"/>
  <c r="H698" i="41"/>
  <c r="F698" i="41"/>
  <c r="C698" i="41"/>
  <c r="AP697" i="41"/>
  <c r="AO697" i="41"/>
  <c r="AN697" i="41"/>
  <c r="Z697" i="41"/>
  <c r="J697" i="41"/>
  <c r="I697" i="41"/>
  <c r="G697" i="41" s="1"/>
  <c r="H697" i="41"/>
  <c r="F697" i="41"/>
  <c r="C697" i="41"/>
  <c r="AP695" i="41"/>
  <c r="AO695" i="41"/>
  <c r="AN695" i="41"/>
  <c r="Z695" i="41"/>
  <c r="J695" i="41"/>
  <c r="I695" i="41"/>
  <c r="H695" i="41"/>
  <c r="G695" i="41"/>
  <c r="F695" i="41"/>
  <c r="C695" i="41"/>
  <c r="AP694" i="41"/>
  <c r="AO694" i="41"/>
  <c r="AN694" i="41"/>
  <c r="Z694" i="41"/>
  <c r="J694" i="41"/>
  <c r="I694" i="41"/>
  <c r="H694" i="41"/>
  <c r="G694" i="41"/>
  <c r="F694" i="41"/>
  <c r="C694" i="41"/>
  <c r="AP693" i="41"/>
  <c r="AO693" i="41"/>
  <c r="AN693" i="41"/>
  <c r="Z693" i="41"/>
  <c r="J693" i="41"/>
  <c r="I693" i="41"/>
  <c r="H693" i="41"/>
  <c r="G693" i="41"/>
  <c r="F693" i="41"/>
  <c r="C693" i="41"/>
  <c r="AP692" i="41"/>
  <c r="AO692" i="41"/>
  <c r="AN692" i="41"/>
  <c r="Z692" i="41"/>
  <c r="J692" i="41"/>
  <c r="I692" i="41"/>
  <c r="H692" i="41"/>
  <c r="G692" i="41"/>
  <c r="F692" i="41"/>
  <c r="C692" i="41"/>
  <c r="AP691" i="41"/>
  <c r="AO691" i="41"/>
  <c r="AN691" i="41"/>
  <c r="Z691" i="41"/>
  <c r="J691" i="41"/>
  <c r="I691" i="41"/>
  <c r="H691" i="41"/>
  <c r="G691" i="41"/>
  <c r="F691" i="41"/>
  <c r="C691" i="41"/>
  <c r="AP690" i="41"/>
  <c r="AO690" i="41"/>
  <c r="AN690" i="41"/>
  <c r="Z690" i="41"/>
  <c r="J690" i="41"/>
  <c r="I690" i="41"/>
  <c r="H690" i="41"/>
  <c r="G690" i="41" s="1"/>
  <c r="F690" i="41"/>
  <c r="C690" i="41"/>
  <c r="AP689" i="41"/>
  <c r="AO689" i="41"/>
  <c r="AN689" i="41"/>
  <c r="Z689" i="41"/>
  <c r="J689" i="41"/>
  <c r="I689" i="41"/>
  <c r="H689" i="41"/>
  <c r="F689" i="41"/>
  <c r="C689" i="41"/>
  <c r="AP688" i="41"/>
  <c r="AO688" i="41"/>
  <c r="AN688" i="41"/>
  <c r="Z688" i="41"/>
  <c r="J688" i="41"/>
  <c r="I688" i="41"/>
  <c r="G688" i="41" s="1"/>
  <c r="H688" i="41"/>
  <c r="F688" i="41"/>
  <c r="C688" i="41"/>
  <c r="AP687" i="41"/>
  <c r="AO687" i="41"/>
  <c r="AN687" i="41"/>
  <c r="Z687" i="41"/>
  <c r="J687" i="41"/>
  <c r="I687" i="41"/>
  <c r="H687" i="41"/>
  <c r="G687" i="41"/>
  <c r="F687" i="41"/>
  <c r="C687" i="41"/>
  <c r="AP686" i="41"/>
  <c r="AO686" i="41"/>
  <c r="AN686" i="41"/>
  <c r="Z686" i="41"/>
  <c r="J686" i="41"/>
  <c r="I686" i="41"/>
  <c r="H686" i="41"/>
  <c r="G686" i="41" s="1"/>
  <c r="F686" i="41"/>
  <c r="C686" i="41"/>
  <c r="AP685" i="41"/>
  <c r="AO685" i="41"/>
  <c r="AN685" i="41"/>
  <c r="Z685" i="41"/>
  <c r="J685" i="41"/>
  <c r="I685" i="41"/>
  <c r="H685" i="41"/>
  <c r="G685" i="41" s="1"/>
  <c r="F685" i="41"/>
  <c r="C685" i="41"/>
  <c r="AP684" i="41"/>
  <c r="AO684" i="41"/>
  <c r="AN684" i="41"/>
  <c r="Z684" i="41"/>
  <c r="J684" i="41"/>
  <c r="I684" i="41"/>
  <c r="H684" i="41"/>
  <c r="G684" i="41"/>
  <c r="F684" i="41"/>
  <c r="C684" i="41"/>
  <c r="AP683" i="41"/>
  <c r="AO683" i="41"/>
  <c r="AN683" i="41"/>
  <c r="Z683" i="41"/>
  <c r="J683" i="41"/>
  <c r="I683" i="41"/>
  <c r="H683" i="41"/>
  <c r="G683" i="41"/>
  <c r="F683" i="41"/>
  <c r="C683" i="41"/>
  <c r="AP682" i="41"/>
  <c r="AO682" i="41"/>
  <c r="AN682" i="41"/>
  <c r="Z682" i="41"/>
  <c r="J682" i="41"/>
  <c r="I682" i="41"/>
  <c r="H682" i="41"/>
  <c r="G682" i="41"/>
  <c r="F682" i="41"/>
  <c r="C682" i="41"/>
  <c r="AP680" i="41"/>
  <c r="AO680" i="41"/>
  <c r="AN680" i="41"/>
  <c r="Z680" i="41"/>
  <c r="J680" i="41"/>
  <c r="I680" i="41"/>
  <c r="H680" i="41"/>
  <c r="F680" i="41"/>
  <c r="C680" i="41"/>
  <c r="AP679" i="41"/>
  <c r="AO679" i="41"/>
  <c r="AN679" i="41"/>
  <c r="Z679" i="41"/>
  <c r="J679" i="41"/>
  <c r="I679" i="41"/>
  <c r="H679" i="41"/>
  <c r="F679" i="41"/>
  <c r="C679" i="41"/>
  <c r="AP678" i="41"/>
  <c r="AO678" i="41"/>
  <c r="AN678" i="41"/>
  <c r="Z678" i="41"/>
  <c r="J678" i="41"/>
  <c r="I678" i="41"/>
  <c r="H678" i="41"/>
  <c r="G678" i="41"/>
  <c r="F678" i="41"/>
  <c r="C678" i="41"/>
  <c r="AP677" i="41"/>
  <c r="AO677" i="41"/>
  <c r="AN677" i="41"/>
  <c r="Z677" i="41"/>
  <c r="J677" i="41"/>
  <c r="I677" i="41"/>
  <c r="H677" i="41"/>
  <c r="G677" i="41"/>
  <c r="F677" i="41"/>
  <c r="C677" i="41"/>
  <c r="AP676" i="41"/>
  <c r="AO676" i="41"/>
  <c r="AN676" i="41"/>
  <c r="Z676" i="41"/>
  <c r="J676" i="41"/>
  <c r="I676" i="41"/>
  <c r="H676" i="41"/>
  <c r="G676" i="41"/>
  <c r="F676" i="41"/>
  <c r="C676" i="41"/>
  <c r="AP675" i="41"/>
  <c r="AO675" i="41"/>
  <c r="AN675" i="41"/>
  <c r="Z675" i="41"/>
  <c r="J675" i="41"/>
  <c r="I675" i="41"/>
  <c r="H675" i="41"/>
  <c r="G675" i="41"/>
  <c r="F675" i="41"/>
  <c r="C675" i="41"/>
  <c r="AP674" i="41"/>
  <c r="AO674" i="41"/>
  <c r="AN674" i="41"/>
  <c r="Z674" i="41"/>
  <c r="J674" i="41"/>
  <c r="I674" i="41"/>
  <c r="H674" i="41"/>
  <c r="G674" i="41"/>
  <c r="F674" i="41"/>
  <c r="C674" i="41"/>
  <c r="AP673" i="41"/>
  <c r="AO673" i="41"/>
  <c r="AN673" i="41"/>
  <c r="Z673" i="41"/>
  <c r="J673" i="41"/>
  <c r="I673" i="41"/>
  <c r="H673" i="41"/>
  <c r="G673" i="41" s="1"/>
  <c r="F673" i="41"/>
  <c r="C673" i="41"/>
  <c r="AP672" i="41"/>
  <c r="AO672" i="41"/>
  <c r="AN672" i="41"/>
  <c r="Z672" i="41"/>
  <c r="J672" i="41"/>
  <c r="I672" i="41"/>
  <c r="G672" i="41" s="1"/>
  <c r="H672" i="41"/>
  <c r="F672" i="41"/>
  <c r="C672" i="41"/>
  <c r="AP671" i="41"/>
  <c r="AO671" i="41"/>
  <c r="AN671" i="41"/>
  <c r="Z671" i="41"/>
  <c r="J671" i="41"/>
  <c r="I671" i="41"/>
  <c r="G671" i="41" s="1"/>
  <c r="H671" i="41"/>
  <c r="F671" i="41"/>
  <c r="C671" i="41"/>
  <c r="AP670" i="41"/>
  <c r="AO670" i="41"/>
  <c r="AN670" i="41"/>
  <c r="Z670" i="41"/>
  <c r="J670" i="41"/>
  <c r="I670" i="41"/>
  <c r="H670" i="41"/>
  <c r="G670" i="41"/>
  <c r="F670" i="41"/>
  <c r="C670" i="41"/>
  <c r="AP668" i="41"/>
  <c r="AO668" i="41"/>
  <c r="AN668" i="41"/>
  <c r="Z668" i="41"/>
  <c r="J668" i="41"/>
  <c r="I668" i="41"/>
  <c r="H668" i="41"/>
  <c r="G668" i="41"/>
  <c r="F668" i="41"/>
  <c r="C668" i="41"/>
  <c r="AP667" i="41"/>
  <c r="AO667" i="41"/>
  <c r="AN667" i="41"/>
  <c r="Z667" i="41"/>
  <c r="J667" i="41"/>
  <c r="I667" i="41"/>
  <c r="H667" i="41"/>
  <c r="G667" i="41"/>
  <c r="F667" i="41"/>
  <c r="C667" i="41"/>
  <c r="AP666" i="41"/>
  <c r="AO666" i="41"/>
  <c r="AN666" i="41"/>
  <c r="Z666" i="41"/>
  <c r="J666" i="41"/>
  <c r="I666" i="41"/>
  <c r="H666" i="41"/>
  <c r="G666" i="41"/>
  <c r="F666" i="41"/>
  <c r="C666" i="41"/>
  <c r="AP665" i="41"/>
  <c r="AO665" i="41"/>
  <c r="AN665" i="41"/>
  <c r="Z665" i="41"/>
  <c r="J665" i="41"/>
  <c r="I665" i="41"/>
  <c r="H665" i="41"/>
  <c r="G665" i="41"/>
  <c r="F665" i="41"/>
  <c r="C665" i="41"/>
  <c r="AP664" i="41"/>
  <c r="AO664" i="41"/>
  <c r="AN664" i="41"/>
  <c r="Z664" i="41"/>
  <c r="J664" i="41"/>
  <c r="I664" i="41"/>
  <c r="H664" i="41"/>
  <c r="G664" i="41"/>
  <c r="F664" i="41"/>
  <c r="C664" i="41"/>
  <c r="AP663" i="41"/>
  <c r="AO663" i="41"/>
  <c r="AN663" i="41"/>
  <c r="Z663" i="41"/>
  <c r="J663" i="41"/>
  <c r="I663" i="41"/>
  <c r="G663" i="41" s="1"/>
  <c r="H663" i="41"/>
  <c r="F663" i="41"/>
  <c r="C663" i="41"/>
  <c r="AP662" i="41"/>
  <c r="AO662" i="41"/>
  <c r="AN662" i="41"/>
  <c r="Z662" i="41"/>
  <c r="J662" i="41"/>
  <c r="I662" i="41"/>
  <c r="G662" i="41" s="1"/>
  <c r="H662" i="41"/>
  <c r="F662" i="41"/>
  <c r="C662" i="41"/>
  <c r="AP661" i="41"/>
  <c r="AO661" i="41"/>
  <c r="AN661" i="41"/>
  <c r="Z661" i="41"/>
  <c r="J661" i="41"/>
  <c r="I661" i="41"/>
  <c r="H661" i="41"/>
  <c r="G661" i="41" s="1"/>
  <c r="F661" i="41"/>
  <c r="C661" i="41"/>
  <c r="AP660" i="41"/>
  <c r="AO660" i="41"/>
  <c r="AN660" i="41"/>
  <c r="Z660" i="41"/>
  <c r="J660" i="41"/>
  <c r="I660" i="41"/>
  <c r="H660" i="41"/>
  <c r="G660" i="41" s="1"/>
  <c r="F660" i="41"/>
  <c r="C660" i="41"/>
  <c r="AP659" i="41"/>
  <c r="AO659" i="41"/>
  <c r="AN659" i="41"/>
  <c r="Z659" i="41"/>
  <c r="J659" i="41"/>
  <c r="I659" i="41"/>
  <c r="H659" i="41"/>
  <c r="G659" i="41"/>
  <c r="F659" i="41"/>
  <c r="C659" i="41"/>
  <c r="AP658" i="41"/>
  <c r="AO658" i="41"/>
  <c r="AN658" i="41"/>
  <c r="Z658" i="41"/>
  <c r="J658" i="41"/>
  <c r="I658" i="41"/>
  <c r="H658" i="41"/>
  <c r="G658" i="41"/>
  <c r="F658" i="41"/>
  <c r="C658" i="41"/>
  <c r="AP657" i="41"/>
  <c r="AO657" i="41"/>
  <c r="AN657" i="41"/>
  <c r="Z657" i="41"/>
  <c r="J657" i="41"/>
  <c r="I657" i="41"/>
  <c r="H657" i="41"/>
  <c r="G657" i="41"/>
  <c r="F657" i="41"/>
  <c r="C657" i="41"/>
  <c r="AP656" i="41"/>
  <c r="AO656" i="41"/>
  <c r="AN656" i="41"/>
  <c r="Z656" i="41"/>
  <c r="J656" i="41"/>
  <c r="I656" i="41"/>
  <c r="H656" i="41"/>
  <c r="G656" i="41" s="1"/>
  <c r="F656" i="41"/>
  <c r="C656" i="41"/>
  <c r="AP655" i="41"/>
  <c r="AO655" i="41"/>
  <c r="AN655" i="41"/>
  <c r="Z655" i="41"/>
  <c r="J655" i="41"/>
  <c r="I655" i="41"/>
  <c r="H655" i="41"/>
  <c r="F655" i="41"/>
  <c r="C655" i="41"/>
  <c r="AP654" i="41"/>
  <c r="AO654" i="41"/>
  <c r="AN654" i="41"/>
  <c r="Z654" i="41"/>
  <c r="J654" i="41"/>
  <c r="I654" i="41"/>
  <c r="H654" i="41"/>
  <c r="F654" i="41"/>
  <c r="C654" i="41"/>
  <c r="AP653" i="41"/>
  <c r="AO653" i="41"/>
  <c r="AN653" i="41"/>
  <c r="Z653" i="41"/>
  <c r="J653" i="41"/>
  <c r="I653" i="41"/>
  <c r="H653" i="41"/>
  <c r="G653" i="41"/>
  <c r="F653" i="41"/>
  <c r="C653" i="41"/>
  <c r="AP652" i="41"/>
  <c r="AO652" i="41"/>
  <c r="AN652" i="41"/>
  <c r="Z652" i="41"/>
  <c r="J652" i="41"/>
  <c r="I652" i="41"/>
  <c r="H652" i="41"/>
  <c r="G652" i="41"/>
  <c r="F652" i="41"/>
  <c r="C652" i="41"/>
  <c r="AP651" i="41"/>
  <c r="AO651" i="41"/>
  <c r="AN651" i="41"/>
  <c r="Z651" i="41"/>
  <c r="J651" i="41"/>
  <c r="G651" i="41" s="1"/>
  <c r="I651" i="41"/>
  <c r="H651" i="41"/>
  <c r="F651" i="41"/>
  <c r="C651" i="41"/>
  <c r="AP650" i="41"/>
  <c r="AO650" i="41"/>
  <c r="AN650" i="41"/>
  <c r="Z650" i="41"/>
  <c r="J650" i="41"/>
  <c r="I650" i="41"/>
  <c r="H650" i="41"/>
  <c r="G650" i="41"/>
  <c r="F650" i="41"/>
  <c r="C650" i="41"/>
  <c r="AP649" i="41"/>
  <c r="AO649" i="41"/>
  <c r="AN649" i="41"/>
  <c r="Z649" i="41"/>
  <c r="J649" i="41"/>
  <c r="I649" i="41"/>
  <c r="H649" i="41"/>
  <c r="G649" i="41"/>
  <c r="F649" i="41"/>
  <c r="C649" i="41"/>
  <c r="AP648" i="41"/>
  <c r="AO648" i="41"/>
  <c r="AN648" i="41"/>
  <c r="Z648" i="41"/>
  <c r="J648" i="41"/>
  <c r="I648" i="41"/>
  <c r="H648" i="41"/>
  <c r="G648" i="41" s="1"/>
  <c r="F648" i="41"/>
  <c r="C648" i="41"/>
  <c r="AP647" i="41"/>
  <c r="AO647" i="41"/>
  <c r="AN647" i="41"/>
  <c r="Z647" i="41"/>
  <c r="J647" i="41"/>
  <c r="I647" i="41"/>
  <c r="G647" i="41" s="1"/>
  <c r="H647" i="41"/>
  <c r="F647" i="41"/>
  <c r="C647" i="41"/>
  <c r="AP646" i="41"/>
  <c r="AO646" i="41"/>
  <c r="AN646" i="41"/>
  <c r="Z646" i="41"/>
  <c r="J646" i="41"/>
  <c r="I646" i="41"/>
  <c r="G646" i="41" s="1"/>
  <c r="H646" i="41"/>
  <c r="F646" i="41"/>
  <c r="C646" i="41"/>
  <c r="AP645" i="41"/>
  <c r="AO645" i="41"/>
  <c r="AN645" i="41"/>
  <c r="Z645" i="41"/>
  <c r="J645" i="41"/>
  <c r="I645" i="41"/>
  <c r="H645" i="41"/>
  <c r="G645" i="41"/>
  <c r="F645" i="41"/>
  <c r="C645" i="41"/>
  <c r="AP644" i="41"/>
  <c r="AO644" i="41"/>
  <c r="AN644" i="41"/>
  <c r="Z644" i="41"/>
  <c r="J644" i="41"/>
  <c r="I644" i="41"/>
  <c r="H644" i="41"/>
  <c r="G644" i="41"/>
  <c r="F644" i="41"/>
  <c r="C644" i="41"/>
  <c r="AP643" i="41"/>
  <c r="AO643" i="41"/>
  <c r="AN643" i="41"/>
  <c r="Z643" i="41"/>
  <c r="J643" i="41"/>
  <c r="I643" i="41"/>
  <c r="H643" i="41"/>
  <c r="G643" i="41" s="1"/>
  <c r="F643" i="41"/>
  <c r="C643" i="41"/>
  <c r="AP642" i="41"/>
  <c r="AO642" i="41"/>
  <c r="AN642" i="41"/>
  <c r="Z642" i="41"/>
  <c r="J642" i="41"/>
  <c r="I642" i="41"/>
  <c r="H642" i="41"/>
  <c r="G642" i="41"/>
  <c r="F642" i="41"/>
  <c r="C642" i="41"/>
  <c r="AP641" i="41"/>
  <c r="AO641" i="41"/>
  <c r="AN641" i="41"/>
  <c r="Z641" i="41"/>
  <c r="J641" i="41"/>
  <c r="I641" i="41"/>
  <c r="H641" i="41"/>
  <c r="G641" i="41"/>
  <c r="F641" i="41"/>
  <c r="C641" i="41"/>
  <c r="AP640" i="41"/>
  <c r="AO640" i="41"/>
  <c r="AN640" i="41"/>
  <c r="Z640" i="41"/>
  <c r="J640" i="41"/>
  <c r="I640" i="41"/>
  <c r="H640" i="41"/>
  <c r="G640" i="41"/>
  <c r="F640" i="41"/>
  <c r="C640" i="41"/>
  <c r="AP639" i="41"/>
  <c r="AO639" i="41"/>
  <c r="AN639" i="41"/>
  <c r="Z639" i="41"/>
  <c r="J639" i="41"/>
  <c r="I639" i="41"/>
  <c r="H639" i="41"/>
  <c r="F639" i="41"/>
  <c r="C639" i="41"/>
  <c r="AP638" i="41"/>
  <c r="AO638" i="41"/>
  <c r="AN638" i="41"/>
  <c r="Z638" i="41"/>
  <c r="J638" i="41"/>
  <c r="I638" i="41"/>
  <c r="G638" i="41" s="1"/>
  <c r="H638" i="41"/>
  <c r="F638" i="41"/>
  <c r="C638" i="41"/>
  <c r="AP637" i="41"/>
  <c r="AO637" i="41"/>
  <c r="AN637" i="41"/>
  <c r="Z637" i="41"/>
  <c r="J637" i="41"/>
  <c r="I637" i="41"/>
  <c r="H637" i="41"/>
  <c r="G637" i="41" s="1"/>
  <c r="F637" i="41"/>
  <c r="C637" i="41"/>
  <c r="AP636" i="41"/>
  <c r="AO636" i="41"/>
  <c r="AN636" i="41"/>
  <c r="Z636" i="41"/>
  <c r="J636" i="41"/>
  <c r="I636" i="41"/>
  <c r="H636" i="41"/>
  <c r="G636" i="41"/>
  <c r="F636" i="41"/>
  <c r="C636" i="41"/>
  <c r="AP635" i="41"/>
  <c r="AO635" i="41"/>
  <c r="AN635" i="41"/>
  <c r="Z635" i="41"/>
  <c r="J635" i="41"/>
  <c r="I635" i="41"/>
  <c r="H635" i="41"/>
  <c r="G635" i="41"/>
  <c r="F635" i="41"/>
  <c r="C635" i="41"/>
  <c r="AP634" i="41"/>
  <c r="AO634" i="41"/>
  <c r="AN634" i="41"/>
  <c r="Z634" i="41"/>
  <c r="J634" i="41"/>
  <c r="I634" i="41"/>
  <c r="H634" i="41"/>
  <c r="G634" i="41"/>
  <c r="F634" i="41"/>
  <c r="C634" i="41"/>
  <c r="AP633" i="41"/>
  <c r="AO633" i="41"/>
  <c r="AN633" i="41"/>
  <c r="Z633" i="41"/>
  <c r="J633" i="41"/>
  <c r="I633" i="41"/>
  <c r="H633" i="41"/>
  <c r="G633" i="41"/>
  <c r="F633" i="41"/>
  <c r="C633" i="41"/>
  <c r="AP632" i="41"/>
  <c r="AO632" i="41"/>
  <c r="AN632" i="41"/>
  <c r="Z632" i="41"/>
  <c r="J632" i="41"/>
  <c r="I632" i="41"/>
  <c r="H632" i="41"/>
  <c r="G632" i="41"/>
  <c r="F632" i="41"/>
  <c r="C632" i="41"/>
  <c r="AP631" i="41"/>
  <c r="AO631" i="41"/>
  <c r="AN631" i="41"/>
  <c r="Z631" i="41"/>
  <c r="J631" i="41"/>
  <c r="I631" i="41"/>
  <c r="G631" i="41" s="1"/>
  <c r="H631" i="41"/>
  <c r="F631" i="41"/>
  <c r="C631" i="41"/>
  <c r="AP630" i="41"/>
  <c r="AO630" i="41"/>
  <c r="AN630" i="41"/>
  <c r="Z630" i="41"/>
  <c r="J630" i="41"/>
  <c r="I630" i="41"/>
  <c r="G630" i="41" s="1"/>
  <c r="H630" i="41"/>
  <c r="F630" i="41"/>
  <c r="C630" i="41"/>
  <c r="AP629" i="41"/>
  <c r="AO629" i="41"/>
  <c r="AN629" i="41"/>
  <c r="Z629" i="41"/>
  <c r="J629" i="41"/>
  <c r="I629" i="41"/>
  <c r="H629" i="41"/>
  <c r="G629" i="41"/>
  <c r="F629" i="41"/>
  <c r="C629" i="41"/>
  <c r="AP628" i="41"/>
  <c r="AO628" i="41"/>
  <c r="AN628" i="41"/>
  <c r="Z628" i="41"/>
  <c r="J628" i="41"/>
  <c r="I628" i="41"/>
  <c r="H628" i="41"/>
  <c r="G628" i="41"/>
  <c r="F628" i="41"/>
  <c r="C628" i="41"/>
  <c r="AP627" i="41"/>
  <c r="AO627" i="41"/>
  <c r="AN627" i="41"/>
  <c r="Z627" i="41"/>
  <c r="J627" i="41"/>
  <c r="I627" i="41"/>
  <c r="H627" i="41"/>
  <c r="G627" i="41"/>
  <c r="F627" i="41"/>
  <c r="C627" i="41"/>
  <c r="AP626" i="41"/>
  <c r="AO626" i="41"/>
  <c r="AN626" i="41"/>
  <c r="Z626" i="41"/>
  <c r="J626" i="41"/>
  <c r="I626" i="41"/>
  <c r="H626" i="41"/>
  <c r="G626" i="41" s="1"/>
  <c r="F626" i="41"/>
  <c r="C626" i="41"/>
  <c r="AP625" i="41"/>
  <c r="AO625" i="41"/>
  <c r="AN625" i="41"/>
  <c r="Z625" i="41"/>
  <c r="J625" i="41"/>
  <c r="I625" i="41"/>
  <c r="H625" i="41"/>
  <c r="G625" i="41"/>
  <c r="F625" i="41"/>
  <c r="C625" i="41"/>
  <c r="AP624" i="41"/>
  <c r="AO624" i="41"/>
  <c r="AN624" i="41"/>
  <c r="Z624" i="41"/>
  <c r="J624" i="41"/>
  <c r="I624" i="41"/>
  <c r="H624" i="41"/>
  <c r="G624" i="41" s="1"/>
  <c r="F624" i="41"/>
  <c r="C624" i="41"/>
  <c r="AP623" i="41"/>
  <c r="AO623" i="41"/>
  <c r="AN623" i="41"/>
  <c r="Z623" i="41"/>
  <c r="J623" i="41"/>
  <c r="I623" i="41"/>
  <c r="H623" i="41"/>
  <c r="F623" i="41"/>
  <c r="C623" i="41"/>
  <c r="AP622" i="41"/>
  <c r="AO622" i="41"/>
  <c r="AN622" i="41"/>
  <c r="Z622" i="41"/>
  <c r="J622" i="41"/>
  <c r="I622" i="41"/>
  <c r="G622" i="41" s="1"/>
  <c r="H622" i="41"/>
  <c r="F622" i="41"/>
  <c r="C622" i="41"/>
  <c r="AP621" i="41"/>
  <c r="AO621" i="41"/>
  <c r="AN621" i="41"/>
  <c r="Z621" i="41"/>
  <c r="J621" i="41"/>
  <c r="I621" i="41"/>
  <c r="H621" i="41"/>
  <c r="G621" i="41" s="1"/>
  <c r="F621" i="41"/>
  <c r="C621" i="41"/>
  <c r="AP620" i="41"/>
  <c r="AO620" i="41"/>
  <c r="AN620" i="41"/>
  <c r="Z620" i="41"/>
  <c r="J620" i="41"/>
  <c r="I620" i="41"/>
  <c r="H620" i="41"/>
  <c r="G620" i="41" s="1"/>
  <c r="F620" i="41"/>
  <c r="C620" i="41"/>
  <c r="AP619" i="41"/>
  <c r="AO619" i="41"/>
  <c r="AN619" i="41"/>
  <c r="Z619" i="41"/>
  <c r="J619" i="41"/>
  <c r="I619" i="41"/>
  <c r="H619" i="41"/>
  <c r="G619" i="41" s="1"/>
  <c r="F619" i="41"/>
  <c r="C619" i="41"/>
  <c r="AP618" i="41"/>
  <c r="AO618" i="41"/>
  <c r="AN618" i="41"/>
  <c r="Z618" i="41"/>
  <c r="J618" i="41"/>
  <c r="I618" i="41"/>
  <c r="H618" i="41"/>
  <c r="G618" i="41"/>
  <c r="F618" i="41"/>
  <c r="C618" i="41"/>
  <c r="AP617" i="41"/>
  <c r="AO617" i="41"/>
  <c r="AN617" i="41"/>
  <c r="Z617" i="41"/>
  <c r="J617" i="41"/>
  <c r="I617" i="41"/>
  <c r="H617" i="41"/>
  <c r="G617" i="41"/>
  <c r="F617" i="41"/>
  <c r="C617" i="41"/>
  <c r="AP616" i="41"/>
  <c r="AO616" i="41"/>
  <c r="AN616" i="41"/>
  <c r="Z616" i="41"/>
  <c r="J616" i="41"/>
  <c r="I616" i="41"/>
  <c r="H616" i="41"/>
  <c r="G616" i="41"/>
  <c r="F616" i="41"/>
  <c r="C616" i="41"/>
  <c r="AP615" i="41"/>
  <c r="AO615" i="41"/>
  <c r="AN615" i="41"/>
  <c r="Z615" i="41"/>
  <c r="J615" i="41"/>
  <c r="I615" i="41"/>
  <c r="H615" i="41"/>
  <c r="F615" i="41"/>
  <c r="C615" i="41"/>
  <c r="AP614" i="41"/>
  <c r="AO614" i="41"/>
  <c r="AN614" i="41"/>
  <c r="Z614" i="41"/>
  <c r="J614" i="41"/>
  <c r="I614" i="41"/>
  <c r="H614" i="41"/>
  <c r="F614" i="41"/>
  <c r="C614" i="41"/>
  <c r="AP611" i="41"/>
  <c r="AO611" i="41"/>
  <c r="AN611" i="41"/>
  <c r="Z611" i="41"/>
  <c r="J611" i="41"/>
  <c r="I611" i="41"/>
  <c r="H611" i="41"/>
  <c r="G611" i="41"/>
  <c r="F611" i="41"/>
  <c r="C611" i="41"/>
  <c r="AP610" i="41"/>
  <c r="AO610" i="41"/>
  <c r="AN610" i="41"/>
  <c r="Z610" i="41"/>
  <c r="J610" i="41"/>
  <c r="I610" i="41"/>
  <c r="H610" i="41"/>
  <c r="G610" i="41"/>
  <c r="F610" i="41"/>
  <c r="C610" i="41"/>
  <c r="AP609" i="41"/>
  <c r="AO609" i="41"/>
  <c r="AN609" i="41"/>
  <c r="Z609" i="41"/>
  <c r="J609" i="41"/>
  <c r="I609" i="41"/>
  <c r="H609" i="41"/>
  <c r="G609" i="41"/>
  <c r="F609" i="41"/>
  <c r="C609" i="41"/>
  <c r="AP608" i="41"/>
  <c r="AO608" i="41"/>
  <c r="AN608" i="41"/>
  <c r="Z608" i="41"/>
  <c r="J608" i="41"/>
  <c r="I608" i="41"/>
  <c r="H608" i="41"/>
  <c r="G608" i="41"/>
  <c r="F608" i="41"/>
  <c r="C608" i="41"/>
  <c r="AP606" i="41"/>
  <c r="AO606" i="41"/>
  <c r="AN606" i="41"/>
  <c r="Z606" i="41"/>
  <c r="J606" i="41"/>
  <c r="I606" i="41"/>
  <c r="H606" i="41"/>
  <c r="G606" i="41"/>
  <c r="F606" i="41"/>
  <c r="C606" i="41"/>
  <c r="AP605" i="41"/>
  <c r="AO605" i="41"/>
  <c r="AN605" i="41"/>
  <c r="Z605" i="41"/>
  <c r="J605" i="41"/>
  <c r="I605" i="41"/>
  <c r="H605" i="41"/>
  <c r="G605" i="41" s="1"/>
  <c r="F605" i="41"/>
  <c r="C605" i="41"/>
  <c r="AP604" i="41"/>
  <c r="AO604" i="41"/>
  <c r="AN604" i="41"/>
  <c r="Z604" i="41"/>
  <c r="J604" i="41"/>
  <c r="I604" i="41"/>
  <c r="G604" i="41" s="1"/>
  <c r="H604" i="41"/>
  <c r="F604" i="41"/>
  <c r="C604" i="41"/>
  <c r="AP603" i="41"/>
  <c r="AO603" i="41"/>
  <c r="AN603" i="41"/>
  <c r="Z603" i="41"/>
  <c r="J603" i="41"/>
  <c r="I603" i="41"/>
  <c r="G603" i="41" s="1"/>
  <c r="H603" i="41"/>
  <c r="F603" i="41"/>
  <c r="C603" i="41"/>
  <c r="AP602" i="41"/>
  <c r="AO602" i="41"/>
  <c r="AN602" i="41"/>
  <c r="Z602" i="41"/>
  <c r="J602" i="41"/>
  <c r="I602" i="41"/>
  <c r="H602" i="41"/>
  <c r="G602" i="41" s="1"/>
  <c r="F602" i="41"/>
  <c r="C602" i="41"/>
  <c r="AP601" i="41"/>
  <c r="AO601" i="41"/>
  <c r="AN601" i="41"/>
  <c r="Z601" i="41"/>
  <c r="J601" i="41"/>
  <c r="I601" i="41"/>
  <c r="H601" i="41"/>
  <c r="G601" i="41"/>
  <c r="F601" i="41"/>
  <c r="C601" i="41"/>
  <c r="AP599" i="41"/>
  <c r="AO599" i="41"/>
  <c r="AN599" i="41"/>
  <c r="Z599" i="41"/>
  <c r="J599" i="41"/>
  <c r="I599" i="41"/>
  <c r="H599" i="41"/>
  <c r="G599" i="41" s="1"/>
  <c r="F599" i="41"/>
  <c r="C599" i="41"/>
  <c r="AP598" i="41"/>
  <c r="AO598" i="41"/>
  <c r="AN598" i="41"/>
  <c r="Z598" i="41"/>
  <c r="J598" i="41"/>
  <c r="I598" i="41"/>
  <c r="H598" i="41"/>
  <c r="G598" i="41" s="1"/>
  <c r="F598" i="41"/>
  <c r="C598" i="41"/>
  <c r="AP597" i="41"/>
  <c r="AO597" i="41"/>
  <c r="AN597" i="41"/>
  <c r="Z597" i="41"/>
  <c r="J597" i="41"/>
  <c r="I597" i="41"/>
  <c r="H597" i="41"/>
  <c r="G597" i="41"/>
  <c r="F597" i="41"/>
  <c r="C597" i="41"/>
  <c r="AP596" i="41"/>
  <c r="AO596" i="41"/>
  <c r="AN596" i="41"/>
  <c r="Z596" i="41"/>
  <c r="J596" i="41"/>
  <c r="I596" i="41"/>
  <c r="H596" i="41"/>
  <c r="G596" i="41"/>
  <c r="F596" i="41"/>
  <c r="C596" i="41"/>
  <c r="AP594" i="41"/>
  <c r="AO594" i="41"/>
  <c r="AN594" i="41"/>
  <c r="Z594" i="41"/>
  <c r="J594" i="41"/>
  <c r="I594" i="41"/>
  <c r="G594" i="41" s="1"/>
  <c r="H594" i="41"/>
  <c r="F594" i="41"/>
  <c r="C594" i="41"/>
  <c r="AP593" i="41"/>
  <c r="AO593" i="41"/>
  <c r="AN593" i="41"/>
  <c r="Z593" i="41"/>
  <c r="J593" i="41"/>
  <c r="I593" i="41"/>
  <c r="G593" i="41" s="1"/>
  <c r="H593" i="41"/>
  <c r="F593" i="41"/>
  <c r="C593" i="41"/>
  <c r="AP592" i="41"/>
  <c r="AO592" i="41"/>
  <c r="AN592" i="41"/>
  <c r="Z592" i="41"/>
  <c r="J592" i="41"/>
  <c r="I592" i="41"/>
  <c r="H592" i="41"/>
  <c r="G592" i="41" s="1"/>
  <c r="F592" i="41"/>
  <c r="C592" i="41"/>
  <c r="AP591" i="41"/>
  <c r="AO591" i="41"/>
  <c r="AN591" i="41"/>
  <c r="Z591" i="41"/>
  <c r="J591" i="41"/>
  <c r="I591" i="41"/>
  <c r="H591" i="41"/>
  <c r="G591" i="41" s="1"/>
  <c r="F591" i="41"/>
  <c r="C591" i="41"/>
  <c r="AP590" i="41"/>
  <c r="AO590" i="41"/>
  <c r="AN590" i="41"/>
  <c r="Z590" i="41"/>
  <c r="J590" i="41"/>
  <c r="I590" i="41"/>
  <c r="H590" i="41"/>
  <c r="G590" i="41"/>
  <c r="F590" i="41"/>
  <c r="C590" i="41"/>
  <c r="AP589" i="41"/>
  <c r="AO589" i="41"/>
  <c r="AN589" i="41"/>
  <c r="Z589" i="41"/>
  <c r="J589" i="41"/>
  <c r="I589" i="41"/>
  <c r="H589" i="41"/>
  <c r="G589" i="41"/>
  <c r="F589" i="41"/>
  <c r="C589" i="41"/>
  <c r="AP588" i="41"/>
  <c r="AO588" i="41"/>
  <c r="AN588" i="41"/>
  <c r="Z588" i="41"/>
  <c r="J588" i="41"/>
  <c r="I588" i="41"/>
  <c r="H588" i="41"/>
  <c r="G588" i="41"/>
  <c r="F588" i="41"/>
  <c r="C588" i="41"/>
  <c r="AP587" i="41"/>
  <c r="AO587" i="41"/>
  <c r="AN587" i="41"/>
  <c r="Z587" i="41"/>
  <c r="J587" i="41"/>
  <c r="I587" i="41"/>
  <c r="H587" i="41"/>
  <c r="G587" i="41" s="1"/>
  <c r="F587" i="41"/>
  <c r="C587" i="41"/>
  <c r="AP586" i="41"/>
  <c r="AO586" i="41"/>
  <c r="AN586" i="41"/>
  <c r="Z586" i="41"/>
  <c r="J586" i="41"/>
  <c r="I586" i="41"/>
  <c r="H586" i="41"/>
  <c r="F586" i="41"/>
  <c r="C586" i="41"/>
  <c r="AP585" i="41"/>
  <c r="AO585" i="41"/>
  <c r="AN585" i="41"/>
  <c r="Z585" i="41"/>
  <c r="J585" i="41"/>
  <c r="I585" i="41"/>
  <c r="H585" i="41"/>
  <c r="F585" i="41"/>
  <c r="C585" i="41"/>
  <c r="AP584" i="41"/>
  <c r="AO584" i="41"/>
  <c r="AN584" i="41"/>
  <c r="Z584" i="41"/>
  <c r="J584" i="41"/>
  <c r="I584" i="41"/>
  <c r="H584" i="41"/>
  <c r="G584" i="41"/>
  <c r="F584" i="41"/>
  <c r="C584" i="41"/>
  <c r="AP583" i="41"/>
  <c r="AO583" i="41"/>
  <c r="AN583" i="41"/>
  <c r="Z583" i="41"/>
  <c r="J583" i="41"/>
  <c r="I583" i="41"/>
  <c r="H583" i="41"/>
  <c r="G583" i="41"/>
  <c r="F583" i="41"/>
  <c r="C583" i="41"/>
  <c r="AP582" i="41"/>
  <c r="AO582" i="41"/>
  <c r="AN582" i="41"/>
  <c r="Z582" i="41"/>
  <c r="J582" i="41"/>
  <c r="I582" i="41"/>
  <c r="H582" i="41"/>
  <c r="G582" i="41" s="1"/>
  <c r="F582" i="41"/>
  <c r="C582" i="41"/>
  <c r="AP581" i="41"/>
  <c r="AO581" i="41"/>
  <c r="AN581" i="41"/>
  <c r="Z581" i="41"/>
  <c r="J581" i="41"/>
  <c r="I581" i="41"/>
  <c r="H581" i="41"/>
  <c r="G581" i="41"/>
  <c r="F581" i="41"/>
  <c r="C581" i="41"/>
  <c r="AP580" i="41"/>
  <c r="AO580" i="41"/>
  <c r="AN580" i="41"/>
  <c r="Z580" i="41"/>
  <c r="J580" i="41"/>
  <c r="I580" i="41"/>
  <c r="H580" i="41"/>
  <c r="G580" i="41"/>
  <c r="F580" i="41"/>
  <c r="C580" i="41"/>
  <c r="AP579" i="41"/>
  <c r="AO579" i="41"/>
  <c r="AN579" i="41"/>
  <c r="Z579" i="41"/>
  <c r="J579" i="41"/>
  <c r="I579" i="41"/>
  <c r="H579" i="41"/>
  <c r="G579" i="41" s="1"/>
  <c r="F579" i="41"/>
  <c r="C579" i="41"/>
  <c r="AP578" i="41"/>
  <c r="AO578" i="41"/>
  <c r="AN578" i="41"/>
  <c r="Z578" i="41"/>
  <c r="J578" i="41"/>
  <c r="I578" i="41"/>
  <c r="G578" i="41" s="1"/>
  <c r="H578" i="41"/>
  <c r="F578" i="41"/>
  <c r="C578" i="41"/>
  <c r="AP576" i="41"/>
  <c r="AO576" i="41"/>
  <c r="AN576" i="41"/>
  <c r="Z576" i="41"/>
  <c r="J576" i="41"/>
  <c r="I576" i="41"/>
  <c r="H576" i="41"/>
  <c r="F576" i="41"/>
  <c r="C576" i="41"/>
  <c r="AP575" i="41"/>
  <c r="AO575" i="41"/>
  <c r="AN575" i="41"/>
  <c r="Z575" i="41"/>
  <c r="J575" i="41"/>
  <c r="I575" i="41"/>
  <c r="H575" i="41"/>
  <c r="G575" i="41"/>
  <c r="F575" i="41"/>
  <c r="C575" i="41"/>
  <c r="AP574" i="41"/>
  <c r="AO574" i="41"/>
  <c r="AN574" i="41"/>
  <c r="Z574" i="41"/>
  <c r="J574" i="41"/>
  <c r="I574" i="41"/>
  <c r="H574" i="41"/>
  <c r="G574" i="41" s="1"/>
  <c r="F574" i="41"/>
  <c r="C574" i="41"/>
  <c r="AP573" i="41"/>
  <c r="AO573" i="41"/>
  <c r="AN573" i="41"/>
  <c r="Z573" i="41"/>
  <c r="J573" i="41"/>
  <c r="I573" i="41"/>
  <c r="H573" i="41"/>
  <c r="G573" i="41" s="1"/>
  <c r="F573" i="41"/>
  <c r="C573" i="41"/>
  <c r="AP571" i="41"/>
  <c r="AO571" i="41"/>
  <c r="AN571" i="41"/>
  <c r="Z571" i="41"/>
  <c r="J571" i="41"/>
  <c r="I571" i="41"/>
  <c r="H571" i="41"/>
  <c r="G571" i="41" s="1"/>
  <c r="F571" i="41"/>
  <c r="C571" i="41"/>
  <c r="AP570" i="41"/>
  <c r="AO570" i="41"/>
  <c r="AN570" i="41"/>
  <c r="Z570" i="41"/>
  <c r="J570" i="41"/>
  <c r="I570" i="41"/>
  <c r="H570" i="41"/>
  <c r="G570" i="41"/>
  <c r="F570" i="41"/>
  <c r="C570" i="41"/>
  <c r="AP569" i="41"/>
  <c r="AO569" i="41"/>
  <c r="AN569" i="41"/>
  <c r="Z569" i="41"/>
  <c r="J569" i="41"/>
  <c r="I569" i="41"/>
  <c r="H569" i="41"/>
  <c r="G569" i="41"/>
  <c r="F569" i="41"/>
  <c r="C569" i="41"/>
  <c r="AP568" i="41"/>
  <c r="AO568" i="41"/>
  <c r="AN568" i="41"/>
  <c r="Z568" i="41"/>
  <c r="J568" i="41"/>
  <c r="I568" i="41"/>
  <c r="H568" i="41"/>
  <c r="G568" i="41"/>
  <c r="F568" i="41"/>
  <c r="C568" i="41"/>
  <c r="AP566" i="41"/>
  <c r="AO566" i="41"/>
  <c r="AN566" i="41"/>
  <c r="Z566" i="41"/>
  <c r="J566" i="41"/>
  <c r="I566" i="41"/>
  <c r="H566" i="41"/>
  <c r="F566" i="41"/>
  <c r="C566" i="41"/>
  <c r="AP565" i="41"/>
  <c r="AO565" i="41"/>
  <c r="AN565" i="41"/>
  <c r="Z565" i="41"/>
  <c r="J565" i="41"/>
  <c r="I565" i="41"/>
  <c r="H565" i="41"/>
  <c r="G565" i="41"/>
  <c r="F565" i="41"/>
  <c r="C565" i="41"/>
  <c r="AP564" i="41"/>
  <c r="AO564" i="41"/>
  <c r="AN564" i="41"/>
  <c r="Z564" i="41"/>
  <c r="J564" i="41"/>
  <c r="I564" i="41"/>
  <c r="H564" i="41"/>
  <c r="G564" i="41"/>
  <c r="F564" i="41"/>
  <c r="C564" i="41"/>
  <c r="AP563" i="41"/>
  <c r="AO563" i="41"/>
  <c r="AN563" i="41"/>
  <c r="Z563" i="41"/>
  <c r="J563" i="41"/>
  <c r="I563" i="41"/>
  <c r="H563" i="41"/>
  <c r="G563" i="41"/>
  <c r="F563" i="41"/>
  <c r="C563" i="41"/>
  <c r="AP562" i="41"/>
  <c r="AO562" i="41"/>
  <c r="AN562" i="41"/>
  <c r="Z562" i="41"/>
  <c r="J562" i="41"/>
  <c r="I562" i="41"/>
  <c r="H562" i="41"/>
  <c r="G562" i="41" s="1"/>
  <c r="F562" i="41"/>
  <c r="C562" i="41"/>
  <c r="AP561" i="41"/>
  <c r="AO561" i="41"/>
  <c r="AN561" i="41"/>
  <c r="Z561" i="41"/>
  <c r="J561" i="41"/>
  <c r="I561" i="41"/>
  <c r="H561" i="41"/>
  <c r="G561" i="41"/>
  <c r="F561" i="41"/>
  <c r="C561" i="41"/>
  <c r="AP560" i="41"/>
  <c r="AO560" i="41"/>
  <c r="AN560" i="41"/>
  <c r="Z560" i="41"/>
  <c r="J560" i="41"/>
  <c r="I560" i="41"/>
  <c r="H560" i="41"/>
  <c r="G560" i="41"/>
  <c r="F560" i="41"/>
  <c r="C560" i="41"/>
  <c r="AP559" i="41"/>
  <c r="AO559" i="41"/>
  <c r="AN559" i="41"/>
  <c r="Z559" i="41"/>
  <c r="J559" i="41"/>
  <c r="I559" i="41"/>
  <c r="G559" i="41" s="1"/>
  <c r="H559" i="41"/>
  <c r="F559" i="41"/>
  <c r="C559" i="41"/>
  <c r="AP557" i="41"/>
  <c r="AO557" i="41"/>
  <c r="AN557" i="41"/>
  <c r="Z557" i="41"/>
  <c r="J557" i="41"/>
  <c r="I557" i="41"/>
  <c r="H557" i="41"/>
  <c r="F557" i="41"/>
  <c r="C557" i="41"/>
  <c r="AP556" i="41"/>
  <c r="AO556" i="41"/>
  <c r="AN556" i="41"/>
  <c r="Z556" i="41"/>
  <c r="J556" i="41"/>
  <c r="I556" i="41"/>
  <c r="H556" i="41"/>
  <c r="G556" i="41" s="1"/>
  <c r="F556" i="41"/>
  <c r="C556" i="41"/>
  <c r="AP555" i="41"/>
  <c r="AO555" i="41"/>
  <c r="AN555" i="41"/>
  <c r="Z555" i="41"/>
  <c r="J555" i="41"/>
  <c r="I555" i="41"/>
  <c r="H555" i="41"/>
  <c r="G555" i="41"/>
  <c r="F555" i="41"/>
  <c r="C555" i="41"/>
  <c r="AP554" i="41"/>
  <c r="AO554" i="41"/>
  <c r="AN554" i="41"/>
  <c r="Z554" i="41"/>
  <c r="J554" i="41"/>
  <c r="I554" i="41"/>
  <c r="H554" i="41"/>
  <c r="G554" i="41"/>
  <c r="F554" i="41"/>
  <c r="C554" i="41"/>
  <c r="AP552" i="41"/>
  <c r="AO552" i="41"/>
  <c r="AN552" i="41"/>
  <c r="Z552" i="41"/>
  <c r="J552" i="41"/>
  <c r="I552" i="41"/>
  <c r="H552" i="41"/>
  <c r="G552" i="41"/>
  <c r="F552" i="41"/>
  <c r="C552" i="41"/>
  <c r="AP551" i="41"/>
  <c r="AO551" i="41"/>
  <c r="AN551" i="41"/>
  <c r="Z551" i="41"/>
  <c r="J551" i="41"/>
  <c r="I551" i="41"/>
  <c r="H551" i="41"/>
  <c r="G551" i="41"/>
  <c r="F551" i="41"/>
  <c r="C551" i="41"/>
  <c r="AP550" i="41"/>
  <c r="AO550" i="41"/>
  <c r="AN550" i="41"/>
  <c r="Z550" i="41"/>
  <c r="J550" i="41"/>
  <c r="I550" i="41"/>
  <c r="H550" i="41"/>
  <c r="G550" i="41"/>
  <c r="F550" i="41"/>
  <c r="C550" i="41"/>
  <c r="AP549" i="41"/>
  <c r="AO549" i="41"/>
  <c r="AN549" i="41"/>
  <c r="Z549" i="41"/>
  <c r="J549" i="41"/>
  <c r="I549" i="41"/>
  <c r="H549" i="41"/>
  <c r="G549" i="41"/>
  <c r="F549" i="41"/>
  <c r="C549" i="41"/>
  <c r="AP548" i="41"/>
  <c r="AO548" i="41"/>
  <c r="AN548" i="41"/>
  <c r="Z548" i="41"/>
  <c r="J548" i="41"/>
  <c r="I548" i="41"/>
  <c r="H548" i="41"/>
  <c r="G548" i="41" s="1"/>
  <c r="F548" i="41"/>
  <c r="C548" i="41"/>
  <c r="AP547" i="41"/>
  <c r="AO547" i="41"/>
  <c r="AN547" i="41"/>
  <c r="Z547" i="41"/>
  <c r="J547" i="41"/>
  <c r="I547" i="41"/>
  <c r="H547" i="41"/>
  <c r="G547" i="41" s="1"/>
  <c r="F547" i="41"/>
  <c r="C547" i="41"/>
  <c r="AP546" i="41"/>
  <c r="AO546" i="41"/>
  <c r="AN546" i="41"/>
  <c r="Z546" i="41"/>
  <c r="J546" i="41"/>
  <c r="I546" i="41"/>
  <c r="H546" i="41"/>
  <c r="G546" i="41" s="1"/>
  <c r="F546" i="41"/>
  <c r="C546" i="41"/>
  <c r="AP545" i="41"/>
  <c r="AO545" i="41"/>
  <c r="AN545" i="41"/>
  <c r="Z545" i="41"/>
  <c r="J545" i="41"/>
  <c r="I545" i="41"/>
  <c r="H545" i="41"/>
  <c r="G545" i="41"/>
  <c r="F545" i="41"/>
  <c r="C545" i="41"/>
  <c r="AP544" i="41"/>
  <c r="AO544" i="41"/>
  <c r="AN544" i="41"/>
  <c r="Z544" i="41"/>
  <c r="J544" i="41"/>
  <c r="I544" i="41"/>
  <c r="G544" i="41" s="1"/>
  <c r="H544" i="41"/>
  <c r="F544" i="41"/>
  <c r="C544" i="41"/>
  <c r="AP543" i="41"/>
  <c r="AO543" i="41"/>
  <c r="AN543" i="41"/>
  <c r="Z543" i="41"/>
  <c r="J543" i="41"/>
  <c r="I543" i="41"/>
  <c r="H543" i="41"/>
  <c r="G543" i="41"/>
  <c r="F543" i="41"/>
  <c r="C543" i="41"/>
  <c r="AP542" i="41"/>
  <c r="AO542" i="41"/>
  <c r="AN542" i="41"/>
  <c r="Z542" i="41"/>
  <c r="J542" i="41"/>
  <c r="I542" i="41"/>
  <c r="H542" i="41"/>
  <c r="G542" i="41"/>
  <c r="F542" i="41"/>
  <c r="C542" i="41"/>
  <c r="AP541" i="41"/>
  <c r="AO541" i="41"/>
  <c r="AN541" i="41"/>
  <c r="Z541" i="41"/>
  <c r="J541" i="41"/>
  <c r="I541" i="41"/>
  <c r="H541" i="41"/>
  <c r="G541" i="41"/>
  <c r="F541" i="41"/>
  <c r="C541" i="41"/>
  <c r="AP540" i="41"/>
  <c r="AO540" i="41"/>
  <c r="AN540" i="41"/>
  <c r="Z540" i="41"/>
  <c r="J540" i="41"/>
  <c r="I540" i="41"/>
  <c r="H540" i="41"/>
  <c r="G540" i="41" s="1"/>
  <c r="F540" i="41"/>
  <c r="C540" i="41"/>
  <c r="AP539" i="41"/>
  <c r="AO539" i="41"/>
  <c r="AN539" i="41"/>
  <c r="Z539" i="41"/>
  <c r="J539" i="41"/>
  <c r="I539" i="41"/>
  <c r="H539" i="41"/>
  <c r="G539" i="41"/>
  <c r="F539" i="41"/>
  <c r="C539" i="41"/>
  <c r="AP538" i="41"/>
  <c r="AO538" i="41"/>
  <c r="AN538" i="41"/>
  <c r="Z538" i="41"/>
  <c r="J538" i="41"/>
  <c r="I538" i="41"/>
  <c r="H538" i="41"/>
  <c r="G538" i="41"/>
  <c r="F538" i="41"/>
  <c r="C538" i="41"/>
  <c r="AP537" i="41"/>
  <c r="AO537" i="41"/>
  <c r="AN537" i="41"/>
  <c r="Z537" i="41"/>
  <c r="J537" i="41"/>
  <c r="I537" i="41"/>
  <c r="H537" i="41"/>
  <c r="G537" i="41"/>
  <c r="F537" i="41"/>
  <c r="C537" i="41"/>
  <c r="AP536" i="41"/>
  <c r="AO536" i="41"/>
  <c r="AN536" i="41"/>
  <c r="Z536" i="41"/>
  <c r="J536" i="41"/>
  <c r="I536" i="41"/>
  <c r="H536" i="41"/>
  <c r="G536" i="41" s="1"/>
  <c r="F536" i="41"/>
  <c r="C536" i="41"/>
  <c r="AP535" i="41"/>
  <c r="AO535" i="41"/>
  <c r="AN535" i="41"/>
  <c r="Z535" i="41"/>
  <c r="J535" i="41"/>
  <c r="I535" i="41"/>
  <c r="H535" i="41"/>
  <c r="G535" i="41"/>
  <c r="F535" i="41"/>
  <c r="C535" i="41"/>
  <c r="AP534" i="41"/>
  <c r="AO534" i="41"/>
  <c r="AN534" i="41"/>
  <c r="Z534" i="41"/>
  <c r="J534" i="41"/>
  <c r="I534" i="41"/>
  <c r="H534" i="41"/>
  <c r="G534" i="41" s="1"/>
  <c r="F534" i="41"/>
  <c r="C534" i="41"/>
  <c r="AP533" i="41"/>
  <c r="AO533" i="41"/>
  <c r="AN533" i="41"/>
  <c r="Z533" i="41"/>
  <c r="J533" i="41"/>
  <c r="I533" i="41"/>
  <c r="H533" i="41"/>
  <c r="G533" i="41"/>
  <c r="F533" i="41"/>
  <c r="C533" i="41"/>
  <c r="AP532" i="41"/>
  <c r="AO532" i="41"/>
  <c r="AN532" i="41"/>
  <c r="Z532" i="41"/>
  <c r="J532" i="41"/>
  <c r="I532" i="41"/>
  <c r="H532" i="41"/>
  <c r="G532" i="41" s="1"/>
  <c r="F532" i="41"/>
  <c r="C532" i="41"/>
  <c r="AP531" i="41"/>
  <c r="AO531" i="41"/>
  <c r="AN531" i="41"/>
  <c r="Z531" i="41"/>
  <c r="J531" i="41"/>
  <c r="I531" i="41"/>
  <c r="G531" i="41" s="1"/>
  <c r="H531" i="41"/>
  <c r="F531" i="41"/>
  <c r="C531" i="41"/>
  <c r="AP530" i="41"/>
  <c r="AO530" i="41"/>
  <c r="AN530" i="41"/>
  <c r="Z530" i="41"/>
  <c r="J530" i="41"/>
  <c r="I530" i="41"/>
  <c r="G530" i="41" s="1"/>
  <c r="H530" i="41"/>
  <c r="F530" i="41"/>
  <c r="C530" i="41"/>
  <c r="AP529" i="41"/>
  <c r="AO529" i="41"/>
  <c r="AN529" i="41"/>
  <c r="Z529" i="41"/>
  <c r="J529" i="41"/>
  <c r="I529" i="41"/>
  <c r="H529" i="41"/>
  <c r="G529" i="41"/>
  <c r="F529" i="41"/>
  <c r="C529" i="41"/>
  <c r="AP528" i="41"/>
  <c r="AO528" i="41"/>
  <c r="AN528" i="41"/>
  <c r="Z528" i="41"/>
  <c r="J528" i="41"/>
  <c r="I528" i="41"/>
  <c r="H528" i="41"/>
  <c r="G528" i="41"/>
  <c r="F528" i="41"/>
  <c r="C528" i="41"/>
  <c r="AP527" i="41"/>
  <c r="AO527" i="41"/>
  <c r="AN527" i="41"/>
  <c r="Z527" i="41"/>
  <c r="J527" i="41"/>
  <c r="I527" i="41"/>
  <c r="H527" i="41"/>
  <c r="G527" i="41"/>
  <c r="F527" i="41"/>
  <c r="C527" i="41"/>
  <c r="AP526" i="41"/>
  <c r="AO526" i="41"/>
  <c r="AN526" i="41"/>
  <c r="Z526" i="41"/>
  <c r="J526" i="41"/>
  <c r="I526" i="41"/>
  <c r="H526" i="41"/>
  <c r="G526" i="41" s="1"/>
  <c r="F526" i="41"/>
  <c r="C526" i="41"/>
  <c r="AP525" i="41"/>
  <c r="AO525" i="41"/>
  <c r="AN525" i="41"/>
  <c r="Z525" i="41"/>
  <c r="J525" i="41"/>
  <c r="I525" i="41"/>
  <c r="G525" i="41" s="1"/>
  <c r="H525" i="41"/>
  <c r="F525" i="41"/>
  <c r="C525" i="41"/>
  <c r="AP524" i="41"/>
  <c r="AO524" i="41"/>
  <c r="AN524" i="41"/>
  <c r="Z524" i="41"/>
  <c r="J524" i="41"/>
  <c r="I524" i="41"/>
  <c r="H524" i="41"/>
  <c r="G524" i="41" s="1"/>
  <c r="F524" i="41"/>
  <c r="C524" i="41"/>
  <c r="AP523" i="41"/>
  <c r="AO523" i="41"/>
  <c r="AN523" i="41"/>
  <c r="Z523" i="41"/>
  <c r="J523" i="41"/>
  <c r="I523" i="41"/>
  <c r="H523" i="41"/>
  <c r="G523" i="41" s="1"/>
  <c r="F523" i="41"/>
  <c r="C523" i="41"/>
  <c r="AP522" i="41"/>
  <c r="AO522" i="41"/>
  <c r="AN522" i="41"/>
  <c r="Z522" i="41"/>
  <c r="J522" i="41"/>
  <c r="I522" i="41"/>
  <c r="H522" i="41"/>
  <c r="G522" i="41" s="1"/>
  <c r="F522" i="41"/>
  <c r="C522" i="41"/>
  <c r="AP521" i="41"/>
  <c r="AO521" i="41"/>
  <c r="AN521" i="41"/>
  <c r="Z521" i="41"/>
  <c r="J521" i="41"/>
  <c r="I521" i="41"/>
  <c r="H521" i="41"/>
  <c r="G521" i="41" s="1"/>
  <c r="F521" i="41"/>
  <c r="C521" i="41"/>
  <c r="AP520" i="41"/>
  <c r="AO520" i="41"/>
  <c r="AN520" i="41"/>
  <c r="Z520" i="41"/>
  <c r="J520" i="41"/>
  <c r="I520" i="41"/>
  <c r="H520" i="41"/>
  <c r="G520" i="41"/>
  <c r="F520" i="41"/>
  <c r="C520" i="41"/>
  <c r="AP519" i="41"/>
  <c r="AO519" i="41"/>
  <c r="AN519" i="41"/>
  <c r="Z519" i="41"/>
  <c r="J519" i="41"/>
  <c r="I519" i="41"/>
  <c r="H519" i="41"/>
  <c r="G519" i="41"/>
  <c r="F519" i="41"/>
  <c r="C519" i="41"/>
  <c r="AP518" i="41"/>
  <c r="AO518" i="41"/>
  <c r="AN518" i="41"/>
  <c r="Z518" i="41"/>
  <c r="J518" i="41"/>
  <c r="I518" i="41"/>
  <c r="H518" i="41"/>
  <c r="G518" i="41"/>
  <c r="F518" i="41"/>
  <c r="C518" i="41"/>
  <c r="AP517" i="41"/>
  <c r="AO517" i="41"/>
  <c r="AN517" i="41"/>
  <c r="Z517" i="41"/>
  <c r="J517" i="41"/>
  <c r="G517" i="41" s="1"/>
  <c r="I517" i="41"/>
  <c r="H517" i="41"/>
  <c r="F517" i="41"/>
  <c r="C517" i="41"/>
  <c r="AP516" i="41"/>
  <c r="AO516" i="41"/>
  <c r="AN516" i="41"/>
  <c r="Z516" i="41"/>
  <c r="J516" i="41"/>
  <c r="I516" i="41"/>
  <c r="H516" i="41"/>
  <c r="G516" i="41" s="1"/>
  <c r="F516" i="41"/>
  <c r="C516" i="41"/>
  <c r="AP515" i="41"/>
  <c r="AO515" i="41"/>
  <c r="AN515" i="41"/>
  <c r="Z515" i="41"/>
  <c r="J515" i="41"/>
  <c r="I515" i="41"/>
  <c r="H515" i="41"/>
  <c r="G515" i="41"/>
  <c r="F515" i="41"/>
  <c r="C515" i="41"/>
  <c r="AP514" i="41"/>
  <c r="AO514" i="41"/>
  <c r="AN514" i="41"/>
  <c r="Z514" i="41"/>
  <c r="J514" i="41"/>
  <c r="I514" i="41"/>
  <c r="H514" i="41"/>
  <c r="G514" i="41"/>
  <c r="F514" i="41"/>
  <c r="C514" i="41"/>
  <c r="AP513" i="41"/>
  <c r="AO513" i="41"/>
  <c r="AN513" i="41"/>
  <c r="Z513" i="41"/>
  <c r="J513" i="41"/>
  <c r="I513" i="41"/>
  <c r="H513" i="41"/>
  <c r="G513" i="41" s="1"/>
  <c r="F513" i="41"/>
  <c r="C513" i="41"/>
  <c r="AP512" i="41"/>
  <c r="AO512" i="41"/>
  <c r="AN512" i="41"/>
  <c r="Z512" i="41"/>
  <c r="J512" i="41"/>
  <c r="I512" i="41"/>
  <c r="H512" i="41"/>
  <c r="G512" i="41" s="1"/>
  <c r="F512" i="41"/>
  <c r="C512" i="41"/>
  <c r="AP511" i="41"/>
  <c r="AO511" i="41"/>
  <c r="AN511" i="41"/>
  <c r="Z511" i="41"/>
  <c r="J511" i="41"/>
  <c r="I511" i="41"/>
  <c r="H511" i="41"/>
  <c r="G511" i="41"/>
  <c r="F511" i="41"/>
  <c r="C511" i="41"/>
  <c r="AP510" i="41"/>
  <c r="AO510" i="41"/>
  <c r="AN510" i="41"/>
  <c r="Z510" i="41"/>
  <c r="J510" i="41"/>
  <c r="I510" i="41"/>
  <c r="H510" i="41"/>
  <c r="G510" i="41" s="1"/>
  <c r="F510" i="41"/>
  <c r="C510" i="41"/>
  <c r="AP509" i="41"/>
  <c r="AO509" i="41"/>
  <c r="AN509" i="41"/>
  <c r="Z509" i="41"/>
  <c r="J509" i="41"/>
  <c r="I509" i="41"/>
  <c r="G509" i="41" s="1"/>
  <c r="H509" i="41"/>
  <c r="F509" i="41"/>
  <c r="C509" i="41"/>
  <c r="AP508" i="41"/>
  <c r="AO508" i="41"/>
  <c r="AN508" i="41"/>
  <c r="Z508" i="41"/>
  <c r="J508" i="41"/>
  <c r="I508" i="41"/>
  <c r="H508" i="41"/>
  <c r="F508" i="41"/>
  <c r="C508" i="41"/>
  <c r="AP507" i="41"/>
  <c r="AO507" i="41"/>
  <c r="AN507" i="41"/>
  <c r="Z507" i="41"/>
  <c r="J507" i="41"/>
  <c r="I507" i="41"/>
  <c r="H507" i="41"/>
  <c r="G507" i="41"/>
  <c r="F507" i="41"/>
  <c r="C507" i="41"/>
  <c r="AP506" i="41"/>
  <c r="AO506" i="41"/>
  <c r="AN506" i="41"/>
  <c r="Z506" i="41"/>
  <c r="J506" i="41"/>
  <c r="I506" i="41"/>
  <c r="H506" i="41"/>
  <c r="G506" i="41"/>
  <c r="F506" i="41"/>
  <c r="C506" i="41"/>
  <c r="AP505" i="41"/>
  <c r="AO505" i="41"/>
  <c r="AN505" i="41"/>
  <c r="Z505" i="41"/>
  <c r="J505" i="41"/>
  <c r="I505" i="41"/>
  <c r="H505" i="41"/>
  <c r="G505" i="41"/>
  <c r="F505" i="41"/>
  <c r="C505" i="41"/>
  <c r="AP504" i="41"/>
  <c r="AO504" i="41"/>
  <c r="AN504" i="41"/>
  <c r="Z504" i="41"/>
  <c r="J504" i="41"/>
  <c r="G504" i="41" s="1"/>
  <c r="I504" i="41"/>
  <c r="H504" i="41"/>
  <c r="F504" i="41"/>
  <c r="C504" i="41"/>
  <c r="AP503" i="41"/>
  <c r="AO503" i="41"/>
  <c r="AN503" i="41"/>
  <c r="Z503" i="41"/>
  <c r="J503" i="41"/>
  <c r="I503" i="41"/>
  <c r="H503" i="41"/>
  <c r="G503" i="41"/>
  <c r="F503" i="41"/>
  <c r="C503" i="41"/>
  <c r="AP502" i="41"/>
  <c r="AO502" i="41"/>
  <c r="AN502" i="41"/>
  <c r="Z502" i="41"/>
  <c r="J502" i="41"/>
  <c r="I502" i="41"/>
  <c r="H502" i="41"/>
  <c r="G502" i="41" s="1"/>
  <c r="F502" i="41"/>
  <c r="C502" i="41"/>
  <c r="AP501" i="41"/>
  <c r="AO501" i="41"/>
  <c r="AN501" i="41"/>
  <c r="Z501" i="41"/>
  <c r="J501" i="41"/>
  <c r="I501" i="41"/>
  <c r="H501" i="41"/>
  <c r="G501" i="41" s="1"/>
  <c r="F501" i="41"/>
  <c r="C501" i="41"/>
  <c r="AP500" i="41"/>
  <c r="AO500" i="41"/>
  <c r="AN500" i="41"/>
  <c r="Z500" i="41"/>
  <c r="J500" i="41"/>
  <c r="I500" i="41"/>
  <c r="H500" i="41"/>
  <c r="F500" i="41"/>
  <c r="C500" i="41"/>
  <c r="AP499" i="41"/>
  <c r="AO499" i="41"/>
  <c r="AN499" i="41"/>
  <c r="Z499" i="41"/>
  <c r="J499" i="41"/>
  <c r="I499" i="41"/>
  <c r="H499" i="41"/>
  <c r="G499" i="41" s="1"/>
  <c r="F499" i="41"/>
  <c r="C499" i="41"/>
  <c r="AP498" i="41"/>
  <c r="AO498" i="41"/>
  <c r="AN498" i="41"/>
  <c r="Z498" i="41"/>
  <c r="J498" i="41"/>
  <c r="I498" i="41"/>
  <c r="H498" i="41"/>
  <c r="G498" i="41"/>
  <c r="F498" i="41"/>
  <c r="C498" i="41"/>
  <c r="AP497" i="41"/>
  <c r="AO497" i="41"/>
  <c r="AN497" i="41"/>
  <c r="Z497" i="41"/>
  <c r="J497" i="41"/>
  <c r="I497" i="41"/>
  <c r="G497" i="41" s="1"/>
  <c r="H497" i="41"/>
  <c r="F497" i="41"/>
  <c r="C497" i="41"/>
  <c r="AP496" i="41"/>
  <c r="AO496" i="41"/>
  <c r="AN496" i="41"/>
  <c r="Z496" i="41"/>
  <c r="J496" i="41"/>
  <c r="I496" i="41"/>
  <c r="G496" i="41" s="1"/>
  <c r="H496" i="41"/>
  <c r="F496" i="41"/>
  <c r="C496" i="41"/>
  <c r="AP495" i="41"/>
  <c r="AO495" i="41"/>
  <c r="AN495" i="41"/>
  <c r="Z495" i="41"/>
  <c r="J495" i="41"/>
  <c r="I495" i="41"/>
  <c r="H495" i="41"/>
  <c r="G495" i="41"/>
  <c r="F495" i="41"/>
  <c r="C495" i="41"/>
  <c r="AP493" i="41"/>
  <c r="AO493" i="41"/>
  <c r="AN493" i="41"/>
  <c r="Z493" i="41"/>
  <c r="J493" i="41"/>
  <c r="I493" i="41"/>
  <c r="H493" i="41"/>
  <c r="G493" i="41"/>
  <c r="F493" i="41"/>
  <c r="C493" i="41"/>
  <c r="AP492" i="41"/>
  <c r="AO492" i="41"/>
  <c r="AN492" i="41"/>
  <c r="Z492" i="41"/>
  <c r="J492" i="41"/>
  <c r="I492" i="41"/>
  <c r="H492" i="41"/>
  <c r="G492" i="41"/>
  <c r="F492" i="41"/>
  <c r="C492" i="41"/>
  <c r="AP491" i="41"/>
  <c r="AO491" i="41"/>
  <c r="AN491" i="41"/>
  <c r="Z491" i="41"/>
  <c r="J491" i="41"/>
  <c r="I491" i="41"/>
  <c r="H491" i="41"/>
  <c r="G491" i="41" s="1"/>
  <c r="F491" i="41"/>
  <c r="C491" i="41"/>
  <c r="AP490" i="41"/>
  <c r="AO490" i="41"/>
  <c r="AN490" i="41"/>
  <c r="Z490" i="41"/>
  <c r="J490" i="41"/>
  <c r="G490" i="41" s="1"/>
  <c r="I490" i="41"/>
  <c r="H490" i="41"/>
  <c r="F490" i="41"/>
  <c r="C490" i="41"/>
  <c r="AP489" i="41"/>
  <c r="AO489" i="41"/>
  <c r="AN489" i="41"/>
  <c r="Z489" i="41"/>
  <c r="J489" i="41"/>
  <c r="I489" i="41"/>
  <c r="H489" i="41"/>
  <c r="G489" i="41"/>
  <c r="F489" i="41"/>
  <c r="C489" i="41"/>
  <c r="AP488" i="41"/>
  <c r="AO488" i="41"/>
  <c r="AN488" i="41"/>
  <c r="Z488" i="41"/>
  <c r="J488" i="41"/>
  <c r="I488" i="41"/>
  <c r="H488" i="41"/>
  <c r="G488" i="41" s="1"/>
  <c r="F488" i="41"/>
  <c r="C488" i="41"/>
  <c r="AP487" i="41"/>
  <c r="AO487" i="41"/>
  <c r="AN487" i="41"/>
  <c r="Z487" i="41"/>
  <c r="J487" i="41"/>
  <c r="I487" i="41"/>
  <c r="H487" i="41"/>
  <c r="G487" i="41" s="1"/>
  <c r="F487" i="41"/>
  <c r="C487" i="41"/>
  <c r="AP486" i="41"/>
  <c r="AO486" i="41"/>
  <c r="AN486" i="41"/>
  <c r="Z486" i="41"/>
  <c r="J486" i="41"/>
  <c r="I486" i="41"/>
  <c r="H486" i="41"/>
  <c r="G486" i="41" s="1"/>
  <c r="F486" i="41"/>
  <c r="C486" i="41"/>
  <c r="AP484" i="41"/>
  <c r="AO484" i="41"/>
  <c r="AN484" i="41"/>
  <c r="Z484" i="41"/>
  <c r="J484" i="41"/>
  <c r="I484" i="41"/>
  <c r="H484" i="41"/>
  <c r="G484" i="41"/>
  <c r="F484" i="41"/>
  <c r="C484" i="41"/>
  <c r="AP483" i="41"/>
  <c r="AO483" i="41"/>
  <c r="AN483" i="41"/>
  <c r="Z483" i="41"/>
  <c r="J483" i="41"/>
  <c r="I483" i="41"/>
  <c r="H483" i="41"/>
  <c r="G483" i="41"/>
  <c r="F483" i="41"/>
  <c r="C483" i="41"/>
  <c r="AP482" i="41"/>
  <c r="AO482" i="41"/>
  <c r="AN482" i="41"/>
  <c r="Z482" i="41"/>
  <c r="J482" i="41"/>
  <c r="I482" i="41"/>
  <c r="H482" i="41"/>
  <c r="F482" i="41"/>
  <c r="C482" i="41"/>
  <c r="AP481" i="41"/>
  <c r="AO481" i="41"/>
  <c r="AN481" i="41"/>
  <c r="Z481" i="41"/>
  <c r="J481" i="41"/>
  <c r="I481" i="41"/>
  <c r="G481" i="41" s="1"/>
  <c r="H481" i="41"/>
  <c r="F481" i="41"/>
  <c r="C481" i="41"/>
  <c r="AP478" i="41"/>
  <c r="AO478" i="41"/>
  <c r="AN478" i="41"/>
  <c r="Z478" i="41"/>
  <c r="J478" i="41"/>
  <c r="I478" i="41"/>
  <c r="H478" i="41"/>
  <c r="G478" i="41"/>
  <c r="F478" i="41"/>
  <c r="C478" i="41"/>
  <c r="AP477" i="41"/>
  <c r="AO477" i="41"/>
  <c r="AN477" i="41"/>
  <c r="Z477" i="41"/>
  <c r="J477" i="41"/>
  <c r="I477" i="41"/>
  <c r="H477" i="41"/>
  <c r="G477" i="41"/>
  <c r="F477" i="41"/>
  <c r="C477" i="41"/>
  <c r="AP476" i="41"/>
  <c r="AO476" i="41"/>
  <c r="AN476" i="41"/>
  <c r="Z476" i="41"/>
  <c r="J476" i="41"/>
  <c r="I476" i="41"/>
  <c r="H476" i="41"/>
  <c r="G476" i="41"/>
  <c r="F476" i="41"/>
  <c r="C476" i="41"/>
  <c r="AP475" i="41"/>
  <c r="AO475" i="41"/>
  <c r="AN475" i="41"/>
  <c r="Z475" i="41"/>
  <c r="J475" i="41"/>
  <c r="I475" i="41"/>
  <c r="H475" i="41"/>
  <c r="G475" i="41" s="1"/>
  <c r="F475" i="41"/>
  <c r="C475" i="41"/>
  <c r="AP474" i="41"/>
  <c r="AO474" i="41"/>
  <c r="AN474" i="41"/>
  <c r="Z474" i="41"/>
  <c r="J474" i="41"/>
  <c r="I474" i="41"/>
  <c r="H474" i="41"/>
  <c r="G474" i="41" s="1"/>
  <c r="F474" i="41"/>
  <c r="C474" i="41"/>
  <c r="AP471" i="41"/>
  <c r="AO471" i="41"/>
  <c r="AN471" i="41"/>
  <c r="Z471" i="41"/>
  <c r="J471" i="41"/>
  <c r="I471" i="41"/>
  <c r="H471" i="41"/>
  <c r="G471" i="41"/>
  <c r="F471" i="41"/>
  <c r="C471" i="41"/>
  <c r="AP470" i="41"/>
  <c r="AO470" i="41"/>
  <c r="AN470" i="41"/>
  <c r="Z470" i="41"/>
  <c r="J470" i="41"/>
  <c r="I470" i="41"/>
  <c r="H470" i="41"/>
  <c r="F470" i="41"/>
  <c r="C470" i="41"/>
  <c r="AP469" i="41"/>
  <c r="AO469" i="41"/>
  <c r="AN469" i="41"/>
  <c r="Z469" i="41"/>
  <c r="J469" i="41"/>
  <c r="I469" i="41"/>
  <c r="H469" i="41"/>
  <c r="G469" i="41" s="1"/>
  <c r="F469" i="41"/>
  <c r="C469" i="41"/>
  <c r="AP468" i="41"/>
  <c r="AO468" i="41"/>
  <c r="AN468" i="41"/>
  <c r="Z468" i="41"/>
  <c r="J468" i="41"/>
  <c r="I468" i="41"/>
  <c r="H468" i="41"/>
  <c r="G468" i="41" s="1"/>
  <c r="F468" i="41"/>
  <c r="C468" i="41"/>
  <c r="AP467" i="41"/>
  <c r="AO467" i="41"/>
  <c r="AN467" i="41"/>
  <c r="Z467" i="41"/>
  <c r="J467" i="41"/>
  <c r="I467" i="41"/>
  <c r="H467" i="41"/>
  <c r="G467" i="41"/>
  <c r="F467" i="41"/>
  <c r="C467" i="41"/>
  <c r="AP466" i="41"/>
  <c r="AO466" i="41"/>
  <c r="AN466" i="41"/>
  <c r="Z466" i="41"/>
  <c r="J466" i="41"/>
  <c r="I466" i="41"/>
  <c r="H466" i="41"/>
  <c r="G466" i="41"/>
  <c r="F466" i="41"/>
  <c r="C466" i="41"/>
  <c r="AP465" i="41"/>
  <c r="AO465" i="41"/>
  <c r="AN465" i="41"/>
  <c r="Z465" i="41"/>
  <c r="J465" i="41"/>
  <c r="I465" i="41"/>
  <c r="H465" i="41"/>
  <c r="G465" i="41"/>
  <c r="F465" i="41"/>
  <c r="C465" i="41"/>
  <c r="AP463" i="41"/>
  <c r="AO463" i="41"/>
  <c r="AN463" i="41"/>
  <c r="Z463" i="41"/>
  <c r="J463" i="41"/>
  <c r="G463" i="41" s="1"/>
  <c r="I463" i="41"/>
  <c r="H463" i="41"/>
  <c r="F463" i="41"/>
  <c r="C463" i="41"/>
  <c r="AP462" i="41"/>
  <c r="AO462" i="41"/>
  <c r="AN462" i="41"/>
  <c r="Z462" i="41"/>
  <c r="J462" i="41"/>
  <c r="I462" i="41"/>
  <c r="H462" i="41"/>
  <c r="G462" i="41"/>
  <c r="F462" i="41"/>
  <c r="C462" i="41"/>
  <c r="AP461" i="41"/>
  <c r="AO461" i="41"/>
  <c r="AN461" i="41"/>
  <c r="Z461" i="41"/>
  <c r="J461" i="41"/>
  <c r="I461" i="41"/>
  <c r="H461" i="41"/>
  <c r="G461" i="41" s="1"/>
  <c r="F461" i="41"/>
  <c r="C461" i="41"/>
  <c r="AP460" i="41"/>
  <c r="AO460" i="41"/>
  <c r="AN460" i="41"/>
  <c r="Z460" i="41"/>
  <c r="J460" i="41"/>
  <c r="I460" i="41"/>
  <c r="H460" i="41"/>
  <c r="G460" i="41"/>
  <c r="F460" i="41"/>
  <c r="C460" i="41"/>
  <c r="AP459" i="41"/>
  <c r="AO459" i="41"/>
  <c r="AN459" i="41"/>
  <c r="Z459" i="41"/>
  <c r="J459" i="41"/>
  <c r="I459" i="41"/>
  <c r="H459" i="41"/>
  <c r="G459" i="41" s="1"/>
  <c r="F459" i="41"/>
  <c r="C459" i="41"/>
  <c r="AP457" i="41"/>
  <c r="AO457" i="41"/>
  <c r="AN457" i="41"/>
  <c r="Z457" i="41"/>
  <c r="J457" i="41"/>
  <c r="I457" i="41"/>
  <c r="H457" i="41"/>
  <c r="G457" i="41" s="1"/>
  <c r="F457" i="41"/>
  <c r="C457" i="41"/>
  <c r="AP454" i="41"/>
  <c r="AO454" i="41"/>
  <c r="AN454" i="41"/>
  <c r="Z454" i="41"/>
  <c r="J454" i="41"/>
  <c r="I454" i="41"/>
  <c r="H454" i="41"/>
  <c r="G454" i="41"/>
  <c r="F454" i="41"/>
  <c r="C454" i="41"/>
  <c r="AP453" i="41"/>
  <c r="AO453" i="41"/>
  <c r="AN453" i="41"/>
  <c r="Z453" i="41"/>
  <c r="J453" i="41"/>
  <c r="I453" i="41"/>
  <c r="H453" i="41"/>
  <c r="G453" i="41"/>
  <c r="F453" i="41"/>
  <c r="C453" i="41"/>
  <c r="AP452" i="41"/>
  <c r="AO452" i="41"/>
  <c r="AN452" i="41"/>
  <c r="Z452" i="41"/>
  <c r="J452" i="41"/>
  <c r="I452" i="41"/>
  <c r="G452" i="41" s="1"/>
  <c r="H452" i="41"/>
  <c r="F452" i="41"/>
  <c r="C452" i="41"/>
  <c r="AP450" i="41"/>
  <c r="AO450" i="41"/>
  <c r="AN450" i="41"/>
  <c r="Z450" i="41"/>
  <c r="J450" i="41"/>
  <c r="I450" i="41"/>
  <c r="H450" i="41"/>
  <c r="G450" i="41"/>
  <c r="F450" i="41"/>
  <c r="C450" i="41"/>
  <c r="AP448" i="41"/>
  <c r="AO448" i="41"/>
  <c r="AN448" i="41"/>
  <c r="Z448" i="41"/>
  <c r="J448" i="41"/>
  <c r="I448" i="41"/>
  <c r="H448" i="41"/>
  <c r="G448" i="41" s="1"/>
  <c r="F448" i="41"/>
  <c r="C448" i="41"/>
  <c r="AP447" i="41"/>
  <c r="AO447" i="41"/>
  <c r="AN447" i="41"/>
  <c r="Z447" i="41"/>
  <c r="J447" i="41"/>
  <c r="I447" i="41"/>
  <c r="H447" i="41"/>
  <c r="G447" i="41"/>
  <c r="F447" i="41"/>
  <c r="C447" i="41"/>
  <c r="AP446" i="41"/>
  <c r="AO446" i="41"/>
  <c r="AN446" i="41"/>
  <c r="Z446" i="41"/>
  <c r="J446" i="41"/>
  <c r="I446" i="41"/>
  <c r="H446" i="41"/>
  <c r="G446" i="41"/>
  <c r="F446" i="41"/>
  <c r="C446" i="41"/>
  <c r="AP445" i="41"/>
  <c r="AO445" i="41"/>
  <c r="AN445" i="41"/>
  <c r="Z445" i="41"/>
  <c r="J445" i="41"/>
  <c r="G445" i="41" s="1"/>
  <c r="I445" i="41"/>
  <c r="H445" i="41"/>
  <c r="F445" i="41"/>
  <c r="C445" i="41"/>
  <c r="AP444" i="41"/>
  <c r="AO444" i="41"/>
  <c r="AN444" i="41"/>
  <c r="Z444" i="41"/>
  <c r="J444" i="41"/>
  <c r="I444" i="41"/>
  <c r="H444" i="41"/>
  <c r="G444" i="41"/>
  <c r="F444" i="41"/>
  <c r="C444" i="41"/>
  <c r="AP443" i="41"/>
  <c r="AO443" i="41"/>
  <c r="AN443" i="41"/>
  <c r="Z443" i="41"/>
  <c r="J443" i="41"/>
  <c r="I443" i="41"/>
  <c r="H443" i="41"/>
  <c r="G443" i="41" s="1"/>
  <c r="F443" i="41"/>
  <c r="C443" i="41"/>
  <c r="AP442" i="41"/>
  <c r="AO442" i="41"/>
  <c r="AN442" i="41"/>
  <c r="Z442" i="41"/>
  <c r="J442" i="41"/>
  <c r="I442" i="41"/>
  <c r="H442" i="41"/>
  <c r="G442" i="41" s="1"/>
  <c r="F442" i="41"/>
  <c r="C442" i="41"/>
  <c r="AP441" i="41"/>
  <c r="AO441" i="41"/>
  <c r="AN441" i="41"/>
  <c r="Z441" i="41"/>
  <c r="J441" i="41"/>
  <c r="I441" i="41"/>
  <c r="H441" i="41"/>
  <c r="G441" i="41" s="1"/>
  <c r="F441" i="41"/>
  <c r="C441" i="41"/>
  <c r="AP440" i="41"/>
  <c r="AO440" i="41"/>
  <c r="AN440" i="41"/>
  <c r="Z440" i="41"/>
  <c r="J440" i="41"/>
  <c r="I440" i="41"/>
  <c r="H440" i="41"/>
  <c r="F440" i="41"/>
  <c r="C440" i="41"/>
  <c r="AP439" i="41"/>
  <c r="AO439" i="41"/>
  <c r="AN439" i="41"/>
  <c r="Z439" i="41"/>
  <c r="J439" i="41"/>
  <c r="I439" i="41"/>
  <c r="H439" i="41"/>
  <c r="G439" i="41"/>
  <c r="F439" i="41"/>
  <c r="C439" i="41"/>
  <c r="AP438" i="41"/>
  <c r="AO438" i="41"/>
  <c r="AN438" i="41"/>
  <c r="Z438" i="41"/>
  <c r="J438" i="41"/>
  <c r="I438" i="41"/>
  <c r="G438" i="41" s="1"/>
  <c r="H438" i="41"/>
  <c r="F438" i="41"/>
  <c r="C438" i="41"/>
  <c r="AP436" i="41"/>
  <c r="AO436" i="41"/>
  <c r="AN436" i="41"/>
  <c r="Z436" i="41"/>
  <c r="J436" i="41"/>
  <c r="I436" i="41"/>
  <c r="G436" i="41" s="1"/>
  <c r="H436" i="41"/>
  <c r="F436" i="41"/>
  <c r="C436" i="41"/>
  <c r="AP435" i="41"/>
  <c r="AO435" i="41"/>
  <c r="AN435" i="41"/>
  <c r="Z435" i="41"/>
  <c r="J435" i="41"/>
  <c r="I435" i="41"/>
  <c r="H435" i="41"/>
  <c r="G435" i="41"/>
  <c r="F435" i="41"/>
  <c r="C435" i="41"/>
  <c r="AP434" i="41"/>
  <c r="AO434" i="41"/>
  <c r="AN434" i="41"/>
  <c r="Z434" i="41"/>
  <c r="J434" i="41"/>
  <c r="I434" i="41"/>
  <c r="H434" i="41"/>
  <c r="G434" i="41"/>
  <c r="F434" i="41"/>
  <c r="C434" i="41"/>
  <c r="AP433" i="41"/>
  <c r="AO433" i="41"/>
  <c r="AN433" i="41"/>
  <c r="Z433" i="41"/>
  <c r="J433" i="41"/>
  <c r="I433" i="41"/>
  <c r="H433" i="41"/>
  <c r="G433" i="41"/>
  <c r="F433" i="41"/>
  <c r="C433" i="41"/>
  <c r="AP432" i="41"/>
  <c r="AO432" i="41"/>
  <c r="AN432" i="41"/>
  <c r="Z432" i="41"/>
  <c r="J432" i="41"/>
  <c r="I432" i="41"/>
  <c r="H432" i="41"/>
  <c r="G432" i="41" s="1"/>
  <c r="F432" i="41"/>
  <c r="C432" i="41"/>
  <c r="AP431" i="41"/>
  <c r="AO431" i="41"/>
  <c r="AN431" i="41"/>
  <c r="Z431" i="41"/>
  <c r="J431" i="41"/>
  <c r="I431" i="41"/>
  <c r="H431" i="41"/>
  <c r="F431" i="41"/>
  <c r="C431" i="41"/>
  <c r="AP430" i="41"/>
  <c r="AO430" i="41"/>
  <c r="AN430" i="41"/>
  <c r="Z430" i="41"/>
  <c r="J430" i="41"/>
  <c r="I430" i="41"/>
  <c r="H430" i="41"/>
  <c r="G430" i="41"/>
  <c r="F430" i="41"/>
  <c r="C430" i="41"/>
  <c r="AP429" i="41"/>
  <c r="AO429" i="41"/>
  <c r="AN429" i="41"/>
  <c r="Z429" i="41"/>
  <c r="J429" i="41"/>
  <c r="I429" i="41"/>
  <c r="H429" i="41"/>
  <c r="G429" i="41" s="1"/>
  <c r="F429" i="41"/>
  <c r="C429" i="41"/>
  <c r="AP427" i="41"/>
  <c r="AO427" i="41"/>
  <c r="AN427" i="41"/>
  <c r="Z427" i="41"/>
  <c r="J427" i="41"/>
  <c r="I427" i="41"/>
  <c r="H427" i="41"/>
  <c r="G427" i="41" s="1"/>
  <c r="F427" i="41"/>
  <c r="C427" i="41"/>
  <c r="AP426" i="41"/>
  <c r="AO426" i="41"/>
  <c r="AN426" i="41"/>
  <c r="Z426" i="41"/>
  <c r="J426" i="41"/>
  <c r="I426" i="41"/>
  <c r="H426" i="41"/>
  <c r="G426" i="41" s="1"/>
  <c r="F426" i="41"/>
  <c r="C426" i="41"/>
  <c r="AP425" i="41"/>
  <c r="AO425" i="41"/>
  <c r="AN425" i="41"/>
  <c r="Z425" i="41"/>
  <c r="J425" i="41"/>
  <c r="I425" i="41"/>
  <c r="H425" i="41"/>
  <c r="G425" i="41"/>
  <c r="F425" i="41"/>
  <c r="C425" i="41"/>
  <c r="AP423" i="41"/>
  <c r="AO423" i="41"/>
  <c r="AN423" i="41"/>
  <c r="Z423" i="41"/>
  <c r="J423" i="41"/>
  <c r="I423" i="41"/>
  <c r="H423" i="41"/>
  <c r="G423" i="41"/>
  <c r="F423" i="41"/>
  <c r="C423" i="41"/>
  <c r="AP421" i="41"/>
  <c r="AO421" i="41"/>
  <c r="AN421" i="41"/>
  <c r="Z421" i="41"/>
  <c r="J421" i="41"/>
  <c r="I421" i="41"/>
  <c r="H421" i="41"/>
  <c r="G421" i="41"/>
  <c r="F421" i="41"/>
  <c r="C421" i="41"/>
  <c r="AP420" i="41"/>
  <c r="AO420" i="41"/>
  <c r="AN420" i="41"/>
  <c r="Z420" i="41"/>
  <c r="J420" i="41"/>
  <c r="I420" i="41"/>
  <c r="H420" i="41"/>
  <c r="F420" i="41"/>
  <c r="C420" i="41"/>
  <c r="AP419" i="41"/>
  <c r="AO419" i="41"/>
  <c r="AN419" i="41"/>
  <c r="Z419" i="41"/>
  <c r="J419" i="41"/>
  <c r="I419" i="41"/>
  <c r="H419" i="41"/>
  <c r="G419" i="41"/>
  <c r="F419" i="41"/>
  <c r="C419" i="41"/>
  <c r="AP418" i="41"/>
  <c r="AO418" i="41"/>
  <c r="AN418" i="41"/>
  <c r="Z418" i="41"/>
  <c r="J418" i="41"/>
  <c r="I418" i="41"/>
  <c r="H418" i="41"/>
  <c r="G418" i="41"/>
  <c r="F418" i="41"/>
  <c r="C418" i="41"/>
  <c r="AP416" i="41"/>
  <c r="AO416" i="41"/>
  <c r="AN416" i="41"/>
  <c r="Z416" i="41"/>
  <c r="J416" i="41"/>
  <c r="I416" i="41"/>
  <c r="H416" i="41"/>
  <c r="G416" i="41"/>
  <c r="F416" i="41"/>
  <c r="C416" i="41"/>
  <c r="AP415" i="41"/>
  <c r="AO415" i="41"/>
  <c r="AN415" i="41"/>
  <c r="Z415" i="41"/>
  <c r="J415" i="41"/>
  <c r="I415" i="41"/>
  <c r="H415" i="41"/>
  <c r="G415" i="41" s="1"/>
  <c r="F415" i="41"/>
  <c r="C415" i="41"/>
  <c r="AP414" i="41"/>
  <c r="AO414" i="41"/>
  <c r="AN414" i="41"/>
  <c r="Z414" i="41"/>
  <c r="J414" i="41"/>
  <c r="I414" i="41"/>
  <c r="H414" i="41"/>
  <c r="G414" i="41" s="1"/>
  <c r="F414" i="41"/>
  <c r="C414" i="41"/>
  <c r="AP413" i="41"/>
  <c r="AO413" i="41"/>
  <c r="AN413" i="41"/>
  <c r="Z413" i="41"/>
  <c r="J413" i="41"/>
  <c r="I413" i="41"/>
  <c r="H413" i="41"/>
  <c r="G413" i="41"/>
  <c r="F413" i="41"/>
  <c r="C413" i="41"/>
  <c r="AP412" i="41"/>
  <c r="AO412" i="41"/>
  <c r="AN412" i="41"/>
  <c r="Z412" i="41"/>
  <c r="J412" i="41"/>
  <c r="I412" i="41"/>
  <c r="H412" i="41"/>
  <c r="G412" i="41" s="1"/>
  <c r="F412" i="41"/>
  <c r="C412" i="41"/>
  <c r="AP411" i="41"/>
  <c r="AO411" i="41"/>
  <c r="AN411" i="41"/>
  <c r="Z411" i="41"/>
  <c r="J411" i="41"/>
  <c r="I411" i="41"/>
  <c r="H411" i="41"/>
  <c r="F411" i="41"/>
  <c r="C411" i="41"/>
  <c r="AP410" i="41"/>
  <c r="AO410" i="41"/>
  <c r="AN410" i="41"/>
  <c r="Z410" i="41"/>
  <c r="J410" i="41"/>
  <c r="I410" i="41"/>
  <c r="H410" i="41"/>
  <c r="G410" i="41" s="1"/>
  <c r="F410" i="41"/>
  <c r="C410" i="41"/>
  <c r="AP409" i="41"/>
  <c r="AO409" i="41"/>
  <c r="AN409" i="41"/>
  <c r="Z409" i="41"/>
  <c r="J409" i="41"/>
  <c r="I409" i="41"/>
  <c r="H409" i="41"/>
  <c r="G409" i="41"/>
  <c r="F409" i="41"/>
  <c r="C409" i="41"/>
  <c r="AP408" i="41"/>
  <c r="AO408" i="41"/>
  <c r="AN408" i="41"/>
  <c r="Z408" i="41"/>
  <c r="J408" i="41"/>
  <c r="I408" i="41"/>
  <c r="H408" i="41"/>
  <c r="G408" i="41"/>
  <c r="F408" i="41"/>
  <c r="C408" i="41"/>
  <c r="AP407" i="41"/>
  <c r="AO407" i="41"/>
  <c r="AN407" i="41"/>
  <c r="Z407" i="41"/>
  <c r="J407" i="41"/>
  <c r="I407" i="41"/>
  <c r="H407" i="41"/>
  <c r="G407" i="41"/>
  <c r="F407" i="41"/>
  <c r="C407" i="41"/>
  <c r="AP405" i="41"/>
  <c r="AO405" i="41"/>
  <c r="AN405" i="41"/>
  <c r="Z405" i="41"/>
  <c r="J405" i="41"/>
  <c r="G405" i="41" s="1"/>
  <c r="I405" i="41"/>
  <c r="H405" i="41"/>
  <c r="F405" i="41"/>
  <c r="C405" i="41"/>
  <c r="AP404" i="41"/>
  <c r="AO404" i="41"/>
  <c r="AN404" i="41"/>
  <c r="Z404" i="41"/>
  <c r="J404" i="41"/>
  <c r="I404" i="41"/>
  <c r="H404" i="41"/>
  <c r="G404" i="41"/>
  <c r="F404" i="41"/>
  <c r="C404" i="41"/>
  <c r="AP403" i="41"/>
  <c r="AO403" i="41"/>
  <c r="AN403" i="41"/>
  <c r="Z403" i="41"/>
  <c r="J403" i="41"/>
  <c r="I403" i="41"/>
  <c r="H403" i="41"/>
  <c r="G403" i="41" s="1"/>
  <c r="F403" i="41"/>
  <c r="C403" i="41"/>
  <c r="AP402" i="41"/>
  <c r="AO402" i="41"/>
  <c r="AN402" i="41"/>
  <c r="Z402" i="41"/>
  <c r="J402" i="41"/>
  <c r="I402" i="41"/>
  <c r="H402" i="41"/>
  <c r="G402" i="41" s="1"/>
  <c r="F402" i="41"/>
  <c r="C402" i="41"/>
  <c r="AP401" i="41"/>
  <c r="AO401" i="41"/>
  <c r="AN401" i="41"/>
  <c r="Z401" i="41"/>
  <c r="J401" i="41"/>
  <c r="I401" i="41"/>
  <c r="H401" i="41"/>
  <c r="G401" i="41" s="1"/>
  <c r="F401" i="41"/>
  <c r="C401" i="41"/>
  <c r="AP400" i="41"/>
  <c r="AO400" i="41"/>
  <c r="AN400" i="41"/>
  <c r="Z400" i="41"/>
  <c r="J400" i="41"/>
  <c r="I400" i="41"/>
  <c r="H400" i="41"/>
  <c r="G400" i="41" s="1"/>
  <c r="F400" i="41"/>
  <c r="C400" i="41"/>
  <c r="AP399" i="41"/>
  <c r="AO399" i="41"/>
  <c r="AN399" i="41"/>
  <c r="Z399" i="41"/>
  <c r="J399" i="41"/>
  <c r="I399" i="41"/>
  <c r="H399" i="41"/>
  <c r="G399" i="41"/>
  <c r="F399" i="41"/>
  <c r="C399" i="41"/>
  <c r="AP398" i="41"/>
  <c r="AO398" i="41"/>
  <c r="AN398" i="41"/>
  <c r="Z398" i="41"/>
  <c r="J398" i="41"/>
  <c r="I398" i="41"/>
  <c r="H398" i="41"/>
  <c r="G398" i="41" s="1"/>
  <c r="F398" i="41"/>
  <c r="C398" i="41"/>
  <c r="AP397" i="41"/>
  <c r="AO397" i="41"/>
  <c r="AN397" i="41"/>
  <c r="Z397" i="41"/>
  <c r="J397" i="41"/>
  <c r="I397" i="41"/>
  <c r="G397" i="41" s="1"/>
  <c r="H397" i="41"/>
  <c r="F397" i="41"/>
  <c r="C397" i="41"/>
  <c r="AP396" i="41"/>
  <c r="AO396" i="41"/>
  <c r="AN396" i="41"/>
  <c r="Z396" i="41"/>
  <c r="J396" i="41"/>
  <c r="I396" i="41"/>
  <c r="H396" i="41"/>
  <c r="G396" i="41"/>
  <c r="F396" i="41"/>
  <c r="C396" i="41"/>
  <c r="AP395" i="41"/>
  <c r="AO395" i="41"/>
  <c r="AN395" i="41"/>
  <c r="Z395" i="41"/>
  <c r="J395" i="41"/>
  <c r="I395" i="41"/>
  <c r="H395" i="41"/>
  <c r="G395" i="41"/>
  <c r="F395" i="41"/>
  <c r="C395" i="41"/>
  <c r="AP394" i="41"/>
  <c r="AO394" i="41"/>
  <c r="AN394" i="41"/>
  <c r="Z394" i="41"/>
  <c r="J394" i="41"/>
  <c r="I394" i="41"/>
  <c r="H394" i="41"/>
  <c r="G394" i="41"/>
  <c r="F394" i="41"/>
  <c r="C394" i="41"/>
  <c r="AP393" i="41"/>
  <c r="AO393" i="41"/>
  <c r="AN393" i="41"/>
  <c r="Z393" i="41"/>
  <c r="J393" i="41"/>
  <c r="I393" i="41"/>
  <c r="H393" i="41"/>
  <c r="G393" i="41" s="1"/>
  <c r="F393" i="41"/>
  <c r="C393" i="41"/>
  <c r="AP392" i="41"/>
  <c r="AO392" i="41"/>
  <c r="AN392" i="41"/>
  <c r="Z392" i="41"/>
  <c r="J392" i="41"/>
  <c r="I392" i="41"/>
  <c r="H392" i="41"/>
  <c r="G392" i="41" s="1"/>
  <c r="F392" i="41"/>
  <c r="C392" i="41"/>
  <c r="AP390" i="41"/>
  <c r="AO390" i="41"/>
  <c r="AN390" i="41"/>
  <c r="Z390" i="41"/>
  <c r="J390" i="41"/>
  <c r="I390" i="41"/>
  <c r="H390" i="41"/>
  <c r="G390" i="41"/>
  <c r="F390" i="41"/>
  <c r="C390" i="41"/>
  <c r="AP389" i="41"/>
  <c r="AO389" i="41"/>
  <c r="AN389" i="41"/>
  <c r="Z389" i="41"/>
  <c r="J389" i="41"/>
  <c r="I389" i="41"/>
  <c r="H389" i="41"/>
  <c r="G389" i="41" s="1"/>
  <c r="F389" i="41"/>
  <c r="C389" i="41"/>
  <c r="AP388" i="41"/>
  <c r="AO388" i="41"/>
  <c r="AN388" i="41"/>
  <c r="Z388" i="41"/>
  <c r="J388" i="41"/>
  <c r="I388" i="41"/>
  <c r="G388" i="41" s="1"/>
  <c r="H388" i="41"/>
  <c r="F388" i="41"/>
  <c r="C388" i="41"/>
  <c r="AP387" i="41"/>
  <c r="AO387" i="41"/>
  <c r="AN387" i="41"/>
  <c r="Z387" i="41"/>
  <c r="J387" i="41"/>
  <c r="I387" i="41"/>
  <c r="H387" i="41"/>
  <c r="G387" i="41"/>
  <c r="F387" i="41"/>
  <c r="C387" i="41"/>
  <c r="AP386" i="41"/>
  <c r="AO386" i="41"/>
  <c r="AN386" i="41"/>
  <c r="Z386" i="41"/>
  <c r="J386" i="41"/>
  <c r="I386" i="41"/>
  <c r="H386" i="41"/>
  <c r="G386" i="41"/>
  <c r="F386" i="41"/>
  <c r="C386" i="41"/>
  <c r="AP385" i="41"/>
  <c r="AO385" i="41"/>
  <c r="AN385" i="41"/>
  <c r="Z385" i="41"/>
  <c r="J385" i="41"/>
  <c r="I385" i="41"/>
  <c r="H385" i="41"/>
  <c r="G385" i="41"/>
  <c r="F385" i="41"/>
  <c r="C385" i="41"/>
  <c r="AP384" i="41"/>
  <c r="AO384" i="41"/>
  <c r="AN384" i="41"/>
  <c r="Z384" i="41"/>
  <c r="J384" i="41"/>
  <c r="I384" i="41"/>
  <c r="H384" i="41"/>
  <c r="G384" i="41" s="1"/>
  <c r="F384" i="41"/>
  <c r="C384" i="41"/>
  <c r="AP383" i="41"/>
  <c r="AO383" i="41"/>
  <c r="AN383" i="41"/>
  <c r="Z383" i="41"/>
  <c r="J383" i="41"/>
  <c r="I383" i="41"/>
  <c r="H383" i="41"/>
  <c r="G383" i="41" s="1"/>
  <c r="F383" i="41"/>
  <c r="C383" i="41"/>
  <c r="AP382" i="41"/>
  <c r="AO382" i="41"/>
  <c r="AN382" i="41"/>
  <c r="Z382" i="41"/>
  <c r="J382" i="41"/>
  <c r="I382" i="41"/>
  <c r="H382" i="41"/>
  <c r="G382" i="41"/>
  <c r="F382" i="41"/>
  <c r="C382" i="41"/>
  <c r="AP381" i="41"/>
  <c r="AO381" i="41"/>
  <c r="AN381" i="41"/>
  <c r="Z381" i="41"/>
  <c r="J381" i="41"/>
  <c r="I381" i="41"/>
  <c r="H381" i="41"/>
  <c r="G381" i="41" s="1"/>
  <c r="F381" i="41"/>
  <c r="C381" i="41"/>
  <c r="AP380" i="41"/>
  <c r="AO380" i="41"/>
  <c r="AN380" i="41"/>
  <c r="Z380" i="41"/>
  <c r="J380" i="41"/>
  <c r="I380" i="41"/>
  <c r="G380" i="41" s="1"/>
  <c r="H380" i="41"/>
  <c r="F380" i="41"/>
  <c r="C380" i="41"/>
  <c r="AP377" i="41"/>
  <c r="AO377" i="41"/>
  <c r="AN377" i="41"/>
  <c r="Z377" i="41"/>
  <c r="J377" i="41"/>
  <c r="I377" i="41"/>
  <c r="H377" i="41"/>
  <c r="G377" i="41"/>
  <c r="F377" i="41"/>
  <c r="C377" i="41"/>
  <c r="AP376" i="41"/>
  <c r="AO376" i="41"/>
  <c r="AN376" i="41"/>
  <c r="Z376" i="41"/>
  <c r="J376" i="41"/>
  <c r="I376" i="41"/>
  <c r="H376" i="41"/>
  <c r="G376" i="41"/>
  <c r="F376" i="41"/>
  <c r="C376" i="41"/>
  <c r="AP375" i="41"/>
  <c r="AO375" i="41"/>
  <c r="AN375" i="41"/>
  <c r="Z375" i="41"/>
  <c r="J375" i="41"/>
  <c r="I375" i="41"/>
  <c r="H375" i="41"/>
  <c r="G375" i="41"/>
  <c r="F375" i="41"/>
  <c r="C375" i="41"/>
  <c r="AP372" i="41"/>
  <c r="AO372" i="41"/>
  <c r="AN372" i="41"/>
  <c r="Z372" i="41"/>
  <c r="J372" i="41"/>
  <c r="I372" i="41"/>
  <c r="H372" i="41"/>
  <c r="G372" i="41" s="1"/>
  <c r="F372" i="41"/>
  <c r="C372" i="41"/>
  <c r="AP371" i="41"/>
  <c r="AO371" i="41"/>
  <c r="AN371" i="41"/>
  <c r="Z371" i="41"/>
  <c r="J371" i="41"/>
  <c r="I371" i="41"/>
  <c r="H371" i="41"/>
  <c r="G371" i="41" s="1"/>
  <c r="F371" i="41"/>
  <c r="C371" i="41"/>
  <c r="AP370" i="41"/>
  <c r="AO370" i="41"/>
  <c r="AN370" i="41"/>
  <c r="Z370" i="41"/>
  <c r="J370" i="41"/>
  <c r="I370" i="41"/>
  <c r="H370" i="41"/>
  <c r="G370" i="41"/>
  <c r="F370" i="41"/>
  <c r="C370" i="41"/>
  <c r="AP369" i="41"/>
  <c r="AO369" i="41"/>
  <c r="AN369" i="41"/>
  <c r="Z369" i="41"/>
  <c r="J369" i="41"/>
  <c r="I369" i="41"/>
  <c r="H369" i="41"/>
  <c r="G369" i="41" s="1"/>
  <c r="F369" i="41"/>
  <c r="C369" i="41"/>
  <c r="AP368" i="41"/>
  <c r="AO368" i="41"/>
  <c r="AN368" i="41"/>
  <c r="Z368" i="41"/>
  <c r="J368" i="41"/>
  <c r="I368" i="41"/>
  <c r="G368" i="41" s="1"/>
  <c r="H368" i="41"/>
  <c r="F368" i="41"/>
  <c r="C368" i="41"/>
  <c r="AP367" i="41"/>
  <c r="AO367" i="41"/>
  <c r="AN367" i="41"/>
  <c r="Z367" i="41"/>
  <c r="J367" i="41"/>
  <c r="I367" i="41"/>
  <c r="H367" i="41"/>
  <c r="G367" i="41"/>
  <c r="F367" i="41"/>
  <c r="C367" i="41"/>
  <c r="AP366" i="41"/>
  <c r="AO366" i="41"/>
  <c r="AN366" i="41"/>
  <c r="Z366" i="41"/>
  <c r="J366" i="41"/>
  <c r="I366" i="41"/>
  <c r="H366" i="41"/>
  <c r="G366" i="41"/>
  <c r="F366" i="41"/>
  <c r="C366" i="41"/>
  <c r="AP365" i="41"/>
  <c r="AO365" i="41"/>
  <c r="AN365" i="41"/>
  <c r="Z365" i="41"/>
  <c r="J365" i="41"/>
  <c r="I365" i="41"/>
  <c r="H365" i="41"/>
  <c r="G365" i="41"/>
  <c r="F365" i="41"/>
  <c r="C365" i="41"/>
  <c r="AP364" i="41"/>
  <c r="AO364" i="41"/>
  <c r="AN364" i="41"/>
  <c r="Z364" i="41"/>
  <c r="J364" i="41"/>
  <c r="I364" i="41"/>
  <c r="H364" i="41"/>
  <c r="G364" i="41" s="1"/>
  <c r="F364" i="41"/>
  <c r="C364" i="41"/>
  <c r="AP363" i="41"/>
  <c r="AO363" i="41"/>
  <c r="AN363" i="41"/>
  <c r="Z363" i="41"/>
  <c r="J363" i="41"/>
  <c r="I363" i="41"/>
  <c r="H363" i="41"/>
  <c r="G363" i="41" s="1"/>
  <c r="F363" i="41"/>
  <c r="C363" i="41"/>
  <c r="AP362" i="41"/>
  <c r="AO362" i="41"/>
  <c r="AN362" i="41"/>
  <c r="Z362" i="41"/>
  <c r="J362" i="41"/>
  <c r="I362" i="41"/>
  <c r="H362" i="41"/>
  <c r="G362" i="41"/>
  <c r="F362" i="41"/>
  <c r="C362" i="41"/>
  <c r="AP361" i="41"/>
  <c r="AO361" i="41"/>
  <c r="AN361" i="41"/>
  <c r="Z361" i="41"/>
  <c r="J361" i="41"/>
  <c r="I361" i="41"/>
  <c r="H361" i="41"/>
  <c r="G361" i="41" s="1"/>
  <c r="F361" i="41"/>
  <c r="C361" i="41"/>
  <c r="AP360" i="41"/>
  <c r="AO360" i="41"/>
  <c r="AN360" i="41"/>
  <c r="Z360" i="41"/>
  <c r="J360" i="41"/>
  <c r="I360" i="41"/>
  <c r="G360" i="41" s="1"/>
  <c r="H360" i="41"/>
  <c r="F360" i="41"/>
  <c r="C360" i="41"/>
  <c r="AP359" i="41"/>
  <c r="AO359" i="41"/>
  <c r="AN359" i="41"/>
  <c r="Z359" i="41"/>
  <c r="J359" i="41"/>
  <c r="I359" i="41"/>
  <c r="H359" i="41"/>
  <c r="G359" i="41"/>
  <c r="F359" i="41"/>
  <c r="C359" i="41"/>
  <c r="AP358" i="41"/>
  <c r="AO358" i="41"/>
  <c r="AN358" i="41"/>
  <c r="Z358" i="41"/>
  <c r="J358" i="41"/>
  <c r="I358" i="41"/>
  <c r="H358" i="41"/>
  <c r="G358" i="41"/>
  <c r="F358" i="41"/>
  <c r="C358" i="41"/>
  <c r="AP357" i="41"/>
  <c r="AO357" i="41"/>
  <c r="AN357" i="41"/>
  <c r="Z357" i="41"/>
  <c r="J357" i="41"/>
  <c r="I357" i="41"/>
  <c r="H357" i="41"/>
  <c r="G357" i="41"/>
  <c r="F357" i="41"/>
  <c r="C357" i="41"/>
  <c r="AP356" i="41"/>
  <c r="AO356" i="41"/>
  <c r="AN356" i="41"/>
  <c r="Z356" i="41"/>
  <c r="J356" i="41"/>
  <c r="I356" i="41"/>
  <c r="H356" i="41"/>
  <c r="G356" i="41" s="1"/>
  <c r="F356" i="41"/>
  <c r="C356" i="41"/>
  <c r="AP355" i="41"/>
  <c r="AO355" i="41"/>
  <c r="AN355" i="41"/>
  <c r="Z355" i="41"/>
  <c r="J355" i="41"/>
  <c r="I355" i="41"/>
  <c r="H355" i="41"/>
  <c r="G355" i="41" s="1"/>
  <c r="F355" i="41"/>
  <c r="C355" i="41"/>
  <c r="AP354" i="41"/>
  <c r="AO354" i="41"/>
  <c r="AN354" i="41"/>
  <c r="Z354" i="41"/>
  <c r="J354" i="41"/>
  <c r="I354" i="41"/>
  <c r="H354" i="41"/>
  <c r="G354" i="41"/>
  <c r="F354" i="41"/>
  <c r="C354" i="41"/>
  <c r="AP353" i="41"/>
  <c r="AO353" i="41"/>
  <c r="AN353" i="41"/>
  <c r="Z353" i="41"/>
  <c r="J353" i="41"/>
  <c r="I353" i="41"/>
  <c r="H353" i="41"/>
  <c r="G353" i="41" s="1"/>
  <c r="F353" i="41"/>
  <c r="C353" i="41"/>
  <c r="AP352" i="41"/>
  <c r="AO352" i="41"/>
  <c r="AN352" i="41"/>
  <c r="Z352" i="41"/>
  <c r="J352" i="41"/>
  <c r="I352" i="41"/>
  <c r="G352" i="41" s="1"/>
  <c r="H352" i="41"/>
  <c r="F352" i="41"/>
  <c r="C352" i="41"/>
  <c r="AP351" i="41"/>
  <c r="AO351" i="41"/>
  <c r="AN351" i="41"/>
  <c r="Z351" i="41"/>
  <c r="J351" i="41"/>
  <c r="I351" i="41"/>
  <c r="H351" i="41"/>
  <c r="G351" i="41"/>
  <c r="F351" i="41"/>
  <c r="C351" i="41"/>
  <c r="AP350" i="41"/>
  <c r="AO350" i="41"/>
  <c r="AN350" i="41"/>
  <c r="Z350" i="41"/>
  <c r="J350" i="41"/>
  <c r="I350" i="41"/>
  <c r="H350" i="41"/>
  <c r="G350" i="41"/>
  <c r="F350" i="41"/>
  <c r="C350" i="41"/>
  <c r="AP347" i="41"/>
  <c r="AO347" i="41"/>
  <c r="AN347" i="41"/>
  <c r="Z347" i="41"/>
  <c r="J347" i="41"/>
  <c r="I347" i="41"/>
  <c r="H347" i="41"/>
  <c r="G347" i="41"/>
  <c r="F347" i="41"/>
  <c r="C347" i="41"/>
  <c r="AP346" i="41"/>
  <c r="AO346" i="41"/>
  <c r="AN346" i="41"/>
  <c r="Z346" i="41"/>
  <c r="J346" i="41"/>
  <c r="I346" i="41"/>
  <c r="H346" i="41"/>
  <c r="G346" i="41" s="1"/>
  <c r="F346" i="41"/>
  <c r="C346" i="41"/>
  <c r="AP345" i="41"/>
  <c r="AO345" i="41"/>
  <c r="AN345" i="41"/>
  <c r="Z345" i="41"/>
  <c r="J345" i="41"/>
  <c r="I345" i="41"/>
  <c r="H345" i="41"/>
  <c r="G345" i="41" s="1"/>
  <c r="F345" i="41"/>
  <c r="C345" i="41"/>
  <c r="AP344" i="41"/>
  <c r="AO344" i="41"/>
  <c r="AN344" i="41"/>
  <c r="Z344" i="41"/>
  <c r="J344" i="41"/>
  <c r="I344" i="41"/>
  <c r="H344" i="41"/>
  <c r="G344" i="41"/>
  <c r="F344" i="41"/>
  <c r="C344" i="41"/>
  <c r="AP342" i="41"/>
  <c r="AO342" i="41"/>
  <c r="AN342" i="41"/>
  <c r="Z342" i="41"/>
  <c r="J342" i="41"/>
  <c r="I342" i="41"/>
  <c r="H342" i="41"/>
  <c r="G342" i="41" s="1"/>
  <c r="F342" i="41"/>
  <c r="C342" i="41"/>
  <c r="AP341" i="41"/>
  <c r="AO341" i="41"/>
  <c r="AN341" i="41"/>
  <c r="Z341" i="41"/>
  <c r="J341" i="41"/>
  <c r="I341" i="41"/>
  <c r="G341" i="41" s="1"/>
  <c r="H341" i="41"/>
  <c r="F341" i="41"/>
  <c r="C341" i="41"/>
  <c r="AP340" i="41"/>
  <c r="AO340" i="41"/>
  <c r="AN340" i="41"/>
  <c r="Z340" i="41"/>
  <c r="J340" i="41"/>
  <c r="I340" i="41"/>
  <c r="H340" i="41"/>
  <c r="G340" i="41"/>
  <c r="F340" i="41"/>
  <c r="C340" i="41"/>
  <c r="AP339" i="41"/>
  <c r="AO339" i="41"/>
  <c r="AN339" i="41"/>
  <c r="Z339" i="41"/>
  <c r="J339" i="41"/>
  <c r="I339" i="41"/>
  <c r="H339" i="41"/>
  <c r="G339" i="41"/>
  <c r="F339" i="41"/>
  <c r="C339" i="41"/>
  <c r="AP338" i="41"/>
  <c r="AO338" i="41"/>
  <c r="AN338" i="41"/>
  <c r="Z338" i="41"/>
  <c r="J338" i="41"/>
  <c r="I338" i="41"/>
  <c r="H338" i="41"/>
  <c r="G338" i="41"/>
  <c r="F338" i="41"/>
  <c r="C338" i="41"/>
  <c r="AP337" i="41"/>
  <c r="AO337" i="41"/>
  <c r="AN337" i="41"/>
  <c r="Z337" i="41"/>
  <c r="J337" i="41"/>
  <c r="I337" i="41"/>
  <c r="H337" i="41"/>
  <c r="G337" i="41" s="1"/>
  <c r="F337" i="41"/>
  <c r="C337" i="41"/>
  <c r="AP336" i="41"/>
  <c r="AO336" i="41"/>
  <c r="AN336" i="41"/>
  <c r="Z336" i="41"/>
  <c r="J336" i="41"/>
  <c r="I336" i="41"/>
  <c r="H336" i="41"/>
  <c r="G336" i="41" s="1"/>
  <c r="F336" i="41"/>
  <c r="C336" i="41"/>
  <c r="AP335" i="41"/>
  <c r="AO335" i="41"/>
  <c r="AN335" i="41"/>
  <c r="Z335" i="41"/>
  <c r="J335" i="41"/>
  <c r="I335" i="41"/>
  <c r="H335" i="41"/>
  <c r="G335" i="41"/>
  <c r="F335" i="41"/>
  <c r="C335" i="41"/>
  <c r="AP333" i="41"/>
  <c r="AO333" i="41"/>
  <c r="AN333" i="41"/>
  <c r="Z333" i="41"/>
  <c r="J333" i="41"/>
  <c r="I333" i="41"/>
  <c r="H333" i="41"/>
  <c r="G333" i="41" s="1"/>
  <c r="F333" i="41"/>
  <c r="C333" i="41"/>
  <c r="AP332" i="41"/>
  <c r="AO332" i="41"/>
  <c r="AN332" i="41"/>
  <c r="Z332" i="41"/>
  <c r="J332" i="41"/>
  <c r="I332" i="41"/>
  <c r="G332" i="41" s="1"/>
  <c r="H332" i="41"/>
  <c r="F332" i="41"/>
  <c r="C332" i="41"/>
  <c r="AP331" i="41"/>
  <c r="AO331" i="41"/>
  <c r="AN331" i="41"/>
  <c r="Z331" i="41"/>
  <c r="J331" i="41"/>
  <c r="I331" i="41"/>
  <c r="H331" i="41"/>
  <c r="G331" i="41"/>
  <c r="F331" i="41"/>
  <c r="C331" i="41"/>
  <c r="AP329" i="41"/>
  <c r="AO329" i="41"/>
  <c r="AN329" i="41"/>
  <c r="Z329" i="41"/>
  <c r="J329" i="41"/>
  <c r="I329" i="41"/>
  <c r="H329" i="41"/>
  <c r="G329" i="41"/>
  <c r="F329" i="41"/>
  <c r="C329" i="41"/>
  <c r="AP328" i="41"/>
  <c r="AO328" i="41"/>
  <c r="AN328" i="41"/>
  <c r="Z328" i="41"/>
  <c r="J328" i="41"/>
  <c r="I328" i="41"/>
  <c r="H328" i="41"/>
  <c r="G328" i="41"/>
  <c r="F328" i="41"/>
  <c r="C328" i="41"/>
  <c r="AP326" i="41"/>
  <c r="AO326" i="41"/>
  <c r="AN326" i="41"/>
  <c r="Z326" i="41"/>
  <c r="J326" i="41"/>
  <c r="I326" i="41"/>
  <c r="H326" i="41"/>
  <c r="G326" i="41" s="1"/>
  <c r="F326" i="41"/>
  <c r="C326" i="41"/>
  <c r="AP325" i="41"/>
  <c r="AO325" i="41"/>
  <c r="AN325" i="41"/>
  <c r="Z325" i="41"/>
  <c r="J325" i="41"/>
  <c r="I325" i="41"/>
  <c r="H325" i="41"/>
  <c r="G325" i="41" s="1"/>
  <c r="F325" i="41"/>
  <c r="C325" i="41"/>
  <c r="AP324" i="41"/>
  <c r="AO324" i="41"/>
  <c r="AN324" i="41"/>
  <c r="Z324" i="41"/>
  <c r="J324" i="41"/>
  <c r="I324" i="41"/>
  <c r="H324" i="41"/>
  <c r="G324" i="41"/>
  <c r="F324" i="41"/>
  <c r="C324" i="41"/>
  <c r="AP323" i="41"/>
  <c r="AO323" i="41"/>
  <c r="AN323" i="41"/>
  <c r="Z323" i="41"/>
  <c r="J323" i="41"/>
  <c r="I323" i="41"/>
  <c r="H323" i="41"/>
  <c r="G323" i="41" s="1"/>
  <c r="F323" i="41"/>
  <c r="C323" i="41"/>
  <c r="AP321" i="41"/>
  <c r="AO321" i="41"/>
  <c r="AN321" i="41"/>
  <c r="Z321" i="41"/>
  <c r="J321" i="41"/>
  <c r="I321" i="41"/>
  <c r="G321" i="41" s="1"/>
  <c r="H321" i="41"/>
  <c r="F321" i="41"/>
  <c r="C321" i="41"/>
  <c r="AP320" i="41"/>
  <c r="AO320" i="41"/>
  <c r="AN320" i="41"/>
  <c r="Z320" i="41"/>
  <c r="J320" i="41"/>
  <c r="I320" i="41"/>
  <c r="H320" i="41"/>
  <c r="G320" i="41"/>
  <c r="F320" i="41"/>
  <c r="C320" i="41"/>
  <c r="AP318" i="41"/>
  <c r="AO318" i="41"/>
  <c r="AN318" i="41"/>
  <c r="Z318" i="41"/>
  <c r="J318" i="41"/>
  <c r="I318" i="41"/>
  <c r="H318" i="41"/>
  <c r="G318" i="41"/>
  <c r="F318" i="41"/>
  <c r="C318" i="41"/>
  <c r="AP317" i="41"/>
  <c r="AO317" i="41"/>
  <c r="AN317" i="41"/>
  <c r="Z317" i="41"/>
  <c r="J317" i="41"/>
  <c r="I317" i="41"/>
  <c r="H317" i="41"/>
  <c r="G317" i="41"/>
  <c r="F317" i="41"/>
  <c r="C317" i="41"/>
  <c r="AP316" i="41"/>
  <c r="AO316" i="41"/>
  <c r="AN316" i="41"/>
  <c r="Z316" i="41"/>
  <c r="J316" i="41"/>
  <c r="I316" i="41"/>
  <c r="H316" i="41"/>
  <c r="G316" i="41" s="1"/>
  <c r="F316" i="41"/>
  <c r="C316" i="41"/>
  <c r="AP313" i="41"/>
  <c r="AO313" i="41"/>
  <c r="AN313" i="41"/>
  <c r="Z313" i="41"/>
  <c r="J313" i="41"/>
  <c r="I313" i="41"/>
  <c r="H313" i="41"/>
  <c r="G313" i="41" s="1"/>
  <c r="F313" i="41"/>
  <c r="C313" i="41"/>
  <c r="AP312" i="41"/>
  <c r="AO312" i="41"/>
  <c r="AN312" i="41"/>
  <c r="Z312" i="41"/>
  <c r="J312" i="41"/>
  <c r="I312" i="41"/>
  <c r="H312" i="41"/>
  <c r="G312" i="41"/>
  <c r="F312" i="41"/>
  <c r="C312" i="41"/>
  <c r="AP311" i="41"/>
  <c r="AO311" i="41"/>
  <c r="AN311" i="41"/>
  <c r="Z311" i="41"/>
  <c r="J311" i="41"/>
  <c r="I311" i="41"/>
  <c r="H311" i="41"/>
  <c r="G311" i="41" s="1"/>
  <c r="F311" i="41"/>
  <c r="C311" i="41"/>
  <c r="AP310" i="41"/>
  <c r="AO310" i="41"/>
  <c r="AN310" i="41"/>
  <c r="Z310" i="41"/>
  <c r="J310" i="41"/>
  <c r="I310" i="41"/>
  <c r="G310" i="41" s="1"/>
  <c r="H310" i="41"/>
  <c r="F310" i="41"/>
  <c r="C310" i="41"/>
  <c r="AP309" i="41"/>
  <c r="AO309" i="41"/>
  <c r="AN309" i="41"/>
  <c r="Z309" i="41"/>
  <c r="J309" i="41"/>
  <c r="I309" i="41"/>
  <c r="H309" i="41"/>
  <c r="G309" i="41"/>
  <c r="F309" i="41"/>
  <c r="C309" i="41"/>
  <c r="AP308" i="41"/>
  <c r="AO308" i="41"/>
  <c r="AN308" i="41"/>
  <c r="Z308" i="41"/>
  <c r="J308" i="41"/>
  <c r="I308" i="41"/>
  <c r="H308" i="41"/>
  <c r="G308" i="41"/>
  <c r="F308" i="41"/>
  <c r="C308" i="41"/>
  <c r="AP307" i="41"/>
  <c r="AO307" i="41"/>
  <c r="AN307" i="41"/>
  <c r="Z307" i="41"/>
  <c r="J307" i="41"/>
  <c r="I307" i="41"/>
  <c r="H307" i="41"/>
  <c r="G307" i="41"/>
  <c r="F307" i="41"/>
  <c r="C307" i="41"/>
  <c r="AP306" i="41"/>
  <c r="AO306" i="41"/>
  <c r="AN306" i="41"/>
  <c r="Z306" i="41"/>
  <c r="J306" i="41"/>
  <c r="I306" i="41"/>
  <c r="H306" i="41"/>
  <c r="G306" i="41" s="1"/>
  <c r="F306" i="41"/>
  <c r="C306" i="41"/>
  <c r="AP305" i="41"/>
  <c r="AO305" i="41"/>
  <c r="AN305" i="41"/>
  <c r="Z305" i="41"/>
  <c r="J305" i="41"/>
  <c r="I305" i="41"/>
  <c r="H305" i="41"/>
  <c r="G305" i="41" s="1"/>
  <c r="F305" i="41"/>
  <c r="C305" i="41"/>
  <c r="AP304" i="41"/>
  <c r="AO304" i="41"/>
  <c r="AN304" i="41"/>
  <c r="Z304" i="41"/>
  <c r="J304" i="41"/>
  <c r="I304" i="41"/>
  <c r="H304" i="41"/>
  <c r="G304" i="41"/>
  <c r="F304" i="41"/>
  <c r="C304" i="41"/>
  <c r="AP303" i="41"/>
  <c r="AO303" i="41"/>
  <c r="AN303" i="41"/>
  <c r="Z303" i="41"/>
  <c r="J303" i="41"/>
  <c r="I303" i="41"/>
  <c r="H303" i="41"/>
  <c r="G303" i="41" s="1"/>
  <c r="F303" i="41"/>
  <c r="C303" i="41"/>
  <c r="AP302" i="41"/>
  <c r="AO302" i="41"/>
  <c r="AN302" i="41"/>
  <c r="Z302" i="41"/>
  <c r="J302" i="41"/>
  <c r="I302" i="41"/>
  <c r="G302" i="41" s="1"/>
  <c r="H302" i="41"/>
  <c r="F302" i="41"/>
  <c r="C302" i="41"/>
  <c r="AP301" i="41"/>
  <c r="AO301" i="41"/>
  <c r="AN301" i="41"/>
  <c r="Z301" i="41"/>
  <c r="J301" i="41"/>
  <c r="I301" i="41"/>
  <c r="H301" i="41"/>
  <c r="G301" i="41"/>
  <c r="F301" i="41"/>
  <c r="C301" i="41"/>
  <c r="AP300" i="41"/>
  <c r="AO300" i="41"/>
  <c r="AN300" i="41"/>
  <c r="Z300" i="41"/>
  <c r="J300" i="41"/>
  <c r="I300" i="41"/>
  <c r="H300" i="41"/>
  <c r="G300" i="41"/>
  <c r="F300" i="41"/>
  <c r="C300" i="41"/>
  <c r="AP299" i="41"/>
  <c r="AO299" i="41"/>
  <c r="AN299" i="41"/>
  <c r="Z299" i="41"/>
  <c r="J299" i="41"/>
  <c r="I299" i="41"/>
  <c r="H299" i="41"/>
  <c r="G299" i="41"/>
  <c r="F299" i="41"/>
  <c r="C299" i="41"/>
  <c r="AP297" i="41"/>
  <c r="AO297" i="41"/>
  <c r="AN297" i="41"/>
  <c r="Z297" i="41"/>
  <c r="J297" i="41"/>
  <c r="I297" i="41"/>
  <c r="H297" i="41"/>
  <c r="G297" i="41" s="1"/>
  <c r="F297" i="41"/>
  <c r="C297" i="41"/>
  <c r="AP296" i="41"/>
  <c r="AO296" i="41"/>
  <c r="AN296" i="41"/>
  <c r="Z296" i="41"/>
  <c r="J296" i="41"/>
  <c r="I296" i="41"/>
  <c r="H296" i="41"/>
  <c r="G296" i="41" s="1"/>
  <c r="F296" i="41"/>
  <c r="C296" i="41"/>
  <c r="AP295" i="41"/>
  <c r="AO295" i="41"/>
  <c r="AN295" i="41"/>
  <c r="Z295" i="41"/>
  <c r="J295" i="41"/>
  <c r="I295" i="41"/>
  <c r="H295" i="41"/>
  <c r="G295" i="41"/>
  <c r="F295" i="41"/>
  <c r="C295" i="41"/>
  <c r="AP294" i="41"/>
  <c r="AO294" i="41"/>
  <c r="AN294" i="41"/>
  <c r="Z294" i="41"/>
  <c r="J294" i="41"/>
  <c r="I294" i="41"/>
  <c r="H294" i="41"/>
  <c r="G294" i="41" s="1"/>
  <c r="F294" i="41"/>
  <c r="C294" i="41"/>
  <c r="AP293" i="41"/>
  <c r="AO293" i="41"/>
  <c r="AN293" i="41"/>
  <c r="Z293" i="41"/>
  <c r="J293" i="41"/>
  <c r="I293" i="41"/>
  <c r="G293" i="41" s="1"/>
  <c r="H293" i="41"/>
  <c r="F293" i="41"/>
  <c r="C293" i="41"/>
  <c r="AP292" i="41"/>
  <c r="AO292" i="41"/>
  <c r="AN292" i="41"/>
  <c r="Z292" i="41"/>
  <c r="J292" i="41"/>
  <c r="I292" i="41"/>
  <c r="H292" i="41"/>
  <c r="G292" i="41"/>
  <c r="F292" i="41"/>
  <c r="C292" i="41"/>
  <c r="AP291" i="41"/>
  <c r="AO291" i="41"/>
  <c r="AN291" i="41"/>
  <c r="Z291" i="41"/>
  <c r="J291" i="41"/>
  <c r="I291" i="41"/>
  <c r="H291" i="41"/>
  <c r="G291" i="41"/>
  <c r="F291" i="41"/>
  <c r="C291" i="41"/>
  <c r="AP290" i="41"/>
  <c r="AO290" i="41"/>
  <c r="AN290" i="41"/>
  <c r="Z290" i="41"/>
  <c r="J290" i="41"/>
  <c r="I290" i="41"/>
  <c r="H290" i="41"/>
  <c r="G290" i="41"/>
  <c r="F290" i="41"/>
  <c r="C290" i="41"/>
  <c r="AP289" i="41"/>
  <c r="AO289" i="41"/>
  <c r="AN289" i="41"/>
  <c r="Z289" i="41"/>
  <c r="J289" i="41"/>
  <c r="I289" i="41"/>
  <c r="H289" i="41"/>
  <c r="G289" i="41" s="1"/>
  <c r="F289" i="41"/>
  <c r="C289" i="41"/>
  <c r="AP288" i="41"/>
  <c r="AO288" i="41"/>
  <c r="AN288" i="41"/>
  <c r="Z288" i="41"/>
  <c r="J288" i="41"/>
  <c r="I288" i="41"/>
  <c r="H288" i="41"/>
  <c r="G288" i="41" s="1"/>
  <c r="F288" i="41"/>
  <c r="C288" i="41"/>
  <c r="AP287" i="41"/>
  <c r="AO287" i="41"/>
  <c r="AN287" i="41"/>
  <c r="Z287" i="41"/>
  <c r="J287" i="41"/>
  <c r="I287" i="41"/>
  <c r="H287" i="41"/>
  <c r="G287" i="41"/>
  <c r="F287" i="41"/>
  <c r="C287" i="41"/>
  <c r="AP286" i="41"/>
  <c r="AO286" i="41"/>
  <c r="AN286" i="41"/>
  <c r="Z286" i="41"/>
  <c r="J286" i="41"/>
  <c r="I286" i="41"/>
  <c r="H286" i="41"/>
  <c r="G286" i="41" s="1"/>
  <c r="F286" i="41"/>
  <c r="C286" i="41"/>
  <c r="AP285" i="41"/>
  <c r="AO285" i="41"/>
  <c r="AN285" i="41"/>
  <c r="Z285" i="41"/>
  <c r="J285" i="41"/>
  <c r="I285" i="41"/>
  <c r="G285" i="41" s="1"/>
  <c r="H285" i="41"/>
  <c r="F285" i="41"/>
  <c r="C285" i="41"/>
  <c r="AP284" i="41"/>
  <c r="AO284" i="41"/>
  <c r="AN284" i="41"/>
  <c r="Z284" i="41"/>
  <c r="J284" i="41"/>
  <c r="I284" i="41"/>
  <c r="H284" i="41"/>
  <c r="G284" i="41"/>
  <c r="F284" i="41"/>
  <c r="C284" i="41"/>
  <c r="AP283" i="41"/>
  <c r="AO283" i="41"/>
  <c r="AN283" i="41"/>
  <c r="Z283" i="41"/>
  <c r="J283" i="41"/>
  <c r="I283" i="41"/>
  <c r="H283" i="41"/>
  <c r="G283" i="41"/>
  <c r="F283" i="41"/>
  <c r="C283" i="41"/>
  <c r="AP282" i="41"/>
  <c r="AO282" i="41"/>
  <c r="AN282" i="41"/>
  <c r="Z282" i="41"/>
  <c r="J282" i="41"/>
  <c r="I282" i="41"/>
  <c r="H282" i="41"/>
  <c r="G282" i="41"/>
  <c r="F282" i="41"/>
  <c r="C282" i="41"/>
  <c r="AP280" i="41"/>
  <c r="AO280" i="41"/>
  <c r="AN280" i="41"/>
  <c r="Z280" i="41"/>
  <c r="J280" i="41"/>
  <c r="I280" i="41"/>
  <c r="H280" i="41"/>
  <c r="G280" i="41" s="1"/>
  <c r="F280" i="41"/>
  <c r="C280" i="41"/>
  <c r="AP279" i="41"/>
  <c r="AO279" i="41"/>
  <c r="AN279" i="41"/>
  <c r="Z279" i="41"/>
  <c r="J279" i="41"/>
  <c r="I279" i="41"/>
  <c r="H279" i="41"/>
  <c r="G279" i="41" s="1"/>
  <c r="F279" i="41"/>
  <c r="C279" i="41"/>
  <c r="AP278" i="41"/>
  <c r="AO278" i="41"/>
  <c r="AN278" i="41"/>
  <c r="Z278" i="41"/>
  <c r="J278" i="41"/>
  <c r="I278" i="41"/>
  <c r="H278" i="41"/>
  <c r="G278" i="41"/>
  <c r="F278" i="41"/>
  <c r="C278" i="41"/>
  <c r="AP277" i="41"/>
  <c r="AO277" i="41"/>
  <c r="AN277" i="41"/>
  <c r="Z277" i="41"/>
  <c r="J277" i="41"/>
  <c r="I277" i="41"/>
  <c r="H277" i="41"/>
  <c r="G277" i="41" s="1"/>
  <c r="F277" i="41"/>
  <c r="C277" i="41"/>
  <c r="AP275" i="41"/>
  <c r="AO275" i="41"/>
  <c r="AN275" i="41"/>
  <c r="Z275" i="41"/>
  <c r="J275" i="41"/>
  <c r="I275" i="41"/>
  <c r="G275" i="41" s="1"/>
  <c r="H275" i="41"/>
  <c r="F275" i="41"/>
  <c r="C275" i="41"/>
  <c r="AP274" i="41"/>
  <c r="AO274" i="41"/>
  <c r="AN274" i="41"/>
  <c r="Z274" i="41"/>
  <c r="J274" i="41"/>
  <c r="I274" i="41"/>
  <c r="H274" i="41"/>
  <c r="G274" i="41"/>
  <c r="F274" i="41"/>
  <c r="C274" i="41"/>
  <c r="AP273" i="41"/>
  <c r="AO273" i="41"/>
  <c r="AN273" i="41"/>
  <c r="Z273" i="41"/>
  <c r="J273" i="41"/>
  <c r="I273" i="41"/>
  <c r="H273" i="41"/>
  <c r="G273" i="41"/>
  <c r="F273" i="41"/>
  <c r="C273" i="41"/>
  <c r="AP271" i="41"/>
  <c r="AO271" i="41"/>
  <c r="AN271" i="41"/>
  <c r="Z271" i="41"/>
  <c r="J271" i="41"/>
  <c r="I271" i="41"/>
  <c r="H271" i="41"/>
  <c r="G271" i="41"/>
  <c r="F271" i="41"/>
  <c r="C271" i="41"/>
  <c r="AP270" i="41"/>
  <c r="AO270" i="41"/>
  <c r="AN270" i="41"/>
  <c r="Z270" i="41"/>
  <c r="J270" i="41"/>
  <c r="I270" i="41"/>
  <c r="H270" i="41"/>
  <c r="G270" i="41" s="1"/>
  <c r="F270" i="41"/>
  <c r="C270" i="41"/>
  <c r="AP269" i="41"/>
  <c r="AO269" i="41"/>
  <c r="AN269" i="41"/>
  <c r="Z269" i="41"/>
  <c r="J269" i="41"/>
  <c r="I269" i="41"/>
  <c r="H269" i="41"/>
  <c r="G269" i="41" s="1"/>
  <c r="F269" i="41"/>
  <c r="C269" i="41"/>
  <c r="AP268" i="41"/>
  <c r="AO268" i="41"/>
  <c r="AN268" i="41"/>
  <c r="Z268" i="41"/>
  <c r="J268" i="41"/>
  <c r="I268" i="41"/>
  <c r="H268" i="41"/>
  <c r="G268" i="41"/>
  <c r="F268" i="41"/>
  <c r="C268" i="41"/>
  <c r="AP267" i="41"/>
  <c r="AO267" i="41"/>
  <c r="AN267" i="41"/>
  <c r="Z267" i="41"/>
  <c r="J267" i="41"/>
  <c r="I267" i="41"/>
  <c r="H267" i="41"/>
  <c r="G267" i="41" s="1"/>
  <c r="F267" i="41"/>
  <c r="C267" i="41"/>
  <c r="AP266" i="41"/>
  <c r="AO266" i="41"/>
  <c r="AN266" i="41"/>
  <c r="Z266" i="41"/>
  <c r="J266" i="41"/>
  <c r="I266" i="41"/>
  <c r="G266" i="41" s="1"/>
  <c r="H266" i="41"/>
  <c r="F266" i="41"/>
  <c r="C266" i="41"/>
  <c r="AP264" i="41"/>
  <c r="AO264" i="41"/>
  <c r="AN264" i="41"/>
  <c r="Z264" i="41"/>
  <c r="J264" i="41"/>
  <c r="I264" i="41"/>
  <c r="H264" i="41"/>
  <c r="G264" i="41"/>
  <c r="F264" i="41"/>
  <c r="C264" i="41"/>
  <c r="AP263" i="41"/>
  <c r="AO263" i="41"/>
  <c r="AN263" i="41"/>
  <c r="Z263" i="41"/>
  <c r="J263" i="41"/>
  <c r="I263" i="41"/>
  <c r="H263" i="41"/>
  <c r="G263" i="41"/>
  <c r="F263" i="41"/>
  <c r="C263" i="41"/>
  <c r="AP262" i="41"/>
  <c r="AO262" i="41"/>
  <c r="AN262" i="41"/>
  <c r="Z262" i="41"/>
  <c r="J262" i="41"/>
  <c r="I262" i="41"/>
  <c r="H262" i="41"/>
  <c r="G262" i="41"/>
  <c r="F262" i="41"/>
  <c r="C262" i="41"/>
  <c r="AP261" i="41"/>
  <c r="AO261" i="41"/>
  <c r="AN261" i="41"/>
  <c r="Z261" i="41"/>
  <c r="J261" i="41"/>
  <c r="I261" i="41"/>
  <c r="H261" i="41"/>
  <c r="G261" i="41" s="1"/>
  <c r="F261" i="41"/>
  <c r="C261" i="41"/>
  <c r="AP260" i="41"/>
  <c r="AO260" i="41"/>
  <c r="AN260" i="41"/>
  <c r="Z260" i="41"/>
  <c r="J260" i="41"/>
  <c r="I260" i="41"/>
  <c r="H260" i="41"/>
  <c r="G260" i="41" s="1"/>
  <c r="F260" i="41"/>
  <c r="C260" i="41"/>
  <c r="AP259" i="41"/>
  <c r="AO259" i="41"/>
  <c r="AN259" i="41"/>
  <c r="Z259" i="41"/>
  <c r="J259" i="41"/>
  <c r="I259" i="41"/>
  <c r="H259" i="41"/>
  <c r="G259" i="41"/>
  <c r="F259" i="41"/>
  <c r="C259" i="41"/>
  <c r="AP258" i="41"/>
  <c r="AO258" i="41"/>
  <c r="AN258" i="41"/>
  <c r="Z258" i="41"/>
  <c r="J258" i="41"/>
  <c r="I258" i="41"/>
  <c r="H258" i="41"/>
  <c r="G258" i="41" s="1"/>
  <c r="F258" i="41"/>
  <c r="C258" i="41"/>
  <c r="AP257" i="41"/>
  <c r="AO257" i="41"/>
  <c r="AN257" i="41"/>
  <c r="Z257" i="41"/>
  <c r="J257" i="41"/>
  <c r="I257" i="41"/>
  <c r="G257" i="41" s="1"/>
  <c r="H257" i="41"/>
  <c r="F257" i="41"/>
  <c r="C257" i="41"/>
  <c r="AP256" i="41"/>
  <c r="AO256" i="41"/>
  <c r="AN256" i="41"/>
  <c r="Z256" i="41"/>
  <c r="J256" i="41"/>
  <c r="I256" i="41"/>
  <c r="H256" i="41"/>
  <c r="G256" i="41"/>
  <c r="F256" i="41"/>
  <c r="C256" i="41"/>
  <c r="AP255" i="41"/>
  <c r="AO255" i="41"/>
  <c r="AN255" i="41"/>
  <c r="Z255" i="41"/>
  <c r="J255" i="41"/>
  <c r="I255" i="41"/>
  <c r="H255" i="41"/>
  <c r="G255" i="41"/>
  <c r="F255" i="41"/>
  <c r="C255" i="41"/>
  <c r="AP254" i="41"/>
  <c r="AO254" i="41"/>
  <c r="AN254" i="41"/>
  <c r="Z254" i="41"/>
  <c r="J254" i="41"/>
  <c r="I254" i="41"/>
  <c r="H254" i="41"/>
  <c r="G254" i="41"/>
  <c r="F254" i="41"/>
  <c r="C254" i="41"/>
  <c r="AP252" i="41"/>
  <c r="AO252" i="41"/>
  <c r="AN252" i="41"/>
  <c r="Z252" i="41"/>
  <c r="J252" i="41"/>
  <c r="I252" i="41"/>
  <c r="H252" i="41"/>
  <c r="G252" i="41" s="1"/>
  <c r="F252" i="41"/>
  <c r="C252" i="41"/>
  <c r="AP251" i="41"/>
  <c r="AO251" i="41"/>
  <c r="AN251" i="41"/>
  <c r="Z251" i="41"/>
  <c r="J251" i="41"/>
  <c r="I251" i="41"/>
  <c r="H251" i="41"/>
  <c r="G251" i="41" s="1"/>
  <c r="F251" i="41"/>
  <c r="C251" i="41"/>
  <c r="AP250" i="41"/>
  <c r="AO250" i="41"/>
  <c r="AN250" i="41"/>
  <c r="Z250" i="41"/>
  <c r="J250" i="41"/>
  <c r="I250" i="41"/>
  <c r="H250" i="41"/>
  <c r="G250" i="41"/>
  <c r="F250" i="41"/>
  <c r="C250" i="41"/>
  <c r="AP249" i="41"/>
  <c r="AO249" i="41"/>
  <c r="AN249" i="41"/>
  <c r="Z249" i="41"/>
  <c r="J249" i="41"/>
  <c r="I249" i="41"/>
  <c r="H249" i="41"/>
  <c r="G249" i="41" s="1"/>
  <c r="F249" i="41"/>
  <c r="C249" i="41"/>
  <c r="AP248" i="41"/>
  <c r="AO248" i="41"/>
  <c r="AN248" i="41"/>
  <c r="Z248" i="41"/>
  <c r="J248" i="41"/>
  <c r="I248" i="41"/>
  <c r="G248" i="41" s="1"/>
  <c r="H248" i="41"/>
  <c r="F248" i="41"/>
  <c r="C248" i="41"/>
  <c r="AP247" i="41"/>
  <c r="AO247" i="41"/>
  <c r="AN247" i="41"/>
  <c r="Z247" i="41"/>
  <c r="J247" i="41"/>
  <c r="I247" i="41"/>
  <c r="H247" i="41"/>
  <c r="G247" i="41"/>
  <c r="F247" i="41"/>
  <c r="C247" i="41"/>
  <c r="AP246" i="41"/>
  <c r="AO246" i="41"/>
  <c r="AN246" i="41"/>
  <c r="Z246" i="41"/>
  <c r="J246" i="41"/>
  <c r="I246" i="41"/>
  <c r="H246" i="41"/>
  <c r="G246" i="41"/>
  <c r="F246" i="41"/>
  <c r="C246" i="41"/>
  <c r="AP245" i="41"/>
  <c r="AO245" i="41"/>
  <c r="AN245" i="41"/>
  <c r="Z245" i="41"/>
  <c r="J245" i="41"/>
  <c r="I245" i="41"/>
  <c r="H245" i="41"/>
  <c r="G245" i="41"/>
  <c r="F245" i="41"/>
  <c r="C245" i="41"/>
  <c r="AP244" i="41"/>
  <c r="AO244" i="41"/>
  <c r="AN244" i="41"/>
  <c r="Z244" i="41"/>
  <c r="J244" i="41"/>
  <c r="I244" i="41"/>
  <c r="H244" i="41"/>
  <c r="G244" i="41" s="1"/>
  <c r="F244" i="41"/>
  <c r="C244" i="41"/>
  <c r="AP243" i="41"/>
  <c r="AO243" i="41"/>
  <c r="AN243" i="41"/>
  <c r="Z243" i="41"/>
  <c r="J243" i="41"/>
  <c r="I243" i="41"/>
  <c r="H243" i="41"/>
  <c r="G243" i="41" s="1"/>
  <c r="F243" i="41"/>
  <c r="C243" i="41"/>
  <c r="AP242" i="41"/>
  <c r="AO242" i="41"/>
  <c r="AN242" i="41"/>
  <c r="Z242" i="41"/>
  <c r="J242" i="41"/>
  <c r="I242" i="41"/>
  <c r="H242" i="41"/>
  <c r="G242" i="41"/>
  <c r="F242" i="41"/>
  <c r="C242" i="41"/>
  <c r="AP241" i="41"/>
  <c r="AO241" i="41"/>
  <c r="AN241" i="41"/>
  <c r="Z241" i="41"/>
  <c r="J241" i="41"/>
  <c r="I241" i="41"/>
  <c r="H241" i="41"/>
  <c r="G241" i="41" s="1"/>
  <c r="F241" i="41"/>
  <c r="C241" i="41"/>
  <c r="AP240" i="41"/>
  <c r="AO240" i="41"/>
  <c r="AN240" i="41"/>
  <c r="Z240" i="41"/>
  <c r="J240" i="41"/>
  <c r="I240" i="41"/>
  <c r="G240" i="41" s="1"/>
  <c r="H240" i="41"/>
  <c r="F240" i="41"/>
  <c r="C240" i="41"/>
  <c r="AP239" i="41"/>
  <c r="AO239" i="41"/>
  <c r="AN239" i="41"/>
  <c r="Z239" i="41"/>
  <c r="J239" i="41"/>
  <c r="I239" i="41"/>
  <c r="H239" i="41"/>
  <c r="G239" i="41"/>
  <c r="F239" i="41"/>
  <c r="C239" i="41"/>
  <c r="AP238" i="41"/>
  <c r="AO238" i="41"/>
  <c r="AN238" i="41"/>
  <c r="Z238" i="41"/>
  <c r="J238" i="41"/>
  <c r="I238" i="41"/>
  <c r="H238" i="41"/>
  <c r="G238" i="41"/>
  <c r="F238" i="41"/>
  <c r="C238" i="41"/>
  <c r="AP237" i="41"/>
  <c r="AO237" i="41"/>
  <c r="AN237" i="41"/>
  <c r="Z237" i="41"/>
  <c r="J237" i="41"/>
  <c r="I237" i="41"/>
  <c r="H237" i="41"/>
  <c r="G237" i="41"/>
  <c r="F237" i="41"/>
  <c r="C237" i="41"/>
  <c r="AP236" i="41"/>
  <c r="AO236" i="41"/>
  <c r="AN236" i="41"/>
  <c r="Z236" i="41"/>
  <c r="J236" i="41"/>
  <c r="I236" i="41"/>
  <c r="H236" i="41"/>
  <c r="G236" i="41" s="1"/>
  <c r="F236" i="41"/>
  <c r="C236" i="41"/>
  <c r="AP235" i="41"/>
  <c r="AO235" i="41"/>
  <c r="AN235" i="41"/>
  <c r="Z235" i="41"/>
  <c r="J235" i="41"/>
  <c r="I235" i="41"/>
  <c r="H235" i="41"/>
  <c r="G235" i="41" s="1"/>
  <c r="F235" i="41"/>
  <c r="C235" i="41"/>
  <c r="AP234" i="41"/>
  <c r="AO234" i="41"/>
  <c r="AN234" i="41"/>
  <c r="Z234" i="41"/>
  <c r="J234" i="41"/>
  <c r="I234" i="41"/>
  <c r="H234" i="41"/>
  <c r="G234" i="41"/>
  <c r="F234" i="41"/>
  <c r="C234" i="41"/>
  <c r="AP233" i="41"/>
  <c r="AO233" i="41"/>
  <c r="AN233" i="41"/>
  <c r="Z233" i="41"/>
  <c r="J233" i="41"/>
  <c r="I233" i="41"/>
  <c r="H233" i="41"/>
  <c r="G233" i="41" s="1"/>
  <c r="F233" i="41"/>
  <c r="C233" i="41"/>
  <c r="AP232" i="41"/>
  <c r="AO232" i="41"/>
  <c r="AN232" i="41"/>
  <c r="Z232" i="41"/>
  <c r="J232" i="41"/>
  <c r="I232" i="41"/>
  <c r="G232" i="41" s="1"/>
  <c r="H232" i="41"/>
  <c r="F232" i="41"/>
  <c r="C232" i="41"/>
  <c r="AP231" i="41"/>
  <c r="AO231" i="41"/>
  <c r="AN231" i="41"/>
  <c r="Z231" i="41"/>
  <c r="J231" i="41"/>
  <c r="I231" i="41"/>
  <c r="H231" i="41"/>
  <c r="G231" i="41"/>
  <c r="F231" i="41"/>
  <c r="C231" i="41"/>
  <c r="AP230" i="41"/>
  <c r="AO230" i="41"/>
  <c r="AN230" i="41"/>
  <c r="Z230" i="41"/>
  <c r="J230" i="41"/>
  <c r="I230" i="41"/>
  <c r="H230" i="41"/>
  <c r="G230" i="41"/>
  <c r="F230" i="41"/>
  <c r="C230" i="41"/>
  <c r="AP228" i="41"/>
  <c r="AO228" i="41"/>
  <c r="AN228" i="41"/>
  <c r="Z228" i="41"/>
  <c r="J228" i="41"/>
  <c r="I228" i="41"/>
  <c r="H228" i="41"/>
  <c r="G228" i="41"/>
  <c r="F228" i="41"/>
  <c r="C228" i="41"/>
  <c r="AP227" i="41"/>
  <c r="AO227" i="41"/>
  <c r="AN227" i="41"/>
  <c r="Z227" i="41"/>
  <c r="J227" i="41"/>
  <c r="I227" i="41"/>
  <c r="H227" i="41"/>
  <c r="G227" i="41" s="1"/>
  <c r="F227" i="41"/>
  <c r="C227" i="41"/>
  <c r="AP226" i="41"/>
  <c r="AO226" i="41"/>
  <c r="AN226" i="41"/>
  <c r="Z226" i="41"/>
  <c r="J226" i="41"/>
  <c r="I226" i="41"/>
  <c r="H226" i="41"/>
  <c r="G226" i="41" s="1"/>
  <c r="F226" i="41"/>
  <c r="C226" i="41"/>
  <c r="AP225" i="41"/>
  <c r="AO225" i="41"/>
  <c r="AN225" i="41"/>
  <c r="Z225" i="41"/>
  <c r="J225" i="41"/>
  <c r="I225" i="41"/>
  <c r="H225" i="41"/>
  <c r="G225" i="41"/>
  <c r="F225" i="41"/>
  <c r="C225" i="41"/>
  <c r="AP223" i="41"/>
  <c r="AO223" i="41"/>
  <c r="AN223" i="41"/>
  <c r="Z223" i="41"/>
  <c r="J223" i="41"/>
  <c r="I223" i="41"/>
  <c r="H223" i="41"/>
  <c r="G223" i="41" s="1"/>
  <c r="F223" i="41"/>
  <c r="C223" i="41"/>
  <c r="AP221" i="41"/>
  <c r="AO221" i="41"/>
  <c r="AN221" i="41"/>
  <c r="Z221" i="41"/>
  <c r="J221" i="41"/>
  <c r="I221" i="41"/>
  <c r="G221" i="41" s="1"/>
  <c r="H221" i="41"/>
  <c r="F221" i="41"/>
  <c r="C221" i="41"/>
  <c r="AP220" i="41"/>
  <c r="AO220" i="41"/>
  <c r="AN220" i="41"/>
  <c r="Z220" i="41"/>
  <c r="J220" i="41"/>
  <c r="I220" i="41"/>
  <c r="H220" i="41"/>
  <c r="G220" i="41"/>
  <c r="F220" i="41"/>
  <c r="C220" i="41"/>
  <c r="AP219" i="41"/>
  <c r="AO219" i="41"/>
  <c r="AN219" i="41"/>
  <c r="Z219" i="41"/>
  <c r="J219" i="41"/>
  <c r="I219" i="41"/>
  <c r="H219" i="41"/>
  <c r="G219" i="41"/>
  <c r="F219" i="41"/>
  <c r="C219" i="41"/>
  <c r="AP218" i="41"/>
  <c r="AO218" i="41"/>
  <c r="AN218" i="41"/>
  <c r="Z218" i="41"/>
  <c r="J218" i="41"/>
  <c r="I218" i="41"/>
  <c r="H218" i="41"/>
  <c r="G218" i="41"/>
  <c r="F218" i="41"/>
  <c r="C218" i="41"/>
  <c r="AP217" i="41"/>
  <c r="AO217" i="41"/>
  <c r="AN217" i="41"/>
  <c r="Z217" i="41"/>
  <c r="J217" i="41"/>
  <c r="I217" i="41"/>
  <c r="H217" i="41"/>
  <c r="G217" i="41" s="1"/>
  <c r="F217" i="41"/>
  <c r="C217" i="41"/>
  <c r="AP216" i="41"/>
  <c r="AO216" i="41"/>
  <c r="AN216" i="41"/>
  <c r="Z216" i="41"/>
  <c r="J216" i="41"/>
  <c r="I216" i="41"/>
  <c r="H216" i="41"/>
  <c r="G216" i="41" s="1"/>
  <c r="F216" i="41"/>
  <c r="C216" i="41"/>
  <c r="AP215" i="41"/>
  <c r="AO215" i="41"/>
  <c r="AN215" i="41"/>
  <c r="Z215" i="41"/>
  <c r="J215" i="41"/>
  <c r="I215" i="41"/>
  <c r="H215" i="41"/>
  <c r="G215" i="41"/>
  <c r="F215" i="41"/>
  <c r="C215" i="41"/>
  <c r="AP214" i="41"/>
  <c r="AO214" i="41"/>
  <c r="AN214" i="41"/>
  <c r="Z214" i="41"/>
  <c r="J214" i="41"/>
  <c r="I214" i="41"/>
  <c r="H214" i="41"/>
  <c r="G214" i="41" s="1"/>
  <c r="F214" i="41"/>
  <c r="C214" i="41"/>
  <c r="AP213" i="41"/>
  <c r="AO213" i="41"/>
  <c r="AN213" i="41"/>
  <c r="Z213" i="41"/>
  <c r="J213" i="41"/>
  <c r="I213" i="41"/>
  <c r="G213" i="41" s="1"/>
  <c r="H213" i="41"/>
  <c r="F213" i="41"/>
  <c r="C213" i="41"/>
  <c r="AP212" i="41"/>
  <c r="AO212" i="41"/>
  <c r="AN212" i="41"/>
  <c r="Z212" i="41"/>
  <c r="J212" i="41"/>
  <c r="I212" i="41"/>
  <c r="H212" i="41"/>
  <c r="G212" i="41"/>
  <c r="F212" i="41"/>
  <c r="C212" i="41"/>
  <c r="AP211" i="41"/>
  <c r="AO211" i="41"/>
  <c r="AN211" i="41"/>
  <c r="Z211" i="41"/>
  <c r="J211" i="41"/>
  <c r="I211" i="41"/>
  <c r="H211" i="41"/>
  <c r="G211" i="41"/>
  <c r="F211" i="41"/>
  <c r="C211" i="41"/>
  <c r="AP210" i="41"/>
  <c r="AO210" i="41"/>
  <c r="AN210" i="41"/>
  <c r="Z210" i="41"/>
  <c r="J210" i="41"/>
  <c r="I210" i="41"/>
  <c r="H210" i="41"/>
  <c r="G210" i="41"/>
  <c r="F210" i="41"/>
  <c r="C210" i="41"/>
  <c r="AP209" i="41"/>
  <c r="AO209" i="41"/>
  <c r="AN209" i="41"/>
  <c r="Z209" i="41"/>
  <c r="J209" i="41"/>
  <c r="I209" i="41"/>
  <c r="H209" i="41"/>
  <c r="G209" i="41" s="1"/>
  <c r="F209" i="41"/>
  <c r="C209" i="41"/>
  <c r="AP208" i="41"/>
  <c r="AO208" i="41"/>
  <c r="AN208" i="41"/>
  <c r="Z208" i="41"/>
  <c r="J208" i="41"/>
  <c r="I208" i="41"/>
  <c r="H208" i="41"/>
  <c r="G208" i="41" s="1"/>
  <c r="F208" i="41"/>
  <c r="C208" i="41"/>
  <c r="AP207" i="41"/>
  <c r="AO207" i="41"/>
  <c r="AN207" i="41"/>
  <c r="Z207" i="41"/>
  <c r="J207" i="41"/>
  <c r="I207" i="41"/>
  <c r="H207" i="41"/>
  <c r="G207" i="41"/>
  <c r="F207" i="41"/>
  <c r="C207" i="41"/>
  <c r="AP206" i="41"/>
  <c r="AO206" i="41"/>
  <c r="AN206" i="41"/>
  <c r="Z206" i="41"/>
  <c r="J206" i="41"/>
  <c r="I206" i="41"/>
  <c r="H206" i="41"/>
  <c r="G206" i="41" s="1"/>
  <c r="F206" i="41"/>
  <c r="C206" i="41"/>
  <c r="AP205" i="41"/>
  <c r="AO205" i="41"/>
  <c r="AN205" i="41"/>
  <c r="Z205" i="41"/>
  <c r="J205" i="41"/>
  <c r="I205" i="41"/>
  <c r="G205" i="41" s="1"/>
  <c r="H205" i="41"/>
  <c r="F205" i="41"/>
  <c r="C205" i="41"/>
  <c r="AP204" i="41"/>
  <c r="AO204" i="41"/>
  <c r="AN204" i="41"/>
  <c r="Z204" i="41"/>
  <c r="J204" i="41"/>
  <c r="I204" i="41"/>
  <c r="H204" i="41"/>
  <c r="G204" i="41"/>
  <c r="F204" i="41"/>
  <c r="C204" i="41"/>
  <c r="AP203" i="41"/>
  <c r="AO203" i="41"/>
  <c r="AN203" i="41"/>
  <c r="Z203" i="41"/>
  <c r="J203" i="41"/>
  <c r="I203" i="41"/>
  <c r="H203" i="41"/>
  <c r="G203" i="41"/>
  <c r="F203" i="41"/>
  <c r="C203" i="41"/>
  <c r="AP202" i="41"/>
  <c r="AO202" i="41"/>
  <c r="AN202" i="41"/>
  <c r="Z202" i="41"/>
  <c r="J202" i="41"/>
  <c r="I202" i="41"/>
  <c r="H202" i="41"/>
  <c r="G202" i="41"/>
  <c r="F202" i="41"/>
  <c r="C202" i="41"/>
  <c r="AP201" i="41"/>
  <c r="AO201" i="41"/>
  <c r="AN201" i="41"/>
  <c r="Z201" i="41"/>
  <c r="J201" i="41"/>
  <c r="I201" i="41"/>
  <c r="H201" i="41"/>
  <c r="G201" i="41" s="1"/>
  <c r="F201" i="41"/>
  <c r="C201" i="41"/>
  <c r="AP200" i="41"/>
  <c r="AO200" i="41"/>
  <c r="AN200" i="41"/>
  <c r="Z200" i="41"/>
  <c r="J200" i="41"/>
  <c r="I200" i="41"/>
  <c r="H200" i="41"/>
  <c r="G200" i="41" s="1"/>
  <c r="F200" i="41"/>
  <c r="C200" i="41"/>
  <c r="AP199" i="41"/>
  <c r="AO199" i="41"/>
  <c r="AN199" i="41"/>
  <c r="Z199" i="41"/>
  <c r="J199" i="41"/>
  <c r="I199" i="41"/>
  <c r="H199" i="41"/>
  <c r="G199" i="41"/>
  <c r="F199" i="41"/>
  <c r="C199" i="41"/>
  <c r="AP198" i="41"/>
  <c r="AO198" i="41"/>
  <c r="AN198" i="41"/>
  <c r="Z198" i="41"/>
  <c r="J198" i="41"/>
  <c r="I198" i="41"/>
  <c r="H198" i="41"/>
  <c r="G198" i="41" s="1"/>
  <c r="F198" i="41"/>
  <c r="C198" i="41"/>
  <c r="AP197" i="41"/>
  <c r="AO197" i="41"/>
  <c r="AN197" i="41"/>
  <c r="Z197" i="41"/>
  <c r="J197" i="41"/>
  <c r="I197" i="41"/>
  <c r="G197" i="41" s="1"/>
  <c r="H197" i="41"/>
  <c r="F197" i="41"/>
  <c r="C197" i="41"/>
  <c r="AP196" i="41"/>
  <c r="AO196" i="41"/>
  <c r="AN196" i="41"/>
  <c r="Z196" i="41"/>
  <c r="J196" i="41"/>
  <c r="I196" i="41"/>
  <c r="H196" i="41"/>
  <c r="G196" i="41"/>
  <c r="F196" i="41"/>
  <c r="C196" i="41"/>
  <c r="AP195" i="41"/>
  <c r="AO195" i="41"/>
  <c r="AN195" i="41"/>
  <c r="Z195" i="41"/>
  <c r="J195" i="41"/>
  <c r="I195" i="41"/>
  <c r="H195" i="41"/>
  <c r="G195" i="41"/>
  <c r="F195" i="41"/>
  <c r="C195" i="41"/>
  <c r="AP194" i="41"/>
  <c r="AO194" i="41"/>
  <c r="AN194" i="41"/>
  <c r="Z194" i="41"/>
  <c r="J194" i="41"/>
  <c r="I194" i="41"/>
  <c r="H194" i="41"/>
  <c r="G194" i="41"/>
  <c r="F194" i="41"/>
  <c r="C194" i="41"/>
  <c r="AP193" i="41"/>
  <c r="AO193" i="41"/>
  <c r="AN193" i="41"/>
  <c r="Z193" i="41"/>
  <c r="J193" i="41"/>
  <c r="I193" i="41"/>
  <c r="H193" i="41"/>
  <c r="G193" i="41" s="1"/>
  <c r="F193" i="41"/>
  <c r="C193" i="41"/>
  <c r="AP192" i="41"/>
  <c r="AO192" i="41"/>
  <c r="AN192" i="41"/>
  <c r="Z192" i="41"/>
  <c r="J192" i="41"/>
  <c r="I192" i="41"/>
  <c r="H192" i="41"/>
  <c r="G192" i="41" s="1"/>
  <c r="F192" i="41"/>
  <c r="C192" i="41"/>
  <c r="AP191" i="41"/>
  <c r="AO191" i="41"/>
  <c r="AN191" i="41"/>
  <c r="Z191" i="41"/>
  <c r="J191" i="41"/>
  <c r="I191" i="41"/>
  <c r="H191" i="41"/>
  <c r="G191" i="41"/>
  <c r="F191" i="41"/>
  <c r="C191" i="41"/>
  <c r="AP190" i="41"/>
  <c r="AO190" i="41"/>
  <c r="AN190" i="41"/>
  <c r="Z190" i="41"/>
  <c r="J190" i="41"/>
  <c r="I190" i="41"/>
  <c r="H190" i="41"/>
  <c r="G190" i="41" s="1"/>
  <c r="F190" i="41"/>
  <c r="C190" i="41"/>
  <c r="AP189" i="41"/>
  <c r="AO189" i="41"/>
  <c r="AN189" i="41"/>
  <c r="Z189" i="41"/>
  <c r="J189" i="41"/>
  <c r="I189" i="41"/>
  <c r="G189" i="41" s="1"/>
  <c r="H189" i="41"/>
  <c r="F189" i="41"/>
  <c r="C189" i="41"/>
  <c r="AP188" i="41"/>
  <c r="AO188" i="41"/>
  <c r="AN188" i="41"/>
  <c r="Z188" i="41"/>
  <c r="J188" i="41"/>
  <c r="I188" i="41"/>
  <c r="H188" i="41"/>
  <c r="G188" i="41"/>
  <c r="F188" i="41"/>
  <c r="C188" i="41"/>
  <c r="AP187" i="41"/>
  <c r="AO187" i="41"/>
  <c r="AN187" i="41"/>
  <c r="Z187" i="41"/>
  <c r="J187" i="41"/>
  <c r="I187" i="41"/>
  <c r="H187" i="41"/>
  <c r="G187" i="41"/>
  <c r="F187" i="41"/>
  <c r="C187" i="41"/>
  <c r="AP186" i="41"/>
  <c r="AO186" i="41"/>
  <c r="AN186" i="41"/>
  <c r="Z186" i="41"/>
  <c r="J186" i="41"/>
  <c r="I186" i="41"/>
  <c r="H186" i="41"/>
  <c r="G186" i="41"/>
  <c r="F186" i="41"/>
  <c r="C186" i="41"/>
  <c r="AP185" i="41"/>
  <c r="AO185" i="41"/>
  <c r="AN185" i="41"/>
  <c r="Z185" i="41"/>
  <c r="J185" i="41"/>
  <c r="I185" i="41"/>
  <c r="H185" i="41"/>
  <c r="G185" i="41" s="1"/>
  <c r="F185" i="41"/>
  <c r="C185" i="41"/>
  <c r="AP184" i="41"/>
  <c r="AO184" i="41"/>
  <c r="AN184" i="41"/>
  <c r="Z184" i="41"/>
  <c r="J184" i="41"/>
  <c r="I184" i="41"/>
  <c r="H184" i="41"/>
  <c r="G184" i="41" s="1"/>
  <c r="F184" i="41"/>
  <c r="C184" i="41"/>
  <c r="AP183" i="41"/>
  <c r="AO183" i="41"/>
  <c r="AN183" i="41"/>
  <c r="Z183" i="41"/>
  <c r="J183" i="41"/>
  <c r="I183" i="41"/>
  <c r="H183" i="41"/>
  <c r="G183" i="41"/>
  <c r="F183" i="41"/>
  <c r="C183" i="41"/>
  <c r="AP182" i="41"/>
  <c r="AO182" i="41"/>
  <c r="AN182" i="41"/>
  <c r="Z182" i="41"/>
  <c r="J182" i="41"/>
  <c r="I182" i="41"/>
  <c r="H182" i="41"/>
  <c r="G182" i="41" s="1"/>
  <c r="F182" i="41"/>
  <c r="C182" i="41"/>
  <c r="AP181" i="41"/>
  <c r="AO181" i="41"/>
  <c r="AN181" i="41"/>
  <c r="Z181" i="41"/>
  <c r="J181" i="41"/>
  <c r="I181" i="41"/>
  <c r="G181" i="41" s="1"/>
  <c r="H181" i="41"/>
  <c r="F181" i="41"/>
  <c r="C181" i="41"/>
  <c r="AP180" i="41"/>
  <c r="AO180" i="41"/>
  <c r="AN180" i="41"/>
  <c r="Z180" i="41"/>
  <c r="J180" i="41"/>
  <c r="I180" i="41"/>
  <c r="H180" i="41"/>
  <c r="G180" i="41"/>
  <c r="F180" i="41"/>
  <c r="C180" i="41"/>
  <c r="AP179" i="41"/>
  <c r="AO179" i="41"/>
  <c r="AN179" i="41"/>
  <c r="Z179" i="41"/>
  <c r="J179" i="41"/>
  <c r="I179" i="41"/>
  <c r="H179" i="41"/>
  <c r="G179" i="41"/>
  <c r="F179" i="41"/>
  <c r="C179" i="41"/>
  <c r="AP178" i="41"/>
  <c r="AO178" i="41"/>
  <c r="AN178" i="41"/>
  <c r="Z178" i="41"/>
  <c r="J178" i="41"/>
  <c r="I178" i="41"/>
  <c r="H178" i="41"/>
  <c r="G178" i="41"/>
  <c r="F178" i="41"/>
  <c r="C178" i="41"/>
  <c r="AP177" i="41"/>
  <c r="AO177" i="41"/>
  <c r="AN177" i="41"/>
  <c r="Z177" i="41"/>
  <c r="J177" i="41"/>
  <c r="I177" i="41"/>
  <c r="H177" i="41"/>
  <c r="G177" i="41" s="1"/>
  <c r="F177" i="41"/>
  <c r="C177" i="41"/>
  <c r="AP176" i="41"/>
  <c r="AO176" i="41"/>
  <c r="AN176" i="41"/>
  <c r="Z176" i="41"/>
  <c r="J176" i="41"/>
  <c r="I176" i="41"/>
  <c r="H176" i="41"/>
  <c r="G176" i="41" s="1"/>
  <c r="F176" i="41"/>
  <c r="C176" i="41"/>
  <c r="AP175" i="41"/>
  <c r="AO175" i="41"/>
  <c r="AN175" i="41"/>
  <c r="Z175" i="41"/>
  <c r="J175" i="41"/>
  <c r="I175" i="41"/>
  <c r="H175" i="41"/>
  <c r="G175" i="41"/>
  <c r="F175" i="41"/>
  <c r="C175" i="41"/>
  <c r="AP174" i="41"/>
  <c r="AO174" i="41"/>
  <c r="AN174" i="41"/>
  <c r="Z174" i="41"/>
  <c r="J174" i="41"/>
  <c r="I174" i="41"/>
  <c r="H174" i="41"/>
  <c r="G174" i="41" s="1"/>
  <c r="F174" i="41"/>
  <c r="C174" i="41"/>
  <c r="AP173" i="41"/>
  <c r="AO173" i="41"/>
  <c r="AN173" i="41"/>
  <c r="Z173" i="41"/>
  <c r="J173" i="41"/>
  <c r="I173" i="41"/>
  <c r="G173" i="41" s="1"/>
  <c r="H173" i="41"/>
  <c r="F173" i="41"/>
  <c r="C173" i="41"/>
  <c r="AP172" i="41"/>
  <c r="AO172" i="41"/>
  <c r="AN172" i="41"/>
  <c r="Z172" i="41"/>
  <c r="J172" i="41"/>
  <c r="I172" i="41"/>
  <c r="H172" i="41"/>
  <c r="G172" i="41"/>
  <c r="F172" i="41"/>
  <c r="C172" i="41"/>
  <c r="AP171" i="41"/>
  <c r="AO171" i="41"/>
  <c r="AN171" i="41"/>
  <c r="Z171" i="41"/>
  <c r="J171" i="41"/>
  <c r="I171" i="41"/>
  <c r="H171" i="41"/>
  <c r="G171" i="41"/>
  <c r="F171" i="41"/>
  <c r="C171" i="41"/>
  <c r="AP170" i="41"/>
  <c r="AO170" i="41"/>
  <c r="AN170" i="41"/>
  <c r="Z170" i="41"/>
  <c r="J170" i="41"/>
  <c r="I170" i="41"/>
  <c r="H170" i="41"/>
  <c r="G170" i="41"/>
  <c r="F170" i="41"/>
  <c r="C170" i="41"/>
  <c r="AP169" i="41"/>
  <c r="AO169" i="41"/>
  <c r="AN169" i="41"/>
  <c r="Z169" i="41"/>
  <c r="J169" i="41"/>
  <c r="I169" i="41"/>
  <c r="H169" i="41"/>
  <c r="G169" i="41" s="1"/>
  <c r="F169" i="41"/>
  <c r="C169" i="41"/>
  <c r="AP168" i="41"/>
  <c r="AO168" i="41"/>
  <c r="AN168" i="41"/>
  <c r="Z168" i="41"/>
  <c r="J168" i="41"/>
  <c r="I168" i="41"/>
  <c r="H168" i="41"/>
  <c r="G168" i="41" s="1"/>
  <c r="F168" i="41"/>
  <c r="C168" i="41"/>
  <c r="AP167" i="41"/>
  <c r="AO167" i="41"/>
  <c r="AN167" i="41"/>
  <c r="Z167" i="41"/>
  <c r="J167" i="41"/>
  <c r="I167" i="41"/>
  <c r="H167" i="41"/>
  <c r="G167" i="41"/>
  <c r="F167" i="41"/>
  <c r="C167" i="41"/>
  <c r="AP166" i="41"/>
  <c r="AO166" i="41"/>
  <c r="AN166" i="41"/>
  <c r="Z166" i="41"/>
  <c r="J166" i="41"/>
  <c r="I166" i="41"/>
  <c r="H166" i="41"/>
  <c r="G166" i="41" s="1"/>
  <c r="F166" i="41"/>
  <c r="C166" i="41"/>
  <c r="AP165" i="41"/>
  <c r="AO165" i="41"/>
  <c r="AN165" i="41"/>
  <c r="Z165" i="41"/>
  <c r="J165" i="41"/>
  <c r="I165" i="41"/>
  <c r="G165" i="41" s="1"/>
  <c r="H165" i="41"/>
  <c r="F165" i="41"/>
  <c r="C165" i="41"/>
  <c r="AP164" i="41"/>
  <c r="AO164" i="41"/>
  <c r="AN164" i="41"/>
  <c r="Z164" i="41"/>
  <c r="J164" i="41"/>
  <c r="I164" i="41"/>
  <c r="H164" i="41"/>
  <c r="G164" i="41"/>
  <c r="F164" i="41"/>
  <c r="C164" i="41"/>
  <c r="AP163" i="41"/>
  <c r="AO163" i="41"/>
  <c r="AN163" i="41"/>
  <c r="Z163" i="41"/>
  <c r="J163" i="41"/>
  <c r="I163" i="41"/>
  <c r="H163" i="41"/>
  <c r="G163" i="41"/>
  <c r="F163" i="41"/>
  <c r="C163" i="41"/>
  <c r="AP162" i="41"/>
  <c r="AO162" i="41"/>
  <c r="AN162" i="41"/>
  <c r="Z162" i="41"/>
  <c r="J162" i="41"/>
  <c r="I162" i="41"/>
  <c r="H162" i="41"/>
  <c r="G162" i="41"/>
  <c r="F162" i="41"/>
  <c r="C162" i="41"/>
  <c r="AP160" i="41"/>
  <c r="AO160" i="41"/>
  <c r="AN160" i="41"/>
  <c r="Z160" i="41"/>
  <c r="J160" i="41"/>
  <c r="I160" i="41"/>
  <c r="H160" i="41"/>
  <c r="G160" i="41" s="1"/>
  <c r="AP159" i="41"/>
  <c r="AO159" i="41"/>
  <c r="AN159" i="41"/>
  <c r="Z159" i="41"/>
  <c r="J159" i="41"/>
  <c r="I159" i="41"/>
  <c r="G159" i="41" s="1"/>
  <c r="H159" i="41"/>
  <c r="AP158" i="41"/>
  <c r="AO158" i="41"/>
  <c r="AN158" i="41"/>
  <c r="Z158" i="41"/>
  <c r="J158" i="41"/>
  <c r="I158" i="41"/>
  <c r="H158" i="41"/>
  <c r="G158" i="41" s="1"/>
  <c r="F158" i="41"/>
  <c r="C158" i="41"/>
  <c r="AP157" i="41"/>
  <c r="AO157" i="41"/>
  <c r="AN157" i="41"/>
  <c r="Z157" i="41"/>
  <c r="J157" i="41"/>
  <c r="I157" i="41"/>
  <c r="H157" i="41"/>
  <c r="G157" i="41" s="1"/>
  <c r="F157" i="41"/>
  <c r="C157" i="41"/>
  <c r="AP156" i="41"/>
  <c r="AO156" i="41"/>
  <c r="AN156" i="41"/>
  <c r="Z156" i="41"/>
  <c r="J156" i="41"/>
  <c r="I156" i="41"/>
  <c r="H156" i="41"/>
  <c r="G156" i="41"/>
  <c r="F156" i="41"/>
  <c r="C156" i="41"/>
  <c r="AP155" i="41"/>
  <c r="AO155" i="41"/>
  <c r="AN155" i="41"/>
  <c r="Z155" i="41"/>
  <c r="J155" i="41"/>
  <c r="I155" i="41"/>
  <c r="H155" i="41"/>
  <c r="G155" i="41" s="1"/>
  <c r="F155" i="41"/>
  <c r="C155" i="41"/>
  <c r="AP154" i="41"/>
  <c r="AO154" i="41"/>
  <c r="AN154" i="41"/>
  <c r="Z154" i="41"/>
  <c r="J154" i="41"/>
  <c r="I154" i="41"/>
  <c r="G154" i="41" s="1"/>
  <c r="H154" i="41"/>
  <c r="F154" i="41"/>
  <c r="C154" i="41"/>
  <c r="AP153" i="41"/>
  <c r="AO153" i="41"/>
  <c r="AN153" i="41"/>
  <c r="Z153" i="41"/>
  <c r="J153" i="41"/>
  <c r="I153" i="41"/>
  <c r="H153" i="41"/>
  <c r="G153" i="41"/>
  <c r="F153" i="41"/>
  <c r="C153" i="41"/>
  <c r="AP152" i="41"/>
  <c r="AO152" i="41"/>
  <c r="AN152" i="41"/>
  <c r="Z152" i="41"/>
  <c r="J152" i="41"/>
  <c r="I152" i="41"/>
  <c r="H152" i="41"/>
  <c r="G152" i="41"/>
  <c r="F152" i="41"/>
  <c r="C152" i="41"/>
  <c r="AP151" i="41"/>
  <c r="AO151" i="41"/>
  <c r="AN151" i="41"/>
  <c r="Z151" i="41"/>
  <c r="J151" i="41"/>
  <c r="I151" i="41"/>
  <c r="H151" i="41"/>
  <c r="G151" i="41"/>
  <c r="F151" i="41"/>
  <c r="C151" i="41"/>
  <c r="AP150" i="41"/>
  <c r="AO150" i="41"/>
  <c r="AN150" i="41"/>
  <c r="Z150" i="41"/>
  <c r="J150" i="41"/>
  <c r="I150" i="41"/>
  <c r="H150" i="41"/>
  <c r="G150" i="41" s="1"/>
  <c r="F150" i="41"/>
  <c r="C150" i="41"/>
  <c r="AP149" i="41"/>
  <c r="AO149" i="41"/>
  <c r="AN149" i="41"/>
  <c r="Z149" i="41"/>
  <c r="J149" i="41"/>
  <c r="I149" i="41"/>
  <c r="H149" i="41"/>
  <c r="G149" i="41" s="1"/>
  <c r="F149" i="41"/>
  <c r="C149" i="41"/>
  <c r="AP148" i="41"/>
  <c r="AO148" i="41"/>
  <c r="AN148" i="41"/>
  <c r="Z148" i="41"/>
  <c r="J148" i="41"/>
  <c r="I148" i="41"/>
  <c r="H148" i="41"/>
  <c r="G148" i="41"/>
  <c r="F148" i="41"/>
  <c r="C148" i="41"/>
  <c r="AP147" i="41"/>
  <c r="AO147" i="41"/>
  <c r="AN147" i="41"/>
  <c r="Z147" i="41"/>
  <c r="J147" i="41"/>
  <c r="I147" i="41"/>
  <c r="H147" i="41"/>
  <c r="G147" i="41" s="1"/>
  <c r="F147" i="41"/>
  <c r="C147" i="41"/>
  <c r="AP146" i="41"/>
  <c r="AO146" i="41"/>
  <c r="AN146" i="41"/>
  <c r="Z146" i="41"/>
  <c r="J146" i="41"/>
  <c r="I146" i="41"/>
  <c r="G146" i="41" s="1"/>
  <c r="H146" i="41"/>
  <c r="F146" i="41"/>
  <c r="C146" i="41"/>
  <c r="AP145" i="41"/>
  <c r="AO145" i="41"/>
  <c r="AN145" i="41"/>
  <c r="Z145" i="41"/>
  <c r="J145" i="41"/>
  <c r="I145" i="41"/>
  <c r="H145" i="41"/>
  <c r="G145" i="41"/>
  <c r="F145" i="41"/>
  <c r="C145" i="41"/>
  <c r="AP144" i="41"/>
  <c r="AO144" i="41"/>
  <c r="AN144" i="41"/>
  <c r="Z144" i="41"/>
  <c r="J144" i="41"/>
  <c r="I144" i="41"/>
  <c r="H144" i="41"/>
  <c r="G144" i="41"/>
  <c r="F144" i="41"/>
  <c r="C144" i="41"/>
  <c r="AP143" i="41"/>
  <c r="AO143" i="41"/>
  <c r="AN143" i="41"/>
  <c r="Z143" i="41"/>
  <c r="J143" i="41"/>
  <c r="I143" i="41"/>
  <c r="H143" i="41"/>
  <c r="G143" i="41"/>
  <c r="F143" i="41"/>
  <c r="C143" i="41"/>
  <c r="AP142" i="41"/>
  <c r="AO142" i="41"/>
  <c r="AN142" i="41"/>
  <c r="Z142" i="41"/>
  <c r="J142" i="41"/>
  <c r="I142" i="41"/>
  <c r="H142" i="41"/>
  <c r="G142" i="41" s="1"/>
  <c r="F142" i="41"/>
  <c r="C142" i="41"/>
  <c r="AP141" i="41"/>
  <c r="AO141" i="41"/>
  <c r="AN141" i="41"/>
  <c r="Z141" i="41"/>
  <c r="J141" i="41"/>
  <c r="I141" i="41"/>
  <c r="H141" i="41"/>
  <c r="G141" i="41" s="1"/>
  <c r="F141" i="41"/>
  <c r="C141" i="41"/>
  <c r="AP140" i="41"/>
  <c r="AO140" i="41"/>
  <c r="AN140" i="41"/>
  <c r="Z140" i="41"/>
  <c r="J140" i="41"/>
  <c r="I140" i="41"/>
  <c r="H140" i="41"/>
  <c r="G140" i="41"/>
  <c r="F140" i="41"/>
  <c r="C140" i="41"/>
  <c r="AP139" i="41"/>
  <c r="AO139" i="41"/>
  <c r="AN139" i="41"/>
  <c r="Z139" i="41"/>
  <c r="J139" i="41"/>
  <c r="I139" i="41"/>
  <c r="H139" i="41"/>
  <c r="G139" i="41" s="1"/>
  <c r="F139" i="41"/>
  <c r="C139" i="41"/>
  <c r="AP138" i="41"/>
  <c r="AO138" i="41"/>
  <c r="AN138" i="41"/>
  <c r="Z138" i="41"/>
  <c r="J138" i="41"/>
  <c r="I138" i="41"/>
  <c r="G138" i="41" s="1"/>
  <c r="H138" i="41"/>
  <c r="F138" i="41"/>
  <c r="C138" i="41"/>
  <c r="AP137" i="41"/>
  <c r="AO137" i="41"/>
  <c r="AN137" i="41"/>
  <c r="Z137" i="41"/>
  <c r="J137" i="41"/>
  <c r="I137" i="41"/>
  <c r="H137" i="41"/>
  <c r="G137" i="41"/>
  <c r="F137" i="41"/>
  <c r="C137" i="41"/>
  <c r="AP136" i="41"/>
  <c r="AO136" i="41"/>
  <c r="AN136" i="41"/>
  <c r="Z136" i="41"/>
  <c r="J136" i="41"/>
  <c r="I136" i="41"/>
  <c r="H136" i="41"/>
  <c r="G136" i="41"/>
  <c r="F136" i="41"/>
  <c r="C136" i="41"/>
  <c r="AP135" i="41"/>
  <c r="AO135" i="41"/>
  <c r="AN135" i="41"/>
  <c r="Z135" i="41"/>
  <c r="J135" i="41"/>
  <c r="I135" i="41"/>
  <c r="H135" i="41"/>
  <c r="G135" i="41"/>
  <c r="F135" i="41"/>
  <c r="C135" i="41"/>
  <c r="AP134" i="41"/>
  <c r="AO134" i="41"/>
  <c r="AN134" i="41"/>
  <c r="Z134" i="41"/>
  <c r="J134" i="41"/>
  <c r="I134" i="41"/>
  <c r="H134" i="41"/>
  <c r="G134" i="41" s="1"/>
  <c r="F134" i="41"/>
  <c r="C134" i="41"/>
  <c r="AP133" i="41"/>
  <c r="AO133" i="41"/>
  <c r="AN133" i="41"/>
  <c r="Z133" i="41"/>
  <c r="J133" i="41"/>
  <c r="I133" i="41"/>
  <c r="H133" i="41"/>
  <c r="G133" i="41" s="1"/>
  <c r="F133" i="41"/>
  <c r="C133" i="41"/>
  <c r="AP132" i="41"/>
  <c r="AO132" i="41"/>
  <c r="AN132" i="41"/>
  <c r="Z132" i="41"/>
  <c r="J132" i="41"/>
  <c r="I132" i="41"/>
  <c r="H132" i="41"/>
  <c r="G132" i="41"/>
  <c r="F132" i="41"/>
  <c r="C132" i="41"/>
  <c r="AP131" i="41"/>
  <c r="AO131" i="41"/>
  <c r="AN131" i="41"/>
  <c r="Z131" i="41"/>
  <c r="J131" i="41"/>
  <c r="I131" i="41"/>
  <c r="H131" i="41"/>
  <c r="G131" i="41" s="1"/>
  <c r="F131" i="41"/>
  <c r="C131" i="41"/>
  <c r="AP130" i="41"/>
  <c r="AO130" i="41"/>
  <c r="AN130" i="41"/>
  <c r="Z130" i="41"/>
  <c r="J130" i="41"/>
  <c r="I130" i="41"/>
  <c r="G130" i="41" s="1"/>
  <c r="H130" i="41"/>
  <c r="F130" i="41"/>
  <c r="C130" i="41"/>
  <c r="AP129" i="41"/>
  <c r="AO129" i="41"/>
  <c r="AN129" i="41"/>
  <c r="Z129" i="41"/>
  <c r="J129" i="41"/>
  <c r="I129" i="41"/>
  <c r="H129" i="41"/>
  <c r="G129" i="41"/>
  <c r="F129" i="41"/>
  <c r="C129" i="41"/>
  <c r="AP128" i="41"/>
  <c r="AO128" i="41"/>
  <c r="AN128" i="41"/>
  <c r="Z128" i="41"/>
  <c r="J128" i="41"/>
  <c r="I128" i="41"/>
  <c r="H128" i="41"/>
  <c r="G128" i="41"/>
  <c r="F128" i="41"/>
  <c r="C128" i="41"/>
  <c r="AP127" i="41"/>
  <c r="AO127" i="41"/>
  <c r="AN127" i="41"/>
  <c r="Z127" i="41"/>
  <c r="J127" i="41"/>
  <c r="I127" i="41"/>
  <c r="H127" i="41"/>
  <c r="G127" i="41"/>
  <c r="F127" i="41"/>
  <c r="C127" i="41"/>
  <c r="AP125" i="41"/>
  <c r="AO125" i="41"/>
  <c r="AN125" i="41"/>
  <c r="Z125" i="41"/>
  <c r="J125" i="41"/>
  <c r="I125" i="41"/>
  <c r="H125" i="41"/>
  <c r="G125" i="41" s="1"/>
  <c r="F125" i="41"/>
  <c r="C125" i="41"/>
  <c r="AP124" i="41"/>
  <c r="AO124" i="41"/>
  <c r="AN124" i="41"/>
  <c r="Z124" i="41"/>
  <c r="J124" i="41"/>
  <c r="I124" i="41"/>
  <c r="H124" i="41"/>
  <c r="G124" i="41" s="1"/>
  <c r="F124" i="41"/>
  <c r="C124" i="41"/>
  <c r="AP123" i="41"/>
  <c r="AO123" i="41"/>
  <c r="AN123" i="41"/>
  <c r="Z123" i="41"/>
  <c r="J123" i="41"/>
  <c r="I123" i="41"/>
  <c r="H123" i="41"/>
  <c r="G123" i="41"/>
  <c r="F123" i="41"/>
  <c r="C123" i="41"/>
  <c r="AP122" i="41"/>
  <c r="AO122" i="41"/>
  <c r="AN122" i="41"/>
  <c r="Z122" i="41"/>
  <c r="J122" i="41"/>
  <c r="I122" i="41"/>
  <c r="H122" i="41"/>
  <c r="G122" i="41" s="1"/>
  <c r="F122" i="41"/>
  <c r="C122" i="41"/>
  <c r="AP121" i="41"/>
  <c r="AO121" i="41"/>
  <c r="AN121" i="41"/>
  <c r="Z121" i="41"/>
  <c r="J121" i="41"/>
  <c r="I121" i="41"/>
  <c r="G121" i="41" s="1"/>
  <c r="H121" i="41"/>
  <c r="F121" i="41"/>
  <c r="C121" i="41"/>
  <c r="AP120" i="41"/>
  <c r="AO120" i="41"/>
  <c r="AN120" i="41"/>
  <c r="Z120" i="41"/>
  <c r="J120" i="41"/>
  <c r="I120" i="41"/>
  <c r="H120" i="41"/>
  <c r="G120" i="41"/>
  <c r="F120" i="41"/>
  <c r="C120" i="41"/>
  <c r="AP119" i="41"/>
  <c r="AO119" i="41"/>
  <c r="AN119" i="41"/>
  <c r="Z119" i="41"/>
  <c r="J119" i="41"/>
  <c r="I119" i="41"/>
  <c r="H119" i="41"/>
  <c r="G119" i="41"/>
  <c r="F119" i="41"/>
  <c r="C119" i="41"/>
  <c r="AP118" i="41"/>
  <c r="AO118" i="41"/>
  <c r="AN118" i="41"/>
  <c r="Z118" i="41"/>
  <c r="J118" i="41"/>
  <c r="I118" i="41"/>
  <c r="H118" i="41"/>
  <c r="G118" i="41"/>
  <c r="F118" i="41"/>
  <c r="C118" i="41"/>
  <c r="AP117" i="41"/>
  <c r="AO117" i="41"/>
  <c r="AN117" i="41"/>
  <c r="Z117" i="41"/>
  <c r="J117" i="41"/>
  <c r="I117" i="41"/>
  <c r="H117" i="41"/>
  <c r="G117" i="41" s="1"/>
  <c r="F117" i="41"/>
  <c r="C117" i="41"/>
  <c r="AP116" i="41"/>
  <c r="AO116" i="41"/>
  <c r="AN116" i="41"/>
  <c r="Z116" i="41"/>
  <c r="J116" i="41"/>
  <c r="I116" i="41"/>
  <c r="H116" i="41"/>
  <c r="G116" i="41" s="1"/>
  <c r="F116" i="41"/>
  <c r="C116" i="41"/>
  <c r="AP115" i="41"/>
  <c r="AO115" i="41"/>
  <c r="AN115" i="41"/>
  <c r="Z115" i="41"/>
  <c r="J115" i="41"/>
  <c r="I115" i="41"/>
  <c r="H115" i="41"/>
  <c r="G115" i="41"/>
  <c r="F115" i="41"/>
  <c r="C115" i="41"/>
  <c r="AP114" i="41"/>
  <c r="AO114" i="41"/>
  <c r="AN114" i="41"/>
  <c r="Z114" i="41"/>
  <c r="J114" i="41"/>
  <c r="I114" i="41"/>
  <c r="H114" i="41"/>
  <c r="G114" i="41" s="1"/>
  <c r="F114" i="41"/>
  <c r="C114" i="41"/>
  <c r="AP113" i="41"/>
  <c r="AO113" i="41"/>
  <c r="AN113" i="41"/>
  <c r="Z113" i="41"/>
  <c r="J113" i="41"/>
  <c r="I113" i="41"/>
  <c r="G113" i="41" s="1"/>
  <c r="H113" i="41"/>
  <c r="F113" i="41"/>
  <c r="C113" i="41"/>
  <c r="AP112" i="41"/>
  <c r="AO112" i="41"/>
  <c r="AN112" i="41"/>
  <c r="Z112" i="41"/>
  <c r="J112" i="41"/>
  <c r="I112" i="41"/>
  <c r="H112" i="41"/>
  <c r="G112" i="41"/>
  <c r="F112" i="41"/>
  <c r="C112" i="41"/>
  <c r="AP111" i="41"/>
  <c r="AO111" i="41"/>
  <c r="AN111" i="41"/>
  <c r="Z111" i="41"/>
  <c r="J111" i="41"/>
  <c r="I111" i="41"/>
  <c r="H111" i="41"/>
  <c r="G111" i="41"/>
  <c r="F111" i="41"/>
  <c r="C111" i="41"/>
  <c r="AP110" i="41"/>
  <c r="AO110" i="41"/>
  <c r="AN110" i="41"/>
  <c r="Z110" i="41"/>
  <c r="J110" i="41"/>
  <c r="I110" i="41"/>
  <c r="H110" i="41"/>
  <c r="G110" i="41"/>
  <c r="F110" i="41"/>
  <c r="C110" i="41"/>
  <c r="AP109" i="41"/>
  <c r="AO109" i="41"/>
  <c r="AN109" i="41"/>
  <c r="Z109" i="41"/>
  <c r="J109" i="41"/>
  <c r="I109" i="41"/>
  <c r="H109" i="41"/>
  <c r="G109" i="41" s="1"/>
  <c r="F109" i="41"/>
  <c r="C109" i="41"/>
  <c r="AP108" i="41"/>
  <c r="AO108" i="41"/>
  <c r="AN108" i="41"/>
  <c r="Z108" i="41"/>
  <c r="J108" i="41"/>
  <c r="I108" i="41"/>
  <c r="H108" i="41"/>
  <c r="G108" i="41" s="1"/>
  <c r="F108" i="41"/>
  <c r="C108" i="41"/>
  <c r="AP107" i="41"/>
  <c r="AO107" i="41"/>
  <c r="AN107" i="41"/>
  <c r="Z107" i="41"/>
  <c r="J107" i="41"/>
  <c r="I107" i="41"/>
  <c r="H107" i="41"/>
  <c r="G107" i="41"/>
  <c r="F107" i="41"/>
  <c r="C107" i="41"/>
  <c r="AP106" i="41"/>
  <c r="AO106" i="41"/>
  <c r="AN106" i="41"/>
  <c r="Z106" i="41"/>
  <c r="J106" i="41"/>
  <c r="I106" i="41"/>
  <c r="H106" i="41"/>
  <c r="G106" i="41" s="1"/>
  <c r="F106" i="41"/>
  <c r="C106" i="41"/>
  <c r="AP105" i="41"/>
  <c r="AO105" i="41"/>
  <c r="AN105" i="41"/>
  <c r="Z105" i="41"/>
  <c r="J105" i="41"/>
  <c r="I105" i="41"/>
  <c r="G105" i="41" s="1"/>
  <c r="H105" i="41"/>
  <c r="F105" i="41"/>
  <c r="C105" i="41"/>
  <c r="AP104" i="41"/>
  <c r="AO104" i="41"/>
  <c r="AN104" i="41"/>
  <c r="Z104" i="41"/>
  <c r="J104" i="41"/>
  <c r="I104" i="41"/>
  <c r="H104" i="41"/>
  <c r="G104" i="41"/>
  <c r="F104" i="41"/>
  <c r="C104" i="41"/>
  <c r="AP103" i="41"/>
  <c r="AO103" i="41"/>
  <c r="AN103" i="41"/>
  <c r="Z103" i="41"/>
  <c r="J103" i="41"/>
  <c r="I103" i="41"/>
  <c r="H103" i="41"/>
  <c r="G103" i="41"/>
  <c r="F103" i="41"/>
  <c r="C103" i="41"/>
  <c r="AP102" i="41"/>
  <c r="AO102" i="41"/>
  <c r="AN102" i="41"/>
  <c r="Z102" i="41"/>
  <c r="J102" i="41"/>
  <c r="I102" i="41"/>
  <c r="H102" i="41"/>
  <c r="G102" i="41"/>
  <c r="F102" i="41"/>
  <c r="C102" i="41"/>
  <c r="AP101" i="41"/>
  <c r="AO101" i="41"/>
  <c r="AN101" i="41"/>
  <c r="Z101" i="41"/>
  <c r="J101" i="41"/>
  <c r="I101" i="41"/>
  <c r="H101" i="41"/>
  <c r="G101" i="41" s="1"/>
  <c r="F101" i="41"/>
  <c r="C101" i="41"/>
  <c r="AP100" i="41"/>
  <c r="AO100" i="41"/>
  <c r="AN100" i="41"/>
  <c r="Z100" i="41"/>
  <c r="J100" i="41"/>
  <c r="I100" i="41"/>
  <c r="H100" i="41"/>
  <c r="G100" i="41" s="1"/>
  <c r="F100" i="41"/>
  <c r="C100" i="41"/>
  <c r="AP99" i="41"/>
  <c r="AO99" i="41"/>
  <c r="AN99" i="41"/>
  <c r="Z99" i="41"/>
  <c r="J99" i="41"/>
  <c r="I99" i="41"/>
  <c r="H99" i="41"/>
  <c r="G99" i="41"/>
  <c r="F99" i="41"/>
  <c r="C99" i="41"/>
  <c r="AP98" i="41"/>
  <c r="AO98" i="41"/>
  <c r="AN98" i="41"/>
  <c r="Z98" i="41"/>
  <c r="J98" i="41"/>
  <c r="I98" i="41"/>
  <c r="H98" i="41"/>
  <c r="G98" i="41" s="1"/>
  <c r="F98" i="41"/>
  <c r="C98" i="41"/>
  <c r="AP97" i="41"/>
  <c r="AO97" i="41"/>
  <c r="AN97" i="41"/>
  <c r="Z97" i="41"/>
  <c r="J97" i="41"/>
  <c r="I97" i="41"/>
  <c r="G97" i="41" s="1"/>
  <c r="H97" i="41"/>
  <c r="F97" i="41"/>
  <c r="C97" i="41"/>
  <c r="AP96" i="41"/>
  <c r="AO96" i="41"/>
  <c r="AN96" i="41"/>
  <c r="Z96" i="41"/>
  <c r="J96" i="41"/>
  <c r="I96" i="41"/>
  <c r="H96" i="41"/>
  <c r="G96" i="41"/>
  <c r="F96" i="41"/>
  <c r="C96" i="41"/>
  <c r="AP95" i="41"/>
  <c r="AO95" i="41"/>
  <c r="AN95" i="41"/>
  <c r="Z95" i="41"/>
  <c r="J95" i="41"/>
  <c r="I95" i="41"/>
  <c r="H95" i="41"/>
  <c r="G95" i="41"/>
  <c r="F95" i="41"/>
  <c r="C95" i="41"/>
  <c r="AP94" i="41"/>
  <c r="AO94" i="41"/>
  <c r="AN94" i="41"/>
  <c r="Z94" i="41"/>
  <c r="J94" i="41"/>
  <c r="I94" i="41"/>
  <c r="H94" i="41"/>
  <c r="G94" i="41"/>
  <c r="F94" i="41"/>
  <c r="C94" i="41"/>
  <c r="AP93" i="41"/>
  <c r="AO93" i="41"/>
  <c r="AN93" i="41"/>
  <c r="Z93" i="41"/>
  <c r="J93" i="41"/>
  <c r="I93" i="41"/>
  <c r="H93" i="41"/>
  <c r="G93" i="41" s="1"/>
  <c r="F93" i="41"/>
  <c r="C93" i="41"/>
  <c r="AP92" i="41"/>
  <c r="AO92" i="41"/>
  <c r="AN92" i="41"/>
  <c r="Z92" i="41"/>
  <c r="J92" i="41"/>
  <c r="I92" i="41"/>
  <c r="H92" i="41"/>
  <c r="G92" i="41" s="1"/>
  <c r="F92" i="41"/>
  <c r="C92" i="41"/>
  <c r="AP90" i="41"/>
  <c r="AO90" i="41"/>
  <c r="AN90" i="41"/>
  <c r="Z90" i="41"/>
  <c r="J90" i="41"/>
  <c r="I90" i="41"/>
  <c r="H90" i="41"/>
  <c r="G90" i="41"/>
  <c r="F90" i="41"/>
  <c r="C90" i="41"/>
  <c r="AP89" i="41"/>
  <c r="AO89" i="41"/>
  <c r="AN89" i="41"/>
  <c r="Z89" i="41"/>
  <c r="J89" i="41"/>
  <c r="I89" i="41"/>
  <c r="H89" i="41"/>
  <c r="G89" i="41" s="1"/>
  <c r="F89" i="41"/>
  <c r="C89" i="41"/>
  <c r="AP88" i="41"/>
  <c r="AO88" i="41"/>
  <c r="AN88" i="41"/>
  <c r="Z88" i="41"/>
  <c r="J88" i="41"/>
  <c r="I88" i="41"/>
  <c r="G88" i="41" s="1"/>
  <c r="H88" i="41"/>
  <c r="F88" i="41"/>
  <c r="C88" i="41"/>
  <c r="AP87" i="41"/>
  <c r="AO87" i="41"/>
  <c r="AN87" i="41"/>
  <c r="Z87" i="41"/>
  <c r="J87" i="41"/>
  <c r="I87" i="41"/>
  <c r="H87" i="41"/>
  <c r="G87" i="41"/>
  <c r="F87" i="41"/>
  <c r="C87" i="41"/>
  <c r="AP86" i="41"/>
  <c r="AO86" i="41"/>
  <c r="AN86" i="41"/>
  <c r="Z86" i="41"/>
  <c r="J86" i="41"/>
  <c r="I86" i="41"/>
  <c r="H86" i="41"/>
  <c r="G86" i="41"/>
  <c r="F86" i="41"/>
  <c r="C86" i="41"/>
  <c r="AP85" i="41"/>
  <c r="AO85" i="41"/>
  <c r="AN85" i="41"/>
  <c r="Z85" i="41"/>
  <c r="J85" i="41"/>
  <c r="I85" i="41"/>
  <c r="H85" i="41"/>
  <c r="G85" i="41"/>
  <c r="F85" i="41"/>
  <c r="C85" i="41"/>
  <c r="AP84" i="41"/>
  <c r="AO84" i="41"/>
  <c r="AN84" i="41"/>
  <c r="Z84" i="41"/>
  <c r="J84" i="41"/>
  <c r="I84" i="41"/>
  <c r="H84" i="41"/>
  <c r="G84" i="41" s="1"/>
  <c r="F84" i="41"/>
  <c r="C84" i="41"/>
  <c r="AP83" i="41"/>
  <c r="AO83" i="41"/>
  <c r="AN83" i="41"/>
  <c r="Z83" i="41"/>
  <c r="J83" i="41"/>
  <c r="I83" i="41"/>
  <c r="H83" i="41"/>
  <c r="G83" i="41" s="1"/>
  <c r="F83" i="41"/>
  <c r="C83" i="41"/>
  <c r="AP82" i="41"/>
  <c r="AO82" i="41"/>
  <c r="AN82" i="41"/>
  <c r="Z82" i="41"/>
  <c r="J82" i="41"/>
  <c r="I82" i="41"/>
  <c r="H82" i="41"/>
  <c r="G82" i="41"/>
  <c r="F82" i="41"/>
  <c r="C82" i="41"/>
  <c r="AP81" i="41"/>
  <c r="AO81" i="41"/>
  <c r="AN81" i="41"/>
  <c r="Z81" i="41"/>
  <c r="J81" i="41"/>
  <c r="I81" i="41"/>
  <c r="H81" i="41"/>
  <c r="G81" i="41" s="1"/>
  <c r="F81" i="41"/>
  <c r="C81" i="41"/>
  <c r="AP79" i="41"/>
  <c r="AO79" i="41"/>
  <c r="AN79" i="41"/>
  <c r="Z79" i="41"/>
  <c r="J79" i="41"/>
  <c r="I79" i="41"/>
  <c r="G79" i="41" s="1"/>
  <c r="H79" i="41"/>
  <c r="F79" i="41"/>
  <c r="C79" i="41"/>
  <c r="AP78" i="41"/>
  <c r="AO78" i="41"/>
  <c r="AN78" i="41"/>
  <c r="Z78" i="41"/>
  <c r="J78" i="41"/>
  <c r="I78" i="41"/>
  <c r="H78" i="41"/>
  <c r="G78" i="41"/>
  <c r="F78" i="41"/>
  <c r="C78" i="41"/>
  <c r="AP77" i="41"/>
  <c r="AO77" i="41"/>
  <c r="AN77" i="41"/>
  <c r="Z77" i="41"/>
  <c r="J77" i="41"/>
  <c r="I77" i="41"/>
  <c r="H77" i="41"/>
  <c r="G77" i="41"/>
  <c r="F77" i="41"/>
  <c r="C77" i="41"/>
  <c r="AP75" i="41"/>
  <c r="AO75" i="41"/>
  <c r="AN75" i="41"/>
  <c r="Z75" i="41"/>
  <c r="J75" i="41"/>
  <c r="I75" i="41"/>
  <c r="H75" i="41"/>
  <c r="G75" i="41"/>
  <c r="F75" i="41"/>
  <c r="C75" i="41"/>
  <c r="AP74" i="41"/>
  <c r="AO74" i="41"/>
  <c r="AN74" i="41"/>
  <c r="Z74" i="41"/>
  <c r="J74" i="41"/>
  <c r="I74" i="41"/>
  <c r="H74" i="41"/>
  <c r="G74" i="41" s="1"/>
  <c r="F74" i="41"/>
  <c r="C74" i="41"/>
  <c r="AP73" i="41"/>
  <c r="AO73" i="41"/>
  <c r="AN73" i="41"/>
  <c r="Z73" i="41"/>
  <c r="J73" i="41"/>
  <c r="I73" i="41"/>
  <c r="H73" i="41"/>
  <c r="G73" i="41" s="1"/>
  <c r="F73" i="41"/>
  <c r="C73" i="41"/>
  <c r="AP72" i="41"/>
  <c r="AO72" i="41"/>
  <c r="AN72" i="41"/>
  <c r="Z72" i="41"/>
  <c r="J72" i="41"/>
  <c r="I72" i="41"/>
  <c r="H72" i="41"/>
  <c r="G72" i="41"/>
  <c r="F72" i="41"/>
  <c r="C72" i="41"/>
  <c r="AP71" i="41"/>
  <c r="AO71" i="41"/>
  <c r="AN71" i="41"/>
  <c r="Z71" i="41"/>
  <c r="J71" i="41"/>
  <c r="I71" i="41"/>
  <c r="H71" i="41"/>
  <c r="G71" i="41" s="1"/>
  <c r="F71" i="41"/>
  <c r="C71" i="41"/>
  <c r="AP70" i="41"/>
  <c r="AO70" i="41"/>
  <c r="AN70" i="41"/>
  <c r="Z70" i="41"/>
  <c r="J70" i="41"/>
  <c r="I70" i="41"/>
  <c r="G70" i="41" s="1"/>
  <c r="H70" i="41"/>
  <c r="F70" i="41"/>
  <c r="C70" i="41"/>
  <c r="AP69" i="41"/>
  <c r="AO69" i="41"/>
  <c r="AN69" i="41"/>
  <c r="Z69" i="41"/>
  <c r="J69" i="41"/>
  <c r="I69" i="41"/>
  <c r="H69" i="41"/>
  <c r="G69" i="41"/>
  <c r="F69" i="41"/>
  <c r="C69" i="41"/>
  <c r="AP67" i="41"/>
  <c r="AO67" i="41"/>
  <c r="AN67" i="41"/>
  <c r="Z67" i="41"/>
  <c r="J67" i="41"/>
  <c r="I67" i="41"/>
  <c r="H67" i="41"/>
  <c r="G67" i="41"/>
  <c r="F67" i="41"/>
  <c r="C67" i="41"/>
  <c r="AP66" i="41"/>
  <c r="AO66" i="41"/>
  <c r="AN66" i="41"/>
  <c r="Z66" i="41"/>
  <c r="J66" i="41"/>
  <c r="F66" i="41"/>
  <c r="C66" i="41"/>
  <c r="AP65" i="41"/>
  <c r="AO65" i="41"/>
  <c r="AN65" i="41"/>
  <c r="Z65" i="41"/>
  <c r="J65" i="41"/>
  <c r="I65" i="41"/>
  <c r="H65" i="41"/>
  <c r="G65" i="41"/>
  <c r="F65" i="41"/>
  <c r="C65" i="41"/>
  <c r="AP64" i="41"/>
  <c r="AO64" i="41"/>
  <c r="AN64" i="41"/>
  <c r="Z64" i="41"/>
  <c r="J64" i="41"/>
  <c r="I64" i="41"/>
  <c r="H64" i="41"/>
  <c r="G64" i="41" s="1"/>
  <c r="F64" i="41"/>
  <c r="C64" i="41"/>
  <c r="AP63" i="41"/>
  <c r="AO63" i="41"/>
  <c r="AN63" i="41"/>
  <c r="Z63" i="41"/>
  <c r="J63" i="41"/>
  <c r="I63" i="41"/>
  <c r="G63" i="41" s="1"/>
  <c r="H63" i="41"/>
  <c r="F63" i="41"/>
  <c r="C63" i="41"/>
  <c r="AP60" i="41"/>
  <c r="AO60" i="41"/>
  <c r="AN60" i="41"/>
  <c r="Z60" i="41"/>
  <c r="J60" i="41"/>
  <c r="I60" i="41"/>
  <c r="G60" i="41" s="1"/>
  <c r="H60" i="41"/>
  <c r="F60" i="41"/>
  <c r="C60" i="41"/>
  <c r="AP59" i="41"/>
  <c r="AO59" i="41"/>
  <c r="AN59" i="41"/>
  <c r="Z59" i="41"/>
  <c r="J59" i="41"/>
  <c r="I59" i="41"/>
  <c r="H59" i="41"/>
  <c r="G59" i="41"/>
  <c r="F59" i="41"/>
  <c r="C59" i="41"/>
  <c r="AP58" i="41"/>
  <c r="AO58" i="41"/>
  <c r="AN58" i="41"/>
  <c r="Z58" i="41"/>
  <c r="J58" i="41"/>
  <c r="I58" i="41"/>
  <c r="H58" i="41"/>
  <c r="G58" i="41"/>
  <c r="F58" i="41"/>
  <c r="C58" i="41"/>
  <c r="AP57" i="41"/>
  <c r="AO57" i="41"/>
  <c r="AN57" i="41"/>
  <c r="Z57" i="41"/>
  <c r="J57" i="41"/>
  <c r="G57" i="41" s="1"/>
  <c r="I57" i="41"/>
  <c r="H57" i="41"/>
  <c r="F57" i="41"/>
  <c r="C57" i="41"/>
  <c r="AP56" i="41"/>
  <c r="AO56" i="41"/>
  <c r="AN56" i="41"/>
  <c r="Z56" i="41"/>
  <c r="J56" i="41"/>
  <c r="I56" i="41"/>
  <c r="H56" i="41"/>
  <c r="G56" i="41"/>
  <c r="F56" i="41"/>
  <c r="C56" i="41"/>
  <c r="AP55" i="41"/>
  <c r="AO55" i="41"/>
  <c r="AN55" i="41"/>
  <c r="Z55" i="41"/>
  <c r="J55" i="41"/>
  <c r="I55" i="41"/>
  <c r="H55" i="41"/>
  <c r="G55" i="41"/>
  <c r="F55" i="41"/>
  <c r="C55" i="41"/>
  <c r="AP54" i="41"/>
  <c r="AO54" i="41"/>
  <c r="AN54" i="41"/>
  <c r="Z54" i="41"/>
  <c r="J54" i="41"/>
  <c r="I54" i="41"/>
  <c r="H54" i="41"/>
  <c r="G54" i="41" s="1"/>
  <c r="F54" i="41"/>
  <c r="C54" i="41"/>
  <c r="AP53" i="41"/>
  <c r="AO53" i="41"/>
  <c r="AN53" i="41"/>
  <c r="Z53" i="41"/>
  <c r="J53" i="41"/>
  <c r="I53" i="41"/>
  <c r="G53" i="41" s="1"/>
  <c r="H53" i="41"/>
  <c r="F53" i="41"/>
  <c r="C53" i="41"/>
  <c r="AP52" i="41"/>
  <c r="AO52" i="41"/>
  <c r="AN52" i="41"/>
  <c r="Z52" i="41"/>
  <c r="J52" i="41"/>
  <c r="I52" i="41"/>
  <c r="G52" i="41" s="1"/>
  <c r="H52" i="41"/>
  <c r="F52" i="41"/>
  <c r="C52" i="41"/>
  <c r="AP51" i="41"/>
  <c r="AO51" i="41"/>
  <c r="AN51" i="41"/>
  <c r="Z51" i="41"/>
  <c r="J51" i="41"/>
  <c r="I51" i="41"/>
  <c r="H51" i="41"/>
  <c r="G51" i="41"/>
  <c r="F51" i="41"/>
  <c r="C51" i="41"/>
  <c r="AP50" i="41"/>
  <c r="AO50" i="41"/>
  <c r="AN50" i="41"/>
  <c r="Z50" i="41"/>
  <c r="J50" i="41"/>
  <c r="I50" i="41"/>
  <c r="H50" i="41"/>
  <c r="G50" i="41"/>
  <c r="F50" i="41"/>
  <c r="C50" i="41"/>
  <c r="AP49" i="41"/>
  <c r="AO49" i="41"/>
  <c r="AN49" i="41"/>
  <c r="Z49" i="41"/>
  <c r="J49" i="41"/>
  <c r="G49" i="41" s="1"/>
  <c r="I49" i="41"/>
  <c r="H49" i="41"/>
  <c r="F49" i="41"/>
  <c r="C49" i="41"/>
  <c r="AP48" i="41"/>
  <c r="AO48" i="41"/>
  <c r="AN48" i="41"/>
  <c r="Z48" i="41"/>
  <c r="J48" i="41"/>
  <c r="I48" i="41"/>
  <c r="H48" i="41"/>
  <c r="G48" i="41"/>
  <c r="F48" i="41"/>
  <c r="C48" i="41"/>
  <c r="AP45" i="41"/>
  <c r="AO45" i="41"/>
  <c r="AN45" i="41"/>
  <c r="Z45" i="41"/>
  <c r="J45" i="41"/>
  <c r="I45" i="41"/>
  <c r="H45" i="41"/>
  <c r="G45" i="41"/>
  <c r="F45" i="41"/>
  <c r="C45" i="41"/>
  <c r="AP44" i="41"/>
  <c r="AO44" i="41"/>
  <c r="AN44" i="41"/>
  <c r="Z44" i="41"/>
  <c r="J44" i="41"/>
  <c r="I44" i="41"/>
  <c r="H44" i="41"/>
  <c r="G44" i="41" s="1"/>
  <c r="F44" i="41"/>
  <c r="C44" i="41"/>
  <c r="AP43" i="41"/>
  <c r="AO43" i="41"/>
  <c r="AN43" i="41"/>
  <c r="Z43" i="41"/>
  <c r="J43" i="41"/>
  <c r="I43" i="41"/>
  <c r="G43" i="41" s="1"/>
  <c r="H43" i="41"/>
  <c r="F43" i="41"/>
  <c r="C43" i="41"/>
  <c r="AP42" i="41"/>
  <c r="AO42" i="41"/>
  <c r="AN42" i="41"/>
  <c r="Z42" i="41"/>
  <c r="J42" i="41"/>
  <c r="I42" i="41"/>
  <c r="G42" i="41" s="1"/>
  <c r="H42" i="41"/>
  <c r="F42" i="41"/>
  <c r="C42" i="41"/>
  <c r="AP41" i="41"/>
  <c r="AO41" i="41"/>
  <c r="AN41" i="41"/>
  <c r="Z41" i="41"/>
  <c r="J41" i="41"/>
  <c r="I41" i="41"/>
  <c r="H41" i="41"/>
  <c r="G41" i="41"/>
  <c r="F41" i="41"/>
  <c r="C41" i="41"/>
  <c r="AP40" i="41"/>
  <c r="AO40" i="41"/>
  <c r="AN40" i="41"/>
  <c r="Z40" i="41"/>
  <c r="J40" i="41"/>
  <c r="I40" i="41"/>
  <c r="H40" i="41"/>
  <c r="G40" i="41"/>
  <c r="F40" i="41"/>
  <c r="C40" i="41"/>
  <c r="AP39" i="41"/>
  <c r="AO39" i="41"/>
  <c r="AN39" i="41"/>
  <c r="Z39" i="41"/>
  <c r="J39" i="41"/>
  <c r="G39" i="41" s="1"/>
  <c r="I39" i="41"/>
  <c r="H39" i="41"/>
  <c r="F39" i="41"/>
  <c r="C39" i="41"/>
  <c r="AP38" i="41"/>
  <c r="AO38" i="41"/>
  <c r="AN38" i="41"/>
  <c r="Z38" i="41"/>
  <c r="J38" i="41"/>
  <c r="I38" i="41"/>
  <c r="H38" i="41"/>
  <c r="G38" i="41"/>
  <c r="F38" i="41"/>
  <c r="C38" i="41"/>
  <c r="AP37" i="41"/>
  <c r="AO37" i="41"/>
  <c r="AN37" i="41"/>
  <c r="Z37" i="41"/>
  <c r="J37" i="41"/>
  <c r="I37" i="41"/>
  <c r="H37" i="41"/>
  <c r="G37" i="41"/>
  <c r="F37" i="41"/>
  <c r="C37" i="41"/>
  <c r="AP36" i="41"/>
  <c r="AO36" i="41"/>
  <c r="AN36" i="41"/>
  <c r="Z36" i="41"/>
  <c r="J36" i="41"/>
  <c r="I36" i="41"/>
  <c r="H36" i="41"/>
  <c r="G36" i="41" s="1"/>
  <c r="F36" i="41"/>
  <c r="C36" i="41"/>
  <c r="AP35" i="41"/>
  <c r="AO35" i="41"/>
  <c r="AN35" i="41"/>
  <c r="Z35" i="41"/>
  <c r="J35" i="41"/>
  <c r="I35" i="41"/>
  <c r="G35" i="41" s="1"/>
  <c r="H35" i="41"/>
  <c r="F35" i="41"/>
  <c r="C35" i="41"/>
  <c r="AP34" i="41"/>
  <c r="AO34" i="41"/>
  <c r="AN34" i="41"/>
  <c r="Z34" i="41"/>
  <c r="J34" i="41"/>
  <c r="I34" i="41"/>
  <c r="G34" i="41" s="1"/>
  <c r="H34" i="41"/>
  <c r="F34" i="41"/>
  <c r="C34" i="41"/>
  <c r="AP33" i="41"/>
  <c r="AO33" i="41"/>
  <c r="AN33" i="41"/>
  <c r="Z33" i="41"/>
  <c r="J33" i="41"/>
  <c r="I33" i="41"/>
  <c r="H33" i="41"/>
  <c r="G33" i="41"/>
  <c r="F33" i="41"/>
  <c r="C33" i="41"/>
  <c r="AP32" i="41"/>
  <c r="AO32" i="41"/>
  <c r="AN32" i="41"/>
  <c r="Z32" i="41"/>
  <c r="J32" i="41"/>
  <c r="I32" i="41"/>
  <c r="H32" i="41"/>
  <c r="G32" i="41"/>
  <c r="F32" i="41"/>
  <c r="C32" i="41"/>
  <c r="AP31" i="41"/>
  <c r="AO31" i="41"/>
  <c r="AN31" i="41"/>
  <c r="Z31" i="41"/>
  <c r="J31" i="41"/>
  <c r="G31" i="41" s="1"/>
  <c r="I31" i="41"/>
  <c r="H31" i="41"/>
  <c r="F31" i="41"/>
  <c r="C31" i="41"/>
  <c r="AP30" i="41"/>
  <c r="AO30" i="41"/>
  <c r="AN30" i="41"/>
  <c r="Z30" i="41"/>
  <c r="J30" i="41"/>
  <c r="I30" i="41"/>
  <c r="H30" i="41"/>
  <c r="G30" i="41"/>
  <c r="F30" i="41"/>
  <c r="C30" i="41"/>
  <c r="AP28" i="41"/>
  <c r="AO28" i="41"/>
  <c r="AN28" i="41"/>
  <c r="Z28" i="41"/>
  <c r="J28" i="41"/>
  <c r="I28" i="41"/>
  <c r="H28" i="41"/>
  <c r="G28" i="41"/>
  <c r="F28" i="41"/>
  <c r="C28" i="41"/>
  <c r="AP27" i="41"/>
  <c r="AO27" i="41"/>
  <c r="AN27" i="41"/>
  <c r="Z27" i="41"/>
  <c r="J27" i="41"/>
  <c r="I27" i="41"/>
  <c r="H27" i="41"/>
  <c r="G27" i="41" s="1"/>
  <c r="F27" i="41"/>
  <c r="C27" i="41"/>
  <c r="AP26" i="41"/>
  <c r="AO26" i="41"/>
  <c r="AN26" i="41"/>
  <c r="Z26" i="41"/>
  <c r="J26" i="41"/>
  <c r="I26" i="41"/>
  <c r="G26" i="41" s="1"/>
  <c r="H26" i="41"/>
  <c r="F26" i="41"/>
  <c r="C26" i="41"/>
  <c r="AP25" i="41"/>
  <c r="AO25" i="41"/>
  <c r="AN25" i="41"/>
  <c r="Z25" i="41"/>
  <c r="J25" i="41"/>
  <c r="I25" i="41"/>
  <c r="G25" i="41" s="1"/>
  <c r="H25" i="41"/>
  <c r="F25" i="41"/>
  <c r="C25" i="41"/>
  <c r="AP23" i="41"/>
  <c r="AO23" i="41"/>
  <c r="AN23" i="41"/>
  <c r="Z23" i="41"/>
  <c r="J23" i="41"/>
  <c r="I23" i="41"/>
  <c r="H23" i="41"/>
  <c r="G23" i="41"/>
  <c r="F23" i="41"/>
  <c r="C23" i="41"/>
  <c r="AP22" i="41"/>
  <c r="AO22" i="41"/>
  <c r="AN22" i="41"/>
  <c r="Z22" i="41"/>
  <c r="J22" i="41"/>
  <c r="I22" i="41"/>
  <c r="H22" i="41"/>
  <c r="G22" i="41"/>
  <c r="F22" i="41"/>
  <c r="C22" i="41"/>
  <c r="AP21" i="41"/>
  <c r="AO21" i="41"/>
  <c r="AN21" i="41"/>
  <c r="Z21" i="41"/>
  <c r="J21" i="41"/>
  <c r="G21" i="41" s="1"/>
  <c r="I21" i="41"/>
  <c r="H21" i="41"/>
  <c r="F21" i="41"/>
  <c r="C21" i="41"/>
  <c r="AP20" i="41"/>
  <c r="AO20" i="41"/>
  <c r="AN20" i="41"/>
  <c r="Z20" i="41"/>
  <c r="J20" i="41"/>
  <c r="I20" i="41"/>
  <c r="H20" i="41"/>
  <c r="G20" i="41"/>
  <c r="F20" i="41"/>
  <c r="C20" i="41"/>
  <c r="AP19" i="41"/>
  <c r="AO19" i="41"/>
  <c r="AN19" i="41"/>
  <c r="Z19" i="41"/>
  <c r="J19" i="41"/>
  <c r="I19" i="41"/>
  <c r="H19" i="41"/>
  <c r="G19" i="41"/>
  <c r="F19" i="41"/>
  <c r="C19" i="41"/>
  <c r="AP18" i="41"/>
  <c r="AO18" i="41"/>
  <c r="AN18" i="41"/>
  <c r="Z18" i="41"/>
  <c r="J18" i="41"/>
  <c r="I18" i="41"/>
  <c r="H18" i="41"/>
  <c r="G18" i="41" s="1"/>
  <c r="F18" i="41"/>
  <c r="C18" i="41"/>
  <c r="AP17" i="41"/>
  <c r="AO17" i="41"/>
  <c r="AN17" i="41"/>
  <c r="Z17" i="41"/>
  <c r="J17" i="41"/>
  <c r="I17" i="41"/>
  <c r="G17" i="41" s="1"/>
  <c r="H17" i="41"/>
  <c r="F17" i="41"/>
  <c r="C17" i="41"/>
  <c r="AP16" i="41"/>
  <c r="AO16" i="41"/>
  <c r="AN16" i="41"/>
  <c r="Z16" i="41"/>
  <c r="J16" i="41"/>
  <c r="I16" i="41"/>
  <c r="G16" i="41" s="1"/>
  <c r="H16" i="41"/>
  <c r="F16" i="41"/>
  <c r="C16" i="41"/>
  <c r="AP15" i="41"/>
  <c r="AO15" i="41"/>
  <c r="AN15" i="41"/>
  <c r="Z15" i="41"/>
  <c r="J15" i="41"/>
  <c r="I15" i="41"/>
  <c r="H15" i="41"/>
  <c r="G15" i="41"/>
  <c r="F15" i="41"/>
  <c r="C15" i="41"/>
  <c r="AP14" i="41"/>
  <c r="AO14" i="41"/>
  <c r="AN14" i="41"/>
  <c r="Z14" i="41"/>
  <c r="J14" i="41"/>
  <c r="I14" i="41"/>
  <c r="H14" i="41"/>
  <c r="G14" i="41"/>
  <c r="F14" i="41"/>
  <c r="C14" i="41"/>
  <c r="AP13" i="41"/>
  <c r="AO13" i="41"/>
  <c r="AN13" i="41"/>
  <c r="Z13" i="41"/>
  <c r="J13" i="41"/>
  <c r="G13" i="41" s="1"/>
  <c r="I13" i="41"/>
  <c r="H13" i="41"/>
  <c r="F13" i="41"/>
  <c r="C13" i="41"/>
  <c r="AP12" i="41"/>
  <c r="AO12" i="41"/>
  <c r="AN12" i="41"/>
  <c r="Z12" i="41"/>
  <c r="J12" i="41"/>
  <c r="I12" i="41"/>
  <c r="H12" i="41"/>
  <c r="G12" i="41"/>
  <c r="F12" i="41"/>
  <c r="C12" i="41"/>
  <c r="AP11" i="41"/>
  <c r="AO11" i="41"/>
  <c r="AN11" i="41"/>
  <c r="Z11" i="41"/>
  <c r="J11" i="41"/>
  <c r="I11" i="41"/>
  <c r="H11" i="41"/>
  <c r="G11" i="41"/>
  <c r="F11" i="41"/>
  <c r="C11" i="41"/>
  <c r="AP9" i="41"/>
  <c r="AO9" i="41"/>
  <c r="AN9" i="41"/>
  <c r="Z9" i="41"/>
  <c r="J9" i="41"/>
  <c r="I9" i="41"/>
  <c r="H9" i="41"/>
  <c r="G9" i="41" s="1"/>
  <c r="F9" i="41"/>
  <c r="C9" i="41"/>
  <c r="AP8" i="41"/>
  <c r="AO8" i="41"/>
  <c r="AN8" i="41"/>
  <c r="Z8" i="41"/>
  <c r="J8" i="41"/>
  <c r="I8" i="41"/>
  <c r="G8" i="41" s="1"/>
  <c r="H8" i="41"/>
  <c r="F8" i="41"/>
  <c r="C8" i="41"/>
  <c r="AP7" i="41"/>
  <c r="AO7" i="41"/>
  <c r="AN7" i="41"/>
  <c r="Z7" i="41"/>
  <c r="J7" i="41"/>
  <c r="I7" i="41"/>
  <c r="G7" i="41" s="1"/>
  <c r="H7" i="41"/>
  <c r="F7" i="41"/>
  <c r="C7" i="41"/>
  <c r="AP6" i="41"/>
  <c r="AO6" i="41"/>
  <c r="AN6" i="41"/>
  <c r="Z6" i="41"/>
  <c r="J6" i="41"/>
  <c r="I6" i="41"/>
  <c r="H6" i="41"/>
  <c r="G6" i="41"/>
  <c r="F6" i="41"/>
  <c r="C6" i="41"/>
  <c r="U2157" i="39"/>
  <c r="F2157" i="39"/>
  <c r="E2157" i="39"/>
  <c r="D2157" i="39"/>
  <c r="C2157" i="39" s="1"/>
  <c r="U2156" i="39"/>
  <c r="F2156" i="39"/>
  <c r="E2156" i="39"/>
  <c r="D2156" i="39"/>
  <c r="C2156" i="39" s="1"/>
  <c r="U2155" i="39"/>
  <c r="F2155" i="39"/>
  <c r="E2155" i="39"/>
  <c r="D2155" i="39"/>
  <c r="C2155" i="39"/>
  <c r="U2154" i="39"/>
  <c r="F2154" i="39"/>
  <c r="E2154" i="39"/>
  <c r="D2154" i="39"/>
  <c r="C2154" i="39"/>
  <c r="U2153" i="39"/>
  <c r="F2153" i="39"/>
  <c r="E2153" i="39"/>
  <c r="D2153" i="39"/>
  <c r="C2153" i="39"/>
  <c r="U2152" i="39"/>
  <c r="F2152" i="39"/>
  <c r="E2152" i="39"/>
  <c r="D2152" i="39"/>
  <c r="C2152" i="39"/>
  <c r="U2151" i="39"/>
  <c r="F2151" i="39"/>
  <c r="E2151" i="39"/>
  <c r="D2151" i="39"/>
  <c r="C2151" i="39" s="1"/>
  <c r="U2150" i="39"/>
  <c r="F2150" i="39"/>
  <c r="E2150" i="39"/>
  <c r="D2150" i="39"/>
  <c r="C2150" i="39" s="1"/>
  <c r="U2149" i="39"/>
  <c r="F2149" i="39"/>
  <c r="E2149" i="39"/>
  <c r="D2149" i="39"/>
  <c r="C2149" i="39"/>
  <c r="U2148" i="39"/>
  <c r="F2148" i="39"/>
  <c r="E2148" i="39"/>
  <c r="C2148" i="39" s="1"/>
  <c r="D2148" i="39"/>
  <c r="U2147" i="39"/>
  <c r="F2147" i="39"/>
  <c r="E2147" i="39"/>
  <c r="D2147" i="39"/>
  <c r="C2147" i="39"/>
  <c r="U2146" i="39"/>
  <c r="F2146" i="39"/>
  <c r="E2146" i="39"/>
  <c r="D2146" i="39"/>
  <c r="C2146" i="39"/>
  <c r="U2145" i="39"/>
  <c r="F2145" i="39"/>
  <c r="E2145" i="39"/>
  <c r="D2145" i="39"/>
  <c r="C2145" i="39" s="1"/>
  <c r="U2144" i="39"/>
  <c r="F2144" i="39"/>
  <c r="E2144" i="39"/>
  <c r="D2144" i="39"/>
  <c r="C2144" i="39"/>
  <c r="U2143" i="39"/>
  <c r="F2143" i="39"/>
  <c r="E2143" i="39"/>
  <c r="D2143" i="39"/>
  <c r="C2143" i="39"/>
  <c r="U2142" i="39"/>
  <c r="F2142" i="39"/>
  <c r="E2142" i="39"/>
  <c r="D2142" i="39"/>
  <c r="C2142" i="39" s="1"/>
  <c r="U2141" i="39"/>
  <c r="F2141" i="39"/>
  <c r="E2141" i="39"/>
  <c r="D2141" i="39"/>
  <c r="C2141" i="39" s="1"/>
  <c r="U2140" i="39"/>
  <c r="F2140" i="39"/>
  <c r="E2140" i="39"/>
  <c r="D2140" i="39"/>
  <c r="C2140" i="39" s="1"/>
  <c r="U2139" i="39"/>
  <c r="F2139" i="39"/>
  <c r="E2139" i="39"/>
  <c r="D2139" i="39"/>
  <c r="C2139" i="39"/>
  <c r="U2138" i="39"/>
  <c r="F2138" i="39"/>
  <c r="E2138" i="39"/>
  <c r="D2138" i="39"/>
  <c r="C2138" i="39"/>
  <c r="U2137" i="39"/>
  <c r="F2137" i="39"/>
  <c r="E2137" i="39"/>
  <c r="D2137" i="39"/>
  <c r="C2137" i="39"/>
  <c r="U2136" i="39"/>
  <c r="F2136" i="39"/>
  <c r="E2136" i="39"/>
  <c r="D2136" i="39"/>
  <c r="C2136" i="39"/>
  <c r="U2135" i="39"/>
  <c r="F2135" i="39"/>
  <c r="C2135" i="39" s="1"/>
  <c r="E2135" i="39"/>
  <c r="D2135" i="39"/>
  <c r="U2134" i="39"/>
  <c r="F2134" i="39"/>
  <c r="E2134" i="39"/>
  <c r="D2134" i="39"/>
  <c r="C2134" i="39" s="1"/>
  <c r="U2133" i="39"/>
  <c r="F2133" i="39"/>
  <c r="E2133" i="39"/>
  <c r="D2133" i="39"/>
  <c r="C2133" i="39"/>
  <c r="U2132" i="39"/>
  <c r="F2132" i="39"/>
  <c r="E2132" i="39"/>
  <c r="D2132" i="39"/>
  <c r="U2131" i="39"/>
  <c r="F2131" i="39"/>
  <c r="E2131" i="39"/>
  <c r="D2131" i="39"/>
  <c r="C2131" i="39"/>
  <c r="U2130" i="39"/>
  <c r="F2130" i="39"/>
  <c r="E2130" i="39"/>
  <c r="D2130" i="39"/>
  <c r="C2130" i="39"/>
  <c r="U2129" i="39"/>
  <c r="F2129" i="39"/>
  <c r="E2129" i="39"/>
  <c r="D2129" i="39"/>
  <c r="C2129" i="39" s="1"/>
  <c r="U2128" i="39"/>
  <c r="F2128" i="39"/>
  <c r="E2128" i="39"/>
  <c r="C2128" i="39" s="1"/>
  <c r="D2128" i="39"/>
  <c r="U2127" i="39"/>
  <c r="F2127" i="39"/>
  <c r="E2127" i="39"/>
  <c r="D2127" i="39"/>
  <c r="C2127" i="39" s="1"/>
  <c r="U2126" i="39"/>
  <c r="F2126" i="39"/>
  <c r="E2126" i="39"/>
  <c r="C2126" i="39" s="1"/>
  <c r="D2126" i="39"/>
  <c r="U2125" i="39"/>
  <c r="F2125" i="39"/>
  <c r="E2125" i="39"/>
  <c r="D2125" i="39"/>
  <c r="C2125" i="39" s="1"/>
  <c r="U2124" i="39"/>
  <c r="F2124" i="39"/>
  <c r="E2124" i="39"/>
  <c r="D2124" i="39"/>
  <c r="C2124" i="39" s="1"/>
  <c r="U2123" i="39"/>
  <c r="F2123" i="39"/>
  <c r="E2123" i="39"/>
  <c r="D2123" i="39"/>
  <c r="C2123" i="39"/>
  <c r="U2122" i="39"/>
  <c r="F2122" i="39"/>
  <c r="E2122" i="39"/>
  <c r="D2122" i="39"/>
  <c r="C2122" i="39"/>
  <c r="U2121" i="39"/>
  <c r="F2121" i="39"/>
  <c r="E2121" i="39"/>
  <c r="D2121" i="39"/>
  <c r="C2121" i="39"/>
  <c r="U2120" i="39"/>
  <c r="F2120" i="39"/>
  <c r="E2120" i="39"/>
  <c r="D2120" i="39"/>
  <c r="C2120" i="39"/>
  <c r="U2119" i="39"/>
  <c r="F2119" i="39"/>
  <c r="E2119" i="39"/>
  <c r="D2119" i="39"/>
  <c r="U2118" i="39"/>
  <c r="F2118" i="39"/>
  <c r="E2118" i="39"/>
  <c r="D2118" i="39"/>
  <c r="C2118" i="39" s="1"/>
  <c r="U2117" i="39"/>
  <c r="F2117" i="39"/>
  <c r="E2117" i="39"/>
  <c r="D2117" i="39"/>
  <c r="C2117" i="39"/>
  <c r="U2116" i="39"/>
  <c r="F2116" i="39"/>
  <c r="E2116" i="39"/>
  <c r="C2116" i="39" s="1"/>
  <c r="D2116" i="39"/>
  <c r="U2115" i="39"/>
  <c r="F2115" i="39"/>
  <c r="E2115" i="39"/>
  <c r="D2115" i="39"/>
  <c r="C2115" i="39"/>
  <c r="U2114" i="39"/>
  <c r="F2114" i="39"/>
  <c r="E2114" i="39"/>
  <c r="D2114" i="39"/>
  <c r="C2114" i="39" s="1"/>
  <c r="U2113" i="39"/>
  <c r="F2113" i="39"/>
  <c r="E2113" i="39"/>
  <c r="D2113" i="39"/>
  <c r="C2113" i="39" s="1"/>
  <c r="U2112" i="39"/>
  <c r="F2112" i="39"/>
  <c r="E2112" i="39"/>
  <c r="D2112" i="39"/>
  <c r="C2112" i="39" s="1"/>
  <c r="U2111" i="39"/>
  <c r="F2111" i="39"/>
  <c r="E2111" i="39"/>
  <c r="D2111" i="39"/>
  <c r="C2111" i="39" s="1"/>
  <c r="U2110" i="39"/>
  <c r="F2110" i="39"/>
  <c r="E2110" i="39"/>
  <c r="D2110" i="39"/>
  <c r="C2110" i="39" s="1"/>
  <c r="U2109" i="39"/>
  <c r="F2109" i="39"/>
  <c r="E2109" i="39"/>
  <c r="D2109" i="39"/>
  <c r="C2109" i="39" s="1"/>
  <c r="U2108" i="39"/>
  <c r="F2108" i="39"/>
  <c r="E2108" i="39"/>
  <c r="D2108" i="39"/>
  <c r="C2108" i="39" s="1"/>
  <c r="U2107" i="39"/>
  <c r="F2107" i="39"/>
  <c r="E2107" i="39"/>
  <c r="D2107" i="39"/>
  <c r="C2107" i="39"/>
  <c r="U2106" i="39"/>
  <c r="F2106" i="39"/>
  <c r="E2106" i="39"/>
  <c r="D2106" i="39"/>
  <c r="C2106" i="39"/>
  <c r="U2105" i="39"/>
  <c r="F2105" i="39"/>
  <c r="E2105" i="39"/>
  <c r="D2105" i="39"/>
  <c r="C2105" i="39"/>
  <c r="U2104" i="39"/>
  <c r="F2104" i="39"/>
  <c r="E2104" i="39"/>
  <c r="D2104" i="39"/>
  <c r="C2104" i="39" s="1"/>
  <c r="U2103" i="39"/>
  <c r="F2103" i="39"/>
  <c r="E2103" i="39"/>
  <c r="D2103" i="39"/>
  <c r="C2103" i="39" s="1"/>
  <c r="U2102" i="39"/>
  <c r="F2102" i="39"/>
  <c r="E2102" i="39"/>
  <c r="D2102" i="39"/>
  <c r="C2102" i="39" s="1"/>
  <c r="U2101" i="39"/>
  <c r="F2101" i="39"/>
  <c r="E2101" i="39"/>
  <c r="D2101" i="39"/>
  <c r="C2101" i="39"/>
  <c r="U2100" i="39"/>
  <c r="F2100" i="39"/>
  <c r="E2100" i="39"/>
  <c r="D2100" i="39"/>
  <c r="U2099" i="39"/>
  <c r="F2099" i="39"/>
  <c r="E2099" i="39"/>
  <c r="D2099" i="39"/>
  <c r="C2099" i="39"/>
  <c r="U2098" i="39"/>
  <c r="F2098" i="39"/>
  <c r="E2098" i="39"/>
  <c r="D2098" i="39"/>
  <c r="C2098" i="39"/>
  <c r="U2097" i="39"/>
  <c r="F2097" i="39"/>
  <c r="E2097" i="39"/>
  <c r="D2097" i="39"/>
  <c r="C2097" i="39" s="1"/>
  <c r="U2096" i="39"/>
  <c r="F2096" i="39"/>
  <c r="E2096" i="39"/>
  <c r="D2096" i="39"/>
  <c r="C2096" i="39" s="1"/>
  <c r="U2095" i="39"/>
  <c r="F2095" i="39"/>
  <c r="E2095" i="39"/>
  <c r="D2095" i="39"/>
  <c r="C2095" i="39" s="1"/>
  <c r="U2094" i="39"/>
  <c r="F2094" i="39"/>
  <c r="E2094" i="39"/>
  <c r="D2094" i="39"/>
  <c r="C2094" i="39" s="1"/>
  <c r="U2093" i="39"/>
  <c r="F2093" i="39"/>
  <c r="E2093" i="39"/>
  <c r="D2093" i="39"/>
  <c r="C2093" i="39" s="1"/>
  <c r="U2092" i="39"/>
  <c r="F2092" i="39"/>
  <c r="E2092" i="39"/>
  <c r="D2092" i="39"/>
  <c r="C2092" i="39" s="1"/>
  <c r="U2091" i="39"/>
  <c r="F2091" i="39"/>
  <c r="E2091" i="39"/>
  <c r="D2091" i="39"/>
  <c r="C2091" i="39"/>
  <c r="U2090" i="39"/>
  <c r="F2090" i="39"/>
  <c r="E2090" i="39"/>
  <c r="D2090" i="39"/>
  <c r="C2090" i="39"/>
  <c r="U2087" i="39"/>
  <c r="F2087" i="39"/>
  <c r="E2087" i="39"/>
  <c r="D2087" i="39"/>
  <c r="C2087" i="39"/>
  <c r="U2086" i="39"/>
  <c r="F2086" i="39"/>
  <c r="E2086" i="39"/>
  <c r="D2086" i="39"/>
  <c r="C2086" i="39"/>
  <c r="U2085" i="39"/>
  <c r="F2085" i="39"/>
  <c r="E2085" i="39"/>
  <c r="D2085" i="39"/>
  <c r="U2084" i="39"/>
  <c r="F2084" i="39"/>
  <c r="E2084" i="39"/>
  <c r="D2084" i="39"/>
  <c r="C2084" i="39" s="1"/>
  <c r="U2083" i="39"/>
  <c r="F2083" i="39"/>
  <c r="E2083" i="39"/>
  <c r="D2083" i="39"/>
  <c r="C2083" i="39"/>
  <c r="U2082" i="39"/>
  <c r="F2082" i="39"/>
  <c r="E2082" i="39"/>
  <c r="D2082" i="39"/>
  <c r="U2081" i="39"/>
  <c r="F2081" i="39"/>
  <c r="E2081" i="39"/>
  <c r="D2081" i="39"/>
  <c r="C2081" i="39"/>
  <c r="U2080" i="39"/>
  <c r="F2080" i="39"/>
  <c r="E2080" i="39"/>
  <c r="D2080" i="39"/>
  <c r="C2080" i="39"/>
  <c r="U2079" i="39"/>
  <c r="F2079" i="39"/>
  <c r="E2079" i="39"/>
  <c r="D2079" i="39"/>
  <c r="C2079" i="39" s="1"/>
  <c r="U2078" i="39"/>
  <c r="F2078" i="39"/>
  <c r="E2078" i="39"/>
  <c r="D2078" i="39"/>
  <c r="C2078" i="39" s="1"/>
  <c r="U2077" i="39"/>
  <c r="F2077" i="39"/>
  <c r="E2077" i="39"/>
  <c r="D2077" i="39"/>
  <c r="C2077" i="39" s="1"/>
  <c r="U2076" i="39"/>
  <c r="F2076" i="39"/>
  <c r="E2076" i="39"/>
  <c r="D2076" i="39"/>
  <c r="C2076" i="39"/>
  <c r="U2073" i="39"/>
  <c r="F2073" i="39"/>
  <c r="E2073" i="39"/>
  <c r="D2073" i="39"/>
  <c r="C2073" i="39" s="1"/>
  <c r="U2072" i="39"/>
  <c r="F2072" i="39"/>
  <c r="E2072" i="39"/>
  <c r="D2072" i="39"/>
  <c r="C2072" i="39" s="1"/>
  <c r="U2071" i="39"/>
  <c r="F2071" i="39"/>
  <c r="E2071" i="39"/>
  <c r="D2071" i="39"/>
  <c r="C2071" i="39" s="1"/>
  <c r="U2068" i="39"/>
  <c r="F2068" i="39"/>
  <c r="E2068" i="39"/>
  <c r="D2068" i="39"/>
  <c r="C2068" i="39"/>
  <c r="U2067" i="39"/>
  <c r="F2067" i="39"/>
  <c r="E2067" i="39"/>
  <c r="D2067" i="39"/>
  <c r="C2067" i="39"/>
  <c r="U2066" i="39"/>
  <c r="F2066" i="39"/>
  <c r="E2066" i="39"/>
  <c r="D2066" i="39"/>
  <c r="C2066" i="39" s="1"/>
  <c r="U2065" i="39"/>
  <c r="F2065" i="39"/>
  <c r="E2065" i="39"/>
  <c r="D2065" i="39"/>
  <c r="C2065" i="39" s="1"/>
  <c r="U2064" i="39"/>
  <c r="F2064" i="39"/>
  <c r="E2064" i="39"/>
  <c r="D2064" i="39"/>
  <c r="C2064" i="39" s="1"/>
  <c r="U2063" i="39"/>
  <c r="F2063" i="39"/>
  <c r="E2063" i="39"/>
  <c r="D2063" i="39"/>
  <c r="C2063" i="39"/>
  <c r="U2062" i="39"/>
  <c r="F2062" i="39"/>
  <c r="E2062" i="39"/>
  <c r="D2062" i="39"/>
  <c r="U2061" i="39"/>
  <c r="F2061" i="39"/>
  <c r="E2061" i="39"/>
  <c r="D2061" i="39"/>
  <c r="C2061" i="39"/>
  <c r="U2060" i="39"/>
  <c r="F2060" i="39"/>
  <c r="E2060" i="39"/>
  <c r="D2060" i="39"/>
  <c r="C2060" i="39"/>
  <c r="U2059" i="39"/>
  <c r="F2059" i="39"/>
  <c r="E2059" i="39"/>
  <c r="D2059" i="39"/>
  <c r="C2059" i="39" s="1"/>
  <c r="U2058" i="39"/>
  <c r="F2058" i="39"/>
  <c r="E2058" i="39"/>
  <c r="D2058" i="39"/>
  <c r="C2058" i="39" s="1"/>
  <c r="U2057" i="39"/>
  <c r="F2057" i="39"/>
  <c r="E2057" i="39"/>
  <c r="D2057" i="39"/>
  <c r="C2057" i="39" s="1"/>
  <c r="U2056" i="39"/>
  <c r="F2056" i="39"/>
  <c r="E2056" i="39"/>
  <c r="D2056" i="39"/>
  <c r="C2056" i="39" s="1"/>
  <c r="U2055" i="39"/>
  <c r="F2055" i="39"/>
  <c r="E2055" i="39"/>
  <c r="D2055" i="39"/>
  <c r="C2055" i="39" s="1"/>
  <c r="U2052" i="39"/>
  <c r="F2052" i="39"/>
  <c r="E2052" i="39"/>
  <c r="D2052" i="39"/>
  <c r="C2052" i="39" s="1"/>
  <c r="U2051" i="39"/>
  <c r="F2051" i="39"/>
  <c r="E2051" i="39"/>
  <c r="D2051" i="39"/>
  <c r="C2051" i="39"/>
  <c r="U2050" i="39"/>
  <c r="F2050" i="39"/>
  <c r="E2050" i="39"/>
  <c r="D2050" i="39"/>
  <c r="C2050" i="39"/>
  <c r="U2049" i="39"/>
  <c r="F2049" i="39"/>
  <c r="E2049" i="39"/>
  <c r="D2049" i="39"/>
  <c r="C2049" i="39"/>
  <c r="U2048" i="39"/>
  <c r="F2048" i="39"/>
  <c r="E2048" i="39"/>
  <c r="D2048" i="39"/>
  <c r="C2048" i="39"/>
  <c r="U2047" i="39"/>
  <c r="F2047" i="39"/>
  <c r="E2047" i="39"/>
  <c r="D2047" i="39"/>
  <c r="U2046" i="39"/>
  <c r="F2046" i="39"/>
  <c r="E2046" i="39"/>
  <c r="D2046" i="39"/>
  <c r="C2046" i="39" s="1"/>
  <c r="U2045" i="39"/>
  <c r="F2045" i="39"/>
  <c r="E2045" i="39"/>
  <c r="D2045" i="39"/>
  <c r="C2045" i="39"/>
  <c r="U2044" i="39"/>
  <c r="F2044" i="39"/>
  <c r="E2044" i="39"/>
  <c r="D2044" i="39"/>
  <c r="U2043" i="39"/>
  <c r="F2043" i="39"/>
  <c r="E2043" i="39"/>
  <c r="D2043" i="39"/>
  <c r="C2043" i="39"/>
  <c r="U2042" i="39"/>
  <c r="F2042" i="39"/>
  <c r="E2042" i="39"/>
  <c r="D2042" i="39"/>
  <c r="C2042" i="39"/>
  <c r="U2041" i="39"/>
  <c r="F2041" i="39"/>
  <c r="E2041" i="39"/>
  <c r="D2041" i="39"/>
  <c r="C2041" i="39" s="1"/>
  <c r="U2040" i="39"/>
  <c r="F2040" i="39"/>
  <c r="E2040" i="39"/>
  <c r="D2040" i="39"/>
  <c r="C2040" i="39" s="1"/>
  <c r="U2039" i="39"/>
  <c r="F2039" i="39"/>
  <c r="E2039" i="39"/>
  <c r="D2039" i="39"/>
  <c r="C2039" i="39" s="1"/>
  <c r="U2038" i="39"/>
  <c r="F2038" i="39"/>
  <c r="E2038" i="39"/>
  <c r="D2038" i="39"/>
  <c r="C2038" i="39"/>
  <c r="U2037" i="39"/>
  <c r="F2037" i="39"/>
  <c r="E2037" i="39"/>
  <c r="D2037" i="39"/>
  <c r="C2037" i="39" s="1"/>
  <c r="U2036" i="39"/>
  <c r="F2036" i="39"/>
  <c r="E2036" i="39"/>
  <c r="D2036" i="39"/>
  <c r="C2036" i="39" s="1"/>
  <c r="U2035" i="39"/>
  <c r="F2035" i="39"/>
  <c r="E2035" i="39"/>
  <c r="D2035" i="39"/>
  <c r="C2035" i="39" s="1"/>
  <c r="U2034" i="39"/>
  <c r="F2034" i="39"/>
  <c r="E2034" i="39"/>
  <c r="D2034" i="39"/>
  <c r="C2034" i="39"/>
  <c r="U2033" i="39"/>
  <c r="F2033" i="39"/>
  <c r="E2033" i="39"/>
  <c r="D2033" i="39"/>
  <c r="C2033" i="39"/>
  <c r="U2032" i="39"/>
  <c r="F2032" i="39"/>
  <c r="E2032" i="39"/>
  <c r="D2032" i="39"/>
  <c r="C2032" i="39" s="1"/>
  <c r="U2031" i="39"/>
  <c r="F2031" i="39"/>
  <c r="E2031" i="39"/>
  <c r="D2031" i="39"/>
  <c r="C2031" i="39" s="1"/>
  <c r="U2030" i="39"/>
  <c r="F2030" i="39"/>
  <c r="E2030" i="39"/>
  <c r="D2030" i="39"/>
  <c r="C2030" i="39" s="1"/>
  <c r="U2029" i="39"/>
  <c r="F2029" i="39"/>
  <c r="E2029" i="39"/>
  <c r="D2029" i="39"/>
  <c r="C2029" i="39"/>
  <c r="U2028" i="39"/>
  <c r="F2028" i="39"/>
  <c r="E2028" i="39"/>
  <c r="D2028" i="39"/>
  <c r="U2027" i="39"/>
  <c r="F2027" i="39"/>
  <c r="E2027" i="39"/>
  <c r="D2027" i="39"/>
  <c r="C2027" i="39"/>
  <c r="U2026" i="39"/>
  <c r="F2026" i="39"/>
  <c r="E2026" i="39"/>
  <c r="D2026" i="39"/>
  <c r="C2026" i="39"/>
  <c r="U2025" i="39"/>
  <c r="F2025" i="39"/>
  <c r="E2025" i="39"/>
  <c r="D2025" i="39"/>
  <c r="C2025" i="39" s="1"/>
  <c r="U2024" i="39"/>
  <c r="F2024" i="39"/>
  <c r="E2024" i="39"/>
  <c r="D2024" i="39"/>
  <c r="C2024" i="39" s="1"/>
  <c r="U2023" i="39"/>
  <c r="F2023" i="39"/>
  <c r="E2023" i="39"/>
  <c r="D2023" i="39"/>
  <c r="C2023" i="39" s="1"/>
  <c r="U2022" i="39"/>
  <c r="F2022" i="39"/>
  <c r="E2022" i="39"/>
  <c r="D2022" i="39"/>
  <c r="C2022" i="39" s="1"/>
  <c r="U2021" i="39"/>
  <c r="F2021" i="39"/>
  <c r="E2021" i="39"/>
  <c r="D2021" i="39"/>
  <c r="C2021" i="39" s="1"/>
  <c r="U2020" i="39"/>
  <c r="F2020" i="39"/>
  <c r="E2020" i="39"/>
  <c r="D2020" i="39"/>
  <c r="C2020" i="39" s="1"/>
  <c r="U2019" i="39"/>
  <c r="F2019" i="39"/>
  <c r="E2019" i="39"/>
  <c r="D2019" i="39"/>
  <c r="C2019" i="39"/>
  <c r="U2018" i="39"/>
  <c r="F2018" i="39"/>
  <c r="E2018" i="39"/>
  <c r="D2018" i="39"/>
  <c r="C2018" i="39"/>
  <c r="U2017" i="39"/>
  <c r="F2017" i="39"/>
  <c r="E2017" i="39"/>
  <c r="D2017" i="39"/>
  <c r="C2017" i="39"/>
  <c r="U2016" i="39"/>
  <c r="F2016" i="39"/>
  <c r="E2016" i="39"/>
  <c r="D2016" i="39"/>
  <c r="C2016" i="39" s="1"/>
  <c r="U2015" i="39"/>
  <c r="F2015" i="39"/>
  <c r="E2015" i="39"/>
  <c r="D2015" i="39"/>
  <c r="U2014" i="39"/>
  <c r="F2014" i="39"/>
  <c r="E2014" i="39"/>
  <c r="D2014" i="39"/>
  <c r="C2014" i="39" s="1"/>
  <c r="U2013" i="39"/>
  <c r="F2013" i="39"/>
  <c r="E2013" i="39"/>
  <c r="D2013" i="39"/>
  <c r="C2013" i="39"/>
  <c r="U2012" i="39"/>
  <c r="F2012" i="39"/>
  <c r="E2012" i="39"/>
  <c r="D2012" i="39"/>
  <c r="U2011" i="39"/>
  <c r="F2011" i="39"/>
  <c r="E2011" i="39"/>
  <c r="D2011" i="39"/>
  <c r="C2011" i="39"/>
  <c r="U2010" i="39"/>
  <c r="F2010" i="39"/>
  <c r="E2010" i="39"/>
  <c r="D2010" i="39"/>
  <c r="C2010" i="39"/>
  <c r="U2009" i="39"/>
  <c r="F2009" i="39"/>
  <c r="E2009" i="39"/>
  <c r="D2009" i="39"/>
  <c r="U2008" i="39"/>
  <c r="F2008" i="39"/>
  <c r="E2008" i="39"/>
  <c r="D2008" i="39"/>
  <c r="C2008" i="39" s="1"/>
  <c r="U2007" i="39"/>
  <c r="F2007" i="39"/>
  <c r="E2007" i="39"/>
  <c r="D2007" i="39"/>
  <c r="C2007" i="39" s="1"/>
  <c r="U2006" i="39"/>
  <c r="F2006" i="39"/>
  <c r="E2006" i="39"/>
  <c r="D2006" i="39"/>
  <c r="C2006" i="39"/>
  <c r="U2005" i="39"/>
  <c r="F2005" i="39"/>
  <c r="E2005" i="39"/>
  <c r="D2005" i="39"/>
  <c r="C2005" i="39" s="1"/>
  <c r="U2004" i="39"/>
  <c r="F2004" i="39"/>
  <c r="E2004" i="39"/>
  <c r="D2004" i="39"/>
  <c r="C2004" i="39" s="1"/>
  <c r="U2003" i="39"/>
  <c r="F2003" i="39"/>
  <c r="E2003" i="39"/>
  <c r="D2003" i="39"/>
  <c r="C2003" i="39" s="1"/>
  <c r="U2002" i="39"/>
  <c r="F2002" i="39"/>
  <c r="E2002" i="39"/>
  <c r="D2002" i="39"/>
  <c r="C2002" i="39"/>
  <c r="U2001" i="39"/>
  <c r="F2001" i="39"/>
  <c r="E2001" i="39"/>
  <c r="D2001" i="39"/>
  <c r="C2001" i="39"/>
  <c r="U2000" i="39"/>
  <c r="F2000" i="39"/>
  <c r="E2000" i="39"/>
  <c r="D2000" i="39"/>
  <c r="C2000" i="39" s="1"/>
  <c r="U1999" i="39"/>
  <c r="F1999" i="39"/>
  <c r="E1999" i="39"/>
  <c r="D1999" i="39"/>
  <c r="C1999" i="39" s="1"/>
  <c r="U1998" i="39"/>
  <c r="F1998" i="39"/>
  <c r="E1998" i="39"/>
  <c r="D1998" i="39"/>
  <c r="C1998" i="39" s="1"/>
  <c r="U1997" i="39"/>
  <c r="F1997" i="39"/>
  <c r="E1997" i="39"/>
  <c r="D1997" i="39"/>
  <c r="C1997" i="39"/>
  <c r="U1996" i="39"/>
  <c r="F1996" i="39"/>
  <c r="E1996" i="39"/>
  <c r="D1996" i="39"/>
  <c r="U1995" i="39"/>
  <c r="F1995" i="39"/>
  <c r="E1995" i="39"/>
  <c r="D1995" i="39"/>
  <c r="C1995" i="39"/>
  <c r="U1994" i="39"/>
  <c r="F1994" i="39"/>
  <c r="E1994" i="39"/>
  <c r="D1994" i="39"/>
  <c r="C1994" i="39"/>
  <c r="U1993" i="39"/>
  <c r="F1993" i="39"/>
  <c r="E1993" i="39"/>
  <c r="D1993" i="39"/>
  <c r="C1993" i="39" s="1"/>
  <c r="U1992" i="39"/>
  <c r="F1992" i="39"/>
  <c r="E1992" i="39"/>
  <c r="D1992" i="39"/>
  <c r="C1992" i="39" s="1"/>
  <c r="U1991" i="39"/>
  <c r="F1991" i="39"/>
  <c r="E1991" i="39"/>
  <c r="D1991" i="39"/>
  <c r="C1991" i="39" s="1"/>
  <c r="U1990" i="39"/>
  <c r="F1990" i="39"/>
  <c r="E1990" i="39"/>
  <c r="D1990" i="39"/>
  <c r="C1990" i="39" s="1"/>
  <c r="U1989" i="39"/>
  <c r="F1989" i="39"/>
  <c r="E1989" i="39"/>
  <c r="D1989" i="39"/>
  <c r="C1989" i="39" s="1"/>
  <c r="U1988" i="39"/>
  <c r="F1988" i="39"/>
  <c r="E1988" i="39"/>
  <c r="D1988" i="39"/>
  <c r="C1988" i="39" s="1"/>
  <c r="U1987" i="39"/>
  <c r="F1987" i="39"/>
  <c r="E1987" i="39"/>
  <c r="D1987" i="39"/>
  <c r="C1987" i="39"/>
  <c r="U1986" i="39"/>
  <c r="F1986" i="39"/>
  <c r="E1986" i="39"/>
  <c r="D1986" i="39"/>
  <c r="C1986" i="39"/>
  <c r="U1985" i="39"/>
  <c r="F1985" i="39"/>
  <c r="E1985" i="39"/>
  <c r="D1985" i="39"/>
  <c r="C1985" i="39"/>
  <c r="U1984" i="39"/>
  <c r="F1984" i="39"/>
  <c r="E1984" i="39"/>
  <c r="D1984" i="39"/>
  <c r="C1984" i="39"/>
  <c r="U1983" i="39"/>
  <c r="F1983" i="39"/>
  <c r="E1983" i="39"/>
  <c r="D1983" i="39"/>
  <c r="U1982" i="39"/>
  <c r="F1982" i="39"/>
  <c r="E1982" i="39"/>
  <c r="D1982" i="39"/>
  <c r="C1982" i="39" s="1"/>
  <c r="U1981" i="39"/>
  <c r="F1981" i="39"/>
  <c r="E1981" i="39"/>
  <c r="D1981" i="39"/>
  <c r="C1981" i="39"/>
  <c r="U1980" i="39"/>
  <c r="F1980" i="39"/>
  <c r="E1980" i="39"/>
  <c r="C1980" i="39" s="1"/>
  <c r="D1980" i="39"/>
  <c r="U1979" i="39"/>
  <c r="F1979" i="39"/>
  <c r="E1979" i="39"/>
  <c r="D1979" i="39"/>
  <c r="C1979" i="39"/>
  <c r="U1978" i="39"/>
  <c r="F1978" i="39"/>
  <c r="E1978" i="39"/>
  <c r="D1978" i="39"/>
  <c r="C1978" i="39"/>
  <c r="U1977" i="39"/>
  <c r="F1977" i="39"/>
  <c r="E1977" i="39"/>
  <c r="D1977" i="39"/>
  <c r="C1977" i="39" s="1"/>
  <c r="U1976" i="39"/>
  <c r="F1976" i="39"/>
  <c r="E1976" i="39"/>
  <c r="D1976" i="39"/>
  <c r="C1976" i="39" s="1"/>
  <c r="U1975" i="39"/>
  <c r="F1975" i="39"/>
  <c r="E1975" i="39"/>
  <c r="D1975" i="39"/>
  <c r="C1975" i="39" s="1"/>
  <c r="U1974" i="39"/>
  <c r="F1974" i="39"/>
  <c r="E1974" i="39"/>
  <c r="D1974" i="39"/>
  <c r="C1974" i="39"/>
  <c r="U1973" i="39"/>
  <c r="F1973" i="39"/>
  <c r="E1973" i="39"/>
  <c r="D1973" i="39"/>
  <c r="C1973" i="39" s="1"/>
  <c r="U1972" i="39"/>
  <c r="F1972" i="39"/>
  <c r="E1972" i="39"/>
  <c r="D1972" i="39"/>
  <c r="C1972" i="39" s="1"/>
  <c r="U1971" i="39"/>
  <c r="F1971" i="39"/>
  <c r="E1971" i="39"/>
  <c r="D1971" i="39"/>
  <c r="C1971" i="39" s="1"/>
  <c r="U1970" i="39"/>
  <c r="F1970" i="39"/>
  <c r="E1970" i="39"/>
  <c r="D1970" i="39"/>
  <c r="C1970" i="39"/>
  <c r="U1969" i="39"/>
  <c r="F1969" i="39"/>
  <c r="E1969" i="39"/>
  <c r="D1969" i="39"/>
  <c r="C1969" i="39"/>
  <c r="U1968" i="39"/>
  <c r="F1968" i="39"/>
  <c r="E1968" i="39"/>
  <c r="D1968" i="39"/>
  <c r="C1968" i="39" s="1"/>
  <c r="U1967" i="39"/>
  <c r="F1967" i="39"/>
  <c r="E1967" i="39"/>
  <c r="D1967" i="39"/>
  <c r="C1967" i="39" s="1"/>
  <c r="U1966" i="39"/>
  <c r="F1966" i="39"/>
  <c r="E1966" i="39"/>
  <c r="D1966" i="39"/>
  <c r="C1966" i="39" s="1"/>
  <c r="U1965" i="39"/>
  <c r="F1965" i="39"/>
  <c r="E1965" i="39"/>
  <c r="D1965" i="39"/>
  <c r="C1965" i="39"/>
  <c r="U1964" i="39"/>
  <c r="F1964" i="39"/>
  <c r="E1964" i="39"/>
  <c r="D1964" i="39"/>
  <c r="U1963" i="39"/>
  <c r="F1963" i="39"/>
  <c r="E1963" i="39"/>
  <c r="D1963" i="39"/>
  <c r="C1963" i="39"/>
  <c r="U1962" i="39"/>
  <c r="F1962" i="39"/>
  <c r="E1962" i="39"/>
  <c r="D1962" i="39"/>
  <c r="C1962" i="39"/>
  <c r="U1961" i="39"/>
  <c r="F1961" i="39"/>
  <c r="E1961" i="39"/>
  <c r="D1961" i="39"/>
  <c r="C1961" i="39" s="1"/>
  <c r="U1960" i="39"/>
  <c r="F1960" i="39"/>
  <c r="E1960" i="39"/>
  <c r="D1960" i="39"/>
  <c r="C1960" i="39" s="1"/>
  <c r="U1959" i="39"/>
  <c r="F1959" i="39"/>
  <c r="E1959" i="39"/>
  <c r="D1959" i="39"/>
  <c r="C1959" i="39" s="1"/>
  <c r="U1958" i="39"/>
  <c r="F1958" i="39"/>
  <c r="E1958" i="39"/>
  <c r="D1958" i="39"/>
  <c r="C1958" i="39" s="1"/>
  <c r="U1957" i="39"/>
  <c r="F1957" i="39"/>
  <c r="E1957" i="39"/>
  <c r="D1957" i="39"/>
  <c r="C1957" i="39" s="1"/>
  <c r="U1954" i="39"/>
  <c r="F1954" i="39"/>
  <c r="E1954" i="39"/>
  <c r="D1954" i="39"/>
  <c r="C1954" i="39" s="1"/>
  <c r="U1953" i="39"/>
  <c r="F1953" i="39"/>
  <c r="E1953" i="39"/>
  <c r="D1953" i="39"/>
  <c r="C1953" i="39"/>
  <c r="U1952" i="39"/>
  <c r="F1952" i="39"/>
  <c r="E1952" i="39"/>
  <c r="D1952" i="39"/>
  <c r="C1952" i="39"/>
  <c r="U1949" i="39"/>
  <c r="F1949" i="39"/>
  <c r="E1949" i="39"/>
  <c r="D1949" i="39"/>
  <c r="C1949" i="39"/>
  <c r="U1948" i="39"/>
  <c r="F1948" i="39"/>
  <c r="E1948" i="39"/>
  <c r="D1948" i="39"/>
  <c r="C1948" i="39"/>
  <c r="U1947" i="39"/>
  <c r="F1947" i="39"/>
  <c r="E1947" i="39"/>
  <c r="D1947" i="39"/>
  <c r="U1946" i="39"/>
  <c r="F1946" i="39"/>
  <c r="E1946" i="39"/>
  <c r="D1946" i="39"/>
  <c r="C1946" i="39" s="1"/>
  <c r="U1945" i="39"/>
  <c r="F1945" i="39"/>
  <c r="E1945" i="39"/>
  <c r="D1945" i="39"/>
  <c r="C1945" i="39"/>
  <c r="U1944" i="39"/>
  <c r="F1944" i="39"/>
  <c r="E1944" i="39"/>
  <c r="C1944" i="39" s="1"/>
  <c r="D1944" i="39"/>
  <c r="U1943" i="39"/>
  <c r="F1943" i="39"/>
  <c r="E1943" i="39"/>
  <c r="D1943" i="39"/>
  <c r="C1943" i="39"/>
  <c r="U1942" i="39"/>
  <c r="F1942" i="39"/>
  <c r="E1942" i="39"/>
  <c r="D1942" i="39"/>
  <c r="C1942" i="39"/>
  <c r="U1941" i="39"/>
  <c r="F1941" i="39"/>
  <c r="E1941" i="39"/>
  <c r="D1941" i="39"/>
  <c r="C1941" i="39" s="1"/>
  <c r="U1940" i="39"/>
  <c r="F1940" i="39"/>
  <c r="E1940" i="39"/>
  <c r="D1940" i="39"/>
  <c r="C1940" i="39" s="1"/>
  <c r="U1939" i="39"/>
  <c r="F1939" i="39"/>
  <c r="E1939" i="39"/>
  <c r="D1939" i="39"/>
  <c r="C1939" i="39" s="1"/>
  <c r="U1938" i="39"/>
  <c r="F1938" i="39"/>
  <c r="E1938" i="39"/>
  <c r="D1938" i="39"/>
  <c r="C1938" i="39"/>
  <c r="U1937" i="39"/>
  <c r="F1937" i="39"/>
  <c r="E1937" i="39"/>
  <c r="D1937" i="39"/>
  <c r="C1937" i="39" s="1"/>
  <c r="U1936" i="39"/>
  <c r="F1936" i="39"/>
  <c r="E1936" i="39"/>
  <c r="D1936" i="39"/>
  <c r="C1936" i="39" s="1"/>
  <c r="U1935" i="39"/>
  <c r="F1935" i="39"/>
  <c r="E1935" i="39"/>
  <c r="D1935" i="39"/>
  <c r="C1935" i="39" s="1"/>
  <c r="U1934" i="39"/>
  <c r="F1934" i="39"/>
  <c r="E1934" i="39"/>
  <c r="D1934" i="39"/>
  <c r="C1934" i="39"/>
  <c r="U1933" i="39"/>
  <c r="F1933" i="39"/>
  <c r="E1933" i="39"/>
  <c r="D1933" i="39"/>
  <c r="C1933" i="39"/>
  <c r="U1932" i="39"/>
  <c r="F1932" i="39"/>
  <c r="E1932" i="39"/>
  <c r="D1932" i="39"/>
  <c r="C1932" i="39" s="1"/>
  <c r="U1931" i="39"/>
  <c r="F1931" i="39"/>
  <c r="E1931" i="39"/>
  <c r="D1931" i="39"/>
  <c r="C1931" i="39" s="1"/>
  <c r="U1930" i="39"/>
  <c r="F1930" i="39"/>
  <c r="E1930" i="39"/>
  <c r="D1930" i="39"/>
  <c r="C1930" i="39" s="1"/>
  <c r="U1929" i="39"/>
  <c r="F1929" i="39"/>
  <c r="E1929" i="39"/>
  <c r="D1929" i="39"/>
  <c r="C1929" i="39"/>
  <c r="U1928" i="39"/>
  <c r="F1928" i="39"/>
  <c r="E1928" i="39"/>
  <c r="D1928" i="39"/>
  <c r="U1927" i="39"/>
  <c r="F1927" i="39"/>
  <c r="E1927" i="39"/>
  <c r="D1927" i="39"/>
  <c r="C1927" i="39"/>
  <c r="U1926" i="39"/>
  <c r="F1926" i="39"/>
  <c r="E1926" i="39"/>
  <c r="D1926" i="39"/>
  <c r="C1926" i="39"/>
  <c r="U1925" i="39"/>
  <c r="F1925" i="39"/>
  <c r="E1925" i="39"/>
  <c r="D1925" i="39"/>
  <c r="C1925" i="39" s="1"/>
  <c r="U1924" i="39"/>
  <c r="F1924" i="39"/>
  <c r="E1924" i="39"/>
  <c r="D1924" i="39"/>
  <c r="C1924" i="39" s="1"/>
  <c r="U1923" i="39"/>
  <c r="F1923" i="39"/>
  <c r="E1923" i="39"/>
  <c r="D1923" i="39"/>
  <c r="C1923" i="39" s="1"/>
  <c r="U1922" i="39"/>
  <c r="F1922" i="39"/>
  <c r="E1922" i="39"/>
  <c r="D1922" i="39"/>
  <c r="C1922" i="39" s="1"/>
  <c r="U1921" i="39"/>
  <c r="F1921" i="39"/>
  <c r="E1921" i="39"/>
  <c r="D1921" i="39"/>
  <c r="C1921" i="39" s="1"/>
  <c r="U1920" i="39"/>
  <c r="F1920" i="39"/>
  <c r="E1920" i="39"/>
  <c r="D1920" i="39"/>
  <c r="C1920" i="39" s="1"/>
  <c r="U1919" i="39"/>
  <c r="F1919" i="39"/>
  <c r="E1919" i="39"/>
  <c r="D1919" i="39"/>
  <c r="C1919" i="39"/>
  <c r="U1918" i="39"/>
  <c r="F1918" i="39"/>
  <c r="E1918" i="39"/>
  <c r="D1918" i="39"/>
  <c r="C1918" i="39"/>
  <c r="U1917" i="39"/>
  <c r="F1917" i="39"/>
  <c r="E1917" i="39"/>
  <c r="D1917" i="39"/>
  <c r="C1917" i="39"/>
  <c r="U1916" i="39"/>
  <c r="F1916" i="39"/>
  <c r="E1916" i="39"/>
  <c r="D1916" i="39"/>
  <c r="C1916" i="39"/>
  <c r="U1915" i="39"/>
  <c r="F1915" i="39"/>
  <c r="E1915" i="39"/>
  <c r="D1915" i="39"/>
  <c r="U1914" i="39"/>
  <c r="F1914" i="39"/>
  <c r="E1914" i="39"/>
  <c r="D1914" i="39"/>
  <c r="C1914" i="39" s="1"/>
  <c r="U1913" i="39"/>
  <c r="F1913" i="39"/>
  <c r="E1913" i="39"/>
  <c r="D1913" i="39"/>
  <c r="C1913" i="39"/>
  <c r="U1912" i="39"/>
  <c r="F1912" i="39"/>
  <c r="E1912" i="39"/>
  <c r="C1912" i="39" s="1"/>
  <c r="D1912" i="39"/>
  <c r="U1911" i="39"/>
  <c r="F1911" i="39"/>
  <c r="E1911" i="39"/>
  <c r="D1911" i="39"/>
  <c r="C1911" i="39"/>
  <c r="U1910" i="39"/>
  <c r="F1910" i="39"/>
  <c r="E1910" i="39"/>
  <c r="D1910" i="39"/>
  <c r="C1910" i="39"/>
  <c r="U1907" i="39"/>
  <c r="F1907" i="39"/>
  <c r="E1907" i="39"/>
  <c r="D1907" i="39"/>
  <c r="C1907" i="39" s="1"/>
  <c r="U1906" i="39"/>
  <c r="F1906" i="39"/>
  <c r="E1906" i="39"/>
  <c r="D1906" i="39"/>
  <c r="C1906" i="39" s="1"/>
  <c r="U1905" i="39"/>
  <c r="F1905" i="39"/>
  <c r="E1905" i="39"/>
  <c r="D1905" i="39"/>
  <c r="C1905" i="39" s="1"/>
  <c r="U1904" i="39"/>
  <c r="F1904" i="39"/>
  <c r="E1904" i="39"/>
  <c r="D1904" i="39"/>
  <c r="C1904" i="39"/>
  <c r="U1903" i="39"/>
  <c r="F1903" i="39"/>
  <c r="E1903" i="39"/>
  <c r="D1903" i="39"/>
  <c r="C1903" i="39" s="1"/>
  <c r="U1902" i="39"/>
  <c r="F1902" i="39"/>
  <c r="E1902" i="39"/>
  <c r="D1902" i="39"/>
  <c r="C1902" i="39" s="1"/>
  <c r="U1901" i="39"/>
  <c r="F1901" i="39"/>
  <c r="E1901" i="39"/>
  <c r="D1901" i="39"/>
  <c r="C1901" i="39" s="1"/>
  <c r="U1900" i="39"/>
  <c r="F1900" i="39"/>
  <c r="E1900" i="39"/>
  <c r="D1900" i="39"/>
  <c r="C1900" i="39"/>
  <c r="U1899" i="39"/>
  <c r="F1899" i="39"/>
  <c r="E1899" i="39"/>
  <c r="D1899" i="39"/>
  <c r="C1899" i="39"/>
  <c r="U1898" i="39"/>
  <c r="F1898" i="39"/>
  <c r="E1898" i="39"/>
  <c r="D1898" i="39"/>
  <c r="C1898" i="39" s="1"/>
  <c r="U1897" i="39"/>
  <c r="F1897" i="39"/>
  <c r="E1897" i="39"/>
  <c r="D1897" i="39"/>
  <c r="C1897" i="39" s="1"/>
  <c r="U1896" i="39"/>
  <c r="F1896" i="39"/>
  <c r="E1896" i="39"/>
  <c r="D1896" i="39"/>
  <c r="C1896" i="39" s="1"/>
  <c r="U1895" i="39"/>
  <c r="F1895" i="39"/>
  <c r="E1895" i="39"/>
  <c r="D1895" i="39"/>
  <c r="C1895" i="39"/>
  <c r="U1894" i="39"/>
  <c r="F1894" i="39"/>
  <c r="E1894" i="39"/>
  <c r="D1894" i="39"/>
  <c r="U1893" i="39"/>
  <c r="F1893" i="39"/>
  <c r="E1893" i="39"/>
  <c r="D1893" i="39"/>
  <c r="C1893" i="39"/>
  <c r="U1892" i="39"/>
  <c r="F1892" i="39"/>
  <c r="E1892" i="39"/>
  <c r="D1892" i="39"/>
  <c r="C1892" i="39"/>
  <c r="U1891" i="39"/>
  <c r="F1891" i="39"/>
  <c r="E1891" i="39"/>
  <c r="D1891" i="39"/>
  <c r="C1891" i="39" s="1"/>
  <c r="U1890" i="39"/>
  <c r="F1890" i="39"/>
  <c r="E1890" i="39"/>
  <c r="D1890" i="39"/>
  <c r="C1890" i="39" s="1"/>
  <c r="U1889" i="39"/>
  <c r="F1889" i="39"/>
  <c r="E1889" i="39"/>
  <c r="D1889" i="39"/>
  <c r="C1889" i="39" s="1"/>
  <c r="U1888" i="39"/>
  <c r="F1888" i="39"/>
  <c r="E1888" i="39"/>
  <c r="D1888" i="39"/>
  <c r="C1888" i="39" s="1"/>
  <c r="U1887" i="39"/>
  <c r="F1887" i="39"/>
  <c r="E1887" i="39"/>
  <c r="D1887" i="39"/>
  <c r="C1887" i="39" s="1"/>
  <c r="U1886" i="39"/>
  <c r="F1886" i="39"/>
  <c r="E1886" i="39"/>
  <c r="D1886" i="39"/>
  <c r="C1886" i="39" s="1"/>
  <c r="U1885" i="39"/>
  <c r="F1885" i="39"/>
  <c r="E1885" i="39"/>
  <c r="D1885" i="39"/>
  <c r="C1885" i="39"/>
  <c r="U1884" i="39"/>
  <c r="F1884" i="39"/>
  <c r="E1884" i="39"/>
  <c r="D1884" i="39"/>
  <c r="C1884" i="39"/>
  <c r="U1883" i="39"/>
  <c r="F1883" i="39"/>
  <c r="E1883" i="39"/>
  <c r="D1883" i="39"/>
  <c r="C1883" i="39"/>
  <c r="U1882" i="39"/>
  <c r="F1882" i="39"/>
  <c r="E1882" i="39"/>
  <c r="D1882" i="39"/>
  <c r="C1882" i="39"/>
  <c r="U1881" i="39"/>
  <c r="F1881" i="39"/>
  <c r="E1881" i="39"/>
  <c r="D1881" i="39"/>
  <c r="U1880" i="39"/>
  <c r="F1880" i="39"/>
  <c r="E1880" i="39"/>
  <c r="D1880" i="39"/>
  <c r="C1880" i="39" s="1"/>
  <c r="U1879" i="39"/>
  <c r="F1879" i="39"/>
  <c r="E1879" i="39"/>
  <c r="D1879" i="39"/>
  <c r="C1879" i="39"/>
  <c r="U1878" i="39"/>
  <c r="F1878" i="39"/>
  <c r="E1878" i="39"/>
  <c r="C1878" i="39" s="1"/>
  <c r="D1878" i="39"/>
  <c r="U1877" i="39"/>
  <c r="F1877" i="39"/>
  <c r="E1877" i="39"/>
  <c r="D1877" i="39"/>
  <c r="C1877" i="39"/>
  <c r="U1876" i="39"/>
  <c r="F1876" i="39"/>
  <c r="E1876" i="39"/>
  <c r="D1876" i="39"/>
  <c r="C1876" i="39"/>
  <c r="U1875" i="39"/>
  <c r="F1875" i="39"/>
  <c r="E1875" i="39"/>
  <c r="D1875" i="39"/>
  <c r="C1875" i="39" s="1"/>
  <c r="U1874" i="39"/>
  <c r="F1874" i="39"/>
  <c r="E1874" i="39"/>
  <c r="D1874" i="39"/>
  <c r="C1874" i="39" s="1"/>
  <c r="U1873" i="39"/>
  <c r="F1873" i="39"/>
  <c r="E1873" i="39"/>
  <c r="D1873" i="39"/>
  <c r="C1873" i="39" s="1"/>
  <c r="U1872" i="39"/>
  <c r="F1872" i="39"/>
  <c r="E1872" i="39"/>
  <c r="D1872" i="39"/>
  <c r="C1872" i="39"/>
  <c r="U1871" i="39"/>
  <c r="F1871" i="39"/>
  <c r="E1871" i="39"/>
  <c r="D1871" i="39"/>
  <c r="C1871" i="39" s="1"/>
  <c r="U1870" i="39"/>
  <c r="F1870" i="39"/>
  <c r="E1870" i="39"/>
  <c r="D1870" i="39"/>
  <c r="C1870" i="39" s="1"/>
  <c r="U1869" i="39"/>
  <c r="F1869" i="39"/>
  <c r="E1869" i="39"/>
  <c r="D1869" i="39"/>
  <c r="C1869" i="39" s="1"/>
  <c r="U1868" i="39"/>
  <c r="F1868" i="39"/>
  <c r="E1868" i="39"/>
  <c r="D1868" i="39"/>
  <c r="C1868" i="39"/>
  <c r="U1867" i="39"/>
  <c r="F1867" i="39"/>
  <c r="E1867" i="39"/>
  <c r="D1867" i="39"/>
  <c r="C1867" i="39"/>
  <c r="U1866" i="39"/>
  <c r="F1866" i="39"/>
  <c r="E1866" i="39"/>
  <c r="D1866" i="39"/>
  <c r="C1866" i="39" s="1"/>
  <c r="U1865" i="39"/>
  <c r="F1865" i="39"/>
  <c r="E1865" i="39"/>
  <c r="D1865" i="39"/>
  <c r="C1865" i="39" s="1"/>
  <c r="U1864" i="39"/>
  <c r="F1864" i="39"/>
  <c r="E1864" i="39"/>
  <c r="D1864" i="39"/>
  <c r="C1864" i="39" s="1"/>
  <c r="U1863" i="39"/>
  <c r="F1863" i="39"/>
  <c r="E1863" i="39"/>
  <c r="D1863" i="39"/>
  <c r="C1863" i="39"/>
  <c r="U1862" i="39"/>
  <c r="F1862" i="39"/>
  <c r="E1862" i="39"/>
  <c r="D1862" i="39"/>
  <c r="U1861" i="39"/>
  <c r="F1861" i="39"/>
  <c r="E1861" i="39"/>
  <c r="D1861" i="39"/>
  <c r="C1861" i="39"/>
  <c r="U1860" i="39"/>
  <c r="F1860" i="39"/>
  <c r="E1860" i="39"/>
  <c r="D1860" i="39"/>
  <c r="C1860" i="39"/>
  <c r="U1859" i="39"/>
  <c r="F1859" i="39"/>
  <c r="E1859" i="39"/>
  <c r="D1859" i="39"/>
  <c r="C1859" i="39" s="1"/>
  <c r="U1858" i="39"/>
  <c r="F1858" i="39"/>
  <c r="E1858" i="39"/>
  <c r="D1858" i="39"/>
  <c r="C1858" i="39" s="1"/>
  <c r="U1855" i="39"/>
  <c r="F1855" i="39"/>
  <c r="E1855" i="39"/>
  <c r="D1855" i="39"/>
  <c r="C1855" i="39" s="1"/>
  <c r="U1854" i="39"/>
  <c r="F1854" i="39"/>
  <c r="E1854" i="39"/>
  <c r="D1854" i="39"/>
  <c r="C1854" i="39" s="1"/>
  <c r="U1853" i="39"/>
  <c r="F1853" i="39"/>
  <c r="E1853" i="39"/>
  <c r="D1853" i="39"/>
  <c r="C1853" i="39" s="1"/>
  <c r="U1852" i="39"/>
  <c r="F1852" i="39"/>
  <c r="E1852" i="39"/>
  <c r="D1852" i="39"/>
  <c r="C1852" i="39" s="1"/>
  <c r="U1851" i="39"/>
  <c r="F1851" i="39"/>
  <c r="E1851" i="39"/>
  <c r="D1851" i="39"/>
  <c r="C1851" i="39"/>
  <c r="U1850" i="39"/>
  <c r="F1850" i="39"/>
  <c r="E1850" i="39"/>
  <c r="D1850" i="39"/>
  <c r="C1850" i="39"/>
  <c r="U1849" i="39"/>
  <c r="F1849" i="39"/>
  <c r="E1849" i="39"/>
  <c r="D1849" i="39"/>
  <c r="C1849" i="39"/>
  <c r="U1848" i="39"/>
  <c r="F1848" i="39"/>
  <c r="E1848" i="39"/>
  <c r="D1848" i="39"/>
  <c r="C1848" i="39"/>
  <c r="U1847" i="39"/>
  <c r="F1847" i="39"/>
  <c r="E1847" i="39"/>
  <c r="D1847" i="39"/>
  <c r="U1846" i="39"/>
  <c r="F1846" i="39"/>
  <c r="E1846" i="39"/>
  <c r="D1846" i="39"/>
  <c r="C1846" i="39" s="1"/>
  <c r="U1845" i="39"/>
  <c r="F1845" i="39"/>
  <c r="E1845" i="39"/>
  <c r="D1845" i="39"/>
  <c r="C1845" i="39"/>
  <c r="U1844" i="39"/>
  <c r="F1844" i="39"/>
  <c r="E1844" i="39"/>
  <c r="C1844" i="39" s="1"/>
  <c r="D1844" i="39"/>
  <c r="U1843" i="39"/>
  <c r="F1843" i="39"/>
  <c r="E1843" i="39"/>
  <c r="D1843" i="39"/>
  <c r="C1843" i="39"/>
  <c r="U1842" i="39"/>
  <c r="F1842" i="39"/>
  <c r="E1842" i="39"/>
  <c r="D1842" i="39"/>
  <c r="C1842" i="39"/>
  <c r="U1841" i="39"/>
  <c r="F1841" i="39"/>
  <c r="E1841" i="39"/>
  <c r="D1841" i="39"/>
  <c r="U1840" i="39"/>
  <c r="F1840" i="39"/>
  <c r="E1840" i="39"/>
  <c r="D1840" i="39"/>
  <c r="C1840" i="39" s="1"/>
  <c r="U1839" i="39"/>
  <c r="F1839" i="39"/>
  <c r="E1839" i="39"/>
  <c r="D1839" i="39"/>
  <c r="C1839" i="39" s="1"/>
  <c r="U1838" i="39"/>
  <c r="F1838" i="39"/>
  <c r="E1838" i="39"/>
  <c r="D1838" i="39"/>
  <c r="C1838" i="39"/>
  <c r="U1837" i="39"/>
  <c r="F1837" i="39"/>
  <c r="E1837" i="39"/>
  <c r="D1837" i="39"/>
  <c r="C1837" i="39" s="1"/>
  <c r="U1836" i="39"/>
  <c r="F1836" i="39"/>
  <c r="E1836" i="39"/>
  <c r="D1836" i="39"/>
  <c r="C1836" i="39" s="1"/>
  <c r="U1835" i="39"/>
  <c r="F1835" i="39"/>
  <c r="E1835" i="39"/>
  <c r="D1835" i="39"/>
  <c r="C1835" i="39" s="1"/>
  <c r="U1834" i="39"/>
  <c r="F1834" i="39"/>
  <c r="E1834" i="39"/>
  <c r="D1834" i="39"/>
  <c r="C1834" i="39"/>
  <c r="U1833" i="39"/>
  <c r="F1833" i="39"/>
  <c r="E1833" i="39"/>
  <c r="D1833" i="39"/>
  <c r="C1833" i="39"/>
  <c r="U1832" i="39"/>
  <c r="F1832" i="39"/>
  <c r="E1832" i="39"/>
  <c r="D1832" i="39"/>
  <c r="C1832" i="39" s="1"/>
  <c r="U1831" i="39"/>
  <c r="F1831" i="39"/>
  <c r="E1831" i="39"/>
  <c r="D1831" i="39"/>
  <c r="C1831" i="39" s="1"/>
  <c r="U1830" i="39"/>
  <c r="F1830" i="39"/>
  <c r="E1830" i="39"/>
  <c r="D1830" i="39"/>
  <c r="C1830" i="39" s="1"/>
  <c r="U1829" i="39"/>
  <c r="F1829" i="39"/>
  <c r="E1829" i="39"/>
  <c r="D1829" i="39"/>
  <c r="C1829" i="39"/>
  <c r="U1828" i="39"/>
  <c r="F1828" i="39"/>
  <c r="E1828" i="39"/>
  <c r="D1828" i="39"/>
  <c r="U1827" i="39"/>
  <c r="F1827" i="39"/>
  <c r="E1827" i="39"/>
  <c r="D1827" i="39"/>
  <c r="C1827" i="39"/>
  <c r="U1826" i="39"/>
  <c r="F1826" i="39"/>
  <c r="E1826" i="39"/>
  <c r="D1826" i="39"/>
  <c r="C1826" i="39"/>
  <c r="U1825" i="39"/>
  <c r="F1825" i="39"/>
  <c r="E1825" i="39"/>
  <c r="D1825" i="39"/>
  <c r="C1825" i="39" s="1"/>
  <c r="U1824" i="39"/>
  <c r="F1824" i="39"/>
  <c r="E1824" i="39"/>
  <c r="D1824" i="39"/>
  <c r="C1824" i="39" s="1"/>
  <c r="U1823" i="39"/>
  <c r="F1823" i="39"/>
  <c r="E1823" i="39"/>
  <c r="D1823" i="39"/>
  <c r="C1823" i="39" s="1"/>
  <c r="U1822" i="39"/>
  <c r="F1822" i="39"/>
  <c r="E1822" i="39"/>
  <c r="D1822" i="39"/>
  <c r="C1822" i="39" s="1"/>
  <c r="U1821" i="39"/>
  <c r="F1821" i="39"/>
  <c r="E1821" i="39"/>
  <c r="D1821" i="39"/>
  <c r="C1821" i="39" s="1"/>
  <c r="U1820" i="39"/>
  <c r="F1820" i="39"/>
  <c r="E1820" i="39"/>
  <c r="D1820" i="39"/>
  <c r="C1820" i="39" s="1"/>
  <c r="U1819" i="39"/>
  <c r="F1819" i="39"/>
  <c r="E1819" i="39"/>
  <c r="D1819" i="39"/>
  <c r="C1819" i="39" s="1"/>
  <c r="U1818" i="39"/>
  <c r="F1818" i="39"/>
  <c r="E1818" i="39"/>
  <c r="D1818" i="39"/>
  <c r="C1818" i="39"/>
  <c r="U1817" i="39"/>
  <c r="F1817" i="39"/>
  <c r="E1817" i="39"/>
  <c r="D1817" i="39"/>
  <c r="C1817" i="39"/>
  <c r="U1816" i="39"/>
  <c r="F1816" i="39"/>
  <c r="E1816" i="39"/>
  <c r="D1816" i="39"/>
  <c r="C1816" i="39"/>
  <c r="U1815" i="39"/>
  <c r="F1815" i="39"/>
  <c r="E1815" i="39"/>
  <c r="D1815" i="39"/>
  <c r="U1814" i="39"/>
  <c r="F1814" i="39"/>
  <c r="E1814" i="39"/>
  <c r="D1814" i="39"/>
  <c r="C1814" i="39" s="1"/>
  <c r="U1813" i="39"/>
  <c r="F1813" i="39"/>
  <c r="E1813" i="39"/>
  <c r="D1813" i="39"/>
  <c r="C1813" i="39"/>
  <c r="U1812" i="39"/>
  <c r="F1812" i="39"/>
  <c r="E1812" i="39"/>
  <c r="C1812" i="39" s="1"/>
  <c r="D1812" i="39"/>
  <c r="U1811" i="39"/>
  <c r="F1811" i="39"/>
  <c r="E1811" i="39"/>
  <c r="D1811" i="39"/>
  <c r="C1811" i="39"/>
  <c r="U1810" i="39"/>
  <c r="F1810" i="39"/>
  <c r="E1810" i="39"/>
  <c r="C1810" i="39" s="1"/>
  <c r="D1810" i="39"/>
  <c r="U1809" i="39"/>
  <c r="F1809" i="39"/>
  <c r="E1809" i="39"/>
  <c r="D1809" i="39"/>
  <c r="C1809" i="39" s="1"/>
  <c r="U1808" i="39"/>
  <c r="F1808" i="39"/>
  <c r="E1808" i="39"/>
  <c r="D1808" i="39"/>
  <c r="C1808" i="39" s="1"/>
  <c r="U1807" i="39"/>
  <c r="F1807" i="39"/>
  <c r="E1807" i="39"/>
  <c r="D1807" i="39"/>
  <c r="C1807" i="39" s="1"/>
  <c r="U1806" i="39"/>
  <c r="F1806" i="39"/>
  <c r="E1806" i="39"/>
  <c r="D1806" i="39"/>
  <c r="C1806" i="39" s="1"/>
  <c r="U1805" i="39"/>
  <c r="F1805" i="39"/>
  <c r="E1805" i="39"/>
  <c r="D1805" i="39"/>
  <c r="C1805" i="39" s="1"/>
  <c r="U1804" i="39"/>
  <c r="F1804" i="39"/>
  <c r="E1804" i="39"/>
  <c r="D1804" i="39"/>
  <c r="C1804" i="39" s="1"/>
  <c r="U1803" i="39"/>
  <c r="F1803" i="39"/>
  <c r="E1803" i="39"/>
  <c r="D1803" i="39"/>
  <c r="C1803" i="39"/>
  <c r="U1802" i="39"/>
  <c r="F1802" i="39"/>
  <c r="E1802" i="39"/>
  <c r="D1802" i="39"/>
  <c r="C1802" i="39"/>
  <c r="U1801" i="39"/>
  <c r="F1801" i="39"/>
  <c r="E1801" i="39"/>
  <c r="D1801" i="39"/>
  <c r="C1801" i="39"/>
  <c r="U1800" i="39"/>
  <c r="F1800" i="39"/>
  <c r="E1800" i="39"/>
  <c r="D1800" i="39"/>
  <c r="C1800" i="39"/>
  <c r="U1799" i="39"/>
  <c r="F1799" i="39"/>
  <c r="E1799" i="39"/>
  <c r="D1799" i="39"/>
  <c r="U1798" i="39"/>
  <c r="F1798" i="39"/>
  <c r="E1798" i="39"/>
  <c r="D1798" i="39"/>
  <c r="C1798" i="39" s="1"/>
  <c r="U1797" i="39"/>
  <c r="F1797" i="39"/>
  <c r="E1797" i="39"/>
  <c r="D1797" i="39"/>
  <c r="C1797" i="39"/>
  <c r="U1796" i="39"/>
  <c r="F1796" i="39"/>
  <c r="E1796" i="39"/>
  <c r="C1796" i="39" s="1"/>
  <c r="D1796" i="39"/>
  <c r="U1795" i="39"/>
  <c r="F1795" i="39"/>
  <c r="E1795" i="39"/>
  <c r="D1795" i="39"/>
  <c r="C1795" i="39"/>
  <c r="U1794" i="39"/>
  <c r="F1794" i="39"/>
  <c r="E1794" i="39"/>
  <c r="C1794" i="39" s="1"/>
  <c r="D1794" i="39"/>
  <c r="U1793" i="39"/>
  <c r="F1793" i="39"/>
  <c r="E1793" i="39"/>
  <c r="D1793" i="39"/>
  <c r="U1792" i="39"/>
  <c r="F1792" i="39"/>
  <c r="E1792" i="39"/>
  <c r="D1792" i="39"/>
  <c r="C1792" i="39" s="1"/>
  <c r="U1791" i="39"/>
  <c r="F1791" i="39"/>
  <c r="E1791" i="39"/>
  <c r="D1791" i="39"/>
  <c r="C1791" i="39" s="1"/>
  <c r="U1790" i="39"/>
  <c r="F1790" i="39"/>
  <c r="E1790" i="39"/>
  <c r="D1790" i="39"/>
  <c r="C1790" i="39" s="1"/>
  <c r="U1789" i="39"/>
  <c r="F1789" i="39"/>
  <c r="E1789" i="39"/>
  <c r="D1789" i="39"/>
  <c r="C1789" i="39" s="1"/>
  <c r="U1788" i="39"/>
  <c r="F1788" i="39"/>
  <c r="E1788" i="39"/>
  <c r="D1788" i="39"/>
  <c r="C1788" i="39" s="1"/>
  <c r="U1787" i="39"/>
  <c r="F1787" i="39"/>
  <c r="E1787" i="39"/>
  <c r="D1787" i="39"/>
  <c r="C1787" i="39"/>
  <c r="U1786" i="39"/>
  <c r="F1786" i="39"/>
  <c r="E1786" i="39"/>
  <c r="D1786" i="39"/>
  <c r="C1786" i="39"/>
  <c r="U1785" i="39"/>
  <c r="F1785" i="39"/>
  <c r="E1785" i="39"/>
  <c r="D1785" i="39"/>
  <c r="C1785" i="39"/>
  <c r="U1784" i="39"/>
  <c r="F1784" i="39"/>
  <c r="E1784" i="39"/>
  <c r="D1784" i="39"/>
  <c r="C1784" i="39"/>
  <c r="U1783" i="39"/>
  <c r="F1783" i="39"/>
  <c r="E1783" i="39"/>
  <c r="D1783" i="39"/>
  <c r="U1780" i="39"/>
  <c r="F1780" i="39"/>
  <c r="E1780" i="39"/>
  <c r="D1780" i="39"/>
  <c r="C1780" i="39" s="1"/>
  <c r="U1779" i="39"/>
  <c r="F1779" i="39"/>
  <c r="E1779" i="39"/>
  <c r="D1779" i="39"/>
  <c r="C1779" i="39"/>
  <c r="U1778" i="39"/>
  <c r="F1778" i="39"/>
  <c r="E1778" i="39"/>
  <c r="C1778" i="39" s="1"/>
  <c r="D1778" i="39"/>
  <c r="U1777" i="39"/>
  <c r="F1777" i="39"/>
  <c r="E1777" i="39"/>
  <c r="D1777" i="39"/>
  <c r="C1777" i="39"/>
  <c r="U1776" i="39"/>
  <c r="F1776" i="39"/>
  <c r="E1776" i="39"/>
  <c r="C1776" i="39" s="1"/>
  <c r="D1776" i="39"/>
  <c r="U1775" i="39"/>
  <c r="F1775" i="39"/>
  <c r="E1775" i="39"/>
  <c r="D1775" i="39"/>
  <c r="C1775" i="39" s="1"/>
  <c r="U1774" i="39"/>
  <c r="F1774" i="39"/>
  <c r="E1774" i="39"/>
  <c r="D1774" i="39"/>
  <c r="C1774" i="39" s="1"/>
  <c r="U1773" i="39"/>
  <c r="F1773" i="39"/>
  <c r="E1773" i="39"/>
  <c r="D1773" i="39"/>
  <c r="C1773" i="39" s="1"/>
  <c r="U1772" i="39"/>
  <c r="F1772" i="39"/>
  <c r="E1772" i="39"/>
  <c r="D1772" i="39"/>
  <c r="C1772" i="39" s="1"/>
  <c r="U1771" i="39"/>
  <c r="F1771" i="39"/>
  <c r="E1771" i="39"/>
  <c r="D1771" i="39"/>
  <c r="C1771" i="39" s="1"/>
  <c r="U1770" i="39"/>
  <c r="F1770" i="39"/>
  <c r="E1770" i="39"/>
  <c r="D1770" i="39"/>
  <c r="C1770" i="39" s="1"/>
  <c r="U1769" i="39"/>
  <c r="F1769" i="39"/>
  <c r="E1769" i="39"/>
  <c r="D1769" i="39"/>
  <c r="C1769" i="39"/>
  <c r="U1768" i="39"/>
  <c r="F1768" i="39"/>
  <c r="E1768" i="39"/>
  <c r="D1768" i="39"/>
  <c r="C1768" i="39"/>
  <c r="U1767" i="39"/>
  <c r="F1767" i="39"/>
  <c r="E1767" i="39"/>
  <c r="D1767" i="39"/>
  <c r="C1767" i="39"/>
  <c r="U1766" i="39"/>
  <c r="F1766" i="39"/>
  <c r="E1766" i="39"/>
  <c r="D1766" i="39"/>
  <c r="C1766" i="39"/>
  <c r="U1765" i="39"/>
  <c r="F1765" i="39"/>
  <c r="E1765" i="39"/>
  <c r="D1765" i="39"/>
  <c r="U1764" i="39"/>
  <c r="F1764" i="39"/>
  <c r="E1764" i="39"/>
  <c r="D1764" i="39"/>
  <c r="C1764" i="39" s="1"/>
  <c r="U1763" i="39"/>
  <c r="F1763" i="39"/>
  <c r="E1763" i="39"/>
  <c r="D1763" i="39"/>
  <c r="C1763" i="39"/>
  <c r="U1762" i="39"/>
  <c r="F1762" i="39"/>
  <c r="E1762" i="39"/>
  <c r="C1762" i="39" s="1"/>
  <c r="D1762" i="39"/>
  <c r="U1761" i="39"/>
  <c r="F1761" i="39"/>
  <c r="E1761" i="39"/>
  <c r="D1761" i="39"/>
  <c r="C1761" i="39"/>
  <c r="U1760" i="39"/>
  <c r="F1760" i="39"/>
  <c r="E1760" i="39"/>
  <c r="C1760" i="39" s="1"/>
  <c r="D1760" i="39"/>
  <c r="U1759" i="39"/>
  <c r="F1759" i="39"/>
  <c r="E1759" i="39"/>
  <c r="D1759" i="39"/>
  <c r="U1758" i="39"/>
  <c r="F1758" i="39"/>
  <c r="E1758" i="39"/>
  <c r="D1758" i="39"/>
  <c r="C1758" i="39" s="1"/>
  <c r="U1757" i="39"/>
  <c r="F1757" i="39"/>
  <c r="E1757" i="39"/>
  <c r="D1757" i="39"/>
  <c r="C1757" i="39" s="1"/>
  <c r="U1756" i="39"/>
  <c r="F1756" i="39"/>
  <c r="E1756" i="39"/>
  <c r="D1756" i="39"/>
  <c r="C1756" i="39"/>
  <c r="U1755" i="39"/>
  <c r="F1755" i="39"/>
  <c r="E1755" i="39"/>
  <c r="D1755" i="39"/>
  <c r="C1755" i="39" s="1"/>
  <c r="U1752" i="39"/>
  <c r="F1752" i="39"/>
  <c r="E1752" i="39"/>
  <c r="D1752" i="39"/>
  <c r="C1752" i="39" s="1"/>
  <c r="U1751" i="39"/>
  <c r="F1751" i="39"/>
  <c r="E1751" i="39"/>
  <c r="D1751" i="39"/>
  <c r="C1751" i="39"/>
  <c r="U1750" i="39"/>
  <c r="F1750" i="39"/>
  <c r="E1750" i="39"/>
  <c r="D1750" i="39"/>
  <c r="C1750" i="39"/>
  <c r="U1749" i="39"/>
  <c r="F1749" i="39"/>
  <c r="E1749" i="39"/>
  <c r="D1749" i="39"/>
  <c r="C1749" i="39"/>
  <c r="U1748" i="39"/>
  <c r="F1748" i="39"/>
  <c r="E1748" i="39"/>
  <c r="D1748" i="39"/>
  <c r="C1748" i="39"/>
  <c r="U1747" i="39"/>
  <c r="F1747" i="39"/>
  <c r="E1747" i="39"/>
  <c r="D1747" i="39"/>
  <c r="C1747" i="39" s="1"/>
  <c r="U1746" i="39"/>
  <c r="F1746" i="39"/>
  <c r="E1746" i="39"/>
  <c r="D1746" i="39"/>
  <c r="C1746" i="39" s="1"/>
  <c r="U1745" i="39"/>
  <c r="F1745" i="39"/>
  <c r="E1745" i="39"/>
  <c r="D1745" i="39"/>
  <c r="C1745" i="39"/>
  <c r="U1744" i="39"/>
  <c r="F1744" i="39"/>
  <c r="E1744" i="39"/>
  <c r="C1744" i="39" s="1"/>
  <c r="D1744" i="39"/>
  <c r="U1743" i="39"/>
  <c r="F1743" i="39"/>
  <c r="E1743" i="39"/>
  <c r="D1743" i="39"/>
  <c r="C1743" i="39"/>
  <c r="U1742" i="39"/>
  <c r="F1742" i="39"/>
  <c r="E1742" i="39"/>
  <c r="C1742" i="39" s="1"/>
  <c r="D1742" i="39"/>
  <c r="U1741" i="39"/>
  <c r="F1741" i="39"/>
  <c r="E1741" i="39"/>
  <c r="D1741" i="39"/>
  <c r="U1740" i="39"/>
  <c r="F1740" i="39"/>
  <c r="E1740" i="39"/>
  <c r="D1740" i="39"/>
  <c r="C1740" i="39" s="1"/>
  <c r="U1739" i="39"/>
  <c r="F1739" i="39"/>
  <c r="E1739" i="39"/>
  <c r="D1739" i="39"/>
  <c r="C1739" i="39" s="1"/>
  <c r="U1738" i="39"/>
  <c r="F1738" i="39"/>
  <c r="E1738" i="39"/>
  <c r="D1738" i="39"/>
  <c r="C1738" i="39"/>
  <c r="U1737" i="39"/>
  <c r="F1737" i="39"/>
  <c r="E1737" i="39"/>
  <c r="D1737" i="39"/>
  <c r="C1737" i="39" s="1"/>
  <c r="U1736" i="39"/>
  <c r="F1736" i="39"/>
  <c r="E1736" i="39"/>
  <c r="D1736" i="39"/>
  <c r="C1736" i="39" s="1"/>
  <c r="U1735" i="39"/>
  <c r="F1735" i="39"/>
  <c r="E1735" i="39"/>
  <c r="D1735" i="39"/>
  <c r="U1734" i="39"/>
  <c r="F1734" i="39"/>
  <c r="E1734" i="39"/>
  <c r="D1734" i="39"/>
  <c r="C1734" i="39"/>
  <c r="U1733" i="39"/>
  <c r="F1733" i="39"/>
  <c r="E1733" i="39"/>
  <c r="D1733" i="39"/>
  <c r="C1733" i="39"/>
  <c r="U1732" i="39"/>
  <c r="F1732" i="39"/>
  <c r="E1732" i="39"/>
  <c r="D1732" i="39"/>
  <c r="C1732" i="39"/>
  <c r="U1731" i="39"/>
  <c r="F1731" i="39"/>
  <c r="E1731" i="39"/>
  <c r="D1731" i="39"/>
  <c r="C1731" i="39" s="1"/>
  <c r="U1730" i="39"/>
  <c r="F1730" i="39"/>
  <c r="E1730" i="39"/>
  <c r="D1730" i="39"/>
  <c r="C1730" i="39" s="1"/>
  <c r="U1729" i="39"/>
  <c r="F1729" i="39"/>
  <c r="E1729" i="39"/>
  <c r="D1729" i="39"/>
  <c r="C1729" i="39"/>
  <c r="U1728" i="39"/>
  <c r="F1728" i="39"/>
  <c r="E1728" i="39"/>
  <c r="C1728" i="39" s="1"/>
  <c r="D1728" i="39"/>
  <c r="U1727" i="39"/>
  <c r="F1727" i="39"/>
  <c r="E1727" i="39"/>
  <c r="D1727" i="39"/>
  <c r="C1727" i="39"/>
  <c r="U1726" i="39"/>
  <c r="F1726" i="39"/>
  <c r="E1726" i="39"/>
  <c r="C1726" i="39" s="1"/>
  <c r="D1726" i="39"/>
  <c r="U1725" i="39"/>
  <c r="F1725" i="39"/>
  <c r="E1725" i="39"/>
  <c r="D1725" i="39"/>
  <c r="C1725" i="39" s="1"/>
  <c r="U1724" i="39"/>
  <c r="F1724" i="39"/>
  <c r="E1724" i="39"/>
  <c r="D1724" i="39"/>
  <c r="C1724" i="39" s="1"/>
  <c r="U1723" i="39"/>
  <c r="F1723" i="39"/>
  <c r="E1723" i="39"/>
  <c r="D1723" i="39"/>
  <c r="C1723" i="39" s="1"/>
  <c r="U1722" i="39"/>
  <c r="F1722" i="39"/>
  <c r="E1722" i="39"/>
  <c r="D1722" i="39"/>
  <c r="C1722" i="39"/>
  <c r="U1721" i="39"/>
  <c r="F1721" i="39"/>
  <c r="E1721" i="39"/>
  <c r="D1721" i="39"/>
  <c r="C1721" i="39" s="1"/>
  <c r="U1720" i="39"/>
  <c r="F1720" i="39"/>
  <c r="E1720" i="39"/>
  <c r="D1720" i="39"/>
  <c r="C1720" i="39" s="1"/>
  <c r="U1719" i="39"/>
  <c r="F1719" i="39"/>
  <c r="E1719" i="39"/>
  <c r="D1719" i="39"/>
  <c r="C1719" i="39" s="1"/>
  <c r="U1718" i="39"/>
  <c r="F1718" i="39"/>
  <c r="E1718" i="39"/>
  <c r="D1718" i="39"/>
  <c r="C1718" i="39"/>
  <c r="U1717" i="39"/>
  <c r="F1717" i="39"/>
  <c r="E1717" i="39"/>
  <c r="D1717" i="39"/>
  <c r="C1717" i="39"/>
  <c r="U1716" i="39"/>
  <c r="F1716" i="39"/>
  <c r="E1716" i="39"/>
  <c r="D1716" i="39"/>
  <c r="C1716" i="39" s="1"/>
  <c r="U1715" i="39"/>
  <c r="F1715" i="39"/>
  <c r="E1715" i="39"/>
  <c r="D1715" i="39"/>
  <c r="C1715" i="39" s="1"/>
  <c r="U1714" i="39"/>
  <c r="F1714" i="39"/>
  <c r="E1714" i="39"/>
  <c r="D1714" i="39"/>
  <c r="C1714" i="39" s="1"/>
  <c r="U1713" i="39"/>
  <c r="F1713" i="39"/>
  <c r="E1713" i="39"/>
  <c r="D1713" i="39"/>
  <c r="C1713" i="39"/>
  <c r="U1712" i="39"/>
  <c r="F1712" i="39"/>
  <c r="E1712" i="39"/>
  <c r="D1712" i="39"/>
  <c r="U1711" i="39"/>
  <c r="F1711" i="39"/>
  <c r="E1711" i="39"/>
  <c r="D1711" i="39"/>
  <c r="C1711" i="39"/>
  <c r="U1710" i="39"/>
  <c r="F1710" i="39"/>
  <c r="E1710" i="39"/>
  <c r="C1710" i="39" s="1"/>
  <c r="D1710" i="39"/>
  <c r="U1709" i="39"/>
  <c r="F1709" i="39"/>
  <c r="E1709" i="39"/>
  <c r="D1709" i="39"/>
  <c r="U1708" i="39"/>
  <c r="F1708" i="39"/>
  <c r="E1708" i="39"/>
  <c r="D1708" i="39"/>
  <c r="C1708" i="39" s="1"/>
  <c r="U1707" i="39"/>
  <c r="F1707" i="39"/>
  <c r="E1707" i="39"/>
  <c r="D1707" i="39"/>
  <c r="C1707" i="39" s="1"/>
  <c r="U1706" i="39"/>
  <c r="F1706" i="39"/>
  <c r="E1706" i="39"/>
  <c r="C1706" i="39" s="1"/>
  <c r="D1706" i="39"/>
  <c r="U1705" i="39"/>
  <c r="F1705" i="39"/>
  <c r="E1705" i="39"/>
  <c r="D1705" i="39"/>
  <c r="C1705" i="39" s="1"/>
  <c r="U1702" i="39"/>
  <c r="F1702" i="39"/>
  <c r="E1702" i="39"/>
  <c r="D1702" i="39"/>
  <c r="C1702" i="39" s="1"/>
  <c r="U1701" i="39"/>
  <c r="F1701" i="39"/>
  <c r="E1701" i="39"/>
  <c r="D1701" i="39"/>
  <c r="C1701" i="39"/>
  <c r="U1700" i="39"/>
  <c r="F1700" i="39"/>
  <c r="E1700" i="39"/>
  <c r="D1700" i="39"/>
  <c r="C1700" i="39"/>
  <c r="U1699" i="39"/>
  <c r="F1699" i="39"/>
  <c r="E1699" i="39"/>
  <c r="D1699" i="39"/>
  <c r="C1699" i="39"/>
  <c r="U1698" i="39"/>
  <c r="F1698" i="39"/>
  <c r="E1698" i="39"/>
  <c r="D1698" i="39"/>
  <c r="C1698" i="39"/>
  <c r="U1697" i="39"/>
  <c r="F1697" i="39"/>
  <c r="E1697" i="39"/>
  <c r="D1697" i="39"/>
  <c r="U1696" i="39"/>
  <c r="F1696" i="39"/>
  <c r="E1696" i="39"/>
  <c r="D1696" i="39"/>
  <c r="C1696" i="39" s="1"/>
  <c r="U1695" i="39"/>
  <c r="F1695" i="39"/>
  <c r="E1695" i="39"/>
  <c r="D1695" i="39"/>
  <c r="C1695" i="39"/>
  <c r="U1694" i="39"/>
  <c r="F1694" i="39"/>
  <c r="E1694" i="39"/>
  <c r="C1694" i="39" s="1"/>
  <c r="D1694" i="39"/>
  <c r="U1693" i="39"/>
  <c r="F1693" i="39"/>
  <c r="E1693" i="39"/>
  <c r="D1693" i="39"/>
  <c r="C1693" i="39"/>
  <c r="U1692" i="39"/>
  <c r="F1692" i="39"/>
  <c r="E1692" i="39"/>
  <c r="C1692" i="39" s="1"/>
  <c r="D1692" i="39"/>
  <c r="U1691" i="39"/>
  <c r="F1691" i="39"/>
  <c r="E1691" i="39"/>
  <c r="D1691" i="39"/>
  <c r="C1691" i="39" s="1"/>
  <c r="U1690" i="39"/>
  <c r="F1690" i="39"/>
  <c r="E1690" i="39"/>
  <c r="D1690" i="39"/>
  <c r="C1690" i="39" s="1"/>
  <c r="U1689" i="39"/>
  <c r="F1689" i="39"/>
  <c r="E1689" i="39"/>
  <c r="D1689" i="39"/>
  <c r="C1689" i="39" s="1"/>
  <c r="U1688" i="39"/>
  <c r="F1688" i="39"/>
  <c r="E1688" i="39"/>
  <c r="D1688" i="39"/>
  <c r="C1688" i="39"/>
  <c r="U1687" i="39"/>
  <c r="F1687" i="39"/>
  <c r="E1687" i="39"/>
  <c r="D1687" i="39"/>
  <c r="C1687" i="39" s="1"/>
  <c r="U1686" i="39"/>
  <c r="F1686" i="39"/>
  <c r="E1686" i="39"/>
  <c r="D1686" i="39"/>
  <c r="C1686" i="39" s="1"/>
  <c r="U1685" i="39"/>
  <c r="F1685" i="39"/>
  <c r="E1685" i="39"/>
  <c r="D1685" i="39"/>
  <c r="C1685" i="39" s="1"/>
  <c r="U1684" i="39"/>
  <c r="F1684" i="39"/>
  <c r="E1684" i="39"/>
  <c r="D1684" i="39"/>
  <c r="C1684" i="39"/>
  <c r="U1683" i="39"/>
  <c r="F1683" i="39"/>
  <c r="E1683" i="39"/>
  <c r="D1683" i="39"/>
  <c r="C1683" i="39"/>
  <c r="U1682" i="39"/>
  <c r="F1682" i="39"/>
  <c r="E1682" i="39"/>
  <c r="D1682" i="39"/>
  <c r="C1682" i="39" s="1"/>
  <c r="U1681" i="39"/>
  <c r="F1681" i="39"/>
  <c r="E1681" i="39"/>
  <c r="D1681" i="39"/>
  <c r="C1681" i="39" s="1"/>
  <c r="U1680" i="39"/>
  <c r="F1680" i="39"/>
  <c r="E1680" i="39"/>
  <c r="D1680" i="39"/>
  <c r="C1680" i="39" s="1"/>
  <c r="U1679" i="39"/>
  <c r="F1679" i="39"/>
  <c r="E1679" i="39"/>
  <c r="D1679" i="39"/>
  <c r="C1679" i="39"/>
  <c r="U1678" i="39"/>
  <c r="F1678" i="39"/>
  <c r="E1678" i="39"/>
  <c r="D1678" i="39"/>
  <c r="U1677" i="39"/>
  <c r="F1677" i="39"/>
  <c r="E1677" i="39"/>
  <c r="D1677" i="39"/>
  <c r="C1677" i="39"/>
  <c r="U1674" i="39"/>
  <c r="F1674" i="39"/>
  <c r="E1674" i="39"/>
  <c r="C1674" i="39" s="1"/>
  <c r="D1674" i="39"/>
  <c r="U1673" i="39"/>
  <c r="F1673" i="39"/>
  <c r="E1673" i="39"/>
  <c r="D1673" i="39"/>
  <c r="C1673" i="39" s="1"/>
  <c r="U1672" i="39"/>
  <c r="F1672" i="39"/>
  <c r="E1672" i="39"/>
  <c r="D1672" i="39"/>
  <c r="C1672" i="39" s="1"/>
  <c r="U1671" i="39"/>
  <c r="F1671" i="39"/>
  <c r="E1671" i="39"/>
  <c r="D1671" i="39"/>
  <c r="C1671" i="39" s="1"/>
  <c r="U1670" i="39"/>
  <c r="F1670" i="39"/>
  <c r="E1670" i="39"/>
  <c r="D1670" i="39"/>
  <c r="C1670" i="39"/>
  <c r="U1669" i="39"/>
  <c r="F1669" i="39"/>
  <c r="E1669" i="39"/>
  <c r="D1669" i="39"/>
  <c r="C1669" i="39" s="1"/>
  <c r="U1668" i="39"/>
  <c r="F1668" i="39"/>
  <c r="E1668" i="39"/>
  <c r="D1668" i="39"/>
  <c r="C1668" i="39" s="1"/>
  <c r="U1667" i="39"/>
  <c r="F1667" i="39"/>
  <c r="E1667" i="39"/>
  <c r="D1667" i="39"/>
  <c r="C1667" i="39"/>
  <c r="U1666" i="39"/>
  <c r="F1666" i="39"/>
  <c r="E1666" i="39"/>
  <c r="D1666" i="39"/>
  <c r="C1666" i="39"/>
  <c r="U1665" i="39"/>
  <c r="F1665" i="39"/>
  <c r="E1665" i="39"/>
  <c r="D1665" i="39"/>
  <c r="C1665" i="39"/>
  <c r="U1664" i="39"/>
  <c r="F1664" i="39"/>
  <c r="E1664" i="39"/>
  <c r="D1664" i="39"/>
  <c r="C1664" i="39"/>
  <c r="U1663" i="39"/>
  <c r="F1663" i="39"/>
  <c r="E1663" i="39"/>
  <c r="D1663" i="39"/>
  <c r="C1663" i="39" s="1"/>
  <c r="U1662" i="39"/>
  <c r="F1662" i="39"/>
  <c r="E1662" i="39"/>
  <c r="D1662" i="39"/>
  <c r="C1662" i="39" s="1"/>
  <c r="U1661" i="39"/>
  <c r="F1661" i="39"/>
  <c r="E1661" i="39"/>
  <c r="D1661" i="39"/>
  <c r="C1661" i="39"/>
  <c r="U1660" i="39"/>
  <c r="F1660" i="39"/>
  <c r="E1660" i="39"/>
  <c r="C1660" i="39" s="1"/>
  <c r="D1660" i="39"/>
  <c r="U1659" i="39"/>
  <c r="F1659" i="39"/>
  <c r="E1659" i="39"/>
  <c r="D1659" i="39"/>
  <c r="C1659" i="39"/>
  <c r="U1658" i="39"/>
  <c r="F1658" i="39"/>
  <c r="E1658" i="39"/>
  <c r="C1658" i="39" s="1"/>
  <c r="D1658" i="39"/>
  <c r="U1657" i="39"/>
  <c r="F1657" i="39"/>
  <c r="E1657" i="39"/>
  <c r="D1657" i="39"/>
  <c r="U1656" i="39"/>
  <c r="F1656" i="39"/>
  <c r="E1656" i="39"/>
  <c r="D1656" i="39"/>
  <c r="C1656" i="39" s="1"/>
  <c r="U1655" i="39"/>
  <c r="F1655" i="39"/>
  <c r="E1655" i="39"/>
  <c r="D1655" i="39"/>
  <c r="C1655" i="39" s="1"/>
  <c r="U1654" i="39"/>
  <c r="F1654" i="39"/>
  <c r="E1654" i="39"/>
  <c r="D1654" i="39"/>
  <c r="C1654" i="39" s="1"/>
  <c r="U1653" i="39"/>
  <c r="F1653" i="39"/>
  <c r="E1653" i="39"/>
  <c r="D1653" i="39"/>
  <c r="C1653" i="39" s="1"/>
  <c r="U1652" i="39"/>
  <c r="F1652" i="39"/>
  <c r="E1652" i="39"/>
  <c r="D1652" i="39"/>
  <c r="C1652" i="39" s="1"/>
  <c r="U1651" i="39"/>
  <c r="F1651" i="39"/>
  <c r="E1651" i="39"/>
  <c r="D1651" i="39"/>
  <c r="C1651" i="39"/>
  <c r="U1650" i="39"/>
  <c r="F1650" i="39"/>
  <c r="E1650" i="39"/>
  <c r="D1650" i="39"/>
  <c r="C1650" i="39"/>
  <c r="U1649" i="39"/>
  <c r="F1649" i="39"/>
  <c r="E1649" i="39"/>
  <c r="C1649" i="39" s="1"/>
  <c r="D1649" i="39"/>
  <c r="U1648" i="39"/>
  <c r="F1648" i="39"/>
  <c r="E1648" i="39"/>
  <c r="D1648" i="39"/>
  <c r="C1648" i="39"/>
  <c r="U1647" i="39"/>
  <c r="F1647" i="39"/>
  <c r="E1647" i="39"/>
  <c r="D1647" i="39"/>
  <c r="U1646" i="39"/>
  <c r="F1646" i="39"/>
  <c r="E1646" i="39"/>
  <c r="D1646" i="39"/>
  <c r="C1646" i="39" s="1"/>
  <c r="U1645" i="39"/>
  <c r="F1645" i="39"/>
  <c r="E1645" i="39"/>
  <c r="D1645" i="39"/>
  <c r="C1645" i="39"/>
  <c r="U1644" i="39"/>
  <c r="F1644" i="39"/>
  <c r="E1644" i="39"/>
  <c r="C1644" i="39" s="1"/>
  <c r="D1644" i="39"/>
  <c r="U1643" i="39"/>
  <c r="F1643" i="39"/>
  <c r="E1643" i="39"/>
  <c r="D1643" i="39"/>
  <c r="C1643" i="39"/>
  <c r="U1642" i="39"/>
  <c r="F1642" i="39"/>
  <c r="E1642" i="39"/>
  <c r="C1642" i="39" s="1"/>
  <c r="D1642" i="39"/>
  <c r="U1641" i="39"/>
  <c r="F1641" i="39"/>
  <c r="E1641" i="39"/>
  <c r="D1641" i="39"/>
  <c r="C1641" i="39" s="1"/>
  <c r="U1640" i="39"/>
  <c r="F1640" i="39"/>
  <c r="E1640" i="39"/>
  <c r="D1640" i="39"/>
  <c r="C1640" i="39" s="1"/>
  <c r="U1639" i="39"/>
  <c r="F1639" i="39"/>
  <c r="E1639" i="39"/>
  <c r="D1639" i="39"/>
  <c r="C1639" i="39" s="1"/>
  <c r="U1638" i="39"/>
  <c r="F1638" i="39"/>
  <c r="E1638" i="39"/>
  <c r="D1638" i="39"/>
  <c r="C1638" i="39"/>
  <c r="U1637" i="39"/>
  <c r="F1637" i="39"/>
  <c r="E1637" i="39"/>
  <c r="D1637" i="39"/>
  <c r="C1637" i="39" s="1"/>
  <c r="U1636" i="39"/>
  <c r="F1636" i="39"/>
  <c r="E1636" i="39"/>
  <c r="D1636" i="39"/>
  <c r="C1636" i="39" s="1"/>
  <c r="U1635" i="39"/>
  <c r="F1635" i="39"/>
  <c r="E1635" i="39"/>
  <c r="D1635" i="39"/>
  <c r="C1635" i="39"/>
  <c r="U1634" i="39"/>
  <c r="F1634" i="39"/>
  <c r="E1634" i="39"/>
  <c r="D1634" i="39"/>
  <c r="C1634" i="39"/>
  <c r="U1633" i="39"/>
  <c r="F1633" i="39"/>
  <c r="E1633" i="39"/>
  <c r="C1633" i="39" s="1"/>
  <c r="D1633" i="39"/>
  <c r="U1630" i="39"/>
  <c r="F1630" i="39"/>
  <c r="E1630" i="39"/>
  <c r="D1630" i="39"/>
  <c r="C1630" i="39" s="1"/>
  <c r="U1629" i="39"/>
  <c r="F1629" i="39"/>
  <c r="E1629" i="39"/>
  <c r="D1629" i="39"/>
  <c r="C1629" i="39" s="1"/>
  <c r="U1628" i="39"/>
  <c r="F1628" i="39"/>
  <c r="E1628" i="39"/>
  <c r="D1628" i="39"/>
  <c r="C1628" i="39" s="1"/>
  <c r="U1627" i="39"/>
  <c r="F1627" i="39"/>
  <c r="E1627" i="39"/>
  <c r="D1627" i="39"/>
  <c r="C1627" i="39"/>
  <c r="U1626" i="39"/>
  <c r="F1626" i="39"/>
  <c r="E1626" i="39"/>
  <c r="D1626" i="39"/>
  <c r="U1625" i="39"/>
  <c r="F1625" i="39"/>
  <c r="E1625" i="39"/>
  <c r="D1625" i="39"/>
  <c r="C1625" i="39"/>
  <c r="U1624" i="39"/>
  <c r="F1624" i="39"/>
  <c r="E1624" i="39"/>
  <c r="C1624" i="39" s="1"/>
  <c r="D1624" i="39"/>
  <c r="U1623" i="39"/>
  <c r="F1623" i="39"/>
  <c r="E1623" i="39"/>
  <c r="D1623" i="39"/>
  <c r="U1622" i="39"/>
  <c r="F1622" i="39"/>
  <c r="E1622" i="39"/>
  <c r="D1622" i="39"/>
  <c r="C1622" i="39" s="1"/>
  <c r="U1621" i="39"/>
  <c r="F1621" i="39"/>
  <c r="E1621" i="39"/>
  <c r="D1621" i="39"/>
  <c r="C1621" i="39" s="1"/>
  <c r="U1620" i="39"/>
  <c r="F1620" i="39"/>
  <c r="E1620" i="39"/>
  <c r="D1620" i="39"/>
  <c r="C1620" i="39" s="1"/>
  <c r="U1619" i="39"/>
  <c r="F1619" i="39"/>
  <c r="E1619" i="39"/>
  <c r="D1619" i="39"/>
  <c r="C1619" i="39" s="1"/>
  <c r="U1618" i="39"/>
  <c r="F1618" i="39"/>
  <c r="C1618" i="39" s="1"/>
  <c r="E1618" i="39"/>
  <c r="D1618" i="39"/>
  <c r="U1617" i="39"/>
  <c r="F1617" i="39"/>
  <c r="E1617" i="39"/>
  <c r="D1617" i="39"/>
  <c r="C1617" i="39" s="1"/>
  <c r="U1616" i="39"/>
  <c r="F1616" i="39"/>
  <c r="E1616" i="39"/>
  <c r="D1616" i="39"/>
  <c r="C1616" i="39"/>
  <c r="U1615" i="39"/>
  <c r="F1615" i="39"/>
  <c r="E1615" i="39"/>
  <c r="C1615" i="39" s="1"/>
  <c r="D1615" i="39"/>
  <c r="U1614" i="39"/>
  <c r="F1614" i="39"/>
  <c r="E1614" i="39"/>
  <c r="D1614" i="39"/>
  <c r="C1614" i="39"/>
  <c r="U1613" i="39"/>
  <c r="F1613" i="39"/>
  <c r="E1613" i="39"/>
  <c r="D1613" i="39"/>
  <c r="U1612" i="39"/>
  <c r="F1612" i="39"/>
  <c r="E1612" i="39"/>
  <c r="D1612" i="39"/>
  <c r="C1612" i="39" s="1"/>
  <c r="U1611" i="39"/>
  <c r="F1611" i="39"/>
  <c r="E1611" i="39"/>
  <c r="D1611" i="39"/>
  <c r="C1611" i="39"/>
  <c r="U1610" i="39"/>
  <c r="F1610" i="39"/>
  <c r="E1610" i="39"/>
  <c r="C1610" i="39" s="1"/>
  <c r="D1610" i="39"/>
  <c r="U1609" i="39"/>
  <c r="F1609" i="39"/>
  <c r="E1609" i="39"/>
  <c r="D1609" i="39"/>
  <c r="C1609" i="39"/>
  <c r="U1608" i="39"/>
  <c r="F1608" i="39"/>
  <c r="E1608" i="39"/>
  <c r="C1608" i="39" s="1"/>
  <c r="D1608" i="39"/>
  <c r="U1607" i="39"/>
  <c r="F1607" i="39"/>
  <c r="E1607" i="39"/>
  <c r="D1607" i="39"/>
  <c r="C1607" i="39" s="1"/>
  <c r="U1606" i="39"/>
  <c r="F1606" i="39"/>
  <c r="E1606" i="39"/>
  <c r="D1606" i="39"/>
  <c r="C1606" i="39" s="1"/>
  <c r="U1605" i="39"/>
  <c r="F1605" i="39"/>
  <c r="E1605" i="39"/>
  <c r="D1605" i="39"/>
  <c r="C1605" i="39" s="1"/>
  <c r="U1604" i="39"/>
  <c r="F1604" i="39"/>
  <c r="E1604" i="39"/>
  <c r="D1604" i="39"/>
  <c r="C1604" i="39"/>
  <c r="U1603" i="39"/>
  <c r="F1603" i="39"/>
  <c r="E1603" i="39"/>
  <c r="D1603" i="39"/>
  <c r="C1603" i="39" s="1"/>
  <c r="U1602" i="39"/>
  <c r="F1602" i="39"/>
  <c r="C1602" i="39" s="1"/>
  <c r="E1602" i="39"/>
  <c r="D1602" i="39"/>
  <c r="U1601" i="39"/>
  <c r="F1601" i="39"/>
  <c r="E1601" i="39"/>
  <c r="D1601" i="39"/>
  <c r="C1601" i="39" s="1"/>
  <c r="U1600" i="39"/>
  <c r="F1600" i="39"/>
  <c r="E1600" i="39"/>
  <c r="D1600" i="39"/>
  <c r="C1600" i="39"/>
  <c r="U1599" i="39"/>
  <c r="F1599" i="39"/>
  <c r="E1599" i="39"/>
  <c r="C1599" i="39" s="1"/>
  <c r="D1599" i="39"/>
  <c r="U1598" i="39"/>
  <c r="F1598" i="39"/>
  <c r="E1598" i="39"/>
  <c r="D1598" i="39"/>
  <c r="C1598" i="39"/>
  <c r="U1597" i="39"/>
  <c r="F1597" i="39"/>
  <c r="E1597" i="39"/>
  <c r="D1597" i="39"/>
  <c r="U1596" i="39"/>
  <c r="F1596" i="39"/>
  <c r="E1596" i="39"/>
  <c r="D1596" i="39"/>
  <c r="C1596" i="39" s="1"/>
  <c r="U1595" i="39"/>
  <c r="F1595" i="39"/>
  <c r="E1595" i="39"/>
  <c r="D1595" i="39"/>
  <c r="C1595" i="39"/>
  <c r="U1594" i="39"/>
  <c r="F1594" i="39"/>
  <c r="E1594" i="39"/>
  <c r="C1594" i="39" s="1"/>
  <c r="D1594" i="39"/>
  <c r="U1593" i="39"/>
  <c r="F1593" i="39"/>
  <c r="E1593" i="39"/>
  <c r="D1593" i="39"/>
  <c r="C1593" i="39"/>
  <c r="U1592" i="39"/>
  <c r="F1592" i="39"/>
  <c r="E1592" i="39"/>
  <c r="C1592" i="39" s="1"/>
  <c r="D1592" i="39"/>
  <c r="U1591" i="39"/>
  <c r="F1591" i="39"/>
  <c r="E1591" i="39"/>
  <c r="D1591" i="39"/>
  <c r="U1590" i="39"/>
  <c r="F1590" i="39"/>
  <c r="E1590" i="39"/>
  <c r="D1590" i="39"/>
  <c r="C1590" i="39" s="1"/>
  <c r="U1589" i="39"/>
  <c r="F1589" i="39"/>
  <c r="E1589" i="39"/>
  <c r="D1589" i="39"/>
  <c r="C1589" i="39" s="1"/>
  <c r="U1588" i="39"/>
  <c r="F1588" i="39"/>
  <c r="E1588" i="39"/>
  <c r="D1588" i="39"/>
  <c r="C1588" i="39"/>
  <c r="U1587" i="39"/>
  <c r="F1587" i="39"/>
  <c r="E1587" i="39"/>
  <c r="D1587" i="39"/>
  <c r="C1587" i="39" s="1"/>
  <c r="U1586" i="39"/>
  <c r="F1586" i="39"/>
  <c r="C1586" i="39" s="1"/>
  <c r="E1586" i="39"/>
  <c r="D1586" i="39"/>
  <c r="U1585" i="39"/>
  <c r="F1585" i="39"/>
  <c r="E1585" i="39"/>
  <c r="D1585" i="39"/>
  <c r="C1585" i="39"/>
  <c r="U1584" i="39"/>
  <c r="F1584" i="39"/>
  <c r="E1584" i="39"/>
  <c r="D1584" i="39"/>
  <c r="C1584" i="39"/>
  <c r="U1583" i="39"/>
  <c r="F1583" i="39"/>
  <c r="E1583" i="39"/>
  <c r="C1583" i="39" s="1"/>
  <c r="D1583" i="39"/>
  <c r="U1582" i="39"/>
  <c r="F1582" i="39"/>
  <c r="E1582" i="39"/>
  <c r="D1582" i="39"/>
  <c r="C1582" i="39"/>
  <c r="U1581" i="39"/>
  <c r="F1581" i="39"/>
  <c r="E1581" i="39"/>
  <c r="D1581" i="39"/>
  <c r="C1581" i="39" s="1"/>
  <c r="U1580" i="39"/>
  <c r="F1580" i="39"/>
  <c r="E1580" i="39"/>
  <c r="D1580" i="39"/>
  <c r="C1580" i="39" s="1"/>
  <c r="U1579" i="39"/>
  <c r="F1579" i="39"/>
  <c r="E1579" i="39"/>
  <c r="D1579" i="39"/>
  <c r="C1579" i="39"/>
  <c r="U1578" i="39"/>
  <c r="F1578" i="39"/>
  <c r="E1578" i="39"/>
  <c r="C1578" i="39" s="1"/>
  <c r="D1578" i="39"/>
  <c r="U1577" i="39"/>
  <c r="F1577" i="39"/>
  <c r="E1577" i="39"/>
  <c r="D1577" i="39"/>
  <c r="C1577" i="39"/>
  <c r="U1576" i="39"/>
  <c r="F1576" i="39"/>
  <c r="E1576" i="39"/>
  <c r="C1576" i="39" s="1"/>
  <c r="D1576" i="39"/>
  <c r="U1575" i="39"/>
  <c r="F1575" i="39"/>
  <c r="E1575" i="39"/>
  <c r="D1575" i="39"/>
  <c r="U1574" i="39"/>
  <c r="F1574" i="39"/>
  <c r="E1574" i="39"/>
  <c r="D1574" i="39"/>
  <c r="C1574" i="39" s="1"/>
  <c r="U1573" i="39"/>
  <c r="F1573" i="39"/>
  <c r="E1573" i="39"/>
  <c r="D1573" i="39"/>
  <c r="C1573" i="39" s="1"/>
  <c r="U1570" i="39"/>
  <c r="F1570" i="39"/>
  <c r="E1570" i="39"/>
  <c r="D1570" i="39"/>
  <c r="C1570" i="39" s="1"/>
  <c r="U1569" i="39"/>
  <c r="F1569" i="39"/>
  <c r="E1569" i="39"/>
  <c r="D1569" i="39"/>
  <c r="C1569" i="39" s="1"/>
  <c r="U1568" i="39"/>
  <c r="F1568" i="39"/>
  <c r="C1568" i="39" s="1"/>
  <c r="E1568" i="39"/>
  <c r="D1568" i="39"/>
  <c r="U1567" i="39"/>
  <c r="F1567" i="39"/>
  <c r="E1567" i="39"/>
  <c r="C1567" i="39" s="1"/>
  <c r="D1567" i="39"/>
  <c r="U1566" i="39"/>
  <c r="F1566" i="39"/>
  <c r="E1566" i="39"/>
  <c r="D1566" i="39"/>
  <c r="C1566" i="39"/>
  <c r="U1565" i="39"/>
  <c r="F1565" i="39"/>
  <c r="E1565" i="39"/>
  <c r="C1565" i="39" s="1"/>
  <c r="D1565" i="39"/>
  <c r="U1564" i="39"/>
  <c r="F1564" i="39"/>
  <c r="E1564" i="39"/>
  <c r="D1564" i="39"/>
  <c r="C1564" i="39"/>
  <c r="U1563" i="39"/>
  <c r="F1563" i="39"/>
  <c r="E1563" i="39"/>
  <c r="D1563" i="39"/>
  <c r="C1563" i="39" s="1"/>
  <c r="U1562" i="39"/>
  <c r="F1562" i="39"/>
  <c r="E1562" i="39"/>
  <c r="D1562" i="39"/>
  <c r="C1562" i="39" s="1"/>
  <c r="U1561" i="39"/>
  <c r="F1561" i="39"/>
  <c r="E1561" i="39"/>
  <c r="D1561" i="39"/>
  <c r="C1561" i="39"/>
  <c r="U1560" i="39"/>
  <c r="F1560" i="39"/>
  <c r="E1560" i="39"/>
  <c r="C1560" i="39" s="1"/>
  <c r="D1560" i="39"/>
  <c r="U1559" i="39"/>
  <c r="F1559" i="39"/>
  <c r="E1559" i="39"/>
  <c r="D1559" i="39"/>
  <c r="C1559" i="39"/>
  <c r="U1558" i="39"/>
  <c r="F1558" i="39"/>
  <c r="E1558" i="39"/>
  <c r="C1558" i="39" s="1"/>
  <c r="D1558" i="39"/>
  <c r="U1557" i="39"/>
  <c r="F1557" i="39"/>
  <c r="E1557" i="39"/>
  <c r="D1557" i="39"/>
  <c r="C1557" i="39" s="1"/>
  <c r="U1556" i="39"/>
  <c r="F1556" i="39"/>
  <c r="E1556" i="39"/>
  <c r="D1556" i="39"/>
  <c r="C1556" i="39" s="1"/>
  <c r="U1555" i="39"/>
  <c r="F1555" i="39"/>
  <c r="E1555" i="39"/>
  <c r="D1555" i="39"/>
  <c r="C1555" i="39" s="1"/>
  <c r="U1554" i="39"/>
  <c r="F1554" i="39"/>
  <c r="E1554" i="39"/>
  <c r="D1554" i="39"/>
  <c r="C1554" i="39"/>
  <c r="U1553" i="39"/>
  <c r="F1553" i="39"/>
  <c r="E1553" i="39"/>
  <c r="D1553" i="39"/>
  <c r="C1553" i="39" s="1"/>
  <c r="U1552" i="39"/>
  <c r="F1552" i="39"/>
  <c r="E1552" i="39"/>
  <c r="D1552" i="39"/>
  <c r="C1552" i="39" s="1"/>
  <c r="U1551" i="39"/>
  <c r="F1551" i="39"/>
  <c r="E1551" i="39"/>
  <c r="D1551" i="39"/>
  <c r="C1551" i="39" s="1"/>
  <c r="U1550" i="39"/>
  <c r="F1550" i="39"/>
  <c r="E1550" i="39"/>
  <c r="D1550" i="39"/>
  <c r="C1550" i="39"/>
  <c r="U1549" i="39"/>
  <c r="F1549" i="39"/>
  <c r="E1549" i="39"/>
  <c r="C1549" i="39" s="1"/>
  <c r="D1549" i="39"/>
  <c r="U1548" i="39"/>
  <c r="F1548" i="39"/>
  <c r="E1548" i="39"/>
  <c r="D1548" i="39"/>
  <c r="C1548" i="39" s="1"/>
  <c r="U1547" i="39"/>
  <c r="F1547" i="39"/>
  <c r="E1547" i="39"/>
  <c r="D1547" i="39"/>
  <c r="C1547" i="39" s="1"/>
  <c r="U1546" i="39"/>
  <c r="F1546" i="39"/>
  <c r="E1546" i="39"/>
  <c r="D1546" i="39"/>
  <c r="C1546" i="39" s="1"/>
  <c r="U1545" i="39"/>
  <c r="F1545" i="39"/>
  <c r="E1545" i="39"/>
  <c r="D1545" i="39"/>
  <c r="C1545" i="39"/>
  <c r="U1544" i="39"/>
  <c r="F1544" i="39"/>
  <c r="E1544" i="39"/>
  <c r="D1544" i="39"/>
  <c r="U1543" i="39"/>
  <c r="F1543" i="39"/>
  <c r="E1543" i="39"/>
  <c r="D1543" i="39"/>
  <c r="C1543" i="39"/>
  <c r="U1542" i="39"/>
  <c r="F1542" i="39"/>
  <c r="E1542" i="39"/>
  <c r="C1542" i="39" s="1"/>
  <c r="D1542" i="39"/>
  <c r="U1541" i="39"/>
  <c r="F1541" i="39"/>
  <c r="E1541" i="39"/>
  <c r="D1541" i="39"/>
  <c r="C1541" i="39" s="1"/>
  <c r="U1540" i="39"/>
  <c r="F1540" i="39"/>
  <c r="E1540" i="39"/>
  <c r="D1540" i="39"/>
  <c r="C1540" i="39" s="1"/>
  <c r="U1539" i="39"/>
  <c r="F1539" i="39"/>
  <c r="E1539" i="39"/>
  <c r="D1539" i="39"/>
  <c r="C1539" i="39" s="1"/>
  <c r="U1538" i="39"/>
  <c r="F1538" i="39"/>
  <c r="E1538" i="39"/>
  <c r="D1538" i="39"/>
  <c r="C1538" i="39" s="1"/>
  <c r="U1537" i="39"/>
  <c r="F1537" i="39"/>
  <c r="E1537" i="39"/>
  <c r="D1537" i="39"/>
  <c r="C1537" i="39" s="1"/>
  <c r="U1536" i="39"/>
  <c r="F1536" i="39"/>
  <c r="E1536" i="39"/>
  <c r="D1536" i="39"/>
  <c r="C1536" i="39" s="1"/>
  <c r="U1535" i="39"/>
  <c r="F1535" i="39"/>
  <c r="E1535" i="39"/>
  <c r="D1535" i="39"/>
  <c r="C1535" i="39"/>
  <c r="U1532" i="39"/>
  <c r="F1532" i="39"/>
  <c r="E1532" i="39"/>
  <c r="D1532" i="39"/>
  <c r="C1532" i="39"/>
  <c r="U1531" i="39"/>
  <c r="F1531" i="39"/>
  <c r="E1531" i="39"/>
  <c r="C1531" i="39" s="1"/>
  <c r="D1531" i="39"/>
  <c r="U1530" i="39"/>
  <c r="F1530" i="39"/>
  <c r="E1530" i="39"/>
  <c r="D1530" i="39"/>
  <c r="C1530" i="39"/>
  <c r="U1529" i="39"/>
  <c r="F1529" i="39"/>
  <c r="E1529" i="39"/>
  <c r="D1529" i="39"/>
  <c r="U1528" i="39"/>
  <c r="F1528" i="39"/>
  <c r="E1528" i="39"/>
  <c r="D1528" i="39"/>
  <c r="C1528" i="39" s="1"/>
  <c r="U1527" i="39"/>
  <c r="F1527" i="39"/>
  <c r="E1527" i="39"/>
  <c r="D1527" i="39"/>
  <c r="C1527" i="39"/>
  <c r="U1526" i="39"/>
  <c r="F1526" i="39"/>
  <c r="E1526" i="39"/>
  <c r="C1526" i="39" s="1"/>
  <c r="D1526" i="39"/>
  <c r="U1525" i="39"/>
  <c r="F1525" i="39"/>
  <c r="E1525" i="39"/>
  <c r="D1525" i="39"/>
  <c r="C1525" i="39"/>
  <c r="U1524" i="39"/>
  <c r="F1524" i="39"/>
  <c r="E1524" i="39"/>
  <c r="C1524" i="39" s="1"/>
  <c r="D1524" i="39"/>
  <c r="U1523" i="39"/>
  <c r="F1523" i="39"/>
  <c r="E1523" i="39"/>
  <c r="D1523" i="39"/>
  <c r="C1523" i="39" s="1"/>
  <c r="U1522" i="39"/>
  <c r="F1522" i="39"/>
  <c r="E1522" i="39"/>
  <c r="D1522" i="39"/>
  <c r="C1522" i="39" s="1"/>
  <c r="U1521" i="39"/>
  <c r="F1521" i="39"/>
  <c r="E1521" i="39"/>
  <c r="D1521" i="39"/>
  <c r="C1521" i="39" s="1"/>
  <c r="U1520" i="39"/>
  <c r="F1520" i="39"/>
  <c r="E1520" i="39"/>
  <c r="D1520" i="39"/>
  <c r="C1520" i="39" s="1"/>
  <c r="U1519" i="39"/>
  <c r="F1519" i="39"/>
  <c r="E1519" i="39"/>
  <c r="D1519" i="39"/>
  <c r="C1519" i="39" s="1"/>
  <c r="U1518" i="39"/>
  <c r="F1518" i="39"/>
  <c r="E1518" i="39"/>
  <c r="D1518" i="39"/>
  <c r="C1518" i="39" s="1"/>
  <c r="U1517" i="39"/>
  <c r="F1517" i="39"/>
  <c r="E1517" i="39"/>
  <c r="D1517" i="39"/>
  <c r="C1517" i="39"/>
  <c r="U1516" i="39"/>
  <c r="F1516" i="39"/>
  <c r="E1516" i="39"/>
  <c r="D1516" i="39"/>
  <c r="C1516" i="39"/>
  <c r="U1515" i="39"/>
  <c r="F1515" i="39"/>
  <c r="E1515" i="39"/>
  <c r="C1515" i="39" s="1"/>
  <c r="D1515" i="39"/>
  <c r="U1514" i="39"/>
  <c r="F1514" i="39"/>
  <c r="E1514" i="39"/>
  <c r="D1514" i="39"/>
  <c r="C1514" i="39"/>
  <c r="U1513" i="39"/>
  <c r="F1513" i="39"/>
  <c r="E1513" i="39"/>
  <c r="D1513" i="39"/>
  <c r="U1512" i="39"/>
  <c r="F1512" i="39"/>
  <c r="E1512" i="39"/>
  <c r="D1512" i="39"/>
  <c r="C1512" i="39" s="1"/>
  <c r="U1511" i="39"/>
  <c r="F1511" i="39"/>
  <c r="E1511" i="39"/>
  <c r="D1511" i="39"/>
  <c r="C1511" i="39"/>
  <c r="U1510" i="39"/>
  <c r="F1510" i="39"/>
  <c r="E1510" i="39"/>
  <c r="C1510" i="39" s="1"/>
  <c r="D1510" i="39"/>
  <c r="U1509" i="39"/>
  <c r="F1509" i="39"/>
  <c r="E1509" i="39"/>
  <c r="D1509" i="39"/>
  <c r="C1509" i="39"/>
  <c r="U1508" i="39"/>
  <c r="F1508" i="39"/>
  <c r="E1508" i="39"/>
  <c r="C1508" i="39" s="1"/>
  <c r="D1508" i="39"/>
  <c r="U1507" i="39"/>
  <c r="F1507" i="39"/>
  <c r="E1507" i="39"/>
  <c r="D1507" i="39"/>
  <c r="U1506" i="39"/>
  <c r="F1506" i="39"/>
  <c r="E1506" i="39"/>
  <c r="D1506" i="39"/>
  <c r="C1506" i="39" s="1"/>
  <c r="U1505" i="39"/>
  <c r="F1505" i="39"/>
  <c r="E1505" i="39"/>
  <c r="D1505" i="39"/>
  <c r="C1505" i="39" s="1"/>
  <c r="U1504" i="39"/>
  <c r="F1504" i="39"/>
  <c r="E1504" i="39"/>
  <c r="D1504" i="39"/>
  <c r="C1504" i="39"/>
  <c r="U1503" i="39"/>
  <c r="F1503" i="39"/>
  <c r="E1503" i="39"/>
  <c r="D1503" i="39"/>
  <c r="C1503" i="39" s="1"/>
  <c r="U1502" i="39"/>
  <c r="F1502" i="39"/>
  <c r="E1502" i="39"/>
  <c r="D1502" i="39"/>
  <c r="C1502" i="39" s="1"/>
  <c r="U1501" i="39"/>
  <c r="F1501" i="39"/>
  <c r="E1501" i="39"/>
  <c r="D1501" i="39"/>
  <c r="C1501" i="39"/>
  <c r="U1500" i="39"/>
  <c r="F1500" i="39"/>
  <c r="E1500" i="39"/>
  <c r="D1500" i="39"/>
  <c r="C1500" i="39"/>
  <c r="U1499" i="39"/>
  <c r="F1499" i="39"/>
  <c r="E1499" i="39"/>
  <c r="C1499" i="39" s="1"/>
  <c r="D1499" i="39"/>
  <c r="U1498" i="39"/>
  <c r="F1498" i="39"/>
  <c r="E1498" i="39"/>
  <c r="D1498" i="39"/>
  <c r="C1498" i="39"/>
  <c r="U1497" i="39"/>
  <c r="F1497" i="39"/>
  <c r="E1497" i="39"/>
  <c r="D1497" i="39"/>
  <c r="C1497" i="39" s="1"/>
  <c r="U1494" i="39"/>
  <c r="F1494" i="39"/>
  <c r="E1494" i="39"/>
  <c r="D1494" i="39"/>
  <c r="C1494" i="39" s="1"/>
  <c r="U1493" i="39"/>
  <c r="F1493" i="39"/>
  <c r="E1493" i="39"/>
  <c r="D1493" i="39"/>
  <c r="C1493" i="39"/>
  <c r="U1492" i="39"/>
  <c r="F1492" i="39"/>
  <c r="E1492" i="39"/>
  <c r="C1492" i="39" s="1"/>
  <c r="D1492" i="39"/>
  <c r="U1491" i="39"/>
  <c r="F1491" i="39"/>
  <c r="E1491" i="39"/>
  <c r="D1491" i="39"/>
  <c r="C1491" i="39"/>
  <c r="U1490" i="39"/>
  <c r="F1490" i="39"/>
  <c r="E1490" i="39"/>
  <c r="C1490" i="39" s="1"/>
  <c r="D1490" i="39"/>
  <c r="U1489" i="39"/>
  <c r="F1489" i="39"/>
  <c r="E1489" i="39"/>
  <c r="D1489" i="39"/>
  <c r="U1488" i="39"/>
  <c r="F1488" i="39"/>
  <c r="E1488" i="39"/>
  <c r="D1488" i="39"/>
  <c r="C1488" i="39" s="1"/>
  <c r="U1487" i="39"/>
  <c r="F1487" i="39"/>
  <c r="E1487" i="39"/>
  <c r="D1487" i="39"/>
  <c r="C1487" i="39" s="1"/>
  <c r="U1486" i="39"/>
  <c r="F1486" i="39"/>
  <c r="E1486" i="39"/>
  <c r="D1486" i="39"/>
  <c r="C1486" i="39" s="1"/>
  <c r="U1485" i="39"/>
  <c r="F1485" i="39"/>
  <c r="E1485" i="39"/>
  <c r="D1485" i="39"/>
  <c r="C1485" i="39" s="1"/>
  <c r="U1484" i="39"/>
  <c r="F1484" i="39"/>
  <c r="E1484" i="39"/>
  <c r="D1484" i="39"/>
  <c r="C1484" i="39" s="1"/>
  <c r="U1483" i="39"/>
  <c r="F1483" i="39"/>
  <c r="E1483" i="39"/>
  <c r="D1483" i="39"/>
  <c r="C1483" i="39"/>
  <c r="U1482" i="39"/>
  <c r="F1482" i="39"/>
  <c r="E1482" i="39"/>
  <c r="D1482" i="39"/>
  <c r="C1482" i="39"/>
  <c r="U1481" i="39"/>
  <c r="F1481" i="39"/>
  <c r="E1481" i="39"/>
  <c r="C1481" i="39" s="1"/>
  <c r="D1481" i="39"/>
  <c r="U1480" i="39"/>
  <c r="F1480" i="39"/>
  <c r="E1480" i="39"/>
  <c r="D1480" i="39"/>
  <c r="C1480" i="39"/>
  <c r="U1479" i="39"/>
  <c r="F1479" i="39"/>
  <c r="E1479" i="39"/>
  <c r="D1479" i="39"/>
  <c r="U1478" i="39"/>
  <c r="F1478" i="39"/>
  <c r="E1478" i="39"/>
  <c r="D1478" i="39"/>
  <c r="C1478" i="39" s="1"/>
  <c r="U1477" i="39"/>
  <c r="F1477" i="39"/>
  <c r="E1477" i="39"/>
  <c r="D1477" i="39"/>
  <c r="C1477" i="39"/>
  <c r="U1476" i="39"/>
  <c r="F1476" i="39"/>
  <c r="E1476" i="39"/>
  <c r="C1476" i="39" s="1"/>
  <c r="D1476" i="39"/>
  <c r="U1475" i="39"/>
  <c r="F1475" i="39"/>
  <c r="E1475" i="39"/>
  <c r="D1475" i="39"/>
  <c r="C1475" i="39"/>
  <c r="U1474" i="39"/>
  <c r="F1474" i="39"/>
  <c r="E1474" i="39"/>
  <c r="C1474" i="39" s="1"/>
  <c r="D1474" i="39"/>
  <c r="U1473" i="39"/>
  <c r="F1473" i="39"/>
  <c r="E1473" i="39"/>
  <c r="D1473" i="39"/>
  <c r="C1473" i="39" s="1"/>
  <c r="U1472" i="39"/>
  <c r="F1472" i="39"/>
  <c r="E1472" i="39"/>
  <c r="D1472" i="39"/>
  <c r="C1472" i="39" s="1"/>
  <c r="U1471" i="39"/>
  <c r="F1471" i="39"/>
  <c r="E1471" i="39"/>
  <c r="D1471" i="39"/>
  <c r="C1471" i="39" s="1"/>
  <c r="U1470" i="39"/>
  <c r="F1470" i="39"/>
  <c r="C1470" i="39" s="1"/>
  <c r="E1470" i="39"/>
  <c r="D1470" i="39"/>
  <c r="U1469" i="39"/>
  <c r="F1469" i="39"/>
  <c r="E1469" i="39"/>
  <c r="D1469" i="39"/>
  <c r="C1469" i="39" s="1"/>
  <c r="U1468" i="39"/>
  <c r="F1468" i="39"/>
  <c r="E1468" i="39"/>
  <c r="D1468" i="39"/>
  <c r="C1468" i="39" s="1"/>
  <c r="U1467" i="39"/>
  <c r="F1467" i="39"/>
  <c r="E1467" i="39"/>
  <c r="D1467" i="39"/>
  <c r="C1467" i="39" s="1"/>
  <c r="U1466" i="39"/>
  <c r="F1466" i="39"/>
  <c r="E1466" i="39"/>
  <c r="D1466" i="39"/>
  <c r="C1466" i="39"/>
  <c r="U1465" i="39"/>
  <c r="F1465" i="39"/>
  <c r="E1465" i="39"/>
  <c r="C1465" i="39" s="1"/>
  <c r="D1465" i="39"/>
  <c r="U1464" i="39"/>
  <c r="F1464" i="39"/>
  <c r="E1464" i="39"/>
  <c r="D1464" i="39"/>
  <c r="C1464" i="39"/>
  <c r="U1463" i="39"/>
  <c r="F1463" i="39"/>
  <c r="E1463" i="39"/>
  <c r="D1463" i="39"/>
  <c r="U1462" i="39"/>
  <c r="F1462" i="39"/>
  <c r="E1462" i="39"/>
  <c r="D1462" i="39"/>
  <c r="C1462" i="39" s="1"/>
  <c r="U1461" i="39"/>
  <c r="F1461" i="39"/>
  <c r="E1461" i="39"/>
  <c r="D1461" i="39"/>
  <c r="C1461" i="39"/>
  <c r="U1460" i="39"/>
  <c r="F1460" i="39"/>
  <c r="E1460" i="39"/>
  <c r="C1460" i="39" s="1"/>
  <c r="D1460" i="39"/>
  <c r="U1459" i="39"/>
  <c r="F1459" i="39"/>
  <c r="E1459" i="39"/>
  <c r="D1459" i="39"/>
  <c r="C1459" i="39"/>
  <c r="U1458" i="39"/>
  <c r="F1458" i="39"/>
  <c r="E1458" i="39"/>
  <c r="C1458" i="39" s="1"/>
  <c r="D1458" i="39"/>
  <c r="U1457" i="39"/>
  <c r="F1457" i="39"/>
  <c r="E1457" i="39"/>
  <c r="D1457" i="39"/>
  <c r="U1456" i="39"/>
  <c r="F1456" i="39"/>
  <c r="E1456" i="39"/>
  <c r="D1456" i="39"/>
  <c r="C1456" i="39" s="1"/>
  <c r="U1455" i="39"/>
  <c r="F1455" i="39"/>
  <c r="E1455" i="39"/>
  <c r="D1455" i="39"/>
  <c r="C1455" i="39" s="1"/>
  <c r="U1454" i="39"/>
  <c r="F1454" i="39"/>
  <c r="E1454" i="39"/>
  <c r="D1454" i="39"/>
  <c r="C1454" i="39"/>
  <c r="U1453" i="39"/>
  <c r="F1453" i="39"/>
  <c r="E1453" i="39"/>
  <c r="D1453" i="39"/>
  <c r="C1453" i="39" s="1"/>
  <c r="U1452" i="39"/>
  <c r="F1452" i="39"/>
  <c r="E1452" i="39"/>
  <c r="D1452" i="39"/>
  <c r="C1452" i="39" s="1"/>
  <c r="U1451" i="39"/>
  <c r="F1451" i="39"/>
  <c r="E1451" i="39"/>
  <c r="D1451" i="39"/>
  <c r="C1451" i="39"/>
  <c r="U1450" i="39"/>
  <c r="F1450" i="39"/>
  <c r="E1450" i="39"/>
  <c r="D1450" i="39"/>
  <c r="C1450" i="39"/>
  <c r="U1449" i="39"/>
  <c r="F1449" i="39"/>
  <c r="E1449" i="39"/>
  <c r="C1449" i="39" s="1"/>
  <c r="D1449" i="39"/>
  <c r="U1448" i="39"/>
  <c r="F1448" i="39"/>
  <c r="E1448" i="39"/>
  <c r="D1448" i="39"/>
  <c r="C1448" i="39"/>
  <c r="U1447" i="39"/>
  <c r="F1447" i="39"/>
  <c r="E1447" i="39"/>
  <c r="D1447" i="39"/>
  <c r="C1447" i="39" s="1"/>
  <c r="U1446" i="39"/>
  <c r="F1446" i="39"/>
  <c r="E1446" i="39"/>
  <c r="D1446" i="39"/>
  <c r="C1446" i="39" s="1"/>
  <c r="U1445" i="39"/>
  <c r="F1445" i="39"/>
  <c r="E1445" i="39"/>
  <c r="D1445" i="39"/>
  <c r="C1445" i="39"/>
  <c r="U1444" i="39"/>
  <c r="F1444" i="39"/>
  <c r="E1444" i="39"/>
  <c r="C1444" i="39" s="1"/>
  <c r="D1444" i="39"/>
  <c r="U1443" i="39"/>
  <c r="F1443" i="39"/>
  <c r="E1443" i="39"/>
  <c r="D1443" i="39"/>
  <c r="C1443" i="39"/>
  <c r="U1442" i="39"/>
  <c r="F1442" i="39"/>
  <c r="E1442" i="39"/>
  <c r="C1442" i="39" s="1"/>
  <c r="D1442" i="39"/>
  <c r="U1441" i="39"/>
  <c r="F1441" i="39"/>
  <c r="E1441" i="39"/>
  <c r="D1441" i="39"/>
  <c r="U1440" i="39"/>
  <c r="F1440" i="39"/>
  <c r="E1440" i="39"/>
  <c r="D1440" i="39"/>
  <c r="C1440" i="39" s="1"/>
  <c r="U1439" i="39"/>
  <c r="F1439" i="39"/>
  <c r="E1439" i="39"/>
  <c r="D1439" i="39"/>
  <c r="C1439" i="39" s="1"/>
  <c r="U1438" i="39"/>
  <c r="F1438" i="39"/>
  <c r="E1438" i="39"/>
  <c r="D1438" i="39"/>
  <c r="C1438" i="39" s="1"/>
  <c r="U1437" i="39"/>
  <c r="F1437" i="39"/>
  <c r="E1437" i="39"/>
  <c r="D1437" i="39"/>
  <c r="C1437" i="39" s="1"/>
  <c r="U1436" i="39"/>
  <c r="F1436" i="39"/>
  <c r="E1436" i="39"/>
  <c r="D1436" i="39"/>
  <c r="C1436" i="39" s="1"/>
  <c r="U1435" i="39"/>
  <c r="F1435" i="39"/>
  <c r="E1435" i="39"/>
  <c r="C1435" i="39" s="1"/>
  <c r="D1435" i="39"/>
  <c r="U1434" i="39"/>
  <c r="F1434" i="39"/>
  <c r="E1434" i="39"/>
  <c r="D1434" i="39"/>
  <c r="C1434" i="39"/>
  <c r="U1433" i="39"/>
  <c r="F1433" i="39"/>
  <c r="E1433" i="39"/>
  <c r="C1433" i="39" s="1"/>
  <c r="D1433" i="39"/>
  <c r="U1432" i="39"/>
  <c r="F1432" i="39"/>
  <c r="E1432" i="39"/>
  <c r="D1432" i="39"/>
  <c r="C1432" i="39"/>
  <c r="U1431" i="39"/>
  <c r="F1431" i="39"/>
  <c r="E1431" i="39"/>
  <c r="D1431" i="39"/>
  <c r="C1431" i="39" s="1"/>
  <c r="U1430" i="39"/>
  <c r="F1430" i="39"/>
  <c r="E1430" i="39"/>
  <c r="D1430" i="39"/>
  <c r="C1430" i="39" s="1"/>
  <c r="U1429" i="39"/>
  <c r="F1429" i="39"/>
  <c r="E1429" i="39"/>
  <c r="D1429" i="39"/>
  <c r="C1429" i="39"/>
  <c r="U1428" i="39"/>
  <c r="F1428" i="39"/>
  <c r="E1428" i="39"/>
  <c r="C1428" i="39" s="1"/>
  <c r="D1428" i="39"/>
  <c r="U1427" i="39"/>
  <c r="F1427" i="39"/>
  <c r="E1427" i="39"/>
  <c r="D1427" i="39"/>
  <c r="C1427" i="39"/>
  <c r="U1426" i="39"/>
  <c r="F1426" i="39"/>
  <c r="E1426" i="39"/>
  <c r="C1426" i="39" s="1"/>
  <c r="D1426" i="39"/>
  <c r="U1425" i="39"/>
  <c r="F1425" i="39"/>
  <c r="E1425" i="39"/>
  <c r="D1425" i="39"/>
  <c r="C1425" i="39" s="1"/>
  <c r="U1424" i="39"/>
  <c r="F1424" i="39"/>
  <c r="E1424" i="39"/>
  <c r="D1424" i="39"/>
  <c r="C1424" i="39" s="1"/>
  <c r="U1423" i="39"/>
  <c r="F1423" i="39"/>
  <c r="E1423" i="39"/>
  <c r="D1423" i="39"/>
  <c r="C1423" i="39" s="1"/>
  <c r="U1422" i="39"/>
  <c r="F1422" i="39"/>
  <c r="E1422" i="39"/>
  <c r="D1422" i="39"/>
  <c r="C1422" i="39"/>
  <c r="U1421" i="39"/>
  <c r="F1421" i="39"/>
  <c r="E1421" i="39"/>
  <c r="D1421" i="39"/>
  <c r="C1421" i="39" s="1"/>
  <c r="U1420" i="39"/>
  <c r="F1420" i="39"/>
  <c r="E1420" i="39"/>
  <c r="D1420" i="39"/>
  <c r="C1420" i="39" s="1"/>
  <c r="U1419" i="39"/>
  <c r="F1419" i="39"/>
  <c r="E1419" i="39"/>
  <c r="C1419" i="39" s="1"/>
  <c r="D1419" i="39"/>
  <c r="U1418" i="39"/>
  <c r="F1418" i="39"/>
  <c r="E1418" i="39"/>
  <c r="D1418" i="39"/>
  <c r="C1418" i="39"/>
  <c r="U1417" i="39"/>
  <c r="F1417" i="39"/>
  <c r="E1417" i="39"/>
  <c r="C1417" i="39" s="1"/>
  <c r="D1417" i="39"/>
  <c r="U1416" i="39"/>
  <c r="F1416" i="39"/>
  <c r="E1416" i="39"/>
  <c r="D1416" i="39"/>
  <c r="C1416" i="39" s="1"/>
  <c r="U1415" i="39"/>
  <c r="F1415" i="39"/>
  <c r="E1415" i="39"/>
  <c r="D1415" i="39"/>
  <c r="C1415" i="39" s="1"/>
  <c r="U1414" i="39"/>
  <c r="F1414" i="39"/>
  <c r="E1414" i="39"/>
  <c r="D1414" i="39"/>
  <c r="C1414" i="39" s="1"/>
  <c r="U1413" i="39"/>
  <c r="F1413" i="39"/>
  <c r="E1413" i="39"/>
  <c r="D1413" i="39"/>
  <c r="C1413" i="39"/>
  <c r="U1412" i="39"/>
  <c r="F1412" i="39"/>
  <c r="E1412" i="39"/>
  <c r="D1412" i="39"/>
  <c r="U1411" i="39"/>
  <c r="F1411" i="39"/>
  <c r="E1411" i="39"/>
  <c r="D1411" i="39"/>
  <c r="C1411" i="39"/>
  <c r="U1410" i="39"/>
  <c r="F1410" i="39"/>
  <c r="E1410" i="39"/>
  <c r="C1410" i="39" s="1"/>
  <c r="D1410" i="39"/>
  <c r="U1409" i="39"/>
  <c r="F1409" i="39"/>
  <c r="E1409" i="39"/>
  <c r="D1409" i="39"/>
  <c r="C1409" i="39" s="1"/>
  <c r="U1408" i="39"/>
  <c r="F1408" i="39"/>
  <c r="E1408" i="39"/>
  <c r="D1408" i="39"/>
  <c r="C1408" i="39" s="1"/>
  <c r="U1407" i="39"/>
  <c r="F1407" i="39"/>
  <c r="E1407" i="39"/>
  <c r="D1407" i="39"/>
  <c r="C1407" i="39" s="1"/>
  <c r="U1406" i="39"/>
  <c r="F1406" i="39"/>
  <c r="E1406" i="39"/>
  <c r="D1406" i="39"/>
  <c r="C1406" i="39" s="1"/>
  <c r="U1405" i="39"/>
  <c r="F1405" i="39"/>
  <c r="E1405" i="39"/>
  <c r="D1405" i="39"/>
  <c r="C1405" i="39" s="1"/>
  <c r="U1404" i="39"/>
  <c r="F1404" i="39"/>
  <c r="E1404" i="39"/>
  <c r="D1404" i="39"/>
  <c r="C1404" i="39" s="1"/>
  <c r="U1403" i="39"/>
  <c r="F1403" i="39"/>
  <c r="E1403" i="39"/>
  <c r="D1403" i="39"/>
  <c r="C1403" i="39"/>
  <c r="U1402" i="39"/>
  <c r="F1402" i="39"/>
  <c r="E1402" i="39"/>
  <c r="D1402" i="39"/>
  <c r="C1402" i="39"/>
  <c r="U1401" i="39"/>
  <c r="F1401" i="39"/>
  <c r="E1401" i="39"/>
  <c r="C1401" i="39" s="1"/>
  <c r="D1401" i="39"/>
  <c r="U1400" i="39"/>
  <c r="F1400" i="39"/>
  <c r="E1400" i="39"/>
  <c r="D1400" i="39"/>
  <c r="C1400" i="39"/>
  <c r="U1399" i="39"/>
  <c r="F1399" i="39"/>
  <c r="E1399" i="39"/>
  <c r="D1399" i="39"/>
  <c r="C1399" i="39" s="1"/>
  <c r="U1398" i="39"/>
  <c r="F1398" i="39"/>
  <c r="E1398" i="39"/>
  <c r="D1398" i="39"/>
  <c r="C1398" i="39" s="1"/>
  <c r="U1397" i="39"/>
  <c r="F1397" i="39"/>
  <c r="E1397" i="39"/>
  <c r="D1397" i="39"/>
  <c r="C1397" i="39"/>
  <c r="U1396" i="39"/>
  <c r="F1396" i="39"/>
  <c r="E1396" i="39"/>
  <c r="C1396" i="39" s="1"/>
  <c r="D1396" i="39"/>
  <c r="U1395" i="39"/>
  <c r="F1395" i="39"/>
  <c r="E1395" i="39"/>
  <c r="D1395" i="39"/>
  <c r="C1395" i="39"/>
  <c r="U1394" i="39"/>
  <c r="F1394" i="39"/>
  <c r="E1394" i="39"/>
  <c r="C1394" i="39" s="1"/>
  <c r="D1394" i="39"/>
  <c r="U1393" i="39"/>
  <c r="F1393" i="39"/>
  <c r="E1393" i="39"/>
  <c r="D1393" i="39"/>
  <c r="C1393" i="39" s="1"/>
  <c r="U1392" i="39"/>
  <c r="F1392" i="39"/>
  <c r="E1392" i="39"/>
  <c r="D1392" i="39"/>
  <c r="C1392" i="39" s="1"/>
  <c r="U1391" i="39"/>
  <c r="F1391" i="39"/>
  <c r="E1391" i="39"/>
  <c r="D1391" i="39"/>
  <c r="C1391" i="39" s="1"/>
  <c r="U1390" i="39"/>
  <c r="F1390" i="39"/>
  <c r="E1390" i="39"/>
  <c r="D1390" i="39"/>
  <c r="C1390" i="39" s="1"/>
  <c r="U1389" i="39"/>
  <c r="F1389" i="39"/>
  <c r="E1389" i="39"/>
  <c r="D1389" i="39"/>
  <c r="C1389" i="39" s="1"/>
  <c r="U1388" i="39"/>
  <c r="F1388" i="39"/>
  <c r="E1388" i="39"/>
  <c r="D1388" i="39"/>
  <c r="C1388" i="39" s="1"/>
  <c r="U1387" i="39"/>
  <c r="F1387" i="39"/>
  <c r="E1387" i="39"/>
  <c r="D1387" i="39"/>
  <c r="C1387" i="39"/>
  <c r="U1386" i="39"/>
  <c r="F1386" i="39"/>
  <c r="E1386" i="39"/>
  <c r="D1386" i="39"/>
  <c r="C1386" i="39"/>
  <c r="U1385" i="39"/>
  <c r="F1385" i="39"/>
  <c r="E1385" i="39"/>
  <c r="C1385" i="39" s="1"/>
  <c r="D1385" i="39"/>
  <c r="U1384" i="39"/>
  <c r="F1384" i="39"/>
  <c r="E1384" i="39"/>
  <c r="D1384" i="39"/>
  <c r="C1384" i="39"/>
  <c r="U1383" i="39"/>
  <c r="F1383" i="39"/>
  <c r="E1383" i="39"/>
  <c r="D1383" i="39"/>
  <c r="U1382" i="39"/>
  <c r="F1382" i="39"/>
  <c r="E1382" i="39"/>
  <c r="D1382" i="39"/>
  <c r="C1382" i="39" s="1"/>
  <c r="U1381" i="39"/>
  <c r="F1381" i="39"/>
  <c r="E1381" i="39"/>
  <c r="D1381" i="39"/>
  <c r="C1381" i="39"/>
  <c r="U1380" i="39"/>
  <c r="F1380" i="39"/>
  <c r="E1380" i="39"/>
  <c r="C1380" i="39" s="1"/>
  <c r="D1380" i="39"/>
  <c r="U1379" i="39"/>
  <c r="F1379" i="39"/>
  <c r="E1379" i="39"/>
  <c r="D1379" i="39"/>
  <c r="C1379" i="39"/>
  <c r="U1378" i="39"/>
  <c r="F1378" i="39"/>
  <c r="E1378" i="39"/>
  <c r="C1378" i="39" s="1"/>
  <c r="D1378" i="39"/>
  <c r="U1377" i="39"/>
  <c r="F1377" i="39"/>
  <c r="E1377" i="39"/>
  <c r="D1377" i="39"/>
  <c r="U1376" i="39"/>
  <c r="F1376" i="39"/>
  <c r="E1376" i="39"/>
  <c r="D1376" i="39"/>
  <c r="C1376" i="39" s="1"/>
  <c r="U1375" i="39"/>
  <c r="F1375" i="39"/>
  <c r="E1375" i="39"/>
  <c r="D1375" i="39"/>
  <c r="C1375" i="39" s="1"/>
  <c r="U1374" i="39"/>
  <c r="F1374" i="39"/>
  <c r="E1374" i="39"/>
  <c r="D1374" i="39"/>
  <c r="C1374" i="39"/>
  <c r="U1373" i="39"/>
  <c r="F1373" i="39"/>
  <c r="E1373" i="39"/>
  <c r="D1373" i="39"/>
  <c r="C1373" i="39" s="1"/>
  <c r="U1372" i="39"/>
  <c r="F1372" i="39"/>
  <c r="E1372" i="39"/>
  <c r="D1372" i="39"/>
  <c r="C1372" i="39" s="1"/>
  <c r="U1371" i="39"/>
  <c r="F1371" i="39"/>
  <c r="E1371" i="39"/>
  <c r="D1371" i="39"/>
  <c r="C1371" i="39"/>
  <c r="U1370" i="39"/>
  <c r="F1370" i="39"/>
  <c r="E1370" i="39"/>
  <c r="D1370" i="39"/>
  <c r="C1370" i="39"/>
  <c r="U1369" i="39"/>
  <c r="F1369" i="39"/>
  <c r="E1369" i="39"/>
  <c r="C1369" i="39" s="1"/>
  <c r="D1369" i="39"/>
  <c r="U1368" i="39"/>
  <c r="F1368" i="39"/>
  <c r="E1368" i="39"/>
  <c r="D1368" i="39"/>
  <c r="C1368" i="39"/>
  <c r="U1367" i="39"/>
  <c r="F1367" i="39"/>
  <c r="E1367" i="39"/>
  <c r="D1367" i="39"/>
  <c r="C1367" i="39" s="1"/>
  <c r="U1366" i="39"/>
  <c r="F1366" i="39"/>
  <c r="E1366" i="39"/>
  <c r="D1366" i="39"/>
  <c r="C1366" i="39" s="1"/>
  <c r="U1365" i="39"/>
  <c r="F1365" i="39"/>
  <c r="E1365" i="39"/>
  <c r="D1365" i="39"/>
  <c r="C1365" i="39"/>
  <c r="U1362" i="39"/>
  <c r="F1362" i="39"/>
  <c r="E1362" i="39"/>
  <c r="C1362" i="39" s="1"/>
  <c r="D1362" i="39"/>
  <c r="U1361" i="39"/>
  <c r="F1361" i="39"/>
  <c r="E1361" i="39"/>
  <c r="D1361" i="39"/>
  <c r="C1361" i="39"/>
  <c r="U1360" i="39"/>
  <c r="F1360" i="39"/>
  <c r="E1360" i="39"/>
  <c r="C1360" i="39" s="1"/>
  <c r="D1360" i="39"/>
  <c r="U1359" i="39"/>
  <c r="F1359" i="39"/>
  <c r="E1359" i="39"/>
  <c r="D1359" i="39"/>
  <c r="U1358" i="39"/>
  <c r="F1358" i="39"/>
  <c r="E1358" i="39"/>
  <c r="D1358" i="39"/>
  <c r="C1358" i="39" s="1"/>
  <c r="U1357" i="39"/>
  <c r="F1357" i="39"/>
  <c r="E1357" i="39"/>
  <c r="D1357" i="39"/>
  <c r="C1357" i="39" s="1"/>
  <c r="U1356" i="39"/>
  <c r="F1356" i="39"/>
  <c r="E1356" i="39"/>
  <c r="D1356" i="39"/>
  <c r="C1356" i="39" s="1"/>
  <c r="U1355" i="39"/>
  <c r="F1355" i="39"/>
  <c r="E1355" i="39"/>
  <c r="D1355" i="39"/>
  <c r="C1355" i="39" s="1"/>
  <c r="U1352" i="39"/>
  <c r="F1352" i="39"/>
  <c r="E1352" i="39"/>
  <c r="D1352" i="39"/>
  <c r="C1352" i="39" s="1"/>
  <c r="U1351" i="39"/>
  <c r="F1351" i="39"/>
  <c r="E1351" i="39"/>
  <c r="D1351" i="39"/>
  <c r="C1351" i="39"/>
  <c r="U1350" i="39"/>
  <c r="F1350" i="39"/>
  <c r="E1350" i="39"/>
  <c r="D1350" i="39"/>
  <c r="C1350" i="39"/>
  <c r="U1349" i="39"/>
  <c r="F1349" i="39"/>
  <c r="E1349" i="39"/>
  <c r="C1349" i="39" s="1"/>
  <c r="D1349" i="39"/>
  <c r="U1346" i="39"/>
  <c r="F1346" i="39"/>
  <c r="E1346" i="39"/>
  <c r="D1346" i="39"/>
  <c r="C1346" i="39"/>
  <c r="U1345" i="39"/>
  <c r="F1345" i="39"/>
  <c r="E1345" i="39"/>
  <c r="D1345" i="39"/>
  <c r="U1344" i="39"/>
  <c r="F1344" i="39"/>
  <c r="E1344" i="39"/>
  <c r="D1344" i="39"/>
  <c r="C1344" i="39" s="1"/>
  <c r="U1343" i="39"/>
  <c r="F1343" i="39"/>
  <c r="E1343" i="39"/>
  <c r="D1343" i="39"/>
  <c r="C1343" i="39"/>
  <c r="U1342" i="39"/>
  <c r="F1342" i="39"/>
  <c r="E1342" i="39"/>
  <c r="C1342" i="39" s="1"/>
  <c r="D1342" i="39"/>
  <c r="U1341" i="39"/>
  <c r="F1341" i="39"/>
  <c r="E1341" i="39"/>
  <c r="D1341" i="39"/>
  <c r="C1341" i="39"/>
  <c r="U1340" i="39"/>
  <c r="F1340" i="39"/>
  <c r="E1340" i="39"/>
  <c r="C1340" i="39" s="1"/>
  <c r="D1340" i="39"/>
  <c r="U1339" i="39"/>
  <c r="F1339" i="39"/>
  <c r="E1339" i="39"/>
  <c r="D1339" i="39"/>
  <c r="C1339" i="39" s="1"/>
  <c r="U1338" i="39"/>
  <c r="F1338" i="39"/>
  <c r="E1338" i="39"/>
  <c r="D1338" i="39"/>
  <c r="C1338" i="39" s="1"/>
  <c r="U1337" i="39"/>
  <c r="F1337" i="39"/>
  <c r="E1337" i="39"/>
  <c r="D1337" i="39"/>
  <c r="C1337" i="39" s="1"/>
  <c r="U1334" i="39"/>
  <c r="F1334" i="39"/>
  <c r="E1334" i="39"/>
  <c r="D1334" i="39"/>
  <c r="C1334" i="39" s="1"/>
  <c r="U1333" i="39"/>
  <c r="F1333" i="39"/>
  <c r="E1333" i="39"/>
  <c r="D1333" i="39"/>
  <c r="C1333" i="39" s="1"/>
  <c r="U1332" i="39"/>
  <c r="F1332" i="39"/>
  <c r="E1332" i="39"/>
  <c r="D1332" i="39"/>
  <c r="U1331" i="39"/>
  <c r="F1331" i="39"/>
  <c r="E1331" i="39"/>
  <c r="D1331" i="39"/>
  <c r="C1331" i="39" s="1"/>
  <c r="U1330" i="39"/>
  <c r="F1330" i="39"/>
  <c r="E1330" i="39"/>
  <c r="D1330" i="39"/>
  <c r="C1330" i="39"/>
  <c r="U1329" i="39"/>
  <c r="F1329" i="39"/>
  <c r="E1329" i="39"/>
  <c r="C1329" i="39" s="1"/>
  <c r="D1329" i="39"/>
  <c r="U1328" i="39"/>
  <c r="F1328" i="39"/>
  <c r="E1328" i="39"/>
  <c r="D1328" i="39"/>
  <c r="C1328" i="39"/>
  <c r="U1327" i="39"/>
  <c r="F1327" i="39"/>
  <c r="E1327" i="39"/>
  <c r="D1327" i="39"/>
  <c r="U1326" i="39"/>
  <c r="F1326" i="39"/>
  <c r="E1326" i="39"/>
  <c r="D1326" i="39"/>
  <c r="C1326" i="39" s="1"/>
  <c r="U1325" i="39"/>
  <c r="F1325" i="39"/>
  <c r="E1325" i="39"/>
  <c r="D1325" i="39"/>
  <c r="C1325" i="39"/>
  <c r="U1324" i="39"/>
  <c r="F1324" i="39"/>
  <c r="E1324" i="39"/>
  <c r="C1324" i="39" s="1"/>
  <c r="D1324" i="39"/>
  <c r="U1323" i="39"/>
  <c r="F1323" i="39"/>
  <c r="E1323" i="39"/>
  <c r="D1323" i="39"/>
  <c r="C1323" i="39"/>
  <c r="U1322" i="39"/>
  <c r="F1322" i="39"/>
  <c r="E1322" i="39"/>
  <c r="C1322" i="39" s="1"/>
  <c r="D1322" i="39"/>
  <c r="U1321" i="39"/>
  <c r="F1321" i="39"/>
  <c r="E1321" i="39"/>
  <c r="D1321" i="39"/>
  <c r="U1320" i="39"/>
  <c r="F1320" i="39"/>
  <c r="E1320" i="39"/>
  <c r="D1320" i="39"/>
  <c r="C1320" i="39" s="1"/>
  <c r="U1319" i="39"/>
  <c r="F1319" i="39"/>
  <c r="E1319" i="39"/>
  <c r="D1319" i="39"/>
  <c r="C1319" i="39" s="1"/>
  <c r="U1316" i="39"/>
  <c r="F1316" i="39"/>
  <c r="E1316" i="39"/>
  <c r="D1316" i="39"/>
  <c r="C1316" i="39"/>
  <c r="U1315" i="39"/>
  <c r="F1315" i="39"/>
  <c r="E1315" i="39"/>
  <c r="D1315" i="39"/>
  <c r="C1315" i="39" s="1"/>
  <c r="U1314" i="39"/>
  <c r="F1314" i="39"/>
  <c r="C1314" i="39" s="1"/>
  <c r="E1314" i="39"/>
  <c r="D1314" i="39"/>
  <c r="U1313" i="39"/>
  <c r="F1313" i="39"/>
  <c r="E1313" i="39"/>
  <c r="D1313" i="39"/>
  <c r="C1313" i="39" s="1"/>
  <c r="U1312" i="39"/>
  <c r="F1312" i="39"/>
  <c r="E1312" i="39"/>
  <c r="D1312" i="39"/>
  <c r="C1312" i="39"/>
  <c r="U1311" i="39"/>
  <c r="F1311" i="39"/>
  <c r="E1311" i="39"/>
  <c r="C1311" i="39" s="1"/>
  <c r="D1311" i="39"/>
  <c r="U1310" i="39"/>
  <c r="F1310" i="39"/>
  <c r="E1310" i="39"/>
  <c r="D1310" i="39"/>
  <c r="C1310" i="39"/>
  <c r="U1309" i="39"/>
  <c r="F1309" i="39"/>
  <c r="E1309" i="39"/>
  <c r="D1309" i="39"/>
  <c r="C1309" i="39" s="1"/>
  <c r="U1308" i="39"/>
  <c r="F1308" i="39"/>
  <c r="E1308" i="39"/>
  <c r="D1308" i="39"/>
  <c r="C1308" i="39" s="1"/>
  <c r="U1307" i="39"/>
  <c r="F1307" i="39"/>
  <c r="E1307" i="39"/>
  <c r="D1307" i="39"/>
  <c r="C1307" i="39"/>
  <c r="U1306" i="39"/>
  <c r="F1306" i="39"/>
  <c r="E1306" i="39"/>
  <c r="C1306" i="39" s="1"/>
  <c r="D1306" i="39"/>
  <c r="U1305" i="39"/>
  <c r="F1305" i="39"/>
  <c r="E1305" i="39"/>
  <c r="D1305" i="39"/>
  <c r="C1305" i="39"/>
  <c r="U1302" i="39"/>
  <c r="F1302" i="39"/>
  <c r="E1302" i="39"/>
  <c r="D1302" i="39"/>
  <c r="U1301" i="39"/>
  <c r="F1301" i="39"/>
  <c r="E1301" i="39"/>
  <c r="D1301" i="39"/>
  <c r="C1301" i="39" s="1"/>
  <c r="U1300" i="39"/>
  <c r="F1300" i="39"/>
  <c r="E1300" i="39"/>
  <c r="D1300" i="39"/>
  <c r="C1300" i="39" s="1"/>
  <c r="U1299" i="39"/>
  <c r="F1299" i="39"/>
  <c r="E1299" i="39"/>
  <c r="D1299" i="39"/>
  <c r="C1299" i="39" s="1"/>
  <c r="U1298" i="39"/>
  <c r="F1298" i="39"/>
  <c r="E1298" i="39"/>
  <c r="C1298" i="39" s="1"/>
  <c r="D1298" i="39"/>
  <c r="U1297" i="39"/>
  <c r="F1297" i="39"/>
  <c r="E1297" i="39"/>
  <c r="D1297" i="39"/>
  <c r="C1297" i="39" s="1"/>
  <c r="U1296" i="39"/>
  <c r="F1296" i="39"/>
  <c r="E1296" i="39"/>
  <c r="D1296" i="39"/>
  <c r="U1295" i="39"/>
  <c r="F1295" i="39"/>
  <c r="E1295" i="39"/>
  <c r="D1295" i="39"/>
  <c r="C1295" i="39" s="1"/>
  <c r="U1294" i="39"/>
  <c r="F1294" i="39"/>
  <c r="E1294" i="39"/>
  <c r="D1294" i="39"/>
  <c r="C1294" i="39"/>
  <c r="U1293" i="39"/>
  <c r="F1293" i="39"/>
  <c r="E1293" i="39"/>
  <c r="D1293" i="39"/>
  <c r="C1293" i="39"/>
  <c r="U1292" i="39"/>
  <c r="F1292" i="39"/>
  <c r="E1292" i="39"/>
  <c r="D1292" i="39"/>
  <c r="C1292" i="39"/>
  <c r="U1291" i="39"/>
  <c r="F1291" i="39"/>
  <c r="E1291" i="39"/>
  <c r="D1291" i="39"/>
  <c r="C1291" i="39" s="1"/>
  <c r="U1290" i="39"/>
  <c r="F1290" i="39"/>
  <c r="E1290" i="39"/>
  <c r="D1290" i="39"/>
  <c r="C1290" i="39"/>
  <c r="U1289" i="39"/>
  <c r="F1289" i="39"/>
  <c r="C1289" i="39" s="1"/>
  <c r="E1289" i="39"/>
  <c r="D1289" i="39"/>
  <c r="U1288" i="39"/>
  <c r="F1288" i="39"/>
  <c r="E1288" i="39"/>
  <c r="D1288" i="39"/>
  <c r="U1287" i="39"/>
  <c r="F1287" i="39"/>
  <c r="E1287" i="39"/>
  <c r="D1287" i="39"/>
  <c r="C1287" i="39"/>
  <c r="U1286" i="39"/>
  <c r="F1286" i="39"/>
  <c r="E1286" i="39"/>
  <c r="C1286" i="39" s="1"/>
  <c r="D1286" i="39"/>
  <c r="U1285" i="39"/>
  <c r="F1285" i="39"/>
  <c r="E1285" i="39"/>
  <c r="D1285" i="39"/>
  <c r="C1285" i="39" s="1"/>
  <c r="U1284" i="39"/>
  <c r="F1284" i="39"/>
  <c r="E1284" i="39"/>
  <c r="D1284" i="39"/>
  <c r="C1284" i="39" s="1"/>
  <c r="U1283" i="39"/>
  <c r="F1283" i="39"/>
  <c r="E1283" i="39"/>
  <c r="D1283" i="39"/>
  <c r="C1283" i="39" s="1"/>
  <c r="U1282" i="39"/>
  <c r="F1282" i="39"/>
  <c r="E1282" i="39"/>
  <c r="D1282" i="39"/>
  <c r="C1282" i="39" s="1"/>
  <c r="U1281" i="39"/>
  <c r="F1281" i="39"/>
  <c r="E1281" i="39"/>
  <c r="D1281" i="39"/>
  <c r="C1281" i="39" s="1"/>
  <c r="U1280" i="39"/>
  <c r="F1280" i="39"/>
  <c r="E1280" i="39"/>
  <c r="D1280" i="39"/>
  <c r="C1280" i="39"/>
  <c r="U1279" i="39"/>
  <c r="F1279" i="39"/>
  <c r="E1279" i="39"/>
  <c r="D1279" i="39"/>
  <c r="C1279" i="39"/>
  <c r="U1278" i="39"/>
  <c r="F1278" i="39"/>
  <c r="E1278" i="39"/>
  <c r="D1278" i="39"/>
  <c r="C1278" i="39"/>
  <c r="U1277" i="39"/>
  <c r="F1277" i="39"/>
  <c r="E1277" i="39"/>
  <c r="D1277" i="39"/>
  <c r="C1277" i="39"/>
  <c r="U1276" i="39"/>
  <c r="F1276" i="39"/>
  <c r="E1276" i="39"/>
  <c r="D1276" i="39"/>
  <c r="C1276" i="39"/>
  <c r="U1275" i="39"/>
  <c r="F1275" i="39"/>
  <c r="E1275" i="39"/>
  <c r="D1275" i="39"/>
  <c r="C1275" i="39" s="1"/>
  <c r="U1274" i="39"/>
  <c r="F1274" i="39"/>
  <c r="C1274" i="39" s="1"/>
  <c r="E1274" i="39"/>
  <c r="D1274" i="39"/>
  <c r="U1273" i="39"/>
  <c r="F1273" i="39"/>
  <c r="E1273" i="39"/>
  <c r="D1273" i="39"/>
  <c r="C1273" i="39"/>
  <c r="U1270" i="39"/>
  <c r="F1270" i="39"/>
  <c r="E1270" i="39"/>
  <c r="C1270" i="39" s="1"/>
  <c r="D1270" i="39"/>
  <c r="U1269" i="39"/>
  <c r="F1269" i="39"/>
  <c r="E1269" i="39"/>
  <c r="C1269" i="39" s="1"/>
  <c r="D1269" i="39"/>
  <c r="U1268" i="39"/>
  <c r="F1268" i="39"/>
  <c r="E1268" i="39"/>
  <c r="D1268" i="39"/>
  <c r="U1267" i="39"/>
  <c r="F1267" i="39"/>
  <c r="E1267" i="39"/>
  <c r="D1267" i="39"/>
  <c r="C1267" i="39" s="1"/>
  <c r="U1266" i="39"/>
  <c r="F1266" i="39"/>
  <c r="E1266" i="39"/>
  <c r="D1266" i="39"/>
  <c r="C1266" i="39" s="1"/>
  <c r="U1265" i="39"/>
  <c r="F1265" i="39"/>
  <c r="E1265" i="39"/>
  <c r="D1265" i="39"/>
  <c r="U1264" i="39"/>
  <c r="F1264" i="39"/>
  <c r="E1264" i="39"/>
  <c r="D1264" i="39"/>
  <c r="C1264" i="39"/>
  <c r="U1263" i="39"/>
  <c r="F1263" i="39"/>
  <c r="E1263" i="39"/>
  <c r="D1263" i="39"/>
  <c r="C1263" i="39"/>
  <c r="U1262" i="39"/>
  <c r="F1262" i="39"/>
  <c r="E1262" i="39"/>
  <c r="D1262" i="39"/>
  <c r="C1262" i="39"/>
  <c r="U1261" i="39"/>
  <c r="F1261" i="39"/>
  <c r="E1261" i="39"/>
  <c r="D1261" i="39"/>
  <c r="C1261" i="39"/>
  <c r="U1260" i="39"/>
  <c r="F1260" i="39"/>
  <c r="E1260" i="39"/>
  <c r="D1260" i="39"/>
  <c r="C1260" i="39"/>
  <c r="U1259" i="39"/>
  <c r="F1259" i="39"/>
  <c r="E1259" i="39"/>
  <c r="D1259" i="39"/>
  <c r="C1259" i="39"/>
  <c r="U1258" i="39"/>
  <c r="F1258" i="39"/>
  <c r="E1258" i="39"/>
  <c r="D1258" i="39"/>
  <c r="C1258" i="39" s="1"/>
  <c r="U1257" i="39"/>
  <c r="F1257" i="39"/>
  <c r="E1257" i="39"/>
  <c r="D1257" i="39"/>
  <c r="C1257" i="39" s="1"/>
  <c r="U1256" i="39"/>
  <c r="F1256" i="39"/>
  <c r="C1256" i="39" s="1"/>
  <c r="E1256" i="39"/>
  <c r="D1256" i="39"/>
  <c r="U1255" i="39"/>
  <c r="F1255" i="39"/>
  <c r="C1255" i="39" s="1"/>
  <c r="E1255" i="39"/>
  <c r="D1255" i="39"/>
  <c r="U1254" i="39"/>
  <c r="F1254" i="39"/>
  <c r="E1254" i="39"/>
  <c r="C1254" i="39" s="1"/>
  <c r="D1254" i="39"/>
  <c r="U1253" i="39"/>
  <c r="F1253" i="39"/>
  <c r="E1253" i="39"/>
  <c r="D1253" i="39"/>
  <c r="C1253" i="39"/>
  <c r="U1252" i="39"/>
  <c r="F1252" i="39"/>
  <c r="E1252" i="39"/>
  <c r="D1252" i="39"/>
  <c r="U1251" i="39"/>
  <c r="F1251" i="39"/>
  <c r="E1251" i="39"/>
  <c r="D1251" i="39"/>
  <c r="U1250" i="39"/>
  <c r="F1250" i="39"/>
  <c r="E1250" i="39"/>
  <c r="D1250" i="39"/>
  <c r="C1250" i="39" s="1"/>
  <c r="U1249" i="39"/>
  <c r="F1249" i="39"/>
  <c r="E1249" i="39"/>
  <c r="D1249" i="39"/>
  <c r="C1249" i="39" s="1"/>
  <c r="U1248" i="39"/>
  <c r="F1248" i="39"/>
  <c r="E1248" i="39"/>
  <c r="D1248" i="39"/>
  <c r="C1248" i="39" s="1"/>
  <c r="U1247" i="39"/>
  <c r="F1247" i="39"/>
  <c r="E1247" i="39"/>
  <c r="D1247" i="39"/>
  <c r="C1247" i="39"/>
  <c r="U1246" i="39"/>
  <c r="F1246" i="39"/>
  <c r="E1246" i="39"/>
  <c r="D1246" i="39"/>
  <c r="C1246" i="39"/>
  <c r="U1243" i="39"/>
  <c r="F1243" i="39"/>
  <c r="E1243" i="39"/>
  <c r="D1243" i="39"/>
  <c r="C1243" i="39"/>
  <c r="U1242" i="39"/>
  <c r="F1242" i="39"/>
  <c r="E1242" i="39"/>
  <c r="D1242" i="39"/>
  <c r="C1242" i="39"/>
  <c r="U1241" i="39"/>
  <c r="F1241" i="39"/>
  <c r="E1241" i="39"/>
  <c r="D1241" i="39"/>
  <c r="C1241" i="39"/>
  <c r="U1240" i="39"/>
  <c r="F1240" i="39"/>
  <c r="E1240" i="39"/>
  <c r="D1240" i="39"/>
  <c r="C1240" i="39" s="1"/>
  <c r="U1239" i="39"/>
  <c r="F1239" i="39"/>
  <c r="E1239" i="39"/>
  <c r="D1239" i="39"/>
  <c r="U1238" i="39"/>
  <c r="F1238" i="39"/>
  <c r="E1238" i="39"/>
  <c r="D1238" i="39"/>
  <c r="C1238" i="39" s="1"/>
  <c r="U1237" i="39"/>
  <c r="F1237" i="39"/>
  <c r="C1237" i="39" s="1"/>
  <c r="E1237" i="39"/>
  <c r="D1237" i="39"/>
  <c r="U1236" i="39"/>
  <c r="F1236" i="39"/>
  <c r="E1236" i="39"/>
  <c r="C1236" i="39" s="1"/>
  <c r="D1236" i="39"/>
  <c r="U1235" i="39"/>
  <c r="F1235" i="39"/>
  <c r="E1235" i="39"/>
  <c r="D1235" i="39"/>
  <c r="C1235" i="39"/>
  <c r="U1234" i="39"/>
  <c r="F1234" i="39"/>
  <c r="E1234" i="39"/>
  <c r="D1234" i="39"/>
  <c r="U1233" i="39"/>
  <c r="F1233" i="39"/>
  <c r="E1233" i="39"/>
  <c r="D1233" i="39"/>
  <c r="U1232" i="39"/>
  <c r="F1232" i="39"/>
  <c r="E1232" i="39"/>
  <c r="D1232" i="39"/>
  <c r="U1229" i="39"/>
  <c r="F1229" i="39"/>
  <c r="E1229" i="39"/>
  <c r="D1229" i="39"/>
  <c r="C1229" i="39" s="1"/>
  <c r="U1228" i="39"/>
  <c r="F1228" i="39"/>
  <c r="C1228" i="39" s="1"/>
  <c r="E1228" i="39"/>
  <c r="D1228" i="39"/>
  <c r="U1225" i="39"/>
  <c r="F1225" i="39"/>
  <c r="E1225" i="39"/>
  <c r="D1225" i="39"/>
  <c r="C1225" i="39"/>
  <c r="U1224" i="39"/>
  <c r="F1224" i="39"/>
  <c r="E1224" i="39"/>
  <c r="D1224" i="39"/>
  <c r="C1224" i="39" s="1"/>
  <c r="U1223" i="39"/>
  <c r="F1223" i="39"/>
  <c r="E1223" i="39"/>
  <c r="D1223" i="39"/>
  <c r="C1223" i="39" s="1"/>
  <c r="U1222" i="39"/>
  <c r="F1222" i="39"/>
  <c r="E1222" i="39"/>
  <c r="D1222" i="39"/>
  <c r="C1222" i="39"/>
  <c r="U1221" i="39"/>
  <c r="F1221" i="39"/>
  <c r="E1221" i="39"/>
  <c r="C1221" i="39" s="1"/>
  <c r="D1221" i="39"/>
  <c r="U1220" i="39"/>
  <c r="F1220" i="39"/>
  <c r="E1220" i="39"/>
  <c r="D1220" i="39"/>
  <c r="C1220" i="39"/>
  <c r="U1219" i="39"/>
  <c r="F1219" i="39"/>
  <c r="E1219" i="39"/>
  <c r="D1219" i="39"/>
  <c r="U1216" i="39"/>
  <c r="F1216" i="39"/>
  <c r="E1216" i="39"/>
  <c r="D1216" i="39"/>
  <c r="C1216" i="39" s="1"/>
  <c r="U1215" i="39"/>
  <c r="F1215" i="39"/>
  <c r="E1215" i="39"/>
  <c r="D1215" i="39"/>
  <c r="C1215" i="39"/>
  <c r="U1214" i="39"/>
  <c r="F1214" i="39"/>
  <c r="E1214" i="39"/>
  <c r="C1214" i="39" s="1"/>
  <c r="D1214" i="39"/>
  <c r="U1213" i="39"/>
  <c r="F1213" i="39"/>
  <c r="E1213" i="39"/>
  <c r="D1213" i="39"/>
  <c r="C1213" i="39"/>
  <c r="U1212" i="39"/>
  <c r="F1212" i="39"/>
  <c r="E1212" i="39"/>
  <c r="D1212" i="39"/>
  <c r="U1211" i="39"/>
  <c r="F1211" i="39"/>
  <c r="E1211" i="39"/>
  <c r="D1211" i="39"/>
  <c r="C1211" i="39" s="1"/>
  <c r="U1208" i="39"/>
  <c r="F1208" i="39"/>
  <c r="E1208" i="39"/>
  <c r="D1208" i="39"/>
  <c r="U1207" i="39"/>
  <c r="F1207" i="39"/>
  <c r="E1207" i="39"/>
  <c r="D1207" i="39"/>
  <c r="C1207" i="39" s="1"/>
  <c r="U1206" i="39"/>
  <c r="F1206" i="39"/>
  <c r="E1206" i="39"/>
  <c r="D1206" i="39"/>
  <c r="C1206" i="39" s="1"/>
  <c r="U1205" i="39"/>
  <c r="F1205" i="39"/>
  <c r="E1205" i="39"/>
  <c r="D1205" i="39"/>
  <c r="C1205" i="39"/>
  <c r="U1204" i="39"/>
  <c r="F1204" i="39"/>
  <c r="C1204" i="39" s="1"/>
  <c r="E1204" i="39"/>
  <c r="D1204" i="39"/>
  <c r="U1203" i="39"/>
  <c r="F1203" i="39"/>
  <c r="E1203" i="39"/>
  <c r="C1203" i="39" s="1"/>
  <c r="D1203" i="39"/>
  <c r="U1202" i="39"/>
  <c r="F1202" i="39"/>
  <c r="E1202" i="39"/>
  <c r="D1202" i="39"/>
  <c r="C1202" i="39"/>
  <c r="U1201" i="39"/>
  <c r="F1201" i="39"/>
  <c r="E1201" i="39"/>
  <c r="C1201" i="39" s="1"/>
  <c r="D1201" i="39"/>
  <c r="U1200" i="39"/>
  <c r="F1200" i="39"/>
  <c r="E1200" i="39"/>
  <c r="D1200" i="39"/>
  <c r="C1200" i="39" s="1"/>
  <c r="U1199" i="39"/>
  <c r="F1199" i="39"/>
  <c r="E1199" i="39"/>
  <c r="D1199" i="39"/>
  <c r="C1199" i="39" s="1"/>
  <c r="U1198" i="39"/>
  <c r="F1198" i="39"/>
  <c r="E1198" i="39"/>
  <c r="D1198" i="39"/>
  <c r="C1198" i="39" s="1"/>
  <c r="U1197" i="39"/>
  <c r="F1197" i="39"/>
  <c r="E1197" i="39"/>
  <c r="D1197" i="39"/>
  <c r="C1197" i="39"/>
  <c r="U1196" i="39"/>
  <c r="F1196" i="39"/>
  <c r="E1196" i="39"/>
  <c r="D1196" i="39"/>
  <c r="C1196" i="39"/>
  <c r="U1195" i="39"/>
  <c r="F1195" i="39"/>
  <c r="E1195" i="39"/>
  <c r="D1195" i="39"/>
  <c r="C1195" i="39"/>
  <c r="U1194" i="39"/>
  <c r="F1194" i="39"/>
  <c r="E1194" i="39"/>
  <c r="C1194" i="39" s="1"/>
  <c r="D1194" i="39"/>
  <c r="U1193" i="39"/>
  <c r="F1193" i="39"/>
  <c r="E1193" i="39"/>
  <c r="D1193" i="39"/>
  <c r="U1190" i="39"/>
  <c r="F1190" i="39"/>
  <c r="E1190" i="39"/>
  <c r="D1190" i="39"/>
  <c r="C1190" i="39" s="1"/>
  <c r="U1187" i="39"/>
  <c r="F1187" i="39"/>
  <c r="E1187" i="39"/>
  <c r="D1187" i="39"/>
  <c r="C1187" i="39" s="1"/>
  <c r="U1186" i="39"/>
  <c r="F1186" i="39"/>
  <c r="E1186" i="39"/>
  <c r="D1186" i="39"/>
  <c r="C1186" i="39" s="1"/>
  <c r="U1185" i="39"/>
  <c r="F1185" i="39"/>
  <c r="E1185" i="39"/>
  <c r="D1185" i="39"/>
  <c r="C1185" i="39"/>
  <c r="U1184" i="39"/>
  <c r="F1184" i="39"/>
  <c r="E1184" i="39"/>
  <c r="D1184" i="39"/>
  <c r="C1184" i="39" s="1"/>
  <c r="U1183" i="39"/>
  <c r="F1183" i="39"/>
  <c r="E1183" i="39"/>
  <c r="D1183" i="39"/>
  <c r="C1183" i="39"/>
  <c r="U1182" i="39"/>
  <c r="F1182" i="39"/>
  <c r="E1182" i="39"/>
  <c r="D1182" i="39"/>
  <c r="C1182" i="39" s="1"/>
  <c r="U1181" i="39"/>
  <c r="F1181" i="39"/>
  <c r="E1181" i="39"/>
  <c r="D1181" i="39"/>
  <c r="C1181" i="39"/>
  <c r="U1180" i="39"/>
  <c r="F1180" i="39"/>
  <c r="E1180" i="39"/>
  <c r="D1180" i="39"/>
  <c r="C1180" i="39" s="1"/>
  <c r="U1179" i="39"/>
  <c r="F1179" i="39"/>
  <c r="C1179" i="39" s="1"/>
  <c r="E1179" i="39"/>
  <c r="D1179" i="39"/>
  <c r="U1178" i="39"/>
  <c r="F1178" i="39"/>
  <c r="E1178" i="39"/>
  <c r="D1178" i="39"/>
  <c r="C1178" i="39"/>
  <c r="U1177" i="39"/>
  <c r="F1177" i="39"/>
  <c r="C1177" i="39" s="1"/>
  <c r="E1177" i="39"/>
  <c r="D1177" i="39"/>
  <c r="U1176" i="39"/>
  <c r="F1176" i="39"/>
  <c r="E1176" i="39"/>
  <c r="C1176" i="39" s="1"/>
  <c r="D1176" i="39"/>
  <c r="U1175" i="39"/>
  <c r="F1175" i="39"/>
  <c r="E1175" i="39"/>
  <c r="D1175" i="39"/>
  <c r="C1175" i="39"/>
  <c r="U1174" i="39"/>
  <c r="F1174" i="39"/>
  <c r="E1174" i="39"/>
  <c r="C1174" i="39" s="1"/>
  <c r="D1174" i="39"/>
  <c r="U1173" i="39"/>
  <c r="F1173" i="39"/>
  <c r="E1173" i="39"/>
  <c r="D1173" i="39"/>
  <c r="U1170" i="39"/>
  <c r="F1170" i="39"/>
  <c r="E1170" i="39"/>
  <c r="D1170" i="39"/>
  <c r="U1169" i="39"/>
  <c r="F1169" i="39"/>
  <c r="E1169" i="39"/>
  <c r="D1169" i="39"/>
  <c r="U1168" i="39"/>
  <c r="F1168" i="39"/>
  <c r="E1168" i="39"/>
  <c r="C1168" i="39" s="1"/>
  <c r="D1168" i="39"/>
  <c r="U1167" i="39"/>
  <c r="F1167" i="39"/>
  <c r="E1167" i="39"/>
  <c r="D1167" i="39"/>
  <c r="C1167" i="39" s="1"/>
  <c r="U1166" i="39"/>
  <c r="F1166" i="39"/>
  <c r="E1166" i="39"/>
  <c r="D1166" i="39"/>
  <c r="C1166" i="39"/>
  <c r="U1165" i="39"/>
  <c r="F1165" i="39"/>
  <c r="E1165" i="39"/>
  <c r="D1165" i="39"/>
  <c r="U1164" i="39"/>
  <c r="F1164" i="39"/>
  <c r="E1164" i="39"/>
  <c r="D1164" i="39"/>
  <c r="C1164" i="39" s="1"/>
  <c r="U1163" i="39"/>
  <c r="F1163" i="39"/>
  <c r="E1163" i="39"/>
  <c r="D1163" i="39"/>
  <c r="C1163" i="39"/>
  <c r="U1162" i="39"/>
  <c r="F1162" i="39"/>
  <c r="E1162" i="39"/>
  <c r="D1162" i="39"/>
  <c r="C1162" i="39"/>
  <c r="U1161" i="39"/>
  <c r="F1161" i="39"/>
  <c r="E1161" i="39"/>
  <c r="D1161" i="39"/>
  <c r="C1161" i="39" s="1"/>
  <c r="U1160" i="39"/>
  <c r="F1160" i="39"/>
  <c r="E1160" i="39"/>
  <c r="D1160" i="39"/>
  <c r="C1160" i="39"/>
  <c r="U1157" i="39"/>
  <c r="F1157" i="39"/>
  <c r="E1157" i="39"/>
  <c r="D1157" i="39"/>
  <c r="C1157" i="39"/>
  <c r="U1156" i="39"/>
  <c r="F1156" i="39"/>
  <c r="E1156" i="39"/>
  <c r="D1156" i="39"/>
  <c r="C1156" i="39"/>
  <c r="U1155" i="39"/>
  <c r="F1155" i="39"/>
  <c r="C1155" i="39" s="1"/>
  <c r="E1155" i="39"/>
  <c r="D1155" i="39"/>
  <c r="U1154" i="39"/>
  <c r="F1154" i="39"/>
  <c r="E1154" i="39"/>
  <c r="D1154" i="39"/>
  <c r="C1154" i="39"/>
  <c r="U1153" i="39"/>
  <c r="F1153" i="39"/>
  <c r="E1153" i="39"/>
  <c r="D1153" i="39"/>
  <c r="U1152" i="39"/>
  <c r="F1152" i="39"/>
  <c r="E1152" i="39"/>
  <c r="D1152" i="39"/>
  <c r="U1151" i="39"/>
  <c r="F1151" i="39"/>
  <c r="E1151" i="39"/>
  <c r="D1151" i="39"/>
  <c r="C1151" i="39" s="1"/>
  <c r="U1150" i="39"/>
  <c r="F1150" i="39"/>
  <c r="E1150" i="39"/>
  <c r="D1150" i="39"/>
  <c r="C1150" i="39"/>
  <c r="U1149" i="39"/>
  <c r="F1149" i="39"/>
  <c r="E1149" i="39"/>
  <c r="D1149" i="39"/>
  <c r="C1149" i="39"/>
  <c r="U1148" i="39"/>
  <c r="F1148" i="39"/>
  <c r="E1148" i="39"/>
  <c r="D1148" i="39"/>
  <c r="C1148" i="39" s="1"/>
  <c r="U1145" i="39"/>
  <c r="F1145" i="39"/>
  <c r="E1145" i="39"/>
  <c r="D1145" i="39"/>
  <c r="C1145" i="39"/>
  <c r="U1144" i="39"/>
  <c r="F1144" i="39"/>
  <c r="E1144" i="39"/>
  <c r="D1144" i="39"/>
  <c r="C1144" i="39" s="1"/>
  <c r="U1143" i="39"/>
  <c r="F1143" i="39"/>
  <c r="E1143" i="39"/>
  <c r="C1143" i="39" s="1"/>
  <c r="D1143" i="39"/>
  <c r="U1142" i="39"/>
  <c r="F1142" i="39"/>
  <c r="E1142" i="39"/>
  <c r="D1142" i="39"/>
  <c r="C1142" i="39"/>
  <c r="U1141" i="39"/>
  <c r="F1141" i="39"/>
  <c r="C1141" i="39" s="1"/>
  <c r="E1141" i="39"/>
  <c r="D1141" i="39"/>
  <c r="U1140" i="39"/>
  <c r="F1140" i="39"/>
  <c r="E1140" i="39"/>
  <c r="D1140" i="39"/>
  <c r="C1140" i="39" s="1"/>
  <c r="U1139" i="39"/>
  <c r="F1139" i="39"/>
  <c r="E1139" i="39"/>
  <c r="D1139" i="39"/>
  <c r="C1139" i="39"/>
  <c r="U1138" i="39"/>
  <c r="F1138" i="39"/>
  <c r="E1138" i="39"/>
  <c r="C1138" i="39" s="1"/>
  <c r="D1138" i="39"/>
  <c r="U1137" i="39"/>
  <c r="F1137" i="39"/>
  <c r="E1137" i="39"/>
  <c r="C1137" i="39" s="1"/>
  <c r="D1137" i="39"/>
  <c r="U1136" i="39"/>
  <c r="F1136" i="39"/>
  <c r="E1136" i="39"/>
  <c r="D1136" i="39"/>
  <c r="C1136" i="39"/>
  <c r="U1135" i="39"/>
  <c r="F1135" i="39"/>
  <c r="E1135" i="39"/>
  <c r="D1135" i="39"/>
  <c r="C1135" i="39" s="1"/>
  <c r="U1134" i="39"/>
  <c r="F1134" i="39"/>
  <c r="E1134" i="39"/>
  <c r="D1134" i="39"/>
  <c r="U1133" i="39"/>
  <c r="F1133" i="39"/>
  <c r="E1133" i="39"/>
  <c r="D1133" i="39"/>
  <c r="U1132" i="39"/>
  <c r="F1132" i="39"/>
  <c r="E1132" i="39"/>
  <c r="D1132" i="39"/>
  <c r="C1132" i="39"/>
  <c r="U1131" i="39"/>
  <c r="F1131" i="39"/>
  <c r="E1131" i="39"/>
  <c r="D1131" i="39"/>
  <c r="C1131" i="39" s="1"/>
  <c r="U1130" i="39"/>
  <c r="F1130" i="39"/>
  <c r="E1130" i="39"/>
  <c r="D1130" i="39"/>
  <c r="C1130" i="39" s="1"/>
  <c r="U1129" i="39"/>
  <c r="F1129" i="39"/>
  <c r="E1129" i="39"/>
  <c r="D1129" i="39"/>
  <c r="C1129" i="39"/>
  <c r="U1128" i="39"/>
  <c r="F1128" i="39"/>
  <c r="E1128" i="39"/>
  <c r="D1128" i="39"/>
  <c r="C1128" i="39"/>
  <c r="U1127" i="39"/>
  <c r="F1127" i="39"/>
  <c r="E1127" i="39"/>
  <c r="D1127" i="39"/>
  <c r="C1127" i="39" s="1"/>
  <c r="U1126" i="39"/>
  <c r="F1126" i="39"/>
  <c r="E1126" i="39"/>
  <c r="D1126" i="39"/>
  <c r="C1126" i="39"/>
  <c r="U1125" i="39"/>
  <c r="F1125" i="39"/>
  <c r="C1125" i="39" s="1"/>
  <c r="E1125" i="39"/>
  <c r="D1125" i="39"/>
  <c r="U1124" i="39"/>
  <c r="F1124" i="39"/>
  <c r="E1124" i="39"/>
  <c r="D1124" i="39"/>
  <c r="C1124" i="39"/>
  <c r="U1123" i="39"/>
  <c r="F1123" i="39"/>
  <c r="E1123" i="39"/>
  <c r="D1123" i="39"/>
  <c r="C1123" i="39" s="1"/>
  <c r="U1122" i="39"/>
  <c r="F1122" i="39"/>
  <c r="E1122" i="39"/>
  <c r="C1122" i="39" s="1"/>
  <c r="D1122" i="39"/>
  <c r="U1121" i="39"/>
  <c r="F1121" i="39"/>
  <c r="C1121" i="39" s="1"/>
  <c r="E1121" i="39"/>
  <c r="D1121" i="39"/>
  <c r="U1120" i="39"/>
  <c r="F1120" i="39"/>
  <c r="E1120" i="39"/>
  <c r="C1120" i="39" s="1"/>
  <c r="D1120" i="39"/>
  <c r="U1119" i="39"/>
  <c r="F1119" i="39"/>
  <c r="E1119" i="39"/>
  <c r="D1119" i="39"/>
  <c r="C1119" i="39" s="1"/>
  <c r="U1118" i="39"/>
  <c r="F1118" i="39"/>
  <c r="E1118" i="39"/>
  <c r="D1118" i="39"/>
  <c r="U1117" i="39"/>
  <c r="F1117" i="39"/>
  <c r="E1117" i="39"/>
  <c r="D1117" i="39"/>
  <c r="C1117" i="39" s="1"/>
  <c r="U1116" i="39"/>
  <c r="F1116" i="39"/>
  <c r="E1116" i="39"/>
  <c r="D1116" i="39"/>
  <c r="C1116" i="39" s="1"/>
  <c r="U1115" i="39"/>
  <c r="F1115" i="39"/>
  <c r="E1115" i="39"/>
  <c r="D1115" i="39"/>
  <c r="C1115" i="39"/>
  <c r="U1114" i="39"/>
  <c r="F1114" i="39"/>
  <c r="C1114" i="39" s="1"/>
  <c r="E1114" i="39"/>
  <c r="D1114" i="39"/>
  <c r="U1113" i="39"/>
  <c r="F1113" i="39"/>
  <c r="E1113" i="39"/>
  <c r="C1113" i="39" s="1"/>
  <c r="D1113" i="39"/>
  <c r="U1112" i="39"/>
  <c r="F1112" i="39"/>
  <c r="E1112" i="39"/>
  <c r="D1112" i="39"/>
  <c r="C1112" i="39"/>
  <c r="U1111" i="39"/>
  <c r="F1111" i="39"/>
  <c r="E1111" i="39"/>
  <c r="C1111" i="39" s="1"/>
  <c r="D1111" i="39"/>
  <c r="U1110" i="39"/>
  <c r="F1110" i="39"/>
  <c r="E1110" i="39"/>
  <c r="D1110" i="39"/>
  <c r="C1110" i="39" s="1"/>
  <c r="U1109" i="39"/>
  <c r="F1109" i="39"/>
  <c r="E1109" i="39"/>
  <c r="D1109" i="39"/>
  <c r="C1109" i="39"/>
  <c r="U1108" i="39"/>
  <c r="F1108" i="39"/>
  <c r="E1108" i="39"/>
  <c r="D1108" i="39"/>
  <c r="C1108" i="39" s="1"/>
  <c r="U1107" i="39"/>
  <c r="F1107" i="39"/>
  <c r="E1107" i="39"/>
  <c r="D1107" i="39"/>
  <c r="C1107" i="39" s="1"/>
  <c r="U1106" i="39"/>
  <c r="F1106" i="39"/>
  <c r="E1106" i="39"/>
  <c r="D1106" i="39"/>
  <c r="C1106" i="39"/>
  <c r="U1105" i="39"/>
  <c r="F1105" i="39"/>
  <c r="E1105" i="39"/>
  <c r="D1105" i="39"/>
  <c r="C1105" i="39"/>
  <c r="U1102" i="39"/>
  <c r="F1102" i="39"/>
  <c r="E1102" i="39"/>
  <c r="D1102" i="39"/>
  <c r="C1102" i="39"/>
  <c r="U1101" i="39"/>
  <c r="F1101" i="39"/>
  <c r="E1101" i="39"/>
  <c r="D1101" i="39"/>
  <c r="C1101" i="39" s="1"/>
  <c r="U1100" i="39"/>
  <c r="F1100" i="39"/>
  <c r="E1100" i="39"/>
  <c r="D1100" i="39"/>
  <c r="C1100" i="39" s="1"/>
  <c r="U1099" i="39"/>
  <c r="F1099" i="39"/>
  <c r="E1099" i="39"/>
  <c r="D1099" i="39"/>
  <c r="U1098" i="39"/>
  <c r="F1098" i="39"/>
  <c r="E1098" i="39"/>
  <c r="D1098" i="39"/>
  <c r="C1098" i="39" s="1"/>
  <c r="U1097" i="39"/>
  <c r="F1097" i="39"/>
  <c r="E1097" i="39"/>
  <c r="D1097" i="39"/>
  <c r="C1097" i="39"/>
  <c r="U1094" i="39"/>
  <c r="F1094" i="39"/>
  <c r="E1094" i="39"/>
  <c r="D1094" i="39"/>
  <c r="C1094" i="39" s="1"/>
  <c r="U1093" i="39"/>
  <c r="F1093" i="39"/>
  <c r="E1093" i="39"/>
  <c r="D1093" i="39"/>
  <c r="C1093" i="39"/>
  <c r="U1092" i="39"/>
  <c r="F1092" i="39"/>
  <c r="E1092" i="39"/>
  <c r="D1092" i="39"/>
  <c r="C1092" i="39" s="1"/>
  <c r="U1091" i="39"/>
  <c r="F1091" i="39"/>
  <c r="E1091" i="39"/>
  <c r="D1091" i="39"/>
  <c r="C1091" i="39"/>
  <c r="U1090" i="39"/>
  <c r="F1090" i="39"/>
  <c r="E1090" i="39"/>
  <c r="D1090" i="39"/>
  <c r="C1090" i="39"/>
  <c r="U1089" i="39"/>
  <c r="F1089" i="39"/>
  <c r="E1089" i="39"/>
  <c r="D1089" i="39"/>
  <c r="C1089" i="39" s="1"/>
  <c r="U1088" i="39"/>
  <c r="F1088" i="39"/>
  <c r="E1088" i="39"/>
  <c r="D1088" i="39"/>
  <c r="C1088" i="39"/>
  <c r="U1087" i="39"/>
  <c r="F1087" i="39"/>
  <c r="E1087" i="39"/>
  <c r="D1087" i="39"/>
  <c r="U1086" i="39"/>
  <c r="F1086" i="39"/>
  <c r="E1086" i="39"/>
  <c r="C1086" i="39" s="1"/>
  <c r="D1086" i="39"/>
  <c r="U1085" i="39"/>
  <c r="F1085" i="39"/>
  <c r="E1085" i="39"/>
  <c r="C1085" i="39" s="1"/>
  <c r="D1085" i="39"/>
  <c r="U1084" i="39"/>
  <c r="F1084" i="39"/>
  <c r="E1084" i="39"/>
  <c r="C1084" i="39" s="1"/>
  <c r="D1084" i="39"/>
  <c r="U1083" i="39"/>
  <c r="F1083" i="39"/>
  <c r="E1083" i="39"/>
  <c r="D1083" i="39"/>
  <c r="U1082" i="39"/>
  <c r="F1082" i="39"/>
  <c r="E1082" i="39"/>
  <c r="D1082" i="39"/>
  <c r="U1081" i="39"/>
  <c r="F1081" i="39"/>
  <c r="E1081" i="39"/>
  <c r="D1081" i="39"/>
  <c r="U1080" i="39"/>
  <c r="F1080" i="39"/>
  <c r="E1080" i="39"/>
  <c r="D1080" i="39"/>
  <c r="C1080" i="39" s="1"/>
  <c r="U1077" i="39"/>
  <c r="F1077" i="39"/>
  <c r="E1077" i="39"/>
  <c r="C1077" i="39" s="1"/>
  <c r="D1077" i="39"/>
  <c r="U1076" i="39"/>
  <c r="F1076" i="39"/>
  <c r="E1076" i="39"/>
  <c r="D1076" i="39"/>
  <c r="C1076" i="39"/>
  <c r="U1075" i="39"/>
  <c r="F1075" i="39"/>
  <c r="E1075" i="39"/>
  <c r="D1075" i="39"/>
  <c r="U1074" i="39"/>
  <c r="F1074" i="39"/>
  <c r="E1074" i="39"/>
  <c r="D1074" i="39"/>
  <c r="C1074" i="39" s="1"/>
  <c r="U1073" i="39"/>
  <c r="F1073" i="39"/>
  <c r="E1073" i="39"/>
  <c r="D1073" i="39"/>
  <c r="C1073" i="39"/>
  <c r="U1072" i="39"/>
  <c r="F1072" i="39"/>
  <c r="E1072" i="39"/>
  <c r="D1072" i="39"/>
  <c r="C1072" i="39" s="1"/>
  <c r="U1071" i="39"/>
  <c r="F1071" i="39"/>
  <c r="E1071" i="39"/>
  <c r="D1071" i="39"/>
  <c r="C1071" i="39" s="1"/>
  <c r="U1070" i="39"/>
  <c r="F1070" i="39"/>
  <c r="E1070" i="39"/>
  <c r="D1070" i="39"/>
  <c r="C1070" i="39"/>
  <c r="U1069" i="39"/>
  <c r="F1069" i="39"/>
  <c r="E1069" i="39"/>
  <c r="D1069" i="39"/>
  <c r="C1069" i="39"/>
  <c r="U1068" i="39"/>
  <c r="F1068" i="39"/>
  <c r="E1068" i="39"/>
  <c r="D1068" i="39"/>
  <c r="C1068" i="39"/>
  <c r="U1067" i="39"/>
  <c r="F1067" i="39"/>
  <c r="E1067" i="39"/>
  <c r="C1067" i="39" s="1"/>
  <c r="D1067" i="39"/>
  <c r="U1066" i="39"/>
  <c r="F1066" i="39"/>
  <c r="E1066" i="39"/>
  <c r="D1066" i="39"/>
  <c r="C1066" i="39"/>
  <c r="U1065" i="39"/>
  <c r="F1065" i="39"/>
  <c r="E1065" i="39"/>
  <c r="D1065" i="39"/>
  <c r="C1065" i="39" s="1"/>
  <c r="U1064" i="39"/>
  <c r="F1064" i="39"/>
  <c r="E1064" i="39"/>
  <c r="D1064" i="39"/>
  <c r="U1063" i="39"/>
  <c r="F1063" i="39"/>
  <c r="E1063" i="39"/>
  <c r="D1063" i="39"/>
  <c r="C1063" i="39" s="1"/>
  <c r="U1062" i="39"/>
  <c r="F1062" i="39"/>
  <c r="E1062" i="39"/>
  <c r="D1062" i="39"/>
  <c r="C1062" i="39"/>
  <c r="U1061" i="39"/>
  <c r="F1061" i="39"/>
  <c r="E1061" i="39"/>
  <c r="D1061" i="39"/>
  <c r="C1061" i="39"/>
  <c r="U1060" i="39"/>
  <c r="F1060" i="39"/>
  <c r="E1060" i="39"/>
  <c r="C1060" i="39" s="1"/>
  <c r="D1060" i="39"/>
  <c r="U1059" i="39"/>
  <c r="F1059" i="39"/>
  <c r="E1059" i="39"/>
  <c r="D1059" i="39"/>
  <c r="C1059" i="39"/>
  <c r="U1058" i="39"/>
  <c r="F1058" i="39"/>
  <c r="E1058" i="39"/>
  <c r="D1058" i="39"/>
  <c r="C1058" i="39"/>
  <c r="U1057" i="39"/>
  <c r="F1057" i="39"/>
  <c r="E1057" i="39"/>
  <c r="D1057" i="39"/>
  <c r="C1057" i="39" s="1"/>
  <c r="U1056" i="39"/>
  <c r="F1056" i="39"/>
  <c r="E1056" i="39"/>
  <c r="D1056" i="39"/>
  <c r="C1056" i="39" s="1"/>
  <c r="U1055" i="39"/>
  <c r="F1055" i="39"/>
  <c r="E1055" i="39"/>
  <c r="D1055" i="39"/>
  <c r="C1055" i="39" s="1"/>
  <c r="U1054" i="39"/>
  <c r="F1054" i="39"/>
  <c r="C1054" i="39" s="1"/>
  <c r="E1054" i="39"/>
  <c r="D1054" i="39"/>
  <c r="U1053" i="39"/>
  <c r="F1053" i="39"/>
  <c r="E1053" i="39"/>
  <c r="D1053" i="39"/>
  <c r="C1053" i="39"/>
  <c r="U1052" i="39"/>
  <c r="F1052" i="39"/>
  <c r="E1052" i="39"/>
  <c r="D1052" i="39"/>
  <c r="U1051" i="39"/>
  <c r="F1051" i="39"/>
  <c r="E1051" i="39"/>
  <c r="C1051" i="39" s="1"/>
  <c r="D1051" i="39"/>
  <c r="U1050" i="39"/>
  <c r="F1050" i="39"/>
  <c r="E1050" i="39"/>
  <c r="D1050" i="39"/>
  <c r="C1050" i="39"/>
  <c r="U1049" i="39"/>
  <c r="F1049" i="39"/>
  <c r="E1049" i="39"/>
  <c r="D1049" i="39"/>
  <c r="C1049" i="39" s="1"/>
  <c r="U1048" i="39"/>
  <c r="F1048" i="39"/>
  <c r="E1048" i="39"/>
  <c r="D1048" i="39"/>
  <c r="C1048" i="39" s="1"/>
  <c r="U1047" i="39"/>
  <c r="F1047" i="39"/>
  <c r="E1047" i="39"/>
  <c r="D1047" i="39"/>
  <c r="C1047" i="39" s="1"/>
  <c r="U1046" i="39"/>
  <c r="F1046" i="39"/>
  <c r="E1046" i="39"/>
  <c r="D1046" i="39"/>
  <c r="C1046" i="39"/>
  <c r="U1045" i="39"/>
  <c r="F1045" i="39"/>
  <c r="E1045" i="39"/>
  <c r="C1045" i="39" s="1"/>
  <c r="D1045" i="39"/>
  <c r="U1044" i="39"/>
  <c r="F1044" i="39"/>
  <c r="E1044" i="39"/>
  <c r="D1044" i="39"/>
  <c r="C1044" i="39" s="1"/>
  <c r="U1043" i="39"/>
  <c r="F1043" i="39"/>
  <c r="E1043" i="39"/>
  <c r="D1043" i="39"/>
  <c r="C1043" i="39" s="1"/>
  <c r="U1042" i="39"/>
  <c r="F1042" i="39"/>
  <c r="E1042" i="39"/>
  <c r="D1042" i="39"/>
  <c r="C1042" i="39" s="1"/>
  <c r="U1041" i="39"/>
  <c r="F1041" i="39"/>
  <c r="E1041" i="39"/>
  <c r="D1041" i="39"/>
  <c r="C1041" i="39" s="1"/>
  <c r="U1040" i="39"/>
  <c r="F1040" i="39"/>
  <c r="E1040" i="39"/>
  <c r="D1040" i="39"/>
  <c r="C1040" i="39"/>
  <c r="U1039" i="39"/>
  <c r="F1039" i="39"/>
  <c r="C1039" i="39" s="1"/>
  <c r="E1039" i="39"/>
  <c r="D1039" i="39"/>
  <c r="U1038" i="39"/>
  <c r="F1038" i="39"/>
  <c r="E1038" i="39"/>
  <c r="D1038" i="39"/>
  <c r="C1038" i="39"/>
  <c r="U1037" i="39"/>
  <c r="F1037" i="39"/>
  <c r="E1037" i="39"/>
  <c r="D1037" i="39"/>
  <c r="C1037" i="39"/>
  <c r="U1036" i="39"/>
  <c r="F1036" i="39"/>
  <c r="E1036" i="39"/>
  <c r="C1036" i="39" s="1"/>
  <c r="D1036" i="39"/>
  <c r="U1035" i="39"/>
  <c r="F1035" i="39"/>
  <c r="E1035" i="39"/>
  <c r="D1035" i="39"/>
  <c r="C1035" i="39"/>
  <c r="U1034" i="39"/>
  <c r="F1034" i="39"/>
  <c r="E1034" i="39"/>
  <c r="D1034" i="39"/>
  <c r="C1034" i="39" s="1"/>
  <c r="U1033" i="39"/>
  <c r="F1033" i="39"/>
  <c r="E1033" i="39"/>
  <c r="D1033" i="39"/>
  <c r="C1033" i="39" s="1"/>
  <c r="U1032" i="39"/>
  <c r="F1032" i="39"/>
  <c r="E1032" i="39"/>
  <c r="D1032" i="39"/>
  <c r="U1031" i="39"/>
  <c r="F1031" i="39"/>
  <c r="E1031" i="39"/>
  <c r="D1031" i="39"/>
  <c r="C1031" i="39" s="1"/>
  <c r="U1030" i="39"/>
  <c r="F1030" i="39"/>
  <c r="E1030" i="39"/>
  <c r="D1030" i="39"/>
  <c r="C1030" i="39"/>
  <c r="U1029" i="39"/>
  <c r="F1029" i="39"/>
  <c r="E1029" i="39"/>
  <c r="D1029" i="39"/>
  <c r="C1029" i="39" s="1"/>
  <c r="U1028" i="39"/>
  <c r="F1028" i="39"/>
  <c r="E1028" i="39"/>
  <c r="D1028" i="39"/>
  <c r="C1028" i="39"/>
  <c r="U1027" i="39"/>
  <c r="F1027" i="39"/>
  <c r="E1027" i="39"/>
  <c r="C1027" i="39" s="1"/>
  <c r="D1027" i="39"/>
  <c r="U1026" i="39"/>
  <c r="F1026" i="39"/>
  <c r="E1026" i="39"/>
  <c r="D1026" i="39"/>
  <c r="C1026" i="39"/>
  <c r="U1025" i="39"/>
  <c r="F1025" i="39"/>
  <c r="E1025" i="39"/>
  <c r="D1025" i="39"/>
  <c r="C1025" i="39"/>
  <c r="U1024" i="39"/>
  <c r="F1024" i="39"/>
  <c r="E1024" i="39"/>
  <c r="D1024" i="39"/>
  <c r="C1024" i="39" s="1"/>
  <c r="U1023" i="39"/>
  <c r="F1023" i="39"/>
  <c r="E1023" i="39"/>
  <c r="D1023" i="39"/>
  <c r="C1023" i="39"/>
  <c r="U1022" i="39"/>
  <c r="F1022" i="39"/>
  <c r="E1022" i="39"/>
  <c r="D1022" i="39"/>
  <c r="U1021" i="39"/>
  <c r="F1021" i="39"/>
  <c r="C1021" i="39" s="1"/>
  <c r="E1021" i="39"/>
  <c r="D1021" i="39"/>
  <c r="U1020" i="39"/>
  <c r="F1020" i="39"/>
  <c r="E1020" i="39"/>
  <c r="D1020" i="39"/>
  <c r="C1020" i="39"/>
  <c r="U1019" i="39"/>
  <c r="F1019" i="39"/>
  <c r="E1019" i="39"/>
  <c r="C1019" i="39" s="1"/>
  <c r="D1019" i="39"/>
  <c r="U1018" i="39"/>
  <c r="F1018" i="39"/>
  <c r="E1018" i="39"/>
  <c r="D1018" i="39"/>
  <c r="C1018" i="39" s="1"/>
  <c r="U1017" i="39"/>
  <c r="F1017" i="39"/>
  <c r="E1017" i="39"/>
  <c r="D1017" i="39"/>
  <c r="C1017" i="39" s="1"/>
  <c r="U1016" i="39"/>
  <c r="F1016" i="39"/>
  <c r="E1016" i="39"/>
  <c r="D1016" i="39"/>
  <c r="C1016" i="39" s="1"/>
  <c r="U1015" i="39"/>
  <c r="F1015" i="39"/>
  <c r="E1015" i="39"/>
  <c r="D1015" i="39"/>
  <c r="C1015" i="39"/>
  <c r="U1014" i="39"/>
  <c r="F1014" i="39"/>
  <c r="E1014" i="39"/>
  <c r="D1014" i="39"/>
  <c r="C1014" i="39" s="1"/>
  <c r="U1013" i="39"/>
  <c r="F1013" i="39"/>
  <c r="E1013" i="39"/>
  <c r="D1013" i="39"/>
  <c r="C1013" i="39"/>
  <c r="U1012" i="39"/>
  <c r="F1012" i="39"/>
  <c r="E1012" i="39"/>
  <c r="D1012" i="39"/>
  <c r="C1012" i="39" s="1"/>
  <c r="U1011" i="39"/>
  <c r="F1011" i="39"/>
  <c r="C1011" i="39" s="1"/>
  <c r="E1011" i="39"/>
  <c r="D1011" i="39"/>
  <c r="U1010" i="39"/>
  <c r="F1010" i="39"/>
  <c r="E1010" i="39"/>
  <c r="D1010" i="39"/>
  <c r="C1010" i="39"/>
  <c r="U1009" i="39"/>
  <c r="F1009" i="39"/>
  <c r="E1009" i="39"/>
  <c r="C1009" i="39" s="1"/>
  <c r="D1009" i="39"/>
  <c r="U1008" i="39"/>
  <c r="F1008" i="39"/>
  <c r="E1008" i="39"/>
  <c r="D1008" i="39"/>
  <c r="C1008" i="39" s="1"/>
  <c r="U1007" i="39"/>
  <c r="F1007" i="39"/>
  <c r="E1007" i="39"/>
  <c r="D1007" i="39"/>
  <c r="C1007" i="39" s="1"/>
  <c r="U1006" i="39"/>
  <c r="F1006" i="39"/>
  <c r="E1006" i="39"/>
  <c r="D1006" i="39"/>
  <c r="C1006" i="39" s="1"/>
  <c r="U1005" i="39"/>
  <c r="F1005" i="39"/>
  <c r="E1005" i="39"/>
  <c r="D1005" i="39"/>
  <c r="C1005" i="39" s="1"/>
  <c r="U1004" i="39"/>
  <c r="F1004" i="39"/>
  <c r="E1004" i="39"/>
  <c r="D1004" i="39"/>
  <c r="C1004" i="39"/>
  <c r="U1003" i="39"/>
  <c r="F1003" i="39"/>
  <c r="E1003" i="39"/>
  <c r="D1003" i="39"/>
  <c r="C1003" i="39"/>
  <c r="U1002" i="39"/>
  <c r="F1002" i="39"/>
  <c r="E1002" i="39"/>
  <c r="D1002" i="39"/>
  <c r="C1002" i="39"/>
  <c r="U1001" i="39"/>
  <c r="F1001" i="39"/>
  <c r="E1001" i="39"/>
  <c r="D1001" i="39"/>
  <c r="U1000" i="39"/>
  <c r="F1000" i="39"/>
  <c r="E1000" i="39"/>
  <c r="D1000" i="39"/>
  <c r="U999" i="39"/>
  <c r="F999" i="39"/>
  <c r="E999" i="39"/>
  <c r="C999" i="39" s="1"/>
  <c r="D999" i="39"/>
  <c r="U998" i="39"/>
  <c r="F998" i="39"/>
  <c r="E998" i="39"/>
  <c r="D998" i="39"/>
  <c r="C998" i="39" s="1"/>
  <c r="U997" i="39"/>
  <c r="F997" i="39"/>
  <c r="E997" i="39"/>
  <c r="D997" i="39"/>
  <c r="C997" i="39"/>
  <c r="U996" i="39"/>
  <c r="F996" i="39"/>
  <c r="E996" i="39"/>
  <c r="D996" i="39"/>
  <c r="U995" i="39"/>
  <c r="F995" i="39"/>
  <c r="E995" i="39"/>
  <c r="D995" i="39"/>
  <c r="C995" i="39" s="1"/>
  <c r="U994" i="39"/>
  <c r="F994" i="39"/>
  <c r="E994" i="39"/>
  <c r="D994" i="39"/>
  <c r="C994" i="39"/>
  <c r="U993" i="39"/>
  <c r="F993" i="39"/>
  <c r="E993" i="39"/>
  <c r="D993" i="39"/>
  <c r="C993" i="39"/>
  <c r="U992" i="39"/>
  <c r="F992" i="39"/>
  <c r="E992" i="39"/>
  <c r="D992" i="39"/>
  <c r="C992" i="39" s="1"/>
  <c r="U991" i="39"/>
  <c r="F991" i="39"/>
  <c r="E991" i="39"/>
  <c r="D991" i="39"/>
  <c r="C991" i="39"/>
  <c r="U990" i="39"/>
  <c r="F990" i="39"/>
  <c r="E990" i="39"/>
  <c r="D990" i="39"/>
  <c r="C990" i="39"/>
  <c r="U989" i="39"/>
  <c r="F989" i="39"/>
  <c r="E989" i="39"/>
  <c r="D989" i="39"/>
  <c r="C989" i="39"/>
  <c r="U988" i="39"/>
  <c r="F988" i="39"/>
  <c r="C988" i="39" s="1"/>
  <c r="E988" i="39"/>
  <c r="D988" i="39"/>
  <c r="U987" i="39"/>
  <c r="F987" i="39"/>
  <c r="E987" i="39"/>
  <c r="D987" i="39"/>
  <c r="C987" i="39"/>
  <c r="U986" i="39"/>
  <c r="F986" i="39"/>
  <c r="E986" i="39"/>
  <c r="D986" i="39"/>
  <c r="C986" i="39" s="1"/>
  <c r="U985" i="39"/>
  <c r="F985" i="39"/>
  <c r="E985" i="39"/>
  <c r="D985" i="39"/>
  <c r="U984" i="39"/>
  <c r="F984" i="39"/>
  <c r="E984" i="39"/>
  <c r="D984" i="39"/>
  <c r="C984" i="39" s="1"/>
  <c r="U983" i="39"/>
  <c r="F983" i="39"/>
  <c r="E983" i="39"/>
  <c r="D983" i="39"/>
  <c r="C983" i="39" s="1"/>
  <c r="U982" i="39"/>
  <c r="F982" i="39"/>
  <c r="E982" i="39"/>
  <c r="D982" i="39"/>
  <c r="C982" i="39" s="1"/>
  <c r="U981" i="39"/>
  <c r="F981" i="39"/>
  <c r="E981" i="39"/>
  <c r="D981" i="39"/>
  <c r="C981" i="39"/>
  <c r="U980" i="39"/>
  <c r="F980" i="39"/>
  <c r="E980" i="39"/>
  <c r="D980" i="39"/>
  <c r="C980" i="39"/>
  <c r="U979" i="39"/>
  <c r="F979" i="39"/>
  <c r="E979" i="39"/>
  <c r="D979" i="39"/>
  <c r="C979" i="39"/>
  <c r="U978" i="39"/>
  <c r="F978" i="39"/>
  <c r="E978" i="39"/>
  <c r="C978" i="39" s="1"/>
  <c r="D978" i="39"/>
  <c r="U977" i="39"/>
  <c r="F977" i="39"/>
  <c r="E977" i="39"/>
  <c r="D977" i="39"/>
  <c r="C977" i="39" s="1"/>
  <c r="U976" i="39"/>
  <c r="F976" i="39"/>
  <c r="E976" i="39"/>
  <c r="D976" i="39"/>
  <c r="C976" i="39"/>
  <c r="U975" i="39"/>
  <c r="F975" i="39"/>
  <c r="E975" i="39"/>
  <c r="D975" i="39"/>
  <c r="C975" i="39" s="1"/>
  <c r="U974" i="39"/>
  <c r="F974" i="39"/>
  <c r="E974" i="39"/>
  <c r="D974" i="39"/>
  <c r="C974" i="39"/>
  <c r="U973" i="39"/>
  <c r="F973" i="39"/>
  <c r="E973" i="39"/>
  <c r="D973" i="39"/>
  <c r="C973" i="39" s="1"/>
  <c r="U972" i="39"/>
  <c r="F972" i="39"/>
  <c r="C972" i="39" s="1"/>
  <c r="E972" i="39"/>
  <c r="D972" i="39"/>
  <c r="U971" i="39"/>
  <c r="F971" i="39"/>
  <c r="E971" i="39"/>
  <c r="D971" i="39"/>
  <c r="C971" i="39"/>
  <c r="U970" i="39"/>
  <c r="F970" i="39"/>
  <c r="E970" i="39"/>
  <c r="C970" i="39" s="1"/>
  <c r="D970" i="39"/>
  <c r="U969" i="39"/>
  <c r="F969" i="39"/>
  <c r="E969" i="39"/>
  <c r="D969" i="39"/>
  <c r="U968" i="39"/>
  <c r="F968" i="39"/>
  <c r="E968" i="39"/>
  <c r="D968" i="39"/>
  <c r="C968" i="39"/>
  <c r="U967" i="39"/>
  <c r="F967" i="39"/>
  <c r="E967" i="39"/>
  <c r="D967" i="39"/>
  <c r="C967" i="39"/>
  <c r="U966" i="39"/>
  <c r="F966" i="39"/>
  <c r="E966" i="39"/>
  <c r="D966" i="39"/>
  <c r="C966" i="39" s="1"/>
  <c r="U965" i="39"/>
  <c r="F965" i="39"/>
  <c r="E965" i="39"/>
  <c r="C965" i="39" s="1"/>
  <c r="D965" i="39"/>
  <c r="U964" i="39"/>
  <c r="F964" i="39"/>
  <c r="C964" i="39" s="1"/>
  <c r="E964" i="39"/>
  <c r="D964" i="39"/>
  <c r="U963" i="39"/>
  <c r="F963" i="39"/>
  <c r="E963" i="39"/>
  <c r="D963" i="39"/>
  <c r="C963" i="39"/>
  <c r="U962" i="39"/>
  <c r="F962" i="39"/>
  <c r="E962" i="39"/>
  <c r="D962" i="39"/>
  <c r="C962" i="39" s="1"/>
  <c r="U961" i="39"/>
  <c r="F961" i="39"/>
  <c r="E961" i="39"/>
  <c r="D961" i="39"/>
  <c r="C961" i="39" s="1"/>
  <c r="U960" i="39"/>
  <c r="F960" i="39"/>
  <c r="E960" i="39"/>
  <c r="D960" i="39"/>
  <c r="C960" i="39" s="1"/>
  <c r="U959" i="39"/>
  <c r="F959" i="39"/>
  <c r="C959" i="39" s="1"/>
  <c r="E959" i="39"/>
  <c r="D959" i="39"/>
  <c r="U958" i="39"/>
  <c r="F958" i="39"/>
  <c r="E958" i="39"/>
  <c r="D958" i="39"/>
  <c r="C958" i="39"/>
  <c r="U957" i="39"/>
  <c r="F957" i="39"/>
  <c r="E957" i="39"/>
  <c r="D957" i="39"/>
  <c r="U956" i="39"/>
  <c r="F956" i="39"/>
  <c r="E956" i="39"/>
  <c r="C956" i="39" s="1"/>
  <c r="D956" i="39"/>
  <c r="U955" i="39"/>
  <c r="F955" i="39"/>
  <c r="E955" i="39"/>
  <c r="D955" i="39"/>
  <c r="C955" i="39"/>
  <c r="U952" i="39"/>
  <c r="F952" i="39"/>
  <c r="E952" i="39"/>
  <c r="D952" i="39"/>
  <c r="C952" i="39" s="1"/>
  <c r="U951" i="39"/>
  <c r="F951" i="39"/>
  <c r="E951" i="39"/>
  <c r="D951" i="39"/>
  <c r="C951" i="39" s="1"/>
  <c r="U950" i="39"/>
  <c r="F950" i="39"/>
  <c r="E950" i="39"/>
  <c r="C950" i="39" s="1"/>
  <c r="D950" i="39"/>
  <c r="U949" i="39"/>
  <c r="F949" i="39"/>
  <c r="E949" i="39"/>
  <c r="D949" i="39"/>
  <c r="C949" i="39"/>
  <c r="U948" i="39"/>
  <c r="F948" i="39"/>
  <c r="E948" i="39"/>
  <c r="D948" i="39"/>
  <c r="C948" i="39"/>
  <c r="U947" i="39"/>
  <c r="F947" i="39"/>
  <c r="E947" i="39"/>
  <c r="D947" i="39"/>
  <c r="C947" i="39" s="1"/>
  <c r="U946" i="39"/>
  <c r="F946" i="39"/>
  <c r="E946" i="39"/>
  <c r="D946" i="39"/>
  <c r="C946" i="39"/>
  <c r="U945" i="39"/>
  <c r="F945" i="39"/>
  <c r="E945" i="39"/>
  <c r="D945" i="39"/>
  <c r="C945" i="39" s="1"/>
  <c r="U944" i="39"/>
  <c r="F944" i="39"/>
  <c r="E944" i="39"/>
  <c r="D944" i="39"/>
  <c r="C944" i="39"/>
  <c r="U943" i="39"/>
  <c r="F943" i="39"/>
  <c r="E943" i="39"/>
  <c r="D943" i="39"/>
  <c r="C943" i="39" s="1"/>
  <c r="U942" i="39"/>
  <c r="F942" i="39"/>
  <c r="E942" i="39"/>
  <c r="C942" i="39" s="1"/>
  <c r="D942" i="39"/>
  <c r="U941" i="39"/>
  <c r="F941" i="39"/>
  <c r="E941" i="39"/>
  <c r="D941" i="39"/>
  <c r="C941" i="39" s="1"/>
  <c r="U940" i="39"/>
  <c r="F940" i="39"/>
  <c r="E940" i="39"/>
  <c r="D940" i="39"/>
  <c r="C940" i="39"/>
  <c r="U939" i="39"/>
  <c r="F939" i="39"/>
  <c r="E939" i="39"/>
  <c r="D939" i="39"/>
  <c r="U938" i="39"/>
  <c r="F938" i="39"/>
  <c r="E938" i="39"/>
  <c r="C938" i="39" s="1"/>
  <c r="D938" i="39"/>
  <c r="U937" i="39"/>
  <c r="F937" i="39"/>
  <c r="E937" i="39"/>
  <c r="D937" i="39"/>
  <c r="C937" i="39"/>
  <c r="U936" i="39"/>
  <c r="F936" i="39"/>
  <c r="E936" i="39"/>
  <c r="D936" i="39"/>
  <c r="C936" i="39"/>
  <c r="U935" i="39"/>
  <c r="F935" i="39"/>
  <c r="E935" i="39"/>
  <c r="D935" i="39"/>
  <c r="C935" i="39" s="1"/>
  <c r="U934" i="39"/>
  <c r="F934" i="39"/>
  <c r="E934" i="39"/>
  <c r="D934" i="39"/>
  <c r="C934" i="39" s="1"/>
  <c r="U933" i="39"/>
  <c r="F933" i="39"/>
  <c r="E933" i="39"/>
  <c r="D933" i="39"/>
  <c r="C933" i="39"/>
  <c r="U932" i="39"/>
  <c r="F932" i="39"/>
  <c r="E932" i="39"/>
  <c r="D932" i="39"/>
  <c r="C932" i="39" s="1"/>
  <c r="U931" i="39"/>
  <c r="F931" i="39"/>
  <c r="C931" i="39" s="1"/>
  <c r="E931" i="39"/>
  <c r="D931" i="39"/>
  <c r="U930" i="39"/>
  <c r="F930" i="39"/>
  <c r="E930" i="39"/>
  <c r="D930" i="39"/>
  <c r="C930" i="39" s="1"/>
  <c r="U929" i="39"/>
  <c r="F929" i="39"/>
  <c r="E929" i="39"/>
  <c r="C929" i="39" s="1"/>
  <c r="D929" i="39"/>
  <c r="U928" i="39"/>
  <c r="F928" i="39"/>
  <c r="E928" i="39"/>
  <c r="D928" i="39"/>
  <c r="C928" i="39" s="1"/>
  <c r="U927" i="39"/>
  <c r="F927" i="39"/>
  <c r="E927" i="39"/>
  <c r="D927" i="39"/>
  <c r="C927" i="39"/>
  <c r="U926" i="39"/>
  <c r="F926" i="39"/>
  <c r="E926" i="39"/>
  <c r="D926" i="39"/>
  <c r="U925" i="39"/>
  <c r="F925" i="39"/>
  <c r="E925" i="39"/>
  <c r="D925" i="39"/>
  <c r="C925" i="39" s="1"/>
  <c r="U924" i="39"/>
  <c r="F924" i="39"/>
  <c r="E924" i="39"/>
  <c r="D924" i="39"/>
  <c r="C924" i="39"/>
  <c r="U923" i="39"/>
  <c r="F923" i="39"/>
  <c r="E923" i="39"/>
  <c r="D923" i="39"/>
  <c r="C923" i="39"/>
  <c r="U922" i="39"/>
  <c r="F922" i="39"/>
  <c r="E922" i="39"/>
  <c r="D922" i="39"/>
  <c r="C922" i="39"/>
  <c r="U921" i="39"/>
  <c r="F921" i="39"/>
  <c r="E921" i="39"/>
  <c r="C921" i="39" s="1"/>
  <c r="D921" i="39"/>
  <c r="U920" i="39"/>
  <c r="F920" i="39"/>
  <c r="E920" i="39"/>
  <c r="D920" i="39"/>
  <c r="C920" i="39"/>
  <c r="U919" i="39"/>
  <c r="F919" i="39"/>
  <c r="E919" i="39"/>
  <c r="D919" i="39"/>
  <c r="U918" i="39"/>
  <c r="F918" i="39"/>
  <c r="C918" i="39" s="1"/>
  <c r="E918" i="39"/>
  <c r="D918" i="39"/>
  <c r="U917" i="39"/>
  <c r="F917" i="39"/>
  <c r="E917" i="39"/>
  <c r="D917" i="39"/>
  <c r="C917" i="39"/>
  <c r="U916" i="39"/>
  <c r="F916" i="39"/>
  <c r="E916" i="39"/>
  <c r="C916" i="39" s="1"/>
  <c r="D916" i="39"/>
  <c r="U915" i="39"/>
  <c r="F915" i="39"/>
  <c r="E915" i="39"/>
  <c r="D915" i="39"/>
  <c r="C915" i="39" s="1"/>
  <c r="U914" i="39"/>
  <c r="F914" i="39"/>
  <c r="E914" i="39"/>
  <c r="D914" i="39"/>
  <c r="C914" i="39" s="1"/>
  <c r="U913" i="39"/>
  <c r="F913" i="39"/>
  <c r="E913" i="39"/>
  <c r="D913" i="39"/>
  <c r="C913" i="39" s="1"/>
  <c r="U912" i="39"/>
  <c r="F912" i="39"/>
  <c r="E912" i="39"/>
  <c r="D912" i="39"/>
  <c r="C912" i="39" s="1"/>
  <c r="U911" i="39"/>
  <c r="F911" i="39"/>
  <c r="E911" i="39"/>
  <c r="D911" i="39"/>
  <c r="C911" i="39"/>
  <c r="U910" i="39"/>
  <c r="F910" i="39"/>
  <c r="E910" i="39"/>
  <c r="D910" i="39"/>
  <c r="C910" i="39"/>
  <c r="U909" i="39"/>
  <c r="F909" i="39"/>
  <c r="E909" i="39"/>
  <c r="D909" i="39"/>
  <c r="C909" i="39" s="1"/>
  <c r="U908" i="39"/>
  <c r="F908" i="39"/>
  <c r="E908" i="39"/>
  <c r="C908" i="39" s="1"/>
  <c r="D908" i="39"/>
  <c r="U907" i="39"/>
  <c r="F907" i="39"/>
  <c r="E907" i="39"/>
  <c r="D907" i="39"/>
  <c r="C907" i="39"/>
  <c r="U906" i="39"/>
  <c r="F906" i="39"/>
  <c r="E906" i="39"/>
  <c r="D906" i="39"/>
  <c r="C906" i="39"/>
  <c r="U905" i="39"/>
  <c r="F905" i="39"/>
  <c r="E905" i="39"/>
  <c r="D905" i="39"/>
  <c r="C905" i="39" s="1"/>
  <c r="U904" i="39"/>
  <c r="F904" i="39"/>
  <c r="E904" i="39"/>
  <c r="D904" i="39"/>
  <c r="C904" i="39"/>
  <c r="U903" i="39"/>
  <c r="F903" i="39"/>
  <c r="E903" i="39"/>
  <c r="D903" i="39"/>
  <c r="U902" i="39"/>
  <c r="F902" i="39"/>
  <c r="E902" i="39"/>
  <c r="D902" i="39"/>
  <c r="C902" i="39" s="1"/>
  <c r="U901" i="39"/>
  <c r="F901" i="39"/>
  <c r="E901" i="39"/>
  <c r="D901" i="39"/>
  <c r="C901" i="39" s="1"/>
  <c r="U900" i="39"/>
  <c r="F900" i="39"/>
  <c r="E900" i="39"/>
  <c r="D900" i="39"/>
  <c r="C900" i="39" s="1"/>
  <c r="U899" i="39"/>
  <c r="F899" i="39"/>
  <c r="E899" i="39"/>
  <c r="D899" i="39"/>
  <c r="C899" i="39" s="1"/>
  <c r="U898" i="39"/>
  <c r="F898" i="39"/>
  <c r="E898" i="39"/>
  <c r="D898" i="39"/>
  <c r="C898" i="39"/>
  <c r="U897" i="39"/>
  <c r="F897" i="39"/>
  <c r="E897" i="39"/>
  <c r="D897" i="39"/>
  <c r="C897" i="39"/>
  <c r="U896" i="39"/>
  <c r="F896" i="39"/>
  <c r="E896" i="39"/>
  <c r="D896" i="39"/>
  <c r="C896" i="39" s="1"/>
  <c r="U895" i="39"/>
  <c r="F895" i="39"/>
  <c r="E895" i="39"/>
  <c r="C895" i="39" s="1"/>
  <c r="D895" i="39"/>
  <c r="U894" i="39"/>
  <c r="F894" i="39"/>
  <c r="E894" i="39"/>
  <c r="D894" i="39"/>
  <c r="C894" i="39" s="1"/>
  <c r="U893" i="39"/>
  <c r="F893" i="39"/>
  <c r="E893" i="39"/>
  <c r="D893" i="39"/>
  <c r="C893" i="39"/>
  <c r="U892" i="39"/>
  <c r="F892" i="39"/>
  <c r="E892" i="39"/>
  <c r="D892" i="39"/>
  <c r="C892" i="39" s="1"/>
  <c r="U891" i="39"/>
  <c r="F891" i="39"/>
  <c r="E891" i="39"/>
  <c r="D891" i="39"/>
  <c r="C891" i="39"/>
  <c r="U890" i="39"/>
  <c r="F890" i="39"/>
  <c r="C890" i="39" s="1"/>
  <c r="E890" i="39"/>
  <c r="D890" i="39"/>
  <c r="U889" i="39"/>
  <c r="F889" i="39"/>
  <c r="C889" i="39" s="1"/>
  <c r="E889" i="39"/>
  <c r="D889" i="39"/>
  <c r="U888" i="39"/>
  <c r="F888" i="39"/>
  <c r="E888" i="39"/>
  <c r="D888" i="39"/>
  <c r="C888" i="39"/>
  <c r="U887" i="39"/>
  <c r="F887" i="39"/>
  <c r="E887" i="39"/>
  <c r="D887" i="39"/>
  <c r="U886" i="39"/>
  <c r="F886" i="39"/>
  <c r="E886" i="39"/>
  <c r="D886" i="39"/>
  <c r="C886" i="39" s="1"/>
  <c r="U885" i="39"/>
  <c r="F885" i="39"/>
  <c r="E885" i="39"/>
  <c r="D885" i="39"/>
  <c r="C885" i="39"/>
  <c r="U884" i="39"/>
  <c r="F884" i="39"/>
  <c r="E884" i="39"/>
  <c r="D884" i="39"/>
  <c r="C884" i="39"/>
  <c r="U883" i="39"/>
  <c r="F883" i="39"/>
  <c r="E883" i="39"/>
  <c r="D883" i="39"/>
  <c r="C883" i="39" s="1"/>
  <c r="U882" i="39"/>
  <c r="F882" i="39"/>
  <c r="E882" i="39"/>
  <c r="C882" i="39" s="1"/>
  <c r="D882" i="39"/>
  <c r="U881" i="39"/>
  <c r="F881" i="39"/>
  <c r="E881" i="39"/>
  <c r="D881" i="39"/>
  <c r="C881" i="39"/>
  <c r="U880" i="39"/>
  <c r="F880" i="39"/>
  <c r="E880" i="39"/>
  <c r="D880" i="39"/>
  <c r="C880" i="39"/>
  <c r="U879" i="39"/>
  <c r="F879" i="39"/>
  <c r="E879" i="39"/>
  <c r="D879" i="39"/>
  <c r="C879" i="39" s="1"/>
  <c r="U878" i="39"/>
  <c r="F878" i="39"/>
  <c r="E878" i="39"/>
  <c r="D878" i="39"/>
  <c r="C878" i="39" s="1"/>
  <c r="U877" i="39"/>
  <c r="F877" i="39"/>
  <c r="C877" i="39" s="1"/>
  <c r="E877" i="39"/>
  <c r="D877" i="39"/>
  <c r="U876" i="39"/>
  <c r="F876" i="39"/>
  <c r="C876" i="39" s="1"/>
  <c r="E876" i="39"/>
  <c r="D876" i="39"/>
  <c r="U875" i="39"/>
  <c r="F875" i="39"/>
  <c r="E875" i="39"/>
  <c r="D875" i="39"/>
  <c r="C875" i="39"/>
  <c r="U874" i="39"/>
  <c r="F874" i="39"/>
  <c r="E874" i="39"/>
  <c r="D874" i="39"/>
  <c r="U873" i="39"/>
  <c r="F873" i="39"/>
  <c r="E873" i="39"/>
  <c r="D873" i="39"/>
  <c r="C873" i="39" s="1"/>
  <c r="U872" i="39"/>
  <c r="F872" i="39"/>
  <c r="E872" i="39"/>
  <c r="D872" i="39"/>
  <c r="C872" i="39"/>
  <c r="U871" i="39"/>
  <c r="F871" i="39"/>
  <c r="E871" i="39"/>
  <c r="D871" i="39"/>
  <c r="C871" i="39" s="1"/>
  <c r="U870" i="39"/>
  <c r="F870" i="39"/>
  <c r="E870" i="39"/>
  <c r="D870" i="39"/>
  <c r="C870" i="39" s="1"/>
  <c r="U869" i="39"/>
  <c r="F869" i="39"/>
  <c r="E869" i="39"/>
  <c r="C869" i="39" s="1"/>
  <c r="D869" i="39"/>
  <c r="U868" i="39"/>
  <c r="F868" i="39"/>
  <c r="E868" i="39"/>
  <c r="D868" i="39"/>
  <c r="C868" i="39"/>
  <c r="U867" i="39"/>
  <c r="F867" i="39"/>
  <c r="E867" i="39"/>
  <c r="D867" i="39"/>
  <c r="C867" i="39"/>
  <c r="U866" i="39"/>
  <c r="F866" i="39"/>
  <c r="E866" i="39"/>
  <c r="D866" i="39"/>
  <c r="C866" i="39" s="1"/>
  <c r="U865" i="39"/>
  <c r="F865" i="39"/>
  <c r="E865" i="39"/>
  <c r="D865" i="39"/>
  <c r="C865" i="39" s="1"/>
  <c r="U864" i="39"/>
  <c r="F864" i="39"/>
  <c r="E864" i="39"/>
  <c r="D864" i="39"/>
  <c r="C864" i="39" s="1"/>
  <c r="U863" i="39"/>
  <c r="F863" i="39"/>
  <c r="C863" i="39" s="1"/>
  <c r="E863" i="39"/>
  <c r="D863" i="39"/>
  <c r="U862" i="39"/>
  <c r="F862" i="39"/>
  <c r="E862" i="39"/>
  <c r="D862" i="39"/>
  <c r="C862" i="39"/>
  <c r="U861" i="39"/>
  <c r="F861" i="39"/>
  <c r="C861" i="39" s="1"/>
  <c r="E861" i="39"/>
  <c r="D861" i="39"/>
  <c r="U860" i="39"/>
  <c r="F860" i="39"/>
  <c r="E860" i="39"/>
  <c r="D860" i="39"/>
  <c r="C860" i="39" s="1"/>
  <c r="U859" i="39"/>
  <c r="F859" i="39"/>
  <c r="E859" i="39"/>
  <c r="D859" i="39"/>
  <c r="C859" i="39"/>
  <c r="U858" i="39"/>
  <c r="F858" i="39"/>
  <c r="E858" i="39"/>
  <c r="C858" i="39" s="1"/>
  <c r="D858" i="39"/>
  <c r="U857" i="39"/>
  <c r="F857" i="39"/>
  <c r="E857" i="39"/>
  <c r="D857" i="39"/>
  <c r="C857" i="39" s="1"/>
  <c r="U856" i="39"/>
  <c r="F856" i="39"/>
  <c r="E856" i="39"/>
  <c r="D856" i="39"/>
  <c r="C856" i="39"/>
  <c r="U855" i="39"/>
  <c r="F855" i="39"/>
  <c r="E855" i="39"/>
  <c r="D855" i="39"/>
  <c r="C855" i="39" s="1"/>
  <c r="U854" i="39"/>
  <c r="F854" i="39"/>
  <c r="E854" i="39"/>
  <c r="D854" i="39"/>
  <c r="C854" i="39"/>
  <c r="U853" i="39"/>
  <c r="F853" i="39"/>
  <c r="E853" i="39"/>
  <c r="D853" i="39"/>
  <c r="C853" i="39" s="1"/>
  <c r="U852" i="39"/>
  <c r="F852" i="39"/>
  <c r="E852" i="39"/>
  <c r="D852" i="39"/>
  <c r="C852" i="39"/>
  <c r="U851" i="39"/>
  <c r="F851" i="39"/>
  <c r="C851" i="39" s="1"/>
  <c r="E851" i="39"/>
  <c r="D851" i="39"/>
  <c r="U850" i="39"/>
  <c r="F850" i="39"/>
  <c r="C850" i="39" s="1"/>
  <c r="E850" i="39"/>
  <c r="D850" i="39"/>
  <c r="U849" i="39"/>
  <c r="F849" i="39"/>
  <c r="E849" i="39"/>
  <c r="D849" i="39"/>
  <c r="C849" i="39"/>
  <c r="U848" i="39"/>
  <c r="F848" i="39"/>
  <c r="E848" i="39"/>
  <c r="C848" i="39" s="1"/>
  <c r="D848" i="39"/>
  <c r="U847" i="39"/>
  <c r="F847" i="39"/>
  <c r="E847" i="39"/>
  <c r="D847" i="39"/>
  <c r="C847" i="39" s="1"/>
  <c r="U846" i="39"/>
  <c r="F846" i="39"/>
  <c r="E846" i="39"/>
  <c r="D846" i="39"/>
  <c r="C846" i="39"/>
  <c r="U845" i="39"/>
  <c r="F845" i="39"/>
  <c r="E845" i="39"/>
  <c r="D845" i="39"/>
  <c r="U844" i="39"/>
  <c r="F844" i="39"/>
  <c r="E844" i="39"/>
  <c r="D844" i="39"/>
  <c r="C844" i="39" s="1"/>
  <c r="U843" i="39"/>
  <c r="F843" i="39"/>
  <c r="E843" i="39"/>
  <c r="D843" i="39"/>
  <c r="C843" i="39"/>
  <c r="U842" i="39"/>
  <c r="F842" i="39"/>
  <c r="E842" i="39"/>
  <c r="D842" i="39"/>
  <c r="C842" i="39"/>
  <c r="U841" i="39"/>
  <c r="F841" i="39"/>
  <c r="E841" i="39"/>
  <c r="D841" i="39"/>
  <c r="C841" i="39" s="1"/>
  <c r="U840" i="39"/>
  <c r="F840" i="39"/>
  <c r="E840" i="39"/>
  <c r="C840" i="39" s="1"/>
  <c r="D840" i="39"/>
  <c r="U839" i="39"/>
  <c r="F839" i="39"/>
  <c r="E839" i="39"/>
  <c r="D839" i="39"/>
  <c r="C839" i="39" s="1"/>
  <c r="U838" i="39"/>
  <c r="F838" i="39"/>
  <c r="C838" i="39" s="1"/>
  <c r="E838" i="39"/>
  <c r="D838" i="39"/>
  <c r="U837" i="39"/>
  <c r="F837" i="39"/>
  <c r="C837" i="39" s="1"/>
  <c r="E837" i="39"/>
  <c r="D837" i="39"/>
  <c r="U836" i="39"/>
  <c r="F836" i="39"/>
  <c r="E836" i="39"/>
  <c r="D836" i="39"/>
  <c r="C836" i="39"/>
  <c r="U835" i="39"/>
  <c r="F835" i="39"/>
  <c r="E835" i="39"/>
  <c r="C835" i="39" s="1"/>
  <c r="D835" i="39"/>
  <c r="U834" i="39"/>
  <c r="F834" i="39"/>
  <c r="E834" i="39"/>
  <c r="D834" i="39"/>
  <c r="C834" i="39" s="1"/>
  <c r="U833" i="39"/>
  <c r="F833" i="39"/>
  <c r="E833" i="39"/>
  <c r="D833" i="39"/>
  <c r="C833" i="39"/>
  <c r="U832" i="39"/>
  <c r="F832" i="39"/>
  <c r="E832" i="39"/>
  <c r="D832" i="39"/>
  <c r="U831" i="39"/>
  <c r="F831" i="39"/>
  <c r="E831" i="39"/>
  <c r="D831" i="39"/>
  <c r="C831" i="39" s="1"/>
  <c r="U830" i="39"/>
  <c r="F830" i="39"/>
  <c r="E830" i="39"/>
  <c r="D830" i="39"/>
  <c r="C830" i="39"/>
  <c r="U829" i="39"/>
  <c r="F829" i="39"/>
  <c r="E829" i="39"/>
  <c r="D829" i="39"/>
  <c r="C829" i="39"/>
  <c r="U828" i="39"/>
  <c r="F828" i="39"/>
  <c r="E828" i="39"/>
  <c r="D828" i="39"/>
  <c r="C828" i="39" s="1"/>
  <c r="U827" i="39"/>
  <c r="F827" i="39"/>
  <c r="E827" i="39"/>
  <c r="C827" i="39" s="1"/>
  <c r="D827" i="39"/>
  <c r="U826" i="39"/>
  <c r="F826" i="39"/>
  <c r="E826" i="39"/>
  <c r="D826" i="39"/>
  <c r="C826" i="39"/>
  <c r="U825" i="39"/>
  <c r="F825" i="39"/>
  <c r="E825" i="39"/>
  <c r="D825" i="39"/>
  <c r="C825" i="39"/>
  <c r="U824" i="39"/>
  <c r="F824" i="39"/>
  <c r="E824" i="39"/>
  <c r="D824" i="39"/>
  <c r="C824" i="39" s="1"/>
  <c r="U823" i="39"/>
  <c r="F823" i="39"/>
  <c r="E823" i="39"/>
  <c r="D823" i="39"/>
  <c r="U822" i="39"/>
  <c r="F822" i="39"/>
  <c r="E822" i="39"/>
  <c r="C822" i="39" s="1"/>
  <c r="D822" i="39"/>
  <c r="U821" i="39"/>
  <c r="F821" i="39"/>
  <c r="E821" i="39"/>
  <c r="D821" i="39"/>
  <c r="C821" i="39" s="1"/>
  <c r="U820" i="39"/>
  <c r="F820" i="39"/>
  <c r="E820" i="39"/>
  <c r="D820" i="39"/>
  <c r="C820" i="39"/>
  <c r="U819" i="39"/>
  <c r="F819" i="39"/>
  <c r="E819" i="39"/>
  <c r="D819" i="39"/>
  <c r="C819" i="39" s="1"/>
  <c r="U818" i="39"/>
  <c r="F818" i="39"/>
  <c r="E818" i="39"/>
  <c r="D818" i="39"/>
  <c r="C818" i="39" s="1"/>
  <c r="U817" i="39"/>
  <c r="F817" i="39"/>
  <c r="E817" i="39"/>
  <c r="D817" i="39"/>
  <c r="C817" i="39"/>
  <c r="U816" i="39"/>
  <c r="F816" i="39"/>
  <c r="E816" i="39"/>
  <c r="D816" i="39"/>
  <c r="C816" i="39"/>
  <c r="U815" i="39"/>
  <c r="F815" i="39"/>
  <c r="E815" i="39"/>
  <c r="D815" i="39"/>
  <c r="C815" i="39" s="1"/>
  <c r="U814" i="39"/>
  <c r="F814" i="39"/>
  <c r="E814" i="39"/>
  <c r="C814" i="39" s="1"/>
  <c r="D814" i="39"/>
  <c r="U813" i="39"/>
  <c r="F813" i="39"/>
  <c r="E813" i="39"/>
  <c r="D813" i="39"/>
  <c r="C813" i="39"/>
  <c r="U812" i="39"/>
  <c r="F812" i="39"/>
  <c r="E812" i="39"/>
  <c r="D812" i="39"/>
  <c r="C812" i="39"/>
  <c r="U811" i="39"/>
  <c r="F811" i="39"/>
  <c r="E811" i="39"/>
  <c r="D811" i="39"/>
  <c r="C811" i="39" s="1"/>
  <c r="U810" i="39"/>
  <c r="F810" i="39"/>
  <c r="C810" i="39" s="1"/>
  <c r="E810" i="39"/>
  <c r="D810" i="39"/>
  <c r="U809" i="39"/>
  <c r="F809" i="39"/>
  <c r="E809" i="39"/>
  <c r="D809" i="39"/>
  <c r="C809" i="39" s="1"/>
  <c r="U808" i="39"/>
  <c r="F808" i="39"/>
  <c r="C808" i="39" s="1"/>
  <c r="E808" i="39"/>
  <c r="D808" i="39"/>
  <c r="U805" i="39"/>
  <c r="F805" i="39"/>
  <c r="E805" i="39"/>
  <c r="D805" i="39"/>
  <c r="C805" i="39" s="1"/>
  <c r="U804" i="39"/>
  <c r="F804" i="39"/>
  <c r="E804" i="39"/>
  <c r="D804" i="39"/>
  <c r="C804" i="39" s="1"/>
  <c r="U803" i="39"/>
  <c r="F803" i="39"/>
  <c r="E803" i="39"/>
  <c r="D803" i="39"/>
  <c r="C803" i="39" s="1"/>
  <c r="U802" i="39"/>
  <c r="F802" i="39"/>
  <c r="E802" i="39"/>
  <c r="D802" i="39"/>
  <c r="C802" i="39"/>
  <c r="U801" i="39"/>
  <c r="F801" i="39"/>
  <c r="E801" i="39"/>
  <c r="D801" i="39"/>
  <c r="C801" i="39" s="1"/>
  <c r="U800" i="39"/>
  <c r="F800" i="39"/>
  <c r="E800" i="39"/>
  <c r="D800" i="39"/>
  <c r="C800" i="39" s="1"/>
  <c r="U799" i="39"/>
  <c r="F799" i="39"/>
  <c r="E799" i="39"/>
  <c r="C799" i="39" s="1"/>
  <c r="D799" i="39"/>
  <c r="U798" i="39"/>
  <c r="F798" i="39"/>
  <c r="E798" i="39"/>
  <c r="D798" i="39"/>
  <c r="C798" i="39"/>
  <c r="U797" i="39"/>
  <c r="F797" i="39"/>
  <c r="E797" i="39"/>
  <c r="D797" i="39"/>
  <c r="C797" i="39"/>
  <c r="U796" i="39"/>
  <c r="F796" i="39"/>
  <c r="E796" i="39"/>
  <c r="D796" i="39"/>
  <c r="C796" i="39" s="1"/>
  <c r="U795" i="39"/>
  <c r="F795" i="39"/>
  <c r="E795" i="39"/>
  <c r="D795" i="39"/>
  <c r="C795" i="39"/>
  <c r="U794" i="39"/>
  <c r="F794" i="39"/>
  <c r="E794" i="39"/>
  <c r="D794" i="39"/>
  <c r="C794" i="39" s="1"/>
  <c r="U793" i="39"/>
  <c r="F793" i="39"/>
  <c r="C793" i="39" s="1"/>
  <c r="E793" i="39"/>
  <c r="D793" i="39"/>
  <c r="U792" i="39"/>
  <c r="F792" i="39"/>
  <c r="E792" i="39"/>
  <c r="C792" i="39" s="1"/>
  <c r="D792" i="39"/>
  <c r="U791" i="39"/>
  <c r="F791" i="39"/>
  <c r="E791" i="39"/>
  <c r="C791" i="39" s="1"/>
  <c r="D791" i="39"/>
  <c r="U790" i="39"/>
  <c r="F790" i="39"/>
  <c r="E790" i="39"/>
  <c r="D790" i="39"/>
  <c r="C790" i="39" s="1"/>
  <c r="U789" i="39"/>
  <c r="F789" i="39"/>
  <c r="E789" i="39"/>
  <c r="D789" i="39"/>
  <c r="C789" i="39" s="1"/>
  <c r="U788" i="39"/>
  <c r="F788" i="39"/>
  <c r="E788" i="39"/>
  <c r="D788" i="39"/>
  <c r="C788" i="39"/>
  <c r="U787" i="39"/>
  <c r="F787" i="39"/>
  <c r="E787" i="39"/>
  <c r="D787" i="39"/>
  <c r="C787" i="39" s="1"/>
  <c r="U786" i="39"/>
  <c r="F786" i="39"/>
  <c r="E786" i="39"/>
  <c r="C786" i="39" s="1"/>
  <c r="D786" i="39"/>
  <c r="U785" i="39"/>
  <c r="F785" i="39"/>
  <c r="E785" i="39"/>
  <c r="D785" i="39"/>
  <c r="C785" i="39"/>
  <c r="U784" i="39"/>
  <c r="F784" i="39"/>
  <c r="E784" i="39"/>
  <c r="D784" i="39"/>
  <c r="C784" i="39"/>
  <c r="U783" i="39"/>
  <c r="F783" i="39"/>
  <c r="E783" i="39"/>
  <c r="D783" i="39"/>
  <c r="C783" i="39" s="1"/>
  <c r="U782" i="39"/>
  <c r="F782" i="39"/>
  <c r="E782" i="39"/>
  <c r="D782" i="39"/>
  <c r="C782" i="39"/>
  <c r="U781" i="39"/>
  <c r="F781" i="39"/>
  <c r="E781" i="39"/>
  <c r="D781" i="39"/>
  <c r="U780" i="39"/>
  <c r="F780" i="39"/>
  <c r="C780" i="39" s="1"/>
  <c r="E780" i="39"/>
  <c r="D780" i="39"/>
  <c r="U779" i="39"/>
  <c r="F779" i="39"/>
  <c r="E779" i="39"/>
  <c r="D779" i="39"/>
  <c r="C779" i="39" s="1"/>
  <c r="U778" i="39"/>
  <c r="F778" i="39"/>
  <c r="E778" i="39"/>
  <c r="C778" i="39" s="1"/>
  <c r="D778" i="39"/>
  <c r="U777" i="39"/>
  <c r="F777" i="39"/>
  <c r="E777" i="39"/>
  <c r="D777" i="39"/>
  <c r="C777" i="39" s="1"/>
  <c r="U776" i="39"/>
  <c r="F776" i="39"/>
  <c r="E776" i="39"/>
  <c r="D776" i="39"/>
  <c r="C776" i="39"/>
  <c r="U775" i="39"/>
  <c r="F775" i="39"/>
  <c r="E775" i="39"/>
  <c r="D775" i="39"/>
  <c r="C775" i="39" s="1"/>
  <c r="U774" i="39"/>
  <c r="F774" i="39"/>
  <c r="E774" i="39"/>
  <c r="D774" i="39"/>
  <c r="C774" i="39" s="1"/>
  <c r="U773" i="39"/>
  <c r="F773" i="39"/>
  <c r="E773" i="39"/>
  <c r="D773" i="39"/>
  <c r="U772" i="39"/>
  <c r="F772" i="39"/>
  <c r="E772" i="39"/>
  <c r="D772" i="39"/>
  <c r="C772" i="39"/>
  <c r="U771" i="39"/>
  <c r="F771" i="39"/>
  <c r="E771" i="39"/>
  <c r="D771" i="39"/>
  <c r="C771" i="39"/>
  <c r="U770" i="39"/>
  <c r="F770" i="39"/>
  <c r="E770" i="39"/>
  <c r="D770" i="39"/>
  <c r="C770" i="39" s="1"/>
  <c r="U769" i="39"/>
  <c r="F769" i="39"/>
  <c r="E769" i="39"/>
  <c r="D769" i="39"/>
  <c r="C769" i="39"/>
  <c r="U768" i="39"/>
  <c r="F768" i="39"/>
  <c r="E768" i="39"/>
  <c r="D768" i="39"/>
  <c r="U767" i="39"/>
  <c r="F767" i="39"/>
  <c r="C767" i="39" s="1"/>
  <c r="E767" i="39"/>
  <c r="D767" i="39"/>
  <c r="U766" i="39"/>
  <c r="F766" i="39"/>
  <c r="E766" i="39"/>
  <c r="D766" i="39"/>
  <c r="C766" i="39"/>
  <c r="U765" i="39"/>
  <c r="F765" i="39"/>
  <c r="E765" i="39"/>
  <c r="C765" i="39" s="1"/>
  <c r="D765" i="39"/>
  <c r="U764" i="39"/>
  <c r="F764" i="39"/>
  <c r="E764" i="39"/>
  <c r="D764" i="39"/>
  <c r="C764" i="39" s="1"/>
  <c r="U763" i="39"/>
  <c r="F763" i="39"/>
  <c r="E763" i="39"/>
  <c r="D763" i="39"/>
  <c r="C763" i="39" s="1"/>
  <c r="U762" i="39"/>
  <c r="F762" i="39"/>
  <c r="E762" i="39"/>
  <c r="D762" i="39"/>
  <c r="C762" i="39" s="1"/>
  <c r="U761" i="39"/>
  <c r="F761" i="39"/>
  <c r="E761" i="39"/>
  <c r="D761" i="39"/>
  <c r="C761" i="39" s="1"/>
  <c r="U760" i="39"/>
  <c r="F760" i="39"/>
  <c r="E760" i="39"/>
  <c r="D760" i="39"/>
  <c r="C760" i="39"/>
  <c r="U759" i="39"/>
  <c r="F759" i="39"/>
  <c r="E759" i="39"/>
  <c r="D759" i="39"/>
  <c r="C759" i="39"/>
  <c r="U758" i="39"/>
  <c r="F758" i="39"/>
  <c r="E758" i="39"/>
  <c r="D758" i="39"/>
  <c r="C758" i="39" s="1"/>
  <c r="U757" i="39"/>
  <c r="F757" i="39"/>
  <c r="E757" i="39"/>
  <c r="D757" i="39"/>
  <c r="U756" i="39"/>
  <c r="F756" i="39"/>
  <c r="E756" i="39"/>
  <c r="D756" i="39"/>
  <c r="C756" i="39"/>
  <c r="U753" i="39"/>
  <c r="F753" i="39"/>
  <c r="E753" i="39"/>
  <c r="D753" i="39"/>
  <c r="C753" i="39" s="1"/>
  <c r="U752" i="39"/>
  <c r="F752" i="39"/>
  <c r="C752" i="39" s="1"/>
  <c r="E752" i="39"/>
  <c r="D752" i="39"/>
  <c r="U751" i="39"/>
  <c r="F751" i="39"/>
  <c r="E751" i="39"/>
  <c r="D751" i="39"/>
  <c r="C751" i="39"/>
  <c r="U750" i="39"/>
  <c r="F750" i="39"/>
  <c r="E750" i="39"/>
  <c r="C750" i="39" s="1"/>
  <c r="D750" i="39"/>
  <c r="U749" i="39"/>
  <c r="F749" i="39"/>
  <c r="E749" i="39"/>
  <c r="D749" i="39"/>
  <c r="C749" i="39" s="1"/>
  <c r="U748" i="39"/>
  <c r="F748" i="39"/>
  <c r="E748" i="39"/>
  <c r="D748" i="39"/>
  <c r="C748" i="39" s="1"/>
  <c r="U747" i="39"/>
  <c r="F747" i="39"/>
  <c r="E747" i="39"/>
  <c r="D747" i="39"/>
  <c r="C747" i="39" s="1"/>
  <c r="U746" i="39"/>
  <c r="F746" i="39"/>
  <c r="E746" i="39"/>
  <c r="D746" i="39"/>
  <c r="C746" i="39" s="1"/>
  <c r="U745" i="39"/>
  <c r="F745" i="39"/>
  <c r="E745" i="39"/>
  <c r="D745" i="39"/>
  <c r="C745" i="39"/>
  <c r="U744" i="39"/>
  <c r="F744" i="39"/>
  <c r="C744" i="39" s="1"/>
  <c r="E744" i="39"/>
  <c r="D744" i="39"/>
  <c r="U743" i="39"/>
  <c r="F743" i="39"/>
  <c r="E743" i="39"/>
  <c r="D743" i="39"/>
  <c r="C743" i="39" s="1"/>
  <c r="U742" i="39"/>
  <c r="F742" i="39"/>
  <c r="E742" i="39"/>
  <c r="C742" i="39" s="1"/>
  <c r="D742" i="39"/>
  <c r="U741" i="39"/>
  <c r="F741" i="39"/>
  <c r="E741" i="39"/>
  <c r="D741" i="39"/>
  <c r="C741" i="39"/>
  <c r="U740" i="39"/>
  <c r="F740" i="39"/>
  <c r="E740" i="39"/>
  <c r="D740" i="39"/>
  <c r="C740" i="39"/>
  <c r="U739" i="39"/>
  <c r="F739" i="39"/>
  <c r="E739" i="39"/>
  <c r="D739" i="39"/>
  <c r="C739" i="39" s="1"/>
  <c r="U738" i="39"/>
  <c r="F738" i="39"/>
  <c r="E738" i="39"/>
  <c r="D738" i="39"/>
  <c r="C738" i="39"/>
  <c r="U737" i="39"/>
  <c r="F737" i="39"/>
  <c r="E737" i="39"/>
  <c r="D737" i="39"/>
  <c r="U736" i="39"/>
  <c r="F736" i="39"/>
  <c r="E736" i="39"/>
  <c r="D736" i="39"/>
  <c r="C736" i="39" s="1"/>
  <c r="U735" i="39"/>
  <c r="F735" i="39"/>
  <c r="E735" i="39"/>
  <c r="D735" i="39"/>
  <c r="C735" i="39"/>
  <c r="U731" i="39"/>
  <c r="F731" i="39"/>
  <c r="E731" i="39"/>
  <c r="D731" i="39"/>
  <c r="C731" i="39" s="1"/>
  <c r="U728" i="39"/>
  <c r="F728" i="39"/>
  <c r="E728" i="39"/>
  <c r="D728" i="39"/>
  <c r="C728" i="39" s="1"/>
  <c r="U727" i="39"/>
  <c r="F727" i="39"/>
  <c r="E727" i="39"/>
  <c r="D727" i="39"/>
  <c r="C727" i="39"/>
  <c r="U726" i="39"/>
  <c r="F726" i="39"/>
  <c r="E726" i="39"/>
  <c r="D726" i="39"/>
  <c r="C726" i="39"/>
  <c r="U725" i="39"/>
  <c r="F725" i="39"/>
  <c r="E725" i="39"/>
  <c r="D725" i="39"/>
  <c r="C725" i="39" s="1"/>
  <c r="U724" i="39"/>
  <c r="F724" i="39"/>
  <c r="E724" i="39"/>
  <c r="D724" i="39"/>
  <c r="C724" i="39"/>
  <c r="U723" i="39"/>
  <c r="F723" i="39"/>
  <c r="E723" i="39"/>
  <c r="D723" i="39"/>
  <c r="C723" i="39"/>
  <c r="U722" i="39"/>
  <c r="F722" i="39"/>
  <c r="E722" i="39"/>
  <c r="D722" i="39"/>
  <c r="C722" i="39"/>
  <c r="U721" i="39"/>
  <c r="F721" i="39"/>
  <c r="C721" i="39" s="1"/>
  <c r="E721" i="39"/>
  <c r="D721" i="39"/>
  <c r="U720" i="39"/>
  <c r="F720" i="39"/>
  <c r="E720" i="39"/>
  <c r="D720" i="39"/>
  <c r="C720" i="39" s="1"/>
  <c r="U719" i="39"/>
  <c r="F719" i="39"/>
  <c r="E719" i="39"/>
  <c r="D719" i="39"/>
  <c r="C719" i="39" s="1"/>
  <c r="U718" i="39"/>
  <c r="F718" i="39"/>
  <c r="E718" i="39"/>
  <c r="D718" i="39"/>
  <c r="U717" i="39"/>
  <c r="F717" i="39"/>
  <c r="E717" i="39"/>
  <c r="D717" i="39"/>
  <c r="C717" i="39"/>
  <c r="U716" i="39"/>
  <c r="F716" i="39"/>
  <c r="E716" i="39"/>
  <c r="D716" i="39"/>
  <c r="C716" i="39" s="1"/>
  <c r="U715" i="39"/>
  <c r="F715" i="39"/>
  <c r="E715" i="39"/>
  <c r="D715" i="39"/>
  <c r="C715" i="39" s="1"/>
  <c r="U714" i="39"/>
  <c r="F714" i="39"/>
  <c r="E714" i="39"/>
  <c r="D714" i="39"/>
  <c r="C714" i="39"/>
  <c r="U713" i="39"/>
  <c r="F713" i="39"/>
  <c r="E713" i="39"/>
  <c r="D713" i="39"/>
  <c r="C713" i="39" s="1"/>
  <c r="U712" i="39"/>
  <c r="F712" i="39"/>
  <c r="E712" i="39"/>
  <c r="D712" i="39"/>
  <c r="C712" i="39" s="1"/>
  <c r="U711" i="39"/>
  <c r="F711" i="39"/>
  <c r="E711" i="39"/>
  <c r="C711" i="39" s="1"/>
  <c r="D711" i="39"/>
  <c r="U710" i="39"/>
  <c r="F710" i="39"/>
  <c r="E710" i="39"/>
  <c r="D710" i="39"/>
  <c r="C710" i="39"/>
  <c r="U709" i="39"/>
  <c r="F709" i="39"/>
  <c r="E709" i="39"/>
  <c r="D709" i="39"/>
  <c r="C709" i="39"/>
  <c r="U708" i="39"/>
  <c r="F708" i="39"/>
  <c r="E708" i="39"/>
  <c r="D708" i="39"/>
  <c r="C708" i="39" s="1"/>
  <c r="U705" i="39"/>
  <c r="F705" i="39"/>
  <c r="C705" i="39" s="1"/>
  <c r="E705" i="39"/>
  <c r="D705" i="39"/>
  <c r="U704" i="39"/>
  <c r="F704" i="39"/>
  <c r="E704" i="39"/>
  <c r="D704" i="39"/>
  <c r="C704" i="39" s="1"/>
  <c r="U703" i="39"/>
  <c r="F703" i="39"/>
  <c r="C703" i="39" s="1"/>
  <c r="E703" i="39"/>
  <c r="D703" i="39"/>
  <c r="U700" i="39"/>
  <c r="F700" i="39"/>
  <c r="E700" i="39"/>
  <c r="D700" i="39"/>
  <c r="C700" i="39"/>
  <c r="U699" i="39"/>
  <c r="F699" i="39"/>
  <c r="E699" i="39"/>
  <c r="C699" i="39" s="1"/>
  <c r="D699" i="39"/>
  <c r="U698" i="39"/>
  <c r="F698" i="39"/>
  <c r="E698" i="39"/>
  <c r="D698" i="39"/>
  <c r="C698" i="39" s="1"/>
  <c r="U697" i="39"/>
  <c r="F697" i="39"/>
  <c r="E697" i="39"/>
  <c r="D697" i="39"/>
  <c r="C697" i="39"/>
  <c r="U696" i="39"/>
  <c r="F696" i="39"/>
  <c r="E696" i="39"/>
  <c r="D696" i="39"/>
  <c r="U695" i="39"/>
  <c r="F695" i="39"/>
  <c r="E695" i="39"/>
  <c r="D695" i="39"/>
  <c r="C695" i="39" s="1"/>
  <c r="U694" i="39"/>
  <c r="F694" i="39"/>
  <c r="E694" i="39"/>
  <c r="D694" i="39"/>
  <c r="C694" i="39"/>
  <c r="U691" i="39"/>
  <c r="F691" i="39"/>
  <c r="E691" i="39"/>
  <c r="D691" i="39"/>
  <c r="C691" i="39"/>
  <c r="U690" i="39"/>
  <c r="F690" i="39"/>
  <c r="E690" i="39"/>
  <c r="D690" i="39"/>
  <c r="C690" i="39" s="1"/>
  <c r="U689" i="39"/>
  <c r="F689" i="39"/>
  <c r="E689" i="39"/>
  <c r="C689" i="39" s="1"/>
  <c r="D689" i="39"/>
  <c r="U688" i="39"/>
  <c r="F688" i="39"/>
  <c r="E688" i="39"/>
  <c r="D688" i="39"/>
  <c r="C688" i="39"/>
  <c r="U687" i="39"/>
  <c r="F687" i="39"/>
  <c r="E687" i="39"/>
  <c r="D687" i="39"/>
  <c r="C687" i="39"/>
  <c r="U686" i="39"/>
  <c r="F686" i="39"/>
  <c r="E686" i="39"/>
  <c r="D686" i="39"/>
  <c r="C686" i="39" s="1"/>
  <c r="U685" i="39"/>
  <c r="F685" i="39"/>
  <c r="E685" i="39"/>
  <c r="D685" i="39"/>
  <c r="C685" i="39"/>
  <c r="U684" i="39"/>
  <c r="F684" i="39"/>
  <c r="E684" i="39"/>
  <c r="D684" i="39"/>
  <c r="C684" i="39" s="1"/>
  <c r="U683" i="39"/>
  <c r="F683" i="39"/>
  <c r="C683" i="39" s="1"/>
  <c r="E683" i="39"/>
  <c r="D683" i="39"/>
  <c r="U682" i="39"/>
  <c r="F682" i="39"/>
  <c r="E682" i="39"/>
  <c r="D682" i="39"/>
  <c r="C682" i="39"/>
  <c r="U681" i="39"/>
  <c r="F681" i="39"/>
  <c r="E681" i="39"/>
  <c r="C681" i="39" s="1"/>
  <c r="D681" i="39"/>
  <c r="U680" i="39"/>
  <c r="F680" i="39"/>
  <c r="E680" i="39"/>
  <c r="D680" i="39"/>
  <c r="C680" i="39" s="1"/>
  <c r="U679" i="39"/>
  <c r="F679" i="39"/>
  <c r="E679" i="39"/>
  <c r="D679" i="39"/>
  <c r="C679" i="39"/>
  <c r="U678" i="39"/>
  <c r="F678" i="39"/>
  <c r="E678" i="39"/>
  <c r="D678" i="39"/>
  <c r="U677" i="39"/>
  <c r="F677" i="39"/>
  <c r="E677" i="39"/>
  <c r="D677" i="39"/>
  <c r="C677" i="39" s="1"/>
  <c r="U676" i="39"/>
  <c r="F676" i="39"/>
  <c r="E676" i="39"/>
  <c r="D676" i="39"/>
  <c r="C676" i="39"/>
  <c r="U675" i="39"/>
  <c r="F675" i="39"/>
  <c r="E675" i="39"/>
  <c r="D675" i="39"/>
  <c r="C675" i="39" s="1"/>
  <c r="U674" i="39"/>
  <c r="F674" i="39"/>
  <c r="E674" i="39"/>
  <c r="D674" i="39"/>
  <c r="C674" i="39" s="1"/>
  <c r="U673" i="39"/>
  <c r="F673" i="39"/>
  <c r="E673" i="39"/>
  <c r="C673" i="39" s="1"/>
  <c r="D673" i="39"/>
  <c r="U672" i="39"/>
  <c r="F672" i="39"/>
  <c r="C672" i="39" s="1"/>
  <c r="E672" i="39"/>
  <c r="D672" i="39"/>
  <c r="U671" i="39"/>
  <c r="F671" i="39"/>
  <c r="E671" i="39"/>
  <c r="D671" i="39"/>
  <c r="C671" i="39"/>
  <c r="U670" i="39"/>
  <c r="F670" i="39"/>
  <c r="E670" i="39"/>
  <c r="D670" i="39"/>
  <c r="C670" i="39" s="1"/>
  <c r="U669" i="39"/>
  <c r="F669" i="39"/>
  <c r="E669" i="39"/>
  <c r="D669" i="39"/>
  <c r="C669" i="39" s="1"/>
  <c r="U668" i="39"/>
  <c r="F668" i="39"/>
  <c r="E668" i="39"/>
  <c r="D668" i="39"/>
  <c r="C668" i="39" s="1"/>
  <c r="U667" i="39"/>
  <c r="F667" i="39"/>
  <c r="C667" i="39" s="1"/>
  <c r="E667" i="39"/>
  <c r="D667" i="39"/>
  <c r="U666" i="39"/>
  <c r="F666" i="39"/>
  <c r="E666" i="39"/>
  <c r="D666" i="39"/>
  <c r="C666" i="39"/>
  <c r="U665" i="39"/>
  <c r="F665" i="39"/>
  <c r="E665" i="39"/>
  <c r="D665" i="39"/>
  <c r="U664" i="39"/>
  <c r="F664" i="39"/>
  <c r="E664" i="39"/>
  <c r="D664" i="39"/>
  <c r="C664" i="39" s="1"/>
  <c r="U663" i="39"/>
  <c r="F663" i="39"/>
  <c r="E663" i="39"/>
  <c r="D663" i="39"/>
  <c r="C663" i="39"/>
  <c r="U662" i="39"/>
  <c r="F662" i="39"/>
  <c r="E662" i="39"/>
  <c r="D662" i="39"/>
  <c r="C662" i="39" s="1"/>
  <c r="U659" i="39"/>
  <c r="F659" i="39"/>
  <c r="E659" i="39"/>
  <c r="D659" i="39"/>
  <c r="C659" i="39" s="1"/>
  <c r="U658" i="39"/>
  <c r="F658" i="39"/>
  <c r="E658" i="39"/>
  <c r="D658" i="39"/>
  <c r="C658" i="39"/>
  <c r="U657" i="39"/>
  <c r="F657" i="39"/>
  <c r="E657" i="39"/>
  <c r="D657" i="39"/>
  <c r="C657" i="39"/>
  <c r="U656" i="39"/>
  <c r="F656" i="39"/>
  <c r="E656" i="39"/>
  <c r="D656" i="39"/>
  <c r="C656" i="39" s="1"/>
  <c r="U655" i="39"/>
  <c r="F655" i="39"/>
  <c r="E655" i="39"/>
  <c r="C655" i="39" s="1"/>
  <c r="D655" i="39"/>
  <c r="U654" i="39"/>
  <c r="F654" i="39"/>
  <c r="E654" i="39"/>
  <c r="D654" i="39"/>
  <c r="C654" i="39"/>
  <c r="U651" i="39"/>
  <c r="F651" i="39"/>
  <c r="E651" i="39"/>
  <c r="D651" i="39"/>
  <c r="C651" i="39"/>
  <c r="U650" i="39"/>
  <c r="F650" i="39"/>
  <c r="E650" i="39"/>
  <c r="D650" i="39"/>
  <c r="C650" i="39" s="1"/>
  <c r="U649" i="39"/>
  <c r="F649" i="39"/>
  <c r="E649" i="39"/>
  <c r="D649" i="39"/>
  <c r="C649" i="39" s="1"/>
  <c r="U648" i="39"/>
  <c r="F648" i="39"/>
  <c r="E648" i="39"/>
  <c r="D648" i="39"/>
  <c r="C648" i="39" s="1"/>
  <c r="U647" i="39"/>
  <c r="F647" i="39"/>
  <c r="C647" i="39" s="1"/>
  <c r="E647" i="39"/>
  <c r="D647" i="39"/>
  <c r="U644" i="39"/>
  <c r="F644" i="39"/>
  <c r="E644" i="39"/>
  <c r="D644" i="39"/>
  <c r="C644" i="39"/>
  <c r="U643" i="39"/>
  <c r="F643" i="39"/>
  <c r="E643" i="39"/>
  <c r="D643" i="39"/>
  <c r="U642" i="39"/>
  <c r="F642" i="39"/>
  <c r="E642" i="39"/>
  <c r="D642" i="39"/>
  <c r="C642" i="39" s="1"/>
  <c r="U641" i="39"/>
  <c r="F641" i="39"/>
  <c r="E641" i="39"/>
  <c r="D641" i="39"/>
  <c r="C641" i="39" s="1"/>
  <c r="U640" i="39"/>
  <c r="F640" i="39"/>
  <c r="E640" i="39"/>
  <c r="D640" i="39"/>
  <c r="U639" i="39"/>
  <c r="F639" i="39"/>
  <c r="E639" i="39"/>
  <c r="D639" i="39"/>
  <c r="C639" i="39" s="1"/>
  <c r="U638" i="39"/>
  <c r="F638" i="39"/>
  <c r="E638" i="39"/>
  <c r="D638" i="39"/>
  <c r="C638" i="39"/>
  <c r="U635" i="39"/>
  <c r="F635" i="39"/>
  <c r="E635" i="39"/>
  <c r="D635" i="39"/>
  <c r="C635" i="39" s="1"/>
  <c r="U634" i="39"/>
  <c r="F634" i="39"/>
  <c r="E634" i="39"/>
  <c r="D634" i="39"/>
  <c r="C634" i="39" s="1"/>
  <c r="U633" i="39"/>
  <c r="F633" i="39"/>
  <c r="E633" i="39"/>
  <c r="C633" i="39" s="1"/>
  <c r="D633" i="39"/>
  <c r="U632" i="39"/>
  <c r="F632" i="39"/>
  <c r="E632" i="39"/>
  <c r="D632" i="39"/>
  <c r="C632" i="39" s="1"/>
  <c r="U631" i="39"/>
  <c r="F631" i="39"/>
  <c r="E631" i="39"/>
  <c r="D631" i="39"/>
  <c r="C631" i="39"/>
  <c r="U630" i="39"/>
  <c r="F630" i="39"/>
  <c r="E630" i="39"/>
  <c r="D630" i="39"/>
  <c r="C630" i="39" s="1"/>
  <c r="U629" i="39"/>
  <c r="F629" i="39"/>
  <c r="E629" i="39"/>
  <c r="D629" i="39"/>
  <c r="C629" i="39"/>
  <c r="U628" i="39"/>
  <c r="F628" i="39"/>
  <c r="E628" i="39"/>
  <c r="D628" i="39"/>
  <c r="C628" i="39" s="1"/>
  <c r="U625" i="39"/>
  <c r="F625" i="39"/>
  <c r="C625" i="39" s="1"/>
  <c r="E625" i="39"/>
  <c r="D625" i="39"/>
  <c r="U624" i="39"/>
  <c r="F624" i="39"/>
  <c r="E624" i="39"/>
  <c r="D624" i="39"/>
  <c r="C624" i="39"/>
  <c r="U623" i="39"/>
  <c r="F623" i="39"/>
  <c r="E623" i="39"/>
  <c r="C623" i="39" s="1"/>
  <c r="D623" i="39"/>
  <c r="U620" i="39"/>
  <c r="F620" i="39"/>
  <c r="E620" i="39"/>
  <c r="D620" i="39"/>
  <c r="C620" i="39" s="1"/>
  <c r="U619" i="39"/>
  <c r="F619" i="39"/>
  <c r="E619" i="39"/>
  <c r="D619" i="39"/>
  <c r="C619" i="39"/>
  <c r="U618" i="39"/>
  <c r="F618" i="39"/>
  <c r="E618" i="39"/>
  <c r="D618" i="39"/>
  <c r="C618" i="39" s="1"/>
  <c r="U617" i="39"/>
  <c r="F617" i="39"/>
  <c r="E617" i="39"/>
  <c r="D617" i="39"/>
  <c r="U614" i="39"/>
  <c r="F614" i="39"/>
  <c r="E614" i="39"/>
  <c r="D614" i="39"/>
  <c r="C614" i="39"/>
  <c r="U613" i="39"/>
  <c r="F613" i="39"/>
  <c r="E613" i="39"/>
  <c r="D613" i="39"/>
  <c r="C613" i="39"/>
  <c r="U612" i="39"/>
  <c r="F612" i="39"/>
  <c r="E612" i="39"/>
  <c r="D612" i="39"/>
  <c r="C612" i="39" s="1"/>
  <c r="U611" i="39"/>
  <c r="F611" i="39"/>
  <c r="E611" i="39"/>
  <c r="C611" i="39" s="1"/>
  <c r="D611" i="39"/>
  <c r="U610" i="39"/>
  <c r="F610" i="39"/>
  <c r="E610" i="39"/>
  <c r="D610" i="39"/>
  <c r="C610" i="39"/>
  <c r="U609" i="39"/>
  <c r="F609" i="39"/>
  <c r="E609" i="39"/>
  <c r="D609" i="39"/>
  <c r="C609" i="39"/>
  <c r="U608" i="39"/>
  <c r="F608" i="39"/>
  <c r="E608" i="39"/>
  <c r="D608" i="39"/>
  <c r="C608" i="39" s="1"/>
  <c r="U607" i="39"/>
  <c r="F607" i="39"/>
  <c r="E607" i="39"/>
  <c r="D607" i="39"/>
  <c r="C607" i="39" s="1"/>
  <c r="U606" i="39"/>
  <c r="F606" i="39"/>
  <c r="E606" i="39"/>
  <c r="D606" i="39"/>
  <c r="C606" i="39" s="1"/>
  <c r="U605" i="39"/>
  <c r="F605" i="39"/>
  <c r="C605" i="39" s="1"/>
  <c r="E605" i="39"/>
  <c r="D605" i="39"/>
  <c r="U604" i="39"/>
  <c r="F604" i="39"/>
  <c r="E604" i="39"/>
  <c r="D604" i="39"/>
  <c r="C604" i="39"/>
  <c r="U603" i="39"/>
  <c r="F603" i="39"/>
  <c r="E603" i="39"/>
  <c r="D603" i="39"/>
  <c r="U602" i="39"/>
  <c r="F602" i="39"/>
  <c r="E602" i="39"/>
  <c r="D602" i="39"/>
  <c r="C602" i="39" s="1"/>
  <c r="U601" i="39"/>
  <c r="F601" i="39"/>
  <c r="E601" i="39"/>
  <c r="D601" i="39"/>
  <c r="C601" i="39" s="1"/>
  <c r="U600" i="39"/>
  <c r="F600" i="39"/>
  <c r="E600" i="39"/>
  <c r="D600" i="39"/>
  <c r="U599" i="39"/>
  <c r="F599" i="39"/>
  <c r="E599" i="39"/>
  <c r="D599" i="39"/>
  <c r="C599" i="39" s="1"/>
  <c r="U598" i="39"/>
  <c r="F598" i="39"/>
  <c r="E598" i="39"/>
  <c r="D598" i="39"/>
  <c r="C598" i="39"/>
  <c r="U597" i="39"/>
  <c r="F597" i="39"/>
  <c r="E597" i="39"/>
  <c r="D597" i="39"/>
  <c r="C597" i="39" s="1"/>
  <c r="U596" i="39"/>
  <c r="F596" i="39"/>
  <c r="E596" i="39"/>
  <c r="D596" i="39"/>
  <c r="C596" i="39" s="1"/>
  <c r="U595" i="39"/>
  <c r="F595" i="39"/>
  <c r="E595" i="39"/>
  <c r="C595" i="39" s="1"/>
  <c r="D595" i="39"/>
  <c r="U594" i="39"/>
  <c r="F594" i="39"/>
  <c r="E594" i="39"/>
  <c r="D594" i="39"/>
  <c r="C594" i="39" s="1"/>
  <c r="U593" i="39"/>
  <c r="F593" i="39"/>
  <c r="E593" i="39"/>
  <c r="D593" i="39"/>
  <c r="C593" i="39"/>
  <c r="U592" i="39"/>
  <c r="F592" i="39"/>
  <c r="E592" i="39"/>
  <c r="D592" i="39"/>
  <c r="C592" i="39" s="1"/>
  <c r="U591" i="39"/>
  <c r="F591" i="39"/>
  <c r="E591" i="39"/>
  <c r="D591" i="39"/>
  <c r="C591" i="39"/>
  <c r="U590" i="39"/>
  <c r="F590" i="39"/>
  <c r="E590" i="39"/>
  <c r="D590" i="39"/>
  <c r="C590" i="39" s="1"/>
  <c r="U589" i="39"/>
  <c r="F589" i="39"/>
  <c r="C589" i="39" s="1"/>
  <c r="E589" i="39"/>
  <c r="D589" i="39"/>
  <c r="U588" i="39"/>
  <c r="F588" i="39"/>
  <c r="E588" i="39"/>
  <c r="D588" i="39"/>
  <c r="C588" i="39"/>
  <c r="U587" i="39"/>
  <c r="F587" i="39"/>
  <c r="E587" i="39"/>
  <c r="C587" i="39" s="1"/>
  <c r="D587" i="39"/>
  <c r="U586" i="39"/>
  <c r="F586" i="39"/>
  <c r="E586" i="39"/>
  <c r="D586" i="39"/>
  <c r="C586" i="39" s="1"/>
  <c r="U585" i="39"/>
  <c r="F585" i="39"/>
  <c r="E585" i="39"/>
  <c r="D585" i="39"/>
  <c r="C585" i="39"/>
  <c r="U584" i="39"/>
  <c r="F584" i="39"/>
  <c r="E584" i="39"/>
  <c r="D584" i="39"/>
  <c r="C584" i="39" s="1"/>
  <c r="U583" i="39"/>
  <c r="F583" i="39"/>
  <c r="E583" i="39"/>
  <c r="D583" i="39"/>
  <c r="U582" i="39"/>
  <c r="F582" i="39"/>
  <c r="E582" i="39"/>
  <c r="D582" i="39"/>
  <c r="C582" i="39"/>
  <c r="U581" i="39"/>
  <c r="F581" i="39"/>
  <c r="E581" i="39"/>
  <c r="D581" i="39"/>
  <c r="C581" i="39"/>
  <c r="U580" i="39"/>
  <c r="F580" i="39"/>
  <c r="E580" i="39"/>
  <c r="D580" i="39"/>
  <c r="C580" i="39" s="1"/>
  <c r="U579" i="39"/>
  <c r="F579" i="39"/>
  <c r="E579" i="39"/>
  <c r="C579" i="39" s="1"/>
  <c r="D579" i="39"/>
  <c r="U578" i="39"/>
  <c r="F578" i="39"/>
  <c r="E578" i="39"/>
  <c r="D578" i="39"/>
  <c r="C578" i="39"/>
  <c r="U577" i="39"/>
  <c r="F577" i="39"/>
  <c r="E577" i="39"/>
  <c r="D577" i="39"/>
  <c r="C577" i="39"/>
  <c r="U576" i="39"/>
  <c r="F576" i="39"/>
  <c r="E576" i="39"/>
  <c r="D576" i="39"/>
  <c r="C576" i="39" s="1"/>
  <c r="U575" i="39"/>
  <c r="F575" i="39"/>
  <c r="E575" i="39"/>
  <c r="D575" i="39"/>
  <c r="C575" i="39" s="1"/>
  <c r="U574" i="39"/>
  <c r="F574" i="39"/>
  <c r="E574" i="39"/>
  <c r="D574" i="39"/>
  <c r="C574" i="39" s="1"/>
  <c r="U573" i="39"/>
  <c r="F573" i="39"/>
  <c r="C573" i="39" s="1"/>
  <c r="E573" i="39"/>
  <c r="D573" i="39"/>
  <c r="U570" i="39"/>
  <c r="F570" i="39"/>
  <c r="E570" i="39"/>
  <c r="D570" i="39"/>
  <c r="C570" i="39"/>
  <c r="U569" i="39"/>
  <c r="F569" i="39"/>
  <c r="E569" i="39"/>
  <c r="D569" i="39"/>
  <c r="U568" i="39"/>
  <c r="F568" i="39"/>
  <c r="E568" i="39"/>
  <c r="D568" i="39"/>
  <c r="C568" i="39" s="1"/>
  <c r="U567" i="39"/>
  <c r="F567" i="39"/>
  <c r="E567" i="39"/>
  <c r="D567" i="39"/>
  <c r="C567" i="39" s="1"/>
  <c r="U566" i="39"/>
  <c r="F566" i="39"/>
  <c r="E566" i="39"/>
  <c r="D566" i="39"/>
  <c r="U565" i="39"/>
  <c r="F565" i="39"/>
  <c r="E565" i="39"/>
  <c r="D565" i="39"/>
  <c r="C565" i="39" s="1"/>
  <c r="U564" i="39"/>
  <c r="F564" i="39"/>
  <c r="E564" i="39"/>
  <c r="D564" i="39"/>
  <c r="C564" i="39"/>
  <c r="U563" i="39"/>
  <c r="F563" i="39"/>
  <c r="E563" i="39"/>
  <c r="D563" i="39"/>
  <c r="C563" i="39" s="1"/>
  <c r="U562" i="39"/>
  <c r="F562" i="39"/>
  <c r="E562" i="39"/>
  <c r="D562" i="39"/>
  <c r="C562" i="39" s="1"/>
  <c r="U561" i="39"/>
  <c r="F561" i="39"/>
  <c r="E561" i="39"/>
  <c r="C561" i="39" s="1"/>
  <c r="D561" i="39"/>
  <c r="U560" i="39"/>
  <c r="F560" i="39"/>
  <c r="E560" i="39"/>
  <c r="D560" i="39"/>
  <c r="C560" i="39" s="1"/>
  <c r="U559" i="39"/>
  <c r="F559" i="39"/>
  <c r="E559" i="39"/>
  <c r="D559" i="39"/>
  <c r="C559" i="39"/>
  <c r="U558" i="39"/>
  <c r="F558" i="39"/>
  <c r="E558" i="39"/>
  <c r="D558" i="39"/>
  <c r="C558" i="39" s="1"/>
  <c r="U557" i="39"/>
  <c r="F557" i="39"/>
  <c r="E557" i="39"/>
  <c r="D557" i="39"/>
  <c r="C557" i="39"/>
  <c r="U556" i="39"/>
  <c r="F556" i="39"/>
  <c r="E556" i="39"/>
  <c r="D556" i="39"/>
  <c r="C556" i="39" s="1"/>
  <c r="U555" i="39"/>
  <c r="F555" i="39"/>
  <c r="C555" i="39" s="1"/>
  <c r="E555" i="39"/>
  <c r="D555" i="39"/>
  <c r="U554" i="39"/>
  <c r="F554" i="39"/>
  <c r="E554" i="39"/>
  <c r="D554" i="39"/>
  <c r="C554" i="39"/>
  <c r="U553" i="39"/>
  <c r="F553" i="39"/>
  <c r="E553" i="39"/>
  <c r="C553" i="39" s="1"/>
  <c r="D553" i="39"/>
  <c r="U552" i="39"/>
  <c r="F552" i="39"/>
  <c r="E552" i="39"/>
  <c r="D552" i="39"/>
  <c r="C552" i="39" s="1"/>
  <c r="U551" i="39"/>
  <c r="F551" i="39"/>
  <c r="E551" i="39"/>
  <c r="D551" i="39"/>
  <c r="C551" i="39"/>
  <c r="U550" i="39"/>
  <c r="F550" i="39"/>
  <c r="E550" i="39"/>
  <c r="D550" i="39"/>
  <c r="C550" i="39" s="1"/>
  <c r="U549" i="39"/>
  <c r="F549" i="39"/>
  <c r="E549" i="39"/>
  <c r="D549" i="39"/>
  <c r="U548" i="39"/>
  <c r="F548" i="39"/>
  <c r="E548" i="39"/>
  <c r="D548" i="39"/>
  <c r="C548" i="39"/>
  <c r="U547" i="39"/>
  <c r="F547" i="39"/>
  <c r="E547" i="39"/>
  <c r="D547" i="39"/>
  <c r="C547" i="39"/>
  <c r="U546" i="39"/>
  <c r="F546" i="39"/>
  <c r="E546" i="39"/>
  <c r="D546" i="39"/>
  <c r="C546" i="39" s="1"/>
  <c r="U545" i="39"/>
  <c r="F545" i="39"/>
  <c r="E545" i="39"/>
  <c r="C545" i="39" s="1"/>
  <c r="D545" i="39"/>
  <c r="U544" i="39"/>
  <c r="F544" i="39"/>
  <c r="E544" i="39"/>
  <c r="D544" i="39"/>
  <c r="C544" i="39"/>
  <c r="U543" i="39"/>
  <c r="F543" i="39"/>
  <c r="E543" i="39"/>
  <c r="D543" i="39"/>
  <c r="C543" i="39"/>
  <c r="U542" i="39"/>
  <c r="F542" i="39"/>
  <c r="E542" i="39"/>
  <c r="D542" i="39"/>
  <c r="C542" i="39" s="1"/>
  <c r="U541" i="39"/>
  <c r="F541" i="39"/>
  <c r="E541" i="39"/>
  <c r="D541" i="39"/>
  <c r="C541" i="39" s="1"/>
  <c r="U540" i="39"/>
  <c r="F540" i="39"/>
  <c r="E540" i="39"/>
  <c r="D540" i="39"/>
  <c r="C540" i="39" s="1"/>
  <c r="U539" i="39"/>
  <c r="F539" i="39"/>
  <c r="C539" i="39" s="1"/>
  <c r="E539" i="39"/>
  <c r="D539" i="39"/>
  <c r="U538" i="39"/>
  <c r="F538" i="39"/>
  <c r="E538" i="39"/>
  <c r="D538" i="39"/>
  <c r="C538" i="39"/>
  <c r="U537" i="39"/>
  <c r="F537" i="39"/>
  <c r="E537" i="39"/>
  <c r="D537" i="39"/>
  <c r="U536" i="39"/>
  <c r="F536" i="39"/>
  <c r="E536" i="39"/>
  <c r="D536" i="39"/>
  <c r="C536" i="39" s="1"/>
  <c r="U535" i="39"/>
  <c r="F535" i="39"/>
  <c r="E535" i="39"/>
  <c r="D535" i="39"/>
  <c r="C535" i="39" s="1"/>
  <c r="U534" i="39"/>
  <c r="F534" i="39"/>
  <c r="E534" i="39"/>
  <c r="D534" i="39"/>
  <c r="C534" i="39" s="1"/>
  <c r="U533" i="39"/>
  <c r="F533" i="39"/>
  <c r="E533" i="39"/>
  <c r="D533" i="39"/>
  <c r="C533" i="39" s="1"/>
  <c r="U532" i="39"/>
  <c r="F532" i="39"/>
  <c r="E532" i="39"/>
  <c r="D532" i="39"/>
  <c r="C532" i="39"/>
  <c r="U531" i="39"/>
  <c r="F531" i="39"/>
  <c r="E531" i="39"/>
  <c r="D531" i="39"/>
  <c r="C531" i="39" s="1"/>
  <c r="U530" i="39"/>
  <c r="F530" i="39"/>
  <c r="E530" i="39"/>
  <c r="D530" i="39"/>
  <c r="C530" i="39" s="1"/>
  <c r="U529" i="39"/>
  <c r="F529" i="39"/>
  <c r="E529" i="39"/>
  <c r="C529" i="39" s="1"/>
  <c r="D529" i="39"/>
  <c r="U528" i="39"/>
  <c r="F528" i="39"/>
  <c r="E528" i="39"/>
  <c r="D528" i="39"/>
  <c r="C528" i="39" s="1"/>
  <c r="U527" i="39"/>
  <c r="F527" i="39"/>
  <c r="E527" i="39"/>
  <c r="D527" i="39"/>
  <c r="C527" i="39"/>
  <c r="U526" i="39"/>
  <c r="F526" i="39"/>
  <c r="E526" i="39"/>
  <c r="D526" i="39"/>
  <c r="C526" i="39" s="1"/>
  <c r="U525" i="39"/>
  <c r="F525" i="39"/>
  <c r="E525" i="39"/>
  <c r="D525" i="39"/>
  <c r="C525" i="39"/>
  <c r="U524" i="39"/>
  <c r="F524" i="39"/>
  <c r="E524" i="39"/>
  <c r="D524" i="39"/>
  <c r="C524" i="39" s="1"/>
  <c r="U523" i="39"/>
  <c r="F523" i="39"/>
  <c r="C523" i="39" s="1"/>
  <c r="E523" i="39"/>
  <c r="D523" i="39"/>
  <c r="U522" i="39"/>
  <c r="F522" i="39"/>
  <c r="E522" i="39"/>
  <c r="D522" i="39"/>
  <c r="C522" i="39"/>
  <c r="U521" i="39"/>
  <c r="F521" i="39"/>
  <c r="E521" i="39"/>
  <c r="C521" i="39" s="1"/>
  <c r="D521" i="39"/>
  <c r="U520" i="39"/>
  <c r="F520" i="39"/>
  <c r="E520" i="39"/>
  <c r="D520" i="39"/>
  <c r="C520" i="39" s="1"/>
  <c r="U519" i="39"/>
  <c r="F519" i="39"/>
  <c r="E519" i="39"/>
  <c r="D519" i="39"/>
  <c r="C519" i="39"/>
  <c r="U518" i="39"/>
  <c r="F518" i="39"/>
  <c r="E518" i="39"/>
  <c r="D518" i="39"/>
  <c r="C518" i="39" s="1"/>
  <c r="U517" i="39"/>
  <c r="F517" i="39"/>
  <c r="E517" i="39"/>
  <c r="D517" i="39"/>
  <c r="U516" i="39"/>
  <c r="F516" i="39"/>
  <c r="E516" i="39"/>
  <c r="D516" i="39"/>
  <c r="C516" i="39"/>
  <c r="U515" i="39"/>
  <c r="F515" i="39"/>
  <c r="E515" i="39"/>
  <c r="D515" i="39"/>
  <c r="C515" i="39"/>
  <c r="U514" i="39"/>
  <c r="F514" i="39"/>
  <c r="E514" i="39"/>
  <c r="D514" i="39"/>
  <c r="C514" i="39" s="1"/>
  <c r="U513" i="39"/>
  <c r="F513" i="39"/>
  <c r="E513" i="39"/>
  <c r="C513" i="39" s="1"/>
  <c r="D513" i="39"/>
  <c r="U512" i="39"/>
  <c r="F512" i="39"/>
  <c r="E512" i="39"/>
  <c r="D512" i="39"/>
  <c r="C512" i="39"/>
  <c r="U511" i="39"/>
  <c r="F511" i="39"/>
  <c r="E511" i="39"/>
  <c r="D511" i="39"/>
  <c r="C511" i="39"/>
  <c r="U510" i="39"/>
  <c r="F510" i="39"/>
  <c r="E510" i="39"/>
  <c r="D510" i="39"/>
  <c r="C510" i="39" s="1"/>
  <c r="U509" i="39"/>
  <c r="F509" i="39"/>
  <c r="E509" i="39"/>
  <c r="D509" i="39"/>
  <c r="C509" i="39" s="1"/>
  <c r="U508" i="39"/>
  <c r="F508" i="39"/>
  <c r="E508" i="39"/>
  <c r="D508" i="39"/>
  <c r="C508" i="39" s="1"/>
  <c r="U507" i="39"/>
  <c r="F507" i="39"/>
  <c r="C507" i="39" s="1"/>
  <c r="E507" i="39"/>
  <c r="D507" i="39"/>
  <c r="U506" i="39"/>
  <c r="F506" i="39"/>
  <c r="E506" i="39"/>
  <c r="D506" i="39"/>
  <c r="C506" i="39"/>
  <c r="U505" i="39"/>
  <c r="F505" i="39"/>
  <c r="E505" i="39"/>
  <c r="D505" i="39"/>
  <c r="U504" i="39"/>
  <c r="F504" i="39"/>
  <c r="E504" i="39"/>
  <c r="D504" i="39"/>
  <c r="C504" i="39" s="1"/>
  <c r="U503" i="39"/>
  <c r="F503" i="39"/>
  <c r="E503" i="39"/>
  <c r="D503" i="39"/>
  <c r="C503" i="39" s="1"/>
  <c r="U502" i="39"/>
  <c r="F502" i="39"/>
  <c r="E502" i="39"/>
  <c r="D502" i="39"/>
  <c r="C502" i="39" s="1"/>
  <c r="U501" i="39"/>
  <c r="F501" i="39"/>
  <c r="E501" i="39"/>
  <c r="D501" i="39"/>
  <c r="C501" i="39" s="1"/>
  <c r="U500" i="39"/>
  <c r="F500" i="39"/>
  <c r="E500" i="39"/>
  <c r="D500" i="39"/>
  <c r="C500" i="39"/>
  <c r="U499" i="39"/>
  <c r="F499" i="39"/>
  <c r="E499" i="39"/>
  <c r="D499" i="39"/>
  <c r="C499" i="39" s="1"/>
  <c r="U498" i="39"/>
  <c r="F498" i="39"/>
  <c r="E498" i="39"/>
  <c r="D498" i="39"/>
  <c r="C498" i="39" s="1"/>
  <c r="U497" i="39"/>
  <c r="F497" i="39"/>
  <c r="E497" i="39"/>
  <c r="C497" i="39" s="1"/>
  <c r="D497" i="39"/>
  <c r="U496" i="39"/>
  <c r="F496" i="39"/>
  <c r="E496" i="39"/>
  <c r="D496" i="39"/>
  <c r="C496" i="39" s="1"/>
  <c r="U495" i="39"/>
  <c r="F495" i="39"/>
  <c r="E495" i="39"/>
  <c r="D495" i="39"/>
  <c r="C495" i="39"/>
  <c r="U494" i="39"/>
  <c r="F494" i="39"/>
  <c r="E494" i="39"/>
  <c r="D494" i="39"/>
  <c r="C494" i="39" s="1"/>
  <c r="U493" i="39"/>
  <c r="F493" i="39"/>
  <c r="E493" i="39"/>
  <c r="D493" i="39"/>
  <c r="C493" i="39"/>
  <c r="U492" i="39"/>
  <c r="F492" i="39"/>
  <c r="E492" i="39"/>
  <c r="D492" i="39"/>
  <c r="C492" i="39"/>
  <c r="U491" i="39"/>
  <c r="F491" i="39"/>
  <c r="C491" i="39" s="1"/>
  <c r="E491" i="39"/>
  <c r="D491" i="39"/>
  <c r="U490" i="39"/>
  <c r="F490" i="39"/>
  <c r="E490" i="39"/>
  <c r="D490" i="39"/>
  <c r="C490" i="39"/>
  <c r="U487" i="39"/>
  <c r="F487" i="39"/>
  <c r="C487" i="39" s="1"/>
  <c r="E487" i="39"/>
  <c r="D487" i="39"/>
  <c r="U486" i="39"/>
  <c r="F486" i="39"/>
  <c r="E486" i="39"/>
  <c r="D486" i="39"/>
  <c r="C486" i="39" s="1"/>
  <c r="U485" i="39"/>
  <c r="F485" i="39"/>
  <c r="E485" i="39"/>
  <c r="D485" i="39"/>
  <c r="C485" i="39"/>
  <c r="U484" i="39"/>
  <c r="F484" i="39"/>
  <c r="E484" i="39"/>
  <c r="D484" i="39"/>
  <c r="C484" i="39" s="1"/>
  <c r="U483" i="39"/>
  <c r="F483" i="39"/>
  <c r="E483" i="39"/>
  <c r="D483" i="39"/>
  <c r="U482" i="39"/>
  <c r="F482" i="39"/>
  <c r="E482" i="39"/>
  <c r="D482" i="39"/>
  <c r="C482" i="39"/>
  <c r="U481" i="39"/>
  <c r="F481" i="39"/>
  <c r="E481" i="39"/>
  <c r="D481" i="39"/>
  <c r="C481" i="39"/>
  <c r="U480" i="39"/>
  <c r="F480" i="39"/>
  <c r="C480" i="39" s="1"/>
  <c r="E480" i="39"/>
  <c r="D480" i="39"/>
  <c r="U479" i="39"/>
  <c r="F479" i="39"/>
  <c r="E479" i="39"/>
  <c r="C479" i="39" s="1"/>
  <c r="D479" i="39"/>
  <c r="U478" i="39"/>
  <c r="F478" i="39"/>
  <c r="E478" i="39"/>
  <c r="D478" i="39"/>
  <c r="C478" i="39"/>
  <c r="U477" i="39"/>
  <c r="F477" i="39"/>
  <c r="E477" i="39"/>
  <c r="D477" i="39"/>
  <c r="C477" i="39" s="1"/>
  <c r="U476" i="39"/>
  <c r="F476" i="39"/>
  <c r="E476" i="39"/>
  <c r="D476" i="39"/>
  <c r="C476" i="39" s="1"/>
  <c r="U475" i="39"/>
  <c r="F475" i="39"/>
  <c r="E475" i="39"/>
  <c r="D475" i="39"/>
  <c r="C475" i="39"/>
  <c r="U474" i="39"/>
  <c r="F474" i="39"/>
  <c r="E474" i="39"/>
  <c r="D474" i="39"/>
  <c r="C474" i="39"/>
  <c r="U473" i="39"/>
  <c r="F473" i="39"/>
  <c r="C473" i="39" s="1"/>
  <c r="E473" i="39"/>
  <c r="D473" i="39"/>
  <c r="U472" i="39"/>
  <c r="F472" i="39"/>
  <c r="E472" i="39"/>
  <c r="D472" i="39"/>
  <c r="C472" i="39" s="1"/>
  <c r="U471" i="39"/>
  <c r="F471" i="39"/>
  <c r="E471" i="39"/>
  <c r="D471" i="39"/>
  <c r="C471" i="39"/>
  <c r="U470" i="39"/>
  <c r="F470" i="39"/>
  <c r="E470" i="39"/>
  <c r="D470" i="39"/>
  <c r="U469" i="39"/>
  <c r="F469" i="39"/>
  <c r="E469" i="39"/>
  <c r="D469" i="39"/>
  <c r="C469" i="39"/>
  <c r="U468" i="39"/>
  <c r="F468" i="39"/>
  <c r="E468" i="39"/>
  <c r="D468" i="39"/>
  <c r="C468" i="39" s="1"/>
  <c r="U467" i="39"/>
  <c r="F467" i="39"/>
  <c r="E467" i="39"/>
  <c r="D467" i="39"/>
  <c r="C467" i="39" s="1"/>
  <c r="U466" i="39"/>
  <c r="F466" i="39"/>
  <c r="E466" i="39"/>
  <c r="D466" i="39"/>
  <c r="C466" i="39"/>
  <c r="U465" i="39"/>
  <c r="F465" i="39"/>
  <c r="E465" i="39"/>
  <c r="D465" i="39"/>
  <c r="C465" i="39" s="1"/>
  <c r="U464" i="39"/>
  <c r="F464" i="39"/>
  <c r="E464" i="39"/>
  <c r="D464" i="39"/>
  <c r="C464" i="39"/>
  <c r="U463" i="39"/>
  <c r="F463" i="39"/>
  <c r="E463" i="39"/>
  <c r="C463" i="39" s="1"/>
  <c r="D463" i="39"/>
  <c r="U462" i="39"/>
  <c r="F462" i="39"/>
  <c r="E462" i="39"/>
  <c r="D462" i="39"/>
  <c r="C462" i="39"/>
  <c r="U461" i="39"/>
  <c r="F461" i="39"/>
  <c r="E461" i="39"/>
  <c r="D461" i="39"/>
  <c r="C461" i="39"/>
  <c r="U460" i="39"/>
  <c r="F460" i="39"/>
  <c r="E460" i="39"/>
  <c r="D460" i="39"/>
  <c r="C460" i="39" s="1"/>
  <c r="U459" i="39"/>
  <c r="F459" i="39"/>
  <c r="E459" i="39"/>
  <c r="D459" i="39"/>
  <c r="C459" i="39" s="1"/>
  <c r="U458" i="39"/>
  <c r="F458" i="39"/>
  <c r="E458" i="39"/>
  <c r="D458" i="39"/>
  <c r="C458" i="39" s="1"/>
  <c r="U457" i="39"/>
  <c r="F457" i="39"/>
  <c r="C457" i="39" s="1"/>
  <c r="E457" i="39"/>
  <c r="D457" i="39"/>
  <c r="U456" i="39"/>
  <c r="F456" i="39"/>
  <c r="E456" i="39"/>
  <c r="D456" i="39"/>
  <c r="C456" i="39" s="1"/>
  <c r="U455" i="39"/>
  <c r="F455" i="39"/>
  <c r="E455" i="39"/>
  <c r="D455" i="39"/>
  <c r="C455" i="39"/>
  <c r="U454" i="39"/>
  <c r="F454" i="39"/>
  <c r="E454" i="39"/>
  <c r="D454" i="39"/>
  <c r="C454" i="39" s="1"/>
  <c r="U453" i="39"/>
  <c r="F453" i="39"/>
  <c r="E453" i="39"/>
  <c r="D453" i="39"/>
  <c r="C453" i="39"/>
  <c r="U452" i="39"/>
  <c r="F452" i="39"/>
  <c r="E452" i="39"/>
  <c r="D452" i="39"/>
  <c r="U449" i="39"/>
  <c r="F449" i="39"/>
  <c r="E449" i="39"/>
  <c r="D449" i="39"/>
  <c r="U448" i="39"/>
  <c r="F448" i="39"/>
  <c r="E448" i="39"/>
  <c r="D448" i="39"/>
  <c r="C448" i="39"/>
  <c r="U447" i="39"/>
  <c r="F447" i="39"/>
  <c r="E447" i="39"/>
  <c r="D447" i="39"/>
  <c r="C447" i="39" s="1"/>
  <c r="U446" i="39"/>
  <c r="F446" i="39"/>
  <c r="E446" i="39"/>
  <c r="D446" i="39"/>
  <c r="C446" i="39"/>
  <c r="U445" i="39"/>
  <c r="F445" i="39"/>
  <c r="E445" i="39"/>
  <c r="C445" i="39" s="1"/>
  <c r="D445" i="39"/>
  <c r="U444" i="39"/>
  <c r="F444" i="39"/>
  <c r="E444" i="39"/>
  <c r="D444" i="39"/>
  <c r="C444" i="39"/>
  <c r="U443" i="39"/>
  <c r="F443" i="39"/>
  <c r="E443" i="39"/>
  <c r="D443" i="39"/>
  <c r="C443" i="39"/>
  <c r="U442" i="39"/>
  <c r="F442" i="39"/>
  <c r="E442" i="39"/>
  <c r="D442" i="39"/>
  <c r="C442" i="39" s="1"/>
  <c r="U441" i="39"/>
  <c r="F441" i="39"/>
  <c r="E441" i="39"/>
  <c r="D441" i="39"/>
  <c r="C441" i="39"/>
  <c r="U440" i="39"/>
  <c r="F440" i="39"/>
  <c r="C440" i="39" s="1"/>
  <c r="E440" i="39"/>
  <c r="D440" i="39"/>
  <c r="U439" i="39"/>
  <c r="F439" i="39"/>
  <c r="C439" i="39" s="1"/>
  <c r="E439" i="39"/>
  <c r="D439" i="39"/>
  <c r="U438" i="39"/>
  <c r="F438" i="39"/>
  <c r="E438" i="39"/>
  <c r="D438" i="39"/>
  <c r="C438" i="39"/>
  <c r="U437" i="39"/>
  <c r="F437" i="39"/>
  <c r="E437" i="39"/>
  <c r="C437" i="39" s="1"/>
  <c r="D437" i="39"/>
  <c r="U436" i="39"/>
  <c r="F436" i="39"/>
  <c r="E436" i="39"/>
  <c r="D436" i="39"/>
  <c r="C436" i="39" s="1"/>
  <c r="U435" i="39"/>
  <c r="F435" i="39"/>
  <c r="E435" i="39"/>
  <c r="D435" i="39"/>
  <c r="C435" i="39"/>
  <c r="U434" i="39"/>
  <c r="F434" i="39"/>
  <c r="E434" i="39"/>
  <c r="D434" i="39"/>
  <c r="C434" i="39" s="1"/>
  <c r="U433" i="39"/>
  <c r="F433" i="39"/>
  <c r="E433" i="39"/>
  <c r="D433" i="39"/>
  <c r="U432" i="39"/>
  <c r="F432" i="39"/>
  <c r="E432" i="39"/>
  <c r="D432" i="39"/>
  <c r="C432" i="39"/>
  <c r="U431" i="39"/>
  <c r="F431" i="39"/>
  <c r="E431" i="39"/>
  <c r="D431" i="39"/>
  <c r="C431" i="39"/>
  <c r="U430" i="39"/>
  <c r="F430" i="39"/>
  <c r="E430" i="39"/>
  <c r="D430" i="39"/>
  <c r="C430" i="39" s="1"/>
  <c r="U429" i="39"/>
  <c r="F429" i="39"/>
  <c r="E429" i="39"/>
  <c r="C429" i="39" s="1"/>
  <c r="D429" i="39"/>
  <c r="U428" i="39"/>
  <c r="F428" i="39"/>
  <c r="E428" i="39"/>
  <c r="D428" i="39"/>
  <c r="C428" i="39"/>
  <c r="U427" i="39"/>
  <c r="F427" i="39"/>
  <c r="E427" i="39"/>
  <c r="D427" i="39"/>
  <c r="C427" i="39"/>
  <c r="U426" i="39"/>
  <c r="F426" i="39"/>
  <c r="E426" i="39"/>
  <c r="D426" i="39"/>
  <c r="C426" i="39" s="1"/>
  <c r="U425" i="39"/>
  <c r="F425" i="39"/>
  <c r="E425" i="39"/>
  <c r="D425" i="39"/>
  <c r="C425" i="39" s="1"/>
  <c r="U424" i="39"/>
  <c r="F424" i="39"/>
  <c r="E424" i="39"/>
  <c r="D424" i="39"/>
  <c r="C424" i="39"/>
  <c r="U423" i="39"/>
  <c r="F423" i="39"/>
  <c r="C423" i="39" s="1"/>
  <c r="E423" i="39"/>
  <c r="D423" i="39"/>
  <c r="U422" i="39"/>
  <c r="F422" i="39"/>
  <c r="E422" i="39"/>
  <c r="D422" i="39"/>
  <c r="C422" i="39" s="1"/>
  <c r="U421" i="39"/>
  <c r="F421" i="39"/>
  <c r="E421" i="39"/>
  <c r="D421" i="39"/>
  <c r="C421" i="39"/>
  <c r="U420" i="39"/>
  <c r="F420" i="39"/>
  <c r="E420" i="39"/>
  <c r="D420" i="39"/>
  <c r="C420" i="39" s="1"/>
  <c r="U419" i="39"/>
  <c r="F419" i="39"/>
  <c r="E419" i="39"/>
  <c r="D419" i="39"/>
  <c r="C419" i="39" s="1"/>
  <c r="U418" i="39"/>
  <c r="F418" i="39"/>
  <c r="E418" i="39"/>
  <c r="D418" i="39"/>
  <c r="U417" i="39"/>
  <c r="F417" i="39"/>
  <c r="E417" i="39"/>
  <c r="D417" i="39"/>
  <c r="C417" i="39" s="1"/>
  <c r="U416" i="39"/>
  <c r="F416" i="39"/>
  <c r="E416" i="39"/>
  <c r="D416" i="39"/>
  <c r="C416" i="39"/>
  <c r="U415" i="39"/>
  <c r="F415" i="39"/>
  <c r="E415" i="39"/>
  <c r="D415" i="39"/>
  <c r="C415" i="39"/>
  <c r="U414" i="39"/>
  <c r="F414" i="39"/>
  <c r="E414" i="39"/>
  <c r="D414" i="39"/>
  <c r="C414" i="39"/>
  <c r="U413" i="39"/>
  <c r="F413" i="39"/>
  <c r="E413" i="39"/>
  <c r="C413" i="39" s="1"/>
  <c r="D413" i="39"/>
  <c r="U412" i="39"/>
  <c r="F412" i="39"/>
  <c r="E412" i="39"/>
  <c r="D412" i="39"/>
  <c r="C412" i="39" s="1"/>
  <c r="U411" i="39"/>
  <c r="F411" i="39"/>
  <c r="E411" i="39"/>
  <c r="D411" i="39"/>
  <c r="C411" i="39" s="1"/>
  <c r="U410" i="39"/>
  <c r="F410" i="39"/>
  <c r="E410" i="39"/>
  <c r="D410" i="39"/>
  <c r="C410" i="39" s="1"/>
  <c r="U409" i="39"/>
  <c r="F409" i="39"/>
  <c r="E409" i="39"/>
  <c r="D409" i="39"/>
  <c r="C409" i="39" s="1"/>
  <c r="U408" i="39"/>
  <c r="F408" i="39"/>
  <c r="E408" i="39"/>
  <c r="D408" i="39"/>
  <c r="C408" i="39"/>
  <c r="U407" i="39"/>
  <c r="F407" i="39"/>
  <c r="C407" i="39" s="1"/>
  <c r="E407" i="39"/>
  <c r="D407" i="39"/>
  <c r="U406" i="39"/>
  <c r="F406" i="39"/>
  <c r="E406" i="39"/>
  <c r="D406" i="39"/>
  <c r="C406" i="39"/>
  <c r="U405" i="39"/>
  <c r="F405" i="39"/>
  <c r="E405" i="39"/>
  <c r="D405" i="39"/>
  <c r="C405" i="39"/>
  <c r="U404" i="39"/>
  <c r="F404" i="39"/>
  <c r="E404" i="39"/>
  <c r="D404" i="39"/>
  <c r="U403" i="39"/>
  <c r="F403" i="39"/>
  <c r="E403" i="39"/>
  <c r="D403" i="39"/>
  <c r="C403" i="39"/>
  <c r="U402" i="39"/>
  <c r="F402" i="39"/>
  <c r="E402" i="39"/>
  <c r="D402" i="39"/>
  <c r="U401" i="39"/>
  <c r="F401" i="39"/>
  <c r="E401" i="39"/>
  <c r="D401" i="39"/>
  <c r="C401" i="39" s="1"/>
  <c r="U400" i="39"/>
  <c r="F400" i="39"/>
  <c r="E400" i="39"/>
  <c r="D400" i="39"/>
  <c r="C400" i="39"/>
  <c r="U399" i="39"/>
  <c r="F399" i="39"/>
  <c r="E399" i="39"/>
  <c r="D399" i="39"/>
  <c r="C399" i="39"/>
  <c r="U398" i="39"/>
  <c r="F398" i="39"/>
  <c r="E398" i="39"/>
  <c r="D398" i="39"/>
  <c r="C398" i="39"/>
  <c r="U397" i="39"/>
  <c r="F397" i="39"/>
  <c r="E397" i="39"/>
  <c r="C397" i="39" s="1"/>
  <c r="D397" i="39"/>
  <c r="U396" i="39"/>
  <c r="F396" i="39"/>
  <c r="E396" i="39"/>
  <c r="D396" i="39"/>
  <c r="C396" i="39"/>
  <c r="U395" i="39"/>
  <c r="F395" i="39"/>
  <c r="E395" i="39"/>
  <c r="D395" i="39"/>
  <c r="C395" i="39"/>
  <c r="U394" i="39"/>
  <c r="F394" i="39"/>
  <c r="E394" i="39"/>
  <c r="D394" i="39"/>
  <c r="C394" i="39" s="1"/>
  <c r="U393" i="39"/>
  <c r="F393" i="39"/>
  <c r="E393" i="39"/>
  <c r="D393" i="39"/>
  <c r="C393" i="39"/>
  <c r="U392" i="39"/>
  <c r="F392" i="39"/>
  <c r="E392" i="39"/>
  <c r="D392" i="39"/>
  <c r="C392" i="39" s="1"/>
  <c r="U391" i="39"/>
  <c r="F391" i="39"/>
  <c r="C391" i="39" s="1"/>
  <c r="E391" i="39"/>
  <c r="D391" i="39"/>
  <c r="U390" i="39"/>
  <c r="F390" i="39"/>
  <c r="E390" i="39"/>
  <c r="D390" i="39"/>
  <c r="C390" i="39"/>
  <c r="U389" i="39"/>
  <c r="F389" i="39"/>
  <c r="E389" i="39"/>
  <c r="D389" i="39"/>
  <c r="C389" i="39"/>
  <c r="U388" i="39"/>
  <c r="F388" i="39"/>
  <c r="E388" i="39"/>
  <c r="D388" i="39"/>
  <c r="C388" i="39" s="1"/>
  <c r="U387" i="39"/>
  <c r="F387" i="39"/>
  <c r="E387" i="39"/>
  <c r="D387" i="39"/>
  <c r="C387" i="39" s="1"/>
  <c r="U384" i="39"/>
  <c r="F384" i="39"/>
  <c r="E384" i="39"/>
  <c r="D384" i="39"/>
  <c r="C384" i="39" s="1"/>
  <c r="U381" i="39"/>
  <c r="F381" i="39"/>
  <c r="E381" i="39"/>
  <c r="D381" i="39"/>
  <c r="C381" i="39" s="1"/>
  <c r="U380" i="39"/>
  <c r="F380" i="39"/>
  <c r="E380" i="39"/>
  <c r="D380" i="39"/>
  <c r="C380" i="39"/>
  <c r="U379" i="39"/>
  <c r="F379" i="39"/>
  <c r="E379" i="39"/>
  <c r="D379" i="39"/>
  <c r="C379" i="39"/>
  <c r="U378" i="39"/>
  <c r="F378" i="39"/>
  <c r="E378" i="39"/>
  <c r="D378" i="39"/>
  <c r="C378" i="39"/>
  <c r="U377" i="39"/>
  <c r="F377" i="39"/>
  <c r="E377" i="39"/>
  <c r="C377" i="39" s="1"/>
  <c r="D377" i="39"/>
  <c r="U376" i="39"/>
  <c r="F376" i="39"/>
  <c r="E376" i="39"/>
  <c r="D376" i="39"/>
  <c r="C376" i="39" s="1"/>
  <c r="U375" i="39"/>
  <c r="F375" i="39"/>
  <c r="E375" i="39"/>
  <c r="D375" i="39"/>
  <c r="C375" i="39"/>
  <c r="U374" i="39"/>
  <c r="F374" i="39"/>
  <c r="E374" i="39"/>
  <c r="D374" i="39"/>
  <c r="C374" i="39" s="1"/>
  <c r="U373" i="39"/>
  <c r="F373" i="39"/>
  <c r="E373" i="39"/>
  <c r="D373" i="39"/>
  <c r="C373" i="39" s="1"/>
  <c r="U372" i="39"/>
  <c r="F372" i="39"/>
  <c r="E372" i="39"/>
  <c r="D372" i="39"/>
  <c r="C372" i="39"/>
  <c r="U371" i="39"/>
  <c r="F371" i="39"/>
  <c r="C371" i="39" s="1"/>
  <c r="E371" i="39"/>
  <c r="D371" i="39"/>
  <c r="U370" i="39"/>
  <c r="F370" i="39"/>
  <c r="E370" i="39"/>
  <c r="D370" i="39"/>
  <c r="C370" i="39" s="1"/>
  <c r="U369" i="39"/>
  <c r="F369" i="39"/>
  <c r="E369" i="39"/>
  <c r="C369" i="39" s="1"/>
  <c r="D369" i="39"/>
  <c r="U368" i="39"/>
  <c r="F368" i="39"/>
  <c r="E368" i="39"/>
  <c r="D368" i="39"/>
  <c r="C368" i="39" s="1"/>
  <c r="U367" i="39"/>
  <c r="F367" i="39"/>
  <c r="E367" i="39"/>
  <c r="D367" i="39"/>
  <c r="C367" i="39" s="1"/>
  <c r="U366" i="39"/>
  <c r="F366" i="39"/>
  <c r="E366" i="39"/>
  <c r="D366" i="39"/>
  <c r="C366" i="39" s="1"/>
  <c r="U365" i="39"/>
  <c r="F365" i="39"/>
  <c r="E365" i="39"/>
  <c r="D365" i="39"/>
  <c r="C365" i="39" s="1"/>
  <c r="U364" i="39"/>
  <c r="F364" i="39"/>
  <c r="E364" i="39"/>
  <c r="D364" i="39"/>
  <c r="C364" i="39"/>
  <c r="U363" i="39"/>
  <c r="U361" i="39"/>
  <c r="F361" i="39"/>
  <c r="E361" i="39"/>
  <c r="D361" i="39"/>
  <c r="U360" i="39"/>
  <c r="F360" i="39"/>
  <c r="E360" i="39"/>
  <c r="D360" i="39"/>
  <c r="U359" i="39"/>
  <c r="F359" i="39"/>
  <c r="E359" i="39"/>
  <c r="D359" i="39"/>
  <c r="C359" i="39"/>
  <c r="U358" i="39"/>
  <c r="F358" i="39"/>
  <c r="E358" i="39"/>
  <c r="D358" i="39"/>
  <c r="C358" i="39" s="1"/>
  <c r="U357" i="39"/>
  <c r="F357" i="39"/>
  <c r="E357" i="39"/>
  <c r="D357" i="39"/>
  <c r="C357" i="39"/>
  <c r="U356" i="39"/>
  <c r="F356" i="39"/>
  <c r="E356" i="39"/>
  <c r="C356" i="39" s="1"/>
  <c r="D356" i="39"/>
  <c r="U355" i="39"/>
  <c r="F355" i="39"/>
  <c r="E355" i="39"/>
  <c r="D355" i="39"/>
  <c r="C355" i="39"/>
  <c r="U354" i="39"/>
  <c r="F354" i="39"/>
  <c r="E354" i="39"/>
  <c r="D354" i="39"/>
  <c r="C354" i="39"/>
  <c r="U353" i="39"/>
  <c r="F353" i="39"/>
  <c r="E353" i="39"/>
  <c r="D353" i="39"/>
  <c r="C353" i="39" s="1"/>
  <c r="U352" i="39"/>
  <c r="F352" i="39"/>
  <c r="E352" i="39"/>
  <c r="D352" i="39"/>
  <c r="C352" i="39"/>
  <c r="U351" i="39"/>
  <c r="F351" i="39"/>
  <c r="C351" i="39" s="1"/>
  <c r="E351" i="39"/>
  <c r="D351" i="39"/>
  <c r="U350" i="39"/>
  <c r="F350" i="39"/>
  <c r="E350" i="39"/>
  <c r="D350" i="39"/>
  <c r="C350" i="39"/>
  <c r="U349" i="39"/>
  <c r="F349" i="39"/>
  <c r="E349" i="39"/>
  <c r="D349" i="39"/>
  <c r="C349" i="39"/>
  <c r="U348" i="39"/>
  <c r="F348" i="39"/>
  <c r="E348" i="39"/>
  <c r="C348" i="39" s="1"/>
  <c r="D348" i="39"/>
  <c r="U347" i="39"/>
  <c r="F347" i="39"/>
  <c r="E347" i="39"/>
  <c r="D347" i="39"/>
  <c r="C347" i="39" s="1"/>
  <c r="U346" i="39"/>
  <c r="F346" i="39"/>
  <c r="E346" i="39"/>
  <c r="D346" i="39"/>
  <c r="C346" i="39"/>
  <c r="U345" i="39"/>
  <c r="F345" i="39"/>
  <c r="E345" i="39"/>
  <c r="D345" i="39"/>
  <c r="C345" i="39" s="1"/>
  <c r="U344" i="39"/>
  <c r="F344" i="39"/>
  <c r="E344" i="39"/>
  <c r="D344" i="39"/>
  <c r="C344" i="39" s="1"/>
  <c r="U343" i="39"/>
  <c r="F343" i="39"/>
  <c r="E343" i="39"/>
  <c r="D343" i="39"/>
  <c r="C343" i="39"/>
  <c r="U342" i="39"/>
  <c r="F342" i="39"/>
  <c r="E342" i="39"/>
  <c r="D342" i="39"/>
  <c r="C342" i="39"/>
  <c r="U341" i="39"/>
  <c r="F341" i="39"/>
  <c r="E341" i="39"/>
  <c r="D341" i="39"/>
  <c r="C341" i="39" s="1"/>
  <c r="U340" i="39"/>
  <c r="F340" i="39"/>
  <c r="E340" i="39"/>
  <c r="C340" i="39" s="1"/>
  <c r="D340" i="39"/>
  <c r="U339" i="39"/>
  <c r="F339" i="39"/>
  <c r="E339" i="39"/>
  <c r="D339" i="39"/>
  <c r="C339" i="39"/>
  <c r="U338" i="39"/>
  <c r="F338" i="39"/>
  <c r="E338" i="39"/>
  <c r="D338" i="39"/>
  <c r="C338" i="39"/>
  <c r="U337" i="39"/>
  <c r="F337" i="39"/>
  <c r="E337" i="39"/>
  <c r="D337" i="39"/>
  <c r="C337" i="39" s="1"/>
  <c r="U336" i="39"/>
  <c r="U334" i="39"/>
  <c r="F334" i="39"/>
  <c r="E334" i="39"/>
  <c r="D334" i="39"/>
  <c r="C334" i="39"/>
  <c r="U333" i="39"/>
  <c r="F333" i="39"/>
  <c r="E333" i="39"/>
  <c r="D333" i="39"/>
  <c r="C333" i="39"/>
  <c r="U332" i="39"/>
  <c r="F332" i="39"/>
  <c r="E332" i="39"/>
  <c r="D332" i="39"/>
  <c r="C332" i="39" s="1"/>
  <c r="U331" i="39"/>
  <c r="F331" i="39"/>
  <c r="E331" i="39"/>
  <c r="D331" i="39"/>
  <c r="C331" i="39" s="1"/>
  <c r="U330" i="39"/>
  <c r="F330" i="39"/>
  <c r="E330" i="39"/>
  <c r="D330" i="39"/>
  <c r="C330" i="39"/>
  <c r="U329" i="39"/>
  <c r="F329" i="39"/>
  <c r="C329" i="39" s="1"/>
  <c r="E329" i="39"/>
  <c r="D329" i="39"/>
  <c r="U328" i="39"/>
  <c r="F328" i="39"/>
  <c r="E328" i="39"/>
  <c r="D328" i="39"/>
  <c r="C328" i="39"/>
  <c r="U327" i="39"/>
  <c r="F327" i="39"/>
  <c r="E327" i="39"/>
  <c r="D327" i="39"/>
  <c r="C327" i="39"/>
  <c r="U326" i="39"/>
  <c r="F326" i="39"/>
  <c r="E326" i="39"/>
  <c r="D326" i="39"/>
  <c r="C326" i="39" s="1"/>
  <c r="U325" i="39"/>
  <c r="F325" i="39"/>
  <c r="E325" i="39"/>
  <c r="D325" i="39"/>
  <c r="C325" i="39"/>
  <c r="U324" i="39"/>
  <c r="F324" i="39"/>
  <c r="E324" i="39"/>
  <c r="D324" i="39"/>
  <c r="U323" i="39"/>
  <c r="F323" i="39"/>
  <c r="E323" i="39"/>
  <c r="D323" i="39"/>
  <c r="C323" i="39" s="1"/>
  <c r="U322" i="39"/>
  <c r="F322" i="39"/>
  <c r="E322" i="39"/>
  <c r="D322" i="39"/>
  <c r="C322" i="39" s="1"/>
  <c r="U321" i="39"/>
  <c r="F321" i="39"/>
  <c r="E321" i="39"/>
  <c r="D321" i="39"/>
  <c r="C321" i="39"/>
  <c r="U320" i="39"/>
  <c r="F320" i="39"/>
  <c r="E320" i="39"/>
  <c r="D320" i="39"/>
  <c r="C320" i="39"/>
  <c r="U319" i="39"/>
  <c r="F319" i="39"/>
  <c r="E319" i="39"/>
  <c r="C319" i="39" s="1"/>
  <c r="D319" i="39"/>
  <c r="U318" i="39"/>
  <c r="F318" i="39"/>
  <c r="E318" i="39"/>
  <c r="D318" i="39"/>
  <c r="C318" i="39" s="1"/>
  <c r="U315" i="39"/>
  <c r="F315" i="39"/>
  <c r="E315" i="39"/>
  <c r="D315" i="39"/>
  <c r="C315" i="39"/>
  <c r="U314" i="39"/>
  <c r="F314" i="39"/>
  <c r="E314" i="39"/>
  <c r="D314" i="39"/>
  <c r="C314" i="39" s="1"/>
  <c r="U313" i="39"/>
  <c r="F313" i="39"/>
  <c r="E313" i="39"/>
  <c r="D313" i="39"/>
  <c r="C313" i="39" s="1"/>
  <c r="U312" i="39"/>
  <c r="F312" i="39"/>
  <c r="E312" i="39"/>
  <c r="D312" i="39"/>
  <c r="C312" i="39" s="1"/>
  <c r="U311" i="39"/>
  <c r="F311" i="39"/>
  <c r="E311" i="39"/>
  <c r="D311" i="39"/>
  <c r="C311" i="39"/>
  <c r="U310" i="39"/>
  <c r="F310" i="39"/>
  <c r="C310" i="39" s="1"/>
  <c r="E310" i="39"/>
  <c r="D310" i="39"/>
  <c r="U309" i="39"/>
  <c r="F309" i="39"/>
  <c r="E309" i="39"/>
  <c r="D309" i="39"/>
  <c r="C309" i="39"/>
  <c r="U308" i="39"/>
  <c r="F308" i="39"/>
  <c r="E308" i="39"/>
  <c r="D308" i="39"/>
  <c r="C308" i="39" s="1"/>
  <c r="U307" i="39"/>
  <c r="F307" i="39"/>
  <c r="E307" i="39"/>
  <c r="D307" i="39"/>
  <c r="C307" i="39" s="1"/>
  <c r="U306" i="39"/>
  <c r="F306" i="39"/>
  <c r="E306" i="39"/>
  <c r="D306" i="39"/>
  <c r="C306" i="39" s="1"/>
  <c r="U305" i="39"/>
  <c r="F305" i="39"/>
  <c r="E305" i="39"/>
  <c r="D305" i="39"/>
  <c r="C305" i="39"/>
  <c r="U304" i="39"/>
  <c r="F304" i="39"/>
  <c r="E304" i="39"/>
  <c r="D304" i="39"/>
  <c r="C304" i="39"/>
  <c r="U303" i="39"/>
  <c r="F303" i="39"/>
  <c r="E303" i="39"/>
  <c r="D303" i="39"/>
  <c r="C303" i="39" s="1"/>
  <c r="U302" i="39"/>
  <c r="F302" i="39"/>
  <c r="E302" i="39"/>
  <c r="D302" i="39"/>
  <c r="C302" i="39" s="1"/>
  <c r="U301" i="39"/>
  <c r="F301" i="39"/>
  <c r="E301" i="39"/>
  <c r="D301" i="39"/>
  <c r="C301" i="39"/>
  <c r="U300" i="39"/>
  <c r="F300" i="39"/>
  <c r="C300" i="39" s="1"/>
  <c r="E300" i="39"/>
  <c r="D300" i="39"/>
  <c r="U299" i="39"/>
  <c r="F299" i="39"/>
  <c r="E299" i="39"/>
  <c r="D299" i="39"/>
  <c r="C299" i="39" s="1"/>
  <c r="U298" i="39"/>
  <c r="F298" i="39"/>
  <c r="E298" i="39"/>
  <c r="D298" i="39"/>
  <c r="C298" i="39"/>
  <c r="U297" i="39"/>
  <c r="F297" i="39"/>
  <c r="E297" i="39"/>
  <c r="D297" i="39"/>
  <c r="C297" i="39" s="1"/>
  <c r="U296" i="39"/>
  <c r="F296" i="39"/>
  <c r="E296" i="39"/>
  <c r="D296" i="39"/>
  <c r="C296" i="39"/>
  <c r="U295" i="39"/>
  <c r="F295" i="39"/>
  <c r="E295" i="39"/>
  <c r="D295" i="39"/>
  <c r="C295" i="39"/>
  <c r="U294" i="39"/>
  <c r="F294" i="39"/>
  <c r="E294" i="39"/>
  <c r="D294" i="39"/>
  <c r="C294" i="39" s="1"/>
  <c r="U293" i="39"/>
  <c r="F293" i="39"/>
  <c r="E293" i="39"/>
  <c r="D293" i="39"/>
  <c r="C293" i="39"/>
  <c r="U292" i="39"/>
  <c r="F292" i="39"/>
  <c r="E292" i="39"/>
  <c r="D292" i="39"/>
  <c r="C292" i="39" s="1"/>
  <c r="U291" i="39"/>
  <c r="F291" i="39"/>
  <c r="E291" i="39"/>
  <c r="D291" i="39"/>
  <c r="C291" i="39"/>
  <c r="U288" i="39"/>
  <c r="F288" i="39"/>
  <c r="E288" i="39"/>
  <c r="D288" i="39"/>
  <c r="C288" i="39" s="1"/>
  <c r="U287" i="39"/>
  <c r="F287" i="39"/>
  <c r="E287" i="39"/>
  <c r="D287" i="39"/>
  <c r="C287" i="39" s="1"/>
  <c r="U286" i="39"/>
  <c r="F286" i="39"/>
  <c r="E286" i="39"/>
  <c r="D286" i="39"/>
  <c r="C286" i="39"/>
  <c r="U285" i="39"/>
  <c r="F285" i="39"/>
  <c r="E285" i="39"/>
  <c r="D285" i="39"/>
  <c r="C285" i="39" s="1"/>
  <c r="U284" i="39"/>
  <c r="F284" i="39"/>
  <c r="E284" i="39"/>
  <c r="D284" i="39"/>
  <c r="C284" i="39"/>
  <c r="U283" i="39"/>
  <c r="F283" i="39"/>
  <c r="E283" i="39"/>
  <c r="D283" i="39"/>
  <c r="C283" i="39"/>
  <c r="U282" i="39"/>
  <c r="F282" i="39"/>
  <c r="E282" i="39"/>
  <c r="D282" i="39"/>
  <c r="C282" i="39" s="1"/>
  <c r="U281" i="39"/>
  <c r="F281" i="39"/>
  <c r="E281" i="39"/>
  <c r="D281" i="39"/>
  <c r="C281" i="39" s="1"/>
  <c r="U280" i="39"/>
  <c r="F280" i="39"/>
  <c r="E280" i="39"/>
  <c r="D280" i="39"/>
  <c r="C280" i="39"/>
  <c r="U279" i="39"/>
  <c r="F279" i="39"/>
  <c r="E279" i="39"/>
  <c r="D279" i="39"/>
  <c r="C279" i="39"/>
  <c r="U278" i="39"/>
  <c r="F278" i="39"/>
  <c r="E278" i="39"/>
  <c r="D278" i="39"/>
  <c r="C278" i="39"/>
  <c r="U277" i="39"/>
  <c r="F277" i="39"/>
  <c r="E277" i="39"/>
  <c r="D277" i="39"/>
  <c r="C277" i="39"/>
  <c r="U276" i="39"/>
  <c r="F276" i="39"/>
  <c r="E276" i="39"/>
  <c r="D276" i="39"/>
  <c r="C276" i="39"/>
  <c r="U275" i="39"/>
  <c r="F275" i="39"/>
  <c r="C275" i="39" s="1"/>
  <c r="E275" i="39"/>
  <c r="D275" i="39"/>
  <c r="U274" i="39"/>
  <c r="F274" i="39"/>
  <c r="E274" i="39"/>
  <c r="D274" i="39"/>
  <c r="U273" i="39"/>
  <c r="F273" i="39"/>
  <c r="E273" i="39"/>
  <c r="D273" i="39"/>
  <c r="C273" i="39"/>
  <c r="U272" i="39"/>
  <c r="F272" i="39"/>
  <c r="E272" i="39"/>
  <c r="D272" i="39"/>
  <c r="U271" i="39"/>
  <c r="F271" i="39"/>
  <c r="E271" i="39"/>
  <c r="D271" i="39"/>
  <c r="C271" i="39" s="1"/>
  <c r="U270" i="39"/>
  <c r="F270" i="39"/>
  <c r="E270" i="39"/>
  <c r="D270" i="39"/>
  <c r="C270" i="39"/>
  <c r="U269" i="39"/>
  <c r="F269" i="39"/>
  <c r="E269" i="39"/>
  <c r="D269" i="39"/>
  <c r="C269" i="39"/>
  <c r="U266" i="39"/>
  <c r="F266" i="39"/>
  <c r="E266" i="39"/>
  <c r="D266" i="39"/>
  <c r="C266" i="39"/>
  <c r="U265" i="39"/>
  <c r="F265" i="39"/>
  <c r="E265" i="39"/>
  <c r="D265" i="39"/>
  <c r="C265" i="39"/>
  <c r="U264" i="39"/>
  <c r="F264" i="39"/>
  <c r="E264" i="39"/>
  <c r="D264" i="39"/>
  <c r="C264" i="39"/>
  <c r="U263" i="39"/>
  <c r="F263" i="39"/>
  <c r="E263" i="39"/>
  <c r="D263" i="39"/>
  <c r="C263" i="39" s="1"/>
  <c r="U262" i="39"/>
  <c r="F262" i="39"/>
  <c r="E262" i="39"/>
  <c r="D262" i="39"/>
  <c r="C262" i="39" s="1"/>
  <c r="U259" i="39"/>
  <c r="F259" i="39"/>
  <c r="E259" i="39"/>
  <c r="D259" i="39"/>
  <c r="C259" i="39"/>
  <c r="U258" i="39"/>
  <c r="F258" i="39"/>
  <c r="C258" i="39" s="1"/>
  <c r="E258" i="39"/>
  <c r="D258" i="39"/>
  <c r="U257" i="39"/>
  <c r="F257" i="39"/>
  <c r="E257" i="39"/>
  <c r="D257" i="39"/>
  <c r="C257" i="39"/>
  <c r="U256" i="39"/>
  <c r="F256" i="39"/>
  <c r="E256" i="39"/>
  <c r="D256" i="39"/>
  <c r="C256" i="39"/>
  <c r="U255" i="39"/>
  <c r="F255" i="39"/>
  <c r="E255" i="39"/>
  <c r="C255" i="39" s="1"/>
  <c r="D255" i="39"/>
  <c r="U254" i="39"/>
  <c r="F254" i="39"/>
  <c r="E254" i="39"/>
  <c r="D254" i="39"/>
  <c r="C254" i="39"/>
  <c r="U253" i="39"/>
  <c r="F253" i="39"/>
  <c r="E253" i="39"/>
  <c r="D253" i="39"/>
  <c r="C253" i="39"/>
  <c r="U252" i="39"/>
  <c r="F252" i="39"/>
  <c r="E252" i="39"/>
  <c r="D252" i="39"/>
  <c r="C252" i="39" s="1"/>
  <c r="U251" i="39"/>
  <c r="F251" i="39"/>
  <c r="E251" i="39"/>
  <c r="D251" i="39"/>
  <c r="C251" i="39"/>
  <c r="U250" i="39"/>
  <c r="F250" i="39"/>
  <c r="E250" i="39"/>
  <c r="D250" i="39"/>
  <c r="C250" i="39"/>
  <c r="U249" i="39"/>
  <c r="F249" i="39"/>
  <c r="E249" i="39"/>
  <c r="D249" i="39"/>
  <c r="C249" i="39"/>
  <c r="U248" i="39"/>
  <c r="F248" i="39"/>
  <c r="E248" i="39"/>
  <c r="D248" i="39"/>
  <c r="C248" i="39" s="1"/>
  <c r="U247" i="39"/>
  <c r="F247" i="39"/>
  <c r="E247" i="39"/>
  <c r="D247" i="39"/>
  <c r="C247" i="39" s="1"/>
  <c r="U246" i="39"/>
  <c r="F246" i="39"/>
  <c r="E246" i="39"/>
  <c r="D246" i="39"/>
  <c r="C246" i="39"/>
  <c r="U245" i="39"/>
  <c r="F245" i="39"/>
  <c r="E245" i="39"/>
  <c r="D245" i="39"/>
  <c r="C245" i="39"/>
  <c r="U244" i="39"/>
  <c r="F244" i="39"/>
  <c r="E244" i="39"/>
  <c r="D244" i="39"/>
  <c r="C244" i="39" s="1"/>
  <c r="U243" i="39"/>
  <c r="F243" i="39"/>
  <c r="E243" i="39"/>
  <c r="D243" i="39"/>
  <c r="C243" i="39"/>
  <c r="U242" i="39"/>
  <c r="U240" i="39"/>
  <c r="F240" i="39"/>
  <c r="E240" i="39"/>
  <c r="D240" i="39"/>
  <c r="C240" i="39"/>
  <c r="U239" i="39"/>
  <c r="F239" i="39"/>
  <c r="E239" i="39"/>
  <c r="D239" i="39"/>
  <c r="C239" i="39" s="1"/>
  <c r="U238" i="39"/>
  <c r="F238" i="39"/>
  <c r="E238" i="39"/>
  <c r="D238" i="39"/>
  <c r="C238" i="39"/>
  <c r="U237" i="39"/>
  <c r="F237" i="39"/>
  <c r="E237" i="39"/>
  <c r="D237" i="39"/>
  <c r="C237" i="39" s="1"/>
  <c r="U236" i="39"/>
  <c r="F236" i="39"/>
  <c r="E236" i="39"/>
  <c r="D236" i="39"/>
  <c r="C236" i="39"/>
  <c r="U235" i="39"/>
  <c r="F235" i="39"/>
  <c r="E235" i="39"/>
  <c r="D235" i="39"/>
  <c r="C235" i="39"/>
  <c r="U234" i="39"/>
  <c r="F234" i="39"/>
  <c r="E234" i="39"/>
  <c r="C234" i="39" s="1"/>
  <c r="D234" i="39"/>
  <c r="U233" i="39"/>
  <c r="F233" i="39"/>
  <c r="E233" i="39"/>
  <c r="D233" i="39"/>
  <c r="C233" i="39" s="1"/>
  <c r="U232" i="39"/>
  <c r="F232" i="39"/>
  <c r="E232" i="39"/>
  <c r="D232" i="39"/>
  <c r="C232" i="39"/>
  <c r="U231" i="39"/>
  <c r="F231" i="39"/>
  <c r="E231" i="39"/>
  <c r="D231" i="39"/>
  <c r="C231" i="39" s="1"/>
  <c r="U230" i="39"/>
  <c r="F230" i="39"/>
  <c r="E230" i="39"/>
  <c r="D230" i="39"/>
  <c r="C230" i="39" s="1"/>
  <c r="U229" i="39"/>
  <c r="F229" i="39"/>
  <c r="E229" i="39"/>
  <c r="D229" i="39"/>
  <c r="C229" i="39" s="1"/>
  <c r="U228" i="39"/>
  <c r="F228" i="39"/>
  <c r="E228" i="39"/>
  <c r="D228" i="39"/>
  <c r="C228" i="39"/>
  <c r="U227" i="39"/>
  <c r="F227" i="39"/>
  <c r="C227" i="39" s="1"/>
  <c r="E227" i="39"/>
  <c r="D227" i="39"/>
  <c r="U226" i="39"/>
  <c r="F226" i="39"/>
  <c r="E226" i="39"/>
  <c r="D226" i="39"/>
  <c r="C226" i="39"/>
  <c r="U225" i="39"/>
  <c r="F225" i="39"/>
  <c r="E225" i="39"/>
  <c r="D225" i="39"/>
  <c r="C225" i="39"/>
  <c r="U224" i="39"/>
  <c r="F224" i="39"/>
  <c r="E224" i="39"/>
  <c r="D224" i="39"/>
  <c r="C224" i="39" s="1"/>
  <c r="U223" i="39"/>
  <c r="F223" i="39"/>
  <c r="E223" i="39"/>
  <c r="D223" i="39"/>
  <c r="C223" i="39"/>
  <c r="U222" i="39"/>
  <c r="F222" i="39"/>
  <c r="E222" i="39"/>
  <c r="D222" i="39"/>
  <c r="C222" i="39"/>
  <c r="U221" i="39"/>
  <c r="F221" i="39"/>
  <c r="E221" i="39"/>
  <c r="D221" i="39"/>
  <c r="C221" i="39" s="1"/>
  <c r="U220" i="39"/>
  <c r="F220" i="39"/>
  <c r="E220" i="39"/>
  <c r="D220" i="39"/>
  <c r="C220" i="39" s="1"/>
  <c r="U219" i="39"/>
  <c r="F219" i="39"/>
  <c r="E219" i="39"/>
  <c r="D219" i="39"/>
  <c r="C219" i="39"/>
  <c r="U218" i="39"/>
  <c r="F218" i="39"/>
  <c r="E218" i="39"/>
  <c r="D218" i="39"/>
  <c r="C218" i="39"/>
  <c r="U217" i="39"/>
  <c r="F217" i="39"/>
  <c r="E217" i="39"/>
  <c r="D217" i="39"/>
  <c r="C217" i="39"/>
  <c r="U216" i="39"/>
  <c r="F216" i="39"/>
  <c r="E216" i="39"/>
  <c r="D216" i="39"/>
  <c r="C216" i="39"/>
  <c r="U215" i="39"/>
  <c r="F215" i="39"/>
  <c r="E215" i="39"/>
  <c r="D215" i="39"/>
  <c r="C215" i="39" s="1"/>
  <c r="U214" i="39"/>
  <c r="F214" i="39"/>
  <c r="C214" i="39" s="1"/>
  <c r="E214" i="39"/>
  <c r="D214" i="39"/>
  <c r="U213" i="39"/>
  <c r="F213" i="39"/>
  <c r="E213" i="39"/>
  <c r="D213" i="39"/>
  <c r="C213" i="39"/>
  <c r="U212" i="39"/>
  <c r="F212" i="39"/>
  <c r="E212" i="39"/>
  <c r="D212" i="39"/>
  <c r="C212" i="39"/>
  <c r="U211" i="39"/>
  <c r="F211" i="39"/>
  <c r="E211" i="39"/>
  <c r="D211" i="39"/>
  <c r="C211" i="39" s="1"/>
  <c r="U210" i="39"/>
  <c r="F210" i="39"/>
  <c r="E210" i="39"/>
  <c r="D210" i="39"/>
  <c r="C210" i="39"/>
  <c r="U209" i="39"/>
  <c r="F209" i="39"/>
  <c r="E209" i="39"/>
  <c r="D209" i="39"/>
  <c r="C209" i="39"/>
  <c r="U208" i="39"/>
  <c r="F208" i="39"/>
  <c r="E208" i="39"/>
  <c r="D208" i="39"/>
  <c r="C208" i="39" s="1"/>
  <c r="U207" i="39"/>
  <c r="F207" i="39"/>
  <c r="E207" i="39"/>
  <c r="D207" i="39"/>
  <c r="C207" i="39" s="1"/>
  <c r="U206" i="39"/>
  <c r="F206" i="39"/>
  <c r="E206" i="39"/>
  <c r="D206" i="39"/>
  <c r="C206" i="39"/>
  <c r="U205" i="39"/>
  <c r="F205" i="39"/>
  <c r="E205" i="39"/>
  <c r="D205" i="39"/>
  <c r="C205" i="39"/>
  <c r="U204" i="39"/>
  <c r="F204" i="39"/>
  <c r="E204" i="39"/>
  <c r="D204" i="39"/>
  <c r="C204" i="39"/>
  <c r="U203" i="39"/>
  <c r="F203" i="39"/>
  <c r="E203" i="39"/>
  <c r="D203" i="39"/>
  <c r="C203" i="39"/>
  <c r="U202" i="39"/>
  <c r="F202" i="39"/>
  <c r="E202" i="39"/>
  <c r="D202" i="39"/>
  <c r="C202" i="39"/>
  <c r="U201" i="39"/>
  <c r="F201" i="39"/>
  <c r="E201" i="39"/>
  <c r="D201" i="39"/>
  <c r="C201" i="39" s="1"/>
  <c r="U200" i="39"/>
  <c r="F200" i="39"/>
  <c r="E200" i="39"/>
  <c r="D200" i="39"/>
  <c r="C200" i="39" s="1"/>
  <c r="U199" i="39"/>
  <c r="F199" i="39"/>
  <c r="E199" i="39"/>
  <c r="D199" i="39"/>
  <c r="C199" i="39" s="1"/>
  <c r="U198" i="39"/>
  <c r="F198" i="39"/>
  <c r="E198" i="39"/>
  <c r="D198" i="39"/>
  <c r="C198" i="39" s="1"/>
  <c r="U197" i="39"/>
  <c r="F197" i="39"/>
  <c r="E197" i="39"/>
  <c r="D197" i="39"/>
  <c r="C197" i="39"/>
  <c r="U196" i="39"/>
  <c r="F196" i="39"/>
  <c r="E196" i="39"/>
  <c r="D196" i="39"/>
  <c r="C196" i="39"/>
  <c r="U195" i="39"/>
  <c r="F195" i="39"/>
  <c r="E195" i="39"/>
  <c r="D195" i="39"/>
  <c r="C195" i="39" s="1"/>
  <c r="U194" i="39"/>
  <c r="F194" i="39"/>
  <c r="E194" i="39"/>
  <c r="D194" i="39"/>
  <c r="C194" i="39" s="1"/>
  <c r="U193" i="39"/>
  <c r="F193" i="39"/>
  <c r="E193" i="39"/>
  <c r="D193" i="39"/>
  <c r="C193" i="39"/>
  <c r="U192" i="39"/>
  <c r="F192" i="39"/>
  <c r="E192" i="39"/>
  <c r="D192" i="39"/>
  <c r="C192" i="39"/>
  <c r="U191" i="39"/>
  <c r="F191" i="39"/>
  <c r="E191" i="39"/>
  <c r="D191" i="39"/>
  <c r="C191" i="39"/>
  <c r="U190" i="39"/>
  <c r="F190" i="39"/>
  <c r="E190" i="39"/>
  <c r="D190" i="39"/>
  <c r="C190" i="39"/>
  <c r="U189" i="39"/>
  <c r="F189" i="39"/>
  <c r="E189" i="39"/>
  <c r="D189" i="39"/>
  <c r="C189" i="39"/>
  <c r="U188" i="39"/>
  <c r="F188" i="39"/>
  <c r="E188" i="39"/>
  <c r="D188" i="39"/>
  <c r="C188" i="39" s="1"/>
  <c r="U187" i="39"/>
  <c r="F187" i="39"/>
  <c r="E187" i="39"/>
  <c r="D187" i="39"/>
  <c r="C187" i="39" s="1"/>
  <c r="U186" i="39"/>
  <c r="F186" i="39"/>
  <c r="E186" i="39"/>
  <c r="D186" i="39"/>
  <c r="C186" i="39"/>
  <c r="U185" i="39"/>
  <c r="F185" i="39"/>
  <c r="C185" i="39" s="1"/>
  <c r="E185" i="39"/>
  <c r="D185" i="39"/>
  <c r="U184" i="39"/>
  <c r="F184" i="39"/>
  <c r="E184" i="39"/>
  <c r="D184" i="39"/>
  <c r="C184" i="39" s="1"/>
  <c r="U183" i="39"/>
  <c r="F183" i="39"/>
  <c r="E183" i="39"/>
  <c r="D183" i="39"/>
  <c r="C183" i="39" s="1"/>
  <c r="U182" i="39"/>
  <c r="F182" i="39"/>
  <c r="E182" i="39"/>
  <c r="D182" i="39"/>
  <c r="C182" i="39" s="1"/>
  <c r="U181" i="39"/>
  <c r="F181" i="39"/>
  <c r="E181" i="39"/>
  <c r="D181" i="39"/>
  <c r="C181" i="39" s="1"/>
  <c r="U180" i="39"/>
  <c r="F180" i="39"/>
  <c r="E180" i="39"/>
  <c r="D180" i="39"/>
  <c r="C180" i="39"/>
  <c r="U179" i="39"/>
  <c r="F179" i="39"/>
  <c r="E179" i="39"/>
  <c r="D179" i="39"/>
  <c r="C179" i="39"/>
  <c r="U178" i="39"/>
  <c r="F178" i="39"/>
  <c r="E178" i="39"/>
  <c r="D178" i="39"/>
  <c r="C178" i="39"/>
  <c r="U177" i="39"/>
  <c r="F177" i="39"/>
  <c r="E177" i="39"/>
  <c r="D177" i="39"/>
  <c r="C177" i="39"/>
  <c r="U176" i="39"/>
  <c r="F176" i="39"/>
  <c r="E176" i="39"/>
  <c r="D176" i="39"/>
  <c r="C176" i="39"/>
  <c r="U175" i="39"/>
  <c r="F175" i="39"/>
  <c r="E175" i="39"/>
  <c r="D175" i="39"/>
  <c r="C175" i="39" s="1"/>
  <c r="U174" i="39"/>
  <c r="F174" i="39"/>
  <c r="E174" i="39"/>
  <c r="D174" i="39"/>
  <c r="C174" i="39" s="1"/>
  <c r="U173" i="39"/>
  <c r="F173" i="39"/>
  <c r="E173" i="39"/>
  <c r="D173" i="39"/>
  <c r="C173" i="39"/>
  <c r="U172" i="39"/>
  <c r="F172" i="39"/>
  <c r="C172" i="39" s="1"/>
  <c r="E172" i="39"/>
  <c r="D172" i="39"/>
  <c r="U169" i="39"/>
  <c r="F169" i="39"/>
  <c r="E169" i="39"/>
  <c r="D169" i="39"/>
  <c r="C169" i="39" s="1"/>
  <c r="U168" i="39"/>
  <c r="F168" i="39"/>
  <c r="E168" i="39"/>
  <c r="D168" i="39"/>
  <c r="C168" i="39"/>
  <c r="U167" i="39"/>
  <c r="F167" i="39"/>
  <c r="E167" i="39"/>
  <c r="D167" i="39"/>
  <c r="C167" i="39" s="1"/>
  <c r="U166" i="39"/>
  <c r="F166" i="39"/>
  <c r="E166" i="39"/>
  <c r="D166" i="39"/>
  <c r="C166" i="39"/>
  <c r="U165" i="39"/>
  <c r="F165" i="39"/>
  <c r="E165" i="39"/>
  <c r="D165" i="39"/>
  <c r="C165" i="39" s="1"/>
  <c r="U164" i="39"/>
  <c r="F164" i="39"/>
  <c r="E164" i="39"/>
  <c r="D164" i="39"/>
  <c r="C164" i="39"/>
  <c r="U163" i="39"/>
  <c r="F163" i="39"/>
  <c r="E163" i="39"/>
  <c r="D163" i="39"/>
  <c r="C163" i="39"/>
  <c r="U162" i="39"/>
  <c r="F162" i="39"/>
  <c r="E162" i="39"/>
  <c r="D162" i="39"/>
  <c r="C162" i="39"/>
  <c r="U161" i="39"/>
  <c r="F161" i="39"/>
  <c r="E161" i="39"/>
  <c r="D161" i="39"/>
  <c r="C161" i="39"/>
  <c r="U160" i="39"/>
  <c r="F160" i="39"/>
  <c r="E160" i="39"/>
  <c r="D160" i="39"/>
  <c r="C160" i="39" s="1"/>
  <c r="U159" i="39"/>
  <c r="F159" i="39"/>
  <c r="E159" i="39"/>
  <c r="D159" i="39"/>
  <c r="C159" i="39" s="1"/>
  <c r="U158" i="39"/>
  <c r="F158" i="39"/>
  <c r="E158" i="39"/>
  <c r="D158" i="39"/>
  <c r="C158" i="39"/>
  <c r="U157" i="39"/>
  <c r="F157" i="39"/>
  <c r="C157" i="39" s="1"/>
  <c r="E157" i="39"/>
  <c r="D157" i="39"/>
  <c r="U156" i="39"/>
  <c r="F156" i="39"/>
  <c r="E156" i="39"/>
  <c r="D156" i="39"/>
  <c r="C156" i="39" s="1"/>
  <c r="U155" i="39"/>
  <c r="F155" i="39"/>
  <c r="E155" i="39"/>
  <c r="D155" i="39"/>
  <c r="C155" i="39"/>
  <c r="U154" i="39"/>
  <c r="F154" i="39"/>
  <c r="E154" i="39"/>
  <c r="D154" i="39"/>
  <c r="C154" i="39" s="1"/>
  <c r="U153" i="39"/>
  <c r="F153" i="39"/>
  <c r="E153" i="39"/>
  <c r="D153" i="39"/>
  <c r="C153" i="39"/>
  <c r="U152" i="39"/>
  <c r="F152" i="39"/>
  <c r="E152" i="39"/>
  <c r="D152" i="39"/>
  <c r="C152" i="39"/>
  <c r="U151" i="39"/>
  <c r="F151" i="39"/>
  <c r="E151" i="39"/>
  <c r="D151" i="39"/>
  <c r="C151" i="39" s="1"/>
  <c r="U150" i="39"/>
  <c r="F150" i="39"/>
  <c r="E150" i="39"/>
  <c r="D150" i="39"/>
  <c r="C150" i="39" s="1"/>
  <c r="U149" i="39"/>
  <c r="F149" i="39"/>
  <c r="E149" i="39"/>
  <c r="D149" i="39"/>
  <c r="C149" i="39" s="1"/>
  <c r="U148" i="39"/>
  <c r="F148" i="39"/>
  <c r="E148" i="39"/>
  <c r="D148" i="39"/>
  <c r="C148" i="39"/>
  <c r="U147" i="39"/>
  <c r="F147" i="39"/>
  <c r="E147" i="39"/>
  <c r="D147" i="39"/>
  <c r="C147" i="39" s="1"/>
  <c r="U146" i="39"/>
  <c r="F146" i="39"/>
  <c r="E146" i="39"/>
  <c r="D146" i="39"/>
  <c r="C146" i="39" s="1"/>
  <c r="U145" i="39"/>
  <c r="F145" i="39"/>
  <c r="E145" i="39"/>
  <c r="D145" i="39"/>
  <c r="C145" i="39"/>
  <c r="U144" i="39"/>
  <c r="F144" i="39"/>
  <c r="C144" i="39" s="1"/>
  <c r="E144" i="39"/>
  <c r="D144" i="39"/>
  <c r="U143" i="39"/>
  <c r="F143" i="39"/>
  <c r="E143" i="39"/>
  <c r="D143" i="39"/>
  <c r="C143" i="39"/>
  <c r="U142" i="39"/>
  <c r="F142" i="39"/>
  <c r="E142" i="39"/>
  <c r="D142" i="39"/>
  <c r="C142" i="39"/>
  <c r="U141" i="39"/>
  <c r="F141" i="39"/>
  <c r="E141" i="39"/>
  <c r="D141" i="39"/>
  <c r="C141" i="39" s="1"/>
  <c r="U140" i="39"/>
  <c r="F140" i="39"/>
  <c r="E140" i="39"/>
  <c r="D140" i="39"/>
  <c r="C140" i="39"/>
  <c r="U139" i="39"/>
  <c r="F139" i="39"/>
  <c r="E139" i="39"/>
  <c r="D139" i="39"/>
  <c r="C139" i="39"/>
  <c r="U138" i="39"/>
  <c r="F138" i="39"/>
  <c r="E138" i="39"/>
  <c r="D138" i="39"/>
  <c r="C138" i="39" s="1"/>
  <c r="U137" i="39"/>
  <c r="F137" i="39"/>
  <c r="E137" i="39"/>
  <c r="D137" i="39"/>
  <c r="C137" i="39" s="1"/>
  <c r="U136" i="39"/>
  <c r="F136" i="39"/>
  <c r="E136" i="39"/>
  <c r="D136" i="39"/>
  <c r="C136" i="39"/>
  <c r="U135" i="39"/>
  <c r="F135" i="39"/>
  <c r="E135" i="39"/>
  <c r="D135" i="39"/>
  <c r="C135" i="39"/>
  <c r="U134" i="39"/>
  <c r="F134" i="39"/>
  <c r="E134" i="39"/>
  <c r="D134" i="39"/>
  <c r="C134" i="39"/>
  <c r="U133" i="39"/>
  <c r="F133" i="39"/>
  <c r="E133" i="39"/>
  <c r="D133" i="39"/>
  <c r="U132" i="39"/>
  <c r="F132" i="39"/>
  <c r="E132" i="39"/>
  <c r="D132" i="39"/>
  <c r="C132" i="39"/>
  <c r="U129" i="39"/>
  <c r="F129" i="39"/>
  <c r="C129" i="39" s="1"/>
  <c r="E129" i="39"/>
  <c r="D129" i="39"/>
  <c r="U128" i="39"/>
  <c r="F128" i="39"/>
  <c r="E128" i="39"/>
  <c r="D128" i="39"/>
  <c r="C128" i="39" s="1"/>
  <c r="U127" i="39"/>
  <c r="F127" i="39"/>
  <c r="E127" i="39"/>
  <c r="D127" i="39"/>
  <c r="C127" i="39"/>
  <c r="U126" i="39"/>
  <c r="F126" i="39"/>
  <c r="E126" i="39"/>
  <c r="D126" i="39"/>
  <c r="C126" i="39" s="1"/>
  <c r="U125" i="39"/>
  <c r="F125" i="39"/>
  <c r="E125" i="39"/>
  <c r="D125" i="39"/>
  <c r="C125" i="39"/>
  <c r="U124" i="39"/>
  <c r="F124" i="39"/>
  <c r="E124" i="39"/>
  <c r="D124" i="39"/>
  <c r="C124" i="39"/>
  <c r="U123" i="39"/>
  <c r="F123" i="39"/>
  <c r="E123" i="39"/>
  <c r="D123" i="39"/>
  <c r="C123" i="39" s="1"/>
  <c r="U122" i="39"/>
  <c r="F122" i="39"/>
  <c r="E122" i="39"/>
  <c r="D122" i="39"/>
  <c r="C122" i="39" s="1"/>
  <c r="U121" i="39"/>
  <c r="F121" i="39"/>
  <c r="E121" i="39"/>
  <c r="D121" i="39"/>
  <c r="C121" i="39"/>
  <c r="U120" i="39"/>
  <c r="F120" i="39"/>
  <c r="E120" i="39"/>
  <c r="D120" i="39"/>
  <c r="C120" i="39"/>
  <c r="U119" i="39"/>
  <c r="F119" i="39"/>
  <c r="E119" i="39"/>
  <c r="D119" i="39"/>
  <c r="C119" i="39"/>
  <c r="U118" i="39"/>
  <c r="F118" i="39"/>
  <c r="E118" i="39"/>
  <c r="D118" i="39"/>
  <c r="C118" i="39"/>
  <c r="U117" i="39"/>
  <c r="F117" i="39"/>
  <c r="E117" i="39"/>
  <c r="D117" i="39"/>
  <c r="C117" i="39"/>
  <c r="U116" i="39"/>
  <c r="F116" i="39"/>
  <c r="E116" i="39"/>
  <c r="D116" i="39"/>
  <c r="C116" i="39" s="1"/>
  <c r="U115" i="39"/>
  <c r="F115" i="39"/>
  <c r="E115" i="39"/>
  <c r="D115" i="39"/>
  <c r="C115" i="39" s="1"/>
  <c r="U114" i="39"/>
  <c r="F114" i="39"/>
  <c r="E114" i="39"/>
  <c r="D114" i="39"/>
  <c r="C114" i="39"/>
  <c r="U113" i="39"/>
  <c r="F113" i="39"/>
  <c r="E113" i="39"/>
  <c r="D113" i="39"/>
  <c r="C113" i="39" s="1"/>
  <c r="U112" i="39"/>
  <c r="F112" i="39"/>
  <c r="E112" i="39"/>
  <c r="D112" i="39"/>
  <c r="C112" i="39"/>
  <c r="U111" i="39"/>
  <c r="F111" i="39"/>
  <c r="E111" i="39"/>
  <c r="D111" i="39"/>
  <c r="C111" i="39"/>
  <c r="U110" i="39"/>
  <c r="F110" i="39"/>
  <c r="E110" i="39"/>
  <c r="D110" i="39"/>
  <c r="C110" i="39" s="1"/>
  <c r="U109" i="39"/>
  <c r="F109" i="39"/>
  <c r="E109" i="39"/>
  <c r="D109" i="39"/>
  <c r="C109" i="39" s="1"/>
  <c r="U108" i="39"/>
  <c r="F108" i="39"/>
  <c r="E108" i="39"/>
  <c r="D108" i="39"/>
  <c r="C108" i="39"/>
  <c r="U107" i="39"/>
  <c r="F107" i="39"/>
  <c r="E107" i="39"/>
  <c r="D107" i="39"/>
  <c r="C107" i="39"/>
  <c r="U106" i="39"/>
  <c r="F106" i="39"/>
  <c r="E106" i="39"/>
  <c r="D106" i="39"/>
  <c r="C106" i="39"/>
  <c r="U105" i="39"/>
  <c r="F105" i="39"/>
  <c r="E105" i="39"/>
  <c r="D105" i="39"/>
  <c r="C105" i="39"/>
  <c r="U104" i="39"/>
  <c r="F104" i="39"/>
  <c r="E104" i="39"/>
  <c r="D104" i="39"/>
  <c r="C104" i="39"/>
  <c r="U103" i="39"/>
  <c r="F103" i="39"/>
  <c r="E103" i="39"/>
  <c r="D103" i="39"/>
  <c r="C103" i="39" s="1"/>
  <c r="U102" i="39"/>
  <c r="F102" i="39"/>
  <c r="E102" i="39"/>
  <c r="C102" i="39" s="1"/>
  <c r="D102" i="39"/>
  <c r="U101" i="39"/>
  <c r="F101" i="39"/>
  <c r="E101" i="39"/>
  <c r="D101" i="39"/>
  <c r="C101" i="39"/>
  <c r="U100" i="39"/>
  <c r="F100" i="39"/>
  <c r="C100" i="39" s="1"/>
  <c r="E100" i="39"/>
  <c r="D100" i="39"/>
  <c r="U99" i="39"/>
  <c r="F99" i="39"/>
  <c r="E99" i="39"/>
  <c r="D99" i="39"/>
  <c r="C99" i="39" s="1"/>
  <c r="U98" i="39"/>
  <c r="F98" i="39"/>
  <c r="E98" i="39"/>
  <c r="D98" i="39"/>
  <c r="C98" i="39"/>
  <c r="U97" i="39"/>
  <c r="F97" i="39"/>
  <c r="E97" i="39"/>
  <c r="D97" i="39"/>
  <c r="C97" i="39" s="1"/>
  <c r="U96" i="39"/>
  <c r="F96" i="39"/>
  <c r="E96" i="39"/>
  <c r="D96" i="39"/>
  <c r="C96" i="39" s="1"/>
  <c r="U93" i="39"/>
  <c r="F93" i="39"/>
  <c r="E93" i="39"/>
  <c r="D93" i="39"/>
  <c r="C93" i="39"/>
  <c r="U92" i="39"/>
  <c r="F92" i="39"/>
  <c r="E92" i="39"/>
  <c r="D92" i="39"/>
  <c r="C92" i="39"/>
  <c r="U91" i="39"/>
  <c r="F91" i="39"/>
  <c r="E91" i="39"/>
  <c r="D91" i="39"/>
  <c r="C91" i="39"/>
  <c r="U90" i="39"/>
  <c r="F90" i="39"/>
  <c r="E90" i="39"/>
  <c r="D90" i="39"/>
  <c r="C90" i="39"/>
  <c r="U89" i="39"/>
  <c r="F89" i="39"/>
  <c r="E89" i="39"/>
  <c r="D89" i="39"/>
  <c r="C89" i="39"/>
  <c r="U88" i="39"/>
  <c r="F88" i="39"/>
  <c r="E88" i="39"/>
  <c r="D88" i="39"/>
  <c r="C88" i="39" s="1"/>
  <c r="U87" i="39"/>
  <c r="F87" i="39"/>
  <c r="E87" i="39"/>
  <c r="D87" i="39"/>
  <c r="C87" i="39" s="1"/>
  <c r="U86" i="39"/>
  <c r="F86" i="39"/>
  <c r="E86" i="39"/>
  <c r="D86" i="39"/>
  <c r="C86" i="39"/>
  <c r="U85" i="39"/>
  <c r="F85" i="39"/>
  <c r="C85" i="39" s="1"/>
  <c r="E85" i="39"/>
  <c r="D85" i="39"/>
  <c r="U84" i="39"/>
  <c r="F84" i="39"/>
  <c r="E84" i="39"/>
  <c r="D84" i="39"/>
  <c r="C84" i="39"/>
  <c r="U83" i="39"/>
  <c r="F83" i="39"/>
  <c r="E83" i="39"/>
  <c r="D83" i="39"/>
  <c r="C83" i="39"/>
  <c r="U82" i="39"/>
  <c r="F82" i="39"/>
  <c r="E82" i="39"/>
  <c r="D82" i="39"/>
  <c r="C82" i="39" s="1"/>
  <c r="U81" i="39"/>
  <c r="F81" i="39"/>
  <c r="E81" i="39"/>
  <c r="D81" i="39"/>
  <c r="U80" i="39"/>
  <c r="F80" i="39"/>
  <c r="E80" i="39"/>
  <c r="D80" i="39"/>
  <c r="C80" i="39"/>
  <c r="U79" i="39"/>
  <c r="F79" i="39"/>
  <c r="E79" i="39"/>
  <c r="D79" i="39"/>
  <c r="C79" i="39"/>
  <c r="U78" i="39"/>
  <c r="F78" i="39"/>
  <c r="E78" i="39"/>
  <c r="D78" i="39"/>
  <c r="C78" i="39"/>
  <c r="U77" i="39"/>
  <c r="F77" i="39"/>
  <c r="E77" i="39"/>
  <c r="D77" i="39"/>
  <c r="C77" i="39"/>
  <c r="U76" i="39"/>
  <c r="F76" i="39"/>
  <c r="E76" i="39"/>
  <c r="D76" i="39"/>
  <c r="C76" i="39"/>
  <c r="U75" i="39"/>
  <c r="F75" i="39"/>
  <c r="E75" i="39"/>
  <c r="D75" i="39"/>
  <c r="C75" i="39" s="1"/>
  <c r="U74" i="39"/>
  <c r="F74" i="39"/>
  <c r="E74" i="39"/>
  <c r="D74" i="39"/>
  <c r="C74" i="39" s="1"/>
  <c r="U73" i="39"/>
  <c r="F73" i="39"/>
  <c r="E73" i="39"/>
  <c r="D73" i="39"/>
  <c r="C73" i="39"/>
  <c r="U72" i="39"/>
  <c r="F72" i="39"/>
  <c r="C72" i="39" s="1"/>
  <c r="E72" i="39"/>
  <c r="D72" i="39"/>
  <c r="U71" i="39"/>
  <c r="F71" i="39"/>
  <c r="E71" i="39"/>
  <c r="D71" i="39"/>
  <c r="C71" i="39"/>
  <c r="U70" i="39"/>
  <c r="F70" i="39"/>
  <c r="E70" i="39"/>
  <c r="D70" i="39"/>
  <c r="C70" i="39"/>
  <c r="U69" i="39"/>
  <c r="F69" i="39"/>
  <c r="E69" i="39"/>
  <c r="D69" i="39"/>
  <c r="C69" i="39" s="1"/>
  <c r="U68" i="39"/>
  <c r="F68" i="39"/>
  <c r="E68" i="39"/>
  <c r="D68" i="39"/>
  <c r="C68" i="39"/>
  <c r="U67" i="39"/>
  <c r="F67" i="39"/>
  <c r="E67" i="39"/>
  <c r="D67" i="39"/>
  <c r="C67" i="39"/>
  <c r="U66" i="39"/>
  <c r="F66" i="39"/>
  <c r="E66" i="39"/>
  <c r="D66" i="39"/>
  <c r="C66" i="39" s="1"/>
  <c r="U65" i="39"/>
  <c r="F65" i="39"/>
  <c r="E65" i="39"/>
  <c r="D65" i="39"/>
  <c r="C65" i="39" s="1"/>
  <c r="U64" i="39"/>
  <c r="F64" i="39"/>
  <c r="E64" i="39"/>
  <c r="D64" i="39"/>
  <c r="C64" i="39"/>
  <c r="U63" i="39"/>
  <c r="F63" i="39"/>
  <c r="E63" i="39"/>
  <c r="D63" i="39"/>
  <c r="C63" i="39"/>
  <c r="U62" i="39"/>
  <c r="F62" i="39"/>
  <c r="E62" i="39"/>
  <c r="D62" i="39"/>
  <c r="C62" i="39" s="1"/>
  <c r="U61" i="39"/>
  <c r="F61" i="39"/>
  <c r="E61" i="39"/>
  <c r="D61" i="39"/>
  <c r="C61" i="39" s="1"/>
  <c r="U60" i="39"/>
  <c r="F60" i="39"/>
  <c r="E60" i="39"/>
  <c r="D60" i="39"/>
  <c r="C60" i="39"/>
  <c r="U59" i="39"/>
  <c r="F59" i="39"/>
  <c r="C59" i="39" s="1"/>
  <c r="E59" i="39"/>
  <c r="D59" i="39"/>
  <c r="U58" i="39"/>
  <c r="F58" i="39"/>
  <c r="E58" i="39"/>
  <c r="D58" i="39"/>
  <c r="C58" i="39" s="1"/>
  <c r="U57" i="39"/>
  <c r="F57" i="39"/>
  <c r="E57" i="39"/>
  <c r="D57" i="39"/>
  <c r="C57" i="39"/>
  <c r="U56" i="39"/>
  <c r="F56" i="39"/>
  <c r="E56" i="39"/>
  <c r="D56" i="39"/>
  <c r="C56" i="39" s="1"/>
  <c r="U55" i="39"/>
  <c r="F55" i="39"/>
  <c r="E55" i="39"/>
  <c r="D55" i="39"/>
  <c r="C55" i="39"/>
  <c r="U54" i="39"/>
  <c r="F54" i="39"/>
  <c r="E54" i="39"/>
  <c r="D54" i="39"/>
  <c r="C54" i="39"/>
  <c r="U53" i="39"/>
  <c r="F53" i="39"/>
  <c r="E53" i="39"/>
  <c r="D53" i="39"/>
  <c r="C53" i="39" s="1"/>
  <c r="U52" i="39"/>
  <c r="F52" i="39"/>
  <c r="E52" i="39"/>
  <c r="D52" i="39"/>
  <c r="C52" i="39"/>
  <c r="U51" i="39"/>
  <c r="F51" i="39"/>
  <c r="E51" i="39"/>
  <c r="D51" i="39"/>
  <c r="C51" i="39"/>
  <c r="U50" i="39"/>
  <c r="F50" i="39"/>
  <c r="E50" i="39"/>
  <c r="D50" i="39"/>
  <c r="C50" i="39"/>
  <c r="U49" i="39"/>
  <c r="F49" i="39"/>
  <c r="E49" i="39"/>
  <c r="D49" i="39"/>
  <c r="U48" i="39"/>
  <c r="F48" i="39"/>
  <c r="E48" i="39"/>
  <c r="D48" i="39"/>
  <c r="C48" i="39" s="1"/>
  <c r="U47" i="39"/>
  <c r="F47" i="39"/>
  <c r="E47" i="39"/>
  <c r="D47" i="39"/>
  <c r="C47" i="39"/>
  <c r="U46" i="39"/>
  <c r="F46" i="39"/>
  <c r="C46" i="39" s="1"/>
  <c r="E46" i="39"/>
  <c r="D46" i="39"/>
  <c r="U45" i="39"/>
  <c r="F45" i="39"/>
  <c r="E45" i="39"/>
  <c r="D45" i="39"/>
  <c r="C45" i="39" s="1"/>
  <c r="U42" i="39"/>
  <c r="F42" i="39"/>
  <c r="E42" i="39"/>
  <c r="D42" i="39"/>
  <c r="C42" i="39"/>
  <c r="U41" i="39"/>
  <c r="F41" i="39"/>
  <c r="E41" i="39"/>
  <c r="D41" i="39"/>
  <c r="C41" i="39" s="1"/>
  <c r="U40" i="39"/>
  <c r="F40" i="39"/>
  <c r="E40" i="39"/>
  <c r="D40" i="39"/>
  <c r="C40" i="39"/>
  <c r="U39" i="39"/>
  <c r="F39" i="39"/>
  <c r="E39" i="39"/>
  <c r="D39" i="39"/>
  <c r="C39" i="39"/>
  <c r="U38" i="39"/>
  <c r="F38" i="39"/>
  <c r="E38" i="39"/>
  <c r="D38" i="39"/>
  <c r="C38" i="39" s="1"/>
  <c r="U37" i="39"/>
  <c r="F37" i="39"/>
  <c r="E37" i="39"/>
  <c r="D37" i="39"/>
  <c r="C37" i="39" s="1"/>
  <c r="U36" i="39"/>
  <c r="F36" i="39"/>
  <c r="E36" i="39"/>
  <c r="D36" i="39"/>
  <c r="C36" i="39"/>
  <c r="U35" i="39"/>
  <c r="F35" i="39"/>
  <c r="E35" i="39"/>
  <c r="D35" i="39"/>
  <c r="C35" i="39"/>
  <c r="U34" i="39"/>
  <c r="F34" i="39"/>
  <c r="E34" i="39"/>
  <c r="D34" i="39"/>
  <c r="C34" i="39"/>
  <c r="U33" i="39"/>
  <c r="F33" i="39"/>
  <c r="E33" i="39"/>
  <c r="D33" i="39"/>
  <c r="C33" i="39"/>
  <c r="U32" i="39"/>
  <c r="F32" i="39"/>
  <c r="E32" i="39"/>
  <c r="D32" i="39"/>
  <c r="C32" i="39"/>
  <c r="U31" i="39"/>
  <c r="F31" i="39"/>
  <c r="E31" i="39"/>
  <c r="D31" i="39"/>
  <c r="C31" i="39" s="1"/>
  <c r="U30" i="39"/>
  <c r="F30" i="39"/>
  <c r="E30" i="39"/>
  <c r="D30" i="39"/>
  <c r="C30" i="39" s="1"/>
  <c r="U29" i="39"/>
  <c r="F29" i="39"/>
  <c r="E29" i="39"/>
  <c r="D29" i="39"/>
  <c r="C29" i="39"/>
  <c r="U28" i="39"/>
  <c r="F28" i="39"/>
  <c r="E28" i="39"/>
  <c r="D28" i="39"/>
  <c r="C28" i="39" s="1"/>
  <c r="U27" i="39"/>
  <c r="F27" i="39"/>
  <c r="E27" i="39"/>
  <c r="D27" i="39"/>
  <c r="C27" i="39"/>
  <c r="U26" i="39"/>
  <c r="F26" i="39"/>
  <c r="E26" i="39"/>
  <c r="D26" i="39"/>
  <c r="C26" i="39"/>
  <c r="U25" i="39"/>
  <c r="F25" i="39"/>
  <c r="E25" i="39"/>
  <c r="D25" i="39"/>
  <c r="C25" i="39" s="1"/>
  <c r="U24" i="39"/>
  <c r="F24" i="39"/>
  <c r="E24" i="39"/>
  <c r="D24" i="39"/>
  <c r="C24" i="39" s="1"/>
  <c r="U23" i="39"/>
  <c r="F23" i="39"/>
  <c r="E23" i="39"/>
  <c r="D23" i="39"/>
  <c r="C23" i="39"/>
  <c r="U22" i="39"/>
  <c r="F22" i="39"/>
  <c r="E22" i="39"/>
  <c r="D22" i="39"/>
  <c r="C22" i="39"/>
  <c r="U21" i="39"/>
  <c r="F21" i="39"/>
  <c r="E21" i="39"/>
  <c r="D21" i="39"/>
  <c r="C21" i="39"/>
  <c r="U20" i="39"/>
  <c r="F20" i="39"/>
  <c r="E20" i="39"/>
  <c r="D20" i="39"/>
  <c r="C20" i="39"/>
  <c r="U19" i="39"/>
  <c r="F19" i="39"/>
  <c r="E19" i="39"/>
  <c r="D19" i="39"/>
  <c r="C19" i="39"/>
  <c r="U18" i="39"/>
  <c r="F18" i="39"/>
  <c r="C18" i="39" s="1"/>
  <c r="E18" i="39"/>
  <c r="D18" i="39"/>
  <c r="U17" i="39"/>
  <c r="F17" i="39"/>
  <c r="E17" i="39"/>
  <c r="D17" i="39"/>
  <c r="C17" i="39" s="1"/>
  <c r="U16" i="39"/>
  <c r="F16" i="39"/>
  <c r="E16" i="39"/>
  <c r="D16" i="39"/>
  <c r="C16" i="39"/>
  <c r="U15" i="39"/>
  <c r="F15" i="39"/>
  <c r="E15" i="39"/>
  <c r="D15" i="39"/>
  <c r="U14" i="39"/>
  <c r="F14" i="39"/>
  <c r="E14" i="39"/>
  <c r="D14" i="39"/>
  <c r="C14" i="39"/>
  <c r="U13" i="39"/>
  <c r="F13" i="39"/>
  <c r="E13" i="39"/>
  <c r="D13" i="39"/>
  <c r="C13" i="39"/>
  <c r="U12" i="39"/>
  <c r="F12" i="39"/>
  <c r="E12" i="39"/>
  <c r="D12" i="39"/>
  <c r="C12" i="39" s="1"/>
  <c r="U11" i="39"/>
  <c r="F11" i="39"/>
  <c r="E11" i="39"/>
  <c r="D11" i="39"/>
  <c r="C11" i="39" s="1"/>
  <c r="U10" i="39"/>
  <c r="F10" i="39"/>
  <c r="E10" i="39"/>
  <c r="D10" i="39"/>
  <c r="C10" i="39"/>
  <c r="U9" i="39"/>
  <c r="F9" i="39"/>
  <c r="E9" i="39"/>
  <c r="D9" i="39"/>
  <c r="C9" i="39"/>
  <c r="U3013" i="38"/>
  <c r="F3013" i="38"/>
  <c r="E3013" i="38"/>
  <c r="D3013" i="38"/>
  <c r="C3013" i="38" s="1"/>
  <c r="U3012" i="38"/>
  <c r="F3012" i="38"/>
  <c r="E3012" i="38"/>
  <c r="D3012" i="38"/>
  <c r="C3012" i="38" s="1"/>
  <c r="U3011" i="38"/>
  <c r="F3011" i="38"/>
  <c r="E3011" i="38"/>
  <c r="C3011" i="38" s="1"/>
  <c r="D3011" i="38"/>
  <c r="U3010" i="38"/>
  <c r="F3010" i="38"/>
  <c r="E3010" i="38"/>
  <c r="C3010" i="38" s="1"/>
  <c r="D3010" i="38"/>
  <c r="U3009" i="38"/>
  <c r="F3009" i="38"/>
  <c r="E3009" i="38"/>
  <c r="C3009" i="38" s="1"/>
  <c r="D3009" i="38"/>
  <c r="U3008" i="38"/>
  <c r="F3008" i="38"/>
  <c r="E3008" i="38"/>
  <c r="D3008" i="38"/>
  <c r="C3008" i="38" s="1"/>
  <c r="U3007" i="38"/>
  <c r="F3007" i="38"/>
  <c r="E3007" i="38"/>
  <c r="D3007" i="38"/>
  <c r="C3007" i="38" s="1"/>
  <c r="U3006" i="38"/>
  <c r="F3006" i="38"/>
  <c r="E3006" i="38"/>
  <c r="D3006" i="38"/>
  <c r="C3006" i="38" s="1"/>
  <c r="U3005" i="38"/>
  <c r="F3005" i="38"/>
  <c r="E3005" i="38"/>
  <c r="D3005" i="38"/>
  <c r="C3005" i="38" s="1"/>
  <c r="U3004" i="38"/>
  <c r="F3004" i="38"/>
  <c r="E3004" i="38"/>
  <c r="D3004" i="38"/>
  <c r="C3004" i="38"/>
  <c r="U3003" i="38"/>
  <c r="F3003" i="38"/>
  <c r="E3003" i="38"/>
  <c r="D3003" i="38"/>
  <c r="C3003" i="38" s="1"/>
  <c r="U3002" i="38"/>
  <c r="F3002" i="38"/>
  <c r="E3002" i="38"/>
  <c r="C3002" i="38" s="1"/>
  <c r="D3002" i="38"/>
  <c r="U3001" i="38"/>
  <c r="F3001" i="38"/>
  <c r="E3001" i="38"/>
  <c r="D3001" i="38"/>
  <c r="C3001" i="38" s="1"/>
  <c r="U3000" i="38"/>
  <c r="F3000" i="38"/>
  <c r="E3000" i="38"/>
  <c r="D3000" i="38"/>
  <c r="C3000" i="38"/>
  <c r="U2999" i="38"/>
  <c r="F2999" i="38"/>
  <c r="E2999" i="38"/>
  <c r="D2999" i="38"/>
  <c r="C2999" i="38"/>
  <c r="U2998" i="38"/>
  <c r="F2998" i="38"/>
  <c r="C2998" i="38" s="1"/>
  <c r="E2998" i="38"/>
  <c r="D2998" i="38"/>
  <c r="U2997" i="38"/>
  <c r="F2997" i="38"/>
  <c r="E2997" i="38"/>
  <c r="D2997" i="38"/>
  <c r="C2997" i="38" s="1"/>
  <c r="U2996" i="38"/>
  <c r="F2996" i="38"/>
  <c r="E2996" i="38"/>
  <c r="D2996" i="38"/>
  <c r="C2996" i="38"/>
  <c r="U2995" i="38"/>
  <c r="F2995" i="38"/>
  <c r="E2995" i="38"/>
  <c r="D2995" i="38"/>
  <c r="U2994" i="38"/>
  <c r="F2994" i="38"/>
  <c r="E2994" i="38"/>
  <c r="D2994" i="38"/>
  <c r="U2993" i="38"/>
  <c r="F2993" i="38"/>
  <c r="E2993" i="38"/>
  <c r="D2993" i="38"/>
  <c r="C2993" i="38" s="1"/>
  <c r="U2992" i="38"/>
  <c r="F2992" i="38"/>
  <c r="E2992" i="38"/>
  <c r="D2992" i="38"/>
  <c r="C2992" i="38" s="1"/>
  <c r="U2991" i="38"/>
  <c r="F2991" i="38"/>
  <c r="E2991" i="38"/>
  <c r="D2991" i="38"/>
  <c r="C2991" i="38" s="1"/>
  <c r="U2990" i="38"/>
  <c r="F2990" i="38"/>
  <c r="E2990" i="38"/>
  <c r="D2990" i="38"/>
  <c r="C2990" i="38"/>
  <c r="U2989" i="38"/>
  <c r="F2989" i="38"/>
  <c r="E2989" i="38"/>
  <c r="D2989" i="38"/>
  <c r="C2989" i="38"/>
  <c r="U2988" i="38"/>
  <c r="F2988" i="38"/>
  <c r="E2988" i="38"/>
  <c r="D2988" i="38"/>
  <c r="C2988" i="38"/>
  <c r="U2987" i="38"/>
  <c r="F2987" i="38"/>
  <c r="E2987" i="38"/>
  <c r="D2987" i="38"/>
  <c r="C2987" i="38" s="1"/>
  <c r="U2986" i="38"/>
  <c r="F2986" i="38"/>
  <c r="E2986" i="38"/>
  <c r="D2986" i="38"/>
  <c r="C2986" i="38" s="1"/>
  <c r="U2985" i="38"/>
  <c r="F2985" i="38"/>
  <c r="E2985" i="38"/>
  <c r="D2985" i="38"/>
  <c r="C2985" i="38" s="1"/>
  <c r="U2984" i="38"/>
  <c r="F2984" i="38"/>
  <c r="E2984" i="38"/>
  <c r="D2984" i="38"/>
  <c r="C2984" i="38"/>
  <c r="U2983" i="38"/>
  <c r="F2983" i="38"/>
  <c r="E2983" i="38"/>
  <c r="D2983" i="38"/>
  <c r="C2983" i="38" s="1"/>
  <c r="U2982" i="38"/>
  <c r="F2982" i="38"/>
  <c r="C2982" i="38" s="1"/>
  <c r="E2982" i="38"/>
  <c r="D2982" i="38"/>
  <c r="U2981" i="38"/>
  <c r="F2981" i="38"/>
  <c r="E2981" i="38"/>
  <c r="D2981" i="38"/>
  <c r="C2981" i="38" s="1"/>
  <c r="U2980" i="38"/>
  <c r="F2980" i="38"/>
  <c r="E2980" i="38"/>
  <c r="D2980" i="38"/>
  <c r="C2980" i="38"/>
  <c r="U2979" i="38"/>
  <c r="F2979" i="38"/>
  <c r="E2979" i="38"/>
  <c r="D2979" i="38"/>
  <c r="C2979" i="38" s="1"/>
  <c r="U2978" i="38"/>
  <c r="F2978" i="38"/>
  <c r="E2978" i="38"/>
  <c r="D2978" i="38"/>
  <c r="C2978" i="38" s="1"/>
  <c r="U2977" i="38"/>
  <c r="F2977" i="38"/>
  <c r="E2977" i="38"/>
  <c r="D2977" i="38"/>
  <c r="C2977" i="38"/>
  <c r="U2976" i="38"/>
  <c r="F2976" i="38"/>
  <c r="E2976" i="38"/>
  <c r="D2976" i="38"/>
  <c r="C2976" i="38" s="1"/>
  <c r="U2975" i="38"/>
  <c r="F2975" i="38"/>
  <c r="E2975" i="38"/>
  <c r="D2975" i="38"/>
  <c r="C2975" i="38" s="1"/>
  <c r="U2974" i="38"/>
  <c r="F2974" i="38"/>
  <c r="E2974" i="38"/>
  <c r="D2974" i="38"/>
  <c r="C2974" i="38"/>
  <c r="U2973" i="38"/>
  <c r="F2973" i="38"/>
  <c r="E2973" i="38"/>
  <c r="D2973" i="38"/>
  <c r="C2973" i="38"/>
  <c r="U2972" i="38"/>
  <c r="F2972" i="38"/>
  <c r="E2972" i="38"/>
  <c r="D2972" i="38"/>
  <c r="C2972" i="38"/>
  <c r="U2971" i="38"/>
  <c r="F2971" i="38"/>
  <c r="E2971" i="38"/>
  <c r="D2971" i="38"/>
  <c r="C2971" i="38" s="1"/>
  <c r="U2970" i="38"/>
  <c r="F2970" i="38"/>
  <c r="E2970" i="38"/>
  <c r="C2970" i="38" s="1"/>
  <c r="D2970" i="38"/>
  <c r="U2968" i="38"/>
  <c r="F2968" i="38"/>
  <c r="E2968" i="38"/>
  <c r="D2968" i="38"/>
  <c r="C2968" i="38" s="1"/>
  <c r="U2966" i="38"/>
  <c r="F2966" i="38"/>
  <c r="E2966" i="38"/>
  <c r="D2966" i="38"/>
  <c r="C2966" i="38"/>
  <c r="U2965" i="38"/>
  <c r="F2965" i="38"/>
  <c r="E2965" i="38"/>
  <c r="D2965" i="38"/>
  <c r="C2965" i="38"/>
  <c r="U2964" i="38"/>
  <c r="F2964" i="38"/>
  <c r="C2964" i="38" s="1"/>
  <c r="E2964" i="38"/>
  <c r="D2964" i="38"/>
  <c r="U2963" i="38"/>
  <c r="F2963" i="38"/>
  <c r="E2963" i="38"/>
  <c r="D2963" i="38"/>
  <c r="U2962" i="38"/>
  <c r="F2962" i="38"/>
  <c r="E2962" i="38"/>
  <c r="D2962" i="38"/>
  <c r="C2962" i="38"/>
  <c r="U2961" i="38"/>
  <c r="F2961" i="38"/>
  <c r="E2961" i="38"/>
  <c r="D2961" i="38"/>
  <c r="U2960" i="38"/>
  <c r="F2960" i="38"/>
  <c r="E2960" i="38"/>
  <c r="D2960" i="38"/>
  <c r="C2960" i="38" s="1"/>
  <c r="U2959" i="38"/>
  <c r="F2959" i="38"/>
  <c r="E2959" i="38"/>
  <c r="D2959" i="38"/>
  <c r="C2959" i="38"/>
  <c r="U2958" i="38"/>
  <c r="F2958" i="38"/>
  <c r="E2958" i="38"/>
  <c r="D2958" i="38"/>
  <c r="C2958" i="38" s="1"/>
  <c r="U2957" i="38"/>
  <c r="F2957" i="38"/>
  <c r="E2957" i="38"/>
  <c r="D2957" i="38"/>
  <c r="C2957" i="38" s="1"/>
  <c r="U2956" i="38"/>
  <c r="F2956" i="38"/>
  <c r="E2956" i="38"/>
  <c r="D2956" i="38"/>
  <c r="C2956" i="38"/>
  <c r="U2955" i="38"/>
  <c r="F2955" i="38"/>
  <c r="E2955" i="38"/>
  <c r="D2955" i="38"/>
  <c r="C2955" i="38"/>
  <c r="U2954" i="38"/>
  <c r="F2954" i="38"/>
  <c r="E2954" i="38"/>
  <c r="D2954" i="38"/>
  <c r="C2954" i="38"/>
  <c r="U2953" i="38"/>
  <c r="F2953" i="38"/>
  <c r="E2953" i="38"/>
  <c r="D2953" i="38"/>
  <c r="C2953" i="38" s="1"/>
  <c r="U2952" i="38"/>
  <c r="F2952" i="38"/>
  <c r="E2952" i="38"/>
  <c r="D2952" i="38"/>
  <c r="C2952" i="38"/>
  <c r="U2951" i="38"/>
  <c r="F2951" i="38"/>
  <c r="E2951" i="38"/>
  <c r="D2951" i="38"/>
  <c r="C2951" i="38" s="1"/>
  <c r="U2950" i="38"/>
  <c r="F2950" i="38"/>
  <c r="E2950" i="38"/>
  <c r="D2950" i="38"/>
  <c r="C2950" i="38"/>
  <c r="U2949" i="38"/>
  <c r="F2949" i="38"/>
  <c r="E2949" i="38"/>
  <c r="D2949" i="38"/>
  <c r="C2949" i="38" s="1"/>
  <c r="U2948" i="38"/>
  <c r="F2948" i="38"/>
  <c r="C2948" i="38" s="1"/>
  <c r="E2948" i="38"/>
  <c r="D2948" i="38"/>
  <c r="U2946" i="38"/>
  <c r="F2946" i="38"/>
  <c r="E2946" i="38"/>
  <c r="D2946" i="38"/>
  <c r="C2946" i="38" s="1"/>
  <c r="U2945" i="38"/>
  <c r="F2945" i="38"/>
  <c r="E2945" i="38"/>
  <c r="D2945" i="38"/>
  <c r="C2945" i="38"/>
  <c r="U2944" i="38"/>
  <c r="F2944" i="38"/>
  <c r="E2944" i="38"/>
  <c r="D2944" i="38"/>
  <c r="U2943" i="38"/>
  <c r="F2943" i="38"/>
  <c r="E2943" i="38"/>
  <c r="D2943" i="38"/>
  <c r="C2943" i="38" s="1"/>
  <c r="U2942" i="38"/>
  <c r="F2942" i="38"/>
  <c r="E2942" i="38"/>
  <c r="D2942" i="38"/>
  <c r="C2942" i="38"/>
  <c r="U2941" i="38"/>
  <c r="F2941" i="38"/>
  <c r="E2941" i="38"/>
  <c r="D2941" i="38"/>
  <c r="U2940" i="38"/>
  <c r="F2940" i="38"/>
  <c r="E2940" i="38"/>
  <c r="D2940" i="38"/>
  <c r="C2940" i="38" s="1"/>
  <c r="U2939" i="38"/>
  <c r="F2939" i="38"/>
  <c r="E2939" i="38"/>
  <c r="D2939" i="38"/>
  <c r="C2939" i="38"/>
  <c r="U2938" i="38"/>
  <c r="F2938" i="38"/>
  <c r="E2938" i="38"/>
  <c r="D2938" i="38"/>
  <c r="C2938" i="38"/>
  <c r="U2936" i="38"/>
  <c r="F2936" i="38"/>
  <c r="E2936" i="38"/>
  <c r="D2936" i="38"/>
  <c r="C2936" i="38"/>
  <c r="U2935" i="38"/>
  <c r="F2935" i="38"/>
  <c r="E2935" i="38"/>
  <c r="D2935" i="38"/>
  <c r="C2935" i="38" s="1"/>
  <c r="U2933" i="38"/>
  <c r="F2933" i="38"/>
  <c r="E2933" i="38"/>
  <c r="C2933" i="38" s="1"/>
  <c r="D2933" i="38"/>
  <c r="U2932" i="38"/>
  <c r="F2932" i="38"/>
  <c r="E2932" i="38"/>
  <c r="D2932" i="38"/>
  <c r="C2932" i="38" s="1"/>
  <c r="U2931" i="38"/>
  <c r="F2931" i="38"/>
  <c r="E2931" i="38"/>
  <c r="D2931" i="38"/>
  <c r="C2931" i="38"/>
  <c r="U2930" i="38"/>
  <c r="F2930" i="38"/>
  <c r="E2930" i="38"/>
  <c r="D2930" i="38"/>
  <c r="C2930" i="38"/>
  <c r="U2928" i="38"/>
  <c r="F2928" i="38"/>
  <c r="C2928" i="38" s="1"/>
  <c r="E2928" i="38"/>
  <c r="D2928" i="38"/>
  <c r="U2927" i="38"/>
  <c r="F2927" i="38"/>
  <c r="E2927" i="38"/>
  <c r="D2927" i="38"/>
  <c r="U2925" i="38"/>
  <c r="F2925" i="38"/>
  <c r="E2925" i="38"/>
  <c r="D2925" i="38"/>
  <c r="C2925" i="38"/>
  <c r="U2924" i="38"/>
  <c r="F2924" i="38"/>
  <c r="E2924" i="38"/>
  <c r="D2924" i="38"/>
  <c r="U2922" i="38"/>
  <c r="F2922" i="38"/>
  <c r="E2922" i="38"/>
  <c r="D2922" i="38"/>
  <c r="C2922" i="38" s="1"/>
  <c r="U2921" i="38"/>
  <c r="F2921" i="38"/>
  <c r="E2921" i="38"/>
  <c r="D2921" i="38"/>
  <c r="C2921" i="38"/>
  <c r="U2920" i="38"/>
  <c r="F2920" i="38"/>
  <c r="E2920" i="38"/>
  <c r="D2920" i="38"/>
  <c r="C2920" i="38" s="1"/>
  <c r="U2919" i="38"/>
  <c r="F2919" i="38"/>
  <c r="E2919" i="38"/>
  <c r="D2919" i="38"/>
  <c r="C2919" i="38" s="1"/>
  <c r="U2918" i="38"/>
  <c r="F2918" i="38"/>
  <c r="E2918" i="38"/>
  <c r="D2918" i="38"/>
  <c r="C2918" i="38"/>
  <c r="U2917" i="38"/>
  <c r="F2917" i="38"/>
  <c r="E2917" i="38"/>
  <c r="D2917" i="38"/>
  <c r="C2917" i="38"/>
  <c r="U2916" i="38"/>
  <c r="F2916" i="38"/>
  <c r="E2916" i="38"/>
  <c r="D2916" i="38"/>
  <c r="C2916" i="38"/>
  <c r="U2915" i="38"/>
  <c r="F2915" i="38"/>
  <c r="E2915" i="38"/>
  <c r="D2915" i="38"/>
  <c r="C2915" i="38" s="1"/>
  <c r="U2914" i="38"/>
  <c r="F2914" i="38"/>
  <c r="E2914" i="38"/>
  <c r="D2914" i="38"/>
  <c r="C2914" i="38"/>
  <c r="U2913" i="38"/>
  <c r="F2913" i="38"/>
  <c r="E2913" i="38"/>
  <c r="D2913" i="38"/>
  <c r="C2913" i="38" s="1"/>
  <c r="U2912" i="38"/>
  <c r="F2912" i="38"/>
  <c r="E2912" i="38"/>
  <c r="D2912" i="38"/>
  <c r="C2912" i="38"/>
  <c r="U2911" i="38"/>
  <c r="F2911" i="38"/>
  <c r="E2911" i="38"/>
  <c r="D2911" i="38"/>
  <c r="C2911" i="38" s="1"/>
  <c r="U2910" i="38"/>
  <c r="F2910" i="38"/>
  <c r="C2910" i="38" s="1"/>
  <c r="E2910" i="38"/>
  <c r="D2910" i="38"/>
  <c r="U2909" i="38"/>
  <c r="F2909" i="38"/>
  <c r="E2909" i="38"/>
  <c r="D2909" i="38"/>
  <c r="C2909" i="38" s="1"/>
  <c r="U2908" i="38"/>
  <c r="F2908" i="38"/>
  <c r="E2908" i="38"/>
  <c r="D2908" i="38"/>
  <c r="C2908" i="38"/>
  <c r="U2907" i="38"/>
  <c r="F2907" i="38"/>
  <c r="E2907" i="38"/>
  <c r="D2907" i="38"/>
  <c r="U2906" i="38"/>
  <c r="F2906" i="38"/>
  <c r="E2906" i="38"/>
  <c r="D2906" i="38"/>
  <c r="C2906" i="38" s="1"/>
  <c r="U2904" i="38"/>
  <c r="F2904" i="38"/>
  <c r="E2904" i="38"/>
  <c r="D2904" i="38"/>
  <c r="C2904" i="38"/>
  <c r="U2903" i="38"/>
  <c r="F2903" i="38"/>
  <c r="E2903" i="38"/>
  <c r="D2903" i="38"/>
  <c r="U2901" i="38"/>
  <c r="F2901" i="38"/>
  <c r="E2901" i="38"/>
  <c r="D2901" i="38"/>
  <c r="C2901" i="38" s="1"/>
  <c r="U2900" i="38"/>
  <c r="F2900" i="38"/>
  <c r="E2900" i="38"/>
  <c r="D2900" i="38"/>
  <c r="C2900" i="38"/>
  <c r="U2899" i="38"/>
  <c r="F2899" i="38"/>
  <c r="E2899" i="38"/>
  <c r="C2899" i="38" s="1"/>
  <c r="D2899" i="38"/>
  <c r="U2898" i="38"/>
  <c r="F2898" i="38"/>
  <c r="E2898" i="38"/>
  <c r="D2898" i="38"/>
  <c r="C2898" i="38"/>
  <c r="U2897" i="38"/>
  <c r="F2897" i="38"/>
  <c r="E2897" i="38"/>
  <c r="D2897" i="38"/>
  <c r="C2897" i="38" s="1"/>
  <c r="U2896" i="38"/>
  <c r="F2896" i="38"/>
  <c r="E2896" i="38"/>
  <c r="C2896" i="38" s="1"/>
  <c r="D2896" i="38"/>
  <c r="U2895" i="38"/>
  <c r="F2895" i="38"/>
  <c r="E2895" i="38"/>
  <c r="D2895" i="38"/>
  <c r="C2895" i="38" s="1"/>
  <c r="U2893" i="38"/>
  <c r="F2893" i="38"/>
  <c r="E2893" i="38"/>
  <c r="D2893" i="38"/>
  <c r="C2893" i="38"/>
  <c r="U2892" i="38"/>
  <c r="F2892" i="38"/>
  <c r="E2892" i="38"/>
  <c r="D2892" i="38"/>
  <c r="C2892" i="38"/>
  <c r="U2891" i="38"/>
  <c r="F2891" i="38"/>
  <c r="C2891" i="38" s="1"/>
  <c r="E2891" i="38"/>
  <c r="D2891" i="38"/>
  <c r="U2890" i="38"/>
  <c r="F2890" i="38"/>
  <c r="E2890" i="38"/>
  <c r="D2890" i="38"/>
  <c r="U2889" i="38"/>
  <c r="F2889" i="38"/>
  <c r="E2889" i="38"/>
  <c r="D2889" i="38"/>
  <c r="C2889" i="38"/>
  <c r="U2888" i="38"/>
  <c r="F2888" i="38"/>
  <c r="E2888" i="38"/>
  <c r="D2888" i="38"/>
  <c r="U2887" i="38"/>
  <c r="F2887" i="38"/>
  <c r="E2887" i="38"/>
  <c r="D2887" i="38"/>
  <c r="C2887" i="38" s="1"/>
  <c r="U2886" i="38"/>
  <c r="F2886" i="38"/>
  <c r="E2886" i="38"/>
  <c r="D2886" i="38"/>
  <c r="C2886" i="38"/>
  <c r="U2885" i="38"/>
  <c r="F2885" i="38"/>
  <c r="E2885" i="38"/>
  <c r="D2885" i="38"/>
  <c r="C2885" i="38" s="1"/>
  <c r="U2884" i="38"/>
  <c r="F2884" i="38"/>
  <c r="E2884" i="38"/>
  <c r="D2884" i="38"/>
  <c r="C2884" i="38" s="1"/>
  <c r="U2883" i="38"/>
  <c r="F2883" i="38"/>
  <c r="E2883" i="38"/>
  <c r="D2883" i="38"/>
  <c r="C2883" i="38"/>
  <c r="U2882" i="38"/>
  <c r="F2882" i="38"/>
  <c r="E2882" i="38"/>
  <c r="D2882" i="38"/>
  <c r="C2882" i="38"/>
  <c r="U2881" i="38"/>
  <c r="F2881" i="38"/>
  <c r="E2881" i="38"/>
  <c r="D2881" i="38"/>
  <c r="C2881" i="38"/>
  <c r="U2880" i="38"/>
  <c r="F2880" i="38"/>
  <c r="E2880" i="38"/>
  <c r="D2880" i="38"/>
  <c r="C2880" i="38" s="1"/>
  <c r="U2879" i="38"/>
  <c r="F2879" i="38"/>
  <c r="C2879" i="38" s="1"/>
  <c r="E2879" i="38"/>
  <c r="D2879" i="38"/>
  <c r="U2878" i="38"/>
  <c r="F2878" i="38"/>
  <c r="E2878" i="38"/>
  <c r="D2878" i="38"/>
  <c r="C2878" i="38" s="1"/>
  <c r="U2877" i="38"/>
  <c r="F2877" i="38"/>
  <c r="E2877" i="38"/>
  <c r="D2877" i="38"/>
  <c r="C2877" i="38"/>
  <c r="U2876" i="38"/>
  <c r="F2876" i="38"/>
  <c r="E2876" i="38"/>
  <c r="D2876" i="38"/>
  <c r="C2876" i="38" s="1"/>
  <c r="U2875" i="38"/>
  <c r="F2875" i="38"/>
  <c r="C2875" i="38" s="1"/>
  <c r="E2875" i="38"/>
  <c r="D2875" i="38"/>
  <c r="U2874" i="38"/>
  <c r="F2874" i="38"/>
  <c r="E2874" i="38"/>
  <c r="D2874" i="38"/>
  <c r="C2874" i="38" s="1"/>
  <c r="U2873" i="38"/>
  <c r="F2873" i="38"/>
  <c r="E2873" i="38"/>
  <c r="D2873" i="38"/>
  <c r="C2873" i="38"/>
  <c r="U2872" i="38"/>
  <c r="F2872" i="38"/>
  <c r="E2872" i="38"/>
  <c r="D2872" i="38"/>
  <c r="U2871" i="38"/>
  <c r="F2871" i="38"/>
  <c r="E2871" i="38"/>
  <c r="D2871" i="38"/>
  <c r="U2870" i="38"/>
  <c r="F2870" i="38"/>
  <c r="E2870" i="38"/>
  <c r="D2870" i="38"/>
  <c r="C2870" i="38"/>
  <c r="U2869" i="38"/>
  <c r="F2869" i="38"/>
  <c r="E2869" i="38"/>
  <c r="D2869" i="38"/>
  <c r="U2868" i="38"/>
  <c r="F2868" i="38"/>
  <c r="E2868" i="38"/>
  <c r="D2868" i="38"/>
  <c r="C2868" i="38" s="1"/>
  <c r="U2867" i="38"/>
  <c r="F2867" i="38"/>
  <c r="E2867" i="38"/>
  <c r="D2867" i="38"/>
  <c r="C2867" i="38"/>
  <c r="U2866" i="38"/>
  <c r="F2866" i="38"/>
  <c r="E2866" i="38"/>
  <c r="C2866" i="38" s="1"/>
  <c r="D2866" i="38"/>
  <c r="U2865" i="38"/>
  <c r="F2865" i="38"/>
  <c r="E2865" i="38"/>
  <c r="D2865" i="38"/>
  <c r="C2865" i="38"/>
  <c r="U2864" i="38"/>
  <c r="F2864" i="38"/>
  <c r="E2864" i="38"/>
  <c r="D2864" i="38"/>
  <c r="C2864" i="38" s="1"/>
  <c r="U2863" i="38"/>
  <c r="F2863" i="38"/>
  <c r="E2863" i="38"/>
  <c r="C2863" i="38" s="1"/>
  <c r="D2863" i="38"/>
  <c r="U2862" i="38"/>
  <c r="F2862" i="38"/>
  <c r="E2862" i="38"/>
  <c r="D2862" i="38"/>
  <c r="C2862" i="38" s="1"/>
  <c r="U2861" i="38"/>
  <c r="F2861" i="38"/>
  <c r="E2861" i="38"/>
  <c r="D2861" i="38"/>
  <c r="C2861" i="38"/>
  <c r="U2859" i="38"/>
  <c r="F2859" i="38"/>
  <c r="E2859" i="38"/>
  <c r="C2859" i="38" s="1"/>
  <c r="D2859" i="38"/>
  <c r="U2858" i="38"/>
  <c r="F2858" i="38"/>
  <c r="C2858" i="38" s="1"/>
  <c r="E2858" i="38"/>
  <c r="D2858" i="38"/>
  <c r="U2857" i="38"/>
  <c r="F2857" i="38"/>
  <c r="E2857" i="38"/>
  <c r="D2857" i="38"/>
  <c r="U2856" i="38"/>
  <c r="F2856" i="38"/>
  <c r="E2856" i="38"/>
  <c r="D2856" i="38"/>
  <c r="C2856" i="38"/>
  <c r="U2855" i="38"/>
  <c r="F2855" i="38"/>
  <c r="E2855" i="38"/>
  <c r="D2855" i="38"/>
  <c r="U2854" i="38"/>
  <c r="F2854" i="38"/>
  <c r="E2854" i="38"/>
  <c r="D2854" i="38"/>
  <c r="C2854" i="38" s="1"/>
  <c r="U2853" i="38"/>
  <c r="F2853" i="38"/>
  <c r="E2853" i="38"/>
  <c r="D2853" i="38"/>
  <c r="C2853" i="38"/>
  <c r="U2852" i="38"/>
  <c r="F2852" i="38"/>
  <c r="E2852" i="38"/>
  <c r="D2852" i="38"/>
  <c r="C2852" i="38" s="1"/>
  <c r="U2850" i="38"/>
  <c r="F2850" i="38"/>
  <c r="E2850" i="38"/>
  <c r="D2850" i="38"/>
  <c r="C2850" i="38" s="1"/>
  <c r="U2849" i="38"/>
  <c r="F2849" i="38"/>
  <c r="E2849" i="38"/>
  <c r="D2849" i="38"/>
  <c r="C2849" i="38"/>
  <c r="U2848" i="38"/>
  <c r="F2848" i="38"/>
  <c r="E2848" i="38"/>
  <c r="D2848" i="38"/>
  <c r="C2848" i="38"/>
  <c r="U2847" i="38"/>
  <c r="F2847" i="38"/>
  <c r="E2847" i="38"/>
  <c r="D2847" i="38"/>
  <c r="C2847" i="38"/>
  <c r="U2846" i="38"/>
  <c r="F2846" i="38"/>
  <c r="E2846" i="38"/>
  <c r="D2846" i="38"/>
  <c r="C2846" i="38" s="1"/>
  <c r="U2845" i="38"/>
  <c r="F2845" i="38"/>
  <c r="C2845" i="38" s="1"/>
  <c r="E2845" i="38"/>
  <c r="D2845" i="38"/>
  <c r="U2844" i="38"/>
  <c r="F2844" i="38"/>
  <c r="E2844" i="38"/>
  <c r="D2844" i="38"/>
  <c r="C2844" i="38" s="1"/>
  <c r="U2843" i="38"/>
  <c r="F2843" i="38"/>
  <c r="E2843" i="38"/>
  <c r="D2843" i="38"/>
  <c r="C2843" i="38"/>
  <c r="U2842" i="38"/>
  <c r="F2842" i="38"/>
  <c r="E2842" i="38"/>
  <c r="D2842" i="38"/>
  <c r="C2842" i="38" s="1"/>
  <c r="U2841" i="38"/>
  <c r="F2841" i="38"/>
  <c r="C2841" i="38" s="1"/>
  <c r="E2841" i="38"/>
  <c r="D2841" i="38"/>
  <c r="U2840" i="38"/>
  <c r="F2840" i="38"/>
  <c r="E2840" i="38"/>
  <c r="D2840" i="38"/>
  <c r="C2840" i="38" s="1"/>
  <c r="U2839" i="38"/>
  <c r="F2839" i="38"/>
  <c r="E2839" i="38"/>
  <c r="D2839" i="38"/>
  <c r="C2839" i="38"/>
  <c r="U2838" i="38"/>
  <c r="F2838" i="38"/>
  <c r="E2838" i="38"/>
  <c r="D2838" i="38"/>
  <c r="U2837" i="38"/>
  <c r="F2837" i="38"/>
  <c r="E2837" i="38"/>
  <c r="D2837" i="38"/>
  <c r="C2837" i="38" s="1"/>
  <c r="U2836" i="38"/>
  <c r="F2836" i="38"/>
  <c r="E2836" i="38"/>
  <c r="D2836" i="38"/>
  <c r="C2836" i="38"/>
  <c r="U2835" i="38"/>
  <c r="F2835" i="38"/>
  <c r="E2835" i="38"/>
  <c r="D2835" i="38"/>
  <c r="U2834" i="38"/>
  <c r="F2834" i="38"/>
  <c r="E2834" i="38"/>
  <c r="D2834" i="38"/>
  <c r="C2834" i="38" s="1"/>
  <c r="U2833" i="38"/>
  <c r="F2833" i="38"/>
  <c r="E2833" i="38"/>
  <c r="D2833" i="38"/>
  <c r="C2833" i="38"/>
  <c r="U2832" i="38"/>
  <c r="F2832" i="38"/>
  <c r="E2832" i="38"/>
  <c r="C2832" i="38" s="1"/>
  <c r="D2832" i="38"/>
  <c r="U2831" i="38"/>
  <c r="F2831" i="38"/>
  <c r="E2831" i="38"/>
  <c r="D2831" i="38"/>
  <c r="C2831" i="38"/>
  <c r="U2830" i="38"/>
  <c r="F2830" i="38"/>
  <c r="E2830" i="38"/>
  <c r="D2830" i="38"/>
  <c r="C2830" i="38" s="1"/>
  <c r="U2829" i="38"/>
  <c r="F2829" i="38"/>
  <c r="E2829" i="38"/>
  <c r="C2829" i="38" s="1"/>
  <c r="D2829" i="38"/>
  <c r="U2828" i="38"/>
  <c r="F2828" i="38"/>
  <c r="E2828" i="38"/>
  <c r="D2828" i="38"/>
  <c r="C2828" i="38" s="1"/>
  <c r="U2827" i="38"/>
  <c r="F2827" i="38"/>
  <c r="E2827" i="38"/>
  <c r="D2827" i="38"/>
  <c r="C2827" i="38"/>
  <c r="U2825" i="38"/>
  <c r="F2825" i="38"/>
  <c r="E2825" i="38"/>
  <c r="D2825" i="38"/>
  <c r="C2825" i="38"/>
  <c r="U2824" i="38"/>
  <c r="F2824" i="38"/>
  <c r="C2824" i="38" s="1"/>
  <c r="E2824" i="38"/>
  <c r="D2824" i="38"/>
  <c r="U2822" i="38"/>
  <c r="F2822" i="38"/>
  <c r="E2822" i="38"/>
  <c r="D2822" i="38"/>
  <c r="U2821" i="38"/>
  <c r="F2821" i="38"/>
  <c r="E2821" i="38"/>
  <c r="D2821" i="38"/>
  <c r="C2821" i="38"/>
  <c r="U2820" i="38"/>
  <c r="F2820" i="38"/>
  <c r="E2820" i="38"/>
  <c r="D2820" i="38"/>
  <c r="U2819" i="38"/>
  <c r="F2819" i="38"/>
  <c r="E2819" i="38"/>
  <c r="D2819" i="38"/>
  <c r="C2819" i="38" s="1"/>
  <c r="U2818" i="38"/>
  <c r="F2818" i="38"/>
  <c r="E2818" i="38"/>
  <c r="D2818" i="38"/>
  <c r="C2818" i="38"/>
  <c r="U2817" i="38"/>
  <c r="F2817" i="38"/>
  <c r="E2817" i="38"/>
  <c r="D2817" i="38"/>
  <c r="C2817" i="38" s="1"/>
  <c r="U2816" i="38"/>
  <c r="F2816" i="38"/>
  <c r="E2816" i="38"/>
  <c r="D2816" i="38"/>
  <c r="C2816" i="38" s="1"/>
  <c r="U2815" i="38"/>
  <c r="F2815" i="38"/>
  <c r="E2815" i="38"/>
  <c r="D2815" i="38"/>
  <c r="C2815" i="38"/>
  <c r="U2814" i="38"/>
  <c r="F2814" i="38"/>
  <c r="E2814" i="38"/>
  <c r="D2814" i="38"/>
  <c r="C2814" i="38"/>
  <c r="U2813" i="38"/>
  <c r="F2813" i="38"/>
  <c r="E2813" i="38"/>
  <c r="D2813" i="38"/>
  <c r="C2813" i="38"/>
  <c r="U2812" i="38"/>
  <c r="F2812" i="38"/>
  <c r="E2812" i="38"/>
  <c r="D2812" i="38"/>
  <c r="C2812" i="38" s="1"/>
  <c r="U2811" i="38"/>
  <c r="F2811" i="38"/>
  <c r="C2811" i="38" s="1"/>
  <c r="E2811" i="38"/>
  <c r="D2811" i="38"/>
  <c r="U2810" i="38"/>
  <c r="F2810" i="38"/>
  <c r="E2810" i="38"/>
  <c r="D2810" i="38"/>
  <c r="C2810" i="38" s="1"/>
  <c r="U2809" i="38"/>
  <c r="F2809" i="38"/>
  <c r="E2809" i="38"/>
  <c r="D2809" i="38"/>
  <c r="C2809" i="38"/>
  <c r="U2808" i="38"/>
  <c r="F2808" i="38"/>
  <c r="E2808" i="38"/>
  <c r="D2808" i="38"/>
  <c r="C2808" i="38" s="1"/>
  <c r="U2807" i="38"/>
  <c r="F2807" i="38"/>
  <c r="C2807" i="38" s="1"/>
  <c r="E2807" i="38"/>
  <c r="D2807" i="38"/>
  <c r="U2806" i="38"/>
  <c r="F2806" i="38"/>
  <c r="E2806" i="38"/>
  <c r="D2806" i="38"/>
  <c r="C2806" i="38" s="1"/>
  <c r="U2805" i="38"/>
  <c r="F2805" i="38"/>
  <c r="E2805" i="38"/>
  <c r="D2805" i="38"/>
  <c r="C2805" i="38"/>
  <c r="U2804" i="38"/>
  <c r="F2804" i="38"/>
  <c r="E2804" i="38"/>
  <c r="D2804" i="38"/>
  <c r="U2803" i="38"/>
  <c r="F2803" i="38"/>
  <c r="E2803" i="38"/>
  <c r="D2803" i="38"/>
  <c r="C2803" i="38" s="1"/>
  <c r="U2802" i="38"/>
  <c r="F2802" i="38"/>
  <c r="E2802" i="38"/>
  <c r="D2802" i="38"/>
  <c r="C2802" i="38"/>
  <c r="U2801" i="38"/>
  <c r="F2801" i="38"/>
  <c r="E2801" i="38"/>
  <c r="D2801" i="38"/>
  <c r="U2800" i="38"/>
  <c r="F2800" i="38"/>
  <c r="E2800" i="38"/>
  <c r="D2800" i="38"/>
  <c r="C2800" i="38" s="1"/>
  <c r="U2799" i="38"/>
  <c r="F2799" i="38"/>
  <c r="E2799" i="38"/>
  <c r="D2799" i="38"/>
  <c r="C2799" i="38"/>
  <c r="U2798" i="38"/>
  <c r="F2798" i="38"/>
  <c r="E2798" i="38"/>
  <c r="C2798" i="38" s="1"/>
  <c r="D2798" i="38"/>
  <c r="U2797" i="38"/>
  <c r="F2797" i="38"/>
  <c r="E2797" i="38"/>
  <c r="D2797" i="38"/>
  <c r="C2797" i="38"/>
  <c r="U2796" i="38"/>
  <c r="F2796" i="38"/>
  <c r="E2796" i="38"/>
  <c r="D2796" i="38"/>
  <c r="C2796" i="38" s="1"/>
  <c r="U2795" i="38"/>
  <c r="F2795" i="38"/>
  <c r="E2795" i="38"/>
  <c r="C2795" i="38" s="1"/>
  <c r="D2795" i="38"/>
  <c r="U2794" i="38"/>
  <c r="F2794" i="38"/>
  <c r="E2794" i="38"/>
  <c r="D2794" i="38"/>
  <c r="C2794" i="38" s="1"/>
  <c r="U2793" i="38"/>
  <c r="F2793" i="38"/>
  <c r="E2793" i="38"/>
  <c r="D2793" i="38"/>
  <c r="C2793" i="38"/>
  <c r="U2792" i="38"/>
  <c r="F2792" i="38"/>
  <c r="E2792" i="38"/>
  <c r="D2792" i="38"/>
  <c r="C2792" i="38"/>
  <c r="U2791" i="38"/>
  <c r="F2791" i="38"/>
  <c r="C2791" i="38" s="1"/>
  <c r="E2791" i="38"/>
  <c r="D2791" i="38"/>
  <c r="U2790" i="38"/>
  <c r="F2790" i="38"/>
  <c r="E2790" i="38"/>
  <c r="D2790" i="38"/>
  <c r="U2788" i="38"/>
  <c r="F2788" i="38"/>
  <c r="E2788" i="38"/>
  <c r="D2788" i="38"/>
  <c r="C2788" i="38"/>
  <c r="U2787" i="38"/>
  <c r="F2787" i="38"/>
  <c r="E2787" i="38"/>
  <c r="D2787" i="38"/>
  <c r="U2786" i="38"/>
  <c r="F2786" i="38"/>
  <c r="E2786" i="38"/>
  <c r="C2786" i="38" s="1"/>
  <c r="D2786" i="38"/>
  <c r="U2785" i="38"/>
  <c r="F2785" i="38"/>
  <c r="E2785" i="38"/>
  <c r="D2785" i="38"/>
  <c r="C2785" i="38"/>
  <c r="U2784" i="38"/>
  <c r="F2784" i="38"/>
  <c r="E2784" i="38"/>
  <c r="D2784" i="38"/>
  <c r="C2784" i="38" s="1"/>
  <c r="U2783" i="38"/>
  <c r="F2783" i="38"/>
  <c r="E2783" i="38"/>
  <c r="D2783" i="38"/>
  <c r="C2783" i="38" s="1"/>
  <c r="U2782" i="38"/>
  <c r="F2782" i="38"/>
  <c r="E2782" i="38"/>
  <c r="D2782" i="38"/>
  <c r="C2782" i="38"/>
  <c r="U2781" i="38"/>
  <c r="F2781" i="38"/>
  <c r="E2781" i="38"/>
  <c r="D2781" i="38"/>
  <c r="C2781" i="38"/>
  <c r="U2780" i="38"/>
  <c r="F2780" i="38"/>
  <c r="E2780" i="38"/>
  <c r="D2780" i="38"/>
  <c r="C2780" i="38"/>
  <c r="U2779" i="38"/>
  <c r="F2779" i="38"/>
  <c r="E2779" i="38"/>
  <c r="D2779" i="38"/>
  <c r="C2779" i="38" s="1"/>
  <c r="U2778" i="38"/>
  <c r="F2778" i="38"/>
  <c r="C2778" i="38" s="1"/>
  <c r="E2778" i="38"/>
  <c r="D2778" i="38"/>
  <c r="U2777" i="38"/>
  <c r="F2777" i="38"/>
  <c r="E2777" i="38"/>
  <c r="D2777" i="38"/>
  <c r="C2777" i="38" s="1"/>
  <c r="U2776" i="38"/>
  <c r="F2776" i="38"/>
  <c r="E2776" i="38"/>
  <c r="D2776" i="38"/>
  <c r="C2776" i="38"/>
  <c r="U2775" i="38"/>
  <c r="F2775" i="38"/>
  <c r="E2775" i="38"/>
  <c r="D2775" i="38"/>
  <c r="C2775" i="38" s="1"/>
  <c r="U2774" i="38"/>
  <c r="F2774" i="38"/>
  <c r="C2774" i="38" s="1"/>
  <c r="E2774" i="38"/>
  <c r="D2774" i="38"/>
  <c r="U2773" i="38"/>
  <c r="F2773" i="38"/>
  <c r="E2773" i="38"/>
  <c r="D2773" i="38"/>
  <c r="C2773" i="38" s="1"/>
  <c r="U2772" i="38"/>
  <c r="F2772" i="38"/>
  <c r="E2772" i="38"/>
  <c r="D2772" i="38"/>
  <c r="C2772" i="38"/>
  <c r="U2771" i="38"/>
  <c r="F2771" i="38"/>
  <c r="E2771" i="38"/>
  <c r="D2771" i="38"/>
  <c r="U2770" i="38"/>
  <c r="F2770" i="38"/>
  <c r="E2770" i="38"/>
  <c r="D2770" i="38"/>
  <c r="C2770" i="38" s="1"/>
  <c r="U2769" i="38"/>
  <c r="F2769" i="38"/>
  <c r="E2769" i="38"/>
  <c r="D2769" i="38"/>
  <c r="C2769" i="38"/>
  <c r="U2768" i="38"/>
  <c r="F2768" i="38"/>
  <c r="E2768" i="38"/>
  <c r="D2768" i="38"/>
  <c r="U2767" i="38"/>
  <c r="F2767" i="38"/>
  <c r="E2767" i="38"/>
  <c r="D2767" i="38"/>
  <c r="C2767" i="38" s="1"/>
  <c r="U2766" i="38"/>
  <c r="F2766" i="38"/>
  <c r="E2766" i="38"/>
  <c r="D2766" i="38"/>
  <c r="C2766" i="38"/>
  <c r="U2765" i="38"/>
  <c r="F2765" i="38"/>
  <c r="E2765" i="38"/>
  <c r="C2765" i="38" s="1"/>
  <c r="D2765" i="38"/>
  <c r="U2764" i="38"/>
  <c r="F2764" i="38"/>
  <c r="E2764" i="38"/>
  <c r="D2764" i="38"/>
  <c r="C2764" i="38"/>
  <c r="U2763" i="38"/>
  <c r="F2763" i="38"/>
  <c r="E2763" i="38"/>
  <c r="D2763" i="38"/>
  <c r="C2763" i="38" s="1"/>
  <c r="U2762" i="38"/>
  <c r="F2762" i="38"/>
  <c r="E2762" i="38"/>
  <c r="D2762" i="38"/>
  <c r="U2761" i="38"/>
  <c r="F2761" i="38"/>
  <c r="E2761" i="38"/>
  <c r="D2761" i="38"/>
  <c r="C2761" i="38" s="1"/>
  <c r="U2760" i="38"/>
  <c r="F2760" i="38"/>
  <c r="E2760" i="38"/>
  <c r="D2760" i="38"/>
  <c r="C2760" i="38"/>
  <c r="U2759" i="38"/>
  <c r="F2759" i="38"/>
  <c r="E2759" i="38"/>
  <c r="D2759" i="38"/>
  <c r="C2759" i="38"/>
  <c r="U2758" i="38"/>
  <c r="F2758" i="38"/>
  <c r="C2758" i="38" s="1"/>
  <c r="E2758" i="38"/>
  <c r="D2758" i="38"/>
  <c r="U2757" i="38"/>
  <c r="F2757" i="38"/>
  <c r="E2757" i="38"/>
  <c r="D2757" i="38"/>
  <c r="U2756" i="38"/>
  <c r="F2756" i="38"/>
  <c r="E2756" i="38"/>
  <c r="D2756" i="38"/>
  <c r="C2756" i="38"/>
  <c r="U2755" i="38"/>
  <c r="F2755" i="38"/>
  <c r="E2755" i="38"/>
  <c r="D2755" i="38"/>
  <c r="U2754" i="38"/>
  <c r="F2754" i="38"/>
  <c r="E2754" i="38"/>
  <c r="D2754" i="38"/>
  <c r="C2754" i="38" s="1"/>
  <c r="U2753" i="38"/>
  <c r="F2753" i="38"/>
  <c r="E2753" i="38"/>
  <c r="D2753" i="38"/>
  <c r="C2753" i="38"/>
  <c r="U2752" i="38"/>
  <c r="F2752" i="38"/>
  <c r="E2752" i="38"/>
  <c r="D2752" i="38"/>
  <c r="C2752" i="38" s="1"/>
  <c r="U2751" i="38"/>
  <c r="F2751" i="38"/>
  <c r="E2751" i="38"/>
  <c r="D2751" i="38"/>
  <c r="C2751" i="38" s="1"/>
  <c r="U2749" i="38"/>
  <c r="F2749" i="38"/>
  <c r="E2749" i="38"/>
  <c r="D2749" i="38"/>
  <c r="C2749" i="38"/>
  <c r="U2748" i="38"/>
  <c r="F2748" i="38"/>
  <c r="E2748" i="38"/>
  <c r="D2748" i="38"/>
  <c r="C2748" i="38"/>
  <c r="U2747" i="38"/>
  <c r="F2747" i="38"/>
  <c r="E2747" i="38"/>
  <c r="D2747" i="38"/>
  <c r="C2747" i="38"/>
  <c r="U2746" i="38"/>
  <c r="F2746" i="38"/>
  <c r="E2746" i="38"/>
  <c r="D2746" i="38"/>
  <c r="C2746" i="38" s="1"/>
  <c r="U2745" i="38"/>
  <c r="F2745" i="38"/>
  <c r="C2745" i="38" s="1"/>
  <c r="E2745" i="38"/>
  <c r="D2745" i="38"/>
  <c r="U2744" i="38"/>
  <c r="F2744" i="38"/>
  <c r="E2744" i="38"/>
  <c r="D2744" i="38"/>
  <c r="C2744" i="38" s="1"/>
  <c r="U2743" i="38"/>
  <c r="F2743" i="38"/>
  <c r="E2743" i="38"/>
  <c r="D2743" i="38"/>
  <c r="C2743" i="38"/>
  <c r="U2742" i="38"/>
  <c r="F2742" i="38"/>
  <c r="E2742" i="38"/>
  <c r="D2742" i="38"/>
  <c r="C2742" i="38" s="1"/>
  <c r="U2741" i="38"/>
  <c r="F2741" i="38"/>
  <c r="C2741" i="38" s="1"/>
  <c r="E2741" i="38"/>
  <c r="D2741" i="38"/>
  <c r="U2740" i="38"/>
  <c r="F2740" i="38"/>
  <c r="E2740" i="38"/>
  <c r="D2740" i="38"/>
  <c r="C2740" i="38" s="1"/>
  <c r="U2739" i="38"/>
  <c r="F2739" i="38"/>
  <c r="E2739" i="38"/>
  <c r="D2739" i="38"/>
  <c r="C2739" i="38"/>
  <c r="U2738" i="38"/>
  <c r="F2738" i="38"/>
  <c r="E2738" i="38"/>
  <c r="D2738" i="38"/>
  <c r="U2737" i="38"/>
  <c r="F2737" i="38"/>
  <c r="E2737" i="38"/>
  <c r="D2737" i="38"/>
  <c r="U2736" i="38"/>
  <c r="F2736" i="38"/>
  <c r="E2736" i="38"/>
  <c r="D2736" i="38"/>
  <c r="C2736" i="38"/>
  <c r="U2735" i="38"/>
  <c r="F2735" i="38"/>
  <c r="E2735" i="38"/>
  <c r="D2735" i="38"/>
  <c r="U2734" i="38"/>
  <c r="F2734" i="38"/>
  <c r="E2734" i="38"/>
  <c r="D2734" i="38"/>
  <c r="C2734" i="38" s="1"/>
  <c r="U2733" i="38"/>
  <c r="F2733" i="38"/>
  <c r="E2733" i="38"/>
  <c r="D2733" i="38"/>
  <c r="C2733" i="38"/>
  <c r="U2732" i="38"/>
  <c r="F2732" i="38"/>
  <c r="E2732" i="38"/>
  <c r="C2732" i="38" s="1"/>
  <c r="D2732" i="38"/>
  <c r="U2731" i="38"/>
  <c r="F2731" i="38"/>
  <c r="E2731" i="38"/>
  <c r="D2731" i="38"/>
  <c r="C2731" i="38"/>
  <c r="U2730" i="38"/>
  <c r="F2730" i="38"/>
  <c r="E2730" i="38"/>
  <c r="D2730" i="38"/>
  <c r="C2730" i="38" s="1"/>
  <c r="U2729" i="38"/>
  <c r="F2729" i="38"/>
  <c r="E2729" i="38"/>
  <c r="C2729" i="38" s="1"/>
  <c r="D2729" i="38"/>
  <c r="U2728" i="38"/>
  <c r="F2728" i="38"/>
  <c r="E2728" i="38"/>
  <c r="D2728" i="38"/>
  <c r="C2728" i="38" s="1"/>
  <c r="U2727" i="38"/>
  <c r="F2727" i="38"/>
  <c r="E2727" i="38"/>
  <c r="D2727" i="38"/>
  <c r="C2727" i="38"/>
  <c r="U2726" i="38"/>
  <c r="F2726" i="38"/>
  <c r="E2726" i="38"/>
  <c r="C2726" i="38" s="1"/>
  <c r="D2726" i="38"/>
  <c r="U2725" i="38"/>
  <c r="F2725" i="38"/>
  <c r="C2725" i="38" s="1"/>
  <c r="E2725" i="38"/>
  <c r="D2725" i="38"/>
  <c r="U2724" i="38"/>
  <c r="F2724" i="38"/>
  <c r="E2724" i="38"/>
  <c r="D2724" i="38"/>
  <c r="U2723" i="38"/>
  <c r="F2723" i="38"/>
  <c r="E2723" i="38"/>
  <c r="D2723" i="38"/>
  <c r="C2723" i="38"/>
  <c r="U2722" i="38"/>
  <c r="F2722" i="38"/>
  <c r="E2722" i="38"/>
  <c r="D2722" i="38"/>
  <c r="U2721" i="38"/>
  <c r="F2721" i="38"/>
  <c r="E2721" i="38"/>
  <c r="D2721" i="38"/>
  <c r="C2721" i="38" s="1"/>
  <c r="U2720" i="38"/>
  <c r="F2720" i="38"/>
  <c r="E2720" i="38"/>
  <c r="D2720" i="38"/>
  <c r="C2720" i="38"/>
  <c r="U2719" i="38"/>
  <c r="F2719" i="38"/>
  <c r="E2719" i="38"/>
  <c r="D2719" i="38"/>
  <c r="C2719" i="38" s="1"/>
  <c r="U2718" i="38"/>
  <c r="F2718" i="38"/>
  <c r="E2718" i="38"/>
  <c r="D2718" i="38"/>
  <c r="C2718" i="38" s="1"/>
  <c r="U2717" i="38"/>
  <c r="F2717" i="38"/>
  <c r="E2717" i="38"/>
  <c r="D2717" i="38"/>
  <c r="C2717" i="38"/>
  <c r="U2716" i="38"/>
  <c r="F2716" i="38"/>
  <c r="E2716" i="38"/>
  <c r="D2716" i="38"/>
  <c r="C2716" i="38"/>
  <c r="U2715" i="38"/>
  <c r="F2715" i="38"/>
  <c r="E2715" i="38"/>
  <c r="D2715" i="38"/>
  <c r="C2715" i="38"/>
  <c r="U2714" i="38"/>
  <c r="F2714" i="38"/>
  <c r="E2714" i="38"/>
  <c r="D2714" i="38"/>
  <c r="C2714" i="38" s="1"/>
  <c r="U2713" i="38"/>
  <c r="F2713" i="38"/>
  <c r="C2713" i="38" s="1"/>
  <c r="E2713" i="38"/>
  <c r="D2713" i="38"/>
  <c r="U2712" i="38"/>
  <c r="F2712" i="38"/>
  <c r="E2712" i="38"/>
  <c r="D2712" i="38"/>
  <c r="C2712" i="38" s="1"/>
  <c r="U2711" i="38"/>
  <c r="F2711" i="38"/>
  <c r="E2711" i="38"/>
  <c r="D2711" i="38"/>
  <c r="C2711" i="38"/>
  <c r="U2710" i="38"/>
  <c r="F2710" i="38"/>
  <c r="E2710" i="38"/>
  <c r="D2710" i="38"/>
  <c r="C2710" i="38" s="1"/>
  <c r="U2709" i="38"/>
  <c r="F2709" i="38"/>
  <c r="C2709" i="38" s="1"/>
  <c r="E2709" i="38"/>
  <c r="D2709" i="38"/>
  <c r="U2708" i="38"/>
  <c r="F2708" i="38"/>
  <c r="E2708" i="38"/>
  <c r="D2708" i="38"/>
  <c r="C2708" i="38" s="1"/>
  <c r="U2707" i="38"/>
  <c r="F2707" i="38"/>
  <c r="E2707" i="38"/>
  <c r="D2707" i="38"/>
  <c r="C2707" i="38"/>
  <c r="U2706" i="38"/>
  <c r="F2706" i="38"/>
  <c r="E2706" i="38"/>
  <c r="D2706" i="38"/>
  <c r="U2705" i="38"/>
  <c r="F2705" i="38"/>
  <c r="E2705" i="38"/>
  <c r="D2705" i="38"/>
  <c r="C2705" i="38" s="1"/>
  <c r="U2704" i="38"/>
  <c r="F2704" i="38"/>
  <c r="E2704" i="38"/>
  <c r="D2704" i="38"/>
  <c r="C2704" i="38"/>
  <c r="U2703" i="38"/>
  <c r="F2703" i="38"/>
  <c r="E2703" i="38"/>
  <c r="D2703" i="38"/>
  <c r="U2702" i="38"/>
  <c r="F2702" i="38"/>
  <c r="E2702" i="38"/>
  <c r="D2702" i="38"/>
  <c r="C2702" i="38" s="1"/>
  <c r="U2701" i="38"/>
  <c r="F2701" i="38"/>
  <c r="E2701" i="38"/>
  <c r="D2701" i="38"/>
  <c r="C2701" i="38"/>
  <c r="U2700" i="38"/>
  <c r="F2700" i="38"/>
  <c r="E2700" i="38"/>
  <c r="C2700" i="38" s="1"/>
  <c r="D2700" i="38"/>
  <c r="U2699" i="38"/>
  <c r="F2699" i="38"/>
  <c r="E2699" i="38"/>
  <c r="D2699" i="38"/>
  <c r="C2699" i="38"/>
  <c r="U2698" i="38"/>
  <c r="F2698" i="38"/>
  <c r="E2698" i="38"/>
  <c r="D2698" i="38"/>
  <c r="C2698" i="38" s="1"/>
  <c r="U2697" i="38"/>
  <c r="F2697" i="38"/>
  <c r="E2697" i="38"/>
  <c r="C2697" i="38" s="1"/>
  <c r="D2697" i="38"/>
  <c r="U2696" i="38"/>
  <c r="F2696" i="38"/>
  <c r="E2696" i="38"/>
  <c r="D2696" i="38"/>
  <c r="C2696" i="38" s="1"/>
  <c r="U2695" i="38"/>
  <c r="F2695" i="38"/>
  <c r="E2695" i="38"/>
  <c r="D2695" i="38"/>
  <c r="C2695" i="38"/>
  <c r="U2694" i="38"/>
  <c r="F2694" i="38"/>
  <c r="E2694" i="38"/>
  <c r="D2694" i="38"/>
  <c r="C2694" i="38"/>
  <c r="U2693" i="38"/>
  <c r="F2693" i="38"/>
  <c r="C2693" i="38" s="1"/>
  <c r="E2693" i="38"/>
  <c r="D2693" i="38"/>
  <c r="U2692" i="38"/>
  <c r="F2692" i="38"/>
  <c r="E2692" i="38"/>
  <c r="D2692" i="38"/>
  <c r="U2691" i="38"/>
  <c r="F2691" i="38"/>
  <c r="E2691" i="38"/>
  <c r="D2691" i="38"/>
  <c r="C2691" i="38"/>
  <c r="U2689" i="38"/>
  <c r="F2689" i="38"/>
  <c r="E2689" i="38"/>
  <c r="D2689" i="38"/>
  <c r="U2688" i="38"/>
  <c r="F2688" i="38"/>
  <c r="E2688" i="38"/>
  <c r="D2688" i="38"/>
  <c r="C2688" i="38" s="1"/>
  <c r="U2687" i="38"/>
  <c r="F2687" i="38"/>
  <c r="E2687" i="38"/>
  <c r="D2687" i="38"/>
  <c r="C2687" i="38"/>
  <c r="U2686" i="38"/>
  <c r="F2686" i="38"/>
  <c r="E2686" i="38"/>
  <c r="D2686" i="38"/>
  <c r="C2686" i="38" s="1"/>
  <c r="U2685" i="38"/>
  <c r="F2685" i="38"/>
  <c r="E2685" i="38"/>
  <c r="D2685" i="38"/>
  <c r="C2685" i="38" s="1"/>
  <c r="U2684" i="38"/>
  <c r="F2684" i="38"/>
  <c r="E2684" i="38"/>
  <c r="D2684" i="38"/>
  <c r="C2684" i="38"/>
  <c r="U2683" i="38"/>
  <c r="F2683" i="38"/>
  <c r="E2683" i="38"/>
  <c r="D2683" i="38"/>
  <c r="C2683" i="38"/>
  <c r="U2682" i="38"/>
  <c r="F2682" i="38"/>
  <c r="E2682" i="38"/>
  <c r="D2682" i="38"/>
  <c r="C2682" i="38"/>
  <c r="U2681" i="38"/>
  <c r="F2681" i="38"/>
  <c r="E2681" i="38"/>
  <c r="D2681" i="38"/>
  <c r="C2681" i="38" s="1"/>
  <c r="U2680" i="38"/>
  <c r="F2680" i="38"/>
  <c r="C2680" i="38" s="1"/>
  <c r="E2680" i="38"/>
  <c r="D2680" i="38"/>
  <c r="U2679" i="38"/>
  <c r="F2679" i="38"/>
  <c r="E2679" i="38"/>
  <c r="D2679" i="38"/>
  <c r="C2679" i="38" s="1"/>
  <c r="U2678" i="38"/>
  <c r="F2678" i="38"/>
  <c r="E2678" i="38"/>
  <c r="D2678" i="38"/>
  <c r="C2678" i="38"/>
  <c r="U2677" i="38"/>
  <c r="F2677" i="38"/>
  <c r="E2677" i="38"/>
  <c r="D2677" i="38"/>
  <c r="C2677" i="38" s="1"/>
  <c r="U2676" i="38"/>
  <c r="F2676" i="38"/>
  <c r="C2676" i="38" s="1"/>
  <c r="E2676" i="38"/>
  <c r="D2676" i="38"/>
  <c r="U2675" i="38"/>
  <c r="F2675" i="38"/>
  <c r="E2675" i="38"/>
  <c r="D2675" i="38"/>
  <c r="C2675" i="38" s="1"/>
  <c r="U2674" i="38"/>
  <c r="F2674" i="38"/>
  <c r="E2674" i="38"/>
  <c r="D2674" i="38"/>
  <c r="C2674" i="38"/>
  <c r="U2673" i="38"/>
  <c r="F2673" i="38"/>
  <c r="E2673" i="38"/>
  <c r="D2673" i="38"/>
  <c r="U2672" i="38"/>
  <c r="F2672" i="38"/>
  <c r="E2672" i="38"/>
  <c r="C2672" i="38" s="1"/>
  <c r="D2672" i="38"/>
  <c r="U2671" i="38"/>
  <c r="F2671" i="38"/>
  <c r="E2671" i="38"/>
  <c r="D2671" i="38"/>
  <c r="C2671" i="38"/>
  <c r="U2670" i="38"/>
  <c r="F2670" i="38"/>
  <c r="E2670" i="38"/>
  <c r="D2670" i="38"/>
  <c r="U2669" i="38"/>
  <c r="F2669" i="38"/>
  <c r="E2669" i="38"/>
  <c r="D2669" i="38"/>
  <c r="C2669" i="38" s="1"/>
  <c r="U2668" i="38"/>
  <c r="F2668" i="38"/>
  <c r="E2668" i="38"/>
  <c r="D2668" i="38"/>
  <c r="C2668" i="38"/>
  <c r="U2667" i="38"/>
  <c r="F2667" i="38"/>
  <c r="E2667" i="38"/>
  <c r="C2667" i="38" s="1"/>
  <c r="D2667" i="38"/>
  <c r="U2666" i="38"/>
  <c r="F2666" i="38"/>
  <c r="E2666" i="38"/>
  <c r="D2666" i="38"/>
  <c r="C2666" i="38"/>
  <c r="U2665" i="38"/>
  <c r="F2665" i="38"/>
  <c r="E2665" i="38"/>
  <c r="D2665" i="38"/>
  <c r="C2665" i="38" s="1"/>
  <c r="U2664" i="38"/>
  <c r="F2664" i="38"/>
  <c r="E2664" i="38"/>
  <c r="C2664" i="38" s="1"/>
  <c r="D2664" i="38"/>
  <c r="U2663" i="38"/>
  <c r="F2663" i="38"/>
  <c r="E2663" i="38"/>
  <c r="D2663" i="38"/>
  <c r="C2663" i="38" s="1"/>
  <c r="U2662" i="38"/>
  <c r="F2662" i="38"/>
  <c r="E2662" i="38"/>
  <c r="D2662" i="38"/>
  <c r="C2662" i="38"/>
  <c r="U2661" i="38"/>
  <c r="F2661" i="38"/>
  <c r="E2661" i="38"/>
  <c r="D2661" i="38"/>
  <c r="C2661" i="38"/>
  <c r="U2660" i="38"/>
  <c r="F2660" i="38"/>
  <c r="C2660" i="38" s="1"/>
  <c r="E2660" i="38"/>
  <c r="D2660" i="38"/>
  <c r="U2659" i="38"/>
  <c r="F2659" i="38"/>
  <c r="C2659" i="38" s="1"/>
  <c r="E2659" i="38"/>
  <c r="D2659" i="38"/>
  <c r="U2658" i="38"/>
  <c r="F2658" i="38"/>
  <c r="E2658" i="38"/>
  <c r="D2658" i="38"/>
  <c r="C2658" i="38" s="1"/>
  <c r="U2657" i="38"/>
  <c r="F2657" i="38"/>
  <c r="E2657" i="38"/>
  <c r="D2657" i="38"/>
  <c r="U2656" i="38"/>
  <c r="F2656" i="38"/>
  <c r="E2656" i="38"/>
  <c r="C2656" i="38" s="1"/>
  <c r="D2656" i="38"/>
  <c r="U2655" i="38"/>
  <c r="F2655" i="38"/>
  <c r="E2655" i="38"/>
  <c r="D2655" i="38"/>
  <c r="C2655" i="38"/>
  <c r="U2654" i="38"/>
  <c r="F2654" i="38"/>
  <c r="E2654" i="38"/>
  <c r="D2654" i="38"/>
  <c r="U2653" i="38"/>
  <c r="F2653" i="38"/>
  <c r="E2653" i="38"/>
  <c r="D2653" i="38"/>
  <c r="C2653" i="38" s="1"/>
  <c r="U2652" i="38"/>
  <c r="F2652" i="38"/>
  <c r="E2652" i="38"/>
  <c r="D2652" i="38"/>
  <c r="C2652" i="38"/>
  <c r="U2651" i="38"/>
  <c r="F2651" i="38"/>
  <c r="E2651" i="38"/>
  <c r="D2651" i="38"/>
  <c r="C2651" i="38"/>
  <c r="U2650" i="38"/>
  <c r="F2650" i="38"/>
  <c r="E2650" i="38"/>
  <c r="D2650" i="38"/>
  <c r="C2650" i="38"/>
  <c r="U2649" i="38"/>
  <c r="F2649" i="38"/>
  <c r="E2649" i="38"/>
  <c r="D2649" i="38"/>
  <c r="C2649" i="38" s="1"/>
  <c r="U2648" i="38"/>
  <c r="F2648" i="38"/>
  <c r="C2648" i="38" s="1"/>
  <c r="E2648" i="38"/>
  <c r="D2648" i="38"/>
  <c r="U2647" i="38"/>
  <c r="F2647" i="38"/>
  <c r="E2647" i="38"/>
  <c r="D2647" i="38"/>
  <c r="C2647" i="38" s="1"/>
  <c r="U2646" i="38"/>
  <c r="F2646" i="38"/>
  <c r="E2646" i="38"/>
  <c r="D2646" i="38"/>
  <c r="C2646" i="38"/>
  <c r="U2645" i="38"/>
  <c r="F2645" i="38"/>
  <c r="E2645" i="38"/>
  <c r="D2645" i="38"/>
  <c r="C2645" i="38" s="1"/>
  <c r="U2644" i="38"/>
  <c r="F2644" i="38"/>
  <c r="C2644" i="38" s="1"/>
  <c r="E2644" i="38"/>
  <c r="D2644" i="38"/>
  <c r="U2643" i="38"/>
  <c r="F2643" i="38"/>
  <c r="C2643" i="38" s="1"/>
  <c r="E2643" i="38"/>
  <c r="D2643" i="38"/>
  <c r="U2642" i="38"/>
  <c r="F2642" i="38"/>
  <c r="E2642" i="38"/>
  <c r="D2642" i="38"/>
  <c r="C2642" i="38"/>
  <c r="U2641" i="38"/>
  <c r="F2641" i="38"/>
  <c r="E2641" i="38"/>
  <c r="D2641" i="38"/>
  <c r="U2640" i="38"/>
  <c r="F2640" i="38"/>
  <c r="E2640" i="38"/>
  <c r="C2640" i="38" s="1"/>
  <c r="D2640" i="38"/>
  <c r="U2639" i="38"/>
  <c r="F2639" i="38"/>
  <c r="E2639" i="38"/>
  <c r="D2639" i="38"/>
  <c r="C2639" i="38"/>
  <c r="U2638" i="38"/>
  <c r="F2638" i="38"/>
  <c r="E2638" i="38"/>
  <c r="D2638" i="38"/>
  <c r="U2637" i="38"/>
  <c r="F2637" i="38"/>
  <c r="E2637" i="38"/>
  <c r="D2637" i="38"/>
  <c r="C2637" i="38" s="1"/>
  <c r="U2636" i="38"/>
  <c r="F2636" i="38"/>
  <c r="E2636" i="38"/>
  <c r="D2636" i="38"/>
  <c r="C2636" i="38"/>
  <c r="U2635" i="38"/>
  <c r="F2635" i="38"/>
  <c r="E2635" i="38"/>
  <c r="C2635" i="38" s="1"/>
  <c r="D2635" i="38"/>
  <c r="U2634" i="38"/>
  <c r="F2634" i="38"/>
  <c r="E2634" i="38"/>
  <c r="D2634" i="38"/>
  <c r="C2634" i="38"/>
  <c r="U2633" i="38"/>
  <c r="F2633" i="38"/>
  <c r="E2633" i="38"/>
  <c r="D2633" i="38"/>
  <c r="C2633" i="38" s="1"/>
  <c r="U2632" i="38"/>
  <c r="F2632" i="38"/>
  <c r="E2632" i="38"/>
  <c r="D2632" i="38"/>
  <c r="U2631" i="38"/>
  <c r="F2631" i="38"/>
  <c r="E2631" i="38"/>
  <c r="D2631" i="38"/>
  <c r="C2631" i="38" s="1"/>
  <c r="U2630" i="38"/>
  <c r="F2630" i="38"/>
  <c r="E2630" i="38"/>
  <c r="D2630" i="38"/>
  <c r="C2630" i="38"/>
  <c r="U2629" i="38"/>
  <c r="F2629" i="38"/>
  <c r="E2629" i="38"/>
  <c r="D2629" i="38"/>
  <c r="C2629" i="38"/>
  <c r="U2628" i="38"/>
  <c r="F2628" i="38"/>
  <c r="C2628" i="38" s="1"/>
  <c r="E2628" i="38"/>
  <c r="D2628" i="38"/>
  <c r="U2627" i="38"/>
  <c r="F2627" i="38"/>
  <c r="C2627" i="38" s="1"/>
  <c r="E2627" i="38"/>
  <c r="D2627" i="38"/>
  <c r="U2626" i="38"/>
  <c r="F2626" i="38"/>
  <c r="E2626" i="38"/>
  <c r="D2626" i="38"/>
  <c r="C2626" i="38"/>
  <c r="U2625" i="38"/>
  <c r="F2625" i="38"/>
  <c r="E2625" i="38"/>
  <c r="D2625" i="38"/>
  <c r="U2624" i="38"/>
  <c r="F2624" i="38"/>
  <c r="E2624" i="38"/>
  <c r="C2624" i="38" s="1"/>
  <c r="D2624" i="38"/>
  <c r="U2623" i="38"/>
  <c r="F2623" i="38"/>
  <c r="E2623" i="38"/>
  <c r="D2623" i="38"/>
  <c r="C2623" i="38"/>
  <c r="U2622" i="38"/>
  <c r="F2622" i="38"/>
  <c r="E2622" i="38"/>
  <c r="D2622" i="38"/>
  <c r="C2622" i="38" s="1"/>
  <c r="U2621" i="38"/>
  <c r="F2621" i="38"/>
  <c r="E2621" i="38"/>
  <c r="D2621" i="38"/>
  <c r="C2621" i="38" s="1"/>
  <c r="U2620" i="38"/>
  <c r="F2620" i="38"/>
  <c r="E2620" i="38"/>
  <c r="D2620" i="38"/>
  <c r="C2620" i="38"/>
  <c r="U2619" i="38"/>
  <c r="F2619" i="38"/>
  <c r="E2619" i="38"/>
  <c r="D2619" i="38"/>
  <c r="C2619" i="38"/>
  <c r="U2618" i="38"/>
  <c r="F2618" i="38"/>
  <c r="E2618" i="38"/>
  <c r="D2618" i="38"/>
  <c r="C2618" i="38"/>
  <c r="U2617" i="38"/>
  <c r="F2617" i="38"/>
  <c r="E2617" i="38"/>
  <c r="D2617" i="38"/>
  <c r="C2617" i="38" s="1"/>
  <c r="U2616" i="38"/>
  <c r="F2616" i="38"/>
  <c r="C2616" i="38" s="1"/>
  <c r="E2616" i="38"/>
  <c r="D2616" i="38"/>
  <c r="U2615" i="38"/>
  <c r="F2615" i="38"/>
  <c r="E2615" i="38"/>
  <c r="D2615" i="38"/>
  <c r="C2615" i="38" s="1"/>
  <c r="U2614" i="38"/>
  <c r="F2614" i="38"/>
  <c r="E2614" i="38"/>
  <c r="D2614" i="38"/>
  <c r="C2614" i="38"/>
  <c r="U2613" i="38"/>
  <c r="F2613" i="38"/>
  <c r="E2613" i="38"/>
  <c r="D2613" i="38"/>
  <c r="C2613" i="38" s="1"/>
  <c r="U2612" i="38"/>
  <c r="F2612" i="38"/>
  <c r="C2612" i="38" s="1"/>
  <c r="E2612" i="38"/>
  <c r="D2612" i="38"/>
  <c r="U2611" i="38"/>
  <c r="F2611" i="38"/>
  <c r="C2611" i="38" s="1"/>
  <c r="E2611" i="38"/>
  <c r="D2611" i="38"/>
  <c r="U2610" i="38"/>
  <c r="F2610" i="38"/>
  <c r="E2610" i="38"/>
  <c r="D2610" i="38"/>
  <c r="C2610" i="38"/>
  <c r="U2609" i="38"/>
  <c r="F2609" i="38"/>
  <c r="E2609" i="38"/>
  <c r="D2609" i="38"/>
  <c r="U2608" i="38"/>
  <c r="F2608" i="38"/>
  <c r="E2608" i="38"/>
  <c r="C2608" i="38" s="1"/>
  <c r="D2608" i="38"/>
  <c r="U2607" i="38"/>
  <c r="F2607" i="38"/>
  <c r="E2607" i="38"/>
  <c r="D2607" i="38"/>
  <c r="C2607" i="38"/>
  <c r="U2606" i="38"/>
  <c r="F2606" i="38"/>
  <c r="E2606" i="38"/>
  <c r="D2606" i="38"/>
  <c r="U2605" i="38"/>
  <c r="F2605" i="38"/>
  <c r="E2605" i="38"/>
  <c r="D2605" i="38"/>
  <c r="C2605" i="38" s="1"/>
  <c r="U2604" i="38"/>
  <c r="F2604" i="38"/>
  <c r="E2604" i="38"/>
  <c r="D2604" i="38"/>
  <c r="C2604" i="38"/>
  <c r="U2603" i="38"/>
  <c r="F2603" i="38"/>
  <c r="E2603" i="38"/>
  <c r="C2603" i="38" s="1"/>
  <c r="D2603" i="38"/>
  <c r="U2602" i="38"/>
  <c r="F2602" i="38"/>
  <c r="E2602" i="38"/>
  <c r="D2602" i="38"/>
  <c r="C2602" i="38"/>
  <c r="U2601" i="38"/>
  <c r="F2601" i="38"/>
  <c r="E2601" i="38"/>
  <c r="D2601" i="38"/>
  <c r="C2601" i="38" s="1"/>
  <c r="U2600" i="38"/>
  <c r="F2600" i="38"/>
  <c r="E2600" i="38"/>
  <c r="C2600" i="38" s="1"/>
  <c r="D2600" i="38"/>
  <c r="U2599" i="38"/>
  <c r="F2599" i="38"/>
  <c r="E2599" i="38"/>
  <c r="D2599" i="38"/>
  <c r="C2599" i="38" s="1"/>
  <c r="U2598" i="38"/>
  <c r="F2598" i="38"/>
  <c r="E2598" i="38"/>
  <c r="D2598" i="38"/>
  <c r="C2598" i="38"/>
  <c r="U2597" i="38"/>
  <c r="F2597" i="38"/>
  <c r="E2597" i="38"/>
  <c r="C2597" i="38" s="1"/>
  <c r="D2597" i="38"/>
  <c r="U2596" i="38"/>
  <c r="F2596" i="38"/>
  <c r="C2596" i="38" s="1"/>
  <c r="E2596" i="38"/>
  <c r="D2596" i="38"/>
  <c r="U2595" i="38"/>
  <c r="F2595" i="38"/>
  <c r="C2595" i="38" s="1"/>
  <c r="E2595" i="38"/>
  <c r="D2595" i="38"/>
  <c r="U2594" i="38"/>
  <c r="F2594" i="38"/>
  <c r="E2594" i="38"/>
  <c r="D2594" i="38"/>
  <c r="C2594" i="38"/>
  <c r="U2593" i="38"/>
  <c r="F2593" i="38"/>
  <c r="E2593" i="38"/>
  <c r="D2593" i="38"/>
  <c r="U2592" i="38"/>
  <c r="F2592" i="38"/>
  <c r="E2592" i="38"/>
  <c r="C2592" i="38" s="1"/>
  <c r="D2592" i="38"/>
  <c r="U2591" i="38"/>
  <c r="F2591" i="38"/>
  <c r="E2591" i="38"/>
  <c r="D2591" i="38"/>
  <c r="C2591" i="38"/>
  <c r="U2590" i="38"/>
  <c r="F2590" i="38"/>
  <c r="E2590" i="38"/>
  <c r="D2590" i="38"/>
  <c r="C2590" i="38" s="1"/>
  <c r="U2589" i="38"/>
  <c r="F2589" i="38"/>
  <c r="E2589" i="38"/>
  <c r="D2589" i="38"/>
  <c r="C2589" i="38" s="1"/>
  <c r="U2588" i="38"/>
  <c r="F2588" i="38"/>
  <c r="E2588" i="38"/>
  <c r="D2588" i="38"/>
  <c r="C2588" i="38"/>
  <c r="U2587" i="38"/>
  <c r="F2587" i="38"/>
  <c r="E2587" i="38"/>
  <c r="D2587" i="38"/>
  <c r="C2587" i="38"/>
  <c r="U2586" i="38"/>
  <c r="F2586" i="38"/>
  <c r="E2586" i="38"/>
  <c r="D2586" i="38"/>
  <c r="C2586" i="38"/>
  <c r="U2585" i="38"/>
  <c r="F2585" i="38"/>
  <c r="E2585" i="38"/>
  <c r="D2585" i="38"/>
  <c r="C2585" i="38" s="1"/>
  <c r="U2584" i="38"/>
  <c r="F2584" i="38"/>
  <c r="C2584" i="38" s="1"/>
  <c r="E2584" i="38"/>
  <c r="D2584" i="38"/>
  <c r="U2583" i="38"/>
  <c r="F2583" i="38"/>
  <c r="E2583" i="38"/>
  <c r="D2583" i="38"/>
  <c r="C2583" i="38" s="1"/>
  <c r="U2582" i="38"/>
  <c r="F2582" i="38"/>
  <c r="E2582" i="38"/>
  <c r="D2582" i="38"/>
  <c r="C2582" i="38"/>
  <c r="U2581" i="38"/>
  <c r="F2581" i="38"/>
  <c r="E2581" i="38"/>
  <c r="D2581" i="38"/>
  <c r="C2581" i="38" s="1"/>
  <c r="U2580" i="38"/>
  <c r="F2580" i="38"/>
  <c r="C2580" i="38" s="1"/>
  <c r="E2580" i="38"/>
  <c r="D2580" i="38"/>
  <c r="U2579" i="38"/>
  <c r="F2579" i="38"/>
  <c r="C2579" i="38" s="1"/>
  <c r="E2579" i="38"/>
  <c r="D2579" i="38"/>
  <c r="U2578" i="38"/>
  <c r="F2578" i="38"/>
  <c r="E2578" i="38"/>
  <c r="D2578" i="38"/>
  <c r="C2578" i="38"/>
  <c r="U2577" i="38"/>
  <c r="F2577" i="38"/>
  <c r="E2577" i="38"/>
  <c r="D2577" i="38"/>
  <c r="U2576" i="38"/>
  <c r="F2576" i="38"/>
  <c r="E2576" i="38"/>
  <c r="C2576" i="38" s="1"/>
  <c r="D2576" i="38"/>
  <c r="U2575" i="38"/>
  <c r="F2575" i="38"/>
  <c r="E2575" i="38"/>
  <c r="D2575" i="38"/>
  <c r="C2575" i="38"/>
  <c r="U2574" i="38"/>
  <c r="F2574" i="38"/>
  <c r="E2574" i="38"/>
  <c r="D2574" i="38"/>
  <c r="U2573" i="38"/>
  <c r="F2573" i="38"/>
  <c r="E2573" i="38"/>
  <c r="D2573" i="38"/>
  <c r="C2573" i="38" s="1"/>
  <c r="U2572" i="38"/>
  <c r="F2572" i="38"/>
  <c r="E2572" i="38"/>
  <c r="D2572" i="38"/>
  <c r="C2572" i="38"/>
  <c r="U2571" i="38"/>
  <c r="F2571" i="38"/>
  <c r="E2571" i="38"/>
  <c r="C2571" i="38" s="1"/>
  <c r="D2571" i="38"/>
  <c r="U2570" i="38"/>
  <c r="F2570" i="38"/>
  <c r="E2570" i="38"/>
  <c r="D2570" i="38"/>
  <c r="C2570" i="38"/>
  <c r="U2569" i="38"/>
  <c r="F2569" i="38"/>
  <c r="E2569" i="38"/>
  <c r="D2569" i="38"/>
  <c r="C2569" i="38" s="1"/>
  <c r="U2568" i="38"/>
  <c r="F2568" i="38"/>
  <c r="E2568" i="38"/>
  <c r="C2568" i="38" s="1"/>
  <c r="D2568" i="38"/>
  <c r="U2567" i="38"/>
  <c r="F2567" i="38"/>
  <c r="E2567" i="38"/>
  <c r="D2567" i="38"/>
  <c r="C2567" i="38" s="1"/>
  <c r="U2566" i="38"/>
  <c r="F2566" i="38"/>
  <c r="E2566" i="38"/>
  <c r="D2566" i="38"/>
  <c r="C2566" i="38"/>
  <c r="U2565" i="38"/>
  <c r="F2565" i="38"/>
  <c r="E2565" i="38"/>
  <c r="D2565" i="38"/>
  <c r="C2565" i="38"/>
  <c r="U2564" i="38"/>
  <c r="F2564" i="38"/>
  <c r="C2564" i="38" s="1"/>
  <c r="E2564" i="38"/>
  <c r="D2564" i="38"/>
  <c r="U2563" i="38"/>
  <c r="F2563" i="38"/>
  <c r="C2563" i="38" s="1"/>
  <c r="E2563" i="38"/>
  <c r="D2563" i="38"/>
  <c r="U2562" i="38"/>
  <c r="F2562" i="38"/>
  <c r="E2562" i="38"/>
  <c r="D2562" i="38"/>
  <c r="C2562" i="38"/>
  <c r="U2561" i="38"/>
  <c r="F2561" i="38"/>
  <c r="E2561" i="38"/>
  <c r="D2561" i="38"/>
  <c r="U2560" i="38"/>
  <c r="F2560" i="38"/>
  <c r="E2560" i="38"/>
  <c r="C2560" i="38" s="1"/>
  <c r="D2560" i="38"/>
  <c r="U2559" i="38"/>
  <c r="F2559" i="38"/>
  <c r="E2559" i="38"/>
  <c r="D2559" i="38"/>
  <c r="C2559" i="38"/>
  <c r="U2557" i="38"/>
  <c r="F2557" i="38"/>
  <c r="E2557" i="38"/>
  <c r="D2557" i="38"/>
  <c r="C2557" i="38" s="1"/>
  <c r="U2556" i="38"/>
  <c r="F2556" i="38"/>
  <c r="E2556" i="38"/>
  <c r="D2556" i="38"/>
  <c r="C2556" i="38" s="1"/>
  <c r="U2555" i="38"/>
  <c r="F2555" i="38"/>
  <c r="E2555" i="38"/>
  <c r="D2555" i="38"/>
  <c r="C2555" i="38"/>
  <c r="U2554" i="38"/>
  <c r="F2554" i="38"/>
  <c r="E2554" i="38"/>
  <c r="D2554" i="38"/>
  <c r="C2554" i="38"/>
  <c r="U2553" i="38"/>
  <c r="F2553" i="38"/>
  <c r="E2553" i="38"/>
  <c r="D2553" i="38"/>
  <c r="C2553" i="38"/>
  <c r="U2552" i="38"/>
  <c r="F2552" i="38"/>
  <c r="E2552" i="38"/>
  <c r="D2552" i="38"/>
  <c r="C2552" i="38" s="1"/>
  <c r="U2551" i="38"/>
  <c r="F2551" i="38"/>
  <c r="C2551" i="38" s="1"/>
  <c r="E2551" i="38"/>
  <c r="D2551" i="38"/>
  <c r="U2550" i="38"/>
  <c r="F2550" i="38"/>
  <c r="E2550" i="38"/>
  <c r="D2550" i="38"/>
  <c r="C2550" i="38" s="1"/>
  <c r="U2549" i="38"/>
  <c r="F2549" i="38"/>
  <c r="E2549" i="38"/>
  <c r="D2549" i="38"/>
  <c r="C2549" i="38"/>
  <c r="U2548" i="38"/>
  <c r="F2548" i="38"/>
  <c r="E2548" i="38"/>
  <c r="D2548" i="38"/>
  <c r="C2548" i="38" s="1"/>
  <c r="U2547" i="38"/>
  <c r="F2547" i="38"/>
  <c r="C2547" i="38" s="1"/>
  <c r="E2547" i="38"/>
  <c r="D2547" i="38"/>
  <c r="U2546" i="38"/>
  <c r="F2546" i="38"/>
  <c r="C2546" i="38" s="1"/>
  <c r="E2546" i="38"/>
  <c r="D2546" i="38"/>
  <c r="U2545" i="38"/>
  <c r="F2545" i="38"/>
  <c r="E2545" i="38"/>
  <c r="D2545" i="38"/>
  <c r="C2545" i="38"/>
  <c r="U2544" i="38"/>
  <c r="F2544" i="38"/>
  <c r="E2544" i="38"/>
  <c r="D2544" i="38"/>
  <c r="U2543" i="38"/>
  <c r="F2543" i="38"/>
  <c r="E2543" i="38"/>
  <c r="C2543" i="38" s="1"/>
  <c r="D2543" i="38"/>
  <c r="U2542" i="38"/>
  <c r="F2542" i="38"/>
  <c r="E2542" i="38"/>
  <c r="D2542" i="38"/>
  <c r="C2542" i="38"/>
  <c r="U2541" i="38"/>
  <c r="F2541" i="38"/>
  <c r="E2541" i="38"/>
  <c r="D2541" i="38"/>
  <c r="U2540" i="38"/>
  <c r="F2540" i="38"/>
  <c r="E2540" i="38"/>
  <c r="D2540" i="38"/>
  <c r="C2540" i="38" s="1"/>
  <c r="U2539" i="38"/>
  <c r="F2539" i="38"/>
  <c r="E2539" i="38"/>
  <c r="D2539" i="38"/>
  <c r="C2539" i="38"/>
  <c r="U2538" i="38"/>
  <c r="F2538" i="38"/>
  <c r="E2538" i="38"/>
  <c r="C2538" i="38" s="1"/>
  <c r="D2538" i="38"/>
  <c r="U2537" i="38"/>
  <c r="F2537" i="38"/>
  <c r="E2537" i="38"/>
  <c r="D2537" i="38"/>
  <c r="C2537" i="38"/>
  <c r="U2536" i="38"/>
  <c r="F2536" i="38"/>
  <c r="E2536" i="38"/>
  <c r="D2536" i="38"/>
  <c r="C2536" i="38" s="1"/>
  <c r="U2535" i="38"/>
  <c r="F2535" i="38"/>
  <c r="E2535" i="38"/>
  <c r="D2535" i="38"/>
  <c r="U2534" i="38"/>
  <c r="F2534" i="38"/>
  <c r="E2534" i="38"/>
  <c r="D2534" i="38"/>
  <c r="C2534" i="38" s="1"/>
  <c r="U2533" i="38"/>
  <c r="F2533" i="38"/>
  <c r="E2533" i="38"/>
  <c r="D2533" i="38"/>
  <c r="C2533" i="38"/>
  <c r="U2532" i="38"/>
  <c r="F2532" i="38"/>
  <c r="E2532" i="38"/>
  <c r="D2532" i="38"/>
  <c r="C2532" i="38"/>
  <c r="U2531" i="38"/>
  <c r="F2531" i="38"/>
  <c r="C2531" i="38" s="1"/>
  <c r="E2531" i="38"/>
  <c r="D2531" i="38"/>
  <c r="U2530" i="38"/>
  <c r="F2530" i="38"/>
  <c r="C2530" i="38" s="1"/>
  <c r="E2530" i="38"/>
  <c r="D2530" i="38"/>
  <c r="U2529" i="38"/>
  <c r="F2529" i="38"/>
  <c r="E2529" i="38"/>
  <c r="D2529" i="38"/>
  <c r="C2529" i="38" s="1"/>
  <c r="U2528" i="38"/>
  <c r="F2528" i="38"/>
  <c r="E2528" i="38"/>
  <c r="D2528" i="38"/>
  <c r="U2527" i="38"/>
  <c r="F2527" i="38"/>
  <c r="E2527" i="38"/>
  <c r="C2527" i="38" s="1"/>
  <c r="D2527" i="38"/>
  <c r="U2526" i="38"/>
  <c r="F2526" i="38"/>
  <c r="E2526" i="38"/>
  <c r="D2526" i="38"/>
  <c r="C2526" i="38"/>
  <c r="U2525" i="38"/>
  <c r="F2525" i="38"/>
  <c r="E2525" i="38"/>
  <c r="D2525" i="38"/>
  <c r="U2524" i="38"/>
  <c r="F2524" i="38"/>
  <c r="E2524" i="38"/>
  <c r="D2524" i="38"/>
  <c r="C2524" i="38" s="1"/>
  <c r="U2523" i="38"/>
  <c r="F2523" i="38"/>
  <c r="E2523" i="38"/>
  <c r="D2523" i="38"/>
  <c r="C2523" i="38"/>
  <c r="U2522" i="38"/>
  <c r="F2522" i="38"/>
  <c r="E2522" i="38"/>
  <c r="D2522" i="38"/>
  <c r="C2522" i="38"/>
  <c r="U2521" i="38"/>
  <c r="F2521" i="38"/>
  <c r="E2521" i="38"/>
  <c r="D2521" i="38"/>
  <c r="C2521" i="38"/>
  <c r="U2520" i="38"/>
  <c r="F2520" i="38"/>
  <c r="E2520" i="38"/>
  <c r="D2520" i="38"/>
  <c r="C2520" i="38" s="1"/>
  <c r="U2519" i="38"/>
  <c r="F2519" i="38"/>
  <c r="C2519" i="38" s="1"/>
  <c r="E2519" i="38"/>
  <c r="D2519" i="38"/>
  <c r="U2518" i="38"/>
  <c r="F2518" i="38"/>
  <c r="E2518" i="38"/>
  <c r="D2518" i="38"/>
  <c r="C2518" i="38" s="1"/>
  <c r="U2517" i="38"/>
  <c r="F2517" i="38"/>
  <c r="E2517" i="38"/>
  <c r="D2517" i="38"/>
  <c r="C2517" i="38" s="1"/>
  <c r="U2516" i="38"/>
  <c r="F2516" i="38"/>
  <c r="E2516" i="38"/>
  <c r="D2516" i="38"/>
  <c r="C2516" i="38"/>
  <c r="U2515" i="38"/>
  <c r="F2515" i="38"/>
  <c r="C2515" i="38" s="1"/>
  <c r="E2515" i="38"/>
  <c r="D2515" i="38"/>
  <c r="U2514" i="38"/>
  <c r="F2514" i="38"/>
  <c r="C2514" i="38" s="1"/>
  <c r="E2514" i="38"/>
  <c r="D2514" i="38"/>
  <c r="U2513" i="38"/>
  <c r="F2513" i="38"/>
  <c r="E2513" i="38"/>
  <c r="C2513" i="38" s="1"/>
  <c r="D2513" i="38"/>
  <c r="U2512" i="38"/>
  <c r="F2512" i="38"/>
  <c r="E2512" i="38"/>
  <c r="D2512" i="38"/>
  <c r="U2511" i="38"/>
  <c r="F2511" i="38"/>
  <c r="E2511" i="38"/>
  <c r="C2511" i="38" s="1"/>
  <c r="D2511" i="38"/>
  <c r="U2510" i="38"/>
  <c r="F2510" i="38"/>
  <c r="E2510" i="38"/>
  <c r="D2510" i="38"/>
  <c r="C2510" i="38" s="1"/>
  <c r="U2509" i="38"/>
  <c r="F2509" i="38"/>
  <c r="E2509" i="38"/>
  <c r="D2509" i="38"/>
  <c r="C2509" i="38" s="1"/>
  <c r="U2508" i="38"/>
  <c r="F2508" i="38"/>
  <c r="E2508" i="38"/>
  <c r="D2508" i="38"/>
  <c r="C2508" i="38" s="1"/>
  <c r="U2507" i="38"/>
  <c r="F2507" i="38"/>
  <c r="E2507" i="38"/>
  <c r="D2507" i="38"/>
  <c r="C2507" i="38"/>
  <c r="U2506" i="38"/>
  <c r="F2506" i="38"/>
  <c r="E2506" i="38"/>
  <c r="D2506" i="38"/>
  <c r="U2505" i="38"/>
  <c r="F2505" i="38"/>
  <c r="E2505" i="38"/>
  <c r="D2505" i="38"/>
  <c r="C2505" i="38"/>
  <c r="U2504" i="38"/>
  <c r="F2504" i="38"/>
  <c r="E2504" i="38"/>
  <c r="D2504" i="38"/>
  <c r="C2504" i="38" s="1"/>
  <c r="U2503" i="38"/>
  <c r="F2503" i="38"/>
  <c r="E2503" i="38"/>
  <c r="D2503" i="38"/>
  <c r="C2503" i="38" s="1"/>
  <c r="U2502" i="38"/>
  <c r="F2502" i="38"/>
  <c r="E2502" i="38"/>
  <c r="D2502" i="38"/>
  <c r="C2502" i="38" s="1"/>
  <c r="U2501" i="38"/>
  <c r="F2501" i="38"/>
  <c r="E2501" i="38"/>
  <c r="D2501" i="38"/>
  <c r="C2501" i="38"/>
  <c r="U2500" i="38"/>
  <c r="F2500" i="38"/>
  <c r="E2500" i="38"/>
  <c r="D2500" i="38"/>
  <c r="C2500" i="38"/>
  <c r="U2499" i="38"/>
  <c r="F2499" i="38"/>
  <c r="C2499" i="38" s="1"/>
  <c r="E2499" i="38"/>
  <c r="D2499" i="38"/>
  <c r="U2498" i="38"/>
  <c r="F2498" i="38"/>
  <c r="C2498" i="38" s="1"/>
  <c r="E2498" i="38"/>
  <c r="D2498" i="38"/>
  <c r="U2497" i="38"/>
  <c r="F2497" i="38"/>
  <c r="E2497" i="38"/>
  <c r="D2497" i="38"/>
  <c r="C2497" i="38" s="1"/>
  <c r="U2496" i="38"/>
  <c r="F2496" i="38"/>
  <c r="E2496" i="38"/>
  <c r="D2496" i="38"/>
  <c r="C2496" i="38" s="1"/>
  <c r="U2495" i="38"/>
  <c r="F2495" i="38"/>
  <c r="E2495" i="38"/>
  <c r="C2495" i="38" s="1"/>
  <c r="D2495" i="38"/>
  <c r="U2494" i="38"/>
  <c r="F2494" i="38"/>
  <c r="E2494" i="38"/>
  <c r="D2494" i="38"/>
  <c r="C2494" i="38"/>
  <c r="U2493" i="38"/>
  <c r="F2493" i="38"/>
  <c r="E2493" i="38"/>
  <c r="D2493" i="38"/>
  <c r="U2492" i="38"/>
  <c r="F2492" i="38"/>
  <c r="E2492" i="38"/>
  <c r="D2492" i="38"/>
  <c r="C2492" i="38" s="1"/>
  <c r="U2491" i="38"/>
  <c r="F2491" i="38"/>
  <c r="E2491" i="38"/>
  <c r="D2491" i="38"/>
  <c r="C2491" i="38"/>
  <c r="U2490" i="38"/>
  <c r="F2490" i="38"/>
  <c r="E2490" i="38"/>
  <c r="D2490" i="38"/>
  <c r="C2490" i="38"/>
  <c r="U2489" i="38"/>
  <c r="F2489" i="38"/>
  <c r="E2489" i="38"/>
  <c r="D2489" i="38"/>
  <c r="C2489" i="38"/>
  <c r="U2488" i="38"/>
  <c r="F2488" i="38"/>
  <c r="E2488" i="38"/>
  <c r="D2488" i="38"/>
  <c r="C2488" i="38" s="1"/>
  <c r="U2487" i="38"/>
  <c r="F2487" i="38"/>
  <c r="E2487" i="38"/>
  <c r="C2487" i="38" s="1"/>
  <c r="D2487" i="38"/>
  <c r="U2486" i="38"/>
  <c r="F2486" i="38"/>
  <c r="E2486" i="38"/>
  <c r="D2486" i="38"/>
  <c r="C2486" i="38" s="1"/>
  <c r="U2485" i="38"/>
  <c r="F2485" i="38"/>
  <c r="E2485" i="38"/>
  <c r="D2485" i="38"/>
  <c r="C2485" i="38"/>
  <c r="U2484" i="38"/>
  <c r="F2484" i="38"/>
  <c r="E2484" i="38"/>
  <c r="C2484" i="38" s="1"/>
  <c r="D2484" i="38"/>
  <c r="U2483" i="38"/>
  <c r="F2483" i="38"/>
  <c r="C2483" i="38" s="1"/>
  <c r="E2483" i="38"/>
  <c r="D2483" i="38"/>
  <c r="U2482" i="38"/>
  <c r="F2482" i="38"/>
  <c r="C2482" i="38" s="1"/>
  <c r="E2482" i="38"/>
  <c r="D2482" i="38"/>
  <c r="U2481" i="38"/>
  <c r="F2481" i="38"/>
  <c r="E2481" i="38"/>
  <c r="C2481" i="38" s="1"/>
  <c r="D2481" i="38"/>
  <c r="U2480" i="38"/>
  <c r="F2480" i="38"/>
  <c r="E2480" i="38"/>
  <c r="D2480" i="38"/>
  <c r="U2479" i="38"/>
  <c r="F2479" i="38"/>
  <c r="E2479" i="38"/>
  <c r="C2479" i="38" s="1"/>
  <c r="D2479" i="38"/>
  <c r="U2478" i="38"/>
  <c r="F2478" i="38"/>
  <c r="E2478" i="38"/>
  <c r="D2478" i="38"/>
  <c r="C2478" i="38" s="1"/>
  <c r="U2477" i="38"/>
  <c r="F2477" i="38"/>
  <c r="E2477" i="38"/>
  <c r="D2477" i="38"/>
  <c r="C2477" i="38" s="1"/>
  <c r="U2476" i="38"/>
  <c r="F2476" i="38"/>
  <c r="E2476" i="38"/>
  <c r="D2476" i="38"/>
  <c r="C2476" i="38" s="1"/>
  <c r="U2475" i="38"/>
  <c r="F2475" i="38"/>
  <c r="E2475" i="38"/>
  <c r="D2475" i="38"/>
  <c r="C2475" i="38"/>
  <c r="U2474" i="38"/>
  <c r="F2474" i="38"/>
  <c r="E2474" i="38"/>
  <c r="D2474" i="38"/>
  <c r="C2474" i="38" s="1"/>
  <c r="U2473" i="38"/>
  <c r="F2473" i="38"/>
  <c r="E2473" i="38"/>
  <c r="D2473" i="38"/>
  <c r="C2473" i="38"/>
  <c r="U2472" i="38"/>
  <c r="F2472" i="38"/>
  <c r="E2472" i="38"/>
  <c r="D2472" i="38"/>
  <c r="C2472" i="38" s="1"/>
  <c r="U2471" i="38"/>
  <c r="F2471" i="38"/>
  <c r="E2471" i="38"/>
  <c r="D2471" i="38"/>
  <c r="C2471" i="38" s="1"/>
  <c r="U2470" i="38"/>
  <c r="F2470" i="38"/>
  <c r="E2470" i="38"/>
  <c r="D2470" i="38"/>
  <c r="C2470" i="38" s="1"/>
  <c r="U2469" i="38"/>
  <c r="F2469" i="38"/>
  <c r="E2469" i="38"/>
  <c r="D2469" i="38"/>
  <c r="C2469" i="38"/>
  <c r="U2468" i="38"/>
  <c r="F2468" i="38"/>
  <c r="E2468" i="38"/>
  <c r="D2468" i="38"/>
  <c r="C2468" i="38"/>
  <c r="U2467" i="38"/>
  <c r="F2467" i="38"/>
  <c r="C2467" i="38" s="1"/>
  <c r="E2467" i="38"/>
  <c r="D2467" i="38"/>
  <c r="U2466" i="38"/>
  <c r="F2466" i="38"/>
  <c r="C2466" i="38" s="1"/>
  <c r="E2466" i="38"/>
  <c r="D2466" i="38"/>
  <c r="U2465" i="38"/>
  <c r="F2465" i="38"/>
  <c r="E2465" i="38"/>
  <c r="D2465" i="38"/>
  <c r="C2465" i="38"/>
  <c r="U2464" i="38"/>
  <c r="F2464" i="38"/>
  <c r="E2464" i="38"/>
  <c r="D2464" i="38"/>
  <c r="C2464" i="38" s="1"/>
  <c r="U2463" i="38"/>
  <c r="F2463" i="38"/>
  <c r="E2463" i="38"/>
  <c r="D2463" i="38"/>
  <c r="C2463" i="38" s="1"/>
  <c r="U2462" i="38"/>
  <c r="F2462" i="38"/>
  <c r="E2462" i="38"/>
  <c r="D2462" i="38"/>
  <c r="C2462" i="38"/>
  <c r="U2461" i="38"/>
  <c r="F2461" i="38"/>
  <c r="E2461" i="38"/>
  <c r="D2461" i="38"/>
  <c r="C2461" i="38" s="1"/>
  <c r="U2460" i="38"/>
  <c r="F2460" i="38"/>
  <c r="E2460" i="38"/>
  <c r="D2460" i="38"/>
  <c r="C2460" i="38" s="1"/>
  <c r="U2459" i="38"/>
  <c r="F2459" i="38"/>
  <c r="E2459" i="38"/>
  <c r="D2459" i="38"/>
  <c r="C2459" i="38"/>
  <c r="U2458" i="38"/>
  <c r="F2458" i="38"/>
  <c r="E2458" i="38"/>
  <c r="D2458" i="38"/>
  <c r="C2458" i="38"/>
  <c r="U2457" i="38"/>
  <c r="F2457" i="38"/>
  <c r="E2457" i="38"/>
  <c r="D2457" i="38"/>
  <c r="C2457" i="38"/>
  <c r="U2456" i="38"/>
  <c r="F2456" i="38"/>
  <c r="E2456" i="38"/>
  <c r="D2456" i="38"/>
  <c r="C2456" i="38" s="1"/>
  <c r="U2455" i="38"/>
  <c r="F2455" i="38"/>
  <c r="E2455" i="38"/>
  <c r="C2455" i="38" s="1"/>
  <c r="D2455" i="38"/>
  <c r="U2454" i="38"/>
  <c r="F2454" i="38"/>
  <c r="E2454" i="38"/>
  <c r="D2454" i="38"/>
  <c r="C2454" i="38" s="1"/>
  <c r="U2453" i="38"/>
  <c r="F2453" i="38"/>
  <c r="E2453" i="38"/>
  <c r="D2453" i="38"/>
  <c r="C2453" i="38"/>
  <c r="U2452" i="38"/>
  <c r="F2452" i="38"/>
  <c r="E2452" i="38"/>
  <c r="C2452" i="38" s="1"/>
  <c r="D2452" i="38"/>
  <c r="U2451" i="38"/>
  <c r="F2451" i="38"/>
  <c r="C2451" i="38" s="1"/>
  <c r="E2451" i="38"/>
  <c r="D2451" i="38"/>
  <c r="U2450" i="38"/>
  <c r="F2450" i="38"/>
  <c r="C2450" i="38" s="1"/>
  <c r="E2450" i="38"/>
  <c r="D2450" i="38"/>
  <c r="U2449" i="38"/>
  <c r="F2449" i="38"/>
  <c r="E2449" i="38"/>
  <c r="C2449" i="38" s="1"/>
  <c r="D2449" i="38"/>
  <c r="U2448" i="38"/>
  <c r="F2448" i="38"/>
  <c r="E2448" i="38"/>
  <c r="D2448" i="38"/>
  <c r="U2447" i="38"/>
  <c r="F2447" i="38"/>
  <c r="E2447" i="38"/>
  <c r="C2447" i="38" s="1"/>
  <c r="D2447" i="38"/>
  <c r="U2446" i="38"/>
  <c r="F2446" i="38"/>
  <c r="E2446" i="38"/>
  <c r="D2446" i="38"/>
  <c r="C2446" i="38" s="1"/>
  <c r="U2445" i="38"/>
  <c r="F2445" i="38"/>
  <c r="E2445" i="38"/>
  <c r="D2445" i="38"/>
  <c r="C2445" i="38" s="1"/>
  <c r="U2444" i="38"/>
  <c r="F2444" i="38"/>
  <c r="E2444" i="38"/>
  <c r="D2444" i="38"/>
  <c r="C2444" i="38" s="1"/>
  <c r="U2443" i="38"/>
  <c r="F2443" i="38"/>
  <c r="E2443" i="38"/>
  <c r="D2443" i="38"/>
  <c r="C2443" i="38"/>
  <c r="U2442" i="38"/>
  <c r="F2442" i="38"/>
  <c r="E2442" i="38"/>
  <c r="D2442" i="38"/>
  <c r="C2442" i="38" s="1"/>
  <c r="U2441" i="38"/>
  <c r="F2441" i="38"/>
  <c r="E2441" i="38"/>
  <c r="D2441" i="38"/>
  <c r="C2441" i="38"/>
  <c r="U2440" i="38"/>
  <c r="F2440" i="38"/>
  <c r="E2440" i="38"/>
  <c r="D2440" i="38"/>
  <c r="C2440" i="38" s="1"/>
  <c r="U2439" i="38"/>
  <c r="F2439" i="38"/>
  <c r="E2439" i="38"/>
  <c r="D2439" i="38"/>
  <c r="C2439" i="38" s="1"/>
  <c r="U2438" i="38"/>
  <c r="F2438" i="38"/>
  <c r="E2438" i="38"/>
  <c r="D2438" i="38"/>
  <c r="C2438" i="38" s="1"/>
  <c r="U2437" i="38"/>
  <c r="F2437" i="38"/>
  <c r="E2437" i="38"/>
  <c r="D2437" i="38"/>
  <c r="C2437" i="38"/>
  <c r="U2436" i="38"/>
  <c r="F2436" i="38"/>
  <c r="E2436" i="38"/>
  <c r="C2436" i="38" s="1"/>
  <c r="D2436" i="38"/>
  <c r="U2435" i="38"/>
  <c r="F2435" i="38"/>
  <c r="C2435" i="38" s="1"/>
  <c r="E2435" i="38"/>
  <c r="D2435" i="38"/>
  <c r="U2434" i="38"/>
  <c r="F2434" i="38"/>
  <c r="C2434" i="38" s="1"/>
  <c r="E2434" i="38"/>
  <c r="D2434" i="38"/>
  <c r="U2433" i="38"/>
  <c r="F2433" i="38"/>
  <c r="E2433" i="38"/>
  <c r="D2433" i="38"/>
  <c r="C2433" i="38"/>
  <c r="U2432" i="38"/>
  <c r="F2432" i="38"/>
  <c r="E2432" i="38"/>
  <c r="D2432" i="38"/>
  <c r="U2431" i="38"/>
  <c r="F2431" i="38"/>
  <c r="E2431" i="38"/>
  <c r="C2431" i="38" s="1"/>
  <c r="D2431" i="38"/>
  <c r="U2430" i="38"/>
  <c r="F2430" i="38"/>
  <c r="E2430" i="38"/>
  <c r="D2430" i="38"/>
  <c r="C2430" i="38"/>
  <c r="U2429" i="38"/>
  <c r="F2429" i="38"/>
  <c r="E2429" i="38"/>
  <c r="D2429" i="38"/>
  <c r="C2429" i="38" s="1"/>
  <c r="U2428" i="38"/>
  <c r="F2428" i="38"/>
  <c r="E2428" i="38"/>
  <c r="D2428" i="38"/>
  <c r="C2428" i="38" s="1"/>
  <c r="U2427" i="38"/>
  <c r="F2427" i="38"/>
  <c r="E2427" i="38"/>
  <c r="D2427" i="38"/>
  <c r="C2427" i="38"/>
  <c r="U2426" i="38"/>
  <c r="F2426" i="38"/>
  <c r="E2426" i="38"/>
  <c r="D2426" i="38"/>
  <c r="C2426" i="38"/>
  <c r="U2425" i="38"/>
  <c r="F2425" i="38"/>
  <c r="E2425" i="38"/>
  <c r="D2425" i="38"/>
  <c r="C2425" i="38"/>
  <c r="U2424" i="38"/>
  <c r="F2424" i="38"/>
  <c r="E2424" i="38"/>
  <c r="D2424" i="38"/>
  <c r="C2424" i="38" s="1"/>
  <c r="U2423" i="38"/>
  <c r="F2423" i="38"/>
  <c r="E2423" i="38"/>
  <c r="C2423" i="38" s="1"/>
  <c r="D2423" i="38"/>
  <c r="U2422" i="38"/>
  <c r="F2422" i="38"/>
  <c r="E2422" i="38"/>
  <c r="D2422" i="38"/>
  <c r="C2422" i="38" s="1"/>
  <c r="U2421" i="38"/>
  <c r="F2421" i="38"/>
  <c r="E2421" i="38"/>
  <c r="D2421" i="38"/>
  <c r="C2421" i="38"/>
  <c r="U2420" i="38"/>
  <c r="F2420" i="38"/>
  <c r="E2420" i="38"/>
  <c r="C2420" i="38" s="1"/>
  <c r="D2420" i="38"/>
  <c r="U2419" i="38"/>
  <c r="F2419" i="38"/>
  <c r="C2419" i="38" s="1"/>
  <c r="E2419" i="38"/>
  <c r="D2419" i="38"/>
  <c r="U2418" i="38"/>
  <c r="F2418" i="38"/>
  <c r="C2418" i="38" s="1"/>
  <c r="E2418" i="38"/>
  <c r="D2418" i="38"/>
  <c r="U2417" i="38"/>
  <c r="F2417" i="38"/>
  <c r="E2417" i="38"/>
  <c r="C2417" i="38" s="1"/>
  <c r="D2417" i="38"/>
  <c r="U2416" i="38"/>
  <c r="F2416" i="38"/>
  <c r="E2416" i="38"/>
  <c r="D2416" i="38"/>
  <c r="U2415" i="38"/>
  <c r="F2415" i="38"/>
  <c r="E2415" i="38"/>
  <c r="D2415" i="38"/>
  <c r="C2415" i="38" s="1"/>
  <c r="U2414" i="38"/>
  <c r="F2414" i="38"/>
  <c r="E2414" i="38"/>
  <c r="D2414" i="38"/>
  <c r="C2414" i="38" s="1"/>
  <c r="U2413" i="38"/>
  <c r="F2413" i="38"/>
  <c r="E2413" i="38"/>
  <c r="D2413" i="38"/>
  <c r="C2413" i="38" s="1"/>
  <c r="U2412" i="38"/>
  <c r="F2412" i="38"/>
  <c r="E2412" i="38"/>
  <c r="D2412" i="38"/>
  <c r="C2412" i="38" s="1"/>
  <c r="U2411" i="38"/>
  <c r="F2411" i="38"/>
  <c r="E2411" i="38"/>
  <c r="D2411" i="38"/>
  <c r="C2411" i="38"/>
  <c r="U2410" i="38"/>
  <c r="F2410" i="38"/>
  <c r="E2410" i="38"/>
  <c r="D2410" i="38"/>
  <c r="U2409" i="38"/>
  <c r="F2409" i="38"/>
  <c r="E2409" i="38"/>
  <c r="D2409" i="38"/>
  <c r="C2409" i="38"/>
  <c r="U2408" i="38"/>
  <c r="F2408" i="38"/>
  <c r="E2408" i="38"/>
  <c r="D2408" i="38"/>
  <c r="C2408" i="38" s="1"/>
  <c r="U2407" i="38"/>
  <c r="F2407" i="38"/>
  <c r="E2407" i="38"/>
  <c r="D2407" i="38"/>
  <c r="C2407" i="38" s="1"/>
  <c r="U2406" i="38"/>
  <c r="F2406" i="38"/>
  <c r="E2406" i="38"/>
  <c r="D2406" i="38"/>
  <c r="C2406" i="38" s="1"/>
  <c r="U2405" i="38"/>
  <c r="F2405" i="38"/>
  <c r="E2405" i="38"/>
  <c r="D2405" i="38"/>
  <c r="C2405" i="38"/>
  <c r="U2404" i="38"/>
  <c r="F2404" i="38"/>
  <c r="E2404" i="38"/>
  <c r="C2404" i="38" s="1"/>
  <c r="D2404" i="38"/>
  <c r="U2403" i="38"/>
  <c r="F2403" i="38"/>
  <c r="C2403" i="38" s="1"/>
  <c r="E2403" i="38"/>
  <c r="D2403" i="38"/>
  <c r="U2402" i="38"/>
  <c r="F2402" i="38"/>
  <c r="C2402" i="38" s="1"/>
  <c r="E2402" i="38"/>
  <c r="D2402" i="38"/>
  <c r="U2401" i="38"/>
  <c r="F2401" i="38"/>
  <c r="E2401" i="38"/>
  <c r="D2401" i="38"/>
  <c r="C2401" i="38" s="1"/>
  <c r="U2400" i="38"/>
  <c r="F2400" i="38"/>
  <c r="E2400" i="38"/>
  <c r="D2400" i="38"/>
  <c r="C2400" i="38" s="1"/>
  <c r="U2399" i="38"/>
  <c r="F2399" i="38"/>
  <c r="E2399" i="38"/>
  <c r="D2399" i="38"/>
  <c r="C2399" i="38" s="1"/>
  <c r="U2398" i="38"/>
  <c r="F2398" i="38"/>
  <c r="E2398" i="38"/>
  <c r="D2398" i="38"/>
  <c r="C2398" i="38"/>
  <c r="U2397" i="38"/>
  <c r="F2397" i="38"/>
  <c r="E2397" i="38"/>
  <c r="D2397" i="38"/>
  <c r="U2396" i="38"/>
  <c r="F2396" i="38"/>
  <c r="E2396" i="38"/>
  <c r="D2396" i="38"/>
  <c r="C2396" i="38" s="1"/>
  <c r="U2395" i="38"/>
  <c r="F2395" i="38"/>
  <c r="E2395" i="38"/>
  <c r="D2395" i="38"/>
  <c r="C2395" i="38"/>
  <c r="U2394" i="38"/>
  <c r="F2394" i="38"/>
  <c r="E2394" i="38"/>
  <c r="D2394" i="38"/>
  <c r="C2394" i="38"/>
  <c r="U2393" i="38"/>
  <c r="F2393" i="38"/>
  <c r="E2393" i="38"/>
  <c r="D2393" i="38"/>
  <c r="C2393" i="38"/>
  <c r="U2392" i="38"/>
  <c r="F2392" i="38"/>
  <c r="E2392" i="38"/>
  <c r="D2392" i="38"/>
  <c r="C2392" i="38" s="1"/>
  <c r="U2391" i="38"/>
  <c r="F2391" i="38"/>
  <c r="E2391" i="38"/>
  <c r="C2391" i="38" s="1"/>
  <c r="D2391" i="38"/>
  <c r="U2390" i="38"/>
  <c r="F2390" i="38"/>
  <c r="E2390" i="38"/>
  <c r="D2390" i="38"/>
  <c r="C2390" i="38" s="1"/>
  <c r="U2389" i="38"/>
  <c r="F2389" i="38"/>
  <c r="E2389" i="38"/>
  <c r="D2389" i="38"/>
  <c r="C2389" i="38"/>
  <c r="U2388" i="38"/>
  <c r="F2388" i="38"/>
  <c r="E2388" i="38"/>
  <c r="C2388" i="38" s="1"/>
  <c r="D2388" i="38"/>
  <c r="U2387" i="38"/>
  <c r="F2387" i="38"/>
  <c r="C2387" i="38" s="1"/>
  <c r="E2387" i="38"/>
  <c r="D2387" i="38"/>
  <c r="U2386" i="38"/>
  <c r="F2386" i="38"/>
  <c r="C2386" i="38" s="1"/>
  <c r="E2386" i="38"/>
  <c r="D2386" i="38"/>
  <c r="U2385" i="38"/>
  <c r="F2385" i="38"/>
  <c r="E2385" i="38"/>
  <c r="C2385" i="38" s="1"/>
  <c r="D2385" i="38"/>
  <c r="U2384" i="38"/>
  <c r="F2384" i="38"/>
  <c r="E2384" i="38"/>
  <c r="D2384" i="38"/>
  <c r="U2383" i="38"/>
  <c r="F2383" i="38"/>
  <c r="E2383" i="38"/>
  <c r="D2383" i="38"/>
  <c r="C2383" i="38" s="1"/>
  <c r="U2382" i="38"/>
  <c r="F2382" i="38"/>
  <c r="E2382" i="38"/>
  <c r="D2382" i="38"/>
  <c r="C2382" i="38" s="1"/>
  <c r="U2381" i="38"/>
  <c r="F2381" i="38"/>
  <c r="E2381" i="38"/>
  <c r="D2381" i="38"/>
  <c r="C2381" i="38" s="1"/>
  <c r="U2380" i="38"/>
  <c r="F2380" i="38"/>
  <c r="E2380" i="38"/>
  <c r="D2380" i="38"/>
  <c r="C2380" i="38" s="1"/>
  <c r="U2379" i="38"/>
  <c r="F2379" i="38"/>
  <c r="E2379" i="38"/>
  <c r="D2379" i="38"/>
  <c r="C2379" i="38"/>
  <c r="U2378" i="38"/>
  <c r="F2378" i="38"/>
  <c r="E2378" i="38"/>
  <c r="D2378" i="38"/>
  <c r="U2377" i="38"/>
  <c r="F2377" i="38"/>
  <c r="E2377" i="38"/>
  <c r="D2377" i="38"/>
  <c r="C2377" i="38"/>
  <c r="U2376" i="38"/>
  <c r="F2376" i="38"/>
  <c r="E2376" i="38"/>
  <c r="D2376" i="38"/>
  <c r="C2376" i="38" s="1"/>
  <c r="U2375" i="38"/>
  <c r="F2375" i="38"/>
  <c r="E2375" i="38"/>
  <c r="D2375" i="38"/>
  <c r="C2375" i="38" s="1"/>
  <c r="U2374" i="38"/>
  <c r="F2374" i="38"/>
  <c r="E2374" i="38"/>
  <c r="D2374" i="38"/>
  <c r="C2374" i="38" s="1"/>
  <c r="U2373" i="38"/>
  <c r="F2373" i="38"/>
  <c r="E2373" i="38"/>
  <c r="D2373" i="38"/>
  <c r="C2373" i="38"/>
  <c r="U2372" i="38"/>
  <c r="F2372" i="38"/>
  <c r="E2372" i="38"/>
  <c r="D2372" i="38"/>
  <c r="C2372" i="38"/>
  <c r="U2371" i="38"/>
  <c r="F2371" i="38"/>
  <c r="C2371" i="38" s="1"/>
  <c r="E2371" i="38"/>
  <c r="D2371" i="38"/>
  <c r="U2370" i="38"/>
  <c r="F2370" i="38"/>
  <c r="C2370" i="38" s="1"/>
  <c r="E2370" i="38"/>
  <c r="D2370" i="38"/>
  <c r="U2369" i="38"/>
  <c r="F2369" i="38"/>
  <c r="E2369" i="38"/>
  <c r="D2369" i="38"/>
  <c r="C2369" i="38" s="1"/>
  <c r="U2368" i="38"/>
  <c r="F2368" i="38"/>
  <c r="E2368" i="38"/>
  <c r="C2368" i="38" s="1"/>
  <c r="D2368" i="38"/>
  <c r="U2367" i="38"/>
  <c r="F2367" i="38"/>
  <c r="E2367" i="38"/>
  <c r="D2367" i="38"/>
  <c r="C2367" i="38" s="1"/>
  <c r="U2366" i="38"/>
  <c r="F2366" i="38"/>
  <c r="E2366" i="38"/>
  <c r="D2366" i="38"/>
  <c r="C2366" i="38"/>
  <c r="U2365" i="38"/>
  <c r="F2365" i="38"/>
  <c r="E2365" i="38"/>
  <c r="D2365" i="38"/>
  <c r="C2365" i="38" s="1"/>
  <c r="U2364" i="38"/>
  <c r="F2364" i="38"/>
  <c r="E2364" i="38"/>
  <c r="D2364" i="38"/>
  <c r="C2364" i="38" s="1"/>
  <c r="U2363" i="38"/>
  <c r="F2363" i="38"/>
  <c r="E2363" i="38"/>
  <c r="D2363" i="38"/>
  <c r="C2363" i="38"/>
  <c r="U2362" i="38"/>
  <c r="F2362" i="38"/>
  <c r="E2362" i="38"/>
  <c r="D2362" i="38"/>
  <c r="C2362" i="38"/>
  <c r="U2361" i="38"/>
  <c r="F2361" i="38"/>
  <c r="E2361" i="38"/>
  <c r="D2361" i="38"/>
  <c r="C2361" i="38"/>
  <c r="U2360" i="38"/>
  <c r="F2360" i="38"/>
  <c r="E2360" i="38"/>
  <c r="D2360" i="38"/>
  <c r="C2360" i="38" s="1"/>
  <c r="U2359" i="38"/>
  <c r="F2359" i="38"/>
  <c r="E2359" i="38"/>
  <c r="C2359" i="38" s="1"/>
  <c r="D2359" i="38"/>
  <c r="U2358" i="38"/>
  <c r="F2358" i="38"/>
  <c r="E2358" i="38"/>
  <c r="D2358" i="38"/>
  <c r="C2358" i="38" s="1"/>
  <c r="U2357" i="38"/>
  <c r="F2357" i="38"/>
  <c r="E2357" i="38"/>
  <c r="D2357" i="38"/>
  <c r="C2357" i="38"/>
  <c r="U2356" i="38"/>
  <c r="F2356" i="38"/>
  <c r="E2356" i="38"/>
  <c r="C2356" i="38" s="1"/>
  <c r="D2356" i="38"/>
  <c r="U2355" i="38"/>
  <c r="F2355" i="38"/>
  <c r="C2355" i="38" s="1"/>
  <c r="E2355" i="38"/>
  <c r="D2355" i="38"/>
  <c r="U2354" i="38"/>
  <c r="F2354" i="38"/>
  <c r="C2354" i="38" s="1"/>
  <c r="E2354" i="38"/>
  <c r="D2354" i="38"/>
  <c r="U2353" i="38"/>
  <c r="F2353" i="38"/>
  <c r="E2353" i="38"/>
  <c r="C2353" i="38" s="1"/>
  <c r="D2353" i="38"/>
  <c r="U2352" i="38"/>
  <c r="F2352" i="38"/>
  <c r="E2352" i="38"/>
  <c r="C2352" i="38" s="1"/>
  <c r="D2352" i="38"/>
  <c r="U2351" i="38"/>
  <c r="F2351" i="38"/>
  <c r="E2351" i="38"/>
  <c r="D2351" i="38"/>
  <c r="C2351" i="38" s="1"/>
  <c r="U2350" i="38"/>
  <c r="F2350" i="38"/>
  <c r="E2350" i="38"/>
  <c r="D2350" i="38"/>
  <c r="C2350" i="38" s="1"/>
  <c r="U2349" i="38"/>
  <c r="F2349" i="38"/>
  <c r="E2349" i="38"/>
  <c r="D2349" i="38"/>
  <c r="C2349" i="38" s="1"/>
  <c r="U2348" i="38"/>
  <c r="F2348" i="38"/>
  <c r="E2348" i="38"/>
  <c r="D2348" i="38"/>
  <c r="C2348" i="38" s="1"/>
  <c r="U2347" i="38"/>
  <c r="F2347" i="38"/>
  <c r="E2347" i="38"/>
  <c r="D2347" i="38"/>
  <c r="C2347" i="38"/>
  <c r="U2346" i="38"/>
  <c r="F2346" i="38"/>
  <c r="E2346" i="38"/>
  <c r="D2346" i="38"/>
  <c r="C2346" i="38" s="1"/>
  <c r="U2345" i="38"/>
  <c r="F2345" i="38"/>
  <c r="E2345" i="38"/>
  <c r="D2345" i="38"/>
  <c r="C2345" i="38"/>
  <c r="U2344" i="38"/>
  <c r="F2344" i="38"/>
  <c r="E2344" i="38"/>
  <c r="D2344" i="38"/>
  <c r="C2344" i="38" s="1"/>
  <c r="U2343" i="38"/>
  <c r="F2343" i="38"/>
  <c r="E2343" i="38"/>
  <c r="D2343" i="38"/>
  <c r="U2342" i="38"/>
  <c r="F2342" i="38"/>
  <c r="E2342" i="38"/>
  <c r="D2342" i="38"/>
  <c r="C2342" i="38" s="1"/>
  <c r="U2341" i="38"/>
  <c r="F2341" i="38"/>
  <c r="E2341" i="38"/>
  <c r="D2341" i="38"/>
  <c r="C2341" i="38"/>
  <c r="U2339" i="38"/>
  <c r="F2339" i="38"/>
  <c r="E2339" i="38"/>
  <c r="D2339" i="38"/>
  <c r="C2339" i="38"/>
  <c r="U2338" i="38"/>
  <c r="F2338" i="38"/>
  <c r="C2338" i="38" s="1"/>
  <c r="E2338" i="38"/>
  <c r="D2338" i="38"/>
  <c r="U2337" i="38"/>
  <c r="F2337" i="38"/>
  <c r="C2337" i="38" s="1"/>
  <c r="E2337" i="38"/>
  <c r="D2337" i="38"/>
  <c r="U2336" i="38"/>
  <c r="F2336" i="38"/>
  <c r="E2336" i="38"/>
  <c r="D2336" i="38"/>
  <c r="C2336" i="38"/>
  <c r="U2335" i="38"/>
  <c r="F2335" i="38"/>
  <c r="E2335" i="38"/>
  <c r="C2335" i="38" s="1"/>
  <c r="D2335" i="38"/>
  <c r="U2334" i="38"/>
  <c r="F2334" i="38"/>
  <c r="E2334" i="38"/>
  <c r="D2334" i="38"/>
  <c r="C2334" i="38" s="1"/>
  <c r="U2333" i="38"/>
  <c r="F2333" i="38"/>
  <c r="E2333" i="38"/>
  <c r="D2333" i="38"/>
  <c r="C2333" i="38"/>
  <c r="U2332" i="38"/>
  <c r="F2332" i="38"/>
  <c r="E2332" i="38"/>
  <c r="D2332" i="38"/>
  <c r="C2332" i="38" s="1"/>
  <c r="U2331" i="38"/>
  <c r="F2331" i="38"/>
  <c r="E2331" i="38"/>
  <c r="D2331" i="38"/>
  <c r="C2331" i="38" s="1"/>
  <c r="U2330" i="38"/>
  <c r="F2330" i="38"/>
  <c r="E2330" i="38"/>
  <c r="D2330" i="38"/>
  <c r="C2330" i="38"/>
  <c r="U2329" i="38"/>
  <c r="F2329" i="38"/>
  <c r="E2329" i="38"/>
  <c r="D2329" i="38"/>
  <c r="C2329" i="38"/>
  <c r="U2328" i="38"/>
  <c r="F2328" i="38"/>
  <c r="E2328" i="38"/>
  <c r="D2328" i="38"/>
  <c r="C2328" i="38"/>
  <c r="U2327" i="38"/>
  <c r="F2327" i="38"/>
  <c r="E2327" i="38"/>
  <c r="D2327" i="38"/>
  <c r="C2327" i="38" s="1"/>
  <c r="U2326" i="38"/>
  <c r="F2326" i="38"/>
  <c r="E2326" i="38"/>
  <c r="C2326" i="38" s="1"/>
  <c r="D2326" i="38"/>
  <c r="U2325" i="38"/>
  <c r="F2325" i="38"/>
  <c r="E2325" i="38"/>
  <c r="D2325" i="38"/>
  <c r="C2325" i="38" s="1"/>
  <c r="U2324" i="38"/>
  <c r="F2324" i="38"/>
  <c r="E2324" i="38"/>
  <c r="D2324" i="38"/>
  <c r="C2324" i="38"/>
  <c r="U2323" i="38"/>
  <c r="F2323" i="38"/>
  <c r="E2323" i="38"/>
  <c r="C2323" i="38" s="1"/>
  <c r="D2323" i="38"/>
  <c r="U2322" i="38"/>
  <c r="F2322" i="38"/>
  <c r="C2322" i="38" s="1"/>
  <c r="E2322" i="38"/>
  <c r="D2322" i="38"/>
  <c r="U2321" i="38"/>
  <c r="F2321" i="38"/>
  <c r="C2321" i="38" s="1"/>
  <c r="E2321" i="38"/>
  <c r="D2321" i="38"/>
  <c r="U2320" i="38"/>
  <c r="F2320" i="38"/>
  <c r="E2320" i="38"/>
  <c r="C2320" i="38" s="1"/>
  <c r="D2320" i="38"/>
  <c r="U2319" i="38"/>
  <c r="F2319" i="38"/>
  <c r="E2319" i="38"/>
  <c r="C2319" i="38" s="1"/>
  <c r="D2319" i="38"/>
  <c r="U2318" i="38"/>
  <c r="F2318" i="38"/>
  <c r="E2318" i="38"/>
  <c r="D2318" i="38"/>
  <c r="U2317" i="38"/>
  <c r="F2317" i="38"/>
  <c r="E2317" i="38"/>
  <c r="D2317" i="38"/>
  <c r="C2317" i="38" s="1"/>
  <c r="U2316" i="38"/>
  <c r="F2316" i="38"/>
  <c r="E2316" i="38"/>
  <c r="D2316" i="38"/>
  <c r="C2316" i="38" s="1"/>
  <c r="U2315" i="38"/>
  <c r="F2315" i="38"/>
  <c r="E2315" i="38"/>
  <c r="D2315" i="38"/>
  <c r="C2315" i="38" s="1"/>
  <c r="U2314" i="38"/>
  <c r="F2314" i="38"/>
  <c r="E2314" i="38"/>
  <c r="D2314" i="38"/>
  <c r="C2314" i="38"/>
  <c r="U2313" i="38"/>
  <c r="F2313" i="38"/>
  <c r="E2313" i="38"/>
  <c r="D2313" i="38"/>
  <c r="C2313" i="38" s="1"/>
  <c r="U2312" i="38"/>
  <c r="F2312" i="38"/>
  <c r="E2312" i="38"/>
  <c r="D2312" i="38"/>
  <c r="C2312" i="38"/>
  <c r="U2311" i="38"/>
  <c r="F2311" i="38"/>
  <c r="E2311" i="38"/>
  <c r="D2311" i="38"/>
  <c r="C2311" i="38" s="1"/>
  <c r="U2310" i="38"/>
  <c r="F2310" i="38"/>
  <c r="E2310" i="38"/>
  <c r="D2310" i="38"/>
  <c r="U2309" i="38"/>
  <c r="F2309" i="38"/>
  <c r="E2309" i="38"/>
  <c r="D2309" i="38"/>
  <c r="C2309" i="38"/>
  <c r="U2308" i="38"/>
  <c r="F2308" i="38"/>
  <c r="E2308" i="38"/>
  <c r="D2308" i="38"/>
  <c r="C2308" i="38"/>
  <c r="U2307" i="38"/>
  <c r="F2307" i="38"/>
  <c r="E2307" i="38"/>
  <c r="D2307" i="38"/>
  <c r="C2307" i="38" s="1"/>
  <c r="U2306" i="38"/>
  <c r="F2306" i="38"/>
  <c r="C2306" i="38" s="1"/>
  <c r="E2306" i="38"/>
  <c r="D2306" i="38"/>
  <c r="U2305" i="38"/>
  <c r="F2305" i="38"/>
  <c r="C2305" i="38" s="1"/>
  <c r="E2305" i="38"/>
  <c r="D2305" i="38"/>
  <c r="U2304" i="38"/>
  <c r="F2304" i="38"/>
  <c r="E2304" i="38"/>
  <c r="D2304" i="38"/>
  <c r="C2304" i="38"/>
  <c r="U2303" i="38"/>
  <c r="F2303" i="38"/>
  <c r="E2303" i="38"/>
  <c r="D2303" i="38"/>
  <c r="U2302" i="38"/>
  <c r="F2302" i="38"/>
  <c r="E2302" i="38"/>
  <c r="C2302" i="38" s="1"/>
  <c r="D2302" i="38"/>
  <c r="U2301" i="38"/>
  <c r="F2301" i="38"/>
  <c r="E2301" i="38"/>
  <c r="D2301" i="38"/>
  <c r="C2301" i="38" s="1"/>
  <c r="U2300" i="38"/>
  <c r="F2300" i="38"/>
  <c r="E2300" i="38"/>
  <c r="D2300" i="38"/>
  <c r="C2300" i="38" s="1"/>
  <c r="U2299" i="38"/>
  <c r="F2299" i="38"/>
  <c r="E2299" i="38"/>
  <c r="D2299" i="38"/>
  <c r="C2299" i="38" s="1"/>
  <c r="U2298" i="38"/>
  <c r="F2298" i="38"/>
  <c r="E2298" i="38"/>
  <c r="D2298" i="38"/>
  <c r="C2298" i="38"/>
  <c r="U2297" i="38"/>
  <c r="F2297" i="38"/>
  <c r="E2297" i="38"/>
  <c r="D2297" i="38"/>
  <c r="C2297" i="38"/>
  <c r="U2296" i="38"/>
  <c r="F2296" i="38"/>
  <c r="E2296" i="38"/>
  <c r="D2296" i="38"/>
  <c r="C2296" i="38"/>
  <c r="U2295" i="38"/>
  <c r="F2295" i="38"/>
  <c r="E2295" i="38"/>
  <c r="D2295" i="38"/>
  <c r="C2295" i="38" s="1"/>
  <c r="U2294" i="38"/>
  <c r="F2294" i="38"/>
  <c r="E2294" i="38"/>
  <c r="D2294" i="38"/>
  <c r="C2294" i="38" s="1"/>
  <c r="U2293" i="38"/>
  <c r="F2293" i="38"/>
  <c r="E2293" i="38"/>
  <c r="D2293" i="38"/>
  <c r="C2293" i="38"/>
  <c r="U2292" i="38"/>
  <c r="F2292" i="38"/>
  <c r="E2292" i="38"/>
  <c r="D2292" i="38"/>
  <c r="C2292" i="38"/>
  <c r="U2291" i="38"/>
  <c r="F2291" i="38"/>
  <c r="E2291" i="38"/>
  <c r="C2291" i="38" s="1"/>
  <c r="D2291" i="38"/>
  <c r="U2290" i="38"/>
  <c r="F2290" i="38"/>
  <c r="C2290" i="38" s="1"/>
  <c r="E2290" i="38"/>
  <c r="D2290" i="38"/>
  <c r="U2289" i="38"/>
  <c r="F2289" i="38"/>
  <c r="C2289" i="38" s="1"/>
  <c r="E2289" i="38"/>
  <c r="D2289" i="38"/>
  <c r="U2288" i="38"/>
  <c r="F2288" i="38"/>
  <c r="E2288" i="38"/>
  <c r="D2288" i="38"/>
  <c r="C2288" i="38" s="1"/>
  <c r="U2287" i="38"/>
  <c r="F2287" i="38"/>
  <c r="E2287" i="38"/>
  <c r="C2287" i="38" s="1"/>
  <c r="D2287" i="38"/>
  <c r="U2286" i="38"/>
  <c r="F2286" i="38"/>
  <c r="E2286" i="38"/>
  <c r="D2286" i="38"/>
  <c r="U2285" i="38"/>
  <c r="F2285" i="38"/>
  <c r="E2285" i="38"/>
  <c r="D2285" i="38"/>
  <c r="C2285" i="38" s="1"/>
  <c r="U2284" i="38"/>
  <c r="F2284" i="38"/>
  <c r="E2284" i="38"/>
  <c r="D2284" i="38"/>
  <c r="U2283" i="38"/>
  <c r="F2283" i="38"/>
  <c r="E2283" i="38"/>
  <c r="D2283" i="38"/>
  <c r="C2283" i="38" s="1"/>
  <c r="U2282" i="38"/>
  <c r="F2282" i="38"/>
  <c r="E2282" i="38"/>
  <c r="D2282" i="38"/>
  <c r="C2282" i="38"/>
  <c r="U2281" i="38"/>
  <c r="F2281" i="38"/>
  <c r="E2281" i="38"/>
  <c r="D2281" i="38"/>
  <c r="C2281" i="38"/>
  <c r="U2280" i="38"/>
  <c r="F2280" i="38"/>
  <c r="E2280" i="38"/>
  <c r="D2280" i="38"/>
  <c r="C2280" i="38"/>
  <c r="U2279" i="38"/>
  <c r="F2279" i="38"/>
  <c r="E2279" i="38"/>
  <c r="D2279" i="38"/>
  <c r="C2279" i="38" s="1"/>
  <c r="U2278" i="38"/>
  <c r="F2278" i="38"/>
  <c r="E2278" i="38"/>
  <c r="D2278" i="38"/>
  <c r="C2278" i="38" s="1"/>
  <c r="U2277" i="38"/>
  <c r="F2277" i="38"/>
  <c r="E2277" i="38"/>
  <c r="D2277" i="38"/>
  <c r="C2277" i="38"/>
  <c r="U2276" i="38"/>
  <c r="F2276" i="38"/>
  <c r="E2276" i="38"/>
  <c r="D2276" i="38"/>
  <c r="C2276" i="38"/>
  <c r="U2275" i="38"/>
  <c r="F2275" i="38"/>
  <c r="E2275" i="38"/>
  <c r="D2275" i="38"/>
  <c r="U2274" i="38"/>
  <c r="F2274" i="38"/>
  <c r="C2274" i="38" s="1"/>
  <c r="E2274" i="38"/>
  <c r="D2274" i="38"/>
  <c r="U2273" i="38"/>
  <c r="F2273" i="38"/>
  <c r="C2273" i="38" s="1"/>
  <c r="E2273" i="38"/>
  <c r="D2273" i="38"/>
  <c r="U2272" i="38"/>
  <c r="F2272" i="38"/>
  <c r="E2272" i="38"/>
  <c r="D2272" i="38"/>
  <c r="C2272" i="38" s="1"/>
  <c r="U2271" i="38"/>
  <c r="F2271" i="38"/>
  <c r="E2271" i="38"/>
  <c r="C2271" i="38" s="1"/>
  <c r="D2271" i="38"/>
  <c r="U2270" i="38"/>
  <c r="F2270" i="38"/>
  <c r="E2270" i="38"/>
  <c r="D2270" i="38"/>
  <c r="C2270" i="38" s="1"/>
  <c r="U2269" i="38"/>
  <c r="F2269" i="38"/>
  <c r="E2269" i="38"/>
  <c r="D2269" i="38"/>
  <c r="C2269" i="38"/>
  <c r="U2268" i="38"/>
  <c r="F2268" i="38"/>
  <c r="E2268" i="38"/>
  <c r="D2268" i="38"/>
  <c r="C2268" i="38" s="1"/>
  <c r="U2267" i="38"/>
  <c r="F2267" i="38"/>
  <c r="E2267" i="38"/>
  <c r="D2267" i="38"/>
  <c r="C2267" i="38" s="1"/>
  <c r="U2266" i="38"/>
  <c r="F2266" i="38"/>
  <c r="E2266" i="38"/>
  <c r="D2266" i="38"/>
  <c r="C2266" i="38"/>
  <c r="U2265" i="38"/>
  <c r="F2265" i="38"/>
  <c r="E2265" i="38"/>
  <c r="C2265" i="38" s="1"/>
  <c r="D2265" i="38"/>
  <c r="U2264" i="38"/>
  <c r="F2264" i="38"/>
  <c r="E2264" i="38"/>
  <c r="D2264" i="38"/>
  <c r="C2264" i="38"/>
  <c r="U2263" i="38"/>
  <c r="F2263" i="38"/>
  <c r="E2263" i="38"/>
  <c r="D2263" i="38"/>
  <c r="C2263" i="38" s="1"/>
  <c r="U2262" i="38"/>
  <c r="F2262" i="38"/>
  <c r="E2262" i="38"/>
  <c r="D2262" i="38"/>
  <c r="C2262" i="38"/>
  <c r="U2261" i="38"/>
  <c r="F2261" i="38"/>
  <c r="E2261" i="38"/>
  <c r="D2261" i="38"/>
  <c r="C2261" i="38"/>
  <c r="U2260" i="38"/>
  <c r="F2260" i="38"/>
  <c r="E2260" i="38"/>
  <c r="D2260" i="38"/>
  <c r="C2260" i="38"/>
  <c r="U2259" i="38"/>
  <c r="F2259" i="38"/>
  <c r="E2259" i="38"/>
  <c r="D2259" i="38"/>
  <c r="C2259" i="38"/>
  <c r="U2258" i="38"/>
  <c r="F2258" i="38"/>
  <c r="C2258" i="38" s="1"/>
  <c r="E2258" i="38"/>
  <c r="D2258" i="38"/>
  <c r="U2257" i="38"/>
  <c r="F2257" i="38"/>
  <c r="C2257" i="38" s="1"/>
  <c r="E2257" i="38"/>
  <c r="D2257" i="38"/>
  <c r="U2256" i="38"/>
  <c r="F2256" i="38"/>
  <c r="E2256" i="38"/>
  <c r="D2256" i="38"/>
  <c r="C2256" i="38" s="1"/>
  <c r="U2255" i="38"/>
  <c r="F2255" i="38"/>
  <c r="E2255" i="38"/>
  <c r="C2255" i="38" s="1"/>
  <c r="D2255" i="38"/>
  <c r="U2254" i="38"/>
  <c r="F2254" i="38"/>
  <c r="E2254" i="38"/>
  <c r="D2254" i="38"/>
  <c r="U2253" i="38"/>
  <c r="F2253" i="38"/>
  <c r="E2253" i="38"/>
  <c r="D2253" i="38"/>
  <c r="C2253" i="38"/>
  <c r="U2252" i="38"/>
  <c r="F2252" i="38"/>
  <c r="E2252" i="38"/>
  <c r="D2252" i="38"/>
  <c r="U2251" i="38"/>
  <c r="F2251" i="38"/>
  <c r="E2251" i="38"/>
  <c r="D2251" i="38"/>
  <c r="C2251" i="38" s="1"/>
  <c r="U2250" i="38"/>
  <c r="F2250" i="38"/>
  <c r="E2250" i="38"/>
  <c r="D2250" i="38"/>
  <c r="C2250" i="38"/>
  <c r="U2249" i="38"/>
  <c r="F2249" i="38"/>
  <c r="E2249" i="38"/>
  <c r="C2249" i="38" s="1"/>
  <c r="D2249" i="38"/>
  <c r="U2248" i="38"/>
  <c r="F2248" i="38"/>
  <c r="E2248" i="38"/>
  <c r="D2248" i="38"/>
  <c r="C2248" i="38"/>
  <c r="U2247" i="38"/>
  <c r="F2247" i="38"/>
  <c r="E2247" i="38"/>
  <c r="D2247" i="38"/>
  <c r="C2247" i="38" s="1"/>
  <c r="U2246" i="38"/>
  <c r="F2246" i="38"/>
  <c r="E2246" i="38"/>
  <c r="D2246" i="38"/>
  <c r="C2246" i="38"/>
  <c r="U2245" i="38"/>
  <c r="F2245" i="38"/>
  <c r="E2245" i="38"/>
  <c r="D2245" i="38"/>
  <c r="C2245" i="38"/>
  <c r="U2244" i="38"/>
  <c r="F2244" i="38"/>
  <c r="E2244" i="38"/>
  <c r="D2244" i="38"/>
  <c r="C2244" i="38"/>
  <c r="U2243" i="38"/>
  <c r="F2243" i="38"/>
  <c r="E2243" i="38"/>
  <c r="C2243" i="38" s="1"/>
  <c r="D2243" i="38"/>
  <c r="U2242" i="38"/>
  <c r="F2242" i="38"/>
  <c r="C2242" i="38" s="1"/>
  <c r="E2242" i="38"/>
  <c r="D2242" i="38"/>
  <c r="U2241" i="38"/>
  <c r="F2241" i="38"/>
  <c r="C2241" i="38" s="1"/>
  <c r="E2241" i="38"/>
  <c r="D2241" i="38"/>
  <c r="U2240" i="38"/>
  <c r="F2240" i="38"/>
  <c r="E2240" i="38"/>
  <c r="D2240" i="38"/>
  <c r="U2239" i="38"/>
  <c r="F2239" i="38"/>
  <c r="E2239" i="38"/>
  <c r="C2239" i="38" s="1"/>
  <c r="D2239" i="38"/>
  <c r="U2238" i="38"/>
  <c r="F2238" i="38"/>
  <c r="E2238" i="38"/>
  <c r="D2238" i="38"/>
  <c r="C2238" i="38" s="1"/>
  <c r="U2237" i="38"/>
  <c r="F2237" i="38"/>
  <c r="E2237" i="38"/>
  <c r="D2237" i="38"/>
  <c r="C2237" i="38"/>
  <c r="U2236" i="38"/>
  <c r="F2236" i="38"/>
  <c r="E2236" i="38"/>
  <c r="D2236" i="38"/>
  <c r="U2235" i="38"/>
  <c r="F2235" i="38"/>
  <c r="E2235" i="38"/>
  <c r="D2235" i="38"/>
  <c r="C2235" i="38" s="1"/>
  <c r="U2234" i="38"/>
  <c r="F2234" i="38"/>
  <c r="E2234" i="38"/>
  <c r="D2234" i="38"/>
  <c r="C2234" i="38"/>
  <c r="U2233" i="38"/>
  <c r="F2233" i="38"/>
  <c r="E2233" i="38"/>
  <c r="D2233" i="38"/>
  <c r="C2233" i="38"/>
  <c r="U2232" i="38"/>
  <c r="F2232" i="38"/>
  <c r="E2232" i="38"/>
  <c r="D2232" i="38"/>
  <c r="C2232" i="38"/>
  <c r="U2231" i="38"/>
  <c r="F2231" i="38"/>
  <c r="E2231" i="38"/>
  <c r="D2231" i="38"/>
  <c r="C2231" i="38" s="1"/>
  <c r="U2230" i="38"/>
  <c r="F2230" i="38"/>
  <c r="E2230" i="38"/>
  <c r="D2230" i="38"/>
  <c r="C2230" i="38"/>
  <c r="U2229" i="38"/>
  <c r="F2229" i="38"/>
  <c r="E2229" i="38"/>
  <c r="D2229" i="38"/>
  <c r="C2229" i="38"/>
  <c r="U2228" i="38"/>
  <c r="F2228" i="38"/>
  <c r="E2228" i="38"/>
  <c r="D2228" i="38"/>
  <c r="C2228" i="38"/>
  <c r="U2227" i="38"/>
  <c r="F2227" i="38"/>
  <c r="E2227" i="38"/>
  <c r="D2227" i="38"/>
  <c r="C2227" i="38"/>
  <c r="U2226" i="38"/>
  <c r="F2226" i="38"/>
  <c r="C2226" i="38" s="1"/>
  <c r="E2226" i="38"/>
  <c r="D2226" i="38"/>
  <c r="U2225" i="38"/>
  <c r="F2225" i="38"/>
  <c r="C2225" i="38" s="1"/>
  <c r="E2225" i="38"/>
  <c r="D2225" i="38"/>
  <c r="U2224" i="38"/>
  <c r="F2224" i="38"/>
  <c r="E2224" i="38"/>
  <c r="D2224" i="38"/>
  <c r="C2224" i="38" s="1"/>
  <c r="U2223" i="38"/>
  <c r="F2223" i="38"/>
  <c r="E2223" i="38"/>
  <c r="C2223" i="38" s="1"/>
  <c r="D2223" i="38"/>
  <c r="U2222" i="38"/>
  <c r="F2222" i="38"/>
  <c r="E2222" i="38"/>
  <c r="D2222" i="38"/>
  <c r="C2222" i="38" s="1"/>
  <c r="U2221" i="38"/>
  <c r="F2221" i="38"/>
  <c r="E2221" i="38"/>
  <c r="D2221" i="38"/>
  <c r="C2221" i="38"/>
  <c r="U2220" i="38"/>
  <c r="F2220" i="38"/>
  <c r="E2220" i="38"/>
  <c r="D2220" i="38"/>
  <c r="C2220" i="38" s="1"/>
  <c r="U2219" i="38"/>
  <c r="F2219" i="38"/>
  <c r="E2219" i="38"/>
  <c r="D2219" i="38"/>
  <c r="C2219" i="38" s="1"/>
  <c r="U2218" i="38"/>
  <c r="F2218" i="38"/>
  <c r="E2218" i="38"/>
  <c r="D2218" i="38"/>
  <c r="C2218" i="38"/>
  <c r="U2217" i="38"/>
  <c r="F2217" i="38"/>
  <c r="E2217" i="38"/>
  <c r="C2217" i="38" s="1"/>
  <c r="D2217" i="38"/>
  <c r="U2216" i="38"/>
  <c r="F2216" i="38"/>
  <c r="E2216" i="38"/>
  <c r="D2216" i="38"/>
  <c r="C2216" i="38"/>
  <c r="U2215" i="38"/>
  <c r="F2215" i="38"/>
  <c r="E2215" i="38"/>
  <c r="D2215" i="38"/>
  <c r="C2215" i="38" s="1"/>
  <c r="U2214" i="38"/>
  <c r="F2214" i="38"/>
  <c r="E2214" i="38"/>
  <c r="C2214" i="38" s="1"/>
  <c r="D2214" i="38"/>
  <c r="U2213" i="38"/>
  <c r="F2213" i="38"/>
  <c r="E2213" i="38"/>
  <c r="D2213" i="38"/>
  <c r="C2213" i="38"/>
  <c r="U2212" i="38"/>
  <c r="F2212" i="38"/>
  <c r="E2212" i="38"/>
  <c r="D2212" i="38"/>
  <c r="C2212" i="38"/>
  <c r="U2211" i="38"/>
  <c r="F2211" i="38"/>
  <c r="E2211" i="38"/>
  <c r="D2211" i="38"/>
  <c r="C2211" i="38" s="1"/>
  <c r="U2210" i="38"/>
  <c r="F2210" i="38"/>
  <c r="C2210" i="38" s="1"/>
  <c r="E2210" i="38"/>
  <c r="D2210" i="38"/>
  <c r="U2209" i="38"/>
  <c r="F2209" i="38"/>
  <c r="C2209" i="38" s="1"/>
  <c r="E2209" i="38"/>
  <c r="D2209" i="38"/>
  <c r="U2208" i="38"/>
  <c r="F2208" i="38"/>
  <c r="E2208" i="38"/>
  <c r="D2208" i="38"/>
  <c r="C2208" i="38" s="1"/>
  <c r="U2207" i="38"/>
  <c r="F2207" i="38"/>
  <c r="E2207" i="38"/>
  <c r="D2207" i="38"/>
  <c r="U2206" i="38"/>
  <c r="F2206" i="38"/>
  <c r="E2206" i="38"/>
  <c r="D2206" i="38"/>
  <c r="C2206" i="38" s="1"/>
  <c r="U2205" i="38"/>
  <c r="F2205" i="38"/>
  <c r="E2205" i="38"/>
  <c r="D2205" i="38"/>
  <c r="C2205" i="38" s="1"/>
  <c r="U2204" i="38"/>
  <c r="F2204" i="38"/>
  <c r="E2204" i="38"/>
  <c r="D2204" i="38"/>
  <c r="U2203" i="38"/>
  <c r="F2203" i="38"/>
  <c r="E2203" i="38"/>
  <c r="D2203" i="38"/>
  <c r="C2203" i="38" s="1"/>
  <c r="U2202" i="38"/>
  <c r="F2202" i="38"/>
  <c r="E2202" i="38"/>
  <c r="D2202" i="38"/>
  <c r="C2202" i="38"/>
  <c r="U2201" i="38"/>
  <c r="F2201" i="38"/>
  <c r="E2201" i="38"/>
  <c r="D2201" i="38"/>
  <c r="U2200" i="38"/>
  <c r="F2200" i="38"/>
  <c r="E2200" i="38"/>
  <c r="D2200" i="38"/>
  <c r="C2200" i="38"/>
  <c r="U2199" i="38"/>
  <c r="F2199" i="38"/>
  <c r="E2199" i="38"/>
  <c r="D2199" i="38"/>
  <c r="C2199" i="38" s="1"/>
  <c r="U2198" i="38"/>
  <c r="F2198" i="38"/>
  <c r="C2198" i="38" s="1"/>
  <c r="E2198" i="38"/>
  <c r="D2198" i="38"/>
  <c r="U2197" i="38"/>
  <c r="F2197" i="38"/>
  <c r="E2197" i="38"/>
  <c r="D2197" i="38"/>
  <c r="C2197" i="38"/>
  <c r="U2196" i="38"/>
  <c r="F2196" i="38"/>
  <c r="E2196" i="38"/>
  <c r="D2196" i="38"/>
  <c r="C2196" i="38"/>
  <c r="U2195" i="38"/>
  <c r="F2195" i="38"/>
  <c r="E2195" i="38"/>
  <c r="C2195" i="38" s="1"/>
  <c r="D2195" i="38"/>
  <c r="U2194" i="38"/>
  <c r="F2194" i="38"/>
  <c r="C2194" i="38" s="1"/>
  <c r="E2194" i="38"/>
  <c r="D2194" i="38"/>
  <c r="U2193" i="38"/>
  <c r="F2193" i="38"/>
  <c r="C2193" i="38" s="1"/>
  <c r="E2193" i="38"/>
  <c r="D2193" i="38"/>
  <c r="U2192" i="38"/>
  <c r="F2192" i="38"/>
  <c r="E2192" i="38"/>
  <c r="D2192" i="38"/>
  <c r="C2192" i="38"/>
  <c r="U2191" i="38"/>
  <c r="F2191" i="38"/>
  <c r="E2191" i="38"/>
  <c r="D2191" i="38"/>
  <c r="U2190" i="38"/>
  <c r="F2190" i="38"/>
  <c r="E2190" i="38"/>
  <c r="D2190" i="38"/>
  <c r="C2190" i="38" s="1"/>
  <c r="U2189" i="38"/>
  <c r="F2189" i="38"/>
  <c r="E2189" i="38"/>
  <c r="D2189" i="38"/>
  <c r="C2189" i="38"/>
  <c r="U2188" i="38"/>
  <c r="F2188" i="38"/>
  <c r="E2188" i="38"/>
  <c r="D2188" i="38"/>
  <c r="C2188" i="38" s="1"/>
  <c r="U2187" i="38"/>
  <c r="F2187" i="38"/>
  <c r="E2187" i="38"/>
  <c r="D2187" i="38"/>
  <c r="C2187" i="38" s="1"/>
  <c r="U2186" i="38"/>
  <c r="F2186" i="38"/>
  <c r="E2186" i="38"/>
  <c r="D2186" i="38"/>
  <c r="C2186" i="38"/>
  <c r="U2185" i="38"/>
  <c r="F2185" i="38"/>
  <c r="E2185" i="38"/>
  <c r="D2185" i="38"/>
  <c r="C2185" i="38"/>
  <c r="U2184" i="38"/>
  <c r="F2184" i="38"/>
  <c r="E2184" i="38"/>
  <c r="D2184" i="38"/>
  <c r="C2184" i="38"/>
  <c r="U2183" i="38"/>
  <c r="F2183" i="38"/>
  <c r="E2183" i="38"/>
  <c r="D2183" i="38"/>
  <c r="C2183" i="38" s="1"/>
  <c r="U2182" i="38"/>
  <c r="F2182" i="38"/>
  <c r="E2182" i="38"/>
  <c r="C2182" i="38" s="1"/>
  <c r="D2182" i="38"/>
  <c r="U2181" i="38"/>
  <c r="F2181" i="38"/>
  <c r="E2181" i="38"/>
  <c r="D2181" i="38"/>
  <c r="C2181" i="38"/>
  <c r="U2180" i="38"/>
  <c r="F2180" i="38"/>
  <c r="E2180" i="38"/>
  <c r="D2180" i="38"/>
  <c r="C2180" i="38"/>
  <c r="U2179" i="38"/>
  <c r="F2179" i="38"/>
  <c r="E2179" i="38"/>
  <c r="D2179" i="38"/>
  <c r="C2179" i="38" s="1"/>
  <c r="U2177" i="38"/>
  <c r="F2177" i="38"/>
  <c r="C2177" i="38" s="1"/>
  <c r="E2177" i="38"/>
  <c r="D2177" i="38"/>
  <c r="U2176" i="38"/>
  <c r="F2176" i="38"/>
  <c r="C2176" i="38" s="1"/>
  <c r="E2176" i="38"/>
  <c r="D2176" i="38"/>
  <c r="U2174" i="38"/>
  <c r="F2174" i="38"/>
  <c r="E2174" i="38"/>
  <c r="D2174" i="38"/>
  <c r="C2174" i="38"/>
  <c r="U2173" i="38"/>
  <c r="F2173" i="38"/>
  <c r="E2173" i="38"/>
  <c r="D2173" i="38"/>
  <c r="U2172" i="38"/>
  <c r="F2172" i="38"/>
  <c r="E2172" i="38"/>
  <c r="C2172" i="38" s="1"/>
  <c r="D2172" i="38"/>
  <c r="U2171" i="38"/>
  <c r="F2171" i="38"/>
  <c r="E2171" i="38"/>
  <c r="D2171" i="38"/>
  <c r="C2171" i="38"/>
  <c r="U2170" i="38"/>
  <c r="F2170" i="38"/>
  <c r="E2170" i="38"/>
  <c r="D2170" i="38"/>
  <c r="U2169" i="38"/>
  <c r="F2169" i="38"/>
  <c r="E2169" i="38"/>
  <c r="D2169" i="38"/>
  <c r="C2169" i="38" s="1"/>
  <c r="U2168" i="38"/>
  <c r="F2168" i="38"/>
  <c r="E2168" i="38"/>
  <c r="D2168" i="38"/>
  <c r="C2168" i="38"/>
  <c r="U2167" i="38"/>
  <c r="F2167" i="38"/>
  <c r="E2167" i="38"/>
  <c r="C2167" i="38" s="1"/>
  <c r="D2167" i="38"/>
  <c r="U2166" i="38"/>
  <c r="F2166" i="38"/>
  <c r="E2166" i="38"/>
  <c r="D2166" i="38"/>
  <c r="C2166" i="38"/>
  <c r="U2165" i="38"/>
  <c r="F2165" i="38"/>
  <c r="E2165" i="38"/>
  <c r="D2165" i="38"/>
  <c r="C2165" i="38" s="1"/>
  <c r="U2164" i="38"/>
  <c r="F2164" i="38"/>
  <c r="E2164" i="38"/>
  <c r="C2164" i="38" s="1"/>
  <c r="D2164" i="38"/>
  <c r="U2163" i="38"/>
  <c r="F2163" i="38"/>
  <c r="E2163" i="38"/>
  <c r="D2163" i="38"/>
  <c r="C2163" i="38"/>
  <c r="U2162" i="38"/>
  <c r="F2162" i="38"/>
  <c r="E2162" i="38"/>
  <c r="D2162" i="38"/>
  <c r="C2162" i="38"/>
  <c r="U2161" i="38"/>
  <c r="F2161" i="38"/>
  <c r="E2161" i="38"/>
  <c r="D2161" i="38"/>
  <c r="C2161" i="38" s="1"/>
  <c r="U2160" i="38"/>
  <c r="F2160" i="38"/>
  <c r="C2160" i="38" s="1"/>
  <c r="E2160" i="38"/>
  <c r="D2160" i="38"/>
  <c r="U2159" i="38"/>
  <c r="F2159" i="38"/>
  <c r="C2159" i="38" s="1"/>
  <c r="E2159" i="38"/>
  <c r="D2159" i="38"/>
  <c r="U2158" i="38"/>
  <c r="F2158" i="38"/>
  <c r="E2158" i="38"/>
  <c r="D2158" i="38"/>
  <c r="C2158" i="38" s="1"/>
  <c r="U2157" i="38"/>
  <c r="F2157" i="38"/>
  <c r="E2157" i="38"/>
  <c r="D2157" i="38"/>
  <c r="U2156" i="38"/>
  <c r="F2156" i="38"/>
  <c r="E2156" i="38"/>
  <c r="D2156" i="38"/>
  <c r="U2155" i="38"/>
  <c r="F2155" i="38"/>
  <c r="E2155" i="38"/>
  <c r="D2155" i="38"/>
  <c r="C2155" i="38"/>
  <c r="U2154" i="38"/>
  <c r="F2154" i="38"/>
  <c r="E2154" i="38"/>
  <c r="D2154" i="38"/>
  <c r="C2154" i="38" s="1"/>
  <c r="U2153" i="38"/>
  <c r="F2153" i="38"/>
  <c r="E2153" i="38"/>
  <c r="D2153" i="38"/>
  <c r="C2153" i="38" s="1"/>
  <c r="U2152" i="38"/>
  <c r="F2152" i="38"/>
  <c r="E2152" i="38"/>
  <c r="D2152" i="38"/>
  <c r="C2152" i="38"/>
  <c r="U2151" i="38"/>
  <c r="F2151" i="38"/>
  <c r="E2151" i="38"/>
  <c r="C2151" i="38" s="1"/>
  <c r="D2151" i="38"/>
  <c r="U2149" i="38"/>
  <c r="F2149" i="38"/>
  <c r="E2149" i="38"/>
  <c r="D2149" i="38"/>
  <c r="C2149" i="38"/>
  <c r="U2148" i="38"/>
  <c r="F2148" i="38"/>
  <c r="E2148" i="38"/>
  <c r="D2148" i="38"/>
  <c r="C2148" i="38" s="1"/>
  <c r="U2146" i="38"/>
  <c r="F2146" i="38"/>
  <c r="E2146" i="38"/>
  <c r="D2146" i="38"/>
  <c r="C2146" i="38"/>
  <c r="U2145" i="38"/>
  <c r="F2145" i="38"/>
  <c r="E2145" i="38"/>
  <c r="D2145" i="38"/>
  <c r="C2145" i="38"/>
  <c r="U2144" i="38"/>
  <c r="F2144" i="38"/>
  <c r="E2144" i="38"/>
  <c r="D2144" i="38"/>
  <c r="C2144" i="38"/>
  <c r="U2143" i="38"/>
  <c r="F2143" i="38"/>
  <c r="E2143" i="38"/>
  <c r="D2143" i="38"/>
  <c r="C2143" i="38" s="1"/>
  <c r="U2142" i="38"/>
  <c r="F2142" i="38"/>
  <c r="C2142" i="38" s="1"/>
  <c r="E2142" i="38"/>
  <c r="D2142" i="38"/>
  <c r="U2141" i="38"/>
  <c r="F2141" i="38"/>
  <c r="C2141" i="38" s="1"/>
  <c r="E2141" i="38"/>
  <c r="D2141" i="38"/>
  <c r="U2140" i="38"/>
  <c r="F2140" i="38"/>
  <c r="E2140" i="38"/>
  <c r="C2140" i="38" s="1"/>
  <c r="D2140" i="38"/>
  <c r="U2139" i="38"/>
  <c r="F2139" i="38"/>
  <c r="E2139" i="38"/>
  <c r="D2139" i="38"/>
  <c r="U2138" i="38"/>
  <c r="F2138" i="38"/>
  <c r="E2138" i="38"/>
  <c r="D2138" i="38"/>
  <c r="C2138" i="38" s="1"/>
  <c r="U2137" i="38"/>
  <c r="F2137" i="38"/>
  <c r="E2137" i="38"/>
  <c r="D2137" i="38"/>
  <c r="C2137" i="38"/>
  <c r="U2136" i="38"/>
  <c r="F2136" i="38"/>
  <c r="E2136" i="38"/>
  <c r="D2136" i="38"/>
  <c r="U2135" i="38"/>
  <c r="F2135" i="38"/>
  <c r="E2135" i="38"/>
  <c r="D2135" i="38"/>
  <c r="C2135" i="38" s="1"/>
  <c r="U2134" i="38"/>
  <c r="F2134" i="38"/>
  <c r="E2134" i="38"/>
  <c r="D2134" i="38"/>
  <c r="C2134" i="38"/>
  <c r="U2133" i="38"/>
  <c r="F2133" i="38"/>
  <c r="E2133" i="38"/>
  <c r="D2133" i="38"/>
  <c r="C2133" i="38" s="1"/>
  <c r="U2132" i="38"/>
  <c r="F2132" i="38"/>
  <c r="E2132" i="38"/>
  <c r="D2132" i="38"/>
  <c r="C2132" i="38"/>
  <c r="U2131" i="38"/>
  <c r="F2131" i="38"/>
  <c r="E2131" i="38"/>
  <c r="D2131" i="38"/>
  <c r="C2131" i="38" s="1"/>
  <c r="U2130" i="38"/>
  <c r="F2130" i="38"/>
  <c r="E2130" i="38"/>
  <c r="C2130" i="38" s="1"/>
  <c r="D2130" i="38"/>
  <c r="U2129" i="38"/>
  <c r="F2129" i="38"/>
  <c r="E2129" i="38"/>
  <c r="D2129" i="38"/>
  <c r="C2129" i="38"/>
  <c r="U2128" i="38"/>
  <c r="F2128" i="38"/>
  <c r="E2128" i="38"/>
  <c r="D2128" i="38"/>
  <c r="C2128" i="38"/>
  <c r="U2126" i="38"/>
  <c r="F2126" i="38"/>
  <c r="E2126" i="38"/>
  <c r="D2126" i="38"/>
  <c r="U2125" i="38"/>
  <c r="F2125" i="38"/>
  <c r="C2125" i="38" s="1"/>
  <c r="E2125" i="38"/>
  <c r="D2125" i="38"/>
  <c r="U2124" i="38"/>
  <c r="F2124" i="38"/>
  <c r="C2124" i="38" s="1"/>
  <c r="E2124" i="38"/>
  <c r="D2124" i="38"/>
  <c r="U2123" i="38"/>
  <c r="F2123" i="38"/>
  <c r="E2123" i="38"/>
  <c r="D2123" i="38"/>
  <c r="C2123" i="38"/>
  <c r="U2122" i="38"/>
  <c r="F2122" i="38"/>
  <c r="E2122" i="38"/>
  <c r="D2122" i="38"/>
  <c r="U2121" i="38"/>
  <c r="F2121" i="38"/>
  <c r="E2121" i="38"/>
  <c r="C2121" i="38" s="1"/>
  <c r="D2121" i="38"/>
  <c r="U2120" i="38"/>
  <c r="F2120" i="38"/>
  <c r="E2120" i="38"/>
  <c r="D2120" i="38"/>
  <c r="C2120" i="38"/>
  <c r="U2119" i="38"/>
  <c r="F2119" i="38"/>
  <c r="E2119" i="38"/>
  <c r="D2119" i="38"/>
  <c r="U2118" i="38"/>
  <c r="F2118" i="38"/>
  <c r="E2118" i="38"/>
  <c r="D2118" i="38"/>
  <c r="C2118" i="38" s="1"/>
  <c r="U2117" i="38"/>
  <c r="F2117" i="38"/>
  <c r="E2117" i="38"/>
  <c r="D2117" i="38"/>
  <c r="C2117" i="38"/>
  <c r="U2116" i="38"/>
  <c r="F2116" i="38"/>
  <c r="E2116" i="38"/>
  <c r="D2116" i="38"/>
  <c r="C2116" i="38"/>
  <c r="U2115" i="38"/>
  <c r="F2115" i="38"/>
  <c r="E2115" i="38"/>
  <c r="D2115" i="38"/>
  <c r="C2115" i="38"/>
  <c r="U2114" i="38"/>
  <c r="F2114" i="38"/>
  <c r="E2114" i="38"/>
  <c r="D2114" i="38"/>
  <c r="C2114" i="38" s="1"/>
  <c r="U2113" i="38"/>
  <c r="F2113" i="38"/>
  <c r="E2113" i="38"/>
  <c r="D2113" i="38"/>
  <c r="C2113" i="38"/>
  <c r="U2112" i="38"/>
  <c r="F2112" i="38"/>
  <c r="E2112" i="38"/>
  <c r="D2112" i="38"/>
  <c r="C2112" i="38"/>
  <c r="U2111" i="38"/>
  <c r="F2111" i="38"/>
  <c r="E2111" i="38"/>
  <c r="D2111" i="38"/>
  <c r="C2111" i="38"/>
  <c r="U2110" i="38"/>
  <c r="F2110" i="38"/>
  <c r="E2110" i="38"/>
  <c r="D2110" i="38"/>
  <c r="C2110" i="38"/>
  <c r="U2109" i="38"/>
  <c r="F2109" i="38"/>
  <c r="C2109" i="38" s="1"/>
  <c r="E2109" i="38"/>
  <c r="D2109" i="38"/>
  <c r="U2108" i="38"/>
  <c r="F2108" i="38"/>
  <c r="C2108" i="38" s="1"/>
  <c r="E2108" i="38"/>
  <c r="D2108" i="38"/>
  <c r="U2107" i="38"/>
  <c r="F2107" i="38"/>
  <c r="E2107" i="38"/>
  <c r="C2107" i="38" s="1"/>
  <c r="D2107" i="38"/>
  <c r="U2106" i="38"/>
  <c r="F2106" i="38"/>
  <c r="E2106" i="38"/>
  <c r="D2106" i="38"/>
  <c r="U2105" i="38"/>
  <c r="F2105" i="38"/>
  <c r="E2105" i="38"/>
  <c r="C2105" i="38" s="1"/>
  <c r="D2105" i="38"/>
  <c r="U2104" i="38"/>
  <c r="F2104" i="38"/>
  <c r="E2104" i="38"/>
  <c r="D2104" i="38"/>
  <c r="C2104" i="38" s="1"/>
  <c r="U2103" i="38"/>
  <c r="F2103" i="38"/>
  <c r="E2103" i="38"/>
  <c r="D2103" i="38"/>
  <c r="U2102" i="38"/>
  <c r="F2102" i="38"/>
  <c r="E2102" i="38"/>
  <c r="D2102" i="38"/>
  <c r="C2102" i="38" s="1"/>
  <c r="U2101" i="38"/>
  <c r="F2101" i="38"/>
  <c r="E2101" i="38"/>
  <c r="D2101" i="38"/>
  <c r="C2101" i="38"/>
  <c r="U2100" i="38"/>
  <c r="F2100" i="38"/>
  <c r="E2100" i="38"/>
  <c r="D2100" i="38"/>
  <c r="C2100" i="38" s="1"/>
  <c r="U2099" i="38"/>
  <c r="F2099" i="38"/>
  <c r="E2099" i="38"/>
  <c r="D2099" i="38"/>
  <c r="C2099" i="38"/>
  <c r="U2098" i="38"/>
  <c r="F2098" i="38"/>
  <c r="E2098" i="38"/>
  <c r="D2098" i="38"/>
  <c r="C2098" i="38" s="1"/>
  <c r="U2097" i="38"/>
  <c r="F2097" i="38"/>
  <c r="E2097" i="38"/>
  <c r="D2097" i="38"/>
  <c r="C2097" i="38" s="1"/>
  <c r="U2096" i="38"/>
  <c r="F2096" i="38"/>
  <c r="E2096" i="38"/>
  <c r="D2096" i="38"/>
  <c r="C2096" i="38"/>
  <c r="U2095" i="38"/>
  <c r="F2095" i="38"/>
  <c r="E2095" i="38"/>
  <c r="D2095" i="38"/>
  <c r="C2095" i="38"/>
  <c r="U2093" i="38"/>
  <c r="F2093" i="38"/>
  <c r="E2093" i="38"/>
  <c r="D2093" i="38"/>
  <c r="C2093" i="38"/>
  <c r="U2092" i="38"/>
  <c r="F2092" i="38"/>
  <c r="C2092" i="38" s="1"/>
  <c r="E2092" i="38"/>
  <c r="D2092" i="38"/>
  <c r="U2091" i="38"/>
  <c r="F2091" i="38"/>
  <c r="C2091" i="38" s="1"/>
  <c r="E2091" i="38"/>
  <c r="D2091" i="38"/>
  <c r="U2090" i="38"/>
  <c r="F2090" i="38"/>
  <c r="E2090" i="38"/>
  <c r="C2090" i="38" s="1"/>
  <c r="D2090" i="38"/>
  <c r="U2089" i="38"/>
  <c r="F2089" i="38"/>
  <c r="E2089" i="38"/>
  <c r="C2089" i="38" s="1"/>
  <c r="D2089" i="38"/>
  <c r="U2087" i="38"/>
  <c r="F2087" i="38"/>
  <c r="E2087" i="38"/>
  <c r="C2087" i="38" s="1"/>
  <c r="D2087" i="38"/>
  <c r="U2086" i="38"/>
  <c r="F2086" i="38"/>
  <c r="E2086" i="38"/>
  <c r="D2086" i="38"/>
  <c r="C2086" i="38" s="1"/>
  <c r="U2085" i="38"/>
  <c r="F2085" i="38"/>
  <c r="E2085" i="38"/>
  <c r="D2085" i="38"/>
  <c r="U2084" i="38"/>
  <c r="F2084" i="38"/>
  <c r="E2084" i="38"/>
  <c r="D2084" i="38"/>
  <c r="C2084" i="38" s="1"/>
  <c r="U2083" i="38"/>
  <c r="F2083" i="38"/>
  <c r="E2083" i="38"/>
  <c r="D2083" i="38"/>
  <c r="C2083" i="38"/>
  <c r="U2081" i="38"/>
  <c r="F2081" i="38"/>
  <c r="E2081" i="38"/>
  <c r="D2081" i="38"/>
  <c r="U2080" i="38"/>
  <c r="F2080" i="38"/>
  <c r="E2080" i="38"/>
  <c r="D2080" i="38"/>
  <c r="C2080" i="38"/>
  <c r="U2079" i="38"/>
  <c r="F2079" i="38"/>
  <c r="E2079" i="38"/>
  <c r="D2079" i="38"/>
  <c r="C2079" i="38" s="1"/>
  <c r="U2078" i="38"/>
  <c r="F2078" i="38"/>
  <c r="E2078" i="38"/>
  <c r="D2078" i="38"/>
  <c r="C2078" i="38"/>
  <c r="U2077" i="38"/>
  <c r="F2077" i="38"/>
  <c r="E2077" i="38"/>
  <c r="D2077" i="38"/>
  <c r="C2077" i="38"/>
  <c r="U2076" i="38"/>
  <c r="F2076" i="38"/>
  <c r="E2076" i="38"/>
  <c r="D2076" i="38"/>
  <c r="C2076" i="38"/>
  <c r="U2075" i="38"/>
  <c r="F2075" i="38"/>
  <c r="E2075" i="38"/>
  <c r="D2075" i="38"/>
  <c r="C2075" i="38"/>
  <c r="U2074" i="38"/>
  <c r="F2074" i="38"/>
  <c r="C2074" i="38" s="1"/>
  <c r="E2074" i="38"/>
  <c r="D2074" i="38"/>
  <c r="U2073" i="38"/>
  <c r="F2073" i="38"/>
  <c r="C2073" i="38" s="1"/>
  <c r="E2073" i="38"/>
  <c r="D2073" i="38"/>
  <c r="U2072" i="38"/>
  <c r="F2072" i="38"/>
  <c r="E2072" i="38"/>
  <c r="D2072" i="38"/>
  <c r="C2072" i="38"/>
  <c r="U2071" i="38"/>
  <c r="F2071" i="38"/>
  <c r="E2071" i="38"/>
  <c r="C2071" i="38" s="1"/>
  <c r="D2071" i="38"/>
  <c r="U2070" i="38"/>
  <c r="F2070" i="38"/>
  <c r="E2070" i="38"/>
  <c r="D2070" i="38"/>
  <c r="U2069" i="38"/>
  <c r="F2069" i="38"/>
  <c r="E2069" i="38"/>
  <c r="D2069" i="38"/>
  <c r="C2069" i="38" s="1"/>
  <c r="U2068" i="38"/>
  <c r="F2068" i="38"/>
  <c r="E2068" i="38"/>
  <c r="D2068" i="38"/>
  <c r="C2068" i="38" s="1"/>
  <c r="U2067" i="38"/>
  <c r="F2067" i="38"/>
  <c r="E2067" i="38"/>
  <c r="D2067" i="38"/>
  <c r="C2067" i="38" s="1"/>
  <c r="U2066" i="38"/>
  <c r="F2066" i="38"/>
  <c r="E2066" i="38"/>
  <c r="D2066" i="38"/>
  <c r="C2066" i="38"/>
  <c r="U2065" i="38"/>
  <c r="F2065" i="38"/>
  <c r="E2065" i="38"/>
  <c r="D2065" i="38"/>
  <c r="C2065" i="38" s="1"/>
  <c r="U2064" i="38"/>
  <c r="F2064" i="38"/>
  <c r="E2064" i="38"/>
  <c r="D2064" i="38"/>
  <c r="C2064" i="38"/>
  <c r="U2063" i="38"/>
  <c r="F2063" i="38"/>
  <c r="E2063" i="38"/>
  <c r="D2063" i="38"/>
  <c r="C2063" i="38" s="1"/>
  <c r="U2062" i="38"/>
  <c r="F2062" i="38"/>
  <c r="E2062" i="38"/>
  <c r="D2062" i="38"/>
  <c r="C2062" i="38" s="1"/>
  <c r="U2061" i="38"/>
  <c r="F2061" i="38"/>
  <c r="E2061" i="38"/>
  <c r="D2061" i="38"/>
  <c r="C2061" i="38"/>
  <c r="U2060" i="38"/>
  <c r="F2060" i="38"/>
  <c r="E2060" i="38"/>
  <c r="D2060" i="38"/>
  <c r="C2060" i="38"/>
  <c r="U2059" i="38"/>
  <c r="F2059" i="38"/>
  <c r="E2059" i="38"/>
  <c r="C2059" i="38" s="1"/>
  <c r="D2059" i="38"/>
  <c r="U2058" i="38"/>
  <c r="F2058" i="38"/>
  <c r="C2058" i="38" s="1"/>
  <c r="E2058" i="38"/>
  <c r="D2058" i="38"/>
  <c r="U2057" i="38"/>
  <c r="F2057" i="38"/>
  <c r="C2057" i="38" s="1"/>
  <c r="E2057" i="38"/>
  <c r="D2057" i="38"/>
  <c r="U2056" i="38"/>
  <c r="F2056" i="38"/>
  <c r="E2056" i="38"/>
  <c r="C2056" i="38" s="1"/>
  <c r="D2056" i="38"/>
  <c r="U2055" i="38"/>
  <c r="F2055" i="38"/>
  <c r="E2055" i="38"/>
  <c r="C2055" i="38" s="1"/>
  <c r="D2055" i="38"/>
  <c r="U2054" i="38"/>
  <c r="F2054" i="38"/>
  <c r="E2054" i="38"/>
  <c r="D2054" i="38"/>
  <c r="U2053" i="38"/>
  <c r="F2053" i="38"/>
  <c r="E2053" i="38"/>
  <c r="D2053" i="38"/>
  <c r="C2053" i="38" s="1"/>
  <c r="U2052" i="38"/>
  <c r="F2052" i="38"/>
  <c r="E2052" i="38"/>
  <c r="D2052" i="38"/>
  <c r="C2052" i="38" s="1"/>
  <c r="U2051" i="38"/>
  <c r="F2051" i="38"/>
  <c r="E2051" i="38"/>
  <c r="D2051" i="38"/>
  <c r="C2051" i="38" s="1"/>
  <c r="U2050" i="38"/>
  <c r="F2050" i="38"/>
  <c r="E2050" i="38"/>
  <c r="D2050" i="38"/>
  <c r="C2050" i="38"/>
  <c r="U2049" i="38"/>
  <c r="F2049" i="38"/>
  <c r="E2049" i="38"/>
  <c r="D2049" i="38"/>
  <c r="C2049" i="38" s="1"/>
  <c r="U2048" i="38"/>
  <c r="F2048" i="38"/>
  <c r="E2048" i="38"/>
  <c r="D2048" i="38"/>
  <c r="C2048" i="38"/>
  <c r="U2047" i="38"/>
  <c r="F2047" i="38"/>
  <c r="E2047" i="38"/>
  <c r="D2047" i="38"/>
  <c r="C2047" i="38" s="1"/>
  <c r="U2046" i="38"/>
  <c r="F2046" i="38"/>
  <c r="E2046" i="38"/>
  <c r="D2046" i="38"/>
  <c r="U2045" i="38"/>
  <c r="F2045" i="38"/>
  <c r="E2045" i="38"/>
  <c r="D2045" i="38"/>
  <c r="C2045" i="38"/>
  <c r="U2044" i="38"/>
  <c r="F2044" i="38"/>
  <c r="E2044" i="38"/>
  <c r="D2044" i="38"/>
  <c r="C2044" i="38" s="1"/>
  <c r="U2042" i="38"/>
  <c r="F2042" i="38"/>
  <c r="E2042" i="38"/>
  <c r="D2042" i="38"/>
  <c r="C2042" i="38" s="1"/>
  <c r="U2041" i="38"/>
  <c r="F2041" i="38"/>
  <c r="E2041" i="38"/>
  <c r="D2041" i="38"/>
  <c r="C2041" i="38" s="1"/>
  <c r="U2040" i="38"/>
  <c r="F2040" i="38"/>
  <c r="C2040" i="38" s="1"/>
  <c r="E2040" i="38"/>
  <c r="D2040" i="38"/>
  <c r="U2039" i="38"/>
  <c r="F2039" i="38"/>
  <c r="E2039" i="38"/>
  <c r="D2039" i="38"/>
  <c r="C2039" i="38"/>
  <c r="U2038" i="38"/>
  <c r="F2038" i="38"/>
  <c r="E2038" i="38"/>
  <c r="D2038" i="38"/>
  <c r="U2037" i="38"/>
  <c r="F2037" i="38"/>
  <c r="E2037" i="38"/>
  <c r="D2037" i="38"/>
  <c r="C2037" i="38" s="1"/>
  <c r="U2036" i="38"/>
  <c r="F2036" i="38"/>
  <c r="E2036" i="38"/>
  <c r="D2036" i="38"/>
  <c r="C2036" i="38"/>
  <c r="U2035" i="38"/>
  <c r="F2035" i="38"/>
  <c r="E2035" i="38"/>
  <c r="D2035" i="38"/>
  <c r="C2035" i="38" s="1"/>
  <c r="U2034" i="38"/>
  <c r="F2034" i="38"/>
  <c r="E2034" i="38"/>
  <c r="D2034" i="38"/>
  <c r="C2034" i="38" s="1"/>
  <c r="U2032" i="38"/>
  <c r="F2032" i="38"/>
  <c r="E2032" i="38"/>
  <c r="D2032" i="38"/>
  <c r="C2032" i="38"/>
  <c r="U2031" i="38"/>
  <c r="F2031" i="38"/>
  <c r="E2031" i="38"/>
  <c r="D2031" i="38"/>
  <c r="C2031" i="38"/>
  <c r="U2030" i="38"/>
  <c r="F2030" i="38"/>
  <c r="E2030" i="38"/>
  <c r="D2030" i="38"/>
  <c r="C2030" i="38"/>
  <c r="U2029" i="38"/>
  <c r="F2029" i="38"/>
  <c r="E2029" i="38"/>
  <c r="D2029" i="38"/>
  <c r="C2029" i="38" s="1"/>
  <c r="U2028" i="38"/>
  <c r="F2028" i="38"/>
  <c r="E2028" i="38"/>
  <c r="C2028" i="38" s="1"/>
  <c r="D2028" i="38"/>
  <c r="U2027" i="38"/>
  <c r="F2027" i="38"/>
  <c r="E2027" i="38"/>
  <c r="D2027" i="38"/>
  <c r="C2027" i="38"/>
  <c r="U2026" i="38"/>
  <c r="F2026" i="38"/>
  <c r="E2026" i="38"/>
  <c r="D2026" i="38"/>
  <c r="C2026" i="38" s="1"/>
  <c r="U2025" i="38"/>
  <c r="F2025" i="38"/>
  <c r="E2025" i="38"/>
  <c r="C2025" i="38" s="1"/>
  <c r="D2025" i="38"/>
  <c r="U2024" i="38"/>
  <c r="F2024" i="38"/>
  <c r="E2024" i="38"/>
  <c r="D2024" i="38"/>
  <c r="C2024" i="38" s="1"/>
  <c r="U2023" i="38"/>
  <c r="F2023" i="38"/>
  <c r="C2023" i="38" s="1"/>
  <c r="E2023" i="38"/>
  <c r="D2023" i="38"/>
  <c r="U2022" i="38"/>
  <c r="F2022" i="38"/>
  <c r="E2022" i="38"/>
  <c r="C2022" i="38" s="1"/>
  <c r="D2022" i="38"/>
  <c r="U2021" i="38"/>
  <c r="F2021" i="38"/>
  <c r="E2021" i="38"/>
  <c r="C2021" i="38" s="1"/>
  <c r="D2021" i="38"/>
  <c r="U2020" i="38"/>
  <c r="F2020" i="38"/>
  <c r="E2020" i="38"/>
  <c r="C2020" i="38" s="1"/>
  <c r="D2020" i="38"/>
  <c r="U2019" i="38"/>
  <c r="F2019" i="38"/>
  <c r="E2019" i="38"/>
  <c r="D2019" i="38"/>
  <c r="C2019" i="38" s="1"/>
  <c r="U2018" i="38"/>
  <c r="F2018" i="38"/>
  <c r="E2018" i="38"/>
  <c r="D2018" i="38"/>
  <c r="C2018" i="38" s="1"/>
  <c r="U2017" i="38"/>
  <c r="F2017" i="38"/>
  <c r="E2017" i="38"/>
  <c r="D2017" i="38"/>
  <c r="C2017" i="38" s="1"/>
  <c r="U2016" i="38"/>
  <c r="F2016" i="38"/>
  <c r="E2016" i="38"/>
  <c r="D2016" i="38"/>
  <c r="C2016" i="38"/>
  <c r="U2015" i="38"/>
  <c r="F2015" i="38"/>
  <c r="E2015" i="38"/>
  <c r="D2015" i="38"/>
  <c r="C2015" i="38" s="1"/>
  <c r="U2014" i="38"/>
  <c r="F2014" i="38"/>
  <c r="E2014" i="38"/>
  <c r="D2014" i="38"/>
  <c r="C2014" i="38"/>
  <c r="U2013" i="38"/>
  <c r="F2013" i="38"/>
  <c r="E2013" i="38"/>
  <c r="D2013" i="38"/>
  <c r="C2013" i="38" s="1"/>
  <c r="U2012" i="38"/>
  <c r="F2012" i="38"/>
  <c r="E2012" i="38"/>
  <c r="D2012" i="38"/>
  <c r="C2012" i="38" s="1"/>
  <c r="U2011" i="38"/>
  <c r="F2011" i="38"/>
  <c r="E2011" i="38"/>
  <c r="D2011" i="38"/>
  <c r="C2011" i="38"/>
  <c r="U2010" i="38"/>
  <c r="F2010" i="38"/>
  <c r="E2010" i="38"/>
  <c r="D2010" i="38"/>
  <c r="C2010" i="38" s="1"/>
  <c r="U2009" i="38"/>
  <c r="F2009" i="38"/>
  <c r="E2009" i="38"/>
  <c r="D2009" i="38"/>
  <c r="C2009" i="38" s="1"/>
  <c r="U2008" i="38"/>
  <c r="F2008" i="38"/>
  <c r="E2008" i="38"/>
  <c r="D2008" i="38"/>
  <c r="C2008" i="38" s="1"/>
  <c r="U2007" i="38"/>
  <c r="F2007" i="38"/>
  <c r="C2007" i="38" s="1"/>
  <c r="E2007" i="38"/>
  <c r="D2007" i="38"/>
  <c r="U2006" i="38"/>
  <c r="F2006" i="38"/>
  <c r="E2006" i="38"/>
  <c r="D2006" i="38"/>
  <c r="C2006" i="38" s="1"/>
  <c r="U2005" i="38"/>
  <c r="F2005" i="38"/>
  <c r="E2005" i="38"/>
  <c r="D2005" i="38"/>
  <c r="U2004" i="38"/>
  <c r="F2004" i="38"/>
  <c r="E2004" i="38"/>
  <c r="C2004" i="38" s="1"/>
  <c r="D2004" i="38"/>
  <c r="U2003" i="38"/>
  <c r="F2003" i="38"/>
  <c r="E2003" i="38"/>
  <c r="D2003" i="38"/>
  <c r="C2003" i="38"/>
  <c r="U2002" i="38"/>
  <c r="F2002" i="38"/>
  <c r="E2002" i="38"/>
  <c r="D2002" i="38"/>
  <c r="C2002" i="38" s="1"/>
  <c r="U2001" i="38"/>
  <c r="F2001" i="38"/>
  <c r="E2001" i="38"/>
  <c r="D2001" i="38"/>
  <c r="C2001" i="38" s="1"/>
  <c r="U2000" i="38"/>
  <c r="F2000" i="38"/>
  <c r="E2000" i="38"/>
  <c r="D2000" i="38"/>
  <c r="C2000" i="38"/>
  <c r="U1999" i="38"/>
  <c r="F1999" i="38"/>
  <c r="E1999" i="38"/>
  <c r="D1999" i="38"/>
  <c r="C1999" i="38"/>
  <c r="U1998" i="38"/>
  <c r="F1998" i="38"/>
  <c r="E1998" i="38"/>
  <c r="D1998" i="38"/>
  <c r="C1998" i="38"/>
  <c r="U1997" i="38"/>
  <c r="F1997" i="38"/>
  <c r="E1997" i="38"/>
  <c r="D1997" i="38"/>
  <c r="C1997" i="38" s="1"/>
  <c r="U1996" i="38"/>
  <c r="F1996" i="38"/>
  <c r="E1996" i="38"/>
  <c r="C1996" i="38" s="1"/>
  <c r="D1996" i="38"/>
  <c r="U1995" i="38"/>
  <c r="F1995" i="38"/>
  <c r="E1995" i="38"/>
  <c r="D1995" i="38"/>
  <c r="C1995" i="38"/>
  <c r="U1994" i="38"/>
  <c r="F1994" i="38"/>
  <c r="E1994" i="38"/>
  <c r="D1994" i="38"/>
  <c r="C1994" i="38" s="1"/>
  <c r="U1993" i="38"/>
  <c r="F1993" i="38"/>
  <c r="E1993" i="38"/>
  <c r="C1993" i="38" s="1"/>
  <c r="D1993" i="38"/>
  <c r="U1992" i="38"/>
  <c r="F1992" i="38"/>
  <c r="E1992" i="38"/>
  <c r="D1992" i="38"/>
  <c r="C1992" i="38" s="1"/>
  <c r="U1991" i="38"/>
  <c r="F1991" i="38"/>
  <c r="C1991" i="38" s="1"/>
  <c r="E1991" i="38"/>
  <c r="D1991" i="38"/>
  <c r="U1990" i="38"/>
  <c r="F1990" i="38"/>
  <c r="E1990" i="38"/>
  <c r="C1990" i="38" s="1"/>
  <c r="D1990" i="38"/>
  <c r="U1989" i="38"/>
  <c r="F1989" i="38"/>
  <c r="E1989" i="38"/>
  <c r="C1989" i="38" s="1"/>
  <c r="D1989" i="38"/>
  <c r="U1988" i="38"/>
  <c r="F1988" i="38"/>
  <c r="E1988" i="38"/>
  <c r="C1988" i="38" s="1"/>
  <c r="D1988" i="38"/>
  <c r="U1987" i="38"/>
  <c r="F1987" i="38"/>
  <c r="E1987" i="38"/>
  <c r="D1987" i="38"/>
  <c r="C1987" i="38" s="1"/>
  <c r="U1986" i="38"/>
  <c r="F1986" i="38"/>
  <c r="E1986" i="38"/>
  <c r="D1986" i="38"/>
  <c r="C1986" i="38" s="1"/>
  <c r="U1985" i="38"/>
  <c r="F1985" i="38"/>
  <c r="E1985" i="38"/>
  <c r="D1985" i="38"/>
  <c r="C1985" i="38" s="1"/>
  <c r="U1984" i="38"/>
  <c r="F1984" i="38"/>
  <c r="E1984" i="38"/>
  <c r="D1984" i="38"/>
  <c r="C1984" i="38"/>
  <c r="U1983" i="38"/>
  <c r="F1983" i="38"/>
  <c r="E1983" i="38"/>
  <c r="D1983" i="38"/>
  <c r="C1983" i="38" s="1"/>
  <c r="U1982" i="38"/>
  <c r="F1982" i="38"/>
  <c r="E1982" i="38"/>
  <c r="D1982" i="38"/>
  <c r="C1982" i="38"/>
  <c r="U1981" i="38"/>
  <c r="F1981" i="38"/>
  <c r="E1981" i="38"/>
  <c r="D1981" i="38"/>
  <c r="C1981" i="38" s="1"/>
  <c r="U1980" i="38"/>
  <c r="F1980" i="38"/>
  <c r="E1980" i="38"/>
  <c r="D1980" i="38"/>
  <c r="C1980" i="38" s="1"/>
  <c r="U1979" i="38"/>
  <c r="F1979" i="38"/>
  <c r="E1979" i="38"/>
  <c r="D1979" i="38"/>
  <c r="C1979" i="38"/>
  <c r="U1978" i="38"/>
  <c r="F1978" i="38"/>
  <c r="E1978" i="38"/>
  <c r="D1978" i="38"/>
  <c r="C1978" i="38" s="1"/>
  <c r="U1977" i="38"/>
  <c r="F1977" i="38"/>
  <c r="E1977" i="38"/>
  <c r="D1977" i="38"/>
  <c r="C1977" i="38"/>
  <c r="U1976" i="38"/>
  <c r="F1976" i="38"/>
  <c r="E1976" i="38"/>
  <c r="D1976" i="38"/>
  <c r="C1976" i="38" s="1"/>
  <c r="U1975" i="38"/>
  <c r="F1975" i="38"/>
  <c r="C1975" i="38" s="1"/>
  <c r="E1975" i="38"/>
  <c r="D1975" i="38"/>
  <c r="U1974" i="38"/>
  <c r="F1974" i="38"/>
  <c r="E1974" i="38"/>
  <c r="D1974" i="38"/>
  <c r="C1974" i="38"/>
  <c r="U1973" i="38"/>
  <c r="F1973" i="38"/>
  <c r="E1973" i="38"/>
  <c r="C1973" i="38" s="1"/>
  <c r="D1973" i="38"/>
  <c r="U1972" i="38"/>
  <c r="F1972" i="38"/>
  <c r="E1972" i="38"/>
  <c r="C1972" i="38" s="1"/>
  <c r="D1972" i="38"/>
  <c r="U1971" i="38"/>
  <c r="F1971" i="38"/>
  <c r="E1971" i="38"/>
  <c r="D1971" i="38"/>
  <c r="C1971" i="38"/>
  <c r="U1970" i="38"/>
  <c r="F1970" i="38"/>
  <c r="E1970" i="38"/>
  <c r="D1970" i="38"/>
  <c r="U1969" i="38"/>
  <c r="F1969" i="38"/>
  <c r="E1969" i="38"/>
  <c r="D1969" i="38"/>
  <c r="C1969" i="38" s="1"/>
  <c r="U1968" i="38"/>
  <c r="F1968" i="38"/>
  <c r="E1968" i="38"/>
  <c r="D1968" i="38"/>
  <c r="C1968" i="38"/>
  <c r="U1967" i="38"/>
  <c r="F1967" i="38"/>
  <c r="E1967" i="38"/>
  <c r="D1967" i="38"/>
  <c r="C1967" i="38"/>
  <c r="U1966" i="38"/>
  <c r="F1966" i="38"/>
  <c r="E1966" i="38"/>
  <c r="D1966" i="38"/>
  <c r="C1966" i="38"/>
  <c r="U1965" i="38"/>
  <c r="F1965" i="38"/>
  <c r="E1965" i="38"/>
  <c r="D1965" i="38"/>
  <c r="C1965" i="38" s="1"/>
  <c r="U1964" i="38"/>
  <c r="F1964" i="38"/>
  <c r="E1964" i="38"/>
  <c r="C1964" i="38" s="1"/>
  <c r="D1964" i="38"/>
  <c r="U1963" i="38"/>
  <c r="F1963" i="38"/>
  <c r="E1963" i="38"/>
  <c r="D1963" i="38"/>
  <c r="C1963" i="38"/>
  <c r="U1962" i="38"/>
  <c r="F1962" i="38"/>
  <c r="E1962" i="38"/>
  <c r="D1962" i="38"/>
  <c r="C1962" i="38" s="1"/>
  <c r="U1961" i="38"/>
  <c r="F1961" i="38"/>
  <c r="E1961" i="38"/>
  <c r="C1961" i="38" s="1"/>
  <c r="D1961" i="38"/>
  <c r="U1960" i="38"/>
  <c r="F1960" i="38"/>
  <c r="E1960" i="38"/>
  <c r="D1960" i="38"/>
  <c r="C1960" i="38" s="1"/>
  <c r="U1959" i="38"/>
  <c r="F1959" i="38"/>
  <c r="C1959" i="38" s="1"/>
  <c r="E1959" i="38"/>
  <c r="D1959" i="38"/>
  <c r="U1958" i="38"/>
  <c r="F1958" i="38"/>
  <c r="E1958" i="38"/>
  <c r="C1958" i="38" s="1"/>
  <c r="D1958" i="38"/>
  <c r="U1957" i="38"/>
  <c r="F1957" i="38"/>
  <c r="E1957" i="38"/>
  <c r="C1957" i="38" s="1"/>
  <c r="D1957" i="38"/>
  <c r="U1956" i="38"/>
  <c r="F1956" i="38"/>
  <c r="E1956" i="38"/>
  <c r="C1956" i="38" s="1"/>
  <c r="D1956" i="38"/>
  <c r="U1955" i="38"/>
  <c r="F1955" i="38"/>
  <c r="E1955" i="38"/>
  <c r="D1955" i="38"/>
  <c r="C1955" i="38" s="1"/>
  <c r="U1954" i="38"/>
  <c r="F1954" i="38"/>
  <c r="E1954" i="38"/>
  <c r="D1954" i="38"/>
  <c r="C1954" i="38" s="1"/>
  <c r="U1953" i="38"/>
  <c r="F1953" i="38"/>
  <c r="E1953" i="38"/>
  <c r="D1953" i="38"/>
  <c r="C1953" i="38" s="1"/>
  <c r="U1952" i="38"/>
  <c r="F1952" i="38"/>
  <c r="E1952" i="38"/>
  <c r="D1952" i="38"/>
  <c r="C1952" i="38"/>
  <c r="U1951" i="38"/>
  <c r="F1951" i="38"/>
  <c r="E1951" i="38"/>
  <c r="D1951" i="38"/>
  <c r="C1951" i="38" s="1"/>
  <c r="U1950" i="38"/>
  <c r="F1950" i="38"/>
  <c r="E1950" i="38"/>
  <c r="D1950" i="38"/>
  <c r="C1950" i="38"/>
  <c r="U1949" i="38"/>
  <c r="F1949" i="38"/>
  <c r="E1949" i="38"/>
  <c r="D1949" i="38"/>
  <c r="C1949" i="38" s="1"/>
  <c r="U1948" i="38"/>
  <c r="F1948" i="38"/>
  <c r="E1948" i="38"/>
  <c r="D1948" i="38"/>
  <c r="U1947" i="38"/>
  <c r="F1947" i="38"/>
  <c r="E1947" i="38"/>
  <c r="D1947" i="38"/>
  <c r="C1947" i="38"/>
  <c r="U1946" i="38"/>
  <c r="F1946" i="38"/>
  <c r="E1946" i="38"/>
  <c r="D1946" i="38"/>
  <c r="C1946" i="38" s="1"/>
  <c r="U1945" i="38"/>
  <c r="F1945" i="38"/>
  <c r="E1945" i="38"/>
  <c r="D1945" i="38"/>
  <c r="C1945" i="38"/>
  <c r="U1944" i="38"/>
  <c r="F1944" i="38"/>
  <c r="E1944" i="38"/>
  <c r="D1944" i="38"/>
  <c r="C1944" i="38" s="1"/>
  <c r="U1943" i="38"/>
  <c r="F1943" i="38"/>
  <c r="C1943" i="38" s="1"/>
  <c r="E1943" i="38"/>
  <c r="D1943" i="38"/>
  <c r="U1942" i="38"/>
  <c r="F1942" i="38"/>
  <c r="E1942" i="38"/>
  <c r="D1942" i="38"/>
  <c r="C1942" i="38"/>
  <c r="U1941" i="38"/>
  <c r="F1941" i="38"/>
  <c r="E1941" i="38"/>
  <c r="C1941" i="38" s="1"/>
  <c r="D1941" i="38"/>
  <c r="U1940" i="38"/>
  <c r="F1940" i="38"/>
  <c r="E1940" i="38"/>
  <c r="C1940" i="38" s="1"/>
  <c r="D1940" i="38"/>
  <c r="U1939" i="38"/>
  <c r="F1939" i="38"/>
  <c r="E1939" i="38"/>
  <c r="D1939" i="38"/>
  <c r="C1939" i="38"/>
  <c r="U1938" i="38"/>
  <c r="F1938" i="38"/>
  <c r="E1938" i="38"/>
  <c r="D1938" i="38"/>
  <c r="C1938" i="38" s="1"/>
  <c r="U1937" i="38"/>
  <c r="F1937" i="38"/>
  <c r="E1937" i="38"/>
  <c r="D1937" i="38"/>
  <c r="C1937" i="38" s="1"/>
  <c r="U1936" i="38"/>
  <c r="F1936" i="38"/>
  <c r="E1936" i="38"/>
  <c r="D1936" i="38"/>
  <c r="C1936" i="38"/>
  <c r="U1935" i="38"/>
  <c r="F1935" i="38"/>
  <c r="E1935" i="38"/>
  <c r="D1935" i="38"/>
  <c r="C1935" i="38"/>
  <c r="U1934" i="38"/>
  <c r="F1934" i="38"/>
  <c r="E1934" i="38"/>
  <c r="D1934" i="38"/>
  <c r="C1934" i="38"/>
  <c r="U1933" i="38"/>
  <c r="F1933" i="38"/>
  <c r="E1933" i="38"/>
  <c r="D1933" i="38"/>
  <c r="C1933" i="38" s="1"/>
  <c r="U1932" i="38"/>
  <c r="F1932" i="38"/>
  <c r="E1932" i="38"/>
  <c r="C1932" i="38" s="1"/>
  <c r="D1932" i="38"/>
  <c r="U1931" i="38"/>
  <c r="F1931" i="38"/>
  <c r="E1931" i="38"/>
  <c r="D1931" i="38"/>
  <c r="C1931" i="38"/>
  <c r="U1930" i="38"/>
  <c r="F1930" i="38"/>
  <c r="E1930" i="38"/>
  <c r="D1930" i="38"/>
  <c r="C1930" i="38" s="1"/>
  <c r="U1929" i="38"/>
  <c r="F1929" i="38"/>
  <c r="E1929" i="38"/>
  <c r="D1929" i="38"/>
  <c r="C1929" i="38"/>
  <c r="U1928" i="38"/>
  <c r="F1928" i="38"/>
  <c r="E1928" i="38"/>
  <c r="D1928" i="38"/>
  <c r="C1928" i="38" s="1"/>
  <c r="U1927" i="38"/>
  <c r="F1927" i="38"/>
  <c r="C1927" i="38" s="1"/>
  <c r="E1927" i="38"/>
  <c r="D1927" i="38"/>
  <c r="U1926" i="38"/>
  <c r="F1926" i="38"/>
  <c r="E1926" i="38"/>
  <c r="D1926" i="38"/>
  <c r="U1925" i="38"/>
  <c r="F1925" i="38"/>
  <c r="E1925" i="38"/>
  <c r="C1925" i="38" s="1"/>
  <c r="D1925" i="38"/>
  <c r="U1924" i="38"/>
  <c r="F1924" i="38"/>
  <c r="E1924" i="38"/>
  <c r="C1924" i="38" s="1"/>
  <c r="D1924" i="38"/>
  <c r="U1923" i="38"/>
  <c r="F1923" i="38"/>
  <c r="E1923" i="38"/>
  <c r="D1923" i="38"/>
  <c r="C1923" i="38" s="1"/>
  <c r="U1922" i="38"/>
  <c r="F1922" i="38"/>
  <c r="E1922" i="38"/>
  <c r="D1922" i="38"/>
  <c r="C1922" i="38" s="1"/>
  <c r="U1921" i="38"/>
  <c r="F1921" i="38"/>
  <c r="E1921" i="38"/>
  <c r="D1921" i="38"/>
  <c r="C1921" i="38" s="1"/>
  <c r="U1920" i="38"/>
  <c r="F1920" i="38"/>
  <c r="E1920" i="38"/>
  <c r="D1920" i="38"/>
  <c r="C1920" i="38"/>
  <c r="U1919" i="38"/>
  <c r="F1919" i="38"/>
  <c r="E1919" i="38"/>
  <c r="D1919" i="38"/>
  <c r="C1919" i="38" s="1"/>
  <c r="U1918" i="38"/>
  <c r="F1918" i="38"/>
  <c r="E1918" i="38"/>
  <c r="D1918" i="38"/>
  <c r="C1918" i="38"/>
  <c r="U1917" i="38"/>
  <c r="F1917" i="38"/>
  <c r="E1917" i="38"/>
  <c r="D1917" i="38"/>
  <c r="C1917" i="38" s="1"/>
  <c r="U1916" i="38"/>
  <c r="F1916" i="38"/>
  <c r="E1916" i="38"/>
  <c r="D1916" i="38"/>
  <c r="C1916" i="38" s="1"/>
  <c r="U1915" i="38"/>
  <c r="F1915" i="38"/>
  <c r="E1915" i="38"/>
  <c r="D1915" i="38"/>
  <c r="C1915" i="38"/>
  <c r="U1913" i="38"/>
  <c r="F1913" i="38"/>
  <c r="E1913" i="38"/>
  <c r="D1913" i="38"/>
  <c r="C1913" i="38" s="1"/>
  <c r="U1912" i="38"/>
  <c r="F1912" i="38"/>
  <c r="E1912" i="38"/>
  <c r="D1912" i="38"/>
  <c r="C1912" i="38" s="1"/>
  <c r="U1911" i="38"/>
  <c r="F1911" i="38"/>
  <c r="E1911" i="38"/>
  <c r="D1911" i="38"/>
  <c r="C1911" i="38" s="1"/>
  <c r="U1910" i="38"/>
  <c r="F1910" i="38"/>
  <c r="C1910" i="38" s="1"/>
  <c r="E1910" i="38"/>
  <c r="D1910" i="38"/>
  <c r="U1909" i="38"/>
  <c r="F1909" i="38"/>
  <c r="E1909" i="38"/>
  <c r="D1909" i="38"/>
  <c r="C1909" i="38"/>
  <c r="U1908" i="38"/>
  <c r="F1908" i="38"/>
  <c r="E1908" i="38"/>
  <c r="D1908" i="38"/>
  <c r="U1907" i="38"/>
  <c r="F1907" i="38"/>
  <c r="E1907" i="38"/>
  <c r="C1907" i="38" s="1"/>
  <c r="D1907" i="38"/>
  <c r="U1906" i="38"/>
  <c r="F1906" i="38"/>
  <c r="E1906" i="38"/>
  <c r="D1906" i="38"/>
  <c r="C1906" i="38"/>
  <c r="U1905" i="38"/>
  <c r="F1905" i="38"/>
  <c r="E1905" i="38"/>
  <c r="D1905" i="38"/>
  <c r="C1905" i="38" s="1"/>
  <c r="U1904" i="38"/>
  <c r="F1904" i="38"/>
  <c r="E1904" i="38"/>
  <c r="D1904" i="38"/>
  <c r="C1904" i="38" s="1"/>
  <c r="U1903" i="38"/>
  <c r="F1903" i="38"/>
  <c r="E1903" i="38"/>
  <c r="D1903" i="38"/>
  <c r="C1903" i="38"/>
  <c r="U1902" i="38"/>
  <c r="F1902" i="38"/>
  <c r="E1902" i="38"/>
  <c r="D1902" i="38"/>
  <c r="C1902" i="38"/>
  <c r="U1901" i="38"/>
  <c r="F1901" i="38"/>
  <c r="E1901" i="38"/>
  <c r="D1901" i="38"/>
  <c r="C1901" i="38"/>
  <c r="U1900" i="38"/>
  <c r="F1900" i="38"/>
  <c r="E1900" i="38"/>
  <c r="D1900" i="38"/>
  <c r="C1900" i="38" s="1"/>
  <c r="U1899" i="38"/>
  <c r="F1899" i="38"/>
  <c r="E1899" i="38"/>
  <c r="C1899" i="38" s="1"/>
  <c r="D1899" i="38"/>
  <c r="U1898" i="38"/>
  <c r="F1898" i="38"/>
  <c r="E1898" i="38"/>
  <c r="D1898" i="38"/>
  <c r="C1898" i="38"/>
  <c r="U1897" i="38"/>
  <c r="F1897" i="38"/>
  <c r="E1897" i="38"/>
  <c r="D1897" i="38"/>
  <c r="C1897" i="38" s="1"/>
  <c r="U1896" i="38"/>
  <c r="F1896" i="38"/>
  <c r="E1896" i="38"/>
  <c r="C1896" i="38" s="1"/>
  <c r="D1896" i="38"/>
  <c r="U1895" i="38"/>
  <c r="F1895" i="38"/>
  <c r="E1895" i="38"/>
  <c r="D1895" i="38"/>
  <c r="C1895" i="38" s="1"/>
  <c r="U1894" i="38"/>
  <c r="F1894" i="38"/>
  <c r="C1894" i="38" s="1"/>
  <c r="E1894" i="38"/>
  <c r="D1894" i="38"/>
  <c r="U1893" i="38"/>
  <c r="F1893" i="38"/>
  <c r="E1893" i="38"/>
  <c r="D1893" i="38"/>
  <c r="C1893" i="38" s="1"/>
  <c r="U1892" i="38"/>
  <c r="F1892" i="38"/>
  <c r="E1892" i="38"/>
  <c r="C1892" i="38" s="1"/>
  <c r="D1892" i="38"/>
  <c r="U1891" i="38"/>
  <c r="F1891" i="38"/>
  <c r="E1891" i="38"/>
  <c r="C1891" i="38" s="1"/>
  <c r="D1891" i="38"/>
  <c r="U1890" i="38"/>
  <c r="F1890" i="38"/>
  <c r="E1890" i="38"/>
  <c r="D1890" i="38"/>
  <c r="C1890" i="38" s="1"/>
  <c r="U1889" i="38"/>
  <c r="F1889" i="38"/>
  <c r="E1889" i="38"/>
  <c r="D1889" i="38"/>
  <c r="C1889" i="38" s="1"/>
  <c r="U1888" i="38"/>
  <c r="F1888" i="38"/>
  <c r="E1888" i="38"/>
  <c r="D1888" i="38"/>
  <c r="C1888" i="38" s="1"/>
  <c r="U1887" i="38"/>
  <c r="F1887" i="38"/>
  <c r="E1887" i="38"/>
  <c r="D1887" i="38"/>
  <c r="C1887" i="38"/>
  <c r="U1886" i="38"/>
  <c r="F1886" i="38"/>
  <c r="E1886" i="38"/>
  <c r="D1886" i="38"/>
  <c r="U1885" i="38"/>
  <c r="F1885" i="38"/>
  <c r="E1885" i="38"/>
  <c r="D1885" i="38"/>
  <c r="C1885" i="38"/>
  <c r="U1884" i="38"/>
  <c r="F1884" i="38"/>
  <c r="E1884" i="38"/>
  <c r="D1884" i="38"/>
  <c r="C1884" i="38" s="1"/>
  <c r="U1883" i="38"/>
  <c r="F1883" i="38"/>
  <c r="E1883" i="38"/>
  <c r="D1883" i="38"/>
  <c r="C1883" i="38" s="1"/>
  <c r="U1882" i="38"/>
  <c r="F1882" i="38"/>
  <c r="E1882" i="38"/>
  <c r="D1882" i="38"/>
  <c r="C1882" i="38"/>
  <c r="U1881" i="38"/>
  <c r="F1881" i="38"/>
  <c r="E1881" i="38"/>
  <c r="D1881" i="38"/>
  <c r="C1881" i="38" s="1"/>
  <c r="U1880" i="38"/>
  <c r="F1880" i="38"/>
  <c r="E1880" i="38"/>
  <c r="D1880" i="38"/>
  <c r="C1880" i="38" s="1"/>
  <c r="U1879" i="38"/>
  <c r="F1879" i="38"/>
  <c r="E1879" i="38"/>
  <c r="D1879" i="38"/>
  <c r="C1879" i="38" s="1"/>
  <c r="U1878" i="38"/>
  <c r="F1878" i="38"/>
  <c r="C1878" i="38" s="1"/>
  <c r="E1878" i="38"/>
  <c r="D1878" i="38"/>
  <c r="U1877" i="38"/>
  <c r="F1877" i="38"/>
  <c r="E1877" i="38"/>
  <c r="D1877" i="38"/>
  <c r="C1877" i="38" s="1"/>
  <c r="U1876" i="38"/>
  <c r="F1876" i="38"/>
  <c r="E1876" i="38"/>
  <c r="D1876" i="38"/>
  <c r="U1875" i="38"/>
  <c r="F1875" i="38"/>
  <c r="E1875" i="38"/>
  <c r="C1875" i="38" s="1"/>
  <c r="D1875" i="38"/>
  <c r="U1874" i="38"/>
  <c r="F1874" i="38"/>
  <c r="E1874" i="38"/>
  <c r="D1874" i="38"/>
  <c r="C1874" i="38"/>
  <c r="U1873" i="38"/>
  <c r="F1873" i="38"/>
  <c r="E1873" i="38"/>
  <c r="D1873" i="38"/>
  <c r="C1873" i="38" s="1"/>
  <c r="U1872" i="38"/>
  <c r="F1872" i="38"/>
  <c r="E1872" i="38"/>
  <c r="D1872" i="38"/>
  <c r="C1872" i="38" s="1"/>
  <c r="U1870" i="38"/>
  <c r="F1870" i="38"/>
  <c r="E1870" i="38"/>
  <c r="D1870" i="38"/>
  <c r="C1870" i="38"/>
  <c r="U1869" i="38"/>
  <c r="F1869" i="38"/>
  <c r="E1869" i="38"/>
  <c r="D1869" i="38"/>
  <c r="C1869" i="38"/>
  <c r="U1868" i="38"/>
  <c r="F1868" i="38"/>
  <c r="E1868" i="38"/>
  <c r="D1868" i="38"/>
  <c r="C1868" i="38"/>
  <c r="U1867" i="38"/>
  <c r="F1867" i="38"/>
  <c r="E1867" i="38"/>
  <c r="D1867" i="38"/>
  <c r="C1867" i="38" s="1"/>
  <c r="U1866" i="38"/>
  <c r="F1866" i="38"/>
  <c r="E1866" i="38"/>
  <c r="C1866" i="38" s="1"/>
  <c r="D1866" i="38"/>
  <c r="U1865" i="38"/>
  <c r="F1865" i="38"/>
  <c r="E1865" i="38"/>
  <c r="D1865" i="38"/>
  <c r="C1865" i="38"/>
  <c r="U1864" i="38"/>
  <c r="F1864" i="38"/>
  <c r="E1864" i="38"/>
  <c r="D1864" i="38"/>
  <c r="C1864" i="38" s="1"/>
  <c r="U1863" i="38"/>
  <c r="F1863" i="38"/>
  <c r="E1863" i="38"/>
  <c r="D1863" i="38"/>
  <c r="C1863" i="38"/>
  <c r="U1862" i="38"/>
  <c r="F1862" i="38"/>
  <c r="E1862" i="38"/>
  <c r="D1862" i="38"/>
  <c r="C1862" i="38" s="1"/>
  <c r="U1861" i="38"/>
  <c r="F1861" i="38"/>
  <c r="C1861" i="38" s="1"/>
  <c r="E1861" i="38"/>
  <c r="D1861" i="38"/>
  <c r="U1860" i="38"/>
  <c r="F1860" i="38"/>
  <c r="E1860" i="38"/>
  <c r="D1860" i="38"/>
  <c r="C1860" i="38" s="1"/>
  <c r="U1859" i="38"/>
  <c r="F1859" i="38"/>
  <c r="E1859" i="38"/>
  <c r="C1859" i="38" s="1"/>
  <c r="D1859" i="38"/>
  <c r="U1858" i="38"/>
  <c r="F1858" i="38"/>
  <c r="E1858" i="38"/>
  <c r="C1858" i="38" s="1"/>
  <c r="D1858" i="38"/>
  <c r="U1857" i="38"/>
  <c r="F1857" i="38"/>
  <c r="E1857" i="38"/>
  <c r="D1857" i="38"/>
  <c r="C1857" i="38" s="1"/>
  <c r="U1856" i="38"/>
  <c r="F1856" i="38"/>
  <c r="E1856" i="38"/>
  <c r="D1856" i="38"/>
  <c r="C1856" i="38" s="1"/>
  <c r="U1855" i="38"/>
  <c r="F1855" i="38"/>
  <c r="E1855" i="38"/>
  <c r="D1855" i="38"/>
  <c r="C1855" i="38" s="1"/>
  <c r="U1854" i="38"/>
  <c r="F1854" i="38"/>
  <c r="E1854" i="38"/>
  <c r="D1854" i="38"/>
  <c r="C1854" i="38"/>
  <c r="U1853" i="38"/>
  <c r="F1853" i="38"/>
  <c r="E1853" i="38"/>
  <c r="D1853" i="38"/>
  <c r="C1853" i="38" s="1"/>
  <c r="U1852" i="38"/>
  <c r="F1852" i="38"/>
  <c r="E1852" i="38"/>
  <c r="D1852" i="38"/>
  <c r="C1852" i="38"/>
  <c r="U1851" i="38"/>
  <c r="F1851" i="38"/>
  <c r="E1851" i="38"/>
  <c r="D1851" i="38"/>
  <c r="C1851" i="38" s="1"/>
  <c r="U1850" i="38"/>
  <c r="F1850" i="38"/>
  <c r="E1850" i="38"/>
  <c r="D1850" i="38"/>
  <c r="U1849" i="38"/>
  <c r="F1849" i="38"/>
  <c r="E1849" i="38"/>
  <c r="D1849" i="38"/>
  <c r="C1849" i="38"/>
  <c r="U1848" i="38"/>
  <c r="F1848" i="38"/>
  <c r="E1848" i="38"/>
  <c r="D1848" i="38"/>
  <c r="C1848" i="38" s="1"/>
  <c r="U1847" i="38"/>
  <c r="F1847" i="38"/>
  <c r="E1847" i="38"/>
  <c r="D1847" i="38"/>
  <c r="C1847" i="38" s="1"/>
  <c r="U1846" i="38"/>
  <c r="F1846" i="38"/>
  <c r="E1846" i="38"/>
  <c r="D1846" i="38"/>
  <c r="C1846" i="38" s="1"/>
  <c r="U1845" i="38"/>
  <c r="F1845" i="38"/>
  <c r="C1845" i="38" s="1"/>
  <c r="E1845" i="38"/>
  <c r="D1845" i="38"/>
  <c r="U1844" i="38"/>
  <c r="F1844" i="38"/>
  <c r="E1844" i="38"/>
  <c r="D1844" i="38"/>
  <c r="C1844" i="38"/>
  <c r="U1843" i="38"/>
  <c r="F1843" i="38"/>
  <c r="E1843" i="38"/>
  <c r="D1843" i="38"/>
  <c r="U1842" i="38"/>
  <c r="F1842" i="38"/>
  <c r="E1842" i="38"/>
  <c r="C1842" i="38" s="1"/>
  <c r="D1842" i="38"/>
  <c r="U1841" i="38"/>
  <c r="F1841" i="38"/>
  <c r="E1841" i="38"/>
  <c r="D1841" i="38"/>
  <c r="C1841" i="38"/>
  <c r="U1840" i="38"/>
  <c r="F1840" i="38"/>
  <c r="E1840" i="38"/>
  <c r="D1840" i="38"/>
  <c r="C1840" i="38" s="1"/>
  <c r="U1839" i="38"/>
  <c r="F1839" i="38"/>
  <c r="E1839" i="38"/>
  <c r="D1839" i="38"/>
  <c r="C1839" i="38" s="1"/>
  <c r="U1838" i="38"/>
  <c r="F1838" i="38"/>
  <c r="E1838" i="38"/>
  <c r="D1838" i="38"/>
  <c r="C1838" i="38"/>
  <c r="U1837" i="38"/>
  <c r="F1837" i="38"/>
  <c r="E1837" i="38"/>
  <c r="D1837" i="38"/>
  <c r="C1837" i="38"/>
  <c r="U1836" i="38"/>
  <c r="F1836" i="38"/>
  <c r="E1836" i="38"/>
  <c r="D1836" i="38"/>
  <c r="C1836" i="38"/>
  <c r="U1835" i="38"/>
  <c r="F1835" i="38"/>
  <c r="E1835" i="38"/>
  <c r="D1835" i="38"/>
  <c r="C1835" i="38" s="1"/>
  <c r="U1834" i="38"/>
  <c r="F1834" i="38"/>
  <c r="E1834" i="38"/>
  <c r="C1834" i="38" s="1"/>
  <c r="D1834" i="38"/>
  <c r="U1833" i="38"/>
  <c r="F1833" i="38"/>
  <c r="E1833" i="38"/>
  <c r="D1833" i="38"/>
  <c r="C1833" i="38"/>
  <c r="U1832" i="38"/>
  <c r="F1832" i="38"/>
  <c r="E1832" i="38"/>
  <c r="D1832" i="38"/>
  <c r="C1832" i="38" s="1"/>
  <c r="U1831" i="38"/>
  <c r="F1831" i="38"/>
  <c r="E1831" i="38"/>
  <c r="C1831" i="38" s="1"/>
  <c r="D1831" i="38"/>
  <c r="U1830" i="38"/>
  <c r="F1830" i="38"/>
  <c r="E1830" i="38"/>
  <c r="D1830" i="38"/>
  <c r="C1830" i="38" s="1"/>
  <c r="U1829" i="38"/>
  <c r="F1829" i="38"/>
  <c r="C1829" i="38" s="1"/>
  <c r="E1829" i="38"/>
  <c r="D1829" i="38"/>
  <c r="U1828" i="38"/>
  <c r="F1828" i="38"/>
  <c r="E1828" i="38"/>
  <c r="D1828" i="38"/>
  <c r="C1828" i="38" s="1"/>
  <c r="U1827" i="38"/>
  <c r="F1827" i="38"/>
  <c r="E1827" i="38"/>
  <c r="C1827" i="38" s="1"/>
  <c r="D1827" i="38"/>
  <c r="U1826" i="38"/>
  <c r="F1826" i="38"/>
  <c r="E1826" i="38"/>
  <c r="C1826" i="38" s="1"/>
  <c r="D1826" i="38"/>
  <c r="U1825" i="38"/>
  <c r="F1825" i="38"/>
  <c r="E1825" i="38"/>
  <c r="D1825" i="38"/>
  <c r="C1825" i="38" s="1"/>
  <c r="U1824" i="38"/>
  <c r="F1824" i="38"/>
  <c r="E1824" i="38"/>
  <c r="D1824" i="38"/>
  <c r="C1824" i="38" s="1"/>
  <c r="U1823" i="38"/>
  <c r="F1823" i="38"/>
  <c r="E1823" i="38"/>
  <c r="D1823" i="38"/>
  <c r="C1823" i="38" s="1"/>
  <c r="U1822" i="38"/>
  <c r="F1822" i="38"/>
  <c r="E1822" i="38"/>
  <c r="D1822" i="38"/>
  <c r="C1822" i="38"/>
  <c r="U1821" i="38"/>
  <c r="F1821" i="38"/>
  <c r="E1821" i="38"/>
  <c r="D1821" i="38"/>
  <c r="U1820" i="38"/>
  <c r="F1820" i="38"/>
  <c r="E1820" i="38"/>
  <c r="D1820" i="38"/>
  <c r="C1820" i="38"/>
  <c r="U1819" i="38"/>
  <c r="F1819" i="38"/>
  <c r="E1819" i="38"/>
  <c r="D1819" i="38"/>
  <c r="C1819" i="38" s="1"/>
  <c r="U1818" i="38"/>
  <c r="F1818" i="38"/>
  <c r="E1818" i="38"/>
  <c r="D1818" i="38"/>
  <c r="C1818" i="38" s="1"/>
  <c r="U1817" i="38"/>
  <c r="F1817" i="38"/>
  <c r="E1817" i="38"/>
  <c r="D1817" i="38"/>
  <c r="C1817" i="38"/>
  <c r="U1816" i="38"/>
  <c r="F1816" i="38"/>
  <c r="E1816" i="38"/>
  <c r="D1816" i="38"/>
  <c r="C1816" i="38" s="1"/>
  <c r="U1815" i="38"/>
  <c r="F1815" i="38"/>
  <c r="E1815" i="38"/>
  <c r="C1815" i="38" s="1"/>
  <c r="D1815" i="38"/>
  <c r="U1814" i="38"/>
  <c r="F1814" i="38"/>
  <c r="E1814" i="38"/>
  <c r="D1814" i="38"/>
  <c r="C1814" i="38" s="1"/>
  <c r="U1813" i="38"/>
  <c r="F1813" i="38"/>
  <c r="C1813" i="38" s="1"/>
  <c r="E1813" i="38"/>
  <c r="D1813" i="38"/>
  <c r="U1812" i="38"/>
  <c r="F1812" i="38"/>
  <c r="E1812" i="38"/>
  <c r="D1812" i="38"/>
  <c r="C1812" i="38" s="1"/>
  <c r="U1811" i="38"/>
  <c r="F1811" i="38"/>
  <c r="E1811" i="38"/>
  <c r="C1811" i="38" s="1"/>
  <c r="D1811" i="38"/>
  <c r="U1810" i="38"/>
  <c r="F1810" i="38"/>
  <c r="E1810" i="38"/>
  <c r="C1810" i="38" s="1"/>
  <c r="D1810" i="38"/>
  <c r="U1809" i="38"/>
  <c r="F1809" i="38"/>
  <c r="E1809" i="38"/>
  <c r="D1809" i="38"/>
  <c r="C1809" i="38"/>
  <c r="U1808" i="38"/>
  <c r="F1808" i="38"/>
  <c r="E1808" i="38"/>
  <c r="D1808" i="38"/>
  <c r="U1807" i="38"/>
  <c r="F1807" i="38"/>
  <c r="E1807" i="38"/>
  <c r="D1807" i="38"/>
  <c r="C1807" i="38" s="1"/>
  <c r="U1806" i="38"/>
  <c r="F1806" i="38"/>
  <c r="E1806" i="38"/>
  <c r="D1806" i="38"/>
  <c r="C1806" i="38"/>
  <c r="U1805" i="38"/>
  <c r="F1805" i="38"/>
  <c r="E1805" i="38"/>
  <c r="D1805" i="38"/>
  <c r="C1805" i="38"/>
  <c r="U1804" i="38"/>
  <c r="F1804" i="38"/>
  <c r="E1804" i="38"/>
  <c r="D1804" i="38"/>
  <c r="C1804" i="38"/>
  <c r="U1803" i="38"/>
  <c r="F1803" i="38"/>
  <c r="E1803" i="38"/>
  <c r="D1803" i="38"/>
  <c r="C1803" i="38" s="1"/>
  <c r="U1802" i="38"/>
  <c r="F1802" i="38"/>
  <c r="E1802" i="38"/>
  <c r="C1802" i="38" s="1"/>
  <c r="D1802" i="38"/>
  <c r="U1801" i="38"/>
  <c r="F1801" i="38"/>
  <c r="E1801" i="38"/>
  <c r="D1801" i="38"/>
  <c r="C1801" i="38"/>
  <c r="U1800" i="38"/>
  <c r="F1800" i="38"/>
  <c r="E1800" i="38"/>
  <c r="D1800" i="38"/>
  <c r="C1800" i="38" s="1"/>
  <c r="U1799" i="38"/>
  <c r="F1799" i="38"/>
  <c r="E1799" i="38"/>
  <c r="C1799" i="38" s="1"/>
  <c r="D1799" i="38"/>
  <c r="U1798" i="38"/>
  <c r="F1798" i="38"/>
  <c r="E1798" i="38"/>
  <c r="D1798" i="38"/>
  <c r="C1798" i="38" s="1"/>
  <c r="U1797" i="38"/>
  <c r="F1797" i="38"/>
  <c r="C1797" i="38" s="1"/>
  <c r="E1797" i="38"/>
  <c r="D1797" i="38"/>
  <c r="U1796" i="38"/>
  <c r="F1796" i="38"/>
  <c r="E1796" i="38"/>
  <c r="D1796" i="38"/>
  <c r="C1796" i="38" s="1"/>
  <c r="U1795" i="38"/>
  <c r="F1795" i="38"/>
  <c r="E1795" i="38"/>
  <c r="C1795" i="38" s="1"/>
  <c r="D1795" i="38"/>
  <c r="U1794" i="38"/>
  <c r="F1794" i="38"/>
  <c r="E1794" i="38"/>
  <c r="C1794" i="38" s="1"/>
  <c r="D1794" i="38"/>
  <c r="U1793" i="38"/>
  <c r="F1793" i="38"/>
  <c r="E1793" i="38"/>
  <c r="D1793" i="38"/>
  <c r="C1793" i="38" s="1"/>
  <c r="U1792" i="38"/>
  <c r="F1792" i="38"/>
  <c r="E1792" i="38"/>
  <c r="D1792" i="38"/>
  <c r="C1792" i="38" s="1"/>
  <c r="U1791" i="38"/>
  <c r="F1791" i="38"/>
  <c r="E1791" i="38"/>
  <c r="D1791" i="38"/>
  <c r="C1791" i="38" s="1"/>
  <c r="U1790" i="38"/>
  <c r="F1790" i="38"/>
  <c r="E1790" i="38"/>
  <c r="D1790" i="38"/>
  <c r="C1790" i="38"/>
  <c r="U1789" i="38"/>
  <c r="F1789" i="38"/>
  <c r="E1789" i="38"/>
  <c r="D1789" i="38"/>
  <c r="U1788" i="38"/>
  <c r="F1788" i="38"/>
  <c r="E1788" i="38"/>
  <c r="D1788" i="38"/>
  <c r="C1788" i="38"/>
  <c r="U1787" i="38"/>
  <c r="F1787" i="38"/>
  <c r="E1787" i="38"/>
  <c r="D1787" i="38"/>
  <c r="C1787" i="38" s="1"/>
  <c r="U1786" i="38"/>
  <c r="F1786" i="38"/>
  <c r="E1786" i="38"/>
  <c r="D1786" i="38"/>
  <c r="C1786" i="38" s="1"/>
  <c r="U1785" i="38"/>
  <c r="F1785" i="38"/>
  <c r="E1785" i="38"/>
  <c r="D1785" i="38"/>
  <c r="C1785" i="38"/>
  <c r="U1784" i="38"/>
  <c r="F1784" i="38"/>
  <c r="E1784" i="38"/>
  <c r="D1784" i="38"/>
  <c r="C1784" i="38" s="1"/>
  <c r="U1783" i="38"/>
  <c r="F1783" i="38"/>
  <c r="E1783" i="38"/>
  <c r="D1783" i="38"/>
  <c r="C1783" i="38"/>
  <c r="U1782" i="38"/>
  <c r="F1782" i="38"/>
  <c r="E1782" i="38"/>
  <c r="D1782" i="38"/>
  <c r="C1782" i="38" s="1"/>
  <c r="U1781" i="38"/>
  <c r="F1781" i="38"/>
  <c r="C1781" i="38" s="1"/>
  <c r="E1781" i="38"/>
  <c r="D1781" i="38"/>
  <c r="U1780" i="38"/>
  <c r="F1780" i="38"/>
  <c r="E1780" i="38"/>
  <c r="D1780" i="38"/>
  <c r="C1780" i="38"/>
  <c r="U1779" i="38"/>
  <c r="F1779" i="38"/>
  <c r="E1779" i="38"/>
  <c r="D1779" i="38"/>
  <c r="U1778" i="38"/>
  <c r="F1778" i="38"/>
  <c r="E1778" i="38"/>
  <c r="C1778" i="38" s="1"/>
  <c r="D1778" i="38"/>
  <c r="U1777" i="38"/>
  <c r="F1777" i="38"/>
  <c r="E1777" i="38"/>
  <c r="D1777" i="38"/>
  <c r="C1777" i="38"/>
  <c r="U1776" i="38"/>
  <c r="F1776" i="38"/>
  <c r="E1776" i="38"/>
  <c r="D1776" i="38"/>
  <c r="C1776" i="38" s="1"/>
  <c r="U1775" i="38"/>
  <c r="F1775" i="38"/>
  <c r="E1775" i="38"/>
  <c r="D1775" i="38"/>
  <c r="C1775" i="38" s="1"/>
  <c r="U1774" i="38"/>
  <c r="F1774" i="38"/>
  <c r="E1774" i="38"/>
  <c r="D1774" i="38"/>
  <c r="C1774" i="38"/>
  <c r="U1773" i="38"/>
  <c r="F1773" i="38"/>
  <c r="E1773" i="38"/>
  <c r="D1773" i="38"/>
  <c r="C1773" i="38"/>
  <c r="U1772" i="38"/>
  <c r="F1772" i="38"/>
  <c r="E1772" i="38"/>
  <c r="D1772" i="38"/>
  <c r="C1772" i="38"/>
  <c r="U1771" i="38"/>
  <c r="F1771" i="38"/>
  <c r="E1771" i="38"/>
  <c r="D1771" i="38"/>
  <c r="U1770" i="38"/>
  <c r="F1770" i="38"/>
  <c r="E1770" i="38"/>
  <c r="C1770" i="38" s="1"/>
  <c r="D1770" i="38"/>
  <c r="U1769" i="38"/>
  <c r="F1769" i="38"/>
  <c r="E1769" i="38"/>
  <c r="D1769" i="38"/>
  <c r="C1769" i="38"/>
  <c r="U1768" i="38"/>
  <c r="F1768" i="38"/>
  <c r="E1768" i="38"/>
  <c r="D1768" i="38"/>
  <c r="C1768" i="38" s="1"/>
  <c r="U1767" i="38"/>
  <c r="F1767" i="38"/>
  <c r="E1767" i="38"/>
  <c r="D1767" i="38"/>
  <c r="C1767" i="38"/>
  <c r="U1766" i="38"/>
  <c r="F1766" i="38"/>
  <c r="E1766" i="38"/>
  <c r="D1766" i="38"/>
  <c r="C1766" i="38" s="1"/>
  <c r="U1765" i="38"/>
  <c r="F1765" i="38"/>
  <c r="E1765" i="38"/>
  <c r="D1765" i="38"/>
  <c r="C1765" i="38"/>
  <c r="U1764" i="38"/>
  <c r="F1764" i="38"/>
  <c r="E1764" i="38"/>
  <c r="D1764" i="38"/>
  <c r="C1764" i="38"/>
  <c r="U1763" i="38"/>
  <c r="F1763" i="38"/>
  <c r="E1763" i="38"/>
  <c r="D1763" i="38"/>
  <c r="U1762" i="38"/>
  <c r="F1762" i="38"/>
  <c r="E1762" i="38"/>
  <c r="D1762" i="38"/>
  <c r="U1761" i="38"/>
  <c r="F1761" i="38"/>
  <c r="E1761" i="38"/>
  <c r="D1761" i="38"/>
  <c r="C1761" i="38"/>
  <c r="U1760" i="38"/>
  <c r="F1760" i="38"/>
  <c r="E1760" i="38"/>
  <c r="D1760" i="38"/>
  <c r="U1759" i="38"/>
  <c r="F1759" i="38"/>
  <c r="E1759" i="38"/>
  <c r="D1759" i="38"/>
  <c r="U1758" i="38"/>
  <c r="F1758" i="38"/>
  <c r="E1758" i="38"/>
  <c r="D1758" i="38"/>
  <c r="C1758" i="38"/>
  <c r="U1757" i="38"/>
  <c r="F1757" i="38"/>
  <c r="E1757" i="38"/>
  <c r="D1757" i="38"/>
  <c r="U1756" i="38"/>
  <c r="F1756" i="38"/>
  <c r="E1756" i="38"/>
  <c r="D1756" i="38"/>
  <c r="C1756" i="38"/>
  <c r="U1755" i="38"/>
  <c r="F1755" i="38"/>
  <c r="E1755" i="38"/>
  <c r="D1755" i="38"/>
  <c r="U1754" i="38"/>
  <c r="F1754" i="38"/>
  <c r="E1754" i="38"/>
  <c r="D1754" i="38"/>
  <c r="C1754" i="38"/>
  <c r="U1753" i="38"/>
  <c r="F1753" i="38"/>
  <c r="E1753" i="38"/>
  <c r="D1753" i="38"/>
  <c r="C1753" i="38"/>
  <c r="U1752" i="38"/>
  <c r="F1752" i="38"/>
  <c r="E1752" i="38"/>
  <c r="D1752" i="38"/>
  <c r="C1752" i="38" s="1"/>
  <c r="U1751" i="38"/>
  <c r="F1751" i="38"/>
  <c r="E1751" i="38"/>
  <c r="D1751" i="38"/>
  <c r="C1751" i="38"/>
  <c r="U1750" i="38"/>
  <c r="F1750" i="38"/>
  <c r="E1750" i="38"/>
  <c r="D1750" i="38"/>
  <c r="U1749" i="38"/>
  <c r="F1749" i="38"/>
  <c r="E1749" i="38"/>
  <c r="D1749" i="38"/>
  <c r="C1749" i="38"/>
  <c r="U1748" i="38"/>
  <c r="F1748" i="38"/>
  <c r="E1748" i="38"/>
  <c r="D1748" i="38"/>
  <c r="C1748" i="38"/>
  <c r="U1747" i="38"/>
  <c r="F1747" i="38"/>
  <c r="E1747" i="38"/>
  <c r="D1747" i="38"/>
  <c r="U1746" i="38"/>
  <c r="F1746" i="38"/>
  <c r="E1746" i="38"/>
  <c r="C1746" i="38" s="1"/>
  <c r="D1746" i="38"/>
  <c r="U1745" i="38"/>
  <c r="F1745" i="38"/>
  <c r="E1745" i="38"/>
  <c r="D1745" i="38"/>
  <c r="C1745" i="38"/>
  <c r="U1744" i="38"/>
  <c r="F1744" i="38"/>
  <c r="E1744" i="38"/>
  <c r="D1744" i="38"/>
  <c r="C1744" i="38" s="1"/>
  <c r="U1743" i="38"/>
  <c r="F1743" i="38"/>
  <c r="E1743" i="38"/>
  <c r="D1743" i="38"/>
  <c r="U1742" i="38"/>
  <c r="F1742" i="38"/>
  <c r="C1742" i="38" s="1"/>
  <c r="E1742" i="38"/>
  <c r="D1742" i="38"/>
  <c r="U1741" i="38"/>
  <c r="F1741" i="38"/>
  <c r="E1741" i="38"/>
  <c r="C1741" i="38" s="1"/>
  <c r="D1741" i="38"/>
  <c r="U1740" i="38"/>
  <c r="F1740" i="38"/>
  <c r="E1740" i="38"/>
  <c r="D1740" i="38"/>
  <c r="C1740" i="38"/>
  <c r="U1739" i="38"/>
  <c r="F1739" i="38"/>
  <c r="E1739" i="38"/>
  <c r="D1739" i="38"/>
  <c r="U1738" i="38"/>
  <c r="F1738" i="38"/>
  <c r="E1738" i="38"/>
  <c r="D1738" i="38"/>
  <c r="C1738" i="38"/>
  <c r="U1737" i="38"/>
  <c r="F1737" i="38"/>
  <c r="E1737" i="38"/>
  <c r="D1737" i="38"/>
  <c r="C1737" i="38"/>
  <c r="U1736" i="38"/>
  <c r="F1736" i="38"/>
  <c r="E1736" i="38"/>
  <c r="D1736" i="38"/>
  <c r="C1736" i="38" s="1"/>
  <c r="U1735" i="38"/>
  <c r="F1735" i="38"/>
  <c r="E1735" i="38"/>
  <c r="D1735" i="38"/>
  <c r="C1735" i="38"/>
  <c r="U1734" i="38"/>
  <c r="F1734" i="38"/>
  <c r="E1734" i="38"/>
  <c r="D1734" i="38"/>
  <c r="U1733" i="38"/>
  <c r="F1733" i="38"/>
  <c r="E1733" i="38"/>
  <c r="D1733" i="38"/>
  <c r="C1733" i="38"/>
  <c r="U1732" i="38"/>
  <c r="F1732" i="38"/>
  <c r="E1732" i="38"/>
  <c r="C1732" i="38" s="1"/>
  <c r="D1732" i="38"/>
  <c r="U1731" i="38"/>
  <c r="F1731" i="38"/>
  <c r="E1731" i="38"/>
  <c r="D1731" i="38"/>
  <c r="U1730" i="38"/>
  <c r="F1730" i="38"/>
  <c r="E1730" i="38"/>
  <c r="D1730" i="38"/>
  <c r="U1729" i="38"/>
  <c r="F1729" i="38"/>
  <c r="E1729" i="38"/>
  <c r="D1729" i="38"/>
  <c r="C1729" i="38" s="1"/>
  <c r="U1728" i="38"/>
  <c r="F1728" i="38"/>
  <c r="E1728" i="38"/>
  <c r="D1728" i="38"/>
  <c r="U1727" i="38"/>
  <c r="F1727" i="38"/>
  <c r="E1727" i="38"/>
  <c r="D1727" i="38"/>
  <c r="C1727" i="38" s="1"/>
  <c r="U1726" i="38"/>
  <c r="F1726" i="38"/>
  <c r="C1726" i="38" s="1"/>
  <c r="E1726" i="38"/>
  <c r="D1726" i="38"/>
  <c r="U1725" i="38"/>
  <c r="F1725" i="38"/>
  <c r="E1725" i="38"/>
  <c r="D1725" i="38"/>
  <c r="C1725" i="38" s="1"/>
  <c r="U1724" i="38"/>
  <c r="F1724" i="38"/>
  <c r="E1724" i="38"/>
  <c r="D1724" i="38"/>
  <c r="C1724" i="38"/>
  <c r="U1723" i="38"/>
  <c r="F1723" i="38"/>
  <c r="E1723" i="38"/>
  <c r="D1723" i="38"/>
  <c r="U1722" i="38"/>
  <c r="F1722" i="38"/>
  <c r="E1722" i="38"/>
  <c r="D1722" i="38"/>
  <c r="U1721" i="38"/>
  <c r="F1721" i="38"/>
  <c r="E1721" i="38"/>
  <c r="D1721" i="38"/>
  <c r="C1721" i="38"/>
  <c r="U1720" i="38"/>
  <c r="F1720" i="38"/>
  <c r="E1720" i="38"/>
  <c r="D1720" i="38"/>
  <c r="C1720" i="38" s="1"/>
  <c r="U1719" i="38"/>
  <c r="F1719" i="38"/>
  <c r="C1719" i="38" s="1"/>
  <c r="E1719" i="38"/>
  <c r="D1719" i="38"/>
  <c r="U1718" i="38"/>
  <c r="F1718" i="38"/>
  <c r="E1718" i="38"/>
  <c r="D1718" i="38"/>
  <c r="C1718" i="38" s="1"/>
  <c r="U1717" i="38"/>
  <c r="F1717" i="38"/>
  <c r="E1717" i="38"/>
  <c r="D1717" i="38"/>
  <c r="C1717" i="38"/>
  <c r="U1716" i="38"/>
  <c r="F1716" i="38"/>
  <c r="E1716" i="38"/>
  <c r="D1716" i="38"/>
  <c r="C1716" i="38" s="1"/>
  <c r="U1715" i="38"/>
  <c r="F1715" i="38"/>
  <c r="E1715" i="38"/>
  <c r="D1715" i="38"/>
  <c r="U1714" i="38"/>
  <c r="F1714" i="38"/>
  <c r="E1714" i="38"/>
  <c r="C1714" i="38" s="1"/>
  <c r="D1714" i="38"/>
  <c r="U1713" i="38"/>
  <c r="F1713" i="38"/>
  <c r="E1713" i="38"/>
  <c r="D1713" i="38"/>
  <c r="C1713" i="38"/>
  <c r="U1712" i="38"/>
  <c r="F1712" i="38"/>
  <c r="E1712" i="38"/>
  <c r="D1712" i="38"/>
  <c r="U1711" i="38"/>
  <c r="F1711" i="38"/>
  <c r="E1711" i="38"/>
  <c r="D1711" i="38"/>
  <c r="C1711" i="38" s="1"/>
  <c r="U1710" i="38"/>
  <c r="F1710" i="38"/>
  <c r="C1710" i="38" s="1"/>
  <c r="E1710" i="38"/>
  <c r="D1710" i="38"/>
  <c r="U1709" i="38"/>
  <c r="F1709" i="38"/>
  <c r="E1709" i="38"/>
  <c r="D1709" i="38"/>
  <c r="C1709" i="38"/>
  <c r="U1708" i="38"/>
  <c r="F1708" i="38"/>
  <c r="E1708" i="38"/>
  <c r="D1708" i="38"/>
  <c r="C1708" i="38" s="1"/>
  <c r="U1707" i="38"/>
  <c r="F1707" i="38"/>
  <c r="E1707" i="38"/>
  <c r="D1707" i="38"/>
  <c r="U1706" i="38"/>
  <c r="F1706" i="38"/>
  <c r="E1706" i="38"/>
  <c r="C1706" i="38" s="1"/>
  <c r="D1706" i="38"/>
  <c r="U1705" i="38"/>
  <c r="F1705" i="38"/>
  <c r="E1705" i="38"/>
  <c r="D1705" i="38"/>
  <c r="C1705" i="38"/>
  <c r="U1704" i="38"/>
  <c r="F1704" i="38"/>
  <c r="E1704" i="38"/>
  <c r="D1704" i="38"/>
  <c r="C1704" i="38" s="1"/>
  <c r="U1703" i="38"/>
  <c r="F1703" i="38"/>
  <c r="E1703" i="38"/>
  <c r="D1703" i="38"/>
  <c r="C1703" i="38"/>
  <c r="U1702" i="38"/>
  <c r="F1702" i="38"/>
  <c r="E1702" i="38"/>
  <c r="D1702" i="38"/>
  <c r="C1702" i="38" s="1"/>
  <c r="U1701" i="38"/>
  <c r="F1701" i="38"/>
  <c r="E1701" i="38"/>
  <c r="D1701" i="38"/>
  <c r="C1701" i="38"/>
  <c r="U1700" i="38"/>
  <c r="F1700" i="38"/>
  <c r="E1700" i="38"/>
  <c r="C1700" i="38" s="1"/>
  <c r="D1700" i="38"/>
  <c r="U1699" i="38"/>
  <c r="F1699" i="38"/>
  <c r="E1699" i="38"/>
  <c r="D1699" i="38"/>
  <c r="U1698" i="38"/>
  <c r="F1698" i="38"/>
  <c r="E1698" i="38"/>
  <c r="C1698" i="38" s="1"/>
  <c r="D1698" i="38"/>
  <c r="U1697" i="38"/>
  <c r="F1697" i="38"/>
  <c r="E1697" i="38"/>
  <c r="D1697" i="38"/>
  <c r="C1697" i="38" s="1"/>
  <c r="U1696" i="38"/>
  <c r="F1696" i="38"/>
  <c r="E1696" i="38"/>
  <c r="D1696" i="38"/>
  <c r="U1695" i="38"/>
  <c r="F1695" i="38"/>
  <c r="E1695" i="38"/>
  <c r="D1695" i="38"/>
  <c r="C1695" i="38" s="1"/>
  <c r="U1694" i="38"/>
  <c r="F1694" i="38"/>
  <c r="C1694" i="38" s="1"/>
  <c r="E1694" i="38"/>
  <c r="D1694" i="38"/>
  <c r="U1693" i="38"/>
  <c r="F1693" i="38"/>
  <c r="E1693" i="38"/>
  <c r="D1693" i="38"/>
  <c r="U1692" i="38"/>
  <c r="F1692" i="38"/>
  <c r="E1692" i="38"/>
  <c r="D1692" i="38"/>
  <c r="C1692" i="38"/>
  <c r="U1691" i="38"/>
  <c r="F1691" i="38"/>
  <c r="E1691" i="38"/>
  <c r="D1691" i="38"/>
  <c r="U1690" i="38"/>
  <c r="F1690" i="38"/>
  <c r="E1690" i="38"/>
  <c r="D1690" i="38"/>
  <c r="C1690" i="38" s="1"/>
  <c r="U1689" i="38"/>
  <c r="F1689" i="38"/>
  <c r="E1689" i="38"/>
  <c r="D1689" i="38"/>
  <c r="C1689" i="38"/>
  <c r="U1688" i="38"/>
  <c r="F1688" i="38"/>
  <c r="E1688" i="38"/>
  <c r="D1688" i="38"/>
  <c r="C1688" i="38"/>
  <c r="U1687" i="38"/>
  <c r="F1687" i="38"/>
  <c r="E1687" i="38"/>
  <c r="C1687" i="38" s="1"/>
  <c r="D1687" i="38"/>
  <c r="U1686" i="38"/>
  <c r="F1686" i="38"/>
  <c r="E1686" i="38"/>
  <c r="D1686" i="38"/>
  <c r="C1686" i="38" s="1"/>
  <c r="U1685" i="38"/>
  <c r="F1685" i="38"/>
  <c r="C1685" i="38" s="1"/>
  <c r="E1685" i="38"/>
  <c r="D1685" i="38"/>
  <c r="U1684" i="38"/>
  <c r="F1684" i="38"/>
  <c r="E1684" i="38"/>
  <c r="D1684" i="38"/>
  <c r="C1684" i="38" s="1"/>
  <c r="U1683" i="38"/>
  <c r="F1683" i="38"/>
  <c r="E1683" i="38"/>
  <c r="D1683" i="38"/>
  <c r="U1682" i="38"/>
  <c r="F1682" i="38"/>
  <c r="E1682" i="38"/>
  <c r="D1682" i="38"/>
  <c r="U1681" i="38"/>
  <c r="F1681" i="38"/>
  <c r="C1681" i="38" s="1"/>
  <c r="E1681" i="38"/>
  <c r="D1681" i="38"/>
  <c r="U1680" i="38"/>
  <c r="F1680" i="38"/>
  <c r="E1680" i="38"/>
  <c r="D1680" i="38"/>
  <c r="U1679" i="38"/>
  <c r="F1679" i="38"/>
  <c r="E1679" i="38"/>
  <c r="D1679" i="38"/>
  <c r="U1678" i="38"/>
  <c r="F1678" i="38"/>
  <c r="E1678" i="38"/>
  <c r="D1678" i="38"/>
  <c r="C1678" i="38"/>
  <c r="U1677" i="38"/>
  <c r="F1677" i="38"/>
  <c r="E1677" i="38"/>
  <c r="D1677" i="38"/>
  <c r="C1677" i="38"/>
  <c r="U1676" i="38"/>
  <c r="F1676" i="38"/>
  <c r="E1676" i="38"/>
  <c r="D1676" i="38"/>
  <c r="C1676" i="38"/>
  <c r="U1675" i="38"/>
  <c r="F1675" i="38"/>
  <c r="E1675" i="38"/>
  <c r="D1675" i="38"/>
  <c r="C1675" i="38" s="1"/>
  <c r="U1674" i="38"/>
  <c r="F1674" i="38"/>
  <c r="C1674" i="38" s="1"/>
  <c r="E1674" i="38"/>
  <c r="D1674" i="38"/>
  <c r="U1673" i="38"/>
  <c r="F1673" i="38"/>
  <c r="E1673" i="38"/>
  <c r="D1673" i="38"/>
  <c r="C1673" i="38"/>
  <c r="U1672" i="38"/>
  <c r="F1672" i="38"/>
  <c r="E1672" i="38"/>
  <c r="D1672" i="38"/>
  <c r="C1672" i="38" s="1"/>
  <c r="U1671" i="38"/>
  <c r="F1671" i="38"/>
  <c r="E1671" i="38"/>
  <c r="D1671" i="38"/>
  <c r="C1671" i="38" s="1"/>
  <c r="U1670" i="38"/>
  <c r="F1670" i="38"/>
  <c r="E1670" i="38"/>
  <c r="D1670" i="38"/>
  <c r="C1670" i="38" s="1"/>
  <c r="U1669" i="38"/>
  <c r="F1669" i="38"/>
  <c r="C1669" i="38" s="1"/>
  <c r="E1669" i="38"/>
  <c r="D1669" i="38"/>
  <c r="U1668" i="38"/>
  <c r="F1668" i="38"/>
  <c r="E1668" i="38"/>
  <c r="D1668" i="38"/>
  <c r="C1668" i="38"/>
  <c r="U1667" i="38"/>
  <c r="F1667" i="38"/>
  <c r="E1667" i="38"/>
  <c r="D1667" i="38"/>
  <c r="U1666" i="38"/>
  <c r="F1666" i="38"/>
  <c r="E1666" i="38"/>
  <c r="D1666" i="38"/>
  <c r="U1665" i="38"/>
  <c r="F1665" i="38"/>
  <c r="E1665" i="38"/>
  <c r="D1665" i="38"/>
  <c r="C1665" i="38" s="1"/>
  <c r="U1664" i="38"/>
  <c r="F1664" i="38"/>
  <c r="E1664" i="38"/>
  <c r="D1664" i="38"/>
  <c r="C1664" i="38" s="1"/>
  <c r="U1663" i="38"/>
  <c r="F1663" i="38"/>
  <c r="E1663" i="38"/>
  <c r="D1663" i="38"/>
  <c r="C1663" i="38" s="1"/>
  <c r="U1662" i="38"/>
  <c r="F1662" i="38"/>
  <c r="E1662" i="38"/>
  <c r="D1662" i="38"/>
  <c r="C1662" i="38" s="1"/>
  <c r="U1661" i="38"/>
  <c r="F1661" i="38"/>
  <c r="E1661" i="38"/>
  <c r="D1661" i="38"/>
  <c r="C1661" i="38"/>
  <c r="U1660" i="38"/>
  <c r="F1660" i="38"/>
  <c r="E1660" i="38"/>
  <c r="D1660" i="38"/>
  <c r="C1660" i="38" s="1"/>
  <c r="U1659" i="38"/>
  <c r="F1659" i="38"/>
  <c r="E1659" i="38"/>
  <c r="D1659" i="38"/>
  <c r="C1659" i="38"/>
  <c r="U1658" i="38"/>
  <c r="F1658" i="38"/>
  <c r="E1658" i="38"/>
  <c r="D1658" i="38"/>
  <c r="C1658" i="38"/>
  <c r="U1657" i="38"/>
  <c r="F1657" i="38"/>
  <c r="E1657" i="38"/>
  <c r="D1657" i="38"/>
  <c r="C1657" i="38"/>
  <c r="U1656" i="38"/>
  <c r="F1656" i="38"/>
  <c r="E1656" i="38"/>
  <c r="D1656" i="38"/>
  <c r="C1656" i="38"/>
  <c r="U1655" i="38"/>
  <c r="F1655" i="38"/>
  <c r="E1655" i="38"/>
  <c r="D1655" i="38"/>
  <c r="U1654" i="38"/>
  <c r="F1654" i="38"/>
  <c r="E1654" i="38"/>
  <c r="D1654" i="38"/>
  <c r="C1654" i="38" s="1"/>
  <c r="U1653" i="38"/>
  <c r="F1653" i="38"/>
  <c r="C1653" i="38" s="1"/>
  <c r="E1653" i="38"/>
  <c r="D1653" i="38"/>
  <c r="U1652" i="38"/>
  <c r="F1652" i="38"/>
  <c r="E1652" i="38"/>
  <c r="D1652" i="38"/>
  <c r="C1652" i="38" s="1"/>
  <c r="U1651" i="38"/>
  <c r="F1651" i="38"/>
  <c r="E1651" i="38"/>
  <c r="D1651" i="38"/>
  <c r="C1651" i="38"/>
  <c r="U1650" i="38"/>
  <c r="F1650" i="38"/>
  <c r="E1650" i="38"/>
  <c r="C1650" i="38" s="1"/>
  <c r="D1650" i="38"/>
  <c r="U1649" i="38"/>
  <c r="F1649" i="38"/>
  <c r="C1649" i="38" s="1"/>
  <c r="E1649" i="38"/>
  <c r="D1649" i="38"/>
  <c r="U1648" i="38"/>
  <c r="F1648" i="38"/>
  <c r="E1648" i="38"/>
  <c r="D1648" i="38"/>
  <c r="U1647" i="38"/>
  <c r="F1647" i="38"/>
  <c r="E1647" i="38"/>
  <c r="D1647" i="38"/>
  <c r="C1647" i="38" s="1"/>
  <c r="U1646" i="38"/>
  <c r="F1646" i="38"/>
  <c r="C1646" i="38" s="1"/>
  <c r="E1646" i="38"/>
  <c r="D1646" i="38"/>
  <c r="U1645" i="38"/>
  <c r="F1645" i="38"/>
  <c r="E1645" i="38"/>
  <c r="D1645" i="38"/>
  <c r="C1645" i="38" s="1"/>
  <c r="U1644" i="38"/>
  <c r="F1644" i="38"/>
  <c r="E1644" i="38"/>
  <c r="D1644" i="38"/>
  <c r="C1644" i="38" s="1"/>
  <c r="U1643" i="38"/>
  <c r="F1643" i="38"/>
  <c r="E1643" i="38"/>
  <c r="D1643" i="38"/>
  <c r="C1643" i="38"/>
  <c r="U1642" i="38"/>
  <c r="F1642" i="38"/>
  <c r="E1642" i="38"/>
  <c r="D1642" i="38"/>
  <c r="C1642" i="38"/>
  <c r="U1641" i="38"/>
  <c r="F1641" i="38"/>
  <c r="E1641" i="38"/>
  <c r="C1641" i="38" s="1"/>
  <c r="D1641" i="38"/>
  <c r="U1640" i="38"/>
  <c r="F1640" i="38"/>
  <c r="E1640" i="38"/>
  <c r="D1640" i="38"/>
  <c r="C1640" i="38" s="1"/>
  <c r="U1639" i="38"/>
  <c r="F1639" i="38"/>
  <c r="E1639" i="38"/>
  <c r="D1639" i="38"/>
  <c r="C1639" i="38" s="1"/>
  <c r="U1638" i="38"/>
  <c r="F1638" i="38"/>
  <c r="E1638" i="38"/>
  <c r="D1638" i="38"/>
  <c r="C1638" i="38" s="1"/>
  <c r="U1637" i="38"/>
  <c r="F1637" i="38"/>
  <c r="E1637" i="38"/>
  <c r="D1637" i="38"/>
  <c r="C1637" i="38"/>
  <c r="U1636" i="38"/>
  <c r="F1636" i="38"/>
  <c r="E1636" i="38"/>
  <c r="D1636" i="38"/>
  <c r="C1636" i="38"/>
  <c r="U1635" i="38"/>
  <c r="F1635" i="38"/>
  <c r="E1635" i="38"/>
  <c r="D1635" i="38"/>
  <c r="C1635" i="38"/>
  <c r="U1634" i="38"/>
  <c r="F1634" i="38"/>
  <c r="E1634" i="38"/>
  <c r="D1634" i="38"/>
  <c r="C1634" i="38"/>
  <c r="U1633" i="38"/>
  <c r="F1633" i="38"/>
  <c r="E1633" i="38"/>
  <c r="D1633" i="38"/>
  <c r="C1633" i="38" s="1"/>
  <c r="U1632" i="38"/>
  <c r="F1632" i="38"/>
  <c r="E1632" i="38"/>
  <c r="D1632" i="38"/>
  <c r="U1631" i="38"/>
  <c r="F1631" i="38"/>
  <c r="E1631" i="38"/>
  <c r="D1631" i="38"/>
  <c r="C1631" i="38" s="1"/>
  <c r="U1630" i="38"/>
  <c r="F1630" i="38"/>
  <c r="E1630" i="38"/>
  <c r="D1630" i="38"/>
  <c r="C1630" i="38" s="1"/>
  <c r="U1629" i="38"/>
  <c r="F1629" i="38"/>
  <c r="E1629" i="38"/>
  <c r="D1629" i="38"/>
  <c r="C1629" i="38"/>
  <c r="U1628" i="38"/>
  <c r="F1628" i="38"/>
  <c r="E1628" i="38"/>
  <c r="D1628" i="38"/>
  <c r="C1628" i="38"/>
  <c r="U1627" i="38"/>
  <c r="F1627" i="38"/>
  <c r="E1627" i="38"/>
  <c r="D1627" i="38"/>
  <c r="C1627" i="38" s="1"/>
  <c r="U1626" i="38"/>
  <c r="F1626" i="38"/>
  <c r="E1626" i="38"/>
  <c r="C1626" i="38" s="1"/>
  <c r="D1626" i="38"/>
  <c r="U1625" i="38"/>
  <c r="F1625" i="38"/>
  <c r="C1625" i="38" s="1"/>
  <c r="E1625" i="38"/>
  <c r="D1625" i="38"/>
  <c r="U1624" i="38"/>
  <c r="F1624" i="38"/>
  <c r="E1624" i="38"/>
  <c r="C1624" i="38" s="1"/>
  <c r="D1624" i="38"/>
  <c r="U1623" i="38"/>
  <c r="F1623" i="38"/>
  <c r="E1623" i="38"/>
  <c r="D1623" i="38"/>
  <c r="C1623" i="38" s="1"/>
  <c r="U1622" i="38"/>
  <c r="F1622" i="38"/>
  <c r="E1622" i="38"/>
  <c r="D1622" i="38"/>
  <c r="U1621" i="38"/>
  <c r="F1621" i="38"/>
  <c r="E1621" i="38"/>
  <c r="D1621" i="38"/>
  <c r="C1621" i="38"/>
  <c r="U1620" i="38"/>
  <c r="F1620" i="38"/>
  <c r="E1620" i="38"/>
  <c r="D1620" i="38"/>
  <c r="C1620" i="38"/>
  <c r="U1619" i="38"/>
  <c r="F1619" i="38"/>
  <c r="E1619" i="38"/>
  <c r="D1619" i="38"/>
  <c r="C1619" i="38" s="1"/>
  <c r="U1618" i="38"/>
  <c r="F1618" i="38"/>
  <c r="E1618" i="38"/>
  <c r="D1618" i="38"/>
  <c r="C1618" i="38"/>
  <c r="U1617" i="38"/>
  <c r="F1617" i="38"/>
  <c r="C1617" i="38" s="1"/>
  <c r="E1617" i="38"/>
  <c r="D1617" i="38"/>
  <c r="U1616" i="38"/>
  <c r="F1616" i="38"/>
  <c r="E1616" i="38"/>
  <c r="D1616" i="38"/>
  <c r="C1616" i="38"/>
  <c r="U1615" i="38"/>
  <c r="F1615" i="38"/>
  <c r="C1615" i="38" s="1"/>
  <c r="E1615" i="38"/>
  <c r="D1615" i="38"/>
  <c r="U1614" i="38"/>
  <c r="F1614" i="38"/>
  <c r="E1614" i="38"/>
  <c r="D1614" i="38"/>
  <c r="U1613" i="38"/>
  <c r="F1613" i="38"/>
  <c r="E1613" i="38"/>
  <c r="D1613" i="38"/>
  <c r="C1613" i="38"/>
  <c r="U1612" i="38"/>
  <c r="F1612" i="38"/>
  <c r="E1612" i="38"/>
  <c r="D1612" i="38"/>
  <c r="C1612" i="38" s="1"/>
  <c r="U1611" i="38"/>
  <c r="F1611" i="38"/>
  <c r="E1611" i="38"/>
  <c r="D1611" i="38"/>
  <c r="C1611" i="38"/>
  <c r="U1610" i="38"/>
  <c r="F1610" i="38"/>
  <c r="E1610" i="38"/>
  <c r="D1610" i="38"/>
  <c r="C1610" i="38"/>
  <c r="U1609" i="38"/>
  <c r="F1609" i="38"/>
  <c r="E1609" i="38"/>
  <c r="D1609" i="38"/>
  <c r="C1609" i="38"/>
  <c r="U1608" i="38"/>
  <c r="F1608" i="38"/>
  <c r="E1608" i="38"/>
  <c r="D1608" i="38"/>
  <c r="C1608" i="38"/>
  <c r="U1607" i="38"/>
  <c r="F1607" i="38"/>
  <c r="E1607" i="38"/>
  <c r="D1607" i="38"/>
  <c r="U1606" i="38"/>
  <c r="F1606" i="38"/>
  <c r="E1606" i="38"/>
  <c r="D1606" i="38"/>
  <c r="C1606" i="38"/>
  <c r="U1605" i="38"/>
  <c r="F1605" i="38"/>
  <c r="C1605" i="38" s="1"/>
  <c r="E1605" i="38"/>
  <c r="D1605" i="38"/>
  <c r="U1604" i="38"/>
  <c r="F1604" i="38"/>
  <c r="C1604" i="38" s="1"/>
  <c r="E1604" i="38"/>
  <c r="D1604" i="38"/>
  <c r="U1603" i="38"/>
  <c r="F1603" i="38"/>
  <c r="E1603" i="38"/>
  <c r="C1603" i="38" s="1"/>
  <c r="D1603" i="38"/>
  <c r="U1602" i="38"/>
  <c r="F1602" i="38"/>
  <c r="E1602" i="38"/>
  <c r="D1602" i="38"/>
  <c r="U1601" i="38"/>
  <c r="F1601" i="38"/>
  <c r="E1601" i="38"/>
  <c r="C1601" i="38" s="1"/>
  <c r="D1601" i="38"/>
  <c r="U1600" i="38"/>
  <c r="F1600" i="38"/>
  <c r="E1600" i="38"/>
  <c r="D1600" i="38"/>
  <c r="C1600" i="38"/>
  <c r="U1599" i="38"/>
  <c r="F1599" i="38"/>
  <c r="E1599" i="38"/>
  <c r="D1599" i="38"/>
  <c r="C1599" i="38" s="1"/>
  <c r="U1598" i="38"/>
  <c r="F1598" i="38"/>
  <c r="E1598" i="38"/>
  <c r="D1598" i="38"/>
  <c r="C1598" i="38" s="1"/>
  <c r="U1597" i="38"/>
  <c r="F1597" i="38"/>
  <c r="E1597" i="38"/>
  <c r="D1597" i="38"/>
  <c r="C1597" i="38"/>
  <c r="U1596" i="38"/>
  <c r="F1596" i="38"/>
  <c r="E1596" i="38"/>
  <c r="D1596" i="38"/>
  <c r="C1596" i="38" s="1"/>
  <c r="U1595" i="38"/>
  <c r="F1595" i="38"/>
  <c r="E1595" i="38"/>
  <c r="D1595" i="38"/>
  <c r="C1595" i="38"/>
  <c r="U1594" i="38"/>
  <c r="F1594" i="38"/>
  <c r="C1594" i="38" s="1"/>
  <c r="E1594" i="38"/>
  <c r="D1594" i="38"/>
  <c r="U1593" i="38"/>
  <c r="F1593" i="38"/>
  <c r="E1593" i="38"/>
  <c r="D1593" i="38"/>
  <c r="C1593" i="38"/>
  <c r="U1591" i="38"/>
  <c r="F1591" i="38"/>
  <c r="C1591" i="38" s="1"/>
  <c r="E1591" i="38"/>
  <c r="D1591" i="38"/>
  <c r="U1590" i="38"/>
  <c r="F1590" i="38"/>
  <c r="E1590" i="38"/>
  <c r="D1590" i="38"/>
  <c r="U1589" i="38"/>
  <c r="F1589" i="38"/>
  <c r="E1589" i="38"/>
  <c r="D1589" i="38"/>
  <c r="C1589" i="38"/>
  <c r="U1588" i="38"/>
  <c r="F1588" i="38"/>
  <c r="E1588" i="38"/>
  <c r="D1588" i="38"/>
  <c r="C1588" i="38" s="1"/>
  <c r="U1587" i="38"/>
  <c r="F1587" i="38"/>
  <c r="E1587" i="38"/>
  <c r="D1587" i="38"/>
  <c r="C1587" i="38" s="1"/>
  <c r="U1586" i="38"/>
  <c r="F1586" i="38"/>
  <c r="E1586" i="38"/>
  <c r="D1586" i="38"/>
  <c r="C1586" i="38"/>
  <c r="U1585" i="38"/>
  <c r="F1585" i="38"/>
  <c r="E1585" i="38"/>
  <c r="D1585" i="38"/>
  <c r="C1585" i="38" s="1"/>
  <c r="U1584" i="38"/>
  <c r="F1584" i="38"/>
  <c r="E1584" i="38"/>
  <c r="D1584" i="38"/>
  <c r="C1584" i="38"/>
  <c r="U1583" i="38"/>
  <c r="F1583" i="38"/>
  <c r="E1583" i="38"/>
  <c r="D1583" i="38"/>
  <c r="C1583" i="38"/>
  <c r="U1582" i="38"/>
  <c r="F1582" i="38"/>
  <c r="E1582" i="38"/>
  <c r="D1582" i="38"/>
  <c r="C1582" i="38"/>
  <c r="U1581" i="38"/>
  <c r="F1581" i="38"/>
  <c r="E1581" i="38"/>
  <c r="D1581" i="38"/>
  <c r="C1581" i="38" s="1"/>
  <c r="U1580" i="38"/>
  <c r="F1580" i="38"/>
  <c r="E1580" i="38"/>
  <c r="C1580" i="38" s="1"/>
  <c r="D1580" i="38"/>
  <c r="U1579" i="38"/>
  <c r="F1579" i="38"/>
  <c r="E1579" i="38"/>
  <c r="D1579" i="38"/>
  <c r="C1579" i="38" s="1"/>
  <c r="U1577" i="38"/>
  <c r="F1577" i="38"/>
  <c r="E1577" i="38"/>
  <c r="C1577" i="38" s="1"/>
  <c r="D1577" i="38"/>
  <c r="U1576" i="38"/>
  <c r="F1576" i="38"/>
  <c r="E1576" i="38"/>
  <c r="D1576" i="38"/>
  <c r="C1576" i="38" s="1"/>
  <c r="U1575" i="38"/>
  <c r="F1575" i="38"/>
  <c r="E1575" i="38"/>
  <c r="D1575" i="38"/>
  <c r="C1575" i="38"/>
  <c r="U1574" i="38"/>
  <c r="F1574" i="38"/>
  <c r="E1574" i="38"/>
  <c r="D1574" i="38"/>
  <c r="U1573" i="38"/>
  <c r="F1573" i="38"/>
  <c r="E1573" i="38"/>
  <c r="D1573" i="38"/>
  <c r="C1573" i="38" s="1"/>
  <c r="U1572" i="38"/>
  <c r="F1572" i="38"/>
  <c r="E1572" i="38"/>
  <c r="D1572" i="38"/>
  <c r="C1572" i="38"/>
  <c r="U1571" i="38"/>
  <c r="F1571" i="38"/>
  <c r="E1571" i="38"/>
  <c r="C1571" i="38" s="1"/>
  <c r="D1571" i="38"/>
  <c r="U1570" i="38"/>
  <c r="F1570" i="38"/>
  <c r="E1570" i="38"/>
  <c r="D1570" i="38"/>
  <c r="C1570" i="38"/>
  <c r="U1569" i="38"/>
  <c r="F1569" i="38"/>
  <c r="E1569" i="38"/>
  <c r="D1569" i="38"/>
  <c r="C1569" i="38"/>
  <c r="U1568" i="38"/>
  <c r="F1568" i="38"/>
  <c r="E1568" i="38"/>
  <c r="D1568" i="38"/>
  <c r="C1568" i="38" s="1"/>
  <c r="U1567" i="38"/>
  <c r="F1567" i="38"/>
  <c r="E1567" i="38"/>
  <c r="D1567" i="38"/>
  <c r="C1567" i="38"/>
  <c r="U1566" i="38"/>
  <c r="F1566" i="38"/>
  <c r="E1566" i="38"/>
  <c r="D1566" i="38"/>
  <c r="C1566" i="38" s="1"/>
  <c r="U1565" i="38"/>
  <c r="F1565" i="38"/>
  <c r="E1565" i="38"/>
  <c r="D1565" i="38"/>
  <c r="C1565" i="38"/>
  <c r="U1564" i="38"/>
  <c r="F1564" i="38"/>
  <c r="E1564" i="38"/>
  <c r="D1564" i="38"/>
  <c r="U1563" i="38"/>
  <c r="F1563" i="38"/>
  <c r="E1563" i="38"/>
  <c r="D1563" i="38"/>
  <c r="C1563" i="38" s="1"/>
  <c r="U1562" i="38"/>
  <c r="F1562" i="38"/>
  <c r="E1562" i="38"/>
  <c r="D1562" i="38"/>
  <c r="C1562" i="38"/>
  <c r="U1561" i="38"/>
  <c r="F1561" i="38"/>
  <c r="E1561" i="38"/>
  <c r="D1561" i="38"/>
  <c r="C1561" i="38" s="1"/>
  <c r="U1560" i="38"/>
  <c r="F1560" i="38"/>
  <c r="E1560" i="38"/>
  <c r="D1560" i="38"/>
  <c r="C1560" i="38" s="1"/>
  <c r="U1559" i="38"/>
  <c r="F1559" i="38"/>
  <c r="E1559" i="38"/>
  <c r="D1559" i="38"/>
  <c r="C1559" i="38" s="1"/>
  <c r="U1558" i="38"/>
  <c r="F1558" i="38"/>
  <c r="E1558" i="38"/>
  <c r="D1558" i="38"/>
  <c r="C1558" i="38"/>
  <c r="U1557" i="38"/>
  <c r="F1557" i="38"/>
  <c r="E1557" i="38"/>
  <c r="D1557" i="38"/>
  <c r="C1557" i="38"/>
  <c r="U1556" i="38"/>
  <c r="F1556" i="38"/>
  <c r="E1556" i="38"/>
  <c r="D1556" i="38"/>
  <c r="C1556" i="38"/>
  <c r="U1554" i="38"/>
  <c r="F1554" i="38"/>
  <c r="E1554" i="38"/>
  <c r="D1554" i="38"/>
  <c r="C1554" i="38"/>
  <c r="U1553" i="38"/>
  <c r="F1553" i="38"/>
  <c r="E1553" i="38"/>
  <c r="D1553" i="38"/>
  <c r="C1553" i="38"/>
  <c r="U1552" i="38"/>
  <c r="F1552" i="38"/>
  <c r="E1552" i="38"/>
  <c r="D1552" i="38"/>
  <c r="C1552" i="38" s="1"/>
  <c r="U1551" i="38"/>
  <c r="F1551" i="38"/>
  <c r="E1551" i="38"/>
  <c r="C1551" i="38" s="1"/>
  <c r="D1551" i="38"/>
  <c r="U1550" i="38"/>
  <c r="F1550" i="38"/>
  <c r="C1550" i="38" s="1"/>
  <c r="E1550" i="38"/>
  <c r="D1550" i="38"/>
  <c r="U1549" i="38"/>
  <c r="F1549" i="38"/>
  <c r="E1549" i="38"/>
  <c r="C1549" i="38" s="1"/>
  <c r="D1549" i="38"/>
  <c r="U1548" i="38"/>
  <c r="F1548" i="38"/>
  <c r="E1548" i="38"/>
  <c r="D1548" i="38"/>
  <c r="C1548" i="38"/>
  <c r="U1547" i="38"/>
  <c r="F1547" i="38"/>
  <c r="E1547" i="38"/>
  <c r="D1547" i="38"/>
  <c r="U1546" i="38"/>
  <c r="F1546" i="38"/>
  <c r="E1546" i="38"/>
  <c r="D1546" i="38"/>
  <c r="C1546" i="38" s="1"/>
  <c r="U1545" i="38"/>
  <c r="F1545" i="38"/>
  <c r="E1545" i="38"/>
  <c r="D1545" i="38"/>
  <c r="C1545" i="38"/>
  <c r="U1544" i="38"/>
  <c r="F1544" i="38"/>
  <c r="E1544" i="38"/>
  <c r="D1544" i="38"/>
  <c r="C1544" i="38" s="1"/>
  <c r="U1543" i="38"/>
  <c r="F1543" i="38"/>
  <c r="E1543" i="38"/>
  <c r="D1543" i="38"/>
  <c r="C1543" i="38"/>
  <c r="U1542" i="38"/>
  <c r="F1542" i="38"/>
  <c r="E1542" i="38"/>
  <c r="D1542" i="38"/>
  <c r="C1542" i="38"/>
  <c r="U1541" i="38"/>
  <c r="F1541" i="38"/>
  <c r="E1541" i="38"/>
  <c r="D1541" i="38"/>
  <c r="C1541" i="38" s="1"/>
  <c r="U1540" i="38"/>
  <c r="F1540" i="38"/>
  <c r="E1540" i="38"/>
  <c r="D1540" i="38"/>
  <c r="C1540" i="38"/>
  <c r="U1539" i="38"/>
  <c r="F1539" i="38"/>
  <c r="E1539" i="38"/>
  <c r="D1539" i="38"/>
  <c r="C1539" i="38" s="1"/>
  <c r="U1538" i="38"/>
  <c r="F1538" i="38"/>
  <c r="E1538" i="38"/>
  <c r="D1538" i="38"/>
  <c r="C1538" i="38" s="1"/>
  <c r="U1537" i="38"/>
  <c r="F1537" i="38"/>
  <c r="C1537" i="38" s="1"/>
  <c r="E1537" i="38"/>
  <c r="D1537" i="38"/>
  <c r="U1536" i="38"/>
  <c r="F1536" i="38"/>
  <c r="E1536" i="38"/>
  <c r="C1536" i="38" s="1"/>
  <c r="D1536" i="38"/>
  <c r="U1535" i="38"/>
  <c r="F1535" i="38"/>
  <c r="E1535" i="38"/>
  <c r="D1535" i="38"/>
  <c r="C1535" i="38" s="1"/>
  <c r="U1534" i="38"/>
  <c r="F1534" i="38"/>
  <c r="E1534" i="38"/>
  <c r="D1534" i="38"/>
  <c r="U1533" i="38"/>
  <c r="F1533" i="38"/>
  <c r="E1533" i="38"/>
  <c r="D1533" i="38"/>
  <c r="C1533" i="38" s="1"/>
  <c r="U1532" i="38"/>
  <c r="F1532" i="38"/>
  <c r="E1532" i="38"/>
  <c r="D1532" i="38"/>
  <c r="C1532" i="38"/>
  <c r="U1531" i="38"/>
  <c r="F1531" i="38"/>
  <c r="E1531" i="38"/>
  <c r="D1531" i="38"/>
  <c r="C1531" i="38" s="1"/>
  <c r="U1530" i="38"/>
  <c r="F1530" i="38"/>
  <c r="E1530" i="38"/>
  <c r="D1530" i="38"/>
  <c r="C1530" i="38"/>
  <c r="U1529" i="38"/>
  <c r="F1529" i="38"/>
  <c r="E1529" i="38"/>
  <c r="D1529" i="38"/>
  <c r="C1529" i="38"/>
  <c r="U1528" i="38"/>
  <c r="F1528" i="38"/>
  <c r="E1528" i="38"/>
  <c r="D1528" i="38"/>
  <c r="C1528" i="38" s="1"/>
  <c r="U1527" i="38"/>
  <c r="F1527" i="38"/>
  <c r="E1527" i="38"/>
  <c r="D1527" i="38"/>
  <c r="C1527" i="38"/>
  <c r="U1526" i="38"/>
  <c r="F1526" i="38"/>
  <c r="E1526" i="38"/>
  <c r="D1526" i="38"/>
  <c r="C1526" i="38" s="1"/>
  <c r="U1525" i="38"/>
  <c r="F1525" i="38"/>
  <c r="E1525" i="38"/>
  <c r="D1525" i="38"/>
  <c r="C1525" i="38"/>
  <c r="U1524" i="38"/>
  <c r="F1524" i="38"/>
  <c r="E1524" i="38"/>
  <c r="D1524" i="38"/>
  <c r="C1524" i="38"/>
  <c r="U1523" i="38"/>
  <c r="F1523" i="38"/>
  <c r="E1523" i="38"/>
  <c r="C1523" i="38" s="1"/>
  <c r="D1523" i="38"/>
  <c r="U1522" i="38"/>
  <c r="F1522" i="38"/>
  <c r="E1522" i="38"/>
  <c r="D1522" i="38"/>
  <c r="C1522" i="38" s="1"/>
  <c r="U1521" i="38"/>
  <c r="F1521" i="38"/>
  <c r="C1521" i="38" s="1"/>
  <c r="E1521" i="38"/>
  <c r="D1521" i="38"/>
  <c r="U1520" i="38"/>
  <c r="F1520" i="38"/>
  <c r="E1520" i="38"/>
  <c r="D1520" i="38"/>
  <c r="C1520" i="38" s="1"/>
  <c r="U1519" i="38"/>
  <c r="F1519" i="38"/>
  <c r="E1519" i="38"/>
  <c r="D1519" i="38"/>
  <c r="C1519" i="38"/>
  <c r="U1518" i="38"/>
  <c r="F1518" i="38"/>
  <c r="E1518" i="38"/>
  <c r="D1518" i="38"/>
  <c r="U1517" i="38"/>
  <c r="F1517" i="38"/>
  <c r="E1517" i="38"/>
  <c r="D1517" i="38"/>
  <c r="C1517" i="38" s="1"/>
  <c r="U1516" i="38"/>
  <c r="F1516" i="38"/>
  <c r="E1516" i="38"/>
  <c r="D1516" i="38"/>
  <c r="C1516" i="38" s="1"/>
  <c r="U1515" i="38"/>
  <c r="F1515" i="38"/>
  <c r="E1515" i="38"/>
  <c r="D1515" i="38"/>
  <c r="C1515" i="38" s="1"/>
  <c r="U1514" i="38"/>
  <c r="F1514" i="38"/>
  <c r="E1514" i="38"/>
  <c r="D1514" i="38"/>
  <c r="C1514" i="38"/>
  <c r="U1513" i="38"/>
  <c r="F1513" i="38"/>
  <c r="E1513" i="38"/>
  <c r="D1513" i="38"/>
  <c r="C1513" i="38" s="1"/>
  <c r="U1512" i="38"/>
  <c r="F1512" i="38"/>
  <c r="E1512" i="38"/>
  <c r="D1512" i="38"/>
  <c r="C1512" i="38"/>
  <c r="U1511" i="38"/>
  <c r="F1511" i="38"/>
  <c r="C1511" i="38" s="1"/>
  <c r="E1511" i="38"/>
  <c r="D1511" i="38"/>
  <c r="U1509" i="38"/>
  <c r="F1509" i="38"/>
  <c r="E1509" i="38"/>
  <c r="C1509" i="38" s="1"/>
  <c r="D1509" i="38"/>
  <c r="U1508" i="38"/>
  <c r="F1508" i="38"/>
  <c r="E1508" i="38"/>
  <c r="D1508" i="38"/>
  <c r="C1508" i="38"/>
  <c r="U1507" i="38"/>
  <c r="F1507" i="38"/>
  <c r="E1507" i="38"/>
  <c r="C1507" i="38" s="1"/>
  <c r="D1507" i="38"/>
  <c r="U1506" i="38"/>
  <c r="F1506" i="38"/>
  <c r="E1506" i="38"/>
  <c r="D1506" i="38"/>
  <c r="C1506" i="38" s="1"/>
  <c r="U1505" i="38"/>
  <c r="F1505" i="38"/>
  <c r="E1505" i="38"/>
  <c r="D1505" i="38"/>
  <c r="C1505" i="38"/>
  <c r="U1504" i="38"/>
  <c r="F1504" i="38"/>
  <c r="E1504" i="38"/>
  <c r="D1504" i="38"/>
  <c r="U1503" i="38"/>
  <c r="F1503" i="38"/>
  <c r="E1503" i="38"/>
  <c r="D1503" i="38"/>
  <c r="C1503" i="38" s="1"/>
  <c r="U1502" i="38"/>
  <c r="F1502" i="38"/>
  <c r="E1502" i="38"/>
  <c r="D1502" i="38"/>
  <c r="C1502" i="38" s="1"/>
  <c r="U1501" i="38"/>
  <c r="F1501" i="38"/>
  <c r="E1501" i="38"/>
  <c r="D1501" i="38"/>
  <c r="C1501" i="38"/>
  <c r="U1500" i="38"/>
  <c r="F1500" i="38"/>
  <c r="E1500" i="38"/>
  <c r="D1500" i="38"/>
  <c r="C1500" i="38"/>
  <c r="U1499" i="38"/>
  <c r="F1499" i="38"/>
  <c r="E1499" i="38"/>
  <c r="D1499" i="38"/>
  <c r="C1499" i="38"/>
  <c r="U1498" i="38"/>
  <c r="F1498" i="38"/>
  <c r="E1498" i="38"/>
  <c r="D1498" i="38"/>
  <c r="C1498" i="38" s="1"/>
  <c r="U1497" i="38"/>
  <c r="F1497" i="38"/>
  <c r="C1497" i="38" s="1"/>
  <c r="E1497" i="38"/>
  <c r="D1497" i="38"/>
  <c r="U1496" i="38"/>
  <c r="F1496" i="38"/>
  <c r="E1496" i="38"/>
  <c r="C1496" i="38" s="1"/>
  <c r="D1496" i="38"/>
  <c r="U1495" i="38"/>
  <c r="F1495" i="38"/>
  <c r="E1495" i="38"/>
  <c r="D1495" i="38"/>
  <c r="U1494" i="38"/>
  <c r="F1494" i="38"/>
  <c r="E1494" i="38"/>
  <c r="C1494" i="38" s="1"/>
  <c r="D1494" i="38"/>
  <c r="U1493" i="38"/>
  <c r="F1493" i="38"/>
  <c r="E1493" i="38"/>
  <c r="D1493" i="38"/>
  <c r="C1493" i="38" s="1"/>
  <c r="U1492" i="38"/>
  <c r="F1492" i="38"/>
  <c r="E1492" i="38"/>
  <c r="D1492" i="38"/>
  <c r="C1492" i="38"/>
  <c r="U1491" i="38"/>
  <c r="F1491" i="38"/>
  <c r="E1491" i="38"/>
  <c r="D1491" i="38"/>
  <c r="U1490" i="38"/>
  <c r="F1490" i="38"/>
  <c r="E1490" i="38"/>
  <c r="D1490" i="38"/>
  <c r="C1490" i="38" s="1"/>
  <c r="U1489" i="38"/>
  <c r="F1489" i="38"/>
  <c r="E1489" i="38"/>
  <c r="D1489" i="38"/>
  <c r="C1489" i="38"/>
  <c r="U1488" i="38"/>
  <c r="F1488" i="38"/>
  <c r="E1488" i="38"/>
  <c r="D1488" i="38"/>
  <c r="C1488" i="38"/>
  <c r="U1487" i="38"/>
  <c r="F1487" i="38"/>
  <c r="E1487" i="38"/>
  <c r="D1487" i="38"/>
  <c r="C1487" i="38"/>
  <c r="U1486" i="38"/>
  <c r="F1486" i="38"/>
  <c r="E1486" i="38"/>
  <c r="D1486" i="38"/>
  <c r="C1486" i="38"/>
  <c r="U1485" i="38"/>
  <c r="F1485" i="38"/>
  <c r="E1485" i="38"/>
  <c r="D1485" i="38"/>
  <c r="C1485" i="38"/>
  <c r="U1484" i="38"/>
  <c r="F1484" i="38"/>
  <c r="E1484" i="38"/>
  <c r="D1484" i="38"/>
  <c r="C1484" i="38"/>
  <c r="U1483" i="38"/>
  <c r="F1483" i="38"/>
  <c r="E1483" i="38"/>
  <c r="D1483" i="38"/>
  <c r="C1483" i="38" s="1"/>
  <c r="U1482" i="38"/>
  <c r="F1482" i="38"/>
  <c r="E1482" i="38"/>
  <c r="D1482" i="38"/>
  <c r="C1482" i="38" s="1"/>
  <c r="U1481" i="38"/>
  <c r="F1481" i="38"/>
  <c r="E1481" i="38"/>
  <c r="D1481" i="38"/>
  <c r="U1480" i="38"/>
  <c r="F1480" i="38"/>
  <c r="E1480" i="38"/>
  <c r="D1480" i="38"/>
  <c r="C1480" i="38" s="1"/>
  <c r="U1479" i="38"/>
  <c r="F1479" i="38"/>
  <c r="E1479" i="38"/>
  <c r="C1479" i="38" s="1"/>
  <c r="D1479" i="38"/>
  <c r="U1478" i="38"/>
  <c r="F1478" i="38"/>
  <c r="E1478" i="38"/>
  <c r="D1478" i="38"/>
  <c r="C1478" i="38" s="1"/>
  <c r="U1477" i="38"/>
  <c r="F1477" i="38"/>
  <c r="E1477" i="38"/>
  <c r="D1477" i="38"/>
  <c r="C1477" i="38"/>
  <c r="U1476" i="38"/>
  <c r="F1476" i="38"/>
  <c r="E1476" i="38"/>
  <c r="D1476" i="38"/>
  <c r="C1476" i="38" s="1"/>
  <c r="U1475" i="38"/>
  <c r="F1475" i="38"/>
  <c r="E1475" i="38"/>
  <c r="D1475" i="38"/>
  <c r="C1475" i="38"/>
  <c r="U1474" i="38"/>
  <c r="F1474" i="38"/>
  <c r="E1474" i="38"/>
  <c r="D1474" i="38"/>
  <c r="C1474" i="38"/>
  <c r="U1473" i="38"/>
  <c r="F1473" i="38"/>
  <c r="E1473" i="38"/>
  <c r="D1473" i="38"/>
  <c r="C1473" i="38"/>
  <c r="U1472" i="38"/>
  <c r="F1472" i="38"/>
  <c r="E1472" i="38"/>
  <c r="D1472" i="38"/>
  <c r="C1472" i="38"/>
  <c r="U1471" i="38"/>
  <c r="F1471" i="38"/>
  <c r="E1471" i="38"/>
  <c r="D1471" i="38"/>
  <c r="C1471" i="38"/>
  <c r="U1470" i="38"/>
  <c r="F1470" i="38"/>
  <c r="E1470" i="38"/>
  <c r="D1470" i="38"/>
  <c r="C1470" i="38" s="1"/>
  <c r="U1469" i="38"/>
  <c r="F1469" i="38"/>
  <c r="E1469" i="38"/>
  <c r="C1469" i="38" s="1"/>
  <c r="D1469" i="38"/>
  <c r="U1468" i="38"/>
  <c r="F1468" i="38"/>
  <c r="C1468" i="38" s="1"/>
  <c r="E1468" i="38"/>
  <c r="D1468" i="38"/>
  <c r="U1467" i="38"/>
  <c r="F1467" i="38"/>
  <c r="E1467" i="38"/>
  <c r="C1467" i="38" s="1"/>
  <c r="D1467" i="38"/>
  <c r="U1466" i="38"/>
  <c r="F1466" i="38"/>
  <c r="E1466" i="38"/>
  <c r="D1466" i="38"/>
  <c r="U1465" i="38"/>
  <c r="F1465" i="38"/>
  <c r="E1465" i="38"/>
  <c r="D1465" i="38"/>
  <c r="U1464" i="38"/>
  <c r="F1464" i="38"/>
  <c r="E1464" i="38"/>
  <c r="D1464" i="38"/>
  <c r="C1464" i="38"/>
  <c r="U1463" i="38"/>
  <c r="F1463" i="38"/>
  <c r="E1463" i="38"/>
  <c r="D1463" i="38"/>
  <c r="C1463" i="38"/>
  <c r="U1462" i="38"/>
  <c r="F1462" i="38"/>
  <c r="E1462" i="38"/>
  <c r="D1462" i="38"/>
  <c r="C1462" i="38" s="1"/>
  <c r="U1461" i="38"/>
  <c r="F1461" i="38"/>
  <c r="E1461" i="38"/>
  <c r="D1461" i="38"/>
  <c r="C1461" i="38"/>
  <c r="U1460" i="38"/>
  <c r="F1460" i="38"/>
  <c r="E1460" i="38"/>
  <c r="D1460" i="38"/>
  <c r="C1460" i="38"/>
  <c r="U1459" i="38"/>
  <c r="F1459" i="38"/>
  <c r="E1459" i="38"/>
  <c r="D1459" i="38"/>
  <c r="C1459" i="38" s="1"/>
  <c r="U1458" i="38"/>
  <c r="F1458" i="38"/>
  <c r="E1458" i="38"/>
  <c r="D1458" i="38"/>
  <c r="C1458" i="38"/>
  <c r="U1457" i="38"/>
  <c r="F1457" i="38"/>
  <c r="E1457" i="38"/>
  <c r="D1457" i="38"/>
  <c r="C1457" i="38" s="1"/>
  <c r="U1456" i="38"/>
  <c r="F1456" i="38"/>
  <c r="E1456" i="38"/>
  <c r="D1456" i="38"/>
  <c r="C1456" i="38" s="1"/>
  <c r="U1455" i="38"/>
  <c r="F1455" i="38"/>
  <c r="C1455" i="38" s="1"/>
  <c r="E1455" i="38"/>
  <c r="D1455" i="38"/>
  <c r="U1454" i="38"/>
  <c r="F1454" i="38"/>
  <c r="E1454" i="38"/>
  <c r="C1454" i="38" s="1"/>
  <c r="D1454" i="38"/>
  <c r="U1453" i="38"/>
  <c r="F1453" i="38"/>
  <c r="E1453" i="38"/>
  <c r="C1453" i="38" s="1"/>
  <c r="D1453" i="38"/>
  <c r="U1452" i="38"/>
  <c r="F1452" i="38"/>
  <c r="E1452" i="38"/>
  <c r="D1452" i="38"/>
  <c r="U1451" i="38"/>
  <c r="F1451" i="38"/>
  <c r="E1451" i="38"/>
  <c r="D1451" i="38"/>
  <c r="C1451" i="38" s="1"/>
  <c r="U1450" i="38"/>
  <c r="F1450" i="38"/>
  <c r="E1450" i="38"/>
  <c r="D1450" i="38"/>
  <c r="C1450" i="38" s="1"/>
  <c r="U1449" i="38"/>
  <c r="F1449" i="38"/>
  <c r="C1449" i="38" s="1"/>
  <c r="E1449" i="38"/>
  <c r="D1449" i="38"/>
  <c r="U1448" i="38"/>
  <c r="F1448" i="38"/>
  <c r="E1448" i="38"/>
  <c r="D1448" i="38"/>
  <c r="C1448" i="38"/>
  <c r="U1447" i="38"/>
  <c r="F1447" i="38"/>
  <c r="E1447" i="38"/>
  <c r="D1447" i="38"/>
  <c r="C1447" i="38"/>
  <c r="U1446" i="38"/>
  <c r="F1446" i="38"/>
  <c r="E1446" i="38"/>
  <c r="D1446" i="38"/>
  <c r="U1445" i="38"/>
  <c r="F1445" i="38"/>
  <c r="E1445" i="38"/>
  <c r="D1445" i="38"/>
  <c r="C1445" i="38"/>
  <c r="U1444" i="38"/>
  <c r="F1444" i="38"/>
  <c r="E1444" i="38"/>
  <c r="D1444" i="38"/>
  <c r="C1444" i="38" s="1"/>
  <c r="U1443" i="38"/>
  <c r="F1443" i="38"/>
  <c r="E1443" i="38"/>
  <c r="D1443" i="38"/>
  <c r="C1443" i="38"/>
  <c r="U1442" i="38"/>
  <c r="F1442" i="38"/>
  <c r="C1442" i="38" s="1"/>
  <c r="E1442" i="38"/>
  <c r="D1442" i="38"/>
  <c r="U1441" i="38"/>
  <c r="F1441" i="38"/>
  <c r="E1441" i="38"/>
  <c r="C1441" i="38" s="1"/>
  <c r="D1441" i="38"/>
  <c r="U1440" i="38"/>
  <c r="F1440" i="38"/>
  <c r="E1440" i="38"/>
  <c r="D1440" i="38"/>
  <c r="C1440" i="38"/>
  <c r="U1439" i="38"/>
  <c r="F1439" i="38"/>
  <c r="E1439" i="38"/>
  <c r="C1439" i="38" s="1"/>
  <c r="D1439" i="38"/>
  <c r="U1438" i="38"/>
  <c r="F1438" i="38"/>
  <c r="E1438" i="38"/>
  <c r="D1438" i="38"/>
  <c r="C1438" i="38" s="1"/>
  <c r="U1437" i="38"/>
  <c r="F1437" i="38"/>
  <c r="E1437" i="38"/>
  <c r="D1437" i="38"/>
  <c r="C1437" i="38"/>
  <c r="U1436" i="38"/>
  <c r="F1436" i="38"/>
  <c r="E1436" i="38"/>
  <c r="D1436" i="38"/>
  <c r="C1436" i="38" s="1"/>
  <c r="U1435" i="38"/>
  <c r="F1435" i="38"/>
  <c r="E1435" i="38"/>
  <c r="D1435" i="38"/>
  <c r="C1435" i="38"/>
  <c r="U1434" i="38"/>
  <c r="F1434" i="38"/>
  <c r="E1434" i="38"/>
  <c r="D1434" i="38"/>
  <c r="C1434" i="38" s="1"/>
  <c r="U1433" i="38"/>
  <c r="F1433" i="38"/>
  <c r="E1433" i="38"/>
  <c r="D1433" i="38"/>
  <c r="C1433" i="38"/>
  <c r="U1432" i="38"/>
  <c r="F1432" i="38"/>
  <c r="E1432" i="38"/>
  <c r="D1432" i="38"/>
  <c r="C1432" i="38"/>
  <c r="U1431" i="38"/>
  <c r="F1431" i="38"/>
  <c r="E1431" i="38"/>
  <c r="D1431" i="38"/>
  <c r="C1431" i="38" s="1"/>
  <c r="U1430" i="38"/>
  <c r="F1430" i="38"/>
  <c r="C1430" i="38" s="1"/>
  <c r="E1430" i="38"/>
  <c r="D1430" i="38"/>
  <c r="U1429" i="38"/>
  <c r="F1429" i="38"/>
  <c r="C1429" i="38" s="1"/>
  <c r="E1429" i="38"/>
  <c r="D1429" i="38"/>
  <c r="U1428" i="38"/>
  <c r="F1428" i="38"/>
  <c r="E1428" i="38"/>
  <c r="C1428" i="38" s="1"/>
  <c r="D1428" i="38"/>
  <c r="U1427" i="38"/>
  <c r="F1427" i="38"/>
  <c r="E1427" i="38"/>
  <c r="D1427" i="38"/>
  <c r="C1427" i="38"/>
  <c r="U1426" i="38"/>
  <c r="F1426" i="38"/>
  <c r="E1426" i="38"/>
  <c r="C1426" i="38" s="1"/>
  <c r="D1426" i="38"/>
  <c r="U1425" i="38"/>
  <c r="F1425" i="38"/>
  <c r="E1425" i="38"/>
  <c r="D1425" i="38"/>
  <c r="C1425" i="38" s="1"/>
  <c r="U1424" i="38"/>
  <c r="F1424" i="38"/>
  <c r="E1424" i="38"/>
  <c r="D1424" i="38"/>
  <c r="C1424" i="38"/>
  <c r="U1423" i="38"/>
  <c r="F1423" i="38"/>
  <c r="E1423" i="38"/>
  <c r="D1423" i="38"/>
  <c r="U1422" i="38"/>
  <c r="F1422" i="38"/>
  <c r="E1422" i="38"/>
  <c r="D1422" i="38"/>
  <c r="C1422" i="38"/>
  <c r="U1421" i="38"/>
  <c r="F1421" i="38"/>
  <c r="E1421" i="38"/>
  <c r="D1421" i="38"/>
  <c r="C1421" i="38"/>
  <c r="U1420" i="38"/>
  <c r="F1420" i="38"/>
  <c r="E1420" i="38"/>
  <c r="D1420" i="38"/>
  <c r="C1420" i="38"/>
  <c r="U1419" i="38"/>
  <c r="F1419" i="38"/>
  <c r="E1419" i="38"/>
  <c r="D1419" i="38"/>
  <c r="C1419" i="38"/>
  <c r="U1418" i="38"/>
  <c r="F1418" i="38"/>
  <c r="E1418" i="38"/>
  <c r="D1418" i="38"/>
  <c r="U1417" i="38"/>
  <c r="F1417" i="38"/>
  <c r="E1417" i="38"/>
  <c r="D1417" i="38"/>
  <c r="C1417" i="38" s="1"/>
  <c r="U1416" i="38"/>
  <c r="F1416" i="38"/>
  <c r="C1416" i="38" s="1"/>
  <c r="E1416" i="38"/>
  <c r="D1416" i="38"/>
  <c r="U1415" i="38"/>
  <c r="F1415" i="38"/>
  <c r="E1415" i="38"/>
  <c r="C1415" i="38" s="1"/>
  <c r="D1415" i="38"/>
  <c r="U1414" i="38"/>
  <c r="F1414" i="38"/>
  <c r="E1414" i="38"/>
  <c r="D1414" i="38"/>
  <c r="C1414" i="38" s="1"/>
  <c r="U1413" i="38"/>
  <c r="F1413" i="38"/>
  <c r="E1413" i="38"/>
  <c r="D1413" i="38"/>
  <c r="U1412" i="38"/>
  <c r="F1412" i="38"/>
  <c r="E1412" i="38"/>
  <c r="D1412" i="38"/>
  <c r="C1412" i="38" s="1"/>
  <c r="U1411" i="38"/>
  <c r="F1411" i="38"/>
  <c r="E1411" i="38"/>
  <c r="D1411" i="38"/>
  <c r="C1411" i="38"/>
  <c r="U1410" i="38"/>
  <c r="F1410" i="38"/>
  <c r="E1410" i="38"/>
  <c r="D1410" i="38"/>
  <c r="C1410" i="38" s="1"/>
  <c r="U1409" i="38"/>
  <c r="F1409" i="38"/>
  <c r="E1409" i="38"/>
  <c r="D1409" i="38"/>
  <c r="C1409" i="38" s="1"/>
  <c r="U1408" i="38"/>
  <c r="F1408" i="38"/>
  <c r="E1408" i="38"/>
  <c r="D1408" i="38"/>
  <c r="C1408" i="38"/>
  <c r="U1407" i="38"/>
  <c r="F1407" i="38"/>
  <c r="E1407" i="38"/>
  <c r="D1407" i="38"/>
  <c r="C1407" i="38" s="1"/>
  <c r="U1406" i="38"/>
  <c r="F1406" i="38"/>
  <c r="E1406" i="38"/>
  <c r="D1406" i="38"/>
  <c r="C1406" i="38"/>
  <c r="U1405" i="38"/>
  <c r="F1405" i="38"/>
  <c r="E1405" i="38"/>
  <c r="D1405" i="38"/>
  <c r="C1405" i="38"/>
  <c r="U1404" i="38"/>
  <c r="F1404" i="38"/>
  <c r="E1404" i="38"/>
  <c r="D1404" i="38"/>
  <c r="C1404" i="38"/>
  <c r="U1403" i="38"/>
  <c r="F1403" i="38"/>
  <c r="E1403" i="38"/>
  <c r="D1403" i="38"/>
  <c r="C1403" i="38"/>
  <c r="U1402" i="38"/>
  <c r="F1402" i="38"/>
  <c r="E1402" i="38"/>
  <c r="D1402" i="38"/>
  <c r="U1401" i="38"/>
  <c r="F1401" i="38"/>
  <c r="E1401" i="38"/>
  <c r="D1401" i="38"/>
  <c r="C1401" i="38" s="1"/>
  <c r="U1400" i="38"/>
  <c r="F1400" i="38"/>
  <c r="E1400" i="38"/>
  <c r="D1400" i="38"/>
  <c r="U1399" i="38"/>
  <c r="F1399" i="38"/>
  <c r="E1399" i="38"/>
  <c r="D1399" i="38"/>
  <c r="C1399" i="38" s="1"/>
  <c r="U1398" i="38"/>
  <c r="F1398" i="38"/>
  <c r="E1398" i="38"/>
  <c r="D1398" i="38"/>
  <c r="C1398" i="38"/>
  <c r="U1397" i="38"/>
  <c r="F1397" i="38"/>
  <c r="E1397" i="38"/>
  <c r="D1397" i="38"/>
  <c r="C1397" i="38" s="1"/>
  <c r="U1396" i="38"/>
  <c r="F1396" i="38"/>
  <c r="E1396" i="38"/>
  <c r="D1396" i="38"/>
  <c r="C1396" i="38" s="1"/>
  <c r="U1395" i="38"/>
  <c r="F1395" i="38"/>
  <c r="E1395" i="38"/>
  <c r="D1395" i="38"/>
  <c r="C1395" i="38" s="1"/>
  <c r="U1394" i="38"/>
  <c r="F1394" i="38"/>
  <c r="E1394" i="38"/>
  <c r="D1394" i="38"/>
  <c r="C1394" i="38" s="1"/>
  <c r="U1393" i="38"/>
  <c r="F1393" i="38"/>
  <c r="E1393" i="38"/>
  <c r="D1393" i="38"/>
  <c r="C1393" i="38"/>
  <c r="U1392" i="38"/>
  <c r="F1392" i="38"/>
  <c r="E1392" i="38"/>
  <c r="D1392" i="38"/>
  <c r="C1392" i="38"/>
  <c r="U1391" i="38"/>
  <c r="F1391" i="38"/>
  <c r="E1391" i="38"/>
  <c r="D1391" i="38"/>
  <c r="C1391" i="38"/>
  <c r="U1390" i="38"/>
  <c r="F1390" i="38"/>
  <c r="E1390" i="38"/>
  <c r="D1390" i="38"/>
  <c r="C1390" i="38"/>
  <c r="U1389" i="38"/>
  <c r="F1389" i="38"/>
  <c r="C1389" i="38" s="1"/>
  <c r="E1389" i="38"/>
  <c r="D1389" i="38"/>
  <c r="U1388" i="38"/>
  <c r="F1388" i="38"/>
  <c r="C1388" i="38" s="1"/>
  <c r="E1388" i="38"/>
  <c r="D1388" i="38"/>
  <c r="U1387" i="38"/>
  <c r="F1387" i="38"/>
  <c r="C1387" i="38" s="1"/>
  <c r="E1387" i="38"/>
  <c r="D1387" i="38"/>
  <c r="U1386" i="38"/>
  <c r="F1386" i="38"/>
  <c r="E1386" i="38"/>
  <c r="D1386" i="38"/>
  <c r="U1385" i="38"/>
  <c r="F1385" i="38"/>
  <c r="E1385" i="38"/>
  <c r="D1385" i="38"/>
  <c r="C1385" i="38"/>
  <c r="U1384" i="38"/>
  <c r="F1384" i="38"/>
  <c r="E1384" i="38"/>
  <c r="D1384" i="38"/>
  <c r="C1384" i="38" s="1"/>
  <c r="U1383" i="38"/>
  <c r="F1383" i="38"/>
  <c r="E1383" i="38"/>
  <c r="D1383" i="38"/>
  <c r="C1383" i="38" s="1"/>
  <c r="U1382" i="38"/>
  <c r="F1382" i="38"/>
  <c r="E1382" i="38"/>
  <c r="D1382" i="38"/>
  <c r="C1382" i="38"/>
  <c r="U1381" i="38"/>
  <c r="F1381" i="38"/>
  <c r="E1381" i="38"/>
  <c r="C1381" i="38" s="1"/>
  <c r="D1381" i="38"/>
  <c r="U1380" i="38"/>
  <c r="F1380" i="38"/>
  <c r="E1380" i="38"/>
  <c r="D1380" i="38"/>
  <c r="C1380" i="38"/>
  <c r="U1379" i="38"/>
  <c r="F1379" i="38"/>
  <c r="E1379" i="38"/>
  <c r="D1379" i="38"/>
  <c r="C1379" i="38"/>
  <c r="U1378" i="38"/>
  <c r="F1378" i="38"/>
  <c r="E1378" i="38"/>
  <c r="D1378" i="38"/>
  <c r="C1378" i="38" s="1"/>
  <c r="U1377" i="38"/>
  <c r="F1377" i="38"/>
  <c r="E1377" i="38"/>
  <c r="D1377" i="38"/>
  <c r="C1377" i="38" s="1"/>
  <c r="U1376" i="38"/>
  <c r="F1376" i="38"/>
  <c r="E1376" i="38"/>
  <c r="D1376" i="38"/>
  <c r="C1376" i="38" s="1"/>
  <c r="U1375" i="38"/>
  <c r="F1375" i="38"/>
  <c r="E1375" i="38"/>
  <c r="D1375" i="38"/>
  <c r="C1375" i="38" s="1"/>
  <c r="U1374" i="38"/>
  <c r="F1374" i="38"/>
  <c r="C1374" i="38" s="1"/>
  <c r="E1374" i="38"/>
  <c r="D1374" i="38"/>
  <c r="U1373" i="38"/>
  <c r="F1373" i="38"/>
  <c r="E1373" i="38"/>
  <c r="C1373" i="38" s="1"/>
  <c r="D1373" i="38"/>
  <c r="U1372" i="38"/>
  <c r="F1372" i="38"/>
  <c r="E1372" i="38"/>
  <c r="D1372" i="38"/>
  <c r="U1371" i="38"/>
  <c r="F1371" i="38"/>
  <c r="E1371" i="38"/>
  <c r="D1371" i="38"/>
  <c r="U1370" i="38"/>
  <c r="F1370" i="38"/>
  <c r="E1370" i="38"/>
  <c r="D1370" i="38"/>
  <c r="C1370" i="38" s="1"/>
  <c r="U1369" i="38"/>
  <c r="F1369" i="38"/>
  <c r="E1369" i="38"/>
  <c r="D1369" i="38"/>
  <c r="C1369" i="38"/>
  <c r="U1368" i="38"/>
  <c r="F1368" i="38"/>
  <c r="E1368" i="38"/>
  <c r="D1368" i="38"/>
  <c r="C1368" i="38"/>
  <c r="U1367" i="38"/>
  <c r="F1367" i="38"/>
  <c r="E1367" i="38"/>
  <c r="D1367" i="38"/>
  <c r="C1367" i="38"/>
  <c r="U1366" i="38"/>
  <c r="F1366" i="38"/>
  <c r="E1366" i="38"/>
  <c r="D1366" i="38"/>
  <c r="C1366" i="38"/>
  <c r="U1365" i="38"/>
  <c r="F1365" i="38"/>
  <c r="C1365" i="38" s="1"/>
  <c r="E1365" i="38"/>
  <c r="D1365" i="38"/>
  <c r="U1364" i="38"/>
  <c r="F1364" i="38"/>
  <c r="E1364" i="38"/>
  <c r="D1364" i="38"/>
  <c r="C1364" i="38"/>
  <c r="U1363" i="38"/>
  <c r="F1363" i="38"/>
  <c r="E1363" i="38"/>
  <c r="D1363" i="38"/>
  <c r="C1363" i="38" s="1"/>
  <c r="U1362" i="38"/>
  <c r="F1362" i="38"/>
  <c r="E1362" i="38"/>
  <c r="D1362" i="38"/>
  <c r="C1362" i="38" s="1"/>
  <c r="U1361" i="38"/>
  <c r="F1361" i="38"/>
  <c r="C1361" i="38" s="1"/>
  <c r="E1361" i="38"/>
  <c r="D1361" i="38"/>
  <c r="U1360" i="38"/>
  <c r="F1360" i="38"/>
  <c r="C1360" i="38" s="1"/>
  <c r="E1360" i="38"/>
  <c r="D1360" i="38"/>
  <c r="U1359" i="38"/>
  <c r="F1359" i="38"/>
  <c r="E1359" i="38"/>
  <c r="D1359" i="38"/>
  <c r="C1359" i="38" s="1"/>
  <c r="U1358" i="38"/>
  <c r="F1358" i="38"/>
  <c r="E1358" i="38"/>
  <c r="D1358" i="38"/>
  <c r="U1357" i="38"/>
  <c r="F1357" i="38"/>
  <c r="E1357" i="38"/>
  <c r="C1357" i="38" s="1"/>
  <c r="D1357" i="38"/>
  <c r="U1356" i="38"/>
  <c r="F1356" i="38"/>
  <c r="E1356" i="38"/>
  <c r="D1356" i="38"/>
  <c r="C1356" i="38"/>
  <c r="U1355" i="38"/>
  <c r="F1355" i="38"/>
  <c r="E1355" i="38"/>
  <c r="D1355" i="38"/>
  <c r="U1354" i="38"/>
  <c r="F1354" i="38"/>
  <c r="E1354" i="38"/>
  <c r="D1354" i="38"/>
  <c r="C1354" i="38" s="1"/>
  <c r="U1353" i="38"/>
  <c r="F1353" i="38"/>
  <c r="E1353" i="38"/>
  <c r="D1353" i="38"/>
  <c r="C1353" i="38"/>
  <c r="U1352" i="38"/>
  <c r="F1352" i="38"/>
  <c r="E1352" i="38"/>
  <c r="D1352" i="38"/>
  <c r="C1352" i="38"/>
  <c r="U1351" i="38"/>
  <c r="F1351" i="38"/>
  <c r="E1351" i="38"/>
  <c r="D1351" i="38"/>
  <c r="C1351" i="38"/>
  <c r="U1350" i="38"/>
  <c r="F1350" i="38"/>
  <c r="E1350" i="38"/>
  <c r="D1350" i="38"/>
  <c r="C1350" i="38" s="1"/>
  <c r="U1349" i="38"/>
  <c r="F1349" i="38"/>
  <c r="E1349" i="38"/>
  <c r="D1349" i="38"/>
  <c r="C1349" i="38"/>
  <c r="U1348" i="38"/>
  <c r="F1348" i="38"/>
  <c r="C1348" i="38" s="1"/>
  <c r="E1348" i="38"/>
  <c r="D1348" i="38"/>
  <c r="U1347" i="38"/>
  <c r="F1347" i="38"/>
  <c r="E1347" i="38"/>
  <c r="C1347" i="38" s="1"/>
  <c r="D1347" i="38"/>
  <c r="U1346" i="38"/>
  <c r="F1346" i="38"/>
  <c r="E1346" i="38"/>
  <c r="D1346" i="38"/>
  <c r="C1346" i="38" s="1"/>
  <c r="U1345" i="38"/>
  <c r="F1345" i="38"/>
  <c r="E1345" i="38"/>
  <c r="C1345" i="38" s="1"/>
  <c r="D1345" i="38"/>
  <c r="U1344" i="38"/>
  <c r="F1344" i="38"/>
  <c r="E1344" i="38"/>
  <c r="D1344" i="38"/>
  <c r="C1344" i="38" s="1"/>
  <c r="U1343" i="38"/>
  <c r="F1343" i="38"/>
  <c r="E1343" i="38"/>
  <c r="D1343" i="38"/>
  <c r="C1343" i="38"/>
  <c r="U1342" i="38"/>
  <c r="F1342" i="38"/>
  <c r="E1342" i="38"/>
  <c r="D1342" i="38"/>
  <c r="U1341" i="38"/>
  <c r="F1341" i="38"/>
  <c r="E1341" i="38"/>
  <c r="D1341" i="38"/>
  <c r="C1341" i="38"/>
  <c r="U1340" i="38"/>
  <c r="F1340" i="38"/>
  <c r="E1340" i="38"/>
  <c r="D1340" i="38"/>
  <c r="C1340" i="38"/>
  <c r="U1339" i="38"/>
  <c r="F1339" i="38"/>
  <c r="E1339" i="38"/>
  <c r="D1339" i="38"/>
  <c r="C1339" i="38" s="1"/>
  <c r="U1338" i="38"/>
  <c r="F1338" i="38"/>
  <c r="E1338" i="38"/>
  <c r="D1338" i="38"/>
  <c r="C1338" i="38" s="1"/>
  <c r="U1337" i="38"/>
  <c r="F1337" i="38"/>
  <c r="E1337" i="38"/>
  <c r="D1337" i="38"/>
  <c r="C1337" i="38" s="1"/>
  <c r="U1336" i="38"/>
  <c r="F1336" i="38"/>
  <c r="E1336" i="38"/>
  <c r="D1336" i="38"/>
  <c r="C1336" i="38"/>
  <c r="U1335" i="38"/>
  <c r="F1335" i="38"/>
  <c r="C1335" i="38" s="1"/>
  <c r="E1335" i="38"/>
  <c r="D1335" i="38"/>
  <c r="U1334" i="38"/>
  <c r="F1334" i="38"/>
  <c r="E1334" i="38"/>
  <c r="C1334" i="38" s="1"/>
  <c r="D1334" i="38"/>
  <c r="U1333" i="38"/>
  <c r="F1333" i="38"/>
  <c r="E1333" i="38"/>
  <c r="D1333" i="38"/>
  <c r="U1332" i="38"/>
  <c r="F1332" i="38"/>
  <c r="E1332" i="38"/>
  <c r="C1332" i="38" s="1"/>
  <c r="D1332" i="38"/>
  <c r="U1331" i="38"/>
  <c r="F1331" i="38"/>
  <c r="E1331" i="38"/>
  <c r="D1331" i="38"/>
  <c r="C1331" i="38" s="1"/>
  <c r="U1330" i="38"/>
  <c r="F1330" i="38"/>
  <c r="E1330" i="38"/>
  <c r="D1330" i="38"/>
  <c r="C1330" i="38"/>
  <c r="U1329" i="38"/>
  <c r="F1329" i="38"/>
  <c r="E1329" i="38"/>
  <c r="D1329" i="38"/>
  <c r="C1329" i="38" s="1"/>
  <c r="U1328" i="38"/>
  <c r="F1328" i="38"/>
  <c r="E1328" i="38"/>
  <c r="D1328" i="38"/>
  <c r="C1328" i="38"/>
  <c r="U1327" i="38"/>
  <c r="F1327" i="38"/>
  <c r="E1327" i="38"/>
  <c r="D1327" i="38"/>
  <c r="C1327" i="38"/>
  <c r="U1326" i="38"/>
  <c r="F1326" i="38"/>
  <c r="E1326" i="38"/>
  <c r="D1326" i="38"/>
  <c r="U1325" i="38"/>
  <c r="F1325" i="38"/>
  <c r="E1325" i="38"/>
  <c r="D1325" i="38"/>
  <c r="C1325" i="38"/>
  <c r="U1324" i="38"/>
  <c r="F1324" i="38"/>
  <c r="E1324" i="38"/>
  <c r="D1324" i="38"/>
  <c r="C1324" i="38"/>
  <c r="U1323" i="38"/>
  <c r="F1323" i="38"/>
  <c r="E1323" i="38"/>
  <c r="D1323" i="38"/>
  <c r="C1323" i="38" s="1"/>
  <c r="U1322" i="38"/>
  <c r="F1322" i="38"/>
  <c r="E1322" i="38"/>
  <c r="D1322" i="38"/>
  <c r="C1322" i="38" s="1"/>
  <c r="U1321" i="38"/>
  <c r="F1321" i="38"/>
  <c r="E1321" i="38"/>
  <c r="C1321" i="38" s="1"/>
  <c r="D1321" i="38"/>
  <c r="U1320" i="38"/>
  <c r="F1320" i="38"/>
  <c r="E1320" i="38"/>
  <c r="D1320" i="38"/>
  <c r="C1320" i="38"/>
  <c r="U1319" i="38"/>
  <c r="F1319" i="38"/>
  <c r="E1319" i="38"/>
  <c r="D1319" i="38"/>
  <c r="U1318" i="38"/>
  <c r="F1318" i="38"/>
  <c r="E1318" i="38"/>
  <c r="D1318" i="38"/>
  <c r="C1318" i="38" s="1"/>
  <c r="U1317" i="38"/>
  <c r="F1317" i="38"/>
  <c r="E1317" i="38"/>
  <c r="D1317" i="38"/>
  <c r="C1317" i="38"/>
  <c r="U1316" i="38"/>
  <c r="F1316" i="38"/>
  <c r="E1316" i="38"/>
  <c r="D1316" i="38"/>
  <c r="C1316" i="38" s="1"/>
  <c r="U1315" i="38"/>
  <c r="F1315" i="38"/>
  <c r="E1315" i="38"/>
  <c r="D1315" i="38"/>
  <c r="C1315" i="38" s="1"/>
  <c r="U1314" i="38"/>
  <c r="F1314" i="38"/>
  <c r="E1314" i="38"/>
  <c r="D1314" i="38"/>
  <c r="C1314" i="38" s="1"/>
  <c r="U1313" i="38"/>
  <c r="F1313" i="38"/>
  <c r="E1313" i="38"/>
  <c r="D1313" i="38"/>
  <c r="C1313" i="38"/>
  <c r="U1312" i="38"/>
  <c r="F1312" i="38"/>
  <c r="E1312" i="38"/>
  <c r="D1312" i="38"/>
  <c r="C1312" i="38"/>
  <c r="U1311" i="38"/>
  <c r="F1311" i="38"/>
  <c r="E1311" i="38"/>
  <c r="D1311" i="38"/>
  <c r="C1311" i="38"/>
  <c r="U1310" i="38"/>
  <c r="F1310" i="38"/>
  <c r="E1310" i="38"/>
  <c r="D1310" i="38"/>
  <c r="C1310" i="38" s="1"/>
  <c r="U1309" i="38"/>
  <c r="F1309" i="38"/>
  <c r="E1309" i="38"/>
  <c r="D1309" i="38"/>
  <c r="C1309" i="38"/>
  <c r="U1308" i="38"/>
  <c r="F1308" i="38"/>
  <c r="E1308" i="38"/>
  <c r="D1308" i="38"/>
  <c r="C1308" i="38" s="1"/>
  <c r="U1307" i="38"/>
  <c r="F1307" i="38"/>
  <c r="C1307" i="38" s="1"/>
  <c r="E1307" i="38"/>
  <c r="D1307" i="38"/>
  <c r="U1306" i="38"/>
  <c r="F1306" i="38"/>
  <c r="E1306" i="38"/>
  <c r="D1306" i="38"/>
  <c r="U1305" i="38"/>
  <c r="F1305" i="38"/>
  <c r="E1305" i="38"/>
  <c r="D1305" i="38"/>
  <c r="C1305" i="38" s="1"/>
  <c r="U1304" i="38"/>
  <c r="F1304" i="38"/>
  <c r="E1304" i="38"/>
  <c r="D1304" i="38"/>
  <c r="C1304" i="38"/>
  <c r="U1303" i="38"/>
  <c r="F1303" i="38"/>
  <c r="E1303" i="38"/>
  <c r="D1303" i="38"/>
  <c r="C1303" i="38" s="1"/>
  <c r="U1302" i="38"/>
  <c r="F1302" i="38"/>
  <c r="E1302" i="38"/>
  <c r="D1302" i="38"/>
  <c r="C1302" i="38"/>
  <c r="U1301" i="38"/>
  <c r="F1301" i="38"/>
  <c r="E1301" i="38"/>
  <c r="D1301" i="38"/>
  <c r="C1301" i="38"/>
  <c r="U1300" i="38"/>
  <c r="F1300" i="38"/>
  <c r="C1300" i="38" s="1"/>
  <c r="E1300" i="38"/>
  <c r="D1300" i="38"/>
  <c r="U1299" i="38"/>
  <c r="F1299" i="38"/>
  <c r="E1299" i="38"/>
  <c r="D1299" i="38"/>
  <c r="C1299" i="38"/>
  <c r="U1298" i="38"/>
  <c r="F1298" i="38"/>
  <c r="E1298" i="38"/>
  <c r="D1298" i="38"/>
  <c r="C1298" i="38"/>
  <c r="U1297" i="38"/>
  <c r="F1297" i="38"/>
  <c r="E1297" i="38"/>
  <c r="C1297" i="38" s="1"/>
  <c r="D1297" i="38"/>
  <c r="U1296" i="38"/>
  <c r="F1296" i="38"/>
  <c r="E1296" i="38"/>
  <c r="D1296" i="38"/>
  <c r="C1296" i="38" s="1"/>
  <c r="U1295" i="38"/>
  <c r="F1295" i="38"/>
  <c r="E1295" i="38"/>
  <c r="D1295" i="38"/>
  <c r="C1295" i="38" s="1"/>
  <c r="U1294" i="38"/>
  <c r="F1294" i="38"/>
  <c r="E1294" i="38"/>
  <c r="D1294" i="38"/>
  <c r="C1294" i="38"/>
  <c r="U1293" i="38"/>
  <c r="F1293" i="38"/>
  <c r="C1293" i="38" s="1"/>
  <c r="E1293" i="38"/>
  <c r="D1293" i="38"/>
  <c r="U1292" i="38"/>
  <c r="F1292" i="38"/>
  <c r="E1292" i="38"/>
  <c r="C1292" i="38" s="1"/>
  <c r="D1292" i="38"/>
  <c r="U1291" i="38"/>
  <c r="F1291" i="38"/>
  <c r="C1291" i="38" s="1"/>
  <c r="E1291" i="38"/>
  <c r="D1291" i="38"/>
  <c r="U1290" i="38"/>
  <c r="F1290" i="38"/>
  <c r="E1290" i="38"/>
  <c r="D1290" i="38"/>
  <c r="U1289" i="38"/>
  <c r="F1289" i="38"/>
  <c r="E1289" i="38"/>
  <c r="D1289" i="38"/>
  <c r="C1289" i="38" s="1"/>
  <c r="U1288" i="38"/>
  <c r="F1288" i="38"/>
  <c r="E1288" i="38"/>
  <c r="D1288" i="38"/>
  <c r="C1288" i="38" s="1"/>
  <c r="U1287" i="38"/>
  <c r="F1287" i="38"/>
  <c r="E1287" i="38"/>
  <c r="D1287" i="38"/>
  <c r="C1287" i="38"/>
  <c r="U1286" i="38"/>
  <c r="F1286" i="38"/>
  <c r="E1286" i="38"/>
  <c r="D1286" i="38"/>
  <c r="C1286" i="38"/>
  <c r="U1285" i="38"/>
  <c r="F1285" i="38"/>
  <c r="E1285" i="38"/>
  <c r="D1285" i="38"/>
  <c r="C1285" i="38"/>
  <c r="U1284" i="38"/>
  <c r="F1284" i="38"/>
  <c r="E1284" i="38"/>
  <c r="D1284" i="38"/>
  <c r="C1284" i="38"/>
  <c r="U1283" i="38"/>
  <c r="F1283" i="38"/>
  <c r="E1283" i="38"/>
  <c r="D1283" i="38"/>
  <c r="C1283" i="38" s="1"/>
  <c r="U1282" i="38"/>
  <c r="F1282" i="38"/>
  <c r="E1282" i="38"/>
  <c r="D1282" i="38"/>
  <c r="C1282" i="38" s="1"/>
  <c r="U1281" i="38"/>
  <c r="F1281" i="38"/>
  <c r="E1281" i="38"/>
  <c r="D1281" i="38"/>
  <c r="U1280" i="38"/>
  <c r="F1280" i="38"/>
  <c r="C1280" i="38" s="1"/>
  <c r="E1280" i="38"/>
  <c r="D1280" i="38"/>
  <c r="U1279" i="38"/>
  <c r="F1279" i="38"/>
  <c r="E1279" i="38"/>
  <c r="C1279" i="38" s="1"/>
  <c r="D1279" i="38"/>
  <c r="U1278" i="38"/>
  <c r="F1278" i="38"/>
  <c r="E1278" i="38"/>
  <c r="D1278" i="38"/>
  <c r="C1278" i="38"/>
  <c r="U1277" i="38"/>
  <c r="F1277" i="38"/>
  <c r="E1277" i="38"/>
  <c r="D1277" i="38"/>
  <c r="U1276" i="38"/>
  <c r="F1276" i="38"/>
  <c r="E1276" i="38"/>
  <c r="D1276" i="38"/>
  <c r="C1276" i="38" s="1"/>
  <c r="U1275" i="38"/>
  <c r="F1275" i="38"/>
  <c r="E1275" i="38"/>
  <c r="D1275" i="38"/>
  <c r="C1275" i="38"/>
  <c r="U1274" i="38"/>
  <c r="F1274" i="38"/>
  <c r="E1274" i="38"/>
  <c r="D1274" i="38"/>
  <c r="U1273" i="38"/>
  <c r="F1273" i="38"/>
  <c r="E1273" i="38"/>
  <c r="D1273" i="38"/>
  <c r="C1273" i="38"/>
  <c r="U1272" i="38"/>
  <c r="F1272" i="38"/>
  <c r="E1272" i="38"/>
  <c r="D1272" i="38"/>
  <c r="C1272" i="38"/>
  <c r="U1271" i="38"/>
  <c r="F1271" i="38"/>
  <c r="E1271" i="38"/>
  <c r="D1271" i="38"/>
  <c r="C1271" i="38"/>
  <c r="U1270" i="38"/>
  <c r="F1270" i="38"/>
  <c r="E1270" i="38"/>
  <c r="D1270" i="38"/>
  <c r="C1270" i="38" s="1"/>
  <c r="U1269" i="38"/>
  <c r="F1269" i="38"/>
  <c r="E1269" i="38"/>
  <c r="D1269" i="38"/>
  <c r="C1269" i="38" s="1"/>
  <c r="U1268" i="38"/>
  <c r="F1268" i="38"/>
  <c r="E1268" i="38"/>
  <c r="D1268" i="38"/>
  <c r="C1268" i="38"/>
  <c r="U1267" i="38"/>
  <c r="F1267" i="38"/>
  <c r="E1267" i="38"/>
  <c r="D1267" i="38"/>
  <c r="C1267" i="38"/>
  <c r="U1266" i="38"/>
  <c r="F1266" i="38"/>
  <c r="E1266" i="38"/>
  <c r="C1266" i="38" s="1"/>
  <c r="D1266" i="38"/>
  <c r="U1265" i="38"/>
  <c r="F1265" i="38"/>
  <c r="E1265" i="38"/>
  <c r="C1265" i="38" s="1"/>
  <c r="D1265" i="38"/>
  <c r="U1264" i="38"/>
  <c r="F1264" i="38"/>
  <c r="C1264" i="38" s="1"/>
  <c r="E1264" i="38"/>
  <c r="D1264" i="38"/>
  <c r="U1263" i="38"/>
  <c r="F1263" i="38"/>
  <c r="E1263" i="38"/>
  <c r="D1263" i="38"/>
  <c r="C1263" i="38" s="1"/>
  <c r="U1262" i="38"/>
  <c r="F1262" i="38"/>
  <c r="E1262" i="38"/>
  <c r="D1262" i="38"/>
  <c r="C1262" i="38"/>
  <c r="U1261" i="38"/>
  <c r="F1261" i="38"/>
  <c r="E1261" i="38"/>
  <c r="C1261" i="38" s="1"/>
  <c r="D1261" i="38"/>
  <c r="U1260" i="38"/>
  <c r="F1260" i="38"/>
  <c r="E1260" i="38"/>
  <c r="D1260" i="38"/>
  <c r="C1260" i="38" s="1"/>
  <c r="U1259" i="38"/>
  <c r="F1259" i="38"/>
  <c r="E1259" i="38"/>
  <c r="D1259" i="38"/>
  <c r="C1259" i="38"/>
  <c r="U1258" i="38"/>
  <c r="F1258" i="38"/>
  <c r="E1258" i="38"/>
  <c r="D1258" i="38"/>
  <c r="C1258" i="38" s="1"/>
  <c r="U1257" i="38"/>
  <c r="F1257" i="38"/>
  <c r="E1257" i="38"/>
  <c r="D1257" i="38"/>
  <c r="C1257" i="38" s="1"/>
  <c r="U1256" i="38"/>
  <c r="F1256" i="38"/>
  <c r="E1256" i="38"/>
  <c r="D1256" i="38"/>
  <c r="C1256" i="38" s="1"/>
  <c r="U1255" i="38"/>
  <c r="F1255" i="38"/>
  <c r="E1255" i="38"/>
  <c r="D1255" i="38"/>
  <c r="C1255" i="38"/>
  <c r="U1254" i="38"/>
  <c r="F1254" i="38"/>
  <c r="C1254" i="38" s="1"/>
  <c r="E1254" i="38"/>
  <c r="D1254" i="38"/>
  <c r="U1253" i="38"/>
  <c r="F1253" i="38"/>
  <c r="E1253" i="38"/>
  <c r="C1253" i="38" s="1"/>
  <c r="D1253" i="38"/>
  <c r="U1252" i="38"/>
  <c r="F1252" i="38"/>
  <c r="E1252" i="38"/>
  <c r="D1252" i="38"/>
  <c r="U1251" i="38"/>
  <c r="F1251" i="38"/>
  <c r="E1251" i="38"/>
  <c r="C1251" i="38" s="1"/>
  <c r="D1251" i="38"/>
  <c r="U1250" i="38"/>
  <c r="F1250" i="38"/>
  <c r="E1250" i="38"/>
  <c r="D1250" i="38"/>
  <c r="C1250" i="38" s="1"/>
  <c r="U1249" i="38"/>
  <c r="F1249" i="38"/>
  <c r="E1249" i="38"/>
  <c r="D1249" i="38"/>
  <c r="C1249" i="38"/>
  <c r="U1248" i="38"/>
  <c r="F1248" i="38"/>
  <c r="E1248" i="38"/>
  <c r="D1248" i="38"/>
  <c r="U1247" i="38"/>
  <c r="F1247" i="38"/>
  <c r="E1247" i="38"/>
  <c r="D1247" i="38"/>
  <c r="C1247" i="38" s="1"/>
  <c r="U1246" i="38"/>
  <c r="F1246" i="38"/>
  <c r="E1246" i="38"/>
  <c r="D1246" i="38"/>
  <c r="C1246" i="38"/>
  <c r="U1245" i="38"/>
  <c r="F1245" i="38"/>
  <c r="E1245" i="38"/>
  <c r="D1245" i="38"/>
  <c r="C1245" i="38"/>
  <c r="U1244" i="38"/>
  <c r="F1244" i="38"/>
  <c r="E1244" i="38"/>
  <c r="D1244" i="38"/>
  <c r="C1244" i="38"/>
  <c r="U1243" i="38"/>
  <c r="F1243" i="38"/>
  <c r="E1243" i="38"/>
  <c r="D1243" i="38"/>
  <c r="C1243" i="38"/>
  <c r="U1242" i="38"/>
  <c r="F1242" i="38"/>
  <c r="E1242" i="38"/>
  <c r="D1242" i="38"/>
  <c r="C1242" i="38" s="1"/>
  <c r="U1241" i="38"/>
  <c r="F1241" i="38"/>
  <c r="C1241" i="38" s="1"/>
  <c r="E1241" i="38"/>
  <c r="D1241" i="38"/>
  <c r="U1240" i="38"/>
  <c r="F1240" i="38"/>
  <c r="E1240" i="38"/>
  <c r="C1240" i="38" s="1"/>
  <c r="D1240" i="38"/>
  <c r="U1239" i="38"/>
  <c r="F1239" i="38"/>
  <c r="E1239" i="38"/>
  <c r="D1239" i="38"/>
  <c r="C1239" i="38"/>
  <c r="U1238" i="38"/>
  <c r="F1238" i="38"/>
  <c r="E1238" i="38"/>
  <c r="C1238" i="38" s="1"/>
  <c r="D1238" i="38"/>
  <c r="U1237" i="38"/>
  <c r="F1237" i="38"/>
  <c r="E1237" i="38"/>
  <c r="D1237" i="38"/>
  <c r="C1237" i="38" s="1"/>
  <c r="U1236" i="38"/>
  <c r="F1236" i="38"/>
  <c r="E1236" i="38"/>
  <c r="D1236" i="38"/>
  <c r="C1236" i="38" s="1"/>
  <c r="U1235" i="38"/>
  <c r="F1235" i="38"/>
  <c r="E1235" i="38"/>
  <c r="D1235" i="38"/>
  <c r="U1234" i="38"/>
  <c r="F1234" i="38"/>
  <c r="E1234" i="38"/>
  <c r="D1234" i="38"/>
  <c r="C1234" i="38" s="1"/>
  <c r="U1233" i="38"/>
  <c r="F1233" i="38"/>
  <c r="E1233" i="38"/>
  <c r="D1233" i="38"/>
  <c r="C1233" i="38" s="1"/>
  <c r="U1232" i="38"/>
  <c r="F1232" i="38"/>
  <c r="C1232" i="38" s="1"/>
  <c r="E1232" i="38"/>
  <c r="D1232" i="38"/>
  <c r="U1231" i="38"/>
  <c r="F1231" i="38"/>
  <c r="E1231" i="38"/>
  <c r="D1231" i="38"/>
  <c r="C1231" i="38"/>
  <c r="U1230" i="38"/>
  <c r="F1230" i="38"/>
  <c r="E1230" i="38"/>
  <c r="D1230" i="38"/>
  <c r="C1230" i="38"/>
  <c r="U1229" i="38"/>
  <c r="F1229" i="38"/>
  <c r="E1229" i="38"/>
  <c r="C1229" i="38" s="1"/>
  <c r="D1229" i="38"/>
  <c r="U1228" i="38"/>
  <c r="F1228" i="38"/>
  <c r="E1228" i="38"/>
  <c r="D1228" i="38"/>
  <c r="C1228" i="38" s="1"/>
  <c r="U1227" i="38"/>
  <c r="F1227" i="38"/>
  <c r="E1227" i="38"/>
  <c r="D1227" i="38"/>
  <c r="C1227" i="38" s="1"/>
  <c r="U1226" i="38"/>
  <c r="F1226" i="38"/>
  <c r="E1226" i="38"/>
  <c r="D1226" i="38"/>
  <c r="U1225" i="38"/>
  <c r="F1225" i="38"/>
  <c r="E1225" i="38"/>
  <c r="D1225" i="38"/>
  <c r="U1224" i="38"/>
  <c r="F1224" i="38"/>
  <c r="E1224" i="38"/>
  <c r="D1224" i="38"/>
  <c r="C1224" i="38" s="1"/>
  <c r="U1223" i="38"/>
  <c r="F1223" i="38"/>
  <c r="E1223" i="38"/>
  <c r="D1223" i="38"/>
  <c r="C1223" i="38" s="1"/>
  <c r="U1222" i="38"/>
  <c r="F1222" i="38"/>
  <c r="E1222" i="38"/>
  <c r="D1222" i="38"/>
  <c r="C1222" i="38" s="1"/>
  <c r="U1221" i="38"/>
  <c r="F1221" i="38"/>
  <c r="E1221" i="38"/>
  <c r="D1221" i="38"/>
  <c r="C1221" i="38" s="1"/>
  <c r="U1220" i="38"/>
  <c r="F1220" i="38"/>
  <c r="E1220" i="38"/>
  <c r="D1220" i="38"/>
  <c r="C1220" i="38"/>
  <c r="U1219" i="38"/>
  <c r="F1219" i="38"/>
  <c r="E1219" i="38"/>
  <c r="D1219" i="38"/>
  <c r="C1219" i="38"/>
  <c r="U1218" i="38"/>
  <c r="F1218" i="38"/>
  <c r="E1218" i="38"/>
  <c r="D1218" i="38"/>
  <c r="C1218" i="38"/>
  <c r="U1217" i="38"/>
  <c r="F1217" i="38"/>
  <c r="E1217" i="38"/>
  <c r="D1217" i="38"/>
  <c r="C1217" i="38"/>
  <c r="U1216" i="38"/>
  <c r="F1216" i="38"/>
  <c r="C1216" i="38" s="1"/>
  <c r="E1216" i="38"/>
  <c r="D1216" i="38"/>
  <c r="U1215" i="38"/>
  <c r="F1215" i="38"/>
  <c r="E1215" i="38"/>
  <c r="D1215" i="38"/>
  <c r="C1215" i="38" s="1"/>
  <c r="U1214" i="38"/>
  <c r="F1214" i="38"/>
  <c r="E1214" i="38"/>
  <c r="D1214" i="38"/>
  <c r="C1214" i="38" s="1"/>
  <c r="U1213" i="38"/>
  <c r="F1213" i="38"/>
  <c r="E1213" i="38"/>
  <c r="D1213" i="38"/>
  <c r="C1213" i="38"/>
  <c r="U1212" i="38"/>
  <c r="F1212" i="38"/>
  <c r="C1212" i="38" s="1"/>
  <c r="E1212" i="38"/>
  <c r="D1212" i="38"/>
  <c r="U1211" i="38"/>
  <c r="F1211" i="38"/>
  <c r="E1211" i="38"/>
  <c r="C1211" i="38" s="1"/>
  <c r="D1211" i="38"/>
  <c r="U1210" i="38"/>
  <c r="F1210" i="38"/>
  <c r="E1210" i="38"/>
  <c r="D1210" i="38"/>
  <c r="C1210" i="38" s="1"/>
  <c r="U1209" i="38"/>
  <c r="F1209" i="38"/>
  <c r="E1209" i="38"/>
  <c r="D1209" i="38"/>
  <c r="C1209" i="38" s="1"/>
  <c r="U1208" i="38"/>
  <c r="F1208" i="38"/>
  <c r="E1208" i="38"/>
  <c r="D1208" i="38"/>
  <c r="C1208" i="38" s="1"/>
  <c r="U1207" i="38"/>
  <c r="F1207" i="38"/>
  <c r="E1207" i="38"/>
  <c r="D1207" i="38"/>
  <c r="C1207" i="38"/>
  <c r="U1206" i="38"/>
  <c r="F1206" i="38"/>
  <c r="E1206" i="38"/>
  <c r="D1206" i="38"/>
  <c r="C1206" i="38"/>
  <c r="U1205" i="38"/>
  <c r="F1205" i="38"/>
  <c r="E1205" i="38"/>
  <c r="D1205" i="38"/>
  <c r="C1205" i="38"/>
  <c r="U1204" i="38"/>
  <c r="F1204" i="38"/>
  <c r="E1204" i="38"/>
  <c r="D1204" i="38"/>
  <c r="C1204" i="38"/>
  <c r="U1203" i="38"/>
  <c r="F1203" i="38"/>
  <c r="E1203" i="38"/>
  <c r="D1203" i="38"/>
  <c r="C1203" i="38"/>
  <c r="U1202" i="38"/>
  <c r="F1202" i="38"/>
  <c r="E1202" i="38"/>
  <c r="D1202" i="38"/>
  <c r="C1202" i="38" s="1"/>
  <c r="U1201" i="38"/>
  <c r="F1201" i="38"/>
  <c r="E1201" i="38"/>
  <c r="D1201" i="38"/>
  <c r="C1201" i="38" s="1"/>
  <c r="U1200" i="38"/>
  <c r="F1200" i="38"/>
  <c r="C1200" i="38" s="1"/>
  <c r="E1200" i="38"/>
  <c r="D1200" i="38"/>
  <c r="U1199" i="38"/>
  <c r="F1199" i="38"/>
  <c r="C1199" i="38" s="1"/>
  <c r="E1199" i="38"/>
  <c r="D1199" i="38"/>
  <c r="U1198" i="38"/>
  <c r="F1198" i="38"/>
  <c r="E1198" i="38"/>
  <c r="C1198" i="38" s="1"/>
  <c r="D1198" i="38"/>
  <c r="U1197" i="38"/>
  <c r="F1197" i="38"/>
  <c r="E1197" i="38"/>
  <c r="D1197" i="38"/>
  <c r="C1197" i="38"/>
  <c r="U1196" i="38"/>
  <c r="F1196" i="38"/>
  <c r="E1196" i="38"/>
  <c r="C1196" i="38" s="1"/>
  <c r="D1196" i="38"/>
  <c r="U1195" i="38"/>
  <c r="F1195" i="38"/>
  <c r="E1195" i="38"/>
  <c r="D1195" i="38"/>
  <c r="C1195" i="38" s="1"/>
  <c r="U1194" i="38"/>
  <c r="F1194" i="38"/>
  <c r="E1194" i="38"/>
  <c r="D1194" i="38"/>
  <c r="C1194" i="38"/>
  <c r="U1193" i="38"/>
  <c r="F1193" i="38"/>
  <c r="E1193" i="38"/>
  <c r="D1193" i="38"/>
  <c r="U1192" i="38"/>
  <c r="F1192" i="38"/>
  <c r="E1192" i="38"/>
  <c r="D1192" i="38"/>
  <c r="C1192" i="38" s="1"/>
  <c r="U1191" i="38"/>
  <c r="F1191" i="38"/>
  <c r="E1191" i="38"/>
  <c r="D1191" i="38"/>
  <c r="C1191" i="38" s="1"/>
  <c r="U1190" i="38"/>
  <c r="F1190" i="38"/>
  <c r="E1190" i="38"/>
  <c r="D1190" i="38"/>
  <c r="C1190" i="38"/>
  <c r="U1189" i="38"/>
  <c r="F1189" i="38"/>
  <c r="E1189" i="38"/>
  <c r="D1189" i="38"/>
  <c r="C1189" i="38"/>
  <c r="U1188" i="38"/>
  <c r="F1188" i="38"/>
  <c r="E1188" i="38"/>
  <c r="D1188" i="38"/>
  <c r="C1188" i="38"/>
  <c r="U1187" i="38"/>
  <c r="F1187" i="38"/>
  <c r="E1187" i="38"/>
  <c r="D1187" i="38"/>
  <c r="C1187" i="38" s="1"/>
  <c r="U1186" i="38"/>
  <c r="F1186" i="38"/>
  <c r="E1186" i="38"/>
  <c r="D1186" i="38"/>
  <c r="C1186" i="38" s="1"/>
  <c r="U1185" i="38"/>
  <c r="F1185" i="38"/>
  <c r="E1185" i="38"/>
  <c r="D1185" i="38"/>
  <c r="C1185" i="38" s="1"/>
  <c r="U1184" i="38"/>
  <c r="F1184" i="38"/>
  <c r="E1184" i="38"/>
  <c r="D1184" i="38"/>
  <c r="C1184" i="38" s="1"/>
  <c r="U1183" i="38"/>
  <c r="F1183" i="38"/>
  <c r="C1183" i="38" s="1"/>
  <c r="E1183" i="38"/>
  <c r="D1183" i="38"/>
  <c r="U1182" i="38"/>
  <c r="F1182" i="38"/>
  <c r="E1182" i="38"/>
  <c r="C1182" i="38" s="1"/>
  <c r="D1182" i="38"/>
  <c r="U1181" i="38"/>
  <c r="F1181" i="38"/>
  <c r="E1181" i="38"/>
  <c r="D1181" i="38"/>
  <c r="C1181" i="38"/>
  <c r="U1180" i="38"/>
  <c r="F1180" i="38"/>
  <c r="E1180" i="38"/>
  <c r="D1180" i="38"/>
  <c r="U1179" i="38"/>
  <c r="F1179" i="38"/>
  <c r="E1179" i="38"/>
  <c r="D1179" i="38"/>
  <c r="C1179" i="38" s="1"/>
  <c r="U1178" i="38"/>
  <c r="F1178" i="38"/>
  <c r="E1178" i="38"/>
  <c r="D1178" i="38"/>
  <c r="C1178" i="38"/>
  <c r="U1177" i="38"/>
  <c r="F1177" i="38"/>
  <c r="E1177" i="38"/>
  <c r="D1177" i="38"/>
  <c r="C1177" i="38" s="1"/>
  <c r="U1176" i="38"/>
  <c r="F1176" i="38"/>
  <c r="E1176" i="38"/>
  <c r="D1176" i="38"/>
  <c r="C1176" i="38" s="1"/>
  <c r="U1175" i="38"/>
  <c r="F1175" i="38"/>
  <c r="E1175" i="38"/>
  <c r="D1175" i="38"/>
  <c r="C1175" i="38"/>
  <c r="U1174" i="38"/>
  <c r="F1174" i="38"/>
  <c r="E1174" i="38"/>
  <c r="D1174" i="38"/>
  <c r="C1174" i="38"/>
  <c r="U1173" i="38"/>
  <c r="F1173" i="38"/>
  <c r="E1173" i="38"/>
  <c r="D1173" i="38"/>
  <c r="C1173" i="38"/>
  <c r="U1172" i="38"/>
  <c r="F1172" i="38"/>
  <c r="E1172" i="38"/>
  <c r="D1172" i="38"/>
  <c r="C1172" i="38"/>
  <c r="U1171" i="38"/>
  <c r="F1171" i="38"/>
  <c r="E1171" i="38"/>
  <c r="D1171" i="38"/>
  <c r="C1171" i="38" s="1"/>
  <c r="U1170" i="38"/>
  <c r="F1170" i="38"/>
  <c r="E1170" i="38"/>
  <c r="D1170" i="38"/>
  <c r="C1170" i="38" s="1"/>
  <c r="U1169" i="38"/>
  <c r="F1169" i="38"/>
  <c r="E1169" i="38"/>
  <c r="D1169" i="38"/>
  <c r="C1169" i="38" s="1"/>
  <c r="U1168" i="38"/>
  <c r="F1168" i="38"/>
  <c r="C1168" i="38" s="1"/>
  <c r="E1168" i="38"/>
  <c r="D1168" i="38"/>
  <c r="U1167" i="38"/>
  <c r="F1167" i="38"/>
  <c r="C1167" i="38" s="1"/>
  <c r="E1167" i="38"/>
  <c r="D1167" i="38"/>
  <c r="U1166" i="38"/>
  <c r="F1166" i="38"/>
  <c r="E1166" i="38"/>
  <c r="C1166" i="38" s="1"/>
  <c r="D1166" i="38"/>
  <c r="U1165" i="38"/>
  <c r="F1165" i="38"/>
  <c r="E1165" i="38"/>
  <c r="D1165" i="38"/>
  <c r="C1165" i="38"/>
  <c r="U1164" i="38"/>
  <c r="F1164" i="38"/>
  <c r="E1164" i="38"/>
  <c r="C1164" i="38" s="1"/>
  <c r="D1164" i="38"/>
  <c r="U1163" i="38"/>
  <c r="F1163" i="38"/>
  <c r="E1163" i="38"/>
  <c r="D1163" i="38"/>
  <c r="C1163" i="38" s="1"/>
  <c r="U1162" i="38"/>
  <c r="F1162" i="38"/>
  <c r="E1162" i="38"/>
  <c r="D1162" i="38"/>
  <c r="C1162" i="38"/>
  <c r="U1161" i="38"/>
  <c r="F1161" i="38"/>
  <c r="E1161" i="38"/>
  <c r="D1161" i="38"/>
  <c r="U1160" i="38"/>
  <c r="F1160" i="38"/>
  <c r="E1160" i="38"/>
  <c r="D1160" i="38"/>
  <c r="C1160" i="38" s="1"/>
  <c r="U1159" i="38"/>
  <c r="F1159" i="38"/>
  <c r="E1159" i="38"/>
  <c r="D1159" i="38"/>
  <c r="C1159" i="38" s="1"/>
  <c r="U1158" i="38"/>
  <c r="F1158" i="38"/>
  <c r="E1158" i="38"/>
  <c r="D1158" i="38"/>
  <c r="C1158" i="38"/>
  <c r="U1157" i="38"/>
  <c r="F1157" i="38"/>
  <c r="E1157" i="38"/>
  <c r="D1157" i="38"/>
  <c r="C1157" i="38"/>
  <c r="U1156" i="38"/>
  <c r="F1156" i="38"/>
  <c r="E1156" i="38"/>
  <c r="D1156" i="38"/>
  <c r="C1156" i="38"/>
  <c r="U1155" i="38"/>
  <c r="F1155" i="38"/>
  <c r="E1155" i="38"/>
  <c r="D1155" i="38"/>
  <c r="C1155" i="38" s="1"/>
  <c r="U1154" i="38"/>
  <c r="F1154" i="38"/>
  <c r="E1154" i="38"/>
  <c r="D1154" i="38"/>
  <c r="C1154" i="38" s="1"/>
  <c r="U1153" i="38"/>
  <c r="F1153" i="38"/>
  <c r="E1153" i="38"/>
  <c r="D1153" i="38"/>
  <c r="C1153" i="38" s="1"/>
  <c r="U1152" i="38"/>
  <c r="F1152" i="38"/>
  <c r="E1152" i="38"/>
  <c r="D1152" i="38"/>
  <c r="C1152" i="38" s="1"/>
  <c r="U1151" i="38"/>
  <c r="F1151" i="38"/>
  <c r="C1151" i="38" s="1"/>
  <c r="E1151" i="38"/>
  <c r="D1151" i="38"/>
  <c r="U1150" i="38"/>
  <c r="F1150" i="38"/>
  <c r="E1150" i="38"/>
  <c r="C1150" i="38" s="1"/>
  <c r="D1150" i="38"/>
  <c r="U1149" i="38"/>
  <c r="F1149" i="38"/>
  <c r="E1149" i="38"/>
  <c r="D1149" i="38"/>
  <c r="C1149" i="38" s="1"/>
  <c r="U1148" i="38"/>
  <c r="F1148" i="38"/>
  <c r="E1148" i="38"/>
  <c r="D1148" i="38"/>
  <c r="U1147" i="38"/>
  <c r="F1147" i="38"/>
  <c r="E1147" i="38"/>
  <c r="D1147" i="38"/>
  <c r="C1147" i="38" s="1"/>
  <c r="U1146" i="38"/>
  <c r="F1146" i="38"/>
  <c r="E1146" i="38"/>
  <c r="D1146" i="38"/>
  <c r="C1146" i="38"/>
  <c r="U1145" i="38"/>
  <c r="F1145" i="38"/>
  <c r="E1145" i="38"/>
  <c r="D1145" i="38"/>
  <c r="C1145" i="38" s="1"/>
  <c r="U1144" i="38"/>
  <c r="F1144" i="38"/>
  <c r="E1144" i="38"/>
  <c r="D1144" i="38"/>
  <c r="C1144" i="38" s="1"/>
  <c r="U1143" i="38"/>
  <c r="F1143" i="38"/>
  <c r="E1143" i="38"/>
  <c r="D1143" i="38"/>
  <c r="C1143" i="38"/>
  <c r="U1142" i="38"/>
  <c r="F1142" i="38"/>
  <c r="E1142" i="38"/>
  <c r="D1142" i="38"/>
  <c r="C1142" i="38"/>
  <c r="U1141" i="38"/>
  <c r="F1141" i="38"/>
  <c r="E1141" i="38"/>
  <c r="D1141" i="38"/>
  <c r="C1141" i="38"/>
  <c r="U1140" i="38"/>
  <c r="F1140" i="38"/>
  <c r="E1140" i="38"/>
  <c r="D1140" i="38"/>
  <c r="C1140" i="38"/>
  <c r="U1139" i="38"/>
  <c r="F1139" i="38"/>
  <c r="E1139" i="38"/>
  <c r="D1139" i="38"/>
  <c r="C1139" i="38"/>
  <c r="U1138" i="38"/>
  <c r="F1138" i="38"/>
  <c r="E1138" i="38"/>
  <c r="D1138" i="38"/>
  <c r="C1138" i="38" s="1"/>
  <c r="U1137" i="38"/>
  <c r="F1137" i="38"/>
  <c r="E1137" i="38"/>
  <c r="D1137" i="38"/>
  <c r="C1137" i="38" s="1"/>
  <c r="U1136" i="38"/>
  <c r="F1136" i="38"/>
  <c r="C1136" i="38" s="1"/>
  <c r="E1136" i="38"/>
  <c r="D1136" i="38"/>
  <c r="U1135" i="38"/>
  <c r="F1135" i="38"/>
  <c r="C1135" i="38" s="1"/>
  <c r="E1135" i="38"/>
  <c r="D1135" i="38"/>
  <c r="U1134" i="38"/>
  <c r="F1134" i="38"/>
  <c r="E1134" i="38"/>
  <c r="C1134" i="38" s="1"/>
  <c r="D1134" i="38"/>
  <c r="U1133" i="38"/>
  <c r="F1133" i="38"/>
  <c r="E1133" i="38"/>
  <c r="D1133" i="38"/>
  <c r="C1133" i="38"/>
  <c r="U1132" i="38"/>
  <c r="F1132" i="38"/>
  <c r="E1132" i="38"/>
  <c r="C1132" i="38" s="1"/>
  <c r="D1132" i="38"/>
  <c r="U1131" i="38"/>
  <c r="F1131" i="38"/>
  <c r="E1131" i="38"/>
  <c r="D1131" i="38"/>
  <c r="C1131" i="38" s="1"/>
  <c r="U1130" i="38"/>
  <c r="F1130" i="38"/>
  <c r="E1130" i="38"/>
  <c r="D1130" i="38"/>
  <c r="C1130" i="38"/>
  <c r="U1129" i="38"/>
  <c r="F1129" i="38"/>
  <c r="E1129" i="38"/>
  <c r="D1129" i="38"/>
  <c r="U1128" i="38"/>
  <c r="F1128" i="38"/>
  <c r="E1128" i="38"/>
  <c r="D1128" i="38"/>
  <c r="C1128" i="38" s="1"/>
  <c r="U1127" i="38"/>
  <c r="F1127" i="38"/>
  <c r="E1127" i="38"/>
  <c r="D1127" i="38"/>
  <c r="C1127" i="38" s="1"/>
  <c r="U1126" i="38"/>
  <c r="F1126" i="38"/>
  <c r="E1126" i="38"/>
  <c r="D1126" i="38"/>
  <c r="C1126" i="38"/>
  <c r="U1125" i="38"/>
  <c r="F1125" i="38"/>
  <c r="E1125" i="38"/>
  <c r="D1125" i="38"/>
  <c r="C1125" i="38"/>
  <c r="U1124" i="38"/>
  <c r="F1124" i="38"/>
  <c r="E1124" i="38"/>
  <c r="D1124" i="38"/>
  <c r="C1124" i="38"/>
  <c r="U1123" i="38"/>
  <c r="F1123" i="38"/>
  <c r="E1123" i="38"/>
  <c r="D1123" i="38"/>
  <c r="C1123" i="38" s="1"/>
  <c r="U1122" i="38"/>
  <c r="F1122" i="38"/>
  <c r="E1122" i="38"/>
  <c r="D1122" i="38"/>
  <c r="C1122" i="38" s="1"/>
  <c r="U1121" i="38"/>
  <c r="F1121" i="38"/>
  <c r="E1121" i="38"/>
  <c r="D1121" i="38"/>
  <c r="C1121" i="38" s="1"/>
  <c r="U1120" i="38"/>
  <c r="F1120" i="38"/>
  <c r="E1120" i="38"/>
  <c r="D1120" i="38"/>
  <c r="C1120" i="38" s="1"/>
  <c r="U1119" i="38"/>
  <c r="F1119" i="38"/>
  <c r="C1119" i="38" s="1"/>
  <c r="E1119" i="38"/>
  <c r="D1119" i="38"/>
  <c r="U1118" i="38"/>
  <c r="F1118" i="38"/>
  <c r="E1118" i="38"/>
  <c r="C1118" i="38" s="1"/>
  <c r="D1118" i="38"/>
  <c r="U1117" i="38"/>
  <c r="F1117" i="38"/>
  <c r="C1117" i="38" s="1"/>
  <c r="E1117" i="38"/>
  <c r="D1117" i="38"/>
  <c r="U1116" i="38"/>
  <c r="F1116" i="38"/>
  <c r="E1116" i="38"/>
  <c r="D1116" i="38"/>
  <c r="U1115" i="38"/>
  <c r="F1115" i="38"/>
  <c r="E1115" i="38"/>
  <c r="D1115" i="38"/>
  <c r="C1115" i="38" s="1"/>
  <c r="U1114" i="38"/>
  <c r="F1114" i="38"/>
  <c r="E1114" i="38"/>
  <c r="D1114" i="38"/>
  <c r="C1114" i="38"/>
  <c r="U1113" i="38"/>
  <c r="F1113" i="38"/>
  <c r="E1113" i="38"/>
  <c r="D1113" i="38"/>
  <c r="C1113" i="38" s="1"/>
  <c r="U1112" i="38"/>
  <c r="F1112" i="38"/>
  <c r="E1112" i="38"/>
  <c r="D1112" i="38"/>
  <c r="C1112" i="38" s="1"/>
  <c r="U1111" i="38"/>
  <c r="F1111" i="38"/>
  <c r="E1111" i="38"/>
  <c r="D1111" i="38"/>
  <c r="C1111" i="38"/>
  <c r="U1110" i="38"/>
  <c r="F1110" i="38"/>
  <c r="E1110" i="38"/>
  <c r="C1110" i="38" s="1"/>
  <c r="D1110" i="38"/>
  <c r="U1109" i="38"/>
  <c r="F1109" i="38"/>
  <c r="E1109" i="38"/>
  <c r="D1109" i="38"/>
  <c r="C1109" i="38"/>
  <c r="U1108" i="38"/>
  <c r="F1108" i="38"/>
  <c r="E1108" i="38"/>
  <c r="D1108" i="38"/>
  <c r="C1108" i="38"/>
  <c r="U1107" i="38"/>
  <c r="F1107" i="38"/>
  <c r="E1107" i="38"/>
  <c r="D1107" i="38"/>
  <c r="C1107" i="38" s="1"/>
  <c r="U1106" i="38"/>
  <c r="F1106" i="38"/>
  <c r="E1106" i="38"/>
  <c r="D1106" i="38"/>
  <c r="C1106" i="38" s="1"/>
  <c r="U1105" i="38"/>
  <c r="F1105" i="38"/>
  <c r="E1105" i="38"/>
  <c r="D1105" i="38"/>
  <c r="C1105" i="38" s="1"/>
  <c r="U1104" i="38"/>
  <c r="F1104" i="38"/>
  <c r="E1104" i="38"/>
  <c r="D1104" i="38"/>
  <c r="C1104" i="38"/>
  <c r="U1103" i="38"/>
  <c r="F1103" i="38"/>
  <c r="C1103" i="38" s="1"/>
  <c r="E1103" i="38"/>
  <c r="D1103" i="38"/>
  <c r="U1102" i="38"/>
  <c r="F1102" i="38"/>
  <c r="E1102" i="38"/>
  <c r="D1102" i="38"/>
  <c r="U1101" i="38"/>
  <c r="F1101" i="38"/>
  <c r="E1101" i="38"/>
  <c r="D1101" i="38"/>
  <c r="C1101" i="38" s="1"/>
  <c r="U1100" i="38"/>
  <c r="F1100" i="38"/>
  <c r="E1100" i="38"/>
  <c r="C1100" i="38" s="1"/>
  <c r="D1100" i="38"/>
  <c r="U1099" i="38"/>
  <c r="F1099" i="38"/>
  <c r="E1099" i="38"/>
  <c r="D1099" i="38"/>
  <c r="C1099" i="38" s="1"/>
  <c r="U1098" i="38"/>
  <c r="F1098" i="38"/>
  <c r="E1098" i="38"/>
  <c r="D1098" i="38"/>
  <c r="C1098" i="38" s="1"/>
  <c r="U1097" i="38"/>
  <c r="F1097" i="38"/>
  <c r="E1097" i="38"/>
  <c r="D1097" i="38"/>
  <c r="U1096" i="38"/>
  <c r="F1096" i="38"/>
  <c r="E1096" i="38"/>
  <c r="D1096" i="38"/>
  <c r="C1096" i="38"/>
  <c r="U1095" i="38"/>
  <c r="F1095" i="38"/>
  <c r="E1095" i="38"/>
  <c r="D1095" i="38"/>
  <c r="C1095" i="38"/>
  <c r="U1094" i="38"/>
  <c r="F1094" i="38"/>
  <c r="E1094" i="38"/>
  <c r="D1094" i="38"/>
  <c r="C1094" i="38" s="1"/>
  <c r="U1093" i="38"/>
  <c r="F1093" i="38"/>
  <c r="E1093" i="38"/>
  <c r="D1093" i="38"/>
  <c r="C1093" i="38"/>
  <c r="U1092" i="38"/>
  <c r="F1092" i="38"/>
  <c r="E1092" i="38"/>
  <c r="D1092" i="38"/>
  <c r="C1092" i="38"/>
  <c r="U1091" i="38"/>
  <c r="F1091" i="38"/>
  <c r="E1091" i="38"/>
  <c r="D1091" i="38"/>
  <c r="C1091" i="38"/>
  <c r="U1090" i="38"/>
  <c r="F1090" i="38"/>
  <c r="E1090" i="38"/>
  <c r="D1090" i="38"/>
  <c r="C1090" i="38" s="1"/>
  <c r="U1089" i="38"/>
  <c r="F1089" i="38"/>
  <c r="E1089" i="38"/>
  <c r="D1089" i="38"/>
  <c r="C1089" i="38" s="1"/>
  <c r="U1088" i="38"/>
  <c r="F1088" i="38"/>
  <c r="E1088" i="38"/>
  <c r="D1088" i="38"/>
  <c r="C1088" i="38"/>
  <c r="U1087" i="38"/>
  <c r="F1087" i="38"/>
  <c r="C1087" i="38" s="1"/>
  <c r="E1087" i="38"/>
  <c r="D1087" i="38"/>
  <c r="U1086" i="38"/>
  <c r="F1086" i="38"/>
  <c r="E1086" i="38"/>
  <c r="C1086" i="38" s="1"/>
  <c r="D1086" i="38"/>
  <c r="U1085" i="38"/>
  <c r="F1085" i="38"/>
  <c r="E1085" i="38"/>
  <c r="D1085" i="38"/>
  <c r="C1085" i="38" s="1"/>
  <c r="U1084" i="38"/>
  <c r="F1084" i="38"/>
  <c r="E1084" i="38"/>
  <c r="C1084" i="38" s="1"/>
  <c r="D1084" i="38"/>
  <c r="U1083" i="38"/>
  <c r="F1083" i="38"/>
  <c r="E1083" i="38"/>
  <c r="D1083" i="38"/>
  <c r="C1083" i="38" s="1"/>
  <c r="U1082" i="38"/>
  <c r="F1082" i="38"/>
  <c r="E1082" i="38"/>
  <c r="D1082" i="38"/>
  <c r="C1082" i="38"/>
  <c r="U1081" i="38"/>
  <c r="F1081" i="38"/>
  <c r="E1081" i="38"/>
  <c r="D1081" i="38"/>
  <c r="U1080" i="38"/>
  <c r="F1080" i="38"/>
  <c r="E1080" i="38"/>
  <c r="D1080" i="38"/>
  <c r="C1080" i="38" s="1"/>
  <c r="U1079" i="38"/>
  <c r="F1079" i="38"/>
  <c r="E1079" i="38"/>
  <c r="D1079" i="38"/>
  <c r="C1079" i="38"/>
  <c r="U1078" i="38"/>
  <c r="F1078" i="38"/>
  <c r="E1078" i="38"/>
  <c r="D1078" i="38"/>
  <c r="C1078" i="38" s="1"/>
  <c r="U1077" i="38"/>
  <c r="F1077" i="38"/>
  <c r="E1077" i="38"/>
  <c r="D1077" i="38"/>
  <c r="C1077" i="38"/>
  <c r="U1076" i="38"/>
  <c r="F1076" i="38"/>
  <c r="E1076" i="38"/>
  <c r="D1076" i="38"/>
  <c r="C1076" i="38"/>
  <c r="U1075" i="38"/>
  <c r="F1075" i="38"/>
  <c r="E1075" i="38"/>
  <c r="D1075" i="38"/>
  <c r="C1075" i="38"/>
  <c r="U1074" i="38"/>
  <c r="F1074" i="38"/>
  <c r="E1074" i="38"/>
  <c r="D1074" i="38"/>
  <c r="C1074" i="38" s="1"/>
  <c r="U1073" i="38"/>
  <c r="F1073" i="38"/>
  <c r="E1073" i="38"/>
  <c r="D1073" i="38"/>
  <c r="U1072" i="38"/>
  <c r="F1072" i="38"/>
  <c r="E1072" i="38"/>
  <c r="D1072" i="38"/>
  <c r="C1072" i="38"/>
  <c r="U1071" i="38"/>
  <c r="F1071" i="38"/>
  <c r="C1071" i="38" s="1"/>
  <c r="E1071" i="38"/>
  <c r="D1071" i="38"/>
  <c r="U1070" i="38"/>
  <c r="F1070" i="38"/>
  <c r="E1070" i="38"/>
  <c r="C1070" i="38" s="1"/>
  <c r="D1070" i="38"/>
  <c r="U1069" i="38"/>
  <c r="F1069" i="38"/>
  <c r="C1069" i="38" s="1"/>
  <c r="E1069" i="38"/>
  <c r="D1069" i="38"/>
  <c r="U1068" i="38"/>
  <c r="F1068" i="38"/>
  <c r="E1068" i="38"/>
  <c r="D1068" i="38"/>
  <c r="U1067" i="38"/>
  <c r="F1067" i="38"/>
  <c r="E1067" i="38"/>
  <c r="D1067" i="38"/>
  <c r="U1066" i="38"/>
  <c r="F1066" i="38"/>
  <c r="E1066" i="38"/>
  <c r="D1066" i="38"/>
  <c r="C1066" i="38" s="1"/>
  <c r="U1065" i="38"/>
  <c r="F1065" i="38"/>
  <c r="E1065" i="38"/>
  <c r="D1065" i="38"/>
  <c r="C1065" i="38" s="1"/>
  <c r="U1064" i="38"/>
  <c r="F1064" i="38"/>
  <c r="E1064" i="38"/>
  <c r="D1064" i="38"/>
  <c r="C1064" i="38"/>
  <c r="U1063" i="38"/>
  <c r="F1063" i="38"/>
  <c r="E1063" i="38"/>
  <c r="D1063" i="38"/>
  <c r="C1063" i="38" s="1"/>
  <c r="U1062" i="38"/>
  <c r="F1062" i="38"/>
  <c r="C1062" i="38" s="1"/>
  <c r="E1062" i="38"/>
  <c r="D1062" i="38"/>
  <c r="U1061" i="38"/>
  <c r="F1061" i="38"/>
  <c r="E1061" i="38"/>
  <c r="D1061" i="38"/>
  <c r="C1061" i="38"/>
  <c r="U1060" i="38"/>
  <c r="F1060" i="38"/>
  <c r="E1060" i="38"/>
  <c r="D1060" i="38"/>
  <c r="C1060" i="38"/>
  <c r="U1059" i="38"/>
  <c r="F1059" i="38"/>
  <c r="E1059" i="38"/>
  <c r="C1059" i="38" s="1"/>
  <c r="D1059" i="38"/>
  <c r="U1058" i="38"/>
  <c r="F1058" i="38"/>
  <c r="E1058" i="38"/>
  <c r="D1058" i="38"/>
  <c r="C1058" i="38" s="1"/>
  <c r="U1057" i="38"/>
  <c r="F1057" i="38"/>
  <c r="E1057" i="38"/>
  <c r="D1057" i="38"/>
  <c r="U1056" i="38"/>
  <c r="F1056" i="38"/>
  <c r="E1056" i="38"/>
  <c r="D1056" i="38"/>
  <c r="C1056" i="38"/>
  <c r="U1055" i="38"/>
  <c r="F1055" i="38"/>
  <c r="C1055" i="38" s="1"/>
  <c r="E1055" i="38"/>
  <c r="D1055" i="38"/>
  <c r="U1054" i="38"/>
  <c r="F1054" i="38"/>
  <c r="E1054" i="38"/>
  <c r="C1054" i="38" s="1"/>
  <c r="D1054" i="38"/>
  <c r="U1053" i="38"/>
  <c r="F1053" i="38"/>
  <c r="C1053" i="38" s="1"/>
  <c r="E1053" i="38"/>
  <c r="D1053" i="38"/>
  <c r="U1052" i="38"/>
  <c r="F1052" i="38"/>
  <c r="E1052" i="38"/>
  <c r="C1052" i="38" s="1"/>
  <c r="D1052" i="38"/>
  <c r="U1051" i="38"/>
  <c r="F1051" i="38"/>
  <c r="E1051" i="38"/>
  <c r="D1051" i="38"/>
  <c r="C1051" i="38" s="1"/>
  <c r="U1050" i="38"/>
  <c r="F1050" i="38"/>
  <c r="E1050" i="38"/>
  <c r="D1050" i="38"/>
  <c r="C1050" i="38" s="1"/>
  <c r="U1049" i="38"/>
  <c r="F1049" i="38"/>
  <c r="E1049" i="38"/>
  <c r="D1049" i="38"/>
  <c r="C1049" i="38" s="1"/>
  <c r="U1048" i="38"/>
  <c r="F1048" i="38"/>
  <c r="E1048" i="38"/>
  <c r="D1048" i="38"/>
  <c r="C1048" i="38"/>
  <c r="U1047" i="38"/>
  <c r="F1047" i="38"/>
  <c r="E1047" i="38"/>
  <c r="D1047" i="38"/>
  <c r="C1047" i="38"/>
  <c r="U1046" i="38"/>
  <c r="F1046" i="38"/>
  <c r="C1046" i="38" s="1"/>
  <c r="E1046" i="38"/>
  <c r="D1046" i="38"/>
  <c r="U1045" i="38"/>
  <c r="F1045" i="38"/>
  <c r="E1045" i="38"/>
  <c r="D1045" i="38"/>
  <c r="C1045" i="38"/>
  <c r="U1044" i="38"/>
  <c r="F1044" i="38"/>
  <c r="E1044" i="38"/>
  <c r="D1044" i="38"/>
  <c r="C1044" i="38"/>
  <c r="U1043" i="38"/>
  <c r="F1043" i="38"/>
  <c r="E1043" i="38"/>
  <c r="D1043" i="38"/>
  <c r="U1042" i="38"/>
  <c r="F1042" i="38"/>
  <c r="E1042" i="38"/>
  <c r="D1042" i="38"/>
  <c r="C1042" i="38" s="1"/>
  <c r="U1041" i="38"/>
  <c r="F1041" i="38"/>
  <c r="E1041" i="38"/>
  <c r="D1041" i="38"/>
  <c r="C1041" i="38" s="1"/>
  <c r="U1040" i="38"/>
  <c r="F1040" i="38"/>
  <c r="E1040" i="38"/>
  <c r="D1040" i="38"/>
  <c r="C1040" i="38"/>
  <c r="U1039" i="38"/>
  <c r="F1039" i="38"/>
  <c r="C1039" i="38" s="1"/>
  <c r="E1039" i="38"/>
  <c r="D1039" i="38"/>
  <c r="U1038" i="38"/>
  <c r="F1038" i="38"/>
  <c r="E1038" i="38"/>
  <c r="C1038" i="38" s="1"/>
  <c r="D1038" i="38"/>
  <c r="U1037" i="38"/>
  <c r="F1037" i="38"/>
  <c r="E1037" i="38"/>
  <c r="D1037" i="38"/>
  <c r="C1037" i="38" s="1"/>
  <c r="U1036" i="38"/>
  <c r="F1036" i="38"/>
  <c r="E1036" i="38"/>
  <c r="C1036" i="38" s="1"/>
  <c r="D1036" i="38"/>
  <c r="U1035" i="38"/>
  <c r="F1035" i="38"/>
  <c r="E1035" i="38"/>
  <c r="D1035" i="38"/>
  <c r="C1035" i="38" s="1"/>
  <c r="U1034" i="38"/>
  <c r="F1034" i="38"/>
  <c r="E1034" i="38"/>
  <c r="C1034" i="38" s="1"/>
  <c r="D1034" i="38"/>
  <c r="U1033" i="38"/>
  <c r="F1033" i="38"/>
  <c r="E1033" i="38"/>
  <c r="D1033" i="38"/>
  <c r="U1032" i="38"/>
  <c r="F1032" i="38"/>
  <c r="E1032" i="38"/>
  <c r="D1032" i="38"/>
  <c r="C1032" i="38" s="1"/>
  <c r="U1031" i="38"/>
  <c r="F1031" i="38"/>
  <c r="E1031" i="38"/>
  <c r="D1031" i="38"/>
  <c r="C1031" i="38" s="1"/>
  <c r="U1030" i="38"/>
  <c r="F1030" i="38"/>
  <c r="E1030" i="38"/>
  <c r="D1030" i="38"/>
  <c r="C1030" i="38"/>
  <c r="U1029" i="38"/>
  <c r="F1029" i="38"/>
  <c r="E1029" i="38"/>
  <c r="D1029" i="38"/>
  <c r="C1029" i="38"/>
  <c r="U1028" i="38"/>
  <c r="F1028" i="38"/>
  <c r="E1028" i="38"/>
  <c r="D1028" i="38"/>
  <c r="C1028" i="38"/>
  <c r="U1027" i="38"/>
  <c r="F1027" i="38"/>
  <c r="E1027" i="38"/>
  <c r="D1027" i="38"/>
  <c r="C1027" i="38"/>
  <c r="U1026" i="38"/>
  <c r="F1026" i="38"/>
  <c r="E1026" i="38"/>
  <c r="D1026" i="38"/>
  <c r="C1026" i="38" s="1"/>
  <c r="U1025" i="38"/>
  <c r="F1025" i="38"/>
  <c r="E1025" i="38"/>
  <c r="D1025" i="38"/>
  <c r="C1025" i="38" s="1"/>
  <c r="U1024" i="38"/>
  <c r="F1024" i="38"/>
  <c r="E1024" i="38"/>
  <c r="D1024" i="38"/>
  <c r="C1024" i="38" s="1"/>
  <c r="U1023" i="38"/>
  <c r="F1023" i="38"/>
  <c r="C1023" i="38" s="1"/>
  <c r="E1023" i="38"/>
  <c r="D1023" i="38"/>
  <c r="U1022" i="38"/>
  <c r="F1022" i="38"/>
  <c r="E1022" i="38"/>
  <c r="C1022" i="38" s="1"/>
  <c r="D1022" i="38"/>
  <c r="U1021" i="38"/>
  <c r="F1021" i="38"/>
  <c r="E1021" i="38"/>
  <c r="D1021" i="38"/>
  <c r="C1021" i="38" s="1"/>
  <c r="U1020" i="38"/>
  <c r="F1020" i="38"/>
  <c r="E1020" i="38"/>
  <c r="D1020" i="38"/>
  <c r="U1019" i="38"/>
  <c r="F1019" i="38"/>
  <c r="E1019" i="38"/>
  <c r="D1019" i="38"/>
  <c r="C1019" i="38" s="1"/>
  <c r="U1018" i="38"/>
  <c r="F1018" i="38"/>
  <c r="E1018" i="38"/>
  <c r="D1018" i="38"/>
  <c r="U1017" i="38"/>
  <c r="F1017" i="38"/>
  <c r="E1017" i="38"/>
  <c r="D1017" i="38"/>
  <c r="C1017" i="38" s="1"/>
  <c r="U1016" i="38"/>
  <c r="F1016" i="38"/>
  <c r="E1016" i="38"/>
  <c r="D1016" i="38"/>
  <c r="C1016" i="38"/>
  <c r="U1015" i="38"/>
  <c r="F1015" i="38"/>
  <c r="E1015" i="38"/>
  <c r="D1015" i="38"/>
  <c r="C1015" i="38"/>
  <c r="U1014" i="38"/>
  <c r="F1014" i="38"/>
  <c r="E1014" i="38"/>
  <c r="D1014" i="38"/>
  <c r="C1014" i="38" s="1"/>
  <c r="U1013" i="38"/>
  <c r="F1013" i="38"/>
  <c r="E1013" i="38"/>
  <c r="D1013" i="38"/>
  <c r="C1013" i="38"/>
  <c r="U1012" i="38"/>
  <c r="F1012" i="38"/>
  <c r="E1012" i="38"/>
  <c r="D1012" i="38"/>
  <c r="C1012" i="38"/>
  <c r="U1011" i="38"/>
  <c r="F1011" i="38"/>
  <c r="E1011" i="38"/>
  <c r="D1011" i="38"/>
  <c r="C1011" i="38"/>
  <c r="U1010" i="38"/>
  <c r="F1010" i="38"/>
  <c r="E1010" i="38"/>
  <c r="D1010" i="38"/>
  <c r="C1010" i="38" s="1"/>
  <c r="U1009" i="38"/>
  <c r="F1009" i="38"/>
  <c r="E1009" i="38"/>
  <c r="D1009" i="38"/>
  <c r="C1009" i="38" s="1"/>
  <c r="U1008" i="38"/>
  <c r="F1008" i="38"/>
  <c r="E1008" i="38"/>
  <c r="D1008" i="38"/>
  <c r="C1008" i="38" s="1"/>
  <c r="U1007" i="38"/>
  <c r="F1007" i="38"/>
  <c r="C1007" i="38" s="1"/>
  <c r="E1007" i="38"/>
  <c r="D1007" i="38"/>
  <c r="U1006" i="38"/>
  <c r="F1006" i="38"/>
  <c r="E1006" i="38"/>
  <c r="D1006" i="38"/>
  <c r="U1005" i="38"/>
  <c r="F1005" i="38"/>
  <c r="E1005" i="38"/>
  <c r="D1005" i="38"/>
  <c r="C1005" i="38"/>
  <c r="U1004" i="38"/>
  <c r="F1004" i="38"/>
  <c r="E1004" i="38"/>
  <c r="D1004" i="38"/>
  <c r="U1003" i="38"/>
  <c r="F1003" i="38"/>
  <c r="E1003" i="38"/>
  <c r="D1003" i="38"/>
  <c r="C1003" i="38" s="1"/>
  <c r="U1002" i="38"/>
  <c r="F1002" i="38"/>
  <c r="E1002" i="38"/>
  <c r="D1002" i="38"/>
  <c r="C1002" i="38"/>
  <c r="U1001" i="38"/>
  <c r="F1001" i="38"/>
  <c r="E1001" i="38"/>
  <c r="D1001" i="38"/>
  <c r="C1001" i="38" s="1"/>
  <c r="U1000" i="38"/>
  <c r="F1000" i="38"/>
  <c r="E1000" i="38"/>
  <c r="D1000" i="38"/>
  <c r="C1000" i="38"/>
  <c r="U999" i="38"/>
  <c r="F999" i="38"/>
  <c r="E999" i="38"/>
  <c r="D999" i="38"/>
  <c r="C999" i="38"/>
  <c r="U998" i="38"/>
  <c r="F998" i="38"/>
  <c r="E998" i="38"/>
  <c r="D998" i="38"/>
  <c r="C998" i="38"/>
  <c r="U997" i="38"/>
  <c r="F997" i="38"/>
  <c r="E997" i="38"/>
  <c r="D997" i="38"/>
  <c r="C997" i="38"/>
  <c r="U996" i="38"/>
  <c r="F996" i="38"/>
  <c r="E996" i="38"/>
  <c r="D996" i="38"/>
  <c r="C996" i="38"/>
  <c r="U995" i="38"/>
  <c r="F995" i="38"/>
  <c r="E995" i="38"/>
  <c r="D995" i="38"/>
  <c r="C995" i="38"/>
  <c r="U994" i="38"/>
  <c r="F994" i="38"/>
  <c r="E994" i="38"/>
  <c r="D994" i="38"/>
  <c r="C994" i="38" s="1"/>
  <c r="U993" i="38"/>
  <c r="F993" i="38"/>
  <c r="E993" i="38"/>
  <c r="D993" i="38"/>
  <c r="C993" i="38" s="1"/>
  <c r="U992" i="38"/>
  <c r="F992" i="38"/>
  <c r="C992" i="38" s="1"/>
  <c r="E992" i="38"/>
  <c r="D992" i="38"/>
  <c r="U991" i="38"/>
  <c r="F991" i="38"/>
  <c r="C991" i="38" s="1"/>
  <c r="E991" i="38"/>
  <c r="D991" i="38"/>
  <c r="U990" i="38"/>
  <c r="F990" i="38"/>
  <c r="E990" i="38"/>
  <c r="D990" i="38"/>
  <c r="U989" i="38"/>
  <c r="F989" i="38"/>
  <c r="E989" i="38"/>
  <c r="D989" i="38"/>
  <c r="C989" i="38" s="1"/>
  <c r="U988" i="38"/>
  <c r="F988" i="38"/>
  <c r="E988" i="38"/>
  <c r="C988" i="38" s="1"/>
  <c r="D988" i="38"/>
  <c r="U987" i="38"/>
  <c r="F987" i="38"/>
  <c r="E987" i="38"/>
  <c r="D987" i="38"/>
  <c r="C987" i="38" s="1"/>
  <c r="U986" i="38"/>
  <c r="F986" i="38"/>
  <c r="E986" i="38"/>
  <c r="D986" i="38"/>
  <c r="C986" i="38"/>
  <c r="U985" i="38"/>
  <c r="F985" i="38"/>
  <c r="E985" i="38"/>
  <c r="D985" i="38"/>
  <c r="U984" i="38"/>
  <c r="F984" i="38"/>
  <c r="E984" i="38"/>
  <c r="D984" i="38"/>
  <c r="C984" i="38"/>
  <c r="U983" i="38"/>
  <c r="F983" i="38"/>
  <c r="E983" i="38"/>
  <c r="D983" i="38"/>
  <c r="C983" i="38" s="1"/>
  <c r="U982" i="38"/>
  <c r="F982" i="38"/>
  <c r="E982" i="38"/>
  <c r="D982" i="38"/>
  <c r="C982" i="38" s="1"/>
  <c r="U981" i="38"/>
  <c r="F981" i="38"/>
  <c r="E981" i="38"/>
  <c r="D981" i="38"/>
  <c r="C981" i="38"/>
  <c r="U980" i="38"/>
  <c r="F980" i="38"/>
  <c r="E980" i="38"/>
  <c r="D980" i="38"/>
  <c r="C980" i="38"/>
  <c r="U979" i="38"/>
  <c r="F979" i="38"/>
  <c r="E979" i="38"/>
  <c r="D979" i="38"/>
  <c r="C979" i="38"/>
  <c r="U978" i="38"/>
  <c r="F978" i="38"/>
  <c r="E978" i="38"/>
  <c r="D978" i="38"/>
  <c r="C978" i="38" s="1"/>
  <c r="U977" i="38"/>
  <c r="F977" i="38"/>
  <c r="E977" i="38"/>
  <c r="D977" i="38"/>
  <c r="U976" i="38"/>
  <c r="F976" i="38"/>
  <c r="C976" i="38" s="1"/>
  <c r="E976" i="38"/>
  <c r="D976" i="38"/>
  <c r="U975" i="38"/>
  <c r="F975" i="38"/>
  <c r="C975" i="38" s="1"/>
  <c r="E975" i="38"/>
  <c r="D975" i="38"/>
  <c r="U974" i="38"/>
  <c r="F974" i="38"/>
  <c r="E974" i="38"/>
  <c r="C974" i="38" s="1"/>
  <c r="D974" i="38"/>
  <c r="U973" i="38"/>
  <c r="F973" i="38"/>
  <c r="E973" i="38"/>
  <c r="C973" i="38" s="1"/>
  <c r="D973" i="38"/>
  <c r="U972" i="38"/>
  <c r="F972" i="38"/>
  <c r="E972" i="38"/>
  <c r="C972" i="38" s="1"/>
  <c r="D972" i="38"/>
  <c r="U971" i="38"/>
  <c r="F971" i="38"/>
  <c r="E971" i="38"/>
  <c r="D971" i="38"/>
  <c r="U970" i="38"/>
  <c r="F970" i="38"/>
  <c r="E970" i="38"/>
  <c r="D970" i="38"/>
  <c r="C970" i="38"/>
  <c r="U969" i="38"/>
  <c r="F969" i="38"/>
  <c r="E969" i="38"/>
  <c r="D969" i="38"/>
  <c r="U968" i="38"/>
  <c r="F968" i="38"/>
  <c r="E968" i="38"/>
  <c r="D968" i="38"/>
  <c r="C968" i="38"/>
  <c r="U967" i="38"/>
  <c r="F967" i="38"/>
  <c r="E967" i="38"/>
  <c r="D967" i="38"/>
  <c r="C967" i="38"/>
  <c r="U966" i="38"/>
  <c r="F966" i="38"/>
  <c r="E966" i="38"/>
  <c r="C966" i="38" s="1"/>
  <c r="D966" i="38"/>
  <c r="U965" i="38"/>
  <c r="F965" i="38"/>
  <c r="E965" i="38"/>
  <c r="D965" i="38"/>
  <c r="C965" i="38"/>
  <c r="U964" i="38"/>
  <c r="F964" i="38"/>
  <c r="E964" i="38"/>
  <c r="D964" i="38"/>
  <c r="C964" i="38"/>
  <c r="U963" i="38"/>
  <c r="F963" i="38"/>
  <c r="E963" i="38"/>
  <c r="D963" i="38"/>
  <c r="C963" i="38" s="1"/>
  <c r="U962" i="38"/>
  <c r="F962" i="38"/>
  <c r="E962" i="38"/>
  <c r="D962" i="38"/>
  <c r="C962" i="38" s="1"/>
  <c r="U961" i="38"/>
  <c r="F961" i="38"/>
  <c r="E961" i="38"/>
  <c r="D961" i="38"/>
  <c r="C961" i="38" s="1"/>
  <c r="U960" i="38"/>
  <c r="F960" i="38"/>
  <c r="E960" i="38"/>
  <c r="D960" i="38"/>
  <c r="C960" i="38"/>
  <c r="U959" i="38"/>
  <c r="F959" i="38"/>
  <c r="C959" i="38" s="1"/>
  <c r="E959" i="38"/>
  <c r="D959" i="38"/>
  <c r="U958" i="38"/>
  <c r="F958" i="38"/>
  <c r="E958" i="38"/>
  <c r="C958" i="38" s="1"/>
  <c r="D958" i="38"/>
  <c r="U957" i="38"/>
  <c r="F957" i="38"/>
  <c r="E957" i="38"/>
  <c r="C957" i="38" s="1"/>
  <c r="D957" i="38"/>
  <c r="U956" i="38"/>
  <c r="F956" i="38"/>
  <c r="E956" i="38"/>
  <c r="C956" i="38" s="1"/>
  <c r="D956" i="38"/>
  <c r="U955" i="38"/>
  <c r="F955" i="38"/>
  <c r="E955" i="38"/>
  <c r="D955" i="38"/>
  <c r="U954" i="38"/>
  <c r="F954" i="38"/>
  <c r="E954" i="38"/>
  <c r="D954" i="38"/>
  <c r="C954" i="38"/>
  <c r="U953" i="38"/>
  <c r="F953" i="38"/>
  <c r="E953" i="38"/>
  <c r="D953" i="38"/>
  <c r="C953" i="38" s="1"/>
  <c r="U952" i="38"/>
  <c r="F952" i="38"/>
  <c r="E952" i="38"/>
  <c r="D952" i="38"/>
  <c r="C952" i="38"/>
  <c r="U951" i="38"/>
  <c r="F951" i="38"/>
  <c r="E951" i="38"/>
  <c r="D951" i="38"/>
  <c r="C951" i="38"/>
  <c r="U950" i="38"/>
  <c r="F950" i="38"/>
  <c r="E950" i="38"/>
  <c r="C950" i="38" s="1"/>
  <c r="D950" i="38"/>
  <c r="U949" i="38"/>
  <c r="F949" i="38"/>
  <c r="E949" i="38"/>
  <c r="D949" i="38"/>
  <c r="C949" i="38"/>
  <c r="U948" i="38"/>
  <c r="F948" i="38"/>
  <c r="E948" i="38"/>
  <c r="D948" i="38"/>
  <c r="C948" i="38"/>
  <c r="U947" i="38"/>
  <c r="F947" i="38"/>
  <c r="E947" i="38"/>
  <c r="D947" i="38"/>
  <c r="C947" i="38" s="1"/>
  <c r="U946" i="38"/>
  <c r="F946" i="38"/>
  <c r="E946" i="38"/>
  <c r="D946" i="38"/>
  <c r="C946" i="38" s="1"/>
  <c r="U945" i="38"/>
  <c r="F945" i="38"/>
  <c r="E945" i="38"/>
  <c r="D945" i="38"/>
  <c r="C945" i="38" s="1"/>
  <c r="U944" i="38"/>
  <c r="F944" i="38"/>
  <c r="E944" i="38"/>
  <c r="D944" i="38"/>
  <c r="C944" i="38" s="1"/>
  <c r="U943" i="38"/>
  <c r="F943" i="38"/>
  <c r="C943" i="38" s="1"/>
  <c r="E943" i="38"/>
  <c r="D943" i="38"/>
  <c r="U942" i="38"/>
  <c r="F942" i="38"/>
  <c r="E942" i="38"/>
  <c r="C942" i="38" s="1"/>
  <c r="D942" i="38"/>
  <c r="U941" i="38"/>
  <c r="F941" i="38"/>
  <c r="E941" i="38"/>
  <c r="D941" i="38"/>
  <c r="C941" i="38" s="1"/>
  <c r="U940" i="38"/>
  <c r="F940" i="38"/>
  <c r="E940" i="38"/>
  <c r="D940" i="38"/>
  <c r="U939" i="38"/>
  <c r="F939" i="38"/>
  <c r="E939" i="38"/>
  <c r="D939" i="38"/>
  <c r="C939" i="38" s="1"/>
  <c r="U938" i="38"/>
  <c r="F938" i="38"/>
  <c r="E938" i="38"/>
  <c r="C938" i="38" s="1"/>
  <c r="D938" i="38"/>
  <c r="U937" i="38"/>
  <c r="F937" i="38"/>
  <c r="E937" i="38"/>
  <c r="D937" i="38"/>
  <c r="C937" i="38" s="1"/>
  <c r="U936" i="38"/>
  <c r="F936" i="38"/>
  <c r="E936" i="38"/>
  <c r="D936" i="38"/>
  <c r="C936" i="38" s="1"/>
  <c r="U935" i="38"/>
  <c r="F935" i="38"/>
  <c r="E935" i="38"/>
  <c r="D935" i="38"/>
  <c r="C935" i="38"/>
  <c r="U934" i="38"/>
  <c r="F934" i="38"/>
  <c r="E934" i="38"/>
  <c r="D934" i="38"/>
  <c r="C934" i="38" s="1"/>
  <c r="U933" i="38"/>
  <c r="F933" i="38"/>
  <c r="E933" i="38"/>
  <c r="D933" i="38"/>
  <c r="C933" i="38"/>
  <c r="U932" i="38"/>
  <c r="F932" i="38"/>
  <c r="E932" i="38"/>
  <c r="D932" i="38"/>
  <c r="C932" i="38"/>
  <c r="U931" i="38"/>
  <c r="F931" i="38"/>
  <c r="E931" i="38"/>
  <c r="D931" i="38"/>
  <c r="U930" i="38"/>
  <c r="F930" i="38"/>
  <c r="E930" i="38"/>
  <c r="D930" i="38"/>
  <c r="C930" i="38" s="1"/>
  <c r="U929" i="38"/>
  <c r="F929" i="38"/>
  <c r="E929" i="38"/>
  <c r="D929" i="38"/>
  <c r="U928" i="38"/>
  <c r="F928" i="38"/>
  <c r="E928" i="38"/>
  <c r="D928" i="38"/>
  <c r="C928" i="38"/>
  <c r="U927" i="38"/>
  <c r="F927" i="38"/>
  <c r="C927" i="38" s="1"/>
  <c r="E927" i="38"/>
  <c r="D927" i="38"/>
  <c r="U926" i="38"/>
  <c r="F926" i="38"/>
  <c r="E926" i="38"/>
  <c r="D926" i="38"/>
  <c r="U925" i="38"/>
  <c r="F925" i="38"/>
  <c r="E925" i="38"/>
  <c r="D925" i="38"/>
  <c r="C925" i="38"/>
  <c r="U924" i="38"/>
  <c r="F924" i="38"/>
  <c r="E924" i="38"/>
  <c r="C924" i="38" s="1"/>
  <c r="D924" i="38"/>
  <c r="U923" i="38"/>
  <c r="F923" i="38"/>
  <c r="E923" i="38"/>
  <c r="D923" i="38"/>
  <c r="C923" i="38" s="1"/>
  <c r="U922" i="38"/>
  <c r="F922" i="38"/>
  <c r="E922" i="38"/>
  <c r="D922" i="38"/>
  <c r="C922" i="38" s="1"/>
  <c r="U921" i="38"/>
  <c r="F921" i="38"/>
  <c r="E921" i="38"/>
  <c r="D921" i="38"/>
  <c r="C921" i="38" s="1"/>
  <c r="U920" i="38"/>
  <c r="F920" i="38"/>
  <c r="E920" i="38"/>
  <c r="D920" i="38"/>
  <c r="C920" i="38" s="1"/>
  <c r="U919" i="38"/>
  <c r="F919" i="38"/>
  <c r="E919" i="38"/>
  <c r="D919" i="38"/>
  <c r="C919" i="38"/>
  <c r="U918" i="38"/>
  <c r="F918" i="38"/>
  <c r="E918" i="38"/>
  <c r="D918" i="38"/>
  <c r="C918" i="38"/>
  <c r="U917" i="38"/>
  <c r="F917" i="38"/>
  <c r="E917" i="38"/>
  <c r="D917" i="38"/>
  <c r="C917" i="38"/>
  <c r="U916" i="38"/>
  <c r="F916" i="38"/>
  <c r="E916" i="38"/>
  <c r="D916" i="38"/>
  <c r="C916" i="38"/>
  <c r="U915" i="38"/>
  <c r="F915" i="38"/>
  <c r="C915" i="38" s="1"/>
  <c r="E915" i="38"/>
  <c r="D915" i="38"/>
  <c r="U914" i="38"/>
  <c r="F914" i="38"/>
  <c r="E914" i="38"/>
  <c r="D914" i="38"/>
  <c r="C914" i="38" s="1"/>
  <c r="U913" i="38"/>
  <c r="F913" i="38"/>
  <c r="E913" i="38"/>
  <c r="D913" i="38"/>
  <c r="U912" i="38"/>
  <c r="F912" i="38"/>
  <c r="E912" i="38"/>
  <c r="D912" i="38"/>
  <c r="C912" i="38"/>
  <c r="U911" i="38"/>
  <c r="F911" i="38"/>
  <c r="C911" i="38" s="1"/>
  <c r="E911" i="38"/>
  <c r="D911" i="38"/>
  <c r="U910" i="38"/>
  <c r="F910" i="38"/>
  <c r="E910" i="38"/>
  <c r="C910" i="38" s="1"/>
  <c r="D910" i="38"/>
  <c r="U909" i="38"/>
  <c r="F909" i="38"/>
  <c r="E909" i="38"/>
  <c r="D909" i="38"/>
  <c r="C909" i="38"/>
  <c r="U908" i="38"/>
  <c r="F908" i="38"/>
  <c r="E908" i="38"/>
  <c r="C908" i="38" s="1"/>
  <c r="D908" i="38"/>
  <c r="U907" i="38"/>
  <c r="F907" i="38"/>
  <c r="E907" i="38"/>
  <c r="D907" i="38"/>
  <c r="U906" i="38"/>
  <c r="F906" i="38"/>
  <c r="E906" i="38"/>
  <c r="D906" i="38"/>
  <c r="C906" i="38" s="1"/>
  <c r="U905" i="38"/>
  <c r="F905" i="38"/>
  <c r="E905" i="38"/>
  <c r="D905" i="38"/>
  <c r="U904" i="38"/>
  <c r="F904" i="38"/>
  <c r="E904" i="38"/>
  <c r="D904" i="38"/>
  <c r="C904" i="38"/>
  <c r="U903" i="38"/>
  <c r="F903" i="38"/>
  <c r="E903" i="38"/>
  <c r="D903" i="38"/>
  <c r="C903" i="38"/>
  <c r="U902" i="38"/>
  <c r="F902" i="38"/>
  <c r="E902" i="38"/>
  <c r="D902" i="38"/>
  <c r="C902" i="38"/>
  <c r="U901" i="38"/>
  <c r="F901" i="38"/>
  <c r="E901" i="38"/>
  <c r="D901" i="38"/>
  <c r="C901" i="38"/>
  <c r="U900" i="38"/>
  <c r="F900" i="38"/>
  <c r="E900" i="38"/>
  <c r="D900" i="38"/>
  <c r="C900" i="38"/>
  <c r="U899" i="38"/>
  <c r="F899" i="38"/>
  <c r="C899" i="38" s="1"/>
  <c r="E899" i="38"/>
  <c r="D899" i="38"/>
  <c r="U898" i="38"/>
  <c r="F898" i="38"/>
  <c r="E898" i="38"/>
  <c r="D898" i="38"/>
  <c r="C898" i="38" s="1"/>
  <c r="U897" i="38"/>
  <c r="F897" i="38"/>
  <c r="E897" i="38"/>
  <c r="D897" i="38"/>
  <c r="C897" i="38" s="1"/>
  <c r="U896" i="38"/>
  <c r="F896" i="38"/>
  <c r="E896" i="38"/>
  <c r="D896" i="38"/>
  <c r="C896" i="38"/>
  <c r="U895" i="38"/>
  <c r="F895" i="38"/>
  <c r="C895" i="38" s="1"/>
  <c r="E895" i="38"/>
  <c r="D895" i="38"/>
  <c r="U894" i="38"/>
  <c r="F894" i="38"/>
  <c r="E894" i="38"/>
  <c r="C894" i="38" s="1"/>
  <c r="D894" i="38"/>
  <c r="U893" i="38"/>
  <c r="F893" i="38"/>
  <c r="E893" i="38"/>
  <c r="C893" i="38" s="1"/>
  <c r="D893" i="38"/>
  <c r="U892" i="38"/>
  <c r="F892" i="38"/>
  <c r="E892" i="38"/>
  <c r="C892" i="38" s="1"/>
  <c r="D892" i="38"/>
  <c r="U891" i="38"/>
  <c r="F891" i="38"/>
  <c r="E891" i="38"/>
  <c r="D891" i="38"/>
  <c r="U890" i="38"/>
  <c r="F890" i="38"/>
  <c r="E890" i="38"/>
  <c r="D890" i="38"/>
  <c r="C890" i="38"/>
  <c r="U889" i="38"/>
  <c r="F889" i="38"/>
  <c r="E889" i="38"/>
  <c r="D889" i="38"/>
  <c r="U888" i="38"/>
  <c r="F888" i="38"/>
  <c r="E888" i="38"/>
  <c r="D888" i="38"/>
  <c r="C888" i="38"/>
  <c r="U887" i="38"/>
  <c r="F887" i="38"/>
  <c r="E887" i="38"/>
  <c r="D887" i="38"/>
  <c r="C887" i="38" s="1"/>
  <c r="U886" i="38"/>
  <c r="F886" i="38"/>
  <c r="E886" i="38"/>
  <c r="D886" i="38"/>
  <c r="C886" i="38" s="1"/>
  <c r="U885" i="38"/>
  <c r="F885" i="38"/>
  <c r="E885" i="38"/>
  <c r="D885" i="38"/>
  <c r="C885" i="38"/>
  <c r="U884" i="38"/>
  <c r="F884" i="38"/>
  <c r="E884" i="38"/>
  <c r="D884" i="38"/>
  <c r="C884" i="38"/>
  <c r="U883" i="38"/>
  <c r="F883" i="38"/>
  <c r="E883" i="38"/>
  <c r="D883" i="38"/>
  <c r="C883" i="38"/>
  <c r="U882" i="38"/>
  <c r="F882" i="38"/>
  <c r="E882" i="38"/>
  <c r="D882" i="38"/>
  <c r="C882" i="38" s="1"/>
  <c r="U881" i="38"/>
  <c r="F881" i="38"/>
  <c r="E881" i="38"/>
  <c r="D881" i="38"/>
  <c r="C881" i="38" s="1"/>
  <c r="U880" i="38"/>
  <c r="F880" i="38"/>
  <c r="E880" i="38"/>
  <c r="C880" i="38" s="1"/>
  <c r="D880" i="38"/>
  <c r="U879" i="38"/>
  <c r="F879" i="38"/>
  <c r="C879" i="38" s="1"/>
  <c r="E879" i="38"/>
  <c r="D879" i="38"/>
  <c r="U878" i="38"/>
  <c r="F878" i="38"/>
  <c r="E878" i="38"/>
  <c r="D878" i="38"/>
  <c r="U877" i="38"/>
  <c r="F877" i="38"/>
  <c r="E877" i="38"/>
  <c r="D877" i="38"/>
  <c r="C877" i="38"/>
  <c r="U876" i="38"/>
  <c r="F876" i="38"/>
  <c r="E876" i="38"/>
  <c r="C876" i="38" s="1"/>
  <c r="D876" i="38"/>
  <c r="U875" i="38"/>
  <c r="F875" i="38"/>
  <c r="E875" i="38"/>
  <c r="D875" i="38"/>
  <c r="U874" i="38"/>
  <c r="F874" i="38"/>
  <c r="E874" i="38"/>
  <c r="D874" i="38"/>
  <c r="C874" i="38"/>
  <c r="U873" i="38"/>
  <c r="F873" i="38"/>
  <c r="E873" i="38"/>
  <c r="D873" i="38"/>
  <c r="C873" i="38" s="1"/>
  <c r="U872" i="38"/>
  <c r="F872" i="38"/>
  <c r="E872" i="38"/>
  <c r="D872" i="38"/>
  <c r="C872" i="38"/>
  <c r="U871" i="38"/>
  <c r="F871" i="38"/>
  <c r="E871" i="38"/>
  <c r="D871" i="38"/>
  <c r="C871" i="38" s="1"/>
  <c r="U870" i="38"/>
  <c r="F870" i="38"/>
  <c r="E870" i="38"/>
  <c r="D870" i="38"/>
  <c r="C870" i="38"/>
  <c r="U869" i="38"/>
  <c r="F869" i="38"/>
  <c r="E869" i="38"/>
  <c r="D869" i="38"/>
  <c r="C869" i="38"/>
  <c r="U868" i="38"/>
  <c r="F868" i="38"/>
  <c r="E868" i="38"/>
  <c r="D868" i="38"/>
  <c r="C868" i="38"/>
  <c r="U867" i="38"/>
  <c r="F867" i="38"/>
  <c r="E867" i="38"/>
  <c r="D867" i="38"/>
  <c r="C867" i="38" s="1"/>
  <c r="U866" i="38"/>
  <c r="F866" i="38"/>
  <c r="E866" i="38"/>
  <c r="D866" i="38"/>
  <c r="C866" i="38" s="1"/>
  <c r="U865" i="38"/>
  <c r="F865" i="38"/>
  <c r="E865" i="38"/>
  <c r="D865" i="38"/>
  <c r="C865" i="38" s="1"/>
  <c r="U864" i="38"/>
  <c r="F864" i="38"/>
  <c r="E864" i="38"/>
  <c r="D864" i="38"/>
  <c r="U863" i="38"/>
  <c r="F863" i="38"/>
  <c r="C863" i="38" s="1"/>
  <c r="E863" i="38"/>
  <c r="D863" i="38"/>
  <c r="U862" i="38"/>
  <c r="F862" i="38"/>
  <c r="E862" i="38"/>
  <c r="C862" i="38" s="1"/>
  <c r="D862" i="38"/>
  <c r="U861" i="38"/>
  <c r="F861" i="38"/>
  <c r="E861" i="38"/>
  <c r="D861" i="38"/>
  <c r="C861" i="38"/>
  <c r="U860" i="38"/>
  <c r="F860" i="38"/>
  <c r="E860" i="38"/>
  <c r="D860" i="38"/>
  <c r="U859" i="38"/>
  <c r="F859" i="38"/>
  <c r="E859" i="38"/>
  <c r="D859" i="38"/>
  <c r="U858" i="38"/>
  <c r="F858" i="38"/>
  <c r="E858" i="38"/>
  <c r="D858" i="38"/>
  <c r="C858" i="38"/>
  <c r="U857" i="38"/>
  <c r="F857" i="38"/>
  <c r="E857" i="38"/>
  <c r="D857" i="38"/>
  <c r="C857" i="38" s="1"/>
  <c r="U856" i="38"/>
  <c r="F856" i="38"/>
  <c r="E856" i="38"/>
  <c r="D856" i="38"/>
  <c r="C856" i="38" s="1"/>
  <c r="U855" i="38"/>
  <c r="F855" i="38"/>
  <c r="E855" i="38"/>
  <c r="D855" i="38"/>
  <c r="C855" i="38"/>
  <c r="U854" i="38"/>
  <c r="F854" i="38"/>
  <c r="E854" i="38"/>
  <c r="D854" i="38"/>
  <c r="C854" i="38"/>
  <c r="U853" i="38"/>
  <c r="F853" i="38"/>
  <c r="E853" i="38"/>
  <c r="D853" i="38"/>
  <c r="C853" i="38"/>
  <c r="U852" i="38"/>
  <c r="F852" i="38"/>
  <c r="E852" i="38"/>
  <c r="D852" i="38"/>
  <c r="C852" i="38"/>
  <c r="U851" i="38"/>
  <c r="F851" i="38"/>
  <c r="C851" i="38" s="1"/>
  <c r="E851" i="38"/>
  <c r="D851" i="38"/>
  <c r="U850" i="38"/>
  <c r="F850" i="38"/>
  <c r="E850" i="38"/>
  <c r="D850" i="38"/>
  <c r="C850" i="38" s="1"/>
  <c r="U849" i="38"/>
  <c r="F849" i="38"/>
  <c r="E849" i="38"/>
  <c r="D849" i="38"/>
  <c r="C849" i="38" s="1"/>
  <c r="U848" i="38"/>
  <c r="F848" i="38"/>
  <c r="E848" i="38"/>
  <c r="D848" i="38"/>
  <c r="C848" i="38"/>
  <c r="U847" i="38"/>
  <c r="F847" i="38"/>
  <c r="C847" i="38" s="1"/>
  <c r="E847" i="38"/>
  <c r="D847" i="38"/>
  <c r="U846" i="38"/>
  <c r="F846" i="38"/>
  <c r="E846" i="38"/>
  <c r="D846" i="38"/>
  <c r="U845" i="38"/>
  <c r="F845" i="38"/>
  <c r="E845" i="38"/>
  <c r="D845" i="38"/>
  <c r="C845" i="38" s="1"/>
  <c r="U844" i="38"/>
  <c r="F844" i="38"/>
  <c r="E844" i="38"/>
  <c r="C844" i="38" s="1"/>
  <c r="D844" i="38"/>
  <c r="U843" i="38"/>
  <c r="F843" i="38"/>
  <c r="E843" i="38"/>
  <c r="D843" i="38"/>
  <c r="C843" i="38" s="1"/>
  <c r="U842" i="38"/>
  <c r="F842" i="38"/>
  <c r="E842" i="38"/>
  <c r="D842" i="38"/>
  <c r="C842" i="38" s="1"/>
  <c r="U841" i="38"/>
  <c r="F841" i="38"/>
  <c r="E841" i="38"/>
  <c r="D841" i="38"/>
  <c r="U840" i="38"/>
  <c r="F840" i="38"/>
  <c r="E840" i="38"/>
  <c r="D840" i="38"/>
  <c r="C840" i="38" s="1"/>
  <c r="U839" i="38"/>
  <c r="F839" i="38"/>
  <c r="E839" i="38"/>
  <c r="D839" i="38"/>
  <c r="C839" i="38"/>
  <c r="U838" i="38"/>
  <c r="F838" i="38"/>
  <c r="E838" i="38"/>
  <c r="D838" i="38"/>
  <c r="C838" i="38" s="1"/>
  <c r="U837" i="38"/>
  <c r="F837" i="38"/>
  <c r="E837" i="38"/>
  <c r="D837" i="38"/>
  <c r="C837" i="38"/>
  <c r="U836" i="38"/>
  <c r="F836" i="38"/>
  <c r="E836" i="38"/>
  <c r="D836" i="38"/>
  <c r="C836" i="38"/>
  <c r="U835" i="38"/>
  <c r="F835" i="38"/>
  <c r="E835" i="38"/>
  <c r="D835" i="38"/>
  <c r="C835" i="38"/>
  <c r="U834" i="38"/>
  <c r="F834" i="38"/>
  <c r="E834" i="38"/>
  <c r="D834" i="38"/>
  <c r="C834" i="38" s="1"/>
  <c r="U833" i="38"/>
  <c r="F833" i="38"/>
  <c r="E833" i="38"/>
  <c r="D833" i="38"/>
  <c r="U832" i="38"/>
  <c r="F832" i="38"/>
  <c r="E832" i="38"/>
  <c r="D832" i="38"/>
  <c r="C832" i="38"/>
  <c r="U831" i="38"/>
  <c r="F831" i="38"/>
  <c r="C831" i="38" s="1"/>
  <c r="E831" i="38"/>
  <c r="D831" i="38"/>
  <c r="U830" i="38"/>
  <c r="F830" i="38"/>
  <c r="E830" i="38"/>
  <c r="C830" i="38" s="1"/>
  <c r="D830" i="38"/>
  <c r="U829" i="38"/>
  <c r="F829" i="38"/>
  <c r="E829" i="38"/>
  <c r="D829" i="38"/>
  <c r="U828" i="38"/>
  <c r="F828" i="38"/>
  <c r="E828" i="38"/>
  <c r="C828" i="38" s="1"/>
  <c r="D828" i="38"/>
  <c r="U827" i="38"/>
  <c r="F827" i="38"/>
  <c r="E827" i="38"/>
  <c r="D827" i="38"/>
  <c r="C827" i="38" s="1"/>
  <c r="U826" i="38"/>
  <c r="F826" i="38"/>
  <c r="E826" i="38"/>
  <c r="D826" i="38"/>
  <c r="C826" i="38"/>
  <c r="U825" i="38"/>
  <c r="F825" i="38"/>
  <c r="E825" i="38"/>
  <c r="D825" i="38"/>
  <c r="U824" i="38"/>
  <c r="F824" i="38"/>
  <c r="E824" i="38"/>
  <c r="D824" i="38"/>
  <c r="C824" i="38" s="1"/>
  <c r="U823" i="38"/>
  <c r="F823" i="38"/>
  <c r="E823" i="38"/>
  <c r="D823" i="38"/>
  <c r="C823" i="38"/>
  <c r="U822" i="38"/>
  <c r="F822" i="38"/>
  <c r="E822" i="38"/>
  <c r="D822" i="38"/>
  <c r="C822" i="38" s="1"/>
  <c r="U821" i="38"/>
  <c r="F821" i="38"/>
  <c r="E821" i="38"/>
  <c r="D821" i="38"/>
  <c r="C821" i="38"/>
  <c r="U820" i="38"/>
  <c r="F820" i="38"/>
  <c r="E820" i="38"/>
  <c r="D820" i="38"/>
  <c r="C820" i="38"/>
  <c r="U819" i="38"/>
  <c r="F819" i="38"/>
  <c r="E819" i="38"/>
  <c r="D819" i="38"/>
  <c r="C819" i="38"/>
  <c r="U818" i="38"/>
  <c r="F818" i="38"/>
  <c r="E818" i="38"/>
  <c r="D818" i="38"/>
  <c r="C818" i="38" s="1"/>
  <c r="U817" i="38"/>
  <c r="F817" i="38"/>
  <c r="E817" i="38"/>
  <c r="D817" i="38"/>
  <c r="U816" i="38"/>
  <c r="F816" i="38"/>
  <c r="E816" i="38"/>
  <c r="D816" i="38"/>
  <c r="C816" i="38"/>
  <c r="U815" i="38"/>
  <c r="F815" i="38"/>
  <c r="C815" i="38" s="1"/>
  <c r="E815" i="38"/>
  <c r="D815" i="38"/>
  <c r="U814" i="38"/>
  <c r="F814" i="38"/>
  <c r="E814" i="38"/>
  <c r="C814" i="38" s="1"/>
  <c r="D814" i="38"/>
  <c r="U813" i="38"/>
  <c r="F813" i="38"/>
  <c r="C813" i="38" s="1"/>
  <c r="E813" i="38"/>
  <c r="D813" i="38"/>
  <c r="U812" i="38"/>
  <c r="F812" i="38"/>
  <c r="E812" i="38"/>
  <c r="C812" i="38" s="1"/>
  <c r="D812" i="38"/>
  <c r="U811" i="38"/>
  <c r="F811" i="38"/>
  <c r="E811" i="38"/>
  <c r="D811" i="38"/>
  <c r="U810" i="38"/>
  <c r="F810" i="38"/>
  <c r="E810" i="38"/>
  <c r="D810" i="38"/>
  <c r="C810" i="38" s="1"/>
  <c r="U809" i="38"/>
  <c r="F809" i="38"/>
  <c r="E809" i="38"/>
  <c r="D809" i="38"/>
  <c r="C809" i="38" s="1"/>
  <c r="U808" i="38"/>
  <c r="F808" i="38"/>
  <c r="E808" i="38"/>
  <c r="D808" i="38"/>
  <c r="C808" i="38"/>
  <c r="U807" i="38"/>
  <c r="F807" i="38"/>
  <c r="E807" i="38"/>
  <c r="D807" i="38"/>
  <c r="C807" i="38" s="1"/>
  <c r="U806" i="38"/>
  <c r="F806" i="38"/>
  <c r="C806" i="38" s="1"/>
  <c r="E806" i="38"/>
  <c r="D806" i="38"/>
  <c r="U805" i="38"/>
  <c r="F805" i="38"/>
  <c r="E805" i="38"/>
  <c r="D805" i="38"/>
  <c r="C805" i="38"/>
  <c r="U804" i="38"/>
  <c r="F804" i="38"/>
  <c r="E804" i="38"/>
  <c r="D804" i="38"/>
  <c r="C804" i="38"/>
  <c r="U803" i="38"/>
  <c r="F803" i="38"/>
  <c r="E803" i="38"/>
  <c r="C803" i="38" s="1"/>
  <c r="D803" i="38"/>
  <c r="U802" i="38"/>
  <c r="F802" i="38"/>
  <c r="E802" i="38"/>
  <c r="D802" i="38"/>
  <c r="C802" i="38" s="1"/>
  <c r="U801" i="38"/>
  <c r="F801" i="38"/>
  <c r="E801" i="38"/>
  <c r="D801" i="38"/>
  <c r="U800" i="38"/>
  <c r="F800" i="38"/>
  <c r="E800" i="38"/>
  <c r="D800" i="38"/>
  <c r="C800" i="38"/>
  <c r="U799" i="38"/>
  <c r="F799" i="38"/>
  <c r="C799" i="38" s="1"/>
  <c r="E799" i="38"/>
  <c r="D799" i="38"/>
  <c r="U798" i="38"/>
  <c r="F798" i="38"/>
  <c r="C798" i="38" s="1"/>
  <c r="E798" i="38"/>
  <c r="D798" i="38"/>
  <c r="U797" i="38"/>
  <c r="F797" i="38"/>
  <c r="E797" i="38"/>
  <c r="D797" i="38"/>
  <c r="C797" i="38"/>
  <c r="U796" i="38"/>
  <c r="F796" i="38"/>
  <c r="E796" i="38"/>
  <c r="D796" i="38"/>
  <c r="U795" i="38"/>
  <c r="F795" i="38"/>
  <c r="E795" i="38"/>
  <c r="D795" i="38"/>
  <c r="C795" i="38" s="1"/>
  <c r="U794" i="38"/>
  <c r="F794" i="38"/>
  <c r="E794" i="38"/>
  <c r="D794" i="38"/>
  <c r="C794" i="38" s="1"/>
  <c r="U793" i="38"/>
  <c r="F793" i="38"/>
  <c r="E793" i="38"/>
  <c r="D793" i="38"/>
  <c r="U792" i="38"/>
  <c r="F792" i="38"/>
  <c r="E792" i="38"/>
  <c r="D792" i="38"/>
  <c r="C792" i="38"/>
  <c r="U791" i="38"/>
  <c r="F791" i="38"/>
  <c r="E791" i="38"/>
  <c r="C791" i="38" s="1"/>
  <c r="D791" i="38"/>
  <c r="U790" i="38"/>
  <c r="F790" i="38"/>
  <c r="E790" i="38"/>
  <c r="D790" i="38"/>
  <c r="C790" i="38"/>
  <c r="U789" i="38"/>
  <c r="F789" i="38"/>
  <c r="E789" i="38"/>
  <c r="D789" i="38"/>
  <c r="C789" i="38"/>
  <c r="U788" i="38"/>
  <c r="F788" i="38"/>
  <c r="E788" i="38"/>
  <c r="D788" i="38"/>
  <c r="C788" i="38" s="1"/>
  <c r="U787" i="38"/>
  <c r="F787" i="38"/>
  <c r="C787" i="38" s="1"/>
  <c r="E787" i="38"/>
  <c r="D787" i="38"/>
  <c r="U786" i="38"/>
  <c r="F786" i="38"/>
  <c r="E786" i="38"/>
  <c r="D786" i="38"/>
  <c r="C786" i="38" s="1"/>
  <c r="U785" i="38"/>
  <c r="F785" i="38"/>
  <c r="E785" i="38"/>
  <c r="D785" i="38"/>
  <c r="C785" i="38"/>
  <c r="U784" i="38"/>
  <c r="F784" i="38"/>
  <c r="E784" i="38"/>
  <c r="D784" i="38"/>
  <c r="U783" i="38"/>
  <c r="F783" i="38"/>
  <c r="C783" i="38" s="1"/>
  <c r="E783" i="38"/>
  <c r="D783" i="38"/>
  <c r="U782" i="38"/>
  <c r="F782" i="38"/>
  <c r="C782" i="38" s="1"/>
  <c r="E782" i="38"/>
  <c r="D782" i="38"/>
  <c r="U781" i="38"/>
  <c r="F781" i="38"/>
  <c r="E781" i="38"/>
  <c r="D781" i="38"/>
  <c r="C781" i="38"/>
  <c r="U780" i="38"/>
  <c r="F780" i="38"/>
  <c r="E780" i="38"/>
  <c r="D780" i="38"/>
  <c r="U779" i="38"/>
  <c r="F779" i="38"/>
  <c r="E779" i="38"/>
  <c r="D779" i="38"/>
  <c r="C779" i="38" s="1"/>
  <c r="U778" i="38"/>
  <c r="F778" i="38"/>
  <c r="E778" i="38"/>
  <c r="C778" i="38" s="1"/>
  <c r="D778" i="38"/>
  <c r="U777" i="38"/>
  <c r="F777" i="38"/>
  <c r="E777" i="38"/>
  <c r="D777" i="38"/>
  <c r="U776" i="38"/>
  <c r="F776" i="38"/>
  <c r="E776" i="38"/>
  <c r="D776" i="38"/>
  <c r="C776" i="38"/>
  <c r="U775" i="38"/>
  <c r="F775" i="38"/>
  <c r="E775" i="38"/>
  <c r="D775" i="38"/>
  <c r="C775" i="38"/>
  <c r="U774" i="38"/>
  <c r="F774" i="38"/>
  <c r="E774" i="38"/>
  <c r="D774" i="38"/>
  <c r="C774" i="38"/>
  <c r="U773" i="38"/>
  <c r="F773" i="38"/>
  <c r="E773" i="38"/>
  <c r="D773" i="38"/>
  <c r="C773" i="38"/>
  <c r="U772" i="38"/>
  <c r="F772" i="38"/>
  <c r="C772" i="38" s="1"/>
  <c r="E772" i="38"/>
  <c r="D772" i="38"/>
  <c r="U771" i="38"/>
  <c r="F771" i="38"/>
  <c r="C771" i="38" s="1"/>
  <c r="E771" i="38"/>
  <c r="D771" i="38"/>
  <c r="U770" i="38"/>
  <c r="F770" i="38"/>
  <c r="E770" i="38"/>
  <c r="D770" i="38"/>
  <c r="C770" i="38" s="1"/>
  <c r="U769" i="38"/>
  <c r="F769" i="38"/>
  <c r="E769" i="38"/>
  <c r="D769" i="38"/>
  <c r="C769" i="38" s="1"/>
  <c r="U768" i="38"/>
  <c r="F768" i="38"/>
  <c r="E768" i="38"/>
  <c r="D768" i="38"/>
  <c r="C768" i="38"/>
  <c r="U767" i="38"/>
  <c r="F767" i="38"/>
  <c r="C767" i="38" s="1"/>
  <c r="E767" i="38"/>
  <c r="D767" i="38"/>
  <c r="U765" i="38"/>
  <c r="F765" i="38"/>
  <c r="E765" i="38"/>
  <c r="D765" i="38"/>
  <c r="C765" i="38"/>
  <c r="U764" i="38"/>
  <c r="F764" i="38"/>
  <c r="E764" i="38"/>
  <c r="D764" i="38"/>
  <c r="C764" i="38"/>
  <c r="U762" i="38"/>
  <c r="F762" i="38"/>
  <c r="E762" i="38"/>
  <c r="D762" i="38"/>
  <c r="U761" i="38"/>
  <c r="F761" i="38"/>
  <c r="E761" i="38"/>
  <c r="D761" i="38"/>
  <c r="C761" i="38"/>
  <c r="U760" i="38"/>
  <c r="F760" i="38"/>
  <c r="E760" i="38"/>
  <c r="C760" i="38" s="1"/>
  <c r="D760" i="38"/>
  <c r="U759" i="38"/>
  <c r="F759" i="38"/>
  <c r="E759" i="38"/>
  <c r="D759" i="38"/>
  <c r="C759" i="38" s="1"/>
  <c r="U758" i="38"/>
  <c r="F758" i="38"/>
  <c r="E758" i="38"/>
  <c r="D758" i="38"/>
  <c r="C758" i="38" s="1"/>
  <c r="U757" i="38"/>
  <c r="F757" i="38"/>
  <c r="E757" i="38"/>
  <c r="D757" i="38"/>
  <c r="C757" i="38" s="1"/>
  <c r="U756" i="38"/>
  <c r="F756" i="38"/>
  <c r="E756" i="38"/>
  <c r="D756" i="38"/>
  <c r="C756" i="38"/>
  <c r="U755" i="38"/>
  <c r="F755" i="38"/>
  <c r="E755" i="38"/>
  <c r="D755" i="38"/>
  <c r="C755" i="38"/>
  <c r="U754" i="38"/>
  <c r="F754" i="38"/>
  <c r="E754" i="38"/>
  <c r="D754" i="38"/>
  <c r="C754" i="38"/>
  <c r="U753" i="38"/>
  <c r="F753" i="38"/>
  <c r="E753" i="38"/>
  <c r="D753" i="38"/>
  <c r="C753" i="38"/>
  <c r="U752" i="38"/>
  <c r="F752" i="38"/>
  <c r="E752" i="38"/>
  <c r="D752" i="38"/>
  <c r="C752" i="38" s="1"/>
  <c r="U751" i="38"/>
  <c r="F751" i="38"/>
  <c r="E751" i="38"/>
  <c r="D751" i="38"/>
  <c r="C751" i="38"/>
  <c r="U750" i="38"/>
  <c r="F750" i="38"/>
  <c r="E750" i="38"/>
  <c r="C750" i="38" s="1"/>
  <c r="D750" i="38"/>
  <c r="U749" i="38"/>
  <c r="F749" i="38"/>
  <c r="C749" i="38" s="1"/>
  <c r="E749" i="38"/>
  <c r="D749" i="38"/>
  <c r="U748" i="38"/>
  <c r="F748" i="38"/>
  <c r="E748" i="38"/>
  <c r="D748" i="38"/>
  <c r="C748" i="38" s="1"/>
  <c r="U747" i="38"/>
  <c r="F747" i="38"/>
  <c r="E747" i="38"/>
  <c r="D747" i="38"/>
  <c r="C747" i="38" s="1"/>
  <c r="U746" i="38"/>
  <c r="F746" i="38"/>
  <c r="E746" i="38"/>
  <c r="C746" i="38" s="1"/>
  <c r="D746" i="38"/>
  <c r="U745" i="38"/>
  <c r="F745" i="38"/>
  <c r="E745" i="38"/>
  <c r="D745" i="38"/>
  <c r="C745" i="38"/>
  <c r="U744" i="38"/>
  <c r="F744" i="38"/>
  <c r="E744" i="38"/>
  <c r="D744" i="38"/>
  <c r="C744" i="38" s="1"/>
  <c r="U743" i="38"/>
  <c r="F743" i="38"/>
  <c r="E743" i="38"/>
  <c r="D743" i="38"/>
  <c r="U742" i="38"/>
  <c r="F742" i="38"/>
  <c r="E742" i="38"/>
  <c r="D742" i="38"/>
  <c r="C742" i="38"/>
  <c r="U741" i="38"/>
  <c r="F741" i="38"/>
  <c r="C741" i="38" s="1"/>
  <c r="E741" i="38"/>
  <c r="D741" i="38"/>
  <c r="U740" i="38"/>
  <c r="F740" i="38"/>
  <c r="E740" i="38"/>
  <c r="D740" i="38"/>
  <c r="C740" i="38" s="1"/>
  <c r="U739" i="38"/>
  <c r="F739" i="38"/>
  <c r="E739" i="38"/>
  <c r="C739" i="38" s="1"/>
  <c r="D739" i="38"/>
  <c r="U738" i="38"/>
  <c r="F738" i="38"/>
  <c r="E738" i="38"/>
  <c r="D738" i="38"/>
  <c r="C738" i="38" s="1"/>
  <c r="U737" i="38"/>
  <c r="F737" i="38"/>
  <c r="E737" i="38"/>
  <c r="D737" i="38"/>
  <c r="C737" i="38" s="1"/>
  <c r="U736" i="38"/>
  <c r="F736" i="38"/>
  <c r="E736" i="38"/>
  <c r="D736" i="38"/>
  <c r="C736" i="38" s="1"/>
  <c r="U735" i="38"/>
  <c r="F735" i="38"/>
  <c r="E735" i="38"/>
  <c r="C735" i="38" s="1"/>
  <c r="D735" i="38"/>
  <c r="U734" i="38"/>
  <c r="F734" i="38"/>
  <c r="E734" i="38"/>
  <c r="D734" i="38"/>
  <c r="C734" i="38" s="1"/>
  <c r="U733" i="38"/>
  <c r="F733" i="38"/>
  <c r="C733" i="38" s="1"/>
  <c r="E733" i="38"/>
  <c r="D733" i="38"/>
  <c r="U732" i="38"/>
  <c r="F732" i="38"/>
  <c r="E732" i="38"/>
  <c r="D732" i="38"/>
  <c r="C732" i="38"/>
  <c r="U731" i="38"/>
  <c r="F731" i="38"/>
  <c r="E731" i="38"/>
  <c r="D731" i="38"/>
  <c r="C731" i="38"/>
  <c r="U730" i="38"/>
  <c r="F730" i="38"/>
  <c r="E730" i="38"/>
  <c r="C730" i="38" s="1"/>
  <c r="D730" i="38"/>
  <c r="U728" i="38"/>
  <c r="F728" i="38"/>
  <c r="E728" i="38"/>
  <c r="D728" i="38"/>
  <c r="C728" i="38"/>
  <c r="U727" i="38"/>
  <c r="F727" i="38"/>
  <c r="E727" i="38"/>
  <c r="D727" i="38"/>
  <c r="U726" i="38"/>
  <c r="F726" i="38"/>
  <c r="E726" i="38"/>
  <c r="D726" i="38"/>
  <c r="C726" i="38" s="1"/>
  <c r="U725" i="38"/>
  <c r="F725" i="38"/>
  <c r="E725" i="38"/>
  <c r="D725" i="38"/>
  <c r="C725" i="38"/>
  <c r="U724" i="38"/>
  <c r="F724" i="38"/>
  <c r="E724" i="38"/>
  <c r="D724" i="38"/>
  <c r="C724" i="38"/>
  <c r="U723" i="38"/>
  <c r="F723" i="38"/>
  <c r="E723" i="38"/>
  <c r="D723" i="38"/>
  <c r="C723" i="38" s="1"/>
  <c r="U722" i="38"/>
  <c r="F722" i="38"/>
  <c r="E722" i="38"/>
  <c r="D722" i="38"/>
  <c r="C722" i="38"/>
  <c r="U721" i="38"/>
  <c r="F721" i="38"/>
  <c r="C721" i="38" s="1"/>
  <c r="E721" i="38"/>
  <c r="D721" i="38"/>
  <c r="U720" i="38"/>
  <c r="F720" i="38"/>
  <c r="E720" i="38"/>
  <c r="D720" i="38"/>
  <c r="C720" i="38"/>
  <c r="U719" i="38"/>
  <c r="F719" i="38"/>
  <c r="E719" i="38"/>
  <c r="D719" i="38"/>
  <c r="C719" i="38" s="1"/>
  <c r="U718" i="38"/>
  <c r="F718" i="38"/>
  <c r="E718" i="38"/>
  <c r="D718" i="38"/>
  <c r="C718" i="38" s="1"/>
  <c r="U717" i="38"/>
  <c r="F717" i="38"/>
  <c r="E717" i="38"/>
  <c r="D717" i="38"/>
  <c r="C717" i="38" s="1"/>
  <c r="U716" i="38"/>
  <c r="F716" i="38"/>
  <c r="E716" i="38"/>
  <c r="D716" i="38"/>
  <c r="C716" i="38"/>
  <c r="U715" i="38"/>
  <c r="F715" i="38"/>
  <c r="E715" i="38"/>
  <c r="D715" i="38"/>
  <c r="C715" i="38"/>
  <c r="U714" i="38"/>
  <c r="F714" i="38"/>
  <c r="E714" i="38"/>
  <c r="D714" i="38"/>
  <c r="C714" i="38" s="1"/>
  <c r="U713" i="38"/>
  <c r="F713" i="38"/>
  <c r="E713" i="38"/>
  <c r="C713" i="38" s="1"/>
  <c r="D713" i="38"/>
  <c r="U712" i="38"/>
  <c r="F712" i="38"/>
  <c r="E712" i="38"/>
  <c r="D712" i="38"/>
  <c r="C712" i="38"/>
  <c r="U711" i="38"/>
  <c r="F711" i="38"/>
  <c r="E711" i="38"/>
  <c r="D711" i="38"/>
  <c r="C711" i="38" s="1"/>
  <c r="U710" i="38"/>
  <c r="F710" i="38"/>
  <c r="E710" i="38"/>
  <c r="D710" i="38"/>
  <c r="C710" i="38" s="1"/>
  <c r="U709" i="38"/>
  <c r="F709" i="38"/>
  <c r="E709" i="38"/>
  <c r="D709" i="38"/>
  <c r="C709" i="38" s="1"/>
  <c r="U708" i="38"/>
  <c r="F708" i="38"/>
  <c r="E708" i="38"/>
  <c r="D708" i="38"/>
  <c r="C708" i="38"/>
  <c r="U707" i="38"/>
  <c r="F707" i="38"/>
  <c r="E707" i="38"/>
  <c r="D707" i="38"/>
  <c r="U706" i="38"/>
  <c r="F706" i="38"/>
  <c r="E706" i="38"/>
  <c r="D706" i="38"/>
  <c r="C706" i="38"/>
  <c r="U705" i="38"/>
  <c r="F705" i="38"/>
  <c r="E705" i="38"/>
  <c r="D705" i="38"/>
  <c r="C705" i="38"/>
  <c r="U704" i="38"/>
  <c r="F704" i="38"/>
  <c r="E704" i="38"/>
  <c r="D704" i="38"/>
  <c r="C704" i="38" s="1"/>
  <c r="U703" i="38"/>
  <c r="F703" i="38"/>
  <c r="E703" i="38"/>
  <c r="D703" i="38"/>
  <c r="C703" i="38" s="1"/>
  <c r="U702" i="38"/>
  <c r="F702" i="38"/>
  <c r="C702" i="38" s="1"/>
  <c r="E702" i="38"/>
  <c r="D702" i="38"/>
  <c r="U701" i="38"/>
  <c r="F701" i="38"/>
  <c r="E701" i="38"/>
  <c r="D701" i="38"/>
  <c r="C701" i="38"/>
  <c r="U700" i="38"/>
  <c r="F700" i="38"/>
  <c r="E700" i="38"/>
  <c r="D700" i="38"/>
  <c r="C700" i="38"/>
  <c r="U699" i="38"/>
  <c r="F699" i="38"/>
  <c r="E699" i="38"/>
  <c r="C699" i="38" s="1"/>
  <c r="D699" i="38"/>
  <c r="U698" i="38"/>
  <c r="F698" i="38"/>
  <c r="E698" i="38"/>
  <c r="D698" i="38"/>
  <c r="C698" i="38"/>
  <c r="U697" i="38"/>
  <c r="F697" i="38"/>
  <c r="E697" i="38"/>
  <c r="D697" i="38"/>
  <c r="U696" i="38"/>
  <c r="F696" i="38"/>
  <c r="E696" i="38"/>
  <c r="D696" i="38"/>
  <c r="C696" i="38" s="1"/>
  <c r="U695" i="38"/>
  <c r="F695" i="38"/>
  <c r="E695" i="38"/>
  <c r="D695" i="38"/>
  <c r="C695" i="38"/>
  <c r="U694" i="38"/>
  <c r="F694" i="38"/>
  <c r="E694" i="38"/>
  <c r="D694" i="38"/>
  <c r="C694" i="38" s="1"/>
  <c r="U693" i="38"/>
  <c r="F693" i="38"/>
  <c r="E693" i="38"/>
  <c r="D693" i="38"/>
  <c r="C693" i="38" s="1"/>
  <c r="U692" i="38"/>
  <c r="F692" i="38"/>
  <c r="C692" i="38" s="1"/>
  <c r="E692" i="38"/>
  <c r="D692" i="38"/>
  <c r="U691" i="38"/>
  <c r="F691" i="38"/>
  <c r="E691" i="38"/>
  <c r="D691" i="38"/>
  <c r="C691" i="38" s="1"/>
  <c r="U690" i="38"/>
  <c r="F690" i="38"/>
  <c r="E690" i="38"/>
  <c r="D690" i="38"/>
  <c r="C690" i="38"/>
  <c r="U689" i="38"/>
  <c r="F689" i="38"/>
  <c r="E689" i="38"/>
  <c r="C689" i="38" s="1"/>
  <c r="D689" i="38"/>
  <c r="U688" i="38"/>
  <c r="F688" i="38"/>
  <c r="E688" i="38"/>
  <c r="D688" i="38"/>
  <c r="C688" i="38" s="1"/>
  <c r="U687" i="38"/>
  <c r="F687" i="38"/>
  <c r="E687" i="38"/>
  <c r="D687" i="38"/>
  <c r="C687" i="38" s="1"/>
  <c r="U686" i="38"/>
  <c r="F686" i="38"/>
  <c r="E686" i="38"/>
  <c r="D686" i="38"/>
  <c r="C686" i="38" s="1"/>
  <c r="U685" i="38"/>
  <c r="F685" i="38"/>
  <c r="E685" i="38"/>
  <c r="D685" i="38"/>
  <c r="C685" i="38"/>
  <c r="U684" i="38"/>
  <c r="F684" i="38"/>
  <c r="C684" i="38" s="1"/>
  <c r="E684" i="38"/>
  <c r="D684" i="38"/>
  <c r="U683" i="38"/>
  <c r="F683" i="38"/>
  <c r="E683" i="38"/>
  <c r="D683" i="38"/>
  <c r="C683" i="38"/>
  <c r="U682" i="38"/>
  <c r="F682" i="38"/>
  <c r="E682" i="38"/>
  <c r="D682" i="38"/>
  <c r="C682" i="38"/>
  <c r="U681" i="38"/>
  <c r="F681" i="38"/>
  <c r="E681" i="38"/>
  <c r="C681" i="38" s="1"/>
  <c r="D681" i="38"/>
  <c r="U680" i="38"/>
  <c r="F680" i="38"/>
  <c r="E680" i="38"/>
  <c r="D680" i="38"/>
  <c r="C680" i="38"/>
  <c r="U679" i="38"/>
  <c r="F679" i="38"/>
  <c r="E679" i="38"/>
  <c r="C679" i="38" s="1"/>
  <c r="D679" i="38"/>
  <c r="U678" i="38"/>
  <c r="F678" i="38"/>
  <c r="E678" i="38"/>
  <c r="D678" i="38"/>
  <c r="C678" i="38" s="1"/>
  <c r="U677" i="38"/>
  <c r="F677" i="38"/>
  <c r="E677" i="38"/>
  <c r="D677" i="38"/>
  <c r="U676" i="38"/>
  <c r="F676" i="38"/>
  <c r="E676" i="38"/>
  <c r="D676" i="38"/>
  <c r="C676" i="38" s="1"/>
  <c r="U675" i="38"/>
  <c r="F675" i="38"/>
  <c r="E675" i="38"/>
  <c r="D675" i="38"/>
  <c r="C675" i="38"/>
  <c r="U674" i="38"/>
  <c r="F674" i="38"/>
  <c r="E674" i="38"/>
  <c r="C674" i="38" s="1"/>
  <c r="D674" i="38"/>
  <c r="U673" i="38"/>
  <c r="F673" i="38"/>
  <c r="E673" i="38"/>
  <c r="D673" i="38"/>
  <c r="C673" i="38"/>
  <c r="U672" i="38"/>
  <c r="F672" i="38"/>
  <c r="E672" i="38"/>
  <c r="D672" i="38"/>
  <c r="C672" i="38"/>
  <c r="U671" i="38"/>
  <c r="F671" i="38"/>
  <c r="E671" i="38"/>
  <c r="D671" i="38"/>
  <c r="C671" i="38" s="1"/>
  <c r="U670" i="38"/>
  <c r="F670" i="38"/>
  <c r="E670" i="38"/>
  <c r="D670" i="38"/>
  <c r="C670" i="38"/>
  <c r="U669" i="38"/>
  <c r="F669" i="38"/>
  <c r="E669" i="38"/>
  <c r="C669" i="38" s="1"/>
  <c r="D669" i="38"/>
  <c r="U668" i="38"/>
  <c r="F668" i="38"/>
  <c r="E668" i="38"/>
  <c r="D668" i="38"/>
  <c r="C668" i="38"/>
  <c r="U667" i="38"/>
  <c r="F667" i="38"/>
  <c r="C667" i="38" s="1"/>
  <c r="E667" i="38"/>
  <c r="D667" i="38"/>
  <c r="U666" i="38"/>
  <c r="F666" i="38"/>
  <c r="E666" i="38"/>
  <c r="D666" i="38"/>
  <c r="C666" i="38" s="1"/>
  <c r="U665" i="38"/>
  <c r="F665" i="38"/>
  <c r="E665" i="38"/>
  <c r="C665" i="38" s="1"/>
  <c r="D665" i="38"/>
  <c r="U664" i="38"/>
  <c r="F664" i="38"/>
  <c r="E664" i="38"/>
  <c r="D664" i="38"/>
  <c r="C664" i="38" s="1"/>
  <c r="U663" i="38"/>
  <c r="F663" i="38"/>
  <c r="E663" i="38"/>
  <c r="D663" i="38"/>
  <c r="C663" i="38"/>
  <c r="U662" i="38"/>
  <c r="F662" i="38"/>
  <c r="E662" i="38"/>
  <c r="D662" i="38"/>
  <c r="C662" i="38" s="1"/>
  <c r="U661" i="38"/>
  <c r="F661" i="38"/>
  <c r="E661" i="38"/>
  <c r="D661" i="38"/>
  <c r="C661" i="38"/>
  <c r="U660" i="38"/>
  <c r="F660" i="38"/>
  <c r="E660" i="38"/>
  <c r="D660" i="38"/>
  <c r="C660" i="38"/>
  <c r="U659" i="38"/>
  <c r="F659" i="38"/>
  <c r="E659" i="38"/>
  <c r="C659" i="38" s="1"/>
  <c r="D659" i="38"/>
  <c r="U658" i="38"/>
  <c r="F658" i="38"/>
  <c r="E658" i="38"/>
  <c r="D658" i="38"/>
  <c r="C658" i="38"/>
  <c r="U657" i="38"/>
  <c r="F657" i="38"/>
  <c r="C657" i="38" s="1"/>
  <c r="E657" i="38"/>
  <c r="D657" i="38"/>
  <c r="U656" i="38"/>
  <c r="F656" i="38"/>
  <c r="E656" i="38"/>
  <c r="D656" i="38"/>
  <c r="C656" i="38" s="1"/>
  <c r="U655" i="38"/>
  <c r="F655" i="38"/>
  <c r="E655" i="38"/>
  <c r="D655" i="38"/>
  <c r="C655" i="38" s="1"/>
  <c r="U654" i="38"/>
  <c r="F654" i="38"/>
  <c r="E654" i="38"/>
  <c r="D654" i="38"/>
  <c r="C654" i="38" s="1"/>
  <c r="U653" i="38"/>
  <c r="F653" i="38"/>
  <c r="E653" i="38"/>
  <c r="D653" i="38"/>
  <c r="C653" i="38"/>
  <c r="U652" i="38"/>
  <c r="F652" i="38"/>
  <c r="E652" i="38"/>
  <c r="D652" i="38"/>
  <c r="C652" i="38"/>
  <c r="U651" i="38"/>
  <c r="F651" i="38"/>
  <c r="E651" i="38"/>
  <c r="D651" i="38"/>
  <c r="C651" i="38"/>
  <c r="U650" i="38"/>
  <c r="F650" i="38"/>
  <c r="E650" i="38"/>
  <c r="D650" i="38"/>
  <c r="C650" i="38" s="1"/>
  <c r="U649" i="38"/>
  <c r="F649" i="38"/>
  <c r="E649" i="38"/>
  <c r="D649" i="38"/>
  <c r="U648" i="38"/>
  <c r="F648" i="38"/>
  <c r="E648" i="38"/>
  <c r="C648" i="38" s="1"/>
  <c r="D648" i="38"/>
  <c r="U647" i="38"/>
  <c r="F647" i="38"/>
  <c r="C647" i="38" s="1"/>
  <c r="E647" i="38"/>
  <c r="D647" i="38"/>
  <c r="U646" i="38"/>
  <c r="F646" i="38"/>
  <c r="E646" i="38"/>
  <c r="D646" i="38"/>
  <c r="U645" i="38"/>
  <c r="F645" i="38"/>
  <c r="E645" i="38"/>
  <c r="D645" i="38"/>
  <c r="C645" i="38"/>
  <c r="U644" i="38"/>
  <c r="F644" i="38"/>
  <c r="E644" i="38"/>
  <c r="D644" i="38"/>
  <c r="U643" i="38"/>
  <c r="F643" i="38"/>
  <c r="E643" i="38"/>
  <c r="D643" i="38"/>
  <c r="C643" i="38"/>
  <c r="U642" i="38"/>
  <c r="F642" i="38"/>
  <c r="E642" i="38"/>
  <c r="D642" i="38"/>
  <c r="C642" i="38"/>
  <c r="U641" i="38"/>
  <c r="F641" i="38"/>
  <c r="E641" i="38"/>
  <c r="C641" i="38" s="1"/>
  <c r="D641" i="38"/>
  <c r="U640" i="38"/>
  <c r="F640" i="38"/>
  <c r="E640" i="38"/>
  <c r="D640" i="38"/>
  <c r="C640" i="38" s="1"/>
  <c r="U639" i="38"/>
  <c r="F639" i="38"/>
  <c r="E639" i="38"/>
  <c r="D639" i="38"/>
  <c r="C639" i="38" s="1"/>
  <c r="U638" i="38"/>
  <c r="F638" i="38"/>
  <c r="E638" i="38"/>
  <c r="D638" i="38"/>
  <c r="C638" i="38"/>
  <c r="U637" i="38"/>
  <c r="F637" i="38"/>
  <c r="C637" i="38" s="1"/>
  <c r="E637" i="38"/>
  <c r="D637" i="38"/>
  <c r="U636" i="38"/>
  <c r="F636" i="38"/>
  <c r="C636" i="38" s="1"/>
  <c r="E636" i="38"/>
  <c r="D636" i="38"/>
  <c r="U635" i="38"/>
  <c r="F635" i="38"/>
  <c r="E635" i="38"/>
  <c r="C635" i="38" s="1"/>
  <c r="D635" i="38"/>
  <c r="U634" i="38"/>
  <c r="F634" i="38"/>
  <c r="E634" i="38"/>
  <c r="D634" i="38"/>
  <c r="U633" i="38"/>
  <c r="F633" i="38"/>
  <c r="E633" i="38"/>
  <c r="D633" i="38"/>
  <c r="U632" i="38"/>
  <c r="F632" i="38"/>
  <c r="E632" i="38"/>
  <c r="D632" i="38"/>
  <c r="C632" i="38"/>
  <c r="U631" i="38"/>
  <c r="F631" i="38"/>
  <c r="E631" i="38"/>
  <c r="D631" i="38"/>
  <c r="C631" i="38"/>
  <c r="U630" i="38"/>
  <c r="F630" i="38"/>
  <c r="E630" i="38"/>
  <c r="D630" i="38"/>
  <c r="C630" i="38" s="1"/>
  <c r="U629" i="38"/>
  <c r="F629" i="38"/>
  <c r="C629" i="38" s="1"/>
  <c r="E629" i="38"/>
  <c r="D629" i="38"/>
  <c r="U628" i="38"/>
  <c r="F628" i="38"/>
  <c r="E628" i="38"/>
  <c r="D628" i="38"/>
  <c r="C628" i="38" s="1"/>
  <c r="U627" i="38"/>
  <c r="F627" i="38"/>
  <c r="C627" i="38" s="1"/>
  <c r="E627" i="38"/>
  <c r="D627" i="38"/>
  <c r="U626" i="38"/>
  <c r="F626" i="38"/>
  <c r="E626" i="38"/>
  <c r="D626" i="38"/>
  <c r="C626" i="38" s="1"/>
  <c r="U625" i="38"/>
  <c r="F625" i="38"/>
  <c r="E625" i="38"/>
  <c r="D625" i="38"/>
  <c r="C625" i="38"/>
  <c r="U624" i="38"/>
  <c r="F624" i="38"/>
  <c r="E624" i="38"/>
  <c r="D624" i="38"/>
  <c r="U623" i="38"/>
  <c r="F623" i="38"/>
  <c r="E623" i="38"/>
  <c r="D623" i="38"/>
  <c r="C623" i="38" s="1"/>
  <c r="U622" i="38"/>
  <c r="F622" i="38"/>
  <c r="E622" i="38"/>
  <c r="D622" i="38"/>
  <c r="C622" i="38"/>
  <c r="U621" i="38"/>
  <c r="F621" i="38"/>
  <c r="E621" i="38"/>
  <c r="D621" i="38"/>
  <c r="C621" i="38" s="1"/>
  <c r="U620" i="38"/>
  <c r="F620" i="38"/>
  <c r="E620" i="38"/>
  <c r="D620" i="38"/>
  <c r="C620" i="38"/>
  <c r="U619" i="38"/>
  <c r="F619" i="38"/>
  <c r="E619" i="38"/>
  <c r="D619" i="38"/>
  <c r="C619" i="38"/>
  <c r="U618" i="38"/>
  <c r="F618" i="38"/>
  <c r="E618" i="38"/>
  <c r="D618" i="38"/>
  <c r="C618" i="38"/>
  <c r="U617" i="38"/>
  <c r="F617" i="38"/>
  <c r="E617" i="38"/>
  <c r="C617" i="38" s="1"/>
  <c r="D617" i="38"/>
  <c r="U616" i="38"/>
  <c r="F616" i="38"/>
  <c r="E616" i="38"/>
  <c r="C616" i="38" s="1"/>
  <c r="D616" i="38"/>
  <c r="U615" i="38"/>
  <c r="F615" i="38"/>
  <c r="E615" i="38"/>
  <c r="D615" i="38"/>
  <c r="C615" i="38"/>
  <c r="U614" i="38"/>
  <c r="F614" i="38"/>
  <c r="E614" i="38"/>
  <c r="D614" i="38"/>
  <c r="U613" i="38"/>
  <c r="F613" i="38"/>
  <c r="E613" i="38"/>
  <c r="D613" i="38"/>
  <c r="C613" i="38" s="1"/>
  <c r="U612" i="38"/>
  <c r="F612" i="38"/>
  <c r="E612" i="38"/>
  <c r="D612" i="38"/>
  <c r="C612" i="38"/>
  <c r="U611" i="38"/>
  <c r="F611" i="38"/>
  <c r="E611" i="38"/>
  <c r="D611" i="38"/>
  <c r="C611" i="38" s="1"/>
  <c r="U610" i="38"/>
  <c r="F610" i="38"/>
  <c r="E610" i="38"/>
  <c r="D610" i="38"/>
  <c r="C610" i="38"/>
  <c r="U609" i="38"/>
  <c r="F609" i="38"/>
  <c r="E609" i="38"/>
  <c r="D609" i="38"/>
  <c r="C609" i="38"/>
  <c r="U608" i="38"/>
  <c r="F608" i="38"/>
  <c r="E608" i="38"/>
  <c r="D608" i="38"/>
  <c r="C608" i="38"/>
  <c r="U607" i="38"/>
  <c r="F607" i="38"/>
  <c r="E607" i="38"/>
  <c r="D607" i="38"/>
  <c r="C607" i="38" s="1"/>
  <c r="U606" i="38"/>
  <c r="F606" i="38"/>
  <c r="C606" i="38" s="1"/>
  <c r="E606" i="38"/>
  <c r="D606" i="38"/>
  <c r="U605" i="38"/>
  <c r="F605" i="38"/>
  <c r="E605" i="38"/>
  <c r="C605" i="38" s="1"/>
  <c r="D605" i="38"/>
  <c r="U604" i="38"/>
  <c r="F604" i="38"/>
  <c r="E604" i="38"/>
  <c r="D604" i="38"/>
  <c r="C604" i="38"/>
  <c r="U603" i="38"/>
  <c r="F603" i="38"/>
  <c r="E603" i="38"/>
  <c r="C603" i="38" s="1"/>
  <c r="D603" i="38"/>
  <c r="U602" i="38"/>
  <c r="F602" i="38"/>
  <c r="E602" i="38"/>
  <c r="D602" i="38"/>
  <c r="C602" i="38" s="1"/>
  <c r="U601" i="38"/>
  <c r="F601" i="38"/>
  <c r="E601" i="38"/>
  <c r="D601" i="38"/>
  <c r="U600" i="38"/>
  <c r="F600" i="38"/>
  <c r="E600" i="38"/>
  <c r="D600" i="38"/>
  <c r="C600" i="38" s="1"/>
  <c r="U599" i="38"/>
  <c r="F599" i="38"/>
  <c r="E599" i="38"/>
  <c r="D599" i="38"/>
  <c r="C599" i="38"/>
  <c r="U598" i="38"/>
  <c r="F598" i="38"/>
  <c r="E598" i="38"/>
  <c r="D598" i="38"/>
  <c r="U597" i="38"/>
  <c r="F597" i="38"/>
  <c r="E597" i="38"/>
  <c r="D597" i="38"/>
  <c r="C597" i="38" s="1"/>
  <c r="U596" i="38"/>
  <c r="F596" i="38"/>
  <c r="C596" i="38" s="1"/>
  <c r="E596" i="38"/>
  <c r="D596" i="38"/>
  <c r="U595" i="38"/>
  <c r="F595" i="38"/>
  <c r="E595" i="38"/>
  <c r="D595" i="38"/>
  <c r="C595" i="38"/>
  <c r="U594" i="38"/>
  <c r="F594" i="38"/>
  <c r="E594" i="38"/>
  <c r="D594" i="38"/>
  <c r="C594" i="38"/>
  <c r="U593" i="38"/>
  <c r="F593" i="38"/>
  <c r="E593" i="38"/>
  <c r="C593" i="38" s="1"/>
  <c r="D593" i="38"/>
  <c r="U592" i="38"/>
  <c r="F592" i="38"/>
  <c r="E592" i="38"/>
  <c r="C592" i="38" s="1"/>
  <c r="D592" i="38"/>
  <c r="U591" i="38"/>
  <c r="F591" i="38"/>
  <c r="E591" i="38"/>
  <c r="D591" i="38"/>
  <c r="C591" i="38"/>
  <c r="U590" i="38"/>
  <c r="F590" i="38"/>
  <c r="E590" i="38"/>
  <c r="D590" i="38"/>
  <c r="C590" i="38" s="1"/>
  <c r="U589" i="38"/>
  <c r="F589" i="38"/>
  <c r="E589" i="38"/>
  <c r="D589" i="38"/>
  <c r="C589" i="38"/>
  <c r="U588" i="38"/>
  <c r="F588" i="38"/>
  <c r="C588" i="38" s="1"/>
  <c r="E588" i="38"/>
  <c r="D588" i="38"/>
  <c r="U587" i="38"/>
  <c r="F587" i="38"/>
  <c r="E587" i="38"/>
  <c r="D587" i="38"/>
  <c r="C587" i="38" s="1"/>
  <c r="U586" i="38"/>
  <c r="F586" i="38"/>
  <c r="E586" i="38"/>
  <c r="D586" i="38"/>
  <c r="C586" i="38"/>
  <c r="U585" i="38"/>
  <c r="F585" i="38"/>
  <c r="E585" i="38"/>
  <c r="C585" i="38" s="1"/>
  <c r="D585" i="38"/>
  <c r="U584" i="38"/>
  <c r="F584" i="38"/>
  <c r="E584" i="38"/>
  <c r="D584" i="38"/>
  <c r="C584" i="38" s="1"/>
  <c r="U583" i="38"/>
  <c r="F583" i="38"/>
  <c r="C583" i="38" s="1"/>
  <c r="E583" i="38"/>
  <c r="D583" i="38"/>
  <c r="U582" i="38"/>
  <c r="F582" i="38"/>
  <c r="E582" i="38"/>
  <c r="D582" i="38"/>
  <c r="C582" i="38" s="1"/>
  <c r="U581" i="38"/>
  <c r="F581" i="38"/>
  <c r="C581" i="38" s="1"/>
  <c r="E581" i="38"/>
  <c r="D581" i="38"/>
  <c r="U580" i="38"/>
  <c r="F580" i="38"/>
  <c r="E580" i="38"/>
  <c r="D580" i="38"/>
  <c r="C580" i="38" s="1"/>
  <c r="U579" i="38"/>
  <c r="F579" i="38"/>
  <c r="E579" i="38"/>
  <c r="D579" i="38"/>
  <c r="C579" i="38"/>
  <c r="U578" i="38"/>
  <c r="F578" i="38"/>
  <c r="E578" i="38"/>
  <c r="D578" i="38"/>
  <c r="C578" i="38" s="1"/>
  <c r="U577" i="38"/>
  <c r="F577" i="38"/>
  <c r="E577" i="38"/>
  <c r="D577" i="38"/>
  <c r="C577" i="38" s="1"/>
  <c r="U576" i="38"/>
  <c r="F576" i="38"/>
  <c r="E576" i="38"/>
  <c r="D576" i="38"/>
  <c r="C576" i="38" s="1"/>
  <c r="U575" i="38"/>
  <c r="F575" i="38"/>
  <c r="E575" i="38"/>
  <c r="D575" i="38"/>
  <c r="C575" i="38" s="1"/>
  <c r="U574" i="38"/>
  <c r="F574" i="38"/>
  <c r="E574" i="38"/>
  <c r="D574" i="38"/>
  <c r="C574" i="38"/>
  <c r="U573" i="38"/>
  <c r="F573" i="38"/>
  <c r="E573" i="38"/>
  <c r="D573" i="38"/>
  <c r="C573" i="38"/>
  <c r="U572" i="38"/>
  <c r="F572" i="38"/>
  <c r="E572" i="38"/>
  <c r="D572" i="38"/>
  <c r="C572" i="38"/>
  <c r="U571" i="38"/>
  <c r="F571" i="38"/>
  <c r="E571" i="38"/>
  <c r="D571" i="38"/>
  <c r="C571" i="38" s="1"/>
  <c r="U570" i="38"/>
  <c r="F570" i="38"/>
  <c r="C570" i="38" s="1"/>
  <c r="E570" i="38"/>
  <c r="D570" i="38"/>
  <c r="U569" i="38"/>
  <c r="F569" i="38"/>
  <c r="E569" i="38"/>
  <c r="C569" i="38" s="1"/>
  <c r="D569" i="38"/>
  <c r="U568" i="38"/>
  <c r="F568" i="38"/>
  <c r="C568" i="38" s="1"/>
  <c r="E568" i="38"/>
  <c r="D568" i="38"/>
  <c r="U567" i="38"/>
  <c r="F567" i="38"/>
  <c r="E567" i="38"/>
  <c r="D567" i="38"/>
  <c r="C567" i="38" s="1"/>
  <c r="U566" i="38"/>
  <c r="F566" i="38"/>
  <c r="E566" i="38"/>
  <c r="D566" i="38"/>
  <c r="C566" i="38" s="1"/>
  <c r="U565" i="38"/>
  <c r="F565" i="38"/>
  <c r="E565" i="38"/>
  <c r="D565" i="38"/>
  <c r="U564" i="38"/>
  <c r="F564" i="38"/>
  <c r="E564" i="38"/>
  <c r="D564" i="38"/>
  <c r="C564" i="38"/>
  <c r="U563" i="38"/>
  <c r="F563" i="38"/>
  <c r="E563" i="38"/>
  <c r="D563" i="38"/>
  <c r="C563" i="38"/>
  <c r="U562" i="38"/>
  <c r="F562" i="38"/>
  <c r="E562" i="38"/>
  <c r="D562" i="38"/>
  <c r="C562" i="38"/>
  <c r="U561" i="38"/>
  <c r="F561" i="38"/>
  <c r="E561" i="38"/>
  <c r="D561" i="38"/>
  <c r="C561" i="38" s="1"/>
  <c r="U560" i="38"/>
  <c r="F560" i="38"/>
  <c r="C560" i="38" s="1"/>
  <c r="E560" i="38"/>
  <c r="D560" i="38"/>
  <c r="U559" i="38"/>
  <c r="F559" i="38"/>
  <c r="E559" i="38"/>
  <c r="D559" i="38"/>
  <c r="C559" i="38"/>
  <c r="U558" i="38"/>
  <c r="F558" i="38"/>
  <c r="E558" i="38"/>
  <c r="D558" i="38"/>
  <c r="C558" i="38"/>
  <c r="U557" i="38"/>
  <c r="F557" i="38"/>
  <c r="E557" i="38"/>
  <c r="C557" i="38" s="1"/>
  <c r="D557" i="38"/>
  <c r="U556" i="38"/>
  <c r="F556" i="38"/>
  <c r="E556" i="38"/>
  <c r="D556" i="38"/>
  <c r="C556" i="38"/>
  <c r="U555" i="38"/>
  <c r="F555" i="38"/>
  <c r="C555" i="38" s="1"/>
  <c r="E555" i="38"/>
  <c r="D555" i="38"/>
  <c r="U554" i="38"/>
  <c r="F554" i="38"/>
  <c r="E554" i="38"/>
  <c r="D554" i="38"/>
  <c r="C554" i="38" s="1"/>
  <c r="U553" i="38"/>
  <c r="F553" i="38"/>
  <c r="E553" i="38"/>
  <c r="C553" i="38" s="1"/>
  <c r="D553" i="38"/>
  <c r="U552" i="38"/>
  <c r="F552" i="38"/>
  <c r="E552" i="38"/>
  <c r="D552" i="38"/>
  <c r="C552" i="38" s="1"/>
  <c r="U551" i="38"/>
  <c r="F551" i="38"/>
  <c r="E551" i="38"/>
  <c r="D551" i="38"/>
  <c r="C551" i="38"/>
  <c r="U550" i="38"/>
  <c r="F550" i="38"/>
  <c r="E550" i="38"/>
  <c r="D550" i="38"/>
  <c r="C550" i="38" s="1"/>
  <c r="U549" i="38"/>
  <c r="F549" i="38"/>
  <c r="E549" i="38"/>
  <c r="D549" i="38"/>
  <c r="C549" i="38"/>
  <c r="U548" i="38"/>
  <c r="F548" i="38"/>
  <c r="E548" i="38"/>
  <c r="D548" i="38"/>
  <c r="C548" i="38"/>
  <c r="U547" i="38"/>
  <c r="F547" i="38"/>
  <c r="E547" i="38"/>
  <c r="C547" i="38" s="1"/>
  <c r="D547" i="38"/>
  <c r="U546" i="38"/>
  <c r="F546" i="38"/>
  <c r="E546" i="38"/>
  <c r="D546" i="38"/>
  <c r="C546" i="38"/>
  <c r="U545" i="38"/>
  <c r="F545" i="38"/>
  <c r="C545" i="38" s="1"/>
  <c r="E545" i="38"/>
  <c r="D545" i="38"/>
  <c r="U544" i="38"/>
  <c r="F544" i="38"/>
  <c r="E544" i="38"/>
  <c r="D544" i="38"/>
  <c r="C544" i="38" s="1"/>
  <c r="U543" i="38"/>
  <c r="F543" i="38"/>
  <c r="E543" i="38"/>
  <c r="D543" i="38"/>
  <c r="C543" i="38" s="1"/>
  <c r="U542" i="38"/>
  <c r="F542" i="38"/>
  <c r="E542" i="38"/>
  <c r="D542" i="38"/>
  <c r="C542" i="38" s="1"/>
  <c r="U541" i="38"/>
  <c r="F541" i="38"/>
  <c r="E541" i="38"/>
  <c r="D541" i="38"/>
  <c r="C541" i="38" s="1"/>
  <c r="U540" i="38"/>
  <c r="F540" i="38"/>
  <c r="E540" i="38"/>
  <c r="D540" i="38"/>
  <c r="C540" i="38"/>
  <c r="U539" i="38"/>
  <c r="F539" i="38"/>
  <c r="E539" i="38"/>
  <c r="D539" i="38"/>
  <c r="C539" i="38" s="1"/>
  <c r="U538" i="38"/>
  <c r="F538" i="38"/>
  <c r="E538" i="38"/>
  <c r="D538" i="38"/>
  <c r="C538" i="38"/>
  <c r="U537" i="38"/>
  <c r="F537" i="38"/>
  <c r="E537" i="38"/>
  <c r="C537" i="38" s="1"/>
  <c r="D537" i="38"/>
  <c r="U536" i="38"/>
  <c r="F536" i="38"/>
  <c r="E536" i="38"/>
  <c r="C536" i="38" s="1"/>
  <c r="D536" i="38"/>
  <c r="U535" i="38"/>
  <c r="F535" i="38"/>
  <c r="E535" i="38"/>
  <c r="D535" i="38"/>
  <c r="C535" i="38"/>
  <c r="U534" i="38"/>
  <c r="F534" i="38"/>
  <c r="E534" i="38"/>
  <c r="D534" i="38"/>
  <c r="U533" i="38"/>
  <c r="F533" i="38"/>
  <c r="E533" i="38"/>
  <c r="D533" i="38"/>
  <c r="C533" i="38" s="1"/>
  <c r="U532" i="38"/>
  <c r="F532" i="38"/>
  <c r="E532" i="38"/>
  <c r="D532" i="38"/>
  <c r="C532" i="38" s="1"/>
  <c r="U531" i="38"/>
  <c r="F531" i="38"/>
  <c r="E531" i="38"/>
  <c r="D531" i="38"/>
  <c r="C531" i="38" s="1"/>
  <c r="U530" i="38"/>
  <c r="F530" i="38"/>
  <c r="E530" i="38"/>
  <c r="D530" i="38"/>
  <c r="C530" i="38"/>
  <c r="U529" i="38"/>
  <c r="F529" i="38"/>
  <c r="E529" i="38"/>
  <c r="D529" i="38"/>
  <c r="U528" i="38"/>
  <c r="F528" i="38"/>
  <c r="E528" i="38"/>
  <c r="D528" i="38"/>
  <c r="C528" i="38"/>
  <c r="U527" i="38"/>
  <c r="F527" i="38"/>
  <c r="E527" i="38"/>
  <c r="D527" i="38"/>
  <c r="C527" i="38"/>
  <c r="U526" i="38"/>
  <c r="F526" i="38"/>
  <c r="E526" i="38"/>
  <c r="D526" i="38"/>
  <c r="C526" i="38" s="1"/>
  <c r="U525" i="38"/>
  <c r="F525" i="38"/>
  <c r="E525" i="38"/>
  <c r="D525" i="38"/>
  <c r="C525" i="38" s="1"/>
  <c r="U524" i="38"/>
  <c r="F524" i="38"/>
  <c r="C524" i="38" s="1"/>
  <c r="E524" i="38"/>
  <c r="D524" i="38"/>
  <c r="U523" i="38"/>
  <c r="F523" i="38"/>
  <c r="C523" i="38" s="1"/>
  <c r="E523" i="38"/>
  <c r="D523" i="38"/>
  <c r="U522" i="38"/>
  <c r="F522" i="38"/>
  <c r="E522" i="38"/>
  <c r="D522" i="38"/>
  <c r="C522" i="38"/>
  <c r="U521" i="38"/>
  <c r="F521" i="38"/>
  <c r="E521" i="38"/>
  <c r="D521" i="38"/>
  <c r="U520" i="38"/>
  <c r="F520" i="38"/>
  <c r="E520" i="38"/>
  <c r="D520" i="38"/>
  <c r="C520" i="38" s="1"/>
  <c r="U519" i="38"/>
  <c r="F519" i="38"/>
  <c r="E519" i="38"/>
  <c r="D519" i="38"/>
  <c r="C519" i="38" s="1"/>
  <c r="U518" i="38"/>
  <c r="F518" i="38"/>
  <c r="E518" i="38"/>
  <c r="D518" i="38"/>
  <c r="C518" i="38" s="1"/>
  <c r="U517" i="38"/>
  <c r="F517" i="38"/>
  <c r="E517" i="38"/>
  <c r="D517" i="38"/>
  <c r="C517" i="38"/>
  <c r="U516" i="38"/>
  <c r="F516" i="38"/>
  <c r="C516" i="38" s="1"/>
  <c r="E516" i="38"/>
  <c r="D516" i="38"/>
  <c r="U515" i="38"/>
  <c r="F515" i="38"/>
  <c r="E515" i="38"/>
  <c r="D515" i="38"/>
  <c r="C515" i="38" s="1"/>
  <c r="U514" i="38"/>
  <c r="F514" i="38"/>
  <c r="E514" i="38"/>
  <c r="D514" i="38"/>
  <c r="C514" i="38"/>
  <c r="U513" i="38"/>
  <c r="F513" i="38"/>
  <c r="E513" i="38"/>
  <c r="D513" i="38"/>
  <c r="C513" i="38" s="1"/>
  <c r="U512" i="38"/>
  <c r="F512" i="38"/>
  <c r="E512" i="38"/>
  <c r="D512" i="38"/>
  <c r="C512" i="38"/>
  <c r="U511" i="38"/>
  <c r="F511" i="38"/>
  <c r="E511" i="38"/>
  <c r="D511" i="38"/>
  <c r="C511" i="38"/>
  <c r="U510" i="38"/>
  <c r="F510" i="38"/>
  <c r="E510" i="38"/>
  <c r="D510" i="38"/>
  <c r="C510" i="38"/>
  <c r="U509" i="38"/>
  <c r="F509" i="38"/>
  <c r="C509" i="38" s="1"/>
  <c r="E509" i="38"/>
  <c r="D509" i="38"/>
  <c r="U508" i="38"/>
  <c r="F508" i="38"/>
  <c r="C508" i="38" s="1"/>
  <c r="E508" i="38"/>
  <c r="D508" i="38"/>
  <c r="U507" i="38"/>
  <c r="F507" i="38"/>
  <c r="E507" i="38"/>
  <c r="D507" i="38"/>
  <c r="C507" i="38"/>
  <c r="U506" i="38"/>
  <c r="F506" i="38"/>
  <c r="E506" i="38"/>
  <c r="D506" i="38"/>
  <c r="U505" i="38"/>
  <c r="F505" i="38"/>
  <c r="E505" i="38"/>
  <c r="D505" i="38"/>
  <c r="U504" i="38"/>
  <c r="F504" i="38"/>
  <c r="E504" i="38"/>
  <c r="D504" i="38"/>
  <c r="C504" i="38"/>
  <c r="U503" i="38"/>
  <c r="F503" i="38"/>
  <c r="E503" i="38"/>
  <c r="D503" i="38"/>
  <c r="C503" i="38"/>
  <c r="U502" i="38"/>
  <c r="F502" i="38"/>
  <c r="E502" i="38"/>
  <c r="D502" i="38"/>
  <c r="C502" i="38" s="1"/>
  <c r="U501" i="38"/>
  <c r="F501" i="38"/>
  <c r="E501" i="38"/>
  <c r="C501" i="38" s="1"/>
  <c r="D501" i="38"/>
  <c r="U500" i="38"/>
  <c r="F500" i="38"/>
  <c r="E500" i="38"/>
  <c r="D500" i="38"/>
  <c r="C500" i="38"/>
  <c r="U499" i="38"/>
  <c r="F499" i="38"/>
  <c r="C499" i="38" s="1"/>
  <c r="E499" i="38"/>
  <c r="D499" i="38"/>
  <c r="U498" i="38"/>
  <c r="F498" i="38"/>
  <c r="E498" i="38"/>
  <c r="D498" i="38"/>
  <c r="C498" i="38" s="1"/>
  <c r="U497" i="38"/>
  <c r="F497" i="38"/>
  <c r="E497" i="38"/>
  <c r="D497" i="38"/>
  <c r="C497" i="38" s="1"/>
  <c r="U496" i="38"/>
  <c r="F496" i="38"/>
  <c r="E496" i="38"/>
  <c r="D496" i="38"/>
  <c r="C496" i="38" s="1"/>
  <c r="U495" i="38"/>
  <c r="F495" i="38"/>
  <c r="E495" i="38"/>
  <c r="D495" i="38"/>
  <c r="C495" i="38" s="1"/>
  <c r="U494" i="38"/>
  <c r="F494" i="38"/>
  <c r="E494" i="38"/>
  <c r="D494" i="38"/>
  <c r="C494" i="38" s="1"/>
  <c r="U493" i="38"/>
  <c r="F493" i="38"/>
  <c r="E493" i="38"/>
  <c r="D493" i="38"/>
  <c r="C493" i="38" s="1"/>
  <c r="U492" i="38"/>
  <c r="F492" i="38"/>
  <c r="E492" i="38"/>
  <c r="D492" i="38"/>
  <c r="C492" i="38"/>
  <c r="U491" i="38"/>
  <c r="F491" i="38"/>
  <c r="E491" i="38"/>
  <c r="D491" i="38"/>
  <c r="C491" i="38"/>
  <c r="U490" i="38"/>
  <c r="F490" i="38"/>
  <c r="E490" i="38"/>
  <c r="D490" i="38"/>
  <c r="C490" i="38" s="1"/>
  <c r="U489" i="38"/>
  <c r="F489" i="38"/>
  <c r="E489" i="38"/>
  <c r="C489" i="38" s="1"/>
  <c r="D489" i="38"/>
  <c r="U488" i="38"/>
  <c r="F488" i="38"/>
  <c r="E488" i="38"/>
  <c r="C488" i="38" s="1"/>
  <c r="D488" i="38"/>
  <c r="U487" i="38"/>
  <c r="F487" i="38"/>
  <c r="E487" i="38"/>
  <c r="D487" i="38"/>
  <c r="C487" i="38"/>
  <c r="U486" i="38"/>
  <c r="F486" i="38"/>
  <c r="E486" i="38"/>
  <c r="D486" i="38"/>
  <c r="U485" i="38"/>
  <c r="F485" i="38"/>
  <c r="E485" i="38"/>
  <c r="D485" i="38"/>
  <c r="C485" i="38" s="1"/>
  <c r="U484" i="38"/>
  <c r="F484" i="38"/>
  <c r="E484" i="38"/>
  <c r="D484" i="38"/>
  <c r="C484" i="38"/>
  <c r="U483" i="38"/>
  <c r="F483" i="38"/>
  <c r="E483" i="38"/>
  <c r="D483" i="38"/>
  <c r="U482" i="38"/>
  <c r="F482" i="38"/>
  <c r="E482" i="38"/>
  <c r="D482" i="38"/>
  <c r="C482" i="38"/>
  <c r="U481" i="38"/>
  <c r="F481" i="38"/>
  <c r="E481" i="38"/>
  <c r="D481" i="38"/>
  <c r="C481" i="38"/>
  <c r="U480" i="38"/>
  <c r="F480" i="38"/>
  <c r="E480" i="38"/>
  <c r="D480" i="38"/>
  <c r="C480" i="38" s="1"/>
  <c r="U479" i="38"/>
  <c r="F479" i="38"/>
  <c r="E479" i="38"/>
  <c r="D479" i="38"/>
  <c r="C479" i="38" s="1"/>
  <c r="U478" i="38"/>
  <c r="F478" i="38"/>
  <c r="C478" i="38" s="1"/>
  <c r="E478" i="38"/>
  <c r="D478" i="38"/>
  <c r="U477" i="38"/>
  <c r="F477" i="38"/>
  <c r="C477" i="38" s="1"/>
  <c r="E477" i="38"/>
  <c r="D477" i="38"/>
  <c r="U476" i="38"/>
  <c r="F476" i="38"/>
  <c r="E476" i="38"/>
  <c r="D476" i="38"/>
  <c r="C476" i="38"/>
  <c r="U475" i="38"/>
  <c r="F475" i="38"/>
  <c r="E475" i="38"/>
  <c r="C475" i="38" s="1"/>
  <c r="D475" i="38"/>
  <c r="U474" i="38"/>
  <c r="F474" i="38"/>
  <c r="E474" i="38"/>
  <c r="D474" i="38"/>
  <c r="C474" i="38" s="1"/>
  <c r="U473" i="38"/>
  <c r="F473" i="38"/>
  <c r="E473" i="38"/>
  <c r="D473" i="38"/>
  <c r="U472" i="38"/>
  <c r="F472" i="38"/>
  <c r="E472" i="38"/>
  <c r="D472" i="38"/>
  <c r="C472" i="38" s="1"/>
  <c r="U471" i="38"/>
  <c r="F471" i="38"/>
  <c r="E471" i="38"/>
  <c r="D471" i="38"/>
  <c r="C471" i="38"/>
  <c r="U470" i="38"/>
  <c r="F470" i="38"/>
  <c r="E470" i="38"/>
  <c r="D470" i="38"/>
  <c r="U469" i="38"/>
  <c r="F469" i="38"/>
  <c r="E469" i="38"/>
  <c r="D469" i="38"/>
  <c r="C469" i="38" s="1"/>
  <c r="U468" i="38"/>
  <c r="F468" i="38"/>
  <c r="C468" i="38" s="1"/>
  <c r="E468" i="38"/>
  <c r="D468" i="38"/>
  <c r="U467" i="38"/>
  <c r="F467" i="38"/>
  <c r="E467" i="38"/>
  <c r="D467" i="38"/>
  <c r="C467" i="38"/>
  <c r="U466" i="38"/>
  <c r="F466" i="38"/>
  <c r="E466" i="38"/>
  <c r="D466" i="38"/>
  <c r="C466" i="38"/>
  <c r="U465" i="38"/>
  <c r="F465" i="38"/>
  <c r="E465" i="38"/>
  <c r="C465" i="38" s="1"/>
  <c r="D465" i="38"/>
  <c r="U464" i="38"/>
  <c r="F464" i="38"/>
  <c r="E464" i="38"/>
  <c r="D464" i="38"/>
  <c r="C464" i="38"/>
  <c r="U463" i="38"/>
  <c r="F463" i="38"/>
  <c r="E463" i="38"/>
  <c r="D463" i="38"/>
  <c r="C463" i="38"/>
  <c r="U462" i="38"/>
  <c r="F462" i="38"/>
  <c r="E462" i="38"/>
  <c r="D462" i="38"/>
  <c r="C462" i="38" s="1"/>
  <c r="U461" i="38"/>
  <c r="F461" i="38"/>
  <c r="E461" i="38"/>
  <c r="D461" i="38"/>
  <c r="C461" i="38"/>
  <c r="U460" i="38"/>
  <c r="F460" i="38"/>
  <c r="C460" i="38" s="1"/>
  <c r="E460" i="38"/>
  <c r="D460" i="38"/>
  <c r="U459" i="38"/>
  <c r="F459" i="38"/>
  <c r="E459" i="38"/>
  <c r="D459" i="38"/>
  <c r="C459" i="38" s="1"/>
  <c r="U458" i="38"/>
  <c r="F458" i="38"/>
  <c r="E458" i="38"/>
  <c r="D458" i="38"/>
  <c r="C458" i="38"/>
  <c r="U457" i="38"/>
  <c r="F457" i="38"/>
  <c r="E457" i="38"/>
  <c r="C457" i="38" s="1"/>
  <c r="D457" i="38"/>
  <c r="U456" i="38"/>
  <c r="F456" i="38"/>
  <c r="E456" i="38"/>
  <c r="D456" i="38"/>
  <c r="C456" i="38" s="1"/>
  <c r="U455" i="38"/>
  <c r="F455" i="38"/>
  <c r="C455" i="38" s="1"/>
  <c r="E455" i="38"/>
  <c r="D455" i="38"/>
  <c r="U454" i="38"/>
  <c r="F454" i="38"/>
  <c r="E454" i="38"/>
  <c r="D454" i="38"/>
  <c r="U453" i="38"/>
  <c r="F453" i="38"/>
  <c r="C453" i="38" s="1"/>
  <c r="E453" i="38"/>
  <c r="D453" i="38"/>
  <c r="U452" i="38"/>
  <c r="F452" i="38"/>
  <c r="E452" i="38"/>
  <c r="D452" i="38"/>
  <c r="C452" i="38" s="1"/>
  <c r="U451" i="38"/>
  <c r="F451" i="38"/>
  <c r="E451" i="38"/>
  <c r="D451" i="38"/>
  <c r="C451" i="38"/>
  <c r="U450" i="38"/>
  <c r="F450" i="38"/>
  <c r="E450" i="38"/>
  <c r="D450" i="38"/>
  <c r="U449" i="38"/>
  <c r="F449" i="38"/>
  <c r="E449" i="38"/>
  <c r="D449" i="38"/>
  <c r="C449" i="38" s="1"/>
  <c r="U448" i="38"/>
  <c r="F448" i="38"/>
  <c r="E448" i="38"/>
  <c r="D448" i="38"/>
  <c r="C448" i="38"/>
  <c r="U447" i="38"/>
  <c r="F447" i="38"/>
  <c r="E447" i="38"/>
  <c r="D447" i="38"/>
  <c r="C447" i="38" s="1"/>
  <c r="U446" i="38"/>
  <c r="F446" i="38"/>
  <c r="E446" i="38"/>
  <c r="D446" i="38"/>
  <c r="C446" i="38"/>
  <c r="U445" i="38"/>
  <c r="F445" i="38"/>
  <c r="E445" i="38"/>
  <c r="D445" i="38"/>
  <c r="C445" i="38"/>
  <c r="U444" i="38"/>
  <c r="F444" i="38"/>
  <c r="E444" i="38"/>
  <c r="D444" i="38"/>
  <c r="C444" i="38"/>
  <c r="U443" i="38"/>
  <c r="F443" i="38"/>
  <c r="E443" i="38"/>
  <c r="D443" i="38"/>
  <c r="C443" i="38" s="1"/>
  <c r="U442" i="38"/>
  <c r="F442" i="38"/>
  <c r="C442" i="38" s="1"/>
  <c r="E442" i="38"/>
  <c r="D442" i="38"/>
  <c r="U441" i="38"/>
  <c r="F441" i="38"/>
  <c r="E441" i="38"/>
  <c r="C441" i="38" s="1"/>
  <c r="D441" i="38"/>
  <c r="U440" i="38"/>
  <c r="F440" i="38"/>
  <c r="C440" i="38" s="1"/>
  <c r="E440" i="38"/>
  <c r="D440" i="38"/>
  <c r="U439" i="38"/>
  <c r="F439" i="38"/>
  <c r="E439" i="38"/>
  <c r="D439" i="38"/>
  <c r="C439" i="38" s="1"/>
  <c r="U438" i="38"/>
  <c r="F438" i="38"/>
  <c r="E438" i="38"/>
  <c r="D438" i="38"/>
  <c r="C438" i="38" s="1"/>
  <c r="U437" i="38"/>
  <c r="F437" i="38"/>
  <c r="E437" i="38"/>
  <c r="D437" i="38"/>
  <c r="U436" i="38"/>
  <c r="F436" i="38"/>
  <c r="E436" i="38"/>
  <c r="D436" i="38"/>
  <c r="C436" i="38"/>
  <c r="U435" i="38"/>
  <c r="F435" i="38"/>
  <c r="E435" i="38"/>
  <c r="D435" i="38"/>
  <c r="C435" i="38"/>
  <c r="U434" i="38"/>
  <c r="F434" i="38"/>
  <c r="E434" i="38"/>
  <c r="D434" i="38"/>
  <c r="C434" i="38"/>
  <c r="U433" i="38"/>
  <c r="F433" i="38"/>
  <c r="E433" i="38"/>
  <c r="D433" i="38"/>
  <c r="C433" i="38" s="1"/>
  <c r="U432" i="38"/>
  <c r="F432" i="38"/>
  <c r="C432" i="38" s="1"/>
  <c r="E432" i="38"/>
  <c r="D432" i="38"/>
  <c r="U431" i="38"/>
  <c r="F431" i="38"/>
  <c r="E431" i="38"/>
  <c r="D431" i="38"/>
  <c r="C431" i="38"/>
  <c r="U430" i="38"/>
  <c r="F430" i="38"/>
  <c r="E430" i="38"/>
  <c r="D430" i="38"/>
  <c r="C430" i="38"/>
  <c r="U429" i="38"/>
  <c r="F429" i="38"/>
  <c r="E429" i="38"/>
  <c r="C429" i="38" s="1"/>
  <c r="D429" i="38"/>
  <c r="U428" i="38"/>
  <c r="F428" i="38"/>
  <c r="E428" i="38"/>
  <c r="D428" i="38"/>
  <c r="C428" i="38"/>
  <c r="U427" i="38"/>
  <c r="F427" i="38"/>
  <c r="C427" i="38" s="1"/>
  <c r="E427" i="38"/>
  <c r="D427" i="38"/>
  <c r="U426" i="38"/>
  <c r="F426" i="38"/>
  <c r="E426" i="38"/>
  <c r="D426" i="38"/>
  <c r="C426" i="38" s="1"/>
  <c r="U425" i="38"/>
  <c r="F425" i="38"/>
  <c r="E425" i="38"/>
  <c r="C425" i="38" s="1"/>
  <c r="D425" i="38"/>
  <c r="U424" i="38"/>
  <c r="F424" i="38"/>
  <c r="E424" i="38"/>
  <c r="D424" i="38"/>
  <c r="C424" i="38" s="1"/>
  <c r="U423" i="38"/>
  <c r="F423" i="38"/>
  <c r="E423" i="38"/>
  <c r="D423" i="38"/>
  <c r="C423" i="38"/>
  <c r="U422" i="38"/>
  <c r="F422" i="38"/>
  <c r="E422" i="38"/>
  <c r="D422" i="38"/>
  <c r="C422" i="38" s="1"/>
  <c r="U421" i="38"/>
  <c r="F421" i="38"/>
  <c r="E421" i="38"/>
  <c r="D421" i="38"/>
  <c r="C421" i="38" s="1"/>
  <c r="U420" i="38"/>
  <c r="F420" i="38"/>
  <c r="E420" i="38"/>
  <c r="D420" i="38"/>
  <c r="C420" i="38"/>
  <c r="U419" i="38"/>
  <c r="F419" i="38"/>
  <c r="E419" i="38"/>
  <c r="C419" i="38" s="1"/>
  <c r="D419" i="38"/>
  <c r="U418" i="38"/>
  <c r="F418" i="38"/>
  <c r="E418" i="38"/>
  <c r="D418" i="38"/>
  <c r="C418" i="38" s="1"/>
  <c r="U417" i="38"/>
  <c r="F417" i="38"/>
  <c r="C417" i="38" s="1"/>
  <c r="E417" i="38"/>
  <c r="D417" i="38"/>
  <c r="U416" i="38"/>
  <c r="F416" i="38"/>
  <c r="E416" i="38"/>
  <c r="D416" i="38"/>
  <c r="C416" i="38" s="1"/>
  <c r="U415" i="38"/>
  <c r="F415" i="38"/>
  <c r="E415" i="38"/>
  <c r="D415" i="38"/>
  <c r="C415" i="38"/>
  <c r="U414" i="38"/>
  <c r="F414" i="38"/>
  <c r="E414" i="38"/>
  <c r="D414" i="38"/>
  <c r="U412" i="38"/>
  <c r="F412" i="38"/>
  <c r="E412" i="38"/>
  <c r="D412" i="38"/>
  <c r="C412" i="38" s="1"/>
  <c r="U411" i="38"/>
  <c r="F411" i="38"/>
  <c r="E411" i="38"/>
  <c r="D411" i="38"/>
  <c r="C411" i="38"/>
  <c r="U410" i="38"/>
  <c r="F410" i="38"/>
  <c r="E410" i="38"/>
  <c r="D410" i="38"/>
  <c r="C410" i="38" s="1"/>
  <c r="U409" i="38"/>
  <c r="F409" i="38"/>
  <c r="E409" i="38"/>
  <c r="D409" i="38"/>
  <c r="C409" i="38"/>
  <c r="U408" i="38"/>
  <c r="F408" i="38"/>
  <c r="E408" i="38"/>
  <c r="C408" i="38" s="1"/>
  <c r="D408" i="38"/>
  <c r="U406" i="38"/>
  <c r="F406" i="38"/>
  <c r="C406" i="38" s="1"/>
  <c r="E406" i="38"/>
  <c r="D406" i="38"/>
  <c r="U405" i="38"/>
  <c r="F405" i="38"/>
  <c r="E405" i="38"/>
  <c r="D405" i="38"/>
  <c r="C405" i="38"/>
  <c r="U404" i="38"/>
  <c r="F404" i="38"/>
  <c r="E404" i="38"/>
  <c r="D404" i="38"/>
  <c r="U403" i="38"/>
  <c r="F403" i="38"/>
  <c r="E403" i="38"/>
  <c r="D403" i="38"/>
  <c r="C403" i="38" s="1"/>
  <c r="U402" i="38"/>
  <c r="F402" i="38"/>
  <c r="E402" i="38"/>
  <c r="D402" i="38"/>
  <c r="C402" i="38" s="1"/>
  <c r="U401" i="38"/>
  <c r="F401" i="38"/>
  <c r="E401" i="38"/>
  <c r="D401" i="38"/>
  <c r="C401" i="38" s="1"/>
  <c r="U400" i="38"/>
  <c r="F400" i="38"/>
  <c r="E400" i="38"/>
  <c r="D400" i="38"/>
  <c r="C400" i="38"/>
  <c r="U398" i="38"/>
  <c r="F398" i="38"/>
  <c r="E398" i="38"/>
  <c r="D398" i="38"/>
  <c r="U397" i="38"/>
  <c r="F397" i="38"/>
  <c r="E397" i="38"/>
  <c r="D397" i="38"/>
  <c r="C397" i="38"/>
  <c r="U396" i="38"/>
  <c r="F396" i="38"/>
  <c r="E396" i="38"/>
  <c r="D396" i="38"/>
  <c r="C396" i="38"/>
  <c r="U395" i="38"/>
  <c r="F395" i="38"/>
  <c r="E395" i="38"/>
  <c r="D395" i="38"/>
  <c r="C395" i="38" s="1"/>
  <c r="U394" i="38"/>
  <c r="F394" i="38"/>
  <c r="E394" i="38"/>
  <c r="D394" i="38"/>
  <c r="C394" i="38" s="1"/>
  <c r="U393" i="38"/>
  <c r="F393" i="38"/>
  <c r="C393" i="38" s="1"/>
  <c r="E393" i="38"/>
  <c r="D393" i="38"/>
  <c r="U392" i="38"/>
  <c r="F392" i="38"/>
  <c r="E392" i="38"/>
  <c r="D392" i="38"/>
  <c r="C392" i="38"/>
  <c r="U390" i="38"/>
  <c r="F390" i="38"/>
  <c r="E390" i="38"/>
  <c r="D390" i="38"/>
  <c r="C390" i="38"/>
  <c r="U389" i="38"/>
  <c r="F389" i="38"/>
  <c r="E389" i="38"/>
  <c r="C389" i="38" s="1"/>
  <c r="D389" i="38"/>
  <c r="U388" i="38"/>
  <c r="F388" i="38"/>
  <c r="E388" i="38"/>
  <c r="D388" i="38"/>
  <c r="C388" i="38"/>
  <c r="U387" i="38"/>
  <c r="F387" i="38"/>
  <c r="C387" i="38" s="1"/>
  <c r="E387" i="38"/>
  <c r="D387" i="38"/>
  <c r="U385" i="38"/>
  <c r="F385" i="38"/>
  <c r="E385" i="38"/>
  <c r="D385" i="38"/>
  <c r="U384" i="38"/>
  <c r="F384" i="38"/>
  <c r="E384" i="38"/>
  <c r="D384" i="38"/>
  <c r="C384" i="38" s="1"/>
  <c r="U383" i="38"/>
  <c r="F383" i="38"/>
  <c r="E383" i="38"/>
  <c r="D383" i="38"/>
  <c r="C383" i="38" s="1"/>
  <c r="U382" i="38"/>
  <c r="F382" i="38"/>
  <c r="E382" i="38"/>
  <c r="D382" i="38"/>
  <c r="C382" i="38"/>
  <c r="U381" i="38"/>
  <c r="F381" i="38"/>
  <c r="E381" i="38"/>
  <c r="D381" i="38"/>
  <c r="C381" i="38"/>
  <c r="U380" i="38"/>
  <c r="F380" i="38"/>
  <c r="E380" i="38"/>
  <c r="D380" i="38"/>
  <c r="C380" i="38"/>
  <c r="U379" i="38"/>
  <c r="F379" i="38"/>
  <c r="E379" i="38"/>
  <c r="D379" i="38"/>
  <c r="C379" i="38" s="1"/>
  <c r="U378" i="38"/>
  <c r="F378" i="38"/>
  <c r="E378" i="38"/>
  <c r="D378" i="38"/>
  <c r="C378" i="38"/>
  <c r="U377" i="38"/>
  <c r="F377" i="38"/>
  <c r="E377" i="38"/>
  <c r="D377" i="38"/>
  <c r="C377" i="38"/>
  <c r="U376" i="38"/>
  <c r="F376" i="38"/>
  <c r="E376" i="38"/>
  <c r="D376" i="38"/>
  <c r="C376" i="38"/>
  <c r="U375" i="38"/>
  <c r="F375" i="38"/>
  <c r="C375" i="38" s="1"/>
  <c r="E375" i="38"/>
  <c r="D375" i="38"/>
  <c r="U374" i="38"/>
  <c r="F374" i="38"/>
  <c r="E374" i="38"/>
  <c r="C374" i="38" s="1"/>
  <c r="D374" i="38"/>
  <c r="U373" i="38"/>
  <c r="F373" i="38"/>
  <c r="C373" i="38" s="1"/>
  <c r="E373" i="38"/>
  <c r="D373" i="38"/>
  <c r="U372" i="38"/>
  <c r="F372" i="38"/>
  <c r="E372" i="38"/>
  <c r="C372" i="38" s="1"/>
  <c r="D372" i="38"/>
  <c r="U371" i="38"/>
  <c r="F371" i="38"/>
  <c r="E371" i="38"/>
  <c r="D371" i="38"/>
  <c r="C371" i="38"/>
  <c r="U370" i="38"/>
  <c r="F370" i="38"/>
  <c r="E370" i="38"/>
  <c r="D370" i="38"/>
  <c r="U369" i="38"/>
  <c r="F369" i="38"/>
  <c r="E369" i="38"/>
  <c r="D369" i="38"/>
  <c r="C369" i="38" s="1"/>
  <c r="U368" i="38"/>
  <c r="F368" i="38"/>
  <c r="E368" i="38"/>
  <c r="D368" i="38"/>
  <c r="C368" i="38"/>
  <c r="U367" i="38"/>
  <c r="F367" i="38"/>
  <c r="E367" i="38"/>
  <c r="D367" i="38"/>
  <c r="C367" i="38" s="1"/>
  <c r="U366" i="38"/>
  <c r="F366" i="38"/>
  <c r="E366" i="38"/>
  <c r="D366" i="38"/>
  <c r="C366" i="38" s="1"/>
  <c r="U365" i="38"/>
  <c r="F365" i="38"/>
  <c r="C365" i="38" s="1"/>
  <c r="E365" i="38"/>
  <c r="D365" i="38"/>
  <c r="U364" i="38"/>
  <c r="F364" i="38"/>
  <c r="E364" i="38"/>
  <c r="D364" i="38"/>
  <c r="C364" i="38"/>
  <c r="U363" i="38"/>
  <c r="F363" i="38"/>
  <c r="E363" i="38"/>
  <c r="D363" i="38"/>
  <c r="C363" i="38"/>
  <c r="U362" i="38"/>
  <c r="F362" i="38"/>
  <c r="E362" i="38"/>
  <c r="C362" i="38" s="1"/>
  <c r="D362" i="38"/>
  <c r="U361" i="38"/>
  <c r="F361" i="38"/>
  <c r="E361" i="38"/>
  <c r="C361" i="38" s="1"/>
  <c r="D361" i="38"/>
  <c r="U360" i="38"/>
  <c r="F360" i="38"/>
  <c r="C360" i="38" s="1"/>
  <c r="E360" i="38"/>
  <c r="D360" i="38"/>
  <c r="U359" i="38"/>
  <c r="F359" i="38"/>
  <c r="E359" i="38"/>
  <c r="D359" i="38"/>
  <c r="C359" i="38" s="1"/>
  <c r="U358" i="38"/>
  <c r="F358" i="38"/>
  <c r="E358" i="38"/>
  <c r="D358" i="38"/>
  <c r="C358" i="38"/>
  <c r="U357" i="38"/>
  <c r="F357" i="38"/>
  <c r="E357" i="38"/>
  <c r="D357" i="38"/>
  <c r="C357" i="38" s="1"/>
  <c r="U356" i="38"/>
  <c r="F356" i="38"/>
  <c r="E356" i="38"/>
  <c r="D356" i="38"/>
  <c r="C356" i="38"/>
  <c r="U355" i="38"/>
  <c r="F355" i="38"/>
  <c r="E355" i="38"/>
  <c r="D355" i="38"/>
  <c r="C355" i="38"/>
  <c r="U354" i="38"/>
  <c r="F354" i="38"/>
  <c r="E354" i="38"/>
  <c r="D354" i="38"/>
  <c r="U353" i="38"/>
  <c r="F353" i="38"/>
  <c r="E353" i="38"/>
  <c r="D353" i="38"/>
  <c r="U352" i="38"/>
  <c r="F352" i="38"/>
  <c r="C352" i="38" s="1"/>
  <c r="E352" i="38"/>
  <c r="D352" i="38"/>
  <c r="U351" i="38"/>
  <c r="F351" i="38"/>
  <c r="E351" i="38"/>
  <c r="D351" i="38"/>
  <c r="C351" i="38"/>
  <c r="U350" i="38"/>
  <c r="F350" i="38"/>
  <c r="E350" i="38"/>
  <c r="D350" i="38"/>
  <c r="C350" i="38"/>
  <c r="U349" i="38"/>
  <c r="F349" i="38"/>
  <c r="E349" i="38"/>
  <c r="C349" i="38" s="1"/>
  <c r="D349" i="38"/>
  <c r="U348" i="38"/>
  <c r="F348" i="38"/>
  <c r="E348" i="38"/>
  <c r="D348" i="38"/>
  <c r="C348" i="38"/>
  <c r="U347" i="38"/>
  <c r="F347" i="38"/>
  <c r="C347" i="38" s="1"/>
  <c r="E347" i="38"/>
  <c r="D347" i="38"/>
  <c r="U346" i="38"/>
  <c r="F346" i="38"/>
  <c r="E346" i="38"/>
  <c r="D346" i="38"/>
  <c r="C346" i="38" s="1"/>
  <c r="U345" i="38"/>
  <c r="F345" i="38"/>
  <c r="E345" i="38"/>
  <c r="D345" i="38"/>
  <c r="C345" i="38" s="1"/>
  <c r="U344" i="38"/>
  <c r="F344" i="38"/>
  <c r="E344" i="38"/>
  <c r="D344" i="38"/>
  <c r="C344" i="38" s="1"/>
  <c r="U343" i="38"/>
  <c r="F343" i="38"/>
  <c r="E343" i="38"/>
  <c r="D343" i="38"/>
  <c r="C343" i="38"/>
  <c r="U342" i="38"/>
  <c r="F342" i="38"/>
  <c r="E342" i="38"/>
  <c r="D342" i="38"/>
  <c r="C342" i="38" s="1"/>
  <c r="U341" i="38"/>
  <c r="F341" i="38"/>
  <c r="E341" i="38"/>
  <c r="D341" i="38"/>
  <c r="C341" i="38" s="1"/>
  <c r="U340" i="38"/>
  <c r="F340" i="38"/>
  <c r="E340" i="38"/>
  <c r="D340" i="38"/>
  <c r="C340" i="38"/>
  <c r="U339" i="38"/>
  <c r="F339" i="38"/>
  <c r="E339" i="38"/>
  <c r="D339" i="38"/>
  <c r="C339" i="38"/>
  <c r="U338" i="38"/>
  <c r="F338" i="38"/>
  <c r="E338" i="38"/>
  <c r="D338" i="38"/>
  <c r="C338" i="38"/>
  <c r="U337" i="38"/>
  <c r="F337" i="38"/>
  <c r="E337" i="38"/>
  <c r="D337" i="38"/>
  <c r="C337" i="38" s="1"/>
  <c r="U335" i="38"/>
  <c r="F335" i="38"/>
  <c r="E335" i="38"/>
  <c r="D335" i="38"/>
  <c r="U334" i="38"/>
  <c r="F334" i="38"/>
  <c r="E334" i="38"/>
  <c r="D334" i="38"/>
  <c r="C334" i="38" s="1"/>
  <c r="U333" i="38"/>
  <c r="F333" i="38"/>
  <c r="C333" i="38" s="1"/>
  <c r="E333" i="38"/>
  <c r="D333" i="38"/>
  <c r="U332" i="38"/>
  <c r="F332" i="38"/>
  <c r="E332" i="38"/>
  <c r="D332" i="38"/>
  <c r="C332" i="38" s="1"/>
  <c r="U331" i="38"/>
  <c r="F331" i="38"/>
  <c r="E331" i="38"/>
  <c r="D331" i="38"/>
  <c r="C331" i="38"/>
  <c r="U330" i="38"/>
  <c r="F330" i="38"/>
  <c r="E330" i="38"/>
  <c r="D330" i="38"/>
  <c r="U328" i="38"/>
  <c r="F328" i="38"/>
  <c r="E328" i="38"/>
  <c r="D328" i="38"/>
  <c r="C328" i="38"/>
  <c r="U327" i="38"/>
  <c r="F327" i="38"/>
  <c r="E327" i="38"/>
  <c r="D327" i="38"/>
  <c r="C327" i="38"/>
  <c r="U326" i="38"/>
  <c r="F326" i="38"/>
  <c r="E326" i="38"/>
  <c r="D326" i="38"/>
  <c r="C326" i="38" s="1"/>
  <c r="U325" i="38"/>
  <c r="F325" i="38"/>
  <c r="E325" i="38"/>
  <c r="D325" i="38"/>
  <c r="C325" i="38"/>
  <c r="U324" i="38"/>
  <c r="F324" i="38"/>
  <c r="E324" i="38"/>
  <c r="D324" i="38"/>
  <c r="C324" i="38"/>
  <c r="U322" i="38"/>
  <c r="F322" i="38"/>
  <c r="E322" i="38"/>
  <c r="D322" i="38"/>
  <c r="C322" i="38"/>
  <c r="U321" i="38"/>
  <c r="F321" i="38"/>
  <c r="E321" i="38"/>
  <c r="D321" i="38"/>
  <c r="C321" i="38"/>
  <c r="U320" i="38"/>
  <c r="F320" i="38"/>
  <c r="C320" i="38" s="1"/>
  <c r="E320" i="38"/>
  <c r="D320" i="38"/>
  <c r="U319" i="38"/>
  <c r="F319" i="38"/>
  <c r="C319" i="38" s="1"/>
  <c r="E319" i="38"/>
  <c r="D319" i="38"/>
  <c r="U318" i="38"/>
  <c r="F318" i="38"/>
  <c r="E318" i="38"/>
  <c r="D318" i="38"/>
  <c r="C318" i="38"/>
  <c r="U317" i="38"/>
  <c r="F317" i="38"/>
  <c r="E317" i="38"/>
  <c r="C317" i="38" s="1"/>
  <c r="D317" i="38"/>
  <c r="U316" i="38"/>
  <c r="F316" i="38"/>
  <c r="E316" i="38"/>
  <c r="D316" i="38"/>
  <c r="C316" i="38" s="1"/>
  <c r="U315" i="38"/>
  <c r="F315" i="38"/>
  <c r="C315" i="38" s="1"/>
  <c r="E315" i="38"/>
  <c r="D315" i="38"/>
  <c r="U314" i="38"/>
  <c r="F314" i="38"/>
  <c r="E314" i="38"/>
  <c r="D314" i="38"/>
  <c r="U313" i="38"/>
  <c r="F313" i="38"/>
  <c r="E313" i="38"/>
  <c r="D313" i="38"/>
  <c r="C313" i="38"/>
  <c r="U312" i="38"/>
  <c r="F312" i="38"/>
  <c r="E312" i="38"/>
  <c r="D312" i="38"/>
  <c r="U311" i="38"/>
  <c r="F311" i="38"/>
  <c r="E311" i="38"/>
  <c r="D311" i="38"/>
  <c r="C311" i="38" s="1"/>
  <c r="U310" i="38"/>
  <c r="F310" i="38"/>
  <c r="E310" i="38"/>
  <c r="D310" i="38"/>
  <c r="C310" i="38"/>
  <c r="U309" i="38"/>
  <c r="F309" i="38"/>
  <c r="E309" i="38"/>
  <c r="D309" i="38"/>
  <c r="C309" i="38" s="1"/>
  <c r="U308" i="38"/>
  <c r="F308" i="38"/>
  <c r="E308" i="38"/>
  <c r="D308" i="38"/>
  <c r="C308" i="38"/>
  <c r="U307" i="38"/>
  <c r="F307" i="38"/>
  <c r="E307" i="38"/>
  <c r="D307" i="38"/>
  <c r="C307" i="38"/>
  <c r="U306" i="38"/>
  <c r="F306" i="38"/>
  <c r="E306" i="38"/>
  <c r="D306" i="38"/>
  <c r="C306" i="38"/>
  <c r="U305" i="38"/>
  <c r="F305" i="38"/>
  <c r="E305" i="38"/>
  <c r="D305" i="38"/>
  <c r="C305" i="38"/>
  <c r="U304" i="38"/>
  <c r="F304" i="38"/>
  <c r="C304" i="38" s="1"/>
  <c r="E304" i="38"/>
  <c r="D304" i="38"/>
  <c r="U303" i="38"/>
  <c r="F303" i="38"/>
  <c r="E303" i="38"/>
  <c r="D303" i="38"/>
  <c r="C303" i="38"/>
  <c r="U302" i="38"/>
  <c r="F302" i="38"/>
  <c r="E302" i="38"/>
  <c r="D302" i="38"/>
  <c r="C302" i="38"/>
  <c r="U301" i="38"/>
  <c r="F301" i="38"/>
  <c r="E301" i="38"/>
  <c r="C301" i="38" s="1"/>
  <c r="D301" i="38"/>
  <c r="U300" i="38"/>
  <c r="F300" i="38"/>
  <c r="E300" i="38"/>
  <c r="D300" i="38"/>
  <c r="C300" i="38"/>
  <c r="U299" i="38"/>
  <c r="F299" i="38"/>
  <c r="C299" i="38" s="1"/>
  <c r="E299" i="38"/>
  <c r="D299" i="38"/>
  <c r="U298" i="38"/>
  <c r="F298" i="38"/>
  <c r="E298" i="38"/>
  <c r="D298" i="38"/>
  <c r="C298" i="38" s="1"/>
  <c r="U297" i="38"/>
  <c r="F297" i="38"/>
  <c r="E297" i="38"/>
  <c r="C297" i="38" s="1"/>
  <c r="D297" i="38"/>
  <c r="U296" i="38"/>
  <c r="F296" i="38"/>
  <c r="E296" i="38"/>
  <c r="D296" i="38"/>
  <c r="C296" i="38" s="1"/>
  <c r="U295" i="38"/>
  <c r="F295" i="38"/>
  <c r="E295" i="38"/>
  <c r="D295" i="38"/>
  <c r="C295" i="38" s="1"/>
  <c r="U294" i="38"/>
  <c r="F294" i="38"/>
  <c r="E294" i="38"/>
  <c r="D294" i="38"/>
  <c r="C294" i="38"/>
  <c r="U293" i="38"/>
  <c r="F293" i="38"/>
  <c r="E293" i="38"/>
  <c r="D293" i="38"/>
  <c r="C293" i="38" s="1"/>
  <c r="U292" i="38"/>
  <c r="F292" i="38"/>
  <c r="E292" i="38"/>
  <c r="D292" i="38"/>
  <c r="C292" i="38"/>
  <c r="U291" i="38"/>
  <c r="F291" i="38"/>
  <c r="E291" i="38"/>
  <c r="D291" i="38"/>
  <c r="C291" i="38"/>
  <c r="U290" i="38"/>
  <c r="F290" i="38"/>
  <c r="E290" i="38"/>
  <c r="D290" i="38"/>
  <c r="C290" i="38" s="1"/>
  <c r="U289" i="38"/>
  <c r="F289" i="38"/>
  <c r="E289" i="38"/>
  <c r="D289" i="38"/>
  <c r="C289" i="38"/>
  <c r="U288" i="38"/>
  <c r="F288" i="38"/>
  <c r="C288" i="38" s="1"/>
  <c r="E288" i="38"/>
  <c r="D288" i="38"/>
  <c r="U287" i="38"/>
  <c r="F287" i="38"/>
  <c r="E287" i="38"/>
  <c r="D287" i="38"/>
  <c r="C287" i="38" s="1"/>
  <c r="U286" i="38"/>
  <c r="F286" i="38"/>
  <c r="E286" i="38"/>
  <c r="D286" i="38"/>
  <c r="C286" i="38"/>
  <c r="U285" i="38"/>
  <c r="F285" i="38"/>
  <c r="E285" i="38"/>
  <c r="C285" i="38" s="1"/>
  <c r="D285" i="38"/>
  <c r="U284" i="38"/>
  <c r="F284" i="38"/>
  <c r="E284" i="38"/>
  <c r="D284" i="38"/>
  <c r="C284" i="38"/>
  <c r="U283" i="38"/>
  <c r="F283" i="38"/>
  <c r="C283" i="38" s="1"/>
  <c r="E283" i="38"/>
  <c r="D283" i="38"/>
  <c r="U282" i="38"/>
  <c r="F282" i="38"/>
  <c r="E282" i="38"/>
  <c r="D282" i="38"/>
  <c r="C282" i="38" s="1"/>
  <c r="U281" i="38"/>
  <c r="F281" i="38"/>
  <c r="E281" i="38"/>
  <c r="C281" i="38" s="1"/>
  <c r="D281" i="38"/>
  <c r="U280" i="38"/>
  <c r="F280" i="38"/>
  <c r="E280" i="38"/>
  <c r="D280" i="38"/>
  <c r="C280" i="38" s="1"/>
  <c r="U279" i="38"/>
  <c r="F279" i="38"/>
  <c r="E279" i="38"/>
  <c r="D279" i="38"/>
  <c r="C279" i="38"/>
  <c r="U278" i="38"/>
  <c r="F278" i="38"/>
  <c r="E278" i="38"/>
  <c r="D278" i="38"/>
  <c r="C278" i="38"/>
  <c r="U277" i="38"/>
  <c r="F277" i="38"/>
  <c r="E277" i="38"/>
  <c r="D277" i="38"/>
  <c r="C277" i="38" s="1"/>
  <c r="U276" i="38"/>
  <c r="F276" i="38"/>
  <c r="E276" i="38"/>
  <c r="D276" i="38"/>
  <c r="C276" i="38" s="1"/>
  <c r="U275" i="38"/>
  <c r="F275" i="38"/>
  <c r="E275" i="38"/>
  <c r="D275" i="38"/>
  <c r="C275" i="38"/>
  <c r="U274" i="38"/>
  <c r="F274" i="38"/>
  <c r="C274" i="38" s="1"/>
  <c r="E274" i="38"/>
  <c r="D274" i="38"/>
  <c r="U273" i="38"/>
  <c r="F273" i="38"/>
  <c r="E273" i="38"/>
  <c r="D273" i="38"/>
  <c r="C273" i="38"/>
  <c r="U272" i="38"/>
  <c r="F272" i="38"/>
  <c r="C272" i="38" s="1"/>
  <c r="E272" i="38"/>
  <c r="D272" i="38"/>
  <c r="U271" i="38"/>
  <c r="F271" i="38"/>
  <c r="E271" i="38"/>
  <c r="D271" i="38"/>
  <c r="C271" i="38" s="1"/>
  <c r="U270" i="38"/>
  <c r="F270" i="38"/>
  <c r="E270" i="38"/>
  <c r="D270" i="38"/>
  <c r="C270" i="38"/>
  <c r="U269" i="38"/>
  <c r="F269" i="38"/>
  <c r="E269" i="38"/>
  <c r="D269" i="38"/>
  <c r="U268" i="38"/>
  <c r="F268" i="38"/>
  <c r="E268" i="38"/>
  <c r="D268" i="38"/>
  <c r="C268" i="38"/>
  <c r="U267" i="38"/>
  <c r="F267" i="38"/>
  <c r="C267" i="38" s="1"/>
  <c r="E267" i="38"/>
  <c r="D267" i="38"/>
  <c r="U266" i="38"/>
  <c r="F266" i="38"/>
  <c r="E266" i="38"/>
  <c r="D266" i="38"/>
  <c r="U265" i="38"/>
  <c r="F265" i="38"/>
  <c r="E265" i="38"/>
  <c r="D265" i="38"/>
  <c r="C265" i="38"/>
  <c r="U264" i="38"/>
  <c r="F264" i="38"/>
  <c r="E264" i="38"/>
  <c r="D264" i="38"/>
  <c r="C264" i="38" s="1"/>
  <c r="U263" i="38"/>
  <c r="F263" i="38"/>
  <c r="E263" i="38"/>
  <c r="D263" i="38"/>
  <c r="C263" i="38"/>
  <c r="U262" i="38"/>
  <c r="F262" i="38"/>
  <c r="E262" i="38"/>
  <c r="D262" i="38"/>
  <c r="C262" i="38"/>
  <c r="U261" i="38"/>
  <c r="F261" i="38"/>
  <c r="E261" i="38"/>
  <c r="D261" i="38"/>
  <c r="C261" i="38" s="1"/>
  <c r="U260" i="38"/>
  <c r="F260" i="38"/>
  <c r="E260" i="38"/>
  <c r="D260" i="38"/>
  <c r="C260" i="38"/>
  <c r="U259" i="38"/>
  <c r="F259" i="38"/>
  <c r="E259" i="38"/>
  <c r="D259" i="38"/>
  <c r="C259" i="38"/>
  <c r="U258" i="38"/>
  <c r="F258" i="38"/>
  <c r="E258" i="38"/>
  <c r="D258" i="38"/>
  <c r="C258" i="38"/>
  <c r="U257" i="38"/>
  <c r="F257" i="38"/>
  <c r="E257" i="38"/>
  <c r="D257" i="38"/>
  <c r="C257" i="38"/>
  <c r="U256" i="38"/>
  <c r="F256" i="38"/>
  <c r="C256" i="38" s="1"/>
  <c r="E256" i="38"/>
  <c r="D256" i="38"/>
  <c r="U255" i="38"/>
  <c r="F255" i="38"/>
  <c r="E255" i="38"/>
  <c r="D255" i="38"/>
  <c r="C255" i="38"/>
  <c r="U254" i="38"/>
  <c r="F254" i="38"/>
  <c r="E254" i="38"/>
  <c r="D254" i="38"/>
  <c r="C254" i="38"/>
  <c r="U253" i="38"/>
  <c r="F253" i="38"/>
  <c r="E253" i="38"/>
  <c r="C253" i="38" s="1"/>
  <c r="D253" i="38"/>
  <c r="U252" i="38"/>
  <c r="F252" i="38"/>
  <c r="E252" i="38"/>
  <c r="D252" i="38"/>
  <c r="C252" i="38" s="1"/>
  <c r="U251" i="38"/>
  <c r="F251" i="38"/>
  <c r="C251" i="38" s="1"/>
  <c r="E251" i="38"/>
  <c r="D251" i="38"/>
  <c r="U250" i="38"/>
  <c r="F250" i="38"/>
  <c r="E250" i="38"/>
  <c r="D250" i="38"/>
  <c r="U249" i="38"/>
  <c r="F249" i="38"/>
  <c r="E249" i="38"/>
  <c r="D249" i="38"/>
  <c r="C249" i="38"/>
  <c r="U248" i="38"/>
  <c r="F248" i="38"/>
  <c r="E248" i="38"/>
  <c r="D248" i="38"/>
  <c r="C248" i="38" s="1"/>
  <c r="U247" i="38"/>
  <c r="F247" i="38"/>
  <c r="E247" i="38"/>
  <c r="D247" i="38"/>
  <c r="C247" i="38"/>
  <c r="U246" i="38"/>
  <c r="F246" i="38"/>
  <c r="E246" i="38"/>
  <c r="D246" i="38"/>
  <c r="C246" i="38"/>
  <c r="U245" i="38"/>
  <c r="F245" i="38"/>
  <c r="E245" i="38"/>
  <c r="D245" i="38"/>
  <c r="U244" i="38"/>
  <c r="F244" i="38"/>
  <c r="E244" i="38"/>
  <c r="D244" i="38"/>
  <c r="C244" i="38"/>
  <c r="U243" i="38"/>
  <c r="F243" i="38"/>
  <c r="E243" i="38"/>
  <c r="D243" i="38"/>
  <c r="C243" i="38"/>
  <c r="U242" i="38"/>
  <c r="F242" i="38"/>
  <c r="E242" i="38"/>
  <c r="D242" i="38"/>
  <c r="C242" i="38" s="1"/>
  <c r="U241" i="38"/>
  <c r="F241" i="38"/>
  <c r="E241" i="38"/>
  <c r="D241" i="38"/>
  <c r="C241" i="38"/>
  <c r="U240" i="38"/>
  <c r="F240" i="38"/>
  <c r="C240" i="38" s="1"/>
  <c r="E240" i="38"/>
  <c r="D240" i="38"/>
  <c r="U239" i="38"/>
  <c r="F239" i="38"/>
  <c r="E239" i="38"/>
  <c r="D239" i="38"/>
  <c r="C239" i="38"/>
  <c r="U238" i="38"/>
  <c r="F238" i="38"/>
  <c r="E238" i="38"/>
  <c r="D238" i="38"/>
  <c r="C238" i="38"/>
  <c r="U237" i="38"/>
  <c r="F237" i="38"/>
  <c r="E237" i="38"/>
  <c r="C237" i="38" s="1"/>
  <c r="D237" i="38"/>
  <c r="U236" i="38"/>
  <c r="F236" i="38"/>
  <c r="C236" i="38" s="1"/>
  <c r="E236" i="38"/>
  <c r="D236" i="38"/>
  <c r="U235" i="38"/>
  <c r="F235" i="38"/>
  <c r="C235" i="38" s="1"/>
  <c r="E235" i="38"/>
  <c r="D235" i="38"/>
  <c r="U234" i="38"/>
  <c r="F234" i="38"/>
  <c r="E234" i="38"/>
  <c r="D234" i="38"/>
  <c r="C234" i="38" s="1"/>
  <c r="U233" i="38"/>
  <c r="F233" i="38"/>
  <c r="E233" i="38"/>
  <c r="D233" i="38"/>
  <c r="C233" i="38"/>
  <c r="U232" i="38"/>
  <c r="F232" i="38"/>
  <c r="E232" i="38"/>
  <c r="D232" i="38"/>
  <c r="C232" i="38" s="1"/>
  <c r="U231" i="38"/>
  <c r="F231" i="38"/>
  <c r="E231" i="38"/>
  <c r="D231" i="38"/>
  <c r="C231" i="38" s="1"/>
  <c r="U230" i="38"/>
  <c r="F230" i="38"/>
  <c r="E230" i="38"/>
  <c r="D230" i="38"/>
  <c r="C230" i="38"/>
  <c r="U229" i="38"/>
  <c r="F229" i="38"/>
  <c r="E229" i="38"/>
  <c r="D229" i="38"/>
  <c r="U228" i="38"/>
  <c r="F228" i="38"/>
  <c r="E228" i="38"/>
  <c r="D228" i="38"/>
  <c r="C228" i="38" s="1"/>
  <c r="U227" i="38"/>
  <c r="F227" i="38"/>
  <c r="E227" i="38"/>
  <c r="D227" i="38"/>
  <c r="C227" i="38"/>
  <c r="U226" i="38"/>
  <c r="F226" i="38"/>
  <c r="E226" i="38"/>
  <c r="D226" i="38"/>
  <c r="C226" i="38" s="1"/>
  <c r="U225" i="38"/>
  <c r="F225" i="38"/>
  <c r="E225" i="38"/>
  <c r="D225" i="38"/>
  <c r="C225" i="38"/>
  <c r="U224" i="38"/>
  <c r="F224" i="38"/>
  <c r="C224" i="38" s="1"/>
  <c r="E224" i="38"/>
  <c r="D224" i="38"/>
  <c r="U223" i="38"/>
  <c r="F223" i="38"/>
  <c r="E223" i="38"/>
  <c r="D223" i="38"/>
  <c r="C223" i="38"/>
  <c r="U222" i="38"/>
  <c r="F222" i="38"/>
  <c r="E222" i="38"/>
  <c r="D222" i="38"/>
  <c r="C222" i="38"/>
  <c r="U221" i="38"/>
  <c r="F221" i="38"/>
  <c r="E221" i="38"/>
  <c r="D221" i="38"/>
  <c r="U220" i="38"/>
  <c r="F220" i="38"/>
  <c r="E220" i="38"/>
  <c r="D220" i="38"/>
  <c r="C220" i="38"/>
  <c r="U219" i="38"/>
  <c r="F219" i="38"/>
  <c r="C219" i="38" s="1"/>
  <c r="E219" i="38"/>
  <c r="D219" i="38"/>
  <c r="U218" i="38"/>
  <c r="F218" i="38"/>
  <c r="E218" i="38"/>
  <c r="D218" i="38"/>
  <c r="C218" i="38" s="1"/>
  <c r="U217" i="38"/>
  <c r="F217" i="38"/>
  <c r="E217" i="38"/>
  <c r="D217" i="38"/>
  <c r="C217" i="38"/>
  <c r="U216" i="38"/>
  <c r="F216" i="38"/>
  <c r="E216" i="38"/>
  <c r="D216" i="38"/>
  <c r="C216" i="38" s="1"/>
  <c r="U215" i="38"/>
  <c r="F215" i="38"/>
  <c r="C215" i="38" s="1"/>
  <c r="E215" i="38"/>
  <c r="D215" i="38"/>
  <c r="U214" i="38"/>
  <c r="F214" i="38"/>
  <c r="E214" i="38"/>
  <c r="D214" i="38"/>
  <c r="C214" i="38"/>
  <c r="U213" i="38"/>
  <c r="F213" i="38"/>
  <c r="E213" i="38"/>
  <c r="D213" i="38"/>
  <c r="C213" i="38" s="1"/>
  <c r="U212" i="38"/>
  <c r="F212" i="38"/>
  <c r="E212" i="38"/>
  <c r="D212" i="38"/>
  <c r="C212" i="38" s="1"/>
  <c r="U211" i="38"/>
  <c r="F211" i="38"/>
  <c r="E211" i="38"/>
  <c r="D211" i="38"/>
  <c r="C211" i="38"/>
  <c r="U210" i="38"/>
  <c r="F210" i="38"/>
  <c r="E210" i="38"/>
  <c r="D210" i="38"/>
  <c r="C210" i="38"/>
  <c r="U209" i="38"/>
  <c r="F209" i="38"/>
  <c r="E209" i="38"/>
  <c r="D209" i="38"/>
  <c r="C209" i="38"/>
  <c r="U208" i="38"/>
  <c r="F208" i="38"/>
  <c r="C208" i="38" s="1"/>
  <c r="E208" i="38"/>
  <c r="D208" i="38"/>
  <c r="U207" i="38"/>
  <c r="F207" i="38"/>
  <c r="E207" i="38"/>
  <c r="D207" i="38"/>
  <c r="C207" i="38" s="1"/>
  <c r="U206" i="38"/>
  <c r="F206" i="38"/>
  <c r="E206" i="38"/>
  <c r="D206" i="38"/>
  <c r="C206" i="38"/>
  <c r="U205" i="38"/>
  <c r="F205" i="38"/>
  <c r="E205" i="38"/>
  <c r="D205" i="38"/>
  <c r="U204" i="38"/>
  <c r="F204" i="38"/>
  <c r="E204" i="38"/>
  <c r="D204" i="38"/>
  <c r="C204" i="38" s="1"/>
  <c r="U203" i="38"/>
  <c r="F203" i="38"/>
  <c r="C203" i="38" s="1"/>
  <c r="E203" i="38"/>
  <c r="D203" i="38"/>
  <c r="U202" i="38"/>
  <c r="F202" i="38"/>
  <c r="E202" i="38"/>
  <c r="D202" i="38"/>
  <c r="C202" i="38" s="1"/>
  <c r="U201" i="38"/>
  <c r="F201" i="38"/>
  <c r="E201" i="38"/>
  <c r="D201" i="38"/>
  <c r="C201" i="38"/>
  <c r="U200" i="38"/>
  <c r="F200" i="38"/>
  <c r="E200" i="38"/>
  <c r="D200" i="38"/>
  <c r="U199" i="38"/>
  <c r="F199" i="38"/>
  <c r="E199" i="38"/>
  <c r="D199" i="38"/>
  <c r="C199" i="38"/>
  <c r="U198" i="38"/>
  <c r="F198" i="38"/>
  <c r="E198" i="38"/>
  <c r="D198" i="38"/>
  <c r="C198" i="38"/>
  <c r="U197" i="38"/>
  <c r="F197" i="38"/>
  <c r="E197" i="38"/>
  <c r="D197" i="38"/>
  <c r="C197" i="38" s="1"/>
  <c r="U196" i="38"/>
  <c r="F196" i="38"/>
  <c r="E196" i="38"/>
  <c r="D196" i="38"/>
  <c r="C196" i="38"/>
  <c r="U195" i="38"/>
  <c r="F195" i="38"/>
  <c r="E195" i="38"/>
  <c r="D195" i="38"/>
  <c r="C195" i="38"/>
  <c r="U194" i="38"/>
  <c r="F194" i="38"/>
  <c r="E194" i="38"/>
  <c r="D194" i="38"/>
  <c r="C194" i="38"/>
  <c r="U193" i="38"/>
  <c r="F193" i="38"/>
  <c r="E193" i="38"/>
  <c r="D193" i="38"/>
  <c r="C193" i="38"/>
  <c r="U192" i="38"/>
  <c r="F192" i="38"/>
  <c r="C192" i="38" s="1"/>
  <c r="E192" i="38"/>
  <c r="D192" i="38"/>
  <c r="U191" i="38"/>
  <c r="F191" i="38"/>
  <c r="C191" i="38" s="1"/>
  <c r="E191" i="38"/>
  <c r="D191" i="38"/>
  <c r="U190" i="38"/>
  <c r="F190" i="38"/>
  <c r="E190" i="38"/>
  <c r="D190" i="38"/>
  <c r="C190" i="38"/>
  <c r="U189" i="38"/>
  <c r="F189" i="38"/>
  <c r="E189" i="38"/>
  <c r="C189" i="38" s="1"/>
  <c r="D189" i="38"/>
  <c r="U188" i="38"/>
  <c r="F188" i="38"/>
  <c r="E188" i="38"/>
  <c r="D188" i="38"/>
  <c r="C188" i="38" s="1"/>
  <c r="U187" i="38"/>
  <c r="F187" i="38"/>
  <c r="C187" i="38" s="1"/>
  <c r="E187" i="38"/>
  <c r="D187" i="38"/>
  <c r="U186" i="38"/>
  <c r="F186" i="38"/>
  <c r="E186" i="38"/>
  <c r="D186" i="38"/>
  <c r="U185" i="38"/>
  <c r="F185" i="38"/>
  <c r="E185" i="38"/>
  <c r="D185" i="38"/>
  <c r="C185" i="38"/>
  <c r="U184" i="38"/>
  <c r="F184" i="38"/>
  <c r="E184" i="38"/>
  <c r="D184" i="38"/>
  <c r="U183" i="38"/>
  <c r="F183" i="38"/>
  <c r="E183" i="38"/>
  <c r="D183" i="38"/>
  <c r="C183" i="38" s="1"/>
  <c r="U182" i="38"/>
  <c r="F182" i="38"/>
  <c r="E182" i="38"/>
  <c r="D182" i="38"/>
  <c r="C182" i="38"/>
  <c r="U181" i="38"/>
  <c r="F181" i="38"/>
  <c r="E181" i="38"/>
  <c r="D181" i="38"/>
  <c r="C181" i="38" s="1"/>
  <c r="U180" i="38"/>
  <c r="F180" i="38"/>
  <c r="E180" i="38"/>
  <c r="D180" i="38"/>
  <c r="C180" i="38"/>
  <c r="U179" i="38"/>
  <c r="F179" i="38"/>
  <c r="E179" i="38"/>
  <c r="D179" i="38"/>
  <c r="C179" i="38"/>
  <c r="U178" i="38"/>
  <c r="F178" i="38"/>
  <c r="E178" i="38"/>
  <c r="D178" i="38"/>
  <c r="C178" i="38"/>
  <c r="U177" i="38"/>
  <c r="F177" i="38"/>
  <c r="E177" i="38"/>
  <c r="D177" i="38"/>
  <c r="C177" i="38"/>
  <c r="U176" i="38"/>
  <c r="F176" i="38"/>
  <c r="C176" i="38" s="1"/>
  <c r="E176" i="38"/>
  <c r="D176" i="38"/>
  <c r="U175" i="38"/>
  <c r="F175" i="38"/>
  <c r="E175" i="38"/>
  <c r="D175" i="38"/>
  <c r="C175" i="38"/>
  <c r="U174" i="38"/>
  <c r="F174" i="38"/>
  <c r="E174" i="38"/>
  <c r="D174" i="38"/>
  <c r="C174" i="38"/>
  <c r="U173" i="38"/>
  <c r="F173" i="38"/>
  <c r="E173" i="38"/>
  <c r="C173" i="38" s="1"/>
  <c r="D173" i="38"/>
  <c r="U172" i="38"/>
  <c r="F172" i="38"/>
  <c r="E172" i="38"/>
  <c r="D172" i="38"/>
  <c r="C172" i="38"/>
  <c r="U171" i="38"/>
  <c r="F171" i="38"/>
  <c r="C171" i="38" s="1"/>
  <c r="E171" i="38"/>
  <c r="D171" i="38"/>
  <c r="U170" i="38"/>
  <c r="F170" i="38"/>
  <c r="E170" i="38"/>
  <c r="D170" i="38"/>
  <c r="C170" i="38" s="1"/>
  <c r="U169" i="38"/>
  <c r="F169" i="38"/>
  <c r="E169" i="38"/>
  <c r="C169" i="38" s="1"/>
  <c r="D169" i="38"/>
  <c r="U168" i="38"/>
  <c r="F168" i="38"/>
  <c r="E168" i="38"/>
  <c r="D168" i="38"/>
  <c r="C168" i="38" s="1"/>
  <c r="U167" i="38"/>
  <c r="F167" i="38"/>
  <c r="E167" i="38"/>
  <c r="D167" i="38"/>
  <c r="C167" i="38" s="1"/>
  <c r="U166" i="38"/>
  <c r="F166" i="38"/>
  <c r="E166" i="38"/>
  <c r="D166" i="38"/>
  <c r="C166" i="38"/>
  <c r="U165" i="38"/>
  <c r="F165" i="38"/>
  <c r="E165" i="38"/>
  <c r="D165" i="38"/>
  <c r="C165" i="38" s="1"/>
  <c r="U164" i="38"/>
  <c r="F164" i="38"/>
  <c r="E164" i="38"/>
  <c r="D164" i="38"/>
  <c r="C164" i="38"/>
  <c r="U163" i="38"/>
  <c r="F163" i="38"/>
  <c r="E163" i="38"/>
  <c r="D163" i="38"/>
  <c r="C163" i="38"/>
  <c r="U162" i="38"/>
  <c r="F162" i="38"/>
  <c r="E162" i="38"/>
  <c r="D162" i="38"/>
  <c r="C162" i="38" s="1"/>
  <c r="U161" i="38"/>
  <c r="F161" i="38"/>
  <c r="E161" i="38"/>
  <c r="D161" i="38"/>
  <c r="C161" i="38"/>
  <c r="U160" i="38"/>
  <c r="F160" i="38"/>
  <c r="C160" i="38" s="1"/>
  <c r="E160" i="38"/>
  <c r="D160" i="38"/>
  <c r="U159" i="38"/>
  <c r="F159" i="38"/>
  <c r="E159" i="38"/>
  <c r="D159" i="38"/>
  <c r="C159" i="38" s="1"/>
  <c r="U158" i="38"/>
  <c r="F158" i="38"/>
  <c r="E158" i="38"/>
  <c r="D158" i="38"/>
  <c r="C158" i="38"/>
  <c r="U157" i="38"/>
  <c r="F157" i="38"/>
  <c r="E157" i="38"/>
  <c r="C157" i="38" s="1"/>
  <c r="D157" i="38"/>
  <c r="U156" i="38"/>
  <c r="F156" i="38"/>
  <c r="E156" i="38"/>
  <c r="D156" i="38"/>
  <c r="C156" i="38"/>
  <c r="U155" i="38"/>
  <c r="F155" i="38"/>
  <c r="C155" i="38" s="1"/>
  <c r="E155" i="38"/>
  <c r="D155" i="38"/>
  <c r="U154" i="38"/>
  <c r="F154" i="38"/>
  <c r="E154" i="38"/>
  <c r="D154" i="38"/>
  <c r="C154" i="38" s="1"/>
  <c r="U153" i="38"/>
  <c r="F153" i="38"/>
  <c r="E153" i="38"/>
  <c r="C153" i="38" s="1"/>
  <c r="D153" i="38"/>
  <c r="U152" i="38"/>
  <c r="F152" i="38"/>
  <c r="E152" i="38"/>
  <c r="D152" i="38"/>
  <c r="C152" i="38" s="1"/>
  <c r="U151" i="38"/>
  <c r="F151" i="38"/>
  <c r="E151" i="38"/>
  <c r="D151" i="38"/>
  <c r="C151" i="38"/>
  <c r="U150" i="38"/>
  <c r="F150" i="38"/>
  <c r="E150" i="38"/>
  <c r="D150" i="38"/>
  <c r="C150" i="38"/>
  <c r="U149" i="38"/>
  <c r="F149" i="38"/>
  <c r="E149" i="38"/>
  <c r="D149" i="38"/>
  <c r="C149" i="38" s="1"/>
  <c r="U148" i="38"/>
  <c r="F148" i="38"/>
  <c r="E148" i="38"/>
  <c r="D148" i="38"/>
  <c r="C148" i="38" s="1"/>
  <c r="U147" i="38"/>
  <c r="F147" i="38"/>
  <c r="E147" i="38"/>
  <c r="D147" i="38"/>
  <c r="C147" i="38"/>
  <c r="U146" i="38"/>
  <c r="F146" i="38"/>
  <c r="C146" i="38" s="1"/>
  <c r="E146" i="38"/>
  <c r="D146" i="38"/>
  <c r="U145" i="38"/>
  <c r="F145" i="38"/>
  <c r="E145" i="38"/>
  <c r="D145" i="38"/>
  <c r="C145" i="38"/>
  <c r="U144" i="38"/>
  <c r="F144" i="38"/>
  <c r="C144" i="38" s="1"/>
  <c r="E144" i="38"/>
  <c r="D144" i="38"/>
  <c r="U143" i="38"/>
  <c r="F143" i="38"/>
  <c r="E143" i="38"/>
  <c r="D143" i="38"/>
  <c r="C143" i="38" s="1"/>
  <c r="U142" i="38"/>
  <c r="F142" i="38"/>
  <c r="E142" i="38"/>
  <c r="D142" i="38"/>
  <c r="C142" i="38"/>
  <c r="U141" i="38"/>
  <c r="F141" i="38"/>
  <c r="E141" i="38"/>
  <c r="D141" i="38"/>
  <c r="U140" i="38"/>
  <c r="F140" i="38"/>
  <c r="E140" i="38"/>
  <c r="D140" i="38"/>
  <c r="C140" i="38"/>
  <c r="U139" i="38"/>
  <c r="F139" i="38"/>
  <c r="C139" i="38" s="1"/>
  <c r="E139" i="38"/>
  <c r="D139" i="38"/>
  <c r="U138" i="38"/>
  <c r="F138" i="38"/>
  <c r="E138" i="38"/>
  <c r="D138" i="38"/>
  <c r="U137" i="38"/>
  <c r="F137" i="38"/>
  <c r="E137" i="38"/>
  <c r="D137" i="38"/>
  <c r="C137" i="38"/>
  <c r="U136" i="38"/>
  <c r="F136" i="38"/>
  <c r="E136" i="38"/>
  <c r="D136" i="38"/>
  <c r="C136" i="38" s="1"/>
  <c r="U135" i="38"/>
  <c r="F135" i="38"/>
  <c r="E135" i="38"/>
  <c r="D135" i="38"/>
  <c r="C135" i="38"/>
  <c r="U134" i="38"/>
  <c r="F134" i="38"/>
  <c r="E134" i="38"/>
  <c r="D134" i="38"/>
  <c r="C134" i="38"/>
  <c r="U133" i="38"/>
  <c r="F133" i="38"/>
  <c r="E133" i="38"/>
  <c r="D133" i="38"/>
  <c r="C133" i="38" s="1"/>
  <c r="U132" i="38"/>
  <c r="F132" i="38"/>
  <c r="E132" i="38"/>
  <c r="D132" i="38"/>
  <c r="C132" i="38"/>
  <c r="U131" i="38"/>
  <c r="F131" i="38"/>
  <c r="E131" i="38"/>
  <c r="D131" i="38"/>
  <c r="C131" i="38"/>
  <c r="U130" i="38"/>
  <c r="F130" i="38"/>
  <c r="E130" i="38"/>
  <c r="D130" i="38"/>
  <c r="C130" i="38"/>
  <c r="U129" i="38"/>
  <c r="F129" i="38"/>
  <c r="E129" i="38"/>
  <c r="D129" i="38"/>
  <c r="C129" i="38"/>
  <c r="U128" i="38"/>
  <c r="F128" i="38"/>
  <c r="C128" i="38" s="1"/>
  <c r="E128" i="38"/>
  <c r="D128" i="38"/>
  <c r="U127" i="38"/>
  <c r="F127" i="38"/>
  <c r="E127" i="38"/>
  <c r="D127" i="38"/>
  <c r="C127" i="38"/>
  <c r="U126" i="38"/>
  <c r="F126" i="38"/>
  <c r="E126" i="38"/>
  <c r="D126" i="38"/>
  <c r="C126" i="38"/>
  <c r="U125" i="38"/>
  <c r="F125" i="38"/>
  <c r="E125" i="38"/>
  <c r="C125" i="38" s="1"/>
  <c r="D125" i="38"/>
  <c r="U124" i="38"/>
  <c r="F124" i="38"/>
  <c r="E124" i="38"/>
  <c r="D124" i="38"/>
  <c r="C124" i="38" s="1"/>
  <c r="U123" i="38"/>
  <c r="F123" i="38"/>
  <c r="C123" i="38" s="1"/>
  <c r="E123" i="38"/>
  <c r="D123" i="38"/>
  <c r="U122" i="38"/>
  <c r="F122" i="38"/>
  <c r="E122" i="38"/>
  <c r="D122" i="38"/>
  <c r="U121" i="38"/>
  <c r="F121" i="38"/>
  <c r="E121" i="38"/>
  <c r="D121" i="38"/>
  <c r="C121" i="38"/>
  <c r="U120" i="38"/>
  <c r="F120" i="38"/>
  <c r="E120" i="38"/>
  <c r="D120" i="38"/>
  <c r="C120" i="38" s="1"/>
  <c r="U119" i="38"/>
  <c r="F119" i="38"/>
  <c r="E119" i="38"/>
  <c r="D119" i="38"/>
  <c r="C119" i="38"/>
  <c r="U118" i="38"/>
  <c r="F118" i="38"/>
  <c r="E118" i="38"/>
  <c r="D118" i="38"/>
  <c r="C118" i="38"/>
  <c r="U117" i="38"/>
  <c r="F117" i="38"/>
  <c r="E117" i="38"/>
  <c r="D117" i="38"/>
  <c r="U116" i="38"/>
  <c r="F116" i="38"/>
  <c r="E116" i="38"/>
  <c r="D116" i="38"/>
  <c r="C116" i="38"/>
  <c r="U115" i="38"/>
  <c r="F115" i="38"/>
  <c r="E115" i="38"/>
  <c r="D115" i="38"/>
  <c r="C115" i="38"/>
  <c r="U114" i="38"/>
  <c r="F114" i="38"/>
  <c r="E114" i="38"/>
  <c r="D114" i="38"/>
  <c r="C114" i="38" s="1"/>
  <c r="U113" i="38"/>
  <c r="F113" i="38"/>
  <c r="E113" i="38"/>
  <c r="D113" i="38"/>
  <c r="C113" i="38"/>
  <c r="U112" i="38"/>
  <c r="F112" i="38"/>
  <c r="C112" i="38" s="1"/>
  <c r="E112" i="38"/>
  <c r="D112" i="38"/>
  <c r="U111" i="38"/>
  <c r="F111" i="38"/>
  <c r="E111" i="38"/>
  <c r="D111" i="38"/>
  <c r="C111" i="38"/>
  <c r="U110" i="38"/>
  <c r="F110" i="38"/>
  <c r="E110" i="38"/>
  <c r="D110" i="38"/>
  <c r="C110" i="38"/>
  <c r="U109" i="38"/>
  <c r="F109" i="38"/>
  <c r="E109" i="38"/>
  <c r="C109" i="38" s="1"/>
  <c r="D109" i="38"/>
  <c r="U108" i="38"/>
  <c r="F108" i="38"/>
  <c r="C108" i="38" s="1"/>
  <c r="E108" i="38"/>
  <c r="D108" i="38"/>
  <c r="U107" i="38"/>
  <c r="F107" i="38"/>
  <c r="C107" i="38" s="1"/>
  <c r="E107" i="38"/>
  <c r="D107" i="38"/>
  <c r="U106" i="38"/>
  <c r="F106" i="38"/>
  <c r="E106" i="38"/>
  <c r="D106" i="38"/>
  <c r="C106" i="38" s="1"/>
  <c r="U105" i="38"/>
  <c r="F105" i="38"/>
  <c r="E105" i="38"/>
  <c r="D105" i="38"/>
  <c r="C105" i="38"/>
  <c r="U104" i="38"/>
  <c r="F104" i="38"/>
  <c r="E104" i="38"/>
  <c r="D104" i="38"/>
  <c r="C104" i="38" s="1"/>
  <c r="U103" i="38"/>
  <c r="F103" i="38"/>
  <c r="E103" i="38"/>
  <c r="D103" i="38"/>
  <c r="C103" i="38" s="1"/>
  <c r="U102" i="38"/>
  <c r="F102" i="38"/>
  <c r="E102" i="38"/>
  <c r="D102" i="38"/>
  <c r="C102" i="38"/>
  <c r="U101" i="38"/>
  <c r="F101" i="38"/>
  <c r="E101" i="38"/>
  <c r="D101" i="38"/>
  <c r="U100" i="38"/>
  <c r="F100" i="38"/>
  <c r="E100" i="38"/>
  <c r="D100" i="38"/>
  <c r="C100" i="38" s="1"/>
  <c r="U99" i="38"/>
  <c r="F99" i="38"/>
  <c r="E99" i="38"/>
  <c r="D99" i="38"/>
  <c r="C99" i="38"/>
  <c r="U98" i="38"/>
  <c r="F98" i="38"/>
  <c r="E98" i="38"/>
  <c r="D98" i="38"/>
  <c r="C98" i="38" s="1"/>
  <c r="U97" i="38"/>
  <c r="F97" i="38"/>
  <c r="E97" i="38"/>
  <c r="D97" i="38"/>
  <c r="C97" i="38"/>
  <c r="U96" i="38"/>
  <c r="F96" i="38"/>
  <c r="C96" i="38" s="1"/>
  <c r="E96" i="38"/>
  <c r="D96" i="38"/>
  <c r="U95" i="38"/>
  <c r="F95" i="38"/>
  <c r="E95" i="38"/>
  <c r="D95" i="38"/>
  <c r="C95" i="38"/>
  <c r="U94" i="38"/>
  <c r="F94" i="38"/>
  <c r="E94" i="38"/>
  <c r="D94" i="38"/>
  <c r="C94" i="38"/>
  <c r="U93" i="38"/>
  <c r="F93" i="38"/>
  <c r="E93" i="38"/>
  <c r="D93" i="38"/>
  <c r="U92" i="38"/>
  <c r="F92" i="38"/>
  <c r="E92" i="38"/>
  <c r="D92" i="38"/>
  <c r="C92" i="38"/>
  <c r="U91" i="38"/>
  <c r="F91" i="38"/>
  <c r="C91" i="38" s="1"/>
  <c r="E91" i="38"/>
  <c r="D91" i="38"/>
  <c r="U90" i="38"/>
  <c r="F90" i="38"/>
  <c r="E90" i="38"/>
  <c r="D90" i="38"/>
  <c r="C90" i="38" s="1"/>
  <c r="U89" i="38"/>
  <c r="F89" i="38"/>
  <c r="E89" i="38"/>
  <c r="D89" i="38"/>
  <c r="C89" i="38"/>
  <c r="U88" i="38"/>
  <c r="F88" i="38"/>
  <c r="E88" i="38"/>
  <c r="D88" i="38"/>
  <c r="C88" i="38" s="1"/>
  <c r="U87" i="38"/>
  <c r="F87" i="38"/>
  <c r="C87" i="38" s="1"/>
  <c r="E87" i="38"/>
  <c r="D87" i="38"/>
  <c r="U86" i="38"/>
  <c r="F86" i="38"/>
  <c r="E86" i="38"/>
  <c r="D86" i="38"/>
  <c r="C86" i="38"/>
  <c r="U85" i="38"/>
  <c r="F85" i="38"/>
  <c r="E85" i="38"/>
  <c r="D85" i="38"/>
  <c r="C85" i="38" s="1"/>
  <c r="U84" i="38"/>
  <c r="F84" i="38"/>
  <c r="E84" i="38"/>
  <c r="D84" i="38"/>
  <c r="C84" i="38" s="1"/>
  <c r="U83" i="38"/>
  <c r="F83" i="38"/>
  <c r="E83" i="38"/>
  <c r="D83" i="38"/>
  <c r="C83" i="38"/>
  <c r="U82" i="38"/>
  <c r="F82" i="38"/>
  <c r="E82" i="38"/>
  <c r="D82" i="38"/>
  <c r="C82" i="38"/>
  <c r="U81" i="38"/>
  <c r="F81" i="38"/>
  <c r="E81" i="38"/>
  <c r="D81" i="38"/>
  <c r="C81" i="38"/>
  <c r="U80" i="38"/>
  <c r="F80" i="38"/>
  <c r="C80" i="38" s="1"/>
  <c r="E80" i="38"/>
  <c r="D80" i="38"/>
  <c r="U79" i="38"/>
  <c r="F79" i="38"/>
  <c r="E79" i="38"/>
  <c r="D79" i="38"/>
  <c r="C79" i="38" s="1"/>
  <c r="U78" i="38"/>
  <c r="F78" i="38"/>
  <c r="E78" i="38"/>
  <c r="D78" i="38"/>
  <c r="C78" i="38"/>
  <c r="U77" i="38"/>
  <c r="F77" i="38"/>
  <c r="E77" i="38"/>
  <c r="D77" i="38"/>
  <c r="U76" i="38"/>
  <c r="F76" i="38"/>
  <c r="E76" i="38"/>
  <c r="D76" i="38"/>
  <c r="C76" i="38" s="1"/>
  <c r="U75" i="38"/>
  <c r="F75" i="38"/>
  <c r="C75" i="38" s="1"/>
  <c r="E75" i="38"/>
  <c r="D75" i="38"/>
  <c r="U74" i="38"/>
  <c r="F74" i="38"/>
  <c r="E74" i="38"/>
  <c r="D74" i="38"/>
  <c r="C74" i="38" s="1"/>
  <c r="U73" i="38"/>
  <c r="F73" i="38"/>
  <c r="E73" i="38"/>
  <c r="D73" i="38"/>
  <c r="C73" i="38"/>
  <c r="U72" i="38"/>
  <c r="F72" i="38"/>
  <c r="E72" i="38"/>
  <c r="D72" i="38"/>
  <c r="U71" i="38"/>
  <c r="F71" i="38"/>
  <c r="E71" i="38"/>
  <c r="D71" i="38"/>
  <c r="C71" i="38"/>
  <c r="U70" i="38"/>
  <c r="F70" i="38"/>
  <c r="E70" i="38"/>
  <c r="C70" i="38" s="1"/>
  <c r="D70" i="38"/>
  <c r="U69" i="38"/>
  <c r="F69" i="38"/>
  <c r="E69" i="38"/>
  <c r="D69" i="38"/>
  <c r="C69" i="38" s="1"/>
  <c r="U68" i="38"/>
  <c r="F68" i="38"/>
  <c r="E68" i="38"/>
  <c r="D68" i="38"/>
  <c r="C68" i="38"/>
  <c r="U67" i="38"/>
  <c r="F67" i="38"/>
  <c r="E67" i="38"/>
  <c r="D67" i="38"/>
  <c r="C67" i="38"/>
  <c r="U66" i="38"/>
  <c r="F66" i="38"/>
  <c r="E66" i="38"/>
  <c r="D66" i="38"/>
  <c r="C66" i="38"/>
  <c r="U65" i="38"/>
  <c r="F65" i="38"/>
  <c r="E65" i="38"/>
  <c r="D65" i="38"/>
  <c r="C65" i="38"/>
  <c r="U64" i="38"/>
  <c r="F64" i="38"/>
  <c r="E64" i="38"/>
  <c r="D64" i="38"/>
  <c r="C64" i="38"/>
  <c r="U63" i="38"/>
  <c r="F63" i="38"/>
  <c r="E63" i="38"/>
  <c r="D63" i="38"/>
  <c r="C63" i="38"/>
  <c r="U62" i="38"/>
  <c r="F62" i="38"/>
  <c r="E62" i="38"/>
  <c r="D62" i="38"/>
  <c r="C62" i="38"/>
  <c r="U61" i="38"/>
  <c r="F61" i="38"/>
  <c r="E61" i="38"/>
  <c r="C61" i="38" s="1"/>
  <c r="D61" i="38"/>
  <c r="U60" i="38"/>
  <c r="F60" i="38"/>
  <c r="E60" i="38"/>
  <c r="C60" i="38" s="1"/>
  <c r="D60" i="38"/>
  <c r="U59" i="38"/>
  <c r="F59" i="38"/>
  <c r="C59" i="38" s="1"/>
  <c r="E59" i="38"/>
  <c r="D59" i="38"/>
  <c r="U58" i="38"/>
  <c r="F58" i="38"/>
  <c r="E58" i="38"/>
  <c r="D58" i="38"/>
  <c r="C58" i="38" s="1"/>
  <c r="U57" i="38"/>
  <c r="F57" i="38"/>
  <c r="E57" i="38"/>
  <c r="D57" i="38"/>
  <c r="C57" i="38"/>
  <c r="U56" i="38"/>
  <c r="F56" i="38"/>
  <c r="E56" i="38"/>
  <c r="D56" i="38"/>
  <c r="C56" i="38" s="1"/>
  <c r="U55" i="38"/>
  <c r="F55" i="38"/>
  <c r="E55" i="38"/>
  <c r="C55" i="38" s="1"/>
  <c r="D55" i="38"/>
  <c r="U54" i="38"/>
  <c r="F54" i="38"/>
  <c r="E54" i="38"/>
  <c r="D54" i="38"/>
  <c r="C54" i="38"/>
  <c r="U53" i="38"/>
  <c r="F53" i="38"/>
  <c r="E53" i="38"/>
  <c r="D53" i="38"/>
  <c r="U52" i="38"/>
  <c r="F52" i="38"/>
  <c r="E52" i="38"/>
  <c r="D52" i="38"/>
  <c r="C52" i="38"/>
  <c r="U51" i="38"/>
  <c r="F51" i="38"/>
  <c r="E51" i="38"/>
  <c r="D51" i="38"/>
  <c r="C51" i="38"/>
  <c r="U50" i="38"/>
  <c r="F50" i="38"/>
  <c r="E50" i="38"/>
  <c r="D50" i="38"/>
  <c r="C50" i="38"/>
  <c r="U49" i="38"/>
  <c r="F49" i="38"/>
  <c r="E49" i="38"/>
  <c r="D49" i="38"/>
  <c r="C49" i="38"/>
  <c r="U48" i="38"/>
  <c r="F48" i="38"/>
  <c r="E48" i="38"/>
  <c r="D48" i="38"/>
  <c r="C48" i="38"/>
  <c r="U47" i="38"/>
  <c r="F47" i="38"/>
  <c r="E47" i="38"/>
  <c r="D47" i="38"/>
  <c r="C47" i="38"/>
  <c r="U46" i="38"/>
  <c r="F46" i="38"/>
  <c r="E46" i="38"/>
  <c r="D46" i="38"/>
  <c r="C46" i="38"/>
  <c r="U45" i="38"/>
  <c r="F45" i="38"/>
  <c r="E45" i="38"/>
  <c r="D45" i="38"/>
  <c r="U44" i="38"/>
  <c r="F44" i="38"/>
  <c r="E44" i="38"/>
  <c r="D44" i="38"/>
  <c r="C44" i="38"/>
  <c r="U43" i="38"/>
  <c r="F43" i="38"/>
  <c r="C43" i="38" s="1"/>
  <c r="E43" i="38"/>
  <c r="D43" i="38"/>
  <c r="U42" i="38"/>
  <c r="F42" i="38"/>
  <c r="E42" i="38"/>
  <c r="D42" i="38"/>
  <c r="C42" i="38" s="1"/>
  <c r="U41" i="38"/>
  <c r="F41" i="38"/>
  <c r="E41" i="38"/>
  <c r="D41" i="38"/>
  <c r="C41" i="38"/>
  <c r="U40" i="38"/>
  <c r="F40" i="38"/>
  <c r="E40" i="38"/>
  <c r="D40" i="38"/>
  <c r="C40" i="38" s="1"/>
  <c r="U39" i="38"/>
  <c r="F39" i="38"/>
  <c r="C39" i="38" s="1"/>
  <c r="E39" i="38"/>
  <c r="D39" i="38"/>
  <c r="U38" i="38"/>
  <c r="F38" i="38"/>
  <c r="E38" i="38"/>
  <c r="C38" i="38" s="1"/>
  <c r="D38" i="38"/>
  <c r="U37" i="38"/>
  <c r="F37" i="38"/>
  <c r="E37" i="38"/>
  <c r="D37" i="38"/>
  <c r="C37" i="38" s="1"/>
  <c r="U36" i="38"/>
  <c r="F36" i="38"/>
  <c r="E36" i="38"/>
  <c r="D36" i="38"/>
  <c r="C36" i="38" s="1"/>
  <c r="U35" i="38"/>
  <c r="F35" i="38"/>
  <c r="E35" i="38"/>
  <c r="D35" i="38"/>
  <c r="C35" i="38"/>
  <c r="U34" i="38"/>
  <c r="F34" i="38"/>
  <c r="E34" i="38"/>
  <c r="D34" i="38"/>
  <c r="C34" i="38"/>
  <c r="U33" i="38"/>
  <c r="F33" i="38"/>
  <c r="E33" i="38"/>
  <c r="D33" i="38"/>
  <c r="C33" i="38"/>
  <c r="U32" i="38"/>
  <c r="F32" i="38"/>
  <c r="E32" i="38"/>
  <c r="D32" i="38"/>
  <c r="C32" i="38"/>
  <c r="U31" i="38"/>
  <c r="F31" i="38"/>
  <c r="E31" i="38"/>
  <c r="D31" i="38"/>
  <c r="C31" i="38"/>
  <c r="U30" i="38"/>
  <c r="F30" i="38"/>
  <c r="E30" i="38"/>
  <c r="D30" i="38"/>
  <c r="C30" i="38"/>
  <c r="U29" i="38"/>
  <c r="F29" i="38"/>
  <c r="E29" i="38"/>
  <c r="C29" i="38" s="1"/>
  <c r="D29" i="38"/>
  <c r="U28" i="38"/>
  <c r="F28" i="38"/>
  <c r="E28" i="38"/>
  <c r="C28" i="38" s="1"/>
  <c r="D28" i="38"/>
  <c r="U27" i="38"/>
  <c r="F27" i="38"/>
  <c r="C27" i="38" s="1"/>
  <c r="E27" i="38"/>
  <c r="D27" i="38"/>
  <c r="U26" i="38"/>
  <c r="F26" i="38"/>
  <c r="E26" i="38"/>
  <c r="D26" i="38"/>
  <c r="C26" i="38" s="1"/>
  <c r="U25" i="38"/>
  <c r="F25" i="38"/>
  <c r="E25" i="38"/>
  <c r="D25" i="38"/>
  <c r="C25" i="38"/>
  <c r="U24" i="38"/>
  <c r="F24" i="38"/>
  <c r="E24" i="38"/>
  <c r="D24" i="38"/>
  <c r="U23" i="38"/>
  <c r="F23" i="38"/>
  <c r="E23" i="38"/>
  <c r="D23" i="38"/>
  <c r="C23" i="38"/>
  <c r="U22" i="38"/>
  <c r="F22" i="38"/>
  <c r="E22" i="38"/>
  <c r="D22" i="38"/>
  <c r="C22" i="38"/>
  <c r="U21" i="38"/>
  <c r="F21" i="38"/>
  <c r="E21" i="38"/>
  <c r="D21" i="38"/>
  <c r="U20" i="38"/>
  <c r="F20" i="38"/>
  <c r="E20" i="38"/>
  <c r="D20" i="38"/>
  <c r="C20" i="38"/>
  <c r="U19" i="38"/>
  <c r="F19" i="38"/>
  <c r="E19" i="38"/>
  <c r="D19" i="38"/>
  <c r="C19" i="38" s="1"/>
  <c r="U18" i="38"/>
  <c r="F18" i="38"/>
  <c r="E18" i="38"/>
  <c r="D18" i="38"/>
  <c r="C18" i="38"/>
  <c r="U17" i="38"/>
  <c r="F17" i="38"/>
  <c r="E17" i="38"/>
  <c r="D17" i="38"/>
  <c r="C17" i="38"/>
  <c r="U16" i="38"/>
  <c r="F16" i="38"/>
  <c r="E16" i="38"/>
  <c r="D16" i="38"/>
  <c r="C16" i="38"/>
  <c r="U15" i="38"/>
  <c r="F15" i="38"/>
  <c r="E15" i="38"/>
  <c r="D15" i="38"/>
  <c r="C15" i="38"/>
  <c r="U14" i="38"/>
  <c r="F14" i="38"/>
  <c r="E14" i="38"/>
  <c r="D14" i="38"/>
  <c r="C14" i="38"/>
  <c r="U13" i="38"/>
  <c r="F13" i="38"/>
  <c r="E13" i="38"/>
  <c r="C13" i="38" s="1"/>
  <c r="D13" i="38"/>
  <c r="U12" i="38"/>
  <c r="F12" i="38"/>
  <c r="C12" i="38" s="1"/>
  <c r="E12" i="38"/>
  <c r="D12" i="38"/>
  <c r="U11" i="38"/>
  <c r="F11" i="38"/>
  <c r="C11" i="38" s="1"/>
  <c r="E11" i="38"/>
  <c r="D11" i="38"/>
  <c r="U10" i="38"/>
  <c r="F10" i="38"/>
  <c r="E10" i="38"/>
  <c r="D10" i="38"/>
  <c r="C10" i="38" s="1"/>
  <c r="U9" i="38"/>
  <c r="F9" i="38"/>
  <c r="E9" i="38"/>
  <c r="D9" i="38"/>
  <c r="C9" i="38"/>
  <c r="H77" i="37"/>
  <c r="Y77" i="37" s="1"/>
  <c r="Y76" i="37"/>
  <c r="H76" i="37"/>
  <c r="Z64" i="37"/>
  <c r="Y64" i="37"/>
  <c r="I64" i="37"/>
  <c r="AA64" i="37" s="1"/>
  <c r="AB64" i="37" s="1"/>
  <c r="AC64" i="37" s="1"/>
  <c r="AD64" i="37" s="1"/>
  <c r="AE64" i="37" s="1"/>
  <c r="AF64" i="37" s="1"/>
  <c r="AG64" i="37" s="1"/>
  <c r="AH64" i="37" s="1"/>
  <c r="AI64" i="37" s="1"/>
  <c r="AJ64" i="37" s="1"/>
  <c r="Y63" i="37"/>
  <c r="I63" i="37"/>
  <c r="AA63" i="37" s="1"/>
  <c r="AB63" i="37" s="1"/>
  <c r="AC63" i="37" s="1"/>
  <c r="AD63" i="37" s="1"/>
  <c r="AE63" i="37" s="1"/>
  <c r="AF63" i="37" s="1"/>
  <c r="AG63" i="37" s="1"/>
  <c r="AH63" i="37" s="1"/>
  <c r="AI63" i="37" s="1"/>
  <c r="AJ63" i="37" s="1"/>
  <c r="AA62" i="37"/>
  <c r="AB62" i="37" s="1"/>
  <c r="AC62" i="37" s="1"/>
  <c r="AD62" i="37" s="1"/>
  <c r="AE62" i="37" s="1"/>
  <c r="AF62" i="37" s="1"/>
  <c r="AG62" i="37" s="1"/>
  <c r="AH62" i="37" s="1"/>
  <c r="AI62" i="37" s="1"/>
  <c r="AJ62" i="37" s="1"/>
  <c r="Z62" i="37"/>
  <c r="Y62" i="37"/>
  <c r="I62" i="37"/>
  <c r="Y60" i="37"/>
  <c r="I60" i="37"/>
  <c r="AA60" i="37" s="1"/>
  <c r="AB60" i="37" s="1"/>
  <c r="AC60" i="37" s="1"/>
  <c r="AD60" i="37" s="1"/>
  <c r="AE60" i="37" s="1"/>
  <c r="AF60" i="37" s="1"/>
  <c r="AG60" i="37" s="1"/>
  <c r="AH60" i="37" s="1"/>
  <c r="AI60" i="37" s="1"/>
  <c r="AJ60" i="37" s="1"/>
  <c r="Z59" i="37"/>
  <c r="Y59" i="37"/>
  <c r="I59" i="37"/>
  <c r="AA59" i="37" s="1"/>
  <c r="AB59" i="37" s="1"/>
  <c r="AC59" i="37" s="1"/>
  <c r="AD59" i="37" s="1"/>
  <c r="AE59" i="37" s="1"/>
  <c r="AF59" i="37" s="1"/>
  <c r="AG59" i="37" s="1"/>
  <c r="AH59" i="37" s="1"/>
  <c r="AI59" i="37" s="1"/>
  <c r="AJ59" i="37" s="1"/>
  <c r="Y58" i="37"/>
  <c r="I58" i="37"/>
  <c r="AA58" i="37" s="1"/>
  <c r="Y56" i="37"/>
  <c r="I56" i="37"/>
  <c r="AA56" i="37" s="1"/>
  <c r="AB56" i="37" s="1"/>
  <c r="AC56" i="37" s="1"/>
  <c r="AD56" i="37" s="1"/>
  <c r="AE56" i="37" s="1"/>
  <c r="AF56" i="37" s="1"/>
  <c r="AG56" i="37" s="1"/>
  <c r="AH56" i="37" s="1"/>
  <c r="AI56" i="37" s="1"/>
  <c r="AJ56" i="37" s="1"/>
  <c r="AB55" i="37"/>
  <c r="AC55" i="37" s="1"/>
  <c r="AD55" i="37" s="1"/>
  <c r="AE55" i="37" s="1"/>
  <c r="AF55" i="37" s="1"/>
  <c r="AG55" i="37" s="1"/>
  <c r="AH55" i="37" s="1"/>
  <c r="AI55" i="37" s="1"/>
  <c r="AJ55" i="37" s="1"/>
  <c r="AA55" i="37"/>
  <c r="Z55" i="37"/>
  <c r="Y55" i="37"/>
  <c r="I55" i="37"/>
  <c r="Y54" i="37"/>
  <c r="I54" i="37"/>
  <c r="AA54" i="37" s="1"/>
  <c r="AB54" i="37" s="1"/>
  <c r="AC54" i="37" s="1"/>
  <c r="AD54" i="37" s="1"/>
  <c r="AE54" i="37" s="1"/>
  <c r="AF54" i="37" s="1"/>
  <c r="AG54" i="37" s="1"/>
  <c r="AH54" i="37" s="1"/>
  <c r="AI54" i="37" s="1"/>
  <c r="AJ54" i="37" s="1"/>
  <c r="AA53" i="37"/>
  <c r="AB53" i="37" s="1"/>
  <c r="AC53" i="37" s="1"/>
  <c r="AD53" i="37" s="1"/>
  <c r="AE53" i="37" s="1"/>
  <c r="AF53" i="37" s="1"/>
  <c r="AG53" i="37" s="1"/>
  <c r="AH53" i="37" s="1"/>
  <c r="AI53" i="37" s="1"/>
  <c r="AJ53" i="37" s="1"/>
  <c r="Z53" i="37"/>
  <c r="Y53" i="37"/>
  <c r="I53" i="37"/>
  <c r="Y51" i="37"/>
  <c r="I51" i="37"/>
  <c r="AA51" i="37" s="1"/>
  <c r="AB51" i="37" s="1"/>
  <c r="AC51" i="37" s="1"/>
  <c r="AD51" i="37" s="1"/>
  <c r="AE51" i="37" s="1"/>
  <c r="AF51" i="37" s="1"/>
  <c r="AG51" i="37" s="1"/>
  <c r="AH51" i="37" s="1"/>
  <c r="AI51" i="37" s="1"/>
  <c r="AJ51" i="37" s="1"/>
  <c r="AA50" i="37"/>
  <c r="AB50" i="37" s="1"/>
  <c r="AC50" i="37" s="1"/>
  <c r="AD50" i="37" s="1"/>
  <c r="AE50" i="37" s="1"/>
  <c r="AF50" i="37" s="1"/>
  <c r="AG50" i="37" s="1"/>
  <c r="AH50" i="37" s="1"/>
  <c r="AI50" i="37" s="1"/>
  <c r="AJ50" i="37" s="1"/>
  <c r="Z50" i="37"/>
  <c r="Y50" i="37"/>
  <c r="I50" i="37"/>
  <c r="AA49" i="37"/>
  <c r="AB49" i="37" s="1"/>
  <c r="AC49" i="37" s="1"/>
  <c r="AD49" i="37" s="1"/>
  <c r="AE49" i="37" s="1"/>
  <c r="AF49" i="37" s="1"/>
  <c r="AG49" i="37" s="1"/>
  <c r="AH49" i="37" s="1"/>
  <c r="AI49" i="37" s="1"/>
  <c r="AJ49" i="37" s="1"/>
  <c r="Y49" i="37"/>
  <c r="I49" i="37"/>
  <c r="Z49" i="37" s="1"/>
  <c r="Z48" i="37"/>
  <c r="Y48" i="37"/>
  <c r="I48" i="37"/>
  <c r="AA48" i="37" s="1"/>
  <c r="AB48" i="37" s="1"/>
  <c r="AC48" i="37" s="1"/>
  <c r="AD48" i="37" s="1"/>
  <c r="AE48" i="37" s="1"/>
  <c r="AF48" i="37" s="1"/>
  <c r="AG48" i="37" s="1"/>
  <c r="AH48" i="37" s="1"/>
  <c r="AI48" i="37" s="1"/>
  <c r="AJ48" i="37" s="1"/>
  <c r="AA47" i="37"/>
  <c r="AB47" i="37" s="1"/>
  <c r="AC47" i="37" s="1"/>
  <c r="AD47" i="37" s="1"/>
  <c r="AE47" i="37" s="1"/>
  <c r="AF47" i="37" s="1"/>
  <c r="AG47" i="37" s="1"/>
  <c r="AH47" i="37" s="1"/>
  <c r="AI47" i="37" s="1"/>
  <c r="AJ47" i="37" s="1"/>
  <c r="Y47" i="37"/>
  <c r="I47" i="37"/>
  <c r="Z47" i="37" s="1"/>
  <c r="Z46" i="37"/>
  <c r="Y46" i="37"/>
  <c r="I46" i="37"/>
  <c r="AA46" i="37" s="1"/>
  <c r="AB46" i="37" s="1"/>
  <c r="AC46" i="37" s="1"/>
  <c r="AD46" i="37" s="1"/>
  <c r="AE46" i="37" s="1"/>
  <c r="AF46" i="37" s="1"/>
  <c r="AG46" i="37" s="1"/>
  <c r="AH46" i="37" s="1"/>
  <c r="AI46" i="37" s="1"/>
  <c r="AJ46" i="37" s="1"/>
  <c r="AA45" i="37"/>
  <c r="Y45" i="37"/>
  <c r="I45" i="37"/>
  <c r="Z45" i="37" s="1"/>
  <c r="Y31" i="37"/>
  <c r="I31" i="37"/>
  <c r="AA31" i="37" s="1"/>
  <c r="AB31" i="37" s="1"/>
  <c r="AC31" i="37" s="1"/>
  <c r="AD31" i="37" s="1"/>
  <c r="AE31" i="37" s="1"/>
  <c r="AF31" i="37" s="1"/>
  <c r="AG31" i="37" s="1"/>
  <c r="AH31" i="37" s="1"/>
  <c r="AI31" i="37" s="1"/>
  <c r="AJ31" i="37" s="1"/>
  <c r="AB30" i="37"/>
  <c r="AC30" i="37" s="1"/>
  <c r="AD30" i="37" s="1"/>
  <c r="AE30" i="37" s="1"/>
  <c r="AF30" i="37" s="1"/>
  <c r="AG30" i="37" s="1"/>
  <c r="AH30" i="37" s="1"/>
  <c r="AI30" i="37" s="1"/>
  <c r="AJ30" i="37" s="1"/>
  <c r="AA30" i="37"/>
  <c r="Z30" i="37"/>
  <c r="Y30" i="37"/>
  <c r="I30" i="37"/>
  <c r="Y29" i="37"/>
  <c r="I29" i="37"/>
  <c r="AA29" i="37" s="1"/>
  <c r="Z27" i="37"/>
  <c r="Y27" i="37"/>
  <c r="I27" i="37"/>
  <c r="AA27" i="37" s="1"/>
  <c r="AB27" i="37" s="1"/>
  <c r="AC27" i="37" s="1"/>
  <c r="AD27" i="37" s="1"/>
  <c r="AE27" i="37" s="1"/>
  <c r="AF27" i="37" s="1"/>
  <c r="AG27" i="37" s="1"/>
  <c r="AH27" i="37" s="1"/>
  <c r="AI27" i="37" s="1"/>
  <c r="AJ27" i="37" s="1"/>
  <c r="Y26" i="37"/>
  <c r="I26" i="37"/>
  <c r="AA26" i="37" s="1"/>
  <c r="AA25" i="37"/>
  <c r="AB25" i="37" s="1"/>
  <c r="AC25" i="37" s="1"/>
  <c r="AD25" i="37" s="1"/>
  <c r="AE25" i="37" s="1"/>
  <c r="AF25" i="37" s="1"/>
  <c r="AG25" i="37" s="1"/>
  <c r="AH25" i="37" s="1"/>
  <c r="AI25" i="37" s="1"/>
  <c r="AJ25" i="37" s="1"/>
  <c r="Z25" i="37"/>
  <c r="Y25" i="37"/>
  <c r="I25" i="37"/>
  <c r="Y23" i="37"/>
  <c r="I23" i="37"/>
  <c r="AA23" i="37" s="1"/>
  <c r="AB23" i="37" s="1"/>
  <c r="AC23" i="37" s="1"/>
  <c r="AD23" i="37" s="1"/>
  <c r="AE23" i="37" s="1"/>
  <c r="AF23" i="37" s="1"/>
  <c r="AG23" i="37" s="1"/>
  <c r="AH23" i="37" s="1"/>
  <c r="AI23" i="37" s="1"/>
  <c r="AJ23" i="37" s="1"/>
  <c r="Z22" i="37"/>
  <c r="Y22" i="37"/>
  <c r="I22" i="37"/>
  <c r="AA22" i="37" s="1"/>
  <c r="AB22" i="37" s="1"/>
  <c r="AC22" i="37" s="1"/>
  <c r="AD22" i="37" s="1"/>
  <c r="AE22" i="37" s="1"/>
  <c r="AF22" i="37" s="1"/>
  <c r="AG22" i="37" s="1"/>
  <c r="AH22" i="37" s="1"/>
  <c r="AI22" i="37" s="1"/>
  <c r="AJ22" i="37" s="1"/>
  <c r="Y21" i="37"/>
  <c r="I21" i="37"/>
  <c r="AA21" i="37" s="1"/>
  <c r="AB21" i="37" s="1"/>
  <c r="AC21" i="37" s="1"/>
  <c r="AD21" i="37" s="1"/>
  <c r="AE21" i="37" s="1"/>
  <c r="AF21" i="37" s="1"/>
  <c r="AG21" i="37" s="1"/>
  <c r="AH21" i="37" s="1"/>
  <c r="AI21" i="37" s="1"/>
  <c r="AJ21" i="37" s="1"/>
  <c r="Y20" i="37"/>
  <c r="I20" i="37"/>
  <c r="AA20" i="37" s="1"/>
  <c r="AA18" i="37"/>
  <c r="AB18" i="37" s="1"/>
  <c r="AC18" i="37" s="1"/>
  <c r="AD18" i="37" s="1"/>
  <c r="AE18" i="37" s="1"/>
  <c r="AF18" i="37" s="1"/>
  <c r="AG18" i="37" s="1"/>
  <c r="AH18" i="37" s="1"/>
  <c r="AI18" i="37" s="1"/>
  <c r="AJ18" i="37" s="1"/>
  <c r="Z18" i="37"/>
  <c r="Y18" i="37"/>
  <c r="I18" i="37"/>
  <c r="Y17" i="37"/>
  <c r="I17" i="37"/>
  <c r="AA17" i="37" s="1"/>
  <c r="AB17" i="37" s="1"/>
  <c r="AC17" i="37" s="1"/>
  <c r="AD17" i="37" s="1"/>
  <c r="AE17" i="37" s="1"/>
  <c r="AF17" i="37" s="1"/>
  <c r="AG17" i="37" s="1"/>
  <c r="AH17" i="37" s="1"/>
  <c r="AI17" i="37" s="1"/>
  <c r="AJ17" i="37" s="1"/>
  <c r="AA16" i="37"/>
  <c r="AB16" i="37" s="1"/>
  <c r="AC16" i="37" s="1"/>
  <c r="AD16" i="37" s="1"/>
  <c r="AE16" i="37" s="1"/>
  <c r="AF16" i="37" s="1"/>
  <c r="AG16" i="37" s="1"/>
  <c r="AH16" i="37" s="1"/>
  <c r="AI16" i="37" s="1"/>
  <c r="AJ16" i="37" s="1"/>
  <c r="Z16" i="37"/>
  <c r="Y16" i="37"/>
  <c r="I16" i="37"/>
  <c r="Y15" i="37"/>
  <c r="I15" i="37"/>
  <c r="AA15" i="37" s="1"/>
  <c r="AB15" i="37" s="1"/>
  <c r="AC15" i="37" s="1"/>
  <c r="AD15" i="37" s="1"/>
  <c r="AE15" i="37" s="1"/>
  <c r="AF15" i="37" s="1"/>
  <c r="AG15" i="37" s="1"/>
  <c r="AH15" i="37" s="1"/>
  <c r="AI15" i="37" s="1"/>
  <c r="AJ15" i="37" s="1"/>
  <c r="AA14" i="37"/>
  <c r="AB14" i="37" s="1"/>
  <c r="AC14" i="37" s="1"/>
  <c r="AD14" i="37" s="1"/>
  <c r="AE14" i="37" s="1"/>
  <c r="AF14" i="37" s="1"/>
  <c r="AG14" i="37" s="1"/>
  <c r="AH14" i="37" s="1"/>
  <c r="AI14" i="37" s="1"/>
  <c r="AJ14" i="37" s="1"/>
  <c r="Z14" i="37"/>
  <c r="Y14" i="37"/>
  <c r="I14" i="37"/>
  <c r="Y13" i="37"/>
  <c r="I13" i="37"/>
  <c r="AA13" i="37" s="1"/>
  <c r="AB13" i="37" s="1"/>
  <c r="AC13" i="37" s="1"/>
  <c r="AD13" i="37" s="1"/>
  <c r="AE13" i="37" s="1"/>
  <c r="AF13" i="37" s="1"/>
  <c r="AG13" i="37" s="1"/>
  <c r="AH13" i="37" s="1"/>
  <c r="AI13" i="37" s="1"/>
  <c r="AJ13" i="37" s="1"/>
  <c r="AA12" i="37"/>
  <c r="AB12" i="37" s="1"/>
  <c r="AC12" i="37" s="1"/>
  <c r="AD12" i="37" s="1"/>
  <c r="AE12" i="37" s="1"/>
  <c r="AF12" i="37" s="1"/>
  <c r="AG12" i="37" s="1"/>
  <c r="AH12" i="37" s="1"/>
  <c r="AI12" i="37" s="1"/>
  <c r="AJ12" i="37" s="1"/>
  <c r="Z12" i="37"/>
  <c r="Y12" i="37"/>
  <c r="I12" i="37"/>
  <c r="G508" i="41" l="1"/>
  <c r="G586" i="41"/>
  <c r="G655" i="41"/>
  <c r="G723" i="41"/>
  <c r="G794" i="41"/>
  <c r="G829" i="41"/>
  <c r="G1051" i="41"/>
  <c r="G1137" i="41"/>
  <c r="G1224" i="41"/>
  <c r="G1490" i="41"/>
  <c r="G1514" i="41"/>
  <c r="G1527" i="41"/>
  <c r="G1584" i="41"/>
  <c r="G1620" i="41"/>
  <c r="G500" i="41"/>
  <c r="G614" i="41"/>
  <c r="G679" i="41"/>
  <c r="G747" i="41"/>
  <c r="G864" i="41"/>
  <c r="G1572" i="41"/>
  <c r="G482" i="41"/>
  <c r="G738" i="41"/>
  <c r="G810" i="41"/>
  <c r="G855" i="41"/>
  <c r="G927" i="41"/>
  <c r="G1286" i="41"/>
  <c r="G470" i="41"/>
  <c r="G639" i="41"/>
  <c r="G1567" i="41"/>
  <c r="G440" i="41"/>
  <c r="G585" i="41"/>
  <c r="G654" i="41"/>
  <c r="G722" i="41"/>
  <c r="G793" i="41"/>
  <c r="G839" i="41"/>
  <c r="G964" i="41"/>
  <c r="G1082" i="41"/>
  <c r="G1316" i="41"/>
  <c r="G1330" i="41"/>
  <c r="G1555" i="41"/>
  <c r="G431" i="41"/>
  <c r="G576" i="41"/>
  <c r="G623" i="41"/>
  <c r="G689" i="41"/>
  <c r="G757" i="41"/>
  <c r="G1161" i="41"/>
  <c r="G1179" i="41"/>
  <c r="G1434" i="41"/>
  <c r="G420" i="41"/>
  <c r="G566" i="41"/>
  <c r="G411" i="41"/>
  <c r="G557" i="41"/>
  <c r="G615" i="41"/>
  <c r="G680" i="41"/>
  <c r="G748" i="41"/>
  <c r="G854" i="41"/>
  <c r="G961" i="41"/>
  <c r="G1146" i="41"/>
  <c r="G1239" i="41"/>
  <c r="G1252" i="41"/>
  <c r="G1422" i="41"/>
  <c r="G1542" i="41"/>
  <c r="G1195" i="41"/>
  <c r="G1165" i="41"/>
  <c r="G1209" i="41"/>
  <c r="G1243" i="41"/>
  <c r="G1276" i="41"/>
  <c r="G1334" i="41"/>
  <c r="G1363" i="41"/>
  <c r="G1426" i="41"/>
  <c r="G1462" i="41"/>
  <c r="G1494" i="41"/>
  <c r="G1506" i="41"/>
  <c r="G1559" i="41"/>
  <c r="G1595" i="41"/>
  <c r="G1631" i="41"/>
  <c r="G1648" i="41"/>
  <c r="G1666" i="41"/>
  <c r="G1683" i="41"/>
  <c r="G1699" i="41"/>
  <c r="G1717" i="41"/>
  <c r="G1038" i="41"/>
  <c r="G1116" i="41"/>
  <c r="G1145" i="41"/>
  <c r="G1322" i="41"/>
  <c r="G1358" i="41"/>
  <c r="G1387" i="41"/>
  <c r="G1399" i="41"/>
  <c r="G1450" i="41"/>
  <c r="G1489" i="41"/>
  <c r="G1518" i="41"/>
  <c r="G1531" i="41"/>
  <c r="G1583" i="41"/>
  <c r="G1626" i="41"/>
  <c r="G1676" i="41"/>
  <c r="G1692" i="41"/>
  <c r="G1710" i="41"/>
  <c r="G2043" i="41"/>
  <c r="G2062" i="41"/>
  <c r="G2078" i="41"/>
  <c r="G2096" i="41"/>
  <c r="G2113" i="41"/>
  <c r="G2131" i="41"/>
  <c r="G2150" i="41"/>
  <c r="G2167" i="41"/>
  <c r="G2185" i="41"/>
  <c r="G2204" i="41"/>
  <c r="G2222" i="41"/>
  <c r="G2238" i="41"/>
  <c r="G2255" i="41"/>
  <c r="G2273" i="41"/>
  <c r="G2292" i="41"/>
  <c r="G2308" i="41"/>
  <c r="G2324" i="41"/>
  <c r="G2340" i="41"/>
  <c r="G2356" i="41"/>
  <c r="G2372" i="41"/>
  <c r="G1346" i="41"/>
  <c r="G1411" i="41"/>
  <c r="G1423" i="41"/>
  <c r="G1476" i="41"/>
  <c r="G1543" i="41"/>
  <c r="G1556" i="41"/>
  <c r="G1609" i="41"/>
  <c r="G1149" i="41"/>
  <c r="G1350" i="41"/>
  <c r="G1480" i="41"/>
  <c r="G1615" i="41"/>
  <c r="G985" i="41"/>
  <c r="G1091" i="41"/>
  <c r="G1128" i="41"/>
  <c r="G1191" i="41"/>
  <c r="G1196" i="41"/>
  <c r="G1338" i="41"/>
  <c r="G1374" i="41"/>
  <c r="G1403" i="41"/>
  <c r="G1415" i="41"/>
  <c r="G1466" i="41"/>
  <c r="G1505" i="41"/>
  <c r="G1535" i="41"/>
  <c r="G1547" i="41"/>
  <c r="G1599" i="41"/>
  <c r="G1646" i="41"/>
  <c r="C133" i="39"/>
  <c r="C324" i="39"/>
  <c r="C404" i="39"/>
  <c r="C781" i="39"/>
  <c r="C823" i="39"/>
  <c r="C845" i="39"/>
  <c r="C874" i="39"/>
  <c r="C939" i="39"/>
  <c r="C1052" i="39"/>
  <c r="C1087" i="39"/>
  <c r="C274" i="39"/>
  <c r="C360" i="39"/>
  <c r="C418" i="39"/>
  <c r="C449" i="39"/>
  <c r="C505" i="39"/>
  <c r="C537" i="39"/>
  <c r="C569" i="39"/>
  <c r="C603" i="39"/>
  <c r="C643" i="39"/>
  <c r="C678" i="39"/>
  <c r="C1377" i="39"/>
  <c r="C2082" i="39"/>
  <c r="C81" i="39"/>
  <c r="C566" i="39"/>
  <c r="C600" i="39"/>
  <c r="C640" i="39"/>
  <c r="C2044" i="39"/>
  <c r="C49" i="39"/>
  <c r="C361" i="39"/>
  <c r="C452" i="39"/>
  <c r="C483" i="39"/>
  <c r="C15" i="39"/>
  <c r="C402" i="39"/>
  <c r="C433" i="39"/>
  <c r="C517" i="39"/>
  <c r="C549" i="39"/>
  <c r="C583" i="39"/>
  <c r="C617" i="39"/>
  <c r="C768" i="39"/>
  <c r="C926" i="39"/>
  <c r="C996" i="39"/>
  <c r="C1075" i="39"/>
  <c r="C1081" i="39"/>
  <c r="C1165" i="39"/>
  <c r="C1529" i="39"/>
  <c r="C1841" i="39"/>
  <c r="C2012" i="39"/>
  <c r="C272" i="39"/>
  <c r="C470" i="39"/>
  <c r="C665" i="39"/>
  <c r="C696" i="39"/>
  <c r="C737" i="39"/>
  <c r="C832" i="39"/>
  <c r="C957" i="39"/>
  <c r="C1000" i="39"/>
  <c r="C1022" i="39"/>
  <c r="C1118" i="39"/>
  <c r="C1169" i="39"/>
  <c r="C1208" i="39"/>
  <c r="C1234" i="39"/>
  <c r="C1296" i="39"/>
  <c r="C1507" i="39"/>
  <c r="C1735" i="39"/>
  <c r="C1759" i="39"/>
  <c r="C1783" i="39"/>
  <c r="C2009" i="39"/>
  <c r="C773" i="39"/>
  <c r="C1082" i="39"/>
  <c r="C1657" i="39"/>
  <c r="C757" i="39"/>
  <c r="C1001" i="39"/>
  <c r="C1170" i="39"/>
  <c r="C1268" i="39"/>
  <c r="C1193" i="39"/>
  <c r="C1251" i="39"/>
  <c r="C1327" i="39"/>
  <c r="C1441" i="39"/>
  <c r="C1463" i="39"/>
  <c r="C1575" i="39"/>
  <c r="C1597" i="39"/>
  <c r="C1626" i="39"/>
  <c r="C1799" i="39"/>
  <c r="C718" i="39"/>
  <c r="C985" i="39"/>
  <c r="C1064" i="39"/>
  <c r="C1133" i="39"/>
  <c r="C1212" i="39"/>
  <c r="C1239" i="39"/>
  <c r="C1712" i="39"/>
  <c r="C1741" i="39"/>
  <c r="C969" i="39"/>
  <c r="C1083" i="39"/>
  <c r="C1152" i="39"/>
  <c r="C1232" i="39"/>
  <c r="C1265" i="39"/>
  <c r="C1288" i="39"/>
  <c r="C1302" i="39"/>
  <c r="C1359" i="39"/>
  <c r="C1383" i="39"/>
  <c r="C1412" i="39"/>
  <c r="C1489" i="39"/>
  <c r="C1513" i="39"/>
  <c r="C1544" i="39"/>
  <c r="C1623" i="39"/>
  <c r="C1647" i="39"/>
  <c r="C1765" i="39"/>
  <c r="C2132" i="39"/>
  <c r="C1173" i="39"/>
  <c r="C1678" i="39"/>
  <c r="C1709" i="39"/>
  <c r="C1828" i="39"/>
  <c r="C1862" i="39"/>
  <c r="C1894" i="39"/>
  <c r="C1928" i="39"/>
  <c r="C1964" i="39"/>
  <c r="C1996" i="39"/>
  <c r="C2028" i="39"/>
  <c r="C2062" i="39"/>
  <c r="C2100" i="39"/>
  <c r="C919" i="39"/>
  <c r="C1134" i="39"/>
  <c r="C1252" i="39"/>
  <c r="C903" i="39"/>
  <c r="C1153" i="39"/>
  <c r="C1233" i="39"/>
  <c r="C1321" i="39"/>
  <c r="C1345" i="39"/>
  <c r="C1457" i="39"/>
  <c r="C1479" i="39"/>
  <c r="C1591" i="39"/>
  <c r="C1613" i="39"/>
  <c r="C1697" i="39"/>
  <c r="C1793" i="39"/>
  <c r="C2119" i="39"/>
  <c r="C887" i="39"/>
  <c r="C1032" i="39"/>
  <c r="C1099" i="39"/>
  <c r="C1219" i="39"/>
  <c r="C1332" i="39"/>
  <c r="C1815" i="39"/>
  <c r="C1847" i="39"/>
  <c r="C1881" i="39"/>
  <c r="C1915" i="39"/>
  <c r="C1947" i="39"/>
  <c r="C1983" i="39"/>
  <c r="C2015" i="39"/>
  <c r="C2047" i="39"/>
  <c r="C2085" i="39"/>
  <c r="C24" i="38"/>
  <c r="C141" i="38"/>
  <c r="C186" i="38"/>
  <c r="C269" i="38"/>
  <c r="C314" i="38"/>
  <c r="C370" i="38"/>
  <c r="C450" i="38"/>
  <c r="C644" i="38"/>
  <c r="C878" i="38"/>
  <c r="C889" i="38"/>
  <c r="C907" i="38"/>
  <c r="C1068" i="38"/>
  <c r="C1281" i="38"/>
  <c r="C1495" i="38"/>
  <c r="C1518" i="38"/>
  <c r="C200" i="38"/>
  <c r="C245" i="38"/>
  <c r="C330" i="38"/>
  <c r="C414" i="38"/>
  <c r="C454" i="38"/>
  <c r="C784" i="38"/>
  <c r="C864" i="38"/>
  <c r="C72" i="38"/>
  <c r="C117" i="38"/>
  <c r="C21" i="38"/>
  <c r="C45" i="38"/>
  <c r="C93" i="38"/>
  <c r="C138" i="38"/>
  <c r="C221" i="38"/>
  <c r="C266" i="38"/>
  <c r="C483" i="38"/>
  <c r="C529" i="38"/>
  <c r="C598" i="38"/>
  <c r="C677" i="38"/>
  <c r="C727" i="38"/>
  <c r="C875" i="38"/>
  <c r="C977" i="38"/>
  <c r="C1043" i="38"/>
  <c r="C1252" i="38"/>
  <c r="C1274" i="38"/>
  <c r="C1372" i="38"/>
  <c r="C1481" i="38"/>
  <c r="C565" i="38"/>
  <c r="C634" i="38"/>
  <c r="C1693" i="38"/>
  <c r="C229" i="38"/>
  <c r="C470" i="38"/>
  <c r="C624" i="38"/>
  <c r="C707" i="38"/>
  <c r="C829" i="38"/>
  <c r="C1333" i="38"/>
  <c r="C1355" i="38"/>
  <c r="C101" i="38"/>
  <c r="C184" i="38"/>
  <c r="C312" i="38"/>
  <c r="C398" i="38"/>
  <c r="C53" i="38"/>
  <c r="C77" i="38"/>
  <c r="C122" i="38"/>
  <c r="C205" i="38"/>
  <c r="C250" i="38"/>
  <c r="C335" i="38"/>
  <c r="C354" i="38"/>
  <c r="C437" i="38"/>
  <c r="C506" i="38"/>
  <c r="C762" i="38"/>
  <c r="C833" i="38"/>
  <c r="C931" i="38"/>
  <c r="C1018" i="38"/>
  <c r="C1033" i="38"/>
  <c r="C1235" i="38"/>
  <c r="C1326" i="38"/>
  <c r="C1446" i="38"/>
  <c r="C1602" i="38"/>
  <c r="C743" i="38"/>
  <c r="C841" i="38"/>
  <c r="C929" i="38"/>
  <c r="C1097" i="38"/>
  <c r="C1342" i="38"/>
  <c r="C1465" i="38"/>
  <c r="C1808" i="38"/>
  <c r="C404" i="38"/>
  <c r="C534" i="38"/>
  <c r="C649" i="38"/>
  <c r="C817" i="38"/>
  <c r="C971" i="38"/>
  <c r="C985" i="38"/>
  <c r="C1006" i="38"/>
  <c r="C1020" i="38"/>
  <c r="C1073" i="38"/>
  <c r="C1129" i="38"/>
  <c r="C1161" i="38"/>
  <c r="C1193" i="38"/>
  <c r="C1225" i="38"/>
  <c r="C1423" i="38"/>
  <c r="C1504" i="38"/>
  <c r="C1757" i="38"/>
  <c r="C2397" i="38"/>
  <c r="C385" i="38"/>
  <c r="C521" i="38"/>
  <c r="C646" i="38"/>
  <c r="C796" i="38"/>
  <c r="C859" i="38"/>
  <c r="C1876" i="38"/>
  <c r="C2318" i="38"/>
  <c r="C2535" i="38"/>
  <c r="C353" i="38"/>
  <c r="C505" i="38"/>
  <c r="C633" i="38"/>
  <c r="C793" i="38"/>
  <c r="C891" i="38"/>
  <c r="C905" i="38"/>
  <c r="C926" i="38"/>
  <c r="C940" i="38"/>
  <c r="C1226" i="38"/>
  <c r="C1371" i="38"/>
  <c r="C1413" i="38"/>
  <c r="C1452" i="38"/>
  <c r="C1466" i="38"/>
  <c r="C1534" i="38"/>
  <c r="C1779" i="38"/>
  <c r="C486" i="38"/>
  <c r="C614" i="38"/>
  <c r="C780" i="38"/>
  <c r="C811" i="38"/>
  <c r="C825" i="38"/>
  <c r="C846" i="38"/>
  <c r="C860" i="38"/>
  <c r="C913" i="38"/>
  <c r="C1067" i="38"/>
  <c r="C1081" i="38"/>
  <c r="C1102" i="38"/>
  <c r="C1116" i="38"/>
  <c r="C1148" i="38"/>
  <c r="C1180" i="38"/>
  <c r="C1248" i="38"/>
  <c r="C1491" i="38"/>
  <c r="C1574" i="38"/>
  <c r="C2191" i="38"/>
  <c r="C473" i="38"/>
  <c r="C601" i="38"/>
  <c r="C697" i="38"/>
  <c r="C777" i="38"/>
  <c r="C801" i="38"/>
  <c r="C955" i="38"/>
  <c r="C969" i="38"/>
  <c r="C990" i="38"/>
  <c r="C1004" i="38"/>
  <c r="C1057" i="38"/>
  <c r="C1277" i="38"/>
  <c r="C1319" i="38"/>
  <c r="C1358" i="38"/>
  <c r="C1400" i="38"/>
  <c r="C1622" i="38"/>
  <c r="C1722" i="38"/>
  <c r="C2275" i="38"/>
  <c r="C2286" i="38"/>
  <c r="C1418" i="38"/>
  <c r="C1607" i="38"/>
  <c r="C1683" i="38"/>
  <c r="C1730" i="38"/>
  <c r="C1755" i="38"/>
  <c r="C1762" i="38"/>
  <c r="C1850" i="38"/>
  <c r="C1926" i="38"/>
  <c r="C1970" i="38"/>
  <c r="C2046" i="38"/>
  <c r="C2126" i="38"/>
  <c r="C2254" i="38"/>
  <c r="C2432" i="38"/>
  <c r="C2506" i="38"/>
  <c r="C1402" i="38"/>
  <c r="C1655" i="38"/>
  <c r="C1734" i="38"/>
  <c r="C1948" i="38"/>
  <c r="C2343" i="38"/>
  <c r="C2525" i="38"/>
  <c r="C2654" i="38"/>
  <c r="C1386" i="38"/>
  <c r="C1590" i="38"/>
  <c r="C1614" i="38"/>
  <c r="C1723" i="38"/>
  <c r="C1821" i="38"/>
  <c r="C1843" i="38"/>
  <c r="C2038" i="38"/>
  <c r="C2054" i="38"/>
  <c r="C2240" i="38"/>
  <c r="C2410" i="38"/>
  <c r="C2632" i="38"/>
  <c r="C2762" i="38"/>
  <c r="C1306" i="38"/>
  <c r="C1564" i="38"/>
  <c r="C1789" i="38"/>
  <c r="C2310" i="38"/>
  <c r="C2493" i="38"/>
  <c r="C1290" i="38"/>
  <c r="C1547" i="38"/>
  <c r="C1667" i="38"/>
  <c r="C1699" i="38"/>
  <c r="C1886" i="38"/>
  <c r="C1908" i="38"/>
  <c r="C2005" i="38"/>
  <c r="C2081" i="38"/>
  <c r="C2106" i="38"/>
  <c r="C2201" i="38"/>
  <c r="C2303" i="38"/>
  <c r="C2378" i="38"/>
  <c r="C2737" i="38"/>
  <c r="C2871" i="38"/>
  <c r="C1648" i="38"/>
  <c r="C1682" i="38"/>
  <c r="C1696" i="38"/>
  <c r="C1731" i="38"/>
  <c r="C1759" i="38"/>
  <c r="C2103" i="38"/>
  <c r="C2139" i="38"/>
  <c r="C2252" i="38"/>
  <c r="C2544" i="38"/>
  <c r="C2577" i="38"/>
  <c r="C2609" i="38"/>
  <c r="C2641" i="38"/>
  <c r="C2673" i="38"/>
  <c r="C2706" i="38"/>
  <c r="C2738" i="38"/>
  <c r="C2771" i="38"/>
  <c r="C2804" i="38"/>
  <c r="C2838" i="38"/>
  <c r="C2872" i="38"/>
  <c r="C2907" i="38"/>
  <c r="C2944" i="38"/>
  <c r="C1632" i="38"/>
  <c r="C1679" i="38"/>
  <c r="C1707" i="38"/>
  <c r="C1728" i="38"/>
  <c r="C1763" i="38"/>
  <c r="C2136" i="38"/>
  <c r="C2173" i="38"/>
  <c r="C2384" i="38"/>
  <c r="C2416" i="38"/>
  <c r="C2448" i="38"/>
  <c r="C2480" i="38"/>
  <c r="C2512" i="38"/>
  <c r="C2692" i="38"/>
  <c r="C2724" i="38"/>
  <c r="C2757" i="38"/>
  <c r="C2790" i="38"/>
  <c r="C2822" i="38"/>
  <c r="C2857" i="38"/>
  <c r="C2890" i="38"/>
  <c r="C2927" i="38"/>
  <c r="C2963" i="38"/>
  <c r="C2284" i="38"/>
  <c r="C1739" i="38"/>
  <c r="C1760" i="38"/>
  <c r="C2156" i="38"/>
  <c r="C2170" i="38"/>
  <c r="C2207" i="38"/>
  <c r="C2541" i="38"/>
  <c r="C2574" i="38"/>
  <c r="C2606" i="38"/>
  <c r="C2638" i="38"/>
  <c r="C2670" i="38"/>
  <c r="C2703" i="38"/>
  <c r="C2735" i="38"/>
  <c r="C2768" i="38"/>
  <c r="C2801" i="38"/>
  <c r="C2835" i="38"/>
  <c r="C2869" i="38"/>
  <c r="C2903" i="38"/>
  <c r="C2941" i="38"/>
  <c r="C2994" i="38"/>
  <c r="C1666" i="38"/>
  <c r="C1680" i="38"/>
  <c r="C1750" i="38"/>
  <c r="C1771" i="38"/>
  <c r="C2204" i="38"/>
  <c r="C1715" i="38"/>
  <c r="C1743" i="38"/>
  <c r="C2070" i="38"/>
  <c r="C2085" i="38"/>
  <c r="C2122" i="38"/>
  <c r="C2236" i="38"/>
  <c r="C1691" i="38"/>
  <c r="C1712" i="38"/>
  <c r="C1747" i="38"/>
  <c r="C2119" i="38"/>
  <c r="C2157" i="38"/>
  <c r="C2528" i="38"/>
  <c r="C2561" i="38"/>
  <c r="C2593" i="38"/>
  <c r="C2625" i="38"/>
  <c r="C2657" i="38"/>
  <c r="C2689" i="38"/>
  <c r="C2722" i="38"/>
  <c r="C2755" i="38"/>
  <c r="C2787" i="38"/>
  <c r="C2820" i="38"/>
  <c r="C2855" i="38"/>
  <c r="C2888" i="38"/>
  <c r="C2924" i="38"/>
  <c r="C2961" i="38"/>
  <c r="C2995" i="38"/>
  <c r="AB20" i="37"/>
  <c r="AC20" i="37" s="1"/>
  <c r="AD20" i="37" s="1"/>
  <c r="AE20" i="37" s="1"/>
  <c r="AF20" i="37" s="1"/>
  <c r="AG20" i="37" s="1"/>
  <c r="AH20" i="37" s="1"/>
  <c r="AI20" i="37" s="1"/>
  <c r="AJ20" i="37" s="1"/>
  <c r="AN13" i="37"/>
  <c r="AO13" i="37" s="1"/>
  <c r="AP13" i="37" s="1"/>
  <c r="AQ13" i="37" s="1"/>
  <c r="AR13" i="37" s="1"/>
  <c r="AS13" i="37" s="1"/>
  <c r="AT13" i="37" s="1"/>
  <c r="AU13" i="37" s="1"/>
  <c r="AV13" i="37" s="1"/>
  <c r="AW13" i="37" s="1"/>
  <c r="AN45" i="37"/>
  <c r="AO45" i="37" s="1"/>
  <c r="AP45" i="37" s="1"/>
  <c r="AQ45" i="37" s="1"/>
  <c r="AR45" i="37" s="1"/>
  <c r="AS45" i="37" s="1"/>
  <c r="AT45" i="37" s="1"/>
  <c r="AU45" i="37" s="1"/>
  <c r="AV45" i="37" s="1"/>
  <c r="AW45" i="37" s="1"/>
  <c r="AB58" i="37"/>
  <c r="AC58" i="37" s="1"/>
  <c r="AD58" i="37" s="1"/>
  <c r="AE58" i="37" s="1"/>
  <c r="AF58" i="37" s="1"/>
  <c r="AG58" i="37" s="1"/>
  <c r="AH58" i="37" s="1"/>
  <c r="AI58" i="37" s="1"/>
  <c r="AJ58" i="37" s="1"/>
  <c r="AN47" i="37"/>
  <c r="AO47" i="37" s="1"/>
  <c r="AP47" i="37" s="1"/>
  <c r="AQ47" i="37" s="1"/>
  <c r="AR47" i="37" s="1"/>
  <c r="AS47" i="37" s="1"/>
  <c r="AT47" i="37" s="1"/>
  <c r="AU47" i="37" s="1"/>
  <c r="AV47" i="37" s="1"/>
  <c r="AW47" i="37" s="1"/>
  <c r="AB29" i="37"/>
  <c r="AC29" i="37" s="1"/>
  <c r="AD29" i="37" s="1"/>
  <c r="AE29" i="37" s="1"/>
  <c r="AF29" i="37" s="1"/>
  <c r="AG29" i="37" s="1"/>
  <c r="AH29" i="37" s="1"/>
  <c r="AI29" i="37" s="1"/>
  <c r="AJ29" i="37" s="1"/>
  <c r="AN15" i="37"/>
  <c r="AO15" i="37" s="1"/>
  <c r="AP15" i="37" s="1"/>
  <c r="AQ15" i="37" s="1"/>
  <c r="AR15" i="37" s="1"/>
  <c r="AS15" i="37" s="1"/>
  <c r="AT15" i="37" s="1"/>
  <c r="AU15" i="37" s="1"/>
  <c r="AV15" i="37" s="1"/>
  <c r="AW15" i="37" s="1"/>
  <c r="AN14" i="37"/>
  <c r="AO14" i="37" s="1"/>
  <c r="AP14" i="37" s="1"/>
  <c r="AQ14" i="37" s="1"/>
  <c r="AR14" i="37" s="1"/>
  <c r="AS14" i="37" s="1"/>
  <c r="AT14" i="37" s="1"/>
  <c r="AU14" i="37" s="1"/>
  <c r="AV14" i="37" s="1"/>
  <c r="AW14" i="37" s="1"/>
  <c r="AB26" i="37"/>
  <c r="AC26" i="37" s="1"/>
  <c r="AD26" i="37" s="1"/>
  <c r="AE26" i="37" s="1"/>
  <c r="AF26" i="37" s="1"/>
  <c r="AG26" i="37" s="1"/>
  <c r="AH26" i="37" s="1"/>
  <c r="AI26" i="37" s="1"/>
  <c r="AJ26" i="37" s="1"/>
  <c r="AB45" i="37"/>
  <c r="AC45" i="37" s="1"/>
  <c r="AD45" i="37" s="1"/>
  <c r="AE45" i="37" s="1"/>
  <c r="AF45" i="37" s="1"/>
  <c r="AG45" i="37" s="1"/>
  <c r="AH45" i="37" s="1"/>
  <c r="AI45" i="37" s="1"/>
  <c r="AJ45" i="37" s="1"/>
  <c r="AN12" i="37"/>
  <c r="AO12" i="37" s="1"/>
  <c r="AP12" i="37" s="1"/>
  <c r="AQ12" i="37" s="1"/>
  <c r="AR12" i="37" s="1"/>
  <c r="AS12" i="37" s="1"/>
  <c r="AT12" i="37" s="1"/>
  <c r="AU12" i="37" s="1"/>
  <c r="AV12" i="37" s="1"/>
  <c r="AW12" i="37" s="1"/>
  <c r="Z31" i="37"/>
  <c r="Z17" i="37"/>
  <c r="AN46" i="37"/>
  <c r="AO46" i="37" s="1"/>
  <c r="AP46" i="37" s="1"/>
  <c r="AQ46" i="37" s="1"/>
  <c r="AR46" i="37" s="1"/>
  <c r="AS46" i="37" s="1"/>
  <c r="AT46" i="37" s="1"/>
  <c r="AU46" i="37" s="1"/>
  <c r="AV46" i="37" s="1"/>
  <c r="AW46" i="37" s="1"/>
  <c r="AN48" i="37"/>
  <c r="AO48" i="37" s="1"/>
  <c r="AP48" i="37" s="1"/>
  <c r="AQ48" i="37" s="1"/>
  <c r="AR48" i="37" s="1"/>
  <c r="AS48" i="37" s="1"/>
  <c r="AT48" i="37" s="1"/>
  <c r="AU48" i="37" s="1"/>
  <c r="AV48" i="37" s="1"/>
  <c r="AW48" i="37" s="1"/>
  <c r="Z54" i="37"/>
  <c r="Z23" i="37"/>
  <c r="Z60" i="37"/>
  <c r="AA77" i="37"/>
  <c r="AB77" i="37" s="1"/>
  <c r="AC77" i="37" s="1"/>
  <c r="AD77" i="37" s="1"/>
  <c r="AE77" i="37" s="1"/>
  <c r="AF77" i="37" s="1"/>
  <c r="AG77" i="37" s="1"/>
  <c r="AH77" i="37" s="1"/>
  <c r="AI77" i="37" s="1"/>
  <c r="AJ77" i="37" s="1"/>
  <c r="AA76" i="37"/>
  <c r="AB76" i="37" s="1"/>
  <c r="AC76" i="37" s="1"/>
  <c r="AD76" i="37" s="1"/>
  <c r="AE76" i="37" s="1"/>
  <c r="AF76" i="37" s="1"/>
  <c r="AG76" i="37" s="1"/>
  <c r="AH76" i="37" s="1"/>
  <c r="AI76" i="37" s="1"/>
  <c r="AJ76" i="37" s="1"/>
  <c r="Z29" i="37"/>
  <c r="Z51" i="37"/>
  <c r="AM45" i="37" s="1"/>
  <c r="Z21" i="37"/>
  <c r="Z58" i="37"/>
  <c r="AM47" i="37" s="1"/>
  <c r="Z20" i="37"/>
  <c r="AM13" i="37" s="1"/>
  <c r="Z56" i="37"/>
  <c r="Z13" i="37"/>
  <c r="Z15" i="37"/>
  <c r="Z26" i="37"/>
  <c r="AM14" i="37" s="1"/>
  <c r="Z63" i="37"/>
  <c r="AM48" i="37" s="1"/>
  <c r="AM15" i="37" l="1"/>
  <c r="AM12" i="37"/>
  <c r="Z76" i="37"/>
  <c r="Z77" i="37"/>
  <c r="AM46" i="37"/>
</calcChain>
</file>

<file path=xl/sharedStrings.xml><?xml version="1.0" encoding="utf-8"?>
<sst xmlns="http://schemas.openxmlformats.org/spreadsheetml/2006/main" count="39638" uniqueCount="13242">
  <si>
    <t>unit</t>
  </si>
  <si>
    <t xml:space="preserve">Materials, metals, ferro, stainless steel </t>
  </si>
  <si>
    <t xml:space="preserve">Materials, metals, ferro, steel automation </t>
  </si>
  <si>
    <t xml:space="preserve">Materials, metals, ferro, steel cast </t>
  </si>
  <si>
    <t xml:space="preserve">Materials, metals, ferro, steel construction </t>
  </si>
  <si>
    <t xml:space="preserve">Materials, metals, ferro, steel draw </t>
  </si>
  <si>
    <t xml:space="preserve">Materials, metals, ferro, steel high grade </t>
  </si>
  <si>
    <t xml:space="preserve">Materials, metals, ferro, steel high temperature </t>
  </si>
  <si>
    <t xml:space="preserve">Materials, metals, ferro, steel low temperature </t>
  </si>
  <si>
    <t xml:space="preserve">Materials, metals, ferro, steel spring </t>
  </si>
  <si>
    <t xml:space="preserve">Materials, metals, non ferro, aluminiums </t>
  </si>
  <si>
    <t xml:space="preserve">Materials, metals, non ferro, coppers </t>
  </si>
  <si>
    <t xml:space="preserve">m </t>
  </si>
  <si>
    <t>p</t>
  </si>
  <si>
    <t>.</t>
  </si>
  <si>
    <t>Carbon</t>
  </si>
  <si>
    <t>eco-costs</t>
  </si>
  <si>
    <t>m2</t>
  </si>
  <si>
    <t>human health</t>
  </si>
  <si>
    <t>(Total)</t>
  </si>
  <si>
    <t>Total</t>
  </si>
  <si>
    <t>End of Life</t>
  </si>
  <si>
    <t>footprint</t>
  </si>
  <si>
    <t>CED</t>
  </si>
  <si>
    <t>tkm</t>
  </si>
  <si>
    <t>Processing, non-ferro</t>
  </si>
  <si>
    <t>This database provides data on the eco-costs on several aggregation levels:</t>
  </si>
  <si>
    <t xml:space="preserve"> </t>
  </si>
  <si>
    <t>Process</t>
  </si>
  <si>
    <t>MJ</t>
  </si>
  <si>
    <t>The LCA calculation model can be depicted as follows:</t>
  </si>
  <si>
    <t>euro</t>
  </si>
  <si>
    <t>ecotoxicity</t>
  </si>
  <si>
    <t>kg</t>
  </si>
  <si>
    <t>m3</t>
  </si>
  <si>
    <t>- emisssion data of pure substances which are emitted: tab "emissions full lists" (the charaterisation tables)</t>
  </si>
  <si>
    <t>m3km</t>
  </si>
  <si>
    <t xml:space="preserve">waste treatment,  municipal waste incineration with electricity, elastomers </t>
  </si>
  <si>
    <t xml:space="preserve">waste treatment,  municipal waste incineration with electricity, others </t>
  </si>
  <si>
    <t xml:space="preserve">waste treatment,  municipal waste incineration with electricity, thermosets </t>
  </si>
  <si>
    <t xml:space="preserve">waste treatment,  municipal waste incineration with electricity, thermoplastics </t>
  </si>
  <si>
    <t>A.020.01</t>
  </si>
  <si>
    <t>A.030.04</t>
  </si>
  <si>
    <t>A.040.01</t>
  </si>
  <si>
    <t>A.040.03</t>
  </si>
  <si>
    <t>A.040.05</t>
  </si>
  <si>
    <t>A.060.01</t>
  </si>
  <si>
    <t>A.070.08</t>
  </si>
  <si>
    <t>A.080.01</t>
  </si>
  <si>
    <t>A.090.01</t>
  </si>
  <si>
    <t>A.100.04</t>
  </si>
  <si>
    <t>A.100.08</t>
  </si>
  <si>
    <t>A.100.10</t>
  </si>
  <si>
    <t>A.100.12</t>
  </si>
  <si>
    <t>A.100.14</t>
  </si>
  <si>
    <t>A.100.16</t>
  </si>
  <si>
    <t>A.100.18</t>
  </si>
  <si>
    <t>A.100.20</t>
  </si>
  <si>
    <t>A.120.01</t>
  </si>
  <si>
    <t>A.160.02</t>
  </si>
  <si>
    <t>C.010.01</t>
  </si>
  <si>
    <t>F.010.01</t>
  </si>
  <si>
    <t xml:space="preserve">waste treatment, co-firing power plant elastomers </t>
  </si>
  <si>
    <t xml:space="preserve">waste treatment, co-firing power plant others </t>
  </si>
  <si>
    <t xml:space="preserve">waste treatment, co-firing power plant thermoplastics </t>
  </si>
  <si>
    <t xml:space="preserve">waste treatment, co-firing power plant thermosets </t>
  </si>
  <si>
    <t>waste treatment, combustion in small elec. power plant</t>
  </si>
  <si>
    <t>land-use</t>
  </si>
  <si>
    <t>scarcity</t>
  </si>
  <si>
    <t xml:space="preserve">carbon </t>
  </si>
  <si>
    <t>water</t>
  </si>
  <si>
    <t>materials, agricultural, animal production</t>
  </si>
  <si>
    <t>A.010.02</t>
  </si>
  <si>
    <t>A.010.06</t>
  </si>
  <si>
    <t>A.030.02</t>
  </si>
  <si>
    <t>A.030.06</t>
  </si>
  <si>
    <t>A.030.08</t>
  </si>
  <si>
    <t>A.040.09</t>
  </si>
  <si>
    <t>A.050.04</t>
  </si>
  <si>
    <t>A.070.06</t>
  </si>
  <si>
    <t>A.070.07</t>
  </si>
  <si>
    <t>A.070.09</t>
  </si>
  <si>
    <t>A.070.10</t>
  </si>
  <si>
    <t>A.080.02</t>
  </si>
  <si>
    <t>A.100.06</t>
  </si>
  <si>
    <t>Materials, metals, non ferro, nickels</t>
  </si>
  <si>
    <t>Materials, metals, non ferro, titaniums</t>
  </si>
  <si>
    <t>Materials, metals, non ferro, zincs</t>
  </si>
  <si>
    <t>A.150.01</t>
  </si>
  <si>
    <t>A.130.01</t>
  </si>
  <si>
    <t>A.130.03</t>
  </si>
  <si>
    <t>A.130.05</t>
  </si>
  <si>
    <t>A.140.01</t>
  </si>
  <si>
    <t>A.160.01</t>
  </si>
  <si>
    <t>Materials, wood, Class I (&gt;25y)</t>
  </si>
  <si>
    <t>Materials, wood, Class II (15-25y)</t>
  </si>
  <si>
    <t>A.160.03</t>
  </si>
  <si>
    <t>A.160.04</t>
  </si>
  <si>
    <t>Materials, wood, Class III (10-15y)</t>
  </si>
  <si>
    <t>Materials, wood, Class IV (5-10y)</t>
  </si>
  <si>
    <t>A.160.05</t>
  </si>
  <si>
    <t>Materials, wood, Class V (&lt;5y)</t>
  </si>
  <si>
    <t>A.160.06</t>
  </si>
  <si>
    <t>Materials, wood, unknown durability</t>
  </si>
  <si>
    <t>Materials, wood, products</t>
  </si>
  <si>
    <t>A.160.09</t>
  </si>
  <si>
    <t>Energy, electricity by fuel</t>
  </si>
  <si>
    <t>B.030.01</t>
  </si>
  <si>
    <t>B.040.01</t>
  </si>
  <si>
    <t>B.050.01</t>
  </si>
  <si>
    <t>Energy, heat</t>
  </si>
  <si>
    <t>Processing, metals, chipless shaping (plus laser machining)</t>
  </si>
  <si>
    <t>Processing, metals, chipping per kg removed, the ecoburden of the removed materials in Idemat not included, in Ecoinvent included</t>
  </si>
  <si>
    <t xml:space="preserve">Processing, metals, coating </t>
  </si>
  <si>
    <t>Processing, metals, welding steel</t>
  </si>
  <si>
    <t>Processing, plastics</t>
  </si>
  <si>
    <t>Processing, wood</t>
  </si>
  <si>
    <t>s</t>
  </si>
  <si>
    <t>A.010.02.101</t>
  </si>
  <si>
    <t>A.010.02.102</t>
  </si>
  <si>
    <t>A.010.06.101</t>
  </si>
  <si>
    <t>A.010.06.102</t>
  </si>
  <si>
    <t>A.010.06.103</t>
  </si>
  <si>
    <t>A.010.06.104</t>
  </si>
  <si>
    <t>A.020.01.101</t>
  </si>
  <si>
    <t>A.020.01.102</t>
  </si>
  <si>
    <t>A.020.01.103</t>
  </si>
  <si>
    <t>A.020.01.104</t>
  </si>
  <si>
    <t>A.020.01.105</t>
  </si>
  <si>
    <t>A.020.01.106</t>
  </si>
  <si>
    <t>A.020.01.107</t>
  </si>
  <si>
    <t>A.020.01.108</t>
  </si>
  <si>
    <t>A.020.01.109</t>
  </si>
  <si>
    <t>A.020.01.110</t>
  </si>
  <si>
    <t>A.020.01.111</t>
  </si>
  <si>
    <t>A.020.01.112</t>
  </si>
  <si>
    <t>A.020.01.113</t>
  </si>
  <si>
    <t>A.030.02.101</t>
  </si>
  <si>
    <t>A.030.04.101</t>
  </si>
  <si>
    <t>A.030.06.101</t>
  </si>
  <si>
    <t>A.030.06.102</t>
  </si>
  <si>
    <t>A.030.06.103</t>
  </si>
  <si>
    <t>A.030.08.101</t>
  </si>
  <si>
    <t>A.040.01.101</t>
  </si>
  <si>
    <t>A.040.01.102</t>
  </si>
  <si>
    <t>A.040.01.103</t>
  </si>
  <si>
    <t>A.040.03.101</t>
  </si>
  <si>
    <t>A.040.03.102</t>
  </si>
  <si>
    <t>A.040.05.101</t>
  </si>
  <si>
    <t>A.040.05.102</t>
  </si>
  <si>
    <t>A.040.09.101</t>
  </si>
  <si>
    <t>A.040.09.102</t>
  </si>
  <si>
    <t>A.040.09.103</t>
  </si>
  <si>
    <t>A.050.04.101</t>
  </si>
  <si>
    <t>A.050.04.102</t>
  </si>
  <si>
    <t>A.050.04.103</t>
  </si>
  <si>
    <t>A.050.04.104</t>
  </si>
  <si>
    <t>A.050.04.105</t>
  </si>
  <si>
    <t>A.050.04.106</t>
  </si>
  <si>
    <t>A.050.04.107</t>
  </si>
  <si>
    <t>A.050.04.108</t>
  </si>
  <si>
    <t>A.050.04.109</t>
  </si>
  <si>
    <t>A.050.04.110</t>
  </si>
  <si>
    <t>A.050.04.111</t>
  </si>
  <si>
    <t>A.050.04.112</t>
  </si>
  <si>
    <t>A.050.04.113</t>
  </si>
  <si>
    <t>A.050.04.114</t>
  </si>
  <si>
    <t>A.050.04.115</t>
  </si>
  <si>
    <t>A.050.04.116</t>
  </si>
  <si>
    <t>A.050.04.117</t>
  </si>
  <si>
    <t>A.050.04.118</t>
  </si>
  <si>
    <t>A.050.04.119</t>
  </si>
  <si>
    <t>A.050.04.120</t>
  </si>
  <si>
    <t>A.050.04.121</t>
  </si>
  <si>
    <t>A.060.01.101</t>
  </si>
  <si>
    <t>A.060.01.102</t>
  </si>
  <si>
    <t>A.060.01.103</t>
  </si>
  <si>
    <t>A.070.06.101</t>
  </si>
  <si>
    <t>A.070.07.101</t>
  </si>
  <si>
    <t>A.070.09.101</t>
  </si>
  <si>
    <t>A.070.09.102</t>
  </si>
  <si>
    <t>A.070.09.103</t>
  </si>
  <si>
    <t>A.070.10.101</t>
  </si>
  <si>
    <t>A.070.10.102</t>
  </si>
  <si>
    <t>A.070.10.103</t>
  </si>
  <si>
    <t>A.070.10.104</t>
  </si>
  <si>
    <t>A.070.10.105</t>
  </si>
  <si>
    <t>A.070.10.106</t>
  </si>
  <si>
    <t>A.070.10.107</t>
  </si>
  <si>
    <t>A.070.10.108</t>
  </si>
  <si>
    <t>A.070.10.109</t>
  </si>
  <si>
    <t>A.070.10.110</t>
  </si>
  <si>
    <t>A.070.10.111</t>
  </si>
  <si>
    <t>A.080.01.101</t>
  </si>
  <si>
    <t>A.080.02.101</t>
  </si>
  <si>
    <t>A.080.02.102</t>
  </si>
  <si>
    <t>A.080.02.103</t>
  </si>
  <si>
    <t>A.080.02.104</t>
  </si>
  <si>
    <t>A.080.02.105</t>
  </si>
  <si>
    <t>A.090.01.101</t>
  </si>
  <si>
    <t>A.090.01.102</t>
  </si>
  <si>
    <t>A.090.01.103</t>
  </si>
  <si>
    <t>A.090.01.104</t>
  </si>
  <si>
    <t>A.090.01.105</t>
  </si>
  <si>
    <t>A.100.04.101</t>
  </si>
  <si>
    <t>A.100.04.102</t>
  </si>
  <si>
    <t>A.100.04.103</t>
  </si>
  <si>
    <t>A.100.04.104</t>
  </si>
  <si>
    <t>A.100.04.105</t>
  </si>
  <si>
    <t>A.100.04.106</t>
  </si>
  <si>
    <t>A.100.04.107</t>
  </si>
  <si>
    <t>A.100.04.108</t>
  </si>
  <si>
    <t>A.100.08.101</t>
  </si>
  <si>
    <t>A.100.08.102</t>
  </si>
  <si>
    <t>A.100.08.103</t>
  </si>
  <si>
    <t>A.100.08.104</t>
  </si>
  <si>
    <t>A.100.06.101</t>
  </si>
  <si>
    <t>A.100.06.102</t>
  </si>
  <si>
    <t>A.100.06.103</t>
  </si>
  <si>
    <t>A.100.06.104</t>
  </si>
  <si>
    <t>A.100.10.101</t>
  </si>
  <si>
    <t>A.100.10.102</t>
  </si>
  <si>
    <t>A.100.10.103</t>
  </si>
  <si>
    <t>A.100.10.104</t>
  </si>
  <si>
    <t>A.100.10.105</t>
  </si>
  <si>
    <t>A.100.10.106</t>
  </si>
  <si>
    <t>A.100.10.107</t>
  </si>
  <si>
    <t>A.100.10.108</t>
  </si>
  <si>
    <t>A.100.12.101</t>
  </si>
  <si>
    <t>A.100.12.102</t>
  </si>
  <si>
    <t>A.100.12.103</t>
  </si>
  <si>
    <t>A.100.12.104</t>
  </si>
  <si>
    <t>A.100.14.101</t>
  </si>
  <si>
    <t>A.100.14.102</t>
  </si>
  <si>
    <t>A.100.14.103</t>
  </si>
  <si>
    <t>A.100.14.104</t>
  </si>
  <si>
    <t>A.100.16.101</t>
  </si>
  <si>
    <t>A.100.16.102</t>
  </si>
  <si>
    <t>A.100.16.103</t>
  </si>
  <si>
    <t>A.100.16.104</t>
  </si>
  <si>
    <t>A.100.16.105</t>
  </si>
  <si>
    <t>A.100.16.106</t>
  </si>
  <si>
    <t>A.100.16.107</t>
  </si>
  <si>
    <t>A.100.16.108</t>
  </si>
  <si>
    <t>A.100.16.109</t>
  </si>
  <si>
    <t>A.100.16.110</t>
  </si>
  <si>
    <t>A.100.16.111</t>
  </si>
  <si>
    <t>A.100.16.112</t>
  </si>
  <si>
    <t>A.100.16.113</t>
  </si>
  <si>
    <t>A.100.16.114</t>
  </si>
  <si>
    <t>A.100.16.115</t>
  </si>
  <si>
    <t>A.100.16.116</t>
  </si>
  <si>
    <t>A.100.16.117</t>
  </si>
  <si>
    <t>A.100.18.101</t>
  </si>
  <si>
    <t>A.100.18.102</t>
  </si>
  <si>
    <t>A.100.18.103</t>
  </si>
  <si>
    <t>A.100.18.104</t>
  </si>
  <si>
    <t>A.100.20.101</t>
  </si>
  <si>
    <t>A.100.20.102</t>
  </si>
  <si>
    <t>A.100.20.103</t>
  </si>
  <si>
    <t>A.100.20.104</t>
  </si>
  <si>
    <t>A.100.20.105</t>
  </si>
  <si>
    <t>A.130.01.101</t>
  </si>
  <si>
    <t>A.130.01.102</t>
  </si>
  <si>
    <t>A.130.01.103</t>
  </si>
  <si>
    <t>A.130.01.104</t>
  </si>
  <si>
    <t>A.130.03.101</t>
  </si>
  <si>
    <t>A.130.03.102</t>
  </si>
  <si>
    <t>A.130.03.103</t>
  </si>
  <si>
    <t>A.130.03.104</t>
  </si>
  <si>
    <t>A.130.03.105</t>
  </si>
  <si>
    <t>A.130.03.106</t>
  </si>
  <si>
    <t>A.130.03.107</t>
  </si>
  <si>
    <t>A.130.03.108</t>
  </si>
  <si>
    <t>A.130.03.109</t>
  </si>
  <si>
    <t>A.130.03.110</t>
  </si>
  <si>
    <t>A.130.03.111</t>
  </si>
  <si>
    <t>A.130.05.101</t>
  </si>
  <si>
    <t>A.130.05.102</t>
  </si>
  <si>
    <t>A.130.05.103</t>
  </si>
  <si>
    <t>A.130.05.104</t>
  </si>
  <si>
    <t>A.130.05.105</t>
  </si>
  <si>
    <t>A.130.05.106</t>
  </si>
  <si>
    <t>A.130.05.107</t>
  </si>
  <si>
    <t>A.130.05.108</t>
  </si>
  <si>
    <t>A.130.05.109</t>
  </si>
  <si>
    <t>A.130.05.110</t>
  </si>
  <si>
    <t>A.130.05.111</t>
  </si>
  <si>
    <t>A.140.01.101</t>
  </si>
  <si>
    <t>A.140.01.102</t>
  </si>
  <si>
    <t>A.140.01.103</t>
  </si>
  <si>
    <t>A.140.01.104</t>
  </si>
  <si>
    <t>A.140.01.105</t>
  </si>
  <si>
    <t>A.140.01.106</t>
  </si>
  <si>
    <t>A.140.01.107</t>
  </si>
  <si>
    <t>A.140.01.108</t>
  </si>
  <si>
    <t>A.140.01.109</t>
  </si>
  <si>
    <t>A.140.01.110</t>
  </si>
  <si>
    <t>A.140.01.111</t>
  </si>
  <si>
    <t>A.140.01.112</t>
  </si>
  <si>
    <t>A.140.01.113</t>
  </si>
  <si>
    <t>A.140.01.114</t>
  </si>
  <si>
    <t>A.140.01.115</t>
  </si>
  <si>
    <t>A.140.01.116</t>
  </si>
  <si>
    <t>A.160.01.101</t>
  </si>
  <si>
    <t>A.160.01.103</t>
  </si>
  <si>
    <t>A.160.01.104</t>
  </si>
  <si>
    <t>A.160.01.106</t>
  </si>
  <si>
    <t>A.160.01.107</t>
  </si>
  <si>
    <t>A.160.01.109</t>
  </si>
  <si>
    <t>A.160.01.110</t>
  </si>
  <si>
    <t>A.160.01.112</t>
  </si>
  <si>
    <t>A.160.01.113</t>
  </si>
  <si>
    <t>A.160.01.115</t>
  </si>
  <si>
    <t>A.160.01.116</t>
  </si>
  <si>
    <t>A.160.01.118</t>
  </si>
  <si>
    <t>A.160.01.119</t>
  </si>
  <si>
    <t>A.160.01.121</t>
  </si>
  <si>
    <t>A.160.02.101</t>
  </si>
  <si>
    <t>A.160.02.103</t>
  </si>
  <si>
    <t>A.160.02.104</t>
  </si>
  <si>
    <t>A.160.02.106</t>
  </si>
  <si>
    <t>A.160.02.107</t>
  </si>
  <si>
    <t>A.160.02.109</t>
  </si>
  <si>
    <t>A.160.02.110</t>
  </si>
  <si>
    <t>A.160.02.112</t>
  </si>
  <si>
    <t>A.160.02.113</t>
  </si>
  <si>
    <t>A.160.02.115</t>
  </si>
  <si>
    <t>A.160.02.116</t>
  </si>
  <si>
    <t>A.160.02.118</t>
  </si>
  <si>
    <t>A.160.02.119</t>
  </si>
  <si>
    <t>A.160.02.120</t>
  </si>
  <si>
    <t>A.160.02.122</t>
  </si>
  <si>
    <t>A.160.02.123</t>
  </si>
  <si>
    <t>A.160.02.125</t>
  </si>
  <si>
    <t>A.160.02.126</t>
  </si>
  <si>
    <t>A.160.02.128</t>
  </si>
  <si>
    <t>A.160.02.129</t>
  </si>
  <si>
    <t>A.160.02.131</t>
  </si>
  <si>
    <t>A.160.03.101</t>
  </si>
  <si>
    <t>A.160.03.103</t>
  </si>
  <si>
    <t>A.160.03.104</t>
  </si>
  <si>
    <t>A.160.03.106</t>
  </si>
  <si>
    <t>A.160.03.107</t>
  </si>
  <si>
    <t>A.160.03.109</t>
  </si>
  <si>
    <t>A.160.03.110</t>
  </si>
  <si>
    <t>A.160.03.112</t>
  </si>
  <si>
    <t>A.160.03.113</t>
  </si>
  <si>
    <t>A.160.03.114</t>
  </si>
  <si>
    <t>A.160.03.116</t>
  </si>
  <si>
    <t>A.160.03.117</t>
  </si>
  <si>
    <t>A.160.03.119</t>
  </si>
  <si>
    <t>A.160.03.120</t>
  </si>
  <si>
    <t>A.160.03.122</t>
  </si>
  <si>
    <t>A.160.03.123</t>
  </si>
  <si>
    <t>A.160.03.125</t>
  </si>
  <si>
    <t>A.160.03.126</t>
  </si>
  <si>
    <t>A.160.03.128</t>
  </si>
  <si>
    <t>A.160.03.129</t>
  </si>
  <si>
    <t>A.160.03.131</t>
  </si>
  <si>
    <t>A.160.03.132</t>
  </si>
  <si>
    <t>A.160.03.134</t>
  </si>
  <si>
    <t>A.160.03.135</t>
  </si>
  <si>
    <t>A.160.04.101</t>
  </si>
  <si>
    <t>A.160.04.103</t>
  </si>
  <si>
    <t>A.160.04.104</t>
  </si>
  <si>
    <t>A.160.04.106</t>
  </si>
  <si>
    <t>A.160.04.107</t>
  </si>
  <si>
    <t>A.160.04.109</t>
  </si>
  <si>
    <t>A.160.04.110</t>
  </si>
  <si>
    <t>A.160.04.111</t>
  </si>
  <si>
    <t>A.160.04.112</t>
  </si>
  <si>
    <t>A.160.04.114</t>
  </si>
  <si>
    <t>A.160.04.115</t>
  </si>
  <si>
    <t>A.160.04.116</t>
  </si>
  <si>
    <t>A.160.04.117</t>
  </si>
  <si>
    <t>A.160.04.119</t>
  </si>
  <si>
    <t>A.160.04.120</t>
  </si>
  <si>
    <t>A.160.04.122</t>
  </si>
  <si>
    <t>A.160.04.123</t>
  </si>
  <si>
    <t>A.160.04.125</t>
  </si>
  <si>
    <t>A.160.04.126</t>
  </si>
  <si>
    <t>A.160.05.101</t>
  </si>
  <si>
    <t>A.160.05.103</t>
  </si>
  <si>
    <t>A.160.05.104</t>
  </si>
  <si>
    <t>A.160.05.105</t>
  </si>
  <si>
    <t>A.160.05.106</t>
  </si>
  <si>
    <t>A.160.05.108</t>
  </si>
  <si>
    <t>A.160.05.109</t>
  </si>
  <si>
    <t>A.160.05.110</t>
  </si>
  <si>
    <t>A.160.05.111</t>
  </si>
  <si>
    <t>A.160.05.113</t>
  </si>
  <si>
    <t>A.160.05.114</t>
  </si>
  <si>
    <t>A.160.05.115</t>
  </si>
  <si>
    <t>A.160.05.116</t>
  </si>
  <si>
    <t>A.160.05.118</t>
  </si>
  <si>
    <t>A.160.05.119</t>
  </si>
  <si>
    <t>A.160.05.121</t>
  </si>
  <si>
    <t>A.160.05.122</t>
  </si>
  <si>
    <t>A.160.05.124</t>
  </si>
  <si>
    <t>A.160.05.125</t>
  </si>
  <si>
    <t>A.160.05.126</t>
  </si>
  <si>
    <t>A.160.05.127</t>
  </si>
  <si>
    <t>A.160.05.129</t>
  </si>
  <si>
    <t>A.160.05.130</t>
  </si>
  <si>
    <t>A.160.05.132</t>
  </si>
  <si>
    <t>A.160.06.101</t>
  </si>
  <si>
    <t>A.160.06.103</t>
  </si>
  <si>
    <t>A.160.06.104</t>
  </si>
  <si>
    <t>A.160.06.106</t>
  </si>
  <si>
    <t>A.160.06.107</t>
  </si>
  <si>
    <t>A.160.06.109</t>
  </si>
  <si>
    <t>A.160.06.110</t>
  </si>
  <si>
    <t>A.160.06.112</t>
  </si>
  <si>
    <t>A.160.06.113</t>
  </si>
  <si>
    <t>A.160.06.114</t>
  </si>
  <si>
    <t>A.160.06.116</t>
  </si>
  <si>
    <t>A.160.06.117</t>
  </si>
  <si>
    <t>A.160.06.118</t>
  </si>
  <si>
    <t>A.160.06.120</t>
  </si>
  <si>
    <t>A.160.06.121</t>
  </si>
  <si>
    <t>A.160.06.123</t>
  </si>
  <si>
    <t>A.160.06.124</t>
  </si>
  <si>
    <t>A.160.06.126</t>
  </si>
  <si>
    <t>A.160.06.127</t>
  </si>
  <si>
    <t>A.160.06.129</t>
  </si>
  <si>
    <t>A.160.06.130</t>
  </si>
  <si>
    <t>A.160.09.101</t>
  </si>
  <si>
    <t>A.160.09.102</t>
  </si>
  <si>
    <t>A.160.09.103</t>
  </si>
  <si>
    <t>A.160.09.104</t>
  </si>
  <si>
    <t>A.160.09.105</t>
  </si>
  <si>
    <t>A.160.09.106</t>
  </si>
  <si>
    <t>A.160.09.107</t>
  </si>
  <si>
    <t>A.160.09.108</t>
  </si>
  <si>
    <t>A.160.09.110</t>
  </si>
  <si>
    <t>A.160.09.111</t>
  </si>
  <si>
    <t>A.160.09.112</t>
  </si>
  <si>
    <t>A.160.09.113</t>
  </si>
  <si>
    <t>A.160.09.114</t>
  </si>
  <si>
    <t>A.160.09.115</t>
  </si>
  <si>
    <t>A.160.09.116</t>
  </si>
  <si>
    <t>B.030.01.101</t>
  </si>
  <si>
    <t>B.030.01.102</t>
  </si>
  <si>
    <t>B.030.01.103</t>
  </si>
  <si>
    <t>B.030.01.104</t>
  </si>
  <si>
    <t>B.030.01.105</t>
  </si>
  <si>
    <t>B.030.01.106</t>
  </si>
  <si>
    <t>B.040.01.101</t>
  </si>
  <si>
    <t>B.040.01.104</t>
  </si>
  <si>
    <t>B.050.01.101</t>
  </si>
  <si>
    <t>B.050.01.102</t>
  </si>
  <si>
    <t>B.050.01.103</t>
  </si>
  <si>
    <t>B.050.01.104</t>
  </si>
  <si>
    <t>B.050.01.105</t>
  </si>
  <si>
    <t>B.050.01.106</t>
  </si>
  <si>
    <t>B.050.01.107</t>
  </si>
  <si>
    <t>C.010.01.101</t>
  </si>
  <si>
    <t>C.010.01.102</t>
  </si>
  <si>
    <t>C.010.01.103</t>
  </si>
  <si>
    <t>C.010.01.104</t>
  </si>
  <si>
    <t>C.050.01</t>
  </si>
  <si>
    <t>C.050.01.101</t>
  </si>
  <si>
    <t>C.050.01.102</t>
  </si>
  <si>
    <t>C.060.01</t>
  </si>
  <si>
    <t>C.070.01</t>
  </si>
  <si>
    <t>D.070.01.101</t>
  </si>
  <si>
    <t>D.070.01.102</t>
  </si>
  <si>
    <t>D.070.01.103</t>
  </si>
  <si>
    <t>D.070.01.104</t>
  </si>
  <si>
    <t>D.070.01.105</t>
  </si>
  <si>
    <t>D.070.01.106</t>
  </si>
  <si>
    <t>D.070.01.107</t>
  </si>
  <si>
    <t>D.070.01.108</t>
  </si>
  <si>
    <t>D.070.01.109</t>
  </si>
  <si>
    <t>D.070.01.110</t>
  </si>
  <si>
    <t>C.070.01.101</t>
  </si>
  <si>
    <t>C.070.01.102</t>
  </si>
  <si>
    <t>C.070.01.103</t>
  </si>
  <si>
    <t>C.070.01.104</t>
  </si>
  <si>
    <t>C.070.01.105</t>
  </si>
  <si>
    <t>C.070.01.106</t>
  </si>
  <si>
    <t>F.120.01</t>
  </si>
  <si>
    <t>F.110.01</t>
  </si>
  <si>
    <t>F.100.01</t>
  </si>
  <si>
    <t>F.090.01</t>
  </si>
  <si>
    <t>F.080.01</t>
  </si>
  <si>
    <t>F.070.01</t>
  </si>
  <si>
    <t>F.050.01</t>
  </si>
  <si>
    <t>F.040.01</t>
  </si>
  <si>
    <t>F.030.01</t>
  </si>
  <si>
    <t>F.020.01</t>
  </si>
  <si>
    <t>D.140.01</t>
  </si>
  <si>
    <t>D.050.01</t>
  </si>
  <si>
    <t>D.060.01</t>
  </si>
  <si>
    <t>D.070.01</t>
  </si>
  <si>
    <t>D.090.01</t>
  </si>
  <si>
    <t>D.100.01</t>
  </si>
  <si>
    <t>D.120.01</t>
  </si>
  <si>
    <t>D.050.01.101</t>
  </si>
  <si>
    <t>D.050.01.102</t>
  </si>
  <si>
    <t>D.060.01.101</t>
  </si>
  <si>
    <t>D.060.01.102</t>
  </si>
  <si>
    <t>D.060.01.103</t>
  </si>
  <si>
    <t>D.090.01.101</t>
  </si>
  <si>
    <t>D.090.01.102</t>
  </si>
  <si>
    <t>D.090.01.103</t>
  </si>
  <si>
    <t>D.120.01.101</t>
  </si>
  <si>
    <t>D.120.01.102</t>
  </si>
  <si>
    <t>D.120.01.103</t>
  </si>
  <si>
    <t>D.120.01.104</t>
  </si>
  <si>
    <t>D.120.01.105</t>
  </si>
  <si>
    <t>D.120.01.106</t>
  </si>
  <si>
    <t>D.120.01.107</t>
  </si>
  <si>
    <t>D.120.01.108</t>
  </si>
  <si>
    <t>D.140.01.101</t>
  </si>
  <si>
    <t>F.010.01.101</t>
  </si>
  <si>
    <t>F.010.01.102</t>
  </si>
  <si>
    <t>F.010.01.103</t>
  </si>
  <si>
    <t>F.010.01.104</t>
  </si>
  <si>
    <t>F.010.01.105</t>
  </si>
  <si>
    <t>F.010.01.106</t>
  </si>
  <si>
    <t>F.010.01.107</t>
  </si>
  <si>
    <t>F.010.01.108</t>
  </si>
  <si>
    <t>F.020.01.101</t>
  </si>
  <si>
    <t>F.020.01.102</t>
  </si>
  <si>
    <t>F.020.01.103</t>
  </si>
  <si>
    <t>F.020.01.104</t>
  </si>
  <si>
    <t>F.020.01.105</t>
  </si>
  <si>
    <t>F.020.01.106</t>
  </si>
  <si>
    <t>F.020.01.107</t>
  </si>
  <si>
    <t>F.020.01.108</t>
  </si>
  <si>
    <t>F.020.01.109</t>
  </si>
  <si>
    <t>F.020.01.110</t>
  </si>
  <si>
    <t>F.020.01.111</t>
  </si>
  <si>
    <t>F.020.01.112</t>
  </si>
  <si>
    <t>F.020.01.113</t>
  </si>
  <si>
    <t>F.030.01.101</t>
  </si>
  <si>
    <t>F.030.01.102</t>
  </si>
  <si>
    <t>F.030.01.103</t>
  </si>
  <si>
    <t>F.030.01.104</t>
  </si>
  <si>
    <t>F.030.01.105</t>
  </si>
  <si>
    <t>F.030.01.106</t>
  </si>
  <si>
    <t>F.030.01.107</t>
  </si>
  <si>
    <t>F.030.01.108</t>
  </si>
  <si>
    <t>F.030.01.110</t>
  </si>
  <si>
    <t>F.030.01.111</t>
  </si>
  <si>
    <t>F.030.01.112</t>
  </si>
  <si>
    <t>F.030.01.113</t>
  </si>
  <si>
    <t>F.030.01.114</t>
  </si>
  <si>
    <t>F.030.01.115</t>
  </si>
  <si>
    <t>F.030.01.116</t>
  </si>
  <si>
    <t>F.030.01.117</t>
  </si>
  <si>
    <t>F.030.01.118</t>
  </si>
  <si>
    <t>F.040.01.101</t>
  </si>
  <si>
    <t>F.040.01.102</t>
  </si>
  <si>
    <t>F.040.01.103</t>
  </si>
  <si>
    <t>F.050.01.101</t>
  </si>
  <si>
    <t>F.050.01.102</t>
  </si>
  <si>
    <t>F.050.01.103</t>
  </si>
  <si>
    <t>F.050.01.104</t>
  </si>
  <si>
    <t>F.050.01.105</t>
  </si>
  <si>
    <t>F.050.01.106</t>
  </si>
  <si>
    <t>F.050.01.107</t>
  </si>
  <si>
    <t>F.070.01.101</t>
  </si>
  <si>
    <t>F.070.01.102</t>
  </si>
  <si>
    <t>F.070.01.103</t>
  </si>
  <si>
    <t>F.070.01.104</t>
  </si>
  <si>
    <t>F.070.01.105</t>
  </si>
  <si>
    <t>F.070.01.106</t>
  </si>
  <si>
    <t>F.070.01.107</t>
  </si>
  <si>
    <t>F.070.01.108</t>
  </si>
  <si>
    <t>F.080.01.101</t>
  </si>
  <si>
    <t>F.080.01.102</t>
  </si>
  <si>
    <t>F.080.01.103</t>
  </si>
  <si>
    <t>F.080.01.104</t>
  </si>
  <si>
    <t>F.080.01.105</t>
  </si>
  <si>
    <t>F.080.01.106</t>
  </si>
  <si>
    <t>F.080.01.107</t>
  </si>
  <si>
    <t>F.080.01.108</t>
  </si>
  <si>
    <t>F.080.01.109</t>
  </si>
  <si>
    <t>F.080.01.110</t>
  </si>
  <si>
    <t>F.080.01.111</t>
  </si>
  <si>
    <t>F.080.01.112</t>
  </si>
  <si>
    <t>F.080.01.113</t>
  </si>
  <si>
    <t>F.090.01.101</t>
  </si>
  <si>
    <t>F.090.01.102</t>
  </si>
  <si>
    <t>F.090.01.103</t>
  </si>
  <si>
    <t>F.090.01.104</t>
  </si>
  <si>
    <t>F.090.01.105</t>
  </si>
  <si>
    <t>F.090.01.106</t>
  </si>
  <si>
    <t>F.090.01.107</t>
  </si>
  <si>
    <t>F.090.01.108</t>
  </si>
  <si>
    <t>F.090.01.110</t>
  </si>
  <si>
    <t>F.090.01.111</t>
  </si>
  <si>
    <t>F.090.01.112</t>
  </si>
  <si>
    <t>F.090.01.113</t>
  </si>
  <si>
    <t>F.090.01.114</t>
  </si>
  <si>
    <t>F.090.01.115</t>
  </si>
  <si>
    <t>F.090.01.116</t>
  </si>
  <si>
    <t>F.090.01.117</t>
  </si>
  <si>
    <t>F.090.01.118</t>
  </si>
  <si>
    <t>F.100.01.101</t>
  </si>
  <si>
    <t>F.100.01.102</t>
  </si>
  <si>
    <t>F.100.01.103</t>
  </si>
  <si>
    <t>F.110.01.101</t>
  </si>
  <si>
    <t>F.110.01.102</t>
  </si>
  <si>
    <t>F.110.01.103</t>
  </si>
  <si>
    <t>F.110.01.104</t>
  </si>
  <si>
    <t>F.110.01.105</t>
  </si>
  <si>
    <t>F.110.01.106</t>
  </si>
  <si>
    <t>F.110.01.107</t>
  </si>
  <si>
    <t>F.110.01.108</t>
  </si>
  <si>
    <t>F.110.01.109</t>
  </si>
  <si>
    <t>F.110.01.110</t>
  </si>
  <si>
    <t>F.120.01.101</t>
  </si>
  <si>
    <t>F.120.01.102</t>
  </si>
  <si>
    <t>F.120.01.103</t>
  </si>
  <si>
    <t>F.120.01.104</t>
  </si>
  <si>
    <t>F.120.01.105</t>
  </si>
  <si>
    <t>F.120.01.106</t>
  </si>
  <si>
    <t>F.120.01.107</t>
  </si>
  <si>
    <t>F.120.01.108</t>
  </si>
  <si>
    <t>F.120.01.109</t>
  </si>
  <si>
    <t>F.120.01.110</t>
  </si>
  <si>
    <t>F.120.01.111</t>
  </si>
  <si>
    <t>F.120.01.112</t>
  </si>
  <si>
    <t>F.120.01.113</t>
  </si>
  <si>
    <t>F.120.01.114</t>
  </si>
  <si>
    <t>F.120.01.115</t>
  </si>
  <si>
    <t>F.120.01.116</t>
  </si>
  <si>
    <t>F.120.01.117</t>
  </si>
  <si>
    <t>F.120.01.118</t>
  </si>
  <si>
    <t>F.120.01.119</t>
  </si>
  <si>
    <t>D.100.01.134</t>
  </si>
  <si>
    <t>eco-costs of</t>
  </si>
  <si>
    <t>exo-tocicity</t>
  </si>
  <si>
    <t>resource</t>
  </si>
  <si>
    <r>
      <rPr>
        <b/>
        <sz val="10"/>
        <rFont val="Arial"/>
        <family val="2"/>
      </rPr>
      <t>footprint</t>
    </r>
    <r>
      <rPr>
        <sz val="10"/>
        <rFont val="Arial"/>
        <family val="2"/>
      </rPr>
      <t xml:space="preserve">   euro</t>
    </r>
  </si>
  <si>
    <t xml:space="preserve">euro </t>
  </si>
  <si>
    <t xml:space="preserve">Materials, plastics, Thermosets                          </t>
  </si>
  <si>
    <t xml:space="preserve">Materials, plastics, Thermoplasts                         </t>
  </si>
  <si>
    <t xml:space="preserve">Transport, rail                                         </t>
  </si>
  <si>
    <t>This database is for "background processes" (i.e. upstream and downstream processes)</t>
  </si>
  <si>
    <r>
      <t xml:space="preserve">These data are to be used to convert the </t>
    </r>
    <r>
      <rPr>
        <b/>
        <sz val="10"/>
        <rFont val="Arial"/>
        <family val="2"/>
      </rPr>
      <t>input</t>
    </r>
    <r>
      <rPr>
        <sz val="10"/>
        <rFont val="Arial"/>
        <family val="2"/>
      </rPr>
      <t xml:space="preserve"> tables of LCI to eco-costs.</t>
    </r>
  </si>
  <si>
    <r>
      <t xml:space="preserve">In general, these data are to be used to convert the </t>
    </r>
    <r>
      <rPr>
        <b/>
        <sz val="10"/>
        <color rgb="FF0070C0"/>
        <rFont val="Arial"/>
        <family val="2"/>
      </rPr>
      <t>output</t>
    </r>
    <r>
      <rPr>
        <sz val="10"/>
        <color rgb="FF0070C0"/>
        <rFont val="Arial"/>
        <family val="2"/>
      </rPr>
      <t xml:space="preserve"> tables of LCI to eco-costs , to be used when "foreground processes" (also called core processes) have emissions.</t>
    </r>
  </si>
  <si>
    <t>This excel file on emissions and resource depletion provides data on:</t>
  </si>
  <si>
    <t>Changes:</t>
  </si>
  <si>
    <t>A.130.01.105</t>
  </si>
  <si>
    <t>A.010.02.103</t>
  </si>
  <si>
    <t>A.070.09.104</t>
  </si>
  <si>
    <t>A.150.01.101</t>
  </si>
  <si>
    <t>D.140.01.102</t>
  </si>
  <si>
    <t>D.140.01.103</t>
  </si>
  <si>
    <t>D.140.01.104</t>
  </si>
  <si>
    <t>A.130.01.106</t>
  </si>
  <si>
    <t>A.140.01.118</t>
  </si>
  <si>
    <t>A.140.01.117</t>
  </si>
  <si>
    <t>A.130.01.107</t>
  </si>
  <si>
    <t>F.030.01.119</t>
  </si>
  <si>
    <t>F.030.01.120</t>
  </si>
  <si>
    <t>F.030.01.121</t>
  </si>
  <si>
    <t>F.090.01.119</t>
  </si>
  <si>
    <t>F.090.01.120</t>
  </si>
  <si>
    <t>F.090.01.121</t>
  </si>
  <si>
    <t>F.120.01.120</t>
  </si>
  <si>
    <t>F.120.01.121</t>
  </si>
  <si>
    <t>F.120.01.122</t>
  </si>
  <si>
    <t>F.090.01.122</t>
  </si>
  <si>
    <t>F.030.01.122</t>
  </si>
  <si>
    <t>Materials, metals, others</t>
  </si>
  <si>
    <t xml:space="preserve">www.idematapp.com </t>
  </si>
  <si>
    <t xml:space="preserve">Available for Iphone and Ipad in the App Store, and for Android smartphones in the Google Play store </t>
  </si>
  <si>
    <t>Note: detailed calculations of ecocosts of Ecoinvent LCIs  are only available on the blackboard of the Delft University of Technology</t>
  </si>
  <si>
    <t>A.030.04.102</t>
  </si>
  <si>
    <t>A.030.04.103</t>
  </si>
  <si>
    <t>A.030.04.104</t>
  </si>
  <si>
    <t>D.120.01.109</t>
  </si>
  <si>
    <t>kg CO2 equiv.</t>
  </si>
  <si>
    <t>Note:</t>
  </si>
  <si>
    <t xml:space="preserve">Transport, road                                     </t>
  </si>
  <si>
    <t xml:space="preserve">Transport, water                                     </t>
  </si>
  <si>
    <t>5.  EVR data for different consumption sectors for the EU25 (EIPRO study) (from cradle to gate)</t>
  </si>
  <si>
    <t>Idemat data based on Ecoinvent can be found at the blackboard of the Delft University of Technology</t>
  </si>
  <si>
    <t>Sources of LCI:</t>
  </si>
  <si>
    <t>ProBas, Umwelt Bundesambt</t>
  </si>
  <si>
    <t>Rahman and Bala 2009. Ecological and environmental sustainability of jute production systems in Bangladesh: life cycle assessment</t>
  </si>
  <si>
    <t>Ardente F. et al., 2008. Energy and Buildings 40 pp 1-10</t>
  </si>
  <si>
    <t>energy from CESedupack</t>
  </si>
  <si>
    <t>Plastics Europe LCI database</t>
  </si>
  <si>
    <t>Chalmers University, SPINE</t>
  </si>
  <si>
    <t>EPD Akzo</t>
  </si>
  <si>
    <t>James B. Wilson, 2010, LIFE-CYCLE INVENTORY OF FORMALDEHYDE-BASED RESINS USED IN WOOD COMPOSITES IN TERMS OF RESOURCES, EMISSIONS, ENERGY AND CARBON,  WOOD AND FIBER SCIENCE, MARCH 2010, V. 42(CORRIM SPECIAL ISSUE)</t>
  </si>
  <si>
    <t>Paul Teehan, Milind Kandlikar, Life cycle assessment studies of tablet PCs, background document, University of Britisch Colombia</t>
  </si>
  <si>
    <t>osram PARATHOM CLASSIC A 345 lumen, 8 watt</t>
  </si>
  <si>
    <r>
      <t>Nuss</t>
    </r>
    <r>
      <rPr>
        <vertAlign val="superscript"/>
        <sz val="10"/>
        <rFont val="Arial"/>
        <family val="2"/>
      </rPr>
      <t xml:space="preserve"> </t>
    </r>
    <r>
      <rPr>
        <sz val="10"/>
        <rFont val="Arial"/>
        <family val="2"/>
      </rPr>
      <t xml:space="preserve">and Eckelman, 2014, Life Cycle Assessment of Metals: A Scientific Synthesis, PLOS ONE, - supporting information- </t>
    </r>
  </si>
  <si>
    <t>Shen L., Patel M. K. Life cycle assessment of man-made cellulose fibres. Lenzinger Berichte 88 (2010) 1-59 (viscose fibre type "Lensing Modal")</t>
  </si>
  <si>
    <t>Van der Velden, Patel, Vogtlander,2014. LCA benchmarking study on textiles, made of cotton, polyester, nylon, acryl, or ellastane. Int J of LCA Vol 19 pp 331-356</t>
  </si>
  <si>
    <t>thesis of Rives, 2011 Environmental evaluation of the cork sector in southern europe (catalonia)</t>
  </si>
  <si>
    <t xml:space="preserve">Transport, air                                                                   </t>
  </si>
  <si>
    <r>
      <rPr>
        <b/>
        <sz val="10"/>
        <rFont val="Arial"/>
        <family val="2"/>
      </rPr>
      <t>first version</t>
    </r>
    <r>
      <rPr>
        <sz val="10"/>
        <rFont val="Arial"/>
        <family val="2"/>
      </rPr>
      <t xml:space="preserve"> of the Idematapp file, with new LCIs based on ELCD, own calculations (e.g. transport), specific LCIs from recent scientific peer reviewed papers, data from Probas, CESedupack, USLCI., Chalmers University, University of Bath</t>
    </r>
  </si>
  <si>
    <t>small corrections on natural fibres (extra degumming for textiles)</t>
  </si>
  <si>
    <t>Human tocicity</t>
  </si>
  <si>
    <t xml:space="preserve">oxidants   euro </t>
  </si>
  <si>
    <t xml:space="preserve">Ecotoxicity </t>
  </si>
  <si>
    <t>Acidification</t>
  </si>
  <si>
    <t>Eutrophication</t>
  </si>
  <si>
    <t>Photochemical</t>
  </si>
  <si>
    <t>Fine dust</t>
  </si>
  <si>
    <t>fossil</t>
  </si>
  <si>
    <t>Non-renewable</t>
  </si>
  <si>
    <t>nuclear</t>
  </si>
  <si>
    <t>biomass</t>
  </si>
  <si>
    <t>Renewable</t>
  </si>
  <si>
    <t>wind, solar, geo</t>
  </si>
  <si>
    <t>midpoints of eco-costs and CED added</t>
  </si>
  <si>
    <t>Sandra Roos, Magdalena Szpieg (2012) Life Cycle assessment of Z-Bee ( Swerea IVF AB, Sweden )</t>
  </si>
  <si>
    <t>small correction in thermosets</t>
  </si>
  <si>
    <t>correction of mercury (primary)</t>
  </si>
  <si>
    <t>and small corrections of other metals from ProBas</t>
  </si>
  <si>
    <t>Materials, metals, non ferro, magnesiums</t>
  </si>
  <si>
    <t>correction wool (correction USLCI)</t>
  </si>
  <si>
    <t>recipe added, and small changes in non-ferro (sulfur oxides in ProBas)</t>
  </si>
  <si>
    <t>Terrestrial</t>
  </si>
  <si>
    <t>radiation</t>
  </si>
  <si>
    <t>small changes in cotton</t>
  </si>
  <si>
    <t xml:space="preserve">version with new LCI data of the ELCD and data based on new eco-costs 2017: </t>
  </si>
  <si>
    <t>all midpoint characterisation factors have been updated, with entirely new calculations on eco-costs of resource depletion (new modelling of land-use change and metal depletion)</t>
  </si>
  <si>
    <t>C.070.01.107</t>
  </si>
  <si>
    <t>C.070.01.108</t>
  </si>
  <si>
    <t>ReCiPe</t>
  </si>
  <si>
    <t>resources</t>
  </si>
  <si>
    <t>DALY</t>
  </si>
  <si>
    <t xml:space="preserve">Global warming, </t>
  </si>
  <si>
    <t>Terrestrial ecosystems</t>
  </si>
  <si>
    <t>Human health</t>
  </si>
  <si>
    <t>Freshwater ecosystems</t>
  </si>
  <si>
    <t>species.year</t>
  </si>
  <si>
    <t xml:space="preserve">Stratospheric </t>
  </si>
  <si>
    <t>ozone depletion</t>
  </si>
  <si>
    <t xml:space="preserve">Ionizing </t>
  </si>
  <si>
    <t xml:space="preserve">Ozone formation, </t>
  </si>
  <si>
    <t xml:space="preserve">Fine particulate </t>
  </si>
  <si>
    <t>matter formation</t>
  </si>
  <si>
    <t xml:space="preserve"> acidification</t>
  </si>
  <si>
    <t>Freshwater</t>
  </si>
  <si>
    <t xml:space="preserve"> eutrophication</t>
  </si>
  <si>
    <t xml:space="preserve">Terrestrial </t>
  </si>
  <si>
    <t xml:space="preserve">Freshwater </t>
  </si>
  <si>
    <t xml:space="preserve">Marine </t>
  </si>
  <si>
    <t xml:space="preserve">Human </t>
  </si>
  <si>
    <t>carcinogenic toxicity</t>
  </si>
  <si>
    <t>non-carcinogenic toxicity</t>
  </si>
  <si>
    <t>Land use</t>
  </si>
  <si>
    <t xml:space="preserve"> scarcity</t>
  </si>
  <si>
    <t>USD2013</t>
  </si>
  <si>
    <t>mineral resource</t>
  </si>
  <si>
    <t xml:space="preserve">Fossil resource </t>
  </si>
  <si>
    <t>Water consumption,</t>
  </si>
  <si>
    <t xml:space="preserve"> Human health</t>
  </si>
  <si>
    <t xml:space="preserve">Water consumption, </t>
  </si>
  <si>
    <t>Terrestrial ecosystem</t>
  </si>
  <si>
    <t>Aquatic ecosystems</t>
  </si>
  <si>
    <t>agrofootprint added, and ReCiPe updated to '2016'</t>
  </si>
  <si>
    <t>small corrections in CED and Recipe</t>
  </si>
  <si>
    <t>Materials, packaging MAP films</t>
  </si>
  <si>
    <t>Materials, packaging MAP gasses</t>
  </si>
  <si>
    <t>A.120.10</t>
  </si>
  <si>
    <t>A.120.20</t>
  </si>
  <si>
    <t xml:space="preserve">Materials, plastics, Special              </t>
  </si>
  <si>
    <t>N.010.10.101</t>
  </si>
  <si>
    <t>N.010.10.102</t>
  </si>
  <si>
    <t>N.010.10.103</t>
  </si>
  <si>
    <t>F.030.01.123</t>
  </si>
  <si>
    <t>A.120.01.101</t>
  </si>
  <si>
    <t>A.120.01.102</t>
  </si>
  <si>
    <t>A.120.01.103</t>
  </si>
  <si>
    <t>A.120.01.104</t>
  </si>
  <si>
    <t>A.120.01.105</t>
  </si>
  <si>
    <t>A.120.01.106</t>
  </si>
  <si>
    <t>A.120.01.107</t>
  </si>
  <si>
    <t>A.120.01.108</t>
  </si>
  <si>
    <t>A.120.10.101</t>
  </si>
  <si>
    <t>A.120.10.102</t>
  </si>
  <si>
    <t>A.120.10.103</t>
  </si>
  <si>
    <t>A.120.10.104</t>
  </si>
  <si>
    <t>A.120.10.105</t>
  </si>
  <si>
    <t>A.120.10.106</t>
  </si>
  <si>
    <t>A.120.10.107</t>
  </si>
  <si>
    <t>A.120.10.108</t>
  </si>
  <si>
    <t>A.120.10.109</t>
  </si>
  <si>
    <t>A.120.10.110</t>
  </si>
  <si>
    <t>A.120.10.111</t>
  </si>
  <si>
    <t>A.120.10.112</t>
  </si>
  <si>
    <t>A.120.10.113</t>
  </si>
  <si>
    <t>A.120.20.101</t>
  </si>
  <si>
    <t>A.120.20.102</t>
  </si>
  <si>
    <t>A.120.20.103</t>
  </si>
  <si>
    <t>packaging and food added plus downcycled (mechanical) plasics</t>
  </si>
  <si>
    <t>A.030.04.105</t>
  </si>
  <si>
    <t>HEATS OF COMBUSTION OF HIGH TEMPERATURE POLYMERS, Richard N. Walters*, Stacey M. Hackett* and Richard E. Lyon</t>
  </si>
  <si>
    <t>calculations based on CES edupack</t>
  </si>
  <si>
    <t>calculations Delft University of Technology</t>
  </si>
  <si>
    <t>D. Kliaugaitė, J. K, Staniškis. Comparative Life Cycle Assessment of High Barrier Polymer Packaging for Selecting Resource Efficient and Environmentally Low-Impact Materials.International Journal of Environmental and Ecological Engineering Vol:7, No:11, 2013</t>
  </si>
  <si>
    <t>Yuan Li, Master Thesis University of Pittsburg. LCA of LIFE CYCLE ASSESSMENT TO DI-2-ETHYLHEXYL PHTHALATE (DEHP), APPLICATIONS AND POTENTIAL ALTERNATIVES, 2013</t>
  </si>
  <si>
    <t>packaging film, MAP gases, and special plastics added, corrections for heat of combustion of thermoplastics</t>
  </si>
  <si>
    <t>corrections for N2 and O2</t>
  </si>
  <si>
    <t>Marine</t>
  </si>
  <si>
    <t>new data on Copper; new run in Simapro v8.5 (with new LCI data of ELCD) and ecocosts 2017 v1.2 (with uranium, raw, added)</t>
  </si>
  <si>
    <t>Changed conversion carbon footprint (0.116 instead of 0.135) in tab agri-footprint</t>
  </si>
  <si>
    <t>A.120.01.110</t>
  </si>
  <si>
    <t>A.120.01.111</t>
  </si>
  <si>
    <t>bio-PE and bio-PET changed</t>
  </si>
  <si>
    <t>metals revised (new eco-costs of metals depletion)</t>
  </si>
  <si>
    <t>Materials, wood, fot wet civil engineering</t>
  </si>
  <si>
    <t>A.160.07.101</t>
  </si>
  <si>
    <t>A.160.07</t>
  </si>
  <si>
    <t>A.160.07.102</t>
  </si>
  <si>
    <t>A.160.07.103</t>
  </si>
  <si>
    <t>A.160.07.104</t>
  </si>
  <si>
    <t>A.160.07.105</t>
  </si>
  <si>
    <t>A.160.07.106</t>
  </si>
  <si>
    <t>A.160.07.107</t>
  </si>
  <si>
    <t>A.160.07.108</t>
  </si>
  <si>
    <t>A.160.07.109</t>
  </si>
  <si>
    <t>A.160.07.110</t>
  </si>
  <si>
    <t>wood revised and wood for wet civil engineering added</t>
  </si>
  <si>
    <t>revision in ecocosts fine dust midpoint table</t>
  </si>
  <si>
    <t>new data rare earth scarcity</t>
  </si>
  <si>
    <t>new data metal scarcity</t>
  </si>
  <si>
    <t>tab added for EN15804</t>
  </si>
  <si>
    <t>Middlemas et al 2015 Life cycle assessment comparison of emerging and traditional Titanium dioxide manufacturing processes, Journal of Cleaner Production 89 (2015) 137e147</t>
  </si>
  <si>
    <t>copy ELCD</t>
  </si>
  <si>
    <t>Delft University of Technology, estimate</t>
  </si>
  <si>
    <t>carbon fibre changed and CED sustainable wind sun water corrected, estimate boron added</t>
  </si>
  <si>
    <t>innomat data added:, graphite, ZnO, MnO2, Boron</t>
  </si>
  <si>
    <t>battery data added for innomat:  Iron Nitride magnet, SmCo magnet, ceramic magnet</t>
  </si>
  <si>
    <t>A.050.04.122</t>
  </si>
  <si>
    <t>A.050.04.123</t>
  </si>
  <si>
    <t>F.130.01</t>
  </si>
  <si>
    <t>F.130.01.101</t>
  </si>
  <si>
    <t>F.130.01.102</t>
  </si>
  <si>
    <t>F.130.01.103</t>
  </si>
  <si>
    <t>F.130.01.104</t>
  </si>
  <si>
    <t>F.130.01.105</t>
  </si>
  <si>
    <t>F.130.01.106</t>
  </si>
  <si>
    <t>F.130.01.107</t>
  </si>
  <si>
    <t>F.130.01.109</t>
  </si>
  <si>
    <t>waste treatment, waste handling, collection &amp; sorting</t>
  </si>
  <si>
    <t>F.130.01.110</t>
  </si>
  <si>
    <t>F.130.01.111</t>
  </si>
  <si>
    <t>F.130.01.112</t>
  </si>
  <si>
    <t>F.130.01.113</t>
  </si>
  <si>
    <t>F.130.01.114</t>
  </si>
  <si>
    <t>F.130.01.115</t>
  </si>
  <si>
    <t>general information internet: 5 - 10 kg N per ton in composted material (note: the issue is N, since Phosphor is in overproduction)</t>
  </si>
  <si>
    <t>waste handling lines added (digesting cow dung, digesting food waste, digesting garden waste, composting)</t>
  </si>
  <si>
    <t>lnadfill replaced under waste handllng F.130.01</t>
  </si>
  <si>
    <t>glass bottles changed</t>
  </si>
  <si>
    <t>tomato study added</t>
  </si>
  <si>
    <t>new calculations based on ecocosts 2017 version V1.6 (for academic year 2019/2020)</t>
  </si>
  <si>
    <t>2.  table of the EF system of the EU for the PEF project (Product Environmental Footprint)</t>
  </si>
  <si>
    <t>3.  eco-costs data on processing of materials (from gate to gate), as used in the Cambridge Engineering Selector</t>
  </si>
  <si>
    <t>4.  table on food of 'agri-footprint'</t>
  </si>
  <si>
    <t>5.  EVR data on the production phase (from gate to gate)</t>
  </si>
  <si>
    <t xml:space="preserve">The IDEMAT App (and the IDEMATlightLCA App) facilitates the search for sustainable materials by combining the cradle-to-gate data with end-of-life scenarios: see </t>
  </si>
  <si>
    <t>The line numbers of a material or service in these apps correspond with the line numbers in the Idematapp tab, as well as in the Idemat tab and Ecoinvent tab (of the Idemat file at the blackboard)</t>
  </si>
  <si>
    <t>F.130.01.116</t>
  </si>
  <si>
    <t>Roes, Tabak, Shen, Nieuwlaar, Patel. August 2010. Influence of using nanoobjects as filler on functionality-based energy use of nanocomposites.  Journal of Nanoparticle Research 12(6):2011-2028</t>
  </si>
  <si>
    <t>Matthias Fawer, Martin Concannon, Wolfram Rieber. 1999. Life Cycle Inventories for the Production of Sodium Silicates. Int. J. LCA 4 (4) 207-212 (1999)</t>
  </si>
  <si>
    <t>less energy than manganese</t>
  </si>
  <si>
    <t>That Idemat excel file contains also calculations on Ecoinvent LCIs in ReCiPe</t>
  </si>
  <si>
    <t>C.060.01.103</t>
  </si>
  <si>
    <t>C.060.01.104</t>
  </si>
  <si>
    <t>C.060.01.105</t>
  </si>
  <si>
    <t>C.060.01.106</t>
  </si>
  <si>
    <t>Metals Scarcity</t>
  </si>
  <si>
    <t>Baseline Water</t>
  </si>
  <si>
    <t xml:space="preserve">Stress       euro </t>
  </si>
  <si>
    <t>some minor corrections</t>
  </si>
  <si>
    <t>correction vanadium</t>
  </si>
  <si>
    <t>correction particle board, paper+board, new plastics europe data (ABS,PA,PC,PE,PET,PMMA,POM,PP,PS,PUR,PVC,SAN,Polyols, MDI,TDI)</t>
  </si>
  <si>
    <r>
      <rPr>
        <b/>
        <sz val="10"/>
        <rFont val="Arial"/>
        <family val="2"/>
      </rPr>
      <t>scarcity</t>
    </r>
    <r>
      <rPr>
        <sz val="10"/>
        <rFont val="Arial"/>
        <family val="2"/>
      </rPr>
      <t xml:space="preserve">   euro</t>
    </r>
  </si>
  <si>
    <t>A.150.01.102</t>
  </si>
  <si>
    <t>new version for academic year 2020-2021 with Ecocosts 2017 version 1.8 and new EF version 3.0</t>
  </si>
  <si>
    <t>Materials, water</t>
  </si>
  <si>
    <t>ReCiPe2016</t>
  </si>
  <si>
    <t>World(2010) H/A</t>
  </si>
  <si>
    <t>endpoint (Pt)</t>
  </si>
  <si>
    <t>name changed from Idematapp to Idemat</t>
  </si>
  <si>
    <t>- material scarcity data of pure substances which are used in the life-cycle chain: table "materials depl"</t>
  </si>
  <si>
    <t>food revised (fish)</t>
  </si>
  <si>
    <t>F.110.01.111</t>
  </si>
  <si>
    <t>F.110.01.112</t>
  </si>
  <si>
    <t>F.110.01.113</t>
  </si>
  <si>
    <t>Barbara Reck, 2020, Global life cycle of stainless steels, study: Comprehensive Multilevel cycle of stainless steel in 2015; other Scrap percentages from: Eurostat; JRC report : Towards recycling indicators based on EU flows and raw materials analysis system data. 2018</t>
  </si>
  <si>
    <t>stainless steel (and metals) revised, by revising EoL-RIR (recycled content); plus agri-footprint (5) updated and World Food database added (only eco-costs) in the Simapro Release 9.1.1.1</t>
  </si>
  <si>
    <t>JRC report : Towards recycling indicators based on EU flows and raw materials analysis system data. 2018</t>
  </si>
  <si>
    <t>Materials, metals, non ferro        Note: when 'virgin' is added it is 100% primary, when nothing is added it is a european market mix accoding to JRC report : Towards recycling indicators based on EU flows and raw materials analysis system data. 2018</t>
  </si>
  <si>
    <t xml:space="preserve">ReCiPe and EF recalculated </t>
  </si>
  <si>
    <r>
      <t>Nuss</t>
    </r>
    <r>
      <rPr>
        <vertAlign val="superscript"/>
        <sz val="10"/>
        <rFont val="Arial"/>
        <family val="2"/>
      </rPr>
      <t xml:space="preserve"> </t>
    </r>
    <r>
      <rPr>
        <sz val="10"/>
        <rFont val="Arial"/>
        <family val="2"/>
      </rPr>
      <t>and Eckelman, 2014, Life Cycle Assessment of Metals: A Scientific Synthesis, PLOS ONE, - supporting information- , 1% recycled, see JRC report : Towards recycling indicators based on EU flows and raw materials analysis system data. 2018</t>
    </r>
  </si>
  <si>
    <t>mismatch names of uranium adapted in CED, ReCiPe and EF</t>
  </si>
  <si>
    <t>included 15 most used electricity countries (from Idemat 2012 Electricity file)</t>
  </si>
  <si>
    <t>and</t>
  </si>
  <si>
    <t>general elctricity and fuel electricity calculations updated</t>
  </si>
  <si>
    <t>CED values updated for the 15 countries electricity</t>
  </si>
  <si>
    <r>
      <rPr>
        <b/>
        <sz val="10"/>
        <rFont val="Arial"/>
        <family val="2"/>
      </rPr>
      <t>Idemat 2022 with eco-costs 2022</t>
    </r>
    <r>
      <rPr>
        <sz val="10"/>
        <rFont val="Arial"/>
        <family val="2"/>
      </rPr>
      <t xml:space="preserve"> (for academic year 2021-2022)</t>
    </r>
  </si>
  <si>
    <t>A.010.02.104</t>
  </si>
  <si>
    <t xml:space="preserve">cancer        euro </t>
  </si>
  <si>
    <t>non-canc  euro</t>
  </si>
  <si>
    <t xml:space="preserve">freshwater euro </t>
  </si>
  <si>
    <t>fossil products</t>
  </si>
  <si>
    <t xml:space="preserve">              euro</t>
  </si>
  <si>
    <t>uranium</t>
  </si>
  <si>
    <t>A.010.04</t>
  </si>
  <si>
    <t>A.010.04.101</t>
  </si>
  <si>
    <t>A.010.04.102</t>
  </si>
  <si>
    <t>A.010.04.103</t>
  </si>
  <si>
    <t>A.010.04.104</t>
  </si>
  <si>
    <t>A.010.04.105</t>
  </si>
  <si>
    <t>A.010.04.106</t>
  </si>
  <si>
    <t>A.010.04.108</t>
  </si>
  <si>
    <t>A.010.04.109</t>
  </si>
  <si>
    <t>A.010.04.110</t>
  </si>
  <si>
    <t>A.010.04.111</t>
  </si>
  <si>
    <t>A.010.04.112</t>
  </si>
  <si>
    <t>A.010.04.113</t>
  </si>
  <si>
    <t>A.070.06.102</t>
  </si>
  <si>
    <t>A.070.06.103</t>
  </si>
  <si>
    <t>A.070.06.104</t>
  </si>
  <si>
    <t>A.070.11</t>
  </si>
  <si>
    <t>A.070.11.101</t>
  </si>
  <si>
    <t>A.070.12</t>
  </si>
  <si>
    <t>A.070.12.101</t>
  </si>
  <si>
    <t>A.070.12.102</t>
  </si>
  <si>
    <t>A.070.12.103</t>
  </si>
  <si>
    <t xml:space="preserve">Materials, metals, rare earth    </t>
  </si>
  <si>
    <t>C.030.01</t>
  </si>
  <si>
    <t xml:space="preserve">Transport, pipeline                                                        </t>
  </si>
  <si>
    <t>C.030.01.101</t>
  </si>
  <si>
    <t>C.030.01.102</t>
  </si>
  <si>
    <t>recalculated from USLCI</t>
  </si>
  <si>
    <t>data from ProBas, Umwelt Bundesambt</t>
  </si>
  <si>
    <t>data from ProBas, Umwelt Bundesambt, plus pesticide proxi</t>
  </si>
  <si>
    <t xml:space="preserve">Fridrihsone et al. "Environmental Life Cycle Assessment of Rapeseed and Rapeseed Oil Produced in Northern Europe: A Latvian Case Study" Sustainability 2020, 12, 5699; doi:10.3390/su12145699 </t>
  </si>
  <si>
    <t>Soybeen oil and meal is calculated by combining data from USLCI (background systems). ProBas (refining), Blonk (land-use change carbon footprint), Vogtlander (land-use change biodiversity).</t>
  </si>
  <si>
    <t>from: LCA update of cotton fibre and fabric life cycle inventory, Cotton Incorporated, 2017, John Jewell</t>
  </si>
  <si>
    <t>Urea production from ammonia and carbon dioxide. A proxi is fertiliser N</t>
  </si>
  <si>
    <t>from ProBas, Umwelt Bundesambt</t>
  </si>
  <si>
    <t>LCA for the production of CORUS cement in the Netherlands.  Average data.</t>
  </si>
  <si>
    <t>general nformation ENCI brochure (portland cement manufacturer, the netherlands)</t>
  </si>
  <si>
    <t xml:space="preserve">LCA for the produktion of prefab concrete in the Netherlands. 140 kg cement, 320 kg sand, 460 kg gravel, 40 kg steel and 40 kg water </t>
  </si>
  <si>
    <t>data from: "Life-cycle assessment of Architectural coatings", Coatings Tech, may 2021</t>
  </si>
  <si>
    <t>calculated from USLCI</t>
  </si>
  <si>
    <t>calculated from USLCI Hot rolled sheet, steel, at plant, RNA</t>
  </si>
  <si>
    <t>copy from ELCD Steel hot rolled coil, blast furnace route, prod. mix, thickness 2-7 mm, width 600-2100 mm RER S</t>
  </si>
  <si>
    <t>from: Zare et al. F. 2016 LIFE CYCLE ASSESSMENT OF SECONDARY EXTRUDED ALUMINUM PRODUCTION PROCESS IN INDUSTRIAL CITY OF ARAK
APPLIED ECOLOGY AND ENVIRONMENTAL RESEARCH 14(2):125-135.</t>
  </si>
  <si>
    <t>cadmium is mined together with zinc, so zinc is taken as surrogate process
recycle rate EoL-RIR from erostat data or report JRC, Towards Recycling Indicators based on EU flows and Raw Materials System Analysis data. 2018</t>
  </si>
  <si>
    <t>LCA european copper institute (copper wire): "Life Cycle Assessment of Copper Products" by Ladji Tikana, Henrike Sievers , Anton Klassert, of the Deutsches Kupferinstitut – Life Cycle Centre, 2005.</t>
  </si>
  <si>
    <t xml:space="preserve">Report: "Life Cycle Assessment Copper tube and sheet" for Copper Development Association Inc., Copper Alliance,  2019 (data North American production 2007) by Thinkstep, </t>
  </si>
  <si>
    <t>midpoints calculated from EI data</t>
  </si>
  <si>
    <t>copy idemat, 50% Nylon 6, 50% Nylon 66</t>
  </si>
  <si>
    <t>copy ELCD Process steam from natural gas, heat plant, consumption mix, at plant, MJ EU-27</t>
  </si>
  <si>
    <t>copy ELCD Process steam from Heavy fuel oil, heat plant, consumption mix, at plant, MJ, EU</t>
  </si>
  <si>
    <t>calculated from USCLI data, transport energy only (by far the most important component)</t>
  </si>
  <si>
    <t>- EF recommended characterisation factors for  acidification, eutrofication, photochemical oxidant forming and fine dust</t>
  </si>
  <si>
    <t>small correction on white paint</t>
  </si>
  <si>
    <t>A.130.01.108</t>
  </si>
  <si>
    <t xml:space="preserve">LCA for leather (chromium process). Hides assumed to be a byproduct  of milk and meat production without significant value. Average  data for the Netherlands. Input 989 kg food and 0.56 ha grassland per cow. </t>
  </si>
  <si>
    <t>Wiedemann et al.. Application of life cycle assessment to sheep production systems: investigating co-production of wool and meat using case studies from major global producers. Int J Life Cycle Assess (2015) 20:463–476. Table 1 and 3, Case 4. Merino, high quality wool. yield 50% from greasy wool. Plus transport, density 110 kg/m3.</t>
  </si>
  <si>
    <t>Anda Fridrihsone, Francesco Romagnoli and Ugis Cabulis. "Environmental Life Cycle Assessment of Rapeseed and Rapeseed Oil Produced in Northern Europe: A Latvian Case Study". case spring, 60% allocation. Sustainability 2020, 12, 5699; doi:10.3390/su12145699</t>
  </si>
  <si>
    <t xml:space="preserve">Note: freshwater eco-toxcicity is neglected because of the very high unaccuacies (factor 100) on the level of individual substances. </t>
  </si>
  <si>
    <t xml:space="preserve">See punlications: </t>
  </si>
  <si>
    <t>H Pollak, 2020. "Pesticide footprint of Brazilian soybeans. A temporal study of pesticide use and impacts in the Brazilian soybean cultivation", Chalmers University</t>
  </si>
  <si>
    <t xml:space="preserve">Rosenbaum, Bachmann, Gold, Huijbregts, Jolliet, Juraske, Koehler, Larsen, MacLeod, Margni, McKone, Payet, Schuhmacher, van de Meent, Hauschild. 2008. "USEtox—the UNEP-SETAC toxicity model: recommended characterisation factors for human toxicity and freshwater ecotoxicity in life cycle impact assessment". Int J Life Cycle Assess (2008) 13:532–546 </t>
  </si>
  <si>
    <t>box A.040.04</t>
  </si>
  <si>
    <t>see box A.040.04</t>
  </si>
  <si>
    <t>estimate based on Aluminium content</t>
  </si>
  <si>
    <t>sintering process: heating by electricity is 1800 degrees x 1000J/kg = 1.8 MJ. ChuanSunYunkaiL, YunfeiWang, LingboZhu, QuanzhenJiang, YongMiao, XuebingChen. Effect of alumina addition on the densification of boron carbide ceramics prepared by spark plasma sintering technique Ceramics International. Volume 40, Issue 8, Part B, September 2014, Pages 12723-12728</t>
  </si>
  <si>
    <t>852 kg CO2-eq/kg germanium, 10.7 MJgen.ind/ kgCO2,  gives 9116 MJ/kg. Van Hoof, G., Schurmans, M., Robertz, B. et al. Moving Towards Sustainable Germanium Sourcing Evaluated by Means of Life Cycle Assessment. J. Sustain. Metall. 6, 333–343 (2020). https://doi.org/10.1007/s40831-020-00277-4</t>
  </si>
  <si>
    <t>When pottery is painted with glaze, the solvents of the glaze will evaporate. This is the calculation of the emissions only of these solvents. Wet paint contains: diacetone alcohol (concentration 25% - 10%, take 17,5%); butanone (concentration 25%-10%, take 17,5%); methanol (concentration up to 2,5%, take 2,5%)</t>
  </si>
  <si>
    <t>Environmental assessment for the production of porcelain in the Netherlands, situation 1988. Transport of raw materials included.</t>
  </si>
  <si>
    <t>Data for the production including raw materials, transport and energy production. Visits to the factory and interviews with the process engineers, the Netherlands. Material, energy and emission totals of the whole factory are allocated to the total output of finished product of the factory.</t>
  </si>
  <si>
    <t>Litt. Stephen Maldonado. The Importance of New “Sand-to-Silicon” Processes for the Rapid Future Increase of Photovoltaics. ACS Energy Lett. 2020, 5, 11, 3628–3632 https://doi.org/10.1021/acsenergylett.0c02100. Also: Litt. Alejandro Calderón Díaz. Energy Life Cycle Assessment (LCA) of silicon-based photovoltaic technologies and the influence of where it is manufactured and installed. 2014. University of Barcelona. (Laremann, 2011).</t>
  </si>
  <si>
    <t>production energy from CESedupack</t>
  </si>
  <si>
    <t>heating to 1400 - 1500 degrees, specific heat between 670 and 700 J/kg, use electricity (like sintering). Note that the reaction as such is exotherm</t>
  </si>
  <si>
    <t>Environmental assessment for the production of sanitary ware in the  Netherlands, situation 2000. Transport of raw materials included.</t>
  </si>
  <si>
    <t>WC , 94% weight W. It is heated to 2000 degrees to form WC, where the specific heat of W= 133 J/kg.K = 0.266MJ (take electricity)</t>
  </si>
  <si>
    <t>ZrO2. Litt. Thinkstep report Life Cycle Assessment of Zircon Sand Production Applied to Ceramic Tiles (Stage 1), study for the Zircon Industry Association. See also website https://www.zircon-association.org/zirconia.html</t>
  </si>
  <si>
    <t>LCI data from SPINE project Chalmers University</t>
  </si>
  <si>
    <t>data from Plastics Europe LCI database</t>
  </si>
  <si>
    <t xml:space="preserve">Market mix is confidential information of a manufacturer. Monsanto process and fermentation info from Otto Hromatka and Heinrich Ebner (1959). "Vinegar by Submerged Oxidative Fermentation". Ind. Eng. Chem. 51 (10): 1279 –1280. doi:10.1021/ie50598a033.  </t>
  </si>
  <si>
    <t>energy for production, based on European Industry</t>
  </si>
  <si>
    <t>copy USLCI</t>
  </si>
  <si>
    <t>Energy for production. Economic allocation for to allocate the energy (4.2 MJ) to O2 and N2: 60%  to O2, 40% to N2, so 2.5 MJ per kg O2 and 1.7 MJ per kg N2 (insiders info)</t>
  </si>
  <si>
    <t>mainly process energy, see Gao SW et al 2018 Energy consumption and cabon emission analysis of natural graphite anode material for lithium batteries Science Forum Vol 913 pp 985-990</t>
  </si>
  <si>
    <t>LCI data from SPINE project of Chalmers University</t>
  </si>
  <si>
    <t>estimate on energy</t>
  </si>
  <si>
    <t>is waste from refineries and power plantes, so no eco-costs ("cut-off"at the waste stockpile)</t>
  </si>
  <si>
    <t xml:space="preserve">Zinc plus extra energy </t>
  </si>
  <si>
    <t>64% methyl acetate carbonylation (Halcon), 36% Ketene route; information manufacturer US and Europe</t>
  </si>
  <si>
    <t>Information from Dr. Richard Murphy, Imperial College London, personal communication. A report made for the Dutch ministry of VROM (2002) by Hillier and Murphy of the Imperial College London. Data from the BP manufacturing plant in Hull, UK. Report only available at the Imperial College on request.</t>
  </si>
  <si>
    <t>confidential information from supplier</t>
  </si>
  <si>
    <t>data from Plastic Europe, with small correction on ecotoxicity</t>
  </si>
  <si>
    <t>Environmental assessment for the production of carbon black in the Netherlands. Confidential company information</t>
  </si>
  <si>
    <t>Waste from exhaust gas desulferization of coal power plants; transport in the region included (150 km)</t>
  </si>
  <si>
    <t>proxi of economic allocation of refinary products: the value of bitumen is the value of heavy oil for combustion</t>
  </si>
  <si>
    <t>from EPD of IBU: "Tondachziegel" CREATON AG, Werk Dorfen/Bayern</t>
  </si>
  <si>
    <t xml:space="preserve">from EPD of IBU: Leichtbetonmauersteine GISOTON Wandsysteme - Baustoffwerke Gebhart &amp; Söhne GmbH &amp; Co. KG. http://bau-umwelt.de/download/C30e51a0bX1441ae198bcXY10bc/EPD_GIS_20130174_IAC1_DE.pdf </t>
  </si>
  <si>
    <t xml:space="preserve">from EPD of IBU: Kalksandsteine Bundesverband Kalksandsteinindustrie e.V. http://bau-umwelt.de/download/CY17753788X13944544aa2XY513c/EPD_BKS_2009111_D.pdf </t>
  </si>
  <si>
    <t>from EPD of IBU: Rockwool (by thinkstep) 2018</t>
  </si>
  <si>
    <t>LCA for the produktion of clinker for the cement industry in the  Netherlands. Average data.</t>
  </si>
  <si>
    <t>LCA for the grinding in the Netherlands of concrete aggrgate to be used for concrete. Average data. Book: LCA based assessment of sustainability: the eco-costs/value ratio (EVR) 2010 Vogtlander J. published by DAP, Delft. Section 9</t>
  </si>
  <si>
    <t>LCA for gravel for  concrete. Average data. Book: LCA based assessment of sustainability: the eco-costs/value ratio (EVR) 2010 Vogtlander J. published by DAP, Delft. Section 9</t>
  </si>
  <si>
    <t>LCA for moving ground (Dutch: grondwerken). Average data. Book: LCA based assessment of sustainability: the eco-costs/value ratio (EVR) 2010 Vogtlander J. published by DAP, Delft. Section 9</t>
  </si>
  <si>
    <t>Data from "Produktie van linoleum", nr 773006142, RIVM, 1993. Linoleum is made from linseedoil, natural resin and Tall oil,  still valid</t>
  </si>
  <si>
    <t>LCA for sand in the Netherlands. Average data. Book: LCA based assessment of sustainability: the eco-costs/value ratio (EVR) 2010 Vogtlander J. published by DAP, Delft. Section 9</t>
  </si>
  <si>
    <t>Handbook of Batteries, Linden. (Recycling of dry cell consumer batteries.) Compare also to: Hamade R, et al. Life Cycle analysis of AA Alkaline batteries. Science Direct Procedia Manufacturing 2020</t>
  </si>
  <si>
    <t>27-inch iMac with Retina 5K display. https://www.apple.com/environment/pdf/products/desktops/27-inch_iMac_with_Retina5KDisplay_PER_Aug2020.pdf at https://www.apple.com/environment/  , accessed 2020. see also PWB study Teehan, Univ of Brittish Colombia. Note: later reports of Apple show considerable less acrbon footprint, however by the use of "electricity certificates" (=GO's ?), but that is just an administrative trick (i.e. buying credits, but no relationship where the electrons go). See https://www.ecocostsvalue.com/lca/gos-and-recs-in-lca/</t>
  </si>
  <si>
    <t>15 inch MacBook Pro, Retina display. https://www.apple.com/environment/pdf/products/notebooks/15inchMBP_wRetinaDisplay_PER_2016.pdf at http://www.apple.com/environment/reports/ , accessed 2016. see also PWB study Teehan, Univ of Brittish Colombia, HP. Note: later reports show considerable less acrbon footprint, however by the use of "electricity certificates" (=GO's ?), but that is just an administrative trick (i.e. buying credits, but no relationship where the electrons go). See https://www.ecocostsvalue.com/lca/gos-and-recs-in-lca/</t>
  </si>
  <si>
    <t>LCA of a standard electric cord, 6A including safety ground (1320W), domestic, PVC and 3x0.75 mm2 copper</t>
  </si>
  <si>
    <t>LCA of a specific electromoter, confidential data from manufacturer</t>
  </si>
  <si>
    <t>Apple Thunderbolt Display 27". 2016. Note: later reports show considerable less acrbon footprint, however by the use of "electricity certificates" (=GO's ?), but that is just an administrative trick (i.e. buying credits, but no relationship where the electrons go). See https://www.ecocostsvalue.com/lca/gos-and-recs-in-lca/</t>
  </si>
  <si>
    <t>1680 Wh = 44 kg. Specific battery for cars (data manufacturer)</t>
  </si>
  <si>
    <t>this is the classical battery for smartphones, extra energy required is estimated. Gao SW et al 2018 Energy consumption and cabon emission analysis of natural graphite anode material for lithium batteries Science Forum Vol 913 pp 985-990</t>
  </si>
  <si>
    <t>surrogate process is pure silica glass (very high melting point)</t>
  </si>
  <si>
    <t>Manufacturing data (confidential). Compare also to: Hamade R, et al. Life Cycle analysis of AA Alkaline batteries. Science Direct Procedia Manufacturing 2020</t>
  </si>
  <si>
    <t>Data for one C-cell of 65 gram, 1.25 volt and 1.5 Ah capacity (average Nickel content 12.3%, average Cadmium content 41.7%). Reference: Recycling of Consumer Dry Cell Batteries, Hurd D., et al, Noyes Data Corporation, New Yersey 1993</t>
  </si>
  <si>
    <t>European Commission – DG ENV 2011 Comparative Life-Cycle Assessment of nickelcadmium (NiCd) batteries used in Cordless Power Tools (CPTs) vs. their alternatives nickel-metal hydride (NiMH) and lithium-ion (Li-ion) batteries. From the report: NiMH battery 3.2Ah x 18 = 57.6 Wh per pack, weight 1064 grams. Study takes 2 packs (115.2 Wh , 2128 grams)</t>
  </si>
  <si>
    <t>Paul Teehan, Milind Kandlikar, Life cycle assessment studies of tablet PCs, background document, University of Britisch Colombia. Metal quantities from: A preliminary categorization of end-of-life electrical and electronic equipmentas secondary metal resources, Masahiro Oguchi , Shinsuke Murakami , Hirofumi Sakanakura , Akiko Kida , Takashi Kameya, Waste Management xxx (2011) xxx–xxx". http://et4407.files.wordpress.com/2011/09/oguchi_waste-manage_2011.pdf</t>
  </si>
  <si>
    <t>calculated from PV panel (in Idemat sector Electricity per fuel)</t>
  </si>
  <si>
    <t>LCA of components with Idemat LCIs</t>
  </si>
  <si>
    <t>Manufacturer data (confidential) of Aramid production in the Netherlands</t>
  </si>
  <si>
    <t>See palm oil. Refinery data from Probas. Including land-use norm Indonesia Sumatra (palmol is produced at Kalimantan as well, but also in less vularable areas in the world)</t>
  </si>
  <si>
    <t>calculated from Idemat soybean oil 50% USA 50% Brazil, plus  refinery data from Probas</t>
  </si>
  <si>
    <t>mix of Idemat ethanol and petrol</t>
  </si>
  <si>
    <t xml:space="preserve">midpoints calculated from ELCD </t>
  </si>
  <si>
    <t>derived from ELCD: Process steam from natural gas, heat plant, consumption mix, at plant, MJ, EU-27 S copy without water</t>
  </si>
  <si>
    <t>calculated from USLCD data, Aluminium removed because of high uncertainties (of emissions as well as its ecotoxicity in water)</t>
  </si>
  <si>
    <t>calculated from Idemat2022 Diesel low-sulphur (excluding combustion)</t>
  </si>
  <si>
    <t>from midpoints calculation from "ELCD with small corrections" (calculation in Open LCA)</t>
  </si>
  <si>
    <t>copy ELCD, but water removed because of high unaccuracies</t>
  </si>
  <si>
    <t>copy Idemat2022 Kerosene (excluding combustion), CO2 added</t>
  </si>
  <si>
    <t>copy ELCD, water removed because of unaccuracies</t>
  </si>
  <si>
    <t>copy Idemat2022 Petrol (excluding combustion), CO2 added</t>
  </si>
  <si>
    <t>calculated from USLCI, AL removed from the emission list, since its ecotoxicity is highly uncertain.</t>
  </si>
  <si>
    <t>Wood waste (chips as well as saw dust) is used for pulp, wood products and combustion. According to section 4.3.3.1 of ISO 14044, it is calculated as 100% feedstock for combustion, applying the Lower Heating Value.</t>
  </si>
  <si>
    <t>own research Delft University of Technology: 12% B2CO3, 5% Al2O3, extra melting 1700 K x 0.83 kJ/kg.K = 1.41 MJ/kg</t>
  </si>
  <si>
    <t xml:space="preserve">Litt. C. Dorna, R. Behrenda , D. Giannopoulosb , L. Napolanoc , V. Jamesc , A. Herrmanna, V. Uhliga, H. Krausea, M. Fountib, D. Trimisd. A systematic LCA-enhanced KPI evaluation towards sustainable manufacturing in industrial decision-making processes. A case study in glass and ceramic frits production. Procedia CIRP 48 ( 2016 ) 158 – 163 </t>
  </si>
  <si>
    <t>no loss of materials and 2.5% less energy per 10% recycled (=25% less energy), see https://www.gpi.org/glass-recycling-facts, plus extra transport</t>
  </si>
  <si>
    <t>no LCA data are available. It makes sense to set the environmental data equal to the data on ceramic glass as a proxi</t>
  </si>
  <si>
    <t xml:space="preserve">LCA for the production of 1m2 Alum./glass laminate 1.4mm thickness in the USA. Delivery to Rotterdam by bulk carrier. 3 Layers 7475-T76 Alum 0.3mm and 2 layers unidirectional glass/epoxy 0.25mm. </t>
  </si>
  <si>
    <t xml:space="preserve">LCA for the production of 1m2 Alum./glass laminate 1.1mm thickness in the US. Delivery per bulk carrier to Rotterdam.  3 layers 2024-T3 Aluminium 0.2mm and 2 layers glass/epoxy 0.25mm. </t>
  </si>
  <si>
    <t>LCA for the production of 1m2 Alum./glass laminate 3.65mm thickness  in the US. Delivery to Rotterdam by bulk carrier.  6 layers 2024-T3 0.4mm and 5 layers cross-ply glass/epoxy 0.25mm.</t>
  </si>
  <si>
    <t xml:space="preserve">LCA for the production of 1m2 Alum./glass laminate 4.27mm thickness in the US. Delivery per bulk carrier to Rotterdam.  6 layers 2024-T3 Aluminium 0.4mm and 5 layers 0.375mm cross ply  glass/epoxy. </t>
  </si>
  <si>
    <t xml:space="preserve">LCA for the production of 1m2 Alum./PP laminate 1.2mm thickness in the Netherlands. Aluminium 0.2mm.Average weight = 1.8 kg/m2. </t>
  </si>
  <si>
    <t>market mix in the Netherlands</t>
  </si>
  <si>
    <t>recycle rate EoL-RIR from erostat data or report JRC, Towards Recycling Indicators based on EU flows and Raw Materials System Analysis data. 2018</t>
  </si>
  <si>
    <t>Nuss and Eckelman, 2014, Life Cycle Assessment of Metals: A Scientific Synthesis, PLOS ONE, - supporting information- . 28% recycled= recycle rate EoL-RIR from erostat data or report JRC, Towards Recycling Indicators based on EU flows and Raw Materials System Analysis data. 2018</t>
  </si>
  <si>
    <t>copy Probas, Umwelt Bundesambt. Recycle rate EoL-RIR from erostat data or report JRC, Towards Recycling Indicators based on EU flows and Raw Materials System Analysis data. 2018</t>
  </si>
  <si>
    <t>copy ProBas, Umwelt Bundesambt. Recycle rate EoL-RIR from erostat data or report JRC, Towards Recycling Indicators based on EU flows and Raw Materials System Analysis data. 2018</t>
  </si>
  <si>
    <t>LCA update study from Intern. Aluminium Institute. LIFE CYCLE INVENTORY DATA AND ENVIRONMENTAL METRICS FOR THE PRIMARY ALUMINIUM INDUSTRY 2015 DATA</t>
  </si>
  <si>
    <t>Recycle rate EoL-RIR from erostat data. and report JRC report : Towards recycling indicators based on EU flows and raw materials analysis system data. 2018. Also recycling rate copper in EU: Simon Gloser, Marcel Soulier, and Luis A. Tercero Espinoza. Dynamic Analysis of Global Copper Flows. Global Stocks, Postconsumer Material Flows, Recycling Indicators, and Uncertainty Evaluation. Fraunhofer Institute. dx.doi.org/10.1021/es400069b | Environ. Sci. Technol. 2013, 47, 6564-6572</t>
  </si>
  <si>
    <t xml:space="preserve">33% EU, 66% US. Litt. Dr. Ladji Tikana, Dr. Henrike Sievers, Dr. Anton Klassert. Life Cycle Assessment of Copper Products. Deutches Kupfer Institute. Litt. USA: Maggie Wildnauer. life Cycle Assessment Copper Tube and Steel. Thinkstep. Copper Development Association. </t>
  </si>
  <si>
    <t>1.56 kwh per kg copper, is 5.6 MJ/ kg copper. Litt. Bravard and Portal, 1971. Energy Expenditures Associated with the Production and Recycle of Metals. Oak Ridge National Laboratories. Available at https://www.osti.gov/servlets/purl/7351678. However estimated at 10 MJ/kg by https://copperalliance.org.uk/knowledge-base/education/education-resources/copper-recycling-sustainability-2/ .Note: heating is only 0.385 kJ/kg.K x 1000 K = 0.385 MJ/kg plus 0.206 MJ/kg, so 0.591 MJ/kg</t>
  </si>
  <si>
    <t xml:space="preserve">Nuss and Eckelman, 2014, Life Cycle Assessment of Metals: A Scientific Synthesis, PLOS ONE, - supporting information- . </t>
  </si>
  <si>
    <t>Litt. Alistair J. Davidson, Steve P. Binks, Johannes Gediga. Lead industry life cycle studies: environmental impact and life cycle assessment of lead battery and architectural sheet production. Int J Life Cycle Assess (2016) 21:1624–1636 DOI 10.1007/s11367-015-1021-5</t>
  </si>
  <si>
    <t xml:space="preserve"> 26 kg CO2 per kg Mg at natural gas, results in 312 MJgas/kg. Simone Ehrenberger. Update  of  Life  Cycle  Assessment  of  Magnesium  Components  in Vehicle Construction. 2020. German Aerospace Center e.V. </t>
  </si>
  <si>
    <t xml:space="preserve">0.45 kg CO2 per kg Mg at natural gas, results in 5.4 MJgas/kg. Simone Ehrenberger. Update  of  Life  Cycle  Assessment  of  Magnesium  Components  in Vehicle Construction. 2020. German Aerospace Center e.V. </t>
  </si>
  <si>
    <t>data LCA from ProBas, Umwelt Bundesambt, recycle rate EoL-RIR from erostat data or report JRC, Towards Recycling Indicators based on EU flows and Raw Materials System Analysis data. 2018</t>
  </si>
  <si>
    <t>LCA data from ProBas database, 30%brecycled. Litt.  recycle rate EoL-RIR from erostat data or report JRC, Towards Recycling Indicators based on EU flows and Raw Materials System Analysis data. 2018</t>
  </si>
  <si>
    <t>1st litt source: webpage https://www.crmalliance.eu/silicon-metal assessed at 31/10/2021. From the CRM Alliance (Critical Raw Materials), webpage Silicon Metals. 2nd litt source: Stephen Maldonado. The Importance of New “Sand-to-Silicon” Processes for the Rapid Future Increase of Photovoltaics. ACS Energy Lett. 2020, 5, 11, 3628–3632 https://doi.org/10.1021/acsenergylett.0c02100</t>
  </si>
  <si>
    <t>LCI from ProBas, Umwelt Buindesambt. 1% recycled. Litt. recycle rate EoL-RIR from erostat data or report JRC, Towards Recycling Indicators based on EU flows and Raw Materials System Analysis data. 2018</t>
  </si>
  <si>
    <t>LCI from ProBas, Umwelt Bundesambt. 32% recycled. Litt. recycle rate EoL-RIR from erostat data or report JRC, Towards Recycling Indicators based on EU flows and Raw Materials System Analysis data. 2018</t>
  </si>
  <si>
    <t>39 kWh/kg Ti. Litt. Bravard and Portal, 1971. Energy Expenditures Associated with the Production and Recycle of Metals. Oak Ridge National Laboratories. Available at https://www.osti.gov/servlets/purl/7351678</t>
  </si>
  <si>
    <t>LCI data from ProBas, Umwelt Bundesambt. 42% recycled. Litt. recycle rate EoL-RIR from erostat data or report JRC, Towards Recycling Indicators based on EU flows and Raw Materials System Analysis data. 2018</t>
  </si>
  <si>
    <t>https://www.vmzinc.com/zinc-and-sustainability/advantages-of-vmzinc-solutions/production/low-grey-energy.html</t>
  </si>
  <si>
    <t>mix of the Idemat data of the basic metals</t>
  </si>
  <si>
    <t>Cullit BV and Graham CD. Introducttion to magnetic materials 2nd edition, Wiley</t>
  </si>
  <si>
    <t>litt. Pooja Yadav, Norafiqah Ismail, Mohamed Essalhi, Mats Tysklind b, Dimitris Athanassiadis, Naser Tavajohi. Assessment of the environmental impact of polymeric membrane production. Journal of Membrane Science 622 (2021)</t>
  </si>
  <si>
    <t xml:space="preserve">Litt. https://cosmetotheque.com/wp-content/uploads/2020/05/A4_Orgasol_GreenTouch.pdf </t>
  </si>
  <si>
    <t>Derived from PET and litt. A. J. J. E. Eerhart, A. P. C. Faaij and M. K. Patel. Replacing fossil based PET with biobased PEF; process analysis, energy and GHG balance. Energy &amp; Environmental Science, Issue 4. 2012. However, the replacement of NREU in this theoretical calculation is not so sure in practice (similar to the replacement in other bio-plastics)</t>
  </si>
  <si>
    <t>litt. Luciano Vogli, Stefano Macrelli, Diego Marazza, Paola Galletti, Cristian Torri, Chiara Samorì and Serena Righi. Life Cycle Assessment and Energy Balance of a Novel Polyhydroxyalkanoates Production Process with Mixed Microbial Cultures Fed on Pyrolytic Products of Wastewater Treatment Sludge. Energies 2020, 13, 2706; doi:10.3390/en13112706. Note: the pyrolysis separated (subtracted) from the rest of the processes.</t>
  </si>
  <si>
    <t>Litt. Erfan Rezvani Ghomi, Fatemeh Khosravi, Ali Saedi Ardahaei, Yunqian Dai, Rasoul Esmaeely Neisiany, Firoozeh Foroughi, Min Wu, Oisik Das and Seeram Ramakrishna. The Life Cycle Assessment for Polylactic Acid (PLA) to Make It a Low-Carbon Material. Polymers 2021, 13, 1854. https://doi.org/10.3390/polym13111854 Fig.7 (exclusive uptake and end-of-life). Note: these types of LCAs are highly uncertain (dependant on the case that has been studied). Only the non renewable energy matters.</t>
  </si>
  <si>
    <t>Hassan Issa Moussa and Steven B. Young. POLYBUTYLENE SUCCINATE LIFE CYCLE ASSESSMENT VARIATIONS AND VARIABLES. Conference Paper · November 2012. Univ of Waterloo, Canada. Note: these types of LCAs are highly uncertain (dependant on the case that has been studied). Only the non renewable energy matters.</t>
  </si>
  <si>
    <t>Hassan Issa Moussa and Steven B. Young. POLYBUTYLENE SUCCINATE LIFE CYCLE ASSESSMENT VARIATIONS AND VARIABLES. Conference Paper · November 2012. Univ of Waterloo, Canada. Note: these types of LCAs are highly uncertain (dependant on the case that has been studied). Only the non renewable energy matters. PLUS Idemat2022 Potatoe starch, DE</t>
  </si>
  <si>
    <t xml:space="preserve">Recycled = (Idemat LCA of plastic production,virgin) - (embedded oil) + Pyrolyses. </t>
  </si>
  <si>
    <t xml:space="preserve">Pyrolysis (incl hydrotreatment)= pollutants of 2.5 MJ/kg from heavy oil + CO2 emissions from O2 in plastics + 0.012 kg H2 feed. </t>
  </si>
  <si>
    <t>PLUS Transport scenario 2x 600km</t>
  </si>
  <si>
    <t>Litt."A.E. Schwarz, T.N. Ligthart, D. Godoi Bizarro, P. De Wild, B. Vreugdenhil, T. van Harmelen. Plastic recycling in a circular economy; determining</t>
  </si>
  <si>
    <t xml:space="preserve"> environmentalperformance through an LCA matrix model approach. Waste Management Volume 121, 15 February 2021, Pages 331-342, </t>
  </si>
  <si>
    <t xml:space="preserve">Incl Supplementary materials (2.5 MJ/kg, other data cannot be used). </t>
  </si>
  <si>
    <t xml:space="preserve">Litt. D.N. Vienescu, J. Wang, A. Le Gresley, J.D. Nixon.A life cycle assessment of options for producing synthetic fuel via pyrolysis. </t>
  </si>
  <si>
    <t xml:space="preserve">Bioresource Technology 249 (2018) 626–634. (0.012 kg H2 from mass balance Fig 4) </t>
  </si>
  <si>
    <t>see box A.130.02</t>
  </si>
  <si>
    <t>box A.130.02 : upcycling via Pyrolyses</t>
  </si>
  <si>
    <t>Exept from PET, which is recyceled by glycolysis:</t>
  </si>
  <si>
    <t xml:space="preserve">The energy comes from a process simulation and heat balance. </t>
  </si>
  <si>
    <t xml:space="preserve">Litt.  R. Lopez-Fonseca, Duque-Ingunza,  B. de Rivas, S. Arnaiz and J. I. Gutierrez-Ortiz. Chemical recycling of post-consumer PET wastes by glycolysis in the presence of metal salts. Polymer Degradation and Stability  95 (2010) 1022 - 1028. AND  Duque-Ingunza, R. Lopez-Fonseca, B. de Rivas and J. I. Gutierrez-Ortiz. Process optimization for catalytic glycolysis of post-consumer PET wastes. J Chem Technol Biotechnol 2014; 89: 97–103.  </t>
  </si>
  <si>
    <t>Transport scenario 2x 600km</t>
  </si>
  <si>
    <t xml:space="preserve">Litt. EPDLA. Life Cycle Inventory of Polymer Dispersions, PWC 2017 </t>
  </si>
  <si>
    <t>Litt. Batten, R.; Karanjikar, M.; Spatari, S. Bio-Based Polyisoprene Can Mitigate Climate Change and Deforestation in Expanding Rubber Production. Fermentation 2021, 7, 204. https://doi.org/10.3390/fermentation 7040204. See Table 5 and Fig. 5</t>
  </si>
  <si>
    <t xml:space="preserve">Litt. Warit Jawjit, Prasert Pavasant, Carolien Kroeze &amp; Jindee Tuffey (2021) Evaluation of the potential environmental impacts of condom production in Thailand, Journal of Integrative Environmental Sciences, 18:1, 89-114, DOI: 10.1080/1943815X.2021.1949354. Data have been calculated for DRC (dry rubber content), with 2.6 ton fresh latex per 1 ton concentrated latex, and 60% dry content in concentrated latex. For production data, see Table 1 </t>
  </si>
  <si>
    <t>Litt. Bernd Brandt, Evelin Kletzer, Harald Pilz, Dariya Hadzhiyska, Peter Seizov. Silicon-Chemistry Carbon Balance An assessment of Greenhouse GasEmissions and Reductions. Section 3, Table 2 and Fig. 2.</t>
  </si>
  <si>
    <t>30% glass fibre from Idemat</t>
  </si>
  <si>
    <t>conference paper. Daniel Garraín, Silvia, Yolanda Lechon. The environmental behaviour of PEEK as an innovative material in a new portable hydrogen fuel cell. May 2019. DOI: 10.13140/RG.2.2.16489.54883. Conference: SETAC Europe 29th Annual Conference, Helsinki (Finland)</t>
  </si>
  <si>
    <t>webpage. https://shamrocktechnologies.com/co2-emissions/ Report. G. Poszmik, HS Kim, J Choo. Estimating the Impact of Using Recycled PTFE on CO2 Emissions. Industrial Production of PTFE. 2020. Shamrock Technologies, Inc. Take care: the CO2 calculation are far from accurate, so the data for electricity and heat are applied.</t>
  </si>
  <si>
    <t xml:space="preserve">Energy data from Dupont study 2012 (= partly bio-based). Note that PTT not bio-based has 68 MJ/kg PPT. See conference paper 2006: Robert P. Anex and Alison L. Ogletree. Life Cycle Assessment of Energy-based. Impacts of a Biobased Process for Producing 1,3-Propanediol </t>
  </si>
  <si>
    <t>EPD info http://cpmdatabase.cpm.chalmers.se/Scripts/sheet.asp?AcId=ancpny0011155</t>
  </si>
  <si>
    <t>80% suspension polymerised, 20% emulsion polymerised</t>
  </si>
  <si>
    <t>EPD epichlorohydrin of Spolchemie. http://lcastudio.cz/dokumenty/epd283%20epichlorhydrin.pdf</t>
  </si>
  <si>
    <t>LCA of EVAL Kuraray, http://www.sustainableminds.com/showroom/kuraray/ assessed 2017</t>
  </si>
  <si>
    <t>oxidation of methanol</t>
  </si>
  <si>
    <t>Rok Stropnik, Andrej Lotric, Alfonso Bernad Montenegro, Mihael Sekavcnik,  Mitja Mori. Critical materials in PEMFC systems and a LCA analysis for the potential reduction of environmental impacts with EoL strategies. Energy Sci Eng. 2019;7:2519–2539</t>
  </si>
  <si>
    <t>confidential data manufacturer</t>
  </si>
  <si>
    <t>calculated from: Litt. Van der Velden, N.M., Patel, M.K., Vogtländer, J.G. LCA benchmarking study on textiles made of cotton, polyester, nylon, acryl, or elastane (2013) International Journal of Life Cycle Assessment, pp. 1-26. Article in Press.</t>
  </si>
  <si>
    <t>(see also excel file:</t>
  </si>
  <si>
    <t>Thesis Pablo van de Lugt, Delt University of Technology, available at the repository of the Delft University of Technology, and at www.ecocostsvalue.com . Carbon sequestration credit of foreste, see Vogtlander et al., Int J of LCA (2014) 19 pp 13-23, IS NOT COUNTED</t>
  </si>
  <si>
    <t>This calculation is including the End of Life. In the end, all metals (Copper, Chromium and Arsenic) will end up, soner or later, in the environment</t>
  </si>
  <si>
    <t>According to Rives, in Resources, Conservation and Recycling 58 (2012) 132– 142, the major eco-burden (96%) is caused by electricity: 1.33 MJ per kg granulate (note that the differences between white and black granulate is negigible). Note also that the base material at the input has eco-burden=0 since the foresting and transport has to be allocated to cork stoppers, the main product of the process. The source of aglomerate is the waste stream of stoppers. The input cork flow results in 30-32 % stoppers, 68-70 % aglomerate.</t>
  </si>
  <si>
    <t>300 km transport added to "cork at forest road", overall density of the load 100 kg/m3</t>
  </si>
  <si>
    <t>According to Rives, in Resources, Conservation and Recycling 58 (2012) 132– 142,  1.33 MJ per kg granulate (note that the differences between white and black granulate is negigible) plus 2.2 kg oil plus 50 km transport. Note also that the base material at the input has eco-burden=0 since the foresting and transport has to be allocated to cork stoppers, the main product of the process. The source of aglomerate is the waste stream of stoppers. The input cork flow results in 30-32 % stoppers, 68-70 % aglomerate. To make cork slab (glue the granulate together) , ecoinvent assumes 140 g per kg of gue (40% MF, 40% UF, 20% PF average production) plus 0.4-1.5 kWh</t>
  </si>
  <si>
    <t>Litt. Puettmann et al. 2013. Cradle to Gate Life Cycle Assessment of U.S. Medium Density Fiberboard Production.</t>
  </si>
  <si>
    <t>MDF is proxi, see paper Puettmann et al. 2013. Cradle to Gate Life Cycle Assessment of U.S. Medium Density Fiberboard Production. Country of origin Sweden</t>
  </si>
  <si>
    <t>MDF is proxi, see paper Puettmann et al. 2013. Cradle to Gate Life Cycle Assessment of U.S. Medium Density Fiberboard Production. Country of origin  Malaysia (source Meranti)</t>
  </si>
  <si>
    <t>based on confidential data of the manufacturer</t>
  </si>
  <si>
    <t>Thesis Pablo van de Lugt, Delt University of Technology, available at the repository of the Delft University of Technology, and at www.ecocostsvalue.com . Carbon sequestration credit of foreste, see Vogtlander et al., Int J of LCA (2014) 19 pp 13-23, IS COUNTED</t>
  </si>
  <si>
    <t>from Scots Pine (FSC/PEFC)</t>
  </si>
  <si>
    <t>from Okoumei hardwood (FSC/PEFC)</t>
  </si>
  <si>
    <t xml:space="preserve">from butuminous coal, for detailed calculations see Global Market Mix excel </t>
  </si>
  <si>
    <t xml:space="preserve">for detailed calculations see Global Market Mix excel </t>
  </si>
  <si>
    <t>Litt. D. Yang at al. Life-cycle assessment of China's multi-crystalline silicon photovoltaic modules considering international tradeJournal of Cleaner Production 94 (2015) 35-45 (Scenario 2 and 3: data per kWp)</t>
  </si>
  <si>
    <t>average 5% losses for transformation and transport in comparison to Medium Voltage</t>
  </si>
  <si>
    <t>based on heat pumps with an operational COP of 4 (MJthe/MJe), for electricity average of EU, US, and China</t>
  </si>
  <si>
    <t>Fokker 100, kerosine for a distance of 2000 km</t>
  </si>
  <si>
    <t>Boeing 747, 400F kersonine for a distance of 9000 km</t>
  </si>
  <si>
    <t>calculation based on energy</t>
  </si>
  <si>
    <t>test Niedersachsen 7 tractors in 2013 https://nieuwetractorkopen.nl/wp-content/uploads/2018/07/2013-03-Doordruk-Schleppertest-Grondig.pdf</t>
  </si>
  <si>
    <t>The data of the truck plus trailer itself are from the study of Brantjes, given in doctorate thesis Vogtlander and FEFCO study. For calculation basis see excel file 'truck+traler' at https://www.ecocostsvalue.com/lca/fast-track-lca/. The consumption of diesel  is from road tests: "Verbruikstest MAN TGX 18.440 XLX EfficientLine Euro 6" https://truckstar.nl/verbruikstest-man-tgx-18-440-xlx-efficientline-euro-6-2/ and "Praktijktest Mercedes-Benz Actros 1845 Euro 6" https://truckstar.nl/praktijktest-mercedes-benz-actros-1845-euro-6/</t>
  </si>
  <si>
    <t>information RWS the Netherlands for European inland vessels; example AVV vessel type M7</t>
  </si>
  <si>
    <t>example dwt 16383, 12.5 knotslook at https://horizonship.com/</t>
  </si>
  <si>
    <t xml:space="preserve">Litt. MILOJKA POCUCA. METHODOLOGY OF DAY-TO-DAY SHIP COSTS ASSESSMENT. Promet-Traffic&amp;Transportation, Vol.18, 2006, No. 5, 337-345. Table2 </t>
  </si>
  <si>
    <t>calculations based on recent litterature (type of bunker oil, fuel consumption modern vessels, slow speed, and direct routing). example coaster, class A, Matermind Schipmanagement. https://www.mastermind-cyprus.com/fleet/coaster-a-class/</t>
  </si>
  <si>
    <t>example 172m Feeder Container Ship 2007 - Japan Built 1577 TEU - DWT 21430  www.horizonship.com</t>
  </si>
  <si>
    <t>Example Emma Maersk:  1 TEU (20 feet), 14 tons, 11.6 tons average net cargo weight, total 11.000 TUE (see company spec). Also https://en.wikipedia.org/wiki/Emma_M%C3%A6rsk . Note: Maersk reports for 2014 for the voyage only: average for the other industry 58.3 gram CO2 per 14 tons container per km, Maersk 46.7, this LCI 48 gram CO2 per 14 tons container per km. Maersk has a taget of further reduction to 2/3.</t>
  </si>
  <si>
    <t>example supertanker Pierre Guillomat, see https://en.wikipedia.org/wiki/Pierre_Guillaumat_(supertanker)</t>
  </si>
  <si>
    <t>3500 kN press single stroke, energy 3.67 MJe per kg</t>
  </si>
  <si>
    <t>electricity 9.6 MJ per kg</t>
  </si>
  <si>
    <t>required electricity 0.77 MJ per kg removed</t>
  </si>
  <si>
    <t xml:space="preserve">1m2 area single sided Zinc electroplating 10 micrometer, zinc included, including emissions to water during 10 years (approx 1 micrometer per year). </t>
  </si>
  <si>
    <t>1m2 area single sided Zinc electroplating 5 micrometer, zinc included</t>
  </si>
  <si>
    <t>65 muicro requires aprox 0.5 kg Zn per m2 surface, plus 30 MJ electricity</t>
  </si>
  <si>
    <t>LCA for the spray process iron phosphating. Average process data for 1992 in the Netherlands. 1m2 total area.</t>
  </si>
  <si>
    <t xml:space="preserve">LCA for the immersion process zinc phosphating. Average process data for 1992 in the Netherlands. 1m2 total area. </t>
  </si>
  <si>
    <t>LCA for the spray process zinc phosphating. Average process data for 1992 in the Netherlands. 1m2 total area.</t>
  </si>
  <si>
    <t>confidential manufacturing data, titanium white</t>
  </si>
  <si>
    <t>Average data for electric MIG welding in the Netherlands 1990. 1m Electric weld 4mm steel, MIG proces, without weld fume  filtering, 0.125 kg electrode</t>
  </si>
  <si>
    <t>Derived from Master Thesis Anastasios Mountaneas "Life Cycle Assessment of pollutants from ships: the case of an Aframax tanker" Delft University of Technology Depository, faculty 3ME. Note: FCAW = flux core arc welding. https://repository.tudelft.nl/islandora/object/uuid%3Ae5c647ac-7d99-4c6f-8249-f94b9b74750c?collection=education</t>
  </si>
  <si>
    <t>Average data for steel arc (MAG) welding in the Netherlands 1990. 1m steel.  0.0536 kg 14NiCr14 electrode plus 0.025 kg Argon plus 0.028 MJ electricity</t>
  </si>
  <si>
    <t>LCA for sulpher based anodising. Average data for the Netherlands</t>
  </si>
  <si>
    <t>Average data for steel autogenious welding in the Netherlands 1990. 1m steel.  0.0536 kg 14NiCr14 electrode plus 0.01 kg acetylene</t>
  </si>
  <si>
    <t>Autogenuous welding process; aluminium sheet 1 mm; butt joint; energy per meter joint; no emissions available</t>
  </si>
  <si>
    <t>Autogenuous welding process; aluminium sheet 2 mm; butt joint; energy per meter joint; no emissions available</t>
  </si>
  <si>
    <t>Autogenuous welding process; aluminium sheet 3 mm; butt joint; energy per meter joint; no emissions available</t>
  </si>
  <si>
    <t>Cold transforming aluminium, bending, deep drawing etc; energy per kilogram transformed materia</t>
  </si>
  <si>
    <t>required electricity 0.48 MJ per kg removed</t>
  </si>
  <si>
    <t xml:space="preserve">LCA for the extrusion of aluminum, typically used in windows and car components. </t>
  </si>
  <si>
    <t>Forging process aluminium; energy per kilogram transformed material</t>
  </si>
  <si>
    <t>Machining aluminium, milling, drilling, turning etc; energy per kilogram removed material</t>
  </si>
  <si>
    <t>MIG-arc welding process; aluminium sheet 10 mm; butt V- joint; energy per meter joint; no emissions available</t>
  </si>
  <si>
    <t>MIG-arc welding process; aluminium sheet 12 mm; butt V- joint; energy per meter joint; no emissions available</t>
  </si>
  <si>
    <t>MIG-arc welding process; aluminium sheet 4 mm; butt I-joint; energy per meter joint; no emissions available</t>
  </si>
  <si>
    <t>MIG-arc welding process; aluminium sheet 5 mm; butt I-joint; energy per meter joint; no emissions available</t>
  </si>
  <si>
    <t>MIG-arc welding process; aluminium sheet 5 mm; butt V- joint; energy per meter joint; no emissions available</t>
  </si>
  <si>
    <t>MIG-arc welding process; aluminium sheet 6 mm; butt V-joint; energy per meter joint; no emissions available</t>
  </si>
  <si>
    <t>MIG-arc welding process; aluminium sheet 8 mm; butt V- joint; energy per meter joint; no emissions available</t>
  </si>
  <si>
    <t xml:space="preserve">LCA for  rolling of  aluminium foil 7-12um. </t>
  </si>
  <si>
    <t>LCA for  rolling of sheet aluminium typically for AlMg0.4Si1.2</t>
  </si>
  <si>
    <t>LCA for the production of brass sheet. Average data for the Netherlands 1990.</t>
  </si>
  <si>
    <t>specific manufacturer: energy 2.965 MJ per m</t>
  </si>
  <si>
    <t>specific manufacturer: energy 5.93 MJ per m</t>
  </si>
  <si>
    <t>Continuous welding process, aluminium sheet  0.25 mm (x2); energy 19.765 MJ per meter joint; no emissions available</t>
  </si>
  <si>
    <t>Continuous welding process, aluminium sheet 1.5  mm (x2); energy 63.248 MJ per meter joint; no emissions available.</t>
  </si>
  <si>
    <t>Continuous welding process, aluminium sheet 2.5  mm (x2); energy 90.92 MJ per meter joint; no emissions available</t>
  </si>
  <si>
    <t>Spot  welding process, aluminium sheet 0.5  mm (x2); energy 0.198 MJ per weld; no emissions available</t>
  </si>
  <si>
    <t>Spot  welding process, aluminium sheet 1  mm (x2); energy 0.3953 MJ per weld; no emissions available</t>
  </si>
  <si>
    <t>Spot  welding process, aluminium sheet 1.5  mm (x2); energy 0.791 MJ per weld; no emissions available</t>
  </si>
  <si>
    <t>Spot  welding process, aluminium sheet 3 mm (x2); energy 1.858 MJ per weld; no emissions available</t>
  </si>
  <si>
    <t>specific case of welding, required 0.0183 kg Aluminium, 0.004 kg Argon, 0.15 MJe</t>
  </si>
  <si>
    <t>Litt. Otto Urbanek, Wolfgang Saal. Energy Efficiency: Plastics and Rubber Machines Well Placed, Euromap, 2011</t>
  </si>
  <si>
    <t xml:space="preserve"> https://www.yumpu.com/en/document/read/4670511/euromap-study </t>
  </si>
  <si>
    <t>Page 106.</t>
  </si>
  <si>
    <t xml:space="preserve">per hour 0.66 kg Petrol, plus emissions, plus lubricants </t>
  </si>
  <si>
    <t>per hour 1.7 kg Petrol, plus emissions, plus lubricants</t>
  </si>
  <si>
    <t>Litt. R. S. Jessup and A. D, Cummings. HEATS OF COMBUSTION OF RUBBER AND OF RUBBER-SULPHUR COMPOUNDS. Journal of Research of the K[ational Bureau of Standards, Volume 13, September 1934</t>
  </si>
  <si>
    <t>Litt. Liviu Costiuc, Mircea Tierean, Liana Baltes, Silvia Patachia. EXPERIMENTAL INVESTIGATION ON THE HEAT OF COMBUSTION FOR SOLID PLASTIC WASTE MIXTURES. Environmental Engineering and Management Journal June 2015, Vol.14, No. 6, 1295-1302 . http://omicron.ch.tuiasi.ro/EEMJ/</t>
  </si>
  <si>
    <t>CO2 emissions from combustion and credits for the delivered energy -17.2 MJth gas</t>
  </si>
  <si>
    <t>CO2 emissions from combustion and credits for the delivered energy, see Idemat2022 PUR (Polyurethane) co-firing in electrical power plant</t>
  </si>
  <si>
    <t>credits for the delivered energy -20.5 MJth gas</t>
  </si>
  <si>
    <t>credits for the delivered energy -17.7 MJth gas</t>
  </si>
  <si>
    <t>credits for the delivered energy -8.97 MJth gas</t>
  </si>
  <si>
    <t>credits for the delivered energy -19.7 MJth gas</t>
  </si>
  <si>
    <t>CO2 emmssions from combustion and credits for the delivered energy, see Idemat2022 PE (Polyethylene) co-firing in electrical power plant</t>
  </si>
  <si>
    <t>credits for the delivered energy -21.4 MJth gas</t>
  </si>
  <si>
    <t>credits for the delivered energy -18.5 MJth gas</t>
  </si>
  <si>
    <t>credits for the delivered energy -9.4 MJth gas</t>
  </si>
  <si>
    <t>HEATS OF COMBUSTION OF HIGH TEMPERATURE POLYMERS. Richard N. Walters*, Stacey M. Hackett* and Richard E. Lyon</t>
  </si>
  <si>
    <t>https://pslc.ws/fire/cellulos/combans.htm</t>
  </si>
  <si>
    <t xml:space="preserve">Litt. https://www.unitika.co.jp/terramac/e/how/#:~:text=The%20heat%20of%20combustion%20of,SOx)%20is%20emitted%20during%20combustion. </t>
  </si>
  <si>
    <t>https://en.wikipedia.org/wiki/Starch</t>
  </si>
  <si>
    <t>credits for the delivered energy -14.35 MJth gas</t>
  </si>
  <si>
    <t>credits for the delivered energy -12.4 MJth gas</t>
  </si>
  <si>
    <t>credits for the delivered energy -6.28 MJth gas</t>
  </si>
  <si>
    <t>credits for the delivered energy -13.8 MJth gas</t>
  </si>
  <si>
    <t>credits for the delivered energy -15.0 MJth gas</t>
  </si>
  <si>
    <t>credits for the delivered energy -12.95 MJth gas</t>
  </si>
  <si>
    <t>CO2 emissions from combustion and credits for the delivered energy -8.6 MJth gas</t>
  </si>
  <si>
    <t>credits for the delivered energy -11.27 MJth gas</t>
  </si>
  <si>
    <t>credits for the delivered energy -9.73 MJth gas</t>
  </si>
  <si>
    <t>credits for the delivered energy -4.9 MJth gas</t>
  </si>
  <si>
    <t>credits for the delivered energy -10.83 MJth gas</t>
  </si>
  <si>
    <t>credits for the delivered energy -11.77 MJth gas</t>
  </si>
  <si>
    <t>credits for the delivered energy -10.2 MJth gas</t>
  </si>
  <si>
    <t>credits for the delivered energy -5.2 MJth gas</t>
  </si>
  <si>
    <t>Liviu Costiuc, Mircea Tierean, Liana Baltes, Silvia Patachia. EXPERIMENTAL INVESTIGATION ON THE HEAT OF COMBUSTION FOR SOLID PLASTIC WASTE MIXTURES. Environmental Engineering and Management Journal June 2015, Vol.14, No. 6, 1295-1302 . http://omicron.ch.tuiasi.ro/EEMJ/</t>
  </si>
  <si>
    <t>47.5 g LDPE, -2.12 MJth gas, 0.149 kg CO2e</t>
  </si>
  <si>
    <t>47.5 g HDPE, -2.12 MJth gas, 0.149 kg CO2e</t>
  </si>
  <si>
    <t>60 g PC, -1.81 MJth gas, 0.1656 kg CO2e</t>
  </si>
  <si>
    <t>data from International Journal of Environmental and Ecological Engineering Vol:7, No:11, 2013: PET 15.7 g , -0.36 MJth gas, 0.03566 kg CO2e; PE 41.1 g, -1.83 MJth, 0.1293 kg CO2e; EVOH 4.6 g, -0.15 MJth gas, 0.01121 kg CO2e</t>
  </si>
  <si>
    <t>69 g PET, -1.6 MJth, 0.1579 kg CO2e</t>
  </si>
  <si>
    <t>data from International Journal of Environmental and Ecological Engineering Vol:7, No:11, 2013. PET 16.1 g, -0.37 MJth gas, 0.03694 kg CO2e, LDPE 44.6 g, -1.99 MJth, 0.1394 kg CO2e</t>
  </si>
  <si>
    <t>data from International Journal of Environmental and Ecological Engineering Vol:7, No:11, 2013. PVOH 0.67 g, -0.014 MJth, 0.001337 kg CO2e; PET 16.2 g, -0.375MJth gas, 0.06006 kg CO2e; PE 44.6 g, -1.99 MJth gas, 0.1394 kg CO2e</t>
  </si>
  <si>
    <t>65 g PLA. -1.25 MJ gas, 0 kg CO2e</t>
  </si>
  <si>
    <t>45.5 g PP, -1.94 MJth, 0.1426 kg CO2e</t>
  </si>
  <si>
    <t>data from International Journal of Environmental and Ecological Engineering Vol:7, No:11, 2013. PVCD 30 g, -0.54 MJth gas, 0.04203 kg CO2e; PP 33.7 g, -1.44 MJth gas, 0.1057 kg CO2e</t>
  </si>
  <si>
    <t>52.5 g PS, -2.2 MJth gas, 0.17707 kg CO2e</t>
  </si>
  <si>
    <t>70 g PVC, -1.25 MJth, 0.09809 kg CO2e</t>
  </si>
  <si>
    <t>47.5 g HDPE, -1.166 MJth gas, 0.149 kg CO2e</t>
  </si>
  <si>
    <t>47.5 g LDPE, -1.166 MJth gas, 0.149 kg CO2e</t>
  </si>
  <si>
    <t>60 g PC, -0.995 MJth gas, 0.1656 kg CO2e</t>
  </si>
  <si>
    <t>data from International Journal of Environmental and Ecological Engineering Vol:7, No:11, 2013: PET 15.7 g , -0.198 MJth gas, 0.03566 kg CO2e; PE 41.1 g, -1.01 MJth, 0.1293 kg CO2e; EVOH 4.6 g, -0.0825 MJth gas, 0.01121 kg CO2e</t>
  </si>
  <si>
    <t>69 g PET, -0.88 MJth, 0.1579 kg CO2e</t>
  </si>
  <si>
    <t>data from International Journal of Environmental and Ecological Engineering Vol:7, No:11, 2013. PET 16.1 g, -0.2035 MJth gas, 0.03694 kg CO2e, LDPE 44.6 g, -1.0945 MJth, 0.1394 kg CO2e</t>
  </si>
  <si>
    <t>data from International Journal of Environmental and Ecological Engineering Vol:7, No:11, 2013. PVOH 0.67 g, -0.0077 MJth, 0.001337 kg CO2e; PET 16.2 g, -0.206 MJth gas, 0.06006 kg CO2e; PE 44.6 g, -1.09 MJth gas, 0.1394 kg CO2e</t>
  </si>
  <si>
    <t>65 g PLA. -0.688 MJ gas, 0 kg CO2e</t>
  </si>
  <si>
    <t>45.5 g PP, -1.067 MJth, 0.1426 kg CO2e</t>
  </si>
  <si>
    <t>data from International Journal of Environmental and Ecological Engineering Vol:7, No:11, 2013. PVCD 30 g, -0.297 MJth gas, 0.04203 kg CO2e; PP 33.7 g, -0.792 MJth gas, 0.1057 kg CO2e</t>
  </si>
  <si>
    <t>52.5 g PS, -1.21 MJth gas, 0.17707 kg CO2e</t>
  </si>
  <si>
    <t>70 g PVC, -0.69 MJth, 0.09809 kg CO2e</t>
  </si>
  <si>
    <t>from 32.64 to 40 litre methane per kg wet; per kg dry it is appox 240 litre methane https://www.researchgate.net/post/How-long-does-the-cow-dung-takes-to-produce-bio-gas</t>
  </si>
  <si>
    <t>Keith James, Linda Ovens, Kimberley Pratt, 2011. The Scottish Carbon Metric, Zero Waste Scotland https://www.zerowastescotland.org.uk/sites/default/files/The%20Scottish%20Carbon%20Metric.pdf</t>
  </si>
  <si>
    <t>no fertilisers in biodegradable plastics</t>
  </si>
  <si>
    <t>see calculation of eco-costs of inert landfill (revealed preference within the EU) https://www.ecocostsvalue.com/eco-costs/eco-costs-resource-scarcity/</t>
  </si>
  <si>
    <t xml:space="preserve">Litt. Frøiland Jensen et al. 2000. CH4 Emissions from Solid Waste Disposal from Good Practice Guidance and Uncertainty Management in National Greenhouse Gas Inventories, IPCC https://www.ipcc-nggip.iges.or.jp/public/gp/english/ plus James et al. 2011. The Scottish Carbon Metric. Zero Waste Scotland (for the 100 Nm3 methane per ton) </t>
  </si>
  <si>
    <t xml:space="preserve">Automatic sorting of Mn, Fe, Cu, Ni and Zn out of scrap. Also applied to TV-tubes to separate front, screen and tube glass. Capacity 600 kg/h (200-1100) at 40-50 mm particle size </t>
  </si>
  <si>
    <t>transport equivalent 1 tkm per kg (1000 km)</t>
  </si>
  <si>
    <t>transport equivalent 0.6 tkm per kg (600 km)</t>
  </si>
  <si>
    <t>transport equivalent 0.4 tkm per kg (400 km)</t>
  </si>
  <si>
    <t>transport equivalent 1.2 tkm per kg (1200 km)</t>
  </si>
  <si>
    <t xml:space="preserve">CES Edupack data "across the grain" </t>
  </si>
  <si>
    <t>Agricultural production is part of production system. Delft University of Technology based on Dutch Industry</t>
  </si>
  <si>
    <t>data from USLCI efficiency power plant 35%</t>
  </si>
  <si>
    <t>Co-product of refinery process. Equal assumed to  the production of general refinery products (i.e. energy allocation). Own research Delft University of Technology</t>
  </si>
  <si>
    <t>data from LCA of Nickel Institute 2020. https://nickelinstitute.org/media/4861/lca-ferronickel-final.pdf</t>
  </si>
  <si>
    <t>data from LCA of Nickel Institute 2020 https://nickelinstitute.org/media/8d9409c7c0bdfc8/lca-nickel-sulphate-july-2021.pdf</t>
  </si>
  <si>
    <t>data from LCA of Nickel Institute 2012. Wbesite Nickel Institute &gt; Sustainability &amp; Regulatory Compliance &gt; Life Cycle Management &gt; Life Cycle Data &gt; Executive Summary . See also the 2020 LCA at https://nickelinstitute.org/media/4809/lca-nickel-metal-final.pdf</t>
  </si>
  <si>
    <t>Thömmes, T., Liebich A., Trojek S., Fehrenbach H., Vogt R., Lauwigi C., Reinhardt J., Giegrich J. (2013)Eco-profiles and Environmental Product Declarations of the European Plastics Manufacturers: Benzene, Toluene, and Xylenes (Aromatics, BTX). Excluding water and land-use because of inaccuracies</t>
  </si>
  <si>
    <t>EPD from IBU, Bricks Wienerberger AS, Bratsberg, Norway http://wpp.cobuilder.com/DocumentHandler?suppliername=wienerberger-as&amp;name=bricks&amp;params=0A85935177D4B950510500B3609B0A186E119C689058EDCDBADF62964C9D2903</t>
  </si>
  <si>
    <t>from EPD of IBU: Saglan at IBU Sager AG https://www.sager.ch/de-ch/file/zertifikate-1/saglan-glaswolle-phenolharzgebunden-a1.pdf</t>
  </si>
  <si>
    <t>from EPD of IBU: Concrete admixtures – Plasticisers and European Federation of Concrete Admixtures Associations Ltd. (EFCA) https://www.vhb-hulpstoffen.nl/assets/files/epd-plasticisers-superplasticisers-final-2021-09-13.pdf</t>
  </si>
  <si>
    <t>steel beams Germany electrosteel, from EPD of IBU 2021 (by Gabi). Structural section steel CELSA Group https://epd-online.com/EmbeddedEpdList/Download/12971</t>
  </si>
  <si>
    <t>copy ELCD, water deleted because of unaccuracies (for check: Litt. Alistair J. Davidson, Steve P. Binks, Johannes Gediga. Lead industry life cycle studies: environmental impact and life cycle assessment of lead battery and architectural sheet production. Int J Life Cycle Assess (2016) 21:1624–1636 DOI 10.1007/s11367-015-1021-5)</t>
  </si>
  <si>
    <t>LCA of international zinc association, excluding water and AL, because of unaccuracies. Correction for pure sulfur.</t>
  </si>
  <si>
    <t>Idemat data mix</t>
  </si>
  <si>
    <t>Plastics Europe LCI database, water and aluminium deleted because of inaccuracies</t>
  </si>
  <si>
    <t>Plastics Europe LCI database, waterdeleted because of inaccuracies</t>
  </si>
  <si>
    <t>derived from a study of University of Utrecht (Shen and Pattel), confidential</t>
  </si>
  <si>
    <t>for detailed calculations of input data for Simapro, see Ecocosts calculations wood 2022.xlsx at https://www.ecocostsvalue.com/lca/wood-lca-issues/</t>
  </si>
  <si>
    <t>Norwegian EPD of Accoya, case "system expansion" https://www.accoya.com/app/uploads/2020/05/Environmental-Product-Declaration-%E2%80%93-cladding-decking-planed-timber-%E2%80%93-EN-15804.pdf</t>
  </si>
  <si>
    <t>electricity 6.22 MJ per kilogram removed materia</t>
  </si>
  <si>
    <t>energy from stoichiometric calculation, see excel file 'embedded oil, heat of combustion, CO2 emissions and pyrolysis plastics&amp;chemicals.xls' at https://www.ecocostsvalue.com/lca/eol-and-recycling/</t>
  </si>
  <si>
    <t>Embedded oil, heat of combustion, CO2 emissions and pyrolysis Plastics&amp;Chemicals.xls at https://www.ecocostsvalue.com/lca/eol-and-recycling/</t>
  </si>
  <si>
    <t>Note that this benefit is only for the part of the virgin material (of the market mix input), so avoid double countimg.</t>
  </si>
  <si>
    <t>See also Chaper 5 of book Vogtlander; A practical Guide to LCA; 2010, VSSD, Delft</t>
  </si>
  <si>
    <t>box D.120.01</t>
  </si>
  <si>
    <t>see box D.120.01</t>
  </si>
  <si>
    <t xml:space="preserve">The "recycling credit" is the eco-burden of making secondary material minus the eco-burden of the virgin material. </t>
  </si>
  <si>
    <t xml:space="preserve">In LCA calculations it is related to "system expansion" to cope with the "closed-loop" recycling of waste. </t>
  </si>
  <si>
    <t>see Box F.110.01</t>
  </si>
  <si>
    <t>Box  F.110.01</t>
  </si>
  <si>
    <t>see Box F.120.01</t>
  </si>
  <si>
    <t>Box  F.120.01</t>
  </si>
  <si>
    <r>
      <rPr>
        <b/>
        <sz val="10"/>
        <rFont val="Arial"/>
        <family val="2"/>
      </rPr>
      <t>Rev A.</t>
    </r>
    <r>
      <rPr>
        <sz val="10"/>
        <rFont val="Arial"/>
        <family val="2"/>
      </rPr>
      <t xml:space="preserve"> CESedupack data replaced by litterature data and better descriptions (e.g. added URLs)</t>
    </r>
  </si>
  <si>
    <t>F.108.01</t>
  </si>
  <si>
    <t>F.108.01.101</t>
  </si>
  <si>
    <t>F.108.01.102</t>
  </si>
  <si>
    <t>F.108.01.103</t>
  </si>
  <si>
    <t>F.108.01.104</t>
  </si>
  <si>
    <t>F.108.01.105</t>
  </si>
  <si>
    <t>F.108.01.106</t>
  </si>
  <si>
    <t>F.108.01.107</t>
  </si>
  <si>
    <t>F.108.01.108</t>
  </si>
  <si>
    <t>F.108.01.109</t>
  </si>
  <si>
    <t>F.108.01.110</t>
  </si>
  <si>
    <t>F.108.01.111</t>
  </si>
  <si>
    <t>F.108.01.112</t>
  </si>
  <si>
    <t>F.108.01.113</t>
  </si>
  <si>
    <t>F.108.01.114</t>
  </si>
  <si>
    <t>F.108.01.115</t>
  </si>
  <si>
    <t>F.108.01.116</t>
  </si>
  <si>
    <t>F.108.01.117</t>
  </si>
  <si>
    <t>F.108.01.118</t>
  </si>
  <si>
    <t>F.108.01.119</t>
  </si>
  <si>
    <t>F.108.01.120</t>
  </si>
  <si>
    <t>F.108.01.121</t>
  </si>
  <si>
    <t>F.108.01.122</t>
  </si>
  <si>
    <t>F.108.01.123</t>
  </si>
  <si>
    <t>F.108.01.124</t>
  </si>
  <si>
    <t>F.104.01</t>
  </si>
  <si>
    <t>F.090.01.123</t>
  </si>
  <si>
    <t>F.044.01</t>
  </si>
  <si>
    <t>F.044.01.101</t>
  </si>
  <si>
    <t>F.044.01.102</t>
  </si>
  <si>
    <t>F.044.01.103</t>
  </si>
  <si>
    <t>F.044.01.104</t>
  </si>
  <si>
    <t>F.044.01.105</t>
  </si>
  <si>
    <t>F.044.01.106</t>
  </si>
  <si>
    <t>F.044.01.107</t>
  </si>
  <si>
    <t>F.044.01.108</t>
  </si>
  <si>
    <t>F.044.01.109</t>
  </si>
  <si>
    <t>F.044.01.110</t>
  </si>
  <si>
    <t>F.044.01.111</t>
  </si>
  <si>
    <t>F.044.01.112</t>
  </si>
  <si>
    <t>F.044.01.113</t>
  </si>
  <si>
    <t>F.044.01.114</t>
  </si>
  <si>
    <t>F.044.01.115</t>
  </si>
  <si>
    <t>F.044.01.116</t>
  </si>
  <si>
    <t>from literature: HEATS OF COMBUSTION OF HIGH TEMPERATURE POLYMERS</t>
  </si>
  <si>
    <t>Boron, Boron Carbide, and Borosilicate glass changed; pulp deleted; small changes in EoL heat data</t>
  </si>
  <si>
    <t>F.104.01.101</t>
  </si>
  <si>
    <t>F.104.01.102</t>
  </si>
  <si>
    <t>F.104.01.103</t>
  </si>
  <si>
    <t>F.104.01.104</t>
  </si>
  <si>
    <t>F.104.01.105</t>
  </si>
  <si>
    <t>F.104.01.106</t>
  </si>
  <si>
    <t>F.104.01.107</t>
  </si>
  <si>
    <t>F.104.01.108</t>
  </si>
  <si>
    <t>F.104.01.109</t>
  </si>
  <si>
    <t>F.104.01.110</t>
  </si>
  <si>
    <t>F.104.01.111</t>
  </si>
  <si>
    <t>F.104.01.112</t>
  </si>
  <si>
    <t>F.104.01.113</t>
  </si>
  <si>
    <t>F.104.01.114</t>
  </si>
  <si>
    <t>F.104.01.115</t>
  </si>
  <si>
    <t>F.104.01.116</t>
  </si>
  <si>
    <t>Vanadium new calculation, ReCiPe normalisation checked</t>
  </si>
  <si>
    <t>Selina Weber, Jens F. Peters, Manuel Baumann and Marcel Weil. Life cycle assessment of a Vanadium Redox Flow Battery. Supporting information. 2018.</t>
  </si>
  <si>
    <t>Selina Weber, Jens F. Peters, Manuel Baumann and Marcel Weil. Life cycle assessment of a Vanadium Redox Flow Battery. Supporting information. 2018. , 44% recycled, see JRC report : Towards recycling indicators based on EU flows and raw materials analysis system data. 2018</t>
  </si>
  <si>
    <t>Mami Marwa, Aribi Soumaya, Noureddine Hajjaji, and Mohamed Razak Jeday. AN ENVIRONMENTAL LIFE CYCLE ASSESSMENT OF AN INDUSTRIAL SYSTEM: CASE OF INDUSTRIAL SULFURIC ACID. International Journal of Energy, Environment, and Economics Volume 25, Issue 4 (2017) Note: production in Tunesia</t>
  </si>
  <si>
    <t>sulphuric acid</t>
  </si>
  <si>
    <t>https://e-magnetsuk.com/introduction-to-neodymium-magnets/how-neodymium-magnets-are-made/ accessed january 2022 https://www.kjmagnetics.com/neomaginfo.asp https://www.kjmagnetics.com/faq.asp</t>
  </si>
  <si>
    <t>Energy for battery production: Sprecher, B., Xiao, Y., Walton, A., Speight, J., Harris R., Kleijn, R., Visser, G., and Kramer, G. J., Life cycle inventory of the production of rare earths and the subsequent production of NdFeB rare earth permanent magnets, Environmental Science &amp; Technology, vol. 48, no. 7, pp. 3951- 3958, 2014</t>
  </si>
  <si>
    <t>https://e-magnetsuk.com/introduction-to-neodymium-magnets/how-neodymium-magnets-are-made/ accessed january 2022 https://www.kjmagnetics.com/neomaginfo.asp https://www.kjmagnetics.com/faq.asp. Assumption yield 95% (supply 5%)</t>
  </si>
  <si>
    <t xml:space="preserve">Hongyue Jin, Peter Afiuny, Timothy McIntyre, Yuehwern Yi, John W. Sutherland. 2016. Comparative Life Cycle Assessment of NdFeB Magnets: Virgin Production versus Magnet-to-Magnet Recycling. Procedia CIRP 48 ( 2016 ) 45 – 5. Table 2 last row. Note that this is a clumsy LCA: the virgin battery does not equal the recycled battery. Take the composition of the recycled battery. </t>
  </si>
  <si>
    <t>Hongyue Jin, Peter Afiuny, Timothy McIntyre, Yuehwern Yi, John W. Sutherland. 2016. Comparative Life Cycle Assessment of NdFeB Magnets: Virgin Production versus Magnet-to-Magnet Recycling. Procedia CIRP 48 ( 2016 ) 45 – 5. Table 2 last row. Assumption yield 95% (supply 5%)</t>
  </si>
  <si>
    <t>information on energy: University of Minnesota Professor Jian-Ping Wang. Note: the theoretical maximum is 130 MGOe, but the max reported is 20 MGOe (current production) and 80 MGOe (Doctorate Thesis Xudong Hang, 2021, Univ. of Minnesota).</t>
  </si>
  <si>
    <t>Recycled Neodymium magnets added</t>
  </si>
  <si>
    <t>corrections CED plastics (CESedupack data replaced by TUD calculations of RevA)</t>
  </si>
  <si>
    <t>bio MDF and bio particle board added</t>
  </si>
  <si>
    <t>small corrections in rare earth</t>
  </si>
  <si>
    <t>data from FEFCO 2022 database, data from 2021, https://www.fefco.org/lca Annex 1 assessed july 2022</t>
  </si>
  <si>
    <t>data from FEFCO 2022 database, data from 2021, https://www.fefco.org/lca Annex 1 assessed july 2022 plus document "VPN guidelines - LCA data for paper and board products" 2017 (stating that board has 40% higher score than molded fibre)</t>
  </si>
  <si>
    <t>data from FEFCO 2022 database, data from 2021, https://www.fefco.org/lca Annex 1 assessed july 2022 plus for bleaching and finishing: 10kg/t H2O2 + 20 kg/t O2 liquid + 2.5 kg/t magnesium sulphate MgSO4, take sodium sulphate + 40 kg/t potato starch</t>
  </si>
  <si>
    <t>radiata pine revised; data for packaging paper revised to latest FEFCO data</t>
  </si>
  <si>
    <t xml:space="preserve">chemical upcycled via glycolysis (with ethylene glycol). Study Delft University of Technology, Evangelos Delikonstantis for Ioniqa (confidential). </t>
  </si>
  <si>
    <t>Materials, plastics, recycled plastics</t>
  </si>
  <si>
    <t>Processing, Paper and packaging</t>
  </si>
  <si>
    <t>D.110.01</t>
  </si>
  <si>
    <t>D.100.01.101</t>
  </si>
  <si>
    <t>D.100.01.102</t>
  </si>
  <si>
    <t>D.100.01.103</t>
  </si>
  <si>
    <t>D.100.01.104</t>
  </si>
  <si>
    <t>D.100.01.105</t>
  </si>
  <si>
    <t>D.100.01.106</t>
  </si>
  <si>
    <t>D.100.01.107</t>
  </si>
  <si>
    <t>D.100.01.108</t>
  </si>
  <si>
    <t>D.100.01.109</t>
  </si>
  <si>
    <t>D.100.01.110</t>
  </si>
  <si>
    <t>D.100.01.111</t>
  </si>
  <si>
    <t>D.100.01.112</t>
  </si>
  <si>
    <t>D.100.01.113</t>
  </si>
  <si>
    <t>D.100.01.114</t>
  </si>
  <si>
    <t>D.100.01.115</t>
  </si>
  <si>
    <t>D.100.01.116</t>
  </si>
  <si>
    <t>D.100.01.117</t>
  </si>
  <si>
    <t>D.100.01.118</t>
  </si>
  <si>
    <t>D.100.01.119</t>
  </si>
  <si>
    <t>D.100.01.120</t>
  </si>
  <si>
    <t>D.100.01.121</t>
  </si>
  <si>
    <t>D.100.01.122</t>
  </si>
  <si>
    <t>D.100.01.123</t>
  </si>
  <si>
    <t>D.100.01.124</t>
  </si>
  <si>
    <t>D.100.01.125</t>
  </si>
  <si>
    <t>D.100.01.126</t>
  </si>
  <si>
    <t>D.100.01.127</t>
  </si>
  <si>
    <t>D.100.01.128</t>
  </si>
  <si>
    <t>D.100.01.129</t>
  </si>
  <si>
    <t>D.100.01.130</t>
  </si>
  <si>
    <t>D.100.01.131</t>
  </si>
  <si>
    <t>D.100.01.132</t>
  </si>
  <si>
    <t>D.100.01.133</t>
  </si>
  <si>
    <t>D.110.01.101</t>
  </si>
  <si>
    <t>D.110.01.102</t>
  </si>
  <si>
    <t>When the country of production is known, use specific electricity data from file</t>
  </si>
  <si>
    <t> Idemat 2021 Global Electricity</t>
  </si>
  <si>
    <t>by multiplying with the ratio 'Electricity specific country or region' / 'Electricity General Industry'</t>
  </si>
  <si>
    <t>data paper and packaging changed in materials as well as processing</t>
  </si>
  <si>
    <t>Calculations Delft University of Technology, based on PEF data original data Plastics Europe LCI database, corrected for eco-costs.</t>
  </si>
  <si>
    <t>PEI added and special plastics renumbered</t>
  </si>
  <si>
    <t>F.044.01.117</t>
  </si>
  <si>
    <t>F.104.01.117</t>
  </si>
  <si>
    <t>PP is proxi</t>
  </si>
  <si>
    <t>recalculation of PB-1</t>
  </si>
  <si>
    <t>recalculation CED of plastics and electricity per fuel</t>
  </si>
  <si>
    <t>D.110.01.103</t>
  </si>
  <si>
    <t>D.110.01.104</t>
  </si>
  <si>
    <t>D.110.01.105</t>
  </si>
  <si>
    <t>D.110.01.106</t>
  </si>
  <si>
    <t>The eco-costs 2023 data in this database are based on the latest midpoint tables:</t>
  </si>
  <si>
    <t>- UseTox 2 for Ecotoxicity and Human toxicity (cancer and non-cancer) as reccommended by EF</t>
  </si>
  <si>
    <t>1.  table "Idemat 2023": practical data based on carefully selected LCIs from peer reviewed papers and scientific databases from universities</t>
  </si>
  <si>
    <r>
      <t xml:space="preserve">The eco-costs data have been calculated by Simapro 9.4.0.1 applying the </t>
    </r>
    <r>
      <rPr>
        <b/>
        <sz val="10"/>
        <color rgb="FF0070C0"/>
        <rFont val="Arial"/>
        <family val="2"/>
      </rPr>
      <t xml:space="preserve">Ecocosts 2023 V1.0 data and midpoint tables </t>
    </r>
    <r>
      <rPr>
        <sz val="10"/>
        <color rgb="FF0070C0"/>
        <rFont val="Arial"/>
        <family val="2"/>
      </rPr>
      <t>see www.ecocostsvalue.com tab data)</t>
    </r>
  </si>
  <si>
    <t>- water scarcity and biodiversity</t>
  </si>
  <si>
    <r>
      <rPr>
        <b/>
        <sz val="10"/>
        <rFont val="Arial"/>
        <family val="2"/>
      </rPr>
      <t>Idemat 2023 with eco-costs 2023</t>
    </r>
    <r>
      <rPr>
        <sz val="10"/>
        <rFont val="Arial"/>
        <family val="2"/>
      </rPr>
      <t xml:space="preserve"> (for calendar year 2021-2022)</t>
    </r>
  </si>
  <si>
    <t>data from printing company Vrijdag Eindhoven</t>
  </si>
  <si>
    <t>copy D.110.01.109 Idemat2023 Printing per m2 UV, inkjet</t>
  </si>
  <si>
    <t>Idemat2023 Wool (Australia, transported to Rotterdam)</t>
  </si>
  <si>
    <t>Landfill</t>
  </si>
  <si>
    <t xml:space="preserve"> euro </t>
  </si>
  <si>
    <r>
      <rPr>
        <b/>
        <sz val="10"/>
        <rFont val="Arial"/>
        <family val="2"/>
      </rPr>
      <t>footprint</t>
    </r>
    <r>
      <rPr>
        <sz val="10"/>
        <rFont val="Arial"/>
        <family val="2"/>
      </rPr>
      <t xml:space="preserve"> euro</t>
    </r>
  </si>
  <si>
    <t>A.070.09.105</t>
  </si>
  <si>
    <t>Note: the emissions are fully governed by CO2 and CH4 emissions. LNG from the US delivered to the EU gas grid</t>
  </si>
  <si>
    <t>data Roman-White et al 2021 LNG Supply Chains: A Supplier-Specific Life-Cycle Assessment for Improved Emission Accounting. available at https://pubs.acs.org/doi/10.1021/acssuschemeng.1c03307 . Note: the emissions are fully governed by CO2 and CH4 emissions. LNG from the US delivered to the EU gas grid</t>
  </si>
  <si>
    <t>LNG added and pipeline renewed</t>
  </si>
  <si>
    <t>Aluminium trade and EVOH renewed</t>
  </si>
  <si>
    <t>calculated from compressor energy, plus methane leakage</t>
  </si>
  <si>
    <t>Materials, plastics, bioplastics</t>
  </si>
  <si>
    <t>data from: A. Baral, R. Minjares and R. A. Urban, "Upstream climate impacts from production of R-134a and R-1234yf refrigerants used in mobile air conditioning systems", The International Council on Clean Transportation, 2013.</t>
  </si>
  <si>
    <t xml:space="preserve">copy from A.030.04.102 Idemat Carbon dioxide, liquid </t>
  </si>
  <si>
    <t>printing and refrigerants added</t>
  </si>
  <si>
    <t>offshore wind corrected</t>
  </si>
  <si>
    <t>incl. 1 km calble per windmill, diesel for marine operations (shallow waters), foundation steel (shallow waters with piles, deep waters floating is overall 10% more steel) . Life span 20 years. Litt. Jesuina Chipindula , Venkata Sai Vamsi Botlaguduru  , Hongbo Du , Raghava Rao Kommalapati and Ziaul Huque (A&amp;M University). Life Cycle Environmental Impact of Onshore and Offshore Wind Farms in Texas. Sustainability 2018, 10, 2022; doi:10.3390/su10062022 Data in Annex. Plus Neodymium magnet weight in https://imamagnets.com/en/blog/wind-energy-how-to-obtain-electricity-through-magnets/</t>
  </si>
  <si>
    <t>Do-It-Yourself LCA Estimation From Lookup Tables</t>
  </si>
  <si>
    <r>
      <rPr>
        <b/>
        <sz val="10"/>
        <color theme="1"/>
        <rFont val="Verdana"/>
        <family val="2"/>
      </rPr>
      <t>Purpose:</t>
    </r>
    <r>
      <rPr>
        <sz val="10"/>
        <color theme="1"/>
        <rFont val="Verdana"/>
        <family val="2"/>
      </rPr>
      <t xml:space="preserve"> ___________</t>
    </r>
  </si>
  <si>
    <r>
      <rPr>
        <b/>
        <sz val="10"/>
        <color theme="1"/>
        <rFont val="Verdana"/>
        <family val="2"/>
      </rPr>
      <t>Boundaries:</t>
    </r>
    <r>
      <rPr>
        <sz val="10"/>
        <color theme="1"/>
        <rFont val="Verdana"/>
        <family val="2"/>
      </rPr>
      <t xml:space="preserve"> ___________</t>
    </r>
  </si>
  <si>
    <r>
      <rPr>
        <b/>
        <sz val="10"/>
        <color theme="1"/>
        <rFont val="Verdana"/>
        <family val="2"/>
      </rPr>
      <t>Functional unit:</t>
    </r>
    <r>
      <rPr>
        <sz val="10"/>
        <color theme="1"/>
        <rFont val="Verdana"/>
        <family val="2"/>
      </rPr>
      <t xml:space="preserve"> __________</t>
    </r>
  </si>
  <si>
    <r>
      <rPr>
        <b/>
        <sz val="10"/>
        <color theme="1"/>
        <rFont val="Verdana"/>
        <family val="2"/>
      </rPr>
      <t>Impact unit:</t>
    </r>
    <r>
      <rPr>
        <sz val="10"/>
        <color theme="1"/>
        <rFont val="Verdana"/>
        <family val="2"/>
      </rPr>
      <t xml:space="preserve"> kg CO2 eq.</t>
    </r>
  </si>
  <si>
    <t>Uncertainty rubric: 10% for precise data &amp; perfect database match, 30% for plausible substitution, 100%+ for wild guess</t>
  </si>
  <si>
    <t>Design option:</t>
  </si>
  <si>
    <t>(Name of design option 1)</t>
  </si>
  <si>
    <t>Graphing - itemized</t>
  </si>
  <si>
    <t>Graphing - by life cycle stage</t>
  </si>
  <si>
    <t>Manufacturing</t>
  </si>
  <si>
    <t>Eco-intensity (impacts/kg)</t>
  </si>
  <si>
    <t>Mass per item
(kg)</t>
  </si>
  <si>
    <t>Items per func.unit (#)</t>
  </si>
  <si>
    <t>Uncertainty 
%</t>
  </si>
  <si>
    <t>Notes</t>
  </si>
  <si>
    <t>Calculated Impact</t>
  </si>
  <si>
    <t>Item</t>
  </si>
  <si>
    <t>Impact - uncertainty</t>
  </si>
  <si>
    <t>Impact + uncertainty gradient ----------------------&gt;</t>
  </si>
  <si>
    <t>Materials &amp; Mfg.</t>
  </si>
  <si>
    <t>Transport</t>
  </si>
  <si>
    <t>Use</t>
  </si>
  <si>
    <t>Eco-Intensity (impacts/
ton-km)</t>
  </si>
  <si>
    <t>Mass per item
(ton)</t>
  </si>
  <si>
    <t>Distance per item
(km)</t>
  </si>
  <si>
    <t>Eco-Intensity (impacts/MJ
 or other)</t>
  </si>
  <si>
    <t>Amount per item 
(MJ or other)</t>
  </si>
  <si>
    <t>Eco-Intensity (impacts/kg)</t>
  </si>
  <si>
    <t>(Name of design option 2)</t>
  </si>
  <si>
    <t>Comparison</t>
  </si>
  <si>
    <t xml:space="preserve">This list has been calculated  with Simapro on the basis of the LCA food data from </t>
  </si>
  <si>
    <t>www.agri-footprint.com</t>
  </si>
  <si>
    <t>Unit</t>
  </si>
  <si>
    <r>
      <rPr>
        <b/>
        <sz val="10"/>
        <rFont val="Arial"/>
        <family val="2"/>
      </rPr>
      <t>depletion</t>
    </r>
    <r>
      <rPr>
        <sz val="10"/>
        <rFont val="Arial"/>
        <family val="2"/>
      </rPr>
      <t xml:space="preserve">   euro</t>
    </r>
  </si>
  <si>
    <t xml:space="preserve">cancer euro </t>
  </si>
  <si>
    <t>non-canc euro</t>
  </si>
  <si>
    <t>(kg CO2e)</t>
  </si>
  <si>
    <t>agricultural, animal feed</t>
  </si>
  <si>
    <t>Animal meal, at processing/NL Economic</t>
  </si>
  <si>
    <t>Beef co-product, feed grade, at slaughterhouse/IE Economic</t>
  </si>
  <si>
    <t>Biolys®, 54.6% L-Lysine, at Evonik plant/US</t>
  </si>
  <si>
    <t>Blood meal, at processing/NL Economic</t>
  </si>
  <si>
    <t>Brewer's grains, at processing/NL Economic</t>
  </si>
  <si>
    <t>Broad bean hull, at processing/NL Economic</t>
  </si>
  <si>
    <t>Broad bean meal, at processing/NL Economic</t>
  </si>
  <si>
    <t>Cassava peel (with use of co-products), at processing/TH Economic</t>
  </si>
  <si>
    <t>Cassava pomace (fibrous residue) (with use of co-products), at processing/TH Economic</t>
  </si>
  <si>
    <t>Cassava root, dried, at farm/BR Economic</t>
  </si>
  <si>
    <t>Cassava root, dried, at farm/IN Economic</t>
  </si>
  <si>
    <t>Cassava root, dried, at farm/TH Economic</t>
  </si>
  <si>
    <t>Cassava root, dried, at farm/VN Economic</t>
  </si>
  <si>
    <t>Chicken co-product, feed grade, at slaughterhouse/NL Economic</t>
  </si>
  <si>
    <t>Citrus pulp dried, at processing/BR Economic</t>
  </si>
  <si>
    <t>Citrus pulp dried, at processing/US Economic</t>
  </si>
  <si>
    <t>Coconut copra meal, at processing/ID Economic</t>
  </si>
  <si>
    <t>Coconut copra meal, at processing/IN Economic</t>
  </si>
  <si>
    <t>Coconut copra meal, at processing/PH Economic</t>
  </si>
  <si>
    <t>Crude peanut oil, at processing/AR Economic</t>
  </si>
  <si>
    <t>Crude peanut oil, at processing/SD Economic</t>
  </si>
  <si>
    <t>Crude peanut oil, at processing/SN Economic</t>
  </si>
  <si>
    <t>Crude peanut oil, at processing/UG Economic</t>
  </si>
  <si>
    <t>Crude peanut oil, at processing/US Economic</t>
  </si>
  <si>
    <t>Dairy cow co-product, feed grade, at slaughterhouse/NL Economic</t>
  </si>
  <si>
    <t>Ethanol (sugar cane), at plant/US Economic</t>
  </si>
  <si>
    <t>Fat from animals, at processing/NL Economic</t>
  </si>
  <si>
    <t>Fatty acid distillates (palm oil), at processing/NL Economic</t>
  </si>
  <si>
    <t>Fish meal, at processing/CL Economic</t>
  </si>
  <si>
    <t>Fish meal, at processing/DE Economic</t>
  </si>
  <si>
    <t>Fish meal, at processing/DK Economic</t>
  </si>
  <si>
    <t>Fish meal, at processing/GB Economic</t>
  </si>
  <si>
    <t>Fish meal, at processing/NL Economic</t>
  </si>
  <si>
    <t>Fish meal, at processing/NO Economic</t>
  </si>
  <si>
    <t>Fish meal, at processing/PE Economic</t>
  </si>
  <si>
    <t>Fish oil, at processing/CL Economic</t>
  </si>
  <si>
    <t>Fish oil, at processing/DE Economic</t>
  </si>
  <si>
    <t>Fish oil, at processing/DK Economic</t>
  </si>
  <si>
    <t>Fish oil, at processing/GB Economic</t>
  </si>
  <si>
    <t>Fish oil, at processing/NL Economic</t>
  </si>
  <si>
    <t>Fish oil, at processing/NO Economic</t>
  </si>
  <si>
    <t>Fish oil, at processing/PE Economic</t>
  </si>
  <si>
    <t>Fodder beet (fresh), at processing/NL Economic</t>
  </si>
  <si>
    <t>Greaves meal, at processing/NL Economic</t>
  </si>
  <si>
    <t>Groundnut meal, at processing/AR Economic</t>
  </si>
  <si>
    <t>Groundnut meal, at processing/SD Economic</t>
  </si>
  <si>
    <t>Groundnut meal, at processing/SN Economic</t>
  </si>
  <si>
    <t>Groundnut meal, at processing/UG Economic</t>
  </si>
  <si>
    <t>Groundnut meal, at processing/US Economic</t>
  </si>
  <si>
    <t>Landed fish, at processing/CL Economic</t>
  </si>
  <si>
    <t>Landed fish, at processing/DE Economic</t>
  </si>
  <si>
    <t>Landed fish, at processing/DK Economic</t>
  </si>
  <si>
    <t>Landed fish, at processing/GB Economic</t>
  </si>
  <si>
    <t>Landed fish, at processing/NL Economic</t>
  </si>
  <si>
    <t>Landed fish, at processing/NO Economic</t>
  </si>
  <si>
    <t>Landed fish, at processing/PE Economic</t>
  </si>
  <si>
    <t>Linseed expeller (pressing), at processing/US Economic</t>
  </si>
  <si>
    <t>Linseed meal (solvent), at processing/BE Economic</t>
  </si>
  <si>
    <t>Linseed meal (solvent), at processing/DE Economic</t>
  </si>
  <si>
    <t>Linseed meal (solvent), at processing/US Economic</t>
  </si>
  <si>
    <t>Lucerne, dried, at farm/ES Economic</t>
  </si>
  <si>
    <t>Lucerne, dried, at farm/IT Economic</t>
  </si>
  <si>
    <t>Lupins fibre, at processing/NL Economic</t>
  </si>
  <si>
    <t>Lupins hull (meal), at processing/NL Economic</t>
  </si>
  <si>
    <t>Lupins hull (protein-concentrate), at processing/NL Economic</t>
  </si>
  <si>
    <t>Lupins hull (protein-isolate), at processing/NL Economic</t>
  </si>
  <si>
    <t>Lupins meal, at processing/NL Economic</t>
  </si>
  <si>
    <t>Lupins okara, at processing/NL Economic</t>
  </si>
  <si>
    <t>Lupins protein slurry, at processing/NL Economic</t>
  </si>
  <si>
    <t>Maize bran, at processing/DE Economic</t>
  </si>
  <si>
    <t>Maize bran, at processing/FR Economic</t>
  </si>
  <si>
    <t>Maize bran, at processing/NL Economic</t>
  </si>
  <si>
    <t>Maize bran, at processing/US Economic</t>
  </si>
  <si>
    <t>Maize distillers grains dried, at plant/US Economic</t>
  </si>
  <si>
    <t>Maize distillers grains wet (maize), at plant/US Economic</t>
  </si>
  <si>
    <t>Maize germ dried, at processing/DE Economic</t>
  </si>
  <si>
    <t>Maize germ dried, at processing/FR Economic</t>
  </si>
  <si>
    <t>Maize germ dried, at processing/NL Economic</t>
  </si>
  <si>
    <t>Maize germ dried, at processing/US Economic</t>
  </si>
  <si>
    <t>Maize germ meal expeller (pressing), at processing/DE Economic</t>
  </si>
  <si>
    <t>Maize germ meal expeller (pressing), at processing/FR Economic</t>
  </si>
  <si>
    <t>Maize germ meal expeller (pressing), at processing/NL Economic</t>
  </si>
  <si>
    <t>Maize germ meal expeller (pressing), at processing/US Economic</t>
  </si>
  <si>
    <t>Maize germ meal extracted (solvent), at processing/DE Economic</t>
  </si>
  <si>
    <t>Maize germ meal extracted (solvent), at processing/FR Economic</t>
  </si>
  <si>
    <t>Maize germ meal extracted (solvent), at processing/NL Economic</t>
  </si>
  <si>
    <t>Maize germ meal extracted (solvent), at processing/US Economic</t>
  </si>
  <si>
    <t>Maize gluten feed dried, at processing/DE Economic</t>
  </si>
  <si>
    <t>Maize gluten feed dried, at processing/FR Economic</t>
  </si>
  <si>
    <t>Maize gluten feed dried, at processing/NL Economic</t>
  </si>
  <si>
    <t>Maize gluten feed dried, at processing/US Economic</t>
  </si>
  <si>
    <t>Maize gluten feed wet, at processing/DE Economic</t>
  </si>
  <si>
    <t>Maize gluten feed wet, at processing/FR Economic</t>
  </si>
  <si>
    <t>Maize gluten feed wet, at processing/NL Economic</t>
  </si>
  <si>
    <t>Maize gluten feed wet, at processing/US Economic</t>
  </si>
  <si>
    <t>Maize gluten meal dried, at processing/DE Economic</t>
  </si>
  <si>
    <t>Maize gluten meal dried, at processing/FR Economic</t>
  </si>
  <si>
    <t>Maize gluten meal dried, at processing/NL Economic</t>
  </si>
  <si>
    <t>Maize gluten meal dried, at processing/US Economic</t>
  </si>
  <si>
    <t>Maize middlings, at processing/DE Economic</t>
  </si>
  <si>
    <t>Maize middlings, at processing/FR Economic</t>
  </si>
  <si>
    <t>Maize middlings, at processing/IT Economic</t>
  </si>
  <si>
    <t>Maize middlings, at processing/NL Economic</t>
  </si>
  <si>
    <t>Maize middlings, at processing/PL Economic</t>
  </si>
  <si>
    <t>Maize middlings, at processing/US Economic</t>
  </si>
  <si>
    <t>Maize solubles, at processing/DE Economic</t>
  </si>
  <si>
    <t>Maize solubles, at processing/FR Economic</t>
  </si>
  <si>
    <t>Maize solubles, at processing/NL Economic</t>
  </si>
  <si>
    <t>Maize solubles, at processing/US Economic</t>
  </si>
  <si>
    <t>MetAMINO®, 99% DL-Methionine, at Evonik plant/BE</t>
  </si>
  <si>
    <t>Oat husk meal, at processing/BE Economic</t>
  </si>
  <si>
    <t>Oat husk meal, at processing/NL Economic</t>
  </si>
  <si>
    <t>Oat mill feed meal high grade, at processing/BE Economic</t>
  </si>
  <si>
    <t>Oat mill feed meal high grade, at processing/NL Economic</t>
  </si>
  <si>
    <t>Offal, from fishery, at processing/CL Economic</t>
  </si>
  <si>
    <t>Offal, from fishery, at processing/DE Economic</t>
  </si>
  <si>
    <t>Offal, from fishery, at processing/DK Economic</t>
  </si>
  <si>
    <t>Offal, from fishery, at processing/GB Economic</t>
  </si>
  <si>
    <t>Offal, from fishery, at processing/NL Economic</t>
  </si>
  <si>
    <t>Offal, from fishery, at processing/NO Economic</t>
  </si>
  <si>
    <t>Offal, from fishery, at processing/PE Economic</t>
  </si>
  <si>
    <t>Palm kernel expeller, at processing/ID Economic</t>
  </si>
  <si>
    <t>Palm kernel expeller, at processing/MY Economic</t>
  </si>
  <si>
    <t>Palm kernel expeller, at processing/TH Economic</t>
  </si>
  <si>
    <t>Pea slurry, at processing/DE Economic</t>
  </si>
  <si>
    <t>Pea slurry, at processing/NL Economic</t>
  </si>
  <si>
    <t>Pea starch-concentrate, at processing/DE Economic</t>
  </si>
  <si>
    <t>Pea starch-concentrate, at processing/NL Economic</t>
  </si>
  <si>
    <t>Pea starch slurry, at processing/DE Economic</t>
  </si>
  <si>
    <t>Pea starch slurry, at processing/NL Economic</t>
  </si>
  <si>
    <t>Pea wet animal feed, at processing/DE Economic</t>
  </si>
  <si>
    <t>Pea wet animal feed, at processing/NL Economic</t>
  </si>
  <si>
    <t>Pig co-product, feed grade, at slaughterhouse/NL Economic</t>
  </si>
  <si>
    <t>Potato juice concentrated, at processing/DE Economic</t>
  </si>
  <si>
    <t>Potato juice concentrated, at processing/NL Economic</t>
  </si>
  <si>
    <t>Potato pulp dried, at processing/DE Economic</t>
  </si>
  <si>
    <t>Potato pulp dried, at processing/NL Economic</t>
  </si>
  <si>
    <t>Potato pulp pressed fresh+silage, at processing/DE Economic</t>
  </si>
  <si>
    <t>Potato pulp pressed fresh+silage, at processing/NL Economic</t>
  </si>
  <si>
    <t>Rapeseed expeller (pressing), at processing/BE Economic</t>
  </si>
  <si>
    <t>Rapeseed expeller (pressing), at processing/CA Economic</t>
  </si>
  <si>
    <t>Rapeseed expeller (pressing), at processing/CZ Economic</t>
  </si>
  <si>
    <t>Rapeseed expeller (pressing), at processing/DE Economic</t>
  </si>
  <si>
    <t>Rapeseed expeller (pressing), at processing/DK Economic</t>
  </si>
  <si>
    <t>Rapeseed expeller (pressing), at processing/FR Economic</t>
  </si>
  <si>
    <t>Rapeseed expeller (pressing), at processing/GB Economic</t>
  </si>
  <si>
    <t>Rapeseed expeller (pressing), at processing/IN Economic</t>
  </si>
  <si>
    <t>Rapeseed expeller (pressing), at processing/NL Economic</t>
  </si>
  <si>
    <t>Rapeseed expeller (pressing), at processing/PL Economic</t>
  </si>
  <si>
    <t>Rapeseed expeller (pressing), at processing/US Economic</t>
  </si>
  <si>
    <t>Rapeseed meal (solvent), at processing/AT Economic</t>
  </si>
  <si>
    <t>Rapeseed meal (solvent), at processing/BE Economic</t>
  </si>
  <si>
    <t>Rapeseed meal (solvent), at processing/CA Economic</t>
  </si>
  <si>
    <t>Rapeseed meal (solvent), at processing/CN Economic</t>
  </si>
  <si>
    <t>Rapeseed meal (solvent), at processing/CZ Economic</t>
  </si>
  <si>
    <t>Rapeseed meal (solvent), at processing/DE Economic</t>
  </si>
  <si>
    <t>Rapeseed meal (solvent), at processing/DK Economic</t>
  </si>
  <si>
    <t>Rapeseed meal (solvent), at processing/FR Economic</t>
  </si>
  <si>
    <t>Rapeseed meal (solvent), at processing/GB Economic</t>
  </si>
  <si>
    <t>Rapeseed meal (solvent), at processing/IN Economic</t>
  </si>
  <si>
    <t>Rapeseed meal (solvent), at processing/NL Economic</t>
  </si>
  <si>
    <t>Rapeseed meal (solvent), at processing/PL Economic</t>
  </si>
  <si>
    <t>Rapeseed meal (solvent), at processing/US Economic</t>
  </si>
  <si>
    <t>Rice bran meal, at processing/CN Economic</t>
  </si>
  <si>
    <t>Rice feed meal, at processing/CN Economic</t>
  </si>
  <si>
    <t>Rice husk meal (mixed), at processing/CN Economic</t>
  </si>
  <si>
    <t>Rice husk meal (parboiled), at processing/CN Economic</t>
  </si>
  <si>
    <t>Rice husk meal (raw), at processing/CN Economic</t>
  </si>
  <si>
    <t>Rye middlings, at processing/DE Economic</t>
  </si>
  <si>
    <t>Rye middlings, at processing/NL Economic</t>
  </si>
  <si>
    <t>Soybean expeller (pressing), at processing/AR Economic</t>
  </si>
  <si>
    <t>Soybean expeller (pressing), at processing/BR Economic</t>
  </si>
  <si>
    <t>Soybean expeller (pressing), at processing/DE Economic</t>
  </si>
  <si>
    <t>Soybean expeller (pressing), at processing/ES Economic</t>
  </si>
  <si>
    <t>Soybean expeller (pressing), at processing/FR Economic</t>
  </si>
  <si>
    <t>Soybean expeller (pressing), at processing/GB Economic</t>
  </si>
  <si>
    <t>Soybean expeller (pressing), at processing/IN Economic</t>
  </si>
  <si>
    <t>Soybean expeller (pressing), at processing/IT Economic</t>
  </si>
  <si>
    <t>Soybean expeller (pressing), at processing/NL Economic</t>
  </si>
  <si>
    <t>Soybean expeller (pressing), at processing/PT Economic</t>
  </si>
  <si>
    <t>Soybean expeller (pressing), at processing/US Economic</t>
  </si>
  <si>
    <t>Soybean hull (solvent), at processing/AR Economic</t>
  </si>
  <si>
    <t>Soybean hull (solvent), at processing/BR Economic</t>
  </si>
  <si>
    <t>Soybean hull (solvent), at processing/IN Economic</t>
  </si>
  <si>
    <t>Soybean hull (solvent), at processing/US Economic</t>
  </si>
  <si>
    <t>Soybean lecithin (pressing), at processing/AR Economic</t>
  </si>
  <si>
    <t>Soybean lecithin (pressing), at processing/BR Economic</t>
  </si>
  <si>
    <t>Soybean lecithin (pressing), at processing/NL Economic</t>
  </si>
  <si>
    <t>Soybean lecithin (pressing), at processing/US Economic</t>
  </si>
  <si>
    <t>Soybean lecithin (solvent), at processing/AR Economic</t>
  </si>
  <si>
    <t>Soybean lecithin (solvent), at processing/BR Economic</t>
  </si>
  <si>
    <t>Soybean lecithin (solvent), at processing/DE Economic</t>
  </si>
  <si>
    <t>Soybean lecithin (solvent), at processing/ES Economic</t>
  </si>
  <si>
    <t>Soybean lecithin (solvent), at processing/FR Economic</t>
  </si>
  <si>
    <t>Soybean lecithin (solvent), at processing/GB Economic</t>
  </si>
  <si>
    <t>Soybean lecithin (solvent), at processing/IT Economic</t>
  </si>
  <si>
    <t>Soybean lecithin (solvent), at processing/NL Economic</t>
  </si>
  <si>
    <t>Soybean lecithin (solvent), at processing/PT Economic</t>
  </si>
  <si>
    <t>Soybean lecithin (solvent), at processing/US Economic</t>
  </si>
  <si>
    <t>Soybean meal (solvent), at processing/AR Economic</t>
  </si>
  <si>
    <t>Soybean meal (solvent), at processing/BR Economic</t>
  </si>
  <si>
    <t>Soybean meal (solvent), at processing/DE Economic</t>
  </si>
  <si>
    <t>Soybean meal (solvent), at processing/ES Economic</t>
  </si>
  <si>
    <t>Soybean meal (solvent), at processing/FR Economic</t>
  </si>
  <si>
    <t>Soybean meal (solvent), at processing/GB Economic</t>
  </si>
  <si>
    <t>Soybean meal (solvent), at processing/IN Economic</t>
  </si>
  <si>
    <t>Soybean meal (solvent), at processing/IT Economic</t>
  </si>
  <si>
    <t>Soybean meal (solvent), at processing/NL Economic</t>
  </si>
  <si>
    <t>Soybean meal (solvent), at processing/PT Economic</t>
  </si>
  <si>
    <t>Soybean meal (solvent), at processing/US Economic</t>
  </si>
  <si>
    <t>Soybean okara, at processing/NL Economic</t>
  </si>
  <si>
    <t>Soybean okara, at processing/US Economic</t>
  </si>
  <si>
    <t>Soybean, heat treated, at processing/NL Economic</t>
  </si>
  <si>
    <t>Sugar beet pulp dried, at processing/DE Economic</t>
  </si>
  <si>
    <t>Sugar beet pulp dried, at processing/NL Economic</t>
  </si>
  <si>
    <t>Sugar beet pulp wet, at processing/AT Economic</t>
  </si>
  <si>
    <t>Sugar beet pulp wet, at processing/BE Economic</t>
  </si>
  <si>
    <t>Sugar beet pulp wet, at processing/DE Economic</t>
  </si>
  <si>
    <t>Sugar beet pulp wet, at processing/ES Economic</t>
  </si>
  <si>
    <t>Sugar beet pulp wet, at processing/FR Economic</t>
  </si>
  <si>
    <t>Sugar beet pulp wet, at processing/GB Economic</t>
  </si>
  <si>
    <t>Sugar beet pulp wet, at processing/IT Economic</t>
  </si>
  <si>
    <t>Sugar beet pulp wet, at processing/NL Economic</t>
  </si>
  <si>
    <t>Sugar beet pulp wet, at processing/PL Economic</t>
  </si>
  <si>
    <t>Sugar beet pulp wet, at processing/RU Economic</t>
  </si>
  <si>
    <t>Sugar beet pulp wet, at processing/US Economic</t>
  </si>
  <si>
    <t>Sunflower seed expelled dehulled (pressing), at processing/AR Economic</t>
  </si>
  <si>
    <t>Sunflower seed expelled dehulled (pressing), at processing/BG Economic</t>
  </si>
  <si>
    <t>Sunflower seed expelled dehulled (pressing), at processing/CN Economic</t>
  </si>
  <si>
    <t>Sunflower seed expelled dehulled (pressing), at processing/DE Economic</t>
  </si>
  <si>
    <t>Sunflower seed expelled dehulled (pressing), at processing/ES Economic</t>
  </si>
  <si>
    <t>Sunflower seed expelled dehulled (pressing), at processing/FR Economic</t>
  </si>
  <si>
    <t>Sunflower seed expelled dehulled (pressing), at processing/HU Economic</t>
  </si>
  <si>
    <t>Sunflower seed expelled dehulled (pressing), at processing/IT Economic</t>
  </si>
  <si>
    <t>Sunflower seed expelled dehulled (pressing), at processing/NL Economic</t>
  </si>
  <si>
    <t>Sunflower seed expelled dehulled (pressing), at processing/RO Economic</t>
  </si>
  <si>
    <t>Sunflower seed expelled dehulled (pressing), at processing/RU Economic</t>
  </si>
  <si>
    <t>Sunflower seed expelled dehulled (pressing), at processing/UA Economic</t>
  </si>
  <si>
    <t>Sunflower seed meal (solvent), at processing/AR Economic</t>
  </si>
  <si>
    <t>Sunflower seed meal (solvent), at processing/BG Economic</t>
  </si>
  <si>
    <t>Sunflower seed meal (solvent), at processing/CN Economic</t>
  </si>
  <si>
    <t>Sunflower seed meal (solvent), at processing/DE Economic</t>
  </si>
  <si>
    <t>Sunflower seed meal (solvent), at processing/ES Economic</t>
  </si>
  <si>
    <t>Sunflower seed meal (solvent), at processing/FR Economic</t>
  </si>
  <si>
    <t>Sunflower seed meal (solvent), at processing/HU Economic</t>
  </si>
  <si>
    <t>Sunflower seed meal (solvent), at processing/IT Economic</t>
  </si>
  <si>
    <t>Sunflower seed meal (solvent), at processing/NL Economic</t>
  </si>
  <si>
    <t>Sunflower seed meal (solvent), at processing/RO Economic</t>
  </si>
  <si>
    <t>Sunflower seed meal (solvent), at processing/RU Economic</t>
  </si>
  <si>
    <t>Sunflower seed meal (solvent), at processing/TR Economic</t>
  </si>
  <si>
    <t>Sunflower seed meal (solvent), at processing/UA Economic</t>
  </si>
  <si>
    <t>ThreAMINO®, 98.5% L-Threonine, at Evonik plant/HU</t>
  </si>
  <si>
    <t>TrypAMINO®, 98.0% L-Tryptophan, at Evonik plant/SK</t>
  </si>
  <si>
    <t>ValAMINO®, 98.0% L-Valine, at Evonik plant/SK</t>
  </si>
  <si>
    <t>Vinasse dried, at plant/US Economic</t>
  </si>
  <si>
    <t>Vinasse wet (sugar cane), at plant/US Economic</t>
  </si>
  <si>
    <t>Wheat bran, from dry milling, at processing/BE Economic</t>
  </si>
  <si>
    <t>Wheat bran, from dry milling, at processing/CZ Economic</t>
  </si>
  <si>
    <t>Wheat bran, from dry milling, at processing/DE Economic</t>
  </si>
  <si>
    <t>Wheat bran, from dry milling, at processing/ES Economic</t>
  </si>
  <si>
    <t>Wheat bran, from dry milling, at processing/FR Economic</t>
  </si>
  <si>
    <t>Wheat bran, from dry milling, at processing/GB Economic</t>
  </si>
  <si>
    <t>Wheat bran, from dry milling, at processing/HU Economic</t>
  </si>
  <si>
    <t>Wheat bran, from dry milling, at processing/IT Economic</t>
  </si>
  <si>
    <t>Wheat bran, from dry milling, at processing/NL Economic</t>
  </si>
  <si>
    <t>Wheat bran, from dry milling, at processing/PL Economic</t>
  </si>
  <si>
    <t>Wheat bran, from dry milling, at processing/PT Economic</t>
  </si>
  <si>
    <t>Wheat bran, from dry milling, at processing/RO Economic</t>
  </si>
  <si>
    <t>Wheat bran, from wet milling, at processing/BE Economic</t>
  </si>
  <si>
    <t>Wheat bran, from wet milling, at processing/DE Economic</t>
  </si>
  <si>
    <t>Wheat bran, from wet milling, at processing/ES Economic</t>
  </si>
  <si>
    <t>Wheat bran, from wet milling, at processing/FR Economic</t>
  </si>
  <si>
    <t>Wheat bran, from wet milling, at processing/GB Economic</t>
  </si>
  <si>
    <t>Wheat bran, from wet milling, at processing/IT Economic</t>
  </si>
  <si>
    <t>Wheat bran, from wet milling, at processing/NL Economic</t>
  </si>
  <si>
    <t>Wheat germ, at processing/BE Economic</t>
  </si>
  <si>
    <t>Wheat germ, at processing/CZ Economic</t>
  </si>
  <si>
    <t>Wheat germ, at processing/DE Economic</t>
  </si>
  <si>
    <t>Wheat germ, at processing/ES Economic</t>
  </si>
  <si>
    <t>Wheat germ, at processing/FR Economic</t>
  </si>
  <si>
    <t>Wheat germ, at processing/GB Economic</t>
  </si>
  <si>
    <t>Wheat germ, at processing/HU Economic</t>
  </si>
  <si>
    <t>Wheat germ, at processing/IT Economic</t>
  </si>
  <si>
    <t>Wheat germ, at processing/NL Economic</t>
  </si>
  <si>
    <t>Wheat germ, at processing/PL Economic</t>
  </si>
  <si>
    <t>Wheat germ, at processing/PT Economic</t>
  </si>
  <si>
    <t>Wheat germ, at processing/RO Economic</t>
  </si>
  <si>
    <t>Wheat gluten feed, at processing/BE Economic</t>
  </si>
  <si>
    <t>Wheat gluten feed, at processing/DE Economic</t>
  </si>
  <si>
    <t>Wheat gluten feed, at processing/ES Economic</t>
  </si>
  <si>
    <t>Wheat gluten feed, at processing/FR Economic</t>
  </si>
  <si>
    <t>Wheat gluten feed, at processing/GB Economic</t>
  </si>
  <si>
    <t>Wheat gluten feed, at processing/IT Economic</t>
  </si>
  <si>
    <t>Wheat gluten feed, at processing/NL Economic</t>
  </si>
  <si>
    <t>Wheat gluten meal, at processing/BE Economic</t>
  </si>
  <si>
    <t>Wheat gluten meal, at processing/DE Economic</t>
  </si>
  <si>
    <t>Wheat gluten meal, at processing/ES Economic</t>
  </si>
  <si>
    <t>Wheat gluten meal, at processing/FR Economic</t>
  </si>
  <si>
    <t>Wheat gluten meal, at processing/GB Economic</t>
  </si>
  <si>
    <t>Wheat gluten meal, at processing/IT Economic</t>
  </si>
  <si>
    <t>Wheat gluten meal, at processing/NL Economic</t>
  </si>
  <si>
    <t>Wheat middlings &amp; feed, at processing/BE Economic</t>
  </si>
  <si>
    <t>Wheat middlings &amp; feed, at processing/CZ Economic</t>
  </si>
  <si>
    <t>Wheat middlings &amp; feed, at processing/DE Economic</t>
  </si>
  <si>
    <t>Wheat middlings &amp; feed, at processing/ES Economic</t>
  </si>
  <si>
    <t>Wheat middlings &amp; feed, at processing/FR Economic</t>
  </si>
  <si>
    <t>Wheat middlings &amp; feed, at processing/GB Economic</t>
  </si>
  <si>
    <t>Wheat middlings &amp; feed, at processing/HU Economic</t>
  </si>
  <si>
    <t>Wheat middlings &amp; feed, at processing/IT Economic</t>
  </si>
  <si>
    <t>Wheat middlings &amp; feed, at processing/NL Economic</t>
  </si>
  <si>
    <t>Wheat middlings &amp; feed, at processing/PL Economic</t>
  </si>
  <si>
    <t>Wheat middlings &amp; feed, at processing/PT Economic</t>
  </si>
  <si>
    <t>Wheat middlings &amp; feed, at processing/RO Economic</t>
  </si>
  <si>
    <t>Whey powder dried, at processing/NL Economic</t>
  </si>
  <si>
    <t>agricultural, animal feed, avian feed</t>
  </si>
  <si>
    <t>Broiler compound feed, at processing/NL Economic</t>
  </si>
  <si>
    <t>Broiler parents &lt;20 weeks compound feed, at processing/NL Economic</t>
  </si>
  <si>
    <t>Broiler parents &gt;20 weeks compound feed, at processing/NL Economic</t>
  </si>
  <si>
    <t>Laying hen &lt;17 weeks compound feed, at processing/NL Economic</t>
  </si>
  <si>
    <t>Laying hen &gt;17 weeks compound feed, at processing/NL Economic</t>
  </si>
  <si>
    <t>agricultural, animal feed, bovine feed</t>
  </si>
  <si>
    <t>Beef cattle compound feed, at processing/IE Economic</t>
  </si>
  <si>
    <t>Dairy cow compound feed, at processing/NL Economic</t>
  </si>
  <si>
    <t>Dairy cow wet by-product feed, at processing/NL Economic</t>
  </si>
  <si>
    <t>Grass silage (beef), at farm/IE Economic</t>
  </si>
  <si>
    <t>Grass silage (dairy), at farm/NL Economic</t>
  </si>
  <si>
    <t>Grass, grazed in pasture/IE Economic</t>
  </si>
  <si>
    <t>agricultural, animal feed, market</t>
  </si>
  <si>
    <t>Brewer's grains, consumption mix, at feed compound plant/NL Economic</t>
  </si>
  <si>
    <t>Citrus pulp dried, consumption mix, at feed compound plant/NL Economic</t>
  </si>
  <si>
    <t>Fat from animals, consumption mix, at feed compound plant/NL Economic</t>
  </si>
  <si>
    <t>Lupine, consumption mix, at feed compound plant/NL Economic</t>
  </si>
  <si>
    <t>Maize germ dried, market mix, at regional storage/US Economic</t>
  </si>
  <si>
    <t>Maize gluten feed, dried, consumption mix, at feed compound plant/NL Economic</t>
  </si>
  <si>
    <t>Maize gluten meal, consumption mix, at feed compound plant/NL Economic</t>
  </si>
  <si>
    <t>Maize middlings, consumption mix, at feed compound plant/NL Economic</t>
  </si>
  <si>
    <t>Meat bone meal, consumption mix, at feed compound plant/NL Economic</t>
  </si>
  <si>
    <t>Molasses, market mix, at regional storage/IE Economic</t>
  </si>
  <si>
    <t>Molasses, market mix, at regional storage/NL Economic</t>
  </si>
  <si>
    <t>Molasses, market mix, at regional storage/RER Economic</t>
  </si>
  <si>
    <t>Molasses, market mix, at regional storage/US Economic</t>
  </si>
  <si>
    <t>Oat husk meal, consumption mix, at feed compound plant/NL Economic</t>
  </si>
  <si>
    <t>Palm kernel expeller, market mix, at regional storage/NL Economic</t>
  </si>
  <si>
    <t>Palm kernel expeller, market mix, at regional storage/RER Economic</t>
  </si>
  <si>
    <t>Potato protein, consumption mix, at feed compound plant/NL Economic</t>
  </si>
  <si>
    <t>Potato pulp pressed fresh+silage, consumption mix, at feed compound plant/NL Economic</t>
  </si>
  <si>
    <t>Rapeseed expeller (pressing), market mix, at regional storage/NL Economic</t>
  </si>
  <si>
    <t>Rapeseed expeller (pressing), market mix, at regional storage/RER Economic</t>
  </si>
  <si>
    <t>Rapeseed expeller (pressing), market mix, at regional storage/US Economic</t>
  </si>
  <si>
    <t>Rapeseed meal (solvent), market mix, at regional storage/IE Economic</t>
  </si>
  <si>
    <t>Rapeseed meal (solvent), market mix, at regional storage/NL Economic</t>
  </si>
  <si>
    <t>Rapeseed meal (solvent), market mix, at regional storage/RER Economic</t>
  </si>
  <si>
    <t>Rapeseed meal (solvent), market mix, at regional storage/US Economic</t>
  </si>
  <si>
    <t>Soybean expeller (pressing), market mix, at regional storage/NL Economic</t>
  </si>
  <si>
    <t>Soybean expeller (pressing), market mix, at regional storage/RER Economic</t>
  </si>
  <si>
    <t>Soybean expeller (pressing), market mix, at regional storage/US Economic</t>
  </si>
  <si>
    <t>Soybean hulls, consumption mix, at feed compound plant/NL Economic</t>
  </si>
  <si>
    <t>Soybean meal (solvent), market mix, at regional storage/AR Economic</t>
  </si>
  <si>
    <t>Soybean meal (solvent), market mix, at regional storage/BR Economic</t>
  </si>
  <si>
    <t>Soybean meal (solvent), market mix, at regional storage/DE Economic</t>
  </si>
  <si>
    <t>Soybean meal (solvent), market mix, at regional storage/ES Economic</t>
  </si>
  <si>
    <t>Soybean meal (solvent), market mix, at regional storage/FR Economic</t>
  </si>
  <si>
    <t>Soybean meal (solvent), market mix, at regional storage/GB Economic</t>
  </si>
  <si>
    <t>Soybean meal (solvent), market mix, at regional storage/IT Economic</t>
  </si>
  <si>
    <t>Soybean meal (solvent), market mix, at regional storage/NL Economic</t>
  </si>
  <si>
    <t>Soybean meal (solvent), market mix, at regional storage/PT Economic</t>
  </si>
  <si>
    <t>Soybean meal (solvent), market mix, at regional storage/RER Economic</t>
  </si>
  <si>
    <t>Soybean meal (solvent), market mix, at regional storage/US Economic</t>
  </si>
  <si>
    <t>Soybean, heat treated, consumption mix, at feed compound plant/NL Economic</t>
  </si>
  <si>
    <t>Sugar beet pulp wet, market mix, at regional storage/NL Economic</t>
  </si>
  <si>
    <t>Sunflower seed meal (solvent), market mix, at regional storage/NL Economic</t>
  </si>
  <si>
    <t>Sunflower seed meal (solvent), market mix, at regional storage/RER Economic</t>
  </si>
  <si>
    <t>Tapioca, consumption mix, at feed compound plant/NL Economic</t>
  </si>
  <si>
    <t>Wheat bran, consumption mix, at feed compound plant/NL Economic</t>
  </si>
  <si>
    <t>Wheat feed meal, consumption mix, at feed compound plant/NL Economic</t>
  </si>
  <si>
    <t>Wheat gluten feed, consumption mix, at feed compound plant/NL Economic</t>
  </si>
  <si>
    <t>Wheat gluten meal, consumption mix, at feed compound plant/NL Economic</t>
  </si>
  <si>
    <t>agricultural, animal feed, porcine feed</t>
  </si>
  <si>
    <t>Pig fattening compound feed, at processing/NL Economic</t>
  </si>
  <si>
    <t>Pig feed, with 1.5% HumVi, piglets/NL Economic</t>
  </si>
  <si>
    <t>Piglet compound feed, at processing/NL Economic</t>
  </si>
  <si>
    <t>Sow pig compound feed, at processing/NL Economic</t>
  </si>
  <si>
    <t>agricultural, animal production, avian</t>
  </si>
  <si>
    <t>Broiler fattening, at farm/NL Economic</t>
  </si>
  <si>
    <t>Broiler parents &lt;20 weeks, at farm/NL Economic</t>
  </si>
  <si>
    <t>Broiler parents &gt;20 weeks, at farm/NL Economic</t>
  </si>
  <si>
    <t>Hatching egg, at farm/NL Economic</t>
  </si>
  <si>
    <t>Laying hen &lt;17 weeks, at farm/NL Economic</t>
  </si>
  <si>
    <t>Laying hen &gt;17 weeks, at farm/NL Economic</t>
  </si>
  <si>
    <t>One-day-chicken, at farm/NL Economic</t>
  </si>
  <si>
    <t>agricultural, animal production, bovine</t>
  </si>
  <si>
    <t>Beef cattle (PEF compliant), at farm/IE Economic</t>
  </si>
  <si>
    <t>Beef cattle, at farm/IE Economic</t>
  </si>
  <si>
    <t>Calf (PEF compliant), at farm/NL Economic</t>
  </si>
  <si>
    <t>Calf, at farm/NL Economic</t>
  </si>
  <si>
    <t>Dairy cow (PEF compliant), at farm/NL Economic</t>
  </si>
  <si>
    <t>Dairy cow, at farm/NL Economic</t>
  </si>
  <si>
    <t>Milk raw, at farm/NL Economic</t>
  </si>
  <si>
    <t>agricultural, animal production, porcine</t>
  </si>
  <si>
    <t>Pig fattening, at farm/NL Economic</t>
  </si>
  <si>
    <t>Piglet, at farm/NL Economic</t>
  </si>
  <si>
    <t>Piglets, sow-piglet system, with HumVi, at farm/NL Economic</t>
  </si>
  <si>
    <t>Sow pig, at farm/NL Economic</t>
  </si>
  <si>
    <t>Sow to slaughter, sow-piglet system, with HumVi at farm/NL Economic</t>
  </si>
  <si>
    <t>agricultural, intermediate products</t>
  </si>
  <si>
    <t>Beef co-product, Cat.1/2 and waste (PEF compliant), at slaughterhouse/IE Economic</t>
  </si>
  <si>
    <t>Beef co-product, Cat.3 by-products (PEF compliant), at slaughterhouse/IE Economic</t>
  </si>
  <si>
    <t>Beef co-product, hides and skins (PEF compliant), at slaughterhouse/IE Economic</t>
  </si>
  <si>
    <t>Beef co-product, other, at slaughterhouse/IE Economic</t>
  </si>
  <si>
    <t>Chicken co-product, other, at slaughterhouse/NL Economic</t>
  </si>
  <si>
    <t>Coconut husk, at orchard/ID Economic</t>
  </si>
  <si>
    <t>Coconut husk, at orchard/IN Economic</t>
  </si>
  <si>
    <t>Coconut husk, at orchard/PH Economic</t>
  </si>
  <si>
    <t>Coconuts, dehusked, at orchard/ID Economic</t>
  </si>
  <si>
    <t>Coconuts, dehusked, at orchard/IN Economic</t>
  </si>
  <si>
    <t>Coconuts, dehusked, at orchard/PH Economic</t>
  </si>
  <si>
    <t>Crude coconut oil, at processing/ID Economic</t>
  </si>
  <si>
    <t>Crude coconut oil, at processing/IN Economic</t>
  </si>
  <si>
    <t>Crude coconut oil, at processing/PH Economic</t>
  </si>
  <si>
    <t>Crude linseed oil (pressing), at processing/US Economic</t>
  </si>
  <si>
    <t>Crude linseed oil (solvent), at processing/BE Economic</t>
  </si>
  <si>
    <t>Crude linseed oil (solvent), at processing/DE Economic</t>
  </si>
  <si>
    <t>Crude linseed oil (solvent), at processing/US Economic</t>
  </si>
  <si>
    <t>Crude maize germ oil (pressing), at processing/DE Economic</t>
  </si>
  <si>
    <t>Crude maize germ oil (pressing), at processing/FR Economic</t>
  </si>
  <si>
    <t>Crude maize germ oil (pressing), at processing/NL Economic</t>
  </si>
  <si>
    <t>Crude maize germ oil (pressing), at processing/US Economic</t>
  </si>
  <si>
    <t>Crude maize germ oil (solvent), at processing/DE Economic</t>
  </si>
  <si>
    <t>Crude maize germ oil (solvent), at processing/FR Economic</t>
  </si>
  <si>
    <t>Crude maize germ oil (solvent), at processing/NL Economic</t>
  </si>
  <si>
    <t>Crude maize germ oil (solvent), at processing/US Economic</t>
  </si>
  <si>
    <t>Crude palm kernel oil, at processing/ID Economic</t>
  </si>
  <si>
    <t>Crude palm kernel oil, at processing/MY Economic</t>
  </si>
  <si>
    <t>Crude palm kernel oil, at processing/TH Economic</t>
  </si>
  <si>
    <t>Crude palm oil, at processing/ID Economic</t>
  </si>
  <si>
    <t>Crude palm oil, at processing/MY Economic</t>
  </si>
  <si>
    <t>Crude palm oil, at processing/TH Economic</t>
  </si>
  <si>
    <t>Crude rapeseed oil (pressing), at processing/BE Economic</t>
  </si>
  <si>
    <t>Crude rapeseed oil (pressing), at processing/CA Economic</t>
  </si>
  <si>
    <t>Crude rapeseed oil (pressing), at processing/CZ Economic</t>
  </si>
  <si>
    <t>Crude rapeseed oil (pressing), at processing/DE Economic</t>
  </si>
  <si>
    <t>Crude rapeseed oil (pressing), at processing/DK Economic</t>
  </si>
  <si>
    <t>Crude rapeseed oil (pressing), at processing/FR Economic</t>
  </si>
  <si>
    <t>Crude rapeseed oil (pressing), at processing/GB Economic</t>
  </si>
  <si>
    <t>Crude rapeseed oil (pressing), at processing/IN Economic</t>
  </si>
  <si>
    <t>Crude rapeseed oil (pressing), at processing/NL Economic</t>
  </si>
  <si>
    <t>Crude rapeseed oil (pressing), at processing/PL Economic</t>
  </si>
  <si>
    <t>Crude rapeseed oil (pressing), at processing/US Economic</t>
  </si>
  <si>
    <t>Crude rapeseed oil (solvent), at processing/AT Economic</t>
  </si>
  <si>
    <t>Crude rapeseed oil (solvent), at processing/BE Economic</t>
  </si>
  <si>
    <t>Crude rapeseed oil (solvent), at processing/CA Economic</t>
  </si>
  <si>
    <t>Crude rapeseed oil (solvent), at processing/CN Economic</t>
  </si>
  <si>
    <t>Crude rapeseed oil (solvent), at processing/CZ Economic</t>
  </si>
  <si>
    <t>Crude rapeseed oil (solvent), at processing/DE Economic</t>
  </si>
  <si>
    <t>Crude rapeseed oil (solvent), at processing/DK Economic</t>
  </si>
  <si>
    <t>Crude rapeseed oil (solvent), at processing/FR Economic</t>
  </si>
  <si>
    <t>Crude rapeseed oil (solvent), at processing/GB Economic</t>
  </si>
  <si>
    <t>Crude rapeseed oil (solvent), at processing/IN Economic</t>
  </si>
  <si>
    <t>Crude rapeseed oil (solvent), at processing/NL Economic</t>
  </si>
  <si>
    <t>Crude rapeseed oil (solvent), at processing/PL Economic</t>
  </si>
  <si>
    <t>Crude rapeseed oil (solvent), at processing/US Economic</t>
  </si>
  <si>
    <t>Crude rice bran oil, at processing/CN Economic</t>
  </si>
  <si>
    <t>Crude soybean oil (pressing), at processing/AR Economic</t>
  </si>
  <si>
    <t>Crude soybean oil (pressing), at processing/BR Economic</t>
  </si>
  <si>
    <t>Crude soybean oil (pressing), at processing/DE Economic</t>
  </si>
  <si>
    <t>Crude soybean oil (pressing), at processing/ES Economic</t>
  </si>
  <si>
    <t>Crude soybean oil (pressing), at processing/FR Economic</t>
  </si>
  <si>
    <t>Crude soybean oil (pressing), at processing/GB Economic</t>
  </si>
  <si>
    <t>Crude soybean oil (pressing), at processing/IN Economic</t>
  </si>
  <si>
    <t>Crude soybean oil (pressing), at processing/IT Economic</t>
  </si>
  <si>
    <t>Crude soybean oil (pressing), at processing/NL Economic</t>
  </si>
  <si>
    <t>Crude soybean oil (pressing), at processing/PT Economic</t>
  </si>
  <si>
    <t>Crude soybean oil (pressing), at processing/US Economic</t>
  </si>
  <si>
    <t>Crude soybean oil (solvent), at processing/AR Economic</t>
  </si>
  <si>
    <t>Crude soybean oil (solvent), at processing/BR Economic</t>
  </si>
  <si>
    <t>Crude soybean oil (solvent), at processing/DE Economic</t>
  </si>
  <si>
    <t>Crude soybean oil (solvent), at processing/ES Economic</t>
  </si>
  <si>
    <t>Crude soybean oil (solvent), at processing/FR Economic</t>
  </si>
  <si>
    <t>Crude soybean oil (solvent), at processing/GB Economic</t>
  </si>
  <si>
    <t>Crude soybean oil (solvent), at processing/IN Economic</t>
  </si>
  <si>
    <t>Crude soybean oil (solvent), at processing/IT Economic</t>
  </si>
  <si>
    <t>Crude soybean oil (solvent), at processing/NL Economic</t>
  </si>
  <si>
    <t>Crude soybean oil (solvent), at processing/PT Economic</t>
  </si>
  <si>
    <t>Crude soybean oil (solvent), at processing/US Economic</t>
  </si>
  <si>
    <t>Crude sunflower oil (pressing), at processing/AR Economic</t>
  </si>
  <si>
    <t>Crude sunflower oil (pressing), at processing/BG Economic</t>
  </si>
  <si>
    <t>Crude sunflower oil (pressing), at processing/CN Economic</t>
  </si>
  <si>
    <t>Crude sunflower oil (pressing), at processing/DE Economic</t>
  </si>
  <si>
    <t>Crude sunflower oil (pressing), at processing/ES Economic</t>
  </si>
  <si>
    <t>Crude sunflower oil (pressing), at processing/FR Economic</t>
  </si>
  <si>
    <t>Crude sunflower oil (pressing), at processing/HU Economic</t>
  </si>
  <si>
    <t>Crude sunflower oil (pressing), at processing/IT Economic</t>
  </si>
  <si>
    <t>Crude sunflower oil (pressing), at processing/NL Economic</t>
  </si>
  <si>
    <t>Crude sunflower oil (pressing), at processing/RO Economic</t>
  </si>
  <si>
    <t>Crude sunflower oil (pressing), at processing/RU Economic</t>
  </si>
  <si>
    <t>Crude sunflower oil (pressing), at processing/UA Economic</t>
  </si>
  <si>
    <t>Crude sunflower oil (solvent), at processing/AR Economic</t>
  </si>
  <si>
    <t>Crude sunflower oil (solvent), at processing/BG Economic</t>
  </si>
  <si>
    <t>Crude sunflower oil (solvent), at processing/CN Economic</t>
  </si>
  <si>
    <t>Crude sunflower oil (solvent), at processing/DE Economic</t>
  </si>
  <si>
    <t>Crude sunflower oil (solvent), at processing/ES Economic</t>
  </si>
  <si>
    <t>Crude sunflower oil (solvent), at processing/FR Economic</t>
  </si>
  <si>
    <t>Crude sunflower oil (solvent), at processing/HU Economic</t>
  </si>
  <si>
    <t>Crude sunflower oil (solvent), at processing/IT Economic</t>
  </si>
  <si>
    <t>Crude sunflower oil (solvent), at processing/NL Economic</t>
  </si>
  <si>
    <t>Crude sunflower oil (solvent), at processing/RO Economic</t>
  </si>
  <si>
    <t>Crude sunflower oil (solvent), at processing/RU Economic</t>
  </si>
  <si>
    <t>Crude sunflower oil (solvent), at processing/TR Economic</t>
  </si>
  <si>
    <t>Crude sunflower oil (solvent), at processing/UA Economic</t>
  </si>
  <si>
    <t>Dairy cow co-product, Cat.1/2 and waste (PEF compliant), at slaughterhouse/NL Economic</t>
  </si>
  <si>
    <t>Dairy cow co-product, Cat.3 by-products (PEF compliant), at slaughterhouse/NL Economic</t>
  </si>
  <si>
    <t>Dairy cow co-product, hides and skins (PEF compliant), at slaughterhouse/NL Economic</t>
  </si>
  <si>
    <t>Dairy cow co-product, other, at slaughterhouse/NL Economic</t>
  </si>
  <si>
    <t>Emulsifier, proxy (based on AFP4.0: Soap stock (coconut oil refining), at plant/PH) Economic</t>
  </si>
  <si>
    <t>Ethanol (maize), at plant/US Economic</t>
  </si>
  <si>
    <t>Liquid whey (Gouda 48+), at processing/NL Economic</t>
  </si>
  <si>
    <t>Maize degermed, at processing/DE Economic</t>
  </si>
  <si>
    <t>Maize degermed, at processing/FR Economic</t>
  </si>
  <si>
    <t>Maize degermed, at processing/NL Economic</t>
  </si>
  <si>
    <t>Maize degermed, at processing/US Economic</t>
  </si>
  <si>
    <t>Maize fibre/bran dewatered, at processing/DE Economic</t>
  </si>
  <si>
    <t>Maize fibre/bran dewatered, at processing/FR Economic</t>
  </si>
  <si>
    <t>Maize fibre/bran dewatered, at processing/NL Economic</t>
  </si>
  <si>
    <t>Maize fibre/bran dewatered, at processing/US Economic</t>
  </si>
  <si>
    <t>Maize fibre/bran wet, at processing/DE Economic</t>
  </si>
  <si>
    <t>Maize fibre/bran wet, at processing/FR Economic</t>
  </si>
  <si>
    <t>Maize fibre/bran wet, at processing/NL Economic</t>
  </si>
  <si>
    <t>Maize fibre/bran wet, at processing/US Economic</t>
  </si>
  <si>
    <t>Maize germ wet, at processing/DE Economic</t>
  </si>
  <si>
    <t>Maize germ wet, at processing/FR Economic</t>
  </si>
  <si>
    <t>Maize germ wet, at processing/NL Economic</t>
  </si>
  <si>
    <t>Maize germ wet, at processing/US Economic</t>
  </si>
  <si>
    <t>Maize gluten meal wet, at processing/DE Economic</t>
  </si>
  <si>
    <t>Maize gluten meal wet, at processing/FR Economic</t>
  </si>
  <si>
    <t>Maize gluten meal wet, at processing/NL Economic</t>
  </si>
  <si>
    <t>Maize gluten meal wet, at processing/US Economic</t>
  </si>
  <si>
    <t>Maize starch and gluten slurry, at processing/DE Economic</t>
  </si>
  <si>
    <t>Maize starch and gluten slurry, at processing/FR Economic</t>
  </si>
  <si>
    <t>Maize starch and gluten slurry, at processing/NL Economic</t>
  </si>
  <si>
    <t>Maize starch and gluten slurry, at processing/US Economic</t>
  </si>
  <si>
    <t>Maize starch wet, at processing/DE Economic</t>
  </si>
  <si>
    <t>Maize starch wet, at processing/FR Economic</t>
  </si>
  <si>
    <t>Maize starch wet, at processing/NL Economic</t>
  </si>
  <si>
    <t>Maize starch wet, at processing/US Economic</t>
  </si>
  <si>
    <t>Maize steeped, at processing/DE Economic</t>
  </si>
  <si>
    <t>Maize steeped, at processing/FR Economic</t>
  </si>
  <si>
    <t>Maize steeped, at processing/NL Economic</t>
  </si>
  <si>
    <t>Maize steeped, at processing/US Economic</t>
  </si>
  <si>
    <t>Maize steepwater wet, at processing/DE Economic</t>
  </si>
  <si>
    <t>Maize steepwater wet, at processing/FR Economic</t>
  </si>
  <si>
    <t>Maize steepwater wet, at processing/NL Economic</t>
  </si>
  <si>
    <t>Maize steepwater wet, at processing/US Economic</t>
  </si>
  <si>
    <t>Palm kernels, at processing/ID Economic</t>
  </si>
  <si>
    <t>Palm kernels, at processing/MY Economic</t>
  </si>
  <si>
    <t>Palm kernels, at processing/TH Economic</t>
  </si>
  <si>
    <t>Pig co-product, other, at slaughterhouse/NL Economic</t>
  </si>
  <si>
    <t>Rapeseed, dried, at farm/AR Economic</t>
  </si>
  <si>
    <t>Rapeseed, dried, at farm/AT Economic</t>
  </si>
  <si>
    <t>Rapeseed, dried, at farm/AU Economic</t>
  </si>
  <si>
    <t>Rapeseed, dried, at farm/BE Economic</t>
  </si>
  <si>
    <t>Rapeseed, dried, at farm/BG Economic</t>
  </si>
  <si>
    <t>Rapeseed, dried, at farm/CA Economic</t>
  </si>
  <si>
    <t>Rapeseed, dried, at farm/CH Economic</t>
  </si>
  <si>
    <t>Rapeseed, dried, at farm/CN Economic</t>
  </si>
  <si>
    <t>Rapeseed, dried, at farm/CZ Economic</t>
  </si>
  <si>
    <t>Rapeseed, dried, at farm/DE Economic</t>
  </si>
  <si>
    <t>Rapeseed, dried, at farm/DK Economic</t>
  </si>
  <si>
    <t>Rapeseed, dried, at farm/EE Economic</t>
  </si>
  <si>
    <t>Rapeseed, dried, at farm/ES Economic</t>
  </si>
  <si>
    <t>Rapeseed, dried, at farm/FI Economic</t>
  </si>
  <si>
    <t>Rapeseed, dried, at farm/FR Economic</t>
  </si>
  <si>
    <t>Rapeseed, dried, at farm/GB Economic</t>
  </si>
  <si>
    <t>Rapeseed, dried, at farm/HU Economic</t>
  </si>
  <si>
    <t>Rapeseed, dried, at farm/IE Economic</t>
  </si>
  <si>
    <t>Rapeseed, dried, at farm/IN Economic</t>
  </si>
  <si>
    <t>Rapeseed, dried, at farm/IT Economic</t>
  </si>
  <si>
    <t>Rapeseed, dried, at farm/LT Economic</t>
  </si>
  <si>
    <t>Rapeseed, dried, at farm/LV Economic</t>
  </si>
  <si>
    <t>Rapeseed, dried, at farm/NL Economic</t>
  </si>
  <si>
    <t>Rapeseed, dried, at farm/NO Economic</t>
  </si>
  <si>
    <t>Rapeseed, dried, at farm/PL Economic</t>
  </si>
  <si>
    <t>Rapeseed, dried, at farm/RO Economic</t>
  </si>
  <si>
    <t>Rapeseed, dried, at farm/RU Economic</t>
  </si>
  <si>
    <t>Rapeseed, dried, at farm/SE Economic</t>
  </si>
  <si>
    <t>Rapeseed, dried, at farm/SI Economic</t>
  </si>
  <si>
    <t>Rapeseed, dried, at farm/SK Economic</t>
  </si>
  <si>
    <t>Rapeseed, dried, at farm/UA Economic</t>
  </si>
  <si>
    <t>Rapeseed, dried, at farm/US Economic</t>
  </si>
  <si>
    <t>Refined linseed oil (solvent), at processing/US Economic</t>
  </si>
  <si>
    <t>Rice bran (mixed), at processing/CN Economic</t>
  </si>
  <si>
    <t>Rice bran (parboiled), at processing/CN Economic</t>
  </si>
  <si>
    <t>Rice bran (raw), at processing/CN Economic</t>
  </si>
  <si>
    <t>Rice husk (mixed), at processing/CN Economic</t>
  </si>
  <si>
    <t>Rice husk (parboiled), at processing/CN Economic</t>
  </si>
  <si>
    <t>Rice husk (raw), at processing/CN Economic</t>
  </si>
  <si>
    <t>Soap stock (coconut), at processing/ID Economic</t>
  </si>
  <si>
    <t>Soap stock (coconut), at processing/IN Economic</t>
  </si>
  <si>
    <t>Soap stock (coconut), at processing/PH Economic</t>
  </si>
  <si>
    <t>Soap stock (linseed) (solvent), at processing/US Economic</t>
  </si>
  <si>
    <t>Soap stock (maize germ) (pressing), at processing/DE Economic</t>
  </si>
  <si>
    <t>Soap stock (maize germ) (pressing), at processing/FR Economic</t>
  </si>
  <si>
    <t>Soap stock (maize germ) (pressing), at processing/NL Economic</t>
  </si>
  <si>
    <t>Soap stock (maize germ) (pressing), at processing/US Economic</t>
  </si>
  <si>
    <t>Soap stock (maize germ) (solvent), at processing/DE Economic</t>
  </si>
  <si>
    <t>Soap stock (maize germ) (solvent), at processing/FR Economic</t>
  </si>
  <si>
    <t>Soap stock (maize germ) (solvent), at processing/NL Economic</t>
  </si>
  <si>
    <t>Soap stock (maize germ) (solvent), at processing/US Economic</t>
  </si>
  <si>
    <t>Soap stock (palm kernel), at processing/ID Economic</t>
  </si>
  <si>
    <t>Soap stock (palm kernel), at processing/MY Economic</t>
  </si>
  <si>
    <t>Soap stock (rapeseed) (pressing), at processing/BE Economic</t>
  </si>
  <si>
    <t>Soap stock (rapeseed) (pressing), at processing/DE Economic</t>
  </si>
  <si>
    <t>Soap stock (rapeseed) (pressing), at processing/NL Economic</t>
  </si>
  <si>
    <t>Soap stock (rapeseed) (solvent), at processing/BE Economic</t>
  </si>
  <si>
    <t>Soap stock (rapeseed) (solvent), at processing/DE Economic</t>
  </si>
  <si>
    <t>Soap stock (rapeseed) (solvent), at processing/NL Economic</t>
  </si>
  <si>
    <t>Soap stock (rapeseed) (solvent), at processing/US Economic</t>
  </si>
  <si>
    <t>Soap stock (rice bran), at processing/CN Economic</t>
  </si>
  <si>
    <t>Soap stock (soybean) (pressing), at processing/AR Economic</t>
  </si>
  <si>
    <t>Soap stock (soybean) (pressing), at processing/BR Economic</t>
  </si>
  <si>
    <t>Soap stock (soybean) (pressing), at processing/NL Economic</t>
  </si>
  <si>
    <t>Soap stock (soybean) (pressing), at processing/US Economic</t>
  </si>
  <si>
    <t>Soap stock (soybean) (solvent), at processing/AR Economic</t>
  </si>
  <si>
    <t>Soap stock (soybean) (solvent), at processing/BR Economic</t>
  </si>
  <si>
    <t>Soap stock (soybean) (solvent), at processing/DE Economic</t>
  </si>
  <si>
    <t>Soap stock (soybean) (solvent), at processing/ES Economic</t>
  </si>
  <si>
    <t>Soap stock (soybean) (solvent), at processing/FR Economic</t>
  </si>
  <si>
    <t>Soap stock (soybean) (solvent), at processing/GB Economic</t>
  </si>
  <si>
    <t>Soap stock (soybean) (solvent), at processing/IT Economic</t>
  </si>
  <si>
    <t>Soap stock (soybean) (solvent), at processing/NL Economic</t>
  </si>
  <si>
    <t>Soap stock (soybean) (solvent), at processing/PT Economic</t>
  </si>
  <si>
    <t>Soap stock (soybean) (solvent), at processing/US Economic</t>
  </si>
  <si>
    <t>Soap stock (sunflower) (pressing), at processing/AR Economic</t>
  </si>
  <si>
    <t>Soap stock (sunflower) (pressing), at processing/CN Economic</t>
  </si>
  <si>
    <t>Soap stock (sunflower) (pressing), at processing/UA Economic</t>
  </si>
  <si>
    <t>Soap stock (sunflower) (solvent), at processing/AR Economic</t>
  </si>
  <si>
    <t>Soap stock (sunflower) (solvent), at processing/CN Economic</t>
  </si>
  <si>
    <t>Soap stock (sunflower) (solvent), at processing/UA Economic</t>
  </si>
  <si>
    <t>Soybean fines, at processing/AR Economic</t>
  </si>
  <si>
    <t>Soybean fines, at processing/BR Economic</t>
  </si>
  <si>
    <t>Soybean fines, at processing/DE Economic</t>
  </si>
  <si>
    <t>Soybean fines, at processing/ES Economic</t>
  </si>
  <si>
    <t>Soybean fines, at processing/FR Economic</t>
  </si>
  <si>
    <t>Soybean fines, at processing/GB Economic</t>
  </si>
  <si>
    <t>Soybean fines, at processing/IT Economic</t>
  </si>
  <si>
    <t>Soybean fines, at processing/NL Economic</t>
  </si>
  <si>
    <t>Soybean fines, at processing/PT Economic</t>
  </si>
  <si>
    <t>Soybean molasses, at processing/AR Economic</t>
  </si>
  <si>
    <t>Soybean molasses, at processing/BR Economic</t>
  </si>
  <si>
    <t>Soybean molasses, at processing/DE Economic</t>
  </si>
  <si>
    <t>Soybean molasses, at processing/ES Economic</t>
  </si>
  <si>
    <t>Soybean molasses, at processing/FR Economic</t>
  </si>
  <si>
    <t>Soybean molasses, at processing/GB Economic</t>
  </si>
  <si>
    <t>Soybean molasses, at processing/IT Economic</t>
  </si>
  <si>
    <t>Soybean molasses, at processing/NL Economic</t>
  </si>
  <si>
    <t>Soybean molasses, at processing/PT Economic</t>
  </si>
  <si>
    <t>Soybean slurry, at processing/NL Economic</t>
  </si>
  <si>
    <t>Soybean slurry, at processing/US Economic</t>
  </si>
  <si>
    <t>Sugar beet molasses, at processing/AT Economic</t>
  </si>
  <si>
    <t>Sugar beet molasses, at processing/BE Economic</t>
  </si>
  <si>
    <t>Sugar beet molasses, at processing/DE Economic</t>
  </si>
  <si>
    <t>Sugar beet molasses, at processing/ES Economic</t>
  </si>
  <si>
    <t>Sugar beet molasses, at processing/FR Economic</t>
  </si>
  <si>
    <t>Sugar beet molasses, at processing/GB Economic</t>
  </si>
  <si>
    <t>Sugar beet molasses, at processing/IT Economic</t>
  </si>
  <si>
    <t>Sugar beet molasses, at processing/NL Economic</t>
  </si>
  <si>
    <t>Sugar beet molasses, at processing/PL Economic</t>
  </si>
  <si>
    <t>Sugar beet molasses, at processing/RU Economic</t>
  </si>
  <si>
    <t>Sugar beet molasses, at processing/US Economic</t>
  </si>
  <si>
    <t>Sugar cane molasses, at processing/AU Economic</t>
  </si>
  <si>
    <t>Sugar cane molasses, at processing/BR Economic</t>
  </si>
  <si>
    <t>Sugar cane molasses, at processing/IN Economic</t>
  </si>
  <si>
    <t>Sugar cane molasses, at processing/MX Economic</t>
  </si>
  <si>
    <t>Sugar cane molasses, at processing/PK Economic</t>
  </si>
  <si>
    <t>Sugar cane molasses, at processing/SD Economic</t>
  </si>
  <si>
    <t>Sugar cane molasses, at processing/TH Economic</t>
  </si>
  <si>
    <t>Sugar cane molasses, at processing/US Economic</t>
  </si>
  <si>
    <t>Sunflower hull (full), at processing/AR Economic</t>
  </si>
  <si>
    <t>Sunflower hull (full), at processing/CN Economic</t>
  </si>
  <si>
    <t>Sunflower hull (full), at processing/UA Economic</t>
  </si>
  <si>
    <t>Sunflower hull (partial), at processing/AR Economic</t>
  </si>
  <si>
    <t>Sunflower hull (partial), at processing/CN Economic</t>
  </si>
  <si>
    <t>Sunflower hull (partial), at processing/UA Economic</t>
  </si>
  <si>
    <t>Sunflower hull (pressing), at processing/AR Economic</t>
  </si>
  <si>
    <t>Sunflower hull (pressing), at processing/BG Economic</t>
  </si>
  <si>
    <t>Sunflower hull (pressing), at processing/CN Economic</t>
  </si>
  <si>
    <t>Sunflower hull (pressing), at processing/DE Economic</t>
  </si>
  <si>
    <t>Sunflower hull (pressing), at processing/ES Economic</t>
  </si>
  <si>
    <t>Sunflower hull (pressing), at processing/FR Economic</t>
  </si>
  <si>
    <t>Sunflower hull (pressing), at processing/HU Economic</t>
  </si>
  <si>
    <t>Sunflower hull (pressing), at processing/IT Economic</t>
  </si>
  <si>
    <t>Sunflower hull (pressing), at processing/NL Economic</t>
  </si>
  <si>
    <t>Sunflower hull (pressing), at processing/RO Economic</t>
  </si>
  <si>
    <t>Sunflower hull (pressing), at processing/RU Economic</t>
  </si>
  <si>
    <t>Sunflower hull (pressing), at processing/UA Economic</t>
  </si>
  <si>
    <t>Sunflower hull (solvent), at processing/AR Economic</t>
  </si>
  <si>
    <t>Sunflower hull (solvent), at processing/BG Economic</t>
  </si>
  <si>
    <t>Sunflower hull (solvent), at processing/CN Economic</t>
  </si>
  <si>
    <t>Sunflower hull (solvent), at processing/DE Economic</t>
  </si>
  <si>
    <t>Sunflower hull (solvent), at processing/ES Economic</t>
  </si>
  <si>
    <t>Sunflower hull (solvent), at processing/FR Economic</t>
  </si>
  <si>
    <t>Sunflower hull (solvent), at processing/HU Economic</t>
  </si>
  <si>
    <t>Sunflower hull (solvent), at processing/IT Economic</t>
  </si>
  <si>
    <t>Sunflower hull (solvent), at processing/NL Economic</t>
  </si>
  <si>
    <t>Sunflower hull (solvent), at processing/RO Economic</t>
  </si>
  <si>
    <t>Sunflower hull (solvent), at processing/RU Economic</t>
  </si>
  <si>
    <t>Sunflower hull (solvent), at processing/TR Economic</t>
  </si>
  <si>
    <t>Sunflower hull (solvent), at processing/UA Economic</t>
  </si>
  <si>
    <t>Sunflower seed dehulled (full), at processing/AR Economic</t>
  </si>
  <si>
    <t>Sunflower seed dehulled (full), at processing/CN Economic</t>
  </si>
  <si>
    <t>Sunflower seed dehulled (full), at processing/UA Economic</t>
  </si>
  <si>
    <t>Sunflower seed dehulled (partial), at processing/AR Economic</t>
  </si>
  <si>
    <t>Sunflower seed dehulled (partial), at processing/CN Economic</t>
  </si>
  <si>
    <t>Sunflower seed dehulled (partial), at processing/UA Economic</t>
  </si>
  <si>
    <t>Wheat starch slurry, at processing/BE Economic</t>
  </si>
  <si>
    <t>Wheat starch slurry, at processing/DE Economic</t>
  </si>
  <si>
    <t>Wheat starch slurry, at processing/ES Economic</t>
  </si>
  <si>
    <t>Wheat starch slurry, at processing/FR Economic</t>
  </si>
  <si>
    <t>Wheat starch slurry, at processing/GB Economic</t>
  </si>
  <si>
    <t>Wheat starch slurry, at processing/IT Economic</t>
  </si>
  <si>
    <t>Wheat starch slurry, at processing/NL Economic</t>
  </si>
  <si>
    <t>agricultural, intermediate products, market</t>
  </si>
  <si>
    <t>Coconuts, dehusked, market mix, at regional storage/ID Economic</t>
  </si>
  <si>
    <t>Coconuts, dehusked, market mix, at regional storage/IN Economic</t>
  </si>
  <si>
    <t>Coconuts, dehusked, market mix, at regional storage/PH Economic</t>
  </si>
  <si>
    <t>Crude coconut oil, market mix, at regional storage/NL Economic</t>
  </si>
  <si>
    <t>Crude coconut oil, market mix, at regional storage/RER Economic</t>
  </si>
  <si>
    <t>Crude coconut oil, market mix, at regional storage/US Economic</t>
  </si>
  <si>
    <t>Crude linseed oil (solvent), market mix, at regional storage/NL Economic</t>
  </si>
  <si>
    <t>Crude linseed oil (solvent), market mix, at regional storage/RER Economic</t>
  </si>
  <si>
    <t>Crude linseed oil (solvent), market mix, at regional storage/US Economic</t>
  </si>
  <si>
    <t>Crude maize germ oil (solvent), market mix, at regional storage/RER Economic</t>
  </si>
  <si>
    <t>Crude maize germ oil (solvent), market mix, at regional storage/US Economic</t>
  </si>
  <si>
    <t>Crude palm kernel oil, market mix, at regional storage/ID Economic</t>
  </si>
  <si>
    <t>Crude palm kernel oil, market mix, at regional storage/MY Economic</t>
  </si>
  <si>
    <t>Crude palm kernel oil, market mix, at regional storage/NL Economic</t>
  </si>
  <si>
    <t>Crude palm kernel oil, market mix, at regional storage/RER Economic</t>
  </si>
  <si>
    <t>Crude palm kernel oil, market mix, at regional storage/US Economic</t>
  </si>
  <si>
    <t>Crude palm oil, market mix, at regional storage/NI Economic</t>
  </si>
  <si>
    <t>Crude palm oil, market mix, at regional storage/NL Economic</t>
  </si>
  <si>
    <t>Crude palm oil, market mix, at regional storage/RER Economic</t>
  </si>
  <si>
    <t>Crude palm oil, market mix, at regional storage/US Economic</t>
  </si>
  <si>
    <t>Crude peanut oil, market mix, at regional storage/NL Economic</t>
  </si>
  <si>
    <t>Crude peanut oil, market mix, at regional storage/RER Economic</t>
  </si>
  <si>
    <t>Crude peanut oil, market mix, at regional storage/US Economic</t>
  </si>
  <si>
    <t>Crude rapeseed oil (solvent), market mix, at regional storage/NL Economic</t>
  </si>
  <si>
    <t>Crude rapeseed oil (solvent), market mix, at regional storage/RER Economic</t>
  </si>
  <si>
    <t>Crude rapeseed oil (solvent), market mix, at regional storage/US Economic</t>
  </si>
  <si>
    <t>Crude soybean oil (solvent), market mix, at regional storage/NL Economic</t>
  </si>
  <si>
    <t>Crude soybean oil (solvent), market mix, at regional storage/RER Economic</t>
  </si>
  <si>
    <t>Crude soybean oil (solvent), market mix, at regional storage/US Economic</t>
  </si>
  <si>
    <t>Crude sunflower oil (solvent), market mix, at regional storage/NL Economic</t>
  </si>
  <si>
    <t>Crude sunflower oil (solvent), market mix, at regional storage/RER Economic</t>
  </si>
  <si>
    <t>Sunflower seed expelled dehulled (pressing), market mix, at regional storage/NL Economic</t>
  </si>
  <si>
    <t>Sunflower seed expelled dehulled (pressing), market mix, at regional storage/RER Economic</t>
  </si>
  <si>
    <t>agricultural, plant production</t>
  </si>
  <si>
    <t>Corn stover, at field/kg/US copy</t>
  </si>
  <si>
    <t>Corn, at field/kg/US</t>
  </si>
  <si>
    <t>agricultural, plant production, cereals</t>
  </si>
  <si>
    <t>Barley grain, at farm/AR Economic</t>
  </si>
  <si>
    <t>Barley grain, at farm/AT Economic</t>
  </si>
  <si>
    <t>Barley grain, at farm/AU Economic</t>
  </si>
  <si>
    <t>Barley grain, at farm/BE Economic</t>
  </si>
  <si>
    <t>Barley grain, at farm/BG Economic</t>
  </si>
  <si>
    <t>Barley grain, at farm/CA Economic</t>
  </si>
  <si>
    <t>Barley grain, at farm/CH Economic</t>
  </si>
  <si>
    <t>Barley grain, at farm/CY Economic</t>
  </si>
  <si>
    <t>Barley grain, at farm/CZ Economic</t>
  </si>
  <si>
    <t>Barley grain, at farm/DE Economic</t>
  </si>
  <si>
    <t>Barley grain, at farm/DK Economic</t>
  </si>
  <si>
    <t>Barley grain, at farm/EE Economic</t>
  </si>
  <si>
    <t>Barley grain, at farm/ES Economic</t>
  </si>
  <si>
    <t>Barley grain, at farm/FI Economic</t>
  </si>
  <si>
    <t>Barley grain, at farm/FR Economic</t>
  </si>
  <si>
    <t>Barley grain, at farm/GB Economic</t>
  </si>
  <si>
    <t>Barley grain, at farm/GR Economic</t>
  </si>
  <si>
    <t>Barley grain, at farm/HU Economic</t>
  </si>
  <si>
    <t>Barley grain, at farm/IE Economic</t>
  </si>
  <si>
    <t>Barley grain, at farm/IT Economic</t>
  </si>
  <si>
    <t>Barley grain, at farm/LT Economic</t>
  </si>
  <si>
    <t>Barley grain, at farm/LV Economic</t>
  </si>
  <si>
    <t>Barley grain, at farm/NL Economic</t>
  </si>
  <si>
    <t>Barley grain, at farm/NO Economic</t>
  </si>
  <si>
    <t>Barley grain, at farm/PL Economic</t>
  </si>
  <si>
    <t>Barley grain, at farm/PT Economic</t>
  </si>
  <si>
    <t>Barley grain, at farm/RO Economic</t>
  </si>
  <si>
    <t>Barley grain, at farm/RU Economic</t>
  </si>
  <si>
    <t>Barley grain, at farm/SE Economic</t>
  </si>
  <si>
    <t>Barley grain, at farm/SI Economic</t>
  </si>
  <si>
    <t>Barley grain, at farm/SK Economic</t>
  </si>
  <si>
    <t>Barley grain, at farm/UA Economic</t>
  </si>
  <si>
    <t>Barley grain, at farm/US Economic</t>
  </si>
  <si>
    <t>Barley grain, dried, at farm/AR Economic</t>
  </si>
  <si>
    <t>Barley grain, dried, at farm/AT Economic</t>
  </si>
  <si>
    <t>Barley grain, dried, at farm/AU Economic</t>
  </si>
  <si>
    <t>Barley grain, dried, at farm/BE Economic</t>
  </si>
  <si>
    <t>Barley grain, dried, at farm/BG Economic</t>
  </si>
  <si>
    <t>Barley grain, dried, at farm/CA Economic</t>
  </si>
  <si>
    <t>Barley grain, dried, at farm/CH Economic</t>
  </si>
  <si>
    <t>Barley grain, dried, at farm/CY Economic</t>
  </si>
  <si>
    <t>Barley grain, dried, at farm/CZ Economic</t>
  </si>
  <si>
    <t>Barley grain, dried, at farm/DE Economic</t>
  </si>
  <si>
    <t>Barley grain, dried, at farm/DK Economic</t>
  </si>
  <si>
    <t>Barley grain, dried, at farm/EE Economic</t>
  </si>
  <si>
    <t>Barley grain, dried, at farm/ES Economic</t>
  </si>
  <si>
    <t>Barley grain, dried, at farm/FI Economic</t>
  </si>
  <si>
    <t>Barley grain, dried, at farm/FR Economic</t>
  </si>
  <si>
    <t>Barley grain, dried, at farm/GB Economic</t>
  </si>
  <si>
    <t>Barley grain, dried, at farm/GR Economic</t>
  </si>
  <si>
    <t>Barley grain, dried, at farm/HU Economic</t>
  </si>
  <si>
    <t>Barley grain, dried, at farm/IE Economic</t>
  </si>
  <si>
    <t>Barley grain, dried, at farm/IT Economic</t>
  </si>
  <si>
    <t>Barley grain, dried, at farm/LT Economic</t>
  </si>
  <si>
    <t>Barley grain, dried, at farm/LV Economic</t>
  </si>
  <si>
    <t>Barley grain, dried, at farm/NL Economic</t>
  </si>
  <si>
    <t>Barley grain, dried, at farm/NO Economic</t>
  </si>
  <si>
    <t>Barley grain, dried, at farm/PL Economic</t>
  </si>
  <si>
    <t>Barley grain, dried, at farm/PT Economic</t>
  </si>
  <si>
    <t>Barley grain, dried, at farm/RO Economic</t>
  </si>
  <si>
    <t>Barley grain, dried, at farm/RU Economic</t>
  </si>
  <si>
    <t>Barley grain, dried, at farm/SE Economic</t>
  </si>
  <si>
    <t>Barley grain, dried, at farm/SI Economic</t>
  </si>
  <si>
    <t>Barley grain, dried, at farm/SK Economic</t>
  </si>
  <si>
    <t>Barley grain, dried, at farm/UA Economic</t>
  </si>
  <si>
    <t>Barley grain, dried, at farm/US Economic</t>
  </si>
  <si>
    <t>Barley straw, at farm/AR Economic</t>
  </si>
  <si>
    <t>Barley straw, at farm/AT Economic</t>
  </si>
  <si>
    <t>Barley straw, at farm/AU Economic</t>
  </si>
  <si>
    <t>Barley straw, at farm/BE Economic</t>
  </si>
  <si>
    <t>Barley straw, at farm/BG Economic</t>
  </si>
  <si>
    <t>Barley straw, at farm/CA Economic</t>
  </si>
  <si>
    <t>Barley straw, at farm/CH Economic</t>
  </si>
  <si>
    <t>Barley straw, at farm/CY Economic</t>
  </si>
  <si>
    <t>Barley straw, at farm/CZ Economic</t>
  </si>
  <si>
    <t>Barley straw, at farm/DE Economic</t>
  </si>
  <si>
    <t>Barley straw, at farm/DK Economic</t>
  </si>
  <si>
    <t>Barley straw, at farm/EE Economic</t>
  </si>
  <si>
    <t>Barley straw, at farm/ES Economic</t>
  </si>
  <si>
    <t>Barley straw, at farm/FI Economic</t>
  </si>
  <si>
    <t>Barley straw, at farm/FR Economic</t>
  </si>
  <si>
    <t>Barley straw, at farm/GB Economic</t>
  </si>
  <si>
    <t>Barley straw, at farm/GR Economic</t>
  </si>
  <si>
    <t>Barley straw, at farm/HU Economic</t>
  </si>
  <si>
    <t>Barley straw, at farm/IE Economic</t>
  </si>
  <si>
    <t>Barley straw, at farm/IT Economic</t>
  </si>
  <si>
    <t>Barley straw, at farm/LT Economic</t>
  </si>
  <si>
    <t>Barley straw, at farm/LV Economic</t>
  </si>
  <si>
    <t>Barley straw, at farm/NL Economic</t>
  </si>
  <si>
    <t>Barley straw, at farm/NO Economic</t>
  </si>
  <si>
    <t>Barley straw, at farm/PL Economic</t>
  </si>
  <si>
    <t>Barley straw, at farm/PT Economic</t>
  </si>
  <si>
    <t>Barley straw, at farm/RO Economic</t>
  </si>
  <si>
    <t>Barley straw, at farm/RU Economic</t>
  </si>
  <si>
    <t>Barley straw, at farm/SE Economic</t>
  </si>
  <si>
    <t>Barley straw, at farm/SI Economic</t>
  </si>
  <si>
    <t>Barley straw, at farm/SK Economic</t>
  </si>
  <si>
    <t>Barley straw, at farm/UA Economic</t>
  </si>
  <si>
    <t>Barley straw, at farm/US Economic</t>
  </si>
  <si>
    <t>Maize silage, at dairy farm/NL Economic</t>
  </si>
  <si>
    <t>Maize stover, at farm/AR Economic</t>
  </si>
  <si>
    <t>Maize stover, at farm/AT Economic</t>
  </si>
  <si>
    <t>Maize stover, at farm/BE Economic</t>
  </si>
  <si>
    <t>Maize stover, at farm/BG Economic</t>
  </si>
  <si>
    <t>Maize stover, at farm/BR Economic</t>
  </si>
  <si>
    <t>Maize stover, at farm/CA Economic</t>
  </si>
  <si>
    <t>Maize stover, at farm/CH Economic</t>
  </si>
  <si>
    <t>Maize stover, at farm/CN Economic</t>
  </si>
  <si>
    <t>Maize stover, at farm/CZ Economic</t>
  </si>
  <si>
    <t>Maize stover, at farm/DE Economic</t>
  </si>
  <si>
    <t>Maize stover, at farm/ES Economic</t>
  </si>
  <si>
    <t>Maize stover, at farm/FR Economic</t>
  </si>
  <si>
    <t>Maize stover, at farm/GR Economic</t>
  </si>
  <si>
    <t>Maize stover, at farm/HU Economic</t>
  </si>
  <si>
    <t>Maize stover, at farm/ID Economic</t>
  </si>
  <si>
    <t>Maize stover, at farm/IN Economic</t>
  </si>
  <si>
    <t>Maize stover, at farm/IT Economic</t>
  </si>
  <si>
    <t>Maize stover, at farm/LT Economic</t>
  </si>
  <si>
    <t>Maize stover, at farm/MX Economic</t>
  </si>
  <si>
    <t>Maize stover, at farm/NL Economic</t>
  </si>
  <si>
    <t>Maize stover, at farm/PH Economic</t>
  </si>
  <si>
    <t>Maize stover, at farm/PK Economic</t>
  </si>
  <si>
    <t>Maize stover, at farm/PL Economic</t>
  </si>
  <si>
    <t>Maize stover, at farm/PT Economic</t>
  </si>
  <si>
    <t>Maize stover, at farm/RO Economic</t>
  </si>
  <si>
    <t>Maize stover, at farm/RU Economic</t>
  </si>
  <si>
    <t>Maize stover, at farm/SI Economic</t>
  </si>
  <si>
    <t>Maize stover, at farm/SK Economic</t>
  </si>
  <si>
    <t>Maize stover, at farm/TH Economic</t>
  </si>
  <si>
    <t>Maize stover, at farm/TR Economic</t>
  </si>
  <si>
    <t>Maize stover, at farm/UA Economic</t>
  </si>
  <si>
    <t>Maize stover, at farm/VN Economic</t>
  </si>
  <si>
    <t>Maize stover, at farm/ZA Economic</t>
  </si>
  <si>
    <t>Maize, at farm/AR Economic</t>
  </si>
  <si>
    <t>Maize, at farm/AT Economic</t>
  </si>
  <si>
    <t>Maize, at farm/BE Economic</t>
  </si>
  <si>
    <t>Maize, at farm/BG Economic</t>
  </si>
  <si>
    <t>Maize, at farm/BR Economic</t>
  </si>
  <si>
    <t>Maize, at farm/CA Economic</t>
  </si>
  <si>
    <t>Maize, at farm/CH Economic</t>
  </si>
  <si>
    <t>Maize, at farm/CN Economic</t>
  </si>
  <si>
    <t>Maize, at farm/CZ Economic</t>
  </si>
  <si>
    <t>Maize, at farm/DE Economic</t>
  </si>
  <si>
    <t>Maize, at farm/ES Economic</t>
  </si>
  <si>
    <t>Maize, at farm/FR Economic</t>
  </si>
  <si>
    <t>Maize, at farm/GR Economic</t>
  </si>
  <si>
    <t>Maize, at farm/HU Economic</t>
  </si>
  <si>
    <t>Maize, at farm/ID Economic</t>
  </si>
  <si>
    <t>Maize, at farm/IN Economic</t>
  </si>
  <si>
    <t>Maize, at farm/IT Economic</t>
  </si>
  <si>
    <t>Maize, at farm/LT Economic</t>
  </si>
  <si>
    <t>Maize, at farm/MX Economic</t>
  </si>
  <si>
    <t>Maize, at farm/NL Economic</t>
  </si>
  <si>
    <t>Maize, at farm/PH Economic</t>
  </si>
  <si>
    <t>Maize, at farm/PK Economic</t>
  </si>
  <si>
    <t>Maize, at farm/PL Economic</t>
  </si>
  <si>
    <t>Maize, at farm/PT Economic</t>
  </si>
  <si>
    <t>Maize, at farm/RO Economic</t>
  </si>
  <si>
    <t>Maize, at farm/RU Economic</t>
  </si>
  <si>
    <t>Maize, at farm/SI Economic</t>
  </si>
  <si>
    <t>Maize, at farm/SK Economic</t>
  </si>
  <si>
    <t>Maize, at farm/TH Economic</t>
  </si>
  <si>
    <t>Maize, at farm/TR Economic</t>
  </si>
  <si>
    <t>Maize, at farm/UA Economic</t>
  </si>
  <si>
    <t>Maize, at farm/US-CO Economic</t>
  </si>
  <si>
    <t>Maize, at farm/US-GA Economic</t>
  </si>
  <si>
    <t>Maize, at farm/US-IA Economic</t>
  </si>
  <si>
    <t>Maize, at farm/US-IL Economic</t>
  </si>
  <si>
    <t>Maize, at farm/US-IN Economic</t>
  </si>
  <si>
    <t>Maize, at farm/US-KS Economic</t>
  </si>
  <si>
    <t>Maize, at farm/US-KY Economic</t>
  </si>
  <si>
    <t>Maize, at farm/US-MI Economic</t>
  </si>
  <si>
    <t>Maize, at farm/US-MN Economic</t>
  </si>
  <si>
    <t>Maize, at farm/US-MO Economic</t>
  </si>
  <si>
    <t>Maize, at farm/US-NC Economic</t>
  </si>
  <si>
    <t>Maize, at farm/US-ND Economic</t>
  </si>
  <si>
    <t>Maize, at farm/US-NE Economic</t>
  </si>
  <si>
    <t>Maize, at farm/US-NY Economic</t>
  </si>
  <si>
    <t>Maize, at farm/US-OH Economic</t>
  </si>
  <si>
    <t>Maize, at farm/US-PA Economic</t>
  </si>
  <si>
    <t>Maize, at farm/US-SC Economic</t>
  </si>
  <si>
    <t>Maize, at farm/US-SD Economic</t>
  </si>
  <si>
    <t>Maize, at farm/US-TX Economic</t>
  </si>
  <si>
    <t>Maize, at farm/US-WI Economic</t>
  </si>
  <si>
    <t>Maize, at farm/VN Economic</t>
  </si>
  <si>
    <t>Maize, at farm/ZA Economic</t>
  </si>
  <si>
    <t>Maize, production mix, at farm/US Economic</t>
  </si>
  <si>
    <t>Oat grain, at farm/AT Economic</t>
  </si>
  <si>
    <t>Oat grain, at farm/BE Economic</t>
  </si>
  <si>
    <t>Oat grain, at farm/BG Economic</t>
  </si>
  <si>
    <t>Oat grain, at farm/CA Economic</t>
  </si>
  <si>
    <t>Oat grain, at farm/CH Economic</t>
  </si>
  <si>
    <t>Oat grain, at farm/CY Economic</t>
  </si>
  <si>
    <t>Oat grain, at farm/CZ Economic</t>
  </si>
  <si>
    <t>Oat grain, at farm/DE Economic</t>
  </si>
  <si>
    <t>Oat grain, at farm/DK Economic</t>
  </si>
  <si>
    <t>Oat grain, at farm/EE Economic</t>
  </si>
  <si>
    <t>Oat grain, at farm/ES Economic</t>
  </si>
  <si>
    <t>Oat grain, at farm/FI Economic</t>
  </si>
  <si>
    <t>Oat grain, at farm/FR Economic</t>
  </si>
  <si>
    <t>Oat grain, at farm/GB Economic</t>
  </si>
  <si>
    <t>Oat grain, at farm/GR Economic</t>
  </si>
  <si>
    <t>Oat grain, at farm/HU Economic</t>
  </si>
  <si>
    <t>Oat grain, at farm/IE Economic</t>
  </si>
  <si>
    <t>Oat grain, at farm/IT Economic</t>
  </si>
  <si>
    <t>Oat grain, at farm/LT Economic</t>
  </si>
  <si>
    <t>Oat grain, at farm/LV Economic</t>
  </si>
  <si>
    <t>Oat grain, at farm/NL Economic</t>
  </si>
  <si>
    <t>Oat grain, at farm/NO Economic</t>
  </si>
  <si>
    <t>Oat grain, at farm/PL Economic</t>
  </si>
  <si>
    <t>Oat grain, at farm/PT Economic</t>
  </si>
  <si>
    <t>Oat grain, at farm/RO Economic</t>
  </si>
  <si>
    <t>Oat grain, at farm/SE Economic</t>
  </si>
  <si>
    <t>Oat grain, at farm/SI Economic</t>
  </si>
  <si>
    <t>Oat grain, at farm/SK Economic</t>
  </si>
  <si>
    <t>Oat grain, at farm/UA Economic</t>
  </si>
  <si>
    <t>Oat grain, at farm/US-KS Economic</t>
  </si>
  <si>
    <t>Oat grain, at farm/US-MI Economic</t>
  </si>
  <si>
    <t>Oat grain, at farm/US-MN Economic</t>
  </si>
  <si>
    <t>Oat grain, at farm/US-ND Economic</t>
  </si>
  <si>
    <t>Oat grain, at farm/US-NE Economic</t>
  </si>
  <si>
    <t>Oat grain, at farm/US-NY Economic</t>
  </si>
  <si>
    <t>Oat grain, at farm/US-PA Economic</t>
  </si>
  <si>
    <t>Oat grain, at farm/US-SD Economic</t>
  </si>
  <si>
    <t>Oat grain, at farm/US-WI Economic</t>
  </si>
  <si>
    <t>Oat grain, dried, at farm/AT Economic</t>
  </si>
  <si>
    <t>Oat grain, dried, at farm/BE Economic</t>
  </si>
  <si>
    <t>Oat grain, dried, at farm/BG Economic</t>
  </si>
  <si>
    <t>Oat grain, dried, at farm/CA Economic</t>
  </si>
  <si>
    <t>Oat grain, dried, at farm/CH Economic</t>
  </si>
  <si>
    <t>Oat grain, dried, at farm/CY Economic</t>
  </si>
  <si>
    <t>Oat grain, dried, at farm/CZ Economic</t>
  </si>
  <si>
    <t>Oat grain, dried, at farm/DE Economic</t>
  </si>
  <si>
    <t>Oat grain, dried, at farm/DK Economic</t>
  </si>
  <si>
    <t>Oat grain, dried, at farm/EE Economic</t>
  </si>
  <si>
    <t>Oat grain, dried, at farm/ES Economic</t>
  </si>
  <si>
    <t>Oat grain, dried, at farm/FI Economic</t>
  </si>
  <si>
    <t>Oat grain, dried, at farm/FR Economic</t>
  </si>
  <si>
    <t>Oat grain, dried, at farm/GB Economic</t>
  </si>
  <si>
    <t>Oat grain, dried, at farm/GR Economic</t>
  </si>
  <si>
    <t>Oat grain, dried, at farm/HU Economic</t>
  </si>
  <si>
    <t>Oat grain, dried, at farm/IE Economic</t>
  </si>
  <si>
    <t>Oat grain, dried, at farm/IT Economic</t>
  </si>
  <si>
    <t>Oat grain, dried, at farm/LT Economic</t>
  </si>
  <si>
    <t>Oat grain, dried, at farm/LV Economic</t>
  </si>
  <si>
    <t>Oat grain, dried, at farm/NL Economic</t>
  </si>
  <si>
    <t>Oat grain, dried, at farm/NO Economic</t>
  </si>
  <si>
    <t>Oat grain, dried, at farm/PL Economic</t>
  </si>
  <si>
    <t>Oat grain, dried, at farm/PT Economic</t>
  </si>
  <si>
    <t>Oat grain, dried, at farm/RO Economic</t>
  </si>
  <si>
    <t>Oat grain, dried, at farm/SE Economic</t>
  </si>
  <si>
    <t>Oat grain, dried, at farm/SI Economic</t>
  </si>
  <si>
    <t>Oat grain, dried, at farm/SK Economic</t>
  </si>
  <si>
    <t>Oat grain, dried, at farm/UA Economic</t>
  </si>
  <si>
    <t>Oat grain, dried, at farm/US-KS Economic</t>
  </si>
  <si>
    <t>Oat grain, dried, at farm/US-MI Economic</t>
  </si>
  <si>
    <t>Oat grain, dried, at farm/US-MN Economic</t>
  </si>
  <si>
    <t>Oat grain, dried, at farm/US-ND Economic</t>
  </si>
  <si>
    <t>Oat grain, dried, at farm/US-NE Economic</t>
  </si>
  <si>
    <t>Oat grain, dried, at farm/US-NY Economic</t>
  </si>
  <si>
    <t>Oat grain, dried, at farm/US-PA Economic</t>
  </si>
  <si>
    <t>Oat grain, dried, at farm/US-SD Economic</t>
  </si>
  <si>
    <t>Oat grain, dried, at farm/US-WI Economic</t>
  </si>
  <si>
    <t>Oat grain, dried, at farm/US Economic</t>
  </si>
  <si>
    <t>Oat grain, production mix, at farm/US Economic</t>
  </si>
  <si>
    <t>Oat straw, at farm/AT Economic</t>
  </si>
  <si>
    <t>Oat straw, at farm/BE Economic</t>
  </si>
  <si>
    <t>Oat straw, at farm/BG Economic</t>
  </si>
  <si>
    <t>Oat straw, at farm/CA Economic</t>
  </si>
  <si>
    <t>Oat straw, at farm/CH Economic</t>
  </si>
  <si>
    <t>Oat straw, at farm/CY Economic</t>
  </si>
  <si>
    <t>Oat straw, at farm/CZ Economic</t>
  </si>
  <si>
    <t>Oat straw, at farm/DE Economic</t>
  </si>
  <si>
    <t>Oat straw, at farm/DK Economic</t>
  </si>
  <si>
    <t>Oat straw, at farm/EE Economic</t>
  </si>
  <si>
    <t>Oat straw, at farm/ES Economic</t>
  </si>
  <si>
    <t>Oat straw, at farm/FI Economic</t>
  </si>
  <si>
    <t>Oat straw, at farm/FR Economic</t>
  </si>
  <si>
    <t>Oat straw, at farm/GB Economic</t>
  </si>
  <si>
    <t>Oat straw, at farm/GR Economic</t>
  </si>
  <si>
    <t>Oat straw, at farm/HU Economic</t>
  </si>
  <si>
    <t>Oat straw, at farm/IE Economic</t>
  </si>
  <si>
    <t>Oat straw, at farm/IT Economic</t>
  </si>
  <si>
    <t>Oat straw, at farm/LT Economic</t>
  </si>
  <si>
    <t>Oat straw, at farm/LV Economic</t>
  </si>
  <si>
    <t>Oat straw, at farm/NL Economic</t>
  </si>
  <si>
    <t>Oat straw, at farm/NO Economic</t>
  </si>
  <si>
    <t>Oat straw, at farm/PL Economic</t>
  </si>
  <si>
    <t>Oat straw, at farm/PT Economic</t>
  </si>
  <si>
    <t>Oat straw, at farm/RO Economic</t>
  </si>
  <si>
    <t>Oat straw, at farm/SE Economic</t>
  </si>
  <si>
    <t>Oat straw, at farm/SI Economic</t>
  </si>
  <si>
    <t>Oat straw, at farm/SK Economic</t>
  </si>
  <si>
    <t>Oat straw, at farm/UA Economic</t>
  </si>
  <si>
    <t>Oat straw, at farm/US-KS Economic</t>
  </si>
  <si>
    <t>Oat straw, at farm/US-MI Economic</t>
  </si>
  <si>
    <t>Oat straw, at farm/US-MN Economic</t>
  </si>
  <si>
    <t>Oat straw, at farm/US-ND Economic</t>
  </si>
  <si>
    <t>Oat straw, at farm/US-NE Economic</t>
  </si>
  <si>
    <t>Oat straw, at farm/US-NY Economic</t>
  </si>
  <si>
    <t>Oat straw, at farm/US-PA Economic</t>
  </si>
  <si>
    <t>Oat straw, at farm/US-SD Economic</t>
  </si>
  <si>
    <t>Oat straw, at farm/US-WI Economic</t>
  </si>
  <si>
    <t>Rice straw, at farm/AR Economic</t>
  </si>
  <si>
    <t>Rice straw, at farm/BG Economic</t>
  </si>
  <si>
    <t>Rice straw, at farm/BR Economic</t>
  </si>
  <si>
    <t>Rice straw, at farm/CN Economic</t>
  </si>
  <si>
    <t>Rice straw, at farm/EG Economic</t>
  </si>
  <si>
    <t>Rice straw, at farm/ES Economic</t>
  </si>
  <si>
    <t>Rice straw, at farm/FR Economic</t>
  </si>
  <si>
    <t>Rice straw, at farm/GR Economic</t>
  </si>
  <si>
    <t>Rice straw, at farm/HU Economic</t>
  </si>
  <si>
    <t>Rice straw, at farm/IN Economic</t>
  </si>
  <si>
    <t>Rice straw, at farm/IT Economic</t>
  </si>
  <si>
    <t>Rice straw, at farm/KH Economic</t>
  </si>
  <si>
    <t>Rice straw, at farm/MM Economic</t>
  </si>
  <si>
    <t>Rice straw, at farm/PK Economic</t>
  </si>
  <si>
    <t>Rice straw, at farm/PT Economic</t>
  </si>
  <si>
    <t>Rice straw, at farm/RO Economic</t>
  </si>
  <si>
    <t>Rice straw, at farm/RU Economic</t>
  </si>
  <si>
    <t>Rice straw, at farm/TH Economic</t>
  </si>
  <si>
    <t>Rice straw, at farm/TR Economic</t>
  </si>
  <si>
    <t>Rice straw, at farm/US Economic</t>
  </si>
  <si>
    <t>Rice straw, at farm/UY Economic</t>
  </si>
  <si>
    <t>Rice straw, at farm/VN Economic</t>
  </si>
  <si>
    <t>Rice, at farm/AR Economic</t>
  </si>
  <si>
    <t>Rice, at farm/BG Economic</t>
  </si>
  <si>
    <t>Rice, at farm/BR Economic</t>
  </si>
  <si>
    <t>Rice, at farm/CN Economic</t>
  </si>
  <si>
    <t>Rice, at farm/EG Economic</t>
  </si>
  <si>
    <t>Rice, at farm/ES Economic</t>
  </si>
  <si>
    <t>Rice, at farm/FR Economic</t>
  </si>
  <si>
    <t>Rice, at farm/GR Economic</t>
  </si>
  <si>
    <t>Rice, at farm/HU Economic</t>
  </si>
  <si>
    <t>Rice, at farm/IN Economic</t>
  </si>
  <si>
    <t>Rice, at farm/IT Economic</t>
  </si>
  <si>
    <t>Rice, at farm/KH Economic</t>
  </si>
  <si>
    <t>Rice, at farm/MM Economic</t>
  </si>
  <si>
    <t>Rice, at farm/PK Economic</t>
  </si>
  <si>
    <t>Rice, at farm/PT Economic</t>
  </si>
  <si>
    <t>Rice, at farm/RO Economic</t>
  </si>
  <si>
    <t>Rice, at farm/RU Economic</t>
  </si>
  <si>
    <t>Rice, at farm/TH Economic</t>
  </si>
  <si>
    <t>Rice, at farm/TR Economic</t>
  </si>
  <si>
    <t>Rice, at farm/US-AR Economic</t>
  </si>
  <si>
    <t>Rice, at farm/US-CA Economic</t>
  </si>
  <si>
    <t>Rice, at farm/US-LA Economic</t>
  </si>
  <si>
    <t>Rice, at farm/US-MO Economic</t>
  </si>
  <si>
    <t>Rice, at farm/US-MS Economic</t>
  </si>
  <si>
    <t>Rice, at farm/US-TX Economic</t>
  </si>
  <si>
    <t>Rice, at farm/US Economic</t>
  </si>
  <si>
    <t>Rice, at farm/UY Economic</t>
  </si>
  <si>
    <t>Rice, at farm/VN Economic</t>
  </si>
  <si>
    <t>Rice, production mix, at farm/US Economic</t>
  </si>
  <si>
    <t>Rye grain, at farm/AT Economic</t>
  </si>
  <si>
    <t>Rye grain, at farm/BG Economic</t>
  </si>
  <si>
    <t>Rye grain, at farm/BY Economic</t>
  </si>
  <si>
    <t>Rye grain, at farm/CA Economic</t>
  </si>
  <si>
    <t>Rye grain, at farm/CH Economic</t>
  </si>
  <si>
    <t>Rye grain, at farm/CZ Economic</t>
  </si>
  <si>
    <t>Rye grain, at farm/DE Economic</t>
  </si>
  <si>
    <t>Rye grain, at farm/DK Economic</t>
  </si>
  <si>
    <t>Rye grain, at farm/EE Economic</t>
  </si>
  <si>
    <t>Rye grain, at farm/ES Economic</t>
  </si>
  <si>
    <t>Rye grain, at farm/FI Economic</t>
  </si>
  <si>
    <t>Rye grain, at farm/FR Economic</t>
  </si>
  <si>
    <t>Rye grain, at farm/GB Economic</t>
  </si>
  <si>
    <t>Rye grain, at farm/GR Economic</t>
  </si>
  <si>
    <t>Rye grain, at farm/HU Economic</t>
  </si>
  <si>
    <t>Rye grain, at farm/IE Economic</t>
  </si>
  <si>
    <t>Rye grain, at farm/IT Economic</t>
  </si>
  <si>
    <t>Rye grain, at farm/LT Economic</t>
  </si>
  <si>
    <t>Rye grain, at farm/LV Economic</t>
  </si>
  <si>
    <t>Rye grain, at farm/NL Economic</t>
  </si>
  <si>
    <t>Rye grain, at farm/NO Economic</t>
  </si>
  <si>
    <t>Rye grain, at farm/PL Economic</t>
  </si>
  <si>
    <t>Rye grain, at farm/PT Economic</t>
  </si>
  <si>
    <t>Rye grain, at farm/RO Economic</t>
  </si>
  <si>
    <t>Rye grain, at farm/RU Economic</t>
  </si>
  <si>
    <t>Rye grain, at farm/SE Economic</t>
  </si>
  <si>
    <t>Rye grain, at farm/SK Economic</t>
  </si>
  <si>
    <t>Rye grain, at farm/UA Economic</t>
  </si>
  <si>
    <t>Rye grain, at farm/US Economic</t>
  </si>
  <si>
    <t>Rye grain, dried, at farm/AT Economic</t>
  </si>
  <si>
    <t>Rye grain, dried, at farm/BG Economic</t>
  </si>
  <si>
    <t>Rye grain, dried, at farm/BY Economic</t>
  </si>
  <si>
    <t>Rye grain, dried, at farm/CA Economic</t>
  </si>
  <si>
    <t>Rye grain, dried, at farm/CH Economic</t>
  </si>
  <si>
    <t>Rye grain, dried, at farm/CZ Economic</t>
  </si>
  <si>
    <t>Rye grain, dried, at farm/DE Economic</t>
  </si>
  <si>
    <t>Rye grain, dried, at farm/DK Economic</t>
  </si>
  <si>
    <t>Rye grain, dried, at farm/EE Economic</t>
  </si>
  <si>
    <t>Rye grain, dried, at farm/ES Economic</t>
  </si>
  <si>
    <t>Rye grain, dried, at farm/FI Economic</t>
  </si>
  <si>
    <t>Rye grain, dried, at farm/FR Economic</t>
  </si>
  <si>
    <t>Rye grain, dried, at farm/GB Economic</t>
  </si>
  <si>
    <t>Rye grain, dried, at farm/GR Economic</t>
  </si>
  <si>
    <t>Rye grain, dried, at farm/HU Economic</t>
  </si>
  <si>
    <t>Rye grain, dried, at farm/IE Economic</t>
  </si>
  <si>
    <t>Rye grain, dried, at farm/IT Economic</t>
  </si>
  <si>
    <t>Rye grain, dried, at farm/LT Economic</t>
  </si>
  <si>
    <t>Rye grain, dried, at farm/LV Economic</t>
  </si>
  <si>
    <t>Rye grain, dried, at farm/NL Economic</t>
  </si>
  <si>
    <t>Rye grain, dried, at farm/NO Economic</t>
  </si>
  <si>
    <t>Rye grain, dried, at farm/PL Economic</t>
  </si>
  <si>
    <t>Rye grain, dried, at farm/PT Economic</t>
  </si>
  <si>
    <t>Rye grain, dried, at farm/RO Economic</t>
  </si>
  <si>
    <t>Rye grain, dried, at farm/RU Economic</t>
  </si>
  <si>
    <t>Rye grain, dried, at farm/SE Economic</t>
  </si>
  <si>
    <t>Rye grain, dried, at farm/SK Economic</t>
  </si>
  <si>
    <t>Rye grain, dried, at farm/UA Economic</t>
  </si>
  <si>
    <t>Rye grain, dried, at farm/US Economic</t>
  </si>
  <si>
    <t>Rye straw, at farm/AT Economic</t>
  </si>
  <si>
    <t>Rye straw, at farm/BG Economic</t>
  </si>
  <si>
    <t>Rye straw, at farm/BY Economic</t>
  </si>
  <si>
    <t>Rye straw, at farm/CA Economic</t>
  </si>
  <si>
    <t>Rye straw, at farm/CH Economic</t>
  </si>
  <si>
    <t>Rye straw, at farm/CZ Economic</t>
  </si>
  <si>
    <t>Rye straw, at farm/DE Economic</t>
  </si>
  <si>
    <t>Rye straw, at farm/DK Economic</t>
  </si>
  <si>
    <t>Rye straw, at farm/EE Economic</t>
  </si>
  <si>
    <t>Rye straw, at farm/ES Economic</t>
  </si>
  <si>
    <t>Rye straw, at farm/FI Economic</t>
  </si>
  <si>
    <t>Rye straw, at farm/FR Economic</t>
  </si>
  <si>
    <t>Rye straw, at farm/GB Economic</t>
  </si>
  <si>
    <t>Rye straw, at farm/GR Economic</t>
  </si>
  <si>
    <t>Rye straw, at farm/HU Economic</t>
  </si>
  <si>
    <t>Rye straw, at farm/IE Economic</t>
  </si>
  <si>
    <t>Rye straw, at farm/IT Economic</t>
  </si>
  <si>
    <t>Rye straw, at farm/LT Economic</t>
  </si>
  <si>
    <t>Rye straw, at farm/LV Economic</t>
  </si>
  <si>
    <t>Rye straw, at farm/NL Economic</t>
  </si>
  <si>
    <t>Rye straw, at farm/NO Economic</t>
  </si>
  <si>
    <t>Rye straw, at farm/PL Economic</t>
  </si>
  <si>
    <t>Rye straw, at farm/PT Economic</t>
  </si>
  <si>
    <t>Rye straw, at farm/RO Economic</t>
  </si>
  <si>
    <t>Rye straw, at farm/RU Economic</t>
  </si>
  <si>
    <t>Rye straw, at farm/SE Economic</t>
  </si>
  <si>
    <t>Rye straw, at farm/SK Economic</t>
  </si>
  <si>
    <t>Rye straw, at farm/UA Economic</t>
  </si>
  <si>
    <t>Rye straw, at farm/US Economic</t>
  </si>
  <si>
    <t>Sorghum grain, at farm/AR Economic</t>
  </si>
  <si>
    <t>Sorghum grain, at farm/AU Economic</t>
  </si>
  <si>
    <t>Sorghum grain, at farm/EG Economic</t>
  </si>
  <si>
    <t>Sorghum grain, at farm/IN Economic</t>
  </si>
  <si>
    <t>Sorghum grain, at farm/MX Economic</t>
  </si>
  <si>
    <t>Sorghum grain, at farm/RU Economic</t>
  </si>
  <si>
    <t>Sorghum grain, at farm/UA Economic</t>
  </si>
  <si>
    <t>Sorghum grain, at farm/US Economic</t>
  </si>
  <si>
    <t>Sorghum grain, at farm/ZA Economic</t>
  </si>
  <si>
    <t>Sorghum straw, at farm/AR Economic</t>
  </si>
  <si>
    <t>Sorghum straw, at farm/AU Economic</t>
  </si>
  <si>
    <t>Sorghum straw, at farm/EG Economic</t>
  </si>
  <si>
    <t>Sorghum straw, at farm/IN Economic</t>
  </si>
  <si>
    <t>Sorghum straw, at farm/MX Economic</t>
  </si>
  <si>
    <t>Sorghum straw, at farm/NG Economic</t>
  </si>
  <si>
    <t>Sorghum straw, at farm/RU Economic</t>
  </si>
  <si>
    <t>Sorghum straw, at farm/UA Economic</t>
  </si>
  <si>
    <t>Sorghum straw, at farm/US Economic</t>
  </si>
  <si>
    <t>Sorghum straw, at farm/ZA Economic</t>
  </si>
  <si>
    <t>Triticale grain, at farm/AT Economic</t>
  </si>
  <si>
    <t>Triticale grain, at farm/BE Economic</t>
  </si>
  <si>
    <t>Triticale grain, at farm/BG Economic</t>
  </si>
  <si>
    <t>Triticale grain, at farm/CH Economic</t>
  </si>
  <si>
    <t>Triticale grain, at farm/CZ Economic</t>
  </si>
  <si>
    <t>Triticale grain, at farm/DE Economic</t>
  </si>
  <si>
    <t>Triticale grain, at farm/DK Economic</t>
  </si>
  <si>
    <t>Triticale grain, at farm/EE Economic</t>
  </si>
  <si>
    <t>Triticale grain, at farm/ES Economic</t>
  </si>
  <si>
    <t>Triticale grain, at farm/FR Economic</t>
  </si>
  <si>
    <t>Triticale grain, at farm/GB Economic</t>
  </si>
  <si>
    <t>Triticale grain, at farm/HU Economic</t>
  </si>
  <si>
    <t>Triticale grain, at farm/LT Economic</t>
  </si>
  <si>
    <t>Triticale grain, at farm/LV Economic</t>
  </si>
  <si>
    <t>Triticale grain, at farm/NL Economic</t>
  </si>
  <si>
    <t>Triticale grain, at farm/NO Economic</t>
  </si>
  <si>
    <t>Triticale grain, at farm/PL Economic</t>
  </si>
  <si>
    <t>Triticale grain, at farm/PT Economic</t>
  </si>
  <si>
    <t>Triticale grain, at farm/RO Economic</t>
  </si>
  <si>
    <t>Triticale grain, at farm/SE Economic</t>
  </si>
  <si>
    <t>Triticale grain, at farm/SI Economic</t>
  </si>
  <si>
    <t>Triticale grain, at farm/SK Economic</t>
  </si>
  <si>
    <t>Triticale grain, dried, at farm/AT Economic</t>
  </si>
  <si>
    <t>Triticale grain, dried, at farm/BE Economic</t>
  </si>
  <si>
    <t>Triticale grain, dried, at farm/BG Economic</t>
  </si>
  <si>
    <t>Triticale grain, dried, at farm/CH Economic</t>
  </si>
  <si>
    <t>Triticale grain, dried, at farm/CZ Economic</t>
  </si>
  <si>
    <t>Triticale grain, dried, at farm/DE Economic</t>
  </si>
  <si>
    <t>Triticale grain, dried, at farm/DK Economic</t>
  </si>
  <si>
    <t>Triticale grain, dried, at farm/EE Economic</t>
  </si>
  <si>
    <t>Triticale grain, dried, at farm/ES Economic</t>
  </si>
  <si>
    <t>Triticale grain, dried, at farm/FR Economic</t>
  </si>
  <si>
    <t>Triticale grain, dried, at farm/GB Economic</t>
  </si>
  <si>
    <t>Triticale grain, dried, at farm/HU Economic</t>
  </si>
  <si>
    <t>Triticale grain, dried, at farm/LT Economic</t>
  </si>
  <si>
    <t>Triticale grain, dried, at farm/LV Economic</t>
  </si>
  <si>
    <t>Triticale grain, dried, at farm/NL Economic</t>
  </si>
  <si>
    <t>Triticale grain, dried, at farm/NO Economic</t>
  </si>
  <si>
    <t>Triticale grain, dried, at farm/PL Economic</t>
  </si>
  <si>
    <t>Triticale grain, dried, at farm/PT Economic</t>
  </si>
  <si>
    <t>Triticale grain, dried, at farm/RO Economic</t>
  </si>
  <si>
    <t>Triticale grain, dried, at farm/SE Economic</t>
  </si>
  <si>
    <t>Triticale grain, dried, at farm/SI Economic</t>
  </si>
  <si>
    <t>Triticale grain, dried, at farm/SK Economic</t>
  </si>
  <si>
    <t>Triticale straw, at farm/AT Economic</t>
  </si>
  <si>
    <t>Triticale straw, at farm/BE Economic</t>
  </si>
  <si>
    <t>Triticale straw, at farm/BG Economic</t>
  </si>
  <si>
    <t>Triticale straw, at farm/CH Economic</t>
  </si>
  <si>
    <t>Triticale straw, at farm/CZ Economic</t>
  </si>
  <si>
    <t>Triticale straw, at farm/DE Economic</t>
  </si>
  <si>
    <t>Triticale straw, at farm/DK Economic</t>
  </si>
  <si>
    <t>Triticale straw, at farm/EE Economic</t>
  </si>
  <si>
    <t>Triticale straw, at farm/ES Economic</t>
  </si>
  <si>
    <t>Triticale straw, at farm/FR Economic</t>
  </si>
  <si>
    <t>Triticale straw, at farm/GB Economic</t>
  </si>
  <si>
    <t>Triticale straw, at farm/HU Economic</t>
  </si>
  <si>
    <t>Triticale straw, at farm/LT Economic</t>
  </si>
  <si>
    <t>Triticale straw, at farm/LV Economic</t>
  </si>
  <si>
    <t>Triticale straw, at farm/NL Economic</t>
  </si>
  <si>
    <t>Triticale straw, at farm/NO Economic</t>
  </si>
  <si>
    <t>Triticale straw, at farm/PL Economic</t>
  </si>
  <si>
    <t>Triticale straw, at farm/PT Economic</t>
  </si>
  <si>
    <t>Triticale straw, at farm/RO Economic</t>
  </si>
  <si>
    <t>Triticale straw, at farm/SE Economic</t>
  </si>
  <si>
    <t>Triticale straw, at farm/SI Economic</t>
  </si>
  <si>
    <t>Triticale straw, at farm/SK Economic</t>
  </si>
  <si>
    <t>Wheat grain, at farm/AR Economic</t>
  </si>
  <si>
    <t>Wheat grain, at farm/AT Economic</t>
  </si>
  <si>
    <t>Wheat grain, at farm/AU Economic</t>
  </si>
  <si>
    <t>Wheat grain, at farm/BE Economic</t>
  </si>
  <si>
    <t>Wheat grain, at farm/BG Economic</t>
  </si>
  <si>
    <t>Wheat grain, at farm/BR Economic</t>
  </si>
  <si>
    <t>Wheat grain, at farm/CA Economic</t>
  </si>
  <si>
    <t>Wheat grain, at farm/CH Economic</t>
  </si>
  <si>
    <t>Wheat grain, at farm/CN Economic</t>
  </si>
  <si>
    <t>Wheat grain, at farm/CY Economic</t>
  </si>
  <si>
    <t>Wheat grain, at farm/CZ Economic</t>
  </si>
  <si>
    <t>Wheat grain, at farm/DE Economic</t>
  </si>
  <si>
    <t>Wheat grain, at farm/DK Economic</t>
  </si>
  <si>
    <t>Wheat grain, at farm/EE Economic</t>
  </si>
  <si>
    <t>Wheat grain, at farm/ES Economic</t>
  </si>
  <si>
    <t>Wheat grain, at farm/FI Economic</t>
  </si>
  <si>
    <t>Wheat grain, at farm/FR Economic</t>
  </si>
  <si>
    <t>Wheat grain, at farm/GB Economic</t>
  </si>
  <si>
    <t>Wheat grain, at farm/GR Economic</t>
  </si>
  <si>
    <t>Wheat grain, at farm/HU Economic</t>
  </si>
  <si>
    <t>Wheat grain, at farm/IE Economic</t>
  </si>
  <si>
    <t>Wheat grain, at farm/IN Economic</t>
  </si>
  <si>
    <t>Wheat grain, at farm/IT Economic</t>
  </si>
  <si>
    <t>Wheat grain, at farm/LT Economic</t>
  </si>
  <si>
    <t>Wheat grain, at farm/LV Economic</t>
  </si>
  <si>
    <t>Wheat grain, at farm/MX Economic</t>
  </si>
  <si>
    <t>Wheat grain, at farm/NL Economic</t>
  </si>
  <si>
    <t>Wheat grain, at farm/NO Economic</t>
  </si>
  <si>
    <t>Wheat grain, at farm/PK Economic</t>
  </si>
  <si>
    <t>Wheat grain, at farm/PL Economic</t>
  </si>
  <si>
    <t>Wheat grain, at farm/PT Economic</t>
  </si>
  <si>
    <t>Wheat grain, at farm/RO Economic</t>
  </si>
  <si>
    <t>Wheat grain, at farm/RU Economic</t>
  </si>
  <si>
    <t>Wheat grain, at farm/SE Economic</t>
  </si>
  <si>
    <t>Wheat grain, at farm/SI Economic</t>
  </si>
  <si>
    <t>Wheat grain, at farm/SK Economic</t>
  </si>
  <si>
    <t>Wheat grain, at farm/TR Economic</t>
  </si>
  <si>
    <t>Wheat grain, at farm/UA Economic</t>
  </si>
  <si>
    <t>Wheat grain, at farm/US Economic</t>
  </si>
  <si>
    <t>Wheat grain, dried, at farm/AR Economic</t>
  </si>
  <si>
    <t>Wheat grain, dried, at farm/AT Economic</t>
  </si>
  <si>
    <t>Wheat grain, dried, at farm/AU Economic</t>
  </si>
  <si>
    <t>Wheat grain, dried, at farm/BE Economic</t>
  </si>
  <si>
    <t>Wheat grain, dried, at farm/BG Economic</t>
  </si>
  <si>
    <t>Wheat grain, dried, at farm/BR Economic</t>
  </si>
  <si>
    <t>Wheat grain, dried, at farm/CA Economic</t>
  </si>
  <si>
    <t>Wheat grain, dried, at farm/CH Economic</t>
  </si>
  <si>
    <t>Wheat grain, dried, at farm/CN Economic</t>
  </si>
  <si>
    <t>Wheat grain, dried, at farm/CY Economic</t>
  </si>
  <si>
    <t>Wheat grain, dried, at farm/CZ Economic</t>
  </si>
  <si>
    <t>Wheat grain, dried, at farm/DE Economic</t>
  </si>
  <si>
    <t>Wheat grain, dried, at farm/DK Economic</t>
  </si>
  <si>
    <t>Wheat grain, dried, at farm/EE Economic</t>
  </si>
  <si>
    <t>Wheat grain, dried, at farm/ES Economic</t>
  </si>
  <si>
    <t>Wheat grain, dried, at farm/FI Economic</t>
  </si>
  <si>
    <t>Wheat grain, dried, at farm/FR Economic</t>
  </si>
  <si>
    <t>Wheat grain, dried, at farm/GB Economic</t>
  </si>
  <si>
    <t>Wheat grain, dried, at farm/GR Economic</t>
  </si>
  <si>
    <t>Wheat grain, dried, at farm/HU Economic</t>
  </si>
  <si>
    <t>Wheat grain, dried, at farm/IE Economic</t>
  </si>
  <si>
    <t>Wheat grain, dried, at farm/IN Economic</t>
  </si>
  <si>
    <t>Wheat grain, dried, at farm/IT Economic</t>
  </si>
  <si>
    <t>Wheat grain, dried, at farm/LT Economic</t>
  </si>
  <si>
    <t>Wheat grain, dried, at farm/LV Economic</t>
  </si>
  <si>
    <t>Wheat grain, dried, at farm/MX Economic</t>
  </si>
  <si>
    <t>Wheat grain, dried, at farm/NL Economic</t>
  </si>
  <si>
    <t>Wheat grain, dried, at farm/NO Economic</t>
  </si>
  <si>
    <t>Wheat grain, dried, at farm/PK Economic</t>
  </si>
  <si>
    <t>Wheat grain, dried, at farm/PL Economic</t>
  </si>
  <si>
    <t>Wheat grain, dried, at farm/PT Economic</t>
  </si>
  <si>
    <t>Wheat grain, dried, at farm/RO Economic</t>
  </si>
  <si>
    <t>Wheat grain, dried, at farm/RU Economic</t>
  </si>
  <si>
    <t>Wheat grain, dried, at farm/SE Economic</t>
  </si>
  <si>
    <t>Wheat grain, dried, at farm/SI Economic</t>
  </si>
  <si>
    <t>Wheat grain, dried, at farm/SK Economic</t>
  </si>
  <si>
    <t>Wheat grain, dried, at farm/TR Economic</t>
  </si>
  <si>
    <t>Wheat grain, dried, at farm/UA Economic</t>
  </si>
  <si>
    <t>Wheat grain, dried, at farm/US Economic</t>
  </si>
  <si>
    <t>Wheat grain, durum, at farm/US-MT Economic</t>
  </si>
  <si>
    <t>Wheat grain, durum, at farm/US-ND Economic</t>
  </si>
  <si>
    <t>Wheat grain, durum, dried, at farm/US-MT Economic</t>
  </si>
  <si>
    <t>Wheat grain, durum, dried, at farm/US-ND Economic</t>
  </si>
  <si>
    <t>Wheat grain, durum, production mix, at farm/US Economic</t>
  </si>
  <si>
    <t>Wheat grain, production mix, at farm/US Economic</t>
  </si>
  <si>
    <t>Wheat grain, spring, at farm/US-ID Economic</t>
  </si>
  <si>
    <t>Wheat grain, spring, at farm/US-MN Economic</t>
  </si>
  <si>
    <t>Wheat grain, spring, at farm/US-MT Economic</t>
  </si>
  <si>
    <t>Wheat grain, spring, at farm/US-ND Economic</t>
  </si>
  <si>
    <t>Wheat grain, spring, at farm/US-OR Economic</t>
  </si>
  <si>
    <t>Wheat grain, spring, at farm/US-SD Economic</t>
  </si>
  <si>
    <t>Wheat grain, spring, at farm/US-WA Economic</t>
  </si>
  <si>
    <t>Wheat grain, spring, dried, at farm/US-ID Economic</t>
  </si>
  <si>
    <t>Wheat grain, spring, dried, at farm/US-MN Economic</t>
  </si>
  <si>
    <t>Wheat grain, spring, dried, at farm/US-MT Economic</t>
  </si>
  <si>
    <t>Wheat grain, spring, dried, at farm/US-ND Economic</t>
  </si>
  <si>
    <t>Wheat grain, spring, dried, at farm/US-OR Economic</t>
  </si>
  <si>
    <t>Wheat grain, spring, dried, at farm/US-SD Economic</t>
  </si>
  <si>
    <t>Wheat grain, spring, dried, at farm/US-WA Economic</t>
  </si>
  <si>
    <t>Wheat grain, spring, production mix, at farm/US Economic</t>
  </si>
  <si>
    <t>Wheat grain, winter, at farm/US-AR Economic</t>
  </si>
  <si>
    <t>Wheat grain, winter, at farm/US-CO Economic</t>
  </si>
  <si>
    <t>Wheat grain, winter, at farm/US-DE Economic</t>
  </si>
  <si>
    <t>Wheat grain, winter, at farm/US-GA Economic</t>
  </si>
  <si>
    <t>Wheat grain, winter, at farm/US-ID Economic</t>
  </si>
  <si>
    <t>Wheat grain, winter, at farm/US-IL Economic</t>
  </si>
  <si>
    <t>Wheat grain, winter, at farm/US-KS Economic</t>
  </si>
  <si>
    <t>Wheat grain, winter, at farm/US-KY Economic</t>
  </si>
  <si>
    <t>Wheat grain, winter, at farm/US-MI Economic</t>
  </si>
  <si>
    <t>Wheat grain, winter, at farm/US-MN Economic</t>
  </si>
  <si>
    <t>Wheat grain, winter, at farm/US-MO Economic</t>
  </si>
  <si>
    <t>Wheat grain, winter, at farm/US-MS Economic</t>
  </si>
  <si>
    <t>Wheat grain, winter, at farm/US-MT Economic</t>
  </si>
  <si>
    <t>Wheat grain, winter, at farm/US-NC Economic</t>
  </si>
  <si>
    <t>Wheat grain, winter, at farm/US-ND Economic</t>
  </si>
  <si>
    <t>Wheat grain, winter, at farm/US-NE Economic</t>
  </si>
  <si>
    <t>Wheat grain, winter, at farm/US-OH Economic</t>
  </si>
  <si>
    <t>Wheat grain, winter, at farm/US-OK Economic</t>
  </si>
  <si>
    <t>Wheat grain, winter, at farm/US-OR Economic</t>
  </si>
  <si>
    <t>Wheat grain, winter, at farm/US-PA Economic</t>
  </si>
  <si>
    <t>Wheat grain, winter, at farm/US-SD Economic</t>
  </si>
  <si>
    <t>Wheat grain, winter, at farm/US-TX Economic</t>
  </si>
  <si>
    <t>Wheat grain, winter, at farm/US-WA Economic</t>
  </si>
  <si>
    <t>Wheat grain, winter, dried, at farm/US-AR Economic</t>
  </si>
  <si>
    <t>Wheat grain, winter, dried, at farm/US-CO Economic</t>
  </si>
  <si>
    <t>Wheat grain, winter, dried, at farm/US-DE Economic</t>
  </si>
  <si>
    <t>Wheat grain, winter, dried, at farm/US-GA Economic</t>
  </si>
  <si>
    <t>Wheat grain, winter, dried, at farm/US-ID Economic</t>
  </si>
  <si>
    <t>Wheat grain, winter, dried, at farm/US-IL Economic</t>
  </si>
  <si>
    <t>Wheat grain, winter, dried, at farm/US-KS Economic</t>
  </si>
  <si>
    <t>Wheat grain, winter, dried, at farm/US-KY Economic</t>
  </si>
  <si>
    <t>Wheat grain, winter, dried, at farm/US-MI Economic</t>
  </si>
  <si>
    <t>Wheat grain, winter, dried, at farm/US-MN Economic</t>
  </si>
  <si>
    <t>Wheat grain, winter, dried, at farm/US-MO Economic</t>
  </si>
  <si>
    <t>Wheat grain, winter, dried, at farm/US-MS Economic</t>
  </si>
  <si>
    <t>Wheat grain, winter, dried, at farm/US-MT Economic</t>
  </si>
  <si>
    <t>Wheat grain, winter, dried, at farm/US-NC Economic</t>
  </si>
  <si>
    <t>Wheat grain, winter, dried, at farm/US-ND Economic</t>
  </si>
  <si>
    <t>Wheat grain, winter, dried, at farm/US-NE Economic</t>
  </si>
  <si>
    <t>Wheat grain, winter, dried, at farm/US-OH Economic</t>
  </si>
  <si>
    <t>Wheat grain, winter, dried, at farm/US-OK Economic</t>
  </si>
  <si>
    <t>Wheat grain, winter, dried, at farm/US-OR Economic</t>
  </si>
  <si>
    <t>Wheat grain, winter, dried, at farm/US-PA Economic</t>
  </si>
  <si>
    <t>Wheat grain, winter, dried, at farm/US-SD Economic</t>
  </si>
  <si>
    <t>Wheat grain, winter, dried, at farm/US-TX Economic</t>
  </si>
  <si>
    <t>Wheat grain, winter, dried, at farm/US-WA Economic</t>
  </si>
  <si>
    <t>Wheat grain, winter, production mix, at farm/US Economic</t>
  </si>
  <si>
    <t>Wheat straw, at farm/AR Economic</t>
  </si>
  <si>
    <t>Wheat straw, at farm/AT Economic</t>
  </si>
  <si>
    <t>Wheat straw, at farm/AU Economic</t>
  </si>
  <si>
    <t>Wheat straw, at farm/BE Economic</t>
  </si>
  <si>
    <t>Wheat straw, at farm/BG Economic</t>
  </si>
  <si>
    <t>Wheat straw, at farm/BR Economic</t>
  </si>
  <si>
    <t>Wheat straw, at farm/CA Economic</t>
  </si>
  <si>
    <t>Wheat straw, at farm/CH Economic</t>
  </si>
  <si>
    <t>Wheat straw, at farm/CN Economic</t>
  </si>
  <si>
    <t>Wheat straw, at farm/CY Economic</t>
  </si>
  <si>
    <t>Wheat straw, at farm/CZ Economic</t>
  </si>
  <si>
    <t>Wheat straw, at farm/DE Economic</t>
  </si>
  <si>
    <t>Wheat straw, at farm/DK Economic</t>
  </si>
  <si>
    <t>Wheat straw, at farm/EE Economic</t>
  </si>
  <si>
    <t>Wheat straw, at farm/ES Economic</t>
  </si>
  <si>
    <t>Wheat straw, at farm/FI Economic</t>
  </si>
  <si>
    <t>Wheat straw, at farm/FR Economic</t>
  </si>
  <si>
    <t>Wheat straw, at farm/GB Economic</t>
  </si>
  <si>
    <t>Wheat straw, at farm/GR Economic</t>
  </si>
  <si>
    <t>Wheat straw, at farm/HU Economic</t>
  </si>
  <si>
    <t>Wheat straw, at farm/IE Economic</t>
  </si>
  <si>
    <t>Wheat straw, at farm/IN Economic</t>
  </si>
  <si>
    <t>Wheat straw, at farm/IT Economic</t>
  </si>
  <si>
    <t>Wheat straw, at farm/LT Economic</t>
  </si>
  <si>
    <t>Wheat straw, at farm/LV Economic</t>
  </si>
  <si>
    <t>Wheat straw, at farm/MX Economic</t>
  </si>
  <si>
    <t>Wheat straw, at farm/NL Economic</t>
  </si>
  <si>
    <t>Wheat straw, at farm/NO Economic</t>
  </si>
  <si>
    <t>Wheat straw, at farm/PK Economic</t>
  </si>
  <si>
    <t>Wheat straw, at farm/PL Economic</t>
  </si>
  <si>
    <t>Wheat straw, at farm/PT Economic</t>
  </si>
  <si>
    <t>Wheat straw, at farm/RO Economic</t>
  </si>
  <si>
    <t>Wheat straw, at farm/RU Economic</t>
  </si>
  <si>
    <t>Wheat straw, at farm/SE Economic</t>
  </si>
  <si>
    <t>Wheat straw, at farm/SI Economic</t>
  </si>
  <si>
    <t>Wheat straw, at farm/SK Economic</t>
  </si>
  <si>
    <t>Wheat straw, at farm/TR Economic</t>
  </si>
  <si>
    <t>Wheat straw, at farm/UA Economic</t>
  </si>
  <si>
    <t>Wheat straw, at farm/US Economic</t>
  </si>
  <si>
    <t>Wheat straw, durum, at farm/US-MT Economic</t>
  </si>
  <si>
    <t>Wheat straw, durum, at farm/US-ND Economic</t>
  </si>
  <si>
    <t>Wheat straw, spring, at farm/US-ID Economic</t>
  </si>
  <si>
    <t>Wheat straw, spring, at farm/US-MN Economic</t>
  </si>
  <si>
    <t>Wheat straw, spring, at farm/US-MT Economic</t>
  </si>
  <si>
    <t>Wheat straw, spring, at farm/US-ND Economic</t>
  </si>
  <si>
    <t>Wheat straw, spring, at farm/US-OR Economic</t>
  </si>
  <si>
    <t>Wheat straw, spring, at farm/US-SD Economic</t>
  </si>
  <si>
    <t>Wheat straw, spring, at farm/US-WA Economic</t>
  </si>
  <si>
    <t>Wheat straw, winter, at farm/US-AR Economic</t>
  </si>
  <si>
    <t>Wheat straw, winter, at farm/US-CO Economic</t>
  </si>
  <si>
    <t>Wheat straw, winter, at farm/US-DE Economic</t>
  </si>
  <si>
    <t>Wheat straw, winter, at farm/US-GA Economic</t>
  </si>
  <si>
    <t>Wheat straw, winter, at farm/US-ID Economic</t>
  </si>
  <si>
    <t>Wheat straw, winter, at farm/US-IL Economic</t>
  </si>
  <si>
    <t>Wheat straw, winter, at farm/US-KS Economic</t>
  </si>
  <si>
    <t>Wheat straw, winter, at farm/US-KY Economic</t>
  </si>
  <si>
    <t>Wheat straw, winter, at farm/US-MI Economic</t>
  </si>
  <si>
    <t>Wheat straw, winter, at farm/US-MN Economic</t>
  </si>
  <si>
    <t>Wheat straw, winter, at farm/US-MO Economic</t>
  </si>
  <si>
    <t>Wheat straw, winter, at farm/US-MS Economic</t>
  </si>
  <si>
    <t>Wheat straw, winter, at farm/US-MT Economic</t>
  </si>
  <si>
    <t>Wheat straw, winter, at farm/US-NC Economic</t>
  </si>
  <si>
    <t>Wheat straw, winter, at farm/US-ND Economic</t>
  </si>
  <si>
    <t>Wheat straw, winter, at farm/US-NE Economic</t>
  </si>
  <si>
    <t>Wheat straw, winter, at farm/US-OH Economic</t>
  </si>
  <si>
    <t>Wheat straw, winter, at farm/US-OK Economic</t>
  </si>
  <si>
    <t>Wheat straw, winter, at farm/US-OR Economic</t>
  </si>
  <si>
    <t>Wheat straw, winter, at farm/US-PA Economic</t>
  </si>
  <si>
    <t>Wheat straw, winter, at farm/US-SD Economic</t>
  </si>
  <si>
    <t>Wheat straw, winter, at farm/US-TX Economic</t>
  </si>
  <si>
    <t>Wheat straw, winter, at farm/US-WA Economic</t>
  </si>
  <si>
    <t>agricultural, plant production, cereals, market</t>
  </si>
  <si>
    <t>Barley grain, market mix, at regional storage/IE Economic</t>
  </si>
  <si>
    <t>Barley grain, market mix, at regional storage/NL Economic</t>
  </si>
  <si>
    <t>Barley grain, market mix, at regional storage/RER Economic</t>
  </si>
  <si>
    <t>Barley grain, market mix, at regional storage/US Economic</t>
  </si>
  <si>
    <t>Maize, market mix, at regional storage/DE Economic</t>
  </si>
  <si>
    <t>Maize, market mix, at regional storage/FR Economic</t>
  </si>
  <si>
    <t>Maize, market mix, at regional storage/IE Economic</t>
  </si>
  <si>
    <t>Maize, market mix, at regional storage/IT Economic</t>
  </si>
  <si>
    <t>Maize, market mix, at regional storage/NL Economic</t>
  </si>
  <si>
    <t>Maize, market mix, at regional storage/PL Economic</t>
  </si>
  <si>
    <t>Maize, market mix, at regional storage/RER Economic</t>
  </si>
  <si>
    <t>Maize, market mix, at regional storage/US Economic</t>
  </si>
  <si>
    <t>Oat grain, market mix, at regional storage/BE Economic</t>
  </si>
  <si>
    <t>Oat grain, market mix, at regional storage/IE Economic</t>
  </si>
  <si>
    <t>Oat grain, market mix, at regional storage/NL Economic</t>
  </si>
  <si>
    <t>Oat grain, market mix, at regional storage/RER Economic</t>
  </si>
  <si>
    <t>Oat grain, market mix, at regional storage/US Economic</t>
  </si>
  <si>
    <t>Rice, market mix, at regional storage/CN Economic</t>
  </si>
  <si>
    <t>Rice, market mix, at regional storage/NL Economic</t>
  </si>
  <si>
    <t>Rice, market mix, at regional storage/RER Economic</t>
  </si>
  <si>
    <t>Rice, market mix, at regional storage/US Economic</t>
  </si>
  <si>
    <t>Rye grain, market mix, at regional storage/DE Economic</t>
  </si>
  <si>
    <t>Rye grain, market mix, at regional storage/NL Economic</t>
  </si>
  <si>
    <t>Rye grain, market mix, at regional storage/RER Economic</t>
  </si>
  <si>
    <t>Rye grain, market mix, at regional storage/US Economic</t>
  </si>
  <si>
    <t>Sorghum, market mix, at regional storage/NL Economic</t>
  </si>
  <si>
    <t>Sorghum, market mix, at regional storage/RER Economic</t>
  </si>
  <si>
    <t>Triticale grain, market mix, at regional storage/NL Economic</t>
  </si>
  <si>
    <t>Triticale grain, market mix, at regional storage/RER Economic</t>
  </si>
  <si>
    <t>Wheat grain, market mix, at regional storage/BE Economic</t>
  </si>
  <si>
    <t>Wheat grain, market mix, at regional storage/CZ Economic</t>
  </si>
  <si>
    <t>Wheat grain, market mix, at regional storage/DE Economic</t>
  </si>
  <si>
    <t>Wheat grain, market mix, at regional storage/ES Economic</t>
  </si>
  <si>
    <t>Wheat grain, market mix, at regional storage/FR Economic</t>
  </si>
  <si>
    <t>Wheat grain, market mix, at regional storage/GB Economic</t>
  </si>
  <si>
    <t>Wheat grain, market mix, at regional storage/HU Economic</t>
  </si>
  <si>
    <t>Wheat grain, market mix, at regional storage/IE Economic</t>
  </si>
  <si>
    <t>Wheat grain, market mix, at regional storage/IT Economic</t>
  </si>
  <si>
    <t>Wheat grain, market mix, at regional storage/NL Economic</t>
  </si>
  <si>
    <t>Wheat grain, market mix, at regional storage/PL Economic</t>
  </si>
  <si>
    <t>Wheat grain, market mix, at regional storage/PT Economic</t>
  </si>
  <si>
    <t>Wheat grain, market mix, at regional storage/RER Economic</t>
  </si>
  <si>
    <t>Wheat grain, market mix, at regional storage/RO Economic</t>
  </si>
  <si>
    <t>Wheat grain, market mix, at regional storage/US Economic</t>
  </si>
  <si>
    <t>agricultural, plant production, legumes</t>
  </si>
  <si>
    <t>Soybean, at farm/US-AR Economic</t>
  </si>
  <si>
    <t>Soybean, at farm/US-IA Economic</t>
  </si>
  <si>
    <t>Soybean, at farm/US-IL Economic</t>
  </si>
  <si>
    <t>Soybean, at farm/US-IN Economic</t>
  </si>
  <si>
    <t>Soybean, at farm/US-KS Economic</t>
  </si>
  <si>
    <t>Soybean, at farm/US-KY Economic</t>
  </si>
  <si>
    <t>Soybean, at farm/US-LA Economic</t>
  </si>
  <si>
    <t>Soybean, at farm/US-MD Economic</t>
  </si>
  <si>
    <t>Soybean, at farm/US-MI Economic</t>
  </si>
  <si>
    <t>Soybean, at farm/US-MN Economic</t>
  </si>
  <si>
    <t>Soybean, at farm/US-MO Economic</t>
  </si>
  <si>
    <t>Soybean, at farm/US-MS Economic</t>
  </si>
  <si>
    <t>Soybean, at farm/US-NC Economic</t>
  </si>
  <si>
    <t>Soybean, at farm/US-ND Economic</t>
  </si>
  <si>
    <t>Soybean, at farm/US-NE Economic</t>
  </si>
  <si>
    <t>Soybean, at farm/US-OH Economic</t>
  </si>
  <si>
    <t>Soybean, at farm/US-PA Economic</t>
  </si>
  <si>
    <t>Soybean, at farm/US-SD Economic</t>
  </si>
  <si>
    <t>Soybean, at farm/US-TN Economic</t>
  </si>
  <si>
    <t>Soybean, at farm/US-VA Economic</t>
  </si>
  <si>
    <t>Soybean, at farm/US-WI Economic</t>
  </si>
  <si>
    <t>Soybean, production mix, at farm/US Economic</t>
  </si>
  <si>
    <t>agricultural, plant production, legumes, market</t>
  </si>
  <si>
    <t>Soybeans, market mix, at regional storage/AR Economic</t>
  </si>
  <si>
    <t>Soybeans, market mix, at regional storage/BR Economic</t>
  </si>
  <si>
    <t>Soybeans, market mix, at regional storage/DE Economic</t>
  </si>
  <si>
    <t>Soybeans, market mix, at regional storage/ES Economic</t>
  </si>
  <si>
    <t>Soybeans, market mix, at regional storage/FR Economic</t>
  </si>
  <si>
    <t>Soybeans, market mix, at regional storage/GB Economic</t>
  </si>
  <si>
    <t>Soybeans, market mix, at regional storage/IE Economic</t>
  </si>
  <si>
    <t>Soybeans, market mix, at regional storage/IN Economic</t>
  </si>
  <si>
    <t>Soybeans, market mix, at regional storage/IT Economic</t>
  </si>
  <si>
    <t>Soybeans, market mix, at regional storage/NL Economic</t>
  </si>
  <si>
    <t>Soybeans, market mix, at regional storage/PT Economic</t>
  </si>
  <si>
    <t>Soybeans, market mix, at regional storage/RER Economic</t>
  </si>
  <si>
    <t>Soybeans, market mix, at regional storage/US Economic</t>
  </si>
  <si>
    <t>agricultural, plant production, oil-bearing crops</t>
  </si>
  <si>
    <t>Coconuts, at orchard/ID Economic</t>
  </si>
  <si>
    <t>Coconuts, at orchard/IN Economic</t>
  </si>
  <si>
    <t>Coconuts, at orchard/PH Economic</t>
  </si>
  <si>
    <t>Cotton lint, at farm/US-AL Economic</t>
  </si>
  <si>
    <t>Cotton lint, at farm/US-AR Economic</t>
  </si>
  <si>
    <t>Cotton lint, at farm/US-AZ Economic</t>
  </si>
  <si>
    <t>Cotton lint, at farm/US-CA Economic</t>
  </si>
  <si>
    <t>Cotton lint, at farm/US-GA Economic</t>
  </si>
  <si>
    <t>Cotton lint, at farm/US-LA Economic</t>
  </si>
  <si>
    <t>Cotton lint, at farm/US-MO Economic</t>
  </si>
  <si>
    <t>Cotton lint, at farm/US-MS Economic</t>
  </si>
  <si>
    <t>Cotton lint, at farm/US-NC Economic</t>
  </si>
  <si>
    <t>Cotton lint, at farm/US-SC Economic</t>
  </si>
  <si>
    <t>Cotton lint, at farm/US-TN Economic</t>
  </si>
  <si>
    <t>Cotton lint, at farm/US-TX Economic</t>
  </si>
  <si>
    <t>Cotton lint, production mix, at farm/US Economic</t>
  </si>
  <si>
    <t>Cottonseed, at farm/US-AL Economic</t>
  </si>
  <si>
    <t>Cottonseed, at farm/US-AR Economic</t>
  </si>
  <si>
    <t>Cottonseed, at farm/US-AZ Economic</t>
  </si>
  <si>
    <t>Cottonseed, at farm/US-CA Economic</t>
  </si>
  <si>
    <t>Cottonseed, at farm/US-GA Economic</t>
  </si>
  <si>
    <t>Cottonseed, at farm/US-LA Economic</t>
  </si>
  <si>
    <t>Cottonseed, at farm/US-MO Economic</t>
  </si>
  <si>
    <t>Cottonseed, at farm/US-MS Economic</t>
  </si>
  <si>
    <t>Cottonseed, at farm/US-NC Economic</t>
  </si>
  <si>
    <t>Cottonseed, at farm/US-SC Economic</t>
  </si>
  <si>
    <t>Cottonseed, at farm/US-TN Economic</t>
  </si>
  <si>
    <t>Cottonseed, at farm/US-TX Economic</t>
  </si>
  <si>
    <t>Cottonseed, production mix, at farm/US Economic</t>
  </si>
  <si>
    <t>Groundnut shells, at farm/AR Economic</t>
  </si>
  <si>
    <t>Groundnut shells, at farm/AU Economic</t>
  </si>
  <si>
    <t>Groundnut shells, at farm/BR Economic</t>
  </si>
  <si>
    <t>Groundnut shells, at farm/EG Economic</t>
  </si>
  <si>
    <t>Groundnut shells, at farm/IN Economic</t>
  </si>
  <si>
    <t>Groundnut shells, at farm/SD Economic</t>
  </si>
  <si>
    <t>Groundnut shells, at farm/SN Economic</t>
  </si>
  <si>
    <t>Groundnut shells, at farm/TH Economic</t>
  </si>
  <si>
    <t>Groundnut shells, at farm/TR Economic</t>
  </si>
  <si>
    <t>Groundnut shells, at farm/UG Economic</t>
  </si>
  <si>
    <t>Groundnut shells, at farm/US Economic</t>
  </si>
  <si>
    <t>Groundnut shells, at farm/VN Economic</t>
  </si>
  <si>
    <t>Groundnut shells, at farm/ZA Economic</t>
  </si>
  <si>
    <t>Groundnuts, shelled, at farm/AR Economic</t>
  </si>
  <si>
    <t>Groundnuts, shelled, at farm/AU Economic</t>
  </si>
  <si>
    <t>Groundnuts, shelled, at farm/BR Economic</t>
  </si>
  <si>
    <t>Groundnuts, shelled, at farm/EG Economic</t>
  </si>
  <si>
    <t>Groundnuts, shelled, at farm/IN Economic</t>
  </si>
  <si>
    <t>Groundnuts, shelled, at farm/SD Economic</t>
  </si>
  <si>
    <t>Groundnuts, shelled, at farm/SN Economic</t>
  </si>
  <si>
    <t>Groundnuts, shelled, at farm/TH Economic</t>
  </si>
  <si>
    <t>Groundnuts, shelled, at farm/TR Economic</t>
  </si>
  <si>
    <t>Groundnuts, shelled, at farm/UG Economic</t>
  </si>
  <si>
    <t>Groundnuts, shelled, at farm/US Economic</t>
  </si>
  <si>
    <t>Groundnuts, shelled, at farm/VN Economic</t>
  </si>
  <si>
    <t>Groundnuts, shelled, at farm/ZA Economic</t>
  </si>
  <si>
    <t>Groundnuts, with shell, at farm/AR Economic</t>
  </si>
  <si>
    <t>Groundnuts, with shell, at farm/AU Economic</t>
  </si>
  <si>
    <t>Groundnuts, with shell, at farm/BR Economic</t>
  </si>
  <si>
    <t>Groundnuts, with shell, at farm/CN Economic</t>
  </si>
  <si>
    <t>Groundnuts, with shell, at farm/EG Economic</t>
  </si>
  <si>
    <t>Groundnuts, with shell, at farm/ID Economic</t>
  </si>
  <si>
    <t>Groundnuts, with shell, at farm/IN Economic</t>
  </si>
  <si>
    <t>Groundnuts, with shell, at farm/MX Economic</t>
  </si>
  <si>
    <t>Groundnuts, with shell, at farm/SD Economic</t>
  </si>
  <si>
    <t>Groundnuts, with shell, at farm/SN Economic</t>
  </si>
  <si>
    <t>Groundnuts, with shell, at farm/TH Economic</t>
  </si>
  <si>
    <t>Groundnuts, with shell, at farm/TR Economic</t>
  </si>
  <si>
    <t>Groundnuts, with shell, at farm/UG Economic</t>
  </si>
  <si>
    <t>Groundnuts, with shell, at farm/US-AL Economic</t>
  </si>
  <si>
    <t>Groundnuts, with shell, at farm/US-FL Economic</t>
  </si>
  <si>
    <t>Groundnuts, with shell, at farm/US-GA Economic</t>
  </si>
  <si>
    <t>Groundnuts, with shell, at farm/US-NC Economic</t>
  </si>
  <si>
    <t>Groundnuts, with shell, at farm/US-TX Economic</t>
  </si>
  <si>
    <t>Groundnuts, with shell, at farm/VN Economic</t>
  </si>
  <si>
    <t>Groundnuts, with shell, at farm/ZA Economic</t>
  </si>
  <si>
    <t>Groundnuts, with shell, production mix, at farm/US Economic</t>
  </si>
  <si>
    <t>Linseed straw, at farm/AR Economic</t>
  </si>
  <si>
    <t>Linseed straw, at farm/AT Economic</t>
  </si>
  <si>
    <t>Linseed straw, at farm/BE Economic</t>
  </si>
  <si>
    <t>Linseed straw, at farm/BG Economic</t>
  </si>
  <si>
    <t>Linseed straw, at farm/BY Economic</t>
  </si>
  <si>
    <t>Linseed straw, at farm/CA Economic</t>
  </si>
  <si>
    <t>Linseed straw, at farm/CN Economic</t>
  </si>
  <si>
    <t>Linseed straw, at farm/CZ Economic</t>
  </si>
  <si>
    <t>Linseed straw, at farm/DE Economic</t>
  </si>
  <si>
    <t>Linseed straw, at farm/DK Economic</t>
  </si>
  <si>
    <t>Linseed straw, at farm/ES Economic</t>
  </si>
  <si>
    <t>Linseed straw, at farm/FR Economic</t>
  </si>
  <si>
    <t>Linseed straw, at farm/GB Economic</t>
  </si>
  <si>
    <t>Linseed straw, at farm/HU Economic</t>
  </si>
  <si>
    <t>Linseed straw, at farm/IN Economic</t>
  </si>
  <si>
    <t>Linseed straw, at farm/IT Economic</t>
  </si>
  <si>
    <t>Linseed straw, at farm/LT Economic</t>
  </si>
  <si>
    <t>Linseed straw, at farm/LV Economic</t>
  </si>
  <si>
    <t>Linseed straw, at farm/PL Economic</t>
  </si>
  <si>
    <t>Linseed straw, at farm/RO Economic</t>
  </si>
  <si>
    <t>Linseed straw, at farm/RU Economic</t>
  </si>
  <si>
    <t>Linseed straw, at farm/SE Economic</t>
  </si>
  <si>
    <t>Linseed straw, at farm/SK Economic</t>
  </si>
  <si>
    <t>Linseed straw, at farm/UA Economic</t>
  </si>
  <si>
    <t>Linseed straw, at farm/US Economic</t>
  </si>
  <si>
    <t>Linseed, at farm/AR Economic</t>
  </si>
  <si>
    <t>Linseed, at farm/AT Economic</t>
  </si>
  <si>
    <t>Linseed, at farm/BE Economic</t>
  </si>
  <si>
    <t>Linseed, at farm/BG Economic</t>
  </si>
  <si>
    <t>Linseed, at farm/BY Economic</t>
  </si>
  <si>
    <t>Linseed, at farm/CA Economic</t>
  </si>
  <si>
    <t>Linseed, at farm/CN Economic</t>
  </si>
  <si>
    <t>Linseed, at farm/CZ Economic</t>
  </si>
  <si>
    <t>Linseed, at farm/DE Economic</t>
  </si>
  <si>
    <t>Linseed, at farm/DK Economic</t>
  </si>
  <si>
    <t>Linseed, at farm/ES Economic</t>
  </si>
  <si>
    <t>Linseed, at farm/FR Economic</t>
  </si>
  <si>
    <t>Linseed, at farm/GB Economic</t>
  </si>
  <si>
    <t>Linseed, at farm/HU Economic</t>
  </si>
  <si>
    <t>Linseed, at farm/IN Economic</t>
  </si>
  <si>
    <t>Linseed, at farm/IT Economic</t>
  </si>
  <si>
    <t>Linseed, at farm/LT Economic</t>
  </si>
  <si>
    <t>Linseed, at farm/LV Economic</t>
  </si>
  <si>
    <t>Linseed, at farm/PL Economic</t>
  </si>
  <si>
    <t>Linseed, at farm/RO Economic</t>
  </si>
  <si>
    <t>Linseed, at farm/RU Economic</t>
  </si>
  <si>
    <t>Linseed, at farm/SE Economic</t>
  </si>
  <si>
    <t>Linseed, at farm/SK Economic</t>
  </si>
  <si>
    <t>Linseed, at farm/UA Economic</t>
  </si>
  <si>
    <t>Linseed, at farm/US Economic</t>
  </si>
  <si>
    <t>Mustard seed, at farm/CA Economic</t>
  </si>
  <si>
    <t>Mustard seed, at farm/CZ Economic</t>
  </si>
  <si>
    <t>Mustard seed, at farm/DE Economic</t>
  </si>
  <si>
    <t>Mustard seed, at farm/RU Economic</t>
  </si>
  <si>
    <t>Mustard seed, at farm/UA Economic</t>
  </si>
  <si>
    <t>Oil palm fruit, at orchard/ID Economic</t>
  </si>
  <si>
    <t>Oil palm fruit, at orchard/MY Economic</t>
  </si>
  <si>
    <t>Oil palm fruit, at orchard/TH Economic</t>
  </si>
  <si>
    <t>Rapeseed straw, at farm/AR Economic</t>
  </si>
  <si>
    <t>Rapeseed straw, at farm/AT Economic</t>
  </si>
  <si>
    <t>Rapeseed straw, at farm/AU Economic</t>
  </si>
  <si>
    <t>Rapeseed straw, at farm/BE Economic</t>
  </si>
  <si>
    <t>Rapeseed straw, at farm/BG Economic</t>
  </si>
  <si>
    <t>Rapeseed straw, at farm/CA Economic</t>
  </si>
  <si>
    <t>Rapeseed straw, at farm/CH Economic</t>
  </si>
  <si>
    <t>Rapeseed straw, at farm/CN Economic</t>
  </si>
  <si>
    <t>Rapeseed straw, at farm/CZ Economic</t>
  </si>
  <si>
    <t>Rapeseed straw, at farm/DE Economic</t>
  </si>
  <si>
    <t>Rapeseed straw, at farm/DK Economic</t>
  </si>
  <si>
    <t>Rapeseed straw, at farm/EE Economic</t>
  </si>
  <si>
    <t>Rapeseed straw, at farm/ES Economic</t>
  </si>
  <si>
    <t>Rapeseed straw, at farm/FI Economic</t>
  </si>
  <si>
    <t>Rapeseed straw, at farm/FR Economic</t>
  </si>
  <si>
    <t>Rapeseed straw, at farm/GB Economic</t>
  </si>
  <si>
    <t>Rapeseed straw, at farm/GR Economic</t>
  </si>
  <si>
    <t>Rapeseed straw, at farm/HU Economic</t>
  </si>
  <si>
    <t>Rapeseed straw, at farm/IE Economic</t>
  </si>
  <si>
    <t>Rapeseed straw, at farm/IN Economic</t>
  </si>
  <si>
    <t>Rapeseed straw, at farm/IT Economic</t>
  </si>
  <si>
    <t>Rapeseed straw, at farm/LT Economic</t>
  </si>
  <si>
    <t>Rapeseed straw, at farm/LV Economic</t>
  </si>
  <si>
    <t>Rapeseed straw, at farm/NL Economic</t>
  </si>
  <si>
    <t>Rapeseed straw, at farm/NO Economic</t>
  </si>
  <si>
    <t>Rapeseed straw, at farm/PL Economic</t>
  </si>
  <si>
    <t>Rapeseed straw, at farm/RO Economic</t>
  </si>
  <si>
    <t>Rapeseed straw, at farm/RU Economic</t>
  </si>
  <si>
    <t>Rapeseed straw, at farm/SE Economic</t>
  </si>
  <si>
    <t>Rapeseed straw, at farm/SI Economic</t>
  </si>
  <si>
    <t>Rapeseed straw, at farm/SK Economic</t>
  </si>
  <si>
    <t>Rapeseed straw, at farm/UA Economic</t>
  </si>
  <si>
    <t>Rapeseed straw, at farm/US Economic</t>
  </si>
  <si>
    <t>Rapeseed, at farm/AR Economic</t>
  </si>
  <si>
    <t>Rapeseed, at farm/AT Economic</t>
  </si>
  <si>
    <t>Rapeseed, at farm/AU Economic</t>
  </si>
  <si>
    <t>Rapeseed, at farm/BE Economic</t>
  </si>
  <si>
    <t>Rapeseed, at farm/BG Economic</t>
  </si>
  <si>
    <t>Rapeseed, at farm/CA Economic</t>
  </si>
  <si>
    <t>Rapeseed, at farm/CH Economic</t>
  </si>
  <si>
    <t>Rapeseed, at farm/CN Economic</t>
  </si>
  <si>
    <t>Rapeseed, at farm/CZ Economic</t>
  </si>
  <si>
    <t>Rapeseed, at farm/DE Economic</t>
  </si>
  <si>
    <t>Rapeseed, at farm/DK Economic</t>
  </si>
  <si>
    <t>Rapeseed, at farm/EE Economic</t>
  </si>
  <si>
    <t>Rapeseed, at farm/ES Economic</t>
  </si>
  <si>
    <t>Rapeseed, at farm/FI Economic</t>
  </si>
  <si>
    <t>Rapeseed, at farm/FR Economic</t>
  </si>
  <si>
    <t>Rapeseed, at farm/GB Economic</t>
  </si>
  <si>
    <t>Rapeseed, at farm/HU Economic</t>
  </si>
  <si>
    <t>Rapeseed, at farm/IE Economic</t>
  </si>
  <si>
    <t>Rapeseed, at farm/IN Economic</t>
  </si>
  <si>
    <t>Rapeseed, at farm/IT Economic</t>
  </si>
  <si>
    <t>Rapeseed, at farm/LT Economic</t>
  </si>
  <si>
    <t>Rapeseed, at farm/LV Economic</t>
  </si>
  <si>
    <t>Rapeseed, at farm/NL Economic</t>
  </si>
  <si>
    <t>Rapeseed, at farm/NO Economic</t>
  </si>
  <si>
    <t>Rapeseed, at farm/PL Economic</t>
  </si>
  <si>
    <t>Rapeseed, at farm/RO Economic</t>
  </si>
  <si>
    <t>Rapeseed, at farm/RU Economic</t>
  </si>
  <si>
    <t>Rapeseed, at farm/SE Economic</t>
  </si>
  <si>
    <t>Rapeseed, at farm/SI Economic</t>
  </si>
  <si>
    <t>Rapeseed, at farm/SK Economic</t>
  </si>
  <si>
    <t>Rapeseed, at farm/UA Economic</t>
  </si>
  <si>
    <t>Rapeseed, at farm/US Economic</t>
  </si>
  <si>
    <t>Sesame seed, at farm/IN Economic</t>
  </si>
  <si>
    <t>Sesame seed, at farm/MX Economic</t>
  </si>
  <si>
    <t>Sesame seed, at farm/PK Economic</t>
  </si>
  <si>
    <t>Sesame seed, at farm/TR Economic</t>
  </si>
  <si>
    <t>Soybean straw, at farm/AR Economic</t>
  </si>
  <si>
    <t>Soybean straw, at farm/AT Economic</t>
  </si>
  <si>
    <t>Soybean straw, at farm/BG Economic</t>
  </si>
  <si>
    <t>Soybean straw, at farm/BR Economic</t>
  </si>
  <si>
    <t>Soybean straw, at farm/CA Economic</t>
  </si>
  <si>
    <t>Soybean straw, at farm/CH Economic</t>
  </si>
  <si>
    <t>Soybean straw, at farm/CN Economic</t>
  </si>
  <si>
    <t>Soybean straw, at farm/CZ Economic</t>
  </si>
  <si>
    <t>Soybean straw, at farm/DE Economic</t>
  </si>
  <si>
    <t>Soybean straw, at farm/ES Economic</t>
  </si>
  <si>
    <t>Soybean straw, at farm/FR Economic</t>
  </si>
  <si>
    <t>Soybean straw, at farm/GR Economic</t>
  </si>
  <si>
    <t>Soybean straw, at farm/HU Economic</t>
  </si>
  <si>
    <t>Soybean straw, at farm/IN Economic</t>
  </si>
  <si>
    <t>Soybean straw, at farm/IT Economic</t>
  </si>
  <si>
    <t>Soybean straw, at farm/JP Economic</t>
  </si>
  <si>
    <t>Soybean straw, at farm/MX Economic</t>
  </si>
  <si>
    <t>Soybean straw, at farm/PL Economic</t>
  </si>
  <si>
    <t>Soybean straw, at farm/PY Economic</t>
  </si>
  <si>
    <t>Soybean straw, at farm/RO Economic</t>
  </si>
  <si>
    <t>Soybean straw, at farm/RU Economic</t>
  </si>
  <si>
    <t>Soybean straw, at farm/SI Economic</t>
  </si>
  <si>
    <t>Soybean straw, at farm/SK Economic</t>
  </si>
  <si>
    <t>Soybean straw, at farm/TR Economic</t>
  </si>
  <si>
    <t>Soybean straw, at farm/UA Economic</t>
  </si>
  <si>
    <t>Soybean straw, at farm/US Economic</t>
  </si>
  <si>
    <t>Soybean straw, at farm/VN Economic</t>
  </si>
  <si>
    <t>Soybeans, at farm/AR Economic</t>
  </si>
  <si>
    <t>Soybeans, at farm/AT Economic</t>
  </si>
  <si>
    <t>Soybeans, at farm/BG Economic</t>
  </si>
  <si>
    <t>Soybeans, at farm/BR Economic</t>
  </si>
  <si>
    <t>Soybeans, at farm/CA Economic</t>
  </si>
  <si>
    <t>Soybeans, at farm/CH Economic</t>
  </si>
  <si>
    <t>Soybeans, at farm/CN Economic</t>
  </si>
  <si>
    <t>Soybeans, at farm/CZ Economic</t>
  </si>
  <si>
    <t>Soybeans, at farm/DE Economic</t>
  </si>
  <si>
    <t>Soybeans, at farm/ES Economic</t>
  </si>
  <si>
    <t>Soybeans, at farm/FR Economic</t>
  </si>
  <si>
    <t>Soybeans, at farm/GR Economic</t>
  </si>
  <si>
    <t>Soybeans, at farm/HU Economic</t>
  </si>
  <si>
    <t>Soybeans, at farm/IN Economic</t>
  </si>
  <si>
    <t>Soybeans, at farm/IT Economic</t>
  </si>
  <si>
    <t>Soybeans, at farm/JP Economic</t>
  </si>
  <si>
    <t>Soybeans, at farm/MX Economic</t>
  </si>
  <si>
    <t>Soybeans, at farm/PY Economic</t>
  </si>
  <si>
    <t>Soybeans, at farm/RO Economic</t>
  </si>
  <si>
    <t>Soybeans, at farm/RU Economic</t>
  </si>
  <si>
    <t>Soybeans, at farm/SI Economic</t>
  </si>
  <si>
    <t>Soybeans, at farm/SK Economic</t>
  </si>
  <si>
    <t>Soybeans, at farm/TR Economic</t>
  </si>
  <si>
    <t>Soybeans, at farm/UA Economic</t>
  </si>
  <si>
    <t>Soybeans, at farm/VN Economic</t>
  </si>
  <si>
    <t>Sunflower seed, at farm/AR Economic</t>
  </si>
  <si>
    <t>Sunflower seed, at farm/AT Economic</t>
  </si>
  <si>
    <t>Sunflower seed, at farm/AU Economic</t>
  </si>
  <si>
    <t>Sunflower seed, at farm/BG Economic</t>
  </si>
  <si>
    <t>Sunflower seed, at farm/CA Economic</t>
  </si>
  <si>
    <t>Sunflower seed, at farm/CH Economic</t>
  </si>
  <si>
    <t>Sunflower seed, at farm/CN Economic</t>
  </si>
  <si>
    <t>Sunflower seed, at farm/CZ Economic</t>
  </si>
  <si>
    <t>Sunflower seed, at farm/DE Economic</t>
  </si>
  <si>
    <t>Sunflower seed, at farm/EG Economic</t>
  </si>
  <si>
    <t>Sunflower seed, at farm/ES Economic</t>
  </si>
  <si>
    <t>Sunflower seed, at farm/FR Economic</t>
  </si>
  <si>
    <t>Sunflower seed, at farm/GR Economic</t>
  </si>
  <si>
    <t>Sunflower seed, at farm/HU Economic</t>
  </si>
  <si>
    <t>Sunflower seed, at farm/IN Economic</t>
  </si>
  <si>
    <t>Sunflower seed, at farm/IT Economic</t>
  </si>
  <si>
    <t>Sunflower seed, at farm/PL Economic</t>
  </si>
  <si>
    <t>Sunflower seed, at farm/RO Economic</t>
  </si>
  <si>
    <t>Sunflower seed, at farm/RU Economic</t>
  </si>
  <si>
    <t>Sunflower seed, at farm/SK Economic</t>
  </si>
  <si>
    <t>Sunflower seed, at farm/TR Economic</t>
  </si>
  <si>
    <t>Sunflower seed, at farm/UA Economic</t>
  </si>
  <si>
    <t>Sunflower seed, at farm/US Economic</t>
  </si>
  <si>
    <t>agricultural, plant production, oil-bearing crops, market</t>
  </si>
  <si>
    <t>Groundnuts, shelled, market mix, at regional storage/AR Economic</t>
  </si>
  <si>
    <t>Groundnuts, shelled, market mix, at regional storage/NL Economic</t>
  </si>
  <si>
    <t>Groundnuts, shelled, market mix, at regional storage/RER Economic</t>
  </si>
  <si>
    <t>Groundnuts, shelled, market mix, at regional storage/SD Economic</t>
  </si>
  <si>
    <t>Groundnuts, shelled, market mix, at regional storage/SN Economic</t>
  </si>
  <si>
    <t>Groundnuts, shelled, market mix, at regional storage/UG Economic</t>
  </si>
  <si>
    <t>Groundnuts, shelled, market mix, at regional storage/US Economic</t>
  </si>
  <si>
    <t>Linseed, market mix, at regional storage/BE Economic</t>
  </si>
  <si>
    <t>Linseed, market mix, at regional storage/DE Economic</t>
  </si>
  <si>
    <t>Linseed, market mix, at regional storage/NL Economic</t>
  </si>
  <si>
    <t>Linseed, market mix, at regional storage/RER Economic</t>
  </si>
  <si>
    <t>Linseed, market mix, at regional storage/US Economic</t>
  </si>
  <si>
    <t>Mustard seed, market mix, at regional storage/NL Economic</t>
  </si>
  <si>
    <t>Rapeseed, market mix, at regional storage/AT Economic</t>
  </si>
  <si>
    <t>Rapeseed, market mix, at regional storage/BE Economic</t>
  </si>
  <si>
    <t>Rapeseed, market mix, at regional storage/CA Economic</t>
  </si>
  <si>
    <t>Rapeseed, market mix, at regional storage/CN Economic</t>
  </si>
  <si>
    <t>Rapeseed, market mix, at regional storage/CZ Economic</t>
  </si>
  <si>
    <t>Rapeseed, market mix, at regional storage/DE Economic</t>
  </si>
  <si>
    <t>Rapeseed, market mix, at regional storage/DK Economic</t>
  </si>
  <si>
    <t>Rapeseed, market mix, at regional storage/FR Economic</t>
  </si>
  <si>
    <t>Rapeseed, market mix, at regional storage/GB Economic</t>
  </si>
  <si>
    <t>Rapeseed, market mix, at regional storage/IN Economic</t>
  </si>
  <si>
    <t>Rapeseed, market mix, at regional storage/NL Economic</t>
  </si>
  <si>
    <t>Rapeseed, market mix, at regional storage/PL Economic</t>
  </si>
  <si>
    <t>Rapeseed, market mix, at regional storage/RER Economic</t>
  </si>
  <si>
    <t>Rapeseed, market mix, at regional storage/US Economic</t>
  </si>
  <si>
    <t>Sesame seed, market mix, at regional storage/NL Economic</t>
  </si>
  <si>
    <t>Sunflower seed, market mix, at regional storage/AR Economic</t>
  </si>
  <si>
    <t>Sunflower seed, market mix, at regional storage/BG Economic</t>
  </si>
  <si>
    <t>Sunflower seed, market mix, at regional storage/CN Economic</t>
  </si>
  <si>
    <t>Sunflower seed, market mix, at regional storage/DE Economic</t>
  </si>
  <si>
    <t>Sunflower seed, market mix, at regional storage/ES Economic</t>
  </si>
  <si>
    <t>Sunflower seed, market mix, at regional storage/FR Economic</t>
  </si>
  <si>
    <t>Sunflower seed, market mix, at regional storage/HU Economic</t>
  </si>
  <si>
    <t>Sunflower seed, market mix, at regional storage/IT Economic</t>
  </si>
  <si>
    <t>Sunflower seed, market mix, at regional storage/NL Economic</t>
  </si>
  <si>
    <t>Sunflower seed, market mix, at regional storage/RER Economic</t>
  </si>
  <si>
    <t>Sunflower seed, market mix, at regional storage/RO Economic</t>
  </si>
  <si>
    <t>Sunflower seed, market mix, at regional storage/RU Economic</t>
  </si>
  <si>
    <t>Sunflower seed, market mix, at regional storage/TR Economic</t>
  </si>
  <si>
    <t>Sunflower seed, market mix, at regional storage/UA Economic</t>
  </si>
  <si>
    <t>agricultural, plant production, pulses</t>
  </si>
  <si>
    <t>Beans, dry straw, at farm/AR Economic</t>
  </si>
  <si>
    <t>Beans, dry straw, at farm/CA Economic</t>
  </si>
  <si>
    <t>Beans, dry straw, at farm/ET Economic</t>
  </si>
  <si>
    <t>Beans, dry straw, at farm/FR Economic</t>
  </si>
  <si>
    <t>Beans, dry straw, at farm/GR Economic</t>
  </si>
  <si>
    <t>Beans, dry straw, at farm/IE Economic</t>
  </si>
  <si>
    <t>Beans, dry straw, at farm/IT Economic</t>
  </si>
  <si>
    <t>Beans, dry straw, at farm/NL Economic</t>
  </si>
  <si>
    <t>Beans, dry straw, at farm/PL Economic</t>
  </si>
  <si>
    <t>Beans, dry straw, at farm/RO Economic</t>
  </si>
  <si>
    <t>Beans, dry straw, at farm/US Economic</t>
  </si>
  <si>
    <t>Beans, dry straw, at farm/ZA Economic</t>
  </si>
  <si>
    <t>Beans, dry, at farm/AR Economic</t>
  </si>
  <si>
    <t>Beans, dry, at farm/CA Economic</t>
  </si>
  <si>
    <t>Beans, dry, at farm/ET Economic</t>
  </si>
  <si>
    <t>Beans, dry, at farm/FR Economic</t>
  </si>
  <si>
    <t>Beans, dry, at farm/GR Economic</t>
  </si>
  <si>
    <t>Beans, dry, at farm/IE Economic</t>
  </si>
  <si>
    <t>Beans, dry, at farm/IT Economic</t>
  </si>
  <si>
    <t>Beans, dry, at farm/NL Economic</t>
  </si>
  <si>
    <t>Beans, dry, at farm/PL Economic</t>
  </si>
  <si>
    <t>Beans, dry, at farm/RO Economic</t>
  </si>
  <si>
    <t>Beans, dry, at farm/US Economic</t>
  </si>
  <si>
    <t>Beans, dry, at farm/ZA Economic</t>
  </si>
  <si>
    <t>Broad beans, at farm/AU Economic</t>
  </si>
  <si>
    <t>Broad beans, at farm/DE Economic</t>
  </si>
  <si>
    <t>Broad beans, at farm/FR Economic</t>
  </si>
  <si>
    <t>Broad beans, at farm/GB Economic</t>
  </si>
  <si>
    <t>Broad beans, at farm/IT Economic</t>
  </si>
  <si>
    <t>Broad beans, horse beans, dry straw, at farm/AU Economic</t>
  </si>
  <si>
    <t>Broad beans, horse beans, dry straw, at farm/DE Economic</t>
  </si>
  <si>
    <t>Broad beans, horse beans, dry straw, at farm/FR Economic</t>
  </si>
  <si>
    <t>Broad beans, horse beans, dry straw, at farm/GB Economic</t>
  </si>
  <si>
    <t>Broad beans, horse beans, dry straw, at farm/IT Economic</t>
  </si>
  <si>
    <t>Chick peas straw, at farm/AR Economic</t>
  </si>
  <si>
    <t>Chick peas straw, at farm/AU Economic</t>
  </si>
  <si>
    <t>Chick peas straw, at farm/IN Economic</t>
  </si>
  <si>
    <t>Chick peas straw, at farm/RU Economic</t>
  </si>
  <si>
    <t>Chick peas straw, at farm/TR Economic</t>
  </si>
  <si>
    <t>Chick peas straw, at farm/US Economic</t>
  </si>
  <si>
    <t>Chick peas, at farm/AR Economic</t>
  </si>
  <si>
    <t>Chick peas, at farm/AU Economic</t>
  </si>
  <si>
    <t>Chick peas, at farm/IN Economic</t>
  </si>
  <si>
    <t>Chick peas, at farm/RU Economic</t>
  </si>
  <si>
    <t>Chick peas, at farm/TR Economic</t>
  </si>
  <si>
    <t>Chick peas, at farm/US Economic</t>
  </si>
  <si>
    <t>Lentils straw, at farm/AU Economic</t>
  </si>
  <si>
    <t>Lentils straw, at farm/CA Economic</t>
  </si>
  <si>
    <t>Lentils, at farm/AU Economic</t>
  </si>
  <si>
    <t>Lentils, at farm/CA Economic</t>
  </si>
  <si>
    <t>Lupins straw, at farm/AU Economic</t>
  </si>
  <si>
    <t>Lupins straw, at farm/DE Economic</t>
  </si>
  <si>
    <t>Lupins straw, at farm/PL Economic</t>
  </si>
  <si>
    <t>Lupins, at farm/AU Economic</t>
  </si>
  <si>
    <t>Lupins, at farm/DE Economic</t>
  </si>
  <si>
    <t>Lupins, at farm/PL Economic</t>
  </si>
  <si>
    <t>Peas, dry straw, at farm/AT Economic</t>
  </si>
  <si>
    <t>Peas, dry straw, at farm/AU Economic</t>
  </si>
  <si>
    <t>Peas, dry straw, at farm/BE Economic</t>
  </si>
  <si>
    <t>Peas, dry straw, at farm/BG Economic</t>
  </si>
  <si>
    <t>Peas, dry straw, at farm/CA Economic</t>
  </si>
  <si>
    <t>Peas, dry straw, at farm/CH Economic</t>
  </si>
  <si>
    <t>Peas, dry straw, at farm/CN Economic</t>
  </si>
  <si>
    <t>Peas, dry straw, at farm/CZ Economic</t>
  </si>
  <si>
    <t>Peas, dry straw, at farm/DE Economic</t>
  </si>
  <si>
    <t>Peas, dry straw, at farm/DK Economic</t>
  </si>
  <si>
    <t>Peas, dry straw, at farm/EE Economic</t>
  </si>
  <si>
    <t>Peas, dry straw, at farm/ES Economic</t>
  </si>
  <si>
    <t>Peas, dry straw, at farm/FI Economic</t>
  </si>
  <si>
    <t>Peas, dry straw, at farm/FR Economic</t>
  </si>
  <si>
    <t>Peas, dry straw, at farm/GB Economic</t>
  </si>
  <si>
    <t>Peas, dry straw, at farm/GR Economic</t>
  </si>
  <si>
    <t>Peas, dry straw, at farm/HU Economic</t>
  </si>
  <si>
    <t>Peas, dry straw, at farm/IE Economic</t>
  </si>
  <si>
    <t>Peas, dry straw, at farm/IT Economic</t>
  </si>
  <si>
    <t>Peas, dry straw, at farm/LT Economic</t>
  </si>
  <si>
    <t>Peas, dry straw, at farm/LV Economic</t>
  </si>
  <si>
    <t>Peas, dry straw, at farm/NL Economic</t>
  </si>
  <si>
    <t>Peas, dry straw, at farm/PL Economic</t>
  </si>
  <si>
    <t>Peas, dry straw, at farm/RO Economic</t>
  </si>
  <si>
    <t>Peas, dry straw, at farm/RU Economic</t>
  </si>
  <si>
    <t>Peas, dry straw, at farm/SE Economic</t>
  </si>
  <si>
    <t>Peas, dry straw, at farm/SI Economic</t>
  </si>
  <si>
    <t>Peas, dry straw, at farm/SK Economic</t>
  </si>
  <si>
    <t>Peas, dry straw, at farm/UA Economic</t>
  </si>
  <si>
    <t>Peas, dry straw, at farm/US Economic</t>
  </si>
  <si>
    <t>Peas, dry, at farm/AT Economic</t>
  </si>
  <si>
    <t>Peas, dry, at farm/AU Economic</t>
  </si>
  <si>
    <t>Peas, dry, at farm/BE Economic</t>
  </si>
  <si>
    <t>Peas, dry, at farm/BG Economic</t>
  </si>
  <si>
    <t>Peas, dry, at farm/CA Economic</t>
  </si>
  <si>
    <t>Peas, dry, at farm/CH Economic</t>
  </si>
  <si>
    <t>Peas, dry, at farm/CN Economic</t>
  </si>
  <si>
    <t>Peas, dry, at farm/CZ Economic</t>
  </si>
  <si>
    <t>Peas, dry, at farm/DE Economic</t>
  </si>
  <si>
    <t>Peas, dry, at farm/DK Economic</t>
  </si>
  <si>
    <t>Peas, dry, at farm/EE Economic</t>
  </si>
  <si>
    <t>Peas, dry, at farm/ES Economic</t>
  </si>
  <si>
    <t>Peas, dry, at farm/FI Economic</t>
  </si>
  <si>
    <t>Peas, dry, at farm/FR Economic</t>
  </si>
  <si>
    <t>Peas, dry, at farm/GB Economic</t>
  </si>
  <si>
    <t>Peas, dry, at farm/GR Economic</t>
  </si>
  <si>
    <t>Peas, dry, at farm/HU Economic</t>
  </si>
  <si>
    <t>Peas, dry, at farm/IE Economic</t>
  </si>
  <si>
    <t>Peas, dry, at farm/IT Economic</t>
  </si>
  <si>
    <t>Peas, dry, at farm/LT Economic</t>
  </si>
  <si>
    <t>Peas, dry, at farm/LV Economic</t>
  </si>
  <si>
    <t>Peas, dry, at farm/NL Economic</t>
  </si>
  <si>
    <t>Peas, dry, at farm/PL Economic</t>
  </si>
  <si>
    <t>Peas, dry, at farm/RO Economic</t>
  </si>
  <si>
    <t>Peas, dry, at farm/RU Economic</t>
  </si>
  <si>
    <t>Peas, dry, at farm/SE Economic</t>
  </si>
  <si>
    <t>Peas, dry, at farm/SI Economic</t>
  </si>
  <si>
    <t>Peas, dry, at farm/SK Economic</t>
  </si>
  <si>
    <t>Peas, dry, at farm/UA Economic</t>
  </si>
  <si>
    <t>Peas, dry, at farm/US Economic</t>
  </si>
  <si>
    <t>Pigeon peas straw, at farm/IN Economic</t>
  </si>
  <si>
    <t>Pigeon peas, at farm/IN Economic</t>
  </si>
  <si>
    <t>agricultural, plant production, pulses, market</t>
  </si>
  <si>
    <t>Beans, dry, market mix, at regional storage/NL Economic</t>
  </si>
  <si>
    <t>Beans, dry, market mix, at regional storage/RER Economic</t>
  </si>
  <si>
    <t>Beans, dry, market mix, at regional storage/US Economic</t>
  </si>
  <si>
    <t>Broad bean, market mix, at regional storage/NL Economic</t>
  </si>
  <si>
    <t>Chick peas, market mix, at regional storage/NL Economic</t>
  </si>
  <si>
    <t>Peas, dry, market mix, at regional storage/DE Economic</t>
  </si>
  <si>
    <t>Peas, dry, market mix, at regional storage/NL Economic</t>
  </si>
  <si>
    <t>Peas, dry, market mix, at regional storage/RER Economic</t>
  </si>
  <si>
    <t>Peas, dry, market mix, at regional storage/US Economic</t>
  </si>
  <si>
    <t>agricultural, plant production, roots and tubers</t>
  </si>
  <si>
    <t>Cassava, at farm/BR Economic</t>
  </si>
  <si>
    <t>Cassava, at farm/IN Economic</t>
  </si>
  <si>
    <t>Cassava, at farm/TH Economic</t>
  </si>
  <si>
    <t>Cassava, at farm/VN Economic</t>
  </si>
  <si>
    <t>Potatoes, at farm/AT Economic</t>
  </si>
  <si>
    <t>Potatoes, at farm/BE Economic</t>
  </si>
  <si>
    <t>Potatoes, at farm/BG Economic</t>
  </si>
  <si>
    <t>Potatoes, at farm/CA Economic</t>
  </si>
  <si>
    <t>Potatoes, at farm/CH Economic</t>
  </si>
  <si>
    <t>Potatoes, at farm/CN Economic</t>
  </si>
  <si>
    <t>Potatoes, at farm/CY Economic</t>
  </si>
  <si>
    <t>Potatoes, at farm/CZ Economic</t>
  </si>
  <si>
    <t>Potatoes, at farm/DE Economic</t>
  </si>
  <si>
    <t>Potatoes, at farm/DK Economic</t>
  </si>
  <si>
    <t>Potatoes, at farm/EE Economic</t>
  </si>
  <si>
    <t>Potatoes, at farm/EG Economic</t>
  </si>
  <si>
    <t>Potatoes, at farm/ES Economic</t>
  </si>
  <si>
    <t>Potatoes, at farm/FI Economic</t>
  </si>
  <si>
    <t>Potatoes, at farm/FR Economic</t>
  </si>
  <si>
    <t>Potatoes, at farm/GB Economic</t>
  </si>
  <si>
    <t>Potatoes, at farm/GR Economic</t>
  </si>
  <si>
    <t>Potatoes, at farm/HU Economic</t>
  </si>
  <si>
    <t>Potatoes, at farm/IE Economic</t>
  </si>
  <si>
    <t>Potatoes, at farm/IN Economic</t>
  </si>
  <si>
    <t>Potatoes, at farm/IT Economic</t>
  </si>
  <si>
    <t>Potatoes, at farm/LT Economic</t>
  </si>
  <si>
    <t>Potatoes, at farm/LV Economic</t>
  </si>
  <si>
    <t>Potatoes, at farm/NL Economic</t>
  </si>
  <si>
    <t>Potatoes, at farm/NO Economic</t>
  </si>
  <si>
    <t>Potatoes, at farm/PL Economic</t>
  </si>
  <si>
    <t>Potatoes, at farm/PT Economic</t>
  </si>
  <si>
    <t>Potatoes, at farm/RO Economic</t>
  </si>
  <si>
    <t>Potatoes, at farm/RU Economic</t>
  </si>
  <si>
    <t>Potatoes, at farm/SE Economic</t>
  </si>
  <si>
    <t>Potatoes, at farm/SI Economic</t>
  </si>
  <si>
    <t>Potatoes, at farm/SK Economic</t>
  </si>
  <si>
    <t>Potatoes, at farm/TR Economic</t>
  </si>
  <si>
    <t>Potatoes, at farm/US Economic</t>
  </si>
  <si>
    <t>agricultural, plant production, roots and tubers, market</t>
  </si>
  <si>
    <t>Cassava root, dried, market mix, at regional storage/NL Economic</t>
  </si>
  <si>
    <t>Potatoes, market mix, at regional storage/DE Economic</t>
  </si>
  <si>
    <t>Potatoes, market mix, at regional storage/NL Economic</t>
  </si>
  <si>
    <t>Potatoes, market mix, at regional storage/RER Economic</t>
  </si>
  <si>
    <t>Potatoes, market mix, at regional storage/US Economic</t>
  </si>
  <si>
    <t>agricultural, plant production, roughhage</t>
  </si>
  <si>
    <t>Fodder beet, at farm/NL Economic</t>
  </si>
  <si>
    <t>Grass, at beef farm/IE Economic</t>
  </si>
  <si>
    <t>Grass, at dairy farm/NL Economic</t>
  </si>
  <si>
    <t>Lucerne, at farm/ES Economic</t>
  </si>
  <si>
    <t>Lucerne, at farm/IT Economic</t>
  </si>
  <si>
    <t>agricultural, plant production, sugar crops</t>
  </si>
  <si>
    <t>Sugar beet, at farm/AT Economic</t>
  </si>
  <si>
    <t>Sugar beet, at farm/BE Economic</t>
  </si>
  <si>
    <t>Sugar beet, at farm/CH Economic</t>
  </si>
  <si>
    <t>Sugar beet, at farm/CZ Economic</t>
  </si>
  <si>
    <t>Sugar beet, at farm/DE Economic</t>
  </si>
  <si>
    <t>Sugar beet, at farm/DK Economic</t>
  </si>
  <si>
    <t>Sugar beet, at farm/ES Economic</t>
  </si>
  <si>
    <t>Sugar beet, at farm/FI Economic</t>
  </si>
  <si>
    <t>Sugar beet, at farm/FR Economic</t>
  </si>
  <si>
    <t>Sugar beet, at farm/GB Economic</t>
  </si>
  <si>
    <t>Sugar beet, at farm/HU Economic</t>
  </si>
  <si>
    <t>Sugar beet, at farm/IT Economic</t>
  </si>
  <si>
    <t>Sugar beet, at farm/LT Economic</t>
  </si>
  <si>
    <t>Sugar beet, at farm/NL Economic</t>
  </si>
  <si>
    <t>Sugar beet, at farm/PL Economic</t>
  </si>
  <si>
    <t>Sugar beet, at farm/RO Economic</t>
  </si>
  <si>
    <t>Sugar beet, at farm/RU Economic</t>
  </si>
  <si>
    <t>Sugar beet, at farm/SE Economic</t>
  </si>
  <si>
    <t>Sugar beet, at farm/UA Economic</t>
  </si>
  <si>
    <t>Sugar beet, at farm/US Economic</t>
  </si>
  <si>
    <t>Sugar cane, at farm/AR Economic</t>
  </si>
  <si>
    <t>Sugar cane, at farm/AU Economic</t>
  </si>
  <si>
    <t>Sugar cane, at farm/BR Economic</t>
  </si>
  <si>
    <t>Sugar cane, at farm/CN Economic</t>
  </si>
  <si>
    <t>Sugar cane, at farm/CO Economic</t>
  </si>
  <si>
    <t>Sugar cane, at farm/ID Economic</t>
  </si>
  <si>
    <t>Sugar cane, at farm/IN Economic</t>
  </si>
  <si>
    <t>Sugar cane, at farm/MX Economic</t>
  </si>
  <si>
    <t>Sugar cane, at farm/PK Economic</t>
  </si>
  <si>
    <t>Sugar cane, at farm/SD Economic</t>
  </si>
  <si>
    <t>Sugar cane, at farm/TH Economic</t>
  </si>
  <si>
    <t>Sugar cane, at farm/US Economic</t>
  </si>
  <si>
    <t>agricultural, plant production, sugar crops, market</t>
  </si>
  <si>
    <t>Sugar beet, market mix, at regional storage/AT Economic</t>
  </si>
  <si>
    <t>Sugar beet, market mix, at regional storage/BE Economic</t>
  </si>
  <si>
    <t>Sugar beet, market mix, at regional storage/DE Economic</t>
  </si>
  <si>
    <t>Sugar beet, market mix, at regional storage/ES Economic</t>
  </si>
  <si>
    <t>Sugar beet, market mix, at regional storage/FR Economic</t>
  </si>
  <si>
    <t>Sugar beet, market mix, at regional storage/GB Economic</t>
  </si>
  <si>
    <t>Sugar beet, market mix, at regional storage/IT Economic</t>
  </si>
  <si>
    <t>Sugar beet, market mix, at regional storage/NL Economic</t>
  </si>
  <si>
    <t>Sugar beet, market mix, at regional storage/PL Economic</t>
  </si>
  <si>
    <t>Sugar beet, market mix, at regional storage/RU Economic</t>
  </si>
  <si>
    <t>Sugar beet, market mix, at regional storage/US Economic</t>
  </si>
  <si>
    <t>Sugar cane, market mix, at regional storage/AU Economic</t>
  </si>
  <si>
    <t>Sugar cane, market mix, at regional storage/BR Economic</t>
  </si>
  <si>
    <t>Sugar cane, market mix, at regional storage/IN Economic</t>
  </si>
  <si>
    <t>Sugar cane, market mix, at regional storage/MX Economic</t>
  </si>
  <si>
    <t>Sugar cane, market mix, at regional storage/PK Economic</t>
  </si>
  <si>
    <t>Sugar cane, market mix, at regional storage/SD Economic</t>
  </si>
  <si>
    <t>Sugar cane, market mix, at regional storage/TH Economic</t>
  </si>
  <si>
    <t>Sugar cane, market mix, at regional storage/US Economic</t>
  </si>
  <si>
    <t>agricultural, plant production, tobacco and rubber</t>
  </si>
  <si>
    <t>Chicory roots, at farm/BE Economic</t>
  </si>
  <si>
    <t>Chicory roots, at farm/NL Economic</t>
  </si>
  <si>
    <t>agricultural, plant production, vegetables</t>
  </si>
  <si>
    <t>Beans, green, at farm/DE Economic</t>
  </si>
  <si>
    <t>Beans, green, at farm/EG Economic</t>
  </si>
  <si>
    <t>Beans, green, at farm/ES Economic</t>
  </si>
  <si>
    <t>Beans, green, at farm/FR Economic</t>
  </si>
  <si>
    <t>Beans, green, at farm/KE Economic</t>
  </si>
  <si>
    <t>Beans, green, at farm/MA Economic</t>
  </si>
  <si>
    <t>Beans, green, at farm/NL Economic</t>
  </si>
  <si>
    <t>Cabbages, at farm/ES Economic</t>
  </si>
  <si>
    <t>Cabbages, at farm/NL Economic</t>
  </si>
  <si>
    <t>Carrots and turnips, at farm/BE Economic</t>
  </si>
  <si>
    <t>Carrots and turnips, at farm/NL Economic</t>
  </si>
  <si>
    <t>Cauliflowers and broccoli, at farm/ES Economic</t>
  </si>
  <si>
    <t>Cauliflowers and broccoli, at farm/FR Economic</t>
  </si>
  <si>
    <t>Cauliflowers and broccoli, at farm/NL Economic</t>
  </si>
  <si>
    <t>Onions, dry, at farm/FR Economic</t>
  </si>
  <si>
    <t>Peas, green, at farm/BE Economic</t>
  </si>
  <si>
    <t>Peas, green, at farm/DE Economic</t>
  </si>
  <si>
    <t>Peas, green, at farm/EG Economic</t>
  </si>
  <si>
    <t>Peas, green, at farm/FR Economic</t>
  </si>
  <si>
    <t>Peas, green, at farm/GB Economic</t>
  </si>
  <si>
    <t>Peas, green, at farm/NL Economic</t>
  </si>
  <si>
    <t>Peas, green, at farm/ZA Economic</t>
  </si>
  <si>
    <t>Spinach, at farm/BE Economic</t>
  </si>
  <si>
    <t>Spinach, at farm/NL Economic</t>
  </si>
  <si>
    <t>agricultural, plant production, vegetables, market</t>
  </si>
  <si>
    <t>Beans, green, market mix, at regional storage/NL Economic</t>
  </si>
  <si>
    <t>Peas, green, market mix, at regional storage/NL Economic</t>
  </si>
  <si>
    <t>agricultural, plant seeds</t>
  </si>
  <si>
    <t>Cotton lint, seed, at farm/US-AL Economic</t>
  </si>
  <si>
    <t>Cotton lint, seed, at farm/US-AR Economic</t>
  </si>
  <si>
    <t>Cotton lint, seed, at farm/US-AZ Economic</t>
  </si>
  <si>
    <t>Cotton lint, seed, at farm/US-CA Economic</t>
  </si>
  <si>
    <t>Cotton lint, seed, at farm/US-GA Economic</t>
  </si>
  <si>
    <t>Cotton lint, seed, at farm/US-LA Economic</t>
  </si>
  <si>
    <t>Cotton lint, seed, at farm/US-MO Economic</t>
  </si>
  <si>
    <t>Cotton lint, seed, at farm/US-MS Economic</t>
  </si>
  <si>
    <t>Cotton lint, seed, at farm/US-NC Economic</t>
  </si>
  <si>
    <t>Cotton lint, seed, at farm/US-SC Economic</t>
  </si>
  <si>
    <t>Cotton lint, seed, at farm/US-TN Economic</t>
  </si>
  <si>
    <t>Cotton lint, seed, at farm/US-TX Economic</t>
  </si>
  <si>
    <t>Cottonseed, seed, at farm/US-AL Economic</t>
  </si>
  <si>
    <t>Cottonseed, seed, at farm/US-AR Economic</t>
  </si>
  <si>
    <t>Cottonseed, seed, at farm/US-AZ Economic</t>
  </si>
  <si>
    <t>Cottonseed, seed, at farm/US-CA Economic</t>
  </si>
  <si>
    <t>Cottonseed, seed, at farm/US-GA Economic</t>
  </si>
  <si>
    <t>Cottonseed, seed, at farm/US-LA Economic</t>
  </si>
  <si>
    <t>Cottonseed, seed, at farm/US-MO Economic</t>
  </si>
  <si>
    <t>Cottonseed, seed, at farm/US-MS Economic</t>
  </si>
  <si>
    <t>Cottonseed, seed, at farm/US-NC Economic</t>
  </si>
  <si>
    <t>Cottonseed, seed, at farm/US-SC Economic</t>
  </si>
  <si>
    <t>Cottonseed, seed, at farm/US-TN Economic</t>
  </si>
  <si>
    <t>Cottonseed, seed, at farm/US-TX Economic</t>
  </si>
  <si>
    <t>Fodder beet, seed, at farm/NL Economic</t>
  </si>
  <si>
    <t>Groundnuts, seed, with shell, at farm/US-AL Economic</t>
  </si>
  <si>
    <t>Groundnuts, seed, with shell, at farm/US-FL Economic</t>
  </si>
  <si>
    <t>Groundnuts, seed, with shell, at farm/US-GA Economic</t>
  </si>
  <si>
    <t>Groundnuts, seed, with shell, at farm/US-NC Economic</t>
  </si>
  <si>
    <t>Groundnuts, seed, with shell, at farm/US-TX Economic</t>
  </si>
  <si>
    <t>Lucerne, seed, at farm/ES Economic</t>
  </si>
  <si>
    <t>Lucerne, seed, at farm/IT Economic</t>
  </si>
  <si>
    <t>Maize, seed, at farm/US-CO Economic</t>
  </si>
  <si>
    <t>Maize, seed, at farm/US-GA Economic</t>
  </si>
  <si>
    <t>Maize, seed, at farm/US-IA Economic</t>
  </si>
  <si>
    <t>Maize, seed, at farm/US-IL Economic</t>
  </si>
  <si>
    <t>Maize, seed, at farm/US-IN Economic</t>
  </si>
  <si>
    <t>Maize, seed, at farm/US-KS Economic</t>
  </si>
  <si>
    <t>Maize, seed, at farm/US-KY Economic</t>
  </si>
  <si>
    <t>Maize, seed, at farm/US-MI Economic</t>
  </si>
  <si>
    <t>Maize, seed, at farm/US-MN Economic</t>
  </si>
  <si>
    <t>Maize, seed, at farm/US-MO Economic</t>
  </si>
  <si>
    <t>Maize, seed, at farm/US-NC Economic</t>
  </si>
  <si>
    <t>Maize, seed, at farm/US-ND Economic</t>
  </si>
  <si>
    <t>Maize, seed, at farm/US-NE Economic</t>
  </si>
  <si>
    <t>Maize, seed, at farm/US-NY Economic</t>
  </si>
  <si>
    <t>Maize, seed, at farm/US-OH Economic</t>
  </si>
  <si>
    <t>Maize, seed, at farm/US-PA Economic</t>
  </si>
  <si>
    <t>Maize, seed, at farm/US-SC Economic</t>
  </si>
  <si>
    <t>Maize, seed, at farm/US-SD Economic</t>
  </si>
  <si>
    <t>Maize, seed, at farm/US-TX Economic</t>
  </si>
  <si>
    <t>Maize, seed, at farm/US-WI Economic</t>
  </si>
  <si>
    <t>Oat grain, seed, at farm/US-KS Economic</t>
  </si>
  <si>
    <t>Oat grain, seed, at farm/US-MI Economic</t>
  </si>
  <si>
    <t>Oat grain, seed, at farm/US-MN Economic</t>
  </si>
  <si>
    <t>Oat grain, seed, at farm/US-ND Economic</t>
  </si>
  <si>
    <t>Oat grain, seed, at farm/US-NE Economic</t>
  </si>
  <si>
    <t>Oat grain, seed, at farm/US-NY Economic</t>
  </si>
  <si>
    <t>Oat grain, seed, at farm/US-PA Economic</t>
  </si>
  <si>
    <t>Oat grain, seed, at farm/US-SD Economic</t>
  </si>
  <si>
    <t>Oat grain, seed, at farm/US-WI Economic</t>
  </si>
  <si>
    <t>Oat straw, seed, at farm/US-KS Economic</t>
  </si>
  <si>
    <t>Oat straw, seed, at farm/US-MI Economic</t>
  </si>
  <si>
    <t>Oat straw, seed, at farm/US-MN Economic</t>
  </si>
  <si>
    <t>Oat straw, seed, at farm/US-ND Economic</t>
  </si>
  <si>
    <t>Oat straw, seed, at farm/US-NE Economic</t>
  </si>
  <si>
    <t>Oat straw, seed, at farm/US-NY Economic</t>
  </si>
  <si>
    <t>Oat straw, seed, at farm/US-PA Economic</t>
  </si>
  <si>
    <t>Oat straw, seed, at farm/US-SD Economic</t>
  </si>
  <si>
    <t>Oat straw, seed, at farm/US-WI Economic</t>
  </si>
  <si>
    <t>Rice, seed, at farm/US-AR Economic</t>
  </si>
  <si>
    <t>Rice, seed, at farm/US-CA Economic</t>
  </si>
  <si>
    <t>Rice, seed, at farm/US-LA Economic</t>
  </si>
  <si>
    <t>Rice, seed, at farm/US-MO Economic</t>
  </si>
  <si>
    <t>Rice, seed, at farm/US-MS Economic</t>
  </si>
  <si>
    <t>Rice, seed, at farm/US-TX Economic</t>
  </si>
  <si>
    <t>Soybean, seed, at farm/US-AR Economic</t>
  </si>
  <si>
    <t>Soybean, seed, at farm/US-IA Economic</t>
  </si>
  <si>
    <t>Soybean, seed, at farm/US-IL Economic</t>
  </si>
  <si>
    <t>Soybean, seed, at farm/US-IN Economic</t>
  </si>
  <si>
    <t>Soybean, seed, at farm/US-KS Economic</t>
  </si>
  <si>
    <t>Soybean, seed, at farm/US-KY Economic</t>
  </si>
  <si>
    <t>Soybean, seed, at farm/US-LA Economic</t>
  </si>
  <si>
    <t>Soybean, seed, at farm/US-MD Economic</t>
  </si>
  <si>
    <t>Soybean, seed, at farm/US-MI Economic</t>
  </si>
  <si>
    <t>Soybean, seed, at farm/US-MN Economic</t>
  </si>
  <si>
    <t>Soybean, seed, at farm/US-MO Economic</t>
  </si>
  <si>
    <t>Soybean, seed, at farm/US-MS Economic</t>
  </si>
  <si>
    <t>Soybean, seed, at farm/US-NC Economic</t>
  </si>
  <si>
    <t>Soybean, seed, at farm/US-ND Economic</t>
  </si>
  <si>
    <t>Soybean, seed, at farm/US-NE Economic</t>
  </si>
  <si>
    <t>Soybean, seed, at farm/US-OH Economic</t>
  </si>
  <si>
    <t>Soybean, seed, at farm/US-PA Economic</t>
  </si>
  <si>
    <t>Soybean, seed, at farm/US-SD Economic</t>
  </si>
  <si>
    <t>Soybean, seed, at farm/US-TN Economic</t>
  </si>
  <si>
    <t>Soybean, seed, at farm/US-VA Economic</t>
  </si>
  <si>
    <t>Soybean, seed, at farm/US-WI Economic</t>
  </si>
  <si>
    <t>Wheat grain, seed, durum, at farm/US-MT Economic</t>
  </si>
  <si>
    <t>Wheat grain, seed, durum, at farm/US-ND Economic</t>
  </si>
  <si>
    <t>Wheat grain, seed, spring, at farm/US-ID Economic</t>
  </si>
  <si>
    <t>Wheat grain, seed, spring, at farm/US-MN Economic</t>
  </si>
  <si>
    <t>Wheat grain, seed, spring, at farm/US-MT Economic</t>
  </si>
  <si>
    <t>Wheat grain, seed, spring, at farm/US-ND Economic</t>
  </si>
  <si>
    <t>Wheat grain, seed, spring, at farm/US-OR Economic</t>
  </si>
  <si>
    <t>Wheat grain, seed, spring, at farm/US-SD Economic</t>
  </si>
  <si>
    <t>Wheat grain, seed, spring, at farm/US-WA Economic</t>
  </si>
  <si>
    <t>Wheat grain, seed, winter, at farm/US-AR Economic</t>
  </si>
  <si>
    <t>Wheat grain, seed, winter, at farm/US-CO Economic</t>
  </si>
  <si>
    <t>Wheat grain, seed, winter, at farm/US-DE Economic</t>
  </si>
  <si>
    <t>Wheat grain, seed, winter, at farm/US-GA Economic</t>
  </si>
  <si>
    <t>Wheat grain, seed, winter, at farm/US-ID Economic</t>
  </si>
  <si>
    <t>Wheat grain, seed, winter, at farm/US-IL Economic</t>
  </si>
  <si>
    <t>Wheat grain, seed, winter, at farm/US-KS Economic</t>
  </si>
  <si>
    <t>Wheat grain, seed, winter, at farm/US-KY Economic</t>
  </si>
  <si>
    <t>Wheat grain, seed, winter, at farm/US-MI Economic</t>
  </si>
  <si>
    <t>Wheat grain, seed, winter, at farm/US-MN Economic</t>
  </si>
  <si>
    <t>Wheat grain, seed, winter, at farm/US-MO Economic</t>
  </si>
  <si>
    <t>Wheat grain, seed, winter, at farm/US-MS Economic</t>
  </si>
  <si>
    <t>Wheat grain, seed, winter, at farm/US-MT Economic</t>
  </si>
  <si>
    <t>Wheat grain, seed, winter, at farm/US-NC Economic</t>
  </si>
  <si>
    <t>Wheat grain, seed, winter, at farm/US-ND Economic</t>
  </si>
  <si>
    <t>Wheat grain, seed, winter, at farm/US-NE Economic</t>
  </si>
  <si>
    <t>Wheat grain, seed, winter, at farm/US-OH Economic</t>
  </si>
  <si>
    <t>Wheat grain, seed, winter, at farm/US-OK Economic</t>
  </si>
  <si>
    <t>Wheat grain, seed, winter, at farm/US-OR Economic</t>
  </si>
  <si>
    <t>Wheat grain, seed, winter, at farm/US-PA Economic</t>
  </si>
  <si>
    <t>Wheat grain, seed, winter, at farm/US-SD Economic</t>
  </si>
  <si>
    <t>Wheat grain, seed, winter, at farm/US-TX Economic</t>
  </si>
  <si>
    <t>Wheat grain, seed, winter, at farm/US-WA Economic</t>
  </si>
  <si>
    <t>Wheat straw, seed, durum, at farm/US-MT Economic</t>
  </si>
  <si>
    <t>Wheat straw, seed, durum, at farm/US-ND Economic</t>
  </si>
  <si>
    <t>Wheat straw, seed, spring, at farm/US-ID Economic</t>
  </si>
  <si>
    <t>Wheat straw, seed, spring, at farm/US-MN Economic</t>
  </si>
  <si>
    <t>Wheat straw, seed, spring, at farm/US-MT Economic</t>
  </si>
  <si>
    <t>Wheat straw, seed, spring, at farm/US-ND Economic</t>
  </si>
  <si>
    <t>Wheat straw, seed, spring, at farm/US-OR Economic</t>
  </si>
  <si>
    <t>Wheat straw, seed, spring, at farm/US-SD Economic</t>
  </si>
  <si>
    <t>Wheat straw, seed, spring, at farm/US-WA Economic</t>
  </si>
  <si>
    <t>Wheat straw, seed, winter, at farm/US-AR Economic</t>
  </si>
  <si>
    <t>Wheat straw, seed, winter, at farm/US-CO Economic</t>
  </si>
  <si>
    <t>Wheat straw, seed, winter, at farm/US-DE Economic</t>
  </si>
  <si>
    <t>Wheat straw, seed, winter, at farm/US-GA Economic</t>
  </si>
  <si>
    <t>Wheat straw, seed, winter, at farm/US-ID Economic</t>
  </si>
  <si>
    <t>Wheat straw, seed, winter, at farm/US-IL Economic</t>
  </si>
  <si>
    <t>Wheat straw, seed, winter, at farm/US-KS Economic</t>
  </si>
  <si>
    <t>Wheat straw, seed, winter, at farm/US-KY Economic</t>
  </si>
  <si>
    <t>Wheat straw, seed, winter, at farm/US-MI Economic</t>
  </si>
  <si>
    <t>Wheat straw, seed, winter, at farm/US-MN Economic</t>
  </si>
  <si>
    <t>Wheat straw, seed, winter, at farm/US-MO Economic</t>
  </si>
  <si>
    <t>Wheat straw, seed, winter, at farm/US-MS Economic</t>
  </si>
  <si>
    <t>Wheat straw, seed, winter, at farm/US-MT Economic</t>
  </si>
  <si>
    <t>Wheat straw, seed, winter, at farm/US-NC Economic</t>
  </si>
  <si>
    <t>Wheat straw, seed, winter, at farm/US-ND Economic</t>
  </si>
  <si>
    <t>Wheat straw, seed, winter, at farm/US-NE Economic</t>
  </si>
  <si>
    <t>Wheat straw, seed, winter, at farm/US-OH Economic</t>
  </si>
  <si>
    <t>Wheat straw, seed, winter, at farm/US-OK Economic</t>
  </si>
  <si>
    <t>Wheat straw, seed, winter, at farm/US-OR Economic</t>
  </si>
  <si>
    <t>Wheat straw, seed, winter, at farm/US-PA Economic</t>
  </si>
  <si>
    <t>Wheat straw, seed, winter, at farm/US-SD Economic</t>
  </si>
  <si>
    <t>Wheat straw, seed, winter, at farm/US-TX Economic</t>
  </si>
  <si>
    <t>Wheat straw, seed, winter, at farm/US-WA Economic</t>
  </si>
  <si>
    <t>agricultural, start material production, cereals</t>
  </si>
  <si>
    <t>Barley grain, start material, at seed production/AR Economic</t>
  </si>
  <si>
    <t>Barley grain, start material, at seed production/AT Economic</t>
  </si>
  <si>
    <t>Barley grain, start material, at seed production/AU Economic</t>
  </si>
  <si>
    <t>Barley grain, start material, at seed production/BE Economic</t>
  </si>
  <si>
    <t>Barley grain, start material, at seed production/BG Economic</t>
  </si>
  <si>
    <t>Barley grain, start material, at seed production/CA Economic</t>
  </si>
  <si>
    <t>Barley grain, start material, at seed production/CH Economic</t>
  </si>
  <si>
    <t>Barley grain, start material, at seed production/CY Economic</t>
  </si>
  <si>
    <t>Barley grain, start material, at seed production/CZ Economic</t>
  </si>
  <si>
    <t>Barley grain, start material, at seed production/DE Economic</t>
  </si>
  <si>
    <t>Barley grain, start material, at seed production/DK Economic</t>
  </si>
  <si>
    <t>Barley grain, start material, at seed production/EE Economic</t>
  </si>
  <si>
    <t>Barley grain, start material, at seed production/ES Economic</t>
  </si>
  <si>
    <t>Barley grain, start material, at seed production/FI Economic</t>
  </si>
  <si>
    <t>Barley grain, start material, at seed production/FR Economic</t>
  </si>
  <si>
    <t>Barley grain, start material, at seed production/GB Economic</t>
  </si>
  <si>
    <t>Barley grain, start material, at seed production/GR Economic</t>
  </si>
  <si>
    <t>Barley grain, start material, at seed production/HU Economic</t>
  </si>
  <si>
    <t>Barley grain, start material, at seed production/IE Economic</t>
  </si>
  <si>
    <t>Barley grain, start material, at seed production/IT Economic</t>
  </si>
  <si>
    <t>Barley grain, start material, at seed production/LT Economic</t>
  </si>
  <si>
    <t>Barley grain, start material, at seed production/LV Economic</t>
  </si>
  <si>
    <t>Barley grain, start material, at seed production/NL Economic</t>
  </si>
  <si>
    <t>Barley grain, start material, at seed production/NO Economic</t>
  </si>
  <si>
    <t>Barley grain, start material, at seed production/PL Economic</t>
  </si>
  <si>
    <t>Barley grain, start material, at seed production/PT Economic</t>
  </si>
  <si>
    <t>Barley grain, start material, at seed production/RO Economic</t>
  </si>
  <si>
    <t>Barley grain, start material, at seed production/RU Economic</t>
  </si>
  <si>
    <t>Barley grain, start material, at seed production/SE Economic</t>
  </si>
  <si>
    <t>Barley grain, start material, at seed production/SI Economic</t>
  </si>
  <si>
    <t>Barley grain, start material, at seed production/SK Economic</t>
  </si>
  <si>
    <t>Barley grain, start material, at seed production/UA Economic</t>
  </si>
  <si>
    <t>Barley grain, start material, at seed production/US Economic</t>
  </si>
  <si>
    <t>Maize, start material, at seed production/AR Economic</t>
  </si>
  <si>
    <t>Maize, start material, at seed production/AT Economic</t>
  </si>
  <si>
    <t>Maize, start material, at seed production/BE Economic</t>
  </si>
  <si>
    <t>Maize, start material, at seed production/BG Economic</t>
  </si>
  <si>
    <t>Maize, start material, at seed production/BR Economic</t>
  </si>
  <si>
    <t>Maize, start material, at seed production/CA Economic</t>
  </si>
  <si>
    <t>Maize, start material, at seed production/CH Economic</t>
  </si>
  <si>
    <t>Maize, start material, at seed production/CN Economic</t>
  </si>
  <si>
    <t>Maize, start material, at seed production/CZ Economic</t>
  </si>
  <si>
    <t>Maize, start material, at seed production/DE Economic</t>
  </si>
  <si>
    <t>Maize, start material, at seed production/ES Economic</t>
  </si>
  <si>
    <t>Maize, start material, at seed production/FR Economic</t>
  </si>
  <si>
    <t>Maize, start material, at seed production/GR Economic</t>
  </si>
  <si>
    <t>Maize, start material, at seed production/HU Economic</t>
  </si>
  <si>
    <t>Maize, start material, at seed production/ID Economic</t>
  </si>
  <si>
    <t>Maize, start material, at seed production/IN Economic</t>
  </si>
  <si>
    <t>Maize, start material, at seed production/IT Economic</t>
  </si>
  <si>
    <t>Maize, start material, at seed production/LT Economic</t>
  </si>
  <si>
    <t>Maize, start material, at seed production/MX Economic</t>
  </si>
  <si>
    <t>Maize, start material, at seed production/NL Economic</t>
  </si>
  <si>
    <t>Maize, start material, at seed production/PH Economic</t>
  </si>
  <si>
    <t>Maize, start material, at seed production/PK Economic</t>
  </si>
  <si>
    <t>Maize, start material, at seed production/PL Economic</t>
  </si>
  <si>
    <t>Maize, start material, at seed production/PT Economic</t>
  </si>
  <si>
    <t>Maize, start material, at seed production/RO Economic</t>
  </si>
  <si>
    <t>Maize, start material, at seed production/RU Economic</t>
  </si>
  <si>
    <t>Maize, start material, at seed production/SI Economic</t>
  </si>
  <si>
    <t>Maize, start material, at seed production/SK Economic</t>
  </si>
  <si>
    <t>Maize, start material, at seed production/TH Economic</t>
  </si>
  <si>
    <t>Maize, start material, at seed production/TR Economic</t>
  </si>
  <si>
    <t>Maize, start material, at seed production/UA Economic</t>
  </si>
  <si>
    <t>Maize, start material, at seed production/VN Economic</t>
  </si>
  <si>
    <t>Maize, start material, at seed production/ZA Economic</t>
  </si>
  <si>
    <t>Oat grain, start material, at seed production/AT Economic</t>
  </si>
  <si>
    <t>Oat grain, start material, at seed production/BE Economic</t>
  </si>
  <si>
    <t>Oat grain, start material, at seed production/BG Economic</t>
  </si>
  <si>
    <t>Oat grain, start material, at seed production/CA Economic</t>
  </si>
  <si>
    <t>Oat grain, start material, at seed production/CH Economic</t>
  </si>
  <si>
    <t>Oat grain, start material, at seed production/CY Economic</t>
  </si>
  <si>
    <t>Oat grain, start material, at seed production/CZ Economic</t>
  </si>
  <si>
    <t>Oat grain, start material, at seed production/DE Economic</t>
  </si>
  <si>
    <t>Oat grain, start material, at seed production/DK Economic</t>
  </si>
  <si>
    <t>Oat grain, start material, at seed production/EE Economic</t>
  </si>
  <si>
    <t>Oat grain, start material, at seed production/ES Economic</t>
  </si>
  <si>
    <t>Oat grain, start material, at seed production/FI Economic</t>
  </si>
  <si>
    <t>Oat grain, start material, at seed production/FR Economic</t>
  </si>
  <si>
    <t>Oat grain, start material, at seed production/GB Economic</t>
  </si>
  <si>
    <t>Oat grain, start material, at seed production/GR Economic</t>
  </si>
  <si>
    <t>Oat grain, start material, at seed production/HU Economic</t>
  </si>
  <si>
    <t>Oat grain, start material, at seed production/IE Economic</t>
  </si>
  <si>
    <t>Oat grain, start material, at seed production/IT Economic</t>
  </si>
  <si>
    <t>Oat grain, start material, at seed production/LT Economic</t>
  </si>
  <si>
    <t>Oat grain, start material, at seed production/LV Economic</t>
  </si>
  <si>
    <t>Oat grain, start material, at seed production/NL Economic</t>
  </si>
  <si>
    <t>Oat grain, start material, at seed production/NO Economic</t>
  </si>
  <si>
    <t>Oat grain, start material, at seed production/PL Economic</t>
  </si>
  <si>
    <t>Oat grain, start material, at seed production/PT Economic</t>
  </si>
  <si>
    <t>Oat grain, start material, at seed production/RO Economic</t>
  </si>
  <si>
    <t>Oat grain, start material, at seed production/SE Economic</t>
  </si>
  <si>
    <t>Oat grain, start material, at seed production/SI Economic</t>
  </si>
  <si>
    <t>Oat grain, start material, at seed production/SK Economic</t>
  </si>
  <si>
    <t>Oat grain, start material, at seed production/UA Economic</t>
  </si>
  <si>
    <t>Rice, start material, at seed production/AR Economic</t>
  </si>
  <si>
    <t>Rice, start material, at seed production/BG Economic</t>
  </si>
  <si>
    <t>Rice, start material, at seed production/BR Economic</t>
  </si>
  <si>
    <t>Rice, start material, at seed production/CN Economic</t>
  </si>
  <si>
    <t>Rice, start material, at seed production/EG Economic</t>
  </si>
  <si>
    <t>Rice, start material, at seed production/ES Economic</t>
  </si>
  <si>
    <t>Rice, start material, at seed production/FR Economic</t>
  </si>
  <si>
    <t>Rice, start material, at seed production/GR Economic</t>
  </si>
  <si>
    <t>Rice, start material, at seed production/HU Economic</t>
  </si>
  <si>
    <t>Rice, start material, at seed production/IN Economic</t>
  </si>
  <si>
    <t>Rice, start material, at seed production/IT Economic</t>
  </si>
  <si>
    <t>Rice, start material, at seed production/KH Economic</t>
  </si>
  <si>
    <t>Rice, start material, at seed production/MM Economic</t>
  </si>
  <si>
    <t>Rice, start material, at seed production/PK Economic</t>
  </si>
  <si>
    <t>Rice, start material, at seed production/PT Economic</t>
  </si>
  <si>
    <t>Rice, start material, at seed production/RO Economic</t>
  </si>
  <si>
    <t>Rice, start material, at seed production/RU Economic</t>
  </si>
  <si>
    <t>Rice, start material, at seed production/TH Economic</t>
  </si>
  <si>
    <t>Rice, start material, at seed production/TR Economic</t>
  </si>
  <si>
    <t>Rice, start material, at seed production/US Economic</t>
  </si>
  <si>
    <t>Rice, start material, at seed production/UY Economic</t>
  </si>
  <si>
    <t>Rice, start material, at seed production/VN Economic</t>
  </si>
  <si>
    <t>Rye grain, start material, at seed production/AT Economic</t>
  </si>
  <si>
    <t>Rye grain, start material, at seed production/BG Economic</t>
  </si>
  <si>
    <t>Rye grain, start material, at seed production/BY Economic</t>
  </si>
  <si>
    <t>Rye grain, start material, at seed production/CA Economic</t>
  </si>
  <si>
    <t>Rye grain, start material, at seed production/CH Economic</t>
  </si>
  <si>
    <t>Rye grain, start material, at seed production/CZ Economic</t>
  </si>
  <si>
    <t>Rye grain, start material, at seed production/DE Economic</t>
  </si>
  <si>
    <t>Rye grain, start material, at seed production/DK Economic</t>
  </si>
  <si>
    <t>Rye grain, start material, at seed production/EE Economic</t>
  </si>
  <si>
    <t>Rye grain, start material, at seed production/ES Economic</t>
  </si>
  <si>
    <t>Rye grain, start material, at seed production/FI Economic</t>
  </si>
  <si>
    <t>Rye grain, start material, at seed production/FR Economic</t>
  </si>
  <si>
    <t>Rye grain, start material, at seed production/GB Economic</t>
  </si>
  <si>
    <t>Rye grain, start material, at seed production/GR Economic</t>
  </si>
  <si>
    <t>Rye grain, start material, at seed production/HU Economic</t>
  </si>
  <si>
    <t>Rye grain, start material, at seed production/IE Economic</t>
  </si>
  <si>
    <t>Rye grain, start material, at seed production/IT Economic</t>
  </si>
  <si>
    <t>Rye grain, start material, at seed production/LT Economic</t>
  </si>
  <si>
    <t>Rye grain, start material, at seed production/LV Economic</t>
  </si>
  <si>
    <t>Rye grain, start material, at seed production/NL Economic</t>
  </si>
  <si>
    <t>Rye grain, start material, at seed production/NO Economic</t>
  </si>
  <si>
    <t>Rye grain, start material, at seed production/PL Economic</t>
  </si>
  <si>
    <t>Rye grain, start material, at seed production/PT Economic</t>
  </si>
  <si>
    <t>Rye grain, start material, at seed production/RO Economic</t>
  </si>
  <si>
    <t>Rye grain, start material, at seed production/RU Economic</t>
  </si>
  <si>
    <t>Rye grain, start material, at seed production/SE Economic</t>
  </si>
  <si>
    <t>Rye grain, start material, at seed production/SK Economic</t>
  </si>
  <si>
    <t>Rye grain, start material, at seed production/UA Economic</t>
  </si>
  <si>
    <t>Rye grain, start material, at seed production/US Economic</t>
  </si>
  <si>
    <t>Sorghum grain, start material, at seed production/AR Economic</t>
  </si>
  <si>
    <t>Sorghum grain, start material, at seed production/AU Economic</t>
  </si>
  <si>
    <t>Sorghum grain, start material, at seed production/EG Economic</t>
  </si>
  <si>
    <t>Sorghum grain, start material, at seed production/IN Economic</t>
  </si>
  <si>
    <t>Sorghum grain, start material, at seed production/MX Economic</t>
  </si>
  <si>
    <t>Sorghum grain, start material, at seed production/NG Economic</t>
  </si>
  <si>
    <t>Sorghum grain, start material, at seed production/RU Economic</t>
  </si>
  <si>
    <t>Sorghum grain, start material, at seed production/UA Economic</t>
  </si>
  <si>
    <t>Sorghum grain, start material, at seed production/US Economic</t>
  </si>
  <si>
    <t>Sorghum grain, start material, at seed production/ZA Economic</t>
  </si>
  <si>
    <t>Triticale grain, start material, at seed production/AT Economic</t>
  </si>
  <si>
    <t>Triticale grain, start material, at seed production/BE Economic</t>
  </si>
  <si>
    <t>Triticale grain, start material, at seed production/BG Economic</t>
  </si>
  <si>
    <t>Triticale grain, start material, at seed production/CH Economic</t>
  </si>
  <si>
    <t>Triticale grain, start material, at seed production/CZ Economic</t>
  </si>
  <si>
    <t>Triticale grain, start material, at seed production/DE Economic</t>
  </si>
  <si>
    <t>Triticale grain, start material, at seed production/DK Economic</t>
  </si>
  <si>
    <t>Triticale grain, start material, at seed production/EE Economic</t>
  </si>
  <si>
    <t>Triticale grain, start material, at seed production/ES Economic</t>
  </si>
  <si>
    <t>Triticale grain, start material, at seed production/FR Economic</t>
  </si>
  <si>
    <t>Triticale grain, start material, at seed production/GB Economic</t>
  </si>
  <si>
    <t>Triticale grain, start material, at seed production/HU Economic</t>
  </si>
  <si>
    <t>Triticale grain, start material, at seed production/LT Economic</t>
  </si>
  <si>
    <t>Triticale grain, start material, at seed production/LV Economic</t>
  </si>
  <si>
    <t>Triticale grain, start material, at seed production/NL Economic</t>
  </si>
  <si>
    <t>Triticale grain, start material, at seed production/NO Economic</t>
  </si>
  <si>
    <t>Triticale grain, start material, at seed production/PL Economic</t>
  </si>
  <si>
    <t>Triticale grain, start material, at seed production/PT Economic</t>
  </si>
  <si>
    <t>Triticale grain, start material, at seed production/RO Economic</t>
  </si>
  <si>
    <t>Triticale grain, start material, at seed production/SE Economic</t>
  </si>
  <si>
    <t>Triticale grain, start material, at seed production/SI Economic</t>
  </si>
  <si>
    <t>Triticale grain, start material, at seed production/SK Economic</t>
  </si>
  <si>
    <t>Wheat grain, start material, at seed production/AR Economic</t>
  </si>
  <si>
    <t>Wheat grain, start material, at seed production/AT Economic</t>
  </si>
  <si>
    <t>Wheat grain, start material, at seed production/AU Economic</t>
  </si>
  <si>
    <t>Wheat grain, start material, at seed production/BE Economic</t>
  </si>
  <si>
    <t>Wheat grain, start material, at seed production/BG Economic</t>
  </si>
  <si>
    <t>Wheat grain, start material, at seed production/BR Economic</t>
  </si>
  <si>
    <t>Wheat grain, start material, at seed production/CA Economic</t>
  </si>
  <si>
    <t>Wheat grain, start material, at seed production/CH Economic</t>
  </si>
  <si>
    <t>Wheat grain, start material, at seed production/CN Economic</t>
  </si>
  <si>
    <t>Wheat grain, start material, at seed production/CY Economic</t>
  </si>
  <si>
    <t>Wheat grain, start material, at seed production/CZ Economic</t>
  </si>
  <si>
    <t>Wheat grain, start material, at seed production/DE Economic</t>
  </si>
  <si>
    <t>Wheat grain, start material, at seed production/DK Economic</t>
  </si>
  <si>
    <t>Wheat grain, start material, at seed production/EE Economic</t>
  </si>
  <si>
    <t>Wheat grain, start material, at seed production/ES Economic</t>
  </si>
  <si>
    <t>Wheat grain, start material, at seed production/FI Economic</t>
  </si>
  <si>
    <t>Wheat grain, start material, at seed production/FR Economic</t>
  </si>
  <si>
    <t>Wheat grain, start material, at seed production/GB Economic</t>
  </si>
  <si>
    <t>Wheat grain, start material, at seed production/GR Economic</t>
  </si>
  <si>
    <t>Wheat grain, start material, at seed production/HU Economic</t>
  </si>
  <si>
    <t>Wheat grain, start material, at seed production/IE Economic</t>
  </si>
  <si>
    <t>Wheat grain, start material, at seed production/IN Economic</t>
  </si>
  <si>
    <t>Wheat grain, start material, at seed production/IT Economic</t>
  </si>
  <si>
    <t>Wheat grain, start material, at seed production/LT Economic</t>
  </si>
  <si>
    <t>Wheat grain, start material, at seed production/LV Economic</t>
  </si>
  <si>
    <t>Wheat grain, start material, at seed production/MX Economic</t>
  </si>
  <si>
    <t>Wheat grain, start material, at seed production/NL Economic</t>
  </si>
  <si>
    <t>Wheat grain, start material, at seed production/NO Economic</t>
  </si>
  <si>
    <t>Wheat grain, start material, at seed production/PK Economic</t>
  </si>
  <si>
    <t>Wheat grain, start material, at seed production/PL Economic</t>
  </si>
  <si>
    <t>Wheat grain, start material, at seed production/PT Economic</t>
  </si>
  <si>
    <t>Wheat grain, start material, at seed production/RO Economic</t>
  </si>
  <si>
    <t>Wheat grain, start material, at seed production/RU Economic</t>
  </si>
  <si>
    <t>Wheat grain, start material, at seed production/SE Economic</t>
  </si>
  <si>
    <t>Wheat grain, start material, at seed production/SI Economic</t>
  </si>
  <si>
    <t>Wheat grain, start material, at seed production/SK Economic</t>
  </si>
  <si>
    <t>Wheat grain, start material, at seed production/TR Economic</t>
  </si>
  <si>
    <t>Wheat grain, start material, at seed production/UA Economic</t>
  </si>
  <si>
    <t>Wheat grain, start material, at seed production/US Economic</t>
  </si>
  <si>
    <t>agricultural, start material production, oil-bearing crops</t>
  </si>
  <si>
    <t>Groundnuts, with shell, start material, at seed production/AR Economic</t>
  </si>
  <si>
    <t>Groundnuts, with shell, start material, at seed production/AU Economic</t>
  </si>
  <si>
    <t>Groundnuts, with shell, start material, at seed production/BR Economic</t>
  </si>
  <si>
    <t>Groundnuts, with shell, start material, at seed production/CN Economic</t>
  </si>
  <si>
    <t>Groundnuts, with shell, start material, at seed production/EG Economic</t>
  </si>
  <si>
    <t>Groundnuts, with shell, start material, at seed production/ID Economic</t>
  </si>
  <si>
    <t>Groundnuts, with shell, start material, at seed production/IN Economic</t>
  </si>
  <si>
    <t>Groundnuts, with shell, start material, at seed production/MX Economic</t>
  </si>
  <si>
    <t>Groundnuts, with shell, start material, at seed production/SD Economic</t>
  </si>
  <si>
    <t>Groundnuts, with shell, start material, at seed production/SN Economic</t>
  </si>
  <si>
    <t>Groundnuts, with shell, start material, at seed production/TH Economic</t>
  </si>
  <si>
    <t>Groundnuts, with shell, start material, at seed production/TR Economic</t>
  </si>
  <si>
    <t>Groundnuts, with shell, start material, at seed production/UG Economic</t>
  </si>
  <si>
    <t>Groundnuts, with shell, start material, at seed production/VN Economic</t>
  </si>
  <si>
    <t>Groundnuts, with shell, start material, at seed production/ZA Economic</t>
  </si>
  <si>
    <t>Linseed, start material, at seed production/AR Economic</t>
  </si>
  <si>
    <t>Linseed, start material, at seed production/AT Economic</t>
  </si>
  <si>
    <t>Linseed, start material, at seed production/BE Economic</t>
  </si>
  <si>
    <t>Linseed, start material, at seed production/BG Economic</t>
  </si>
  <si>
    <t>Linseed, start material, at seed production/BY Economic</t>
  </si>
  <si>
    <t>Linseed, start material, at seed production/CA Economic</t>
  </si>
  <si>
    <t>Linseed, start material, at seed production/CN Economic</t>
  </si>
  <si>
    <t>Linseed, start material, at seed production/CZ Economic</t>
  </si>
  <si>
    <t>Linseed, start material, at seed production/DE Economic</t>
  </si>
  <si>
    <t>Linseed, start material, at seed production/DK Economic</t>
  </si>
  <si>
    <t>Linseed, start material, at seed production/ES Economic</t>
  </si>
  <si>
    <t>Linseed, start material, at seed production/FR Economic</t>
  </si>
  <si>
    <t>Linseed, start material, at seed production/GB Economic</t>
  </si>
  <si>
    <t>Linseed, start material, at seed production/HU Economic</t>
  </si>
  <si>
    <t>Linseed, start material, at seed production/IN Economic</t>
  </si>
  <si>
    <t>Linseed, start material, at seed production/IT Economic</t>
  </si>
  <si>
    <t>Linseed, start material, at seed production/LT Economic</t>
  </si>
  <si>
    <t>Linseed, start material, at seed production/LV Economic</t>
  </si>
  <si>
    <t>Linseed, start material, at seed production/PL Economic</t>
  </si>
  <si>
    <t>Linseed, start material, at seed production/RO Economic</t>
  </si>
  <si>
    <t>Linseed, start material, at seed production/RU Economic</t>
  </si>
  <si>
    <t>Linseed, start material, at seed production/SE Economic</t>
  </si>
  <si>
    <t>Linseed, start material, at seed production/SK Economic</t>
  </si>
  <si>
    <t>Linseed, start material, at seed production/UA Economic</t>
  </si>
  <si>
    <t>Linseed, start material, at seed production/US Economic</t>
  </si>
  <si>
    <t>Mustard seed, start material, at seed production/CA Economic</t>
  </si>
  <si>
    <t>Mustard seed, start material, at seed production/CZ Economic</t>
  </si>
  <si>
    <t>Mustard seed, start material, at seed production/DE Economic</t>
  </si>
  <si>
    <t>Mustard seed, start material, at seed production/RU Economic</t>
  </si>
  <si>
    <t>Mustard seed, start material, at seed production/UA Economic</t>
  </si>
  <si>
    <t>Rapeseed, start material, at seed production/AR Economic</t>
  </si>
  <si>
    <t>Rapeseed, start material, at seed production/AT Economic</t>
  </si>
  <si>
    <t>Rapeseed, start material, at seed production/AU Economic</t>
  </si>
  <si>
    <t>Rapeseed, start material, at seed production/BE Economic</t>
  </si>
  <si>
    <t>Rapeseed, start material, at seed production/BG Economic</t>
  </si>
  <si>
    <t>Rapeseed, start material, at seed production/CA Economic</t>
  </si>
  <si>
    <t>Rapeseed, start material, at seed production/CH Economic</t>
  </si>
  <si>
    <t>Rapeseed, start material, at seed production/CN Economic</t>
  </si>
  <si>
    <t>Rapeseed, start material, at seed production/CZ Economic</t>
  </si>
  <si>
    <t>Rapeseed, start material, at seed production/DE Economic</t>
  </si>
  <si>
    <t>Rapeseed, start material, at seed production/DK Economic</t>
  </si>
  <si>
    <t>Rapeseed, start material, at seed production/EE Economic</t>
  </si>
  <si>
    <t>Rapeseed, start material, at seed production/ES Economic</t>
  </si>
  <si>
    <t>Rapeseed, start material, at seed production/FI Economic</t>
  </si>
  <si>
    <t>Rapeseed, start material, at seed production/FR Economic</t>
  </si>
  <si>
    <t>Rapeseed, start material, at seed production/GB Economic</t>
  </si>
  <si>
    <t>Rapeseed, start material, at seed production/GR Economic</t>
  </si>
  <si>
    <t>Rapeseed, start material, at seed production/HU Economic</t>
  </si>
  <si>
    <t>Rapeseed, start material, at seed production/IE Economic</t>
  </si>
  <si>
    <t>Rapeseed, start material, at seed production/IN Economic</t>
  </si>
  <si>
    <t>Rapeseed, start material, at seed production/IT Economic</t>
  </si>
  <si>
    <t>Rapeseed, start material, at seed production/LT Economic</t>
  </si>
  <si>
    <t>Rapeseed, start material, at seed production/LV Economic</t>
  </si>
  <si>
    <t>Rapeseed, start material, at seed production/NL Economic</t>
  </si>
  <si>
    <t>Rapeseed, start material, at seed production/NO Economic</t>
  </si>
  <si>
    <t>Rapeseed, start material, at seed production/PL Economic</t>
  </si>
  <si>
    <t>Rapeseed, start material, at seed production/RO Economic</t>
  </si>
  <si>
    <t>Rapeseed, start material, at seed production/RU Economic</t>
  </si>
  <si>
    <t>Rapeseed, start material, at seed production/SE Economic</t>
  </si>
  <si>
    <t>Rapeseed, start material, at seed production/SI Economic</t>
  </si>
  <si>
    <t>Rapeseed, start material, at seed production/SK Economic</t>
  </si>
  <si>
    <t>Rapeseed, start material, at seed production/UA Economic</t>
  </si>
  <si>
    <t>Rapeseed, start material, at seed production/US Economic</t>
  </si>
  <si>
    <t>Sesame seed, start material, at seed production/IN Economic</t>
  </si>
  <si>
    <t>Sesame seed, start material, at seed production/MX Economic</t>
  </si>
  <si>
    <t>Sesame seed, start material, at seed production/PK Economic</t>
  </si>
  <si>
    <t>Sesame seed, start material, at seed production/TR Economic</t>
  </si>
  <si>
    <t>Soybeans, start material, at seed production/AR Economic</t>
  </si>
  <si>
    <t>Soybeans, start material, at seed production/AT Economic</t>
  </si>
  <si>
    <t>Soybeans, start material, at seed production/BG Economic</t>
  </si>
  <si>
    <t>Soybeans, start material, at seed production/BR Economic</t>
  </si>
  <si>
    <t>Soybeans, start material, at seed production/CA Economic</t>
  </si>
  <si>
    <t>Soybeans, start material, at seed production/CH Economic</t>
  </si>
  <si>
    <t>Soybeans, start material, at seed production/CN Economic</t>
  </si>
  <si>
    <t>Soybeans, start material, at seed production/CZ Economic</t>
  </si>
  <si>
    <t>Soybeans, start material, at seed production/DE Economic</t>
  </si>
  <si>
    <t>Soybeans, start material, at seed production/ES Economic</t>
  </si>
  <si>
    <t>Soybeans, start material, at seed production/FR Economic</t>
  </si>
  <si>
    <t>Soybeans, start material, at seed production/GR Economic</t>
  </si>
  <si>
    <t>Soybeans, start material, at seed production/HU Economic</t>
  </si>
  <si>
    <t>Soybeans, start material, at seed production/IN Economic</t>
  </si>
  <si>
    <t>Soybeans, start material, at seed production/IT Economic</t>
  </si>
  <si>
    <t>Soybeans, start material, at seed production/JP Economic</t>
  </si>
  <si>
    <t>Soybeans, start material, at seed production/MX Economic</t>
  </si>
  <si>
    <t>Soybeans, start material, at seed production/PL Economic</t>
  </si>
  <si>
    <t>Soybeans, start material, at seed production/PY Economic</t>
  </si>
  <si>
    <t>Soybeans, start material, at seed production/RO Economic</t>
  </si>
  <si>
    <t>Soybeans, start material, at seed production/RU Economic</t>
  </si>
  <si>
    <t>Soybeans, start material, at seed production/SI Economic</t>
  </si>
  <si>
    <t>Soybeans, start material, at seed production/SK Economic</t>
  </si>
  <si>
    <t>Soybeans, start material, at seed production/TR Economic</t>
  </si>
  <si>
    <t>Soybeans, start material, at seed production/UA Economic</t>
  </si>
  <si>
    <t>Soybeans, start material, at seed production/VN Economic</t>
  </si>
  <si>
    <t>Sunflower seed, start material, at seed production/AR Economic</t>
  </si>
  <si>
    <t>Sunflower seed, start material, at seed production/AT Economic</t>
  </si>
  <si>
    <t>Sunflower seed, start material, at seed production/AU Economic</t>
  </si>
  <si>
    <t>Sunflower seed, start material, at seed production/BG Economic</t>
  </si>
  <si>
    <t>Sunflower seed, start material, at seed production/CA Economic</t>
  </si>
  <si>
    <t>Sunflower seed, start material, at seed production/CH Economic</t>
  </si>
  <si>
    <t>Sunflower seed, start material, at seed production/CN Economic</t>
  </si>
  <si>
    <t>Sunflower seed, start material, at seed production/CZ Economic</t>
  </si>
  <si>
    <t>Sunflower seed, start material, at seed production/DE Economic</t>
  </si>
  <si>
    <t>Sunflower seed, start material, at seed production/EG Economic</t>
  </si>
  <si>
    <t>Sunflower seed, start material, at seed production/ES Economic</t>
  </si>
  <si>
    <t>Sunflower seed, start material, at seed production/FR Economic</t>
  </si>
  <si>
    <t>Sunflower seed, start material, at seed production/GR Economic</t>
  </si>
  <si>
    <t>Sunflower seed, start material, at seed production/HU Economic</t>
  </si>
  <si>
    <t>Sunflower seed, start material, at seed production/IN Economic</t>
  </si>
  <si>
    <t>Sunflower seed, start material, at seed production/IT Economic</t>
  </si>
  <si>
    <t>Sunflower seed, start material, at seed production/PL Economic</t>
  </si>
  <si>
    <t>Sunflower seed, start material, at seed production/RO Economic</t>
  </si>
  <si>
    <t>Sunflower seed, start material, at seed production/RU Economic</t>
  </si>
  <si>
    <t>Sunflower seed, start material, at seed production/SK Economic</t>
  </si>
  <si>
    <t>Sunflower seed, start material, at seed production/TR Economic</t>
  </si>
  <si>
    <t>Sunflower seed, start material, at seed production/UA Economic</t>
  </si>
  <si>
    <t>Sunflower seed, start material, at seed production/US Economic</t>
  </si>
  <si>
    <t>agricultural, start material production, pulses</t>
  </si>
  <si>
    <t>Beans, dry, start material, at seed production/AR Economic</t>
  </si>
  <si>
    <t>Beans, dry, start material, at seed production/CA Economic</t>
  </si>
  <si>
    <t>Beans, dry, start material, at seed production/ET Economic</t>
  </si>
  <si>
    <t>Beans, dry, start material, at seed production/FR Economic</t>
  </si>
  <si>
    <t>Beans, dry, start material, at seed production/GR Economic</t>
  </si>
  <si>
    <t>Beans, dry, start material, at seed production/IE Economic</t>
  </si>
  <si>
    <t>Beans, dry, start material, at seed production/IT Economic</t>
  </si>
  <si>
    <t>Beans, dry, start material, at seed production/NL Economic</t>
  </si>
  <si>
    <t>Beans, dry, start material, at seed production/PL Economic</t>
  </si>
  <si>
    <t>Beans, dry, start material, at seed production/RO Economic</t>
  </si>
  <si>
    <t>Beans, dry, start material, at seed production/US Economic</t>
  </si>
  <si>
    <t>Beans, dry, start material, at seed production/ZA Economic</t>
  </si>
  <si>
    <t>Broad beans, start material, at seed production/AU Economic</t>
  </si>
  <si>
    <t>Broad beans, start material, at seed production/DE Economic</t>
  </si>
  <si>
    <t>Broad beans, start material, at seed production/FR Economic</t>
  </si>
  <si>
    <t>Broad beans, start material, at seed production/GB Economic</t>
  </si>
  <si>
    <t>Broad beans, start material, at seed production/IT Economic</t>
  </si>
  <si>
    <t>Chick peas, start material, at seed production/AR Economic</t>
  </si>
  <si>
    <t>Chick peas, start material, at seed production/AU Economic</t>
  </si>
  <si>
    <t>Chick peas, start material, at seed production/IN Economic</t>
  </si>
  <si>
    <t>Chick peas, start material, at seed production/RU Economic</t>
  </si>
  <si>
    <t>Chick peas, start material, at seed production/TR Economic</t>
  </si>
  <si>
    <t>Chick peas, start material, at seed production/US Economic</t>
  </si>
  <si>
    <t>Lentils, start material, at seed production/AU Economic</t>
  </si>
  <si>
    <t>Lentils, start material, at seed production/CA Economic</t>
  </si>
  <si>
    <t>Lupins, start material, at seed production/AU Economic</t>
  </si>
  <si>
    <t>Lupins, start material, at seed production/DE Economic</t>
  </si>
  <si>
    <t>Lupins, start material, at seed production/PL Economic</t>
  </si>
  <si>
    <t>Peas, dry, start material, at seed production/AT Economic</t>
  </si>
  <si>
    <t>Peas, dry, start material, at seed production/AU Economic</t>
  </si>
  <si>
    <t>Peas, dry, start material, at seed production/BE Economic</t>
  </si>
  <si>
    <t>Peas, dry, start material, at seed production/BG Economic</t>
  </si>
  <si>
    <t>Peas, dry, start material, at seed production/CA Economic</t>
  </si>
  <si>
    <t>Peas, dry, start material, at seed production/CH Economic</t>
  </si>
  <si>
    <t>Peas, dry, start material, at seed production/CN Economic</t>
  </si>
  <si>
    <t>Peas, dry, start material, at seed production/CZ Economic</t>
  </si>
  <si>
    <t>Peas, dry, start material, at seed production/DE Economic</t>
  </si>
  <si>
    <t>Peas, dry, start material, at seed production/DK Economic</t>
  </si>
  <si>
    <t>Peas, dry, start material, at seed production/EE Economic</t>
  </si>
  <si>
    <t>Peas, dry, start material, at seed production/ES Economic</t>
  </si>
  <si>
    <t>Peas, dry, start material, at seed production/FI Economic</t>
  </si>
  <si>
    <t>Peas, dry, start material, at seed production/FR Economic</t>
  </si>
  <si>
    <t>Peas, dry, start material, at seed production/GB Economic</t>
  </si>
  <si>
    <t>Peas, dry, start material, at seed production/GR Economic</t>
  </si>
  <si>
    <t>Peas, dry, start material, at seed production/HU Economic</t>
  </si>
  <si>
    <t>Peas, dry, start material, at seed production/IE Economic</t>
  </si>
  <si>
    <t>Peas, dry, start material, at seed production/IT Economic</t>
  </si>
  <si>
    <t>Peas, dry, start material, at seed production/LT Economic</t>
  </si>
  <si>
    <t>Peas, dry, start material, at seed production/LV Economic</t>
  </si>
  <si>
    <t>Peas, dry, start material, at seed production/NL Economic</t>
  </si>
  <si>
    <t>Peas, dry, start material, at seed production/PL Economic</t>
  </si>
  <si>
    <t>Peas, dry, start material, at seed production/RO Economic</t>
  </si>
  <si>
    <t>Peas, dry, start material, at seed production/RU Economic</t>
  </si>
  <si>
    <t>Peas, dry, start material, at seed production/SE Economic</t>
  </si>
  <si>
    <t>Peas, dry, start material, at seed production/SI Economic</t>
  </si>
  <si>
    <t>Peas, dry, start material, at seed production/SK Economic</t>
  </si>
  <si>
    <t>Peas, dry, start material, at seed production/UA Economic</t>
  </si>
  <si>
    <t>Peas, dry, start material, at seed production/US Economic</t>
  </si>
  <si>
    <t>Pigeon peas, start material, at seed production/IN Economic</t>
  </si>
  <si>
    <t>agricultural, start material production, roots and tubers</t>
  </si>
  <si>
    <t>Cassava, start material, at seed production/BR Economic</t>
  </si>
  <si>
    <t>Cassava, start material, at seed production/IN Economic</t>
  </si>
  <si>
    <t>Cassava, start material, at seed production/TH Economic</t>
  </si>
  <si>
    <t>Cassava, start material, at seed production/VN Economic</t>
  </si>
  <si>
    <t>Potatoes, start material, at seed production/AT Economic</t>
  </si>
  <si>
    <t>Potatoes, start material, at seed production/BE Economic</t>
  </si>
  <si>
    <t>Potatoes, start material, at seed production/BG Economic</t>
  </si>
  <si>
    <t>Potatoes, start material, at seed production/CA Economic</t>
  </si>
  <si>
    <t>Potatoes, start material, at seed production/CH Economic</t>
  </si>
  <si>
    <t>Potatoes, start material, at seed production/CN Economic</t>
  </si>
  <si>
    <t>Potatoes, start material, at seed production/CY Economic</t>
  </si>
  <si>
    <t>Potatoes, start material, at seed production/CZ Economic</t>
  </si>
  <si>
    <t>Potatoes, start material, at seed production/DE Economic</t>
  </si>
  <si>
    <t>Potatoes, start material, at seed production/DK Economic</t>
  </si>
  <si>
    <t>Potatoes, start material, at seed production/EE Economic</t>
  </si>
  <si>
    <t>Potatoes, start material, at seed production/EG Economic</t>
  </si>
  <si>
    <t>Potatoes, start material, at seed production/ES Economic</t>
  </si>
  <si>
    <t>Potatoes, start material, at seed production/FI Economic</t>
  </si>
  <si>
    <t>Potatoes, start material, at seed production/FR Economic</t>
  </si>
  <si>
    <t>Potatoes, start material, at seed production/GB Economic</t>
  </si>
  <si>
    <t>Potatoes, start material, at seed production/GR Economic</t>
  </si>
  <si>
    <t>Potatoes, start material, at seed production/HU Economic</t>
  </si>
  <si>
    <t>Potatoes, start material, at seed production/IE Economic</t>
  </si>
  <si>
    <t>Potatoes, start material, at seed production/IN Economic</t>
  </si>
  <si>
    <t>Potatoes, start material, at seed production/IT Economic</t>
  </si>
  <si>
    <t>Potatoes, start material, at seed production/LT Economic</t>
  </si>
  <si>
    <t>Potatoes, start material, at seed production/LV Economic</t>
  </si>
  <si>
    <t>Potatoes, start material, at seed production/NL Economic</t>
  </si>
  <si>
    <t>Potatoes, start material, at seed production/NO Economic</t>
  </si>
  <si>
    <t>Potatoes, start material, at seed production/PL Economic</t>
  </si>
  <si>
    <t>Potatoes, start material, at seed production/PT Economic</t>
  </si>
  <si>
    <t>Potatoes, start material, at seed production/RO Economic</t>
  </si>
  <si>
    <t>Potatoes, start material, at seed production/RU Economic</t>
  </si>
  <si>
    <t>Potatoes, start material, at seed production/SE Economic</t>
  </si>
  <si>
    <t>Potatoes, start material, at seed production/SI Economic</t>
  </si>
  <si>
    <t>Potatoes, start material, at seed production/SK Economic</t>
  </si>
  <si>
    <t>Potatoes, start material, at seed production/TR Economic</t>
  </si>
  <si>
    <t>Potatoes, start material, at seed production/US Economic</t>
  </si>
  <si>
    <t>agricultural, start material production, sugar crops</t>
  </si>
  <si>
    <t>Sugar beet, start material, at seed production/AT Economic</t>
  </si>
  <si>
    <t>Sugar beet, start material, at seed production/BE Economic</t>
  </si>
  <si>
    <t>Sugar beet, start material, at seed production/CH Economic</t>
  </si>
  <si>
    <t>Sugar beet, start material, at seed production/CZ Economic</t>
  </si>
  <si>
    <t>Sugar beet, start material, at seed production/DE Economic</t>
  </si>
  <si>
    <t>Sugar beet, start material, at seed production/DK Economic</t>
  </si>
  <si>
    <t>Sugar beet, start material, at seed production/ES Economic</t>
  </si>
  <si>
    <t>Sugar beet, start material, at seed production/FI Economic</t>
  </si>
  <si>
    <t>Sugar beet, start material, at seed production/FR Economic</t>
  </si>
  <si>
    <t>Sugar beet, start material, at seed production/GB Economic</t>
  </si>
  <si>
    <t>Sugar beet, start material, at seed production/HU Economic</t>
  </si>
  <si>
    <t>Sugar beet, start material, at seed production/IT Economic</t>
  </si>
  <si>
    <t>Sugar beet, start material, at seed production/LT Economic</t>
  </si>
  <si>
    <t>Sugar beet, start material, at seed production/NL Economic</t>
  </si>
  <si>
    <t>Sugar beet, start material, at seed production/PL Economic</t>
  </si>
  <si>
    <t>Sugar beet, start material, at seed production/RO Economic</t>
  </si>
  <si>
    <t>Sugar beet, start material, at seed production/RU Economic</t>
  </si>
  <si>
    <t>Sugar beet, start material, at seed production/SE Economic</t>
  </si>
  <si>
    <t>Sugar beet, start material, at seed production/UA Economic</t>
  </si>
  <si>
    <t>Sugar beet, start material, at seed production/US Economic</t>
  </si>
  <si>
    <t>Sugar cane, start material, at seed production/AR Economic</t>
  </si>
  <si>
    <t>Sugar cane, start material, at seed production/AU Economic</t>
  </si>
  <si>
    <t>Sugar cane, start material, at seed production/BR Economic</t>
  </si>
  <si>
    <t>Sugar cane, start material, at seed production/CN Economic</t>
  </si>
  <si>
    <t>Sugar cane, start material, at seed production/CO Economic</t>
  </si>
  <si>
    <t>Sugar cane, start material, at seed production/ID Economic</t>
  </si>
  <si>
    <t>Sugar cane, start material, at seed production/IN Economic</t>
  </si>
  <si>
    <t>Sugar cane, start material, at seed production/MX Economic</t>
  </si>
  <si>
    <t>Sugar cane, start material, at seed production/PK Economic</t>
  </si>
  <si>
    <t>Sugar cane, start material, at seed production/SD Economic</t>
  </si>
  <si>
    <t>Sugar cane, start material, at seed production/TH Economic</t>
  </si>
  <si>
    <t>Sugar cane, start material, at seed production/US Economic</t>
  </si>
  <si>
    <t>Sugar cane, start material, at seed production/VE Economic</t>
  </si>
  <si>
    <t>agricultural, start material production, tobacco and rubber</t>
  </si>
  <si>
    <t>Chicory roots, start material, at seed production/BE Economic</t>
  </si>
  <si>
    <t>Chicory roots, start material, at seed production/NL Economic</t>
  </si>
  <si>
    <t>agricultural, start material production, vegetables</t>
  </si>
  <si>
    <t>Beans, green, start material, at seed production/DE Economic</t>
  </si>
  <si>
    <t>Beans, green, start material, at seed production/EG Economic</t>
  </si>
  <si>
    <t>Beans, green, start material, at seed production/ES Economic</t>
  </si>
  <si>
    <t>Beans, green, start material, at seed production/FR Economic</t>
  </si>
  <si>
    <t>Beans, green, start material, at seed production/KE Economic</t>
  </si>
  <si>
    <t>Beans, green, start material, at seed production/MA Economic</t>
  </si>
  <si>
    <t>Beans, green, start material, at seed production/NL Economic</t>
  </si>
  <si>
    <t>Cabbages, start material, at seed production/ES Economic</t>
  </si>
  <si>
    <t>Cabbages, start material, at seed production/NL Economic</t>
  </si>
  <si>
    <t>Carrots and turnips, start material, at seed production/BE Economic</t>
  </si>
  <si>
    <t>Carrots and turnips, start material, at seed production/NL Economic</t>
  </si>
  <si>
    <t>Cauliflowers and broccoli, start material, at seed production/ES Economic</t>
  </si>
  <si>
    <t>Cauliflowers and broccoli, start material, at seed production/FR Economic</t>
  </si>
  <si>
    <t>Cauliflowers and broccoli, start material, at seed production/NL Economic</t>
  </si>
  <si>
    <t>Onions, dry, start material, at seed production/FR Economic</t>
  </si>
  <si>
    <t>Peas, green, start material, at seed production/BE Economic</t>
  </si>
  <si>
    <t>Peas, green, start material, at seed production/DE Economic</t>
  </si>
  <si>
    <t>Peas, green, start material, at seed production/EG Economic</t>
  </si>
  <si>
    <t>Peas, green, start material, at seed production/FR Economic</t>
  </si>
  <si>
    <t>Peas, green, start material, at seed production/GB Economic</t>
  </si>
  <si>
    <t>Peas, green, start material, at seed production/NL Economic</t>
  </si>
  <si>
    <t>Peas, green, start material, at seed production/ZA Economic</t>
  </si>
  <si>
    <t>Spinach, start material, at seed production/BE Economic</t>
  </si>
  <si>
    <t>Spinach, start material, at seed production/NL Economic</t>
  </si>
  <si>
    <t>food, beef</t>
  </si>
  <si>
    <t>Beef co-product, food grade bones (PEF compliant), at slaughterhouse/IE Economic</t>
  </si>
  <si>
    <t>Beef co-product, food grade fat (PEF compliant), at slaughterhouse/IE Economic</t>
  </si>
  <si>
    <t>Beef co-product, food grade, at slaughterhouse/IE Economic</t>
  </si>
  <si>
    <t>Beef meat, at slaughterhouse/IE Economic</t>
  </si>
  <si>
    <t>Dairy cow co-product, food grade bones (PEF compliant), at slaughterhouse/NL Economic</t>
  </si>
  <si>
    <t>Dairy cow co-product, food grade fat (PEF compliant), at slaughterhouse/NL Economic</t>
  </si>
  <si>
    <t>Dairy cow co-product, food grade, at slaughterhouse/NL Economic</t>
  </si>
  <si>
    <t>Dairy cow meat, at slaughterhouse/NL Economic</t>
  </si>
  <si>
    <t>food, cereal products</t>
  </si>
  <si>
    <t>Maize flour, at processing/DE Economic</t>
  </si>
  <si>
    <t>Maize flour, at processing/FR Economic</t>
  </si>
  <si>
    <t>Maize flour, at processing/IT Economic</t>
  </si>
  <si>
    <t>Maize flour, at processing/NL Economic</t>
  </si>
  <si>
    <t>Maize flour, at processing/PL Economic</t>
  </si>
  <si>
    <t>Maize flour, at processing/US Economic</t>
  </si>
  <si>
    <t>Maize starch dried, at processing/DE Economic</t>
  </si>
  <si>
    <t>Maize starch dried, at processing/FR Economic</t>
  </si>
  <si>
    <t>Maize starch dried, at processing/NL Economic</t>
  </si>
  <si>
    <t>Maize starch dried, at processing/US Economic</t>
  </si>
  <si>
    <t>Oat grain peeled, at processing/BE Economic</t>
  </si>
  <si>
    <t>Oat grain peeled, at processing/NL Economic</t>
  </si>
  <si>
    <t>Rye flour, at processing/DE Economic</t>
  </si>
  <si>
    <t>Rye flour, at processing/NL Economic</t>
  </si>
  <si>
    <t>Wheat flour, at processing/BE Economic</t>
  </si>
  <si>
    <t>Wheat flour, at processing/CZ Economic</t>
  </si>
  <si>
    <t>Wheat flour, at processing/DE Economic</t>
  </si>
  <si>
    <t>Wheat flour, at processing/ES Economic</t>
  </si>
  <si>
    <t>Wheat flour, at processing/FR Economic</t>
  </si>
  <si>
    <t>Wheat flour, at processing/GB Economic</t>
  </si>
  <si>
    <t>Wheat flour, at processing/HU Economic</t>
  </si>
  <si>
    <t>Wheat flour, at processing/IT Economic</t>
  </si>
  <si>
    <t>Wheat flour, at processing/NL Economic</t>
  </si>
  <si>
    <t>Wheat flour, at processing/PL Economic</t>
  </si>
  <si>
    <t>Wheat flour, at processing/PT Economic</t>
  </si>
  <si>
    <t>Wheat flour, at processing/RO Economic</t>
  </si>
  <si>
    <t>Wheat starch, at processing/BE Economic</t>
  </si>
  <si>
    <t>Wheat starch, at processing/DE Economic</t>
  </si>
  <si>
    <t>Wheat starch, at processing/ES Economic</t>
  </si>
  <si>
    <t>Wheat starch, at processing/FR Economic</t>
  </si>
  <si>
    <t>Wheat starch, at processing/GB Economic</t>
  </si>
  <si>
    <t>Wheat starch, at processing/IT Economic</t>
  </si>
  <si>
    <t>Wheat starch, at processing/NL Economic</t>
  </si>
  <si>
    <t>food, dairy</t>
  </si>
  <si>
    <t>Cheese (Gouda 48+), at processing/NL Economic</t>
  </si>
  <si>
    <t>Cream (full fat), at processing/NL Economic</t>
  </si>
  <si>
    <t>Cream (skimmed), at processing/NL Economic</t>
  </si>
  <si>
    <t>Milk powder (full fat), at processing/NL Economic</t>
  </si>
  <si>
    <t>Milk powder (skimmed), at processing/NL Economic</t>
  </si>
  <si>
    <t>Milk standardized (full fat), at processing/NL Economic</t>
  </si>
  <si>
    <t>Milk standardized (skimmed), at processing/NL Economic</t>
  </si>
  <si>
    <t>food, eggs</t>
  </si>
  <si>
    <t>Consumption egg, at farm/NL Economic</t>
  </si>
  <si>
    <t>Consumption egg, from broiler breeding system, at farm/NL Economic</t>
  </si>
  <si>
    <t>food, legumes</t>
  </si>
  <si>
    <t>Lupins protein-concentrate, at processing/NL Economic</t>
  </si>
  <si>
    <t>Lupins protein-isolate, at processing/NL Economic</t>
  </si>
  <si>
    <t>Pea protein-concentrate, at processing/DE Economic</t>
  </si>
  <si>
    <t>Pea protein-concentrate, at processing/NL Economic</t>
  </si>
  <si>
    <t>Pea protein-isolate, at processing/DE Economic</t>
  </si>
  <si>
    <t>Pea protein-isolate, at processing/NL Economic</t>
  </si>
  <si>
    <t>Soybean protein-concentrate, at processing/AR Economic</t>
  </si>
  <si>
    <t>Soybean protein-concentrate, at processing/BR Economic</t>
  </si>
  <si>
    <t>Soybean protein-concentrate, at processing/DE Economic</t>
  </si>
  <si>
    <t>Soybean protein-concentrate, at processing/ES Economic</t>
  </si>
  <si>
    <t>Soybean protein-concentrate, at processing/FR Economic</t>
  </si>
  <si>
    <t>Soybean protein-concentrate, at processing/GB Economic</t>
  </si>
  <si>
    <t>Soybean protein-concentrate, at processing/IT Economic</t>
  </si>
  <si>
    <t>Soybean protein-concentrate, at processing/NL Economic</t>
  </si>
  <si>
    <t>Soybean protein-concentrate, at processing/PT Economic</t>
  </si>
  <si>
    <t>Soybean protein-isolate, at processing/NL Economic</t>
  </si>
  <si>
    <t>Soybean protein-isolate, at processing/US Economic</t>
  </si>
  <si>
    <t>food, other</t>
  </si>
  <si>
    <t>Tapioca starch (with use of co-products), at processing/TH Economic</t>
  </si>
  <si>
    <t>Tapioca starch (without use of co-products), at processing/TH Economic</t>
  </si>
  <si>
    <t>food, pork</t>
  </si>
  <si>
    <t>Pig co-product, food grade, at slaughterhouse/NL Economic</t>
  </si>
  <si>
    <t>Pig meat, at slaughterhouse/NL Economic</t>
  </si>
  <si>
    <t>food, potatoes</t>
  </si>
  <si>
    <t>Potato protein, at processing/DE Economic</t>
  </si>
  <si>
    <t>Potato protein, at processing/NL Economic</t>
  </si>
  <si>
    <t>Potato starch dried, at processing/DE Economic</t>
  </si>
  <si>
    <t>Potato starch dried, at processing/NL Economic</t>
  </si>
  <si>
    <t>food, poultry</t>
  </si>
  <si>
    <t>Chicken co-product, food grade, at slaughterhouse/NL Economic</t>
  </si>
  <si>
    <t>Chicken meat, at slaughterhouse/NL Economic</t>
  </si>
  <si>
    <t>food, rice products</t>
  </si>
  <si>
    <t>Brown rice (mixed), at processing/CN Economic</t>
  </si>
  <si>
    <t>Brown rice (parboiled), at processing/CN Economic</t>
  </si>
  <si>
    <t>Brown rice (raw), at processing/CN Economic</t>
  </si>
  <si>
    <t>Rice brokens (mixed), at processing/CN Economic</t>
  </si>
  <si>
    <t>Rice brokens (parboiled), at processing/CN Economic</t>
  </si>
  <si>
    <t>Rice brokens (raw), at processing/CN Economic</t>
  </si>
  <si>
    <t>White rice (mixed), at processing/CN Economic</t>
  </si>
  <si>
    <t>White rice (parboiled), at processing/CN Economic</t>
  </si>
  <si>
    <t>White rice (raw), at processing/CN Economic</t>
  </si>
  <si>
    <t>food, sugar</t>
  </si>
  <si>
    <t>Sugar, from sugar beet, at processing/AT Economic</t>
  </si>
  <si>
    <t>Sugar, from sugar beet, at processing/BE Economic</t>
  </si>
  <si>
    <t>Sugar, from sugar beet, at processing/DE Economic</t>
  </si>
  <si>
    <t>Sugar, from sugar beet, at processing/ES Economic</t>
  </si>
  <si>
    <t>Sugar, from sugar beet, at processing/FR Economic</t>
  </si>
  <si>
    <t>Sugar, from sugar beet, at processing/GB Economic</t>
  </si>
  <si>
    <t>Sugar, from sugar beet, at processing/IT Economic</t>
  </si>
  <si>
    <t>Sugar, from sugar beet, at processing/NL Economic</t>
  </si>
  <si>
    <t>Sugar, from sugar beet, at processing/PL Economic</t>
  </si>
  <si>
    <t>Sugar, from sugar beet, at processing/RU Economic</t>
  </si>
  <si>
    <t>Sugar, from sugar beet, at processing/US Economic</t>
  </si>
  <si>
    <t>Sugar, from sugar cane, at processing/AU Economic</t>
  </si>
  <si>
    <t>Sugar, from sugar cane, at processing/BR Economic</t>
  </si>
  <si>
    <t>Sugar, from sugar cane, at processing/IN Economic</t>
  </si>
  <si>
    <t>Sugar, from sugar cane, at processing/MX Economic</t>
  </si>
  <si>
    <t>Sugar, from sugar cane, at processing/PK Economic</t>
  </si>
  <si>
    <t>Sugar, from sugar cane, at processing/SD Economic</t>
  </si>
  <si>
    <t>Sugar, from sugar cane, at processing/TH Economic</t>
  </si>
  <si>
    <t>Sugar, from sugar cane, at processing/US Economic</t>
  </si>
  <si>
    <t>food, sugar, market</t>
  </si>
  <si>
    <t>Sugar, market mix, at regional storage/NL Economic</t>
  </si>
  <si>
    <t>food, vegetable oils and animal fats</t>
  </si>
  <si>
    <t>Food grade fat, at processing/NL Economic</t>
  </si>
  <si>
    <t>Lupins oil, at processing/NL Economic</t>
  </si>
  <si>
    <t>Refined coconut oil, at processing/ID Economic</t>
  </si>
  <si>
    <t>Refined coconut oil, at processing/IN Economic</t>
  </si>
  <si>
    <t>Refined coconut oil, at processing/PH Economic</t>
  </si>
  <si>
    <t>Refined maize germ oil (pressing), at processing/DE Economic</t>
  </si>
  <si>
    <t>Refined maize germ oil (pressing), at processing/FR Economic</t>
  </si>
  <si>
    <t>Refined maize germ oil (pressing), at processing/NL Economic</t>
  </si>
  <si>
    <t>Refined maize germ oil (pressing), at processing/US Economic</t>
  </si>
  <si>
    <t>Refined maize germ oil (solvent), at processing/DE Economic</t>
  </si>
  <si>
    <t>Refined maize germ oil (solvent), at processing/FR Economic</t>
  </si>
  <si>
    <t>Refined maize germ oil (solvent), at processing/NL Economic</t>
  </si>
  <si>
    <t>Refined maize germ oil (solvent), at processing/US Economic</t>
  </si>
  <si>
    <t>Refined palm kernel oil, at processing/ID Economic</t>
  </si>
  <si>
    <t>Refined palm kernel oil, at processing/MY Economic</t>
  </si>
  <si>
    <t>Refined palm oil, at processing/NL Economic</t>
  </si>
  <si>
    <t>Refined rapeseed oil (pressing), at processing/BE Economic</t>
  </si>
  <si>
    <t>Refined rapeseed oil (pressing), at processing/DE Economic</t>
  </si>
  <si>
    <t>Refined rapeseed oil (pressing), at processing/NL Economic</t>
  </si>
  <si>
    <t>Refined rapeseed oil (solvent), at processing/BE Economic</t>
  </si>
  <si>
    <t>Refined rapeseed oil (solvent), at processing/DE Economic</t>
  </si>
  <si>
    <t>Refined rapeseed oil (solvent), at processing/NL Economic</t>
  </si>
  <si>
    <t>Refined rapeseed oil (solvent), at processing/US Economic</t>
  </si>
  <si>
    <t>Refined rice bran oil, at processing/CN Economic</t>
  </si>
  <si>
    <t>Refined soybean oil (pressing), at processing/AR Economic</t>
  </si>
  <si>
    <t>Refined soybean oil (pressing), at processing/BR Economic</t>
  </si>
  <si>
    <t>Refined soybean oil (pressing), at processing/NL Economic</t>
  </si>
  <si>
    <t>Refined soybean oil (pressing), at processing/US Economic</t>
  </si>
  <si>
    <t>Refined soybean oil (solvent), at processing/AR Economic</t>
  </si>
  <si>
    <t>Refined soybean oil (solvent), at processing/BR Economic</t>
  </si>
  <si>
    <t>Refined soybean oil (solvent), at processing/DE Economic</t>
  </si>
  <si>
    <t>Refined soybean oil (solvent), at processing/ES Economic</t>
  </si>
  <si>
    <t>Refined soybean oil (solvent), at processing/FR Economic</t>
  </si>
  <si>
    <t>Refined soybean oil (solvent), at processing/GB Economic</t>
  </si>
  <si>
    <t>Refined soybean oil (solvent), at processing/IT Economic</t>
  </si>
  <si>
    <t>Refined soybean oil (solvent), at processing/NL Economic</t>
  </si>
  <si>
    <t>Refined soybean oil (solvent), at processing/PT Economic</t>
  </si>
  <si>
    <t>Refined soybean oil (solvent), at processing/US Economic</t>
  </si>
  <si>
    <t>Refined sunflower oil (pressing), at processing/AR Economic</t>
  </si>
  <si>
    <t>Refined sunflower oil (pressing), at processing/CN Economic</t>
  </si>
  <si>
    <t>Refined sunflower oil (pressing), at processing/UA Economic</t>
  </si>
  <si>
    <t>Refined sunflower oil (solvent), at processing/AR Economic</t>
  </si>
  <si>
    <t>Refined sunflower oil (solvent), at processing/CN Economic</t>
  </si>
  <si>
    <t>Refined sunflower oil (solvent), at processing/UA Economic</t>
  </si>
  <si>
    <t>World Food LCA Database 3.5. Uses copies of ecoinvent 3.5 Cut-off system processes in its background model</t>
  </si>
  <si>
    <t>documentation on https://quantis-intl.com/wfldb-food/</t>
  </si>
  <si>
    <t>agricultural, animal feed, feed ingredients, grass silage</t>
  </si>
  <si>
    <t>Silage, baled grass, at farm, country mix, per kg DM (WFLDB)/BR U</t>
  </si>
  <si>
    <t>Silage, baled grass, at farm, country mix, per kg DM (WFLDB)/CN U</t>
  </si>
  <si>
    <t>Silage, baled grass, at farm, country mix, per kg DM (WFLDB)/IE U</t>
  </si>
  <si>
    <t>Silage, baled grass, at farm, country mix, per kg DM (WFLDB)/IN U</t>
  </si>
  <si>
    <t>Silage, baled grass, at farm, country mix, per kg DM (WFLDB)/PL U</t>
  </si>
  <si>
    <t>Silage, baled grass, at farm, global mix, per kg DM (WFLDB)/GLO U</t>
  </si>
  <si>
    <t>Silage, baled grass, at farm, regional mix, per kg DM (WFLDB)/OCE U</t>
  </si>
  <si>
    <t>Silage, baled grass, at farm, regional mix, per kg DM (WFLDB)/RER U</t>
  </si>
  <si>
    <t>Silage, baled grass, at farm, regional mix, per kg DM (WFLDB)/RNA U</t>
  </si>
  <si>
    <t>Silage, high intensity agricultural activities, per kg DM (WFLDB)/BR U</t>
  </si>
  <si>
    <t>Silage, high intensity agricultural activities, per kg DM (WFLDB)/CN U</t>
  </si>
  <si>
    <t>Silage, high intensity agricultural activities, per kg DM (WFLDB)/GLO U</t>
  </si>
  <si>
    <t>Silage, high intensity agricultural activities, per kg DM (WFLDB)/IE U</t>
  </si>
  <si>
    <t>Silage, high intensity agricultural activities, per kg DM (WFLDB)/IN U</t>
  </si>
  <si>
    <t>Silage, high intensity agricultural activities, per kg DM (WFLDB)/OCE U</t>
  </si>
  <si>
    <t>Silage, high intensity agricultural activities, per kg DM (WFLDB)/PL U</t>
  </si>
  <si>
    <t>Silage, high intensity agricultural activities, per kg DM (WFLDB)/RER U</t>
  </si>
  <si>
    <t>Silage, high intensity agricultural activities, per kg DM (WFLDB)/RNA U</t>
  </si>
  <si>
    <t>Silage, low-medium intensity agricultural activities, per kg DM (WFLDB)/BR U</t>
  </si>
  <si>
    <t>Silage, low-medium intensity agricultural activities, per kg DM (WFLDB)/CN U</t>
  </si>
  <si>
    <t>Silage, low-medium intensity agricultural activities, per kg DM (WFLDB)/GLO U</t>
  </si>
  <si>
    <t>Silage, low-medium intensity agricultural activities, per kg DM (WFLDB)/IE U</t>
  </si>
  <si>
    <t>Silage, low-medium intensity agricultural activities, per kg DM (WFLDB)/IN U</t>
  </si>
  <si>
    <t>Silage, low-medium intensity agricultural activities, per kg DM (WFLDB)/OCE U</t>
  </si>
  <si>
    <t>Silage, low-medium intensity agricultural activities, per kg DM (WFLDB)/PL U</t>
  </si>
  <si>
    <t>Silage, low-medium intensity agricultural activities, per kg DM (WFLDB)/RER U</t>
  </si>
  <si>
    <t>Silage, low-medium intensity agricultural activities, per kg DM (WFLDB)/RNA U</t>
  </si>
  <si>
    <t>Silage, minimal intensity agricultural activities, per kg DM (WFLDB)/BR U</t>
  </si>
  <si>
    <t>Silage, minimal intensity agricultural activities, per kg DM (WFLDB)/CN U</t>
  </si>
  <si>
    <t>Silage, minimal intensity agricultural activities, per kg DM (WFLDB)/GLO U</t>
  </si>
  <si>
    <t>Silage, minimal intensity agricultural activities, per kg DM (WFLDB)/IE U</t>
  </si>
  <si>
    <t>Silage, minimal intensity agricultural activities, per kg DM (WFLDB)/IN U</t>
  </si>
  <si>
    <t>Silage, minimal intensity agricultural activities, per kg DM (WFLDB)/OCE U</t>
  </si>
  <si>
    <t>Silage, minimal intensity agricultural activities, per kg DM (WFLDB)/PL U</t>
  </si>
  <si>
    <t>agricultural, animal feed, feed ingredients, grased grass</t>
  </si>
  <si>
    <t>Grazed grass, cattle, on pasture, country mix, per kg DM (WFLDB)/BR U</t>
  </si>
  <si>
    <t>Grazed grass, cattle, on pasture, country mix, per kg DM (WFLDB)/CN U</t>
  </si>
  <si>
    <t>Grazed grass, cattle, on pasture, country mix, per kg DM (WFLDB)/IE U</t>
  </si>
  <si>
    <t>Grazed grass, cattle, on pasture, country mix, per kg DM (WFLDB)/IN U</t>
  </si>
  <si>
    <t>Grazed grass, cattle, on pasture, country mix, per kg DM (WFLDB)/PL U</t>
  </si>
  <si>
    <t>Grazed grass, cattle, on pasture, global mix, per kg DM (WFLDB)/GLO U</t>
  </si>
  <si>
    <t>Grazed grass, cattle, on pasture, low income temparate global mix, per kg DM (WFLDB)/GLO U</t>
  </si>
  <si>
    <t>Grazed grass, cattle, on pasture, low income tropical global mix, per kg DM (WFLDB)/GLO U</t>
  </si>
  <si>
    <t>Grazed grass, cattle, on pasture, regional mix, per kg DM (WFLDB)/OCE U</t>
  </si>
  <si>
    <t>Grazed grass, cattle, on pasture, regional mix, per kg DM (WFLDB)/RER U</t>
  </si>
  <si>
    <t>Grazed grass, cattle, on pasture, regional mix, per kg DM (WFLDB)/RNA U</t>
  </si>
  <si>
    <t>Grazed grass, high intensity agricultural activities, per kg DM (WFLDB)/BR U</t>
  </si>
  <si>
    <t>Grazed grass, high intensity agricultural activities, per kg DM (WFLDB)/CN U</t>
  </si>
  <si>
    <t>Grazed grass, high intensity agricultural activities, per kg DM (WFLDB)/GLO U</t>
  </si>
  <si>
    <t>Grazed grass, high intensity agricultural activities, per kg DM (WFLDB)/IE U</t>
  </si>
  <si>
    <t>Grazed grass, high intensity agricultural activities, per kg DM (WFLDB)/IN U</t>
  </si>
  <si>
    <t>Grazed grass, high intensity agricultural activities, per kg DM (WFLDB)/OCE U</t>
  </si>
  <si>
    <t>Grazed grass, high intensity agricultural activities, per kg DM (WFLDB)/PL U</t>
  </si>
  <si>
    <t>Grazed grass, high intensity agricultural activities, per kg DM (WFLDB)/RER U</t>
  </si>
  <si>
    <t>Grazed grass, high intensity agricultural activities, per kg DM (WFLDB)/RNA U</t>
  </si>
  <si>
    <t>Grazed grass, low-medium intensity agricultural activities, per kg DM (WFLDB)/BR U</t>
  </si>
  <si>
    <t>Grazed grass, low-medium intensity agricultural activities, per kg DM (WFLDB)/CN U</t>
  </si>
  <si>
    <t>Grazed grass, low-medium intensity agricultural activities, per kg DM (WFLDB)/GLO U</t>
  </si>
  <si>
    <t>Grazed grass, low-medium intensity agricultural activities, per kg DM (WFLDB)/IE U</t>
  </si>
  <si>
    <t>Grazed grass, low-medium intensity agricultural activities, per kg DM (WFLDB)/IN U</t>
  </si>
  <si>
    <t>Grazed grass, low-medium intensity agricultural activities, per kg DM (WFLDB)/OCE U</t>
  </si>
  <si>
    <t>Grazed grass, low-medium intensity agricultural activities, per kg DM (WFLDB)/PL U</t>
  </si>
  <si>
    <t>Grazed grass, low-medium intensity agricultural activities, per kg DM (WFLDB)/RER U</t>
  </si>
  <si>
    <t>Grazed grass, low-medium intensity agricultural activities, per kg DM (WFLDB)/RNA U</t>
  </si>
  <si>
    <t>Grazed grass, minimal intensity agricultural activities, low income temperate, per kg DM (WFLDB)/GLO U</t>
  </si>
  <si>
    <t>Grazed grass, minimal intensity agricultural activities, low income tropical, per kg DM (WFLDB)/GLO U</t>
  </si>
  <si>
    <t>Grazed grass, minimal intensity agricultural activities, per kg DM (WFLDB)/BR U</t>
  </si>
  <si>
    <t>Grazed grass, minimal intensity agricultural activities, per kg DM (WFLDB)/CN U</t>
  </si>
  <si>
    <t>Grazed grass, minimal intensity agricultural activities, per kg DM (WFLDB)/GLO U</t>
  </si>
  <si>
    <t>Grazed grass, minimal intensity agricultural activities, per kg DM (WFLDB)/IE U</t>
  </si>
  <si>
    <t>Grazed grass, minimal intensity agricultural activities, per kg DM (WFLDB)/IN U</t>
  </si>
  <si>
    <t>Grazed grass, minimal intensity agricultural activities, per kg DM (WFLDB)/OCE U</t>
  </si>
  <si>
    <t>Grazed grass, minimal intensity agricultural activities, per kg DM (WFLDB)/PL U</t>
  </si>
  <si>
    <t>Grazed grass, sheep, high intensity agricultural activities, per kg DM (WFLDB)/IE U</t>
  </si>
  <si>
    <t>Grazed grass, sheep, high intensity agricultural activities, per kg DM (WFLDB)/OCE U</t>
  </si>
  <si>
    <t>Grazed grass, sheep, high intensity agricultural activities, per kg DM (WFLDB)/RNA U</t>
  </si>
  <si>
    <t>Grazed grass, sheep, low-medium intensity agricultural activities, per kg DM (WFLDB)/IE U</t>
  </si>
  <si>
    <t>Grazed grass, sheep, low-medium intensity agricultural activities, per kg DM (WFLDB)/OCE U</t>
  </si>
  <si>
    <t>Grazed grass, sheep, low-medium intensity agricultural activities, per kg DM (WFLDB)/RNA U</t>
  </si>
  <si>
    <t>Grazed grass, sheep, minimal intensity agricultural activities, per kg DM (WFLDB)/IE U</t>
  </si>
  <si>
    <t>Grazed grass, sheep, minimal intensity agricultural activities, per kg DM (WFLDB)/OCE U</t>
  </si>
  <si>
    <t>Grazed grass, sheep, on pasture, country mix, per kg DM (WFLDB)/IE U</t>
  </si>
  <si>
    <t>Grazed grass, sheep, on pasture, regional mix, per kg DM (WFLDB)/OCE U</t>
  </si>
  <si>
    <t>Grazed grass, sheep, on pasture, regional mix, per kg DM (WFLDB)/RNA U</t>
  </si>
  <si>
    <t>agricultural, animal feed, feed ingredients, hay</t>
  </si>
  <si>
    <t>Hay, high intensity agricultural activities, per kg DM (WFLDB)/BR U</t>
  </si>
  <si>
    <t>Hay, high intensity agricultural activities, per kg DM (WFLDB)/CN U</t>
  </si>
  <si>
    <t>Hay, high intensity agricultural activities, per kg DM (WFLDB)/GLO U</t>
  </si>
  <si>
    <t>Hay, high intensity agricultural activities, per kg DM (WFLDB)/IE U</t>
  </si>
  <si>
    <t>Hay, high intensity agricultural activities, per kg DM (WFLDB)/IN U</t>
  </si>
  <si>
    <t>Hay, high intensity agricultural activities, per kg DM (WFLDB)/OCE U</t>
  </si>
  <si>
    <t>Hay, high intensity agricultural activities, per kg DM (WFLDB)/PL U</t>
  </si>
  <si>
    <t>Hay, high intensity agricultural activities, per kg DM (WFLDB)/RER U</t>
  </si>
  <si>
    <t>Hay, high intensity agricultural activities, per kg DM (WFLDB)/RNA U</t>
  </si>
  <si>
    <t>Hay, low-medium intensity agricultural activities, per kg DM (WFLDB)/BR U</t>
  </si>
  <si>
    <t>Hay, low-medium intensity agricultural activities, per kg DM (WFLDB)/CN U</t>
  </si>
  <si>
    <t>Hay, low-medium intensity agricultural activities, per kg DM (WFLDB)/GLO U</t>
  </si>
  <si>
    <t>Hay, low-medium intensity agricultural activities, per kg DM (WFLDB)/IE U</t>
  </si>
  <si>
    <t>Hay, low-medium intensity agricultural activities, per kg DM (WFLDB)/IN U</t>
  </si>
  <si>
    <t>Hay, low-medium intensity agricultural activities, per kg DM (WFLDB)/OCE U</t>
  </si>
  <si>
    <t>Hay, low-medium intensity agricultural activities, per kg DM (WFLDB)/PL U</t>
  </si>
  <si>
    <t>Hay, low-medium intensity agricultural activities, per kg DM (WFLDB)/RER U</t>
  </si>
  <si>
    <t>Hay, low-medium intensity agricultural activities, per kg DM (WFLDB)/RNA U</t>
  </si>
  <si>
    <t>Hay, minimal intensity agricultural activities, per kg DM (WFLDB)/BR U</t>
  </si>
  <si>
    <t>Hay, minimal intensity agricultural activities, per kg DM (WFLDB)/CN U</t>
  </si>
  <si>
    <t>Hay, minimal intensity agricultural activities, per kg DM (WFLDB)/GLO U</t>
  </si>
  <si>
    <t>Hay, minimal intensity agricultural activities, per kg DM (WFLDB)/IE U</t>
  </si>
  <si>
    <t>Hay, minimal intensity agricultural activities, per kg DM (WFLDB)/IN U</t>
  </si>
  <si>
    <t>Hay, minimal intensity agricultural activities, per kg DM (WFLDB)/OCE U</t>
  </si>
  <si>
    <t>Hay, minimal intensity agricultural activities, per kg DM (WFLDB)/PL U</t>
  </si>
  <si>
    <t>Hay, production mix, at farm, per kg DM (WFLDB)/BR U</t>
  </si>
  <si>
    <t>Hay, production mix, at farm, per kg DM (WFLDB)/CN U</t>
  </si>
  <si>
    <t>Hay, production mix, at farm, per kg DM (WFLDB)/GLO U</t>
  </si>
  <si>
    <t>Hay, production mix, at farm, per kg DM (WFLDB)/IE U</t>
  </si>
  <si>
    <t>Hay, production mix, at farm, per kg DM (WFLDB)/IN U</t>
  </si>
  <si>
    <t>Hay, production mix, at farm, per kg DM (WFLDB)/OCE U</t>
  </si>
  <si>
    <t>Hay, production mix, at farm, per kg DM (WFLDB)/PL U</t>
  </si>
  <si>
    <t>Hay, production mix, at farm, per kg DM (WFLDB)/RER U</t>
  </si>
  <si>
    <t>Hay, production mix, at farm, per kg DM (WFLDB)/RNA U</t>
  </si>
  <si>
    <t>agricultural, WFLDB feed, feed feed baskets</t>
  </si>
  <si>
    <t>Feed basket archetype, beef feedlot or intensive system, as DM (WFLDB)/BR U</t>
  </si>
  <si>
    <t>Feed basket archetype, beef feedlot or intensive system, as DM (WFLDB)/CN U</t>
  </si>
  <si>
    <t>Feed basket archetype, beef feedlot or intensive system, as DM (WFLDB)/IN U</t>
  </si>
  <si>
    <t>Feed basket archetype, beef feedlot or intensive system, as DM (WFLDB)/RER U</t>
  </si>
  <si>
    <t>Feed basket archetype, beef feedlot or intensive system, as DM (WFLDB)/US U</t>
  </si>
  <si>
    <t>Feed basket archetype, beef grassland system, as DM (WFLDB)/BR U</t>
  </si>
  <si>
    <t>Feed basket archetype, beef grassland system, as DM (WFLDB)/CN U</t>
  </si>
  <si>
    <t>Feed basket archetype, beef grassland system, as DM (WFLDB)/DE U</t>
  </si>
  <si>
    <t>Feed basket archetype, beef grassland system, as DM (WFLDB)/GB U</t>
  </si>
  <si>
    <t>Feed basket archetype, beef grassland system, as DM (WFLDB)/IN U</t>
  </si>
  <si>
    <t>Feed basket archetype, beef grassland system, as DM (WFLDB)/US U</t>
  </si>
  <si>
    <t>Feed basket archetype, beef mixed system, as DM (WFLDB)/BR U</t>
  </si>
  <si>
    <t>Feed basket archetype, beef mixed system, as DM (WFLDB)/CN U</t>
  </si>
  <si>
    <t>Feed basket archetype, beef mixed system, as DM (WFLDB)/IN U</t>
  </si>
  <si>
    <t>Feed basket archetype, beef mixed system, as DM (WFLDB)/RER U</t>
  </si>
  <si>
    <t>Feed basket archetype, beef mixed system, as DM (WFLDB)/US U</t>
  </si>
  <si>
    <t>Feed basket archetype, lamb grassland system, as DM (WFLDB)/IE U</t>
  </si>
  <si>
    <t>Feed basket archetype, lamb grassland system, as DM (WFLDB)/OCE U</t>
  </si>
  <si>
    <t>Feed basket archetype, lamb grassland system, as DM (WFLDB)/RNA U</t>
  </si>
  <si>
    <t>Feed basket archetype, lamb mixed system, as DM (WFLDB)/IE U</t>
  </si>
  <si>
    <t>Feed basket archetype, lamb mixed system, as DM (WFLDB)/OCE U</t>
  </si>
  <si>
    <t>Feed basket archetype, lamb mixed system, as DM (WFLDB)/RNA U</t>
  </si>
  <si>
    <t>Feed basket archetype, poultry industrial broiler system, as DM (WFLDB)/BR U</t>
  </si>
  <si>
    <t>Feed basket archetype, poultry industrial broiler system, as DM (WFLDB)/CN U</t>
  </si>
  <si>
    <t>Feed basket archetype, poultry industrial broiler system, as DM (WFLDB)/PL U</t>
  </si>
  <si>
    <t>Feed basket archetype, poultry industrial broiler system, as DM (WFLDB)/RER U</t>
  </si>
  <si>
    <t>Feed basket archetype, poultry industrial broiler system, as DM (WFLDB)/RNA U</t>
  </si>
  <si>
    <t>Feed basket archetype, poultry industrial laying system, as DM (WFLDB)/CN U</t>
  </si>
  <si>
    <t>Feed basket archetype, poultry industrial laying system, as DM (WFLDB)/PL U</t>
  </si>
  <si>
    <t>Feed basket archetype, poultry industrial laying system, as DM (WFLDB)/RER U</t>
  </si>
  <si>
    <t>Feed basket archetype, poultry industrial laying system, as DM (WFLDB)/RNA U</t>
  </si>
  <si>
    <t>Feed basket archetype, swine backyard system, as DM (WFLDB)/PL U</t>
  </si>
  <si>
    <t>Feed basket archetype, swine backyard system, as DM (WFLDB)/WEU U</t>
  </si>
  <si>
    <t>Feed basket archetype, swine industrial system, as DM (WFLDB)/PL U</t>
  </si>
  <si>
    <t>Feed basket archetype, swine industrial system, as DM (WFLDB)/US U</t>
  </si>
  <si>
    <t>Feed basket archetype, swine industrial system, as DM (WFLDB)/WEU U</t>
  </si>
  <si>
    <t>Feed basket archetype, swine intermediate system, as DM (WFLDB)/PL U</t>
  </si>
  <si>
    <t>Feed basket archetype, swine intermediate system, as DM (WFLDB)/WEU U</t>
  </si>
  <si>
    <t>agricultural, WFLDB feed, feed feed mixtures</t>
  </si>
  <si>
    <t>Animal protein flour, chicken based, per kg DM (WFLDB)/GLO U</t>
  </si>
  <si>
    <t>Animal protein flour, poultry based, per kg DM (WFLDB)/GLO U</t>
  </si>
  <si>
    <t>Bran mix, as feed, at regional warehouse, as DM (WFLDB)/GLO U</t>
  </si>
  <si>
    <t>Concentrate feed, cereal based, for dairy cows, at farm (WFLDB)/GLO U</t>
  </si>
  <si>
    <t>Concentrate feed, protein concentrate, for dairy cows, at farm (WFLDB)/GLO U</t>
  </si>
  <si>
    <t>Concentrate feed, protein concentrate, for dairy cows, at farm (WFLDB)/RER U</t>
  </si>
  <si>
    <t>Concentrate feed, protein concentrate, for dairy cows, at farm (WFLDB)/RLA U</t>
  </si>
  <si>
    <t>Concentrate feed, protein concentrate, for dairy cows, at farm (WFLDB)/RNA U</t>
  </si>
  <si>
    <t>Crop residues, as feed, at farm, as DM (WFLDB)/GLO U</t>
  </si>
  <si>
    <t>Feed additives, at regional warehouse, as DM (WFLDB)/GLO U</t>
  </si>
  <si>
    <t>Fishmeal, as feed, for monogastric animals, at regional warehouse, as DM (WFLDB)/GLO U</t>
  </si>
  <si>
    <t>Fodder beet, as feed, at regional warehouse, as DM (WFLDB)/BR U</t>
  </si>
  <si>
    <t>Fodder beet, as feed, at regional warehouse, as DM (WFLDB)/RER U</t>
  </si>
  <si>
    <t>Grains mix, as feed, for broiler, industrial poultry system, at regional warehouse, as DM (WFLDB)/BR U</t>
  </si>
  <si>
    <t>Grains mix, as feed, for broiler, industrial poultry system, at regional warehouse, as DM (WFLDB)/EEU U</t>
  </si>
  <si>
    <t>Grains mix, as feed, for broiler, industrial poultry system, at regional warehouse, as DM (WFLDB)/RAS U</t>
  </si>
  <si>
    <t>Grains mix, as feed, for broiler, industrial poultry system, at regional warehouse, as DM (WFLDB)/RNA U</t>
  </si>
  <si>
    <t>Grains mix, as feed, for broiler, industrial poultry system, at regional warehouse, as DM (WFLDB)/WEU U</t>
  </si>
  <si>
    <t>Grains mix, as feed, for layer hen, industrial poultry system, at regional warehouse, as DM (WFLDB)/EEU U</t>
  </si>
  <si>
    <t>Grains mix, as feed, for layer hen, industrial poultry system, at regional warehouse, as DM (WFLDB)/RAS U</t>
  </si>
  <si>
    <t>Grains mix, as feed, for layer hen, industrial poultry system, at regional warehouse, as DM (WFLDB)/RNA U</t>
  </si>
  <si>
    <t>Grains mix, as feed, for layer hen, industrial poultry system, at regional warehouse, as DM (WFLDB)/WEU U</t>
  </si>
  <si>
    <t>Grains mix, as feed, for poultry, backyard poultry system, at regional warehouse, as DM (WFLDB)/EEU U</t>
  </si>
  <si>
    <t>Grains mix, as feed, for poultry, backyard poultry system, at regional warehouse, as DM (WFLDB)/RAS U</t>
  </si>
  <si>
    <t>Grains mix, as feed, for poultry, backyard poultry system, at regional warehouse, as DM (WFLDB)/RNA U</t>
  </si>
  <si>
    <t>Grains mix, as feed, for poultry, backyard poultry system, at regional warehouse, as DM (WFLDB)/WEU U</t>
  </si>
  <si>
    <t>Grains mix, as feed, for ruminants, at regional warehouse, as DM (WFLDB)/RER U</t>
  </si>
  <si>
    <t>Grains mix, as feed, for ruminants, at regional warehouse, as DM (WFLDB)/RoW U</t>
  </si>
  <si>
    <t>Grains mix, as feed, for ruminants, at regional warehouse, as DM (WFLDB)/US U</t>
  </si>
  <si>
    <t>Grains mix, as feed, for swine, backyard system, at regional warehouse, as DM (WFLDB)/EEU U</t>
  </si>
  <si>
    <t>Grains mix, as feed, for swine, backyard system, at regional warehouse, as DM (WFLDB)/WEU U</t>
  </si>
  <si>
    <t>Grains mix, as feed, for swine, industrial system, at regional warehouse, as DM (WFLDB)/EEU U</t>
  </si>
  <si>
    <t>Grains mix, as feed, for swine, industrial system, at regional warehouse, as DM (WFLDB)/RNA U</t>
  </si>
  <si>
    <t>Grains mix, as feed, for swine, industrial system, at regional warehouse, as DM (WFLDB)/WEU U</t>
  </si>
  <si>
    <t>Grains mix, as feed, for swine, intermediate system, at regional warehouse, as DM (WFLDB)/EEU U</t>
  </si>
  <si>
    <t>Grains mix, as feed, for swine, intermediate system, at regional warehouse, as DM (WFLDB)/WEU U</t>
  </si>
  <si>
    <t>Leaves, as feed, at farm, as DM (WFLDB)/GLO U</t>
  </si>
  <si>
    <t>Legumes and silage, as feed, at farm, as DM (WFLDB)/BR U</t>
  </si>
  <si>
    <t>Legumes and silage, as feed, at farm, as DM (WFLDB)/CN U</t>
  </si>
  <si>
    <t>Legumes and silage, as feed, at farm, as DM (WFLDB)/IN U</t>
  </si>
  <si>
    <t>Legumes and silage, as feed, at farm, as DM (WFLDB)/RER U</t>
  </si>
  <si>
    <t>Legumes and silage, as feed, at farm, as DM (WFLDB)/US U</t>
  </si>
  <si>
    <t>Limestone, as feed, for poultry, at regional warehouse, as DM (WFLDB)/RAS U</t>
  </si>
  <si>
    <t>Limestone, as feed, for poultry, at regional warehouse, as DM (WFLDB)/RER U</t>
  </si>
  <si>
    <t>Limestone, as feed, for poultry, at regional warehouse, as DM (WFLDB)/RNA U</t>
  </si>
  <si>
    <t>Lupin seeds, as feed, at regional warehouse, as DM (WFLDB)/OCE U</t>
  </si>
  <si>
    <t>Lupin seeds, as feed, at regional warehouse, as DM (WFLDB)/RER U</t>
  </si>
  <si>
    <t>Lupin seeds, as feed, at regional warehouse, as DM (WFLDB)/RNA U</t>
  </si>
  <si>
    <t>Methionin, synthetic, at plant (WFLDB)/GLO U</t>
  </si>
  <si>
    <t>Molasses, liquid, as feed, at regional warehouse, as DM (WFLDB)/GLO U</t>
  </si>
  <si>
    <t>Oilseed meal mix, as feed, at regional warehouse, as DM (WFLDB)/GLO U</t>
  </si>
  <si>
    <t>Oilseed meal mix, as feed, at regional warehouse, as DM (WFLDB)/RAS U</t>
  </si>
  <si>
    <t>Oilseed meal mix, as feed, at regional warehouse, as DM (WFLDB)/RER U</t>
  </si>
  <si>
    <t>Oilseed meal mix, as feed, at regional warehouse, as DM (WFLDB)/RLA U</t>
  </si>
  <si>
    <t>Oilseed meal mix, as feed, at regional warehouse, as DM (WFLDB)/RNA U</t>
  </si>
  <si>
    <t>Palm kernel cake, as feed, at regional warehouse, as DM (WFLDB)/GLO U</t>
  </si>
  <si>
    <t>Protein mix compound feed, 100% soy, for monogastric animals, at regional warehouse, as DM (WFLDB)/GLO U</t>
  </si>
  <si>
    <t>Protein mix compound feed, 53% soy, for monogastric animals, at regional warehouse, as DM (WFLDB)/GLO U</t>
  </si>
  <si>
    <t>Protein mix compound feed, 84% soy, for monogastric animals, at regional warehouse, as DM (WFLDB)/GLO U</t>
  </si>
  <si>
    <t>Protein mix compound feed, 93% soy, for monogastric animals, at regional warehouse, as DM (WFLDB)/GLO U</t>
  </si>
  <si>
    <t>Pulses straw, as feed, at regional warehouse, as DM (WFLDB)/GLO U</t>
  </si>
  <si>
    <t>Soybean feed, at plant (WFLDB)/GLO U</t>
  </si>
  <si>
    <t>Soybean feed, at plant (WFLDB)/RER U</t>
  </si>
  <si>
    <t>Soybean, market mix for feed, at regional storehouse (WFLDB)/RER U</t>
  </si>
  <si>
    <t>Sugar beet pulp, as feed, at regional warehouse, as DM (WFLDB)/OCE U</t>
  </si>
  <si>
    <t>Sugar beet pulp, as feed, at regional warehouse, as DM (WFLDB)/RER U</t>
  </si>
  <si>
    <t>Sugarcane tops, as feed, at farm, as DM (WFLDB)/GLO U</t>
  </si>
  <si>
    <t>Swill, as feed, for monogastric animals, at regional warehouse, as DM (WFLDB)/GLO U</t>
  </si>
  <si>
    <t>Wet distillers grains and solubles, as feed, at regional warehouse, as DM (WFLDB)/GLO U</t>
  </si>
  <si>
    <t>agricultural, animal production, avian, transformation</t>
  </si>
  <si>
    <t>Broiler, industrial system, live weight, at farm (WFLDB)/BR U</t>
  </si>
  <si>
    <t>Broiler, industrial system, live weight, at farm (WFLDB)/CA U</t>
  </si>
  <si>
    <t>Broiler, industrial system, live weight, at farm (WFLDB)/CN U</t>
  </si>
  <si>
    <t>Broiler, industrial system, live weight, at farm (WFLDB)/DE U</t>
  </si>
  <si>
    <t>Broiler, industrial system, live weight, at farm (WFLDB)/IT U</t>
  </si>
  <si>
    <t>Broiler, industrial system, live weight, at farm (WFLDB)/PL U</t>
  </si>
  <si>
    <t>Broiler, industrial system, live weight, at farm (WFLDB)/US U</t>
  </si>
  <si>
    <t>Chicken egg, poultry industrial laying systems, at farm (WFLDB)/CA U</t>
  </si>
  <si>
    <t>Chicken egg, poultry industrial laying systems, at farm (WFLDB)/CN U</t>
  </si>
  <si>
    <t>Chicken egg, poultry industrial laying systems, at farm (WFLDB)/DE U</t>
  </si>
  <si>
    <t>Chicken egg, poultry industrial laying systems, at farm (WFLDB)/IT U</t>
  </si>
  <si>
    <t>Chicken egg, poultry industrial laying systems, at farm (WFLDB)/NL U</t>
  </si>
  <si>
    <t>Chicken egg, poultry industrial laying systems, at farm (WFLDB)/PL U</t>
  </si>
  <si>
    <t>Chicken egg, poultry industrial laying systems, at farm (WFLDB)/TR U</t>
  </si>
  <si>
    <t>Chicken egg, poultry laying industrial systems, at farm (WFLDB)/GLO U</t>
  </si>
  <si>
    <t>Turkey, live weight, at farm (WFLDB)/DE U</t>
  </si>
  <si>
    <t>Turkey, live weight, at farm (WFLDB)/PL U</t>
  </si>
  <si>
    <t>agricultural, animal production, avian, transformation, housing</t>
  </si>
  <si>
    <t>Broiler house, deep-litter system, at farm (WFLDB)/GLO U</t>
  </si>
  <si>
    <t>Grain drying, low temperature (WFLDB)/GLO U</t>
  </si>
  <si>
    <t>Hatching eggs, at egg producer (WFLDB)/GLO U</t>
  </si>
  <si>
    <t>Hatching eggs, at hatchery (WFLDB)/GLO U</t>
  </si>
  <si>
    <t>House for laying hens, deep-litter system (WFLDB)/GLO U</t>
  </si>
  <si>
    <t>agricultural, animal production, avian, transformation, manure management</t>
  </si>
  <si>
    <t>Manure management at farm, laying hen, daily spread, cool, per kg DM (WFLDB)/GLO U</t>
  </si>
  <si>
    <t>Manure management at farm, laying hen, daily spread, temperate, per kg DM (WFLDB)/GLO U</t>
  </si>
  <si>
    <t>Manure management at farm, laying hen, daily spread, warm, per kg DM (WFLDB)/GLO U</t>
  </si>
  <si>
    <t>Manure management at farm, laying hen, dry lot, cool, per kg DM (WFLDB)/GLO U</t>
  </si>
  <si>
    <t>Manure management at farm, laying hen, dry lot, temperate, per kg DM (WFLDB)/GLO U</t>
  </si>
  <si>
    <t>Manure management at farm, laying hen, dry lot, warm, per kg DM (WFLDB)/GLO U</t>
  </si>
  <si>
    <t>Manure management at farm, laying hen, lagooning, cool, per kg DM (WFLDB)/GLO U</t>
  </si>
  <si>
    <t>Manure management at farm, laying hen, lagooning, temperate, per kg DM (WFLDB)/GLO U</t>
  </si>
  <si>
    <t>Manure management at farm, laying hen, lagooning, warm, per kg DM (WFLDB)/GLO U</t>
  </si>
  <si>
    <t>Manure management at farm, laying hen, liquid-slurry, cool, per kg DM (WFLDB)/GLO U</t>
  </si>
  <si>
    <t>Manure management at farm, laying hen, liquid-slurry, temperate, per kg DM (WFLDB)/GLO U</t>
  </si>
  <si>
    <t>Manure management at farm, laying hen, liquid-slurry, warm, per kg DM (WFLDB)/GLO U</t>
  </si>
  <si>
    <t>Manure management at farm, laying hen, manure with litter, per kg DM (WFLDB)/GLO U</t>
  </si>
  <si>
    <t>Manure management at farm, laying hen, pit storage, cool, per kg DM (WFLDB)/GLO U</t>
  </si>
  <si>
    <t>Manure management at farm, laying hen, pit storage, temperate, per kg DM (WFLDB)/GLO U</t>
  </si>
  <si>
    <t>Manure management at farm, laying hen, pit storage, warm, per kg DM (WFLDB)/GLO U</t>
  </si>
  <si>
    <t>Manure management at farm, laying hen, solid storage, cool, per kg DM (WFLDB)/GLO U</t>
  </si>
  <si>
    <t>Manure management at farm, laying hen, solid storage, temperate, per kg DM (WFLDB)/GLO U</t>
  </si>
  <si>
    <t>Manure management at farm, laying hen, solid storage, warm, per kg DM (WFLDB)/GLO U</t>
  </si>
  <si>
    <t>Manure management at farm, poultry, manure with litter, per kg DM (WFLDB)/GLO U</t>
  </si>
  <si>
    <t>agricultural, animal production, avian, transformation, production stages</t>
  </si>
  <si>
    <t>Broiler chicks, at farm (WFLDB)/GLO U</t>
  </si>
  <si>
    <t>Broiler husbandry, poultry industrial broiler systems, at farm (WFLDB)/BR U</t>
  </si>
  <si>
    <t>Broiler husbandry, poultry industrial broiler systems, at farm (WFLDB)/CA U</t>
  </si>
  <si>
    <t>Broiler husbandry, poultry industrial broiler systems, at farm (WFLDB)/CN U</t>
  </si>
  <si>
    <t>Broiler husbandry, poultry industrial broiler systems, at farm (WFLDB)/DE U</t>
  </si>
  <si>
    <t>Broiler husbandry, poultry industrial broiler systems, at farm (WFLDB)/IT U</t>
  </si>
  <si>
    <t>Broiler husbandry, poultry industrial broiler systems, at farm (WFLDB)/PL U</t>
  </si>
  <si>
    <t>Broiler husbandry, poultry industrial broiler systems, at farm (WFLDB)/US U</t>
  </si>
  <si>
    <t>Chicks for rearing hen, at farm (WFLDB)/GLO U</t>
  </si>
  <si>
    <t>Laying hen husbandry, poultry industrial laying systems, at farm (WFLDB)/CA U</t>
  </si>
  <si>
    <t>Laying hen husbandry, poultry industrial laying systems, at farm (WFLDB)/CN U</t>
  </si>
  <si>
    <t>Laying hen husbandry, poultry industrial laying systems, at farm (WFLDB)/DE U</t>
  </si>
  <si>
    <t>Laying hen husbandry, poultry industrial laying systems, at farm (WFLDB)/IT U</t>
  </si>
  <si>
    <t>Laying hen husbandry, poultry industrial laying systems, at farm (WFLDB)/NL U</t>
  </si>
  <si>
    <t>Laying hen husbandry, poultry industrial laying systems, at farm (WFLDB)/PL U</t>
  </si>
  <si>
    <t>Laying hen husbandry, poultry industrial laying systems, at farm (WFLDB)/TR U</t>
  </si>
  <si>
    <t>Rearing hen husbandry, poultry industrial laying systems, at farm (WFLDB)/CA U</t>
  </si>
  <si>
    <t>Rearing hen husbandry, poultry industrial laying systems, at farm (WFLDB)/CN U</t>
  </si>
  <si>
    <t>Rearing hen husbandry, poultry industrial laying systems, at farm (WFLDB)/DE U</t>
  </si>
  <si>
    <t>Rearing hen husbandry, poultry industrial laying systems, at farm (WFLDB)/IT U</t>
  </si>
  <si>
    <t>Rearing hen husbandry, poultry industrial laying systems, at farm (WFLDB)/NL U</t>
  </si>
  <si>
    <t>Rearing hen husbandry, poultry industrial laying systems, at farm (WFLDB)/PL U</t>
  </si>
  <si>
    <t>Rearing hen husbandry, poultry industrial laying systems, at farm (WFLDB)/TR U</t>
  </si>
  <si>
    <t>Turkey husbandry, at farm (WFLDB)/DE U</t>
  </si>
  <si>
    <t>Turkey husbandry, at farm (WFLDB)/PL U</t>
  </si>
  <si>
    <t>agricultural, animal production,bovine, transformation</t>
  </si>
  <si>
    <t>Beef cattle, live weight, at farm (WFLDB)/AU U</t>
  </si>
  <si>
    <t>Beef cattle, live weight, at farm (WFLDB)/BR U</t>
  </si>
  <si>
    <t>Beef cattle, live weight, at farm (WFLDB)/CN U</t>
  </si>
  <si>
    <t>Beef cattle, live weight, at farm (WFLDB)/DE U</t>
  </si>
  <si>
    <t>Beef cattle, live weight, at farm (WFLDB)/GB U</t>
  </si>
  <si>
    <t>Beef cattle, live weight, at farm (WFLDB)/IN U</t>
  </si>
  <si>
    <t>Beef cattle, live weight, at farm (WFLDB)/US U</t>
  </si>
  <si>
    <t>Cattle (cull cows and calves), from dairy farm, live weight, at farm (WFLDB)/BR U</t>
  </si>
  <si>
    <t>Cattle (cull cows and calves), from dairy farm, live weight, at farm (WFLDB)/CN U</t>
  </si>
  <si>
    <t>Cattle (cull cows and calves), from dairy farm, live weight, at farm (WFLDB)/DE U</t>
  </si>
  <si>
    <t>Cattle (cull cows and calves), from dairy farm, live weight, at farm (WFLDB)/FR U</t>
  </si>
  <si>
    <t>Cattle (cull cows and calves), from dairy farm, live weight, at farm (WFLDB)/GB U</t>
  </si>
  <si>
    <t>Cattle (cull cows and calves), from dairy farm, live weight, at farm (WFLDB)/GLO U</t>
  </si>
  <si>
    <t>Cattle (cull cows and calves), from dairy farm, live weight, at farm (WFLDB)/IN U</t>
  </si>
  <si>
    <t>Cattle (cull cows and calves), from dairy farm, live weight, at farm (WFLDB)/PK U</t>
  </si>
  <si>
    <t>Cattle (cull cows and calves), from dairy farm, live weight, at farm (WFLDB)/RU U</t>
  </si>
  <si>
    <t>Cattle (cull cows and calves), from dairy farm, live weight, at farm (WFLDB)/US U</t>
  </si>
  <si>
    <t>agricultural, animal production,bovine, transformation, housing</t>
  </si>
  <si>
    <t>Beef cattle housing, feedlot or intensive system, per head and year (WFLDB)/AU U</t>
  </si>
  <si>
    <t>Beef cattle housing, feedlot or intensive system, per head and year (WFLDB)/BR U</t>
  </si>
  <si>
    <t>Beef cattle housing, feedlot or intensive system, per head and year (WFLDB)/CN U</t>
  </si>
  <si>
    <t>Beef cattle housing, feedlot or intensive system, per head and year (WFLDB)/DE U</t>
  </si>
  <si>
    <t>Beef cattle housing, feedlot or intensive system, per head and year (WFLDB)/GB U</t>
  </si>
  <si>
    <t>Beef cattle housing, feedlot or intensive system, per head and year (WFLDB)/IN U</t>
  </si>
  <si>
    <t>Beef cattle housing, feedlot or intensive system, per head and year (WFLDB)/US U</t>
  </si>
  <si>
    <t>Beef cattle housing, grassland system, per head and year (WFLDB)/AU U</t>
  </si>
  <si>
    <t>Beef cattle housing, grassland system, per head and year (WFLDB)/BR U</t>
  </si>
  <si>
    <t>Beef cattle housing, grassland system, per head and year (WFLDB)/CN U</t>
  </si>
  <si>
    <t>Beef cattle housing, grassland system, per head and year (WFLDB)/DE U</t>
  </si>
  <si>
    <t>Beef cattle housing, grassland system, per head and year (WFLDB)/GB U</t>
  </si>
  <si>
    <t>Beef cattle housing, grassland system, per head and year (WFLDB)/IN U</t>
  </si>
  <si>
    <t>Beef cattle housing, grassland system, per head and year (WFLDB)/US U</t>
  </si>
  <si>
    <t>Beef cattle housing, mixed system, per head and year (WFLDB)/AU U</t>
  </si>
  <si>
    <t>Beef cattle housing, mixed system, per head and year (WFLDB)/BR U</t>
  </si>
  <si>
    <t>Beef cattle housing, mixed system, per head and year (WFLDB)/CN U</t>
  </si>
  <si>
    <t>Beef cattle housing, mixed system, per head and year (WFLDB)/DE U</t>
  </si>
  <si>
    <t>Beef cattle housing, mixed system, per head and year (WFLDB)/GB U</t>
  </si>
  <si>
    <t>Beef cattle housing, mixed system, per head and year (WFLDB)/IN U</t>
  </si>
  <si>
    <t>Beef cattle housing, mixed system, per head and year (WFLDB)/US U</t>
  </si>
  <si>
    <t>Deep-litter housing, at farm (WFLDB)/GLO U</t>
  </si>
  <si>
    <t>Fully slatted floor, cattle, wood construction, at farm (WFLDB)/GLO U</t>
  </si>
  <si>
    <t>Tethered housing, cattle, concrete wall, at farm (WFLDB)/GLO U</t>
  </si>
  <si>
    <t>Unloading sucker blower, telescopic handler, at farm (WFLDB)/GLO U</t>
  </si>
  <si>
    <t>agricultural, animal production,bovine, transformation, manure management</t>
  </si>
  <si>
    <t>Manure management at farm, cattle, daily spread, cool, per kg DM (WFLDB)/GLO U</t>
  </si>
  <si>
    <t>Manure management at farm, cattle, daily spread, temperate, per kg DM (WFLDB)/GLO U</t>
  </si>
  <si>
    <t>Manure management at farm, cattle, daily spread, warm, per kg DM (WFLDB)/GLO U</t>
  </si>
  <si>
    <t>Manure management at farm, cattle, dry lot, cool, per kg DM (WFLDB)/GLO U</t>
  </si>
  <si>
    <t>Manure management at farm, cattle, dry lot, temperate, per kg DM (WFLDB)/GLO U</t>
  </si>
  <si>
    <t>Manure management at farm, cattle, dry lot, warm, per kg DM (WFLDB)/GLO U</t>
  </si>
  <si>
    <t>Manure management at farm, cattle, lagooning, cool, per kg DM (WFLDB)/GLO U</t>
  </si>
  <si>
    <t>Manure management at farm, cattle, lagooning, temperate, per kg DM (WFLDB)/GLO U</t>
  </si>
  <si>
    <t>Manure management at farm, cattle, lagooning, warm, per kg DM (WFLDB)/GLO U</t>
  </si>
  <si>
    <t>Manure management at farm, cattle, liquid-slurry, cool, per kg DM (WFLDB)/GLO U</t>
  </si>
  <si>
    <t>Manure management at farm, cattle, liquid-slurry, temperate, per kg DM (WFLDB)/GLO U</t>
  </si>
  <si>
    <t>Manure management at farm, cattle, liquid-slurry, warm, per kg DM (WFLDB)/GLO U</t>
  </si>
  <si>
    <t>Manure management at farm, cattle, pit storage, cool, per kg DM (WFLDB)/GLO U</t>
  </si>
  <si>
    <t>Manure management at farm, cattle, pit storage, temperate, per kg DM (WFLDB)/GLO U</t>
  </si>
  <si>
    <t>Manure management at farm, cattle, pit storage, warm, per kg DM (WFLDB)/GLO U</t>
  </si>
  <si>
    <t>Manure management at farm, cattle, solid storage, cool, per kg DM (WFLDB)/GLO U</t>
  </si>
  <si>
    <t>Manure management at farm, cattle, solid storage, temperate, per kg DM (WFLDB)/GLO U</t>
  </si>
  <si>
    <t>Manure management at farm, cattle, solid storage, warm, per kg DM (WFLDB)/GLO U</t>
  </si>
  <si>
    <t>agricultural, animal production,bovine, transformation, production stages</t>
  </si>
  <si>
    <t>Calf, dairy cow, at farm (WFLDB)/GLO U</t>
  </si>
  <si>
    <t>agricultural, animal production,bovine, transformation, WFLDB archetypes</t>
  </si>
  <si>
    <t>Beef cattle, feedlot or intensive system, live weight, at farm (WFLDB)/AU U</t>
  </si>
  <si>
    <t>Beef cattle, feedlot or intensive system, live weight, at farm (WFLDB)/BR U</t>
  </si>
  <si>
    <t>Beef cattle, feedlot or intensive system, live weight, at farm (WFLDB)/CN U</t>
  </si>
  <si>
    <t>Beef cattle, feedlot or intensive system, live weight, at farm (WFLDB)/DE U</t>
  </si>
  <si>
    <t>Beef cattle, feedlot or intensive system, live weight, at farm (WFLDB)/GB U</t>
  </si>
  <si>
    <t>Beef cattle, feedlot or intensive system, live weight, at farm (WFLDB)/IN U</t>
  </si>
  <si>
    <t>Beef cattle, feedlot or intensive system, live weight, at farm (WFLDB)/US U</t>
  </si>
  <si>
    <t>Beef cattle, grassland system, live weight, at farm (WFLDB)/AU U</t>
  </si>
  <si>
    <t>Beef cattle, grassland system, live weight, at farm (WFLDB)/BR U</t>
  </si>
  <si>
    <t>Beef cattle, grassland system, live weight, at farm (WFLDB)/CN U</t>
  </si>
  <si>
    <t>Beef cattle, grassland system, live weight, at farm (WFLDB)/DE U</t>
  </si>
  <si>
    <t>Beef cattle, grassland system, live weight, at farm (WFLDB)/GB U</t>
  </si>
  <si>
    <t>Beef cattle, grassland system, live weight, at farm (WFLDB)/IN U</t>
  </si>
  <si>
    <t>Beef cattle, grassland system, live weight, at farm (WFLDB)/US U</t>
  </si>
  <si>
    <t>Beef cattle, mixed system, live weight, at farm (WFLDB)/AU U</t>
  </si>
  <si>
    <t>Beef cattle, mixed system, live weight, at farm (WFLDB)/BR U</t>
  </si>
  <si>
    <t>Beef cattle, mixed system, live weight, at farm (WFLDB)/CN U</t>
  </si>
  <si>
    <t>Beef cattle, mixed system, live weight, at farm (WFLDB)/DE U</t>
  </si>
  <si>
    <t>Beef cattle, mixed system, live weight, at farm (WFLDB)/GB U</t>
  </si>
  <si>
    <t>Beef cattle, mixed system, live weight, at farm (WFLDB)/IN U</t>
  </si>
  <si>
    <t>Beef cattle, mixed system, live weight, at farm (WFLDB)/US U</t>
  </si>
  <si>
    <t>Cattle, from dairy feed mix archetype AT-14, live weight, at farm (WFLDB)/RER U</t>
  </si>
  <si>
    <t>Cattle, from dairy feed mix archetype AU-275WA, live weight, at farm (WFLDB)/RoW U</t>
  </si>
  <si>
    <t>Cattle, from dairy feed mix archetype BE-45, live weight, at farm (WFLDB)/RER U</t>
  </si>
  <si>
    <t>Cattle, from dairy feed mix archetype BR-20S, live weight, at farm (WFLDB)/RLA U</t>
  </si>
  <si>
    <t>Cattle, from dairy feed mix archetype CA-58, live weight, at farm (WFLDB)/RNA U</t>
  </si>
  <si>
    <t>Cattle, from dairy feed mix archetype CH-22, live weight, at farm (WFLDB)/RER U</t>
  </si>
  <si>
    <t>Cattle, from dairy feed mix archetype CL-47, live weight, at farm (WFLDB)/RLA U</t>
  </si>
  <si>
    <t>Cattle, from dairy feed mix archetype CL-47, live weight, at farm (WFLDB)/RNA U</t>
  </si>
  <si>
    <t>Cattle, from dairy feed mix archetype CN-17N, live weight, at farm (WFLDB)/RoW U</t>
  </si>
  <si>
    <t>Cattle, from dairy feed mix archetype CZ-80, live weight, at farm (WFLDB)/RER U</t>
  </si>
  <si>
    <t>Cattle, from dairy feed mix archetype DE-31S, live weight, at farm (WFLDB)/RER U</t>
  </si>
  <si>
    <t>Cattle, from dairy feed mix archetype DE-90N, live weight, at farm (WFLDB)/RER U</t>
  </si>
  <si>
    <t>Cattle, from dairy feed mix archetype DK-125, live weight, at farm (WFLDB)/RER U</t>
  </si>
  <si>
    <t>Cattle, from dairy feed mix archetype ES-50NW, live weight, at farm (WFLDB)/RER U</t>
  </si>
  <si>
    <t>Cattle, from dairy feed mix archetype FI-25, live weight, at farm (WFLDB)/RER U</t>
  </si>
  <si>
    <t>Cattle, from dairy feed mix archetype FR-50-W, live weight, at farm (WFLDB)/RER U</t>
  </si>
  <si>
    <t>Cattle, from dairy feed mix archetype ID-3NG, live weight, at farm (WFLDB)/RoW U</t>
  </si>
  <si>
    <t>Cattle, from dairy feed mix archetype IE-48, live weight, at farm (WFLDB)/RER U</t>
  </si>
  <si>
    <t>Cattle, from dairy feed mix archetype IN-3E, live weight, at farm (WFLDB)/RoW U</t>
  </si>
  <si>
    <t>Cattle, from dairy feed mix archetype IN-3S, live weight, at farm (WFLDB)/RoW U</t>
  </si>
  <si>
    <t>Cattle, from dairy feed mix archetype IT-154, live weight, at farm (WFLDB)/RER U</t>
  </si>
  <si>
    <t>Cattle, from dairy feed mix archetype LowEuro-5, live weight, at farm (WFLDB)/RER U</t>
  </si>
  <si>
    <t>Cattle, from dairy feed mix archetype LowEuro-5, live weight, at farm (WFLDB)/RoW U</t>
  </si>
  <si>
    <t>Cattle, from dairy feed mix archetype LowTropical-10, live weight, at farm (WFLDB)/RLA U</t>
  </si>
  <si>
    <t>Cattle, from dairy feed mix archetype LowTropical-10, live weight, at farm (WFLDB)/RNA U</t>
  </si>
  <si>
    <t>Cattle, from dairy feed mix archetype LowTropical-10, live weight, at farm (WFLDB)/RoW U</t>
  </si>
  <si>
    <t>Cattle, from dairy feed mix archetype MX-20, live weight, at farm (WFLDB)/RER U</t>
  </si>
  <si>
    <t>Cattle, from dairy feed mix archetype MX-20, live weight, at farm (WFLDB)/RNA U</t>
  </si>
  <si>
    <t>Cattle, from dairy feed mix archetype NL-70, live weight, at farm (WFLDB)/RER U</t>
  </si>
  <si>
    <t>Cattle, from dairy feed mix archetype NZ-351, live weight, at farm (WFLDB)/RER U</t>
  </si>
  <si>
    <t>Cattle, from dairy feed mix archetype NZ-351, live weight, at farm (WFLDB)/RoW U</t>
  </si>
  <si>
    <t>Cattle, from dairy feed mix archetype PE-7, live weight, at farm (WFLDB)/RLA U</t>
  </si>
  <si>
    <t>Cattle, from dairy feed mix archetype PL-15, live weight, at farm (WFLDB)/RER U</t>
  </si>
  <si>
    <t>Cattle, from dairy feed mix archetype PY-45, live weight, at farm (WFLDB)/RER U</t>
  </si>
  <si>
    <t>Cattle, from dairy feed mix archetype PY-45, live weight, at farm (WFLDB)/RLA U</t>
  </si>
  <si>
    <t>Cattle, from dairy feed mix archetype PY-45, live weight, at farm (WFLDB)/RoW U</t>
  </si>
  <si>
    <t>Cattle, from dairy feed mix archetype RU-900, live weight, at farm (WFLDB)/RoW U</t>
  </si>
  <si>
    <t>Cattle, from dairy feed mix archetype SE-60, live weight, at farm (WFLDB)/RER U</t>
  </si>
  <si>
    <t>Cattle, from dairy feed mix archetype UK-149NW, live weight, at farm (WFLDB)/RER U</t>
  </si>
  <si>
    <t>Cattle, from dairy feed mix archetype UK-149NW, live weight, at farm (WFLDB)/RNA U</t>
  </si>
  <si>
    <t>Cattle, from dairy feed mix archetype US-2218NY, live weight, at farm (WFLDB)/RNA U</t>
  </si>
  <si>
    <t>Cattle, from dairy feed mix archetype US-80WI, live weight, at farm (WFLDB)/RNA U</t>
  </si>
  <si>
    <t>agricultural, animal production, dairy, transformation</t>
  </si>
  <si>
    <t>Raw milk, production mix, at farm (WFLDB)/AT U</t>
  </si>
  <si>
    <t>Raw milk, production mix, at farm (WFLDB)/AU U</t>
  </si>
  <si>
    <t>Raw milk, production mix, at farm (WFLDB)/BE U</t>
  </si>
  <si>
    <t>Raw milk, production mix, at farm (WFLDB)/BR U</t>
  </si>
  <si>
    <t>Raw milk, production mix, at farm (WFLDB)/CA U</t>
  </si>
  <si>
    <t>Raw milk, production mix, at farm (WFLDB)/CH U</t>
  </si>
  <si>
    <t>Raw milk, production mix, at farm (WFLDB)/CL U</t>
  </si>
  <si>
    <t>Raw milk, production mix, at farm (WFLDB)/CN U</t>
  </si>
  <si>
    <t>Raw milk, production mix, at farm (WFLDB)/CO U</t>
  </si>
  <si>
    <t>Raw milk, production mix, at farm (WFLDB)/CZ U</t>
  </si>
  <si>
    <t>Raw milk, production mix, at farm (WFLDB)/DE U</t>
  </si>
  <si>
    <t>Raw milk, production mix, at farm (WFLDB)/DK U</t>
  </si>
  <si>
    <t>Raw milk, production mix, at farm (WFLDB)/ES U</t>
  </si>
  <si>
    <t>Raw milk, production mix, at farm (WFLDB)/FI U</t>
  </si>
  <si>
    <t>Raw milk, production mix, at farm (WFLDB)/FR U</t>
  </si>
  <si>
    <t>Raw milk, production mix, at farm (WFLDB)/GB U</t>
  </si>
  <si>
    <t>Raw milk, production mix, at farm (WFLDB)/GR U</t>
  </si>
  <si>
    <t>Raw milk, production mix, at farm (WFLDB)/HU U</t>
  </si>
  <si>
    <t>Raw milk, production mix, at farm (WFLDB)/ID U</t>
  </si>
  <si>
    <t>Raw milk, production mix, at farm (WFLDB)/IE U</t>
  </si>
  <si>
    <t>Raw milk, production mix, at farm (WFLDB)/IN U</t>
  </si>
  <si>
    <t>Raw milk, production mix, at farm (WFLDB)/IT U</t>
  </si>
  <si>
    <t>Raw milk, production mix, at farm (WFLDB)/MX U</t>
  </si>
  <si>
    <t>Raw milk, production mix, at farm (WFLDB)/NL U</t>
  </si>
  <si>
    <t>Raw milk, production mix, at farm (WFLDB)/NZ U</t>
  </si>
  <si>
    <t>Raw milk, production mix, at farm (WFLDB)/PK U</t>
  </si>
  <si>
    <t>Raw milk, production mix, at farm (WFLDB)/PL U</t>
  </si>
  <si>
    <t>Raw milk, production mix, at farm (WFLDB)/PT U</t>
  </si>
  <si>
    <t>Raw milk, production mix, at farm (WFLDB)/PY U</t>
  </si>
  <si>
    <t>Raw milk, production mix, at farm (WFLDB)/RER U</t>
  </si>
  <si>
    <t>Raw milk, production mix, at farm (WFLDB)/RNA U</t>
  </si>
  <si>
    <t>Raw milk, production mix, at farm (WFLDB)/RO U</t>
  </si>
  <si>
    <t>Raw milk, production mix, at farm (WFLDB)/RU U</t>
  </si>
  <si>
    <t>Raw milk, production mix, at farm (WFLDB)/SE U</t>
  </si>
  <si>
    <t>Raw milk, production mix, at farm (WFLDB)/SK U</t>
  </si>
  <si>
    <t>Raw milk, production mix, at farm (WFLDB)/US U</t>
  </si>
  <si>
    <t>agricultural, animal production, dairy, transformation, housing</t>
  </si>
  <si>
    <t>Dairy farm exploitation, mechanized, allocated to 1 kg live weight animal (WFLDB)/GLO U</t>
  </si>
  <si>
    <t>Dairy farm exploitation, mechanized, allocated to 1 kg milk (WFLDB)/AT U</t>
  </si>
  <si>
    <t>Dairy farm exploitation, mechanized, allocated to 1 kg milk (WFLDB)/AU U</t>
  </si>
  <si>
    <t>Dairy farm exploitation, mechanized, allocated to 1 kg milk (WFLDB)/BE U</t>
  </si>
  <si>
    <t>Dairy farm exploitation, mechanized, allocated to 1 kg milk (WFLDB)/BR U</t>
  </si>
  <si>
    <t>Dairy farm exploitation, mechanized, allocated to 1 kg milk (WFLDB)/CA U</t>
  </si>
  <si>
    <t>Dairy farm exploitation, mechanized, allocated to 1 kg milk (WFLDB)/CH U</t>
  </si>
  <si>
    <t>Dairy farm exploitation, mechanized, allocated to 1 kg milk (WFLDB)/CL U</t>
  </si>
  <si>
    <t>Dairy farm exploitation, mechanized, allocated to 1 kg milk (WFLDB)/CN U</t>
  </si>
  <si>
    <t>Dairy farm exploitation, mechanized, allocated to 1 kg milk (WFLDB)/CZ U</t>
  </si>
  <si>
    <t>Dairy farm exploitation, mechanized, allocated to 1 kg milk (WFLDB)/DE U</t>
  </si>
  <si>
    <t>Dairy farm exploitation, mechanized, allocated to 1 kg milk (WFLDB)/DK U</t>
  </si>
  <si>
    <t>Dairy farm exploitation, mechanized, allocated to 1 kg milk (WFLDB)/ES U</t>
  </si>
  <si>
    <t>Dairy farm exploitation, mechanized, allocated to 1 kg milk (WFLDB)/FI U</t>
  </si>
  <si>
    <t>Dairy farm exploitation, mechanized, allocated to 1 kg milk (WFLDB)/FR U</t>
  </si>
  <si>
    <t>Dairy farm exploitation, mechanized, allocated to 1 kg milk (WFLDB)/GB U</t>
  </si>
  <si>
    <t>Dairy farm exploitation, mechanized, allocated to 1 kg milk (WFLDB)/GR U</t>
  </si>
  <si>
    <t>Dairy farm exploitation, mechanized, allocated to 1 kg milk (WFLDB)/HU U</t>
  </si>
  <si>
    <t>Dairy farm exploitation, mechanized, allocated to 1 kg milk (WFLDB)/IE U</t>
  </si>
  <si>
    <t>Dairy farm exploitation, mechanized, allocated to 1 kg milk (WFLDB)/IT U</t>
  </si>
  <si>
    <t>Dairy farm exploitation, mechanized, allocated to 1 kg milk (WFLDB)/MX U</t>
  </si>
  <si>
    <t>Dairy farm exploitation, mechanized, allocated to 1 kg milk (WFLDB)/NL U</t>
  </si>
  <si>
    <t>Dairy farm exploitation, mechanized, allocated to 1 kg milk (WFLDB)/NZ U</t>
  </si>
  <si>
    <t>Dairy farm exploitation, mechanized, allocated to 1 kg milk (WFLDB)/PL U</t>
  </si>
  <si>
    <t>Dairy farm exploitation, mechanized, allocated to 1 kg milk (WFLDB)/PT U</t>
  </si>
  <si>
    <t>Dairy farm exploitation, mechanized, allocated to 1 kg milk (WFLDB)/PY U</t>
  </si>
  <si>
    <t>Dairy farm exploitation, mechanized, allocated to 1 kg milk (WFLDB)/RO U</t>
  </si>
  <si>
    <t>Dairy farm exploitation, mechanized, allocated to 1 kg milk (WFLDB)/RU U</t>
  </si>
  <si>
    <t>Dairy farm exploitation, mechanized, allocated to 1 kg milk (WFLDB)/SE U</t>
  </si>
  <si>
    <t>Dairy farm exploitation, mechanized, allocated to 1 kg milk (WFLDB)/SK U</t>
  </si>
  <si>
    <t>Dairy farm exploitation, mechanized, allocated to 1 kg milk (WFLDB)/US U</t>
  </si>
  <si>
    <t>Dairy farm exploitation, non-mechanized, allocated to 1 kg live weight animal (WFLDB)/GLO U</t>
  </si>
  <si>
    <t>Dairy farm exploitation, non-mechanized, allocated to 1 kg milk (WFLDB)/BR U</t>
  </si>
  <si>
    <t>Dairy farm exploitation, non-mechanized, allocated to 1 kg milk (WFLDB)/CL U</t>
  </si>
  <si>
    <t>Dairy farm exploitation, non-mechanized, allocated to 1 kg milk (WFLDB)/CN U</t>
  </si>
  <si>
    <t>Dairy farm exploitation, non-mechanized, allocated to 1 kg milk (WFLDB)/CO U</t>
  </si>
  <si>
    <t>Dairy farm exploitation, non-mechanized, allocated to 1 kg milk (WFLDB)/ID U</t>
  </si>
  <si>
    <t>Dairy farm exploitation, non-mechanized, allocated to 1 kg milk (WFLDB)/IN U</t>
  </si>
  <si>
    <t>Dairy farm exploitation, non-mechanized, allocated to 1 kg milk (WFLDB)/MX U</t>
  </si>
  <si>
    <t>Dairy farm exploitation, non-mechanized, allocated to 1 kg milk (WFLDB)/PK U</t>
  </si>
  <si>
    <t>Dairy farm exploitation, non-mechanized, allocated to 1 kg milk (WFLDB)/PL U</t>
  </si>
  <si>
    <t>Dairy farm exploitation, non-mechanized, allocated to 1 kg milk (WFLDB)/PY U</t>
  </si>
  <si>
    <t>Dairy farm exploitation, non-mechanized, allocated to 1 kg milk (WFLDB)/RO U</t>
  </si>
  <si>
    <t>Dairy farm exploitation, non-mechanized, allocated to 1 kg milk (WFLDB)/RU U</t>
  </si>
  <si>
    <t>Dairy farm exploitation, non-mechanized, allocated to 1 kg milk (WFLDB)/SK U</t>
  </si>
  <si>
    <t>Milk cooling tank, at farm (WFLDB)/GLO U</t>
  </si>
  <si>
    <t>Milking (WFLDB)/AT U</t>
  </si>
  <si>
    <t>Milking (WFLDB)/AU U</t>
  </si>
  <si>
    <t>Milking (WFLDB)/BE U</t>
  </si>
  <si>
    <t>Milking (WFLDB)/BR U</t>
  </si>
  <si>
    <t>Milking (WFLDB)/CA U</t>
  </si>
  <si>
    <t>Milking (WFLDB)/CH U</t>
  </si>
  <si>
    <t>Milking (WFLDB)/CL U</t>
  </si>
  <si>
    <t>Milking (WFLDB)/CN U</t>
  </si>
  <si>
    <t>Milking (WFLDB)/CO U</t>
  </si>
  <si>
    <t>Milking (WFLDB)/CZ U</t>
  </si>
  <si>
    <t>Milking (WFLDB)/DE U</t>
  </si>
  <si>
    <t>Milking (WFLDB)/DK U</t>
  </si>
  <si>
    <t>Milking (WFLDB)/ES U</t>
  </si>
  <si>
    <t>Milking (WFLDB)/FI U</t>
  </si>
  <si>
    <t>Milking (WFLDB)/FR U</t>
  </si>
  <si>
    <t>Milking (WFLDB)/GB U</t>
  </si>
  <si>
    <t>Milking (WFLDB)/GR U</t>
  </si>
  <si>
    <t>Milking (WFLDB)/HU U</t>
  </si>
  <si>
    <t>Milking (WFLDB)/ID U</t>
  </si>
  <si>
    <t>Milking (WFLDB)/IE U</t>
  </si>
  <si>
    <t>Milking (WFLDB)/IN U</t>
  </si>
  <si>
    <t>Milking (WFLDB)/IT U</t>
  </si>
  <si>
    <t>Milking (WFLDB)/MX U</t>
  </si>
  <si>
    <t>Milking (WFLDB)/NL U</t>
  </si>
  <si>
    <t>Milking (WFLDB)/NZ U</t>
  </si>
  <si>
    <t>Milking (WFLDB)/PK U</t>
  </si>
  <si>
    <t>Milking (WFLDB)/PL U</t>
  </si>
  <si>
    <t>Milking (WFLDB)/PT U</t>
  </si>
  <si>
    <t>Milking (WFLDB)/PY U</t>
  </si>
  <si>
    <t>Milking (WFLDB)/RO U</t>
  </si>
  <si>
    <t>Milking (WFLDB)/RU U</t>
  </si>
  <si>
    <t>Milking (WFLDB)/SE U</t>
  </si>
  <si>
    <t>Milking (WFLDB)/SK U</t>
  </si>
  <si>
    <t>Milking (WFLDB)/US U</t>
  </si>
  <si>
    <t>Pipeline milking system, at farm (WFLDB)/GLO U</t>
  </si>
  <si>
    <t>agricultural, animal production, dairy, transformation, WFLDB archetypes</t>
  </si>
  <si>
    <t>Raw cow milk archetype, feed mix AT-14, at farm (WFLDB)/RER U</t>
  </si>
  <si>
    <t>Raw cow milk archetype, feed mix AU-275WA, at farm (WFLDB)/RoW U</t>
  </si>
  <si>
    <t>Raw cow milk archetype, feed mix BE-45, at farm (WFLDB)/RER U</t>
  </si>
  <si>
    <t>Raw cow milk archetype, feed mix BR-20S, at farm (WFLDB)/RLA U</t>
  </si>
  <si>
    <t>Raw cow milk archetype, feed mix CA-58, at farm (WFLDB)/RNA U</t>
  </si>
  <si>
    <t>Raw cow milk archetype, feed mix CH-22, at farm (WFLDB)/RER U</t>
  </si>
  <si>
    <t>Raw cow milk archetype, feed mix CL-47, at farm (WFLDB)/RLA U</t>
  </si>
  <si>
    <t>Raw cow milk archetype, feed mix CL-47, at farm (WFLDB)/RNA U</t>
  </si>
  <si>
    <t>Raw cow milk archetype, feed mix CN-17N, at farm (WFLDB)/RoW U</t>
  </si>
  <si>
    <t>Raw cow milk archetype, feed mix CZ-80, at farm (WFLDB)/RER U</t>
  </si>
  <si>
    <t>Raw cow milk archetype, feed mix DE-31S, at farm (WFLDB)/RER U</t>
  </si>
  <si>
    <t>Raw cow milk archetype, feed mix DE-90N, at farm (WFLDB)/RER U</t>
  </si>
  <si>
    <t>Raw cow milk archetype, feed mix DK-125, at farm (WFLDB)/RER U</t>
  </si>
  <si>
    <t>Raw cow milk archetype, feed mix ES-50NW, at farm (WFLDB)/RER U</t>
  </si>
  <si>
    <t>Raw cow milk archetype, feed mix FI-25, at farm (WFLDB)/RER U</t>
  </si>
  <si>
    <t>Raw cow milk archetype, feed mix FR-50-W, at farm (WFLDB)/RER U</t>
  </si>
  <si>
    <t>Raw cow milk archetype, feed mix ID-3NG, at farm (WFLDB)/RoW U</t>
  </si>
  <si>
    <t>Raw cow milk archetype, feed mix IE-48, at farm (WFLDB)/RER U</t>
  </si>
  <si>
    <t>Raw cow milk archetype, feed mix IN-3E, at farm (WFLDB)/RoW U</t>
  </si>
  <si>
    <t>Raw cow milk archetype, feed mix IN-3S, at farm (WFLDB)/RoW U</t>
  </si>
  <si>
    <t>Raw cow milk archetype, feed mix IT-154, at farm (WFLDB)/RER U</t>
  </si>
  <si>
    <t>Raw cow milk archetype, feed mix LowEuro-5, at farm (WFLDB)/RER U</t>
  </si>
  <si>
    <t>Raw cow milk archetype, feed mix LowEuro-5, at farm (WFLDB)/RoW U</t>
  </si>
  <si>
    <t>Raw cow milk archetype, feed mix LowTropical-10, at farm (WFLDB)/RLA U</t>
  </si>
  <si>
    <t>Raw cow milk archetype, feed mix LowTropical-10, at farm (WFLDB)/RNA U</t>
  </si>
  <si>
    <t>Raw cow milk archetype, feed mix LowTropical-10, at farm (WFLDB)/RoW U</t>
  </si>
  <si>
    <t>Raw cow milk archetype, feed mix MX-20, at farm (WFLDB)/RER U</t>
  </si>
  <si>
    <t>Raw cow milk archetype, feed mix MX-20, at farm (WFLDB)/RNA U</t>
  </si>
  <si>
    <t>Raw cow milk archetype, feed mix NL-70, at farm (WFLDB)/RER U</t>
  </si>
  <si>
    <t>Raw cow milk archetype, feed mix NZ-351, at farm (WFLDB)/RER U</t>
  </si>
  <si>
    <t>Raw cow milk archetype, feed mix NZ-351, at farm (WFLDB)/RoW U</t>
  </si>
  <si>
    <t>Raw cow milk archetype, feed mix PE-7, at farm (WFLDB)/RLA U</t>
  </si>
  <si>
    <t>Raw cow milk archetype, feed mix PL-15, at farm (WFLDB)/RER U</t>
  </si>
  <si>
    <t>Raw cow milk archetype, feed mix PY-45, at farm (WFLDB)/RER U</t>
  </si>
  <si>
    <t>Raw cow milk archetype, feed mix PY-45, at farm (WFLDB)/RLA U</t>
  </si>
  <si>
    <t>Raw cow milk archetype, feed mix PY-45, at farm (WFLDB)/RoW U</t>
  </si>
  <si>
    <t>Raw cow milk archetype, feed mix RU-900, at farm (WFLDB)/RoW U</t>
  </si>
  <si>
    <t>Raw cow milk archetype, feed mix SE-60, at farm (WFLDB)/RER U</t>
  </si>
  <si>
    <t>Raw cow milk archetype, feed mix UK-149NW, at farm (WFLDB)/RER U</t>
  </si>
  <si>
    <t>Raw cow milk archetype, feed mix UK-149NW, at farm (WFLDB)/RNA U</t>
  </si>
  <si>
    <t>Raw cow milk archetype, feed mix US-2218NY, at farm (WFLDB)/RNA U</t>
  </si>
  <si>
    <t>Raw cow milk archetype, feed mix US-80WI, at farm (WFLDB)/RNA U</t>
  </si>
  <si>
    <t>agricultural, animal production, insects, transformation</t>
  </si>
  <si>
    <t>Biofertiliser, from cricket production, at plant (WFLDB)/TH U</t>
  </si>
  <si>
    <t>Cricket, at plant (WFLDB)/TH U</t>
  </si>
  <si>
    <t>Dried defatted mealworm protein, at plant (WFLDB)/GLO U</t>
  </si>
  <si>
    <t>Oil, from dried defatted mealworm protein production, at plant (WFLDB)/GLO U</t>
  </si>
  <si>
    <t>agricultural, animal production, insects, transformation, production stages</t>
  </si>
  <si>
    <t>Crickets feed, at plant (WFLDB)/GLO U</t>
  </si>
  <si>
    <t>Manure, from mealworm clean fresh larvae production, at plant (WFLDB)/GLO U</t>
  </si>
  <si>
    <t>Mealworm clean fresh larvae, at plant (WFLDB)/GLO U</t>
  </si>
  <si>
    <t>agricultural, animal production, other, emissions from animal (per kg methane)</t>
  </si>
  <si>
    <t>Enteric emissions, dry cows and heifers, 1 kg methane (WFLDB)/GLO U</t>
  </si>
  <si>
    <t>Enteric emissions, lactating cows, 1 kg methane (WFLDB)/GLO U</t>
  </si>
  <si>
    <t>Enteric emissions, other farmed animals, 1 kg methane (WFLDB)/GLO U</t>
  </si>
  <si>
    <t>Manure emissions on pasture, cattle, temperate, per kg DM (WFLDB)/GLO U</t>
  </si>
  <si>
    <t>Manure emissions on pasture, cattle, tropical, per kg DM (WFLDB)/GLO U</t>
  </si>
  <si>
    <t>Manure emissions on pasture, sheep, temperate, per kg DM (WFLDB)/GLO U</t>
  </si>
  <si>
    <t>Manure emissions on pasture, sheep, tropical, per kg DM (WFLDB)/GLO U</t>
  </si>
  <si>
    <t>Peat degradation emissions on grassland, per kg CO2 (WFLDB)/GLO U</t>
  </si>
  <si>
    <t>agricultural, animal production, other, installations</t>
  </si>
  <si>
    <t>Dried-forage storage, without ventilation, at farm (WFLDB)/GLO U</t>
  </si>
  <si>
    <t>Farm building, general, metal construction, non-insulated, at farm (WFLDB)/CH U</t>
  </si>
  <si>
    <t>Feed-concentrate silo, steel, at farm (WFLDB)/GLO U</t>
  </si>
  <si>
    <t>Garage, wood, non-insulated, fire-protected, at farm (WFLDB)/GLO U</t>
  </si>
  <si>
    <t>Horizontal silo, concrete, at farm (WFLDB)/GLO U</t>
  </si>
  <si>
    <t>Shed, large, wood, non-insulated, fire-unprotected, at farm (WFLDB)/GLO U</t>
  </si>
  <si>
    <t>Tower silo, plastic, at farm (WFLDB)/GLO U</t>
  </si>
  <si>
    <t>agricultural, animal production, ovine, transfermation</t>
  </si>
  <si>
    <t>Lamb, live weight, at farm (WFLDB)/AU U</t>
  </si>
  <si>
    <t>Lamb, live weight, at farm (WFLDB)/CA U</t>
  </si>
  <si>
    <t>Lamb, live weight, at farm (WFLDB)/IE U</t>
  </si>
  <si>
    <t>Lamb, live weight, at farm (WFLDB)/NZ U</t>
  </si>
  <si>
    <t>Lamb, live weight, at farm (WFLDB)/US U</t>
  </si>
  <si>
    <t>agricultural, animal production, ovine, transfermation, manure management</t>
  </si>
  <si>
    <t>Manure management at farm, sheep, dry lot, cool, per kg DM (WFLDB)/GLO U</t>
  </si>
  <si>
    <t>Manure management at farm, sheep, dry lot, temperate, per kg DM (WFLDB)/GLO U</t>
  </si>
  <si>
    <t>Manure management at farm, sheep, dry lot, warm, per kg DM (WFLDB)/GLO U</t>
  </si>
  <si>
    <t>Manure management at farm, sheep, solid storage, cool, per kg DM (WFLDB)/GLO U</t>
  </si>
  <si>
    <t>Manure management at farm, sheep, solid storage, temperate, per kg DM (WFLDB)/GLO U</t>
  </si>
  <si>
    <t>Manure management at farm, sheep, solid storage, warm, per kg DM (WFLDB)/GLO U</t>
  </si>
  <si>
    <t>agricultural, animal production, ovine, transfermation, WFLDB archetypes</t>
  </si>
  <si>
    <t>Lamb, grassland system, live weight, at farm (WFLDB)/AU U</t>
  </si>
  <si>
    <t>Lamb, grassland system, live weight, at farm (WFLDB)/CA U</t>
  </si>
  <si>
    <t>Lamb, grassland system, live weight, at farm (WFLDB)/IE U</t>
  </si>
  <si>
    <t>Lamb, grassland system, live weight, at farm (WFLDB)/NZ U</t>
  </si>
  <si>
    <t>Lamb, grassland system, live weight, at farm (WFLDB)/US U</t>
  </si>
  <si>
    <t>Lamb, mixed system, live weight, at farm (WFLDB)/AU U</t>
  </si>
  <si>
    <t>Lamb, mixed system, live weight, at farm (WFLDB)/CA U</t>
  </si>
  <si>
    <t>Lamb, mixed system, live weight, at farm (WFLDB)/IE U</t>
  </si>
  <si>
    <t>Lamb, mixed system, live weight, at farm (WFLDB)/NZ U</t>
  </si>
  <si>
    <t>Lamb, mixed system, live weight, at farm (WFLDB)/US U</t>
  </si>
  <si>
    <t>Sheep, grassland system, live weight, at farm (WFLDB)/AU U</t>
  </si>
  <si>
    <t>Sheep, grassland system, live weight, at farm (WFLDB)/CA U</t>
  </si>
  <si>
    <t>Sheep, grassland system, live weight, at farm (WFLDB)/IE U</t>
  </si>
  <si>
    <t>Sheep, grassland system, live weight, at farm (WFLDB)/NZ U</t>
  </si>
  <si>
    <t>Sheep, grassland system, live weight, at farm (WFLDB)/US U</t>
  </si>
  <si>
    <t>Sheep, mixed system, live weight, at farm (WFLDB)/AU U</t>
  </si>
  <si>
    <t>Sheep, mixed system, live weight, at farm (WFLDB)/CA U</t>
  </si>
  <si>
    <t>Sheep, mixed system, live weight, at farm (WFLDB)/IE U</t>
  </si>
  <si>
    <t>Sheep, mixed system, live weight, at farm (WFLDB)/NZ U</t>
  </si>
  <si>
    <t>Sheep, mixed system, live weight, at farm (WFLDB)/US U</t>
  </si>
  <si>
    <t>Wool, grassland system, greasy weight, at farm (WFLDB)/AU U</t>
  </si>
  <si>
    <t>Wool, grassland system, greasy weight, at farm (WFLDB)/CA U</t>
  </si>
  <si>
    <t>Wool, grassland system, greasy weight, at farm (WFLDB)/IE U</t>
  </si>
  <si>
    <t>Wool, grassland system, greasy weight, at farm (WFLDB)/NZ U</t>
  </si>
  <si>
    <t>Wool, grassland system, greasy weight, at farm (WFLDB)/US U</t>
  </si>
  <si>
    <t>Wool, mixed system, greasy weight, at farm (WFLDB)/AU U</t>
  </si>
  <si>
    <t>Wool, mixed system, greasy weight, at farm (WFLDB)/CA U</t>
  </si>
  <si>
    <t>Wool, mixed system, greasy weight, at farm (WFLDB)/IE U</t>
  </si>
  <si>
    <t>Wool, mixed system, greasy weight, at farm (WFLDB)/NZ U</t>
  </si>
  <si>
    <t>Wool, mixed system, greasy weight, at farm (WFLDB)/US U</t>
  </si>
  <si>
    <t>Swine, live weight, at farm (WFLDB)/CA U</t>
  </si>
  <si>
    <t>Swine, live weight, at farm (WFLDB)/DE U</t>
  </si>
  <si>
    <t>Swine, live weight, at farm (WFLDB)/DK U</t>
  </si>
  <si>
    <t>Swine, live weight, at farm (WFLDB)/ES U</t>
  </si>
  <si>
    <t>Swine, live weight, at farm (WFLDB)/IT U</t>
  </si>
  <si>
    <t>Swine, live weight, at farm (WFLDB)/PL U</t>
  </si>
  <si>
    <t>Swine, live weight, at farm (WFLDB)/US U</t>
  </si>
  <si>
    <t>agricultural, animal production, ovine, transfermation, housing</t>
  </si>
  <si>
    <t>Farrowing house with crates, concrete wall, at farm (WFLDB)/GLO U</t>
  </si>
  <si>
    <t>Fully slatted floor, pig fattening, concrete wall, at farm (WFLDB)/GLO U</t>
  </si>
  <si>
    <t>Weaner housing, partly slatted floor, concrete wall, at farm (WFLDB)/GLO U</t>
  </si>
  <si>
    <t>Manure management at farm, swine, anaerobic digestion, cool, per kg DM (WFLDB)/GLO U</t>
  </si>
  <si>
    <t>Manure management at farm, swine, anaerobic digestion, temperate, per kg DM (WFLDB)/GLO U</t>
  </si>
  <si>
    <t>Manure management at farm, swine, anaerobic digestion, warm, per kg DM (WFLDB)/GLO U</t>
  </si>
  <si>
    <t>Manure management at farm, swine, daily spread, cool, per kg DM (WFLDB)/GLO U</t>
  </si>
  <si>
    <t>Manure management at farm, swine, daily spread, temperate, per kg DM (WFLDB)/GLO U</t>
  </si>
  <si>
    <t>Manure management at farm, swine, daily spread, warm, per kg DM (WFLDB)/GLO U</t>
  </si>
  <si>
    <t>Manure management at farm, swine, dry lot, cool, per kg DM (WFLDB)/GLO U</t>
  </si>
  <si>
    <t>Manure management at farm, swine, dry lot, temperate, per kg DM (WFLDB)/GLO U</t>
  </si>
  <si>
    <t>Manure management at farm, swine, dry lot, warm, per kg DM (WFLDB)/GLO U</t>
  </si>
  <si>
    <t>Manure management at farm, swine, lagooning, cool, per kg DM (WFLDB)/GLO U</t>
  </si>
  <si>
    <t>Manure management at farm, swine, lagooning, temperate, per kg DM (WFLDB)/GLO U</t>
  </si>
  <si>
    <t>Manure management at farm, swine, lagooning, warm, per kg DM (WFLDB)/GLO U</t>
  </si>
  <si>
    <t>Manure management at farm, swine, liquid-slurry, cool, per kg DM (WFLDB)/GLO U</t>
  </si>
  <si>
    <t>Manure management at farm, swine, liquid-slurry, temperate, per kg DM (WFLDB)/GLO U</t>
  </si>
  <si>
    <t>Manure management at farm, swine, liquid-slurry, warm, per kg DM (WFLDB)/GLO U</t>
  </si>
  <si>
    <t>Manure management at farm, swine, pit storage, cool, per kg DM (WFLDB)/GLO U</t>
  </si>
  <si>
    <t>Manure management at farm, swine, pit storage, temperate, per kg DM (WFLDB)/GLO U</t>
  </si>
  <si>
    <t>Manure management at farm, swine, pit storage, warm, per kg DM (WFLDB)/GLO U</t>
  </si>
  <si>
    <t>Manure management at farm, swine, solid storage, cool, per kg DM (WFLDB)/GLO U</t>
  </si>
  <si>
    <t>Manure management at farm, swine, solid storage, temperate, per kg DM (WFLDB)/GLO U</t>
  </si>
  <si>
    <t>Manure management at farm, swine, solid storage, warm, per kg DM (WFLDB)/GLO U</t>
  </si>
  <si>
    <t>agricultural, animal production, ovine, transfermation, production stages</t>
  </si>
  <si>
    <t>Piglet, for fattening, at farm (WFLDB)/GLO U</t>
  </si>
  <si>
    <t>Swine, backyard system, live weight, at farm (WFLDB)/CA U</t>
  </si>
  <si>
    <t>Swine, backyard system, live weight, at farm (WFLDB)/DE U</t>
  </si>
  <si>
    <t>Swine, backyard system, live weight, at farm (WFLDB)/DK U</t>
  </si>
  <si>
    <t>Swine, backyard system, live weight, at farm (WFLDB)/ES U</t>
  </si>
  <si>
    <t>Swine, backyard system, live weight, at farm (WFLDB)/IT U</t>
  </si>
  <si>
    <t>Swine, backyard system, live weight, at farm (WFLDB)/PL U</t>
  </si>
  <si>
    <t>Swine, industrial system, live weight, at farm (WFLDB)/CA U</t>
  </si>
  <si>
    <t>Swine, industrial system, live weight, at farm (WFLDB)/DE U</t>
  </si>
  <si>
    <t>Swine, industrial system, live weight, at farm (WFLDB)/DK U</t>
  </si>
  <si>
    <t>Swine, industrial system, live weight, at farm (WFLDB)/ES U</t>
  </si>
  <si>
    <t>Swine, industrial system, live weight, at farm (WFLDB)/IT U</t>
  </si>
  <si>
    <t>Swine, industrial system, live weight, at farm (WFLDB)/PL U</t>
  </si>
  <si>
    <t>Swine, industrial system, live weight, at farm (WFLDB)/US U</t>
  </si>
  <si>
    <t>Swine, intermediate system, live weight, at farm (WFLDB)/CA U</t>
  </si>
  <si>
    <t>Swine, intermediate system, live weight, at farm (WFLDB)/DE U</t>
  </si>
  <si>
    <t>Swine, intermediate system, live weight, at farm (WFLDB)/DK U</t>
  </si>
  <si>
    <t>Swine, intermediate system, live weight, at farm (WFLDB)/ES U</t>
  </si>
  <si>
    <t>Swine, intermediate system, live weight, at farm (WFLDB)/IT U</t>
  </si>
  <si>
    <t>Swine, intermediate system, live weight, at farm (WFLDB)/PL U</t>
  </si>
  <si>
    <t>agricultural, plant oils, transformation</t>
  </si>
  <si>
    <t>Bleaching earth, at plant (WFLDB)/RER U</t>
  </si>
  <si>
    <t>Caprylic-capric acid (C8-C10) from coconut oil fractionation, at plant (WFLDB)/GLO U</t>
  </si>
  <si>
    <t>Coconut oil, at oil mill (WFLDB)/GLO U</t>
  </si>
  <si>
    <t>Fatty acid distillates, from palm oil production, at oil mill (WFLDB)/GLO U</t>
  </si>
  <si>
    <t>Lauric acid (C12-C14) from coconut oil fractionation, at plant (WFLDB)/GLO U</t>
  </si>
  <si>
    <t>Linseed oil cake, at oil mill (WFLDB)/GLO U</t>
  </si>
  <si>
    <t>Linseed oil, at oil mill (WFLDB)/GLO U</t>
  </si>
  <si>
    <t>Maize oil cake, at oil mill (WFLDB)/GLO U</t>
  </si>
  <si>
    <t>Maize oil, at oil mill (WFLDB)/GLO U</t>
  </si>
  <si>
    <t>Myristic acid (C12-C14) from coconut oil fractionation, at plant (WFLDB)/GLO U</t>
  </si>
  <si>
    <t>Olive oil cake, at oil mill (WFLDB)/GLO U</t>
  </si>
  <si>
    <t>Olive oil, at oil mill (WFLDB)/GLO U</t>
  </si>
  <si>
    <t>Palm kernel meal, at oil mill (WFLDB)/GLO U</t>
  </si>
  <si>
    <t>Palm kernel meal, at oil mill (WFLDB)/ID U</t>
  </si>
  <si>
    <t>Palm kernel meal, at oil mill (WFLDB)/MY U</t>
  </si>
  <si>
    <t>Palm kernel oil, crude, at oil mill (WFLDB)/GLO U</t>
  </si>
  <si>
    <t>Palm kernel oil, crude, at oil mill (WFLDB)/ID U</t>
  </si>
  <si>
    <t>Palm kernel oil, crude, at oil mill (WFLDB)/MY U</t>
  </si>
  <si>
    <t>Palm oil olein, at plant (WFLDB)/GLO U</t>
  </si>
  <si>
    <t>Palm oil stearin, at plant  (WFLDB)/GLO U</t>
  </si>
  <si>
    <t>Palm oil, crude, at oil mill (WFLDB)/GLO U</t>
  </si>
  <si>
    <t>Palm oil, crude, at oil mill (WFLDB)/ID U</t>
  </si>
  <si>
    <t>Palm oil, crude, at oil mill (WFLDB)/MY U</t>
  </si>
  <si>
    <t>Peanut oil cake, at oil mill (WFLDB)/GLO U</t>
  </si>
  <si>
    <t>Peanut oil, at oil mill (WFLDB)/GLO U</t>
  </si>
  <si>
    <t>Rapeseed oil cake, at oil mill (WFLDB)/CA U</t>
  </si>
  <si>
    <t>Rapeseed oil cake, at oil mill (WFLDB)/GLO U</t>
  </si>
  <si>
    <t>Rapeseed oil, at oil mill (WFLDB)/CA U</t>
  </si>
  <si>
    <t>Rapeseed oil, at oil mill (WFLDB)/GLO U</t>
  </si>
  <si>
    <t>Refined palm oil, at oil mill (WFLDB)/GLO U</t>
  </si>
  <si>
    <t>Soybean hulls, at oil mill (WFLDB)/AR U</t>
  </si>
  <si>
    <t>Soybean hulls, at oil mill (WFLDB)/BR U</t>
  </si>
  <si>
    <t>Soybean hulls, at oil mill (WFLDB)/US U</t>
  </si>
  <si>
    <t>Soybean lecithin, at oil mill  (WFLDB)/AR U</t>
  </si>
  <si>
    <t>Soybean lecithin, at oil mill  (WFLDB)/BR U</t>
  </si>
  <si>
    <t>Soybean lecithin, at oil mill  (WFLDB)/US U</t>
  </si>
  <si>
    <t>Soybean lecithin, at oil mill (WFLDB)/GLO U</t>
  </si>
  <si>
    <t>Soybean oil cake, at oil mill (WFLDB)/AR U</t>
  </si>
  <si>
    <t>Soybean oil cake, at oil mill (WFLDB)/BR U</t>
  </si>
  <si>
    <t>Soybean oil cake, at oil mill (WFLDB)/GLO U</t>
  </si>
  <si>
    <t>Soybean oil cake, at oil mill (WFLDB)/US U</t>
  </si>
  <si>
    <t>Soybean oil, at oil mill (WFLDB)/AR U</t>
  </si>
  <si>
    <t>Soybean oil, at oil mill (WFLDB)/BR U</t>
  </si>
  <si>
    <t>Soybean oil, at oil mill (WFLDB)/GLO U</t>
  </si>
  <si>
    <t>Soybean oil, at oil mill (WFLDB)/US U</t>
  </si>
  <si>
    <t>Sunflower lecithin, at oil mill (WFLDB)/GLO U</t>
  </si>
  <si>
    <t>Sunflower oil cake, at oil mill (WFLDB)/GLO U</t>
  </si>
  <si>
    <t>Sunflower oil, at oil mill (WFLDB)/GLO U</t>
  </si>
  <si>
    <t>Sweetwater from coconut oil fractionation, at plant (WFLDB)/GLO U</t>
  </si>
  <si>
    <t>Topped coconut fatty acid (C12-C18) from coconut oil fractionation, at plant (WFLDB)/GLO U</t>
  </si>
  <si>
    <t>Barley grain, at farm (WFLDB)/GLO U</t>
  </si>
  <si>
    <t>Barley grain, irrigated, at farm (WFLDB)/AU U</t>
  </si>
  <si>
    <t>Barley grain, irrigated, at farm (WFLDB)/CA U</t>
  </si>
  <si>
    <t>Barley grain, irrigated, at farm (WFLDB)/DE U</t>
  </si>
  <si>
    <t>Barley grain, irrigated, at farm (WFLDB)/FR U</t>
  </si>
  <si>
    <t>Barley grain, irrigated, at farm (WFLDB)/GB U</t>
  </si>
  <si>
    <t>Barley grain, irrigated, at farm (WFLDB)/IT U</t>
  </si>
  <si>
    <t>Barley grain, irrigated, at farm (WFLDB)/PL U</t>
  </si>
  <si>
    <t>Barley grain, irrigated, at farm (WFLDB)/RU U</t>
  </si>
  <si>
    <t>Barley grain, irrigated, at farm (WFLDB)/UA U</t>
  </si>
  <si>
    <t>Barley grain, non-irrigated, at farm (WFLDB)/AR U</t>
  </si>
  <si>
    <t>Barley grain, non-irrigated, at farm (WFLDB)/AU U</t>
  </si>
  <si>
    <t>Barley grain, non-irrigated, at farm (WFLDB)/CA U</t>
  </si>
  <si>
    <t>Barley grain, non-irrigated, at farm (WFLDB)/DE U</t>
  </si>
  <si>
    <t>Barley grain, non-irrigated, at farm (WFLDB)/FR U</t>
  </si>
  <si>
    <t>Barley grain, non-irrigated, at farm (WFLDB)/GB U</t>
  </si>
  <si>
    <t>Barley grain, non-irrigated, at farm (WFLDB)/IT U</t>
  </si>
  <si>
    <t>Barley grain, non-irrigated, at farm (WFLDB)/PL U</t>
  </si>
  <si>
    <t>Barley grain, non-irrigated, at farm (WFLDB)/RU U</t>
  </si>
  <si>
    <t>Barley grain, non-irrigated, at farm (WFLDB)/UA U</t>
  </si>
  <si>
    <t>Barley straw, irrigated, at farm (WFLDB)/AU U</t>
  </si>
  <si>
    <t>Barley straw, irrigated, at farm (WFLDB)/CA U</t>
  </si>
  <si>
    <t>Barley straw, irrigated, at farm (WFLDB)/DE U</t>
  </si>
  <si>
    <t>Barley straw, irrigated, at farm (WFLDB)/FR U</t>
  </si>
  <si>
    <t>Barley straw, irrigated, at farm (WFLDB)/GB U</t>
  </si>
  <si>
    <t>Barley straw, irrigated, at farm (WFLDB)/IT U</t>
  </si>
  <si>
    <t>Barley straw, irrigated, at farm (WFLDB)/PL U</t>
  </si>
  <si>
    <t>Barley straw, irrigated, at farm (WFLDB)/RU U</t>
  </si>
  <si>
    <t>Barley straw, irrigated, at farm (WFLDB)/UA U</t>
  </si>
  <si>
    <t>Barley straw, non-irrigated, at farm (WFLDB)/AR U</t>
  </si>
  <si>
    <t>Barley straw, non-irrigated, at farm (WFLDB)/AU U</t>
  </si>
  <si>
    <t>Barley straw, non-irrigated, at farm (WFLDB)/CA U</t>
  </si>
  <si>
    <t>Barley straw, non-irrigated, at farm (WFLDB)/DE U</t>
  </si>
  <si>
    <t>Barley straw, non-irrigated, at farm (WFLDB)/FR U</t>
  </si>
  <si>
    <t>Barley straw, non-irrigated, at farm (WFLDB)/GB U</t>
  </si>
  <si>
    <t>Barley straw, non-irrigated, at farm (WFLDB)/IT U</t>
  </si>
  <si>
    <t>Barley straw, non-irrigated, at farm (WFLDB)/PL U</t>
  </si>
  <si>
    <t>Barley straw, non-irrigated, at farm (WFLDB)/RU U</t>
  </si>
  <si>
    <t>Barley straw, non-irrigated, at farm (WFLDB)/UA U</t>
  </si>
  <si>
    <t>Durum wheat grain, at farm (WFLDB)/AU U</t>
  </si>
  <si>
    <t>Durum wheat grain, at farm (WFLDB)/CA U</t>
  </si>
  <si>
    <t>Durum wheat grain, at farm (WFLDB)/ES U</t>
  </si>
  <si>
    <t>Durum wheat grain, at farm (WFLDB)/GLO U</t>
  </si>
  <si>
    <t>Durum wheat grain, at farm (WFLDB)/GR U</t>
  </si>
  <si>
    <t>Durum wheat grain, at farm (WFLDB)/IT U</t>
  </si>
  <si>
    <t>Durum wheat grain, at farm (WFLDB)/US U</t>
  </si>
  <si>
    <t>Durum wheat straw, at farm (WFLDB)/AU U</t>
  </si>
  <si>
    <t>Durum wheat straw, at farm (WFLDB)/CA U</t>
  </si>
  <si>
    <t>Durum wheat straw, at farm (WFLDB)/ES U</t>
  </si>
  <si>
    <t>Durum wheat straw, at farm (WFLDB)/GR U</t>
  </si>
  <si>
    <t>Durum wheat straw, at farm (WFLDB)/IT U</t>
  </si>
  <si>
    <t>Durum wheat straw, at farm (WFLDB)/US U</t>
  </si>
  <si>
    <t>Lentils, dry, at farm (WFLDB)/CA U</t>
  </si>
  <si>
    <t>Maize grain, at farm (WFLDB)/GLO U</t>
  </si>
  <si>
    <t>Maize grain, irrigated, at farm (WFLDB)/AR U</t>
  </si>
  <si>
    <t>Maize grain, irrigated, at farm (WFLDB)/CA U</t>
  </si>
  <si>
    <t>Maize grain, irrigated, at farm (WFLDB)/CN U</t>
  </si>
  <si>
    <t>Maize grain, irrigated, at farm (WFLDB)/ES U</t>
  </si>
  <si>
    <t>Maize grain, irrigated, at farm (WFLDB)/MX U</t>
  </si>
  <si>
    <t>Maize grain, irrigated, at farm (WFLDB)/UA U</t>
  </si>
  <si>
    <t>Maize grain, irrigated, at farm (WFLDB)/US U</t>
  </si>
  <si>
    <t>Maize grain, non-irrigated, at farm (WFLDB)/AR U</t>
  </si>
  <si>
    <t>Maize grain, non-irrigated, at farm (WFLDB)/BR U</t>
  </si>
  <si>
    <t>Maize grain, non-irrigated, at farm (WFLDB)/CA U</t>
  </si>
  <si>
    <t>Maize grain, non-irrigated, at farm (WFLDB)/CN U</t>
  </si>
  <si>
    <t>Maize grain, non-irrigated, at farm (WFLDB)/ES U</t>
  </si>
  <si>
    <t>Maize grain, non-irrigated, at farm (WFLDB)/MX U</t>
  </si>
  <si>
    <t>Maize grain, non-irrigated, at farm (WFLDB)/PL U</t>
  </si>
  <si>
    <t>Maize grain, non-irrigated, at farm (WFLDB)/UA U</t>
  </si>
  <si>
    <t>Maize grain, non-irrigated, at farm (WFLDB)/US U</t>
  </si>
  <si>
    <t>Maize stover, irrigated, at farm (WFLDB)/AR U</t>
  </si>
  <si>
    <t>Maize stover, irrigated, at farm (WFLDB)/CA U</t>
  </si>
  <si>
    <t>Maize stover, irrigated, at farm (WFLDB)/CN U</t>
  </si>
  <si>
    <t>Maize stover, irrigated, at farm (WFLDB)/ES U</t>
  </si>
  <si>
    <t>Maize stover, irrigated, at farm (WFLDB)/MX U</t>
  </si>
  <si>
    <t>Maize stover, irrigated, at farm (WFLDB)/UA U</t>
  </si>
  <si>
    <t>Maize stover, irrigated, at farm (WFLDB)/US U</t>
  </si>
  <si>
    <t>Maize stover, non-irrigated, at farm (WFLDB)/AR U</t>
  </si>
  <si>
    <t>Maize stover, non-irrigated, at farm (WFLDB)/BR U</t>
  </si>
  <si>
    <t>Maize stover, non-irrigated, at farm (WFLDB)/CA U</t>
  </si>
  <si>
    <t>Maize stover, non-irrigated, at farm (WFLDB)/CN U</t>
  </si>
  <si>
    <t>Maize stover, non-irrigated, at farm (WFLDB)/ES U</t>
  </si>
  <si>
    <t>Maize stover, non-irrigated, at farm (WFLDB)/MX U</t>
  </si>
  <si>
    <t>Maize stover, non-irrigated, at farm (WFLDB)/PL U</t>
  </si>
  <si>
    <t>Maize stover, non-irrigated, at farm (WFLDB)/UA U</t>
  </si>
  <si>
    <t>Maize stover, non-irrigated, at farm (WFLDB)/US U</t>
  </si>
  <si>
    <t>Oat straw, at farm (WFLDB)/CA U</t>
  </si>
  <si>
    <t>Oat straw, at farm (WFLDB)/FI U</t>
  </si>
  <si>
    <t>Oats, at farm (WFLDB)/CA U</t>
  </si>
  <si>
    <t>Oats, at farm (WFLDB)/FI U</t>
  </si>
  <si>
    <t>Oats, at farm (WFLDB)/GLO U</t>
  </si>
  <si>
    <t>Quinoa, intensive production, at farm (WFLDB)/PE U</t>
  </si>
  <si>
    <t>Quinoa, traditional production, at farm (WFLDB)/PE U</t>
  </si>
  <si>
    <t>Rice straw, at farm (WFLDB)/CN U</t>
  </si>
  <si>
    <t>Rice straw, at farm (WFLDB)/IN U</t>
  </si>
  <si>
    <t>Rice, at farm (WFLDB)/CN U</t>
  </si>
  <si>
    <t>Rice, at farm (WFLDB)/GLO U</t>
  </si>
  <si>
    <t>Rice, at farm (WFLDB)/IN U</t>
  </si>
  <si>
    <t>Soybean, at farm (WFLDB)/AR U</t>
  </si>
  <si>
    <t>Soybean, at farm (WFLDB)/BR U</t>
  </si>
  <si>
    <t>Soybean, at farm (WFLDB)/GLO U</t>
  </si>
  <si>
    <t>Soybean, at farm (WFLDB)/US U</t>
  </si>
  <si>
    <t>Sweet corn, at farm (WFLDB)/GLO U</t>
  </si>
  <si>
    <t>Sweet corn, at farm (WFLDB)/HU U</t>
  </si>
  <si>
    <t>Sweet corn, at farm (WFLDB)/TH U</t>
  </si>
  <si>
    <t>Sweet corn, at farm (WFLDB)/US U</t>
  </si>
  <si>
    <t>Wheat grain, at farm (WFLDB)/GLO U</t>
  </si>
  <si>
    <t>Wheat grain, irrigated, at farm (WFLDB)/AR U</t>
  </si>
  <si>
    <t>Wheat grain, irrigated, at farm (WFLDB)/CA U</t>
  </si>
  <si>
    <t>Wheat grain, irrigated, at farm (WFLDB)/DE U</t>
  </si>
  <si>
    <t>Wheat grain, irrigated, at farm (WFLDB)/FR U</t>
  </si>
  <si>
    <t>Wheat grain, irrigated, at farm (WFLDB)/GB U</t>
  </si>
  <si>
    <t>Wheat grain, irrigated, at farm (WFLDB)/HU U</t>
  </si>
  <si>
    <t>Wheat grain, irrigated, at farm (WFLDB)/PL U</t>
  </si>
  <si>
    <t>Wheat grain, irrigated, at farm (WFLDB)/RU U</t>
  </si>
  <si>
    <t>Wheat grain, irrigated, at farm (WFLDB)/US U</t>
  </si>
  <si>
    <t>Wheat grain, non-irrigated, at farm (WFLDB)/AR U</t>
  </si>
  <si>
    <t>Wheat grain, non-irrigated, at farm (WFLDB)/AU U</t>
  </si>
  <si>
    <t>Wheat grain, non-irrigated, at farm (WFLDB)/CA U</t>
  </si>
  <si>
    <t>Wheat grain, non-irrigated, at farm (WFLDB)/DE U</t>
  </si>
  <si>
    <t>Wheat grain, non-irrigated, at farm (WFLDB)/FR U</t>
  </si>
  <si>
    <t>Wheat grain, non-irrigated, at farm (WFLDB)/GB U</t>
  </si>
  <si>
    <t>Wheat grain, non-irrigated, at farm (WFLDB)/HU U</t>
  </si>
  <si>
    <t>Wheat grain, non-irrigated, at farm (WFLDB)/PL U</t>
  </si>
  <si>
    <t>Wheat grain, non-irrigated, at farm (WFLDB)/RU U</t>
  </si>
  <si>
    <t>Wheat grain, non-irrigated, at farm (WFLDB)/US U</t>
  </si>
  <si>
    <t>Wheat straw, irrigated, at farm (WFLDB)/AR U</t>
  </si>
  <si>
    <t>Wheat straw, irrigated, at farm (WFLDB)/CA U</t>
  </si>
  <si>
    <t>Wheat straw, irrigated, at farm (WFLDB)/DE U</t>
  </si>
  <si>
    <t>Wheat straw, irrigated, at farm (WFLDB)/FR U</t>
  </si>
  <si>
    <t>Wheat straw, irrigated, at farm (WFLDB)/GB U</t>
  </si>
  <si>
    <t>Wheat straw, irrigated, at farm (WFLDB)/HU U</t>
  </si>
  <si>
    <t>Wheat straw, irrigated, at farm (WFLDB)/PL U</t>
  </si>
  <si>
    <t>Wheat straw, irrigated, at farm (WFLDB)/RU U</t>
  </si>
  <si>
    <t>Wheat straw, irrigated, at farm (WFLDB)/US U</t>
  </si>
  <si>
    <t>Wheat straw, non-irrigated, at farm (WFLDB)/AR U</t>
  </si>
  <si>
    <t>Wheat straw, non-irrigated, at farm (WFLDB)/AU U</t>
  </si>
  <si>
    <t>Wheat straw, non-irrigated, at farm (WFLDB)/CA U</t>
  </si>
  <si>
    <t>Wheat straw, non-irrigated, at farm (WFLDB)/DE U</t>
  </si>
  <si>
    <t>Wheat straw, non-irrigated, at farm (WFLDB)/FR U</t>
  </si>
  <si>
    <t>Wheat straw, non-irrigated, at farm (WFLDB)/GB U</t>
  </si>
  <si>
    <t>Wheat straw, non-irrigated, at farm (WFLDB)/HU U</t>
  </si>
  <si>
    <t>Wheat straw, non-irrigated, at farm (WFLDB)/PL U</t>
  </si>
  <si>
    <t>Wheat straw, non-irrigated, at farm (WFLDB)/RU U</t>
  </si>
  <si>
    <t>Wheat straw, non-irrigated, at farm (WFLDB)/US U</t>
  </si>
  <si>
    <t>agricultural, plant production, fruits</t>
  </si>
  <si>
    <t>Acai berry, at farm (WFLDB)/BR U</t>
  </si>
  <si>
    <t>Apple, at farm (WFLDB)/CL U</t>
  </si>
  <si>
    <t>Apple, at farm (WFLDB)/CN U</t>
  </si>
  <si>
    <t>Apple, at farm (WFLDB)/GLO U</t>
  </si>
  <si>
    <t>Apple, at farm (WFLDB)/IT U</t>
  </si>
  <si>
    <t>Apple, at farm (WFLDB)/US U</t>
  </si>
  <si>
    <t>Apricot, at farm (WFLDB)/ES U</t>
  </si>
  <si>
    <t>Apricot, at farm (WFLDB)/FR U</t>
  </si>
  <si>
    <t>Apricot, at farm (WFLDB)/GLO U</t>
  </si>
  <si>
    <t>Apricot, at farm (WFLDB)/IT U</t>
  </si>
  <si>
    <t>Apricot, at farm (WFLDB)/TR U</t>
  </si>
  <si>
    <t>Banana, at farm (WFLDB)/CO U</t>
  </si>
  <si>
    <t>Banana, at farm (WFLDB)/CR U</t>
  </si>
  <si>
    <t>Banana, at farm (WFLDB)/EC U</t>
  </si>
  <si>
    <t>Banana, at farm (WFLDB)/GLO U</t>
  </si>
  <si>
    <t>Banana, at farm (WFLDB)/IN U</t>
  </si>
  <si>
    <t>Blackberry, at farm (WFLDB)/GLO U</t>
  </si>
  <si>
    <t>Blackberry, at farm (WFLDB)/MX U</t>
  </si>
  <si>
    <t>Blackberry, at farm (WFLDB)/RS U</t>
  </si>
  <si>
    <t>Blueberry, at farm (WFLDB)/CA U</t>
  </si>
  <si>
    <t>Blueberry, at farm (WFLDB)/GLO U</t>
  </si>
  <si>
    <t>Blueberry, at farm (WFLDB)/US U</t>
  </si>
  <si>
    <t>Cherry, at farm (WFLDB)/CL U</t>
  </si>
  <si>
    <t>Cherry, at farm (WFLDB)/GLO U</t>
  </si>
  <si>
    <t>Cherry, at farm (WFLDB)/IT U</t>
  </si>
  <si>
    <t>Cherry, at farm (WFLDB)/TR U</t>
  </si>
  <si>
    <t>Cherry, at farm (WFLDB)/US U</t>
  </si>
  <si>
    <t>Cocoa beans, sun-dried, agroforestry, at farm (WFLDB)/BR U</t>
  </si>
  <si>
    <t>Cocoa beans, sun-dried, agroforestry, at farm (WFLDB)/CI U</t>
  </si>
  <si>
    <t>Cocoa beans, sun-dried, agroforestry, at farm (WFLDB)/CM U</t>
  </si>
  <si>
    <t>Cocoa beans, sun-dried, agroforestry, at farm (WFLDB)/EC U</t>
  </si>
  <si>
    <t>Cocoa beans, sun-dried, agroforestry, at farm (WFLDB)/GH U</t>
  </si>
  <si>
    <t>Cocoa beans, sun-dried, agroforestry, at farm (WFLDB)/ID U</t>
  </si>
  <si>
    <t>Cocoa beans, sun-dried, at farm (WFLDB)/GLO U</t>
  </si>
  <si>
    <t>Cocoa beans, sun-dried, extreme high inputs, at farm (WFLDB)/BR U</t>
  </si>
  <si>
    <t>Cocoa beans, sun-dried, extreme high inputs, at farm (WFLDB)/EC U</t>
  </si>
  <si>
    <t>Cocoa beans, sun-dried, extreme high inputs, at farm (WFLDB)/ID U</t>
  </si>
  <si>
    <t>Cocoa beans, sun-dried, improved practices, at farm (WFLDB)/CI U</t>
  </si>
  <si>
    <t>Cocoa beans, sun-dried, improved practices, at farm (WFLDB)/CM U</t>
  </si>
  <si>
    <t>Cocoa beans, sun-dried, improved practices, at farm (WFLDB)/GH U</t>
  </si>
  <si>
    <t>Cocoa beans, sun-dried, low inputs, at farm (WFLDB)/CI U</t>
  </si>
  <si>
    <t>Cocoa beans, sun-dried, low inputs, at farm (WFLDB)/CM U</t>
  </si>
  <si>
    <t>Cocoa beans, sun-dried, low inputs, at farm (WFLDB)/GH U</t>
  </si>
  <si>
    <t>Cocoa beans, sun-dried, medium inputs, at farm (WFLDB)/BR U</t>
  </si>
  <si>
    <t>Cocoa beans, sun-dried, medium inputs, at farm (WFLDB)/EC U</t>
  </si>
  <si>
    <t>Cocoa beans, sun-dried, medium inputs, at farm (WFLDB)/ID U</t>
  </si>
  <si>
    <t>Cocoa beans, sun-dried, production mix, at farm (WFLDB)/BR U</t>
  </si>
  <si>
    <t>Cocoa beans, sun-dried, production mix, at farm (WFLDB)/CI U</t>
  </si>
  <si>
    <t>Cocoa beans, sun-dried, production mix, at farm (WFLDB)/CM U</t>
  </si>
  <si>
    <t>Cocoa beans, sun-dried, production mix, at farm (WFLDB)/EC U</t>
  </si>
  <si>
    <t>Cocoa beans, sun-dried, production mix, at farm (WFLDB)/GH U</t>
  </si>
  <si>
    <t>Cocoa beans, sun-dried, production mix, at farm (WFLDB)/ID U</t>
  </si>
  <si>
    <t>Coconut husk, at farm (WFLDB)/ID U</t>
  </si>
  <si>
    <t>Coconut husk, at farm (WFLDB)/IN U</t>
  </si>
  <si>
    <t>Coconut husk, at farm (WFLDB)/PH U</t>
  </si>
  <si>
    <t>Coconut, dehusked, at farm (WFLDB)/GLO U</t>
  </si>
  <si>
    <t>Coconut, dehusked, at farm (WFLDB)/ID U</t>
  </si>
  <si>
    <t>Coconut, dehusked, at farm (WFLDB)/IN U</t>
  </si>
  <si>
    <t>Coconut, dehusked, at farm (WFLDB)/PH U</t>
  </si>
  <si>
    <t>Coffee, green beans (Arabica), at farm (WFLDB)/BR U</t>
  </si>
  <si>
    <t>Coffee, green beans (Arabica), at farm (WFLDB)/CO U</t>
  </si>
  <si>
    <t>Coffee, green beans (Arabica), at farm (WFLDB)/HN U</t>
  </si>
  <si>
    <t>Coffee, green beans (Arabica), at farm (WFLDB)/IN U</t>
  </si>
  <si>
    <t>Coffee, green beans (Arabica), at farm (WFLDB)/MX U</t>
  </si>
  <si>
    <t>Coffee, green beans (Arabica), at farm (WFLDB)/TZ U</t>
  </si>
  <si>
    <t>Coffee, green beans (Robusta), at farm (WFLDB)/BR U</t>
  </si>
  <si>
    <t>Coffee, green beans (Robusta), at farm (WFLDB)/ID U</t>
  </si>
  <si>
    <t>Coffee, green beans (Robusta), at farm (WFLDB)/IN U</t>
  </si>
  <si>
    <t>Coffee, green beans (Robusta), at farm (WFLDB)/VN U</t>
  </si>
  <si>
    <t>Coffee, green beans, at farm (WFLDB)/GLO U</t>
  </si>
  <si>
    <t>Cranberry, at farm (WFLDB)/CL U</t>
  </si>
  <si>
    <t>Cranberry, at farm (WFLDB)/GLO U</t>
  </si>
  <si>
    <t>Cranberry, at farm (WFLDB)/US U</t>
  </si>
  <si>
    <t>Elderberry, at farm (WFLDB)/PL U</t>
  </si>
  <si>
    <t>Grape, table grape, at farm (WFLDB)/CL U</t>
  </si>
  <si>
    <t>Grape, wine grape, at farm (WFLDB)/ES U</t>
  </si>
  <si>
    <t>Grape, wine grape, at farm (WFLDB)/GLO U</t>
  </si>
  <si>
    <t>Grape, wine grape, at farm (WFLDB)/IT U</t>
  </si>
  <si>
    <t>Grape, wine grape, at farm (WFLDB)/US U</t>
  </si>
  <si>
    <t>Lemon, at farm (WFLDB)/ES U</t>
  </si>
  <si>
    <t>Lemon, at farm (WFLDB)/GLO U</t>
  </si>
  <si>
    <t>Lemon, at farm (WFLDB)/MX U</t>
  </si>
  <si>
    <t>Lemon, at farm (WFLDB)/TR U</t>
  </si>
  <si>
    <t>Mandarin, at farm (WFLDB)/CN U</t>
  </si>
  <si>
    <t>Mandarin, at farm (WFLDB)/ES U</t>
  </si>
  <si>
    <t>Mandarin, at farm (WFLDB)/GLO U</t>
  </si>
  <si>
    <t>Mango, at farm (WFLDB)/GLO U</t>
  </si>
  <si>
    <t>Mango, at farm (WFLDB)/IN U</t>
  </si>
  <si>
    <t>Mango, at farm (WFLDB)/MX U</t>
  </si>
  <si>
    <t>Mango, at farm (WFLDB)/TH U</t>
  </si>
  <si>
    <t>Olive, at farm (WFLDB)/ES U</t>
  </si>
  <si>
    <t>Olive, at farm (WFLDB)/GLO U</t>
  </si>
  <si>
    <t>Olive, at farm (WFLDB)/IT U</t>
  </si>
  <si>
    <t>Orange, fresh grade, at farm (WFLDB)/ES U</t>
  </si>
  <si>
    <t>Orange, fresh grade, at farm (WFLDB)/GLO U</t>
  </si>
  <si>
    <t>Orange, fresh grade, at farm (WFLDB)/US U</t>
  </si>
  <si>
    <t>Orange, fresh grade, at farm (WFLDB)/ZA U</t>
  </si>
  <si>
    <t>Orange, processing grade, at farm (WFLDB)/BR U</t>
  </si>
  <si>
    <t>Orange, processing grade, at farm (WFLDB)/GLO U</t>
  </si>
  <si>
    <t>Orange, processing grade, at farm (WFLDB)/US U</t>
  </si>
  <si>
    <t>Palm fruit bunch, at farm (WFLDB)/GLO U</t>
  </si>
  <si>
    <t>Palm fruit bunch, at farm (WFLDB)/ID U</t>
  </si>
  <si>
    <t>Palm fruit bunch, at farm (WFLDB)/MY U</t>
  </si>
  <si>
    <t>Peach, at farm (WFLDB)/CN U</t>
  </si>
  <si>
    <t>Peach, at farm (WFLDB)/ES U</t>
  </si>
  <si>
    <t>Peach, at farm (WFLDB)/GLO U</t>
  </si>
  <si>
    <t>Peach, at farm (WFLDB)/IT U</t>
  </si>
  <si>
    <t>Pear, at farm (WFLDB)/AR U</t>
  </si>
  <si>
    <t>Pear, at farm (WFLDB)/BE U</t>
  </si>
  <si>
    <t>Pear, at farm (WFLDB)/CN U</t>
  </si>
  <si>
    <t>Pear, at farm (WFLDB)/GLO U</t>
  </si>
  <si>
    <t>Pineapple, at farm (WFLDB)/CR U</t>
  </si>
  <si>
    <t>Raspberry, at farm (WFLDB)/GLO U</t>
  </si>
  <si>
    <t>Raspberry, at farm (WFLDB)/RS U</t>
  </si>
  <si>
    <t>Raspberry, at farm (WFLDB)/RU U</t>
  </si>
  <si>
    <t>Raspberry, at farm (WFLDB)/US U</t>
  </si>
  <si>
    <t>Strawberry, greenhouse, heated, at farm (WFLDB)/CH U</t>
  </si>
  <si>
    <t>Strawberry, greenhouse, non-heated, at farm (WFLDB)/CH U</t>
  </si>
  <si>
    <t>Strawberry, open field, macro tunnel, at farm (WFLDB)/ES U</t>
  </si>
  <si>
    <t>Strawberry, open field, macro tunnel, at farm (WFLDB)/GLO U</t>
  </si>
  <si>
    <t>Strawberry, open field, macro tunnel, at farm (WFLDB)/MA U</t>
  </si>
  <si>
    <t>Strawberry, open field, macro tunnel, at farm (WFLDB)/MX U</t>
  </si>
  <si>
    <t>Strawberry, open field, macro tunnel, at farm (WFLDB)/US U</t>
  </si>
  <si>
    <t>agricultural, plant production, herbs, spices, and leaves</t>
  </si>
  <si>
    <t>Mint, at farm (WFLDB)/GLO U</t>
  </si>
  <si>
    <t>Mint, at farm (WFLDB)/IN U</t>
  </si>
  <si>
    <t>Mint, at farm (WFLDB)/US U</t>
  </si>
  <si>
    <t>Parsley, fresh, at farm (WFLDB)/US U</t>
  </si>
  <si>
    <t>Stevia, dried leaves, 10% moisture, at farm (WFLDB)/GLO U</t>
  </si>
  <si>
    <t>Stevia, dried leaves, 50% mechanical 50% sun drying, 10% moisture, at farm (WFLDB)/IN U</t>
  </si>
  <si>
    <t>Stevia, dried leaves, 75% mechanical 25% sun drying, 10% moisture, at farm (WFLDB)/CN U</t>
  </si>
  <si>
    <t>Stevia, dried leaves, 75% mechanical 25% sun drying, 10% moisture, at farm (WFLDB)/PY U</t>
  </si>
  <si>
    <t>Stevia, dried leaves, mechanical drying, 10% moisture, at farm (WFLDB)/IT U</t>
  </si>
  <si>
    <t>Stevia, dried leaves, mechanical drying, 10% moisture, at farm (WFLDB)/US U</t>
  </si>
  <si>
    <t>Tea, fresh leaves, at farm (WFLDB)/CN U</t>
  </si>
  <si>
    <t>Tea, fresh leaves, at farm (WFLDB)/KE U</t>
  </si>
  <si>
    <t>Tea, fresh leaves, at farm (WFLDB)/LK U</t>
  </si>
  <si>
    <t>Vanilla, cured and dried beans, at farm (WFLDB)/MG U</t>
  </si>
  <si>
    <t>Vanilla, green beans, at farm (WFLDB)/MG U</t>
  </si>
  <si>
    <t>agricultural, plant production, mushrooms</t>
  </si>
  <si>
    <t>Agaricus bisporus mushroom substrate, at plant (WFLDB)/NL U</t>
  </si>
  <si>
    <t>Agaricus bisporus mushroom, fresh, at plant (WFLDB)/NL U</t>
  </si>
  <si>
    <t>Agaricus bisporus mycelium inoculum, at plant (WFLDB)/NL U</t>
  </si>
  <si>
    <t>Shiitake mushroom mycelium inoculum, at plant (WFLDB)/CN U</t>
  </si>
  <si>
    <t>Shiitake mushroom production, fresh, at plant (WFLDB)/CN U</t>
  </si>
  <si>
    <t>Shiitake substrate bag, at farm (WFLDB)/CN U</t>
  </si>
  <si>
    <t>agricultural, plant production, nuts</t>
  </si>
  <si>
    <t>Almond hulls, from shelling and hulling, at plant (WFLDB)/GLO U</t>
  </si>
  <si>
    <t>Almond kernels, from shelling and hulling, at plant (WFLDB)/GLO U</t>
  </si>
  <si>
    <t>Almond shells, from shelling and hulling, at plant (WFLDB)/GLO U</t>
  </si>
  <si>
    <t>Almonds, in shell, at farm (WFLDB)/CN U</t>
  </si>
  <si>
    <t>Almonds, in shell, at farm (WFLDB)/GLO U</t>
  </si>
  <si>
    <t>Almonds, in shell, at farm (WFLDB)/US U</t>
  </si>
  <si>
    <t>Cashew, in-shell, at farm (WFLDB)/CI U</t>
  </si>
  <si>
    <t>Cashew, in-shell, at farm (WFLDB)/GLO U</t>
  </si>
  <si>
    <t>Cashew, in-shell, at farm (WFLDB)/IN U</t>
  </si>
  <si>
    <t>Cashew, in-shell, at farm (WFLDB)/VN U</t>
  </si>
  <si>
    <t>Hazelnut, in shell, at farm (WFLDB)/GLO U</t>
  </si>
  <si>
    <t>Hazelnut, in shell, at farm (WFLDB)/IT U</t>
  </si>
  <si>
    <t>Hazelnut, in shell, at farm (WFLDB)/TR U</t>
  </si>
  <si>
    <t>Hazelnut, in shell, at farm (WFLDB)/US U</t>
  </si>
  <si>
    <t>Peanut, in shell, at farm (WFLDB)/AR U</t>
  </si>
  <si>
    <t>Peanut, in shell, at farm (WFLDB)/CN U</t>
  </si>
  <si>
    <t>Peanut, in shell, at farm (WFLDB)/GLO U</t>
  </si>
  <si>
    <t>Peanut, in shell, at farm (WFLDB)/IN U</t>
  </si>
  <si>
    <t>Peanut, in shell, at farm (WFLDB)/US U</t>
  </si>
  <si>
    <t>Peanut, in shell, dried, at plant (WFLDB)/AR U</t>
  </si>
  <si>
    <t>Peanut, in shell, dried, at plant (WFLDB)/CN U</t>
  </si>
  <si>
    <t>Peanut, in shell, dried, at plant (WFLDB)/IN U</t>
  </si>
  <si>
    <t>Peanut, in shell, dried, at plant (WFLDB)/US U</t>
  </si>
  <si>
    <t>Peanut, shelled, dried, at plant (WFLDB)/AR U</t>
  </si>
  <si>
    <t>Peanut, shelled, dried, at plant (WFLDB)/CN U</t>
  </si>
  <si>
    <t>Peanut, shelled, dried, at plant (WFLDB)/IN U</t>
  </si>
  <si>
    <t>Peanut, shelled, dried, at plant (WFLDB)/US U</t>
  </si>
  <si>
    <t>Peanut, shelled, dried, bleached, at plant (WFLDB)/AR U</t>
  </si>
  <si>
    <t>Peanut, shelled, dried, bleached, at plant (WFLDB)/CN U</t>
  </si>
  <si>
    <t>Peanut, shelled, dried, bleached, at plant (WFLDB)/IN U</t>
  </si>
  <si>
    <t>Peanut, shelled, dried, bleached, at plant (WFLDB)/US U</t>
  </si>
  <si>
    <t>Peanut, shelled, dried, bleached, roasted, at plant (WFLDB)/AR U</t>
  </si>
  <si>
    <t>Peanut, shelled, dried, bleached, roasted, at plant (WFLDB)/CN U</t>
  </si>
  <si>
    <t>Peanut, shelled, dried, bleached, roasted, at plant (WFLDB)/IN U</t>
  </si>
  <si>
    <t>Peanut, shelled, dried, bleached, roasted, at plant (WFLDB)/US U</t>
  </si>
  <si>
    <t>Pistachio, in shell, at farm (WFLDB)/GLO U</t>
  </si>
  <si>
    <t>Pistachio, in shell, at farm (WFLDB)/IR U</t>
  </si>
  <si>
    <t>Pistachio, in shell, at farm (WFLDB)/US U</t>
  </si>
  <si>
    <t>Walnut, dehusking and drying, at plant (WFLDB)/US U</t>
  </si>
  <si>
    <t>Walnut, in shell, dried, at farm (WFLDB)/US U</t>
  </si>
  <si>
    <t>Walnuts kernels, dried, at plant (WFLDB)/US U</t>
  </si>
  <si>
    <t>Linseed, at farm (WFLDB)/CA U</t>
  </si>
  <si>
    <t>Linseed, at farm (WFLDB)/GLO U</t>
  </si>
  <si>
    <t>Linseed, at farm (WFLDB)/RU U</t>
  </si>
  <si>
    <t>Rapeseed, at farm (WFLDB)/CA U</t>
  </si>
  <si>
    <t>Rapeseed, at farm (WFLDB)/GLO U</t>
  </si>
  <si>
    <t>Sunflower, at farm (WFLDB)/FR U</t>
  </si>
  <si>
    <t>Sunflower, at farm (WFLDB)/GLO U</t>
  </si>
  <si>
    <t>Sunflower, at farm (WFLDB)/HU U</t>
  </si>
  <si>
    <t>Sunflower, at farm (WFLDB)/RU U</t>
  </si>
  <si>
    <t>Sunflower, at farm (WFLDB)/UA U</t>
  </si>
  <si>
    <t>Ginger, fresh, at farm (WFLDB)/CN U</t>
  </si>
  <si>
    <t>Potato, at farm (WFLDB)/AR U</t>
  </si>
  <si>
    <t>Potato, at farm (WFLDB)/BE U</t>
  </si>
  <si>
    <t>Potato, at farm (WFLDB)/CN U</t>
  </si>
  <si>
    <t>Potato, at farm (WFLDB)/DE U</t>
  </si>
  <si>
    <t>Potato, at farm (WFLDB)/FR U</t>
  </si>
  <si>
    <t>Potato, at farm (WFLDB)/GLO U</t>
  </si>
  <si>
    <t>Potato, at farm (WFLDB)/IN U</t>
  </si>
  <si>
    <t>Potato, at farm (WFLDB)/NL U</t>
  </si>
  <si>
    <t>Potato, at farm (WFLDB)/RU U</t>
  </si>
  <si>
    <t>Potato, at farm (WFLDB)/UA U</t>
  </si>
  <si>
    <t>agricultural, plant production, roughage</t>
  </si>
  <si>
    <t>Grass production archetype, extremely high productivity conditions, high intensity, per kg DM (WFLDB)/GLO U</t>
  </si>
  <si>
    <t>Grass production archetype, extremely high productivity conditions, low-medium intensity, per kg DM (WFLDB)/GLO U</t>
  </si>
  <si>
    <t>Grass production archetype, extremely high productivity conditions, minimal intensity, per kg DM (WFLDB)/GLO U</t>
  </si>
  <si>
    <t>Grass production archetype, high productivity conditions, high intensity, per kg DM (WFLDB)/GLO U</t>
  </si>
  <si>
    <t>Grass production archetype, high productivity conditions, low-medium intensity, per kg DM (WFLDB)/GLO U</t>
  </si>
  <si>
    <t>Grass production archetype, high productivity conditions, minimal intensity, per kg DM (WFLDB)/GLO U</t>
  </si>
  <si>
    <t>Grass production archetype, low productivity conditions, high intensity, per kg DM (WFLDB)/GLO U</t>
  </si>
  <si>
    <t>Grass production archetype, low productivity conditions, low-medium intensity, per kg DM (WFLDB)/GLO U</t>
  </si>
  <si>
    <t>Grass production archetype, low productivity conditions, minimal intensity, per kg DM (WFLDB)/GLO U</t>
  </si>
  <si>
    <t>Grass production archetype, medium productivity conditions, high intensity, per kg DM (WFLDB)/GLO U</t>
  </si>
  <si>
    <t>Grass production archetype, medium productivity conditions, low-medium intensity, per kg DM (WFLDB)/GLO U</t>
  </si>
  <si>
    <t>Grass production archetype, medium productivity conditions, minimal intensity, per kg DM (WFLDB)/GLO U</t>
  </si>
  <si>
    <t>Grass production archetype, very high productivity conditions, high intensity, per kg DM (WFLDB)/GLO U</t>
  </si>
  <si>
    <t>Grass production archetype, very high productivity conditions, low-medium intensity, per kg DM (WFLDB)/GLO U</t>
  </si>
  <si>
    <t>Grass production archetype, very high productivity conditions, minimal intensity, per kg DM (WFLDB)/GLO U</t>
  </si>
  <si>
    <t>agricultural, plant production, substages, growing media</t>
  </si>
  <si>
    <t>Peat mix, at plant (WFLDB)/GLO S</t>
  </si>
  <si>
    <t>agricultural, plant production, substages, heavy metal uptake</t>
  </si>
  <si>
    <t>Barley grain, heavy metals uptake (WFLDB)/GLO U</t>
  </si>
  <si>
    <t>Barley straw, heavy metals uptake (WFLDB)/GLO U</t>
  </si>
  <si>
    <t>Crop, default, heavy metals uptake (WFLDB)/GLO U</t>
  </si>
  <si>
    <t>Faba bean, heavy metals uptake (WFLDB)/GLO U</t>
  </si>
  <si>
    <t>Grass or hay, heavy metals uptake (WFLDB)/GLO U</t>
  </si>
  <si>
    <t>Maize grains, heavy metals uptake (WFLDB)/GLO U</t>
  </si>
  <si>
    <t>Maize silage, heavy metals uptake (WFLDB)/GLO U</t>
  </si>
  <si>
    <t>Potatoes, heavy metals uptake (WFLDB)/GLO U</t>
  </si>
  <si>
    <t>Protein peas, heavy metals uptake (WFLDB)/GLO U</t>
  </si>
  <si>
    <t>Rape seed, heavy metals uptake (WFLDB)/GLO U</t>
  </si>
  <si>
    <t>Rice grains, heavy metals uptake (WFLDB)/GLO U</t>
  </si>
  <si>
    <t>Rye straw, heavy metals uptake (WFLDB)/GLO U</t>
  </si>
  <si>
    <t>Soybean, heavy metals uptake (WFLDB)/GLO U</t>
  </si>
  <si>
    <t>Sugar beet, heavy metals uptake (WFLDB)/GLO U</t>
  </si>
  <si>
    <t>Wheat grain, heavy metals uptake (WFLDB)/GLO U</t>
  </si>
  <si>
    <t>Wheat straw, heavy metals uptake (WFLDB)/GLO U</t>
  </si>
  <si>
    <t>agricultural, plant production, substages, machinery</t>
  </si>
  <si>
    <t>Diesel, burned in agricultural machinery (WFLDB)/GLO U</t>
  </si>
  <si>
    <t>Diesel, burned in water pump (WFLDB)/MJ/GLO U</t>
  </si>
  <si>
    <t>Diesel, low-sulphur, burned in diesel-electric generating set (WFLDB)/MJ/GLO U</t>
  </si>
  <si>
    <t>Kerosene, burned in airplane (WFLDB)/kg/GLO U</t>
  </si>
  <si>
    <t>Petrol, unleaded, burned in machinery (WFLDB)/kg/GLO U</t>
  </si>
  <si>
    <t>Petrol, unleaded, burned in motor mower (WFLDB)/kg/GLO U</t>
  </si>
  <si>
    <t>agricultural, plant production, substages, materials</t>
  </si>
  <si>
    <t>Bird netting, at plant (WFLDB)/m2/GLO U</t>
  </si>
  <si>
    <t>Flower pot pallet, polypropylene, at plant (WFLDB)/GLO U</t>
  </si>
  <si>
    <t>Flower pot pallet, polystyrene, at plant (WFLDB)/GLO U</t>
  </si>
  <si>
    <t>Horticultural fleece, at plant (WFLDB)/m2/GLO U</t>
  </si>
  <si>
    <t>Packaging, liquid fertilisers or pesticides, per kg of packed product (WFLDB)/GLO U</t>
  </si>
  <si>
    <t>Packaging, solid fertilisers or pesticides, per kg of packed product (WFLDB)/GLO U</t>
  </si>
  <si>
    <t>Silage foil, at plant (WFLDB)/m2/GLO U</t>
  </si>
  <si>
    <t>agricultural, plant production, substages, perennials</t>
  </si>
  <si>
    <t>ha</t>
  </si>
  <si>
    <t>Orchard, rooting up trees (WFLDB)/GLO U</t>
  </si>
  <si>
    <t>Treillis system, wooden poles, soft wood, tar impregnated (WFLDB)/ha/GLO U</t>
  </si>
  <si>
    <t>Sugar beet, at farm (WFLDB)/CA U</t>
  </si>
  <si>
    <t>Sugar beet, at farm (WFLDB)/DE U</t>
  </si>
  <si>
    <t>Sugar beet, at farm (WFLDB)/FR U</t>
  </si>
  <si>
    <t>Sugar beet, at farm (WFLDB)/GLO U</t>
  </si>
  <si>
    <t>Sugar beet, at farm (WFLDB)/RU U</t>
  </si>
  <si>
    <t>Sugar beet, at farm (WFLDB)/US U</t>
  </si>
  <si>
    <t>Sugarcane, at farm (WFLDB)/AU U</t>
  </si>
  <si>
    <t>Sugarcane, at farm (WFLDB)/BR U</t>
  </si>
  <si>
    <t>Sugarcane, at farm (WFLDB)/GLO U</t>
  </si>
  <si>
    <t>Sugarcane, at farm (WFLDB)/IN U</t>
  </si>
  <si>
    <t>Sugarcane, at farm (WFLDB)/MX U</t>
  </si>
  <si>
    <t>Sugarcane, at farm (WFLDB)/TH U</t>
  </si>
  <si>
    <t>Asparagus, at farm (WFLDB)/CN U</t>
  </si>
  <si>
    <t>Asparagus, at farm (WFLDB)/FR U</t>
  </si>
  <si>
    <t>Asparagus, at farm (WFLDB)/GLO U</t>
  </si>
  <si>
    <t>Asparagus, at farm (WFLDB)/PE U</t>
  </si>
  <si>
    <t>Carrot, at farm (WFLDB)/CN U</t>
  </si>
  <si>
    <t>Carrot, at farm (WFLDB)/GLO U</t>
  </si>
  <si>
    <t>Carrot, at farm (WFLDB)/IL U</t>
  </si>
  <si>
    <t>Carrot, at farm (WFLDB)/NL U</t>
  </si>
  <si>
    <t>Chilli, fresh, at farm (WFLDB)/GLO U</t>
  </si>
  <si>
    <t>Chilli, fresh, at farm (WFLDB)/IN U</t>
  </si>
  <si>
    <t>Chilli, fresh, at farm (WFLDB)/MX U</t>
  </si>
  <si>
    <t>Chilli, fresh, greenhouse, non-heated, at farm (WFLDB)/ES U</t>
  </si>
  <si>
    <t>Garlic, fresh, at farm (WFLDB)/US U</t>
  </si>
  <si>
    <t>Onion, at farm (WFLDB)/CN U</t>
  </si>
  <si>
    <t>Onion, at farm (WFLDB)/GLO U</t>
  </si>
  <si>
    <t>Onion, at farm (WFLDB)/IN U</t>
  </si>
  <si>
    <t>Onion, at farm (WFLDB)/NL U</t>
  </si>
  <si>
    <t>Onion, at farm (WFLDB)/NZ U</t>
  </si>
  <si>
    <t>Tomato, fresh grade, at farm (WFLDB)/GLO U</t>
  </si>
  <si>
    <t>Tomato, fresh grade, greenhouse, heated, hydroponic, at farm (WFLDB)/NL U</t>
  </si>
  <si>
    <t>Tomato, fresh grade, greenhouse, non heated, hydroponic, at farm (WFLDB)/ES U</t>
  </si>
  <si>
    <t>Tomato, fresh grade, open field, at farm (WFLDB)/MX U</t>
  </si>
  <si>
    <t>Tomato, processing grade, at farm (WFLDB)/GLO U</t>
  </si>
  <si>
    <t>Tomato, processing grade, open field, at farm (WFLDB)/ES U</t>
  </si>
  <si>
    <t>Tomato, processing grade, open field, at farm (WFLDB)/IT U</t>
  </si>
  <si>
    <t xml:space="preserve">p </t>
  </si>
  <si>
    <t>Asparagus seedling nursery, at farm (WFLDB)/FR U</t>
  </si>
  <si>
    <t>Asparagus seedling, at farm (WFLDB)/FR U</t>
  </si>
  <si>
    <t>Carrot seed, at regional storehouse (WFLDB)/GLO U</t>
  </si>
  <si>
    <t>Cranberry seedling, greenhouse, non-heated, at farm (WFLDB)/US U</t>
  </si>
  <si>
    <t>Linseed seed, at regional storehouse (WFLDB)/GLO U</t>
  </si>
  <si>
    <t>Maize seed, at regional storehouse (WFLDB)/GLO U</t>
  </si>
  <si>
    <t>Mint seedling nursery, at farm (WFLDB)/US U</t>
  </si>
  <si>
    <t>Mint seedling, at farm (WFLDB)/US U</t>
  </si>
  <si>
    <t>Oat seed, at regional storehouse (WFLDB)/GLO U</t>
  </si>
  <si>
    <t>Oilseed processing, at plant (WFLDB)/GLO U</t>
  </si>
  <si>
    <t>Onion seedling nursery, at farm (WFLDB)/NZ U</t>
  </si>
  <si>
    <t>Onion seedling, at farm (WFLDB)/NZ U</t>
  </si>
  <si>
    <t>Peanut seed, at regional storehouse (WFLDB)/GLO U</t>
  </si>
  <si>
    <t>Potato seed, at regional storehouse (WFLDB)/GLO U</t>
  </si>
  <si>
    <t>Rape seed, at regional storehouse (WFLDB)/GLO U</t>
  </si>
  <si>
    <t>Raspberry seedling, greenhouse, non-heated, at farm (WFLDB)/US U</t>
  </si>
  <si>
    <t>Rice seed, at regional storehouse (WFLDB)/GLO U</t>
  </si>
  <si>
    <t>Soybean seed, at farm (WFLDB)/CH U</t>
  </si>
  <si>
    <t>Strawberry seedling, greenhouse, heated, at farm (WFLDB)/NL U</t>
  </si>
  <si>
    <t>Strawberry seedling, greenhouse, non-heated, at farm (WFLDB)/ES U</t>
  </si>
  <si>
    <t>Strawberry seedling, greenhouse, non-heated, at farm (WFLDB)/US U</t>
  </si>
  <si>
    <t>Sugar beet seed, at regional storehouse (WFLDB)/GLO U</t>
  </si>
  <si>
    <t>Sunflower seed, at farm (WFLDB)/CH U</t>
  </si>
  <si>
    <t>Tomato seedling, greenhouse, heated, at farm (WFLDB)/NL U</t>
  </si>
  <si>
    <t>Tomato seedling, greenhouse, non-heated, at farm (WFLDB)/ES U</t>
  </si>
  <si>
    <t>Tomato seedling, greenhouse, non-heated, at farm (WFLDB)/IT U</t>
  </si>
  <si>
    <t>Tomato seedling, greenhouse, non-heated, at farm (WFLDB)/MX U</t>
  </si>
  <si>
    <t>Vanilla seedling nursery, at farm (WFLDB)/MG U</t>
  </si>
  <si>
    <t>Vanilla seedling, at farm (WFLDB)/GLO U</t>
  </si>
  <si>
    <t>Wheat seed, at regional storehouse (WFLDB)/CH U</t>
  </si>
  <si>
    <t>beverages, coffee</t>
  </si>
  <si>
    <t>Coffee ground burning (WFLDB)/GLO U</t>
  </si>
  <si>
    <t>Coffee, decaffeinated (CO2), freeze dried, at plant (WFLDB)/GLO U</t>
  </si>
  <si>
    <t>Coffee, decaffeinated (CO2), roast and ground, at plant (WFLDB)/GLO U</t>
  </si>
  <si>
    <t>Coffee, decaffeinated (CO2), spray dried, at plant (WFLDB)/GLO U</t>
  </si>
  <si>
    <t>Coffee, regular, freeze dried, at plant (WFLDB)/GLO U</t>
  </si>
  <si>
    <t>Coffee, regular, roast and ground, at plant (WFLDB)/GLO U</t>
  </si>
  <si>
    <t>Coffee, regular, spray dried, at plant (WFLDB)/GLO U</t>
  </si>
  <si>
    <t>Decaffeination, green coffee, supercritical CO2 process (WFLDB)/GLO U</t>
  </si>
  <si>
    <t>Roasting and grinding, green coffee (WFLDB)/GLO U</t>
  </si>
  <si>
    <t>Transformation into freeze-dried soluble coffee, green coffee, per kg product (WFLDB)/GLO U</t>
  </si>
  <si>
    <t>Transformation into spray-dried soluble coffee, green coffee, per kg product (WFLDB)/GLO U</t>
  </si>
  <si>
    <t>Transport, green coffee, from farm to plant (WFLDB)/GLO U</t>
  </si>
  <si>
    <t>beverages, juices</t>
  </si>
  <si>
    <t>Animal feed (citrus peels), from concentrated lemon juice production, at plant (WFLDB)/GLO U</t>
  </si>
  <si>
    <t>Animal feed (citrus peels), from frozen concentrated orange juice production, at plant (WFLDB)/GLO U</t>
  </si>
  <si>
    <t>Apple pomace, fresh, from concentrated apple juice production, at plant (WFLDB)/GLO U</t>
  </si>
  <si>
    <t>Aseptic lemon pulp, from concentrated lemon juice production, at plant (WFLDB)/GLO U</t>
  </si>
  <si>
    <t>Aseptic orange pulp, from frozen concentrated orange juice production, at plant (WFLDB)/GLO U</t>
  </si>
  <si>
    <t>D-limonene, from frozen concentrated lemon juice production, at plant (WFLDB)/GLO U</t>
  </si>
  <si>
    <t>D-limonene, from frozen concentrated orange juice production, at plant (WFLDB)/GLO U</t>
  </si>
  <si>
    <t>Essential oils, from frozen concentrated lemon juice production, at plant (WFLDB)/GLO U</t>
  </si>
  <si>
    <t>Essential oils, from frozen concentrated orange juice production, at plant (WFLDB)/GLO U</t>
  </si>
  <si>
    <t>Frozen concentrated apple juice, 70° Brix, at plant (WFLDB)/GLO U</t>
  </si>
  <si>
    <t>Frozen concentrated grape juice, 68° Brix, at plant (WFLDB)/GLO U</t>
  </si>
  <si>
    <t>Frozen concentrated lemon juice, 47° Brix, at plant (WFLDB)/GLO U</t>
  </si>
  <si>
    <t>Frozen concentrated orange juice, 65° Brix, at plant  (WFLDB)/GLO U</t>
  </si>
  <si>
    <t>Grape pomace, fresh, from concentrated grape juice production, at plant (WFLDB)/GLO U</t>
  </si>
  <si>
    <t>Processing frozen concentrated juice, generic, per kg input fruit, at plant (WFLDB)/GLO U</t>
  </si>
  <si>
    <t>Processing frozen concentrated orange juice, 65° Brix, per kg input fruit, at plant (WFLDB)/GLO U</t>
  </si>
  <si>
    <t>beverages, mineral water</t>
  </si>
  <si>
    <t>Carbon dioxide, gaseous, food grade quality, from diesel low-sulphur, at plant (WFLDB)/RER U</t>
  </si>
  <si>
    <t>Mineral water, sparkling, glass refillable, 1.0 L, at water factory (WFLDB)/RER U</t>
  </si>
  <si>
    <t>Mineral water, still, glass refillable, 1.0 L, at water factory (WFLDB)/RER U</t>
  </si>
  <si>
    <t>Mineral water, still, PET one-way, 0.5 L, at water factory (WFLDB)/RER U</t>
  </si>
  <si>
    <t>Mineral water, still, PET one-way, 1.5 L, at water factory (WFLDB)/RER U</t>
  </si>
  <si>
    <t>Packaging, mineral water, glass refillable, 1.0 L, at water factory (WFLDB)/RER U</t>
  </si>
  <si>
    <t>Packaging, mineral water, PET one-way, 0.5 L, at water factory (WFLDB)/RER U</t>
  </si>
  <si>
    <t>Packaging, mineral water, PET one-way, 1.5 L, at water factory (WFLDB)/RER U</t>
  </si>
  <si>
    <t>Refillable container washing and sterilization, at water factory (WFLDB)/RER U</t>
  </si>
  <si>
    <t>Water extraction, container filling and grouping, at water factory (WFLDB)/RER U</t>
  </si>
  <si>
    <t>beverages, non-dairy drinks</t>
  </si>
  <si>
    <t>Almond drink, sweetened, at plant (WFLDB)/GLO U</t>
  </si>
  <si>
    <t>Almond drink, unsweetened, at plant (WFLDB)/GLO U</t>
  </si>
  <si>
    <t>Oat drink, at plant (WFLDB)/GLO U</t>
  </si>
  <si>
    <t>Oat residues, from oat drink production, at plant (WFLDB)/GLO U</t>
  </si>
  <si>
    <t>beverages, tea</t>
  </si>
  <si>
    <t>Black tea, at plant (WFLDB)/CN U</t>
  </si>
  <si>
    <t>Black tea, at plant (WFLDB)/GLO U</t>
  </si>
  <si>
    <t>Black tea, at plant (WFLDB)/KE U</t>
  </si>
  <si>
    <t>Black tea, at plant (WFLDB)/LK U</t>
  </si>
  <si>
    <t>Green tea, at plant (WFLDB)/CN U</t>
  </si>
  <si>
    <t>Green tea, at plant (WFLDB)/GLO U</t>
  </si>
  <si>
    <t>Green tea, at plant (WFLDB)/KE U</t>
  </si>
  <si>
    <t>Green tea, at plant (WFLDB)/LK U</t>
  </si>
  <si>
    <t>chemicals, fertilisers</t>
  </si>
  <si>
    <t>Ammonia (with 100% NH3), partial oxidation process, at plant (WFLDB)/CN U</t>
  </si>
  <si>
    <t>Ammonia (with 100% NH3), production mix, at plant (WFLDB)/CN U</t>
  </si>
  <si>
    <t>Ammonia (with 100% NH3), steam reforming process, at plant (WFLDB)/CN U</t>
  </si>
  <si>
    <t>Ammonia (with 100% NH3), steam reforming process, at plant (WFLDB)/FSU U</t>
  </si>
  <si>
    <t>Ammonia (with 100% NH3), steam reforming process, at plant (WFLDB)/RAF U</t>
  </si>
  <si>
    <t>Ammonia (with 100% NH3), steam reforming process, at plant (WFLDB)/RER U</t>
  </si>
  <si>
    <t>Ammonia (with 100% NH3), steam reforming process, at plant (WFLDB)/RLA U</t>
  </si>
  <si>
    <t>Ammonia (with 100% NH3), steam reforming process, at plant (WFLDB)/RME U</t>
  </si>
  <si>
    <t>Ammonia (with 100% NH3), steam reforming process, at plant (WFLDB)/RNA U</t>
  </si>
  <si>
    <t>Ammonia (with 100% NH3), steam reforming process, at plant (WFLDB)/RoW U</t>
  </si>
  <si>
    <t>Ammonia (with 100% NH3), steam reforming process, at plant (WFLDB)/SAS U</t>
  </si>
  <si>
    <t>Ammonia (with 100% NH3), steam reforming process, at plant (WFLDB)/UN-OCEANIA U</t>
  </si>
  <si>
    <t>Ammonia (with 100% NH3), steam reforming process, at plant (WFLDB)/UN-SEASIA U</t>
  </si>
  <si>
    <t>Ammonium nitrate (AN) (with 33.5% N), at plant (WFLDB)/CN U</t>
  </si>
  <si>
    <t>Ammonium nitrate (AN) (with 33.5% N), at plant (WFLDB)/RER U</t>
  </si>
  <si>
    <t>Ammonium nitrate (AN) (with 33.5% N), at plant (WFLDB)/RNA U</t>
  </si>
  <si>
    <t>Ammonium nitrate (AN) (with 33.5% N), at plant (WFLDB)/RoW U</t>
  </si>
  <si>
    <t>Ammonium nitrate (AN), as N, at plant (WFLDB)/CN U</t>
  </si>
  <si>
    <t>Ammonium nitrate (AN), as N, at plant (WFLDB)/RER U</t>
  </si>
  <si>
    <t>Ammonium nitrate (AN), as N, at plant (WFLDB)/RNA U</t>
  </si>
  <si>
    <t>Ammonium nitrate (AN), as N, at plant (WFLDB)/RoW U</t>
  </si>
  <si>
    <t>Ammonium nitrate phosphate (ANP) (with 22% N, 22% P2O5), at plant (WFLDB)/CN U</t>
  </si>
  <si>
    <t>Ammonium nitrate phosphate (ANP) (with 22% N, 22% P2O5), at plant (WFLDB)/RER U</t>
  </si>
  <si>
    <t>Ammonium nitrate phosphate (ANP) (with 22% N, 22% P2O5), at plant (WFLDB)/RNA U</t>
  </si>
  <si>
    <t>Ammonium nitrate phosphate (ANP) (with 22% N, 22% P2O5), at plant (WFLDB)/RoW U</t>
  </si>
  <si>
    <t>Ammonium nitrate phosphate (ANP), as N, at plant (WFLDB)/CN U</t>
  </si>
  <si>
    <t>Ammonium nitrate phosphate (ANP), as N, at plant (WFLDB)/RER U</t>
  </si>
  <si>
    <t>Ammonium nitrate phosphate (ANP), as N, at plant (WFLDB)/RNA U</t>
  </si>
  <si>
    <t>Ammonium nitrate phosphate (ANP), as N, at plant (WFLDB)/RoW U</t>
  </si>
  <si>
    <t>Ammonium nitrate phosphate (ANP), as P2O5, at plant (WFLDB)/CN U</t>
  </si>
  <si>
    <t>Ammonium nitrate phosphate (ANP), as P2O5, at plant (WFLDB)/RER U</t>
  </si>
  <si>
    <t>Ammonium nitrate phosphate (ANP), as P2O5, at plant (WFLDB)/RNA U</t>
  </si>
  <si>
    <t>Ammonium nitrate phosphate (ANP), as P2O5, at plant (WFLDB)/RoW U</t>
  </si>
  <si>
    <t>Calcium ammonium nitrate (CAN) (with 27% N), at plant (WFLDB)/CN U</t>
  </si>
  <si>
    <t>Calcium ammonium nitrate (CAN) (with 27% N), at plant (WFLDB)/RER U</t>
  </si>
  <si>
    <t>Calcium ammonium nitrate (CAN) (with 27% N), at plant (WFLDB)/RNA U</t>
  </si>
  <si>
    <t>Calcium ammonium nitrate (CAN) (with 27% N), at plant (WFLDB)/RoW U</t>
  </si>
  <si>
    <t>Calcium ammonium nitrate (CAN), as N, at plant (WFLDB)/CN U</t>
  </si>
  <si>
    <t>Calcium ammonium nitrate (CAN), as N, at plant (WFLDB)/RER U</t>
  </si>
  <si>
    <t>Calcium ammonium nitrate (CAN), as N, at plant (WFLDB)/RNA U</t>
  </si>
  <si>
    <t>Calcium ammonium nitrate (CAN), as N, at plant (WFLDB)/RoW U</t>
  </si>
  <si>
    <t>Diammonium phosphate (DAP) (with 18% N, 46% P2O5), at plant (WFLDB)/CN U</t>
  </si>
  <si>
    <t>Diammonium phosphate (DAP) (with 18% N, 46% P2O5), at plant (WFLDB)/RER U</t>
  </si>
  <si>
    <t>Diammonium phosphate (DAP) (with 18% N, 46% P2O5), at plant (WFLDB)/RNA U</t>
  </si>
  <si>
    <t>Diammonium phosphate (DAP) (with 18% N, 46% P2O5), at plant (WFLDB)/RoW U</t>
  </si>
  <si>
    <t>Diammonium phosphate (DAP), as N, at plant (WFLDB)/CN U</t>
  </si>
  <si>
    <t>Diammonium phosphate (DAP), as N, at plant (WFLDB)/RER U</t>
  </si>
  <si>
    <t>Diammonium phosphate (DAP), as N, at plant (WFLDB)/RNA U</t>
  </si>
  <si>
    <t>Diammonium phosphate (DAP), as N, at plant (WFLDB)/RoW U</t>
  </si>
  <si>
    <t>Diammonium phosphate (DAP), as P2O5, at plant (WFLDB)/CN U</t>
  </si>
  <si>
    <t>Diammonium phosphate (DAP), as P2O5, at plant (WFLDB)/RER U</t>
  </si>
  <si>
    <t>Diammonium phosphate (DAP), as P2O5, at plant (WFLDB)/RNA U</t>
  </si>
  <si>
    <t>Diammonium phosphate (DAP), as P2O5, at plant (WFLDB)/RoW U</t>
  </si>
  <si>
    <t>Monoammonium phosphate (MAP) (with 8.4% N, 52% P2O5), at plant (WFLDB)/CN U</t>
  </si>
  <si>
    <t>Monoammonium phosphate (MAP) (with 8.4% N, 52% P2O5), at plant (WFLDB)/RER U</t>
  </si>
  <si>
    <t>Monoammonium phosphate (MAP) (with 8.4% N, 52% P2O5), at plant (WFLDB)/RNA U</t>
  </si>
  <si>
    <t>Monoammonium phosphate (MAP) (with 8.4% N, 52% P2O5), at plant (WFLDB)/RoW U</t>
  </si>
  <si>
    <t>Monoammonium phosphate (MAP), as N, at plant (WFLDB)/CN U</t>
  </si>
  <si>
    <t>Monoammonium phosphate (MAP), as N, at plant (WFLDB)/RER U</t>
  </si>
  <si>
    <t>Monoammonium phosphate (MAP), as N, at plant (WFLDB)/RNA U</t>
  </si>
  <si>
    <t>Monoammonium phosphate (MAP), as N, at plant (WFLDB)/RoW U</t>
  </si>
  <si>
    <t>Monoammonium phosphate (MAP), as P2O5, at plant (WFLDB)/CN U</t>
  </si>
  <si>
    <t>Monoammonium phosphate (MAP), as P2O5, at plant (WFLDB)/RER U</t>
  </si>
  <si>
    <t>Monoammonium phosphate (MAP), as P2O5, at plant (WFLDB)/RNA U</t>
  </si>
  <si>
    <t>Monoammonium phosphate (MAP), as P2O5, at plant (WFLDB)/RoW U</t>
  </si>
  <si>
    <t>NPK (15-15-15) (with 15% N, 15% P2O5, 15% K2O), at plant (WFLDB)/CN U</t>
  </si>
  <si>
    <t>NPK (15-15-15) (with 15% N, 15% P2O5, 15% K2O), at plant (WFLDB)/RER U</t>
  </si>
  <si>
    <t>NPK (15-15-15) (with 15% N, 15% P2O5, 15% K2O), at plant (WFLDB)/RNA U</t>
  </si>
  <si>
    <t>NPK (15-15-15) (with 15% N, 15% P2O5, 15% K2O), at plant (WFLDB)/RoW U</t>
  </si>
  <si>
    <t>NPK (15-15-15), as K2O, at plant (WFLDB)/CN U</t>
  </si>
  <si>
    <t>NPK (15-15-15), as K2O, at plant (WFLDB)/RER U</t>
  </si>
  <si>
    <t>NPK (15-15-15), as K2O, at plant (WFLDB)/RNA U</t>
  </si>
  <si>
    <t>NPK (15-15-15), as K2O, at plant (WFLDB)/RoW U</t>
  </si>
  <si>
    <t>NPK (15-15-15), as N, at plant (WFLDB)/CN U</t>
  </si>
  <si>
    <t>NPK (15-15-15), as N, at plant (WFLDB)/RER U</t>
  </si>
  <si>
    <t>NPK (15-15-15), as N, at plant (WFLDB)/RNA U</t>
  </si>
  <si>
    <t>NPK (15-15-15), as N, at plant (WFLDB)/RoW U</t>
  </si>
  <si>
    <t>NPK (15-15-15), as P2O5, at plant (WFLDB)/CN U</t>
  </si>
  <si>
    <t>NPK (15-15-15), as P2O5, at plant (WFLDB)/RER U</t>
  </si>
  <si>
    <t>NPK (15-15-15), as P2O5, at plant (WFLDB)/RNA U</t>
  </si>
  <si>
    <t>NPK (15-15-15), as P2O5, at plant (WFLDB)/RoW U</t>
  </si>
  <si>
    <t>NPK (26-15-15) (with 26% N, 15% P2O5, 15% K2O), at plant (WFLDB)/CN U</t>
  </si>
  <si>
    <t>NPK (26-15-15) (with 26% N, 15% P2O5, 15% K2O), at plant (WFLDB)/RER U</t>
  </si>
  <si>
    <t>NPK (26-15-15) (with 26% N, 15% P2O5, 15% K2O), at plant (WFLDB)/RNA U</t>
  </si>
  <si>
    <t>NPK (26-15-15) (with 26% N, 15% P2O5, 15% K2O), at plant (WFLDB)/RoW U</t>
  </si>
  <si>
    <t>NPK (26-15-15), as K2O, at plant (WFLDB)/CN U</t>
  </si>
  <si>
    <t>NPK (26-15-15), as K2O, at plant (WFLDB)/RER U</t>
  </si>
  <si>
    <t>NPK (26-15-15), as K2O, at plant (WFLDB)/RNA U</t>
  </si>
  <si>
    <t>NPK (26-15-15), as K2O, at plant (WFLDB)/RoW U</t>
  </si>
  <si>
    <t>NPK (26-15-15), as N, at plant (WFLDB)/CN U</t>
  </si>
  <si>
    <t>NPK (26-15-15), as N, at plant (WFLDB)/RER U</t>
  </si>
  <si>
    <t>NPK (26-15-15), as N, at plant (WFLDB)/RNA U</t>
  </si>
  <si>
    <t>NPK (26-15-15), as N, at plant (WFLDB)/RoW U</t>
  </si>
  <si>
    <t>NPK (26-15-15), as P2O5, at plant (WFLDB)/CN U</t>
  </si>
  <si>
    <t>NPK (26-15-15), as P2O5, at plant (WFLDB)/RER U</t>
  </si>
  <si>
    <t>NPK (26-15-15), as P2O5, at plant (WFLDB)/RNA U</t>
  </si>
  <si>
    <t>NPK (26-15-15), as P2O5, at plant (WFLDB)/RoW U</t>
  </si>
  <si>
    <t>Potash salt (with 10% K2O), at mine (WFLDB)/RER U</t>
  </si>
  <si>
    <t>Potassium chloride (with 60% K2O), at plant (WFLDB)/RER U</t>
  </si>
  <si>
    <t>Potassium chloride, as K2O, at plant (WFLDB)/RER U</t>
  </si>
  <si>
    <t>Potassium nitrate (with 14% N, 44% K2O), at plant (WFLDB)/CN U</t>
  </si>
  <si>
    <t>Potassium nitrate (with 14% N, 44% K2O), at plant (WFLDB)/RER U</t>
  </si>
  <si>
    <t>Potassium nitrate (with 14% N, 44% K2O), at plant (WFLDB)/RNA U</t>
  </si>
  <si>
    <t>Potassium nitrate (with 14% N, 44% K2O), at plant (WFLDB)/RoW U</t>
  </si>
  <si>
    <t>Potassium nitrate, as K2O, at plant (WFLDB)/CN U</t>
  </si>
  <si>
    <t>Potassium nitrate, as K2O, at plant (WFLDB)/RER U</t>
  </si>
  <si>
    <t>Potassium nitrate, as K2O, at plant (WFLDB)/RNA U</t>
  </si>
  <si>
    <t>Potassium nitrate, as K2O, at plant (WFLDB)/RoW U</t>
  </si>
  <si>
    <t>Potassium nitrate, as N, at plant (WFLDB)/CN U</t>
  </si>
  <si>
    <t>Potassium nitrate, as N, at plant (WFLDB)/RER U</t>
  </si>
  <si>
    <t>Potassium nitrate, as N, at plant (WFLDB)/RNA U</t>
  </si>
  <si>
    <t>Potassium nitrate, as N, at plant (WFLDB)/RoW U</t>
  </si>
  <si>
    <t>Triple superphosphate (with 46% P2O5), at plant (WFLDB)/RER U</t>
  </si>
  <si>
    <t>Triple superphosphate, as P2O5, at plant (WFLDB)/RER U</t>
  </si>
  <si>
    <t>Urea (with 46% N), at plant (WFLDB)/CN U</t>
  </si>
  <si>
    <t>Urea (with 46% N), at plant (WFLDB)/RER U</t>
  </si>
  <si>
    <t>Urea (with 46% N), at plant (WFLDB)/RNA U</t>
  </si>
  <si>
    <t>Urea (with 46% N), at plant (WFLDB)/RoW U</t>
  </si>
  <si>
    <t>Urea ammonium nitrate (UAN) (with 30% N), at plant (WFLDB)/CN U</t>
  </si>
  <si>
    <t>Urea ammonium nitrate (UAN) (with 30% N), at plant (WFLDB)/RER U</t>
  </si>
  <si>
    <t>Urea ammonium nitrate (UAN) (with 30% N), at plant (WFLDB)/RNA U</t>
  </si>
  <si>
    <t>Urea ammonium nitrate (UAN) (with 30% N), at plant (WFLDB)/RoW U</t>
  </si>
  <si>
    <t>Urea ammonium nitrate (UAN), as N, at plant (WFLDB)/CN U</t>
  </si>
  <si>
    <t>Urea ammonium nitrate (UAN), as N, at plant (WFLDB)/RER U</t>
  </si>
  <si>
    <t>Urea ammonium nitrate (UAN), as N, at plant (WFLDB)/RNA U</t>
  </si>
  <si>
    <t>Urea ammonium nitrate (UAN), as N, at plant (WFLDB)/RoW U</t>
  </si>
  <si>
    <t>Urea, as N, at plant (WFLDB)/CN U</t>
  </si>
  <si>
    <t>Urea, as N, at plant (WFLDB)/RER U</t>
  </si>
  <si>
    <t>Urea, as N, at plant (WFLDB)/RNA U</t>
  </si>
  <si>
    <t>Urea, as N, at plant (WFLDB)/RoW U</t>
  </si>
  <si>
    <t>chemicals, pesticides</t>
  </si>
  <si>
    <t>Fungicide, unspecified, mix for cereal crops, at plant (WFLDB)/GLO U</t>
  </si>
  <si>
    <t>Fungicide, unspecified, mix for citrus, at plant (WFLDB)/GLO U</t>
  </si>
  <si>
    <t>Fungicide, unspecified, mix for fruit tree, at plant (WFLDB)/GLO U</t>
  </si>
  <si>
    <t>Fungicide, unspecified, mix for grapes and wine, at plant (WFLDB)/GLO U</t>
  </si>
  <si>
    <t>Fungicide, unspecified, mix for maize crops, at plant (WFLDB)/GLO U</t>
  </si>
  <si>
    <t>Fungicide, unspecified, mix for oil seed crops, at plant (WFLDB)/GLO U</t>
  </si>
  <si>
    <t>Fungicide, unspecified, mix for potato, at plant (WFLDB)/GLO U</t>
  </si>
  <si>
    <t>Fungicide, unspecified, mix for sugar beet, at plant (WFLDB)/GLO U</t>
  </si>
  <si>
    <t>Fungicide, unspecified, mix for vegetables, at plant (WFLDB)/GLO U</t>
  </si>
  <si>
    <t>Herbicide, unspecified, mix for cereal crops, at plant (WFLDB)/GLO U</t>
  </si>
  <si>
    <t>Herbicide, unspecified, mix for citrus, at plant (WFLDB)/GLO U</t>
  </si>
  <si>
    <t>Herbicide, unspecified, mix for fruit tree, at plant (WFLDB)/GLO U</t>
  </si>
  <si>
    <t>Herbicide, unspecified, mix for grapes and wine, at plant (WFLDB)/GLO U</t>
  </si>
  <si>
    <t>Herbicide, unspecified, mix for maize crops, at plant (WFLDB)/GLO U</t>
  </si>
  <si>
    <t>Herbicide, unspecified, mix for oil seed crops, at plant (WFLDB)/GLO U</t>
  </si>
  <si>
    <t>Herbicide, unspecified, mix for potato, at plant (WFLDB)/GLO U</t>
  </si>
  <si>
    <t>Herbicide, unspecified, mix for sugar beet, at plant (WFLDB)/GLO U</t>
  </si>
  <si>
    <t>Herbicide, unspecified, mix for vegetables, at plant (WFLDB)/GLO U</t>
  </si>
  <si>
    <t>Insecticide, unspecified, mix for cereal crops, at plant (WFLDB)/GLO U</t>
  </si>
  <si>
    <t>Insecticide, unspecified, mix for citrus, at plant (WFLDB)/GLO U</t>
  </si>
  <si>
    <t>Insecticide, unspecified, mix for fruit tree, at plant (WFLDB)/GLO U</t>
  </si>
  <si>
    <t>Insecticide, unspecified, mix for grapes and wine, at plant (WFLDB)/GLO U</t>
  </si>
  <si>
    <t>Insecticide, unspecified, mix for maize crops, at plant (WFLDB)/GLO U</t>
  </si>
  <si>
    <t>Insecticide, unspecified, mix for oil seed crops, at plant (WFLDB)/GLO U</t>
  </si>
  <si>
    <t>Insecticide, unspecified, mix for potato, at plant (WFLDB)/GLO U</t>
  </si>
  <si>
    <t>Insecticide, unspecified, mix for sugar beet, at plant (WFLDB)/GLO U</t>
  </si>
  <si>
    <t>Insecticide, unspecified, mix for vegetables, at plant (WFLDB)/GLO U</t>
  </si>
  <si>
    <t>Pesticide, unspecified, mix for cereal crops, at plant (WFLDB)/GLO U</t>
  </si>
  <si>
    <t>Pesticide, unspecified, mix for citrus, at plant (WFLDB)/GLO U</t>
  </si>
  <si>
    <t>Pesticide, unspecified, mix for fruit tree, at plant (WFLDB)/GLO U</t>
  </si>
  <si>
    <t>Pesticide, unspecified, mix for grapes and wine, at plant (WFLDB)/GLO U</t>
  </si>
  <si>
    <t>Pesticide, unspecified, mix for maize crops, at plant (WFLDB)/GLO U</t>
  </si>
  <si>
    <t>Pesticide, unspecified, mix for oil seed crops, at plant (WFLDB)/GLO U</t>
  </si>
  <si>
    <t>Pesticide, unspecified, mix for potato, at plant (WFLDB)/GLO U</t>
  </si>
  <si>
    <t>Pesticide, unspecified, mix for sugar beet, at plant (WFLDB)/GLO U</t>
  </si>
  <si>
    <t>Pesticide, unspecified, mix for vegetables, at plant (WFLDB)/GLO U</t>
  </si>
  <si>
    <t>chemicals, pesticides, emissions mix</t>
  </si>
  <si>
    <t>Emissions from fungicides, unspecified, mix for cereal crops, at farm (WFLDB)/GLO S</t>
  </si>
  <si>
    <t>Emissions from fungicides, unspecified, mix for citrus, at farm (WFLDB)/GLO S</t>
  </si>
  <si>
    <t>Emissions from fungicides, unspecified, mix for fruit tree, at farm (WFLDB)/GLO S</t>
  </si>
  <si>
    <t>Emissions from fungicides, unspecified, mix for grapes and wine, at farm (WFLDB)/GLO S</t>
  </si>
  <si>
    <t>Emissions from fungicides, unspecified, mix for maize crops, at farm (WFLDB)/GLO S</t>
  </si>
  <si>
    <t>Emissions from fungicides, unspecified, mix for oil seed crops, at farm (WFLDB)/GLO S</t>
  </si>
  <si>
    <t>Emissions from fungicides, unspecified, mix for potato, at farm (WFLDB)/GLO S</t>
  </si>
  <si>
    <t>Emissions from fungicides, unspecified, mix for sugar beet, at farm (WFLDB)/GLO S</t>
  </si>
  <si>
    <t>Emissions from fungicides, unspecified, mix for vegetables, at farm (WFLDB)/GLO S</t>
  </si>
  <si>
    <t>Emissions from herbicides, unspecified, mix for cereal crops, at farm (WFLDB)/GLO S</t>
  </si>
  <si>
    <t>Emissions from herbicides, unspecified, mix for citrus, at farm (WFLDB)/GLO S</t>
  </si>
  <si>
    <t>Emissions from herbicides, unspecified, mix for fruit tree, at farm (WFLDB)/GLO S</t>
  </si>
  <si>
    <t>Emissions from herbicides, unspecified, mix for grapes and wine, at farm (WFLDB)/GLO S</t>
  </si>
  <si>
    <t>Emissions from herbicides, unspecified, mix for maize crops, at farm (WFLDB)/GLO S</t>
  </si>
  <si>
    <t>Emissions from herbicides, unspecified, mix for oil seed crops, at farm (WFLDB)/GLO S</t>
  </si>
  <si>
    <t>Emissions from herbicides, unspecified, mix for potato, at farm (WFLDB)/GLO S</t>
  </si>
  <si>
    <t>Emissions from herbicides, unspecified, mix for sugar beet, at farm (WFLDB)/GLO S</t>
  </si>
  <si>
    <t>Emissions from herbicides, unspecified, mix for vegetables, at farm (WFLDB)/GLO S</t>
  </si>
  <si>
    <t>Emissions from insecticides, unspecified, mix for cereal crops, at farm (WFLDB)/GLO S</t>
  </si>
  <si>
    <t>Emissions from insecticides, unspecified, mix for citrus, at farm (WFLDB)/GLO S</t>
  </si>
  <si>
    <t>Emissions from insecticides, unspecified, mix for fruit tree, at farm (WFLDB)/GLO S</t>
  </si>
  <si>
    <t>Emissions from insecticides, unspecified, mix for grapes and wine, at farm (WFLDB)/GLO S</t>
  </si>
  <si>
    <t>Emissions from insecticides, unspecified, mix for maize crops, at farm (WFLDB)/GLO S</t>
  </si>
  <si>
    <t>Emissions from insecticides, unspecified, mix for oil seed crops, at farm (WFLDB)/GLO S</t>
  </si>
  <si>
    <t>Emissions from insecticides, unspecified, mix for potato, at farm (WFLDB)/GLO S</t>
  </si>
  <si>
    <t>Emissions from insecticides, unspecified, mix for sugar beet, at farm (WFLDB)/GLO S</t>
  </si>
  <si>
    <t>Emissions from insecticides, unspecified, mix for vegetables, at farm (WFLDB)/GLO S</t>
  </si>
  <si>
    <t>Emissions from pesticides, unspecified, mix for cereal crops, at farm (WFLDB)/GLO S</t>
  </si>
  <si>
    <t>Emissions from pesticides, unspecified, mix for citrus, at farm (WFLDB)/GLO S</t>
  </si>
  <si>
    <t>Emissions from pesticides, unspecified, mix for fruit tree, at farm (WFLDB)/GLO S</t>
  </si>
  <si>
    <t>Emissions from pesticides, unspecified, mix for grapes and wine, at farm (WFLDB)/GLO S</t>
  </si>
  <si>
    <t>Emissions from pesticides, unspecified, mix for maize crops, at farm (WFLDB)/GLO S</t>
  </si>
  <si>
    <t>Emissions from pesticides, unspecified, mix for oil seed crops, at farm (WFLDB)/GLO S</t>
  </si>
  <si>
    <t>Emissions from pesticides, unspecified, mix for potato, at farm (WFLDB)/GLO S</t>
  </si>
  <si>
    <t>Emissions from pesticides, unspecified, mix for sugar beet, at farm (WFLDB)/GLO S</t>
  </si>
  <si>
    <t>Emissions from pesticides, unspecified, mix for vegetables, at farm (WFLDB)/GLO S</t>
  </si>
  <si>
    <t>chemicals, pesticides, emissions mix families</t>
  </si>
  <si>
    <t>Emission from fungicides, unspecified, family [sulfonyl]urea-compound (WFLDB)/GLO S</t>
  </si>
  <si>
    <t>Emission from fungicides, unspecified, family [thio]carbamate-compound (WFLDB)/GLO S</t>
  </si>
  <si>
    <t>Emission from fungicides, unspecified, family Acetamide-anillide-compound, unspecified (WFLDB)/GLO S</t>
  </si>
  <si>
    <t>Emission from fungicides, unspecified, family Benzimidazole-compound (WFLDB)/GLO S</t>
  </si>
  <si>
    <t>Emission from fungicides, unspecified, family Benzo[thia]diazole-compound (WFLDB)/GLO S</t>
  </si>
  <si>
    <t>Emission from fungicides, unspecified, family Captan (WFLDB)/GLO S</t>
  </si>
  <si>
    <t>Emission from fungicides, unspecified, family Chlorothalonil (WFLDB)/GLO S</t>
  </si>
  <si>
    <t>Emission from fungicides, unspecified, family Chlortoluron (WFLDB)/GLO S</t>
  </si>
  <si>
    <t>Emission from fungicides, unspecified, family Copper oxide (WFLDB)/GLO S</t>
  </si>
  <si>
    <t>Emission from fungicides, unspecified, family Cyclic N-compound (WFLDB)/GLO S</t>
  </si>
  <si>
    <t>Emission from fungicides, unspecified, family Dithiocarbamate-compound (WFLDB)/GLO S</t>
  </si>
  <si>
    <t>Emission from fungicides, unspecified, family Folpet (WFLDB)/GLO S</t>
  </si>
  <si>
    <t>Emission from fungicides, unspecified, family Fosetyl-Al (WFLDB)/GLO S</t>
  </si>
  <si>
    <t>Emission from fungicides, unspecified, family Mancozeb (WFLDB)/GLO S</t>
  </si>
  <si>
    <t>Emission from fungicides, unspecified, family Nitrile-compound (WFLDB)/GLO S</t>
  </si>
  <si>
    <t>Emission from fungicides, unspecified, family Organophosphorus-compound (WFLDB)/GLO S</t>
  </si>
  <si>
    <t>Emission from fungicides, unspecified, family Phenoxy-compound (WFLDB)/GLO S</t>
  </si>
  <si>
    <t>Emission from fungicides, unspecified, family Sulfur (WFLDB)/GLO S</t>
  </si>
  <si>
    <t>Emission from fungicides, unspecified, family Triazine-compound (WFLDB)/GLO S</t>
  </si>
  <si>
    <t>Emission from herbicides, unspecified, family [sulfonyl]urea-compound (WFLDB)/GLO S</t>
  </si>
  <si>
    <t>Emission from herbicides, unspecified, family [thio]carbamate-compound (WFLDB)/GLO S</t>
  </si>
  <si>
    <t>Emission from herbicides, unspecified, family 2,4-dichlorotoluene (WFLDB)/GLO S</t>
  </si>
  <si>
    <t>Emission from herbicides, unspecified, family Acetamide-anillide-compound (WFLDB)/GLO S</t>
  </si>
  <si>
    <t>Emission from herbicides, unspecified, family Aclonifen (WFLDB)/GLO S</t>
  </si>
  <si>
    <t>Emission from herbicides, unspecified, family Atrazine (WFLDB)/GLO S</t>
  </si>
  <si>
    <t>Emission from herbicides, unspecified, family Benzimidazole-compound (WFLDB)/GLO S</t>
  </si>
  <si>
    <t>Emission from herbicides, unspecified, family Benzo[thia]diazole-compound (WFLDB)/GLO S</t>
  </si>
  <si>
    <t>Emission from herbicides, unspecified, family Benzoic-compound (WFLDB)/GLO S</t>
  </si>
  <si>
    <t>Emission from herbicides, unspecified, family Bipyridylium-compound (WFLDB)/GLO S</t>
  </si>
  <si>
    <t>Emission from herbicides, unspecified, family Cyclic N-compound (WFLDB)/GLO S</t>
  </si>
  <si>
    <t>Emission from herbicides, unspecified, family Dinitroaniline-compound (WFLDB)/GLO S</t>
  </si>
  <si>
    <t>Emission from herbicides, unspecified, family Diphenylether-compound (WFLDB)/GLO S</t>
  </si>
  <si>
    <t>Emission from herbicides, unspecified, family Glyphosate (WFLDB)/GLO S</t>
  </si>
  <si>
    <t>Emission from herbicides, unspecified, family Isoproturon (WFLDB)/GLO S</t>
  </si>
  <si>
    <t>Emission from herbicides, unspecified, family Mecoprop (WFLDB)/GLO S</t>
  </si>
  <si>
    <t>Emission from herbicides, unspecified, family Metamitron (WFLDB)/GLO S</t>
  </si>
  <si>
    <t>Emission from herbicides, unspecified, family Metolachlor (WFLDB)/GLO S</t>
  </si>
  <si>
    <t>Emission from herbicides, unspecified, family Napropamide (WFLDB)/GLO S</t>
  </si>
  <si>
    <t>Emission from herbicides, unspecified, family Nitrile-compound (WFLDB)/GLO S</t>
  </si>
  <si>
    <t>Emission from herbicides, unspecified, family Orbencarb (WFLDB)/GLO S</t>
  </si>
  <si>
    <t>Emission from herbicides, unspecified, family Organophosphorus-compound (WFLDB)/GLO S</t>
  </si>
  <si>
    <t>Emission from herbicides, unspecified, family Pendimethalin (WFLDB)/GLO S</t>
  </si>
  <si>
    <t>Emission from herbicides, unspecified, family Phenoxy-compound (WFLDB)/GLO S</t>
  </si>
  <si>
    <t>Emission from herbicides, unspecified, family Pyridazine-compound (WFLDB)/GLO S</t>
  </si>
  <si>
    <t>Emission from herbicides, unspecified, family Quicklime (WFLDB)/GLO S</t>
  </si>
  <si>
    <t>Emission from herbicides, unspecified, family Triazine-compound (WFLDB)/GLO S</t>
  </si>
  <si>
    <t>Emission from insecticides, unspecified, family [sulfonyl]urea-compound (WFLDB)/GLO S</t>
  </si>
  <si>
    <t>Emission from insecticides, unspecified, family [thio]carbamate-compound (WFLDB)/GLO S</t>
  </si>
  <si>
    <t>Emission from insecticides, unspecified, family Acetamide-anillide-compound (WFLDB)/GLO S</t>
  </si>
  <si>
    <t>Emission from insecticides, unspecified, family Benzoic-compound (WFLDB)/GLO S</t>
  </si>
  <si>
    <t>Emission from insecticides, unspecified, family Cyclic N-compound (WFLDB)/GLO S</t>
  </si>
  <si>
    <t>Emission from insecticides, unspecified, family Diphenylether-compound (WFLDB)/GLO S</t>
  </si>
  <si>
    <t>Emission from insecticides, unspecified, family Metaldehyde (WFLDB)/GLO S</t>
  </si>
  <si>
    <t>Emission from insecticides, unspecified, family Nitrile-compound (WFLDB)/GLO S</t>
  </si>
  <si>
    <t>Emission from insecticides, unspecified, family Nitro-compound (WFLDB)/GLO S</t>
  </si>
  <si>
    <t>Emission from insecticides, unspecified, family Organophosphorus-compound (WFLDB)/GLO S</t>
  </si>
  <si>
    <t>Emission from insecticides, unspecified, family Pyrethroid-compound (WFLDB)/GLO S</t>
  </si>
  <si>
    <t>Emission from insecticides, unspecified, family Triazine-compound (WFLDB)/GLO S</t>
  </si>
  <si>
    <t>Beef, cat. 3 slaughter by-products, at slaughterhouse (WFLDB)/AU U</t>
  </si>
  <si>
    <t>Beef, cat. 3 slaughter by-products, at slaughterhouse (WFLDB)/BR U</t>
  </si>
  <si>
    <t>Beef, cat. 3 slaughter by-products, at slaughterhouse (WFLDB)/CN U</t>
  </si>
  <si>
    <t>Beef, cat. 3 slaughter by-products, at slaughterhouse (WFLDB)/DE U</t>
  </si>
  <si>
    <t>Beef, cat. 3 slaughter by-products, at slaughterhouse (WFLDB)/GB U</t>
  </si>
  <si>
    <t>Beef, cat. 3 slaughter by-products, at slaughterhouse (WFLDB)/IN U</t>
  </si>
  <si>
    <t>Beef, cat. 3 slaughter by-products, at slaughterhouse (WFLDB)/US U</t>
  </si>
  <si>
    <t>Beef, food grade bones, at slaughterhouse (WFLDB)/AU U</t>
  </si>
  <si>
    <t>Beef, food grade bones, at slaughterhouse (WFLDB)/BR U</t>
  </si>
  <si>
    <t>Beef, food grade bones, at slaughterhouse (WFLDB)/CN U</t>
  </si>
  <si>
    <t>Beef, food grade bones, at slaughterhouse (WFLDB)/DE U</t>
  </si>
  <si>
    <t>Beef, food grade bones, at slaughterhouse (WFLDB)/GB U</t>
  </si>
  <si>
    <t>Beef, food grade bones, at slaughterhouse (WFLDB)/IN U</t>
  </si>
  <si>
    <t>Beef, food grade bones, at slaughterhouse (WFLDB)/US U</t>
  </si>
  <si>
    <t>Beef, food grade fat, at slaughterhouse (WFLDB)/AU U</t>
  </si>
  <si>
    <t>Beef, food grade fat, at slaughterhouse (WFLDB)/BR U</t>
  </si>
  <si>
    <t>Beef, food grade fat, at slaughterhouse (WFLDB)/CN U</t>
  </si>
  <si>
    <t>Beef, food grade fat, at slaughterhouse (WFLDB)/DE U</t>
  </si>
  <si>
    <t>Beef, food grade fat, at slaughterhouse (WFLDB)/GB U</t>
  </si>
  <si>
    <t>Beef, food grade fat, at slaughterhouse (WFLDB)/IN U</t>
  </si>
  <si>
    <t>Beef, food grade fat, at slaughterhouse (WFLDB)/US U</t>
  </si>
  <si>
    <t>Beef, food grade offal, at slaughterhouse (WFLDB)/AU U</t>
  </si>
  <si>
    <t>Beef, food grade offal, at slaughterhouse (WFLDB)/BR U</t>
  </si>
  <si>
    <t>Beef, food grade offal, at slaughterhouse (WFLDB)/CN U</t>
  </si>
  <si>
    <t>Beef, food grade offal, at slaughterhouse (WFLDB)/DE U</t>
  </si>
  <si>
    <t>Beef, food grade offal, at slaughterhouse (WFLDB)/GB U</t>
  </si>
  <si>
    <t>Beef, food grade offal, at slaughterhouse (WFLDB)/IN U</t>
  </si>
  <si>
    <t>Beef, food grade offal, at slaughterhouse (WFLDB)/US U</t>
  </si>
  <si>
    <t>Beef, fresh meat, at slaughterhouse (WFLDB)/AU U</t>
  </si>
  <si>
    <t>Beef, fresh meat, at slaughterhouse (WFLDB)/BR U</t>
  </si>
  <si>
    <t>Beef, fresh meat, at slaughterhouse (WFLDB)/CN U</t>
  </si>
  <si>
    <t>Beef, fresh meat, at slaughterhouse (WFLDB)/DE U</t>
  </si>
  <si>
    <t>Beef, fresh meat, at slaughterhouse (WFLDB)/GB U</t>
  </si>
  <si>
    <t>Beef, fresh meat, at slaughterhouse (WFLDB)/IN U</t>
  </si>
  <si>
    <t>Beef, fresh meat, at slaughterhouse (WFLDB)/US U</t>
  </si>
  <si>
    <t>Beef, hides and skins, at slaughterhouse (WFLDB)/AU U</t>
  </si>
  <si>
    <t>Beef, hides and skins, at slaughterhouse (WFLDB)/BR U</t>
  </si>
  <si>
    <t>Beef, hides and skins, at slaughterhouse (WFLDB)/CN U</t>
  </si>
  <si>
    <t>Beef, hides and skins, at slaughterhouse (WFLDB)/DE U</t>
  </si>
  <si>
    <t>Beef, hides and skins, at slaughterhouse (WFLDB)/GB U</t>
  </si>
  <si>
    <t>Beef, hides and skins, at slaughterhouse (WFLDB)/IN U</t>
  </si>
  <si>
    <t>Beef, hides and skins, at slaughterhouse (WFLDB)/US U</t>
  </si>
  <si>
    <t>Barley malt rootlets, from malting, at plant (WFLDB)/RER U</t>
  </si>
  <si>
    <t>Barley, malted, from malting, at plant (WFLDB)/RER U</t>
  </si>
  <si>
    <t>Bread, from wheat flour, at plant (WFLDB)/GLO U</t>
  </si>
  <si>
    <t>Crystal malt, from malting, at plant (WFLDB)/RER U</t>
  </si>
  <si>
    <t>Durum wheat, bran, at plant (WFLDB)/GLO U</t>
  </si>
  <si>
    <t>Durum wheat, semolina, at plant (WFLDB)/GLO U</t>
  </si>
  <si>
    <t>Maize bran, wet milling process, at plant (WFLDB)/GLO U</t>
  </si>
  <si>
    <t>Maize bran, wet milling process, at plant (WFLDB)/US U</t>
  </si>
  <si>
    <t>Maize flour, dry milling process, at plant (WFLDB)/GLO U</t>
  </si>
  <si>
    <t>Maize flour, dry milling process, at plant (WFLDB)/US U</t>
  </si>
  <si>
    <t>Maize germ, wet milling process, at plant (WFLDB)/GLO U</t>
  </si>
  <si>
    <t>Maize germ, wet milling process, at plant (WFLDB)/US U</t>
  </si>
  <si>
    <t>Maize gluten, wet milling process, at plant (WFLDB)/GLO U</t>
  </si>
  <si>
    <t>Maize gluten, wet milling process, at plant (WFLDB)/US U</t>
  </si>
  <si>
    <t>Maize middlings, dry milling process, at plant (WFLDB)/GLO U</t>
  </si>
  <si>
    <t>Maize middlings, dry milling process, at plant (WFLDB)/US U</t>
  </si>
  <si>
    <t>Maize starch, wet milling process, at plant (WFLDB)/GLO U</t>
  </si>
  <si>
    <t>Maize starch, wet milling process, at plant (WFLDB)/US U</t>
  </si>
  <si>
    <t>Maize steepwater solubles, wet milling process, at plant (WFLDB)/GLO U</t>
  </si>
  <si>
    <t>Maize steepwater solubles, wet milling process, at plant (WFLDB)/US U</t>
  </si>
  <si>
    <t>Pasta, dried, from durum wheat, at plant (WFLDB)/GLO U</t>
  </si>
  <si>
    <t>Roast malt, from malting, at plant (WFLDB)/RER U</t>
  </si>
  <si>
    <t>Wheat bran, at industrial mill (WFLDB)/GLO U</t>
  </si>
  <si>
    <t>Wheat feed flour, at industrial mill (WFLDB)/GLO U</t>
  </si>
  <si>
    <t>Wheat feed middlings, at industrial mill (WFLDB)/GLO U</t>
  </si>
  <si>
    <t>Wheat flour, at industrial mill (WFLDB)/GLO U</t>
  </si>
  <si>
    <t>Butter oil, anhydrous, at dairy (WFLDB)/RER U</t>
  </si>
  <si>
    <t>Butter oil, anhydrous, at dairy (WFLDB)/RNA U</t>
  </si>
  <si>
    <t>Butter, salted, at dairy (WFLDB)/RER U</t>
  </si>
  <si>
    <t>Butter, unsalted, at dairy (WFLDB)/RER U</t>
  </si>
  <si>
    <t>Butter, unsalted, at dairy (WFLDB)/RNA U</t>
  </si>
  <si>
    <t>Buttermilk powder, spray dried, at dairy (WFLDB)/RER U</t>
  </si>
  <si>
    <t>Buttermilk, at dairy (WFLDB)/RER U</t>
  </si>
  <si>
    <t>Buttermilk, at dairy (WFLDB)/RNA U</t>
  </si>
  <si>
    <t>Concentrated milk, 25% dry matter, whole milk, unsweetened, at dairy (WFLDB)/RER U</t>
  </si>
  <si>
    <t>Concentrated milk, 35% dry matter, skimmed milk, unsweetened, at dairy (WFLDB)/RER U</t>
  </si>
  <si>
    <t>Concentrated milk, 35% dry matter, skimmed milk, unsweetened, at dairy (WFLDB)/RNA U</t>
  </si>
  <si>
    <t>Concentrated milk, 50% dry matter, whole milk, unsweetened, at dairy (WFLDB)/RER U</t>
  </si>
  <si>
    <t>Cream, 40% fat, pasteurised, at dairy (WFLDB)/RER U</t>
  </si>
  <si>
    <t>Cream, 40% fat, pasteurised, at dairy (WFLDB)/RNA U</t>
  </si>
  <si>
    <t>Cream, from hard cheese production, at dairy (WFLDB)/NZ U</t>
  </si>
  <si>
    <t>Cream, from hard cheese production, at dairy (WFLDB)/RER U</t>
  </si>
  <si>
    <t>Cream, from hard cheese production, at dairy (WFLDB)/RNA U</t>
  </si>
  <si>
    <t>Cream, from soft cheese production, at dairy (WFLDB)/RER U</t>
  </si>
  <si>
    <t>Evaporation, dairy products, at dairy (WFLDB)/NZ U</t>
  </si>
  <si>
    <t>Evaporation, dairy products, at dairy (WFLDB)/RER U</t>
  </si>
  <si>
    <t>Evaporation, dairy products, at dairy (WFLDB)/RNA U</t>
  </si>
  <si>
    <t>Hard cheese, Emmental-style, at dairy (WFLDB)/NZ U</t>
  </si>
  <si>
    <t>Hard cheese, Emmental-style, at dairy (WFLDB)/RER U</t>
  </si>
  <si>
    <t>Hard cheese, Emmental-style, at dairy (WFLDB)/RNA U</t>
  </si>
  <si>
    <t>Liquid milk, semi-skimmed, pasteurised, at dairy (WFLDB)/RER U</t>
  </si>
  <si>
    <t>Liquid milk, semi-skimmed, pasteurised, at dairy (WFLDB)/RNA U</t>
  </si>
  <si>
    <t>Liquid milk, skimmed, from butter production, at dairy (WFLDB)/RER U</t>
  </si>
  <si>
    <t>Liquid milk, skimmed, from butter production, at dairy (WFLDB)/RNA U</t>
  </si>
  <si>
    <t>Liquid milk, skimmed, pasteurised, at dairy (WFLDB)/RER U</t>
  </si>
  <si>
    <t>Liquid milk, skimmed, pasteurised, at dairy (WFLDB)/RNA U</t>
  </si>
  <si>
    <t>Liquid milk, whole milk, pasteurised, at dairy (WFLDB)/RER U</t>
  </si>
  <si>
    <t>Liquid milk, whole milk, pasteurised, at dairy (WFLDB)/RNA U</t>
  </si>
  <si>
    <t>Milk powder, skimmed, spray dried, at dairy (WFLDB)/RER U</t>
  </si>
  <si>
    <t>Milk powder, skimmed, spray dried, at dairy (WFLDB)/RNA U</t>
  </si>
  <si>
    <t>Milk powder, whole milk, spray dried, at dairy (WFLDB)/RER U</t>
  </si>
  <si>
    <t>Milk powder, whole milk, spray dried, at dairy (WFLDB)/RNA U</t>
  </si>
  <si>
    <t>Rennet, at dairy (Dummy) (WFLDB)/GLO U</t>
  </si>
  <si>
    <t>Soft cheese, Camembert-style, at dairy (WFLDB)/RER U</t>
  </si>
  <si>
    <t>Whey powder, spray dried, at dairy (WFLDB)/NZ U</t>
  </si>
  <si>
    <t>Whey powder, spray dried, at dairy (WFLDB)/RER U</t>
  </si>
  <si>
    <t>Whey powder, spray dried, at dairy (WFLDB)/RNA U</t>
  </si>
  <si>
    <t>Whey, from hard cheese production, at dairy (WFLDB)/NZ U</t>
  </si>
  <si>
    <t>Whey, from hard cheese production, at dairy (WFLDB)/RER U</t>
  </si>
  <si>
    <t>Whey, from hard cheese production, at dairy (WFLDB)/RNA U</t>
  </si>
  <si>
    <t>Whey, from soft cheese production, at dairy (WFLDB)/RER U</t>
  </si>
  <si>
    <t>Whey, thick whey, 27% dry matter, at dairy (WFLDB)/RER U</t>
  </si>
  <si>
    <t>Whey, thick whey, 27% dry matter, at dairy (WFLDB)/RNA U</t>
  </si>
  <si>
    <t>Yeast, at dairy (Dummy) (WFLDB)/GLO U</t>
  </si>
  <si>
    <t>food, lamb</t>
  </si>
  <si>
    <t>Lamb, cat. 3 slaughter by-products, at slaughterhouse (WFLDB)/AU U</t>
  </si>
  <si>
    <t>Lamb, cat. 3 slaughter by-products, at slaughterhouse (WFLDB)/CA U</t>
  </si>
  <si>
    <t>Lamb, cat. 3 slaughter by-products, at slaughterhouse (WFLDB)/IE U</t>
  </si>
  <si>
    <t>Lamb, cat. 3 slaughter by-products, at slaughterhouse (WFLDB)/NZ U</t>
  </si>
  <si>
    <t>Lamb, cat. 3 slaughter by-products, at slaughterhouse (WFLDB)/US U</t>
  </si>
  <si>
    <t>Lamb, food grade bones, at slaughterhouse (WFLDB)/AU U</t>
  </si>
  <si>
    <t>Lamb, food grade bones, at slaughterhouse (WFLDB)/CA U</t>
  </si>
  <si>
    <t>Lamb, food grade bones, at slaughterhouse (WFLDB)/IE U</t>
  </si>
  <si>
    <t>Lamb, food grade bones, at slaughterhouse (WFLDB)/NZ U</t>
  </si>
  <si>
    <t>Lamb, food grade bones, at slaughterhouse (WFLDB)/US U</t>
  </si>
  <si>
    <t>Lamb, food grade fat, at slaughterhouse (WFLDB)/AU U</t>
  </si>
  <si>
    <t>Lamb, food grade fat, at slaughterhouse (WFLDB)/CA U</t>
  </si>
  <si>
    <t>Lamb, food grade fat, at slaughterhouse (WFLDB)/IE U</t>
  </si>
  <si>
    <t>Lamb, food grade fat, at slaughterhouse (WFLDB)/NZ U</t>
  </si>
  <si>
    <t>Lamb, food grade fat, at slaughterhouse (WFLDB)/US U</t>
  </si>
  <si>
    <t>Lamb, fresh meat, at slaughterhouse (WFLDB)/AU U</t>
  </si>
  <si>
    <t>Lamb, fresh meat, at slaughterhouse (WFLDB)/CA U</t>
  </si>
  <si>
    <t>Lamb, fresh meat, at slaughterhouse (WFLDB)/GLO U</t>
  </si>
  <si>
    <t>Lamb, fresh meat, at slaughterhouse (WFLDB)/IE U</t>
  </si>
  <si>
    <t>Lamb, fresh meat, at slaughterhouse (WFLDB)/NZ U</t>
  </si>
  <si>
    <t>Lamb, fresh meat, at slaughterhouse (WFLDB)/US U</t>
  </si>
  <si>
    <t>Lamb, hides and skins, at slaughterhouse (WFLDB)/AU U</t>
  </si>
  <si>
    <t>Lamb, hides and skins, at slaughterhouse (WFLDB)/CA U</t>
  </si>
  <si>
    <t>Lamb, hides and skins, at slaughterhouse (WFLDB)/IE U</t>
  </si>
  <si>
    <t>Lamb, hides and skins, at slaughterhouse (WFLDB)/NZ U</t>
  </si>
  <si>
    <t>Lamb, hides and skins, at slaughterhouse (WFLDB)/US U</t>
  </si>
  <si>
    <t>Aspartame, at plant (WFLDB)/GLO U</t>
  </si>
  <si>
    <t>Bagasse, from sugarcane, at sugar refinery (WFLDB)/GLO U</t>
  </si>
  <si>
    <t>Cocoa butter, at plant (WFLDB)/BR U</t>
  </si>
  <si>
    <t>Cocoa butter, at plant (WFLDB)/CI U</t>
  </si>
  <si>
    <t>Cocoa butter, at plant (WFLDB)/CM U</t>
  </si>
  <si>
    <t>Cocoa butter, at plant (WFLDB)/GH U</t>
  </si>
  <si>
    <t>Cocoa butter, at plant (WFLDB)/ID U</t>
  </si>
  <si>
    <t>Cocoa butter, at plant (WFLDB)/MY U</t>
  </si>
  <si>
    <t>Cocoa butter, at plant (WFLDB)/RER U</t>
  </si>
  <si>
    <t>Cocoa butter, at plant (WFLDB)/RNA U</t>
  </si>
  <si>
    <t>Cocoa liquor, at plant (WFLDB)/BR U</t>
  </si>
  <si>
    <t>Cocoa liquor, at plant (WFLDB)/CI U</t>
  </si>
  <si>
    <t>Cocoa liquor, at plant (WFLDB)/CM U</t>
  </si>
  <si>
    <t>Cocoa liquor, at plant (WFLDB)/GH U</t>
  </si>
  <si>
    <t>Cocoa liquor, at plant (WFLDB)/ID U</t>
  </si>
  <si>
    <t>Cocoa liquor, at plant (WFLDB)/MY U</t>
  </si>
  <si>
    <t>Cocoa liquor, at plant (WFLDB)/RER U</t>
  </si>
  <si>
    <t>Cocoa liquor, at plant (WFLDB)/RNA U</t>
  </si>
  <si>
    <t>Cocoa powder, at plant (WFLDB)/BR U</t>
  </si>
  <si>
    <t>Cocoa powder, at plant (WFLDB)/CI U</t>
  </si>
  <si>
    <t>Cocoa powder, at plant (WFLDB)/CM U</t>
  </si>
  <si>
    <t>Cocoa powder, at plant (WFLDB)/GH U</t>
  </si>
  <si>
    <t>Cocoa powder, at plant (WFLDB)/ID U</t>
  </si>
  <si>
    <t>Cocoa powder, at plant (WFLDB)/MY U</t>
  </si>
  <si>
    <t>Cocoa powder, at plant (WFLDB)/RER U</t>
  </si>
  <si>
    <t>Cocoa powder, at plant (WFLDB)/RNA U</t>
  </si>
  <si>
    <t>Cocoa shells, at plant (WFLDB)/BR U</t>
  </si>
  <si>
    <t>Cocoa shells, at plant (WFLDB)/CI U</t>
  </si>
  <si>
    <t>Cocoa shells, at plant (WFLDB)/CM U</t>
  </si>
  <si>
    <t>Cocoa shells, at plant (WFLDB)/GH U</t>
  </si>
  <si>
    <t>Cocoa shells, at plant (WFLDB)/ID U</t>
  </si>
  <si>
    <t>Cocoa shells, at plant (WFLDB)/MY U</t>
  </si>
  <si>
    <t>Cocoa shells, at plant (WFLDB)/RER U</t>
  </si>
  <si>
    <t>Cocoa shells, at plant (WFLDB)/RNA U</t>
  </si>
  <si>
    <t>Corn glucose syrup, at plant (WFLDB)/GLO U</t>
  </si>
  <si>
    <t>Corn high fructose glycose syrup (HFCS-90) (WFLDB)/GLO U</t>
  </si>
  <si>
    <t>Dark chocolate, at plant (WFLDB)/RER U</t>
  </si>
  <si>
    <t>Enzyme production, bacterial alpha-amylase, per kg product solution (WFLDB)/GLO U</t>
  </si>
  <si>
    <t>Enzyme production, fungal glucoamylase, per kg product solution (WFLDB)/GLO U</t>
  </si>
  <si>
    <t>Ethanol, from sugarcane fermentation, 95% solution state, at sugar refinery (WFLDB)/GLO U</t>
  </si>
  <si>
    <t>Germ, from guar seed, at plant (WFLDB)/IN U</t>
  </si>
  <si>
    <t>Guar gum splits, at plant (WFLDB)/IN U</t>
  </si>
  <si>
    <t>Guar gum, at plant (WFLDB)/IN U</t>
  </si>
  <si>
    <t>Guar seed, at farm (WFLDB)/IN U</t>
  </si>
  <si>
    <t>Honey, processed, large-scale production, unpackaged, at plant (WFLDB)/US U</t>
  </si>
  <si>
    <t>Honey, processed, small-scale production, unpackaged, at plant (WFLDB)/CH U</t>
  </si>
  <si>
    <t>Honey, raw, large-scale production, unpackaged, at farm (WFLDB)/US U</t>
  </si>
  <si>
    <t>Honey, raw, small-scale production, unpackaged, at farm (WFLDB)/CH U</t>
  </si>
  <si>
    <t>Hull, from guar seed, at plant (WFLDB)/IN U</t>
  </si>
  <si>
    <t>L-aspartic acid, at plant (WFLDB)/GLO U</t>
  </si>
  <si>
    <t>L-phenylalanine, at plant (WFLDB)/GLO U</t>
  </si>
  <si>
    <t>Margarine, 38% fat, at plant (WFLDB)/GB U</t>
  </si>
  <si>
    <t>Margarine, 60% fat, at plant (WFLDB)/ES U</t>
  </si>
  <si>
    <t>Margarine, 70% fat, at plant (WFLDB)/DE U</t>
  </si>
  <si>
    <t>Milk chocolate, at plant (WFLDB)/RER U</t>
  </si>
  <si>
    <t>Molasses, from sugar beet, at sugar refinery (WFLDB)/GLO U</t>
  </si>
  <si>
    <t>Monosodium glutamate, at plant (WFLDB)/GLO U</t>
  </si>
  <si>
    <t>S-glutamic acid, at plant (WFLDB)/GLO U</t>
  </si>
  <si>
    <t>Sodium bicarbonate, at plant (WFLDB)/RER U</t>
  </si>
  <si>
    <t>Steviosides extraction, from dried stevia leaves, per kg DM, at plant (WFLDB)/CN U</t>
  </si>
  <si>
    <t>Steviosides powder, 97% DM, extracted from dried stevia leaves, at plant (WFLDB)/CN U</t>
  </si>
  <si>
    <t>Sugar beet pulp, from sugar beet, at sugar refinery (WFLDB)/GLO U</t>
  </si>
  <si>
    <t>Sugar, from sugar beet, at sugar refinery (WFLDB)/GLO U</t>
  </si>
  <si>
    <t>Sugar, from sugarcane, at sugar refinery (WFLDB)/GLO U</t>
  </si>
  <si>
    <t>Tomato juice production, at plant (WFLDB)/GLO U</t>
  </si>
  <si>
    <t>Tomato juice, 12° Brix, at plant (WFLDB)/GLO U</t>
  </si>
  <si>
    <t>Tomato paste production, at plant (WFLDB)/GLO U</t>
  </si>
  <si>
    <t>Tomato paste, 30° Brix, at plant (WFLDB)/GLO U</t>
  </si>
  <si>
    <t>Tomato pulp production, at plant (WFLDB)/GLO U</t>
  </si>
  <si>
    <t>Tomato pulp, 5° Brix, at plant (WFLDB)/GLO U</t>
  </si>
  <si>
    <t>Trisodium citrate, at plant (WFLDB)/GLO U</t>
  </si>
  <si>
    <t>Vinasse, from sugarcane fermentation, at sugar refinery (WFLDB)/GLO U</t>
  </si>
  <si>
    <t>White chocolate, at plant (WFLDB)/RER U</t>
  </si>
  <si>
    <t>Pork, cat. 3 slaughter by-products, at slaughterhouse (WFLDB)/CA U</t>
  </si>
  <si>
    <t>Pork, cat. 3 slaughter by-products, at slaughterhouse (WFLDB)/DE U</t>
  </si>
  <si>
    <t>Pork, cat. 3 slaughter by-products, at slaughterhouse (WFLDB)/DK U</t>
  </si>
  <si>
    <t>Pork, cat. 3 slaughter by-products, at slaughterhouse (WFLDB)/ES U</t>
  </si>
  <si>
    <t>Pork, cat. 3 slaughter by-products, at slaughterhouse (WFLDB)/IT U</t>
  </si>
  <si>
    <t>Pork, cat. 3 slaughter by-products, at slaughterhouse (WFLDB)/PL U</t>
  </si>
  <si>
    <t>Pork, cat. 3 slaughter by-products, at slaughterhouse (WFLDB)/US U</t>
  </si>
  <si>
    <t>Pork, food grade blood, at slaughterhouse (WFLDB)/CA U</t>
  </si>
  <si>
    <t>Pork, food grade blood, at slaughterhouse (WFLDB)/DE U</t>
  </si>
  <si>
    <t>Pork, food grade blood, at slaughterhouse (WFLDB)/DK U</t>
  </si>
  <si>
    <t>Pork, food grade blood, at slaughterhouse (WFLDB)/ES U</t>
  </si>
  <si>
    <t>Pork, food grade blood, at slaughterhouse (WFLDB)/IT U</t>
  </si>
  <si>
    <t>Pork, food grade blood, at slaughterhouse (WFLDB)/PL U</t>
  </si>
  <si>
    <t>Pork, food grade blood, at slaughterhouse (WFLDB)/US U</t>
  </si>
  <si>
    <t>Pork, food grade bones, at slaughterhouse (WFLDB)/CA U</t>
  </si>
  <si>
    <t>Pork, food grade bones, at slaughterhouse (WFLDB)/DE U</t>
  </si>
  <si>
    <t>Pork, food grade bones, at slaughterhouse (WFLDB)/DK U</t>
  </si>
  <si>
    <t>Pork, food grade bones, at slaughterhouse (WFLDB)/ES U</t>
  </si>
  <si>
    <t>Pork, food grade bones, at slaughterhouse (WFLDB)/IT U</t>
  </si>
  <si>
    <t>Pork, food grade bones, at slaughterhouse (WFLDB)/PL U</t>
  </si>
  <si>
    <t>Pork, food grade bones, at slaughterhouse (WFLDB)/US U</t>
  </si>
  <si>
    <t>Pork, food grade fat, at slaughterhouse (WFLDB)/CA U</t>
  </si>
  <si>
    <t>Pork, food grade fat, at slaughterhouse (WFLDB)/DE U</t>
  </si>
  <si>
    <t>Pork, food grade fat, at slaughterhouse (WFLDB)/DK U</t>
  </si>
  <si>
    <t>Pork, food grade fat, at slaughterhouse (WFLDB)/ES U</t>
  </si>
  <si>
    <t>Pork, food grade fat, at slaughterhouse (WFLDB)/IT U</t>
  </si>
  <si>
    <t>Pork, food grade fat, at slaughterhouse (WFLDB)/PL U</t>
  </si>
  <si>
    <t>Pork, food grade fat, at slaughterhouse (WFLDB)/US U</t>
  </si>
  <si>
    <t>Pork, food grade offal, at slaughterhouse (WFLDB)/CA U</t>
  </si>
  <si>
    <t>Pork, food grade offal, at slaughterhouse (WFLDB)/DE U</t>
  </si>
  <si>
    <t>Pork, food grade offal, at slaughterhouse (WFLDB)/DK U</t>
  </si>
  <si>
    <t>Pork, food grade offal, at slaughterhouse (WFLDB)/ES U</t>
  </si>
  <si>
    <t>Pork, food grade offal, at slaughterhouse (WFLDB)/IT U</t>
  </si>
  <si>
    <t>Pork, food grade offal, at slaughterhouse (WFLDB)/PL U</t>
  </si>
  <si>
    <t>Pork, food grade offal, at slaughterhouse (WFLDB)/US U</t>
  </si>
  <si>
    <t>Pork, food grade rind, at slaughterhouse (WFLDB)/CA U</t>
  </si>
  <si>
    <t>Pork, food grade rind, at slaughterhouse (WFLDB)/DE U</t>
  </si>
  <si>
    <t>Pork, food grade rind, at slaughterhouse (WFLDB)/DK U</t>
  </si>
  <si>
    <t>Pork, food grade rind, at slaughterhouse (WFLDB)/ES U</t>
  </si>
  <si>
    <t>Pork, food grade rind, at slaughterhouse (WFLDB)/IT U</t>
  </si>
  <si>
    <t>Pork, food grade rind, at slaughterhouse (WFLDB)/PL U</t>
  </si>
  <si>
    <t>Pork, food grade rind, at slaughterhouse (WFLDB)/US U</t>
  </si>
  <si>
    <t>Pork, fresh meat, at slaughterhouse (WFLDB)/CA U</t>
  </si>
  <si>
    <t>Pork, fresh meat, at slaughterhouse (WFLDB)/DE U</t>
  </si>
  <si>
    <t>Pork, fresh meat, at slaughterhouse (WFLDB)/DK U</t>
  </si>
  <si>
    <t>Pork, fresh meat, at slaughterhouse (WFLDB)/ES U</t>
  </si>
  <si>
    <t>Pork, fresh meat, at slaughterhouse (WFLDB)/GLO U</t>
  </si>
  <si>
    <t>Pork, fresh meat, at slaughterhouse (WFLDB)/IT U</t>
  </si>
  <si>
    <t>Pork, fresh meat, at slaughterhouse (WFLDB)/PL U</t>
  </si>
  <si>
    <t>Pork, fresh meat, at slaughterhouse (WFLDB)/US U</t>
  </si>
  <si>
    <t>Chicken, cat. 3 slaughter by-products, at slaughterhouse (WFLDB)/BR U</t>
  </si>
  <si>
    <t>Chicken, cat. 3 slaughter by-products, at slaughterhouse (WFLDB)/CA U</t>
  </si>
  <si>
    <t>Chicken, cat. 3 slaughter by-products, at slaughterhouse (WFLDB)/CN U</t>
  </si>
  <si>
    <t>Chicken, cat. 3 slaughter by-products, at slaughterhouse (WFLDB)/DE U</t>
  </si>
  <si>
    <t>Chicken, cat. 3 slaughter by-products, at slaughterhouse (WFLDB)/IT U</t>
  </si>
  <si>
    <t>Chicken, cat. 3 slaughter by-products, at slaughterhouse (WFLDB)/PL U</t>
  </si>
  <si>
    <t>Chicken, cat. 3 slaughter by-products, at slaughterhouse (WFLDB)/US U</t>
  </si>
  <si>
    <t>Chicken, feathers, at slaughterhouse (WFLDB)/BR U</t>
  </si>
  <si>
    <t>Chicken, feathers, at slaughterhouse (WFLDB)/CA U</t>
  </si>
  <si>
    <t>Chicken, feathers, at slaughterhouse (WFLDB)/CN U</t>
  </si>
  <si>
    <t>Chicken, feathers, at slaughterhouse (WFLDB)/DE U</t>
  </si>
  <si>
    <t>Chicken, feathers, at slaughterhouse (WFLDB)/IT U</t>
  </si>
  <si>
    <t>Chicken, feathers, at slaughterhouse (WFLDB)/PL U</t>
  </si>
  <si>
    <t>Chicken, feathers, at slaughterhouse (WFLDB)/US U</t>
  </si>
  <si>
    <t>Chicken, food grade offal, at slaughterhouse (WFLDB)/BR U</t>
  </si>
  <si>
    <t>Chicken, food grade offal, at slaughterhouse (WFLDB)/CA U</t>
  </si>
  <si>
    <t>Chicken, food grade offal, at slaughterhouse (WFLDB)/CN U</t>
  </si>
  <si>
    <t>Chicken, food grade offal, at slaughterhouse (WFLDB)/DE U</t>
  </si>
  <si>
    <t>Chicken, food grade offal, at slaughterhouse (WFLDB)/IT U</t>
  </si>
  <si>
    <t>Chicken, food grade offal, at slaughterhouse (WFLDB)/PL U</t>
  </si>
  <si>
    <t>Chicken, food grade offal, at slaughterhouse (WFLDB)/US U</t>
  </si>
  <si>
    <t>Chicken, fresh meat, at slaughterhouse (WFLDB)/BR U</t>
  </si>
  <si>
    <t>Chicken, fresh meat, at slaughterhouse (WFLDB)/CA U</t>
  </si>
  <si>
    <t>Chicken, fresh meat, at slaughterhouse (WFLDB)/CN U</t>
  </si>
  <si>
    <t>Chicken, fresh meat, at slaughterhouse (WFLDB)/DE U</t>
  </si>
  <si>
    <t>Chicken, fresh meat, at slaughterhouse (WFLDB)/GLO U</t>
  </si>
  <si>
    <t>Chicken, fresh meat, at slaughterhouse (WFLDB)/IT U</t>
  </si>
  <si>
    <t>Chicken, fresh meat, at slaughterhouse (WFLDB)/PL U</t>
  </si>
  <si>
    <t>Chicken, fresh meat, at slaughterhouse (WFLDB)/US U</t>
  </si>
  <si>
    <t>Turkey, cat. 1 and 2 materials and waste, at slaughterhouse (WFLDB)/DE U</t>
  </si>
  <si>
    <t>Turkey, cat. 1 and 2 materials and waste, at slaughterhouse (WFLDB)/PL U</t>
  </si>
  <si>
    <t>Turkey, cat. 3 slaughter by-products, at slaughterhouse (WFLDB)/DE U</t>
  </si>
  <si>
    <t>Turkey, cat. 3 slaughter by-products, at slaughterhouse (WFLDB)/PL U</t>
  </si>
  <si>
    <t>Turkey, feathers, at slaughterhouse (WFLDB)/DE U</t>
  </si>
  <si>
    <t>Turkey, feathers, at slaughterhouse (WFLDB)/PL U</t>
  </si>
  <si>
    <t>Turkey, food grade offal, at slaughterhouse (WFLDB)/DE U</t>
  </si>
  <si>
    <t>Turkey, food grade offal, at slaughterhouse (WFLDB)/PL U</t>
  </si>
  <si>
    <t>Turkey, fresh meat, at slaughterhouse (WFLDB)/DE U</t>
  </si>
  <si>
    <t>Turkey, fresh meat, at slaughterhouse (WFLDB)/GLO U</t>
  </si>
  <si>
    <t>Turkey, fresh meat, at slaughterhouse (WFLDB)/PL U</t>
  </si>
  <si>
    <t>processing, agricultural, feed processing</t>
  </si>
  <si>
    <t>Compounding, animal feed, at plant (WFLDB)/GLO U</t>
  </si>
  <si>
    <t>Feed storage and transports, per kg DM (WFLDB)/GLO U</t>
  </si>
  <si>
    <t>Grain feed handling, at warehouse (WFLDB)/GLO U</t>
  </si>
  <si>
    <t>processing, agricultural, irrigation</t>
  </si>
  <si>
    <t>Irrigating, drip, diesel powered (WFLDB)/GLO U</t>
  </si>
  <si>
    <t>Irrigating, drip, electricity powered (WFLDB)/AR U</t>
  </si>
  <si>
    <t>Irrigating, drip, electricity powered (WFLDB)/AU U</t>
  </si>
  <si>
    <t>Irrigating, drip, electricity powered (WFLDB)/BE U</t>
  </si>
  <si>
    <t>Irrigating, drip, electricity powered (WFLDB)/BR U</t>
  </si>
  <si>
    <t>Irrigating, drip, electricity powered (WFLDB)/CA U</t>
  </si>
  <si>
    <t>Irrigating, drip, electricity powered (WFLDB)/CH U</t>
  </si>
  <si>
    <t>Irrigating, drip, electricity powered (WFLDB)/CI U</t>
  </si>
  <si>
    <t>Irrigating, drip, electricity powered (WFLDB)/CL U</t>
  </si>
  <si>
    <t>Irrigating, drip, electricity powered (WFLDB)/CN U</t>
  </si>
  <si>
    <t>Irrigating, drip, electricity powered (WFLDB)/CR U</t>
  </si>
  <si>
    <t>Irrigating, drip, electricity powered (WFLDB)/DE U</t>
  </si>
  <si>
    <t>Irrigating, drip, electricity powered (WFLDB)/EC U</t>
  </si>
  <si>
    <t>Irrigating, drip, electricity powered (WFLDB)/ES U</t>
  </si>
  <si>
    <t>Irrigating, drip, electricity powered (WFLDB)/FI U</t>
  </si>
  <si>
    <t>Irrigating, drip, electricity powered (WFLDB)/FR U</t>
  </si>
  <si>
    <t>Irrigating, drip, electricity powered (WFLDB)/GH U</t>
  </si>
  <si>
    <t>Irrigating, drip, electricity powered (WFLDB)/GLO U</t>
  </si>
  <si>
    <t>Irrigating, drip, electricity powered (WFLDB)/HU U</t>
  </si>
  <si>
    <t>Irrigating, drip, electricity powered (WFLDB)/ID U</t>
  </si>
  <si>
    <t>Irrigating, drip, electricity powered (WFLDB)/IN U</t>
  </si>
  <si>
    <t>Irrigating, drip, electricity powered (WFLDB)/IT U</t>
  </si>
  <si>
    <t>Irrigating, drip, electricity powered (WFLDB)/MA U</t>
  </si>
  <si>
    <t>Irrigating, drip, electricity powered (WFLDB)/MX U</t>
  </si>
  <si>
    <t>Irrigating, drip, electricity powered (WFLDB)/NL U</t>
  </si>
  <si>
    <t>Irrigating, drip, electricity powered (WFLDB)/PH U</t>
  </si>
  <si>
    <t>Irrigating, drip, electricity powered (WFLDB)/PL U</t>
  </si>
  <si>
    <t>Irrigating, drip, electricity powered (WFLDB)/RS U</t>
  </si>
  <si>
    <t>Irrigating, drip, electricity powered (WFLDB)/RU U</t>
  </si>
  <si>
    <t>Irrigating, drip, electricity powered (WFLDB)/SE U</t>
  </si>
  <si>
    <t>Irrigating, drip, electricity powered (WFLDB)/TR U</t>
  </si>
  <si>
    <t>Irrigating, drip, electricity powered (WFLDB)/US U</t>
  </si>
  <si>
    <t>Irrigating, sprinkler, diesel powered (WFLDB)/GLO U</t>
  </si>
  <si>
    <t>Irrigating, sprinkler, electricity powered (WFLDB)/AR U</t>
  </si>
  <si>
    <t>Irrigating, sprinkler, electricity powered (WFLDB)/AU U</t>
  </si>
  <si>
    <t>Irrigating, sprinkler, electricity powered (WFLDB)/BE U</t>
  </si>
  <si>
    <t>Irrigating, sprinkler, electricity powered (WFLDB)/BR U</t>
  </si>
  <si>
    <t>Irrigating, sprinkler, electricity powered (WFLDB)/CA U</t>
  </si>
  <si>
    <t>Irrigating, sprinkler, electricity powered (WFLDB)/CH U</t>
  </si>
  <si>
    <t>Irrigating, sprinkler, electricity powered (WFLDB)/CI U</t>
  </si>
  <si>
    <t>Irrigating, sprinkler, electricity powered (WFLDB)/CL U</t>
  </si>
  <si>
    <t>Irrigating, sprinkler, electricity powered (WFLDB)/CN U</t>
  </si>
  <si>
    <t>Irrigating, sprinkler, electricity powered (WFLDB)/CO U</t>
  </si>
  <si>
    <t>Irrigating, sprinkler, electricity powered (WFLDB)/CR U</t>
  </si>
  <si>
    <t>Irrigating, sprinkler, electricity powered (WFLDB)/DE U</t>
  </si>
  <si>
    <t>Irrigating, sprinkler, electricity powered (WFLDB)/EC U</t>
  </si>
  <si>
    <t>Irrigating, sprinkler, electricity powered (WFLDB)/ES U</t>
  </si>
  <si>
    <t>Irrigating, sprinkler, electricity powered (WFLDB)/FI U</t>
  </si>
  <si>
    <t>Irrigating, sprinkler, electricity powered (WFLDB)/FR U</t>
  </si>
  <si>
    <t>Irrigating, sprinkler, electricity powered (WFLDB)/GB U</t>
  </si>
  <si>
    <t>Irrigating, sprinkler, electricity powered (WFLDB)/GH U</t>
  </si>
  <si>
    <t>Irrigating, sprinkler, electricity powered (WFLDB)/GLO U</t>
  </si>
  <si>
    <t>Irrigating, sprinkler, electricity powered (WFLDB)/HU U</t>
  </si>
  <si>
    <t>Irrigating, sprinkler, electricity powered (WFLDB)/ID U</t>
  </si>
  <si>
    <t>Irrigating, sprinkler, electricity powered (WFLDB)/IN U</t>
  </si>
  <si>
    <t>Irrigating, sprinkler, electricity powered (WFLDB)/IT U</t>
  </si>
  <si>
    <t>Irrigating, sprinkler, electricity powered (WFLDB)/MA U</t>
  </si>
  <si>
    <t>Irrigating, sprinkler, electricity powered (WFLDB)/MX U</t>
  </si>
  <si>
    <t>Irrigating, sprinkler, electricity powered (WFLDB)/NL U</t>
  </si>
  <si>
    <t>Irrigating, sprinkler, electricity powered (WFLDB)/PH U</t>
  </si>
  <si>
    <t>Irrigating, sprinkler, electricity powered (WFLDB)/PL U</t>
  </si>
  <si>
    <t>Irrigating, sprinkler, electricity powered (WFLDB)/RS U</t>
  </si>
  <si>
    <t>Irrigating, sprinkler, electricity powered (WFLDB)/RU U</t>
  </si>
  <si>
    <t>Irrigating, sprinkler, electricity powered (WFLDB)/SE U</t>
  </si>
  <si>
    <t>Irrigating, sprinkler, electricity powered (WFLDB)/TR U</t>
  </si>
  <si>
    <t>Irrigating, sprinkler, electricity powered (WFLDB)/UA U</t>
  </si>
  <si>
    <t>Irrigating, sprinkler, electricity powered (WFLDB)/US U</t>
  </si>
  <si>
    <t>Irrigating, surface, diesel powered (WFLDB)/GLO U</t>
  </si>
  <si>
    <t>Irrigating, surface, electricity powered (WFLDB)/AR U</t>
  </si>
  <si>
    <t>Irrigating, surface, electricity powered (WFLDB)/AU U</t>
  </si>
  <si>
    <t>Irrigating, surface, electricity powered (WFLDB)/BE U</t>
  </si>
  <si>
    <t>Irrigating, surface, electricity powered (WFLDB)/BR U</t>
  </si>
  <si>
    <t>Irrigating, surface, electricity powered (WFLDB)/CA U</t>
  </si>
  <si>
    <t>Irrigating, surface, electricity powered (WFLDB)/CH U</t>
  </si>
  <si>
    <t>Irrigating, surface, electricity powered (WFLDB)/CI U</t>
  </si>
  <si>
    <t>Irrigating, surface, electricity powered (WFLDB)/CL U</t>
  </si>
  <si>
    <t>Irrigating, surface, electricity powered (WFLDB)/CN U</t>
  </si>
  <si>
    <t>Irrigating, surface, electricity powered (WFLDB)/CO U</t>
  </si>
  <si>
    <t>Irrigating, surface, electricity powered (WFLDB)/CR U</t>
  </si>
  <si>
    <t>Irrigating, surface, electricity powered (WFLDB)/EC U</t>
  </si>
  <si>
    <t>Irrigating, surface, electricity powered (WFLDB)/ES U</t>
  </si>
  <si>
    <t>Irrigating, surface, electricity powered (WFLDB)/FR U</t>
  </si>
  <si>
    <t>Irrigating, surface, electricity powered (WFLDB)/GH U</t>
  </si>
  <si>
    <t>Irrigating, surface, electricity powered (WFLDB)/GLO U</t>
  </si>
  <si>
    <t>Irrigating, surface, electricity powered (WFLDB)/HU U</t>
  </si>
  <si>
    <t>Irrigating, surface, electricity powered (WFLDB)/ID U</t>
  </si>
  <si>
    <t>Irrigating, surface, electricity powered (WFLDB)/IN U</t>
  </si>
  <si>
    <t>Irrigating, surface, electricity powered (WFLDB)/IT U</t>
  </si>
  <si>
    <t>Irrigating, surface, electricity powered (WFLDB)/MA U</t>
  </si>
  <si>
    <t>Irrigating, surface, electricity powered (WFLDB)/MX U</t>
  </si>
  <si>
    <t>Irrigating, surface, electricity powered (WFLDB)/PH U</t>
  </si>
  <si>
    <t>Irrigating, surface, electricity powered (WFLDB)/RS U</t>
  </si>
  <si>
    <t>Irrigating, surface, electricity powered (WFLDB)/RU U</t>
  </si>
  <si>
    <t>Irrigating, surface, electricity powered (WFLDB)/TR U</t>
  </si>
  <si>
    <t>Irrigating, surface, electricity powered (WFLDB)/US U</t>
  </si>
  <si>
    <t>Irrigating, surface, electricity powered (WFLDB)/VN U</t>
  </si>
  <si>
    <t>processing, agricultural, machinery</t>
  </si>
  <si>
    <t>Application of liquid mineral fertilizer (WFLDB)/CH U</t>
  </si>
  <si>
    <t>Baling hay, at farm (WFLDB)/GLO U</t>
  </si>
  <si>
    <t>Harvesting, by complete harvester (WFLDB)/CH U</t>
  </si>
  <si>
    <t>Slurry application, spreader with trailed hoses, per m3 (WFLDB)/m3/CH U</t>
  </si>
  <si>
    <t>Solid pesticide application, by broadcaster (WFLDB)/CH U</t>
  </si>
  <si>
    <t>Tillage, cultivating, chiselling (WFLDB)/CH U</t>
  </si>
  <si>
    <t>Tillage, currying, by weeder (WFLDB)/CH U</t>
  </si>
  <si>
    <t>Tillage, generic (WFLDB)/CH U</t>
  </si>
  <si>
    <t>Tillage, harrowing, by rotary harrow (WFLDB)/CH U</t>
  </si>
  <si>
    <t>Tillage, harrowing, by spring tine harrow (WFLDB)/CH U</t>
  </si>
  <si>
    <t>Tillage, hoeing and earthing-up, potatoes (WFLDB)/CH U</t>
  </si>
  <si>
    <t>Tillage, ploughing (WFLDB)/CH U</t>
  </si>
  <si>
    <t>Tillage, rolling (WFLDB)/CH U</t>
  </si>
  <si>
    <t>Tillage, rotary cultivator (WFLDB)/CH U</t>
  </si>
  <si>
    <t>processing, agricultural, slauthering</t>
  </si>
  <si>
    <t>Slaughtering, beef cattle (WFLDB)/GLO U</t>
  </si>
  <si>
    <t>Slaughtering, poultry (WFLDB)/GLO U</t>
  </si>
  <si>
    <t>Slaughtering, swine (WFLDB)/GLO U</t>
  </si>
  <si>
    <t>processing, home cooking</t>
  </si>
  <si>
    <t xml:space="preserve">s </t>
  </si>
  <si>
    <t>Baking, without preheating, with electric oven, 220°C (428°F), at consumer home (WFLDB)/GLO U</t>
  </si>
  <si>
    <t>Baking, without preheating, with electric oven, 80°C (176°F), at consumer home (WFLDB)/GLO U</t>
  </si>
  <si>
    <t>Boiling, vegetables, with electric stove, at consumer home (WFLDB)/GLO U</t>
  </si>
  <si>
    <t>Boiling, vegetables, with LPG stove, at consumer home (WFLDB)/GLO U</t>
  </si>
  <si>
    <t>Boiling, vegetables, with natural gas stove, at consumer home (WFLDB)/GLO U</t>
  </si>
  <si>
    <t>Frying, vegetables, with electric stove, at consumer home (WFLDB)/GLO U</t>
  </si>
  <si>
    <t>Frying, vegetables, with LPG stove, at consumer home (WFLDB)/GLO U</t>
  </si>
  <si>
    <t>Frying, vegetables, with natural gas stove, at consumer home (WFLDB)/GLO U</t>
  </si>
  <si>
    <t>Microwaving, 700W, at consumer home (WFLDB)/GLO U</t>
  </si>
  <si>
    <t>Preheating, electric oven, 220°C (428°F), at consumer home (WFLDB)/GLO U</t>
  </si>
  <si>
    <t>Preheating, electric oven, 80°C (176°F), at consumer home (WFLDB)/GLO U</t>
  </si>
  <si>
    <t>Steaming, vegetables, unpressurized, with electric stove, at consumer home (WFLDB)/GLO U</t>
  </si>
  <si>
    <t>processing, copies from Ecoinvent V3.5</t>
  </si>
  <si>
    <t>Agricultural machinery, tillage {GLO}| market for | Cut-off, S - Copied from ecoinvent</t>
  </si>
  <si>
    <t>Agricultural machinery, unspecified {GLO}| market for | Cut-off, S - Copied from ecoinvent</t>
  </si>
  <si>
    <t>Application of plant protection product, by field sprayer {GLO}| market for | Cut-off, S - Copied from ecoinvent</t>
  </si>
  <si>
    <t>Ash, from combustion of bagasse from sugarcane {GLO}| ash, from combustion of bagasse from sugarcane, Recycled Content cut-off | Cut-off, S - Copied from ecoinvent</t>
  </si>
  <si>
    <t>Bale loading {GLO}| market for | Cut-off, S - Copied from ecoinvent</t>
  </si>
  <si>
    <t>Blasting {GLO}| market for | Cut-off, S - Copied from ecoinvent</t>
  </si>
  <si>
    <t>Blow moulding {GLO}| market for | Cut-off, S - Copied from ecoinvent</t>
  </si>
  <si>
    <t>Chopping, maize {GLO}| market for | Cut-off, S - Copied from ecoinvent</t>
  </si>
  <si>
    <t>Combine harvesting {GLO}| market for | Cut-off, S - Copied from ecoinvent</t>
  </si>
  <si>
    <t>Dried roughage store, cold-air dried, conventional {RoW}| construction | Cut-off, S - Copied from ecoinvent</t>
  </si>
  <si>
    <t>Dried roughage store, non ventilated {RoW}| construction | Cut-off, S - Copied from ecoinvent</t>
  </si>
  <si>
    <t>Drying of bread grain, seed and legumes {GLO}| market for | Cut-off, S - Copied from ecoinvent</t>
  </si>
  <si>
    <t>Drying of feed grain {GLO}| market for | Cut-off, S - Copied from ecoinvent</t>
  </si>
  <si>
    <t>Drying of feed grain {RoW}| processing | Cut-off, S - Copied from ecoinvent</t>
  </si>
  <si>
    <t>Dung slab {GLO}| market for | Cut-off, S - Copied from ecoinvent</t>
  </si>
  <si>
    <t>Extrusion, plastic film {RER}| extrusion, plastic film | Cut-off, S - Copied from ecoinvent</t>
  </si>
  <si>
    <t>Extrusion, plastic pipes {RER}| extrusion, plastic pipes | Cut-off, S - Copied from ecoinvent</t>
  </si>
  <si>
    <t>Fertilising, by broadcaster {GLO}| market for | Cut-off, S - Copied from ecoinvent</t>
  </si>
  <si>
    <t>Fodder loading, by self-loading trailer {RoW}| processing | Cut-off, S - Copied from ecoinvent</t>
  </si>
  <si>
    <t>Harvesting, by complete harvester, beets {GLO}| market for | Cut-off, S - Copied from ecoinvent</t>
  </si>
  <si>
    <t>Harvesting, by complete harvester, ground crops {GLO}| market for harvesting, by complete harvester, ground crops | Cut-off, S - Copied from ecoinvent</t>
  </si>
  <si>
    <t>Haying, by rotary tedder {GLO}| market for | Cut-off, S - Copied from ecoinvent</t>
  </si>
  <si>
    <t>Hoeing {GLO}| market for | Cut-off, S - Copied from ecoinvent</t>
  </si>
  <si>
    <t>Housing system, cattle, loose, per animal unit {GLO}| market for | Cut-off, S - Copied from ecoinvent</t>
  </si>
  <si>
    <t>Impact extrusion of steel, cold, 1 strokes {RER}| processing | Cut-off, S - Copied from ecoinvent</t>
  </si>
  <si>
    <t>Injection moulding {GLO}| market for | Cut-off, S - Copied from ecoinvent</t>
  </si>
  <si>
    <t>Injection moulding {RER}| processing | Cut-off, S - Copied from ecoinvent</t>
  </si>
  <si>
    <t>Liquid manure spreading, by vacuum tanker {GLO}| market for | Cut-off, S - Copied from ecoinvent</t>
  </si>
  <si>
    <t>Liquid manure storage and processing facility {GLO}| market for | Cut-off, S - Copied from ecoinvent</t>
  </si>
  <si>
    <t>Metal working, average for aluminium product manufacturing {RER}| processing | Cut-off, S - Copied from ecoinvent</t>
  </si>
  <si>
    <t>Metal working, average for chromium steel product manufacturing {GLO}| market for | Cut-off, S - Copied from ecoinvent</t>
  </si>
  <si>
    <t>Metal working, average for chromium steel product manufacturing {RER}| processing | Cut-off, S - Copied from ecoinvent</t>
  </si>
  <si>
    <t>Metal working, average for copper product manufacturing {RER}| processing | Cut-off, S - Copied from ecoinvent</t>
  </si>
  <si>
    <t>Metal working, average for metal product manufacturing {RER}| processing | Cut-off, S - Copied from ecoinvent</t>
  </si>
  <si>
    <t>Metal working, average for steel product manufacturing {RER}| processing | Cut-off, S - Copied from ecoinvent</t>
  </si>
  <si>
    <t>Milking parlour {GLO}| market for | Cut-off, S - Copied from ecoinvent</t>
  </si>
  <si>
    <t>Mowing, by motor mower {GLO}| market for | Cut-off, S - Copied from ecoinvent</t>
  </si>
  <si>
    <t>Mowing, by rotary mower {GLO}| market for | Cut-off, S - Copied from ecoinvent</t>
  </si>
  <si>
    <t>Mulching {GLO}| market for | Cut-off, S - Copied from ecoinvent</t>
  </si>
  <si>
    <t>Planting {GLO}| market for | Cut-off, S - Copied from ecoinvent</t>
  </si>
  <si>
    <t>Planting tree {GLO}| market for planting tree | Cut-off, S - Copied from ecoinvent</t>
  </si>
  <si>
    <t>Polymer foaming {RER}| processing | Cut-off, S - Copied from ecoinvent</t>
  </si>
  <si>
    <t>Potato grading {GLO}| market for | Cut-off, S - Copied from ecoinvent</t>
  </si>
  <si>
    <t>Potato haulm cutting {GLO}| market for | Cut-off, S - Copied from ecoinvent</t>
  </si>
  <si>
    <t>Potato planting {GLO}| market for | Cut-off, S - Copied from ecoinvent</t>
  </si>
  <si>
    <t>Power sawing, without catalytic converter {GLO}| market for | Cut-off, S - Copied from ecoinvent</t>
  </si>
  <si>
    <t>Recultivation, limestone mine {GLO}| market for | Cut-off, S - Copied from ecoinvent</t>
  </si>
  <si>
    <t>Saw dust, wet, measured as dry mass {RoW}| suction, sawdust | Cut-off, S - Copied from ecoinvent</t>
  </si>
  <si>
    <t>Sheet rolling, copper {GLO}| market for | Cut-off, S - Copied from ecoinvent</t>
  </si>
  <si>
    <t>Sheet rolling, copper {RER}| processing | Cut-off, S - Copied from ecoinvent</t>
  </si>
  <si>
    <t>Sheet rolling, steel {GLO}| market for | Cut-off, S - Copied from ecoinvent</t>
  </si>
  <si>
    <t>Sheet rolling, steel {RER}| processing | Cut-off, S - Copied from ecoinvent</t>
  </si>
  <si>
    <t>Solid manure loading and spreading, by hydraulic loader and spreader {GLO}| market for | Cut-off, S - Copied from ecoinvent</t>
  </si>
  <si>
    <t>Sowing {GLO}| market for | Cut-off, S - Copied from ecoinvent</t>
  </si>
  <si>
    <t>Stretch blow moulding {GLO}| market for | Cut-off, S - Copied from ecoinvent</t>
  </si>
  <si>
    <t>Stretch blow moulding {RER}| production | Cut-off, S - Copied from ecoinvent</t>
  </si>
  <si>
    <t>Swath, by rotary windrower {GLO}| market for | Cut-off, S - Copied from ecoinvent</t>
  </si>
  <si>
    <t>Thermoforming, with calendering {GLO}| market for | Cut-off, S - Copied from ecoinvent</t>
  </si>
  <si>
    <t>Thermoforming, with calendering {RER}| production | Cut-off, S - Copied from ecoinvent</t>
  </si>
  <si>
    <t>Tillage, currying, by weeder {GLO}| market for | Cut-off, S - Copied from ecoinvent</t>
  </si>
  <si>
    <t>Tillage, harrowing, by rotary harrow {GLO}| market for | Cut-off, S - Copied from ecoinvent</t>
  </si>
  <si>
    <t>Tillage, harrowing, by spring tine harrow {GLO}| market for | Cut-off, S - Copied from ecoinvent</t>
  </si>
  <si>
    <t>Tillage, ploughing {GLO}| market for | Cut-off, S - Copied from ecoinvent</t>
  </si>
  <si>
    <t>Wood chipping, chipper, mobile, diesel, at forest road {GLO}| market for | Cut-off, S - Copied from ecoinvent</t>
  </si>
  <si>
    <t>Zinc coat, coils {GLO}| market for | Cut-off, S - Copied from ecoinvent</t>
  </si>
  <si>
    <t>Zinc coat, coils {RER}| zinc coating, coils | Cut-off, S - Copied from ecoinvent</t>
  </si>
  <si>
    <t>Zinc coat, pieces {GLO}| market for | Cut-off, S - Copied from ecoinvent</t>
  </si>
  <si>
    <t>Zinc coat, pieces {RER}| zinc coating, pieces | Cut-off, S - Copied from ecoinvent</t>
  </si>
  <si>
    <t>see box M</t>
  </si>
  <si>
    <t>Thiophosphoric acid esters (n=2, std=0.11)</t>
  </si>
  <si>
    <t xml:space="preserve">kg </t>
  </si>
  <si>
    <t>Material, proxi data, chemicals</t>
  </si>
  <si>
    <t>P.030.90.200</t>
  </si>
  <si>
    <t>chem proxi</t>
  </si>
  <si>
    <t>P.030.90.200.230819 Thiophosphoric acid esters (n=2, std=0.11)</t>
  </si>
  <si>
    <t>Thiocarbamic acid derivatives (n=1, std=-)</t>
  </si>
  <si>
    <t>P.030.90.100</t>
  </si>
  <si>
    <t>P.030.90.100.230810 Thiocarbamic acid derivatives (n=1, std=-)</t>
  </si>
  <si>
    <t>Sulfonylureas (n=1, std=-)</t>
  </si>
  <si>
    <t>P.030.88.100</t>
  </si>
  <si>
    <t>P.030.88.100.230810 Sulfonylureas (n=1, std=-)</t>
  </si>
  <si>
    <t>Pyridinium derivatives (n=1, std=-)</t>
  </si>
  <si>
    <t>P.030.86.400</t>
  </si>
  <si>
    <t>P.030.86.400.230810 Pyridinium derivatives (n=1, std=-)</t>
  </si>
  <si>
    <t>Pyridines and derivatives (n=1, std=-)</t>
  </si>
  <si>
    <t>P.030.86.300</t>
  </si>
  <si>
    <t>P.030.86.300.230810 Pyridines and derivatives (n=1, std=-)</t>
  </si>
  <si>
    <t>Phenylpropanes (n=1, std=-)</t>
  </si>
  <si>
    <t>P.030.86.200</t>
  </si>
  <si>
    <t>P.030.86.200.230810 Phenylpropanes (n=1, std=-)</t>
  </si>
  <si>
    <t>Phenoxyacetic acid derivatives (n=3, std=0.09)</t>
  </si>
  <si>
    <t>P.030.86.100</t>
  </si>
  <si>
    <t>P.030.86.100.230810 Phenoxyacetic acid derivatives (n=3, std=0.09)</t>
  </si>
  <si>
    <t>Organic transition metal salts (n=1, std=-)</t>
  </si>
  <si>
    <t>P.030.85.100</t>
  </si>
  <si>
    <t>P.030.85.100.230810 Organic transition metal salts (n=1, std=-)</t>
  </si>
  <si>
    <t>Nitrophenols (n=1, std=-)</t>
  </si>
  <si>
    <t>P.030.84.300</t>
  </si>
  <si>
    <t>P.030.84.300.230810 Nitrophenols (n=1, std=-)</t>
  </si>
  <si>
    <t>Naphthalenes (n=1, std=-)</t>
  </si>
  <si>
    <t>P.030.84.200</t>
  </si>
  <si>
    <t>P.030.84.200.230810 Naphthalenes (n=1, std=-)</t>
  </si>
  <si>
    <t>N-phenylureas (n=3, std=0.27)</t>
  </si>
  <si>
    <t>P.030.84.100</t>
  </si>
  <si>
    <t>P.030.84.100.230810 N-phenylureas (n=3, std=0.27)</t>
  </si>
  <si>
    <t>Isoindolines (n=1, std=-)</t>
  </si>
  <si>
    <t>P.030.79.100</t>
  </si>
  <si>
    <t>P.030.79.100.230810 Isoindolines (n=1, std=-)</t>
  </si>
  <si>
    <t>Halobenzenes (n=1, std=-)</t>
  </si>
  <si>
    <t>P.030.78.100</t>
  </si>
  <si>
    <t>P.030.78.100.230810 Halobenzenes (n=1, std=-)</t>
  </si>
  <si>
    <t>Fatty acid esters (n=2, std=2.12)</t>
  </si>
  <si>
    <t>P.030.76.100</t>
  </si>
  <si>
    <t>P.030.76.100.230810 Fatty acid esters (n=2, std=2.12)</t>
  </si>
  <si>
    <t>Dithiophosphate O-esters (n=1, std=-)</t>
  </si>
  <si>
    <t>P.030.74.200</t>
  </si>
  <si>
    <t>P.030.74.200.230810 Dithiophosphate O-esters (n=1, std=-)</t>
  </si>
  <si>
    <t>Diphenylmethanes (n=1, std=-)</t>
  </si>
  <si>
    <t>P.030.74.100</t>
  </si>
  <si>
    <t>P.030.74.100.230810 Diphenylmethanes (n=1, std=-)</t>
  </si>
  <si>
    <t>Cyclohexyl halides (n=1, std=-)</t>
  </si>
  <si>
    <t>P.030.73.200</t>
  </si>
  <si>
    <t>P.030.73.200.230810 Cyclohexyl halides (n=1, std=-)</t>
  </si>
  <si>
    <t>Coumarans (n=1, std=-)</t>
  </si>
  <si>
    <t>P.030.73.100</t>
  </si>
  <si>
    <t>P.030.73.100.230810 Coumarans (n=1, std=-)</t>
  </si>
  <si>
    <t>Benzoic acids and derivatives (n=2, std=0.70)</t>
  </si>
  <si>
    <t>P.030.72.400</t>
  </si>
  <si>
    <t>P.030.72.400.230810 Benzoic acids and derivatives (n=2, std=0.70)</t>
  </si>
  <si>
    <t>Benzimidazoles (n=1, std=-)</t>
  </si>
  <si>
    <t>P.030.72.300</t>
  </si>
  <si>
    <t>P.030.72.300.230810 Benzimidazoles (n=1, std=-)</t>
  </si>
  <si>
    <t>Benzenoids (n=1, std=-)</t>
  </si>
  <si>
    <t>P.030.72.200</t>
  </si>
  <si>
    <t>P.030.72.200.230810 Benzenoids (n=1, std=-)</t>
  </si>
  <si>
    <t>Benzene and substituted derivatives (n=1, std=-)</t>
  </si>
  <si>
    <t>P.030.72.100</t>
  </si>
  <si>
    <t>P.030.72.100.230810 Benzene and substituted derivatives (n=1, std=-)</t>
  </si>
  <si>
    <t>Aniline and substituted anilines (n=1, std=-)</t>
  </si>
  <si>
    <t>P.030.71.400</t>
  </si>
  <si>
    <t>P.030.71.400.230810 Aniline and substituted anilines (n=1, std=-)</t>
  </si>
  <si>
    <t>Anilides (n=4, std=0.20)</t>
  </si>
  <si>
    <t>P.030.71.300</t>
  </si>
  <si>
    <t>P.030.71.300.230810 Anilides (n=4, std=0.20)</t>
  </si>
  <si>
    <t>Aminotriazines (n=1, std=-)</t>
  </si>
  <si>
    <t>P.030.71.200</t>
  </si>
  <si>
    <t>P.030.71.200.230810 Aminotriazines (n=1, std=-)</t>
  </si>
  <si>
    <t>Amino acids, peptides, and analogues (n=1, std=-)</t>
  </si>
  <si>
    <t>P.030.71.100</t>
  </si>
  <si>
    <t>P.030.71.100.230810 Amino acids, peptides, and analogues (n=1, std=-)</t>
  </si>
  <si>
    <t>Pyridines and derivatives (class) (n=2, std=1.64)</t>
  </si>
  <si>
    <t>P.030.66.500</t>
  </si>
  <si>
    <t>P.030.66.500.230727 Pyridines and derivatives (class) (n=2, std=1.64)</t>
  </si>
  <si>
    <t>Pyridazines and derivatives (n=2, std=0.00)</t>
  </si>
  <si>
    <t>P.030.66.400</t>
  </si>
  <si>
    <t>P.030.66.400.230727 Pyridazines and derivatives (n=2, std=0.00)</t>
  </si>
  <si>
    <t>Pyrazoles (n=2, std=3.47)</t>
  </si>
  <si>
    <t>P.030.66.300</t>
  </si>
  <si>
    <t>P.030.66.300.230727 Pyrazoles (n=2, std=3.47)</t>
  </si>
  <si>
    <t>Phenylpropanes (n=5, std=0.69)</t>
  </si>
  <si>
    <t>P.030.66.200</t>
  </si>
  <si>
    <t>P.030.66.200.230727 Phenylpropanes (n=5, std=0.69)</t>
  </si>
  <si>
    <t>Phenoxy compounds (n=2, std=0.47)</t>
  </si>
  <si>
    <t>P.030.66.100</t>
  </si>
  <si>
    <t>P.030.66.100.230727 Phenoxy compounds (n=2, std=0.47)</t>
  </si>
  <si>
    <t>Organosilicon compounds (n=2, std=0.02)</t>
  </si>
  <si>
    <t>P.030.65.300</t>
  </si>
  <si>
    <t>P.030.65.300.230727 Organosilicon compounds (n=2, std=0.02)</t>
  </si>
  <si>
    <t>Organobromides (class) (n=2, std=0.15)</t>
  </si>
  <si>
    <t>P.030.65.200</t>
  </si>
  <si>
    <t>P.030.65.200.230727 Organobromides (class) (n=2, std=0.15)</t>
  </si>
  <si>
    <t>Organic alkali metal salts (n=3, std=0.25)</t>
  </si>
  <si>
    <t>P.030.65.100</t>
  </si>
  <si>
    <t>P.030.65.100.230727 Organic alkali metal salts (n=3, std=0.25)</t>
  </si>
  <si>
    <t>Nitrobenzenes (n=4, std=1.15)</t>
  </si>
  <si>
    <t>P.030.64.100</t>
  </si>
  <si>
    <t>P.030.64.100.230727 Nitrobenzenes (n=4, std=1.15)</t>
  </si>
  <si>
    <t>Methylpyridines (n=2, std=3.53)</t>
  </si>
  <si>
    <t>P.030.63.100</t>
  </si>
  <si>
    <t>P.030.63.100.230727 Methylpyridines (n=2, std=3.53)</t>
  </si>
  <si>
    <t>Isoindolines (n=2, std=2.69)</t>
  </si>
  <si>
    <t>P.030.59.100</t>
  </si>
  <si>
    <t>P.030.59.100.230727 Isoindolines (n=2, std=2.69)</t>
  </si>
  <si>
    <t>Halomethanes (n=6, std=3.60)</t>
  </si>
  <si>
    <t>P.030.58.100</t>
  </si>
  <si>
    <t>P.030.58.100.230727 Halomethanes (n=6, std=3.60)</t>
  </si>
  <si>
    <t>Diphenylmethanes (n=2, std=0.66)</t>
  </si>
  <si>
    <t>P.030.54.100</t>
  </si>
  <si>
    <t>P.030.54.100.230727 Diphenylmethanes (n=2, std=0.66)</t>
  </si>
  <si>
    <t>Carbonic acid diesters (n=2, std=0.12)</t>
  </si>
  <si>
    <t>P.030.53.200</t>
  </si>
  <si>
    <t>P.030.53.200.230727 Carbonic acid diesters (n=2, std=0.12)</t>
  </si>
  <si>
    <t>Carbohydrates and carbohydrate conjugates (n=2, std=0.61)</t>
  </si>
  <si>
    <t>P.030.53.100</t>
  </si>
  <si>
    <t>P.030.53.100.230727 Carbohydrates and carbohydrate conjugates (n=2, std=0.61)</t>
  </si>
  <si>
    <t>Benzoic acids and derivatives (n=2, std=0.10)</t>
  </si>
  <si>
    <t>P.030.52.200</t>
  </si>
  <si>
    <t>P.030.52.200.230727 Benzoic acids and derivatives (n=2, std=0.10)</t>
  </si>
  <si>
    <t>Benzenediols (n=2, std=1.80)</t>
  </si>
  <si>
    <t>P.030.52.100</t>
  </si>
  <si>
    <t>P.030.52.100.230727 Benzenediols (n=2, std=1.80)</t>
  </si>
  <si>
    <t>Acrylic acids and derivatives (n=2, std=0.10)</t>
  </si>
  <si>
    <t>P.030.51.100</t>
  </si>
  <si>
    <t>P.030.51.100.230727 Acrylic acids and derivatives (n=2, std=0.10)</t>
  </si>
  <si>
    <t>Xylenes (n=1, std=-)</t>
  </si>
  <si>
    <t>P.030.34.100</t>
  </si>
  <si>
    <t>P.030.34.100.230709 Xylenes (n=1, std=-)</t>
  </si>
  <si>
    <t>Vinyl fluorides (n=1, std=-)</t>
  </si>
  <si>
    <t>P.030.32.100</t>
  </si>
  <si>
    <t>P.030.32.100.230709 Vinyl fluorides (n=1, std=-)</t>
  </si>
  <si>
    <t>Ureas (n=1, std=-)</t>
  </si>
  <si>
    <t>P.030.31.300</t>
  </si>
  <si>
    <t>P.030.31.300.230709 Ureas (n=1, std=-)</t>
  </si>
  <si>
    <t>Unsaturated aliphatic hydrocarbons (n=1, std=-)</t>
  </si>
  <si>
    <t>P.030.31.200</t>
  </si>
  <si>
    <t>P.030.31.200.230709 Unsaturated aliphatic hydrocarbons (n=1, std=-)</t>
  </si>
  <si>
    <t>P.030.31.100</t>
  </si>
  <si>
    <t>P.030.31.100.230709 Unsaturated aliphatic hydrocarbons (n=1, std=-)</t>
  </si>
  <si>
    <t>Transition metal oxides (n=2, std=13.45)</t>
  </si>
  <si>
    <t>P.030.30.300</t>
  </si>
  <si>
    <t>P.030.30.300.230709 Transition metal oxides (n=2, std=13.45)</t>
  </si>
  <si>
    <t>Toluenes (n=1, std=-)</t>
  </si>
  <si>
    <t>P.030.30.200</t>
  </si>
  <si>
    <t>P.030.30.200.230709 Toluenes (n=1, std=-)</t>
  </si>
  <si>
    <t>Tetrahydrofurans (n=1, std=-)</t>
  </si>
  <si>
    <t>P.030.30.100</t>
  </si>
  <si>
    <t>P.030.30.100.230709 Tetrahydrofurans (n=1, std=-)</t>
  </si>
  <si>
    <t>Sulfuric acid esters (n=1, std=-)</t>
  </si>
  <si>
    <t>P.030.29.300</t>
  </si>
  <si>
    <t>P.030.29.300.230709 Sulfuric acid esters (n=1, std=-)</t>
  </si>
  <si>
    <t>Sulfoxides (n=1, std=-)</t>
  </si>
  <si>
    <t>P.030.29.200</t>
  </si>
  <si>
    <t>P.030.29.200.230709 Sulfoxides (n=1, std=-)</t>
  </si>
  <si>
    <t>Styrenes (n=1, std=-)</t>
  </si>
  <si>
    <t>P.030.29.100</t>
  </si>
  <si>
    <t>P.030.29.100.230709 Styrenes (n=1, std=-)</t>
  </si>
  <si>
    <t>Other non-metal sulfides (n=2, std=0.08)</t>
  </si>
  <si>
    <t>P.030.25.800</t>
  </si>
  <si>
    <t>P.030.25.800.230709 Other non-metal sulfides (n=2, std=0.08)</t>
  </si>
  <si>
    <t>Other non-metal oxides (n=2, std=0)</t>
  </si>
  <si>
    <t>P.030.25.700</t>
  </si>
  <si>
    <t>P.030.25.700.230709 Other non-metal oxides (n=2, std=0)</t>
  </si>
  <si>
    <t>Other non-metal nitrides (n=1, std=-)</t>
  </si>
  <si>
    <t>P.030.25.600</t>
  </si>
  <si>
    <t>P.030.25.600.230709 Other non-metal nitrides (n=1, std=-)</t>
  </si>
  <si>
    <t>Organofluorides (n=1, std=-)</t>
  </si>
  <si>
    <t>P.030.25.500</t>
  </si>
  <si>
    <t>P.030.25.500.230709 Organofluorides (n=1, std=-)</t>
  </si>
  <si>
    <t>Organochlorides (n=1, std=-)</t>
  </si>
  <si>
    <t>P.030.25.400</t>
  </si>
  <si>
    <t>P.030.25.400.230709 Organochlorides (n=1, std=-)</t>
  </si>
  <si>
    <t>Organic cyanides (n=1, std=-)</t>
  </si>
  <si>
    <t>P.030.25.300</t>
  </si>
  <si>
    <t>P.030.25.300.230709 Organic cyanides (n=1, std=-)</t>
  </si>
  <si>
    <t>Organic carbonic acids (n=1, std=-)</t>
  </si>
  <si>
    <t>P.030.25.200</t>
  </si>
  <si>
    <t>P.030.25.200.230709 Organic carbonic acids (n=1, std=-)</t>
  </si>
  <si>
    <t>Olefins (n=1, std=-)</t>
  </si>
  <si>
    <t>P.030.25.100</t>
  </si>
  <si>
    <t>P.030.25.100.230709 Olefins (n=1, std=-)</t>
  </si>
  <si>
    <t>Non-metal sulfates (n=1, std=-)</t>
  </si>
  <si>
    <t>P.030.24.400</t>
  </si>
  <si>
    <t>P.030.24.400.230709 Non-metal sulfates (n=1, std=-)</t>
  </si>
  <si>
    <t>Non-metal phosphates (n=1, std=-)</t>
  </si>
  <si>
    <t>P.030.24.300</t>
  </si>
  <si>
    <t>P.030.24.300.230709 Non-metal phosphates (n=1, std=-)</t>
  </si>
  <si>
    <t>Non-metal nitrates (n=1, std=-)</t>
  </si>
  <si>
    <t>P.030.24.200</t>
  </si>
  <si>
    <t>P.030.24.200.230709 Non-metal nitrates (n=1, std=-)</t>
  </si>
  <si>
    <t>N-alkylpyrrolidines (n=1, std=-)</t>
  </si>
  <si>
    <t>P.030.24.100</t>
  </si>
  <si>
    <t>P.030.24.100.230709 N-alkylpyrrolidines (n=1, std=-)</t>
  </si>
  <si>
    <t>Miscellaneous mixed metal/non-metals (n=3, std=9.43)</t>
  </si>
  <si>
    <t>P.030.23.200</t>
  </si>
  <si>
    <t>P.030.23.200.230709 Miscellaneous mixed metal/non-metals (n=3, std=9.43)</t>
  </si>
  <si>
    <t>Metalloid oxides (n=1, std=-)</t>
  </si>
  <si>
    <t>P.030.23.100</t>
  </si>
  <si>
    <t>P.030.23.100.230709 Metalloid oxides (n=1, std=-)</t>
  </si>
  <si>
    <t>Homogeneous transition metal compounds (n=2, std=12.24)</t>
  </si>
  <si>
    <t>P.030.18.700</t>
  </si>
  <si>
    <t>P.030.18.700.230709 Homogeneous transition metal compounds (n=2, std=12.24)</t>
  </si>
  <si>
    <t>Homogeneous other non-metal compounds (n=4, std=0.11)</t>
  </si>
  <si>
    <t>P.030.18.600</t>
  </si>
  <si>
    <t>P.030.18.600.230709 Homogeneous other non-metal compounds (n=4, std=0.11)</t>
  </si>
  <si>
    <t>Homogeneous noble gases (n=1, std=-)</t>
  </si>
  <si>
    <t>P.030.18.500</t>
  </si>
  <si>
    <t>P.030.18.500.230709 Homogeneous noble gases (n=1, std=-)</t>
  </si>
  <si>
    <t>Homogeneous metalloid compounds (n=1, std=-)</t>
  </si>
  <si>
    <t>P.030.18.400</t>
  </si>
  <si>
    <t>P.030.18.400.230709 Homogeneous metalloid compounds (n=1, std=-)</t>
  </si>
  <si>
    <t>see excel 'proxi table'</t>
  </si>
  <si>
    <t>Homogeneous halogens (n=3, std=0.0025)</t>
  </si>
  <si>
    <t>P.030.18.300</t>
  </si>
  <si>
    <t>P.030.18.300.230709 Homogeneous halogens (n=3, std=0.0025)</t>
  </si>
  <si>
    <t>note: the STDEV (=STDEV.S) function in excel has been applied, not the STDEV.P function</t>
  </si>
  <si>
    <t>Halogen hydrides (n=1, std=- )</t>
  </si>
  <si>
    <t>P.030.18.200</t>
  </si>
  <si>
    <t>P.030.18.200.230709 Halogen hydrides (n=1, std=- )</t>
  </si>
  <si>
    <t>chemicals put in baskets of subclasses, number count and standard deviation</t>
  </si>
  <si>
    <t>Halobenzenes (n=3, std=0.005)</t>
  </si>
  <si>
    <t>P.030.18.100</t>
  </si>
  <si>
    <t>P.030.18.100.230709 Halobenzenes (n=3, std=0.005)</t>
  </si>
  <si>
    <t>Idemat chemical data analysed via the ClassyFire system (http://classyfire.wishartlab.com/):</t>
  </si>
  <si>
    <t>Gamma butyrolactones (n=1, std=-)</t>
  </si>
  <si>
    <t>P.030.17.100</t>
  </si>
  <si>
    <t>P.030.17.100.230709 Gamma butyrolactones (n=1, std=-)</t>
  </si>
  <si>
    <t>box M</t>
  </si>
  <si>
    <t>Ethers (n=7, std=0.35)</t>
  </si>
  <si>
    <t>P.030.15.200</t>
  </si>
  <si>
    <t>P.030.15.200.230709 Ethers (n=7, std=0.35)</t>
  </si>
  <si>
    <t>Epoxides (n=2, std=0.05)</t>
  </si>
  <si>
    <t>P.030.15.100</t>
  </si>
  <si>
    <t>P.030.15.100.230709 Epoxides (n=2, std=0.05)</t>
  </si>
  <si>
    <t>Dicarboxylic acids and derivatives (n=5, std=0.35)</t>
  </si>
  <si>
    <t>P.030.14.100</t>
  </si>
  <si>
    <t>P.030.14.100.230709 Dicarboxylic acids and derivatives (n=5, std=0.35)</t>
  </si>
  <si>
    <t>Cycloalkanes (n=2, std=0.12)</t>
  </si>
  <si>
    <t>P.030.13.500</t>
  </si>
  <si>
    <t>P.030.13.500.230709 Cycloalkanes (n=2, std=0.12)</t>
  </si>
  <si>
    <t>Cumenes (n=2, std=0.1107)</t>
  </si>
  <si>
    <t>P.030.13.400</t>
  </si>
  <si>
    <t>P.030.13.400.230709 Cumenes (n=2, std=0.1107)</t>
  </si>
  <si>
    <t>Carboxylic acids (n=4, std=0.29)</t>
  </si>
  <si>
    <t>P.030.13.300</t>
  </si>
  <si>
    <t>P.030.13.300.230709 Carboxylic acids (n=4, std=0.29)</t>
  </si>
  <si>
    <t>Carboxylic acid derivatives (n=10, std=0.30)</t>
  </si>
  <si>
    <t>P.030.13.200</t>
  </si>
  <si>
    <t>P.030.13.200.230709 Carboxylic acid derivatives (n=10, std=0.30)</t>
  </si>
  <si>
    <t>Carbonyl compounds (n=6, std=0.32)</t>
  </si>
  <si>
    <t>P.030.13.100</t>
  </si>
  <si>
    <t>P.030.13.100.230709 Carbonyl compounds (n=6, std=0.32)</t>
  </si>
  <si>
    <t>Benzyl halides (n=1, std=-)</t>
  </si>
  <si>
    <t>P.030.12.500</t>
  </si>
  <si>
    <t>P.030.12.500.230709 Benzyl halides (n=1, std=-)</t>
  </si>
  <si>
    <t>Benzyl alcohols (n=1, std=-)</t>
  </si>
  <si>
    <t>P.030.12.400</t>
  </si>
  <si>
    <t>P.030.12.400.230709 Benzyl alcohols (n=1, std=-)</t>
  </si>
  <si>
    <t>Benzoyl derivatives (n=1, std=-)</t>
  </si>
  <si>
    <t>P.030.12.300</t>
  </si>
  <si>
    <t>P.030.12.300.230709 Benzoyl derivatives (n=1, std=-)</t>
  </si>
  <si>
    <t>Benzenesulfonic acids and derivatives (n=3, std=0.50)</t>
  </si>
  <si>
    <t>P.030.12.200</t>
  </si>
  <si>
    <t>P.030.12.200.230709 Benzenesulfonic acids and derivatives (n=3, std=0.50)</t>
  </si>
  <si>
    <t>Benzene and substituted derivatives (n=3, std=0.38)</t>
  </si>
  <si>
    <t>P.030.12.100</t>
  </si>
  <si>
    <t>P.030.12.100.230709 Benzene and substituted derivatives (n=3, std=0.38)</t>
  </si>
  <si>
    <t>Amines (n=7, std=0.16)</t>
  </si>
  <si>
    <t>P.030.11.910</t>
  </si>
  <si>
    <t>P.030.11.910.230709 Amines (n=7, std=0.16)</t>
  </si>
  <si>
    <t>Alpha-halocarboxylic acids and derivatives (n=2, std=0.11)</t>
  </si>
  <si>
    <t>P.030.11.900</t>
  </si>
  <si>
    <t>P.030.11.900.230709 Alpha-halocarboxylic acids and derivatives (n=2, std=0.11)</t>
  </si>
  <si>
    <t>Alkanes (n=5, std=0.2)</t>
  </si>
  <si>
    <t>P.030.11.800</t>
  </si>
  <si>
    <t>P.030.11.800.230709 Alkanes (n=5, std=0.2)</t>
  </si>
  <si>
    <t>Alkaline earth metal oxides (n=2, std=0.23)</t>
  </si>
  <si>
    <t>P.030.11.700</t>
  </si>
  <si>
    <t>P.030.11.700.230709 Alkaline earth metal oxides (n=2, std=0.23)</t>
  </si>
  <si>
    <t>Alkali metal silicates (n=2, std=0.22)</t>
  </si>
  <si>
    <t>P.030.11.600</t>
  </si>
  <si>
    <t>P.030.11.600.230709 Alkali metal silicates (n=2, std=0.22)</t>
  </si>
  <si>
    <t>Alkali metal hypochlorites (n=2, std=0.015)</t>
  </si>
  <si>
    <t>P.030.11.500</t>
  </si>
  <si>
    <t>P.030.11.500.230709 Alkali metal hypochlorites (n=2, std=0.015)</t>
  </si>
  <si>
    <t>Alkali metal hydroxides (n=4, std=0.07)</t>
  </si>
  <si>
    <t>P.030.11.400</t>
  </si>
  <si>
    <t>P.030.11.400.230709 Alkali metal hydroxides (n=4, std=0.07)</t>
  </si>
  <si>
    <t>Alkali metal chlorides (n=3, std=0.006)</t>
  </si>
  <si>
    <t>P.030.11.300</t>
  </si>
  <si>
    <t>P.030.11.300.230709 Alkali metal chlorides (n=3, std=0.006)</t>
  </si>
  <si>
    <t>Alcohols and polyols (n=14, std=0.21)</t>
  </si>
  <si>
    <t>P.030.11.200</t>
  </si>
  <si>
    <t>P.030.11.200.230709 Alcohols and polyols (n=14, std=0.21)</t>
  </si>
  <si>
    <t>Acetylides (n=1, std=-)</t>
  </si>
  <si>
    <t>P.030.11.100</t>
  </si>
  <si>
    <t>P.030.11.100.230709 Acetylides (n=1, std=-)</t>
  </si>
  <si>
    <t>1-hydroxy-4-unsubstituted benzenoids (n=1, std=-)</t>
  </si>
  <si>
    <t>P.030.00.200</t>
  </si>
  <si>
    <t>P.030.00.200.230709 1-hydroxy-4-unsubstituted benzenoids (n=1, std=-)</t>
  </si>
  <si>
    <t>1,4-dioxanes (n=1, std= -)</t>
  </si>
  <si>
    <t>P.030.00.100</t>
  </si>
  <si>
    <t>P.030.00.100.230709 1,4-dioxanes (n=1, std= -)</t>
  </si>
  <si>
    <t>Material, proxi data, chemicals, Classyfire</t>
  </si>
  <si>
    <t>P.030.00</t>
  </si>
  <si>
    <t>P.030</t>
  </si>
  <si>
    <t>reference, Dutch: Rijksinstituut voor Volksgezondheid en Milieu (RIVM, Bilthoven, The Netherlands) https://www.rivm.nl/voedsel-en-voeding/duurzaam-voedsel/database-milieubelasting-voedingsmiddelen</t>
  </si>
  <si>
    <t>Roasting chicken (3 MJe per kg product)</t>
  </si>
  <si>
    <t>Material, Food, 50 Processing in kitchen</t>
  </si>
  <si>
    <t>food</t>
  </si>
  <si>
    <t>N.010.10.103.240319 Roasting chicken (3 MJe per kg product)</t>
  </si>
  <si>
    <t>Boiling (1.1 MJe per kg product)</t>
  </si>
  <si>
    <t>N.010.10.102.240319 Boiling (1.1 MJe per kg product)</t>
  </si>
  <si>
    <t>Baking (1.5 MJe per kg product)</t>
  </si>
  <si>
    <t>N.010.10.101.240319 Baking (1.5 MJe per kg product)</t>
  </si>
  <si>
    <t>Material, Food, Processing in kitchen</t>
  </si>
  <si>
    <t>N.010.10</t>
  </si>
  <si>
    <t>Saveloy</t>
  </si>
  <si>
    <t>Material, Food, Meats</t>
  </si>
  <si>
    <t>M.020.25.112</t>
  </si>
  <si>
    <t>M.020.25.112.240319 Saveloy</t>
  </si>
  <si>
    <t>Beef sausage</t>
  </si>
  <si>
    <t>M.020.25.111</t>
  </si>
  <si>
    <t>M.020.25.111.240319 Beef sausage</t>
  </si>
  <si>
    <t>Sandwich sausage</t>
  </si>
  <si>
    <t>M.020.25.110</t>
  </si>
  <si>
    <t>M.020.25.110.240319 Sandwich sausage</t>
  </si>
  <si>
    <t>Cooked sausage</t>
  </si>
  <si>
    <t>M.020.25.109</t>
  </si>
  <si>
    <t>M.020.25.109.240319 Cooked sausage</t>
  </si>
  <si>
    <t>Roast minced meat</t>
  </si>
  <si>
    <t>M.020.25.108</t>
  </si>
  <si>
    <t>M.020.25.108.240319 Roast minced meat</t>
  </si>
  <si>
    <t>Spread liver sausage</t>
  </si>
  <si>
    <t>M.020.25.107</t>
  </si>
  <si>
    <t>M.020.25.107.240319 Spread liver sausage</t>
  </si>
  <si>
    <t>Shoulder ham</t>
  </si>
  <si>
    <t>M.020.25.106</t>
  </si>
  <si>
    <t>M.020.25.106.240319 Shoulder ham</t>
  </si>
  <si>
    <t>Gammon</t>
  </si>
  <si>
    <t>M.020.25.105</t>
  </si>
  <si>
    <t>M.020.25.105.240319 Gammon</t>
  </si>
  <si>
    <t>Filet Americain</t>
  </si>
  <si>
    <t>M.020.25.104</t>
  </si>
  <si>
    <t>M.020.25.104.240319 Filet Americain</t>
  </si>
  <si>
    <t>Chicken breast</t>
  </si>
  <si>
    <t>M.020.25.103</t>
  </si>
  <si>
    <t>M.020.25.103.240319 Chicken breast</t>
  </si>
  <si>
    <t>Beef smoked meat</t>
  </si>
  <si>
    <t>M.020.25.102</t>
  </si>
  <si>
    <t>M.020.25.102.240319 Beef smoked meat</t>
  </si>
  <si>
    <t>Breakfast bacon</t>
  </si>
  <si>
    <t>M.020.25.101</t>
  </si>
  <si>
    <t>M.020.25.101.240319 Breakfast bacon</t>
  </si>
  <si>
    <t>M.020.25</t>
  </si>
  <si>
    <t>Vegetarian schnitzel</t>
  </si>
  <si>
    <t>Material, Food, Meat substitutes and dairy substitutes</t>
  </si>
  <si>
    <t>M.020.24.107</t>
  </si>
  <si>
    <t>M.020.24.107.240319 Vegetarian schnitzel</t>
  </si>
  <si>
    <t>Vegetarian hamburger</t>
  </si>
  <si>
    <t>M.020.24.106</t>
  </si>
  <si>
    <t>M.020.24.106.240319 Vegetarian hamburger</t>
  </si>
  <si>
    <t>Vegetarian disc</t>
  </si>
  <si>
    <t>M.020.24.105</t>
  </si>
  <si>
    <t>M.020.24.105.240319 Vegetarian disc</t>
  </si>
  <si>
    <t>Tahoe</t>
  </si>
  <si>
    <t>M.020.24.104</t>
  </si>
  <si>
    <t>M.020.24.104.240319 Tahoe</t>
  </si>
  <si>
    <t>Soy drink, natural</t>
  </si>
  <si>
    <t>M.020.24.103</t>
  </si>
  <si>
    <t>M.020.24.103.240319 Soy drink, natural</t>
  </si>
  <si>
    <t>Vegetarian luncheon meat</t>
  </si>
  <si>
    <t>M.020.24.102</t>
  </si>
  <si>
    <t>M.020.24.102.240319 Vegetarian luncheon meat</t>
  </si>
  <si>
    <t>Vegetarian minced meat, based on mycoprotein</t>
  </si>
  <si>
    <t>M.020.24.101</t>
  </si>
  <si>
    <t>M.020.24.101.240319 Vegetarian minced meat, based on mycoprotein</t>
  </si>
  <si>
    <t>M.020.24</t>
  </si>
  <si>
    <t>Veal</t>
  </si>
  <si>
    <t>Material, Food, Meat and poultry</t>
  </si>
  <si>
    <t>M.020.23.117</t>
  </si>
  <si>
    <t>M.020.23.117.240319 Veal</t>
  </si>
  <si>
    <t>Beef smoked sausage</t>
  </si>
  <si>
    <t>M.020.23.116</t>
  </si>
  <si>
    <t>M.020.23.116.240319 Beef smoked sausage</t>
  </si>
  <si>
    <t>Pork bratwurst</t>
  </si>
  <si>
    <t>M.020.23.115</t>
  </si>
  <si>
    <t>M.020.23.115.240319 Pork bratwurst</t>
  </si>
  <si>
    <t>Knaksausage (glass)</t>
  </si>
  <si>
    <t>M.020.23.114</t>
  </si>
  <si>
    <t>M.020.23.114.240319 Knaksausage (glass)</t>
  </si>
  <si>
    <t>Knaksausage (can)</t>
  </si>
  <si>
    <t>M.020.23.113</t>
  </si>
  <si>
    <t>M.020.23.113.240319 Knaksausage (can)</t>
  </si>
  <si>
    <t>Pork shoulder chop</t>
  </si>
  <si>
    <t>M.020.23.112</t>
  </si>
  <si>
    <t>M.020.23.112.240319 Pork shoulder chop</t>
  </si>
  <si>
    <t>Pork, fat</t>
  </si>
  <si>
    <t>M.020.23.111</t>
  </si>
  <si>
    <t>M.020.23.111.240319 Pork, fat</t>
  </si>
  <si>
    <t>Pork, lean</t>
  </si>
  <si>
    <t>M.020.23.110</t>
  </si>
  <si>
    <t>M.020.23.110.240319 Pork, lean</t>
  </si>
  <si>
    <t>Minced meat, half-and-half</t>
  </si>
  <si>
    <t>M.020.23.109</t>
  </si>
  <si>
    <t>M.020.23.109.240319 Minced meat, half-and-half</t>
  </si>
  <si>
    <t>Minced meat, beef</t>
  </si>
  <si>
    <t>M.020.23.108</t>
  </si>
  <si>
    <t>M.020.23.108.240319 Minced meat, beef</t>
  </si>
  <si>
    <t>Hamburger</t>
  </si>
  <si>
    <t>M.020.23.106</t>
  </si>
  <si>
    <t>M.020.23.106.240319 Hamburger</t>
  </si>
  <si>
    <t>Chicken, with skin</t>
  </si>
  <si>
    <t>M.020.23.105</t>
  </si>
  <si>
    <t>M.020.23.105.240319 Chicken, with skin</t>
  </si>
  <si>
    <t>M.020.23.104</t>
  </si>
  <si>
    <t>M.020.23.104.240319 Chicken breast</t>
  </si>
  <si>
    <t>Beef steak</t>
  </si>
  <si>
    <t>M.020.23.103</t>
  </si>
  <si>
    <t>M.020.23.103.240319 Beef steak</t>
  </si>
  <si>
    <t>Beef roast</t>
  </si>
  <si>
    <t>M.020.23.102</t>
  </si>
  <si>
    <t>M.020.23.102.240319 Beef roast</t>
  </si>
  <si>
    <t>Beef fritters</t>
  </si>
  <si>
    <t>M.020.23.101</t>
  </si>
  <si>
    <t>M.020.23.101.240319 Beef fritters</t>
  </si>
  <si>
    <t>M.020.23</t>
  </si>
  <si>
    <t>Gourmet</t>
  </si>
  <si>
    <t>Material, Food,  Fish</t>
  </si>
  <si>
    <t>M.020.22.123</t>
  </si>
  <si>
    <t>M.020.22.123.240319 Gourmet</t>
  </si>
  <si>
    <t>Canned tuna</t>
  </si>
  <si>
    <t>M.020.22.122</t>
  </si>
  <si>
    <t>M.020.22.122.240319 Canned tuna</t>
  </si>
  <si>
    <t>Trout</t>
  </si>
  <si>
    <t>M.020.22.121</t>
  </si>
  <si>
    <t>M.020.22.121.240319 Trout</t>
  </si>
  <si>
    <t>Tilapia</t>
  </si>
  <si>
    <t>M.020.22.120</t>
  </si>
  <si>
    <t>M.020.22.120.240319 Tilapia</t>
  </si>
  <si>
    <t>Dutch shrimps</t>
  </si>
  <si>
    <t>M.020.22.119</t>
  </si>
  <si>
    <t>M.020.22.119.240319 Dutch shrimps</t>
  </si>
  <si>
    <t>Smoked salmon, wild catch</t>
  </si>
  <si>
    <t>M.020.22.118</t>
  </si>
  <si>
    <t>M.020.22.118.240319 Smoked salmon, wild catch</t>
  </si>
  <si>
    <t>Smoked salmon, farmed fish</t>
  </si>
  <si>
    <t>M.020.22.117</t>
  </si>
  <si>
    <t>M.020.22.117.240319 Smoked salmon, farmed fish</t>
  </si>
  <si>
    <t>Salmon fillet, wild catch</t>
  </si>
  <si>
    <t>M.020.22.116</t>
  </si>
  <si>
    <t>M.020.22.116.240319 Salmon fillet, wild catch</t>
  </si>
  <si>
    <t>Salmon fillet, farmed fish</t>
  </si>
  <si>
    <t>M.020.22.115</t>
  </si>
  <si>
    <t>M.020.22.115.240319 Salmon fillet, farmed fish</t>
  </si>
  <si>
    <t>Canned salmon, wild catch</t>
  </si>
  <si>
    <t>M.020.22.114</t>
  </si>
  <si>
    <t>M.020.22.114.240319 Canned salmon, wild catch</t>
  </si>
  <si>
    <t>Canned salmon, farmed fish</t>
  </si>
  <si>
    <t>M.020.22.113</t>
  </si>
  <si>
    <t>M.020.22.113.240319 Canned salmon, farmed fish</t>
  </si>
  <si>
    <t>Pollock</t>
  </si>
  <si>
    <t>M.020.22.112</t>
  </si>
  <si>
    <t>M.020.22.112.240319 Pollock</t>
  </si>
  <si>
    <t>Plaice</t>
  </si>
  <si>
    <t>M.020.22.111</t>
  </si>
  <si>
    <t>M.020.22.111.240319 Plaice</t>
  </si>
  <si>
    <t>Pangasius</t>
  </si>
  <si>
    <t>M.020.22.110</t>
  </si>
  <si>
    <t>M.020.22.110.240319 Pangasius</t>
  </si>
  <si>
    <t>Mackerel fillet, smoked</t>
  </si>
  <si>
    <t>M.020.22.109</t>
  </si>
  <si>
    <t>M.020.22.109.240319 Mackerel fillet, smoked</t>
  </si>
  <si>
    <t>Lemon sole</t>
  </si>
  <si>
    <t>M.020.22.108</t>
  </si>
  <si>
    <t>M.020.22.108.240319 Lemon sole</t>
  </si>
  <si>
    <t>Herring, salted</t>
  </si>
  <si>
    <t>M.020.22.107</t>
  </si>
  <si>
    <t>M.020.22.107.240319 Herring, salted</t>
  </si>
  <si>
    <t>Herring, in (sweet) and sour</t>
  </si>
  <si>
    <t>M.020.22.106</t>
  </si>
  <si>
    <t>M.020.22.106.240319 Herring, in (sweet) and sour</t>
  </si>
  <si>
    <t>Herring in tomato sauce</t>
  </si>
  <si>
    <t>M.020.22.105</t>
  </si>
  <si>
    <t>M.020.22.105.240319 Herring in tomato sauce</t>
  </si>
  <si>
    <t>Fish sticks</t>
  </si>
  <si>
    <t>M.020.22.104</t>
  </si>
  <si>
    <t>M.020.22.104.240319 Fish sticks</t>
  </si>
  <si>
    <t>Cod fillet</t>
  </si>
  <si>
    <t>M.020.22.103</t>
  </si>
  <si>
    <t>M.020.22.103.240319 Cod fillet</t>
  </si>
  <si>
    <t>Fried fish</t>
  </si>
  <si>
    <t>M.020.22.102</t>
  </si>
  <si>
    <t>M.020.22.102.240319 Fried fish</t>
  </si>
  <si>
    <t>Catfish</t>
  </si>
  <si>
    <t>M.020.22.101</t>
  </si>
  <si>
    <t>M.020.22.101.240319 Catfish</t>
  </si>
  <si>
    <t>M.020.22</t>
  </si>
  <si>
    <t>Oil, sunflower</t>
  </si>
  <si>
    <t>Material, Food, Fats and oils</t>
  </si>
  <si>
    <t>M.020.21.107</t>
  </si>
  <si>
    <t>M.020.21.107.240319 Oil, sunflower</t>
  </si>
  <si>
    <t>Oil, olive</t>
  </si>
  <si>
    <t>M.020.21.106</t>
  </si>
  <si>
    <t>M.020.21.106.240319 Oil, olive</t>
  </si>
  <si>
    <t>Margarine</t>
  </si>
  <si>
    <t>M.020.21.105</t>
  </si>
  <si>
    <t>M.020.21.105.240319 Margarine</t>
  </si>
  <si>
    <t>Halvarine</t>
  </si>
  <si>
    <t>M.020.21.104</t>
  </si>
  <si>
    <t>M.020.21.104.240319 Halvarine</t>
  </si>
  <si>
    <t>Frying fat</t>
  </si>
  <si>
    <t>M.020.21.103</t>
  </si>
  <si>
    <t>M.020.21.103.240319 Frying fat</t>
  </si>
  <si>
    <t>Butter, unsalted</t>
  </si>
  <si>
    <t>M.020.21.102</t>
  </si>
  <si>
    <t>M.020.21.102.240319 Butter, unsalted</t>
  </si>
  <si>
    <t>Butter, salted</t>
  </si>
  <si>
    <t>M.020.21.101</t>
  </si>
  <si>
    <t>M.020.21.101.240319 Butter, salted</t>
  </si>
  <si>
    <t>M.020.21</t>
  </si>
  <si>
    <t>Apple syrup</t>
  </si>
  <si>
    <t>Material, Food, Sugar, candy, sweet toppings and sweet sauces</t>
  </si>
  <si>
    <t>M.020.20.111</t>
  </si>
  <si>
    <t>M.020.20.111.240319 Apple syrup</t>
  </si>
  <si>
    <t>Granulated sugar</t>
  </si>
  <si>
    <t>M.020.20.110</t>
  </si>
  <si>
    <t>M.020.20.110.240319 Granulated sugar</t>
  </si>
  <si>
    <t>Jam (glass)</t>
  </si>
  <si>
    <t>M.020.20.109</t>
  </si>
  <si>
    <t>M.020.20.109.240319 Jam (glass)</t>
  </si>
  <si>
    <t>Water ice</t>
  </si>
  <si>
    <t>M.020.20.108</t>
  </si>
  <si>
    <t>M.020.20.108.240319 Water ice</t>
  </si>
  <si>
    <t>Honey (bottle)</t>
  </si>
  <si>
    <t>M.020.20.107</t>
  </si>
  <si>
    <t>M.020.20.107.240319 Honey (bottle)</t>
  </si>
  <si>
    <t>Honey (glass)</t>
  </si>
  <si>
    <t>M.020.20.106</t>
  </si>
  <si>
    <t>M.020.20.106.240319 Honey (glass)</t>
  </si>
  <si>
    <t>Chocolate spread, hazelnut</t>
  </si>
  <si>
    <t>M.020.20.105</t>
  </si>
  <si>
    <t>M.020.20.105.240319 Chocolate spread, hazelnut</t>
  </si>
  <si>
    <t>Chocolate spread, duo</t>
  </si>
  <si>
    <t>M.020.20.104</t>
  </si>
  <si>
    <t>M.020.20.104.240319 Chocolate spread, duo</t>
  </si>
  <si>
    <t>Chocolate, milk</t>
  </si>
  <si>
    <t>M.020.20.103</t>
  </si>
  <si>
    <t>M.020.20.103.240319 Chocolate, milk</t>
  </si>
  <si>
    <t>Sprinkles, pure</t>
  </si>
  <si>
    <t>M.020.20.102</t>
  </si>
  <si>
    <t>M.020.20.102.240319 Sprinkles, pure</t>
  </si>
  <si>
    <t>Sprinkles, milk</t>
  </si>
  <si>
    <t>M.020.20.101</t>
  </si>
  <si>
    <t>M.020.20.101.240319 Sprinkles, milk</t>
  </si>
  <si>
    <t>M.020.20</t>
  </si>
  <si>
    <t>Infant formula, milk powder</t>
  </si>
  <si>
    <t>Material, Food, Baby food</t>
  </si>
  <si>
    <t>M.020.19.101</t>
  </si>
  <si>
    <t>M.020.19.101.240319 Infant formula, milk powder</t>
  </si>
  <si>
    <t>M.020.19</t>
  </si>
  <si>
    <t>Chickpeas</t>
  </si>
  <si>
    <t>Material, Food, Legumes</t>
  </si>
  <si>
    <t>M.020.18.103</t>
  </si>
  <si>
    <t>M.020.18.103.240319 Chickpeas</t>
  </si>
  <si>
    <t>Kidney beans (glass)</t>
  </si>
  <si>
    <t>M.020.18.102</t>
  </si>
  <si>
    <t>M.020.18.102.240319 Kidney beans (glass)</t>
  </si>
  <si>
    <t>Kidney beans (can)</t>
  </si>
  <si>
    <t>M.020.18.101</t>
  </si>
  <si>
    <t>M.020.18.101.240319 Kidney beans (can)</t>
  </si>
  <si>
    <t>M.020.18</t>
  </si>
  <si>
    <t>Walnuts, unsalted</t>
  </si>
  <si>
    <t>Material, Food, Nuts and seeds</t>
  </si>
  <si>
    <t>M.020.17.108</t>
  </si>
  <si>
    <t>M.020.17.108.240319 Walnuts, unsalted</t>
  </si>
  <si>
    <t>Pistachios, unsalted</t>
  </si>
  <si>
    <t>M.020.17.107</t>
  </si>
  <si>
    <t>M.020.17.107.240319 Pistachios, unsalted</t>
  </si>
  <si>
    <t>Pistachios, salted</t>
  </si>
  <si>
    <t>M.020.17.106</t>
  </si>
  <si>
    <t>M.020.17.106.240319 Pistachios, salted</t>
  </si>
  <si>
    <t>Peanuts, unsalted</t>
  </si>
  <si>
    <t>M.020.17.105</t>
  </si>
  <si>
    <t>M.020.17.105.240319 Peanuts, unsalted</t>
  </si>
  <si>
    <t>Flax seed</t>
  </si>
  <si>
    <t>M.020.17.104</t>
  </si>
  <si>
    <t>M.020.17.104.240319 Flax seed</t>
  </si>
  <si>
    <t>Hazelnuts, unsalted</t>
  </si>
  <si>
    <t>M.020.17.103</t>
  </si>
  <si>
    <t>M.020.17.103.240319 Hazelnuts, unsalted</t>
  </si>
  <si>
    <t>Cashew nuts, unsalted</t>
  </si>
  <si>
    <t>M.020.17.102</t>
  </si>
  <si>
    <t>M.020.17.102.240319 Cashew nuts, unsalted</t>
  </si>
  <si>
    <t>Almonds, without membrane</t>
  </si>
  <si>
    <t>M.020.17.101</t>
  </si>
  <si>
    <t>M.020.17.101.240319 Almonds, without membrane</t>
  </si>
  <si>
    <t>M.020.17</t>
  </si>
  <si>
    <t>Tea</t>
  </si>
  <si>
    <t>Material, Food, Non-alcoholic drinks</t>
  </si>
  <si>
    <t>M.020.16.115</t>
  </si>
  <si>
    <t>M.020.16.115.240319 Tea</t>
  </si>
  <si>
    <t>Soda, sugar and caffeine</t>
  </si>
  <si>
    <t>M.020.16.114</t>
  </si>
  <si>
    <t>M.020.16.114.240319 Soda, sugar and caffeine</t>
  </si>
  <si>
    <t>Soft drink, light</t>
  </si>
  <si>
    <t>M.020.16.113</t>
  </si>
  <si>
    <t>M.020.16.113.240319 Soft drink, light</t>
  </si>
  <si>
    <t>Coke</t>
  </si>
  <si>
    <t>M.020.16.112</t>
  </si>
  <si>
    <t>M.020.16.112.240319 Coke</t>
  </si>
  <si>
    <t>Mineral water, average</t>
  </si>
  <si>
    <t>M.020.16.111</t>
  </si>
  <si>
    <t>M.020.16.111.240319 Mineral water, average</t>
  </si>
  <si>
    <t>Syrup, sweetened</t>
  </si>
  <si>
    <t>M.020.16.110</t>
  </si>
  <si>
    <t>M.020.16.110.240319 Syrup, sweetened</t>
  </si>
  <si>
    <t>Syrup</t>
  </si>
  <si>
    <t>M.020.16.109</t>
  </si>
  <si>
    <t>M.020.16.109.240319 Syrup</t>
  </si>
  <si>
    <t>Syrup, light</t>
  </si>
  <si>
    <t>M.020.16.108</t>
  </si>
  <si>
    <t>M.020.16.108.240319 Syrup, light</t>
  </si>
  <si>
    <t>Orange juice, pasteurized</t>
  </si>
  <si>
    <t>M.020.16.107</t>
  </si>
  <si>
    <t>M.020.16.107.240319 Orange juice, pasteurized</t>
  </si>
  <si>
    <t>Apple juice</t>
  </si>
  <si>
    <t>M.020.16.106</t>
  </si>
  <si>
    <t>M.020.16.106.240319 Apple juice</t>
  </si>
  <si>
    <t>Fruit drink, 8% fruit concentrate</t>
  </si>
  <si>
    <t>M.020.16.105</t>
  </si>
  <si>
    <t>M.020.16.105.240319 Fruit drink, 8% fruit concentrate</t>
  </si>
  <si>
    <t>Fruit drink, 12% fruit concentrate</t>
  </si>
  <si>
    <t>M.020.16.104</t>
  </si>
  <si>
    <t>M.020.16.104.240319 Fruit drink, 12% fruit concentrate</t>
  </si>
  <si>
    <t>Icetea</t>
  </si>
  <si>
    <t>M.020.16.103</t>
  </si>
  <si>
    <t>M.020.16.103.240319 Icetea</t>
  </si>
  <si>
    <t>Cola Light</t>
  </si>
  <si>
    <t>M.020.16.102</t>
  </si>
  <si>
    <t>M.020.16.102.240319 Cola Light</t>
  </si>
  <si>
    <t>Coffee</t>
  </si>
  <si>
    <t>M.020.16.101</t>
  </si>
  <si>
    <t>M.020.16.101.240319 Coffee</t>
  </si>
  <si>
    <t>M.020.16</t>
  </si>
  <si>
    <t>Yogurt, low fat</t>
  </si>
  <si>
    <t>Material, Food, Milk and milk products</t>
  </si>
  <si>
    <t>M.020.15.116</t>
  </si>
  <si>
    <t>M.020.15.116.240319 Yogurt, low fat</t>
  </si>
  <si>
    <t>Yogurt, low-fat with fruits</t>
  </si>
  <si>
    <t>M.020.15.115</t>
  </si>
  <si>
    <t>M.020.15.115.240319 Yogurt, low-fat with fruits</t>
  </si>
  <si>
    <t>Yogurt, semi-skimmed</t>
  </si>
  <si>
    <t>M.020.15.114</t>
  </si>
  <si>
    <t>M.020.15.114.240319 Yogurt, semi-skimmed</t>
  </si>
  <si>
    <t>Yogurt, whole</t>
  </si>
  <si>
    <t>M.020.15.113</t>
  </si>
  <si>
    <t>M.020.15.113.240319 Yogurt, whole</t>
  </si>
  <si>
    <t>Yogurt drink, sweetener</t>
  </si>
  <si>
    <t>M.020.15.112</t>
  </si>
  <si>
    <t>M.020.15.112.240319 Yogurt drink, sweetener</t>
  </si>
  <si>
    <t>Milk, whole</t>
  </si>
  <si>
    <t>M.020.15.111</t>
  </si>
  <si>
    <t>M.020.15.111.240319 Milk, whole</t>
  </si>
  <si>
    <t>Milk, skimmed</t>
  </si>
  <si>
    <t>M.020.15.110</t>
  </si>
  <si>
    <t>M.020.15.110.240319 Milk, skimmed</t>
  </si>
  <si>
    <t>Milk, semi-skimmed</t>
  </si>
  <si>
    <t>M.020.15.109</t>
  </si>
  <si>
    <t>M.020.15.109.240319 Milk, semi-skimmed</t>
  </si>
  <si>
    <t>Chocolate milk, semi-skimmed</t>
  </si>
  <si>
    <t>M.020.15.108</t>
  </si>
  <si>
    <t>M.020.15.108.240319 Chocolate milk, semi-skimmed</t>
  </si>
  <si>
    <t>Chocolate milk, whole</t>
  </si>
  <si>
    <t>M.020.15.107</t>
  </si>
  <si>
    <t>M.020.15.107.240319 Chocolate milk, whole</t>
  </si>
  <si>
    <t>Cream/vanilla ice cream</t>
  </si>
  <si>
    <t>M.020.15.106</t>
  </si>
  <si>
    <t>M.020.15.106.240319 Cream/vanilla ice cream</t>
  </si>
  <si>
    <t>Cottage cheese, whole</t>
  </si>
  <si>
    <t>M.020.15.105</t>
  </si>
  <si>
    <t>M.020.15.105.240319 Cottage cheese, whole</t>
  </si>
  <si>
    <t>Custard, vanilla</t>
  </si>
  <si>
    <t>M.020.15.104</t>
  </si>
  <si>
    <t>M.020.15.104.240319 Custard, vanilla</t>
  </si>
  <si>
    <t>Custard, full variety of flavors</t>
  </si>
  <si>
    <t>M.020.15.103</t>
  </si>
  <si>
    <t>M.020.15.103.240319 Custard, full variety of flavors</t>
  </si>
  <si>
    <t>Cream</t>
  </si>
  <si>
    <t>M.020.15.102</t>
  </si>
  <si>
    <t>M.020.15.102.240319 Cream</t>
  </si>
  <si>
    <t>Milk, churn</t>
  </si>
  <si>
    <t>M.020.15.101</t>
  </si>
  <si>
    <t>M.020.15.101.240319 Milk, churn</t>
  </si>
  <si>
    <t>M.020.15</t>
  </si>
  <si>
    <t>Stock cube, vegetable</t>
  </si>
  <si>
    <t>Material, Food, Herbs and spices</t>
  </si>
  <si>
    <t>M.020.14.101</t>
  </si>
  <si>
    <t>M.020.14.101.240319 Stock cube, vegetable</t>
  </si>
  <si>
    <t>M.020.14</t>
  </si>
  <si>
    <t>Cheese spread, 48+</t>
  </si>
  <si>
    <t>Material, Food, Cheese</t>
  </si>
  <si>
    <t>M.020.13.107</t>
  </si>
  <si>
    <t>M.020.13.107.240319 Cheese spread, 48+</t>
  </si>
  <si>
    <t>Aged cheese, 48+</t>
  </si>
  <si>
    <t>M.020.13.106</t>
  </si>
  <si>
    <t>M.020.13.106.240319 Aged cheese, 48+</t>
  </si>
  <si>
    <t>Mozzarella</t>
  </si>
  <si>
    <t>M.020.13.105</t>
  </si>
  <si>
    <t>M.020.13.105.240319 Mozzarella</t>
  </si>
  <si>
    <t>Cheese Gouda,48+</t>
  </si>
  <si>
    <t>M.020.13.104</t>
  </si>
  <si>
    <t>M.020.13.104.240319 Cheese Gouda,48+</t>
  </si>
  <si>
    <t>Goat cheese, fresh</t>
  </si>
  <si>
    <t>M.020.13.103</t>
  </si>
  <si>
    <t>M.020.13.103.240319 Goat cheese, fresh</t>
  </si>
  <si>
    <t>Cheese Edam, 40+</t>
  </si>
  <si>
    <t>M.020.13.102</t>
  </si>
  <si>
    <t>M.020.13.102.240319 Cheese Edam, 40+</t>
  </si>
  <si>
    <t>Cheese, 20+</t>
  </si>
  <si>
    <t>M.020.13.101</t>
  </si>
  <si>
    <t>M.020.13.101.240319 Cheese, 20+</t>
  </si>
  <si>
    <t>M.020.13</t>
  </si>
  <si>
    <t>Frikandel</t>
  </si>
  <si>
    <t>Material, Food, Savory snacks and pretzels</t>
  </si>
  <si>
    <t>M.020.12.105</t>
  </si>
  <si>
    <t>M.020.12.105.240319 Frikandel</t>
  </si>
  <si>
    <t>Sausage roll</t>
  </si>
  <si>
    <t>M.020.12.104</t>
  </si>
  <si>
    <t>M.020.12.104.240319 Sausage roll</t>
  </si>
  <si>
    <t>Popcorn</t>
  </si>
  <si>
    <t>M.020.12.103</t>
  </si>
  <si>
    <t>M.020.12.103.240319 Popcorn</t>
  </si>
  <si>
    <t>Croquette, beef</t>
  </si>
  <si>
    <t>M.020.12.102</t>
  </si>
  <si>
    <t>M.020.12.102.240319 Croquette, beef</t>
  </si>
  <si>
    <t>Chips, potato</t>
  </si>
  <si>
    <t>M.020.12.101</t>
  </si>
  <si>
    <t>M.020.12.101.240319 Chips, potato</t>
  </si>
  <si>
    <t>M.020.12</t>
  </si>
  <si>
    <t>Tomato sauce (glass)</t>
  </si>
  <si>
    <t>Material, Food, Savory sauces</t>
  </si>
  <si>
    <t>M.020.11.105</t>
  </si>
  <si>
    <t>M.020.11.105.240319 Tomato sauce (glass)</t>
  </si>
  <si>
    <t>Oriental sauce (glass)</t>
  </si>
  <si>
    <t>M.020.11.104</t>
  </si>
  <si>
    <t>M.020.11.104.240319 Oriental sauce (glass)</t>
  </si>
  <si>
    <t>Mayonnaise</t>
  </si>
  <si>
    <t>M.020.11.103</t>
  </si>
  <si>
    <t>M.020.11.103.240319 Mayonnaise</t>
  </si>
  <si>
    <t>French fries sauce</t>
  </si>
  <si>
    <t>M.020.11.102</t>
  </si>
  <si>
    <t>M.020.11.102.240319 French fries sauce</t>
  </si>
  <si>
    <t>Gravy from gravy powder, 25% fat</t>
  </si>
  <si>
    <t>M.020.11.101</t>
  </si>
  <si>
    <t>M.020.11.101.240319 Gravy from gravy powder, 25% fat</t>
  </si>
  <si>
    <t>M.020.11</t>
  </si>
  <si>
    <t>Peanut butter</t>
  </si>
  <si>
    <t>Material, Food, Savory sandwich filling</t>
  </si>
  <si>
    <t>M.020.10.103</t>
  </si>
  <si>
    <t>M.020.10.103.240319 Peanut butter</t>
  </si>
  <si>
    <t>Hummus natural</t>
  </si>
  <si>
    <t>M.020.10.102</t>
  </si>
  <si>
    <t>M.020.10.102.240319 Hummus natural</t>
  </si>
  <si>
    <t>Fish salade</t>
  </si>
  <si>
    <t>M.020.10.101</t>
  </si>
  <si>
    <t>M.020.10.101.240319 Fish salade</t>
  </si>
  <si>
    <t>M.020.10</t>
  </si>
  <si>
    <t>Tomato</t>
  </si>
  <si>
    <t>Material, Food, Vegetable</t>
  </si>
  <si>
    <t>M.020.09.124</t>
  </si>
  <si>
    <t>M.020.09.124.240319 Tomato</t>
  </si>
  <si>
    <t>Corn (glass)</t>
  </si>
  <si>
    <t>M.020.09.123</t>
  </si>
  <si>
    <t>M.020.09.123.240319 Corn (glass)</t>
  </si>
  <si>
    <t>Corn (canned)</t>
  </si>
  <si>
    <t>M.020.09.122</t>
  </si>
  <si>
    <t>M.020.09.122.240319 Corn (canned)</t>
  </si>
  <si>
    <t>Bell pepper</t>
  </si>
  <si>
    <t>M.020.09.121</t>
  </si>
  <si>
    <t>M.020.09.121.240319 Bell pepper</t>
  </si>
  <si>
    <t>Spinach, frozen</t>
  </si>
  <si>
    <t>M.020.09.120</t>
  </si>
  <si>
    <t>M.020.09.120.240319 Spinach, frozen</t>
  </si>
  <si>
    <t>Peas, frozen</t>
  </si>
  <si>
    <t>M.020.09.119</t>
  </si>
  <si>
    <t>M.020.09.119.240319 Peas, frozen</t>
  </si>
  <si>
    <t>Peas with carrots (glass)</t>
  </si>
  <si>
    <t>M.020.09.118</t>
  </si>
  <si>
    <t>M.020.09.118.240319 Peas with carrots (glass)</t>
  </si>
  <si>
    <t>Peas with carrots (canned)</t>
  </si>
  <si>
    <t>M.020.09.117</t>
  </si>
  <si>
    <t>M.020.09.117.240319 Peas with carrots (canned)</t>
  </si>
  <si>
    <t>Onion</t>
  </si>
  <si>
    <t>M.020.09.116</t>
  </si>
  <si>
    <t>M.020.09.116.240319 Onion</t>
  </si>
  <si>
    <t>Mushrooms</t>
  </si>
  <si>
    <t>M.020.09.115</t>
  </si>
  <si>
    <t>M.020.09.115.240319 Mushrooms</t>
  </si>
  <si>
    <t>Lettuce, lettuce</t>
  </si>
  <si>
    <t>M.020.09.114</t>
  </si>
  <si>
    <t>M.020.09.114.240319 Lettuce, lettuce</t>
  </si>
  <si>
    <t>Lettuce, medium</t>
  </si>
  <si>
    <t>M.020.09.113</t>
  </si>
  <si>
    <t>M.020.09.113.240319 Lettuce, medium</t>
  </si>
  <si>
    <t>Kale</t>
  </si>
  <si>
    <t>M.020.09.112</t>
  </si>
  <si>
    <t>M.020.09.112.240319 Kale</t>
  </si>
  <si>
    <t>Cucumber with peel</t>
  </si>
  <si>
    <t>M.020.09.111</t>
  </si>
  <si>
    <t>M.020.09.111.240319 Cucumber with peel</t>
  </si>
  <si>
    <t>Zucchini</t>
  </si>
  <si>
    <t>M.020.09.110</t>
  </si>
  <si>
    <t>M.020.09.110.240319 Zucchini</t>
  </si>
  <si>
    <t>Chicory</t>
  </si>
  <si>
    <t>M.020.09.109</t>
  </si>
  <si>
    <t>M.020.09.109.240319 Chicory</t>
  </si>
  <si>
    <t>Cauliflower</t>
  </si>
  <si>
    <t>M.020.09.108</t>
  </si>
  <si>
    <t>M.020.09.108.240319 Cauliflower</t>
  </si>
  <si>
    <t>Carrot</t>
  </si>
  <si>
    <t>M.020.09.107</t>
  </si>
  <si>
    <t>M.020.09.107.240319 Carrot</t>
  </si>
  <si>
    <t>Broccoli</t>
  </si>
  <si>
    <t>M.020.09.106</t>
  </si>
  <si>
    <t>M.020.09.106.240319 Broccoli</t>
  </si>
  <si>
    <t>Green beans (plastic)</t>
  </si>
  <si>
    <t>M.020.09.105</t>
  </si>
  <si>
    <t>M.020.09.105.240319 Green beans (plastic)</t>
  </si>
  <si>
    <t>Green beans (glass)</t>
  </si>
  <si>
    <t>M.020.09.104</t>
  </si>
  <si>
    <t>M.020.09.104.240319 Green beans (glass)</t>
  </si>
  <si>
    <t>Green beans (can)</t>
  </si>
  <si>
    <t>M.020.09.103</t>
  </si>
  <si>
    <t>M.020.09.103.240319 Green beans (can)</t>
  </si>
  <si>
    <t>Frozen green beans (plastic)</t>
  </si>
  <si>
    <t>M.020.09.102</t>
  </si>
  <si>
    <t>M.020.09.102.240319 Frozen green beans (plastic)</t>
  </si>
  <si>
    <t>Bean sprouts</t>
  </si>
  <si>
    <t>M.020.09.101</t>
  </si>
  <si>
    <t>M.020.09.101.240319 Bean sprouts</t>
  </si>
  <si>
    <t>M.020.09</t>
  </si>
  <si>
    <t>Rice, white</t>
  </si>
  <si>
    <t>Material, Food, Grain products and binders</t>
  </si>
  <si>
    <t>M.020.08.107</t>
  </si>
  <si>
    <t>M.020.08.107.240319 Rice, white</t>
  </si>
  <si>
    <t>Rice, pericarp</t>
  </si>
  <si>
    <t>M.020.08.106</t>
  </si>
  <si>
    <t>M.020.08.106.240319 Rice, pericarp</t>
  </si>
  <si>
    <t>Pasta</t>
  </si>
  <si>
    <t>M.020.08.105</t>
  </si>
  <si>
    <t>M.020.08.105.240319 Pasta</t>
  </si>
  <si>
    <t>Oatmeal</t>
  </si>
  <si>
    <t>M.020.08.104</t>
  </si>
  <si>
    <t>M.020.08.104.240319 Oatmeal</t>
  </si>
  <si>
    <t>Muesli, crispy with fruit</t>
  </si>
  <si>
    <t>M.020.08.103</t>
  </si>
  <si>
    <t>M.020.08.103.240319 Muesli, crispy with fruit</t>
  </si>
  <si>
    <t>Wheat flour</t>
  </si>
  <si>
    <t>M.020.08.102</t>
  </si>
  <si>
    <t>M.020.08.102.240319 Wheat flour</t>
  </si>
  <si>
    <t>Bread dough, pizza base/pie</t>
  </si>
  <si>
    <t>M.020.08.101</t>
  </si>
  <si>
    <t>M.020.08.101.240319 Bread dough, pizza base/pie</t>
  </si>
  <si>
    <t>M.020.08</t>
  </si>
  <si>
    <t>Syrup waffle</t>
  </si>
  <si>
    <t>Material, Food, Pastries and cookies</t>
  </si>
  <si>
    <t>M.020.07.110</t>
  </si>
  <si>
    <t>M.020.07.110.240319 Syrup waffle</t>
  </si>
  <si>
    <t>Cake without butter</t>
  </si>
  <si>
    <t>M.020.07.109</t>
  </si>
  <si>
    <t>M.020.07.109.240319 Cake without butter</t>
  </si>
  <si>
    <t>Cake with butter</t>
  </si>
  <si>
    <t>M.020.07.108</t>
  </si>
  <si>
    <t>M.020.07.108.240319 Cake with butter</t>
  </si>
  <si>
    <t>Gingerbread</t>
  </si>
  <si>
    <t>M.020.07.107</t>
  </si>
  <si>
    <t>M.020.07.107.240319 Gingerbread</t>
  </si>
  <si>
    <t>Biscuit</t>
  </si>
  <si>
    <t>M.020.07.106</t>
  </si>
  <si>
    <t>M.020.07.106.240319 Biscuit</t>
  </si>
  <si>
    <t>Biscuit, fruit</t>
  </si>
  <si>
    <t>M.020.07.105</t>
  </si>
  <si>
    <t>M.020.07.105.240319 Biscuit, fruit</t>
  </si>
  <si>
    <t>Biscuit, wheat/whole wheat</t>
  </si>
  <si>
    <t>M.020.07.104</t>
  </si>
  <si>
    <t>M.020.07.104.240319 Biscuit, wheat/whole wheat</t>
  </si>
  <si>
    <t>Apple pie with margarine</t>
  </si>
  <si>
    <t>M.020.07.103</t>
  </si>
  <si>
    <t>M.020.07.103.240319 Apple pie with margarine</t>
  </si>
  <si>
    <t>Apple pie with butter</t>
  </si>
  <si>
    <t>M.020.07.102</t>
  </si>
  <si>
    <t>M.020.07.102.240319 Apple pie with butter</t>
  </si>
  <si>
    <t>Stuffed biscuit</t>
  </si>
  <si>
    <t>M.020.07.101</t>
  </si>
  <si>
    <t>M.020.07.101.240319 Stuffed biscuit</t>
  </si>
  <si>
    <t>M.020.07</t>
  </si>
  <si>
    <t>Strawberries</t>
  </si>
  <si>
    <t>Material, Food, Fruit</t>
  </si>
  <si>
    <t>M.020.06.124</t>
  </si>
  <si>
    <t>M.020.06.124.240319 Strawberries</t>
  </si>
  <si>
    <t>Pineapple</t>
  </si>
  <si>
    <t>M.020.06.123</t>
  </si>
  <si>
    <t>M.020.06.123.240319 Pineapple</t>
  </si>
  <si>
    <t>Peach</t>
  </si>
  <si>
    <t>M.020.06.122</t>
  </si>
  <si>
    <t>M.020.06.122.240319 Peach</t>
  </si>
  <si>
    <t>Orange</t>
  </si>
  <si>
    <t>M.020.06.121</t>
  </si>
  <si>
    <t>M.020.06.121.240319 Orange</t>
  </si>
  <si>
    <t>Olives (glass)</t>
  </si>
  <si>
    <t>M.020.06.120</t>
  </si>
  <si>
    <t>M.020.06.120.240319 Olives (glass)</t>
  </si>
  <si>
    <t>Olives (can)</t>
  </si>
  <si>
    <t>M.020.06.119</t>
  </si>
  <si>
    <t>M.020.06.119.240319 Olives (can)</t>
  </si>
  <si>
    <t>Honeydew melon</t>
  </si>
  <si>
    <t>M.020.06.118</t>
  </si>
  <si>
    <t>M.020.06.118.240319 Honeydew melon</t>
  </si>
  <si>
    <t>Mango</t>
  </si>
  <si>
    <t>M.020.06.117</t>
  </si>
  <si>
    <t>M.020.06.117.240319 Mango</t>
  </si>
  <si>
    <t>Mandarine</t>
  </si>
  <si>
    <t>M.020.06.116</t>
  </si>
  <si>
    <t>M.020.06.116.240319 Mandarine</t>
  </si>
  <si>
    <t>Lemon</t>
  </si>
  <si>
    <t>M.020.06.115</t>
  </si>
  <si>
    <t>M.020.06.115.240319 Lemon</t>
  </si>
  <si>
    <t>Kiwi</t>
  </si>
  <si>
    <t>M.020.06.114</t>
  </si>
  <si>
    <t>M.020.06.114.240319 Kiwi</t>
  </si>
  <si>
    <t>Grapes</t>
  </si>
  <si>
    <t>M.020.06.113</t>
  </si>
  <si>
    <t>M.020.06.113.240319 Grapes</t>
  </si>
  <si>
    <t>Fruit snack Krijpfruit</t>
  </si>
  <si>
    <t>M.020.06.112</t>
  </si>
  <si>
    <t>M.020.06.112.240319 Fruit snack Krijpfruit</t>
  </si>
  <si>
    <t>Figs</t>
  </si>
  <si>
    <t>M.020.06.111</t>
  </si>
  <si>
    <t>M.020.06.111.240319 Figs</t>
  </si>
  <si>
    <t>Figs, dried</t>
  </si>
  <si>
    <t>M.020.06.110</t>
  </si>
  <si>
    <t>M.020.06.110.240319 Figs, dried</t>
  </si>
  <si>
    <t>Dates, dried</t>
  </si>
  <si>
    <t>M.020.06.109</t>
  </si>
  <si>
    <t>M.020.06.109.240319 Dates, dried</t>
  </si>
  <si>
    <t>Coconut milk (pack)</t>
  </si>
  <si>
    <t>M.020.06.108</t>
  </si>
  <si>
    <t>M.020.06.108.240319 Coconut milk (pack)</t>
  </si>
  <si>
    <t>Coconut milk (can)</t>
  </si>
  <si>
    <t>M.020.06.107</t>
  </si>
  <si>
    <t>M.020.06.107.240319 Coconut milk (can)</t>
  </si>
  <si>
    <t>Banana</t>
  </si>
  <si>
    <t>M.020.06.106</t>
  </si>
  <si>
    <t>M.020.06.106.240319 Banana</t>
  </si>
  <si>
    <t>Avocado</t>
  </si>
  <si>
    <t>M.020.06.105</t>
  </si>
  <si>
    <t>M.020.06.105.240319 Avocado</t>
  </si>
  <si>
    <t>Apricots</t>
  </si>
  <si>
    <t>M.020.06.104</t>
  </si>
  <si>
    <t>M.020.06.104.240319 Apricots</t>
  </si>
  <si>
    <t>Apple</t>
  </si>
  <si>
    <t>M.020.06.103</t>
  </si>
  <si>
    <t>M.020.06.103.240319 Apple</t>
  </si>
  <si>
    <t>Applesauce (glass)</t>
  </si>
  <si>
    <t>M.020.06.102</t>
  </si>
  <si>
    <t>M.020.06.102.240319 Applesauce (glass)</t>
  </si>
  <si>
    <t>Applesauce (can)</t>
  </si>
  <si>
    <t>M.020.06.101</t>
  </si>
  <si>
    <t>M.020.06.101.240319 Applesauce (can)</t>
  </si>
  <si>
    <t>M.020.06</t>
  </si>
  <si>
    <t>Chicken egg</t>
  </si>
  <si>
    <t>Material, Food, Eggs</t>
  </si>
  <si>
    <t>M.020.05.101</t>
  </si>
  <si>
    <t>M.020.05.101.240319 Chicken egg</t>
  </si>
  <si>
    <t>M.020.05</t>
  </si>
  <si>
    <t>Seaweed kelp, raw</t>
  </si>
  <si>
    <t>Material, Food, Miscellaneous</t>
  </si>
  <si>
    <t>M.020.04.102</t>
  </si>
  <si>
    <t>M.020.04.102.240319 Seaweed kelp, raw</t>
  </si>
  <si>
    <t>Mealworms</t>
  </si>
  <si>
    <t>M.020.04.101</t>
  </si>
  <si>
    <t>M.020.04.101.240319 Mealworms</t>
  </si>
  <si>
    <t>M.020.04</t>
  </si>
  <si>
    <t>White bread, soft</t>
  </si>
  <si>
    <t>Material, Food, Bread</t>
  </si>
  <si>
    <t>M.020.03.110</t>
  </si>
  <si>
    <t>M.020.03.110.240319 White bread, soft</t>
  </si>
  <si>
    <t>White bread, hard</t>
  </si>
  <si>
    <t>M.020.03.109</t>
  </si>
  <si>
    <t>M.020.03.109.240319 White bread, hard</t>
  </si>
  <si>
    <t>Croissant</t>
  </si>
  <si>
    <t>M.020.03.108</t>
  </si>
  <si>
    <t>M.020.03.108.240319 Croissant</t>
  </si>
  <si>
    <t>Crispbread</t>
  </si>
  <si>
    <t>M.020.03.107</t>
  </si>
  <si>
    <t>M.020.03.107.240319 Crispbread</t>
  </si>
  <si>
    <t>Currant Bun</t>
  </si>
  <si>
    <t>M.020.03.106</t>
  </si>
  <si>
    <t>M.020.03.106.240319 Currant Bun</t>
  </si>
  <si>
    <t>Bread, whole wheat</t>
  </si>
  <si>
    <t>M.020.03.105</t>
  </si>
  <si>
    <t>M.020.03.105.240319 Bread, whole wheat</t>
  </si>
  <si>
    <t>Bread, white water</t>
  </si>
  <si>
    <t>M.020.03.104</t>
  </si>
  <si>
    <t>M.020.03.104.240319 Bread, white water</t>
  </si>
  <si>
    <t>Bread, rye</t>
  </si>
  <si>
    <t>M.020.03.103</t>
  </si>
  <si>
    <t>M.020.03.103.240319 Bread, rye</t>
  </si>
  <si>
    <t>Bread, multigrain</t>
  </si>
  <si>
    <t>M.020.03.102</t>
  </si>
  <si>
    <t>M.020.03.102.240319 Bread, multigrain</t>
  </si>
  <si>
    <t>Baguette, white</t>
  </si>
  <si>
    <t>M.020.03.101</t>
  </si>
  <si>
    <t>M.020.03.101.240319 Baguette, white</t>
  </si>
  <si>
    <t>M.020.03</t>
  </si>
  <si>
    <t>Wine, white dry</t>
  </si>
  <si>
    <t>Material, Food, Alcoholic beverages</t>
  </si>
  <si>
    <t>M.020.02.105</t>
  </si>
  <si>
    <t>M.020.02.105.240319 Wine, white dry</t>
  </si>
  <si>
    <t>Wine, rose</t>
  </si>
  <si>
    <t>M.020.02.104</t>
  </si>
  <si>
    <t>M.020.02.104.240319 Wine, rose</t>
  </si>
  <si>
    <t>Wine, red</t>
  </si>
  <si>
    <t>M.020.02.103</t>
  </si>
  <si>
    <t>M.020.02.103.240319 Wine, red</t>
  </si>
  <si>
    <t>Young gin</t>
  </si>
  <si>
    <t>M.020.02.102</t>
  </si>
  <si>
    <t>M.020.02.102.240319 Young gin</t>
  </si>
  <si>
    <t>Beer (bottle)</t>
  </si>
  <si>
    <t>M.020.02.101</t>
  </si>
  <si>
    <t>M.020.02.101.240319 Beer (bottle)</t>
  </si>
  <si>
    <t>M.020.02</t>
  </si>
  <si>
    <t>Potatoes without skin</t>
  </si>
  <si>
    <t>Material, Food, Potatoes and root vegetables</t>
  </si>
  <si>
    <t>M.020.01.102</t>
  </si>
  <si>
    <t>M.020.01.102.240319 Potatoes without skin</t>
  </si>
  <si>
    <t>Pre-baked frozen fries</t>
  </si>
  <si>
    <t>M.020.01.101</t>
  </si>
  <si>
    <t>M.020.01.101.240319 Pre-baked frozen fries</t>
  </si>
  <si>
    <t>M.020.01</t>
  </si>
  <si>
    <t>M.020</t>
  </si>
  <si>
    <t xml:space="preserve">https://studenttheses.uu.nl/bitstream/handle/20.500.12932/37976/Thesis%20Maria%20Derks%20-%20Public%20version.pdf?sequence=2&amp;isAllowed=y plus https://www.sciencedirect.com/science/article/pii/S0921344921005152?via%3Dihub </t>
  </si>
  <si>
    <t>Torrefied wood incl EoL credit</t>
  </si>
  <si>
    <t>F.130.01.119</t>
  </si>
  <si>
    <t>end-of-life</t>
  </si>
  <si>
    <t>F.130.01.119.240116 Torrefied wood incl EoL credit</t>
  </si>
  <si>
    <t>Torrefied wood excl EoL credit</t>
  </si>
  <si>
    <t>F.130.01.118</t>
  </si>
  <si>
    <t>F.130.01.118.240116 Torrefied wood excl EoL credit</t>
  </si>
  <si>
    <t>Idemat</t>
  </si>
  <si>
    <t>Carbon storage in wood &gt;100 years (per kg wood 12%MC)</t>
  </si>
  <si>
    <t>F.130.01.117</t>
  </si>
  <si>
    <t>F.130.01.117.240116 Carbon storage in wood &gt;100 years (per kg wood 12%MC)</t>
  </si>
  <si>
    <t>Waste to recycling prosesses</t>
  </si>
  <si>
    <t>F.130.01.116.230701 Waste to recycling prosesses</t>
  </si>
  <si>
    <t>Scrap, collection&amp;sorting (Stainless st)</t>
  </si>
  <si>
    <t>F.130.01.115.230701 Scrap, collection&amp;sorting (Stainless st)</t>
  </si>
  <si>
    <t>Scrap, collection&amp;sorting (Pb)</t>
  </si>
  <si>
    <t>F.130.01.114.230701 Scrap, collection&amp;sorting (Pb)</t>
  </si>
  <si>
    <t>Scrap, collection&amp;sorting (other non-ferro metals)</t>
  </si>
  <si>
    <t>F.130.01.113.230701 Scrap, collection&amp;sorting (other non-ferro metals)</t>
  </si>
  <si>
    <t>Scrap, collection&amp;sorting (iron and glass)</t>
  </si>
  <si>
    <t>F.130.01.112.230701 Scrap, collection&amp;sorting (iron and glass)</t>
  </si>
  <si>
    <t>Scrap, collection&amp;sorting (copper)</t>
  </si>
  <si>
    <t>F.130.01.111.230701 Scrap, collection&amp;sorting (copper)</t>
  </si>
  <si>
    <t>Scrap, collection&amp;sorting (alum.)</t>
  </si>
  <si>
    <t>F.130.01.110.230701 Scrap, collection&amp;sorting (alum.)</t>
  </si>
  <si>
    <t>Scrap separation Mn, Fe, Cu, Ni and Zn</t>
  </si>
  <si>
    <t>F.130.01.109.230701 Scrap separation Mn, Fe, Cu, Ni and Zn</t>
  </si>
  <si>
    <t>plastic waste, collection&amp;sorting</t>
  </si>
  <si>
    <t>F.130.01.108</t>
  </si>
  <si>
    <t>F.130.01.108.230701 plastic waste, collection&amp;sorting</t>
  </si>
  <si>
    <t>landfill organic waste without CH4 emission prevention</t>
  </si>
  <si>
    <t>F.130.01.107.230701 landfill organic waste without CH4 emission prevention</t>
  </si>
  <si>
    <t>landfill (inert waste, not biodegradable)</t>
  </si>
  <si>
    <t>F.130.01.106.230701 landfill (inert waste, not biodegradable)</t>
  </si>
  <si>
    <t>composting organic waste (without transport)</t>
  </si>
  <si>
    <t>F.130.01.105.230701 composting organic waste (without transport)</t>
  </si>
  <si>
    <t>composting biodegradable plastics</t>
  </si>
  <si>
    <t>F.130.01.104.230701 composting biodegradable plastics</t>
  </si>
  <si>
    <t>anaerobic digestion (fermentation) garden waste</t>
  </si>
  <si>
    <t>F.130.01.103.230701 anaerobic digestion (fermentation) garden waste</t>
  </si>
  <si>
    <t>anaerobic digestion (fermentation) food waste</t>
  </si>
  <si>
    <t>F.130.01.102.230701 anaerobic digestion (fermentation) food waste</t>
  </si>
  <si>
    <t>anaerobic digestion (fermentation) cow dung</t>
  </si>
  <si>
    <t>F.130.01.101.230701 anaerobic digestion (fermentation) cow dung</t>
  </si>
  <si>
    <t>Starch-PBS 50%-50% blend biodegradeble plastic, closed loop chemical upcycling credit</t>
  </si>
  <si>
    <r>
      <t>waste treatment, upcycling credit plastics</t>
    </r>
    <r>
      <rPr>
        <sz val="11"/>
        <color rgb="FFFF0000"/>
        <rFont val="Calibri"/>
        <family val="2"/>
        <scheme val="minor"/>
      </rPr>
      <t xml:space="preserve"> </t>
    </r>
  </si>
  <si>
    <t>F.120.01.122.230701 Starch-PBS 50%-50% blend biodegradeble plastic, closed loop chemical upcycling credit</t>
  </si>
  <si>
    <t>PVC (Polyvinylchloride), closed loop chemical upcycling credit</t>
  </si>
  <si>
    <t>F.120.01.121.230701 PVC (Polyvinylchloride), closed loop chemical upcycling credit</t>
  </si>
  <si>
    <t>PUR (Polyethane), closed loop chemical upcycling credit</t>
  </si>
  <si>
    <t>F.120.01.120.230701 PUR (Polyethane), closed loop chemical upcycling credit</t>
  </si>
  <si>
    <t>PTT (Polyltrimethylene terephthalate), closed loop chemical upcycling credit</t>
  </si>
  <si>
    <t>F.120.01.119.230701 PTT (Polyltrimethylene terephthalate), closed loop chemical upcycling credit</t>
  </si>
  <si>
    <t>PTFE, Teflon (Polytetrafluoroethylene), closed loop chemical upcycling credit</t>
  </si>
  <si>
    <t>F.120.01.118.230701 PTFE, Teflon (Polytetrafluoroethylene), closed loop chemical upcycling credit</t>
  </si>
  <si>
    <t>PS (Polystyrene), closed loop chemical upcycle credit</t>
  </si>
  <si>
    <t>F.120.01.117.230701 PS (Polystyrene), closed loop chemical upcycle credit</t>
  </si>
  <si>
    <t>PP (Polypropylene), closed loop chemical upcycling credit</t>
  </si>
  <si>
    <t>F.120.01.116.230701 PP (Polypropylene), closed loop chemical upcycling credit</t>
  </si>
  <si>
    <t>POM, Acetal (Polyoxymethylene), closed loop chemical upcycling credit</t>
  </si>
  <si>
    <t>F.120.01.115.230701 POM, Acetal (Polyoxymethylene), closed loop chemical upcycling credit</t>
  </si>
  <si>
    <t>PMMA (Acrilylic Polymethyl Methacrylate), closed loop chemical upcycling credit</t>
  </si>
  <si>
    <t>F.120.01.114.230701 PMMA (Acrilylic Polymethyl Methacrylate), closed loop chemical upcycling credit</t>
  </si>
  <si>
    <t>PLA (Polylactide), closed loop chemical upcycling credit</t>
  </si>
  <si>
    <t>F.120.01.113.230701 PLA (Polylactide), closed loop chemical upcycling credit</t>
  </si>
  <si>
    <t>PHA, PHB (Polyhydroxyalkanoates), closed loop chemical upcycling credit</t>
  </si>
  <si>
    <t>F.120.01.112.230701 PHA, PHB (Polyhydroxyalkanoates), closed loop chemical upcycling credit</t>
  </si>
  <si>
    <t>PET (Polyethylene terephthalate, closed loop chemical upcycling credit</t>
  </si>
  <si>
    <t>F.120.01.111.230701 PET (Polyethylene terephthalate, closed loop chemical upcycling credit</t>
  </si>
  <si>
    <t>PEF (Polyethylene Furanoate), closed loop chemical upcycling credit</t>
  </si>
  <si>
    <t>F.120.01.110.230701 PEF (Polyethylene Furanoate), closed loop chemical upcycling credit</t>
  </si>
  <si>
    <t>PE (Polyethylene), closed loop chemical upcycling credit</t>
  </si>
  <si>
    <t>F.120.01.109.230701 PE (Polyethylene), closed loop chemical upcycling credit</t>
  </si>
  <si>
    <t>PC (Polycarbonate), closed loop chemical upcycling credit</t>
  </si>
  <si>
    <t>F.120.01.108.230701 PC (Polycarbonate), closed loop chemical upcycling credit</t>
  </si>
  <si>
    <t>PA (nylons, polyamides), closed loop chemical upcycling credit</t>
  </si>
  <si>
    <t>F.120.01.107.230701 PA (nylons, polyamides), closed loop chemical upcycling credit</t>
  </si>
  <si>
    <t>closed loop PA-11 (nylon-11), chemical upcycling credit</t>
  </si>
  <si>
    <t>F.120.01.106.230701 closed loop PA-11 (nylon-11), chemical upcycling credit</t>
  </si>
  <si>
    <t>Ionomer, closed loop chemical upcycling credit</t>
  </si>
  <si>
    <t>F.120.01.105.230701 Ionomer, closed loop chemical upcycling credit</t>
  </si>
  <si>
    <t>EVA (Ethylene vinyl acetate), closed loop chemical upcycling credit</t>
  </si>
  <si>
    <t>F.120.01.104.230701 EVA (Ethylene vinyl acetate), closed loop chemical upcycling credit</t>
  </si>
  <si>
    <t>CA (Cellulose polymers), closed loop chemical upcycling credit</t>
  </si>
  <si>
    <t>F.120.01.103.230701 CA (Cellulose polymers), closed loop chemical upcycling credit</t>
  </si>
  <si>
    <t>bio-PE (Polyethylene), closed loop chemical upcycling credit</t>
  </si>
  <si>
    <t>F.120.01.102.230701 bio-PE (Polyethylene), closed loop chemical upcycling credit</t>
  </si>
  <si>
    <t>ABS, closed loop chemical upcycling credit</t>
  </si>
  <si>
    <t>F.120.01.101.230701 ABS, closed loop chemical upcycling credit</t>
  </si>
  <si>
    <t>Plastics open loop recycling credit</t>
  </si>
  <si>
    <t>F.120.01.100</t>
  </si>
  <si>
    <t>F.120.01.100.230701 Plastics open loop recycling credit</t>
  </si>
  <si>
    <t xml:space="preserve">waste treatment, upcycling credit plastics </t>
  </si>
  <si>
    <t>Zinc, recycling credit closed loop (69% virgin part in trade mix)</t>
  </si>
  <si>
    <r>
      <t xml:space="preserve">waste treatment, recycling credit metals </t>
    </r>
    <r>
      <rPr>
        <sz val="11"/>
        <color rgb="FFFF0000"/>
        <rFont val="Calibri"/>
        <family val="2"/>
        <scheme val="minor"/>
      </rPr>
      <t>(note: can only be applied when the a market mix is used at the input, not for secondary metals at the input, since that would cause double counting)</t>
    </r>
  </si>
  <si>
    <t>F.110.01.113.230701 Zinc, recycling credit closed loop (69% virgin part in trade mix)</t>
  </si>
  <si>
    <t>Titanium, recycling credit  closed loop (81% virgin part in trade mix)</t>
  </si>
  <si>
    <t>F.110.01.112.230701 Titanium, recycling credit  closed loop (81% virgin part in trade mix)</t>
  </si>
  <si>
    <t>Steel, recycling credit closed loop (56% virgin part in trade mix)</t>
  </si>
  <si>
    <t>F.110.01.111.230701 Steel, recycling credit closed loop (56% virgin part in trade mix)</t>
  </si>
  <si>
    <t>Silver, recycling credit closed loop (45% virgin part trade mix)</t>
  </si>
  <si>
    <t>F.110.01.110.230701 Silver, recycling credit closed loop (45% virgin part trade mix)</t>
  </si>
  <si>
    <t>Rhodium, recycling credit  closed loop (91% virgin part in trade mix)</t>
  </si>
  <si>
    <t>F.110.01.109.230701 Rhodium, recycling credit  closed loop (91% virgin part in trade mix)</t>
  </si>
  <si>
    <t>Platinum, recycling credit  closed loop (88.5% virgin part in trade mix)</t>
  </si>
  <si>
    <t>F.110.01.108.230701 Platinum, recycling credit  closed loop (88.5% virgin part in trade mix)</t>
  </si>
  <si>
    <t>Palladium, recycling credit  closed loop (91% virgin part in trade mix)</t>
  </si>
  <si>
    <t>F.110.01.107.230701 Palladium, recycling credit  closed loop (91% virgin part in trade mix)</t>
  </si>
  <si>
    <t>Nickel, recycling credit closed loop (66% virgin part in trade mix)</t>
  </si>
  <si>
    <t>F.110.01.106.230701 Nickel, recycling credit closed loop (66% virgin part in trade mix)</t>
  </si>
  <si>
    <t>Magnesium, recycling credit closed loop (90% virgin part in trade mix)</t>
  </si>
  <si>
    <t>F.110.01.105.230701 Magnesium, recycling credit closed loop (90% virgin part in trade mix)</t>
  </si>
  <si>
    <t>Lead, recycling credit  closed loop (25% virgin part in trade mix)</t>
  </si>
  <si>
    <t>F.110.01.104.230701 Lead, recycling credit  closed loop (25% virgin part in trade mix)</t>
  </si>
  <si>
    <t>Gold, recycling credit closed loop (80% virgin part trade mix)</t>
  </si>
  <si>
    <t>F.110.01.103.230701 Gold, recycling credit closed loop (80% virgin part trade mix)</t>
  </si>
  <si>
    <t>Copper, recycling credit closed loop (45% virgin part in trade mix)</t>
  </si>
  <si>
    <t>F.110.01.102.230701 Copper, recycling credit closed loop (45% virgin part in trade mix)</t>
  </si>
  <si>
    <t>Aluminium, recycling credit closed loop (87.5% virgin part trade mix)</t>
  </si>
  <si>
    <t>F.110.01.101.230701 Aluminium, recycling credit closed loop (87.5% virgin part trade mix)</t>
  </si>
  <si>
    <t>Metals open loop recycling credit</t>
  </si>
  <si>
    <t>F.110.01.100</t>
  </si>
  <si>
    <t>F.110.01.100.230701 Metals open loop recycling credit</t>
  </si>
  <si>
    <t>waste treatment, recycling credit metals (note: can only be applied when the a market mix is used at the input, not for secondary metals at the input, since that would cause double counting)</t>
  </si>
  <si>
    <t>film PVC (stiff, shrink) 50 mu in power plant</t>
  </si>
  <si>
    <t xml:space="preserve">m2 </t>
  </si>
  <si>
    <t>waste treatment, packaging end-of-life (in electrical power plant)</t>
  </si>
  <si>
    <t>F.108.01.124.230701 film PVC (stiff, shrink) 50 mu in power plant</t>
  </si>
  <si>
    <t>film PS (shrink) 50 mu in power plant</t>
  </si>
  <si>
    <t>F.108.01.123.230701 film PS (shrink) 50 mu in power plant</t>
  </si>
  <si>
    <t>film PP+PVDC 62 mu in power plant</t>
  </si>
  <si>
    <t>F.108.01.122.230701 film PP+PVDC 62 mu in power plant</t>
  </si>
  <si>
    <t>film PP 50 mu in power plant</t>
  </si>
  <si>
    <t>F.108.01.121.230701 film PP 50 mu in power plant</t>
  </si>
  <si>
    <t>film PLA (biobased) 50 mu in power plant</t>
  </si>
  <si>
    <t>F.108.01.120.230701 film PLA (biobased) 50 mu in power plant</t>
  </si>
  <si>
    <t>film PET+PVOH / LDPE 62 mu in power plant</t>
  </si>
  <si>
    <t>F.108.01.119.230701 film PET+PVOH / LDPE 62 mu in power plant</t>
  </si>
  <si>
    <t>film PET+ALOx / LDPE 62 mu in power plant</t>
  </si>
  <si>
    <t>F.108.01.118.230701 film PET+ALOx / LDPE 62 mu in power plant</t>
  </si>
  <si>
    <t>film PET 50 mu in power plant</t>
  </si>
  <si>
    <t>F.108.01.117.230701 film PET 50 mu in power plant</t>
  </si>
  <si>
    <t>film PET / PE+EVOH+PE 62 mu in power plant</t>
  </si>
  <si>
    <t>F.108.01.116.230701 film PET / PE+EVOH+PE 62 mu in power plant</t>
  </si>
  <si>
    <t>film PC 50 mu in power plant</t>
  </si>
  <si>
    <t>F.108.01.115.230701 film PC 50 mu in power plant</t>
  </si>
  <si>
    <t>film LDPE 50 mu in power plant</t>
  </si>
  <si>
    <t>F.108.01.114.230701 film LDPE 50 mu in power plant</t>
  </si>
  <si>
    <t>film HDPE 50 mu in power plant</t>
  </si>
  <si>
    <t>F.108.01.113.230701 film HDPE 50 mu in power plant</t>
  </si>
  <si>
    <t>film PVC (stiff, shrink) 50 mu in mun waste inc</t>
  </si>
  <si>
    <t>waste treatment, packaging end-of-life (municipal waste incineration)</t>
  </si>
  <si>
    <t>F.108.01.112.230701 film PVC (stiff, shrink) 50 mu in mun waste inc</t>
  </si>
  <si>
    <t>film PS (shrink) 50 mu in mun waste inc</t>
  </si>
  <si>
    <t>F.108.01.111.230701 film PS (shrink) 50 mu in mun waste inc</t>
  </si>
  <si>
    <t>film PP+PVDC 62 mu in mun waste inc</t>
  </si>
  <si>
    <t>F.108.01.110.230701 film PP+PVDC 62 mu in mun waste inc</t>
  </si>
  <si>
    <t>film PP 50 mu in mun waste inc</t>
  </si>
  <si>
    <t>F.108.01.109.230701 film PP 50 mu in mun waste inc</t>
  </si>
  <si>
    <t>film PLA (biobased) 50 mu in mun waste inc</t>
  </si>
  <si>
    <t>F.108.01.108.230701 film PLA (biobased) 50 mu in mun waste inc</t>
  </si>
  <si>
    <t>film PET+PVOH / LDPE 62 mu in mun waste inc</t>
  </si>
  <si>
    <t>F.108.01.107.230701 film PET+PVOH / LDPE 62 mu in mun waste inc</t>
  </si>
  <si>
    <t>film PET+ALOx / LDPE 62 mu in mun waste inc</t>
  </si>
  <si>
    <t>F.108.01.106.230701 film PET+ALOx / LDPE 62 mu in mun waste inc</t>
  </si>
  <si>
    <t>film PET 50 mu in mun waste inc</t>
  </si>
  <si>
    <t>F.108.01.105.230701 film PET 50 mu in mun waste inc</t>
  </si>
  <si>
    <t>film PET / PE+EVOH+PE 62 mu in mun waste inc</t>
  </si>
  <si>
    <t>F.108.01.104.230701 film PET / PE+EVOH+PE 62 mu in mun waste inc</t>
  </si>
  <si>
    <t>film PC 50 mu in mun waste inc</t>
  </si>
  <si>
    <t>F.108.01.103.230701 film PC 50 mu in mun waste inc</t>
  </si>
  <si>
    <t>film LDPE 50 mu in mun waste inc</t>
  </si>
  <si>
    <t>F.108.01.102.230701 film LDPE 50 mu in mun waste inc</t>
  </si>
  <si>
    <t>film HDPE 50 mu in mun waste inc</t>
  </si>
  <si>
    <t>F.108.01.101.230701 film HDPE 50 mu in mun waste inc</t>
  </si>
  <si>
    <t>clean combustion: CO2 only; no heat recovery</t>
  </si>
  <si>
    <t>Rosin (from wood, pine) waste combustion, clean tech, without heat recovery</t>
  </si>
  <si>
    <t>no heat recovery, waste combustion, Additives</t>
  </si>
  <si>
    <t>F.106.06.103</t>
  </si>
  <si>
    <t>F.106.06.103.230701 Rosin (from wood, pine) waste combustion, clean tech, without heat recovery</t>
  </si>
  <si>
    <t>ASA (Acrylonitrile styrene acrylate) waste combustion, clean tech, without heat recov</t>
  </si>
  <si>
    <t>F.106.06.102</t>
  </si>
  <si>
    <t>F.106.06.102.230701 ASA (Acrylonitrile styrene acrylate) waste combustion, clean tech, without heat recovery</t>
  </si>
  <si>
    <t>AKD (Alkyl ketene dimers) waste combustion, clean tech, without heat recovery</t>
  </si>
  <si>
    <t>F.106.06.101</t>
  </si>
  <si>
    <t>F.106.06.101.230701 AKD (Alkyl ketene dimers) waste combustion, clean tech, without heat recovery</t>
  </si>
  <si>
    <t>waste treatment,  no heat recovery, waste combustion, additives</t>
  </si>
  <si>
    <t>F.106.06</t>
  </si>
  <si>
    <t>TDI waste combustion, clean tech, without heat recovery</t>
  </si>
  <si>
    <t>no heat recovery, waste combustion, Special plastics</t>
  </si>
  <si>
    <t>F.106.05.117</t>
  </si>
  <si>
    <t>F.106.05.117.230701 TDI waste combustion, clean tech, without heat recovery</t>
  </si>
  <si>
    <t>PVOH (PVA) waste combustion, clean tech, without heat recovery</t>
  </si>
  <si>
    <t>F.106.05.116</t>
  </si>
  <si>
    <t>F.106.05.116.230701 PVOH (PVA) waste combustion, clean tech, without heat recovery</t>
  </si>
  <si>
    <t>PPS  waste combustion, clean tech, without heat recovery</t>
  </si>
  <si>
    <t>F.106.05.115</t>
  </si>
  <si>
    <t>F.106.05.115.230701 PPS  waste combustion, clean tech, without heat recovery</t>
  </si>
  <si>
    <t>Polyether-polyols waste combustion, clean tech, without heat recovery</t>
  </si>
  <si>
    <t>F.106.05.114</t>
  </si>
  <si>
    <t>F.106.05.114.230701 Polyether-polyols waste combustion, clean tech, without heat recovery</t>
  </si>
  <si>
    <t>Phthalic anhydride waste combustion, clean tech, without heat recovery</t>
  </si>
  <si>
    <t>F.106.05.113</t>
  </si>
  <si>
    <t>F.106.05.113.230701 Phthalic anhydride waste combustion, clean tech, without heat recovery</t>
  </si>
  <si>
    <t>PEI (Polyether Imide) waste combustion, clean tech, without heat recovery</t>
  </si>
  <si>
    <t>F.106.05.112</t>
  </si>
  <si>
    <t>F.106.05.112.230701 PEI (Polyether Imide) waste combustion, clean tech, without heat recovery</t>
  </si>
  <si>
    <t>PEEK (Polyetheretherketone)  waste combustion, clean tech, without heat recovery</t>
  </si>
  <si>
    <t>F.106.05.111</t>
  </si>
  <si>
    <t>F.106.05.111.230701 PEEK (Polyetheretherketone)  waste combustion, clean tech, without heat recovery</t>
  </si>
  <si>
    <t>Paperfoam  waste combustion, clean tech, without heat recovery</t>
  </si>
  <si>
    <t>F.106.05.110</t>
  </si>
  <si>
    <t>F.106.05.110.230701 Paperfoam  waste combustion, clean tech, without heat recovery</t>
  </si>
  <si>
    <t>Nafion  waste combustion, clean tech, without heat recovery</t>
  </si>
  <si>
    <t>F.106.05.109</t>
  </si>
  <si>
    <t>F.106.05.109.230701 Nafion  waste combustion, clean tech, without heat recovery</t>
  </si>
  <si>
    <t>MMA monomer  waste combustion, clean tech, without heat recovery</t>
  </si>
  <si>
    <t>F.106.05.108</t>
  </si>
  <si>
    <t>F.106.05.108.230701 MMA monomer  waste combustion, clean tech, without heat recovery</t>
  </si>
  <si>
    <t>MDI  waste combustion, clean tech, without heat recovery</t>
  </si>
  <si>
    <t>F.106.05.107</t>
  </si>
  <si>
    <t>F.106.05.107.230701 MDI  waste combustion, clean tech, without heat recovery</t>
  </si>
  <si>
    <t>Formaldehyde  waste combustion, clean tech, without heat recovery</t>
  </si>
  <si>
    <t>F.106.05.106</t>
  </si>
  <si>
    <t>F.106.05.106.230701 Formaldehyde  waste combustion, clean tech, without heat recovery</t>
  </si>
  <si>
    <t>EVOH  waste combustion, clean tech, without heat recovery</t>
  </si>
  <si>
    <t>F.106.05.105</t>
  </si>
  <si>
    <t>F.106.05.105.230701 EVOH  waste combustion, clean tech, without heat recovery</t>
  </si>
  <si>
    <t>Epichlorohydrin  waste combustion, clean tech, without heat recovery</t>
  </si>
  <si>
    <t>F.106.05.104</t>
  </si>
  <si>
    <t>F.106.05.104.230701 Epichlorohydrin  waste combustion, clean tech, without heat recovery</t>
  </si>
  <si>
    <t>DINP  waste combustion, clean tech, without heat recovery</t>
  </si>
  <si>
    <t>F.106.05.103</t>
  </si>
  <si>
    <t>F.106.05.103.230701 DINP  waste combustion, clean tech, without heat recovery</t>
  </si>
  <si>
    <t>DEHP  waste combustion, clean tech, without heat recovery</t>
  </si>
  <si>
    <t>F.106.05.102</t>
  </si>
  <si>
    <t>F.106.05.102.230701 DEHP  waste combustion, clean tech, without heat recovery</t>
  </si>
  <si>
    <t>Bisphenol A  waste combustion, clean tech, without heat recovery</t>
  </si>
  <si>
    <t>F.106.05.101</t>
  </si>
  <si>
    <t>F.106.05.101.230701 Bisphenol A  waste combustion, clean tech, without heat recovery</t>
  </si>
  <si>
    <t>waste treatment,  no heat recovery, waste combustion, Special plastics</t>
  </si>
  <si>
    <t>F.106.05</t>
  </si>
  <si>
    <t>Polyester waste combustion, clean tech, without heat recovery</t>
  </si>
  <si>
    <t>no heat recovery, waste combustion, thermosets</t>
  </si>
  <si>
    <t>F.106.04.103</t>
  </si>
  <si>
    <t>F.106.04.103.230701 Polyester waste combustion, clean tech, without heat recovery</t>
  </si>
  <si>
    <t>Phenolics (Bakelite) waste combustion, clean tech, without heat recovery</t>
  </si>
  <si>
    <t>F.106.04.102</t>
  </si>
  <si>
    <t>F.106.04.102.230701 Phenolics (Bakelite) waste combustion, clean tech, without heat recovery</t>
  </si>
  <si>
    <t>Epoxies waste combustion, clean tech, without heat recovery</t>
  </si>
  <si>
    <t>F.106.04.101</t>
  </si>
  <si>
    <t>F.106.04.101.230701 Epoxies waste combustion, clean tech, without heat recovery</t>
  </si>
  <si>
    <t>waste treatment,  no heat recovery, waste combustion, thermosets</t>
  </si>
  <si>
    <t>F.106.04</t>
  </si>
  <si>
    <t>PHB (Polyhydroxybutyrate) waste combustion, clean tech, without heat recovery</t>
  </si>
  <si>
    <t>no heat recovery, waste combustion, thermoplasts</t>
  </si>
  <si>
    <t>F.106.03.126</t>
  </si>
  <si>
    <t>F.106.03.126.231020 PHB (Polyhydroxybutyrate) waste combustion, clean tech, without heat recovery</t>
  </si>
  <si>
    <t>PBAT (Polybutylene adipate terepht)waste comb., clean tech, without heat recov.</t>
  </si>
  <si>
    <t>F.106.03.125</t>
  </si>
  <si>
    <t>F.106.03.125.231020 PBAT (Polybutylene adipate terepht)waste comb., clean tech, without heat recov.</t>
  </si>
  <si>
    <t>PBS (Polybutylene succinate) waste combustion, clean tech, without heat recovery</t>
  </si>
  <si>
    <t>F.106.03.124</t>
  </si>
  <si>
    <t>F.106.03.124.231020 PBS (Polybutylene succinate) waste combustion, clean tech, without heat recovery</t>
  </si>
  <si>
    <t>Starch PBS 50%-50% (Polybutylene succinate) waste combustion, clean tech, without hea</t>
  </si>
  <si>
    <t>F.106.03.123</t>
  </si>
  <si>
    <t>F.106.03.123.230701 Starch PBS 50%-50% (Polybutylene succinate) waste combustion, clean tech, without heat recovery</t>
  </si>
  <si>
    <t>PVDC (Polyvinyliden chloride) waste combustion, clean tech, without heat recovery</t>
  </si>
  <si>
    <t>F.106.03.122</t>
  </si>
  <si>
    <t>F.106.03.122.230701 PVDC (Polyvinyliden chloride) waste combustion, clean tech, without heat recovery</t>
  </si>
  <si>
    <t>PUR (Polyurethane) waste combustion, clean tech, without heat recovery</t>
  </si>
  <si>
    <t>F.106.03.120</t>
  </si>
  <si>
    <t>F.106.03.120.230701 PUR (Polyurethane) waste combustion, clean tech, without heat recovery</t>
  </si>
  <si>
    <t>PTT (Polyltrimethylene terephthalate) waste combustion, clean tech, without heat reco</t>
  </si>
  <si>
    <t>F.106.03.119</t>
  </si>
  <si>
    <t>F.106.03.119.230701 PTT (Polyltrimethylene terephthalate) waste combustion, clean tech, without heat recovery</t>
  </si>
  <si>
    <t>PTFE (Teflon, Polytetrafluoroethylene) waste incineration with electricity</t>
  </si>
  <si>
    <t>F.106.03.118</t>
  </si>
  <si>
    <t>F.106.03.118.230701 PTFE (Teflon, Polytetrafluoroethylene) waste incineration with electricity</t>
  </si>
  <si>
    <t>PS (Polystyrene) waste combustion, clean tech, without heat recovery</t>
  </si>
  <si>
    <t>F.106.03.117</t>
  </si>
  <si>
    <t>F.106.03.117.230701 PS (Polystyrene) waste combustion, clean tech, without heat recovery</t>
  </si>
  <si>
    <t>PP (Polypropylene) waste combustion, clean tech, without heat recovery</t>
  </si>
  <si>
    <t>F.106.03.116</t>
  </si>
  <si>
    <t>F.106.03.116.230701 PP (Polypropylene) waste combustion, clean tech, without heat recovery</t>
  </si>
  <si>
    <t>POM (Polyoxymethylene, Polyacetaal) waste combustion, clean tech, without heat recove</t>
  </si>
  <si>
    <t>F.106.03.115</t>
  </si>
  <si>
    <t>F.106.03.115.230701 POM (Polyoxymethylene, Polyacetaal) waste combustion, clean tech, without heat recovery</t>
  </si>
  <si>
    <t>PMMA (Polymethyl methacrylate) waste combustion, clean tech, without heat recovery</t>
  </si>
  <si>
    <t>F.106.03.114</t>
  </si>
  <si>
    <t>F.106.03.114.230701 PMMA (Polymethyl methacrylate) waste combustion, clean tech, without heat recovery</t>
  </si>
  <si>
    <t>PLA (Polylactide) waste combustion, clean tech, without heat recovery</t>
  </si>
  <si>
    <t>F.106.03.113</t>
  </si>
  <si>
    <t>F.106.03.113.230701 PLA (Polylactide) waste combustion, clean tech, without heat recovery</t>
  </si>
  <si>
    <t>PHA (Polyhydroxyalkanoates) waste combustion, clean tech, without heat recovery</t>
  </si>
  <si>
    <t>F.106.03.112</t>
  </si>
  <si>
    <t>F.106.03.112.230701 PHA (Polyhydroxyalkanoates) waste combustion, clean tech, without heat recovery</t>
  </si>
  <si>
    <t>PET (Polyethylene terephthalate) waste combustion, clean tech, without heat recovery</t>
  </si>
  <si>
    <t>F.106.03.111</t>
  </si>
  <si>
    <t>F.106.03.111.230701 PET (Polyethylene terephthalate) waste combustion, clean tech, without heat recovery</t>
  </si>
  <si>
    <t>PEF (Polyethylene Furanoate) waste combustion, clean tech, without heat recovery</t>
  </si>
  <si>
    <t>F.106.03.110</t>
  </si>
  <si>
    <t>F.106.03.110.230701 PEF (Polyethylene Furanoate) waste combustion, clean tech, without heat recovery</t>
  </si>
  <si>
    <t>PE (Polyethylene) waste combustion, clean tech, without heat recovery</t>
  </si>
  <si>
    <t>F.106.03.108</t>
  </si>
  <si>
    <t>F.106.03.108.230701 PE (Polyethylene) waste combustion, clean tech, without heat recovery</t>
  </si>
  <si>
    <t>PC (Polycarbonate) waste combustion, clean tech, without heat recovery</t>
  </si>
  <si>
    <t>F.106.03.107</t>
  </si>
  <si>
    <t>F.106.03.107.230701 PC (Polycarbonate) waste combustion, clean tech, without heat recovery</t>
  </si>
  <si>
    <t>PA (Nylons, Polyamides) waste combustion, clean tech, without heat recovery</t>
  </si>
  <si>
    <t>F.106.03.106</t>
  </si>
  <si>
    <t>F.106.03.106.230701 PA (Nylons, Polyamides) waste combustion, clean tech, without heat recovery</t>
  </si>
  <si>
    <t>PA-11 (Nylon-11) waste combustion, clean tech, without heat recovery</t>
  </si>
  <si>
    <t>F.106.03.105</t>
  </si>
  <si>
    <t>F.106.03.105.230701 PA-11 (Nylon-11) waste combustion, clean tech, without heat recovery</t>
  </si>
  <si>
    <t>Ionomer waste combustion, clean tech, without heat recovery</t>
  </si>
  <si>
    <t>F.106.03.104</t>
  </si>
  <si>
    <t>F.106.03.104.230701 Ionomer waste combustion, clean tech, without heat recovery</t>
  </si>
  <si>
    <t>CA (Cellulose polymers) waste combustion, clean tech, without heat recovery</t>
  </si>
  <si>
    <t>F.106.03.103</t>
  </si>
  <si>
    <t>F.106.03.103.230701 CA (Cellulose polymers) waste combustion, clean tech, without heat recovery</t>
  </si>
  <si>
    <t>bio-PE (Polyethylene) waste combustion, clean tech, without heat recovery</t>
  </si>
  <si>
    <t>F.106.03.102</t>
  </si>
  <si>
    <t>F.106.03.102.230701 bio-PE (Polyethylene) waste combustion, clean tech, without heat recovery</t>
  </si>
  <si>
    <t>ABS (Acrylonitrile butadiene styrene) waste combustion, clean tech, without heat reco</t>
  </si>
  <si>
    <t>F.106.03.101</t>
  </si>
  <si>
    <t>F.106.03.101.230701 ABS (Acrylonitrile butadiene styrene) waste combustion, clean tech, without heat recovery</t>
  </si>
  <si>
    <t>waste treatment,  no heat recovery, waste combustion, thermoplasts</t>
  </si>
  <si>
    <t>F.106.03</t>
  </si>
  <si>
    <t>SMC waste combustion, clean tech, without heat recovery</t>
  </si>
  <si>
    <t>no heat recovery, waste combustion, others</t>
  </si>
  <si>
    <t>F.106.02.110</t>
  </si>
  <si>
    <t>F.106.02.110.230701 SMC waste combustion, clean tech, without heat recovery</t>
  </si>
  <si>
    <t>GFRP (50%) waste combustion, clean tech, without heat recovery</t>
  </si>
  <si>
    <t>F.106.02.104</t>
  </si>
  <si>
    <t>F.106.02.104.230701 GFRP (50%) waste combustion, clean tech, without heat recovery</t>
  </si>
  <si>
    <t>Flexible Polymer Foam, waste combustion, clean tech, without heat recovery</t>
  </si>
  <si>
    <t>F.106.02.103</t>
  </si>
  <si>
    <t>F.106.02.103.230701 Flexible Polymer Foam, waste combustion, clean tech, without heat recovery</t>
  </si>
  <si>
    <t>DMC (50%) waste combustion, clean tech, without heat recovery</t>
  </si>
  <si>
    <t>F.106.02.102</t>
  </si>
  <si>
    <t>F.106.02.102.230701 DMC (50%) waste combustion, clean tech, without heat recovery</t>
  </si>
  <si>
    <t>CFRP (50%) waste combustion, clean tech, without heat recovery</t>
  </si>
  <si>
    <t>F.106.02.101</t>
  </si>
  <si>
    <t>F.106.02.101.230701 CFRP (50%) waste combustion, clean tech, without heat recovery</t>
  </si>
  <si>
    <t>waste treatment,  no heat recovery, waste combustion, others</t>
  </si>
  <si>
    <t>F.106.02</t>
  </si>
  <si>
    <t>Silicone rubbers combustion, clean tech, without heat recovery</t>
  </si>
  <si>
    <t>no heat recovery, waste combustion, elastomeres</t>
  </si>
  <si>
    <t>F.106.01.108</t>
  </si>
  <si>
    <t>F.106.01.108.230701 Silicone rubbers combustion, clean tech, without heat recovery</t>
  </si>
  <si>
    <t>SBR (Styrene butadiene rubber) waste combustion, clean tech, without heat recovery</t>
  </si>
  <si>
    <t>F.106.01.107</t>
  </si>
  <si>
    <t>F.106.01.107.230701 SBR (Styrene butadiene rubber) waste combustion, clean tech, without heat recovery</t>
  </si>
  <si>
    <t>PU (Polyurethane) waste combustion, clean tech, without heat recovery</t>
  </si>
  <si>
    <t>F.106.01.106</t>
  </si>
  <si>
    <t>F.106.01.106.230701 PU (Polyurethane) waste combustion, clean tech, without heat recovery</t>
  </si>
  <si>
    <t>Polychloroprene (Neoprene, CR) waste combustion, clean tech, without heat recovery</t>
  </si>
  <si>
    <t>F.106.01.105</t>
  </si>
  <si>
    <t>F.106.01.105.230701 Polychloroprene (Neoprene, CR) waste combustion, clean tech, without heat recovery</t>
  </si>
  <si>
    <t>Natural rubber waste combustion, clean tech, without heat recovery</t>
  </si>
  <si>
    <t>F.106.01.104</t>
  </si>
  <si>
    <t>F.106.01.104.230701 Natural rubber waste combustion, clean tech, without heat recovery</t>
  </si>
  <si>
    <t>IR (Polyisoprene rubber) waste combustion, clean tech, without heat recovery</t>
  </si>
  <si>
    <t>F.106.01.103</t>
  </si>
  <si>
    <t>F.106.01.103.230701 IR (Polyisoprene rubber) waste combustion, clean tech, without heat recovery</t>
  </si>
  <si>
    <t>EVA (Ethylene vinyl acetate) waste combustion, clean tech, without heat recovery</t>
  </si>
  <si>
    <t>F.106.01.102</t>
  </si>
  <si>
    <t>F.106.01.102.230701 EVA (Ethylene vinyl acetate) waste combustion, clean tech, without heat recovery</t>
  </si>
  <si>
    <t>BR and IIR (Butyl rubber) waste combustion, clean tech, without heat recovery</t>
  </si>
  <si>
    <t>F.106.01.101</t>
  </si>
  <si>
    <t>F.106.01.101.230701 BR and IIR (Butyl rubber) waste combustion, clean tech, without heat recovery</t>
  </si>
  <si>
    <t>waste treatment,  no heat recovery, waste combustion, elastomeres</t>
  </si>
  <si>
    <t>F.106.01</t>
  </si>
  <si>
    <t>Rosin (from wood, pine) waste incineration with electricity</t>
  </si>
  <si>
    <t>waste treatment,  municipal waste incineration with electricity, Additives</t>
  </si>
  <si>
    <t>F.105.01.103</t>
  </si>
  <si>
    <t>F.105.01.103.230701 Rosin (from wood, pine) waste incineration with electricity</t>
  </si>
  <si>
    <t>ASA (Acrylonitrile styrene acrylate) waste incineration with electricity</t>
  </si>
  <si>
    <t>F.105.01.102</t>
  </si>
  <si>
    <t>F.105.01.102.230701 ASA (Acrylonitrile styrene acrylate) waste incineration with electricity</t>
  </si>
  <si>
    <t>AKD (Alkyl ketene dimers) waste incineration with electricity</t>
  </si>
  <si>
    <t>F.105.01.101</t>
  </si>
  <si>
    <t>F.105.01.101.230701 AKD (Alkyl ketene dimers) waste incineration with electricity</t>
  </si>
  <si>
    <t>waste treatment,  municipal waste incineration with electricity, additives</t>
  </si>
  <si>
    <t>F.105.01</t>
  </si>
  <si>
    <t>TDI waste incineration with electricity</t>
  </si>
  <si>
    <t>waste treatment,  municipal waste incineration with electricity, Special plastics</t>
  </si>
  <si>
    <t>F.104.01.117.230701 TDI waste incineration with electricity</t>
  </si>
  <si>
    <t>PVOH (PVA) waste incineration with electricity</t>
  </si>
  <si>
    <t>F.104.01.116.230701 PVOH (PVA) waste incineration with electricity</t>
  </si>
  <si>
    <t>PPS  waste incineration with electricity</t>
  </si>
  <si>
    <t>F.104.01.115.230701 PPS  waste incineration with electricity</t>
  </si>
  <si>
    <t>Polyether-polyols waste incineration with electricity</t>
  </si>
  <si>
    <t>F.104.01.114.230701 Polyether-polyols waste incineration with electricity</t>
  </si>
  <si>
    <t>Phthalic anhydride waste incineration with electricity</t>
  </si>
  <si>
    <t>F.104.01.113.230701 Phthalic anhydride waste incineration with electricity</t>
  </si>
  <si>
    <t>HEATS OF COMBUSTION calculated</t>
  </si>
  <si>
    <t>PEI (Polyether Imide) waste incineration with electricity</t>
  </si>
  <si>
    <t>F.104.01.112.230701 PEI (Polyether Imide) waste incineration with electricity</t>
  </si>
  <si>
    <t>PEEK (Polyetheretherketone)  waste incineration with electricity</t>
  </si>
  <si>
    <t>F.104.01.111.230701 PEEK (Polyetheretherketone)  waste incineration with electricity</t>
  </si>
  <si>
    <t>Paperfoam  waste incineration with electricity</t>
  </si>
  <si>
    <t>F.104.01.110.230701 Paperfoam  waste incineration with electricity</t>
  </si>
  <si>
    <t>Nafion  waste incineration with electricity</t>
  </si>
  <si>
    <t>F.104.01.109.230701 Nafion  waste incineration with electricity</t>
  </si>
  <si>
    <t>MMA monomer  waste incineration with electricity</t>
  </si>
  <si>
    <t>F.104.01.108.230701 MMA monomer  waste incineration with electricity</t>
  </si>
  <si>
    <t>MDI  waste incineration with electricity</t>
  </si>
  <si>
    <t>F.104.01.107.230701 MDI  waste incineration with electricity</t>
  </si>
  <si>
    <t>Formaldehyde  waste incineration with electricity</t>
  </si>
  <si>
    <t>F.104.01.106.230701 Formaldehyde  waste incineration with electricity</t>
  </si>
  <si>
    <t>EVOH  waste incineration with electricity</t>
  </si>
  <si>
    <t>F.104.01.105.230701 EVOH  waste incineration with electricity</t>
  </si>
  <si>
    <t>Epichlorohydrin  waste incineration with electricity</t>
  </si>
  <si>
    <t>F.104.01.104.230701 Epichlorohydrin  waste incineration with electricity</t>
  </si>
  <si>
    <t>DINP  waste incineration with electricity</t>
  </si>
  <si>
    <t>F.104.01.103.230701 DINP  waste incineration with electricity</t>
  </si>
  <si>
    <t>DEHP  waste incineration with electricity</t>
  </si>
  <si>
    <t>F.104.01.102.230701 DEHP  waste incineration with electricity</t>
  </si>
  <si>
    <t>Bisphenol A  waste incineration with electricity</t>
  </si>
  <si>
    <t>F.104.01.101.230701 Bisphenol A  waste incineration with electricity</t>
  </si>
  <si>
    <t>Polyester waste incineration with electricity</t>
  </si>
  <si>
    <t>F.100.01.103.230701 Polyester waste incineration with electricity</t>
  </si>
  <si>
    <t>Phenolics (Bakelite) waste incineration with electricity</t>
  </si>
  <si>
    <t>F.100.01.102.230701 Phenolics (Bakelite) waste incineration with electricity</t>
  </si>
  <si>
    <t>Epoxies waste incineration with electricity</t>
  </si>
  <si>
    <t>F.100.01.101.230701 Epoxies waste incineration with electricity</t>
  </si>
  <si>
    <t>PHB (Polyhydroxybutyrate) waste incineration with electricity</t>
  </si>
  <si>
    <t>F.090.01.126</t>
  </si>
  <si>
    <t>F.090.01.126.231020 PHB (Polyhydroxybutyrate) waste incineration with electricity</t>
  </si>
  <si>
    <t>PBAT (Polybutylene adipate terephthalate) waste incineration with electricity</t>
  </si>
  <si>
    <t>F.090.01.125</t>
  </si>
  <si>
    <t>F.090.01.125.231020 PBAT (Polybutylene adipate terephthalate) waste incineration with electricity</t>
  </si>
  <si>
    <t>PBS (Polybutylene succinate)  incineration with electricity</t>
  </si>
  <si>
    <t>F.090.01.124</t>
  </si>
  <si>
    <t>F.090.01.124.231020 PBS (Polybutylene succinate)  incineration with electricity</t>
  </si>
  <si>
    <t>Starch PBS 50%-50% (Polybutylene succinate) waste incineration with electricity</t>
  </si>
  <si>
    <t>F.090.01.123.230701 Starch PBS 50%-50% (Polybutylene succinate) waste incineration with electricity</t>
  </si>
  <si>
    <t>PVDC (Polyvinyliden chloride) waste incineration with electricity</t>
  </si>
  <si>
    <t>F.090.01.122.230701 PVDC (Polyvinyliden chloride) waste incineration with electricity</t>
  </si>
  <si>
    <t>PVC (Polyvinylchloride) waste incineration with electricity</t>
  </si>
  <si>
    <t>F.090.01.121.230701 PVC (Polyvinylchloride) waste incineration with electricity</t>
  </si>
  <si>
    <t>PUR (Polyurethane) waste incineration with electricity</t>
  </si>
  <si>
    <t>F.090.01.120.230701 PUR (Polyurethane) waste incineration with electricity</t>
  </si>
  <si>
    <t>PTT (Polyltrimethylene terephthalate) waste incineration with electricity</t>
  </si>
  <si>
    <t>F.090.01.119.230701 PTT (Polyltrimethylene terephthalate) waste incineration with electricity</t>
  </si>
  <si>
    <t>F.090.01.118.230701 PTFE (Teflon, Polytetrafluoroethylene) waste incineration with electricity</t>
  </si>
  <si>
    <t>PS (Polystyrene) waste incineration with electricity</t>
  </si>
  <si>
    <t>F.090.01.117.230701 PS (Polystyrene) waste incineration with electricity</t>
  </si>
  <si>
    <t>PP (Polypropylene) waste incineration with electricity</t>
  </si>
  <si>
    <t>F.090.01.116.230701 PP (Polypropylene) waste incineration with electricity</t>
  </si>
  <si>
    <t>POM (Polyoxymethylene, Polyacetaal) waste incineration with electricity</t>
  </si>
  <si>
    <t>F.090.01.115.230701 POM (Polyoxymethylene, Polyacetaal) waste incineration with electricity</t>
  </si>
  <si>
    <t>PMMA (Polymethyl methacrylate) waste incineration with electricity</t>
  </si>
  <si>
    <t>F.090.01.114.230701 PMMA (Polymethyl methacrylate) waste incineration with electricity</t>
  </si>
  <si>
    <t>PLA (Polylactide) waste incineration with electricity</t>
  </si>
  <si>
    <t>F.090.01.113.230701 PLA (Polylactide) waste incineration with electricity</t>
  </si>
  <si>
    <t>PHA (Polyhydroxyalkanoates) waste incineration with electricity</t>
  </si>
  <si>
    <t>F.090.01.112.230701 PHA (Polyhydroxyalkanoates) waste incineration with electricity</t>
  </si>
  <si>
    <t>PET (Polyethylene terephthalate) waste incineration with electricity</t>
  </si>
  <si>
    <t>F.090.01.111.230701 PET (Polyethylene terephthalate) waste incineration with electricity</t>
  </si>
  <si>
    <t>PEF (Polyethylene Furanoate) waste incineration with electricity</t>
  </si>
  <si>
    <t>F.090.01.110.230701 PEF (Polyethylene Furanoate) waste incineration with electricity</t>
  </si>
  <si>
    <t>PE (Polyethylene) waste incineration with electricity</t>
  </si>
  <si>
    <t>F.090.01.108.230701 PE (Polyethylene) waste incineration with electricity</t>
  </si>
  <si>
    <t>PC (Polycarbonate) waste incineration with electricity</t>
  </si>
  <si>
    <t>F.090.01.107.230701 PC (Polycarbonate) waste incineration with electricity</t>
  </si>
  <si>
    <t>PA (Nylons, Polyamides) waste incineration with electricity</t>
  </si>
  <si>
    <t>F.090.01.106.230701 PA (Nylons, Polyamides) waste incineration with electricity</t>
  </si>
  <si>
    <t>PA-11 (Nylon-11) waste incineration with electricity</t>
  </si>
  <si>
    <t>F.090.01.105.230701 PA-11 (Nylon-11) waste incineration with electricity</t>
  </si>
  <si>
    <t>Ionomer waste incineration with electricity</t>
  </si>
  <si>
    <t>F.090.01.104.230701 Ionomer waste incineration with electricity</t>
  </si>
  <si>
    <t>CA (Cellulose polymers) waste incineration with electricity</t>
  </si>
  <si>
    <t>F.090.01.103.230701 CA (Cellulose polymers) waste incineration with electricity</t>
  </si>
  <si>
    <t>bio-PE (Polyethylene) waste incineration with electricity</t>
  </si>
  <si>
    <t>F.090.01.102.230701 bio-PE (Polyethylene) waste incineration with electricity</t>
  </si>
  <si>
    <t>ABS (Acrylonitrile butadiene styrene) waste incineration with electricity</t>
  </si>
  <si>
    <t>F.090.01.101.230701 ABS (Acrylonitrile butadiene styrene) waste incineration with electricity</t>
  </si>
  <si>
    <t>Softwood,fresh, 50%MC, waste incineration with electricity</t>
  </si>
  <si>
    <t>F.080.01.113.230701 Softwood,fresh, 50%MC, waste incineration with electricity</t>
  </si>
  <si>
    <t>Softwood, 12%MC, waste incineration with electricity</t>
  </si>
  <si>
    <t>F.080.01.112.230701 Softwood, 12%MC, waste incineration with electricity</t>
  </si>
  <si>
    <t>Softwood, 0%MC, waste incineration with electricity</t>
  </si>
  <si>
    <t>F.080.01.111.230701 Softwood, 0%MC, waste incineration with electricity</t>
  </si>
  <si>
    <t>SMC waste incineration with electricity</t>
  </si>
  <si>
    <t>F.080.01.110.230701 SMC waste incineration with electricity</t>
  </si>
  <si>
    <t>CO2 emmssions from combustion and credits for the delivered energy, see Idemat2023 PE (Polyethylene) waste incineration with electricity</t>
  </si>
  <si>
    <t>Rigid Polymer Foam, waste incineration with electricity</t>
  </si>
  <si>
    <t>F.080.01.109.230701 Rigid Polymer Foam, waste incineration with electricity</t>
  </si>
  <si>
    <t>Paper, Cardboard, Leather, Cotton (12%MC) waste incineration with electricity</t>
  </si>
  <si>
    <t>F.080.01.108.230701 Paper, Cardboard, Leather, Cotton (12%MC) waste incineration with electricity</t>
  </si>
  <si>
    <t>Hardwood, fresh, 50%MC, Bamboo, Cork, waste incineration with electricity</t>
  </si>
  <si>
    <t>F.080.01.107.230701 Hardwood, fresh, 50%MC, Bamboo, Cork, waste incineration with electricity</t>
  </si>
  <si>
    <t>Hardwood 12%MC, Bamboo, Cork, waste incineration with electricity</t>
  </si>
  <si>
    <t>F.080.01.106.230701 Hardwood 12%MC, Bamboo, Cork, waste incineration with electricity</t>
  </si>
  <si>
    <t>Hardwood 0%MC, Bamboo, Cork, waste incineration with electricity</t>
  </si>
  <si>
    <t>F.080.01.105.230701 Hardwood 0%MC, Bamboo, Cork, waste incineration with electricity</t>
  </si>
  <si>
    <t>GFRP (50%) waste incineration with electricity</t>
  </si>
  <si>
    <t>F.080.01.104.230701 GFRP (50%) waste incineration with electricity</t>
  </si>
  <si>
    <t>CO2 emissions from combustion and credits for the delivered energy, see Idemat2023 PUR (Polyurethane) waste incineration with electricity</t>
  </si>
  <si>
    <t>Flexible Polymer Foam, waste incineration with electricity</t>
  </si>
  <si>
    <t>F.080.01.103.230701 Flexible Polymer Foam, waste incineration with electricity</t>
  </si>
  <si>
    <t>DMC (50%) waste incineration with electricity</t>
  </si>
  <si>
    <t>F.080.01.102.230701 DMC (50%) waste incineration with electricity</t>
  </si>
  <si>
    <t>CFRP (50%) waste incineration with electricity</t>
  </si>
  <si>
    <t>F.080.01.101.230701 CFRP (50%) waste incineration with electricity</t>
  </si>
  <si>
    <t>Silicone rubbers waste incineration with electricity</t>
  </si>
  <si>
    <t>F.070.01.108.230701 Silicone rubbers waste incineration with electricity</t>
  </si>
  <si>
    <t>SBR (Styrene butadiene rubber) waste incineration with electricity</t>
  </si>
  <si>
    <t>F.070.01.107.230701 SBR (Styrene butadiene rubber) waste incineration with electricity</t>
  </si>
  <si>
    <t>PU (Polyurethane) waste incineration with electricity</t>
  </si>
  <si>
    <t>F.070.01.106.230701 PU (Polyurethane) waste incineration with electricity</t>
  </si>
  <si>
    <t>Polychloroprene (Neoprene, CR) waste incineration with electricity</t>
  </si>
  <si>
    <t>F.070.01.105.230701 Polychloroprene (Neoprene, CR) waste incineration with electricity</t>
  </si>
  <si>
    <t>Natural rubber waste incineration with electricity</t>
  </si>
  <si>
    <t>F.070.01.104.230701 Natural rubber waste incineration with electricity</t>
  </si>
  <si>
    <t>IR (Polyisoprene rubber) waste incineration with electricity</t>
  </si>
  <si>
    <t>F.070.01.103.230701 IR (Polyisoprene rubber) waste incineration with electricity</t>
  </si>
  <si>
    <t>EVA (Ethylene vinyl acetate) waste incineration with electricity</t>
  </si>
  <si>
    <t>F.070.01.102.230701 EVA (Ethylene vinyl acetate) waste incineration with electricity</t>
  </si>
  <si>
    <t>BR and IIR (Butyl rubber) waste incineration with electricity</t>
  </si>
  <si>
    <t>F.070.01.101.230701 BR and IIR (Butyl rubber) waste incineration with electricity</t>
  </si>
  <si>
    <t xml:space="preserve">the efficiency of a small power plant is assumed to be 70% </t>
  </si>
  <si>
    <t>Softwood, fresh, 50% MC, combustion in small elec. power plant</t>
  </si>
  <si>
    <t>F.050.01.107.230701 Softwood, fresh, 50% MC, combustion in small elec. power plant</t>
  </si>
  <si>
    <t>Softwood 12% MC, combustion in small elec. power plant</t>
  </si>
  <si>
    <t>F.050.01.106.230701 Softwood 12% MC, combustion in small elec. power plant</t>
  </si>
  <si>
    <t>Softwood 0% MC, combustion in small elec. power plant</t>
  </si>
  <si>
    <t>F.050.01.105.230701 Softwood 0% MC, combustion in small elec. power plant</t>
  </si>
  <si>
    <t>Paper, Cardboard, Leather, Cotton (12% MC) combustion in small elec. power plant</t>
  </si>
  <si>
    <t>F.050.01.104.230701 Paper, Cardboard, Leather, Cotton (12% MC) combustion in small elec. power plant</t>
  </si>
  <si>
    <t>Hardwood, fresh, 50% MC, Bamboo, Cork, combustion in small elec. power plant</t>
  </si>
  <si>
    <t>F.050.01.103.230701 Hardwood, fresh, 50% MC, Bamboo, Cork, combustion in small elec. power plant</t>
  </si>
  <si>
    <t>Hardwood 12% MC, Bamboo, Cork, combustion in small elec. power plant</t>
  </si>
  <si>
    <t>F.050.01.102.230701 Hardwood 12% MC, Bamboo, Cork, combustion in small elec. power plant</t>
  </si>
  <si>
    <t>Hardwood 0% MC, Bamboo, Cork, combustion in small elec. power plant</t>
  </si>
  <si>
    <t>F.050.01.101.230701 Hardwood 0% MC, Bamboo, Cork, combustion in small elec. power plant</t>
  </si>
  <si>
    <t>TDI co-firing in electrical power plant</t>
  </si>
  <si>
    <t>waste treatment, co-firing power plant  Special plastics</t>
  </si>
  <si>
    <t>F.044.01.117.230701 TDI co-firing in electrical power plant</t>
  </si>
  <si>
    <t>PVOH (PVA) co-firing in electrical power plant</t>
  </si>
  <si>
    <t>F.044.01.116.230701 PVOH (PVA) co-firing in electrical power plant</t>
  </si>
  <si>
    <t>PPS  co-firing in electrical power plant</t>
  </si>
  <si>
    <t>F.044.01.115.230701 PPS  co-firing in electrical power plant</t>
  </si>
  <si>
    <t>Polyether-polyols co-firing in electrical power plant</t>
  </si>
  <si>
    <t>F.044.01.114.230701 Polyether-polyols co-firing in electrical power plant</t>
  </si>
  <si>
    <t>Phthalic anhydride co-firing in electrical power plant</t>
  </si>
  <si>
    <t>F.044.01.113.230701 Phthalic anhydride co-firing in electrical power plant</t>
  </si>
  <si>
    <t>PEI (Polyether Imide) co-firing in electrical power plant</t>
  </si>
  <si>
    <t>F.044.01.112.230701 PEI (Polyether Imide) co-firing in electrical power plant</t>
  </si>
  <si>
    <t>PEEK (Polyetheretherketone)  co-firing in electrical power plant</t>
  </si>
  <si>
    <t>F.044.01.111.230701 PEEK (Polyetheretherketone)  co-firing in electrical power plant</t>
  </si>
  <si>
    <t>Paperfoam  co-firing in electrical power plant</t>
  </si>
  <si>
    <t>F.044.01.110.230701 Paperfoam  co-firing in electrical power plant</t>
  </si>
  <si>
    <t>Nafion co-firing in electrical power plant</t>
  </si>
  <si>
    <t>F.044.01.109.230701 Nafion co-firing in electrical power plant</t>
  </si>
  <si>
    <t>MMA monomer  co-firing in electrical power plant</t>
  </si>
  <si>
    <t>F.044.01.108.230701 MMA monomer  co-firing in electrical power plant</t>
  </si>
  <si>
    <t>MDI  co-firing in electrical power plant</t>
  </si>
  <si>
    <t>F.044.01.107.230701 MDI  co-firing in electrical power plant</t>
  </si>
  <si>
    <t>Formaldehyde  co-firing in electrical power plant</t>
  </si>
  <si>
    <t>F.044.01.106.230701 Formaldehyde  co-firing in electrical power plant</t>
  </si>
  <si>
    <t>EVOH  co-firing in electrical power plant</t>
  </si>
  <si>
    <t>F.044.01.105.230701 EVOH  co-firing in electrical power plant</t>
  </si>
  <si>
    <t>Epichlorohydrin  co-firing in electrical power plant</t>
  </si>
  <si>
    <t>F.044.01.104.230701 Epichlorohydrin  co-firing in electrical power plant</t>
  </si>
  <si>
    <t>DINP co-firing in electrical power plant</t>
  </si>
  <si>
    <t>F.044.01.103.230701 DINP co-firing in electrical power plant</t>
  </si>
  <si>
    <t>DEHP co-firing in electrical power plant</t>
  </si>
  <si>
    <t>F.044.01.102.230701 DEHP co-firing in electrical power plant</t>
  </si>
  <si>
    <t>Bisphenol A  co-firing in electrical power plant</t>
  </si>
  <si>
    <t>F.044.01.101.230701 Bisphenol A  co-firing in electrical power plant</t>
  </si>
  <si>
    <t>waste treatment, co-firing power plant Special plastics</t>
  </si>
  <si>
    <t>Polyester co-firing in electrical power plant</t>
  </si>
  <si>
    <t>F.040.01.103.230701 Polyester co-firing in electrical power plant</t>
  </si>
  <si>
    <t>Phenolics (Bakelite) co-firing in electrical power plant</t>
  </si>
  <si>
    <t>F.040.01.102.230701 Phenolics (Bakelite) co-firing in electrical power plant</t>
  </si>
  <si>
    <t>Epoxies co-firing in electrical power plant</t>
  </si>
  <si>
    <t>F.040.01.101.230701 Epoxies co-firing in electrical power plant</t>
  </si>
  <si>
    <t>PHB (Polyhydroxybutyrate) co-firing in electrical power plant</t>
  </si>
  <si>
    <t>F.030.01.126</t>
  </si>
  <si>
    <t>F.030.01.126.231020 PHB (Polyhydroxybutyrate) co-firing in electrical power plant</t>
  </si>
  <si>
    <t>PBAT (Polybutylene adipate terephthalate) co-firing in electrical power plant</t>
  </si>
  <si>
    <t>F.030.01.125</t>
  </si>
  <si>
    <t>F.030.01.125.231020 PBAT (Polybutylene adipate terephthalate) co-firing in electrical power plant</t>
  </si>
  <si>
    <t>PBS (Polybutylene succinate) co-firing in electrical power plant</t>
  </si>
  <si>
    <t>F.030.01.124</t>
  </si>
  <si>
    <t>F.030.01.124.231020 PBS (Polybutylene succinate) co-firing in electrical power plant</t>
  </si>
  <si>
    <t>Starch PBS 50%-50% (Polybutylene succinate) co-firing in electrical power plant</t>
  </si>
  <si>
    <t>F.030.01.123.230701 Starch PBS 50%-50% (Polybutylene succinate) co-firing in electrical power plant</t>
  </si>
  <si>
    <t>PVDC (Polyvinyliden chloride) co-firing in electrical power plant</t>
  </si>
  <si>
    <t>F.030.01.122.230701 PVDC (Polyvinyliden chloride) co-firing in electrical power plant</t>
  </si>
  <si>
    <t>PVC (Polyvinylchloride) co-firing in electrical power plant</t>
  </si>
  <si>
    <t>F.030.01.121.230701 PVC (Polyvinylchloride) co-firing in electrical power plant</t>
  </si>
  <si>
    <t>PUR (Polyurethane) co-firing in electrical power plant</t>
  </si>
  <si>
    <t>F.030.01.120.230701 PUR (Polyurethane) co-firing in electrical power plant</t>
  </si>
  <si>
    <t>PTT (Polyltrimethylene terephthalate) co-firing in electrical power plant</t>
  </si>
  <si>
    <t>F.030.01.119.230701 PTT (Polyltrimethylene terephthalate) co-firing in electrical power plant</t>
  </si>
  <si>
    <t>PTFE (Teflon, Polytetrafluoroethylene) co-firing in electrical power plant</t>
  </si>
  <si>
    <t>F.030.01.118.230701 PTFE (Teflon, Polytetrafluoroethylene) co-firing in electrical power plant</t>
  </si>
  <si>
    <t>PS (Polystyrene) co-firing in electrical power plant</t>
  </si>
  <si>
    <t>F.030.01.117.230701 PS (Polystyrene) co-firing in electrical power plant</t>
  </si>
  <si>
    <t>PP (Polypropylene) co-firing in electrical power plant</t>
  </si>
  <si>
    <t>F.030.01.116.230701 PP (Polypropylene) co-firing in electrical power plant</t>
  </si>
  <si>
    <t>POM (Polyoxymethylene, polyacetaal) co-firing in electrical power plant</t>
  </si>
  <si>
    <t>F.030.01.115.230701 POM (Polyoxymethylene, polyacetaal) co-firing in electrical power plant</t>
  </si>
  <si>
    <t>PMMA (Polymethyl methacrylate) co-firing in electrical power plant</t>
  </si>
  <si>
    <t>F.030.01.114.230701 PMMA (Polymethyl methacrylate) co-firing in electrical power plant</t>
  </si>
  <si>
    <t>PLA (Polylactide) co-firing in electrical power plant</t>
  </si>
  <si>
    <t>F.030.01.113.230701 PLA (Polylactide) co-firing in electrical power plant</t>
  </si>
  <si>
    <t>PHA (Polyhydroxyalkanoates) co-firing in electrical power plant</t>
  </si>
  <si>
    <t>F.030.01.112.230701 PHA (Polyhydroxyalkanoates) co-firing in electrical power plant</t>
  </si>
  <si>
    <t>PET (Polyethylene terephthalate) co-firing in electrical power plant</t>
  </si>
  <si>
    <t>F.030.01.111.230701 PET (Polyethylene terephthalate) co-firing in electrical power plant</t>
  </si>
  <si>
    <t>PEF (Polyethylene Furanoate) waste incineration in electrical power plant</t>
  </si>
  <si>
    <t>F.030.01.110.230701 PEF (Polyethylene Furanoate) waste incineration in electrical power plant</t>
  </si>
  <si>
    <t>PE (Polyethylene) co-firing in electrical power plant</t>
  </si>
  <si>
    <t>F.030.01.108.230701 PE (Polyethylene) co-firing in electrical power plant</t>
  </si>
  <si>
    <t>PC (Polycarbonate) co-firing in electrical power plant</t>
  </si>
  <si>
    <t>F.030.01.107.230701 PC (Polycarbonate) co-firing in electrical power plant</t>
  </si>
  <si>
    <t>PA (Nylons, Polyamides) co-firing in electrical power plant</t>
  </si>
  <si>
    <t>F.030.01.106.230701 PA (Nylons, Polyamides) co-firing in electrical power plant</t>
  </si>
  <si>
    <t>PA-11 (Nylon-11) co-firing in electrical power plant</t>
  </si>
  <si>
    <t>F.030.01.105.230701 PA-11 (Nylon-11) co-firing in electrical power plant</t>
  </si>
  <si>
    <t>Ionomer co-firing in electrical power plant</t>
  </si>
  <si>
    <t>F.030.01.104.230701 Ionomer co-firing in electrical power plant</t>
  </si>
  <si>
    <t>CA (Cellulose polymers) co-firing in electrical power plant</t>
  </si>
  <si>
    <t>F.030.01.103.230701 CA (Cellulose polymers) co-firing in electrical power plant</t>
  </si>
  <si>
    <t>bio-PE (Polyethylene) co-firing in electrical power plant</t>
  </si>
  <si>
    <t>F.030.01.102.230701 bio-PE (Polyethylene) co-firing in electrical power plant</t>
  </si>
  <si>
    <t>ABS (Acrylonitrile butadiene styrene) co-firing in electrical power plant</t>
  </si>
  <si>
    <t>F.030.01.101.230701 ABS (Acrylonitrile butadiene styrene) co-firing in electrical power plant</t>
  </si>
  <si>
    <t>credits for the delivered energy 0.5 x 18.1 - 0.5 x 2.44 = 7.8 MJ/kg LHV  (see dry softwood for LHV)</t>
  </si>
  <si>
    <t>Softwood, fresh, 50% MC, co-firing in electrical power plant</t>
  </si>
  <si>
    <t>F.020.01.113.230701 Softwood, fresh, 50% MC, co-firing in electrical power plant</t>
  </si>
  <si>
    <t>credits for the delivered energy = 0.88 x 18.1 - 0.12 x 2.44 = 15.6 MJ/kg LHV  (see dry softwood for LHV)</t>
  </si>
  <si>
    <t>Softwood 12% MC, co-firing in electrical power plant</t>
  </si>
  <si>
    <t>F.020.01.112.230701 Softwood 12% MC, co-firing in electrical power plant</t>
  </si>
  <si>
    <t>credits for the delivered energy for LHV (take 8% less than HHV); 17.8 MJ/kg LHV; reference for HHV: Yury Maksimuk, Zoya Antonava, Vladimir Krouk, Alina Korsakova, Vera Kursevich 2021 Prediction of higher heating value (HHV) based on the structural composition for biomass https://doi.org/10.1016/j.fuel.2021.120860 Section 3.1 for cellulose (17.36 MJ/kg) and Section 3.2 for lignin (softwood 26.8 MJ/kg, hardwood 25.3 MJ/kg); https://www.sciencedirect.com/science/article/pii/S0016236121007377?via%3Dihub</t>
  </si>
  <si>
    <t>Softwood 0% MC, co-firing in electrical power plant</t>
  </si>
  <si>
    <t>F.020.01.111.230701 Softwood 0% MC, co-firing in electrical power plant</t>
  </si>
  <si>
    <t>take F.020.01.102.230701 DMC (50%) co-firing in electrical power plant, i.e. 16.4 MJ/kg</t>
  </si>
  <si>
    <t>SMC co-firing in electrical power plant</t>
  </si>
  <si>
    <t>F.020.01.110.230701 SMC co-firing in electrical power plant</t>
  </si>
  <si>
    <t>for CO2 emmssions from combustion and credits for the delivered energy, see F.030.01.108.230701 PE (Polyethylene) co-firing in electrical power plant, LHV</t>
  </si>
  <si>
    <t>Rigid Polymer Foam, co-firing in electrical power plant</t>
  </si>
  <si>
    <t>F.020.01.109.230701 Rigid Polymer Foam, co-firing in electrical power plant</t>
  </si>
  <si>
    <t>The LHV of dry paper and board depends on the amount of ink and ther additives, as well as the percentage of lignin. Under the assumption that it is pure cellulose the LHV is 17.36 MJ/kg (see wood). This 17.36 MJ/kg is also an average for cotton and for leather. Paper in trading has 4 - 8 % moisture content. For post-consumer paper it is assumed at 12 %. That tesults in 0.88 x  17.36 - 0.12 x 2.44 = 15 MJ/kg</t>
  </si>
  <si>
    <t>Paper, Cardboard, Leather, Cotton (12% MC) co-firing in electrical power plant</t>
  </si>
  <si>
    <t>F.020.01.108.230701 Paper, Cardboard, Leather, Cotton (12% MC) co-firing in electrical power plant</t>
  </si>
  <si>
    <t>credits for the delivered energy 0.5 x  17.8 - 0.5 x 2.44 = 7.7  MJ/kg LHV  (see dry hardwood for LHV)</t>
  </si>
  <si>
    <t>Hardwood, fresh, 50% MC, Bamboo, Cork, co-firing in electrical power plant</t>
  </si>
  <si>
    <t>F.020.01.107.230701 Hardwood, fresh, 50% MC, Bamboo, Cork, co-firing in electrical power plant</t>
  </si>
  <si>
    <t>credits for the delivered energy 0.88 x 17.8 - 0.12 x 2.44= 15.37  MJ/kg LHV (see dry hardwood for LHV)</t>
  </si>
  <si>
    <t>Hardwood 12% MC, Bamboo, Cork, co-firing in electrical power plant</t>
  </si>
  <si>
    <t>F.020.01.106.230701 Hardwood 12% MC, Bamboo, Cork, co-firing in electrical power plant</t>
  </si>
  <si>
    <t>Hardwood 0% MC, Bamboo, Cork, co-firing in electrical power plant</t>
  </si>
  <si>
    <t>F.020.01.105.230701 Hardwood 0% MC, Bamboo, Cork, co-firing in electrical power plant</t>
  </si>
  <si>
    <t>credits for the delivered energy of 0.5 kg epoxi = -16.4 MJth gas, and debits for the required energy of 0.5 kg glass = 0.5x2 MJ; combined with 50% of the emissions of 1 kg epoxi (1.36 kg CO2 and 0.00101 kg NO2) . Note that the CO2 emissions of heating glas is included in the energy for glas</t>
  </si>
  <si>
    <t>GFRP (50%) co-firing in electrical power plant</t>
  </si>
  <si>
    <t>F.020.01.104.230701 GFRP (50%) co-firing in electrical power plant</t>
  </si>
  <si>
    <t>CO2 emissions from combustion and credits for the delivered energy, see .230701 PUR (Polyurethane) co-firing in electrical power plant</t>
  </si>
  <si>
    <t>Flexible Polymer Foam, co-firing in electrical power plant</t>
  </si>
  <si>
    <t>F.020.01.103.230701 Flexible Polymer Foam, co-firing in electrical power plant</t>
  </si>
  <si>
    <t>credits for the delivered energy of 0.5 kg epoxi = -16.4 MJth gas, plus debits for the required energy of 0.5 kg glass = 0.5x2 MJ; combined with 50% of the emissions of 1 kg epoxi (1.36 kg CO2 and 0.00101 kg NO2) . Note that the CO2 emissions of heating glas is included in the energy for glas</t>
  </si>
  <si>
    <t>DMC (50%) co-firing in electrical power plant</t>
  </si>
  <si>
    <t>F.020.01.102.230701 DMC (50%) co-firing in electrical power plant</t>
  </si>
  <si>
    <t>credits for the delivered energy of 0.5 kg epoxi = -16.4 MJth gas, plus credits for the delivered energy of 1 kg carbon (proxi antracite) ; combined with 50% of the emissions of 1 kg epoxi (1.36 kg CO2 and 0.00101 kg NO2) and 0.5 kg carbon (1.83 kg CO2)</t>
  </si>
  <si>
    <t>CFRP (50%) co-firing in electrical power plant</t>
  </si>
  <si>
    <t>F.020.01.101.230701 CFRP (50%) co-firing in electrical power plant</t>
  </si>
  <si>
    <t>Silicone rubber co-firing in electrical power plant</t>
  </si>
  <si>
    <t>F.010.01.108.230701 Silicone rubber co-firing in electrical power plant</t>
  </si>
  <si>
    <t>energy from stoichiometric calculation, see excel file 'embedded oil, heat of combustion, CO2 emissions and pyrolysis plastics&amp;chemicals.xls' LHV, at https://www.ecocostsvalue.com/lca/eol-and-recycling/</t>
  </si>
  <si>
    <t>SBR (Styrene butadiene rubber) co-firing in electrical power plant</t>
  </si>
  <si>
    <t>F.010.01.107.230701 SBR (Styrene butadiene rubber) co-firing in electrical power plant</t>
  </si>
  <si>
    <t>PU (Polyurethane) co-firing in electrical power plant</t>
  </si>
  <si>
    <t>F.010.01.106.230701 PU (Polyurethane) co-firing in electrical power plant</t>
  </si>
  <si>
    <t>Polychloroprene (Neoprene, CR) co-firing in electrical power plant</t>
  </si>
  <si>
    <t>F.010.01.105.230701 Polychloroprene (Neoprene, CR) co-firing in electrical power plant</t>
  </si>
  <si>
    <t>Natural rubber co-firing in electrical power plant</t>
  </si>
  <si>
    <t>F.010.01.104.230701 Natural rubber co-firing in electrical power plant</t>
  </si>
  <si>
    <t>IR (Polyisoprene rubber) co-firing in electrical power plant</t>
  </si>
  <si>
    <t>F.010.01.103.230701 IR (Polyisoprene rubber) co-firing in electrical power plant</t>
  </si>
  <si>
    <t>EVA (Ethylene vinyl acetate) co-firing in electrical power plant</t>
  </si>
  <si>
    <t>F.010.01.102.230701 EVA (Ethylene vinyl acetate) co-firing in electrical power plant</t>
  </si>
  <si>
    <t>BR and IIR (Butyl rubber) co-firing in electrical power plant</t>
  </si>
  <si>
    <t>F.010.01.101.230701 BR and IIR (Butyl rubber) co-firing in electrical power plant</t>
  </si>
  <si>
    <t>F.010</t>
  </si>
  <si>
    <t>Shaving softwood per kg dry mass removed</t>
  </si>
  <si>
    <t>wood</t>
  </si>
  <si>
    <t>D.140.01.104.230701 Shaving softwood per kg dry mass removed</t>
  </si>
  <si>
    <t>Shaving hardwood per kg dry mass removed</t>
  </si>
  <si>
    <t>D.140.01.103.230701 Shaving hardwood per kg dry mass removed</t>
  </si>
  <si>
    <t>Power sawing (petrol)</t>
  </si>
  <si>
    <t>D.140.01.102.230701 Power sawing (petrol)</t>
  </si>
  <si>
    <t>Chain sawing</t>
  </si>
  <si>
    <t>D.140.01.101.230701 Chain sawing</t>
  </si>
  <si>
    <t>thermo forming, production site</t>
  </si>
  <si>
    <t>plastics</t>
  </si>
  <si>
    <t>D.120.01.109.230701 thermo forming, production site</t>
  </si>
  <si>
    <t>thermo forming, machine only</t>
  </si>
  <si>
    <t>D.120.01.108.230701 thermo forming, machine only</t>
  </si>
  <si>
    <t xml:space="preserve">Recycling of (soft) polymer mixtures with a contamination of 10%.  All processes from collection to granulate included. </t>
  </si>
  <si>
    <t>Recycling mixed polymer</t>
  </si>
  <si>
    <t>D.120.01.107.230701 Recycling mixed polymer</t>
  </si>
  <si>
    <t>injection moulding, production site</t>
  </si>
  <si>
    <t>D.120.01.106.230701 injection moulding, production site</t>
  </si>
  <si>
    <t>injection moulding, machine only</t>
  </si>
  <si>
    <t>D.120.01.105.230701 injection moulding, machine only</t>
  </si>
  <si>
    <t>extrusion, production site</t>
  </si>
  <si>
    <t>D.120.01.104.230701 extrusion, production site</t>
  </si>
  <si>
    <t>Note: D.120.01.101 thru 106 plus D.120.01.108 and 109 are all basaed on "Idemat2022 .Electricity General Industry, B.040.01.101"</t>
  </si>
  <si>
    <t>extrusion, machine only</t>
  </si>
  <si>
    <t>D.120.01.103.230701 extrusion, machine only</t>
  </si>
  <si>
    <t>blow moulding, production site</t>
  </si>
  <si>
    <t>D.120.01.102.230701 blow moulding, production site</t>
  </si>
  <si>
    <t>blow moulding, machine only</t>
  </si>
  <si>
    <t>D.120.01.101.230701 blow moulding, machine only</t>
  </si>
  <si>
    <t>Printing per m2, extra paint varnish layer</t>
  </si>
  <si>
    <t>paper &amp; packaging</t>
  </si>
  <si>
    <t>D.110.01.106.230701 Printing per m2, extra paint varnish layer</t>
  </si>
  <si>
    <t>Printing per m2, UV, inkjet, electricity only</t>
  </si>
  <si>
    <t>D.110.01.105.230701 Printing per m2, UV, inkjet, electricity only</t>
  </si>
  <si>
    <t>Printing per m2, offset, conventional, electricity only</t>
  </si>
  <si>
    <t>D.110.01.104.230701 Printing per m2, offset, conventional, electricity only</t>
  </si>
  <si>
    <t>Printing per m2, 100%, UV, inkjet</t>
  </si>
  <si>
    <t>D.110.01.103.230701 Printing per m2, 100%, UV, inkjet</t>
  </si>
  <si>
    <t>Printing per m2, 100%, offset, conventional</t>
  </si>
  <si>
    <t>D.110.01.102.230701 Printing per m2, 100%, offset, conventional</t>
  </si>
  <si>
    <t>Corrugated board box making,  (excl the paper)</t>
  </si>
  <si>
    <t>D.110.01.101.230701 Corrugated board box making,  (excl the paper)</t>
  </si>
  <si>
    <t>Welding aluminium arc (0.0183 kg electrode)</t>
  </si>
  <si>
    <t>processing metals</t>
  </si>
  <si>
    <t>D.100.01.134.230701 Welding aluminium arc (0.0183 kg electrode)</t>
  </si>
  <si>
    <t>Turning Al (per kg removed, removed Al not counted)</t>
  </si>
  <si>
    <t>D.100.01.133.230701 Turning Al (per kg removed, removed Al not counted)</t>
  </si>
  <si>
    <t>Spot welding Al. 3</t>
  </si>
  <si>
    <t>D.100.01.132.230701 Spot welding Al. 3</t>
  </si>
  <si>
    <t>Spot welding Al. 1.5</t>
  </si>
  <si>
    <t>D.100.01.131.230701 Spot welding Al. 1.5</t>
  </si>
  <si>
    <t>Spot welding Al. 1</t>
  </si>
  <si>
    <t>D.100.01.130.230701 Spot welding Al. 1</t>
  </si>
  <si>
    <t>Spot welding Al. 0.5</t>
  </si>
  <si>
    <t>D.100.01.129.230701 Spot welding Al. 0.5</t>
  </si>
  <si>
    <t>Seam welding Al. 2.5</t>
  </si>
  <si>
    <t>D.100.01.128.230701 Seam welding Al. 2.5</t>
  </si>
  <si>
    <t>Seam welding Al. 1.5</t>
  </si>
  <si>
    <t>D.100.01.127.230701 Seam welding Al. 1.5</t>
  </si>
  <si>
    <t>Seam welding Al. 0.25</t>
  </si>
  <si>
    <t>D.100.01.126.230701 Seam welding Al. 0.25</t>
  </si>
  <si>
    <t>Scouring aluminium</t>
  </si>
  <si>
    <t>D.100.01.125.230701 Scouring aluminium</t>
  </si>
  <si>
    <t>Sawing Al. circular saw</t>
  </si>
  <si>
    <t>D.100.01.124.230701 Sawing Al. circular saw</t>
  </si>
  <si>
    <t>Sawing Al. band saw</t>
  </si>
  <si>
    <t>D.100.01.123.230701 Sawing Al. band saw</t>
  </si>
  <si>
    <t>Rolling brass</t>
  </si>
  <si>
    <t>D.100.01.122.230701 Rolling brass</t>
  </si>
  <si>
    <t>Rolling aluminium sheet</t>
  </si>
  <si>
    <t>D.100.01.121.230701 Rolling aluminium sheet</t>
  </si>
  <si>
    <t>Rolling aluminium foil</t>
  </si>
  <si>
    <t>D.100.01.120.230701 Rolling aluminium foil</t>
  </si>
  <si>
    <t>Milling Al. (per kg removed, removed Al not counted)</t>
  </si>
  <si>
    <t>D.100.01.119.230701 Milling Al. (per kg removed, removed Al not counted)</t>
  </si>
  <si>
    <t>MIG-arc welding Al 8</t>
  </si>
  <si>
    <t>D.100.01.118.230701 MIG-arc welding Al 8</t>
  </si>
  <si>
    <t>MIG-arc welding Al 6 V-jnt</t>
  </si>
  <si>
    <t>D.100.01.117.230701 MIG-arc welding Al 6 V-jnt</t>
  </si>
  <si>
    <t>MIG-arc welding Al 5 V-jnt</t>
  </si>
  <si>
    <t>D.100.01.116.230701 MIG-arc welding Al 5 V-jnt</t>
  </si>
  <si>
    <t>MIG-arc welding Al 5 I-jnt</t>
  </si>
  <si>
    <t>D.100.01.115.230701 MIG-arc welding Al 5 I-jnt</t>
  </si>
  <si>
    <t>MIG-arc welding Al 4</t>
  </si>
  <si>
    <t>D.100.01.114.230701 MIG-arc welding Al 4</t>
  </si>
  <si>
    <t>MIG-arc welding Al 12</t>
  </si>
  <si>
    <t>D.100.01.113.230701 MIG-arc welding Al 12</t>
  </si>
  <si>
    <t>MIG-arc welding Al 10</t>
  </si>
  <si>
    <t>D.100.01.112.230701 MIG-arc welding Al 10</t>
  </si>
  <si>
    <t>Machining aluminium</t>
  </si>
  <si>
    <t>D.100.01.111.230701 Machining aluminium</t>
  </si>
  <si>
    <t>Forging aluminium</t>
  </si>
  <si>
    <t>D.100.01.110.230701 Forging aluminium</t>
  </si>
  <si>
    <t>Extruding alum</t>
  </si>
  <si>
    <t>D.100.01.109.230701 Extruding alum</t>
  </si>
  <si>
    <t>Drilling Al. (per kg removed, removed Al not counted)</t>
  </si>
  <si>
    <t>D.100.01.108.230701 Drilling Al. (per kg removed, removed Al not counted)</t>
  </si>
  <si>
    <t>https://artizono.com/fiber-laser-cutting-thickness-speed-chart/#fiber-laser-cutting-thickness-speed-chart-aluminum-2</t>
  </si>
  <si>
    <t>Fiber Laser cutting 6000 W, Aluminium 10mm thick, 1 meter</t>
  </si>
  <si>
    <t>D.100.01.107.240310 Fiber Laser cutting 6000 W, Aluminium 10mm thick, 1 meter</t>
  </si>
  <si>
    <t>Fiber Laser cutting 1000 W, Aluminium 1mm thick, 1 meter</t>
  </si>
  <si>
    <t>D.100.01.106.240310 Fiber Laser cutting 1000 W, Aluminium 1mm thick, 1 meter</t>
  </si>
  <si>
    <t>Cold transforming Al</t>
  </si>
  <si>
    <t>D.100.01.105.230701 Cold transforming Al</t>
  </si>
  <si>
    <t>Autogenuous welding Al 3</t>
  </si>
  <si>
    <t>D.100.01.104.230701 Autogenuous welding Al 3</t>
  </si>
  <si>
    <t>Autogenuous welding Al 2</t>
  </si>
  <si>
    <t>D.100.01.103.230701 Autogenuous welding Al 2</t>
  </si>
  <si>
    <t>Autogenuous welding Al 1</t>
  </si>
  <si>
    <t>D.100.01.102.230701 Autogenuous welding Al 1</t>
  </si>
  <si>
    <t>Anodising</t>
  </si>
  <si>
    <t>D.100.01.101.230701 Anodising</t>
  </si>
  <si>
    <t>Processing, non-ferro (AL)</t>
  </si>
  <si>
    <t>welding steel, autogenious 0.0536 kg electrode</t>
  </si>
  <si>
    <t>D.090.01.104</t>
  </si>
  <si>
    <t>D.090.01.104.230701 welding steel, autogenious 0.0536 kg electrode</t>
  </si>
  <si>
    <t>welding steel arc (MAG) 0.0536 kg electrode</t>
  </si>
  <si>
    <t>D.090.01.103.230701 welding steel arc (MAG) 0.0536 kg electrode</t>
  </si>
  <si>
    <t>welding shipbuilding (FCAW) per kg electrode</t>
  </si>
  <si>
    <t>D.090.01.102.230701 welding shipbuilding (FCAW) per kg electrode</t>
  </si>
  <si>
    <t>Electric MIG welding 4mm steel, 0.125 kg electrode</t>
  </si>
  <si>
    <t>D.090.01.101.230701 Electric MIG welding 4mm steel, 0.125 kg electrode</t>
  </si>
  <si>
    <t>Powder coating steel</t>
  </si>
  <si>
    <t>D.070.01.110.230701 Powder coating steel</t>
  </si>
  <si>
    <t>Powder coating aluminium</t>
  </si>
  <si>
    <t>D.070.01.109.230701 Powder coating aluminium</t>
  </si>
  <si>
    <t>Phosphating (Zn s)</t>
  </si>
  <si>
    <t>D.070.01.108.230701 Phosphating (Zn s)</t>
  </si>
  <si>
    <t>Phosphating (Zn i)</t>
  </si>
  <si>
    <t>D.070.01.107.230701 Phosphating (Zn i)</t>
  </si>
  <si>
    <t>Phosphating (Fe s)</t>
  </si>
  <si>
    <t>D.070.01.106.230701 Phosphating (Fe s)</t>
  </si>
  <si>
    <t>Hot-dip Zinc plating, pieces, outside use, single side</t>
  </si>
  <si>
    <t>D.070.01.105.230701 Hot-dip Zinc plating, pieces, outside use</t>
  </si>
  <si>
    <t>Electroplating Zinc, inside use or painted (5 micron)</t>
  </si>
  <si>
    <t>D.070.01.104.230701 Electroplating Zinc, inside use or painted (5 micron)</t>
  </si>
  <si>
    <t>Electroplating Zinc, incl. outside use, per 10 years (10  micron, single side)</t>
  </si>
  <si>
    <t>D.070.01.103.230701 Electroplating Zinc, incl. outside use, per 10 years</t>
  </si>
  <si>
    <t xml:space="preserve">1m2 area single sided, 6 um nickel electroplating, nickel included. </t>
  </si>
  <si>
    <t>Electroplating Nickel (single side)</t>
  </si>
  <si>
    <t>D.070.01.102.230701 Electroplating Nickel</t>
  </si>
  <si>
    <t>1m2 area single sided, 10 um chromium electroplating, metals  included.</t>
  </si>
  <si>
    <t>Electroplating Chrome (single side)</t>
  </si>
  <si>
    <t>D.070.01.101.230701 Electroplating Chrome</t>
  </si>
  <si>
    <t>Turrning steel (per kg removed, steel removed not counted)</t>
  </si>
  <si>
    <t>D.060.01.103.230701 Turrning steel (per kg removed, steel removed not counted)</t>
  </si>
  <si>
    <t>Milling steel (per kg removed, revomed steel not counted)</t>
  </si>
  <si>
    <t>D.060.01.102.230701 Milling steel (per kg removed, revomed steel not counted)</t>
  </si>
  <si>
    <t>Drilling steel (per kg removed, the removed steel not counted)</t>
  </si>
  <si>
    <t>D.060.01.101.230701 Drilling steel (per kg removed, the removed steel not counted)</t>
  </si>
  <si>
    <t>https://artizono.com/fiber-laser-cutting-thickness-speed-chart/#fiber-laser-cutting-thickness-speed-chart-mild-steel-0</t>
  </si>
  <si>
    <t>Fiber Laser cutting 6000 W, Steel 10mm thick, 1 meter</t>
  </si>
  <si>
    <t>Processing, metals, chipless shaping and laser cutting</t>
  </si>
  <si>
    <t>D.050.01.104</t>
  </si>
  <si>
    <t>D.050.01.104.240310 Fiber Laser cutting 6000 W, Steel 10mm thick, 1 meter</t>
  </si>
  <si>
    <t>Fiber Laser cutting 1000 W, Steel 1mm thick, 1 meter</t>
  </si>
  <si>
    <t>D.050.01.103</t>
  </si>
  <si>
    <t>D.050.01.103.240310 Fiber Laser cutting 1000 W, Steel 1mm thick, 1 meter</t>
  </si>
  <si>
    <t>Rolling steel</t>
  </si>
  <si>
    <t>D.050.01.102.230701 Rolling steel</t>
  </si>
  <si>
    <t>Deep drawing steel</t>
  </si>
  <si>
    <t>D.050.01.101.230701 Deep drawing steel</t>
  </si>
  <si>
    <t>D.050</t>
  </si>
  <si>
    <t>Container ship (max weight/volume ratio 0,41 ton/m3) (m3km)</t>
  </si>
  <si>
    <t>transport</t>
  </si>
  <si>
    <t>C.070.01.108.230701 Container ship (max weight/volume ratio 0,41 ton/m3) (m3km)</t>
  </si>
  <si>
    <t>Oil Supertanker</t>
  </si>
  <si>
    <t>C.070.01.107.230701 Oil Supertanker</t>
  </si>
  <si>
    <t>Container ship (min weight/volume ratio 0,41 ton/m3)</t>
  </si>
  <si>
    <t>C.070.01.106.230701 Container ship (min weight/volume ratio 0,41 ton/m3)</t>
  </si>
  <si>
    <t>Container feeder Handysize 1577 TEU 13  knots</t>
  </si>
  <si>
    <t>C.070.01.105.230701 Container feeder Handysize 1577 TEU 13  knots</t>
  </si>
  <si>
    <t>Coaster Class A (coast US, North and Baltic sea)</t>
  </si>
  <si>
    <t>C.070.01.104.230701 Coaster Class A (coast US, North and Baltic sea)</t>
  </si>
  <si>
    <t>Bulk carrier Panamax</t>
  </si>
  <si>
    <t>C.070.01.103.230701 Bulk carrier Panamax</t>
  </si>
  <si>
    <t>Bulk carrier Handysize dwt 16.383, 12.5 knots</t>
  </si>
  <si>
    <t>C.070.01.102.230701 Bulk carrier Handysize dwt 16.383, 12.5 knots</t>
  </si>
  <si>
    <t>Barge 1475 dwt</t>
  </si>
  <si>
    <t>C.070.01.101.230701 Barge 1475 dwt</t>
  </si>
  <si>
    <t>50% average payload, calculated from Idemat2023 Truck +trailer  Euro 6 (meter)</t>
  </si>
  <si>
    <t>Truck+trailer 24 tons net (max weight/volume ratio 0,32 ton/m3) (m3km)</t>
  </si>
  <si>
    <t>C.060.01.108</t>
  </si>
  <si>
    <t>C.060.01.108.230701 Truck+trailer 24 tons net (max weight/volume ratio 0,32 ton/m3) (m3km)</t>
  </si>
  <si>
    <t>Truck+container, 28 tons net (max weight/volume ratio 0,41 ton/m3) (m3km)</t>
  </si>
  <si>
    <t>C.060.01.107</t>
  </si>
  <si>
    <t>C.060.01.107.230701 Truck+container, 28 tons net (max weight/volume ratio 0,41 ton/m3) (m3km)</t>
  </si>
  <si>
    <t>Truck+trailer 24 tons net (min weight/volume ratio 0,32 ton/m3) (tkm)</t>
  </si>
  <si>
    <t>C.060.01.106.230701 Truck+trailer 24 tons net (min weight/volume ratio 0,32 ton/m3) (tkm)</t>
  </si>
  <si>
    <t>Truck+container, 28 tons net (min weight/volume ratio 0,41 ton/m3) (tkm)</t>
  </si>
  <si>
    <t>C.060.01.105.230701 Truck+container, 28 tons net (min weight/volume ratio 0,41 ton/m3) (tkm)</t>
  </si>
  <si>
    <t>Truck +trailer  Euro 6 (meter)</t>
  </si>
  <si>
    <t>C.060.01.104.230701 Truck +trailer  Euro 6 (meter)</t>
  </si>
  <si>
    <t>Tractor (240 pk)</t>
  </si>
  <si>
    <t>C.060.01.103.230701 Tractor (240 pk)</t>
  </si>
  <si>
    <t>Train, freight, electric (tkm)</t>
  </si>
  <si>
    <t>C.050.01.102.230701 Train, freight, electric (tkm)</t>
  </si>
  <si>
    <t>Train, freight diesel (tkm)</t>
  </si>
  <si>
    <t>C.050.01.101.230701 Train, freight diesel (tkm)</t>
  </si>
  <si>
    <t>Transport, pipeline, petroleum</t>
  </si>
  <si>
    <t>C.030.01.102.230701 Transport, pipeline, petroleum</t>
  </si>
  <si>
    <t>Transport, pipeline, natural gas</t>
  </si>
  <si>
    <t>C.030.01.101.230701 Transport, pipeline, natural gas</t>
  </si>
  <si>
    <t>Air traffic intercontinental (max weight/volume ratio 0,167 ton/m3) (m3km)</t>
  </si>
  <si>
    <t>C.010.01.104.230701 Air traffic intercontinental (max weight/volume ratio 0,167 ton/m3) (m3km)</t>
  </si>
  <si>
    <t>Air traffic continental (max weight/volume ratio 0,167 ton/m3) (m3km)</t>
  </si>
  <si>
    <t>C.010.01.103.230701 Air traffic continental (max weight/volume ratio 0,167 ton/m3) (m3km)</t>
  </si>
  <si>
    <t>Air traffic intercontinental (min weight/volume ratio 0,167 ton/m3) (tkm)</t>
  </si>
  <si>
    <t>C.010.01.102.230701 Air traffic intercontinental (min weight/volume ratio 0,167 ton/m3) (tkm)</t>
  </si>
  <si>
    <t>Air traffic continental (min weight/volume ratio 0,167 ton/m3) (tkm)</t>
  </si>
  <si>
    <t>C.010.01.101.230701 Air traffic continental (min weight/volume ratio 0,167 ton/m3) (tkm)</t>
  </si>
  <si>
    <t>C.010</t>
  </si>
  <si>
    <t>Heat from natural gas for chemical processes</t>
  </si>
  <si>
    <t xml:space="preserve">MJ </t>
  </si>
  <si>
    <t>heat</t>
  </si>
  <si>
    <t>B.050.01.107.230701 Heat from natural gas for chemical processes</t>
  </si>
  <si>
    <t>Heat from heavy oil for chemical processes</t>
  </si>
  <si>
    <t>B.050.01.106.230701 Heat from heavy oil for chemical processes</t>
  </si>
  <si>
    <t>calculated from Idemat2023 Bituminous coal (26.4 MJ/kg), US, including combustion</t>
  </si>
  <si>
    <t>Heat from coal (bituminous 26.4 MJ/kg)</t>
  </si>
  <si>
    <t>B.050.01.105.230701 Heat from coal (bituminous 26.4 MJ/kg)</t>
  </si>
  <si>
    <t>calculated from Idemat2023 Anthracite coal (33 MJ/kg), including combustion</t>
  </si>
  <si>
    <t>Heat from anthracite coal (33 MJ/kg)</t>
  </si>
  <si>
    <t>B.050.01.104.230701 Heat from anthracite coal (33 MJ/kg)</t>
  </si>
  <si>
    <t>calculated from Idemat2023 Heat from natural gas for chemical processes</t>
  </si>
  <si>
    <t>Energy gas, condensing, low NOx (=heat)</t>
  </si>
  <si>
    <t>B.050.01.103.230701 Energy gas, condensing, low NOx (=heat)</t>
  </si>
  <si>
    <t>Domestic Heat, General, from heat pump</t>
  </si>
  <si>
    <t>B.050.01.102.230701 Domestic Heat, General, from heat pump</t>
  </si>
  <si>
    <t>50% Idemat2023 Heat from natural gas for chemical processes + 50% Idemat2023 Heat from heavy oil for chemical processes</t>
  </si>
  <si>
    <t>Industrial Heat, General</t>
  </si>
  <si>
    <t>B.050.01.101.230701 Industrial Heat, General</t>
  </si>
  <si>
    <t>B.050</t>
  </si>
  <si>
    <t xml:space="preserve">for detailed calculations see excel-electricity-JV </t>
  </si>
  <si>
    <t>Electricity Wyoming production</t>
  </si>
  <si>
    <t>Energy, electricity USA</t>
  </si>
  <si>
    <t>B.046.08.151</t>
  </si>
  <si>
    <t>electricity USA</t>
  </si>
  <si>
    <t>B.046.08.151.231201 Electricity Wyoming production</t>
  </si>
  <si>
    <t>Electricity Wisconsin production</t>
  </si>
  <si>
    <t>B.046.08.150</t>
  </si>
  <si>
    <t>B.046.08.150.231201 Electricity Wisconsin production</t>
  </si>
  <si>
    <t>Electricity West Virginia production</t>
  </si>
  <si>
    <t>B.046.08.149</t>
  </si>
  <si>
    <t>B.046.08.149.231201 Electricity West Virginia production</t>
  </si>
  <si>
    <t>Electricity Washington production</t>
  </si>
  <si>
    <t>B.046.08.148</t>
  </si>
  <si>
    <t>B.046.08.148.231201 Electricity Washington production</t>
  </si>
  <si>
    <t>Electricity Virginia production</t>
  </si>
  <si>
    <t>B.046.08.147</t>
  </si>
  <si>
    <t>B.046.08.147.231201 Electricity Virginia production</t>
  </si>
  <si>
    <t>Electricity Vermont production</t>
  </si>
  <si>
    <t>B.046.08.146</t>
  </si>
  <si>
    <t>B.046.08.146.231201 Electricity Vermont production</t>
  </si>
  <si>
    <t>Electricity Utah production</t>
  </si>
  <si>
    <t>B.046.08.145</t>
  </si>
  <si>
    <t>B.046.08.145.231201 Electricity Utah production</t>
  </si>
  <si>
    <t>Electricity Texas production</t>
  </si>
  <si>
    <t>B.046.08.144</t>
  </si>
  <si>
    <t>B.046.08.144.231201 Electricity Texas production</t>
  </si>
  <si>
    <t>Electricity Tennessee production</t>
  </si>
  <si>
    <t>B.046.08.143</t>
  </si>
  <si>
    <t>B.046.08.143.231201 Electricity Tennessee production</t>
  </si>
  <si>
    <t>Electricity South Dakota production</t>
  </si>
  <si>
    <t>B.046.08.142</t>
  </si>
  <si>
    <t>B.046.08.142.231201 Electricity South Dakota production</t>
  </si>
  <si>
    <t>Electricity South Carolina production</t>
  </si>
  <si>
    <t>B.046.08.141</t>
  </si>
  <si>
    <t>B.046.08.141.231201 Electricity South Carolina production</t>
  </si>
  <si>
    <t>Electricity Rhode Island production</t>
  </si>
  <si>
    <t>B.046.08.140</t>
  </si>
  <si>
    <t>B.046.08.140.231201 Electricity Rhode Island production</t>
  </si>
  <si>
    <t>Electricity Pennsylvania production</t>
  </si>
  <si>
    <t>B.046.08.139</t>
  </si>
  <si>
    <t>B.046.08.139.231201 Electricity Pennsylvania production</t>
  </si>
  <si>
    <t>Electricity Oregon production</t>
  </si>
  <si>
    <t>B.046.08.138</t>
  </si>
  <si>
    <t>B.046.08.138.231201 Electricity Oregon production</t>
  </si>
  <si>
    <t>Electricity Oklahoma production</t>
  </si>
  <si>
    <t>B.046.08.137</t>
  </si>
  <si>
    <t>B.046.08.137.231201 Electricity Oklahoma production</t>
  </si>
  <si>
    <t>Electricity Ohio production</t>
  </si>
  <si>
    <t>B.046.08.136</t>
  </si>
  <si>
    <t>B.046.08.136.231201 Electricity Ohio production</t>
  </si>
  <si>
    <t>Electricity North Dakota production</t>
  </si>
  <si>
    <t>B.046.08.135</t>
  </si>
  <si>
    <t>B.046.08.135.231201 Electricity North Dakota production</t>
  </si>
  <si>
    <t>Electricity North Carolina production</t>
  </si>
  <si>
    <t>B.046.08.134</t>
  </si>
  <si>
    <t>B.046.08.134.231201 Electricity North Carolina production</t>
  </si>
  <si>
    <t>Electricity New York2 production</t>
  </si>
  <si>
    <t>B.046.08.133</t>
  </si>
  <si>
    <t>B.046.08.133.231201 Electricity New York2 production</t>
  </si>
  <si>
    <t>Electricity New Mexico production</t>
  </si>
  <si>
    <t>B.046.08.132</t>
  </si>
  <si>
    <t>B.046.08.132.231201 Electricity New Mexico production</t>
  </si>
  <si>
    <t>Electricity New Jersey production</t>
  </si>
  <si>
    <t>B.046.08.131</t>
  </si>
  <si>
    <t>B.046.08.131.231201 Electricity New Jersey production</t>
  </si>
  <si>
    <t>Electricity New Hampshire production</t>
  </si>
  <si>
    <t>B.046.08.130</t>
  </si>
  <si>
    <t>B.046.08.130.231201 Electricity New Hampshire production</t>
  </si>
  <si>
    <t>Electricity Nevada production</t>
  </si>
  <si>
    <t>B.046.08.129</t>
  </si>
  <si>
    <t>B.046.08.129.231201 Electricity Nevada production</t>
  </si>
  <si>
    <t>Electricity Nebraska production</t>
  </si>
  <si>
    <t>B.046.08.128</t>
  </si>
  <si>
    <t>B.046.08.128.231201 Electricity Nebraska production</t>
  </si>
  <si>
    <t>Electricity Montana production</t>
  </si>
  <si>
    <t>B.046.08.127</t>
  </si>
  <si>
    <t>B.046.08.127.231201 Electricity Montana production</t>
  </si>
  <si>
    <t>Electricity Missouri production</t>
  </si>
  <si>
    <t>B.046.08.126</t>
  </si>
  <si>
    <t>B.046.08.126.231201 Electricity Missouri production</t>
  </si>
  <si>
    <t>Electricity Mississippi production</t>
  </si>
  <si>
    <t>B.046.08.125</t>
  </si>
  <si>
    <t>B.046.08.125.231201 Electricity Mississippi production</t>
  </si>
  <si>
    <t>Electricity Minnesota production</t>
  </si>
  <si>
    <t>B.046.08.124</t>
  </si>
  <si>
    <t>B.046.08.124.231201 Electricity Minnesota production</t>
  </si>
  <si>
    <t>Electricity Michigan1 production</t>
  </si>
  <si>
    <t>B.046.08.123</t>
  </si>
  <si>
    <t>B.046.08.123.231201 Electricity Michigan1 production</t>
  </si>
  <si>
    <t>Electricity Massachusetts production</t>
  </si>
  <si>
    <t>B.046.08.122</t>
  </si>
  <si>
    <t>B.046.08.122.231201 Electricity Massachusetts production</t>
  </si>
  <si>
    <t>Electricity Maryland production</t>
  </si>
  <si>
    <t>B.046.08.121</t>
  </si>
  <si>
    <t>B.046.08.121.231201 Electricity Maryland production</t>
  </si>
  <si>
    <t>Electricity Maine production</t>
  </si>
  <si>
    <t>B.046.08.120</t>
  </si>
  <si>
    <t>B.046.08.120.231201 Electricity Maine production</t>
  </si>
  <si>
    <t>Electricity Louisiana production</t>
  </si>
  <si>
    <t>B.046.08.119</t>
  </si>
  <si>
    <t>B.046.08.119.231201 Electricity Louisiana production</t>
  </si>
  <si>
    <t>Electricity Kentucky production</t>
  </si>
  <si>
    <t>B.046.08.118</t>
  </si>
  <si>
    <t>B.046.08.118.231201 Electricity Kentucky production</t>
  </si>
  <si>
    <t>Electricity Kansas production</t>
  </si>
  <si>
    <t>B.046.08.117</t>
  </si>
  <si>
    <t>B.046.08.117.231201 Electricity Kansas production</t>
  </si>
  <si>
    <t>Electricity Iowa production</t>
  </si>
  <si>
    <t>B.046.08.116</t>
  </si>
  <si>
    <t>B.046.08.116.231201 Electricity Iowa production</t>
  </si>
  <si>
    <t>Electricity Indiana production</t>
  </si>
  <si>
    <t>B.046.08.115</t>
  </si>
  <si>
    <t>B.046.08.115.231201 Electricity Indiana production</t>
  </si>
  <si>
    <t>Electricity Illinois production</t>
  </si>
  <si>
    <t>B.046.08.114</t>
  </si>
  <si>
    <t>B.046.08.114.231201 Electricity Illinois production</t>
  </si>
  <si>
    <t>Electricity Idaho production</t>
  </si>
  <si>
    <t>B.046.08.113</t>
  </si>
  <si>
    <t>B.046.08.113.231201 Electricity Idaho production</t>
  </si>
  <si>
    <t>Electricity Hawaii production</t>
  </si>
  <si>
    <t>B.046.08.112</t>
  </si>
  <si>
    <t>B.046.08.112.231201 Electricity Hawaii production</t>
  </si>
  <si>
    <t>Electricity Georgia (USA) production</t>
  </si>
  <si>
    <t>B.046.08.111</t>
  </si>
  <si>
    <t>B.046.08.111.231201 Electricity Georgia (USA) production</t>
  </si>
  <si>
    <t>Electricity Florida production</t>
  </si>
  <si>
    <t>B.046.08.110</t>
  </si>
  <si>
    <t>B.046.08.110.231201 Electricity Florida production</t>
  </si>
  <si>
    <t>Electricity District of Columbia production</t>
  </si>
  <si>
    <t>B.046.08.109</t>
  </si>
  <si>
    <t>B.046.08.109.231201 Electricity District of Columbia production</t>
  </si>
  <si>
    <t>Electricity Delaware production</t>
  </si>
  <si>
    <t>B.046.08.108</t>
  </si>
  <si>
    <t>B.046.08.108.231201 Electricity Delaware production</t>
  </si>
  <si>
    <t>Electricity Connecticut production</t>
  </si>
  <si>
    <t>B.046.08.107</t>
  </si>
  <si>
    <t>B.046.08.107.231201 Electricity Connecticut production</t>
  </si>
  <si>
    <t>Electricity Colorado production</t>
  </si>
  <si>
    <t>B.046.08.106</t>
  </si>
  <si>
    <t>B.046.08.106.231201 Electricity Colorado production</t>
  </si>
  <si>
    <t>Electricity California production</t>
  </si>
  <si>
    <t>B.046.08.105</t>
  </si>
  <si>
    <t>B.046.08.105.231201 Electricity California production</t>
  </si>
  <si>
    <t>Electricity Arkansas production</t>
  </si>
  <si>
    <t>B.046.08.104</t>
  </si>
  <si>
    <t>B.046.08.104.231201 Electricity Arkansas production</t>
  </si>
  <si>
    <t>Electricity Arizona production</t>
  </si>
  <si>
    <t>B.046.08.103</t>
  </si>
  <si>
    <t>B.046.08.103.231201 Electricity Arizona production</t>
  </si>
  <si>
    <t>Electricity Alaska production</t>
  </si>
  <si>
    <t>B.046.08.102</t>
  </si>
  <si>
    <t>B.046.08.102.231201 Electricity Alaska production</t>
  </si>
  <si>
    <t>Electricity Alabama production</t>
  </si>
  <si>
    <t>B.046.08.101</t>
  </si>
  <si>
    <t>B.046.08.101.231201 Electricity Alabama production</t>
  </si>
  <si>
    <t>Energy, electricity USA states</t>
  </si>
  <si>
    <t>B.046.08</t>
  </si>
  <si>
    <t xml:space="preserve">electricity EU </t>
  </si>
  <si>
    <t>Electricity Tamil Nadu production</t>
  </si>
  <si>
    <t>Energy, electricity India</t>
  </si>
  <si>
    <t>B.046.06.130</t>
  </si>
  <si>
    <t>electricity India</t>
  </si>
  <si>
    <t>B.046.06.130.231201 Electricity Tamil Nadu production</t>
  </si>
  <si>
    <t>Electricity Sikkim production</t>
  </si>
  <si>
    <t>B.046.06.129</t>
  </si>
  <si>
    <t>B.046.06.129.231201 Electricity Sikkim production</t>
  </si>
  <si>
    <t>Electricity Rajasthan production</t>
  </si>
  <si>
    <t>B.046.06.128</t>
  </si>
  <si>
    <t>B.046.06.128.231201 Electricity Rajasthan production</t>
  </si>
  <si>
    <t>Electricity Punjab production</t>
  </si>
  <si>
    <t>B.046.06.127</t>
  </si>
  <si>
    <t>B.046.06.127.231201 Electricity Punjab production</t>
  </si>
  <si>
    <t>Electricity Puducherry production</t>
  </si>
  <si>
    <t>B.046.06.126</t>
  </si>
  <si>
    <t>B.046.06.126.231201 Electricity Puducherry production</t>
  </si>
  <si>
    <t>Electricity Odisha production</t>
  </si>
  <si>
    <t>B.046.06.125</t>
  </si>
  <si>
    <t>B.046.06.125.231201 Electricity Odisha production</t>
  </si>
  <si>
    <t>Electricity Nagaland production</t>
  </si>
  <si>
    <t>B.046.06.124</t>
  </si>
  <si>
    <t>B.046.06.124.231201 Electricity Nagaland production</t>
  </si>
  <si>
    <t>Electricity Mizoram production</t>
  </si>
  <si>
    <t>B.046.06.123</t>
  </si>
  <si>
    <t>B.046.06.123.231201 Electricity Mizoram production</t>
  </si>
  <si>
    <t>Electricity Meghalaya production</t>
  </si>
  <si>
    <t>B.046.06.122</t>
  </si>
  <si>
    <t>B.046.06.122.231201 Electricity Meghalaya production</t>
  </si>
  <si>
    <t>Electricity Manipur production</t>
  </si>
  <si>
    <t>B.046.06.121</t>
  </si>
  <si>
    <t>B.046.06.121.231201 Electricity Manipur production</t>
  </si>
  <si>
    <t>Electricity Maharashtra production</t>
  </si>
  <si>
    <t>B.046.06.120</t>
  </si>
  <si>
    <t>B.046.06.120.231201 Electricity Maharashtra production</t>
  </si>
  <si>
    <t>Electricity Madhya Pradesh production</t>
  </si>
  <si>
    <t>B.046.06.119</t>
  </si>
  <si>
    <t>B.046.06.119.231201 Electricity Madhya Pradesh production</t>
  </si>
  <si>
    <t>Electricity Lakshadweep production</t>
  </si>
  <si>
    <t>B.046.06.118</t>
  </si>
  <si>
    <t>B.046.06.118.231201 Electricity Lakshadweep production</t>
  </si>
  <si>
    <t>Electricity Kerala production</t>
  </si>
  <si>
    <t>B.046.06.117</t>
  </si>
  <si>
    <t>B.046.06.117.231201 Electricity Kerala production</t>
  </si>
  <si>
    <t>Electricity Karnataka production</t>
  </si>
  <si>
    <t>B.046.06.116</t>
  </si>
  <si>
    <t>B.046.06.116.231201 Electricity Karnataka production</t>
  </si>
  <si>
    <t>Electricity Jharkhand production</t>
  </si>
  <si>
    <t>B.046.06.115</t>
  </si>
  <si>
    <t>B.046.06.115.231201 Electricity Jharkhand production</t>
  </si>
  <si>
    <t>Electricity Jammu &amp; Kashmir and Ladajh production</t>
  </si>
  <si>
    <t>B.046.06.114</t>
  </si>
  <si>
    <t>B.046.06.114.231201 Electricity Jammu &amp; Kashmir and Ladajh production</t>
  </si>
  <si>
    <t>Electricity Himachal Pradesh production</t>
  </si>
  <si>
    <t>B.046.06.113</t>
  </si>
  <si>
    <t>B.046.06.113.231201 Electricity Himachal Pradesh production</t>
  </si>
  <si>
    <t>Electricity Haryana production</t>
  </si>
  <si>
    <t>B.046.06.112</t>
  </si>
  <si>
    <t>B.046.06.112.231201 Electricity Haryana production</t>
  </si>
  <si>
    <t>Electricity Gujarat production</t>
  </si>
  <si>
    <t>B.046.06.111</t>
  </si>
  <si>
    <t>B.046.06.111.231201 Electricity Gujarat production</t>
  </si>
  <si>
    <t>Electricity Goa production</t>
  </si>
  <si>
    <t>B.046.06.110</t>
  </si>
  <si>
    <t>B.046.06.110.231201 Electricity Goa production</t>
  </si>
  <si>
    <t>Electricity Delhi production</t>
  </si>
  <si>
    <t>B.046.06.109</t>
  </si>
  <si>
    <t>B.046.06.109.231201 Electricity Delhi production</t>
  </si>
  <si>
    <t>Electricity Dadra &amp; Nagar Naveli production</t>
  </si>
  <si>
    <t>B.046.06.108</t>
  </si>
  <si>
    <t>B.046.06.108.231201 Electricity Dadra &amp; Nagar Naveli production</t>
  </si>
  <si>
    <t>Electricity Chhattisgarh production</t>
  </si>
  <si>
    <t>B.046.06.107</t>
  </si>
  <si>
    <t>B.046.06.107.231201 Electricity Chhattisgarh production</t>
  </si>
  <si>
    <t>Electricity Chandigarh production</t>
  </si>
  <si>
    <t>B.046.06.106</t>
  </si>
  <si>
    <t>B.046.06.106.231201 Electricity Chandigarh production</t>
  </si>
  <si>
    <t>Electricity Bihar production</t>
  </si>
  <si>
    <t>B.046.06.105</t>
  </si>
  <si>
    <t>B.046.06.105.231201 Electricity Bihar production</t>
  </si>
  <si>
    <t>Electricity Assam production</t>
  </si>
  <si>
    <t>B.046.06.104</t>
  </si>
  <si>
    <t>B.046.06.104.231201 Electricity Assam production</t>
  </si>
  <si>
    <t>Electricity Arunachal Pradesh production</t>
  </si>
  <si>
    <t>B.046.06.103</t>
  </si>
  <si>
    <t>B.046.06.103.231201 Electricity Arunachal Pradesh production</t>
  </si>
  <si>
    <t>Electricity Andhra Pradesh production</t>
  </si>
  <si>
    <t>B.046.06.102</t>
  </si>
  <si>
    <t>B.046.06.102.231201 Electricity Andhra Pradesh production</t>
  </si>
  <si>
    <t>Electricity Andaman  &amp; Nicobar production</t>
  </si>
  <si>
    <t>B.046.06.101</t>
  </si>
  <si>
    <t>B.046.06.101.231201 Electricity Andaman  &amp; Nicobar production</t>
  </si>
  <si>
    <t>Energy, electricity Indian provinces</t>
  </si>
  <si>
    <t>B.046.06</t>
  </si>
  <si>
    <t>Electricity Yunnan production</t>
  </si>
  <si>
    <t>Energy, electricity China</t>
  </si>
  <si>
    <t>B.046.04.132</t>
  </si>
  <si>
    <t>electricity China</t>
  </si>
  <si>
    <t>B.046.04.132.231201 Electricity Yunnan production</t>
  </si>
  <si>
    <t>Electricity Sichuan production</t>
  </si>
  <si>
    <t>B.046.04.131</t>
  </si>
  <si>
    <t>B.046.04.131.231201 Electricity Sichuan production</t>
  </si>
  <si>
    <t>Electricity Qinghai production</t>
  </si>
  <si>
    <t>B.046.04.130</t>
  </si>
  <si>
    <t>B.046.04.130.231201 Electricity Qinghai production</t>
  </si>
  <si>
    <t>Electricity Hubei production</t>
  </si>
  <si>
    <t>B.046.04.129</t>
  </si>
  <si>
    <t>B.046.04.129.231201 Electricity Hubei production</t>
  </si>
  <si>
    <t>Electricity Guangxi production</t>
  </si>
  <si>
    <t>B.046.04.128</t>
  </si>
  <si>
    <t>B.046.04.128.231201 Electricity Guangxi production</t>
  </si>
  <si>
    <t>Electricity Gansu production</t>
  </si>
  <si>
    <t>B.046.04.127</t>
  </si>
  <si>
    <t>B.046.04.127.231201 Electricity Gansu production</t>
  </si>
  <si>
    <t>Electricity Guizhou production</t>
  </si>
  <si>
    <t>B.046.04.126</t>
  </si>
  <si>
    <t>B.046.04.126.231201 Electricity Guizhou production</t>
  </si>
  <si>
    <t>Electricity Hunan production</t>
  </si>
  <si>
    <t>B.046.04.125</t>
  </si>
  <si>
    <t>B.046.04.125.231201 Electricity Hunan production</t>
  </si>
  <si>
    <t>Electricity Guangdong production</t>
  </si>
  <si>
    <t>B.046.04.124</t>
  </si>
  <si>
    <t>B.046.04.124.231201 Electricity Guangdong production</t>
  </si>
  <si>
    <t>Electricity Fujian production</t>
  </si>
  <si>
    <t>B.046.04.123</t>
  </si>
  <si>
    <t>B.046.04.123.231201 Electricity Fujian production</t>
  </si>
  <si>
    <t>Electricity Beijin production</t>
  </si>
  <si>
    <t>B.046.04.122</t>
  </si>
  <si>
    <t>B.046.04.122.231201 Electricity Beijin production</t>
  </si>
  <si>
    <t>Electricity Zhejiang production</t>
  </si>
  <si>
    <t>B.046.04.121</t>
  </si>
  <si>
    <t>B.046.04.121.231201 Electricity Zhejiang production</t>
  </si>
  <si>
    <t>Electricity Chongqing production</t>
  </si>
  <si>
    <t>B.046.04.120</t>
  </si>
  <si>
    <t>B.046.04.120.231201 Electricity Chongqing production</t>
  </si>
  <si>
    <t>Electricity National production</t>
  </si>
  <si>
    <t>B.046.04.119</t>
  </si>
  <si>
    <t>B.046.04.119.231201 Electricity National production</t>
  </si>
  <si>
    <t>Electricity Liaoning production</t>
  </si>
  <si>
    <t>B.046.04.118</t>
  </si>
  <si>
    <t>B.046.04.118.231201 Electricity Liaoning production</t>
  </si>
  <si>
    <t>Electricity Jilin production</t>
  </si>
  <si>
    <t>B.046.04.117</t>
  </si>
  <si>
    <t>B.046.04.117.231201 Electricity Jilin production</t>
  </si>
  <si>
    <t>Electricity Hainan production</t>
  </si>
  <si>
    <t>B.046.04.116</t>
  </si>
  <si>
    <t>B.046.04.116.231201 Electricity Hainan production</t>
  </si>
  <si>
    <t>Electricity Xinjiang production</t>
  </si>
  <si>
    <t>B.046.04.115</t>
  </si>
  <si>
    <t>B.046.04.115.231201 Electricity Xinjiang production</t>
  </si>
  <si>
    <t>Electricity Jiangsu production</t>
  </si>
  <si>
    <t>B.046.04.114</t>
  </si>
  <si>
    <t>B.046.04.114.231201 Electricity Jiangsu production</t>
  </si>
  <si>
    <t>Electricity Jiangxi production</t>
  </si>
  <si>
    <t>B.046.04.113</t>
  </si>
  <si>
    <t>B.046.04.113.231201 Electricity Jiangxi production</t>
  </si>
  <si>
    <t>Electricity Ningxia production</t>
  </si>
  <si>
    <t>B.046.04.112</t>
  </si>
  <si>
    <t>B.046.04.112.231201 Electricity Ningxia production</t>
  </si>
  <si>
    <t>Electricity Hebei production</t>
  </si>
  <si>
    <t>B.046.04.111</t>
  </si>
  <si>
    <t>B.046.04.111.231201 Electricity Hebei production</t>
  </si>
  <si>
    <t>Electricity Inner Mongolia production</t>
  </si>
  <si>
    <t>B.046.04.110</t>
  </si>
  <si>
    <t>B.046.04.110.231201 Electricity Inner Mongolia production</t>
  </si>
  <si>
    <t>Electricity Shandong production</t>
  </si>
  <si>
    <t>B.046.04.109</t>
  </si>
  <si>
    <t>B.046.04.109.231201 Electricity Shandong production</t>
  </si>
  <si>
    <t>Electricity Heilongjiang production</t>
  </si>
  <si>
    <t>B.046.04.108</t>
  </si>
  <si>
    <t>B.046.04.108.231201 Electricity Heilongjiang production</t>
  </si>
  <si>
    <t>Electricity Shaanxi production</t>
  </si>
  <si>
    <t>B.046.04.107</t>
  </si>
  <si>
    <t>B.046.04.107.231201 Electricity Shaanxi production</t>
  </si>
  <si>
    <t>Electricity Shanxi production</t>
  </si>
  <si>
    <t>B.046.04.106</t>
  </si>
  <si>
    <t>B.046.04.106.231201 Electricity Shanxi production</t>
  </si>
  <si>
    <t>Electricity Shanghai production</t>
  </si>
  <si>
    <t>B.046.04.105</t>
  </si>
  <si>
    <t>B.046.04.105.231201 Electricity Shanghai production</t>
  </si>
  <si>
    <t>Electricity Henan production</t>
  </si>
  <si>
    <t>B.046.04.104</t>
  </si>
  <si>
    <t>B.046.04.104.231201 Electricity Henan production</t>
  </si>
  <si>
    <t>Electricity Tianjin production</t>
  </si>
  <si>
    <t>B.046.04.103</t>
  </si>
  <si>
    <t>B.046.04.103.231201 Electricity Tianjin production</t>
  </si>
  <si>
    <t>Electricity Anhui production</t>
  </si>
  <si>
    <t>B.046.04.102</t>
  </si>
  <si>
    <t>B.046.04.102.231201 Electricity Anhui production</t>
  </si>
  <si>
    <t>Electricity CHN production</t>
  </si>
  <si>
    <t>B.046.04.101</t>
  </si>
  <si>
    <t>B.046.04.101.231201 Electricity CHN production</t>
  </si>
  <si>
    <t>Energy, electricity Chinese provinces</t>
  </si>
  <si>
    <t>B.046.04</t>
  </si>
  <si>
    <t>Electricity Yukon production</t>
  </si>
  <si>
    <t>Energy, electricity Canada</t>
  </si>
  <si>
    <t>B.046.02.113</t>
  </si>
  <si>
    <t>electricity Canada</t>
  </si>
  <si>
    <t>B.046.02.113.231201 Electricity Yukon production</t>
  </si>
  <si>
    <t>Electricity Saskatchewan production</t>
  </si>
  <si>
    <t>B.046.02.112</t>
  </si>
  <si>
    <t>B.046.02.112.231201 Electricity Saskatchewan production</t>
  </si>
  <si>
    <t>Electricity Quebec production</t>
  </si>
  <si>
    <t>B.046.02.111</t>
  </si>
  <si>
    <t>B.046.02.111.231201 Electricity Quebec production</t>
  </si>
  <si>
    <t>Electricity Prince Edward Island production</t>
  </si>
  <si>
    <t>B.046.02.110</t>
  </si>
  <si>
    <t>B.046.02.110.231201 Electricity Prince Edward Island production</t>
  </si>
  <si>
    <t>Electricity Ontario production</t>
  </si>
  <si>
    <t>B.046.02.109</t>
  </si>
  <si>
    <t>B.046.02.109.231201 Electricity Ontario production</t>
  </si>
  <si>
    <t>Electricity Nunavut production</t>
  </si>
  <si>
    <t>B.046.02.108</t>
  </si>
  <si>
    <t>B.046.02.108.231201 Electricity Nunavut production</t>
  </si>
  <si>
    <t>Electricity Nova Scotia production</t>
  </si>
  <si>
    <t>B.046.02.107</t>
  </si>
  <si>
    <t>B.046.02.107.231201 Electricity Nova Scotia production</t>
  </si>
  <si>
    <t>Electricity Northwest Territories production</t>
  </si>
  <si>
    <t>B.046.02.106</t>
  </si>
  <si>
    <t>B.046.02.106.231201 Electricity Northwest Territories production</t>
  </si>
  <si>
    <t>Electricity Newfoundland and Labrador production</t>
  </si>
  <si>
    <t>B.046.02.105</t>
  </si>
  <si>
    <t>B.046.02.105.231201 Electricity Newfoundland and Labrador production</t>
  </si>
  <si>
    <t>Electricity New Brunswick production</t>
  </si>
  <si>
    <t>B.046.02.104</t>
  </si>
  <si>
    <t>B.046.02.104.231201 Electricity New Brunswick production</t>
  </si>
  <si>
    <t>Electricity Manitoba production</t>
  </si>
  <si>
    <t>B.046.02.103</t>
  </si>
  <si>
    <t>B.046.02.103.231201 Electricity Manitoba production</t>
  </si>
  <si>
    <t>Electricity British Columbia production</t>
  </si>
  <si>
    <t>B.046.02.102</t>
  </si>
  <si>
    <t>B.046.02.102.231201 Electricity British Columbia production</t>
  </si>
  <si>
    <t>Electricity Alberta production</t>
  </si>
  <si>
    <t>B.046.02.101</t>
  </si>
  <si>
    <t>B.046.02.101.231201 Electricity Alberta production</t>
  </si>
  <si>
    <t>Energy, electricity Canadian provinces</t>
  </si>
  <si>
    <t>B.046.02</t>
  </si>
  <si>
    <t>B.046</t>
  </si>
  <si>
    <t>Electricity Zimbabwe production</t>
  </si>
  <si>
    <t>Energy, electricity Rest of the World</t>
  </si>
  <si>
    <t>B.044.01.292</t>
  </si>
  <si>
    <t>electricity Rest of the World</t>
  </si>
  <si>
    <t>B.044.01.292.231201 Electricity Zimbabwe production</t>
  </si>
  <si>
    <t>Electricity Zambia production</t>
  </si>
  <si>
    <t>B.044.01.291</t>
  </si>
  <si>
    <t>B.044.01.291.231201 Electricity Zambia production</t>
  </si>
  <si>
    <t>Electricity Yemen production</t>
  </si>
  <si>
    <t>B.044.01.290</t>
  </si>
  <si>
    <t>B.044.01.290.231201 Electricity Yemen production</t>
  </si>
  <si>
    <t>Electricity Vietnam production</t>
  </si>
  <si>
    <t>B.044.01.289</t>
  </si>
  <si>
    <t>B.044.01.289.231201 Electricity Vietnam production</t>
  </si>
  <si>
    <t>Electricity Venezuela production</t>
  </si>
  <si>
    <t>B.044.01.288</t>
  </si>
  <si>
    <t>B.044.01.288.231201 Electricity Venezuela production</t>
  </si>
  <si>
    <t>Electricity Vanuatu production</t>
  </si>
  <si>
    <t>B.044.01.287</t>
  </si>
  <si>
    <t>B.044.01.287.231201 Electricity Vanuatu production</t>
  </si>
  <si>
    <t>Electricity Uzbekistan production</t>
  </si>
  <si>
    <t>B.044.01.286</t>
  </si>
  <si>
    <t>B.044.01.286.231201 Electricity Uzbekistan production</t>
  </si>
  <si>
    <t>Electricity Uruguay production</t>
  </si>
  <si>
    <t>B.044.01.285</t>
  </si>
  <si>
    <t>B.044.01.285.231201 Electricity Uruguay production</t>
  </si>
  <si>
    <t>Electricity United States Virgin Islands production</t>
  </si>
  <si>
    <t>B.044.01.284</t>
  </si>
  <si>
    <t>B.044.01.284.231201 Electricity United States Virgin Islands production</t>
  </si>
  <si>
    <t>Electricity United States production</t>
  </si>
  <si>
    <t>B.044.01.283</t>
  </si>
  <si>
    <t>B.044.01.283.231201 Electricity United States production</t>
  </si>
  <si>
    <t>Electricity United Arab Emirates production</t>
  </si>
  <si>
    <t>B.044.01.282</t>
  </si>
  <si>
    <t>B.044.01.282.231201 Electricity United Arab Emirates production</t>
  </si>
  <si>
    <t>Electricity Ukraine production</t>
  </si>
  <si>
    <t>B.044.01.281</t>
  </si>
  <si>
    <t>B.044.01.281.231201 Electricity Ukraine production</t>
  </si>
  <si>
    <t>Electricity Uganda production</t>
  </si>
  <si>
    <t>B.044.01.280</t>
  </si>
  <si>
    <t>B.044.01.280.231201 Electricity Uganda production</t>
  </si>
  <si>
    <t>Electricity U.S. Pacific Islands production (no data)</t>
  </si>
  <si>
    <t>B.044.01.279</t>
  </si>
  <si>
    <t>B.044.01.279.231201 Electricity U.S. Pacific Islands production (no data)</t>
  </si>
  <si>
    <t>Electricity Turks and Caicos Islands production</t>
  </si>
  <si>
    <t>B.044.01.278</t>
  </si>
  <si>
    <t>B.044.01.278.231201 Electricity Turks and Caicos Islands production</t>
  </si>
  <si>
    <t>Electricity Turkmenistan production</t>
  </si>
  <si>
    <t>B.044.01.277</t>
  </si>
  <si>
    <t>B.044.01.277.231201 Electricity Turkmenistan production</t>
  </si>
  <si>
    <t>Electricity Turkey production</t>
  </si>
  <si>
    <t>B.044.01.276</t>
  </si>
  <si>
    <t>B.044.01.276.231201 Electricity Turkey production</t>
  </si>
  <si>
    <t>Electricity Tunisia production</t>
  </si>
  <si>
    <t>B.044.01.275</t>
  </si>
  <si>
    <t>B.044.01.275.231201 Electricity Tunisia production</t>
  </si>
  <si>
    <t>Electricity Trinidad and Tobago production</t>
  </si>
  <si>
    <t>B.044.01.274</t>
  </si>
  <si>
    <t>B.044.01.274.231201 Electricity Trinidad and Tobago production</t>
  </si>
  <si>
    <t>Electricity Tonga production</t>
  </si>
  <si>
    <t>B.044.01.273</t>
  </si>
  <si>
    <t>B.044.01.273.231201 Electricity Tonga production</t>
  </si>
  <si>
    <t>Electricity Togo production</t>
  </si>
  <si>
    <t>B.044.01.272</t>
  </si>
  <si>
    <t>B.044.01.272.231201 Electricity Togo production</t>
  </si>
  <si>
    <t>Electricity Thailand production</t>
  </si>
  <si>
    <t>B.044.01.271</t>
  </si>
  <si>
    <t>B.044.01.271.231201 Electricity Thailand production</t>
  </si>
  <si>
    <t>Electricity Tanzania production</t>
  </si>
  <si>
    <t>B.044.01.270</t>
  </si>
  <si>
    <t>B.044.01.270.231201 Electricity Tanzania production</t>
  </si>
  <si>
    <t>Electricity Tajikistan production</t>
  </si>
  <si>
    <t>B.044.01.269</t>
  </si>
  <si>
    <t>B.044.01.269.231201 Electricity Tajikistan production</t>
  </si>
  <si>
    <t>Electricity Taiwan production</t>
  </si>
  <si>
    <t>B.044.01.268</t>
  </si>
  <si>
    <t>B.044.01.268.231201 Electricity Taiwan production</t>
  </si>
  <si>
    <t>Electricity Syria production</t>
  </si>
  <si>
    <t>B.044.01.267</t>
  </si>
  <si>
    <t>B.044.01.267.231201 Electricity Syria production</t>
  </si>
  <si>
    <t>Electricity Suriname production</t>
  </si>
  <si>
    <t>B.044.01.266</t>
  </si>
  <si>
    <t>B.044.01.266.231201 Electricity Suriname production</t>
  </si>
  <si>
    <t>Electricity Sudan production</t>
  </si>
  <si>
    <t>B.044.01.265</t>
  </si>
  <si>
    <t>B.044.01.265.231201 Electricity Sudan production</t>
  </si>
  <si>
    <t>Electricity Sri Lanka production</t>
  </si>
  <si>
    <t>B.044.01.264</t>
  </si>
  <si>
    <t>B.044.01.264.231201 Electricity Sri Lanka production</t>
  </si>
  <si>
    <t>Electricity South Sudan production</t>
  </si>
  <si>
    <t>B.044.01.263</t>
  </si>
  <si>
    <t>B.044.01.263.231201 Electricity South Sudan production</t>
  </si>
  <si>
    <t>Electricity South Korea production</t>
  </si>
  <si>
    <t>B.044.01.262</t>
  </si>
  <si>
    <t>B.044.01.262.231201 Electricity South Korea production</t>
  </si>
  <si>
    <t>Electricity South Africa production</t>
  </si>
  <si>
    <t>B.044.01.261</t>
  </si>
  <si>
    <t>B.044.01.261.231201 Electricity South Africa production</t>
  </si>
  <si>
    <t>Electricity Somalia production</t>
  </si>
  <si>
    <t>B.044.01.260</t>
  </si>
  <si>
    <t>B.044.01.260.231201 Electricity Somalia production</t>
  </si>
  <si>
    <t>Electricity Solomon Islands production</t>
  </si>
  <si>
    <t>B.044.01.259</t>
  </si>
  <si>
    <t>B.044.01.259.231201 Electricity Solomon Islands production</t>
  </si>
  <si>
    <t>Electricity Singapore production</t>
  </si>
  <si>
    <t>B.044.01.258</t>
  </si>
  <si>
    <t>B.044.01.258.231201 Electricity Singapore production</t>
  </si>
  <si>
    <t>Electricity Sierra Leone production</t>
  </si>
  <si>
    <t>B.044.01.257</t>
  </si>
  <si>
    <t>B.044.01.257.231201 Electricity Sierra Leone production</t>
  </si>
  <si>
    <t>Electricity Seychelles production</t>
  </si>
  <si>
    <t>B.044.01.256</t>
  </si>
  <si>
    <t>B.044.01.256.231201 Electricity Seychelles production</t>
  </si>
  <si>
    <t>Electricity Serbia production</t>
  </si>
  <si>
    <t>B.044.01.255</t>
  </si>
  <si>
    <t>B.044.01.255.231201 Electricity Serbia production</t>
  </si>
  <si>
    <t>Electricity Senegal production</t>
  </si>
  <si>
    <t>B.044.01.254</t>
  </si>
  <si>
    <t>B.044.01.254.231201 Electricity Senegal production</t>
  </si>
  <si>
    <t>Electricity Saudi Arabia production</t>
  </si>
  <si>
    <t>B.044.01.253</t>
  </si>
  <si>
    <t>B.044.01.253.231201 Electricity Saudi Arabia production</t>
  </si>
  <si>
    <t>Electricity Sao Tome and Principe production</t>
  </si>
  <si>
    <t>B.044.01.252</t>
  </si>
  <si>
    <t>B.044.01.252.231201 Electricity Sao Tome and Principe production</t>
  </si>
  <si>
    <t>Electricity Samoa production</t>
  </si>
  <si>
    <t>B.044.01.251</t>
  </si>
  <si>
    <t>B.044.01.251.231201 Electricity Samoa production</t>
  </si>
  <si>
    <t>Electricity Saint Vincent and the Grenadines production</t>
  </si>
  <si>
    <t>B.044.01.250</t>
  </si>
  <si>
    <t>B.044.01.250.231201 Electricity Saint Vincent and the Grenadines production</t>
  </si>
  <si>
    <t>Electricity Saint Pierre and Miquelon production</t>
  </si>
  <si>
    <t>B.044.01.249</t>
  </si>
  <si>
    <t>B.044.01.249.231201 Electricity Saint Pierre and Miquelon production</t>
  </si>
  <si>
    <t>Electricity Saint Lucia production</t>
  </si>
  <si>
    <t>B.044.01.248</t>
  </si>
  <si>
    <t>B.044.01.248.231201 Electricity Saint Lucia production</t>
  </si>
  <si>
    <t>Electricity Saint Kitts and Nevis production</t>
  </si>
  <si>
    <t>B.044.01.247</t>
  </si>
  <si>
    <t>B.044.01.247.231201 Electricity Saint Kitts and Nevis production</t>
  </si>
  <si>
    <t>Electricity Saint Helena production (no data)</t>
  </si>
  <si>
    <t>B.044.01.246</t>
  </si>
  <si>
    <t>B.044.01.246.231201 Electricity Saint Helena production (no data)</t>
  </si>
  <si>
    <t>Electricity Rwanda production</t>
  </si>
  <si>
    <t>B.044.01.245</t>
  </si>
  <si>
    <t>B.044.01.245.231201 Electricity Rwanda production</t>
  </si>
  <si>
    <t>Electricity Russia production</t>
  </si>
  <si>
    <t>B.044.01.244</t>
  </si>
  <si>
    <t>B.044.01.244.231201 Electricity Russia production</t>
  </si>
  <si>
    <t>Electricity Reunion production</t>
  </si>
  <si>
    <t>B.044.01.243</t>
  </si>
  <si>
    <t>B.044.01.243.231201 Electricity Reunion production</t>
  </si>
  <si>
    <t>Electricity Qatar production</t>
  </si>
  <si>
    <t>B.044.01.242</t>
  </si>
  <si>
    <t>B.044.01.242.231201 Electricity Qatar production</t>
  </si>
  <si>
    <t>Electricity Puerto Rico production</t>
  </si>
  <si>
    <t>B.044.01.241</t>
  </si>
  <si>
    <t>B.044.01.241.231201 Electricity Puerto Rico production</t>
  </si>
  <si>
    <t>Electricity Philippines production</t>
  </si>
  <si>
    <t>B.044.01.240</t>
  </si>
  <si>
    <t>B.044.01.240.231201 Electricity Philippines production</t>
  </si>
  <si>
    <t>Electricity Peru production</t>
  </si>
  <si>
    <t>B.044.01.239</t>
  </si>
  <si>
    <t>B.044.01.239.231201 Electricity Peru production</t>
  </si>
  <si>
    <t>Electricity Paraguay production</t>
  </si>
  <si>
    <t>B.044.01.238</t>
  </si>
  <si>
    <t>B.044.01.238.231201 Electricity Paraguay production</t>
  </si>
  <si>
    <t>Electricity Papua New Guinea production</t>
  </si>
  <si>
    <t>B.044.01.237</t>
  </si>
  <si>
    <t>B.044.01.237.231201 Electricity Papua New Guinea production</t>
  </si>
  <si>
    <t>Electricity Panama production</t>
  </si>
  <si>
    <t>B.044.01.236</t>
  </si>
  <si>
    <t>B.044.01.236.231201 Electricity Panama production</t>
  </si>
  <si>
    <t>Electricity Palestine production</t>
  </si>
  <si>
    <t>B.044.01.235</t>
  </si>
  <si>
    <t>B.044.01.235.231201 Electricity Palestine production</t>
  </si>
  <si>
    <t>Electricity Pakistan production</t>
  </si>
  <si>
    <t>B.044.01.234</t>
  </si>
  <si>
    <t>B.044.01.234.231201 Electricity Pakistan production</t>
  </si>
  <si>
    <t>Electricity Oman production</t>
  </si>
  <si>
    <t>B.044.01.233</t>
  </si>
  <si>
    <t>B.044.01.233.231201 Electricity Oman production</t>
  </si>
  <si>
    <t>Electricity North Macedonia production</t>
  </si>
  <si>
    <t>B.044.01.232</t>
  </si>
  <si>
    <t>B.044.01.232.231201 Electricity North Macedonia production</t>
  </si>
  <si>
    <t>Electricity North Korea production</t>
  </si>
  <si>
    <t>B.044.01.231</t>
  </si>
  <si>
    <t>B.044.01.231.231201 Electricity North Korea production</t>
  </si>
  <si>
    <t>Electricity Nigeria production</t>
  </si>
  <si>
    <t>B.044.01.230</t>
  </si>
  <si>
    <t>B.044.01.230.231201 Electricity Nigeria production</t>
  </si>
  <si>
    <t>Electricity Niger production</t>
  </si>
  <si>
    <t>B.044.01.229</t>
  </si>
  <si>
    <t>B.044.01.229.231201 Electricity Niger production</t>
  </si>
  <si>
    <t>Electricity Nicaragua production</t>
  </si>
  <si>
    <t>B.044.01.228</t>
  </si>
  <si>
    <t>B.044.01.228.231201 Electricity Nicaragua production</t>
  </si>
  <si>
    <t>Electricity New Zealand production</t>
  </si>
  <si>
    <t>B.044.01.227</t>
  </si>
  <si>
    <t>B.044.01.227.231201 Electricity New Zealand production</t>
  </si>
  <si>
    <t>Electricity New Caledonia production (no data)</t>
  </si>
  <si>
    <t>B.044.01.226</t>
  </si>
  <si>
    <t>B.044.01.226.231201 Electricity New Caledonia production (no data)</t>
  </si>
  <si>
    <t>Electricity Netherlands Antilles production (no data)</t>
  </si>
  <si>
    <t>B.044.01.225</t>
  </si>
  <si>
    <t>B.044.01.225.231201 Electricity Netherlands Antilles production (no data)</t>
  </si>
  <si>
    <t>Electricity Nepal production</t>
  </si>
  <si>
    <t>B.044.01.224</t>
  </si>
  <si>
    <t>B.044.01.224.231201 Electricity Nepal production</t>
  </si>
  <si>
    <t>Electricity Nauru production</t>
  </si>
  <si>
    <t>B.044.01.223</t>
  </si>
  <si>
    <t>B.044.01.223.231201 Electricity Nauru production</t>
  </si>
  <si>
    <t>Electricity Namibia production</t>
  </si>
  <si>
    <t>B.044.01.222</t>
  </si>
  <si>
    <t>B.044.01.222.231201 Electricity Namibia production</t>
  </si>
  <si>
    <t>Electricity Myanmar production</t>
  </si>
  <si>
    <t>B.044.01.221</t>
  </si>
  <si>
    <t>B.044.01.221.231201 Electricity Myanmar production</t>
  </si>
  <si>
    <t>Electricity Mozambique production</t>
  </si>
  <si>
    <t>B.044.01.220</t>
  </si>
  <si>
    <t>B.044.01.220.231201 Electricity Mozambique production</t>
  </si>
  <si>
    <t>Electricity Morocco production</t>
  </si>
  <si>
    <t>B.044.01.219</t>
  </si>
  <si>
    <t>B.044.01.219.231201 Electricity Morocco production</t>
  </si>
  <si>
    <t>Electricity Montserrat production</t>
  </si>
  <si>
    <t>B.044.01.218</t>
  </si>
  <si>
    <t>B.044.01.218.231201 Electricity Montserrat production</t>
  </si>
  <si>
    <t>Electricity Montenegro production</t>
  </si>
  <si>
    <t>B.044.01.217</t>
  </si>
  <si>
    <t>B.044.01.217.231201 Electricity Montenegro production</t>
  </si>
  <si>
    <t>Electricity Mongolia production</t>
  </si>
  <si>
    <t>B.044.01.216</t>
  </si>
  <si>
    <t>B.044.01.216.231201 Electricity Mongolia production</t>
  </si>
  <si>
    <t>Electricity Moldova production</t>
  </si>
  <si>
    <t>B.044.01.215</t>
  </si>
  <si>
    <t>B.044.01.215.231201 Electricity Moldova production</t>
  </si>
  <si>
    <t>Electricity Mexico production</t>
  </si>
  <si>
    <t>B.044.01.214</t>
  </si>
  <si>
    <t>B.044.01.214.231201 Electricity Mexico production</t>
  </si>
  <si>
    <t>Electricity Mauritius production</t>
  </si>
  <si>
    <t>B.044.01.213</t>
  </si>
  <si>
    <t>B.044.01.213.231201 Electricity Mauritius production</t>
  </si>
  <si>
    <t>Electricity Mauritania production (no data)</t>
  </si>
  <si>
    <t>B.044.01.212</t>
  </si>
  <si>
    <t>B.044.01.212.231201 Electricity Mauritania production (no data)</t>
  </si>
  <si>
    <t>Electricity Mali production</t>
  </si>
  <si>
    <t>B.044.01.211</t>
  </si>
  <si>
    <t>B.044.01.211.231201 Electricity Mali production</t>
  </si>
  <si>
    <t>Electricity Maldives production</t>
  </si>
  <si>
    <t>B.044.01.210</t>
  </si>
  <si>
    <t>B.044.01.210.231201 Electricity Maldives production</t>
  </si>
  <si>
    <t>Electricity Malaysia production</t>
  </si>
  <si>
    <t>B.044.01.209</t>
  </si>
  <si>
    <t>B.044.01.209.231201 Electricity Malaysia production</t>
  </si>
  <si>
    <t>Electricity Malawi production</t>
  </si>
  <si>
    <t>B.044.01.208</t>
  </si>
  <si>
    <t>B.044.01.208.231201 Electricity Malawi production</t>
  </si>
  <si>
    <t>Electricity Madagascar production</t>
  </si>
  <si>
    <t>B.044.01.207</t>
  </si>
  <si>
    <t>B.044.01.207.231201 Electricity Madagascar production</t>
  </si>
  <si>
    <t>Electricity Macau production</t>
  </si>
  <si>
    <t>B.044.01.206</t>
  </si>
  <si>
    <t>B.044.01.206.231201 Electricity Macau production</t>
  </si>
  <si>
    <t>Electricity Libya production</t>
  </si>
  <si>
    <t>B.044.01.205</t>
  </si>
  <si>
    <t>B.044.01.205.231201 Electricity Libya production</t>
  </si>
  <si>
    <t>Electricity Liberia production</t>
  </si>
  <si>
    <t>B.044.01.204</t>
  </si>
  <si>
    <t>B.044.01.204.231201 Electricity Liberia production</t>
  </si>
  <si>
    <t>Electricity Lesotho production</t>
  </si>
  <si>
    <t>B.044.01.203</t>
  </si>
  <si>
    <t>B.044.01.203.231201 Electricity Lesotho production</t>
  </si>
  <si>
    <t>Electricity Lebanon production</t>
  </si>
  <si>
    <t>B.044.01.202</t>
  </si>
  <si>
    <t>B.044.01.202.231201 Electricity Lebanon production</t>
  </si>
  <si>
    <t>Electricity Laos production</t>
  </si>
  <si>
    <t>B.044.01.201</t>
  </si>
  <si>
    <t>B.044.01.201.231201 Electricity Laos production</t>
  </si>
  <si>
    <t>Electricity Kyrgyzstan production</t>
  </si>
  <si>
    <t>B.044.01.200</t>
  </si>
  <si>
    <t>B.044.01.200.231201 Electricity Kyrgyzstan production</t>
  </si>
  <si>
    <t>Electricity Kuwait production</t>
  </si>
  <si>
    <t>B.044.01.199</t>
  </si>
  <si>
    <t>B.044.01.199.231201 Electricity Kuwait production</t>
  </si>
  <si>
    <t>Electricity Kosovo production</t>
  </si>
  <si>
    <t>B.044.01.198</t>
  </si>
  <si>
    <t>B.044.01.198.231201 Electricity Kosovo production</t>
  </si>
  <si>
    <t>Electricity Kiribati production</t>
  </si>
  <si>
    <t>B.044.01.197</t>
  </si>
  <si>
    <t>B.044.01.197.231201 Electricity Kiribati production</t>
  </si>
  <si>
    <t>Electricity Kenya production</t>
  </si>
  <si>
    <t>B.044.01.196</t>
  </si>
  <si>
    <t>B.044.01.196.231201 Electricity Kenya production</t>
  </si>
  <si>
    <t>Electricity Kazakhstan production</t>
  </si>
  <si>
    <t>B.044.01.195</t>
  </si>
  <si>
    <t>B.044.01.195.231201 Electricity Kazakhstan production</t>
  </si>
  <si>
    <t>Electricity Jordan production</t>
  </si>
  <si>
    <t>B.044.01.194</t>
  </si>
  <si>
    <t>B.044.01.194.231201 Electricity Jordan production</t>
  </si>
  <si>
    <t>Electricity Japan production</t>
  </si>
  <si>
    <t>B.044.01.193</t>
  </si>
  <si>
    <t>B.044.01.193.231201 Electricity Japan production</t>
  </si>
  <si>
    <t>Electricity Jamaica production</t>
  </si>
  <si>
    <t>B.044.01.192</t>
  </si>
  <si>
    <t>B.044.01.192.231201 Electricity Jamaica production</t>
  </si>
  <si>
    <t>Electricity Israel production</t>
  </si>
  <si>
    <t>B.044.01.191</t>
  </si>
  <si>
    <t>B.044.01.191.231201 Electricity Israel production</t>
  </si>
  <si>
    <t>Electricity Iraq production</t>
  </si>
  <si>
    <t>B.044.01.190</t>
  </si>
  <si>
    <t>B.044.01.190.231201 Electricity Iraq production</t>
  </si>
  <si>
    <t>Electricity Iran production</t>
  </si>
  <si>
    <t>B.044.01.189</t>
  </si>
  <si>
    <t>B.044.01.189.231201 Electricity Iran production</t>
  </si>
  <si>
    <t>Electricity Indonesia production</t>
  </si>
  <si>
    <t>B.044.01.188</t>
  </si>
  <si>
    <t>B.044.01.188.231201 Electricity Indonesia production</t>
  </si>
  <si>
    <t>Electricity India  production</t>
  </si>
  <si>
    <t>B.044.01.187</t>
  </si>
  <si>
    <t>B.044.01.187.231201 Electricity India  production</t>
  </si>
  <si>
    <t>Electricity Iceland production</t>
  </si>
  <si>
    <t>B.044.01.186</t>
  </si>
  <si>
    <t>B.044.01.186.231201 Electricity Iceland production</t>
  </si>
  <si>
    <t>Electricity Hong Kong production</t>
  </si>
  <si>
    <t>B.044.01.185</t>
  </si>
  <si>
    <t>B.044.01.185.231201 Electricity Hong Kong production</t>
  </si>
  <si>
    <t>Electricity Honduras production</t>
  </si>
  <si>
    <t>B.044.01.184</t>
  </si>
  <si>
    <t>B.044.01.184.231201 Electricity Honduras production</t>
  </si>
  <si>
    <t>Electricity Haiti production</t>
  </si>
  <si>
    <t>B.044.01.183</t>
  </si>
  <si>
    <t>B.044.01.183.231201 Electricity Haiti production</t>
  </si>
  <si>
    <t>Electricity Guyana production</t>
  </si>
  <si>
    <t>B.044.01.182</t>
  </si>
  <si>
    <t>B.044.01.182.231201 Electricity Guyana production</t>
  </si>
  <si>
    <t>Electricity Guinea-Bissau production</t>
  </si>
  <si>
    <t>B.044.01.181</t>
  </si>
  <si>
    <t>B.044.01.181.231201 Electricity Guinea-Bissau production</t>
  </si>
  <si>
    <t>Electricity Guinea production</t>
  </si>
  <si>
    <t>B.044.01.180</t>
  </si>
  <si>
    <t>B.044.01.180.231201 Electricity Guinea production</t>
  </si>
  <si>
    <t>Electricity Guatemala production</t>
  </si>
  <si>
    <t>B.044.01.179</t>
  </si>
  <si>
    <t>B.044.01.179.231201 Electricity Guatemala production</t>
  </si>
  <si>
    <t>Electricity Guam production</t>
  </si>
  <si>
    <t>B.044.01.178</t>
  </si>
  <si>
    <t>B.044.01.178.231201 Electricity Guam production</t>
  </si>
  <si>
    <t>Electricity Guadeloupe production</t>
  </si>
  <si>
    <t>B.044.01.177</t>
  </si>
  <si>
    <t>B.044.01.177.231201 Electricity Guadeloupe production</t>
  </si>
  <si>
    <t>Electricity Grenada production</t>
  </si>
  <si>
    <t>B.044.01.176</t>
  </si>
  <si>
    <t>B.044.01.176.231201 Electricity Grenada production</t>
  </si>
  <si>
    <t>Electricity Greenland production</t>
  </si>
  <si>
    <t>B.044.01.175</t>
  </si>
  <si>
    <t>B.044.01.175.231201 Electricity Greenland production</t>
  </si>
  <si>
    <t>Electricity Ghana production</t>
  </si>
  <si>
    <t>B.044.01.174</t>
  </si>
  <si>
    <t>B.044.01.174.231201 Electricity Ghana production</t>
  </si>
  <si>
    <t>Electricity Georgia (country) production</t>
  </si>
  <si>
    <t>B.044.01.173</t>
  </si>
  <si>
    <t>B.044.01.173.231201 Electricity Georgia (country) production</t>
  </si>
  <si>
    <t>Electricity Gambia production</t>
  </si>
  <si>
    <t>B.044.01.172</t>
  </si>
  <si>
    <t>B.044.01.172.231201 Electricity Gambia production</t>
  </si>
  <si>
    <t>Electricity Gabon production</t>
  </si>
  <si>
    <t>B.044.01.171</t>
  </si>
  <si>
    <t>B.044.01.171.231201 Electricity Gabon production</t>
  </si>
  <si>
    <t>Electricity French Polynesia production</t>
  </si>
  <si>
    <t>B.044.01.170</t>
  </si>
  <si>
    <t>B.044.01.170.231201 Electricity French Polynesia production</t>
  </si>
  <si>
    <t>Electricity French Guiana production</t>
  </si>
  <si>
    <t>B.044.01.169</t>
  </si>
  <si>
    <t>B.044.01.169.231201 Electricity French Guiana production</t>
  </si>
  <si>
    <t>Electricity Fiji production</t>
  </si>
  <si>
    <t>B.044.01.168</t>
  </si>
  <si>
    <t>B.044.01.168.231201 Electricity Fiji production</t>
  </si>
  <si>
    <t>Electricity Faroe Islands production</t>
  </si>
  <si>
    <t>B.044.01.167</t>
  </si>
  <si>
    <t>B.044.01.167.231201 Electricity Faroe Islands production</t>
  </si>
  <si>
    <t>Electricity Falkland Islands production</t>
  </si>
  <si>
    <t>B.044.01.166</t>
  </si>
  <si>
    <t>B.044.01.166.231201 Electricity Falkland Islands production</t>
  </si>
  <si>
    <t>Electricity Ethiopia production</t>
  </si>
  <si>
    <t>B.044.01.165</t>
  </si>
  <si>
    <t>B.044.01.165.231201 Electricity Ethiopia production</t>
  </si>
  <si>
    <t>Electricity Eswatini production</t>
  </si>
  <si>
    <t>B.044.01.164</t>
  </si>
  <si>
    <t>B.044.01.164.231201 Electricity Eswatini production</t>
  </si>
  <si>
    <t>Electricity Eritrea production</t>
  </si>
  <si>
    <t>B.044.01.163</t>
  </si>
  <si>
    <t>B.044.01.163.231201 Electricity Eritrea production</t>
  </si>
  <si>
    <t>Electricity Equatorial Guinea production</t>
  </si>
  <si>
    <t>B.044.01.162</t>
  </si>
  <si>
    <t>B.044.01.162.231201 Electricity Equatorial Guinea production</t>
  </si>
  <si>
    <t>Electricity El Salvador production</t>
  </si>
  <si>
    <t>B.044.01.161</t>
  </si>
  <si>
    <t>B.044.01.161.231201 Electricity El Salvador production</t>
  </si>
  <si>
    <t>Electricity Egypt production</t>
  </si>
  <si>
    <t>B.044.01.160</t>
  </si>
  <si>
    <t>B.044.01.160.231201 Electricity Egypt production</t>
  </si>
  <si>
    <t>Electricity Ecuador production</t>
  </si>
  <si>
    <t>B.044.01.159</t>
  </si>
  <si>
    <t>B.044.01.159.231201 Electricity Ecuador production</t>
  </si>
  <si>
    <t>Electricity Eastern Africa production</t>
  </si>
  <si>
    <t>B.044.01.158</t>
  </si>
  <si>
    <t>B.044.01.158.231201 Electricity Eastern Africa production</t>
  </si>
  <si>
    <t>Electricity Dominican Republic production</t>
  </si>
  <si>
    <t>B.044.01.157</t>
  </si>
  <si>
    <t>B.044.01.157.231201 Electricity Dominican Republic production</t>
  </si>
  <si>
    <t>Electricity Dominica production</t>
  </si>
  <si>
    <t>B.044.01.156</t>
  </si>
  <si>
    <t>B.044.01.156.231201 Electricity Dominica production</t>
  </si>
  <si>
    <t>Electricity Djibouti production</t>
  </si>
  <si>
    <t>B.044.01.155</t>
  </si>
  <si>
    <t>B.044.01.155.231201 Electricity Djibouti production</t>
  </si>
  <si>
    <t>Electricity Democratic Republic of Congo production</t>
  </si>
  <si>
    <t>B.044.01.154</t>
  </si>
  <si>
    <t>B.044.01.154.231201 Electricity Democratic Republic of Congo production</t>
  </si>
  <si>
    <t>Electricity Cuba production</t>
  </si>
  <si>
    <t>B.044.01.153</t>
  </si>
  <si>
    <t>B.044.01.153.231201 Electricity Cuba production</t>
  </si>
  <si>
    <t>Electricity Cote d'Ivoire production</t>
  </si>
  <si>
    <t>B.044.01.152</t>
  </si>
  <si>
    <t>B.044.01.152.231201 Electricity Cote d'Ivoire production</t>
  </si>
  <si>
    <t>Electricity Costa Rica production</t>
  </si>
  <si>
    <t>B.044.01.151</t>
  </si>
  <si>
    <t>B.044.01.151.231201 Electricity Costa Rica production</t>
  </si>
  <si>
    <t>Electricity Cook Islands production</t>
  </si>
  <si>
    <t>B.044.01.150</t>
  </si>
  <si>
    <t>B.044.01.150.231201 Electricity Cook Islands production</t>
  </si>
  <si>
    <t>Electricity Congo production</t>
  </si>
  <si>
    <t>B.044.01.149</t>
  </si>
  <si>
    <t>B.044.01.149.231201 Electricity Congo production</t>
  </si>
  <si>
    <t>Electricity Comoros production</t>
  </si>
  <si>
    <t>B.044.01.148</t>
  </si>
  <si>
    <t>B.044.01.148.231201 Electricity Comoros production</t>
  </si>
  <si>
    <t>Electricity Colombia production</t>
  </si>
  <si>
    <t>B.044.01.147</t>
  </si>
  <si>
    <t>B.044.01.147.231201 Electricity Colombia production</t>
  </si>
  <si>
    <t>Electricity China production</t>
  </si>
  <si>
    <t>B.044.01.146</t>
  </si>
  <si>
    <t>B.044.01.146.231201 Electricity China production</t>
  </si>
  <si>
    <t>Electricity Chile production</t>
  </si>
  <si>
    <t>B.044.01.145</t>
  </si>
  <si>
    <t>B.044.01.145.231201 Electricity Chile production</t>
  </si>
  <si>
    <t>Electricity Chad production</t>
  </si>
  <si>
    <t>B.044.01.144</t>
  </si>
  <si>
    <t>B.044.01.144.231201 Electricity Chad production</t>
  </si>
  <si>
    <t>Electricity Central African Republic production</t>
  </si>
  <si>
    <t>B.044.01.143</t>
  </si>
  <si>
    <t>B.044.01.143.231201 Electricity Central African Republic production</t>
  </si>
  <si>
    <t>Electricity Cayman Islands production</t>
  </si>
  <si>
    <t>B.044.01.142</t>
  </si>
  <si>
    <t>B.044.01.142.231201 Electricity Cayman Islands production</t>
  </si>
  <si>
    <t>Electricity Cape Verde production</t>
  </si>
  <si>
    <t>B.044.01.141</t>
  </si>
  <si>
    <t>B.044.01.141.231201 Electricity Cape Verde production</t>
  </si>
  <si>
    <t>Electricity Canada production</t>
  </si>
  <si>
    <t>B.044.01.140</t>
  </si>
  <si>
    <t>B.044.01.140.231201 Electricity Canada production</t>
  </si>
  <si>
    <t>Electricity Cameroon production</t>
  </si>
  <si>
    <t>B.044.01.139</t>
  </si>
  <si>
    <t>B.044.01.139.231201 Electricity Cameroon production</t>
  </si>
  <si>
    <t>Electricity Cambodia production</t>
  </si>
  <si>
    <t>B.044.01.138</t>
  </si>
  <si>
    <t>B.044.01.138.231201 Electricity Cambodia production</t>
  </si>
  <si>
    <t>Electricity Burundi production</t>
  </si>
  <si>
    <t>B.044.01.137</t>
  </si>
  <si>
    <t>B.044.01.137.231201 Electricity Burundi production</t>
  </si>
  <si>
    <t>Electricity Burkina Faso production</t>
  </si>
  <si>
    <t>B.044.01.136</t>
  </si>
  <si>
    <t>B.044.01.136.231201 Electricity Burkina Faso production</t>
  </si>
  <si>
    <t>Electricity Brunei production</t>
  </si>
  <si>
    <t>B.044.01.135</t>
  </si>
  <si>
    <t>B.044.01.135.231201 Electricity Brunei production</t>
  </si>
  <si>
    <t>Electricity Brazil production</t>
  </si>
  <si>
    <t>B.044.01.134</t>
  </si>
  <si>
    <t>B.044.01.134.231201 Electricity Brazil production</t>
  </si>
  <si>
    <t>Electricity Botswana production</t>
  </si>
  <si>
    <t>B.044.01.133</t>
  </si>
  <si>
    <t>B.044.01.133.231201 Electricity Botswana production</t>
  </si>
  <si>
    <t>Electricity Bosnia and Herzegovina production</t>
  </si>
  <si>
    <t>B.044.01.132</t>
  </si>
  <si>
    <t>B.044.01.132.231201 Electricity Bosnia and Herzegovina production</t>
  </si>
  <si>
    <t>Electricity Bolivia production</t>
  </si>
  <si>
    <t>B.044.01.131</t>
  </si>
  <si>
    <t>B.044.01.131.231201 Electricity Bolivia production</t>
  </si>
  <si>
    <t>Electricity Bhutan production</t>
  </si>
  <si>
    <t>B.044.01.130</t>
  </si>
  <si>
    <t>B.044.01.130.231201 Electricity Bhutan production</t>
  </si>
  <si>
    <t>Electricity Bermuda production (no data)</t>
  </si>
  <si>
    <t>B.044.01.129</t>
  </si>
  <si>
    <t>B.044.01.129.231201 Electricity Bermuda production (no data)</t>
  </si>
  <si>
    <t>Electricity Benin production</t>
  </si>
  <si>
    <t>B.044.01.128</t>
  </si>
  <si>
    <t>B.044.01.128.231201 Electricity Benin production</t>
  </si>
  <si>
    <t>Electricity Belize production</t>
  </si>
  <si>
    <t>B.044.01.127</t>
  </si>
  <si>
    <t>B.044.01.127.231201 Electricity Belize production</t>
  </si>
  <si>
    <t>Electricity Belarus production</t>
  </si>
  <si>
    <t>B.044.01.126</t>
  </si>
  <si>
    <t>B.044.01.126.231201 Electricity Belarus production</t>
  </si>
  <si>
    <t>Electricity Barbados production</t>
  </si>
  <si>
    <t>B.044.01.125</t>
  </si>
  <si>
    <t>B.044.01.125.231201 Electricity Barbados production</t>
  </si>
  <si>
    <t>Electricity Bangladesh production</t>
  </si>
  <si>
    <t>B.044.01.124</t>
  </si>
  <si>
    <t>B.044.01.124.231201 Electricity Bangladesh production</t>
  </si>
  <si>
    <t>Electricity Bahrain production</t>
  </si>
  <si>
    <t>B.044.01.123</t>
  </si>
  <si>
    <t>B.044.01.123.231201 Electricity Bahrain production</t>
  </si>
  <si>
    <t>Electricity Bahamas production</t>
  </si>
  <si>
    <t>B.044.01.122</t>
  </si>
  <si>
    <t>B.044.01.122.231201 Electricity Bahamas production</t>
  </si>
  <si>
    <t>Electricity Azerbaijan production</t>
  </si>
  <si>
    <t>B.044.01.121</t>
  </si>
  <si>
    <t>B.044.01.121.231201 Electricity Azerbaijan production</t>
  </si>
  <si>
    <t>Electricity Australia production</t>
  </si>
  <si>
    <t>B.044.01.120</t>
  </si>
  <si>
    <t>B.044.01.120.231201 Electricity Australia production</t>
  </si>
  <si>
    <t>Electricity Aruba production</t>
  </si>
  <si>
    <t>B.044.01.119</t>
  </si>
  <si>
    <t>B.044.01.119.231201 Electricity Aruba production</t>
  </si>
  <si>
    <t>Electricity Armenia production</t>
  </si>
  <si>
    <t>B.044.01.118</t>
  </si>
  <si>
    <t>B.044.01.118.231201 Electricity Armenia production</t>
  </si>
  <si>
    <t>Electricity Argentina production</t>
  </si>
  <si>
    <t>B.044.01.117</t>
  </si>
  <si>
    <t>B.044.01.117.231201 Electricity Argentina production</t>
  </si>
  <si>
    <t>Electricity Antigua and Barbuda production</t>
  </si>
  <si>
    <t>B.044.01.116</t>
  </si>
  <si>
    <t>B.044.01.116.231201 Electricity Antigua and Barbuda production</t>
  </si>
  <si>
    <t>Electricity Angola production</t>
  </si>
  <si>
    <t>B.044.01.115</t>
  </si>
  <si>
    <t>B.044.01.115.231201 Electricity Angola production</t>
  </si>
  <si>
    <t>Electricity American Samoa production</t>
  </si>
  <si>
    <t>B.044.01.114</t>
  </si>
  <si>
    <t>B.044.01.114.231201 Electricity American Samoa production</t>
  </si>
  <si>
    <t>Electricity Algeria production</t>
  </si>
  <si>
    <t>B.044.01.113</t>
  </si>
  <si>
    <t>B.044.01.113.231201 Electricity Algeria production</t>
  </si>
  <si>
    <t>Electricity Albania production</t>
  </si>
  <si>
    <t>B.044.01.112</t>
  </si>
  <si>
    <t>B.044.01.112.231201 Electricity Albania production</t>
  </si>
  <si>
    <t>Electricity Afghanistan production</t>
  </si>
  <si>
    <t>B.044.01.111</t>
  </si>
  <si>
    <t>B.044.01.111.231201 Electricity Afghanistan production</t>
  </si>
  <si>
    <t>Electricity World production</t>
  </si>
  <si>
    <t>B.044.01.110</t>
  </si>
  <si>
    <t>B.044.01.110.231201 Electricity World production</t>
  </si>
  <si>
    <t>Electricity Western Africa production</t>
  </si>
  <si>
    <t>B.044.01.109</t>
  </si>
  <si>
    <t>B.044.01.109.231201 Electricity Western Africa production</t>
  </si>
  <si>
    <t>Electricity .South America production</t>
  </si>
  <si>
    <t>B.044.01.108</t>
  </si>
  <si>
    <t>B.044.01.108.231201 Electricity .South America production</t>
  </si>
  <si>
    <t>Electricity .North America production</t>
  </si>
  <si>
    <t>B.044.01.107</t>
  </si>
  <si>
    <t>B.044.01.107.231201 Electricity .North America production</t>
  </si>
  <si>
    <t>Electricity .Middle East production</t>
  </si>
  <si>
    <t>B.044.01.106</t>
  </si>
  <si>
    <t>B.044.01.106.231201 Electricity .Middle East production</t>
  </si>
  <si>
    <t>Electricity .Middle Africa production</t>
  </si>
  <si>
    <t>B.044.01.105</t>
  </si>
  <si>
    <t>B.044.01.105.231201 Electricity .Middle Africa production</t>
  </si>
  <si>
    <t>Electricity CIS production</t>
  </si>
  <si>
    <t>B.044.01.104</t>
  </si>
  <si>
    <t>B.044.01.104.231201 Electricity CIS production</t>
  </si>
  <si>
    <t>Electricity Central America production</t>
  </si>
  <si>
    <t>B.044.01.103</t>
  </si>
  <si>
    <t>B.044.01.103.231201 Electricity Central America production</t>
  </si>
  <si>
    <t>Electricity Asia Pacific production</t>
  </si>
  <si>
    <t>B.044.01.102</t>
  </si>
  <si>
    <t>B.044.01.102.231201 Electricity Asia Pacific production</t>
  </si>
  <si>
    <t>Electricity Africa production</t>
  </si>
  <si>
    <t>B.044.01.101</t>
  </si>
  <si>
    <t>B.044.01.101.231201 Electricity Africa production</t>
  </si>
  <si>
    <t>B.044.01</t>
  </si>
  <si>
    <t>B.044</t>
  </si>
  <si>
    <t>Electricity Switzerland consumption</t>
  </si>
  <si>
    <t>Energy, electricity EU UK, CH, Norway consumption</t>
  </si>
  <si>
    <t>B.042.02.131</t>
  </si>
  <si>
    <t>B.042.02.131.231201 Electricity Switzerland consumption</t>
  </si>
  <si>
    <t>Electricity United Kingdom  consumption</t>
  </si>
  <si>
    <t>B.042.02.130</t>
  </si>
  <si>
    <t>B.042.02.130.231201 Electricity United Kingdom  consumption</t>
  </si>
  <si>
    <t>Electricity Sweden consumption</t>
  </si>
  <si>
    <t>B.042.02.129</t>
  </si>
  <si>
    <t>B.042.02.129.231201 Electricity Sweden consumption</t>
  </si>
  <si>
    <t>Electricity Spain consumption</t>
  </si>
  <si>
    <t>B.042.02.128</t>
  </si>
  <si>
    <t>B.042.02.128.231201 Electricity Spain consumption</t>
  </si>
  <si>
    <t>Electricity Slovenia consumption</t>
  </si>
  <si>
    <t>B.042.02.127</t>
  </si>
  <si>
    <t>B.042.02.127.231201 Electricity Slovenia consumption</t>
  </si>
  <si>
    <t>Electricity Slovakia consumption</t>
  </si>
  <si>
    <t>B.042.02.126</t>
  </si>
  <si>
    <t>B.042.02.126.231201 Electricity Slovakia consumption</t>
  </si>
  <si>
    <t>Electricity Romania consumption</t>
  </si>
  <si>
    <t>B.042.02.125</t>
  </si>
  <si>
    <t>B.042.02.125.231201 Electricity Romania consumption</t>
  </si>
  <si>
    <t>Electricity Portugal consumption</t>
  </si>
  <si>
    <t>B.042.02.124</t>
  </si>
  <si>
    <t>B.042.02.124.231201 Electricity Portugal consumption</t>
  </si>
  <si>
    <t>Electricity Poland consumption</t>
  </si>
  <si>
    <t>B.042.02.123</t>
  </si>
  <si>
    <t>B.042.02.123.231201 Electricity Poland consumption</t>
  </si>
  <si>
    <t>Electricity Norway consumption</t>
  </si>
  <si>
    <t>B.042.02.122</t>
  </si>
  <si>
    <t>B.042.02.122.231201 Electricity Norway consumption</t>
  </si>
  <si>
    <t>Electricity Netherlands consumption</t>
  </si>
  <si>
    <t>B.042.02.121</t>
  </si>
  <si>
    <t>B.042.02.121.231201 Electricity Netherlands consumption</t>
  </si>
  <si>
    <t>Electricity Malta consumption</t>
  </si>
  <si>
    <t>B.042.02.120</t>
  </si>
  <si>
    <t>B.042.02.120.231201 Electricity Malta consumption</t>
  </si>
  <si>
    <t>Electricity Luxembourg consumption</t>
  </si>
  <si>
    <t>B.042.02.119</t>
  </si>
  <si>
    <t>B.042.02.119.231201 Electricity Luxembourg consumption</t>
  </si>
  <si>
    <t>Electricity Lithuania consumption</t>
  </si>
  <si>
    <t>B.042.02.118</t>
  </si>
  <si>
    <t>B.042.02.118.231201 Electricity Lithuania consumption</t>
  </si>
  <si>
    <t>Electricity Latvia consumption</t>
  </si>
  <si>
    <t>B.042.02.117</t>
  </si>
  <si>
    <t>B.042.02.117.231201 Electricity Latvia consumption</t>
  </si>
  <si>
    <t>Electricity Italy consumption</t>
  </si>
  <si>
    <t>B.042.02.116</t>
  </si>
  <si>
    <t>B.042.02.116.231201 Electricity Italy consumption</t>
  </si>
  <si>
    <t>Electricity Ireland consumption</t>
  </si>
  <si>
    <t>B.042.02.115</t>
  </si>
  <si>
    <t>B.042.02.115.231201 Electricity Ireland consumption</t>
  </si>
  <si>
    <t>Electricity Hungary consumption</t>
  </si>
  <si>
    <t>B.042.02.114</t>
  </si>
  <si>
    <t>B.042.02.114.231201 Electricity Hungary consumption</t>
  </si>
  <si>
    <t>Electricity Greece consumption</t>
  </si>
  <si>
    <t>B.042.02.113</t>
  </si>
  <si>
    <t>B.042.02.113.231201 Electricity Greece consumption</t>
  </si>
  <si>
    <t>Electricity Germany consumption</t>
  </si>
  <si>
    <t>B.042.02.112</t>
  </si>
  <si>
    <t>B.042.02.112.231201 Electricity Germany consumption</t>
  </si>
  <si>
    <t>Electricity France consumption</t>
  </si>
  <si>
    <t>B.042.02.111</t>
  </si>
  <si>
    <t>B.042.02.111.231201 Electricity France consumption</t>
  </si>
  <si>
    <t>Electricity Finland consumption</t>
  </si>
  <si>
    <t>B.042.02.110</t>
  </si>
  <si>
    <t>B.042.02.110.231201 Electricity Finland consumption</t>
  </si>
  <si>
    <t>Electricity Estonia consumption</t>
  </si>
  <si>
    <t>B.042.02.109</t>
  </si>
  <si>
    <t>B.042.02.109.231201 Electricity Estonia consumption</t>
  </si>
  <si>
    <t>Electricity Denmark consumption</t>
  </si>
  <si>
    <t>B.042.02.108</t>
  </si>
  <si>
    <t>B.042.02.108.231201 Electricity Denmark consumption</t>
  </si>
  <si>
    <t>Electricity Czechia consumption</t>
  </si>
  <si>
    <t>B.042.02.107</t>
  </si>
  <si>
    <t>B.042.02.107.231201 Electricity Czechia consumption</t>
  </si>
  <si>
    <t>Electricity Cyprus consumption</t>
  </si>
  <si>
    <t>B.042.02.106</t>
  </si>
  <si>
    <t>B.042.02.106.231201 Electricity Cyprus consumption</t>
  </si>
  <si>
    <t>Electricity Croatia consumption</t>
  </si>
  <si>
    <t>B.042.02.105</t>
  </si>
  <si>
    <t>B.042.02.105.231201 Electricity Croatia consumption</t>
  </si>
  <si>
    <t>Electricity Bulgaria consumption</t>
  </si>
  <si>
    <t>B.042.02.104</t>
  </si>
  <si>
    <t>B.042.02.104.231201 Electricity Bulgaria consumption</t>
  </si>
  <si>
    <t>Electricity Belgium consumption</t>
  </si>
  <si>
    <t>B.042.02.103</t>
  </si>
  <si>
    <t>B.042.02.103.231201 Electricity Belgium consumption</t>
  </si>
  <si>
    <t>Electricity Austria consumption</t>
  </si>
  <si>
    <t>B.042.02.102</t>
  </si>
  <si>
    <t>B.042.02.102.231201 Electricity Austria consumption</t>
  </si>
  <si>
    <t>Electricity .EU-27 consumption</t>
  </si>
  <si>
    <t>B.042.02.101</t>
  </si>
  <si>
    <t>B.042.02.101.231201 Electricity .EU-27 consumption</t>
  </si>
  <si>
    <t>Energy, electricity EU UK CH Norway, consumption</t>
  </si>
  <si>
    <t>B.042.02</t>
  </si>
  <si>
    <t>electricity</t>
  </si>
  <si>
    <t>Electricity Switzerland production</t>
  </si>
  <si>
    <t>Energy, electricity EU, UK, CH, Norway production</t>
  </si>
  <si>
    <t>B.042.01.131</t>
  </si>
  <si>
    <t>B.042.01.131.231201 Electricity Switzerland production</t>
  </si>
  <si>
    <t>Electricity United Kingdom  production</t>
  </si>
  <si>
    <t>B.042.01.130</t>
  </si>
  <si>
    <t>B.042.01.130.231201 Electricity United Kingdom  production</t>
  </si>
  <si>
    <t>Electricity Sweden production</t>
  </si>
  <si>
    <t>B.042.01.129</t>
  </si>
  <si>
    <t>B.042.01.129.231201 Electricity Sweden production</t>
  </si>
  <si>
    <t>Electricity Spain production</t>
  </si>
  <si>
    <t>B.042.01.128</t>
  </si>
  <si>
    <t>B.042.01.128.231201 Electricity Spain production</t>
  </si>
  <si>
    <t>Electricity Slovenia production</t>
  </si>
  <si>
    <t>B.042.01.127</t>
  </si>
  <si>
    <t>B.042.01.127.231201 Electricity Slovenia production</t>
  </si>
  <si>
    <t>Electricity Slovakia production</t>
  </si>
  <si>
    <t>B.042.01.126</t>
  </si>
  <si>
    <t>B.042.01.126.231201 Electricity Slovakia production</t>
  </si>
  <si>
    <t>Electricity Romania production</t>
  </si>
  <si>
    <t>B.042.01.125</t>
  </si>
  <si>
    <t>B.042.01.125.231201 Electricity Romania production</t>
  </si>
  <si>
    <t>Electricity Portugal production</t>
  </si>
  <si>
    <t>B.042.01.124</t>
  </si>
  <si>
    <t>B.042.01.124.231201 Electricity Portugal production</t>
  </si>
  <si>
    <t>Electricity Poland production</t>
  </si>
  <si>
    <t>B.042.01.123</t>
  </si>
  <si>
    <t>B.042.01.123.231201 Electricity Poland production</t>
  </si>
  <si>
    <t>Electricity Norway production</t>
  </si>
  <si>
    <t>B.042.01.122</t>
  </si>
  <si>
    <t>B.042.01.122.231201 Electricity Norway production</t>
  </si>
  <si>
    <t>Electricity Netherlands production</t>
  </si>
  <si>
    <t>B.042.01.121</t>
  </si>
  <si>
    <t>B.042.01.121.231201 Electricity Netherlands production</t>
  </si>
  <si>
    <t>Electricity Malta production</t>
  </si>
  <si>
    <t>B.042.01.120</t>
  </si>
  <si>
    <t>B.042.01.120.231201 Electricity Malta production</t>
  </si>
  <si>
    <t>Electricity Luxembourg production</t>
  </si>
  <si>
    <t>B.042.01.119</t>
  </si>
  <si>
    <t>B.042.01.119.231201 Electricity Luxembourg production</t>
  </si>
  <si>
    <t>Electricity Lithuania production</t>
  </si>
  <si>
    <t>B.042.01.118</t>
  </si>
  <si>
    <t>B.042.01.118.231201 Electricity Lithuania production</t>
  </si>
  <si>
    <t>Electricity Latvia production</t>
  </si>
  <si>
    <t>B.042.01.117</t>
  </si>
  <si>
    <t>B.042.01.117.231201 Electricity Latvia production</t>
  </si>
  <si>
    <t>Electricity Italy production</t>
  </si>
  <si>
    <t>B.042.01.116</t>
  </si>
  <si>
    <t>B.042.01.116.231201 Electricity Italy production</t>
  </si>
  <si>
    <t>Electricity Ireland production</t>
  </si>
  <si>
    <t>B.042.01.115</t>
  </si>
  <si>
    <t>B.042.01.115.231201 Electricity Ireland production</t>
  </si>
  <si>
    <t>Electricity Hungary production</t>
  </si>
  <si>
    <t>B.042.01.114</t>
  </si>
  <si>
    <t>B.042.01.114.231201 Electricity Hungary production</t>
  </si>
  <si>
    <t>Electricity Greece production</t>
  </si>
  <si>
    <t>B.042.01.113</t>
  </si>
  <si>
    <t>B.042.01.113.231201 Electricity Greece production</t>
  </si>
  <si>
    <t>Electricity Germany production</t>
  </si>
  <si>
    <t>B.042.01.112</t>
  </si>
  <si>
    <t>B.042.01.112.231201 Electricity Germany production</t>
  </si>
  <si>
    <t>Electricity France production</t>
  </si>
  <si>
    <t>B.042.01.111</t>
  </si>
  <si>
    <t>B.042.01.111.231201 Electricity France production</t>
  </si>
  <si>
    <t>Electricity Finland production</t>
  </si>
  <si>
    <t>B.042.01.110</t>
  </si>
  <si>
    <t>B.042.01.110.231201 Electricity Finland production</t>
  </si>
  <si>
    <t>Electricity Estonia production</t>
  </si>
  <si>
    <t>B.042.01.109</t>
  </si>
  <si>
    <t>B.042.01.109.231201 Electricity Estonia production</t>
  </si>
  <si>
    <t>Electricity Denmark production</t>
  </si>
  <si>
    <t>B.042.01.108</t>
  </si>
  <si>
    <t>B.042.01.108.231201 Electricity Denmark production</t>
  </si>
  <si>
    <t>Electricity Czechia production</t>
  </si>
  <si>
    <t>B.042.01.107</t>
  </si>
  <si>
    <t>B.042.01.107.231201 Electricity Czechia production</t>
  </si>
  <si>
    <t>Electricity Cyprus production</t>
  </si>
  <si>
    <t>B.042.01.106</t>
  </si>
  <si>
    <t>B.042.01.106.231201 Electricity Cyprus production</t>
  </si>
  <si>
    <t>Electricity Croatia production</t>
  </si>
  <si>
    <t>B.042.01.105</t>
  </si>
  <si>
    <t>B.042.01.105.231201 Electricity Croatia production</t>
  </si>
  <si>
    <t>Electricity Bulgaria production</t>
  </si>
  <si>
    <t>B.042.01.104</t>
  </si>
  <si>
    <t>B.042.01.104.231201 Electricity Bulgaria production</t>
  </si>
  <si>
    <t>Electricity Belgium production</t>
  </si>
  <si>
    <t>B.042.01.103</t>
  </si>
  <si>
    <t>B.042.01.103.231201 Electricity Belgium production</t>
  </si>
  <si>
    <t>Electricity Austria production</t>
  </si>
  <si>
    <t>B.042.01.102</t>
  </si>
  <si>
    <t>B.042.01.102.231201 Electricity Austria production</t>
  </si>
  <si>
    <t>Electricity .EU-27 production</t>
  </si>
  <si>
    <t>B.042.01.101</t>
  </si>
  <si>
    <t>B.042.01.101.231201 Electricity .EU-27 production</t>
  </si>
  <si>
    <t>Energy, electricity EU UK CH Norway, production</t>
  </si>
  <si>
    <t>B.042.01</t>
  </si>
  <si>
    <t>Electricity Low Voltage, domestic use General</t>
  </si>
  <si>
    <t>Energy, electricity general industry</t>
  </si>
  <si>
    <t>electricity general industry</t>
  </si>
  <si>
    <t>B.040.01.104.230701 Electricity Low Voltage, domestic use General</t>
  </si>
  <si>
    <t>33% Idemat2023 Electricity EU-27 + 33% Idemat2023 Electricity USA + 33% Idemat2023 Electricity China. Note; such a mich should NOT be based on the electricity production mix in the World, but on the global mix of manufactuerd products. Sensitivity for changes in the mix is low.</t>
  </si>
  <si>
    <t>Electricity General Industry</t>
  </si>
  <si>
    <t>B.040.01.101.230701 Electricity General Industry</t>
  </si>
  <si>
    <t>Energy, electricity General</t>
  </si>
  <si>
    <t>PV panel (irradiation 1100 kWh per m2 ) in MJ</t>
  </si>
  <si>
    <t>B.030.01.107</t>
  </si>
  <si>
    <t>B.030.01.107.230701 PV panel (irradiation 1100 kWh per m2 ) in MJ</t>
  </si>
  <si>
    <t>Hydro-electric power (Norway)</t>
  </si>
  <si>
    <t>B.030.01.106.230701 Hydro-electric power (Norway)</t>
  </si>
  <si>
    <t>Electricity oil, EU, US, China, 45% efficiency</t>
  </si>
  <si>
    <t>B.030.01.105.230701 Electricity oil, EU, US, China, 45% efficiency</t>
  </si>
  <si>
    <t>Electricity nuclear (US)</t>
  </si>
  <si>
    <t>B.030.01.104.230701 Electricity nuclear (US)</t>
  </si>
  <si>
    <t>Electricity gas, EU, US, China, 60% efficiency</t>
  </si>
  <si>
    <t>B.030.01.103.230701 Electricity gas, EU, US, China, 60% efficiency</t>
  </si>
  <si>
    <t>Electricity from offshore windmill (5MW, capacity factor 0.47)</t>
  </si>
  <si>
    <t>B.030.01.102.230701 Electricity from offshore windmill (5MW, capacity factor 0.47)</t>
  </si>
  <si>
    <t>Electricity coal, EU, US, China, 38% efficiency</t>
  </si>
  <si>
    <t>B.030.01.101.230701 Electricity coal, EU, US, China, 38% efficiency</t>
  </si>
  <si>
    <t>B.030</t>
  </si>
  <si>
    <t>Plywood, outdoor use, Okoumei plantation (500 kg/m3)</t>
  </si>
  <si>
    <t>A.160.09.116.230701 Plywood, outdoor use, Okoumei plantation (500 kg/m3)</t>
  </si>
  <si>
    <t>Plywood, indoor use (softwood 600 kg/m3)</t>
  </si>
  <si>
    <t>A.160.09.115.230701 Plywood, indoor use (softwood 600 kg/m3)</t>
  </si>
  <si>
    <t>Plywood Bamboo (density approx 700 kg/m3)</t>
  </si>
  <si>
    <t>A.160.09.114.230701 Plywood Bamboo (density approx 700 kg/m3)</t>
  </si>
  <si>
    <t>Plato wood = thermal treated European Spruce, s.g. 420 kg/m3</t>
  </si>
  <si>
    <t>A.160.09.113.230701 Plato wood = thermal treated European Spruce, s.g. 420 kg/m3</t>
  </si>
  <si>
    <t>Particle board high humidity P5 (Rotterdam)</t>
  </si>
  <si>
    <t>A.160.09.112.230701 Particle board high humidity P5 (Rotterdam)</t>
  </si>
  <si>
    <t>MDF is proxi, see paper Puettmann et al. 2013. Cradle to Gate Life Cycle Assessment of U.S. Medium Density Fiberboard Production. Glue based on PLA or PBS/starch 50%</t>
  </si>
  <si>
    <t>Particle board biodegradable at factury gate</t>
  </si>
  <si>
    <t>A.160.09.111.230701 Particle board biodegradable at factury gate</t>
  </si>
  <si>
    <t>Particle board  standard (Rotterdam)</t>
  </si>
  <si>
    <t>A.160.09.110.230701 Particle board  standard (Rotterdam)</t>
  </si>
  <si>
    <t>MDF at factury gate</t>
  </si>
  <si>
    <t>A.160.09.109</t>
  </si>
  <si>
    <t>A.160.09.109.230701 MDF at factury gate</t>
  </si>
  <si>
    <t>Cork granulate glued = aggregate (e.g. slab for insulation) 150 kg/m3</t>
  </si>
  <si>
    <t>A.160.09.108.230701 Cork granulate glued = aggregate (e.g. slab for insulation) 150 kg/m3</t>
  </si>
  <si>
    <t>Cork granulate 150 kg/m3</t>
  </si>
  <si>
    <t>A.160.09.107.230701 Cork granulate 150 kg/m3</t>
  </si>
  <si>
    <t>Cork at forest road 150 kg/m3</t>
  </si>
  <si>
    <t>A.160.09.106.230701 Cork at forest road 150 kg/m3</t>
  </si>
  <si>
    <t>Cork at factory gate in Portugal 150 kg/m3</t>
  </si>
  <si>
    <t>A.160.09.105.230701 Cork at factory gate in Portugal 150 kg/m3</t>
  </si>
  <si>
    <t>CCA wood (Scots pine with Cromium, Copper and Asenic) incl EoL</t>
  </si>
  <si>
    <t>A.160.09.104.230701 CCA wood (Scots pine with Cromium, Copper and Asenic) incl EoL</t>
  </si>
  <si>
    <t>Bamboo (local at forest road, China)</t>
  </si>
  <si>
    <t>A.160.09.103.230701 Bamboo (local at forest road, China)</t>
  </si>
  <si>
    <t>Acetylated Scots pine = durable wood, s.g. 540 kg/m3 (Netherlands)</t>
  </si>
  <si>
    <t>A.160.09.102.230701 Acetylated Scots pine = durable wood, s.g. 540 kg/m3 (Netherlands)</t>
  </si>
  <si>
    <t>Acetylated Radiata pine = durable wood, s.g. 510 kg/m3 (Netherlands)</t>
  </si>
  <si>
    <t>A.160.09.101.230701 Acetylated Radiata pine = durable wood, s.g. 510 kg/m3 (Netherlands)</t>
  </si>
  <si>
    <t>Sapupira natural forest 1075 (kg/m3) wet</t>
  </si>
  <si>
    <t>A.160.07.110.230701 Sapupira natural forest 1075 (kg/m3) wet</t>
  </si>
  <si>
    <t>Sapupira FSC/PEFC 1075 (kg/m3) wet</t>
  </si>
  <si>
    <t>A.160.07.109.230701 Sapupira FSC/PEFC 1075 (kg/m3) wet</t>
  </si>
  <si>
    <t>Okan natural forest 1075 (kg/m3) wet</t>
  </si>
  <si>
    <t>A.160.07.108.230701 Okan natural forest 1075 (kg/m3) wet</t>
  </si>
  <si>
    <t>Okan FSC/PEFC 1075 (kg/m3) wet</t>
  </si>
  <si>
    <t>A.160.07.107.230701 Okan FSC/PEFC 1075 (kg/m3) wet</t>
  </si>
  <si>
    <t>Massaranduba natural forest 1200 (kg/m3) wet</t>
  </si>
  <si>
    <t>A.160.07.106.230701 Massaranduba natural forest 1200 (kg/m3) wet</t>
  </si>
  <si>
    <t>Massaranduba FCS/PEFC 1200 (kg/m3) wet</t>
  </si>
  <si>
    <t>A.160.07.105.230701 Massaranduba FCS/PEFC 1200 (kg/m3) wet</t>
  </si>
  <si>
    <t>Cumaru natural forest 1200 (kg/m3) wet</t>
  </si>
  <si>
    <t>A.160.07.104.230701 Cumaru natural forest 1200 (kg/m3) wet</t>
  </si>
  <si>
    <t>Cumaru FSC/PEFC 1200 (kg/m3) wet</t>
  </si>
  <si>
    <t>A.160.07.103.230701 Cumaru FSC/PEFC 1200 (kg/m3) wet</t>
  </si>
  <si>
    <t>Angelim Vermelho natural forest 1430 (kg/m3) wet</t>
  </si>
  <si>
    <t>A.160.07.102.230701 Angelim Vermelho natural forest 1430 (kg/m3) wet</t>
  </si>
  <si>
    <t>Angelim Vermelho FSC/PEFC 1430 (kg/m3) wet</t>
  </si>
  <si>
    <t>A.160.07.101.230701 Angelim Vermelho FSC/PEFC 1430 (kg/m3) wet</t>
  </si>
  <si>
    <t>Materials, wood, for wet civil engineering</t>
  </si>
  <si>
    <t>Zebrano/Goncalo-alvez natural forest 900 (kg/m3)</t>
  </si>
  <si>
    <t>A.160.06.130.230701 Zebrano/Goncalo-alvez natural forest 900 (kg/m3)</t>
  </si>
  <si>
    <t>Zebrano/Goncalo-alvez FSC/PEFC 900 (kg/m3)</t>
  </si>
  <si>
    <t>A.160.06.129.230701 Zebrano/Goncalo-alvez FSC/PEFC 900 (kg/m3)</t>
  </si>
  <si>
    <t>Sterculia/Niangon natural forest 700 (kg/m3)</t>
  </si>
  <si>
    <t>A.160.06.128</t>
  </si>
  <si>
    <t>A.160.06.128.230701 Sterculia/Niangon natural forest 700 (kg/m3)</t>
  </si>
  <si>
    <t>Sterculia/Niangon FSC/PEFC 700 (kg/m3)</t>
  </si>
  <si>
    <t>A.160.06.127.230701 Sterculia/Niangon FSC/PEFC 700 (kg/m3)</t>
  </si>
  <si>
    <t>Simmon/Persimmon FSC/PEFC 835 (kg/m3)</t>
  </si>
  <si>
    <t>A.160.06.126.230701 Simmon/Persimmon FSC/PEFC 835 (kg/m3)</t>
  </si>
  <si>
    <t>Pockwood natural forest 1250 (kg/m3)</t>
  </si>
  <si>
    <t>A.160.06.125</t>
  </si>
  <si>
    <t>A.160.06.125.230701 Pockwood natural forest 1250 (kg/m3)</t>
  </si>
  <si>
    <t>Pockwood FSC/PEFC1250 (kg/m3)</t>
  </si>
  <si>
    <t>A.160.06.124.230701 Pockwood FSC/PEFC1250 (kg/m3)</t>
  </si>
  <si>
    <t>Pear FSC/PEFC 680 (kg/m3)</t>
  </si>
  <si>
    <t>A.160.06.123.230701 Pear FSC/PEFC 680 (kg/m3)</t>
  </si>
  <si>
    <t>Parasolier natural forest 190 (kg/m3)</t>
  </si>
  <si>
    <t>A.160.06.122</t>
  </si>
  <si>
    <t>A.160.06.122.230701 Parasolier natural forest 190 (kg/m3)</t>
  </si>
  <si>
    <t>Parasolier FSC/PEFC 190 (kg/m3)</t>
  </si>
  <si>
    <t>A.160.06.121.230701 Parasolier FSC/PEFC 190 (kg/m3)</t>
  </si>
  <si>
    <t>Ozigo/Igaganga natural forest 650 (kg/m3)</t>
  </si>
  <si>
    <t>A.160.06.120.230701 Ozigo/Igaganga natural forest 650 (kg/m3)</t>
  </si>
  <si>
    <t>Ozigo/Igaganga FSC/PEFC 650 (kg/m3)</t>
  </si>
  <si>
    <t>A.160.06.119</t>
  </si>
  <si>
    <t>A.160.06.119.230701 Ozigo/Igaganga FSC/PEFC 650 (kg/m3)</t>
  </si>
  <si>
    <t>Onzabili natural forest 550 (kg/m3)</t>
  </si>
  <si>
    <t>A.160.06.118.230701 Onzabili natural forest 550 (kg/m3)</t>
  </si>
  <si>
    <t>Onzabili FSC/PEFCt 550 (kg/m3)</t>
  </si>
  <si>
    <t>A.160.06.117.230701 Onzabili FSC/PEFCt 550 (kg/m3)</t>
  </si>
  <si>
    <t>Niove natural forest 850 (kg/m3)</t>
  </si>
  <si>
    <t>A.160.06.116.230701 Niove natural forest 850 (kg/m3)</t>
  </si>
  <si>
    <t>Niove FSC/PEFC 850 (kg/m3)</t>
  </si>
  <si>
    <t>A.160.06.115</t>
  </si>
  <si>
    <t>A.160.06.115.230701 Niove FSC/PEFC 850 (kg/m3)</t>
  </si>
  <si>
    <t>Mubura natural forest 830 (kg/m3)</t>
  </si>
  <si>
    <t>A.160.06.114.230701 Mubura natural forest 830 (kg/m3)</t>
  </si>
  <si>
    <t>Mubura FSC/PEFC 830 (kg/m3)</t>
  </si>
  <si>
    <t>A.160.06.113.230701 Mubura FSC/PEFC 830 (kg/m3)</t>
  </si>
  <si>
    <t>Mountain ash, European FEC/PEFC 700 (kg/m3)</t>
  </si>
  <si>
    <t>A.160.06.112.230701 Mountain ash, European FEC/PEFC 700 (kg/m3)</t>
  </si>
  <si>
    <t>Missanda/Tali natural forest 900 (kg/m3)</t>
  </si>
  <si>
    <t>A.160.06.111</t>
  </si>
  <si>
    <t>A.160.06.111.230701 Missanda/Tali natural forest 900 (kg/m3)</t>
  </si>
  <si>
    <t>Missanda/Tali FSC/PEFC 900 (kg/m3)</t>
  </si>
  <si>
    <t>A.160.06.110.230701 Missanda/Tali FSC/PEFC 900 (kg/m3)</t>
  </si>
  <si>
    <t>Incense cedar FSC/PEFC 385 (kg/m3)</t>
  </si>
  <si>
    <t>A.160.06.109.230701 Incense cedar FSC/PEFC 385 (kg/m3)</t>
  </si>
  <si>
    <t>Emien natural forest 360 (kg/m3)</t>
  </si>
  <si>
    <t>A.160.06.108</t>
  </si>
  <si>
    <t>A.160.06.108.230701 Emien natural forest 360 (kg/m3)</t>
  </si>
  <si>
    <t>Emien FSC/PEFC 360 (kg/m3)</t>
  </si>
  <si>
    <t>A.160.06.107.230701 Emien FSC/PEFC 360 (kg/m3)</t>
  </si>
  <si>
    <t>Dabema natural forest 690 (kg/m3)</t>
  </si>
  <si>
    <t>A.160.06.106.230701 Dabema natural forest 690 (kg/m3)</t>
  </si>
  <si>
    <t>Dabema FSC/PEFC 690 (kg/m3)</t>
  </si>
  <si>
    <t>A.160.06.105</t>
  </si>
  <si>
    <t>A.160.06.105.230701 Dabema FSC/PEFC 690 (kg/m3)</t>
  </si>
  <si>
    <t>Coromandel Ebony natural forest 1100 (kg/m3)</t>
  </si>
  <si>
    <t>A.160.06.104.230701 Coromandel Ebony natural forest 1100 (kg/m3)</t>
  </si>
  <si>
    <t>Coromandel Ebony FSC/PEFC 1100 (kg/m3)</t>
  </si>
  <si>
    <t>A.160.06.103.230701 Coromandel Ebony FSC/PEFC 1100 (kg/m3)</t>
  </si>
  <si>
    <t>Anzala/Mukulungu natural forest 940 (kg/m3)</t>
  </si>
  <si>
    <t>A.160.06.102</t>
  </si>
  <si>
    <t>A.160.06.102.230701 Anzala/Mukulungu natural forest 940 (kg/m3)</t>
  </si>
  <si>
    <t>Anzala/Mukulungu FSC/PEFC 940 (kg/m3)</t>
  </si>
  <si>
    <t>A.160.06.101.230701 Anzala/Mukulungu FSC/PEFC 940 (kg/m3)</t>
  </si>
  <si>
    <t>Willow FSC/PEFC 450 (kg/m3)</t>
  </si>
  <si>
    <t>A.160.05.132.230701 Willow FSC/PEFC 450 (kg/m3)</t>
  </si>
  <si>
    <t>Wawa natural forest 390 (kg/m3)</t>
  </si>
  <si>
    <t>A.160.05.131</t>
  </si>
  <si>
    <t>A.160.05.131.230701 Wawa natural forest 390 (kg/m3)</t>
  </si>
  <si>
    <t>Sycamore FSCA.160.05.128/PEFC 615 (kg/m3)</t>
  </si>
  <si>
    <t>A.160.05.130.230701 Sycamore FSCA.160.05.128/PEFC 615 (kg/m3)</t>
  </si>
  <si>
    <t>Wawa FSC/PEFC 390 (kg/m3)</t>
  </si>
  <si>
    <t>A.160.05.129.230701 Wawa FSC/PEFC 390 (kg/m3)</t>
  </si>
  <si>
    <t>Poplar FSC/PEFC 440 (kg/m3)</t>
  </si>
  <si>
    <t>A.160.05.127.230701 Poplar FSC/PEFC 440 (kg/m3)</t>
  </si>
  <si>
    <t>Platan FSC/PEFC 620 (kg/m3)</t>
  </si>
  <si>
    <t>A.160.05.126.230701 Platan FSC/PEFC 620 (kg/m3)</t>
  </si>
  <si>
    <t>Linde FSC/PEFC 540 (kg/m3)</t>
  </si>
  <si>
    <t>A.160.05.125.230701 Linde FSC/PEFC 540 (kg/m3)</t>
  </si>
  <si>
    <t>Koto natural forest 560 (kg/m3)</t>
  </si>
  <si>
    <t>A.160.05.124.230701 Koto natural forest 560 (kg/m3)</t>
  </si>
  <si>
    <t>Koto FSC/PEFC 560 (kg/m3)</t>
  </si>
  <si>
    <t>A.160.05.123</t>
  </si>
  <si>
    <t>A.160.05.123.230701 Koto FSC/PEFC 560 (kg/m3)</t>
  </si>
  <si>
    <t>Ilomba natural forest 480 (kg/m3)</t>
  </si>
  <si>
    <t>A.160.05.122.230701 Ilomba natural forest 480 (kg/m3)</t>
  </si>
  <si>
    <t>Ilomba FSC/PEFC 480 (kg/m3)</t>
  </si>
  <si>
    <t>A.160.05.121.230701 Ilomba FSC/PEFC 480 (kg/m3)</t>
  </si>
  <si>
    <t>Horse chestnut FSC/PEFC 450 (kg/m3)</t>
  </si>
  <si>
    <t>A.160.05.120</t>
  </si>
  <si>
    <t>A.160.05.120.230701 Horse chestnut FSC/PEFC 450 (kg/m3)</t>
  </si>
  <si>
    <t>Hornbean FSC/PEFC 750 (kg/m3)</t>
  </si>
  <si>
    <t>A.160.05.119.230701 Hornbean FSC/PEFC 750 (kg/m3)</t>
  </si>
  <si>
    <t>Cottonwood natural forest 440 (kg/m3)</t>
  </si>
  <si>
    <t>A.160.05.118.230701 Cottonwood natural forest 440 (kg/m3)</t>
  </si>
  <si>
    <t>Cottonwood FSC/PEFC 440 (kg/m3)</t>
  </si>
  <si>
    <t>A.160.05.117</t>
  </si>
  <si>
    <t>A.160.05.117.230701 Cottonwood FSC/PEFC 440 (kg/m3)</t>
  </si>
  <si>
    <t>Canaria natural forest 830 (kg/m3)</t>
  </si>
  <si>
    <t>A.160.05.116.230701 Canaria natural forest 830 (kg/m3)</t>
  </si>
  <si>
    <t>Canaria FSC/PEFC 830 (kg/m3)</t>
  </si>
  <si>
    <t>A.160.05.115.230701 Canaria FSC/PEFC 830 (kg/m3)</t>
  </si>
  <si>
    <t>Blue gum natural forest 900 (kg/m3)</t>
  </si>
  <si>
    <t>A.160.05.114.230701 Blue gum natural forest 900 (kg/m3)</t>
  </si>
  <si>
    <t>Blue gum FSC/PEFC 900 (kg/m3)</t>
  </si>
  <si>
    <t>A.160.05.113.230701 Blue gum FSC/PEFC 900 (kg/m3)</t>
  </si>
  <si>
    <t>Black poplar FSC/PEFC 440 (kg/m3)</t>
  </si>
  <si>
    <t>A.160.05.112</t>
  </si>
  <si>
    <t>A.160.05.112.230701 Black poplar FSC/PEFC 440 (kg/m3)</t>
  </si>
  <si>
    <t>Beech, European FSC/PEFC 710 (kg/m3)</t>
  </si>
  <si>
    <t>A.160.05.111.230701 Beech, European FSC/PEFC 710 (kg/m3)</t>
  </si>
  <si>
    <t>Baboen natural forest 410 (kg/m3)</t>
  </si>
  <si>
    <t>A.160.05.110.230701 Baboen natural forest 410 (kg/m3)</t>
  </si>
  <si>
    <t>Baboen FSC/PEFC 410 (kg/m3)</t>
  </si>
  <si>
    <t>A.160.05.109.230701 Baboen FSC/PEFC 410 (kg/m3)</t>
  </si>
  <si>
    <t>Aspen FSC/PEFC 440 (kg/m3)</t>
  </si>
  <si>
    <t>A.160.05.108.230701 Aspen FSC/PEFC 440 (kg/m3)</t>
  </si>
  <si>
    <t>Ash FSC/PEFC 700 (kg/m3)</t>
  </si>
  <si>
    <t>A.160.05.107</t>
  </si>
  <si>
    <t>A.160.05.107.230701 Ash FSC/PEFC 700 (kg/m3)</t>
  </si>
  <si>
    <t>Antiaris natural forest 445 (kg/m3)</t>
  </si>
  <si>
    <t>A.160.05.106.230701 Antiaris natural forest 445 (kg/m3)</t>
  </si>
  <si>
    <t>Antiaris FSC/PEFC 445 (kg/m3)</t>
  </si>
  <si>
    <t>A.160.05.105.230701 Antiaris FSC/PEFC 445 (kg/m3)</t>
  </si>
  <si>
    <t>Alder FSC/PEFC 530 (kg/m3)</t>
  </si>
  <si>
    <t>A.160.05.104.230701 Alder FSC/PEFC 530 (kg/m3)</t>
  </si>
  <si>
    <t>Ahorn FSC/PEFC 640 (kg/m3)</t>
  </si>
  <si>
    <t>A.160.05.103.230701 Ahorn FSC/PEFC 640 (kg/m3)</t>
  </si>
  <si>
    <t>Abura natural forest 560 (kg/m3)</t>
  </si>
  <si>
    <t>A.160.05.102</t>
  </si>
  <si>
    <t>A.160.05.102.230701 Abura natural forest 560 (kg/m3)</t>
  </si>
  <si>
    <t>Abura FSC/PEFC 560 (kg/m3)</t>
  </si>
  <si>
    <t>A.160.05.101.230701 Abura FSC/PEFC 560 (kg/m3)</t>
  </si>
  <si>
    <t>Yellow pine FSC/PEFC 540 (kg/m3)</t>
  </si>
  <si>
    <t>A.160.04.127</t>
  </si>
  <si>
    <t>A.160.04.127.230701 Yellow pine FSC/PEFC 540 (kg/m3)</t>
  </si>
  <si>
    <t>Spruce, European FSC/PEFC 460 (kg/m3)</t>
  </si>
  <si>
    <t>A.160.04.126.230701 Spruce, European FSC/PEFC 460 (kg/m3)</t>
  </si>
  <si>
    <t>Silver fir FSC/PEFC 450 (kg/m3)</t>
  </si>
  <si>
    <t>A.160.04.125.230701 Silver fir FSC/PEFC 450 (kg/m3)</t>
  </si>
  <si>
    <t>Red oak FSC/PEFC 700 (kg/m3)</t>
  </si>
  <si>
    <t>A.160.04.124</t>
  </si>
  <si>
    <t>A.160.04.124.230701 Red oak FSC/PEFC 700 (kg/m3)</t>
  </si>
  <si>
    <t>Radiata Pine FSC/PEFC 450 (kg/m3)</t>
  </si>
  <si>
    <t>A.160.04.123.230701 Radiata Pine FSC/PEFC 450 (kg/m3)</t>
  </si>
  <si>
    <t>Parana Pine natural forest 540 (kg/m3)</t>
  </si>
  <si>
    <t>A.160.04.122.230701 Parana Pine natural forest 540 (kg/m3)</t>
  </si>
  <si>
    <t>Parana Pine FSC/PEFC 540 (kg/m3)</t>
  </si>
  <si>
    <t>A.160.04.121</t>
  </si>
  <si>
    <t>A.160.04.121.230701 Parana Pine FSC/PEFC 540 (kg/m3)</t>
  </si>
  <si>
    <t>Okoume natural forest 440 (kg/m3)</t>
  </si>
  <si>
    <t>A.160.04.120.230701 Okoume natural forest 440 (kg/m3)</t>
  </si>
  <si>
    <t>Okoume FSC/PEFC forest 440 (kg/m3)</t>
  </si>
  <si>
    <t>A.160.04.119.230701 Okoume FSC/PEFC forest 440 (kg/m3)</t>
  </si>
  <si>
    <t>Mersawa natural forest 640 (kg/m3)</t>
  </si>
  <si>
    <t>A.160.04.118</t>
  </si>
  <si>
    <t>A.160.04.118.230701 Mersawa natural forest 640 (kg/m3)</t>
  </si>
  <si>
    <t>Mersawa FSC/PEFC 640 (kg/m3)</t>
  </si>
  <si>
    <t>A.160.04.117.230701 Mersawa FSC/PEFC 640 (kg/m3)</t>
  </si>
  <si>
    <t>Menkulang natural forest 710 (kg/m3)</t>
  </si>
  <si>
    <t>A.160.04.116.230701 Menkulang natural forest 710 (kg/m3)</t>
  </si>
  <si>
    <t>Menkulang FSC/PEFC 710 (kg/m3)</t>
  </si>
  <si>
    <t>A.160.04.115.230701 Menkulang FSC/PEFC 710 (kg/m3)</t>
  </si>
  <si>
    <t>Limba natural forest 560 (kg/m3)</t>
  </si>
  <si>
    <t>A.160.04.114.230701 Limba natural forest 560 (kg/m3)</t>
  </si>
  <si>
    <t>Limba FSC/PEFC 560 (kg/m3)</t>
  </si>
  <si>
    <t>A.160.04.113</t>
  </si>
  <si>
    <t>A.160.04.113.230701 Limba FSC/PEFC 560 (kg/m3)</t>
  </si>
  <si>
    <t>Hickory FSC/PEFCt 800 (kg/m3)</t>
  </si>
  <si>
    <t>A.160.04.112.230701 Hickory FSC/PEFCt 800 (kg/m3)</t>
  </si>
  <si>
    <t>Hemlock FSC/PEFCt 490 (kg/m3)</t>
  </si>
  <si>
    <t>A.160.04.111.230701 Hemlock FSC/PEFCt 490 (kg/m3)</t>
  </si>
  <si>
    <t>Emeri natural forest 515 (kg/m3)</t>
  </si>
  <si>
    <t>A.160.04.110.230701 Emeri natural forest 515 (kg/m3)</t>
  </si>
  <si>
    <t>Emeri FSC/PEFC 515 (kg/m3)</t>
  </si>
  <si>
    <t>A.160.04.109.230701 Emeri FSC/PEFC 515 (kg/m3)</t>
  </si>
  <si>
    <t>Elm FSC/PEFC 650 (kg/m3)</t>
  </si>
  <si>
    <t>A.160.04.108</t>
  </si>
  <si>
    <t>A.160.04.108.230701 Elm FSC/PEFC 650 (kg/m3)</t>
  </si>
  <si>
    <t>Birch FSC/PEFC 660 (kg/m3)</t>
  </si>
  <si>
    <t>A.160.04.107.230701 Birch FSC/PEFC 660 (kg/m3)</t>
  </si>
  <si>
    <t>Balsa natural forest 150 (kg/m3)</t>
  </si>
  <si>
    <t>A.160.04.106.230701 Balsa natural forest 150 (kg/m3)</t>
  </si>
  <si>
    <t>Balsa FSC/PEFC 150 (kg/m3)</t>
  </si>
  <si>
    <t>A.160.04.105</t>
  </si>
  <si>
    <t>A.160.04.105.230701 Balsa FSC/PEFC 150 (kg/m3)</t>
  </si>
  <si>
    <t>Avodire natural forest 550 (kg/m3)</t>
  </si>
  <si>
    <t>A.160.04.104.230701 Avodire natural forest 550 (kg/m3)</t>
  </si>
  <si>
    <t>Avodire FSC/PEFC 550 (kg/m3)</t>
  </si>
  <si>
    <t>A.160.04.103.230701 Avodire FSC/PEFC 550 (kg/m3)</t>
  </si>
  <si>
    <t>Aningre natural forest 580 (kg/m3)</t>
  </si>
  <si>
    <t>A.160.04.102</t>
  </si>
  <si>
    <t>A.160.04.102.230701 Aningre natural forest 580 (kg/m3)</t>
  </si>
  <si>
    <t>Aningre FSC/PEFC 580 (kg/m3)</t>
  </si>
  <si>
    <t>A.160.04.101.230701 Aningre FSC/PEFC 580 (kg/m3)</t>
  </si>
  <si>
    <t>Yang natural forest 750 (kg/m3)</t>
  </si>
  <si>
    <t>A.160.03.135.230701 Yang natural forest 750 (kg/m3)</t>
  </si>
  <si>
    <t>Yang FSC/PEFC 750 (kg/m3)</t>
  </si>
  <si>
    <t>A.160.03.134.230701 Yang FSC/PEFC 750 (kg/m3)</t>
  </si>
  <si>
    <t>Walnut FSC/PEFC 670 (kg/m3)</t>
  </si>
  <si>
    <t>A.160.03.133</t>
  </si>
  <si>
    <t>A.160.03.133.230701 Walnut FSC/PEFC 670 (kg/m3)</t>
  </si>
  <si>
    <t>Tiama natural forest 560 (kg/m3)</t>
  </si>
  <si>
    <t>A.160.03.132.230701 Tiama natural forest 560 (kg/m3)</t>
  </si>
  <si>
    <t>Tiama FSC/PEFC 560 (kg/m3)</t>
  </si>
  <si>
    <t>A.160.03.131.230701 Tiama FSC/PEFC 560 (kg/m3)</t>
  </si>
  <si>
    <t>Tchitola FSC/PEFC 630 (kg/m3)</t>
  </si>
  <si>
    <t>A.160.03.130</t>
  </si>
  <si>
    <t>A.160.03.130.230701 Tchitola FSC/PEFC 630 (kg/m3)</t>
  </si>
  <si>
    <t>Scots pine FSC/PEFC 520 (kg/m3)</t>
  </si>
  <si>
    <t>A.160.03.129.230701 Scots pine FSC/PEFC 520 (kg/m3)</t>
  </si>
  <si>
    <t>Sapelli natural forest 650 (kg/m3)</t>
  </si>
  <si>
    <t>A.160.03.128.230701 Sapelli natural forest 650 (kg/m3)</t>
  </si>
  <si>
    <t>Sapelli FSC/PEFC 650 (kg/m3)</t>
  </si>
  <si>
    <t>A.160.03.127</t>
  </si>
  <si>
    <t>A.160.03.127.230701 Sapelli FSC/PEFC 650 (kg/m3)</t>
  </si>
  <si>
    <t>Pitch Pine natural forest 750 (kg/m3)</t>
  </si>
  <si>
    <t>A.160.03.126.230701 Pitch Pine natural forest 750 (kg/m3)</t>
  </si>
  <si>
    <t>Pitch Pine FSC/PEFC 750 (kg/m3)</t>
  </si>
  <si>
    <t>A.160.03.125.230701 Pitch Pine FSC/PEFC 750 (kg/m3)</t>
  </si>
  <si>
    <t>Peroba natural forest 750 (kg/m3)</t>
  </si>
  <si>
    <t>A.160.03.124</t>
  </si>
  <si>
    <t>A.160.03.124.230701 Peroba natural forest 750 (kg/m3)</t>
  </si>
  <si>
    <t>Peroba FSC/PEFC 750 (kg/m3)</t>
  </si>
  <si>
    <t>A.160.03.123.230701 Peroba FSC/PEFC 750 (kg/m3)</t>
  </si>
  <si>
    <t>Tchitola natural forest 630 (kg/m3)</t>
  </si>
  <si>
    <t>A.160.03.122.230701 Tchitola natural forest 630 (kg/m3)</t>
  </si>
  <si>
    <t>Oregon Pine natural forest 505 (kg/m3)</t>
  </si>
  <si>
    <t>A.160.03.121</t>
  </si>
  <si>
    <t>A.160.03.121.230701 Oregon Pine natural forest 505 (kg/m3)</t>
  </si>
  <si>
    <t>Oregon Pine FSC/PEFC 505 (kg/m3)</t>
  </si>
  <si>
    <t>A.160.03.120.230701 Oregon Pine FSC/PEFC 505 (kg/m3)</t>
  </si>
  <si>
    <t>Olon natural forest 485 (kg/m3)</t>
  </si>
  <si>
    <t>A.160.03.119.230701 Olon natural forest 485 (kg/m3)</t>
  </si>
  <si>
    <t>Olon FSC/PEFC 485 (kg/m3)</t>
  </si>
  <si>
    <t>A.160.03.118</t>
  </si>
  <si>
    <t>A.160.03.118.230701 Olon FSC/PEFC 485 (kg/m3)</t>
  </si>
  <si>
    <t>Niangon natural forest 710 (kg/m3)</t>
  </si>
  <si>
    <t>A.160.03.117.230701 Niangon natural forest 710 (kg/m3)</t>
  </si>
  <si>
    <t>Niangon FSC/PEFC 710 (kg/m3)</t>
  </si>
  <si>
    <t>A.160.03.116.230701 Niangon FSC/PEFC 710 (kg/m3)</t>
  </si>
  <si>
    <t>Mutenye natural forest 820 (kg/m3)</t>
  </si>
  <si>
    <t>A.160.03.115</t>
  </si>
  <si>
    <t>A.160.03.115.230701 Mutenye natural forest 820 (kg/m3)</t>
  </si>
  <si>
    <t>Mutenye FSC/PEFCt 820 (kg/m3)</t>
  </si>
  <si>
    <t>A.160.03.114.230701 Mutenye FSC/PEFCt 820 (kg/m3)</t>
  </si>
  <si>
    <t>Movigui natural forest 710 (kg/m3)</t>
  </si>
  <si>
    <t>A.160.03.113.230701 Movigui natural forest 710 (kg/m3)</t>
  </si>
  <si>
    <t>Movigui FSC/PEFC 710 (kg/m3)</t>
  </si>
  <si>
    <t>A.160.03.112.230701 Movigui FSC/PEFC 710 (kg/m3)</t>
  </si>
  <si>
    <t>Mahogany, African natural forest 640 (kg/m3)</t>
  </si>
  <si>
    <t>A.160.03.111</t>
  </si>
  <si>
    <t>A.160.03.111.230701 Mahogany, African natural forest 640 (kg/m3)</t>
  </si>
  <si>
    <t>Mahogany, African FSC/PEFC 640 (kg/m3)</t>
  </si>
  <si>
    <t>A.160.03.110.230701 Mahogany, African FSC/PEFC 640 (kg/m3)</t>
  </si>
  <si>
    <t>Larch FSC/PEFC 600 (kg/m3)</t>
  </si>
  <si>
    <t>A.160.03.109.230701 Larch FSC/PEFC 600 (kg/m3)</t>
  </si>
  <si>
    <t>Kotibe natural forest 760 (kg/m3)</t>
  </si>
  <si>
    <t>A.160.03.108</t>
  </si>
  <si>
    <t>A.160.03.108.230701 Kotibe natural forest 760 (kg/m3)</t>
  </si>
  <si>
    <t>Kotibe FSC/PEFCt 760 (kg/m3)</t>
  </si>
  <si>
    <t>A.160.03.107.230701 Kotibe FSC/PEFCt 760 (kg/m3)</t>
  </si>
  <si>
    <t>Kauri natural forest 485 (kg/m3)</t>
  </si>
  <si>
    <t>A.160.03.106.230701 Kauri natural forest 485 (kg/m3)</t>
  </si>
  <si>
    <t>Kauri FSC/PEFC 485 (kg/m3)</t>
  </si>
  <si>
    <t>A.160.03.105</t>
  </si>
  <si>
    <t>A.160.03.105.230701 Kauri FSC/PEFC 485 (kg/m3)</t>
  </si>
  <si>
    <t>Dibetou natural forest 550 (kg/m3)</t>
  </si>
  <si>
    <t>A.160.03.104.230701 Dibetou natural forest 550 (kg/m3)</t>
  </si>
  <si>
    <t>Dibetou FSC/PEFC550 (kg/m3)</t>
  </si>
  <si>
    <t>A.160.03.103.230701 Dibetou FSC/PEFC550 (kg/m3)</t>
  </si>
  <si>
    <t>Carapa natural forest 610 (kg/m3)</t>
  </si>
  <si>
    <t>A.160.03.102</t>
  </si>
  <si>
    <t>A.160.03.102.230701 Carapa natural forest 610 (kg/m3)</t>
  </si>
  <si>
    <t>Carapa FSC/PEFC 610 (kg/m3)</t>
  </si>
  <si>
    <t>A.160.03.101.230701 Carapa FSC/PEFC 610 (kg/m3)</t>
  </si>
  <si>
    <t>Wengé natural forest 830 (kg/m3)</t>
  </si>
  <si>
    <t>A.160.02.131.230701 Wengé natural forest 830 (kg/m3)</t>
  </si>
  <si>
    <t>Wengé FSC/PEFC 830 (kg/m3)</t>
  </si>
  <si>
    <t>A.160.02.130</t>
  </si>
  <si>
    <t>A.160.02.130.230701 Wengé FSC/PEFC 830 (kg/m3)</t>
  </si>
  <si>
    <t>Utile natural forest 640 (kg/m3)</t>
  </si>
  <si>
    <t>A.160.02.129.230701 Utile natural forest 640 (kg/m3)</t>
  </si>
  <si>
    <t>Utile FSC/PEFC 640 (kg/m3)</t>
  </si>
  <si>
    <t>A.160.02.128.230701 Utile FSC/PEFC 640 (kg/m3)</t>
  </si>
  <si>
    <t>Red Cedar, Western 370 (kg/m3)</t>
  </si>
  <si>
    <t>A.160.02.127</t>
  </si>
  <si>
    <t>A.160.02.127.230701 Red Cedar, Western 370 (kg/m3)</t>
  </si>
  <si>
    <t>Purpleheart natural forest 850 (kg/m3)</t>
  </si>
  <si>
    <t>A.160.02.126.230701 Purpleheart natural forest 850 (kg/m3)</t>
  </si>
  <si>
    <t>Purpleheart FSC/PEFC 850 (kg/m3)</t>
  </si>
  <si>
    <t>A.160.02.125.230701 Purpleheart FSC/PEFC 850 (kg/m3)</t>
  </si>
  <si>
    <t>Oak, European FSC/PEFC 710 (kg/m3)</t>
  </si>
  <si>
    <t>A.160.02.124</t>
  </si>
  <si>
    <t>A.160.02.124.230701 Oak, European FSC/PEFC 710 (kg/m3)</t>
  </si>
  <si>
    <t>Merbau natural forest 800 (kg/m3)</t>
  </si>
  <si>
    <t>A.160.02.123.230701 Merbau natural forest 800 (kg/m3)</t>
  </si>
  <si>
    <t>Merbau FSC/PEFC 800 (kg/m3)</t>
  </si>
  <si>
    <t>A.160.02.122.230701 Merbau FSC/PEFC 800 (kg/m3)</t>
  </si>
  <si>
    <t>Meranti natural forest 640 (kg/m3)</t>
  </si>
  <si>
    <t>A.160.02.121</t>
  </si>
  <si>
    <t>A.160.02.121.230701 Meranti natural forest 640 (kg/m3)</t>
  </si>
  <si>
    <t>Meranti FSC/PEFC 640 (kg/m3)</t>
  </si>
  <si>
    <t>A.160.02.120.230701 Meranti FSC/PEFC 640 (kg/m3)</t>
  </si>
  <si>
    <t>Mahogany natural forest 1110 (kg/m3)</t>
  </si>
  <si>
    <t>A.160.02.119.230701 Mahogany natural forest 1110 (kg/m3)</t>
  </si>
  <si>
    <t>Mahogany FSC/PEFC 1110 (kg/m3)</t>
  </si>
  <si>
    <t>A.160.02.118.230701 Mahogany FSC/PEFC 1110 (kg/m3)</t>
  </si>
  <si>
    <t>Idigbo natural forest 550 (kg/m3)</t>
  </si>
  <si>
    <t>A.160.02.117</t>
  </si>
  <si>
    <t>A.160.02.117.230701 Idigbo natural forest 550 (kg/m3)</t>
  </si>
  <si>
    <t>Idigbo FSC/PEFC 550 (kg/m3)</t>
  </si>
  <si>
    <t>A.160.02.116.230701 Idigbo FSC/PEFC 550 (kg/m3)</t>
  </si>
  <si>
    <t>Cordia natural forest 540 (kg/m3)</t>
  </si>
  <si>
    <t>A.160.02.115.230701 Cordia natural forest 540 (kg/m3)</t>
  </si>
  <si>
    <t>Cordia FCS/PEFC 540 (kg/m3)</t>
  </si>
  <si>
    <t>A.160.02.114</t>
  </si>
  <si>
    <t>A.160.02.114.230701 Cordia FCS/PEFC 540 (kg/m3)</t>
  </si>
  <si>
    <t>Chestnut FSC/PEFC 540 (kg/m3)</t>
  </si>
  <si>
    <t>A.160.02.113.230701 Chestnut FSC/PEFC 540 (kg/m3)</t>
  </si>
  <si>
    <t>Cedar, American natural forest 490 (kg/m3)</t>
  </si>
  <si>
    <t>A.160.02.112.230701 Cedar, American natural forest 490 (kg/m3)</t>
  </si>
  <si>
    <t>Cedar, American FSC/PEFC 490 (kg/m3)</t>
  </si>
  <si>
    <t>A.160.02.111</t>
  </si>
  <si>
    <t>A.160.02.111.230701 Cedar, American FSC/PEFC 490 (kg/m3)</t>
  </si>
  <si>
    <t>Bubinga natural forest 830 (kg/m3)</t>
  </si>
  <si>
    <t>A.160.02.110.230701 Bubinga natural forest 830 (kg/m3)</t>
  </si>
  <si>
    <t>Bubinga FSC/PEFC 830 (kg/m3)</t>
  </si>
  <si>
    <t>A.160.02.109.230701 Bubinga FSC/PEFC 830 (kg/m3)</t>
  </si>
  <si>
    <t>Bosse clair natural forest 575 (kg/m3)</t>
  </si>
  <si>
    <t>A.160.02.108</t>
  </si>
  <si>
    <t>A.160.02.108.230701 Bosse clair natural forest 575 (kg/m3)</t>
  </si>
  <si>
    <t>Bosse clair FSC/PEFC 575 (kg/m3)</t>
  </si>
  <si>
    <t>A.160.02.107.230701 Bosse clair FSC/PEFC 575 (kg/m3)</t>
  </si>
  <si>
    <t>Azobé natural forest 1060 (kg/m3)</t>
  </si>
  <si>
    <t>A.160.02.106.230701 Azobé natural forest 1060 (kg/m3)</t>
  </si>
  <si>
    <t>Azobé FSC/PEFC 1060 (kg/m3)</t>
  </si>
  <si>
    <t>A.160.02.105</t>
  </si>
  <si>
    <t>A.160.02.105.230701 Azobé FSC/PEFC 1060 (kg/m3)</t>
  </si>
  <si>
    <t>Angelique natural forest 735 (kg/m3)</t>
  </si>
  <si>
    <t>A.160.02.104.230701 Angelique natural forest 735 (kg/m3)</t>
  </si>
  <si>
    <t>Angelique FSC 735 (kg/m3)</t>
  </si>
  <si>
    <t>A.160.02.103.230701 Angelique FSC 735 (kg/m3)</t>
  </si>
  <si>
    <t>Agba natural forest 500 (kg/m3)</t>
  </si>
  <si>
    <t>A.160.02.102</t>
  </si>
  <si>
    <t>A.160.02.102.230701 Agba natural forest 500 (kg/m3)</t>
  </si>
  <si>
    <t>for dCA880+CA903:CA923+CA880+CA903:CA923+CA903:CA925+CA880+CA903:CA923+CA903:CA924+CA903:CA925+CA903:CA927+CA903:CA925+CA903:CA926+CA903:CA925+CA903:CA923+CA903:CA903:CA923</t>
  </si>
  <si>
    <t>Agba FSC/PEFC 500 (kg/m3)</t>
  </si>
  <si>
    <t>A.160.02.101.230701 Agba FSC/PEFC 500 (kg/m3)</t>
  </si>
  <si>
    <t>Teak natural forest 665 (kg/m3)</t>
  </si>
  <si>
    <t>A.160.01.121.230701 Teak natural forest 665 (kg/m3)</t>
  </si>
  <si>
    <t>Teak FSC/PEFC 665 (kg/m3)</t>
  </si>
  <si>
    <t>A.160.01.120</t>
  </si>
  <si>
    <t>A.160.01.120.230701 Teak FSC/PEFC 665 (kg/m3)</t>
  </si>
  <si>
    <t>Robinia FSC/PEFC 740 (kg/m3)</t>
  </si>
  <si>
    <t>A.160.01.119.230701 Robinia FSC/PEFC 740 (kg/m3)</t>
  </si>
  <si>
    <t>Palissander, Indisch natural forest 850 (kg/m3)</t>
  </si>
  <si>
    <t>A.160.01.118.230701 Palissander, Indisch natural forest 850 (kg/m3)</t>
  </si>
  <si>
    <t>Palissander, Indisch FSC/PEFC 850 (kg/m3)</t>
  </si>
  <si>
    <t>A.160.01.117</t>
  </si>
  <si>
    <t>A.160.01.117.230701 Palissander, Indisch FSC/PEFC 850 (kg/m3)</t>
  </si>
  <si>
    <t>Padouk, African natural forest 740 (kg/m3)</t>
  </si>
  <si>
    <t>A.160.01.116.230701 Padouk, African natural forest 740 (kg/m3)</t>
  </si>
  <si>
    <t>Padouk, African FSC/PEFC 740 (kg/m3)</t>
  </si>
  <si>
    <t>A.160.01.115.230701 Padouk, African FSC/PEFC 740 (kg/m3)</t>
  </si>
  <si>
    <t>Moabi natural forest 815 (kg/m3)</t>
  </si>
  <si>
    <t>A.160.01.114</t>
  </si>
  <si>
    <t>A.160.01.114.230701 Moabi natural forest 815 (kg/m3)</t>
  </si>
  <si>
    <t>Moabi FSC/PEFC 815 (kg/m3)</t>
  </si>
  <si>
    <t>A.160.01.113.230701 Moabi FSC/PEFC 815 (kg/m3)</t>
  </si>
  <si>
    <t>Mansonia natural forest 620 (kg/m3)</t>
  </si>
  <si>
    <t>A.160.01.112.230701 Mansonia natural forest 620 (kg/m3)</t>
  </si>
  <si>
    <t>Mansonia FSC/PEFC 620 (kg/m3)</t>
  </si>
  <si>
    <t>A.160.01.111</t>
  </si>
  <si>
    <t>A.160.01.111.230701 Mansonia FSC/PEFC 620 (kg/m3)</t>
  </si>
  <si>
    <t>Makore natural forest 660 (kg/m3)</t>
  </si>
  <si>
    <t>A.160.01.110.230701 Makore natural forest 660 (kg/m3)</t>
  </si>
  <si>
    <t>Makore FSC/PEFC 660 (kg/m3)</t>
  </si>
  <si>
    <t>A.160.01.109.230701 Makore FSC/PEFC 660 (kg/m3)</t>
  </si>
  <si>
    <t>Iroko natural forest 650 (kg/m3)</t>
  </si>
  <si>
    <t>A.160.01.108</t>
  </si>
  <si>
    <t>A.160.01.108.230701 Iroko natural forest 650 (kg/m3)</t>
  </si>
  <si>
    <t>Iroko FSC/PEFC 650 (kg/m3)</t>
  </si>
  <si>
    <t>A.160.01.107.230701 Iroko FSC/PEFC 650 (kg/m3)</t>
  </si>
  <si>
    <t>Guaiacum wood natural forest 1250 (kg/m3)</t>
  </si>
  <si>
    <t>A.160.01.106.230701 Guaiacum wood natural forest 1250 (kg/m3)</t>
  </si>
  <si>
    <t>Guaiacum wood FSC/PEFC 1250 (kg/m3)</t>
  </si>
  <si>
    <t>A.160.01.105</t>
  </si>
  <si>
    <t>A.160.01.105.230701 Guaiacum wood FSC/PEFC 1250 (kg/m3)</t>
  </si>
  <si>
    <t>Afzelia natural forest 820 (kg/m3)</t>
  </si>
  <si>
    <t>A.160.01.104.230701 Afzelia natural forest 820 (kg/m3)</t>
  </si>
  <si>
    <t>Afzelia FCS/PEFC 820 (kg/m3)</t>
  </si>
  <si>
    <t>A.160.01.103.230701 Afzelia FCS/PEFC 820 (kg/m3)</t>
  </si>
  <si>
    <t>Afrormosia natural forest 700 (kg/m3)</t>
  </si>
  <si>
    <t>A.160.01.102</t>
  </si>
  <si>
    <t>A.160.01.102.230701 Afrormosia natural forest 700 (kg/m3)</t>
  </si>
  <si>
    <t>Afrormosia FSC/PEFC 700 (kg/m3)</t>
  </si>
  <si>
    <t>A.160.01.101.230701 Afrormosia FSC/PEFC 700 (kg/m3)</t>
  </si>
  <si>
    <t>A.160</t>
  </si>
  <si>
    <t>industrial reverse osmosis water europe</t>
  </si>
  <si>
    <t>A.150.01.102.230701 industrial reverse osmosis water europe</t>
  </si>
  <si>
    <t>drinking water europe</t>
  </si>
  <si>
    <t>A.150.01.101.230701 drinking water europe</t>
  </si>
  <si>
    <t>A.150</t>
  </si>
  <si>
    <t>Geotextiles (PP, 500 dTex, woven)</t>
  </si>
  <si>
    <t>Materials, textiles, processes</t>
  </si>
  <si>
    <t>A.140.03.129</t>
  </si>
  <si>
    <t>textile</t>
  </si>
  <si>
    <t>A.140.03.129.230701 Geotextiles (PP, 500 dTex, woven)</t>
  </si>
  <si>
    <t>weaving 500 dtex</t>
  </si>
  <si>
    <t>A.140.03.128</t>
  </si>
  <si>
    <t>A.140.03.128.230701 weaving 500 dtex</t>
  </si>
  <si>
    <t>weaving 400 dtex</t>
  </si>
  <si>
    <t>A.140.03.127</t>
  </si>
  <si>
    <t>A.140.03.127.230701 weaving 400 dtex</t>
  </si>
  <si>
    <t>weaving 300 dtex</t>
  </si>
  <si>
    <t>A.140.03.126</t>
  </si>
  <si>
    <t>A.140.03.126.230701 weaving 300 dtex</t>
  </si>
  <si>
    <t>weaving 200 dtex</t>
  </si>
  <si>
    <t>A.140.03.125</t>
  </si>
  <si>
    <t>A.140.03.125.230701 weaving 200 dtex</t>
  </si>
  <si>
    <t>weaving 150 dtex</t>
  </si>
  <si>
    <t>A.140.03.124</t>
  </si>
  <si>
    <t>A.140.03.124.230701 weaving 150 dtex</t>
  </si>
  <si>
    <t>weaving 100 dtex</t>
  </si>
  <si>
    <t>A.140.03.123</t>
  </si>
  <si>
    <t>A.140.03.123.230701 weaving 100 dtex</t>
  </si>
  <si>
    <t>weaving  70 dtex</t>
  </si>
  <si>
    <t>A.140.03.122</t>
  </si>
  <si>
    <t>A.140.03.122.230701 weaving  70 dtex</t>
  </si>
  <si>
    <t>weaving  45 dtex</t>
  </si>
  <si>
    <t>A.140.03.121</t>
  </si>
  <si>
    <t>A.140.03.121.230701 weaving  45 dtex</t>
  </si>
  <si>
    <t>weaving  30 dtex</t>
  </si>
  <si>
    <t>A.140.03.120</t>
  </si>
  <si>
    <t>A.140.03.120.230701 weaving  30 dtex</t>
  </si>
  <si>
    <t>weaving  15 dtex</t>
  </si>
  <si>
    <t>A.140.03.119</t>
  </si>
  <si>
    <t>A.140.03.119.230701 weaving  15 dtex</t>
  </si>
  <si>
    <t>texturing polymer fibres</t>
  </si>
  <si>
    <t>A.140.03.118</t>
  </si>
  <si>
    <t>A.140.03.118.230701 texturing polymer fibres</t>
  </si>
  <si>
    <t>spinning viscose fibres (80-500 dtex)</t>
  </si>
  <si>
    <t>A.140.03.117</t>
  </si>
  <si>
    <t>A.140.03.117.230701 spinning viscose fibres (80-500 dtex)</t>
  </si>
  <si>
    <t>spinning extruder polymer filaments  (80 - 500 dtex)</t>
  </si>
  <si>
    <t>A.140.03.116</t>
  </si>
  <si>
    <t>A.140.03.116.230701 spinning extruder polymer filaments  (80 - 500 dtex)</t>
  </si>
  <si>
    <t>spinning cotton 500 dtex</t>
  </si>
  <si>
    <t>A.140.03.115</t>
  </si>
  <si>
    <t>A.140.03.115.230701 spinning cotton 500 dtex</t>
  </si>
  <si>
    <t>spinning cotton 400 dtex</t>
  </si>
  <si>
    <t>A.140.03.114</t>
  </si>
  <si>
    <t>A.140.03.114.230701 spinning cotton 400 dtex</t>
  </si>
  <si>
    <t>spinning cotton 300 dtex</t>
  </si>
  <si>
    <t>A.140.03.113</t>
  </si>
  <si>
    <t>A.140.03.113.230701 spinning cotton 300 dtex</t>
  </si>
  <si>
    <t>spinning cotton 200 dtex</t>
  </si>
  <si>
    <t>A.140.03.112</t>
  </si>
  <si>
    <t>A.140.03.112.230701 spinning cotton 200 dtex</t>
  </si>
  <si>
    <t>spinning cotton 150 dtex</t>
  </si>
  <si>
    <t>A.140.03.111</t>
  </si>
  <si>
    <t>A.140.03.111.230701 spinning cotton 150 dtex</t>
  </si>
  <si>
    <t>spinning cotton 100 dtex</t>
  </si>
  <si>
    <t>A.140.03.110</t>
  </si>
  <si>
    <t>A.140.03.110.230701 spinning cotton 100 dtex</t>
  </si>
  <si>
    <t>spinning cotton  70 dtex</t>
  </si>
  <si>
    <t>A.140.03.109</t>
  </si>
  <si>
    <t>A.140.03.109.230701 spinning cotton  70 dtex</t>
  </si>
  <si>
    <t>spinning cotton  45 dtex</t>
  </si>
  <si>
    <t>A.140.03.108</t>
  </si>
  <si>
    <t>A.140.03.108.230701 spinning cotton  45 dtex</t>
  </si>
  <si>
    <t>pretreatment of cotton</t>
  </si>
  <si>
    <t>A.140.03.107</t>
  </si>
  <si>
    <t>A.140.03.107.230701 pretreatment of cotton</t>
  </si>
  <si>
    <t>knitting 300 dtex</t>
  </si>
  <si>
    <t>A.140.03.106</t>
  </si>
  <si>
    <t>A.140.03.106.230701 knitting 300 dtex</t>
  </si>
  <si>
    <t>knitting 200 dtex</t>
  </si>
  <si>
    <t>A.140.03.105</t>
  </si>
  <si>
    <t>A.140.03.105.230701 knitting 200 dtex</t>
  </si>
  <si>
    <t>knitting  83 dtex</t>
  </si>
  <si>
    <t>A.140.03.104</t>
  </si>
  <si>
    <t>A.140.03.104.230701 knitting  83 dtex</t>
  </si>
  <si>
    <t>heat setting and washing synthetic fabrics</t>
  </si>
  <si>
    <t>A.140.03.103</t>
  </si>
  <si>
    <t>A.140.03.103.230701 heat setting and washing synthetic fabrics</t>
  </si>
  <si>
    <t>dyeing, without materials input, Europe</t>
  </si>
  <si>
    <t>A.140.03.102</t>
  </si>
  <si>
    <t>A.140.03.102.230701 dyeing, without materials input, Europe</t>
  </si>
  <si>
    <t>dyeing, with pollution, without materials input, India</t>
  </si>
  <si>
    <t>A.140.03.101</t>
  </si>
  <si>
    <t>A.140.03.101.230701 dyeing, with pollution, without materials input, India</t>
  </si>
  <si>
    <t>A.140.03</t>
  </si>
  <si>
    <t>https://allianceflaxlinenhemp.eu/en/european-flax-linen-hemp-media-library/12/life-cycle-assessment-lca-of-european-flax-scutched-flax-report. Correction for pesticides</t>
  </si>
  <si>
    <t>Flax fibres for spinning linen</t>
  </si>
  <si>
    <t>Materials, textiles, materials</t>
  </si>
  <si>
    <t>A.140.01.121</t>
  </si>
  <si>
    <t>A.140.01.121.230701 Flax fibres for spinning linen</t>
  </si>
  <si>
    <t>Idemat data</t>
  </si>
  <si>
    <t>PP (Polypropylene) pellets</t>
  </si>
  <si>
    <t>A.140.01.120</t>
  </si>
  <si>
    <t>A.140.01.120.230701 PP (Polypropylene) pellets</t>
  </si>
  <si>
    <t>Wool from Australia, transported to Rotterdam</t>
  </si>
  <si>
    <t>A.140.01.119</t>
  </si>
  <si>
    <t>A.140.01.119.230701 Wool from Australia, transported to Rotterdam</t>
  </si>
  <si>
    <t>Viscose production</t>
  </si>
  <si>
    <t>A.140.01.118.230701 Viscose production</t>
  </si>
  <si>
    <t>copy Idemat2023 PTT (Polyltrimethylene terephthalate), confidential Dupont report (University of Utrecht plus De;lft University of Technology)</t>
  </si>
  <si>
    <t>Sorona (PTT) biobased pellets</t>
  </si>
  <si>
    <t>A.140.01.117.230701 Sorona (PTT) biobased pellets</t>
  </si>
  <si>
    <t>copy Idemat2023 PLA (Polylactide, biodegradable)</t>
  </si>
  <si>
    <t>PLA (polylactide) pellets</t>
  </si>
  <si>
    <t>A.140.01.116.230701 PLA (polylactide) pellets</t>
  </si>
  <si>
    <t>copy Idemat2023 PET amorphous</t>
  </si>
  <si>
    <t>Polyester = PET pellets</t>
  </si>
  <si>
    <t>A.140.01.115.230701 Polyester = PET pellets</t>
  </si>
  <si>
    <t>Nylon pellets</t>
  </si>
  <si>
    <t>A.140.01.114.230701 Nylon pellets</t>
  </si>
  <si>
    <t>copy Idemat203 Kenaf fibre, Italy (Ardente F. et al., 2008),  plus for degumming University of Leuven: Van Eynde, H. "Comparative Life Cycle Assement of hemp and cotton fibres use in Chineese textile manufacturing" 2015</t>
  </si>
  <si>
    <t>Kenaf fibre incl. degumming, Italy, renewable fule</t>
  </si>
  <si>
    <t>A.140.01.113.230701 Kenaf fibre incl. degumming, Italy, renewable fule</t>
  </si>
  <si>
    <t>copy Idemat2023 Kenaf fibre, India (Ardente F. et al., 2008),  plus for degumming University of Leuven: Van Eynde, H. "Comparative Life Cycle Assement of hemp and cotton fibres use in Chineese textile manufacturing" 2015</t>
  </si>
  <si>
    <t>Kenaf fibre incl. degumming, India</t>
  </si>
  <si>
    <t>A.140.01.112.230701 Kenaf fibre incl. degumming, India</t>
  </si>
  <si>
    <t>copy Idemat2023 Jute fibre, India, rain fed (Rahman and Bala 2009), plus for degumming University of Leuven: Van Eynde, H. "Comparative Life Cycle Assement of hemp and cotton fibres use in Chineese textile manufacturing" 2015</t>
  </si>
  <si>
    <t>Jute fibre incl. degumming, India, rain fed, renewable fuel</t>
  </si>
  <si>
    <t>A.140.01.111.230701 Jute fibre incl. degumming, India, rain fed, renewable fuel</t>
  </si>
  <si>
    <t>copy Idemat2023 Jute fibre, India, irrigation, plus (Rahman and Bala 2009, plus for degumming University of Leuven: Van Eynde, H. "Comparative Life Cycle Assement of hemp and cotton fibres use in Chineese textile manufacturing" 2015</t>
  </si>
  <si>
    <t>Jute fibre incl. degumming, India, irrigation</t>
  </si>
  <si>
    <t>A.140.01.110.230701 Jute fibre incl. degumming, India, irrigation</t>
  </si>
  <si>
    <t>copy Idemat2023 Jute fibre trade mix (Rahman and Bala 2009), plus for degumming University of Leuven: Van Eynde, H. "Comparative Life Cycle Assement of hemp and cotton fibres use in Chineese textile manufacturing" 2015</t>
  </si>
  <si>
    <t>Jute fibre incl. degumming, market mix</t>
  </si>
  <si>
    <t>A.140.01.109.230701 Jute fibre incl. degumming, market mix</t>
  </si>
  <si>
    <t>Fleece from recycled PET bottles</t>
  </si>
  <si>
    <t>A.140.01.108.230701 Fleece from recycled PET bottles</t>
  </si>
  <si>
    <t>copy Idemat2023 PUR flex. moulded TDI</t>
  </si>
  <si>
    <t>Elastane (polyurethane) pellets</t>
  </si>
  <si>
    <t>A.140.01.107.230701 Elastane (polyurethane) pellets</t>
  </si>
  <si>
    <t>copy Idemat2023 Cotton, trade mix, China, India, USA</t>
  </si>
  <si>
    <t>Cotton fibre trade mix (without global seatransport)</t>
  </si>
  <si>
    <t>A.140.01.106.230701 Cotton fibre trade mix (without global seatransport)</t>
  </si>
  <si>
    <t>copy Idemat2023 Cotton, USA</t>
  </si>
  <si>
    <t>Cotton fibre from USA (without global seatransport)</t>
  </si>
  <si>
    <t>A.140.01.105.230701 Cotton fibre from USA (without global seatransport)</t>
  </si>
  <si>
    <t>50% Idemat2023 Cotton, China + 50% Idemat2023 Cotton, India</t>
  </si>
  <si>
    <t>Cotton fibre from China/India (without global seatransport)</t>
  </si>
  <si>
    <t>A.140.01.104.230701 Cotton fibre from China/India (without global seatransport)</t>
  </si>
  <si>
    <t>copy Idemat2023 bio-Cotton, USA</t>
  </si>
  <si>
    <t>BioCotton fibre from USA (without global seatransport)</t>
  </si>
  <si>
    <t>A.140.01.103.230701 BioCotton fibre from USA (without global seatransport)</t>
  </si>
  <si>
    <t>50% Idemat2023 bio-Cotton, China + 50% Idemat2023 bio-Cotton, China</t>
  </si>
  <si>
    <t>BioCotton fibre from China/India (without global seatransport)</t>
  </si>
  <si>
    <t>A.140.01.102.230701 BioCotton fibre from China/India (without global seatransport)</t>
  </si>
  <si>
    <t>copy Idemat2023 Acrylonitrile</t>
  </si>
  <si>
    <t>Acrylic fibres</t>
  </si>
  <si>
    <t>A.140.01.101.230701 Acrylic fibres</t>
  </si>
  <si>
    <t>A.140</t>
  </si>
  <si>
    <t>26471-62-5</t>
  </si>
  <si>
    <t>TDI (toluene diisocyanate)</t>
  </si>
  <si>
    <t>A.130.11.117</t>
  </si>
  <si>
    <t>A.130.11.117.230803 TDI (toluene diisocyanate)</t>
  </si>
  <si>
    <t>equals Idemat2023 PVA</t>
  </si>
  <si>
    <t>25213-24-5</t>
  </si>
  <si>
    <t>PVB (Polyvinyl butyral)</t>
  </si>
  <si>
    <t>A.130.11.116</t>
  </si>
  <si>
    <t>A.130.11.116.230701 PVB (Polyvinyl butyral)</t>
  </si>
  <si>
    <t>25212-74-2</t>
  </si>
  <si>
    <t>PPS (polyphenylene sulfide)</t>
  </si>
  <si>
    <t>A.130.11.115</t>
  </si>
  <si>
    <t>A.130.11.115.230701 PPS (polyphenylene sulfide)</t>
  </si>
  <si>
    <t>9003-11-6</t>
  </si>
  <si>
    <t>Polyether-polyols</t>
  </si>
  <si>
    <t>A.130.11.114</t>
  </si>
  <si>
    <t>A.130.11.114.230803 Polyether-polyols</t>
  </si>
  <si>
    <t>85-44-9</t>
  </si>
  <si>
    <t>Phthalic anhydride</t>
  </si>
  <si>
    <t>A.130.11.113</t>
  </si>
  <si>
    <t>A.130.11.113.230701 Phthalic anhydride</t>
  </si>
  <si>
    <t>61128-46-9</t>
  </si>
  <si>
    <t>PEI (PolyEther Imide)</t>
  </si>
  <si>
    <t>A.130.11.112</t>
  </si>
  <si>
    <t>A.130.11.112.230701 PEI (PolyEther Imide)</t>
  </si>
  <si>
    <t>27380-27-4</t>
  </si>
  <si>
    <t>PEEK (Polyetheretherketone)</t>
  </si>
  <si>
    <t>A.130.11.111</t>
  </si>
  <si>
    <t>A.130.11.111.230701 PEEK (Polyetheretherketone)</t>
  </si>
  <si>
    <t>118473-68-0</t>
  </si>
  <si>
    <t>Nafion</t>
  </si>
  <si>
    <t>A.130.11.109</t>
  </si>
  <si>
    <t>A.130.11.109.230701 Nafion</t>
  </si>
  <si>
    <t>80-62-6</t>
  </si>
  <si>
    <t>MMA (Methyl methacrylate)</t>
  </si>
  <si>
    <t>A.130.11.108</t>
  </si>
  <si>
    <t>A.130.11.108.230701 MMA (Methyl methacrylate)</t>
  </si>
  <si>
    <t>101-68-8</t>
  </si>
  <si>
    <t>MDI (Methylene diphenyl diisocyanate)</t>
  </si>
  <si>
    <t>A.130.11.107</t>
  </si>
  <si>
    <t>A.130.11.107.230803 MDI (Methylene diphenyl diisocyanate)</t>
  </si>
  <si>
    <t>50-00-0</t>
  </si>
  <si>
    <t>Formaldehyde</t>
  </si>
  <si>
    <t>A.130.11.106</t>
  </si>
  <si>
    <t>A.130.11.106.230701 Formaldehyde</t>
  </si>
  <si>
    <t>25067-34-9</t>
  </si>
  <si>
    <t>EVOH (Ethylene vinyl alcohol), film barrier of gasses</t>
  </si>
  <si>
    <t>A.130.11.105</t>
  </si>
  <si>
    <t>A.130.11.105.230701 EVOH (Ethylene vinyl alcohol), film barrier of gasses</t>
  </si>
  <si>
    <t>28553-12-0</t>
  </si>
  <si>
    <t>Epichlorohydrin</t>
  </si>
  <si>
    <t>A.130.11.104</t>
  </si>
  <si>
    <t>A.130.11.104.230701 Epichlorohydrin</t>
  </si>
  <si>
    <t>117-81-7</t>
  </si>
  <si>
    <t>DINP (diisononyl phthalate)</t>
  </si>
  <si>
    <t>A.130.11.103</t>
  </si>
  <si>
    <t>A.130.11.103.230701 DINP (diisononyl phthalate)</t>
  </si>
  <si>
    <t>DEHP (diisooctyl phthalate)</t>
  </si>
  <si>
    <t>A.130.11.102</t>
  </si>
  <si>
    <t>A.130.11.102.230701 DEHP (diisooctyl phthalate)</t>
  </si>
  <si>
    <t>80-05-7</t>
  </si>
  <si>
    <t>Bisphenol A</t>
  </si>
  <si>
    <t>A.130.11.101</t>
  </si>
  <si>
    <t>A.130.11.101.230701 Bisphenol A</t>
  </si>
  <si>
    <t>A.130.11</t>
  </si>
  <si>
    <t>9011-05-6</t>
  </si>
  <si>
    <t>UF (urea-formaldehyde resin)</t>
  </si>
  <si>
    <t>A.130.09.114</t>
  </si>
  <si>
    <t>A.130.09.114.230701 UF (urea-formaldehyde resin)</t>
  </si>
  <si>
    <t>Sheet molding compound 50% glass fibre</t>
  </si>
  <si>
    <t>A.130.09.113</t>
  </si>
  <si>
    <t>A.130.09.113.230701 Sheet molding compound 50% glass fibre</t>
  </si>
  <si>
    <t>Sheet molding compound 25% glass fibre</t>
  </si>
  <si>
    <t>A.130.09.112</t>
  </si>
  <si>
    <t>A.130.09.112.230701 Sheet molding compound 25% glass fibre</t>
  </si>
  <si>
    <t>62% Idemat2023 MDI + 39% Idemat2023 Polyether-polyols + 6% Idemat2023 Pentane blowing agent</t>
  </si>
  <si>
    <t>9009-54-5</t>
  </si>
  <si>
    <t>PUR rigid foam MDI</t>
  </si>
  <si>
    <t>A.130.09.111</t>
  </si>
  <si>
    <t>A.130.09.111.230701 PUR rigid foam MDI</t>
  </si>
  <si>
    <t>PUR flex. moulded. MDI</t>
  </si>
  <si>
    <t>A.130.09.110</t>
  </si>
  <si>
    <t>A.130.09.110.230701 PUR flex. moulded. MDI</t>
  </si>
  <si>
    <t>PUR flex. moulded TDI</t>
  </si>
  <si>
    <t>A.130.09.109</t>
  </si>
  <si>
    <t>A.130.09.109.230701 PUR flex. moulded TDI</t>
  </si>
  <si>
    <t>PUR flex. moulded  TDI with flame retardant</t>
  </si>
  <si>
    <t>A.130.09.108</t>
  </si>
  <si>
    <t>A.130.09.108.230701 PUR flex. moulded  TDI with flame retardant</t>
  </si>
  <si>
    <t>34% Idemat2023 TDI + 68% Idemat2023 Polyether-polyols + 7.5% Idemat2023 Pentane blowing agent</t>
  </si>
  <si>
    <t>PUR flex. block foam TDI</t>
  </si>
  <si>
    <t>A.130.09.107</t>
  </si>
  <si>
    <t>A.130.09.107.230701 PUR flex. block foam TDI</t>
  </si>
  <si>
    <t>113669-95-7</t>
  </si>
  <si>
    <t>Polyester (unsaturated resin)</t>
  </si>
  <si>
    <t>A.130.09.106</t>
  </si>
  <si>
    <t>A.130.09.106.230701 Polyester (unsaturated resin)</t>
  </si>
  <si>
    <t>21% Idemat2023 Formaldehyde + 79% Idemat2023 Phenol</t>
  </si>
  <si>
    <t>Phenolics (Bakelite)</t>
  </si>
  <si>
    <t>A.130.09.105</t>
  </si>
  <si>
    <t>A.130.09.105.230701 Phenolics (Bakelite)</t>
  </si>
  <si>
    <t>9003-35-4</t>
  </si>
  <si>
    <t>PF (phenol formaldehyde resin)</t>
  </si>
  <si>
    <t>A.130.09.104</t>
  </si>
  <si>
    <t>A.130.09.104.230701 PF (phenol formaldehyde resin)</t>
  </si>
  <si>
    <t xml:space="preserve">	9003-08-1</t>
  </si>
  <si>
    <t>MF (melamine formaldehyde resin)</t>
  </si>
  <si>
    <t>A.130.09.103</t>
  </si>
  <si>
    <t>A.130.09.103.230701 MF (melamine formaldehyde resin)</t>
  </si>
  <si>
    <t>24969-06-0</t>
  </si>
  <si>
    <t>Epoxy resin</t>
  </si>
  <si>
    <t>A.130.09.102</t>
  </si>
  <si>
    <t>A.130.09.102.230701 Epoxy resin</t>
  </si>
  <si>
    <t>12% Idemat2023 Polyester (unsaturated) +  13% Idemat2023 Styrene + 25% Idemat2023 Styrene + 50% Idemat2023 Sodium silicate</t>
  </si>
  <si>
    <t>Carbon fiber-reinforced plastic</t>
  </si>
  <si>
    <t>A.130.09.101</t>
  </si>
  <si>
    <t>A.130.09.101.230701 Carbon fiber-reinforced plastic</t>
  </si>
  <si>
    <t>A.130.09</t>
  </si>
  <si>
    <t>copy ELCD data</t>
  </si>
  <si>
    <t>PAN, Polyacrylonitrile fibres</t>
  </si>
  <si>
    <t>A.130.07.133</t>
  </si>
  <si>
    <t>A.130.07.133.240311 PAN, Polyacrylonitrile fibres</t>
  </si>
  <si>
    <t>9002-85-1</t>
  </si>
  <si>
    <t>PVDC (Polyvinyliden chloride)</t>
  </si>
  <si>
    <t>A.130.07.132</t>
  </si>
  <si>
    <t>A.130.07.132.230701 PVDC (Polyvinyliden chloride)</t>
  </si>
  <si>
    <t>9002-86-2</t>
  </si>
  <si>
    <t>PVC (Polyvinylchloride, trade mix)</t>
  </si>
  <si>
    <t>A.130.07.131</t>
  </si>
  <si>
    <t>A.130.07.131.230701 PVC (Polyvinylchloride, trade mix)</t>
  </si>
  <si>
    <t>PVC (Polyvinylchloride suspension polymerised)</t>
  </si>
  <si>
    <t>A.130.07.130</t>
  </si>
  <si>
    <t>A.130.07.130.230701 PVC (Polyvinylchloride suspension polymerised)</t>
  </si>
  <si>
    <t>PVC (Polyvinylchloride emulsion polymerised)</t>
  </si>
  <si>
    <t>A.130.07.129</t>
  </si>
  <si>
    <t>A.130.07.129.230701 PVC (Polyvinylchloride emulsion polymerised)</t>
  </si>
  <si>
    <t>9003-20-7</t>
  </si>
  <si>
    <t>PVOH (Polyvinyl alcohol) and PVA (Polyvinyl acetate, wood gluel)</t>
  </si>
  <si>
    <t>A.130.07.128</t>
  </si>
  <si>
    <t>A.130.07.128.230701 PVOH (Polyvinyl alcohol) and PVA (Polyvinyl acetate, wood gluel)</t>
  </si>
  <si>
    <t>26590-75-0</t>
  </si>
  <si>
    <t>PTT (Polyltrimethylene terephthalate)</t>
  </si>
  <si>
    <t>A.130.07.127</t>
  </si>
  <si>
    <t>A.130.07.127.230701 PTT (Polyltrimethylene terephthalate)</t>
  </si>
  <si>
    <t>9002-84-0</t>
  </si>
  <si>
    <t>PTFE (Teflon, Polytetrafluoroethylene)</t>
  </si>
  <si>
    <t>A.130.07.126</t>
  </si>
  <si>
    <t>A.130.07.126.230701 PTFE (Teflon, Polytetrafluoroethylene)</t>
  </si>
  <si>
    <t>9003-53-6</t>
  </si>
  <si>
    <t>PS (HIPS, high impact polysyrene)</t>
  </si>
  <si>
    <t>A.130.07.125</t>
  </si>
  <si>
    <t>A.130.07.125.230803 PS (HIPS, high impact polysyrene)</t>
  </si>
  <si>
    <t>PS (GPPS, general purpose polystyrene)</t>
  </si>
  <si>
    <t>A.130.07.124</t>
  </si>
  <si>
    <t>A.130.07.124.230803 PS (GPPS, general purpose polystyrene)</t>
  </si>
  <si>
    <t>PS (EPS, expandable polystyrene, white)</t>
  </si>
  <si>
    <t>A.130.07.123</t>
  </si>
  <si>
    <t>A.130.07.123.230803 PS (EPS, expandable polystyrene, white)</t>
  </si>
  <si>
    <t>PP GF30</t>
  </si>
  <si>
    <t>A.130.07.122</t>
  </si>
  <si>
    <t>A.130.07.122.230701 PP GF30</t>
  </si>
  <si>
    <t>9003-07-0</t>
  </si>
  <si>
    <t>PP (Polypropylene)</t>
  </si>
  <si>
    <t>A.130.07.121</t>
  </si>
  <si>
    <t>A.130.07.121.230701 PP (Polypropylene)</t>
  </si>
  <si>
    <t>30525-89-4</t>
  </si>
  <si>
    <t>POM (Polyoxymethyleen, polyacetaal)</t>
  </si>
  <si>
    <t>A.130.07.120</t>
  </si>
  <si>
    <t>A.130.07.120.230701 POM (Polyoxymethyleen, polyacetaal)</t>
  </si>
  <si>
    <t>9011-14-7</t>
  </si>
  <si>
    <t>PMMA (Polymethyl methacrylate)</t>
  </si>
  <si>
    <t>A.130.07.119</t>
  </si>
  <si>
    <t>A.130.07.119.230701 PMMA (Polymethyl methacrylate)</t>
  </si>
  <si>
    <t>25038-59-9</t>
  </si>
  <si>
    <t>PET bottle grade</t>
  </si>
  <si>
    <t>A.130.07.118</t>
  </si>
  <si>
    <t>A.130.07.118.230701 PET bottle grade</t>
  </si>
  <si>
    <t>PET amorphous</t>
  </si>
  <si>
    <t>A.130.07.117</t>
  </si>
  <si>
    <t>A.130.07.117.230701 PET amorphous</t>
  </si>
  <si>
    <t>PET 30% glass fibre</t>
  </si>
  <si>
    <t>A.130.07.116</t>
  </si>
  <si>
    <t>A.130.07.116.230701 PET 30% glass fibre</t>
  </si>
  <si>
    <t>9002-88-4</t>
  </si>
  <si>
    <t>PE (Polyethylene) expanded</t>
  </si>
  <si>
    <t>A.130.07.114</t>
  </si>
  <si>
    <t>A.130.07.114.230701 PE (Polyethylene) expanded</t>
  </si>
  <si>
    <t>PE (LLDPE, Linear low density Polyethylene)</t>
  </si>
  <si>
    <t>A.130.07.113</t>
  </si>
  <si>
    <t>A.130.07.113.230701 PE (LLDPE, Linear low density Polyethylene)</t>
  </si>
  <si>
    <t>PE (LDPE, Low density Polyethylene)</t>
  </si>
  <si>
    <t>A.130.07.112</t>
  </si>
  <si>
    <t>A.130.07.112.230701 PE (LDPE, Low density Polyethylene)</t>
  </si>
  <si>
    <t>PE (HDPE, High density Polyethylene)</t>
  </si>
  <si>
    <t>A.130.07.111</t>
  </si>
  <si>
    <t>A.130.07.111.230701 PE (HDPE, High density Polyethylene)</t>
  </si>
  <si>
    <t>PC 30% glass fibre</t>
  </si>
  <si>
    <t>A.130.07.110</t>
  </si>
  <si>
    <t>A.130.07.110.230701 PC 30% glass fibre</t>
  </si>
  <si>
    <t>25037-45-0</t>
  </si>
  <si>
    <t>PC (Polycarbonate)</t>
  </si>
  <si>
    <t>A.130.07.109</t>
  </si>
  <si>
    <t>A.130.07.109.230701 PC (Polycarbonate)</t>
  </si>
  <si>
    <t>9003-29-6</t>
  </si>
  <si>
    <t>PB-1 (Polybutylene)</t>
  </si>
  <si>
    <t>A.130.07.108</t>
  </si>
  <si>
    <t>A.130.07.108.230701 PB-1 (Polybutylene)</t>
  </si>
  <si>
    <t>PA 66 30% glass fibre</t>
  </si>
  <si>
    <t>A.130.07.107</t>
  </si>
  <si>
    <t>A.130.07.107.230701 PA 66 30% glass fibre</t>
  </si>
  <si>
    <t>32131-17-2</t>
  </si>
  <si>
    <t>PA 66 (Nylon 66, Polyamide 6-6)</t>
  </si>
  <si>
    <t>A.130.07.106</t>
  </si>
  <si>
    <t>A.130.07.106.230803 PA 66 (Nylon 66, Polyamide 6-6)</t>
  </si>
  <si>
    <t>PA 6 30% glass fibre</t>
  </si>
  <si>
    <t>A.130.07.105</t>
  </si>
  <si>
    <t>A.130.07.105.230701 PA 6 30% glass fibre</t>
  </si>
  <si>
    <t>24993-04-2</t>
  </si>
  <si>
    <t>PA 6 (Nylon 6, Polyamide 6)</t>
  </si>
  <si>
    <t>A.130.07.104</t>
  </si>
  <si>
    <t>A.130.07.104.230803 PA 6 (Nylon 6, Polyamide 6)</t>
  </si>
  <si>
    <t>28516-43-0</t>
  </si>
  <si>
    <t>Ionomer</t>
  </si>
  <si>
    <t>A.130.07.103</t>
  </si>
  <si>
    <t>A.130.07.103.230701 Ionomer</t>
  </si>
  <si>
    <t>ABS 30% glass fibre</t>
  </si>
  <si>
    <t>A.130.07.102</t>
  </si>
  <si>
    <t>A.130.07.102.230701 ABS 30% glass fibre</t>
  </si>
  <si>
    <t>97048-04-9</t>
  </si>
  <si>
    <t>ABS (Acrylonitrile butadiene styrene)</t>
  </si>
  <si>
    <t>A.130.07.101</t>
  </si>
  <si>
    <t>A.130.07.101.230701 ABS (Acrylonitrile butadiene styrene)</t>
  </si>
  <si>
    <t>A.130.07</t>
  </si>
  <si>
    <t>Silicone rubber (PDMS)</t>
  </si>
  <si>
    <t xml:space="preserve">Materials, plastics, Rubbers                     </t>
  </si>
  <si>
    <t>A.130.05.111.230701 Silicone rubber (PDMS)</t>
  </si>
  <si>
    <t>Idemat2023 PB (Polybutadiene) + Idemat2023 Styrene + 25% Idemat2023 Carbon black</t>
  </si>
  <si>
    <t>SBR (Styrene butadiene rubber)</t>
  </si>
  <si>
    <t>A.130.05.110.230701 SBR (Styrene butadiene rubber)</t>
  </si>
  <si>
    <t>SAN (Styrene-acrylonitrile copolymer)</t>
  </si>
  <si>
    <t>A.130.05.109.230701 SAN (Styrene-acrylonitrile copolymer)</t>
  </si>
  <si>
    <t xml:space="preserve">Idemat2023 Polyether-polyols + Idemat2023 MDI, percentages of the mix are confidential data from a Dutch shoe manufacturer: </t>
  </si>
  <si>
    <t>PU (polyurethane) rubber for shoe soles</t>
  </si>
  <si>
    <t>A.130.05.108.230701 PU (polyurethane) rubber for shoe soles</t>
  </si>
  <si>
    <t>37450-42-3</t>
  </si>
  <si>
    <t>Polychloroprene (Neoprene , CR) rubber</t>
  </si>
  <si>
    <t>A.130.05.107.230701 Polychloroprene (Neoprene , CR) rubber</t>
  </si>
  <si>
    <t>70% Idemat2023 PB (Polybutadiene) + 24% Idemat2023 Acrylonitrile + 6% filler</t>
  </si>
  <si>
    <t>9005-98-5</t>
  </si>
  <si>
    <t>NBR (nitrile rubber)</t>
  </si>
  <si>
    <t>A.130.05.106.230701 NBR (nitrile rubber)</t>
  </si>
  <si>
    <t>Natural rubber</t>
  </si>
  <si>
    <t>A.130.05.105.230701 Natural rubber</t>
  </si>
  <si>
    <t>9003-31-0</t>
  </si>
  <si>
    <t>IR (polyisoprene rubber)</t>
  </si>
  <si>
    <t>A.130.05.104.230701 IR (polyisoprene rubber)</t>
  </si>
  <si>
    <t>24937-78-8</t>
  </si>
  <si>
    <t>EVA (ethylene vinyl acetate rubber)</t>
  </si>
  <si>
    <t>A.130.05.103.230701 EVA (ethylene vinyl acetate rubber)</t>
  </si>
  <si>
    <t>25038-36-2</t>
  </si>
  <si>
    <t>EPDM (ethylene propylene diene monomer rubber)</t>
  </si>
  <si>
    <t>A.130.05.102.230701 EPDM (ethylene propylene diene monomer rubber)</t>
  </si>
  <si>
    <t>75% Idemat2023 PB (Polybutadiene) plus 25% Idemat2023 Carbon black</t>
  </si>
  <si>
    <t>BR and IIR (butadiene rubber and butyl rubber) in tires</t>
  </si>
  <si>
    <t>A.130.05.101.230701 BR and IIR (butadiene rubber and butyl rubber) in tires</t>
  </si>
  <si>
    <t>9003-17-2</t>
  </si>
  <si>
    <t>BR (butadiene rubber)</t>
  </si>
  <si>
    <t>A.130.05.100</t>
  </si>
  <si>
    <t>A.130.05.100.230701 BR (butadiene rubber)</t>
  </si>
  <si>
    <t>PBS biodegradeble plastic chemical upcycled</t>
  </si>
  <si>
    <t>A.130.03.125</t>
  </si>
  <si>
    <t>A.130.03.125.230701 PBS biodegradeble plastic chemical upcycled</t>
  </si>
  <si>
    <t>Starch-PBS 50%-50% blend biodegradeble plastic chemical upcycled</t>
  </si>
  <si>
    <t>A.130.03.124</t>
  </si>
  <si>
    <t>A.130.03.124.230701 Starch-PBS 50%-50% blend biodegradeble plastic chemical upcycled</t>
  </si>
  <si>
    <t>PVC (Polyvinylchloride) chemical upcycled</t>
  </si>
  <si>
    <t>A.130.03.123</t>
  </si>
  <si>
    <t>A.130.03.123.230701 PVC (Polyvinylchloride) chemical upcycled</t>
  </si>
  <si>
    <t>67700-43-0</t>
  </si>
  <si>
    <t>PUR (Polyurethane) chemical upcycled</t>
  </si>
  <si>
    <t>A.130.03.122</t>
  </si>
  <si>
    <t>A.130.03.122.230701 PUR (Polyurethane) chemical upcycled</t>
  </si>
  <si>
    <t>PTT (Polyltrimethylene terephthalate), chemical upcycled</t>
  </si>
  <si>
    <t>A.130.03.121</t>
  </si>
  <si>
    <t>A.130.03.121.230701 PTT (Polyltrimethylene terephthalate), chemical upcycled</t>
  </si>
  <si>
    <t>PTFE (Teflon), chemical upcycled</t>
  </si>
  <si>
    <t>A.130.03.120</t>
  </si>
  <si>
    <t>A.130.03.120.230701 PTFE (Teflon), chemical upcycled</t>
  </si>
  <si>
    <t>PS (Polystyrene) chemical upcycled</t>
  </si>
  <si>
    <t>A.130.03.119</t>
  </si>
  <si>
    <t>A.130.03.119.230701 PS (Polystyrene) chemical upcycled</t>
  </si>
  <si>
    <t>PP (Polypropylene) chemical upcycled</t>
  </si>
  <si>
    <t>A.130.03.118</t>
  </si>
  <si>
    <t>A.130.03.118.230701 PP (Polypropylene) chemical upcycled</t>
  </si>
  <si>
    <t>POM (Polyoxymethylene) chemical upcycled</t>
  </si>
  <si>
    <t>A.130.03.117</t>
  </si>
  <si>
    <t>A.130.03.117.230701 POM (Polyoxymethylene) chemical upcycled</t>
  </si>
  <si>
    <t>PMMA (Polymethyl methacrylate) chemical upcycled</t>
  </si>
  <si>
    <t>A.130.03.116</t>
  </si>
  <si>
    <t>A.130.03.116.230701 PMMA (Polymethyl methacrylate) chemical upcycled</t>
  </si>
  <si>
    <t>9051-89-2</t>
  </si>
  <si>
    <t>PLA (Polylactide, starch based biodegradeble plastic), chemical upcycled</t>
  </si>
  <si>
    <t>A.130.03.115</t>
  </si>
  <si>
    <t>A.130.03.115.230701 PLA (Polylactide, starch based biodegradeble plastic), chemical upcycled</t>
  </si>
  <si>
    <t>117068-64-1</t>
  </si>
  <si>
    <t>PHA (Polyhydroxyalkanoates, biodegradeble), chemical upcycled</t>
  </si>
  <si>
    <t>A.130.03.114</t>
  </si>
  <si>
    <t>A.130.03.114.230701 PHA (Polyhydroxyalkanoates, biodegradeble), chemical upcycled</t>
  </si>
  <si>
    <t>PET (Polyethylene terephthalate) chemical upcycled</t>
  </si>
  <si>
    <t>A.130.03.113</t>
  </si>
  <si>
    <t>A.130.03.113.230701 PET (Polyethylene terephthalate) chemical upcycled</t>
  </si>
  <si>
    <t>PE (HDPE, Polyethylene) chemical upcycled</t>
  </si>
  <si>
    <t>A.130.03.112</t>
  </si>
  <si>
    <t>A.130.03.112.230701 PE (HDPE, Polyethylene) chemical upcycled</t>
  </si>
  <si>
    <t>PE-biobased, not biodegradable, chemical upcycled</t>
  </si>
  <si>
    <t>A.130.03.111.230701 PE-biobased, not biodegradable, chemical upcycled</t>
  </si>
  <si>
    <t>PC (Polycarbonate) chemical upclycled</t>
  </si>
  <si>
    <t>A.130.03.110.230701 PC (Polycarbonate) chemical upclycled</t>
  </si>
  <si>
    <t>PA (Nylons) chemical upcycled</t>
  </si>
  <si>
    <t>A.130.03.109.230701 PA (Nylons) chemical upcycled</t>
  </si>
  <si>
    <t>(see also excel file: Embedded oil, heat of combustion, CO2 emissions and pyrolysis Plastics&amp;Chemicals.xls at https://www.ecocostsvalue.com/lca/eol-and-recycling/</t>
  </si>
  <si>
    <t>PA-11 (Nylon-11), not biodegradable, chemical upcycled</t>
  </si>
  <si>
    <t>A.130.03.108.230701 PA-11 (Nylon-11), not biodegradable, chemical upcycled</t>
  </si>
  <si>
    <t>Ionomer, chemical upcycled</t>
  </si>
  <si>
    <t>A.130.03.107.230701 Ionomer, chemical upcycled</t>
  </si>
  <si>
    <t>Flexible Polymeer Foam (PE), chemical upcycled</t>
  </si>
  <si>
    <t>A.130.03.106.230701 Flexible Polymeer Foam (PE), chemical upcycled</t>
  </si>
  <si>
    <t>EVA (Ethylene vinyl acetate) chemical upcycled</t>
  </si>
  <si>
    <t>A.130.03.105.230701 EVA (Ethylene vinyl acetate) chemical upcycled</t>
  </si>
  <si>
    <t>9004-35-7</t>
  </si>
  <si>
    <t>CA (Cellelose acetate, tetra, bio-degradable) chemical upcycled</t>
  </si>
  <si>
    <t>A.130.03.104.230701 CA (Cellelose acetate, tetra, bio-degradable) chemical upcycled</t>
  </si>
  <si>
    <t>ABS (Acrylonitrile butadiene styrene) chemical upcycled</t>
  </si>
  <si>
    <t>A.130.03.103.230701 ABS (Acrylonitrile butadiene styrene) chemical upcycled</t>
  </si>
  <si>
    <t>Idemat2023 injection moulding, machine only PLUS Idemat2023 Recycling mixed polymer (collecting and sorting endconsumer plastics)</t>
  </si>
  <si>
    <t>Moulded Recycled mixed polymer (downcycled)</t>
  </si>
  <si>
    <t>A.130.03.102.230701 Moulded Recycled mixed polymer (downcycled)</t>
  </si>
  <si>
    <t>A.130.03.101.230701 Mechanical recycled pellets (rPET, rPE, rPP, rPVC), downcycled</t>
  </si>
  <si>
    <t>Literature. Broeren MLM, Kuling L, Worrell E, Shen Li. 2017. Environmental impact assessment of six starch plastics focusing on wastewater-derived starch and additives. Resources, Conservation &amp; Recycling 127 (2017) 246–255. URL https://dspace.library.uu.nl/handle/1874/357264</t>
  </si>
  <si>
    <t>PBAT (polybutylene adipate-co-terephthalate, biodegradable thermoplastic)</t>
  </si>
  <si>
    <t>A.130.01.109</t>
  </si>
  <si>
    <t>A.130.01.109.231019 PBAT (polybutylene adipate-co-terephthalate, biodegradable thermoplastic)</t>
  </si>
  <si>
    <t>PBS (Polybutylene succinate, biodegradable thermoplastic)</t>
  </si>
  <si>
    <t>A.130.01.108.231019 PBS (Polybutylene succinate, biodegradable thermoplastic)</t>
  </si>
  <si>
    <t>PBS-Starch 50%-50% blend biodegradable plastic</t>
  </si>
  <si>
    <t>A.130.01.107.230701 PBS-Starch 50%-50% blend biodegradable plastic</t>
  </si>
  <si>
    <t>PLA (Polylactide, biodegradable)</t>
  </si>
  <si>
    <t>A.130.01.106.230701 PLA (Polylactide, biodegradable)</t>
  </si>
  <si>
    <t>PHA (Polyhydroxyalkanoates, biodegradable)</t>
  </si>
  <si>
    <t>A.130.01.105.230701 PHA (Polyhydroxyalkanoates, biodegradable)</t>
  </si>
  <si>
    <t>PEF (not biodegradable) to replace PET</t>
  </si>
  <si>
    <t>A.130.01.104.230701 PEF (not biodegradable) to replace PET</t>
  </si>
  <si>
    <t>PA-11 (Nylon-11), bio-based not biodegradable</t>
  </si>
  <si>
    <t>A.130.01.103.230701 PA-11 (Nylon-11), bio-based not biodegradable</t>
  </si>
  <si>
    <t>CA (Cellulose polymers, biodegradable)</t>
  </si>
  <si>
    <t>A.130.01.102.230701 CA (Cellulose polymers, biodegradable)</t>
  </si>
  <si>
    <t>derived from Idemat2023 PE (LDPE, Low density Polyethylene)</t>
  </si>
  <si>
    <t>bio-PE (Polyethylene) not biodegradable</t>
  </si>
  <si>
    <t>A.130.01.101.230701 bio-PE (Polyethylene) not biodegradable</t>
  </si>
  <si>
    <t>A.130</t>
  </si>
  <si>
    <t>Paperfoam</t>
  </si>
  <si>
    <t xml:space="preserve">Materials, packaging, miscellaneous </t>
  </si>
  <si>
    <t>A.120.30.102</t>
  </si>
  <si>
    <t>A.120.30.102.230701 Paperfoam</t>
  </si>
  <si>
    <t>confidential information manufacturer</t>
  </si>
  <si>
    <t>Mycelium composite protective packaging, Grown Bio, 121 kg/m3</t>
  </si>
  <si>
    <t>A.120.30.101</t>
  </si>
  <si>
    <t>A.120.30.101.240310 Mycelium composite protective packaging, Grown Bio, 121 kg/m3</t>
  </si>
  <si>
    <t>A.120.30</t>
  </si>
  <si>
    <t>calculated from Idemat2023 Oxigen, liquid</t>
  </si>
  <si>
    <t>25718-70-1</t>
  </si>
  <si>
    <t>MAP Oxygen gas at 1 bar 0 degr C</t>
  </si>
  <si>
    <t xml:space="preserve">m3 </t>
  </si>
  <si>
    <t>A.120.20.103.230701 MAP Oxygen gas at 1 bar 0 degr C</t>
  </si>
  <si>
    <t>calculated from Idemat2023 Nitrogen, liquid</t>
  </si>
  <si>
    <t>MAP Nitrogen gas at 1 bar 0 degr C</t>
  </si>
  <si>
    <t>A.120.20.102.230701 MAP Nitrogen gas at 1 bar 0 degr C</t>
  </si>
  <si>
    <t>calculated from Idemat2023 Carbon dioxide, liquid</t>
  </si>
  <si>
    <t>MAP Carbon Dioxide gas at 1 bar 0 degr C</t>
  </si>
  <si>
    <t>A.120.20.101.230701 MAP Carbon Dioxide gas at 1 bar 0 degr C</t>
  </si>
  <si>
    <t>Printing of multilayer film, UV, Inkjet</t>
  </si>
  <si>
    <t>A.120.10.113.230701 Printing of multilayer film, UV, Inkjet</t>
  </si>
  <si>
    <t>film PVC (stiff, shrink) 50 mu</t>
  </si>
  <si>
    <t>A.120.10.112.230701 film PVC (stiff, shrink) 50 mu</t>
  </si>
  <si>
    <t>film PS (shrink) 50 mu</t>
  </si>
  <si>
    <t>A.120.10.111.230701 film PS (shrink) 50 mu</t>
  </si>
  <si>
    <t>film PP+PVDC 62 mu for MAP</t>
  </si>
  <si>
    <t>A.120.10.110.230701 film PP+PVDC 62 mu for MAP</t>
  </si>
  <si>
    <t>film PP 50 mu</t>
  </si>
  <si>
    <t>A.120.10.109.230701 film PP 50 mu</t>
  </si>
  <si>
    <t>film PLA (biobased) 50 mu</t>
  </si>
  <si>
    <t>A.120.10.108.230701 film PLA (biobased) 50 mu</t>
  </si>
  <si>
    <t>film PET+PVOH / LDPE 62 mu for MAP</t>
  </si>
  <si>
    <t>A.120.10.107.230701 film PET+PVOH / LDPE 62 mu for MAP</t>
  </si>
  <si>
    <t>film PET+ALOx / LDPE 62 mu for MAP</t>
  </si>
  <si>
    <t>A.120.10.106.230701 film PET+ALOx / LDPE 62 mu for MAP</t>
  </si>
  <si>
    <t>film PET 50 mu</t>
  </si>
  <si>
    <t>A.120.10.105.230701 film PET 50 mu</t>
  </si>
  <si>
    <t>film PET / PE+EVOH+PE 62 mu for MAP</t>
  </si>
  <si>
    <t>A.120.10.104.230701 film PET / PE+EVOH+PE 62 mu for MAP</t>
  </si>
  <si>
    <t>film PC 50 mu</t>
  </si>
  <si>
    <t>A.120.10.103.230701 film PC 50 mu</t>
  </si>
  <si>
    <t>film LDPE 50 mu</t>
  </si>
  <si>
    <t>A.120.10.102.230701 film LDPE 50 mu</t>
  </si>
  <si>
    <t>film HDPE 50 mu</t>
  </si>
  <si>
    <t>A.120.10.101.230701 film HDPE 50 mu</t>
  </si>
  <si>
    <t>combination from Idemat data</t>
  </si>
  <si>
    <t>Folding Boxboard GC2 or GC3</t>
  </si>
  <si>
    <t>Materials, paper and packaging, general</t>
  </si>
  <si>
    <t>A.120.01.112</t>
  </si>
  <si>
    <t>A.120.01.112.240310 Folding Boxboard GC2 or GC3</t>
  </si>
  <si>
    <t>Folding Boxboard GC1</t>
  </si>
  <si>
    <t>A.120.01.111.240310 Folding Boxboard GC1</t>
  </si>
  <si>
    <t>Semichemical fluting, wood waste based</t>
  </si>
  <si>
    <t>A.120.01.110.230701 Semichemical fluting, wood waste based</t>
  </si>
  <si>
    <t>Semichemical fluting, FSC</t>
  </si>
  <si>
    <t>A.120.01.109</t>
  </si>
  <si>
    <t>A.120.01.109.230701 Semichemical fluting, FSC</t>
  </si>
  <si>
    <t>Paper, woodfree uncoated, bleached, waste wood based</t>
  </si>
  <si>
    <t>A.120.01.108.230701 Paper, woodfree uncoated, bleached, waste wood based</t>
  </si>
  <si>
    <t>Paper, woodfree uncoated, bleached, FSC 80 gr/m2</t>
  </si>
  <si>
    <t>A.120.01.107.230701 Paper, woodfree uncoated, bleached, FSC 80 gr/m2</t>
  </si>
  <si>
    <t>Paper, woodfree uncoated, bleached, FSC</t>
  </si>
  <si>
    <t>A.120.01.106.230701 Paper, woodfree uncoated, bleached, FSC</t>
  </si>
  <si>
    <t>Moulded fibre products.</t>
  </si>
  <si>
    <t>A.120.01.105.230701 Moulded fibre products.</t>
  </si>
  <si>
    <t>Brown paper (kraft liner), wood waste based</t>
  </si>
  <si>
    <t>A.120.01.104.230701 Brown paper (kraft liner), wood waste based</t>
  </si>
  <si>
    <t>Brown paper (kraft liner), FSC 70 gr/m2</t>
  </si>
  <si>
    <t>A.120.01.103.230701 Brown paper (kraft liner), FSC 70 gr/m2</t>
  </si>
  <si>
    <t>Brown paper (kraft liner), FSC</t>
  </si>
  <si>
    <t>A.120.01.102.230701 Brown paper (kraft liner), FSC</t>
  </si>
  <si>
    <t>Board (solid) and recycled paper (test liner and fluting)</t>
  </si>
  <si>
    <t>A.120.01.101.230701 Board (solid) and recycled paper (test liner and fluting)</t>
  </si>
  <si>
    <t>A.120</t>
  </si>
  <si>
    <t>Nitride magnet (Fe16N2), 20-80 MGOe</t>
  </si>
  <si>
    <t>Materials, metals, non ferro, magnets</t>
  </si>
  <si>
    <t>A.100.40.107</t>
  </si>
  <si>
    <t>metals, non-ferro</t>
  </si>
  <si>
    <t>A.100.40.107.230701 Nitride magnet (Fe16N2), 20-80 MGOe</t>
  </si>
  <si>
    <t>SmCo (1:5) magnet, 20 MGOe</t>
  </si>
  <si>
    <t>A.100.40.106</t>
  </si>
  <si>
    <t>A.100.40.106.230701 SmCo (1:5) magnet, 20 MGOe</t>
  </si>
  <si>
    <t>Neodymium magnet (NdFeB) corrosion resistant, 40 MGOe recycled</t>
  </si>
  <si>
    <t>A.100.40.105</t>
  </si>
  <si>
    <t>A.100.40.105.230701 Neodymium magnet (NdFeB) corrosion resistant, 40 MGOe recycled</t>
  </si>
  <si>
    <t>Neodymium magnet (NdFeB) corrosion resistant, 40 MGOe</t>
  </si>
  <si>
    <t>A.100.40.104</t>
  </si>
  <si>
    <t>A.100.40.104.230701 Neodymium magnet (NdFeB) corrosion resistant, 40 MGOe</t>
  </si>
  <si>
    <t>Neodymium magnet (NdFeB) 50 MGOe recycled</t>
  </si>
  <si>
    <t>A.100.40.103</t>
  </si>
  <si>
    <t>A.100.40.103.230701 Neodymium magnet (NdFeB) 50 MGOe recycled</t>
  </si>
  <si>
    <t>Neodymium magnet (NdFeB) 50 MGOe</t>
  </si>
  <si>
    <t>A.100.40.102</t>
  </si>
  <si>
    <t>A.100.40.102.230701 Neodymium magnet (NdFeB) 50 MGOe</t>
  </si>
  <si>
    <t>Barium Ferrite magnet, ceramic 4 MGOe</t>
  </si>
  <si>
    <t>A.100.40.101</t>
  </si>
  <si>
    <t>A.100.40.101.230701 Barium Ferrite magnet, ceramic 4 MGOe</t>
  </si>
  <si>
    <t>A.100.40</t>
  </si>
  <si>
    <t>mix of the Idemat data of the basic metals + extra melting energy</t>
  </si>
  <si>
    <t>Zinc (super plastic)</t>
  </si>
  <si>
    <t>A.100.38.105</t>
  </si>
  <si>
    <t>A.100.38.105.230701 Zinc (super plastic)</t>
  </si>
  <si>
    <t>ZnCuTi</t>
  </si>
  <si>
    <t>A.100.38.104</t>
  </si>
  <si>
    <t>A.100.38.104.230701 ZnCuTi</t>
  </si>
  <si>
    <t>Zamak5</t>
  </si>
  <si>
    <t>A.100.38.103</t>
  </si>
  <si>
    <t>A.100.38.103.230701 Zamak5</t>
  </si>
  <si>
    <t>Zamak3</t>
  </si>
  <si>
    <t>A.100.38.102</t>
  </si>
  <si>
    <t>A.100.38.102.230701 Zamak3</t>
  </si>
  <si>
    <t>G-ZnAlCu</t>
  </si>
  <si>
    <t>A.100.38.101</t>
  </si>
  <si>
    <t>A.100.38.101.230701 G-ZnAlCu</t>
  </si>
  <si>
    <t>A.100.38</t>
  </si>
  <si>
    <t>TiV15SnCrAl3</t>
  </si>
  <si>
    <t>A.100.36.103</t>
  </si>
  <si>
    <t>A.100.36.103.230701 TiV15SnCrAl3</t>
  </si>
  <si>
    <t>TiAl6V4</t>
  </si>
  <si>
    <t>A.100.36.102</t>
  </si>
  <si>
    <t>A.100.36.102.230701 TiAl6V4</t>
  </si>
  <si>
    <t>TiAl5Sn2</t>
  </si>
  <si>
    <t>A.100.36.101</t>
  </si>
  <si>
    <t>A.100.36.101.230701 TiAl5Sn2</t>
  </si>
  <si>
    <t>A.100.36</t>
  </si>
  <si>
    <t>Supermalloy</t>
  </si>
  <si>
    <t>A.100.34.113</t>
  </si>
  <si>
    <t>A.100.34.113.230701 Supermalloy</t>
  </si>
  <si>
    <t>NiMo30</t>
  </si>
  <si>
    <t>A.100.34.112</t>
  </si>
  <si>
    <t>A.100.34.112.230701 NiMo30</t>
  </si>
  <si>
    <t>NiFe 50 50</t>
  </si>
  <si>
    <t>A.100.34.111</t>
  </si>
  <si>
    <t>A.100.34.111.230701 NiFe 50 50</t>
  </si>
  <si>
    <t>NiCu30Fe</t>
  </si>
  <si>
    <t>A.100.34.110</t>
  </si>
  <si>
    <t>A.100.34.110.230701 NiCu30Fe</t>
  </si>
  <si>
    <t>NiCu30Al</t>
  </si>
  <si>
    <t>A.100.34.109</t>
  </si>
  <si>
    <t>A.100.34.109.230701 NiCu30Al</t>
  </si>
  <si>
    <t>NiCr20TiAl</t>
  </si>
  <si>
    <t>A.100.34.108</t>
  </si>
  <si>
    <t>A.100.34.108.230701 NiCr20TiAl</t>
  </si>
  <si>
    <t>NiCr20Co18Ti</t>
  </si>
  <si>
    <t>A.100.34.107</t>
  </si>
  <si>
    <t>A.100.34.107.230701 NiCr20Co18Ti</t>
  </si>
  <si>
    <t>NiCr 80 20</t>
  </si>
  <si>
    <t>A.100.34.106</t>
  </si>
  <si>
    <t>A.100.34.106.230701 NiCr 80 20</t>
  </si>
  <si>
    <t>Ni span C902</t>
  </si>
  <si>
    <t>A.100.34.105</t>
  </si>
  <si>
    <t>A.100.34.105.230701 Ni span C902</t>
  </si>
  <si>
    <t>Ni 99.6</t>
  </si>
  <si>
    <t>A.100.34.104</t>
  </si>
  <si>
    <t>A.100.34.104.230701 Ni 99.6</t>
  </si>
  <si>
    <t>Mumetal</t>
  </si>
  <si>
    <t>A.100.34.103</t>
  </si>
  <si>
    <t>A.100.34.103.230701 Mumetal</t>
  </si>
  <si>
    <t>Invar</t>
  </si>
  <si>
    <t>A.100.34.102</t>
  </si>
  <si>
    <t>A.100.34.102.230701 Invar</t>
  </si>
  <si>
    <t>Duranik</t>
  </si>
  <si>
    <t>A.100.34.101</t>
  </si>
  <si>
    <t>A.100.34.101.230701 Duranik</t>
  </si>
  <si>
    <t>A.100.34</t>
  </si>
  <si>
    <t>MgAl6Zn</t>
  </si>
  <si>
    <t>A.100.32.110</t>
  </si>
  <si>
    <t>A.100.32.110.230701 MgAl6Zn</t>
  </si>
  <si>
    <t>MgMn1.5</t>
  </si>
  <si>
    <t>A.100.32.109</t>
  </si>
  <si>
    <t>A.100.32.109.230701 MgMn1.5</t>
  </si>
  <si>
    <t>MgZn6Zr</t>
  </si>
  <si>
    <t>A.100.32.108</t>
  </si>
  <si>
    <t>A.100.32.108.230701 MgZn6Zr</t>
  </si>
  <si>
    <t>MgAl3Zn</t>
  </si>
  <si>
    <t>A.100.32.107</t>
  </si>
  <si>
    <t>A.100.32.107.230701 MgAl3Zn</t>
  </si>
  <si>
    <t>GD-MgAl9Zn1</t>
  </si>
  <si>
    <t>A.100.32.106</t>
  </si>
  <si>
    <t>A.100.32.106.230701 GD-MgAl9Zn1</t>
  </si>
  <si>
    <t>G-MgAl9Zn2</t>
  </si>
  <si>
    <t>A.100.32.105</t>
  </si>
  <si>
    <t>A.100.32.105.230701 G-MgAl9Zn2</t>
  </si>
  <si>
    <t>G-MgAl8Zn1</t>
  </si>
  <si>
    <t>A.100.32.104</t>
  </si>
  <si>
    <t>A.100.32.104.230701 G-MgAl8Zn1</t>
  </si>
  <si>
    <t>G-MgAl6Zn3</t>
  </si>
  <si>
    <t>A.100.32.103</t>
  </si>
  <si>
    <t>A.100.32.103.230701 G-MgAl6Zn3</t>
  </si>
  <si>
    <t>AM503</t>
  </si>
  <si>
    <t>A.100.32.102</t>
  </si>
  <si>
    <t>A.100.32.102.230701 AM503</t>
  </si>
  <si>
    <t>AM100A</t>
  </si>
  <si>
    <t>A.100.32.101</t>
  </si>
  <si>
    <t>A.100.32.101.230701 AM100A</t>
  </si>
  <si>
    <t>A.100.32</t>
  </si>
  <si>
    <t>G-CuZn40</t>
  </si>
  <si>
    <t>A.100.30.121</t>
  </si>
  <si>
    <t>A.100.30.121.230701 G-CuZn40</t>
  </si>
  <si>
    <t>G-CuZn37Pb</t>
  </si>
  <si>
    <t>A.100.30.120</t>
  </si>
  <si>
    <t>A.100.30.120.230701 G-CuZn37Pb</t>
  </si>
  <si>
    <t>G-CuZn15</t>
  </si>
  <si>
    <t>A.100.30.119</t>
  </si>
  <si>
    <t>A.100.30.119.230701 G-CuZn15</t>
  </si>
  <si>
    <t>G-CuSn5Zn5Pb5</t>
  </si>
  <si>
    <t>A.100.30.118</t>
  </si>
  <si>
    <t>A.100.30.118.230701 G-CuSn5Zn5Pb5</t>
  </si>
  <si>
    <t>G-CuSn12</t>
  </si>
  <si>
    <t>A.100.30.117</t>
  </si>
  <si>
    <t>A.100.30.117.230701 G-CuSn12</t>
  </si>
  <si>
    <t>G-CuSn10</t>
  </si>
  <si>
    <t>A.100.30.116</t>
  </si>
  <si>
    <t>A.100.30.116.230701 G-CuSn10</t>
  </si>
  <si>
    <t>G-CuNi10</t>
  </si>
  <si>
    <t>A.100.30.115</t>
  </si>
  <si>
    <t>A.100.30.115.230701 G-CuNi10</t>
  </si>
  <si>
    <t>G-CuAl10Ni</t>
  </si>
  <si>
    <t>A.100.30.114</t>
  </si>
  <si>
    <t>A.100.30.114.230701 G-CuAl10Ni</t>
  </si>
  <si>
    <t>G-CuAl10Fe</t>
  </si>
  <si>
    <t>A.100.30.113</t>
  </si>
  <si>
    <t>A.100.30.113.230701 G-CuAl10Fe</t>
  </si>
  <si>
    <t>CuZn40Pb (Brass, alpha-beta, machinable)</t>
  </si>
  <si>
    <t>A.100.30.112</t>
  </si>
  <si>
    <t>A.100.30.112.230701 CuZn40Pb (Brass, alpha-beta, machinable)</t>
  </si>
  <si>
    <t>CuZn40</t>
  </si>
  <si>
    <t>A.100.30.111</t>
  </si>
  <si>
    <t>A.100.30.111.230701 CuZn40</t>
  </si>
  <si>
    <t>CuZn37</t>
  </si>
  <si>
    <t>A.100.30.110</t>
  </si>
  <si>
    <t>A.100.30.110.230701 CuZn37</t>
  </si>
  <si>
    <t>CuZn30</t>
  </si>
  <si>
    <t>A.100.30.109</t>
  </si>
  <si>
    <t>A.100.30.109.230701 CuZn30</t>
  </si>
  <si>
    <t>CuZn15</t>
  </si>
  <si>
    <t>A.100.30.108</t>
  </si>
  <si>
    <t>A.100.30.108.230701 CuZn15</t>
  </si>
  <si>
    <t>CuSn8</t>
  </si>
  <si>
    <t>A.100.30.107</t>
  </si>
  <si>
    <t>A.100.30.107.230701 CuSn8</t>
  </si>
  <si>
    <t>CuSn6.7P</t>
  </si>
  <si>
    <t>A.100.30.106</t>
  </si>
  <si>
    <t>A.100.30.106.230701 CuSn6.7P</t>
  </si>
  <si>
    <t>CuNi44Mn</t>
  </si>
  <si>
    <t>A.100.30.105</t>
  </si>
  <si>
    <t>A.100.30.105.230701 CuNi44Mn</t>
  </si>
  <si>
    <t>CuNi18Zn</t>
  </si>
  <si>
    <t>A.100.30.104</t>
  </si>
  <si>
    <t>A.100.30.104.230701 CuNi18Zn</t>
  </si>
  <si>
    <t>CuNi10Fe</t>
  </si>
  <si>
    <t>A.100.30.103</t>
  </si>
  <si>
    <t>A.100.30.103.230701 CuNi10Fe</t>
  </si>
  <si>
    <t>CuAl5</t>
  </si>
  <si>
    <t>A.100.30.102</t>
  </si>
  <si>
    <t>A.100.30.102.230701 CuAl5</t>
  </si>
  <si>
    <t>CuAg-E</t>
  </si>
  <si>
    <t>A.100.30.101</t>
  </si>
  <si>
    <t>A.100.30.101.230701 CuAg-E</t>
  </si>
  <si>
    <t>Cu-E</t>
  </si>
  <si>
    <t>A.100.30.100</t>
  </si>
  <si>
    <t>A.100.30.100.230701 Cu-E</t>
  </si>
  <si>
    <t>Copper (US), study Thinkstep, tubes</t>
  </si>
  <si>
    <t>A.100.30.099</t>
  </si>
  <si>
    <t>A.100.30.099.230701 Copper (US), study Thinkstep, tubes</t>
  </si>
  <si>
    <t>Copper (European Copper Instituut)</t>
  </si>
  <si>
    <t>A.100.30.098</t>
  </si>
  <si>
    <t>A.100.30.098.230701 Copper (European Copper Instituut)</t>
  </si>
  <si>
    <t>A.100.30</t>
  </si>
  <si>
    <t>G-AlSi8Cu3 (380)</t>
  </si>
  <si>
    <t>A.100.28.120</t>
  </si>
  <si>
    <t>A.100.28.120.230701 G-AlSi8Cu3 (380)</t>
  </si>
  <si>
    <t>G-AlSi7Mg (Thixo)</t>
  </si>
  <si>
    <t>A.100.28.119</t>
  </si>
  <si>
    <t>A.100.28.119.230701 G-AlSi7Mg (Thixo)</t>
  </si>
  <si>
    <t>G-AlSi12Cu (231)</t>
  </si>
  <si>
    <t>A.100.28.118</t>
  </si>
  <si>
    <t>A.100.28.118.230701 G-AlSi12Cu (231)</t>
  </si>
  <si>
    <t>G-AlSi12 (230)</t>
  </si>
  <si>
    <t>A.100.28.117</t>
  </si>
  <si>
    <t>A.100.28.117.230701 G-AlSi12 (230)</t>
  </si>
  <si>
    <t>G-AlMg5 (314)</t>
  </si>
  <si>
    <t>A.100.28.116</t>
  </si>
  <si>
    <t>A.100.28.116.230701 G-AlMg5 (314)</t>
  </si>
  <si>
    <t>G-AlMg3 (242)</t>
  </si>
  <si>
    <t>A.100.28.115</t>
  </si>
  <si>
    <t>A.100.28.115.230701 G-AlMg3 (242)</t>
  </si>
  <si>
    <t>G-AlCu4TiMg (204)</t>
  </si>
  <si>
    <t>A.100.28.114</t>
  </si>
  <si>
    <t>A.100.28.114.230701 G-AlCu4TiMg (204)</t>
  </si>
  <si>
    <t>AlZnCuMg (7075)</t>
  </si>
  <si>
    <t>A.100.28.113</t>
  </si>
  <si>
    <t>A.100.28.113.230701 AlZnCuMg (7075)</t>
  </si>
  <si>
    <t>AlSiMgMn (6009)</t>
  </si>
  <si>
    <t>A.100.28.112</t>
  </si>
  <si>
    <t>A.100.28.112.230701 AlSiMgMn (6009)</t>
  </si>
  <si>
    <t>AlMn1.2Mg1 (3004)</t>
  </si>
  <si>
    <t>A.100.28.111</t>
  </si>
  <si>
    <t>A.100.28.111.230701 AlMn1.2Mg1 (3004)</t>
  </si>
  <si>
    <t>AlMn1 (3003)</t>
  </si>
  <si>
    <t>A.100.28.110</t>
  </si>
  <si>
    <t>A.100.28.110.230701 AlMn1 (3003)</t>
  </si>
  <si>
    <t>AlMgSi0.7 (6005)</t>
  </si>
  <si>
    <t>A.100.28.109</t>
  </si>
  <si>
    <t>A.100.28.109.230701 AlMgSi0.7 (6005)</t>
  </si>
  <si>
    <t>AlMgSi0.5 (6060)</t>
  </si>
  <si>
    <t>A.100.28.108</t>
  </si>
  <si>
    <t>A.100.28.108.230701 AlMgSi0.5 (6060)</t>
  </si>
  <si>
    <t>AlMg4.5Mn (5182)</t>
  </si>
  <si>
    <t>A.100.28.107</t>
  </si>
  <si>
    <t>A.100.28.107.230701 AlMg4.5Mn (5182)</t>
  </si>
  <si>
    <t>AlMg3 (5754a)</t>
  </si>
  <si>
    <t>A.100.28.106</t>
  </si>
  <si>
    <t>A.100.28.106.230701 AlMg3 (5754a)</t>
  </si>
  <si>
    <t>AlMg1 (5005)</t>
  </si>
  <si>
    <t>A.100.28.105</t>
  </si>
  <si>
    <t>A.100.28.105.230701 AlMg1 (5005)</t>
  </si>
  <si>
    <t>AlCuSiMg (2036)</t>
  </si>
  <si>
    <t>A.100.28.104</t>
  </si>
  <si>
    <t>A.100.28.104.230701 AlCuSiMg (2036)</t>
  </si>
  <si>
    <t>AlCuMgPb (2011)</t>
  </si>
  <si>
    <t>A.100.28.103</t>
  </si>
  <si>
    <t>A.100.28.103.230701 AlCuMgPb (2011)</t>
  </si>
  <si>
    <t>AlCuMg2 (2024)</t>
  </si>
  <si>
    <t>A.100.28.102</t>
  </si>
  <si>
    <t>A.100.28.102.230701 AlCuMg2 (2024)</t>
  </si>
  <si>
    <t>AlCuMg1 (2017)</t>
  </si>
  <si>
    <t>A.100.28.101</t>
  </si>
  <si>
    <t>A.100.28.101.230701 AlCuMg1 (2017)</t>
  </si>
  <si>
    <t>Al99</t>
  </si>
  <si>
    <t>A.100.28.100</t>
  </si>
  <si>
    <t>A.100.28.100.230701 Al99</t>
  </si>
  <si>
    <t>A.100.28</t>
  </si>
  <si>
    <t>Yttrium</t>
  </si>
  <si>
    <t>A.100.26.114</t>
  </si>
  <si>
    <t>A.100.26.114.230701 Yttrium</t>
  </si>
  <si>
    <t>Ytterbium</t>
  </si>
  <si>
    <t>A.100.26.113</t>
  </si>
  <si>
    <t>A.100.26.113.230701 Ytterbium</t>
  </si>
  <si>
    <t>Terbium</t>
  </si>
  <si>
    <t>A.100.26.112</t>
  </si>
  <si>
    <t>A.100.26.112.230701 Terbium</t>
  </si>
  <si>
    <t>Scandium</t>
  </si>
  <si>
    <t>A.100.26.111</t>
  </si>
  <si>
    <t>A.100.26.111.230701 Scandium</t>
  </si>
  <si>
    <t>Samarium</t>
  </si>
  <si>
    <t>A.100.26.110</t>
  </si>
  <si>
    <t>A.100.26.110.230701 Samarium</t>
  </si>
  <si>
    <t>Praseodymium</t>
  </si>
  <si>
    <t>A.100.26.109</t>
  </si>
  <si>
    <t>A.100.26.109.230701 Praseodymium</t>
  </si>
  <si>
    <t>Neodymium</t>
  </si>
  <si>
    <t>A.100.26.108</t>
  </si>
  <si>
    <t>A.100.26.108.230701 Neodymium</t>
  </si>
  <si>
    <t>Mischmetal: Cerium 67%, lanthanum 20%, Neodimium 11%, rest 2%</t>
  </si>
  <si>
    <t>A.100.26.107</t>
  </si>
  <si>
    <t>A.100.26.107.230701 Mischmetal: Cerium 67%, lanthanum 20%, Neodimium 11%, rest 2%</t>
  </si>
  <si>
    <t>Lanthanum</t>
  </si>
  <si>
    <t>A.100.26.106</t>
  </si>
  <si>
    <t>A.100.26.106.230701 Lanthanum</t>
  </si>
  <si>
    <t>Gadolinium</t>
  </si>
  <si>
    <t>A.100.26.105</t>
  </si>
  <si>
    <t>A.100.26.105.230701 Gadolinium</t>
  </si>
  <si>
    <t>Eutropium</t>
  </si>
  <si>
    <t>A.100.26.104</t>
  </si>
  <si>
    <t>A.100.26.104.230701 Eutropium</t>
  </si>
  <si>
    <t>Erbium</t>
  </si>
  <si>
    <t>A.100.26.103</t>
  </si>
  <si>
    <t>A.100.26.103.230701 Erbium</t>
  </si>
  <si>
    <t>Dysprosium</t>
  </si>
  <si>
    <t>A.100.26.102</t>
  </si>
  <si>
    <t>A.100.26.102.230701 Dysprosium</t>
  </si>
  <si>
    <t>Cerium</t>
  </si>
  <si>
    <t>A.100.26.101</t>
  </si>
  <si>
    <t>A.100.26.101.230701 Cerium</t>
  </si>
  <si>
    <t>A.100.26</t>
  </si>
  <si>
    <t>see box A.100.26</t>
  </si>
  <si>
    <t>Thorium</t>
  </si>
  <si>
    <t xml:space="preserve">Materials, metals, particular metals    </t>
  </si>
  <si>
    <t>A.100.25.112</t>
  </si>
  <si>
    <t>A.100.25.112.231218 Thorium</t>
  </si>
  <si>
    <t>data ProBas</t>
  </si>
  <si>
    <t>Thallium</t>
  </si>
  <si>
    <t>A.100.25.111</t>
  </si>
  <si>
    <t>A.100.25.111.231106 Thallium</t>
  </si>
  <si>
    <t>hardly no recycling, no data in RMIS – Raw Materials Information System, assesed 2023-07-13</t>
  </si>
  <si>
    <t>Strontium</t>
  </si>
  <si>
    <t>A.100.25.110</t>
  </si>
  <si>
    <t>A.100.25.110.231218 Strontium</t>
  </si>
  <si>
    <t xml:space="preserve">Nuss and Eckelman, 2014, Life Cycle Assessment of Metals: A Scientific Synthesis, PLOS ONE, - supporting information- . Table S38 </t>
  </si>
  <si>
    <t>Rhenium</t>
  </si>
  <si>
    <t>A.100.25.109</t>
  </si>
  <si>
    <t>A.100.25.109.231218 Rhenium</t>
  </si>
  <si>
    <t>Box A.100.26</t>
  </si>
  <si>
    <t>Niobium</t>
  </si>
  <si>
    <t>A.100.25.108</t>
  </si>
  <si>
    <t>A.100.25.108.231106 Niobium</t>
  </si>
  <si>
    <t xml:space="preserve">Nuss and Eckelman, 2014, Life Cycle Assessment of Metals: A Scientific Synthesis, PLOS ONE, - supporting information- .Table S38  </t>
  </si>
  <si>
    <t>Hafnium</t>
  </si>
  <si>
    <t>A.100.25.107</t>
  </si>
  <si>
    <t>A.100.25.107.231218 Hafnium</t>
  </si>
  <si>
    <t>H3BO3 has an LCA. Litt. Jun Wu, Baolan Li, Jian Lu. Life cycle assessment on boron production: is boric acid extraction from salt-lake brine environmentally friendly?</t>
  </si>
  <si>
    <t>Boron</t>
  </si>
  <si>
    <t>A.100.25.105</t>
  </si>
  <si>
    <t>A.100.25.105.231218 Boron</t>
  </si>
  <si>
    <t>see Funsho K. Ojebuoboh. Bismuth—Production, properties, and applications. JOM volume 44, pages46–49 (1992). https://link.springer.com/article/10.1007/BF03222821</t>
  </si>
  <si>
    <t xml:space="preserve">Busmuth is 80% produced in China (2022 Wikipedia) perdominantly as a co-product of Tungsten, </t>
  </si>
  <si>
    <t>Bismuth (as co-product of Lead)</t>
  </si>
  <si>
    <t>A.100.25.104</t>
  </si>
  <si>
    <t>A.100.25.104.231106 Bismuth (as co-product of Lead)</t>
  </si>
  <si>
    <t>Berylium</t>
  </si>
  <si>
    <t>A.100.25.103</t>
  </si>
  <si>
    <t>A.100.25.103.231218 Berylium</t>
  </si>
  <si>
    <t>Barium</t>
  </si>
  <si>
    <t>A.100.25.102</t>
  </si>
  <si>
    <t>A.100.25.102.231218 Barium</t>
  </si>
  <si>
    <t>Arsenic (as co-product of Copper)</t>
  </si>
  <si>
    <t>A.100.25.101</t>
  </si>
  <si>
    <t>A.100.25.101.231218 Arsenic (as co-product of Copper)</t>
  </si>
  <si>
    <t xml:space="preserve">Materials, metals, particular  </t>
  </si>
  <si>
    <t>A.100.25</t>
  </si>
  <si>
    <t>melting energy in electric arc furnace. P. Tolias 2017. Analytical expressions for thermophysical properties of solid and liquid tungsten relevant for fusion applications Nuclear Materials and Energy 13 (2017) 42–57</t>
  </si>
  <si>
    <t>Tungsten (secondary)</t>
  </si>
  <si>
    <t>A.100.24.155</t>
  </si>
  <si>
    <t>A.100.24.155.240228 Tungsten (secondary)</t>
  </si>
  <si>
    <t>data from ProBas</t>
  </si>
  <si>
    <t>Tungsten (primary)</t>
  </si>
  <si>
    <t>A.100.24.154</t>
  </si>
  <si>
    <t>A.100.24.154.240228 Tungsten (primary)</t>
  </si>
  <si>
    <t>Zinc trade mix (86% prim 14% sec)</t>
  </si>
  <si>
    <t>A.100.24.153</t>
  </si>
  <si>
    <t>A.100.24.153.230713 Zinc trade mix (86% prim 14% sec)</t>
  </si>
  <si>
    <t>Zinc (secondary)</t>
  </si>
  <si>
    <t>A.100.24.152</t>
  </si>
  <si>
    <t>A.100.24.152.230701 Zinc (secondary)</t>
  </si>
  <si>
    <t>Zinc (primary)</t>
  </si>
  <si>
    <t>A.100.24.151</t>
  </si>
  <si>
    <t>A.100.24.151.230701 Zinc (primary)</t>
  </si>
  <si>
    <t>Vanadium trade mix (99% prim 1% sec)</t>
  </si>
  <si>
    <t>A.100.24.150</t>
  </si>
  <si>
    <t>A.100.24.150.230713 Vanadium trade mix (99% prim 1% sec)</t>
  </si>
  <si>
    <t>Vanadium (primary)</t>
  </si>
  <si>
    <t>A.100.24.149</t>
  </si>
  <si>
    <t>A.100.24.149.230701 Vanadium (primary)</t>
  </si>
  <si>
    <t>Tungsten, CRM (EoL-RIR=42%)</t>
  </si>
  <si>
    <t>A.100.24.148</t>
  </si>
  <si>
    <t>A.100.24.148.240228 Tungsten, CRM (EoL-RIR=42%)</t>
  </si>
  <si>
    <t>Titanium trade mix (99% prim, 1% sec)</t>
  </si>
  <si>
    <t>A.100.24.147</t>
  </si>
  <si>
    <t>A.100.24.147.230713 Titanium trade mix (99% prim, 1% sec)</t>
  </si>
  <si>
    <t>Titanium (secondary)</t>
  </si>
  <si>
    <t>A.100.24.146</t>
  </si>
  <si>
    <t>A.100.24.146.230701 Titanium (secondary)</t>
  </si>
  <si>
    <t>Feng Gao et al. 2018. Environmental impacts analysis of titanium sponge production using Kroll process in China. Journal of Cleaner Production 174 (2018), take Table 2: electrical power consumption 27.7 kWh/kg plus coal, oil and gas plus materials scarcity</t>
  </si>
  <si>
    <t>Titanium (primary)</t>
  </si>
  <si>
    <t>A.100.24.145</t>
  </si>
  <si>
    <t>A.100.24.145.230701 Titanium (primary)</t>
  </si>
  <si>
    <t>Tin (virgin)</t>
  </si>
  <si>
    <t>A.100.24.144</t>
  </si>
  <si>
    <t>A.100.24.144.230701 Tin (virgin)</t>
  </si>
  <si>
    <t>Tellurium (EoL-RIR = 1%)</t>
  </si>
  <si>
    <t>A.100.24.143</t>
  </si>
  <si>
    <t>A.100.24.143.230713 Tellurium (EoL-RIR = 1%)</t>
  </si>
  <si>
    <t>Tantalum (EoL-RIR = 87%)</t>
  </si>
  <si>
    <t>A.100.24.142</t>
  </si>
  <si>
    <t>A.100.24.142.230713 Tantalum (EoL-RIR = 87%)</t>
  </si>
  <si>
    <t>Silver trade mix (81% prim 19% sec)</t>
  </si>
  <si>
    <t>A.100.24.141</t>
  </si>
  <si>
    <t>A.100.24.141.230713 Silver trade mix (81% prim 19% sec)</t>
  </si>
  <si>
    <t>Silver (secondary)</t>
  </si>
  <si>
    <t>A.100.24.140</t>
  </si>
  <si>
    <t>A.100.24.140.230701 Silver (secondary)</t>
  </si>
  <si>
    <t>Silver (primary)</t>
  </si>
  <si>
    <t>A.100.24.139</t>
  </si>
  <si>
    <t>A.100.24.139.230701 Silver (primary)</t>
  </si>
  <si>
    <t>Silicon (metallurgical) for steel</t>
  </si>
  <si>
    <t>A.100.24.138</t>
  </si>
  <si>
    <t>A.100.24.138.230701 Silicon (metallurgical) for steel</t>
  </si>
  <si>
    <t>Rhodium, CRM, trade mix (64% prim 36% sec)</t>
  </si>
  <si>
    <t>A.100.24.137</t>
  </si>
  <si>
    <t>A.100.24.137.230713 Rhodium, CRM, trade mix (64% prim 36% sec)</t>
  </si>
  <si>
    <t>Rhodium, CRM (secondary)</t>
  </si>
  <si>
    <t>A.100.24.136</t>
  </si>
  <si>
    <t>A.100.24.136.230701 Rhodium, CRM (secondary)</t>
  </si>
  <si>
    <t>Rhodium, CRM (primary)</t>
  </si>
  <si>
    <t>A.100.24.135</t>
  </si>
  <si>
    <t>A.100.24.135.230701 Rhodium, CRM (primary)</t>
  </si>
  <si>
    <t>Platinum, CRM, trade mix (75% prim 25% sec)</t>
  </si>
  <si>
    <t>A.100.24.134</t>
  </si>
  <si>
    <t>A.100.24.134.230713 Platinum, CRM, trade mix (75% prim 25% sec)</t>
  </si>
  <si>
    <t>Platinum, CRM (secondary)</t>
  </si>
  <si>
    <t>A.100.24.133</t>
  </si>
  <si>
    <t>A.100.24.133.230701 Platinum, CRM (secondary)</t>
  </si>
  <si>
    <t>Platinum, CRM (primary)</t>
  </si>
  <si>
    <t>A.100.24.132</t>
  </si>
  <si>
    <t>A.100.24.132.230701 Platinum, CRM (primary)</t>
  </si>
  <si>
    <t>Palladium, CRM, trade mix (67% prim 33% sec)</t>
  </si>
  <si>
    <t>A.100.24.131</t>
  </si>
  <si>
    <t>A.100.24.131.230713 Palladium, CRM, trade mix (67% prim 33% sec)</t>
  </si>
  <si>
    <t>Palladium, CRM (secondary)</t>
  </si>
  <si>
    <t>A.100.24.130</t>
  </si>
  <si>
    <t>A.100.24.130.230701 Palladium, CRM (secondary)</t>
  </si>
  <si>
    <t>Palladium, CRM (primary)</t>
  </si>
  <si>
    <t>A.100.24.129</t>
  </si>
  <si>
    <t>A.100.24.129.230701 Palladium, CRM (primary)</t>
  </si>
  <si>
    <t>Nickel trade mix (84% prim 16% sec)</t>
  </si>
  <si>
    <t>A.100.24.128</t>
  </si>
  <si>
    <t>A.100.24.128.230713 Nickel trade mix (84% prim 16% sec)</t>
  </si>
  <si>
    <t>Nickel (secondary)</t>
  </si>
  <si>
    <t>A.100.24.127</t>
  </si>
  <si>
    <t>A.100.24.127.230701 Nickel (secondary)</t>
  </si>
  <si>
    <t>Nickel (primary)</t>
  </si>
  <si>
    <t>A.100.24.126</t>
  </si>
  <si>
    <t>A.100.24.126.230701 Nickel (primary)</t>
  </si>
  <si>
    <t>Molybdenum (EoL-RIR = 9%)</t>
  </si>
  <si>
    <t>A.100.24.125</t>
  </si>
  <si>
    <t>A.100.24.125.230713 Molybdenum (EoL-RIR = 9%)</t>
  </si>
  <si>
    <t>Mercury (virgin)</t>
  </si>
  <si>
    <t>A.100.24.124</t>
  </si>
  <si>
    <t>A.100.24.124.230701 Mercury (virgin)</t>
  </si>
  <si>
    <t>Manganese (EoL_RIR= 9%)</t>
  </si>
  <si>
    <t>A.100.24.123</t>
  </si>
  <si>
    <t>A.100.24.123.230713 Manganese (EoL_RIR= 9%)</t>
  </si>
  <si>
    <t>Magnesium, CRM, trade mix (93% prim 7% sec)</t>
  </si>
  <si>
    <t>A.100.24.122</t>
  </si>
  <si>
    <t>A.100.24.122.230713 Magnesium, CRM, trade mix (93% prim 7% sec)</t>
  </si>
  <si>
    <t>Magnesium, CRM (secondary)</t>
  </si>
  <si>
    <t>A.100.24.121</t>
  </si>
  <si>
    <t>A.100.24.121.230701 Magnesium, CRM (secondary)</t>
  </si>
  <si>
    <t>Magnesium, CRM (primary)</t>
  </si>
  <si>
    <t>A.100.24.120</t>
  </si>
  <si>
    <t>A.100.24.120.230701 Magnesium, CRM (primary)</t>
  </si>
  <si>
    <t>Lithium (EoL-RIR = 0%)</t>
  </si>
  <si>
    <t>A.100.24.119</t>
  </si>
  <si>
    <t>A.100.24.119.230713 Lithium (EoL-RIR = 0%)</t>
  </si>
  <si>
    <t>Lead trade mix ( 20% prim 80% sec)</t>
  </si>
  <si>
    <t>A.100.24.118</t>
  </si>
  <si>
    <t>A.100.24.118.230713 Lead trade mix ( 20% prim 80% sec)</t>
  </si>
  <si>
    <t>Lead (secondary)</t>
  </si>
  <si>
    <t>A.100.24.117</t>
  </si>
  <si>
    <t>A.100.24.117.230701 Lead (secondary)</t>
  </si>
  <si>
    <t>Lead (primary)</t>
  </si>
  <si>
    <t>A.100.24.116</t>
  </si>
  <si>
    <t>A.100.24.116.230701 Lead (primary)</t>
  </si>
  <si>
    <t>Indium, CRM (EoL-RIR= 0%)</t>
  </si>
  <si>
    <t>A.100.24.115</t>
  </si>
  <si>
    <t>A.100.24.115.230713 Indium, CRM (EoL-RIR= 0%)</t>
  </si>
  <si>
    <t>Gold trade mix (76% prim 24% sec)</t>
  </si>
  <si>
    <t>A.100.24.114</t>
  </si>
  <si>
    <t>A.100.24.114.230713 Gold trade mix (76% prim 24% sec)</t>
  </si>
  <si>
    <t>Gold (secondary)</t>
  </si>
  <si>
    <t>A.100.24.113</t>
  </si>
  <si>
    <t>A.100.24.113.230701 Gold (secondary)</t>
  </si>
  <si>
    <t>Gold (primary)</t>
  </si>
  <si>
    <t>A.100.24.112</t>
  </si>
  <si>
    <t>A.100.24.112.230701 Gold (primary)</t>
  </si>
  <si>
    <t>Gallium, CRM (EoL-RIR = 0%)</t>
  </si>
  <si>
    <t>A.100.24.111</t>
  </si>
  <si>
    <t>A.100.24.111.230713 Gallium, CRM (EoL-RIR = 0%)</t>
  </si>
  <si>
    <t>Copper wire, plate, pipe, trade mix ( 70% prim 30% sec)</t>
  </si>
  <si>
    <t>A.100.24.110</t>
  </si>
  <si>
    <t>A.100.24.110.230713 Copper wire, plate, pipe, trade mix ( 70% prim 30% sec)</t>
  </si>
  <si>
    <t>Copper (secondary)</t>
  </si>
  <si>
    <t>A.100.24.109</t>
  </si>
  <si>
    <t>A.100.24.109.230701 Copper (secondary)</t>
  </si>
  <si>
    <t>Copper (primary)</t>
  </si>
  <si>
    <t>A.100.24.108</t>
  </si>
  <si>
    <t>A.100.24.108.230701 Copper (primary)</t>
  </si>
  <si>
    <t>Cobalt, CRM (EoL-RIR = 22%)</t>
  </si>
  <si>
    <t>A.100.24.107</t>
  </si>
  <si>
    <t>A.100.24.107.230713 Cobalt, CRM (EoL-RIR = 22%)</t>
  </si>
  <si>
    <t>Chromium, CRM (EoL-RIR = 21%)</t>
  </si>
  <si>
    <t>A.100.24.106</t>
  </si>
  <si>
    <t>A.100.24.106.180324 Chromium, CRM (EoL-RIR = 21%)</t>
  </si>
  <si>
    <t>Cadmium (EoL-RIR = 0%)</t>
  </si>
  <si>
    <t>A.100.24.105</t>
  </si>
  <si>
    <t>A.100.24.105.230713 Cadmium (EoL-RIR = 0%)</t>
  </si>
  <si>
    <t>Antimony, CRM (EoL-RIR = 18%)</t>
  </si>
  <si>
    <t>A.100.24.104</t>
  </si>
  <si>
    <t>A.100.24.104.230713 Antimony, CRM (EoL-RIR = 18%)</t>
  </si>
  <si>
    <t>Aluminium trade mix (76% prim 24% sec)</t>
  </si>
  <si>
    <t>A.100.24.103</t>
  </si>
  <si>
    <t>A.100.24.103.231104 Aluminium trade mix (76% prim 24% sec)</t>
  </si>
  <si>
    <t>Aluminium (secondary)</t>
  </si>
  <si>
    <t>A.100.24.102</t>
  </si>
  <si>
    <t>A.100.24.102.230701 Aluminium (secondary)</t>
  </si>
  <si>
    <t>Aluminium (primary)</t>
  </si>
  <si>
    <t>A.100.24.101</t>
  </si>
  <si>
    <t>A.100.24.101.230701 Aluminium (primary)</t>
  </si>
  <si>
    <t>A.100.24</t>
  </si>
  <si>
    <t>67SiCr5</t>
  </si>
  <si>
    <t>A.100.22.104</t>
  </si>
  <si>
    <t>metals, ferro</t>
  </si>
  <si>
    <t>A.100.22.104.230701 67SiCr5</t>
  </si>
  <si>
    <t>55Si7</t>
  </si>
  <si>
    <t>A.100.22.103</t>
  </si>
  <si>
    <t>A.100.22.103.230701 55Si7</t>
  </si>
  <si>
    <t>50CrV4</t>
  </si>
  <si>
    <t>A.100.22.102</t>
  </si>
  <si>
    <t>A.100.22.102.230701 50CrV4</t>
  </si>
  <si>
    <t>38Si6</t>
  </si>
  <si>
    <t>A.100.22.101</t>
  </si>
  <si>
    <t>A.100.22.101.230701 38Si6</t>
  </si>
  <si>
    <t>A.100.22</t>
  </si>
  <si>
    <t>X8Ni9</t>
  </si>
  <si>
    <t>A.100.20.106</t>
  </si>
  <si>
    <t>A.100.20.106.230701 X8Ni9</t>
  </si>
  <si>
    <t>X12Ni5 (1.5680)</t>
  </si>
  <si>
    <t>A.100.20.105.230701 X12Ni5 (1.5680)</t>
  </si>
  <si>
    <t>X12CrNi 18 9</t>
  </si>
  <si>
    <t>A.100.20.104.230701 X12CrNi 18 9</t>
  </si>
  <si>
    <t>ASt35 (1.0346)</t>
  </si>
  <si>
    <t>A.100.20.103.230701 ASt35 (1.0346)</t>
  </si>
  <si>
    <t>A514(A)</t>
  </si>
  <si>
    <t>A.100.20.102.230701 A514(A)</t>
  </si>
  <si>
    <t>15NiMn6 (1.6228)</t>
  </si>
  <si>
    <t>A.100.20.101.230701 15NiMn6 (1.6228)</t>
  </si>
  <si>
    <t>28NiCrMo4</t>
  </si>
  <si>
    <t>A.100.18.104.230701 28NiCrMo4</t>
  </si>
  <si>
    <t>22Mo4</t>
  </si>
  <si>
    <t>A.100.18.103.230701 22Mo4</t>
  </si>
  <si>
    <t>21MoV53</t>
  </si>
  <si>
    <t>A.100.18.102.230701 21MoV53</t>
  </si>
  <si>
    <t>13CrMo4 5 (1.7335)</t>
  </si>
  <si>
    <t>A.100.18.101.230701 13CrMo4 5 (1.7335)</t>
  </si>
  <si>
    <t>C60</t>
  </si>
  <si>
    <t>A.100.16.117.230701 C60</t>
  </si>
  <si>
    <t>C55</t>
  </si>
  <si>
    <t>A.100.16.116.230701 C55</t>
  </si>
  <si>
    <t>C45</t>
  </si>
  <si>
    <t>A.100.16.115.230701 C45</t>
  </si>
  <si>
    <t>C35</t>
  </si>
  <si>
    <t>A.100.16.114.230701 C35</t>
  </si>
  <si>
    <t>C15</t>
  </si>
  <si>
    <t>A.100.16.113.230701 C15</t>
  </si>
  <si>
    <t>50 CrV4</t>
  </si>
  <si>
    <t>A.100.16.112.230701 50 CrV4</t>
  </si>
  <si>
    <t>42CrMo4</t>
  </si>
  <si>
    <t>A.100.16.111.230701 42CrMo4</t>
  </si>
  <si>
    <t>37MnSi5</t>
  </si>
  <si>
    <t>A.100.16.110.230701 37MnSi5</t>
  </si>
  <si>
    <t>36NiCr6</t>
  </si>
  <si>
    <t>A.100.16.109.230701 36NiCr6</t>
  </si>
  <si>
    <t>35NiCr18</t>
  </si>
  <si>
    <t>A.100.16.108.230701 35NiCr18</t>
  </si>
  <si>
    <t>34CrAl6</t>
  </si>
  <si>
    <t>A.100.16.107.230701 34CrAl6</t>
  </si>
  <si>
    <t>34Cr4</t>
  </si>
  <si>
    <t>A.100.16.106.230701 34Cr4</t>
  </si>
  <si>
    <t>30CrNiMo8</t>
  </si>
  <si>
    <t>A.100.16.105.230701 30CrNiMo8</t>
  </si>
  <si>
    <t>25CrMo4</t>
  </si>
  <si>
    <t>A.100.16.104.230701 25CrMo4</t>
  </si>
  <si>
    <t>18NiCr8</t>
  </si>
  <si>
    <t>A.100.16.103.230701 18NiCr8</t>
  </si>
  <si>
    <t>15Cr3</t>
  </si>
  <si>
    <t>A.100.16.102.230701 15Cr3</t>
  </si>
  <si>
    <t>14NiCr14</t>
  </si>
  <si>
    <t>A.100.16.101.230701 14NiCr14</t>
  </si>
  <si>
    <t>St14</t>
  </si>
  <si>
    <t>A.100.14.104.230701 St14</t>
  </si>
  <si>
    <t>S355J2G1W</t>
  </si>
  <si>
    <t>A.100.14.103.230701 S355J2G1W</t>
  </si>
  <si>
    <t>A517b</t>
  </si>
  <si>
    <t>A.100.14.102.230701 A517b</t>
  </si>
  <si>
    <t>A517a</t>
  </si>
  <si>
    <t>A.100.14.101.230701 A517a</t>
  </si>
  <si>
    <t>St13</t>
  </si>
  <si>
    <t>A.100.12.104.230701 St13</t>
  </si>
  <si>
    <t>Fe520</t>
  </si>
  <si>
    <t>A.100.12.103.230701 Fe520</t>
  </si>
  <si>
    <t>Fe470</t>
  </si>
  <si>
    <t>A.100.12.102.230701 Fe470</t>
  </si>
  <si>
    <t>Fe360</t>
  </si>
  <si>
    <t>A.100.12.101.230701 Fe360</t>
  </si>
  <si>
    <t>HT</t>
  </si>
  <si>
    <t>A.100.10.108.230701 HT</t>
  </si>
  <si>
    <t>HA</t>
  </si>
  <si>
    <t>A.100.10.107.230701 HA</t>
  </si>
  <si>
    <t>GS-X40CrNiSi 25 12</t>
  </si>
  <si>
    <t>A.100.10.106.230701 GS-X40CrNiSi 25 12</t>
  </si>
  <si>
    <t>GS-70</t>
  </si>
  <si>
    <t>A.100.10.105.230701 GS-70</t>
  </si>
  <si>
    <t>GS-45.3</t>
  </si>
  <si>
    <t>A.100.10.104.230701 GS-45.3</t>
  </si>
  <si>
    <t>GS-25CrMo4</t>
  </si>
  <si>
    <t>A.100.10.103.230701 GS-25CrMo4</t>
  </si>
  <si>
    <t>GS-22Mo4</t>
  </si>
  <si>
    <t>A.100.10.102.230701 GS-22Mo4</t>
  </si>
  <si>
    <t>GS-10Ni6</t>
  </si>
  <si>
    <t>A.100.10.101.230701 GS-10Ni6</t>
  </si>
  <si>
    <t>9SMnPb (1.0718)</t>
  </si>
  <si>
    <t>A.100.08.104.230701 9SMnPb (1.0718)</t>
  </si>
  <si>
    <t>9S20</t>
  </si>
  <si>
    <t>A.100.08.103.230701 9S20</t>
  </si>
  <si>
    <t>35S20 (1.0726)</t>
  </si>
  <si>
    <t>A.100.08.102.230701 35S20 (1.0726)</t>
  </si>
  <si>
    <t>10SPb20 (1.0721)</t>
  </si>
  <si>
    <t>A.100.08.101.230701 10SPb20 (1.0721)</t>
  </si>
  <si>
    <t>X90CrMoV18 (440B) 70% inox scrap (EU, USA)</t>
  </si>
  <si>
    <t>A.100.06.158</t>
  </si>
  <si>
    <t>A.100.06.158.230701 X90CrMoV18 (440B) 70% inox scrap (EU, USA)</t>
  </si>
  <si>
    <t>X90CrMoV18 (440B) 44% inox scrap (World)</t>
  </si>
  <si>
    <t>A.100.06.157</t>
  </si>
  <si>
    <t>A.100.06.157.230701 X90CrMoV18 (440B) 44% inox scrap (World)</t>
  </si>
  <si>
    <t>X90CrMoV18 (440B) 23% inox scrap (China)</t>
  </si>
  <si>
    <t>A.100.06.156</t>
  </si>
  <si>
    <t>A.100.06.156.230701 X90CrMoV18 (440B) 23% inox scrap (China)</t>
  </si>
  <si>
    <t>X90CrCoMoV17 70% inox scrap (EU, USA)</t>
  </si>
  <si>
    <t>A.100.06.155</t>
  </si>
  <si>
    <t>A.100.06.155.230701 X90CrCoMoV17 70% inox scrap (EU, USA)</t>
  </si>
  <si>
    <t>X90CrCoMoV17 44% inox scrap (World)</t>
  </si>
  <si>
    <t>A.100.06.154</t>
  </si>
  <si>
    <t>A.100.06.154.230701 X90CrCoMoV17 44% inox scrap (World)</t>
  </si>
  <si>
    <t>X90CrCoMoV17 23% inox scrap (China)</t>
  </si>
  <si>
    <t>A.100.06.153</t>
  </si>
  <si>
    <t>A.100.06.153.230701 X90CrCoMoV17 23% inox scrap (China)</t>
  </si>
  <si>
    <t>X7CrAl13 (405) 70% inox scrap (EU, USA)</t>
  </si>
  <si>
    <t>A.100.06.152</t>
  </si>
  <si>
    <t>A.100.06.152.230701 X7CrAl13 (405) 70% inox scrap (EU, USA)</t>
  </si>
  <si>
    <t>X7CrAl13 (405) 44% inox scrap (World)</t>
  </si>
  <si>
    <t>A.100.06.151</t>
  </si>
  <si>
    <t>A.100.06.151.230701 X7CrAl13 (405) 44% inox scrap (World)</t>
  </si>
  <si>
    <t>X7CrAl13 (405) 23% inox scrap (China)</t>
  </si>
  <si>
    <t>A.100.06.150</t>
  </si>
  <si>
    <t>A.100.06.150.230701 X7CrAl13 (405) 23% inox scrap (China)</t>
  </si>
  <si>
    <t>X6CrNi18 (~304) 70% inox scrap (EU, USA)</t>
  </si>
  <si>
    <t>A.100.06.149</t>
  </si>
  <si>
    <t>A.100.06.149.230701 X6CrNi18 (~304) 70% inox scrap (EU, USA)</t>
  </si>
  <si>
    <t>X6CrNi18 (~304) 44% inox scrap (World)</t>
  </si>
  <si>
    <t>A.100.06.148</t>
  </si>
  <si>
    <t>A.100.06.148.230701 X6CrNi18 (~304) 44% inox scrap (World)</t>
  </si>
  <si>
    <t>X6CrNi18 (~304) 23% inox scrap (China)</t>
  </si>
  <si>
    <t>A.100.06.147</t>
  </si>
  <si>
    <t>A.100.06.147.230701 X6CrNi18 (~304) 23% inox scrap (China)</t>
  </si>
  <si>
    <t>X6Cr17 (430) 70% inox scrap (EU, USA)</t>
  </si>
  <si>
    <t>A.100.06.146</t>
  </si>
  <si>
    <t>A.100.06.146.230701 X6Cr17 (430) 70% inox scrap (EU, USA)</t>
  </si>
  <si>
    <t>X6Cr17 (430) 44% inox scrap (World)</t>
  </si>
  <si>
    <t>A.100.06.145</t>
  </si>
  <si>
    <t>A.100.06.145.230701 X6Cr17 (430) 44% inox scrap (World)</t>
  </si>
  <si>
    <t>X6Cr17 (430) 23% inox scrap (China)</t>
  </si>
  <si>
    <t>A.100.06.144</t>
  </si>
  <si>
    <t>A.100.06.144.230701 X6Cr17 (430) 23% inox scrap (China)</t>
  </si>
  <si>
    <t>X5CrNiMo18 (316) 70% inox scrap (EU, USA)</t>
  </si>
  <si>
    <t>A.100.06.143</t>
  </si>
  <si>
    <t>A.100.06.143.230701 X5CrNiMo18 (316) 70% inox scrap (EU, USA)</t>
  </si>
  <si>
    <t>X5CrNiMo18 (316) 44% inox scrap (World)</t>
  </si>
  <si>
    <t>A.100.06.142</t>
  </si>
  <si>
    <t>A.100.06.142.230701 X5CrNiMo18 (316) 44% inox scrap (World)</t>
  </si>
  <si>
    <t>X5CrNiMo18 (316) 23% inox scrap (China)</t>
  </si>
  <si>
    <t>A.100.06.141</t>
  </si>
  <si>
    <t>A.100.06.141.230701 X5CrNiMo18 (316) 23% inox scrap (China)</t>
  </si>
  <si>
    <t>X5CrNi18 (304) 70% inox scrap (EU, USA)</t>
  </si>
  <si>
    <t>A.100.06.140</t>
  </si>
  <si>
    <t>A.100.06.140.230701 X5CrNi18 (304) 70% inox scrap (EU, USA)</t>
  </si>
  <si>
    <t>X5CrNi18 (304) 44% inox scrap (World)</t>
  </si>
  <si>
    <t>A.100.06.139</t>
  </si>
  <si>
    <t>A.100.06.139.230701 X5CrNi18 (304) 44% inox scrap (World)</t>
  </si>
  <si>
    <t>X5CrNi18 (304) 23% inox scrap (China)</t>
  </si>
  <si>
    <t>A.100.06.138</t>
  </si>
  <si>
    <t>A.100.06.138.230701 X5CrNi18 (304) 23% inox scrap (China)</t>
  </si>
  <si>
    <t>X35CrMo17 70% inox scrap (EU, USA)</t>
  </si>
  <si>
    <t>A.100.06.137</t>
  </si>
  <si>
    <t>A.100.06.137.230701 X35CrMo17 70% inox scrap (EU, USA)</t>
  </si>
  <si>
    <t>X35CrMo17 44% inox scrap (World)</t>
  </si>
  <si>
    <t>A.100.06.136</t>
  </si>
  <si>
    <t>A.100.06.136.230701 X35CrMo17 44% inox scrap (World)</t>
  </si>
  <si>
    <t>X35CrMo17 23% inox scrap (China)</t>
  </si>
  <si>
    <t>A.100.06.135</t>
  </si>
  <si>
    <t>A.100.06.135.230701 X35CrMo17 23% inox scrap (China)</t>
  </si>
  <si>
    <t>X30Cr13 (~420) 70% inox scrap (EU, USA)</t>
  </si>
  <si>
    <t>A.100.06.134</t>
  </si>
  <si>
    <t>A.100.06.134.230701 X30Cr13 (~420) 70% inox scrap (EU, USA)</t>
  </si>
  <si>
    <t>X30Cr13 (~420) 44% inox scrap (World)</t>
  </si>
  <si>
    <t>A.100.06.133</t>
  </si>
  <si>
    <t>A.100.06.133.230701 X30Cr13 (~420) 44% inox scrap (World)</t>
  </si>
  <si>
    <t>X30Cr13 (~420) 23% inox scrap (China)</t>
  </si>
  <si>
    <t>A.100.06.132</t>
  </si>
  <si>
    <t>A.100.06.132.230701 X30Cr13 (~420) 23% inox scrap (China)</t>
  </si>
  <si>
    <t>X2CrNiMo1712 (316L) 70% imox scrap (EU, USA)</t>
  </si>
  <si>
    <t>A.100.06.131</t>
  </si>
  <si>
    <t>A.100.06.131.230701 X2CrNiMo1712 (316L) 70% imox scrap (EU, USA)</t>
  </si>
  <si>
    <t>X2CrNiMo1712 (316L) 44% imox scrap (World)</t>
  </si>
  <si>
    <t>A.100.06.130</t>
  </si>
  <si>
    <t>A.100.06.130.230701 X2CrNiMo1712 (316L) 44% imox scrap (World)</t>
  </si>
  <si>
    <t>X2CrNiMo1712 (316L) 23% imox scrap (China)</t>
  </si>
  <si>
    <t>A.100.06.129</t>
  </si>
  <si>
    <t>A.100.06.129.230701 X2CrNiMo1712 (316L) 23% imox scrap (China)</t>
  </si>
  <si>
    <t>X22CrNi17 (431) 70% inox scrap (EU, USA)</t>
  </si>
  <si>
    <t>A.100.06.128</t>
  </si>
  <si>
    <t>A.100.06.128.230701 X22CrNi17 (431) 70% inox scrap (EU, USA)</t>
  </si>
  <si>
    <t>X22CrNi17 (431) 44% inox scrap (World)</t>
  </si>
  <si>
    <t>A.100.06.127</t>
  </si>
  <si>
    <t>A.100.06.127.230701 X22CrNi17 (431) 44% inox scrap (World)</t>
  </si>
  <si>
    <t>X22CrNi17 (431) 23% inox scrap (China)</t>
  </si>
  <si>
    <t>A.100.06.126</t>
  </si>
  <si>
    <t>A.100.06.126.230701 X22CrNi17 (431) 23% inox scrap (China)</t>
  </si>
  <si>
    <t>X20Cr13 (420) 70% inox scrap (EU, USA)</t>
  </si>
  <si>
    <t>A.100.06.125</t>
  </si>
  <si>
    <t>A.100.06.125.230701 X20Cr13 (420) 70% inox scrap (EU, USA)</t>
  </si>
  <si>
    <t>X20Cr13 (420) 44% inox scrap (World)</t>
  </si>
  <si>
    <t>A.100.06.124</t>
  </si>
  <si>
    <t>A.100.06.124.230701 X20Cr13 (420) 44% inox scrap (World)</t>
  </si>
  <si>
    <t>X20Cr13 (420) 23% inox scrap (China)</t>
  </si>
  <si>
    <t>A.100.06.123</t>
  </si>
  <si>
    <t>A.100.06.123.230701 X20Cr13 (420) 23% inox scrap (China)</t>
  </si>
  <si>
    <t>X12CrNi17 7 (301) 70% inox scrap (EU, USA)</t>
  </si>
  <si>
    <t>A.100.06.122</t>
  </si>
  <si>
    <t>A.100.06.122.230701 X12CrNi17 7 (301) 70% inox scrap (EU, USA)</t>
  </si>
  <si>
    <t>X12CrNi17 7 (301) 44% inox scrap (World)</t>
  </si>
  <si>
    <t>A.100.06.121</t>
  </si>
  <si>
    <t>A.100.06.121.230701 X12CrNi17 7 (301) 44% inox scrap (World)</t>
  </si>
  <si>
    <t>X12CrNi17 7 (301) 23% inox scrap (China)</t>
  </si>
  <si>
    <t>A.100.06.120</t>
  </si>
  <si>
    <t>A.100.06.120.230701 X12CrNi17 7 (301) 23% inox scrap (China)</t>
  </si>
  <si>
    <t>X12Cr13 (416) 70% inox scrap (EU, USA)</t>
  </si>
  <si>
    <t>A.100.06.119</t>
  </si>
  <si>
    <t>A.100.06.119.230701 X12Cr13 (416) 70% inox scrap (EU, USA)</t>
  </si>
  <si>
    <t>X12Cr13 (416) 44% inox scrap (World)</t>
  </si>
  <si>
    <t>A.100.06.118</t>
  </si>
  <si>
    <t>A.100.06.118.230701 X12Cr13 (416) 44% inox scrap (World)</t>
  </si>
  <si>
    <t>X12Cr13 (416) 23% inox scrap (China)</t>
  </si>
  <si>
    <t>A.100.06.117</t>
  </si>
  <si>
    <t>A.100.06.117.230701 X12Cr13 (416) 23% inox scrap (China)</t>
  </si>
  <si>
    <t>X10CrNiS (303) 70% inox scrap (EU, USA)</t>
  </si>
  <si>
    <t>A.100.06.116</t>
  </si>
  <si>
    <t>A.100.06.116.230701 X10CrNiS (303) 70% inox scrap (EU, USA)</t>
  </si>
  <si>
    <t>X10CrNiS (303) 44% inox scrap (World)</t>
  </si>
  <si>
    <t>A.100.06.115</t>
  </si>
  <si>
    <t>A.100.06.115.230701 X10CrNiS (303) 44% inox scrap (World)</t>
  </si>
  <si>
    <t>X10CrNiS (303) 23% inox scrap (China)</t>
  </si>
  <si>
    <t>A.100.06.114</t>
  </si>
  <si>
    <t>A.100.06.114.230701 X10CrNiS (303) 23% inox scrap (China)</t>
  </si>
  <si>
    <t>X10CrNiMoNb 70% inox scrap (EU, USA)</t>
  </si>
  <si>
    <t>A.100.06.113</t>
  </si>
  <si>
    <t>A.100.06.113.230701 X10CrNiMoNb 70% inox scrap (EU, USA)</t>
  </si>
  <si>
    <t>X10CrNiMoNb 44% inox scrap (World)</t>
  </si>
  <si>
    <t>A.100.06.112</t>
  </si>
  <si>
    <t>A.100.06.112.230701 X10CrNiMoNb 44% inox scrap (World)</t>
  </si>
  <si>
    <t>X10CrNiMoNb 23% inox scrap (China)</t>
  </si>
  <si>
    <t>A.100.06.111</t>
  </si>
  <si>
    <t>A.100.06.111.230701 X10CrNiMoNb 23% inox scrap (China)</t>
  </si>
  <si>
    <t>X10Cr13 (mart 410) 70% inox scrap (EU, USA)</t>
  </si>
  <si>
    <t>A.100.06.110</t>
  </si>
  <si>
    <t>A.100.06.110.230701 X10Cr13 (mart 410) 70% inox scrap (EU, USA)</t>
  </si>
  <si>
    <t>X10Cr13 (mart 410) 44% inox scrap (World)</t>
  </si>
  <si>
    <t>A.100.06.109</t>
  </si>
  <si>
    <t>A.100.06.109.230701 X10Cr13 (mart 410) 44% inox scrap (World)</t>
  </si>
  <si>
    <t>X10Cr13 (mart 410) 23% inox scrap (China)</t>
  </si>
  <si>
    <t>A.100.06.108</t>
  </si>
  <si>
    <t>A.100.06.108.230701 X10Cr13 (mart 410) 23% inox scrap (China)</t>
  </si>
  <si>
    <t>GX5CrNi19 10 (CF8) 70% inox scrap (EU, USA)</t>
  </si>
  <si>
    <t>A.100.06.107</t>
  </si>
  <si>
    <t>A.100.06.107.230701 GX5CrNi19 10 (CF8) 70% inox scrap (EU, USA)</t>
  </si>
  <si>
    <t>GX5CrNi19 10 (CF8) 44% inox scrap (World)</t>
  </si>
  <si>
    <t>A.100.06.106</t>
  </si>
  <si>
    <t>A.100.06.106.230701 GX5CrNi19 10 (CF8) 44% inox scrap (World)</t>
  </si>
  <si>
    <t>GX5CrNi19 10 (CF8) 23% inox scrap (China)</t>
  </si>
  <si>
    <t>A.100.06.105</t>
  </si>
  <si>
    <t>A.100.06.105.230701 GX5CrNi19 10 (CF8) 23% inox scrap (China)</t>
  </si>
  <si>
    <t>GX12Cr14 (CA15) 70% inox scrap (EU, USA)</t>
  </si>
  <si>
    <t>A.100.06.104.230701 GX12Cr14 (CA15) 70% inox scrap (EU, USA)</t>
  </si>
  <si>
    <t>GX12Cr14 (CA15) 44% inox scrap (World)</t>
  </si>
  <si>
    <t>A.100.06.103.230701 GX12Cr14 (CA15) 44% inox scrap (World)</t>
  </si>
  <si>
    <t>GX12Cr14 (CA15) 23% inox scrap (China)</t>
  </si>
  <si>
    <t>A.100.06.102.230701 GX12Cr14 (CA15) 23% inox scrap (China)</t>
  </si>
  <si>
    <t>Stainless Steel (secondary), average</t>
  </si>
  <si>
    <t>A.100.06.101.230701 Stainless Steel (secondary), average</t>
  </si>
  <si>
    <t>GGL-NiCuCr</t>
  </si>
  <si>
    <t>Materials, metals, ferro, cast irons</t>
  </si>
  <si>
    <t>A.100.04.108.230701 GGL-NiCuCr</t>
  </si>
  <si>
    <t>GGG70</t>
  </si>
  <si>
    <t>A.100.04.107.230701 GGG70</t>
  </si>
  <si>
    <t>GGG60</t>
  </si>
  <si>
    <t>A.100.04.106.230701 GGG60</t>
  </si>
  <si>
    <t>GGG40</t>
  </si>
  <si>
    <t>A.100.04.105.230701 GGG40</t>
  </si>
  <si>
    <t>GGG-NiSiCr</t>
  </si>
  <si>
    <t>A.100.04.104.230701 GGG-NiSiCr</t>
  </si>
  <si>
    <t>GGG-NiCr</t>
  </si>
  <si>
    <t>A.100.04.103.230701 GGG-NiCr</t>
  </si>
  <si>
    <t>GG35</t>
  </si>
  <si>
    <t>A.100.04.102.230701 GG35</t>
  </si>
  <si>
    <t>GG15</t>
  </si>
  <si>
    <t>A.100.04.101.230701 GG15</t>
  </si>
  <si>
    <t>Steel beams, pipes, sheet (from trade mix 44% recycled)</t>
  </si>
  <si>
    <t>Materials, metals, ferro</t>
  </si>
  <si>
    <t>A.100.02.104</t>
  </si>
  <si>
    <t>A.100.02.104.230701 Steel beams, pipes, sheet (from trade mix 44% recycled)</t>
  </si>
  <si>
    <t>Steel (secondary), beams, sheet</t>
  </si>
  <si>
    <t>A.100.02.103</t>
  </si>
  <si>
    <t>A.100.02.103.230701 Steel (secondary), beams, sheet</t>
  </si>
  <si>
    <t>Steel (21% sec = standard mix average) EU hot rolled coil</t>
  </si>
  <si>
    <t>A.100.02.102</t>
  </si>
  <si>
    <t>A.100.02.102.230701 Steel (21% sec = standard mix average) EU hot rolled coil</t>
  </si>
  <si>
    <t>Steel hot rolled sheet USA</t>
  </si>
  <si>
    <t>A.100.02.101</t>
  </si>
  <si>
    <t>A.100.02.101.230701 Steel hot rolled sheet USA</t>
  </si>
  <si>
    <t>A.100.02</t>
  </si>
  <si>
    <t>A.100</t>
  </si>
  <si>
    <t>Hylite (1 m2, 1.2 mm thickness, 1.8 ton/m3)</t>
  </si>
  <si>
    <t>Materials, laminates</t>
  </si>
  <si>
    <t>laminates</t>
  </si>
  <si>
    <t>A.090.01.105.230701 Hylite (1 m2, 1.2 mm thickness, 1.8 ton/m3)</t>
  </si>
  <si>
    <t>Glare 4-6/5-0.4</t>
  </si>
  <si>
    <t>A.090.01.104.230701 Glare 4-6/5-0.4</t>
  </si>
  <si>
    <t>Glare 3-6/5-0.4</t>
  </si>
  <si>
    <t>A.090.01.103.230701 Glare 3-6/5-0.4</t>
  </si>
  <si>
    <t>Glare 3-3/2-0.2</t>
  </si>
  <si>
    <t>A.090.01.102.230701 Glare 3-3/2-0.2</t>
  </si>
  <si>
    <t>Glare 1-3/2-0.3</t>
  </si>
  <si>
    <t>A.090.01.101.230701 Glare 1-3/2-0.3</t>
  </si>
  <si>
    <t>A.090</t>
  </si>
  <si>
    <t>see box A.080.03</t>
  </si>
  <si>
    <t>Glass bottles, unspecified colour, EoL-RIR in Europe 52%</t>
  </si>
  <si>
    <t>Materials,  glass, bottles</t>
  </si>
  <si>
    <t>A.080.03.107</t>
  </si>
  <si>
    <t>glass</t>
  </si>
  <si>
    <t>A.080.03.107.240310 Glass bottles, unspecified colour, EoL-RIR in Europe 52%</t>
  </si>
  <si>
    <t>EoL-RIR data in EU: 40% flint (=clean transparant) 50% brown, 80% green, 52% unspecified colour</t>
  </si>
  <si>
    <t>Glass bottles, green, EoL-RIR in Europe 80%</t>
  </si>
  <si>
    <t>A.080.03.106</t>
  </si>
  <si>
    <t>A.080.03.106.240310 Glass bottles, green, EoL-RIR in Europe 80%</t>
  </si>
  <si>
    <t>for specific recycling rates of bottles, see https://feve.org/wp-content/uploads/2019/07/Recycled-Content-FEVE-Position-June-2019.pdf</t>
  </si>
  <si>
    <t>Glass bottles, brown, EoL-RIR in Europe 50%</t>
  </si>
  <si>
    <t>A.080.03.105</t>
  </si>
  <si>
    <t>A.080.03.105.240310 Glass bottles, brown, EoL-RIR in Europe 50%</t>
  </si>
  <si>
    <t>european average recycling, see https://www.statista.com/statistics/1258851/glass-recycling-rate-in-europe/</t>
  </si>
  <si>
    <t>Glass bottles, flint (=clean transparant), EoL-RIR in Europe 40%</t>
  </si>
  <si>
    <t>A.080.03.104</t>
  </si>
  <si>
    <t>A.080.03.104.240310 Glass bottles, flint (=clean transparant), EoL-RIR in Europe 40%</t>
  </si>
  <si>
    <t>box A.080.03</t>
  </si>
  <si>
    <t>Glass bottles, virgin</t>
  </si>
  <si>
    <t>A.080.03.103</t>
  </si>
  <si>
    <t>A.080.03.103.231217 Glass bottles, virgin</t>
  </si>
  <si>
    <t>Glass bottles, recycled average EU 74%</t>
  </si>
  <si>
    <t>A.080.03.102</t>
  </si>
  <si>
    <t>A.080.03.102.231217 Glass bottles, recycled average EU 74%</t>
  </si>
  <si>
    <t>Glass bottles, 100% recycled</t>
  </si>
  <si>
    <t>A.080.03.101</t>
  </si>
  <si>
    <t>A.080.03.101.231217 Glass bottles, 100% recycled</t>
  </si>
  <si>
    <t>A.080.03</t>
  </si>
  <si>
    <t>Silica glass</t>
  </si>
  <si>
    <t>Materials,  glass, other glass</t>
  </si>
  <si>
    <t>A.080.02.105.230701 Silica glass</t>
  </si>
  <si>
    <t>Recycled silica glass</t>
  </si>
  <si>
    <t>A.080.02.104.230701 Recycled silica glass</t>
  </si>
  <si>
    <t>Recycled borosilicate glass (Pyrex)</t>
  </si>
  <si>
    <t>A.080.02.103.230701 Recycled borosilicate glass (Pyrex)</t>
  </si>
  <si>
    <t>Ceramic glass</t>
  </si>
  <si>
    <t>A.080.02.102.230701 Ceramic glass</t>
  </si>
  <si>
    <t>Borosilicate glass (Pyrex)</t>
  </si>
  <si>
    <t>A.080.02.101.230701 Borosilicate glass (Pyrex)</t>
  </si>
  <si>
    <t>from EPD of Environdec , Sisecam Float Glass, 2022, data of the year 2020, "Extra Clear Float Glass"</t>
  </si>
  <si>
    <t>Glass for windows and facades (float glass)</t>
  </si>
  <si>
    <t>Materials, glass, construction</t>
  </si>
  <si>
    <t>A.080.01.101.231217 Glass for windows and facades (float glass)</t>
  </si>
  <si>
    <t>A.080</t>
  </si>
  <si>
    <t>Wood chips and saw dust, credit per kg EoL, 50% MC</t>
  </si>
  <si>
    <t xml:space="preserve">Materials, fuels, wood, credits heat recovery                      </t>
  </si>
  <si>
    <t>fuels</t>
  </si>
  <si>
    <t>A.070.12.103.230701 Wood chips and saw dust, credit per kg EoL, 50% MC</t>
  </si>
  <si>
    <t>Wood chips and saw dust, credit per kg EoL, 12% MC</t>
  </si>
  <si>
    <t>A.070.12.102.230701 Wood chips and saw dust, credit per kg EoL, 12% MC</t>
  </si>
  <si>
    <t>Wood chips and saw dust, credit per kg EoL, 0% MC</t>
  </si>
  <si>
    <t>A.070.12.101.230701 Wood chips and saw dust, credit per kg EoL, 0% MC</t>
  </si>
  <si>
    <t>Fuel grade uranium (4.52% enriched U-235; 3615 GJ/kg)</t>
  </si>
  <si>
    <t xml:space="preserve">Materials, fuels, uranium                                </t>
  </si>
  <si>
    <t>A.070.11.101.230701 Fuel grade uranium (4.52% enriched U-235; 3615 GJ/kg)</t>
  </si>
  <si>
    <t>Petrol (excluding combustion)</t>
  </si>
  <si>
    <t xml:space="preserve">Materials, fuels, oil                                           </t>
  </si>
  <si>
    <t>A.070.10.111.230701 Petrol (excluding combustion)</t>
  </si>
  <si>
    <t>Petrol including combustion CO2</t>
  </si>
  <si>
    <t>A.070.10.110.230701 Petrol including combustion CO2</t>
  </si>
  <si>
    <t>Kerosene including combustion CO2</t>
  </si>
  <si>
    <t>A.070.10.109.230701 Kerosene including combustion CO2</t>
  </si>
  <si>
    <t>Kerosene (excluding combustion)</t>
  </si>
  <si>
    <t>A.070.10.108.230701 Kerosene (excluding combustion)</t>
  </si>
  <si>
    <t>Heavy fuel oil in transport (including combustion CO2)</t>
  </si>
  <si>
    <t>A.070.10.107.230701 Heavy fuel oil in transport (including combustion CO2)</t>
  </si>
  <si>
    <t>Heavy fuel oil for heat including combustion CO2</t>
  </si>
  <si>
    <t>A.070.10.106.230701 Heavy fuel oil for heat including combustion CO2</t>
  </si>
  <si>
    <t>Diesel low-sulphur including combustion CO2, per MJ</t>
  </si>
  <si>
    <t>A.070.10.105.230701 Diesel low-sulphur including combustion CO2, per MJ</t>
  </si>
  <si>
    <t>Diesel low-sulphur including combustion CO2</t>
  </si>
  <si>
    <t>A.070.10.104.230701 Diesel low-sulphur including combustion CO2</t>
  </si>
  <si>
    <t>Diesel low-sulphur (excluding combustion)</t>
  </si>
  <si>
    <t>A.070.10.103.230701 Diesel low-sulphur (excluding combustion)</t>
  </si>
  <si>
    <t>Crude oil US General (for feedstock)</t>
  </si>
  <si>
    <t>A.070.10.102.230701 Crude oil US General (for feedstock)</t>
  </si>
  <si>
    <t>Crude oil EU General (for feedstock)</t>
  </si>
  <si>
    <t>A.070.10.101.230701 Crude oil EU General (for feedstock)</t>
  </si>
  <si>
    <t>Dutch L-gas has two corrections in comparison with the average european H-gas: its specific gravity and its 14% N2 content</t>
  </si>
  <si>
    <t>Nat Gas 35 MJ/Nm3 from Netherlands, for heat, incl. combustion</t>
  </si>
  <si>
    <t>Materials, fuels, natural gas</t>
  </si>
  <si>
    <t>A.070.09.203</t>
  </si>
  <si>
    <t>A.070.09.203.230720 Nat Gas 35 MJ/Nm3 from Netherlands, for heat, incl. combustion</t>
  </si>
  <si>
    <t>conversion from kg to Nm3 for average EU gas</t>
  </si>
  <si>
    <t>Nat Gas 40 MJ/Nm3 from Norway, Algeria, UK, for heat, incl. combustion</t>
  </si>
  <si>
    <t>A.070.09.202</t>
  </si>
  <si>
    <t>A.070.09.202.230720 Nat Gas 40 MJ/Nm3 from Norway, Algeria, UK, for heat, incl. combustion</t>
  </si>
  <si>
    <t xml:space="preserve">Roman-White et al 2021 LNG Supply Chains: A Supplier-Specific Life-Cycle Assessment for Improved Emission Accounting. available at https://pubs.acs.org/doi/10.1021/acssuschemeng.1c03307 </t>
  </si>
  <si>
    <t>Nat Gas 40 MJ/Nm3 from LNG for heat, incl. combustion</t>
  </si>
  <si>
    <t>A.070.09.201</t>
  </si>
  <si>
    <t>A.070.09.201.230720 Nat Gas 40 MJ/Nm3 from LNG for heat, incl. combustion</t>
  </si>
  <si>
    <t>Revap LNG (liquified natural gas) from US in EU for heat, excl. combustion</t>
  </si>
  <si>
    <t>A.070.09.105.230701 Revap LNG (liquified natural gas) from US in EU for heat, excl. combustion</t>
  </si>
  <si>
    <t>Natural gas general EU for heat (excl mat depl. incl. combustion)</t>
  </si>
  <si>
    <t>A.070.09.104.230701 Natural gas general EU for heat (excl mat depl. incl. combustion)</t>
  </si>
  <si>
    <t>Natural gas general EU for heat (excl mat depl. excl. combustion)</t>
  </si>
  <si>
    <t>A.070.09.103.230701 Natural gas general EU for heat (excl mat depl. excl. combustion)</t>
  </si>
  <si>
    <t>CNG (compressed natural gas) for transport, including combustion</t>
  </si>
  <si>
    <t>A.070.09.102.230701 CNG (compressed natural gas) for transport, including combustion</t>
  </si>
  <si>
    <t>CNG (compressed natural gas) for transport, excl. combustion</t>
  </si>
  <si>
    <t>A.070.09.101.230701 CNG (compressed natural gas) for transport, excl. combustion</t>
  </si>
  <si>
    <t>LPG for transport including combustion</t>
  </si>
  <si>
    <t>Materials, fuels, LPG</t>
  </si>
  <si>
    <t>A.070.08.103</t>
  </si>
  <si>
    <t>A.070.08.103.230701 LPG for transport including combustion</t>
  </si>
  <si>
    <t>LPG for transport (excluding combustion)</t>
  </si>
  <si>
    <t>A.070.08.102</t>
  </si>
  <si>
    <t>A.070.08.102.230701 LPG for transport (excluding combustion)</t>
  </si>
  <si>
    <t>LPG for chemical feedstock</t>
  </si>
  <si>
    <t>A.070.08.101</t>
  </si>
  <si>
    <t>A.070.08.101.230701 LPG for chemical feedstock</t>
  </si>
  <si>
    <t>Lignite at open pit mine (excluding combustion)</t>
  </si>
  <si>
    <t>Materials, fuels, lignite</t>
  </si>
  <si>
    <t>A.070.07.101.230701 Lignite at open pit mine (excluding combustion)</t>
  </si>
  <si>
    <t>Bituminous coal (26.4 MJ/kg), US, including combustion</t>
  </si>
  <si>
    <t>Materials, fuels, coal</t>
  </si>
  <si>
    <t>A.070.06.104.230701 Bituminous coal (26.4 MJ/kg), US, including combustion</t>
  </si>
  <si>
    <t>Bituminous coal  at mine US</t>
  </si>
  <si>
    <t>A.070.06.103.230701 Bituminous coal  at mine US</t>
  </si>
  <si>
    <t>Anthracite coal (33 MJ/kg), including combustion</t>
  </si>
  <si>
    <t>A.070.06.102.230701 Anthracite coal (33 MJ/kg), including combustion</t>
  </si>
  <si>
    <t>Anthracite coal  at mine</t>
  </si>
  <si>
    <t>A.070.06.101.230701 Anthracite coal  at mine</t>
  </si>
  <si>
    <t>diesel blend</t>
  </si>
  <si>
    <t>Diesel XTL (HVO) from tallow (waste)</t>
  </si>
  <si>
    <t>Materials, fuels, biofuels</t>
  </si>
  <si>
    <t>A.070.04.110</t>
  </si>
  <si>
    <t>A.070.04.110.231019 Diesel XTL (HVO) from tallow (waste)</t>
  </si>
  <si>
    <t>Diesel XTL (HVO) from agricultural waste</t>
  </si>
  <si>
    <t>A.070.04.109</t>
  </si>
  <si>
    <t>A.070.04.109.231019 Diesel XTL (HVO) from agricultural waste</t>
  </si>
  <si>
    <t>Diesel XTL (HVO) from rape cake Europe</t>
  </si>
  <si>
    <t>A.070.04.108</t>
  </si>
  <si>
    <t>A.070.04.108.231019 Diesel XTL (HVO) from rape cake Europe</t>
  </si>
  <si>
    <t>Diesel B100 (FAME)</t>
  </si>
  <si>
    <t>A.070.04.107</t>
  </si>
  <si>
    <t>A.070.04.107.230715 Diesel B100 (FAME)</t>
  </si>
  <si>
    <t>petrol (85% ethanol)</t>
  </si>
  <si>
    <t>A.070.04.106</t>
  </si>
  <si>
    <t>A.070.04.106.230701 petrol (85% ethanol)</t>
  </si>
  <si>
    <t>Idemat2023 Ethanol (alcohol), bio-based from agricultural waste, plus a proxi for refining</t>
  </si>
  <si>
    <t>ethanol</t>
  </si>
  <si>
    <t>A.070.04.105</t>
  </si>
  <si>
    <t>A.070.04.105.230701 ethanol</t>
  </si>
  <si>
    <t>from Idemat</t>
  </si>
  <si>
    <t>biodiesel (soybean ester, 100% USA)</t>
  </si>
  <si>
    <t>A.070.04.104</t>
  </si>
  <si>
    <t>A.070.04.104.230701 biodiesel (soybean ester, 100% USA)</t>
  </si>
  <si>
    <t>biodiesel (soybean ester, 50% Brazil, 50% USA)</t>
  </si>
  <si>
    <t>A.070.04.103</t>
  </si>
  <si>
    <t>A.070.04.103.230701 biodiesel (soybean ester, 50% Brazil, 50% USA)</t>
  </si>
  <si>
    <t>Idemat2023 Rape oil, Europe plus Refinery data from Probas remodelled</t>
  </si>
  <si>
    <t>biodiesel (rape methyl ester)</t>
  </si>
  <si>
    <t>A.070.04.102</t>
  </si>
  <si>
    <t>A.070.04.102.230701 biodiesel (rape methyl ester)</t>
  </si>
  <si>
    <t>biodiesel (palm oil methyl ester)</t>
  </si>
  <si>
    <t>A.070.04.101</t>
  </si>
  <si>
    <t>A.070.04.101.230701 biodiesel (palm oil methyl ester)</t>
  </si>
  <si>
    <t>A.070.04</t>
  </si>
  <si>
    <t>https://www.rvo.nl/sites/default/files/2021/11/TCO_Handreiking_DEF.pdf</t>
  </si>
  <si>
    <t>Dutch TNO report: "Handreiking TCO-berekening voor personenauto's  Oktober 2021", page 6</t>
  </si>
  <si>
    <t xml:space="preserve"> BEV, lease segment E (23.83 kWh/100km), WTW CO2</t>
  </si>
  <si>
    <t>Materials, fuels, .EU lease segments</t>
  </si>
  <si>
    <t>A.070.03.305</t>
  </si>
  <si>
    <t>A.070.03.305.230715  BEV, lease segment E (23.83 kWh/100km), WTW CO2</t>
  </si>
  <si>
    <t xml:space="preserve"> BEV, lease segment D (17.98 kWh/100km), WTW CO2</t>
  </si>
  <si>
    <t>A.070.03.304</t>
  </si>
  <si>
    <t>A.070.03.304.230715  BEV, lease segment D (17.98 kWh/100km), WTW CO2</t>
  </si>
  <si>
    <t xml:space="preserve"> BEV, lease segment C (16.98 kWh/100km), WTW CO2</t>
  </si>
  <si>
    <t>A.070.03.303</t>
  </si>
  <si>
    <t>A.070.03.303.230715  BEV, lease segment C (16.98 kWh/100km), WTW CO2</t>
  </si>
  <si>
    <t xml:space="preserve"> BEV, lease segment B (15.78 kWh/100km), WTW CO2</t>
  </si>
  <si>
    <t>A.070.03.302</t>
  </si>
  <si>
    <t>A.070.03.302.230715  BEV, lease segment B (15.78 kWh/100km), WTW CO2</t>
  </si>
  <si>
    <t xml:space="preserve"> BEV, lease segment A (14.86 kWh/100km), WTW CO2</t>
  </si>
  <si>
    <t>A.070.03.301</t>
  </si>
  <si>
    <t>A.070.03.301.230715  BEV, lease segment A (14.86 kWh/100km), WTW CO2</t>
  </si>
  <si>
    <t xml:space="preserve"> Diesel B10, lease segment E (10.20 l/100km), including combustion CO2</t>
  </si>
  <si>
    <t>A.070.03.205</t>
  </si>
  <si>
    <t>A.070.03.205.230715  Diesel B10, lease segment E (10.20 l/100km), including combustion CO2</t>
  </si>
  <si>
    <t xml:space="preserve"> Diesel B10, lease segment D (5.41 l/100km), including combustion CO2</t>
  </si>
  <si>
    <t>A.070.03.204</t>
  </si>
  <si>
    <t>A.070.03.204.230715  Diesel B10, lease segment D (5.41 l/100km), including combustion CO2</t>
  </si>
  <si>
    <t xml:space="preserve"> Diesel B10, lease segment C (5.03 l/100km), including combustion CO2</t>
  </si>
  <si>
    <t>A.070.03.203</t>
  </si>
  <si>
    <t>A.070.03.203.230715  Diesel B10, lease segment C (5.03 l/100km), including combustion CO2</t>
  </si>
  <si>
    <t xml:space="preserve"> Diesel B10, lease segment B (4.83 l/100km), including combustion CO2</t>
  </si>
  <si>
    <t>A.070.03.202</t>
  </si>
  <si>
    <t>A.070.03.202.230715  Diesel B10, lease segment B (4.83 l/100km), including combustion CO2</t>
  </si>
  <si>
    <t xml:space="preserve"> Gasoline E10, lease segment E (9.44 l/100km), including combustion CO2</t>
  </si>
  <si>
    <t>A.070.03.105</t>
  </si>
  <si>
    <t>A.070.03.105.230715  Gasoline E10, lease segment E (9.44 l/100km), including combustion CO2</t>
  </si>
  <si>
    <t xml:space="preserve"> Gasoline E10, lease segment D (7.20 l/100km), including combustion CO2</t>
  </si>
  <si>
    <t>A.070.03.104</t>
  </si>
  <si>
    <t>A.070.03.104.230715  Gasoline E10, lease segment D (7.20 l/100km), including combustion CO2</t>
  </si>
  <si>
    <t xml:space="preserve"> Gasoline E10, lease segment C (7.10 l/100km), including combustion CO2</t>
  </si>
  <si>
    <t>A.070.03.103</t>
  </si>
  <si>
    <t>A.070.03.103.230715  Gasoline E10, lease segment C (7.10 l/100km), including combustion CO2</t>
  </si>
  <si>
    <t xml:space="preserve"> Gasoline E10, lease segment B (6.04 l/100km), including combustion CO2</t>
  </si>
  <si>
    <t>A.070.03.102</t>
  </si>
  <si>
    <t>A.070.03.102.230715  Gasoline E10, lease segment B (6.04 l/100km), including combustion CO2</t>
  </si>
  <si>
    <t xml:space="preserve"> Gasoline E10, lease segment A (5.14 l/100km), including combustion CO2</t>
  </si>
  <si>
    <t>A.070.03.101</t>
  </si>
  <si>
    <t>A.070.03.101.230715  Gasoline E10, lease segment A (5.14 l/100km), including combustion CO2</t>
  </si>
  <si>
    <t>A.070.03</t>
  </si>
  <si>
    <t>Brown Hydrogen including combustion CO2</t>
  </si>
  <si>
    <t>Materials, fuels, .EU fuel labels</t>
  </si>
  <si>
    <t>A.070.02.304</t>
  </si>
  <si>
    <t>A.070.02.304.230715 Brown Hydrogen including combustion CO2</t>
  </si>
  <si>
    <t>LPG including combustion CO2</t>
  </si>
  <si>
    <t>A.070.02.303</t>
  </si>
  <si>
    <t>A.070.02.303.230715 LPG including combustion CO2</t>
  </si>
  <si>
    <t>LNG including combustion CO2</t>
  </si>
  <si>
    <t>A.070.02.302</t>
  </si>
  <si>
    <t>A.070.02.302.230715 LNG including combustion CO2</t>
  </si>
  <si>
    <t>CNG including combustion CO2</t>
  </si>
  <si>
    <t>A.070.02.301</t>
  </si>
  <si>
    <t>A.070.02.301.230715 CNG including combustion CO2</t>
  </si>
  <si>
    <t>gasoline blend</t>
  </si>
  <si>
    <t>Gasoline E85 including combustion CO2</t>
  </si>
  <si>
    <t>A.070.02.203</t>
  </si>
  <si>
    <t>A.070.02.203.230715 Gasoline E85 including combustion CO2</t>
  </si>
  <si>
    <t>Gasoline E10 including combustion CO2</t>
  </si>
  <si>
    <t>A.070.02.202</t>
  </si>
  <si>
    <t>A.070.02.202.230715 Gasoline E10 including combustion CO2</t>
  </si>
  <si>
    <t>Gasoline E5 including combustion CO2</t>
  </si>
  <si>
    <t>A.070.02.201</t>
  </si>
  <si>
    <t>A.070.02.201.230715 Gasoline E5 including combustion CO2</t>
  </si>
  <si>
    <t>Diesel XTL (HVO) form soy USA, including combustion CO2</t>
  </si>
  <si>
    <t>A.070.02.104</t>
  </si>
  <si>
    <t>A.070.02.104.230715 Diesel XTL (HVO) form soy USA, including combustion CO2</t>
  </si>
  <si>
    <t>Diesel B100 (FAME), including combustion CO2</t>
  </si>
  <si>
    <t>A.070.02.103</t>
  </si>
  <si>
    <t>A.070.02.103.230715 Diesel B100 (FAME), including combustion CO2</t>
  </si>
  <si>
    <t>Diesel B10 including combustion CO2</t>
  </si>
  <si>
    <t>A.070.02.102</t>
  </si>
  <si>
    <t>A.070.02.102.230715 Diesel B10 including combustion CO2</t>
  </si>
  <si>
    <t>Diesel B7 including combustion CO2</t>
  </si>
  <si>
    <t>A.070.02.101</t>
  </si>
  <si>
    <t>A.070.02.101.230715 Diesel B7 including combustion CO2</t>
  </si>
  <si>
    <t>A.070.02</t>
  </si>
  <si>
    <t>A.070</t>
  </si>
  <si>
    <t xml:space="preserve">Q. Dai, J. Kelly, J. Sullivan and A. Elgowainy. Life-Cycle Analysis Update of Glass and Glass Fiber for the GREETTM Model. 2015. This paper reports the wide variety of published energy use. Therefore the IBU EPD for glass wool has been taken as proxi. </t>
  </si>
  <si>
    <t>Glass fibre</t>
  </si>
  <si>
    <t>Materials, fibers</t>
  </si>
  <si>
    <t>fibres</t>
  </si>
  <si>
    <t>A.060.01.103.230701 Glass fibre</t>
  </si>
  <si>
    <t>Röding, Langer, Modenesi Barbosa, Mohamed Bouhrara, Gries. 2021. A review of polyethylene-based carbon fiber manufacturing. Applied Research. 2022;e202100013. wileyonlinelibrary.com/journal/appl | 1 of 32. https://doi.org/10.1002/appl.202100013</t>
  </si>
  <si>
    <t>Carbon fibre</t>
  </si>
  <si>
    <t>A.060.01.102.230701 Carbon fibre</t>
  </si>
  <si>
    <t>Aramid st gr</t>
  </si>
  <si>
    <t>A.060.01.101.230701 Aramid st gr</t>
  </si>
  <si>
    <t>A.060</t>
  </si>
  <si>
    <t>PV cell</t>
  </si>
  <si>
    <t>Materials, electronics, others</t>
  </si>
  <si>
    <t>electronics</t>
  </si>
  <si>
    <t>A.050.04.123.230701 PV cell</t>
  </si>
  <si>
    <t>solder Lead Tin/Lead  60/40 (normal)</t>
  </si>
  <si>
    <t>A.050.04.122.230701 solder Lead Tin/Lead  60/40 (normal)</t>
  </si>
  <si>
    <t>solder leadfree electronic industry (Ag3.9, Cu0.6)</t>
  </si>
  <si>
    <t>A.050.04.121.230701 solder leadfree electronic industry (Ag3.9, Cu0.6)</t>
  </si>
  <si>
    <t>solder Tin/Lead 63/37 solder electronic industry</t>
  </si>
  <si>
    <t>A.050.04.120.230701 solder Tin/Lead 63/37 solder electronic industry</t>
  </si>
  <si>
    <t>PCB = Printed Circuit Board (including ICs)</t>
  </si>
  <si>
    <t>A.050.04.119.230701 PCB = Printed Circuit Board (including ICs)</t>
  </si>
  <si>
    <t>NiMH battery for laptops (54 Wh per kg)</t>
  </si>
  <si>
    <t>A.050.04.118.230701 NiMH battery for laptops (54 Wh per kg)</t>
  </si>
  <si>
    <t>NiCd battery C-cell</t>
  </si>
  <si>
    <t>A.050.04.117.230701 NiCd battery C-cell</t>
  </si>
  <si>
    <t>NiCd battery AA-cell</t>
  </si>
  <si>
    <t>A.050.04.116.230701 NiCd battery AA-cell</t>
  </si>
  <si>
    <t>Mica (fire proof electric insulation) estimate</t>
  </si>
  <si>
    <t>A.050.04.115.230701 Mica (fire proof electric insulation) estimate</t>
  </si>
  <si>
    <t>Qiang Dai *, Jarod C. Kelly , Linda Gaines and Michael Wang. Life Cycle Analysis of Lithium-Ion Batteries for Automotive Applications Batteries 2019, 5, 48; doi:10.3390/batteries5020048, supplementary materials. Note: NMC 111 converted to NMC 811 (ca. 5 kg per kWh) NMC811 is 15% lighter than NMC111. see also for CO2 calculation of cell manufacturing  Chengjian Xu, ... Tukker, 2022. Future greenhouse gas emissions of automotive lithium-ion battery cell production. Resources, Conservation and Recycling.</t>
  </si>
  <si>
    <t>Lithium NMC 811 (215 Wh per kg, incl packaging, excl electronics)</t>
  </si>
  <si>
    <t>A.050.04.114.230701 Lithium NMC 811 (215 Wh per kg, incl packaging, excl electronics)</t>
  </si>
  <si>
    <t>Lithium LiFePO4 (145 Wh per kg, incl packaging, excl electronics)</t>
  </si>
  <si>
    <t>A.050.04.113.230911 Lithium LiFePO4 (145 Wh per kg, incl packaging, excl electronics)</t>
  </si>
  <si>
    <t>Lithium-ion LiCoO2 laptop battery (180 Wh/kg)</t>
  </si>
  <si>
    <t>A.050.04.112.230701 Lithium-ion LiCoO2 laptop battery (180 Wh/kg)</t>
  </si>
  <si>
    <t>LED light bulb 8 watt.</t>
  </si>
  <si>
    <t>A.050.04.111.230701 LED light bulb 8 watt.</t>
  </si>
  <si>
    <t>Lead battery cars (39 Wh per kg)</t>
  </si>
  <si>
    <t>A.050.04.110.230701 Lead battery cars (39 Wh per kg)</t>
  </si>
  <si>
    <t>LCD flat screen, 27 inch, including casing and electronics</t>
  </si>
  <si>
    <t>A.050.04.109.230701 LCD flat screen, 27 inch, including casing and electronics</t>
  </si>
  <si>
    <t>IC package (laptop: 21 g)</t>
  </si>
  <si>
    <t>A.050.04.108.230701 IC package (laptop: 21 g)</t>
  </si>
  <si>
    <t>IC die (not packaged), 1 mm2 = 1.8 mg (laptop 850 mg)</t>
  </si>
  <si>
    <t>A.050.04.107.230701 IC die (not packaged), 1 mm2 = 1.8 mg (laptop 850 mg)</t>
  </si>
  <si>
    <t>Electric motor, less than 500 W, estimate</t>
  </si>
  <si>
    <t>A.050.04.106.230701 Electric motor, less than 500 W, estimate</t>
  </si>
  <si>
    <t>Electric cord, 6A (1320W), 3x0.75 mm2, domestic (per m)</t>
  </si>
  <si>
    <t>A.050.04.105.230701 Electric cord, 6A (1320W), 3x0.75 mm2, domestic (per m)</t>
  </si>
  <si>
    <t>Computer laptop, 15 inch display</t>
  </si>
  <si>
    <t>A.050.04.104.230701 Computer laptop, 15 inch display</t>
  </si>
  <si>
    <t>Computer desktop, including 27 inch display</t>
  </si>
  <si>
    <t>A.050.04.103.230701 Computer desktop, including 27 inch display</t>
  </si>
  <si>
    <t>AA cell battery (Li-ion)</t>
  </si>
  <si>
    <t>A.050.04.102.230701 AA cell battery (Li-ion)</t>
  </si>
  <si>
    <t>AA cell battery (Alkaline)</t>
  </si>
  <si>
    <t>A.050.04.101.230701 AA cell battery (Alkaline)</t>
  </si>
  <si>
    <t>A.050</t>
  </si>
  <si>
    <t>Water based paint, white</t>
  </si>
  <si>
    <t>Materials, construction, paints</t>
  </si>
  <si>
    <t>A.040.13.104</t>
  </si>
  <si>
    <t>building materials</t>
  </si>
  <si>
    <t>A.040.13.104.230701 Water based paint, white</t>
  </si>
  <si>
    <t>Water based paint, transparent</t>
  </si>
  <si>
    <t>A.040.13.103</t>
  </si>
  <si>
    <t>A.040.13.103.230701 Water based paint, transparent</t>
  </si>
  <si>
    <t>Solvent based paint, white, incl evaporation solvent</t>
  </si>
  <si>
    <t>A.040.13.102</t>
  </si>
  <si>
    <t>A.040.13.102.230701 Solvent based paint, white, incl evaporation solvent</t>
  </si>
  <si>
    <t>Solvent based paint, transparent, incl evaporation solvent</t>
  </si>
  <si>
    <t>A.040.13.101</t>
  </si>
  <si>
    <t>A.040.13.101.230701 Solvent based paint, transparent, incl evaporation solvent</t>
  </si>
  <si>
    <t>A.040.13</t>
  </si>
  <si>
    <t>Sand</t>
  </si>
  <si>
    <t>Materials, construction, others</t>
  </si>
  <si>
    <t>A.040.11.108</t>
  </si>
  <si>
    <t>A.040.11.108.230701 Sand</t>
  </si>
  <si>
    <t>Plasticizers for concrete</t>
  </si>
  <si>
    <t>A.040.11.107</t>
  </si>
  <si>
    <t>A.040.11.107.230701 Plasticizers for concrete</t>
  </si>
  <si>
    <t>Linoleum</t>
  </si>
  <si>
    <t>A.040.11.106</t>
  </si>
  <si>
    <t>A.040.11.106.230701 Linoleum</t>
  </si>
  <si>
    <t>Ground (earthmoving)</t>
  </si>
  <si>
    <t>A.040.11.105</t>
  </si>
  <si>
    <t>A.040.11.105.230701 Ground (earthmoving)</t>
  </si>
  <si>
    <t>Gravel</t>
  </si>
  <si>
    <t>A.040.11.104</t>
  </si>
  <si>
    <t>A.040.11.104.230701 Gravel</t>
  </si>
  <si>
    <t>Crushed concrete aggregate (recycled)</t>
  </si>
  <si>
    <t>A.040.11.103</t>
  </si>
  <si>
    <t>A.040.11.103.230701 Crushed concrete aggregate (recycled)</t>
  </si>
  <si>
    <t>Clinker</t>
  </si>
  <si>
    <t>A.040.11.102</t>
  </si>
  <si>
    <t>A.040.11.102.230701 Clinker</t>
  </si>
  <si>
    <t>Blastfurnace slags</t>
  </si>
  <si>
    <t>A.040.11.101</t>
  </si>
  <si>
    <t>A.040.11.101.230701 Blastfurnace slags</t>
  </si>
  <si>
    <t>A.040.11</t>
  </si>
  <si>
    <t>stonewool</t>
  </si>
  <si>
    <t>Materials, construction, insulation</t>
  </si>
  <si>
    <t>A.040.09.103.230701 stonewool</t>
  </si>
  <si>
    <t>glasswool</t>
  </si>
  <si>
    <t>A.040.09.102.230701 glasswool</t>
  </si>
  <si>
    <t>Idemat2023 Cork granulate glued = aggregate (e.g. slab for insulation) 150 kg/m3 plus transport to warehouse in europe (600 km)</t>
  </si>
  <si>
    <t>cork slab insulation</t>
  </si>
  <si>
    <t>A.040.09.101.230701 cork slab insulation</t>
  </si>
  <si>
    <t>Concrete (reinforced, 40 kg steel per 1000 kg)</t>
  </si>
  <si>
    <t>Materials, construction, concrete</t>
  </si>
  <si>
    <t>A.040.07.102</t>
  </si>
  <si>
    <t>A.040.07.102.230701 Concrete (reinforced, 40 kg steel per 1000 kg)</t>
  </si>
  <si>
    <t>Concrete</t>
  </si>
  <si>
    <t>A.040.07.101</t>
  </si>
  <si>
    <t>A.040.07.101.230701 Concrete</t>
  </si>
  <si>
    <t>A.040.07</t>
  </si>
  <si>
    <t>Sand-lime bricks, light (600 kg/m3)</t>
  </si>
  <si>
    <t xml:space="preserve">Materials, construction, bricks </t>
  </si>
  <si>
    <t>A.040.05.104</t>
  </si>
  <si>
    <t>A.040.05.104.230701 Sand-lime bricks, light (600 kg/m3)</t>
  </si>
  <si>
    <t>Roof tiles</t>
  </si>
  <si>
    <t>A.040.05.103</t>
  </si>
  <si>
    <t>A.040.05.103.230701 Roof tiles</t>
  </si>
  <si>
    <t>Concrete blocks, light  (439 kg/m3)</t>
  </si>
  <si>
    <t>A.040.05.102.230701 Concrete blocks, light  (439 kg/m3)</t>
  </si>
  <si>
    <t>Red Clay Brick, for housing and roads, packed</t>
  </si>
  <si>
    <t>A.040.05.101.230701 Red Clay Brick, for housing and roads, packed</t>
  </si>
  <si>
    <t>reference and explanation: https://www.joostdevree.nl/bouwkunde2/asfalt.htm (Dutch). For heat: https://www.researchgate.net/publication/266087064_Warm_Mix_Asphalt, take HMA</t>
  </si>
  <si>
    <t>Asphalt</t>
  </si>
  <si>
    <t>Materials, construction, bitumen  and asphalt</t>
  </si>
  <si>
    <t>A.040.03.102.240310 Asphalt</t>
  </si>
  <si>
    <t>Bitumen</t>
  </si>
  <si>
    <t>A.040.03.101.230701 Bitumen</t>
  </si>
  <si>
    <t xml:space="preserve">Materials, construction, bitumen </t>
  </si>
  <si>
    <t>Gypsum</t>
  </si>
  <si>
    <t xml:space="preserve">Materials, construction, binders </t>
  </si>
  <si>
    <t>A.040.01.103.230701 Gypsum</t>
  </si>
  <si>
    <t>Cement (Portland CEM I 52.5 N)</t>
  </si>
  <si>
    <t>A.040.01.102.230701 Cement (Portland CEM I 52.5 N)</t>
  </si>
  <si>
    <t>Cement (blastfurnace CEM III B 42.5 N)</t>
  </si>
  <si>
    <t>A.040.01.101.230701 Cement (blastfurnace CEM III B 42.5 N)</t>
  </si>
  <si>
    <t>A.040</t>
  </si>
  <si>
    <t xml:space="preserve">reference: Schowanek et al. 2015. New and updated life cycle inventories for surfactants used in European detergents: summary of the ERASM surfactant life cycle and ecofootprinting project. 2015. Int J Life Cycle Assess (2018) 23:867–886 DOI 10.1007/s11367-017-1384-x </t>
  </si>
  <si>
    <t>Benzenesulfonic acids and derivatives</t>
  </si>
  <si>
    <t>28348-53-0</t>
  </si>
  <si>
    <t>Sodium cumene sulphonate</t>
  </si>
  <si>
    <t>Materials, chemicals, washing agents, surfactants</t>
  </si>
  <si>
    <t>A.030.38.115</t>
  </si>
  <si>
    <t>chemicals</t>
  </si>
  <si>
    <t>A.030.38.115.230701 Sodium cumene sulphonate</t>
  </si>
  <si>
    <t>-</t>
  </si>
  <si>
    <t>Sodium cocoamphoacetate</t>
  </si>
  <si>
    <t>A.030.38.114</t>
  </si>
  <si>
    <t>A.030.38.114.230701 Sodium cocoamphoacetate</t>
  </si>
  <si>
    <t>85536-14-7</t>
  </si>
  <si>
    <t>Linear alkylbenzene sulphonic acid</t>
  </si>
  <si>
    <t>A.030.38.113</t>
  </si>
  <si>
    <t>A.030.38.113.230701 Linear alkylbenzene sulphonic acid</t>
  </si>
  <si>
    <t>111-42-2</t>
  </si>
  <si>
    <t>Cocamide diethanolamine</t>
  </si>
  <si>
    <t>A.030.38.112</t>
  </si>
  <si>
    <t>A.030.38.112.230701 Cocamide diethanolamine</t>
  </si>
  <si>
    <t>C8–C18 alkyl amidopropyl betaine</t>
  </si>
  <si>
    <t>A.030.38.111</t>
  </si>
  <si>
    <t>A.030.38.111.230701 C8–C18 alkyl amidopropyl betaine</t>
  </si>
  <si>
    <t>102-71-6</t>
  </si>
  <si>
    <t>C16–C18 triethanolamine esterquats</t>
  </si>
  <si>
    <t>A.030.38.110</t>
  </si>
  <si>
    <t>A.030.38.110.230701 C16–C18 triethanolamine esterquats</t>
  </si>
  <si>
    <t>68439-49-6</t>
  </si>
  <si>
    <t>C16–C18 alcohol ethoxylate. &gt; 20 EO</t>
  </si>
  <si>
    <t>A.030.38.109</t>
  </si>
  <si>
    <t>A.030.38.109.230701 C16–C18 alcohol ethoxylate. &gt; 20 EO</t>
  </si>
  <si>
    <t>68131-40-8</t>
  </si>
  <si>
    <t>C12–C15 alcohol ethoxylate. 7 EO</t>
  </si>
  <si>
    <t>A.030.38.108</t>
  </si>
  <si>
    <t>A.030.38.108.230701 C12–C15 alcohol ethoxylate. 7 EO</t>
  </si>
  <si>
    <t>C12–C15 alcohol ethoxylate. 3 EO</t>
  </si>
  <si>
    <t>A.030.38.107</t>
  </si>
  <si>
    <t>A.030.38.107.230701 C12–C15 alcohol ethoxylate. 3 EO</t>
  </si>
  <si>
    <t>1231880-35-5</t>
  </si>
  <si>
    <t>C12–C14 sodium alkyl sulphate</t>
  </si>
  <si>
    <t>A.030.38.106</t>
  </si>
  <si>
    <t>A.030.38.106.230701 C12–C14 sodium alkyl sulphate</t>
  </si>
  <si>
    <t>161074-79-9</t>
  </si>
  <si>
    <t>C12–C14 sodium alkyl ether sulphate. 2 EO</t>
  </si>
  <si>
    <t>A.030.38.105</t>
  </si>
  <si>
    <t>A.030.38.105.230701 C12–C14 sodium alkyl ether sulphate. 2 EO</t>
  </si>
  <si>
    <t>68955-55-5</t>
  </si>
  <si>
    <t>C12–C14 amine oxide</t>
  </si>
  <si>
    <t>A.030.38.104</t>
  </si>
  <si>
    <t>A.030.38.104.230701 C12–C14 amine oxide</t>
  </si>
  <si>
    <t>84133-50-6</t>
  </si>
  <si>
    <t>C12–C14 alcohol ethoxylate. 7 EO</t>
  </si>
  <si>
    <t>A.030.38.103</t>
  </si>
  <si>
    <t>A.030.38.103.230701 C12–C14 alcohol ethoxylate. 7 EO</t>
  </si>
  <si>
    <t>C12–C14 alcohol ethoxylate. 3 EO</t>
  </si>
  <si>
    <t>A.030.38.102</t>
  </si>
  <si>
    <t>A.030.38.102.230701 C12–C14 alcohol ethoxylate. 3 EO</t>
  </si>
  <si>
    <t>C12–C13 sodium alkyl ether sulphate. 2 EO</t>
  </si>
  <si>
    <t>A.030.38.101</t>
  </si>
  <si>
    <t>A.030.38.101.230701 C12–C13 sodium alkyl ether sulphate. 2 EO</t>
  </si>
  <si>
    <t>A.030.38</t>
  </si>
  <si>
    <t>Amines</t>
  </si>
  <si>
    <t>Triethanolamine</t>
  </si>
  <si>
    <t>Materials, chemicals, washing agents, precursors</t>
  </si>
  <si>
    <t>A.030.36.116</t>
  </si>
  <si>
    <t>A.030.36.116.230701 Triethanolamine</t>
  </si>
  <si>
    <t>457-390-4</t>
  </si>
  <si>
    <t>Palm oil methyl ester</t>
  </si>
  <si>
    <t>A.030.36.115</t>
  </si>
  <si>
    <t>A.030.36.115.230701 Palm oil methyl ester</t>
  </si>
  <si>
    <t>Palm kernel oil methyl ester</t>
  </si>
  <si>
    <t>A.030.36.114</t>
  </si>
  <si>
    <t>A.030.36.114.230701 Palm kernel oil methyl ester</t>
  </si>
  <si>
    <t>Homogeneous other non-metal compounds (class)</t>
  </si>
  <si>
    <t>7722-84-1</t>
  </si>
  <si>
    <t>Hydrogen peroxide</t>
  </si>
  <si>
    <t>A.030.36.113</t>
  </si>
  <si>
    <t>A.030.36.113.230701 Hydrogen peroxide</t>
  </si>
  <si>
    <t>Epoxides (class)</t>
  </si>
  <si>
    <t>75-21-8</t>
  </si>
  <si>
    <t>Ethylene oxide (2)</t>
  </si>
  <si>
    <t>A.030.36.112</t>
  </si>
  <si>
    <t>A.030.36.112.230701 Ethylene oxide (2)</t>
  </si>
  <si>
    <t>Sulfuric acid esters</t>
  </si>
  <si>
    <t>4685-14-7</t>
  </si>
  <si>
    <t>Dimethylsulfate</t>
  </si>
  <si>
    <t>A.030.36.111</t>
  </si>
  <si>
    <t>A.030.36.111.230701 Dimethylsulfate</t>
  </si>
  <si>
    <t>124-40-3</t>
  </si>
  <si>
    <t>Dimethylamine (2)</t>
  </si>
  <si>
    <t>A.030.36.110</t>
  </si>
  <si>
    <t>A.030.36.110.230701 Dimethylamine (2)</t>
  </si>
  <si>
    <t>Diethanolamine</t>
  </si>
  <si>
    <t>A.030.36.109</t>
  </si>
  <si>
    <t>A.030.36.109.230701 Diethanolamine</t>
  </si>
  <si>
    <t>Cumenes</t>
  </si>
  <si>
    <t>98-82-8</t>
  </si>
  <si>
    <t>Cumene</t>
  </si>
  <si>
    <t>A.030.36.108</t>
  </si>
  <si>
    <t>A.030.36.108.230701 Cumene</t>
  </si>
  <si>
    <t>Coconut oil methyl ester</t>
  </si>
  <si>
    <t>A.030.36.107</t>
  </si>
  <si>
    <t>A.030.36.107.230701 Coconut oil methyl ester</t>
  </si>
  <si>
    <t>Alpha-halocarboxylic acids and derivatives</t>
  </si>
  <si>
    <t>79-11-8</t>
  </si>
  <si>
    <t>Chloroacetic acid (2)</t>
  </si>
  <si>
    <t>A.030.36.106</t>
  </si>
  <si>
    <t>A.030.36.106.230701 Chloroacetic acid (2)</t>
  </si>
  <si>
    <t>938-232-8</t>
  </si>
  <si>
    <t>C16–C18 fatty alcohol (tallow)</t>
  </si>
  <si>
    <t>A.030.36.105</t>
  </si>
  <si>
    <t>A.030.36.105.230701 C16–C18 fatty alcohol (tallow)</t>
  </si>
  <si>
    <t>C16–C18 fatty alcohol (palm oil)</t>
  </si>
  <si>
    <t>A.030.36.104</t>
  </si>
  <si>
    <t>A.030.36.104.230701 C16–C18 fatty alcohol (palm oil)</t>
  </si>
  <si>
    <t>Beef tallow</t>
  </si>
  <si>
    <t>A.030.36.103</t>
  </si>
  <si>
    <t>A.030.36.103.230701 Beef tallow</t>
  </si>
  <si>
    <t>111-41-1</t>
  </si>
  <si>
    <t>Aminoethylethanol-amine</t>
  </si>
  <si>
    <t>A.030.36.102</t>
  </si>
  <si>
    <t>A.030.36.102.230701 Aminoethylethanol-amine</t>
  </si>
  <si>
    <t>3179-63-3</t>
  </si>
  <si>
    <t>3-dimethylamino-propylamine</t>
  </si>
  <si>
    <t>A.030.36.101</t>
  </si>
  <si>
    <t>A.030.36.101.230701 3-dimethylamino-propylamine</t>
  </si>
  <si>
    <t>A.030.36</t>
  </si>
  <si>
    <t>is Linear alkylbenzene sulphonic acid a reasonable proxi? Litterature https://www.ams.usda.gov/sites/default/files/media/SDBSTR052617.pdf</t>
  </si>
  <si>
    <t>25155-30-0</t>
  </si>
  <si>
    <t>Sodium dodecylbenzenesulfonate</t>
  </si>
  <si>
    <t>Materials, chemicals, washing agents, auxiliaries</t>
  </si>
  <si>
    <t>A.030.30.104</t>
  </si>
  <si>
    <t>A.030.30.104.230701 Sodium dodecylbenzenesulfonate</t>
  </si>
  <si>
    <t>reaction from ecoinvent v2 ("copyright false")</t>
  </si>
  <si>
    <t>Fluorescent whitening agent, distyrylbiphenyl type</t>
  </si>
  <si>
    <t>A.030.30.103</t>
  </si>
  <si>
    <t>A.030.30.103.230701 Fluorescent whitening agent, distyrylbiphenyl type</t>
  </si>
  <si>
    <t>592-88-1</t>
  </si>
  <si>
    <t>Fluorescent whitening agent, DAS1, triazinylaminostilben type</t>
  </si>
  <si>
    <t>A.030.30.102</t>
  </si>
  <si>
    <t>A.030.30.102.230701 Fluorescent whitening agent, DAS1, triazinylaminostilben type</t>
  </si>
  <si>
    <t>9000-11-7</t>
  </si>
  <si>
    <t>Carboxymethyl cellulose</t>
  </si>
  <si>
    <t>A.030.30.101</t>
  </si>
  <si>
    <t>A.030.30.101.230701 Carboxymethyl cellulose</t>
  </si>
  <si>
    <t>A.030.30</t>
  </si>
  <si>
    <t>Other non-metal oxides</t>
  </si>
  <si>
    <t>124-38-9</t>
  </si>
  <si>
    <t>R-744 (CO2)</t>
  </si>
  <si>
    <t>Materials, chemicals, refrigerants</t>
  </si>
  <si>
    <t>A.030.28.103</t>
  </si>
  <si>
    <t>A.030.28.103.230701 R-744 (CO2)</t>
  </si>
  <si>
    <t>Organofluorides (class)</t>
  </si>
  <si>
    <t>811-97-2</t>
  </si>
  <si>
    <t>R-134a</t>
  </si>
  <si>
    <t>A.030.28.102</t>
  </si>
  <si>
    <t>A.030.28.102.230701 R-134a</t>
  </si>
  <si>
    <t>Vinyl fluorides</t>
  </si>
  <si>
    <t>754-12-1</t>
  </si>
  <si>
    <t>R-1234 yf</t>
  </si>
  <si>
    <t>A.030.28.101</t>
  </si>
  <si>
    <t>A.030.28.101.230701 R-1234 yf</t>
  </si>
  <si>
    <t>A.030.28</t>
  </si>
  <si>
    <t>printing study TUD (Varsha Balapa) 2022</t>
  </si>
  <si>
    <t xml:space="preserve">data in https://www.proquest.com/docview/2311052374?pq-origsite=gscholar&amp;fromopenview=true </t>
  </si>
  <si>
    <t>Printing Ink, White, UV, inkjet</t>
  </si>
  <si>
    <t>Materials, chemicals, printing ink</t>
  </si>
  <si>
    <t>A.030.26.106</t>
  </si>
  <si>
    <t>A.030.26.106.230701 Printing Ink, White, UV, inkjet</t>
  </si>
  <si>
    <t>Printing Ink, Varnish, conventional</t>
  </si>
  <si>
    <t>A.030.26.105</t>
  </si>
  <si>
    <t>A.030.26.105.230701 Printing Ink, Varnish, conventional</t>
  </si>
  <si>
    <t>Printing Ink, Magenta, UV, inkjet</t>
  </si>
  <si>
    <t>A.030.26.104</t>
  </si>
  <si>
    <t>A.030.26.104.230701 Printing Ink, Magenta, UV, inkjet</t>
  </si>
  <si>
    <t>Printing Ink, Magenta, conventional</t>
  </si>
  <si>
    <t>A.030.26.103</t>
  </si>
  <si>
    <t>A.030.26.103.230701 Printing Ink, Magenta, conventional</t>
  </si>
  <si>
    <t>Printing Ink, Black, UV, inkjet</t>
  </si>
  <si>
    <t>A.030.26.102</t>
  </si>
  <si>
    <t>A.030.26.102.230701 Printing Ink, Black, UV, inkjet</t>
  </si>
  <si>
    <t>Printing Ink, Black, conventional</t>
  </si>
  <si>
    <t>A.030.26.101</t>
  </si>
  <si>
    <t>A.030.26.101.230701 Printing Ink, Black, conventional</t>
  </si>
  <si>
    <t>A.030.26</t>
  </si>
  <si>
    <t>data from: Stout B.A. and Helsel Z.R.. 1987 "Energy in World Agriculture, Volume 2" Chapter 7</t>
  </si>
  <si>
    <t>8001-35-2</t>
  </si>
  <si>
    <t>Toxaphene (Polychlorocamphene)</t>
  </si>
  <si>
    <t>Materials, chemicals, pesticides, insecticides</t>
  </si>
  <si>
    <t>A.030.25.111</t>
  </si>
  <si>
    <t>A.030.25.111.230808 Toxaphene (Polychlorocamphene)</t>
  </si>
  <si>
    <t>Dithiophosphate O-esters</t>
  </si>
  <si>
    <t>298-02-2</t>
  </si>
  <si>
    <t>Phorate (O,O-Diethyl S-[(ethylsulfanyl)methyl] phosphorodithioate)</t>
  </si>
  <si>
    <t>A.030.25.110</t>
  </si>
  <si>
    <t>A.030.25.110.230808 Phorate (O,O-Diethyl S-[(ethylsulfanyl)methyl] phosphorodithioate)</t>
  </si>
  <si>
    <t>Thiophosphoric acid esters</t>
  </si>
  <si>
    <t>56-38-2</t>
  </si>
  <si>
    <t>Parathion (O,O-Diethyl O-(4-nitrophenyl) phosphorothioate)</t>
  </si>
  <si>
    <t>A.030.25.109</t>
  </si>
  <si>
    <t>A.030.25.109.230808 Parathion (O,O-Diethyl O-(4-nitrophenyl) phosphorothioate)</t>
  </si>
  <si>
    <t>298-00-0</t>
  </si>
  <si>
    <t>Methyl  parathion (O,O-Dimethyl O-4-nitrophenyl phosphorothioate)</t>
  </si>
  <si>
    <t>A.030.25.108</t>
  </si>
  <si>
    <t>A.030.25.108.230808 Methyl  parathion (O,O-Dimethyl O-4-nitrophenyl phosphorothioate)</t>
  </si>
  <si>
    <t>Diphenylmethanes</t>
  </si>
  <si>
    <t>72-43-5</t>
  </si>
  <si>
    <t>Methoxychlor (1,1'-(2,2,2-Trichloroethane-1,1-diyl)bis(4-methoxybenzene))</t>
  </si>
  <si>
    <t>A.030.25.107</t>
  </si>
  <si>
    <t>A.030.25.107.230808 Methoxychlor (1,1'-(2,2,2-Trichloroethane-1,1-diyl)bis(4-methoxybenzene))</t>
  </si>
  <si>
    <t>Fatty acid esters</t>
  </si>
  <si>
    <t>121-75-5</t>
  </si>
  <si>
    <t>Malathion (Diethyl 2-[(dimethoxyphosphorothioyl)sulfanyl]butanedioate)</t>
  </si>
  <si>
    <t>A.030.25.106</t>
  </si>
  <si>
    <t>A.030.25.106.230808 Malathion (Diethyl 2-[(dimethoxyphosphorothioyl)sulfanyl]butanedioate)</t>
  </si>
  <si>
    <t>Cyclohexyl halides</t>
  </si>
  <si>
    <t>58-89-9</t>
  </si>
  <si>
    <t>Lindane (Hexachlorocyclohexane, or benzene hexachloride, BHC)</t>
  </si>
  <si>
    <t>A.030.25.105</t>
  </si>
  <si>
    <t>A.030.25.105.230808 Lindane (Hexachlorocyclohexane, or benzene hexachloride, BHC)</t>
  </si>
  <si>
    <t>52315-07-8</t>
  </si>
  <si>
    <t>Cypermethrin ([Cyano-(3-phenoxyphenyl)methyl]3-(2,2-dichloroethenyl)-2,2-dimethylcycl</t>
  </si>
  <si>
    <t>A.030.25.104</t>
  </si>
  <si>
    <t>A.030.25.104.230808 Cypermethrin ([Cyano-(3-phenoxyphenyl)methyl]3-(2,2-dichloroethenyl)-2,2-dimethylcyclopropane-1-carboxylate)</t>
  </si>
  <si>
    <t>Halobenzenes</t>
  </si>
  <si>
    <t>6164-98-3</t>
  </si>
  <si>
    <t>Chlordimeform (N'-(4-chloro-2-methylphenyl)-N,N-dimethylmethanimidamide)</t>
  </si>
  <si>
    <t>A.030.25.103</t>
  </si>
  <si>
    <t>A.030.25.103.230808 Chlordimeform (N'-(4-chloro-2-methylphenyl)-N,N-dimethylmethanimidamide)</t>
  </si>
  <si>
    <t>Coumarans</t>
  </si>
  <si>
    <t>1563-66-2</t>
  </si>
  <si>
    <t>Carbofuran (2,2-Dimethyl-2,3-dihydro-1-benzofuran-7-yl methylcarbamate)</t>
  </si>
  <si>
    <t>A.030.25.102</t>
  </si>
  <si>
    <t>A.030.25.102.230808 Carbofuran (2,2-Dimethyl-2,3-dihydro-1-benzofuran-7-yl methylcarbamate)</t>
  </si>
  <si>
    <t>Naphthalenes</t>
  </si>
  <si>
    <t>63-25-2</t>
  </si>
  <si>
    <t>Carbaryl (Naphthalen-1-yl methylcarbamate)</t>
  </si>
  <si>
    <t>A.030.25.101</t>
  </si>
  <si>
    <t>A.030.25.101.230808 Carbaryl (Naphthalen-1-yl methylcarbamate)</t>
  </si>
  <si>
    <t>A.030.25</t>
  </si>
  <si>
    <t>Aniline and substituted anilines</t>
  </si>
  <si>
    <t xml:space="preserve">1582-09-8 </t>
  </si>
  <si>
    <t>Trifluralin (2,6-Dinitro-N,N-dipropyl-4-(trifluoromethyl)aniline)</t>
  </si>
  <si>
    <t>Materials, chemicals, pesticides, herbicides</t>
  </si>
  <si>
    <t>A.030.24.123</t>
  </si>
  <si>
    <t>A.030.24.123.230808 Trifluralin (2,6-Dinitro-N,N-dipropyl-4-(trifluoromethyl)aniline)</t>
  </si>
  <si>
    <t>Anilides</t>
  </si>
  <si>
    <t>709-98-8</t>
  </si>
  <si>
    <t>Propanil (N-(3,4-Dichlorophenyl)propanamide)</t>
  </si>
  <si>
    <t>A.030.24.122</t>
  </si>
  <si>
    <t>A.030.24.122.230808 Propanil (N-(3,4-Dichlorophenyl)propanamide)</t>
  </si>
  <si>
    <t>1918-16-7</t>
  </si>
  <si>
    <t>Propachlor (2-Chloro-N-phenyl-N-(propan-2-yl)acetamide)</t>
  </si>
  <si>
    <t>A.030.24.121</t>
  </si>
  <si>
    <t>A.030.24.121.230808 Propachlor (2-Chloro-N-phenyl-N-(propan-2-yl)acetamide)</t>
  </si>
  <si>
    <t>Pyridines and derivatives</t>
  </si>
  <si>
    <t>1910-42-5</t>
  </si>
  <si>
    <t>Paraquat (1,1'-Dimethyl[4,4'-bipyridine]-1,1'-diium dichloride)</t>
  </si>
  <si>
    <t>A.030.24.120</t>
  </si>
  <si>
    <t>A.030.24.120.230808 Paraquat (1,1'-Dimethyl[4,4'-bipyridine]-1,1'-diium dichloride)</t>
  </si>
  <si>
    <t>51218-45-2</t>
  </si>
  <si>
    <t>Metolachlor ((RS)-2-Chloro-N-(2-ethyl-6-methyl-phenyl)-N-(1-methoxypropan-2-yl)acetam</t>
  </si>
  <si>
    <t>A.030.24.119</t>
  </si>
  <si>
    <t>A.030.24.119.230808 Metolachlor ((RS)-2-Chloro-N-(2-ethyl-6-methyl-phenyl)-N-(1-methoxypropan-2-yl)acetamide)</t>
  </si>
  <si>
    <t>Phenoxyacetic acid derivatives</t>
  </si>
  <si>
    <t>94-74-6</t>
  </si>
  <si>
    <t>MCPA (2-methyl-4-chlorophenoxyacetic acid)</t>
  </si>
  <si>
    <t>A.030.24.118</t>
  </si>
  <si>
    <t>A.030.24.118.230808 MCPA (2-methyl-4-chlorophenoxyacetic acid)</t>
  </si>
  <si>
    <t>N-phenylureas</t>
  </si>
  <si>
    <t>330-55-2</t>
  </si>
  <si>
    <t>Linuron (3-(3,4-dichlorophenyl)-1-methoxy-1-methylurea)</t>
  </si>
  <si>
    <t>A.030.24.117</t>
  </si>
  <si>
    <t>A.030.24.117.230808 Linuron (3-(3,4-dichlorophenyl)-1-methoxy-1-methylurea)</t>
  </si>
  <si>
    <t>Amino acids, peptides, and analogues</t>
  </si>
  <si>
    <t>1071-83-6</t>
  </si>
  <si>
    <t>Glyphosate (N-(Phosphonomethyl)glycine)</t>
  </si>
  <si>
    <t>A.030.24.116</t>
  </si>
  <si>
    <t>A.030.24.116.230808 Glyphosate (N-(Phosphonomethyl)glycine)</t>
  </si>
  <si>
    <t>2164-17-2</t>
  </si>
  <si>
    <t>Fluometuron (N,N-Dimethyl-N'-[3-(trifluoromethyl)phenyl]urea)</t>
  </si>
  <si>
    <t>A.030.24.115</t>
  </si>
  <si>
    <t>A.030.24.115.230808 Fluometuron (N,N-Dimethyl-N'-[3-(trifluoromethyl)phenyl]urea)</t>
  </si>
  <si>
    <t>Benzene and substituted derivatives</t>
  </si>
  <si>
    <t>69335-91-7</t>
  </si>
  <si>
    <t>Fluazifop-butyl ( (2R)-2-(4-([5-(trifluoromethyl)-2-pyridyl]oxy)phenoxy)propanoic aci</t>
  </si>
  <si>
    <t>A.030.24.114</t>
  </si>
  <si>
    <t>A.030.24.114.230808 Fluazifop-butyl ( (2R)-2-(4-([5-(trifluoromethyl)-2-pyridyl]oxy)phenoxy)propanoic acid)</t>
  </si>
  <si>
    <t>Thiocarbamic acid derivatives</t>
  </si>
  <si>
    <t>759-94-4</t>
  </si>
  <si>
    <t>EPTC ( S-Ethyl dipropylthiocarbamate)</t>
  </si>
  <si>
    <t>A.030.24.113</t>
  </si>
  <si>
    <t>A.030.24.113.230808 EPTC ( S-Ethyl dipropylthiocarbamate)</t>
  </si>
  <si>
    <t>330-54-1</t>
  </si>
  <si>
    <t>Diuron, DCMU (3-(3,4-dichlorophenyl)-1,1-dimethylurea)</t>
  </si>
  <si>
    <t>A.030.24.112</t>
  </si>
  <si>
    <t>A.030.24.112.230808 Diuron, DCMU (3-(3,4-dichlorophenyl)-1,1-dimethylurea)</t>
  </si>
  <si>
    <t>Pyridinium derivatives</t>
  </si>
  <si>
    <t>85-00-7</t>
  </si>
  <si>
    <t>Diquat (6,7-dihydrodipyrido[1,2-a:2',1'-c]pyrazine-5,8-diium dibromide)</t>
  </si>
  <si>
    <t>A.030.24.111</t>
  </si>
  <si>
    <t>A.030.24.111.230808 Diquat (6,7-dihydrodipyrido[1,2-a:2',1'-c]pyrazine-5,8-diium dibromide)</t>
  </si>
  <si>
    <t>Nitrophenols</t>
  </si>
  <si>
    <t>88-85-7</t>
  </si>
  <si>
    <t>Dinoseb (2-(Butan-2-yl)-4,6-dinitrophenol)</t>
  </si>
  <si>
    <t>A.030.24.110</t>
  </si>
  <si>
    <t>A.030.24.110.230808 Dinoseb (2-(Butan-2-yl)-4,6-dinitrophenol)</t>
  </si>
  <si>
    <t>Benzoic acids and derivatives</t>
  </si>
  <si>
    <t>1918-00-9</t>
  </si>
  <si>
    <t>Dicamba (3,6-Dichloro-2-methoxybenzoic acid)</t>
  </si>
  <si>
    <t>A.030.24.109</t>
  </si>
  <si>
    <t>A.030.24.109.230808 Dicamba (3,6-Dichloro-2-methoxybenzoic acid)</t>
  </si>
  <si>
    <t>Aminotriazines</t>
  </si>
  <si>
    <t>21725-46-2</t>
  </si>
  <si>
    <t>Cyanazine (2-[[4-Chloro-6-(ethylamino)-1,3,5-triazin-2-yl]amino]-2-methylpropanenitri</t>
  </si>
  <si>
    <t>A.030.24.108</t>
  </si>
  <si>
    <t>A.030.24.108.230808 Cyanazine (2-[[4-Chloro-6-(ethylamino)-1,3,5-triazin-2-yl]amino]-2-methylpropanenitrile)</t>
  </si>
  <si>
    <t>Sulfonylureas</t>
  </si>
  <si>
    <t>64902-72-3</t>
  </si>
  <si>
    <t>Chlorsulfuron (2-chloro-N-[(4-methoxy-6-methyl-1,3,5-triazin-2-yl)carbamoyl]benzene-1</t>
  </si>
  <si>
    <t>A.030.24.107</t>
  </si>
  <si>
    <t>A.030.24.107.230808 Chlorsulfuron (2-chloro-N-[(4-methoxy-6-methyl-1,3,5-triazin-2-yl)carbamoyl]benzene-1-sulfonamide)</t>
  </si>
  <si>
    <t>133-90-4</t>
  </si>
  <si>
    <t>Chloramben (3-Amino-2,5-dichlorobenzoic acid)</t>
  </si>
  <si>
    <t>A.030.24.106</t>
  </si>
  <si>
    <t>A.030.24.106.230808 Chloramben (3-Amino-2,5-dichlorobenzoic acid)</t>
  </si>
  <si>
    <t>Phenylpropanes</t>
  </si>
  <si>
    <t>128-37-0</t>
  </si>
  <si>
    <t>Butylate (Butylated hydroxytoluene, 2,6-Di-tert-butyl-4-methylphenol)</t>
  </si>
  <si>
    <t>A.030.24.105</t>
  </si>
  <si>
    <t>A.030.24.105.230808 Butylate (Butylated hydroxytoluene, 2,6-Di-tert-butyl-4-methylphenol)</t>
  </si>
  <si>
    <t>Benzenoids</t>
  </si>
  <si>
    <t xml:space="preserve">25057-89-0 </t>
  </si>
  <si>
    <t>Bentazone (3-isopropyl-2,1,3-benzothiadiazine-4-one-2,2-dioxide)</t>
  </si>
  <si>
    <t>A.030.24.104</t>
  </si>
  <si>
    <t>A.030.24.104.230808 Bentazone (3-isopropyl-2,1,3-benzothiadiazine-4-one-2,2-dioxide)</t>
  </si>
  <si>
    <t>15972-60-8</t>
  </si>
  <si>
    <t>Alachlor (2-Chloro-N-(2,6-diethylphenyl)-N-(methoxymethyl)acetamide)</t>
  </si>
  <si>
    <t>A.030.24.103</t>
  </si>
  <si>
    <t>A.030.24.103.230808 Alachlor (2-Chloro-N-(2,6-diethylphenyl)-N-(methoxymethyl)acetamide)</t>
  </si>
  <si>
    <t>93-76-5</t>
  </si>
  <si>
    <t>2,4,5-T (2,4,5-Trichlorophenoxyacetic acid)</t>
  </si>
  <si>
    <t>A.030.24.102</t>
  </si>
  <si>
    <t>A.030.24.102.230808 2,4,5-T (2,4,5-Trichlorophenoxyacetic acid)</t>
  </si>
  <si>
    <t>94-75-7</t>
  </si>
  <si>
    <t>2,4-D (2,4-Dichlorophenoxyacetic acid)</t>
  </si>
  <si>
    <t>A.030.24.101</t>
  </si>
  <si>
    <t>A.030.24.101.230808 2,4-D (2,4-Dichlorophenoxyacetic acid)</t>
  </si>
  <si>
    <t>A.030.24</t>
  </si>
  <si>
    <t>12427-38-2</t>
  </si>
  <si>
    <t>Maneb ( [[2-[(Dithio Carboxyl)amino]ethyl]carbodithioate]](2-)-kS,kS']manganese)</t>
  </si>
  <si>
    <t>Materials, chemicals, pesticides, fungicides</t>
  </si>
  <si>
    <t>A.030.23.104</t>
  </si>
  <si>
    <t>A.030.23.104.230808 Maneb ( [[2-[(Dithio Carboxyl)amino]ethyl]carbodithioate]](2-)-kS,kS']manganese)</t>
  </si>
  <si>
    <t>Organic transition metal salts</t>
  </si>
  <si>
    <t>14484-64-1</t>
  </si>
  <si>
    <t>Ferbam (Iron(III) Dimethyldithiocarbamate)</t>
  </si>
  <si>
    <t>A.030.23.103</t>
  </si>
  <si>
    <t>A.030.23.103.230808 Ferbam (Iron(III) Dimethyldithiocarbamate)</t>
  </si>
  <si>
    <t>Isoindolines</t>
  </si>
  <si>
    <t>133-06-2</t>
  </si>
  <si>
    <t>Captan ((3aR,7aS)-2-[(Trichloromethyl)sulfanyl]-3a,4,7,7a-tetrahydro-1H-isoindole-1,3</t>
  </si>
  <si>
    <t>A.030.23.102</t>
  </si>
  <si>
    <t>A.030.23.102.230808 Captan ((3aR,7aS)-2-[(Trichloromethyl)sulfanyl]-3a,4,7,7a-tetrahydro-1H-isoindole-1,3(2H)-dione)</t>
  </si>
  <si>
    <t>Benzimidazoles</t>
  </si>
  <si>
    <t>17804-35-2</t>
  </si>
  <si>
    <t>Benomyl (1-(Butylcarbamoyl)-1H-1,3-benzimidazol-2-yl methylcarbamate)</t>
  </si>
  <si>
    <t>A.030.23.101</t>
  </si>
  <si>
    <t>A.030.23.101.230808 Benomyl (1-(Butylcarbamoyl)-1H-1,3-benzimidazol-2-yl methylcarbamate)</t>
  </si>
  <si>
    <t>A.030.23</t>
  </si>
  <si>
    <t>Pesticides (unspecified)</t>
  </si>
  <si>
    <t xml:space="preserve">Materials, chemicals, pesticides </t>
  </si>
  <si>
    <t>A.030.22.101</t>
  </si>
  <si>
    <t>A.030.22.101.230701 Pesticides (unspecified)</t>
  </si>
  <si>
    <t>A.030.22</t>
  </si>
  <si>
    <t>Sutter J. Life Cycle Inventories of Petrochemical Solvents. Data v2.0. Uster December 2007. Research gate. https://www.researchgate.net/publication/313054728_Life_Cycle_Inventories_of_Petrochemical_Solvents_Data_v20_Uster_2007</t>
  </si>
  <si>
    <t>Tetrahydrofurans (class)</t>
  </si>
  <si>
    <t>109-99-9</t>
  </si>
  <si>
    <t>Tetrahydrofuran</t>
  </si>
  <si>
    <t>Materials, chemicals, organic, solvents</t>
  </si>
  <si>
    <t>A.030.18.160</t>
  </si>
  <si>
    <t>A.030.18.160.230701 Tetrahydrofuran</t>
  </si>
  <si>
    <t>Propylene hydroformylation</t>
  </si>
  <si>
    <t>A.030.18.159</t>
  </si>
  <si>
    <t>A.030.18.159.230701 Propylene hydroformylation</t>
  </si>
  <si>
    <t>Propylene ammooxidation</t>
  </si>
  <si>
    <t>A.030.18.158</t>
  </si>
  <si>
    <t>A.030.18.158.230701 Propylene ammooxidation</t>
  </si>
  <si>
    <t>Alcohols and polyols</t>
  </si>
  <si>
    <t>71-23-8</t>
  </si>
  <si>
    <t>Propanol</t>
  </si>
  <si>
    <t>A.030.18.157</t>
  </si>
  <si>
    <t>A.030.18.157.230701 Propanol</t>
  </si>
  <si>
    <t>Carbonyl compounds</t>
  </si>
  <si>
    <t>123-38-6</t>
  </si>
  <si>
    <t>Propanal</t>
  </si>
  <si>
    <t>A.030.18.156</t>
  </si>
  <si>
    <t>A.030.18.156.230701 Propanal</t>
  </si>
  <si>
    <t>106-46-7</t>
  </si>
  <si>
    <t>p-dichlorobenzene</t>
  </si>
  <si>
    <t>A.030.18.155</t>
  </si>
  <si>
    <t>A.030.18.155.230701 p-dichlorobenzene</t>
  </si>
  <si>
    <t>95-50-1</t>
  </si>
  <si>
    <t>o-dichlorobenzene</t>
  </si>
  <si>
    <t>A.030.18.154</t>
  </si>
  <si>
    <t>A.030.18.154.230701 o-dichlorobenzene</t>
  </si>
  <si>
    <t>Carboxylic acid derivatives</t>
  </si>
  <si>
    <t>68-12-2</t>
  </si>
  <si>
    <t>N,N-Dimethylformamide</t>
  </si>
  <si>
    <t>A.030.18.153</t>
  </si>
  <si>
    <t>A.030.18.153.230701 N,N-Dimethylformamide</t>
  </si>
  <si>
    <t>N-alkylpyrrolidines</t>
  </si>
  <si>
    <t>872-50-4;</t>
  </si>
  <si>
    <t>N-Dimethyl-2-pyrrolidone</t>
  </si>
  <si>
    <t>A.030.18.152</t>
  </si>
  <si>
    <t>A.030.18.152.230701 N-Dimethyl-2-pyrrolidone</t>
  </si>
  <si>
    <t>108-90-7</t>
  </si>
  <si>
    <t>Monochlorobenzene</t>
  </si>
  <si>
    <t>A.030.18.151</t>
  </si>
  <si>
    <t>A.030.18.151.230701 Monochlorobenzene</t>
  </si>
  <si>
    <t>Cycloalkanes</t>
  </si>
  <si>
    <t>108-87-2</t>
  </si>
  <si>
    <t>Methylcyclohexane</t>
  </si>
  <si>
    <t>A.030.18.150</t>
  </si>
  <si>
    <t>A.030.18.150.230701 Methylcyclohexane</t>
  </si>
  <si>
    <t>107-31-3</t>
  </si>
  <si>
    <t>Methyl formate</t>
  </si>
  <si>
    <t>A.030.18.149</t>
  </si>
  <si>
    <t>A.030.18.149.230701 Methyl formate</t>
  </si>
  <si>
    <t>78-93-3</t>
  </si>
  <si>
    <t>Methyl ethyl ketone</t>
  </si>
  <si>
    <t>A.030.18.148</t>
  </si>
  <si>
    <t>A.030.18.148.230701 Methyl ethyl ketone</t>
  </si>
  <si>
    <t>79-20-9</t>
  </si>
  <si>
    <t>Methyl acetate</t>
  </si>
  <si>
    <t>A.030.18.147</t>
  </si>
  <si>
    <t>A.030.18.147.230701 Methyl acetate</t>
  </si>
  <si>
    <t>108-21-4</t>
  </si>
  <si>
    <t>Isopropyl acetate</t>
  </si>
  <si>
    <t>A.030.18.146</t>
  </si>
  <si>
    <t>A.030.18.146.230701 Isopropyl acetate</t>
  </si>
  <si>
    <t>110-19-0</t>
  </si>
  <si>
    <t>Isobutyl acetate</t>
  </si>
  <si>
    <t>A.030.18.145</t>
  </si>
  <si>
    <t>A.030.18.145.230701 Isobutyl acetate</t>
  </si>
  <si>
    <t>1333-74-0</t>
  </si>
  <si>
    <t>Hydrogen from Reppe process</t>
  </si>
  <si>
    <t>A.030.18.144</t>
  </si>
  <si>
    <t>A.030.18.144.230701 Hydrogen from Reppe process</t>
  </si>
  <si>
    <t>Halogen hydrides</t>
  </si>
  <si>
    <t>7647-01-0</t>
  </si>
  <si>
    <t>Hydrochloric acid (do not use, use A.030.02.101. of plastic europe)</t>
  </si>
  <si>
    <t>A.030.18.143</t>
  </si>
  <si>
    <t>A.030.18.143.230701 Hydrochloric acid (do not use, use A.030.02.101. of plastic europe)</t>
  </si>
  <si>
    <t>Carboxylic acids</t>
  </si>
  <si>
    <t>64-18-6</t>
  </si>
  <si>
    <t>Formic acid by methyl formate hydrolysis</t>
  </si>
  <si>
    <t>A.030.18.142</t>
  </si>
  <si>
    <t>A.030.18.142.230701 Formic acid by methyl formate hydrolysis</t>
  </si>
  <si>
    <t>Formic acid by butane oxidation</t>
  </si>
  <si>
    <t>A.030.18.141</t>
  </si>
  <si>
    <t>A.030.18.141.230701 Formic acid by butane oxidation</t>
  </si>
  <si>
    <t>Ethylene hydration</t>
  </si>
  <si>
    <t>A.030.18.140</t>
  </si>
  <si>
    <t>A.030.18.140.230701 Ethylene hydration</t>
  </si>
  <si>
    <t>Ethers</t>
  </si>
  <si>
    <t>110-80-5</t>
  </si>
  <si>
    <t>Ethylene glycol monoethyl ether</t>
  </si>
  <si>
    <t>A.030.18.139</t>
  </si>
  <si>
    <t>A.030.18.139.230701 Ethylene glycol monoethyl ether</t>
  </si>
  <si>
    <t>110-71-4</t>
  </si>
  <si>
    <t>Ethylene glycol dimethyl ether</t>
  </si>
  <si>
    <t>A.030.18.138</t>
  </si>
  <si>
    <t>A.030.18.138.230701 Ethylene glycol dimethyl ether</t>
  </si>
  <si>
    <t>629-14-1</t>
  </si>
  <si>
    <t>Ethylene glycol diethyl ether</t>
  </si>
  <si>
    <t>A.030.18.137</t>
  </si>
  <si>
    <t>A.030.18.137.230701 Ethylene glycol diethyl ether</t>
  </si>
  <si>
    <t>141-78-6</t>
  </si>
  <si>
    <t>Ethyl acetate, from Ethyl Alcohol</t>
  </si>
  <si>
    <t>A.030.18.136</t>
  </si>
  <si>
    <t>A.030.18.136.230701 Ethyl acetate, from Ethyl Alcohol</t>
  </si>
  <si>
    <t>Ethyl acetate, from Butane oxidation</t>
  </si>
  <si>
    <t>A.030.18.135</t>
  </si>
  <si>
    <t>A.030.18.135.230701 Ethyl acetate, from Butane oxidation</t>
  </si>
  <si>
    <t>Ethyl acetate from ethanol and acetic acid</t>
  </si>
  <si>
    <t>A.030.18.134</t>
  </si>
  <si>
    <t>A.030.18.134.230701 Ethyl acetate from ethanol and acetic acid</t>
  </si>
  <si>
    <t>Dimethylamine (1)</t>
  </si>
  <si>
    <t>A.030.18.133</t>
  </si>
  <si>
    <t>A.030.18.133.230701 Dimethylamine (1)</t>
  </si>
  <si>
    <t>Sulfoxides (class)</t>
  </si>
  <si>
    <t>67-68-5</t>
  </si>
  <si>
    <t>Dimethyl sulfoxide</t>
  </si>
  <si>
    <t>A.030.18.132</t>
  </si>
  <si>
    <t>A.030.18.132.230701 Dimethyl sulfoxide</t>
  </si>
  <si>
    <t>60-29-7</t>
  </si>
  <si>
    <t>Diethyl ether</t>
  </si>
  <si>
    <t>A.030.18.131</t>
  </si>
  <si>
    <t>A.030.18.131.230701 Diethyl ether</t>
  </si>
  <si>
    <t>64-17-5</t>
  </si>
  <si>
    <t>Ethanol from ethylene</t>
  </si>
  <si>
    <t>A.030.18.130</t>
  </si>
  <si>
    <t>A.030.18.130.230701 Ethanol from ethylene</t>
  </si>
  <si>
    <t>108-94-1</t>
  </si>
  <si>
    <t>Cyclohexanone</t>
  </si>
  <si>
    <t>A.030.18.129</t>
  </si>
  <si>
    <t>A.030.18.129.230701 Cyclohexanone</t>
  </si>
  <si>
    <t>110-82-7</t>
  </si>
  <si>
    <t>Cyclohexane</t>
  </si>
  <si>
    <t>A.030.18.128</t>
  </si>
  <si>
    <t>A.030.18.128.230701 Cyclohexane</t>
  </si>
  <si>
    <t>Gamma butyrolactones</t>
  </si>
  <si>
    <t>96-48-0</t>
  </si>
  <si>
    <t>Butyrolactone</t>
  </si>
  <si>
    <t>A.030.18.127</t>
  </si>
  <si>
    <t>A.030.18.127.230701 Butyrolactone</t>
  </si>
  <si>
    <t>123-86-4</t>
  </si>
  <si>
    <t>Butyl acetate</t>
  </si>
  <si>
    <t>A.030.18.126</t>
  </si>
  <si>
    <t>A.030.18.126.230701 Butyl acetate</t>
  </si>
  <si>
    <t>Butene hydroformylation</t>
  </si>
  <si>
    <t>A.030.18.125</t>
  </si>
  <si>
    <t>A.030.18.125.230701 Butene hydroformylation</t>
  </si>
  <si>
    <t>Butene hydration</t>
  </si>
  <si>
    <t>A.030.18.124</t>
  </si>
  <si>
    <t>A.030.18.124.230701 Butene hydration</t>
  </si>
  <si>
    <t>Alkanes</t>
  </si>
  <si>
    <t>106-97-8</t>
  </si>
  <si>
    <t>Butanes from butene,</t>
  </si>
  <si>
    <t>A.030.18.123</t>
  </si>
  <si>
    <t>A.030.18.123.230701 Butanes from butene,</t>
  </si>
  <si>
    <t>Butane oxidation</t>
  </si>
  <si>
    <t>A.030.18.122</t>
  </si>
  <si>
    <t>A.030.18.122.230701 Butane oxidation</t>
  </si>
  <si>
    <t>Butane-1,4-diol dehydrogenation</t>
  </si>
  <si>
    <t>A.030.18.121</t>
  </si>
  <si>
    <t>A.030.18.121.230701 Butane-1,4-diol dehydrogenation</t>
  </si>
  <si>
    <t>110-63-4</t>
  </si>
  <si>
    <t>Butane-1,4-diol</t>
  </si>
  <si>
    <t>A.030.18.120</t>
  </si>
  <si>
    <t>A.030.18.120.230701 Butane-1,4-diol</t>
  </si>
  <si>
    <t>Benzyl halides</t>
  </si>
  <si>
    <t>100-44-7</t>
  </si>
  <si>
    <t>Benzyl chloride</t>
  </si>
  <si>
    <t>A.030.18.119</t>
  </si>
  <si>
    <t>A.030.18.119.230701 Benzyl chloride</t>
  </si>
  <si>
    <t>Benzyl alcohols</t>
  </si>
  <si>
    <t>100-51-6</t>
  </si>
  <si>
    <t>Benzyl alcohol</t>
  </si>
  <si>
    <t>A.030.18.118</t>
  </si>
  <si>
    <t>A.030.18.118.230701 Benzyl alcohol</t>
  </si>
  <si>
    <t>Benzene chlorination (per kg benzene)</t>
  </si>
  <si>
    <t>A.030.18.117</t>
  </si>
  <si>
    <t>A.030.18.117.230701 Benzene chlorination (per kg benzene)</t>
  </si>
  <si>
    <t>Benzoyl derivatives</t>
  </si>
  <si>
    <t>100-52-7</t>
  </si>
  <si>
    <t>Benzaldehyde</t>
  </si>
  <si>
    <t>A.030.18.116</t>
  </si>
  <si>
    <t>A.030.18.116.230701 Benzaldehyde</t>
  </si>
  <si>
    <t>Benzene and substituted derivatives (class)</t>
  </si>
  <si>
    <t>98-87-3</t>
  </si>
  <si>
    <t>Benzal chloride</t>
  </si>
  <si>
    <t>A.030.18.115</t>
  </si>
  <si>
    <t>A.030.18.115.230701 Benzal chloride</t>
  </si>
  <si>
    <t>67-64-1</t>
  </si>
  <si>
    <t>Acetone (2)</t>
  </si>
  <si>
    <t>A.030.18.114</t>
  </si>
  <si>
    <t>A.030.18.114.230701 Acetone (2)</t>
  </si>
  <si>
    <t>Dicarboxylic acids and derivatives</t>
  </si>
  <si>
    <t>108-24-7</t>
  </si>
  <si>
    <t>Acetic anhydride</t>
  </si>
  <si>
    <t>A.030.18.113</t>
  </si>
  <si>
    <t>A.030.18.113.230701 Acetic anhydride</t>
  </si>
  <si>
    <t>77671-22-8</t>
  </si>
  <si>
    <t>Acetic acid</t>
  </si>
  <si>
    <t>A.030.18.112</t>
  </si>
  <si>
    <t>A.030.18.112.230701 Acetic acid</t>
  </si>
  <si>
    <t>108-10-1</t>
  </si>
  <si>
    <t>4-Methyl-2-pentanone</t>
  </si>
  <si>
    <t>A.030.18.111</t>
  </si>
  <si>
    <t>A.030.18.111.230701 4-Methyl-2-pentanone</t>
  </si>
  <si>
    <t>123-92-2</t>
  </si>
  <si>
    <t>3-Methyl-1-butyl acetate</t>
  </si>
  <si>
    <t>A.030.18.110</t>
  </si>
  <si>
    <t>A.030.18.110.230701 3-Methyl-1-butyl acetate</t>
  </si>
  <si>
    <t>123-51-3</t>
  </si>
  <si>
    <t>3-Methyl-1-butanol</t>
  </si>
  <si>
    <t>A.030.18.109</t>
  </si>
  <si>
    <t>A.030.18.109.230701 3-Methyl-1-butanol</t>
  </si>
  <si>
    <t>107-83-5</t>
  </si>
  <si>
    <t>2-Methylpentane</t>
  </si>
  <si>
    <t>A.030.18.108</t>
  </si>
  <si>
    <t>A.030.18.108.230701 2-Methylpentane</t>
  </si>
  <si>
    <t>75-85-4</t>
  </si>
  <si>
    <t>2-Methyl-2-butanol</t>
  </si>
  <si>
    <t>A.030.18.107</t>
  </si>
  <si>
    <t>A.030.18.107.230701 2-Methyl-2-butanol</t>
  </si>
  <si>
    <t>78-83-1</t>
  </si>
  <si>
    <t>2-Methyl-1-propanol</t>
  </si>
  <si>
    <t>A.030.18.106</t>
  </si>
  <si>
    <t>A.030.18.106.230701 2-Methyl-1-propanol</t>
  </si>
  <si>
    <t>137-32-6</t>
  </si>
  <si>
    <t>2-Methyl-1-butanol</t>
  </si>
  <si>
    <t>A.030.18.105</t>
  </si>
  <si>
    <t>A.030.18.105.230701 2-Methyl-1-butanol</t>
  </si>
  <si>
    <t>78-92-2</t>
  </si>
  <si>
    <t>2-Butanol</t>
  </si>
  <si>
    <t>A.030.18.104</t>
  </si>
  <si>
    <t>A.030.18.104.230701 2-Butanol</t>
  </si>
  <si>
    <t>1,4-dioxanes</t>
  </si>
  <si>
    <t>123-91-1</t>
  </si>
  <si>
    <t>1,4-Dioxane</t>
  </si>
  <si>
    <t>A.030.18.103</t>
  </si>
  <si>
    <t>A.030.18.103.230701 1,4-Dioxane</t>
  </si>
  <si>
    <t>71-41-0</t>
  </si>
  <si>
    <t>1-Pentanol</t>
  </si>
  <si>
    <t>A.030.18.102</t>
  </si>
  <si>
    <t>A.030.18.102.230701 1-Pentanol</t>
  </si>
  <si>
    <t>71-36-3</t>
  </si>
  <si>
    <t>1-Butanol</t>
  </si>
  <si>
    <t>A.030.18.101</t>
  </si>
  <si>
    <t>A.030.18.101.230701 1-Butanol</t>
  </si>
  <si>
    <t>A.030.18</t>
  </si>
  <si>
    <t>Pranav Mithra, 2020.  Comparative life cycle assessment of lubricating greases for nut runners used in industrial assembly lines. KTH Royal Institute of Technology, Sweden. Table 13. Lithium-based grease from the Axel Christiernsson Group, Sweden</t>
  </si>
  <si>
    <t>Grease, polymer (Polyalphaolefin + polypropylene)</t>
  </si>
  <si>
    <t xml:space="preserve">Materials, chemicals, organic               </t>
  </si>
  <si>
    <t>A.030.14.134</t>
  </si>
  <si>
    <t>A.030.14.134.240324 Grease, polymer (Polyalphaolefin + polypropylene)</t>
  </si>
  <si>
    <t>Grease, Lithium-based</t>
  </si>
  <si>
    <t>A.030.14.133</t>
  </si>
  <si>
    <t>A.030.14.133.240324 Grease, Lithium-based</t>
  </si>
  <si>
    <t>Organic cyanides</t>
  </si>
  <si>
    <t>74-90-8</t>
  </si>
  <si>
    <t>Hydrogen cyanide from propylene ammoxidation</t>
  </si>
  <si>
    <t>A.030.14.132</t>
  </si>
  <si>
    <t>A.030.14.132.230813 Hydrogen cyanide from propylene ammoxidation</t>
  </si>
  <si>
    <t>75-05-8</t>
  </si>
  <si>
    <t>Acetonitrile from propylene ammoxidation</t>
  </si>
  <si>
    <t>A.030.14.131</t>
  </si>
  <si>
    <t>A.030.14.131.230813 Acetonitrile from propylene ammoxidation</t>
  </si>
  <si>
    <t>107-13-1</t>
  </si>
  <si>
    <t>Acrylonitrile from propylene ammoxidation</t>
  </si>
  <si>
    <t>A.030.14.130</t>
  </si>
  <si>
    <t>A.030.14.130.230813 Acrylonitrile from propylene ammoxidation</t>
  </si>
  <si>
    <t>Xylenes</t>
  </si>
  <si>
    <t>1330-20-7</t>
  </si>
  <si>
    <t>Xylene</t>
  </si>
  <si>
    <t>A.030.14.129</t>
  </si>
  <si>
    <t>A.030.14.129.230803 Xylene</t>
  </si>
  <si>
    <t>Plastic Europe https://plasticseurope.org/sustainability/circularity/life-cycle-thinking/eco-profiles-set/</t>
  </si>
  <si>
    <t>112-27-6</t>
  </si>
  <si>
    <t>Triethylene glycol (TEG)</t>
  </si>
  <si>
    <t>A.030.14.128</t>
  </si>
  <si>
    <t>A.030.14.128.230803 Triethylene glycol (TEG)</t>
  </si>
  <si>
    <t>Toluenes</t>
  </si>
  <si>
    <t>108-88-3</t>
  </si>
  <si>
    <t>Toluene</t>
  </si>
  <si>
    <t>A.030.14.127</t>
  </si>
  <si>
    <t>A.030.14.127.230803 Toluene</t>
  </si>
  <si>
    <t>summary report Plastic Europe (Gabi/Sphera)</t>
  </si>
  <si>
    <t>Styrenes</t>
  </si>
  <si>
    <t>100-42-5</t>
  </si>
  <si>
    <t>Styrene</t>
  </si>
  <si>
    <t>A.030.14.126</t>
  </si>
  <si>
    <t>A.030.14.126.230701 Styrene</t>
  </si>
  <si>
    <t xml:space="preserve">Thesis report KTH: http://kth.diva-portal.org/smash/record.jsf?dswid=3168&amp;pid=diva2%3A414527 </t>
  </si>
  <si>
    <t>8052-47-9</t>
  </si>
  <si>
    <t>Rosin</t>
  </si>
  <si>
    <t>A.030.14.125</t>
  </si>
  <si>
    <t>A.030.14.125.230701 Rosin</t>
  </si>
  <si>
    <t>Plastic Europe (PASG - Phenol and Acetone Sector Group).https://www.petrochemistry.eu/wp-content/uploads/2018/01/EPD-Phenol-Acetone-10-16.pdf</t>
  </si>
  <si>
    <t>1-hydroxy-4-unsubstituted benzenoids</t>
  </si>
  <si>
    <t>108-95-2</t>
  </si>
  <si>
    <t>Phenol</t>
  </si>
  <si>
    <t>A.030.14.124</t>
  </si>
  <si>
    <t>A.030.14.124.230701 Phenol</t>
  </si>
  <si>
    <t xml:space="preserve">Plastic Europe https://plasticseurope.org/sustainability/circularity/life-cycle-thinking/eco-profiles-set/ </t>
  </si>
  <si>
    <t>Unsaturated aliphatic hydrocarbons</t>
  </si>
  <si>
    <t>115-07-1</t>
  </si>
  <si>
    <t>Propylene</t>
  </si>
  <si>
    <t>A.030.14.123</t>
  </si>
  <si>
    <t>A.030.14.123.230803 Propylene</t>
  </si>
  <si>
    <t>LPG is a mixture of butane and propane</t>
  </si>
  <si>
    <t>74-98-6</t>
  </si>
  <si>
    <t>Propane</t>
  </si>
  <si>
    <t>A.030.14.122</t>
  </si>
  <si>
    <t>A.030.14.122.230701 Propane</t>
  </si>
  <si>
    <t>Plastic Europe, with small correction on ecotoxicity</t>
  </si>
  <si>
    <t>109-66-0</t>
  </si>
  <si>
    <t>Pentane blowing agent</t>
  </si>
  <si>
    <t>A.030.14.121</t>
  </si>
  <si>
    <t>A.030.14.121.230701 Pentane blowing agent</t>
  </si>
  <si>
    <t>107-21-1</t>
  </si>
  <si>
    <t>Monoethylene glycol (MEG)</t>
  </si>
  <si>
    <t>A.030.14.120</t>
  </si>
  <si>
    <t>A.030.14.120.230803 Monoethylene glycol (MEG)</t>
  </si>
  <si>
    <t>methylamine from methanol and fertiliser-N</t>
  </si>
  <si>
    <t>74-89-5</t>
  </si>
  <si>
    <t>Methylamine</t>
  </si>
  <si>
    <t>A.030.14.119</t>
  </si>
  <si>
    <t>A.030.14.119.230701 Methylamine</t>
  </si>
  <si>
    <t>data from Life cycle assessment of typical methanol production routes: The environmental impacts analysis and power optimization. Zhuo Chen, Qun Shen, Nannan Sun, Wei Wei. Table 3 (NTM=Natural gas To Methanol) Journal of Cleaner Production Volume 220, 20 May 2019, Pages 408-416</t>
  </si>
  <si>
    <t>Alcohols and polyols (class)</t>
  </si>
  <si>
    <t>67-56-1</t>
  </si>
  <si>
    <t>Methanol</t>
  </si>
  <si>
    <t>A.030.14.118</t>
  </si>
  <si>
    <t>A.030.14.118.230701 Methanol</t>
  </si>
  <si>
    <t>data from summary report Plastic Europe (IFU Heidelberg)</t>
  </si>
  <si>
    <t>Ethylene oxide (1)</t>
  </si>
  <si>
    <t>A.030.14.117</t>
  </si>
  <si>
    <t>A.030.14.117.230701 Ethylene oxide (1)</t>
  </si>
  <si>
    <t>data: IPPC Chemicals, 2002. European Commission, Directorate General, Joint Research Center, “Reference Document on Best Available Techniques in the Large Volume Organic Chemical Industry”, February 2002</t>
  </si>
  <si>
    <t>Organochlorides (class)</t>
  </si>
  <si>
    <t>107-06-2</t>
  </si>
  <si>
    <t>Ethylene dichloride</t>
  </si>
  <si>
    <t>A.030.14.116</t>
  </si>
  <si>
    <t>A.030.14.116.230701 Ethylene dichloride</t>
  </si>
  <si>
    <t>74-85-1</t>
  </si>
  <si>
    <t>Ethylene</t>
  </si>
  <si>
    <t>A.030.14.115</t>
  </si>
  <si>
    <t>A.030.14.115.230803 Ethylene</t>
  </si>
  <si>
    <t>produced together with styrene</t>
  </si>
  <si>
    <t>100-41-4</t>
  </si>
  <si>
    <t>Ethylbenzene</t>
  </si>
  <si>
    <t>A.030.14.114</t>
  </si>
  <si>
    <t>A.030.14.114.230701 Ethylbenzene</t>
  </si>
  <si>
    <t>Hydration of Ethylene proxi for ethanol, since heat is not exactly known, but probably negligible</t>
  </si>
  <si>
    <t>Ethanol (alcohol), synthetic</t>
  </si>
  <si>
    <t>A.030.14.113</t>
  </si>
  <si>
    <t>A.030.14.113.230701 Ethanol (alcohol), synthetic</t>
  </si>
  <si>
    <t>proxi for ethanol, classical off-site production from grain with natural gas</t>
  </si>
  <si>
    <t>Ethanol (alcohol), bio-based from agricultural waste</t>
  </si>
  <si>
    <t>A.030.14.112</t>
  </si>
  <si>
    <t>A.030.14.112.230701 Ethanol (alcohol), bio-based from agricultural waste</t>
  </si>
  <si>
    <t>derived from EI data europe</t>
  </si>
  <si>
    <t>34590-94-8</t>
  </si>
  <si>
    <t>Dipropylene glycol monomethyl ether</t>
  </si>
  <si>
    <t>A.030.14.111</t>
  </si>
  <si>
    <t>A.030.14.111.230701 Dipropylene glycol monomethyl ether</t>
  </si>
  <si>
    <t>plastic europe https://legacy.plasticseurope.org/application/files/8315/1783/7824/20130114101708-plasticseurope_eco-profile_ethylene__others_2012-11.zip</t>
  </si>
  <si>
    <t>111-46-6</t>
  </si>
  <si>
    <t>Diethylene glycol (DEG)</t>
  </si>
  <si>
    <t>A.030.14.110</t>
  </si>
  <si>
    <t>A.030.14.110.230803 Diethylene glycol (DEG)</t>
  </si>
  <si>
    <t>data: Interim LCA and LCCA report based upon technology selection and modelled processes,  2019, Callum Hill and Andrew Norton, JCH Industrial Ecology Ltd</t>
  </si>
  <si>
    <t>80-15-9</t>
  </si>
  <si>
    <t>Cumene hydroperoxide</t>
  </si>
  <si>
    <t>A.030.14.109</t>
  </si>
  <si>
    <t>A.030.14.109.230701 Cumene hydroperoxide</t>
  </si>
  <si>
    <t>Butane</t>
  </si>
  <si>
    <t>A.030.14.108</t>
  </si>
  <si>
    <t>A.030.14.108.230701 Butane</t>
  </si>
  <si>
    <t>Olefins</t>
  </si>
  <si>
    <t>106-99-0</t>
  </si>
  <si>
    <t>Butadiene</t>
  </si>
  <si>
    <t>A.030.14.107</t>
  </si>
  <si>
    <t>A.030.14.107.230803 Butadiene</t>
  </si>
  <si>
    <t>71-43-2</t>
  </si>
  <si>
    <t>Benzene</t>
  </si>
  <si>
    <t>A.030.14.106</t>
  </si>
  <si>
    <t>A.030.14.106.230803 Benzene</t>
  </si>
  <si>
    <t>144245-85-2</t>
  </si>
  <si>
    <t>Alkyl Ketene Dimer (AKD)</t>
  </si>
  <si>
    <t>A.030.14.105</t>
  </si>
  <si>
    <t>A.030.14.105.230701 Alkyl Ketene Dimer (AKD)</t>
  </si>
  <si>
    <t>70983-53-8</t>
  </si>
  <si>
    <t>Alkenyl Succinic Anhydride (ASA)</t>
  </si>
  <si>
    <t>A.030.14.104</t>
  </si>
  <si>
    <t>A.030.14.104.230701 Alkenyl Succinic Anhydride (ASA)</t>
  </si>
  <si>
    <t>Acrylonitrile</t>
  </si>
  <si>
    <t>A.030.14.103</t>
  </si>
  <si>
    <t>A.030.14.103.230701 Acrylonitrile</t>
  </si>
  <si>
    <t>byproduct of ethylene</t>
  </si>
  <si>
    <t>Acetylides (super class)</t>
  </si>
  <si>
    <t>74-86-2</t>
  </si>
  <si>
    <t>Acetylene (Ethyne)</t>
  </si>
  <si>
    <t>A.030.14.102</t>
  </si>
  <si>
    <t>A.030.14.102.230701 Acetylene (Ethyne)</t>
  </si>
  <si>
    <t>data from summary report Plastic Europe (PASG - Phenol and Acetone Sector Group). https://www.petrochemistry.eu/wp-content/uploads/2018/01/EPD-Phenol-Acetone-10-16.pdf</t>
  </si>
  <si>
    <t>Acetone (1)</t>
  </si>
  <si>
    <t>A.030.14.101</t>
  </si>
  <si>
    <t>A.030.14.101.230803 Acetone (1)</t>
  </si>
  <si>
    <t>A.030.14</t>
  </si>
  <si>
    <t>derived from EI</t>
  </si>
  <si>
    <t>Magnesium oxide</t>
  </si>
  <si>
    <t xml:space="preserve">Materials, chemicals, inorganic </t>
  </si>
  <si>
    <t>A.030.10.136</t>
  </si>
  <si>
    <t>A.030.10.136.240318 Magnesium oxide</t>
  </si>
  <si>
    <t>Chromium oxide</t>
  </si>
  <si>
    <t>A.030.10.135</t>
  </si>
  <si>
    <t>A.030.10.135.240318 Chromium oxide</t>
  </si>
  <si>
    <t>G Majeau-Bettez, TR Hawkins, AH Stomman - Environ. Sci. Technol, 2011, 45, 10, 4548-4554, Supplemtary Materials, https://pubs.acs.org/doi/abs/10.1021/es103607c Table S7.</t>
  </si>
  <si>
    <t>LiFePO4 (lithium iron phosphate, LFP)</t>
  </si>
  <si>
    <t>A.030.10.134</t>
  </si>
  <si>
    <t>A.030.10.134.230911 LiFePO4 (lithium iron phosphate, LFP)</t>
  </si>
  <si>
    <t>Transition metal oxides</t>
  </si>
  <si>
    <t>1314-13-2</t>
  </si>
  <si>
    <t>Zinc Oxide</t>
  </si>
  <si>
    <t>A.030.10.133</t>
  </si>
  <si>
    <t>A.030.10.133.230701 Zinc Oxide</t>
  </si>
  <si>
    <t>Miscellaneous mixed metal/non-metals (class)</t>
  </si>
  <si>
    <t>1314-62-1</t>
  </si>
  <si>
    <t>V2O5, Vanadium pentoxide</t>
  </si>
  <si>
    <t>A.030.10.132</t>
  </si>
  <si>
    <t>A.030.10.132.230701 V2O5, Vanadium pentoxide</t>
  </si>
  <si>
    <t>Ureas</t>
  </si>
  <si>
    <t>57-13-6</t>
  </si>
  <si>
    <t>Urea (AdBlue)</t>
  </si>
  <si>
    <t>A.030.10.131</t>
  </si>
  <si>
    <t>A.030.10.131.230701 Urea (AdBlue)</t>
  </si>
  <si>
    <t>13463-67-7</t>
  </si>
  <si>
    <t>Titanium dioxide</t>
  </si>
  <si>
    <t>A.030.10.130</t>
  </si>
  <si>
    <t>A.030.10.130.230701 Titanium dioxide</t>
  </si>
  <si>
    <t>Other non-metal sulfides</t>
  </si>
  <si>
    <t>7704-34-9</t>
  </si>
  <si>
    <t>Sulphur</t>
  </si>
  <si>
    <t>A.030.10.129</t>
  </si>
  <si>
    <t>A.030.10.129.230701 Sulphur</t>
  </si>
  <si>
    <t>Alkali metal sulfates</t>
  </si>
  <si>
    <t>7757-82-6</t>
  </si>
  <si>
    <t>Sodium Sulphate</t>
  </si>
  <si>
    <t>A.030.10.128</t>
  </si>
  <si>
    <t>A.030.10.128.230701 Sodium Sulphate</t>
  </si>
  <si>
    <t>Alkali metal silicates</t>
  </si>
  <si>
    <t>15859-24-2</t>
  </si>
  <si>
    <t>Sodium Silicate</t>
  </si>
  <si>
    <t>A.030.10.127</t>
  </si>
  <si>
    <t>A.030.10.127.230701 Sodium Silicate</t>
  </si>
  <si>
    <t>https://legacy.plasticseurope.org/application/files/9115/1783/7818/20140306164026-euro_chlor_eco-profile_chlorine_2014-03.zip, page 3 input parameters, output parameters</t>
  </si>
  <si>
    <t>Alkali metal hypochlorites</t>
  </si>
  <si>
    <t>7681-52-9</t>
  </si>
  <si>
    <t>Sodium Hypochlorite, NaOCl (Plasticseurope 2013)</t>
  </si>
  <si>
    <t>A.030.10.126</t>
  </si>
  <si>
    <t>A.030.10.126.230803 Sodium Hypochlorite, NaOCl (Plasticseurope 2013)</t>
  </si>
  <si>
    <t>https://www.eurochlor.org/wp-content/uploads/2022/02/2022-Euro-Chlor-Eco-profile.pdf</t>
  </si>
  <si>
    <t>Sodium Hypochlorite, NaOCl (European Chlor-Alkali Industry 2022)</t>
  </si>
  <si>
    <t>A.030.10.125</t>
  </si>
  <si>
    <t>A.030.10.125.230803 Sodium Hypochlorite, NaOCl (European Chlor-Alkali Industry 2022)</t>
  </si>
  <si>
    <t>average data</t>
  </si>
  <si>
    <t>Alkali metal hydroxides</t>
  </si>
  <si>
    <t>1310-73-2</t>
  </si>
  <si>
    <t>Sodium Hydroxide, NaOH (average of USLCI, Plasticseurope, EU Chlor-Alkali ind.)</t>
  </si>
  <si>
    <t>A.030.10.124</t>
  </si>
  <si>
    <t>A.030.10.124.230803 Sodium Hydroxide, NaOH (average of USLCI, Plasticseurope, EU Chlor-Alkali ind.)</t>
  </si>
  <si>
    <t>Sodium Hydroxide, NaOH (Plasticseurope 2013)</t>
  </si>
  <si>
    <t>A.030.10.123</t>
  </si>
  <si>
    <t>A.030.10.123.230803 Sodium Hydroxide, NaOH (Plasticseurope 2013)</t>
  </si>
  <si>
    <t>Sodium Hydroxide, NaOH (European Chlor-Alkali Industry 2022)</t>
  </si>
  <si>
    <t>A.030.10.122</t>
  </si>
  <si>
    <t>A.030.10.122.230803 Sodium Hydroxide, NaOH (European Chlor-Alkali Industry 2022)</t>
  </si>
  <si>
    <t>calculated via USLCI</t>
  </si>
  <si>
    <t>Sodium Hydroxide (US 2011)</t>
  </si>
  <si>
    <t>A.030.10.121</t>
  </si>
  <si>
    <t>A.030.10.121.230701 Sodium Hydroxide (US 2011)</t>
  </si>
  <si>
    <t>Sodium Cumenesulphonate</t>
  </si>
  <si>
    <t>A.030.10.120</t>
  </si>
  <si>
    <t>A.030.10.120.230701 Sodium Cumenesulphonate</t>
  </si>
  <si>
    <t>data plastic europe</t>
  </si>
  <si>
    <t>Alkali metal chlorides</t>
  </si>
  <si>
    <t>7758-19-2</t>
  </si>
  <si>
    <t>Sodium Chlorite</t>
  </si>
  <si>
    <t>A.030.10.119</t>
  </si>
  <si>
    <t>A.030.10.119.230701 Sodium Chlorite</t>
  </si>
  <si>
    <t>plastic europe data set https://plasticseurope.org/sustainability/circularity/life-cycle-thinking/eco-profiles-set/</t>
  </si>
  <si>
    <t>7647-14-5</t>
  </si>
  <si>
    <t>Sodium Chloride, NaCl (plasticseurope)</t>
  </si>
  <si>
    <t>A.030.10.118</t>
  </si>
  <si>
    <t>A.030.10.118.230803 Sodium Chloride, NaCl (plasticseurope)</t>
  </si>
  <si>
    <t>Sodium Chloride (US)</t>
  </si>
  <si>
    <t>A.030.10.117</t>
  </si>
  <si>
    <t>A.030.10.117.230701 Sodium Chloride (US)</t>
  </si>
  <si>
    <t>data from probas (energy only)</t>
  </si>
  <si>
    <t>Organic carbonic acids</t>
  </si>
  <si>
    <t>497-19-8</t>
  </si>
  <si>
    <t>Sodium Carbonate  (soda, Na2CO3)</t>
  </si>
  <si>
    <t>A.030.10.116</t>
  </si>
  <si>
    <t>A.030.10.116.230701 Sodium Carbonate  (soda, Na2CO3)</t>
  </si>
  <si>
    <t>Metalloid oxides</t>
  </si>
  <si>
    <t>7631-86-9</t>
  </si>
  <si>
    <t>Silicagel</t>
  </si>
  <si>
    <t>A.030.10.115</t>
  </si>
  <si>
    <t>A.030.10.115.230701 Silicagel</t>
  </si>
  <si>
    <t>recalculated data USLCI</t>
  </si>
  <si>
    <t>Alkaline earth metal oxides</t>
  </si>
  <si>
    <t>1305-78-8</t>
  </si>
  <si>
    <t>Quicklime</t>
  </si>
  <si>
    <t>A.030.10.114</t>
  </si>
  <si>
    <t>A.030.10.114.230701 Quicklime</t>
  </si>
  <si>
    <t>Homogeneous transition metal compounds (class)</t>
  </si>
  <si>
    <t>7440-02-0</t>
  </si>
  <si>
    <t>Nickel in Nickel Sufate (22%) for car batteries</t>
  </si>
  <si>
    <t>A.030.10.113</t>
  </si>
  <si>
    <t>A.030.10.113.230701 Nickel in Nickel Sufate (22%) for car batteries</t>
  </si>
  <si>
    <t>Nickel in FerroNickel (27%)</t>
  </si>
  <si>
    <t>A.030.10.112</t>
  </si>
  <si>
    <t>A.030.10.112.230701 Nickel in FerroNickel (27%)</t>
  </si>
  <si>
    <t>1313-13-9</t>
  </si>
  <si>
    <t>Manganese dioxide</t>
  </si>
  <si>
    <t>A.030.10.111</t>
  </si>
  <si>
    <t>A.030.10.111.230701 Manganese dioxide</t>
  </si>
  <si>
    <t>Lime</t>
  </si>
  <si>
    <t>A.030.10.110</t>
  </si>
  <si>
    <t>A.030.10.110.230701 Lime</t>
  </si>
  <si>
    <t>1310-58-3</t>
  </si>
  <si>
    <t>KOH, Potassium hydroxide</t>
  </si>
  <si>
    <t>A.030.10.109</t>
  </si>
  <si>
    <t>A.030.10.109.230701 KOH, Potassium hydroxide</t>
  </si>
  <si>
    <t>data Delft University of Technology</t>
  </si>
  <si>
    <t>7783-06-4</t>
  </si>
  <si>
    <t>Hydrogen Sulfide</t>
  </si>
  <si>
    <t>A.030.10.108</t>
  </si>
  <si>
    <t>A.030.10.108.230701 Hydrogen Sulfide</t>
  </si>
  <si>
    <t>H2O2, hydrogen peroxide, 70% in H2O</t>
  </si>
  <si>
    <t>A.030.10.107</t>
  </si>
  <si>
    <t>A.030.10.107.230701 H2O2, hydrogen peroxide, 70% in H2O</t>
  </si>
  <si>
    <t>7782-42-5</t>
  </si>
  <si>
    <t>Graphite for batteries</t>
  </si>
  <si>
    <t>A.030.10.106</t>
  </si>
  <si>
    <t>A.030.10.106.230701 Graphite for batteries</t>
  </si>
  <si>
    <t>11104-61-3</t>
  </si>
  <si>
    <t>Cobalt oxide (CoO)</t>
  </si>
  <si>
    <t>A.030.10.105</t>
  </si>
  <si>
    <t>A.030.10.105.230701 Cobalt oxide (CoO)</t>
  </si>
  <si>
    <t>97793-37-8</t>
  </si>
  <si>
    <t>Carbon black</t>
  </si>
  <si>
    <t>A.030.10.103</t>
  </si>
  <si>
    <t>A.030.10.103.230701 Carbon black</t>
  </si>
  <si>
    <t>7664-41-7</t>
  </si>
  <si>
    <t>Ammonia</t>
  </si>
  <si>
    <t>A.030.10.101</t>
  </si>
  <si>
    <t>A.030.10.101.230701 Ammonia</t>
  </si>
  <si>
    <t>A.030.10</t>
  </si>
  <si>
    <t>7782-44-7</t>
  </si>
  <si>
    <t>Oxigen, liquid</t>
  </si>
  <si>
    <t xml:space="preserve">Materials, chemicals, gases </t>
  </si>
  <si>
    <t>A.030.08.110</t>
  </si>
  <si>
    <t>A.030.08.110.230701 Oxigen, liquid</t>
  </si>
  <si>
    <t>Other non-metal nitrides</t>
  </si>
  <si>
    <t>7727-37-9</t>
  </si>
  <si>
    <t>Nitrogen, liquid</t>
  </si>
  <si>
    <t>A.030.08.109</t>
  </si>
  <si>
    <t>A.030.08.109.230701 Nitrogen, liquid</t>
  </si>
  <si>
    <t>Hydrogen, methane to hydrogen (SMR)</t>
  </si>
  <si>
    <t>A.030.08.108</t>
  </si>
  <si>
    <t>A.030.08.108.230701 Hydrogen, methane to hydrogen (SMR)</t>
  </si>
  <si>
    <t>Homogeneous halogens (class)</t>
  </si>
  <si>
    <t>7782-50-5</t>
  </si>
  <si>
    <t>Chlorine (average of USLCI, Plasticseurope, EU chlor-alkali ind.)</t>
  </si>
  <si>
    <t>A.030.08.107</t>
  </si>
  <si>
    <t>A.030.08.107.230803 Chlorine (average of USLCI, Plasticseurope, EU chlor-alkali ind.)</t>
  </si>
  <si>
    <t>Chlorine (European Chlor-Alkali Industry 2022)</t>
  </si>
  <si>
    <t>A.030.08.106</t>
  </si>
  <si>
    <t>A.030.08.106.230803 Chlorine (European Chlor-Alkali Industry 2022)</t>
  </si>
  <si>
    <t>Chlorine (Plasticseurope 2013)</t>
  </si>
  <si>
    <t>A.030.08.105</t>
  </si>
  <si>
    <t>A.030.08.105.230803 Chlorine (Plasticseurope 2013)</t>
  </si>
  <si>
    <t>Chlorine (US 2011)</t>
  </si>
  <si>
    <t>A.030.08.104</t>
  </si>
  <si>
    <t>A.030.08.104.230701 Chlorine (US 2011)</t>
  </si>
  <si>
    <t>630-08-0</t>
  </si>
  <si>
    <t>Carbon monoxide</t>
  </si>
  <si>
    <t>A.030.08.103</t>
  </si>
  <si>
    <t>A.030.08.103.230701 Carbon monoxide</t>
  </si>
  <si>
    <t>Carbon dioxide, liquid</t>
  </si>
  <si>
    <t>A.030.08.102</t>
  </si>
  <si>
    <t>A.030.08.102.230701 Carbon dioxide, liquid</t>
  </si>
  <si>
    <t>Homogeneous noble gases (class)</t>
  </si>
  <si>
    <t>7440-37-1</t>
  </si>
  <si>
    <t>Argon</t>
  </si>
  <si>
    <t>A.030.08.101.230701 Argon</t>
  </si>
  <si>
    <t>Fertilizer-K</t>
  </si>
  <si>
    <t>Materials, chemicals, fertilisers inorganic and organic</t>
  </si>
  <si>
    <t>A.030.06.103.230701 Fertilizer-K</t>
  </si>
  <si>
    <t>Fertilizer-P</t>
  </si>
  <si>
    <t>A.030.06.102.230701 Fertilizer-P</t>
  </si>
  <si>
    <t>Fertilizer-N</t>
  </si>
  <si>
    <t>A.030.06.101.230701 Fertilizer-N</t>
  </si>
  <si>
    <t xml:space="preserve">Cyclohexanone+3HNO3 -&gt; Adipic acid+3H2O+3NO2  </t>
  </si>
  <si>
    <t>Adipic acid</t>
  </si>
  <si>
    <t xml:space="preserve">Materials, chemicals, acids organic                                                                     </t>
  </si>
  <si>
    <t>A.030.04.107</t>
  </si>
  <si>
    <t>A.030.04.107.231020 Adipic acid</t>
  </si>
  <si>
    <t>110-16-7</t>
  </si>
  <si>
    <t>Maleic acid</t>
  </si>
  <si>
    <t>A.030.04.106</t>
  </si>
  <si>
    <t>A.030.04.106.230701 Maleic acid</t>
  </si>
  <si>
    <t>Chloroacetic acid (1)</t>
  </si>
  <si>
    <t>A.030.04.105.230701 Chloroacetic acid (1)</t>
  </si>
  <si>
    <t>Acetic Anhydride, Ketene process</t>
  </si>
  <si>
    <t>A.030.04.104.230701 Acetic Anhydride, Ketene process</t>
  </si>
  <si>
    <t>Acetic Anhydride, Halcon process</t>
  </si>
  <si>
    <t>A.030.04.103.230701 Acetic Anhydride, Halcon process</t>
  </si>
  <si>
    <t>Acetic Anhydride trade mix</t>
  </si>
  <si>
    <t>A.030.04.102.230701 Acetic Anhydride trade mix</t>
  </si>
  <si>
    <t>Acetic acid trade mix</t>
  </si>
  <si>
    <t>A.030.04.101.230701 Acetic acid trade mix</t>
  </si>
  <si>
    <t>Boric acid</t>
  </si>
  <si>
    <t xml:space="preserve">Materials, chemicals, acids inorganic </t>
  </si>
  <si>
    <t>A.030.02.105</t>
  </si>
  <si>
    <t>A.030.02.105.230701 Boric acid</t>
  </si>
  <si>
    <t>Non-metal sulfates</t>
  </si>
  <si>
    <t>7664-93-9</t>
  </si>
  <si>
    <t>Sulphuric acid</t>
  </si>
  <si>
    <t>A.030.02.104</t>
  </si>
  <si>
    <t>A.030.02.104.230701 Sulphuric acid</t>
  </si>
  <si>
    <t>Non-metal phosphates</t>
  </si>
  <si>
    <t>7664-38-2</t>
  </si>
  <si>
    <t>Phosphoric acid</t>
  </si>
  <si>
    <t>A.030.02.103</t>
  </si>
  <si>
    <t>A.030.02.103.230701 Phosphoric acid</t>
  </si>
  <si>
    <t>own research: 0.27 kg Ammonia, 0.03 MJ electricity (assumption: good control of N20 and NOx emissions)</t>
  </si>
  <si>
    <t>Non-metal nitrates</t>
  </si>
  <si>
    <t>78989-43-2</t>
  </si>
  <si>
    <t>Nitric acid</t>
  </si>
  <si>
    <t>A.030.02.102</t>
  </si>
  <si>
    <t>A.030.02.102.230701 Nitric acid</t>
  </si>
  <si>
    <t>HCL (hydrochloric acid)</t>
  </si>
  <si>
    <t>A.030.02.101.230701 HCL (hydrochloric acid)</t>
  </si>
  <si>
    <t>A.030</t>
  </si>
  <si>
    <t>1314-23-4</t>
  </si>
  <si>
    <t>Zirconia</t>
  </si>
  <si>
    <t xml:space="preserve">Materials, ceramics </t>
  </si>
  <si>
    <t>ceramics</t>
  </si>
  <si>
    <t>A.020.01.113.230701 Zirconia</t>
  </si>
  <si>
    <t>12070-12-1</t>
  </si>
  <si>
    <t>Tungsten Carbide</t>
  </si>
  <si>
    <t>A.020.01.112.230701 Tungsten Carbide</t>
  </si>
  <si>
    <t>Stoneware</t>
  </si>
  <si>
    <t>A.020.01.111.230701 Stoneware</t>
  </si>
  <si>
    <t>12033-60-2</t>
  </si>
  <si>
    <t>Silicon Nitride</t>
  </si>
  <si>
    <t>A.020.01.110.230701 Silicon Nitride</t>
  </si>
  <si>
    <t>409-21-2</t>
  </si>
  <si>
    <t>Silicon carbide</t>
  </si>
  <si>
    <t>A.020.01.109.230701 Silicon carbide</t>
  </si>
  <si>
    <t>7440-21-3</t>
  </si>
  <si>
    <t>Silicon (purified) for electronics and PV cells, gross</t>
  </si>
  <si>
    <t>A.020.01.108.230701 Silicon (purified) for electronics and PV cells, gross</t>
  </si>
  <si>
    <t>PZT Piezo-electric ceramic</t>
  </si>
  <si>
    <t>A.020.01.107.230701 PZT Piezo-electric ceramic</t>
  </si>
  <si>
    <t>Porcelain</t>
  </si>
  <si>
    <t>A.020.01.106.230701 Porcelain</t>
  </si>
  <si>
    <t>Glaze (in addition to Porcelain and Stoneware)</t>
  </si>
  <si>
    <t>A.020.01.105.230701 Glaze (in addition to Porcelain and Stoneware)</t>
  </si>
  <si>
    <t>7440-56-4</t>
  </si>
  <si>
    <t>Germanium</t>
  </si>
  <si>
    <t>A.020.01.104.230701 Germanium</t>
  </si>
  <si>
    <t>12011-54-0</t>
  </si>
  <si>
    <t>Boron Carbide</t>
  </si>
  <si>
    <t>A.020.01.103.230701 Boron Carbide</t>
  </si>
  <si>
    <t>24304-00-5</t>
  </si>
  <si>
    <t>Aluminium Nitride</t>
  </si>
  <si>
    <t>A.020.01.102.230701 Aluminium Nitride</t>
  </si>
  <si>
    <t>1333-84-2</t>
  </si>
  <si>
    <t>Alumina</t>
  </si>
  <si>
    <t>A.020.01.101.230701 Alumina</t>
  </si>
  <si>
    <t>A.020</t>
  </si>
  <si>
    <t>European Flax, scutched, long fibres (12% moisture content)</t>
  </si>
  <si>
    <t>Materials, agricultural, plant production</t>
  </si>
  <si>
    <t>A.010.08.116</t>
  </si>
  <si>
    <t>agriculture</t>
  </si>
  <si>
    <t>A.010.08.116.230701 European Flax, scutched, long fibres (12% moisture content)</t>
  </si>
  <si>
    <t>Linseed produced in region</t>
  </si>
  <si>
    <t>A.010.08.115</t>
  </si>
  <si>
    <t>A.010.08.115.230701 Linseed produced in region</t>
  </si>
  <si>
    <t>Kenaf fibres, India</t>
  </si>
  <si>
    <t>A.010.08.114</t>
  </si>
  <si>
    <t>A.010.08.114.230701 Kenaf fibres, India</t>
  </si>
  <si>
    <t>Kenaf fibres, Italy</t>
  </si>
  <si>
    <t>A.010.08.113</t>
  </si>
  <si>
    <t>A.010.08.113.230701 Kenaf fibres, Italy</t>
  </si>
  <si>
    <t>Jute fibres, India, rainfed</t>
  </si>
  <si>
    <t>A.010.08.112</t>
  </si>
  <si>
    <t>A.010.08.112.230701 Jute fibres, India, rainfed</t>
  </si>
  <si>
    <t>Jute fibres, India</t>
  </si>
  <si>
    <t>A.010.08.111</t>
  </si>
  <si>
    <t>A.010.08.111.230701 Jute fibres, India</t>
  </si>
  <si>
    <t>Jute fibres, Bangladesh</t>
  </si>
  <si>
    <t>A.010.08.110</t>
  </si>
  <si>
    <t>A.010.08.110.230701 Jute fibres, Bangladesh</t>
  </si>
  <si>
    <t>Jute fibres, trade mix</t>
  </si>
  <si>
    <t>A.010.08.109</t>
  </si>
  <si>
    <t>A.010.08.109.230701 Jute fibres, trade mix</t>
  </si>
  <si>
    <t>Jute fibres,  Bangladesh, rainfed</t>
  </si>
  <si>
    <t>A.010.08.108</t>
  </si>
  <si>
    <t>A.010.08.108.230701 Jute fibres,  Bangladesh, rainfed</t>
  </si>
  <si>
    <t>Cotton, USA</t>
  </si>
  <si>
    <t>A.010.08.107</t>
  </si>
  <si>
    <t>A.010.08.107.230701 Cotton, USA</t>
  </si>
  <si>
    <t>Cotton, trade mix, China, India, USA</t>
  </si>
  <si>
    <t>A.010.08.106</t>
  </si>
  <si>
    <t>A.010.08.106.230701 Cotton, trade mix, China, India, USA</t>
  </si>
  <si>
    <t>Cotton, India</t>
  </si>
  <si>
    <t>A.010.08.105</t>
  </si>
  <si>
    <t>A.010.08.105.230701 Cotton, India</t>
  </si>
  <si>
    <t>Cotton, China</t>
  </si>
  <si>
    <t>A.010.08.104</t>
  </si>
  <si>
    <t>A.010.08.104.230701 Cotton, China</t>
  </si>
  <si>
    <t>bio-Cotton, USA</t>
  </si>
  <si>
    <t>A.010.08.103</t>
  </si>
  <si>
    <t>A.010.08.103.230701 bio-Cotton, USA</t>
  </si>
  <si>
    <t>bio-Cotton, India</t>
  </si>
  <si>
    <t>A.010.08.102</t>
  </si>
  <si>
    <t>A.010.08.102.230701 bio-Cotton, India</t>
  </si>
  <si>
    <t>bio-Cotton, China</t>
  </si>
  <si>
    <t>A.010.08.101</t>
  </si>
  <si>
    <t>A.010.08.101.230701 bio-Cotton, China</t>
  </si>
  <si>
    <t>A.010.08</t>
  </si>
  <si>
    <t>Soybean oil from USA in Rotterdam</t>
  </si>
  <si>
    <t xml:space="preserve">Materials, agricultural, plant oils </t>
  </si>
  <si>
    <t>A.010.06.104.230701 Soybean oil from USA in Rotterdam</t>
  </si>
  <si>
    <t>Soybean oil from Brazil in Rotterdam</t>
  </si>
  <si>
    <t>A.010.06.103.230701 Soybean oil from Brazil in Rotterdam</t>
  </si>
  <si>
    <t>Rape oil, Europe</t>
  </si>
  <si>
    <t>A.010.06.102.230701 Rape oil, Europe</t>
  </si>
  <si>
    <t>Palm oil in Rotterdam</t>
  </si>
  <si>
    <t>A.010.06.101.230701 Palm oil in Rotterdam</t>
  </si>
  <si>
    <t>Soybean oil, crude, degummed at coast USA</t>
  </si>
  <si>
    <t>Materials, agricultural, others</t>
  </si>
  <si>
    <t>A.010.04.113.230701 Soybean oil, crude, degummed at coast USA</t>
  </si>
  <si>
    <t>Soybean oil, crude, degummed at coast Brazil</t>
  </si>
  <si>
    <t>A.010.04.112.230701 Soybean oil, crude, degummed at coast Brazil</t>
  </si>
  <si>
    <t>Soybean grain, harvested and transported to coast USA</t>
  </si>
  <si>
    <t>A.010.04.111.230701 Soybean grain, harvested and transported to coast USA</t>
  </si>
  <si>
    <t>Soybean grain, harvested and transported to coast Brazil</t>
  </si>
  <si>
    <t>A.010.04.110.230701 Soybean grain, harvested and transported to coast Brazil</t>
  </si>
  <si>
    <t>Soy oil, refined at coast USA</t>
  </si>
  <si>
    <t>A.010.04.109.230701 Soy oil, refined at coast USA</t>
  </si>
  <si>
    <t>Soy oil, refined at coast Brazil</t>
  </si>
  <si>
    <t>A.010.04.108.230701 Soy oil, refined at coast Brazil</t>
  </si>
  <si>
    <t>Soy meal at coast USA</t>
  </si>
  <si>
    <t>A.010.04.107</t>
  </si>
  <si>
    <t>A.010.04.107.230701 Soy meal at coast USA</t>
  </si>
  <si>
    <t>Soy meal at coast Brazil</t>
  </si>
  <si>
    <t>A.010.04.106.230701 Soy meal at coast Brazil</t>
  </si>
  <si>
    <t>Rape cake, Europe</t>
  </si>
  <si>
    <t>A.010.04.105.230701 Rape cake, Europe</t>
  </si>
  <si>
    <t>Potatoes, DE</t>
  </si>
  <si>
    <t>A.010.04.104.230701 Potatoes, DE</t>
  </si>
  <si>
    <t>Potatoe starch, DE</t>
  </si>
  <si>
    <t>A.010.04.103.230701 Potatoe starch, DE</t>
  </si>
  <si>
    <t>Palm kernel oil, crude from trees</t>
  </si>
  <si>
    <t>A.010.04.102.230701 Palm kernel oil, crude from trees</t>
  </si>
  <si>
    <t>Crude palm kernel oil refined</t>
  </si>
  <si>
    <t>A.010.04.101.230701 Crude palm kernel oil refined</t>
  </si>
  <si>
    <t>Wool at farm Australia</t>
  </si>
  <si>
    <t>Materials, agricultural, animal production</t>
  </si>
  <si>
    <t>A.010.02.104.230701 Wool at farm Australia</t>
  </si>
  <si>
    <t>Wool (Australia, transported to Rotterdam)</t>
  </si>
  <si>
    <t>A.010.02.103.230701 Wool (Australia, transported to Rotterdam)</t>
  </si>
  <si>
    <t>Leather Vegetable tanning, hides from Europe</t>
  </si>
  <si>
    <t>A.010.02.102.240318 Leather Vegetable tanning, hides from Europe</t>
  </si>
  <si>
    <t>Leather Chrome tanning, hides from Argentia</t>
  </si>
  <si>
    <t>A.010.02.101.240318 Leather Chrome tanning, hides from Argentia</t>
  </si>
  <si>
    <t>name</t>
  </si>
  <si>
    <t>numbers</t>
  </si>
  <si>
    <t>Pt</t>
  </si>
  <si>
    <t>.heading</t>
  </si>
  <si>
    <t>subclass</t>
  </si>
  <si>
    <t>CAS</t>
  </si>
  <si>
    <t>exo-toxicity</t>
  </si>
  <si>
    <t>ClassyFire</t>
  </si>
  <si>
    <t>EF 3.1</t>
  </si>
  <si>
    <t>Climate change</t>
  </si>
  <si>
    <t>Ecotoxicity</t>
  </si>
  <si>
    <t>Particulate</t>
  </si>
  <si>
    <t xml:space="preserve">Eutrophication, </t>
  </si>
  <si>
    <t>Eutrophication,</t>
  </si>
  <si>
    <t>Human toxicity,</t>
  </si>
  <si>
    <t>Human toxicity, non-cancer</t>
  </si>
  <si>
    <t>Ionising radiation</t>
  </si>
  <si>
    <t>Ozone depletion</t>
  </si>
  <si>
    <t>Photochemical ozone formation</t>
  </si>
  <si>
    <t>Resource use,</t>
  </si>
  <si>
    <t>Water use</t>
  </si>
  <si>
    <t>Human toxicity</t>
  </si>
  <si>
    <t>freshwater</t>
  </si>
  <si>
    <t xml:space="preserve"> matter</t>
  </si>
  <si>
    <t>marine</t>
  </si>
  <si>
    <t xml:space="preserve"> terrestrial</t>
  </si>
  <si>
    <t xml:space="preserve"> cancer</t>
  </si>
  <si>
    <t>non-cancer</t>
  </si>
  <si>
    <t xml:space="preserve"> fossils</t>
  </si>
  <si>
    <t xml:space="preserve"> minerals+metals</t>
  </si>
  <si>
    <t>Idemat 2024 Rev V1-2</t>
  </si>
  <si>
    <t xml:space="preserve">Idemat is CC BY for students, tutors and lecturers </t>
  </si>
  <si>
    <t>Data on Eco-costs 2024 V1.0</t>
  </si>
  <si>
    <t>"Idemat2024"</t>
  </si>
  <si>
    <t>Idemat is CC BY for designers, engineers, architects, employees</t>
  </si>
  <si>
    <t>This database provides data as well on Recipe2016, the Carbon Footprint, CED, and Ecological Footprint (EF)</t>
  </si>
  <si>
    <r>
      <t>Idemat is</t>
    </r>
    <r>
      <rPr>
        <b/>
        <sz val="10"/>
        <rFont val="Arial"/>
        <family val="2"/>
      </rPr>
      <t xml:space="preserve"> not</t>
    </r>
    <r>
      <rPr>
        <sz val="10"/>
        <rFont val="Arial"/>
        <family val="2"/>
      </rPr>
      <t xml:space="preserve"> CC BY for sellers of software for LCA and/or CSRD</t>
    </r>
  </si>
  <si>
    <t>Idemat by Joost Vogtlander is licensed under CC BY-NC 4.0</t>
  </si>
  <si>
    <t>Industrial Property of Aiming Better</t>
  </si>
  <si>
    <t>- IPCC 2021 GWP 100a (the latest tables)</t>
  </si>
  <si>
    <t>NMC811 battery changed, electricity norway added, copper revised</t>
  </si>
  <si>
    <t>titanium and titanium oxide updated, printing details added</t>
  </si>
  <si>
    <t>Idemat2023RevA: addition of chemical inorganic, chemicals organic, solvents, detergents, some chemical gasses, in chemicals. Renumbering of chemicals and alloys</t>
  </si>
  <si>
    <t>addition proxi tables, plus addition fuels: EU lables, and lease car norms, plus correction EPS GPPS HIPS PPE TDI MDI PA 6</t>
  </si>
  <si>
    <t>addition of pesticides, plus new EF midpoint tables for ecotoxicity, human cancer anf non-cancer (eco-costs 2023 V1.2)</t>
  </si>
  <si>
    <t>upgrades of Li-ion batteries NMC 811 and LFP</t>
  </si>
  <si>
    <t>correction nuclear electricity; PBAT added</t>
  </si>
  <si>
    <t>world electricity data (created in the weekend 1 thru 4  december 2023)</t>
  </si>
  <si>
    <t>new eco-costs2024 plus new full list of electricity of countries (provinces and states) for the year 2022</t>
  </si>
  <si>
    <t>particular metals (arsenic, barium, berylium, bismuth, boron, hafnium, Niobium, Rhenium, Strontium, Thallium, Thorium) plus boric acid added</t>
  </si>
  <si>
    <t>torrified wood, carbon sequestration in wood &gt; 100 years</t>
  </si>
  <si>
    <t>swiss electricity added, small correction electricity EU, obsolete electricity LCIs removed</t>
  </si>
  <si>
    <t>,</t>
  </si>
  <si>
    <t>tungsten virgin  and seconday market mix</t>
  </si>
  <si>
    <t>Fiber laser cutting 1000W, 6000W, steel and AL; asphalt; glass (flint, green, brown); folding boxboard GC!, 2, 3</t>
  </si>
  <si>
    <t>PAN (Acrilic)</t>
  </si>
  <si>
    <t>clinker corrected</t>
  </si>
  <si>
    <t>Flax, Mycelium Protective Packaging, Paperfoam shifted to new category</t>
  </si>
  <si>
    <t>chromium updated; leather new; chromium oxide new; magnesium oxide new</t>
  </si>
  <si>
    <t>new food data (250 lines)</t>
  </si>
  <si>
    <t>grease (lithium-based and polymer-based)</t>
  </si>
  <si>
    <t>coating metals changed to single side data; small correction glass</t>
  </si>
  <si>
    <t>combustion of paper and wood: small correction of LHV calculation</t>
  </si>
  <si>
    <t>conntainer transport sea corrected for m3kg</t>
  </si>
  <si>
    <t>Mechanical recycled pellets (rPET, rPE, rPP, rPVC), downcycled -- USE THIS FOR MOST PLASTIC RECYCLING</t>
  </si>
  <si>
    <t>drying and extruding to plastic pellets energy plus transport.  USE THIS FOR MOST RECYCLED PLASTIC, because chemical upcycling is rare.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</si>
</sst>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0"/>
    <numFmt numFmtId="165" formatCode="0.00000"/>
    <numFmt numFmtId="166" formatCode="#,##0.000"/>
    <numFmt numFmtId="167" formatCode="#,##0.0000"/>
    <numFmt numFmtId="168" formatCode="#,##0.0"/>
    <numFmt numFmtId="169" formatCode="0.000"/>
    <numFmt numFmtId="170" formatCode="#,##0.000000"/>
    <numFmt numFmtId="171" formatCode="#,##0.00000"/>
    <numFmt numFmtId="172" formatCode="yyyy\-mm\-dd;@"/>
    <numFmt numFmtId="174" formatCode="0.000000"/>
  </numFmts>
  <fonts count="69">
    <font>
      <sz val="10"/>
      <name val="Arial"/>
    </font>
    <font>
      <sz val="11"/>
      <color theme="1"/>
      <name val="Calibri"/>
      <family val="2"/>
      <scheme val="minor"/>
    </font>
    <font>
      <sz val="8"/>
      <name val="Arial"/>
      <family val="2"/>
    </font>
    <font>
      <u/>
      <sz val="10"/>
      <color indexed="12"/>
      <name val="Arial"/>
      <family val="2"/>
    </font>
    <font>
      <b/>
      <sz val="10"/>
      <name val="Arial"/>
      <family val="2"/>
    </font>
    <font>
      <sz val="10"/>
      <name val="Arial"/>
      <family val="2"/>
    </font>
    <font>
      <sz val="10"/>
      <color indexed="8"/>
      <name val="MS Sans Serif"/>
      <family val="2"/>
    </font>
    <font>
      <sz val="10"/>
      <color rgb="FFFF0000"/>
      <name val="Arial"/>
      <family val="2"/>
    </font>
    <font>
      <sz val="8"/>
      <name val="Arial Narrow"/>
      <family val="2"/>
    </font>
    <font>
      <b/>
      <sz val="10"/>
      <color rgb="FFFF0000"/>
      <name val="Arial"/>
      <family val="2"/>
    </font>
    <font>
      <sz val="10"/>
      <color theme="1"/>
      <name val="Arial"/>
      <family val="2"/>
    </font>
    <font>
      <sz val="7"/>
      <color rgb="FF222222"/>
      <name val="Inherit"/>
    </font>
    <font>
      <sz val="10"/>
      <color theme="1"/>
      <name val="Calibri"/>
      <family val="2"/>
      <scheme val="minor"/>
    </font>
    <font>
      <sz val="10"/>
      <color rgb="FF000000"/>
      <name val="Arial"/>
      <family val="2"/>
    </font>
    <font>
      <sz val="10"/>
      <color rgb="FF0070C0"/>
      <name val="Arial"/>
      <family val="2"/>
    </font>
    <font>
      <b/>
      <sz val="10"/>
      <color rgb="FF0070C0"/>
      <name val="Arial"/>
      <family val="2"/>
    </font>
    <font>
      <sz val="11"/>
      <name val="Calibri"/>
      <family val="2"/>
    </font>
    <font>
      <vertAlign val="superscript"/>
      <sz val="10"/>
      <name val="Arial"/>
      <family val="2"/>
    </font>
    <font>
      <sz val="11"/>
      <name val="Calibri"/>
      <family val="2"/>
      <scheme val="minor"/>
    </font>
    <font>
      <sz val="10"/>
      <color theme="4"/>
      <name val="Arial"/>
      <family val="2"/>
    </font>
    <font>
      <b/>
      <sz val="10"/>
      <color theme="4"/>
      <name val="Arial"/>
      <family val="2"/>
    </font>
    <font>
      <sz val="10"/>
      <color rgb="FF3366FF"/>
      <name val="Arial"/>
      <family val="2"/>
    </font>
    <font>
      <b/>
      <sz val="10"/>
      <color rgb="FF3366FF"/>
      <name val="Arial"/>
      <family val="2"/>
    </font>
    <font>
      <sz val="10"/>
      <name val="Verdana"/>
      <family val="2"/>
    </font>
    <font>
      <b/>
      <sz val="10"/>
      <name val="Verdana"/>
      <family val="2"/>
    </font>
    <font>
      <sz val="10"/>
      <color theme="1"/>
      <name val="Verdana"/>
      <family val="2"/>
    </font>
    <font>
      <b/>
      <sz val="10"/>
      <color theme="1"/>
      <name val="Verdana"/>
      <family val="2"/>
    </font>
    <font>
      <sz val="10"/>
      <color theme="0" tint="-0.499984740745262"/>
      <name val="Verdana"/>
      <family val="2"/>
    </font>
    <font>
      <b/>
      <sz val="10"/>
      <color rgb="FF01B1F1"/>
      <name val="Verdana"/>
      <family val="2"/>
    </font>
    <font>
      <sz val="10"/>
      <color rgb="FF7F7F7F"/>
      <name val="Verdana"/>
      <family val="2"/>
    </font>
    <font>
      <sz val="10"/>
      <color rgb="FFA5A5A5"/>
      <name val="Verdana"/>
      <family val="2"/>
    </font>
    <font>
      <b/>
      <sz val="8"/>
      <name val="Verdana"/>
      <family val="2"/>
    </font>
    <font>
      <b/>
      <sz val="8"/>
      <color theme="1" tint="0.499984740745262"/>
      <name val="Verdana"/>
      <family val="2"/>
    </font>
    <font>
      <sz val="12"/>
      <color rgb="FFA5A5A5"/>
      <name val="Arial"/>
      <family val="2"/>
    </font>
    <font>
      <sz val="6"/>
      <color rgb="FFA5A5A5"/>
      <name val="Verdana"/>
      <family val="2"/>
    </font>
    <font>
      <sz val="10"/>
      <color rgb="FF000000"/>
      <name val="Verdana"/>
      <family val="2"/>
    </font>
    <font>
      <sz val="10"/>
      <color theme="0" tint="-0.34998626667073579"/>
      <name val="Verdana"/>
      <family val="2"/>
    </font>
    <font>
      <sz val="10"/>
      <color theme="0" tint="-0.249977111117893"/>
      <name val="Verdana"/>
      <family val="2"/>
    </font>
    <font>
      <sz val="10"/>
      <color theme="0" tint="-0.14999847407452621"/>
      <name val="Verdana"/>
      <family val="2"/>
    </font>
    <font>
      <b/>
      <sz val="10"/>
      <color indexed="10"/>
      <name val="Arial"/>
      <family val="2"/>
    </font>
    <font>
      <u/>
      <sz val="12"/>
      <color indexed="12"/>
      <name val="Arial"/>
      <family val="2"/>
    </font>
    <font>
      <b/>
      <sz val="10"/>
      <color theme="1"/>
      <name val="Arial"/>
      <family val="2"/>
    </font>
    <font>
      <i/>
      <sz val="10"/>
      <name val="Arial"/>
      <family val="2"/>
    </font>
    <font>
      <sz val="7"/>
      <name val="Arial"/>
      <family val="2"/>
    </font>
    <font>
      <sz val="11"/>
      <color rgb="FF00B050"/>
      <name val="Calibri"/>
      <family val="2"/>
      <scheme val="minor"/>
    </font>
    <font>
      <sz val="11"/>
      <color theme="4"/>
      <name val="Calibri"/>
      <family val="2"/>
      <scheme val="minor"/>
    </font>
    <font>
      <b/>
      <sz val="11"/>
      <color rgb="FF000000"/>
      <name val="Calibri"/>
      <family val="2"/>
      <scheme val="minor"/>
    </font>
    <font>
      <b/>
      <sz val="11"/>
      <name val="Calibri"/>
      <family val="2"/>
      <scheme val="minor"/>
    </font>
    <font>
      <sz val="11"/>
      <color rgb="FF000000"/>
      <name val="Calibri"/>
      <family val="2"/>
      <scheme val="minor"/>
    </font>
    <font>
      <sz val="11"/>
      <color rgb="FF000000"/>
      <name val="Calibri"/>
      <family val="2"/>
    </font>
    <font>
      <b/>
      <sz val="11"/>
      <color rgb="FF000000"/>
      <name val="Calibri"/>
      <family val="2"/>
    </font>
    <font>
      <sz val="11"/>
      <color rgb="FFFF0000"/>
      <name val="Calibri"/>
      <family val="2"/>
      <scheme val="minor"/>
    </font>
    <font>
      <sz val="7"/>
      <name val="Arial Narrow"/>
      <family val="2"/>
    </font>
    <font>
      <b/>
      <sz val="11"/>
      <color theme="1"/>
      <name val="Calibri"/>
      <family val="2"/>
      <scheme val="minor"/>
    </font>
    <font>
      <sz val="7"/>
      <color rgb="FF000000"/>
      <name val="Arial"/>
      <family val="2"/>
    </font>
    <font>
      <sz val="7"/>
      <color rgb="FF212529"/>
      <name val="Verdana"/>
      <family val="2"/>
    </font>
    <font>
      <sz val="7"/>
      <color rgb="FF000000"/>
      <name val="Verdana"/>
      <family val="2"/>
    </font>
    <font>
      <sz val="8"/>
      <color rgb="FF585858"/>
      <name val="Verdana"/>
      <family val="2"/>
    </font>
    <font>
      <sz val="8"/>
      <color rgb="FF000000"/>
      <name val="Arial"/>
      <family val="2"/>
    </font>
    <font>
      <sz val="8"/>
      <color rgb="FF5F6368"/>
      <name val="Arial"/>
      <family val="2"/>
    </font>
    <font>
      <sz val="7"/>
      <name val="Verdana"/>
      <family val="2"/>
    </font>
    <font>
      <sz val="8"/>
      <color theme="1"/>
      <name val="Calibri"/>
      <family val="2"/>
      <scheme val="minor"/>
    </font>
    <font>
      <b/>
      <sz val="7"/>
      <name val="Verdana"/>
      <family val="2"/>
    </font>
    <font>
      <sz val="10"/>
      <color rgb="FF000000"/>
      <name val="Source Sans Pro"/>
      <family val="2"/>
    </font>
    <font>
      <sz val="8"/>
      <color rgb="FF212529"/>
      <name val="Verdana"/>
      <family val="2"/>
    </font>
    <font>
      <sz val="8"/>
      <color rgb="FF000000"/>
      <name val="Source Sans Pro"/>
      <family val="2"/>
    </font>
    <font>
      <sz val="8"/>
      <color theme="1"/>
      <name val="Arial"/>
      <family val="2"/>
    </font>
    <font>
      <sz val="10"/>
      <color rgb="FF00B050"/>
      <name val="Arial"/>
      <family val="2"/>
    </font>
    <font>
      <sz val="10"/>
      <color theme="0" tint="-0.14999847407452621"/>
      <name val="Arial"/>
      <family val="2"/>
    </font>
  </fonts>
  <fills count="25">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11"/>
        <bgColor indexed="64"/>
      </patternFill>
    </fill>
    <fill>
      <patternFill patternType="solid">
        <fgColor rgb="FFFFCC99"/>
        <bgColor indexed="64"/>
      </patternFill>
    </fill>
    <fill>
      <patternFill patternType="solid">
        <fgColor rgb="FFFFFF99"/>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FF66"/>
        <bgColor indexed="64"/>
      </patternFill>
    </fill>
    <fill>
      <patternFill patternType="solid">
        <fgColor rgb="FF99FF99"/>
        <bgColor indexed="64"/>
      </patternFill>
    </fill>
    <fill>
      <patternFill patternType="solid">
        <fgColor indexed="41"/>
        <bgColor indexed="64"/>
      </patternFill>
    </fill>
    <fill>
      <patternFill patternType="solid">
        <fgColor rgb="FFD8D8D8"/>
        <bgColor rgb="FFD8D8D8"/>
      </patternFill>
    </fill>
    <fill>
      <patternFill patternType="solid">
        <fgColor rgb="FF00B0F0"/>
        <bgColor indexed="64"/>
      </patternFill>
    </fill>
    <fill>
      <patternFill patternType="solid">
        <fgColor rgb="FFF2F2F2"/>
        <bgColor rgb="FFF2F2F2"/>
      </patternFill>
    </fill>
    <fill>
      <patternFill patternType="solid">
        <fgColor rgb="FF00B0F0"/>
        <bgColor rgb="FF000000"/>
      </patternFill>
    </fill>
    <fill>
      <patternFill patternType="solid">
        <fgColor rgb="FF00FF00"/>
        <bgColor indexed="64"/>
      </patternFill>
    </fill>
    <fill>
      <patternFill patternType="solid">
        <fgColor rgb="FFFFFFCC"/>
        <bgColor indexed="64"/>
      </patternFill>
    </fill>
    <fill>
      <patternFill patternType="solid">
        <fgColor rgb="FF00FFFF"/>
        <bgColor indexed="64"/>
      </patternFill>
    </fill>
    <fill>
      <patternFill patternType="solid">
        <fgColor rgb="FF33CCFF"/>
        <bgColor indexed="64"/>
      </patternFill>
    </fill>
    <fill>
      <patternFill patternType="solid">
        <fgColor rgb="FFFFFFCC"/>
        <bgColor rgb="FF000000"/>
      </patternFill>
    </fill>
    <fill>
      <patternFill patternType="solid">
        <fgColor theme="0"/>
        <bgColor indexed="64"/>
      </patternFill>
    </fill>
    <fill>
      <patternFill patternType="solid">
        <fgColor rgb="FF00FFFF"/>
        <bgColor rgb="FF000000"/>
      </patternFill>
    </fill>
    <fill>
      <patternFill patternType="solid">
        <fgColor rgb="FF33CCFF"/>
        <bgColor rgb="FF000000"/>
      </patternFill>
    </fill>
    <fill>
      <patternFill patternType="solid">
        <fgColor rgb="FFCCFFFF"/>
        <bgColor indexed="64"/>
      </patternFill>
    </fill>
  </fills>
  <borders count="26">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rgb="FFDDDDDD"/>
      </left>
      <right style="medium">
        <color rgb="FFDDDDDD"/>
      </right>
      <top style="medium">
        <color rgb="FFDDDDDD"/>
      </top>
      <bottom/>
      <diagonal/>
    </border>
    <border>
      <left style="medium">
        <color rgb="FFDDDDDD"/>
      </left>
      <right style="medium">
        <color rgb="FFDDDDDD"/>
      </right>
      <top style="medium">
        <color rgb="FFDDDDDD"/>
      </top>
      <bottom style="medium">
        <color rgb="FFDDDDDD"/>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7">
    <xf numFmtId="0" fontId="0" fillId="0" borderId="0"/>
    <xf numFmtId="0" fontId="3" fillId="0" borderId="0" applyNumberFormat="0" applyFill="0" applyBorder="0" applyAlignment="0" applyProtection="0">
      <alignment vertical="top"/>
      <protection locked="0"/>
    </xf>
    <xf numFmtId="0" fontId="6" fillId="0" borderId="0"/>
    <xf numFmtId="0" fontId="1" fillId="0" borderId="0"/>
    <xf numFmtId="0" fontId="23" fillId="0" borderId="0"/>
    <xf numFmtId="0" fontId="5" fillId="0" borderId="0"/>
    <xf numFmtId="0" fontId="5" fillId="0" borderId="0"/>
  </cellStyleXfs>
  <cellXfs count="363">
    <xf numFmtId="0" fontId="0" fillId="0" borderId="0" xfId="0"/>
    <xf numFmtId="0" fontId="3" fillId="0" borderId="0" xfId="1" applyAlignment="1" applyProtection="1"/>
    <xf numFmtId="0" fontId="24" fillId="0" borderId="0" xfId="4" applyFont="1"/>
    <xf numFmtId="0" fontId="23" fillId="0" borderId="0" xfId="4"/>
    <xf numFmtId="0" fontId="25" fillId="0" borderId="0" xfId="4" applyFont="1"/>
    <xf numFmtId="9" fontId="27" fillId="0" borderId="0" xfId="4" applyNumberFormat="1" applyFont="1"/>
    <xf numFmtId="9" fontId="23" fillId="0" borderId="0" xfId="4" applyNumberFormat="1"/>
    <xf numFmtId="0" fontId="28" fillId="0" borderId="0" xfId="4" applyFont="1"/>
    <xf numFmtId="0" fontId="29" fillId="12" borderId="0" xfId="4" applyFont="1" applyFill="1" applyAlignment="1">
      <alignment horizontal="left" vertical="center"/>
    </xf>
    <xf numFmtId="0" fontId="30" fillId="12" borderId="0" xfId="4" applyFont="1" applyFill="1"/>
    <xf numFmtId="0" fontId="24" fillId="13" borderId="0" xfId="4" applyFont="1" applyFill="1" applyAlignment="1">
      <alignment vertical="top"/>
    </xf>
    <xf numFmtId="0" fontId="24" fillId="13" borderId="0" xfId="4" applyFont="1" applyFill="1" applyAlignment="1">
      <alignment horizontal="center" vertical="center" wrapText="1"/>
    </xf>
    <xf numFmtId="0" fontId="31" fillId="13" borderId="0" xfId="4" applyFont="1" applyFill="1" applyAlignment="1">
      <alignment horizontal="center" vertical="center" wrapText="1"/>
    </xf>
    <xf numFmtId="0" fontId="32" fillId="7" borderId="0" xfId="4" applyFont="1" applyFill="1" applyAlignment="1">
      <alignment horizontal="center" vertical="center" wrapText="1"/>
    </xf>
    <xf numFmtId="0" fontId="23" fillId="0" borderId="0" xfId="4" applyAlignment="1">
      <alignment wrapText="1"/>
    </xf>
    <xf numFmtId="0" fontId="33" fillId="12" borderId="0" xfId="4" applyFont="1" applyFill="1" applyAlignment="1">
      <alignment vertical="center"/>
    </xf>
    <xf numFmtId="0" fontId="33" fillId="12" borderId="0" xfId="4" applyFont="1" applyFill="1" applyAlignment="1">
      <alignment vertical="center" wrapText="1"/>
    </xf>
    <xf numFmtId="0" fontId="34" fillId="12" borderId="0" xfId="4" applyFont="1" applyFill="1" applyAlignment="1">
      <alignment vertical="center"/>
    </xf>
    <xf numFmtId="0" fontId="25" fillId="0" borderId="0" xfId="4" applyFont="1" applyAlignment="1">
      <alignment vertical="center"/>
    </xf>
    <xf numFmtId="0" fontId="23" fillId="13" borderId="0" xfId="4" applyFill="1" applyAlignment="1">
      <alignment vertical="top"/>
    </xf>
    <xf numFmtId="2" fontId="23" fillId="0" borderId="0" xfId="4" applyNumberFormat="1"/>
    <xf numFmtId="169" fontId="23" fillId="0" borderId="0" xfId="4" applyNumberFormat="1"/>
    <xf numFmtId="0" fontId="35" fillId="0" borderId="0" xfId="4" applyFont="1"/>
    <xf numFmtId="0" fontId="36" fillId="0" borderId="0" xfId="4" applyFont="1"/>
    <xf numFmtId="0" fontId="37" fillId="14" borderId="0" xfId="4" applyFont="1" applyFill="1" applyAlignment="1">
      <alignment horizontal="left"/>
    </xf>
    <xf numFmtId="0" fontId="37" fillId="14" borderId="0" xfId="4" applyFont="1" applyFill="1"/>
    <xf numFmtId="0" fontId="38" fillId="14" borderId="0" xfId="4" applyFont="1" applyFill="1"/>
    <xf numFmtId="0" fontId="23" fillId="0" borderId="0" xfId="4" applyAlignment="1">
      <alignment vertical="top"/>
    </xf>
    <xf numFmtId="0" fontId="24" fillId="13" borderId="0" xfId="4" applyFont="1" applyFill="1" applyAlignment="1">
      <alignment vertical="center" wrapText="1"/>
    </xf>
    <xf numFmtId="0" fontId="37" fillId="12" borderId="0" xfId="4" applyFont="1" applyFill="1" applyAlignment="1">
      <alignment horizontal="left" vertical="center"/>
    </xf>
    <xf numFmtId="0" fontId="37" fillId="12" borderId="0" xfId="4" applyFont="1" applyFill="1" applyAlignment="1">
      <alignment horizontal="right" vertical="center"/>
    </xf>
    <xf numFmtId="0" fontId="38" fillId="12" borderId="0" xfId="4" applyFont="1" applyFill="1" applyAlignment="1">
      <alignment horizontal="right" vertical="center"/>
    </xf>
    <xf numFmtId="0" fontId="24" fillId="15" borderId="0" xfId="4" applyFont="1" applyFill="1" applyAlignment="1">
      <alignment vertical="top" wrapText="1"/>
    </xf>
    <xf numFmtId="0" fontId="23" fillId="15" borderId="0" xfId="4" applyFill="1" applyAlignment="1">
      <alignment vertical="top"/>
    </xf>
    <xf numFmtId="0" fontId="38" fillId="14" borderId="0" xfId="4" applyFont="1" applyFill="1" applyAlignment="1">
      <alignment horizontal="right"/>
    </xf>
    <xf numFmtId="0" fontId="24" fillId="15" borderId="0" xfId="4" applyFont="1" applyFill="1" applyAlignment="1">
      <alignment vertical="top"/>
    </xf>
    <xf numFmtId="0" fontId="24" fillId="13" borderId="0" xfId="4" applyFont="1" applyFill="1" applyAlignment="1">
      <alignment wrapText="1"/>
    </xf>
    <xf numFmtId="0" fontId="23" fillId="7" borderId="0" xfId="4" applyFill="1"/>
    <xf numFmtId="0" fontId="25" fillId="7" borderId="0" xfId="4" applyFont="1" applyFill="1"/>
    <xf numFmtId="0" fontId="23" fillId="0" borderId="0" xfId="4" applyAlignment="1">
      <alignment horizontal="right"/>
    </xf>
    <xf numFmtId="0" fontId="4" fillId="0" borderId="0" xfId="5" applyFont="1"/>
    <xf numFmtId="0" fontId="5" fillId="0" borderId="0" xfId="5"/>
    <xf numFmtId="166" fontId="5" fillId="0" borderId="0" xfId="5" applyNumberFormat="1"/>
    <xf numFmtId="167" fontId="5" fillId="0" borderId="0" xfId="5" applyNumberFormat="1"/>
    <xf numFmtId="167" fontId="4" fillId="0" borderId="0" xfId="5" applyNumberFormat="1" applyFont="1"/>
    <xf numFmtId="167" fontId="39" fillId="0" borderId="0" xfId="5" applyNumberFormat="1" applyFont="1"/>
    <xf numFmtId="0" fontId="40" fillId="0" borderId="0" xfId="1" applyFont="1" applyAlignment="1">
      <protection locked="0"/>
    </xf>
    <xf numFmtId="0" fontId="5" fillId="0" borderId="0" xfId="5" applyProtection="1">
      <protection locked="0"/>
    </xf>
    <xf numFmtId="167" fontId="5" fillId="0" borderId="0" xfId="5" applyNumberFormat="1" applyProtection="1">
      <protection locked="0"/>
    </xf>
    <xf numFmtId="167" fontId="9" fillId="0" borderId="0" xfId="5" applyNumberFormat="1" applyFont="1" applyProtection="1">
      <protection locked="0"/>
    </xf>
    <xf numFmtId="2" fontId="5" fillId="0" borderId="0" xfId="5" applyNumberFormat="1"/>
    <xf numFmtId="0" fontId="3" fillId="0" borderId="5" xfId="1" applyBorder="1" applyAlignment="1" applyProtection="1"/>
    <xf numFmtId="0" fontId="5" fillId="2" borderId="8" xfId="5" applyFill="1" applyBorder="1"/>
    <xf numFmtId="0" fontId="4" fillId="3" borderId="3" xfId="5" applyFont="1" applyFill="1" applyBorder="1"/>
    <xf numFmtId="4" fontId="4" fillId="9" borderId="8" xfId="5" applyNumberFormat="1" applyFont="1" applyFill="1" applyBorder="1"/>
    <xf numFmtId="166" fontId="4" fillId="9" borderId="8" xfId="5" applyNumberFormat="1" applyFont="1" applyFill="1" applyBorder="1"/>
    <xf numFmtId="167" fontId="5" fillId="6" borderId="8" xfId="5" applyNumberFormat="1" applyFill="1" applyBorder="1"/>
    <xf numFmtId="167" fontId="5" fillId="6" borderId="2" xfId="5" applyNumberFormat="1" applyFill="1" applyBorder="1"/>
    <xf numFmtId="4" fontId="5" fillId="2" borderId="7" xfId="5" applyNumberFormat="1" applyFill="1" applyBorder="1"/>
    <xf numFmtId="0" fontId="4" fillId="4" borderId="7" xfId="5" applyFont="1" applyFill="1" applyBorder="1"/>
    <xf numFmtId="0" fontId="5" fillId="2" borderId="7" xfId="5" applyFill="1" applyBorder="1"/>
    <xf numFmtId="0" fontId="4" fillId="3" borderId="0" xfId="5" applyFont="1" applyFill="1"/>
    <xf numFmtId="4" fontId="4" fillId="9" borderId="7" xfId="5" applyNumberFormat="1" applyFont="1" applyFill="1" applyBorder="1"/>
    <xf numFmtId="166" fontId="4" fillId="9" borderId="7" xfId="5" applyNumberFormat="1" applyFont="1" applyFill="1" applyBorder="1"/>
    <xf numFmtId="167" fontId="5" fillId="6" borderId="7" xfId="5" applyNumberFormat="1" applyFill="1" applyBorder="1"/>
    <xf numFmtId="167" fontId="5" fillId="6" borderId="0" xfId="5" applyNumberFormat="1" applyFill="1"/>
    <xf numFmtId="0" fontId="5" fillId="2" borderId="9" xfId="5" applyFill="1" applyBorder="1"/>
    <xf numFmtId="0" fontId="5" fillId="3" borderId="5" xfId="5" applyFill="1" applyBorder="1" applyAlignment="1">
      <alignment horizontal="right"/>
    </xf>
    <xf numFmtId="4" fontId="5" fillId="9" borderId="9" xfId="5" applyNumberFormat="1" applyFill="1" applyBorder="1" applyAlignment="1">
      <alignment horizontal="right"/>
    </xf>
    <xf numFmtId="166" fontId="5" fillId="9" borderId="9" xfId="5" applyNumberFormat="1" applyFill="1" applyBorder="1" applyAlignment="1">
      <alignment horizontal="right"/>
    </xf>
    <xf numFmtId="167" fontId="5" fillId="6" borderId="9" xfId="5" applyNumberFormat="1" applyFill="1" applyBorder="1" applyAlignment="1">
      <alignment horizontal="right"/>
    </xf>
    <xf numFmtId="167" fontId="5" fillId="6" borderId="9" xfId="5" applyNumberFormat="1" applyFill="1" applyBorder="1" applyAlignment="1">
      <alignment horizontal="left"/>
    </xf>
    <xf numFmtId="4" fontId="5" fillId="2" borderId="9" xfId="5" applyNumberFormat="1" applyFill="1" applyBorder="1" applyAlignment="1">
      <alignment horizontal="right"/>
    </xf>
    <xf numFmtId="0" fontId="5" fillId="16" borderId="9" xfId="5" applyFill="1" applyBorder="1" applyAlignment="1">
      <alignment horizontal="right"/>
    </xf>
    <xf numFmtId="169" fontId="5" fillId="9" borderId="0" xfId="5" applyNumberFormat="1" applyFill="1"/>
    <xf numFmtId="166" fontId="5" fillId="9" borderId="0" xfId="5" applyNumberFormat="1" applyFill="1"/>
    <xf numFmtId="169" fontId="5" fillId="0" borderId="0" xfId="5" applyNumberFormat="1"/>
    <xf numFmtId="4" fontId="5" fillId="16" borderId="0" xfId="5" applyNumberFormat="1" applyFill="1"/>
    <xf numFmtId="4" fontId="5" fillId="0" borderId="0" xfId="5" applyNumberFormat="1"/>
    <xf numFmtId="166" fontId="10" fillId="0" borderId="0" xfId="5" applyNumberFormat="1" applyFont="1"/>
    <xf numFmtId="167" fontId="10" fillId="0" borderId="0" xfId="5" applyNumberFormat="1" applyFont="1"/>
    <xf numFmtId="166" fontId="41" fillId="0" borderId="0" xfId="5" applyNumberFormat="1" applyFont="1"/>
    <xf numFmtId="0" fontId="42" fillId="0" borderId="0" xfId="5" applyFont="1"/>
    <xf numFmtId="0" fontId="39" fillId="0" borderId="0" xfId="5" applyFont="1"/>
    <xf numFmtId="0" fontId="5" fillId="0" borderId="0" xfId="1" applyFont="1" applyAlignment="1">
      <protection locked="0"/>
    </xf>
    <xf numFmtId="0" fontId="9" fillId="0" borderId="0" xfId="5" applyFont="1" applyProtection="1">
      <protection locked="0"/>
    </xf>
    <xf numFmtId="4" fontId="5" fillId="6" borderId="8" xfId="5" applyNumberFormat="1" applyFill="1" applyBorder="1"/>
    <xf numFmtId="4" fontId="5" fillId="6" borderId="2" xfId="5" applyNumberFormat="1" applyFill="1" applyBorder="1"/>
    <xf numFmtId="0" fontId="5" fillId="6" borderId="7" xfId="5" applyFill="1" applyBorder="1"/>
    <xf numFmtId="0" fontId="5" fillId="6" borderId="0" xfId="5" applyFill="1"/>
    <xf numFmtId="4" fontId="5" fillId="6" borderId="9" xfId="5" applyNumberFormat="1" applyFill="1" applyBorder="1" applyAlignment="1">
      <alignment horizontal="right"/>
    </xf>
    <xf numFmtId="4" fontId="5" fillId="6" borderId="9" xfId="5" applyNumberFormat="1" applyFill="1" applyBorder="1" applyAlignment="1">
      <alignment horizontal="left"/>
    </xf>
    <xf numFmtId="2" fontId="5" fillId="5" borderId="0" xfId="5" applyNumberFormat="1" applyFill="1"/>
    <xf numFmtId="2" fontId="5" fillId="16" borderId="0" xfId="5" applyNumberFormat="1" applyFill="1"/>
    <xf numFmtId="166" fontId="10" fillId="5" borderId="0" xfId="5" applyNumberFormat="1" applyFont="1" applyFill="1"/>
    <xf numFmtId="167" fontId="5" fillId="9" borderId="0" xfId="5" applyNumberFormat="1" applyFill="1"/>
    <xf numFmtId="167" fontId="18" fillId="9" borderId="0" xfId="5" applyNumberFormat="1" applyFont="1" applyFill="1"/>
    <xf numFmtId="167" fontId="18" fillId="0" borderId="0" xfId="5" applyNumberFormat="1" applyFont="1"/>
    <xf numFmtId="167" fontId="10" fillId="9" borderId="0" xfId="5" applyNumberFormat="1" applyFont="1" applyFill="1"/>
    <xf numFmtId="164" fontId="5" fillId="9" borderId="0" xfId="5" applyNumberFormat="1" applyFill="1"/>
    <xf numFmtId="164" fontId="5" fillId="0" borderId="0" xfId="5" applyNumberFormat="1"/>
    <xf numFmtId="0" fontId="23" fillId="0" borderId="0" xfId="4"/>
    <xf numFmtId="0" fontId="31" fillId="13" borderId="0" xfId="4" applyFont="1" applyFill="1" applyAlignment="1">
      <alignment horizontal="center" vertical="center" wrapText="1"/>
    </xf>
    <xf numFmtId="169" fontId="23" fillId="0" borderId="0" xfId="4" applyNumberFormat="1"/>
    <xf numFmtId="0" fontId="23" fillId="7" borderId="0" xfId="4" applyFill="1"/>
    <xf numFmtId="11" fontId="5" fillId="0" borderId="0" xfId="5" applyNumberFormat="1"/>
    <xf numFmtId="0" fontId="5" fillId="8" borderId="0" xfId="5" applyFill="1" applyAlignment="1">
      <alignment horizontal="left" indent="1"/>
    </xf>
    <xf numFmtId="0" fontId="5" fillId="0" borderId="0" xfId="5" applyAlignment="1">
      <alignment horizontal="left"/>
    </xf>
    <xf numFmtId="168" fontId="5" fillId="0" borderId="0" xfId="5" applyNumberFormat="1"/>
    <xf numFmtId="11" fontId="5" fillId="17" borderId="0" xfId="5" applyNumberFormat="1" applyFill="1"/>
    <xf numFmtId="169" fontId="43" fillId="17" borderId="0" xfId="5" applyNumberFormat="1" applyFont="1" applyFill="1" applyAlignment="1">
      <alignment vertical="center"/>
    </xf>
    <xf numFmtId="0" fontId="5" fillId="10" borderId="0" xfId="5" applyFill="1"/>
    <xf numFmtId="0" fontId="5" fillId="18" borderId="0" xfId="5" applyFill="1"/>
    <xf numFmtId="11" fontId="5" fillId="18" borderId="0" xfId="5" applyNumberFormat="1" applyFill="1"/>
    <xf numFmtId="0" fontId="5" fillId="19" borderId="0" xfId="5" applyFill="1"/>
    <xf numFmtId="164" fontId="5" fillId="10" borderId="0" xfId="5" applyNumberFormat="1" applyFill="1"/>
    <xf numFmtId="165" fontId="5" fillId="16" borderId="0" xfId="5" applyNumberFormat="1" applyFill="1"/>
    <xf numFmtId="165" fontId="5" fillId="5" borderId="0" xfId="5" applyNumberFormat="1" applyFill="1"/>
    <xf numFmtId="0" fontId="5" fillId="5" borderId="0" xfId="5" applyFill="1"/>
    <xf numFmtId="0" fontId="44" fillId="0" borderId="0" xfId="5" applyFont="1"/>
    <xf numFmtId="0" fontId="45" fillId="0" borderId="0" xfId="5" applyFont="1"/>
    <xf numFmtId="11" fontId="5" fillId="19" borderId="0" xfId="5" applyNumberFormat="1" applyFill="1"/>
    <xf numFmtId="11" fontId="5" fillId="10" borderId="0" xfId="5" applyNumberFormat="1" applyFill="1"/>
    <xf numFmtId="168" fontId="5" fillId="0" borderId="12" xfId="5" applyNumberFormat="1" applyBorder="1"/>
    <xf numFmtId="169" fontId="5" fillId="0" borderId="12" xfId="5" applyNumberFormat="1" applyBorder="1"/>
    <xf numFmtId="168" fontId="21" fillId="0" borderId="17" xfId="5" applyNumberFormat="1" applyFont="1" applyBorder="1"/>
    <xf numFmtId="168" fontId="21" fillId="0" borderId="18" xfId="5" applyNumberFormat="1" applyFont="1" applyBorder="1"/>
    <xf numFmtId="168" fontId="5" fillId="0" borderId="19" xfId="5" applyNumberFormat="1" applyBorder="1"/>
    <xf numFmtId="169" fontId="5" fillId="0" borderId="19" xfId="5" applyNumberFormat="1" applyBorder="1"/>
    <xf numFmtId="169" fontId="22" fillId="0" borderId="20" xfId="5" applyNumberFormat="1" applyFont="1" applyBorder="1"/>
    <xf numFmtId="169" fontId="43" fillId="0" borderId="0" xfId="5" applyNumberFormat="1" applyFont="1" applyAlignment="1">
      <alignment vertical="center"/>
    </xf>
    <xf numFmtId="165" fontId="5" fillId="0" borderId="0" xfId="5" applyNumberFormat="1"/>
    <xf numFmtId="0" fontId="46" fillId="0" borderId="0" xfId="5" applyFont="1"/>
    <xf numFmtId="0" fontId="47" fillId="0" borderId="0" xfId="5" applyFont="1"/>
    <xf numFmtId="0" fontId="48" fillId="0" borderId="0" xfId="5" applyFont="1"/>
    <xf numFmtId="0" fontId="18" fillId="0" borderId="0" xfId="5" applyFont="1"/>
    <xf numFmtId="11" fontId="5" fillId="20" borderId="0" xfId="5" applyNumberFormat="1" applyFill="1"/>
    <xf numFmtId="169" fontId="43" fillId="20" borderId="0" xfId="5" applyNumberFormat="1" applyFont="1" applyFill="1" applyAlignment="1">
      <alignment vertical="center"/>
    </xf>
    <xf numFmtId="11" fontId="49" fillId="20" borderId="0" xfId="5" applyNumberFormat="1" applyFont="1" applyFill="1"/>
    <xf numFmtId="11" fontId="49" fillId="0" borderId="0" xfId="5" applyNumberFormat="1" applyFont="1"/>
    <xf numFmtId="11" fontId="49" fillId="17" borderId="0" xfId="5" applyNumberFormat="1" applyFont="1" applyFill="1"/>
    <xf numFmtId="0" fontId="18" fillId="0" borderId="0" xfId="5" applyFont="1" applyAlignment="1">
      <alignment horizontal="left"/>
    </xf>
    <xf numFmtId="169" fontId="5" fillId="20" borderId="0" xfId="5" applyNumberFormat="1" applyFill="1"/>
    <xf numFmtId="11" fontId="50" fillId="20" borderId="0" xfId="5" applyNumberFormat="1" applyFont="1" applyFill="1"/>
    <xf numFmtId="11" fontId="50" fillId="0" borderId="0" xfId="5" applyNumberFormat="1" applyFont="1"/>
    <xf numFmtId="11" fontId="43" fillId="20" borderId="0" xfId="5" applyNumberFormat="1" applyFont="1" applyFill="1" applyAlignment="1">
      <alignment vertical="center"/>
    </xf>
    <xf numFmtId="166" fontId="21" fillId="0" borderId="16" xfId="5" applyNumberFormat="1" applyFont="1" applyBorder="1"/>
    <xf numFmtId="166" fontId="21" fillId="0" borderId="4" xfId="5" applyNumberFormat="1" applyFont="1" applyBorder="1"/>
    <xf numFmtId="169" fontId="21" fillId="0" borderId="4" xfId="5" applyNumberFormat="1" applyFont="1" applyBorder="1"/>
    <xf numFmtId="166" fontId="22" fillId="0" borderId="2" xfId="5" applyNumberFormat="1" applyFont="1" applyBorder="1"/>
    <xf numFmtId="11" fontId="43" fillId="0" borderId="0" xfId="5" applyNumberFormat="1" applyFont="1" applyAlignment="1">
      <alignment vertical="center"/>
    </xf>
    <xf numFmtId="166" fontId="43" fillId="20" borderId="0" xfId="5" applyNumberFormat="1" applyFont="1" applyFill="1" applyAlignment="1">
      <alignment vertical="center"/>
    </xf>
    <xf numFmtId="166" fontId="43" fillId="0" borderId="0" xfId="5" applyNumberFormat="1" applyFont="1" applyAlignment="1">
      <alignment vertical="center"/>
    </xf>
    <xf numFmtId="11" fontId="50" fillId="17" borderId="0" xfId="5" applyNumberFormat="1" applyFont="1" applyFill="1"/>
    <xf numFmtId="166" fontId="43" fillId="17" borderId="0" xfId="5" applyNumberFormat="1" applyFont="1" applyFill="1" applyAlignment="1">
      <alignment vertical="center"/>
    </xf>
    <xf numFmtId="0" fontId="43" fillId="20" borderId="0" xfId="5" applyFont="1" applyFill="1" applyAlignment="1">
      <alignment vertical="center"/>
    </xf>
    <xf numFmtId="0" fontId="50" fillId="20" borderId="0" xfId="5" applyFont="1" applyFill="1"/>
    <xf numFmtId="166" fontId="8" fillId="0" borderId="0" xfId="5" applyNumberFormat="1" applyFont="1"/>
    <xf numFmtId="166" fontId="4" fillId="0" borderId="0" xfId="5" applyNumberFormat="1" applyFont="1"/>
    <xf numFmtId="171" fontId="5" fillId="0" borderId="0" xfId="5" applyNumberFormat="1"/>
    <xf numFmtId="171" fontId="21" fillId="0" borderId="0" xfId="5" applyNumberFormat="1" applyFont="1"/>
    <xf numFmtId="0" fontId="3" fillId="0" borderId="0" xfId="1" applyFill="1" applyBorder="1" applyAlignment="1" applyProtection="1"/>
    <xf numFmtId="171" fontId="13" fillId="0" borderId="0" xfId="5" applyNumberFormat="1" applyFont="1"/>
    <xf numFmtId="171" fontId="22" fillId="0" borderId="0" xfId="5" applyNumberFormat="1" applyFont="1"/>
    <xf numFmtId="166" fontId="52" fillId="20" borderId="0" xfId="5" applyNumberFormat="1" applyFont="1" applyFill="1" applyAlignment="1">
      <alignment vertical="center"/>
    </xf>
    <xf numFmtId="170" fontId="43" fillId="20" borderId="0" xfId="5" applyNumberFormat="1" applyFont="1" applyFill="1" applyAlignment="1">
      <alignment vertical="center"/>
    </xf>
    <xf numFmtId="168" fontId="21" fillId="0" borderId="0" xfId="5" applyNumberFormat="1" applyFont="1"/>
    <xf numFmtId="171" fontId="43" fillId="20" borderId="0" xfId="5" applyNumberFormat="1" applyFont="1" applyFill="1" applyAlignment="1">
      <alignment vertical="center"/>
    </xf>
    <xf numFmtId="171" fontId="43" fillId="0" borderId="0" xfId="5" applyNumberFormat="1" applyFont="1" applyAlignment="1">
      <alignment vertical="center"/>
    </xf>
    <xf numFmtId="0" fontId="5" fillId="0" borderId="0" xfId="5" applyAlignment="1">
      <alignment horizontal="center"/>
    </xf>
    <xf numFmtId="164" fontId="5" fillId="0" borderId="0" xfId="5" applyNumberFormat="1" applyAlignment="1">
      <alignment horizontal="left"/>
    </xf>
    <xf numFmtId="169" fontId="5" fillId="17" borderId="0" xfId="5" applyNumberFormat="1" applyFill="1"/>
    <xf numFmtId="11" fontId="53" fillId="0" borderId="0" xfId="5" applyNumberFormat="1" applyFont="1"/>
    <xf numFmtId="11" fontId="53" fillId="17" borderId="0" xfId="5" applyNumberFormat="1" applyFont="1" applyFill="1"/>
    <xf numFmtId="11" fontId="43" fillId="17" borderId="0" xfId="5" applyNumberFormat="1" applyFont="1" applyFill="1" applyAlignment="1">
      <alignment vertical="center"/>
    </xf>
    <xf numFmtId="0" fontId="43" fillId="17" borderId="0" xfId="5" applyFont="1" applyFill="1" applyAlignment="1">
      <alignment vertical="center"/>
    </xf>
    <xf numFmtId="0" fontId="53" fillId="17" borderId="0" xfId="5" applyFont="1" applyFill="1"/>
    <xf numFmtId="166" fontId="52" fillId="17" borderId="0" xfId="5" applyNumberFormat="1" applyFont="1" applyFill="1" applyAlignment="1">
      <alignment vertical="center"/>
    </xf>
    <xf numFmtId="170" fontId="43" fillId="17" borderId="0" xfId="5" applyNumberFormat="1" applyFont="1" applyFill="1" applyAlignment="1">
      <alignment vertical="center"/>
    </xf>
    <xf numFmtId="170" fontId="43" fillId="0" borderId="0" xfId="5" applyNumberFormat="1" applyFont="1" applyAlignment="1">
      <alignment vertical="center"/>
    </xf>
    <xf numFmtId="171" fontId="43" fillId="17" borderId="0" xfId="5" applyNumberFormat="1" applyFont="1" applyFill="1" applyAlignment="1">
      <alignment vertical="center"/>
    </xf>
    <xf numFmtId="0" fontId="5" fillId="17" borderId="0" xfId="5" applyFill="1" applyAlignment="1">
      <alignment horizontal="center"/>
    </xf>
    <xf numFmtId="1" fontId="5" fillId="0" borderId="0" xfId="5" applyNumberFormat="1"/>
    <xf numFmtId="164" fontId="5" fillId="0" borderId="0" xfId="5" applyNumberFormat="1" applyAlignment="1">
      <alignment horizontal="center"/>
    </xf>
    <xf numFmtId="0" fontId="16" fillId="0" borderId="0" xfId="5" applyFont="1" applyAlignment="1">
      <alignment vertical="center"/>
    </xf>
    <xf numFmtId="164" fontId="43" fillId="20" borderId="0" xfId="5" applyNumberFormat="1" applyFont="1" applyFill="1" applyAlignment="1">
      <alignment vertical="center"/>
    </xf>
    <xf numFmtId="0" fontId="54" fillId="20" borderId="0" xfId="5" applyFont="1" applyFill="1" applyAlignment="1">
      <alignment vertical="center"/>
    </xf>
    <xf numFmtId="11" fontId="54" fillId="20" borderId="0" xfId="5" applyNumberFormat="1" applyFont="1" applyFill="1" applyAlignment="1">
      <alignment vertical="center"/>
    </xf>
    <xf numFmtId="167" fontId="43" fillId="20" borderId="0" xfId="5" applyNumberFormat="1" applyFont="1" applyFill="1" applyAlignment="1">
      <alignment vertical="center"/>
    </xf>
    <xf numFmtId="167" fontId="43" fillId="0" borderId="0" xfId="5" applyNumberFormat="1" applyFont="1" applyAlignment="1">
      <alignment vertical="center"/>
    </xf>
    <xf numFmtId="164" fontId="43" fillId="0" borderId="0" xfId="5" applyNumberFormat="1" applyFont="1" applyAlignment="1">
      <alignment vertical="center"/>
    </xf>
    <xf numFmtId="168" fontId="8" fillId="0" borderId="0" xfId="5" applyNumberFormat="1" applyFont="1"/>
    <xf numFmtId="0" fontId="55" fillId="0" borderId="0" xfId="5" applyFont="1" applyAlignment="1">
      <alignment vertical="center" wrapText="1"/>
    </xf>
    <xf numFmtId="0" fontId="55" fillId="20" borderId="21" xfId="5" applyFont="1" applyFill="1" applyBorder="1" applyAlignment="1">
      <alignment vertical="center" wrapText="1"/>
    </xf>
    <xf numFmtId="0" fontId="55" fillId="20" borderId="22" xfId="5" applyFont="1" applyFill="1" applyBorder="1" applyAlignment="1">
      <alignment vertical="center" wrapText="1"/>
    </xf>
    <xf numFmtId="166" fontId="43" fillId="20" borderId="0" xfId="5" quotePrefix="1" applyNumberFormat="1" applyFont="1" applyFill="1" applyAlignment="1">
      <alignment vertical="center"/>
    </xf>
    <xf numFmtId="11" fontId="56" fillId="20" borderId="0" xfId="5" applyNumberFormat="1" applyFont="1" applyFill="1"/>
    <xf numFmtId="0" fontId="57" fillId="20" borderId="0" xfId="5" applyFont="1" applyFill="1"/>
    <xf numFmtId="0" fontId="55" fillId="20" borderId="0" xfId="5" applyFont="1" applyFill="1"/>
    <xf numFmtId="0" fontId="55" fillId="20" borderId="0" xfId="5" applyFont="1" applyFill="1" applyAlignment="1">
      <alignment vertical="center"/>
    </xf>
    <xf numFmtId="14" fontId="55" fillId="20" borderId="0" xfId="5" quotePrefix="1" applyNumberFormat="1" applyFont="1" applyFill="1"/>
    <xf numFmtId="14" fontId="55" fillId="20" borderId="0" xfId="5" quotePrefix="1" applyNumberFormat="1" applyFont="1" applyFill="1" applyAlignment="1">
      <alignment vertical="center"/>
    </xf>
    <xf numFmtId="166" fontId="5" fillId="0" borderId="5" xfId="5" applyNumberFormat="1" applyBorder="1"/>
    <xf numFmtId="166" fontId="22" fillId="0" borderId="0" xfId="5" applyNumberFormat="1" applyFont="1"/>
    <xf numFmtId="169" fontId="22" fillId="0" borderId="4" xfId="5" applyNumberFormat="1" applyFont="1" applyBorder="1"/>
    <xf numFmtId="169" fontId="5" fillId="0" borderId="4" xfId="5" applyNumberFormat="1" applyBorder="1"/>
    <xf numFmtId="0" fontId="55" fillId="0" borderId="22" xfId="5" applyFont="1" applyBorder="1" applyAlignment="1">
      <alignment vertical="center" wrapText="1"/>
    </xf>
    <xf numFmtId="0" fontId="55" fillId="17" borderId="22" xfId="5" applyFont="1" applyFill="1" applyBorder="1" applyAlignment="1">
      <alignment vertical="center" wrapText="1"/>
    </xf>
    <xf numFmtId="0" fontId="5" fillId="0" borderId="0" xfId="5" applyAlignment="1">
      <alignment horizontal="left" vertical="center"/>
    </xf>
    <xf numFmtId="169" fontId="21" fillId="0" borderId="0" xfId="5" applyNumberFormat="1" applyFont="1"/>
    <xf numFmtId="169" fontId="22" fillId="0" borderId="0" xfId="5" applyNumberFormat="1" applyFont="1"/>
    <xf numFmtId="0" fontId="46" fillId="0" borderId="0" xfId="5" applyFont="1" applyAlignment="1">
      <alignment horizontal="left"/>
    </xf>
    <xf numFmtId="168" fontId="5" fillId="21" borderId="0" xfId="5" applyNumberFormat="1" applyFill="1"/>
    <xf numFmtId="166" fontId="5" fillId="21" borderId="0" xfId="5" applyNumberFormat="1" applyFill="1"/>
    <xf numFmtId="169" fontId="21" fillId="0" borderId="17" xfId="5" applyNumberFormat="1" applyFont="1" applyBorder="1"/>
    <xf numFmtId="169" fontId="21" fillId="0" borderId="18" xfId="5" applyNumberFormat="1" applyFont="1" applyBorder="1"/>
    <xf numFmtId="166" fontId="21" fillId="0" borderId="20" xfId="5" applyNumberFormat="1" applyFont="1" applyBorder="1"/>
    <xf numFmtId="3" fontId="5" fillId="0" borderId="0" xfId="5" applyNumberFormat="1"/>
    <xf numFmtId="1" fontId="43" fillId="17" borderId="0" xfId="5" applyNumberFormat="1" applyFont="1" applyFill="1" applyAlignment="1">
      <alignment vertical="center"/>
    </xf>
    <xf numFmtId="1" fontId="43" fillId="0" borderId="0" xfId="5" applyNumberFormat="1" applyFont="1" applyAlignment="1">
      <alignment vertical="center"/>
    </xf>
    <xf numFmtId="0" fontId="55" fillId="0" borderId="0" xfId="5" applyFont="1" applyAlignment="1">
      <alignment vertical="center"/>
    </xf>
    <xf numFmtId="0" fontId="58" fillId="17" borderId="0" xfId="5" applyFont="1" applyFill="1"/>
    <xf numFmtId="11" fontId="53" fillId="17" borderId="0" xfId="5" quotePrefix="1" applyNumberFormat="1" applyFont="1" applyFill="1"/>
    <xf numFmtId="166" fontId="43" fillId="17" borderId="0" xfId="5" quotePrefix="1" applyNumberFormat="1" applyFont="1" applyFill="1" applyAlignment="1">
      <alignment vertical="center"/>
    </xf>
    <xf numFmtId="0" fontId="55" fillId="17" borderId="0" xfId="5" applyFont="1" applyFill="1"/>
    <xf numFmtId="0" fontId="59" fillId="17" borderId="0" xfId="5" applyFont="1" applyFill="1"/>
    <xf numFmtId="0" fontId="55" fillId="17" borderId="0" xfId="5" applyFont="1" applyFill="1" applyAlignment="1">
      <alignment vertical="center"/>
    </xf>
    <xf numFmtId="14" fontId="55" fillId="17" borderId="0" xfId="5" quotePrefix="1" applyNumberFormat="1" applyFont="1" applyFill="1"/>
    <xf numFmtId="0" fontId="57" fillId="17" borderId="0" xfId="5" applyFont="1" applyFill="1"/>
    <xf numFmtId="0" fontId="55" fillId="17" borderId="22" xfId="5" applyFont="1" applyFill="1" applyBorder="1" applyAlignment="1">
      <alignment horizontal="left" vertical="top" wrapText="1"/>
    </xf>
    <xf numFmtId="166" fontId="60" fillId="17" borderId="0" xfId="5" applyNumberFormat="1" applyFont="1" applyFill="1" applyAlignment="1">
      <alignment vertical="center"/>
    </xf>
    <xf numFmtId="166" fontId="60" fillId="0" borderId="0" xfId="5" applyNumberFormat="1" applyFont="1" applyAlignment="1">
      <alignment vertical="center"/>
    </xf>
    <xf numFmtId="169" fontId="60" fillId="17" borderId="0" xfId="5" applyNumberFormat="1" applyFont="1" applyFill="1" applyAlignment="1">
      <alignment vertical="center"/>
    </xf>
    <xf numFmtId="11" fontId="61" fillId="17" borderId="0" xfId="5" quotePrefix="1" applyNumberFormat="1" applyFont="1" applyFill="1"/>
    <xf numFmtId="168" fontId="4" fillId="0" borderId="0" xfId="5" applyNumberFormat="1" applyFont="1"/>
    <xf numFmtId="169" fontId="4" fillId="0" borderId="0" xfId="5" applyNumberFormat="1" applyFont="1"/>
    <xf numFmtId="11" fontId="53" fillId="0" borderId="0" xfId="5" quotePrefix="1" applyNumberFormat="1" applyFont="1"/>
    <xf numFmtId="166" fontId="62" fillId="0" borderId="0" xfId="5" applyNumberFormat="1" applyFont="1" applyAlignment="1">
      <alignment vertical="center"/>
    </xf>
    <xf numFmtId="0" fontId="55" fillId="17" borderId="22" xfId="5" applyFont="1" applyFill="1" applyBorder="1" applyAlignment="1">
      <alignment horizontal="left" vertical="center" wrapText="1"/>
    </xf>
    <xf numFmtId="0" fontId="55" fillId="17" borderId="22" xfId="5" applyFont="1" applyFill="1" applyBorder="1" applyAlignment="1">
      <alignment horizontal="left" wrapText="1"/>
    </xf>
    <xf numFmtId="0" fontId="63" fillId="17" borderId="0" xfId="5" applyFont="1" applyFill="1"/>
    <xf numFmtId="174" fontId="5" fillId="16" borderId="0" xfId="5" applyNumberFormat="1" applyFill="1"/>
    <xf numFmtId="0" fontId="64" fillId="17" borderId="0" xfId="5" applyFont="1" applyFill="1" applyAlignment="1">
      <alignment vertical="center"/>
    </xf>
    <xf numFmtId="0" fontId="65" fillId="17" borderId="0" xfId="5" applyFont="1" applyFill="1"/>
    <xf numFmtId="11" fontId="5" fillId="17" borderId="0" xfId="5" quotePrefix="1" applyNumberFormat="1" applyFill="1"/>
    <xf numFmtId="11" fontId="2" fillId="17" borderId="0" xfId="5" quotePrefix="1" applyNumberFormat="1" applyFont="1" applyFill="1"/>
    <xf numFmtId="11" fontId="66" fillId="17" borderId="0" xfId="5" applyNumberFormat="1" applyFont="1" applyFill="1"/>
    <xf numFmtId="14" fontId="55" fillId="17" borderId="0" xfId="5" quotePrefix="1" applyNumberFormat="1" applyFont="1" applyFill="1" applyAlignment="1">
      <alignment vertical="center"/>
    </xf>
    <xf numFmtId="0" fontId="55" fillId="17" borderId="0" xfId="5" applyFont="1" applyFill="1" applyAlignment="1">
      <alignment horizontal="left" vertical="center" wrapText="1"/>
    </xf>
    <xf numFmtId="4" fontId="19" fillId="0" borderId="16" xfId="5" applyNumberFormat="1" applyFont="1" applyBorder="1"/>
    <xf numFmtId="4" fontId="19" fillId="0" borderId="4" xfId="5" applyNumberFormat="1" applyFont="1" applyBorder="1"/>
    <xf numFmtId="0" fontId="20" fillId="0" borderId="2" xfId="5" applyFont="1" applyBorder="1"/>
    <xf numFmtId="0" fontId="9" fillId="0" borderId="0" xfId="5" applyFont="1"/>
    <xf numFmtId="169" fontId="53" fillId="0" borderId="0" xfId="5" applyNumberFormat="1" applyFont="1" applyAlignment="1">
      <alignment horizontal="right"/>
    </xf>
    <xf numFmtId="169" fontId="50" fillId="0" borderId="0" xfId="6" applyNumberFormat="1" applyFont="1" applyAlignment="1">
      <alignment horizontal="right"/>
    </xf>
    <xf numFmtId="169" fontId="5" fillId="0" borderId="0" xfId="6" applyNumberFormat="1" applyAlignment="1">
      <alignment horizontal="right"/>
    </xf>
    <xf numFmtId="4" fontId="5" fillId="0" borderId="0" xfId="6" applyNumberFormat="1" applyAlignment="1">
      <alignment horizontal="left"/>
    </xf>
    <xf numFmtId="171" fontId="16" fillId="0" borderId="0" xfId="5" applyNumberFormat="1" applyFont="1" applyAlignment="1">
      <alignment horizontal="right"/>
    </xf>
    <xf numFmtId="164" fontId="16" fillId="0" borderId="0" xfId="5" applyNumberFormat="1" applyFont="1" applyAlignment="1">
      <alignment horizontal="right"/>
    </xf>
    <xf numFmtId="164" fontId="49" fillId="0" borderId="0" xfId="5" applyNumberFormat="1" applyFont="1" applyAlignment="1">
      <alignment horizontal="right"/>
    </xf>
    <xf numFmtId="0" fontId="49" fillId="0" borderId="0" xfId="5" applyFont="1"/>
    <xf numFmtId="0" fontId="13" fillId="0" borderId="0" xfId="5" applyFont="1" applyAlignment="1">
      <alignment horizontal="left"/>
    </xf>
    <xf numFmtId="0" fontId="67" fillId="0" borderId="0" xfId="5" applyFont="1"/>
    <xf numFmtId="0" fontId="49" fillId="0" borderId="0" xfId="5" applyFont="1" applyAlignment="1">
      <alignment horizontal="left"/>
    </xf>
    <xf numFmtId="169" fontId="5" fillId="0" borderId="0" xfId="5" applyNumberFormat="1" applyAlignment="1">
      <alignment horizontal="right"/>
    </xf>
    <xf numFmtId="166" fontId="5" fillId="0" borderId="15" xfId="5" applyNumberFormat="1" applyBorder="1"/>
    <xf numFmtId="169" fontId="53" fillId="17" borderId="0" xfId="5" applyNumberFormat="1" applyFont="1" applyFill="1" applyAlignment="1">
      <alignment horizontal="right"/>
    </xf>
    <xf numFmtId="169" fontId="43" fillId="17" borderId="0" xfId="5" applyNumberFormat="1" applyFont="1" applyFill="1" applyAlignment="1">
      <alignment horizontal="left" vertical="center"/>
    </xf>
    <xf numFmtId="169" fontId="53" fillId="10" borderId="9" xfId="5" applyNumberFormat="1" applyFont="1" applyFill="1" applyBorder="1" applyAlignment="1">
      <alignment horizontal="right"/>
    </xf>
    <xf numFmtId="169" fontId="5" fillId="22" borderId="9" xfId="6" applyNumberFormat="1" applyFill="1" applyBorder="1" applyAlignment="1">
      <alignment horizontal="right"/>
    </xf>
    <xf numFmtId="169" fontId="5" fillId="23" borderId="9" xfId="6" applyNumberFormat="1" applyFill="1" applyBorder="1" applyAlignment="1">
      <alignment horizontal="right"/>
    </xf>
    <xf numFmtId="168" fontId="5" fillId="10" borderId="9" xfId="5" applyNumberFormat="1" applyFill="1" applyBorder="1" applyAlignment="1">
      <alignment horizontal="right"/>
    </xf>
    <xf numFmtId="4" fontId="5" fillId="4" borderId="9" xfId="5" applyNumberFormat="1" applyFill="1" applyBorder="1" applyAlignment="1">
      <alignment horizontal="right"/>
    </xf>
    <xf numFmtId="171" fontId="5" fillId="9" borderId="9" xfId="5" applyNumberFormat="1" applyFill="1" applyBorder="1" applyAlignment="1">
      <alignment horizontal="right"/>
    </xf>
    <xf numFmtId="4" fontId="5" fillId="3" borderId="9" xfId="5" applyNumberFormat="1" applyFill="1" applyBorder="1" applyAlignment="1">
      <alignment horizontal="right"/>
    </xf>
    <xf numFmtId="0" fontId="5" fillId="2" borderId="6" xfId="5" applyFill="1" applyBorder="1"/>
    <xf numFmtId="0" fontId="5" fillId="0" borderId="1" xfId="5" applyBorder="1"/>
    <xf numFmtId="0" fontId="5" fillId="8" borderId="0" xfId="5" applyFill="1"/>
    <xf numFmtId="0" fontId="68" fillId="0" borderId="0" xfId="5" applyFont="1"/>
    <xf numFmtId="166" fontId="5" fillId="0" borderId="14" xfId="5" applyNumberFormat="1" applyBorder="1"/>
    <xf numFmtId="0" fontId="53" fillId="10" borderId="7" xfId="5" applyFont="1" applyFill="1" applyBorder="1"/>
    <xf numFmtId="169" fontId="4" fillId="22" borderId="7" xfId="6" applyNumberFormat="1" applyFont="1" applyFill="1" applyBorder="1"/>
    <xf numFmtId="169" fontId="4" fillId="23" borderId="7" xfId="6" applyNumberFormat="1" applyFont="1" applyFill="1" applyBorder="1"/>
    <xf numFmtId="168" fontId="4" fillId="10" borderId="7" xfId="5" applyNumberFormat="1" applyFont="1" applyFill="1" applyBorder="1"/>
    <xf numFmtId="4" fontId="4" fillId="4" borderId="7" xfId="5" applyNumberFormat="1" applyFont="1" applyFill="1" applyBorder="1"/>
    <xf numFmtId="171" fontId="4" fillId="9" borderId="7" xfId="5" applyNumberFormat="1" applyFont="1" applyFill="1" applyBorder="1"/>
    <xf numFmtId="4" fontId="4" fillId="3" borderId="7" xfId="5" applyNumberFormat="1" applyFont="1" applyFill="1" applyBorder="1"/>
    <xf numFmtId="0" fontId="5" fillId="2" borderId="1" xfId="5" applyFill="1" applyBorder="1"/>
    <xf numFmtId="169" fontId="4" fillId="0" borderId="20" xfId="5" applyNumberFormat="1" applyFont="1" applyBorder="1"/>
    <xf numFmtId="169" fontId="53" fillId="17" borderId="0" xfId="5" applyNumberFormat="1" applyFont="1" applyFill="1"/>
    <xf numFmtId="169" fontId="53" fillId="10" borderId="7" xfId="5" applyNumberFormat="1" applyFont="1" applyFill="1" applyBorder="1"/>
    <xf numFmtId="169" fontId="4" fillId="22" borderId="8" xfId="6" applyNumberFormat="1" applyFont="1" applyFill="1" applyBorder="1"/>
    <xf numFmtId="169" fontId="4" fillId="23" borderId="8" xfId="6" applyNumberFormat="1" applyFont="1" applyFill="1" applyBorder="1"/>
    <xf numFmtId="168" fontId="4" fillId="10" borderId="8" xfId="5" applyNumberFormat="1" applyFont="1" applyFill="1" applyBorder="1"/>
    <xf numFmtId="4" fontId="4" fillId="4" borderId="8" xfId="5" applyNumberFormat="1" applyFont="1" applyFill="1" applyBorder="1"/>
    <xf numFmtId="171" fontId="4" fillId="9" borderId="8" xfId="5" applyNumberFormat="1" applyFont="1" applyFill="1" applyBorder="1"/>
    <xf numFmtId="4" fontId="4" fillId="3" borderId="8" xfId="5" applyNumberFormat="1" applyFont="1" applyFill="1" applyBorder="1"/>
    <xf numFmtId="164" fontId="5" fillId="6" borderId="8" xfId="5" applyNumberFormat="1" applyFill="1" applyBorder="1"/>
    <xf numFmtId="164" fontId="5" fillId="6" borderId="2" xfId="5" applyNumberFormat="1" applyFill="1" applyBorder="1"/>
    <xf numFmtId="4" fontId="5" fillId="0" borderId="8" xfId="5" applyNumberFormat="1" applyBorder="1"/>
    <xf numFmtId="4" fontId="4" fillId="0" borderId="8" xfId="5" applyNumberFormat="1" applyFont="1" applyBorder="1"/>
    <xf numFmtId="0" fontId="5" fillId="10" borderId="8" xfId="5" applyFill="1" applyBorder="1"/>
    <xf numFmtId="0" fontId="5" fillId="0" borderId="8" xfId="5" applyBorder="1"/>
    <xf numFmtId="169" fontId="5" fillId="11" borderId="8" xfId="5" applyNumberFormat="1" applyFill="1" applyBorder="1"/>
    <xf numFmtId="0" fontId="5" fillId="10" borderId="7" xfId="5" applyFill="1" applyBorder="1"/>
    <xf numFmtId="169" fontId="4" fillId="0" borderId="13" xfId="5" applyNumberFormat="1" applyFont="1" applyBorder="1"/>
    <xf numFmtId="164" fontId="5" fillId="6" borderId="7" xfId="5" applyNumberFormat="1" applyFill="1" applyBorder="1"/>
    <xf numFmtId="164" fontId="5" fillId="6" borderId="0" xfId="5" applyNumberFormat="1" applyFill="1"/>
    <xf numFmtId="0" fontId="5" fillId="0" borderId="7" xfId="5" applyBorder="1"/>
    <xf numFmtId="4" fontId="4" fillId="0" borderId="7" xfId="5" applyNumberFormat="1" applyFont="1" applyBorder="1"/>
    <xf numFmtId="168" fontId="5" fillId="10" borderId="7" xfId="5" applyNumberFormat="1" applyFill="1" applyBorder="1"/>
    <xf numFmtId="168" fontId="5" fillId="0" borderId="7" xfId="5" applyNumberFormat="1" applyBorder="1"/>
    <xf numFmtId="169" fontId="5" fillId="11" borderId="7" xfId="5" applyNumberFormat="1" applyFill="1" applyBorder="1"/>
    <xf numFmtId="164" fontId="5" fillId="6" borderId="9" xfId="5" applyNumberFormat="1" applyFill="1" applyBorder="1" applyAlignment="1">
      <alignment horizontal="right"/>
    </xf>
    <xf numFmtId="164" fontId="5" fillId="6" borderId="9" xfId="5" applyNumberFormat="1" applyFill="1" applyBorder="1" applyAlignment="1">
      <alignment horizontal="left"/>
    </xf>
    <xf numFmtId="4" fontId="5" fillId="0" borderId="9" xfId="5" applyNumberFormat="1" applyBorder="1" applyAlignment="1">
      <alignment horizontal="left"/>
    </xf>
    <xf numFmtId="4" fontId="5" fillId="0" borderId="9" xfId="5" applyNumberFormat="1" applyBorder="1" applyAlignment="1">
      <alignment horizontal="right"/>
    </xf>
    <xf numFmtId="168" fontId="5" fillId="0" borderId="9" xfId="5" applyNumberFormat="1" applyBorder="1" applyAlignment="1">
      <alignment horizontal="right"/>
    </xf>
    <xf numFmtId="169" fontId="5" fillId="11" borderId="9" xfId="5" applyNumberFormat="1" applyFill="1" applyBorder="1" applyAlignment="1">
      <alignment horizontal="right"/>
    </xf>
    <xf numFmtId="169" fontId="5" fillId="10" borderId="9" xfId="5" applyNumberFormat="1" applyFill="1" applyBorder="1" applyAlignment="1">
      <alignment horizontal="right"/>
    </xf>
    <xf numFmtId="169" fontId="5" fillId="10" borderId="5" xfId="5" applyNumberFormat="1" applyFill="1" applyBorder="1" applyAlignment="1">
      <alignment horizontal="right"/>
    </xf>
    <xf numFmtId="168" fontId="5" fillId="0" borderId="0" xfId="5" applyNumberFormat="1" applyAlignment="1">
      <alignment horizontal="right"/>
    </xf>
    <xf numFmtId="166" fontId="9" fillId="0" borderId="0" xfId="5" applyNumberFormat="1" applyFont="1"/>
    <xf numFmtId="164" fontId="5" fillId="0" borderId="0" xfId="5" applyNumberFormat="1" applyAlignment="1">
      <alignment horizontal="right"/>
    </xf>
    <xf numFmtId="4" fontId="5" fillId="0" borderId="0" xfId="5" applyNumberFormat="1" applyAlignment="1">
      <alignment horizontal="right"/>
    </xf>
    <xf numFmtId="0" fontId="10" fillId="0" borderId="0" xfId="5" applyFont="1" applyAlignment="1">
      <alignment vertical="top" wrapText="1"/>
    </xf>
    <xf numFmtId="174" fontId="5" fillId="5" borderId="0" xfId="5" applyNumberFormat="1" applyFill="1"/>
    <xf numFmtId="0" fontId="5" fillId="16" borderId="0" xfId="5" applyFill="1"/>
    <xf numFmtId="11" fontId="5" fillId="24" borderId="0" xfId="5" applyNumberFormat="1" applyFill="1"/>
    <xf numFmtId="0" fontId="5" fillId="24" borderId="0" xfId="5" applyFill="1"/>
    <xf numFmtId="11" fontId="5" fillId="5" borderId="0" xfId="5" applyNumberFormat="1" applyFill="1"/>
    <xf numFmtId="0" fontId="12" fillId="0" borderId="0" xfId="5" applyFont="1" applyAlignment="1">
      <alignment vertical="top" wrapText="1"/>
    </xf>
    <xf numFmtId="11" fontId="4" fillId="0" borderId="0" xfId="5" applyNumberFormat="1" applyFont="1"/>
    <xf numFmtId="2" fontId="16" fillId="0" borderId="0" xfId="5" applyNumberFormat="1" applyFont="1"/>
    <xf numFmtId="2" fontId="7" fillId="0" borderId="0" xfId="5" applyNumberFormat="1" applyFont="1"/>
    <xf numFmtId="166" fontId="5" fillId="0" borderId="19" xfId="5" applyNumberFormat="1" applyBorder="1"/>
    <xf numFmtId="0" fontId="5" fillId="0" borderId="19" xfId="5" applyBorder="1"/>
    <xf numFmtId="0" fontId="5" fillId="0" borderId="23" xfId="5" applyBorder="1"/>
    <xf numFmtId="0" fontId="5" fillId="0" borderId="24" xfId="5" applyBorder="1"/>
    <xf numFmtId="0" fontId="5" fillId="0" borderId="12" xfId="5" applyBorder="1"/>
    <xf numFmtId="0" fontId="5" fillId="0" borderId="25" xfId="5" applyBorder="1"/>
    <xf numFmtId="0" fontId="5" fillId="21" borderId="0" xfId="5" applyFill="1"/>
    <xf numFmtId="2" fontId="5" fillId="21" borderId="0" xfId="5" applyNumberFormat="1" applyFill="1"/>
    <xf numFmtId="2" fontId="13" fillId="0" borderId="0" xfId="5" applyNumberFormat="1" applyFont="1"/>
    <xf numFmtId="174" fontId="5" fillId="0" borderId="0" xfId="5" applyNumberFormat="1"/>
    <xf numFmtId="164" fontId="13" fillId="0" borderId="0" xfId="5" applyNumberFormat="1" applyFont="1"/>
    <xf numFmtId="164" fontId="16" fillId="0" borderId="0" xfId="5" applyNumberFormat="1" applyFont="1"/>
    <xf numFmtId="168" fontId="5" fillId="0" borderId="23" xfId="5" applyNumberFormat="1" applyBorder="1"/>
    <xf numFmtId="168" fontId="5" fillId="0" borderId="24" xfId="5" applyNumberFormat="1" applyBorder="1"/>
    <xf numFmtId="168" fontId="5" fillId="0" borderId="25" xfId="5" applyNumberFormat="1" applyBorder="1"/>
    <xf numFmtId="172" fontId="5" fillId="0" borderId="0" xfId="5" applyNumberFormat="1"/>
    <xf numFmtId="0" fontId="5" fillId="0" borderId="20" xfId="5" applyBorder="1"/>
    <xf numFmtId="172" fontId="4" fillId="0" borderId="0" xfId="5" applyNumberFormat="1" applyFont="1"/>
    <xf numFmtId="0" fontId="5" fillId="0" borderId="18" xfId="5" applyBorder="1"/>
    <xf numFmtId="172" fontId="4" fillId="0" borderId="10" xfId="5" applyNumberFormat="1" applyFont="1" applyBorder="1"/>
    <xf numFmtId="0" fontId="5" fillId="0" borderId="11" xfId="5" applyBorder="1"/>
    <xf numFmtId="0" fontId="11" fillId="0" borderId="18" xfId="5" applyFont="1" applyBorder="1"/>
    <xf numFmtId="0" fontId="3" fillId="0" borderId="18" xfId="1" applyBorder="1" applyAlignment="1" applyProtection="1"/>
    <xf numFmtId="0" fontId="11" fillId="0" borderId="17" xfId="5" applyFont="1" applyBorder="1"/>
    <xf numFmtId="172" fontId="5" fillId="0" borderId="0" xfId="5" quotePrefix="1" applyNumberFormat="1"/>
    <xf numFmtId="0" fontId="5" fillId="0" borderId="0" xfId="5" quotePrefix="1"/>
    <xf numFmtId="172" fontId="14" fillId="0" borderId="0" xfId="5" applyNumberFormat="1" applyFont="1"/>
    <xf numFmtId="172" fontId="14" fillId="0" borderId="0" xfId="5" quotePrefix="1" applyNumberFormat="1" applyFont="1"/>
  </cellXfs>
  <cellStyles count="7">
    <cellStyle name="Hyperlink" xfId="1" builtinId="8"/>
    <cellStyle name="Normal" xfId="0" builtinId="0"/>
    <cellStyle name="Normal 2" xfId="4" xr:uid="{F1D71812-EA41-9442-87B7-97CE994D3981}"/>
    <cellStyle name="Normal 3" xfId="5" xr:uid="{EFFDD29D-34EE-D443-9545-AD5FD1EAF07C}"/>
    <cellStyle name="Standaard 2" xfId="3" xr:uid="{00000000-0005-0000-0000-000003000000}"/>
    <cellStyle name="Standaard 3" xfId="6" xr:uid="{F3F091B4-E20D-4D49-BF70-D4AB4E70146B}"/>
    <cellStyle name="Standard_Tabelle3" xfId="2" xr:uid="{00000000-0005-0000-0000-000004000000}"/>
  </cellStyles>
  <dxfs count="0"/>
  <tableStyles count="0" defaultTableStyle="TableStyleMedium2" defaultPivotStyle="PivotStyleLight16"/>
  <colors>
    <mruColors>
      <color rgb="FFC5D9F1"/>
      <color rgb="FFFFCC99"/>
      <color rgb="FFFFFF99"/>
      <color rgb="FF3366FF"/>
      <color rgb="FFFFFF66"/>
      <color rgb="FFB7DEE8"/>
      <color rgb="FF00FF00"/>
      <color rgb="FF99FF99"/>
      <color rgb="FF33CC33"/>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CFAD-AF40-90BF-525DFE3BF2E0}"/>
              </c:ext>
            </c:extLst>
          </c:dPt>
          <c:cat>
            <c:strRef>
              <c:f>'LCA model'!$Y$12:$Y$31</c:f>
              <c:strCache>
                <c:ptCount val="20"/>
                <c:pt idx="0">
                  <c:v>0</c:v>
                </c:pt>
                <c:pt idx="1">
                  <c:v>0</c:v>
                </c:pt>
                <c:pt idx="2">
                  <c:v>0</c:v>
                </c:pt>
                <c:pt idx="3">
                  <c:v>0</c:v>
                </c:pt>
                <c:pt idx="4">
                  <c:v>0</c:v>
                </c:pt>
                <c:pt idx="5">
                  <c:v> </c:v>
                </c:pt>
                <c:pt idx="6">
                  <c:v> </c:v>
                </c:pt>
                <c:pt idx="8">
                  <c:v>0</c:v>
                </c:pt>
                <c:pt idx="9">
                  <c:v>0</c:v>
                </c:pt>
                <c:pt idx="10">
                  <c:v>0</c:v>
                </c:pt>
                <c:pt idx="11">
                  <c:v>0</c:v>
                </c:pt>
                <c:pt idx="13">
                  <c:v>0</c:v>
                </c:pt>
                <c:pt idx="14">
                  <c:v>0</c:v>
                </c:pt>
                <c:pt idx="15">
                  <c:v>0</c:v>
                </c:pt>
                <c:pt idx="17">
                  <c:v>0</c:v>
                </c:pt>
                <c:pt idx="18">
                  <c:v>0</c:v>
                </c:pt>
                <c:pt idx="19">
                  <c:v>0</c:v>
                </c:pt>
              </c:strCache>
            </c:strRef>
          </c:cat>
          <c:val>
            <c:numRef>
              <c:f>'LCA model'!$Z$12:$Z$31</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1-CFAD-AF40-90BF-525DFE3BF2E0}"/>
            </c:ext>
          </c:extLst>
        </c:ser>
        <c:ser>
          <c:idx val="1"/>
          <c:order val="1"/>
          <c:spPr>
            <a:solidFill>
              <a:srgbClr val="0070C0">
                <a:alpha val="90000"/>
              </a:srgbClr>
            </a:solidFill>
            <a:ln>
              <a:noFill/>
            </a:ln>
            <a:effectLst/>
          </c:spPr>
          <c:invertIfNegative val="0"/>
          <c:cat>
            <c:strRef>
              <c:f>'LCA model'!$Y$12:$Y$31</c:f>
              <c:strCache>
                <c:ptCount val="20"/>
                <c:pt idx="0">
                  <c:v>0</c:v>
                </c:pt>
                <c:pt idx="1">
                  <c:v>0</c:v>
                </c:pt>
                <c:pt idx="2">
                  <c:v>0</c:v>
                </c:pt>
                <c:pt idx="3">
                  <c:v>0</c:v>
                </c:pt>
                <c:pt idx="4">
                  <c:v>0</c:v>
                </c:pt>
                <c:pt idx="5">
                  <c:v> </c:v>
                </c:pt>
                <c:pt idx="6">
                  <c:v> </c:v>
                </c:pt>
                <c:pt idx="8">
                  <c:v>0</c:v>
                </c:pt>
                <c:pt idx="9">
                  <c:v>0</c:v>
                </c:pt>
                <c:pt idx="10">
                  <c:v>0</c:v>
                </c:pt>
                <c:pt idx="11">
                  <c:v>0</c:v>
                </c:pt>
                <c:pt idx="13">
                  <c:v>0</c:v>
                </c:pt>
                <c:pt idx="14">
                  <c:v>0</c:v>
                </c:pt>
                <c:pt idx="15">
                  <c:v>0</c:v>
                </c:pt>
                <c:pt idx="17">
                  <c:v>0</c:v>
                </c:pt>
                <c:pt idx="18">
                  <c:v>0</c:v>
                </c:pt>
                <c:pt idx="19">
                  <c:v>0</c:v>
                </c:pt>
              </c:strCache>
            </c:strRef>
          </c:cat>
          <c:val>
            <c:numRef>
              <c:f>'LCA model'!$AA$12:$AA$31</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2-CFAD-AF40-90BF-525DFE3BF2E0}"/>
            </c:ext>
          </c:extLst>
        </c:ser>
        <c:ser>
          <c:idx val="2"/>
          <c:order val="2"/>
          <c:spPr>
            <a:solidFill>
              <a:srgbClr val="0070C0">
                <a:alpha val="80000"/>
              </a:srgbClr>
            </a:solidFill>
            <a:ln>
              <a:noFill/>
            </a:ln>
            <a:effectLst/>
          </c:spPr>
          <c:invertIfNegative val="0"/>
          <c:cat>
            <c:strRef>
              <c:f>'LCA model'!$Y$12:$Y$31</c:f>
              <c:strCache>
                <c:ptCount val="20"/>
                <c:pt idx="0">
                  <c:v>0</c:v>
                </c:pt>
                <c:pt idx="1">
                  <c:v>0</c:v>
                </c:pt>
                <c:pt idx="2">
                  <c:v>0</c:v>
                </c:pt>
                <c:pt idx="3">
                  <c:v>0</c:v>
                </c:pt>
                <c:pt idx="4">
                  <c:v>0</c:v>
                </c:pt>
                <c:pt idx="5">
                  <c:v> </c:v>
                </c:pt>
                <c:pt idx="6">
                  <c:v> </c:v>
                </c:pt>
                <c:pt idx="8">
                  <c:v>0</c:v>
                </c:pt>
                <c:pt idx="9">
                  <c:v>0</c:v>
                </c:pt>
                <c:pt idx="10">
                  <c:v>0</c:v>
                </c:pt>
                <c:pt idx="11">
                  <c:v>0</c:v>
                </c:pt>
                <c:pt idx="13">
                  <c:v>0</c:v>
                </c:pt>
                <c:pt idx="14">
                  <c:v>0</c:v>
                </c:pt>
                <c:pt idx="15">
                  <c:v>0</c:v>
                </c:pt>
                <c:pt idx="17">
                  <c:v>0</c:v>
                </c:pt>
                <c:pt idx="18">
                  <c:v>0</c:v>
                </c:pt>
                <c:pt idx="19">
                  <c:v>0</c:v>
                </c:pt>
              </c:strCache>
            </c:strRef>
          </c:cat>
          <c:val>
            <c:numRef>
              <c:f>'LCA model'!$AB$12:$AB$31</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3-CFAD-AF40-90BF-525DFE3BF2E0}"/>
            </c:ext>
          </c:extLst>
        </c:ser>
        <c:ser>
          <c:idx val="3"/>
          <c:order val="3"/>
          <c:spPr>
            <a:solidFill>
              <a:srgbClr val="0070C0">
                <a:alpha val="70000"/>
              </a:srgbClr>
            </a:solidFill>
            <a:ln>
              <a:noFill/>
            </a:ln>
            <a:effectLst/>
          </c:spPr>
          <c:invertIfNegative val="0"/>
          <c:cat>
            <c:strRef>
              <c:f>'LCA model'!$Y$12:$Y$31</c:f>
              <c:strCache>
                <c:ptCount val="20"/>
                <c:pt idx="0">
                  <c:v>0</c:v>
                </c:pt>
                <c:pt idx="1">
                  <c:v>0</c:v>
                </c:pt>
                <c:pt idx="2">
                  <c:v>0</c:v>
                </c:pt>
                <c:pt idx="3">
                  <c:v>0</c:v>
                </c:pt>
                <c:pt idx="4">
                  <c:v>0</c:v>
                </c:pt>
                <c:pt idx="5">
                  <c:v> </c:v>
                </c:pt>
                <c:pt idx="6">
                  <c:v> </c:v>
                </c:pt>
                <c:pt idx="8">
                  <c:v>0</c:v>
                </c:pt>
                <c:pt idx="9">
                  <c:v>0</c:v>
                </c:pt>
                <c:pt idx="10">
                  <c:v>0</c:v>
                </c:pt>
                <c:pt idx="11">
                  <c:v>0</c:v>
                </c:pt>
                <c:pt idx="13">
                  <c:v>0</c:v>
                </c:pt>
                <c:pt idx="14">
                  <c:v>0</c:v>
                </c:pt>
                <c:pt idx="15">
                  <c:v>0</c:v>
                </c:pt>
                <c:pt idx="17">
                  <c:v>0</c:v>
                </c:pt>
                <c:pt idx="18">
                  <c:v>0</c:v>
                </c:pt>
                <c:pt idx="19">
                  <c:v>0</c:v>
                </c:pt>
              </c:strCache>
            </c:strRef>
          </c:cat>
          <c:val>
            <c:numRef>
              <c:f>'LCA model'!$AC$12:$AC$31</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4-CFAD-AF40-90BF-525DFE3BF2E0}"/>
            </c:ext>
          </c:extLst>
        </c:ser>
        <c:ser>
          <c:idx val="4"/>
          <c:order val="4"/>
          <c:spPr>
            <a:solidFill>
              <a:srgbClr val="0070C0">
                <a:alpha val="60000"/>
              </a:srgbClr>
            </a:solidFill>
            <a:ln>
              <a:noFill/>
            </a:ln>
            <a:effectLst/>
          </c:spPr>
          <c:invertIfNegative val="0"/>
          <c:cat>
            <c:strRef>
              <c:f>'LCA model'!$Y$12:$Y$31</c:f>
              <c:strCache>
                <c:ptCount val="20"/>
                <c:pt idx="0">
                  <c:v>0</c:v>
                </c:pt>
                <c:pt idx="1">
                  <c:v>0</c:v>
                </c:pt>
                <c:pt idx="2">
                  <c:v>0</c:v>
                </c:pt>
                <c:pt idx="3">
                  <c:v>0</c:v>
                </c:pt>
                <c:pt idx="4">
                  <c:v>0</c:v>
                </c:pt>
                <c:pt idx="5">
                  <c:v> </c:v>
                </c:pt>
                <c:pt idx="6">
                  <c:v> </c:v>
                </c:pt>
                <c:pt idx="8">
                  <c:v>0</c:v>
                </c:pt>
                <c:pt idx="9">
                  <c:v>0</c:v>
                </c:pt>
                <c:pt idx="10">
                  <c:v>0</c:v>
                </c:pt>
                <c:pt idx="11">
                  <c:v>0</c:v>
                </c:pt>
                <c:pt idx="13">
                  <c:v>0</c:v>
                </c:pt>
                <c:pt idx="14">
                  <c:v>0</c:v>
                </c:pt>
                <c:pt idx="15">
                  <c:v>0</c:v>
                </c:pt>
                <c:pt idx="17">
                  <c:v>0</c:v>
                </c:pt>
                <c:pt idx="18">
                  <c:v>0</c:v>
                </c:pt>
                <c:pt idx="19">
                  <c:v>0</c:v>
                </c:pt>
              </c:strCache>
            </c:strRef>
          </c:cat>
          <c:val>
            <c:numRef>
              <c:f>'LCA model'!$AD$12:$AD$31</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5-CFAD-AF40-90BF-525DFE3BF2E0}"/>
            </c:ext>
          </c:extLst>
        </c:ser>
        <c:ser>
          <c:idx val="5"/>
          <c:order val="5"/>
          <c:spPr>
            <a:solidFill>
              <a:srgbClr val="0070C0">
                <a:alpha val="50000"/>
              </a:srgbClr>
            </a:solidFill>
            <a:ln>
              <a:noFill/>
            </a:ln>
            <a:effectLst/>
          </c:spPr>
          <c:invertIfNegative val="0"/>
          <c:cat>
            <c:strRef>
              <c:f>'LCA model'!$Y$12:$Y$31</c:f>
              <c:strCache>
                <c:ptCount val="20"/>
                <c:pt idx="0">
                  <c:v>0</c:v>
                </c:pt>
                <c:pt idx="1">
                  <c:v>0</c:v>
                </c:pt>
                <c:pt idx="2">
                  <c:v>0</c:v>
                </c:pt>
                <c:pt idx="3">
                  <c:v>0</c:v>
                </c:pt>
                <c:pt idx="4">
                  <c:v>0</c:v>
                </c:pt>
                <c:pt idx="5">
                  <c:v> </c:v>
                </c:pt>
                <c:pt idx="6">
                  <c:v> </c:v>
                </c:pt>
                <c:pt idx="8">
                  <c:v>0</c:v>
                </c:pt>
                <c:pt idx="9">
                  <c:v>0</c:v>
                </c:pt>
                <c:pt idx="10">
                  <c:v>0</c:v>
                </c:pt>
                <c:pt idx="11">
                  <c:v>0</c:v>
                </c:pt>
                <c:pt idx="13">
                  <c:v>0</c:v>
                </c:pt>
                <c:pt idx="14">
                  <c:v>0</c:v>
                </c:pt>
                <c:pt idx="15">
                  <c:v>0</c:v>
                </c:pt>
                <c:pt idx="17">
                  <c:v>0</c:v>
                </c:pt>
                <c:pt idx="18">
                  <c:v>0</c:v>
                </c:pt>
                <c:pt idx="19">
                  <c:v>0</c:v>
                </c:pt>
              </c:strCache>
            </c:strRef>
          </c:cat>
          <c:val>
            <c:numRef>
              <c:f>'LCA model'!$AE$12:$AE$31</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6-CFAD-AF40-90BF-525DFE3BF2E0}"/>
            </c:ext>
          </c:extLst>
        </c:ser>
        <c:ser>
          <c:idx val="6"/>
          <c:order val="6"/>
          <c:spPr>
            <a:solidFill>
              <a:srgbClr val="0070C0">
                <a:alpha val="40000"/>
              </a:srgbClr>
            </a:solidFill>
            <a:ln>
              <a:noFill/>
            </a:ln>
            <a:effectLst/>
          </c:spPr>
          <c:invertIfNegative val="0"/>
          <c:cat>
            <c:strRef>
              <c:f>'LCA model'!$Y$12:$Y$31</c:f>
              <c:strCache>
                <c:ptCount val="20"/>
                <c:pt idx="0">
                  <c:v>0</c:v>
                </c:pt>
                <c:pt idx="1">
                  <c:v>0</c:v>
                </c:pt>
                <c:pt idx="2">
                  <c:v>0</c:v>
                </c:pt>
                <c:pt idx="3">
                  <c:v>0</c:v>
                </c:pt>
                <c:pt idx="4">
                  <c:v>0</c:v>
                </c:pt>
                <c:pt idx="5">
                  <c:v> </c:v>
                </c:pt>
                <c:pt idx="6">
                  <c:v> </c:v>
                </c:pt>
                <c:pt idx="8">
                  <c:v>0</c:v>
                </c:pt>
                <c:pt idx="9">
                  <c:v>0</c:v>
                </c:pt>
                <c:pt idx="10">
                  <c:v>0</c:v>
                </c:pt>
                <c:pt idx="11">
                  <c:v>0</c:v>
                </c:pt>
                <c:pt idx="13">
                  <c:v>0</c:v>
                </c:pt>
                <c:pt idx="14">
                  <c:v>0</c:v>
                </c:pt>
                <c:pt idx="15">
                  <c:v>0</c:v>
                </c:pt>
                <c:pt idx="17">
                  <c:v>0</c:v>
                </c:pt>
                <c:pt idx="18">
                  <c:v>0</c:v>
                </c:pt>
                <c:pt idx="19">
                  <c:v>0</c:v>
                </c:pt>
              </c:strCache>
            </c:strRef>
          </c:cat>
          <c:val>
            <c:numRef>
              <c:f>'LCA model'!$AF$12:$AF$31</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7-CFAD-AF40-90BF-525DFE3BF2E0}"/>
            </c:ext>
          </c:extLst>
        </c:ser>
        <c:ser>
          <c:idx val="7"/>
          <c:order val="7"/>
          <c:spPr>
            <a:solidFill>
              <a:srgbClr val="0070C0">
                <a:alpha val="30000"/>
              </a:srgbClr>
            </a:solidFill>
            <a:ln>
              <a:noFill/>
            </a:ln>
            <a:effectLst/>
          </c:spPr>
          <c:invertIfNegative val="0"/>
          <c:cat>
            <c:strRef>
              <c:f>'LCA model'!$Y$12:$Y$31</c:f>
              <c:strCache>
                <c:ptCount val="20"/>
                <c:pt idx="0">
                  <c:v>0</c:v>
                </c:pt>
                <c:pt idx="1">
                  <c:v>0</c:v>
                </c:pt>
                <c:pt idx="2">
                  <c:v>0</c:v>
                </c:pt>
                <c:pt idx="3">
                  <c:v>0</c:v>
                </c:pt>
                <c:pt idx="4">
                  <c:v>0</c:v>
                </c:pt>
                <c:pt idx="5">
                  <c:v> </c:v>
                </c:pt>
                <c:pt idx="6">
                  <c:v> </c:v>
                </c:pt>
                <c:pt idx="8">
                  <c:v>0</c:v>
                </c:pt>
                <c:pt idx="9">
                  <c:v>0</c:v>
                </c:pt>
                <c:pt idx="10">
                  <c:v>0</c:v>
                </c:pt>
                <c:pt idx="11">
                  <c:v>0</c:v>
                </c:pt>
                <c:pt idx="13">
                  <c:v>0</c:v>
                </c:pt>
                <c:pt idx="14">
                  <c:v>0</c:v>
                </c:pt>
                <c:pt idx="15">
                  <c:v>0</c:v>
                </c:pt>
                <c:pt idx="17">
                  <c:v>0</c:v>
                </c:pt>
                <c:pt idx="18">
                  <c:v>0</c:v>
                </c:pt>
                <c:pt idx="19">
                  <c:v>0</c:v>
                </c:pt>
              </c:strCache>
            </c:strRef>
          </c:cat>
          <c:val>
            <c:numRef>
              <c:f>'LCA model'!$AG$12:$AG$31</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8-CFAD-AF40-90BF-525DFE3BF2E0}"/>
            </c:ext>
          </c:extLst>
        </c:ser>
        <c:ser>
          <c:idx val="8"/>
          <c:order val="8"/>
          <c:spPr>
            <a:solidFill>
              <a:srgbClr val="0070C0">
                <a:alpha val="20000"/>
              </a:srgbClr>
            </a:solidFill>
            <a:ln>
              <a:noFill/>
            </a:ln>
            <a:effectLst/>
          </c:spPr>
          <c:invertIfNegative val="0"/>
          <c:cat>
            <c:strRef>
              <c:f>'LCA model'!$Y$12:$Y$31</c:f>
              <c:strCache>
                <c:ptCount val="20"/>
                <c:pt idx="0">
                  <c:v>0</c:v>
                </c:pt>
                <c:pt idx="1">
                  <c:v>0</c:v>
                </c:pt>
                <c:pt idx="2">
                  <c:v>0</c:v>
                </c:pt>
                <c:pt idx="3">
                  <c:v>0</c:v>
                </c:pt>
                <c:pt idx="4">
                  <c:v>0</c:v>
                </c:pt>
                <c:pt idx="5">
                  <c:v> </c:v>
                </c:pt>
                <c:pt idx="6">
                  <c:v> </c:v>
                </c:pt>
                <c:pt idx="8">
                  <c:v>0</c:v>
                </c:pt>
                <c:pt idx="9">
                  <c:v>0</c:v>
                </c:pt>
                <c:pt idx="10">
                  <c:v>0</c:v>
                </c:pt>
                <c:pt idx="11">
                  <c:v>0</c:v>
                </c:pt>
                <c:pt idx="13">
                  <c:v>0</c:v>
                </c:pt>
                <c:pt idx="14">
                  <c:v>0</c:v>
                </c:pt>
                <c:pt idx="15">
                  <c:v>0</c:v>
                </c:pt>
                <c:pt idx="17">
                  <c:v>0</c:v>
                </c:pt>
                <c:pt idx="18">
                  <c:v>0</c:v>
                </c:pt>
                <c:pt idx="19">
                  <c:v>0</c:v>
                </c:pt>
              </c:strCache>
            </c:strRef>
          </c:cat>
          <c:val>
            <c:numRef>
              <c:f>'LCA model'!$AH$12:$AH$31</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9-CFAD-AF40-90BF-525DFE3BF2E0}"/>
            </c:ext>
          </c:extLst>
        </c:ser>
        <c:ser>
          <c:idx val="9"/>
          <c:order val="9"/>
          <c:spPr>
            <a:solidFill>
              <a:srgbClr val="0070C0">
                <a:alpha val="10000"/>
              </a:srgbClr>
            </a:solidFill>
            <a:ln>
              <a:noFill/>
            </a:ln>
            <a:effectLst/>
          </c:spPr>
          <c:invertIfNegative val="0"/>
          <c:cat>
            <c:strRef>
              <c:f>'LCA model'!$Y$12:$Y$31</c:f>
              <c:strCache>
                <c:ptCount val="20"/>
                <c:pt idx="0">
                  <c:v>0</c:v>
                </c:pt>
                <c:pt idx="1">
                  <c:v>0</c:v>
                </c:pt>
                <c:pt idx="2">
                  <c:v>0</c:v>
                </c:pt>
                <c:pt idx="3">
                  <c:v>0</c:v>
                </c:pt>
                <c:pt idx="4">
                  <c:v>0</c:v>
                </c:pt>
                <c:pt idx="5">
                  <c:v> </c:v>
                </c:pt>
                <c:pt idx="6">
                  <c:v> </c:v>
                </c:pt>
                <c:pt idx="8">
                  <c:v>0</c:v>
                </c:pt>
                <c:pt idx="9">
                  <c:v>0</c:v>
                </c:pt>
                <c:pt idx="10">
                  <c:v>0</c:v>
                </c:pt>
                <c:pt idx="11">
                  <c:v>0</c:v>
                </c:pt>
                <c:pt idx="13">
                  <c:v>0</c:v>
                </c:pt>
                <c:pt idx="14">
                  <c:v>0</c:v>
                </c:pt>
                <c:pt idx="15">
                  <c:v>0</c:v>
                </c:pt>
                <c:pt idx="17">
                  <c:v>0</c:v>
                </c:pt>
                <c:pt idx="18">
                  <c:v>0</c:v>
                </c:pt>
                <c:pt idx="19">
                  <c:v>0</c:v>
                </c:pt>
              </c:strCache>
            </c:strRef>
          </c:cat>
          <c:val>
            <c:numRef>
              <c:f>'LCA model'!$AI$12:$AI$31</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A-CFAD-AF40-90BF-525DFE3BF2E0}"/>
            </c:ext>
          </c:extLst>
        </c:ser>
        <c:ser>
          <c:idx val="10"/>
          <c:order val="10"/>
          <c:spPr>
            <a:solidFill>
              <a:srgbClr val="0070C0">
                <a:alpha val="5000"/>
              </a:srgbClr>
            </a:solidFill>
            <a:ln>
              <a:noFill/>
            </a:ln>
            <a:effectLst/>
          </c:spPr>
          <c:invertIfNegative val="0"/>
          <c:cat>
            <c:strRef>
              <c:f>'LCA model'!$Y$12:$Y$31</c:f>
              <c:strCache>
                <c:ptCount val="20"/>
                <c:pt idx="0">
                  <c:v>0</c:v>
                </c:pt>
                <c:pt idx="1">
                  <c:v>0</c:v>
                </c:pt>
                <c:pt idx="2">
                  <c:v>0</c:v>
                </c:pt>
                <c:pt idx="3">
                  <c:v>0</c:v>
                </c:pt>
                <c:pt idx="4">
                  <c:v>0</c:v>
                </c:pt>
                <c:pt idx="5">
                  <c:v> </c:v>
                </c:pt>
                <c:pt idx="6">
                  <c:v> </c:v>
                </c:pt>
                <c:pt idx="8">
                  <c:v>0</c:v>
                </c:pt>
                <c:pt idx="9">
                  <c:v>0</c:v>
                </c:pt>
                <c:pt idx="10">
                  <c:v>0</c:v>
                </c:pt>
                <c:pt idx="11">
                  <c:v>0</c:v>
                </c:pt>
                <c:pt idx="13">
                  <c:v>0</c:v>
                </c:pt>
                <c:pt idx="14">
                  <c:v>0</c:v>
                </c:pt>
                <c:pt idx="15">
                  <c:v>0</c:v>
                </c:pt>
                <c:pt idx="17">
                  <c:v>0</c:v>
                </c:pt>
                <c:pt idx="18">
                  <c:v>0</c:v>
                </c:pt>
                <c:pt idx="19">
                  <c:v>0</c:v>
                </c:pt>
              </c:strCache>
            </c:strRef>
          </c:cat>
          <c:val>
            <c:numRef>
              <c:f>'LCA model'!$AJ$12:$AJ$31</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B-CFAD-AF40-90BF-525DFE3BF2E0}"/>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Component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1678-2348-A0F4-DB9FF0CBE660}"/>
              </c:ext>
            </c:extLst>
          </c:dPt>
          <c:cat>
            <c:strRef>
              <c:f>'LCA model'!$AL$12:$AL$15</c:f>
              <c:strCache>
                <c:ptCount val="4"/>
                <c:pt idx="0">
                  <c:v>Materials &amp; Mfg.</c:v>
                </c:pt>
                <c:pt idx="1">
                  <c:v>Transport</c:v>
                </c:pt>
                <c:pt idx="2">
                  <c:v>Use</c:v>
                </c:pt>
                <c:pt idx="3">
                  <c:v>End of Life</c:v>
                </c:pt>
              </c:strCache>
            </c:strRef>
          </c:cat>
          <c:val>
            <c:numRef>
              <c:f>'LCA model'!$AM$12:$AM$15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1678-2348-A0F4-DB9FF0CBE660}"/>
            </c:ext>
          </c:extLst>
        </c:ser>
        <c:ser>
          <c:idx val="1"/>
          <c:order val="1"/>
          <c:spPr>
            <a:solidFill>
              <a:srgbClr val="0070C0">
                <a:alpha val="9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model'!$AN$12:$AN$15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1678-2348-A0F4-DB9FF0CBE660}"/>
            </c:ext>
          </c:extLst>
        </c:ser>
        <c:ser>
          <c:idx val="2"/>
          <c:order val="2"/>
          <c:spPr>
            <a:solidFill>
              <a:srgbClr val="0070C0">
                <a:alpha val="8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model'!$AO$12:$AO$15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1678-2348-A0F4-DB9FF0CBE660}"/>
            </c:ext>
          </c:extLst>
        </c:ser>
        <c:ser>
          <c:idx val="3"/>
          <c:order val="3"/>
          <c:spPr>
            <a:solidFill>
              <a:srgbClr val="0070C0">
                <a:alpha val="7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model'!$AP$12:$AP$15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4-1678-2348-A0F4-DB9FF0CBE660}"/>
            </c:ext>
          </c:extLst>
        </c:ser>
        <c:ser>
          <c:idx val="4"/>
          <c:order val="4"/>
          <c:spPr>
            <a:solidFill>
              <a:srgbClr val="0070C0">
                <a:alpha val="6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model'!$AQ$12:$AQ$15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5-1678-2348-A0F4-DB9FF0CBE660}"/>
            </c:ext>
          </c:extLst>
        </c:ser>
        <c:ser>
          <c:idx val="5"/>
          <c:order val="5"/>
          <c:spPr>
            <a:solidFill>
              <a:srgbClr val="0070C0">
                <a:alpha val="5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model'!$AR$12:$AR$15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1678-2348-A0F4-DB9FF0CBE660}"/>
            </c:ext>
          </c:extLst>
        </c:ser>
        <c:ser>
          <c:idx val="6"/>
          <c:order val="6"/>
          <c:spPr>
            <a:solidFill>
              <a:srgbClr val="0070C0">
                <a:alpha val="4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model'!$AS$12:$AS$15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7-1678-2348-A0F4-DB9FF0CBE660}"/>
            </c:ext>
          </c:extLst>
        </c:ser>
        <c:ser>
          <c:idx val="7"/>
          <c:order val="7"/>
          <c:spPr>
            <a:solidFill>
              <a:srgbClr val="0070C0">
                <a:alpha val="3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model'!$AT$12:$AT$15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1678-2348-A0F4-DB9FF0CBE660}"/>
            </c:ext>
          </c:extLst>
        </c:ser>
        <c:ser>
          <c:idx val="8"/>
          <c:order val="8"/>
          <c:spPr>
            <a:solidFill>
              <a:srgbClr val="0070C0">
                <a:alpha val="2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model'!$AU$12:$AU$15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1678-2348-A0F4-DB9FF0CBE660}"/>
            </c:ext>
          </c:extLst>
        </c:ser>
        <c:ser>
          <c:idx val="9"/>
          <c:order val="9"/>
          <c:spPr>
            <a:solidFill>
              <a:srgbClr val="0070C0">
                <a:alpha val="1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model'!$AV$12:$AV$15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A-1678-2348-A0F4-DB9FF0CBE660}"/>
            </c:ext>
          </c:extLst>
        </c:ser>
        <c:ser>
          <c:idx val="10"/>
          <c:order val="10"/>
          <c:spPr>
            <a:solidFill>
              <a:srgbClr val="0070C0">
                <a:alpha val="5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model'!$AW$12:$AW$15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B-1678-2348-A0F4-DB9FF0CBE660}"/>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Life Cycle Stage</a:t>
                </a:r>
              </a:p>
            </c:rich>
          </c:tx>
          <c:layout>
            <c:manualLayout>
              <c:xMode val="edge"/>
              <c:yMode val="edge"/>
              <c:x val="0.34919765687914417"/>
              <c:y val="1.224552584591276E-2"/>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3710-1D4C-A941-0452CCA0974F}"/>
              </c:ext>
            </c:extLst>
          </c:dPt>
          <c:cat>
            <c:numRef>
              <c:f>'LCA model'!$Y$45:$Y$64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cat>
          <c:val>
            <c:numRef>
              <c:f>'LCA model'!$Z$45:$Z$64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1-3710-1D4C-A941-0452CCA0974F}"/>
            </c:ext>
          </c:extLst>
        </c:ser>
        <c:ser>
          <c:idx val="1"/>
          <c:order val="1"/>
          <c:spPr>
            <a:solidFill>
              <a:srgbClr val="0070C0">
                <a:alpha val="90000"/>
              </a:srgbClr>
            </a:solidFill>
            <a:ln>
              <a:noFill/>
            </a:ln>
            <a:effectLst/>
          </c:spPr>
          <c:invertIfNegative val="0"/>
          <c:cat>
            <c:numRef>
              <c:f>'LCA model'!$Y$45:$Y$64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cat>
          <c:val>
            <c:numRef>
              <c:f>'LCA model'!$AA$45:$AA$64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2-3710-1D4C-A941-0452CCA0974F}"/>
            </c:ext>
          </c:extLst>
        </c:ser>
        <c:ser>
          <c:idx val="2"/>
          <c:order val="2"/>
          <c:spPr>
            <a:solidFill>
              <a:srgbClr val="0070C0">
                <a:alpha val="80000"/>
              </a:srgbClr>
            </a:solidFill>
            <a:ln>
              <a:noFill/>
            </a:ln>
            <a:effectLst/>
          </c:spPr>
          <c:invertIfNegative val="0"/>
          <c:cat>
            <c:numRef>
              <c:f>'LCA model'!$Y$45:$Y$64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cat>
          <c:val>
            <c:numRef>
              <c:f>'LCA model'!$AB$45:$AB$64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3-3710-1D4C-A941-0452CCA0974F}"/>
            </c:ext>
          </c:extLst>
        </c:ser>
        <c:ser>
          <c:idx val="3"/>
          <c:order val="3"/>
          <c:spPr>
            <a:solidFill>
              <a:srgbClr val="0070C0">
                <a:alpha val="70000"/>
              </a:srgbClr>
            </a:solidFill>
            <a:ln>
              <a:noFill/>
            </a:ln>
            <a:effectLst/>
          </c:spPr>
          <c:invertIfNegative val="0"/>
          <c:cat>
            <c:numRef>
              <c:f>'LCA model'!$Y$45:$Y$64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cat>
          <c:val>
            <c:numRef>
              <c:f>'LCA model'!$AC$45:$AC$64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4-3710-1D4C-A941-0452CCA0974F}"/>
            </c:ext>
          </c:extLst>
        </c:ser>
        <c:ser>
          <c:idx val="4"/>
          <c:order val="4"/>
          <c:spPr>
            <a:solidFill>
              <a:srgbClr val="0070C0">
                <a:alpha val="60000"/>
              </a:srgbClr>
            </a:solidFill>
            <a:ln>
              <a:noFill/>
            </a:ln>
            <a:effectLst/>
          </c:spPr>
          <c:invertIfNegative val="0"/>
          <c:cat>
            <c:numRef>
              <c:f>'LCA model'!$Y$45:$Y$64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cat>
          <c:val>
            <c:numRef>
              <c:f>'LCA model'!$AD$45:$AD$64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5-3710-1D4C-A941-0452CCA0974F}"/>
            </c:ext>
          </c:extLst>
        </c:ser>
        <c:ser>
          <c:idx val="5"/>
          <c:order val="5"/>
          <c:spPr>
            <a:solidFill>
              <a:srgbClr val="0070C0">
                <a:alpha val="50000"/>
              </a:srgbClr>
            </a:solidFill>
            <a:ln>
              <a:noFill/>
            </a:ln>
            <a:effectLst/>
          </c:spPr>
          <c:invertIfNegative val="0"/>
          <c:cat>
            <c:numRef>
              <c:f>'LCA model'!$Y$45:$Y$64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cat>
          <c:val>
            <c:numRef>
              <c:f>'LCA model'!$AE$45:$AE$64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6-3710-1D4C-A941-0452CCA0974F}"/>
            </c:ext>
          </c:extLst>
        </c:ser>
        <c:ser>
          <c:idx val="6"/>
          <c:order val="6"/>
          <c:spPr>
            <a:solidFill>
              <a:srgbClr val="0070C0">
                <a:alpha val="40000"/>
              </a:srgbClr>
            </a:solidFill>
            <a:ln>
              <a:noFill/>
            </a:ln>
            <a:effectLst/>
          </c:spPr>
          <c:invertIfNegative val="0"/>
          <c:cat>
            <c:numRef>
              <c:f>'LCA model'!$Y$45:$Y$64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cat>
          <c:val>
            <c:numRef>
              <c:f>'LCA model'!$AF$45:$AF$64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7-3710-1D4C-A941-0452CCA0974F}"/>
            </c:ext>
          </c:extLst>
        </c:ser>
        <c:ser>
          <c:idx val="7"/>
          <c:order val="7"/>
          <c:spPr>
            <a:solidFill>
              <a:srgbClr val="0070C0">
                <a:alpha val="30000"/>
              </a:srgbClr>
            </a:solidFill>
            <a:ln>
              <a:noFill/>
            </a:ln>
            <a:effectLst/>
          </c:spPr>
          <c:invertIfNegative val="0"/>
          <c:cat>
            <c:numRef>
              <c:f>'LCA model'!$Y$45:$Y$64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cat>
          <c:val>
            <c:numRef>
              <c:f>'LCA model'!$AG$45:$AG$64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8-3710-1D4C-A941-0452CCA0974F}"/>
            </c:ext>
          </c:extLst>
        </c:ser>
        <c:ser>
          <c:idx val="8"/>
          <c:order val="8"/>
          <c:spPr>
            <a:solidFill>
              <a:srgbClr val="0070C0">
                <a:alpha val="20000"/>
              </a:srgbClr>
            </a:solidFill>
            <a:ln>
              <a:noFill/>
            </a:ln>
            <a:effectLst/>
          </c:spPr>
          <c:invertIfNegative val="0"/>
          <c:cat>
            <c:numRef>
              <c:f>'LCA model'!$Y$45:$Y$64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cat>
          <c:val>
            <c:numRef>
              <c:f>'LCA model'!$AH$45:$AH$64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9-3710-1D4C-A941-0452CCA0974F}"/>
            </c:ext>
          </c:extLst>
        </c:ser>
        <c:ser>
          <c:idx val="9"/>
          <c:order val="9"/>
          <c:spPr>
            <a:solidFill>
              <a:srgbClr val="0070C0">
                <a:alpha val="10000"/>
              </a:srgbClr>
            </a:solidFill>
            <a:ln>
              <a:noFill/>
            </a:ln>
            <a:effectLst/>
          </c:spPr>
          <c:invertIfNegative val="0"/>
          <c:cat>
            <c:numRef>
              <c:f>'LCA model'!$Y$45:$Y$64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cat>
          <c:val>
            <c:numRef>
              <c:f>'LCA model'!$AI$45:$AI$64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A-3710-1D4C-A941-0452CCA0974F}"/>
            </c:ext>
          </c:extLst>
        </c:ser>
        <c:ser>
          <c:idx val="10"/>
          <c:order val="10"/>
          <c:spPr>
            <a:solidFill>
              <a:srgbClr val="0070C0">
                <a:alpha val="5000"/>
              </a:srgbClr>
            </a:solidFill>
            <a:ln>
              <a:noFill/>
            </a:ln>
            <a:effectLst/>
          </c:spPr>
          <c:invertIfNegative val="0"/>
          <c:cat>
            <c:numRef>
              <c:f>'LCA model'!$Y$45:$Y$64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cat>
          <c:val>
            <c:numRef>
              <c:f>'LCA model'!$AJ$45:$AJ$64</c:f>
              <c:numCache>
                <c:formatCode>General</c:formatCode>
                <c:ptCount val="20"/>
                <c:pt idx="0">
                  <c:v>0</c:v>
                </c:pt>
                <c:pt idx="1">
                  <c:v>0</c:v>
                </c:pt>
                <c:pt idx="2">
                  <c:v>0</c:v>
                </c:pt>
                <c:pt idx="3">
                  <c:v>0</c:v>
                </c:pt>
                <c:pt idx="4">
                  <c:v>0</c:v>
                </c:pt>
                <c:pt idx="5">
                  <c:v>0</c:v>
                </c:pt>
                <c:pt idx="6">
                  <c:v>0</c:v>
                </c:pt>
                <c:pt idx="8">
                  <c:v>0</c:v>
                </c:pt>
                <c:pt idx="9">
                  <c:v>0</c:v>
                </c:pt>
                <c:pt idx="10">
                  <c:v>0</c:v>
                </c:pt>
                <c:pt idx="11">
                  <c:v>0</c:v>
                </c:pt>
                <c:pt idx="13">
                  <c:v>0</c:v>
                </c:pt>
                <c:pt idx="14">
                  <c:v>0</c:v>
                </c:pt>
                <c:pt idx="15">
                  <c:v>0</c:v>
                </c:pt>
                <c:pt idx="17">
                  <c:v>0</c:v>
                </c:pt>
                <c:pt idx="18">
                  <c:v>0</c:v>
                </c:pt>
                <c:pt idx="19">
                  <c:v>0</c:v>
                </c:pt>
              </c:numCache>
            </c:numRef>
          </c:val>
          <c:extLst>
            <c:ext xmlns:c16="http://schemas.microsoft.com/office/drawing/2014/chart" uri="{C3380CC4-5D6E-409C-BE32-E72D297353CC}">
              <c16:uniqueId val="{0000000B-3710-1D4C-A941-0452CCA0974F}"/>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Component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8D76-D24E-8F8A-3453D970A042}"/>
              </c:ext>
            </c:extLst>
          </c:dPt>
          <c:cat>
            <c:strRef>
              <c:f>'LCA model'!$AL$45:$AL$48</c:f>
              <c:strCache>
                <c:ptCount val="4"/>
                <c:pt idx="0">
                  <c:v>Materials &amp; Mfg.</c:v>
                </c:pt>
                <c:pt idx="1">
                  <c:v>Transport</c:v>
                </c:pt>
                <c:pt idx="2">
                  <c:v>Use</c:v>
                </c:pt>
                <c:pt idx="3">
                  <c:v>End of Life</c:v>
                </c:pt>
              </c:strCache>
            </c:strRef>
          </c:cat>
          <c:val>
            <c:numRef>
              <c:f>'LCA model'!$AM$45:$AM$48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8D76-D24E-8F8A-3453D970A042}"/>
            </c:ext>
          </c:extLst>
        </c:ser>
        <c:ser>
          <c:idx val="1"/>
          <c:order val="1"/>
          <c:spPr>
            <a:solidFill>
              <a:srgbClr val="0070C0">
                <a:alpha val="90000"/>
              </a:srgbClr>
            </a:solidFill>
            <a:ln>
              <a:noFill/>
            </a:ln>
            <a:effectLst/>
          </c:spPr>
          <c:invertIfNegative val="0"/>
          <c:cat>
            <c:strRef>
              <c:f>'LCA model'!$AL$45:$AL$48</c:f>
              <c:strCache>
                <c:ptCount val="4"/>
                <c:pt idx="0">
                  <c:v>Materials &amp; Mfg.</c:v>
                </c:pt>
                <c:pt idx="1">
                  <c:v>Transport</c:v>
                </c:pt>
                <c:pt idx="2">
                  <c:v>Use</c:v>
                </c:pt>
                <c:pt idx="3">
                  <c:v>End of Life</c:v>
                </c:pt>
              </c:strCache>
            </c:strRef>
          </c:cat>
          <c:val>
            <c:numRef>
              <c:f>'LCA model'!$AN$45:$AN$48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8D76-D24E-8F8A-3453D970A042}"/>
            </c:ext>
          </c:extLst>
        </c:ser>
        <c:ser>
          <c:idx val="2"/>
          <c:order val="2"/>
          <c:spPr>
            <a:solidFill>
              <a:srgbClr val="0070C0">
                <a:alpha val="80000"/>
              </a:srgbClr>
            </a:solidFill>
            <a:ln>
              <a:noFill/>
            </a:ln>
            <a:effectLst/>
          </c:spPr>
          <c:invertIfNegative val="0"/>
          <c:cat>
            <c:strRef>
              <c:f>'LCA model'!$AL$45:$AL$48</c:f>
              <c:strCache>
                <c:ptCount val="4"/>
                <c:pt idx="0">
                  <c:v>Materials &amp; Mfg.</c:v>
                </c:pt>
                <c:pt idx="1">
                  <c:v>Transport</c:v>
                </c:pt>
                <c:pt idx="2">
                  <c:v>Use</c:v>
                </c:pt>
                <c:pt idx="3">
                  <c:v>End of Life</c:v>
                </c:pt>
              </c:strCache>
            </c:strRef>
          </c:cat>
          <c:val>
            <c:numRef>
              <c:f>'LCA model'!$AO$45:$AO$48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8D76-D24E-8F8A-3453D970A042}"/>
            </c:ext>
          </c:extLst>
        </c:ser>
        <c:ser>
          <c:idx val="3"/>
          <c:order val="3"/>
          <c:spPr>
            <a:solidFill>
              <a:srgbClr val="0070C0">
                <a:alpha val="70000"/>
              </a:srgbClr>
            </a:solidFill>
            <a:ln>
              <a:noFill/>
            </a:ln>
            <a:effectLst/>
          </c:spPr>
          <c:invertIfNegative val="0"/>
          <c:cat>
            <c:strRef>
              <c:f>'LCA model'!$AL$45:$AL$48</c:f>
              <c:strCache>
                <c:ptCount val="4"/>
                <c:pt idx="0">
                  <c:v>Materials &amp; Mfg.</c:v>
                </c:pt>
                <c:pt idx="1">
                  <c:v>Transport</c:v>
                </c:pt>
                <c:pt idx="2">
                  <c:v>Use</c:v>
                </c:pt>
                <c:pt idx="3">
                  <c:v>End of Life</c:v>
                </c:pt>
              </c:strCache>
            </c:strRef>
          </c:cat>
          <c:val>
            <c:numRef>
              <c:f>'LCA model'!$AP$45:$AP$48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4-8D76-D24E-8F8A-3453D970A042}"/>
            </c:ext>
          </c:extLst>
        </c:ser>
        <c:ser>
          <c:idx val="4"/>
          <c:order val="4"/>
          <c:spPr>
            <a:solidFill>
              <a:srgbClr val="0070C0">
                <a:alpha val="60000"/>
              </a:srgbClr>
            </a:solidFill>
            <a:ln>
              <a:noFill/>
            </a:ln>
            <a:effectLst/>
          </c:spPr>
          <c:invertIfNegative val="0"/>
          <c:cat>
            <c:strRef>
              <c:f>'LCA model'!$AL$45:$AL$48</c:f>
              <c:strCache>
                <c:ptCount val="4"/>
                <c:pt idx="0">
                  <c:v>Materials &amp; Mfg.</c:v>
                </c:pt>
                <c:pt idx="1">
                  <c:v>Transport</c:v>
                </c:pt>
                <c:pt idx="2">
                  <c:v>Use</c:v>
                </c:pt>
                <c:pt idx="3">
                  <c:v>End of Life</c:v>
                </c:pt>
              </c:strCache>
            </c:strRef>
          </c:cat>
          <c:val>
            <c:numRef>
              <c:f>'LCA model'!$AQ$45:$AQ$48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5-8D76-D24E-8F8A-3453D970A042}"/>
            </c:ext>
          </c:extLst>
        </c:ser>
        <c:ser>
          <c:idx val="5"/>
          <c:order val="5"/>
          <c:spPr>
            <a:solidFill>
              <a:srgbClr val="0070C0">
                <a:alpha val="50000"/>
              </a:srgbClr>
            </a:solidFill>
            <a:ln>
              <a:noFill/>
            </a:ln>
            <a:effectLst/>
          </c:spPr>
          <c:invertIfNegative val="0"/>
          <c:cat>
            <c:strRef>
              <c:f>'LCA model'!$AL$45:$AL$48</c:f>
              <c:strCache>
                <c:ptCount val="4"/>
                <c:pt idx="0">
                  <c:v>Materials &amp; Mfg.</c:v>
                </c:pt>
                <c:pt idx="1">
                  <c:v>Transport</c:v>
                </c:pt>
                <c:pt idx="2">
                  <c:v>Use</c:v>
                </c:pt>
                <c:pt idx="3">
                  <c:v>End of Life</c:v>
                </c:pt>
              </c:strCache>
            </c:strRef>
          </c:cat>
          <c:val>
            <c:numRef>
              <c:f>'LCA model'!$AR$45:$AR$48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8D76-D24E-8F8A-3453D970A042}"/>
            </c:ext>
          </c:extLst>
        </c:ser>
        <c:ser>
          <c:idx val="6"/>
          <c:order val="6"/>
          <c:spPr>
            <a:solidFill>
              <a:srgbClr val="0070C0">
                <a:alpha val="40000"/>
              </a:srgbClr>
            </a:solidFill>
            <a:ln>
              <a:noFill/>
            </a:ln>
            <a:effectLst/>
          </c:spPr>
          <c:invertIfNegative val="0"/>
          <c:cat>
            <c:strRef>
              <c:f>'LCA model'!$AL$45:$AL$48</c:f>
              <c:strCache>
                <c:ptCount val="4"/>
                <c:pt idx="0">
                  <c:v>Materials &amp; Mfg.</c:v>
                </c:pt>
                <c:pt idx="1">
                  <c:v>Transport</c:v>
                </c:pt>
                <c:pt idx="2">
                  <c:v>Use</c:v>
                </c:pt>
                <c:pt idx="3">
                  <c:v>End of Life</c:v>
                </c:pt>
              </c:strCache>
            </c:strRef>
          </c:cat>
          <c:val>
            <c:numRef>
              <c:f>'LCA model'!$AS$45:$AS$48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7-8D76-D24E-8F8A-3453D970A042}"/>
            </c:ext>
          </c:extLst>
        </c:ser>
        <c:ser>
          <c:idx val="7"/>
          <c:order val="7"/>
          <c:spPr>
            <a:solidFill>
              <a:srgbClr val="0070C0">
                <a:alpha val="30000"/>
              </a:srgbClr>
            </a:solidFill>
            <a:ln>
              <a:noFill/>
            </a:ln>
            <a:effectLst/>
          </c:spPr>
          <c:invertIfNegative val="0"/>
          <c:cat>
            <c:strRef>
              <c:f>'LCA model'!$AL$45:$AL$48</c:f>
              <c:strCache>
                <c:ptCount val="4"/>
                <c:pt idx="0">
                  <c:v>Materials &amp; Mfg.</c:v>
                </c:pt>
                <c:pt idx="1">
                  <c:v>Transport</c:v>
                </c:pt>
                <c:pt idx="2">
                  <c:v>Use</c:v>
                </c:pt>
                <c:pt idx="3">
                  <c:v>End of Life</c:v>
                </c:pt>
              </c:strCache>
            </c:strRef>
          </c:cat>
          <c:val>
            <c:numRef>
              <c:f>'LCA model'!$AT$45:$AT$48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8D76-D24E-8F8A-3453D970A042}"/>
            </c:ext>
          </c:extLst>
        </c:ser>
        <c:ser>
          <c:idx val="8"/>
          <c:order val="8"/>
          <c:spPr>
            <a:solidFill>
              <a:srgbClr val="0070C0">
                <a:alpha val="20000"/>
              </a:srgbClr>
            </a:solidFill>
            <a:ln>
              <a:noFill/>
            </a:ln>
            <a:effectLst/>
          </c:spPr>
          <c:invertIfNegative val="0"/>
          <c:cat>
            <c:strRef>
              <c:f>'LCA model'!$AL$45:$AL$48</c:f>
              <c:strCache>
                <c:ptCount val="4"/>
                <c:pt idx="0">
                  <c:v>Materials &amp; Mfg.</c:v>
                </c:pt>
                <c:pt idx="1">
                  <c:v>Transport</c:v>
                </c:pt>
                <c:pt idx="2">
                  <c:v>Use</c:v>
                </c:pt>
                <c:pt idx="3">
                  <c:v>End of Life</c:v>
                </c:pt>
              </c:strCache>
            </c:strRef>
          </c:cat>
          <c:val>
            <c:numRef>
              <c:f>'LCA model'!$AU$45:$AU$48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8D76-D24E-8F8A-3453D970A042}"/>
            </c:ext>
          </c:extLst>
        </c:ser>
        <c:ser>
          <c:idx val="9"/>
          <c:order val="9"/>
          <c:spPr>
            <a:solidFill>
              <a:srgbClr val="0070C0">
                <a:alpha val="10000"/>
              </a:srgbClr>
            </a:solidFill>
            <a:ln>
              <a:noFill/>
            </a:ln>
            <a:effectLst/>
          </c:spPr>
          <c:invertIfNegative val="0"/>
          <c:cat>
            <c:strRef>
              <c:f>'LCA model'!$AL$45:$AL$48</c:f>
              <c:strCache>
                <c:ptCount val="4"/>
                <c:pt idx="0">
                  <c:v>Materials &amp; Mfg.</c:v>
                </c:pt>
                <c:pt idx="1">
                  <c:v>Transport</c:v>
                </c:pt>
                <c:pt idx="2">
                  <c:v>Use</c:v>
                </c:pt>
                <c:pt idx="3">
                  <c:v>End of Life</c:v>
                </c:pt>
              </c:strCache>
            </c:strRef>
          </c:cat>
          <c:val>
            <c:numRef>
              <c:f>'LCA model'!$AV$45:$AV$48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A-8D76-D24E-8F8A-3453D970A042}"/>
            </c:ext>
          </c:extLst>
        </c:ser>
        <c:ser>
          <c:idx val="10"/>
          <c:order val="10"/>
          <c:spPr>
            <a:solidFill>
              <a:srgbClr val="0070C0">
                <a:alpha val="5000"/>
              </a:srgbClr>
            </a:solidFill>
            <a:ln>
              <a:noFill/>
            </a:ln>
            <a:effectLst/>
          </c:spPr>
          <c:invertIfNegative val="0"/>
          <c:cat>
            <c:strRef>
              <c:f>'LCA model'!$AL$45:$AL$48</c:f>
              <c:strCache>
                <c:ptCount val="4"/>
                <c:pt idx="0">
                  <c:v>Materials &amp; Mfg.</c:v>
                </c:pt>
                <c:pt idx="1">
                  <c:v>Transport</c:v>
                </c:pt>
                <c:pt idx="2">
                  <c:v>Use</c:v>
                </c:pt>
                <c:pt idx="3">
                  <c:v>End of Life</c:v>
                </c:pt>
              </c:strCache>
            </c:strRef>
          </c:cat>
          <c:val>
            <c:numRef>
              <c:f>'LCA model'!$AW$45:$AW$48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B-8D76-D24E-8F8A-3453D970A042}"/>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Life Cycle Stage</a:t>
                </a:r>
              </a:p>
            </c:rich>
          </c:tx>
          <c:layout>
            <c:manualLayout>
              <c:xMode val="edge"/>
              <c:yMode val="edge"/>
              <c:x val="0.34919765687914417"/>
              <c:y val="1.224552584591276E-2"/>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4D8B-1341-9220-0041EB1C13B0}"/>
              </c:ext>
            </c:extLst>
          </c:dPt>
          <c:cat>
            <c:strRef>
              <c:f>'LCA model'!$Y$76:$Y$77</c:f>
              <c:strCache>
                <c:ptCount val="2"/>
                <c:pt idx="0">
                  <c:v>(Name of design option 1)</c:v>
                </c:pt>
                <c:pt idx="1">
                  <c:v>(Name of design option 2)</c:v>
                </c:pt>
              </c:strCache>
            </c:strRef>
          </c:cat>
          <c:val>
            <c:numRef>
              <c:f>'LCA model'!$Z$76:$Z$77</c:f>
              <c:numCache>
                <c:formatCode>General</c:formatCode>
                <c:ptCount val="2"/>
                <c:pt idx="0">
                  <c:v>0</c:v>
                </c:pt>
                <c:pt idx="1">
                  <c:v>0</c:v>
                </c:pt>
              </c:numCache>
            </c:numRef>
          </c:val>
          <c:extLst>
            <c:ext xmlns:c16="http://schemas.microsoft.com/office/drawing/2014/chart" uri="{C3380CC4-5D6E-409C-BE32-E72D297353CC}">
              <c16:uniqueId val="{00000001-4D8B-1341-9220-0041EB1C13B0}"/>
            </c:ext>
          </c:extLst>
        </c:ser>
        <c:ser>
          <c:idx val="1"/>
          <c:order val="1"/>
          <c:spPr>
            <a:solidFill>
              <a:srgbClr val="0070C0">
                <a:alpha val="90000"/>
              </a:srgbClr>
            </a:solidFill>
            <a:ln>
              <a:noFill/>
            </a:ln>
            <a:effectLst/>
          </c:spPr>
          <c:invertIfNegative val="0"/>
          <c:cat>
            <c:strRef>
              <c:f>'LCA model'!$Y$76:$Y$77</c:f>
              <c:strCache>
                <c:ptCount val="2"/>
                <c:pt idx="0">
                  <c:v>(Name of design option 1)</c:v>
                </c:pt>
                <c:pt idx="1">
                  <c:v>(Name of design option 2)</c:v>
                </c:pt>
              </c:strCache>
            </c:strRef>
          </c:cat>
          <c:val>
            <c:numRef>
              <c:f>'LCA model'!$AA$76:$AA$77</c:f>
              <c:numCache>
                <c:formatCode>General</c:formatCode>
                <c:ptCount val="2"/>
                <c:pt idx="0">
                  <c:v>0</c:v>
                </c:pt>
                <c:pt idx="1">
                  <c:v>0</c:v>
                </c:pt>
              </c:numCache>
            </c:numRef>
          </c:val>
          <c:extLst>
            <c:ext xmlns:c16="http://schemas.microsoft.com/office/drawing/2014/chart" uri="{C3380CC4-5D6E-409C-BE32-E72D297353CC}">
              <c16:uniqueId val="{00000002-4D8B-1341-9220-0041EB1C13B0}"/>
            </c:ext>
          </c:extLst>
        </c:ser>
        <c:ser>
          <c:idx val="2"/>
          <c:order val="2"/>
          <c:spPr>
            <a:solidFill>
              <a:srgbClr val="0070C0">
                <a:alpha val="80000"/>
              </a:srgbClr>
            </a:solidFill>
            <a:ln>
              <a:noFill/>
            </a:ln>
            <a:effectLst/>
          </c:spPr>
          <c:invertIfNegative val="0"/>
          <c:cat>
            <c:strRef>
              <c:f>'LCA model'!$Y$76:$Y$77</c:f>
              <c:strCache>
                <c:ptCount val="2"/>
                <c:pt idx="0">
                  <c:v>(Name of design option 1)</c:v>
                </c:pt>
                <c:pt idx="1">
                  <c:v>(Name of design option 2)</c:v>
                </c:pt>
              </c:strCache>
            </c:strRef>
          </c:cat>
          <c:val>
            <c:numRef>
              <c:f>'LCA model'!$AB$76:$AB$77</c:f>
              <c:numCache>
                <c:formatCode>General</c:formatCode>
                <c:ptCount val="2"/>
                <c:pt idx="0">
                  <c:v>0</c:v>
                </c:pt>
                <c:pt idx="1">
                  <c:v>0</c:v>
                </c:pt>
              </c:numCache>
            </c:numRef>
          </c:val>
          <c:extLst>
            <c:ext xmlns:c16="http://schemas.microsoft.com/office/drawing/2014/chart" uri="{C3380CC4-5D6E-409C-BE32-E72D297353CC}">
              <c16:uniqueId val="{00000003-4D8B-1341-9220-0041EB1C13B0}"/>
            </c:ext>
          </c:extLst>
        </c:ser>
        <c:ser>
          <c:idx val="3"/>
          <c:order val="3"/>
          <c:spPr>
            <a:solidFill>
              <a:srgbClr val="0070C0">
                <a:alpha val="70000"/>
              </a:srgbClr>
            </a:solidFill>
            <a:ln>
              <a:noFill/>
            </a:ln>
            <a:effectLst/>
          </c:spPr>
          <c:invertIfNegative val="0"/>
          <c:cat>
            <c:strRef>
              <c:f>'LCA model'!$Y$76:$Y$77</c:f>
              <c:strCache>
                <c:ptCount val="2"/>
                <c:pt idx="0">
                  <c:v>(Name of design option 1)</c:v>
                </c:pt>
                <c:pt idx="1">
                  <c:v>(Name of design option 2)</c:v>
                </c:pt>
              </c:strCache>
            </c:strRef>
          </c:cat>
          <c:val>
            <c:numRef>
              <c:f>'LCA model'!$AC$76:$AC$77</c:f>
              <c:numCache>
                <c:formatCode>General</c:formatCode>
                <c:ptCount val="2"/>
                <c:pt idx="0">
                  <c:v>0</c:v>
                </c:pt>
                <c:pt idx="1">
                  <c:v>0</c:v>
                </c:pt>
              </c:numCache>
            </c:numRef>
          </c:val>
          <c:extLst>
            <c:ext xmlns:c16="http://schemas.microsoft.com/office/drawing/2014/chart" uri="{C3380CC4-5D6E-409C-BE32-E72D297353CC}">
              <c16:uniqueId val="{00000004-4D8B-1341-9220-0041EB1C13B0}"/>
            </c:ext>
          </c:extLst>
        </c:ser>
        <c:ser>
          <c:idx val="4"/>
          <c:order val="4"/>
          <c:spPr>
            <a:solidFill>
              <a:srgbClr val="0070C0">
                <a:alpha val="60000"/>
              </a:srgbClr>
            </a:solidFill>
            <a:ln>
              <a:noFill/>
            </a:ln>
            <a:effectLst/>
          </c:spPr>
          <c:invertIfNegative val="0"/>
          <c:cat>
            <c:strRef>
              <c:f>'LCA model'!$Y$76:$Y$77</c:f>
              <c:strCache>
                <c:ptCount val="2"/>
                <c:pt idx="0">
                  <c:v>(Name of design option 1)</c:v>
                </c:pt>
                <c:pt idx="1">
                  <c:v>(Name of design option 2)</c:v>
                </c:pt>
              </c:strCache>
            </c:strRef>
          </c:cat>
          <c:val>
            <c:numRef>
              <c:f>'LCA model'!$AD$76:$AD$77</c:f>
              <c:numCache>
                <c:formatCode>General</c:formatCode>
                <c:ptCount val="2"/>
                <c:pt idx="0">
                  <c:v>0</c:v>
                </c:pt>
                <c:pt idx="1">
                  <c:v>0</c:v>
                </c:pt>
              </c:numCache>
            </c:numRef>
          </c:val>
          <c:extLst>
            <c:ext xmlns:c16="http://schemas.microsoft.com/office/drawing/2014/chart" uri="{C3380CC4-5D6E-409C-BE32-E72D297353CC}">
              <c16:uniqueId val="{00000005-4D8B-1341-9220-0041EB1C13B0}"/>
            </c:ext>
          </c:extLst>
        </c:ser>
        <c:ser>
          <c:idx val="5"/>
          <c:order val="5"/>
          <c:spPr>
            <a:solidFill>
              <a:srgbClr val="0070C0">
                <a:alpha val="50000"/>
              </a:srgbClr>
            </a:solidFill>
            <a:ln>
              <a:noFill/>
            </a:ln>
            <a:effectLst/>
          </c:spPr>
          <c:invertIfNegative val="0"/>
          <c:cat>
            <c:strRef>
              <c:f>'LCA model'!$Y$76:$Y$77</c:f>
              <c:strCache>
                <c:ptCount val="2"/>
                <c:pt idx="0">
                  <c:v>(Name of design option 1)</c:v>
                </c:pt>
                <c:pt idx="1">
                  <c:v>(Name of design option 2)</c:v>
                </c:pt>
              </c:strCache>
            </c:strRef>
          </c:cat>
          <c:val>
            <c:numRef>
              <c:f>'LCA model'!$AE$76:$AE$77</c:f>
              <c:numCache>
                <c:formatCode>General</c:formatCode>
                <c:ptCount val="2"/>
                <c:pt idx="0">
                  <c:v>0</c:v>
                </c:pt>
                <c:pt idx="1">
                  <c:v>0</c:v>
                </c:pt>
              </c:numCache>
            </c:numRef>
          </c:val>
          <c:extLst>
            <c:ext xmlns:c16="http://schemas.microsoft.com/office/drawing/2014/chart" uri="{C3380CC4-5D6E-409C-BE32-E72D297353CC}">
              <c16:uniqueId val="{00000006-4D8B-1341-9220-0041EB1C13B0}"/>
            </c:ext>
          </c:extLst>
        </c:ser>
        <c:ser>
          <c:idx val="6"/>
          <c:order val="6"/>
          <c:spPr>
            <a:solidFill>
              <a:srgbClr val="0070C0">
                <a:alpha val="40000"/>
              </a:srgbClr>
            </a:solidFill>
            <a:ln>
              <a:noFill/>
            </a:ln>
            <a:effectLst/>
          </c:spPr>
          <c:invertIfNegative val="0"/>
          <c:cat>
            <c:strRef>
              <c:f>'LCA model'!$Y$76:$Y$77</c:f>
              <c:strCache>
                <c:ptCount val="2"/>
                <c:pt idx="0">
                  <c:v>(Name of design option 1)</c:v>
                </c:pt>
                <c:pt idx="1">
                  <c:v>(Name of design option 2)</c:v>
                </c:pt>
              </c:strCache>
            </c:strRef>
          </c:cat>
          <c:val>
            <c:numRef>
              <c:f>'LCA model'!$AF$76:$AF$77</c:f>
              <c:numCache>
                <c:formatCode>General</c:formatCode>
                <c:ptCount val="2"/>
                <c:pt idx="0">
                  <c:v>0</c:v>
                </c:pt>
                <c:pt idx="1">
                  <c:v>0</c:v>
                </c:pt>
              </c:numCache>
            </c:numRef>
          </c:val>
          <c:extLst>
            <c:ext xmlns:c16="http://schemas.microsoft.com/office/drawing/2014/chart" uri="{C3380CC4-5D6E-409C-BE32-E72D297353CC}">
              <c16:uniqueId val="{00000007-4D8B-1341-9220-0041EB1C13B0}"/>
            </c:ext>
          </c:extLst>
        </c:ser>
        <c:ser>
          <c:idx val="7"/>
          <c:order val="7"/>
          <c:spPr>
            <a:solidFill>
              <a:srgbClr val="0070C0">
                <a:alpha val="30000"/>
              </a:srgbClr>
            </a:solidFill>
            <a:ln>
              <a:noFill/>
            </a:ln>
            <a:effectLst/>
          </c:spPr>
          <c:invertIfNegative val="0"/>
          <c:cat>
            <c:strRef>
              <c:f>'LCA model'!$Y$76:$Y$77</c:f>
              <c:strCache>
                <c:ptCount val="2"/>
                <c:pt idx="0">
                  <c:v>(Name of design option 1)</c:v>
                </c:pt>
                <c:pt idx="1">
                  <c:v>(Name of design option 2)</c:v>
                </c:pt>
              </c:strCache>
            </c:strRef>
          </c:cat>
          <c:val>
            <c:numRef>
              <c:f>'LCA model'!$AG$76:$AG$77</c:f>
              <c:numCache>
                <c:formatCode>General</c:formatCode>
                <c:ptCount val="2"/>
                <c:pt idx="0">
                  <c:v>0</c:v>
                </c:pt>
                <c:pt idx="1">
                  <c:v>0</c:v>
                </c:pt>
              </c:numCache>
            </c:numRef>
          </c:val>
          <c:extLst>
            <c:ext xmlns:c16="http://schemas.microsoft.com/office/drawing/2014/chart" uri="{C3380CC4-5D6E-409C-BE32-E72D297353CC}">
              <c16:uniqueId val="{00000008-4D8B-1341-9220-0041EB1C13B0}"/>
            </c:ext>
          </c:extLst>
        </c:ser>
        <c:ser>
          <c:idx val="8"/>
          <c:order val="8"/>
          <c:spPr>
            <a:solidFill>
              <a:srgbClr val="0070C0">
                <a:alpha val="20000"/>
              </a:srgbClr>
            </a:solidFill>
            <a:ln>
              <a:noFill/>
            </a:ln>
            <a:effectLst/>
          </c:spPr>
          <c:invertIfNegative val="0"/>
          <c:cat>
            <c:strRef>
              <c:f>'LCA model'!$Y$76:$Y$77</c:f>
              <c:strCache>
                <c:ptCount val="2"/>
                <c:pt idx="0">
                  <c:v>(Name of design option 1)</c:v>
                </c:pt>
                <c:pt idx="1">
                  <c:v>(Name of design option 2)</c:v>
                </c:pt>
              </c:strCache>
            </c:strRef>
          </c:cat>
          <c:val>
            <c:numRef>
              <c:f>'LCA model'!$AH$76:$AH$77</c:f>
              <c:numCache>
                <c:formatCode>General</c:formatCode>
                <c:ptCount val="2"/>
                <c:pt idx="0">
                  <c:v>0</c:v>
                </c:pt>
                <c:pt idx="1">
                  <c:v>0</c:v>
                </c:pt>
              </c:numCache>
            </c:numRef>
          </c:val>
          <c:extLst>
            <c:ext xmlns:c16="http://schemas.microsoft.com/office/drawing/2014/chart" uri="{C3380CC4-5D6E-409C-BE32-E72D297353CC}">
              <c16:uniqueId val="{00000009-4D8B-1341-9220-0041EB1C13B0}"/>
            </c:ext>
          </c:extLst>
        </c:ser>
        <c:ser>
          <c:idx val="9"/>
          <c:order val="9"/>
          <c:spPr>
            <a:solidFill>
              <a:srgbClr val="0070C0">
                <a:alpha val="10000"/>
              </a:srgbClr>
            </a:solidFill>
            <a:ln>
              <a:noFill/>
            </a:ln>
            <a:effectLst/>
          </c:spPr>
          <c:invertIfNegative val="0"/>
          <c:cat>
            <c:strRef>
              <c:f>'LCA model'!$Y$76:$Y$77</c:f>
              <c:strCache>
                <c:ptCount val="2"/>
                <c:pt idx="0">
                  <c:v>(Name of design option 1)</c:v>
                </c:pt>
                <c:pt idx="1">
                  <c:v>(Name of design option 2)</c:v>
                </c:pt>
              </c:strCache>
            </c:strRef>
          </c:cat>
          <c:val>
            <c:numRef>
              <c:f>'LCA model'!$AI$76:$AI$77</c:f>
              <c:numCache>
                <c:formatCode>General</c:formatCode>
                <c:ptCount val="2"/>
                <c:pt idx="0">
                  <c:v>0</c:v>
                </c:pt>
                <c:pt idx="1">
                  <c:v>0</c:v>
                </c:pt>
              </c:numCache>
            </c:numRef>
          </c:val>
          <c:extLst>
            <c:ext xmlns:c16="http://schemas.microsoft.com/office/drawing/2014/chart" uri="{C3380CC4-5D6E-409C-BE32-E72D297353CC}">
              <c16:uniqueId val="{0000000A-4D8B-1341-9220-0041EB1C13B0}"/>
            </c:ext>
          </c:extLst>
        </c:ser>
        <c:ser>
          <c:idx val="10"/>
          <c:order val="10"/>
          <c:spPr>
            <a:solidFill>
              <a:srgbClr val="0070C0">
                <a:alpha val="5000"/>
              </a:srgbClr>
            </a:solidFill>
            <a:ln>
              <a:noFill/>
            </a:ln>
            <a:effectLst/>
          </c:spPr>
          <c:invertIfNegative val="0"/>
          <c:cat>
            <c:strRef>
              <c:f>'LCA model'!$Y$76:$Y$77</c:f>
              <c:strCache>
                <c:ptCount val="2"/>
                <c:pt idx="0">
                  <c:v>(Name of design option 1)</c:v>
                </c:pt>
                <c:pt idx="1">
                  <c:v>(Name of design option 2)</c:v>
                </c:pt>
              </c:strCache>
            </c:strRef>
          </c:cat>
          <c:val>
            <c:numRef>
              <c:f>'LCA model'!$AJ$76:$AJ$77</c:f>
              <c:numCache>
                <c:formatCode>General</c:formatCode>
                <c:ptCount val="2"/>
                <c:pt idx="0">
                  <c:v>0</c:v>
                </c:pt>
                <c:pt idx="1">
                  <c:v>0</c:v>
                </c:pt>
              </c:numCache>
            </c:numRef>
          </c:val>
          <c:extLst>
            <c:ext xmlns:c16="http://schemas.microsoft.com/office/drawing/2014/chart" uri="{C3380CC4-5D6E-409C-BE32-E72D297353CC}">
              <c16:uniqueId val="{0000000B-4D8B-1341-9220-0041EB1C13B0}"/>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Total Impacts</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g"/><Relationship Id="rId7" Type="http://schemas.openxmlformats.org/officeDocument/2006/relationships/image" Target="../media/image8.jpeg"/><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9</xdr:col>
      <xdr:colOff>56866</xdr:colOff>
      <xdr:row>10</xdr:row>
      <xdr:rowOff>37911</xdr:rowOff>
    </xdr:from>
    <xdr:to>
      <xdr:col>14</xdr:col>
      <xdr:colOff>705035</xdr:colOff>
      <xdr:row>31</xdr:row>
      <xdr:rowOff>96864</xdr:rowOff>
    </xdr:to>
    <xdr:graphicFrame macro="">
      <xdr:nvGraphicFramePr>
        <xdr:cNvPr id="2" name="Chart 1">
          <a:extLst>
            <a:ext uri="{FF2B5EF4-FFF2-40B4-BE49-F238E27FC236}">
              <a16:creationId xmlns:a16="http://schemas.microsoft.com/office/drawing/2014/main" id="{C9B936A7-CCA6-6C45-9599-DA2A4F7AA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270934</xdr:colOff>
      <xdr:row>10</xdr:row>
      <xdr:rowOff>33866</xdr:rowOff>
    </xdr:from>
    <xdr:to>
      <xdr:col>20</xdr:col>
      <xdr:colOff>394170</xdr:colOff>
      <xdr:row>31</xdr:row>
      <xdr:rowOff>92819</xdr:rowOff>
    </xdr:to>
    <xdr:graphicFrame macro="">
      <xdr:nvGraphicFramePr>
        <xdr:cNvPr id="3" name="Chart 2">
          <a:extLst>
            <a:ext uri="{FF2B5EF4-FFF2-40B4-BE49-F238E27FC236}">
              <a16:creationId xmlns:a16="http://schemas.microsoft.com/office/drawing/2014/main" id="{B15054A3-63F9-EF40-AD1B-A43FB5D9A4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88900</xdr:colOff>
      <xdr:row>43</xdr:row>
      <xdr:rowOff>63500</xdr:rowOff>
    </xdr:from>
    <xdr:to>
      <xdr:col>14</xdr:col>
      <xdr:colOff>737069</xdr:colOff>
      <xdr:row>64</xdr:row>
      <xdr:rowOff>160553</xdr:rowOff>
    </xdr:to>
    <xdr:graphicFrame macro="">
      <xdr:nvGraphicFramePr>
        <xdr:cNvPr id="4" name="Chart 3">
          <a:extLst>
            <a:ext uri="{FF2B5EF4-FFF2-40B4-BE49-F238E27FC236}">
              <a16:creationId xmlns:a16="http://schemas.microsoft.com/office/drawing/2014/main" id="{079398C1-0265-2342-85D6-A2BEC12191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254000</xdr:colOff>
      <xdr:row>43</xdr:row>
      <xdr:rowOff>63500</xdr:rowOff>
    </xdr:from>
    <xdr:to>
      <xdr:col>20</xdr:col>
      <xdr:colOff>377236</xdr:colOff>
      <xdr:row>64</xdr:row>
      <xdr:rowOff>160553</xdr:rowOff>
    </xdr:to>
    <xdr:graphicFrame macro="">
      <xdr:nvGraphicFramePr>
        <xdr:cNvPr id="5" name="Chart 4">
          <a:extLst>
            <a:ext uri="{FF2B5EF4-FFF2-40B4-BE49-F238E27FC236}">
              <a16:creationId xmlns:a16="http://schemas.microsoft.com/office/drawing/2014/main" id="{EFEC1AF6-1032-5E43-AF2D-C0966902FD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74</xdr:row>
      <xdr:rowOff>0</xdr:rowOff>
    </xdr:from>
    <xdr:to>
      <xdr:col>14</xdr:col>
      <xdr:colOff>648169</xdr:colOff>
      <xdr:row>82</xdr:row>
      <xdr:rowOff>130736</xdr:rowOff>
    </xdr:to>
    <xdr:graphicFrame macro="">
      <xdr:nvGraphicFramePr>
        <xdr:cNvPr id="6" name="Chart 5">
          <a:extLst>
            <a:ext uri="{FF2B5EF4-FFF2-40B4-BE49-F238E27FC236}">
              <a16:creationId xmlns:a16="http://schemas.microsoft.com/office/drawing/2014/main" id="{CF839A52-6961-954E-BE62-3416461D27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81280</xdr:colOff>
      <xdr:row>0</xdr:row>
      <xdr:rowOff>10160</xdr:rowOff>
    </xdr:from>
    <xdr:to>
      <xdr:col>5</xdr:col>
      <xdr:colOff>755698</xdr:colOff>
      <xdr:row>2</xdr:row>
      <xdr:rowOff>142240</xdr:rowOff>
    </xdr:to>
    <xdr:pic>
      <xdr:nvPicPr>
        <xdr:cNvPr id="2" name="Afbeelding 1">
          <a:extLst>
            <a:ext uri="{FF2B5EF4-FFF2-40B4-BE49-F238E27FC236}">
              <a16:creationId xmlns:a16="http://schemas.microsoft.com/office/drawing/2014/main" id="{387CA4E2-CB52-9A4A-B4B5-B6363F3E6E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8680" y="10160"/>
          <a:ext cx="3519218" cy="5003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388620</xdr:colOff>
      <xdr:row>13</xdr:row>
      <xdr:rowOff>60960</xdr:rowOff>
    </xdr:from>
    <xdr:to>
      <xdr:col>6</xdr:col>
      <xdr:colOff>353321</xdr:colOff>
      <xdr:row>23</xdr:row>
      <xdr:rowOff>144780</xdr:rowOff>
    </xdr:to>
    <xdr:pic>
      <xdr:nvPicPr>
        <xdr:cNvPr id="2" name="Picture 1">
          <a:extLst>
            <a:ext uri="{FF2B5EF4-FFF2-40B4-BE49-F238E27FC236}">
              <a16:creationId xmlns:a16="http://schemas.microsoft.com/office/drawing/2014/main" id="{14581AB8-EDC9-8845-93D4-B7B4850F31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8060"/>
          <a:ext cx="4219201" cy="173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9</xdr:row>
      <xdr:rowOff>21571</xdr:rowOff>
    </xdr:from>
    <xdr:to>
      <xdr:col>15</xdr:col>
      <xdr:colOff>480060</xdr:colOff>
      <xdr:row>25</xdr:row>
      <xdr:rowOff>38098</xdr:rowOff>
    </xdr:to>
    <xdr:pic>
      <xdr:nvPicPr>
        <xdr:cNvPr id="3" name="Afbeelding 4">
          <a:extLst>
            <a:ext uri="{FF2B5EF4-FFF2-40B4-BE49-F238E27FC236}">
              <a16:creationId xmlns:a16="http://schemas.microsoft.com/office/drawing/2014/main" id="{7B155DBD-934C-4641-8B8C-6BDC3E1807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2900" y="1558271"/>
          <a:ext cx="4099560" cy="2658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6</xdr:col>
      <xdr:colOff>353321</xdr:colOff>
      <xdr:row>23</xdr:row>
      <xdr:rowOff>144780</xdr:rowOff>
    </xdr:to>
    <xdr:pic>
      <xdr:nvPicPr>
        <xdr:cNvPr id="4" name="Picture 1">
          <a:extLst>
            <a:ext uri="{FF2B5EF4-FFF2-40B4-BE49-F238E27FC236}">
              <a16:creationId xmlns:a16="http://schemas.microsoft.com/office/drawing/2014/main" id="{1F7AA705-E391-504F-B841-49BD6BB672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8060"/>
          <a:ext cx="4219201" cy="173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9</xdr:row>
      <xdr:rowOff>21571</xdr:rowOff>
    </xdr:from>
    <xdr:to>
      <xdr:col>15</xdr:col>
      <xdr:colOff>480060</xdr:colOff>
      <xdr:row>25</xdr:row>
      <xdr:rowOff>38098</xdr:rowOff>
    </xdr:to>
    <xdr:pic>
      <xdr:nvPicPr>
        <xdr:cNvPr id="5" name="Afbeelding 7">
          <a:extLst>
            <a:ext uri="{FF2B5EF4-FFF2-40B4-BE49-F238E27FC236}">
              <a16:creationId xmlns:a16="http://schemas.microsoft.com/office/drawing/2014/main" id="{7A2F4BAA-9977-134C-8238-B9273A16346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2900" y="1558271"/>
          <a:ext cx="4099560" cy="2658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99060</xdr:colOff>
      <xdr:row>132</xdr:row>
      <xdr:rowOff>22860</xdr:rowOff>
    </xdr:from>
    <xdr:to>
      <xdr:col>2</xdr:col>
      <xdr:colOff>495300</xdr:colOff>
      <xdr:row>138</xdr:row>
      <xdr:rowOff>160020</xdr:rowOff>
    </xdr:to>
    <xdr:pic>
      <xdr:nvPicPr>
        <xdr:cNvPr id="6" name="Afbeelding 8">
          <a:extLst>
            <a:ext uri="{FF2B5EF4-FFF2-40B4-BE49-F238E27FC236}">
              <a16:creationId xmlns:a16="http://schemas.microsoft.com/office/drawing/2014/main" id="{8A6DF5F4-78A5-CB43-BA00-6AD50330CA74}"/>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060" y="21866860"/>
          <a:ext cx="1856740" cy="1127760"/>
        </a:xfrm>
        <a:prstGeom prst="rect">
          <a:avLst/>
        </a:prstGeom>
      </xdr:spPr>
    </xdr:pic>
    <xdr:clientData/>
  </xdr:twoCellAnchor>
  <xdr:twoCellAnchor editAs="oneCell">
    <xdr:from>
      <xdr:col>3</xdr:col>
      <xdr:colOff>38100</xdr:colOff>
      <xdr:row>132</xdr:row>
      <xdr:rowOff>0</xdr:rowOff>
    </xdr:from>
    <xdr:to>
      <xdr:col>4</xdr:col>
      <xdr:colOff>647700</xdr:colOff>
      <xdr:row>142</xdr:row>
      <xdr:rowOff>30480</xdr:rowOff>
    </xdr:to>
    <xdr:pic>
      <xdr:nvPicPr>
        <xdr:cNvPr id="7" name="Afbeelding 9">
          <a:extLst>
            <a:ext uri="{FF2B5EF4-FFF2-40B4-BE49-F238E27FC236}">
              <a16:creationId xmlns:a16="http://schemas.microsoft.com/office/drawing/2014/main" id="{D4807ED4-1C08-3A40-A3DB-83E85CD10C4D}"/>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71700" y="21844000"/>
          <a:ext cx="1282700" cy="1681480"/>
        </a:xfrm>
        <a:prstGeom prst="rect">
          <a:avLst/>
        </a:prstGeom>
      </xdr:spPr>
    </xdr:pic>
    <xdr:clientData/>
  </xdr:twoCellAnchor>
  <xdr:twoCellAnchor editAs="oneCell">
    <xdr:from>
      <xdr:col>5</xdr:col>
      <xdr:colOff>91440</xdr:colOff>
      <xdr:row>132</xdr:row>
      <xdr:rowOff>0</xdr:rowOff>
    </xdr:from>
    <xdr:to>
      <xdr:col>7</xdr:col>
      <xdr:colOff>91440</xdr:colOff>
      <xdr:row>142</xdr:row>
      <xdr:rowOff>30480</xdr:rowOff>
    </xdr:to>
    <xdr:pic>
      <xdr:nvPicPr>
        <xdr:cNvPr id="8" name="Afbeelding 10">
          <a:extLst>
            <a:ext uri="{FF2B5EF4-FFF2-40B4-BE49-F238E27FC236}">
              <a16:creationId xmlns:a16="http://schemas.microsoft.com/office/drawing/2014/main" id="{94CDB4C8-96F9-474D-9A38-6B6BAE52BED2}"/>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72840" y="21844000"/>
          <a:ext cx="1346200" cy="1681480"/>
        </a:xfrm>
        <a:prstGeom prst="rect">
          <a:avLst/>
        </a:prstGeom>
      </xdr:spPr>
    </xdr:pic>
    <xdr:clientData/>
  </xdr:twoCellAnchor>
  <xdr:twoCellAnchor editAs="oneCell">
    <xdr:from>
      <xdr:col>7</xdr:col>
      <xdr:colOff>251460</xdr:colOff>
      <xdr:row>132</xdr:row>
      <xdr:rowOff>0</xdr:rowOff>
    </xdr:from>
    <xdr:to>
      <xdr:col>9</xdr:col>
      <xdr:colOff>251460</xdr:colOff>
      <xdr:row>142</xdr:row>
      <xdr:rowOff>30480</xdr:rowOff>
    </xdr:to>
    <xdr:pic>
      <xdr:nvPicPr>
        <xdr:cNvPr id="9" name="Afbeelding 11">
          <a:extLst>
            <a:ext uri="{FF2B5EF4-FFF2-40B4-BE49-F238E27FC236}">
              <a16:creationId xmlns:a16="http://schemas.microsoft.com/office/drawing/2014/main" id="{AC133206-4D77-EC49-9369-0EC0EED843AC}"/>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79060" y="21844000"/>
          <a:ext cx="1346200" cy="1681480"/>
        </a:xfrm>
        <a:prstGeom prst="rect">
          <a:avLst/>
        </a:prstGeom>
      </xdr:spPr>
    </xdr:pic>
    <xdr:clientData/>
  </xdr:twoCellAnchor>
  <xdr:twoCellAnchor editAs="oneCell">
    <xdr:from>
      <xdr:col>9</xdr:col>
      <xdr:colOff>388620</xdr:colOff>
      <xdr:row>132</xdr:row>
      <xdr:rowOff>15240</xdr:rowOff>
    </xdr:from>
    <xdr:to>
      <xdr:col>11</xdr:col>
      <xdr:colOff>388620</xdr:colOff>
      <xdr:row>142</xdr:row>
      <xdr:rowOff>45720</xdr:rowOff>
    </xdr:to>
    <xdr:pic>
      <xdr:nvPicPr>
        <xdr:cNvPr id="10" name="Afbeelding 12">
          <a:extLst>
            <a:ext uri="{FF2B5EF4-FFF2-40B4-BE49-F238E27FC236}">
              <a16:creationId xmlns:a16="http://schemas.microsoft.com/office/drawing/2014/main" id="{66BFAD09-7295-A948-ACDA-2FB1C220DE76}"/>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62420" y="21859240"/>
          <a:ext cx="1346200" cy="1681480"/>
        </a:xfrm>
        <a:prstGeom prst="rect">
          <a:avLst/>
        </a:prstGeom>
      </xdr:spPr>
    </xdr:pic>
    <xdr:clientData/>
  </xdr:twoCellAnchor>
  <xdr:twoCellAnchor editAs="oneCell">
    <xdr:from>
      <xdr:col>13</xdr:col>
      <xdr:colOff>76200</xdr:colOff>
      <xdr:row>1</xdr:row>
      <xdr:rowOff>7620</xdr:rowOff>
    </xdr:from>
    <xdr:to>
      <xdr:col>15</xdr:col>
      <xdr:colOff>175260</xdr:colOff>
      <xdr:row>3</xdr:row>
      <xdr:rowOff>172167</xdr:rowOff>
    </xdr:to>
    <xdr:pic>
      <xdr:nvPicPr>
        <xdr:cNvPr id="11" name="Afbeelding 14">
          <a:extLst>
            <a:ext uri="{FF2B5EF4-FFF2-40B4-BE49-F238E27FC236}">
              <a16:creationId xmlns:a16="http://schemas.microsoft.com/office/drawing/2014/main" id="{9746BF62-9651-DA4A-9D54-31E4C0AC389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042400" y="185420"/>
          <a:ext cx="1445260" cy="5074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Users/jfaludi/Library/CloudStorage/GoogleDrive-jer@faludidesign.com/.shortcut-targets-by-id/0B6bvXEyrBvElbkhHYzBiWHFFazA/_Jer_on_Gdrive/__TU%20Delft__/Class%20-%20Sustainable%20Impact/_Sustainable%20Impact%20course%20shared%202023-24/Week%205%20-%20LCA/Idemat%202024_V2-1.xlsx" TargetMode="External"/><Relationship Id="rId2" Type="http://schemas.microsoft.com/office/2019/04/relationships/externalLinkLongPath" Target="Idemat%202024_V2-1.xlsx?D19E5EF3" TargetMode="External"/><Relationship Id="rId1" Type="http://schemas.openxmlformats.org/officeDocument/2006/relationships/externalLinkPath" Target="file:///D19E5EF3/Idemat%202024_V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troduction"/>
      <sheetName val="Idemat2024"/>
      <sheetName val="Idemat2024 midpoints"/>
      <sheetName val="process energy estimates "/>
      <sheetName val="EVR gate to gate"/>
      <sheetName val="EVR cradle to gate"/>
    </sheetNames>
    <sheetDataSet>
      <sheetData sheetId="0" refreshError="1"/>
      <sheetData sheetId="1" refreshError="1"/>
      <sheetData sheetId="2"/>
      <sheetData sheetId="3" refreshError="1"/>
      <sheetData sheetId="4" refreshError="1"/>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www.agri-footprint.com/"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reativecommons.org/licenses/by-nc/4.0/" TargetMode="External"/><Relationship Id="rId1" Type="http://schemas.openxmlformats.org/officeDocument/2006/relationships/hyperlink" Target="http://www.idematapp.com/"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5A2BD-256C-CC43-A4DC-C6F5E461BC59}">
  <dimension ref="A2:AY78"/>
  <sheetViews>
    <sheetView zoomScale="107" zoomScaleNormal="119" zoomScalePageLayoutView="200" workbookViewId="0">
      <selection activeCell="B39" sqref="B39"/>
    </sheetView>
  </sheetViews>
  <sheetFormatPr baseColWidth="10" defaultColWidth="10.6640625" defaultRowHeight="13"/>
  <cols>
    <col min="1" max="1" width="5" style="3" customWidth="1"/>
    <col min="2" max="2" width="42.83203125" style="3" bestFit="1" customWidth="1"/>
    <col min="3" max="3" width="12" style="3" customWidth="1"/>
    <col min="4" max="5" width="7.6640625" style="3" customWidth="1"/>
    <col min="6" max="6" width="8.1640625" style="3" customWidth="1"/>
    <col min="7" max="7" width="10.6640625" style="3" customWidth="1"/>
    <col min="8" max="8" width="14.6640625" style="3" customWidth="1"/>
    <col min="9" max="9" width="9.6640625" style="3" customWidth="1"/>
    <col min="10" max="10" width="11.6640625" style="3" customWidth="1"/>
    <col min="11" max="12" width="6.6640625" style="3" customWidth="1"/>
    <col min="13" max="24" width="10.6640625" style="3"/>
    <col min="25" max="26" width="11.6640625" style="3" customWidth="1"/>
    <col min="27" max="36" width="5.6640625" style="3" customWidth="1"/>
    <col min="37" max="37" width="10.6640625" style="3"/>
    <col min="38" max="39" width="11.6640625" style="3" customWidth="1"/>
    <col min="40" max="49" width="5.6640625" style="3" customWidth="1"/>
    <col min="50" max="16384" width="10.6640625" style="3"/>
  </cols>
  <sheetData>
    <row r="2" spans="1:51">
      <c r="A2" s="2" t="s">
        <v>1452</v>
      </c>
    </row>
    <row r="3" spans="1:51" ht="12.75" customHeight="1">
      <c r="A3" s="4" t="s">
        <v>1453</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row>
    <row r="4" spans="1:51" ht="12.75" customHeight="1">
      <c r="A4" s="4" t="s">
        <v>1454</v>
      </c>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row>
    <row r="5" spans="1:51" ht="12.75" customHeight="1">
      <c r="A5" s="4" t="s">
        <v>1455</v>
      </c>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row>
    <row r="6" spans="1:51" ht="12.75" customHeight="1">
      <c r="A6" s="4" t="s">
        <v>1456</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1">
      <c r="A7" s="5" t="s">
        <v>1457</v>
      </c>
      <c r="G7" s="6"/>
    </row>
    <row r="8" spans="1:51">
      <c r="A8" s="5"/>
      <c r="G8" s="6"/>
    </row>
    <row r="9" spans="1:51">
      <c r="A9" s="7" t="s">
        <v>1458</v>
      </c>
      <c r="G9" s="6"/>
    </row>
    <row r="10" spans="1:51">
      <c r="A10" s="7" t="s">
        <v>1459</v>
      </c>
      <c r="D10" s="101"/>
      <c r="E10" s="101"/>
      <c r="Y10" s="8" t="s">
        <v>1460</v>
      </c>
      <c r="Z10" s="9"/>
      <c r="AA10" s="9"/>
      <c r="AB10" s="9"/>
      <c r="AC10" s="9"/>
      <c r="AD10" s="9"/>
      <c r="AE10" s="9"/>
      <c r="AF10" s="9"/>
      <c r="AG10" s="9"/>
      <c r="AH10" s="9"/>
      <c r="AI10" s="9"/>
      <c r="AJ10" s="9"/>
      <c r="AK10" s="4"/>
      <c r="AL10" s="8" t="s">
        <v>1461</v>
      </c>
      <c r="AM10" s="9"/>
      <c r="AN10" s="9"/>
      <c r="AO10" s="9"/>
      <c r="AP10" s="9"/>
      <c r="AQ10" s="9"/>
      <c r="AR10" s="9"/>
      <c r="AS10" s="9"/>
      <c r="AT10" s="9"/>
      <c r="AU10" s="9"/>
      <c r="AV10" s="9"/>
      <c r="AW10" s="9"/>
      <c r="AX10" s="4"/>
    </row>
    <row r="11" spans="1:51" s="14" customFormat="1" ht="48">
      <c r="A11" s="10" t="s">
        <v>1462</v>
      </c>
      <c r="B11" s="11"/>
      <c r="C11" s="12" t="s">
        <v>1463</v>
      </c>
      <c r="D11" s="102" t="s">
        <v>1464</v>
      </c>
      <c r="E11" s="102"/>
      <c r="F11" s="12" t="s">
        <v>1465</v>
      </c>
      <c r="G11" s="12" t="s">
        <v>1466</v>
      </c>
      <c r="H11" s="12" t="s">
        <v>1467</v>
      </c>
      <c r="I11" s="13" t="s">
        <v>1468</v>
      </c>
      <c r="Y11" s="15" t="s">
        <v>1469</v>
      </c>
      <c r="Z11" s="16" t="s">
        <v>1470</v>
      </c>
      <c r="AA11" s="15" t="s">
        <v>1471</v>
      </c>
      <c r="AB11" s="15"/>
      <c r="AC11" s="15"/>
      <c r="AD11" s="15"/>
      <c r="AE11" s="15"/>
      <c r="AF11" s="15"/>
      <c r="AG11" s="15"/>
      <c r="AH11" s="15"/>
      <c r="AI11" s="17"/>
      <c r="AJ11" s="17"/>
      <c r="AK11" s="18"/>
      <c r="AL11" s="15" t="s">
        <v>1469</v>
      </c>
      <c r="AM11" s="16" t="s">
        <v>1470</v>
      </c>
      <c r="AN11" s="15" t="s">
        <v>1471</v>
      </c>
      <c r="AO11" s="15"/>
      <c r="AP11" s="15"/>
      <c r="AQ11" s="17"/>
      <c r="AR11" s="17"/>
      <c r="AS11" s="17"/>
      <c r="AT11" s="17"/>
      <c r="AU11" s="17"/>
      <c r="AV11" s="17"/>
      <c r="AW11" s="17"/>
      <c r="AX11" s="4"/>
      <c r="AY11" s="3"/>
    </row>
    <row r="12" spans="1:51">
      <c r="A12" s="19"/>
      <c r="C12" s="20"/>
      <c r="D12" s="103"/>
      <c r="E12" s="103"/>
      <c r="F12" s="20"/>
      <c r="G12" s="6"/>
      <c r="H12" s="22"/>
      <c r="I12" s="23">
        <f>C12*D12*F12</f>
        <v>0</v>
      </c>
      <c r="Y12" s="24">
        <f t="shared" ref="Y12:Y23" si="0">B12</f>
        <v>0</v>
      </c>
      <c r="Z12" s="25">
        <f t="shared" ref="Z12:Z23" si="1">I12 - (I12*G12)</f>
        <v>0</v>
      </c>
      <c r="AA12" s="25">
        <f t="shared" ref="AA12:AA23" si="2">$I12*$G12*2/10</f>
        <v>0</v>
      </c>
      <c r="AB12" s="26">
        <f t="shared" ref="AB12:AJ23" si="3">AA12</f>
        <v>0</v>
      </c>
      <c r="AC12" s="26">
        <f t="shared" si="3"/>
        <v>0</v>
      </c>
      <c r="AD12" s="26">
        <f t="shared" si="3"/>
        <v>0</v>
      </c>
      <c r="AE12" s="26">
        <f t="shared" si="3"/>
        <v>0</v>
      </c>
      <c r="AF12" s="26">
        <f t="shared" si="3"/>
        <v>0</v>
      </c>
      <c r="AG12" s="26">
        <f t="shared" si="3"/>
        <v>0</v>
      </c>
      <c r="AH12" s="26">
        <f t="shared" si="3"/>
        <v>0</v>
      </c>
      <c r="AI12" s="26">
        <f t="shared" si="3"/>
        <v>0</v>
      </c>
      <c r="AJ12" s="26">
        <f t="shared" si="3"/>
        <v>0</v>
      </c>
      <c r="AK12" s="4"/>
      <c r="AL12" s="24" t="s">
        <v>1472</v>
      </c>
      <c r="AM12" s="25">
        <f>SUM(Z12:Z18)</f>
        <v>0</v>
      </c>
      <c r="AN12" s="25">
        <f>SUM(AA12:AA18)</f>
        <v>0</v>
      </c>
      <c r="AO12" s="26">
        <f>AN12</f>
        <v>0</v>
      </c>
      <c r="AP12" s="26">
        <f t="shared" ref="AP12:AW12" si="4">AO12</f>
        <v>0</v>
      </c>
      <c r="AQ12" s="26">
        <f t="shared" si="4"/>
        <v>0</v>
      </c>
      <c r="AR12" s="26">
        <f t="shared" si="4"/>
        <v>0</v>
      </c>
      <c r="AS12" s="26">
        <f t="shared" si="4"/>
        <v>0</v>
      </c>
      <c r="AT12" s="26">
        <f t="shared" si="4"/>
        <v>0</v>
      </c>
      <c r="AU12" s="26">
        <f t="shared" si="4"/>
        <v>0</v>
      </c>
      <c r="AV12" s="26">
        <f t="shared" si="4"/>
        <v>0</v>
      </c>
      <c r="AW12" s="26">
        <f t="shared" si="4"/>
        <v>0</v>
      </c>
      <c r="AX12" s="4"/>
    </row>
    <row r="13" spans="1:51">
      <c r="A13" s="19"/>
      <c r="C13" s="20"/>
      <c r="D13" s="103"/>
      <c r="E13" s="103"/>
      <c r="F13" s="20"/>
      <c r="G13" s="6"/>
      <c r="H13" s="22"/>
      <c r="I13" s="23">
        <f t="shared" ref="I13:I18" si="5">C13*D13*F13</f>
        <v>0</v>
      </c>
      <c r="Y13" s="24">
        <f t="shared" si="0"/>
        <v>0</v>
      </c>
      <c r="Z13" s="25">
        <f>I13 - (I13*G13)</f>
        <v>0</v>
      </c>
      <c r="AA13" s="25">
        <f t="shared" si="2"/>
        <v>0</v>
      </c>
      <c r="AB13" s="26">
        <f t="shared" si="3"/>
        <v>0</v>
      </c>
      <c r="AC13" s="26">
        <f t="shared" si="3"/>
        <v>0</v>
      </c>
      <c r="AD13" s="26">
        <f t="shared" si="3"/>
        <v>0</v>
      </c>
      <c r="AE13" s="26">
        <f t="shared" si="3"/>
        <v>0</v>
      </c>
      <c r="AF13" s="26">
        <f t="shared" si="3"/>
        <v>0</v>
      </c>
      <c r="AG13" s="26">
        <f t="shared" si="3"/>
        <v>0</v>
      </c>
      <c r="AH13" s="26">
        <f t="shared" si="3"/>
        <v>0</v>
      </c>
      <c r="AI13" s="26">
        <f t="shared" si="3"/>
        <v>0</v>
      </c>
      <c r="AJ13" s="26">
        <f t="shared" si="3"/>
        <v>0</v>
      </c>
      <c r="AK13" s="4"/>
      <c r="AL13" s="24" t="s">
        <v>1473</v>
      </c>
      <c r="AM13" s="25">
        <f>SUM(Z20:Z23)</f>
        <v>0</v>
      </c>
      <c r="AN13" s="25">
        <f>SUM(AA20:AA23)</f>
        <v>0</v>
      </c>
      <c r="AO13" s="26">
        <f t="shared" ref="AO13:AW15" si="6">AN13</f>
        <v>0</v>
      </c>
      <c r="AP13" s="26">
        <f t="shared" si="6"/>
        <v>0</v>
      </c>
      <c r="AQ13" s="26">
        <f t="shared" si="6"/>
        <v>0</v>
      </c>
      <c r="AR13" s="26">
        <f t="shared" si="6"/>
        <v>0</v>
      </c>
      <c r="AS13" s="26">
        <f t="shared" si="6"/>
        <v>0</v>
      </c>
      <c r="AT13" s="26">
        <f t="shared" si="6"/>
        <v>0</v>
      </c>
      <c r="AU13" s="26">
        <f t="shared" si="6"/>
        <v>0</v>
      </c>
      <c r="AV13" s="26">
        <f t="shared" si="6"/>
        <v>0</v>
      </c>
      <c r="AW13" s="26">
        <f t="shared" si="6"/>
        <v>0</v>
      </c>
      <c r="AX13" s="4"/>
    </row>
    <row r="14" spans="1:51">
      <c r="A14" s="19"/>
      <c r="C14" s="20"/>
      <c r="D14" s="103"/>
      <c r="E14" s="103"/>
      <c r="F14" s="20"/>
      <c r="G14" s="6"/>
      <c r="H14" s="6"/>
      <c r="I14" s="23">
        <f t="shared" si="5"/>
        <v>0</v>
      </c>
      <c r="Y14" s="24">
        <f t="shared" si="0"/>
        <v>0</v>
      </c>
      <c r="Z14" s="25">
        <f t="shared" si="1"/>
        <v>0</v>
      </c>
      <c r="AA14" s="25">
        <f t="shared" si="2"/>
        <v>0</v>
      </c>
      <c r="AB14" s="26">
        <f t="shared" si="3"/>
        <v>0</v>
      </c>
      <c r="AC14" s="26">
        <f t="shared" si="3"/>
        <v>0</v>
      </c>
      <c r="AD14" s="26">
        <f t="shared" si="3"/>
        <v>0</v>
      </c>
      <c r="AE14" s="26">
        <f t="shared" si="3"/>
        <v>0</v>
      </c>
      <c r="AF14" s="26">
        <f t="shared" si="3"/>
        <v>0</v>
      </c>
      <c r="AG14" s="26">
        <f t="shared" si="3"/>
        <v>0</v>
      </c>
      <c r="AH14" s="26">
        <f t="shared" si="3"/>
        <v>0</v>
      </c>
      <c r="AI14" s="26">
        <f t="shared" si="3"/>
        <v>0</v>
      </c>
      <c r="AJ14" s="26">
        <f t="shared" si="3"/>
        <v>0</v>
      </c>
      <c r="AK14" s="4"/>
      <c r="AL14" s="24" t="s">
        <v>1474</v>
      </c>
      <c r="AM14" s="25">
        <f>SUM(Z25:Z27)</f>
        <v>0</v>
      </c>
      <c r="AN14" s="25">
        <f>SUM(AA25:AA27)</f>
        <v>0</v>
      </c>
      <c r="AO14" s="26">
        <f t="shared" si="6"/>
        <v>0</v>
      </c>
      <c r="AP14" s="26">
        <f t="shared" si="6"/>
        <v>0</v>
      </c>
      <c r="AQ14" s="26">
        <f t="shared" si="6"/>
        <v>0</v>
      </c>
      <c r="AR14" s="26">
        <f t="shared" si="6"/>
        <v>0</v>
      </c>
      <c r="AS14" s="26">
        <f t="shared" si="6"/>
        <v>0</v>
      </c>
      <c r="AT14" s="26">
        <f t="shared" si="6"/>
        <v>0</v>
      </c>
      <c r="AU14" s="26">
        <f t="shared" si="6"/>
        <v>0</v>
      </c>
      <c r="AV14" s="26">
        <f t="shared" si="6"/>
        <v>0</v>
      </c>
      <c r="AW14" s="26">
        <f t="shared" si="6"/>
        <v>0</v>
      </c>
      <c r="AX14" s="4"/>
    </row>
    <row r="15" spans="1:51">
      <c r="A15" s="19"/>
      <c r="C15" s="20"/>
      <c r="D15" s="103"/>
      <c r="E15" s="103"/>
      <c r="F15" s="20"/>
      <c r="G15" s="6"/>
      <c r="H15" s="6"/>
      <c r="I15" s="23">
        <f t="shared" si="5"/>
        <v>0</v>
      </c>
      <c r="Y15" s="24">
        <f t="shared" si="0"/>
        <v>0</v>
      </c>
      <c r="Z15" s="25">
        <f t="shared" si="1"/>
        <v>0</v>
      </c>
      <c r="AA15" s="25">
        <f t="shared" si="2"/>
        <v>0</v>
      </c>
      <c r="AB15" s="26">
        <f t="shared" si="3"/>
        <v>0</v>
      </c>
      <c r="AC15" s="26">
        <f t="shared" si="3"/>
        <v>0</v>
      </c>
      <c r="AD15" s="26">
        <f t="shared" si="3"/>
        <v>0</v>
      </c>
      <c r="AE15" s="26">
        <f t="shared" si="3"/>
        <v>0</v>
      </c>
      <c r="AF15" s="26">
        <f t="shared" si="3"/>
        <v>0</v>
      </c>
      <c r="AG15" s="26">
        <f t="shared" si="3"/>
        <v>0</v>
      </c>
      <c r="AH15" s="26">
        <f t="shared" si="3"/>
        <v>0</v>
      </c>
      <c r="AI15" s="26">
        <f t="shared" si="3"/>
        <v>0</v>
      </c>
      <c r="AJ15" s="26">
        <f t="shared" si="3"/>
        <v>0</v>
      </c>
      <c r="AK15" s="4"/>
      <c r="AL15" s="24" t="s">
        <v>21</v>
      </c>
      <c r="AM15" s="25">
        <f>SUM(Z29:Z31)</f>
        <v>0</v>
      </c>
      <c r="AN15" s="25">
        <f>SUM(AA29:AA31)</f>
        <v>0</v>
      </c>
      <c r="AO15" s="26">
        <f t="shared" si="6"/>
        <v>0</v>
      </c>
      <c r="AP15" s="26">
        <f t="shared" si="6"/>
        <v>0</v>
      </c>
      <c r="AQ15" s="26">
        <f t="shared" si="6"/>
        <v>0</v>
      </c>
      <c r="AR15" s="26">
        <f t="shared" si="6"/>
        <v>0</v>
      </c>
      <c r="AS15" s="26">
        <f t="shared" si="6"/>
        <v>0</v>
      </c>
      <c r="AT15" s="26">
        <f t="shared" si="6"/>
        <v>0</v>
      </c>
      <c r="AU15" s="26">
        <f t="shared" si="6"/>
        <v>0</v>
      </c>
      <c r="AV15" s="26">
        <f t="shared" si="6"/>
        <v>0</v>
      </c>
      <c r="AW15" s="26">
        <f t="shared" si="6"/>
        <v>0</v>
      </c>
      <c r="AX15" s="4"/>
    </row>
    <row r="16" spans="1:51">
      <c r="A16" s="19"/>
      <c r="C16" s="20"/>
      <c r="D16" s="103"/>
      <c r="E16" s="103"/>
      <c r="F16" s="20"/>
      <c r="G16" s="6"/>
      <c r="H16" s="6"/>
      <c r="I16" s="23">
        <f t="shared" si="5"/>
        <v>0</v>
      </c>
      <c r="Y16" s="24">
        <f t="shared" si="0"/>
        <v>0</v>
      </c>
      <c r="Z16" s="25">
        <f t="shared" si="1"/>
        <v>0</v>
      </c>
      <c r="AA16" s="25">
        <f t="shared" si="2"/>
        <v>0</v>
      </c>
      <c r="AB16" s="26">
        <f t="shared" si="3"/>
        <v>0</v>
      </c>
      <c r="AC16" s="26">
        <f t="shared" si="3"/>
        <v>0</v>
      </c>
      <c r="AD16" s="26">
        <f t="shared" si="3"/>
        <v>0</v>
      </c>
      <c r="AE16" s="26">
        <f t="shared" si="3"/>
        <v>0</v>
      </c>
      <c r="AF16" s="26">
        <f t="shared" si="3"/>
        <v>0</v>
      </c>
      <c r="AG16" s="26">
        <f t="shared" si="3"/>
        <v>0</v>
      </c>
      <c r="AH16" s="26">
        <f t="shared" si="3"/>
        <v>0</v>
      </c>
      <c r="AI16" s="26">
        <f t="shared" si="3"/>
        <v>0</v>
      </c>
      <c r="AJ16" s="26">
        <f t="shared" si="3"/>
        <v>0</v>
      </c>
      <c r="AK16" s="4"/>
      <c r="AL16" s="4"/>
      <c r="AM16" s="4"/>
      <c r="AN16" s="4"/>
      <c r="AO16" s="4"/>
      <c r="AP16" s="4"/>
      <c r="AQ16" s="4"/>
      <c r="AR16" s="4"/>
      <c r="AS16" s="4"/>
      <c r="AT16" s="4"/>
      <c r="AU16" s="4"/>
      <c r="AV16" s="4"/>
      <c r="AW16" s="4"/>
      <c r="AX16" s="4"/>
    </row>
    <row r="17" spans="1:50">
      <c r="A17" s="19"/>
      <c r="B17" s="3" t="s">
        <v>27</v>
      </c>
      <c r="C17" s="20"/>
      <c r="D17" s="103"/>
      <c r="E17" s="103"/>
      <c r="F17" s="20"/>
      <c r="G17" s="6"/>
      <c r="H17" s="6"/>
      <c r="I17" s="23">
        <f t="shared" si="5"/>
        <v>0</v>
      </c>
      <c r="Y17" s="24" t="str">
        <f t="shared" si="0"/>
        <v xml:space="preserve"> </v>
      </c>
      <c r="Z17" s="25">
        <f t="shared" si="1"/>
        <v>0</v>
      </c>
      <c r="AA17" s="25">
        <f t="shared" si="2"/>
        <v>0</v>
      </c>
      <c r="AB17" s="26">
        <f t="shared" si="3"/>
        <v>0</v>
      </c>
      <c r="AC17" s="26">
        <f t="shared" si="3"/>
        <v>0</v>
      </c>
      <c r="AD17" s="26">
        <f t="shared" si="3"/>
        <v>0</v>
      </c>
      <c r="AE17" s="26">
        <f t="shared" si="3"/>
        <v>0</v>
      </c>
      <c r="AF17" s="26">
        <f t="shared" si="3"/>
        <v>0</v>
      </c>
      <c r="AG17" s="26">
        <f t="shared" si="3"/>
        <v>0</v>
      </c>
      <c r="AH17" s="26">
        <f t="shared" si="3"/>
        <v>0</v>
      </c>
      <c r="AI17" s="26">
        <f t="shared" si="3"/>
        <v>0</v>
      </c>
      <c r="AJ17" s="26">
        <f t="shared" si="3"/>
        <v>0</v>
      </c>
      <c r="AK17" s="4"/>
      <c r="AL17" s="4"/>
      <c r="AM17" s="4"/>
      <c r="AN17" s="4"/>
      <c r="AO17" s="4"/>
      <c r="AP17" s="4"/>
      <c r="AQ17" s="4"/>
      <c r="AR17" s="4"/>
      <c r="AS17" s="4"/>
      <c r="AT17" s="4"/>
      <c r="AU17" s="4"/>
      <c r="AV17" s="4"/>
      <c r="AW17" s="4"/>
      <c r="AX17" s="4"/>
    </row>
    <row r="18" spans="1:50">
      <c r="A18" s="27"/>
      <c r="B18" s="3" t="s">
        <v>27</v>
      </c>
      <c r="D18" s="101"/>
      <c r="E18" s="101"/>
      <c r="I18" s="23">
        <f t="shared" si="5"/>
        <v>0</v>
      </c>
      <c r="Y18" s="24" t="str">
        <f t="shared" si="0"/>
        <v xml:space="preserve"> </v>
      </c>
      <c r="Z18" s="25">
        <f t="shared" si="1"/>
        <v>0</v>
      </c>
      <c r="AA18" s="25">
        <f t="shared" si="2"/>
        <v>0</v>
      </c>
      <c r="AB18" s="26">
        <f t="shared" si="3"/>
        <v>0</v>
      </c>
      <c r="AC18" s="26">
        <f t="shared" si="3"/>
        <v>0</v>
      </c>
      <c r="AD18" s="26">
        <f t="shared" si="3"/>
        <v>0</v>
      </c>
      <c r="AE18" s="26">
        <f t="shared" si="3"/>
        <v>0</v>
      </c>
      <c r="AF18" s="26">
        <f t="shared" si="3"/>
        <v>0</v>
      </c>
      <c r="AG18" s="26">
        <f t="shared" si="3"/>
        <v>0</v>
      </c>
      <c r="AH18" s="26">
        <f t="shared" si="3"/>
        <v>0</v>
      </c>
      <c r="AI18" s="26">
        <f t="shared" si="3"/>
        <v>0</v>
      </c>
      <c r="AJ18" s="26">
        <f t="shared" si="3"/>
        <v>0</v>
      </c>
      <c r="AK18" s="4"/>
      <c r="AL18" s="4"/>
      <c r="AM18" s="4"/>
      <c r="AN18" s="4"/>
      <c r="AO18" s="4"/>
      <c r="AP18" s="4"/>
      <c r="AQ18" s="4"/>
      <c r="AR18" s="4"/>
      <c r="AS18" s="4"/>
      <c r="AT18" s="4"/>
      <c r="AU18" s="4"/>
      <c r="AV18" s="4"/>
      <c r="AW18" s="4"/>
      <c r="AX18" s="4"/>
    </row>
    <row r="19" spans="1:50" ht="48">
      <c r="A19" s="10" t="s">
        <v>1473</v>
      </c>
      <c r="B19" s="28"/>
      <c r="C19" s="12" t="s">
        <v>1475</v>
      </c>
      <c r="D19" s="12" t="s">
        <v>1476</v>
      </c>
      <c r="E19" s="12" t="s">
        <v>1477</v>
      </c>
      <c r="F19" s="12" t="s">
        <v>1465</v>
      </c>
      <c r="G19" s="12" t="s">
        <v>1466</v>
      </c>
      <c r="H19" s="12" t="s">
        <v>1467</v>
      </c>
      <c r="I19" s="13" t="s">
        <v>1468</v>
      </c>
      <c r="Y19" s="29"/>
      <c r="Z19" s="30"/>
      <c r="AA19" s="30"/>
      <c r="AB19" s="31"/>
      <c r="AC19" s="31"/>
      <c r="AD19" s="31"/>
      <c r="AE19" s="31"/>
      <c r="AF19" s="31"/>
      <c r="AG19" s="31"/>
      <c r="AH19" s="31"/>
      <c r="AI19" s="31"/>
      <c r="AJ19" s="31"/>
      <c r="AK19" s="4"/>
      <c r="AL19" s="4"/>
      <c r="AM19" s="4"/>
      <c r="AN19" s="4"/>
      <c r="AO19" s="4"/>
      <c r="AP19" s="4"/>
      <c r="AQ19" s="4"/>
      <c r="AR19" s="4"/>
      <c r="AS19" s="4"/>
      <c r="AT19" s="4"/>
      <c r="AU19" s="4"/>
      <c r="AV19" s="4"/>
      <c r="AW19" s="4"/>
      <c r="AX19" s="4"/>
    </row>
    <row r="20" spans="1:50">
      <c r="A20" s="19"/>
      <c r="C20" s="20"/>
      <c r="D20" s="21"/>
      <c r="E20" s="21"/>
      <c r="F20" s="20"/>
      <c r="G20" s="6"/>
      <c r="H20" s="6"/>
      <c r="I20" s="23">
        <f>C20*D20*E20*F20</f>
        <v>0</v>
      </c>
      <c r="Y20" s="24">
        <f t="shared" si="0"/>
        <v>0</v>
      </c>
      <c r="Z20" s="25">
        <f t="shared" si="1"/>
        <v>0</v>
      </c>
      <c r="AA20" s="25">
        <f t="shared" si="2"/>
        <v>0</v>
      </c>
      <c r="AB20" s="26">
        <f t="shared" si="3"/>
        <v>0</v>
      </c>
      <c r="AC20" s="26">
        <f t="shared" si="3"/>
        <v>0</v>
      </c>
      <c r="AD20" s="26">
        <f t="shared" si="3"/>
        <v>0</v>
      </c>
      <c r="AE20" s="26">
        <f t="shared" si="3"/>
        <v>0</v>
      </c>
      <c r="AF20" s="26">
        <f t="shared" si="3"/>
        <v>0</v>
      </c>
      <c r="AG20" s="26">
        <f t="shared" si="3"/>
        <v>0</v>
      </c>
      <c r="AH20" s="26">
        <f t="shared" si="3"/>
        <v>0</v>
      </c>
      <c r="AI20" s="26">
        <f t="shared" si="3"/>
        <v>0</v>
      </c>
      <c r="AJ20" s="26">
        <f t="shared" si="3"/>
        <v>0</v>
      </c>
      <c r="AK20" s="4"/>
      <c r="AL20" s="4"/>
      <c r="AM20" s="4"/>
      <c r="AN20" s="4"/>
      <c r="AO20" s="4"/>
      <c r="AP20" s="4"/>
      <c r="AQ20" s="4"/>
      <c r="AR20" s="4"/>
      <c r="AS20" s="4"/>
      <c r="AT20" s="4"/>
      <c r="AU20" s="4"/>
      <c r="AV20" s="4"/>
      <c r="AW20" s="4"/>
      <c r="AX20" s="4"/>
    </row>
    <row r="21" spans="1:50">
      <c r="A21" s="19"/>
      <c r="C21" s="20"/>
      <c r="D21" s="21"/>
      <c r="E21" s="21"/>
      <c r="F21" s="20"/>
      <c r="G21" s="6"/>
      <c r="H21" s="6"/>
      <c r="I21" s="23">
        <f t="shared" ref="I21:I23" si="7">C21*D21*E21*F21</f>
        <v>0</v>
      </c>
      <c r="Y21" s="24">
        <f t="shared" si="0"/>
        <v>0</v>
      </c>
      <c r="Z21" s="25">
        <f t="shared" si="1"/>
        <v>0</v>
      </c>
      <c r="AA21" s="25">
        <f t="shared" si="2"/>
        <v>0</v>
      </c>
      <c r="AB21" s="26">
        <f t="shared" si="3"/>
        <v>0</v>
      </c>
      <c r="AC21" s="26">
        <f t="shared" si="3"/>
        <v>0</v>
      </c>
      <c r="AD21" s="26">
        <f t="shared" si="3"/>
        <v>0</v>
      </c>
      <c r="AE21" s="26">
        <f t="shared" si="3"/>
        <v>0</v>
      </c>
      <c r="AF21" s="26">
        <f t="shared" si="3"/>
        <v>0</v>
      </c>
      <c r="AG21" s="26">
        <f t="shared" si="3"/>
        <v>0</v>
      </c>
      <c r="AH21" s="26">
        <f t="shared" si="3"/>
        <v>0</v>
      </c>
      <c r="AI21" s="26">
        <f t="shared" si="3"/>
        <v>0</v>
      </c>
      <c r="AJ21" s="26">
        <f t="shared" si="3"/>
        <v>0</v>
      </c>
      <c r="AK21" s="4"/>
      <c r="AL21" s="4"/>
      <c r="AM21" s="4"/>
      <c r="AN21" s="4"/>
      <c r="AO21" s="4"/>
      <c r="AP21" s="4"/>
      <c r="AQ21" s="4"/>
      <c r="AR21" s="4"/>
      <c r="AS21" s="4"/>
      <c r="AT21" s="4"/>
      <c r="AU21" s="4"/>
      <c r="AV21" s="4"/>
      <c r="AW21" s="4"/>
      <c r="AX21" s="4"/>
    </row>
    <row r="22" spans="1:50">
      <c r="A22" s="19"/>
      <c r="C22" s="20"/>
      <c r="D22" s="21"/>
      <c r="E22" s="21"/>
      <c r="F22" s="20"/>
      <c r="G22" s="6"/>
      <c r="H22" s="6"/>
      <c r="I22" s="23">
        <f t="shared" si="7"/>
        <v>0</v>
      </c>
      <c r="Y22" s="24">
        <f t="shared" si="0"/>
        <v>0</v>
      </c>
      <c r="Z22" s="25">
        <f t="shared" si="1"/>
        <v>0</v>
      </c>
      <c r="AA22" s="25">
        <f t="shared" si="2"/>
        <v>0</v>
      </c>
      <c r="AB22" s="26">
        <f t="shared" si="3"/>
        <v>0</v>
      </c>
      <c r="AC22" s="26">
        <f t="shared" si="3"/>
        <v>0</v>
      </c>
      <c r="AD22" s="26">
        <f t="shared" si="3"/>
        <v>0</v>
      </c>
      <c r="AE22" s="26">
        <f t="shared" si="3"/>
        <v>0</v>
      </c>
      <c r="AF22" s="26">
        <f t="shared" si="3"/>
        <v>0</v>
      </c>
      <c r="AG22" s="26">
        <f t="shared" si="3"/>
        <v>0</v>
      </c>
      <c r="AH22" s="26">
        <f t="shared" si="3"/>
        <v>0</v>
      </c>
      <c r="AI22" s="26">
        <f t="shared" si="3"/>
        <v>0</v>
      </c>
      <c r="AJ22" s="26">
        <f t="shared" si="3"/>
        <v>0</v>
      </c>
      <c r="AK22" s="4"/>
      <c r="AL22" s="4"/>
      <c r="AM22" s="4"/>
      <c r="AN22" s="4"/>
      <c r="AO22" s="4"/>
      <c r="AP22" s="4"/>
      <c r="AQ22" s="4"/>
      <c r="AR22" s="4"/>
      <c r="AS22" s="4"/>
      <c r="AT22" s="4"/>
      <c r="AU22" s="4"/>
      <c r="AV22" s="4"/>
      <c r="AW22" s="4"/>
      <c r="AX22" s="4"/>
    </row>
    <row r="23" spans="1:50">
      <c r="A23" s="27"/>
      <c r="D23" s="21"/>
      <c r="E23" s="21"/>
      <c r="I23" s="23">
        <f t="shared" si="7"/>
        <v>0</v>
      </c>
      <c r="Y23" s="24">
        <f t="shared" si="0"/>
        <v>0</v>
      </c>
      <c r="Z23" s="25">
        <f t="shared" si="1"/>
        <v>0</v>
      </c>
      <c r="AA23" s="25">
        <f t="shared" si="2"/>
        <v>0</v>
      </c>
      <c r="AB23" s="26">
        <f t="shared" si="3"/>
        <v>0</v>
      </c>
      <c r="AC23" s="26">
        <f t="shared" si="3"/>
        <v>0</v>
      </c>
      <c r="AD23" s="26">
        <f t="shared" si="3"/>
        <v>0</v>
      </c>
      <c r="AE23" s="26">
        <f t="shared" si="3"/>
        <v>0</v>
      </c>
      <c r="AF23" s="26">
        <f t="shared" si="3"/>
        <v>0</v>
      </c>
      <c r="AG23" s="26">
        <f t="shared" si="3"/>
        <v>0</v>
      </c>
      <c r="AH23" s="26">
        <f t="shared" si="3"/>
        <v>0</v>
      </c>
      <c r="AI23" s="26">
        <f t="shared" si="3"/>
        <v>0</v>
      </c>
      <c r="AJ23" s="26">
        <f t="shared" si="3"/>
        <v>0</v>
      </c>
      <c r="AK23" s="4"/>
      <c r="AL23" s="4"/>
      <c r="AM23" s="4"/>
      <c r="AN23" s="4"/>
      <c r="AO23" s="4"/>
      <c r="AP23" s="4"/>
      <c r="AQ23" s="4"/>
      <c r="AR23" s="4"/>
      <c r="AS23" s="4"/>
      <c r="AT23" s="4"/>
      <c r="AU23" s="4"/>
      <c r="AV23" s="4"/>
      <c r="AW23" s="4"/>
      <c r="AX23" s="4"/>
    </row>
    <row r="24" spans="1:50" ht="48">
      <c r="A24" s="32" t="s">
        <v>1474</v>
      </c>
      <c r="B24" s="28"/>
      <c r="C24" s="12" t="s">
        <v>1478</v>
      </c>
      <c r="D24" s="102" t="s">
        <v>1479</v>
      </c>
      <c r="E24" s="102"/>
      <c r="F24" s="12" t="s">
        <v>1465</v>
      </c>
      <c r="G24" s="12" t="s">
        <v>1466</v>
      </c>
      <c r="H24" s="12" t="s">
        <v>1467</v>
      </c>
      <c r="I24" s="13" t="s">
        <v>1468</v>
      </c>
      <c r="Y24" s="29"/>
      <c r="Z24" s="30"/>
      <c r="AA24" s="30"/>
      <c r="AB24" s="31"/>
      <c r="AC24" s="31"/>
      <c r="AD24" s="31"/>
      <c r="AE24" s="31"/>
      <c r="AF24" s="31"/>
      <c r="AG24" s="31"/>
      <c r="AH24" s="31"/>
      <c r="AI24" s="31"/>
      <c r="AJ24" s="31"/>
      <c r="AK24" s="4"/>
      <c r="AL24" s="4"/>
      <c r="AM24" s="4"/>
      <c r="AN24" s="4"/>
      <c r="AO24" s="4"/>
      <c r="AP24" s="4"/>
      <c r="AQ24" s="4"/>
      <c r="AR24" s="4"/>
      <c r="AS24" s="4"/>
      <c r="AT24" s="4"/>
      <c r="AU24" s="4"/>
      <c r="AV24" s="4"/>
      <c r="AW24" s="4"/>
      <c r="AX24" s="4"/>
    </row>
    <row r="25" spans="1:50">
      <c r="A25" s="33"/>
      <c r="D25" s="101"/>
      <c r="E25" s="101"/>
      <c r="G25" s="6"/>
      <c r="H25" s="6"/>
      <c r="I25" s="23">
        <f>C25*D25*F25</f>
        <v>0</v>
      </c>
      <c r="Y25" s="24">
        <f>B25</f>
        <v>0</v>
      </c>
      <c r="Z25" s="25">
        <f>I25 - (I25*G25)</f>
        <v>0</v>
      </c>
      <c r="AA25" s="25">
        <f>$I25*$G25*2/10</f>
        <v>0</v>
      </c>
      <c r="AB25" s="34">
        <f t="shared" ref="AB25:AJ27" si="8">AA25</f>
        <v>0</v>
      </c>
      <c r="AC25" s="34">
        <f t="shared" si="8"/>
        <v>0</v>
      </c>
      <c r="AD25" s="34">
        <f t="shared" si="8"/>
        <v>0</v>
      </c>
      <c r="AE25" s="34">
        <f t="shared" si="8"/>
        <v>0</v>
      </c>
      <c r="AF25" s="34">
        <f t="shared" si="8"/>
        <v>0</v>
      </c>
      <c r="AG25" s="34">
        <f t="shared" si="8"/>
        <v>0</v>
      </c>
      <c r="AH25" s="34">
        <f t="shared" si="8"/>
        <v>0</v>
      </c>
      <c r="AI25" s="34">
        <f t="shared" si="8"/>
        <v>0</v>
      </c>
      <c r="AJ25" s="34">
        <f t="shared" si="8"/>
        <v>0</v>
      </c>
      <c r="AK25" s="4"/>
      <c r="AL25" s="4"/>
      <c r="AM25" s="4"/>
      <c r="AN25" s="4"/>
      <c r="AO25" s="4"/>
      <c r="AP25" s="4"/>
      <c r="AQ25" s="4"/>
      <c r="AR25" s="4"/>
      <c r="AS25" s="4"/>
      <c r="AT25" s="4"/>
      <c r="AU25" s="4"/>
      <c r="AV25" s="4"/>
      <c r="AW25" s="4"/>
      <c r="AX25" s="4"/>
    </row>
    <row r="26" spans="1:50">
      <c r="A26" s="33"/>
      <c r="C26" s="21"/>
      <c r="D26" s="101"/>
      <c r="E26" s="101"/>
      <c r="G26" s="6"/>
      <c r="I26" s="23">
        <f>C26*D26*F26</f>
        <v>0</v>
      </c>
      <c r="Y26" s="24">
        <f>B26</f>
        <v>0</v>
      </c>
      <c r="Z26" s="25">
        <f>I26 - (I26*G26)</f>
        <v>0</v>
      </c>
      <c r="AA26" s="25">
        <f>$I26*$G26*2/10</f>
        <v>0</v>
      </c>
      <c r="AB26" s="34">
        <f t="shared" si="8"/>
        <v>0</v>
      </c>
      <c r="AC26" s="34">
        <f t="shared" si="8"/>
        <v>0</v>
      </c>
      <c r="AD26" s="34">
        <f t="shared" si="8"/>
        <v>0</v>
      </c>
      <c r="AE26" s="34">
        <f t="shared" si="8"/>
        <v>0</v>
      </c>
      <c r="AF26" s="34">
        <f t="shared" si="8"/>
        <v>0</v>
      </c>
      <c r="AG26" s="34">
        <f t="shared" si="8"/>
        <v>0</v>
      </c>
      <c r="AH26" s="34">
        <f t="shared" si="8"/>
        <v>0</v>
      </c>
      <c r="AI26" s="34">
        <f t="shared" si="8"/>
        <v>0</v>
      </c>
      <c r="AJ26" s="34">
        <f t="shared" si="8"/>
        <v>0</v>
      </c>
      <c r="AK26" s="4"/>
      <c r="AL26" s="4"/>
      <c r="AM26" s="4"/>
      <c r="AN26" s="4"/>
      <c r="AO26" s="4"/>
      <c r="AP26" s="4"/>
      <c r="AQ26" s="4"/>
      <c r="AR26" s="4"/>
      <c r="AS26" s="4"/>
      <c r="AT26" s="4"/>
      <c r="AU26" s="4"/>
      <c r="AV26" s="4"/>
      <c r="AW26" s="4"/>
      <c r="AX26" s="4"/>
    </row>
    <row r="27" spans="1:50">
      <c r="A27" s="27"/>
      <c r="D27" s="101"/>
      <c r="E27" s="101"/>
      <c r="I27" s="23">
        <f>C27*D27*F27</f>
        <v>0</v>
      </c>
      <c r="Y27" s="24">
        <f>B27</f>
        <v>0</v>
      </c>
      <c r="Z27" s="25">
        <f>I27 - (I27*G27)</f>
        <v>0</v>
      </c>
      <c r="AA27" s="25">
        <f>$I27*$G27*2/10</f>
        <v>0</v>
      </c>
      <c r="AB27" s="26">
        <f t="shared" si="8"/>
        <v>0</v>
      </c>
      <c r="AC27" s="26">
        <f t="shared" si="8"/>
        <v>0</v>
      </c>
      <c r="AD27" s="26">
        <f t="shared" si="8"/>
        <v>0</v>
      </c>
      <c r="AE27" s="26">
        <f t="shared" si="8"/>
        <v>0</v>
      </c>
      <c r="AF27" s="26">
        <f t="shared" si="8"/>
        <v>0</v>
      </c>
      <c r="AG27" s="26">
        <f t="shared" si="8"/>
        <v>0</v>
      </c>
      <c r="AH27" s="26">
        <f t="shared" si="8"/>
        <v>0</v>
      </c>
      <c r="AI27" s="26">
        <f t="shared" si="8"/>
        <v>0</v>
      </c>
      <c r="AJ27" s="26">
        <f t="shared" si="8"/>
        <v>0</v>
      </c>
      <c r="AK27" s="4"/>
      <c r="AL27" s="4"/>
      <c r="AM27" s="4"/>
      <c r="AN27" s="4"/>
      <c r="AO27" s="4"/>
      <c r="AP27" s="4"/>
      <c r="AQ27" s="4"/>
      <c r="AR27" s="4"/>
      <c r="AS27" s="4"/>
      <c r="AT27" s="4"/>
      <c r="AU27" s="4"/>
      <c r="AV27" s="4"/>
      <c r="AW27" s="4"/>
      <c r="AX27" s="4"/>
    </row>
    <row r="28" spans="1:50" ht="48">
      <c r="A28" s="35" t="s">
        <v>21</v>
      </c>
      <c r="B28" s="36"/>
      <c r="C28" s="12" t="s">
        <v>1480</v>
      </c>
      <c r="D28" s="102" t="s">
        <v>1464</v>
      </c>
      <c r="E28" s="102"/>
      <c r="F28" s="12" t="s">
        <v>1465</v>
      </c>
      <c r="G28" s="12" t="s">
        <v>1466</v>
      </c>
      <c r="H28" s="12" t="s">
        <v>1467</v>
      </c>
      <c r="I28" s="13" t="s">
        <v>1468</v>
      </c>
      <c r="Y28" s="29"/>
      <c r="Z28" s="30"/>
      <c r="AA28" s="30"/>
      <c r="AB28" s="31"/>
      <c r="AC28" s="31"/>
      <c r="AD28" s="31"/>
      <c r="AE28" s="31"/>
      <c r="AF28" s="31"/>
      <c r="AG28" s="31"/>
      <c r="AH28" s="31"/>
      <c r="AI28" s="31"/>
      <c r="AJ28" s="31"/>
      <c r="AK28" s="4"/>
      <c r="AL28" s="4"/>
      <c r="AM28" s="4"/>
      <c r="AN28" s="4"/>
      <c r="AO28" s="4"/>
      <c r="AP28" s="4"/>
      <c r="AQ28" s="4"/>
      <c r="AR28" s="4"/>
      <c r="AS28" s="4"/>
      <c r="AT28" s="4"/>
      <c r="AU28" s="4"/>
      <c r="AV28" s="4"/>
      <c r="AW28" s="4"/>
      <c r="AX28" s="4"/>
    </row>
    <row r="29" spans="1:50">
      <c r="A29" s="33"/>
      <c r="C29" s="20"/>
      <c r="D29" s="103"/>
      <c r="E29" s="103"/>
      <c r="F29" s="20"/>
      <c r="G29" s="6"/>
      <c r="H29" s="22"/>
      <c r="I29" s="23">
        <f t="shared" ref="I29:I31" si="9">C29*D29*F29</f>
        <v>0</v>
      </c>
      <c r="Y29" s="24">
        <f>B29</f>
        <v>0</v>
      </c>
      <c r="Z29" s="25">
        <f>I29 - (I29*G29)</f>
        <v>0</v>
      </c>
      <c r="AA29" s="25">
        <f>$I29*$G29*2/10</f>
        <v>0</v>
      </c>
      <c r="AB29" s="26">
        <f t="shared" ref="AB29:AJ31" si="10">AA29</f>
        <v>0</v>
      </c>
      <c r="AC29" s="26">
        <f t="shared" si="10"/>
        <v>0</v>
      </c>
      <c r="AD29" s="26">
        <f t="shared" si="10"/>
        <v>0</v>
      </c>
      <c r="AE29" s="26">
        <f t="shared" si="10"/>
        <v>0</v>
      </c>
      <c r="AF29" s="26">
        <f t="shared" si="10"/>
        <v>0</v>
      </c>
      <c r="AG29" s="26">
        <f t="shared" si="10"/>
        <v>0</v>
      </c>
      <c r="AH29" s="26">
        <f t="shared" si="10"/>
        <v>0</v>
      </c>
      <c r="AI29" s="26">
        <f t="shared" si="10"/>
        <v>0</v>
      </c>
      <c r="AJ29" s="26">
        <f t="shared" si="10"/>
        <v>0</v>
      </c>
      <c r="AK29" s="4"/>
      <c r="AL29" s="4"/>
      <c r="AM29" s="4"/>
      <c r="AN29" s="4"/>
      <c r="AO29" s="4"/>
      <c r="AP29" s="4"/>
      <c r="AQ29" s="4"/>
      <c r="AR29" s="4"/>
      <c r="AS29" s="4"/>
      <c r="AT29" s="4"/>
      <c r="AU29" s="4"/>
      <c r="AV29" s="4"/>
      <c r="AW29" s="4"/>
      <c r="AX29" s="4"/>
    </row>
    <row r="30" spans="1:50">
      <c r="A30" s="33"/>
      <c r="C30" s="20"/>
      <c r="D30" s="103"/>
      <c r="E30" s="103"/>
      <c r="F30" s="20"/>
      <c r="G30" s="6"/>
      <c r="H30" s="6"/>
      <c r="I30" s="23">
        <f t="shared" si="9"/>
        <v>0</v>
      </c>
      <c r="Y30" s="24">
        <f>B30</f>
        <v>0</v>
      </c>
      <c r="Z30" s="25">
        <f>I30 - (I30*G30)</f>
        <v>0</v>
      </c>
      <c r="AA30" s="25">
        <f>$I30*$G30*2/10</f>
        <v>0</v>
      </c>
      <c r="AB30" s="26">
        <f t="shared" si="10"/>
        <v>0</v>
      </c>
      <c r="AC30" s="26">
        <f t="shared" si="10"/>
        <v>0</v>
      </c>
      <c r="AD30" s="26">
        <f t="shared" si="10"/>
        <v>0</v>
      </c>
      <c r="AE30" s="26">
        <f t="shared" si="10"/>
        <v>0</v>
      </c>
      <c r="AF30" s="26">
        <f t="shared" si="10"/>
        <v>0</v>
      </c>
      <c r="AG30" s="26">
        <f t="shared" si="10"/>
        <v>0</v>
      </c>
      <c r="AH30" s="26">
        <f t="shared" si="10"/>
        <v>0</v>
      </c>
      <c r="AI30" s="26">
        <f t="shared" si="10"/>
        <v>0</v>
      </c>
      <c r="AJ30" s="26">
        <f t="shared" si="10"/>
        <v>0</v>
      </c>
      <c r="AK30" s="4"/>
      <c r="AL30" s="4"/>
      <c r="AM30" s="4"/>
      <c r="AN30" s="4"/>
      <c r="AO30" s="4"/>
      <c r="AP30" s="4"/>
      <c r="AQ30" s="4"/>
      <c r="AR30" s="4"/>
      <c r="AS30" s="4"/>
      <c r="AT30" s="4"/>
      <c r="AU30" s="4"/>
      <c r="AV30" s="4"/>
      <c r="AW30" s="4"/>
      <c r="AX30" s="4"/>
    </row>
    <row r="31" spans="1:50">
      <c r="A31" s="33"/>
      <c r="C31" s="20"/>
      <c r="D31" s="101"/>
      <c r="E31" s="101"/>
      <c r="F31" s="20"/>
      <c r="G31" s="6"/>
      <c r="H31" s="6"/>
      <c r="I31" s="23">
        <f t="shared" si="9"/>
        <v>0</v>
      </c>
      <c r="Y31" s="24">
        <f>B31</f>
        <v>0</v>
      </c>
      <c r="Z31" s="25">
        <f>I31 - (I31*G31)</f>
        <v>0</v>
      </c>
      <c r="AA31" s="25">
        <f>$I31*$G31*2</f>
        <v>0</v>
      </c>
      <c r="AB31" s="26">
        <f t="shared" si="10"/>
        <v>0</v>
      </c>
      <c r="AC31" s="26">
        <f t="shared" si="10"/>
        <v>0</v>
      </c>
      <c r="AD31" s="26">
        <f t="shared" si="10"/>
        <v>0</v>
      </c>
      <c r="AE31" s="26">
        <f t="shared" si="10"/>
        <v>0</v>
      </c>
      <c r="AF31" s="26">
        <f t="shared" si="10"/>
        <v>0</v>
      </c>
      <c r="AG31" s="26">
        <f t="shared" si="10"/>
        <v>0</v>
      </c>
      <c r="AH31" s="26">
        <f t="shared" si="10"/>
        <v>0</v>
      </c>
      <c r="AI31" s="26">
        <f t="shared" si="10"/>
        <v>0</v>
      </c>
      <c r="AJ31" s="26">
        <f t="shared" si="10"/>
        <v>0</v>
      </c>
      <c r="AK31" s="4"/>
      <c r="AL31" s="4"/>
      <c r="AM31" s="4"/>
      <c r="AN31" s="4"/>
      <c r="AO31" s="4"/>
      <c r="AP31" s="4"/>
      <c r="AQ31" s="4"/>
      <c r="AR31" s="4"/>
      <c r="AS31" s="4"/>
      <c r="AT31" s="4"/>
      <c r="AU31" s="4"/>
      <c r="AV31" s="4"/>
      <c r="AW31" s="4"/>
      <c r="AX31" s="4"/>
    </row>
    <row r="32" spans="1:50">
      <c r="D32" s="101"/>
      <c r="E32" s="101"/>
      <c r="AL32" s="4"/>
      <c r="AM32" s="4"/>
      <c r="AN32" s="4"/>
      <c r="AO32" s="4"/>
      <c r="AP32" s="4"/>
      <c r="AQ32" s="4"/>
      <c r="AR32" s="4"/>
      <c r="AS32" s="4"/>
      <c r="AT32" s="4"/>
      <c r="AU32" s="4"/>
      <c r="AV32" s="4"/>
      <c r="AW32" s="4"/>
      <c r="AX32" s="4"/>
    </row>
    <row r="33" spans="1:51">
      <c r="D33" s="101"/>
      <c r="E33" s="101"/>
      <c r="AL33" s="4"/>
      <c r="AM33" s="4"/>
      <c r="AN33" s="4"/>
      <c r="AO33" s="4"/>
      <c r="AP33" s="4"/>
      <c r="AQ33" s="4"/>
      <c r="AR33" s="4"/>
      <c r="AS33" s="4"/>
      <c r="AT33" s="4"/>
      <c r="AU33" s="4"/>
      <c r="AV33" s="4"/>
      <c r="AW33" s="4"/>
      <c r="AX33" s="4"/>
    </row>
    <row r="34" spans="1:51">
      <c r="D34" s="101"/>
      <c r="E34" s="101"/>
      <c r="AL34" s="4"/>
      <c r="AM34" s="4"/>
      <c r="AN34" s="4"/>
      <c r="AO34" s="4"/>
      <c r="AP34" s="4"/>
      <c r="AQ34" s="4"/>
      <c r="AR34" s="4"/>
      <c r="AS34" s="4"/>
      <c r="AT34" s="4"/>
      <c r="AU34" s="4"/>
      <c r="AV34" s="4"/>
      <c r="AW34" s="4"/>
      <c r="AX34" s="4"/>
    </row>
    <row r="35" spans="1:51">
      <c r="D35" s="101"/>
      <c r="E35" s="101"/>
      <c r="AL35" s="4"/>
      <c r="AM35" s="4"/>
      <c r="AN35" s="4"/>
      <c r="AO35" s="4"/>
      <c r="AP35" s="4"/>
      <c r="AQ35" s="4"/>
      <c r="AR35" s="4"/>
      <c r="AS35" s="4"/>
      <c r="AT35" s="4"/>
      <c r="AU35" s="4"/>
      <c r="AV35" s="4"/>
      <c r="AW35" s="4"/>
      <c r="AX35" s="4"/>
    </row>
    <row r="36" spans="1:51">
      <c r="D36" s="101"/>
      <c r="E36" s="101"/>
      <c r="AL36" s="4"/>
      <c r="AM36" s="4"/>
      <c r="AN36" s="4"/>
      <c r="AO36" s="4"/>
      <c r="AP36" s="4"/>
      <c r="AQ36" s="4"/>
      <c r="AR36" s="4"/>
      <c r="AS36" s="4"/>
      <c r="AT36" s="4"/>
      <c r="AU36" s="4"/>
      <c r="AV36" s="4"/>
      <c r="AW36" s="4"/>
      <c r="AX36" s="4"/>
    </row>
    <row r="37" spans="1:51">
      <c r="B37" s="3" t="s">
        <v>27</v>
      </c>
      <c r="D37" s="101"/>
      <c r="E37" s="101"/>
      <c r="AL37" s="4"/>
      <c r="AM37" s="4"/>
      <c r="AN37" s="4"/>
      <c r="AO37" s="4"/>
      <c r="AP37" s="4"/>
      <c r="AQ37" s="4"/>
      <c r="AR37" s="4"/>
      <c r="AS37" s="4"/>
      <c r="AT37" s="4"/>
      <c r="AU37" s="4"/>
      <c r="AV37" s="4"/>
      <c r="AW37" s="4"/>
      <c r="AX37" s="4"/>
    </row>
    <row r="38" spans="1:51">
      <c r="D38" s="101"/>
      <c r="E38" s="101"/>
      <c r="AL38" s="4"/>
      <c r="AM38" s="4"/>
      <c r="AN38" s="4"/>
      <c r="AO38" s="4"/>
      <c r="AP38" s="4"/>
      <c r="AQ38" s="4"/>
      <c r="AR38" s="4"/>
      <c r="AS38" s="4"/>
      <c r="AT38" s="4"/>
      <c r="AU38" s="4"/>
      <c r="AV38" s="4"/>
      <c r="AW38" s="4"/>
      <c r="AX38" s="4"/>
    </row>
    <row r="39" spans="1:51">
      <c r="D39" s="101"/>
      <c r="E39" s="101"/>
      <c r="AL39" s="4"/>
      <c r="AM39" s="4"/>
      <c r="AN39" s="4"/>
      <c r="AO39" s="4"/>
      <c r="AP39" s="4"/>
      <c r="AQ39" s="4"/>
      <c r="AR39" s="4"/>
      <c r="AS39" s="4"/>
      <c r="AT39" s="4"/>
      <c r="AU39" s="4"/>
      <c r="AV39" s="4"/>
      <c r="AW39" s="4"/>
      <c r="AX39" s="4"/>
    </row>
    <row r="40" spans="1:51" s="37" customFormat="1">
      <c r="D40" s="104"/>
      <c r="E40" s="104"/>
      <c r="AL40" s="38"/>
      <c r="AM40" s="38"/>
      <c r="AN40" s="38"/>
      <c r="AO40" s="38"/>
      <c r="AP40" s="38"/>
      <c r="AQ40" s="38"/>
      <c r="AR40" s="38"/>
      <c r="AS40" s="38"/>
      <c r="AT40" s="38"/>
      <c r="AU40" s="38"/>
      <c r="AV40" s="38"/>
      <c r="AW40" s="38"/>
      <c r="AX40" s="38"/>
    </row>
    <row r="41" spans="1:51">
      <c r="D41" s="101"/>
      <c r="E41" s="101"/>
      <c r="AL41" s="4"/>
      <c r="AM41" s="4"/>
      <c r="AN41" s="4"/>
      <c r="AO41" s="4"/>
      <c r="AP41" s="4"/>
      <c r="AQ41" s="4"/>
      <c r="AR41" s="4"/>
      <c r="AS41" s="4"/>
      <c r="AT41" s="4"/>
      <c r="AU41" s="4"/>
      <c r="AV41" s="4"/>
      <c r="AW41" s="4"/>
      <c r="AX41" s="4"/>
    </row>
    <row r="42" spans="1:51">
      <c r="A42" s="7" t="s">
        <v>1458</v>
      </c>
      <c r="D42" s="101"/>
      <c r="E42" s="101"/>
      <c r="AL42" s="4"/>
      <c r="AM42" s="4"/>
      <c r="AN42" s="4"/>
      <c r="AO42" s="4"/>
      <c r="AP42" s="4"/>
      <c r="AQ42" s="4"/>
      <c r="AR42" s="4"/>
      <c r="AS42" s="4"/>
      <c r="AT42" s="4"/>
      <c r="AU42" s="4"/>
      <c r="AV42" s="4"/>
      <c r="AW42" s="4"/>
      <c r="AX42" s="4"/>
    </row>
    <row r="43" spans="1:51">
      <c r="A43" s="7" t="s">
        <v>1481</v>
      </c>
      <c r="D43" s="101"/>
      <c r="E43" s="101"/>
      <c r="Y43" s="8" t="s">
        <v>1460</v>
      </c>
      <c r="Z43" s="9"/>
      <c r="AA43" s="9"/>
      <c r="AB43" s="9"/>
      <c r="AC43" s="9"/>
      <c r="AD43" s="9"/>
      <c r="AE43" s="9"/>
      <c r="AF43" s="9"/>
      <c r="AG43" s="9"/>
      <c r="AH43" s="9"/>
      <c r="AI43" s="9"/>
      <c r="AJ43" s="9"/>
      <c r="AK43" s="4"/>
      <c r="AL43" s="8" t="s">
        <v>1461</v>
      </c>
      <c r="AM43" s="9"/>
      <c r="AN43" s="9"/>
      <c r="AO43" s="9"/>
      <c r="AP43" s="9"/>
      <c r="AQ43" s="9"/>
      <c r="AR43" s="9"/>
      <c r="AS43" s="9"/>
      <c r="AT43" s="9"/>
      <c r="AU43" s="9"/>
      <c r="AV43" s="9"/>
      <c r="AW43" s="9"/>
      <c r="AX43" s="4"/>
    </row>
    <row r="44" spans="1:51" s="14" customFormat="1" ht="48">
      <c r="A44" s="10" t="s">
        <v>1462</v>
      </c>
      <c r="B44" s="11"/>
      <c r="C44" s="12" t="s">
        <v>1463</v>
      </c>
      <c r="D44" s="102" t="s">
        <v>1464</v>
      </c>
      <c r="E44" s="102"/>
      <c r="F44" s="12" t="s">
        <v>1465</v>
      </c>
      <c r="G44" s="12" t="s">
        <v>1466</v>
      </c>
      <c r="H44" s="12" t="s">
        <v>1467</v>
      </c>
      <c r="I44" s="13" t="s">
        <v>1468</v>
      </c>
      <c r="X44" s="3"/>
      <c r="Y44" s="15" t="s">
        <v>1469</v>
      </c>
      <c r="Z44" s="16" t="s">
        <v>1470</v>
      </c>
      <c r="AA44" s="15" t="s">
        <v>1471</v>
      </c>
      <c r="AB44" s="15"/>
      <c r="AC44" s="15"/>
      <c r="AD44" s="15"/>
      <c r="AE44" s="15"/>
      <c r="AF44" s="15"/>
      <c r="AG44" s="15"/>
      <c r="AH44" s="15"/>
      <c r="AI44" s="17"/>
      <c r="AJ44" s="17"/>
      <c r="AK44" s="18"/>
      <c r="AL44" s="15" t="s">
        <v>1469</v>
      </c>
      <c r="AM44" s="16" t="s">
        <v>1470</v>
      </c>
      <c r="AN44" s="15" t="s">
        <v>1471</v>
      </c>
      <c r="AO44" s="15"/>
      <c r="AP44" s="15"/>
      <c r="AQ44" s="17"/>
      <c r="AR44" s="17"/>
      <c r="AS44" s="17"/>
      <c r="AT44" s="17"/>
      <c r="AU44" s="17"/>
      <c r="AV44" s="17"/>
      <c r="AW44" s="17"/>
      <c r="AX44" s="4"/>
      <c r="AY44" s="3"/>
    </row>
    <row r="45" spans="1:51">
      <c r="A45" s="19"/>
      <c r="C45" s="20"/>
      <c r="D45" s="103"/>
      <c r="E45" s="103"/>
      <c r="F45" s="20"/>
      <c r="G45" s="6"/>
      <c r="H45" s="22"/>
      <c r="I45" s="23">
        <f>C45*D45*F45</f>
        <v>0</v>
      </c>
      <c r="Y45" s="24">
        <f t="shared" ref="Y45:Y51" si="11">B45</f>
        <v>0</v>
      </c>
      <c r="Z45" s="25">
        <f t="shared" ref="Z45" si="12">I45 - (I45*G45)</f>
        <v>0</v>
      </c>
      <c r="AA45" s="25">
        <f t="shared" ref="AA45:AA51" si="13">$I45*$G45*2/10</f>
        <v>0</v>
      </c>
      <c r="AB45" s="26">
        <f t="shared" ref="AB45:AJ51" si="14">AA45</f>
        <v>0</v>
      </c>
      <c r="AC45" s="26">
        <f t="shared" si="14"/>
        <v>0</v>
      </c>
      <c r="AD45" s="26">
        <f t="shared" si="14"/>
        <v>0</v>
      </c>
      <c r="AE45" s="26">
        <f t="shared" si="14"/>
        <v>0</v>
      </c>
      <c r="AF45" s="26">
        <f t="shared" si="14"/>
        <v>0</v>
      </c>
      <c r="AG45" s="26">
        <f t="shared" si="14"/>
        <v>0</v>
      </c>
      <c r="AH45" s="26">
        <f t="shared" si="14"/>
        <v>0</v>
      </c>
      <c r="AI45" s="26">
        <f t="shared" si="14"/>
        <v>0</v>
      </c>
      <c r="AJ45" s="26">
        <f t="shared" si="14"/>
        <v>0</v>
      </c>
      <c r="AK45" s="4"/>
      <c r="AL45" s="24" t="s">
        <v>1472</v>
      </c>
      <c r="AM45" s="25">
        <f>SUM(Z45:Z51)</f>
        <v>0</v>
      </c>
      <c r="AN45" s="25">
        <f>SUM(AA45:AA51)</f>
        <v>0</v>
      </c>
      <c r="AO45" s="26">
        <f>AN45</f>
        <v>0</v>
      </c>
      <c r="AP45" s="26">
        <f t="shared" ref="AP45:AW45" si="15">AO45</f>
        <v>0</v>
      </c>
      <c r="AQ45" s="26">
        <f t="shared" si="15"/>
        <v>0</v>
      </c>
      <c r="AR45" s="26">
        <f t="shared" si="15"/>
        <v>0</v>
      </c>
      <c r="AS45" s="26">
        <f t="shared" si="15"/>
        <v>0</v>
      </c>
      <c r="AT45" s="26">
        <f t="shared" si="15"/>
        <v>0</v>
      </c>
      <c r="AU45" s="26">
        <f t="shared" si="15"/>
        <v>0</v>
      </c>
      <c r="AV45" s="26">
        <f t="shared" si="15"/>
        <v>0</v>
      </c>
      <c r="AW45" s="26">
        <f t="shared" si="15"/>
        <v>0</v>
      </c>
      <c r="AX45" s="4"/>
    </row>
    <row r="46" spans="1:51">
      <c r="A46" s="19"/>
      <c r="C46" s="20"/>
      <c r="D46" s="103"/>
      <c r="E46" s="103"/>
      <c r="F46" s="20"/>
      <c r="G46" s="6"/>
      <c r="H46" s="6"/>
      <c r="I46" s="23">
        <f t="shared" ref="I46:I51" si="16">C46*D46*F46</f>
        <v>0</v>
      </c>
      <c r="Y46" s="24">
        <f t="shared" si="11"/>
        <v>0</v>
      </c>
      <c r="Z46" s="25">
        <f>I46 - (I46*G46)</f>
        <v>0</v>
      </c>
      <c r="AA46" s="25">
        <f t="shared" si="13"/>
        <v>0</v>
      </c>
      <c r="AB46" s="26">
        <f t="shared" si="14"/>
        <v>0</v>
      </c>
      <c r="AC46" s="26">
        <f t="shared" si="14"/>
        <v>0</v>
      </c>
      <c r="AD46" s="26">
        <f t="shared" si="14"/>
        <v>0</v>
      </c>
      <c r="AE46" s="26">
        <f t="shared" si="14"/>
        <v>0</v>
      </c>
      <c r="AF46" s="26">
        <f t="shared" si="14"/>
        <v>0</v>
      </c>
      <c r="AG46" s="26">
        <f t="shared" si="14"/>
        <v>0</v>
      </c>
      <c r="AH46" s="26">
        <f t="shared" si="14"/>
        <v>0</v>
      </c>
      <c r="AI46" s="26">
        <f t="shared" si="14"/>
        <v>0</v>
      </c>
      <c r="AJ46" s="26">
        <f t="shared" si="14"/>
        <v>0</v>
      </c>
      <c r="AK46" s="4"/>
      <c r="AL46" s="24" t="s">
        <v>1473</v>
      </c>
      <c r="AM46" s="25">
        <f>SUM(Z53:Z56)</f>
        <v>0</v>
      </c>
      <c r="AN46" s="25">
        <f>SUM(AA53:AA56)</f>
        <v>0</v>
      </c>
      <c r="AO46" s="26">
        <f t="shared" ref="AO46:AW48" si="17">AN46</f>
        <v>0</v>
      </c>
      <c r="AP46" s="26">
        <f t="shared" si="17"/>
        <v>0</v>
      </c>
      <c r="AQ46" s="26">
        <f t="shared" si="17"/>
        <v>0</v>
      </c>
      <c r="AR46" s="26">
        <f t="shared" si="17"/>
        <v>0</v>
      </c>
      <c r="AS46" s="26">
        <f t="shared" si="17"/>
        <v>0</v>
      </c>
      <c r="AT46" s="26">
        <f t="shared" si="17"/>
        <v>0</v>
      </c>
      <c r="AU46" s="26">
        <f t="shared" si="17"/>
        <v>0</v>
      </c>
      <c r="AV46" s="26">
        <f t="shared" si="17"/>
        <v>0</v>
      </c>
      <c r="AW46" s="26">
        <f t="shared" si="17"/>
        <v>0</v>
      </c>
      <c r="AX46" s="4"/>
    </row>
    <row r="47" spans="1:51">
      <c r="A47" s="19"/>
      <c r="C47" s="20"/>
      <c r="D47" s="103"/>
      <c r="E47" s="103"/>
      <c r="F47" s="20"/>
      <c r="G47" s="6"/>
      <c r="H47" s="6"/>
      <c r="I47" s="23">
        <f t="shared" si="16"/>
        <v>0</v>
      </c>
      <c r="Y47" s="24">
        <f t="shared" si="11"/>
        <v>0</v>
      </c>
      <c r="Z47" s="25">
        <f t="shared" ref="Z47:Z51" si="18">I47 - (I47*G47)</f>
        <v>0</v>
      </c>
      <c r="AA47" s="25">
        <f t="shared" si="13"/>
        <v>0</v>
      </c>
      <c r="AB47" s="26">
        <f t="shared" si="14"/>
        <v>0</v>
      </c>
      <c r="AC47" s="26">
        <f t="shared" si="14"/>
        <v>0</v>
      </c>
      <c r="AD47" s="26">
        <f t="shared" si="14"/>
        <v>0</v>
      </c>
      <c r="AE47" s="26">
        <f t="shared" si="14"/>
        <v>0</v>
      </c>
      <c r="AF47" s="26">
        <f t="shared" si="14"/>
        <v>0</v>
      </c>
      <c r="AG47" s="26">
        <f t="shared" si="14"/>
        <v>0</v>
      </c>
      <c r="AH47" s="26">
        <f t="shared" si="14"/>
        <v>0</v>
      </c>
      <c r="AI47" s="26">
        <f t="shared" si="14"/>
        <v>0</v>
      </c>
      <c r="AJ47" s="26">
        <f t="shared" si="14"/>
        <v>0</v>
      </c>
      <c r="AK47" s="4"/>
      <c r="AL47" s="24" t="s">
        <v>1474</v>
      </c>
      <c r="AM47" s="25">
        <f>SUM(Z58:Z60)</f>
        <v>0</v>
      </c>
      <c r="AN47" s="25">
        <f>SUM(AA58:AA60)</f>
        <v>0</v>
      </c>
      <c r="AO47" s="26">
        <f t="shared" si="17"/>
        <v>0</v>
      </c>
      <c r="AP47" s="26">
        <f t="shared" si="17"/>
        <v>0</v>
      </c>
      <c r="AQ47" s="26">
        <f t="shared" si="17"/>
        <v>0</v>
      </c>
      <c r="AR47" s="26">
        <f t="shared" si="17"/>
        <v>0</v>
      </c>
      <c r="AS47" s="26">
        <f t="shared" si="17"/>
        <v>0</v>
      </c>
      <c r="AT47" s="26">
        <f t="shared" si="17"/>
        <v>0</v>
      </c>
      <c r="AU47" s="26">
        <f t="shared" si="17"/>
        <v>0</v>
      </c>
      <c r="AV47" s="26">
        <f t="shared" si="17"/>
        <v>0</v>
      </c>
      <c r="AW47" s="26">
        <f t="shared" si="17"/>
        <v>0</v>
      </c>
      <c r="AX47" s="4"/>
    </row>
    <row r="48" spans="1:51">
      <c r="A48" s="19"/>
      <c r="C48" s="20"/>
      <c r="D48" s="103"/>
      <c r="E48" s="103"/>
      <c r="F48" s="20"/>
      <c r="G48" s="6"/>
      <c r="H48" s="6"/>
      <c r="I48" s="23">
        <f t="shared" si="16"/>
        <v>0</v>
      </c>
      <c r="Y48" s="24">
        <f t="shared" si="11"/>
        <v>0</v>
      </c>
      <c r="Z48" s="25">
        <f t="shared" si="18"/>
        <v>0</v>
      </c>
      <c r="AA48" s="25">
        <f t="shared" si="13"/>
        <v>0</v>
      </c>
      <c r="AB48" s="26">
        <f t="shared" si="14"/>
        <v>0</v>
      </c>
      <c r="AC48" s="26">
        <f t="shared" si="14"/>
        <v>0</v>
      </c>
      <c r="AD48" s="26">
        <f t="shared" si="14"/>
        <v>0</v>
      </c>
      <c r="AE48" s="26">
        <f t="shared" si="14"/>
        <v>0</v>
      </c>
      <c r="AF48" s="26">
        <f t="shared" si="14"/>
        <v>0</v>
      </c>
      <c r="AG48" s="26">
        <f t="shared" si="14"/>
        <v>0</v>
      </c>
      <c r="AH48" s="26">
        <f t="shared" si="14"/>
        <v>0</v>
      </c>
      <c r="AI48" s="26">
        <f t="shared" si="14"/>
        <v>0</v>
      </c>
      <c r="AJ48" s="26">
        <f t="shared" si="14"/>
        <v>0</v>
      </c>
      <c r="AK48" s="4"/>
      <c r="AL48" s="24" t="s">
        <v>21</v>
      </c>
      <c r="AM48" s="25">
        <f>SUM(Z62:Z64)</f>
        <v>0</v>
      </c>
      <c r="AN48" s="25">
        <f>SUM(AA62:AA64)</f>
        <v>0</v>
      </c>
      <c r="AO48" s="26">
        <f t="shared" si="17"/>
        <v>0</v>
      </c>
      <c r="AP48" s="26">
        <f t="shared" si="17"/>
        <v>0</v>
      </c>
      <c r="AQ48" s="26">
        <f t="shared" si="17"/>
        <v>0</v>
      </c>
      <c r="AR48" s="26">
        <f t="shared" si="17"/>
        <v>0</v>
      </c>
      <c r="AS48" s="26">
        <f t="shared" si="17"/>
        <v>0</v>
      </c>
      <c r="AT48" s="26">
        <f t="shared" si="17"/>
        <v>0</v>
      </c>
      <c r="AU48" s="26">
        <f t="shared" si="17"/>
        <v>0</v>
      </c>
      <c r="AV48" s="26">
        <f t="shared" si="17"/>
        <v>0</v>
      </c>
      <c r="AW48" s="26">
        <f t="shared" si="17"/>
        <v>0</v>
      </c>
      <c r="AX48" s="4"/>
    </row>
    <row r="49" spans="1:50">
      <c r="A49" s="19"/>
      <c r="C49" s="20"/>
      <c r="D49" s="103"/>
      <c r="E49" s="103"/>
      <c r="F49" s="20"/>
      <c r="G49" s="6"/>
      <c r="H49" s="6"/>
      <c r="I49" s="23">
        <f t="shared" si="16"/>
        <v>0</v>
      </c>
      <c r="Y49" s="24">
        <f t="shared" si="11"/>
        <v>0</v>
      </c>
      <c r="Z49" s="25">
        <f t="shared" si="18"/>
        <v>0</v>
      </c>
      <c r="AA49" s="25">
        <f t="shared" si="13"/>
        <v>0</v>
      </c>
      <c r="AB49" s="26">
        <f t="shared" si="14"/>
        <v>0</v>
      </c>
      <c r="AC49" s="26">
        <f t="shared" si="14"/>
        <v>0</v>
      </c>
      <c r="AD49" s="26">
        <f t="shared" si="14"/>
        <v>0</v>
      </c>
      <c r="AE49" s="26">
        <f t="shared" si="14"/>
        <v>0</v>
      </c>
      <c r="AF49" s="26">
        <f t="shared" si="14"/>
        <v>0</v>
      </c>
      <c r="AG49" s="26">
        <f t="shared" si="14"/>
        <v>0</v>
      </c>
      <c r="AH49" s="26">
        <f t="shared" si="14"/>
        <v>0</v>
      </c>
      <c r="AI49" s="26">
        <f t="shared" si="14"/>
        <v>0</v>
      </c>
      <c r="AJ49" s="26">
        <f t="shared" si="14"/>
        <v>0</v>
      </c>
      <c r="AK49" s="4"/>
      <c r="AL49" s="4"/>
      <c r="AM49" s="4"/>
      <c r="AN49" s="4"/>
      <c r="AO49" s="4"/>
      <c r="AP49" s="4"/>
      <c r="AQ49" s="4"/>
      <c r="AR49" s="4"/>
      <c r="AS49" s="4"/>
      <c r="AT49" s="4"/>
      <c r="AU49" s="4"/>
      <c r="AV49" s="4"/>
      <c r="AW49" s="4"/>
      <c r="AX49" s="4"/>
    </row>
    <row r="50" spans="1:50">
      <c r="A50" s="19"/>
      <c r="C50" s="20"/>
      <c r="D50" s="103"/>
      <c r="E50" s="103"/>
      <c r="F50" s="20"/>
      <c r="G50" s="6"/>
      <c r="H50" s="6"/>
      <c r="I50" s="23">
        <f t="shared" si="16"/>
        <v>0</v>
      </c>
      <c r="Y50" s="24">
        <f t="shared" si="11"/>
        <v>0</v>
      </c>
      <c r="Z50" s="25">
        <f t="shared" si="18"/>
        <v>0</v>
      </c>
      <c r="AA50" s="25">
        <f t="shared" si="13"/>
        <v>0</v>
      </c>
      <c r="AB50" s="26">
        <f t="shared" si="14"/>
        <v>0</v>
      </c>
      <c r="AC50" s="26">
        <f t="shared" si="14"/>
        <v>0</v>
      </c>
      <c r="AD50" s="26">
        <f t="shared" si="14"/>
        <v>0</v>
      </c>
      <c r="AE50" s="26">
        <f t="shared" si="14"/>
        <v>0</v>
      </c>
      <c r="AF50" s="26">
        <f t="shared" si="14"/>
        <v>0</v>
      </c>
      <c r="AG50" s="26">
        <f t="shared" si="14"/>
        <v>0</v>
      </c>
      <c r="AH50" s="26">
        <f t="shared" si="14"/>
        <v>0</v>
      </c>
      <c r="AI50" s="26">
        <f t="shared" si="14"/>
        <v>0</v>
      </c>
      <c r="AJ50" s="26">
        <f t="shared" si="14"/>
        <v>0</v>
      </c>
      <c r="AK50" s="4"/>
      <c r="AL50" s="4"/>
      <c r="AM50" s="4"/>
      <c r="AN50" s="4"/>
      <c r="AO50" s="4"/>
      <c r="AP50" s="4"/>
      <c r="AQ50" s="4"/>
      <c r="AR50" s="4"/>
      <c r="AS50" s="4"/>
      <c r="AT50" s="4"/>
      <c r="AU50" s="4"/>
      <c r="AV50" s="4"/>
      <c r="AW50" s="4"/>
      <c r="AX50" s="4"/>
    </row>
    <row r="51" spans="1:50">
      <c r="A51" s="27"/>
      <c r="D51" s="101"/>
      <c r="E51" s="101"/>
      <c r="I51" s="23">
        <f t="shared" si="16"/>
        <v>0</v>
      </c>
      <c r="Y51" s="24">
        <f t="shared" si="11"/>
        <v>0</v>
      </c>
      <c r="Z51" s="25">
        <f t="shared" si="18"/>
        <v>0</v>
      </c>
      <c r="AA51" s="25">
        <f t="shared" si="13"/>
        <v>0</v>
      </c>
      <c r="AB51" s="26">
        <f t="shared" si="14"/>
        <v>0</v>
      </c>
      <c r="AC51" s="26">
        <f t="shared" si="14"/>
        <v>0</v>
      </c>
      <c r="AD51" s="26">
        <f t="shared" si="14"/>
        <v>0</v>
      </c>
      <c r="AE51" s="26">
        <f t="shared" si="14"/>
        <v>0</v>
      </c>
      <c r="AF51" s="26">
        <f t="shared" si="14"/>
        <v>0</v>
      </c>
      <c r="AG51" s="26">
        <f t="shared" si="14"/>
        <v>0</v>
      </c>
      <c r="AH51" s="26">
        <f t="shared" si="14"/>
        <v>0</v>
      </c>
      <c r="AI51" s="26">
        <f t="shared" si="14"/>
        <v>0</v>
      </c>
      <c r="AJ51" s="26">
        <f t="shared" si="14"/>
        <v>0</v>
      </c>
      <c r="AK51" s="4"/>
      <c r="AL51" s="4"/>
      <c r="AM51" s="4"/>
      <c r="AN51" s="4"/>
      <c r="AO51" s="4"/>
      <c r="AP51" s="4"/>
      <c r="AQ51" s="4"/>
      <c r="AR51" s="4"/>
      <c r="AS51" s="4"/>
      <c r="AT51" s="4"/>
      <c r="AU51" s="4"/>
      <c r="AV51" s="4"/>
      <c r="AW51" s="4"/>
      <c r="AX51" s="4"/>
    </row>
    <row r="52" spans="1:50" ht="48">
      <c r="A52" s="10" t="s">
        <v>1473</v>
      </c>
      <c r="B52" s="28"/>
      <c r="C52" s="12" t="s">
        <v>1475</v>
      </c>
      <c r="D52" s="12" t="s">
        <v>1476</v>
      </c>
      <c r="E52" s="12" t="s">
        <v>1477</v>
      </c>
      <c r="F52" s="12" t="s">
        <v>1465</v>
      </c>
      <c r="G52" s="12" t="s">
        <v>1466</v>
      </c>
      <c r="H52" s="12" t="s">
        <v>1467</v>
      </c>
      <c r="I52" s="13" t="s">
        <v>1468</v>
      </c>
      <c r="Y52" s="29"/>
      <c r="Z52" s="30"/>
      <c r="AA52" s="30"/>
      <c r="AB52" s="31"/>
      <c r="AC52" s="31"/>
      <c r="AD52" s="31"/>
      <c r="AE52" s="31"/>
      <c r="AF52" s="31"/>
      <c r="AG52" s="31"/>
      <c r="AH52" s="31"/>
      <c r="AI52" s="31"/>
      <c r="AJ52" s="31"/>
      <c r="AK52" s="4"/>
      <c r="AL52" s="4"/>
      <c r="AM52" s="4"/>
      <c r="AN52" s="4"/>
      <c r="AO52" s="4"/>
      <c r="AP52" s="4"/>
      <c r="AQ52" s="4"/>
      <c r="AR52" s="4"/>
      <c r="AS52" s="4"/>
      <c r="AT52" s="4"/>
      <c r="AU52" s="4"/>
      <c r="AV52" s="4"/>
      <c r="AW52" s="4"/>
      <c r="AX52" s="4"/>
    </row>
    <row r="53" spans="1:50">
      <c r="A53" s="19"/>
      <c r="C53" s="20"/>
      <c r="D53" s="21"/>
      <c r="E53" s="21"/>
      <c r="F53" s="20"/>
      <c r="G53" s="6"/>
      <c r="H53" s="6"/>
      <c r="I53" s="23">
        <f t="shared" ref="I53:I56" si="19">C53*D53*E53*F53</f>
        <v>0</v>
      </c>
      <c r="Y53" s="24">
        <f t="shared" ref="Y53:Y56" si="20">B53</f>
        <v>0</v>
      </c>
      <c r="Z53" s="25">
        <f t="shared" ref="Z53:Z56" si="21">I53 - (I53*G53)</f>
        <v>0</v>
      </c>
      <c r="AA53" s="25">
        <f t="shared" ref="AA53:AA56" si="22">$I53*$G53*2/10</f>
        <v>0</v>
      </c>
      <c r="AB53" s="26">
        <f t="shared" ref="AB53:AJ56" si="23">AA53</f>
        <v>0</v>
      </c>
      <c r="AC53" s="26">
        <f t="shared" si="23"/>
        <v>0</v>
      </c>
      <c r="AD53" s="26">
        <f t="shared" si="23"/>
        <v>0</v>
      </c>
      <c r="AE53" s="26">
        <f t="shared" si="23"/>
        <v>0</v>
      </c>
      <c r="AF53" s="26">
        <f t="shared" si="23"/>
        <v>0</v>
      </c>
      <c r="AG53" s="26">
        <f t="shared" si="23"/>
        <v>0</v>
      </c>
      <c r="AH53" s="26">
        <f t="shared" si="23"/>
        <v>0</v>
      </c>
      <c r="AI53" s="26">
        <f t="shared" si="23"/>
        <v>0</v>
      </c>
      <c r="AJ53" s="26">
        <f t="shared" si="23"/>
        <v>0</v>
      </c>
      <c r="AK53" s="4"/>
      <c r="AL53" s="4"/>
      <c r="AM53" s="4"/>
      <c r="AN53" s="4"/>
      <c r="AO53" s="4"/>
      <c r="AP53" s="4"/>
      <c r="AQ53" s="4"/>
      <c r="AR53" s="4"/>
      <c r="AS53" s="4"/>
      <c r="AT53" s="4"/>
      <c r="AU53" s="4"/>
      <c r="AV53" s="4"/>
      <c r="AW53" s="4"/>
      <c r="AX53" s="4"/>
    </row>
    <row r="54" spans="1:50">
      <c r="A54" s="19"/>
      <c r="C54" s="20"/>
      <c r="D54" s="21"/>
      <c r="E54" s="21"/>
      <c r="F54" s="20"/>
      <c r="G54" s="6"/>
      <c r="H54" s="6"/>
      <c r="I54" s="23">
        <f t="shared" si="19"/>
        <v>0</v>
      </c>
      <c r="Y54" s="24">
        <f t="shared" si="20"/>
        <v>0</v>
      </c>
      <c r="Z54" s="25">
        <f t="shared" si="21"/>
        <v>0</v>
      </c>
      <c r="AA54" s="25">
        <f t="shared" si="22"/>
        <v>0</v>
      </c>
      <c r="AB54" s="26">
        <f t="shared" si="23"/>
        <v>0</v>
      </c>
      <c r="AC54" s="26">
        <f t="shared" si="23"/>
        <v>0</v>
      </c>
      <c r="AD54" s="26">
        <f t="shared" si="23"/>
        <v>0</v>
      </c>
      <c r="AE54" s="26">
        <f t="shared" si="23"/>
        <v>0</v>
      </c>
      <c r="AF54" s="26">
        <f t="shared" si="23"/>
        <v>0</v>
      </c>
      <c r="AG54" s="26">
        <f t="shared" si="23"/>
        <v>0</v>
      </c>
      <c r="AH54" s="26">
        <f t="shared" si="23"/>
        <v>0</v>
      </c>
      <c r="AI54" s="26">
        <f t="shared" si="23"/>
        <v>0</v>
      </c>
      <c r="AJ54" s="26">
        <f t="shared" si="23"/>
        <v>0</v>
      </c>
      <c r="AK54" s="4"/>
      <c r="AL54" s="4"/>
      <c r="AM54" s="4"/>
      <c r="AN54" s="4"/>
      <c r="AO54" s="4"/>
      <c r="AP54" s="4"/>
      <c r="AQ54" s="4"/>
      <c r="AR54" s="4"/>
      <c r="AS54" s="4"/>
      <c r="AT54" s="4"/>
      <c r="AU54" s="4"/>
      <c r="AV54" s="4"/>
      <c r="AW54" s="4"/>
      <c r="AX54" s="4"/>
    </row>
    <row r="55" spans="1:50">
      <c r="A55" s="19"/>
      <c r="C55" s="20"/>
      <c r="D55" s="21"/>
      <c r="E55" s="21"/>
      <c r="F55" s="20"/>
      <c r="G55" s="6"/>
      <c r="H55" s="6"/>
      <c r="I55" s="23">
        <f t="shared" si="19"/>
        <v>0</v>
      </c>
      <c r="Y55" s="24">
        <f t="shared" si="20"/>
        <v>0</v>
      </c>
      <c r="Z55" s="25">
        <f t="shared" si="21"/>
        <v>0</v>
      </c>
      <c r="AA55" s="25">
        <f t="shared" si="22"/>
        <v>0</v>
      </c>
      <c r="AB55" s="26">
        <f t="shared" si="23"/>
        <v>0</v>
      </c>
      <c r="AC55" s="26">
        <f t="shared" si="23"/>
        <v>0</v>
      </c>
      <c r="AD55" s="26">
        <f t="shared" si="23"/>
        <v>0</v>
      </c>
      <c r="AE55" s="26">
        <f t="shared" si="23"/>
        <v>0</v>
      </c>
      <c r="AF55" s="26">
        <f t="shared" si="23"/>
        <v>0</v>
      </c>
      <c r="AG55" s="26">
        <f t="shared" si="23"/>
        <v>0</v>
      </c>
      <c r="AH55" s="26">
        <f t="shared" si="23"/>
        <v>0</v>
      </c>
      <c r="AI55" s="26">
        <f t="shared" si="23"/>
        <v>0</v>
      </c>
      <c r="AJ55" s="26">
        <f t="shared" si="23"/>
        <v>0</v>
      </c>
      <c r="AK55" s="4"/>
      <c r="AL55" s="4"/>
      <c r="AM55" s="4"/>
      <c r="AN55" s="4"/>
      <c r="AO55" s="4"/>
      <c r="AP55" s="4"/>
      <c r="AQ55" s="4"/>
      <c r="AR55" s="4"/>
      <c r="AS55" s="4"/>
      <c r="AT55" s="4"/>
      <c r="AU55" s="4"/>
      <c r="AV55" s="4"/>
      <c r="AW55" s="4"/>
      <c r="AX55" s="4"/>
    </row>
    <row r="56" spans="1:50">
      <c r="A56" s="27"/>
      <c r="D56" s="21"/>
      <c r="E56" s="21"/>
      <c r="I56" s="23">
        <f t="shared" si="19"/>
        <v>0</v>
      </c>
      <c r="Y56" s="24">
        <f t="shared" si="20"/>
        <v>0</v>
      </c>
      <c r="Z56" s="25">
        <f t="shared" si="21"/>
        <v>0</v>
      </c>
      <c r="AA56" s="25">
        <f t="shared" si="22"/>
        <v>0</v>
      </c>
      <c r="AB56" s="26">
        <f t="shared" si="23"/>
        <v>0</v>
      </c>
      <c r="AC56" s="26">
        <f t="shared" si="23"/>
        <v>0</v>
      </c>
      <c r="AD56" s="26">
        <f t="shared" si="23"/>
        <v>0</v>
      </c>
      <c r="AE56" s="26">
        <f t="shared" si="23"/>
        <v>0</v>
      </c>
      <c r="AF56" s="26">
        <f t="shared" si="23"/>
        <v>0</v>
      </c>
      <c r="AG56" s="26">
        <f t="shared" si="23"/>
        <v>0</v>
      </c>
      <c r="AH56" s="26">
        <f t="shared" si="23"/>
        <v>0</v>
      </c>
      <c r="AI56" s="26">
        <f t="shared" si="23"/>
        <v>0</v>
      </c>
      <c r="AJ56" s="26">
        <f t="shared" si="23"/>
        <v>0</v>
      </c>
      <c r="AK56" s="4"/>
      <c r="AL56" s="4"/>
      <c r="AM56" s="4"/>
      <c r="AN56" s="4"/>
      <c r="AO56" s="4"/>
      <c r="AP56" s="4"/>
      <c r="AQ56" s="4"/>
      <c r="AR56" s="4"/>
      <c r="AS56" s="4"/>
      <c r="AT56" s="4"/>
      <c r="AU56" s="4"/>
      <c r="AV56" s="4"/>
      <c r="AW56" s="4"/>
      <c r="AX56" s="4"/>
    </row>
    <row r="57" spans="1:50" ht="48">
      <c r="A57" s="32" t="s">
        <v>1474</v>
      </c>
      <c r="B57" s="28"/>
      <c r="C57" s="12" t="s">
        <v>1478</v>
      </c>
      <c r="D57" s="102" t="s">
        <v>1479</v>
      </c>
      <c r="E57" s="102"/>
      <c r="F57" s="12" t="s">
        <v>1465</v>
      </c>
      <c r="G57" s="12" t="s">
        <v>1466</v>
      </c>
      <c r="H57" s="12" t="s">
        <v>1467</v>
      </c>
      <c r="I57" s="13" t="s">
        <v>1468</v>
      </c>
      <c r="Y57" s="29"/>
      <c r="Z57" s="30"/>
      <c r="AA57" s="30"/>
      <c r="AB57" s="31"/>
      <c r="AC57" s="31"/>
      <c r="AD57" s="31"/>
      <c r="AE57" s="31"/>
      <c r="AF57" s="31"/>
      <c r="AG57" s="31"/>
      <c r="AH57" s="31"/>
      <c r="AI57" s="31"/>
      <c r="AJ57" s="31"/>
      <c r="AK57" s="4"/>
      <c r="AL57" s="4"/>
      <c r="AM57" s="4"/>
      <c r="AN57" s="4"/>
      <c r="AO57" s="4"/>
      <c r="AP57" s="4"/>
      <c r="AQ57" s="4"/>
      <c r="AR57" s="4"/>
      <c r="AS57" s="4"/>
      <c r="AT57" s="4"/>
      <c r="AU57" s="4"/>
      <c r="AV57" s="4"/>
      <c r="AW57" s="4"/>
      <c r="AX57" s="4"/>
    </row>
    <row r="58" spans="1:50">
      <c r="A58" s="33"/>
      <c r="D58" s="101"/>
      <c r="E58" s="101"/>
      <c r="G58" s="6"/>
      <c r="H58" s="6"/>
      <c r="I58" s="23">
        <f>C58*D58*F58</f>
        <v>0</v>
      </c>
      <c r="Y58" s="24">
        <f>B58</f>
        <v>0</v>
      </c>
      <c r="Z58" s="25">
        <f>I58 - (I58*G58)</f>
        <v>0</v>
      </c>
      <c r="AA58" s="25">
        <f>$I58*$G58*2/10</f>
        <v>0</v>
      </c>
      <c r="AB58" s="34">
        <f t="shared" ref="AB58:AJ60" si="24">AA58</f>
        <v>0</v>
      </c>
      <c r="AC58" s="34">
        <f t="shared" si="24"/>
        <v>0</v>
      </c>
      <c r="AD58" s="34">
        <f t="shared" si="24"/>
        <v>0</v>
      </c>
      <c r="AE58" s="34">
        <f t="shared" si="24"/>
        <v>0</v>
      </c>
      <c r="AF58" s="34">
        <f t="shared" si="24"/>
        <v>0</v>
      </c>
      <c r="AG58" s="34">
        <f t="shared" si="24"/>
        <v>0</v>
      </c>
      <c r="AH58" s="34">
        <f t="shared" si="24"/>
        <v>0</v>
      </c>
      <c r="AI58" s="34">
        <f t="shared" si="24"/>
        <v>0</v>
      </c>
      <c r="AJ58" s="34">
        <f t="shared" si="24"/>
        <v>0</v>
      </c>
      <c r="AK58" s="4"/>
      <c r="AL58" s="4"/>
      <c r="AM58" s="4"/>
      <c r="AN58" s="4"/>
      <c r="AO58" s="4"/>
      <c r="AP58" s="4"/>
      <c r="AQ58" s="4"/>
      <c r="AR58" s="4"/>
      <c r="AS58" s="4"/>
      <c r="AT58" s="4"/>
      <c r="AU58" s="4"/>
      <c r="AV58" s="4"/>
      <c r="AW58" s="4"/>
      <c r="AX58" s="4"/>
    </row>
    <row r="59" spans="1:50">
      <c r="A59" s="33"/>
      <c r="C59" s="21"/>
      <c r="D59" s="101"/>
      <c r="E59" s="101"/>
      <c r="G59" s="6"/>
      <c r="I59" s="23">
        <f>C59*D59*F59</f>
        <v>0</v>
      </c>
      <c r="Y59" s="24">
        <f>B59</f>
        <v>0</v>
      </c>
      <c r="Z59" s="25">
        <f>I59 - (I59*G59)</f>
        <v>0</v>
      </c>
      <c r="AA59" s="25">
        <f>$I59*$G59*2/10</f>
        <v>0</v>
      </c>
      <c r="AB59" s="34">
        <f t="shared" si="24"/>
        <v>0</v>
      </c>
      <c r="AC59" s="34">
        <f t="shared" si="24"/>
        <v>0</v>
      </c>
      <c r="AD59" s="34">
        <f t="shared" si="24"/>
        <v>0</v>
      </c>
      <c r="AE59" s="34">
        <f t="shared" si="24"/>
        <v>0</v>
      </c>
      <c r="AF59" s="34">
        <f t="shared" si="24"/>
        <v>0</v>
      </c>
      <c r="AG59" s="34">
        <f t="shared" si="24"/>
        <v>0</v>
      </c>
      <c r="AH59" s="34">
        <f t="shared" si="24"/>
        <v>0</v>
      </c>
      <c r="AI59" s="34">
        <f t="shared" si="24"/>
        <v>0</v>
      </c>
      <c r="AJ59" s="34">
        <f t="shared" si="24"/>
        <v>0</v>
      </c>
      <c r="AK59" s="4"/>
      <c r="AL59" s="4"/>
      <c r="AM59" s="4"/>
      <c r="AN59" s="4"/>
      <c r="AO59" s="4"/>
      <c r="AP59" s="4"/>
      <c r="AQ59" s="4"/>
      <c r="AR59" s="4"/>
      <c r="AS59" s="4"/>
      <c r="AT59" s="4"/>
      <c r="AU59" s="4"/>
      <c r="AV59" s="4"/>
      <c r="AW59" s="4"/>
      <c r="AX59" s="4"/>
    </row>
    <row r="60" spans="1:50">
      <c r="A60" s="27"/>
      <c r="D60" s="101"/>
      <c r="E60" s="101"/>
      <c r="I60" s="23">
        <f>C60*D60*F60</f>
        <v>0</v>
      </c>
      <c r="Y60" s="24">
        <f>B60</f>
        <v>0</v>
      </c>
      <c r="Z60" s="25">
        <f>I60 - (I60*G60)</f>
        <v>0</v>
      </c>
      <c r="AA60" s="25">
        <f>$I60*$G60*2/10</f>
        <v>0</v>
      </c>
      <c r="AB60" s="26">
        <f t="shared" si="24"/>
        <v>0</v>
      </c>
      <c r="AC60" s="26">
        <f t="shared" si="24"/>
        <v>0</v>
      </c>
      <c r="AD60" s="26">
        <f t="shared" si="24"/>
        <v>0</v>
      </c>
      <c r="AE60" s="26">
        <f t="shared" si="24"/>
        <v>0</v>
      </c>
      <c r="AF60" s="26">
        <f t="shared" si="24"/>
        <v>0</v>
      </c>
      <c r="AG60" s="26">
        <f t="shared" si="24"/>
        <v>0</v>
      </c>
      <c r="AH60" s="26">
        <f t="shared" si="24"/>
        <v>0</v>
      </c>
      <c r="AI60" s="26">
        <f t="shared" si="24"/>
        <v>0</v>
      </c>
      <c r="AJ60" s="26">
        <f t="shared" si="24"/>
        <v>0</v>
      </c>
      <c r="AK60" s="4"/>
      <c r="AL60" s="4"/>
      <c r="AM60" s="4"/>
      <c r="AN60" s="4"/>
      <c r="AO60" s="4"/>
      <c r="AP60" s="4"/>
      <c r="AQ60" s="4"/>
      <c r="AR60" s="4"/>
      <c r="AS60" s="4"/>
      <c r="AT60" s="4"/>
      <c r="AU60" s="4"/>
      <c r="AV60" s="4"/>
      <c r="AW60" s="4"/>
      <c r="AX60" s="4"/>
    </row>
    <row r="61" spans="1:50" ht="48">
      <c r="A61" s="35" t="s">
        <v>21</v>
      </c>
      <c r="B61" s="36"/>
      <c r="C61" s="12" t="s">
        <v>1480</v>
      </c>
      <c r="D61" s="102" t="s">
        <v>1464</v>
      </c>
      <c r="E61" s="102"/>
      <c r="F61" s="12" t="s">
        <v>1465</v>
      </c>
      <c r="G61" s="12" t="s">
        <v>1466</v>
      </c>
      <c r="H61" s="12" t="s">
        <v>1467</v>
      </c>
      <c r="I61" s="13" t="s">
        <v>1468</v>
      </c>
      <c r="Y61" s="29"/>
      <c r="Z61" s="30"/>
      <c r="AA61" s="30"/>
      <c r="AB61" s="31"/>
      <c r="AC61" s="31"/>
      <c r="AD61" s="31"/>
      <c r="AE61" s="31"/>
      <c r="AF61" s="31"/>
      <c r="AG61" s="31"/>
      <c r="AH61" s="31"/>
      <c r="AI61" s="31"/>
      <c r="AJ61" s="31"/>
      <c r="AK61" s="4"/>
      <c r="AL61" s="4"/>
      <c r="AM61" s="4"/>
      <c r="AN61" s="4"/>
      <c r="AO61" s="4"/>
      <c r="AP61" s="4"/>
      <c r="AQ61" s="4"/>
      <c r="AR61" s="4"/>
      <c r="AS61" s="4"/>
      <c r="AT61" s="4"/>
      <c r="AU61" s="4"/>
      <c r="AV61" s="4"/>
      <c r="AW61" s="4"/>
      <c r="AX61" s="4"/>
    </row>
    <row r="62" spans="1:50">
      <c r="A62" s="33"/>
      <c r="C62" s="20"/>
      <c r="D62" s="103"/>
      <c r="E62" s="103"/>
      <c r="F62" s="20"/>
      <c r="G62" s="6"/>
      <c r="H62" s="22"/>
      <c r="I62" s="23">
        <f t="shared" ref="I62:I64" si="25">C62*D62*F62</f>
        <v>0</v>
      </c>
      <c r="Y62" s="24">
        <f>B62</f>
        <v>0</v>
      </c>
      <c r="Z62" s="25">
        <f>I62 - (I62*G62)</f>
        <v>0</v>
      </c>
      <c r="AA62" s="25">
        <f>$I62*$G62*2/10</f>
        <v>0</v>
      </c>
      <c r="AB62" s="26">
        <f t="shared" ref="AB62:AJ64" si="26">AA62</f>
        <v>0</v>
      </c>
      <c r="AC62" s="26">
        <f t="shared" si="26"/>
        <v>0</v>
      </c>
      <c r="AD62" s="26">
        <f t="shared" si="26"/>
        <v>0</v>
      </c>
      <c r="AE62" s="26">
        <f t="shared" si="26"/>
        <v>0</v>
      </c>
      <c r="AF62" s="26">
        <f t="shared" si="26"/>
        <v>0</v>
      </c>
      <c r="AG62" s="26">
        <f t="shared" si="26"/>
        <v>0</v>
      </c>
      <c r="AH62" s="26">
        <f t="shared" si="26"/>
        <v>0</v>
      </c>
      <c r="AI62" s="26">
        <f t="shared" si="26"/>
        <v>0</v>
      </c>
      <c r="AJ62" s="26">
        <f t="shared" si="26"/>
        <v>0</v>
      </c>
      <c r="AK62" s="4"/>
      <c r="AL62" s="4"/>
      <c r="AM62" s="4"/>
      <c r="AN62" s="4"/>
      <c r="AO62" s="4"/>
      <c r="AP62" s="4"/>
      <c r="AQ62" s="4"/>
      <c r="AR62" s="4"/>
      <c r="AS62" s="4"/>
      <c r="AT62" s="4"/>
      <c r="AU62" s="4"/>
      <c r="AV62" s="4"/>
      <c r="AW62" s="4"/>
      <c r="AX62" s="4"/>
    </row>
    <row r="63" spans="1:50">
      <c r="A63" s="33"/>
      <c r="C63" s="20"/>
      <c r="D63" s="103"/>
      <c r="E63" s="103"/>
      <c r="F63" s="20"/>
      <c r="G63" s="6"/>
      <c r="H63" s="6"/>
      <c r="I63" s="23">
        <f t="shared" si="25"/>
        <v>0</v>
      </c>
      <c r="Y63" s="24">
        <f>B63</f>
        <v>0</v>
      </c>
      <c r="Z63" s="25">
        <f>I63 - (I63*G63)</f>
        <v>0</v>
      </c>
      <c r="AA63" s="25">
        <f>$I63*$G63*2/10</f>
        <v>0</v>
      </c>
      <c r="AB63" s="26">
        <f t="shared" si="26"/>
        <v>0</v>
      </c>
      <c r="AC63" s="26">
        <f t="shared" si="26"/>
        <v>0</v>
      </c>
      <c r="AD63" s="26">
        <f t="shared" si="26"/>
        <v>0</v>
      </c>
      <c r="AE63" s="26">
        <f t="shared" si="26"/>
        <v>0</v>
      </c>
      <c r="AF63" s="26">
        <f t="shared" si="26"/>
        <v>0</v>
      </c>
      <c r="AG63" s="26">
        <f t="shared" si="26"/>
        <v>0</v>
      </c>
      <c r="AH63" s="26">
        <f t="shared" si="26"/>
        <v>0</v>
      </c>
      <c r="AI63" s="26">
        <f t="shared" si="26"/>
        <v>0</v>
      </c>
      <c r="AJ63" s="26">
        <f t="shared" si="26"/>
        <v>0</v>
      </c>
      <c r="AK63" s="4"/>
      <c r="AL63" s="4"/>
      <c r="AM63" s="4"/>
      <c r="AN63" s="4"/>
      <c r="AO63" s="4"/>
      <c r="AP63" s="4"/>
      <c r="AQ63" s="4"/>
      <c r="AR63" s="4"/>
      <c r="AS63" s="4"/>
      <c r="AT63" s="4"/>
      <c r="AU63" s="4"/>
      <c r="AV63" s="4"/>
      <c r="AW63" s="4"/>
      <c r="AX63" s="4"/>
    </row>
    <row r="64" spans="1:50">
      <c r="A64" s="33"/>
      <c r="C64" s="20"/>
      <c r="D64" s="103"/>
      <c r="E64" s="103"/>
      <c r="F64" s="20"/>
      <c r="G64" s="6"/>
      <c r="H64" s="6"/>
      <c r="I64" s="23">
        <f t="shared" si="25"/>
        <v>0</v>
      </c>
      <c r="Y64" s="24">
        <f>B64</f>
        <v>0</v>
      </c>
      <c r="Z64" s="25">
        <f>I64 - (I64*G64)</f>
        <v>0</v>
      </c>
      <c r="AA64" s="25">
        <f>$I64*$G64*2</f>
        <v>0</v>
      </c>
      <c r="AB64" s="26">
        <f t="shared" si="26"/>
        <v>0</v>
      </c>
      <c r="AC64" s="26">
        <f t="shared" si="26"/>
        <v>0</v>
      </c>
      <c r="AD64" s="26">
        <f t="shared" si="26"/>
        <v>0</v>
      </c>
      <c r="AE64" s="26">
        <f t="shared" si="26"/>
        <v>0</v>
      </c>
      <c r="AF64" s="26">
        <f t="shared" si="26"/>
        <v>0</v>
      </c>
      <c r="AG64" s="26">
        <f t="shared" si="26"/>
        <v>0</v>
      </c>
      <c r="AH64" s="26">
        <f t="shared" si="26"/>
        <v>0</v>
      </c>
      <c r="AI64" s="26">
        <f t="shared" si="26"/>
        <v>0</v>
      </c>
      <c r="AJ64" s="26">
        <f t="shared" si="26"/>
        <v>0</v>
      </c>
      <c r="AK64" s="4"/>
      <c r="AL64" s="4"/>
      <c r="AM64" s="4"/>
      <c r="AN64" s="4"/>
      <c r="AO64" s="4"/>
      <c r="AP64" s="4"/>
      <c r="AQ64" s="4"/>
      <c r="AR64" s="4"/>
      <c r="AS64" s="4"/>
      <c r="AT64" s="4"/>
      <c r="AU64" s="4"/>
      <c r="AV64" s="4"/>
      <c r="AW64" s="4"/>
      <c r="AX64" s="4"/>
    </row>
    <row r="65" spans="1:50">
      <c r="D65" s="103"/>
      <c r="E65" s="103"/>
      <c r="AL65" s="4"/>
      <c r="AM65" s="4"/>
      <c r="AN65" s="4"/>
      <c r="AO65" s="4"/>
      <c r="AP65" s="4"/>
      <c r="AQ65" s="4"/>
      <c r="AR65" s="4"/>
      <c r="AS65" s="4"/>
      <c r="AT65" s="4"/>
      <c r="AU65" s="4"/>
      <c r="AV65" s="4"/>
      <c r="AW65" s="4"/>
      <c r="AX65" s="4"/>
    </row>
    <row r="66" spans="1:50">
      <c r="D66" s="103"/>
      <c r="E66" s="103"/>
      <c r="AL66" s="4"/>
      <c r="AM66" s="4"/>
      <c r="AN66" s="4"/>
      <c r="AO66" s="4"/>
      <c r="AP66" s="4"/>
      <c r="AQ66" s="4"/>
      <c r="AR66" s="4"/>
      <c r="AS66" s="4"/>
      <c r="AT66" s="4"/>
      <c r="AU66" s="4"/>
      <c r="AV66" s="4"/>
      <c r="AW66" s="4"/>
      <c r="AX66" s="4"/>
    </row>
    <row r="67" spans="1:50">
      <c r="D67" s="103"/>
      <c r="E67" s="103"/>
      <c r="AL67" s="4"/>
      <c r="AM67" s="4"/>
      <c r="AN67" s="4"/>
      <c r="AO67" s="4"/>
      <c r="AP67" s="4"/>
      <c r="AQ67" s="4"/>
      <c r="AR67" s="4"/>
      <c r="AS67" s="4"/>
      <c r="AT67" s="4"/>
      <c r="AU67" s="4"/>
      <c r="AV67" s="4"/>
      <c r="AW67" s="4"/>
      <c r="AX67" s="4"/>
    </row>
    <row r="68" spans="1:50">
      <c r="D68" s="103"/>
      <c r="E68" s="103"/>
      <c r="AL68" s="4"/>
      <c r="AM68" s="4"/>
      <c r="AN68" s="4"/>
      <c r="AO68" s="4"/>
      <c r="AP68" s="4"/>
      <c r="AQ68" s="4"/>
      <c r="AR68" s="4"/>
      <c r="AS68" s="4"/>
      <c r="AT68" s="4"/>
      <c r="AU68" s="4"/>
      <c r="AV68" s="4"/>
      <c r="AW68" s="4"/>
      <c r="AX68" s="4"/>
    </row>
    <row r="69" spans="1:50">
      <c r="D69" s="103"/>
      <c r="E69" s="103"/>
    </row>
    <row r="70" spans="1:50">
      <c r="D70" s="103"/>
      <c r="E70" s="103"/>
    </row>
    <row r="71" spans="1:50" s="37" customFormat="1">
      <c r="D71" s="104"/>
      <c r="E71" s="104"/>
      <c r="AL71" s="38"/>
      <c r="AM71" s="38"/>
      <c r="AN71" s="38"/>
      <c r="AO71" s="38"/>
      <c r="AP71" s="38"/>
      <c r="AQ71" s="38"/>
      <c r="AR71" s="38"/>
      <c r="AS71" s="38"/>
      <c r="AT71" s="38"/>
      <c r="AU71" s="38"/>
      <c r="AV71" s="38"/>
      <c r="AW71" s="38"/>
      <c r="AX71" s="38"/>
    </row>
    <row r="73" spans="1:50">
      <c r="D73" s="103"/>
      <c r="E73" s="103"/>
    </row>
    <row r="74" spans="1:50">
      <c r="D74" s="103"/>
      <c r="E74" s="103"/>
      <c r="Y74" s="8" t="s">
        <v>1460</v>
      </c>
      <c r="Z74" s="9"/>
      <c r="AA74" s="9"/>
      <c r="AB74" s="9"/>
      <c r="AC74" s="9"/>
      <c r="AD74" s="9"/>
      <c r="AE74" s="9"/>
      <c r="AF74" s="9"/>
      <c r="AG74" s="9"/>
      <c r="AH74" s="9"/>
      <c r="AI74" s="9"/>
      <c r="AJ74" s="9"/>
    </row>
    <row r="75" spans="1:50" ht="34">
      <c r="A75" s="35" t="s">
        <v>1482</v>
      </c>
      <c r="B75" s="36"/>
      <c r="C75" s="12"/>
      <c r="D75" s="102"/>
      <c r="E75" s="102"/>
      <c r="F75" s="12"/>
      <c r="G75" s="12"/>
      <c r="H75" s="12"/>
      <c r="Y75" s="15" t="s">
        <v>1469</v>
      </c>
      <c r="Z75" s="16" t="s">
        <v>1470</v>
      </c>
      <c r="AA75" s="15" t="s">
        <v>1471</v>
      </c>
      <c r="AB75" s="15"/>
      <c r="AC75" s="15"/>
      <c r="AD75" s="15"/>
      <c r="AE75" s="15"/>
      <c r="AF75" s="15"/>
      <c r="AG75" s="15"/>
      <c r="AH75" s="15"/>
      <c r="AI75" s="17"/>
      <c r="AJ75" s="17"/>
    </row>
    <row r="76" spans="1:50">
      <c r="H76" s="39" t="str">
        <f>A10</f>
        <v>(Name of design option 1)</v>
      </c>
      <c r="Y76" s="24" t="str">
        <f>H76</f>
        <v>(Name of design option 1)</v>
      </c>
      <c r="Z76" s="25">
        <f>SUM(Z12:Z31)</f>
        <v>0</v>
      </c>
      <c r="AA76" s="25">
        <f>SUM(AA12:AA31)</f>
        <v>0</v>
      </c>
      <c r="AB76" s="26">
        <f>AA76</f>
        <v>0</v>
      </c>
      <c r="AC76" s="26">
        <f t="shared" ref="AC76:AJ77" si="27">AB76</f>
        <v>0</v>
      </c>
      <c r="AD76" s="26">
        <f t="shared" si="27"/>
        <v>0</v>
      </c>
      <c r="AE76" s="26">
        <f t="shared" si="27"/>
        <v>0</v>
      </c>
      <c r="AF76" s="26">
        <f t="shared" si="27"/>
        <v>0</v>
      </c>
      <c r="AG76" s="26">
        <f t="shared" si="27"/>
        <v>0</v>
      </c>
      <c r="AH76" s="26">
        <f t="shared" si="27"/>
        <v>0</v>
      </c>
      <c r="AI76" s="26">
        <f t="shared" si="27"/>
        <v>0</v>
      </c>
      <c r="AJ76" s="26">
        <f t="shared" si="27"/>
        <v>0</v>
      </c>
    </row>
    <row r="77" spans="1:50">
      <c r="H77" s="39" t="str">
        <f>A43</f>
        <v>(Name of design option 2)</v>
      </c>
      <c r="Y77" s="24" t="str">
        <f>H77</f>
        <v>(Name of design option 2)</v>
      </c>
      <c r="Z77" s="25">
        <f>SUM(Z45:Z64)</f>
        <v>0</v>
      </c>
      <c r="AA77" s="25">
        <f>SUM(AA45:AA64)</f>
        <v>0</v>
      </c>
      <c r="AB77" s="26">
        <f>AA77</f>
        <v>0</v>
      </c>
      <c r="AC77" s="26">
        <f t="shared" si="27"/>
        <v>0</v>
      </c>
      <c r="AD77" s="26">
        <f t="shared" si="27"/>
        <v>0</v>
      </c>
      <c r="AE77" s="26">
        <f t="shared" si="27"/>
        <v>0</v>
      </c>
      <c r="AF77" s="26">
        <f t="shared" si="27"/>
        <v>0</v>
      </c>
      <c r="AG77" s="26">
        <f t="shared" si="27"/>
        <v>0</v>
      </c>
      <c r="AH77" s="26">
        <f t="shared" si="27"/>
        <v>0</v>
      </c>
      <c r="AI77" s="26">
        <f t="shared" si="27"/>
        <v>0</v>
      </c>
      <c r="AJ77" s="26">
        <f t="shared" si="27"/>
        <v>0</v>
      </c>
    </row>
    <row r="78" spans="1:50">
      <c r="F78" s="39"/>
    </row>
  </sheetData>
  <mergeCells count="55">
    <mergeCell ref="D75:E75"/>
    <mergeCell ref="D68:E68"/>
    <mergeCell ref="D69:E69"/>
    <mergeCell ref="D70:E70"/>
    <mergeCell ref="D71:E71"/>
    <mergeCell ref="D73:E73"/>
    <mergeCell ref="D74:E74"/>
    <mergeCell ref="D67:E67"/>
    <mergeCell ref="D51:E51"/>
    <mergeCell ref="D57:E57"/>
    <mergeCell ref="D58:E58"/>
    <mergeCell ref="D59:E59"/>
    <mergeCell ref="D60:E60"/>
    <mergeCell ref="D61:E61"/>
    <mergeCell ref="D62:E62"/>
    <mergeCell ref="D63:E63"/>
    <mergeCell ref="D64:E64"/>
    <mergeCell ref="D65:E65"/>
    <mergeCell ref="D66:E66"/>
    <mergeCell ref="D50:E50"/>
    <mergeCell ref="D39:E39"/>
    <mergeCell ref="D40:E40"/>
    <mergeCell ref="D41:E41"/>
    <mergeCell ref="D42:E42"/>
    <mergeCell ref="D43:E43"/>
    <mergeCell ref="D44:E44"/>
    <mergeCell ref="D45:E45"/>
    <mergeCell ref="D46:E46"/>
    <mergeCell ref="D47:E47"/>
    <mergeCell ref="D48:E48"/>
    <mergeCell ref="D49:E49"/>
    <mergeCell ref="D38:E38"/>
    <mergeCell ref="D27:E27"/>
    <mergeCell ref="D28:E28"/>
    <mergeCell ref="D29:E29"/>
    <mergeCell ref="D30:E30"/>
    <mergeCell ref="D31:E31"/>
    <mergeCell ref="D32:E32"/>
    <mergeCell ref="D33:E33"/>
    <mergeCell ref="D34:E34"/>
    <mergeCell ref="D35:E35"/>
    <mergeCell ref="D36:E36"/>
    <mergeCell ref="D37:E37"/>
    <mergeCell ref="D26:E26"/>
    <mergeCell ref="D10:E10"/>
    <mergeCell ref="D11:E11"/>
    <mergeCell ref="D12:E12"/>
    <mergeCell ref="D13:E13"/>
    <mergeCell ref="D14:E14"/>
    <mergeCell ref="D15:E15"/>
    <mergeCell ref="D16:E16"/>
    <mergeCell ref="D17:E17"/>
    <mergeCell ref="D18:E18"/>
    <mergeCell ref="D24:E24"/>
    <mergeCell ref="D25:E25"/>
  </mergeCells>
  <pageMargins left="0.75" right="0.75" top="1" bottom="1" header="0.5" footer="0.5"/>
  <pageSetup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34E20-D257-0F41-8CF1-ACE71AB1BCD8}">
  <dimension ref="A1:AB2388"/>
  <sheetViews>
    <sheetView tabSelected="1" zoomScaleNormal="75" workbookViewId="0">
      <pane xSplit="6" ySplit="3" topLeftCell="G1799" activePane="bottomRight" state="frozenSplit"/>
      <selection pane="topRight" activeCell="E1" sqref="E1"/>
      <selection pane="bottomLeft" activeCell="A6" sqref="A6"/>
      <selection pane="bottomRight" activeCell="F1639" sqref="F1639"/>
    </sheetView>
  </sheetViews>
  <sheetFormatPr baseColWidth="10" defaultColWidth="8.83203125" defaultRowHeight="13"/>
  <cols>
    <col min="1" max="1" width="3.83203125" style="41" customWidth="1"/>
    <col min="2" max="2" width="12.5" style="107" customWidth="1"/>
    <col min="3" max="3" width="15.6640625" style="106" customWidth="1"/>
    <col min="4" max="4" width="6.5" style="41" customWidth="1"/>
    <col min="5" max="5" width="5.83203125" style="41" customWidth="1"/>
    <col min="6" max="6" width="68.83203125" style="41" customWidth="1"/>
    <col min="7" max="8" width="14.5" style="105" hidden="1" customWidth="1"/>
    <col min="9" max="9" width="13.6640625" style="105" hidden="1" customWidth="1"/>
    <col min="10" max="11" width="14.1640625" style="105" hidden="1" customWidth="1"/>
    <col min="12" max="12" width="13.5" style="42" customWidth="1"/>
    <col min="13" max="13" width="11.1640625" style="42" hidden="1" customWidth="1"/>
    <col min="14" max="14" width="11.1640625" style="42" customWidth="1"/>
    <col min="15" max="15" width="11.1640625" style="42" hidden="1" customWidth="1"/>
    <col min="16" max="17" width="11.1640625" style="41" hidden="1" customWidth="1"/>
    <col min="18" max="18" width="10.83203125" style="41" hidden="1" customWidth="1"/>
    <col min="19" max="20" width="10.5" style="41" hidden="1" customWidth="1"/>
    <col min="21" max="21" width="9.83203125" style="41" hidden="1" customWidth="1"/>
    <col min="22" max="23" width="0" style="41" hidden="1" customWidth="1"/>
    <col min="24" max="24" width="41.1640625" style="41" customWidth="1"/>
    <col min="25" max="16384" width="8.83203125" style="41"/>
  </cols>
  <sheetData>
    <row r="1" spans="1:27" ht="15">
      <c r="A1" s="41" t="s">
        <v>14</v>
      </c>
      <c r="B1" s="278" t="s">
        <v>13179</v>
      </c>
      <c r="C1" s="277" t="s">
        <v>14</v>
      </c>
      <c r="D1" s="276" t="s">
        <v>14</v>
      </c>
      <c r="E1" s="287"/>
      <c r="F1" s="52" t="s">
        <v>28</v>
      </c>
      <c r="G1" s="296" t="s">
        <v>20</v>
      </c>
      <c r="H1" s="54" t="s">
        <v>635</v>
      </c>
      <c r="I1" s="54" t="s">
        <v>635</v>
      </c>
      <c r="J1" s="54" t="s">
        <v>635</v>
      </c>
      <c r="K1" s="295" t="s">
        <v>635</v>
      </c>
      <c r="L1" s="294" t="s">
        <v>15</v>
      </c>
      <c r="M1" s="293" t="s">
        <v>23</v>
      </c>
      <c r="N1" s="292" t="s">
        <v>886</v>
      </c>
      <c r="O1" s="292" t="s">
        <v>730</v>
      </c>
      <c r="P1" s="292" t="s">
        <v>730</v>
      </c>
      <c r="Q1" s="292" t="s">
        <v>730</v>
      </c>
      <c r="R1" s="291" t="s">
        <v>730</v>
      </c>
      <c r="S1" s="291" t="s">
        <v>730</v>
      </c>
      <c r="T1" s="291" t="s">
        <v>730</v>
      </c>
      <c r="U1" s="290" t="s">
        <v>13184</v>
      </c>
      <c r="V1" s="110"/>
      <c r="W1" s="289" t="s">
        <v>13183</v>
      </c>
      <c r="X1" s="288" t="s">
        <v>679</v>
      </c>
      <c r="Y1" s="76"/>
      <c r="Z1" s="76"/>
      <c r="AA1" s="108"/>
    </row>
    <row r="2" spans="1:27" ht="15">
      <c r="A2" s="41" t="s">
        <v>14</v>
      </c>
      <c r="B2" s="278" t="s">
        <v>13179</v>
      </c>
      <c r="C2" s="277" t="s">
        <v>14</v>
      </c>
      <c r="D2" s="276" t="s">
        <v>14</v>
      </c>
      <c r="E2" s="287"/>
      <c r="F2" s="60"/>
      <c r="G2" s="286" t="s">
        <v>16</v>
      </c>
      <c r="H2" s="62" t="s">
        <v>18</v>
      </c>
      <c r="I2" s="62" t="s">
        <v>13182</v>
      </c>
      <c r="J2" s="62" t="s">
        <v>637</v>
      </c>
      <c r="K2" s="285" t="s">
        <v>69</v>
      </c>
      <c r="L2" s="284" t="s">
        <v>22</v>
      </c>
      <c r="M2" s="283" t="s">
        <v>19</v>
      </c>
      <c r="N2" s="282" t="s">
        <v>888</v>
      </c>
      <c r="O2" s="282" t="s">
        <v>18</v>
      </c>
      <c r="P2" s="282" t="s">
        <v>32</v>
      </c>
      <c r="Q2" s="282" t="s">
        <v>731</v>
      </c>
      <c r="R2" s="281" t="s">
        <v>18</v>
      </c>
      <c r="S2" s="281" t="s">
        <v>32</v>
      </c>
      <c r="T2" s="281" t="s">
        <v>731</v>
      </c>
      <c r="U2" s="280" t="s">
        <v>20</v>
      </c>
      <c r="V2" s="267" t="s">
        <v>13181</v>
      </c>
      <c r="W2" s="176" t="s">
        <v>13180</v>
      </c>
      <c r="X2" s="279" t="s">
        <v>683</v>
      </c>
      <c r="Y2" s="76"/>
      <c r="Z2" s="76"/>
      <c r="AA2" s="108"/>
    </row>
    <row r="3" spans="1:27" ht="14.5" customHeight="1" thickBot="1">
      <c r="A3" s="41" t="s">
        <v>14</v>
      </c>
      <c r="B3" s="278" t="s">
        <v>13179</v>
      </c>
      <c r="C3" s="277" t="s">
        <v>14</v>
      </c>
      <c r="D3" s="276" t="s">
        <v>14</v>
      </c>
      <c r="E3" s="275" t="s">
        <v>0</v>
      </c>
      <c r="F3" s="60"/>
      <c r="G3" s="274" t="s">
        <v>31</v>
      </c>
      <c r="H3" s="68" t="s">
        <v>31</v>
      </c>
      <c r="I3" s="68" t="s">
        <v>639</v>
      </c>
      <c r="J3" s="68" t="s">
        <v>882</v>
      </c>
      <c r="K3" s="273" t="s">
        <v>1439</v>
      </c>
      <c r="L3" s="272" t="s">
        <v>678</v>
      </c>
      <c r="M3" s="271" t="s">
        <v>29</v>
      </c>
      <c r="N3" s="270" t="s">
        <v>887</v>
      </c>
      <c r="O3" s="270" t="s">
        <v>13178</v>
      </c>
      <c r="P3" s="270" t="s">
        <v>13178</v>
      </c>
      <c r="Q3" s="270" t="s">
        <v>13178</v>
      </c>
      <c r="R3" s="269" t="s">
        <v>732</v>
      </c>
      <c r="S3" s="269" t="s">
        <v>737</v>
      </c>
      <c r="T3" s="269" t="s">
        <v>755</v>
      </c>
      <c r="U3" s="268" t="s">
        <v>13178</v>
      </c>
      <c r="V3" s="267" t="s">
        <v>13177</v>
      </c>
      <c r="W3" s="266" t="s">
        <v>13176</v>
      </c>
      <c r="X3" s="265" t="s">
        <v>871</v>
      </c>
      <c r="Y3" s="42"/>
      <c r="Z3" s="264"/>
      <c r="AA3" s="108"/>
    </row>
    <row r="4" spans="1:27" ht="14.5" customHeight="1">
      <c r="A4" s="263"/>
      <c r="B4" s="262"/>
      <c r="C4" s="261"/>
      <c r="D4" s="40"/>
      <c r="E4" s="260"/>
      <c r="F4" s="107"/>
      <c r="G4" s="259"/>
      <c r="H4" s="258"/>
      <c r="I4" s="258"/>
      <c r="J4" s="258"/>
      <c r="K4" s="257"/>
      <c r="L4" s="256"/>
      <c r="M4" s="255"/>
      <c r="N4" s="255"/>
      <c r="O4" s="255"/>
      <c r="P4" s="255"/>
      <c r="Q4" s="255"/>
      <c r="R4" s="255"/>
      <c r="S4" s="255"/>
      <c r="T4" s="255"/>
      <c r="U4" s="254"/>
      <c r="V4" s="130"/>
      <c r="W4" s="253"/>
      <c r="X4" s="235" t="s">
        <v>684</v>
      </c>
      <c r="Y4" s="76"/>
      <c r="Z4" s="76"/>
      <c r="AA4" s="108"/>
    </row>
    <row r="5" spans="1:27" ht="14.5" customHeight="1">
      <c r="B5" s="41"/>
      <c r="C5" s="133" t="s">
        <v>72</v>
      </c>
      <c r="D5" s="133" t="s">
        <v>71</v>
      </c>
      <c r="G5" s="41"/>
      <c r="H5" s="41"/>
      <c r="I5" s="41"/>
      <c r="J5" s="41"/>
      <c r="K5" s="41"/>
      <c r="L5" s="41"/>
      <c r="M5" s="41"/>
      <c r="N5" s="41"/>
      <c r="O5" s="41"/>
      <c r="V5" s="130"/>
      <c r="W5" s="252"/>
      <c r="X5" s="76"/>
      <c r="Y5" s="76"/>
      <c r="Z5" s="76"/>
      <c r="AA5" s="108"/>
    </row>
    <row r="6" spans="1:27" ht="14.5" customHeight="1">
      <c r="A6" s="41" t="s">
        <v>13175</v>
      </c>
      <c r="B6" s="119" t="s">
        <v>13082</v>
      </c>
      <c r="C6" s="120" t="s">
        <v>118</v>
      </c>
      <c r="D6" s="135" t="s">
        <v>13168</v>
      </c>
      <c r="E6" s="119" t="s">
        <v>6570</v>
      </c>
      <c r="F6" s="118" t="s">
        <v>13174</v>
      </c>
      <c r="G6" s="117">
        <v>5.4472847380000005</v>
      </c>
      <c r="H6" s="117">
        <v>0.98287692999999998</v>
      </c>
      <c r="I6" s="117">
        <v>1.0495079899999999</v>
      </c>
      <c r="J6" s="117">
        <v>1.2974336180000001</v>
      </c>
      <c r="K6" s="117">
        <v>2.1174662</v>
      </c>
      <c r="L6" s="116">
        <v>15.9207984962406</v>
      </c>
      <c r="M6" s="115">
        <v>110.23554</v>
      </c>
      <c r="N6" s="114">
        <v>0.355827</v>
      </c>
      <c r="O6" s="114">
        <v>0.33688374999999998</v>
      </c>
      <c r="P6" s="114">
        <v>1.4004297000000001E-2</v>
      </c>
      <c r="Q6" s="114">
        <v>4.9389534000000004E-3</v>
      </c>
      <c r="R6" s="113">
        <v>2.0196867395107998E-5</v>
      </c>
      <c r="S6" s="112">
        <v>5.1791039988388088E-8</v>
      </c>
      <c r="T6" s="112">
        <v>0.69173016099999995</v>
      </c>
      <c r="U6" s="111">
        <v>1.7778395E-3</v>
      </c>
      <c r="V6" s="154"/>
      <c r="W6" s="173"/>
      <c r="X6" s="76" t="s">
        <v>968</v>
      </c>
      <c r="Y6" s="78"/>
      <c r="Z6" s="78"/>
      <c r="AA6" s="108"/>
    </row>
    <row r="7" spans="1:27" ht="14.5" customHeight="1">
      <c r="A7" s="41" t="s">
        <v>13173</v>
      </c>
      <c r="B7" s="119" t="s">
        <v>13082</v>
      </c>
      <c r="C7" s="120" t="s">
        <v>119</v>
      </c>
      <c r="D7" s="135" t="s">
        <v>13168</v>
      </c>
      <c r="E7" s="119" t="s">
        <v>6570</v>
      </c>
      <c r="F7" s="118" t="s">
        <v>13172</v>
      </c>
      <c r="G7" s="117">
        <v>2.6823156202194998</v>
      </c>
      <c r="H7" s="117">
        <v>0.16240493093</v>
      </c>
      <c r="I7" s="117">
        <v>0.1215307029</v>
      </c>
      <c r="J7" s="117">
        <v>3.2016186389499997E-2</v>
      </c>
      <c r="K7" s="117">
        <v>2.3663637999999998</v>
      </c>
      <c r="L7" s="116">
        <v>17.792209022556388</v>
      </c>
      <c r="M7" s="115">
        <v>88.516976999999997</v>
      </c>
      <c r="N7" s="114">
        <v>0.32558788</v>
      </c>
      <c r="O7" s="114">
        <v>0.307035</v>
      </c>
      <c r="P7" s="114">
        <v>1.4319761E-2</v>
      </c>
      <c r="Q7" s="114">
        <v>4.2331149000000004E-3</v>
      </c>
      <c r="R7" s="113">
        <v>1.8407374060053001E-5</v>
      </c>
      <c r="S7" s="112">
        <v>5.2957696457364306E-8</v>
      </c>
      <c r="T7" s="112">
        <v>0.59287323869999997</v>
      </c>
      <c r="U7" s="111">
        <v>7.7392436000000002E-4</v>
      </c>
      <c r="V7" s="154"/>
      <c r="W7" s="173"/>
      <c r="X7" s="76" t="s">
        <v>968</v>
      </c>
      <c r="Y7" s="78"/>
      <c r="Z7" s="78"/>
      <c r="AA7" s="108"/>
    </row>
    <row r="8" spans="1:27" ht="14.5" customHeight="1">
      <c r="A8" s="41" t="s">
        <v>13171</v>
      </c>
      <c r="B8" s="119" t="s">
        <v>13082</v>
      </c>
      <c r="C8" s="120" t="s">
        <v>649</v>
      </c>
      <c r="D8" s="135" t="s">
        <v>13168</v>
      </c>
      <c r="E8" s="119" t="s">
        <v>6570</v>
      </c>
      <c r="F8" s="118" t="s">
        <v>13170</v>
      </c>
      <c r="G8" s="117">
        <v>10.943225012554299</v>
      </c>
      <c r="H8" s="117">
        <v>2.0238141100000002E-2</v>
      </c>
      <c r="I8" s="117">
        <v>5.9716437999999997E-2</v>
      </c>
      <c r="J8" s="117">
        <v>0.47896743345429998</v>
      </c>
      <c r="K8" s="117">
        <v>10.384302999999999</v>
      </c>
      <c r="L8" s="116">
        <v>78.077466165413526</v>
      </c>
      <c r="M8" s="115">
        <v>57.459857</v>
      </c>
      <c r="N8" s="114">
        <v>1.2864483</v>
      </c>
      <c r="O8" s="114">
        <v>1.2224503</v>
      </c>
      <c r="P8" s="114">
        <v>6.0243135000000003E-2</v>
      </c>
      <c r="Q8" s="114">
        <v>3.7548798999999999E-3</v>
      </c>
      <c r="R8" s="113">
        <v>7.3288389039588298E-5</v>
      </c>
      <c r="S8" s="112">
        <v>2.2279265874125153E-7</v>
      </c>
      <c r="T8" s="112">
        <v>0.52589354161199997</v>
      </c>
      <c r="U8" s="111">
        <v>2.2751522E-3</v>
      </c>
      <c r="V8" s="154"/>
      <c r="W8" s="173"/>
      <c r="X8" s="76" t="s">
        <v>969</v>
      </c>
      <c r="Y8" s="78"/>
      <c r="Z8" s="78"/>
      <c r="AA8" s="108"/>
    </row>
    <row r="9" spans="1:27" ht="14.5" customHeight="1">
      <c r="A9" s="41" t="s">
        <v>13169</v>
      </c>
      <c r="B9" s="119" t="s">
        <v>13082</v>
      </c>
      <c r="C9" s="120" t="s">
        <v>907</v>
      </c>
      <c r="D9" s="135" t="s">
        <v>13168</v>
      </c>
      <c r="E9" s="119" t="s">
        <v>6570</v>
      </c>
      <c r="F9" s="118" t="s">
        <v>13167</v>
      </c>
      <c r="G9" s="117">
        <v>10.850808234894</v>
      </c>
      <c r="H9" s="117">
        <v>1.9904502220000002E-2</v>
      </c>
      <c r="I9" s="117">
        <v>4.8462733299999998E-2</v>
      </c>
      <c r="J9" s="117">
        <v>0.44068599937399999</v>
      </c>
      <c r="K9" s="117">
        <v>10.341754999999999</v>
      </c>
      <c r="L9" s="116">
        <v>77.757556390977427</v>
      </c>
      <c r="M9" s="115">
        <v>53.249752999999998</v>
      </c>
      <c r="N9" s="114">
        <v>1.2776965</v>
      </c>
      <c r="O9" s="114">
        <v>1.2142793000000001</v>
      </c>
      <c r="P9" s="114">
        <v>5.9937958999999999E-2</v>
      </c>
      <c r="Q9" s="114">
        <v>3.4792663000000001E-3</v>
      </c>
      <c r="R9" s="113">
        <v>7.2798517727843876E-5</v>
      </c>
      <c r="S9" s="112">
        <v>2.2166404855197535E-7</v>
      </c>
      <c r="T9" s="112">
        <v>0.48729218795499996</v>
      </c>
      <c r="U9" s="111">
        <v>2.2579650999999998E-3</v>
      </c>
      <c r="V9" s="154"/>
      <c r="W9" s="173"/>
      <c r="X9" s="76" t="s">
        <v>969</v>
      </c>
      <c r="Y9" s="78"/>
      <c r="Z9" s="78"/>
      <c r="AA9" s="108"/>
    </row>
    <row r="10" spans="1:27" ht="14.5" customHeight="1">
      <c r="B10" s="119" t="s">
        <v>13082</v>
      </c>
      <c r="C10" s="133" t="s">
        <v>914</v>
      </c>
      <c r="D10" s="133" t="s">
        <v>13140</v>
      </c>
      <c r="G10" s="131"/>
      <c r="H10" s="131"/>
      <c r="I10" s="131"/>
      <c r="J10" s="131"/>
      <c r="K10" s="131"/>
      <c r="L10" s="131"/>
      <c r="M10" s="100"/>
      <c r="N10" s="41"/>
      <c r="O10" s="41"/>
      <c r="V10" s="152"/>
      <c r="W10" s="172"/>
      <c r="X10" s="76"/>
      <c r="Y10" s="78"/>
      <c r="Z10" s="78"/>
      <c r="AA10" s="108"/>
    </row>
    <row r="11" spans="1:27" ht="14.5" customHeight="1">
      <c r="A11" s="41" t="s">
        <v>13166</v>
      </c>
      <c r="B11" s="119" t="s">
        <v>13082</v>
      </c>
      <c r="C11" s="120" t="s">
        <v>915</v>
      </c>
      <c r="D11" s="135" t="s">
        <v>13140</v>
      </c>
      <c r="E11" s="119" t="s">
        <v>6570</v>
      </c>
      <c r="F11" s="118" t="s">
        <v>13165</v>
      </c>
      <c r="G11" s="117">
        <v>0.77658781986032999</v>
      </c>
      <c r="H11" s="117">
        <v>4.0584428013000001E-3</v>
      </c>
      <c r="I11" s="117">
        <v>1.7838281080000001E-2</v>
      </c>
      <c r="J11" s="117">
        <v>0.62876967597903</v>
      </c>
      <c r="K11" s="117">
        <v>0.12592142000000001</v>
      </c>
      <c r="L11" s="116">
        <v>0.94677759398496242</v>
      </c>
      <c r="M11" s="115">
        <v>4.5039648999999997</v>
      </c>
      <c r="N11" s="114">
        <v>2.3006045999999999E-2</v>
      </c>
      <c r="O11" s="114">
        <v>2.1868832000000001E-2</v>
      </c>
      <c r="P11" s="114">
        <v>9.6887872999999996E-4</v>
      </c>
      <c r="Q11" s="114">
        <v>1.6833509E-4</v>
      </c>
      <c r="R11" s="113">
        <v>1.3110810025268798E-6</v>
      </c>
      <c r="S11" s="112">
        <v>3.5831314609357775E-9</v>
      </c>
      <c r="T11" s="112">
        <v>2.3576343947399998E-2</v>
      </c>
      <c r="U11" s="122">
        <v>3.8621102999999997E-5</v>
      </c>
      <c r="V11" s="154"/>
      <c r="W11" s="173"/>
      <c r="X11" s="76" t="s">
        <v>941</v>
      </c>
      <c r="Y11" s="78"/>
      <c r="Z11" s="78"/>
      <c r="AA11" s="108"/>
    </row>
    <row r="12" spans="1:27" ht="14.5" customHeight="1">
      <c r="A12" s="41" t="s">
        <v>13164</v>
      </c>
      <c r="B12" s="119" t="s">
        <v>13082</v>
      </c>
      <c r="C12" s="120" t="s">
        <v>916</v>
      </c>
      <c r="D12" s="135" t="s">
        <v>13140</v>
      </c>
      <c r="E12" s="119" t="s">
        <v>6570</v>
      </c>
      <c r="F12" s="118" t="s">
        <v>13163</v>
      </c>
      <c r="G12" s="117">
        <v>0.67149315674766008</v>
      </c>
      <c r="H12" s="117">
        <v>2.5405012885899997E-3</v>
      </c>
      <c r="I12" s="117">
        <v>1.2773676799999998E-2</v>
      </c>
      <c r="J12" s="117">
        <v>0.57308270665907002</v>
      </c>
      <c r="K12" s="117">
        <v>8.3096271999999999E-2</v>
      </c>
      <c r="L12" s="116">
        <v>0.62478400000000001</v>
      </c>
      <c r="M12" s="115">
        <v>7.0667196000000002E-2</v>
      </c>
      <c r="N12" s="114">
        <v>1.6109825000000001E-2</v>
      </c>
      <c r="O12" s="114">
        <v>1.543925E-2</v>
      </c>
      <c r="P12" s="114">
        <v>6.6617884000000002E-4</v>
      </c>
      <c r="Q12" s="121">
        <v>4.3967565000000002E-6</v>
      </c>
      <c r="R12" s="113">
        <v>9.2561448460067712E-7</v>
      </c>
      <c r="S12" s="112">
        <v>2.4636791021796081E-9</v>
      </c>
      <c r="T12" s="112">
        <v>6.1579221748000003E-4</v>
      </c>
      <c r="U12" s="122">
        <v>2.2528450999999999E-5</v>
      </c>
      <c r="V12" s="154"/>
      <c r="W12" s="173"/>
      <c r="X12" s="76" t="s">
        <v>941</v>
      </c>
      <c r="Y12" s="78"/>
      <c r="Z12" s="78"/>
      <c r="AA12" s="108"/>
    </row>
    <row r="13" spans="1:27" ht="14.5" customHeight="1">
      <c r="A13" s="41" t="s">
        <v>13162</v>
      </c>
      <c r="B13" s="119" t="s">
        <v>13082</v>
      </c>
      <c r="C13" s="120" t="s">
        <v>917</v>
      </c>
      <c r="D13" s="135" t="s">
        <v>13140</v>
      </c>
      <c r="E13" s="119" t="s">
        <v>6570</v>
      </c>
      <c r="F13" s="118" t="s">
        <v>13161</v>
      </c>
      <c r="G13" s="117">
        <v>0.12038149883523</v>
      </c>
      <c r="H13" s="117">
        <v>3.9988362960000001E-3</v>
      </c>
      <c r="I13" s="117">
        <v>1.5599587099999999E-2</v>
      </c>
      <c r="J13" s="117">
        <v>1.6811146439229995E-2</v>
      </c>
      <c r="K13" s="117">
        <v>8.3971929000000001E-2</v>
      </c>
      <c r="L13" s="116">
        <v>0.63136788721804504</v>
      </c>
      <c r="M13" s="115">
        <v>9.3620943000000008</v>
      </c>
      <c r="N13" s="114">
        <v>1.3005299999999999E-2</v>
      </c>
      <c r="O13" s="114">
        <v>1.2012449E-2</v>
      </c>
      <c r="P13" s="114">
        <v>5.9088572999999999E-4</v>
      </c>
      <c r="Q13" s="114">
        <v>4.0196511E-4</v>
      </c>
      <c r="R13" s="113">
        <v>7.2017081071769991E-7</v>
      </c>
      <c r="S13" s="112">
        <v>2.1852283120671856E-9</v>
      </c>
      <c r="T13" s="112">
        <v>5.6297633819999998E-2</v>
      </c>
      <c r="U13" s="122">
        <v>3.373847E-5</v>
      </c>
      <c r="V13" s="154"/>
      <c r="W13" s="173"/>
      <c r="X13" s="76" t="s">
        <v>942</v>
      </c>
      <c r="Y13" s="78"/>
      <c r="Z13" s="78"/>
      <c r="AA13" s="108"/>
    </row>
    <row r="14" spans="1:27" ht="14.5" customHeight="1">
      <c r="A14" s="41" t="s">
        <v>13160</v>
      </c>
      <c r="B14" s="119" t="s">
        <v>13082</v>
      </c>
      <c r="C14" s="120" t="s">
        <v>918</v>
      </c>
      <c r="D14" s="135" t="s">
        <v>13140</v>
      </c>
      <c r="E14" s="119" t="s">
        <v>6570</v>
      </c>
      <c r="F14" s="118" t="s">
        <v>13159</v>
      </c>
      <c r="G14" s="117">
        <v>1.0456120064859201E-2</v>
      </c>
      <c r="H14" s="117">
        <v>3.1764051930000003E-4</v>
      </c>
      <c r="I14" s="117">
        <v>2.20098433E-3</v>
      </c>
      <c r="J14" s="117">
        <v>2.4677160155592002E-3</v>
      </c>
      <c r="K14" s="117">
        <v>5.4697792000000002E-3</v>
      </c>
      <c r="L14" s="116">
        <v>4.1126159398496238E-2</v>
      </c>
      <c r="M14" s="115">
        <v>0.58914093999999995</v>
      </c>
      <c r="N14" s="114">
        <v>9.3161728E-4</v>
      </c>
      <c r="O14" s="114">
        <v>8.5271328000000003E-4</v>
      </c>
      <c r="P14" s="121">
        <v>4.6744542999999997E-5</v>
      </c>
      <c r="Q14" s="121">
        <v>3.2159461000000003E-5</v>
      </c>
      <c r="R14" s="113">
        <v>5.1121898743509997E-8</v>
      </c>
      <c r="S14" s="112">
        <v>1.7287182933326177E-10</v>
      </c>
      <c r="T14" s="112">
        <v>4.5041260949999998E-3</v>
      </c>
      <c r="U14" s="122">
        <v>2.4856900999999999E-6</v>
      </c>
      <c r="V14" s="154"/>
      <c r="W14" s="173"/>
      <c r="X14" s="76" t="s">
        <v>943</v>
      </c>
      <c r="Y14" s="78"/>
      <c r="Z14" s="78"/>
      <c r="AA14" s="108"/>
    </row>
    <row r="15" spans="1:27" ht="14.5" customHeight="1">
      <c r="A15" s="41" t="s">
        <v>13158</v>
      </c>
      <c r="B15" s="119" t="s">
        <v>13082</v>
      </c>
      <c r="C15" s="120" t="s">
        <v>919</v>
      </c>
      <c r="D15" s="135" t="s">
        <v>13140</v>
      </c>
      <c r="E15" s="119" t="s">
        <v>6570</v>
      </c>
      <c r="F15" s="118" t="s">
        <v>13157</v>
      </c>
      <c r="G15" s="117">
        <v>0.15038636876099001</v>
      </c>
      <c r="H15" s="117">
        <v>1.379797991E-3</v>
      </c>
      <c r="I15" s="117">
        <v>0.11999788701</v>
      </c>
      <c r="J15" s="117">
        <v>2.86168375999E-3</v>
      </c>
      <c r="K15" s="117">
        <v>2.6147E-2</v>
      </c>
      <c r="L15" s="116">
        <v>0.19659398496240602</v>
      </c>
      <c r="M15" s="115">
        <v>3.1559167000000001</v>
      </c>
      <c r="N15" s="114">
        <v>5.8848842999999996E-3</v>
      </c>
      <c r="O15" s="114">
        <v>5.5568427999999996E-3</v>
      </c>
      <c r="P15" s="114">
        <v>2.5749931999999998E-4</v>
      </c>
      <c r="Q15" s="121">
        <v>7.0542123999999996E-5</v>
      </c>
      <c r="R15" s="113">
        <v>3.3314405366095004E-7</v>
      </c>
      <c r="S15" s="112">
        <v>9.5229038624515682E-10</v>
      </c>
      <c r="T15" s="112">
        <v>9.879849369999999E-3</v>
      </c>
      <c r="U15" s="122">
        <v>2.1976416999999998E-5</v>
      </c>
      <c r="V15" s="154"/>
      <c r="W15" s="173"/>
      <c r="X15" s="76" t="s">
        <v>970</v>
      </c>
      <c r="Y15" s="78"/>
      <c r="Z15" s="78"/>
      <c r="AA15" s="108"/>
    </row>
    <row r="16" spans="1:27" ht="14.5" customHeight="1">
      <c r="A16" s="41" t="s">
        <v>13156</v>
      </c>
      <c r="B16" s="119" t="s">
        <v>13082</v>
      </c>
      <c r="C16" s="120" t="s">
        <v>920</v>
      </c>
      <c r="D16" s="135" t="s">
        <v>13140</v>
      </c>
      <c r="E16" s="119" t="s">
        <v>6570</v>
      </c>
      <c r="F16" s="118" t="s">
        <v>13155</v>
      </c>
      <c r="G16" s="117">
        <v>1.5836490023042999</v>
      </c>
      <c r="H16" s="117">
        <v>7.6936599810000002E-3</v>
      </c>
      <c r="I16" s="117">
        <v>2.0697815040000001E-2</v>
      </c>
      <c r="J16" s="117">
        <v>0.76574068728329991</v>
      </c>
      <c r="K16" s="117">
        <v>0.78951684</v>
      </c>
      <c r="L16" s="116">
        <v>5.9362168421052628</v>
      </c>
      <c r="M16" s="115">
        <v>7.3385224999999998</v>
      </c>
      <c r="N16" s="114">
        <v>0.10078526</v>
      </c>
      <c r="O16" s="114">
        <v>9.5767159000000004E-2</v>
      </c>
      <c r="P16" s="114">
        <v>4.6533039E-3</v>
      </c>
      <c r="Q16" s="114">
        <v>3.6479375000000001E-4</v>
      </c>
      <c r="R16" s="113">
        <v>5.7414364084806985E-6</v>
      </c>
      <c r="S16" s="112">
        <v>1.7208963761346671E-8</v>
      </c>
      <c r="T16" s="112">
        <v>5.1091562E-2</v>
      </c>
      <c r="U16" s="111">
        <v>1.8311881999999999E-4</v>
      </c>
      <c r="V16" s="154"/>
      <c r="W16" s="173"/>
      <c r="X16" s="76" t="s">
        <v>976</v>
      </c>
      <c r="Z16" s="78"/>
      <c r="AA16" s="108"/>
    </row>
    <row r="17" spans="1:28" ht="14.5" customHeight="1">
      <c r="A17" s="41" t="s">
        <v>13154</v>
      </c>
      <c r="B17" s="119" t="s">
        <v>13082</v>
      </c>
      <c r="C17" s="120" t="s">
        <v>13153</v>
      </c>
      <c r="D17" s="135" t="s">
        <v>13140</v>
      </c>
      <c r="E17" s="119" t="s">
        <v>6570</v>
      </c>
      <c r="F17" s="118" t="s">
        <v>13152</v>
      </c>
      <c r="G17" s="117">
        <v>0.10773533262547999</v>
      </c>
      <c r="H17" s="117">
        <v>5.9744660060000003E-3</v>
      </c>
      <c r="I17" s="117">
        <v>1.7885610359999998E-2</v>
      </c>
      <c r="J17" s="117">
        <v>1.9056807259479999E-2</v>
      </c>
      <c r="K17" s="117">
        <v>6.4818449E-2</v>
      </c>
      <c r="L17" s="116">
        <v>0.48735675939849621</v>
      </c>
      <c r="M17" s="115">
        <v>5.8825205</v>
      </c>
      <c r="N17" s="114">
        <v>1.1606447000000001E-2</v>
      </c>
      <c r="O17" s="114">
        <v>1.083711E-2</v>
      </c>
      <c r="P17" s="114">
        <v>4.9332417999999999E-4</v>
      </c>
      <c r="Q17" s="114">
        <v>2.7601254999999998E-4</v>
      </c>
      <c r="R17" s="113">
        <v>6.4970683603400003E-7</v>
      </c>
      <c r="S17" s="112">
        <v>1.8244237694733391E-9</v>
      </c>
      <c r="T17" s="112">
        <v>3.8657220300000003E-2</v>
      </c>
      <c r="U17" s="122">
        <v>2.8015297000000001E-5</v>
      </c>
      <c r="V17" s="154"/>
      <c r="W17" s="173"/>
      <c r="X17" s="76" t="s">
        <v>976</v>
      </c>
      <c r="Y17" s="251" t="s">
        <v>975</v>
      </c>
      <c r="AB17" s="78"/>
    </row>
    <row r="18" spans="1:28" ht="14.5" customHeight="1">
      <c r="A18" s="41" t="s">
        <v>13151</v>
      </c>
      <c r="B18" s="119" t="s">
        <v>13082</v>
      </c>
      <c r="C18" s="120" t="s">
        <v>921</v>
      </c>
      <c r="D18" s="135" t="s">
        <v>13140</v>
      </c>
      <c r="E18" s="119" t="s">
        <v>6570</v>
      </c>
      <c r="F18" s="118" t="s">
        <v>13150</v>
      </c>
      <c r="G18" s="117">
        <v>1.6488329543825</v>
      </c>
      <c r="H18" s="117">
        <v>8.0370540999999997E-3</v>
      </c>
      <c r="I18" s="117">
        <v>2.1599449830000002E-2</v>
      </c>
      <c r="J18" s="117">
        <v>0.79700842045250009</v>
      </c>
      <c r="K18" s="117">
        <v>0.82218802999999996</v>
      </c>
      <c r="L18" s="116">
        <v>6.1818648872180448</v>
      </c>
      <c r="M18" s="115">
        <v>7.7119533999999996</v>
      </c>
      <c r="N18" s="114">
        <v>0.10497036999999999</v>
      </c>
      <c r="O18" s="114">
        <v>9.9742802000000005E-2</v>
      </c>
      <c r="P18" s="114">
        <v>4.8461696999999998E-3</v>
      </c>
      <c r="Q18" s="114">
        <v>3.8140344000000002E-4</v>
      </c>
      <c r="R18" s="113">
        <v>5.9797842335319E-6</v>
      </c>
      <c r="S18" s="112">
        <v>1.7922225560741663E-8</v>
      </c>
      <c r="T18" s="112">
        <v>5.3417849500000003E-2</v>
      </c>
      <c r="U18" s="111">
        <v>1.9079623E-4</v>
      </c>
      <c r="V18" s="154"/>
      <c r="W18" s="173"/>
      <c r="X18" s="76" t="s">
        <v>976</v>
      </c>
      <c r="Y18" s="250" t="s">
        <v>945</v>
      </c>
      <c r="AB18" s="78"/>
    </row>
    <row r="19" spans="1:28" ht="14.5" customHeight="1">
      <c r="A19" s="41" t="s">
        <v>13149</v>
      </c>
      <c r="B19" s="119" t="s">
        <v>13082</v>
      </c>
      <c r="C19" s="120" t="s">
        <v>922</v>
      </c>
      <c r="D19" s="135" t="s">
        <v>13140</v>
      </c>
      <c r="E19" s="119" t="s">
        <v>6570</v>
      </c>
      <c r="F19" s="118" t="s">
        <v>13148</v>
      </c>
      <c r="G19" s="117">
        <v>0.11284354445139999</v>
      </c>
      <c r="H19" s="117">
        <v>6.2478818660000003E-3</v>
      </c>
      <c r="I19" s="117">
        <v>1.8672777259999999E-2</v>
      </c>
      <c r="J19" s="117">
        <v>1.99314413254E-2</v>
      </c>
      <c r="K19" s="117">
        <v>6.7991443999999998E-2</v>
      </c>
      <c r="L19" s="116">
        <v>0.51121386466165408</v>
      </c>
      <c r="M19" s="115">
        <v>6.1966862000000003</v>
      </c>
      <c r="N19" s="114">
        <v>1.2161622E-2</v>
      </c>
      <c r="O19" s="114">
        <v>1.1355752E-2</v>
      </c>
      <c r="P19" s="114">
        <v>5.1686172000000002E-4</v>
      </c>
      <c r="Q19" s="114">
        <v>2.8900848999999999E-4</v>
      </c>
      <c r="R19" s="113">
        <v>6.8080046158490006E-7</v>
      </c>
      <c r="S19" s="112">
        <v>1.9114708411794407E-9</v>
      </c>
      <c r="T19" s="112">
        <v>4.0477379500000001E-2</v>
      </c>
      <c r="U19" s="122">
        <v>2.9379358E-5</v>
      </c>
      <c r="V19" s="154"/>
      <c r="W19" s="173"/>
      <c r="X19" s="76" t="s">
        <v>976</v>
      </c>
      <c r="Y19" s="250" t="s">
        <v>971</v>
      </c>
      <c r="AB19" s="78"/>
    </row>
    <row r="20" spans="1:28" ht="14.5" customHeight="1">
      <c r="A20" s="41" t="s">
        <v>13147</v>
      </c>
      <c r="B20" s="119" t="s">
        <v>13082</v>
      </c>
      <c r="C20" s="120" t="s">
        <v>923</v>
      </c>
      <c r="D20" s="135" t="s">
        <v>13140</v>
      </c>
      <c r="E20" s="119" t="s">
        <v>6570</v>
      </c>
      <c r="F20" s="118" t="s">
        <v>13146</v>
      </c>
      <c r="G20" s="117">
        <v>1.5257447187395998</v>
      </c>
      <c r="H20" s="117">
        <v>5.341887862E-3</v>
      </c>
      <c r="I20" s="117">
        <v>1.600127309E-2</v>
      </c>
      <c r="J20" s="117">
        <v>0.74955898778759988</v>
      </c>
      <c r="K20" s="117">
        <v>0.75484256999999999</v>
      </c>
      <c r="L20" s="116">
        <v>5.6755080451127817</v>
      </c>
      <c r="M20" s="115">
        <v>4.7959262000000003</v>
      </c>
      <c r="N20" s="114">
        <v>9.5190457000000006E-2</v>
      </c>
      <c r="O20" s="114">
        <v>9.0482699999999999E-2</v>
      </c>
      <c r="P20" s="114">
        <v>4.4198648999999998E-3</v>
      </c>
      <c r="Q20" s="114">
        <v>2.8789198000000001E-4</v>
      </c>
      <c r="R20" s="113">
        <v>5.4246223280881899E-6</v>
      </c>
      <c r="S20" s="112">
        <v>1.6345654458628899E-8</v>
      </c>
      <c r="T20" s="112">
        <v>4.0321005800000004E-2</v>
      </c>
      <c r="U20" s="111">
        <v>1.7013786000000001E-4</v>
      </c>
      <c r="V20" s="154"/>
      <c r="W20" s="173"/>
      <c r="X20" s="76" t="s">
        <v>976</v>
      </c>
      <c r="Y20" s="250" t="s">
        <v>972</v>
      </c>
      <c r="AB20" s="78"/>
    </row>
    <row r="21" spans="1:28" ht="14.5" customHeight="1">
      <c r="A21" s="41" t="s">
        <v>13145</v>
      </c>
      <c r="B21" s="119" t="s">
        <v>13082</v>
      </c>
      <c r="C21" s="120" t="s">
        <v>924</v>
      </c>
      <c r="D21" s="135" t="s">
        <v>13140</v>
      </c>
      <c r="E21" s="119" t="s">
        <v>6570</v>
      </c>
      <c r="F21" s="118" t="s">
        <v>13144</v>
      </c>
      <c r="G21" s="117">
        <v>7.9237414978729992E-2</v>
      </c>
      <c r="H21" s="117">
        <v>3.6569474309999998E-3</v>
      </c>
      <c r="I21" s="117">
        <v>1.324509946E-2</v>
      </c>
      <c r="J21" s="117">
        <v>1.7752169087729999E-2</v>
      </c>
      <c r="K21" s="117">
        <v>4.4583198999999997E-2</v>
      </c>
      <c r="L21" s="116">
        <v>0.33521202255639093</v>
      </c>
      <c r="M21" s="115">
        <v>3.3689339</v>
      </c>
      <c r="N21" s="114">
        <v>7.7884616000000002E-3</v>
      </c>
      <c r="O21" s="114">
        <v>7.2448125000000004E-3</v>
      </c>
      <c r="P21" s="114">
        <v>3.4276936000000001E-4</v>
      </c>
      <c r="Q21" s="114">
        <v>2.0087967999999999E-4</v>
      </c>
      <c r="R21" s="113">
        <v>4.3434127775386E-7</v>
      </c>
      <c r="S21" s="112">
        <v>1.2676381689605709E-9</v>
      </c>
      <c r="T21" s="112">
        <v>2.8134408100000001E-2</v>
      </c>
      <c r="U21" s="122">
        <v>1.8124643E-5</v>
      </c>
      <c r="V21" s="154"/>
      <c r="W21" s="173"/>
      <c r="X21" s="76" t="s">
        <v>976</v>
      </c>
      <c r="Y21" s="250" t="s">
        <v>973</v>
      </c>
      <c r="AB21" s="78"/>
    </row>
    <row r="22" spans="1:28" ht="14.5" customHeight="1">
      <c r="A22" s="41" t="s">
        <v>13143</v>
      </c>
      <c r="B22" s="119" t="s">
        <v>13082</v>
      </c>
      <c r="C22" s="120" t="s">
        <v>925</v>
      </c>
      <c r="D22" s="135" t="s">
        <v>13140</v>
      </c>
      <c r="E22" s="119" t="s">
        <v>6570</v>
      </c>
      <c r="F22" s="118" t="s">
        <v>13142</v>
      </c>
      <c r="G22" s="117">
        <v>1.5847211639657</v>
      </c>
      <c r="H22" s="117">
        <v>7.698868745999999E-3</v>
      </c>
      <c r="I22" s="117">
        <v>2.071182785E-2</v>
      </c>
      <c r="J22" s="117">
        <v>0.76625910736969993</v>
      </c>
      <c r="K22" s="117">
        <v>0.79005135999999998</v>
      </c>
      <c r="L22" s="116">
        <v>5.9402357894736841</v>
      </c>
      <c r="M22" s="115">
        <v>7.3434907999999997</v>
      </c>
      <c r="N22" s="114">
        <v>0.10085349</v>
      </c>
      <c r="O22" s="114">
        <v>9.5831995000000003E-2</v>
      </c>
      <c r="P22" s="114">
        <v>4.6564542999999996E-3</v>
      </c>
      <c r="Q22" s="114">
        <v>3.6504072000000001E-4</v>
      </c>
      <c r="R22" s="113">
        <v>5.7453233952493997E-6</v>
      </c>
      <c r="S22" s="112">
        <v>1.7220614850520975E-8</v>
      </c>
      <c r="T22" s="112">
        <v>5.11261514E-2</v>
      </c>
      <c r="U22" s="111">
        <v>1.8324279999999999E-4</v>
      </c>
      <c r="V22" s="154"/>
      <c r="W22" s="173"/>
      <c r="X22" s="76" t="s">
        <v>976</v>
      </c>
      <c r="Y22" s="249" t="s">
        <v>974</v>
      </c>
      <c r="AB22" s="78"/>
    </row>
    <row r="23" spans="1:28" ht="14.5" customHeight="1">
      <c r="A23" s="41" t="s">
        <v>13141</v>
      </c>
      <c r="B23" s="119" t="s">
        <v>13082</v>
      </c>
      <c r="C23" s="120" t="s">
        <v>926</v>
      </c>
      <c r="D23" s="135" t="s">
        <v>13140</v>
      </c>
      <c r="E23" s="119" t="s">
        <v>6570</v>
      </c>
      <c r="F23" s="118" t="s">
        <v>13139</v>
      </c>
      <c r="G23" s="117">
        <v>0.10780827256132</v>
      </c>
      <c r="H23" s="117">
        <v>5.9785108089999992E-3</v>
      </c>
      <c r="I23" s="117">
        <v>1.7897720110000001E-2</v>
      </c>
      <c r="J23" s="117">
        <v>1.906970964232E-2</v>
      </c>
      <c r="K23" s="117">
        <v>6.4862331999999995E-2</v>
      </c>
      <c r="L23" s="116">
        <v>0.48768670676691722</v>
      </c>
      <c r="M23" s="115">
        <v>5.8865030000000003</v>
      </c>
      <c r="N23" s="114">
        <v>1.1614305E-2</v>
      </c>
      <c r="O23" s="114">
        <v>1.0844447E-2</v>
      </c>
      <c r="P23" s="114">
        <v>4.9365816999999998E-4</v>
      </c>
      <c r="Q23" s="114">
        <v>2.7619941999999998E-4</v>
      </c>
      <c r="R23" s="113">
        <v>6.5014669675090012E-7</v>
      </c>
      <c r="S23" s="112">
        <v>1.825658912633268E-9</v>
      </c>
      <c r="T23" s="112">
        <v>3.8683392099999998E-2</v>
      </c>
      <c r="U23" s="122">
        <v>2.8034263999999998E-5</v>
      </c>
      <c r="V23" s="154"/>
      <c r="W23" s="173"/>
      <c r="X23" s="76" t="s">
        <v>976</v>
      </c>
      <c r="Y23" s="78"/>
      <c r="Z23" s="78"/>
      <c r="AA23" s="108"/>
    </row>
    <row r="24" spans="1:28" ht="14.5" customHeight="1">
      <c r="B24" s="119" t="s">
        <v>13082</v>
      </c>
      <c r="C24" s="133" t="s">
        <v>73</v>
      </c>
      <c r="D24" s="133" t="s">
        <v>13131</v>
      </c>
      <c r="G24" s="131"/>
      <c r="H24" s="131"/>
      <c r="I24" s="131"/>
      <c r="J24" s="131"/>
      <c r="K24" s="131"/>
      <c r="L24" s="131"/>
      <c r="M24" s="100"/>
      <c r="N24" s="41"/>
      <c r="O24" s="41"/>
      <c r="V24" s="130"/>
      <c r="W24" s="172"/>
      <c r="X24" s="76"/>
      <c r="Y24" s="78"/>
      <c r="Z24" s="76"/>
      <c r="AA24" s="108"/>
    </row>
    <row r="25" spans="1:28" ht="14.5" customHeight="1">
      <c r="A25" s="41" t="s">
        <v>13138</v>
      </c>
      <c r="B25" s="119" t="s">
        <v>13082</v>
      </c>
      <c r="C25" s="120" t="s">
        <v>120</v>
      </c>
      <c r="D25" s="135" t="s">
        <v>13131</v>
      </c>
      <c r="E25" s="119" t="s">
        <v>6570</v>
      </c>
      <c r="F25" s="118" t="s">
        <v>13137</v>
      </c>
      <c r="G25" s="117">
        <v>0.79948515760146011</v>
      </c>
      <c r="H25" s="117">
        <v>4.1789252990000001E-3</v>
      </c>
      <c r="I25" s="117">
        <v>2.059854249E-2</v>
      </c>
      <c r="J25" s="117">
        <v>0.63824554981246007</v>
      </c>
      <c r="K25" s="117">
        <v>0.13646214000000001</v>
      </c>
      <c r="L25" s="116">
        <v>1.0260311278195489</v>
      </c>
      <c r="M25" s="115">
        <v>5.5531413000000001</v>
      </c>
      <c r="N25" s="114">
        <v>2.5161640999999998E-2</v>
      </c>
      <c r="O25" s="114">
        <v>2.3879859999999999E-2</v>
      </c>
      <c r="P25" s="114">
        <v>1.0449014999999999E-3</v>
      </c>
      <c r="Q25" s="114">
        <v>2.3688016000000001E-4</v>
      </c>
      <c r="R25" s="113">
        <v>1.43164622632861E-6</v>
      </c>
      <c r="S25" s="112">
        <v>3.8642807396222558E-9</v>
      </c>
      <c r="T25" s="112">
        <v>3.3176492580400001E-2</v>
      </c>
      <c r="U25" s="122">
        <v>4.2894379000000003E-5</v>
      </c>
      <c r="V25" s="175"/>
      <c r="W25" s="173"/>
      <c r="X25" s="76" t="s">
        <v>941</v>
      </c>
      <c r="Y25" s="76"/>
      <c r="Z25" s="42"/>
      <c r="AA25" s="108"/>
    </row>
    <row r="26" spans="1:28" ht="14.5" customHeight="1">
      <c r="A26" s="41" t="s">
        <v>13136</v>
      </c>
      <c r="B26" s="119" t="s">
        <v>13082</v>
      </c>
      <c r="C26" s="120" t="s">
        <v>121</v>
      </c>
      <c r="D26" s="135" t="s">
        <v>13131</v>
      </c>
      <c r="E26" s="119" t="s">
        <v>6570</v>
      </c>
      <c r="F26" s="118" t="s">
        <v>13135</v>
      </c>
      <c r="G26" s="117">
        <v>0.46537062890190001</v>
      </c>
      <c r="H26" s="117">
        <v>4.2697848929999999E-3</v>
      </c>
      <c r="I26" s="117">
        <v>0.37133347259999999</v>
      </c>
      <c r="J26" s="117">
        <v>8.8554804088999996E-3</v>
      </c>
      <c r="K26" s="117">
        <v>8.0911891E-2</v>
      </c>
      <c r="L26" s="116">
        <v>0.60836008270676689</v>
      </c>
      <c r="M26" s="115">
        <v>9.7659844000000007</v>
      </c>
      <c r="N26" s="114">
        <v>1.8210773999999999E-2</v>
      </c>
      <c r="O26" s="114">
        <v>1.719565E-2</v>
      </c>
      <c r="P26" s="114">
        <v>7.9683165000000002E-4</v>
      </c>
      <c r="Q26" s="114">
        <v>2.1829259999999999E-4</v>
      </c>
      <c r="R26" s="113">
        <v>1.0309142763069997E-6</v>
      </c>
      <c r="S26" s="112">
        <v>2.9468626139970461E-9</v>
      </c>
      <c r="T26" s="112">
        <v>3.0573193790000001E-2</v>
      </c>
      <c r="U26" s="122">
        <v>6.8006022000000006E-5</v>
      </c>
      <c r="V26" s="175"/>
      <c r="W26" s="173"/>
      <c r="X26" s="76" t="s">
        <v>944</v>
      </c>
      <c r="Y26" s="42"/>
      <c r="Z26" s="42"/>
      <c r="AA26" s="108"/>
    </row>
    <row r="27" spans="1:28" ht="14.5" customHeight="1">
      <c r="A27" s="41" t="s">
        <v>13134</v>
      </c>
      <c r="B27" s="119" t="s">
        <v>13082</v>
      </c>
      <c r="C27" s="120" t="s">
        <v>122</v>
      </c>
      <c r="D27" s="135" t="s">
        <v>13131</v>
      </c>
      <c r="E27" s="119" t="s">
        <v>6570</v>
      </c>
      <c r="F27" s="118" t="s">
        <v>13133</v>
      </c>
      <c r="G27" s="117">
        <v>1.6648835335593</v>
      </c>
      <c r="H27" s="117">
        <v>8.2941979030000008E-3</v>
      </c>
      <c r="I27" s="117">
        <v>2.3406663809999999E-2</v>
      </c>
      <c r="J27" s="117">
        <v>0.80361082184629995</v>
      </c>
      <c r="K27" s="117">
        <v>0.82957185</v>
      </c>
      <c r="L27" s="116">
        <v>6.2373823308270673</v>
      </c>
      <c r="M27" s="115">
        <v>8.4751610999999993</v>
      </c>
      <c r="N27" s="114">
        <v>0.10642313</v>
      </c>
      <c r="O27" s="114">
        <v>0.10109115</v>
      </c>
      <c r="P27" s="114">
        <v>4.9013427999999998E-3</v>
      </c>
      <c r="Q27" s="114">
        <v>4.3063424000000001E-4</v>
      </c>
      <c r="R27" s="113">
        <v>6.0606204774841002E-6</v>
      </c>
      <c r="S27" s="112">
        <v>1.8126267745101564E-8</v>
      </c>
      <c r="T27" s="112">
        <v>6.0312918700000002E-2</v>
      </c>
      <c r="U27" s="111">
        <v>1.9386016E-4</v>
      </c>
      <c r="V27" s="175"/>
      <c r="W27" s="173"/>
      <c r="X27" s="76" t="s">
        <v>976</v>
      </c>
      <c r="Y27" s="42"/>
      <c r="Z27" s="42"/>
      <c r="AA27" s="108"/>
    </row>
    <row r="28" spans="1:28" ht="14.5" customHeight="1">
      <c r="A28" s="41" t="s">
        <v>13132</v>
      </c>
      <c r="B28" s="119" t="s">
        <v>13082</v>
      </c>
      <c r="C28" s="120" t="s">
        <v>123</v>
      </c>
      <c r="D28" s="135" t="s">
        <v>13131</v>
      </c>
      <c r="E28" s="119" t="s">
        <v>6570</v>
      </c>
      <c r="F28" s="118" t="s">
        <v>13130</v>
      </c>
      <c r="G28" s="117">
        <v>0.12631175363319999</v>
      </c>
      <c r="H28" s="117">
        <v>6.4973410920000007E-3</v>
      </c>
      <c r="I28" s="117">
        <v>2.0164321440000001E-2</v>
      </c>
      <c r="J28" s="117">
        <v>2.54637891012E-2</v>
      </c>
      <c r="K28" s="117">
        <v>7.4186301999999996E-2</v>
      </c>
      <c r="L28" s="116">
        <v>0.55779174436090218</v>
      </c>
      <c r="M28" s="115">
        <v>6.8425156999999999</v>
      </c>
      <c r="N28" s="114">
        <v>1.3369272E-2</v>
      </c>
      <c r="O28" s="114">
        <v>1.2475197E-2</v>
      </c>
      <c r="P28" s="114">
        <v>5.6352530000000004E-4</v>
      </c>
      <c r="Q28" s="114">
        <v>3.3054911999999998E-4</v>
      </c>
      <c r="R28" s="113">
        <v>7.47913503362E-7</v>
      </c>
      <c r="S28" s="112">
        <v>2.0840432849553511E-9</v>
      </c>
      <c r="T28" s="112">
        <v>4.6295395499999996E-2</v>
      </c>
      <c r="U28" s="122">
        <v>3.1963679000000003E-5</v>
      </c>
      <c r="V28" s="175"/>
      <c r="W28" s="173"/>
      <c r="X28" s="76" t="s">
        <v>976</v>
      </c>
      <c r="Y28" s="42"/>
      <c r="Z28" s="42"/>
      <c r="AA28" s="108"/>
    </row>
    <row r="29" spans="1:28" ht="14.5" customHeight="1">
      <c r="B29" s="119" t="s">
        <v>13082</v>
      </c>
      <c r="C29" s="133" t="s">
        <v>13129</v>
      </c>
      <c r="D29" s="133" t="s">
        <v>13080</v>
      </c>
      <c r="G29" s="131"/>
      <c r="H29" s="131"/>
      <c r="I29" s="131"/>
      <c r="J29" s="131"/>
      <c r="K29" s="131"/>
      <c r="L29" s="131"/>
      <c r="M29" s="100"/>
      <c r="N29" s="41"/>
      <c r="O29" s="41"/>
      <c r="V29" s="130"/>
      <c r="W29" s="172"/>
      <c r="X29" s="76"/>
      <c r="Y29" s="76"/>
      <c r="Z29" s="76"/>
      <c r="AA29" s="108"/>
    </row>
    <row r="30" spans="1:28" ht="14.5" customHeight="1">
      <c r="A30" s="41" t="s">
        <v>13128</v>
      </c>
      <c r="B30" s="119" t="s">
        <v>13082</v>
      </c>
      <c r="C30" s="120" t="s">
        <v>13127</v>
      </c>
      <c r="D30" s="135" t="s">
        <v>13080</v>
      </c>
      <c r="E30" s="119" t="s">
        <v>6570</v>
      </c>
      <c r="F30" s="118" t="s">
        <v>13126</v>
      </c>
      <c r="G30" s="117">
        <v>0.95970946950039993</v>
      </c>
      <c r="H30" s="117">
        <v>2.0210434304000001E-3</v>
      </c>
      <c r="I30" s="117">
        <v>4.3931866800000002E-3</v>
      </c>
      <c r="J30" s="117">
        <v>0.91484827038999994</v>
      </c>
      <c r="K30" s="117">
        <v>3.8446968999999998E-2</v>
      </c>
      <c r="L30" s="116">
        <v>0.28907495488721802</v>
      </c>
      <c r="M30" s="115">
        <v>4.7358697000000003</v>
      </c>
      <c r="N30" s="114">
        <v>3.4002157999999998E-2</v>
      </c>
      <c r="O30" s="114">
        <v>3.1082143E-2</v>
      </c>
      <c r="P30" s="114">
        <v>2.7722171E-3</v>
      </c>
      <c r="Q30" s="114">
        <v>1.4779758000000001E-4</v>
      </c>
      <c r="R30" s="113">
        <v>1.8634378087085301E-6</v>
      </c>
      <c r="S30" s="112">
        <v>1.02522821996947E-8</v>
      </c>
      <c r="T30" s="112">
        <v>2.0699941736999999E-2</v>
      </c>
      <c r="U30" s="111">
        <v>6.5141964999999998E-4</v>
      </c>
      <c r="V30" s="154"/>
      <c r="W30" s="173"/>
      <c r="X30" s="42" t="s">
        <v>946</v>
      </c>
      <c r="Y30" s="42"/>
      <c r="Z30" s="42"/>
      <c r="AA30" s="108"/>
    </row>
    <row r="31" spans="1:28" ht="14.5" customHeight="1">
      <c r="A31" s="41" t="s">
        <v>13125</v>
      </c>
      <c r="B31" s="119" t="s">
        <v>13082</v>
      </c>
      <c r="C31" s="120" t="s">
        <v>13124</v>
      </c>
      <c r="D31" s="135" t="s">
        <v>13080</v>
      </c>
      <c r="E31" s="119" t="s">
        <v>6570</v>
      </c>
      <c r="F31" s="118" t="s">
        <v>13123</v>
      </c>
      <c r="G31" s="117">
        <v>0.89009698125199999</v>
      </c>
      <c r="H31" s="117">
        <v>2.5095348960000002E-3</v>
      </c>
      <c r="I31" s="117">
        <v>5.6011215000000003E-3</v>
      </c>
      <c r="J31" s="117">
        <v>0.83103955385600004</v>
      </c>
      <c r="K31" s="117">
        <v>5.0946771000000002E-2</v>
      </c>
      <c r="L31" s="116">
        <v>0.38305842857142858</v>
      </c>
      <c r="M31" s="115">
        <v>6.2074990000000003</v>
      </c>
      <c r="N31" s="114">
        <v>3.3049777000000002E-2</v>
      </c>
      <c r="O31" s="114">
        <v>3.0234422E-2</v>
      </c>
      <c r="P31" s="114">
        <v>2.6076160000000001E-3</v>
      </c>
      <c r="Q31" s="114">
        <v>2.0773898E-4</v>
      </c>
      <c r="R31" s="113">
        <v>1.8126152606116701E-6</v>
      </c>
      <c r="S31" s="112">
        <v>9.6435502059351987E-9</v>
      </c>
      <c r="T31" s="112">
        <v>2.9095095615E-2</v>
      </c>
      <c r="U31" s="111">
        <v>5.9185208000000003E-4</v>
      </c>
      <c r="V31" s="154"/>
      <c r="W31" s="173"/>
      <c r="X31" s="42" t="s">
        <v>946</v>
      </c>
      <c r="Y31" s="42"/>
      <c r="Z31" s="42"/>
      <c r="AA31" s="108"/>
    </row>
    <row r="32" spans="1:28" ht="14.5" customHeight="1">
      <c r="A32" s="41" t="s">
        <v>13122</v>
      </c>
      <c r="B32" s="119" t="s">
        <v>13082</v>
      </c>
      <c r="C32" s="120" t="s">
        <v>13121</v>
      </c>
      <c r="D32" s="135" t="s">
        <v>13080</v>
      </c>
      <c r="E32" s="119" t="s">
        <v>6570</v>
      </c>
      <c r="F32" s="118" t="s">
        <v>13120</v>
      </c>
      <c r="G32" s="117">
        <v>0.99608649294600005</v>
      </c>
      <c r="H32" s="117">
        <v>4.4903782659999995E-3</v>
      </c>
      <c r="I32" s="117">
        <v>1.052070418E-2</v>
      </c>
      <c r="J32" s="117">
        <v>0.87888130050000002</v>
      </c>
      <c r="K32" s="117">
        <v>0.10219411</v>
      </c>
      <c r="L32" s="116">
        <v>0.76837676691729317</v>
      </c>
      <c r="M32" s="115">
        <v>12.530982</v>
      </c>
      <c r="N32" s="114">
        <v>4.9802089000000001E-2</v>
      </c>
      <c r="O32" s="114">
        <v>4.6003670000000003E-2</v>
      </c>
      <c r="P32" s="114">
        <v>3.4154065999999999E-3</v>
      </c>
      <c r="Q32" s="114">
        <v>3.8301189999999998E-4</v>
      </c>
      <c r="R32" s="113">
        <v>2.75801381208258E-6</v>
      </c>
      <c r="S32" s="112">
        <v>1.2630941598128301E-8</v>
      </c>
      <c r="T32" s="112">
        <v>5.3643123518999997E-2</v>
      </c>
      <c r="U32" s="111">
        <v>5.2429112000000003E-4</v>
      </c>
      <c r="V32" s="154"/>
      <c r="W32" s="173"/>
      <c r="X32" s="42" t="s">
        <v>946</v>
      </c>
      <c r="Y32" s="42"/>
      <c r="Z32" s="42"/>
      <c r="AA32" s="108"/>
    </row>
    <row r="33" spans="1:27" ht="14.5" customHeight="1">
      <c r="A33" s="41" t="s">
        <v>13119</v>
      </c>
      <c r="B33" s="119" t="s">
        <v>13082</v>
      </c>
      <c r="C33" s="120" t="s">
        <v>13118</v>
      </c>
      <c r="D33" s="135" t="s">
        <v>13080</v>
      </c>
      <c r="E33" s="119" t="s">
        <v>6570</v>
      </c>
      <c r="F33" s="118" t="s">
        <v>13117</v>
      </c>
      <c r="G33" s="117">
        <v>1.0285306418490001</v>
      </c>
      <c r="H33" s="117">
        <v>5.4140250500000009E-3</v>
      </c>
      <c r="I33" s="117">
        <v>1.6091914299999999E-2</v>
      </c>
      <c r="J33" s="117">
        <v>0.91846313449900008</v>
      </c>
      <c r="K33" s="117">
        <v>8.8561567999999993E-2</v>
      </c>
      <c r="L33" s="116">
        <v>0.66587645112781946</v>
      </c>
      <c r="M33" s="115">
        <v>10.034001</v>
      </c>
      <c r="N33" s="114">
        <v>4.3011954999999998E-2</v>
      </c>
      <c r="O33" s="114">
        <v>3.9483047E-2</v>
      </c>
      <c r="P33" s="114">
        <v>3.1238268E-3</v>
      </c>
      <c r="Q33" s="114">
        <v>4.0508120000000002E-4</v>
      </c>
      <c r="R33" s="113">
        <v>2.3670890975611999E-6</v>
      </c>
      <c r="S33" s="112">
        <v>1.1552613957829499E-8</v>
      </c>
      <c r="T33" s="112">
        <v>5.6734062259999996E-2</v>
      </c>
      <c r="U33" s="111">
        <v>6.7304853000000003E-4</v>
      </c>
      <c r="V33" s="154"/>
      <c r="W33" s="173"/>
      <c r="X33" s="42" t="s">
        <v>946</v>
      </c>
      <c r="Y33" s="42"/>
      <c r="Z33" s="42"/>
      <c r="AA33" s="108"/>
    </row>
    <row r="34" spans="1:27" ht="14.5" customHeight="1">
      <c r="A34" s="41" t="s">
        <v>13116</v>
      </c>
      <c r="B34" s="119" t="s">
        <v>13082</v>
      </c>
      <c r="C34" s="120" t="s">
        <v>13115</v>
      </c>
      <c r="D34" s="135" t="s">
        <v>13080</v>
      </c>
      <c r="E34" s="119" t="s">
        <v>6570</v>
      </c>
      <c r="F34" s="118" t="s">
        <v>13114</v>
      </c>
      <c r="G34" s="117">
        <v>1.024601649466</v>
      </c>
      <c r="H34" s="117">
        <v>9.0515359639999991E-3</v>
      </c>
      <c r="I34" s="117">
        <v>2.9696988300000001E-2</v>
      </c>
      <c r="J34" s="117">
        <v>0.83856119520200001</v>
      </c>
      <c r="K34" s="117">
        <v>0.14729192999999999</v>
      </c>
      <c r="L34" s="116">
        <v>1.1074581203007516</v>
      </c>
      <c r="M34" s="115">
        <v>16.373698999999998</v>
      </c>
      <c r="N34" s="114">
        <v>5.0427059000000003E-2</v>
      </c>
      <c r="O34" s="114">
        <v>4.6436532000000003E-2</v>
      </c>
      <c r="P34" s="114">
        <v>3.2850739000000002E-3</v>
      </c>
      <c r="Q34" s="114">
        <v>7.0545299999999998E-4</v>
      </c>
      <c r="R34" s="113">
        <v>2.7839646488892999E-6</v>
      </c>
      <c r="S34" s="112">
        <v>1.21489419542016E-8</v>
      </c>
      <c r="T34" s="112">
        <v>9.8802941799999988E-2</v>
      </c>
      <c r="U34" s="111">
        <v>6.3408933999999995E-4</v>
      </c>
      <c r="V34" s="154"/>
      <c r="W34" s="173"/>
      <c r="X34" s="42" t="s">
        <v>946</v>
      </c>
      <c r="Y34" s="42"/>
      <c r="Z34" s="42"/>
      <c r="AA34" s="108"/>
    </row>
    <row r="35" spans="1:27" ht="14.5" customHeight="1">
      <c r="A35" s="41" t="s">
        <v>13113</v>
      </c>
      <c r="B35" s="119" t="s">
        <v>13082</v>
      </c>
      <c r="C35" s="120" t="s">
        <v>13112</v>
      </c>
      <c r="D35" s="135" t="s">
        <v>13080</v>
      </c>
      <c r="E35" s="119" t="s">
        <v>6570</v>
      </c>
      <c r="F35" s="118" t="s">
        <v>13111</v>
      </c>
      <c r="G35" s="117">
        <v>1.0449458242279999</v>
      </c>
      <c r="H35" s="117">
        <v>7.8655743139999998E-3</v>
      </c>
      <c r="I35" s="117">
        <v>2.4378164299999998E-2</v>
      </c>
      <c r="J35" s="117">
        <v>0.87884680561399997</v>
      </c>
      <c r="K35" s="117">
        <v>0.13385527999999999</v>
      </c>
      <c r="L35" s="116">
        <v>1.0064306766917293</v>
      </c>
      <c r="M35" s="115">
        <v>15.151794000000001</v>
      </c>
      <c r="N35" s="114">
        <v>5.1064189000000003E-2</v>
      </c>
      <c r="O35" s="114">
        <v>4.7055183E-2</v>
      </c>
      <c r="P35" s="114">
        <v>3.3958903E-3</v>
      </c>
      <c r="Q35" s="114">
        <v>6.1311552E-4</v>
      </c>
      <c r="R35" s="113">
        <v>2.821054153698E-6</v>
      </c>
      <c r="S35" s="112">
        <v>1.2558765956454001E-8</v>
      </c>
      <c r="T35" s="112">
        <v>8.5870521599999999E-2</v>
      </c>
      <c r="U35" s="111">
        <v>6.2765092000000001E-4</v>
      </c>
      <c r="V35" s="154"/>
      <c r="W35" s="173"/>
      <c r="X35" s="42" t="s">
        <v>946</v>
      </c>
      <c r="Y35" s="42"/>
      <c r="Z35" s="42"/>
      <c r="AA35" s="108"/>
    </row>
    <row r="36" spans="1:27" ht="14.5" customHeight="1">
      <c r="A36" s="41" t="s">
        <v>13110</v>
      </c>
      <c r="B36" s="119" t="s">
        <v>13082</v>
      </c>
      <c r="C36" s="120" t="s">
        <v>13109</v>
      </c>
      <c r="D36" s="135" t="s">
        <v>13080</v>
      </c>
      <c r="E36" s="119" t="s">
        <v>6570</v>
      </c>
      <c r="F36" s="118" t="s">
        <v>13108</v>
      </c>
      <c r="G36" s="117">
        <v>1.097483885962</v>
      </c>
      <c r="H36" s="117">
        <v>9.4567463619999997E-3</v>
      </c>
      <c r="I36" s="117">
        <v>2.7816130599999999E-2</v>
      </c>
      <c r="J36" s="117">
        <v>0.88440897900000004</v>
      </c>
      <c r="K36" s="117">
        <v>0.17580203</v>
      </c>
      <c r="L36" s="116">
        <v>1.3218197744360902</v>
      </c>
      <c r="M36" s="115">
        <v>20.330190999999999</v>
      </c>
      <c r="N36" s="114">
        <v>6.3002030000000001E-2</v>
      </c>
      <c r="O36" s="114">
        <v>5.8310143000000002E-2</v>
      </c>
      <c r="P36" s="114">
        <v>3.9314551E-3</v>
      </c>
      <c r="Q36" s="114">
        <v>7.6043189000000002E-4</v>
      </c>
      <c r="R36" s="113">
        <v>3.4958119324574E-6</v>
      </c>
      <c r="S36" s="112">
        <v>1.45394049323894E-8</v>
      </c>
      <c r="T36" s="112">
        <v>0.1065030629</v>
      </c>
      <c r="U36" s="111">
        <v>5.5613191999999997E-4</v>
      </c>
      <c r="V36" s="154"/>
      <c r="W36" s="173"/>
      <c r="X36" s="42" t="s">
        <v>946</v>
      </c>
      <c r="Y36" s="42"/>
      <c r="Z36" s="42"/>
      <c r="AA36" s="108"/>
    </row>
    <row r="37" spans="1:27" ht="14.5" customHeight="1">
      <c r="A37" s="41" t="s">
        <v>13107</v>
      </c>
      <c r="B37" s="119" t="s">
        <v>13082</v>
      </c>
      <c r="C37" s="120" t="s">
        <v>13106</v>
      </c>
      <c r="D37" s="135" t="s">
        <v>13080</v>
      </c>
      <c r="E37" s="119" t="s">
        <v>6570</v>
      </c>
      <c r="F37" s="118" t="s">
        <v>13105</v>
      </c>
      <c r="G37" s="117">
        <v>0.182344495582</v>
      </c>
      <c r="H37" s="117">
        <v>2.9752742909999997E-3</v>
      </c>
      <c r="I37" s="117">
        <v>2.9048987299999999E-2</v>
      </c>
      <c r="J37" s="117">
        <v>2.2016193991000001E-2</v>
      </c>
      <c r="K37" s="117">
        <v>0.12830404000000001</v>
      </c>
      <c r="L37" s="116">
        <v>0.964692030075188</v>
      </c>
      <c r="M37" s="115">
        <v>3.8461978000000001</v>
      </c>
      <c r="N37" s="114">
        <v>2.3289619000000001E-2</v>
      </c>
      <c r="O37" s="114">
        <v>2.2108883999999999E-2</v>
      </c>
      <c r="P37" s="114">
        <v>9.7123895999999999E-4</v>
      </c>
      <c r="Q37" s="114">
        <v>2.0949637E-4</v>
      </c>
      <c r="R37" s="113">
        <v>1.3254726935391003E-6</v>
      </c>
      <c r="S37" s="112">
        <v>3.5918600685270008E-9</v>
      </c>
      <c r="T37" s="112">
        <v>2.934122854E-2</v>
      </c>
      <c r="U37" s="122">
        <v>3.986695E-5</v>
      </c>
      <c r="V37" s="154"/>
      <c r="W37" s="173"/>
      <c r="X37" s="42" t="s">
        <v>686</v>
      </c>
      <c r="Y37" s="42"/>
      <c r="Z37" s="42"/>
      <c r="AA37" s="108"/>
    </row>
    <row r="38" spans="1:27" ht="14.5" customHeight="1">
      <c r="A38" s="41" t="s">
        <v>13104</v>
      </c>
      <c r="B38" s="119" t="s">
        <v>13082</v>
      </c>
      <c r="C38" s="120" t="s">
        <v>13103</v>
      </c>
      <c r="D38" s="135" t="s">
        <v>13080</v>
      </c>
      <c r="E38" s="119" t="s">
        <v>6570</v>
      </c>
      <c r="F38" s="118" t="s">
        <v>13102</v>
      </c>
      <c r="G38" s="117">
        <v>0.276616701982</v>
      </c>
      <c r="H38" s="117">
        <v>2.9752742909999997E-3</v>
      </c>
      <c r="I38" s="117">
        <v>2.9048987299999999E-2</v>
      </c>
      <c r="J38" s="117">
        <v>0.116288400391</v>
      </c>
      <c r="K38" s="117">
        <v>0.12830404000000001</v>
      </c>
      <c r="L38" s="116">
        <v>0.964692030075188</v>
      </c>
      <c r="M38" s="115">
        <v>3.8461978000000001</v>
      </c>
      <c r="N38" s="114">
        <v>2.3277085999999999E-2</v>
      </c>
      <c r="O38" s="114">
        <v>2.1895118000000002E-2</v>
      </c>
      <c r="P38" s="114">
        <v>1.1724717E-3</v>
      </c>
      <c r="Q38" s="114">
        <v>2.0949637E-4</v>
      </c>
      <c r="R38" s="113">
        <v>1.3126570145391003E-6</v>
      </c>
      <c r="S38" s="112">
        <v>4.3360639500471009E-9</v>
      </c>
      <c r="T38" s="112">
        <v>2.934122854E-2</v>
      </c>
      <c r="U38" s="122">
        <v>6.8330696000000002E-5</v>
      </c>
      <c r="V38" s="154"/>
      <c r="W38" s="173"/>
      <c r="X38" s="42" t="s">
        <v>686</v>
      </c>
      <c r="Y38" s="42"/>
      <c r="Z38" s="42"/>
      <c r="AA38" s="108"/>
    </row>
    <row r="39" spans="1:27" ht="14.5" customHeight="1">
      <c r="A39" s="41" t="s">
        <v>13101</v>
      </c>
      <c r="B39" s="119" t="s">
        <v>13082</v>
      </c>
      <c r="C39" s="120" t="s">
        <v>13100</v>
      </c>
      <c r="D39" s="135" t="s">
        <v>13080</v>
      </c>
      <c r="E39" s="119" t="s">
        <v>6570</v>
      </c>
      <c r="F39" s="118" t="s">
        <v>13099</v>
      </c>
      <c r="G39" s="117">
        <v>0.22700322298199999</v>
      </c>
      <c r="H39" s="117">
        <v>2.9752742909999997E-3</v>
      </c>
      <c r="I39" s="117">
        <v>2.9048987299999999E-2</v>
      </c>
      <c r="J39" s="117">
        <v>6.6674921390999994E-2</v>
      </c>
      <c r="K39" s="117">
        <v>0.12830404000000001</v>
      </c>
      <c r="L39" s="116">
        <v>0.964692030075188</v>
      </c>
      <c r="M39" s="115">
        <v>3.8461978000000001</v>
      </c>
      <c r="N39" s="114">
        <v>4.3157719999999997E-2</v>
      </c>
      <c r="O39" s="114">
        <v>4.1626112999999999E-2</v>
      </c>
      <c r="P39" s="114">
        <v>1.3221106E-3</v>
      </c>
      <c r="Q39" s="114">
        <v>2.0949637E-4</v>
      </c>
      <c r="R39" s="113">
        <v>2.4955703935391E-6</v>
      </c>
      <c r="S39" s="112">
        <v>4.8894624032270004E-9</v>
      </c>
      <c r="T39" s="112">
        <v>2.934122854E-2</v>
      </c>
      <c r="U39" s="122">
        <v>5.0686490000000003E-5</v>
      </c>
      <c r="V39" s="154"/>
      <c r="W39" s="173"/>
      <c r="X39" s="42" t="s">
        <v>686</v>
      </c>
      <c r="Y39" s="42"/>
      <c r="Z39" s="76"/>
      <c r="AA39" s="108"/>
    </row>
    <row r="40" spans="1:27" ht="14.5" customHeight="1">
      <c r="A40" s="41" t="s">
        <v>13098</v>
      </c>
      <c r="B40" s="119" t="s">
        <v>13082</v>
      </c>
      <c r="C40" s="120" t="s">
        <v>13097</v>
      </c>
      <c r="D40" s="135" t="s">
        <v>13080</v>
      </c>
      <c r="E40" s="119" t="s">
        <v>6570</v>
      </c>
      <c r="F40" s="118" t="s">
        <v>13096</v>
      </c>
      <c r="G40" s="117">
        <v>0.67769793198200001</v>
      </c>
      <c r="H40" s="117">
        <v>2.9752742909999997E-3</v>
      </c>
      <c r="I40" s="117">
        <v>2.9048987299999999E-2</v>
      </c>
      <c r="J40" s="117">
        <v>0.51736963039100003</v>
      </c>
      <c r="K40" s="117">
        <v>0.12830404000000001</v>
      </c>
      <c r="L40" s="116">
        <v>0.964692030075188</v>
      </c>
      <c r="M40" s="115">
        <v>3.8461978000000001</v>
      </c>
      <c r="N40" s="114">
        <v>2.1845445000000002E-2</v>
      </c>
      <c r="O40" s="114">
        <v>1.9625054999999999E-2</v>
      </c>
      <c r="P40" s="114">
        <v>2.010894E-3</v>
      </c>
      <c r="Q40" s="114">
        <v>2.0949637E-4</v>
      </c>
      <c r="R40" s="113">
        <v>1.1765621015391002E-6</v>
      </c>
      <c r="S40" s="112">
        <v>7.4367381107270005E-9</v>
      </c>
      <c r="T40" s="112">
        <v>2.934122854E-2</v>
      </c>
      <c r="U40" s="111">
        <v>1.8961453E-4</v>
      </c>
      <c r="V40" s="154"/>
      <c r="W40" s="173"/>
      <c r="X40" s="42" t="s">
        <v>686</v>
      </c>
      <c r="Y40" s="42"/>
      <c r="Z40" s="234"/>
      <c r="AA40" s="108"/>
    </row>
    <row r="41" spans="1:27" ht="14.5" customHeight="1">
      <c r="A41" s="41" t="s">
        <v>13095</v>
      </c>
      <c r="B41" s="119" t="s">
        <v>13082</v>
      </c>
      <c r="C41" s="120" t="s">
        <v>13094</v>
      </c>
      <c r="D41" s="135" t="s">
        <v>13080</v>
      </c>
      <c r="E41" s="119" t="s">
        <v>6570</v>
      </c>
      <c r="F41" s="118" t="s">
        <v>13093</v>
      </c>
      <c r="G41" s="117">
        <v>0.24347768898200001</v>
      </c>
      <c r="H41" s="117">
        <v>2.9752742909999997E-3</v>
      </c>
      <c r="I41" s="117">
        <v>2.9048987299999999E-2</v>
      </c>
      <c r="J41" s="117">
        <v>8.3149387390999988E-2</v>
      </c>
      <c r="K41" s="117">
        <v>0.12830404000000001</v>
      </c>
      <c r="L41" s="116">
        <v>0.964692030075188</v>
      </c>
      <c r="M41" s="115">
        <v>3.8461978000000001</v>
      </c>
      <c r="N41" s="114">
        <v>2.0398777E-2</v>
      </c>
      <c r="O41" s="114">
        <v>1.9124612999999999E-2</v>
      </c>
      <c r="P41" s="114">
        <v>1.064667E-3</v>
      </c>
      <c r="Q41" s="114">
        <v>2.0949637E-4</v>
      </c>
      <c r="R41" s="113">
        <v>1.1465595972391001E-6</v>
      </c>
      <c r="S41" s="112">
        <v>3.9373779915270001E-9</v>
      </c>
      <c r="T41" s="112">
        <v>2.934122854E-2</v>
      </c>
      <c r="U41" s="122">
        <v>5.8711444999999998E-5</v>
      </c>
      <c r="V41" s="154"/>
      <c r="W41" s="173"/>
      <c r="X41" s="42" t="s">
        <v>686</v>
      </c>
      <c r="Y41" s="42"/>
      <c r="Z41" s="42"/>
      <c r="AA41" s="108"/>
    </row>
    <row r="42" spans="1:27" ht="14.5" customHeight="1">
      <c r="A42" s="41" t="s">
        <v>13092</v>
      </c>
      <c r="B42" s="119" t="s">
        <v>13082</v>
      </c>
      <c r="C42" s="120" t="s">
        <v>13091</v>
      </c>
      <c r="D42" s="135" t="s">
        <v>13080</v>
      </c>
      <c r="E42" s="119" t="s">
        <v>6570</v>
      </c>
      <c r="F42" s="118" t="s">
        <v>13090</v>
      </c>
      <c r="G42" s="117">
        <v>0.28076089019099998</v>
      </c>
      <c r="H42" s="117">
        <v>2.6114144770000005E-3</v>
      </c>
      <c r="I42" s="117">
        <v>6.6045877100000001E-3</v>
      </c>
      <c r="J42" s="117">
        <v>0.22731615900399998</v>
      </c>
      <c r="K42" s="117">
        <v>4.4228729000000001E-2</v>
      </c>
      <c r="L42" s="116">
        <v>0.33254683458646617</v>
      </c>
      <c r="M42" s="115">
        <v>5.0458466</v>
      </c>
      <c r="N42" s="114">
        <v>1.9828139000000002E-2</v>
      </c>
      <c r="O42" s="114">
        <v>1.9048776E-2</v>
      </c>
      <c r="P42" s="114">
        <v>5.7151841000000001E-4</v>
      </c>
      <c r="Q42" s="114">
        <v>2.0784537E-4</v>
      </c>
      <c r="R42" s="113">
        <v>1.1420129265761001E-6</v>
      </c>
      <c r="S42" s="112">
        <v>2.1136035820043997E-9</v>
      </c>
      <c r="T42" s="112">
        <v>2.9109995659999999E-2</v>
      </c>
      <c r="U42" s="111">
        <v>1.3506457999999999E-4</v>
      </c>
      <c r="V42" s="154"/>
      <c r="W42" s="173"/>
      <c r="X42" s="76" t="s">
        <v>687</v>
      </c>
      <c r="Y42" s="169"/>
      <c r="Z42" s="76"/>
      <c r="AA42" s="169"/>
    </row>
    <row r="43" spans="1:27" ht="14.5" customHeight="1">
      <c r="A43" s="41" t="s">
        <v>13089</v>
      </c>
      <c r="B43" s="119" t="s">
        <v>13082</v>
      </c>
      <c r="C43" s="120" t="s">
        <v>13088</v>
      </c>
      <c r="D43" s="135" t="s">
        <v>13080</v>
      </c>
      <c r="E43" s="119" t="s">
        <v>6570</v>
      </c>
      <c r="F43" s="118" t="s">
        <v>13087</v>
      </c>
      <c r="G43" s="117">
        <v>0.31745051019100007</v>
      </c>
      <c r="H43" s="117">
        <v>2.6114144770000005E-3</v>
      </c>
      <c r="I43" s="117">
        <v>6.6045877100000001E-3</v>
      </c>
      <c r="J43" s="117">
        <v>0.26400577900400002</v>
      </c>
      <c r="K43" s="117">
        <v>4.4228729000000001E-2</v>
      </c>
      <c r="L43" s="116">
        <v>0.33254683458646617</v>
      </c>
      <c r="M43" s="115">
        <v>5.0458466</v>
      </c>
      <c r="N43" s="114">
        <v>8.2058591000000007E-3</v>
      </c>
      <c r="O43" s="114">
        <v>7.1391006E-3</v>
      </c>
      <c r="P43" s="114">
        <v>8.5891310000000003E-4</v>
      </c>
      <c r="Q43" s="114">
        <v>2.0784537E-4</v>
      </c>
      <c r="R43" s="113">
        <v>4.2800363857609997E-7</v>
      </c>
      <c r="S43" s="112">
        <v>3.1764537339584E-9</v>
      </c>
      <c r="T43" s="112">
        <v>2.9109995659999999E-2</v>
      </c>
      <c r="U43" s="122">
        <v>9.5005886999999996E-5</v>
      </c>
      <c r="V43" s="154"/>
      <c r="W43" s="173"/>
      <c r="X43" s="42" t="s">
        <v>687</v>
      </c>
      <c r="Y43" s="169"/>
      <c r="AA43" s="169"/>
    </row>
    <row r="44" spans="1:27" ht="14.5" customHeight="1">
      <c r="A44" s="41" t="s">
        <v>13086</v>
      </c>
      <c r="B44" s="119" t="s">
        <v>13082</v>
      </c>
      <c r="C44" s="120" t="s">
        <v>13085</v>
      </c>
      <c r="D44" s="135" t="s">
        <v>13080</v>
      </c>
      <c r="E44" s="119" t="s">
        <v>6570</v>
      </c>
      <c r="F44" s="118" t="s">
        <v>13084</v>
      </c>
      <c r="G44" s="117">
        <v>0.15888173172780001</v>
      </c>
      <c r="H44" s="117">
        <v>6.0198628140000002E-3</v>
      </c>
      <c r="I44" s="117">
        <v>1.3865571200000001E-2</v>
      </c>
      <c r="J44" s="117">
        <v>0.1010114457138</v>
      </c>
      <c r="K44" s="117">
        <v>3.7984852E-2</v>
      </c>
      <c r="L44" s="116">
        <v>0.28560039097744361</v>
      </c>
      <c r="M44" s="115">
        <v>13.74611</v>
      </c>
      <c r="N44" s="114">
        <v>8.8829974999999999E-3</v>
      </c>
      <c r="O44" s="114">
        <v>7.5475424999999997E-3</v>
      </c>
      <c r="P44" s="114">
        <v>4.7726058999999999E-4</v>
      </c>
      <c r="Q44" s="114">
        <v>8.5819436000000003E-4</v>
      </c>
      <c r="R44" s="113">
        <v>4.5249056241060004E-7</v>
      </c>
      <c r="S44" s="112">
        <v>1.765016995596137E-9</v>
      </c>
      <c r="T44" s="112">
        <v>0.120195287525</v>
      </c>
      <c r="U44" s="122">
        <v>3.1685072000000003E-5</v>
      </c>
      <c r="V44" s="154"/>
      <c r="W44" s="173"/>
      <c r="X44" s="76" t="s">
        <v>1260</v>
      </c>
      <c r="Y44" s="169"/>
      <c r="Z44" s="42"/>
      <c r="AA44" s="108"/>
    </row>
    <row r="45" spans="1:27" ht="14.5" customHeight="1">
      <c r="A45" s="41" t="s">
        <v>13083</v>
      </c>
      <c r="B45" s="119" t="s">
        <v>13082</v>
      </c>
      <c r="C45" s="120" t="s">
        <v>13081</v>
      </c>
      <c r="D45" s="135" t="s">
        <v>13080</v>
      </c>
      <c r="E45" s="119" t="s">
        <v>6570</v>
      </c>
      <c r="F45" s="118" t="s">
        <v>13079</v>
      </c>
      <c r="G45" s="117">
        <v>0.32969102607049994</v>
      </c>
      <c r="H45" s="117">
        <v>4.8497324410000001E-2</v>
      </c>
      <c r="I45" s="117">
        <v>9.6942845E-2</v>
      </c>
      <c r="J45" s="117">
        <v>1.0015266605000002E-3</v>
      </c>
      <c r="K45" s="117">
        <v>0.18324932999999999</v>
      </c>
      <c r="L45" s="116">
        <v>1.3778145112781954</v>
      </c>
      <c r="M45" s="115">
        <v>10.294644999999999</v>
      </c>
      <c r="N45" s="114">
        <v>2.9199412000000001E-2</v>
      </c>
      <c r="O45" s="114">
        <v>2.7458505000000001E-2</v>
      </c>
      <c r="P45" s="114">
        <v>1.2315989000000001E-3</v>
      </c>
      <c r="Q45" s="114">
        <v>5.0930772999999998E-4</v>
      </c>
      <c r="R45" s="113">
        <v>1.6461933099466999E-6</v>
      </c>
      <c r="S45" s="112">
        <v>4.5547296825751608E-9</v>
      </c>
      <c r="T45" s="112">
        <v>7.1331615539100002E-2</v>
      </c>
      <c r="U45" s="122">
        <v>9.9484274000000001E-5</v>
      </c>
      <c r="V45" s="154"/>
      <c r="W45" s="173"/>
      <c r="X45" s="41" t="s">
        <v>10294</v>
      </c>
      <c r="Y45" s="42"/>
      <c r="Z45" s="42"/>
      <c r="AA45" s="108"/>
    </row>
    <row r="46" spans="1:27" ht="14.5" customHeight="1">
      <c r="B46" s="119" t="s">
        <v>13044</v>
      </c>
      <c r="C46" s="133" t="s">
        <v>13078</v>
      </c>
      <c r="D46" s="135"/>
      <c r="G46" s="131"/>
      <c r="H46" s="131"/>
      <c r="I46" s="131"/>
      <c r="J46" s="131"/>
      <c r="K46" s="131"/>
      <c r="L46" s="131"/>
      <c r="M46" s="100"/>
      <c r="N46" s="41"/>
      <c r="O46" s="41"/>
      <c r="V46" s="130"/>
      <c r="W46" s="172"/>
      <c r="X46" s="76"/>
      <c r="Y46" s="76"/>
      <c r="Z46" s="76"/>
      <c r="AA46" s="108"/>
    </row>
    <row r="47" spans="1:27" ht="14.5" customHeight="1">
      <c r="B47" s="119" t="s">
        <v>13044</v>
      </c>
      <c r="C47" s="133" t="s">
        <v>41</v>
      </c>
      <c r="D47" s="133" t="s">
        <v>13043</v>
      </c>
      <c r="G47" s="131"/>
      <c r="H47" s="131"/>
      <c r="I47" s="131"/>
      <c r="J47" s="131"/>
      <c r="K47" s="131"/>
      <c r="L47" s="131"/>
      <c r="M47" s="100"/>
      <c r="N47" s="41"/>
      <c r="O47" s="41"/>
      <c r="V47" s="130"/>
      <c r="W47" s="105"/>
      <c r="X47" s="76"/>
      <c r="Y47" s="76"/>
      <c r="Z47" s="76"/>
      <c r="AA47" s="108"/>
    </row>
    <row r="48" spans="1:27" ht="14.5" customHeight="1">
      <c r="A48" s="41" t="s">
        <v>13077</v>
      </c>
      <c r="B48" s="119" t="s">
        <v>13044</v>
      </c>
      <c r="C48" s="120" t="s">
        <v>124</v>
      </c>
      <c r="D48" s="135" t="s">
        <v>13043</v>
      </c>
      <c r="E48" s="119" t="s">
        <v>6570</v>
      </c>
      <c r="F48" s="118" t="s">
        <v>13076</v>
      </c>
      <c r="G48" s="117">
        <v>1.1491488755744101</v>
      </c>
      <c r="H48" s="117">
        <v>3.2883952100000002E-2</v>
      </c>
      <c r="I48" s="117">
        <v>0.14199616410000002</v>
      </c>
      <c r="J48" s="117">
        <v>0.49581503937441002</v>
      </c>
      <c r="K48" s="117">
        <v>0.47845372000000003</v>
      </c>
      <c r="L48" s="116">
        <v>3.5973963909774436</v>
      </c>
      <c r="M48" s="115">
        <v>62.352238999999997</v>
      </c>
      <c r="N48" s="114">
        <v>0.10073616000000001</v>
      </c>
      <c r="O48" s="114">
        <v>9.5772945999999998E-2</v>
      </c>
      <c r="P48" s="114">
        <v>3.5909416E-3</v>
      </c>
      <c r="Q48" s="114">
        <v>1.3722741E-3</v>
      </c>
      <c r="R48" s="113">
        <v>5.7417833344301002E-6</v>
      </c>
      <c r="S48" s="112">
        <v>1.328010891677612E-8</v>
      </c>
      <c r="T48" s="112">
        <v>0.19219525400000001</v>
      </c>
      <c r="U48" s="111">
        <v>2.2401931000000001E-4</v>
      </c>
      <c r="V48" s="226" t="s">
        <v>13075</v>
      </c>
      <c r="W48" s="173"/>
      <c r="X48" s="76" t="s">
        <v>977</v>
      </c>
      <c r="Y48" s="42"/>
      <c r="Z48" s="42"/>
      <c r="AA48" s="108"/>
    </row>
    <row r="49" spans="1:27" ht="14.5" customHeight="1" thickBot="1">
      <c r="A49" s="41" t="s">
        <v>13074</v>
      </c>
      <c r="B49" s="119" t="s">
        <v>13044</v>
      </c>
      <c r="C49" s="120" t="s">
        <v>125</v>
      </c>
      <c r="D49" s="135" t="s">
        <v>13043</v>
      </c>
      <c r="E49" s="119" t="s">
        <v>6570</v>
      </c>
      <c r="F49" s="118" t="s">
        <v>13073</v>
      </c>
      <c r="G49" s="117">
        <v>1.4315484229582602</v>
      </c>
      <c r="H49" s="117">
        <v>4.0965075199999999E-2</v>
      </c>
      <c r="I49" s="117">
        <v>0.17689125690000002</v>
      </c>
      <c r="J49" s="117">
        <v>0.61765995085826009</v>
      </c>
      <c r="K49" s="117">
        <v>0.59603214000000004</v>
      </c>
      <c r="L49" s="116">
        <v>4.4814446616541357</v>
      </c>
      <c r="M49" s="115">
        <v>77.675095999999996</v>
      </c>
      <c r="N49" s="114">
        <v>0.12549173999999999</v>
      </c>
      <c r="O49" s="114">
        <v>0.11930883</v>
      </c>
      <c r="P49" s="114">
        <v>4.4734036000000001E-3</v>
      </c>
      <c r="Q49" s="114">
        <v>1.7095058999999999E-3</v>
      </c>
      <c r="R49" s="113">
        <v>7.1528075399379008E-6</v>
      </c>
      <c r="S49" s="112">
        <v>1.6543652224637456E-8</v>
      </c>
      <c r="T49" s="112">
        <v>0.23942659299999999</v>
      </c>
      <c r="U49" s="111">
        <v>2.7907132000000001E-4</v>
      </c>
      <c r="V49" s="226" t="s">
        <v>13072</v>
      </c>
      <c r="W49" s="173"/>
      <c r="X49" s="76" t="s">
        <v>977</v>
      </c>
      <c r="Y49" s="42"/>
      <c r="Z49" s="42"/>
      <c r="AA49" s="108"/>
    </row>
    <row r="50" spans="1:27" ht="14.5" customHeight="1" thickBot="1">
      <c r="A50" s="41" t="s">
        <v>13071</v>
      </c>
      <c r="B50" s="119" t="s">
        <v>13044</v>
      </c>
      <c r="C50" s="120" t="s">
        <v>126</v>
      </c>
      <c r="D50" s="135" t="s">
        <v>13043</v>
      </c>
      <c r="E50" s="119" t="s">
        <v>6570</v>
      </c>
      <c r="F50" s="118" t="s">
        <v>13070</v>
      </c>
      <c r="G50" s="117">
        <v>1.477687694886</v>
      </c>
      <c r="H50" s="117">
        <v>0.12338674391</v>
      </c>
      <c r="I50" s="117">
        <v>0.259681316976</v>
      </c>
      <c r="J50" s="117">
        <v>0.12852949399999999</v>
      </c>
      <c r="K50" s="117">
        <v>0.96609014000000004</v>
      </c>
      <c r="L50" s="116">
        <v>7.2638356390977439</v>
      </c>
      <c r="M50" s="115">
        <v>47.623536999999999</v>
      </c>
      <c r="N50" s="114">
        <v>0.18685011000000001</v>
      </c>
      <c r="O50" s="114">
        <v>0.17880609</v>
      </c>
      <c r="P50" s="114">
        <v>7.2280151000000004E-3</v>
      </c>
      <c r="Q50" s="114">
        <v>8.1601050999999996E-4</v>
      </c>
      <c r="R50" s="113">
        <v>1.07197893294E-5</v>
      </c>
      <c r="S50" s="112">
        <v>2.673082520172E-8</v>
      </c>
      <c r="T50" s="112">
        <v>0.11428718810000001</v>
      </c>
      <c r="U50" s="111">
        <v>1.093817E-3</v>
      </c>
      <c r="V50" s="238" t="s">
        <v>13069</v>
      </c>
      <c r="W50" s="173"/>
      <c r="X50" s="42" t="s">
        <v>978</v>
      </c>
      <c r="Y50" s="42"/>
      <c r="Z50" s="42"/>
      <c r="AA50" s="108"/>
    </row>
    <row r="51" spans="1:27" ht="14.5" customHeight="1">
      <c r="A51" s="41" t="s">
        <v>13068</v>
      </c>
      <c r="B51" s="119" t="s">
        <v>13044</v>
      </c>
      <c r="C51" s="120" t="s">
        <v>127</v>
      </c>
      <c r="D51" s="135" t="s">
        <v>13043</v>
      </c>
      <c r="E51" s="119" t="s">
        <v>6570</v>
      </c>
      <c r="F51" s="118" t="s">
        <v>13067</v>
      </c>
      <c r="G51" s="117">
        <v>1152.0184556995998</v>
      </c>
      <c r="H51" s="117">
        <v>9.5545671290000005</v>
      </c>
      <c r="I51" s="117">
        <v>33.361273599999997</v>
      </c>
      <c r="J51" s="117">
        <v>997.02395497060002</v>
      </c>
      <c r="K51" s="117">
        <v>112.07866</v>
      </c>
      <c r="L51" s="116">
        <v>842.69669172932322</v>
      </c>
      <c r="M51" s="115">
        <v>10577.029</v>
      </c>
      <c r="N51" s="114">
        <v>24.237442000000001</v>
      </c>
      <c r="O51" s="114">
        <v>22.259836</v>
      </c>
      <c r="P51" s="114">
        <v>0.84658891000000003</v>
      </c>
      <c r="Q51" s="114">
        <v>1.1310165000000001</v>
      </c>
      <c r="R51" s="113">
        <v>1.3345225603433996E-3</v>
      </c>
      <c r="S51" s="112">
        <v>3.1308761593852996E-6</v>
      </c>
      <c r="T51" s="112">
        <v>158.40567399999998</v>
      </c>
      <c r="U51" s="111">
        <v>4.9301149000000002E-2</v>
      </c>
      <c r="V51" s="226" t="s">
        <v>13066</v>
      </c>
      <c r="W51" s="173"/>
      <c r="X51" s="42" t="s">
        <v>979</v>
      </c>
      <c r="Y51" s="42"/>
      <c r="Z51" s="42"/>
      <c r="AA51" s="108"/>
    </row>
    <row r="52" spans="1:27" ht="14.5" customHeight="1">
      <c r="A52" s="41" t="s">
        <v>13065</v>
      </c>
      <c r="B52" s="119" t="s">
        <v>13044</v>
      </c>
      <c r="C52" s="120" t="s">
        <v>128</v>
      </c>
      <c r="D52" s="135" t="s">
        <v>13043</v>
      </c>
      <c r="E52" s="119" t="s">
        <v>6570</v>
      </c>
      <c r="F52" s="118" t="s">
        <v>13064</v>
      </c>
      <c r="G52" s="117">
        <v>0.20628824064865747</v>
      </c>
      <c r="H52" s="117">
        <v>0.19496028026339998</v>
      </c>
      <c r="I52" s="117">
        <v>5.7996476199999999E-3</v>
      </c>
      <c r="J52" s="117">
        <v>4.8797516525749999E-4</v>
      </c>
      <c r="K52" s="117">
        <v>5.0403376E-3</v>
      </c>
      <c r="L52" s="116">
        <v>3.7897275187969925E-2</v>
      </c>
      <c r="M52" s="115">
        <v>1.3698094000000001</v>
      </c>
      <c r="N52" s="114">
        <v>3.2088063999999999E-3</v>
      </c>
      <c r="O52" s="114">
        <v>1.3261316999999999E-3</v>
      </c>
      <c r="P52" s="114">
        <v>1.8228328E-3</v>
      </c>
      <c r="Q52" s="121">
        <v>5.9841864000000002E-5</v>
      </c>
      <c r="R52" s="113">
        <v>7.9504298209578997E-8</v>
      </c>
      <c r="S52" s="112">
        <v>6.7412457453295351E-9</v>
      </c>
      <c r="T52" s="112">
        <v>8.3812134452500003E-3</v>
      </c>
      <c r="U52" s="111">
        <v>3.6552729999999998E-4</v>
      </c>
      <c r="V52" s="154"/>
      <c r="W52" s="173"/>
      <c r="X52" s="76" t="s">
        <v>980</v>
      </c>
      <c r="Y52" s="42"/>
      <c r="Z52" s="42"/>
      <c r="AA52" s="108"/>
    </row>
    <row r="53" spans="1:27" ht="14.5" customHeight="1">
      <c r="A53" s="41" t="s">
        <v>13063</v>
      </c>
      <c r="B53" s="119" t="s">
        <v>13044</v>
      </c>
      <c r="C53" s="120" t="s">
        <v>129</v>
      </c>
      <c r="D53" s="135" t="s">
        <v>13043</v>
      </c>
      <c r="E53" s="119" t="s">
        <v>6570</v>
      </c>
      <c r="F53" s="118" t="s">
        <v>13062</v>
      </c>
      <c r="G53" s="117">
        <v>8.2123325127049993E-2</v>
      </c>
      <c r="H53" s="117">
        <v>8.1522022819999988E-3</v>
      </c>
      <c r="I53" s="117">
        <v>1.4123524509999999E-2</v>
      </c>
      <c r="J53" s="117">
        <v>3.9653223350499993E-3</v>
      </c>
      <c r="K53" s="117">
        <v>5.5882276000000002E-2</v>
      </c>
      <c r="L53" s="116">
        <v>0.42016748872180448</v>
      </c>
      <c r="M53" s="115">
        <v>6.9049997999999997</v>
      </c>
      <c r="N53" s="114">
        <v>1.0566069000000001E-2</v>
      </c>
      <c r="O53" s="114">
        <v>9.7860419000000004E-3</v>
      </c>
      <c r="P53" s="114">
        <v>4.2634219999999998E-4</v>
      </c>
      <c r="Q53" s="114">
        <v>3.5368507E-4</v>
      </c>
      <c r="R53" s="113">
        <v>5.8669316525010004E-7</v>
      </c>
      <c r="S53" s="112">
        <v>1.57670933572272E-9</v>
      </c>
      <c r="T53" s="112">
        <v>4.9535724080000003E-2</v>
      </c>
      <c r="U53" s="122">
        <v>2.6275359E-5</v>
      </c>
      <c r="V53" s="154"/>
      <c r="W53" s="173"/>
      <c r="X53" s="76" t="s">
        <v>981</v>
      </c>
      <c r="Y53" s="42"/>
      <c r="Z53" s="42"/>
      <c r="AA53" s="108"/>
    </row>
    <row r="54" spans="1:27" ht="14.5" customHeight="1" thickBot="1">
      <c r="A54" s="41" t="s">
        <v>13061</v>
      </c>
      <c r="B54" s="119" t="s">
        <v>13044</v>
      </c>
      <c r="C54" s="120" t="s">
        <v>130</v>
      </c>
      <c r="D54" s="135" t="s">
        <v>13043</v>
      </c>
      <c r="E54" s="119" t="s">
        <v>6570</v>
      </c>
      <c r="F54" s="118" t="s">
        <v>13060</v>
      </c>
      <c r="G54" s="117">
        <v>66.507245358999995</v>
      </c>
      <c r="H54" s="117">
        <v>4.9357740590000008</v>
      </c>
      <c r="I54" s="117">
        <v>23.154820000000001</v>
      </c>
      <c r="J54" s="117">
        <v>8.7873253000000009</v>
      </c>
      <c r="K54" s="117">
        <v>29.629325999999999</v>
      </c>
      <c r="L54" s="116">
        <v>222.77688721804509</v>
      </c>
      <c r="M54" s="115">
        <v>3269.1307999999999</v>
      </c>
      <c r="N54" s="114">
        <v>11.998471</v>
      </c>
      <c r="O54" s="114">
        <v>11.476281999999999</v>
      </c>
      <c r="P54" s="114">
        <v>0.38304837000000003</v>
      </c>
      <c r="Q54" s="114">
        <v>0.13914014</v>
      </c>
      <c r="R54" s="113">
        <v>6.8802650903399996E-4</v>
      </c>
      <c r="S54" s="112">
        <v>1.4165990270463902E-6</v>
      </c>
      <c r="T54" s="112">
        <v>19.487414099999999</v>
      </c>
      <c r="U54" s="111">
        <v>4.0072295000000001E-2</v>
      </c>
      <c r="V54" s="154"/>
      <c r="W54" s="173"/>
      <c r="X54" s="76" t="s">
        <v>982</v>
      </c>
      <c r="Y54" s="42"/>
      <c r="Z54" s="42"/>
      <c r="AA54" s="108"/>
    </row>
    <row r="55" spans="1:27" ht="14.5" customHeight="1" thickBot="1">
      <c r="A55" s="41" t="s">
        <v>13059</v>
      </c>
      <c r="B55" s="119" t="s">
        <v>13044</v>
      </c>
      <c r="C55" s="120" t="s">
        <v>131</v>
      </c>
      <c r="D55" s="135" t="s">
        <v>13043</v>
      </c>
      <c r="E55" s="119" t="s">
        <v>6570</v>
      </c>
      <c r="F55" s="118" t="s">
        <v>13058</v>
      </c>
      <c r="G55" s="117">
        <v>52.086364750688404</v>
      </c>
      <c r="H55" s="117">
        <v>1.0153284675000003</v>
      </c>
      <c r="I55" s="117">
        <v>2.287555496</v>
      </c>
      <c r="J55" s="117">
        <v>20.336896787188401</v>
      </c>
      <c r="K55" s="117">
        <v>28.446584000000001</v>
      </c>
      <c r="L55" s="116">
        <v>213.88409022556391</v>
      </c>
      <c r="M55" s="115">
        <v>3120.7060000000001</v>
      </c>
      <c r="N55" s="114">
        <v>4.1624220000000003</v>
      </c>
      <c r="O55" s="114">
        <v>3.8980022999999999</v>
      </c>
      <c r="P55" s="114">
        <v>0.17763101000000001</v>
      </c>
      <c r="Q55" s="114">
        <v>8.6788701999999995E-2</v>
      </c>
      <c r="R55" s="113">
        <v>2.3369318601341999E-4</v>
      </c>
      <c r="S55" s="112">
        <v>6.5691942814942198E-7</v>
      </c>
      <c r="T55" s="112">
        <v>12.1552802</v>
      </c>
      <c r="U55" s="111">
        <v>1.0384378999999999E-2</v>
      </c>
      <c r="V55" s="238" t="s">
        <v>13057</v>
      </c>
      <c r="W55" s="173"/>
      <c r="X55" s="76" t="s">
        <v>983</v>
      </c>
      <c r="Y55" s="42"/>
      <c r="Z55" s="42"/>
      <c r="AA55" s="108"/>
    </row>
    <row r="56" spans="1:27" ht="14.5" customHeight="1">
      <c r="A56" s="41" t="s">
        <v>13056</v>
      </c>
      <c r="B56" s="119" t="s">
        <v>13044</v>
      </c>
      <c r="C56" s="120" t="s">
        <v>132</v>
      </c>
      <c r="D56" s="135" t="s">
        <v>13043</v>
      </c>
      <c r="E56" s="119" t="s">
        <v>6570</v>
      </c>
      <c r="F56" s="118" t="s">
        <v>13055</v>
      </c>
      <c r="G56" s="117">
        <v>3.6646254193429999</v>
      </c>
      <c r="H56" s="117">
        <v>0.27090423189999996</v>
      </c>
      <c r="I56" s="117">
        <v>1.0904726740000001</v>
      </c>
      <c r="J56" s="117">
        <v>6.4133134429999999E-3</v>
      </c>
      <c r="K56" s="117">
        <v>2.2968351999999999</v>
      </c>
      <c r="L56" s="116">
        <v>17.269437593984961</v>
      </c>
      <c r="M56" s="115">
        <v>195.86873</v>
      </c>
      <c r="N56" s="114">
        <v>0.60446920000000004</v>
      </c>
      <c r="O56" s="114">
        <v>0.57205715000000001</v>
      </c>
      <c r="P56" s="114">
        <v>1.9656519000000001E-2</v>
      </c>
      <c r="Q56" s="114">
        <v>1.2755524000000001E-2</v>
      </c>
      <c r="R56" s="113">
        <v>3.4295992130323002E-5</v>
      </c>
      <c r="S56" s="112">
        <v>7.2694227126253998E-8</v>
      </c>
      <c r="T56" s="112">
        <v>1.786487922494</v>
      </c>
      <c r="U56" s="111">
        <v>1.1367631000000001E-3</v>
      </c>
      <c r="V56" s="226" t="s">
        <v>13054</v>
      </c>
      <c r="W56" s="173"/>
      <c r="X56" s="42" t="s">
        <v>984</v>
      </c>
      <c r="Y56" s="42"/>
      <c r="Z56" s="42"/>
    </row>
    <row r="57" spans="1:27" ht="14.5" customHeight="1">
      <c r="A57" s="41" t="s">
        <v>13053</v>
      </c>
      <c r="B57" s="119" t="s">
        <v>13044</v>
      </c>
      <c r="C57" s="120" t="s">
        <v>133</v>
      </c>
      <c r="D57" s="135" t="s">
        <v>13043</v>
      </c>
      <c r="E57" s="119" t="s">
        <v>6570</v>
      </c>
      <c r="F57" s="118" t="s">
        <v>13052</v>
      </c>
      <c r="G57" s="117">
        <v>1.2084862808004999</v>
      </c>
      <c r="H57" s="117">
        <v>1.4148081749999999E-2</v>
      </c>
      <c r="I57" s="117">
        <v>2.4802194800000003E-2</v>
      </c>
      <c r="J57" s="117">
        <v>0.71808178425049995</v>
      </c>
      <c r="K57" s="117">
        <v>0.45145422000000002</v>
      </c>
      <c r="L57" s="116">
        <v>3.3943926315789472</v>
      </c>
      <c r="M57" s="115">
        <v>34.952567999999999</v>
      </c>
      <c r="N57" s="114">
        <v>6.3613810000000007E-2</v>
      </c>
      <c r="O57" s="114">
        <v>5.8765502999999997E-2</v>
      </c>
      <c r="P57" s="114">
        <v>2.7662551000000001E-3</v>
      </c>
      <c r="Q57" s="114">
        <v>2.0820524000000002E-3</v>
      </c>
      <c r="R57" s="113">
        <v>3.5231116770185997E-6</v>
      </c>
      <c r="S57" s="112">
        <v>1.0230233196633948E-8</v>
      </c>
      <c r="T57" s="112">
        <v>0.29160397900000001</v>
      </c>
      <c r="U57" s="111">
        <v>1.4743969E-4</v>
      </c>
      <c r="V57" s="226" t="s">
        <v>13051</v>
      </c>
      <c r="W57" s="173"/>
      <c r="X57" s="42" t="s">
        <v>985</v>
      </c>
      <c r="Y57" s="42"/>
      <c r="Z57" s="42"/>
      <c r="AA57" s="108"/>
    </row>
    <row r="58" spans="1:27" ht="14.5" customHeight="1" thickBot="1">
      <c r="A58" s="41" t="s">
        <v>13050</v>
      </c>
      <c r="B58" s="119" t="s">
        <v>13044</v>
      </c>
      <c r="C58" s="120" t="s">
        <v>134</v>
      </c>
      <c r="D58" s="135" t="s">
        <v>13043</v>
      </c>
      <c r="E58" s="119" t="s">
        <v>6570</v>
      </c>
      <c r="F58" s="118" t="s">
        <v>13049</v>
      </c>
      <c r="G58" s="117">
        <v>7.9129122651649994E-2</v>
      </c>
      <c r="H58" s="117">
        <v>8.1432922450000011E-3</v>
      </c>
      <c r="I58" s="117">
        <v>1.375751406E-2</v>
      </c>
      <c r="J58" s="117">
        <v>2.72461134665E-3</v>
      </c>
      <c r="K58" s="117">
        <v>5.4503705E-2</v>
      </c>
      <c r="L58" s="116">
        <v>0.4098022932330827</v>
      </c>
      <c r="M58" s="115">
        <v>6.7689028999999996</v>
      </c>
      <c r="N58" s="114">
        <v>1.0278067E-2</v>
      </c>
      <c r="O58" s="114">
        <v>9.5206353999999997E-3</v>
      </c>
      <c r="P58" s="114">
        <v>4.1647560000000001E-4</v>
      </c>
      <c r="Q58" s="114">
        <v>3.4095577E-4</v>
      </c>
      <c r="R58" s="113">
        <v>5.707814925301E-7</v>
      </c>
      <c r="S58" s="112">
        <v>1.5402203704707196E-9</v>
      </c>
      <c r="T58" s="112">
        <v>4.7752909410000002E-2</v>
      </c>
      <c r="U58" s="122">
        <v>2.5719271E-5</v>
      </c>
      <c r="V58" s="154"/>
      <c r="W58" s="173"/>
      <c r="X58" s="76" t="s">
        <v>986</v>
      </c>
      <c r="Y58" s="42"/>
      <c r="Z58" s="42"/>
      <c r="AA58" s="108"/>
    </row>
    <row r="59" spans="1:27" ht="14.5" customHeight="1" thickBot="1">
      <c r="A59" s="41" t="s">
        <v>13048</v>
      </c>
      <c r="B59" s="119" t="s">
        <v>13044</v>
      </c>
      <c r="C59" s="120" t="s">
        <v>135</v>
      </c>
      <c r="D59" s="135" t="s">
        <v>13043</v>
      </c>
      <c r="E59" s="119" t="s">
        <v>6570</v>
      </c>
      <c r="F59" s="118" t="s">
        <v>13047</v>
      </c>
      <c r="G59" s="117">
        <v>23.851469374878</v>
      </c>
      <c r="H59" s="117">
        <v>1.5094830588779999</v>
      </c>
      <c r="I59" s="117">
        <v>3.1399058479999997</v>
      </c>
      <c r="J59" s="117">
        <v>18.986699848000001</v>
      </c>
      <c r="K59" s="117">
        <v>0.21538061999999999</v>
      </c>
      <c r="L59" s="116">
        <v>1.6194031578947368</v>
      </c>
      <c r="M59" s="115">
        <v>30.592551</v>
      </c>
      <c r="N59" s="114">
        <v>1.2326693</v>
      </c>
      <c r="O59" s="114">
        <v>1.2017724000000001</v>
      </c>
      <c r="P59" s="114">
        <v>2.2579861999999999E-2</v>
      </c>
      <c r="Q59" s="114">
        <v>8.3170593000000004E-3</v>
      </c>
      <c r="R59" s="113">
        <v>7.20487038858E-5</v>
      </c>
      <c r="S59" s="112">
        <v>8.3505405679340017E-8</v>
      </c>
      <c r="T59" s="112">
        <v>1.1648542399999999</v>
      </c>
      <c r="U59" s="111">
        <v>5.0877331000000001E-3</v>
      </c>
      <c r="V59" s="238" t="s">
        <v>13046</v>
      </c>
      <c r="W59" s="173"/>
      <c r="X59" s="42" t="s">
        <v>987</v>
      </c>
      <c r="Y59" s="42"/>
      <c r="Z59" s="42"/>
      <c r="AA59" s="108"/>
    </row>
    <row r="60" spans="1:27" ht="14.5" customHeight="1">
      <c r="A60" s="41" t="s">
        <v>13045</v>
      </c>
      <c r="B60" s="119" t="s">
        <v>13044</v>
      </c>
      <c r="C60" s="120" t="s">
        <v>136</v>
      </c>
      <c r="D60" s="135" t="s">
        <v>13043</v>
      </c>
      <c r="E60" s="119" t="s">
        <v>6570</v>
      </c>
      <c r="F60" s="118" t="s">
        <v>13042</v>
      </c>
      <c r="G60" s="117">
        <v>0.56604035568176392</v>
      </c>
      <c r="H60" s="117">
        <v>3.3325527124799999E-4</v>
      </c>
      <c r="I60" s="117">
        <v>2.7347100410515829E-2</v>
      </c>
      <c r="J60" s="117">
        <v>0.49580000000000002</v>
      </c>
      <c r="K60" s="117">
        <v>4.2560000000000001E-2</v>
      </c>
      <c r="L60" s="116">
        <v>0.32</v>
      </c>
      <c r="M60" s="115">
        <v>4.2</v>
      </c>
      <c r="N60" s="114">
        <v>1.3241482000000001E-2</v>
      </c>
      <c r="O60" s="114">
        <v>1.2847094E-2</v>
      </c>
      <c r="P60" s="114">
        <v>3.9438772E-4</v>
      </c>
      <c r="Q60" s="114">
        <v>0</v>
      </c>
      <c r="R60" s="113">
        <v>7.702095E-7</v>
      </c>
      <c r="S60" s="112">
        <v>1.45853448E-9</v>
      </c>
      <c r="T60" s="112">
        <v>0</v>
      </c>
      <c r="U60" s="122">
        <v>2.1173267999999998E-5</v>
      </c>
      <c r="V60" s="226" t="s">
        <v>13041</v>
      </c>
      <c r="W60" s="173"/>
      <c r="X60" s="42" t="s">
        <v>988</v>
      </c>
      <c r="Y60" s="42"/>
      <c r="Z60" s="42"/>
      <c r="AA60" s="108"/>
    </row>
    <row r="61" spans="1:27" ht="14.5" customHeight="1">
      <c r="B61" s="119" t="s">
        <v>12026</v>
      </c>
      <c r="C61" s="133" t="s">
        <v>13040</v>
      </c>
      <c r="D61" s="135"/>
      <c r="G61" s="131"/>
      <c r="H61" s="131"/>
      <c r="I61" s="131"/>
      <c r="J61" s="131"/>
      <c r="K61" s="131"/>
      <c r="L61" s="131"/>
      <c r="M61" s="100"/>
      <c r="N61" s="41"/>
      <c r="O61" s="41"/>
      <c r="V61" s="152"/>
      <c r="W61" s="172"/>
      <c r="X61" s="42"/>
      <c r="Y61" s="42"/>
      <c r="Z61" s="42"/>
      <c r="AA61" s="108"/>
    </row>
    <row r="62" spans="1:27" ht="14.5" customHeight="1">
      <c r="B62" s="119" t="s">
        <v>12026</v>
      </c>
      <c r="C62" s="133" t="s">
        <v>74</v>
      </c>
      <c r="D62" s="133" t="s">
        <v>13019</v>
      </c>
      <c r="G62" s="131"/>
      <c r="H62" s="131"/>
      <c r="I62" s="131"/>
      <c r="J62" s="131"/>
      <c r="K62" s="131"/>
      <c r="L62" s="131"/>
      <c r="M62" s="100"/>
      <c r="N62" s="41"/>
      <c r="O62" s="41"/>
      <c r="V62" s="130"/>
      <c r="W62" s="172"/>
      <c r="X62" s="76"/>
      <c r="Y62" s="76"/>
      <c r="Z62" s="76"/>
      <c r="AA62" s="108"/>
    </row>
    <row r="63" spans="1:27" ht="14.5" customHeight="1">
      <c r="A63" s="41" t="s">
        <v>13039</v>
      </c>
      <c r="B63" s="119" t="s">
        <v>12026</v>
      </c>
      <c r="C63" s="120" t="s">
        <v>137</v>
      </c>
      <c r="D63" s="135" t="s">
        <v>13019</v>
      </c>
      <c r="E63" s="119" t="s">
        <v>6570</v>
      </c>
      <c r="F63" s="118" t="s">
        <v>13038</v>
      </c>
      <c r="G63" s="117">
        <v>8.5118684171235998E-2</v>
      </c>
      <c r="H63" s="117">
        <v>1.6938801253600001E-4</v>
      </c>
      <c r="I63" s="117">
        <v>2.6984870766000001E-3</v>
      </c>
      <c r="J63" s="117">
        <v>5.7969706082099996E-2</v>
      </c>
      <c r="K63" s="117">
        <v>2.4281102999999998E-2</v>
      </c>
      <c r="L63" s="116">
        <v>0.1825646842105263</v>
      </c>
      <c r="M63" s="115">
        <v>6.6650793999999998</v>
      </c>
      <c r="N63" s="114">
        <v>3.9419258E-3</v>
      </c>
      <c r="O63" s="114">
        <v>3.5916355999999999E-3</v>
      </c>
      <c r="P63" s="114">
        <v>1.5366174E-4</v>
      </c>
      <c r="Q63" s="114">
        <v>1.9662847999999999E-4</v>
      </c>
      <c r="R63" s="113">
        <v>2.1532587251317413E-7</v>
      </c>
      <c r="S63" s="112">
        <v>5.6827565318278553E-10</v>
      </c>
      <c r="T63" s="112">
        <v>2.7539002825839001E-2</v>
      </c>
      <c r="U63" s="122">
        <v>9.4722776000000008E-6</v>
      </c>
      <c r="V63" s="226" t="s">
        <v>12470</v>
      </c>
      <c r="W63" s="221" t="s">
        <v>12469</v>
      </c>
      <c r="X63" s="76" t="s">
        <v>990</v>
      </c>
      <c r="Y63" s="42"/>
      <c r="Z63" s="42"/>
      <c r="AA63" s="108"/>
    </row>
    <row r="64" spans="1:27" ht="14.5" customHeight="1" thickBot="1">
      <c r="A64" s="41" t="s">
        <v>13037</v>
      </c>
      <c r="B64" s="119" t="s">
        <v>12026</v>
      </c>
      <c r="C64" s="120" t="s">
        <v>13036</v>
      </c>
      <c r="D64" s="135" t="s">
        <v>13019</v>
      </c>
      <c r="E64" s="119" t="s">
        <v>6570</v>
      </c>
      <c r="F64" s="118" t="s">
        <v>13035</v>
      </c>
      <c r="G64" s="117">
        <v>8.4895684318997092E-2</v>
      </c>
      <c r="H64" s="117">
        <v>2.6251893045E-5</v>
      </c>
      <c r="I64" s="117">
        <v>6.101639308E-5</v>
      </c>
      <c r="J64" s="117">
        <v>1.103890328721E-4</v>
      </c>
      <c r="K64" s="117">
        <v>8.4698026999999995E-2</v>
      </c>
      <c r="L64" s="116">
        <v>0.63682727067669165</v>
      </c>
      <c r="M64" s="115">
        <v>8.3245895E-2</v>
      </c>
      <c r="N64" s="114">
        <v>1.0357564E-2</v>
      </c>
      <c r="O64" s="114">
        <v>9.8731779999999998E-3</v>
      </c>
      <c r="P64" s="114">
        <v>4.8257836000000003E-4</v>
      </c>
      <c r="Q64" s="121">
        <v>1.8079475E-6</v>
      </c>
      <c r="R64" s="113">
        <v>5.9191715068403602E-7</v>
      </c>
      <c r="S64" s="112">
        <v>1.7846832574604671E-9</v>
      </c>
      <c r="T64" s="112">
        <v>2.5321393715299997E-4</v>
      </c>
      <c r="U64" s="122">
        <v>1.7873293000000001E-5</v>
      </c>
      <c r="V64" s="226" t="s">
        <v>13034</v>
      </c>
      <c r="W64" s="221" t="s">
        <v>13033</v>
      </c>
      <c r="X64" s="76" t="s">
        <v>13032</v>
      </c>
      <c r="Y64" s="42"/>
      <c r="Z64" s="42"/>
      <c r="AA64" s="108"/>
    </row>
    <row r="65" spans="1:27" ht="14.5" customHeight="1" thickBot="1">
      <c r="A65" s="41" t="s">
        <v>13031</v>
      </c>
      <c r="B65" s="119" t="s">
        <v>12026</v>
      </c>
      <c r="C65" s="120" t="s">
        <v>13030</v>
      </c>
      <c r="D65" s="135" t="s">
        <v>13019</v>
      </c>
      <c r="E65" s="119" t="s">
        <v>6570</v>
      </c>
      <c r="F65" s="118" t="s">
        <v>13029</v>
      </c>
      <c r="G65" s="117">
        <v>0.1121593255767</v>
      </c>
      <c r="H65" s="117">
        <v>3.982759927E-2</v>
      </c>
      <c r="I65" s="117">
        <v>3.5544307599999999E-3</v>
      </c>
      <c r="J65" s="117">
        <v>6.4344225466999999E-3</v>
      </c>
      <c r="K65" s="117">
        <v>6.2342873E-2</v>
      </c>
      <c r="L65" s="116">
        <v>0.46874340601503756</v>
      </c>
      <c r="M65" s="115">
        <v>7.1936599000000001</v>
      </c>
      <c r="N65" s="114">
        <v>8.9460371999999996E-3</v>
      </c>
      <c r="O65" s="114">
        <v>8.1121205999999998E-3</v>
      </c>
      <c r="P65" s="114">
        <v>3.9411325E-4</v>
      </c>
      <c r="Q65" s="114">
        <v>4.3980339000000002E-4</v>
      </c>
      <c r="R65" s="113">
        <v>4.8633816186650004E-7</v>
      </c>
      <c r="S65" s="112">
        <v>1.4575194502799497E-9</v>
      </c>
      <c r="T65" s="112">
        <v>6.1597114000000001E-2</v>
      </c>
      <c r="U65" s="111">
        <v>1.6910467999999999E-4</v>
      </c>
      <c r="V65" s="238" t="s">
        <v>13028</v>
      </c>
      <c r="W65" s="221" t="s">
        <v>13027</v>
      </c>
      <c r="X65" s="42" t="s">
        <v>989</v>
      </c>
      <c r="Y65" s="42"/>
      <c r="Z65" s="42"/>
      <c r="AA65" s="108"/>
    </row>
    <row r="66" spans="1:27" ht="14.5" customHeight="1" thickBot="1">
      <c r="A66" s="41" t="s">
        <v>13026</v>
      </c>
      <c r="B66" s="119" t="s">
        <v>12026</v>
      </c>
      <c r="C66" s="120" t="s">
        <v>13025</v>
      </c>
      <c r="D66" s="135" t="s">
        <v>13019</v>
      </c>
      <c r="E66" s="119" t="s">
        <v>6570</v>
      </c>
      <c r="F66" s="118" t="s">
        <v>13024</v>
      </c>
      <c r="G66" s="117"/>
      <c r="H66" s="117"/>
      <c r="I66" s="117"/>
      <c r="J66" s="117">
        <v>3.2580996000000002E-3</v>
      </c>
      <c r="K66" s="117">
        <v>1.1826359999999999E-2</v>
      </c>
      <c r="L66" s="116">
        <v>8.8919999999999985E-2</v>
      </c>
      <c r="M66" s="115">
        <v>1.5606599999999999</v>
      </c>
      <c r="N66" s="114">
        <v>1.5437525E-3</v>
      </c>
      <c r="O66" s="114">
        <v>1.3879560999999999E-3</v>
      </c>
      <c r="P66" s="121">
        <v>7.5894119999999997E-5</v>
      </c>
      <c r="Q66" s="121">
        <v>7.9902198000000003E-5</v>
      </c>
      <c r="R66" s="113">
        <v>8.3210799999999992E-8</v>
      </c>
      <c r="S66" s="112">
        <v>2.8067352237999998E-10</v>
      </c>
      <c r="T66" s="112">
        <v>1.119078404E-2</v>
      </c>
      <c r="U66" s="122">
        <v>8.2382715000000001E-5</v>
      </c>
      <c r="V66" s="238" t="s">
        <v>13023</v>
      </c>
      <c r="W66" s="221" t="s">
        <v>13022</v>
      </c>
      <c r="X66" s="42" t="s">
        <v>1358</v>
      </c>
      <c r="Y66" s="76"/>
      <c r="Z66" s="76"/>
      <c r="AA66" s="108"/>
    </row>
    <row r="67" spans="1:27" ht="14.5" customHeight="1">
      <c r="A67" s="41" t="s">
        <v>13021</v>
      </c>
      <c r="B67" s="119" t="s">
        <v>12026</v>
      </c>
      <c r="C67" s="120" t="s">
        <v>13020</v>
      </c>
      <c r="D67" s="135" t="s">
        <v>13019</v>
      </c>
      <c r="E67" s="119" t="s">
        <v>6570</v>
      </c>
      <c r="F67" s="118" t="s">
        <v>13018</v>
      </c>
      <c r="G67" s="117">
        <v>1.815214001959</v>
      </c>
      <c r="H67" s="117">
        <v>0.15460020903999999</v>
      </c>
      <c r="I67" s="117">
        <v>0.32475634591899999</v>
      </c>
      <c r="J67" s="117">
        <v>0.15440774699999998</v>
      </c>
      <c r="K67" s="117">
        <v>1.1814496999999999</v>
      </c>
      <c r="L67" s="116">
        <v>8.8830804511278192</v>
      </c>
      <c r="M67" s="115">
        <v>54.948937999999998</v>
      </c>
      <c r="N67" s="114">
        <v>0.23032211</v>
      </c>
      <c r="O67" s="114">
        <v>0.22048988</v>
      </c>
      <c r="P67" s="114">
        <v>8.8877117999999998E-3</v>
      </c>
      <c r="Q67" s="114">
        <v>9.4451405000000005E-4</v>
      </c>
      <c r="R67" s="113">
        <v>1.3218817899999999E-5</v>
      </c>
      <c r="S67" s="112">
        <v>3.286875646743E-8</v>
      </c>
      <c r="T67" s="112">
        <v>0.13228487989999999</v>
      </c>
      <c r="U67" s="111">
        <v>1.3685100000000001E-3</v>
      </c>
      <c r="V67" s="248"/>
      <c r="W67" s="221"/>
      <c r="X67" s="42"/>
      <c r="Y67" s="76"/>
      <c r="Z67" s="76"/>
      <c r="AA67" s="108"/>
    </row>
    <row r="68" spans="1:27" ht="14.5" customHeight="1" thickBot="1">
      <c r="B68" s="119" t="s">
        <v>12026</v>
      </c>
      <c r="C68" s="133" t="s">
        <v>42</v>
      </c>
      <c r="D68" s="133" t="s">
        <v>13001</v>
      </c>
      <c r="G68" s="131"/>
      <c r="H68" s="131"/>
      <c r="I68" s="131"/>
      <c r="J68" s="131"/>
      <c r="K68" s="131"/>
      <c r="L68" s="131"/>
      <c r="M68" s="100"/>
      <c r="N68" s="41"/>
      <c r="O68" s="41"/>
      <c r="V68" s="152"/>
      <c r="W68" s="172"/>
      <c r="X68" s="76"/>
      <c r="Y68" s="42"/>
      <c r="Z68" s="42"/>
      <c r="AA68" s="108"/>
    </row>
    <row r="69" spans="1:27" ht="14.5" customHeight="1" thickBot="1">
      <c r="A69" s="41" t="s">
        <v>13017</v>
      </c>
      <c r="B69" s="119" t="s">
        <v>12026</v>
      </c>
      <c r="C69" s="120" t="s">
        <v>138</v>
      </c>
      <c r="D69" s="135" t="s">
        <v>13001</v>
      </c>
      <c r="E69" s="119" t="s">
        <v>6570</v>
      </c>
      <c r="F69" s="118" t="s">
        <v>13016</v>
      </c>
      <c r="G69" s="117">
        <v>0.294436675114431</v>
      </c>
      <c r="H69" s="117">
        <v>1.138008699E-2</v>
      </c>
      <c r="I69" s="117">
        <v>1.908058399E-2</v>
      </c>
      <c r="J69" s="117">
        <v>3.5704941344309998E-3</v>
      </c>
      <c r="K69" s="117">
        <v>0.26040551000000001</v>
      </c>
      <c r="L69" s="116">
        <v>1.9579361654135339</v>
      </c>
      <c r="M69" s="115">
        <v>27.672747000000001</v>
      </c>
      <c r="N69" s="114">
        <v>3.8059780000000001E-2</v>
      </c>
      <c r="O69" s="114">
        <v>3.5071970000000001E-2</v>
      </c>
      <c r="P69" s="114">
        <v>1.6353971000000001E-3</v>
      </c>
      <c r="Q69" s="114">
        <v>1.352413E-3</v>
      </c>
      <c r="R69" s="113">
        <v>2.1026360557578396E-6</v>
      </c>
      <c r="S69" s="112">
        <v>6.0480662761789522E-9</v>
      </c>
      <c r="T69" s="112">
        <v>0.189413586503</v>
      </c>
      <c r="U69" s="122">
        <v>9.6431165000000004E-5</v>
      </c>
      <c r="V69" s="238" t="s">
        <v>12594</v>
      </c>
      <c r="W69" s="221" t="s">
        <v>12474</v>
      </c>
      <c r="X69" s="76" t="s">
        <v>991</v>
      </c>
      <c r="Y69" s="42"/>
      <c r="Z69" s="42"/>
      <c r="AA69" s="108"/>
    </row>
    <row r="70" spans="1:27" ht="14.5" customHeight="1" thickBot="1">
      <c r="A70" s="41" t="s">
        <v>13015</v>
      </c>
      <c r="B70" s="119" t="s">
        <v>12026</v>
      </c>
      <c r="C70" s="120" t="s">
        <v>674</v>
      </c>
      <c r="D70" s="135" t="s">
        <v>13001</v>
      </c>
      <c r="E70" s="119" t="s">
        <v>6570</v>
      </c>
      <c r="F70" s="118" t="s">
        <v>13014</v>
      </c>
      <c r="G70" s="117">
        <v>0.74826145735975991</v>
      </c>
      <c r="H70" s="117">
        <v>1.649512408E-2</v>
      </c>
      <c r="I70" s="117">
        <v>2.8629307600000001E-2</v>
      </c>
      <c r="J70" s="117">
        <v>0.45339762567975994</v>
      </c>
      <c r="K70" s="117">
        <v>0.2497394</v>
      </c>
      <c r="L70" s="116">
        <v>1.87773984962406</v>
      </c>
      <c r="M70" s="115">
        <v>49.769317999999998</v>
      </c>
      <c r="N70" s="114">
        <v>4.0479649999999999E-2</v>
      </c>
      <c r="O70" s="114">
        <v>3.6225909000000001E-2</v>
      </c>
      <c r="P70" s="114">
        <v>1.6727525E-3</v>
      </c>
      <c r="Q70" s="114">
        <v>2.5809889000000001E-3</v>
      </c>
      <c r="R70" s="113">
        <v>2.1718170911627899E-6</v>
      </c>
      <c r="S70" s="112">
        <v>6.1862149152249E-9</v>
      </c>
      <c r="T70" s="112">
        <v>0.36148304060499997</v>
      </c>
      <c r="U70" s="111">
        <v>1.2499505E-4</v>
      </c>
      <c r="V70" s="238" t="s">
        <v>12590</v>
      </c>
      <c r="W70" s="221" t="s">
        <v>12589</v>
      </c>
      <c r="X70" s="42" t="s">
        <v>1000</v>
      </c>
      <c r="AA70" s="42"/>
    </row>
    <row r="71" spans="1:27" ht="14.5" customHeight="1" thickBot="1">
      <c r="A71" s="41" t="s">
        <v>13013</v>
      </c>
      <c r="B71" s="119" t="s">
        <v>12026</v>
      </c>
      <c r="C71" s="120" t="s">
        <v>675</v>
      </c>
      <c r="D71" s="135" t="s">
        <v>13001</v>
      </c>
      <c r="E71" s="119" t="s">
        <v>6570</v>
      </c>
      <c r="F71" s="118" t="s">
        <v>13012</v>
      </c>
      <c r="G71" s="117">
        <v>0.60398466602690004</v>
      </c>
      <c r="H71" s="117">
        <v>1.4447225559999997E-2</v>
      </c>
      <c r="I71" s="117">
        <v>2.4580165399999999E-2</v>
      </c>
      <c r="J71" s="117">
        <v>0.4376717150669</v>
      </c>
      <c r="K71" s="117">
        <v>0.12728555999999999</v>
      </c>
      <c r="L71" s="116">
        <v>0.95703428571428562</v>
      </c>
      <c r="M71" s="115">
        <v>35.36674</v>
      </c>
      <c r="N71" s="114">
        <v>2.3595703999999999E-2</v>
      </c>
      <c r="O71" s="114">
        <v>2.1037961000000001E-2</v>
      </c>
      <c r="P71" s="114">
        <v>9.1944585000000004E-4</v>
      </c>
      <c r="Q71" s="114">
        <v>1.6382975999999999E-3</v>
      </c>
      <c r="R71" s="113">
        <v>1.2612686189049998E-6</v>
      </c>
      <c r="S71" s="112">
        <v>3.4003174928592001E-9</v>
      </c>
      <c r="T71" s="112">
        <v>0.22945344594199998</v>
      </c>
      <c r="U71" s="122">
        <v>8.0065403000000002E-5</v>
      </c>
      <c r="V71" s="238" t="s">
        <v>12590</v>
      </c>
      <c r="W71" s="221" t="s">
        <v>12589</v>
      </c>
      <c r="X71" s="42" t="s">
        <v>1001</v>
      </c>
      <c r="Y71" s="42"/>
      <c r="Z71" s="42"/>
      <c r="AA71" s="108"/>
    </row>
    <row r="72" spans="1:27" ht="14.5" customHeight="1" thickBot="1">
      <c r="A72" s="41" t="s">
        <v>13011</v>
      </c>
      <c r="B72" s="119" t="s">
        <v>12026</v>
      </c>
      <c r="C72" s="120" t="s">
        <v>676</v>
      </c>
      <c r="D72" s="135" t="s">
        <v>13001</v>
      </c>
      <c r="E72" s="119" t="s">
        <v>6570</v>
      </c>
      <c r="F72" s="118" t="s">
        <v>13010</v>
      </c>
      <c r="G72" s="117">
        <v>1.0047535311137779</v>
      </c>
      <c r="H72" s="117">
        <v>2.0135832940000004E-2</v>
      </c>
      <c r="I72" s="117">
        <v>3.5827783799999999E-2</v>
      </c>
      <c r="J72" s="117">
        <v>0.48135479437377798</v>
      </c>
      <c r="K72" s="117">
        <v>0.46743511999999998</v>
      </c>
      <c r="L72" s="116">
        <v>3.5145497744360901</v>
      </c>
      <c r="M72" s="115">
        <v>75.373902000000001</v>
      </c>
      <c r="N72" s="114">
        <v>7.0495554000000002E-2</v>
      </c>
      <c r="O72" s="114">
        <v>6.3226705999999994E-2</v>
      </c>
      <c r="P72" s="114">
        <v>3.0119642999999999E-3</v>
      </c>
      <c r="Q72" s="114">
        <v>4.2568846E-3</v>
      </c>
      <c r="R72" s="113">
        <v>3.7905698532868697E-6</v>
      </c>
      <c r="S72" s="112">
        <v>1.1138921350755375E-8</v>
      </c>
      <c r="T72" s="112">
        <v>0.59620232667299999</v>
      </c>
      <c r="U72" s="111">
        <v>2.0486998000000001E-4</v>
      </c>
      <c r="V72" s="238" t="s">
        <v>12590</v>
      </c>
      <c r="W72" s="221" t="s">
        <v>12589</v>
      </c>
      <c r="X72" s="76" t="s">
        <v>1002</v>
      </c>
      <c r="Y72" s="42"/>
      <c r="Z72" s="42"/>
      <c r="AA72" s="108"/>
    </row>
    <row r="73" spans="1:27" ht="14.5" customHeight="1">
      <c r="A73" s="41" t="s">
        <v>13009</v>
      </c>
      <c r="B73" s="119" t="s">
        <v>12026</v>
      </c>
      <c r="C73" s="120" t="s">
        <v>799</v>
      </c>
      <c r="D73" s="135" t="s">
        <v>13001</v>
      </c>
      <c r="E73" s="119" t="s">
        <v>6570</v>
      </c>
      <c r="F73" s="118" t="s">
        <v>13008</v>
      </c>
      <c r="G73" s="117">
        <v>0.37957468350874102</v>
      </c>
      <c r="H73" s="117">
        <v>3.4531317540000002E-2</v>
      </c>
      <c r="I73" s="117">
        <v>4.6966132229999999E-2</v>
      </c>
      <c r="J73" s="117">
        <v>3.7205537387409999E-3</v>
      </c>
      <c r="K73" s="117">
        <v>0.29435667999999998</v>
      </c>
      <c r="L73" s="116">
        <v>2.2132081203007514</v>
      </c>
      <c r="M73" s="115">
        <v>24.940635</v>
      </c>
      <c r="N73" s="114">
        <v>5.0208651E-2</v>
      </c>
      <c r="O73" s="114">
        <v>4.7194653000000003E-2</v>
      </c>
      <c r="P73" s="114">
        <v>1.9712936E-3</v>
      </c>
      <c r="Q73" s="114">
        <v>1.0427043000000001E-3</v>
      </c>
      <c r="R73" s="113">
        <v>2.8294156196170804E-6</v>
      </c>
      <c r="S73" s="112">
        <v>7.290286976747421E-9</v>
      </c>
      <c r="T73" s="112">
        <v>0.14603701637399999</v>
      </c>
      <c r="U73" s="111">
        <v>1.4017065000000001E-4</v>
      </c>
      <c r="V73" s="226" t="s">
        <v>12124</v>
      </c>
      <c r="W73" s="221" t="s">
        <v>12123</v>
      </c>
      <c r="X73" s="76"/>
      <c r="Y73" s="42"/>
      <c r="Z73" s="42"/>
      <c r="AA73" s="108"/>
    </row>
    <row r="74" spans="1:27" ht="14.5" customHeight="1">
      <c r="A74" s="41" t="s">
        <v>13007</v>
      </c>
      <c r="B74" s="119" t="s">
        <v>12026</v>
      </c>
      <c r="C74" s="120" t="s">
        <v>13006</v>
      </c>
      <c r="D74" s="135" t="s">
        <v>13001</v>
      </c>
      <c r="E74" s="119" t="s">
        <v>6570</v>
      </c>
      <c r="F74" s="118" t="s">
        <v>13005</v>
      </c>
      <c r="G74" s="117">
        <v>0.11278900960204299</v>
      </c>
      <c r="H74" s="117">
        <v>2.3094211107042999E-2</v>
      </c>
      <c r="I74" s="117">
        <v>4.1384262839999998E-2</v>
      </c>
      <c r="J74" s="117">
        <v>1.747728655E-3</v>
      </c>
      <c r="K74" s="117">
        <v>4.6562806999999998E-2</v>
      </c>
      <c r="L74" s="116">
        <v>0.35009629323308267</v>
      </c>
      <c r="M74" s="115">
        <v>50.250051999999997</v>
      </c>
      <c r="N74" s="114">
        <v>1.8381531999999999E-2</v>
      </c>
      <c r="O74" s="114">
        <v>1.45042E-2</v>
      </c>
      <c r="P74" s="114">
        <v>5.6595856999999998E-4</v>
      </c>
      <c r="Q74" s="114">
        <v>3.3113731999999999E-3</v>
      </c>
      <c r="R74" s="113">
        <v>8.6955634782516345E-7</v>
      </c>
      <c r="S74" s="112">
        <v>2.0930420832543475E-9</v>
      </c>
      <c r="T74" s="112">
        <v>0.46377776314340002</v>
      </c>
      <c r="U74" s="122">
        <v>8.9512500999999997E-5</v>
      </c>
      <c r="V74" s="226" t="s">
        <v>13004</v>
      </c>
      <c r="W74" s="221" t="s">
        <v>12589</v>
      </c>
      <c r="X74" s="76"/>
      <c r="Y74" s="76"/>
      <c r="Z74" s="76"/>
      <c r="AA74" s="108"/>
    </row>
    <row r="75" spans="1:27" ht="14.5" customHeight="1">
      <c r="A75" s="41" t="s">
        <v>13003</v>
      </c>
      <c r="B75" s="119" t="s">
        <v>12026</v>
      </c>
      <c r="C75" s="120" t="s">
        <v>13002</v>
      </c>
      <c r="D75" s="135" t="s">
        <v>13001</v>
      </c>
      <c r="E75" s="119" t="s">
        <v>6570</v>
      </c>
      <c r="F75" s="118" t="s">
        <v>13000</v>
      </c>
      <c r="G75" s="117">
        <v>0.66362431678699996</v>
      </c>
      <c r="H75" s="117">
        <v>1.526500523E-2</v>
      </c>
      <c r="I75" s="117">
        <v>0.113377614</v>
      </c>
      <c r="J75" s="117">
        <v>8.5393475569999992E-3</v>
      </c>
      <c r="K75" s="117">
        <v>0.52644234999999995</v>
      </c>
      <c r="L75" s="116">
        <v>3.9582131578947362</v>
      </c>
      <c r="M75" s="115">
        <v>58.360745000000001</v>
      </c>
      <c r="N75" s="114">
        <v>9.6473005000000001E-2</v>
      </c>
      <c r="O75" s="114">
        <v>8.9700278999999994E-2</v>
      </c>
      <c r="P75" s="114">
        <v>3.3939950999999999E-3</v>
      </c>
      <c r="Q75" s="114">
        <v>3.3787302E-3</v>
      </c>
      <c r="R75" s="113">
        <v>5.3777146330549998E-6</v>
      </c>
      <c r="S75" s="112">
        <v>1.2551756633807388E-8</v>
      </c>
      <c r="T75" s="112">
        <v>0.47321150598900003</v>
      </c>
      <c r="U75" s="111">
        <v>2.0972752E-4</v>
      </c>
      <c r="V75" s="110"/>
      <c r="W75" s="109"/>
      <c r="X75" s="76" t="s">
        <v>12999</v>
      </c>
      <c r="Y75" s="76"/>
      <c r="Z75" s="76"/>
      <c r="AA75" s="108"/>
    </row>
    <row r="76" spans="1:27" ht="14.5" customHeight="1">
      <c r="B76" s="119" t="s">
        <v>12026</v>
      </c>
      <c r="C76" s="133" t="s">
        <v>75</v>
      </c>
      <c r="D76" s="133" t="s">
        <v>12993</v>
      </c>
      <c r="G76" s="131"/>
      <c r="H76" s="131"/>
      <c r="I76" s="131"/>
      <c r="J76" s="131"/>
      <c r="K76" s="131"/>
      <c r="L76" s="131"/>
      <c r="M76" s="100"/>
      <c r="N76" s="41"/>
      <c r="O76" s="41"/>
      <c r="V76" s="130"/>
      <c r="W76" s="105"/>
      <c r="X76" s="76"/>
      <c r="Y76" s="76"/>
      <c r="Z76" s="76"/>
      <c r="AA76" s="108"/>
    </row>
    <row r="77" spans="1:27" ht="14.5" customHeight="1">
      <c r="A77" s="41" t="s">
        <v>12998</v>
      </c>
      <c r="B77" s="119" t="s">
        <v>12026</v>
      </c>
      <c r="C77" s="120" t="s">
        <v>139</v>
      </c>
      <c r="D77" s="135" t="s">
        <v>12993</v>
      </c>
      <c r="E77" s="119" t="s">
        <v>6570</v>
      </c>
      <c r="F77" s="118" t="s">
        <v>12997</v>
      </c>
      <c r="G77" s="117">
        <v>0.73747552188627097</v>
      </c>
      <c r="H77" s="117">
        <v>3.8405587960000001E-2</v>
      </c>
      <c r="I77" s="117">
        <v>0.10780488370000001</v>
      </c>
      <c r="J77" s="117">
        <v>2.7517880226271E-2</v>
      </c>
      <c r="K77" s="117">
        <v>0.56374716999999996</v>
      </c>
      <c r="L77" s="116">
        <v>4.2387005263157889</v>
      </c>
      <c r="M77" s="115">
        <v>59.367019999999997</v>
      </c>
      <c r="N77" s="114">
        <v>0.10159563000000001</v>
      </c>
      <c r="O77" s="114">
        <v>9.4773917999999999E-2</v>
      </c>
      <c r="P77" s="114">
        <v>3.9478463000000002E-3</v>
      </c>
      <c r="Q77" s="114">
        <v>2.8738701999999998E-3</v>
      </c>
      <c r="R77" s="113">
        <v>5.6818895633809998E-6</v>
      </c>
      <c r="S77" s="112">
        <v>1.460002329574772E-8</v>
      </c>
      <c r="T77" s="112">
        <v>0.40250283930000003</v>
      </c>
      <c r="U77" s="111">
        <v>2.3420192999999999E-4</v>
      </c>
      <c r="V77" s="154"/>
      <c r="W77" s="173"/>
      <c r="X77" s="42" t="s">
        <v>685</v>
      </c>
      <c r="Y77" s="76"/>
      <c r="Z77" s="76"/>
      <c r="AA77" s="108"/>
    </row>
    <row r="78" spans="1:27" ht="14.5" customHeight="1">
      <c r="A78" s="41" t="s">
        <v>12996</v>
      </c>
      <c r="B78" s="119" t="s">
        <v>12026</v>
      </c>
      <c r="C78" s="120" t="s">
        <v>140</v>
      </c>
      <c r="D78" s="135" t="s">
        <v>12993</v>
      </c>
      <c r="E78" s="119" t="s">
        <v>6570</v>
      </c>
      <c r="F78" s="118" t="s">
        <v>12995</v>
      </c>
      <c r="G78" s="117">
        <v>0.23194164778822501</v>
      </c>
      <c r="H78" s="117">
        <v>1.1277248206999999E-2</v>
      </c>
      <c r="I78" s="117">
        <v>3.6324850300000003E-2</v>
      </c>
      <c r="J78" s="117">
        <v>2.3719389281225002E-2</v>
      </c>
      <c r="K78" s="117">
        <v>0.16062016000000001</v>
      </c>
      <c r="L78" s="116">
        <v>1.2076703759398497</v>
      </c>
      <c r="M78" s="115">
        <v>16.739294999999998</v>
      </c>
      <c r="N78" s="114">
        <v>3.0878646999999999E-2</v>
      </c>
      <c r="O78" s="114">
        <v>2.8556941999999998E-2</v>
      </c>
      <c r="P78" s="114">
        <v>1.1726345E-3</v>
      </c>
      <c r="Q78" s="114">
        <v>1.1490707000000001E-3</v>
      </c>
      <c r="R78" s="113">
        <v>1.7120468643125198E-6</v>
      </c>
      <c r="S78" s="112">
        <v>4.3366659238545683E-9</v>
      </c>
      <c r="T78" s="112">
        <v>0.16093427300000002</v>
      </c>
      <c r="U78" s="111">
        <v>1.3838405000000001E-4</v>
      </c>
      <c r="V78" s="154"/>
      <c r="W78" s="173"/>
      <c r="X78" s="42" t="s">
        <v>685</v>
      </c>
      <c r="Y78" s="76"/>
      <c r="Z78" s="76"/>
      <c r="AA78" s="108"/>
    </row>
    <row r="79" spans="1:27" ht="14.5" customHeight="1">
      <c r="A79" s="41" t="s">
        <v>12994</v>
      </c>
      <c r="B79" s="119" t="s">
        <v>12026</v>
      </c>
      <c r="C79" s="120" t="s">
        <v>141</v>
      </c>
      <c r="D79" s="135" t="s">
        <v>12993</v>
      </c>
      <c r="E79" s="119" t="s">
        <v>6570</v>
      </c>
      <c r="F79" s="118" t="s">
        <v>12992</v>
      </c>
      <c r="G79" s="117">
        <v>0.133574753782155</v>
      </c>
      <c r="H79" s="117">
        <v>6.3000564589999995E-3</v>
      </c>
      <c r="I79" s="117">
        <v>1.473316475E-2</v>
      </c>
      <c r="J79" s="117">
        <v>9.6373725731549991E-3</v>
      </c>
      <c r="K79" s="117">
        <v>0.10290415999999999</v>
      </c>
      <c r="L79" s="116">
        <v>0.7737154887218044</v>
      </c>
      <c r="M79" s="115">
        <v>11.555471000000001</v>
      </c>
      <c r="N79" s="114">
        <v>1.7063166000000001E-2</v>
      </c>
      <c r="O79" s="114">
        <v>1.5871414E-2</v>
      </c>
      <c r="P79" s="114">
        <v>6.9880913000000002E-4</v>
      </c>
      <c r="Q79" s="114">
        <v>4.9294314999999997E-4</v>
      </c>
      <c r="R79" s="113">
        <v>9.5152361666362017E-7</v>
      </c>
      <c r="S79" s="112">
        <v>2.5843532481504402E-9</v>
      </c>
      <c r="T79" s="112">
        <v>6.9039656717999998E-2</v>
      </c>
      <c r="U79" s="122">
        <v>4.2157965000000003E-5</v>
      </c>
      <c r="V79" s="154"/>
      <c r="W79" s="173"/>
      <c r="X79" s="42" t="s">
        <v>685</v>
      </c>
      <c r="Y79" s="42"/>
      <c r="Z79" s="42"/>
      <c r="AA79" s="108"/>
    </row>
    <row r="80" spans="1:27" ht="14.5" customHeight="1">
      <c r="B80" s="119" t="s">
        <v>12026</v>
      </c>
      <c r="C80" s="133" t="s">
        <v>76</v>
      </c>
      <c r="D80" s="133" t="s">
        <v>12956</v>
      </c>
      <c r="G80" s="131"/>
      <c r="H80" s="131"/>
      <c r="I80" s="131"/>
      <c r="J80" s="131"/>
      <c r="K80" s="131"/>
      <c r="L80" s="131"/>
      <c r="M80" s="100"/>
      <c r="N80" s="41"/>
      <c r="O80" s="41"/>
      <c r="V80" s="130"/>
      <c r="W80" s="105"/>
      <c r="X80" s="76"/>
      <c r="Y80" s="42"/>
      <c r="Z80" s="42"/>
      <c r="AA80" s="108"/>
    </row>
    <row r="81" spans="1:27" ht="14.5" customHeight="1">
      <c r="A81" s="41" t="s">
        <v>12991</v>
      </c>
      <c r="B81" s="119" t="s">
        <v>12026</v>
      </c>
      <c r="C81" s="120" t="s">
        <v>142</v>
      </c>
      <c r="D81" s="135" t="s">
        <v>12956</v>
      </c>
      <c r="E81" s="119" t="s">
        <v>6570</v>
      </c>
      <c r="F81" s="118" t="s">
        <v>12990</v>
      </c>
      <c r="G81" s="117">
        <v>0.33080206043044003</v>
      </c>
      <c r="H81" s="117">
        <v>1.2854654000000002E-2</v>
      </c>
      <c r="I81" s="117">
        <v>2.1412525699999997E-2</v>
      </c>
      <c r="J81" s="117">
        <v>3.4589807304400001E-3</v>
      </c>
      <c r="K81" s="117">
        <v>0.2930759</v>
      </c>
      <c r="L81" s="116">
        <v>2.2035781954887215</v>
      </c>
      <c r="M81" s="115">
        <v>31.04571</v>
      </c>
      <c r="N81" s="114">
        <v>4.2828035E-2</v>
      </c>
      <c r="O81" s="114">
        <v>3.9450264999999998E-2</v>
      </c>
      <c r="P81" s="114">
        <v>1.8410976000000001E-3</v>
      </c>
      <c r="Q81" s="114">
        <v>1.5366721E-3</v>
      </c>
      <c r="R81" s="113">
        <v>2.3651237784400994E-6</v>
      </c>
      <c r="S81" s="112">
        <v>6.8087929511670784E-9</v>
      </c>
      <c r="T81" s="112">
        <v>0.21522018197500001</v>
      </c>
      <c r="U81" s="111">
        <v>1.084755E-4</v>
      </c>
      <c r="V81" s="226" t="s">
        <v>12989</v>
      </c>
      <c r="W81" s="221" t="s">
        <v>12988</v>
      </c>
      <c r="X81" s="76" t="s">
        <v>992</v>
      </c>
      <c r="Y81" s="42"/>
      <c r="Z81" s="42"/>
      <c r="AA81" s="108"/>
    </row>
    <row r="82" spans="1:27" ht="14.5" customHeight="1">
      <c r="A82" s="41" t="s">
        <v>12987</v>
      </c>
      <c r="B82" s="119" t="s">
        <v>12026</v>
      </c>
      <c r="C82" s="120" t="s">
        <v>12986</v>
      </c>
      <c r="D82" s="135" t="s">
        <v>12956</v>
      </c>
      <c r="E82" s="119" t="s">
        <v>6570</v>
      </c>
      <c r="F82" s="118" t="s">
        <v>12985</v>
      </c>
      <c r="G82" s="117">
        <v>7.7908351376200002E-2</v>
      </c>
      <c r="H82" s="117">
        <v>2.6555448410000002E-3</v>
      </c>
      <c r="I82" s="117">
        <v>5.2874802599999996E-3</v>
      </c>
      <c r="J82" s="117">
        <v>5.8357642752000002E-3</v>
      </c>
      <c r="K82" s="117">
        <v>6.4129562000000001E-2</v>
      </c>
      <c r="L82" s="116">
        <v>0.48217715789473681</v>
      </c>
      <c r="M82" s="115">
        <v>7.4136579999999999</v>
      </c>
      <c r="N82" s="114">
        <v>9.4619231999999998E-3</v>
      </c>
      <c r="O82" s="114">
        <v>8.8070888999999992E-3</v>
      </c>
      <c r="P82" s="114">
        <v>4.0358199000000003E-4</v>
      </c>
      <c r="Q82" s="114">
        <v>2.5125232000000001E-4</v>
      </c>
      <c r="R82" s="113">
        <v>5.2800292620730008E-7</v>
      </c>
      <c r="S82" s="112">
        <v>1.4925369905275E-9</v>
      </c>
      <c r="T82" s="112">
        <v>3.5189399551900001E-2</v>
      </c>
      <c r="U82" s="122">
        <v>2.4209882000000001E-5</v>
      </c>
      <c r="V82" s="226" t="s">
        <v>12167</v>
      </c>
      <c r="W82" s="221" t="s">
        <v>12166</v>
      </c>
      <c r="X82" s="76" t="s">
        <v>992</v>
      </c>
      <c r="Y82" s="42"/>
      <c r="Z82" s="42"/>
      <c r="AA82" s="108"/>
    </row>
    <row r="83" spans="1:27" ht="14.5" customHeight="1">
      <c r="A83" s="41" t="s">
        <v>12984</v>
      </c>
      <c r="B83" s="119" t="s">
        <v>12026</v>
      </c>
      <c r="C83" s="120" t="s">
        <v>12983</v>
      </c>
      <c r="D83" s="135" t="s">
        <v>12956</v>
      </c>
      <c r="E83" s="119" t="s">
        <v>6570</v>
      </c>
      <c r="F83" s="118" t="s">
        <v>12982</v>
      </c>
      <c r="G83" s="117">
        <v>0.260303231114</v>
      </c>
      <c r="H83" s="117">
        <v>8.6786761139999984E-3</v>
      </c>
      <c r="I83" s="117">
        <v>6.3509912000000002E-2</v>
      </c>
      <c r="J83" s="117">
        <v>2.6226029999999998E-3</v>
      </c>
      <c r="K83" s="117">
        <v>0.18549204</v>
      </c>
      <c r="L83" s="116">
        <v>1.3946769924812028</v>
      </c>
      <c r="M83" s="115">
        <v>52.489767000000001</v>
      </c>
      <c r="N83" s="114">
        <v>3.7388849000000002E-2</v>
      </c>
      <c r="O83" s="114">
        <v>3.4978058999999999E-2</v>
      </c>
      <c r="P83" s="114">
        <v>1.4403338999999999E-3</v>
      </c>
      <c r="Q83" s="114">
        <v>9.7045621999999995E-4</v>
      </c>
      <c r="R83" s="113">
        <v>2.0970059785700001E-6</v>
      </c>
      <c r="S83" s="112">
        <v>5.3266784627947995E-9</v>
      </c>
      <c r="T83" s="112">
        <v>0.13591824</v>
      </c>
      <c r="U83" s="111">
        <v>1.2576494000000001E-4</v>
      </c>
      <c r="V83" s="226" t="s">
        <v>12981</v>
      </c>
      <c r="W83" s="221" t="s">
        <v>12093</v>
      </c>
      <c r="X83" s="42" t="s">
        <v>993</v>
      </c>
      <c r="Y83" s="42"/>
      <c r="Z83" s="42"/>
      <c r="AA83" s="108"/>
    </row>
    <row r="84" spans="1:27" ht="14.5" customHeight="1">
      <c r="A84" s="41" t="s">
        <v>12980</v>
      </c>
      <c r="B84" s="119" t="s">
        <v>12026</v>
      </c>
      <c r="C84" s="120" t="s">
        <v>12979</v>
      </c>
      <c r="D84" s="135" t="s">
        <v>12956</v>
      </c>
      <c r="E84" s="119" t="s">
        <v>6570</v>
      </c>
      <c r="F84" s="118" t="s">
        <v>12978</v>
      </c>
      <c r="G84" s="117">
        <v>0.13668168841138878</v>
      </c>
      <c r="H84" s="117">
        <v>7.9644036100000003E-3</v>
      </c>
      <c r="I84" s="117">
        <v>1.3066277080000001E-2</v>
      </c>
      <c r="J84" s="117">
        <v>1.7550764721388782E-2</v>
      </c>
      <c r="K84" s="117">
        <v>9.8100243000000004E-2</v>
      </c>
      <c r="L84" s="116">
        <v>0.73759581203007518</v>
      </c>
      <c r="M84" s="115">
        <v>15.367347000000001</v>
      </c>
      <c r="N84" s="114">
        <v>1.5915899000000001E-2</v>
      </c>
      <c r="O84" s="114">
        <v>1.4804321E-2</v>
      </c>
      <c r="P84" s="114">
        <v>6.5527152E-4</v>
      </c>
      <c r="Q84" s="114">
        <v>4.5630667E-4</v>
      </c>
      <c r="R84" s="113">
        <v>8.8754922212754507E-7</v>
      </c>
      <c r="S84" s="112">
        <v>2.4233413888835533E-9</v>
      </c>
      <c r="T84" s="112">
        <v>6.3908497435000003E-2</v>
      </c>
      <c r="U84" s="122">
        <v>4.5320803999999999E-5</v>
      </c>
      <c r="V84" s="226" t="s">
        <v>12968</v>
      </c>
      <c r="W84" s="221" t="s">
        <v>12967</v>
      </c>
      <c r="X84" s="76"/>
      <c r="Y84" s="42"/>
      <c r="Z84" s="42"/>
      <c r="AA84" s="108"/>
    </row>
    <row r="85" spans="1:27" ht="14.5" customHeight="1">
      <c r="A85" s="41" t="s">
        <v>12977</v>
      </c>
      <c r="B85" s="119" t="s">
        <v>12026</v>
      </c>
      <c r="C85" s="120" t="s">
        <v>12976</v>
      </c>
      <c r="D85" s="135" t="s">
        <v>12956</v>
      </c>
      <c r="E85" s="119" t="s">
        <v>6570</v>
      </c>
      <c r="F85" s="118" t="s">
        <v>12975</v>
      </c>
      <c r="G85" s="117">
        <v>0.18896475457543857</v>
      </c>
      <c r="H85" s="117">
        <v>3.2761164287871999E-2</v>
      </c>
      <c r="I85" s="117">
        <v>3.6503590287566563E-2</v>
      </c>
      <c r="J85" s="117">
        <v>0</v>
      </c>
      <c r="K85" s="117">
        <v>0.1197</v>
      </c>
      <c r="L85" s="116">
        <v>0.89999999999999991</v>
      </c>
      <c r="M85" s="115">
        <v>4.5</v>
      </c>
      <c r="N85" s="114">
        <v>2.5316966E-2</v>
      </c>
      <c r="O85" s="114">
        <v>2.4435360999999999E-2</v>
      </c>
      <c r="P85" s="114">
        <v>8.8160536000000001E-4</v>
      </c>
      <c r="Q85" s="114">
        <v>0</v>
      </c>
      <c r="R85" s="113">
        <v>1.4649497E-6</v>
      </c>
      <c r="S85" s="112">
        <v>3.2603748500000003E-9</v>
      </c>
      <c r="T85" s="112">
        <v>0</v>
      </c>
      <c r="U85" s="122">
        <v>8.3493274999999994E-5</v>
      </c>
      <c r="V85" s="226" t="s">
        <v>12968</v>
      </c>
      <c r="W85" s="221" t="s">
        <v>12967</v>
      </c>
      <c r="X85" s="76"/>
      <c r="Y85" s="42"/>
      <c r="Z85" s="42"/>
      <c r="AA85" s="108"/>
    </row>
    <row r="86" spans="1:27" ht="14.5" customHeight="1">
      <c r="A86" s="41" t="s">
        <v>12974</v>
      </c>
      <c r="B86" s="119" t="s">
        <v>12026</v>
      </c>
      <c r="C86" s="120" t="s">
        <v>12973</v>
      </c>
      <c r="D86" s="135" t="s">
        <v>12956</v>
      </c>
      <c r="E86" s="119" t="s">
        <v>6570</v>
      </c>
      <c r="F86" s="118" t="s">
        <v>12972</v>
      </c>
      <c r="G86" s="117">
        <v>0.12718398347725862</v>
      </c>
      <c r="H86" s="117">
        <v>1.3666383705244999E-3</v>
      </c>
      <c r="I86" s="117">
        <v>3.1387345106734119E-2</v>
      </c>
      <c r="J86" s="117">
        <v>0</v>
      </c>
      <c r="K86" s="117">
        <v>9.443E-2</v>
      </c>
      <c r="L86" s="116">
        <v>0.71</v>
      </c>
      <c r="M86" s="115">
        <v>0</v>
      </c>
      <c r="N86" s="114">
        <v>2.0900744999999998E-2</v>
      </c>
      <c r="O86" s="114">
        <v>2.0188686000000001E-2</v>
      </c>
      <c r="P86" s="114">
        <v>7.1205916999999999E-4</v>
      </c>
      <c r="Q86" s="114">
        <v>0</v>
      </c>
      <c r="R86" s="113">
        <v>1.21035287E-6</v>
      </c>
      <c r="S86" s="112">
        <v>2.6333549150000007E-9</v>
      </c>
      <c r="T86" s="112">
        <v>0</v>
      </c>
      <c r="U86" s="122">
        <v>2.9393650999999999E-5</v>
      </c>
      <c r="V86" s="226" t="s">
        <v>12968</v>
      </c>
      <c r="W86" s="221" t="s">
        <v>12967</v>
      </c>
      <c r="X86" s="76"/>
      <c r="Y86" s="42"/>
      <c r="Z86" s="42"/>
      <c r="AA86" s="108"/>
    </row>
    <row r="87" spans="1:27" ht="14.5" customHeight="1" thickBot="1">
      <c r="A87" s="41" t="s">
        <v>12971</v>
      </c>
      <c r="B87" s="119" t="s">
        <v>12026</v>
      </c>
      <c r="C87" s="120" t="s">
        <v>12970</v>
      </c>
      <c r="D87" s="135" t="s">
        <v>12956</v>
      </c>
      <c r="E87" s="119" t="s">
        <v>6570</v>
      </c>
      <c r="F87" s="118" t="s">
        <v>12969</v>
      </c>
      <c r="G87" s="117">
        <v>0.15094347785409626</v>
      </c>
      <c r="H87" s="117">
        <v>1.4030735524999999E-2</v>
      </c>
      <c r="I87" s="117">
        <v>2.6985737392000001E-2</v>
      </c>
      <c r="J87" s="117">
        <v>5.8502549370962609E-3</v>
      </c>
      <c r="K87" s="117">
        <v>0.10407675</v>
      </c>
      <c r="L87" s="116">
        <v>0.78253195488721794</v>
      </c>
      <c r="M87" s="115">
        <v>6.6224490999999999</v>
      </c>
      <c r="N87" s="114">
        <v>2.0711204E-2</v>
      </c>
      <c r="O87" s="114">
        <v>1.9809456E-2</v>
      </c>
      <c r="P87" s="114">
        <v>7.4964534999999997E-4</v>
      </c>
      <c r="Q87" s="114">
        <v>1.5210222E-4</v>
      </c>
      <c r="R87" s="113">
        <v>1.1876172640681483E-6</v>
      </c>
      <c r="S87" s="112">
        <v>2.7723570141945541E-9</v>
      </c>
      <c r="T87" s="112">
        <v>2.1302832478399997E-2</v>
      </c>
      <c r="U87" s="122">
        <v>5.2735909999999998E-5</v>
      </c>
      <c r="V87" s="226" t="s">
        <v>12968</v>
      </c>
      <c r="W87" s="221" t="s">
        <v>12967</v>
      </c>
      <c r="X87" s="76"/>
      <c r="Y87" s="76"/>
      <c r="Z87" s="235"/>
      <c r="AA87" s="108"/>
    </row>
    <row r="88" spans="1:27" ht="14.5" customHeight="1" thickBot="1">
      <c r="A88" s="41" t="s">
        <v>12966</v>
      </c>
      <c r="B88" s="119" t="s">
        <v>12026</v>
      </c>
      <c r="C88" s="120" t="s">
        <v>12965</v>
      </c>
      <c r="D88" s="135" t="s">
        <v>12956</v>
      </c>
      <c r="E88" s="119" t="s">
        <v>6570</v>
      </c>
      <c r="F88" s="118" t="s">
        <v>12964</v>
      </c>
      <c r="G88" s="117">
        <v>1.768999806241</v>
      </c>
      <c r="H88" s="117">
        <v>6.8377518030000001E-2</v>
      </c>
      <c r="I88" s="117">
        <v>0.11483010460000001</v>
      </c>
      <c r="J88" s="117">
        <v>2.0827083611E-2</v>
      </c>
      <c r="K88" s="117">
        <v>1.5649651</v>
      </c>
      <c r="L88" s="116">
        <v>11.766654887218044</v>
      </c>
      <c r="M88" s="115">
        <v>166.25709000000001</v>
      </c>
      <c r="N88" s="114">
        <v>0.22899338999999999</v>
      </c>
      <c r="O88" s="114">
        <v>0.21100914000000001</v>
      </c>
      <c r="P88" s="114">
        <v>9.8462340000000006E-3</v>
      </c>
      <c r="Q88" s="114">
        <v>8.1380211999999997E-3</v>
      </c>
      <c r="R88" s="113">
        <v>1.2650427637990998E-5</v>
      </c>
      <c r="S88" s="112">
        <v>3.6413587729283597E-8</v>
      </c>
      <c r="T88" s="112">
        <v>1.1397788841100001</v>
      </c>
      <c r="U88" s="111">
        <v>5.8107508999999998E-4</v>
      </c>
      <c r="V88" s="238" t="s">
        <v>12465</v>
      </c>
      <c r="W88" s="244" t="s">
        <v>12028</v>
      </c>
      <c r="X88" s="76" t="s">
        <v>941</v>
      </c>
      <c r="Y88" s="76"/>
      <c r="Z88" s="235"/>
      <c r="AA88" s="108"/>
    </row>
    <row r="89" spans="1:27" ht="14.5" customHeight="1" thickBot="1">
      <c r="A89" s="41" t="s">
        <v>12963</v>
      </c>
      <c r="B89" s="119" t="s">
        <v>12026</v>
      </c>
      <c r="C89" s="120" t="s">
        <v>12962</v>
      </c>
      <c r="D89" s="135" t="s">
        <v>12956</v>
      </c>
      <c r="E89" s="119" t="s">
        <v>6570</v>
      </c>
      <c r="F89" s="118" t="s">
        <v>12961</v>
      </c>
      <c r="G89" s="117">
        <v>4.2344190992169996E-2</v>
      </c>
      <c r="H89" s="117">
        <v>1.2386137452299998E-3</v>
      </c>
      <c r="I89" s="117">
        <v>3.0462199965999998E-3</v>
      </c>
      <c r="J89" s="117">
        <v>6.6279822503399997E-3</v>
      </c>
      <c r="K89" s="117">
        <v>3.1431374999999998E-2</v>
      </c>
      <c r="L89" s="116">
        <v>0.23632612781954884</v>
      </c>
      <c r="M89" s="115">
        <v>4.0382565000000001</v>
      </c>
      <c r="N89" s="114">
        <v>4.7105573999999999E-3</v>
      </c>
      <c r="O89" s="114">
        <v>4.4415154999999998E-3</v>
      </c>
      <c r="P89" s="114">
        <v>1.9943898000000001E-4</v>
      </c>
      <c r="Q89" s="121">
        <v>6.9602977999999997E-5</v>
      </c>
      <c r="R89" s="113">
        <v>2.6627791079319899E-7</v>
      </c>
      <c r="S89" s="112">
        <v>7.3757018000016145E-10</v>
      </c>
      <c r="T89" s="112">
        <v>9.7483162340999997E-3</v>
      </c>
      <c r="U89" s="122">
        <v>1.221417E-5</v>
      </c>
      <c r="V89" s="238" t="s">
        <v>12960</v>
      </c>
      <c r="W89" s="221" t="s">
        <v>12959</v>
      </c>
      <c r="X89" s="76" t="s">
        <v>994</v>
      </c>
      <c r="Y89" s="42"/>
      <c r="Z89" s="235"/>
      <c r="AA89" s="108"/>
    </row>
    <row r="90" spans="1:27" ht="14.5" customHeight="1">
      <c r="A90" s="41" t="s">
        <v>12958</v>
      </c>
      <c r="B90" s="119" t="s">
        <v>12026</v>
      </c>
      <c r="C90" s="120" t="s">
        <v>12957</v>
      </c>
      <c r="D90" s="135" t="s">
        <v>12956</v>
      </c>
      <c r="E90" s="119" t="s">
        <v>6570</v>
      </c>
      <c r="F90" s="118" t="s">
        <v>12955</v>
      </c>
      <c r="G90" s="117">
        <v>6.1752465232169998E-2</v>
      </c>
      <c r="H90" s="117">
        <v>1.79531501523E-3</v>
      </c>
      <c r="I90" s="117">
        <v>4.4345782966000004E-3</v>
      </c>
      <c r="J90" s="117">
        <v>9.5379259203399996E-3</v>
      </c>
      <c r="K90" s="117">
        <v>4.5984645999999997E-2</v>
      </c>
      <c r="L90" s="116">
        <v>0.34574921804511272</v>
      </c>
      <c r="M90" s="115">
        <v>5.9110901</v>
      </c>
      <c r="N90" s="114">
        <v>6.8864002000000001E-3</v>
      </c>
      <c r="O90" s="114">
        <v>6.4944394000000004E-3</v>
      </c>
      <c r="P90" s="114">
        <v>2.913158E-4</v>
      </c>
      <c r="Q90" s="114">
        <v>1.0064494000000001E-4</v>
      </c>
      <c r="R90" s="113">
        <v>3.8935488562319895E-7</v>
      </c>
      <c r="S90" s="112">
        <v>1.0773513418671617E-9</v>
      </c>
      <c r="T90" s="112">
        <v>1.4095929366400001E-2</v>
      </c>
      <c r="U90" s="122">
        <v>1.7855972999999999E-5</v>
      </c>
      <c r="V90" s="226" t="s">
        <v>12954</v>
      </c>
      <c r="W90" s="222" t="s">
        <v>12028</v>
      </c>
      <c r="X90" s="76" t="s">
        <v>994</v>
      </c>
      <c r="Y90" s="76"/>
      <c r="Z90" s="235"/>
      <c r="AA90" s="108"/>
    </row>
    <row r="91" spans="1:27" ht="14.5" customHeight="1">
      <c r="B91" s="119" t="s">
        <v>12026</v>
      </c>
      <c r="C91" s="133" t="s">
        <v>12953</v>
      </c>
      <c r="D91" s="133" t="s">
        <v>12806</v>
      </c>
      <c r="G91" s="131"/>
      <c r="H91" s="131"/>
      <c r="I91" s="131"/>
      <c r="J91" s="131"/>
      <c r="K91" s="131"/>
      <c r="L91" s="131"/>
      <c r="M91" s="100"/>
      <c r="N91" s="41"/>
      <c r="O91" s="41"/>
      <c r="V91" s="130"/>
      <c r="W91" s="105"/>
      <c r="X91" s="76"/>
      <c r="Y91" s="42"/>
      <c r="Z91" s="42"/>
      <c r="AA91" s="108"/>
    </row>
    <row r="92" spans="1:27" ht="14.5" customHeight="1">
      <c r="A92" s="41" t="s">
        <v>12952</v>
      </c>
      <c r="B92" s="119" t="s">
        <v>12026</v>
      </c>
      <c r="C92" s="120" t="s">
        <v>12951</v>
      </c>
      <c r="D92" s="135" t="s">
        <v>12806</v>
      </c>
      <c r="E92" s="119" t="s">
        <v>6570</v>
      </c>
      <c r="F92" s="118" t="s">
        <v>12950</v>
      </c>
      <c r="G92" s="117">
        <v>0.31173286813030099</v>
      </c>
      <c r="H92" s="117">
        <v>1.990960368E-5</v>
      </c>
      <c r="I92" s="117">
        <v>3.3159104099999995E-5</v>
      </c>
      <c r="J92" s="117">
        <v>4.6894225210000002E-6</v>
      </c>
      <c r="K92" s="117">
        <v>0.31167510999999998</v>
      </c>
      <c r="L92" s="116">
        <v>2.3434218796992479</v>
      </c>
      <c r="M92" s="115">
        <v>4.8202349999999998E-2</v>
      </c>
      <c r="N92" s="114">
        <v>3.8059149E-2</v>
      </c>
      <c r="O92" s="114">
        <v>3.6282198000000002E-2</v>
      </c>
      <c r="P92" s="114">
        <v>1.7745666E-3</v>
      </c>
      <c r="Q92" s="121">
        <v>2.3847185E-6</v>
      </c>
      <c r="R92" s="113">
        <v>2.1751917509565233E-6</v>
      </c>
      <c r="S92" s="112">
        <v>6.5627463134994842E-9</v>
      </c>
      <c r="T92" s="112">
        <v>3.3399418496599998E-4</v>
      </c>
      <c r="U92" s="122">
        <v>6.5413798000000002E-5</v>
      </c>
      <c r="V92" s="226" t="s">
        <v>12949</v>
      </c>
      <c r="W92" s="221" t="s">
        <v>12093</v>
      </c>
      <c r="X92" s="76"/>
      <c r="Y92" s="42"/>
      <c r="Z92" s="42"/>
      <c r="AA92" s="108"/>
    </row>
    <row r="93" spans="1:27" ht="14.5" customHeight="1">
      <c r="A93" s="41" t="s">
        <v>12948</v>
      </c>
      <c r="B93" s="119" t="s">
        <v>12026</v>
      </c>
      <c r="C93" s="120" t="s">
        <v>12947</v>
      </c>
      <c r="D93" s="135" t="s">
        <v>12806</v>
      </c>
      <c r="E93" s="119" t="s">
        <v>6570</v>
      </c>
      <c r="F93" s="118" t="s">
        <v>12946</v>
      </c>
      <c r="G93" s="117">
        <v>0.63518209971500006</v>
      </c>
      <c r="H93" s="117">
        <v>6.3037170549999993E-2</v>
      </c>
      <c r="I93" s="117">
        <v>0.12966159970000002</v>
      </c>
      <c r="J93" s="117">
        <v>1.0316729465E-2</v>
      </c>
      <c r="K93" s="117">
        <v>0.43216660000000001</v>
      </c>
      <c r="L93" s="116">
        <v>3.2493729323308269</v>
      </c>
      <c r="M93" s="115">
        <v>106.04517</v>
      </c>
      <c r="N93" s="114">
        <v>9.1118161000000003E-2</v>
      </c>
      <c r="O93" s="114">
        <v>8.2468633999999999E-2</v>
      </c>
      <c r="P93" s="114">
        <v>3.4031468E-3</v>
      </c>
      <c r="Q93" s="114">
        <v>5.2463806999999999E-3</v>
      </c>
      <c r="R93" s="113">
        <v>4.9441626963940002E-6</v>
      </c>
      <c r="S93" s="112">
        <v>1.2585602276147999E-8</v>
      </c>
      <c r="T93" s="112">
        <v>0.73478720692400001</v>
      </c>
      <c r="U93" s="111">
        <v>2.7122967999999999E-4</v>
      </c>
      <c r="V93" s="226" t="s">
        <v>12945</v>
      </c>
      <c r="W93" s="244" t="s">
        <v>12028</v>
      </c>
      <c r="X93" s="76" t="s">
        <v>1004</v>
      </c>
      <c r="Y93" s="42"/>
      <c r="Z93" s="42"/>
      <c r="AA93" s="108"/>
    </row>
    <row r="94" spans="1:27" ht="14.5" customHeight="1" thickBot="1">
      <c r="A94" s="41" t="s">
        <v>12944</v>
      </c>
      <c r="B94" s="119" t="s">
        <v>12026</v>
      </c>
      <c r="C94" s="120" t="s">
        <v>12943</v>
      </c>
      <c r="D94" s="135" t="s">
        <v>12806</v>
      </c>
      <c r="E94" s="119" t="s">
        <v>6570</v>
      </c>
      <c r="F94" s="118" t="s">
        <v>12942</v>
      </c>
      <c r="G94" s="117">
        <v>26.33291882612</v>
      </c>
      <c r="H94" s="117">
        <v>0.19025394511999999</v>
      </c>
      <c r="I94" s="117">
        <v>0.74898201100000006</v>
      </c>
      <c r="J94" s="117">
        <v>24.72620242</v>
      </c>
      <c r="K94" s="117">
        <v>0.66748045</v>
      </c>
      <c r="L94" s="116">
        <v>5.0186500000000001</v>
      </c>
      <c r="M94" s="115">
        <v>69.964427000000001</v>
      </c>
      <c r="N94" s="114">
        <v>0.26661432000000002</v>
      </c>
      <c r="O94" s="114">
        <v>0.25047240999999998</v>
      </c>
      <c r="P94" s="114">
        <v>7.0677635000000001E-3</v>
      </c>
      <c r="Q94" s="114">
        <v>9.0741490999999997E-3</v>
      </c>
      <c r="R94" s="113">
        <v>1.5016331507699999E-5</v>
      </c>
      <c r="S94" s="112">
        <v>2.613817848777E-8</v>
      </c>
      <c r="T94" s="112">
        <v>1.27088924</v>
      </c>
      <c r="U94" s="111">
        <v>5.9354039E-4</v>
      </c>
      <c r="V94" s="226" t="s">
        <v>12941</v>
      </c>
      <c r="W94" s="221" t="s">
        <v>12816</v>
      </c>
      <c r="X94" s="76" t="s">
        <v>833</v>
      </c>
      <c r="Y94" s="42"/>
      <c r="Z94" s="42"/>
      <c r="AA94" s="108"/>
    </row>
    <row r="95" spans="1:27" ht="14.5" customHeight="1" thickBot="1">
      <c r="A95" s="41" t="s">
        <v>12940</v>
      </c>
      <c r="B95" s="119" t="s">
        <v>12026</v>
      </c>
      <c r="C95" s="120" t="s">
        <v>12939</v>
      </c>
      <c r="D95" s="135" t="s">
        <v>12806</v>
      </c>
      <c r="E95" s="119" t="s">
        <v>6570</v>
      </c>
      <c r="F95" s="118" t="s">
        <v>12938</v>
      </c>
      <c r="G95" s="117">
        <v>2.56340628000769</v>
      </c>
      <c r="H95" s="117">
        <v>0.54756120239999995</v>
      </c>
      <c r="I95" s="117">
        <v>0.78291299970000006</v>
      </c>
      <c r="J95" s="117">
        <v>1.5676877907690002E-2</v>
      </c>
      <c r="K95" s="117">
        <v>1.2172552000000001</v>
      </c>
      <c r="L95" s="116">
        <v>9.152294736842105</v>
      </c>
      <c r="M95" s="115">
        <v>129.47448</v>
      </c>
      <c r="N95" s="114">
        <v>0.38252968999999998</v>
      </c>
      <c r="O95" s="114">
        <v>0.36660042999999998</v>
      </c>
      <c r="P95" s="114">
        <v>1.1693225E-2</v>
      </c>
      <c r="Q95" s="114">
        <v>4.2360313E-3</v>
      </c>
      <c r="R95" s="113">
        <v>2.1978443130440001E-5</v>
      </c>
      <c r="S95" s="112">
        <v>4.324417662765781E-8</v>
      </c>
      <c r="T95" s="112">
        <v>0.59328169597799996</v>
      </c>
      <c r="U95" s="111">
        <v>9.5804726E-4</v>
      </c>
      <c r="V95" s="238" t="s">
        <v>12937</v>
      </c>
      <c r="W95" s="244" t="s">
        <v>12028</v>
      </c>
      <c r="X95" s="76" t="s">
        <v>995</v>
      </c>
      <c r="Y95" s="169"/>
      <c r="Z95" s="42"/>
      <c r="AA95" s="108"/>
    </row>
    <row r="96" spans="1:27" ht="14.5" customHeight="1" thickBot="1">
      <c r="A96" s="41" t="s">
        <v>12936</v>
      </c>
      <c r="B96" s="119" t="s">
        <v>12026</v>
      </c>
      <c r="C96" s="120" t="s">
        <v>12935</v>
      </c>
      <c r="D96" s="135" t="s">
        <v>12806</v>
      </c>
      <c r="E96" s="119" t="s">
        <v>6570</v>
      </c>
      <c r="F96" s="118" t="s">
        <v>12934</v>
      </c>
      <c r="G96" s="117">
        <v>7.9556980159858529E-2</v>
      </c>
      <c r="H96" s="117">
        <v>2.7771281776199999E-4</v>
      </c>
      <c r="I96" s="117">
        <v>8.2498103420965193E-3</v>
      </c>
      <c r="J96" s="117">
        <v>0</v>
      </c>
      <c r="K96" s="117">
        <v>7.1029457000000004E-2</v>
      </c>
      <c r="L96" s="116">
        <v>0.53405606766917291</v>
      </c>
      <c r="M96" s="115">
        <v>7.7547480000000002</v>
      </c>
      <c r="N96" s="114">
        <v>1.1483884E-2</v>
      </c>
      <c r="O96" s="114">
        <v>1.0513784999999999E-2</v>
      </c>
      <c r="P96" s="114">
        <v>4.4931849999999999E-4</v>
      </c>
      <c r="Q96" s="114">
        <v>5.2078108000000001E-4</v>
      </c>
      <c r="R96" s="113">
        <v>6.3032282731000001E-7</v>
      </c>
      <c r="S96" s="112">
        <v>1.661680854681E-9</v>
      </c>
      <c r="T96" s="112">
        <v>7.2938526000000004E-2</v>
      </c>
      <c r="U96" s="122">
        <v>2.6555226000000001E-5</v>
      </c>
      <c r="V96" s="238" t="s">
        <v>12094</v>
      </c>
      <c r="W96" s="221" t="s">
        <v>12093</v>
      </c>
      <c r="X96" s="107" t="s">
        <v>691</v>
      </c>
      <c r="Y96" s="169"/>
      <c r="Z96" s="169"/>
      <c r="AA96" s="108"/>
    </row>
    <row r="97" spans="1:27" ht="14.5" customHeight="1">
      <c r="A97" s="41" t="s">
        <v>12933</v>
      </c>
      <c r="B97" s="119" t="s">
        <v>12026</v>
      </c>
      <c r="C97" s="120" t="s">
        <v>12932</v>
      </c>
      <c r="D97" s="135" t="s">
        <v>12806</v>
      </c>
      <c r="E97" s="119" t="s">
        <v>6570</v>
      </c>
      <c r="F97" s="118" t="s">
        <v>12931</v>
      </c>
      <c r="G97" s="117">
        <v>0.13843476195019999</v>
      </c>
      <c r="H97" s="117">
        <v>5.2796122200000004E-3</v>
      </c>
      <c r="I97" s="117">
        <v>9.0324431900000012E-3</v>
      </c>
      <c r="J97" s="117">
        <v>2.6161165401999997E-3</v>
      </c>
      <c r="K97" s="117">
        <v>0.12150659</v>
      </c>
      <c r="L97" s="116">
        <v>0.91358338345864654</v>
      </c>
      <c r="M97" s="115">
        <v>13.028914</v>
      </c>
      <c r="N97" s="114">
        <v>1.7795281999999999E-2</v>
      </c>
      <c r="O97" s="114">
        <v>1.6415401999999999E-2</v>
      </c>
      <c r="P97" s="114">
        <v>7.6451011999999999E-4</v>
      </c>
      <c r="Q97" s="114">
        <v>6.1536963000000003E-4</v>
      </c>
      <c r="R97" s="113">
        <v>9.8413681064189972E-7</v>
      </c>
      <c r="S97" s="112">
        <v>2.8273303169779206E-9</v>
      </c>
      <c r="T97" s="112">
        <v>8.6186222760100004E-2</v>
      </c>
      <c r="U97" s="122">
        <v>4.5196491000000002E-5</v>
      </c>
      <c r="V97" s="247" t="s">
        <v>12930</v>
      </c>
      <c r="W97" s="221" t="s">
        <v>12835</v>
      </c>
      <c r="X97" s="76" t="s">
        <v>12929</v>
      </c>
      <c r="Y97" s="42"/>
      <c r="Z97" s="42"/>
      <c r="AA97" s="108"/>
    </row>
    <row r="98" spans="1:27" ht="14.5" customHeight="1">
      <c r="A98" s="41" t="s">
        <v>12928</v>
      </c>
      <c r="B98" s="119" t="s">
        <v>12026</v>
      </c>
      <c r="C98" s="120" t="s">
        <v>12927</v>
      </c>
      <c r="D98" s="135" t="s">
        <v>12806</v>
      </c>
      <c r="E98" s="119" t="s">
        <v>6570</v>
      </c>
      <c r="F98" s="118" t="s">
        <v>12926</v>
      </c>
      <c r="G98" s="117">
        <v>0.32198804734230002</v>
      </c>
      <c r="H98" s="117">
        <v>1.3813573849999998E-2</v>
      </c>
      <c r="I98" s="117">
        <v>4.3024901900000002E-2</v>
      </c>
      <c r="J98" s="117">
        <v>2.7895951592299996E-2</v>
      </c>
      <c r="K98" s="117">
        <v>0.23725362</v>
      </c>
      <c r="L98" s="116">
        <v>1.7838618045112782</v>
      </c>
      <c r="M98" s="115">
        <v>27.072036000000001</v>
      </c>
      <c r="N98" s="114">
        <v>4.1729109E-2</v>
      </c>
      <c r="O98" s="114">
        <v>3.9269271000000001E-2</v>
      </c>
      <c r="P98" s="114">
        <v>1.6228667E-3</v>
      </c>
      <c r="Q98" s="114">
        <v>8.3697188999999996E-4</v>
      </c>
      <c r="R98" s="113">
        <v>2.3542728119832996E-6</v>
      </c>
      <c r="S98" s="112">
        <v>6.0017258015034008E-9</v>
      </c>
      <c r="T98" s="112">
        <v>0.117222950669</v>
      </c>
      <c r="U98" s="122">
        <v>9.7238446E-5</v>
      </c>
      <c r="V98" s="226" t="s">
        <v>12925</v>
      </c>
      <c r="W98" s="221" t="s">
        <v>12861</v>
      </c>
      <c r="X98" s="76" t="s">
        <v>997</v>
      </c>
      <c r="Y98" s="42"/>
      <c r="Z98" s="217"/>
      <c r="AA98" s="108"/>
    </row>
    <row r="99" spans="1:27" ht="14.5" customHeight="1">
      <c r="A99" s="41" t="s">
        <v>12924</v>
      </c>
      <c r="B99" s="119" t="s">
        <v>12026</v>
      </c>
      <c r="C99" s="120" t="s">
        <v>12923</v>
      </c>
      <c r="D99" s="135" t="s">
        <v>12806</v>
      </c>
      <c r="E99" s="119" t="s">
        <v>6570</v>
      </c>
      <c r="F99" s="118" t="s">
        <v>12922</v>
      </c>
      <c r="G99" s="117">
        <v>0.1268914354862184</v>
      </c>
      <c r="H99" s="117">
        <v>8.5580213570000015E-3</v>
      </c>
      <c r="I99" s="117">
        <v>3.3757858799999999E-2</v>
      </c>
      <c r="J99" s="117">
        <v>4.2700853292184007E-3</v>
      </c>
      <c r="K99" s="117">
        <v>8.0305470000000004E-2</v>
      </c>
      <c r="L99" s="116">
        <v>0.60380052631578951</v>
      </c>
      <c r="M99" s="115">
        <v>7.2975924000000001</v>
      </c>
      <c r="N99" s="114">
        <v>1.9888441999999999E-2</v>
      </c>
      <c r="O99" s="114">
        <v>1.8747504000000002E-2</v>
      </c>
      <c r="P99" s="114">
        <v>6.6528859000000002E-4</v>
      </c>
      <c r="Q99" s="114">
        <v>4.7564961999999999E-4</v>
      </c>
      <c r="R99" s="113">
        <v>1.1239510818301999E-6</v>
      </c>
      <c r="S99" s="112">
        <v>2.4603867723126786E-9</v>
      </c>
      <c r="T99" s="112">
        <v>6.6617594400000008E-2</v>
      </c>
      <c r="U99" s="122">
        <v>3.8520248000000002E-5</v>
      </c>
      <c r="V99" s="226" t="s">
        <v>12906</v>
      </c>
      <c r="W99" s="221" t="s">
        <v>12905</v>
      </c>
      <c r="X99" s="42" t="s">
        <v>996</v>
      </c>
      <c r="Y99" s="42"/>
      <c r="Z99" s="217"/>
      <c r="AA99" s="108"/>
    </row>
    <row r="100" spans="1:27" ht="14.5" customHeight="1">
      <c r="A100" s="41" t="s">
        <v>12921</v>
      </c>
      <c r="B100" s="119" t="s">
        <v>12026</v>
      </c>
      <c r="C100" s="120" t="s">
        <v>12920</v>
      </c>
      <c r="D100" s="135" t="s">
        <v>12806</v>
      </c>
      <c r="E100" s="119" t="s">
        <v>6570</v>
      </c>
      <c r="F100" s="118" t="s">
        <v>12919</v>
      </c>
      <c r="G100" s="117">
        <v>0.54672578731330002</v>
      </c>
      <c r="H100" s="117">
        <v>7.6633051800000015E-3</v>
      </c>
      <c r="I100" s="117">
        <v>7.8905478600000009E-2</v>
      </c>
      <c r="J100" s="117">
        <v>0.36538708653329999</v>
      </c>
      <c r="K100" s="117">
        <v>9.4769916999999995E-2</v>
      </c>
      <c r="L100" s="116">
        <v>0.71255576691729317</v>
      </c>
      <c r="M100" s="115">
        <v>20.216557000000002</v>
      </c>
      <c r="N100" s="114">
        <v>3.4641573000000002E-2</v>
      </c>
      <c r="O100" s="114">
        <v>3.3097135E-2</v>
      </c>
      <c r="P100" s="114">
        <v>9.2498608000000004E-4</v>
      </c>
      <c r="Q100" s="114">
        <v>6.1945233000000003E-4</v>
      </c>
      <c r="R100" s="113">
        <v>1.9842406868995998E-6</v>
      </c>
      <c r="S100" s="112">
        <v>3.4208064511390997E-9</v>
      </c>
      <c r="T100" s="112">
        <v>8.6758028999999987E-2</v>
      </c>
      <c r="U100" s="122">
        <v>7.9430526999999998E-5</v>
      </c>
      <c r="V100" s="226" t="s">
        <v>12918</v>
      </c>
      <c r="W100" s="221" t="s">
        <v>12821</v>
      </c>
      <c r="X100" s="76" t="s">
        <v>870</v>
      </c>
      <c r="Y100" s="42"/>
      <c r="Z100" s="217"/>
      <c r="AA100" s="108"/>
    </row>
    <row r="101" spans="1:27" ht="14.5" customHeight="1">
      <c r="A101" s="41" t="s">
        <v>12917</v>
      </c>
      <c r="B101" s="119" t="s">
        <v>12026</v>
      </c>
      <c r="C101" s="120" t="s">
        <v>12916</v>
      </c>
      <c r="D101" s="135" t="s">
        <v>12806</v>
      </c>
      <c r="E101" s="119" t="s">
        <v>6570</v>
      </c>
      <c r="F101" s="118" t="s">
        <v>12915</v>
      </c>
      <c r="G101" s="117">
        <v>21.34454110410072</v>
      </c>
      <c r="H101" s="117">
        <v>2.2299118357999997E-2</v>
      </c>
      <c r="I101" s="117">
        <v>1.7931075604555999</v>
      </c>
      <c r="J101" s="117">
        <v>13.53143182528712</v>
      </c>
      <c r="K101" s="117">
        <v>5.9977026000000002</v>
      </c>
      <c r="L101" s="116">
        <v>45.095508270676689</v>
      </c>
      <c r="M101" s="115">
        <v>1.2540396</v>
      </c>
      <c r="N101" s="114">
        <v>1.2640996</v>
      </c>
      <c r="O101" s="114">
        <v>1.2151365999999999</v>
      </c>
      <c r="P101" s="114">
        <v>4.4111341999999998E-2</v>
      </c>
      <c r="Q101" s="114">
        <v>4.8516797999999996E-3</v>
      </c>
      <c r="R101" s="113">
        <v>7.2849915423620269E-5</v>
      </c>
      <c r="S101" s="112">
        <v>1.6313366010551192E-7</v>
      </c>
      <c r="T101" s="112">
        <v>0.67950697299999996</v>
      </c>
      <c r="U101" s="111">
        <v>1.8263791E-3</v>
      </c>
      <c r="V101" s="226" t="s">
        <v>12911</v>
      </c>
      <c r="W101" s="221" t="s">
        <v>12910</v>
      </c>
      <c r="X101" s="76" t="s">
        <v>1263</v>
      </c>
      <c r="Y101" s="42"/>
      <c r="Z101" s="217"/>
      <c r="AA101" s="108"/>
    </row>
    <row r="102" spans="1:27" ht="14.5" customHeight="1">
      <c r="A102" s="41" t="s">
        <v>12914</v>
      </c>
      <c r="B102" s="119" t="s">
        <v>12026</v>
      </c>
      <c r="C102" s="120" t="s">
        <v>12913</v>
      </c>
      <c r="D102" s="135" t="s">
        <v>12806</v>
      </c>
      <c r="E102" s="119" t="s">
        <v>6570</v>
      </c>
      <c r="F102" s="118" t="s">
        <v>12912</v>
      </c>
      <c r="G102" s="117">
        <v>39.400255370708024</v>
      </c>
      <c r="H102" s="117">
        <v>0.2000352660235</v>
      </c>
      <c r="I102" s="117">
        <v>22.397585679397402</v>
      </c>
      <c r="J102" s="117">
        <v>13.53143182528712</v>
      </c>
      <c r="K102" s="117">
        <v>3.2712026000000001</v>
      </c>
      <c r="L102" s="116">
        <v>24.595508270676692</v>
      </c>
      <c r="M102" s="115">
        <v>1.2540396</v>
      </c>
      <c r="N102" s="114">
        <v>7.3050839999999999</v>
      </c>
      <c r="O102" s="114">
        <v>7.1519221999999996</v>
      </c>
      <c r="P102" s="114">
        <v>0.1483101</v>
      </c>
      <c r="Q102" s="114">
        <v>4.8516797999999996E-3</v>
      </c>
      <c r="R102" s="113">
        <v>4.2877231142352033E-4</v>
      </c>
      <c r="S102" s="112">
        <v>5.4848409389551184E-7</v>
      </c>
      <c r="T102" s="112">
        <v>0.67950697299999996</v>
      </c>
      <c r="U102" s="111">
        <v>7.0994493000000004E-3</v>
      </c>
      <c r="V102" s="226" t="s">
        <v>12911</v>
      </c>
      <c r="W102" s="221" t="s">
        <v>12910</v>
      </c>
      <c r="X102" s="76" t="s">
        <v>1264</v>
      </c>
      <c r="Y102" s="42"/>
      <c r="Z102" s="217"/>
      <c r="AA102" s="108"/>
    </row>
    <row r="103" spans="1:27" ht="14.5" customHeight="1">
      <c r="A103" s="41" t="s">
        <v>12909</v>
      </c>
      <c r="B103" s="119" t="s">
        <v>12026</v>
      </c>
      <c r="C103" s="120" t="s">
        <v>12908</v>
      </c>
      <c r="D103" s="135" t="s">
        <v>12806</v>
      </c>
      <c r="E103" s="119" t="s">
        <v>6570</v>
      </c>
      <c r="F103" s="118" t="s">
        <v>12907</v>
      </c>
      <c r="G103" s="117">
        <v>0.47683216426617003</v>
      </c>
      <c r="H103" s="117">
        <v>2.93472847E-2</v>
      </c>
      <c r="I103" s="117">
        <v>0.1019269438</v>
      </c>
      <c r="J103" s="117">
        <v>1.1338745766170001E-2</v>
      </c>
      <c r="K103" s="117">
        <v>0.33421919</v>
      </c>
      <c r="L103" s="116">
        <v>2.5129262406015038</v>
      </c>
      <c r="M103" s="115">
        <v>25.842058000000002</v>
      </c>
      <c r="N103" s="114">
        <v>7.0912175999999993E-2</v>
      </c>
      <c r="O103" s="114">
        <v>6.7276507999999999E-2</v>
      </c>
      <c r="P103" s="114">
        <v>2.5383301000000001E-3</v>
      </c>
      <c r="Q103" s="114">
        <v>1.0973377999999999E-3</v>
      </c>
      <c r="R103" s="113">
        <v>4.0333638257285997E-6</v>
      </c>
      <c r="S103" s="112">
        <v>9.3873156454588153E-9</v>
      </c>
      <c r="T103" s="112">
        <v>0.153688766</v>
      </c>
      <c r="U103" s="111">
        <v>1.4322215999999999E-4</v>
      </c>
      <c r="V103" s="226" t="s">
        <v>12906</v>
      </c>
      <c r="W103" s="221" t="s">
        <v>12905</v>
      </c>
      <c r="X103" s="76" t="s">
        <v>12904</v>
      </c>
      <c r="Y103" s="42"/>
      <c r="Z103" s="217"/>
      <c r="AA103" s="108"/>
    </row>
    <row r="104" spans="1:27" ht="14.5" customHeight="1">
      <c r="A104" s="41" t="s">
        <v>12903</v>
      </c>
      <c r="B104" s="119" t="s">
        <v>12026</v>
      </c>
      <c r="C104" s="120" t="s">
        <v>12902</v>
      </c>
      <c r="D104" s="135" t="s">
        <v>12806</v>
      </c>
      <c r="E104" s="119" t="s">
        <v>6570</v>
      </c>
      <c r="F104" s="118" t="s">
        <v>12901</v>
      </c>
      <c r="G104" s="117">
        <v>0.51856666836800003</v>
      </c>
      <c r="H104" s="117">
        <v>2.023249622E-2</v>
      </c>
      <c r="I104" s="117">
        <v>3.3195323700000001E-2</v>
      </c>
      <c r="J104" s="117">
        <v>5.7887784479999996E-3</v>
      </c>
      <c r="K104" s="117">
        <v>0.45935007</v>
      </c>
      <c r="L104" s="116">
        <v>3.4537599248120299</v>
      </c>
      <c r="M104" s="115">
        <v>48.755212</v>
      </c>
      <c r="N104" s="114">
        <v>6.7043842000000006E-2</v>
      </c>
      <c r="O104" s="114">
        <v>6.1746292000000001E-2</v>
      </c>
      <c r="P104" s="114">
        <v>2.8845739E-3</v>
      </c>
      <c r="Q104" s="114">
        <v>2.4129762999999999E-3</v>
      </c>
      <c r="R104" s="113">
        <v>3.7018160119369997E-6</v>
      </c>
      <c r="S104" s="112">
        <v>1.06678029825701E-8</v>
      </c>
      <c r="T104" s="112">
        <v>0.337951856813</v>
      </c>
      <c r="U104" s="111">
        <v>1.9621537999999999E-4</v>
      </c>
      <c r="V104" s="226" t="s">
        <v>12900</v>
      </c>
      <c r="W104" s="221" t="s">
        <v>12899</v>
      </c>
      <c r="X104" s="42" t="s">
        <v>868</v>
      </c>
      <c r="Y104" s="42"/>
      <c r="Z104" s="217"/>
      <c r="AA104" s="108"/>
    </row>
    <row r="105" spans="1:27" ht="14.5" customHeight="1" thickBot="1">
      <c r="A105" s="41" t="s">
        <v>12898</v>
      </c>
      <c r="B105" s="119" t="s">
        <v>12026</v>
      </c>
      <c r="C105" s="120" t="s">
        <v>12897</v>
      </c>
      <c r="D105" s="135" t="s">
        <v>12806</v>
      </c>
      <c r="E105" s="119" t="s">
        <v>6570</v>
      </c>
      <c r="F105" s="118" t="s">
        <v>12896</v>
      </c>
      <c r="G105" s="117">
        <v>0.2362597940908</v>
      </c>
      <c r="H105" s="117">
        <v>1.6998060480999999E-2</v>
      </c>
      <c r="I105" s="117">
        <v>6.7203086699999998E-2</v>
      </c>
      <c r="J105" s="117">
        <v>5.1187690980000007E-4</v>
      </c>
      <c r="K105" s="117">
        <v>0.15154677</v>
      </c>
      <c r="L105" s="116">
        <v>1.1394493984962406</v>
      </c>
      <c r="M105" s="115">
        <v>13.167291000000001</v>
      </c>
      <c r="N105" s="114">
        <v>3.8500368E-2</v>
      </c>
      <c r="O105" s="114">
        <v>3.6392427999999998E-2</v>
      </c>
      <c r="P105" s="114">
        <v>1.2700259E-3</v>
      </c>
      <c r="Q105" s="114">
        <v>8.3791379999999997E-4</v>
      </c>
      <c r="R105" s="113">
        <v>2.1818002671223004E-6</v>
      </c>
      <c r="S105" s="112">
        <v>4.696841295056301E-9</v>
      </c>
      <c r="T105" s="112">
        <v>0.1173548779479</v>
      </c>
      <c r="U105" s="122">
        <v>7.3528859000000001E-5</v>
      </c>
      <c r="V105" s="226" t="s">
        <v>12895</v>
      </c>
      <c r="W105" s="221" t="s">
        <v>12894</v>
      </c>
      <c r="X105" s="76" t="s">
        <v>12893</v>
      </c>
      <c r="Y105" s="42"/>
      <c r="Z105" s="217"/>
      <c r="AA105" s="108"/>
    </row>
    <row r="106" spans="1:27" ht="14.5" customHeight="1" thickBot="1">
      <c r="A106" s="41" t="s">
        <v>12892</v>
      </c>
      <c r="B106" s="119" t="s">
        <v>12026</v>
      </c>
      <c r="C106" s="120" t="s">
        <v>12891</v>
      </c>
      <c r="D106" s="135" t="s">
        <v>12806</v>
      </c>
      <c r="E106" s="119" t="s">
        <v>6570</v>
      </c>
      <c r="F106" s="118" t="s">
        <v>12890</v>
      </c>
      <c r="G106" s="117">
        <v>3.1084258701221772E-2</v>
      </c>
      <c r="H106" s="117">
        <v>1.5719933550000001E-3</v>
      </c>
      <c r="I106" s="117">
        <v>3.8280700500000005E-3</v>
      </c>
      <c r="J106" s="117">
        <v>4.2460392962217703E-3</v>
      </c>
      <c r="K106" s="117">
        <v>2.1438156E-2</v>
      </c>
      <c r="L106" s="116">
        <v>0.16118914285714284</v>
      </c>
      <c r="M106" s="115">
        <v>2.5619599000000002</v>
      </c>
      <c r="N106" s="114">
        <v>3.7639368000000001E-3</v>
      </c>
      <c r="O106" s="114">
        <v>3.5114612000000001E-3</v>
      </c>
      <c r="P106" s="114">
        <v>1.5377538000000001E-4</v>
      </c>
      <c r="Q106" s="121">
        <v>9.8700142000000002E-5</v>
      </c>
      <c r="R106" s="113">
        <v>2.1051925790064612E-7</v>
      </c>
      <c r="S106" s="112">
        <v>5.6869591075016068E-10</v>
      </c>
      <c r="T106" s="112">
        <v>1.3823549120999999E-2</v>
      </c>
      <c r="U106" s="122">
        <v>9.3455150999999999E-6</v>
      </c>
      <c r="V106" s="238" t="s">
        <v>12886</v>
      </c>
      <c r="W106" s="221" t="s">
        <v>12880</v>
      </c>
      <c r="X106" s="42" t="s">
        <v>12872</v>
      </c>
      <c r="Y106" s="42"/>
      <c r="Z106" s="217"/>
      <c r="AA106" s="108"/>
    </row>
    <row r="107" spans="1:27" ht="14.5" customHeight="1" thickBot="1">
      <c r="A107" s="41" t="s">
        <v>12889</v>
      </c>
      <c r="B107" s="119" t="s">
        <v>12026</v>
      </c>
      <c r="C107" s="120" t="s">
        <v>12888</v>
      </c>
      <c r="D107" s="135" t="s">
        <v>12806</v>
      </c>
      <c r="E107" s="119" t="s">
        <v>6570</v>
      </c>
      <c r="F107" s="118" t="s">
        <v>12887</v>
      </c>
      <c r="G107" s="117">
        <v>1.968413028615984E-2</v>
      </c>
      <c r="H107" s="117">
        <v>1.9758902542080002E-3</v>
      </c>
      <c r="I107" s="117">
        <v>9.7282400319518396E-3</v>
      </c>
      <c r="J107" s="117">
        <v>0</v>
      </c>
      <c r="K107" s="117">
        <v>7.9799999999999992E-3</v>
      </c>
      <c r="L107" s="116">
        <v>5.9999999999999991E-2</v>
      </c>
      <c r="M107" s="115">
        <v>2.6</v>
      </c>
      <c r="N107" s="114">
        <v>3.9437912000000004E-3</v>
      </c>
      <c r="O107" s="114">
        <v>3.843127E-3</v>
      </c>
      <c r="P107" s="114">
        <v>1.0066413000000001E-4</v>
      </c>
      <c r="Q107" s="114">
        <v>0</v>
      </c>
      <c r="R107" s="113">
        <v>2.304033E-7</v>
      </c>
      <c r="S107" s="112">
        <v>3.7227859000000001E-10</v>
      </c>
      <c r="T107" s="112">
        <v>0</v>
      </c>
      <c r="U107" s="122">
        <v>5.3333872999999997E-6</v>
      </c>
      <c r="V107" s="238" t="s">
        <v>12886</v>
      </c>
      <c r="W107" s="221" t="s">
        <v>12880</v>
      </c>
      <c r="X107" s="76" t="s">
        <v>12885</v>
      </c>
      <c r="Y107" s="42"/>
      <c r="Z107" s="217"/>
      <c r="AA107" s="108"/>
    </row>
    <row r="108" spans="1:27" ht="14.5" customHeight="1">
      <c r="A108" s="41" t="s">
        <v>12884</v>
      </c>
      <c r="B108" s="119" t="s">
        <v>12026</v>
      </c>
      <c r="C108" s="120" t="s">
        <v>12883</v>
      </c>
      <c r="D108" s="135" t="s">
        <v>12806</v>
      </c>
      <c r="E108" s="119" t="s">
        <v>6570</v>
      </c>
      <c r="F108" s="118" t="s">
        <v>12882</v>
      </c>
      <c r="G108" s="117">
        <v>2.0221869545452513E-2</v>
      </c>
      <c r="H108" s="117">
        <v>1.0386953012659E-4</v>
      </c>
      <c r="I108" s="117">
        <v>1.0589040015325924E-2</v>
      </c>
      <c r="J108" s="117">
        <v>1.5489600000000001E-3</v>
      </c>
      <c r="K108" s="117">
        <v>7.9799999999999992E-3</v>
      </c>
      <c r="L108" s="116">
        <v>5.9999999999999991E-2</v>
      </c>
      <c r="M108" s="115">
        <v>2.58</v>
      </c>
      <c r="N108" s="114">
        <v>3.9436771999999997E-3</v>
      </c>
      <c r="O108" s="114">
        <v>3.8431028E-3</v>
      </c>
      <c r="P108" s="114">
        <v>1.0057442000000001E-4</v>
      </c>
      <c r="Q108" s="114">
        <v>0</v>
      </c>
      <c r="R108" s="113">
        <v>2.3040184799999998E-7</v>
      </c>
      <c r="S108" s="112">
        <v>3.7194682999999998E-10</v>
      </c>
      <c r="T108" s="112">
        <v>0</v>
      </c>
      <c r="U108" s="122">
        <v>4.4165997000000004E-6</v>
      </c>
      <c r="V108" s="226" t="s">
        <v>12881</v>
      </c>
      <c r="W108" s="221" t="s">
        <v>12880</v>
      </c>
      <c r="X108" s="76" t="s">
        <v>12879</v>
      </c>
      <c r="Y108" s="42"/>
      <c r="Z108" s="217"/>
      <c r="AA108" s="108"/>
    </row>
    <row r="109" spans="1:27" ht="14.5" customHeight="1">
      <c r="A109" s="41" t="s">
        <v>12878</v>
      </c>
      <c r="B109" s="119" t="s">
        <v>12026</v>
      </c>
      <c r="C109" s="120" t="s">
        <v>12877</v>
      </c>
      <c r="D109" s="135" t="s">
        <v>12806</v>
      </c>
      <c r="E109" s="119" t="s">
        <v>6570</v>
      </c>
      <c r="F109" s="118" t="s">
        <v>12876</v>
      </c>
      <c r="G109" s="117">
        <v>1.4704487384000002</v>
      </c>
      <c r="H109" s="117">
        <v>7.1887697299999997E-2</v>
      </c>
      <c r="I109" s="117">
        <v>0.52658057400000002</v>
      </c>
      <c r="J109" s="117">
        <v>0.57794616710000002</v>
      </c>
      <c r="K109" s="117">
        <v>0.29403430000000003</v>
      </c>
      <c r="L109" s="116">
        <v>2.2107842105263158</v>
      </c>
      <c r="M109" s="115">
        <v>62.488394</v>
      </c>
      <c r="N109" s="114">
        <v>7.8774184999999997E-2</v>
      </c>
      <c r="O109" s="114">
        <v>7.2664240000000005E-2</v>
      </c>
      <c r="P109" s="114">
        <v>2.2958841999999998E-3</v>
      </c>
      <c r="Q109" s="114">
        <v>3.8140604999999999E-3</v>
      </c>
      <c r="R109" s="113">
        <v>4.3563692848999991E-6</v>
      </c>
      <c r="S109" s="112">
        <v>8.4906959860899989E-9</v>
      </c>
      <c r="T109" s="112">
        <v>0.53418214683999998</v>
      </c>
      <c r="U109" s="111">
        <v>2.9954709000000002E-4</v>
      </c>
      <c r="V109" s="226" t="s">
        <v>12022</v>
      </c>
      <c r="W109" s="221" t="s">
        <v>12021</v>
      </c>
      <c r="X109" s="76" t="s">
        <v>12755</v>
      </c>
      <c r="Y109" s="42"/>
      <c r="Z109" s="217"/>
      <c r="AA109" s="108"/>
    </row>
    <row r="110" spans="1:27" ht="14.5" customHeight="1">
      <c r="A110" s="41" t="s">
        <v>12875</v>
      </c>
      <c r="B110" s="119" t="s">
        <v>12026</v>
      </c>
      <c r="C110" s="120" t="s">
        <v>12874</v>
      </c>
      <c r="D110" s="135" t="s">
        <v>12806</v>
      </c>
      <c r="E110" s="119" t="s">
        <v>6570</v>
      </c>
      <c r="F110" s="118" t="s">
        <v>12873</v>
      </c>
      <c r="G110" s="117">
        <v>0.13668168841138878</v>
      </c>
      <c r="H110" s="117">
        <v>7.9644036100000003E-3</v>
      </c>
      <c r="I110" s="117">
        <v>1.3066277080000001E-2</v>
      </c>
      <c r="J110" s="117">
        <v>1.7550764721388782E-2</v>
      </c>
      <c r="K110" s="117">
        <v>9.8100243000000004E-2</v>
      </c>
      <c r="L110" s="116">
        <v>0.73759581203007518</v>
      </c>
      <c r="M110" s="115">
        <v>15.367347000000001</v>
      </c>
      <c r="N110" s="114">
        <v>1.5915899000000001E-2</v>
      </c>
      <c r="O110" s="114">
        <v>1.4804321E-2</v>
      </c>
      <c r="P110" s="114">
        <v>6.5527152E-4</v>
      </c>
      <c r="Q110" s="114">
        <v>4.5630667E-4</v>
      </c>
      <c r="R110" s="113">
        <v>8.8754922212754507E-7</v>
      </c>
      <c r="S110" s="112">
        <v>2.4233413888835533E-9</v>
      </c>
      <c r="T110" s="112">
        <v>6.3908497435000003E-2</v>
      </c>
      <c r="U110" s="122">
        <v>4.5320803999999999E-5</v>
      </c>
      <c r="V110" s="226" t="s">
        <v>12862</v>
      </c>
      <c r="W110" s="221" t="s">
        <v>12861</v>
      </c>
      <c r="X110" s="76" t="s">
        <v>12872</v>
      </c>
      <c r="Y110" s="42"/>
      <c r="Z110" s="217"/>
      <c r="AA110" s="108"/>
    </row>
    <row r="111" spans="1:27" ht="14.5" customHeight="1">
      <c r="A111" s="41" t="s">
        <v>12871</v>
      </c>
      <c r="B111" s="119" t="s">
        <v>12026</v>
      </c>
      <c r="C111" s="120" t="s">
        <v>12870</v>
      </c>
      <c r="D111" s="135" t="s">
        <v>12806</v>
      </c>
      <c r="E111" s="119" t="s">
        <v>6570</v>
      </c>
      <c r="F111" s="118" t="s">
        <v>12869</v>
      </c>
      <c r="G111" s="117">
        <v>0.14086506817294348</v>
      </c>
      <c r="H111" s="117">
        <v>2.1403128064307199E-2</v>
      </c>
      <c r="I111" s="117">
        <v>3.3011940108636263E-2</v>
      </c>
      <c r="J111" s="117">
        <v>0</v>
      </c>
      <c r="K111" s="117">
        <v>8.6449999999999999E-2</v>
      </c>
      <c r="L111" s="116">
        <v>0.64999999999999991</v>
      </c>
      <c r="M111" s="115">
        <v>0</v>
      </c>
      <c r="N111" s="114">
        <v>1.7854077999999999E-2</v>
      </c>
      <c r="O111" s="114">
        <v>1.7225957E-2</v>
      </c>
      <c r="P111" s="114">
        <v>6.2812117000000001E-4</v>
      </c>
      <c r="Q111" s="114">
        <v>0</v>
      </c>
      <c r="R111" s="113">
        <v>1.03273122E-6</v>
      </c>
      <c r="S111" s="112">
        <v>2.3229333249999998E-9</v>
      </c>
      <c r="T111" s="112">
        <v>0</v>
      </c>
      <c r="U111" s="122">
        <v>3.5520064E-5</v>
      </c>
      <c r="V111" s="226" t="s">
        <v>12862</v>
      </c>
      <c r="W111" s="221" t="s">
        <v>12861</v>
      </c>
      <c r="X111" s="76" t="s">
        <v>12856</v>
      </c>
      <c r="Y111" s="42"/>
      <c r="Z111" s="217"/>
      <c r="AA111" s="108"/>
    </row>
    <row r="112" spans="1:27" ht="14.5" customHeight="1">
      <c r="A112" s="41" t="s">
        <v>12868</v>
      </c>
      <c r="B112" s="119" t="s">
        <v>12026</v>
      </c>
      <c r="C112" s="120" t="s">
        <v>12867</v>
      </c>
      <c r="D112" s="135" t="s">
        <v>12806</v>
      </c>
      <c r="E112" s="119" t="s">
        <v>6570</v>
      </c>
      <c r="F112" s="118" t="s">
        <v>12866</v>
      </c>
      <c r="G112" s="117">
        <v>0.15952014236360779</v>
      </c>
      <c r="H112" s="117">
        <v>1.6360492144665999E-2</v>
      </c>
      <c r="I112" s="117">
        <v>2.8779650218941782E-2</v>
      </c>
      <c r="J112" s="117">
        <v>0</v>
      </c>
      <c r="K112" s="117">
        <v>0.11438</v>
      </c>
      <c r="L112" s="116">
        <v>0.85999999999999988</v>
      </c>
      <c r="M112" s="115">
        <v>0</v>
      </c>
      <c r="N112" s="114">
        <v>2.2316516000000002E-2</v>
      </c>
      <c r="O112" s="114">
        <v>2.1508967E-2</v>
      </c>
      <c r="P112" s="114">
        <v>8.0754899999999996E-4</v>
      </c>
      <c r="Q112" s="114">
        <v>0</v>
      </c>
      <c r="R112" s="113">
        <v>1.2895064E-6</v>
      </c>
      <c r="S112" s="112">
        <v>2.9864977900000003E-9</v>
      </c>
      <c r="T112" s="112">
        <v>0</v>
      </c>
      <c r="U112" s="122">
        <v>4.6202370999999997E-5</v>
      </c>
      <c r="V112" s="226" t="s">
        <v>12862</v>
      </c>
      <c r="W112" s="221" t="s">
        <v>12861</v>
      </c>
      <c r="X112" s="76" t="s">
        <v>12850</v>
      </c>
      <c r="Y112" s="42"/>
      <c r="Z112" s="217"/>
      <c r="AA112" s="108"/>
    </row>
    <row r="113" spans="1:27" ht="14.5" customHeight="1" thickBot="1">
      <c r="A113" s="41" t="s">
        <v>12865</v>
      </c>
      <c r="B113" s="119" t="s">
        <v>12026</v>
      </c>
      <c r="C113" s="120" t="s">
        <v>12864</v>
      </c>
      <c r="D113" s="135" t="s">
        <v>12806</v>
      </c>
      <c r="E113" s="119" t="s">
        <v>6570</v>
      </c>
      <c r="F113" s="118" t="s">
        <v>12863</v>
      </c>
      <c r="G113" s="117">
        <v>0.14568896601209627</v>
      </c>
      <c r="H113" s="117">
        <v>1.5242674704999999E-2</v>
      </c>
      <c r="I113" s="117">
        <v>2.4952622370000004E-2</v>
      </c>
      <c r="J113" s="117">
        <v>5.8502549370962609E-3</v>
      </c>
      <c r="K113" s="117">
        <v>9.9643414E-2</v>
      </c>
      <c r="L113" s="116">
        <v>0.74919860150375939</v>
      </c>
      <c r="M113" s="115">
        <v>5.1224490999999999</v>
      </c>
      <c r="N113" s="114">
        <v>1.8695498000000001E-2</v>
      </c>
      <c r="O113" s="114">
        <v>1.7846415000000001E-2</v>
      </c>
      <c r="P113" s="114">
        <v>6.9698055999999997E-4</v>
      </c>
      <c r="Q113" s="114">
        <v>1.5210222E-4</v>
      </c>
      <c r="R113" s="113">
        <v>1.0699289540681484E-6</v>
      </c>
      <c r="S113" s="112">
        <v>2.5775908341945541E-9</v>
      </c>
      <c r="T113" s="112">
        <v>2.1302832478399997E-2</v>
      </c>
      <c r="U113" s="122">
        <v>4.2347746E-5</v>
      </c>
      <c r="V113" s="226" t="s">
        <v>12862</v>
      </c>
      <c r="W113" s="221" t="s">
        <v>12861</v>
      </c>
      <c r="X113" s="76" t="s">
        <v>12860</v>
      </c>
      <c r="Y113" s="42"/>
      <c r="Z113" s="217"/>
      <c r="AA113" s="108"/>
    </row>
    <row r="114" spans="1:27" ht="14.5" customHeight="1" thickBot="1">
      <c r="A114" s="41" t="s">
        <v>12859</v>
      </c>
      <c r="B114" s="119" t="s">
        <v>12026</v>
      </c>
      <c r="C114" s="120" t="s">
        <v>12858</v>
      </c>
      <c r="D114" s="135" t="s">
        <v>12806</v>
      </c>
      <c r="E114" s="119" t="s">
        <v>6570</v>
      </c>
      <c r="F114" s="118" t="s">
        <v>12857</v>
      </c>
      <c r="G114" s="117">
        <v>0.13120412040907423</v>
      </c>
      <c r="H114" s="117">
        <v>1.3724970283182701E-2</v>
      </c>
      <c r="I114" s="117">
        <v>3.368915012589152E-2</v>
      </c>
      <c r="J114" s="117">
        <v>0</v>
      </c>
      <c r="K114" s="117">
        <v>8.3790000000000003E-2</v>
      </c>
      <c r="L114" s="116">
        <v>0.63</v>
      </c>
      <c r="M114" s="115">
        <v>0</v>
      </c>
      <c r="N114" s="114">
        <v>1.9199931E-2</v>
      </c>
      <c r="O114" s="114">
        <v>1.8555751999999998E-2</v>
      </c>
      <c r="P114" s="114">
        <v>6.4417841000000001E-4</v>
      </c>
      <c r="Q114" s="114">
        <v>0</v>
      </c>
      <c r="R114" s="113">
        <v>1.11245518E-6</v>
      </c>
      <c r="S114" s="112">
        <v>2.3823165949999999E-9</v>
      </c>
      <c r="T114" s="112">
        <v>0</v>
      </c>
      <c r="U114" s="122">
        <v>3.7962729000000001E-5</v>
      </c>
      <c r="V114" s="238" t="s">
        <v>12852</v>
      </c>
      <c r="W114" s="221" t="s">
        <v>12851</v>
      </c>
      <c r="X114" s="76" t="s">
        <v>12856</v>
      </c>
      <c r="Y114" s="42"/>
      <c r="Z114" s="217"/>
      <c r="AA114" s="108"/>
    </row>
    <row r="115" spans="1:27" ht="14.5" customHeight="1" thickBot="1">
      <c r="A115" s="41" t="s">
        <v>12855</v>
      </c>
      <c r="B115" s="119" t="s">
        <v>12026</v>
      </c>
      <c r="C115" s="120" t="s">
        <v>12854</v>
      </c>
      <c r="D115" s="135" t="s">
        <v>12806</v>
      </c>
      <c r="E115" s="119" t="s">
        <v>6570</v>
      </c>
      <c r="F115" s="118" t="s">
        <v>12853</v>
      </c>
      <c r="G115" s="117">
        <v>0.17752875445450922</v>
      </c>
      <c r="H115" s="117">
        <v>2.0610614180832001E-2</v>
      </c>
      <c r="I115" s="117">
        <v>3.3228140273677216E-2</v>
      </c>
      <c r="J115" s="117">
        <v>0</v>
      </c>
      <c r="K115" s="117">
        <v>0.12368999999999999</v>
      </c>
      <c r="L115" s="116">
        <v>0.92999999999999994</v>
      </c>
      <c r="M115" s="115">
        <v>0</v>
      </c>
      <c r="N115" s="114">
        <v>2.4876385000000001E-2</v>
      </c>
      <c r="O115" s="114">
        <v>2.3989059E-2</v>
      </c>
      <c r="P115" s="114">
        <v>8.8732602000000005E-4</v>
      </c>
      <c r="Q115" s="114">
        <v>0</v>
      </c>
      <c r="R115" s="113">
        <v>1.4381930000000001E-6</v>
      </c>
      <c r="S115" s="112">
        <v>3.2815311450000004E-9</v>
      </c>
      <c r="T115" s="112">
        <v>0</v>
      </c>
      <c r="U115" s="122">
        <v>5.3260955000000001E-5</v>
      </c>
      <c r="V115" s="238" t="s">
        <v>12852</v>
      </c>
      <c r="W115" s="221" t="s">
        <v>12851</v>
      </c>
      <c r="X115" s="76" t="s">
        <v>12850</v>
      </c>
      <c r="Y115" s="42"/>
      <c r="Z115" s="217"/>
      <c r="AA115" s="108"/>
    </row>
    <row r="116" spans="1:27" ht="14.5" customHeight="1" thickBot="1">
      <c r="A116" s="41" t="s">
        <v>12849</v>
      </c>
      <c r="B116" s="119" t="s">
        <v>12026</v>
      </c>
      <c r="C116" s="120" t="s">
        <v>12848</v>
      </c>
      <c r="D116" s="135" t="s">
        <v>12806</v>
      </c>
      <c r="E116" s="119" t="s">
        <v>6570</v>
      </c>
      <c r="F116" s="118" t="s">
        <v>12847</v>
      </c>
      <c r="G116" s="117">
        <v>0.1953780472886</v>
      </c>
      <c r="H116" s="117">
        <v>7.5846108900000002E-3</v>
      </c>
      <c r="I116" s="117">
        <v>1.2632039690000001E-2</v>
      </c>
      <c r="J116" s="117">
        <v>1.7864467085999998E-3</v>
      </c>
      <c r="K116" s="117">
        <v>0.17337495</v>
      </c>
      <c r="L116" s="116">
        <v>1.3035710526315789</v>
      </c>
      <c r="M116" s="115">
        <v>18.3628</v>
      </c>
      <c r="N116" s="114">
        <v>2.5328085E-2</v>
      </c>
      <c r="O116" s="114">
        <v>2.3331088999999999E-2</v>
      </c>
      <c r="P116" s="114">
        <v>1.0885315E-3</v>
      </c>
      <c r="Q116" s="114">
        <v>9.0846418000000003E-4</v>
      </c>
      <c r="R116" s="113">
        <v>1.398746322485E-6</v>
      </c>
      <c r="S116" s="112">
        <v>4.0256341959952398E-9</v>
      </c>
      <c r="T116" s="112">
        <v>0.127235877606</v>
      </c>
      <c r="U116" s="122">
        <v>6.4148242000000005E-5</v>
      </c>
      <c r="V116" s="226" t="s">
        <v>12846</v>
      </c>
      <c r="W116" s="221" t="s">
        <v>12845</v>
      </c>
      <c r="X116" s="76" t="s">
        <v>869</v>
      </c>
      <c r="Y116" s="76"/>
      <c r="Z116" s="217"/>
      <c r="AA116" s="108"/>
    </row>
    <row r="117" spans="1:27" ht="14.5" customHeight="1" thickBot="1">
      <c r="A117" s="41" t="s">
        <v>12844</v>
      </c>
      <c r="B117" s="119" t="s">
        <v>12026</v>
      </c>
      <c r="C117" s="120" t="s">
        <v>12843</v>
      </c>
      <c r="D117" s="135" t="s">
        <v>12806</v>
      </c>
      <c r="E117" s="119" t="s">
        <v>6570</v>
      </c>
      <c r="F117" s="118" t="s">
        <v>12842</v>
      </c>
      <c r="G117" s="117">
        <v>0.51899032801400002</v>
      </c>
      <c r="H117" s="117">
        <v>2.024902604E-2</v>
      </c>
      <c r="I117" s="117">
        <v>3.3222444100000005E-2</v>
      </c>
      <c r="J117" s="117">
        <v>5.7935078740000007E-3</v>
      </c>
      <c r="K117" s="117">
        <v>0.45972534999999998</v>
      </c>
      <c r="L117" s="116">
        <v>3.4565815789473682</v>
      </c>
      <c r="M117" s="115">
        <v>48.795045000000002</v>
      </c>
      <c r="N117" s="114">
        <v>6.7098616E-2</v>
      </c>
      <c r="O117" s="114">
        <v>6.1796737999999997E-2</v>
      </c>
      <c r="P117" s="114">
        <v>2.8869306E-3</v>
      </c>
      <c r="Q117" s="114">
        <v>2.4149476E-3</v>
      </c>
      <c r="R117" s="113">
        <v>3.7048404081570002E-6</v>
      </c>
      <c r="S117" s="112">
        <v>1.0676518513380598E-8</v>
      </c>
      <c r="T117" s="112">
        <v>0.33822796565000002</v>
      </c>
      <c r="U117" s="111">
        <v>1.9637569E-4</v>
      </c>
      <c r="V117" s="238" t="s">
        <v>12841</v>
      </c>
      <c r="W117" s="221" t="s">
        <v>12840</v>
      </c>
      <c r="X117" s="76" t="s">
        <v>868</v>
      </c>
      <c r="Y117" s="42"/>
      <c r="Z117" s="42"/>
      <c r="AA117" s="108"/>
    </row>
    <row r="118" spans="1:27" ht="14.5" customHeight="1" thickBot="1">
      <c r="A118" s="41" t="s">
        <v>12839</v>
      </c>
      <c r="B118" s="119" t="s">
        <v>12026</v>
      </c>
      <c r="C118" s="120" t="s">
        <v>12838</v>
      </c>
      <c r="D118" s="135" t="s">
        <v>12806</v>
      </c>
      <c r="E118" s="119" t="s">
        <v>6570</v>
      </c>
      <c r="F118" s="118" t="s">
        <v>12837</v>
      </c>
      <c r="G118" s="117">
        <v>0</v>
      </c>
      <c r="H118" s="117">
        <v>0</v>
      </c>
      <c r="I118" s="117">
        <v>0</v>
      </c>
      <c r="J118" s="117">
        <v>0</v>
      </c>
      <c r="K118" s="117">
        <v>0</v>
      </c>
      <c r="L118" s="116">
        <v>0</v>
      </c>
      <c r="M118" s="115">
        <v>0</v>
      </c>
      <c r="N118" s="114">
        <v>0</v>
      </c>
      <c r="O118" s="114">
        <v>0</v>
      </c>
      <c r="P118" s="114">
        <v>0</v>
      </c>
      <c r="Q118" s="114">
        <v>0</v>
      </c>
      <c r="R118" s="113">
        <v>0</v>
      </c>
      <c r="S118" s="112">
        <v>0</v>
      </c>
      <c r="T118" s="112">
        <v>0</v>
      </c>
      <c r="U118" s="111">
        <v>0</v>
      </c>
      <c r="V118" s="238" t="s">
        <v>12836</v>
      </c>
      <c r="W118" s="221" t="s">
        <v>12835</v>
      </c>
      <c r="X118" s="76" t="s">
        <v>998</v>
      </c>
      <c r="Y118" s="42"/>
      <c r="Z118" s="42"/>
      <c r="AA118" s="108"/>
    </row>
    <row r="119" spans="1:27" ht="14.5" customHeight="1" thickBot="1">
      <c r="A119" s="41" t="s">
        <v>12834</v>
      </c>
      <c r="B119" s="119" t="s">
        <v>12026</v>
      </c>
      <c r="C119" s="120" t="s">
        <v>12833</v>
      </c>
      <c r="D119" s="135" t="s">
        <v>12806</v>
      </c>
      <c r="E119" s="119" t="s">
        <v>6570</v>
      </c>
      <c r="F119" s="118" t="s">
        <v>12832</v>
      </c>
      <c r="G119" s="117">
        <v>10.244750375097</v>
      </c>
      <c r="H119" s="117">
        <v>4.3895935189999999E-2</v>
      </c>
      <c r="I119" s="117">
        <v>7.3107929400000007E-2</v>
      </c>
      <c r="J119" s="117">
        <v>9.1243390105070006</v>
      </c>
      <c r="K119" s="117">
        <v>1.0034075</v>
      </c>
      <c r="L119" s="116">
        <v>7.5444172932330824</v>
      </c>
      <c r="M119" s="115">
        <v>106.2747</v>
      </c>
      <c r="N119" s="114">
        <v>0.14745594000000001</v>
      </c>
      <c r="O119" s="114">
        <v>0.13502868000000001</v>
      </c>
      <c r="P119" s="114">
        <v>6.2998760000000003E-3</v>
      </c>
      <c r="Q119" s="114">
        <v>6.1273884999999998E-3</v>
      </c>
      <c r="R119" s="113">
        <v>8.0952444773879998E-6</v>
      </c>
      <c r="S119" s="112">
        <v>2.3298358088225899E-8</v>
      </c>
      <c r="T119" s="112">
        <v>0.85817766000000006</v>
      </c>
      <c r="U119" s="111">
        <v>3.7127782000000002E-4</v>
      </c>
      <c r="V119" s="226" t="s">
        <v>12831</v>
      </c>
      <c r="W119" s="246" t="s">
        <v>12821</v>
      </c>
      <c r="X119" s="42" t="s">
        <v>831</v>
      </c>
      <c r="Y119" s="42"/>
      <c r="Z119" s="42"/>
      <c r="AA119" s="108"/>
    </row>
    <row r="120" spans="1:27" ht="14.5" customHeight="1" thickBot="1">
      <c r="A120" s="41" t="s">
        <v>12830</v>
      </c>
      <c r="B120" s="119" t="s">
        <v>12026</v>
      </c>
      <c r="C120" s="120" t="s">
        <v>12829</v>
      </c>
      <c r="D120" s="135" t="s">
        <v>12806</v>
      </c>
      <c r="E120" s="119" t="s">
        <v>6570</v>
      </c>
      <c r="F120" s="118" t="s">
        <v>12828</v>
      </c>
      <c r="G120" s="117">
        <v>0.92184440085658903</v>
      </c>
      <c r="H120" s="117">
        <v>4.8006985420000002E-2</v>
      </c>
      <c r="I120" s="117">
        <v>0.13475610439999999</v>
      </c>
      <c r="J120" s="117">
        <v>3.4397351036588995E-2</v>
      </c>
      <c r="K120" s="117">
        <v>0.70468396</v>
      </c>
      <c r="L120" s="116">
        <v>5.2983756390977437</v>
      </c>
      <c r="M120" s="115">
        <v>74.208775000000003</v>
      </c>
      <c r="N120" s="114">
        <v>0.12699453999999999</v>
      </c>
      <c r="O120" s="114">
        <v>0.1184674</v>
      </c>
      <c r="P120" s="114">
        <v>4.9348079000000001E-3</v>
      </c>
      <c r="Q120" s="114">
        <v>3.5923378E-3</v>
      </c>
      <c r="R120" s="113">
        <v>7.1023619297314996E-6</v>
      </c>
      <c r="S120" s="112">
        <v>1.8250029172439775E-8</v>
      </c>
      <c r="T120" s="112">
        <v>0.50312854669999996</v>
      </c>
      <c r="U120" s="111">
        <v>2.9275241000000001E-4</v>
      </c>
      <c r="V120" s="238" t="s">
        <v>12827</v>
      </c>
      <c r="W120" s="221" t="s">
        <v>12826</v>
      </c>
      <c r="X120" s="76" t="s">
        <v>947</v>
      </c>
      <c r="Y120" s="42"/>
      <c r="Z120" s="42"/>
      <c r="AA120" s="108"/>
    </row>
    <row r="121" spans="1:27" ht="14.5" customHeight="1" thickBot="1">
      <c r="A121" s="41" t="s">
        <v>12825</v>
      </c>
      <c r="B121" s="119" t="s">
        <v>12026</v>
      </c>
      <c r="C121" s="120" t="s">
        <v>12824</v>
      </c>
      <c r="D121" s="135" t="s">
        <v>12806</v>
      </c>
      <c r="E121" s="119" t="s">
        <v>6570</v>
      </c>
      <c r="F121" s="118" t="s">
        <v>12823</v>
      </c>
      <c r="G121" s="117">
        <v>19.537152369330158</v>
      </c>
      <c r="H121" s="117">
        <v>2.1780702440000002</v>
      </c>
      <c r="I121" s="117">
        <v>2.4967830907999997</v>
      </c>
      <c r="J121" s="117">
        <v>13.578798234530161</v>
      </c>
      <c r="K121" s="117">
        <v>1.2835008000000001</v>
      </c>
      <c r="L121" s="116">
        <v>9.6503819548872176</v>
      </c>
      <c r="M121" s="115">
        <v>168.27043</v>
      </c>
      <c r="N121" s="114">
        <v>1.0073401</v>
      </c>
      <c r="O121" s="114">
        <v>0.97684676999999998</v>
      </c>
      <c r="P121" s="114">
        <v>2.2443173E-2</v>
      </c>
      <c r="Q121" s="114">
        <v>8.0501517000000009E-3</v>
      </c>
      <c r="R121" s="113">
        <v>5.8563954483141133E-5</v>
      </c>
      <c r="S121" s="112">
        <v>8.2999899757078107E-8</v>
      </c>
      <c r="T121" s="112">
        <v>1.12747223</v>
      </c>
      <c r="U121" s="111">
        <v>2.6471359E-3</v>
      </c>
      <c r="V121" s="238" t="s">
        <v>12822</v>
      </c>
      <c r="W121" s="221" t="s">
        <v>12821</v>
      </c>
      <c r="X121" s="208" t="s">
        <v>1356</v>
      </c>
      <c r="Y121" s="42"/>
      <c r="Z121" s="42"/>
      <c r="AA121" s="108"/>
    </row>
    <row r="122" spans="1:27" ht="14.5" customHeight="1" thickBot="1">
      <c r="A122" s="41" t="s">
        <v>12820</v>
      </c>
      <c r="B122" s="119" t="s">
        <v>12026</v>
      </c>
      <c r="C122" s="120" t="s">
        <v>12819</v>
      </c>
      <c r="D122" s="135" t="s">
        <v>12806</v>
      </c>
      <c r="E122" s="119" t="s">
        <v>6570</v>
      </c>
      <c r="F122" s="118" t="s">
        <v>12818</v>
      </c>
      <c r="G122" s="117">
        <v>2.00464841651121</v>
      </c>
      <c r="H122" s="117">
        <v>0.19780768499999998</v>
      </c>
      <c r="I122" s="117">
        <v>0.18726106079999999</v>
      </c>
      <c r="J122" s="117">
        <v>1.1773873507112098</v>
      </c>
      <c r="K122" s="117">
        <v>0.44219232000000003</v>
      </c>
      <c r="L122" s="116">
        <v>3.3247542857142856</v>
      </c>
      <c r="M122" s="115">
        <v>50.211894000000001</v>
      </c>
      <c r="N122" s="114">
        <v>0.1289767</v>
      </c>
      <c r="O122" s="114">
        <v>0.12321395</v>
      </c>
      <c r="P122" s="114">
        <v>4.2041227999999996E-3</v>
      </c>
      <c r="Q122" s="114">
        <v>1.5586262000000001E-3</v>
      </c>
      <c r="R122" s="113">
        <v>7.3869277480067998E-6</v>
      </c>
      <c r="S122" s="112">
        <v>1.5547791257939926E-8</v>
      </c>
      <c r="T122" s="112">
        <v>0.21829498</v>
      </c>
      <c r="U122" s="111">
        <v>1.2219634999999999E-3</v>
      </c>
      <c r="V122" s="238" t="s">
        <v>12817</v>
      </c>
      <c r="W122" s="221" t="s">
        <v>12816</v>
      </c>
      <c r="X122" s="76" t="s">
        <v>999</v>
      </c>
      <c r="Y122" s="42"/>
      <c r="Z122" s="42"/>
      <c r="AA122" s="108"/>
    </row>
    <row r="123" spans="1:27" ht="14.5" customHeight="1">
      <c r="A123" s="41" t="s">
        <v>12815</v>
      </c>
      <c r="B123" s="119" t="s">
        <v>12026</v>
      </c>
      <c r="C123" s="120" t="s">
        <v>12814</v>
      </c>
      <c r="D123" s="135" t="s">
        <v>12806</v>
      </c>
      <c r="E123" s="119" t="s">
        <v>6570</v>
      </c>
      <c r="F123" s="118" t="s">
        <v>12813</v>
      </c>
      <c r="G123" s="117">
        <v>3.1341613875999998</v>
      </c>
      <c r="H123" s="117">
        <v>0.38995104720000001</v>
      </c>
      <c r="I123" s="117">
        <v>0.93553387999999993</v>
      </c>
      <c r="J123" s="117">
        <v>0.63827776040000006</v>
      </c>
      <c r="K123" s="117">
        <v>1.1703987</v>
      </c>
      <c r="L123" s="116">
        <v>8.79999022556391</v>
      </c>
      <c r="M123" s="115">
        <v>113.44025999999999</v>
      </c>
      <c r="N123" s="114">
        <v>0.34457029</v>
      </c>
      <c r="O123" s="114">
        <v>0.32769031999999998</v>
      </c>
      <c r="P123" s="114">
        <v>1.1655696E-2</v>
      </c>
      <c r="Q123" s="114">
        <v>5.2242775999999996E-3</v>
      </c>
      <c r="R123" s="113">
        <v>1.9645702612149999E-5</v>
      </c>
      <c r="S123" s="112">
        <v>4.3105385626423998E-8</v>
      </c>
      <c r="T123" s="112">
        <v>0.73169154000000003</v>
      </c>
      <c r="U123" s="111">
        <v>9.9378035E-4</v>
      </c>
      <c r="V123" s="110"/>
      <c r="W123" s="109"/>
      <c r="X123" s="76" t="s">
        <v>12812</v>
      </c>
      <c r="Y123" s="42"/>
      <c r="Z123" s="42"/>
      <c r="AA123" s="108"/>
    </row>
    <row r="124" spans="1:27" ht="14.5" customHeight="1">
      <c r="A124" s="41" t="s">
        <v>12811</v>
      </c>
      <c r="B124" s="119" t="s">
        <v>12026</v>
      </c>
      <c r="C124" s="120" t="s">
        <v>12810</v>
      </c>
      <c r="D124" s="135" t="s">
        <v>12806</v>
      </c>
      <c r="E124" s="119" t="s">
        <v>6570</v>
      </c>
      <c r="F124" s="118" t="s">
        <v>12809</v>
      </c>
      <c r="G124" s="117">
        <v>2.8027061192999998</v>
      </c>
      <c r="H124" s="117">
        <v>0.57352955100000003</v>
      </c>
      <c r="I124" s="117">
        <v>0.61396947999999996</v>
      </c>
      <c r="J124" s="117">
        <v>0.89102426830000003</v>
      </c>
      <c r="K124" s="117">
        <v>0.72418282</v>
      </c>
      <c r="L124" s="116">
        <v>5.4449836090225565</v>
      </c>
      <c r="M124" s="115">
        <v>3.1291823000000001</v>
      </c>
      <c r="N124" s="114">
        <v>0.11464191</v>
      </c>
      <c r="O124" s="114">
        <v>0.10975944</v>
      </c>
      <c r="P124" s="114">
        <v>4.6620979000000003E-3</v>
      </c>
      <c r="Q124" s="114">
        <v>2.2037171999999999E-4</v>
      </c>
      <c r="R124" s="113">
        <v>6.5803022100000014E-6</v>
      </c>
      <c r="S124" s="112">
        <v>1.7241486350410001E-8</v>
      </c>
      <c r="T124" s="112">
        <v>3.0864387E-2</v>
      </c>
      <c r="U124" s="111">
        <v>8.8780724000000002E-4</v>
      </c>
      <c r="V124" s="110"/>
      <c r="W124" s="109"/>
      <c r="X124" s="76" t="s">
        <v>12804</v>
      </c>
      <c r="Y124" s="42"/>
      <c r="Z124" s="42"/>
      <c r="AA124" s="108"/>
    </row>
    <row r="125" spans="1:27" ht="14.5" customHeight="1">
      <c r="A125" s="41" t="s">
        <v>12808</v>
      </c>
      <c r="B125" s="119" t="s">
        <v>12026</v>
      </c>
      <c r="C125" s="120" t="s">
        <v>12807</v>
      </c>
      <c r="D125" s="135" t="s">
        <v>12806</v>
      </c>
      <c r="E125" s="119" t="s">
        <v>6570</v>
      </c>
      <c r="F125" s="118" t="s">
        <v>12805</v>
      </c>
      <c r="G125" s="117">
        <v>0.48309856692999997</v>
      </c>
      <c r="H125" s="117">
        <v>8.4374145400000003E-2</v>
      </c>
      <c r="I125" s="117">
        <v>0.10271406999999999</v>
      </c>
      <c r="J125" s="117">
        <v>5.7753191529999998E-2</v>
      </c>
      <c r="K125" s="117">
        <v>0.23825716</v>
      </c>
      <c r="L125" s="116">
        <v>1.7914072180451126</v>
      </c>
      <c r="M125" s="115">
        <v>0.65262405999999995</v>
      </c>
      <c r="N125" s="114">
        <v>4.3788373999999998E-2</v>
      </c>
      <c r="O125" s="114">
        <v>4.2326010999999997E-2</v>
      </c>
      <c r="P125" s="114">
        <v>1.4496443E-3</v>
      </c>
      <c r="Q125" s="121">
        <v>1.2718653E-5</v>
      </c>
      <c r="R125" s="113">
        <v>2.5375306594600001E-6</v>
      </c>
      <c r="S125" s="112">
        <v>5.3611107661639998E-9</v>
      </c>
      <c r="T125" s="112">
        <v>1.7813238999999999E-3</v>
      </c>
      <c r="U125" s="111">
        <v>1.3446867999999999E-4</v>
      </c>
      <c r="V125" s="110"/>
      <c r="W125" s="173"/>
      <c r="X125" s="76" t="s">
        <v>12804</v>
      </c>
      <c r="Y125" s="42"/>
      <c r="Z125" s="42"/>
      <c r="AA125" s="108"/>
    </row>
    <row r="126" spans="1:27" ht="14.5" customHeight="1">
      <c r="B126" s="119" t="s">
        <v>12026</v>
      </c>
      <c r="C126" s="133" t="s">
        <v>12803</v>
      </c>
      <c r="D126" s="133" t="s">
        <v>12646</v>
      </c>
      <c r="G126" s="131"/>
      <c r="H126" s="131"/>
      <c r="I126" s="131"/>
      <c r="J126" s="131"/>
      <c r="K126" s="131"/>
      <c r="L126" s="131"/>
      <c r="M126" s="100"/>
      <c r="N126" s="41"/>
      <c r="O126" s="41"/>
      <c r="V126" s="130"/>
      <c r="W126" s="105"/>
      <c r="X126" s="76"/>
      <c r="Y126" s="76"/>
      <c r="Z126" s="76"/>
      <c r="AA126" s="108"/>
    </row>
    <row r="127" spans="1:27" ht="14.5" customHeight="1" thickBot="1">
      <c r="A127" s="41" t="s">
        <v>12802</v>
      </c>
      <c r="B127" s="119" t="s">
        <v>12026</v>
      </c>
      <c r="C127" s="120" t="s">
        <v>12801</v>
      </c>
      <c r="D127" s="135" t="s">
        <v>12646</v>
      </c>
      <c r="E127" s="119" t="s">
        <v>6570</v>
      </c>
      <c r="F127" s="118" t="s">
        <v>12800</v>
      </c>
      <c r="G127" s="117">
        <v>0.25684114081787862</v>
      </c>
      <c r="H127" s="117">
        <v>2.82622351899E-3</v>
      </c>
      <c r="I127" s="117">
        <v>3.58949172988886E-2</v>
      </c>
      <c r="J127" s="117">
        <v>0</v>
      </c>
      <c r="K127" s="117">
        <v>0.21812000000000001</v>
      </c>
      <c r="L127" s="116">
        <v>1.64</v>
      </c>
      <c r="M127" s="115">
        <v>33.946800000000003</v>
      </c>
      <c r="N127" s="114">
        <v>3.9423197E-2</v>
      </c>
      <c r="O127" s="114">
        <v>3.5742191E-2</v>
      </c>
      <c r="P127" s="114">
        <v>1.4543143000000001E-3</v>
      </c>
      <c r="Q127" s="114">
        <v>2.2266918000000001E-3</v>
      </c>
      <c r="R127" s="113">
        <v>2.1428171999999998E-6</v>
      </c>
      <c r="S127" s="112">
        <v>5.3783814600000001E-9</v>
      </c>
      <c r="T127" s="112">
        <v>0.31186160000000002</v>
      </c>
      <c r="U127" s="122">
        <v>9.7704040999999997E-5</v>
      </c>
      <c r="V127" s="226" t="s">
        <v>12585</v>
      </c>
      <c r="W127" s="221" t="s">
        <v>12413</v>
      </c>
      <c r="X127" s="76" t="s">
        <v>12799</v>
      </c>
      <c r="Y127" s="42"/>
      <c r="Z127" s="42"/>
      <c r="AA127" s="108"/>
    </row>
    <row r="128" spans="1:27" ht="14.5" customHeight="1" thickBot="1">
      <c r="A128" s="41" t="s">
        <v>12798</v>
      </c>
      <c r="B128" s="119" t="s">
        <v>12026</v>
      </c>
      <c r="C128" s="120" t="s">
        <v>12797</v>
      </c>
      <c r="D128" s="135" t="s">
        <v>12646</v>
      </c>
      <c r="E128" s="119" t="s">
        <v>6570</v>
      </c>
      <c r="F128" s="118" t="s">
        <v>12796</v>
      </c>
      <c r="G128" s="117">
        <v>0.25684114081787862</v>
      </c>
      <c r="H128" s="117">
        <v>2.82622351899E-3</v>
      </c>
      <c r="I128" s="117">
        <v>3.58949172988886E-2</v>
      </c>
      <c r="J128" s="117">
        <v>0</v>
      </c>
      <c r="K128" s="117">
        <v>0.21812000000000001</v>
      </c>
      <c r="L128" s="116">
        <v>1.64</v>
      </c>
      <c r="M128" s="115">
        <v>33.946800000000003</v>
      </c>
      <c r="N128" s="114">
        <v>3.9423197E-2</v>
      </c>
      <c r="O128" s="114">
        <v>3.5742191E-2</v>
      </c>
      <c r="P128" s="114">
        <v>1.4543143000000001E-3</v>
      </c>
      <c r="Q128" s="114">
        <v>2.2266918000000001E-3</v>
      </c>
      <c r="R128" s="113">
        <v>2.1428171999999998E-6</v>
      </c>
      <c r="S128" s="112">
        <v>5.3783814600000001E-9</v>
      </c>
      <c r="T128" s="112">
        <v>0.31186160000000002</v>
      </c>
      <c r="U128" s="122">
        <v>9.7704040999999997E-5</v>
      </c>
      <c r="V128" s="238" t="s">
        <v>12795</v>
      </c>
      <c r="W128" s="221" t="s">
        <v>12794</v>
      </c>
      <c r="X128" s="76" t="s">
        <v>12793</v>
      </c>
      <c r="Y128" s="42"/>
      <c r="Z128" s="42"/>
      <c r="AA128" s="108"/>
    </row>
    <row r="129" spans="1:27" ht="14.5" customHeight="1" thickBot="1">
      <c r="A129" s="41" t="s">
        <v>12792</v>
      </c>
      <c r="B129" s="119" t="s">
        <v>12026</v>
      </c>
      <c r="C129" s="120" t="s">
        <v>12791</v>
      </c>
      <c r="D129" s="135" t="s">
        <v>12646</v>
      </c>
      <c r="E129" s="119" t="s">
        <v>6570</v>
      </c>
      <c r="F129" s="118" t="s">
        <v>12790</v>
      </c>
      <c r="G129" s="117">
        <v>0.63281690067579999</v>
      </c>
      <c r="H129" s="117">
        <v>3.4412962484799997E-2</v>
      </c>
      <c r="I129" s="117">
        <v>0.14701218400000002</v>
      </c>
      <c r="J129" s="117">
        <v>1.1591404191E-2</v>
      </c>
      <c r="K129" s="117">
        <v>0.43980035000000001</v>
      </c>
      <c r="L129" s="116">
        <v>3.3067695488721802</v>
      </c>
      <c r="M129" s="115">
        <v>98.476382000000001</v>
      </c>
      <c r="N129" s="114">
        <v>9.5078625999999999E-2</v>
      </c>
      <c r="O129" s="114">
        <v>8.6181704999999997E-2</v>
      </c>
      <c r="P129" s="114">
        <v>3.3671567999999999E-3</v>
      </c>
      <c r="Q129" s="114">
        <v>5.5297645999999997E-3</v>
      </c>
      <c r="R129" s="113">
        <v>5.1667688937879269E-6</v>
      </c>
      <c r="S129" s="112">
        <v>1.2452502806757499E-8</v>
      </c>
      <c r="T129" s="112">
        <v>0.77447682557660003</v>
      </c>
      <c r="U129" s="111">
        <v>2.6500889999999999E-4</v>
      </c>
      <c r="V129" s="226" t="s">
        <v>12661</v>
      </c>
      <c r="W129" s="221" t="s">
        <v>12652</v>
      </c>
      <c r="X129" s="42" t="s">
        <v>1003</v>
      </c>
      <c r="Y129" s="42"/>
      <c r="Z129" s="42"/>
      <c r="AA129" s="108"/>
    </row>
    <row r="130" spans="1:27" ht="14.5" customHeight="1" thickBot="1">
      <c r="A130" s="41" t="s">
        <v>12789</v>
      </c>
      <c r="B130" s="119" t="s">
        <v>12026</v>
      </c>
      <c r="C130" s="120" t="s">
        <v>12788</v>
      </c>
      <c r="D130" s="135" t="s">
        <v>12646</v>
      </c>
      <c r="E130" s="119" t="s">
        <v>6570</v>
      </c>
      <c r="F130" s="118" t="s">
        <v>12787</v>
      </c>
      <c r="G130" s="117">
        <v>1.681520629035</v>
      </c>
      <c r="H130" s="117">
        <v>6.1274849779999994E-2</v>
      </c>
      <c r="I130" s="117">
        <v>0.206243861</v>
      </c>
      <c r="J130" s="117">
        <v>0.121593718255</v>
      </c>
      <c r="K130" s="117">
        <v>1.2924081999999999</v>
      </c>
      <c r="L130" s="116">
        <v>9.7173548872180433</v>
      </c>
      <c r="M130" s="115">
        <v>172.52305999999999</v>
      </c>
      <c r="N130" s="114">
        <v>0.22119079</v>
      </c>
      <c r="O130" s="114">
        <v>0.20545677000000001</v>
      </c>
      <c r="P130" s="114">
        <v>8.6399675999999995E-3</v>
      </c>
      <c r="Q130" s="114">
        <v>7.0940559999999996E-3</v>
      </c>
      <c r="R130" s="113">
        <v>1.2317551863885999E-5</v>
      </c>
      <c r="S130" s="112">
        <v>3.195254254976391E-8</v>
      </c>
      <c r="T130" s="112">
        <v>0.99356526876999995</v>
      </c>
      <c r="U130" s="111">
        <v>5.4800713999999997E-4</v>
      </c>
      <c r="V130" s="238" t="s">
        <v>12786</v>
      </c>
      <c r="W130" s="244" t="s">
        <v>12028</v>
      </c>
      <c r="X130" s="76" t="s">
        <v>12686</v>
      </c>
      <c r="Y130" s="42"/>
      <c r="Z130" s="42"/>
      <c r="AA130" s="108"/>
    </row>
    <row r="131" spans="1:27" ht="14.5" customHeight="1">
      <c r="A131" s="41" t="s">
        <v>12785</v>
      </c>
      <c r="B131" s="119" t="s">
        <v>12026</v>
      </c>
      <c r="C131" s="120" t="s">
        <v>12784</v>
      </c>
      <c r="D131" s="135" t="s">
        <v>12646</v>
      </c>
      <c r="E131" s="119" t="s">
        <v>6570</v>
      </c>
      <c r="F131" s="118" t="s">
        <v>12783</v>
      </c>
      <c r="G131" s="117">
        <v>0.79017024212209996</v>
      </c>
      <c r="H131" s="117">
        <v>2.5278099660000001E-2</v>
      </c>
      <c r="I131" s="117">
        <v>5.4750713249999999E-2</v>
      </c>
      <c r="J131" s="117">
        <v>8.2178489212099998E-2</v>
      </c>
      <c r="K131" s="117">
        <v>0.62796293999999997</v>
      </c>
      <c r="L131" s="116">
        <v>4.721525864661654</v>
      </c>
      <c r="M131" s="115">
        <v>75.601561000000004</v>
      </c>
      <c r="N131" s="114">
        <v>9.3103575999999993E-2</v>
      </c>
      <c r="O131" s="114">
        <v>8.7096920999999994E-2</v>
      </c>
      <c r="P131" s="114">
        <v>3.9564891999999997E-3</v>
      </c>
      <c r="Q131" s="114">
        <v>2.0501662E-3</v>
      </c>
      <c r="R131" s="113">
        <v>5.2216379624530004E-6</v>
      </c>
      <c r="S131" s="112">
        <v>1.463198732332037E-8</v>
      </c>
      <c r="T131" s="112">
        <v>0.28713812974200004</v>
      </c>
      <c r="U131" s="111">
        <v>2.3939784E-4</v>
      </c>
      <c r="V131" s="245" t="s">
        <v>12782</v>
      </c>
      <c r="W131" s="244" t="s">
        <v>12028</v>
      </c>
      <c r="X131" s="76" t="s">
        <v>12686</v>
      </c>
      <c r="Y131" s="42"/>
      <c r="Z131" s="42"/>
      <c r="AA131" s="108"/>
    </row>
    <row r="132" spans="1:27" ht="14.5" customHeight="1" thickBot="1">
      <c r="A132" s="41" t="s">
        <v>12781</v>
      </c>
      <c r="B132" s="119" t="s">
        <v>12026</v>
      </c>
      <c r="C132" s="120" t="s">
        <v>12780</v>
      </c>
      <c r="D132" s="135" t="s">
        <v>12646</v>
      </c>
      <c r="E132" s="119" t="s">
        <v>6570</v>
      </c>
      <c r="F132" s="118" t="s">
        <v>12779</v>
      </c>
      <c r="G132" s="117">
        <v>0.31658801781803692</v>
      </c>
      <c r="H132" s="117">
        <v>3.3572367233279995E-3</v>
      </c>
      <c r="I132" s="117">
        <v>6.5850781094708905E-2</v>
      </c>
      <c r="J132" s="117">
        <v>0</v>
      </c>
      <c r="K132" s="117">
        <v>0.24737999999999999</v>
      </c>
      <c r="L132" s="116">
        <v>1.8599999999999999</v>
      </c>
      <c r="M132" s="115">
        <v>54.148000000000003</v>
      </c>
      <c r="N132" s="114">
        <v>5.2755571000000001E-2</v>
      </c>
      <c r="O132" s="114">
        <v>4.7372066999999997E-2</v>
      </c>
      <c r="P132" s="114">
        <v>1.7672647E-3</v>
      </c>
      <c r="Q132" s="114">
        <v>3.6162386000000001E-3</v>
      </c>
      <c r="R132" s="113">
        <v>2.8400520000000001E-6</v>
      </c>
      <c r="S132" s="112">
        <v>6.5357422900000005E-9</v>
      </c>
      <c r="T132" s="112">
        <v>0.50647600000000004</v>
      </c>
      <c r="U132" s="111">
        <v>1.3679512999999999E-4</v>
      </c>
      <c r="V132" s="226" t="s">
        <v>12778</v>
      </c>
      <c r="W132" s="221" t="s">
        <v>12580</v>
      </c>
      <c r="X132" s="76" t="s">
        <v>12697</v>
      </c>
      <c r="Y132" s="42"/>
      <c r="Z132" s="42"/>
      <c r="AA132" s="108"/>
    </row>
    <row r="133" spans="1:27" ht="14.5" customHeight="1" thickBot="1">
      <c r="A133" s="41" t="s">
        <v>12777</v>
      </c>
      <c r="B133" s="119" t="s">
        <v>12026</v>
      </c>
      <c r="C133" s="120" t="s">
        <v>12776</v>
      </c>
      <c r="D133" s="135" t="s">
        <v>12646</v>
      </c>
      <c r="E133" s="119" t="s">
        <v>6570</v>
      </c>
      <c r="F133" s="118" t="s">
        <v>12775</v>
      </c>
      <c r="G133" s="117">
        <v>0.31406389563623299</v>
      </c>
      <c r="H133" s="117">
        <v>2.9940846509950002E-3</v>
      </c>
      <c r="I133" s="117">
        <v>4.7729810985237986E-2</v>
      </c>
      <c r="J133" s="117">
        <v>0</v>
      </c>
      <c r="K133" s="117">
        <v>0.26334000000000002</v>
      </c>
      <c r="L133" s="116">
        <v>1.98</v>
      </c>
      <c r="M133" s="115">
        <v>53.176000000000002</v>
      </c>
      <c r="N133" s="114">
        <v>4.8493146000000001E-2</v>
      </c>
      <c r="O133" s="114">
        <v>4.3218527E-2</v>
      </c>
      <c r="P133" s="114">
        <v>1.7438029999999999E-3</v>
      </c>
      <c r="Q133" s="114">
        <v>3.5308156999999999E-3</v>
      </c>
      <c r="R133" s="113">
        <v>2.5910388E-6</v>
      </c>
      <c r="S133" s="112">
        <v>6.4489754699999997E-9</v>
      </c>
      <c r="T133" s="112">
        <v>0.49451200000000001</v>
      </c>
      <c r="U133" s="111">
        <v>1.3281275000000001E-4</v>
      </c>
      <c r="V133" s="238" t="s">
        <v>12774</v>
      </c>
      <c r="W133" s="221" t="s">
        <v>12773</v>
      </c>
      <c r="X133" s="76" t="s">
        <v>12697</v>
      </c>
      <c r="Y133" s="42"/>
      <c r="Z133" s="42"/>
      <c r="AA133" s="108"/>
    </row>
    <row r="134" spans="1:27" ht="14.5" customHeight="1" thickBot="1">
      <c r="A134" s="41" t="s">
        <v>12772</v>
      </c>
      <c r="B134" s="119" t="s">
        <v>12026</v>
      </c>
      <c r="C134" s="120" t="s">
        <v>12771</v>
      </c>
      <c r="D134" s="135" t="s">
        <v>12646</v>
      </c>
      <c r="E134" s="119" t="s">
        <v>6570</v>
      </c>
      <c r="F134" s="118" t="s">
        <v>12770</v>
      </c>
      <c r="G134" s="117">
        <v>0.11278900960204299</v>
      </c>
      <c r="H134" s="117">
        <v>2.3094211107042999E-2</v>
      </c>
      <c r="I134" s="117">
        <v>4.1384262839999998E-2</v>
      </c>
      <c r="J134" s="117">
        <v>1.747728655E-3</v>
      </c>
      <c r="K134" s="117">
        <v>4.6562806999999998E-2</v>
      </c>
      <c r="L134" s="116">
        <v>0.35009629323308267</v>
      </c>
      <c r="M134" s="115">
        <v>50.250051999999997</v>
      </c>
      <c r="N134" s="114">
        <v>1.8381531999999999E-2</v>
      </c>
      <c r="O134" s="114">
        <v>1.45042E-2</v>
      </c>
      <c r="P134" s="114">
        <v>5.6595856999999998E-4</v>
      </c>
      <c r="Q134" s="114">
        <v>3.3113731999999999E-3</v>
      </c>
      <c r="R134" s="113">
        <v>8.6955634782516345E-7</v>
      </c>
      <c r="S134" s="112">
        <v>2.0930420832543475E-9</v>
      </c>
      <c r="T134" s="112">
        <v>0.46377776314340002</v>
      </c>
      <c r="U134" s="122">
        <v>8.9512500999999997E-5</v>
      </c>
      <c r="V134" s="238" t="s">
        <v>12548</v>
      </c>
      <c r="W134" s="221" t="s">
        <v>12547</v>
      </c>
      <c r="X134" s="42" t="s">
        <v>1266</v>
      </c>
      <c r="Y134" s="42"/>
      <c r="Z134" s="42"/>
      <c r="AA134" s="108"/>
    </row>
    <row r="135" spans="1:27" ht="14.5" customHeight="1">
      <c r="A135" s="41" t="s">
        <v>12769</v>
      </c>
      <c r="B135" s="119" t="s">
        <v>12026</v>
      </c>
      <c r="C135" s="120" t="s">
        <v>12768</v>
      </c>
      <c r="D135" s="135" t="s">
        <v>12646</v>
      </c>
      <c r="E135" s="119" t="s">
        <v>6570</v>
      </c>
      <c r="F135" s="118" t="s">
        <v>12767</v>
      </c>
      <c r="G135" s="117">
        <v>0.28658363762086536</v>
      </c>
      <c r="H135" s="117">
        <v>3.0913156003230004E-3</v>
      </c>
      <c r="I135" s="117">
        <v>5.7019922020542402E-2</v>
      </c>
      <c r="J135" s="117">
        <v>0</v>
      </c>
      <c r="K135" s="117">
        <v>0.22647239999999999</v>
      </c>
      <c r="L135" s="116">
        <v>1.7027999999999999</v>
      </c>
      <c r="M135" s="115">
        <v>52.557119999999998</v>
      </c>
      <c r="N135" s="114">
        <v>4.7252742E-2</v>
      </c>
      <c r="O135" s="114">
        <v>4.2148142999999999E-2</v>
      </c>
      <c r="P135" s="114">
        <v>1.5949967E-3</v>
      </c>
      <c r="Q135" s="114">
        <v>3.5096022999999998E-3</v>
      </c>
      <c r="R135" s="113">
        <v>2.5268670569999997E-6</v>
      </c>
      <c r="S135" s="112">
        <v>5.8986565242000002E-9</v>
      </c>
      <c r="T135" s="112">
        <v>0.49154093999999998</v>
      </c>
      <c r="U135" s="111">
        <v>1.2771795000000001E-4</v>
      </c>
      <c r="V135" s="226" t="s">
        <v>12766</v>
      </c>
      <c r="W135" s="221" t="s">
        <v>12115</v>
      </c>
      <c r="X135" s="76" t="s">
        <v>12765</v>
      </c>
      <c r="Y135" s="42"/>
      <c r="Z135" s="42"/>
      <c r="AA135" s="108"/>
    </row>
    <row r="136" spans="1:27" ht="14.5" customHeight="1" thickBot="1">
      <c r="A136" s="41" t="s">
        <v>12764</v>
      </c>
      <c r="B136" s="119" t="s">
        <v>12026</v>
      </c>
      <c r="C136" s="120" t="s">
        <v>12763</v>
      </c>
      <c r="D136" s="135" t="s">
        <v>12646</v>
      </c>
      <c r="E136" s="119" t="s">
        <v>6570</v>
      </c>
      <c r="F136" s="118" t="s">
        <v>12762</v>
      </c>
      <c r="G136" s="117">
        <v>0.29187895013619292</v>
      </c>
      <c r="H136" s="117">
        <v>3.14704384991E-3</v>
      </c>
      <c r="I136" s="117">
        <v>4.1351906286282901E-2</v>
      </c>
      <c r="J136" s="117">
        <v>0</v>
      </c>
      <c r="K136" s="117">
        <v>0.24737999999999999</v>
      </c>
      <c r="L136" s="116">
        <v>1.8599999999999999</v>
      </c>
      <c r="M136" s="115">
        <v>28.318000000000001</v>
      </c>
      <c r="N136" s="114">
        <v>4.3364088000000002E-2</v>
      </c>
      <c r="O136" s="114">
        <v>3.9934840999999999E-2</v>
      </c>
      <c r="P136" s="114">
        <v>1.6282460999999999E-3</v>
      </c>
      <c r="Q136" s="114">
        <v>1.8010007000000001E-3</v>
      </c>
      <c r="R136" s="113">
        <v>2.3941750999999998E-6</v>
      </c>
      <c r="S136" s="112">
        <v>6.02162029E-9</v>
      </c>
      <c r="T136" s="112">
        <v>0.25224099999999999</v>
      </c>
      <c r="U136" s="122">
        <v>9.7202399999999996E-5</v>
      </c>
      <c r="V136" s="226" t="s">
        <v>12761</v>
      </c>
      <c r="W136" s="221" t="s">
        <v>12485</v>
      </c>
      <c r="X136" s="76" t="s">
        <v>12760</v>
      </c>
      <c r="Y136" s="42"/>
      <c r="Z136" s="42"/>
      <c r="AA136" s="108"/>
    </row>
    <row r="137" spans="1:27" ht="14.5" customHeight="1" thickBot="1">
      <c r="A137" s="41" t="s">
        <v>12759</v>
      </c>
      <c r="B137" s="119" t="s">
        <v>12026</v>
      </c>
      <c r="C137" s="120" t="s">
        <v>12758</v>
      </c>
      <c r="D137" s="135" t="s">
        <v>12646</v>
      </c>
      <c r="E137" s="119" t="s">
        <v>6570</v>
      </c>
      <c r="F137" s="118" t="s">
        <v>12757</v>
      </c>
      <c r="G137" s="117">
        <v>1.3830138869999997</v>
      </c>
      <c r="H137" s="117">
        <v>0.18750536699999998</v>
      </c>
      <c r="I137" s="117">
        <v>0.42859483699999995</v>
      </c>
      <c r="J137" s="117">
        <v>0.22607830300000001</v>
      </c>
      <c r="K137" s="117">
        <v>0.54083537999999998</v>
      </c>
      <c r="L137" s="116">
        <v>4.0664314285714278</v>
      </c>
      <c r="M137" s="115">
        <v>105.88889</v>
      </c>
      <c r="N137" s="114">
        <v>0.11778173</v>
      </c>
      <c r="O137" s="114">
        <v>0.10803727</v>
      </c>
      <c r="P137" s="114">
        <v>3.8191965000000001E-3</v>
      </c>
      <c r="Q137" s="114">
        <v>5.9252630000000001E-3</v>
      </c>
      <c r="R137" s="113">
        <v>6.4770545097000001E-6</v>
      </c>
      <c r="S137" s="112">
        <v>1.4124247589000001E-8</v>
      </c>
      <c r="T137" s="112">
        <v>0.82986877039999996</v>
      </c>
      <c r="U137" s="111">
        <v>4.9733765000000004E-4</v>
      </c>
      <c r="V137" s="238" t="s">
        <v>12756</v>
      </c>
      <c r="W137" s="221" t="s">
        <v>12485</v>
      </c>
      <c r="X137" s="76" t="s">
        <v>12755</v>
      </c>
      <c r="Y137" s="42"/>
      <c r="Z137" s="42"/>
      <c r="AA137" s="108"/>
    </row>
    <row r="138" spans="1:27" ht="14.5" customHeight="1" thickBot="1">
      <c r="A138" s="41" t="s">
        <v>12754</v>
      </c>
      <c r="B138" s="119" t="s">
        <v>12026</v>
      </c>
      <c r="C138" s="120" t="s">
        <v>12753</v>
      </c>
      <c r="D138" s="135" t="s">
        <v>12646</v>
      </c>
      <c r="E138" s="119" t="s">
        <v>6570</v>
      </c>
      <c r="F138" s="118" t="s">
        <v>12752</v>
      </c>
      <c r="G138" s="117">
        <v>0.2195574347832</v>
      </c>
      <c r="H138" s="117">
        <v>8.1543877119999997E-3</v>
      </c>
      <c r="I138" s="117">
        <v>1.444570897E-2</v>
      </c>
      <c r="J138" s="117">
        <v>7.1309381012000005E-3</v>
      </c>
      <c r="K138" s="117">
        <v>0.18982640000000001</v>
      </c>
      <c r="L138" s="116">
        <v>1.4272661654135339</v>
      </c>
      <c r="M138" s="115">
        <v>20.726687999999999</v>
      </c>
      <c r="N138" s="114">
        <v>2.7824785000000001E-2</v>
      </c>
      <c r="O138" s="114">
        <v>2.5722129E-2</v>
      </c>
      <c r="P138" s="114">
        <v>1.1927673000000001E-3</v>
      </c>
      <c r="Q138" s="114">
        <v>9.0988885000000005E-4</v>
      </c>
      <c r="R138" s="113">
        <v>1.5420940320619001E-6</v>
      </c>
      <c r="S138" s="112">
        <v>4.4111217865979698E-9</v>
      </c>
      <c r="T138" s="112">
        <v>0.12743541506600001</v>
      </c>
      <c r="U138" s="122">
        <v>7.0717358E-5</v>
      </c>
      <c r="V138" s="238" t="s">
        <v>12520</v>
      </c>
      <c r="W138" s="221" t="s">
        <v>12408</v>
      </c>
      <c r="X138" s="76" t="s">
        <v>12751</v>
      </c>
      <c r="Y138" s="42"/>
      <c r="Z138" s="42"/>
      <c r="AA138" s="108"/>
    </row>
    <row r="139" spans="1:27" ht="14.5" customHeight="1" thickBot="1">
      <c r="A139" s="41" t="s">
        <v>12750</v>
      </c>
      <c r="B139" s="119" t="s">
        <v>12026</v>
      </c>
      <c r="C139" s="120" t="s">
        <v>12749</v>
      </c>
      <c r="D139" s="135" t="s">
        <v>12646</v>
      </c>
      <c r="E139" s="119" t="s">
        <v>6570</v>
      </c>
      <c r="F139" s="118" t="s">
        <v>12748</v>
      </c>
      <c r="G139" s="117">
        <v>0.16888421934391001</v>
      </c>
      <c r="H139" s="117">
        <v>2.1980345135000001E-3</v>
      </c>
      <c r="I139" s="117">
        <v>2.2685401913999998E-2</v>
      </c>
      <c r="J139" s="117">
        <v>1.1165291641E-4</v>
      </c>
      <c r="K139" s="117">
        <v>0.14388913</v>
      </c>
      <c r="L139" s="116">
        <v>1.0818731578947367</v>
      </c>
      <c r="M139" s="115">
        <v>21.855222999999999</v>
      </c>
      <c r="N139" s="114">
        <v>2.5631155999999999E-2</v>
      </c>
      <c r="O139" s="114">
        <v>2.3260929999999999E-2</v>
      </c>
      <c r="P139" s="114">
        <v>9.5516497000000002E-4</v>
      </c>
      <c r="Q139" s="114">
        <v>1.415061E-3</v>
      </c>
      <c r="R139" s="113">
        <v>1.3945401271604602E-6</v>
      </c>
      <c r="S139" s="112">
        <v>3.5324148383482054E-9</v>
      </c>
      <c r="T139" s="112">
        <v>0.19818781797537</v>
      </c>
      <c r="U139" s="122">
        <v>6.3608730000000002E-5</v>
      </c>
      <c r="V139" s="238" t="s">
        <v>12520</v>
      </c>
      <c r="W139" s="221" t="s">
        <v>12408</v>
      </c>
      <c r="X139" s="76" t="s">
        <v>12747</v>
      </c>
      <c r="Y139" s="42"/>
      <c r="Z139" s="42"/>
      <c r="AA139" s="108"/>
    </row>
    <row r="140" spans="1:27" ht="14.5" customHeight="1">
      <c r="A140" s="41" t="s">
        <v>12746</v>
      </c>
      <c r="B140" s="119" t="s">
        <v>12026</v>
      </c>
      <c r="C140" s="120" t="s">
        <v>12745</v>
      </c>
      <c r="D140" s="135" t="s">
        <v>12646</v>
      </c>
      <c r="E140" s="119" t="s">
        <v>6570</v>
      </c>
      <c r="F140" s="118" t="s">
        <v>12744</v>
      </c>
      <c r="G140" s="117">
        <v>0.32638086153500001</v>
      </c>
      <c r="H140" s="117">
        <v>4.4824324330000002E-3</v>
      </c>
      <c r="I140" s="117">
        <v>2.5308429101999999E-2</v>
      </c>
      <c r="J140" s="117">
        <v>0</v>
      </c>
      <c r="K140" s="117">
        <v>0.29659000000000002</v>
      </c>
      <c r="L140" s="116">
        <v>2.23</v>
      </c>
      <c r="M140" s="115">
        <v>44.731999999999999</v>
      </c>
      <c r="N140" s="114">
        <v>4.7029110999999998E-2</v>
      </c>
      <c r="O140" s="114">
        <v>4.2152048999999997E-2</v>
      </c>
      <c r="P140" s="114">
        <v>1.8730203999999999E-3</v>
      </c>
      <c r="Q140" s="114">
        <v>3.0040408000000002E-3</v>
      </c>
      <c r="R140" s="113">
        <v>2.5271012799999999E-6</v>
      </c>
      <c r="S140" s="112">
        <v>6.9268505950000002E-9</v>
      </c>
      <c r="T140" s="112">
        <v>0.420734</v>
      </c>
      <c r="U140" s="111">
        <v>1.2787255000000001E-4</v>
      </c>
      <c r="V140" s="226" t="s">
        <v>12743</v>
      </c>
      <c r="W140" s="221" t="s">
        <v>12580</v>
      </c>
      <c r="X140" s="76" t="s">
        <v>12742</v>
      </c>
      <c r="Y140" s="42"/>
      <c r="Z140" s="42"/>
      <c r="AA140" s="108"/>
    </row>
    <row r="141" spans="1:27" ht="14.5" customHeight="1">
      <c r="A141" s="41" t="s">
        <v>12741</v>
      </c>
      <c r="B141" s="119" t="s">
        <v>12026</v>
      </c>
      <c r="C141" s="120" t="s">
        <v>12740</v>
      </c>
      <c r="D141" s="135" t="s">
        <v>12646</v>
      </c>
      <c r="E141" s="119" t="s">
        <v>6570</v>
      </c>
      <c r="F141" s="118" t="s">
        <v>12739</v>
      </c>
      <c r="G141" s="117">
        <v>0.25387923049988081</v>
      </c>
      <c r="H141" s="117">
        <v>2.6531495967460003E-3</v>
      </c>
      <c r="I141" s="117">
        <v>4.1086080903134828E-2</v>
      </c>
      <c r="J141" s="117">
        <v>0</v>
      </c>
      <c r="K141" s="117">
        <v>0.21013999999999999</v>
      </c>
      <c r="L141" s="116">
        <v>1.5799999999999998</v>
      </c>
      <c r="M141" s="115">
        <v>50.968000000000004</v>
      </c>
      <c r="N141" s="114">
        <v>3.9952050000000003E-2</v>
      </c>
      <c r="O141" s="114">
        <v>3.5144574999999997E-2</v>
      </c>
      <c r="P141" s="114">
        <v>1.4047936999999999E-3</v>
      </c>
      <c r="Q141" s="114">
        <v>3.4026811999999999E-3</v>
      </c>
      <c r="R141" s="113">
        <v>2.1069889000000003E-6</v>
      </c>
      <c r="S141" s="112">
        <v>5.1952428699999997E-9</v>
      </c>
      <c r="T141" s="112">
        <v>0.47656599999999999</v>
      </c>
      <c r="U141" s="111">
        <v>1.1733739000000001E-4</v>
      </c>
      <c r="V141" s="226" t="s">
        <v>12738</v>
      </c>
      <c r="W141" s="221" t="s">
        <v>12698</v>
      </c>
      <c r="X141" s="76" t="s">
        <v>12697</v>
      </c>
      <c r="Y141" s="42"/>
      <c r="Z141" s="42"/>
      <c r="AA141" s="108"/>
    </row>
    <row r="142" spans="1:27" ht="14.5" customHeight="1">
      <c r="A142" s="41" t="s">
        <v>12737</v>
      </c>
      <c r="B142" s="119" t="s">
        <v>12026</v>
      </c>
      <c r="C142" s="120" t="s">
        <v>12736</v>
      </c>
      <c r="D142" s="135" t="s">
        <v>12646</v>
      </c>
      <c r="E142" s="119" t="s">
        <v>6570</v>
      </c>
      <c r="F142" s="118" t="s">
        <v>12735</v>
      </c>
      <c r="G142" s="117">
        <v>0.21898478253932754</v>
      </c>
      <c r="H142" s="117">
        <v>2.51110402925004E-2</v>
      </c>
      <c r="I142" s="117">
        <v>3.7576013791799999E-2</v>
      </c>
      <c r="J142" s="117">
        <v>1.0300845502714925E-4</v>
      </c>
      <c r="K142" s="117">
        <v>0.15619472000000001</v>
      </c>
      <c r="L142" s="116">
        <v>1.1743963909774435</v>
      </c>
      <c r="M142" s="115">
        <v>13.323975000000001</v>
      </c>
      <c r="N142" s="114">
        <v>3.0737443999999999E-2</v>
      </c>
      <c r="O142" s="114">
        <v>2.8979636999999999E-2</v>
      </c>
      <c r="P142" s="114">
        <v>1.1008501E-3</v>
      </c>
      <c r="Q142" s="114">
        <v>6.5695724999999998E-4</v>
      </c>
      <c r="R142" s="113">
        <v>1.7373883041058213E-6</v>
      </c>
      <c r="S142" s="112">
        <v>4.0711912236889823E-9</v>
      </c>
      <c r="T142" s="112">
        <v>9.2010818282000001E-2</v>
      </c>
      <c r="U142" s="122">
        <v>9.1196721000000005E-5</v>
      </c>
      <c r="V142" s="226" t="s">
        <v>12734</v>
      </c>
      <c r="W142" s="221" t="s">
        <v>12733</v>
      </c>
      <c r="X142" s="76" t="s">
        <v>12732</v>
      </c>
      <c r="Y142" s="42"/>
      <c r="Z142" s="42"/>
      <c r="AA142" s="108"/>
    </row>
    <row r="143" spans="1:27" ht="14.5" customHeight="1" thickBot="1">
      <c r="A143" s="41" t="s">
        <v>12731</v>
      </c>
      <c r="B143" s="119" t="s">
        <v>12026</v>
      </c>
      <c r="C143" s="120" t="s">
        <v>12730</v>
      </c>
      <c r="D143" s="135" t="s">
        <v>12646</v>
      </c>
      <c r="E143" s="119" t="s">
        <v>6570</v>
      </c>
      <c r="F143" s="118" t="s">
        <v>12729</v>
      </c>
      <c r="G143" s="117">
        <v>0.31201838740889931</v>
      </c>
      <c r="H143" s="117">
        <v>3.2803459584099998E-3</v>
      </c>
      <c r="I143" s="117">
        <v>4.2738041450489296E-2</v>
      </c>
      <c r="J143" s="117">
        <v>0</v>
      </c>
      <c r="K143" s="117">
        <v>0.26600000000000001</v>
      </c>
      <c r="L143" s="116">
        <v>2</v>
      </c>
      <c r="M143" s="115">
        <v>33.423999999999999</v>
      </c>
      <c r="N143" s="114">
        <v>4.6280132000000002E-2</v>
      </c>
      <c r="O143" s="114">
        <v>4.2375454999999999E-2</v>
      </c>
      <c r="P143" s="114">
        <v>1.7406283E-3</v>
      </c>
      <c r="Q143" s="114">
        <v>2.1640483000000001E-3</v>
      </c>
      <c r="R143" s="113">
        <v>2.5404949000000002E-6</v>
      </c>
      <c r="S143" s="112">
        <v>6.4372349999999996E-9</v>
      </c>
      <c r="T143" s="112">
        <v>0.30308800000000002</v>
      </c>
      <c r="U143" s="111">
        <v>1.0800061E-4</v>
      </c>
      <c r="V143" s="226" t="s">
        <v>12099</v>
      </c>
      <c r="W143" s="221" t="s">
        <v>12098</v>
      </c>
      <c r="X143" s="76" t="s">
        <v>12728</v>
      </c>
      <c r="Y143" s="42"/>
      <c r="Z143" s="42"/>
      <c r="AA143" s="108"/>
    </row>
    <row r="144" spans="1:27" ht="14.5" customHeight="1" thickBot="1">
      <c r="A144" s="41" t="s">
        <v>12727</v>
      </c>
      <c r="B144" s="119" t="s">
        <v>12026</v>
      </c>
      <c r="C144" s="120" t="s">
        <v>12726</v>
      </c>
      <c r="D144" s="135" t="s">
        <v>12646</v>
      </c>
      <c r="E144" s="119" t="s">
        <v>6570</v>
      </c>
      <c r="F144" s="118" t="s">
        <v>12725</v>
      </c>
      <c r="G144" s="117">
        <v>0.175567380006388</v>
      </c>
      <c r="H144" s="117">
        <v>1.3460380569999998E-2</v>
      </c>
      <c r="I144" s="117">
        <v>2.38991803E-2</v>
      </c>
      <c r="J144" s="117">
        <v>1.2199379136388E-2</v>
      </c>
      <c r="K144" s="117">
        <v>0.12600844</v>
      </c>
      <c r="L144" s="116">
        <v>0.94743187969924803</v>
      </c>
      <c r="M144" s="115">
        <v>34.245234000000004</v>
      </c>
      <c r="N144" s="114">
        <v>2.3068730999999999E-2</v>
      </c>
      <c r="O144" s="114">
        <v>2.0669980000000001E-2</v>
      </c>
      <c r="P144" s="114">
        <v>9.0270503000000005E-4</v>
      </c>
      <c r="Q144" s="114">
        <v>1.4960466E-3</v>
      </c>
      <c r="R144" s="113">
        <v>1.23920742221223E-6</v>
      </c>
      <c r="S144" s="112">
        <v>3.3384061582260158E-9</v>
      </c>
      <c r="T144" s="112">
        <v>0.209530331131</v>
      </c>
      <c r="U144" s="122">
        <v>7.7489542000000006E-5</v>
      </c>
      <c r="V144" s="238" t="s">
        <v>12724</v>
      </c>
      <c r="W144" s="221" t="s">
        <v>12723</v>
      </c>
      <c r="X144" s="76" t="s">
        <v>12722</v>
      </c>
      <c r="Y144" s="42"/>
      <c r="Z144" s="42"/>
      <c r="AA144" s="108"/>
    </row>
    <row r="145" spans="1:27" ht="14.5" customHeight="1">
      <c r="A145" s="41" t="s">
        <v>12721</v>
      </c>
      <c r="B145" s="119" t="s">
        <v>12026</v>
      </c>
      <c r="C145" s="120" t="s">
        <v>12720</v>
      </c>
      <c r="D145" s="135" t="s">
        <v>12646</v>
      </c>
      <c r="E145" s="119" t="s">
        <v>6570</v>
      </c>
      <c r="F145" s="118" t="s">
        <v>12719</v>
      </c>
      <c r="G145" s="117">
        <v>0.68074861719779201</v>
      </c>
      <c r="H145" s="117">
        <v>3.6628184999999994E-2</v>
      </c>
      <c r="I145" s="117">
        <v>0.12610154700000001</v>
      </c>
      <c r="J145" s="117">
        <v>3.2254435197791996E-2</v>
      </c>
      <c r="K145" s="117">
        <v>0.48576445000000001</v>
      </c>
      <c r="L145" s="116">
        <v>3.6523642857142855</v>
      </c>
      <c r="M145" s="115">
        <v>72.847223</v>
      </c>
      <c r="N145" s="114">
        <v>8.8271656000000004E-2</v>
      </c>
      <c r="O145" s="114">
        <v>8.1501952000000003E-2</v>
      </c>
      <c r="P145" s="114">
        <v>3.5179003000000001E-3</v>
      </c>
      <c r="Q145" s="114">
        <v>3.2518038E-3</v>
      </c>
      <c r="R145" s="113">
        <v>4.8862081252377999E-6</v>
      </c>
      <c r="S145" s="112">
        <v>1.3009986141176251E-8</v>
      </c>
      <c r="T145" s="112">
        <v>0.45543471199999996</v>
      </c>
      <c r="U145" s="111">
        <v>2.3942897E-4</v>
      </c>
      <c r="V145" s="226" t="s">
        <v>12718</v>
      </c>
      <c r="W145" s="221" t="s">
        <v>12081</v>
      </c>
      <c r="X145" s="76" t="s">
        <v>12717</v>
      </c>
      <c r="Y145" s="42"/>
      <c r="Z145" s="42"/>
      <c r="AA145" s="108"/>
    </row>
    <row r="146" spans="1:27" ht="14.5" customHeight="1">
      <c r="A146" s="41" t="s">
        <v>12716</v>
      </c>
      <c r="B146" s="119" t="s">
        <v>12026</v>
      </c>
      <c r="C146" s="120" t="s">
        <v>12715</v>
      </c>
      <c r="D146" s="135" t="s">
        <v>12646</v>
      </c>
      <c r="E146" s="119" t="s">
        <v>6570</v>
      </c>
      <c r="F146" s="118" t="s">
        <v>12714</v>
      </c>
      <c r="G146" s="117">
        <v>0.24770606381803689</v>
      </c>
      <c r="H146" s="117">
        <v>2.6258127233279999E-3</v>
      </c>
      <c r="I146" s="117">
        <v>3.4940251094708899E-2</v>
      </c>
      <c r="J146" s="117">
        <v>0</v>
      </c>
      <c r="K146" s="117">
        <v>0.21013999999999999</v>
      </c>
      <c r="L146" s="116">
        <v>1.5799999999999998</v>
      </c>
      <c r="M146" s="115">
        <v>24.196000000000002</v>
      </c>
      <c r="N146" s="114">
        <v>3.6789699000000002E-2</v>
      </c>
      <c r="O146" s="114">
        <v>3.3869941000000001E-2</v>
      </c>
      <c r="P146" s="114">
        <v>1.3821444E-3</v>
      </c>
      <c r="Q146" s="114">
        <v>1.5376133000000001E-3</v>
      </c>
      <c r="R146" s="113">
        <v>2.0305720000000002E-6</v>
      </c>
      <c r="S146" s="112">
        <v>5.1114808699999993E-9</v>
      </c>
      <c r="T146" s="112">
        <v>0.21535199999999999</v>
      </c>
      <c r="U146" s="122">
        <v>8.2617505E-5</v>
      </c>
      <c r="V146" s="226" t="s">
        <v>12713</v>
      </c>
      <c r="W146" s="221" t="s">
        <v>12408</v>
      </c>
      <c r="X146" s="42" t="s">
        <v>12697</v>
      </c>
      <c r="Y146" s="42"/>
      <c r="Z146" s="42"/>
      <c r="AA146" s="108"/>
    </row>
    <row r="147" spans="1:27" ht="14.5" customHeight="1">
      <c r="A147" s="41" t="s">
        <v>12712</v>
      </c>
      <c r="B147" s="119" t="s">
        <v>12026</v>
      </c>
      <c r="C147" s="120" t="s">
        <v>12711</v>
      </c>
      <c r="D147" s="135" t="s">
        <v>12646</v>
      </c>
      <c r="E147" s="119" t="s">
        <v>6570</v>
      </c>
      <c r="F147" s="118" t="s">
        <v>12710</v>
      </c>
      <c r="G147" s="117">
        <v>0.44990271616419997</v>
      </c>
      <c r="H147" s="117">
        <v>3.9579050284799994E-2</v>
      </c>
      <c r="I147" s="117">
        <v>0.10460325237</v>
      </c>
      <c r="J147" s="117">
        <v>4.1853635093999997E-3</v>
      </c>
      <c r="K147" s="117">
        <v>0.30153505000000003</v>
      </c>
      <c r="L147" s="116">
        <v>2.2671808270676692</v>
      </c>
      <c r="M147" s="115">
        <v>90.992812000000001</v>
      </c>
      <c r="N147" s="114">
        <v>6.6460610000000003E-2</v>
      </c>
      <c r="O147" s="114">
        <v>5.8228567000000002E-2</v>
      </c>
      <c r="P147" s="114">
        <v>2.3145701999999998E-3</v>
      </c>
      <c r="Q147" s="114">
        <v>5.9174728999999999E-3</v>
      </c>
      <c r="R147" s="113">
        <v>3.4909212621103825E-6</v>
      </c>
      <c r="S147" s="112">
        <v>8.5598010342496015E-9</v>
      </c>
      <c r="T147" s="112">
        <v>0.82877771789124</v>
      </c>
      <c r="U147" s="111">
        <v>2.1368541000000001E-4</v>
      </c>
      <c r="V147" s="226" t="s">
        <v>12709</v>
      </c>
      <c r="W147" s="221" t="s">
        <v>12547</v>
      </c>
      <c r="X147" s="76" t="s">
        <v>12708</v>
      </c>
      <c r="Y147" s="42"/>
      <c r="Z147" s="42"/>
      <c r="AA147" s="108"/>
    </row>
    <row r="148" spans="1:27" ht="14.5" customHeight="1">
      <c r="A148" s="41" t="s">
        <v>12707</v>
      </c>
      <c r="B148" s="119" t="s">
        <v>12026</v>
      </c>
      <c r="C148" s="120" t="s">
        <v>12706</v>
      </c>
      <c r="D148" s="135" t="s">
        <v>12646</v>
      </c>
      <c r="E148" s="119" t="s">
        <v>6570</v>
      </c>
      <c r="F148" s="118" t="s">
        <v>12705</v>
      </c>
      <c r="G148" s="117">
        <v>0.11278900960204299</v>
      </c>
      <c r="H148" s="117">
        <v>2.3094211107042999E-2</v>
      </c>
      <c r="I148" s="117">
        <v>4.1384262839999998E-2</v>
      </c>
      <c r="J148" s="117">
        <v>1.747728655E-3</v>
      </c>
      <c r="K148" s="117">
        <v>4.6562806999999998E-2</v>
      </c>
      <c r="L148" s="116">
        <v>0.35009629323308267</v>
      </c>
      <c r="M148" s="115">
        <v>50.250051999999997</v>
      </c>
      <c r="N148" s="114">
        <v>1.8381531999999999E-2</v>
      </c>
      <c r="O148" s="114">
        <v>1.45042E-2</v>
      </c>
      <c r="P148" s="114">
        <v>5.6595856999999998E-4</v>
      </c>
      <c r="Q148" s="114">
        <v>3.3113731999999999E-3</v>
      </c>
      <c r="R148" s="113">
        <v>8.6955634782516345E-7</v>
      </c>
      <c r="S148" s="112">
        <v>2.0930420832543475E-9</v>
      </c>
      <c r="T148" s="112">
        <v>0.46377776314340002</v>
      </c>
      <c r="U148" s="122">
        <v>8.9512500999999997E-5</v>
      </c>
      <c r="V148" s="226" t="s">
        <v>12704</v>
      </c>
      <c r="W148" s="221" t="s">
        <v>12547</v>
      </c>
      <c r="X148" s="76" t="s">
        <v>12703</v>
      </c>
      <c r="Y148" s="42"/>
      <c r="Z148" s="42"/>
      <c r="AA148" s="108"/>
    </row>
    <row r="149" spans="1:27" ht="14.5" customHeight="1">
      <c r="A149" s="41" t="s">
        <v>12702</v>
      </c>
      <c r="B149" s="119" t="s">
        <v>12026</v>
      </c>
      <c r="C149" s="120" t="s">
        <v>12701</v>
      </c>
      <c r="D149" s="135" t="s">
        <v>12646</v>
      </c>
      <c r="E149" s="119" t="s">
        <v>6570</v>
      </c>
      <c r="F149" s="118" t="s">
        <v>12700</v>
      </c>
      <c r="G149" s="117">
        <v>0.23525923049988082</v>
      </c>
      <c r="H149" s="117">
        <v>2.6531495967460003E-3</v>
      </c>
      <c r="I149" s="117">
        <v>4.1086080903134828E-2</v>
      </c>
      <c r="J149" s="117">
        <v>0</v>
      </c>
      <c r="K149" s="117">
        <v>0.19152</v>
      </c>
      <c r="L149" s="116">
        <v>1.44</v>
      </c>
      <c r="M149" s="115">
        <v>50.968000000000004</v>
      </c>
      <c r="N149" s="114">
        <v>3.7678983999999999E-2</v>
      </c>
      <c r="O149" s="114">
        <v>3.2977509000000002E-2</v>
      </c>
      <c r="P149" s="114">
        <v>1.298794E-3</v>
      </c>
      <c r="Q149" s="114">
        <v>3.4026811999999999E-3</v>
      </c>
      <c r="R149" s="113">
        <v>1.9770688999999999E-6</v>
      </c>
      <c r="S149" s="112">
        <v>4.8032321600000003E-9</v>
      </c>
      <c r="T149" s="112">
        <v>0.47656599999999999</v>
      </c>
      <c r="U149" s="111">
        <v>1.1343382E-4</v>
      </c>
      <c r="V149" s="226" t="s">
        <v>12699</v>
      </c>
      <c r="W149" s="221" t="s">
        <v>12698</v>
      </c>
      <c r="X149" s="76" t="s">
        <v>12697</v>
      </c>
      <c r="Y149" s="42"/>
      <c r="Z149" s="42"/>
      <c r="AA149" s="108"/>
    </row>
    <row r="150" spans="1:27" ht="14.5" customHeight="1" thickBot="1">
      <c r="A150" s="41" t="s">
        <v>12696</v>
      </c>
      <c r="B150" s="119" t="s">
        <v>12026</v>
      </c>
      <c r="C150" s="120" t="s">
        <v>12695</v>
      </c>
      <c r="D150" s="135" t="s">
        <v>12646</v>
      </c>
      <c r="E150" s="119" t="s">
        <v>6570</v>
      </c>
      <c r="F150" s="118" t="s">
        <v>12694</v>
      </c>
      <c r="G150" s="117">
        <v>0.28080238318148043</v>
      </c>
      <c r="H150" s="117">
        <v>3.4153856636499999E-3</v>
      </c>
      <c r="I150" s="117">
        <v>3.9316997517830403E-2</v>
      </c>
      <c r="J150" s="117">
        <v>0</v>
      </c>
      <c r="K150" s="117">
        <v>0.23807</v>
      </c>
      <c r="L150" s="116">
        <v>1.79</v>
      </c>
      <c r="M150" s="115">
        <v>38.648400000000002</v>
      </c>
      <c r="N150" s="114">
        <v>4.3160852999999999E-2</v>
      </c>
      <c r="O150" s="114">
        <v>3.9035930000000003E-2</v>
      </c>
      <c r="P150" s="114">
        <v>1.5878604000000001E-3</v>
      </c>
      <c r="Q150" s="114">
        <v>2.5370619000000001E-3</v>
      </c>
      <c r="R150" s="113">
        <v>2.3402836000000001E-6</v>
      </c>
      <c r="S150" s="112">
        <v>5.8722649349999999E-9</v>
      </c>
      <c r="T150" s="112">
        <v>0.3553308</v>
      </c>
      <c r="U150" s="111">
        <v>1.0887988000000001E-4</v>
      </c>
      <c r="V150" s="226" t="s">
        <v>12693</v>
      </c>
      <c r="W150" s="221" t="s">
        <v>12692</v>
      </c>
      <c r="X150" s="42" t="s">
        <v>12691</v>
      </c>
      <c r="Y150" s="42"/>
      <c r="Z150" s="42"/>
      <c r="AA150" s="108"/>
    </row>
    <row r="151" spans="1:27" ht="14.5" customHeight="1" thickBot="1">
      <c r="A151" s="41" t="s">
        <v>12690</v>
      </c>
      <c r="B151" s="119" t="s">
        <v>12026</v>
      </c>
      <c r="C151" s="120" t="s">
        <v>12689</v>
      </c>
      <c r="D151" s="135" t="s">
        <v>12646</v>
      </c>
      <c r="E151" s="119" t="s">
        <v>6570</v>
      </c>
      <c r="F151" s="118" t="s">
        <v>12688</v>
      </c>
      <c r="G151" s="117">
        <v>1.2170471583092999</v>
      </c>
      <c r="H151" s="117">
        <v>4.6852103919999999E-2</v>
      </c>
      <c r="I151" s="117">
        <v>0.14374403920000001</v>
      </c>
      <c r="J151" s="117">
        <v>0.13777444518930002</v>
      </c>
      <c r="K151" s="117">
        <v>0.88867657</v>
      </c>
      <c r="L151" s="116">
        <v>6.6817787218045108</v>
      </c>
      <c r="M151" s="115">
        <v>106.44729</v>
      </c>
      <c r="N151" s="114">
        <v>0.1506855</v>
      </c>
      <c r="O151" s="114">
        <v>0.14214205999999999</v>
      </c>
      <c r="P151" s="114">
        <v>5.9638158000000002E-3</v>
      </c>
      <c r="Q151" s="114">
        <v>2.5796273999999998E-3</v>
      </c>
      <c r="R151" s="113">
        <v>8.5217060983765002E-6</v>
      </c>
      <c r="S151" s="112">
        <v>2.2055531842399897E-8</v>
      </c>
      <c r="T151" s="112">
        <v>0.36129234756</v>
      </c>
      <c r="U151" s="111">
        <v>3.6066051999999999E-4</v>
      </c>
      <c r="V151" s="238" t="s">
        <v>12687</v>
      </c>
      <c r="W151" s="222" t="s">
        <v>12028</v>
      </c>
      <c r="X151" s="76" t="s">
        <v>12686</v>
      </c>
      <c r="Y151" s="42"/>
      <c r="Z151" s="42"/>
      <c r="AA151" s="108"/>
    </row>
    <row r="152" spans="1:27" ht="14.5" customHeight="1" thickBot="1">
      <c r="A152" s="41" t="s">
        <v>12685</v>
      </c>
      <c r="B152" s="119" t="s">
        <v>12026</v>
      </c>
      <c r="C152" s="120" t="s">
        <v>12684</v>
      </c>
      <c r="D152" s="135" t="s">
        <v>12646</v>
      </c>
      <c r="E152" s="119" t="s">
        <v>6570</v>
      </c>
      <c r="F152" s="118" t="s">
        <v>12683</v>
      </c>
      <c r="G152" s="117">
        <v>0.30776086153499999</v>
      </c>
      <c r="H152" s="117">
        <v>4.4824324330000002E-3</v>
      </c>
      <c r="I152" s="117">
        <v>2.5308429101999999E-2</v>
      </c>
      <c r="J152" s="117">
        <v>0</v>
      </c>
      <c r="K152" s="117">
        <v>0.27796999999999999</v>
      </c>
      <c r="L152" s="116">
        <v>2.09</v>
      </c>
      <c r="M152" s="115">
        <v>44.731999999999999</v>
      </c>
      <c r="N152" s="114">
        <v>4.4756045000000001E-2</v>
      </c>
      <c r="O152" s="114">
        <v>3.9984984000000001E-2</v>
      </c>
      <c r="P152" s="114">
        <v>1.7670207E-3</v>
      </c>
      <c r="Q152" s="114">
        <v>3.0040408000000002E-3</v>
      </c>
      <c r="R152" s="113">
        <v>2.39718128E-6</v>
      </c>
      <c r="S152" s="112">
        <v>6.534839885E-9</v>
      </c>
      <c r="T152" s="112">
        <v>0.420734</v>
      </c>
      <c r="U152" s="111">
        <v>1.2396898E-4</v>
      </c>
      <c r="V152" s="226" t="s">
        <v>12682</v>
      </c>
      <c r="W152" s="221" t="s">
        <v>12681</v>
      </c>
      <c r="X152" s="42" t="s">
        <v>12680</v>
      </c>
      <c r="Y152" s="42"/>
      <c r="Z152" s="42"/>
      <c r="AA152" s="108"/>
    </row>
    <row r="153" spans="1:27" ht="14.5" customHeight="1" thickBot="1">
      <c r="A153" s="41" t="s">
        <v>12679</v>
      </c>
      <c r="B153" s="119" t="s">
        <v>12026</v>
      </c>
      <c r="C153" s="120" t="s">
        <v>12678</v>
      </c>
      <c r="D153" s="135" t="s">
        <v>12646</v>
      </c>
      <c r="E153" s="119" t="s">
        <v>6570</v>
      </c>
      <c r="F153" s="118" t="s">
        <v>12677</v>
      </c>
      <c r="G153" s="117">
        <v>0.21445387427262622</v>
      </c>
      <c r="H153" s="117">
        <v>2.8163485063300003E-3</v>
      </c>
      <c r="I153" s="117">
        <v>4.9377525766296226E-2</v>
      </c>
      <c r="J153" s="117">
        <v>0</v>
      </c>
      <c r="K153" s="117">
        <v>0.16225999999999999</v>
      </c>
      <c r="L153" s="116">
        <v>1.2199999999999998</v>
      </c>
      <c r="M153" s="115">
        <v>52.67</v>
      </c>
      <c r="N153" s="114">
        <v>3.8031240000000001E-2</v>
      </c>
      <c r="O153" s="114">
        <v>3.3305830000000002E-2</v>
      </c>
      <c r="P153" s="114">
        <v>1.2017130999999999E-3</v>
      </c>
      <c r="Q153" s="114">
        <v>3.5236971000000001E-3</v>
      </c>
      <c r="R153" s="113">
        <v>1.9967524000000002E-6</v>
      </c>
      <c r="S153" s="112">
        <v>4.4442053300000004E-9</v>
      </c>
      <c r="T153" s="112">
        <v>0.49351499999999998</v>
      </c>
      <c r="U153" s="111">
        <v>1.1301963E-4</v>
      </c>
      <c r="V153" s="238" t="s">
        <v>12676</v>
      </c>
      <c r="W153" s="221" t="s">
        <v>12675</v>
      </c>
      <c r="X153" s="42" t="s">
        <v>1266</v>
      </c>
      <c r="Y153" s="42"/>
      <c r="Z153" s="42"/>
      <c r="AA153" s="108"/>
    </row>
    <row r="154" spans="1:27" ht="14.5" customHeight="1">
      <c r="A154" s="41" t="s">
        <v>12674</v>
      </c>
      <c r="B154" s="119" t="s">
        <v>12026</v>
      </c>
      <c r="C154" s="120" t="s">
        <v>12673</v>
      </c>
      <c r="D154" s="135" t="s">
        <v>12646</v>
      </c>
      <c r="E154" s="119" t="s">
        <v>6570</v>
      </c>
      <c r="F154" s="118" t="s">
        <v>12672</v>
      </c>
      <c r="G154" s="117">
        <v>0.30914075927254614</v>
      </c>
      <c r="H154" s="117">
        <v>3.3051229041600001E-3</v>
      </c>
      <c r="I154" s="117">
        <v>4.3825636368386101E-2</v>
      </c>
      <c r="J154" s="117">
        <v>0</v>
      </c>
      <c r="K154" s="117">
        <v>0.26201000000000002</v>
      </c>
      <c r="L154" s="116">
        <v>1.97</v>
      </c>
      <c r="M154" s="115">
        <v>30.007999999999999</v>
      </c>
      <c r="N154" s="114">
        <v>4.5938102000000001E-2</v>
      </c>
      <c r="O154" s="114">
        <v>4.2305567000000002E-2</v>
      </c>
      <c r="P154" s="114">
        <v>1.7247547E-3</v>
      </c>
      <c r="Q154" s="114">
        <v>1.9077794E-3</v>
      </c>
      <c r="R154" s="113">
        <v>2.5363050000000001E-6</v>
      </c>
      <c r="S154" s="112">
        <v>6.3785307050000004E-9</v>
      </c>
      <c r="T154" s="112">
        <v>0.26719599999999999</v>
      </c>
      <c r="U154" s="111">
        <v>1.0293853000000001E-4</v>
      </c>
      <c r="V154" s="226" t="s">
        <v>12671</v>
      </c>
      <c r="W154" s="221" t="s">
        <v>12485</v>
      </c>
      <c r="X154" s="76" t="s">
        <v>12670</v>
      </c>
      <c r="Y154" s="42"/>
      <c r="Z154" s="42"/>
      <c r="AA154" s="108"/>
    </row>
    <row r="155" spans="1:27" ht="14.5" customHeight="1">
      <c r="A155" s="41" t="s">
        <v>12669</v>
      </c>
      <c r="B155" s="119" t="s">
        <v>12026</v>
      </c>
      <c r="C155" s="120" t="s">
        <v>12668</v>
      </c>
      <c r="D155" s="135" t="s">
        <v>12646</v>
      </c>
      <c r="E155" s="119" t="s">
        <v>6570</v>
      </c>
      <c r="F155" s="118" t="s">
        <v>12667</v>
      </c>
      <c r="G155" s="117">
        <v>0.25214171631807691</v>
      </c>
      <c r="H155" s="117">
        <v>2.8385655244130004E-3</v>
      </c>
      <c r="I155" s="117">
        <v>5.9113150793663943E-2</v>
      </c>
      <c r="J155" s="117">
        <v>0</v>
      </c>
      <c r="K155" s="117">
        <v>0.19019</v>
      </c>
      <c r="L155" s="116">
        <v>1.43</v>
      </c>
      <c r="M155" s="115">
        <v>52.351999999999997</v>
      </c>
      <c r="N155" s="114">
        <v>4.4358172000000001E-2</v>
      </c>
      <c r="O155" s="114">
        <v>3.9440454999999999E-2</v>
      </c>
      <c r="P155" s="114">
        <v>1.4153751E-3</v>
      </c>
      <c r="Q155" s="114">
        <v>3.5023414000000001E-3</v>
      </c>
      <c r="R155" s="113">
        <v>2.3645357000000003E-6</v>
      </c>
      <c r="S155" s="112">
        <v>5.2343753949999997E-9</v>
      </c>
      <c r="T155" s="112">
        <v>0.49052400000000002</v>
      </c>
      <c r="U155" s="111">
        <v>1.2113318999999999E-4</v>
      </c>
      <c r="V155" s="226" t="s">
        <v>12666</v>
      </c>
      <c r="W155" s="221" t="s">
        <v>12665</v>
      </c>
      <c r="X155" s="42" t="s">
        <v>1266</v>
      </c>
      <c r="Y155" s="42"/>
      <c r="Z155" s="42"/>
      <c r="AA155" s="108"/>
    </row>
    <row r="156" spans="1:27" ht="14.5" customHeight="1">
      <c r="A156" s="41" t="s">
        <v>12664</v>
      </c>
      <c r="B156" s="119" t="s">
        <v>12026</v>
      </c>
      <c r="C156" s="120" t="s">
        <v>12663</v>
      </c>
      <c r="D156" s="135" t="s">
        <v>12646</v>
      </c>
      <c r="E156" s="119" t="s">
        <v>6570</v>
      </c>
      <c r="F156" s="118" t="s">
        <v>12662</v>
      </c>
      <c r="G156" s="117">
        <v>0.78993877518339994</v>
      </c>
      <c r="H156" s="117">
        <v>1.9146357460000003E-2</v>
      </c>
      <c r="I156" s="117">
        <v>0.25450631499999998</v>
      </c>
      <c r="J156" s="117">
        <v>1.68468427234E-2</v>
      </c>
      <c r="K156" s="117">
        <v>0.49943926</v>
      </c>
      <c r="L156" s="116">
        <v>3.7551824060150372</v>
      </c>
      <c r="M156" s="115">
        <v>74.313038000000006</v>
      </c>
      <c r="N156" s="114">
        <v>9.7104441E-2</v>
      </c>
      <c r="O156" s="114">
        <v>8.8899443999999994E-2</v>
      </c>
      <c r="P156" s="114">
        <v>3.7991638000000002E-3</v>
      </c>
      <c r="Q156" s="114">
        <v>4.4058324000000003E-3</v>
      </c>
      <c r="R156" s="113">
        <v>5.3297028752137991E-6</v>
      </c>
      <c r="S156" s="112">
        <v>1.4050161868149709E-8</v>
      </c>
      <c r="T156" s="112">
        <v>0.61706335940000001</v>
      </c>
      <c r="U156" s="111">
        <v>2.8845854000000002E-4</v>
      </c>
      <c r="V156" s="243" t="s">
        <v>12661</v>
      </c>
      <c r="W156" s="221" t="s">
        <v>12652</v>
      </c>
      <c r="X156" s="184" t="s">
        <v>12395</v>
      </c>
      <c r="Y156" s="42"/>
      <c r="Z156" s="42"/>
      <c r="AA156" s="108"/>
    </row>
    <row r="157" spans="1:27" ht="14.5" customHeight="1">
      <c r="A157" s="41" t="s">
        <v>12660</v>
      </c>
      <c r="B157" s="119" t="s">
        <v>12026</v>
      </c>
      <c r="C157" s="120" t="s">
        <v>12659</v>
      </c>
      <c r="D157" s="135" t="s">
        <v>12646</v>
      </c>
      <c r="E157" s="119" t="s">
        <v>6570</v>
      </c>
      <c r="F157" s="118" t="s">
        <v>12658</v>
      </c>
      <c r="G157" s="117">
        <v>0.78715076047480004</v>
      </c>
      <c r="H157" s="117">
        <v>1.907878205E-2</v>
      </c>
      <c r="I157" s="117">
        <v>0.253608055</v>
      </c>
      <c r="J157" s="117">
        <v>1.6787383424799997E-2</v>
      </c>
      <c r="K157" s="117">
        <v>0.49767654</v>
      </c>
      <c r="L157" s="116">
        <v>3.7419288721804511</v>
      </c>
      <c r="M157" s="115">
        <v>74.050757000000004</v>
      </c>
      <c r="N157" s="114">
        <v>9.6761718999999996E-2</v>
      </c>
      <c r="O157" s="114">
        <v>8.8585681999999999E-2</v>
      </c>
      <c r="P157" s="114">
        <v>3.785755E-3</v>
      </c>
      <c r="Q157" s="114">
        <v>4.3902823999999998E-3</v>
      </c>
      <c r="R157" s="113">
        <v>5.3108921333645007E-6</v>
      </c>
      <c r="S157" s="112">
        <v>1.4000573063342701E-8</v>
      </c>
      <c r="T157" s="112">
        <v>0.6148854909</v>
      </c>
      <c r="U157" s="111">
        <v>2.8744045000000002E-4</v>
      </c>
      <c r="V157" s="242" t="s">
        <v>12657</v>
      </c>
      <c r="W157" s="221" t="s">
        <v>12652</v>
      </c>
      <c r="X157" s="184" t="s">
        <v>12395</v>
      </c>
      <c r="Y157" s="42"/>
      <c r="Z157" s="42"/>
      <c r="AA157" s="108"/>
    </row>
    <row r="158" spans="1:27" ht="14.5" customHeight="1">
      <c r="A158" s="41" t="s">
        <v>12656</v>
      </c>
      <c r="B158" s="119" t="s">
        <v>12026</v>
      </c>
      <c r="C158" s="120" t="s">
        <v>12655</v>
      </c>
      <c r="D158" s="135" t="s">
        <v>12646</v>
      </c>
      <c r="E158" s="119" t="s">
        <v>6570</v>
      </c>
      <c r="F158" s="118" t="s">
        <v>12654</v>
      </c>
      <c r="G158" s="117">
        <v>0.79138275762451005</v>
      </c>
      <c r="H158" s="117">
        <v>1.918135554E-2</v>
      </c>
      <c r="I158" s="117">
        <v>0.25497154399999999</v>
      </c>
      <c r="J158" s="117">
        <v>1.687763808451E-2</v>
      </c>
      <c r="K158" s="117">
        <v>0.50035222000000001</v>
      </c>
      <c r="L158" s="116">
        <v>3.762046766917293</v>
      </c>
      <c r="M158" s="115">
        <v>74.448879000000005</v>
      </c>
      <c r="N158" s="114">
        <v>9.7281942999999996E-2</v>
      </c>
      <c r="O158" s="114">
        <v>8.9061949000000001E-2</v>
      </c>
      <c r="P158" s="114">
        <v>3.8061085000000001E-3</v>
      </c>
      <c r="Q158" s="114">
        <v>4.4138861000000001E-3</v>
      </c>
      <c r="R158" s="113">
        <v>5.339445416861101E-6</v>
      </c>
      <c r="S158" s="112">
        <v>1.4075845378863338E-8</v>
      </c>
      <c r="T158" s="112">
        <v>0.61819133199999998</v>
      </c>
      <c r="U158" s="111">
        <v>2.8898583E-4</v>
      </c>
      <c r="V158" s="240" t="s">
        <v>12653</v>
      </c>
      <c r="W158" s="221" t="s">
        <v>12652</v>
      </c>
      <c r="X158" s="184" t="s">
        <v>12395</v>
      </c>
      <c r="Y158" s="42"/>
      <c r="Z158" s="42"/>
      <c r="AA158" s="108"/>
    </row>
    <row r="159" spans="1:27" ht="14.5" customHeight="1">
      <c r="A159" s="41" t="s">
        <v>12651</v>
      </c>
      <c r="B159" s="119" t="s">
        <v>12026</v>
      </c>
      <c r="C159" s="120" t="s">
        <v>12650</v>
      </c>
      <c r="D159" s="135" t="s">
        <v>12646</v>
      </c>
      <c r="E159" s="119" t="s">
        <v>6570</v>
      </c>
      <c r="F159" s="118" t="s">
        <v>12649</v>
      </c>
      <c r="G159" s="117">
        <v>1.8495787799999999</v>
      </c>
      <c r="H159" s="117">
        <v>0.39977019999999996</v>
      </c>
      <c r="I159" s="117">
        <v>0.58499633000000006</v>
      </c>
      <c r="J159" s="117">
        <v>0.61034999999999995</v>
      </c>
      <c r="K159" s="117">
        <v>0.25446225</v>
      </c>
      <c r="L159" s="241">
        <v>1.9132499999999999</v>
      </c>
      <c r="M159" s="115">
        <v>34.844724999999997</v>
      </c>
      <c r="N159" s="114">
        <v>0.17449555</v>
      </c>
      <c r="O159" s="114">
        <v>0.16978019</v>
      </c>
      <c r="P159" s="114">
        <v>2.2347054000000002E-3</v>
      </c>
      <c r="Q159" s="114">
        <v>2.4806502000000001E-3</v>
      </c>
      <c r="R159" s="113">
        <v>1.0178668725E-5</v>
      </c>
      <c r="S159" s="112">
        <v>8.2644430636300011E-9</v>
      </c>
      <c r="T159" s="112">
        <v>0.34743000000000002</v>
      </c>
      <c r="U159" s="111">
        <v>4.8312598999999999E-4</v>
      </c>
      <c r="V159" s="240"/>
      <c r="W159" s="221"/>
      <c r="X159" s="184" t="s">
        <v>12644</v>
      </c>
      <c r="Y159" s="42"/>
      <c r="Z159" s="42"/>
      <c r="AA159" s="108"/>
    </row>
    <row r="160" spans="1:27" ht="14.5" customHeight="1">
      <c r="A160" s="41" t="s">
        <v>12648</v>
      </c>
      <c r="B160" s="119" t="s">
        <v>12026</v>
      </c>
      <c r="C160" s="120" t="s">
        <v>12647</v>
      </c>
      <c r="D160" s="135" t="s">
        <v>12646</v>
      </c>
      <c r="E160" s="119" t="s">
        <v>6570</v>
      </c>
      <c r="F160" s="118" t="s">
        <v>12645</v>
      </c>
      <c r="G160" s="117">
        <v>2.6875952200000004</v>
      </c>
      <c r="H160" s="117">
        <v>0.72085995000000003</v>
      </c>
      <c r="I160" s="117">
        <v>1.0265652700000001</v>
      </c>
      <c r="J160" s="117">
        <v>0.20202000000000001</v>
      </c>
      <c r="K160" s="117">
        <v>0.73814999999999997</v>
      </c>
      <c r="L160" s="241">
        <v>5.55</v>
      </c>
      <c r="M160" s="115">
        <v>11.53327</v>
      </c>
      <c r="N160" s="114">
        <v>0.34824334000000001</v>
      </c>
      <c r="O160" s="114">
        <v>0.34178134999999998</v>
      </c>
      <c r="P160" s="114">
        <v>5.6409162000000002E-3</v>
      </c>
      <c r="Q160" s="114">
        <v>8.2107144000000002E-4</v>
      </c>
      <c r="R160" s="113">
        <v>2.0490489224999997E-5</v>
      </c>
      <c r="S160" s="112">
        <v>2.0861376275000001E-8</v>
      </c>
      <c r="T160" s="112">
        <v>0.114996</v>
      </c>
      <c r="U160" s="111">
        <v>8.7145026999999996E-4</v>
      </c>
      <c r="V160" s="240"/>
      <c r="W160" s="221"/>
      <c r="X160" s="184" t="s">
        <v>12644</v>
      </c>
      <c r="Y160" s="42"/>
      <c r="Z160" s="42"/>
      <c r="AA160" s="108"/>
    </row>
    <row r="161" spans="1:27" ht="14.5" customHeight="1" thickBot="1">
      <c r="B161" s="119" t="s">
        <v>12026</v>
      </c>
      <c r="C161" s="133" t="s">
        <v>12643</v>
      </c>
      <c r="D161" s="133" t="s">
        <v>12399</v>
      </c>
      <c r="G161" s="131"/>
      <c r="H161" s="131"/>
      <c r="I161" s="131"/>
      <c r="J161" s="131"/>
      <c r="K161" s="131"/>
      <c r="L161" s="131"/>
      <c r="M161" s="100"/>
      <c r="N161" s="41"/>
      <c r="O161" s="41"/>
      <c r="V161" s="130"/>
      <c r="W161" s="172"/>
      <c r="X161" s="42"/>
      <c r="Y161" s="42"/>
      <c r="Z161" s="42"/>
      <c r="AA161" s="108"/>
    </row>
    <row r="162" spans="1:27" ht="14.5" customHeight="1" thickBot="1">
      <c r="A162" s="41" t="s">
        <v>12642</v>
      </c>
      <c r="B162" s="119" t="s">
        <v>12026</v>
      </c>
      <c r="C162" s="120" t="s">
        <v>12641</v>
      </c>
      <c r="D162" s="135" t="s">
        <v>12399</v>
      </c>
      <c r="E162" s="119" t="s">
        <v>6570</v>
      </c>
      <c r="F162" s="118" t="s">
        <v>12640</v>
      </c>
      <c r="G162" s="117">
        <v>0.46491761191699998</v>
      </c>
      <c r="H162" s="117">
        <v>1.6943314929999998E-2</v>
      </c>
      <c r="I162" s="117">
        <v>5.3429581499999997E-2</v>
      </c>
      <c r="J162" s="117">
        <v>7.5842754870000008E-3</v>
      </c>
      <c r="K162" s="117">
        <v>0.38696044000000002</v>
      </c>
      <c r="L162" s="116">
        <v>2.9094769924812032</v>
      </c>
      <c r="M162" s="115">
        <v>70.927012000000005</v>
      </c>
      <c r="N162" s="114">
        <v>6.5211173999999997E-2</v>
      </c>
      <c r="O162" s="114">
        <v>5.8560932000000003E-2</v>
      </c>
      <c r="P162" s="114">
        <v>2.5923173999999999E-3</v>
      </c>
      <c r="Q162" s="114">
        <v>4.0579248000000004E-3</v>
      </c>
      <c r="R162" s="113">
        <v>3.5108472975719999E-6</v>
      </c>
      <c r="S162" s="112">
        <v>9.5869726109164593E-9</v>
      </c>
      <c r="T162" s="112">
        <v>0.56833680219399996</v>
      </c>
      <c r="U162" s="111">
        <v>1.8588388E-4</v>
      </c>
      <c r="V162" s="229" t="s">
        <v>12639</v>
      </c>
      <c r="W162" s="221" t="s">
        <v>12408</v>
      </c>
      <c r="X162" s="184" t="s">
        <v>12395</v>
      </c>
      <c r="Y162" s="42"/>
      <c r="Z162" s="42"/>
      <c r="AA162" s="108"/>
    </row>
    <row r="163" spans="1:27" ht="14.5" customHeight="1">
      <c r="A163" s="41" t="s">
        <v>12638</v>
      </c>
      <c r="B163" s="119" t="s">
        <v>12026</v>
      </c>
      <c r="C163" s="120" t="s">
        <v>12637</v>
      </c>
      <c r="D163" s="135" t="s">
        <v>12399</v>
      </c>
      <c r="E163" s="119" t="s">
        <v>6570</v>
      </c>
      <c r="F163" s="118" t="s">
        <v>12636</v>
      </c>
      <c r="G163" s="117">
        <v>0.50692162587900003</v>
      </c>
      <c r="H163" s="117">
        <v>1.558550209E-2</v>
      </c>
      <c r="I163" s="117">
        <v>5.5332574599999997E-2</v>
      </c>
      <c r="J163" s="117">
        <v>8.8399991890000008E-3</v>
      </c>
      <c r="K163" s="117">
        <v>0.42716355</v>
      </c>
      <c r="L163" s="116">
        <v>3.2117560150375937</v>
      </c>
      <c r="M163" s="115">
        <v>62.041486999999996</v>
      </c>
      <c r="N163" s="114">
        <v>6.8023726000000007E-2</v>
      </c>
      <c r="O163" s="114">
        <v>6.2081231000000001E-2</v>
      </c>
      <c r="P163" s="114">
        <v>2.777037E-3</v>
      </c>
      <c r="Q163" s="114">
        <v>3.1654574000000001E-3</v>
      </c>
      <c r="R163" s="113">
        <v>3.7218963972999994E-6</v>
      </c>
      <c r="S163" s="112">
        <v>1.0270107066109732E-8</v>
      </c>
      <c r="T163" s="112">
        <v>0.44334136430099996</v>
      </c>
      <c r="U163" s="111">
        <v>1.8298781999999999E-4</v>
      </c>
      <c r="V163" s="224" t="s">
        <v>12635</v>
      </c>
      <c r="W163" s="221" t="s">
        <v>12408</v>
      </c>
      <c r="X163" s="184" t="s">
        <v>12395</v>
      </c>
      <c r="Y163" s="42"/>
      <c r="Z163" s="42"/>
      <c r="AA163" s="108"/>
    </row>
    <row r="164" spans="1:27" ht="14.5" customHeight="1">
      <c r="A164" s="41" t="s">
        <v>12634</v>
      </c>
      <c r="B164" s="119" t="s">
        <v>12026</v>
      </c>
      <c r="C164" s="120" t="s">
        <v>12633</v>
      </c>
      <c r="D164" s="135" t="s">
        <v>12399</v>
      </c>
      <c r="E164" s="119" t="s">
        <v>6570</v>
      </c>
      <c r="F164" s="118" t="s">
        <v>12632</v>
      </c>
      <c r="G164" s="117">
        <v>0.64496021824641003</v>
      </c>
      <c r="H164" s="117">
        <v>1.4155696820000001E-2</v>
      </c>
      <c r="I164" s="117">
        <v>7.0783087999999994E-2</v>
      </c>
      <c r="J164" s="117">
        <v>1.028598342641E-2</v>
      </c>
      <c r="K164" s="117">
        <v>0.54973545000000001</v>
      </c>
      <c r="L164" s="116">
        <v>4.1333492481203002</v>
      </c>
      <c r="M164" s="115">
        <v>59.159905999999999</v>
      </c>
      <c r="N164" s="114">
        <v>8.9625394999999997E-2</v>
      </c>
      <c r="O164" s="114">
        <v>8.2704128000000002E-2</v>
      </c>
      <c r="P164" s="114">
        <v>3.5676816999999999E-3</v>
      </c>
      <c r="Q164" s="114">
        <v>3.3535855999999998E-3</v>
      </c>
      <c r="R164" s="113">
        <v>4.9582810093643E-6</v>
      </c>
      <c r="S164" s="112">
        <v>1.3194089493567097E-8</v>
      </c>
      <c r="T164" s="112">
        <v>0.469689854962</v>
      </c>
      <c r="U164" s="111">
        <v>2.0933677999999999E-4</v>
      </c>
      <c r="V164" s="224" t="s">
        <v>12631</v>
      </c>
      <c r="W164" s="221" t="s">
        <v>12630</v>
      </c>
      <c r="X164" s="184" t="s">
        <v>12395</v>
      </c>
      <c r="Y164" s="42"/>
      <c r="Z164" s="42"/>
      <c r="AA164" s="108"/>
    </row>
    <row r="165" spans="1:27" ht="14.5" customHeight="1" thickBot="1">
      <c r="A165" s="41" t="s">
        <v>12629</v>
      </c>
      <c r="B165" s="119" t="s">
        <v>12026</v>
      </c>
      <c r="C165" s="120" t="s">
        <v>12628</v>
      </c>
      <c r="D165" s="135" t="s">
        <v>12399</v>
      </c>
      <c r="E165" s="119" t="s">
        <v>6570</v>
      </c>
      <c r="F165" s="118" t="s">
        <v>12627</v>
      </c>
      <c r="G165" s="117">
        <v>0.56916685334639006</v>
      </c>
      <c r="H165" s="117">
        <v>3.6397020540000005E-2</v>
      </c>
      <c r="I165" s="117">
        <v>7.0123595999999996E-2</v>
      </c>
      <c r="J165" s="117">
        <v>6.1505168063899999E-3</v>
      </c>
      <c r="K165" s="117">
        <v>0.45649571999999999</v>
      </c>
      <c r="L165" s="116">
        <v>3.432298646616541</v>
      </c>
      <c r="M165" s="115">
        <v>72.970117000000002</v>
      </c>
      <c r="N165" s="114">
        <v>7.5125440000000002E-2</v>
      </c>
      <c r="O165" s="114">
        <v>6.7586734999999995E-2</v>
      </c>
      <c r="P165" s="114">
        <v>3.1752515000000002E-3</v>
      </c>
      <c r="Q165" s="114">
        <v>4.3634536999999996E-3</v>
      </c>
      <c r="R165" s="113">
        <v>4.0519625181273998E-6</v>
      </c>
      <c r="S165" s="112">
        <v>1.1742793905582847E-8</v>
      </c>
      <c r="T165" s="112">
        <v>0.61112797805600005</v>
      </c>
      <c r="U165" s="111">
        <v>2.0513334999999999E-4</v>
      </c>
      <c r="V165" s="224" t="s">
        <v>12626</v>
      </c>
      <c r="W165" s="221" t="s">
        <v>12408</v>
      </c>
      <c r="X165" s="184" t="s">
        <v>12395</v>
      </c>
      <c r="Y165" s="42"/>
      <c r="Z165" s="42"/>
      <c r="AA165" s="108"/>
    </row>
    <row r="166" spans="1:27" ht="14.5" customHeight="1" thickBot="1">
      <c r="A166" s="41" t="s">
        <v>12625</v>
      </c>
      <c r="B166" s="119" t="s">
        <v>12026</v>
      </c>
      <c r="C166" s="120" t="s">
        <v>12624</v>
      </c>
      <c r="D166" s="135" t="s">
        <v>12399</v>
      </c>
      <c r="E166" s="119" t="s">
        <v>6570</v>
      </c>
      <c r="F166" s="118" t="s">
        <v>12623</v>
      </c>
      <c r="G166" s="117">
        <v>0.50573805431899999</v>
      </c>
      <c r="H166" s="117">
        <v>1.5549111999999999E-2</v>
      </c>
      <c r="I166" s="117">
        <v>5.52033829E-2</v>
      </c>
      <c r="J166" s="117">
        <v>8.8193594190000002E-3</v>
      </c>
      <c r="K166" s="117">
        <v>0.4261662</v>
      </c>
      <c r="L166" s="116">
        <v>3.2042571428571427</v>
      </c>
      <c r="M166" s="115">
        <v>61.896630999999999</v>
      </c>
      <c r="N166" s="114">
        <v>6.7864902000000005E-2</v>
      </c>
      <c r="O166" s="114">
        <v>6.1936283000000002E-2</v>
      </c>
      <c r="P166" s="114">
        <v>2.7705530999999999E-3</v>
      </c>
      <c r="Q166" s="114">
        <v>3.1580665999999999E-3</v>
      </c>
      <c r="R166" s="113">
        <v>3.7132064342090004E-6</v>
      </c>
      <c r="S166" s="112">
        <v>1.0246128194023942E-8</v>
      </c>
      <c r="T166" s="112">
        <v>0.44230624745500002</v>
      </c>
      <c r="U166" s="111">
        <v>1.8256058E-4</v>
      </c>
      <c r="V166" s="229" t="s">
        <v>12622</v>
      </c>
      <c r="W166" s="221" t="s">
        <v>12408</v>
      </c>
      <c r="X166" s="184" t="s">
        <v>12395</v>
      </c>
      <c r="Y166" s="42"/>
      <c r="Z166" s="42"/>
      <c r="AA166" s="108"/>
    </row>
    <row r="167" spans="1:27" ht="14.5" customHeight="1">
      <c r="A167" s="41" t="s">
        <v>12621</v>
      </c>
      <c r="B167" s="119" t="s">
        <v>12026</v>
      </c>
      <c r="C167" s="120" t="s">
        <v>12620</v>
      </c>
      <c r="D167" s="135" t="s">
        <v>12399</v>
      </c>
      <c r="E167" s="119" t="s">
        <v>6570</v>
      </c>
      <c r="F167" s="118" t="s">
        <v>12619</v>
      </c>
      <c r="G167" s="117">
        <v>0.46948188859500001</v>
      </c>
      <c r="H167" s="117">
        <v>1.7109653900000004E-2</v>
      </c>
      <c r="I167" s="117">
        <v>5.3954121399999999E-2</v>
      </c>
      <c r="J167" s="117">
        <v>7.6587332949999993E-3</v>
      </c>
      <c r="K167" s="117">
        <v>0.39075937999999999</v>
      </c>
      <c r="L167" s="116">
        <v>2.9380404511278195</v>
      </c>
      <c r="M167" s="115">
        <v>71.623330999999993</v>
      </c>
      <c r="N167" s="114">
        <v>6.5851378000000002E-2</v>
      </c>
      <c r="O167" s="114">
        <v>5.9135847999999998E-2</v>
      </c>
      <c r="P167" s="114">
        <v>2.6177672000000001E-3</v>
      </c>
      <c r="Q167" s="114">
        <v>4.0977631000000004E-3</v>
      </c>
      <c r="R167" s="113">
        <v>3.5453146435450005E-6</v>
      </c>
      <c r="S167" s="112">
        <v>9.6810916481553602E-9</v>
      </c>
      <c r="T167" s="112">
        <v>0.57391639617799994</v>
      </c>
      <c r="U167" s="111">
        <v>1.8770878E-4</v>
      </c>
      <c r="V167" s="224" t="s">
        <v>12618</v>
      </c>
      <c r="W167" s="221" t="s">
        <v>12408</v>
      </c>
      <c r="X167" s="184" t="s">
        <v>12395</v>
      </c>
      <c r="Y167" s="42"/>
      <c r="Z167" s="42"/>
      <c r="AA167" s="108"/>
    </row>
    <row r="168" spans="1:27" ht="14.5" customHeight="1">
      <c r="A168" s="41" t="s">
        <v>12617</v>
      </c>
      <c r="B168" s="119" t="s">
        <v>12026</v>
      </c>
      <c r="C168" s="120" t="s">
        <v>12616</v>
      </c>
      <c r="D168" s="135" t="s">
        <v>12399</v>
      </c>
      <c r="E168" s="119" t="s">
        <v>6570</v>
      </c>
      <c r="F168" s="118" t="s">
        <v>12615</v>
      </c>
      <c r="G168" s="117">
        <v>0.82228266619903001</v>
      </c>
      <c r="H168" s="117">
        <v>6.1589640790000004E-2</v>
      </c>
      <c r="I168" s="117">
        <v>0.199944065</v>
      </c>
      <c r="J168" s="117">
        <v>8.140800409030001E-3</v>
      </c>
      <c r="K168" s="117">
        <v>0.55260816000000001</v>
      </c>
      <c r="L168" s="116">
        <v>4.1549485714285712</v>
      </c>
      <c r="M168" s="115">
        <v>102.92711</v>
      </c>
      <c r="N168" s="114">
        <v>0.11960836</v>
      </c>
      <c r="O168" s="114">
        <v>0.1088566</v>
      </c>
      <c r="P168" s="114">
        <v>4.2634511999999998E-3</v>
      </c>
      <c r="Q168" s="114">
        <v>6.4883077000000003E-3</v>
      </c>
      <c r="R168" s="113">
        <v>6.5261752130730008E-6</v>
      </c>
      <c r="S168" s="112">
        <v>1.5767201242948474E-8</v>
      </c>
      <c r="T168" s="112">
        <v>0.90872657507599996</v>
      </c>
      <c r="U168" s="111">
        <v>3.1474025999999998E-4</v>
      </c>
      <c r="V168" s="224" t="s">
        <v>12614</v>
      </c>
      <c r="W168" s="221" t="s">
        <v>12408</v>
      </c>
      <c r="X168" s="184" t="s">
        <v>12395</v>
      </c>
      <c r="Y168" s="42"/>
      <c r="Z168" s="42"/>
      <c r="AA168" s="108"/>
    </row>
    <row r="169" spans="1:27" ht="14.5" customHeight="1">
      <c r="A169" s="41" t="s">
        <v>12613</v>
      </c>
      <c r="B169" s="119" t="s">
        <v>12026</v>
      </c>
      <c r="C169" s="120" t="s">
        <v>12612</v>
      </c>
      <c r="D169" s="135" t="s">
        <v>12399</v>
      </c>
      <c r="E169" s="119" t="s">
        <v>6570</v>
      </c>
      <c r="F169" s="118" t="s">
        <v>12611</v>
      </c>
      <c r="G169" s="117">
        <v>0.50716816580848301</v>
      </c>
      <c r="H169" s="117">
        <v>4.4312165099999995E-2</v>
      </c>
      <c r="I169" s="117">
        <v>0.1160704526</v>
      </c>
      <c r="J169" s="117">
        <v>5.1356181084830001E-3</v>
      </c>
      <c r="K169" s="117">
        <v>0.34164992999999999</v>
      </c>
      <c r="L169" s="116">
        <v>2.5687964661654132</v>
      </c>
      <c r="M169" s="115">
        <v>96.248980000000003</v>
      </c>
      <c r="N169" s="114">
        <v>7.3416019999999999E-2</v>
      </c>
      <c r="O169" s="114">
        <v>6.4556699999999995E-2</v>
      </c>
      <c r="P169" s="114">
        <v>2.6228748000000001E-3</v>
      </c>
      <c r="Q169" s="114">
        <v>6.2364452000000003E-3</v>
      </c>
      <c r="R169" s="113">
        <v>3.870305836658843E-6</v>
      </c>
      <c r="S169" s="112">
        <v>9.6999808571464009E-9</v>
      </c>
      <c r="T169" s="112">
        <v>0.87345171517789999</v>
      </c>
      <c r="U169" s="111">
        <v>2.3386133000000001E-4</v>
      </c>
      <c r="V169" s="224" t="s">
        <v>12610</v>
      </c>
      <c r="W169" s="221" t="s">
        <v>12547</v>
      </c>
      <c r="X169" s="184" t="s">
        <v>12395</v>
      </c>
      <c r="Y169" s="42"/>
      <c r="Z169" s="42"/>
      <c r="AA169" s="108"/>
    </row>
    <row r="170" spans="1:27" ht="14.5" customHeight="1">
      <c r="A170" s="41" t="s">
        <v>12609</v>
      </c>
      <c r="B170" s="119" t="s">
        <v>12026</v>
      </c>
      <c r="C170" s="120" t="s">
        <v>12608</v>
      </c>
      <c r="D170" s="135" t="s">
        <v>12399</v>
      </c>
      <c r="E170" s="119" t="s">
        <v>6570</v>
      </c>
      <c r="F170" s="118" t="s">
        <v>12607</v>
      </c>
      <c r="G170" s="117">
        <v>0.50702012183199996</v>
      </c>
      <c r="H170" s="117">
        <v>1.5588529549999999E-2</v>
      </c>
      <c r="I170" s="117">
        <v>5.5343325400000004E-2</v>
      </c>
      <c r="J170" s="117">
        <v>8.8417168819999985E-3</v>
      </c>
      <c r="K170" s="117">
        <v>0.42724655</v>
      </c>
      <c r="L170" s="116">
        <v>3.2123800751879696</v>
      </c>
      <c r="M170" s="115">
        <v>62.053542</v>
      </c>
      <c r="N170" s="114">
        <v>6.8036943000000003E-2</v>
      </c>
      <c r="O170" s="114">
        <v>6.2093294E-2</v>
      </c>
      <c r="P170" s="114">
        <v>2.7775766000000001E-3</v>
      </c>
      <c r="Q170" s="114">
        <v>3.1660723999999999E-3</v>
      </c>
      <c r="R170" s="113">
        <v>3.7226195312779996E-6</v>
      </c>
      <c r="S170" s="112">
        <v>1.027210265319234E-8</v>
      </c>
      <c r="T170" s="112">
        <v>0.44342750819999999</v>
      </c>
      <c r="U170" s="111">
        <v>1.8302338000000001E-4</v>
      </c>
      <c r="V170" s="224" t="s">
        <v>12606</v>
      </c>
      <c r="W170" s="221" t="s">
        <v>12408</v>
      </c>
      <c r="X170" s="184" t="s">
        <v>12395</v>
      </c>
      <c r="Y170" s="42"/>
      <c r="Z170" s="42"/>
      <c r="AA170" s="108"/>
    </row>
    <row r="171" spans="1:27" ht="14.5" customHeight="1" thickBot="1">
      <c r="A171" s="41" t="s">
        <v>12605</v>
      </c>
      <c r="B171" s="119" t="s">
        <v>12026</v>
      </c>
      <c r="C171" s="120" t="s">
        <v>12604</v>
      </c>
      <c r="D171" s="135" t="s">
        <v>12399</v>
      </c>
      <c r="E171" s="119" t="s">
        <v>6570</v>
      </c>
      <c r="F171" s="118" t="s">
        <v>12603</v>
      </c>
      <c r="G171" s="117">
        <v>0.82124526648700003</v>
      </c>
      <c r="H171" s="117">
        <v>3.6321377299999999E-2</v>
      </c>
      <c r="I171" s="117">
        <v>6.4469311000000001E-2</v>
      </c>
      <c r="J171" s="117">
        <v>5.3668178186999996E-2</v>
      </c>
      <c r="K171" s="117">
        <v>0.6667864</v>
      </c>
      <c r="L171" s="116">
        <v>5.013431578947368</v>
      </c>
      <c r="M171" s="115">
        <v>94.982843000000003</v>
      </c>
      <c r="N171" s="114">
        <v>0.10102837000000001</v>
      </c>
      <c r="O171" s="114">
        <v>9.1554458000000005E-2</v>
      </c>
      <c r="P171" s="114">
        <v>4.3534207E-3</v>
      </c>
      <c r="Q171" s="114">
        <v>5.1204865000000002E-3</v>
      </c>
      <c r="R171" s="113">
        <v>5.4888763955929986E-6</v>
      </c>
      <c r="S171" s="112">
        <v>1.609992827006934E-8</v>
      </c>
      <c r="T171" s="112">
        <v>0.71715496280000002</v>
      </c>
      <c r="U171" s="111">
        <v>1.3004094999999999E-3</v>
      </c>
      <c r="V171" s="224" t="s">
        <v>12602</v>
      </c>
      <c r="W171" s="221" t="s">
        <v>12426</v>
      </c>
      <c r="X171" s="184" t="s">
        <v>12395</v>
      </c>
      <c r="Y171" s="42"/>
      <c r="Z171" s="42"/>
      <c r="AA171" s="108"/>
    </row>
    <row r="172" spans="1:27" ht="14.5" customHeight="1" thickBot="1">
      <c r="A172" s="41" t="s">
        <v>12601</v>
      </c>
      <c r="B172" s="119" t="s">
        <v>12026</v>
      </c>
      <c r="C172" s="120" t="s">
        <v>12600</v>
      </c>
      <c r="D172" s="135" t="s">
        <v>12399</v>
      </c>
      <c r="E172" s="119" t="s">
        <v>6570</v>
      </c>
      <c r="F172" s="118" t="s">
        <v>12599</v>
      </c>
      <c r="G172" s="117">
        <v>0.61032137727699998</v>
      </c>
      <c r="H172" s="117">
        <v>2.0877095769999996E-2</v>
      </c>
      <c r="I172" s="117">
        <v>0.104912782</v>
      </c>
      <c r="J172" s="117">
        <v>1.3693839507E-2</v>
      </c>
      <c r="K172" s="117">
        <v>0.47083765999999999</v>
      </c>
      <c r="L172" s="116">
        <v>3.5401327819548869</v>
      </c>
      <c r="M172" s="115">
        <v>70.094460999999995</v>
      </c>
      <c r="N172" s="114">
        <v>8.1806207000000006E-2</v>
      </c>
      <c r="O172" s="114">
        <v>7.3728788000000003E-2</v>
      </c>
      <c r="P172" s="114">
        <v>3.9172458E-3</v>
      </c>
      <c r="Q172" s="114">
        <v>4.1601726000000004E-3</v>
      </c>
      <c r="R172" s="113">
        <v>4.4201911397550009E-6</v>
      </c>
      <c r="S172" s="112">
        <v>1.4486855646764963E-8</v>
      </c>
      <c r="T172" s="112">
        <v>0.58265722536800002</v>
      </c>
      <c r="U172" s="111">
        <v>2.2276796E-4</v>
      </c>
      <c r="V172" s="207" t="s">
        <v>12598</v>
      </c>
      <c r="W172" s="221" t="s">
        <v>12413</v>
      </c>
      <c r="X172" s="184" t="s">
        <v>12395</v>
      </c>
      <c r="Y172" s="42"/>
      <c r="Z172" s="42"/>
      <c r="AA172" s="108"/>
    </row>
    <row r="173" spans="1:27" ht="14.5" customHeight="1" thickBot="1">
      <c r="A173" s="41" t="s">
        <v>12597</v>
      </c>
      <c r="B173" s="119" t="s">
        <v>12026</v>
      </c>
      <c r="C173" s="120" t="s">
        <v>12596</v>
      </c>
      <c r="D173" s="135" t="s">
        <v>12399</v>
      </c>
      <c r="E173" s="119" t="s">
        <v>6570</v>
      </c>
      <c r="F173" s="118" t="s">
        <v>12595</v>
      </c>
      <c r="G173" s="117">
        <v>0.1936551983922</v>
      </c>
      <c r="H173" s="117">
        <v>1.8513448166E-2</v>
      </c>
      <c r="I173" s="117">
        <v>3.4640003900000001E-2</v>
      </c>
      <c r="J173" s="117">
        <v>5.3561263262000003E-3</v>
      </c>
      <c r="K173" s="117">
        <v>0.13514561999999999</v>
      </c>
      <c r="L173" s="116">
        <v>1.0161324812030075</v>
      </c>
      <c r="M173" s="115">
        <v>39.493892000000002</v>
      </c>
      <c r="N173" s="114">
        <v>2.6295580999999998E-2</v>
      </c>
      <c r="O173" s="114">
        <v>2.2847131999999999E-2</v>
      </c>
      <c r="P173" s="114">
        <v>1.0243234000000001E-3</v>
      </c>
      <c r="Q173" s="114">
        <v>2.4241255999999998E-3</v>
      </c>
      <c r="R173" s="113">
        <v>1.3697321171652999E-6</v>
      </c>
      <c r="S173" s="112">
        <v>3.788178269650211E-9</v>
      </c>
      <c r="T173" s="112">
        <v>0.33951338703740003</v>
      </c>
      <c r="U173" s="122">
        <v>9.1512641999999997E-5</v>
      </c>
      <c r="V173" s="207" t="s">
        <v>12594</v>
      </c>
      <c r="W173" s="221" t="s">
        <v>12474</v>
      </c>
      <c r="X173" s="184" t="s">
        <v>12395</v>
      </c>
      <c r="Y173" s="42"/>
      <c r="Z173" s="42"/>
      <c r="AA173" s="108"/>
    </row>
    <row r="174" spans="1:27" ht="14.5" customHeight="1">
      <c r="A174" s="41" t="s">
        <v>12593</v>
      </c>
      <c r="B174" s="119" t="s">
        <v>12026</v>
      </c>
      <c r="C174" s="120" t="s">
        <v>12592</v>
      </c>
      <c r="D174" s="135" t="s">
        <v>12399</v>
      </c>
      <c r="E174" s="119" t="s">
        <v>6570</v>
      </c>
      <c r="F174" s="118" t="s">
        <v>12591</v>
      </c>
      <c r="G174" s="117">
        <v>0.40600209361473705</v>
      </c>
      <c r="H174" s="117">
        <v>2.2086971590000001E-2</v>
      </c>
      <c r="I174" s="117">
        <v>3.8334643199999997E-2</v>
      </c>
      <c r="J174" s="117">
        <v>1.1179418824737001E-2</v>
      </c>
      <c r="K174" s="117">
        <v>0.33440106000000003</v>
      </c>
      <c r="L174" s="116">
        <v>2.5142936842105263</v>
      </c>
      <c r="M174" s="115">
        <v>66.641116999999994</v>
      </c>
      <c r="N174" s="114">
        <v>5.4202251E-2</v>
      </c>
      <c r="O174" s="114">
        <v>4.8506491999999998E-2</v>
      </c>
      <c r="P174" s="114">
        <v>2.2398155999999998E-3</v>
      </c>
      <c r="Q174" s="114">
        <v>3.4559441999999999E-3</v>
      </c>
      <c r="R174" s="113">
        <v>2.9080630413591198E-6</v>
      </c>
      <c r="S174" s="112">
        <v>8.2833416669332534E-9</v>
      </c>
      <c r="T174" s="112">
        <v>0.48402579619000002</v>
      </c>
      <c r="U174" s="111">
        <v>1.6736837E-4</v>
      </c>
      <c r="V174" s="226" t="s">
        <v>12590</v>
      </c>
      <c r="W174" s="221" t="s">
        <v>12589</v>
      </c>
      <c r="X174" s="184" t="s">
        <v>12395</v>
      </c>
      <c r="Y174" s="42"/>
      <c r="Z174" s="42"/>
      <c r="AA174" s="108"/>
    </row>
    <row r="175" spans="1:27" ht="14.5" customHeight="1">
      <c r="A175" s="41" t="s">
        <v>12588</v>
      </c>
      <c r="B175" s="119" t="s">
        <v>12026</v>
      </c>
      <c r="C175" s="120" t="s">
        <v>12587</v>
      </c>
      <c r="D175" s="135" t="s">
        <v>12399</v>
      </c>
      <c r="E175" s="119" t="s">
        <v>6570</v>
      </c>
      <c r="F175" s="118" t="s">
        <v>12586</v>
      </c>
      <c r="G175" s="117">
        <v>0.19348810542950001</v>
      </c>
      <c r="H175" s="117">
        <v>1.8497474476E-2</v>
      </c>
      <c r="I175" s="117">
        <v>3.4610115900000002E-2</v>
      </c>
      <c r="J175" s="117">
        <v>5.3515050534999999E-3</v>
      </c>
      <c r="K175" s="117">
        <v>0.13502901</v>
      </c>
      <c r="L175" s="116">
        <v>1.0152557142857144</v>
      </c>
      <c r="M175" s="115">
        <v>39.459816000000004</v>
      </c>
      <c r="N175" s="114">
        <v>2.6272892999999999E-2</v>
      </c>
      <c r="O175" s="114">
        <v>2.2827419000000002E-2</v>
      </c>
      <c r="P175" s="114">
        <v>1.0234396000000001E-3</v>
      </c>
      <c r="Q175" s="114">
        <v>2.422034E-3</v>
      </c>
      <c r="R175" s="113">
        <v>1.3685503031517999E-6</v>
      </c>
      <c r="S175" s="112">
        <v>3.7849097934841005E-9</v>
      </c>
      <c r="T175" s="112">
        <v>0.3392204505775</v>
      </c>
      <c r="U175" s="122">
        <v>9.1433682999999999E-5</v>
      </c>
      <c r="V175" s="226" t="s">
        <v>12585</v>
      </c>
      <c r="W175" s="221" t="s">
        <v>12413</v>
      </c>
      <c r="X175" s="184" t="s">
        <v>12395</v>
      </c>
      <c r="Y175" s="42"/>
      <c r="Z175" s="42"/>
      <c r="AA175" s="108"/>
    </row>
    <row r="176" spans="1:27" ht="14.5" customHeight="1" thickBot="1">
      <c r="A176" s="41" t="s">
        <v>12584</v>
      </c>
      <c r="B176" s="119" t="s">
        <v>12026</v>
      </c>
      <c r="C176" s="120" t="s">
        <v>12583</v>
      </c>
      <c r="D176" s="135" t="s">
        <v>12399</v>
      </c>
      <c r="E176" s="119" t="s">
        <v>6570</v>
      </c>
      <c r="F176" s="118" t="s">
        <v>12582</v>
      </c>
      <c r="G176" s="117">
        <v>0.82268480905226005</v>
      </c>
      <c r="H176" s="117">
        <v>3.5877666262999999E-2</v>
      </c>
      <c r="I176" s="117">
        <v>0.49746198650000001</v>
      </c>
      <c r="J176" s="117">
        <v>5.1754662892599997E-3</v>
      </c>
      <c r="K176" s="117">
        <v>0.28416968999999997</v>
      </c>
      <c r="L176" s="116">
        <v>2.1366142105263153</v>
      </c>
      <c r="M176" s="115">
        <v>43.116911000000002</v>
      </c>
      <c r="N176" s="114">
        <v>5.7226508000000002E-2</v>
      </c>
      <c r="O176" s="114">
        <v>5.2760855000000002E-2</v>
      </c>
      <c r="P176" s="114">
        <v>2.0347594999999999E-3</v>
      </c>
      <c r="Q176" s="114">
        <v>2.4308933E-3</v>
      </c>
      <c r="R176" s="113">
        <v>3.1631207306283005E-6</v>
      </c>
      <c r="S176" s="112">
        <v>7.5249980459091119E-9</v>
      </c>
      <c r="T176" s="112">
        <v>0.3404612525497</v>
      </c>
      <c r="U176" s="111">
        <v>2.2354855999999999E-4</v>
      </c>
      <c r="V176" s="224" t="s">
        <v>12581</v>
      </c>
      <c r="W176" s="221" t="s">
        <v>12580</v>
      </c>
      <c r="X176" s="184" t="s">
        <v>12395</v>
      </c>
      <c r="Y176" s="42"/>
      <c r="Z176" s="42"/>
      <c r="AA176" s="108"/>
    </row>
    <row r="177" spans="1:27" ht="14.5" customHeight="1" thickBot="1">
      <c r="A177" s="41" t="s">
        <v>12579</v>
      </c>
      <c r="B177" s="119" t="s">
        <v>12026</v>
      </c>
      <c r="C177" s="120" t="s">
        <v>12578</v>
      </c>
      <c r="D177" s="135" t="s">
        <v>12399</v>
      </c>
      <c r="E177" s="119" t="s">
        <v>6570</v>
      </c>
      <c r="F177" s="118" t="s">
        <v>12577</v>
      </c>
      <c r="G177" s="117">
        <v>1.9750110491186001</v>
      </c>
      <c r="H177" s="117">
        <v>6.0004229179999993E-2</v>
      </c>
      <c r="I177" s="117">
        <v>1.383686067</v>
      </c>
      <c r="J177" s="117">
        <v>1.2864872938600001E-2</v>
      </c>
      <c r="K177" s="117">
        <v>0.51845587999999998</v>
      </c>
      <c r="L177" s="116">
        <v>3.8981645112781953</v>
      </c>
      <c r="M177" s="115">
        <v>75.620607000000007</v>
      </c>
      <c r="N177" s="114">
        <v>0.10076721</v>
      </c>
      <c r="O177" s="114">
        <v>9.2889269999999996E-2</v>
      </c>
      <c r="P177" s="114">
        <v>3.6652148999999998E-3</v>
      </c>
      <c r="Q177" s="114">
        <v>4.2127257999999999E-3</v>
      </c>
      <c r="R177" s="113">
        <v>5.5689010510308996E-6</v>
      </c>
      <c r="S177" s="112">
        <v>1.3554788792795328E-8</v>
      </c>
      <c r="T177" s="112">
        <v>0.59001762143100001</v>
      </c>
      <c r="U177" s="111">
        <v>4.4899825000000002E-4</v>
      </c>
      <c r="V177" s="229" t="s">
        <v>12576</v>
      </c>
      <c r="W177" s="221" t="s">
        <v>12575</v>
      </c>
      <c r="X177" s="184" t="s">
        <v>12395</v>
      </c>
      <c r="Y177" s="42"/>
      <c r="Z177" s="42"/>
      <c r="AA177" s="108"/>
    </row>
    <row r="178" spans="1:27" ht="14.5" customHeight="1">
      <c r="A178" s="41" t="s">
        <v>12574</v>
      </c>
      <c r="B178" s="119" t="s">
        <v>12026</v>
      </c>
      <c r="C178" s="120" t="s">
        <v>12573</v>
      </c>
      <c r="D178" s="135" t="s">
        <v>12399</v>
      </c>
      <c r="E178" s="119" t="s">
        <v>6570</v>
      </c>
      <c r="F178" s="118" t="s">
        <v>12572</v>
      </c>
      <c r="G178" s="117">
        <v>0.37058883358938099</v>
      </c>
      <c r="H178" s="117">
        <v>1.108027193E-2</v>
      </c>
      <c r="I178" s="117">
        <v>9.7552579599999995E-2</v>
      </c>
      <c r="J178" s="117">
        <v>4.1955205938099997E-4</v>
      </c>
      <c r="K178" s="117">
        <v>0.26153642999999999</v>
      </c>
      <c r="L178" s="116">
        <v>1.9664393233082704</v>
      </c>
      <c r="M178" s="115">
        <v>54.754705999999999</v>
      </c>
      <c r="N178" s="114">
        <v>5.6151911999999998E-2</v>
      </c>
      <c r="O178" s="114">
        <v>5.0579129E-2</v>
      </c>
      <c r="P178" s="114">
        <v>1.9459627999999999E-3</v>
      </c>
      <c r="Q178" s="114">
        <v>3.6268195E-3</v>
      </c>
      <c r="R178" s="113">
        <v>3.0323218785342424E-6</v>
      </c>
      <c r="S178" s="112">
        <v>7.1966077760029732E-9</v>
      </c>
      <c r="T178" s="112">
        <v>0.50795791233143994</v>
      </c>
      <c r="U178" s="111">
        <v>1.5439208999999999E-4</v>
      </c>
      <c r="V178" s="232"/>
      <c r="W178" s="222" t="s">
        <v>12028</v>
      </c>
      <c r="X178" s="184" t="s">
        <v>12395</v>
      </c>
      <c r="Y178" s="42"/>
      <c r="Z178" s="42"/>
      <c r="AA178" s="108"/>
    </row>
    <row r="179" spans="1:27" ht="14.5" customHeight="1" thickBot="1">
      <c r="A179" s="41" t="s">
        <v>12571</v>
      </c>
      <c r="B179" s="119" t="s">
        <v>12026</v>
      </c>
      <c r="C179" s="120" t="s">
        <v>12570</v>
      </c>
      <c r="D179" s="135" t="s">
        <v>12399</v>
      </c>
      <c r="E179" s="119" t="s">
        <v>6570</v>
      </c>
      <c r="F179" s="118" t="s">
        <v>12569</v>
      </c>
      <c r="G179" s="117">
        <v>1.41210434402644</v>
      </c>
      <c r="H179" s="117">
        <v>4.7018171970000001E-2</v>
      </c>
      <c r="I179" s="117">
        <v>0.82192261199999994</v>
      </c>
      <c r="J179" s="117">
        <v>1.3097390056439999E-2</v>
      </c>
      <c r="K179" s="117">
        <v>0.53006617</v>
      </c>
      <c r="L179" s="116">
        <v>3.9854599248120297</v>
      </c>
      <c r="M179" s="115">
        <v>76.429173000000006</v>
      </c>
      <c r="N179" s="114">
        <v>0.10872772999999999</v>
      </c>
      <c r="O179" s="114">
        <v>0.1003353</v>
      </c>
      <c r="P179" s="114">
        <v>3.8738217999999998E-3</v>
      </c>
      <c r="Q179" s="114">
        <v>4.5186082000000004E-3</v>
      </c>
      <c r="R179" s="113">
        <v>6.0153057439967003E-6</v>
      </c>
      <c r="S179" s="112">
        <v>1.4326264379793907E-8</v>
      </c>
      <c r="T179" s="112">
        <v>0.63285828499599994</v>
      </c>
      <c r="U179" s="111">
        <v>3.6209281000000002E-4</v>
      </c>
      <c r="V179" s="224" t="s">
        <v>12568</v>
      </c>
      <c r="W179" s="221" t="s">
        <v>12567</v>
      </c>
      <c r="X179" s="184" t="s">
        <v>12395</v>
      </c>
      <c r="Y179" s="42"/>
      <c r="Z179" s="42"/>
      <c r="AA179" s="108"/>
    </row>
    <row r="180" spans="1:27" ht="14.5" customHeight="1" thickBot="1">
      <c r="A180" s="41" t="s">
        <v>12566</v>
      </c>
      <c r="B180" s="119" t="s">
        <v>12026</v>
      </c>
      <c r="C180" s="120" t="s">
        <v>12565</v>
      </c>
      <c r="D180" s="135" t="s">
        <v>12399</v>
      </c>
      <c r="E180" s="119" t="s">
        <v>6570</v>
      </c>
      <c r="F180" s="118" t="s">
        <v>12564</v>
      </c>
      <c r="G180" s="117">
        <v>0.64242004622829008</v>
      </c>
      <c r="H180" s="117">
        <v>2.5664506927000001E-2</v>
      </c>
      <c r="I180" s="117">
        <v>0.33761740559999998</v>
      </c>
      <c r="J180" s="117">
        <v>5.3061137012900004E-3</v>
      </c>
      <c r="K180" s="117">
        <v>0.27383202000000001</v>
      </c>
      <c r="L180" s="116">
        <v>2.0588873684210527</v>
      </c>
      <c r="M180" s="115">
        <v>50.258467000000003</v>
      </c>
      <c r="N180" s="114">
        <v>5.5369285999999997E-2</v>
      </c>
      <c r="O180" s="114">
        <v>5.0398783000000003E-2</v>
      </c>
      <c r="P180" s="114">
        <v>1.9606948000000001E-3</v>
      </c>
      <c r="Q180" s="114">
        <v>3.0098081000000001E-3</v>
      </c>
      <c r="R180" s="113">
        <v>3.021509772181E-6</v>
      </c>
      <c r="S180" s="112">
        <v>7.2510904029813125E-9</v>
      </c>
      <c r="T180" s="112">
        <v>0.42154175324050003</v>
      </c>
      <c r="U180" s="111">
        <v>1.9692293999999999E-4</v>
      </c>
      <c r="V180" s="229" t="s">
        <v>12563</v>
      </c>
      <c r="W180" s="221" t="s">
        <v>12562</v>
      </c>
      <c r="X180" s="184" t="s">
        <v>12395</v>
      </c>
      <c r="Y180" s="42"/>
      <c r="Z180" s="42"/>
      <c r="AA180" s="108"/>
    </row>
    <row r="181" spans="1:27" ht="14.5" customHeight="1">
      <c r="A181" s="41" t="s">
        <v>12561</v>
      </c>
      <c r="B181" s="119" t="s">
        <v>12026</v>
      </c>
      <c r="C181" s="120" t="s">
        <v>12560</v>
      </c>
      <c r="D181" s="135" t="s">
        <v>12399</v>
      </c>
      <c r="E181" s="119" t="s">
        <v>6570</v>
      </c>
      <c r="F181" s="118" t="s">
        <v>12559</v>
      </c>
      <c r="G181" s="117">
        <v>0.64725866072400007</v>
      </c>
      <c r="H181" s="117">
        <v>2.7961984929999999E-2</v>
      </c>
      <c r="I181" s="117">
        <v>6.0386277699999998E-2</v>
      </c>
      <c r="J181" s="117">
        <v>2.4611428093999996E-2</v>
      </c>
      <c r="K181" s="117">
        <v>0.53429897000000004</v>
      </c>
      <c r="L181" s="116">
        <v>4.0172854887218046</v>
      </c>
      <c r="M181" s="115">
        <v>91.383818000000005</v>
      </c>
      <c r="N181" s="114">
        <v>8.6297684999999999E-2</v>
      </c>
      <c r="O181" s="114">
        <v>7.7950296000000002E-2</v>
      </c>
      <c r="P181" s="114">
        <v>3.5025049999999999E-3</v>
      </c>
      <c r="Q181" s="114">
        <v>4.8448835999999997E-3</v>
      </c>
      <c r="R181" s="113">
        <v>4.6732791493340006E-6</v>
      </c>
      <c r="S181" s="112">
        <v>1.2953051417600592E-8</v>
      </c>
      <c r="T181" s="112">
        <v>0.67855512660000006</v>
      </c>
      <c r="U181" s="111">
        <v>2.4755980000000001E-4</v>
      </c>
      <c r="V181" s="224" t="s">
        <v>12558</v>
      </c>
      <c r="W181" s="221" t="s">
        <v>12408</v>
      </c>
      <c r="X181" s="184" t="s">
        <v>12395</v>
      </c>
      <c r="Y181" s="42"/>
      <c r="Z181" s="42"/>
      <c r="AA181" s="108"/>
    </row>
    <row r="182" spans="1:27" ht="14.5" customHeight="1">
      <c r="A182" s="41" t="s">
        <v>12557</v>
      </c>
      <c r="B182" s="119" t="s">
        <v>12026</v>
      </c>
      <c r="C182" s="120" t="s">
        <v>12556</v>
      </c>
      <c r="D182" s="135" t="s">
        <v>12399</v>
      </c>
      <c r="E182" s="119" t="s">
        <v>6570</v>
      </c>
      <c r="F182" s="118" t="s">
        <v>12555</v>
      </c>
      <c r="G182" s="117">
        <v>0.71572709751399999</v>
      </c>
      <c r="H182" s="117">
        <v>2.9931054319999997E-2</v>
      </c>
      <c r="I182" s="117">
        <v>6.516359649999999E-2</v>
      </c>
      <c r="J182" s="117">
        <v>3.1245556694000001E-2</v>
      </c>
      <c r="K182" s="117">
        <v>0.58938689</v>
      </c>
      <c r="L182" s="116">
        <v>4.4314803759398496</v>
      </c>
      <c r="M182" s="115">
        <v>96.512990000000002</v>
      </c>
      <c r="N182" s="114">
        <v>9.4194714999999998E-2</v>
      </c>
      <c r="O182" s="114">
        <v>8.5320656999999994E-2</v>
      </c>
      <c r="P182" s="114">
        <v>3.8588636999999999E-3</v>
      </c>
      <c r="Q182" s="114">
        <v>5.0151952000000001E-3</v>
      </c>
      <c r="R182" s="113">
        <v>5.1151473102760009E-6</v>
      </c>
      <c r="S182" s="112">
        <v>1.4270945456218851E-8</v>
      </c>
      <c r="T182" s="112">
        <v>0.70240829922999992</v>
      </c>
      <c r="U182" s="111">
        <v>2.6678397000000001E-4</v>
      </c>
      <c r="V182" s="232"/>
      <c r="W182" s="222" t="s">
        <v>12028</v>
      </c>
      <c r="X182" s="184" t="s">
        <v>12395</v>
      </c>
      <c r="Y182" s="42"/>
      <c r="Z182" s="42"/>
      <c r="AA182" s="108"/>
    </row>
    <row r="183" spans="1:27" ht="14.5" customHeight="1">
      <c r="A183" s="41" t="s">
        <v>12554</v>
      </c>
      <c r="B183" s="119" t="s">
        <v>12026</v>
      </c>
      <c r="C183" s="120" t="s">
        <v>12553</v>
      </c>
      <c r="D183" s="135" t="s">
        <v>12399</v>
      </c>
      <c r="E183" s="119" t="s">
        <v>6570</v>
      </c>
      <c r="F183" s="118" t="s">
        <v>12552</v>
      </c>
      <c r="G183" s="117">
        <v>0.31078400840100001</v>
      </c>
      <c r="H183" s="117">
        <v>2.9710968763999999E-2</v>
      </c>
      <c r="I183" s="117">
        <v>5.5591378100000005E-2</v>
      </c>
      <c r="J183" s="117">
        <v>8.5956815370000009E-3</v>
      </c>
      <c r="K183" s="117">
        <v>0.21688598000000001</v>
      </c>
      <c r="L183" s="116">
        <v>1.6307216541353382</v>
      </c>
      <c r="M183" s="115">
        <v>63.381050999999999</v>
      </c>
      <c r="N183" s="114">
        <v>4.2199983000000003E-2</v>
      </c>
      <c r="O183" s="114">
        <v>3.6665802999999997E-2</v>
      </c>
      <c r="P183" s="114">
        <v>1.6438666999999999E-3</v>
      </c>
      <c r="Q183" s="114">
        <v>3.8903137000000001E-3</v>
      </c>
      <c r="R183" s="113">
        <v>2.1981896521523E-6</v>
      </c>
      <c r="S183" s="112">
        <v>6.0793888039923559E-9</v>
      </c>
      <c r="T183" s="112">
        <v>0.54486186543499993</v>
      </c>
      <c r="U183" s="111">
        <v>1.4686239E-4</v>
      </c>
      <c r="V183" s="232"/>
      <c r="W183" s="222" t="s">
        <v>12028</v>
      </c>
      <c r="X183" s="184" t="s">
        <v>12395</v>
      </c>
      <c r="Y183" s="42"/>
      <c r="Z183" s="42"/>
      <c r="AA183" s="108"/>
    </row>
    <row r="184" spans="1:27" ht="14.5" customHeight="1">
      <c r="A184" s="41" t="s">
        <v>12551</v>
      </c>
      <c r="B184" s="119" t="s">
        <v>12026</v>
      </c>
      <c r="C184" s="120" t="s">
        <v>12550</v>
      </c>
      <c r="D184" s="135" t="s">
        <v>12399</v>
      </c>
      <c r="E184" s="119" t="s">
        <v>6570</v>
      </c>
      <c r="F184" s="118" t="s">
        <v>12549</v>
      </c>
      <c r="G184" s="117">
        <v>0.56912568280362996</v>
      </c>
      <c r="H184" s="117">
        <v>3.6394387770000002E-2</v>
      </c>
      <c r="I184" s="117">
        <v>7.0118523000000002E-2</v>
      </c>
      <c r="J184" s="117">
        <v>6.1500720336299993E-3</v>
      </c>
      <c r="K184" s="117">
        <v>0.4564627</v>
      </c>
      <c r="L184" s="116">
        <v>3.4320503759398493</v>
      </c>
      <c r="M184" s="115">
        <v>72.964839999999995</v>
      </c>
      <c r="N184" s="114">
        <v>7.5120006000000003E-2</v>
      </c>
      <c r="O184" s="114">
        <v>6.7581846000000001E-2</v>
      </c>
      <c r="P184" s="114">
        <v>3.1750217999999999E-3</v>
      </c>
      <c r="Q184" s="114">
        <v>4.3631381000000004E-3</v>
      </c>
      <c r="R184" s="113">
        <v>4.0516693977889997E-6</v>
      </c>
      <c r="S184" s="112">
        <v>1.1741944604808751E-8</v>
      </c>
      <c r="T184" s="112">
        <v>0.611083776616</v>
      </c>
      <c r="U184" s="111">
        <v>2.0511851999999999E-4</v>
      </c>
      <c r="V184" s="224" t="s">
        <v>12548</v>
      </c>
      <c r="W184" s="221" t="s">
        <v>12547</v>
      </c>
      <c r="X184" s="184" t="s">
        <v>12395</v>
      </c>
      <c r="Y184" s="42"/>
      <c r="Z184" s="42"/>
      <c r="AA184" s="108"/>
    </row>
    <row r="185" spans="1:27" ht="14.5" customHeight="1">
      <c r="A185" s="41" t="s">
        <v>12546</v>
      </c>
      <c r="B185" s="119" t="s">
        <v>12026</v>
      </c>
      <c r="C185" s="120" t="s">
        <v>12545</v>
      </c>
      <c r="D185" s="135" t="s">
        <v>12399</v>
      </c>
      <c r="E185" s="119" t="s">
        <v>6570</v>
      </c>
      <c r="F185" s="118" t="s">
        <v>12544</v>
      </c>
      <c r="G185" s="117">
        <v>0.64343239024521992</v>
      </c>
      <c r="H185" s="117">
        <v>4.1146145090000003E-2</v>
      </c>
      <c r="I185" s="117">
        <v>7.9273402000000007E-2</v>
      </c>
      <c r="J185" s="117">
        <v>6.9530431552199991E-3</v>
      </c>
      <c r="K185" s="117">
        <v>0.51605979999999996</v>
      </c>
      <c r="L185" s="116">
        <v>3.8801488721804507</v>
      </c>
      <c r="M185" s="115">
        <v>82.491341000000006</v>
      </c>
      <c r="N185" s="114">
        <v>8.4927892000000005E-2</v>
      </c>
      <c r="O185" s="114">
        <v>7.6405528E-2</v>
      </c>
      <c r="P185" s="114">
        <v>3.5895619000000001E-3</v>
      </c>
      <c r="Q185" s="114">
        <v>4.9328020999999996E-3</v>
      </c>
      <c r="R185" s="113">
        <v>4.5806671917239008E-6</v>
      </c>
      <c r="S185" s="112">
        <v>1.3275007201755301E-8</v>
      </c>
      <c r="T185" s="112">
        <v>0.69086864568200002</v>
      </c>
      <c r="U185" s="111">
        <v>2.3189938000000001E-4</v>
      </c>
      <c r="V185" s="232"/>
      <c r="W185" s="222" t="s">
        <v>12028</v>
      </c>
      <c r="X185" s="184" t="s">
        <v>12395</v>
      </c>
      <c r="Y185" s="42"/>
      <c r="Z185" s="42"/>
      <c r="AA185" s="108"/>
    </row>
    <row r="186" spans="1:27" ht="14.5" customHeight="1">
      <c r="A186" s="41" t="s">
        <v>12543</v>
      </c>
      <c r="B186" s="119" t="s">
        <v>12026</v>
      </c>
      <c r="C186" s="120" t="s">
        <v>12542</v>
      </c>
      <c r="D186" s="135" t="s">
        <v>12399</v>
      </c>
      <c r="E186" s="119" t="s">
        <v>6570</v>
      </c>
      <c r="F186" s="118" t="s">
        <v>12541</v>
      </c>
      <c r="G186" s="117">
        <v>1.021540548453</v>
      </c>
      <c r="H186" s="117">
        <v>3.1407660069999996E-2</v>
      </c>
      <c r="I186" s="117">
        <v>0.11150534000000001</v>
      </c>
      <c r="J186" s="117">
        <v>1.7814228382999998E-2</v>
      </c>
      <c r="K186" s="117">
        <v>0.86081331999999999</v>
      </c>
      <c r="L186" s="116">
        <v>6.4722806015037593</v>
      </c>
      <c r="M186" s="115">
        <v>125.02504</v>
      </c>
      <c r="N186" s="114">
        <v>0.13708034999999999</v>
      </c>
      <c r="O186" s="114">
        <v>0.12510513000000001</v>
      </c>
      <c r="P186" s="114">
        <v>5.5962414999999998E-3</v>
      </c>
      <c r="Q186" s="114">
        <v>6.3789802999999999E-3</v>
      </c>
      <c r="R186" s="113">
        <v>7.5003074369380003E-6</v>
      </c>
      <c r="S186" s="112">
        <v>2.0696159035707746E-8</v>
      </c>
      <c r="T186" s="112">
        <v>0.89341460326699995</v>
      </c>
      <c r="U186" s="111">
        <v>3.6875420000000001E-4</v>
      </c>
      <c r="V186" s="232"/>
      <c r="W186" s="222" t="s">
        <v>12028</v>
      </c>
      <c r="X186" s="184" t="s">
        <v>12395</v>
      </c>
      <c r="Y186" s="42"/>
      <c r="Z186" s="42"/>
      <c r="AA186" s="108"/>
    </row>
    <row r="187" spans="1:27" ht="14.5" customHeight="1">
      <c r="A187" s="41" t="s">
        <v>12540</v>
      </c>
      <c r="B187" s="119" t="s">
        <v>12026</v>
      </c>
      <c r="C187" s="120" t="s">
        <v>12539</v>
      </c>
      <c r="D187" s="135" t="s">
        <v>12399</v>
      </c>
      <c r="E187" s="119" t="s">
        <v>6570</v>
      </c>
      <c r="F187" s="118" t="s">
        <v>12538</v>
      </c>
      <c r="G187" s="117">
        <v>0.58757978860100002</v>
      </c>
      <c r="H187" s="117">
        <v>2.1764871329999998E-2</v>
      </c>
      <c r="I187" s="117">
        <v>6.1191410000000002E-2</v>
      </c>
      <c r="J187" s="117">
        <v>1.0641777271E-2</v>
      </c>
      <c r="K187" s="117">
        <v>0.49398173000000001</v>
      </c>
      <c r="L187" s="116">
        <v>3.7141483458646616</v>
      </c>
      <c r="M187" s="115">
        <v>70.722071999999997</v>
      </c>
      <c r="N187" s="114">
        <v>7.7612368000000001E-2</v>
      </c>
      <c r="O187" s="114">
        <v>7.0542028000000007E-2</v>
      </c>
      <c r="P187" s="114">
        <v>3.2232648999999999E-3</v>
      </c>
      <c r="Q187" s="114">
        <v>3.8470747E-3</v>
      </c>
      <c r="R187" s="113">
        <v>4.2291383536849993E-6</v>
      </c>
      <c r="S187" s="112">
        <v>1.1920358417202296E-8</v>
      </c>
      <c r="T187" s="112">
        <v>0.53880597211399994</v>
      </c>
      <c r="U187" s="111">
        <v>2.104769E-4</v>
      </c>
      <c r="V187" s="224" t="s">
        <v>12537</v>
      </c>
      <c r="W187" s="221" t="s">
        <v>12426</v>
      </c>
      <c r="X187" s="184" t="s">
        <v>12395</v>
      </c>
      <c r="Y187" s="42"/>
      <c r="Z187" s="42"/>
      <c r="AA187" s="108"/>
    </row>
    <row r="188" spans="1:27" ht="14.5" customHeight="1">
      <c r="A188" s="41" t="s">
        <v>12536</v>
      </c>
      <c r="B188" s="119" t="s">
        <v>12026</v>
      </c>
      <c r="C188" s="120" t="s">
        <v>12535</v>
      </c>
      <c r="D188" s="135" t="s">
        <v>12399</v>
      </c>
      <c r="E188" s="119" t="s">
        <v>6570</v>
      </c>
      <c r="F188" s="118" t="s">
        <v>12534</v>
      </c>
      <c r="G188" s="117">
        <v>0.75321606190300006</v>
      </c>
      <c r="H188" s="117">
        <v>3.149880838E-2</v>
      </c>
      <c r="I188" s="117">
        <v>6.8576791100000006E-2</v>
      </c>
      <c r="J188" s="117">
        <v>3.2882162423000003E-2</v>
      </c>
      <c r="K188" s="117">
        <v>0.62025830000000004</v>
      </c>
      <c r="L188" s="116">
        <v>4.6635962406015041</v>
      </c>
      <c r="M188" s="115">
        <v>101.56823</v>
      </c>
      <c r="N188" s="114">
        <v>9.9128526999999994E-2</v>
      </c>
      <c r="O188" s="114">
        <v>8.9789654999999996E-2</v>
      </c>
      <c r="P188" s="114">
        <v>4.0609864999999997E-3</v>
      </c>
      <c r="Q188" s="114">
        <v>5.2778853999999997E-3</v>
      </c>
      <c r="R188" s="113">
        <v>5.3830728139589994E-6</v>
      </c>
      <c r="S188" s="112">
        <v>1.5018440996785365E-8</v>
      </c>
      <c r="T188" s="112">
        <v>0.73919963306000003</v>
      </c>
      <c r="U188" s="111">
        <v>2.8075780999999998E-4</v>
      </c>
      <c r="V188" s="224" t="s">
        <v>12533</v>
      </c>
      <c r="W188" s="221" t="s">
        <v>12532</v>
      </c>
      <c r="X188" s="184" t="s">
        <v>12395</v>
      </c>
      <c r="Y188" s="42"/>
      <c r="Z188" s="42"/>
      <c r="AA188" s="108"/>
    </row>
    <row r="189" spans="1:27" ht="14.5" customHeight="1" thickBot="1">
      <c r="A189" s="41" t="s">
        <v>12531</v>
      </c>
      <c r="B189" s="119" t="s">
        <v>12026</v>
      </c>
      <c r="C189" s="120" t="s">
        <v>12530</v>
      </c>
      <c r="D189" s="135" t="s">
        <v>12399</v>
      </c>
      <c r="E189" s="119" t="s">
        <v>6570</v>
      </c>
      <c r="F189" s="118" t="s">
        <v>12529</v>
      </c>
      <c r="G189" s="117">
        <v>0.50412213985199994</v>
      </c>
      <c r="H189" s="117">
        <v>1.091715824E-2</v>
      </c>
      <c r="I189" s="117">
        <v>7.4600882199999996E-2</v>
      </c>
      <c r="J189" s="117">
        <v>5.1903794120000003E-3</v>
      </c>
      <c r="K189" s="117">
        <v>0.41341371999999998</v>
      </c>
      <c r="L189" s="116">
        <v>3.108373834586466</v>
      </c>
      <c r="M189" s="115">
        <v>66.834722999999997</v>
      </c>
      <c r="N189" s="114">
        <v>7.5426508000000003E-2</v>
      </c>
      <c r="O189" s="114">
        <v>6.8483354999999996E-2</v>
      </c>
      <c r="P189" s="114">
        <v>2.7901776999999998E-3</v>
      </c>
      <c r="Q189" s="114">
        <v>4.1529751000000002E-3</v>
      </c>
      <c r="R189" s="113">
        <v>4.1057167501516006E-6</v>
      </c>
      <c r="S189" s="112">
        <v>1.0318704612417059E-8</v>
      </c>
      <c r="T189" s="112">
        <v>0.58164918089200002</v>
      </c>
      <c r="U189" s="111">
        <v>1.9253168000000001E-4</v>
      </c>
      <c r="V189" s="224" t="s">
        <v>12528</v>
      </c>
      <c r="W189" s="221" t="s">
        <v>12440</v>
      </c>
      <c r="X189" s="184" t="s">
        <v>12395</v>
      </c>
      <c r="Y189" s="42"/>
      <c r="Z189" s="42"/>
      <c r="AA189" s="108"/>
    </row>
    <row r="190" spans="1:27" ht="14.5" customHeight="1" thickBot="1">
      <c r="A190" s="41" t="s">
        <v>12527</v>
      </c>
      <c r="B190" s="119" t="s">
        <v>12026</v>
      </c>
      <c r="C190" s="120" t="s">
        <v>12526</v>
      </c>
      <c r="D190" s="135" t="s">
        <v>12399</v>
      </c>
      <c r="E190" s="119" t="s">
        <v>6570</v>
      </c>
      <c r="F190" s="118" t="s">
        <v>12525</v>
      </c>
      <c r="G190" s="117">
        <v>0.82702818077900009</v>
      </c>
      <c r="H190" s="117">
        <v>2.2733046049999997E-2</v>
      </c>
      <c r="I190" s="117">
        <v>0.16910284</v>
      </c>
      <c r="J190" s="117">
        <v>1.2532754728999998E-2</v>
      </c>
      <c r="K190" s="117">
        <v>0.62265954000000001</v>
      </c>
      <c r="L190" s="116">
        <v>4.6816506766917287</v>
      </c>
      <c r="M190" s="115">
        <v>86.945311000000004</v>
      </c>
      <c r="N190" s="114">
        <v>0.12404738</v>
      </c>
      <c r="O190" s="114">
        <v>0.11487145999999999</v>
      </c>
      <c r="P190" s="114">
        <v>4.1365207999999997E-3</v>
      </c>
      <c r="Q190" s="114">
        <v>5.0393998999999998E-3</v>
      </c>
      <c r="R190" s="113">
        <v>6.8867782469099996E-6</v>
      </c>
      <c r="S190" s="112">
        <v>1.5297783718087338E-8</v>
      </c>
      <c r="T190" s="112">
        <v>0.70579830427199997</v>
      </c>
      <c r="U190" s="111">
        <v>2.7861339E-4</v>
      </c>
      <c r="V190" s="239" t="s">
        <v>12524</v>
      </c>
      <c r="W190" s="221" t="s">
        <v>12413</v>
      </c>
      <c r="X190" s="184" t="s">
        <v>12395</v>
      </c>
      <c r="Y190" s="42"/>
      <c r="Z190" s="42"/>
      <c r="AA190" s="108"/>
    </row>
    <row r="191" spans="1:27" ht="14.5" customHeight="1">
      <c r="A191" s="41" t="s">
        <v>12523</v>
      </c>
      <c r="B191" s="119" t="s">
        <v>12026</v>
      </c>
      <c r="C191" s="120" t="s">
        <v>12522</v>
      </c>
      <c r="D191" s="135" t="s">
        <v>12399</v>
      </c>
      <c r="E191" s="119" t="s">
        <v>6570</v>
      </c>
      <c r="F191" s="118" t="s">
        <v>12521</v>
      </c>
      <c r="G191" s="117">
        <v>0.21116867743603002</v>
      </c>
      <c r="H191" s="117">
        <v>3.3707032910000002E-3</v>
      </c>
      <c r="I191" s="117">
        <v>3.2822084100000003E-2</v>
      </c>
      <c r="J191" s="117">
        <v>2.0588600450299997E-3</v>
      </c>
      <c r="K191" s="117">
        <v>0.17291703</v>
      </c>
      <c r="L191" s="116">
        <v>1.3001280451127819</v>
      </c>
      <c r="M191" s="115">
        <v>25.035537999999999</v>
      </c>
      <c r="N191" s="114">
        <v>3.0098264E-2</v>
      </c>
      <c r="O191" s="114">
        <v>2.7310528000000001E-2</v>
      </c>
      <c r="P191" s="114">
        <v>1.2067024E-3</v>
      </c>
      <c r="Q191" s="114">
        <v>1.581034E-3</v>
      </c>
      <c r="R191" s="113">
        <v>1.6373218424783E-6</v>
      </c>
      <c r="S191" s="112">
        <v>4.4626568303757717E-9</v>
      </c>
      <c r="T191" s="112">
        <v>0.22143332835299998</v>
      </c>
      <c r="U191" s="122">
        <v>8.1162645000000004E-5</v>
      </c>
      <c r="V191" s="224" t="s">
        <v>12520</v>
      </c>
      <c r="W191" s="221" t="s">
        <v>12408</v>
      </c>
      <c r="X191" s="184" t="s">
        <v>12395</v>
      </c>
      <c r="Y191" s="42"/>
      <c r="Z191" s="42"/>
      <c r="AA191" s="108"/>
    </row>
    <row r="192" spans="1:27" ht="14.5" customHeight="1">
      <c r="A192" s="41" t="s">
        <v>12519</v>
      </c>
      <c r="B192" s="119" t="s">
        <v>12026</v>
      </c>
      <c r="C192" s="120" t="s">
        <v>12518</v>
      </c>
      <c r="D192" s="135" t="s">
        <v>12399</v>
      </c>
      <c r="E192" s="119" t="s">
        <v>6570</v>
      </c>
      <c r="F192" s="118" t="s">
        <v>12517</v>
      </c>
      <c r="G192" s="117">
        <v>0.20828672362504</v>
      </c>
      <c r="H192" s="117">
        <v>3.3247012179999998E-3</v>
      </c>
      <c r="I192" s="117">
        <v>3.2374140900000001E-2</v>
      </c>
      <c r="J192" s="117">
        <v>2.0307615070400001E-3</v>
      </c>
      <c r="K192" s="117">
        <v>0.17055712000000001</v>
      </c>
      <c r="L192" s="116">
        <v>1.2823843609022556</v>
      </c>
      <c r="M192" s="115">
        <v>24.693861999999999</v>
      </c>
      <c r="N192" s="114">
        <v>2.9687493999999998E-2</v>
      </c>
      <c r="O192" s="114">
        <v>2.6937803999999999E-2</v>
      </c>
      <c r="P192" s="114">
        <v>1.1902338E-3</v>
      </c>
      <c r="Q192" s="114">
        <v>1.5594566000000001E-3</v>
      </c>
      <c r="R192" s="113">
        <v>1.6149762232560998E-6</v>
      </c>
      <c r="S192" s="112">
        <v>4.4017520408214946E-9</v>
      </c>
      <c r="T192" s="112">
        <v>0.21841128549700001</v>
      </c>
      <c r="U192" s="122">
        <v>8.0054966000000006E-5</v>
      </c>
      <c r="V192" s="224" t="s">
        <v>12516</v>
      </c>
      <c r="W192" s="221" t="s">
        <v>12485</v>
      </c>
      <c r="X192" s="184" t="s">
        <v>12395</v>
      </c>
      <c r="Y192" s="42"/>
      <c r="Z192" s="42"/>
      <c r="AA192" s="108"/>
    </row>
    <row r="193" spans="1:27" ht="14.5" customHeight="1">
      <c r="A193" s="41" t="s">
        <v>12515</v>
      </c>
      <c r="B193" s="119" t="s">
        <v>12026</v>
      </c>
      <c r="C193" s="120" t="s">
        <v>12514</v>
      </c>
      <c r="D193" s="135" t="s">
        <v>12399</v>
      </c>
      <c r="E193" s="119" t="s">
        <v>6570</v>
      </c>
      <c r="F193" s="118" t="s">
        <v>12513</v>
      </c>
      <c r="G193" s="117">
        <v>0.29107112098999999</v>
      </c>
      <c r="H193" s="117">
        <v>1.6470547409999998E-2</v>
      </c>
      <c r="I193" s="117">
        <v>3.1760982199999996E-2</v>
      </c>
      <c r="J193" s="117">
        <v>1.972635138E-2</v>
      </c>
      <c r="K193" s="117">
        <v>0.22311323999999999</v>
      </c>
      <c r="L193" s="116">
        <v>1.6775431578947366</v>
      </c>
      <c r="M193" s="115">
        <v>41.967297000000002</v>
      </c>
      <c r="N193" s="114">
        <v>3.6702958000000001E-2</v>
      </c>
      <c r="O193" s="114">
        <v>3.3391057000000002E-2</v>
      </c>
      <c r="P193" s="114">
        <v>1.511653E-3</v>
      </c>
      <c r="Q193" s="114">
        <v>1.8002482E-3</v>
      </c>
      <c r="R193" s="113">
        <v>2.0018619325190002E-6</v>
      </c>
      <c r="S193" s="112">
        <v>5.5904327015248162E-9</v>
      </c>
      <c r="T193" s="112">
        <v>0.252135603692</v>
      </c>
      <c r="U193" s="111">
        <v>1.0966441E-4</v>
      </c>
      <c r="V193" s="224" t="s">
        <v>12512</v>
      </c>
      <c r="W193" s="221" t="s">
        <v>12511</v>
      </c>
      <c r="X193" s="184" t="s">
        <v>12395</v>
      </c>
      <c r="Y193" s="42"/>
      <c r="Z193" s="42"/>
      <c r="AA193" s="108"/>
    </row>
    <row r="194" spans="1:27" ht="14.5" customHeight="1" thickBot="1">
      <c r="A194" s="41" t="s">
        <v>12510</v>
      </c>
      <c r="B194" s="119" t="s">
        <v>12026</v>
      </c>
      <c r="C194" s="120" t="s">
        <v>12509</v>
      </c>
      <c r="D194" s="135" t="s">
        <v>12399</v>
      </c>
      <c r="E194" s="119" t="s">
        <v>6570</v>
      </c>
      <c r="F194" s="118" t="s">
        <v>12508</v>
      </c>
      <c r="G194" s="117">
        <v>0.38846833469468001</v>
      </c>
      <c r="H194" s="117">
        <v>1.2373997679999998E-2</v>
      </c>
      <c r="I194" s="117">
        <v>0.18274938010000003</v>
      </c>
      <c r="J194" s="117">
        <v>1.4910496914680002E-2</v>
      </c>
      <c r="K194" s="117">
        <v>0.17843445999999999</v>
      </c>
      <c r="L194" s="116">
        <v>1.3416124812030075</v>
      </c>
      <c r="M194" s="115">
        <v>30.809683</v>
      </c>
      <c r="N194" s="114">
        <v>3.0804653000000001E-2</v>
      </c>
      <c r="O194" s="114">
        <v>2.8233688E-2</v>
      </c>
      <c r="P194" s="114">
        <v>1.2929736E-3</v>
      </c>
      <c r="Q194" s="114">
        <v>1.277991E-3</v>
      </c>
      <c r="R194" s="113">
        <v>1.6926671135496002E-6</v>
      </c>
      <c r="S194" s="112">
        <v>4.7817069193951432E-9</v>
      </c>
      <c r="T194" s="112">
        <v>0.17899033128300001</v>
      </c>
      <c r="U194" s="111">
        <v>1.3181293999999999E-4</v>
      </c>
      <c r="V194" s="226" t="s">
        <v>12108</v>
      </c>
      <c r="W194" s="221" t="s">
        <v>12081</v>
      </c>
      <c r="X194" s="184" t="s">
        <v>12395</v>
      </c>
      <c r="Y194" s="42"/>
      <c r="Z194" s="42"/>
      <c r="AA194" s="108"/>
    </row>
    <row r="195" spans="1:27" ht="14.5" customHeight="1" thickBot="1">
      <c r="A195" s="41" t="s">
        <v>12507</v>
      </c>
      <c r="B195" s="119" t="s">
        <v>12026</v>
      </c>
      <c r="C195" s="120" t="s">
        <v>12506</v>
      </c>
      <c r="D195" s="135" t="s">
        <v>12399</v>
      </c>
      <c r="E195" s="119" t="s">
        <v>6570</v>
      </c>
      <c r="F195" s="118" t="s">
        <v>12505</v>
      </c>
      <c r="G195" s="117">
        <v>0.47303018169029998</v>
      </c>
      <c r="H195" s="117">
        <v>1.6251857710000001E-2</v>
      </c>
      <c r="I195" s="117">
        <v>6.1096212999999996E-2</v>
      </c>
      <c r="J195" s="117">
        <v>7.8661109803E-3</v>
      </c>
      <c r="K195" s="117">
        <v>0.38781599999999999</v>
      </c>
      <c r="L195" s="116">
        <v>2.91590977443609</v>
      </c>
      <c r="M195" s="115">
        <v>45.218305999999998</v>
      </c>
      <c r="N195" s="114">
        <v>5.9722798000000001E-2</v>
      </c>
      <c r="O195" s="114">
        <v>5.4733603999999998E-2</v>
      </c>
      <c r="P195" s="114">
        <v>2.5477672999999999E-3</v>
      </c>
      <c r="Q195" s="114">
        <v>2.4414264000000001E-3</v>
      </c>
      <c r="R195" s="113">
        <v>3.2813911423590999E-6</v>
      </c>
      <c r="S195" s="112">
        <v>9.422216360091564E-9</v>
      </c>
      <c r="T195" s="112">
        <v>0.34193646722900001</v>
      </c>
      <c r="U195" s="111">
        <v>1.5921513000000001E-4</v>
      </c>
      <c r="V195" s="238" t="s">
        <v>12498</v>
      </c>
      <c r="W195" s="221" t="s">
        <v>12426</v>
      </c>
      <c r="X195" s="184" t="s">
        <v>12395</v>
      </c>
      <c r="Y195" s="42"/>
      <c r="Z195" s="42"/>
      <c r="AA195" s="108"/>
    </row>
    <row r="196" spans="1:27" ht="14.5" customHeight="1" thickBot="1">
      <c r="A196" s="41" t="s">
        <v>12504</v>
      </c>
      <c r="B196" s="119" t="s">
        <v>12026</v>
      </c>
      <c r="C196" s="120" t="s">
        <v>12503</v>
      </c>
      <c r="D196" s="135" t="s">
        <v>12399</v>
      </c>
      <c r="E196" s="119" t="s">
        <v>6570</v>
      </c>
      <c r="F196" s="118" t="s">
        <v>12502</v>
      </c>
      <c r="G196" s="117">
        <v>0.19364234483100001</v>
      </c>
      <c r="H196" s="117">
        <v>1.8512219227999997E-2</v>
      </c>
      <c r="I196" s="117">
        <v>3.4637704700000001E-2</v>
      </c>
      <c r="J196" s="117">
        <v>5.3557709030000004E-3</v>
      </c>
      <c r="K196" s="117">
        <v>0.13513665</v>
      </c>
      <c r="L196" s="116">
        <v>1.0160650375939848</v>
      </c>
      <c r="M196" s="115">
        <v>39.49127</v>
      </c>
      <c r="N196" s="114">
        <v>2.6293836000000001E-2</v>
      </c>
      <c r="O196" s="114">
        <v>2.2845615E-2</v>
      </c>
      <c r="P196" s="114">
        <v>1.0242554000000001E-3</v>
      </c>
      <c r="Q196" s="114">
        <v>2.4239647E-3</v>
      </c>
      <c r="R196" s="113">
        <v>1.3696412068594997E-6</v>
      </c>
      <c r="S196" s="112">
        <v>3.7879268524796794E-9</v>
      </c>
      <c r="T196" s="112">
        <v>0.33949085654049999</v>
      </c>
      <c r="U196" s="122">
        <v>9.1506567999999995E-5</v>
      </c>
      <c r="V196" s="229" t="s">
        <v>12498</v>
      </c>
      <c r="W196" s="221" t="s">
        <v>12426</v>
      </c>
      <c r="X196" s="184" t="s">
        <v>12395</v>
      </c>
      <c r="Y196" s="42"/>
      <c r="Z196" s="42"/>
      <c r="AA196" s="108"/>
    </row>
    <row r="197" spans="1:27" ht="14.5" customHeight="1" thickBot="1">
      <c r="A197" s="41" t="s">
        <v>12501</v>
      </c>
      <c r="B197" s="119" t="s">
        <v>12026</v>
      </c>
      <c r="C197" s="120" t="s">
        <v>12500</v>
      </c>
      <c r="D197" s="135" t="s">
        <v>12399</v>
      </c>
      <c r="E197" s="119" t="s">
        <v>6570</v>
      </c>
      <c r="F197" s="118" t="s">
        <v>12499</v>
      </c>
      <c r="G197" s="117">
        <v>0.47790973845978002</v>
      </c>
      <c r="H197" s="117">
        <v>1.8931824020000002E-2</v>
      </c>
      <c r="I197" s="117">
        <v>4.9667305000000002E-2</v>
      </c>
      <c r="J197" s="117">
        <v>1.1010799439779999E-2</v>
      </c>
      <c r="K197" s="117">
        <v>0.39829980999999998</v>
      </c>
      <c r="L197" s="116">
        <v>2.9947354135338342</v>
      </c>
      <c r="M197" s="115">
        <v>42.546818999999999</v>
      </c>
      <c r="N197" s="114">
        <v>5.8313241000000002E-2</v>
      </c>
      <c r="O197" s="114">
        <v>5.3748797000000001E-2</v>
      </c>
      <c r="P197" s="114">
        <v>2.5391276000000002E-3</v>
      </c>
      <c r="Q197" s="114">
        <v>2.0253163999999998E-3</v>
      </c>
      <c r="R197" s="113">
        <v>3.2223499153648001E-6</v>
      </c>
      <c r="S197" s="112">
        <v>9.3902646037100324E-9</v>
      </c>
      <c r="T197" s="112">
        <v>0.28365776479100002</v>
      </c>
      <c r="U197" s="111">
        <v>1.5254569E-4</v>
      </c>
      <c r="V197" s="229" t="s">
        <v>12498</v>
      </c>
      <c r="W197" s="221" t="s">
        <v>12426</v>
      </c>
      <c r="X197" s="184" t="s">
        <v>12395</v>
      </c>
      <c r="Y197" s="42"/>
      <c r="Z197" s="42"/>
      <c r="AA197" s="108"/>
    </row>
    <row r="198" spans="1:27" ht="14.5" customHeight="1" thickBot="1">
      <c r="A198" s="41" t="s">
        <v>12497</v>
      </c>
      <c r="B198" s="119" t="s">
        <v>12026</v>
      </c>
      <c r="C198" s="120" t="s">
        <v>12496</v>
      </c>
      <c r="D198" s="135" t="s">
        <v>12399</v>
      </c>
      <c r="E198" s="119" t="s">
        <v>6570</v>
      </c>
      <c r="F198" s="118" t="s">
        <v>12495</v>
      </c>
      <c r="G198" s="117">
        <v>0.69569128741049002</v>
      </c>
      <c r="H198" s="117">
        <v>2.7446275719999996E-2</v>
      </c>
      <c r="I198" s="117">
        <v>0.32364419</v>
      </c>
      <c r="J198" s="117">
        <v>1.339704169049E-2</v>
      </c>
      <c r="K198" s="117">
        <v>0.33120378</v>
      </c>
      <c r="L198" s="116">
        <v>2.4902539849624059</v>
      </c>
      <c r="M198" s="115">
        <v>31.360461999999998</v>
      </c>
      <c r="N198" s="114">
        <v>5.6660042000000001E-2</v>
      </c>
      <c r="O198" s="114">
        <v>5.2906547999999998E-2</v>
      </c>
      <c r="P198" s="114">
        <v>2.2080842E-3</v>
      </c>
      <c r="Q198" s="114">
        <v>1.5454096E-3</v>
      </c>
      <c r="R198" s="113">
        <v>3.1718554101963993E-6</v>
      </c>
      <c r="S198" s="112">
        <v>8.1659920774820602E-9</v>
      </c>
      <c r="T198" s="112">
        <v>0.216443926816</v>
      </c>
      <c r="U198" s="111">
        <v>1.7547654E-4</v>
      </c>
      <c r="V198" s="229" t="s">
        <v>12494</v>
      </c>
      <c r="W198" s="221" t="s">
        <v>12485</v>
      </c>
      <c r="X198" s="184" t="s">
        <v>12395</v>
      </c>
      <c r="Y198" s="42"/>
      <c r="Z198" s="42"/>
      <c r="AA198" s="108"/>
    </row>
    <row r="199" spans="1:27" ht="14.5" customHeight="1" thickBot="1">
      <c r="A199" s="41" t="s">
        <v>12493</v>
      </c>
      <c r="B199" s="119" t="s">
        <v>12026</v>
      </c>
      <c r="C199" s="120" t="s">
        <v>12492</v>
      </c>
      <c r="D199" s="135" t="s">
        <v>12399</v>
      </c>
      <c r="E199" s="119" t="s">
        <v>6570</v>
      </c>
      <c r="F199" s="118" t="s">
        <v>12491</v>
      </c>
      <c r="G199" s="117">
        <v>0.316828039894612</v>
      </c>
      <c r="H199" s="117">
        <v>9.38753038E-3</v>
      </c>
      <c r="I199" s="117">
        <v>4.0693695799999999E-2</v>
      </c>
      <c r="J199" s="117">
        <v>5.6915437146120001E-3</v>
      </c>
      <c r="K199" s="117">
        <v>0.26105527000000001</v>
      </c>
      <c r="L199" s="116">
        <v>1.9628215789473684</v>
      </c>
      <c r="M199" s="115">
        <v>36.040863000000002</v>
      </c>
      <c r="N199" s="114">
        <v>4.4705675E-2</v>
      </c>
      <c r="O199" s="114">
        <v>4.0797820999999998E-2</v>
      </c>
      <c r="P199" s="114">
        <v>1.7512674000000001E-3</v>
      </c>
      <c r="Q199" s="114">
        <v>2.1565866E-3</v>
      </c>
      <c r="R199" s="113">
        <v>2.4459124814344995E-6</v>
      </c>
      <c r="S199" s="112">
        <v>6.4765807816718765E-9</v>
      </c>
      <c r="T199" s="112">
        <v>0.302042945663</v>
      </c>
      <c r="U199" s="111">
        <v>1.1854436999999999E-4</v>
      </c>
      <c r="V199" s="207" t="s">
        <v>12490</v>
      </c>
      <c r="W199" s="221" t="s">
        <v>12485</v>
      </c>
      <c r="X199" s="184" t="s">
        <v>12395</v>
      </c>
      <c r="Y199" s="42"/>
      <c r="Z199" s="42"/>
      <c r="AA199" s="108"/>
    </row>
    <row r="200" spans="1:27" ht="14.5" customHeight="1">
      <c r="A200" s="41" t="s">
        <v>12489</v>
      </c>
      <c r="B200" s="119" t="s">
        <v>12026</v>
      </c>
      <c r="C200" s="120" t="s">
        <v>12488</v>
      </c>
      <c r="D200" s="135" t="s">
        <v>12399</v>
      </c>
      <c r="E200" s="119" t="s">
        <v>6570</v>
      </c>
      <c r="F200" s="118" t="s">
        <v>12487</v>
      </c>
      <c r="G200" s="117">
        <v>0.26024585842143</v>
      </c>
      <c r="H200" s="117">
        <v>8.6566410999999992E-3</v>
      </c>
      <c r="I200" s="117">
        <v>2.8667474900000003E-2</v>
      </c>
      <c r="J200" s="117">
        <v>1.055261242143E-2</v>
      </c>
      <c r="K200" s="117">
        <v>0.21236912999999999</v>
      </c>
      <c r="L200" s="116">
        <v>1.5967603759398494</v>
      </c>
      <c r="M200" s="115">
        <v>24.787986</v>
      </c>
      <c r="N200" s="114">
        <v>3.5028130999999997E-2</v>
      </c>
      <c r="O200" s="114">
        <v>3.2315295000000001E-2</v>
      </c>
      <c r="P200" s="114">
        <v>1.3815892E-3</v>
      </c>
      <c r="Q200" s="114">
        <v>1.3312466999999999E-3</v>
      </c>
      <c r="R200" s="113">
        <v>1.9373678225547001E-6</v>
      </c>
      <c r="S200" s="112">
        <v>5.1094273206602769E-9</v>
      </c>
      <c r="T200" s="112">
        <v>0.18644911918150001</v>
      </c>
      <c r="U200" s="122">
        <v>8.7923662000000003E-5</v>
      </c>
      <c r="V200" s="232" t="s">
        <v>12486</v>
      </c>
      <c r="W200" s="221" t="s">
        <v>12485</v>
      </c>
      <c r="X200" s="184" t="s">
        <v>12395</v>
      </c>
      <c r="Y200" s="42"/>
      <c r="Z200" s="42"/>
      <c r="AA200" s="108"/>
    </row>
    <row r="201" spans="1:27" ht="14.5" customHeight="1">
      <c r="A201" s="41" t="s">
        <v>12484</v>
      </c>
      <c r="B201" s="119" t="s">
        <v>12026</v>
      </c>
      <c r="C201" s="120" t="s">
        <v>12483</v>
      </c>
      <c r="D201" s="135" t="s">
        <v>12399</v>
      </c>
      <c r="E201" s="119" t="s">
        <v>6570</v>
      </c>
      <c r="F201" s="118" t="s">
        <v>12482</v>
      </c>
      <c r="G201" s="117">
        <v>0.33846592493570998</v>
      </c>
      <c r="H201" s="117">
        <v>5.4026393509999998E-3</v>
      </c>
      <c r="I201" s="117">
        <v>5.2607978200000002E-2</v>
      </c>
      <c r="J201" s="117">
        <v>3.2999873847099999E-3</v>
      </c>
      <c r="K201" s="117">
        <v>0.27715531999999998</v>
      </c>
      <c r="L201" s="116">
        <v>2.0838745864661652</v>
      </c>
      <c r="M201" s="115">
        <v>40.127526000000003</v>
      </c>
      <c r="N201" s="114">
        <v>4.8242177999999997E-2</v>
      </c>
      <c r="O201" s="114">
        <v>4.3773931000000002E-2</v>
      </c>
      <c r="P201" s="114">
        <v>1.9341299E-3</v>
      </c>
      <c r="Q201" s="114">
        <v>2.5341169000000002E-3</v>
      </c>
      <c r="R201" s="113">
        <v>2.6243363777888009E-6</v>
      </c>
      <c r="S201" s="112">
        <v>7.1528471537088832E-9</v>
      </c>
      <c r="T201" s="112">
        <v>0.35491833518299998</v>
      </c>
      <c r="U201" s="111">
        <v>1.3008932E-4</v>
      </c>
      <c r="V201" s="232"/>
      <c r="W201" s="222" t="s">
        <v>12028</v>
      </c>
      <c r="X201" s="184" t="s">
        <v>12395</v>
      </c>
      <c r="Y201" s="42"/>
      <c r="Z201" s="42"/>
      <c r="AA201" s="108"/>
    </row>
    <row r="202" spans="1:27" ht="14.5" customHeight="1">
      <c r="A202" s="41" t="s">
        <v>12481</v>
      </c>
      <c r="B202" s="119" t="s">
        <v>12026</v>
      </c>
      <c r="C202" s="120" t="s">
        <v>12480</v>
      </c>
      <c r="D202" s="135" t="s">
        <v>12399</v>
      </c>
      <c r="E202" s="119" t="s">
        <v>6570</v>
      </c>
      <c r="F202" s="118" t="s">
        <v>12479</v>
      </c>
      <c r="G202" s="117">
        <v>0.1934630425861</v>
      </c>
      <c r="H202" s="117">
        <v>1.8495078078E-2</v>
      </c>
      <c r="I202" s="117">
        <v>3.46056327E-2</v>
      </c>
      <c r="J202" s="117">
        <v>5.3508118080999997E-3</v>
      </c>
      <c r="K202" s="117">
        <v>0.13501152</v>
      </c>
      <c r="L202" s="116">
        <v>1.0151242105263156</v>
      </c>
      <c r="M202" s="115">
        <v>39.454704</v>
      </c>
      <c r="N202" s="114">
        <v>2.6269489E-2</v>
      </c>
      <c r="O202" s="114">
        <v>2.2824462E-2</v>
      </c>
      <c r="P202" s="114">
        <v>1.023307E-3</v>
      </c>
      <c r="Q202" s="114">
        <v>2.4217203000000001E-3</v>
      </c>
      <c r="R202" s="113">
        <v>1.3683730255559998E-6</v>
      </c>
      <c r="S202" s="112">
        <v>3.7844195589593081E-9</v>
      </c>
      <c r="T202" s="112">
        <v>0.33917650960849999</v>
      </c>
      <c r="U202" s="122">
        <v>9.1421839999999995E-5</v>
      </c>
      <c r="V202" s="224" t="s">
        <v>12475</v>
      </c>
      <c r="W202" s="221" t="s">
        <v>12474</v>
      </c>
      <c r="X202" s="184" t="s">
        <v>12395</v>
      </c>
      <c r="Y202" s="42"/>
      <c r="Z202" s="42"/>
      <c r="AA202" s="108"/>
    </row>
    <row r="203" spans="1:27" ht="14.5" customHeight="1">
      <c r="A203" s="41" t="s">
        <v>12478</v>
      </c>
      <c r="B203" s="119" t="s">
        <v>12026</v>
      </c>
      <c r="C203" s="120" t="s">
        <v>12477</v>
      </c>
      <c r="D203" s="135" t="s">
        <v>12399</v>
      </c>
      <c r="E203" s="119" t="s">
        <v>6570</v>
      </c>
      <c r="F203" s="118" t="s">
        <v>12476</v>
      </c>
      <c r="G203" s="117">
        <v>0.68995053520299998</v>
      </c>
      <c r="H203" s="117">
        <v>1.5788441529999999E-2</v>
      </c>
      <c r="I203" s="117">
        <v>5.6412424199999998E-2</v>
      </c>
      <c r="J203" s="117">
        <v>7.9521894730000004E-3</v>
      </c>
      <c r="K203" s="117">
        <v>0.60979748</v>
      </c>
      <c r="L203" s="116">
        <v>4.5849434586466167</v>
      </c>
      <c r="M203" s="115">
        <v>57.073574999999998</v>
      </c>
      <c r="N203" s="114">
        <v>8.9143097000000004E-2</v>
      </c>
      <c r="O203" s="114">
        <v>8.3508938000000005E-2</v>
      </c>
      <c r="P203" s="114">
        <v>3.8508087000000001E-3</v>
      </c>
      <c r="Q203" s="114">
        <v>1.7833510999999999E-3</v>
      </c>
      <c r="R203" s="113">
        <v>5.0065310394379989E-6</v>
      </c>
      <c r="S203" s="112">
        <v>1.4241155975007598E-8</v>
      </c>
      <c r="T203" s="112">
        <v>0.24976906105400001</v>
      </c>
      <c r="U203" s="111">
        <v>2.1894484999999999E-4</v>
      </c>
      <c r="V203" s="224" t="s">
        <v>12475</v>
      </c>
      <c r="W203" s="221" t="s">
        <v>12474</v>
      </c>
      <c r="X203" s="184" t="s">
        <v>12395</v>
      </c>
      <c r="Y203" s="42"/>
      <c r="Z203" s="42"/>
      <c r="AA203" s="108"/>
    </row>
    <row r="204" spans="1:27" ht="14.5" customHeight="1">
      <c r="A204" s="41" t="s">
        <v>12473</v>
      </c>
      <c r="B204" s="119" t="s">
        <v>12026</v>
      </c>
      <c r="C204" s="120" t="s">
        <v>12472</v>
      </c>
      <c r="D204" s="135" t="s">
        <v>12399</v>
      </c>
      <c r="E204" s="119" t="s">
        <v>6570</v>
      </c>
      <c r="F204" s="118" t="s">
        <v>12471</v>
      </c>
      <c r="G204" s="117">
        <v>2.3676005716425399</v>
      </c>
      <c r="H204" s="117">
        <v>7.0789121100000005E-2</v>
      </c>
      <c r="I204" s="117">
        <v>0.62323933600000003</v>
      </c>
      <c r="J204" s="117">
        <v>2.6804145425400002E-3</v>
      </c>
      <c r="K204" s="117">
        <v>1.6708917000000001</v>
      </c>
      <c r="L204" s="116">
        <v>12.563095488721805</v>
      </c>
      <c r="M204" s="115">
        <v>349.81429000000003</v>
      </c>
      <c r="N204" s="114">
        <v>0.35874070000000002</v>
      </c>
      <c r="O204" s="114">
        <v>0.32313756999999999</v>
      </c>
      <c r="P204" s="114">
        <v>1.2432276000000001E-2</v>
      </c>
      <c r="Q204" s="114">
        <v>2.3170854000000001E-2</v>
      </c>
      <c r="R204" s="113">
        <v>1.9372755567233782E-5</v>
      </c>
      <c r="S204" s="112">
        <v>4.5977350636281523E-8</v>
      </c>
      <c r="T204" s="112">
        <v>3.2452177342837998</v>
      </c>
      <c r="U204" s="111">
        <v>9.8637294000000005E-4</v>
      </c>
      <c r="V204" s="224" t="s">
        <v>12470</v>
      </c>
      <c r="W204" s="221" t="s">
        <v>12469</v>
      </c>
      <c r="X204" s="184" t="s">
        <v>12395</v>
      </c>
      <c r="Y204" s="42"/>
      <c r="Z204" s="42"/>
      <c r="AA204" s="108"/>
    </row>
    <row r="205" spans="1:27" ht="14.5" customHeight="1" thickBot="1">
      <c r="A205" s="41" t="s">
        <v>12468</v>
      </c>
      <c r="B205" s="119" t="s">
        <v>12026</v>
      </c>
      <c r="C205" s="120" t="s">
        <v>12467</v>
      </c>
      <c r="D205" s="135" t="s">
        <v>12399</v>
      </c>
      <c r="E205" s="119" t="s">
        <v>6570</v>
      </c>
      <c r="F205" s="118" t="s">
        <v>12466</v>
      </c>
      <c r="G205" s="117">
        <v>0.75730744088099999</v>
      </c>
      <c r="H205" s="117">
        <v>3.166990536E-2</v>
      </c>
      <c r="I205" s="117">
        <v>6.8949291300000007E-2</v>
      </c>
      <c r="J205" s="117">
        <v>3.3060774220999997E-2</v>
      </c>
      <c r="K205" s="117">
        <v>0.62362746999999996</v>
      </c>
      <c r="L205" s="116">
        <v>4.6889283458646611</v>
      </c>
      <c r="M205" s="115">
        <v>102.11994</v>
      </c>
      <c r="N205" s="114">
        <v>9.9666980000000002E-2</v>
      </c>
      <c r="O205" s="114">
        <v>9.0277380000000004E-2</v>
      </c>
      <c r="P205" s="114">
        <v>4.0830453000000001E-3</v>
      </c>
      <c r="Q205" s="114">
        <v>5.3065541999999999E-3</v>
      </c>
      <c r="R205" s="113">
        <v>5.4123129446290009E-6</v>
      </c>
      <c r="S205" s="112">
        <v>1.5100019893611179E-8</v>
      </c>
      <c r="T205" s="112">
        <v>0.74321487168</v>
      </c>
      <c r="U205" s="111">
        <v>2.8228284999999998E-4</v>
      </c>
      <c r="V205" s="224" t="s">
        <v>12465</v>
      </c>
      <c r="W205" s="222" t="s">
        <v>12028</v>
      </c>
      <c r="X205" s="184" t="s">
        <v>12395</v>
      </c>
      <c r="Y205" s="42"/>
      <c r="Z205" s="42"/>
      <c r="AA205" s="108"/>
    </row>
    <row r="206" spans="1:27" ht="14.5" customHeight="1" thickBot="1">
      <c r="A206" s="41" t="s">
        <v>12464</v>
      </c>
      <c r="B206" s="119" t="s">
        <v>12026</v>
      </c>
      <c r="C206" s="120" t="s">
        <v>12463</v>
      </c>
      <c r="D206" s="135" t="s">
        <v>12399</v>
      </c>
      <c r="E206" s="119" t="s">
        <v>6570</v>
      </c>
      <c r="F206" s="118" t="s">
        <v>12462</v>
      </c>
      <c r="G206" s="117">
        <v>0.60715475269700003</v>
      </c>
      <c r="H206" s="117">
        <v>2.2713793909999998E-2</v>
      </c>
      <c r="I206" s="117">
        <v>6.3087038999999998E-2</v>
      </c>
      <c r="J206" s="117">
        <v>1.0968699786999998E-2</v>
      </c>
      <c r="K206" s="117">
        <v>0.51038521999999997</v>
      </c>
      <c r="L206" s="116">
        <v>3.8374828571428568</v>
      </c>
      <c r="M206" s="115">
        <v>73.273073999999994</v>
      </c>
      <c r="N206" s="114">
        <v>8.0240830999999999E-2</v>
      </c>
      <c r="O206" s="114">
        <v>7.2922404999999996E-2</v>
      </c>
      <c r="P206" s="114">
        <v>3.3306759999999999E-3</v>
      </c>
      <c r="Q206" s="114">
        <v>3.9877495000000002E-3</v>
      </c>
      <c r="R206" s="113">
        <v>4.3718468770870004E-6</v>
      </c>
      <c r="S206" s="112">
        <v>1.2317589175422945E-8</v>
      </c>
      <c r="T206" s="112">
        <v>0.55850832868199995</v>
      </c>
      <c r="U206" s="111">
        <v>2.1887448000000001E-4</v>
      </c>
      <c r="V206" s="229" t="s">
        <v>12461</v>
      </c>
      <c r="W206" s="221" t="s">
        <v>12426</v>
      </c>
      <c r="X206" s="184" t="s">
        <v>12395</v>
      </c>
      <c r="Y206" s="76"/>
      <c r="Z206" s="76"/>
      <c r="AA206" s="108"/>
    </row>
    <row r="207" spans="1:27" ht="14.5" customHeight="1">
      <c r="A207" s="41" t="s">
        <v>12460</v>
      </c>
      <c r="B207" s="119" t="s">
        <v>12026</v>
      </c>
      <c r="C207" s="120" t="s">
        <v>12459</v>
      </c>
      <c r="D207" s="135" t="s">
        <v>12399</v>
      </c>
      <c r="E207" s="119" t="s">
        <v>6570</v>
      </c>
      <c r="F207" s="118" t="s">
        <v>12458</v>
      </c>
      <c r="G207" s="117">
        <v>0.76305557952600001</v>
      </c>
      <c r="H207" s="117">
        <v>4.570166472E-2</v>
      </c>
      <c r="I207" s="117">
        <v>7.8546496999999993E-2</v>
      </c>
      <c r="J207" s="117">
        <v>1.9331397806E-2</v>
      </c>
      <c r="K207" s="117">
        <v>0.61947602000000002</v>
      </c>
      <c r="L207" s="116">
        <v>4.6577144360902256</v>
      </c>
      <c r="M207" s="115">
        <v>78.542698000000001</v>
      </c>
      <c r="N207" s="114">
        <v>9.6193571000000005E-2</v>
      </c>
      <c r="O207" s="114">
        <v>8.8604067999999994E-2</v>
      </c>
      <c r="P207" s="114">
        <v>4.2159273999999997E-3</v>
      </c>
      <c r="Q207" s="114">
        <v>3.3735759000000001E-3</v>
      </c>
      <c r="R207" s="113">
        <v>5.3119945116460001E-6</v>
      </c>
      <c r="S207" s="112">
        <v>1.559144771667382E-8</v>
      </c>
      <c r="T207" s="112">
        <v>0.47248962340099998</v>
      </c>
      <c r="U207" s="111">
        <v>2.7392140000000002E-4</v>
      </c>
      <c r="V207" s="224" t="s">
        <v>12457</v>
      </c>
      <c r="W207" s="221" t="s">
        <v>12426</v>
      </c>
      <c r="X207" s="184" t="s">
        <v>12395</v>
      </c>
      <c r="Y207" s="76"/>
      <c r="Z207" s="76"/>
      <c r="AA207" s="108"/>
    </row>
    <row r="208" spans="1:27" ht="14.5" customHeight="1">
      <c r="A208" s="41" t="s">
        <v>12456</v>
      </c>
      <c r="B208" s="119" t="s">
        <v>12026</v>
      </c>
      <c r="C208" s="120" t="s">
        <v>12455</v>
      </c>
      <c r="D208" s="135" t="s">
        <v>12399</v>
      </c>
      <c r="E208" s="119" t="s">
        <v>6570</v>
      </c>
      <c r="F208" s="118" t="s">
        <v>12454</v>
      </c>
      <c r="G208" s="117">
        <v>0.19357403732690001</v>
      </c>
      <c r="H208" s="117">
        <v>1.8505689541999999E-2</v>
      </c>
      <c r="I208" s="117">
        <v>3.4625486100000005E-2</v>
      </c>
      <c r="J208" s="117">
        <v>5.3538816849E-3</v>
      </c>
      <c r="K208" s="117">
        <v>0.13508898</v>
      </c>
      <c r="L208" s="116">
        <v>1.0157066165413533</v>
      </c>
      <c r="M208" s="115">
        <v>39.477339999999998</v>
      </c>
      <c r="N208" s="114">
        <v>2.6284561000000001E-2</v>
      </c>
      <c r="O208" s="114">
        <v>2.2837557000000001E-2</v>
      </c>
      <c r="P208" s="114">
        <v>1.0238941000000001E-3</v>
      </c>
      <c r="Q208" s="114">
        <v>2.4231096999999999E-3</v>
      </c>
      <c r="R208" s="113">
        <v>1.3691580935021E-6</v>
      </c>
      <c r="S208" s="112">
        <v>3.7865907547067723E-9</v>
      </c>
      <c r="T208" s="112">
        <v>0.33937110389979996</v>
      </c>
      <c r="U208" s="122">
        <v>9.1474291000000001E-5</v>
      </c>
      <c r="V208" s="224" t="s">
        <v>12453</v>
      </c>
      <c r="W208" s="221" t="s">
        <v>12426</v>
      </c>
      <c r="X208" s="184" t="s">
        <v>12395</v>
      </c>
      <c r="Y208" s="42"/>
      <c r="Z208" s="42"/>
      <c r="AA208" s="108"/>
    </row>
    <row r="209" spans="1:27" ht="14.5" customHeight="1">
      <c r="A209" s="41" t="s">
        <v>12452</v>
      </c>
      <c r="B209" s="119" t="s">
        <v>12026</v>
      </c>
      <c r="C209" s="120" t="s">
        <v>12451</v>
      </c>
      <c r="D209" s="135" t="s">
        <v>12399</v>
      </c>
      <c r="E209" s="119" t="s">
        <v>6570</v>
      </c>
      <c r="F209" s="118" t="s">
        <v>12450</v>
      </c>
      <c r="G209" s="117">
        <v>0.19366448252929999</v>
      </c>
      <c r="H209" s="117">
        <v>1.8514335553999998E-2</v>
      </c>
      <c r="I209" s="117">
        <v>3.4641663900000001E-2</v>
      </c>
      <c r="J209" s="117">
        <v>5.3563830752999999E-3</v>
      </c>
      <c r="K209" s="117">
        <v>0.1351521</v>
      </c>
      <c r="L209" s="116">
        <v>1.0161812030075188</v>
      </c>
      <c r="M209" s="115">
        <v>39.495784999999998</v>
      </c>
      <c r="N209" s="114">
        <v>2.6296841000000001E-2</v>
      </c>
      <c r="O209" s="114">
        <v>2.2848226999999999E-2</v>
      </c>
      <c r="P209" s="114">
        <v>1.0243724999999999E-3</v>
      </c>
      <c r="Q209" s="114">
        <v>2.4242418E-3</v>
      </c>
      <c r="R209" s="113">
        <v>1.3697977851420998E-6</v>
      </c>
      <c r="S209" s="112">
        <v>3.7883599356563444E-9</v>
      </c>
      <c r="T209" s="112">
        <v>0.33952966739630003</v>
      </c>
      <c r="U209" s="122">
        <v>9.1517027999999995E-5</v>
      </c>
      <c r="V209" s="224" t="s">
        <v>12449</v>
      </c>
      <c r="W209" s="221" t="s">
        <v>12413</v>
      </c>
      <c r="X209" s="184" t="s">
        <v>12395</v>
      </c>
      <c r="Y209" s="42"/>
      <c r="Z209" s="42"/>
      <c r="AA209" s="108"/>
    </row>
    <row r="210" spans="1:27" ht="14.5" customHeight="1">
      <c r="A210" s="41" t="s">
        <v>12448</v>
      </c>
      <c r="B210" s="119" t="s">
        <v>12026</v>
      </c>
      <c r="C210" s="120" t="s">
        <v>12447</v>
      </c>
      <c r="D210" s="135" t="s">
        <v>12399</v>
      </c>
      <c r="E210" s="119" t="s">
        <v>6570</v>
      </c>
      <c r="F210" s="118" t="s">
        <v>12446</v>
      </c>
      <c r="G210" s="117">
        <v>0.458963851852</v>
      </c>
      <c r="H210" s="117">
        <v>2.4802780829999999E-2</v>
      </c>
      <c r="I210" s="117">
        <v>6.5810978899999997E-2</v>
      </c>
      <c r="J210" s="117">
        <v>2.8679002121999999E-2</v>
      </c>
      <c r="K210" s="117">
        <v>0.33967109000000001</v>
      </c>
      <c r="L210" s="116">
        <v>2.5539179699248118</v>
      </c>
      <c r="M210" s="115">
        <v>75.179924</v>
      </c>
      <c r="N210" s="114">
        <v>5.9783483999999998E-2</v>
      </c>
      <c r="O210" s="114">
        <v>5.4836751000000003E-2</v>
      </c>
      <c r="P210" s="114">
        <v>2.4085529999999999E-3</v>
      </c>
      <c r="Q210" s="114">
        <v>2.5381800000000001E-3</v>
      </c>
      <c r="R210" s="113">
        <v>3.2875749301879998E-6</v>
      </c>
      <c r="S210" s="112">
        <v>8.9073704523704496E-9</v>
      </c>
      <c r="T210" s="112">
        <v>0.35548739488700004</v>
      </c>
      <c r="U210" s="111">
        <v>1.8831457E-4</v>
      </c>
      <c r="V210" s="224" t="s">
        <v>12445</v>
      </c>
      <c r="W210" s="221" t="s">
        <v>12426</v>
      </c>
      <c r="X210" s="184" t="s">
        <v>12395</v>
      </c>
      <c r="Y210" s="42"/>
      <c r="Z210" s="42"/>
      <c r="AA210" s="108"/>
    </row>
    <row r="211" spans="1:27" ht="14.5" customHeight="1">
      <c r="A211" s="41" t="s">
        <v>12444</v>
      </c>
      <c r="B211" s="119" t="s">
        <v>12026</v>
      </c>
      <c r="C211" s="120" t="s">
        <v>12443</v>
      </c>
      <c r="D211" s="135" t="s">
        <v>12399</v>
      </c>
      <c r="E211" s="119" t="s">
        <v>6570</v>
      </c>
      <c r="F211" s="118" t="s">
        <v>12442</v>
      </c>
      <c r="G211" s="117">
        <v>0.823736346718</v>
      </c>
      <c r="H211" s="117">
        <v>4.3304384800000005E-2</v>
      </c>
      <c r="I211" s="117">
        <v>0.109797561</v>
      </c>
      <c r="J211" s="117">
        <v>1.5292380918E-2</v>
      </c>
      <c r="K211" s="117">
        <v>0.65534201999999997</v>
      </c>
      <c r="L211" s="116">
        <v>4.9273836090225558</v>
      </c>
      <c r="M211" s="115">
        <v>104.38403</v>
      </c>
      <c r="N211" s="114">
        <v>0.11055872</v>
      </c>
      <c r="O211" s="114">
        <v>0.10009698</v>
      </c>
      <c r="P211" s="114">
        <v>4.5170413E-3</v>
      </c>
      <c r="Q211" s="114">
        <v>5.9446984999999997E-3</v>
      </c>
      <c r="R211" s="113">
        <v>6.001018292359001E-6</v>
      </c>
      <c r="S211" s="112">
        <v>1.6705034625483655E-8</v>
      </c>
      <c r="T211" s="112">
        <v>0.83259082263600004</v>
      </c>
      <c r="U211" s="111">
        <v>3.2335589000000002E-4</v>
      </c>
      <c r="V211" s="224" t="s">
        <v>12441</v>
      </c>
      <c r="W211" s="221" t="s">
        <v>12440</v>
      </c>
      <c r="X211" s="184" t="s">
        <v>12395</v>
      </c>
      <c r="Y211" s="42"/>
      <c r="Z211" s="42"/>
      <c r="AA211" s="108"/>
    </row>
    <row r="212" spans="1:27" ht="14.5" customHeight="1">
      <c r="A212" s="41" t="s">
        <v>12439</v>
      </c>
      <c r="B212" s="119" t="s">
        <v>12026</v>
      </c>
      <c r="C212" s="120" t="s">
        <v>12438</v>
      </c>
      <c r="D212" s="135" t="s">
        <v>12399</v>
      </c>
      <c r="E212" s="119" t="s">
        <v>6570</v>
      </c>
      <c r="F212" s="118" t="s">
        <v>12437</v>
      </c>
      <c r="G212" s="117">
        <v>2.3742391000849201</v>
      </c>
      <c r="H212" s="117">
        <v>7.0987608899999999E-2</v>
      </c>
      <c r="I212" s="117">
        <v>0.624986861</v>
      </c>
      <c r="J212" s="117">
        <v>2.6879301849200002E-3</v>
      </c>
      <c r="K212" s="117">
        <v>1.6755766999999999</v>
      </c>
      <c r="L212" s="116">
        <v>12.598321052631578</v>
      </c>
      <c r="M212" s="115">
        <v>350.79514999999998</v>
      </c>
      <c r="N212" s="114">
        <v>0.35974657999999998</v>
      </c>
      <c r="O212" s="114">
        <v>0.32404361999999998</v>
      </c>
      <c r="P212" s="114">
        <v>1.2467135000000001E-2</v>
      </c>
      <c r="Q212" s="114">
        <v>2.3235823999999999E-2</v>
      </c>
      <c r="R212" s="113">
        <v>1.9427075608055172E-5</v>
      </c>
      <c r="S212" s="112">
        <v>4.6106267832966574E-8</v>
      </c>
      <c r="T212" s="112">
        <v>3.2543170416701002</v>
      </c>
      <c r="U212" s="111">
        <v>9.8913866000000005E-4</v>
      </c>
      <c r="V212" s="224" t="s">
        <v>12436</v>
      </c>
      <c r="W212" s="221" t="s">
        <v>12244</v>
      </c>
      <c r="X212" s="184" t="s">
        <v>12395</v>
      </c>
      <c r="Y212" s="42"/>
      <c r="Z212" s="42"/>
      <c r="AA212" s="108"/>
    </row>
    <row r="213" spans="1:27" ht="14.5" customHeight="1">
      <c r="A213" s="41" t="s">
        <v>12435</v>
      </c>
      <c r="B213" s="119" t="s">
        <v>12026</v>
      </c>
      <c r="C213" s="120" t="s">
        <v>12434</v>
      </c>
      <c r="D213" s="135" t="s">
        <v>12399</v>
      </c>
      <c r="E213" s="119" t="s">
        <v>6570</v>
      </c>
      <c r="F213" s="118" t="s">
        <v>12433</v>
      </c>
      <c r="G213" s="117">
        <v>0.9797973932220001</v>
      </c>
      <c r="H213" s="117">
        <v>4.2988007200000004E-2</v>
      </c>
      <c r="I213" s="117">
        <v>0.11480458900000001</v>
      </c>
      <c r="J213" s="117">
        <v>4.8118987022000001E-2</v>
      </c>
      <c r="K213" s="117">
        <v>0.77388581000000001</v>
      </c>
      <c r="L213" s="116">
        <v>5.8186903007518795</v>
      </c>
      <c r="M213" s="115">
        <v>122.32922000000001</v>
      </c>
      <c r="N213" s="114">
        <v>0.12668913000000001</v>
      </c>
      <c r="O213" s="114">
        <v>0.11541877</v>
      </c>
      <c r="P213" s="114">
        <v>5.1904917E-3</v>
      </c>
      <c r="Q213" s="114">
        <v>6.0798730000000004E-3</v>
      </c>
      <c r="R213" s="113">
        <v>6.9195902874210006E-6</v>
      </c>
      <c r="S213" s="112">
        <v>1.919560551295801E-8</v>
      </c>
      <c r="T213" s="112">
        <v>0.85152282443999994</v>
      </c>
      <c r="U213" s="111">
        <v>3.5422151000000002E-4</v>
      </c>
      <c r="V213" s="230" t="s">
        <v>12432</v>
      </c>
      <c r="W213" s="221" t="s">
        <v>12431</v>
      </c>
      <c r="X213" s="184" t="s">
        <v>12395</v>
      </c>
      <c r="Y213" s="42"/>
      <c r="Z213" s="42"/>
      <c r="AA213" s="108"/>
    </row>
    <row r="214" spans="1:27" ht="14.5" customHeight="1">
      <c r="A214" s="41" t="s">
        <v>12430</v>
      </c>
      <c r="B214" s="119" t="s">
        <v>12026</v>
      </c>
      <c r="C214" s="120" t="s">
        <v>12429</v>
      </c>
      <c r="D214" s="135" t="s">
        <v>12399</v>
      </c>
      <c r="E214" s="119" t="s">
        <v>6570</v>
      </c>
      <c r="F214" s="118" t="s">
        <v>12428</v>
      </c>
      <c r="G214" s="117">
        <v>0.41872079853099997</v>
      </c>
      <c r="H214" s="117">
        <v>1.293837061E-2</v>
      </c>
      <c r="I214" s="117">
        <v>0.15878046500000001</v>
      </c>
      <c r="J214" s="117">
        <v>1.3976782921000002E-2</v>
      </c>
      <c r="K214" s="117">
        <v>0.23302518</v>
      </c>
      <c r="L214" s="116">
        <v>1.7520690225563909</v>
      </c>
      <c r="M214" s="115">
        <v>44.557983999999998</v>
      </c>
      <c r="N214" s="114">
        <v>4.1064801999999997E-2</v>
      </c>
      <c r="O214" s="114">
        <v>3.7985711999999998E-2</v>
      </c>
      <c r="P214" s="114">
        <v>1.6993596999999999E-3</v>
      </c>
      <c r="Q214" s="114">
        <v>1.3797307E-3</v>
      </c>
      <c r="R214" s="113">
        <v>2.2773208723149998E-6</v>
      </c>
      <c r="S214" s="112">
        <v>6.2846141140462695E-9</v>
      </c>
      <c r="T214" s="112">
        <v>0.19323958935499999</v>
      </c>
      <c r="U214" s="111">
        <v>1.5174593E-4</v>
      </c>
      <c r="V214" s="224" t="s">
        <v>12427</v>
      </c>
      <c r="W214" s="221" t="s">
        <v>12426</v>
      </c>
      <c r="X214" s="184" t="s">
        <v>12395</v>
      </c>
      <c r="Y214" s="76"/>
      <c r="Z214" s="76"/>
      <c r="AA214" s="108"/>
    </row>
    <row r="215" spans="1:27" ht="14.5" customHeight="1">
      <c r="A215" s="41" t="s">
        <v>12425</v>
      </c>
      <c r="B215" s="119" t="s">
        <v>12026</v>
      </c>
      <c r="C215" s="120" t="s">
        <v>12424</v>
      </c>
      <c r="D215" s="135" t="s">
        <v>12399</v>
      </c>
      <c r="E215" s="119" t="s">
        <v>6570</v>
      </c>
      <c r="F215" s="118" t="s">
        <v>12423</v>
      </c>
      <c r="G215" s="117">
        <v>2.3636645372488001</v>
      </c>
      <c r="H215" s="117">
        <v>7.06714378E-2</v>
      </c>
      <c r="I215" s="117">
        <v>0.62220324100000002</v>
      </c>
      <c r="J215" s="117">
        <v>2.6759584488000002E-3</v>
      </c>
      <c r="K215" s="117">
        <v>1.6681139</v>
      </c>
      <c r="L215" s="116">
        <v>12.54220977443609</v>
      </c>
      <c r="M215" s="115">
        <v>349.23275000000001</v>
      </c>
      <c r="N215" s="114">
        <v>0.35814431000000002</v>
      </c>
      <c r="O215" s="114">
        <v>0.32260037000000003</v>
      </c>
      <c r="P215" s="114">
        <v>1.2411607999999999E-2</v>
      </c>
      <c r="Q215" s="114">
        <v>2.3132334000000001E-2</v>
      </c>
      <c r="R215" s="113">
        <v>1.934054984452185E-5</v>
      </c>
      <c r="S215" s="112">
        <v>4.5900915441803172E-8</v>
      </c>
      <c r="T215" s="112">
        <v>3.2398227299044002</v>
      </c>
      <c r="U215" s="111">
        <v>9.8473315000000006E-4</v>
      </c>
      <c r="V215" s="224" t="s">
        <v>12422</v>
      </c>
      <c r="W215" s="221" t="s">
        <v>12244</v>
      </c>
      <c r="X215" s="184" t="s">
        <v>12395</v>
      </c>
      <c r="Y215" s="76"/>
      <c r="Z215" s="76"/>
      <c r="AA215" s="108"/>
    </row>
    <row r="216" spans="1:27" ht="14.5" customHeight="1">
      <c r="A216" s="41" t="s">
        <v>12421</v>
      </c>
      <c r="B216" s="119" t="s">
        <v>12026</v>
      </c>
      <c r="C216" s="120" t="s">
        <v>12420</v>
      </c>
      <c r="D216" s="135" t="s">
        <v>12399</v>
      </c>
      <c r="E216" s="119" t="s">
        <v>6570</v>
      </c>
      <c r="F216" s="118" t="s">
        <v>12419</v>
      </c>
      <c r="G216" s="117">
        <v>2.3667858362832304</v>
      </c>
      <c r="H216" s="117">
        <v>7.0764762100000003E-2</v>
      </c>
      <c r="I216" s="117">
        <v>0.62302488199999995</v>
      </c>
      <c r="J216" s="117">
        <v>2.6794921832300001E-3</v>
      </c>
      <c r="K216" s="117">
        <v>1.6703167000000001</v>
      </c>
      <c r="L216" s="116">
        <v>12.558772180451127</v>
      </c>
      <c r="M216" s="115">
        <v>349.69391999999999</v>
      </c>
      <c r="N216" s="114">
        <v>0.35861725</v>
      </c>
      <c r="O216" s="114">
        <v>0.32302637000000001</v>
      </c>
      <c r="P216" s="114">
        <v>1.2427997E-2</v>
      </c>
      <c r="Q216" s="114">
        <v>2.3162881E-2</v>
      </c>
      <c r="R216" s="113">
        <v>1.9366089335470767E-5</v>
      </c>
      <c r="S216" s="112">
        <v>4.5961529138031937E-8</v>
      </c>
      <c r="T216" s="112">
        <v>3.2441009333773003</v>
      </c>
      <c r="U216" s="111">
        <v>9.8603351999999997E-4</v>
      </c>
      <c r="V216" s="224" t="s">
        <v>12418</v>
      </c>
      <c r="W216" s="221" t="s">
        <v>12244</v>
      </c>
      <c r="X216" s="184" t="s">
        <v>12395</v>
      </c>
      <c r="Y216" s="76"/>
      <c r="Z216" s="76"/>
      <c r="AA216" s="108"/>
    </row>
    <row r="217" spans="1:27" ht="14.5" customHeight="1">
      <c r="A217" s="41" t="s">
        <v>12417</v>
      </c>
      <c r="B217" s="119" t="s">
        <v>12026</v>
      </c>
      <c r="C217" s="120" t="s">
        <v>12416</v>
      </c>
      <c r="D217" s="135" t="s">
        <v>12399</v>
      </c>
      <c r="E217" s="119" t="s">
        <v>6570</v>
      </c>
      <c r="F217" s="118" t="s">
        <v>12415</v>
      </c>
      <c r="G217" s="117">
        <v>0.56177850097100002</v>
      </c>
      <c r="H217" s="117">
        <v>1.8691403409999998E-2</v>
      </c>
      <c r="I217" s="117">
        <v>6.9978355399999997E-2</v>
      </c>
      <c r="J217" s="117">
        <v>9.901222161000001E-3</v>
      </c>
      <c r="K217" s="117">
        <v>0.46320751999999998</v>
      </c>
      <c r="L217" s="116">
        <v>3.4827633082706764</v>
      </c>
      <c r="M217" s="115">
        <v>70.272086000000002</v>
      </c>
      <c r="N217" s="114">
        <v>7.6544330999999993E-2</v>
      </c>
      <c r="O217" s="114">
        <v>7.0595140000000001E-2</v>
      </c>
      <c r="P217" s="114">
        <v>3.1188813000000001E-3</v>
      </c>
      <c r="Q217" s="114">
        <v>2.8303096999999998E-3</v>
      </c>
      <c r="R217" s="113">
        <v>4.2323225670730002E-6</v>
      </c>
      <c r="S217" s="112">
        <v>1.1534324342266397E-8</v>
      </c>
      <c r="T217" s="112">
        <v>0.39640192633799998</v>
      </c>
      <c r="U217" s="111">
        <v>2.0941269E-4</v>
      </c>
      <c r="V217" s="224" t="s">
        <v>12414</v>
      </c>
      <c r="W217" s="221" t="s">
        <v>12413</v>
      </c>
      <c r="X217" s="184" t="s">
        <v>12395</v>
      </c>
      <c r="Y217" s="76"/>
      <c r="Z217" s="76"/>
      <c r="AA217" s="108"/>
    </row>
    <row r="218" spans="1:27" ht="14.5" customHeight="1">
      <c r="A218" s="41" t="s">
        <v>12412</v>
      </c>
      <c r="B218" s="119" t="s">
        <v>12026</v>
      </c>
      <c r="C218" s="120" t="s">
        <v>12411</v>
      </c>
      <c r="D218" s="135" t="s">
        <v>12399</v>
      </c>
      <c r="E218" s="119" t="s">
        <v>6570</v>
      </c>
      <c r="F218" s="118" t="s">
        <v>12410</v>
      </c>
      <c r="G218" s="117">
        <v>0.72057696982300001</v>
      </c>
      <c r="H218" s="117">
        <v>5.3986784659999995E-2</v>
      </c>
      <c r="I218" s="117">
        <v>7.8587144700000014E-2</v>
      </c>
      <c r="J218" s="117">
        <v>2.1226570463E-2</v>
      </c>
      <c r="K218" s="117">
        <v>0.56677646999999998</v>
      </c>
      <c r="L218" s="116">
        <v>4.2614772180451128</v>
      </c>
      <c r="M218" s="115">
        <v>82.115053000000003</v>
      </c>
      <c r="N218" s="114">
        <v>9.2187148999999996E-2</v>
      </c>
      <c r="O218" s="114">
        <v>8.4882227000000005E-2</v>
      </c>
      <c r="P218" s="114">
        <v>4.0584504E-3</v>
      </c>
      <c r="Q218" s="114">
        <v>3.2464713E-3</v>
      </c>
      <c r="R218" s="113">
        <v>5.088862479131E-6</v>
      </c>
      <c r="S218" s="112">
        <v>1.5009062521039905E-8</v>
      </c>
      <c r="T218" s="112">
        <v>0.45468786188600002</v>
      </c>
      <c r="U218" s="111">
        <v>2.7903626000000002E-4</v>
      </c>
      <c r="V218" s="224" t="s">
        <v>12409</v>
      </c>
      <c r="W218" s="221" t="s">
        <v>12408</v>
      </c>
      <c r="X218" s="184" t="s">
        <v>12395</v>
      </c>
      <c r="Y218" s="76"/>
      <c r="Z218" s="76"/>
      <c r="AA218" s="108"/>
    </row>
    <row r="219" spans="1:27" s="40" customFormat="1" ht="14.5" customHeight="1">
      <c r="A219" s="41" t="s">
        <v>12407</v>
      </c>
      <c r="B219" s="119" t="s">
        <v>12026</v>
      </c>
      <c r="C219" s="120" t="s">
        <v>12406</v>
      </c>
      <c r="D219" s="135" t="s">
        <v>12399</v>
      </c>
      <c r="E219" s="119" t="s">
        <v>6570</v>
      </c>
      <c r="F219" s="118" t="s">
        <v>12405</v>
      </c>
      <c r="G219" s="117">
        <v>0.86332663793774</v>
      </c>
      <c r="H219" s="117">
        <v>2.092511532E-2</v>
      </c>
      <c r="I219" s="117">
        <v>0.27815077399999999</v>
      </c>
      <c r="J219" s="117">
        <v>1.8411968617740002E-2</v>
      </c>
      <c r="K219" s="117">
        <v>0.54583877999999997</v>
      </c>
      <c r="L219" s="116">
        <v>4.1040509774436087</v>
      </c>
      <c r="M219" s="115">
        <v>81.216959000000003</v>
      </c>
      <c r="N219" s="114">
        <v>0.10612586</v>
      </c>
      <c r="O219" s="114">
        <v>9.715849E-2</v>
      </c>
      <c r="P219" s="114">
        <v>4.1522175999999999E-3</v>
      </c>
      <c r="Q219" s="114">
        <v>4.8151484999999997E-3</v>
      </c>
      <c r="R219" s="113">
        <v>5.8248494365899998E-6</v>
      </c>
      <c r="S219" s="112">
        <v>1.5355834554442186E-8</v>
      </c>
      <c r="T219" s="112">
        <v>0.67439054040000002</v>
      </c>
      <c r="U219" s="111">
        <v>3.1632313E-4</v>
      </c>
      <c r="V219" s="230"/>
      <c r="W219" s="222" t="s">
        <v>12028</v>
      </c>
      <c r="X219" s="184" t="s">
        <v>12395</v>
      </c>
      <c r="Y219" s="42"/>
      <c r="Z219" s="42"/>
      <c r="AA219" s="108"/>
    </row>
    <row r="220" spans="1:27" ht="14.5" customHeight="1">
      <c r="A220" s="41" t="s">
        <v>12404</v>
      </c>
      <c r="B220" s="119" t="s">
        <v>12026</v>
      </c>
      <c r="C220" s="120" t="s">
        <v>12403</v>
      </c>
      <c r="D220" s="135" t="s">
        <v>12399</v>
      </c>
      <c r="E220" s="119" t="s">
        <v>6570</v>
      </c>
      <c r="F220" s="118" t="s">
        <v>12402</v>
      </c>
      <c r="G220" s="117">
        <v>1.0622984839309999</v>
      </c>
      <c r="H220" s="117">
        <v>2.5433268880000002E-2</v>
      </c>
      <c r="I220" s="117">
        <v>8.02020715E-2</v>
      </c>
      <c r="J220" s="117">
        <v>1.1384603551000001E-2</v>
      </c>
      <c r="K220" s="117">
        <v>0.94527854</v>
      </c>
      <c r="L220" s="116">
        <v>7.1073574436090219</v>
      </c>
      <c r="M220" s="115">
        <v>106.46711000000001</v>
      </c>
      <c r="N220" s="114">
        <v>0.14237432</v>
      </c>
      <c r="O220" s="114">
        <v>0.13031720999999999</v>
      </c>
      <c r="P220" s="114">
        <v>5.9658410000000004E-3</v>
      </c>
      <c r="Q220" s="114">
        <v>6.0912694E-3</v>
      </c>
      <c r="R220" s="113">
        <v>7.8127822133990022E-6</v>
      </c>
      <c r="S220" s="112">
        <v>2.2063022025149167E-8</v>
      </c>
      <c r="T220" s="112">
        <v>0.85311896512899998</v>
      </c>
      <c r="U220" s="111">
        <v>3.5542503000000002E-4</v>
      </c>
      <c r="V220" s="230"/>
      <c r="W220" s="222" t="s">
        <v>12028</v>
      </c>
      <c r="X220" s="184" t="s">
        <v>12395</v>
      </c>
      <c r="Y220" s="157"/>
      <c r="Z220" s="157"/>
      <c r="AA220" s="108"/>
    </row>
    <row r="221" spans="1:27" ht="14.5" customHeight="1">
      <c r="A221" s="41" t="s">
        <v>12401</v>
      </c>
      <c r="B221" s="119" t="s">
        <v>12026</v>
      </c>
      <c r="C221" s="120" t="s">
        <v>12400</v>
      </c>
      <c r="D221" s="135" t="s">
        <v>12399</v>
      </c>
      <c r="E221" s="119" t="s">
        <v>6570</v>
      </c>
      <c r="F221" s="118" t="s">
        <v>12398</v>
      </c>
      <c r="G221" s="117">
        <v>0.92542227511800002</v>
      </c>
      <c r="H221" s="117">
        <v>4.9103837099999999E-2</v>
      </c>
      <c r="I221" s="117">
        <v>0.1100956946</v>
      </c>
      <c r="J221" s="117">
        <v>3.5763513417999993E-2</v>
      </c>
      <c r="K221" s="117">
        <v>0.73045923000000001</v>
      </c>
      <c r="L221" s="116">
        <v>5.4921746616541354</v>
      </c>
      <c r="M221" s="115">
        <v>152.69807</v>
      </c>
      <c r="N221" s="114">
        <v>0.12633185999999999</v>
      </c>
      <c r="O221" s="114">
        <v>0.11234921</v>
      </c>
      <c r="P221" s="114">
        <v>5.4731472999999999E-3</v>
      </c>
      <c r="Q221" s="114">
        <v>8.5095041000000007E-3</v>
      </c>
      <c r="R221" s="113">
        <v>6.7355641229959994E-6</v>
      </c>
      <c r="S221" s="112">
        <v>2.0240929681481472E-8</v>
      </c>
      <c r="T221" s="112">
        <v>1.1918072693699999</v>
      </c>
      <c r="U221" s="111">
        <v>3.8695211999999999E-4</v>
      </c>
      <c r="V221" s="224" t="s">
        <v>12397</v>
      </c>
      <c r="W221" s="221" t="s">
        <v>12396</v>
      </c>
      <c r="X221" s="184" t="s">
        <v>12395</v>
      </c>
      <c r="Y221" s="76"/>
      <c r="Z221" s="76"/>
      <c r="AA221" s="108"/>
    </row>
    <row r="222" spans="1:27" ht="14.5" customHeight="1">
      <c r="B222" s="119" t="s">
        <v>12026</v>
      </c>
      <c r="C222" s="133" t="s">
        <v>12394</v>
      </c>
      <c r="D222" s="133" t="s">
        <v>12391</v>
      </c>
      <c r="G222" s="131"/>
      <c r="H222" s="131"/>
      <c r="I222" s="131"/>
      <c r="J222" s="131"/>
      <c r="K222" s="131"/>
      <c r="L222" s="131"/>
      <c r="M222" s="100"/>
      <c r="N222" s="41"/>
      <c r="O222" s="41"/>
      <c r="V222" s="231"/>
      <c r="W222" s="172"/>
      <c r="X222" s="76"/>
      <c r="Y222" s="76"/>
      <c r="Z222" s="76"/>
      <c r="AA222" s="108"/>
    </row>
    <row r="223" spans="1:27" ht="14.5" customHeight="1">
      <c r="A223" s="41" t="s">
        <v>12393</v>
      </c>
      <c r="B223" s="119" t="s">
        <v>12026</v>
      </c>
      <c r="C223" s="120" t="s">
        <v>12392</v>
      </c>
      <c r="D223" s="135" t="s">
        <v>12391</v>
      </c>
      <c r="E223" s="119" t="s">
        <v>6570</v>
      </c>
      <c r="F223" s="118" t="s">
        <v>12390</v>
      </c>
      <c r="G223" s="117">
        <v>4.6005079938152988</v>
      </c>
      <c r="H223" s="117">
        <v>0.15464936210000002</v>
      </c>
      <c r="I223" s="117">
        <v>0.44389585299999995</v>
      </c>
      <c r="J223" s="117">
        <v>1.4848620787152997</v>
      </c>
      <c r="K223" s="117">
        <v>2.5171006999999999</v>
      </c>
      <c r="L223" s="116">
        <v>18.925569172932327</v>
      </c>
      <c r="M223" s="115">
        <v>276.51486</v>
      </c>
      <c r="N223" s="114">
        <v>0.44113571000000001</v>
      </c>
      <c r="O223" s="114">
        <v>0.41035915000000001</v>
      </c>
      <c r="P223" s="114">
        <v>1.8194993E-2</v>
      </c>
      <c r="Q223" s="114">
        <v>1.2581564999999999E-2</v>
      </c>
      <c r="R223" s="113">
        <v>2.4601867409885005E-5</v>
      </c>
      <c r="S223" s="112">
        <v>6.7289174171731282E-8</v>
      </c>
      <c r="T223" s="112">
        <v>1.76212391629</v>
      </c>
      <c r="U223" s="111">
        <v>1.0429026000000001E-3</v>
      </c>
      <c r="V223" s="230"/>
      <c r="W223" s="222" t="s">
        <v>12028</v>
      </c>
      <c r="X223" s="42" t="s">
        <v>948</v>
      </c>
      <c r="Y223" s="76"/>
      <c r="Z223" s="76"/>
      <c r="AA223" s="108"/>
    </row>
    <row r="224" spans="1:27" s="40" customFormat="1" ht="14.5" customHeight="1">
      <c r="A224" s="41"/>
      <c r="B224" s="119" t="s">
        <v>12026</v>
      </c>
      <c r="C224" s="133" t="s">
        <v>12389</v>
      </c>
      <c r="D224" s="133" t="s">
        <v>12371</v>
      </c>
      <c r="E224" s="41"/>
      <c r="F224" s="41"/>
      <c r="G224" s="131"/>
      <c r="H224" s="131"/>
      <c r="I224" s="131"/>
      <c r="J224" s="131"/>
      <c r="K224" s="131"/>
      <c r="L224" s="131"/>
      <c r="M224" s="100"/>
      <c r="N224" s="41"/>
      <c r="O224" s="41"/>
      <c r="P224" s="41"/>
      <c r="Q224" s="41"/>
      <c r="R224" s="41"/>
      <c r="S224" s="41"/>
      <c r="T224" s="41"/>
      <c r="U224" s="41"/>
      <c r="V224" s="237"/>
      <c r="W224" s="236"/>
      <c r="X224" s="158"/>
      <c r="Y224" s="235"/>
      <c r="Z224" s="235"/>
      <c r="AA224" s="234"/>
    </row>
    <row r="225" spans="1:27" ht="14.5" customHeight="1">
      <c r="A225" s="41" t="s">
        <v>12388</v>
      </c>
      <c r="B225" s="119" t="s">
        <v>12026</v>
      </c>
      <c r="C225" s="120" t="s">
        <v>12387</v>
      </c>
      <c r="D225" s="135" t="s">
        <v>12371</v>
      </c>
      <c r="E225" s="119" t="s">
        <v>6570</v>
      </c>
      <c r="F225" s="118" t="s">
        <v>12386</v>
      </c>
      <c r="G225" s="117">
        <v>2.8032105421070002</v>
      </c>
      <c r="H225" s="117">
        <v>0.10990172550000001</v>
      </c>
      <c r="I225" s="117">
        <v>0.26107039320000003</v>
      </c>
      <c r="J225" s="117">
        <v>0.16130162340699999</v>
      </c>
      <c r="K225" s="117">
        <v>2.2709367999999999</v>
      </c>
      <c r="L225" s="116">
        <v>17.074712781954887</v>
      </c>
      <c r="M225" s="115">
        <v>253.20272</v>
      </c>
      <c r="N225" s="114">
        <v>0.35729945000000002</v>
      </c>
      <c r="O225" s="114">
        <v>0.33288985999999998</v>
      </c>
      <c r="P225" s="114">
        <v>1.4731849E-2</v>
      </c>
      <c r="Q225" s="114">
        <v>9.6777443000000008E-3</v>
      </c>
      <c r="R225" s="113">
        <v>1.9957425619518998E-5</v>
      </c>
      <c r="S225" s="112">
        <v>5.4481688795869898E-8</v>
      </c>
      <c r="T225" s="112">
        <v>1.35542640508</v>
      </c>
      <c r="U225" s="111">
        <v>8.7779581999999998E-4</v>
      </c>
      <c r="V225" s="230" t="s">
        <v>12385</v>
      </c>
      <c r="W225" s="233" t="s">
        <v>12384</v>
      </c>
      <c r="X225" s="42" t="s">
        <v>12205</v>
      </c>
      <c r="Y225" s="76"/>
      <c r="Z225" s="76"/>
      <c r="AA225" s="108"/>
    </row>
    <row r="226" spans="1:27" ht="14.5" customHeight="1">
      <c r="A226" s="41" t="s">
        <v>12383</v>
      </c>
      <c r="B226" s="119" t="s">
        <v>12026</v>
      </c>
      <c r="C226" s="120" t="s">
        <v>12382</v>
      </c>
      <c r="D226" s="135" t="s">
        <v>12371</v>
      </c>
      <c r="E226" s="119" t="s">
        <v>6570</v>
      </c>
      <c r="F226" s="118" t="s">
        <v>12381</v>
      </c>
      <c r="G226" s="117">
        <v>0.79824891677980003</v>
      </c>
      <c r="H226" s="117">
        <v>2.6733850650000002E-2</v>
      </c>
      <c r="I226" s="117">
        <v>5.4497824200000003E-2</v>
      </c>
      <c r="J226" s="117">
        <v>6.63887719298E-2</v>
      </c>
      <c r="K226" s="117">
        <v>0.65062847000000001</v>
      </c>
      <c r="L226" s="116">
        <v>4.8919433834586465</v>
      </c>
      <c r="M226" s="115">
        <v>76.077951999999996</v>
      </c>
      <c r="N226" s="114">
        <v>9.6125764000000002E-2</v>
      </c>
      <c r="O226" s="114">
        <v>8.9598466000000002E-2</v>
      </c>
      <c r="P226" s="114">
        <v>4.0958662000000002E-3</v>
      </c>
      <c r="Q226" s="114">
        <v>2.4314317999999998E-3</v>
      </c>
      <c r="R226" s="113">
        <v>5.3716106571690012E-6</v>
      </c>
      <c r="S226" s="112">
        <v>1.5147433596913196E-8</v>
      </c>
      <c r="T226" s="112">
        <v>0.34053666326099996</v>
      </c>
      <c r="U226" s="111">
        <v>2.4629121000000002E-4</v>
      </c>
      <c r="V226" s="230" t="s">
        <v>12380</v>
      </c>
      <c r="W226" s="233" t="s">
        <v>12379</v>
      </c>
      <c r="X226" s="42" t="s">
        <v>12205</v>
      </c>
      <c r="Y226" s="76"/>
      <c r="Z226" s="76"/>
      <c r="AA226" s="108"/>
    </row>
    <row r="227" spans="1:27" ht="14.5" customHeight="1">
      <c r="A227" s="41" t="s">
        <v>12378</v>
      </c>
      <c r="B227" s="119" t="s">
        <v>12026</v>
      </c>
      <c r="C227" s="120" t="s">
        <v>12377</v>
      </c>
      <c r="D227" s="135" t="s">
        <v>12371</v>
      </c>
      <c r="E227" s="119" t="s">
        <v>6570</v>
      </c>
      <c r="F227" s="118" t="s">
        <v>12376</v>
      </c>
      <c r="G227" s="117">
        <v>0.62939798651900003</v>
      </c>
      <c r="H227" s="117">
        <v>2.3375912100000003E-2</v>
      </c>
      <c r="I227" s="117">
        <v>4.1411031900000006E-2</v>
      </c>
      <c r="J227" s="117">
        <v>2.0442022519E-2</v>
      </c>
      <c r="K227" s="117">
        <v>0.54416902</v>
      </c>
      <c r="L227" s="116">
        <v>4.0914963909774436</v>
      </c>
      <c r="M227" s="115">
        <v>59.416505999999998</v>
      </c>
      <c r="N227" s="114">
        <v>7.9764382999999994E-2</v>
      </c>
      <c r="O227" s="114">
        <v>7.3736768999999994E-2</v>
      </c>
      <c r="P227" s="114">
        <v>3.4192662999999999E-3</v>
      </c>
      <c r="Q227" s="114">
        <v>2.6083479999999999E-3</v>
      </c>
      <c r="R227" s="113">
        <v>4.4206695418140006E-6</v>
      </c>
      <c r="S227" s="112">
        <v>1.2645215447749397E-8</v>
      </c>
      <c r="T227" s="112">
        <v>0.36531485519000001</v>
      </c>
      <c r="U227" s="111">
        <v>2.0272309E-4</v>
      </c>
      <c r="V227" s="230" t="s">
        <v>12375</v>
      </c>
      <c r="W227" s="233" t="s">
        <v>12374</v>
      </c>
      <c r="X227" s="42" t="s">
        <v>12205</v>
      </c>
      <c r="Y227" s="76"/>
      <c r="Z227" s="76"/>
      <c r="AA227" s="108"/>
    </row>
    <row r="228" spans="1:27" ht="14.5" customHeight="1">
      <c r="A228" s="41" t="s">
        <v>12373</v>
      </c>
      <c r="B228" s="119" t="s">
        <v>12026</v>
      </c>
      <c r="C228" s="120" t="s">
        <v>12372</v>
      </c>
      <c r="D228" s="135" t="s">
        <v>12371</v>
      </c>
      <c r="E228" s="119" t="s">
        <v>6570</v>
      </c>
      <c r="F228" s="118" t="s">
        <v>12370</v>
      </c>
      <c r="G228" s="117">
        <v>0.7285560905320001</v>
      </c>
      <c r="H228" s="117">
        <v>3.3174436830000001E-2</v>
      </c>
      <c r="I228" s="117">
        <v>9.448877180000001E-2</v>
      </c>
      <c r="J228" s="117">
        <v>3.3550921902000007E-2</v>
      </c>
      <c r="K228" s="117">
        <v>0.56734196000000003</v>
      </c>
      <c r="L228" s="116">
        <v>4.2657290225563909</v>
      </c>
      <c r="M228" s="115">
        <v>60.973672999999998</v>
      </c>
      <c r="N228" s="114">
        <v>9.7891696E-2</v>
      </c>
      <c r="O228" s="114">
        <v>9.1499727000000003E-2</v>
      </c>
      <c r="P228" s="114">
        <v>3.8494522999999998E-3</v>
      </c>
      <c r="Q228" s="114">
        <v>2.5425170999999998E-3</v>
      </c>
      <c r="R228" s="113">
        <v>5.485595089948E-6</v>
      </c>
      <c r="S228" s="112">
        <v>1.4236140666617599E-8</v>
      </c>
      <c r="T228" s="112">
        <v>0.35609483121500002</v>
      </c>
      <c r="U228" s="111">
        <v>2.2804655E-4</v>
      </c>
      <c r="V228" s="230" t="s">
        <v>12369</v>
      </c>
      <c r="W228" s="233" t="s">
        <v>12028</v>
      </c>
      <c r="X228" s="42" t="s">
        <v>12205</v>
      </c>
      <c r="Y228" s="76"/>
      <c r="Z228" s="76"/>
      <c r="AA228" s="108"/>
    </row>
    <row r="229" spans="1:27" ht="14.5" customHeight="1">
      <c r="B229" s="119" t="s">
        <v>12026</v>
      </c>
      <c r="C229" s="133" t="s">
        <v>12368</v>
      </c>
      <c r="D229" s="133" t="s">
        <v>12263</v>
      </c>
      <c r="G229" s="131"/>
      <c r="H229" s="131"/>
      <c r="I229" s="131"/>
      <c r="J229" s="131"/>
      <c r="K229" s="131"/>
      <c r="L229" s="131"/>
      <c r="M229" s="100"/>
      <c r="N229" s="41"/>
      <c r="O229" s="41"/>
      <c r="V229" s="237"/>
      <c r="W229" s="236"/>
      <c r="X229" s="158"/>
      <c r="Y229" s="235"/>
      <c r="Z229" s="235"/>
      <c r="AA229" s="234"/>
    </row>
    <row r="230" spans="1:27" ht="14.5" customHeight="1">
      <c r="A230" s="41" t="s">
        <v>12367</v>
      </c>
      <c r="B230" s="119" t="s">
        <v>12026</v>
      </c>
      <c r="C230" s="120" t="s">
        <v>12366</v>
      </c>
      <c r="D230" s="135" t="s">
        <v>12263</v>
      </c>
      <c r="E230" s="119" t="s">
        <v>6570</v>
      </c>
      <c r="F230" s="118" t="s">
        <v>12365</v>
      </c>
      <c r="G230" s="117">
        <v>0.82390004058900002</v>
      </c>
      <c r="H230" s="117">
        <v>3.7023254120000008E-2</v>
      </c>
      <c r="I230" s="117">
        <v>0.10055302610000001</v>
      </c>
      <c r="J230" s="117">
        <v>3.2373340368999998E-2</v>
      </c>
      <c r="K230" s="117">
        <v>0.65395042000000003</v>
      </c>
      <c r="L230" s="116">
        <v>4.9169204511278197</v>
      </c>
      <c r="M230" s="115">
        <v>69.898122999999998</v>
      </c>
      <c r="N230" s="114">
        <v>0.11050686</v>
      </c>
      <c r="O230" s="114">
        <v>0.10308377000000001</v>
      </c>
      <c r="P230" s="114">
        <v>4.3928437000000002E-3</v>
      </c>
      <c r="Q230" s="114">
        <v>3.0302467000000001E-3</v>
      </c>
      <c r="R230" s="113">
        <v>6.1800821744800003E-6</v>
      </c>
      <c r="S230" s="112">
        <v>1.6245724101293997E-8</v>
      </c>
      <c r="T230" s="112">
        <v>0.42440430081899999</v>
      </c>
      <c r="U230" s="111">
        <v>2.5989858000000001E-4</v>
      </c>
      <c r="V230" s="230" t="s">
        <v>12364</v>
      </c>
      <c r="W230" s="233" t="s">
        <v>12284</v>
      </c>
      <c r="X230" s="42" t="s">
        <v>12205</v>
      </c>
      <c r="Y230" s="76"/>
      <c r="Z230" s="76"/>
      <c r="AA230" s="108"/>
    </row>
    <row r="231" spans="1:27" ht="14.5" customHeight="1">
      <c r="A231" s="41" t="s">
        <v>12363</v>
      </c>
      <c r="B231" s="119" t="s">
        <v>12026</v>
      </c>
      <c r="C231" s="120" t="s">
        <v>12362</v>
      </c>
      <c r="D231" s="135" t="s">
        <v>12263</v>
      </c>
      <c r="E231" s="119" t="s">
        <v>6570</v>
      </c>
      <c r="F231" s="118" t="s">
        <v>12361</v>
      </c>
      <c r="G231" s="117">
        <v>0.93303329775800004</v>
      </c>
      <c r="H231" s="117">
        <v>3.4318353279999998E-2</v>
      </c>
      <c r="I231" s="117">
        <v>7.28834332E-2</v>
      </c>
      <c r="J231" s="117">
        <v>5.6025201278000002E-2</v>
      </c>
      <c r="K231" s="117">
        <v>0.76980630999999999</v>
      </c>
      <c r="L231" s="116">
        <v>5.7880173684210519</v>
      </c>
      <c r="M231" s="115">
        <v>86.765696000000005</v>
      </c>
      <c r="N231" s="114">
        <v>0.11655164</v>
      </c>
      <c r="O231" s="114">
        <v>0.10839583999999999</v>
      </c>
      <c r="P231" s="114">
        <v>4.9047467000000004E-3</v>
      </c>
      <c r="Q231" s="114">
        <v>3.2510505999999999E-3</v>
      </c>
      <c r="R231" s="113">
        <v>6.498551600552E-6</v>
      </c>
      <c r="S231" s="112">
        <v>1.8138856225234797E-8</v>
      </c>
      <c r="T231" s="112">
        <v>0.45532921017299999</v>
      </c>
      <c r="U231" s="111">
        <v>2.9276242000000002E-4</v>
      </c>
      <c r="V231" s="230" t="s">
        <v>12360</v>
      </c>
      <c r="W231" s="233" t="s">
        <v>12284</v>
      </c>
      <c r="X231" s="42" t="s">
        <v>12205</v>
      </c>
      <c r="Y231" s="76"/>
      <c r="Z231" s="76"/>
      <c r="AA231" s="108"/>
    </row>
    <row r="232" spans="1:27" ht="14.5" customHeight="1">
      <c r="A232" s="41" t="s">
        <v>12359</v>
      </c>
      <c r="B232" s="119" t="s">
        <v>12026</v>
      </c>
      <c r="C232" s="120" t="s">
        <v>12358</v>
      </c>
      <c r="D232" s="135" t="s">
        <v>12263</v>
      </c>
      <c r="E232" s="119" t="s">
        <v>6570</v>
      </c>
      <c r="F232" s="118" t="s">
        <v>12357</v>
      </c>
      <c r="G232" s="117">
        <v>1.8507465384589998</v>
      </c>
      <c r="H232" s="117">
        <v>7.4084810580000007E-2</v>
      </c>
      <c r="I232" s="117">
        <v>0.1863090771</v>
      </c>
      <c r="J232" s="117">
        <v>0.11332865077899999</v>
      </c>
      <c r="K232" s="117">
        <v>1.4770239999999999</v>
      </c>
      <c r="L232" s="116">
        <v>11.105443609022554</v>
      </c>
      <c r="M232" s="115">
        <v>164.9349</v>
      </c>
      <c r="N232" s="114">
        <v>0.23705339</v>
      </c>
      <c r="O232" s="114">
        <v>0.22121853</v>
      </c>
      <c r="P232" s="114">
        <v>9.6709923000000003E-3</v>
      </c>
      <c r="Q232" s="114">
        <v>6.1638693999999999E-3</v>
      </c>
      <c r="R232" s="113">
        <v>1.3262502327777001E-5</v>
      </c>
      <c r="S232" s="112">
        <v>3.5765503856316099E-8</v>
      </c>
      <c r="T232" s="112">
        <v>0.86328703302999998</v>
      </c>
      <c r="U232" s="111">
        <v>5.7654183000000001E-4</v>
      </c>
      <c r="V232" s="230" t="s">
        <v>12356</v>
      </c>
      <c r="W232" s="233" t="s">
        <v>12266</v>
      </c>
      <c r="X232" s="42" t="s">
        <v>12205</v>
      </c>
      <c r="Y232" s="76"/>
      <c r="Z232" s="76"/>
      <c r="AA232" s="108"/>
    </row>
    <row r="233" spans="1:27" ht="14.5" customHeight="1">
      <c r="A233" s="41" t="s">
        <v>12355</v>
      </c>
      <c r="B233" s="119" t="s">
        <v>12026</v>
      </c>
      <c r="C233" s="120" t="s">
        <v>12354</v>
      </c>
      <c r="D233" s="135" t="s">
        <v>12263</v>
      </c>
      <c r="E233" s="119" t="s">
        <v>6570</v>
      </c>
      <c r="F233" s="118" t="s">
        <v>12353</v>
      </c>
      <c r="G233" s="117">
        <v>3.0844207219449999</v>
      </c>
      <c r="H233" s="117">
        <v>0.14260852960000001</v>
      </c>
      <c r="I233" s="117">
        <v>0.42220992600000001</v>
      </c>
      <c r="J233" s="117">
        <v>0.156256066345</v>
      </c>
      <c r="K233" s="117">
        <v>2.3633462000000001</v>
      </c>
      <c r="L233" s="116">
        <v>17.769520300751878</v>
      </c>
      <c r="M233" s="115">
        <v>254.67034000000001</v>
      </c>
      <c r="N233" s="114">
        <v>0.41583312</v>
      </c>
      <c r="O233" s="114">
        <v>0.38931017000000001</v>
      </c>
      <c r="P233" s="114">
        <v>1.6189344000000001E-2</v>
      </c>
      <c r="Q233" s="114">
        <v>1.0333607999999999E-2</v>
      </c>
      <c r="R233" s="113">
        <v>2.3339937976422998E-5</v>
      </c>
      <c r="S233" s="112">
        <v>5.9871833746370001E-8</v>
      </c>
      <c r="T233" s="112">
        <v>1.4472840194600001</v>
      </c>
      <c r="U233" s="111">
        <v>9.5980754000000003E-4</v>
      </c>
      <c r="V233" s="230" t="s">
        <v>12352</v>
      </c>
      <c r="W233" s="233" t="s">
        <v>12351</v>
      </c>
      <c r="X233" s="42" t="s">
        <v>12205</v>
      </c>
      <c r="Y233" s="76"/>
      <c r="Z233" s="76"/>
      <c r="AA233" s="108"/>
    </row>
    <row r="234" spans="1:27" ht="14.5" customHeight="1">
      <c r="A234" s="41" t="s">
        <v>12350</v>
      </c>
      <c r="B234" s="119" t="s">
        <v>12026</v>
      </c>
      <c r="C234" s="120" t="s">
        <v>12349</v>
      </c>
      <c r="D234" s="135" t="s">
        <v>12263</v>
      </c>
      <c r="E234" s="119" t="s">
        <v>6570</v>
      </c>
      <c r="F234" s="118" t="s">
        <v>12348</v>
      </c>
      <c r="G234" s="117">
        <v>0.83992153700999994</v>
      </c>
      <c r="H234" s="117">
        <v>3.5311139169999999E-2</v>
      </c>
      <c r="I234" s="117">
        <v>9.0778631700000001E-2</v>
      </c>
      <c r="J234" s="117">
        <v>4.1757336140000004E-2</v>
      </c>
      <c r="K234" s="117">
        <v>0.67207443</v>
      </c>
      <c r="L234" s="116">
        <v>5.0531912030075183</v>
      </c>
      <c r="M234" s="115">
        <v>73.519293000000005</v>
      </c>
      <c r="N234" s="114">
        <v>0.10977358</v>
      </c>
      <c r="O234" s="114">
        <v>0.10236551000000001</v>
      </c>
      <c r="P234" s="114">
        <v>4.4392985000000001E-3</v>
      </c>
      <c r="Q234" s="114">
        <v>2.9687742E-3</v>
      </c>
      <c r="R234" s="113">
        <v>6.1370210058639996E-6</v>
      </c>
      <c r="S234" s="112">
        <v>1.64175238943732E-8</v>
      </c>
      <c r="T234" s="112">
        <v>0.415794694435</v>
      </c>
      <c r="U234" s="111">
        <v>2.6366005E-4</v>
      </c>
      <c r="V234" s="230" t="s">
        <v>12347</v>
      </c>
      <c r="W234" s="233" t="s">
        <v>12346</v>
      </c>
      <c r="X234" s="42" t="s">
        <v>12205</v>
      </c>
      <c r="Y234" s="76"/>
      <c r="Z234" s="76"/>
      <c r="AA234" s="108"/>
    </row>
    <row r="235" spans="1:27" ht="14.5" customHeight="1">
      <c r="A235" s="41" t="s">
        <v>12345</v>
      </c>
      <c r="B235" s="119" t="s">
        <v>12026</v>
      </c>
      <c r="C235" s="120" t="s">
        <v>12344</v>
      </c>
      <c r="D235" s="135" t="s">
        <v>12263</v>
      </c>
      <c r="E235" s="119" t="s">
        <v>6570</v>
      </c>
      <c r="F235" s="118" t="s">
        <v>12343</v>
      </c>
      <c r="G235" s="117">
        <v>0.71056893957040002</v>
      </c>
      <c r="H235" s="117">
        <v>2.7821056209999997E-2</v>
      </c>
      <c r="I235" s="117">
        <v>7.39500149E-2</v>
      </c>
      <c r="J235" s="117">
        <v>5.5895288460400004E-2</v>
      </c>
      <c r="K235" s="117">
        <v>0.55290258000000003</v>
      </c>
      <c r="L235" s="116">
        <v>4.1571622556390979</v>
      </c>
      <c r="M235" s="115">
        <v>63.231150999999997</v>
      </c>
      <c r="N235" s="114">
        <v>8.9739097000000004E-2</v>
      </c>
      <c r="O235" s="114">
        <v>8.4013799E-2</v>
      </c>
      <c r="P235" s="114">
        <v>3.6374196E-3</v>
      </c>
      <c r="Q235" s="114">
        <v>2.0878782000000001E-3</v>
      </c>
      <c r="R235" s="113">
        <v>5.0367984975889993E-6</v>
      </c>
      <c r="S235" s="112">
        <v>1.3451995987964999E-8</v>
      </c>
      <c r="T235" s="112">
        <v>0.29241991081500002</v>
      </c>
      <c r="U235" s="111">
        <v>2.1788826E-4</v>
      </c>
      <c r="V235" s="230" t="s">
        <v>12342</v>
      </c>
      <c r="W235" s="233" t="s">
        <v>12327</v>
      </c>
      <c r="X235" s="42" t="s">
        <v>12205</v>
      </c>
      <c r="Y235" s="76"/>
      <c r="Z235" s="76"/>
      <c r="AA235" s="108"/>
    </row>
    <row r="236" spans="1:27" ht="14.5" customHeight="1">
      <c r="A236" s="41" t="s">
        <v>12341</v>
      </c>
      <c r="B236" s="119" t="s">
        <v>12026</v>
      </c>
      <c r="C236" s="120" t="s">
        <v>12340</v>
      </c>
      <c r="D236" s="135" t="s">
        <v>12263</v>
      </c>
      <c r="E236" s="119" t="s">
        <v>6570</v>
      </c>
      <c r="F236" s="118" t="s">
        <v>12339</v>
      </c>
      <c r="G236" s="117">
        <v>2.7697402239019997</v>
      </c>
      <c r="H236" s="117">
        <v>0.10433308769999999</v>
      </c>
      <c r="I236" s="117">
        <v>0.22518409490000002</v>
      </c>
      <c r="J236" s="117">
        <v>0.15180334130199999</v>
      </c>
      <c r="K236" s="117">
        <v>2.2884196999999999</v>
      </c>
      <c r="L236" s="116">
        <v>17.206163157894736</v>
      </c>
      <c r="M236" s="115">
        <v>255.65631999999999</v>
      </c>
      <c r="N236" s="114">
        <v>0.34919958000000001</v>
      </c>
      <c r="O236" s="114">
        <v>0.32465276999999998</v>
      </c>
      <c r="P236" s="114">
        <v>1.4635931E-2</v>
      </c>
      <c r="Q236" s="114">
        <v>9.9108717000000006E-3</v>
      </c>
      <c r="R236" s="113">
        <v>1.9463595311213001E-5</v>
      </c>
      <c r="S236" s="112">
        <v>5.4126965442228799E-8</v>
      </c>
      <c r="T236" s="112">
        <v>1.3880772795899998</v>
      </c>
      <c r="U236" s="111">
        <v>8.7213183999999995E-4</v>
      </c>
      <c r="V236" s="230" t="s">
        <v>12338</v>
      </c>
      <c r="W236" s="233" t="s">
        <v>12337</v>
      </c>
      <c r="X236" s="42" t="s">
        <v>12205</v>
      </c>
      <c r="Y236" s="76"/>
      <c r="Z236" s="76"/>
      <c r="AA236" s="108"/>
    </row>
    <row r="237" spans="1:27" ht="14.5" customHeight="1">
      <c r="A237" s="41" t="s">
        <v>12336</v>
      </c>
      <c r="B237" s="119" t="s">
        <v>12026</v>
      </c>
      <c r="C237" s="120" t="s">
        <v>12335</v>
      </c>
      <c r="D237" s="135" t="s">
        <v>12263</v>
      </c>
      <c r="E237" s="119" t="s">
        <v>6570</v>
      </c>
      <c r="F237" s="118" t="s">
        <v>12334</v>
      </c>
      <c r="G237" s="117">
        <v>1.217985969918</v>
      </c>
      <c r="H237" s="117">
        <v>5.5818947370000004E-2</v>
      </c>
      <c r="I237" s="117">
        <v>0.15858859750000001</v>
      </c>
      <c r="J237" s="117">
        <v>5.2731925047999999E-2</v>
      </c>
      <c r="K237" s="117">
        <v>0.95084650000000004</v>
      </c>
      <c r="L237" s="116">
        <v>7.1492218045112779</v>
      </c>
      <c r="M237" s="115">
        <v>101.73820000000001</v>
      </c>
      <c r="N237" s="114">
        <v>0.16418767000000001</v>
      </c>
      <c r="O237" s="114">
        <v>0.15341431</v>
      </c>
      <c r="P237" s="114">
        <v>6.4545647999999997E-3</v>
      </c>
      <c r="Q237" s="114">
        <v>4.3187911999999998E-3</v>
      </c>
      <c r="R237" s="113">
        <v>9.1975007564879996E-6</v>
      </c>
      <c r="S237" s="112">
        <v>2.3870432179477093E-8</v>
      </c>
      <c r="T237" s="112">
        <v>0.60487270683099992</v>
      </c>
      <c r="U237" s="111">
        <v>3.8207355E-4</v>
      </c>
      <c r="V237" s="230" t="s">
        <v>12333</v>
      </c>
      <c r="W237" s="233" t="s">
        <v>12332</v>
      </c>
      <c r="X237" s="42" t="s">
        <v>12205</v>
      </c>
      <c r="Y237" s="76"/>
      <c r="Z237" s="76"/>
      <c r="AA237" s="108"/>
    </row>
    <row r="238" spans="1:27" ht="14.5" customHeight="1">
      <c r="A238" s="41" t="s">
        <v>12331</v>
      </c>
      <c r="B238" s="119" t="s">
        <v>12026</v>
      </c>
      <c r="C238" s="120" t="s">
        <v>12330</v>
      </c>
      <c r="D238" s="135" t="s">
        <v>12263</v>
      </c>
      <c r="E238" s="119" t="s">
        <v>6570</v>
      </c>
      <c r="F238" s="118" t="s">
        <v>12329</v>
      </c>
      <c r="G238" s="117">
        <v>1.755518804741</v>
      </c>
      <c r="H238" s="117">
        <v>6.3361565110000004E-2</v>
      </c>
      <c r="I238" s="117">
        <v>0.1392871175</v>
      </c>
      <c r="J238" s="117">
        <v>0.124702022131</v>
      </c>
      <c r="K238" s="117">
        <v>1.4281680999999999</v>
      </c>
      <c r="L238" s="116">
        <v>10.738106015037593</v>
      </c>
      <c r="M238" s="115">
        <v>163.38508999999999</v>
      </c>
      <c r="N238" s="114">
        <v>0.2170714</v>
      </c>
      <c r="O238" s="114">
        <v>0.20226701999999999</v>
      </c>
      <c r="P238" s="114">
        <v>9.1123129000000008E-3</v>
      </c>
      <c r="Q238" s="114">
        <v>5.6920677999999997E-3</v>
      </c>
      <c r="R238" s="113">
        <v>1.2126320492423001E-5</v>
      </c>
      <c r="S238" s="112">
        <v>3.3699382204066111E-8</v>
      </c>
      <c r="T238" s="112">
        <v>0.79720837592999994</v>
      </c>
      <c r="U238" s="111">
        <v>5.4557634000000003E-4</v>
      </c>
      <c r="V238" s="230" t="s">
        <v>12328</v>
      </c>
      <c r="W238" s="233" t="s">
        <v>12327</v>
      </c>
      <c r="X238" s="42" t="s">
        <v>12205</v>
      </c>
      <c r="Y238" s="76"/>
      <c r="Z238" s="76"/>
      <c r="AA238" s="108"/>
    </row>
    <row r="239" spans="1:27" ht="14.5" customHeight="1">
      <c r="A239" s="41" t="s">
        <v>12326</v>
      </c>
      <c r="B239" s="119" t="s">
        <v>12026</v>
      </c>
      <c r="C239" s="120" t="s">
        <v>12325</v>
      </c>
      <c r="D239" s="135" t="s">
        <v>12263</v>
      </c>
      <c r="E239" s="119" t="s">
        <v>6570</v>
      </c>
      <c r="F239" s="118" t="s">
        <v>12324</v>
      </c>
      <c r="G239" s="117">
        <v>0.60755444006399995</v>
      </c>
      <c r="H239" s="117">
        <v>3.1812936679999994E-2</v>
      </c>
      <c r="I239" s="117">
        <v>9.5669058299999998E-2</v>
      </c>
      <c r="J239" s="117">
        <v>7.1861450839999994E-3</v>
      </c>
      <c r="K239" s="117">
        <v>0.47288629999999998</v>
      </c>
      <c r="L239" s="116">
        <v>3.5555360902255635</v>
      </c>
      <c r="M239" s="115">
        <v>47.377474999999997</v>
      </c>
      <c r="N239" s="114">
        <v>8.6859288000000007E-2</v>
      </c>
      <c r="O239" s="114">
        <v>8.1075971999999996E-2</v>
      </c>
      <c r="P239" s="114">
        <v>3.3145168999999999E-3</v>
      </c>
      <c r="Q239" s="114">
        <v>2.4687989999999998E-3</v>
      </c>
      <c r="R239" s="113">
        <v>4.8606698170850014E-6</v>
      </c>
      <c r="S239" s="112">
        <v>1.2257829108387801E-8</v>
      </c>
      <c r="T239" s="112">
        <v>0.34577016328600002</v>
      </c>
      <c r="U239" s="111">
        <v>1.9418829000000001E-4</v>
      </c>
      <c r="V239" s="230" t="s">
        <v>12323</v>
      </c>
      <c r="W239" s="233" t="s">
        <v>12322</v>
      </c>
      <c r="X239" s="42" t="s">
        <v>12205</v>
      </c>
      <c r="Y239" s="76"/>
      <c r="Z239" s="76"/>
      <c r="AA239" s="108"/>
    </row>
    <row r="240" spans="1:27" ht="14.5" customHeight="1">
      <c r="A240" s="41" t="s">
        <v>12321</v>
      </c>
      <c r="B240" s="119" t="s">
        <v>12026</v>
      </c>
      <c r="C240" s="120" t="s">
        <v>12320</v>
      </c>
      <c r="D240" s="135" t="s">
        <v>12263</v>
      </c>
      <c r="E240" s="119" t="s">
        <v>6570</v>
      </c>
      <c r="F240" s="118" t="s">
        <v>12319</v>
      </c>
      <c r="G240" s="117">
        <v>3.0766608900870001</v>
      </c>
      <c r="H240" s="117">
        <v>0.11201789940000001</v>
      </c>
      <c r="I240" s="117">
        <v>0.2095886407</v>
      </c>
      <c r="J240" s="117">
        <v>0.14170894998699998</v>
      </c>
      <c r="K240" s="117">
        <v>2.6133454</v>
      </c>
      <c r="L240" s="116">
        <v>19.649213533834587</v>
      </c>
      <c r="M240" s="115">
        <v>290.30176999999998</v>
      </c>
      <c r="N240" s="114">
        <v>0.38546201000000002</v>
      </c>
      <c r="O240" s="114">
        <v>0.35718598000000001</v>
      </c>
      <c r="P240" s="114">
        <v>1.6460189E-2</v>
      </c>
      <c r="Q240" s="114">
        <v>1.1815839999999999E-2</v>
      </c>
      <c r="R240" s="113">
        <v>2.1414027477810001E-5</v>
      </c>
      <c r="S240" s="112">
        <v>6.0873479276646687E-8</v>
      </c>
      <c r="T240" s="112">
        <v>1.6548795217500001</v>
      </c>
      <c r="U240" s="111">
        <v>9.7935181000000007E-4</v>
      </c>
      <c r="V240" s="230" t="s">
        <v>12318</v>
      </c>
      <c r="W240" s="233" t="s">
        <v>12317</v>
      </c>
      <c r="X240" s="42" t="s">
        <v>12205</v>
      </c>
      <c r="Y240" s="76"/>
      <c r="Z240" s="76"/>
      <c r="AA240" s="108"/>
    </row>
    <row r="241" spans="1:27" ht="14.5" customHeight="1">
      <c r="A241" s="41" t="s">
        <v>12316</v>
      </c>
      <c r="B241" s="119" t="s">
        <v>12026</v>
      </c>
      <c r="C241" s="120" t="s">
        <v>12315</v>
      </c>
      <c r="D241" s="135" t="s">
        <v>12263</v>
      </c>
      <c r="E241" s="119" t="s">
        <v>6570</v>
      </c>
      <c r="F241" s="118" t="s">
        <v>12314</v>
      </c>
      <c r="G241" s="117">
        <v>1.395325411905</v>
      </c>
      <c r="H241" s="117">
        <v>5.1163870670000007E-2</v>
      </c>
      <c r="I241" s="117">
        <v>0.12154807050000001</v>
      </c>
      <c r="J241" s="117">
        <v>0.10925927073500001</v>
      </c>
      <c r="K241" s="117">
        <v>1.1133542000000001</v>
      </c>
      <c r="L241" s="116">
        <v>8.3710842105263161</v>
      </c>
      <c r="M241" s="115">
        <v>128.25130999999999</v>
      </c>
      <c r="N241" s="114">
        <v>0.17279534999999999</v>
      </c>
      <c r="O241" s="114">
        <v>0.16137870000000001</v>
      </c>
      <c r="P241" s="114">
        <v>7.1711756999999999E-3</v>
      </c>
      <c r="Q241" s="114">
        <v>4.2454741000000004E-3</v>
      </c>
      <c r="R241" s="113">
        <v>9.6749819656829993E-6</v>
      </c>
      <c r="S241" s="112">
        <v>2.6520620473088095E-8</v>
      </c>
      <c r="T241" s="112">
        <v>0.59460420925000002</v>
      </c>
      <c r="U241" s="111">
        <v>4.3003296000000002E-4</v>
      </c>
      <c r="V241" s="230" t="s">
        <v>12313</v>
      </c>
      <c r="W241" s="233" t="s">
        <v>12289</v>
      </c>
      <c r="X241" s="42" t="s">
        <v>12205</v>
      </c>
      <c r="Y241" s="76"/>
      <c r="Z241" s="76"/>
      <c r="AA241" s="108"/>
    </row>
    <row r="242" spans="1:27" ht="14.5" customHeight="1">
      <c r="A242" s="41" t="s">
        <v>12312</v>
      </c>
      <c r="B242" s="119" t="s">
        <v>12026</v>
      </c>
      <c r="C242" s="120" t="s">
        <v>12311</v>
      </c>
      <c r="D242" s="135" t="s">
        <v>12263</v>
      </c>
      <c r="E242" s="119" t="s">
        <v>6570</v>
      </c>
      <c r="F242" s="118" t="s">
        <v>12310</v>
      </c>
      <c r="G242" s="117">
        <v>1.321235260586</v>
      </c>
      <c r="H242" s="117">
        <v>5.2687110160000002E-2</v>
      </c>
      <c r="I242" s="117">
        <v>0.13461702110000001</v>
      </c>
      <c r="J242" s="117">
        <v>8.6463229326000007E-2</v>
      </c>
      <c r="K242" s="117">
        <v>1.0474679</v>
      </c>
      <c r="L242" s="116">
        <v>7.8756984962406014</v>
      </c>
      <c r="M242" s="115">
        <v>117.61281</v>
      </c>
      <c r="N242" s="114">
        <v>0.16873642</v>
      </c>
      <c r="O242" s="114">
        <v>0.15759461</v>
      </c>
      <c r="P242" s="114">
        <v>6.8695427999999996E-3</v>
      </c>
      <c r="Q242" s="114">
        <v>4.2722703000000004E-3</v>
      </c>
      <c r="R242" s="113">
        <v>9.4481178241960005E-6</v>
      </c>
      <c r="S242" s="112">
        <v>2.5405113934476401E-8</v>
      </c>
      <c r="T242" s="112">
        <v>0.59835718017099992</v>
      </c>
      <c r="U242" s="111">
        <v>4.0998768E-4</v>
      </c>
      <c r="V242" s="230" t="s">
        <v>12309</v>
      </c>
      <c r="W242" s="233" t="s">
        <v>12308</v>
      </c>
      <c r="X242" s="42" t="s">
        <v>12205</v>
      </c>
      <c r="Y242" s="76"/>
      <c r="Z242" s="76"/>
      <c r="AA242" s="108"/>
    </row>
    <row r="243" spans="1:27" ht="14.5" customHeight="1">
      <c r="A243" s="41" t="s">
        <v>12307</v>
      </c>
      <c r="B243" s="119" t="s">
        <v>12026</v>
      </c>
      <c r="C243" s="120" t="s">
        <v>12306</v>
      </c>
      <c r="D243" s="135" t="s">
        <v>12263</v>
      </c>
      <c r="E243" s="119" t="s">
        <v>6570</v>
      </c>
      <c r="F243" s="118" t="s">
        <v>12305</v>
      </c>
      <c r="G243" s="117">
        <v>5.1868484717539998</v>
      </c>
      <c r="H243" s="117">
        <v>0.16735407784</v>
      </c>
      <c r="I243" s="117">
        <v>0.40688070979999996</v>
      </c>
      <c r="J243" s="117">
        <v>0.61028868411400006</v>
      </c>
      <c r="K243" s="117">
        <v>4.0023249999999999</v>
      </c>
      <c r="L243" s="116">
        <v>30.092669172932329</v>
      </c>
      <c r="M243" s="115">
        <v>489.90323999999998</v>
      </c>
      <c r="N243" s="114">
        <v>0.60882161000000001</v>
      </c>
      <c r="O243" s="114">
        <v>0.57164749000000004</v>
      </c>
      <c r="P243" s="114">
        <v>2.5502311E-2</v>
      </c>
      <c r="Q243" s="114">
        <v>1.1671814000000001E-2</v>
      </c>
      <c r="R243" s="113">
        <v>3.4271432009792995E-5</v>
      </c>
      <c r="S243" s="112">
        <v>9.431327929948561E-8</v>
      </c>
      <c r="T243" s="112">
        <v>1.6347078758</v>
      </c>
      <c r="U243" s="111">
        <v>1.5487236999999999E-3</v>
      </c>
      <c r="V243" s="230" t="s">
        <v>12304</v>
      </c>
      <c r="W243" s="233" t="s">
        <v>12303</v>
      </c>
      <c r="X243" s="42" t="s">
        <v>12205</v>
      </c>
      <c r="Y243" s="76"/>
      <c r="Z243" s="76"/>
      <c r="AA243" s="108"/>
    </row>
    <row r="244" spans="1:27" ht="14.5" customHeight="1">
      <c r="A244" s="41" t="s">
        <v>12302</v>
      </c>
      <c r="B244" s="119" t="s">
        <v>12026</v>
      </c>
      <c r="C244" s="120" t="s">
        <v>12301</v>
      </c>
      <c r="D244" s="135" t="s">
        <v>12263</v>
      </c>
      <c r="E244" s="119" t="s">
        <v>6570</v>
      </c>
      <c r="F244" s="118" t="s">
        <v>12300</v>
      </c>
      <c r="G244" s="117">
        <v>1.923244417154</v>
      </c>
      <c r="H244" s="117">
        <v>7.329645830000002E-2</v>
      </c>
      <c r="I244" s="117">
        <v>0.17428658449999998</v>
      </c>
      <c r="J244" s="117">
        <v>0.12820557435399998</v>
      </c>
      <c r="K244" s="117">
        <v>1.5474558</v>
      </c>
      <c r="L244" s="116">
        <v>11.635006015037593</v>
      </c>
      <c r="M244" s="115">
        <v>175.01678999999999</v>
      </c>
      <c r="N244" s="114">
        <v>0.24211637</v>
      </c>
      <c r="O244" s="114">
        <v>0.22581507000000001</v>
      </c>
      <c r="P244" s="114">
        <v>1.000912E-2</v>
      </c>
      <c r="Q244" s="114">
        <v>6.2921799E-3</v>
      </c>
      <c r="R244" s="113">
        <v>1.3538074102280999E-5</v>
      </c>
      <c r="S244" s="112">
        <v>3.7015976852999988E-8</v>
      </c>
      <c r="T244" s="112">
        <v>0.88125769061999992</v>
      </c>
      <c r="U244" s="111">
        <v>5.9804515999999997E-4</v>
      </c>
      <c r="V244" s="230" t="s">
        <v>12299</v>
      </c>
      <c r="W244" s="233" t="s">
        <v>12289</v>
      </c>
      <c r="X244" s="42" t="s">
        <v>12205</v>
      </c>
      <c r="Y244" s="76"/>
      <c r="Z244" s="76"/>
      <c r="AA244" s="108"/>
    </row>
    <row r="245" spans="1:27" ht="14.5" customHeight="1">
      <c r="A245" s="41" t="s">
        <v>12298</v>
      </c>
      <c r="B245" s="119" t="s">
        <v>12026</v>
      </c>
      <c r="C245" s="120" t="s">
        <v>12297</v>
      </c>
      <c r="D245" s="135" t="s">
        <v>12263</v>
      </c>
      <c r="E245" s="119" t="s">
        <v>6570</v>
      </c>
      <c r="F245" s="118" t="s">
        <v>12296</v>
      </c>
      <c r="G245" s="117">
        <v>3.3237872816519998</v>
      </c>
      <c r="H245" s="117">
        <v>0.11118462754000001</v>
      </c>
      <c r="I245" s="117">
        <v>0.23264347769999999</v>
      </c>
      <c r="J245" s="117">
        <v>0.28879017641200005</v>
      </c>
      <c r="K245" s="117">
        <v>2.6911689999999999</v>
      </c>
      <c r="L245" s="116">
        <v>20.234353383458647</v>
      </c>
      <c r="M245" s="115">
        <v>316.11075</v>
      </c>
      <c r="N245" s="114">
        <v>0.39946933000000001</v>
      </c>
      <c r="O245" s="114">
        <v>0.37266659000000002</v>
      </c>
      <c r="P245" s="114">
        <v>1.6975535E-2</v>
      </c>
      <c r="Q245" s="114">
        <v>9.8272072999999998E-3</v>
      </c>
      <c r="R245" s="113">
        <v>2.2342121487033999E-5</v>
      </c>
      <c r="S245" s="112">
        <v>6.27793438089147E-8</v>
      </c>
      <c r="T245" s="112">
        <v>1.37635959164</v>
      </c>
      <c r="U245" s="111">
        <v>1.0217744E-3</v>
      </c>
      <c r="V245" s="230" t="s">
        <v>12295</v>
      </c>
      <c r="W245" s="233" t="s">
        <v>12294</v>
      </c>
      <c r="X245" s="42" t="s">
        <v>12205</v>
      </c>
      <c r="Y245" s="76"/>
      <c r="Z245" s="76"/>
      <c r="AA245" s="108"/>
    </row>
    <row r="246" spans="1:27" ht="14.5" customHeight="1">
      <c r="A246" s="41" t="s">
        <v>12293</v>
      </c>
      <c r="B246" s="119" t="s">
        <v>12026</v>
      </c>
      <c r="C246" s="120" t="s">
        <v>12292</v>
      </c>
      <c r="D246" s="135" t="s">
        <v>12263</v>
      </c>
      <c r="E246" s="119" t="s">
        <v>6570</v>
      </c>
      <c r="F246" s="118" t="s">
        <v>12291</v>
      </c>
      <c r="G246" s="117">
        <v>1.472287128099</v>
      </c>
      <c r="H246" s="117">
        <v>5.4984069660000003E-2</v>
      </c>
      <c r="I246" s="117">
        <v>0.13384631</v>
      </c>
      <c r="J246" s="117">
        <v>0.113151448439</v>
      </c>
      <c r="K246" s="117">
        <v>1.1703053000000001</v>
      </c>
      <c r="L246" s="116">
        <v>8.7992879699248121</v>
      </c>
      <c r="M246" s="115">
        <v>134.30018000000001</v>
      </c>
      <c r="N246" s="114">
        <v>0.18343197</v>
      </c>
      <c r="O246" s="114">
        <v>0.17136529</v>
      </c>
      <c r="P246" s="114">
        <v>7.5732667000000002E-3</v>
      </c>
      <c r="Q246" s="114">
        <v>4.4934112999999998E-3</v>
      </c>
      <c r="R246" s="113">
        <v>1.0273698448739E-5</v>
      </c>
      <c r="S246" s="112">
        <v>2.8007643613244499E-8</v>
      </c>
      <c r="T246" s="112">
        <v>0.62932931294000005</v>
      </c>
      <c r="U246" s="111">
        <v>4.5383164000000002E-4</v>
      </c>
      <c r="V246" s="230" t="s">
        <v>12290</v>
      </c>
      <c r="W246" s="233" t="s">
        <v>12289</v>
      </c>
      <c r="X246" s="42" t="s">
        <v>12205</v>
      </c>
      <c r="Y246" s="76"/>
      <c r="Z246" s="76"/>
      <c r="AA246" s="108"/>
    </row>
    <row r="247" spans="1:27" ht="14.5" customHeight="1">
      <c r="A247" s="41" t="s">
        <v>12288</v>
      </c>
      <c r="B247" s="119" t="s">
        <v>12026</v>
      </c>
      <c r="C247" s="120" t="s">
        <v>12287</v>
      </c>
      <c r="D247" s="135" t="s">
        <v>12263</v>
      </c>
      <c r="E247" s="119" t="s">
        <v>6570</v>
      </c>
      <c r="F247" s="118" t="s">
        <v>12286</v>
      </c>
      <c r="G247" s="117">
        <v>1.016218569636</v>
      </c>
      <c r="H247" s="117">
        <v>4.6893361179999996E-2</v>
      </c>
      <c r="I247" s="117">
        <v>0.13163725900000001</v>
      </c>
      <c r="J247" s="117">
        <v>3.8671149456000004E-2</v>
      </c>
      <c r="K247" s="117">
        <v>0.79901679999999997</v>
      </c>
      <c r="L247" s="116">
        <v>6.0076451127819546</v>
      </c>
      <c r="M247" s="115">
        <v>84.862358</v>
      </c>
      <c r="N247" s="114">
        <v>0.13758997000000001</v>
      </c>
      <c r="O247" s="114">
        <v>0.12845139</v>
      </c>
      <c r="P247" s="114">
        <v>5.4174554E-3</v>
      </c>
      <c r="Q247" s="114">
        <v>3.7211275E-3</v>
      </c>
      <c r="R247" s="113">
        <v>7.7009227661389998E-6</v>
      </c>
      <c r="S247" s="112">
        <v>2.00349679157088E-8</v>
      </c>
      <c r="T247" s="112">
        <v>0.52116632548800002</v>
      </c>
      <c r="U247" s="111">
        <v>3.2024041E-4</v>
      </c>
      <c r="V247" s="230" t="s">
        <v>12285</v>
      </c>
      <c r="W247" s="233" t="s">
        <v>12284</v>
      </c>
      <c r="X247" s="42" t="s">
        <v>12205</v>
      </c>
      <c r="Y247" s="76"/>
      <c r="Z247" s="76"/>
      <c r="AA247" s="108"/>
    </row>
    <row r="248" spans="1:27" s="40" customFormat="1" ht="14.5" customHeight="1">
      <c r="A248" s="41" t="s">
        <v>12283</v>
      </c>
      <c r="B248" s="119" t="s">
        <v>12026</v>
      </c>
      <c r="C248" s="120" t="s">
        <v>12282</v>
      </c>
      <c r="D248" s="135" t="s">
        <v>12263</v>
      </c>
      <c r="E248" s="119" t="s">
        <v>6570</v>
      </c>
      <c r="F248" s="118" t="s">
        <v>12281</v>
      </c>
      <c r="G248" s="117">
        <v>1.8645074963249999</v>
      </c>
      <c r="H248" s="117">
        <v>7.7593928650000005E-2</v>
      </c>
      <c r="I248" s="117">
        <v>0.2020811491</v>
      </c>
      <c r="J248" s="117">
        <v>0.103745618575</v>
      </c>
      <c r="K248" s="117">
        <v>1.4810867999999999</v>
      </c>
      <c r="L248" s="116">
        <v>11.135990977443608</v>
      </c>
      <c r="M248" s="115">
        <v>163.39512999999999</v>
      </c>
      <c r="N248" s="114">
        <v>0.24230995999999999</v>
      </c>
      <c r="O248" s="114">
        <v>0.22617039999999999</v>
      </c>
      <c r="P248" s="114">
        <v>9.7888556999999998E-3</v>
      </c>
      <c r="Q248" s="114">
        <v>6.3507008999999998E-3</v>
      </c>
      <c r="R248" s="113">
        <v>1.3559376872198999E-5</v>
      </c>
      <c r="S248" s="112">
        <v>3.62013895645136E-8</v>
      </c>
      <c r="T248" s="112">
        <v>0.88945390284000003</v>
      </c>
      <c r="U248" s="111">
        <v>5.8233183E-4</v>
      </c>
      <c r="V248" s="230" t="s">
        <v>12280</v>
      </c>
      <c r="W248" s="233" t="s">
        <v>12266</v>
      </c>
      <c r="X248" s="42" t="s">
        <v>12205</v>
      </c>
      <c r="Y248" s="76"/>
      <c r="Z248" s="76"/>
      <c r="AA248" s="108"/>
    </row>
    <row r="249" spans="1:27" ht="14.5" customHeight="1">
      <c r="A249" s="41" t="s">
        <v>12279</v>
      </c>
      <c r="B249" s="119" t="s">
        <v>12026</v>
      </c>
      <c r="C249" s="120" t="s">
        <v>12278</v>
      </c>
      <c r="D249" s="135" t="s">
        <v>12263</v>
      </c>
      <c r="E249" s="119" t="s">
        <v>6570</v>
      </c>
      <c r="F249" s="118" t="s">
        <v>12277</v>
      </c>
      <c r="G249" s="117">
        <v>3.5444301815530004</v>
      </c>
      <c r="H249" s="117">
        <v>0.12906953550000003</v>
      </c>
      <c r="I249" s="117">
        <v>0.25748506250000003</v>
      </c>
      <c r="J249" s="117">
        <v>0.192976183553</v>
      </c>
      <c r="K249" s="117">
        <v>2.9648994000000002</v>
      </c>
      <c r="L249" s="116">
        <v>22.292476691729323</v>
      </c>
      <c r="M249" s="115">
        <v>332.44353000000001</v>
      </c>
      <c r="N249" s="114">
        <v>0.44251593</v>
      </c>
      <c r="O249" s="114">
        <v>0.41086043</v>
      </c>
      <c r="P249" s="114">
        <v>1.8770235999999999E-2</v>
      </c>
      <c r="Q249" s="114">
        <v>1.2885264E-2</v>
      </c>
      <c r="R249" s="113">
        <v>2.4631920183590006E-5</v>
      </c>
      <c r="S249" s="112">
        <v>6.9416552796996125E-8</v>
      </c>
      <c r="T249" s="112">
        <v>1.8046587918800001</v>
      </c>
      <c r="U249" s="111">
        <v>1.1190480999999999E-3</v>
      </c>
      <c r="V249" s="230" t="s">
        <v>12276</v>
      </c>
      <c r="W249" s="233" t="s">
        <v>12275</v>
      </c>
      <c r="X249" s="42" t="s">
        <v>12205</v>
      </c>
      <c r="Y249" s="76"/>
      <c r="Z249" s="76"/>
      <c r="AA249" s="108"/>
    </row>
    <row r="250" spans="1:27" ht="14.5" customHeight="1">
      <c r="A250" s="41" t="s">
        <v>12274</v>
      </c>
      <c r="B250" s="119" t="s">
        <v>12026</v>
      </c>
      <c r="C250" s="120" t="s">
        <v>12273</v>
      </c>
      <c r="D250" s="135" t="s">
        <v>12263</v>
      </c>
      <c r="E250" s="119" t="s">
        <v>6570</v>
      </c>
      <c r="F250" s="118" t="s">
        <v>12272</v>
      </c>
      <c r="G250" s="117">
        <v>1.914549480417</v>
      </c>
      <c r="H250" s="117">
        <v>7.8221983239999987E-2</v>
      </c>
      <c r="I250" s="117">
        <v>0.2000116032</v>
      </c>
      <c r="J250" s="117">
        <v>0.11087129397699999</v>
      </c>
      <c r="K250" s="117">
        <v>1.5254445999999999</v>
      </c>
      <c r="L250" s="116">
        <v>11.469508270676691</v>
      </c>
      <c r="M250" s="115">
        <v>169.19261</v>
      </c>
      <c r="N250" s="114">
        <v>0.24713695999999999</v>
      </c>
      <c r="O250" s="114">
        <v>0.2306319</v>
      </c>
      <c r="P250" s="114">
        <v>1.0034065E-2</v>
      </c>
      <c r="Q250" s="114">
        <v>6.4709987999999998E-3</v>
      </c>
      <c r="R250" s="113">
        <v>1.3826852086343999E-5</v>
      </c>
      <c r="S250" s="112">
        <v>3.7108230659881306E-8</v>
      </c>
      <c r="T250" s="112">
        <v>0.90630235476999998</v>
      </c>
      <c r="U250" s="111">
        <v>5.9746476000000002E-4</v>
      </c>
      <c r="V250" s="230" t="s">
        <v>12271</v>
      </c>
      <c r="W250" s="233" t="s">
        <v>12266</v>
      </c>
      <c r="X250" s="42" t="s">
        <v>12205</v>
      </c>
      <c r="Y250" s="76"/>
      <c r="Z250" s="76"/>
      <c r="AA250" s="108"/>
    </row>
    <row r="251" spans="1:27" ht="14.5" customHeight="1">
      <c r="A251" s="41" t="s">
        <v>12270</v>
      </c>
      <c r="B251" s="119" t="s">
        <v>12026</v>
      </c>
      <c r="C251" s="120" t="s">
        <v>12269</v>
      </c>
      <c r="D251" s="135" t="s">
        <v>12263</v>
      </c>
      <c r="E251" s="119" t="s">
        <v>6570</v>
      </c>
      <c r="F251" s="118" t="s">
        <v>12268</v>
      </c>
      <c r="G251" s="117">
        <v>1.4495669877339998</v>
      </c>
      <c r="H251" s="117">
        <v>5.334542724E-2</v>
      </c>
      <c r="I251" s="117">
        <v>0.1126090436</v>
      </c>
      <c r="J251" s="117">
        <v>8.5519816893999998E-2</v>
      </c>
      <c r="K251" s="117">
        <v>1.1980926999999999</v>
      </c>
      <c r="L251" s="116">
        <v>9.0082157894736827</v>
      </c>
      <c r="M251" s="115">
        <v>134.86771999999999</v>
      </c>
      <c r="N251" s="114">
        <v>0.18118392</v>
      </c>
      <c r="O251" s="114">
        <v>0.16846728</v>
      </c>
      <c r="P251" s="114">
        <v>7.6296901999999998E-3</v>
      </c>
      <c r="Q251" s="114">
        <v>5.0869432000000001E-3</v>
      </c>
      <c r="R251" s="113">
        <v>1.0099957149706999E-5</v>
      </c>
      <c r="S251" s="112">
        <v>2.8216309648462605E-8</v>
      </c>
      <c r="T251" s="112">
        <v>0.71245702426000002</v>
      </c>
      <c r="U251" s="111">
        <v>4.5529172999999999E-4</v>
      </c>
      <c r="V251" s="230" t="s">
        <v>12267</v>
      </c>
      <c r="W251" s="233" t="s">
        <v>12266</v>
      </c>
      <c r="X251" s="42" t="s">
        <v>12205</v>
      </c>
      <c r="Y251" s="76"/>
      <c r="Z251" s="76"/>
      <c r="AA251" s="108"/>
    </row>
    <row r="252" spans="1:27" ht="14.5" customHeight="1">
      <c r="A252" s="41" t="s">
        <v>12265</v>
      </c>
      <c r="B252" s="119" t="s">
        <v>12026</v>
      </c>
      <c r="C252" s="120" t="s">
        <v>12264</v>
      </c>
      <c r="D252" s="135" t="s">
        <v>12263</v>
      </c>
      <c r="E252" s="119" t="s">
        <v>6570</v>
      </c>
      <c r="F252" s="118" t="s">
        <v>12262</v>
      </c>
      <c r="G252" s="117">
        <v>1.079976855795</v>
      </c>
      <c r="H252" s="117">
        <v>4.328884098E-2</v>
      </c>
      <c r="I252" s="117">
        <v>0.1134068721</v>
      </c>
      <c r="J252" s="117">
        <v>7.4172702714999997E-2</v>
      </c>
      <c r="K252" s="117">
        <v>0.84910843999999996</v>
      </c>
      <c r="L252" s="116">
        <v>6.3842739849624053</v>
      </c>
      <c r="M252" s="115">
        <v>95.644720000000007</v>
      </c>
      <c r="N252" s="114">
        <v>0.13796137</v>
      </c>
      <c r="O252" s="114">
        <v>0.12897233</v>
      </c>
      <c r="P252" s="114">
        <v>5.5909022999999997E-3</v>
      </c>
      <c r="Q252" s="114">
        <v>3.3981343999999998E-3</v>
      </c>
      <c r="R252" s="113">
        <v>7.7321541072479993E-6</v>
      </c>
      <c r="S252" s="112">
        <v>2.0676414220813299E-8</v>
      </c>
      <c r="T252" s="112">
        <v>0.47592918998799999</v>
      </c>
      <c r="U252" s="111">
        <v>3.3391277000000002E-4</v>
      </c>
      <c r="V252" s="230" t="s">
        <v>12261</v>
      </c>
      <c r="W252" s="233" t="s">
        <v>12260</v>
      </c>
      <c r="X252" s="42" t="s">
        <v>12205</v>
      </c>
      <c r="Y252" s="76"/>
      <c r="Z252" s="76"/>
      <c r="AA252" s="108"/>
    </row>
    <row r="253" spans="1:27" ht="14.5" customHeight="1">
      <c r="B253" s="119" t="s">
        <v>12026</v>
      </c>
      <c r="C253" s="133" t="s">
        <v>12259</v>
      </c>
      <c r="D253" s="133" t="s">
        <v>12208</v>
      </c>
      <c r="G253" s="131"/>
      <c r="H253" s="131"/>
      <c r="I253" s="131"/>
      <c r="J253" s="131"/>
      <c r="K253" s="131"/>
      <c r="L253" s="131"/>
      <c r="M253" s="100"/>
      <c r="N253" s="41"/>
      <c r="O253" s="41"/>
      <c r="V253" s="237"/>
      <c r="W253" s="236"/>
      <c r="X253" s="158"/>
      <c r="Y253" s="235"/>
      <c r="Z253" s="235"/>
      <c r="AA253" s="234"/>
    </row>
    <row r="254" spans="1:27" ht="14.5" customHeight="1">
      <c r="A254" s="41" t="s">
        <v>12258</v>
      </c>
      <c r="B254" s="119" t="s">
        <v>12026</v>
      </c>
      <c r="C254" s="120" t="s">
        <v>12257</v>
      </c>
      <c r="D254" s="135" t="s">
        <v>12208</v>
      </c>
      <c r="E254" s="119" t="s">
        <v>6570</v>
      </c>
      <c r="F254" s="118" t="s">
        <v>12256</v>
      </c>
      <c r="G254" s="117">
        <v>0.86159727237700001</v>
      </c>
      <c r="H254" s="117">
        <v>2.9791221110000002E-2</v>
      </c>
      <c r="I254" s="117">
        <v>6.3821419099999999E-2</v>
      </c>
      <c r="J254" s="117">
        <v>6.9196682166999993E-2</v>
      </c>
      <c r="K254" s="117">
        <v>0.69878795000000005</v>
      </c>
      <c r="L254" s="116">
        <v>5.254044736842105</v>
      </c>
      <c r="M254" s="115">
        <v>81.184898000000004</v>
      </c>
      <c r="N254" s="114">
        <v>0.10481521000000001</v>
      </c>
      <c r="O254" s="114">
        <v>9.7736653000000007E-2</v>
      </c>
      <c r="P254" s="114">
        <v>4.4300284999999997E-3</v>
      </c>
      <c r="Q254" s="114">
        <v>2.6485318999999998E-3</v>
      </c>
      <c r="R254" s="113">
        <v>5.8595115020040005E-6</v>
      </c>
      <c r="S254" s="112">
        <v>1.6383241856678696E-8</v>
      </c>
      <c r="T254" s="112">
        <v>0.37094284202200001</v>
      </c>
      <c r="U254" s="111">
        <v>2.6605329000000002E-4</v>
      </c>
      <c r="V254" s="230" t="s">
        <v>12255</v>
      </c>
      <c r="W254" s="233" t="s">
        <v>12254</v>
      </c>
      <c r="X254" s="42" t="s">
        <v>12205</v>
      </c>
      <c r="Y254" s="76"/>
      <c r="Z254" s="76"/>
      <c r="AA254" s="108"/>
    </row>
    <row r="255" spans="1:27" ht="14.5" customHeight="1">
      <c r="A255" s="41" t="s">
        <v>12253</v>
      </c>
      <c r="B255" s="119" t="s">
        <v>12026</v>
      </c>
      <c r="C255" s="120" t="s">
        <v>12252</v>
      </c>
      <c r="D255" s="135" t="s">
        <v>12208</v>
      </c>
      <c r="E255" s="119" t="s">
        <v>6570</v>
      </c>
      <c r="F255" s="118" t="s">
        <v>12251</v>
      </c>
      <c r="G255" s="117">
        <v>3.2372776110419998</v>
      </c>
      <c r="H255" s="117">
        <v>0.14916344380000002</v>
      </c>
      <c r="I255" s="117">
        <v>0.44124886099999999</v>
      </c>
      <c r="J255" s="117">
        <v>0.166941606242</v>
      </c>
      <c r="K255" s="117">
        <v>2.4799237000000001</v>
      </c>
      <c r="L255" s="116">
        <v>18.646042857142856</v>
      </c>
      <c r="M255" s="115">
        <v>267.69506000000001</v>
      </c>
      <c r="N255" s="114">
        <v>0.43577557</v>
      </c>
      <c r="O255" s="114">
        <v>0.40800568999999998</v>
      </c>
      <c r="P255" s="114">
        <v>1.6976339E-2</v>
      </c>
      <c r="Q255" s="114">
        <v>1.0793540000000001E-2</v>
      </c>
      <c r="R255" s="113">
        <v>2.4460772749807996E-5</v>
      </c>
      <c r="S255" s="112">
        <v>6.2782317362299997E-8</v>
      </c>
      <c r="T255" s="112">
        <v>1.51170023551</v>
      </c>
      <c r="U255" s="111">
        <v>1.0067618E-3</v>
      </c>
      <c r="V255" s="230" t="s">
        <v>12250</v>
      </c>
      <c r="W255" s="233" t="s">
        <v>12249</v>
      </c>
      <c r="X255" s="42" t="s">
        <v>12205</v>
      </c>
      <c r="Y255" s="76"/>
      <c r="Z255" s="76"/>
      <c r="AA255" s="108"/>
    </row>
    <row r="256" spans="1:27" ht="14.5" customHeight="1">
      <c r="A256" s="41" t="s">
        <v>12248</v>
      </c>
      <c r="B256" s="119" t="s">
        <v>12026</v>
      </c>
      <c r="C256" s="120" t="s">
        <v>12247</v>
      </c>
      <c r="D256" s="135" t="s">
        <v>12208</v>
      </c>
      <c r="E256" s="119" t="s">
        <v>6570</v>
      </c>
      <c r="F256" s="118" t="s">
        <v>12246</v>
      </c>
      <c r="G256" s="117">
        <v>1.602086322908</v>
      </c>
      <c r="H256" s="117">
        <v>6.0118004290000006E-2</v>
      </c>
      <c r="I256" s="117">
        <v>0.1416104493</v>
      </c>
      <c r="J256" s="117">
        <v>0.11196356931799999</v>
      </c>
      <c r="K256" s="117">
        <v>1.2883943</v>
      </c>
      <c r="L256" s="116">
        <v>9.6871751879699239</v>
      </c>
      <c r="M256" s="115">
        <v>146.54580000000001</v>
      </c>
      <c r="N256" s="114">
        <v>0.20047881000000001</v>
      </c>
      <c r="O256" s="114">
        <v>0.18701639</v>
      </c>
      <c r="P256" s="114">
        <v>8.3111094000000007E-3</v>
      </c>
      <c r="Q256" s="114">
        <v>5.1513154999999998E-3</v>
      </c>
      <c r="R256" s="113">
        <v>1.1212013728197002E-5</v>
      </c>
      <c r="S256" s="112">
        <v>3.0736351717925288E-8</v>
      </c>
      <c r="T256" s="112">
        <v>0.72147275467999994</v>
      </c>
      <c r="U256" s="111">
        <v>4.9712740000000001E-4</v>
      </c>
      <c r="V256" s="230" t="s">
        <v>12245</v>
      </c>
      <c r="W256" s="233" t="s">
        <v>12244</v>
      </c>
      <c r="X256" s="42" t="s">
        <v>12205</v>
      </c>
      <c r="Y256" s="76"/>
      <c r="Z256" s="76"/>
      <c r="AA256" s="108"/>
    </row>
    <row r="257" spans="1:27" ht="14.5" customHeight="1">
      <c r="A257" s="41" t="s">
        <v>12243</v>
      </c>
      <c r="B257" s="119" t="s">
        <v>12026</v>
      </c>
      <c r="C257" s="120" t="s">
        <v>12242</v>
      </c>
      <c r="D257" s="135" t="s">
        <v>12208</v>
      </c>
      <c r="E257" s="119" t="s">
        <v>6570</v>
      </c>
      <c r="F257" s="118" t="s">
        <v>12241</v>
      </c>
      <c r="G257" s="117">
        <v>4.647894090586</v>
      </c>
      <c r="H257" s="117">
        <v>0.17201304550000002</v>
      </c>
      <c r="I257" s="117">
        <v>0.364249553</v>
      </c>
      <c r="J257" s="117">
        <v>0.26796479208600005</v>
      </c>
      <c r="K257" s="117">
        <v>3.8436667</v>
      </c>
      <c r="L257" s="116">
        <v>28.899749624060149</v>
      </c>
      <c r="M257" s="115">
        <v>431.72507000000002</v>
      </c>
      <c r="N257" s="114">
        <v>0.58223977999999998</v>
      </c>
      <c r="O257" s="114">
        <v>0.54131627999999998</v>
      </c>
      <c r="P257" s="114">
        <v>2.4497250000000002E-2</v>
      </c>
      <c r="Q257" s="114">
        <v>1.6426254000000001E-2</v>
      </c>
      <c r="R257" s="113">
        <v>3.245301424690999E-5</v>
      </c>
      <c r="S257" s="112">
        <v>9.0596337450724023E-8</v>
      </c>
      <c r="T257" s="112">
        <v>2.3005957638100001</v>
      </c>
      <c r="U257" s="111">
        <v>1.4612176000000001E-3</v>
      </c>
      <c r="V257" s="230" t="s">
        <v>12240</v>
      </c>
      <c r="W257" s="233" t="s">
        <v>12230</v>
      </c>
      <c r="X257" s="42" t="s">
        <v>12205</v>
      </c>
      <c r="Y257" s="76"/>
      <c r="Z257" s="76"/>
      <c r="AA257" s="108"/>
    </row>
    <row r="258" spans="1:27" ht="14.5" customHeight="1">
      <c r="A258" s="41" t="s">
        <v>12239</v>
      </c>
      <c r="B258" s="119" t="s">
        <v>12026</v>
      </c>
      <c r="C258" s="120" t="s">
        <v>12238</v>
      </c>
      <c r="D258" s="135" t="s">
        <v>12208</v>
      </c>
      <c r="E258" s="119" t="s">
        <v>6570</v>
      </c>
      <c r="F258" s="118" t="s">
        <v>12237</v>
      </c>
      <c r="G258" s="117">
        <v>0.57048239057610006</v>
      </c>
      <c r="H258" s="117">
        <v>2.133259966E-2</v>
      </c>
      <c r="I258" s="117">
        <v>4.9830881999999993E-2</v>
      </c>
      <c r="J258" s="117">
        <v>3.96984589161E-2</v>
      </c>
      <c r="K258" s="117">
        <v>0.45962045000000001</v>
      </c>
      <c r="L258" s="116">
        <v>3.4557928571428569</v>
      </c>
      <c r="M258" s="115">
        <v>52.281623000000003</v>
      </c>
      <c r="N258" s="114">
        <v>7.1322681999999998E-2</v>
      </c>
      <c r="O258" s="114">
        <v>6.6520206999999998E-2</v>
      </c>
      <c r="P258" s="114">
        <v>2.9611250999999998E-3</v>
      </c>
      <c r="Q258" s="114">
        <v>1.8413495999999999E-3</v>
      </c>
      <c r="R258" s="113">
        <v>3.9880219783760001E-6</v>
      </c>
      <c r="S258" s="112">
        <v>1.0950906465777199E-8</v>
      </c>
      <c r="T258" s="112">
        <v>0.25789209634499999</v>
      </c>
      <c r="U258" s="111">
        <v>1.7711678E-4</v>
      </c>
      <c r="V258" s="230" t="s">
        <v>12236</v>
      </c>
      <c r="W258" s="233" t="s">
        <v>12235</v>
      </c>
      <c r="X258" s="42" t="s">
        <v>12205</v>
      </c>
      <c r="Y258" s="76"/>
      <c r="Z258" s="76"/>
      <c r="AA258" s="108"/>
    </row>
    <row r="259" spans="1:27" ht="14.5" customHeight="1">
      <c r="A259" s="41" t="s">
        <v>12234</v>
      </c>
      <c r="B259" s="119" t="s">
        <v>12026</v>
      </c>
      <c r="C259" s="120" t="s">
        <v>12233</v>
      </c>
      <c r="D259" s="135" t="s">
        <v>12208</v>
      </c>
      <c r="E259" s="119" t="s">
        <v>6570</v>
      </c>
      <c r="F259" s="118" t="s">
        <v>12232</v>
      </c>
      <c r="G259" s="117">
        <v>1.4574576266879999</v>
      </c>
      <c r="H259" s="117">
        <v>5.3728128569999999E-2</v>
      </c>
      <c r="I259" s="117">
        <v>0.13053230229999999</v>
      </c>
      <c r="J259" s="117">
        <v>0.117195695818</v>
      </c>
      <c r="K259" s="117">
        <v>1.1560014999999999</v>
      </c>
      <c r="L259" s="116">
        <v>8.6917406015037582</v>
      </c>
      <c r="M259" s="115">
        <v>133.42427000000001</v>
      </c>
      <c r="N259" s="114">
        <v>0.18061183</v>
      </c>
      <c r="O259" s="114">
        <v>0.16879480999999999</v>
      </c>
      <c r="P259" s="114">
        <v>7.4685404000000002E-3</v>
      </c>
      <c r="Q259" s="114">
        <v>4.3484806999999999E-3</v>
      </c>
      <c r="R259" s="113">
        <v>1.0119592875794998E-5</v>
      </c>
      <c r="S259" s="112">
        <v>2.7620342287410003E-8</v>
      </c>
      <c r="T259" s="112">
        <v>0.60903091396000009</v>
      </c>
      <c r="U259" s="111">
        <v>4.4806585000000001E-4</v>
      </c>
      <c r="V259" s="230" t="s">
        <v>12231</v>
      </c>
      <c r="W259" s="233" t="s">
        <v>12230</v>
      </c>
      <c r="X259" s="42" t="s">
        <v>12205</v>
      </c>
      <c r="Y259" s="76"/>
      <c r="Z259" s="76"/>
      <c r="AA259" s="108"/>
    </row>
    <row r="260" spans="1:27" ht="14.5" customHeight="1">
      <c r="A260" s="41" t="s">
        <v>12229</v>
      </c>
      <c r="B260" s="119" t="s">
        <v>12026</v>
      </c>
      <c r="C260" s="120" t="s">
        <v>12228</v>
      </c>
      <c r="D260" s="135" t="s">
        <v>12208</v>
      </c>
      <c r="E260" s="119" t="s">
        <v>6570</v>
      </c>
      <c r="F260" s="118" t="s">
        <v>12227</v>
      </c>
      <c r="G260" s="117">
        <v>0.736155197737</v>
      </c>
      <c r="H260" s="117">
        <v>2.8065659429999997E-2</v>
      </c>
      <c r="I260" s="117">
        <v>6.14644045E-2</v>
      </c>
      <c r="J260" s="117">
        <v>3.9131483807000003E-2</v>
      </c>
      <c r="K260" s="117">
        <v>0.60749365</v>
      </c>
      <c r="L260" s="116">
        <v>4.5676214285714281</v>
      </c>
      <c r="M260" s="115">
        <v>67.638091000000003</v>
      </c>
      <c r="N260" s="114">
        <v>9.3209991000000006E-2</v>
      </c>
      <c r="O260" s="114">
        <v>8.6663592999999997E-2</v>
      </c>
      <c r="P260" s="114">
        <v>3.8954366000000002E-3</v>
      </c>
      <c r="Q260" s="114">
        <v>2.6509620000000002E-3</v>
      </c>
      <c r="R260" s="113">
        <v>5.1956589999049998E-6</v>
      </c>
      <c r="S260" s="112">
        <v>1.4406200356824E-8</v>
      </c>
      <c r="T260" s="112">
        <v>0.37128319173800001</v>
      </c>
      <c r="U260" s="111">
        <v>2.3198024E-4</v>
      </c>
      <c r="V260" s="230" t="s">
        <v>12226</v>
      </c>
      <c r="W260" s="233" t="s">
        <v>12225</v>
      </c>
      <c r="X260" s="42" t="s">
        <v>12205</v>
      </c>
      <c r="Y260" s="76"/>
      <c r="Z260" s="76"/>
      <c r="AA260" s="108"/>
    </row>
    <row r="261" spans="1:27" ht="14.5" customHeight="1">
      <c r="A261" s="41" t="s">
        <v>12224</v>
      </c>
      <c r="B261" s="119" t="s">
        <v>12026</v>
      </c>
      <c r="C261" s="120" t="s">
        <v>12223</v>
      </c>
      <c r="D261" s="135" t="s">
        <v>12208</v>
      </c>
      <c r="E261" s="119" t="s">
        <v>6570</v>
      </c>
      <c r="F261" s="118" t="s">
        <v>12222</v>
      </c>
      <c r="G261" s="117">
        <v>1.0974369424570001</v>
      </c>
      <c r="H261" s="117">
        <v>3.8167616829999994E-2</v>
      </c>
      <c r="I261" s="117">
        <v>8.5232029500000001E-2</v>
      </c>
      <c r="J261" s="117">
        <v>9.2709156127000009E-2</v>
      </c>
      <c r="K261" s="117">
        <v>0.88132814000000004</v>
      </c>
      <c r="L261" s="116">
        <v>6.6265273684210522</v>
      </c>
      <c r="M261" s="115">
        <v>102.8447</v>
      </c>
      <c r="N261" s="114">
        <v>0.13348457999999999</v>
      </c>
      <c r="O261" s="114">
        <v>0.12461989</v>
      </c>
      <c r="P261" s="114">
        <v>5.6114282999999996E-3</v>
      </c>
      <c r="Q261" s="114">
        <v>3.2532628000000001E-3</v>
      </c>
      <c r="R261" s="113">
        <v>7.4712161432029994E-6</v>
      </c>
      <c r="S261" s="112">
        <v>2.07523240070349E-8</v>
      </c>
      <c r="T261" s="112">
        <v>0.45563903833699998</v>
      </c>
      <c r="U261" s="111">
        <v>3.3733578E-4</v>
      </c>
      <c r="V261" s="230" t="s">
        <v>12221</v>
      </c>
      <c r="W261" s="233" t="s">
        <v>12216</v>
      </c>
      <c r="X261" s="42" t="s">
        <v>12205</v>
      </c>
      <c r="Y261" s="76"/>
      <c r="Z261" s="76"/>
      <c r="AA261" s="108"/>
    </row>
    <row r="262" spans="1:27" ht="14.5" customHeight="1">
      <c r="A262" s="41" t="s">
        <v>12220</v>
      </c>
      <c r="B262" s="119" t="s">
        <v>12026</v>
      </c>
      <c r="C262" s="120" t="s">
        <v>12219</v>
      </c>
      <c r="D262" s="135" t="s">
        <v>12208</v>
      </c>
      <c r="E262" s="119" t="s">
        <v>6570</v>
      </c>
      <c r="F262" s="118" t="s">
        <v>12218</v>
      </c>
      <c r="G262" s="117">
        <v>0.93565732378299993</v>
      </c>
      <c r="H262" s="117">
        <v>3.2882521179999999E-2</v>
      </c>
      <c r="I262" s="117">
        <v>7.1843240699999991E-2</v>
      </c>
      <c r="J262" s="117">
        <v>7.3192111902999998E-2</v>
      </c>
      <c r="K262" s="117">
        <v>0.75773944999999998</v>
      </c>
      <c r="L262" s="116">
        <v>5.6972890977443607</v>
      </c>
      <c r="M262" s="115">
        <v>87.672685000000001</v>
      </c>
      <c r="N262" s="114">
        <v>0.11445577999999999</v>
      </c>
      <c r="O262" s="114">
        <v>0.10673268</v>
      </c>
      <c r="P262" s="114">
        <v>4.8195963999999999E-3</v>
      </c>
      <c r="Q262" s="114">
        <v>2.9034996000000001E-3</v>
      </c>
      <c r="R262" s="113">
        <v>6.3988417846659996E-6</v>
      </c>
      <c r="S262" s="112">
        <v>1.7823951052180603E-8</v>
      </c>
      <c r="T262" s="112">
        <v>0.40665260440399997</v>
      </c>
      <c r="U262" s="111">
        <v>2.8921751E-4</v>
      </c>
      <c r="V262" s="230" t="s">
        <v>12217</v>
      </c>
      <c r="W262" s="233" t="s">
        <v>12216</v>
      </c>
      <c r="X262" s="42" t="s">
        <v>12205</v>
      </c>
      <c r="Y262" s="76"/>
      <c r="Z262" s="76"/>
      <c r="AA262" s="108"/>
    </row>
    <row r="263" spans="1:27" ht="14.5" customHeight="1">
      <c r="A263" s="41" t="s">
        <v>12215</v>
      </c>
      <c r="B263" s="119" t="s">
        <v>12026</v>
      </c>
      <c r="C263" s="120" t="s">
        <v>12214</v>
      </c>
      <c r="D263" s="135" t="s">
        <v>12208</v>
      </c>
      <c r="E263" s="119" t="s">
        <v>6570</v>
      </c>
      <c r="F263" s="118" t="s">
        <v>12213</v>
      </c>
      <c r="G263" s="117">
        <v>1.3782490318189999</v>
      </c>
      <c r="H263" s="117">
        <v>5.0489403549999999E-2</v>
      </c>
      <c r="I263" s="117">
        <v>0.1227054014</v>
      </c>
      <c r="J263" s="117">
        <v>0.11347852686899999</v>
      </c>
      <c r="K263" s="117">
        <v>1.0915756999999999</v>
      </c>
      <c r="L263" s="116">
        <v>8.2073360902255637</v>
      </c>
      <c r="M263" s="115">
        <v>126.36973999999999</v>
      </c>
      <c r="N263" s="114">
        <v>0.17033880000000001</v>
      </c>
      <c r="O263" s="114">
        <v>0.15923139</v>
      </c>
      <c r="P263" s="114">
        <v>7.0478008999999998E-3</v>
      </c>
      <c r="Q263" s="114">
        <v>4.0596080999999997E-3</v>
      </c>
      <c r="R263" s="113">
        <v>9.546246400508002E-6</v>
      </c>
      <c r="S263" s="112">
        <v>2.60643525851878E-8</v>
      </c>
      <c r="T263" s="112">
        <v>0.56857255858000011</v>
      </c>
      <c r="U263" s="111">
        <v>4.2308013000000002E-4</v>
      </c>
      <c r="V263" s="230" t="s">
        <v>12212</v>
      </c>
      <c r="W263" s="233" t="s">
        <v>12211</v>
      </c>
      <c r="X263" s="42" t="s">
        <v>12205</v>
      </c>
      <c r="Y263" s="76"/>
      <c r="Z263" s="76"/>
      <c r="AA263" s="108"/>
    </row>
    <row r="264" spans="1:27" ht="14.5" customHeight="1">
      <c r="A264" s="41" t="s">
        <v>12210</v>
      </c>
      <c r="B264" s="119" t="s">
        <v>12026</v>
      </c>
      <c r="C264" s="120" t="s">
        <v>12209</v>
      </c>
      <c r="D264" s="135" t="s">
        <v>12208</v>
      </c>
      <c r="E264" s="119" t="s">
        <v>6570</v>
      </c>
      <c r="F264" s="118" t="s">
        <v>12207</v>
      </c>
      <c r="G264" s="117">
        <v>0.56238548079289996</v>
      </c>
      <c r="H264" s="117">
        <v>1.9970939199999999E-2</v>
      </c>
      <c r="I264" s="117">
        <v>4.3257625000000001E-2</v>
      </c>
      <c r="J264" s="117">
        <v>4.1526916592900004E-2</v>
      </c>
      <c r="K264" s="117">
        <v>0.45762999999999998</v>
      </c>
      <c r="L264" s="116">
        <v>3.4408270676691726</v>
      </c>
      <c r="M264" s="115">
        <v>52.618541</v>
      </c>
      <c r="N264" s="114">
        <v>6.9130595000000003E-2</v>
      </c>
      <c r="O264" s="114">
        <v>6.4421791000000006E-2</v>
      </c>
      <c r="P264" s="114">
        <v>2.9113202999999999E-3</v>
      </c>
      <c r="Q264" s="114">
        <v>1.7974839E-3</v>
      </c>
      <c r="R264" s="113">
        <v>3.8622176310720005E-6</v>
      </c>
      <c r="S264" s="112">
        <v>1.0766717015185998E-8</v>
      </c>
      <c r="T264" s="112">
        <v>0.25174843914899997</v>
      </c>
      <c r="U264" s="111">
        <v>1.7447917999999999E-4</v>
      </c>
      <c r="V264" s="230" t="s">
        <v>12206</v>
      </c>
      <c r="W264" s="233" t="s">
        <v>12028</v>
      </c>
      <c r="X264" s="42" t="s">
        <v>12205</v>
      </c>
      <c r="Y264" s="76"/>
      <c r="Z264" s="76"/>
      <c r="AA264" s="108"/>
    </row>
    <row r="265" spans="1:27" ht="14.5" customHeight="1">
      <c r="B265" s="119" t="s">
        <v>12026</v>
      </c>
      <c r="C265" s="133" t="s">
        <v>12204</v>
      </c>
      <c r="D265" s="133" t="s">
        <v>12186</v>
      </c>
      <c r="G265" s="131"/>
      <c r="H265" s="131"/>
      <c r="I265" s="131"/>
      <c r="J265" s="131"/>
      <c r="K265" s="131"/>
      <c r="L265" s="131"/>
      <c r="M265" s="100"/>
      <c r="N265" s="41"/>
      <c r="O265" s="41"/>
      <c r="V265" s="231"/>
      <c r="W265" s="172"/>
      <c r="X265" s="42"/>
      <c r="Y265" s="76"/>
      <c r="Z265" s="76"/>
      <c r="AA265" s="108"/>
    </row>
    <row r="266" spans="1:27" ht="14.5" customHeight="1">
      <c r="A266" s="41" t="s">
        <v>12203</v>
      </c>
      <c r="B266" s="119" t="s">
        <v>12026</v>
      </c>
      <c r="C266" s="120" t="s">
        <v>12202</v>
      </c>
      <c r="D266" s="135" t="s">
        <v>12186</v>
      </c>
      <c r="E266" s="119" t="s">
        <v>6570</v>
      </c>
      <c r="F266" s="118" t="s">
        <v>12201</v>
      </c>
      <c r="G266" s="117">
        <v>0.61216991200000004</v>
      </c>
      <c r="H266" s="117">
        <v>2.01854349E-2</v>
      </c>
      <c r="I266" s="117">
        <v>0.2301767623</v>
      </c>
      <c r="J266" s="117">
        <v>0.14612539479999997</v>
      </c>
      <c r="K266" s="117">
        <v>0.21568232000000001</v>
      </c>
      <c r="L266" s="116">
        <v>1.6216715789473684</v>
      </c>
      <c r="M266" s="115">
        <v>50.649968000000001</v>
      </c>
      <c r="N266" s="114">
        <v>4.0577886000000001E-2</v>
      </c>
      <c r="O266" s="114">
        <v>3.6521737999999998E-2</v>
      </c>
      <c r="P266" s="114">
        <v>1.4307069E-3</v>
      </c>
      <c r="Q266" s="114">
        <v>2.6254407E-3</v>
      </c>
      <c r="R266" s="113">
        <v>2.1895525820300001E-6</v>
      </c>
      <c r="S266" s="112">
        <v>5.2910759901099997E-9</v>
      </c>
      <c r="T266" s="112">
        <v>0.36770878522</v>
      </c>
      <c r="U266" s="111">
        <v>1.2468945999999999E-4</v>
      </c>
      <c r="V266" s="232"/>
      <c r="W266" s="173"/>
      <c r="X266" s="76" t="s">
        <v>12184</v>
      </c>
      <c r="Y266" s="76" t="s">
        <v>12183</v>
      </c>
      <c r="Z266" s="76"/>
      <c r="AA266" s="108"/>
    </row>
    <row r="267" spans="1:27" ht="14.5" customHeight="1">
      <c r="A267" s="41" t="s">
        <v>12200</v>
      </c>
      <c r="B267" s="119" t="s">
        <v>12026</v>
      </c>
      <c r="C267" s="120" t="s">
        <v>12199</v>
      </c>
      <c r="D267" s="135" t="s">
        <v>12186</v>
      </c>
      <c r="E267" s="119" t="s">
        <v>6570</v>
      </c>
      <c r="F267" s="118" t="s">
        <v>12198</v>
      </c>
      <c r="G267" s="117">
        <v>1.9303945769999999</v>
      </c>
      <c r="H267" s="117">
        <v>9.9433092000000001E-2</v>
      </c>
      <c r="I267" s="117">
        <v>0.51035815000000007</v>
      </c>
      <c r="J267" s="117">
        <v>0.76512425499999992</v>
      </c>
      <c r="K267" s="117">
        <v>0.55547908000000001</v>
      </c>
      <c r="L267" s="116">
        <v>4.1765344360902255</v>
      </c>
      <c r="M267" s="115">
        <v>106.24778000000001</v>
      </c>
      <c r="N267" s="114">
        <v>0.12546309</v>
      </c>
      <c r="O267" s="114">
        <v>0.11585525000000001</v>
      </c>
      <c r="P267" s="114">
        <v>4.0357969999999998E-3</v>
      </c>
      <c r="Q267" s="114">
        <v>5.5720465000000004E-3</v>
      </c>
      <c r="R267" s="113">
        <v>6.9457582291000012E-6</v>
      </c>
      <c r="S267" s="112">
        <v>1.492528430648E-8</v>
      </c>
      <c r="T267" s="112">
        <v>0.78039866518000001</v>
      </c>
      <c r="U267" s="111">
        <v>3.9221613E-4</v>
      </c>
      <c r="V267" s="230"/>
      <c r="W267" s="173"/>
      <c r="X267" s="76" t="s">
        <v>12184</v>
      </c>
      <c r="Y267" s="76" t="s">
        <v>12183</v>
      </c>
      <c r="Z267" s="76"/>
      <c r="AA267" s="108"/>
    </row>
    <row r="268" spans="1:27" ht="14.5" customHeight="1">
      <c r="A268" s="41" t="s">
        <v>12197</v>
      </c>
      <c r="B268" s="119" t="s">
        <v>12026</v>
      </c>
      <c r="C268" s="120" t="s">
        <v>12196</v>
      </c>
      <c r="D268" s="135" t="s">
        <v>12186</v>
      </c>
      <c r="E268" s="119" t="s">
        <v>6570</v>
      </c>
      <c r="F268" s="118" t="s">
        <v>12195</v>
      </c>
      <c r="G268" s="117">
        <v>0.88856903630000006</v>
      </c>
      <c r="H268" s="117">
        <v>2.6865902299999998E-2</v>
      </c>
      <c r="I268" s="117">
        <v>0.25345243700000003</v>
      </c>
      <c r="J268" s="117">
        <v>0.38821101699999999</v>
      </c>
      <c r="K268" s="117">
        <v>0.22003967999999999</v>
      </c>
      <c r="L268" s="116">
        <v>1.6544336842105261</v>
      </c>
      <c r="M268" s="115">
        <v>48.917552000000001</v>
      </c>
      <c r="N268" s="114">
        <v>4.8482550999999999E-2</v>
      </c>
      <c r="O268" s="114">
        <v>4.4521697999999998E-2</v>
      </c>
      <c r="P268" s="114">
        <v>1.5734976999999999E-3</v>
      </c>
      <c r="Q268" s="114">
        <v>2.3873557000000001E-3</v>
      </c>
      <c r="R268" s="113">
        <v>2.6691665456399998E-6</v>
      </c>
      <c r="S268" s="112">
        <v>5.8191483045600002E-9</v>
      </c>
      <c r="T268" s="112">
        <v>0.33436354811000002</v>
      </c>
      <c r="U268" s="111">
        <v>1.4036208999999999E-4</v>
      </c>
      <c r="V268" s="230"/>
      <c r="W268" s="173"/>
      <c r="X268" s="76" t="s">
        <v>12184</v>
      </c>
      <c r="Y268" s="76" t="s">
        <v>12183</v>
      </c>
      <c r="Z268" s="76"/>
      <c r="AA268" s="108"/>
    </row>
    <row r="269" spans="1:27" ht="14.5" customHeight="1">
      <c r="A269" s="41" t="s">
        <v>12194</v>
      </c>
      <c r="B269" s="119" t="s">
        <v>12026</v>
      </c>
      <c r="C269" s="120" t="s">
        <v>12193</v>
      </c>
      <c r="D269" s="135" t="s">
        <v>12186</v>
      </c>
      <c r="E269" s="119" t="s">
        <v>6570</v>
      </c>
      <c r="F269" s="118" t="s">
        <v>12192</v>
      </c>
      <c r="G269" s="117">
        <v>1.965647143</v>
      </c>
      <c r="H269" s="117">
        <v>0.10033094900000002</v>
      </c>
      <c r="I269" s="117">
        <v>0.51273769999999996</v>
      </c>
      <c r="J269" s="117">
        <v>0.79653107399999989</v>
      </c>
      <c r="K269" s="117">
        <v>0.55604741999999996</v>
      </c>
      <c r="L269" s="116">
        <v>4.1808076691729319</v>
      </c>
      <c r="M269" s="115">
        <v>106.02181</v>
      </c>
      <c r="N269" s="114">
        <v>0.12626697000000001</v>
      </c>
      <c r="O269" s="114">
        <v>0.11667578000000001</v>
      </c>
      <c r="P269" s="114">
        <v>4.0501976000000004E-3</v>
      </c>
      <c r="Q269" s="114">
        <v>5.5409919000000002E-3</v>
      </c>
      <c r="R269" s="113">
        <v>6.9949509428999997E-6</v>
      </c>
      <c r="S269" s="112">
        <v>1.497854180519E-8</v>
      </c>
      <c r="T269" s="112">
        <v>0.77604929079999996</v>
      </c>
      <c r="U269" s="111">
        <v>3.9409413999999998E-4</v>
      </c>
      <c r="V269" s="232"/>
      <c r="W269" s="173"/>
      <c r="X269" s="76" t="s">
        <v>12184</v>
      </c>
      <c r="Y269" s="76" t="s">
        <v>12183</v>
      </c>
      <c r="Z269" s="76"/>
      <c r="AA269" s="108"/>
    </row>
    <row r="270" spans="1:27" ht="14.5" customHeight="1">
      <c r="A270" s="41" t="s">
        <v>12191</v>
      </c>
      <c r="B270" s="119" t="s">
        <v>12026</v>
      </c>
      <c r="C270" s="120" t="s">
        <v>12190</v>
      </c>
      <c r="D270" s="135" t="s">
        <v>12186</v>
      </c>
      <c r="E270" s="119" t="s">
        <v>6570</v>
      </c>
      <c r="F270" s="118" t="s">
        <v>12189</v>
      </c>
      <c r="G270" s="117">
        <v>0.96591378609</v>
      </c>
      <c r="H270" s="117">
        <v>2.3875448800000001E-2</v>
      </c>
      <c r="I270" s="117">
        <v>0.238555986</v>
      </c>
      <c r="J270" s="117">
        <v>0.35589081128999994</v>
      </c>
      <c r="K270" s="117">
        <v>0.34759153999999998</v>
      </c>
      <c r="L270" s="116">
        <v>2.6134702255639093</v>
      </c>
      <c r="M270" s="115">
        <v>68.179032000000007</v>
      </c>
      <c r="N270" s="114">
        <v>9.6546636000000005E-2</v>
      </c>
      <c r="O270" s="114">
        <v>9.1283974000000004E-2</v>
      </c>
      <c r="P270" s="114">
        <v>3.1957219000000002E-3</v>
      </c>
      <c r="Q270" s="114">
        <v>2.0669400999999998E-3</v>
      </c>
      <c r="R270" s="113">
        <v>5.4726602851323006E-6</v>
      </c>
      <c r="S270" s="112">
        <v>1.1818498227554781E-8</v>
      </c>
      <c r="T270" s="112">
        <v>0.28948740224999997</v>
      </c>
      <c r="U270" s="111">
        <v>2.0485571E-4</v>
      </c>
      <c r="V270" s="230"/>
      <c r="W270" s="173"/>
      <c r="X270" s="76" t="s">
        <v>12184</v>
      </c>
      <c r="Y270" s="76" t="s">
        <v>12183</v>
      </c>
      <c r="Z270" s="76"/>
      <c r="AA270" s="108"/>
    </row>
    <row r="271" spans="1:27" ht="14.5" customHeight="1">
      <c r="A271" s="41" t="s">
        <v>12188</v>
      </c>
      <c r="B271" s="119" t="s">
        <v>12026</v>
      </c>
      <c r="C271" s="120" t="s">
        <v>12187</v>
      </c>
      <c r="D271" s="135" t="s">
        <v>12186</v>
      </c>
      <c r="E271" s="119" t="s">
        <v>6570</v>
      </c>
      <c r="F271" s="118" t="s">
        <v>12185</v>
      </c>
      <c r="G271" s="117">
        <v>2.1196293859999997</v>
      </c>
      <c r="H271" s="117">
        <v>9.4723345000000014E-2</v>
      </c>
      <c r="I271" s="117">
        <v>0.49430041999999996</v>
      </c>
      <c r="J271" s="117">
        <v>0.98679915100000004</v>
      </c>
      <c r="K271" s="117">
        <v>0.54380647000000004</v>
      </c>
      <c r="L271" s="116">
        <v>4.0887704511278198</v>
      </c>
      <c r="M271" s="115">
        <v>101.45495</v>
      </c>
      <c r="N271" s="114">
        <v>0.11958161</v>
      </c>
      <c r="O271" s="114">
        <v>0.11008445</v>
      </c>
      <c r="P271" s="114">
        <v>3.8739235000000002E-3</v>
      </c>
      <c r="Q271" s="114">
        <v>5.6232360999999998E-3</v>
      </c>
      <c r="R271" s="113">
        <v>6.5997871127835078E-6</v>
      </c>
      <c r="S271" s="112">
        <v>1.4326639969580661E-8</v>
      </c>
      <c r="T271" s="112">
        <v>0.78756807399999995</v>
      </c>
      <c r="U271" s="111">
        <v>4.8514944999999998E-4</v>
      </c>
      <c r="V271" s="230"/>
      <c r="W271" s="173"/>
      <c r="X271" s="76" t="s">
        <v>12184</v>
      </c>
      <c r="Y271" s="76" t="s">
        <v>12183</v>
      </c>
      <c r="Z271" s="76"/>
      <c r="AA271" s="108"/>
    </row>
    <row r="272" spans="1:27" ht="14.5" customHeight="1">
      <c r="B272" s="119" t="s">
        <v>12026</v>
      </c>
      <c r="C272" s="133" t="s">
        <v>12182</v>
      </c>
      <c r="D272" s="133" t="s">
        <v>12169</v>
      </c>
      <c r="G272" s="131"/>
      <c r="H272" s="131"/>
      <c r="I272" s="131"/>
      <c r="J272" s="131"/>
      <c r="K272" s="131"/>
      <c r="L272" s="131"/>
      <c r="M272" s="100"/>
      <c r="N272" s="41"/>
      <c r="O272" s="41"/>
      <c r="V272" s="231"/>
      <c r="W272" s="172"/>
      <c r="X272" s="76"/>
      <c r="Y272" s="76"/>
      <c r="Z272" s="76"/>
      <c r="AA272" s="108"/>
    </row>
    <row r="273" spans="1:27" ht="14.5" customHeight="1" thickBot="1">
      <c r="A273" s="41" t="s">
        <v>12181</v>
      </c>
      <c r="B273" s="119" t="s">
        <v>12026</v>
      </c>
      <c r="C273" s="120" t="s">
        <v>12180</v>
      </c>
      <c r="D273" s="135" t="s">
        <v>12169</v>
      </c>
      <c r="E273" s="119" t="s">
        <v>6570</v>
      </c>
      <c r="F273" s="118" t="s">
        <v>12179</v>
      </c>
      <c r="G273" s="117">
        <v>0.30096068567544998</v>
      </c>
      <c r="H273" s="117">
        <v>5.4040352800000001E-4</v>
      </c>
      <c r="I273" s="117">
        <v>9.00032825E-4</v>
      </c>
      <c r="J273" s="117">
        <v>0.28716728432244998</v>
      </c>
      <c r="K273" s="117">
        <v>1.2352965E-2</v>
      </c>
      <c r="L273" s="116">
        <v>9.2879436090225559E-2</v>
      </c>
      <c r="M273" s="115">
        <v>17.695948999999999</v>
      </c>
      <c r="N273" s="114">
        <v>2.9051584999999999E-3</v>
      </c>
      <c r="O273" s="114">
        <v>1.6623401E-3</v>
      </c>
      <c r="P273" s="121">
        <v>7.7557869E-5</v>
      </c>
      <c r="Q273" s="114">
        <v>1.1652604999999999E-3</v>
      </c>
      <c r="R273" s="113">
        <v>9.9660677877529986E-8</v>
      </c>
      <c r="S273" s="112">
        <v>2.86826435309762E-10</v>
      </c>
      <c r="T273" s="112">
        <v>0.16320175709192</v>
      </c>
      <c r="U273" s="122">
        <v>2.4358066E-5</v>
      </c>
      <c r="V273" s="230" t="s">
        <v>12178</v>
      </c>
      <c r="W273" s="221" t="s">
        <v>12177</v>
      </c>
      <c r="X273" s="42" t="s">
        <v>1447</v>
      </c>
      <c r="Y273" s="76"/>
      <c r="Z273" s="76"/>
      <c r="AA273" s="108"/>
    </row>
    <row r="274" spans="1:27" ht="14.5" customHeight="1" thickBot="1">
      <c r="A274" s="41" t="s">
        <v>12176</v>
      </c>
      <c r="B274" s="119" t="s">
        <v>12026</v>
      </c>
      <c r="C274" s="120" t="s">
        <v>12175</v>
      </c>
      <c r="D274" s="135" t="s">
        <v>12169</v>
      </c>
      <c r="E274" s="119" t="s">
        <v>6570</v>
      </c>
      <c r="F274" s="118" t="s">
        <v>12174</v>
      </c>
      <c r="G274" s="117">
        <v>0.21959204042118999</v>
      </c>
      <c r="H274" s="117">
        <v>1.9767392309999999E-4</v>
      </c>
      <c r="I274" s="117">
        <v>3.2922253199999999E-4</v>
      </c>
      <c r="J274" s="117">
        <v>0.21454655926608998</v>
      </c>
      <c r="K274" s="117">
        <v>4.5185846999999998E-3</v>
      </c>
      <c r="L274" s="116">
        <v>3.3974321052631574E-2</v>
      </c>
      <c r="M274" s="115">
        <v>12.721579999999999</v>
      </c>
      <c r="N274" s="114">
        <v>1.4823092000000001E-3</v>
      </c>
      <c r="O274" s="114">
        <v>6.0806651000000001E-4</v>
      </c>
      <c r="P274" s="121">
        <v>2.8369852E-5</v>
      </c>
      <c r="Q274" s="114">
        <v>8.4587284000000001E-4</v>
      </c>
      <c r="R274" s="113">
        <v>3.6454827150760005E-8</v>
      </c>
      <c r="S274" s="112">
        <v>1.04918091638218E-10</v>
      </c>
      <c r="T274" s="112">
        <v>0.11846958522573001</v>
      </c>
      <c r="U274" s="122">
        <v>1.6454895E-5</v>
      </c>
      <c r="V274" s="229" t="s">
        <v>12173</v>
      </c>
      <c r="W274" s="221" t="s">
        <v>12172</v>
      </c>
      <c r="X274" s="42" t="s">
        <v>1447</v>
      </c>
      <c r="Y274" s="76"/>
      <c r="Z274" s="76"/>
      <c r="AA274" s="108"/>
    </row>
    <row r="275" spans="1:27" ht="14.5" customHeight="1">
      <c r="A275" s="41" t="s">
        <v>12171</v>
      </c>
      <c r="B275" s="119" t="s">
        <v>12026</v>
      </c>
      <c r="C275" s="120" t="s">
        <v>12170</v>
      </c>
      <c r="D275" s="135" t="s">
        <v>12169</v>
      </c>
      <c r="E275" s="119" t="s">
        <v>6570</v>
      </c>
      <c r="F275" s="118" t="s">
        <v>12168</v>
      </c>
      <c r="G275" s="117">
        <v>7.7908351376200002E-2</v>
      </c>
      <c r="H275" s="117">
        <v>2.6555448410000002E-3</v>
      </c>
      <c r="I275" s="117">
        <v>5.2874802599999996E-3</v>
      </c>
      <c r="J275" s="117">
        <v>5.8357642752000002E-3</v>
      </c>
      <c r="K275" s="117">
        <v>6.4129562000000001E-2</v>
      </c>
      <c r="L275" s="116">
        <v>0.48217715789473681</v>
      </c>
      <c r="M275" s="115">
        <v>7.4136579999999999</v>
      </c>
      <c r="N275" s="114">
        <v>9.4619231999999998E-3</v>
      </c>
      <c r="O275" s="114">
        <v>8.8070888999999992E-3</v>
      </c>
      <c r="P275" s="114">
        <v>4.0358199000000003E-4</v>
      </c>
      <c r="Q275" s="114">
        <v>2.5125232000000001E-4</v>
      </c>
      <c r="R275" s="113">
        <v>5.2800292620730008E-7</v>
      </c>
      <c r="S275" s="112">
        <v>1.4925369905275E-9</v>
      </c>
      <c r="T275" s="112">
        <v>3.5189399551900001E-2</v>
      </c>
      <c r="U275" s="122">
        <v>2.4209882000000001E-5</v>
      </c>
      <c r="V275" s="228" t="s">
        <v>12167</v>
      </c>
      <c r="W275" s="221" t="s">
        <v>12166</v>
      </c>
      <c r="X275" s="42" t="s">
        <v>1448</v>
      </c>
      <c r="Y275" s="76"/>
      <c r="Z275" s="76"/>
      <c r="AA275" s="108"/>
    </row>
    <row r="276" spans="1:27" ht="14.5" customHeight="1">
      <c r="B276" s="119" t="s">
        <v>12026</v>
      </c>
      <c r="C276" s="133" t="s">
        <v>12165</v>
      </c>
      <c r="D276" s="133" t="s">
        <v>12150</v>
      </c>
      <c r="G276" s="131"/>
      <c r="H276" s="131"/>
      <c r="I276" s="131"/>
      <c r="J276" s="131"/>
      <c r="K276" s="131"/>
      <c r="L276" s="131"/>
      <c r="M276" s="100"/>
      <c r="N276" s="41"/>
      <c r="O276" s="41"/>
      <c r="V276" s="152"/>
      <c r="W276" s="172"/>
      <c r="X276" s="76"/>
      <c r="Y276" s="76"/>
      <c r="Z276" s="76"/>
      <c r="AA276" s="108"/>
    </row>
    <row r="277" spans="1:27" ht="14.5" customHeight="1">
      <c r="A277" s="41" t="s">
        <v>12164</v>
      </c>
      <c r="B277" s="119" t="s">
        <v>12026</v>
      </c>
      <c r="C277" s="120" t="s">
        <v>12163</v>
      </c>
      <c r="D277" s="135" t="s">
        <v>12150</v>
      </c>
      <c r="E277" s="119" t="s">
        <v>6570</v>
      </c>
      <c r="F277" s="118" t="s">
        <v>12162</v>
      </c>
      <c r="G277" s="117">
        <v>0.73303618333851994</v>
      </c>
      <c r="H277" s="117">
        <v>4.5435301459999994E-2</v>
      </c>
      <c r="I277" s="117">
        <v>0.1116626312</v>
      </c>
      <c r="J277" s="117">
        <v>2.8311200678519999E-2</v>
      </c>
      <c r="K277" s="117">
        <v>0.54762705</v>
      </c>
      <c r="L277" s="116">
        <v>4.1174966165413531</v>
      </c>
      <c r="M277" s="115">
        <v>53.330409000000003</v>
      </c>
      <c r="N277" s="114">
        <v>9.9810221000000005E-2</v>
      </c>
      <c r="O277" s="114">
        <v>9.3720998E-2</v>
      </c>
      <c r="P277" s="114">
        <v>3.8244306E-3</v>
      </c>
      <c r="Q277" s="114">
        <v>2.2647922999999999E-3</v>
      </c>
      <c r="R277" s="113">
        <v>5.6187648777139004E-6</v>
      </c>
      <c r="S277" s="112">
        <v>1.4143603918673925E-8</v>
      </c>
      <c r="T277" s="112">
        <v>0.31719779818499999</v>
      </c>
      <c r="U277" s="111">
        <v>2.339295E-4</v>
      </c>
      <c r="V277" s="227" t="s">
        <v>12161</v>
      </c>
      <c r="W277" s="222" t="s">
        <v>12028</v>
      </c>
      <c r="X277" s="76" t="s">
        <v>12153</v>
      </c>
      <c r="Y277" s="76"/>
      <c r="Z277" s="76"/>
      <c r="AA277" s="108"/>
    </row>
    <row r="278" spans="1:27" ht="14.5" customHeight="1">
      <c r="A278" s="41" t="s">
        <v>12160</v>
      </c>
      <c r="B278" s="119" t="s">
        <v>12026</v>
      </c>
      <c r="C278" s="120" t="s">
        <v>12159</v>
      </c>
      <c r="D278" s="135" t="s">
        <v>12150</v>
      </c>
      <c r="E278" s="119" t="s">
        <v>6570</v>
      </c>
      <c r="F278" s="118" t="s">
        <v>12158</v>
      </c>
      <c r="G278" s="117">
        <v>4.7728130664999995</v>
      </c>
      <c r="H278" s="117">
        <v>0.5429811966000001</v>
      </c>
      <c r="I278" s="117">
        <v>2.28867573</v>
      </c>
      <c r="J278" s="117">
        <v>0.48287973989999999</v>
      </c>
      <c r="K278" s="117">
        <v>1.4582763999999999</v>
      </c>
      <c r="L278" s="116">
        <v>10.964484210526315</v>
      </c>
      <c r="M278" s="115">
        <v>217.38480999999999</v>
      </c>
      <c r="N278" s="114">
        <v>0.59651304000000005</v>
      </c>
      <c r="O278" s="114">
        <v>0.56672460000000002</v>
      </c>
      <c r="P278" s="114">
        <v>2.0680461000000001E-2</v>
      </c>
      <c r="Q278" s="114">
        <v>9.1079747000000003E-3</v>
      </c>
      <c r="R278" s="113">
        <v>3.3976294092547002E-5</v>
      </c>
      <c r="S278" s="112">
        <v>7.6480994821980015E-8</v>
      </c>
      <c r="T278" s="112">
        <v>1.2756267539000001</v>
      </c>
      <c r="U278" s="111">
        <v>1.7133803999999999E-3</v>
      </c>
      <c r="V278" s="224" t="s">
        <v>12157</v>
      </c>
      <c r="W278" s="222" t="s">
        <v>12028</v>
      </c>
      <c r="X278" s="76" t="s">
        <v>12153</v>
      </c>
      <c r="Y278" s="76"/>
      <c r="Z278" s="76"/>
      <c r="AA278" s="108"/>
    </row>
    <row r="279" spans="1:27" ht="14.5" customHeight="1">
      <c r="A279" s="41" t="s">
        <v>12156</v>
      </c>
      <c r="B279" s="119" t="s">
        <v>12026</v>
      </c>
      <c r="C279" s="120" t="s">
        <v>12155</v>
      </c>
      <c r="D279" s="135" t="s">
        <v>12150</v>
      </c>
      <c r="E279" s="119" t="s">
        <v>6570</v>
      </c>
      <c r="F279" s="118" t="s">
        <v>12154</v>
      </c>
      <c r="G279" s="117">
        <v>6.7077807865000008</v>
      </c>
      <c r="H279" s="117">
        <v>0.86442513310000002</v>
      </c>
      <c r="I279" s="117">
        <v>2.0064033500000003</v>
      </c>
      <c r="J279" s="117">
        <v>0.83339410339999997</v>
      </c>
      <c r="K279" s="117">
        <v>3.0035582000000001</v>
      </c>
      <c r="L279" s="116">
        <v>22.583144360902256</v>
      </c>
      <c r="M279" s="115">
        <v>467.68335999999999</v>
      </c>
      <c r="N279" s="114">
        <v>0.94148231000000004</v>
      </c>
      <c r="O279" s="114">
        <v>0.88414685999999998</v>
      </c>
      <c r="P279" s="114">
        <v>3.6592680000000002E-2</v>
      </c>
      <c r="Q279" s="114">
        <v>2.0742765E-2</v>
      </c>
      <c r="R279" s="113">
        <v>5.3006407050922002E-5</v>
      </c>
      <c r="S279" s="112">
        <v>1.3532795987250001E-7</v>
      </c>
      <c r="T279" s="112">
        <v>2.9051491309999999</v>
      </c>
      <c r="U279" s="111">
        <v>4.1789117999999998E-3</v>
      </c>
      <c r="V279" s="154"/>
      <c r="W279" s="222" t="s">
        <v>12028</v>
      </c>
      <c r="X279" s="76" t="s">
        <v>12153</v>
      </c>
      <c r="Y279" s="76"/>
      <c r="Z279" s="76"/>
      <c r="AA279" s="108"/>
    </row>
    <row r="280" spans="1:27" ht="14.5" customHeight="1">
      <c r="A280" s="41" t="s">
        <v>12152</v>
      </c>
      <c r="B280" s="119" t="s">
        <v>12026</v>
      </c>
      <c r="C280" s="120" t="s">
        <v>12151</v>
      </c>
      <c r="D280" s="135" t="s">
        <v>12150</v>
      </c>
      <c r="E280" s="119" t="s">
        <v>6570</v>
      </c>
      <c r="F280" s="118" t="s">
        <v>12149</v>
      </c>
      <c r="G280" s="117">
        <v>0.25678688096829999</v>
      </c>
      <c r="H280" s="117">
        <v>8.96243683E-3</v>
      </c>
      <c r="I280" s="117">
        <v>1.4814192050000001E-2</v>
      </c>
      <c r="J280" s="117">
        <v>2.0941620883000002E-3</v>
      </c>
      <c r="K280" s="117">
        <v>0.23091608999999999</v>
      </c>
      <c r="L280" s="116">
        <v>1.7362112030075185</v>
      </c>
      <c r="M280" s="115">
        <v>66.051041999999995</v>
      </c>
      <c r="N280" s="114">
        <v>3.3763791000000001E-2</v>
      </c>
      <c r="O280" s="114">
        <v>3.1232586E-2</v>
      </c>
      <c r="P280" s="114">
        <v>1.4662572E-3</v>
      </c>
      <c r="Q280" s="114">
        <v>1.0649470999999999E-3</v>
      </c>
      <c r="R280" s="113">
        <v>1.8724572034969999E-6</v>
      </c>
      <c r="S280" s="112">
        <v>5.4225489183417095E-9</v>
      </c>
      <c r="T280" s="112">
        <v>0.149152258786</v>
      </c>
      <c r="U280" s="122">
        <v>8.1128470000000006E-5</v>
      </c>
      <c r="V280" s="224" t="s">
        <v>12148</v>
      </c>
      <c r="W280" s="221" t="s">
        <v>12021</v>
      </c>
      <c r="X280" s="76" t="s">
        <v>12147</v>
      </c>
      <c r="Y280" s="76"/>
      <c r="Z280" s="76"/>
      <c r="AA280" s="108"/>
    </row>
    <row r="281" spans="1:27" ht="14.5" customHeight="1">
      <c r="B281" s="119" t="s">
        <v>12026</v>
      </c>
      <c r="C281" s="133" t="s">
        <v>12146</v>
      </c>
      <c r="D281" s="133" t="s">
        <v>12083</v>
      </c>
      <c r="G281" s="131"/>
      <c r="H281" s="131"/>
      <c r="I281" s="131"/>
      <c r="J281" s="131"/>
      <c r="K281" s="131"/>
      <c r="L281" s="131"/>
      <c r="M281" s="100"/>
      <c r="N281" s="41"/>
      <c r="O281" s="41"/>
      <c r="V281" s="152"/>
      <c r="W281" s="172"/>
      <c r="X281" s="76"/>
      <c r="Y281" s="76"/>
      <c r="Z281" s="76"/>
      <c r="AA281" s="108"/>
    </row>
    <row r="282" spans="1:27" ht="14.5" customHeight="1">
      <c r="A282" s="41" t="s">
        <v>12145</v>
      </c>
      <c r="B282" s="119" t="s">
        <v>12026</v>
      </c>
      <c r="C282" s="120" t="s">
        <v>12144</v>
      </c>
      <c r="D282" s="135" t="s">
        <v>12083</v>
      </c>
      <c r="E282" s="119" t="s">
        <v>6570</v>
      </c>
      <c r="F282" s="118" t="s">
        <v>12143</v>
      </c>
      <c r="G282" s="117">
        <v>0.71213361078399995</v>
      </c>
      <c r="H282" s="117">
        <v>2.518190553E-2</v>
      </c>
      <c r="I282" s="117">
        <v>4.17057947E-2</v>
      </c>
      <c r="J282" s="117">
        <v>5.896390554E-3</v>
      </c>
      <c r="K282" s="117">
        <v>0.63934952</v>
      </c>
      <c r="L282" s="116">
        <v>4.8071392481203006</v>
      </c>
      <c r="M282" s="115">
        <v>116.92547</v>
      </c>
      <c r="N282" s="114">
        <v>9.3312745000000002E-2</v>
      </c>
      <c r="O282" s="114">
        <v>8.6269767999999997E-2</v>
      </c>
      <c r="P282" s="114">
        <v>4.0444777999999997E-3</v>
      </c>
      <c r="Q282" s="114">
        <v>2.9984996000000002E-3</v>
      </c>
      <c r="R282" s="113">
        <v>5.1720483752070001E-6</v>
      </c>
      <c r="S282" s="112">
        <v>1.4957388075339899E-8</v>
      </c>
      <c r="T282" s="112">
        <v>0.41995792817900002</v>
      </c>
      <c r="U282" s="111">
        <v>2.2605336000000001E-4</v>
      </c>
      <c r="V282" s="226" t="s">
        <v>12142</v>
      </c>
      <c r="W282" s="221" t="s">
        <v>12081</v>
      </c>
      <c r="X282" s="220" t="s">
        <v>12020</v>
      </c>
      <c r="Y282" s="76"/>
      <c r="Z282" s="76"/>
      <c r="AA282" s="108"/>
    </row>
    <row r="283" spans="1:27" ht="14.5" customHeight="1">
      <c r="A283" s="41" t="s">
        <v>12141</v>
      </c>
      <c r="B283" s="119" t="s">
        <v>12026</v>
      </c>
      <c r="C283" s="120" t="s">
        <v>12140</v>
      </c>
      <c r="D283" s="135" t="s">
        <v>12083</v>
      </c>
      <c r="E283" s="119" t="s">
        <v>6570</v>
      </c>
      <c r="F283" s="118" t="s">
        <v>12139</v>
      </c>
      <c r="G283" s="117">
        <v>0.43244085986390002</v>
      </c>
      <c r="H283" s="117">
        <v>1.466790682E-2</v>
      </c>
      <c r="I283" s="117">
        <v>2.4299224500000001E-2</v>
      </c>
      <c r="J283" s="117">
        <v>3.4354485438999999E-3</v>
      </c>
      <c r="K283" s="117">
        <v>0.39003828000000001</v>
      </c>
      <c r="L283" s="116">
        <v>2.9326186466165414</v>
      </c>
      <c r="M283" s="115">
        <v>70.971862000000002</v>
      </c>
      <c r="N283" s="114">
        <v>5.6757709000000003E-2</v>
      </c>
      <c r="O283" s="114">
        <v>5.2545166999999997E-2</v>
      </c>
      <c r="P283" s="114">
        <v>2.4655082E-3</v>
      </c>
      <c r="Q283" s="114">
        <v>1.7470334E-3</v>
      </c>
      <c r="R283" s="113">
        <v>3.1501898244259994E-6</v>
      </c>
      <c r="S283" s="112">
        <v>9.1180037265737997E-9</v>
      </c>
      <c r="T283" s="112">
        <v>0.24468255369399999</v>
      </c>
      <c r="U283" s="111">
        <v>1.3537771000000001E-4</v>
      </c>
      <c r="V283" s="226" t="s">
        <v>12138</v>
      </c>
      <c r="W283" s="221" t="s">
        <v>12081</v>
      </c>
      <c r="X283" s="220" t="s">
        <v>12020</v>
      </c>
      <c r="Y283" s="76"/>
      <c r="Z283" s="76"/>
      <c r="AA283" s="108"/>
    </row>
    <row r="284" spans="1:27" ht="14.5" customHeight="1">
      <c r="A284" s="41" t="s">
        <v>12137</v>
      </c>
      <c r="B284" s="119" t="s">
        <v>12026</v>
      </c>
      <c r="C284" s="120" t="s">
        <v>12136</v>
      </c>
      <c r="D284" s="135" t="s">
        <v>12083</v>
      </c>
      <c r="E284" s="119" t="s">
        <v>6570</v>
      </c>
      <c r="F284" s="118" t="s">
        <v>12135</v>
      </c>
      <c r="G284" s="117">
        <v>0.35666070938459998</v>
      </c>
      <c r="H284" s="117">
        <v>5.2447808460000002E-3</v>
      </c>
      <c r="I284" s="117">
        <v>7.8831233399999992E-3</v>
      </c>
      <c r="J284" s="117">
        <v>1.1081551985999999E-3</v>
      </c>
      <c r="K284" s="117">
        <v>0.34242465</v>
      </c>
      <c r="L284" s="116">
        <v>2.5746214285714286</v>
      </c>
      <c r="M284" s="115">
        <v>16.053723999999999</v>
      </c>
      <c r="N284" s="114">
        <v>4.9983888999999997E-2</v>
      </c>
      <c r="O284" s="114">
        <v>4.7148338999999997E-2</v>
      </c>
      <c r="P284" s="114">
        <v>2.2720176000000001E-3</v>
      </c>
      <c r="Q284" s="114">
        <v>5.6353168999999999E-4</v>
      </c>
      <c r="R284" s="113">
        <v>2.8266390637009999E-6</v>
      </c>
      <c r="S284" s="112">
        <v>8.4024321016108765E-9</v>
      </c>
      <c r="T284" s="112">
        <v>7.8926006655599998E-2</v>
      </c>
      <c r="U284" s="122">
        <v>9.0000517E-5</v>
      </c>
      <c r="V284" s="110"/>
      <c r="W284" s="222" t="s">
        <v>12028</v>
      </c>
      <c r="X284" s="220" t="s">
        <v>12020</v>
      </c>
      <c r="Y284" s="76"/>
      <c r="Z284" s="76"/>
      <c r="AA284" s="108"/>
    </row>
    <row r="285" spans="1:27" ht="14.5" customHeight="1">
      <c r="A285" s="41" t="s">
        <v>12134</v>
      </c>
      <c r="B285" s="119" t="s">
        <v>12026</v>
      </c>
      <c r="C285" s="120" t="s">
        <v>12133</v>
      </c>
      <c r="D285" s="135" t="s">
        <v>12083</v>
      </c>
      <c r="E285" s="119" t="s">
        <v>6570</v>
      </c>
      <c r="F285" s="118" t="s">
        <v>12132</v>
      </c>
      <c r="G285" s="117">
        <v>0.26045966015060001</v>
      </c>
      <c r="H285" s="117">
        <v>3.496034728E-3</v>
      </c>
      <c r="I285" s="117">
        <v>5.1261957599999996E-3</v>
      </c>
      <c r="J285" s="117">
        <v>7.2004966259999999E-4</v>
      </c>
      <c r="K285" s="117">
        <v>0.25111738</v>
      </c>
      <c r="L285" s="116">
        <v>1.8881006015037594</v>
      </c>
      <c r="M285" s="115">
        <v>10.646906</v>
      </c>
      <c r="N285" s="114">
        <v>3.6506584000000002E-2</v>
      </c>
      <c r="O285" s="114">
        <v>3.4477960000000002E-2</v>
      </c>
      <c r="P285" s="114">
        <v>1.6624558E-3</v>
      </c>
      <c r="Q285" s="114">
        <v>3.6616785E-4</v>
      </c>
      <c r="R285" s="113">
        <v>2.0670240199107005E-6</v>
      </c>
      <c r="S285" s="112">
        <v>6.1481354822954299E-9</v>
      </c>
      <c r="T285" s="112">
        <v>5.1284011733199998E-2</v>
      </c>
      <c r="U285" s="122">
        <v>6.4595187999999995E-5</v>
      </c>
      <c r="V285" s="226" t="s">
        <v>12128</v>
      </c>
      <c r="W285" s="222" t="s">
        <v>12028</v>
      </c>
      <c r="X285" s="220" t="s">
        <v>12020</v>
      </c>
      <c r="Y285" s="76"/>
      <c r="Z285" s="76"/>
      <c r="AA285" s="108"/>
    </row>
    <row r="286" spans="1:27" ht="14.5" customHeight="1">
      <c r="A286" s="41" t="s">
        <v>12131</v>
      </c>
      <c r="B286" s="119" t="s">
        <v>12026</v>
      </c>
      <c r="C286" s="120" t="s">
        <v>12130</v>
      </c>
      <c r="D286" s="135" t="s">
        <v>12083</v>
      </c>
      <c r="E286" s="119" t="s">
        <v>6570</v>
      </c>
      <c r="F286" s="118" t="s">
        <v>12129</v>
      </c>
      <c r="G286" s="117">
        <v>0.4031155593661</v>
      </c>
      <c r="H286" s="117">
        <v>6.961876467E-3</v>
      </c>
      <c r="I286" s="117">
        <v>1.0732992289999998E-2</v>
      </c>
      <c r="J286" s="117">
        <v>1.5111106091E-3</v>
      </c>
      <c r="K286" s="117">
        <v>0.38390957999999997</v>
      </c>
      <c r="L286" s="116">
        <v>2.8865381954887215</v>
      </c>
      <c r="M286" s="115">
        <v>22.026883000000002</v>
      </c>
      <c r="N286" s="114">
        <v>5.6047608999999998E-2</v>
      </c>
      <c r="O286" s="114">
        <v>5.2745225E-2</v>
      </c>
      <c r="P286" s="114">
        <v>2.5339362000000002E-3</v>
      </c>
      <c r="Q286" s="114">
        <v>7.6844713999999999E-4</v>
      </c>
      <c r="R286" s="113">
        <v>3.1621837999752998E-6</v>
      </c>
      <c r="S286" s="112">
        <v>9.3710659052249007E-9</v>
      </c>
      <c r="T286" s="112">
        <v>0.10762565173869999</v>
      </c>
      <c r="U286" s="111">
        <v>1.0497981E-4</v>
      </c>
      <c r="V286" s="226" t="s">
        <v>12128</v>
      </c>
      <c r="W286" s="222" t="s">
        <v>12028</v>
      </c>
      <c r="X286" s="220" t="s">
        <v>12020</v>
      </c>
      <c r="Y286" s="76"/>
      <c r="Z286" s="76"/>
      <c r="AA286" s="108"/>
    </row>
    <row r="287" spans="1:27" ht="14.5" customHeight="1">
      <c r="A287" s="41" t="s">
        <v>12127</v>
      </c>
      <c r="B287" s="119" t="s">
        <v>12026</v>
      </c>
      <c r="C287" s="120" t="s">
        <v>12126</v>
      </c>
      <c r="D287" s="135" t="s">
        <v>12083</v>
      </c>
      <c r="E287" s="119" t="s">
        <v>6570</v>
      </c>
      <c r="F287" s="118" t="s">
        <v>12125</v>
      </c>
      <c r="G287" s="117">
        <v>0.21345947785470001</v>
      </c>
      <c r="H287" s="117">
        <v>7.81289984E-3</v>
      </c>
      <c r="I287" s="117">
        <v>1.2962455349999999E-2</v>
      </c>
      <c r="J287" s="117">
        <v>1.8327826646999999E-3</v>
      </c>
      <c r="K287" s="117">
        <v>0.19085134000000001</v>
      </c>
      <c r="L287" s="116">
        <v>1.4349724812030076</v>
      </c>
      <c r="M287" s="115">
        <v>31.235385000000001</v>
      </c>
      <c r="N287" s="114">
        <v>2.7886600000000001E-2</v>
      </c>
      <c r="O287" s="114">
        <v>2.5749108E-2</v>
      </c>
      <c r="P287" s="114">
        <v>1.2054642999999999E-3</v>
      </c>
      <c r="Q287" s="114">
        <v>9.3202746999999995E-4</v>
      </c>
      <c r="R287" s="113">
        <v>1.5437115840749999E-6</v>
      </c>
      <c r="S287" s="112">
        <v>4.4580780896785613E-9</v>
      </c>
      <c r="T287" s="112">
        <v>0.13053606141599999</v>
      </c>
      <c r="U287" s="122">
        <v>6.8589812999999994E-5</v>
      </c>
      <c r="V287" s="226" t="s">
        <v>12124</v>
      </c>
      <c r="W287" s="221" t="s">
        <v>12123</v>
      </c>
      <c r="X287" s="220" t="s">
        <v>12020</v>
      </c>
      <c r="Y287" s="76"/>
      <c r="Z287" s="76"/>
      <c r="AA287" s="108"/>
    </row>
    <row r="288" spans="1:27" ht="14.5" customHeight="1">
      <c r="A288" s="41" t="s">
        <v>12122</v>
      </c>
      <c r="B288" s="119" t="s">
        <v>12026</v>
      </c>
      <c r="C288" s="120" t="s">
        <v>12121</v>
      </c>
      <c r="D288" s="135" t="s">
        <v>12083</v>
      </c>
      <c r="E288" s="119" t="s">
        <v>6570</v>
      </c>
      <c r="F288" s="118" t="s">
        <v>12120</v>
      </c>
      <c r="G288" s="117">
        <v>9.80804265653E-2</v>
      </c>
      <c r="H288" s="117">
        <v>2.758128944E-3</v>
      </c>
      <c r="I288" s="117">
        <v>4.5438273899999996E-3</v>
      </c>
      <c r="J288" s="117">
        <v>6.423392313E-4</v>
      </c>
      <c r="K288" s="117">
        <v>9.0136130999999994E-2</v>
      </c>
      <c r="L288" s="116">
        <v>0.67771527067669168</v>
      </c>
      <c r="M288" s="115">
        <v>10.907574</v>
      </c>
      <c r="N288" s="114">
        <v>1.2967786E-2</v>
      </c>
      <c r="O288" s="114">
        <v>1.207241E-2</v>
      </c>
      <c r="P288" s="114">
        <v>5.6872664000000002E-4</v>
      </c>
      <c r="Q288" s="114">
        <v>3.2664964999999999E-4</v>
      </c>
      <c r="R288" s="113">
        <v>7.2376557256149995E-7</v>
      </c>
      <c r="S288" s="112">
        <v>2.1032789614196505E-9</v>
      </c>
      <c r="T288" s="112">
        <v>4.5749250982299997E-2</v>
      </c>
      <c r="U288" s="122">
        <v>2.8937990999999998E-5</v>
      </c>
      <c r="V288" s="226" t="s">
        <v>12086</v>
      </c>
      <c r="W288" s="222" t="s">
        <v>12028</v>
      </c>
      <c r="X288" s="220" t="s">
        <v>12020</v>
      </c>
      <c r="Y288" s="76"/>
      <c r="Z288" s="76"/>
      <c r="AA288" s="108"/>
    </row>
    <row r="289" spans="1:27" ht="14.5" customHeight="1">
      <c r="A289" s="41" t="s">
        <v>12119</v>
      </c>
      <c r="B289" s="119" t="s">
        <v>12026</v>
      </c>
      <c r="C289" s="120" t="s">
        <v>12118</v>
      </c>
      <c r="D289" s="135" t="s">
        <v>12083</v>
      </c>
      <c r="E289" s="119" t="s">
        <v>6570</v>
      </c>
      <c r="F289" s="118" t="s">
        <v>12117</v>
      </c>
      <c r="G289" s="117">
        <v>0.18016311591429998</v>
      </c>
      <c r="H289" s="117">
        <v>6.2467580480000005E-3</v>
      </c>
      <c r="I289" s="117">
        <v>1.0321049190000001E-2</v>
      </c>
      <c r="J289" s="117">
        <v>1.4589686762999999E-3</v>
      </c>
      <c r="K289" s="117">
        <v>0.16213633999999999</v>
      </c>
      <c r="L289" s="116">
        <v>1.2190702255639096</v>
      </c>
      <c r="M289" s="115">
        <v>63.788069</v>
      </c>
      <c r="N289" s="114">
        <v>2.3706112000000001E-2</v>
      </c>
      <c r="O289" s="114">
        <v>2.1934123999999999E-2</v>
      </c>
      <c r="P289" s="114">
        <v>1.0300562E-3</v>
      </c>
      <c r="Q289" s="114">
        <v>7.4193133999999998E-4</v>
      </c>
      <c r="R289" s="113">
        <v>1.3149954924965998E-6</v>
      </c>
      <c r="S289" s="112">
        <v>3.8093793754850192E-9</v>
      </c>
      <c r="T289" s="112">
        <v>0.1039119511142</v>
      </c>
      <c r="U289" s="122">
        <v>5.6790182000000001E-5</v>
      </c>
      <c r="V289" s="226" t="s">
        <v>12116</v>
      </c>
      <c r="W289" s="221" t="s">
        <v>12115</v>
      </c>
      <c r="X289" s="220" t="s">
        <v>12020</v>
      </c>
      <c r="Y289" s="76"/>
      <c r="Z289" s="76"/>
      <c r="AA289" s="108"/>
    </row>
    <row r="290" spans="1:27" ht="14.5" customHeight="1">
      <c r="A290" s="41" t="s">
        <v>12114</v>
      </c>
      <c r="B290" s="119" t="s">
        <v>12026</v>
      </c>
      <c r="C290" s="120" t="s">
        <v>12113</v>
      </c>
      <c r="D290" s="135" t="s">
        <v>12083</v>
      </c>
      <c r="E290" s="119" t="s">
        <v>6570</v>
      </c>
      <c r="F290" s="118" t="s">
        <v>12112</v>
      </c>
      <c r="G290" s="117">
        <v>0.32362963095809999</v>
      </c>
      <c r="H290" s="117">
        <v>1.120829487E-2</v>
      </c>
      <c r="I290" s="117">
        <v>1.856595766E-2</v>
      </c>
      <c r="J290" s="117">
        <v>2.6248484280999998E-3</v>
      </c>
      <c r="K290" s="117">
        <v>0.29123052999999999</v>
      </c>
      <c r="L290" s="116">
        <v>2.1897032330827066</v>
      </c>
      <c r="M290" s="115">
        <v>56.753442</v>
      </c>
      <c r="N290" s="114">
        <v>4.2451561999999998E-2</v>
      </c>
      <c r="O290" s="114">
        <v>3.9274552999999997E-2</v>
      </c>
      <c r="P290" s="114">
        <v>1.8421917E-3</v>
      </c>
      <c r="Q290" s="114">
        <v>1.3348177999999999E-3</v>
      </c>
      <c r="R290" s="113">
        <v>2.3545894989270002E-6</v>
      </c>
      <c r="S290" s="112">
        <v>6.8128391590925889E-9</v>
      </c>
      <c r="T290" s="112">
        <v>0.186949273793</v>
      </c>
      <c r="U290" s="111">
        <v>1.020174E-4</v>
      </c>
      <c r="V290" s="226" t="s">
        <v>12036</v>
      </c>
      <c r="W290" s="221" t="s">
        <v>12081</v>
      </c>
      <c r="X290" s="220" t="s">
        <v>12020</v>
      </c>
      <c r="Y290" s="76"/>
      <c r="Z290" s="76"/>
      <c r="AA290" s="108"/>
    </row>
    <row r="291" spans="1:27" ht="14.5" customHeight="1">
      <c r="A291" s="41" t="s">
        <v>12111</v>
      </c>
      <c r="B291" s="119" t="s">
        <v>12026</v>
      </c>
      <c r="C291" s="120" t="s">
        <v>12110</v>
      </c>
      <c r="D291" s="135" t="s">
        <v>12083</v>
      </c>
      <c r="E291" s="119" t="s">
        <v>6570</v>
      </c>
      <c r="F291" s="118" t="s">
        <v>12109</v>
      </c>
      <c r="G291" s="117">
        <v>0.44496516484199999</v>
      </c>
      <c r="H291" s="117">
        <v>1.5466661959999999E-2</v>
      </c>
      <c r="I291" s="117">
        <v>2.56467711E-2</v>
      </c>
      <c r="J291" s="117">
        <v>3.6261517819999997E-3</v>
      </c>
      <c r="K291" s="117">
        <v>0.40022558000000003</v>
      </c>
      <c r="L291" s="116">
        <v>3.0092148872180453</v>
      </c>
      <c r="M291" s="115">
        <v>85.679091</v>
      </c>
      <c r="N291" s="114">
        <v>5.8283863999999998E-2</v>
      </c>
      <c r="O291" s="114">
        <v>5.3912516000000001E-2</v>
      </c>
      <c r="P291" s="114">
        <v>2.5273354E-3</v>
      </c>
      <c r="Q291" s="114">
        <v>1.8440119999999999E-3</v>
      </c>
      <c r="R291" s="113">
        <v>3.2321652255830002E-6</v>
      </c>
      <c r="S291" s="112">
        <v>9.346654745119E-9</v>
      </c>
      <c r="T291" s="112">
        <v>0.25826498291599997</v>
      </c>
      <c r="U291" s="111">
        <v>1.4046206E-4</v>
      </c>
      <c r="V291" s="226" t="s">
        <v>12108</v>
      </c>
      <c r="W291" s="221" t="s">
        <v>12081</v>
      </c>
      <c r="X291" s="220" t="s">
        <v>12020</v>
      </c>
      <c r="Y291" s="76"/>
      <c r="Z291" s="76"/>
      <c r="AA291" s="108"/>
    </row>
    <row r="292" spans="1:27" ht="14.5" customHeight="1">
      <c r="A292" s="41" t="s">
        <v>12107</v>
      </c>
      <c r="B292" s="119" t="s">
        <v>12026</v>
      </c>
      <c r="C292" s="120" t="s">
        <v>12106</v>
      </c>
      <c r="D292" s="135" t="s">
        <v>12083</v>
      </c>
      <c r="E292" s="119" t="s">
        <v>6570</v>
      </c>
      <c r="F292" s="118" t="s">
        <v>12105</v>
      </c>
      <c r="G292" s="117">
        <v>0.17260745251510001</v>
      </c>
      <c r="H292" s="117">
        <v>6.2551410999999993E-3</v>
      </c>
      <c r="I292" s="117">
        <v>1.036815023E-2</v>
      </c>
      <c r="J292" s="117">
        <v>1.4658911851E-3</v>
      </c>
      <c r="K292" s="117">
        <v>0.15451827000000001</v>
      </c>
      <c r="L292" s="116">
        <v>1.1617915037593984</v>
      </c>
      <c r="M292" s="115">
        <v>32.608074999999999</v>
      </c>
      <c r="N292" s="114">
        <v>2.2585978999999999E-2</v>
      </c>
      <c r="O292" s="114">
        <v>2.0863131E-2</v>
      </c>
      <c r="P292" s="114">
        <v>9.7739674999999999E-4</v>
      </c>
      <c r="Q292" s="114">
        <v>7.4545163999999999E-4</v>
      </c>
      <c r="R292" s="113">
        <v>1.2507872213547E-6</v>
      </c>
      <c r="S292" s="112">
        <v>3.6146329833386188E-9</v>
      </c>
      <c r="T292" s="112">
        <v>0.1044049950086</v>
      </c>
      <c r="U292" s="122">
        <v>5.5263082E-5</v>
      </c>
      <c r="V292" s="226" t="s">
        <v>12104</v>
      </c>
      <c r="W292" s="221" t="s">
        <v>12103</v>
      </c>
      <c r="X292" s="220" t="s">
        <v>12020</v>
      </c>
      <c r="Y292" s="76"/>
      <c r="Z292" s="76"/>
      <c r="AA292" s="108"/>
    </row>
    <row r="293" spans="1:27" ht="14.5" customHeight="1">
      <c r="A293" s="41" t="s">
        <v>12102</v>
      </c>
      <c r="B293" s="119" t="s">
        <v>12026</v>
      </c>
      <c r="C293" s="120" t="s">
        <v>12101</v>
      </c>
      <c r="D293" s="135" t="s">
        <v>12083</v>
      </c>
      <c r="E293" s="119" t="s">
        <v>6570</v>
      </c>
      <c r="F293" s="118" t="s">
        <v>12100</v>
      </c>
      <c r="G293" s="117">
        <v>0.23501600795730002</v>
      </c>
      <c r="H293" s="117">
        <v>8.2758055499999993E-3</v>
      </c>
      <c r="I293" s="117">
        <v>1.3690410730000001E-2</v>
      </c>
      <c r="J293" s="117">
        <v>1.9353916773E-3</v>
      </c>
      <c r="K293" s="117">
        <v>0.21111440000000001</v>
      </c>
      <c r="L293" s="116">
        <v>1.5873263157894737</v>
      </c>
      <c r="M293" s="115">
        <v>60.068897999999997</v>
      </c>
      <c r="N293" s="114">
        <v>3.0860881999999999E-2</v>
      </c>
      <c r="O293" s="114">
        <v>2.8537679E-2</v>
      </c>
      <c r="P293" s="114">
        <v>1.3389958E-3</v>
      </c>
      <c r="Q293" s="114">
        <v>9.8420738999999992E-4</v>
      </c>
      <c r="R293" s="113">
        <v>1.7108920595759999E-6</v>
      </c>
      <c r="S293" s="112">
        <v>4.9519075272165092E-9</v>
      </c>
      <c r="T293" s="112">
        <v>0.13784417204500002</v>
      </c>
      <c r="U293" s="122">
        <v>7.4483718999999998E-5</v>
      </c>
      <c r="V293" s="226" t="s">
        <v>12099</v>
      </c>
      <c r="W293" s="221" t="s">
        <v>12098</v>
      </c>
      <c r="X293" s="220" t="s">
        <v>12020</v>
      </c>
      <c r="Y293" s="76"/>
      <c r="Z293" s="76"/>
      <c r="AA293" s="108"/>
    </row>
    <row r="294" spans="1:27" ht="14.5" customHeight="1">
      <c r="A294" s="41" t="s">
        <v>12097</v>
      </c>
      <c r="B294" s="119" t="s">
        <v>12026</v>
      </c>
      <c r="C294" s="120" t="s">
        <v>12096</v>
      </c>
      <c r="D294" s="135" t="s">
        <v>12083</v>
      </c>
      <c r="E294" s="119" t="s">
        <v>6570</v>
      </c>
      <c r="F294" s="118" t="s">
        <v>12095</v>
      </c>
      <c r="G294" s="117">
        <v>0.36401011678610001</v>
      </c>
      <c r="H294" s="117">
        <v>1.3240235049999998E-2</v>
      </c>
      <c r="I294" s="117">
        <v>2.1953620699999996E-2</v>
      </c>
      <c r="J294" s="117">
        <v>3.1039510360999995E-3</v>
      </c>
      <c r="K294" s="117">
        <v>0.32571231</v>
      </c>
      <c r="L294" s="116">
        <v>2.4489647368421052</v>
      </c>
      <c r="M294" s="115">
        <v>46.640014999999998</v>
      </c>
      <c r="N294" s="114">
        <v>4.7603943000000003E-2</v>
      </c>
      <c r="O294" s="114">
        <v>4.3966261E-2</v>
      </c>
      <c r="P294" s="114">
        <v>2.0592248E-3</v>
      </c>
      <c r="Q294" s="114">
        <v>1.5784565E-3</v>
      </c>
      <c r="R294" s="113">
        <v>2.6358670432909999E-6</v>
      </c>
      <c r="S294" s="112">
        <v>7.615476354534602E-9</v>
      </c>
      <c r="T294" s="112">
        <v>0.22107234171500001</v>
      </c>
      <c r="U294" s="111">
        <v>1.1669962E-4</v>
      </c>
      <c r="V294" s="226" t="s">
        <v>12094</v>
      </c>
      <c r="W294" s="221" t="s">
        <v>12093</v>
      </c>
      <c r="X294" s="220" t="s">
        <v>12020</v>
      </c>
      <c r="Y294" s="76"/>
      <c r="Z294" s="76"/>
      <c r="AA294" s="108"/>
    </row>
    <row r="295" spans="1:27" ht="14.5" customHeight="1">
      <c r="A295" s="41" t="s">
        <v>12092</v>
      </c>
      <c r="B295" s="119" t="s">
        <v>12026</v>
      </c>
      <c r="C295" s="120" t="s">
        <v>12091</v>
      </c>
      <c r="D295" s="135" t="s">
        <v>12083</v>
      </c>
      <c r="E295" s="119" t="s">
        <v>6570</v>
      </c>
      <c r="F295" s="118" t="s">
        <v>12090</v>
      </c>
      <c r="G295" s="117">
        <v>0.22314003395840001</v>
      </c>
      <c r="H295" s="117">
        <v>2.7056386680000002E-3</v>
      </c>
      <c r="I295" s="117">
        <v>3.8699288100000001E-3</v>
      </c>
      <c r="J295" s="117">
        <v>5.4285648040000003E-4</v>
      </c>
      <c r="K295" s="117">
        <v>0.21602161</v>
      </c>
      <c r="L295" s="116">
        <v>1.6242226315789472</v>
      </c>
      <c r="M295" s="115">
        <v>9.7841958000000009</v>
      </c>
      <c r="N295" s="114">
        <v>3.1396102000000002E-2</v>
      </c>
      <c r="O295" s="114">
        <v>2.9686428000000001E-2</v>
      </c>
      <c r="P295" s="114">
        <v>1.4336150000000001E-3</v>
      </c>
      <c r="Q295" s="114">
        <v>2.7605955000000002E-4</v>
      </c>
      <c r="R295" s="113">
        <v>1.7797618226601998E-6</v>
      </c>
      <c r="S295" s="112">
        <v>5.3018307196199812E-9</v>
      </c>
      <c r="T295" s="112">
        <v>3.8663803176299999E-2</v>
      </c>
      <c r="U295" s="122">
        <v>5.4411901000000003E-5</v>
      </c>
      <c r="V295" s="226" t="s">
        <v>12086</v>
      </c>
      <c r="W295" s="222" t="s">
        <v>12028</v>
      </c>
      <c r="X295" s="220" t="s">
        <v>12020</v>
      </c>
      <c r="Y295" s="76"/>
      <c r="Z295" s="76"/>
      <c r="AA295" s="108"/>
    </row>
    <row r="296" spans="1:27" ht="14.5" customHeight="1">
      <c r="A296" s="41" t="s">
        <v>12089</v>
      </c>
      <c r="B296" s="119" t="s">
        <v>12026</v>
      </c>
      <c r="C296" s="120" t="s">
        <v>12088</v>
      </c>
      <c r="D296" s="135" t="s">
        <v>12083</v>
      </c>
      <c r="E296" s="119" t="s">
        <v>6570</v>
      </c>
      <c r="F296" s="118" t="s">
        <v>12087</v>
      </c>
      <c r="G296" s="117">
        <v>0.20729423841860001</v>
      </c>
      <c r="H296" s="117">
        <v>2.1336469209999997E-3</v>
      </c>
      <c r="I296" s="117">
        <v>2.9222485200000002E-3</v>
      </c>
      <c r="J296" s="117">
        <v>4.0887297759999999E-4</v>
      </c>
      <c r="K296" s="117">
        <v>0.20182947000000001</v>
      </c>
      <c r="L296" s="116">
        <v>1.5175148120300752</v>
      </c>
      <c r="M296" s="115">
        <v>8.3072358000000008</v>
      </c>
      <c r="N296" s="114">
        <v>2.9321169000000001E-2</v>
      </c>
      <c r="O296" s="114">
        <v>2.7769462000000002E-2</v>
      </c>
      <c r="P296" s="114">
        <v>1.3437817999999999E-3</v>
      </c>
      <c r="Q296" s="114">
        <v>2.0792474000000001E-4</v>
      </c>
      <c r="R296" s="113">
        <v>1.6648358244546001E-6</v>
      </c>
      <c r="S296" s="112">
        <v>4.9696072959722613E-9</v>
      </c>
      <c r="T296" s="112">
        <v>2.9121111605799999E-2</v>
      </c>
      <c r="U296" s="122">
        <v>4.9345853000000003E-5</v>
      </c>
      <c r="V296" s="226" t="s">
        <v>12086</v>
      </c>
      <c r="W296" s="222" t="s">
        <v>12028</v>
      </c>
      <c r="X296" s="220" t="s">
        <v>12020</v>
      </c>
      <c r="Y296" s="76"/>
      <c r="Z296" s="76"/>
      <c r="AA296" s="108"/>
    </row>
    <row r="297" spans="1:27" ht="14.5" customHeight="1">
      <c r="A297" s="41" t="s">
        <v>12085</v>
      </c>
      <c r="B297" s="119" t="s">
        <v>12026</v>
      </c>
      <c r="C297" s="120" t="s">
        <v>12084</v>
      </c>
      <c r="D297" s="135" t="s">
        <v>12083</v>
      </c>
      <c r="E297" s="119" t="s">
        <v>6570</v>
      </c>
      <c r="F297" s="118" t="s">
        <v>12082</v>
      </c>
      <c r="G297" s="117">
        <v>0.442196016719</v>
      </c>
      <c r="H297" s="117">
        <v>1.531186239E-2</v>
      </c>
      <c r="I297" s="117">
        <v>2.53632393E-2</v>
      </c>
      <c r="J297" s="117">
        <v>3.5858450290000001E-3</v>
      </c>
      <c r="K297" s="117">
        <v>0.39793507</v>
      </c>
      <c r="L297" s="116">
        <v>2.991993007518797</v>
      </c>
      <c r="M297" s="115">
        <v>77.528379999999999</v>
      </c>
      <c r="N297" s="114">
        <v>5.8004847999999998E-2</v>
      </c>
      <c r="O297" s="114">
        <v>5.3664177E-2</v>
      </c>
      <c r="P297" s="114">
        <v>2.5171556999999999E-3</v>
      </c>
      <c r="Q297" s="114">
        <v>1.8235147000000001E-3</v>
      </c>
      <c r="R297" s="113">
        <v>3.2172768004249994E-6</v>
      </c>
      <c r="S297" s="112">
        <v>9.3090078366189003E-9</v>
      </c>
      <c r="T297" s="112">
        <v>0.25539421733699996</v>
      </c>
      <c r="U297" s="111">
        <v>1.3938448E-4</v>
      </c>
      <c r="V297" s="226" t="s">
        <v>12043</v>
      </c>
      <c r="W297" s="221" t="s">
        <v>12081</v>
      </c>
      <c r="X297" s="220" t="s">
        <v>12020</v>
      </c>
      <c r="Y297" s="76"/>
      <c r="Z297" s="76"/>
      <c r="AA297" s="108"/>
    </row>
    <row r="298" spans="1:27" ht="14.5" customHeight="1" thickBot="1">
      <c r="B298" s="119" t="s">
        <v>12026</v>
      </c>
      <c r="C298" s="133" t="s">
        <v>12080</v>
      </c>
      <c r="D298" s="133" t="s">
        <v>12024</v>
      </c>
      <c r="G298" s="131"/>
      <c r="H298" s="131"/>
      <c r="I298" s="131"/>
      <c r="J298" s="131"/>
      <c r="K298" s="131"/>
      <c r="L298" s="131"/>
      <c r="M298" s="100"/>
      <c r="N298" s="41"/>
      <c r="O298" s="41"/>
      <c r="V298" s="152"/>
      <c r="W298" s="172"/>
      <c r="X298" s="76"/>
      <c r="Y298" s="76"/>
      <c r="Z298" s="76"/>
      <c r="AA298" s="108"/>
    </row>
    <row r="299" spans="1:27" ht="14.5" customHeight="1" thickBot="1">
      <c r="A299" s="41" t="s">
        <v>12079</v>
      </c>
      <c r="B299" s="119" t="s">
        <v>12026</v>
      </c>
      <c r="C299" s="120" t="s">
        <v>12078</v>
      </c>
      <c r="D299" s="135" t="s">
        <v>12024</v>
      </c>
      <c r="E299" s="119" t="s">
        <v>6570</v>
      </c>
      <c r="F299" s="118" t="s">
        <v>12077</v>
      </c>
      <c r="G299" s="117">
        <v>0.35604418540909999</v>
      </c>
      <c r="H299" s="117">
        <v>1.2658065179999999E-2</v>
      </c>
      <c r="I299" s="117">
        <v>2.0954194999999998E-2</v>
      </c>
      <c r="J299" s="117">
        <v>2.9623752291E-3</v>
      </c>
      <c r="K299" s="117">
        <v>0.31946954999999999</v>
      </c>
      <c r="L299" s="116">
        <v>2.4020266917293229</v>
      </c>
      <c r="M299" s="115">
        <v>69.204562999999993</v>
      </c>
      <c r="N299" s="114">
        <v>4.6698086999999999E-2</v>
      </c>
      <c r="O299" s="114">
        <v>4.3167252000000003E-2</v>
      </c>
      <c r="P299" s="114">
        <v>2.0243739000000002E-3</v>
      </c>
      <c r="Q299" s="114">
        <v>1.5064607000000001E-3</v>
      </c>
      <c r="R299" s="113">
        <v>2.5879647164389993E-6</v>
      </c>
      <c r="S299" s="112">
        <v>7.4865899968949984E-9</v>
      </c>
      <c r="T299" s="112">
        <v>0.210988894003</v>
      </c>
      <c r="U299" s="111">
        <v>1.1322159000000001E-4</v>
      </c>
      <c r="V299" s="207" t="s">
        <v>12062</v>
      </c>
      <c r="W299" s="222" t="s">
        <v>12028</v>
      </c>
      <c r="X299" s="220" t="s">
        <v>12020</v>
      </c>
      <c r="Y299" s="76"/>
      <c r="Z299" s="76"/>
      <c r="AA299" s="108"/>
    </row>
    <row r="300" spans="1:27" ht="14.5" customHeight="1" thickBot="1">
      <c r="A300" s="41" t="s">
        <v>12076</v>
      </c>
      <c r="B300" s="119" t="s">
        <v>12026</v>
      </c>
      <c r="C300" s="120" t="s">
        <v>12075</v>
      </c>
      <c r="D300" s="135" t="s">
        <v>12024</v>
      </c>
      <c r="E300" s="119" t="s">
        <v>6570</v>
      </c>
      <c r="F300" s="118" t="s">
        <v>12074</v>
      </c>
      <c r="G300" s="117">
        <v>0.2673053652463</v>
      </c>
      <c r="H300" s="117">
        <v>6.3146788609999994E-3</v>
      </c>
      <c r="I300" s="117">
        <v>1.008314167E-2</v>
      </c>
      <c r="J300" s="117">
        <v>1.4229047153E-3</v>
      </c>
      <c r="K300" s="117">
        <v>0.24948464000000001</v>
      </c>
      <c r="L300" s="116">
        <v>1.8758243609022556</v>
      </c>
      <c r="M300" s="115">
        <v>34.535020000000003</v>
      </c>
      <c r="N300" s="114">
        <v>3.6357151999999997E-2</v>
      </c>
      <c r="O300" s="114">
        <v>3.4013222000000003E-2</v>
      </c>
      <c r="P300" s="114">
        <v>1.6203382999999999E-3</v>
      </c>
      <c r="Q300" s="114">
        <v>7.2359172000000004E-4</v>
      </c>
      <c r="R300" s="113">
        <v>2.0391620388325E-6</v>
      </c>
      <c r="S300" s="112">
        <v>5.9923755342178288E-9</v>
      </c>
      <c r="T300" s="112">
        <v>0.1013433824381</v>
      </c>
      <c r="U300" s="122">
        <v>7.4911623000000006E-5</v>
      </c>
      <c r="V300" s="207" t="s">
        <v>12070</v>
      </c>
      <c r="W300" s="222" t="s">
        <v>12028</v>
      </c>
      <c r="X300" s="220" t="s">
        <v>12020</v>
      </c>
      <c r="Y300" s="76"/>
      <c r="Z300" s="76"/>
      <c r="AA300" s="108"/>
    </row>
    <row r="301" spans="1:27" ht="14.5" customHeight="1" thickBot="1">
      <c r="A301" s="41" t="s">
        <v>12073</v>
      </c>
      <c r="B301" s="119" t="s">
        <v>12026</v>
      </c>
      <c r="C301" s="120" t="s">
        <v>12072</v>
      </c>
      <c r="D301" s="135" t="s">
        <v>12024</v>
      </c>
      <c r="E301" s="119" t="s">
        <v>6570</v>
      </c>
      <c r="F301" s="118" t="s">
        <v>12071</v>
      </c>
      <c r="G301" s="117">
        <v>0.2999794675845</v>
      </c>
      <c r="H301" s="117">
        <v>8.9335263799999991E-3</v>
      </c>
      <c r="I301" s="117">
        <v>1.4594705160000001E-2</v>
      </c>
      <c r="J301" s="117">
        <v>2.0620060444999999E-3</v>
      </c>
      <c r="K301" s="117">
        <v>0.27438922999999998</v>
      </c>
      <c r="L301" s="116">
        <v>2.0630769172932331</v>
      </c>
      <c r="M301" s="115">
        <v>51.937162000000001</v>
      </c>
      <c r="N301" s="114">
        <v>4.0010276999999997E-2</v>
      </c>
      <c r="O301" s="114">
        <v>3.7203864000000003E-2</v>
      </c>
      <c r="P301" s="114">
        <v>1.7578182E-3</v>
      </c>
      <c r="Q301" s="114">
        <v>1.0485948E-3</v>
      </c>
      <c r="R301" s="113">
        <v>2.2304474156580006E-6</v>
      </c>
      <c r="S301" s="112">
        <v>6.5008068375799197E-9</v>
      </c>
      <c r="T301" s="112">
        <v>0.146862014889</v>
      </c>
      <c r="U301" s="122">
        <v>8.9917407999999996E-5</v>
      </c>
      <c r="V301" s="207" t="s">
        <v>12070</v>
      </c>
      <c r="W301" s="222" t="s">
        <v>12028</v>
      </c>
      <c r="X301" s="220" t="s">
        <v>12020</v>
      </c>
      <c r="Y301" s="76"/>
      <c r="Z301" s="76"/>
      <c r="AA301" s="108"/>
    </row>
    <row r="302" spans="1:27" ht="14.5" customHeight="1" thickBot="1">
      <c r="A302" s="41" t="s">
        <v>12069</v>
      </c>
      <c r="B302" s="119" t="s">
        <v>12026</v>
      </c>
      <c r="C302" s="120" t="s">
        <v>12068</v>
      </c>
      <c r="D302" s="135" t="s">
        <v>12024</v>
      </c>
      <c r="E302" s="119" t="s">
        <v>6570</v>
      </c>
      <c r="F302" s="118" t="s">
        <v>12067</v>
      </c>
      <c r="G302" s="117">
        <v>0.37171013060489999</v>
      </c>
      <c r="H302" s="117">
        <v>9.6153751200000002E-3</v>
      </c>
      <c r="I302" s="117">
        <v>1.5542215769999999E-2</v>
      </c>
      <c r="J302" s="117">
        <v>2.1946497148999998E-3</v>
      </c>
      <c r="K302" s="117">
        <v>0.34435789</v>
      </c>
      <c r="L302" s="116">
        <v>2.5891570676691726</v>
      </c>
      <c r="M302" s="115">
        <v>42.909799999999997</v>
      </c>
      <c r="N302" s="114">
        <v>5.0117035999999997E-2</v>
      </c>
      <c r="O302" s="114">
        <v>4.6780408000000002E-2</v>
      </c>
      <c r="P302" s="114">
        <v>2.2205796000000001E-3</v>
      </c>
      <c r="Q302" s="114">
        <v>1.1160483E-3</v>
      </c>
      <c r="R302" s="113">
        <v>2.8045807680960001E-6</v>
      </c>
      <c r="S302" s="112">
        <v>8.212202623615551E-9</v>
      </c>
      <c r="T302" s="112">
        <v>0.15630927596399999</v>
      </c>
      <c r="U302" s="111">
        <v>1.0685357E-4</v>
      </c>
      <c r="V302" s="207" t="s">
        <v>12066</v>
      </c>
      <c r="W302" s="222" t="s">
        <v>12028</v>
      </c>
      <c r="X302" s="220" t="s">
        <v>12020</v>
      </c>
      <c r="Y302" s="76"/>
      <c r="Z302" s="76"/>
      <c r="AA302" s="108"/>
    </row>
    <row r="303" spans="1:27" ht="14.5" customHeight="1">
      <c r="A303" s="41" t="s">
        <v>12065</v>
      </c>
      <c r="B303" s="119" t="s">
        <v>12026</v>
      </c>
      <c r="C303" s="120" t="s">
        <v>12064</v>
      </c>
      <c r="D303" s="135" t="s">
        <v>12024</v>
      </c>
      <c r="E303" s="119" t="s">
        <v>6570</v>
      </c>
      <c r="F303" s="118" t="s">
        <v>12063</v>
      </c>
      <c r="G303" s="117">
        <v>0.26435407048359999</v>
      </c>
      <c r="H303" s="117">
        <v>8.0689209999999997E-3</v>
      </c>
      <c r="I303" s="117">
        <v>1.321745949E-2</v>
      </c>
      <c r="J303" s="117">
        <v>1.8677299936000001E-3</v>
      </c>
      <c r="K303" s="117">
        <v>0.24119995999999999</v>
      </c>
      <c r="L303" s="116">
        <v>1.8135335338345864</v>
      </c>
      <c r="M303" s="115">
        <v>36.755356999999997</v>
      </c>
      <c r="N303" s="114">
        <v>3.5133905E-2</v>
      </c>
      <c r="O303" s="114">
        <v>3.2643936999999998E-2</v>
      </c>
      <c r="P303" s="114">
        <v>1.5401684000000001E-3</v>
      </c>
      <c r="Q303" s="114">
        <v>9.4979929999999997E-4</v>
      </c>
      <c r="R303" s="113">
        <v>1.957070544575E-6</v>
      </c>
      <c r="S303" s="112">
        <v>5.6958891040647006E-9</v>
      </c>
      <c r="T303" s="112">
        <v>0.13302511301199998</v>
      </c>
      <c r="U303" s="122">
        <v>7.9864462000000004E-5</v>
      </c>
      <c r="V303" s="224" t="s">
        <v>12062</v>
      </c>
      <c r="W303" s="222" t="s">
        <v>12028</v>
      </c>
      <c r="X303" s="220" t="s">
        <v>12020</v>
      </c>
      <c r="Y303" s="76"/>
      <c r="Z303" s="76"/>
      <c r="AA303" s="108"/>
    </row>
    <row r="304" spans="1:27" ht="14.5" customHeight="1">
      <c r="A304" s="41" t="s">
        <v>12061</v>
      </c>
      <c r="B304" s="119" t="s">
        <v>12026</v>
      </c>
      <c r="C304" s="120" t="s">
        <v>12060</v>
      </c>
      <c r="D304" s="135" t="s">
        <v>12024</v>
      </c>
      <c r="E304" s="119" t="s">
        <v>6570</v>
      </c>
      <c r="F304" s="118" t="s">
        <v>12059</v>
      </c>
      <c r="G304" s="117">
        <v>0.38061838048769997</v>
      </c>
      <c r="H304" s="117">
        <v>1.2426042179999999E-2</v>
      </c>
      <c r="I304" s="117">
        <v>2.04655545E-2</v>
      </c>
      <c r="J304" s="117">
        <v>2.8927038077000001E-3</v>
      </c>
      <c r="K304" s="117">
        <v>0.34483407999999999</v>
      </c>
      <c r="L304" s="116">
        <v>2.5927374436090225</v>
      </c>
      <c r="M304" s="115">
        <v>46.792264000000003</v>
      </c>
      <c r="N304" s="114">
        <v>5.0254702999999998E-2</v>
      </c>
      <c r="O304" s="114">
        <v>4.6591771999999997E-2</v>
      </c>
      <c r="P304" s="114">
        <v>2.1919001000000001E-3</v>
      </c>
      <c r="Q304" s="114">
        <v>1.4710305999999999E-3</v>
      </c>
      <c r="R304" s="113">
        <v>2.7932717258920001E-6</v>
      </c>
      <c r="S304" s="112">
        <v>8.1061395091664596E-9</v>
      </c>
      <c r="T304" s="112">
        <v>0.206026702226</v>
      </c>
      <c r="U304" s="111">
        <v>1.1755125E-4</v>
      </c>
      <c r="V304" s="226" t="s">
        <v>12058</v>
      </c>
      <c r="W304" s="222" t="s">
        <v>12028</v>
      </c>
      <c r="X304" s="220" t="s">
        <v>12020</v>
      </c>
      <c r="Y304" s="76"/>
      <c r="Z304" s="76"/>
      <c r="AA304" s="108"/>
    </row>
    <row r="305" spans="1:27" ht="14.5" customHeight="1">
      <c r="A305" s="41" t="s">
        <v>12057</v>
      </c>
      <c r="B305" s="119" t="s">
        <v>12026</v>
      </c>
      <c r="C305" s="120" t="s">
        <v>12056</v>
      </c>
      <c r="D305" s="135" t="s">
        <v>12024</v>
      </c>
      <c r="E305" s="119" t="s">
        <v>6570</v>
      </c>
      <c r="F305" s="118" t="s">
        <v>12055</v>
      </c>
      <c r="G305" s="117">
        <v>0.39206595099140001</v>
      </c>
      <c r="H305" s="117">
        <v>1.379756628E-2</v>
      </c>
      <c r="I305" s="117">
        <v>2.2822242E-2</v>
      </c>
      <c r="J305" s="117">
        <v>3.2263227113999999E-3</v>
      </c>
      <c r="K305" s="117">
        <v>0.35221982000000002</v>
      </c>
      <c r="L305" s="116">
        <v>2.6482693233082708</v>
      </c>
      <c r="M305" s="115">
        <v>81.963016999999994</v>
      </c>
      <c r="N305" s="114">
        <v>5.1492272999999998E-2</v>
      </c>
      <c r="O305" s="114">
        <v>4.7617222000000001E-2</v>
      </c>
      <c r="P305" s="114">
        <v>2.2343645000000001E-3</v>
      </c>
      <c r="Q305" s="114">
        <v>1.6406863E-3</v>
      </c>
      <c r="R305" s="113">
        <v>2.8547495577690005E-6</v>
      </c>
      <c r="S305" s="112">
        <v>8.2631824410697998E-9</v>
      </c>
      <c r="T305" s="112">
        <v>0.229787997656</v>
      </c>
      <c r="U305" s="111">
        <v>1.2422907E-4</v>
      </c>
      <c r="V305" s="226" t="s">
        <v>12051</v>
      </c>
      <c r="W305" s="222" t="s">
        <v>12028</v>
      </c>
      <c r="X305" s="220" t="s">
        <v>12020</v>
      </c>
      <c r="Y305" s="76"/>
      <c r="Z305" s="76"/>
      <c r="AA305" s="108"/>
    </row>
    <row r="306" spans="1:27" ht="14.5" customHeight="1">
      <c r="A306" s="41" t="s">
        <v>12054</v>
      </c>
      <c r="B306" s="119" t="s">
        <v>12026</v>
      </c>
      <c r="C306" s="120" t="s">
        <v>12053</v>
      </c>
      <c r="D306" s="135" t="s">
        <v>12024</v>
      </c>
      <c r="E306" s="119" t="s">
        <v>6570</v>
      </c>
      <c r="F306" s="118" t="s">
        <v>12052</v>
      </c>
      <c r="G306" s="117">
        <v>0.34013433239140001</v>
      </c>
      <c r="H306" s="117">
        <v>1.2011677569999999E-2</v>
      </c>
      <c r="I306" s="117">
        <v>1.9874340800000001E-2</v>
      </c>
      <c r="J306" s="117">
        <v>2.8096340214000004E-3</v>
      </c>
      <c r="K306" s="117">
        <v>0.30543868000000002</v>
      </c>
      <c r="L306" s="116">
        <v>2.2965314285714284</v>
      </c>
      <c r="M306" s="115">
        <v>77.090844000000004</v>
      </c>
      <c r="N306" s="114">
        <v>4.4649420000000002E-2</v>
      </c>
      <c r="O306" s="114">
        <v>4.1283866000000002E-2</v>
      </c>
      <c r="P306" s="114">
        <v>1.9367666999999999E-3</v>
      </c>
      <c r="Q306" s="114">
        <v>1.4287869999999999E-3</v>
      </c>
      <c r="R306" s="113">
        <v>2.475051918935E-6</v>
      </c>
      <c r="S306" s="112">
        <v>7.1625988328730001E-9</v>
      </c>
      <c r="T306" s="112">
        <v>0.20011023549199999</v>
      </c>
      <c r="U306" s="111">
        <v>1.0790687E-4</v>
      </c>
      <c r="V306" s="226" t="s">
        <v>12051</v>
      </c>
      <c r="W306" s="222" t="s">
        <v>12028</v>
      </c>
      <c r="X306" s="220" t="s">
        <v>12020</v>
      </c>
      <c r="Y306" s="76"/>
      <c r="Z306" s="76"/>
      <c r="AA306" s="108"/>
    </row>
    <row r="307" spans="1:27" ht="14.5" customHeight="1">
      <c r="A307" s="41" t="s">
        <v>12050</v>
      </c>
      <c r="B307" s="119" t="s">
        <v>12026</v>
      </c>
      <c r="C307" s="120" t="s">
        <v>12049</v>
      </c>
      <c r="D307" s="135" t="s">
        <v>12024</v>
      </c>
      <c r="E307" s="119" t="s">
        <v>6570</v>
      </c>
      <c r="F307" s="118" t="s">
        <v>12048</v>
      </c>
      <c r="G307" s="117">
        <v>0.35201054595370002</v>
      </c>
      <c r="H307" s="117">
        <v>1.1140976850000001E-2</v>
      </c>
      <c r="I307" s="117">
        <v>1.8299107569999997E-2</v>
      </c>
      <c r="J307" s="117">
        <v>2.5858815336999999E-3</v>
      </c>
      <c r="K307" s="117">
        <v>0.31998458000000002</v>
      </c>
      <c r="L307" s="116">
        <v>2.4058990977443608</v>
      </c>
      <c r="M307" s="115">
        <v>69.369753000000003</v>
      </c>
      <c r="N307" s="114">
        <v>4.6750042999999998E-2</v>
      </c>
      <c r="O307" s="114">
        <v>4.3389186000000003E-2</v>
      </c>
      <c r="P307" s="114">
        <v>2.0458553000000002E-3</v>
      </c>
      <c r="Q307" s="114">
        <v>1.3150019E-3</v>
      </c>
      <c r="R307" s="113">
        <v>2.6012701574059994E-6</v>
      </c>
      <c r="S307" s="112">
        <v>7.5660328967809823E-9</v>
      </c>
      <c r="T307" s="112">
        <v>0.18417393671000001</v>
      </c>
      <c r="U307" s="111">
        <v>1.0761611E-4</v>
      </c>
      <c r="V307" s="225" t="s">
        <v>12047</v>
      </c>
      <c r="W307" s="222" t="s">
        <v>12028</v>
      </c>
      <c r="X307" s="220" t="s">
        <v>12020</v>
      </c>
      <c r="Y307" s="76"/>
      <c r="Z307" s="76"/>
      <c r="AA307" s="108"/>
    </row>
    <row r="308" spans="1:27" ht="14.5" customHeight="1">
      <c r="A308" s="41" t="s">
        <v>12046</v>
      </c>
      <c r="B308" s="119" t="s">
        <v>12026</v>
      </c>
      <c r="C308" s="120" t="s">
        <v>12045</v>
      </c>
      <c r="D308" s="135" t="s">
        <v>12024</v>
      </c>
      <c r="E308" s="119" t="s">
        <v>6570</v>
      </c>
      <c r="F308" s="118" t="s">
        <v>12044</v>
      </c>
      <c r="G308" s="117">
        <v>0.4079058130887</v>
      </c>
      <c r="H308" s="117">
        <v>1.266165161E-2</v>
      </c>
      <c r="I308" s="117">
        <v>1.5841145720000002E-2</v>
      </c>
      <c r="J308" s="117">
        <v>2.2268057587000001E-3</v>
      </c>
      <c r="K308" s="117">
        <v>0.37717621000000001</v>
      </c>
      <c r="L308" s="116">
        <v>2.8359113533834588</v>
      </c>
      <c r="M308" s="115">
        <v>41.938330000000001</v>
      </c>
      <c r="N308" s="114">
        <v>5.5078824999999998E-2</v>
      </c>
      <c r="O308" s="114">
        <v>5.1470449000000001E-2</v>
      </c>
      <c r="P308" s="114">
        <v>2.4759753000000002E-3</v>
      </c>
      <c r="Q308" s="114">
        <v>1.1324006E-3</v>
      </c>
      <c r="R308" s="113">
        <v>3.0857583161059996E-6</v>
      </c>
      <c r="S308" s="112">
        <v>9.1567132084783416E-9</v>
      </c>
      <c r="T308" s="112">
        <v>0.15859951986099999</v>
      </c>
      <c r="U308" s="111">
        <v>1.1739253E-4</v>
      </c>
      <c r="V308" s="154" t="s">
        <v>12043</v>
      </c>
      <c r="W308" s="222" t="s">
        <v>12028</v>
      </c>
      <c r="X308" s="220" t="s">
        <v>12020</v>
      </c>
      <c r="Y308" s="76"/>
      <c r="Z308" s="76"/>
      <c r="AA308" s="108"/>
    </row>
    <row r="309" spans="1:27" ht="14.5" customHeight="1">
      <c r="A309" s="41" t="s">
        <v>12042</v>
      </c>
      <c r="B309" s="119" t="s">
        <v>12026</v>
      </c>
      <c r="C309" s="120" t="s">
        <v>12041</v>
      </c>
      <c r="D309" s="135" t="s">
        <v>12024</v>
      </c>
      <c r="E309" s="119" t="s">
        <v>6570</v>
      </c>
      <c r="F309" s="118" t="s">
        <v>12040</v>
      </c>
      <c r="G309" s="117">
        <v>0.46553388321559996</v>
      </c>
      <c r="H309" s="117">
        <v>1.506539805E-2</v>
      </c>
      <c r="I309" s="117">
        <v>2.4807617000000001E-2</v>
      </c>
      <c r="J309" s="117">
        <v>3.5063481656000001E-3</v>
      </c>
      <c r="K309" s="117">
        <v>0.42215451999999998</v>
      </c>
      <c r="L309" s="116">
        <v>3.1740941353383456</v>
      </c>
      <c r="M309" s="115">
        <v>56.749685999999997</v>
      </c>
      <c r="N309" s="114">
        <v>6.1517114999999997E-2</v>
      </c>
      <c r="O309" s="114">
        <v>5.7049247999999997E-2</v>
      </c>
      <c r="P309" s="114">
        <v>2.6847791E-3</v>
      </c>
      <c r="Q309" s="114">
        <v>1.7830881E-3</v>
      </c>
      <c r="R309" s="113">
        <v>3.4202187131429994E-6</v>
      </c>
      <c r="S309" s="112">
        <v>9.9289168617053997E-9</v>
      </c>
      <c r="T309" s="112">
        <v>0.24973222325899999</v>
      </c>
      <c r="U309" s="111">
        <v>1.4337142E-4</v>
      </c>
      <c r="V309" s="223" t="s">
        <v>12028</v>
      </c>
      <c r="W309" s="222" t="s">
        <v>12028</v>
      </c>
      <c r="X309" s="220" t="s">
        <v>12020</v>
      </c>
      <c r="Y309" s="76"/>
      <c r="Z309" s="76"/>
      <c r="AA309" s="108"/>
    </row>
    <row r="310" spans="1:27" ht="14.5" customHeight="1">
      <c r="A310" s="41" t="s">
        <v>12039</v>
      </c>
      <c r="B310" s="119" t="s">
        <v>12026</v>
      </c>
      <c r="C310" s="120" t="s">
        <v>12038</v>
      </c>
      <c r="D310" s="135" t="s">
        <v>12024</v>
      </c>
      <c r="E310" s="119" t="s">
        <v>6570</v>
      </c>
      <c r="F310" s="118" t="s">
        <v>12037</v>
      </c>
      <c r="G310" s="117">
        <v>0.15470279314680002</v>
      </c>
      <c r="H310" s="117">
        <v>4.8114435730000002E-3</v>
      </c>
      <c r="I310" s="117">
        <v>7.9422578399999996E-3</v>
      </c>
      <c r="J310" s="117">
        <v>1.1227817337999999E-3</v>
      </c>
      <c r="K310" s="117">
        <v>0.14082631000000001</v>
      </c>
      <c r="L310" s="116">
        <v>1.0588444360902256</v>
      </c>
      <c r="M310" s="115">
        <v>20.05547</v>
      </c>
      <c r="N310" s="114">
        <v>2.0390908999999999E-2</v>
      </c>
      <c r="O310" s="114">
        <v>1.8929727E-2</v>
      </c>
      <c r="P310" s="114">
        <v>8.9021247999999996E-4</v>
      </c>
      <c r="Q310" s="114">
        <v>5.7096974000000003E-4</v>
      </c>
      <c r="R310" s="113">
        <v>1.1348756986422001E-6</v>
      </c>
      <c r="S310" s="112">
        <v>3.2922059290831096E-9</v>
      </c>
      <c r="T310" s="112">
        <v>7.9967750400300006E-2</v>
      </c>
      <c r="U310" s="122">
        <v>4.7066125999999998E-5</v>
      </c>
      <c r="V310" s="154" t="s">
        <v>12036</v>
      </c>
      <c r="W310" s="222" t="s">
        <v>12028</v>
      </c>
      <c r="X310" s="220" t="s">
        <v>12020</v>
      </c>
      <c r="Y310" s="76"/>
      <c r="Z310" s="76"/>
      <c r="AA310" s="108"/>
    </row>
    <row r="311" spans="1:27" ht="14.5" customHeight="1">
      <c r="A311" s="41" t="s">
        <v>12035</v>
      </c>
      <c r="B311" s="119" t="s">
        <v>12026</v>
      </c>
      <c r="C311" s="120" t="s">
        <v>12034</v>
      </c>
      <c r="D311" s="135" t="s">
        <v>12024</v>
      </c>
      <c r="E311" s="119" t="s">
        <v>6570</v>
      </c>
      <c r="F311" s="118" t="s">
        <v>12033</v>
      </c>
      <c r="G311" s="117">
        <v>0.25678688096829999</v>
      </c>
      <c r="H311" s="117">
        <v>8.96243683E-3</v>
      </c>
      <c r="I311" s="117">
        <v>1.4814192050000001E-2</v>
      </c>
      <c r="J311" s="117">
        <v>2.0941620883000002E-3</v>
      </c>
      <c r="K311" s="117">
        <v>0.23091608999999999</v>
      </c>
      <c r="L311" s="116">
        <v>1.7362112030075185</v>
      </c>
      <c r="M311" s="115">
        <v>66.051041999999995</v>
      </c>
      <c r="N311" s="114">
        <v>3.3763791000000001E-2</v>
      </c>
      <c r="O311" s="114">
        <v>3.1232586E-2</v>
      </c>
      <c r="P311" s="114">
        <v>1.4662572E-3</v>
      </c>
      <c r="Q311" s="114">
        <v>1.0649470999999999E-3</v>
      </c>
      <c r="R311" s="113">
        <v>1.8724572034969999E-6</v>
      </c>
      <c r="S311" s="112">
        <v>5.4225489183417095E-9</v>
      </c>
      <c r="T311" s="112">
        <v>0.149152258786</v>
      </c>
      <c r="U311" s="122">
        <v>8.1128470000000006E-5</v>
      </c>
      <c r="V311" s="224" t="s">
        <v>12032</v>
      </c>
      <c r="W311" s="222" t="s">
        <v>12028</v>
      </c>
      <c r="X311" s="220" t="s">
        <v>12020</v>
      </c>
      <c r="Y311" s="76"/>
      <c r="Z311" s="76"/>
      <c r="AA311" s="108"/>
    </row>
    <row r="312" spans="1:27" ht="14.5" customHeight="1" thickBot="1">
      <c r="A312" s="41" t="s">
        <v>12031</v>
      </c>
      <c r="B312" s="119" t="s">
        <v>12026</v>
      </c>
      <c r="C312" s="120" t="s">
        <v>12030</v>
      </c>
      <c r="D312" s="135" t="s">
        <v>12024</v>
      </c>
      <c r="E312" s="119" t="s">
        <v>6570</v>
      </c>
      <c r="F312" s="118" t="s">
        <v>12029</v>
      </c>
      <c r="G312" s="117">
        <v>0.49939096036599995</v>
      </c>
      <c r="H312" s="117">
        <v>1.7215946569999998E-2</v>
      </c>
      <c r="I312" s="117">
        <v>2.8497249999999998E-2</v>
      </c>
      <c r="J312" s="117">
        <v>4.0288837959999999E-3</v>
      </c>
      <c r="K312" s="117">
        <v>0.44964887999999997</v>
      </c>
      <c r="L312" s="116">
        <v>3.3808186466165409</v>
      </c>
      <c r="M312" s="115">
        <v>60.875504999999997</v>
      </c>
      <c r="N312" s="114">
        <v>6.5522401999999993E-2</v>
      </c>
      <c r="O312" s="114">
        <v>6.0629270999999998E-2</v>
      </c>
      <c r="P312" s="114">
        <v>2.8443173E-3</v>
      </c>
      <c r="Q312" s="114">
        <v>2.0488138999999999E-3</v>
      </c>
      <c r="R312" s="113">
        <v>3.6348483112449995E-6</v>
      </c>
      <c r="S312" s="112">
        <v>1.0518924862198E-8</v>
      </c>
      <c r="T312" s="112">
        <v>0.28694871658300003</v>
      </c>
      <c r="U312" s="111">
        <v>1.5715352E-4</v>
      </c>
      <c r="V312" s="223" t="s">
        <v>12028</v>
      </c>
      <c r="W312" s="222" t="s">
        <v>12028</v>
      </c>
      <c r="X312" s="220" t="s">
        <v>12020</v>
      </c>
      <c r="Y312" s="76"/>
      <c r="Z312" s="76"/>
      <c r="AA312" s="108"/>
    </row>
    <row r="313" spans="1:27" ht="14.5" customHeight="1" thickBot="1">
      <c r="A313" s="41" t="s">
        <v>12027</v>
      </c>
      <c r="B313" s="119" t="s">
        <v>12026</v>
      </c>
      <c r="C313" s="120" t="s">
        <v>12025</v>
      </c>
      <c r="D313" s="135" t="s">
        <v>12024</v>
      </c>
      <c r="E313" s="119" t="s">
        <v>6570</v>
      </c>
      <c r="F313" s="118" t="s">
        <v>12023</v>
      </c>
      <c r="G313" s="117">
        <v>0.25551507696289999</v>
      </c>
      <c r="H313" s="117">
        <v>9.1153677100000007E-3</v>
      </c>
      <c r="I313" s="117">
        <v>1.5096842070000002E-2</v>
      </c>
      <c r="J313" s="117">
        <v>2.1343571828999998E-3</v>
      </c>
      <c r="K313" s="117">
        <v>0.22916850999999999</v>
      </c>
      <c r="L313" s="116">
        <v>1.7230715037593984</v>
      </c>
      <c r="M313" s="115">
        <v>55.876004999999999</v>
      </c>
      <c r="N313" s="114">
        <v>3.3488452000000002E-2</v>
      </c>
      <c r="O313" s="114">
        <v>3.0951979000000001E-2</v>
      </c>
      <c r="P313" s="114">
        <v>1.4510858E-3</v>
      </c>
      <c r="Q313" s="114">
        <v>1.0853875999999999E-3</v>
      </c>
      <c r="R313" s="113">
        <v>1.8556341833790001E-6</v>
      </c>
      <c r="S313" s="112">
        <v>5.3664416558254485E-9</v>
      </c>
      <c r="T313" s="112">
        <v>0.15201506365699999</v>
      </c>
      <c r="U313" s="122">
        <v>8.1355630999999996E-5</v>
      </c>
      <c r="V313" s="207" t="s">
        <v>12022</v>
      </c>
      <c r="W313" s="221" t="s">
        <v>12021</v>
      </c>
      <c r="X313" s="220" t="s">
        <v>12020</v>
      </c>
      <c r="Y313" s="76"/>
      <c r="Z313" s="76"/>
      <c r="AA313" s="108"/>
    </row>
    <row r="314" spans="1:27" ht="14.5" customHeight="1">
      <c r="B314" s="119" t="s">
        <v>11940</v>
      </c>
      <c r="C314" s="133" t="s">
        <v>12019</v>
      </c>
      <c r="D314" s="135"/>
      <c r="G314" s="131"/>
      <c r="H314" s="131"/>
      <c r="I314" s="131"/>
      <c r="J314" s="131"/>
      <c r="K314" s="131"/>
      <c r="L314" s="131"/>
      <c r="M314" s="100"/>
      <c r="N314" s="41"/>
      <c r="O314" s="41"/>
      <c r="V314" s="150"/>
      <c r="W314" s="172"/>
      <c r="X314" s="76"/>
      <c r="Y314" s="76"/>
      <c r="Z314" s="76"/>
      <c r="AA314" s="42"/>
    </row>
    <row r="315" spans="1:27" ht="14.5" customHeight="1">
      <c r="B315" s="119" t="s">
        <v>11940</v>
      </c>
      <c r="C315" s="133" t="s">
        <v>43</v>
      </c>
      <c r="D315" s="133" t="s">
        <v>12013</v>
      </c>
      <c r="G315" s="131"/>
      <c r="H315" s="131"/>
      <c r="I315" s="131"/>
      <c r="J315" s="131"/>
      <c r="K315" s="131"/>
      <c r="L315" s="131"/>
      <c r="M315" s="100"/>
      <c r="N315" s="41"/>
      <c r="O315" s="41"/>
      <c r="V315" s="150"/>
      <c r="W315" s="172"/>
      <c r="X315" s="76"/>
      <c r="Y315" s="76"/>
      <c r="Z315" s="76"/>
      <c r="AA315" s="42"/>
    </row>
    <row r="316" spans="1:27" ht="14.5" customHeight="1">
      <c r="A316" s="41" t="s">
        <v>12018</v>
      </c>
      <c r="B316" s="119" t="s">
        <v>11940</v>
      </c>
      <c r="C316" s="120" t="s">
        <v>143</v>
      </c>
      <c r="D316" s="135" t="s">
        <v>12013</v>
      </c>
      <c r="E316" s="119" t="s">
        <v>6570</v>
      </c>
      <c r="F316" s="118" t="s">
        <v>12017</v>
      </c>
      <c r="G316" s="117">
        <v>6.7396874645400007E-2</v>
      </c>
      <c r="H316" s="117">
        <v>2.585367509E-3</v>
      </c>
      <c r="I316" s="117">
        <v>8.6201269300000011E-3</v>
      </c>
      <c r="J316" s="117">
        <v>1.7948812063999999E-3</v>
      </c>
      <c r="K316" s="117">
        <v>5.4396499000000001E-2</v>
      </c>
      <c r="L316" s="116">
        <v>0.40899623308270677</v>
      </c>
      <c r="M316" s="115">
        <v>3.3958298</v>
      </c>
      <c r="N316" s="114">
        <v>9.2244907000000008E-3</v>
      </c>
      <c r="O316" s="114">
        <v>8.6997220999999996E-3</v>
      </c>
      <c r="P316" s="114">
        <v>3.6410369000000001E-4</v>
      </c>
      <c r="Q316" s="114">
        <v>1.6066489999999999E-4</v>
      </c>
      <c r="R316" s="113">
        <v>5.2156607280280996E-7</v>
      </c>
      <c r="S316" s="112">
        <v>1.3465373254244363E-9</v>
      </c>
      <c r="T316" s="112">
        <v>2.2502087401000001E-2</v>
      </c>
      <c r="U316" s="122">
        <v>1.8800438000000001E-5</v>
      </c>
      <c r="V316" s="174"/>
      <c r="W316" s="173"/>
      <c r="X316" s="76" t="s">
        <v>949</v>
      </c>
      <c r="Y316" s="76"/>
      <c r="Z316" s="76"/>
      <c r="AA316" s="42"/>
    </row>
    <row r="317" spans="1:27" ht="14.5" customHeight="1">
      <c r="A317" s="41" t="s">
        <v>12016</v>
      </c>
      <c r="B317" s="119" t="s">
        <v>11940</v>
      </c>
      <c r="C317" s="120" t="s">
        <v>144</v>
      </c>
      <c r="D317" s="135" t="s">
        <v>12013</v>
      </c>
      <c r="E317" s="119" t="s">
        <v>6570</v>
      </c>
      <c r="F317" s="118" t="s">
        <v>12015</v>
      </c>
      <c r="G317" s="117">
        <v>0.17161057546899999</v>
      </c>
      <c r="H317" s="117">
        <v>1.4190085868999999E-2</v>
      </c>
      <c r="I317" s="117">
        <v>2.7101911599999997E-2</v>
      </c>
      <c r="J317" s="117">
        <v>1.0201498E-2</v>
      </c>
      <c r="K317" s="117">
        <v>0.12011708</v>
      </c>
      <c r="L317" s="116">
        <v>0.90313593984962404</v>
      </c>
      <c r="M317" s="115">
        <v>3.8408932999999998</v>
      </c>
      <c r="N317" s="114">
        <v>2.0759527999999999E-2</v>
      </c>
      <c r="O317" s="114">
        <v>1.9759217999999999E-2</v>
      </c>
      <c r="P317" s="114">
        <v>8.5314235999999996E-4</v>
      </c>
      <c r="Q317" s="114">
        <v>1.4716706999999999E-4</v>
      </c>
      <c r="R317" s="113">
        <v>1.1846054059330003E-6</v>
      </c>
      <c r="S317" s="112">
        <v>3.1551122692914994E-9</v>
      </c>
      <c r="T317" s="112">
        <v>2.0611633899999999E-2</v>
      </c>
      <c r="U317" s="122">
        <v>4.2890920999999997E-5</v>
      </c>
      <c r="V317" s="110"/>
      <c r="W317" s="173"/>
      <c r="X317" s="76" t="s">
        <v>832</v>
      </c>
      <c r="Y317" s="76"/>
      <c r="Z317" s="76"/>
      <c r="AA317" s="108"/>
    </row>
    <row r="318" spans="1:27" ht="14.5" customHeight="1">
      <c r="A318" s="41" t="s">
        <v>12014</v>
      </c>
      <c r="B318" s="119" t="s">
        <v>11940</v>
      </c>
      <c r="C318" s="120" t="s">
        <v>145</v>
      </c>
      <c r="D318" s="135" t="s">
        <v>12013</v>
      </c>
      <c r="E318" s="119" t="s">
        <v>6570</v>
      </c>
      <c r="F318" s="118" t="s">
        <v>12012</v>
      </c>
      <c r="G318" s="117">
        <v>1.9963331872809999E-2</v>
      </c>
      <c r="H318" s="117">
        <v>1.9308610619999999E-4</v>
      </c>
      <c r="I318" s="117">
        <v>2.1571719120000001E-3</v>
      </c>
      <c r="J318" s="117">
        <v>1.33305585461E-3</v>
      </c>
      <c r="K318" s="117">
        <v>1.6280018E-2</v>
      </c>
      <c r="L318" s="116">
        <v>0.12240615037593984</v>
      </c>
      <c r="M318" s="115">
        <v>1.3538851999999999</v>
      </c>
      <c r="N318" s="114">
        <v>2.6496031E-3</v>
      </c>
      <c r="O318" s="114">
        <v>2.4805809999999999E-3</v>
      </c>
      <c r="P318" s="114">
        <v>1.0680254E-4</v>
      </c>
      <c r="Q318" s="121">
        <v>6.2219548000000001E-5</v>
      </c>
      <c r="R318" s="113">
        <v>1.48715888477588E-7</v>
      </c>
      <c r="S318" s="112">
        <v>3.9497982192598236E-10</v>
      </c>
      <c r="T318" s="112">
        <v>8.7142224212000009E-3</v>
      </c>
      <c r="U318" s="122">
        <v>5.4404374999999997E-6</v>
      </c>
      <c r="V318" s="110"/>
      <c r="W318" s="173"/>
      <c r="X318" s="76" t="s">
        <v>1005</v>
      </c>
      <c r="Y318" s="76"/>
      <c r="Z318" s="76"/>
      <c r="AA318" s="108"/>
    </row>
    <row r="319" spans="1:27" ht="14.5" customHeight="1">
      <c r="B319" s="119" t="s">
        <v>11940</v>
      </c>
      <c r="C319" s="133" t="s">
        <v>44</v>
      </c>
      <c r="D319" s="133" t="s">
        <v>12011</v>
      </c>
      <c r="G319" s="131"/>
      <c r="H319" s="131"/>
      <c r="I319" s="131"/>
      <c r="J319" s="131"/>
      <c r="K319" s="131"/>
      <c r="L319" s="131"/>
      <c r="M319" s="100"/>
      <c r="N319" s="41"/>
      <c r="O319" s="41"/>
      <c r="V319" s="152"/>
      <c r="W319" s="172"/>
      <c r="X319" s="76"/>
      <c r="Y319" s="76"/>
      <c r="Z319" s="76"/>
      <c r="AA319" s="108"/>
    </row>
    <row r="320" spans="1:27" ht="14.5" customHeight="1">
      <c r="A320" s="41" t="s">
        <v>12010</v>
      </c>
      <c r="B320" s="119" t="s">
        <v>11940</v>
      </c>
      <c r="C320" s="120" t="s">
        <v>146</v>
      </c>
      <c r="D320" s="135" t="s">
        <v>12007</v>
      </c>
      <c r="E320" s="119" t="s">
        <v>6570</v>
      </c>
      <c r="F320" s="118" t="s">
        <v>12009</v>
      </c>
      <c r="G320" s="117">
        <v>0.87182970609130006</v>
      </c>
      <c r="H320" s="117">
        <v>3.0908331470000001E-3</v>
      </c>
      <c r="I320" s="117">
        <v>2.6751055774000002E-2</v>
      </c>
      <c r="J320" s="117">
        <v>0.78139255817030007</v>
      </c>
      <c r="K320" s="117">
        <v>6.0595258999999999E-2</v>
      </c>
      <c r="L320" s="116">
        <v>0.45560345112781953</v>
      </c>
      <c r="M320" s="115">
        <v>47.210901</v>
      </c>
      <c r="N320" s="114">
        <v>1.6670621E-2</v>
      </c>
      <c r="O320" s="114">
        <v>1.3105571E-2</v>
      </c>
      <c r="P320" s="114">
        <v>4.7197530999999997E-4</v>
      </c>
      <c r="Q320" s="114">
        <v>3.0930754E-3</v>
      </c>
      <c r="R320" s="113">
        <v>7.8570568336929993E-7</v>
      </c>
      <c r="S320" s="112">
        <v>1.745470857374E-9</v>
      </c>
      <c r="T320" s="112">
        <v>0.43320383614300001</v>
      </c>
      <c r="U320" s="122">
        <v>7.7746630000000001E-5</v>
      </c>
      <c r="V320" s="154"/>
      <c r="W320" s="173"/>
      <c r="X320" s="42" t="s">
        <v>1006</v>
      </c>
      <c r="Y320" s="76"/>
      <c r="Z320" s="76"/>
      <c r="AA320" s="108"/>
    </row>
    <row r="321" spans="1:27" ht="14.5" customHeight="1">
      <c r="A321" s="41" t="s">
        <v>12008</v>
      </c>
      <c r="B321" s="119" t="s">
        <v>11940</v>
      </c>
      <c r="C321" s="120" t="s">
        <v>147</v>
      </c>
      <c r="D321" s="135" t="s">
        <v>12007</v>
      </c>
      <c r="E321" s="119" t="s">
        <v>6570</v>
      </c>
      <c r="F321" s="118" t="s">
        <v>12006</v>
      </c>
      <c r="G321" s="117">
        <v>0.27305589564999999</v>
      </c>
      <c r="H321" s="117">
        <v>1.049417148E-2</v>
      </c>
      <c r="I321" s="117">
        <v>1.8259246100000001E-2</v>
      </c>
      <c r="J321" s="117">
        <v>0.12026237807</v>
      </c>
      <c r="K321" s="117">
        <v>0.1240401</v>
      </c>
      <c r="L321" s="116">
        <v>0.93263233082706765</v>
      </c>
      <c r="M321" s="115">
        <v>13.900966</v>
      </c>
      <c r="N321" s="114">
        <v>2.0683169000000001E-2</v>
      </c>
      <c r="O321" s="114">
        <v>1.9007837E-2</v>
      </c>
      <c r="P321" s="114">
        <v>9.2521349999999999E-4</v>
      </c>
      <c r="Q321" s="114">
        <v>7.5011828999999996E-4</v>
      </c>
      <c r="R321" s="113">
        <v>1.1395585787745E-6</v>
      </c>
      <c r="S321" s="112">
        <v>3.4216476220512005E-9</v>
      </c>
      <c r="T321" s="112">
        <v>0.1050585845</v>
      </c>
      <c r="U321" s="122">
        <v>5.390559E-5</v>
      </c>
      <c r="V321" s="110"/>
      <c r="W321" s="109"/>
      <c r="X321" s="76" t="s">
        <v>12005</v>
      </c>
      <c r="Y321" s="76"/>
      <c r="Z321" s="76"/>
      <c r="AA321" s="108"/>
    </row>
    <row r="322" spans="1:27" ht="14.5" customHeight="1">
      <c r="B322" s="119" t="s">
        <v>11940</v>
      </c>
      <c r="C322" s="133" t="s">
        <v>45</v>
      </c>
      <c r="D322" s="133" t="s">
        <v>11995</v>
      </c>
      <c r="G322" s="131"/>
      <c r="H322" s="131"/>
      <c r="I322" s="131"/>
      <c r="J322" s="131"/>
      <c r="K322" s="131"/>
      <c r="L322" s="131"/>
      <c r="M322" s="100"/>
      <c r="N322" s="41"/>
      <c r="O322" s="41"/>
      <c r="V322" s="130"/>
      <c r="W322" s="105"/>
      <c r="X322" s="76"/>
      <c r="Y322" s="76"/>
      <c r="Z322" s="76"/>
      <c r="AA322" s="108"/>
    </row>
    <row r="323" spans="1:27" ht="14.5" customHeight="1">
      <c r="A323" s="41" t="s">
        <v>12004</v>
      </c>
      <c r="B323" s="119" t="s">
        <v>11940</v>
      </c>
      <c r="C323" s="120" t="s">
        <v>148</v>
      </c>
      <c r="D323" s="135" t="s">
        <v>11995</v>
      </c>
      <c r="E323" s="119" t="s">
        <v>6570</v>
      </c>
      <c r="F323" s="118" t="s">
        <v>12003</v>
      </c>
      <c r="G323" s="117">
        <v>4.3771244093686351E-2</v>
      </c>
      <c r="H323" s="117">
        <v>2.5305183196800004E-4</v>
      </c>
      <c r="I323" s="117">
        <v>6.5116185117183503E-3</v>
      </c>
      <c r="J323" s="117">
        <v>8.5773750000000005E-5</v>
      </c>
      <c r="K323" s="117">
        <v>3.6920799999999997E-2</v>
      </c>
      <c r="L323" s="116">
        <v>0.27759999999999996</v>
      </c>
      <c r="M323" s="115">
        <v>4.03118</v>
      </c>
      <c r="N323" s="114">
        <v>6.3976036000000002E-3</v>
      </c>
      <c r="O323" s="114">
        <v>5.8701320999999997E-3</v>
      </c>
      <c r="P323" s="114">
        <v>2.5675189000000002E-4</v>
      </c>
      <c r="Q323" s="114">
        <v>2.7071959999999998E-4</v>
      </c>
      <c r="R323" s="113">
        <v>3.5192638699999997E-7</v>
      </c>
      <c r="S323" s="112">
        <v>9.4952620639999996E-10</v>
      </c>
      <c r="T323" s="112">
        <v>3.7915909999999997E-2</v>
      </c>
      <c r="U323" s="122">
        <v>1.5660539E-5</v>
      </c>
      <c r="V323" s="154"/>
      <c r="W323" s="173"/>
      <c r="X323" s="42" t="s">
        <v>1267</v>
      </c>
      <c r="Y323" s="157"/>
      <c r="Z323" s="157"/>
      <c r="AA323" s="108"/>
    </row>
    <row r="324" spans="1:27" ht="14.5" customHeight="1">
      <c r="A324" s="41" t="s">
        <v>12002</v>
      </c>
      <c r="B324" s="119" t="s">
        <v>11940</v>
      </c>
      <c r="C324" s="120" t="s">
        <v>149</v>
      </c>
      <c r="D324" s="135" t="s">
        <v>11995</v>
      </c>
      <c r="E324" s="119" t="s">
        <v>6570</v>
      </c>
      <c r="F324" s="118" t="s">
        <v>12001</v>
      </c>
      <c r="G324" s="117">
        <v>3.910244854004253E-2</v>
      </c>
      <c r="H324" s="117">
        <v>1.04844168998E-4</v>
      </c>
      <c r="I324" s="117">
        <v>9.3073991701811982E-3</v>
      </c>
      <c r="J324" s="117">
        <v>2.0086332999999999E-10</v>
      </c>
      <c r="K324" s="117">
        <v>2.9690205000000001E-2</v>
      </c>
      <c r="L324" s="116">
        <v>0.22323462406015038</v>
      </c>
      <c r="M324" s="115">
        <v>3.2418132000000002</v>
      </c>
      <c r="N324" s="114">
        <v>6.3376031000000003E-3</v>
      </c>
      <c r="O324" s="114">
        <v>5.9036877000000001E-3</v>
      </c>
      <c r="P324" s="114">
        <v>2.1620683999999999E-4</v>
      </c>
      <c r="Q324" s="114">
        <v>2.1770854999999999E-4</v>
      </c>
      <c r="R324" s="113">
        <v>3.53938110364E-7</v>
      </c>
      <c r="S324" s="112">
        <v>7.9958149494899996E-10</v>
      </c>
      <c r="T324" s="112">
        <v>3.0491394000000002E-2</v>
      </c>
      <c r="U324" s="122">
        <v>1.2457998E-5</v>
      </c>
      <c r="V324" s="154"/>
      <c r="W324" s="173"/>
      <c r="X324" s="42" t="s">
        <v>1008</v>
      </c>
      <c r="Y324" s="42"/>
      <c r="Z324" s="42"/>
      <c r="AA324" s="108"/>
    </row>
    <row r="325" spans="1:27" ht="14.5" customHeight="1">
      <c r="A325" s="41" t="s">
        <v>12000</v>
      </c>
      <c r="B325" s="119" t="s">
        <v>11940</v>
      </c>
      <c r="C325" s="120" t="s">
        <v>11999</v>
      </c>
      <c r="D325" s="135" t="s">
        <v>11995</v>
      </c>
      <c r="E325" s="119" t="s">
        <v>6570</v>
      </c>
      <c r="F325" s="118" t="s">
        <v>11998</v>
      </c>
      <c r="G325" s="117">
        <v>5.1924415529984877E-2</v>
      </c>
      <c r="H325" s="117">
        <v>9.2867135587799997E-5</v>
      </c>
      <c r="I325" s="117">
        <v>3.7807693943970799E-3</v>
      </c>
      <c r="J325" s="117">
        <v>3.7778999999999999E-5</v>
      </c>
      <c r="K325" s="117">
        <v>4.8013E-2</v>
      </c>
      <c r="L325" s="116">
        <v>0.36099999999999999</v>
      </c>
      <c r="M325" s="115">
        <v>5.2424419999999996</v>
      </c>
      <c r="N325" s="114">
        <v>7.1284966999999996E-3</v>
      </c>
      <c r="O325" s="114">
        <v>6.4761233E-3</v>
      </c>
      <c r="P325" s="114">
        <v>3.0030973999999998E-4</v>
      </c>
      <c r="Q325" s="114">
        <v>3.5206361000000001E-4</v>
      </c>
      <c r="R325" s="113">
        <v>3.8825679399999997E-7</v>
      </c>
      <c r="S325" s="112">
        <v>1.1106129365000001E-9</v>
      </c>
      <c r="T325" s="112">
        <v>4.9308629E-2</v>
      </c>
      <c r="U325" s="122">
        <v>1.8184941000000002E-5</v>
      </c>
      <c r="V325" s="110"/>
      <c r="W325" s="173"/>
      <c r="X325" s="42" t="s">
        <v>1007</v>
      </c>
      <c r="Y325" s="42"/>
      <c r="Z325" s="42"/>
      <c r="AA325" s="108"/>
    </row>
    <row r="326" spans="1:27" ht="14.5" customHeight="1">
      <c r="A326" s="41" t="s">
        <v>11997</v>
      </c>
      <c r="B326" s="119" t="s">
        <v>11940</v>
      </c>
      <c r="C326" s="120" t="s">
        <v>11996</v>
      </c>
      <c r="D326" s="135" t="s">
        <v>11995</v>
      </c>
      <c r="E326" s="119" t="s">
        <v>6570</v>
      </c>
      <c r="F326" s="118" t="s">
        <v>11994</v>
      </c>
      <c r="G326" s="117">
        <v>1.9064199360265099E-2</v>
      </c>
      <c r="H326" s="117">
        <v>2.6679846580000001E-5</v>
      </c>
      <c r="I326" s="117">
        <v>1.2820195136851E-3</v>
      </c>
      <c r="J326" s="117">
        <v>0</v>
      </c>
      <c r="K326" s="117">
        <v>1.77555E-2</v>
      </c>
      <c r="L326" s="116">
        <v>0.13350000000000001</v>
      </c>
      <c r="M326" s="115">
        <v>1.938687</v>
      </c>
      <c r="N326" s="114">
        <v>2.6073445999999999E-3</v>
      </c>
      <c r="O326" s="114">
        <v>2.3700939000000001E-3</v>
      </c>
      <c r="P326" s="114">
        <v>1.0705542E-4</v>
      </c>
      <c r="Q326" s="114">
        <v>1.3019527E-4</v>
      </c>
      <c r="R326" s="113">
        <v>1.4209195999999999E-7</v>
      </c>
      <c r="S326" s="112">
        <v>3.9591501274999996E-10</v>
      </c>
      <c r="T326" s="112">
        <v>1.8234632000000001E-2</v>
      </c>
      <c r="U326" s="122">
        <v>6.3630192000000001E-6</v>
      </c>
      <c r="V326" s="154"/>
      <c r="W326" s="173"/>
      <c r="X326" s="42" t="s">
        <v>1009</v>
      </c>
      <c r="Y326" s="42"/>
      <c r="Z326" s="42"/>
      <c r="AA326" s="108"/>
    </row>
    <row r="327" spans="1:27" ht="14.5" customHeight="1">
      <c r="B327" s="119" t="s">
        <v>11940</v>
      </c>
      <c r="C327" s="133" t="s">
        <v>11993</v>
      </c>
      <c r="D327" s="133" t="s">
        <v>11987</v>
      </c>
      <c r="G327" s="131"/>
      <c r="H327" s="131"/>
      <c r="I327" s="131"/>
      <c r="J327" s="131"/>
      <c r="K327" s="131"/>
      <c r="L327" s="131"/>
      <c r="M327" s="100"/>
      <c r="N327" s="41"/>
      <c r="O327" s="41"/>
      <c r="V327" s="152"/>
      <c r="W327" s="172"/>
      <c r="X327" s="76"/>
      <c r="Y327" s="76"/>
      <c r="Z327" s="76"/>
      <c r="AA327" s="108"/>
    </row>
    <row r="328" spans="1:27" ht="14.5" customHeight="1">
      <c r="A328" s="41" t="s">
        <v>11992</v>
      </c>
      <c r="B328" s="119" t="s">
        <v>11940</v>
      </c>
      <c r="C328" s="120" t="s">
        <v>11991</v>
      </c>
      <c r="D328" s="135" t="s">
        <v>11987</v>
      </c>
      <c r="E328" s="119" t="s">
        <v>10730</v>
      </c>
      <c r="F328" s="118" t="s">
        <v>11990</v>
      </c>
      <c r="G328" s="117">
        <v>58.964496888799999</v>
      </c>
      <c r="H328" s="117">
        <v>4.7187481529999999</v>
      </c>
      <c r="I328" s="117">
        <v>9.0393290900000007</v>
      </c>
      <c r="J328" s="117">
        <v>4.5641526458000001</v>
      </c>
      <c r="K328" s="117">
        <v>40.642266999999997</v>
      </c>
      <c r="L328" s="116">
        <v>305.58095488721801</v>
      </c>
      <c r="M328" s="115">
        <v>1415.7258999999999</v>
      </c>
      <c r="N328" s="114">
        <v>7.0118574999999996</v>
      </c>
      <c r="O328" s="114">
        <v>6.6646150999999998</v>
      </c>
      <c r="P328" s="114">
        <v>0.28977814000000002</v>
      </c>
      <c r="Q328" s="114">
        <v>5.7464270999999997E-2</v>
      </c>
      <c r="R328" s="113">
        <v>3.99557265394E-4</v>
      </c>
      <c r="S328" s="112">
        <v>1.071664723576006E-6</v>
      </c>
      <c r="T328" s="112">
        <v>8.0482173100000001</v>
      </c>
      <c r="U328" s="111">
        <v>1.4601294000000001E-2</v>
      </c>
      <c r="V328" s="154"/>
      <c r="W328" s="173"/>
      <c r="X328" s="76" t="s">
        <v>950</v>
      </c>
      <c r="Y328" s="42"/>
      <c r="Z328" s="42"/>
      <c r="AA328" s="108"/>
    </row>
    <row r="329" spans="1:27" ht="14.5" customHeight="1">
      <c r="A329" s="41" t="s">
        <v>11989</v>
      </c>
      <c r="B329" s="119" t="s">
        <v>11940</v>
      </c>
      <c r="C329" s="120" t="s">
        <v>11988</v>
      </c>
      <c r="D329" s="135" t="s">
        <v>11987</v>
      </c>
      <c r="E329" s="119" t="s">
        <v>10730</v>
      </c>
      <c r="F329" s="118" t="s">
        <v>11986</v>
      </c>
      <c r="G329" s="117">
        <v>75.1257394533</v>
      </c>
      <c r="H329" s="117">
        <v>5.6617839270000001</v>
      </c>
      <c r="I329" s="117">
        <v>10.722777900000001</v>
      </c>
      <c r="J329" s="117">
        <v>8.8981026263000018</v>
      </c>
      <c r="K329" s="117">
        <v>49.843074999999999</v>
      </c>
      <c r="L329" s="116">
        <v>374.75996240601501</v>
      </c>
      <c r="M329" s="115">
        <v>2099.9564999999998</v>
      </c>
      <c r="N329" s="114">
        <v>8.6508375999999991</v>
      </c>
      <c r="O329" s="114">
        <v>8.2125456999999997</v>
      </c>
      <c r="P329" s="114">
        <v>0.35554174</v>
      </c>
      <c r="Q329" s="114">
        <v>8.2750112000000001E-2</v>
      </c>
      <c r="R329" s="113">
        <v>4.9235886282100001E-4</v>
      </c>
      <c r="S329" s="112">
        <v>1.31487333230803E-6</v>
      </c>
      <c r="T329" s="112">
        <v>11.589651590000001</v>
      </c>
      <c r="U329" s="111">
        <v>1.8385088000000001E-2</v>
      </c>
      <c r="V329" s="154"/>
      <c r="W329" s="173"/>
      <c r="X329" s="76" t="s">
        <v>951</v>
      </c>
      <c r="Y329" s="42"/>
      <c r="Z329" s="42"/>
      <c r="AA329" s="108"/>
    </row>
    <row r="330" spans="1:27" ht="14.5" customHeight="1">
      <c r="B330" s="119" t="s">
        <v>11940</v>
      </c>
      <c r="C330" s="133" t="s">
        <v>77</v>
      </c>
      <c r="D330" s="133" t="s">
        <v>11979</v>
      </c>
      <c r="G330" s="131"/>
      <c r="H330" s="131"/>
      <c r="I330" s="131"/>
      <c r="J330" s="131"/>
      <c r="K330" s="131"/>
      <c r="L330" s="131"/>
      <c r="M330" s="100"/>
      <c r="N330" s="41"/>
      <c r="O330" s="41"/>
      <c r="V330" s="130"/>
      <c r="W330" s="172"/>
      <c r="X330" s="76"/>
      <c r="Y330" s="76"/>
      <c r="Z330" s="76"/>
      <c r="AA330" s="108"/>
    </row>
    <row r="331" spans="1:27" ht="14.5" customHeight="1">
      <c r="A331" s="41" t="s">
        <v>11985</v>
      </c>
      <c r="B331" s="119" t="s">
        <v>11940</v>
      </c>
      <c r="C331" s="120" t="s">
        <v>150</v>
      </c>
      <c r="D331" s="135" t="s">
        <v>11979</v>
      </c>
      <c r="E331" s="119" t="s">
        <v>6570</v>
      </c>
      <c r="F331" s="118" t="s">
        <v>11984</v>
      </c>
      <c r="G331" s="117">
        <v>0.25856635931470001</v>
      </c>
      <c r="H331" s="117">
        <v>7.7517068010000004E-3</v>
      </c>
      <c r="I331" s="117">
        <v>3.7423697210000002E-2</v>
      </c>
      <c r="J331" s="117">
        <v>8.9055405303699986E-2</v>
      </c>
      <c r="K331" s="117">
        <v>0.12433555</v>
      </c>
      <c r="L331" s="116">
        <v>0.93485375939849624</v>
      </c>
      <c r="M331" s="115">
        <v>32.877713</v>
      </c>
      <c r="N331" s="114">
        <v>2.5614560000000001E-2</v>
      </c>
      <c r="O331" s="114">
        <v>2.4078384000000001E-2</v>
      </c>
      <c r="P331" s="114">
        <v>9.5571005000000004E-4</v>
      </c>
      <c r="Q331" s="114">
        <v>5.8046683999999997E-4</v>
      </c>
      <c r="R331" s="113">
        <v>1.4435481747312699E-6</v>
      </c>
      <c r="S331" s="112">
        <v>3.5344307007705005E-9</v>
      </c>
      <c r="T331" s="112">
        <v>8.1297876327000002E-2</v>
      </c>
      <c r="U331" s="122">
        <v>5.8991535999999998E-5</v>
      </c>
      <c r="V331" s="154"/>
      <c r="W331" s="173"/>
      <c r="X331" s="42" t="s">
        <v>11983</v>
      </c>
      <c r="Y331" s="42"/>
      <c r="Z331" s="42"/>
      <c r="AA331" s="108"/>
    </row>
    <row r="332" spans="1:27" ht="14.5" customHeight="1">
      <c r="A332" s="41" t="s">
        <v>11982</v>
      </c>
      <c r="B332" s="119" t="s">
        <v>11940</v>
      </c>
      <c r="C332" s="120" t="s">
        <v>151</v>
      </c>
      <c r="D332" s="135" t="s">
        <v>11979</v>
      </c>
      <c r="E332" s="119" t="s">
        <v>6570</v>
      </c>
      <c r="F332" s="118" t="s">
        <v>11981</v>
      </c>
      <c r="G332" s="117">
        <v>0.28016059500000001</v>
      </c>
      <c r="H332" s="117">
        <v>1.87884E-2</v>
      </c>
      <c r="I332" s="117">
        <v>9.6452195000000004E-2</v>
      </c>
      <c r="J332" s="117">
        <v>0</v>
      </c>
      <c r="K332" s="117">
        <v>0.16492000000000001</v>
      </c>
      <c r="L332" s="116">
        <v>1.24</v>
      </c>
      <c r="M332" s="115">
        <v>4.72</v>
      </c>
      <c r="N332" s="114">
        <v>4.6692047E-2</v>
      </c>
      <c r="O332" s="114">
        <v>4.5157726000000002E-2</v>
      </c>
      <c r="P332" s="114">
        <v>1.5343212E-3</v>
      </c>
      <c r="Q332" s="114">
        <v>0</v>
      </c>
      <c r="R332" s="113">
        <v>2.7072977E-6</v>
      </c>
      <c r="S332" s="112">
        <v>5.6742646599999999E-9</v>
      </c>
      <c r="T332" s="112">
        <v>0</v>
      </c>
      <c r="U332" s="122">
        <v>6.6584060000000002E-5</v>
      </c>
      <c r="V332" s="110"/>
      <c r="W332" s="173"/>
      <c r="X332" s="42" t="s">
        <v>1268</v>
      </c>
      <c r="Y332" s="42"/>
      <c r="Z332" s="42"/>
      <c r="AA332" s="108"/>
    </row>
    <row r="333" spans="1:27" ht="14.5" customHeight="1">
      <c r="A333" s="41" t="s">
        <v>11980</v>
      </c>
      <c r="B333" s="119" t="s">
        <v>11940</v>
      </c>
      <c r="C333" s="120" t="s">
        <v>152</v>
      </c>
      <c r="D333" s="135" t="s">
        <v>11979</v>
      </c>
      <c r="E333" s="119" t="s">
        <v>6570</v>
      </c>
      <c r="F333" s="118" t="s">
        <v>11978</v>
      </c>
      <c r="G333" s="117">
        <v>0.23412115833409547</v>
      </c>
      <c r="H333" s="117">
        <v>6.6882481021300004E-4</v>
      </c>
      <c r="I333" s="117">
        <v>6.4722433523882461E-2</v>
      </c>
      <c r="J333" s="117">
        <v>0</v>
      </c>
      <c r="K333" s="117">
        <v>0.16872989999999999</v>
      </c>
      <c r="L333" s="116">
        <v>1.2686458646616541</v>
      </c>
      <c r="M333" s="115">
        <v>1.034375</v>
      </c>
      <c r="N333" s="114">
        <v>3.9494829000000002E-2</v>
      </c>
      <c r="O333" s="114">
        <v>3.8138238999999997E-2</v>
      </c>
      <c r="P333" s="114">
        <v>1.35659E-3</v>
      </c>
      <c r="Q333" s="114">
        <v>0</v>
      </c>
      <c r="R333" s="113">
        <v>2.2864651437500002E-6</v>
      </c>
      <c r="S333" s="112">
        <v>5.016974723406E-9</v>
      </c>
      <c r="T333" s="112">
        <v>0</v>
      </c>
      <c r="U333" s="122">
        <v>5.6695271E-5</v>
      </c>
      <c r="V333" s="110"/>
      <c r="W333" s="173"/>
      <c r="X333" s="42" t="s">
        <v>1010</v>
      </c>
      <c r="Y333" s="42"/>
      <c r="Z333" s="42"/>
      <c r="AA333" s="108"/>
    </row>
    <row r="334" spans="1:27" ht="14.5" customHeight="1">
      <c r="B334" s="119" t="s">
        <v>11940</v>
      </c>
      <c r="C334" s="133" t="s">
        <v>11977</v>
      </c>
      <c r="D334" s="133" t="s">
        <v>11953</v>
      </c>
      <c r="G334" s="131"/>
      <c r="H334" s="131"/>
      <c r="I334" s="131"/>
      <c r="J334" s="131"/>
      <c r="K334" s="131"/>
      <c r="L334" s="131"/>
      <c r="M334" s="100"/>
      <c r="N334" s="41"/>
      <c r="O334" s="41"/>
      <c r="V334" s="219"/>
      <c r="W334" s="172"/>
      <c r="X334" s="76"/>
      <c r="Y334" s="76"/>
      <c r="Z334" s="76"/>
      <c r="AA334" s="108"/>
    </row>
    <row r="335" spans="1:27" ht="14.5" customHeight="1">
      <c r="A335" s="41" t="s">
        <v>11976</v>
      </c>
      <c r="B335" s="119" t="s">
        <v>11940</v>
      </c>
      <c r="C335" s="120" t="s">
        <v>11975</v>
      </c>
      <c r="D335" s="135" t="s">
        <v>11953</v>
      </c>
      <c r="E335" s="119" t="s">
        <v>6570</v>
      </c>
      <c r="F335" s="118" t="s">
        <v>11974</v>
      </c>
      <c r="G335" s="117">
        <v>7.1377216530000003E-4</v>
      </c>
      <c r="H335" s="117">
        <v>5.02955104E-5</v>
      </c>
      <c r="I335" s="117">
        <v>7.0956507999999992E-5</v>
      </c>
      <c r="J335" s="117">
        <v>1.9793371690000002E-4</v>
      </c>
      <c r="K335" s="117">
        <v>3.9458643000000001E-4</v>
      </c>
      <c r="L335" s="116">
        <v>2.9668152631578946E-3</v>
      </c>
      <c r="M335" s="115">
        <v>3.2899108000000003E-2</v>
      </c>
      <c r="N335" s="121">
        <v>6.8927580999999995E-5</v>
      </c>
      <c r="O335" s="121">
        <v>6.4926894E-5</v>
      </c>
      <c r="P335" s="121">
        <v>2.8195169000000002E-6</v>
      </c>
      <c r="Q335" s="121">
        <v>1.1811701999999999E-6</v>
      </c>
      <c r="R335" s="113">
        <v>3.89249970565E-9</v>
      </c>
      <c r="S335" s="112">
        <v>1.0427207524042997E-11</v>
      </c>
      <c r="T335" s="112">
        <v>1.6542998799999999E-4</v>
      </c>
      <c r="U335" s="122">
        <v>1.7123100000000001E-7</v>
      </c>
      <c r="V335" s="218"/>
      <c r="W335" s="173"/>
      <c r="X335" s="76" t="s">
        <v>832</v>
      </c>
      <c r="Y335" s="42"/>
      <c r="Z335" s="42"/>
      <c r="AA335" s="108"/>
    </row>
    <row r="336" spans="1:27" ht="14.5" customHeight="1">
      <c r="A336" s="41" t="s">
        <v>11973</v>
      </c>
      <c r="B336" s="119" t="s">
        <v>11940</v>
      </c>
      <c r="C336" s="120" t="s">
        <v>11972</v>
      </c>
      <c r="D336" s="135" t="s">
        <v>11953</v>
      </c>
      <c r="E336" s="119" t="s">
        <v>6570</v>
      </c>
      <c r="F336" s="118" t="s">
        <v>11971</v>
      </c>
      <c r="G336" s="117">
        <v>0.12050835870730001</v>
      </c>
      <c r="H336" s="117">
        <v>1.948903996E-3</v>
      </c>
      <c r="I336" s="117">
        <v>3.3883319099999999E-3</v>
      </c>
      <c r="J336" s="117">
        <v>1.8860828013E-3</v>
      </c>
      <c r="K336" s="117">
        <v>0.11328504</v>
      </c>
      <c r="L336" s="116">
        <v>0.8517672180451128</v>
      </c>
      <c r="M336" s="115">
        <v>4.7514349999999999</v>
      </c>
      <c r="N336" s="114">
        <v>1.4926065000000001E-2</v>
      </c>
      <c r="O336" s="114">
        <v>1.4034366E-2</v>
      </c>
      <c r="P336" s="114">
        <v>6.7228814999999999E-4</v>
      </c>
      <c r="Q336" s="114">
        <v>2.1941058E-4</v>
      </c>
      <c r="R336" s="113">
        <v>8.4138884014230013E-7</v>
      </c>
      <c r="S336" s="112">
        <v>2.4862727248247324E-9</v>
      </c>
      <c r="T336" s="112">
        <v>3.0729772996E-2</v>
      </c>
      <c r="U336" s="122">
        <v>3.0941907000000002E-5</v>
      </c>
      <c r="V336" s="110"/>
      <c r="W336" s="173"/>
      <c r="X336" s="76" t="s">
        <v>1011</v>
      </c>
      <c r="Y336" s="42"/>
      <c r="Z336" s="42"/>
      <c r="AA336" s="108"/>
    </row>
    <row r="337" spans="1:27" ht="14.5" customHeight="1">
      <c r="A337" s="41" t="s">
        <v>11970</v>
      </c>
      <c r="B337" s="119" t="s">
        <v>11940</v>
      </c>
      <c r="C337" s="120" t="s">
        <v>11969</v>
      </c>
      <c r="D337" s="135" t="s">
        <v>11953</v>
      </c>
      <c r="E337" s="119" t="s">
        <v>6570</v>
      </c>
      <c r="F337" s="118" t="s">
        <v>11968</v>
      </c>
      <c r="G337" s="117">
        <v>2.2129893003E-3</v>
      </c>
      <c r="H337" s="117">
        <v>9.2516616199999995E-5</v>
      </c>
      <c r="I337" s="117">
        <v>1.6462635800000003E-4</v>
      </c>
      <c r="J337" s="117">
        <v>8.8570842609999993E-4</v>
      </c>
      <c r="K337" s="117">
        <v>1.0701379E-3</v>
      </c>
      <c r="L337" s="116">
        <v>8.0461496240601497E-3</v>
      </c>
      <c r="M337" s="115">
        <v>0.11552339</v>
      </c>
      <c r="N337" s="114">
        <v>1.7676186999999999E-4</v>
      </c>
      <c r="O337" s="114">
        <v>1.6128089E-4</v>
      </c>
      <c r="P337" s="121">
        <v>8.5178725E-6</v>
      </c>
      <c r="Q337" s="121">
        <v>6.9631083000000003E-6</v>
      </c>
      <c r="R337" s="113">
        <v>9.6691181145340018E-9</v>
      </c>
      <c r="S337" s="112">
        <v>3.1501007541532601E-11</v>
      </c>
      <c r="T337" s="112">
        <v>9.7522525399999999E-4</v>
      </c>
      <c r="U337" s="122">
        <v>4.5353541E-7</v>
      </c>
      <c r="V337" s="154"/>
      <c r="W337" s="173"/>
      <c r="X337" s="76" t="s">
        <v>1012</v>
      </c>
      <c r="Y337" s="42"/>
      <c r="Z337" s="42"/>
      <c r="AA337" s="108"/>
    </row>
    <row r="338" spans="1:27" ht="14.5" customHeight="1">
      <c r="A338" s="41" t="s">
        <v>11967</v>
      </c>
      <c r="B338" s="119" t="s">
        <v>11940</v>
      </c>
      <c r="C338" s="120" t="s">
        <v>11966</v>
      </c>
      <c r="D338" s="135" t="s">
        <v>11953</v>
      </c>
      <c r="E338" s="119" t="s">
        <v>6570</v>
      </c>
      <c r="F338" s="118" t="s">
        <v>11965</v>
      </c>
      <c r="G338" s="117">
        <v>1.7040673681E-3</v>
      </c>
      <c r="H338" s="117">
        <v>4.8046750199999995E-5</v>
      </c>
      <c r="I338" s="117">
        <v>1.1833840999999999E-4</v>
      </c>
      <c r="J338" s="117">
        <v>6.9287478790000002E-4</v>
      </c>
      <c r="K338" s="117">
        <v>8.4480741999999999E-4</v>
      </c>
      <c r="L338" s="116">
        <v>6.3519354887218039E-3</v>
      </c>
      <c r="M338" s="115">
        <v>8.7402338999999996E-2</v>
      </c>
      <c r="N338" s="114">
        <v>1.3959599000000001E-4</v>
      </c>
      <c r="O338" s="114">
        <v>1.2763999E-4</v>
      </c>
      <c r="P338" s="121">
        <v>6.6466961000000001E-6</v>
      </c>
      <c r="Q338" s="121">
        <v>5.3093025000000003E-6</v>
      </c>
      <c r="R338" s="113">
        <v>7.652277511684001E-9</v>
      </c>
      <c r="S338" s="112">
        <v>2.4580976839755204E-11</v>
      </c>
      <c r="T338" s="112">
        <v>7.4359979700000002E-4</v>
      </c>
      <c r="U338" s="122">
        <v>3.4423823999999999E-7</v>
      </c>
      <c r="V338" s="154"/>
      <c r="W338" s="173"/>
      <c r="X338" s="76" t="s">
        <v>1013</v>
      </c>
      <c r="Y338" s="42"/>
      <c r="Z338" s="42"/>
      <c r="AA338" s="108"/>
    </row>
    <row r="339" spans="1:27" ht="14.5" customHeight="1">
      <c r="A339" s="41" t="s">
        <v>11964</v>
      </c>
      <c r="B339" s="119" t="s">
        <v>11940</v>
      </c>
      <c r="C339" s="120" t="s">
        <v>11963</v>
      </c>
      <c r="D339" s="135" t="s">
        <v>11953</v>
      </c>
      <c r="E339" s="119" t="s">
        <v>6570</v>
      </c>
      <c r="F339" s="118" t="s">
        <v>11962</v>
      </c>
      <c r="G339" s="117">
        <v>6.0774563815999996E-5</v>
      </c>
      <c r="H339" s="117">
        <v>1.188447915E-6</v>
      </c>
      <c r="I339" s="117">
        <v>2.91806028E-6</v>
      </c>
      <c r="J339" s="117">
        <v>2.6800289620999998E-5</v>
      </c>
      <c r="K339" s="117">
        <v>2.9867765999999999E-5</v>
      </c>
      <c r="L339" s="116">
        <v>2.245696691729323E-4</v>
      </c>
      <c r="M339" s="115">
        <v>3.2354088999999998E-3</v>
      </c>
      <c r="N339" s="121">
        <v>4.5651073000000004E-6</v>
      </c>
      <c r="O339" s="121">
        <v>4.1189796000000004E-6</v>
      </c>
      <c r="P339" s="121">
        <v>2.3461729999999999E-7</v>
      </c>
      <c r="Q339" s="121">
        <v>2.1151037000000001E-7</v>
      </c>
      <c r="R339" s="113">
        <v>2.4694122234143997E-10</v>
      </c>
      <c r="S339" s="112">
        <v>8.6766754572330001E-13</v>
      </c>
      <c r="T339" s="112">
        <v>2.9623300637700001E-5</v>
      </c>
      <c r="U339" s="122">
        <v>1.1709739E-8</v>
      </c>
      <c r="V339" s="154"/>
      <c r="W339" s="173"/>
      <c r="X339" s="76" t="s">
        <v>1014</v>
      </c>
      <c r="Y339" s="42"/>
      <c r="Z339" s="42"/>
      <c r="AA339" s="108"/>
    </row>
    <row r="340" spans="1:27" ht="14.5" customHeight="1">
      <c r="A340" s="41" t="s">
        <v>11961</v>
      </c>
      <c r="B340" s="119" t="s">
        <v>11940</v>
      </c>
      <c r="C340" s="120" t="s">
        <v>11960</v>
      </c>
      <c r="D340" s="135" t="s">
        <v>11953</v>
      </c>
      <c r="E340" s="119" t="s">
        <v>6570</v>
      </c>
      <c r="F340" s="118" t="s">
        <v>11959</v>
      </c>
      <c r="G340" s="117">
        <v>0.88989036996500004</v>
      </c>
      <c r="H340" s="117">
        <v>3.3529835869999997E-2</v>
      </c>
      <c r="I340" s="117">
        <v>7.7136124E-2</v>
      </c>
      <c r="J340" s="117">
        <v>0.56776902009500008</v>
      </c>
      <c r="K340" s="117">
        <v>0.21145538999999999</v>
      </c>
      <c r="L340" s="116">
        <v>1.5898901503759397</v>
      </c>
      <c r="M340" s="115">
        <v>76.520166000000003</v>
      </c>
      <c r="N340" s="114">
        <v>4.9436942999999997E-2</v>
      </c>
      <c r="O340" s="114">
        <v>4.2006902999999998E-2</v>
      </c>
      <c r="P340" s="114">
        <v>2.6547312000000001E-3</v>
      </c>
      <c r="Q340" s="114">
        <v>4.7753092000000002E-3</v>
      </c>
      <c r="R340" s="113">
        <v>2.5183994606650001E-6</v>
      </c>
      <c r="S340" s="112">
        <v>9.8177927238940143E-9</v>
      </c>
      <c r="T340" s="112">
        <v>0.66881081157</v>
      </c>
      <c r="U340" s="111">
        <v>1.7635023999999999E-4</v>
      </c>
      <c r="V340" s="154"/>
      <c r="W340" s="173"/>
      <c r="X340" s="76" t="s">
        <v>1015</v>
      </c>
      <c r="Y340" s="42"/>
      <c r="Z340" s="42"/>
      <c r="AA340" s="108"/>
    </row>
    <row r="341" spans="1:27" ht="14.5" customHeight="1">
      <c r="A341" s="41" t="s">
        <v>11958</v>
      </c>
      <c r="B341" s="119" t="s">
        <v>11940</v>
      </c>
      <c r="C341" s="120" t="s">
        <v>11957</v>
      </c>
      <c r="D341" s="135" t="s">
        <v>11953</v>
      </c>
      <c r="E341" s="119" t="s">
        <v>6570</v>
      </c>
      <c r="F341" s="118" t="s">
        <v>11956</v>
      </c>
      <c r="G341" s="117">
        <v>0.37133735181806893</v>
      </c>
      <c r="H341" s="117">
        <v>6.9317096419600007E-4</v>
      </c>
      <c r="I341" s="117">
        <v>3.4804180853872928E-2</v>
      </c>
      <c r="J341" s="117">
        <v>8.5800000000000001E-2</v>
      </c>
      <c r="K341" s="117">
        <v>0.25003999999999998</v>
      </c>
      <c r="L341" s="116">
        <v>1.88</v>
      </c>
      <c r="M341" s="115">
        <v>36.386200000000002</v>
      </c>
      <c r="N341" s="114">
        <v>4.1329452000000003E-2</v>
      </c>
      <c r="O341" s="114">
        <v>3.7966732000000003E-2</v>
      </c>
      <c r="P341" s="114">
        <v>1.597174E-3</v>
      </c>
      <c r="Q341" s="114">
        <v>1.7655463999999999E-3</v>
      </c>
      <c r="R341" s="113">
        <v>2.2761829599999999E-6</v>
      </c>
      <c r="S341" s="112">
        <v>5.9067086199999998E-9</v>
      </c>
      <c r="T341" s="112">
        <v>0.24727540000000001</v>
      </c>
      <c r="U341" s="111">
        <v>1.0131169E-4</v>
      </c>
      <c r="V341" s="154"/>
      <c r="W341" s="173"/>
      <c r="X341" s="76" t="s">
        <v>1269</v>
      </c>
      <c r="Y341" s="42"/>
      <c r="Z341" s="42"/>
      <c r="AA341" s="108"/>
    </row>
    <row r="342" spans="1:27" ht="14.5" customHeight="1">
      <c r="A342" s="41" t="s">
        <v>11955</v>
      </c>
      <c r="B342" s="119" t="s">
        <v>11940</v>
      </c>
      <c r="C342" s="120" t="s">
        <v>11954</v>
      </c>
      <c r="D342" s="135" t="s">
        <v>11953</v>
      </c>
      <c r="E342" s="119" t="s">
        <v>6570</v>
      </c>
      <c r="F342" s="118" t="s">
        <v>11952</v>
      </c>
      <c r="G342" s="117">
        <v>5.9185790974000002E-4</v>
      </c>
      <c r="H342" s="117">
        <v>2.67339615E-5</v>
      </c>
      <c r="I342" s="117">
        <v>4.3722869999999992E-5</v>
      </c>
      <c r="J342" s="117">
        <v>2.1225723824000003E-4</v>
      </c>
      <c r="K342" s="117">
        <v>3.0914384000000001E-4</v>
      </c>
      <c r="L342" s="116">
        <v>2.32438977443609E-3</v>
      </c>
      <c r="M342" s="115">
        <v>2.9380791E-2</v>
      </c>
      <c r="N342" s="121">
        <v>5.0845979999999999E-5</v>
      </c>
      <c r="O342" s="121">
        <v>4.7018200999999999E-5</v>
      </c>
      <c r="P342" s="121">
        <v>2.3115541999999999E-6</v>
      </c>
      <c r="Q342" s="121">
        <v>1.5162243E-6</v>
      </c>
      <c r="R342" s="113">
        <v>2.818837030007E-9</v>
      </c>
      <c r="S342" s="112">
        <v>8.5486471707481987E-12</v>
      </c>
      <c r="T342" s="112">
        <v>2.12356345E-4</v>
      </c>
      <c r="U342" s="122">
        <v>1.2809801E-7</v>
      </c>
      <c r="V342" s="110"/>
      <c r="W342" s="173"/>
      <c r="X342" s="76" t="s">
        <v>1016</v>
      </c>
      <c r="Y342" s="42"/>
      <c r="Z342" s="42"/>
      <c r="AA342" s="108"/>
    </row>
    <row r="343" spans="1:27" ht="14.5" customHeight="1">
      <c r="B343" s="119" t="s">
        <v>11940</v>
      </c>
      <c r="C343" s="133" t="s">
        <v>11951</v>
      </c>
      <c r="D343" s="133" t="s">
        <v>11938</v>
      </c>
      <c r="G343" s="131"/>
      <c r="H343" s="131"/>
      <c r="I343" s="131"/>
      <c r="J343" s="131"/>
      <c r="K343" s="131"/>
      <c r="L343" s="131"/>
      <c r="M343" s="100"/>
      <c r="N343" s="41"/>
      <c r="O343" s="41"/>
      <c r="V343" s="152"/>
      <c r="W343" s="172"/>
      <c r="X343" s="76"/>
      <c r="Y343" s="76"/>
      <c r="Z343" s="76"/>
      <c r="AA343" s="108"/>
    </row>
    <row r="344" spans="1:27" ht="14.5" customHeight="1">
      <c r="A344" s="41" t="s">
        <v>11950</v>
      </c>
      <c r="B344" s="119" t="s">
        <v>11940</v>
      </c>
      <c r="C344" s="120" t="s">
        <v>11949</v>
      </c>
      <c r="D344" s="135" t="s">
        <v>11938</v>
      </c>
      <c r="E344" s="119" t="s">
        <v>6570</v>
      </c>
      <c r="F344" s="118" t="s">
        <v>11948</v>
      </c>
      <c r="G344" s="117">
        <v>2.1112513683</v>
      </c>
      <c r="H344" s="117">
        <v>0.34147860390000001</v>
      </c>
      <c r="I344" s="117">
        <v>0.74982744440000004</v>
      </c>
      <c r="J344" s="117">
        <v>0.52223438</v>
      </c>
      <c r="K344" s="117">
        <v>0.49771093999999999</v>
      </c>
      <c r="L344" s="116">
        <v>3.7421875187969924</v>
      </c>
      <c r="M344" s="115">
        <v>96.293280999999993</v>
      </c>
      <c r="N344" s="114">
        <v>0.26762648999999999</v>
      </c>
      <c r="O344" s="114">
        <v>0.25253008999999998</v>
      </c>
      <c r="P344" s="114">
        <v>9.5893908999999996E-3</v>
      </c>
      <c r="Q344" s="114">
        <v>5.5070073000000001E-3</v>
      </c>
      <c r="R344" s="113">
        <v>1.5139694E-5</v>
      </c>
      <c r="S344" s="112">
        <v>3.5463723277339995E-8</v>
      </c>
      <c r="T344" s="112">
        <v>0.77128953</v>
      </c>
      <c r="U344" s="111">
        <v>7.5511771000000001E-4</v>
      </c>
      <c r="V344" s="154"/>
      <c r="W344" s="173"/>
      <c r="X344" s="42" t="s">
        <v>952</v>
      </c>
      <c r="Y344" s="42"/>
      <c r="Z344" s="42"/>
      <c r="AA344" s="108"/>
    </row>
    <row r="345" spans="1:27" ht="14.5" customHeight="1">
      <c r="A345" s="41" t="s">
        <v>11947</v>
      </c>
      <c r="B345" s="119" t="s">
        <v>11940</v>
      </c>
      <c r="C345" s="120" t="s">
        <v>11946</v>
      </c>
      <c r="D345" s="135" t="s">
        <v>11938</v>
      </c>
      <c r="E345" s="119" t="s">
        <v>6570</v>
      </c>
      <c r="F345" s="118" t="s">
        <v>11945</v>
      </c>
      <c r="G345" s="117">
        <v>3.440254455207</v>
      </c>
      <c r="H345" s="117">
        <v>0.29285398220000003</v>
      </c>
      <c r="I345" s="117">
        <v>0.63925236289999998</v>
      </c>
      <c r="J345" s="117">
        <v>1.927807010107</v>
      </c>
      <c r="K345" s="117">
        <v>0.58034110000000005</v>
      </c>
      <c r="L345" s="116">
        <v>4.3634669172932332</v>
      </c>
      <c r="M345" s="115">
        <v>97.938743000000002</v>
      </c>
      <c r="N345" s="114">
        <v>0.24799151</v>
      </c>
      <c r="O345" s="114">
        <v>0.23333050999999999</v>
      </c>
      <c r="P345" s="114">
        <v>9.0518885000000007E-3</v>
      </c>
      <c r="Q345" s="114">
        <v>5.6091112999999996E-3</v>
      </c>
      <c r="R345" s="113">
        <v>1.3988639993544001E-5</v>
      </c>
      <c r="S345" s="112">
        <v>3.3475919607791223E-8</v>
      </c>
      <c r="T345" s="112">
        <v>0.78558981299999997</v>
      </c>
      <c r="U345" s="111">
        <v>6.9241550999999996E-4</v>
      </c>
      <c r="V345" s="154"/>
      <c r="W345" s="173"/>
      <c r="X345" s="42" t="s">
        <v>952</v>
      </c>
      <c r="Y345" s="42"/>
      <c r="Z345" s="42"/>
      <c r="AA345" s="108"/>
    </row>
    <row r="346" spans="1:27" ht="14.5" customHeight="1">
      <c r="A346" s="41" t="s">
        <v>11944</v>
      </c>
      <c r="B346" s="119" t="s">
        <v>11940</v>
      </c>
      <c r="C346" s="120" t="s">
        <v>11943</v>
      </c>
      <c r="D346" s="135" t="s">
        <v>11938</v>
      </c>
      <c r="E346" s="119" t="s">
        <v>6570</v>
      </c>
      <c r="F346" s="118" t="s">
        <v>11942</v>
      </c>
      <c r="G346" s="117">
        <v>0.60490479500999994</v>
      </c>
      <c r="H346" s="117">
        <v>3.490535551E-2</v>
      </c>
      <c r="I346" s="117">
        <v>0.2693037895</v>
      </c>
      <c r="J346" s="117">
        <v>0</v>
      </c>
      <c r="K346" s="117">
        <v>0.30069564999999998</v>
      </c>
      <c r="L346" s="116">
        <v>2.2608695488721802</v>
      </c>
      <c r="M346" s="115">
        <v>39.651130000000002</v>
      </c>
      <c r="N346" s="114">
        <v>0.10851005</v>
      </c>
      <c r="O346" s="114">
        <v>0.10318834</v>
      </c>
      <c r="P346" s="114">
        <v>3.3144454000000002E-3</v>
      </c>
      <c r="Q346" s="114">
        <v>2.0072687999999998E-3</v>
      </c>
      <c r="R346" s="113">
        <v>6.1863513130000005E-6</v>
      </c>
      <c r="S346" s="112">
        <v>1.225756425652E-8</v>
      </c>
      <c r="T346" s="112">
        <v>0.28113009</v>
      </c>
      <c r="U346" s="111">
        <v>2.0768107E-4</v>
      </c>
      <c r="V346" s="154"/>
      <c r="W346" s="173"/>
      <c r="X346" s="42" t="s">
        <v>952</v>
      </c>
      <c r="Y346" s="42"/>
      <c r="Z346" s="42"/>
      <c r="AA346" s="108"/>
    </row>
    <row r="347" spans="1:27" ht="14.5" customHeight="1">
      <c r="A347" s="41" t="s">
        <v>11941</v>
      </c>
      <c r="B347" s="119" t="s">
        <v>11940</v>
      </c>
      <c r="C347" s="120" t="s">
        <v>11939</v>
      </c>
      <c r="D347" s="135" t="s">
        <v>11938</v>
      </c>
      <c r="E347" s="119" t="s">
        <v>6570</v>
      </c>
      <c r="F347" s="118" t="s">
        <v>11937</v>
      </c>
      <c r="G347" s="117">
        <v>2.3263058406568997</v>
      </c>
      <c r="H347" s="117">
        <v>3.6510816069999993E-2</v>
      </c>
      <c r="I347" s="117">
        <v>0.23426882060000001</v>
      </c>
      <c r="J347" s="117">
        <v>1.6293462839869</v>
      </c>
      <c r="K347" s="117">
        <v>0.42617991999999999</v>
      </c>
      <c r="L347" s="116">
        <v>3.2043603007518793</v>
      </c>
      <c r="M347" s="115">
        <v>51.548197000000002</v>
      </c>
      <c r="N347" s="114">
        <v>0.11546468</v>
      </c>
      <c r="O347" s="114">
        <v>0.10887411</v>
      </c>
      <c r="P347" s="114">
        <v>3.8475580000000001E-3</v>
      </c>
      <c r="Q347" s="114">
        <v>2.7430045E-3</v>
      </c>
      <c r="R347" s="113">
        <v>6.5272251388199993E-6</v>
      </c>
      <c r="S347" s="112">
        <v>1.4229134547828878E-8</v>
      </c>
      <c r="T347" s="112">
        <v>0.384174297</v>
      </c>
      <c r="U347" s="111">
        <v>2.3689478E-4</v>
      </c>
      <c r="V347" s="154"/>
      <c r="W347" s="173"/>
      <c r="X347" s="42" t="s">
        <v>952</v>
      </c>
      <c r="Y347" s="42"/>
      <c r="Z347" s="42"/>
      <c r="AA347" s="108"/>
    </row>
    <row r="348" spans="1:27" ht="14.5" customHeight="1">
      <c r="B348" s="119" t="s">
        <v>11889</v>
      </c>
      <c r="C348" s="133" t="s">
        <v>11936</v>
      </c>
      <c r="D348" s="135"/>
      <c r="G348" s="131"/>
      <c r="H348" s="131"/>
      <c r="I348" s="131"/>
      <c r="J348" s="131"/>
      <c r="K348" s="131"/>
      <c r="L348" s="131"/>
      <c r="M348" s="100"/>
      <c r="N348" s="41"/>
      <c r="O348" s="41"/>
      <c r="V348" s="152"/>
      <c r="W348" s="172"/>
      <c r="Z348" s="42"/>
      <c r="AA348" s="108"/>
    </row>
    <row r="349" spans="1:27" ht="14.5" customHeight="1">
      <c r="B349" s="119" t="s">
        <v>11889</v>
      </c>
      <c r="C349" s="133" t="s">
        <v>78</v>
      </c>
      <c r="D349" s="133" t="s">
        <v>11888</v>
      </c>
      <c r="G349" s="131"/>
      <c r="H349" s="131"/>
      <c r="I349" s="131"/>
      <c r="J349" s="131"/>
      <c r="K349" s="131"/>
      <c r="L349" s="131"/>
      <c r="M349" s="100"/>
      <c r="N349" s="41"/>
      <c r="O349" s="41"/>
      <c r="V349" s="152"/>
      <c r="W349" s="172"/>
      <c r="X349" s="76"/>
      <c r="Y349" s="76"/>
      <c r="Z349" s="76"/>
      <c r="AA349" s="108"/>
    </row>
    <row r="350" spans="1:27" ht="14.5" customHeight="1">
      <c r="A350" s="41" t="s">
        <v>11935</v>
      </c>
      <c r="B350" s="119" t="s">
        <v>11889</v>
      </c>
      <c r="C350" s="120" t="s">
        <v>153</v>
      </c>
      <c r="D350" s="135" t="s">
        <v>11888</v>
      </c>
      <c r="E350" s="119" t="s">
        <v>5709</v>
      </c>
      <c r="F350" s="118" t="s">
        <v>11934</v>
      </c>
      <c r="G350" s="117">
        <v>3.0717197524999997E-2</v>
      </c>
      <c r="H350" s="117">
        <v>2.3041649650000001E-3</v>
      </c>
      <c r="I350" s="117">
        <v>7.5467018599999994E-3</v>
      </c>
      <c r="J350" s="117">
        <v>1.1528904299999998E-2</v>
      </c>
      <c r="K350" s="117">
        <v>9.3374263999999995E-3</v>
      </c>
      <c r="L350" s="116">
        <v>7.0206213533834577E-2</v>
      </c>
      <c r="M350" s="115">
        <v>1.5526827000000001</v>
      </c>
      <c r="N350" s="114">
        <v>3.4659968000000001E-3</v>
      </c>
      <c r="O350" s="114">
        <v>3.3229990000000001E-3</v>
      </c>
      <c r="P350" s="114">
        <v>1.0809033E-4</v>
      </c>
      <c r="Q350" s="121">
        <v>3.4907470000000002E-5</v>
      </c>
      <c r="R350" s="113">
        <v>1.9922056884509999E-7</v>
      </c>
      <c r="S350" s="112">
        <v>3.9974234984119997E-10</v>
      </c>
      <c r="T350" s="112">
        <v>4.8890014200000005E-3</v>
      </c>
      <c r="U350" s="122">
        <v>8.8943169000000004E-6</v>
      </c>
      <c r="V350" s="154"/>
      <c r="W350" s="173"/>
      <c r="X350" s="76" t="s">
        <v>1017</v>
      </c>
      <c r="Y350" s="42"/>
      <c r="Z350" s="42"/>
      <c r="AA350" s="108"/>
    </row>
    <row r="351" spans="1:27" ht="14.5" customHeight="1">
      <c r="A351" s="41" t="s">
        <v>11933</v>
      </c>
      <c r="B351" s="119" t="s">
        <v>11889</v>
      </c>
      <c r="C351" s="120" t="s">
        <v>154</v>
      </c>
      <c r="D351" s="135" t="s">
        <v>11888</v>
      </c>
      <c r="E351" s="119" t="s">
        <v>5709</v>
      </c>
      <c r="F351" s="118" t="s">
        <v>11932</v>
      </c>
      <c r="G351" s="117">
        <v>0.1758790337094</v>
      </c>
      <c r="H351" s="117">
        <v>4.0167261510000007E-3</v>
      </c>
      <c r="I351" s="117">
        <v>7.9765067450000005E-2</v>
      </c>
      <c r="J351" s="117">
        <v>6.826979110839998E-2</v>
      </c>
      <c r="K351" s="117">
        <v>2.3827449000000001E-2</v>
      </c>
      <c r="L351" s="116">
        <v>0.17915375187969923</v>
      </c>
      <c r="M351" s="115">
        <v>3.1121511000000002</v>
      </c>
      <c r="N351" s="114">
        <v>2.9046875E-2</v>
      </c>
      <c r="O351" s="114">
        <v>2.8297167000000002E-2</v>
      </c>
      <c r="P351" s="114">
        <v>6.4031699999999995E-4</v>
      </c>
      <c r="Q351" s="114">
        <v>1.0939148E-4</v>
      </c>
      <c r="R351" s="113">
        <v>1.6964727767052001E-6</v>
      </c>
      <c r="S351" s="112">
        <v>2.3680362129644804E-9</v>
      </c>
      <c r="T351" s="112">
        <v>1.5320935500000001E-2</v>
      </c>
      <c r="U351" s="122">
        <v>3.3859192000000001E-5</v>
      </c>
      <c r="V351" s="154"/>
      <c r="W351" s="173"/>
      <c r="X351" s="76" t="s">
        <v>1017</v>
      </c>
      <c r="Y351" s="42"/>
      <c r="Z351" s="42"/>
      <c r="AA351" s="108"/>
    </row>
    <row r="352" spans="1:27" ht="14.5" customHeight="1">
      <c r="A352" s="41" t="s">
        <v>11931</v>
      </c>
      <c r="B352" s="119" t="s">
        <v>11889</v>
      </c>
      <c r="C352" s="120" t="s">
        <v>155</v>
      </c>
      <c r="D352" s="135" t="s">
        <v>11888</v>
      </c>
      <c r="E352" s="119" t="s">
        <v>5709</v>
      </c>
      <c r="F352" s="118" t="s">
        <v>11930</v>
      </c>
      <c r="G352" s="117">
        <v>168.74433969489999</v>
      </c>
      <c r="H352" s="117">
        <v>6.1805172739999996</v>
      </c>
      <c r="I352" s="117">
        <v>10.294365319999999</v>
      </c>
      <c r="J352" s="117">
        <v>10.995367100900001</v>
      </c>
      <c r="K352" s="117">
        <v>141.27409</v>
      </c>
      <c r="L352" s="116">
        <v>1062.2112030075189</v>
      </c>
      <c r="M352" s="115">
        <v>14962.815000000001</v>
      </c>
      <c r="N352" s="114">
        <v>20.641378</v>
      </c>
      <c r="O352" s="114">
        <v>19.011609</v>
      </c>
      <c r="P352" s="114">
        <v>0.88699351999999998</v>
      </c>
      <c r="Q352" s="114">
        <v>0.74277539000000004</v>
      </c>
      <c r="R352" s="113">
        <v>1.1397847401694E-3</v>
      </c>
      <c r="S352" s="112">
        <v>3.2803014243771993E-6</v>
      </c>
      <c r="T352" s="112">
        <v>104.03017133</v>
      </c>
      <c r="U352" s="111">
        <v>6.5056613999999999E-2</v>
      </c>
      <c r="V352" s="154"/>
      <c r="W352" s="173"/>
      <c r="X352" s="76" t="s">
        <v>1018</v>
      </c>
      <c r="Y352" s="169"/>
      <c r="Z352" s="42"/>
      <c r="AA352" s="108"/>
    </row>
    <row r="353" spans="1:27" ht="14.5" customHeight="1">
      <c r="A353" s="41" t="s">
        <v>11929</v>
      </c>
      <c r="B353" s="119" t="s">
        <v>11889</v>
      </c>
      <c r="C353" s="120" t="s">
        <v>156</v>
      </c>
      <c r="D353" s="135" t="s">
        <v>11888</v>
      </c>
      <c r="E353" s="119" t="s">
        <v>5709</v>
      </c>
      <c r="F353" s="118" t="s">
        <v>11928</v>
      </c>
      <c r="G353" s="117">
        <v>98.19965260299999</v>
      </c>
      <c r="H353" s="117">
        <v>4.0482374610000003</v>
      </c>
      <c r="I353" s="117">
        <v>9.6772227399999995</v>
      </c>
      <c r="J353" s="117">
        <v>9.8215364019999996</v>
      </c>
      <c r="K353" s="117">
        <v>74.652655999999993</v>
      </c>
      <c r="L353" s="116">
        <v>561.29816541353375</v>
      </c>
      <c r="M353" s="115">
        <v>7689.1439</v>
      </c>
      <c r="N353" s="114">
        <v>12.142868</v>
      </c>
      <c r="O353" s="114">
        <v>11.253316</v>
      </c>
      <c r="P353" s="114">
        <v>0.49274319</v>
      </c>
      <c r="Q353" s="114">
        <v>0.39680870000000001</v>
      </c>
      <c r="R353" s="113">
        <v>6.7465924256789999E-4</v>
      </c>
      <c r="S353" s="112">
        <v>1.8222750625833201E-6</v>
      </c>
      <c r="T353" s="112">
        <v>55.575448799999997</v>
      </c>
      <c r="U353" s="111">
        <v>4.1723751000000003E-2</v>
      </c>
      <c r="V353" s="154"/>
      <c r="W353" s="173"/>
      <c r="X353" s="76" t="s">
        <v>1019</v>
      </c>
      <c r="Y353" s="169"/>
      <c r="Z353" s="42"/>
      <c r="AA353" s="108"/>
    </row>
    <row r="354" spans="1:27" ht="14.5" customHeight="1">
      <c r="A354" s="41" t="s">
        <v>11927</v>
      </c>
      <c r="B354" s="119" t="s">
        <v>11889</v>
      </c>
      <c r="C354" s="120" t="s">
        <v>157</v>
      </c>
      <c r="D354" s="135" t="s">
        <v>11888</v>
      </c>
      <c r="E354" s="119" t="s">
        <v>12</v>
      </c>
      <c r="F354" s="118" t="s">
        <v>11926</v>
      </c>
      <c r="G354" s="117">
        <v>0.1094168677414793</v>
      </c>
      <c r="H354" s="117">
        <v>2.8742381459999997E-3</v>
      </c>
      <c r="I354" s="117">
        <v>7.3375361399999998E-3</v>
      </c>
      <c r="J354" s="117">
        <v>7.8574476455479297E-2</v>
      </c>
      <c r="K354" s="117">
        <v>2.0630617E-2</v>
      </c>
      <c r="L354" s="116">
        <v>0.15511742105263157</v>
      </c>
      <c r="M354" s="115">
        <v>4.2864599999999999</v>
      </c>
      <c r="N354" s="114">
        <v>4.5187977000000004E-3</v>
      </c>
      <c r="O354" s="114">
        <v>4.2508624000000004E-3</v>
      </c>
      <c r="P354" s="114">
        <v>1.6274791999999999E-4</v>
      </c>
      <c r="Q354" s="114">
        <v>1.0518743E-4</v>
      </c>
      <c r="R354" s="113">
        <v>2.5484786084777998E-7</v>
      </c>
      <c r="S354" s="112">
        <v>6.0187840917412204E-10</v>
      </c>
      <c r="T354" s="112">
        <v>1.4732133099999999E-2</v>
      </c>
      <c r="U354" s="122">
        <v>3.3537403000000003E-5</v>
      </c>
      <c r="V354" s="175"/>
      <c r="W354" s="173"/>
      <c r="X354" s="76" t="s">
        <v>1020</v>
      </c>
      <c r="Y354" s="169"/>
      <c r="Z354" s="42"/>
    </row>
    <row r="355" spans="1:27" ht="14.5" customHeight="1">
      <c r="A355" s="41" t="s">
        <v>11925</v>
      </c>
      <c r="B355" s="119" t="s">
        <v>11889</v>
      </c>
      <c r="C355" s="120" t="s">
        <v>158</v>
      </c>
      <c r="D355" s="135" t="s">
        <v>11888</v>
      </c>
      <c r="E355" s="119" t="s">
        <v>6570</v>
      </c>
      <c r="F355" s="118" t="s">
        <v>11924</v>
      </c>
      <c r="G355" s="117">
        <v>1.8928491116599999</v>
      </c>
      <c r="H355" s="117">
        <v>5.3616925199999999E-2</v>
      </c>
      <c r="I355" s="117">
        <v>0.251059123</v>
      </c>
      <c r="J355" s="117">
        <v>1.24006687346</v>
      </c>
      <c r="K355" s="117">
        <v>0.34810618999999998</v>
      </c>
      <c r="L355" s="116">
        <v>2.6173397744360898</v>
      </c>
      <c r="M355" s="115">
        <v>48.462463</v>
      </c>
      <c r="N355" s="114">
        <v>0.11436122999999999</v>
      </c>
      <c r="O355" s="114">
        <v>0.10906992</v>
      </c>
      <c r="P355" s="114">
        <v>3.5150899999999998E-3</v>
      </c>
      <c r="Q355" s="114">
        <v>1.7762154E-3</v>
      </c>
      <c r="R355" s="113">
        <v>6.5389640965289998E-6</v>
      </c>
      <c r="S355" s="112">
        <v>1.2999593275288603E-8</v>
      </c>
      <c r="T355" s="112">
        <v>0.24876965899999998</v>
      </c>
      <c r="U355" s="111">
        <v>6.3190740000000005E-4</v>
      </c>
      <c r="V355" s="175"/>
      <c r="W355" s="173"/>
      <c r="X355" s="76" t="s">
        <v>1021</v>
      </c>
      <c r="Y355" s="169"/>
      <c r="Z355" s="42"/>
    </row>
    <row r="356" spans="1:27" ht="14.5" customHeight="1">
      <c r="A356" s="41" t="s">
        <v>11923</v>
      </c>
      <c r="B356" s="119" t="s">
        <v>11889</v>
      </c>
      <c r="C356" s="120" t="s">
        <v>159</v>
      </c>
      <c r="D356" s="135" t="s">
        <v>11888</v>
      </c>
      <c r="E356" s="119" t="s">
        <v>6570</v>
      </c>
      <c r="F356" s="118" t="s">
        <v>11922</v>
      </c>
      <c r="G356" s="117">
        <v>6024.5611747890007</v>
      </c>
      <c r="H356" s="117">
        <v>369.74978190000002</v>
      </c>
      <c r="I356" s="117">
        <v>1291.039483</v>
      </c>
      <c r="J356" s="117">
        <v>26.468209889000001</v>
      </c>
      <c r="K356" s="117">
        <v>4337.3037000000004</v>
      </c>
      <c r="L356" s="116">
        <v>32611.306015037597</v>
      </c>
      <c r="M356" s="115">
        <v>409317.76</v>
      </c>
      <c r="N356" s="114">
        <v>917.67754000000002</v>
      </c>
      <c r="O356" s="114">
        <v>861.42777000000001</v>
      </c>
      <c r="P356" s="114">
        <v>32.76193</v>
      </c>
      <c r="Q356" s="114">
        <v>23.487836999999999</v>
      </c>
      <c r="R356" s="113">
        <v>5.1644351475229992E-2</v>
      </c>
      <c r="S356" s="112">
        <v>1.2116098392837199E-4</v>
      </c>
      <c r="T356" s="112">
        <v>3289.6130931300004</v>
      </c>
      <c r="U356" s="111">
        <v>1.9078626999999999</v>
      </c>
      <c r="V356" s="175"/>
      <c r="W356" s="173"/>
      <c r="X356" s="107" t="s">
        <v>693</v>
      </c>
      <c r="Y356" s="169"/>
      <c r="Z356" s="42"/>
    </row>
    <row r="357" spans="1:27" ht="14.5" customHeight="1">
      <c r="A357" s="41" t="s">
        <v>11921</v>
      </c>
      <c r="B357" s="119" t="s">
        <v>11889</v>
      </c>
      <c r="C357" s="120" t="s">
        <v>160</v>
      </c>
      <c r="D357" s="135" t="s">
        <v>11888</v>
      </c>
      <c r="E357" s="119" t="s">
        <v>6570</v>
      </c>
      <c r="F357" s="118" t="s">
        <v>11920</v>
      </c>
      <c r="G357" s="117">
        <v>247.62369748129998</v>
      </c>
      <c r="H357" s="117">
        <v>15.197588849999999</v>
      </c>
      <c r="I357" s="117">
        <v>53.064772699999999</v>
      </c>
      <c r="J357" s="117">
        <v>1.0879059312999999</v>
      </c>
      <c r="K357" s="117">
        <v>178.27342999999999</v>
      </c>
      <c r="L357" s="116">
        <v>1340.401729323308</v>
      </c>
      <c r="M357" s="115">
        <v>16823.927</v>
      </c>
      <c r="N357" s="114">
        <v>37.718715000000003</v>
      </c>
      <c r="O357" s="114">
        <v>35.406716000000003</v>
      </c>
      <c r="P357" s="114">
        <v>1.3465927</v>
      </c>
      <c r="Q357" s="114">
        <v>0.96540559999999997</v>
      </c>
      <c r="R357" s="113">
        <v>2.1227047689012998E-3</v>
      </c>
      <c r="S357" s="112">
        <v>4.9800026204210011E-6</v>
      </c>
      <c r="T357" s="112">
        <v>135.2108689776</v>
      </c>
      <c r="U357" s="111">
        <v>7.8417664999999998E-2</v>
      </c>
      <c r="V357" s="175"/>
      <c r="W357" s="173"/>
      <c r="X357" s="107" t="s">
        <v>693</v>
      </c>
      <c r="Y357" s="169"/>
      <c r="Z357" s="42"/>
    </row>
    <row r="358" spans="1:27" ht="14.5" customHeight="1">
      <c r="A358" s="41" t="s">
        <v>11919</v>
      </c>
      <c r="B358" s="119" t="s">
        <v>11889</v>
      </c>
      <c r="C358" s="120" t="s">
        <v>161</v>
      </c>
      <c r="D358" s="135" t="s">
        <v>11888</v>
      </c>
      <c r="E358" s="119" t="s">
        <v>5709</v>
      </c>
      <c r="F358" s="118" t="s">
        <v>11918</v>
      </c>
      <c r="G358" s="117">
        <v>52.355011270200002</v>
      </c>
      <c r="H358" s="117">
        <v>1.9595392190000001</v>
      </c>
      <c r="I358" s="117">
        <v>3.2681503999999997</v>
      </c>
      <c r="J358" s="117">
        <v>2.3319586511999995</v>
      </c>
      <c r="K358" s="117">
        <v>44.795363000000002</v>
      </c>
      <c r="L358" s="116">
        <v>336.80724060150374</v>
      </c>
      <c r="M358" s="115">
        <v>4744.2566999999999</v>
      </c>
      <c r="N358" s="114">
        <v>6.5456735000000004</v>
      </c>
      <c r="O358" s="114">
        <v>6.0294032</v>
      </c>
      <c r="P358" s="114">
        <v>0.28126897000000001</v>
      </c>
      <c r="Q358" s="114">
        <v>0.23500132000000001</v>
      </c>
      <c r="R358" s="113">
        <v>3.6147500644870007E-4</v>
      </c>
      <c r="S358" s="112">
        <v>1.0401959069574903E-6</v>
      </c>
      <c r="T358" s="112">
        <v>32.913349717000003</v>
      </c>
      <c r="U358" s="111">
        <v>1.8225511E-2</v>
      </c>
      <c r="V358" s="175"/>
      <c r="W358" s="173"/>
      <c r="X358" s="107" t="s">
        <v>1022</v>
      </c>
      <c r="Y358" s="169"/>
      <c r="Z358" s="42"/>
    </row>
    <row r="359" spans="1:27" ht="14.5" customHeight="1">
      <c r="A359" s="41" t="s">
        <v>11917</v>
      </c>
      <c r="B359" s="119" t="s">
        <v>11889</v>
      </c>
      <c r="C359" s="120" t="s">
        <v>162</v>
      </c>
      <c r="D359" s="135" t="s">
        <v>11888</v>
      </c>
      <c r="E359" s="119" t="s">
        <v>6570</v>
      </c>
      <c r="F359" s="118" t="s">
        <v>11916</v>
      </c>
      <c r="G359" s="117">
        <v>0.53407960186738013</v>
      </c>
      <c r="H359" s="117">
        <v>1.4838209010000002E-2</v>
      </c>
      <c r="I359" s="117">
        <v>7.1774645100000006E-2</v>
      </c>
      <c r="J359" s="117">
        <v>0.33483030775738004</v>
      </c>
      <c r="K359" s="117">
        <v>0.11263644</v>
      </c>
      <c r="L359" s="116">
        <v>0.84689052631578943</v>
      </c>
      <c r="M359" s="115">
        <v>15.183515999999999</v>
      </c>
      <c r="N359" s="114">
        <v>3.6493537E-2</v>
      </c>
      <c r="O359" s="114">
        <v>3.4707488000000002E-2</v>
      </c>
      <c r="P359" s="114">
        <v>1.0668383E-3</v>
      </c>
      <c r="Q359" s="114">
        <v>7.1921107999999999E-4</v>
      </c>
      <c r="R359" s="113">
        <v>2.0807846775729994E-6</v>
      </c>
      <c r="S359" s="112">
        <v>3.9454079108986506E-9</v>
      </c>
      <c r="T359" s="112">
        <v>0.10072984300000001</v>
      </c>
      <c r="U359" s="111">
        <v>1.0524232000000001E-3</v>
      </c>
      <c r="V359" s="175"/>
      <c r="W359" s="173"/>
      <c r="X359" s="76" t="s">
        <v>1023</v>
      </c>
      <c r="Y359" s="169"/>
      <c r="Z359" s="42"/>
    </row>
    <row r="360" spans="1:27" ht="14.5" customHeight="1">
      <c r="A360" s="41" t="s">
        <v>11915</v>
      </c>
      <c r="B360" s="119" t="s">
        <v>11889</v>
      </c>
      <c r="C360" s="120" t="s">
        <v>163</v>
      </c>
      <c r="D360" s="135" t="s">
        <v>11888</v>
      </c>
      <c r="E360" s="119" t="s">
        <v>5709</v>
      </c>
      <c r="F360" s="118" t="s">
        <v>11914</v>
      </c>
      <c r="G360" s="117">
        <v>3.5359312854617997</v>
      </c>
      <c r="H360" s="117">
        <v>0.16288514770000001</v>
      </c>
      <c r="I360" s="117">
        <v>0.57106925599999991</v>
      </c>
      <c r="J360" s="117">
        <v>0.87580658176180004</v>
      </c>
      <c r="K360" s="117">
        <v>1.9261702999999999</v>
      </c>
      <c r="L360" s="116">
        <v>14.482483458646614</v>
      </c>
      <c r="M360" s="115">
        <v>188.07775000000001</v>
      </c>
      <c r="N360" s="114">
        <v>0.40707584000000002</v>
      </c>
      <c r="O360" s="114">
        <v>0.38199109999999997</v>
      </c>
      <c r="P360" s="114">
        <v>1.4530731999999999E-2</v>
      </c>
      <c r="Q360" s="114">
        <v>1.0554010000000001E-2</v>
      </c>
      <c r="R360" s="113">
        <v>2.2901145524388699E-5</v>
      </c>
      <c r="S360" s="112">
        <v>5.3737914569452733E-8</v>
      </c>
      <c r="T360" s="112">
        <v>1.478152594</v>
      </c>
      <c r="U360" s="111">
        <v>2.0733721E-3</v>
      </c>
      <c r="V360" s="175"/>
      <c r="W360" s="173"/>
      <c r="X360" s="107" t="s">
        <v>694</v>
      </c>
      <c r="Y360" s="169"/>
      <c r="Z360" s="217"/>
    </row>
    <row r="361" spans="1:27" ht="14.5" customHeight="1">
      <c r="A361" s="41" t="s">
        <v>11913</v>
      </c>
      <c r="B361" s="119" t="s">
        <v>11889</v>
      </c>
      <c r="C361" s="120" t="s">
        <v>164</v>
      </c>
      <c r="D361" s="135" t="s">
        <v>11888</v>
      </c>
      <c r="E361" s="119" t="s">
        <v>6570</v>
      </c>
      <c r="F361" s="118" t="s">
        <v>11912</v>
      </c>
      <c r="G361" s="117">
        <v>29.651704400029999</v>
      </c>
      <c r="H361" s="117">
        <v>0.97101261000000005</v>
      </c>
      <c r="I361" s="117">
        <v>3.4506495400000001</v>
      </c>
      <c r="J361" s="117">
        <v>14.670163250030001</v>
      </c>
      <c r="K361" s="117">
        <v>10.559879</v>
      </c>
      <c r="L361" s="116">
        <v>79.397586466165407</v>
      </c>
      <c r="M361" s="115">
        <v>1093.0808999999999</v>
      </c>
      <c r="N361" s="114">
        <v>2.3056038000000001</v>
      </c>
      <c r="O361" s="114">
        <v>2.1594793999999999</v>
      </c>
      <c r="P361" s="114">
        <v>8.0780814000000006E-2</v>
      </c>
      <c r="Q361" s="114">
        <v>6.5343545000000003E-2</v>
      </c>
      <c r="R361" s="113">
        <v>1.2946519471941002E-4</v>
      </c>
      <c r="S361" s="112">
        <v>2.9874561015732881E-7</v>
      </c>
      <c r="T361" s="112">
        <v>9.151757009999999</v>
      </c>
      <c r="U361" s="111">
        <v>4.9181907E-3</v>
      </c>
      <c r="V361" s="110"/>
      <c r="W361" s="173"/>
      <c r="X361" s="76" t="s">
        <v>1024</v>
      </c>
      <c r="Y361" s="169"/>
      <c r="Z361" s="217"/>
      <c r="AA361" s="108"/>
    </row>
    <row r="362" spans="1:27" ht="14.5" customHeight="1">
      <c r="A362" s="41" t="s">
        <v>11911</v>
      </c>
      <c r="B362" s="119" t="s">
        <v>11889</v>
      </c>
      <c r="C362" s="120" t="s">
        <v>165</v>
      </c>
      <c r="D362" s="135" t="s">
        <v>11888</v>
      </c>
      <c r="E362" s="119" t="s">
        <v>6570</v>
      </c>
      <c r="F362" s="118" t="s">
        <v>11910</v>
      </c>
      <c r="G362" s="117">
        <v>2.8221851191999998</v>
      </c>
      <c r="H362" s="117">
        <v>0.21228177350000002</v>
      </c>
      <c r="I362" s="117">
        <v>0.47290389799999999</v>
      </c>
      <c r="J362" s="117">
        <v>1.0550704476999999</v>
      </c>
      <c r="K362" s="117">
        <v>1.0819289999999999</v>
      </c>
      <c r="L362" s="116">
        <v>8.1348045112781939</v>
      </c>
      <c r="M362" s="115">
        <v>129.20778999999999</v>
      </c>
      <c r="N362" s="114">
        <v>0.25479457</v>
      </c>
      <c r="O362" s="114">
        <v>0.24122592000000001</v>
      </c>
      <c r="P362" s="114">
        <v>8.9344851000000003E-3</v>
      </c>
      <c r="Q362" s="114">
        <v>4.6341617000000002E-3</v>
      </c>
      <c r="R362" s="113">
        <v>1.4461985743659998E-5</v>
      </c>
      <c r="S362" s="112">
        <v>3.3041734496349998E-8</v>
      </c>
      <c r="T362" s="112">
        <v>0.64904225900000001</v>
      </c>
      <c r="U362" s="111">
        <v>8.5011376999999996E-4</v>
      </c>
      <c r="V362" s="154"/>
      <c r="W362" s="173"/>
      <c r="X362" s="76" t="s">
        <v>11907</v>
      </c>
      <c r="Y362" s="169"/>
      <c r="Z362" s="217"/>
      <c r="AA362" s="108"/>
    </row>
    <row r="363" spans="1:27" ht="14.5" customHeight="1">
      <c r="A363" s="41" t="s">
        <v>11909</v>
      </c>
      <c r="B363" s="119" t="s">
        <v>11889</v>
      </c>
      <c r="C363" s="120" t="s">
        <v>166</v>
      </c>
      <c r="D363" s="135" t="s">
        <v>11888</v>
      </c>
      <c r="E363" s="119" t="s">
        <v>6570</v>
      </c>
      <c r="F363" s="118" t="s">
        <v>11908</v>
      </c>
      <c r="G363" s="117">
        <v>9.5138134791355</v>
      </c>
      <c r="H363" s="117">
        <v>0.21382273359999998</v>
      </c>
      <c r="I363" s="117">
        <v>2.9408706390000003</v>
      </c>
      <c r="J363" s="117">
        <v>4.7596623065355006</v>
      </c>
      <c r="K363" s="117">
        <v>1.5994577999999999</v>
      </c>
      <c r="L363" s="116">
        <v>12.0259984962406</v>
      </c>
      <c r="M363" s="115">
        <v>257.11793</v>
      </c>
      <c r="N363" s="114">
        <v>1.1000399999999999</v>
      </c>
      <c r="O363" s="114">
        <v>1.0611207</v>
      </c>
      <c r="P363" s="114">
        <v>2.6246781E-2</v>
      </c>
      <c r="Q363" s="114">
        <v>1.2672505000000001E-2</v>
      </c>
      <c r="R363" s="113">
        <v>6.3616350350497998E-5</v>
      </c>
      <c r="S363" s="112">
        <v>9.7066498747608521E-8</v>
      </c>
      <c r="T363" s="112">
        <v>1.77486057</v>
      </c>
      <c r="U363" s="111">
        <v>1.8725168999999999E-3</v>
      </c>
      <c r="V363" s="110"/>
      <c r="W363" s="173"/>
      <c r="X363" s="76" t="s">
        <v>11907</v>
      </c>
      <c r="Y363" s="169"/>
      <c r="Z363" s="217"/>
      <c r="AA363" s="108"/>
    </row>
    <row r="364" spans="1:27" ht="14.5" customHeight="1">
      <c r="A364" s="41" t="s">
        <v>11906</v>
      </c>
      <c r="B364" s="119" t="s">
        <v>11889</v>
      </c>
      <c r="C364" s="120" t="s">
        <v>167</v>
      </c>
      <c r="D364" s="135" t="s">
        <v>11888</v>
      </c>
      <c r="E364" s="119" t="s">
        <v>6570</v>
      </c>
      <c r="F364" s="118" t="s">
        <v>11905</v>
      </c>
      <c r="G364" s="117">
        <v>0.43889166120829998</v>
      </c>
      <c r="H364" s="117">
        <v>2.693641641E-2</v>
      </c>
      <c r="I364" s="117">
        <v>9.4052735299999982E-2</v>
      </c>
      <c r="J364" s="117">
        <v>1.9282194982999999E-3</v>
      </c>
      <c r="K364" s="117">
        <v>0.31597428999999999</v>
      </c>
      <c r="L364" s="116">
        <v>2.3757465413533834</v>
      </c>
      <c r="M364" s="115">
        <v>29.818960000000001</v>
      </c>
      <c r="N364" s="114">
        <v>6.6853170000000003E-2</v>
      </c>
      <c r="O364" s="114">
        <v>6.2755352E-2</v>
      </c>
      <c r="P364" s="114">
        <v>2.3867195E-3</v>
      </c>
      <c r="Q364" s="114">
        <v>1.7110981999999999E-3</v>
      </c>
      <c r="R364" s="113">
        <v>3.7623112837620001E-6</v>
      </c>
      <c r="S364" s="112">
        <v>8.8266253206887002E-9</v>
      </c>
      <c r="T364" s="112">
        <v>0.23964960984300002</v>
      </c>
      <c r="U364" s="111">
        <v>1.3898854999999999E-4</v>
      </c>
      <c r="V364" s="154"/>
      <c r="W364" s="173"/>
      <c r="X364" s="76" t="s">
        <v>1025</v>
      </c>
      <c r="Y364" s="42"/>
      <c r="Z364" s="217"/>
      <c r="AA364" s="108"/>
    </row>
    <row r="365" spans="1:27" ht="14.5" customHeight="1">
      <c r="A365" s="41" t="s">
        <v>11904</v>
      </c>
      <c r="B365" s="119" t="s">
        <v>11889</v>
      </c>
      <c r="C365" s="120" t="s">
        <v>168</v>
      </c>
      <c r="D365" s="135" t="s">
        <v>11888</v>
      </c>
      <c r="E365" s="119" t="s">
        <v>5709</v>
      </c>
      <c r="F365" s="118" t="s">
        <v>11903</v>
      </c>
      <c r="G365" s="117">
        <v>0.27693368871200003</v>
      </c>
      <c r="H365" s="117">
        <v>8.4604333520000002E-3</v>
      </c>
      <c r="I365" s="117">
        <v>8.4618885960000015E-2</v>
      </c>
      <c r="J365" s="117">
        <v>0.15554813440000001</v>
      </c>
      <c r="K365" s="117">
        <v>2.8306234999999999E-2</v>
      </c>
      <c r="L365" s="116">
        <v>0.21282883458646615</v>
      </c>
      <c r="M365" s="115">
        <v>3.3096478999999999</v>
      </c>
      <c r="N365" s="114">
        <v>3.1295221999999998E-2</v>
      </c>
      <c r="O365" s="114">
        <v>3.0454957000000001E-2</v>
      </c>
      <c r="P365" s="114">
        <v>6.9410090999999995E-4</v>
      </c>
      <c r="Q365" s="114">
        <v>1.4616351000000001E-4</v>
      </c>
      <c r="R365" s="113">
        <v>1.8258367933500001E-6</v>
      </c>
      <c r="S365" s="112">
        <v>2.5669412496649999E-9</v>
      </c>
      <c r="T365" s="112">
        <v>2.0471080099999997E-2</v>
      </c>
      <c r="U365" s="111">
        <v>8.5690398999999995E-4</v>
      </c>
      <c r="V365" s="154"/>
      <c r="W365" s="173"/>
      <c r="X365" s="76" t="s">
        <v>1026</v>
      </c>
      <c r="Y365" s="42"/>
      <c r="Z365" s="217"/>
      <c r="AA365" s="108"/>
    </row>
    <row r="366" spans="1:27" ht="14.5" customHeight="1">
      <c r="A366" s="41" t="s">
        <v>11902</v>
      </c>
      <c r="B366" s="119" t="s">
        <v>11889</v>
      </c>
      <c r="C366" s="120" t="s">
        <v>169</v>
      </c>
      <c r="D366" s="135" t="s">
        <v>11888</v>
      </c>
      <c r="E366" s="119" t="s">
        <v>5709</v>
      </c>
      <c r="F366" s="118" t="s">
        <v>11901</v>
      </c>
      <c r="G366" s="117">
        <v>0.88340267589999988</v>
      </c>
      <c r="H366" s="117">
        <v>1.0454792399999999E-2</v>
      </c>
      <c r="I366" s="117">
        <v>0.15313196359999998</v>
      </c>
      <c r="J366" s="117">
        <v>0.66524465389999998</v>
      </c>
      <c r="K366" s="117">
        <v>5.4571266E-2</v>
      </c>
      <c r="L366" s="116">
        <v>0.41031027067669174</v>
      </c>
      <c r="M366" s="115">
        <v>5.8542794000000002</v>
      </c>
      <c r="N366" s="114">
        <v>5.6420985E-2</v>
      </c>
      <c r="O366" s="114">
        <v>5.4872329999999997E-2</v>
      </c>
      <c r="P366" s="114">
        <v>1.2724603000000001E-3</v>
      </c>
      <c r="Q366" s="114">
        <v>2.7619451999999999E-4</v>
      </c>
      <c r="R366" s="113">
        <v>3.289708048E-6</v>
      </c>
      <c r="S366" s="112">
        <v>4.7058442574450003E-9</v>
      </c>
      <c r="T366" s="112">
        <v>3.8682705900000003E-2</v>
      </c>
      <c r="U366" s="111">
        <v>5.3363485999999996E-3</v>
      </c>
      <c r="V366" s="154"/>
      <c r="W366" s="173"/>
      <c r="X366" s="76" t="s">
        <v>1027</v>
      </c>
      <c r="Y366" s="42"/>
      <c r="Z366" s="217"/>
      <c r="AA366" s="108"/>
    </row>
    <row r="367" spans="1:27" ht="14.5" customHeight="1">
      <c r="A367" s="41" t="s">
        <v>11900</v>
      </c>
      <c r="B367" s="119" t="s">
        <v>11889</v>
      </c>
      <c r="C367" s="120" t="s">
        <v>170</v>
      </c>
      <c r="D367" s="135" t="s">
        <v>11888</v>
      </c>
      <c r="E367" s="119" t="s">
        <v>6570</v>
      </c>
      <c r="F367" s="118" t="s">
        <v>11899</v>
      </c>
      <c r="G367" s="117">
        <v>26.914312038550001</v>
      </c>
      <c r="H367" s="117">
        <v>0.6836354026</v>
      </c>
      <c r="I367" s="117">
        <v>2.3870205289999999</v>
      </c>
      <c r="J367" s="117">
        <v>15.824356106950001</v>
      </c>
      <c r="K367" s="117">
        <v>8.0192999999999994</v>
      </c>
      <c r="L367" s="116">
        <v>60.295488721804503</v>
      </c>
      <c r="M367" s="115">
        <v>756.79318000000001</v>
      </c>
      <c r="N367" s="114">
        <v>1.6984938999999999</v>
      </c>
      <c r="O367" s="114">
        <v>1.5927055000000001</v>
      </c>
      <c r="P367" s="114">
        <v>6.0573979E-2</v>
      </c>
      <c r="Q367" s="114">
        <v>4.5214417E-2</v>
      </c>
      <c r="R367" s="113">
        <v>9.5485944468789999E-5</v>
      </c>
      <c r="S367" s="112">
        <v>2.2401619277194E-7</v>
      </c>
      <c r="T367" s="112">
        <v>6.3325513299999994</v>
      </c>
      <c r="U367" s="111">
        <v>3.5548751999999999E-3</v>
      </c>
      <c r="V367" s="154"/>
      <c r="W367" s="173"/>
      <c r="X367" s="107" t="s">
        <v>1028</v>
      </c>
      <c r="Y367" s="42"/>
      <c r="Z367" s="217"/>
      <c r="AA367" s="108"/>
    </row>
    <row r="368" spans="1:27" ht="14.5" customHeight="1">
      <c r="A368" s="41" t="s">
        <v>11898</v>
      </c>
      <c r="B368" s="119" t="s">
        <v>11889</v>
      </c>
      <c r="C368" s="120" t="s">
        <v>171</v>
      </c>
      <c r="D368" s="135" t="s">
        <v>11888</v>
      </c>
      <c r="E368" s="119" t="s">
        <v>6570</v>
      </c>
      <c r="F368" s="118" t="s">
        <v>11897</v>
      </c>
      <c r="G368" s="117">
        <v>111.5236425667</v>
      </c>
      <c r="H368" s="117">
        <v>5.3217183429999997</v>
      </c>
      <c r="I368" s="117">
        <v>18.58161642</v>
      </c>
      <c r="J368" s="117">
        <v>25.1945538037</v>
      </c>
      <c r="K368" s="117">
        <v>62.425753999999998</v>
      </c>
      <c r="L368" s="116">
        <v>469.36657142857138</v>
      </c>
      <c r="M368" s="115">
        <v>5891.2106000000003</v>
      </c>
      <c r="N368" s="114">
        <v>13.214454</v>
      </c>
      <c r="O368" s="114">
        <v>12.39832</v>
      </c>
      <c r="P368" s="114">
        <v>0.47153445999999999</v>
      </c>
      <c r="Q368" s="114">
        <v>0.34460037999999998</v>
      </c>
      <c r="R368" s="113">
        <v>7.4330453089250007E-4</v>
      </c>
      <c r="S368" s="112">
        <v>1.7438404671977196E-6</v>
      </c>
      <c r="T368" s="112">
        <v>48.263358570000001</v>
      </c>
      <c r="U368" s="111">
        <v>6.8717643999999994E-2</v>
      </c>
      <c r="V368" s="154"/>
      <c r="W368" s="173"/>
      <c r="X368" s="76" t="s">
        <v>1029</v>
      </c>
      <c r="Y368" s="169"/>
      <c r="Z368" s="217"/>
      <c r="AA368" s="108"/>
    </row>
    <row r="369" spans="1:27" ht="14.5" customHeight="1">
      <c r="A369" s="41" t="s">
        <v>11896</v>
      </c>
      <c r="B369" s="119" t="s">
        <v>11889</v>
      </c>
      <c r="C369" s="120" t="s">
        <v>172</v>
      </c>
      <c r="D369" s="135" t="s">
        <v>11888</v>
      </c>
      <c r="E369" s="119" t="s">
        <v>6570</v>
      </c>
      <c r="F369" s="118" t="s">
        <v>11895</v>
      </c>
      <c r="G369" s="117">
        <v>18.432510326934992</v>
      </c>
      <c r="H369" s="117">
        <v>0.1247750862</v>
      </c>
      <c r="I369" s="117">
        <v>2.9147583020000001</v>
      </c>
      <c r="J369" s="117">
        <v>13.894804438734994</v>
      </c>
      <c r="K369" s="117">
        <v>1.4981724999999999</v>
      </c>
      <c r="L369" s="116">
        <v>11.264454887218044</v>
      </c>
      <c r="M369" s="115">
        <v>184.13804999999999</v>
      </c>
      <c r="N369" s="114">
        <v>1.0797346999999999</v>
      </c>
      <c r="O369" s="114">
        <v>1.0409975</v>
      </c>
      <c r="P369" s="114">
        <v>2.4745083000000001E-2</v>
      </c>
      <c r="Q369" s="114">
        <v>1.3992118E-2</v>
      </c>
      <c r="R369" s="113">
        <v>6.2409924039890006E-5</v>
      </c>
      <c r="S369" s="112">
        <v>9.1512880595419979E-8</v>
      </c>
      <c r="T369" s="112">
        <v>1.9596803199999999</v>
      </c>
      <c r="U369" s="111">
        <v>1.5599785999999999E-2</v>
      </c>
      <c r="V369" s="154"/>
      <c r="W369" s="173"/>
      <c r="X369" s="76" t="s">
        <v>1031</v>
      </c>
      <c r="Y369" s="169"/>
      <c r="Z369" s="217"/>
      <c r="AA369" s="108"/>
    </row>
    <row r="370" spans="1:27" ht="14.5" customHeight="1">
      <c r="A370" s="41" t="s">
        <v>11894</v>
      </c>
      <c r="B370" s="119" t="s">
        <v>11889</v>
      </c>
      <c r="C370" s="120" t="s">
        <v>173</v>
      </c>
      <c r="D370" s="135" t="s">
        <v>11888</v>
      </c>
      <c r="E370" s="119" t="s">
        <v>6570</v>
      </c>
      <c r="F370" s="118" t="s">
        <v>11893</v>
      </c>
      <c r="G370" s="117">
        <v>49.208325472976185</v>
      </c>
      <c r="H370" s="117">
        <v>0.43049818674000001</v>
      </c>
      <c r="I370" s="117">
        <v>5.38416009</v>
      </c>
      <c r="J370" s="117">
        <v>40.727318296236184</v>
      </c>
      <c r="K370" s="117">
        <v>2.6663489</v>
      </c>
      <c r="L370" s="116">
        <v>20.047736090225563</v>
      </c>
      <c r="M370" s="115">
        <v>319.39103999999998</v>
      </c>
      <c r="N370" s="114">
        <v>2.1048363000000001</v>
      </c>
      <c r="O370" s="114">
        <v>2.0281726999999998</v>
      </c>
      <c r="P370" s="114">
        <v>4.5028234E-2</v>
      </c>
      <c r="Q370" s="114">
        <v>3.163535E-2</v>
      </c>
      <c r="R370" s="113">
        <v>1.215930875551496E-4</v>
      </c>
      <c r="S370" s="112">
        <v>1.6652453323935993E-7</v>
      </c>
      <c r="T370" s="112">
        <v>4.4307213000000001</v>
      </c>
      <c r="U370" s="111">
        <v>6.5358582999999998E-2</v>
      </c>
      <c r="V370" s="154"/>
      <c r="W370" s="173"/>
      <c r="X370" s="76" t="s">
        <v>1031</v>
      </c>
      <c r="Y370" s="169"/>
      <c r="Z370" s="42"/>
      <c r="AA370" s="108"/>
    </row>
    <row r="371" spans="1:27" ht="14.5" customHeight="1">
      <c r="A371" s="41" t="s">
        <v>11892</v>
      </c>
      <c r="B371" s="119" t="s">
        <v>11889</v>
      </c>
      <c r="C371" s="120" t="s">
        <v>837</v>
      </c>
      <c r="D371" s="135" t="s">
        <v>11888</v>
      </c>
      <c r="E371" s="119" t="s">
        <v>6570</v>
      </c>
      <c r="F371" s="118" t="s">
        <v>11891</v>
      </c>
      <c r="G371" s="117">
        <v>17.666331979554048</v>
      </c>
      <c r="H371" s="117">
        <v>0.12161108529999999</v>
      </c>
      <c r="I371" s="117">
        <v>2.7933978210000001</v>
      </c>
      <c r="J371" s="117">
        <v>13.312510373254048</v>
      </c>
      <c r="K371" s="117">
        <v>1.4388126999999999</v>
      </c>
      <c r="L371" s="116">
        <v>10.818140601503758</v>
      </c>
      <c r="M371" s="115">
        <v>176.77515</v>
      </c>
      <c r="N371" s="114">
        <v>1.0352896</v>
      </c>
      <c r="O371" s="114">
        <v>0.99816088000000003</v>
      </c>
      <c r="P371" s="114">
        <v>2.3735032999999999E-2</v>
      </c>
      <c r="Q371" s="114">
        <v>1.3393722E-2</v>
      </c>
      <c r="R371" s="113">
        <v>5.9841779085280005E-5</v>
      </c>
      <c r="S371" s="112">
        <v>8.7777490094879029E-8</v>
      </c>
      <c r="T371" s="112">
        <v>1.87587145</v>
      </c>
      <c r="U371" s="111">
        <v>1.5130507E-2</v>
      </c>
      <c r="V371" s="154"/>
      <c r="W371" s="173"/>
      <c r="X371" s="76" t="s">
        <v>1031</v>
      </c>
      <c r="Y371" s="169"/>
      <c r="Z371" s="217"/>
      <c r="AA371" s="108"/>
    </row>
    <row r="372" spans="1:27" ht="14.5" customHeight="1">
      <c r="A372" s="41" t="s">
        <v>11890</v>
      </c>
      <c r="B372" s="119" t="s">
        <v>11889</v>
      </c>
      <c r="C372" s="120" t="s">
        <v>838</v>
      </c>
      <c r="D372" s="135" t="s">
        <v>11888</v>
      </c>
      <c r="E372" s="119" t="s">
        <v>7747</v>
      </c>
      <c r="F372" s="118" t="s">
        <v>11887</v>
      </c>
      <c r="G372" s="117">
        <v>93.765113615199994</v>
      </c>
      <c r="H372" s="117">
        <v>7.5710500730000003</v>
      </c>
      <c r="I372" s="117">
        <v>13.086080542199999</v>
      </c>
      <c r="J372" s="117">
        <v>18.188727</v>
      </c>
      <c r="K372" s="117">
        <v>54.919255999999997</v>
      </c>
      <c r="L372" s="116">
        <v>412.92673684210524</v>
      </c>
      <c r="M372" s="115">
        <v>16538.400000000001</v>
      </c>
      <c r="N372" s="114">
        <v>9.5375189999999996</v>
      </c>
      <c r="O372" s="114">
        <v>9.1143155999999994</v>
      </c>
      <c r="P372" s="114">
        <v>0.41541092000000002</v>
      </c>
      <c r="Q372" s="114">
        <v>7.7924314E-3</v>
      </c>
      <c r="R372" s="113">
        <v>5.4642179780000006E-4</v>
      </c>
      <c r="S372" s="112">
        <v>1.5362829902269999E-6</v>
      </c>
      <c r="T372" s="112">
        <v>1.0913769</v>
      </c>
      <c r="U372" s="111">
        <v>4.4344025000000002E-2</v>
      </c>
      <c r="V372" s="110"/>
      <c r="W372" s="173"/>
      <c r="X372" s="107" t="s">
        <v>1030</v>
      </c>
      <c r="Y372" s="169"/>
      <c r="Z372" s="42"/>
      <c r="AA372" s="108"/>
    </row>
    <row r="373" spans="1:27" ht="14.5" customHeight="1">
      <c r="B373" s="119" t="s">
        <v>11879</v>
      </c>
      <c r="C373" s="133" t="s">
        <v>11886</v>
      </c>
      <c r="D373" s="135"/>
      <c r="G373" s="131"/>
      <c r="H373" s="131"/>
      <c r="I373" s="131"/>
      <c r="J373" s="131"/>
      <c r="K373" s="131"/>
      <c r="L373" s="131"/>
      <c r="M373" s="100"/>
      <c r="N373" s="41"/>
      <c r="O373" s="41"/>
      <c r="V373" s="130"/>
      <c r="W373" s="172"/>
      <c r="X373" s="76"/>
      <c r="Y373" s="169"/>
      <c r="Z373" s="42"/>
      <c r="AA373" s="108"/>
    </row>
    <row r="374" spans="1:27" ht="14.5" customHeight="1">
      <c r="B374" s="119" t="s">
        <v>11879</v>
      </c>
      <c r="C374" s="133" t="s">
        <v>46</v>
      </c>
      <c r="D374" s="133" t="s">
        <v>11878</v>
      </c>
      <c r="G374" s="131"/>
      <c r="H374" s="131"/>
      <c r="I374" s="131"/>
      <c r="J374" s="131"/>
      <c r="K374" s="131"/>
      <c r="L374" s="131"/>
      <c r="M374" s="100"/>
      <c r="N374" s="41"/>
      <c r="O374" s="41"/>
      <c r="V374" s="152"/>
      <c r="W374" s="172"/>
      <c r="X374" s="76"/>
      <c r="Y374" s="42"/>
      <c r="Z374" s="42"/>
      <c r="AA374" s="108"/>
    </row>
    <row r="375" spans="1:27" ht="14.5" customHeight="1">
      <c r="A375" s="41" t="s">
        <v>11885</v>
      </c>
      <c r="B375" s="119" t="s">
        <v>11879</v>
      </c>
      <c r="C375" s="120" t="s">
        <v>174</v>
      </c>
      <c r="D375" s="135" t="s">
        <v>11878</v>
      </c>
      <c r="E375" s="119" t="s">
        <v>6570</v>
      </c>
      <c r="F375" s="118" t="s">
        <v>11884</v>
      </c>
      <c r="G375" s="117">
        <v>14.650593840690998</v>
      </c>
      <c r="H375" s="117">
        <v>0.28127167660000002</v>
      </c>
      <c r="I375" s="117">
        <v>0.60137669999999999</v>
      </c>
      <c r="J375" s="117">
        <v>11.685968264090999</v>
      </c>
      <c r="K375" s="117">
        <v>2.0819771999999999</v>
      </c>
      <c r="L375" s="116">
        <v>15.653963909774435</v>
      </c>
      <c r="M375" s="115">
        <v>1721.1436000000001</v>
      </c>
      <c r="N375" s="114">
        <v>0.42198347000000003</v>
      </c>
      <c r="O375" s="114">
        <v>0.3929745</v>
      </c>
      <c r="P375" s="114">
        <v>1.6351402000000001E-2</v>
      </c>
      <c r="Q375" s="114">
        <v>1.2657567E-2</v>
      </c>
      <c r="R375" s="113">
        <v>2.3559622886672003E-5</v>
      </c>
      <c r="S375" s="112">
        <v>6.0471159234566009E-8</v>
      </c>
      <c r="T375" s="112">
        <v>1.7727684182999999</v>
      </c>
      <c r="U375" s="111">
        <v>2.9056656000000002E-3</v>
      </c>
      <c r="V375" s="154"/>
      <c r="W375" s="173"/>
      <c r="X375" s="76" t="s">
        <v>1032</v>
      </c>
      <c r="Y375" s="42"/>
      <c r="Z375" s="42"/>
      <c r="AA375" s="108"/>
    </row>
    <row r="376" spans="1:27" ht="14.5" customHeight="1">
      <c r="A376" s="41" t="s">
        <v>11883</v>
      </c>
      <c r="B376" s="119" t="s">
        <v>11879</v>
      </c>
      <c r="C376" s="120" t="s">
        <v>175</v>
      </c>
      <c r="D376" s="135" t="s">
        <v>11878</v>
      </c>
      <c r="E376" s="119" t="s">
        <v>6570</v>
      </c>
      <c r="F376" s="118" t="s">
        <v>11882</v>
      </c>
      <c r="G376" s="117">
        <v>16.223621236469999</v>
      </c>
      <c r="H376" s="117">
        <v>0.99570412080000004</v>
      </c>
      <c r="I376" s="117">
        <v>3.4766575199999998</v>
      </c>
      <c r="J376" s="117">
        <v>7.1276595669999998E-2</v>
      </c>
      <c r="K376" s="117">
        <v>11.679983</v>
      </c>
      <c r="L376" s="116">
        <v>87.819421052631569</v>
      </c>
      <c r="M376" s="115">
        <v>1102.2573</v>
      </c>
      <c r="N376" s="114">
        <v>2.4712261</v>
      </c>
      <c r="O376" s="114">
        <v>2.3197504000000002</v>
      </c>
      <c r="P376" s="114">
        <v>8.8225040000000005E-2</v>
      </c>
      <c r="Q376" s="114">
        <v>6.3250712000000001E-2</v>
      </c>
      <c r="R376" s="113">
        <v>1.3907376317104001E-4</v>
      </c>
      <c r="S376" s="112">
        <v>3.2627603943935002E-7</v>
      </c>
      <c r="T376" s="112">
        <v>8.8586431019799985</v>
      </c>
      <c r="U376" s="111">
        <v>5.1377091000000003E-3</v>
      </c>
      <c r="V376" s="154"/>
      <c r="W376" s="173"/>
      <c r="X376" s="42" t="s">
        <v>11881</v>
      </c>
      <c r="Y376" s="42"/>
      <c r="Z376" s="42"/>
      <c r="AA376" s="108"/>
    </row>
    <row r="377" spans="1:27" ht="14.5" customHeight="1">
      <c r="A377" s="41" t="s">
        <v>11880</v>
      </c>
      <c r="B377" s="119" t="s">
        <v>11879</v>
      </c>
      <c r="C377" s="120" t="s">
        <v>176</v>
      </c>
      <c r="D377" s="135" t="s">
        <v>11878</v>
      </c>
      <c r="E377" s="119" t="s">
        <v>6570</v>
      </c>
      <c r="F377" s="118" t="s">
        <v>11877</v>
      </c>
      <c r="G377" s="117">
        <v>0.28016059500000001</v>
      </c>
      <c r="H377" s="117">
        <v>1.87884E-2</v>
      </c>
      <c r="I377" s="117">
        <v>9.6452195000000004E-2</v>
      </c>
      <c r="J377" s="117">
        <v>0</v>
      </c>
      <c r="K377" s="117">
        <v>0.16492000000000001</v>
      </c>
      <c r="L377" s="116">
        <v>1.24</v>
      </c>
      <c r="M377" s="115">
        <v>4.72</v>
      </c>
      <c r="N377" s="114">
        <v>4.6692047E-2</v>
      </c>
      <c r="O377" s="114">
        <v>4.5157726000000002E-2</v>
      </c>
      <c r="P377" s="114">
        <v>1.5343212E-3</v>
      </c>
      <c r="Q377" s="114">
        <v>0</v>
      </c>
      <c r="R377" s="113">
        <v>2.7072977E-6</v>
      </c>
      <c r="S377" s="112">
        <v>5.6742646599999999E-9</v>
      </c>
      <c r="T377" s="112">
        <v>0</v>
      </c>
      <c r="U377" s="122">
        <v>6.6584060000000002E-5</v>
      </c>
      <c r="V377" s="154"/>
      <c r="W377" s="173"/>
      <c r="X377" s="76" t="s">
        <v>11876</v>
      </c>
      <c r="Y377" s="42"/>
      <c r="Z377" s="42"/>
      <c r="AA377" s="108"/>
    </row>
    <row r="378" spans="1:27" ht="14.5" customHeight="1">
      <c r="B378" s="119" t="s">
        <v>11680</v>
      </c>
      <c r="C378" s="133" t="s">
        <v>11875</v>
      </c>
      <c r="D378" s="135"/>
      <c r="G378" s="131"/>
      <c r="H378" s="131"/>
      <c r="I378" s="131"/>
      <c r="J378" s="131"/>
      <c r="K378" s="131"/>
      <c r="L378" s="131"/>
      <c r="M378" s="100"/>
      <c r="N378" s="41"/>
      <c r="O378" s="41"/>
      <c r="V378" s="152"/>
      <c r="W378" s="172"/>
      <c r="X378" s="42"/>
      <c r="Y378" s="42"/>
      <c r="Z378" s="42"/>
      <c r="AA378" s="108"/>
    </row>
    <row r="379" spans="1:27" ht="14.5" customHeight="1">
      <c r="B379" s="119" t="s">
        <v>11680</v>
      </c>
      <c r="C379" s="133" t="s">
        <v>11874</v>
      </c>
      <c r="D379" s="133" t="s">
        <v>11840</v>
      </c>
      <c r="G379" s="131"/>
      <c r="H379" s="131"/>
      <c r="I379" s="131"/>
      <c r="J379" s="131"/>
      <c r="K379" s="131"/>
      <c r="L379" s="131"/>
      <c r="M379" s="100"/>
      <c r="N379" s="41"/>
      <c r="O379" s="41"/>
      <c r="V379" s="152"/>
      <c r="W379" s="172"/>
      <c r="X379" s="76"/>
      <c r="Y379" s="42"/>
      <c r="Z379" s="42"/>
      <c r="AA379" s="108"/>
    </row>
    <row r="380" spans="1:27" ht="14.5" customHeight="1">
      <c r="A380" s="41" t="s">
        <v>11873</v>
      </c>
      <c r="B380" s="119" t="s">
        <v>11680</v>
      </c>
      <c r="C380" s="120" t="s">
        <v>11872</v>
      </c>
      <c r="D380" s="135" t="s">
        <v>11840</v>
      </c>
      <c r="E380" s="119" t="s">
        <v>10730</v>
      </c>
      <c r="F380" s="118" t="s">
        <v>11871</v>
      </c>
      <c r="G380" s="117">
        <v>770.94941501909</v>
      </c>
      <c r="H380" s="117">
        <v>15.395892700000001</v>
      </c>
      <c r="I380" s="117">
        <v>37.970394200000001</v>
      </c>
      <c r="J380" s="117">
        <v>337.40724811908996</v>
      </c>
      <c r="K380" s="117">
        <v>380.17588000000001</v>
      </c>
      <c r="L380" s="116">
        <v>2858.4652631578947</v>
      </c>
      <c r="M380" s="115">
        <v>41275.811999999998</v>
      </c>
      <c r="N380" s="114">
        <v>58.250131000000003</v>
      </c>
      <c r="O380" s="114">
        <v>52.585081000000002</v>
      </c>
      <c r="P380" s="114">
        <v>2.9828057000000001</v>
      </c>
      <c r="Q380" s="114">
        <v>2.6822444999999999</v>
      </c>
      <c r="R380" s="113">
        <v>3.1525827389215001E-3</v>
      </c>
      <c r="S380" s="112">
        <v>1.1031086278989892E-5</v>
      </c>
      <c r="T380" s="112">
        <v>375.66448637000002</v>
      </c>
      <c r="U380" s="111">
        <v>0.14938578</v>
      </c>
      <c r="V380" s="110"/>
      <c r="W380" s="109"/>
      <c r="X380" s="76" t="s">
        <v>11757</v>
      </c>
      <c r="Y380" s="76"/>
      <c r="Z380" s="76"/>
      <c r="AA380" s="108"/>
    </row>
    <row r="381" spans="1:27" ht="14.5" customHeight="1">
      <c r="A381" s="41" t="s">
        <v>11870</v>
      </c>
      <c r="B381" s="119" t="s">
        <v>11680</v>
      </c>
      <c r="C381" s="120" t="s">
        <v>11869</v>
      </c>
      <c r="D381" s="135" t="s">
        <v>11840</v>
      </c>
      <c r="E381" s="119" t="s">
        <v>10730</v>
      </c>
      <c r="F381" s="118" t="s">
        <v>11868</v>
      </c>
      <c r="G381" s="117">
        <v>753.34074639264998</v>
      </c>
      <c r="H381" s="117">
        <v>15.180507550000002</v>
      </c>
      <c r="I381" s="117">
        <v>37.514161600000001</v>
      </c>
      <c r="J381" s="117">
        <v>328.32353724264999</v>
      </c>
      <c r="K381" s="117">
        <v>372.32254</v>
      </c>
      <c r="L381" s="116">
        <v>2799.4175939849624</v>
      </c>
      <c r="M381" s="115">
        <v>40413.873</v>
      </c>
      <c r="N381" s="114">
        <v>57.096735000000002</v>
      </c>
      <c r="O381" s="114">
        <v>51.559247999999997</v>
      </c>
      <c r="P381" s="114">
        <v>2.9185504999999998</v>
      </c>
      <c r="Q381" s="114">
        <v>2.6189366999999999</v>
      </c>
      <c r="R381" s="113">
        <v>3.0910820323115998E-3</v>
      </c>
      <c r="S381" s="112">
        <v>1.0793455943441817E-5</v>
      </c>
      <c r="T381" s="112">
        <v>366.79786239999999</v>
      </c>
      <c r="U381" s="111">
        <v>0.14636547</v>
      </c>
      <c r="V381" s="110"/>
      <c r="W381" s="109"/>
      <c r="X381" s="76" t="s">
        <v>11757</v>
      </c>
      <c r="Y381" s="76"/>
      <c r="Z381" s="76"/>
      <c r="AA381" s="108"/>
    </row>
    <row r="382" spans="1:27" ht="14.5" customHeight="1">
      <c r="A382" s="41" t="s">
        <v>11867</v>
      </c>
      <c r="B382" s="119" t="s">
        <v>11680</v>
      </c>
      <c r="C382" s="120" t="s">
        <v>11866</v>
      </c>
      <c r="D382" s="135" t="s">
        <v>11840</v>
      </c>
      <c r="E382" s="119" t="s">
        <v>10730</v>
      </c>
      <c r="F382" s="118" t="s">
        <v>11865</v>
      </c>
      <c r="G382" s="117">
        <v>162.38543861260001</v>
      </c>
      <c r="H382" s="117">
        <v>8.0446956119999999</v>
      </c>
      <c r="I382" s="117">
        <v>22.31314532</v>
      </c>
      <c r="J382" s="117">
        <v>32.370921680599999</v>
      </c>
      <c r="K382" s="117">
        <v>99.656676000000004</v>
      </c>
      <c r="L382" s="116">
        <v>749.29831578947369</v>
      </c>
      <c r="M382" s="115">
        <v>12183.084000000001</v>
      </c>
      <c r="N382" s="114">
        <v>17.393816000000001</v>
      </c>
      <c r="O382" s="114">
        <v>16.114818</v>
      </c>
      <c r="P382" s="114">
        <v>0.72796090999999996</v>
      </c>
      <c r="Q382" s="114">
        <v>0.55103672000000004</v>
      </c>
      <c r="R382" s="113">
        <v>9.6611622323600004E-4</v>
      </c>
      <c r="S382" s="112">
        <v>2.6921631459363423E-6</v>
      </c>
      <c r="T382" s="112">
        <v>77.176011440000011</v>
      </c>
      <c r="U382" s="111">
        <v>4.4141417000000002E-2</v>
      </c>
      <c r="V382" s="110"/>
      <c r="W382" s="109"/>
      <c r="X382" s="76" t="s">
        <v>11757</v>
      </c>
      <c r="Y382" s="76"/>
      <c r="Z382" s="76"/>
      <c r="AA382" s="108"/>
    </row>
    <row r="383" spans="1:27" ht="14.5" customHeight="1">
      <c r="A383" s="41" t="s">
        <v>11864</v>
      </c>
      <c r="B383" s="119" t="s">
        <v>11680</v>
      </c>
      <c r="C383" s="120" t="s">
        <v>11863</v>
      </c>
      <c r="D383" s="135" t="s">
        <v>11840</v>
      </c>
      <c r="E383" s="119" t="s">
        <v>10730</v>
      </c>
      <c r="F383" s="118" t="s">
        <v>11862</v>
      </c>
      <c r="G383" s="117">
        <v>150.08430170299999</v>
      </c>
      <c r="H383" s="117">
        <v>2.8070618079999998</v>
      </c>
      <c r="I383" s="117">
        <v>86.427569680000005</v>
      </c>
      <c r="J383" s="117">
        <v>5.2834262150000013</v>
      </c>
      <c r="K383" s="117">
        <v>55.566243999999998</v>
      </c>
      <c r="L383" s="116">
        <v>417.79130827067667</v>
      </c>
      <c r="M383" s="115">
        <v>6196.1705000000002</v>
      </c>
      <c r="N383" s="114">
        <v>9.6425871999999995</v>
      </c>
      <c r="O383" s="114">
        <v>8.9719215999999999</v>
      </c>
      <c r="P383" s="114">
        <v>0.42067953000000002</v>
      </c>
      <c r="Q383" s="114">
        <v>0.24998607</v>
      </c>
      <c r="R383" s="113">
        <v>5.3788498048009997E-4</v>
      </c>
      <c r="S383" s="112">
        <v>1.5557674456497117E-6</v>
      </c>
      <c r="T383" s="112">
        <v>35.012054489999997</v>
      </c>
      <c r="U383" s="111">
        <v>2.9388991999999999E-2</v>
      </c>
      <c r="V383" s="110"/>
      <c r="W383" s="109"/>
      <c r="X383" s="76" t="s">
        <v>11757</v>
      </c>
      <c r="Y383" s="76"/>
      <c r="Z383" s="76"/>
      <c r="AA383" s="108"/>
    </row>
    <row r="384" spans="1:27" ht="14.5" customHeight="1">
      <c r="A384" s="41" t="s">
        <v>11861</v>
      </c>
      <c r="B384" s="119" t="s">
        <v>11680</v>
      </c>
      <c r="C384" s="120" t="s">
        <v>11860</v>
      </c>
      <c r="D384" s="135" t="s">
        <v>11840</v>
      </c>
      <c r="E384" s="119" t="s">
        <v>10730</v>
      </c>
      <c r="F384" s="118" t="s">
        <v>11859</v>
      </c>
      <c r="G384" s="117">
        <v>738.94603732783605</v>
      </c>
      <c r="H384" s="117">
        <v>9.2725160129999988</v>
      </c>
      <c r="I384" s="117">
        <v>38.211804999999998</v>
      </c>
      <c r="J384" s="117">
        <v>308.25905631483607</v>
      </c>
      <c r="K384" s="117">
        <v>383.20265999999998</v>
      </c>
      <c r="L384" s="116">
        <v>2881.2230075187967</v>
      </c>
      <c r="M384" s="115">
        <v>40097.817000000003</v>
      </c>
      <c r="N384" s="114">
        <v>58.250590000000003</v>
      </c>
      <c r="O384" s="114">
        <v>53.206161999999999</v>
      </c>
      <c r="P384" s="114">
        <v>2.4606303</v>
      </c>
      <c r="Q384" s="114">
        <v>2.5837979</v>
      </c>
      <c r="R384" s="113">
        <v>3.1898178782327601E-3</v>
      </c>
      <c r="S384" s="112">
        <v>9.0999639389050271E-6</v>
      </c>
      <c r="T384" s="112">
        <v>361.876456878</v>
      </c>
      <c r="U384" s="111">
        <v>0.14226351000000001</v>
      </c>
      <c r="V384" s="110"/>
      <c r="W384" s="109"/>
      <c r="X384" s="76" t="s">
        <v>11852</v>
      </c>
      <c r="Y384" s="76"/>
      <c r="Z384" s="76"/>
      <c r="AA384" s="108"/>
    </row>
    <row r="385" spans="1:27" ht="14.5" customHeight="1">
      <c r="A385" s="41" t="s">
        <v>11858</v>
      </c>
      <c r="B385" s="119" t="s">
        <v>11680</v>
      </c>
      <c r="C385" s="120" t="s">
        <v>11857</v>
      </c>
      <c r="D385" s="135" t="s">
        <v>11840</v>
      </c>
      <c r="E385" s="119" t="s">
        <v>10730</v>
      </c>
      <c r="F385" s="118" t="s">
        <v>11856</v>
      </c>
      <c r="G385" s="117">
        <v>710.08248415450498</v>
      </c>
      <c r="H385" s="117">
        <v>9.1341218150000021</v>
      </c>
      <c r="I385" s="117">
        <v>36.8505106</v>
      </c>
      <c r="J385" s="117">
        <v>292.86298173950502</v>
      </c>
      <c r="K385" s="117">
        <v>371.23487</v>
      </c>
      <c r="L385" s="116">
        <v>2791.2396240601502</v>
      </c>
      <c r="M385" s="115">
        <v>38879.966999999997</v>
      </c>
      <c r="N385" s="114">
        <v>56.392586000000001</v>
      </c>
      <c r="O385" s="114">
        <v>51.5212</v>
      </c>
      <c r="P385" s="114">
        <v>2.382965</v>
      </c>
      <c r="Q385" s="114">
        <v>2.4884211999999999</v>
      </c>
      <c r="R385" s="113">
        <v>3.0888009337253003E-3</v>
      </c>
      <c r="S385" s="112">
        <v>8.8127405743180223E-6</v>
      </c>
      <c r="T385" s="112">
        <v>348.51837624200004</v>
      </c>
      <c r="U385" s="111">
        <v>0.13783740999999999</v>
      </c>
      <c r="V385" s="110"/>
      <c r="W385" s="109"/>
      <c r="X385" s="76" t="s">
        <v>11852</v>
      </c>
      <c r="Y385" s="76"/>
      <c r="Z385" s="76"/>
      <c r="AA385" s="108"/>
    </row>
    <row r="386" spans="1:27" ht="14.5" customHeight="1">
      <c r="A386" s="41" t="s">
        <v>11855</v>
      </c>
      <c r="B386" s="119" t="s">
        <v>11680</v>
      </c>
      <c r="C386" s="120" t="s">
        <v>11854</v>
      </c>
      <c r="D386" s="135" t="s">
        <v>11840</v>
      </c>
      <c r="E386" s="119" t="s">
        <v>10730</v>
      </c>
      <c r="F386" s="118" t="s">
        <v>11853</v>
      </c>
      <c r="G386" s="117">
        <v>272.12059760001</v>
      </c>
      <c r="H386" s="117">
        <v>7.161516057</v>
      </c>
      <c r="I386" s="117">
        <v>16.278843200000001</v>
      </c>
      <c r="J386" s="117">
        <v>57.468148343009993</v>
      </c>
      <c r="K386" s="117">
        <v>191.21208999999999</v>
      </c>
      <c r="L386" s="116">
        <v>1437.6848872180449</v>
      </c>
      <c r="M386" s="115">
        <v>20606.376</v>
      </c>
      <c r="N386" s="114">
        <v>28.423563000000001</v>
      </c>
      <c r="O386" s="114">
        <v>26.164225999999999</v>
      </c>
      <c r="P386" s="114">
        <v>1.2142942000000001</v>
      </c>
      <c r="Q386" s="114">
        <v>1.0450436000000001</v>
      </c>
      <c r="R386" s="113">
        <v>1.5685986475936998E-3</v>
      </c>
      <c r="S386" s="112">
        <v>4.4907328799985938E-6</v>
      </c>
      <c r="T386" s="112">
        <v>146.364644981</v>
      </c>
      <c r="U386" s="111">
        <v>7.1304362999999996E-2</v>
      </c>
      <c r="V386" s="110"/>
      <c r="W386" s="109"/>
      <c r="X386" s="76" t="s">
        <v>11852</v>
      </c>
      <c r="Y386" s="76"/>
      <c r="Z386" s="76"/>
      <c r="AA386" s="108"/>
    </row>
    <row r="387" spans="1:27" ht="14.5" customHeight="1">
      <c r="A387" s="41" t="s">
        <v>11851</v>
      </c>
      <c r="B387" s="119" t="s">
        <v>11680</v>
      </c>
      <c r="C387" s="120" t="s">
        <v>11850</v>
      </c>
      <c r="D387" s="135" t="s">
        <v>11840</v>
      </c>
      <c r="E387" s="119" t="s">
        <v>6570</v>
      </c>
      <c r="F387" s="118" t="s">
        <v>11849</v>
      </c>
      <c r="G387" s="117">
        <v>1.0151341514359999</v>
      </c>
      <c r="H387" s="117">
        <v>2.27538324E-2</v>
      </c>
      <c r="I387" s="117">
        <v>3.7896118999999999E-2</v>
      </c>
      <c r="J387" s="117">
        <v>0.43435934003599996</v>
      </c>
      <c r="K387" s="117">
        <v>0.52012486000000002</v>
      </c>
      <c r="L387" s="116">
        <v>3.9107132330827068</v>
      </c>
      <c r="M387" s="115">
        <v>55.0884</v>
      </c>
      <c r="N387" s="114">
        <v>7.5984255000000001E-2</v>
      </c>
      <c r="O387" s="114">
        <v>6.9993267999999997E-2</v>
      </c>
      <c r="P387" s="114">
        <v>3.2655944999999999E-3</v>
      </c>
      <c r="Q387" s="114">
        <v>2.7253925999999999E-3</v>
      </c>
      <c r="R387" s="113">
        <v>4.1962390574900004E-6</v>
      </c>
      <c r="S387" s="112">
        <v>1.2076902997696699E-8</v>
      </c>
      <c r="T387" s="112">
        <v>0.38170764281800001</v>
      </c>
      <c r="U387" s="111">
        <v>1.9244473000000001E-4</v>
      </c>
      <c r="V387" s="110"/>
      <c r="W387" s="109"/>
      <c r="X387" s="76" t="s">
        <v>11778</v>
      </c>
      <c r="Y387" s="76"/>
      <c r="Z387" s="76"/>
      <c r="AA387" s="108"/>
    </row>
    <row r="388" spans="1:27" ht="14.5" customHeight="1">
      <c r="A388" s="41" t="s">
        <v>11848</v>
      </c>
      <c r="B388" s="119" t="s">
        <v>11680</v>
      </c>
      <c r="C388" s="120" t="s">
        <v>11847</v>
      </c>
      <c r="D388" s="135" t="s">
        <v>11840</v>
      </c>
      <c r="E388" s="119" t="s">
        <v>6570</v>
      </c>
      <c r="F388" s="118" t="s">
        <v>11846</v>
      </c>
      <c r="G388" s="117">
        <v>1.0151341514359999</v>
      </c>
      <c r="H388" s="117">
        <v>2.27538324E-2</v>
      </c>
      <c r="I388" s="117">
        <v>3.7896118999999999E-2</v>
      </c>
      <c r="J388" s="117">
        <v>0.43435934003599996</v>
      </c>
      <c r="K388" s="117">
        <v>0.52012486000000002</v>
      </c>
      <c r="L388" s="116">
        <v>3.9107132330827068</v>
      </c>
      <c r="M388" s="115">
        <v>55.0884</v>
      </c>
      <c r="N388" s="114">
        <v>7.5984255000000001E-2</v>
      </c>
      <c r="O388" s="114">
        <v>6.9993267999999997E-2</v>
      </c>
      <c r="P388" s="114">
        <v>3.2655944999999999E-3</v>
      </c>
      <c r="Q388" s="114">
        <v>2.7253925999999999E-3</v>
      </c>
      <c r="R388" s="113">
        <v>4.1962390574900004E-6</v>
      </c>
      <c r="S388" s="112">
        <v>1.2076902997696699E-8</v>
      </c>
      <c r="T388" s="112">
        <v>0.38170764281800001</v>
      </c>
      <c r="U388" s="111">
        <v>1.9244473000000001E-4</v>
      </c>
      <c r="V388" s="110"/>
      <c r="W388" s="109"/>
      <c r="X388" s="76" t="s">
        <v>11778</v>
      </c>
      <c r="Y388" s="76"/>
      <c r="Z388" s="76"/>
      <c r="AA388" s="108"/>
    </row>
    <row r="389" spans="1:27" ht="14.5" customHeight="1">
      <c r="A389" s="41" t="s">
        <v>11845</v>
      </c>
      <c r="B389" s="119" t="s">
        <v>11680</v>
      </c>
      <c r="C389" s="120" t="s">
        <v>11844</v>
      </c>
      <c r="D389" s="135" t="s">
        <v>11840</v>
      </c>
      <c r="E389" s="119" t="s">
        <v>10730</v>
      </c>
      <c r="F389" s="118" t="s">
        <v>11843</v>
      </c>
      <c r="G389" s="117">
        <v>480.67295923407505</v>
      </c>
      <c r="H389" s="117">
        <v>11.782761211675</v>
      </c>
      <c r="I389" s="117">
        <v>21.114419720000001</v>
      </c>
      <c r="J389" s="117">
        <v>219.76924830240003</v>
      </c>
      <c r="K389" s="117">
        <v>228.00653</v>
      </c>
      <c r="L389" s="116">
        <v>1714.334812030075</v>
      </c>
      <c r="M389" s="115">
        <v>25637.780999999999</v>
      </c>
      <c r="N389" s="114">
        <v>34.312466999999998</v>
      </c>
      <c r="O389" s="114">
        <v>31.171485000000001</v>
      </c>
      <c r="P389" s="114">
        <v>1.4515061</v>
      </c>
      <c r="Q389" s="114">
        <v>1.6894761</v>
      </c>
      <c r="R389" s="113">
        <v>1.8687940595185919E-3</v>
      </c>
      <c r="S389" s="112">
        <v>5.3679960886607174E-6</v>
      </c>
      <c r="T389" s="112">
        <v>236.62130486910002</v>
      </c>
      <c r="U389" s="111">
        <v>8.8489432000000007E-2</v>
      </c>
      <c r="V389" s="110"/>
      <c r="W389" s="109"/>
      <c r="X389" s="76" t="s">
        <v>11778</v>
      </c>
      <c r="Y389" s="76"/>
      <c r="Z389" s="76"/>
      <c r="AA389" s="108"/>
    </row>
    <row r="390" spans="1:27" ht="14.5" customHeight="1">
      <c r="A390" s="41" t="s">
        <v>11842</v>
      </c>
      <c r="B390" s="119" t="s">
        <v>11680</v>
      </c>
      <c r="C390" s="120" t="s">
        <v>11841</v>
      </c>
      <c r="D390" s="135" t="s">
        <v>11840</v>
      </c>
      <c r="E390" s="119" t="s">
        <v>6570</v>
      </c>
      <c r="F390" s="118" t="s">
        <v>11839</v>
      </c>
      <c r="G390" s="117">
        <v>1.768999806241</v>
      </c>
      <c r="H390" s="117">
        <v>6.8377518030000001E-2</v>
      </c>
      <c r="I390" s="117">
        <v>0.11483010460000001</v>
      </c>
      <c r="J390" s="117">
        <v>2.0827083611E-2</v>
      </c>
      <c r="K390" s="117">
        <v>1.5649651</v>
      </c>
      <c r="L390" s="116">
        <v>11.766654887218044</v>
      </c>
      <c r="M390" s="115">
        <v>166.25709000000001</v>
      </c>
      <c r="N390" s="114">
        <v>0.22899338999999999</v>
      </c>
      <c r="O390" s="114">
        <v>0.21100914000000001</v>
      </c>
      <c r="P390" s="114">
        <v>9.8462340000000006E-3</v>
      </c>
      <c r="Q390" s="114">
        <v>8.1380211999999997E-3</v>
      </c>
      <c r="R390" s="113">
        <v>1.2650427637990998E-5</v>
      </c>
      <c r="S390" s="112">
        <v>3.6413587729283597E-8</v>
      </c>
      <c r="T390" s="112">
        <v>1.1397788841100001</v>
      </c>
      <c r="U390" s="111">
        <v>5.8107508999999998E-4</v>
      </c>
      <c r="V390" s="110"/>
      <c r="W390" s="109"/>
      <c r="X390" s="76" t="s">
        <v>11778</v>
      </c>
      <c r="Y390" s="76"/>
      <c r="Z390" s="76"/>
      <c r="AA390" s="108"/>
    </row>
    <row r="391" spans="1:27" ht="14.5" customHeight="1">
      <c r="B391" s="119" t="s">
        <v>11680</v>
      </c>
      <c r="C391" s="133" t="s">
        <v>11838</v>
      </c>
      <c r="D391" s="133" t="s">
        <v>11796</v>
      </c>
      <c r="G391" s="131"/>
      <c r="H391" s="131"/>
      <c r="I391" s="131"/>
      <c r="J391" s="131"/>
      <c r="K391" s="131"/>
      <c r="L391" s="131"/>
      <c r="M391" s="100"/>
      <c r="N391" s="41"/>
      <c r="O391" s="41"/>
      <c r="V391" s="130"/>
      <c r="W391" s="105"/>
      <c r="X391" s="76"/>
      <c r="Y391" s="76"/>
      <c r="Z391" s="76"/>
      <c r="AA391" s="108"/>
    </row>
    <row r="392" spans="1:27" ht="14.5" customHeight="1">
      <c r="A392" s="41" t="s">
        <v>11837</v>
      </c>
      <c r="B392" s="119" t="s">
        <v>11680</v>
      </c>
      <c r="C392" s="120" t="s">
        <v>11836</v>
      </c>
      <c r="D392" s="135" t="s">
        <v>11796</v>
      </c>
      <c r="E392" s="119" t="s">
        <v>12</v>
      </c>
      <c r="F392" s="118" t="s">
        <v>11835</v>
      </c>
      <c r="G392" s="117">
        <v>3.6498239765210604E-5</v>
      </c>
      <c r="H392" s="117">
        <v>4.69493865E-7</v>
      </c>
      <c r="I392" s="117">
        <v>1.8941162099999999E-6</v>
      </c>
      <c r="J392" s="117">
        <v>1.50531576902106E-5</v>
      </c>
      <c r="K392" s="117">
        <v>1.9081472E-5</v>
      </c>
      <c r="L392" s="116">
        <v>1.4346971428571428E-4</v>
      </c>
      <c r="M392" s="115">
        <v>1.9984302999999999E-3</v>
      </c>
      <c r="N392" s="121">
        <v>2.8985789000000002E-6</v>
      </c>
      <c r="O392" s="121">
        <v>2.6481896999999998E-6</v>
      </c>
      <c r="P392" s="121">
        <v>1.224844E-7</v>
      </c>
      <c r="Q392" s="121">
        <v>1.2790484999999999E-7</v>
      </c>
      <c r="R392" s="113">
        <v>1.5876437097024101E-10</v>
      </c>
      <c r="S392" s="112">
        <v>4.5297486333375738E-13</v>
      </c>
      <c r="T392" s="112">
        <v>1.7913844426839999E-5</v>
      </c>
      <c r="U392" s="122">
        <v>7.0848428999999998E-9</v>
      </c>
      <c r="V392" s="110"/>
      <c r="W392" s="109"/>
      <c r="X392" s="76" t="s">
        <v>11794</v>
      </c>
      <c r="Y392" s="76" t="s">
        <v>11793</v>
      </c>
      <c r="Z392" s="76"/>
      <c r="AA392" s="108"/>
    </row>
    <row r="393" spans="1:27" ht="14.5" customHeight="1">
      <c r="A393" s="41" t="s">
        <v>11834</v>
      </c>
      <c r="B393" s="119" t="s">
        <v>11680</v>
      </c>
      <c r="C393" s="120" t="s">
        <v>11833</v>
      </c>
      <c r="D393" s="135" t="s">
        <v>11796</v>
      </c>
      <c r="E393" s="119" t="s">
        <v>12</v>
      </c>
      <c r="F393" s="118" t="s">
        <v>11832</v>
      </c>
      <c r="G393" s="117">
        <v>4.2888982540866105E-5</v>
      </c>
      <c r="H393" s="117">
        <v>5.517009537E-7</v>
      </c>
      <c r="I393" s="117">
        <v>2.2257708799999998E-6</v>
      </c>
      <c r="J393" s="117">
        <v>1.7688924707166102E-5</v>
      </c>
      <c r="K393" s="117">
        <v>2.2422585999999999E-5</v>
      </c>
      <c r="L393" s="116">
        <v>1.6859087218045111E-4</v>
      </c>
      <c r="M393" s="115">
        <v>2.3483499999999999E-3</v>
      </c>
      <c r="N393" s="121">
        <v>3.4061122000000001E-6</v>
      </c>
      <c r="O393" s="121">
        <v>3.1118804999999998E-6</v>
      </c>
      <c r="P393" s="121">
        <v>1.4393109E-7</v>
      </c>
      <c r="Q393" s="121">
        <v>1.5030064000000001E-7</v>
      </c>
      <c r="R393" s="113">
        <v>1.8656357793339101E-10</v>
      </c>
      <c r="S393" s="112">
        <v>5.3228953146787352E-13</v>
      </c>
      <c r="T393" s="112">
        <v>2.1050510092999998E-5</v>
      </c>
      <c r="U393" s="122">
        <v>8.3253796000000003E-9</v>
      </c>
      <c r="V393" s="110"/>
      <c r="W393" s="109"/>
      <c r="X393" s="76" t="s">
        <v>11794</v>
      </c>
      <c r="Y393" s="76" t="s">
        <v>11793</v>
      </c>
      <c r="Z393" s="76"/>
      <c r="AA393" s="108"/>
    </row>
    <row r="394" spans="1:27" ht="14.5" customHeight="1">
      <c r="A394" s="41" t="s">
        <v>11831</v>
      </c>
      <c r="B394" s="119" t="s">
        <v>11680</v>
      </c>
      <c r="C394" s="120" t="s">
        <v>11830</v>
      </c>
      <c r="D394" s="135" t="s">
        <v>11796</v>
      </c>
      <c r="E394" s="119" t="s">
        <v>12</v>
      </c>
      <c r="F394" s="118" t="s">
        <v>11829</v>
      </c>
      <c r="G394" s="117">
        <v>5.0415857018204902E-5</v>
      </c>
      <c r="H394" s="117">
        <v>6.485226452999999E-7</v>
      </c>
      <c r="I394" s="117">
        <v>2.6163862499999999E-6</v>
      </c>
      <c r="J394" s="117">
        <v>2.07932721229049E-5</v>
      </c>
      <c r="K394" s="117">
        <v>2.6357676000000001E-5</v>
      </c>
      <c r="L394" s="116">
        <v>1.9817801503759397E-4</v>
      </c>
      <c r="M394" s="115">
        <v>2.7604777000000001E-3</v>
      </c>
      <c r="N394" s="121">
        <v>4.0038735999999998E-6</v>
      </c>
      <c r="O394" s="121">
        <v>3.6580052000000002E-6</v>
      </c>
      <c r="P394" s="121">
        <v>1.6919052E-7</v>
      </c>
      <c r="Q394" s="121">
        <v>1.766779E-7</v>
      </c>
      <c r="R394" s="113">
        <v>2.1930486894086801E-10</v>
      </c>
      <c r="S394" s="112">
        <v>6.257045850124839E-13</v>
      </c>
      <c r="T394" s="112">
        <v>2.47448040332E-5</v>
      </c>
      <c r="U394" s="122">
        <v>9.7864562000000006E-9</v>
      </c>
      <c r="V394" s="110"/>
      <c r="W394" s="109"/>
      <c r="X394" s="76" t="s">
        <v>11794</v>
      </c>
      <c r="Y394" s="76" t="s">
        <v>11793</v>
      </c>
      <c r="Z394" s="76"/>
      <c r="AA394" s="108"/>
    </row>
    <row r="395" spans="1:27" ht="14.5" customHeight="1">
      <c r="A395" s="41" t="s">
        <v>11828</v>
      </c>
      <c r="B395" s="119" t="s">
        <v>11680</v>
      </c>
      <c r="C395" s="120" t="s">
        <v>11827</v>
      </c>
      <c r="D395" s="135" t="s">
        <v>11796</v>
      </c>
      <c r="E395" s="119" t="s">
        <v>12</v>
      </c>
      <c r="F395" s="118" t="s">
        <v>11826</v>
      </c>
      <c r="G395" s="117">
        <v>5.1125939596144402E-5</v>
      </c>
      <c r="H395" s="117">
        <v>6.576567648E-7</v>
      </c>
      <c r="I395" s="117">
        <v>2.6532367000000004E-6</v>
      </c>
      <c r="J395" s="117">
        <v>2.1086135131344399E-5</v>
      </c>
      <c r="K395" s="117">
        <v>2.6728911000000001E-5</v>
      </c>
      <c r="L395" s="116">
        <v>2.0096925563909773E-4</v>
      </c>
      <c r="M395" s="115">
        <v>2.7993575999999999E-3</v>
      </c>
      <c r="N395" s="121">
        <v>4.0602662000000001E-6</v>
      </c>
      <c r="O395" s="121">
        <v>3.7095263999999999E-6</v>
      </c>
      <c r="P395" s="121">
        <v>1.7157347999999999E-7</v>
      </c>
      <c r="Q395" s="121">
        <v>1.7916632E-7</v>
      </c>
      <c r="R395" s="113">
        <v>2.2239366970506095E-10</v>
      </c>
      <c r="S395" s="112">
        <v>6.3451731803505915E-13</v>
      </c>
      <c r="T395" s="112">
        <v>2.5093322329399999E-5</v>
      </c>
      <c r="U395" s="122">
        <v>9.9242935999999994E-9</v>
      </c>
      <c r="V395" s="110"/>
      <c r="W395" s="109"/>
      <c r="X395" s="76" t="s">
        <v>11794</v>
      </c>
      <c r="Y395" s="76" t="s">
        <v>11793</v>
      </c>
      <c r="Z395" s="76"/>
      <c r="AA395" s="108"/>
    </row>
    <row r="396" spans="1:27" ht="14.5" customHeight="1">
      <c r="A396" s="41" t="s">
        <v>11825</v>
      </c>
      <c r="B396" s="119" t="s">
        <v>11680</v>
      </c>
      <c r="C396" s="120" t="s">
        <v>11824</v>
      </c>
      <c r="D396" s="135" t="s">
        <v>11796</v>
      </c>
      <c r="E396" s="119" t="s">
        <v>12</v>
      </c>
      <c r="F396" s="118" t="s">
        <v>11823</v>
      </c>
      <c r="G396" s="117">
        <v>6.7031787055009303E-5</v>
      </c>
      <c r="H396" s="117">
        <v>8.6226109359999991E-7</v>
      </c>
      <c r="I396" s="117">
        <v>3.47868819E-6</v>
      </c>
      <c r="J396" s="117">
        <v>2.7646265771409298E-5</v>
      </c>
      <c r="K396" s="117">
        <v>3.5044572000000003E-5</v>
      </c>
      <c r="L396" s="116">
        <v>2.6349302255639101E-4</v>
      </c>
      <c r="M396" s="115">
        <v>3.6702688999999998E-3</v>
      </c>
      <c r="N396" s="121">
        <v>5.3234600999999996E-6</v>
      </c>
      <c r="O396" s="121">
        <v>4.8636013000000004E-6</v>
      </c>
      <c r="P396" s="121">
        <v>2.249519E-7</v>
      </c>
      <c r="Q396" s="121">
        <v>2.3490695999999999E-7</v>
      </c>
      <c r="R396" s="113">
        <v>2.9158280723604003E-10</v>
      </c>
      <c r="S396" s="112">
        <v>8.3192270895039796E-13</v>
      </c>
      <c r="T396" s="112">
        <v>3.29001341652E-5</v>
      </c>
      <c r="U396" s="122">
        <v>1.3011852E-8</v>
      </c>
      <c r="V396" s="110"/>
      <c r="W396" s="109"/>
      <c r="X396" s="76" t="s">
        <v>11794</v>
      </c>
      <c r="Y396" s="76" t="s">
        <v>11793</v>
      </c>
      <c r="Z396" s="76"/>
      <c r="AA396" s="108"/>
    </row>
    <row r="397" spans="1:27" ht="14.5" customHeight="1">
      <c r="A397" s="41" t="s">
        <v>11822</v>
      </c>
      <c r="B397" s="119" t="s">
        <v>11680</v>
      </c>
      <c r="C397" s="120" t="s">
        <v>11821</v>
      </c>
      <c r="D397" s="135" t="s">
        <v>11796</v>
      </c>
      <c r="E397" s="119" t="s">
        <v>12</v>
      </c>
      <c r="F397" s="118" t="s">
        <v>11820</v>
      </c>
      <c r="G397" s="117">
        <v>3.6386358472148802E-5</v>
      </c>
      <c r="H397" s="117">
        <v>7.3321852199999998E-7</v>
      </c>
      <c r="I397" s="117">
        <v>1.8119340000000001E-6</v>
      </c>
      <c r="J397" s="117">
        <v>1.5858026950148798E-5</v>
      </c>
      <c r="K397" s="117">
        <v>1.7983179E-5</v>
      </c>
      <c r="L397" s="116">
        <v>1.3521187218045112E-4</v>
      </c>
      <c r="M397" s="115">
        <v>1.9519901000000001E-3</v>
      </c>
      <c r="N397" s="121">
        <v>2.7577723E-6</v>
      </c>
      <c r="O397" s="121">
        <v>2.4903117000000002E-6</v>
      </c>
      <c r="P397" s="121">
        <v>1.4096599000000001E-7</v>
      </c>
      <c r="Q397" s="121">
        <v>1.2649464000000001E-7</v>
      </c>
      <c r="R397" s="113">
        <v>1.4929926070157001E-10</v>
      </c>
      <c r="S397" s="112">
        <v>5.2132392303928467E-13</v>
      </c>
      <c r="T397" s="112">
        <v>1.7716336726800002E-5</v>
      </c>
      <c r="U397" s="122">
        <v>7.0694521999999997E-9</v>
      </c>
      <c r="V397" s="110"/>
      <c r="W397" s="109"/>
      <c r="X397" s="76" t="s">
        <v>11794</v>
      </c>
      <c r="Y397" s="76" t="s">
        <v>11793</v>
      </c>
      <c r="Z397" s="76"/>
      <c r="AA397" s="108"/>
    </row>
    <row r="398" spans="1:27" ht="14.5" customHeight="1">
      <c r="A398" s="41" t="s">
        <v>11819</v>
      </c>
      <c r="B398" s="119" t="s">
        <v>11680</v>
      </c>
      <c r="C398" s="120" t="s">
        <v>11818</v>
      </c>
      <c r="D398" s="135" t="s">
        <v>11796</v>
      </c>
      <c r="E398" s="119" t="s">
        <v>12</v>
      </c>
      <c r="F398" s="118" t="s">
        <v>11817</v>
      </c>
      <c r="G398" s="117">
        <v>3.7893039760894106E-5</v>
      </c>
      <c r="H398" s="117">
        <v>7.6357953499999997E-7</v>
      </c>
      <c r="I398" s="117">
        <v>1.88696232E-6</v>
      </c>
      <c r="J398" s="117">
        <v>1.6514673905894103E-5</v>
      </c>
      <c r="K398" s="117">
        <v>1.8727823999999999E-5</v>
      </c>
      <c r="L398" s="116">
        <v>1.4081070676691729E-4</v>
      </c>
      <c r="M398" s="115">
        <v>2.0328178E-3</v>
      </c>
      <c r="N398" s="121">
        <v>2.8719657999999998E-6</v>
      </c>
      <c r="O398" s="121">
        <v>2.5934301999999999E-6</v>
      </c>
      <c r="P398" s="121">
        <v>1.4680309E-7</v>
      </c>
      <c r="Q398" s="121">
        <v>1.3173252000000001E-7</v>
      </c>
      <c r="R398" s="113">
        <v>1.5548142572858002E-10</v>
      </c>
      <c r="S398" s="112">
        <v>5.429108403085043E-13</v>
      </c>
      <c r="T398" s="112">
        <v>1.8449932071599998E-5</v>
      </c>
      <c r="U398" s="122">
        <v>7.3621830999999997E-9</v>
      </c>
      <c r="V398" s="110"/>
      <c r="W398" s="109"/>
      <c r="X398" s="76" t="s">
        <v>11794</v>
      </c>
      <c r="Y398" s="76" t="s">
        <v>11793</v>
      </c>
      <c r="Z398" s="76"/>
      <c r="AA398" s="108"/>
    </row>
    <row r="399" spans="1:27" ht="14.5" customHeight="1">
      <c r="A399" s="41" t="s">
        <v>11816</v>
      </c>
      <c r="B399" s="119" t="s">
        <v>11680</v>
      </c>
      <c r="C399" s="120" t="s">
        <v>11815</v>
      </c>
      <c r="D399" s="135" t="s">
        <v>11796</v>
      </c>
      <c r="E399" s="119" t="s">
        <v>12</v>
      </c>
      <c r="F399" s="118" t="s">
        <v>11814</v>
      </c>
      <c r="G399" s="117">
        <v>4.0755733720210198E-5</v>
      </c>
      <c r="H399" s="117">
        <v>8.2126546199999994E-7</v>
      </c>
      <c r="I399" s="117">
        <v>2.0295161399999999E-6</v>
      </c>
      <c r="J399" s="117">
        <v>1.77623031182102E-5</v>
      </c>
      <c r="K399" s="117">
        <v>2.0142649E-5</v>
      </c>
      <c r="L399" s="116">
        <v>1.514484887218045E-4</v>
      </c>
      <c r="M399" s="115">
        <v>2.1863905E-3</v>
      </c>
      <c r="N399" s="121">
        <v>3.0889333999999998E-6</v>
      </c>
      <c r="O399" s="121">
        <v>2.7893553E-6</v>
      </c>
      <c r="P399" s="121">
        <v>1.5789358000000001E-7</v>
      </c>
      <c r="Q399" s="121">
        <v>1.4168448000000001E-7</v>
      </c>
      <c r="R399" s="113">
        <v>1.6722753774359002E-10</v>
      </c>
      <c r="S399" s="112">
        <v>5.8392596618230467E-13</v>
      </c>
      <c r="T399" s="112">
        <v>1.9843764126700001E-5</v>
      </c>
      <c r="U399" s="122">
        <v>7.9183718999999996E-9</v>
      </c>
      <c r="V399" s="110"/>
      <c r="W399" s="109"/>
      <c r="X399" s="76" t="s">
        <v>11794</v>
      </c>
      <c r="Y399" s="76" t="s">
        <v>11793</v>
      </c>
      <c r="Z399" s="76"/>
      <c r="AA399" s="108"/>
    </row>
    <row r="400" spans="1:27" ht="14.5" customHeight="1">
      <c r="A400" s="41" t="s">
        <v>11813</v>
      </c>
      <c r="B400" s="119" t="s">
        <v>11680</v>
      </c>
      <c r="C400" s="120" t="s">
        <v>11812</v>
      </c>
      <c r="D400" s="135" t="s">
        <v>11796</v>
      </c>
      <c r="E400" s="119" t="s">
        <v>12</v>
      </c>
      <c r="F400" s="118" t="s">
        <v>11811</v>
      </c>
      <c r="G400" s="117">
        <v>7.684075589701E-5</v>
      </c>
      <c r="H400" s="117">
        <v>1.5484117730000001E-6</v>
      </c>
      <c r="I400" s="117">
        <v>3.8264444399999998E-6</v>
      </c>
      <c r="J400" s="117">
        <v>3.3489000684010002E-5</v>
      </c>
      <c r="K400" s="117">
        <v>3.7976899000000003E-5</v>
      </c>
      <c r="L400" s="116">
        <v>2.8554059398496243E-4</v>
      </c>
      <c r="M400" s="115">
        <v>4.1222150000000003E-3</v>
      </c>
      <c r="N400" s="121">
        <v>5.823867E-6</v>
      </c>
      <c r="O400" s="121">
        <v>5.2590432999999999E-6</v>
      </c>
      <c r="P400" s="121">
        <v>2.9769214999999998E-7</v>
      </c>
      <c r="Q400" s="121">
        <v>2.6713154999999999E-7</v>
      </c>
      <c r="R400" s="113">
        <v>3.1529036926016004E-10</v>
      </c>
      <c r="S400" s="112">
        <v>1.1009325119094715E-12</v>
      </c>
      <c r="T400" s="112">
        <v>3.7413381584999996E-5</v>
      </c>
      <c r="U400" s="122">
        <v>1.4929278E-8</v>
      </c>
      <c r="V400" s="110"/>
      <c r="W400" s="109"/>
      <c r="X400" s="76" t="s">
        <v>11794</v>
      </c>
      <c r="Y400" s="76" t="s">
        <v>11793</v>
      </c>
      <c r="Z400" s="76"/>
      <c r="AA400" s="108"/>
    </row>
    <row r="401" spans="1:27" ht="14.5" customHeight="1">
      <c r="A401" s="41" t="s">
        <v>11810</v>
      </c>
      <c r="B401" s="119" t="s">
        <v>11680</v>
      </c>
      <c r="C401" s="120" t="s">
        <v>11809</v>
      </c>
      <c r="D401" s="135" t="s">
        <v>11796</v>
      </c>
      <c r="E401" s="119" t="s">
        <v>12</v>
      </c>
      <c r="F401" s="118" t="s">
        <v>11808</v>
      </c>
      <c r="G401" s="117">
        <v>1.0618424479E-5</v>
      </c>
      <c r="H401" s="117">
        <v>3.9797751600000001E-7</v>
      </c>
      <c r="I401" s="117">
        <v>1.0686204700000002E-6</v>
      </c>
      <c r="J401" s="117">
        <v>2.8396213929999999E-6</v>
      </c>
      <c r="K401" s="117">
        <v>6.3122050999999998E-6</v>
      </c>
      <c r="L401" s="116">
        <v>4.7460188721804504E-5</v>
      </c>
      <c r="M401" s="115">
        <v>1.1518978999999999E-3</v>
      </c>
      <c r="N401" s="121">
        <v>1.0877444000000001E-6</v>
      </c>
      <c r="O401" s="121">
        <v>1.0273472999999999E-6</v>
      </c>
      <c r="P401" s="121">
        <v>4.2755781999999999E-8</v>
      </c>
      <c r="Q401" s="121">
        <v>1.7641364999999999E-8</v>
      </c>
      <c r="R401" s="113">
        <v>6.1591562753E-11</v>
      </c>
      <c r="S401" s="112">
        <v>1.581204992044E-13</v>
      </c>
      <c r="T401" s="112">
        <v>2.4707794035000002E-6</v>
      </c>
      <c r="U401" s="122">
        <v>2.9551951E-9</v>
      </c>
      <c r="V401" s="110"/>
      <c r="W401" s="109"/>
      <c r="X401" s="76" t="s">
        <v>11794</v>
      </c>
      <c r="Y401" s="76" t="s">
        <v>11793</v>
      </c>
      <c r="Z401" s="76"/>
      <c r="AA401" s="108"/>
    </row>
    <row r="402" spans="1:27" ht="14.5" customHeight="1">
      <c r="A402" s="41" t="s">
        <v>11807</v>
      </c>
      <c r="B402" s="119" t="s">
        <v>11680</v>
      </c>
      <c r="C402" s="120" t="s">
        <v>11806</v>
      </c>
      <c r="D402" s="135" t="s">
        <v>11796</v>
      </c>
      <c r="E402" s="119" t="s">
        <v>12</v>
      </c>
      <c r="F402" s="118" t="s">
        <v>11805</v>
      </c>
      <c r="G402" s="117">
        <v>1.1275823581000001E-5</v>
      </c>
      <c r="H402" s="117">
        <v>4.2261677000000004E-7</v>
      </c>
      <c r="I402" s="117">
        <v>1.1347800200000001E-6</v>
      </c>
      <c r="J402" s="117">
        <v>3.0154256910000001E-6</v>
      </c>
      <c r="K402" s="117">
        <v>6.7030011000000002E-6</v>
      </c>
      <c r="L402" s="116">
        <v>5.0398504511278194E-5</v>
      </c>
      <c r="M402" s="115">
        <v>1.2232133E-3</v>
      </c>
      <c r="N402" s="121">
        <v>1.1550878999999999E-6</v>
      </c>
      <c r="O402" s="121">
        <v>1.0909515000000001E-6</v>
      </c>
      <c r="P402" s="121">
        <v>4.5402842999999999E-8</v>
      </c>
      <c r="Q402" s="121">
        <v>1.8733563000000001E-8</v>
      </c>
      <c r="R402" s="113">
        <v>6.5404768168999992E-11</v>
      </c>
      <c r="S402" s="112">
        <v>1.6790991958559998E-13</v>
      </c>
      <c r="T402" s="112">
        <v>2.6237482585000001E-6</v>
      </c>
      <c r="U402" s="122">
        <v>3.1381546999999998E-9</v>
      </c>
      <c r="V402" s="110"/>
      <c r="W402" s="109"/>
      <c r="X402" s="76" t="s">
        <v>11794</v>
      </c>
      <c r="Y402" s="76" t="s">
        <v>11793</v>
      </c>
      <c r="Z402" s="76"/>
      <c r="AA402" s="108"/>
    </row>
    <row r="403" spans="1:27" ht="14.5" customHeight="1">
      <c r="A403" s="41" t="s">
        <v>11804</v>
      </c>
      <c r="B403" s="119" t="s">
        <v>11680</v>
      </c>
      <c r="C403" s="120" t="s">
        <v>11803</v>
      </c>
      <c r="D403" s="135" t="s">
        <v>11796</v>
      </c>
      <c r="E403" s="119" t="s">
        <v>12</v>
      </c>
      <c r="F403" s="118" t="s">
        <v>11802</v>
      </c>
      <c r="G403" s="117">
        <v>1.2133300561E-5</v>
      </c>
      <c r="H403" s="117">
        <v>4.5475493100000001E-7</v>
      </c>
      <c r="I403" s="117">
        <v>1.2210750800000001E-6</v>
      </c>
      <c r="J403" s="117">
        <v>3.24473555E-6</v>
      </c>
      <c r="K403" s="117">
        <v>7.2127350000000003E-6</v>
      </c>
      <c r="L403" s="116">
        <v>5.4231090225563907E-5</v>
      </c>
      <c r="M403" s="115">
        <v>1.3162333000000001E-3</v>
      </c>
      <c r="N403" s="121">
        <v>1.2429272999999999E-6</v>
      </c>
      <c r="O403" s="121">
        <v>1.1739136000000001E-6</v>
      </c>
      <c r="P403" s="121">
        <v>4.8855530999999997E-8</v>
      </c>
      <c r="Q403" s="121">
        <v>2.0158168000000002E-8</v>
      </c>
      <c r="R403" s="113">
        <v>7.0378514756000004E-11</v>
      </c>
      <c r="S403" s="112">
        <v>1.8067873527839999E-13</v>
      </c>
      <c r="T403" s="112">
        <v>2.8232728606999998E-6</v>
      </c>
      <c r="U403" s="122">
        <v>3.3767976999999998E-9</v>
      </c>
      <c r="V403" s="110"/>
      <c r="W403" s="109"/>
      <c r="X403" s="76" t="s">
        <v>11794</v>
      </c>
      <c r="Y403" s="76" t="s">
        <v>11793</v>
      </c>
      <c r="Z403" s="76"/>
      <c r="AA403" s="108"/>
    </row>
    <row r="404" spans="1:27" ht="14.5" customHeight="1">
      <c r="A404" s="41" t="s">
        <v>11801</v>
      </c>
      <c r="B404" s="119" t="s">
        <v>11680</v>
      </c>
      <c r="C404" s="120" t="s">
        <v>11800</v>
      </c>
      <c r="D404" s="135" t="s">
        <v>11796</v>
      </c>
      <c r="E404" s="119" t="s">
        <v>12</v>
      </c>
      <c r="F404" s="118" t="s">
        <v>11799</v>
      </c>
      <c r="G404" s="117">
        <v>1.284786491E-5</v>
      </c>
      <c r="H404" s="117">
        <v>4.8153673000000001E-7</v>
      </c>
      <c r="I404" s="117">
        <v>1.29298763E-6</v>
      </c>
      <c r="J404" s="117">
        <v>3.4358272500000002E-6</v>
      </c>
      <c r="K404" s="117">
        <v>7.6375132999999997E-6</v>
      </c>
      <c r="L404" s="116">
        <v>5.7424912030075185E-5</v>
      </c>
      <c r="M404" s="115">
        <v>1.39375E-3</v>
      </c>
      <c r="N404" s="121">
        <v>1.3161268E-6</v>
      </c>
      <c r="O404" s="121">
        <v>1.2430487000000001E-6</v>
      </c>
      <c r="P404" s="121">
        <v>5.1732769999999997E-8</v>
      </c>
      <c r="Q404" s="121">
        <v>2.1345338999999999E-8</v>
      </c>
      <c r="R404" s="113">
        <v>7.4523304079E-11</v>
      </c>
      <c r="S404" s="112">
        <v>1.9131941420579998E-13</v>
      </c>
      <c r="T404" s="112">
        <v>2.9895433292E-6</v>
      </c>
      <c r="U404" s="122">
        <v>3.5756668000000001E-9</v>
      </c>
      <c r="V404" s="110"/>
      <c r="W404" s="109"/>
      <c r="X404" s="76" t="s">
        <v>11794</v>
      </c>
      <c r="Y404" s="76" t="s">
        <v>11793</v>
      </c>
      <c r="Z404" s="76"/>
      <c r="AA404" s="108"/>
    </row>
    <row r="405" spans="1:27" ht="14.5" customHeight="1">
      <c r="A405" s="41" t="s">
        <v>11798</v>
      </c>
      <c r="B405" s="119" t="s">
        <v>11680</v>
      </c>
      <c r="C405" s="120" t="s">
        <v>11797</v>
      </c>
      <c r="D405" s="135" t="s">
        <v>11796</v>
      </c>
      <c r="E405" s="119" t="s">
        <v>12</v>
      </c>
      <c r="F405" s="118" t="s">
        <v>11795</v>
      </c>
      <c r="G405" s="117">
        <v>1.702806549E-5</v>
      </c>
      <c r="H405" s="117">
        <v>6.3821025E-7</v>
      </c>
      <c r="I405" s="117">
        <v>1.7136760499999999E-6</v>
      </c>
      <c r="J405" s="117">
        <v>4.5537131899999999E-6</v>
      </c>
      <c r="K405" s="117">
        <v>1.0122466E-5</v>
      </c>
      <c r="L405" s="116">
        <v>7.6108766917293232E-5</v>
      </c>
      <c r="M405" s="115">
        <v>1.8472225999999999E-3</v>
      </c>
      <c r="N405" s="121">
        <v>1.7443438E-6</v>
      </c>
      <c r="O405" s="121">
        <v>1.6474889000000001E-6</v>
      </c>
      <c r="P405" s="121">
        <v>6.8564623000000001E-8</v>
      </c>
      <c r="Q405" s="121">
        <v>2.8290291000000001E-8</v>
      </c>
      <c r="R405" s="113">
        <v>9.8770318566000016E-11</v>
      </c>
      <c r="S405" s="112">
        <v>2.5356739232079998E-13</v>
      </c>
      <c r="T405" s="112">
        <v>3.9622256146999998E-6</v>
      </c>
      <c r="U405" s="122">
        <v>4.7390511E-9</v>
      </c>
      <c r="V405" s="110"/>
      <c r="W405" s="109"/>
      <c r="X405" s="76" t="s">
        <v>11794</v>
      </c>
      <c r="Y405" s="76" t="s">
        <v>11793</v>
      </c>
      <c r="Z405" s="76"/>
      <c r="AA405" s="108"/>
    </row>
    <row r="406" spans="1:27" ht="14.5" customHeight="1">
      <c r="B406" s="119" t="s">
        <v>11680</v>
      </c>
      <c r="C406" s="133" t="s">
        <v>11792</v>
      </c>
      <c r="D406" s="133" t="s">
        <v>11759</v>
      </c>
      <c r="G406" s="131"/>
      <c r="H406" s="131"/>
      <c r="I406" s="131"/>
      <c r="J406" s="131"/>
      <c r="K406" s="131"/>
      <c r="L406" s="131"/>
      <c r="M406" s="100"/>
      <c r="N406" s="41"/>
      <c r="O406" s="41"/>
      <c r="V406" s="130"/>
      <c r="W406" s="105"/>
      <c r="X406" s="76"/>
      <c r="Y406" s="76"/>
      <c r="Z406" s="76"/>
      <c r="AA406" s="108"/>
    </row>
    <row r="407" spans="1:27" ht="14.5" customHeight="1">
      <c r="A407" s="41" t="s">
        <v>11791</v>
      </c>
      <c r="B407" s="119" t="s">
        <v>11680</v>
      </c>
      <c r="C407" s="120" t="s">
        <v>11790</v>
      </c>
      <c r="D407" s="135" t="s">
        <v>11759</v>
      </c>
      <c r="E407" s="119" t="s">
        <v>6570</v>
      </c>
      <c r="F407" s="118" t="s">
        <v>11789</v>
      </c>
      <c r="G407" s="117">
        <v>0.85460789219216005</v>
      </c>
      <c r="H407" s="117">
        <v>6.7693594710000003E-3</v>
      </c>
      <c r="I407" s="117">
        <v>2.5454119220000002E-2</v>
      </c>
      <c r="J407" s="117">
        <v>0.64899929350116004</v>
      </c>
      <c r="K407" s="117">
        <v>0.17338512</v>
      </c>
      <c r="L407" s="116">
        <v>1.3036475187969925</v>
      </c>
      <c r="M407" s="115">
        <v>12.24198</v>
      </c>
      <c r="N407" s="114">
        <v>3.1199768999999999E-2</v>
      </c>
      <c r="O407" s="114">
        <v>2.9385458999999999E-2</v>
      </c>
      <c r="P407" s="114">
        <v>1.2936358000000001E-3</v>
      </c>
      <c r="Q407" s="114">
        <v>5.2067447999999998E-4</v>
      </c>
      <c r="R407" s="113">
        <v>1.7617180863452002E-6</v>
      </c>
      <c r="S407" s="112">
        <v>4.7841561358159239E-9</v>
      </c>
      <c r="T407" s="112">
        <v>7.2923597145999997E-2</v>
      </c>
      <c r="U407" s="122">
        <v>6.0175342999999997E-5</v>
      </c>
      <c r="V407" s="110"/>
      <c r="W407" s="109"/>
      <c r="X407" s="42" t="s">
        <v>1033</v>
      </c>
      <c r="Y407" s="76"/>
      <c r="Z407" s="76"/>
      <c r="AA407" s="108"/>
    </row>
    <row r="408" spans="1:27" ht="14.5" customHeight="1">
      <c r="A408" s="41" t="s">
        <v>11788</v>
      </c>
      <c r="B408" s="119" t="s">
        <v>11680</v>
      </c>
      <c r="C408" s="120" t="s">
        <v>11787</v>
      </c>
      <c r="D408" s="135" t="s">
        <v>11759</v>
      </c>
      <c r="E408" s="119" t="s">
        <v>6570</v>
      </c>
      <c r="F408" s="118" t="s">
        <v>11786</v>
      </c>
      <c r="G408" s="117">
        <v>0.52158010833559998</v>
      </c>
      <c r="H408" s="117">
        <v>6.8146816929999998E-3</v>
      </c>
      <c r="I408" s="117">
        <v>0.37624912960000001</v>
      </c>
      <c r="J408" s="117">
        <v>1.9776607042600002E-2</v>
      </c>
      <c r="K408" s="117">
        <v>0.11873968999999999</v>
      </c>
      <c r="L408" s="116">
        <v>0.89277962406015032</v>
      </c>
      <c r="M408" s="115">
        <v>16.617255</v>
      </c>
      <c r="N408" s="114">
        <v>2.4392152E-2</v>
      </c>
      <c r="O408" s="114">
        <v>2.2833508999999998E-2</v>
      </c>
      <c r="P408" s="114">
        <v>1.0515343999999999E-3</v>
      </c>
      <c r="Q408" s="114">
        <v>5.0710876000000004E-4</v>
      </c>
      <c r="R408" s="113">
        <v>1.3689154065254E-6</v>
      </c>
      <c r="S408" s="112">
        <v>3.8888107506777159E-9</v>
      </c>
      <c r="T408" s="112">
        <v>7.1023635299999999E-2</v>
      </c>
      <c r="U408" s="122">
        <v>8.5657296000000006E-5</v>
      </c>
      <c r="V408" s="110"/>
      <c r="W408" s="109"/>
      <c r="X408" s="42" t="s">
        <v>11785</v>
      </c>
      <c r="Y408" s="76"/>
      <c r="Z408" s="76"/>
      <c r="AA408" s="108"/>
    </row>
    <row r="409" spans="1:27" ht="14.5" customHeight="1">
      <c r="A409" s="41" t="s">
        <v>11784</v>
      </c>
      <c r="B409" s="119" t="s">
        <v>11680</v>
      </c>
      <c r="C409" s="120" t="s">
        <v>11783</v>
      </c>
      <c r="D409" s="135" t="s">
        <v>11759</v>
      </c>
      <c r="E409" s="119" t="s">
        <v>6570</v>
      </c>
      <c r="F409" s="118" t="s">
        <v>11782</v>
      </c>
      <c r="G409" s="117">
        <v>0.95180712515290011</v>
      </c>
      <c r="H409" s="117">
        <v>9.9406663169999999E-3</v>
      </c>
      <c r="I409" s="117">
        <v>2.6701146910000001E-2</v>
      </c>
      <c r="J409" s="117">
        <v>0.42545843192590005</v>
      </c>
      <c r="K409" s="117">
        <v>0.48970688000000001</v>
      </c>
      <c r="L409" s="116">
        <v>3.6820066165413534</v>
      </c>
      <c r="M409" s="115">
        <v>14.510109</v>
      </c>
      <c r="N409" s="114">
        <v>6.6077576999999998E-2</v>
      </c>
      <c r="O409" s="114">
        <v>6.2421032000000001E-2</v>
      </c>
      <c r="P409" s="114">
        <v>2.9871367999999999E-3</v>
      </c>
      <c r="Q409" s="114">
        <v>6.6940784000000001E-4</v>
      </c>
      <c r="R409" s="113">
        <v>3.7422680806893997E-6</v>
      </c>
      <c r="S409" s="112">
        <v>1.1047103529723628E-8</v>
      </c>
      <c r="T409" s="112">
        <v>9.3754599100000002E-2</v>
      </c>
      <c r="U409" s="111">
        <v>1.3056318999999999E-4</v>
      </c>
      <c r="V409" s="110"/>
      <c r="W409" s="109"/>
      <c r="X409" s="42" t="s">
        <v>1034</v>
      </c>
      <c r="Y409" s="76"/>
      <c r="Z409" s="76"/>
      <c r="AA409" s="108"/>
    </row>
    <row r="410" spans="1:27" ht="14.5" customHeight="1">
      <c r="A410" s="41" t="s">
        <v>11781</v>
      </c>
      <c r="B410" s="119" t="s">
        <v>11680</v>
      </c>
      <c r="C410" s="120" t="s">
        <v>11780</v>
      </c>
      <c r="D410" s="135" t="s">
        <v>11759</v>
      </c>
      <c r="E410" s="119" t="s">
        <v>6570</v>
      </c>
      <c r="F410" s="118" t="s">
        <v>11779</v>
      </c>
      <c r="G410" s="117">
        <v>0.18252122888790001</v>
      </c>
      <c r="H410" s="117">
        <v>9.0422379019999988E-3</v>
      </c>
      <c r="I410" s="117">
        <v>2.5079975070000003E-2</v>
      </c>
      <c r="J410" s="117">
        <v>3.6384915915899999E-2</v>
      </c>
      <c r="K410" s="117">
        <v>0.11201410000000001</v>
      </c>
      <c r="L410" s="116">
        <v>0.84221127819548869</v>
      </c>
      <c r="M410" s="115">
        <v>13.693787</v>
      </c>
      <c r="N410" s="114">
        <v>1.9550649E-2</v>
      </c>
      <c r="O410" s="114">
        <v>1.8113055999999999E-2</v>
      </c>
      <c r="P410" s="114">
        <v>8.1822806999999999E-4</v>
      </c>
      <c r="Q410" s="114">
        <v>6.1936528000000005E-4</v>
      </c>
      <c r="R410" s="113">
        <v>1.0859146235404001E-6</v>
      </c>
      <c r="S410" s="112">
        <v>3.0259913996560201E-9</v>
      </c>
      <c r="T410" s="112">
        <v>8.6745837000000006E-2</v>
      </c>
      <c r="U410" s="122">
        <v>4.9614953000000003E-5</v>
      </c>
      <c r="V410" s="110"/>
      <c r="W410" s="173"/>
      <c r="X410" s="76" t="s">
        <v>11778</v>
      </c>
      <c r="Y410" s="42"/>
      <c r="Z410" s="42"/>
      <c r="AA410" s="108"/>
    </row>
    <row r="411" spans="1:27" ht="14.5" customHeight="1">
      <c r="A411" s="41" t="s">
        <v>11777</v>
      </c>
      <c r="B411" s="119" t="s">
        <v>11680</v>
      </c>
      <c r="C411" s="120" t="s">
        <v>11776</v>
      </c>
      <c r="D411" s="135" t="s">
        <v>11759</v>
      </c>
      <c r="E411" s="119" t="s">
        <v>6570</v>
      </c>
      <c r="F411" s="118" t="s">
        <v>11775</v>
      </c>
      <c r="G411" s="117">
        <v>0.22616707916263001</v>
      </c>
      <c r="H411" s="117">
        <v>8.48812782E-3</v>
      </c>
      <c r="I411" s="117">
        <v>1.502146165E-2</v>
      </c>
      <c r="J411" s="117">
        <v>9.7970496926300006E-3</v>
      </c>
      <c r="K411" s="117">
        <v>0.19286043999999999</v>
      </c>
      <c r="L411" s="116">
        <v>1.4500784962406015</v>
      </c>
      <c r="M411" s="115">
        <v>21.077597999999998</v>
      </c>
      <c r="N411" s="114">
        <v>2.8346133999999999E-2</v>
      </c>
      <c r="O411" s="114">
        <v>2.6196441000000001E-2</v>
      </c>
      <c r="P411" s="114">
        <v>1.2179716E-3</v>
      </c>
      <c r="Q411" s="114">
        <v>9.3172171000000003E-4</v>
      </c>
      <c r="R411" s="113">
        <v>1.5705299768979999E-6</v>
      </c>
      <c r="S411" s="112">
        <v>4.504333003644765E-9</v>
      </c>
      <c r="T411" s="112">
        <v>0.130493234909</v>
      </c>
      <c r="U411" s="122">
        <v>7.2069386000000007E-5</v>
      </c>
      <c r="V411" s="154"/>
      <c r="W411" s="173"/>
      <c r="X411" s="76" t="s">
        <v>11774</v>
      </c>
      <c r="Y411" s="42"/>
      <c r="Z411" s="42"/>
      <c r="AA411" s="108"/>
    </row>
    <row r="412" spans="1:27" ht="14.5" customHeight="1">
      <c r="A412" s="41" t="s">
        <v>11773</v>
      </c>
      <c r="B412" s="119" t="s">
        <v>11680</v>
      </c>
      <c r="C412" s="120" t="s">
        <v>11772</v>
      </c>
      <c r="D412" s="135" t="s">
        <v>11759</v>
      </c>
      <c r="E412" s="119" t="s">
        <v>6570</v>
      </c>
      <c r="F412" s="118" t="s">
        <v>11771</v>
      </c>
      <c r="G412" s="117">
        <v>0.28295015518652999</v>
      </c>
      <c r="H412" s="117">
        <v>9.0951254200000008E-3</v>
      </c>
      <c r="I412" s="117">
        <v>2.0674130900000001E-2</v>
      </c>
      <c r="J412" s="117">
        <v>7.2984548866529997E-2</v>
      </c>
      <c r="K412" s="117">
        <v>0.18019635000000001</v>
      </c>
      <c r="L412" s="116">
        <v>1.3548597744360902</v>
      </c>
      <c r="M412" s="115">
        <v>26.170097999999999</v>
      </c>
      <c r="N412" s="114">
        <v>2.8450684E-2</v>
      </c>
      <c r="O412" s="114">
        <v>2.5937939E-2</v>
      </c>
      <c r="P412" s="114">
        <v>1.1855403E-3</v>
      </c>
      <c r="Q412" s="114">
        <v>1.3272053E-3</v>
      </c>
      <c r="R412" s="113">
        <v>1.5550323160439998E-6</v>
      </c>
      <c r="S412" s="112">
        <v>4.3843946417182361E-9</v>
      </c>
      <c r="T412" s="112">
        <v>0.185883095325</v>
      </c>
      <c r="U412" s="122">
        <v>7.7423811000000006E-5</v>
      </c>
      <c r="V412" s="154"/>
      <c r="W412" s="173"/>
      <c r="X412" s="76" t="s">
        <v>1035</v>
      </c>
      <c r="Y412" s="42"/>
      <c r="Z412" s="42"/>
      <c r="AA412" s="108"/>
    </row>
    <row r="413" spans="1:27" ht="14.5" customHeight="1">
      <c r="A413" s="41" t="s">
        <v>11770</v>
      </c>
      <c r="B413" s="119" t="s">
        <v>11680</v>
      </c>
      <c r="C413" s="120" t="s">
        <v>11769</v>
      </c>
      <c r="D413" s="135" t="s">
        <v>11759</v>
      </c>
      <c r="E413" s="119" t="s">
        <v>6570</v>
      </c>
      <c r="F413" s="118" t="s">
        <v>11768</v>
      </c>
      <c r="G413" s="117">
        <v>0.18252122888790001</v>
      </c>
      <c r="H413" s="117">
        <v>9.0422379019999988E-3</v>
      </c>
      <c r="I413" s="117">
        <v>2.5079975070000003E-2</v>
      </c>
      <c r="J413" s="117">
        <v>3.6384915915899999E-2</v>
      </c>
      <c r="K413" s="117">
        <v>0.11201410000000001</v>
      </c>
      <c r="L413" s="116">
        <v>0.84221127819548869</v>
      </c>
      <c r="M413" s="115">
        <v>13.693787</v>
      </c>
      <c r="N413" s="114">
        <v>1.9550649E-2</v>
      </c>
      <c r="O413" s="114">
        <v>1.8113055999999999E-2</v>
      </c>
      <c r="P413" s="114">
        <v>8.1822806999999999E-4</v>
      </c>
      <c r="Q413" s="114">
        <v>6.1936528000000005E-4</v>
      </c>
      <c r="R413" s="113">
        <v>1.0859146235404001E-6</v>
      </c>
      <c r="S413" s="112">
        <v>3.0259913996560201E-9</v>
      </c>
      <c r="T413" s="112">
        <v>8.6745837000000006E-2</v>
      </c>
      <c r="U413" s="122">
        <v>4.9614953000000003E-5</v>
      </c>
      <c r="V413" s="154"/>
      <c r="W413" s="173"/>
      <c r="X413" s="76" t="s">
        <v>11757</v>
      </c>
      <c r="Y413" s="42"/>
      <c r="Z413" s="42"/>
      <c r="AA413" s="108"/>
    </row>
    <row r="414" spans="1:27" ht="14.5" customHeight="1">
      <c r="A414" s="41" t="s">
        <v>11767</v>
      </c>
      <c r="B414" s="119" t="s">
        <v>11680</v>
      </c>
      <c r="C414" s="120" t="s">
        <v>11766</v>
      </c>
      <c r="D414" s="135" t="s">
        <v>11759</v>
      </c>
      <c r="E414" s="119" t="s">
        <v>6570</v>
      </c>
      <c r="F414" s="118" t="s">
        <v>11765</v>
      </c>
      <c r="G414" s="117">
        <v>0.19240807330100002</v>
      </c>
      <c r="H414" s="117">
        <v>3.5986532839999996E-3</v>
      </c>
      <c r="I414" s="117">
        <v>0.1108001425</v>
      </c>
      <c r="J414" s="117">
        <v>6.7733525169999999E-3</v>
      </c>
      <c r="K414" s="117">
        <v>7.1235925000000005E-2</v>
      </c>
      <c r="L414" s="116">
        <v>0.53560845864661655</v>
      </c>
      <c r="M414" s="115">
        <v>7.9434905000000002</v>
      </c>
      <c r="N414" s="114">
        <v>1.2361797000000001E-2</v>
      </c>
      <c r="O414" s="114">
        <v>1.1502003E-2</v>
      </c>
      <c r="P414" s="114">
        <v>5.3931115000000005E-4</v>
      </c>
      <c r="Q414" s="114">
        <v>3.2048214000000001E-4</v>
      </c>
      <c r="R414" s="113">
        <v>6.8956855138369998E-7</v>
      </c>
      <c r="S414" s="112">
        <v>1.9944938896156815E-9</v>
      </c>
      <c r="T414" s="112">
        <v>4.4885454450000001E-2</v>
      </c>
      <c r="U414" s="122">
        <v>3.7676687000000002E-5</v>
      </c>
      <c r="V414" s="154"/>
      <c r="W414" s="173"/>
      <c r="X414" s="76" t="s">
        <v>11757</v>
      </c>
      <c r="Y414" s="42"/>
      <c r="Z414" s="42"/>
      <c r="AA414" s="108"/>
    </row>
    <row r="415" spans="1:27" ht="14.5" customHeight="1">
      <c r="A415" s="41" t="s">
        <v>11764</v>
      </c>
      <c r="B415" s="119" t="s">
        <v>11680</v>
      </c>
      <c r="C415" s="120" t="s">
        <v>11763</v>
      </c>
      <c r="D415" s="135" t="s">
        <v>11759</v>
      </c>
      <c r="E415" s="119" t="s">
        <v>6570</v>
      </c>
      <c r="F415" s="118" t="s">
        <v>11762</v>
      </c>
      <c r="G415" s="117">
        <v>6.9659016004999991E-2</v>
      </c>
      <c r="H415" s="117">
        <v>2.4036487410000001E-3</v>
      </c>
      <c r="I415" s="117">
        <v>5.35824722E-3</v>
      </c>
      <c r="J415" s="117">
        <v>8.8238230440000013E-3</v>
      </c>
      <c r="K415" s="117">
        <v>5.3073296999999998E-2</v>
      </c>
      <c r="L415" s="116">
        <v>0.39904734586466162</v>
      </c>
      <c r="M415" s="115">
        <v>5.6390222000000003</v>
      </c>
      <c r="N415" s="114">
        <v>8.1772948000000002E-3</v>
      </c>
      <c r="O415" s="114">
        <v>7.5398588000000002E-3</v>
      </c>
      <c r="P415" s="114">
        <v>3.4669677999999999E-4</v>
      </c>
      <c r="Q415" s="114">
        <v>2.9073928E-4</v>
      </c>
      <c r="R415" s="113">
        <v>4.5202990538599999E-7</v>
      </c>
      <c r="S415" s="112">
        <v>1.2821626856360321E-9</v>
      </c>
      <c r="T415" s="112">
        <v>4.0719786525499999E-2</v>
      </c>
      <c r="U415" s="122">
        <v>2.0178222999999999E-5</v>
      </c>
      <c r="V415" s="110"/>
      <c r="W415" s="173"/>
      <c r="X415" s="76" t="s">
        <v>11757</v>
      </c>
      <c r="Y415" s="76"/>
      <c r="Z415" s="76"/>
      <c r="AA415" s="108"/>
    </row>
    <row r="416" spans="1:27" ht="14.5" customHeight="1">
      <c r="A416" s="41" t="s">
        <v>11761</v>
      </c>
      <c r="B416" s="119" t="s">
        <v>11680</v>
      </c>
      <c r="C416" s="120" t="s">
        <v>11760</v>
      </c>
      <c r="D416" s="135" t="s">
        <v>11759</v>
      </c>
      <c r="E416" s="119" t="s">
        <v>6570</v>
      </c>
      <c r="F416" s="118" t="s">
        <v>11758</v>
      </c>
      <c r="G416" s="117">
        <v>5.8124885232000004E-2</v>
      </c>
      <c r="H416" s="117">
        <v>1.6750786780000001E-3</v>
      </c>
      <c r="I416" s="117">
        <v>5.0638493299999992E-3</v>
      </c>
      <c r="J416" s="117">
        <v>1.1878560224000001E-2</v>
      </c>
      <c r="K416" s="117">
        <v>3.9507397E-2</v>
      </c>
      <c r="L416" s="116">
        <v>0.29704809774436086</v>
      </c>
      <c r="M416" s="115">
        <v>4.1704068000000003</v>
      </c>
      <c r="N416" s="114">
        <v>6.4105426000000002E-3</v>
      </c>
      <c r="O416" s="114">
        <v>5.9212192999999998E-3</v>
      </c>
      <c r="P416" s="114">
        <v>2.6450250999999998E-4</v>
      </c>
      <c r="Q416" s="114">
        <v>2.2482078000000001E-4</v>
      </c>
      <c r="R416" s="113">
        <v>3.5498916263760004E-7</v>
      </c>
      <c r="S416" s="112">
        <v>9.7818976105550198E-10</v>
      </c>
      <c r="T416" s="112">
        <v>3.14875042093E-2</v>
      </c>
      <c r="U416" s="122">
        <v>1.5258215999999999E-5</v>
      </c>
      <c r="V416" s="110"/>
      <c r="W416" s="109"/>
      <c r="X416" s="76" t="s">
        <v>11757</v>
      </c>
      <c r="Y416" s="76"/>
      <c r="Z416" s="76"/>
      <c r="AA416" s="108"/>
    </row>
    <row r="417" spans="1:27" ht="14.5" customHeight="1">
      <c r="B417" s="119" t="s">
        <v>11680</v>
      </c>
      <c r="C417" s="133" t="s">
        <v>79</v>
      </c>
      <c r="D417" s="133" t="s">
        <v>11749</v>
      </c>
      <c r="G417" s="131"/>
      <c r="H417" s="131"/>
      <c r="I417" s="131"/>
      <c r="J417" s="131"/>
      <c r="K417" s="131"/>
      <c r="L417" s="131"/>
      <c r="M417" s="100"/>
      <c r="N417" s="41"/>
      <c r="O417" s="41"/>
      <c r="V417" s="130"/>
      <c r="W417" s="105"/>
      <c r="X417" s="76"/>
      <c r="Y417" s="76"/>
      <c r="Z417" s="76"/>
      <c r="AA417" s="108"/>
    </row>
    <row r="418" spans="1:27" ht="14.5" customHeight="1">
      <c r="A418" s="41" t="s">
        <v>11756</v>
      </c>
      <c r="B418" s="119" t="s">
        <v>11680</v>
      </c>
      <c r="C418" s="120" t="s">
        <v>177</v>
      </c>
      <c r="D418" s="135" t="s">
        <v>11749</v>
      </c>
      <c r="E418" s="119" t="s">
        <v>6570</v>
      </c>
      <c r="F418" s="118" t="s">
        <v>11755</v>
      </c>
      <c r="G418" s="117">
        <v>0.27221943510333202</v>
      </c>
      <c r="H418" s="117">
        <v>7.3681136159999994E-2</v>
      </c>
      <c r="I418" s="117">
        <v>0.10467034223</v>
      </c>
      <c r="J418" s="117">
        <v>3.5274687133320004E-3</v>
      </c>
      <c r="K418" s="117">
        <v>9.0340487999999997E-2</v>
      </c>
      <c r="L418" s="116">
        <v>0.67925178947368414</v>
      </c>
      <c r="M418" s="115">
        <v>50.017491</v>
      </c>
      <c r="N418" s="114">
        <v>4.2741394000000002E-2</v>
      </c>
      <c r="O418" s="114">
        <v>4.0934918000000001E-2</v>
      </c>
      <c r="P418" s="114">
        <v>1.1470644000000001E-3</v>
      </c>
      <c r="Q418" s="114">
        <v>6.5941191999999995E-4</v>
      </c>
      <c r="R418" s="113">
        <v>2.454131799984313E-6</v>
      </c>
      <c r="S418" s="112">
        <v>4.2421021609429588E-9</v>
      </c>
      <c r="T418" s="112">
        <v>9.2354610543899998E-2</v>
      </c>
      <c r="U418" s="111">
        <v>1.5433351000000001E-4</v>
      </c>
      <c r="V418" s="154"/>
      <c r="W418" s="173"/>
      <c r="X418" s="42" t="s">
        <v>953</v>
      </c>
      <c r="Y418" s="42"/>
      <c r="Z418" s="42"/>
      <c r="AA418" s="108"/>
    </row>
    <row r="419" spans="1:27" ht="14.5" customHeight="1">
      <c r="A419" s="41" t="s">
        <v>11754</v>
      </c>
      <c r="B419" s="119" t="s">
        <v>11680</v>
      </c>
      <c r="C419" s="120" t="s">
        <v>927</v>
      </c>
      <c r="D419" s="135" t="s">
        <v>11749</v>
      </c>
      <c r="E419" s="119" t="s">
        <v>6570</v>
      </c>
      <c r="F419" s="118" t="s">
        <v>11753</v>
      </c>
      <c r="G419" s="117">
        <v>1.52561551605725</v>
      </c>
      <c r="H419" s="117">
        <v>0.43259909019999998</v>
      </c>
      <c r="I419" s="117">
        <v>0.61295237683999992</v>
      </c>
      <c r="J419" s="117">
        <v>7.4814190172499996E-3</v>
      </c>
      <c r="K419" s="117">
        <v>0.47258263</v>
      </c>
      <c r="L419" s="116">
        <v>3.5532528571428568</v>
      </c>
      <c r="M419" s="115">
        <v>50.511653000000003</v>
      </c>
      <c r="N419" s="114">
        <v>0.23962447000000001</v>
      </c>
      <c r="O419" s="114">
        <v>0.23259071000000001</v>
      </c>
      <c r="P419" s="114">
        <v>6.3426936000000001E-3</v>
      </c>
      <c r="Q419" s="114">
        <v>6.9107553000000003E-4</v>
      </c>
      <c r="R419" s="113">
        <v>1.394428723309071E-5</v>
      </c>
      <c r="S419" s="112">
        <v>2.345670728538627E-8</v>
      </c>
      <c r="T419" s="112">
        <v>9.6789290212900003E-2</v>
      </c>
      <c r="U419" s="111">
        <v>5.9790945999999999E-4</v>
      </c>
      <c r="V419" s="154"/>
      <c r="W419" s="173"/>
      <c r="X419" s="42" t="s">
        <v>953</v>
      </c>
      <c r="Y419" s="42"/>
      <c r="Z419" s="42"/>
      <c r="AA419" s="108"/>
    </row>
    <row r="420" spans="1:27" ht="14.5" customHeight="1">
      <c r="A420" s="41" t="s">
        <v>11752</v>
      </c>
      <c r="B420" s="119" t="s">
        <v>11680</v>
      </c>
      <c r="C420" s="120" t="s">
        <v>928</v>
      </c>
      <c r="D420" s="135" t="s">
        <v>11749</v>
      </c>
      <c r="E420" s="119" t="s">
        <v>6570</v>
      </c>
      <c r="F420" s="118" t="s">
        <v>11751</v>
      </c>
      <c r="G420" s="117">
        <v>2.8153282925309019E-2</v>
      </c>
      <c r="H420" s="117">
        <v>3.3524547060000002E-4</v>
      </c>
      <c r="I420" s="117">
        <v>8.0381259999999998E-4</v>
      </c>
      <c r="J420" s="117">
        <v>4.2373908547090177E-3</v>
      </c>
      <c r="K420" s="117">
        <v>2.2776833999999999E-2</v>
      </c>
      <c r="L420" s="116">
        <v>0.1712543909774436</v>
      </c>
      <c r="M420" s="115">
        <v>33.030493</v>
      </c>
      <c r="N420" s="114">
        <v>3.8186308000000002E-3</v>
      </c>
      <c r="O420" s="114">
        <v>3.2127241000000002E-3</v>
      </c>
      <c r="P420" s="114">
        <v>1.5938952E-4</v>
      </c>
      <c r="Q420" s="114">
        <v>4.4651724999999998E-4</v>
      </c>
      <c r="R420" s="113">
        <v>1.9260935941987006E-7</v>
      </c>
      <c r="S420" s="112">
        <v>5.894582751803438E-10</v>
      </c>
      <c r="T420" s="112">
        <v>6.2537430490070003E-2</v>
      </c>
      <c r="U420" s="122">
        <v>4.5359733000000002E-5</v>
      </c>
      <c r="V420" s="154"/>
      <c r="W420" s="173"/>
      <c r="X420" s="42" t="s">
        <v>953</v>
      </c>
      <c r="Y420" s="42"/>
      <c r="Z420" s="42"/>
      <c r="AA420" s="108"/>
    </row>
    <row r="421" spans="1:27" ht="14.5" customHeight="1">
      <c r="A421" s="41" t="s">
        <v>11750</v>
      </c>
      <c r="B421" s="119" t="s">
        <v>11680</v>
      </c>
      <c r="C421" s="120" t="s">
        <v>929</v>
      </c>
      <c r="D421" s="135" t="s">
        <v>11749</v>
      </c>
      <c r="E421" s="119" t="s">
        <v>6570</v>
      </c>
      <c r="F421" s="118" t="s">
        <v>11748</v>
      </c>
      <c r="G421" s="117">
        <v>0.68004720209120206</v>
      </c>
      <c r="H421" s="117">
        <v>7.3649963999999998E-2</v>
      </c>
      <c r="I421" s="117">
        <v>0.20934044579000002</v>
      </c>
      <c r="J421" s="117">
        <v>7.0273123012019999E-3</v>
      </c>
      <c r="K421" s="117">
        <v>0.39002947999999998</v>
      </c>
      <c r="L421" s="116">
        <v>2.932552481203007</v>
      </c>
      <c r="M421" s="115">
        <v>61.137954999999998</v>
      </c>
      <c r="N421" s="114">
        <v>0.10803636</v>
      </c>
      <c r="O421" s="114">
        <v>0.1036757</v>
      </c>
      <c r="P421" s="114">
        <v>3.5379537000000002E-3</v>
      </c>
      <c r="Q421" s="114">
        <v>8.2269741000000004E-4</v>
      </c>
      <c r="R421" s="113">
        <v>6.2155697582309402E-6</v>
      </c>
      <c r="S421" s="112">
        <v>1.3084148263173627E-8</v>
      </c>
      <c r="T421" s="112">
        <v>0.11522372361290001</v>
      </c>
      <c r="U421" s="111">
        <v>2.5422499E-4</v>
      </c>
      <c r="V421" s="154"/>
      <c r="W421" s="173"/>
      <c r="X421" s="42" t="s">
        <v>953</v>
      </c>
      <c r="Y421" s="42"/>
      <c r="Z421" s="42"/>
      <c r="AA421" s="108"/>
    </row>
    <row r="422" spans="1:27" ht="14.5" customHeight="1">
      <c r="B422" s="119" t="s">
        <v>11680</v>
      </c>
      <c r="C422" s="133" t="s">
        <v>80</v>
      </c>
      <c r="D422" s="133" t="s">
        <v>11746</v>
      </c>
      <c r="G422" s="131"/>
      <c r="H422" s="131"/>
      <c r="I422" s="131"/>
      <c r="J422" s="131"/>
      <c r="K422" s="131"/>
      <c r="L422" s="131"/>
      <c r="M422" s="100"/>
      <c r="N422" s="41"/>
      <c r="O422" s="41"/>
      <c r="V422" s="152"/>
      <c r="W422" s="172"/>
      <c r="X422" s="76"/>
      <c r="Y422" s="76"/>
      <c r="Z422" s="76"/>
      <c r="AA422" s="108"/>
    </row>
    <row r="423" spans="1:27" ht="14.5" customHeight="1">
      <c r="A423" s="41" t="s">
        <v>11747</v>
      </c>
      <c r="B423" s="119" t="s">
        <v>11680</v>
      </c>
      <c r="C423" s="120" t="s">
        <v>178</v>
      </c>
      <c r="D423" s="135" t="s">
        <v>11746</v>
      </c>
      <c r="E423" s="119" t="s">
        <v>6570</v>
      </c>
      <c r="F423" s="118" t="s">
        <v>11745</v>
      </c>
      <c r="G423" s="117">
        <v>1.0313534830820001E-2</v>
      </c>
      <c r="H423" s="117">
        <v>1.3194493664000003E-3</v>
      </c>
      <c r="I423" s="117">
        <v>2.3859432279000003E-3</v>
      </c>
      <c r="J423" s="117">
        <v>6.0021113652000007E-4</v>
      </c>
      <c r="K423" s="117">
        <v>6.0079310999999998E-3</v>
      </c>
      <c r="L423" s="116">
        <v>4.517241428571428E-2</v>
      </c>
      <c r="M423" s="115">
        <v>10.819622000000001</v>
      </c>
      <c r="N423" s="114">
        <v>1.6712923999999999E-3</v>
      </c>
      <c r="O423" s="114">
        <v>1.6181931E-3</v>
      </c>
      <c r="P423" s="121">
        <v>4.6822332999999998E-5</v>
      </c>
      <c r="Q423" s="121">
        <v>6.2769626000000001E-6</v>
      </c>
      <c r="R423" s="113">
        <v>9.7013976844459995E-8</v>
      </c>
      <c r="S423" s="112">
        <v>1.7315951573070001E-10</v>
      </c>
      <c r="T423" s="112">
        <v>8.7912641438600005E-4</v>
      </c>
      <c r="U423" s="122">
        <v>1.5250999000000001E-5</v>
      </c>
      <c r="V423" s="154"/>
      <c r="W423" s="173"/>
      <c r="X423" s="42" t="s">
        <v>1036</v>
      </c>
      <c r="Y423" s="42"/>
      <c r="Z423" s="42"/>
      <c r="AA423" s="108"/>
    </row>
    <row r="424" spans="1:27" ht="14.5" customHeight="1">
      <c r="B424" s="119" t="s">
        <v>11680</v>
      </c>
      <c r="C424" s="133" t="s">
        <v>47</v>
      </c>
      <c r="D424" s="133" t="s">
        <v>11736</v>
      </c>
      <c r="G424" s="131"/>
      <c r="H424" s="131"/>
      <c r="I424" s="131"/>
      <c r="J424" s="131"/>
      <c r="K424" s="131"/>
      <c r="L424" s="131"/>
      <c r="M424" s="100"/>
      <c r="N424" s="41"/>
      <c r="O424" s="41"/>
      <c r="V424" s="152"/>
      <c r="W424" s="172"/>
      <c r="X424" s="76"/>
      <c r="Y424" s="76"/>
      <c r="Z424" s="76"/>
      <c r="AA424" s="108"/>
    </row>
    <row r="425" spans="1:27" ht="14.5" customHeight="1">
      <c r="A425" s="41" t="s">
        <v>11744</v>
      </c>
      <c r="B425" s="119" t="s">
        <v>11680</v>
      </c>
      <c r="C425" s="120" t="s">
        <v>11743</v>
      </c>
      <c r="D425" s="135" t="s">
        <v>11736</v>
      </c>
      <c r="E425" s="119" t="s">
        <v>6570</v>
      </c>
      <c r="F425" s="118" t="s">
        <v>11742</v>
      </c>
      <c r="G425" s="117">
        <v>0.11278900960204299</v>
      </c>
      <c r="H425" s="117">
        <v>2.3094211107042999E-2</v>
      </c>
      <c r="I425" s="117">
        <v>4.1384262839999998E-2</v>
      </c>
      <c r="J425" s="117">
        <v>1.747728655E-3</v>
      </c>
      <c r="K425" s="117">
        <v>4.6562806999999998E-2</v>
      </c>
      <c r="L425" s="116">
        <v>0.35009629323308267</v>
      </c>
      <c r="M425" s="115">
        <v>50.250051999999997</v>
      </c>
      <c r="N425" s="114">
        <v>1.8381531999999999E-2</v>
      </c>
      <c r="O425" s="114">
        <v>1.45042E-2</v>
      </c>
      <c r="P425" s="114">
        <v>5.6595856999999998E-4</v>
      </c>
      <c r="Q425" s="114">
        <v>3.3113731999999999E-3</v>
      </c>
      <c r="R425" s="113">
        <v>8.6955634782516345E-7</v>
      </c>
      <c r="S425" s="112">
        <v>2.0930420832543475E-9</v>
      </c>
      <c r="T425" s="112">
        <v>0.46377776314340002</v>
      </c>
      <c r="U425" s="122">
        <v>8.9512500999999997E-5</v>
      </c>
      <c r="V425" s="154"/>
      <c r="W425" s="173"/>
      <c r="X425" s="76" t="s">
        <v>1262</v>
      </c>
      <c r="Y425" s="76"/>
      <c r="Z425" s="76"/>
      <c r="AA425" s="108"/>
    </row>
    <row r="426" spans="1:27" ht="14.5" customHeight="1">
      <c r="A426" s="41" t="s">
        <v>11741</v>
      </c>
      <c r="B426" s="119" t="s">
        <v>11680</v>
      </c>
      <c r="C426" s="120" t="s">
        <v>11740</v>
      </c>
      <c r="D426" s="135" t="s">
        <v>11736</v>
      </c>
      <c r="E426" s="119" t="s">
        <v>6570</v>
      </c>
      <c r="F426" s="118" t="s">
        <v>11739</v>
      </c>
      <c r="G426" s="117">
        <v>0.54178900960204301</v>
      </c>
      <c r="H426" s="117">
        <v>2.3094211107042999E-2</v>
      </c>
      <c r="I426" s="117">
        <v>4.1384262839999998E-2</v>
      </c>
      <c r="J426" s="117">
        <v>0.430747728655</v>
      </c>
      <c r="K426" s="117">
        <v>4.6562806999999998E-2</v>
      </c>
      <c r="L426" s="116">
        <v>0.35009629323308267</v>
      </c>
      <c r="M426" s="115">
        <v>50.250051999999997</v>
      </c>
      <c r="N426" s="114">
        <v>1.8381531999999999E-2</v>
      </c>
      <c r="O426" s="114">
        <v>1.45042E-2</v>
      </c>
      <c r="P426" s="114">
        <v>5.6595856999999998E-4</v>
      </c>
      <c r="Q426" s="114">
        <v>3.3113731999999999E-3</v>
      </c>
      <c r="R426" s="113">
        <v>8.6955634782516345E-7</v>
      </c>
      <c r="S426" s="112">
        <v>2.0930420832543475E-9</v>
      </c>
      <c r="T426" s="112">
        <v>0.46377776314340002</v>
      </c>
      <c r="U426" s="122">
        <v>8.9512500999999997E-5</v>
      </c>
      <c r="V426" s="110"/>
      <c r="W426" s="173"/>
      <c r="X426" s="76" t="s">
        <v>1262</v>
      </c>
      <c r="Y426" s="42"/>
      <c r="Z426" s="42"/>
      <c r="AA426" s="108"/>
    </row>
    <row r="427" spans="1:27" ht="14.5" customHeight="1">
      <c r="A427" s="41" t="s">
        <v>11738</v>
      </c>
      <c r="B427" s="119" t="s">
        <v>11680</v>
      </c>
      <c r="C427" s="120" t="s">
        <v>11737</v>
      </c>
      <c r="D427" s="135" t="s">
        <v>11736</v>
      </c>
      <c r="E427" s="119" t="s">
        <v>6570</v>
      </c>
      <c r="F427" s="118" t="s">
        <v>11735</v>
      </c>
      <c r="G427" s="117">
        <v>0.94211901260204289</v>
      </c>
      <c r="H427" s="117">
        <v>2.3094211107042999E-2</v>
      </c>
      <c r="I427" s="117">
        <v>4.1384262839999998E-2</v>
      </c>
      <c r="J427" s="117">
        <v>0.430747728655</v>
      </c>
      <c r="K427" s="117">
        <v>0.44689280999999997</v>
      </c>
      <c r="L427" s="116">
        <v>3.3600963157894732</v>
      </c>
      <c r="M427" s="115">
        <v>50.250051999999997</v>
      </c>
      <c r="N427" s="114">
        <v>6.7252434999999999E-2</v>
      </c>
      <c r="O427" s="114">
        <v>6.1096110000000002E-2</v>
      </c>
      <c r="P427" s="114">
        <v>2.844952E-3</v>
      </c>
      <c r="Q427" s="114">
        <v>3.3113731999999999E-3</v>
      </c>
      <c r="R427" s="113">
        <v>3.6628363878251633E-6</v>
      </c>
      <c r="S427" s="112">
        <v>1.0521272348256348E-8</v>
      </c>
      <c r="T427" s="112">
        <v>0.46377776314340002</v>
      </c>
      <c r="U427" s="111">
        <v>1.7343929000000001E-4</v>
      </c>
      <c r="V427" s="110"/>
      <c r="W427" s="173"/>
      <c r="X427" s="76" t="s">
        <v>1262</v>
      </c>
      <c r="Y427" s="42"/>
      <c r="Z427" s="42"/>
      <c r="AA427" s="108"/>
    </row>
    <row r="428" spans="1:27" ht="14.5" customHeight="1">
      <c r="B428" s="119" t="s">
        <v>11680</v>
      </c>
      <c r="C428" s="133" t="s">
        <v>81</v>
      </c>
      <c r="D428" s="133" t="s">
        <v>11714</v>
      </c>
      <c r="G428" s="131"/>
      <c r="H428" s="131"/>
      <c r="I428" s="131"/>
      <c r="J428" s="131"/>
      <c r="K428" s="131"/>
      <c r="L428" s="131"/>
      <c r="M428" s="100"/>
      <c r="N428" s="41"/>
      <c r="O428" s="41"/>
      <c r="V428" s="130"/>
      <c r="W428" s="172"/>
      <c r="X428" s="76"/>
      <c r="Y428" s="76"/>
      <c r="Z428" s="76"/>
      <c r="AA428" s="108"/>
    </row>
    <row r="429" spans="1:27" ht="14.5" customHeight="1">
      <c r="A429" s="41" t="s">
        <v>11734</v>
      </c>
      <c r="B429" s="119" t="s">
        <v>11680</v>
      </c>
      <c r="C429" s="120" t="s">
        <v>179</v>
      </c>
      <c r="D429" s="135" t="s">
        <v>11714</v>
      </c>
      <c r="E429" s="119" t="s">
        <v>6570</v>
      </c>
      <c r="F429" s="118" t="s">
        <v>11733</v>
      </c>
      <c r="G429" s="117">
        <v>0.64938415143599992</v>
      </c>
      <c r="H429" s="117">
        <v>2.27538324E-2</v>
      </c>
      <c r="I429" s="117">
        <v>3.7896118999999999E-2</v>
      </c>
      <c r="J429" s="117">
        <v>0.43435934003599996</v>
      </c>
      <c r="K429" s="117">
        <v>0.15437486</v>
      </c>
      <c r="L429" s="116">
        <v>1.1607132330827068</v>
      </c>
      <c r="M429" s="115">
        <v>55.0884</v>
      </c>
      <c r="N429" s="114">
        <v>3.1334757999999997E-2</v>
      </c>
      <c r="O429" s="114">
        <v>2.7425907999999999E-2</v>
      </c>
      <c r="P429" s="114">
        <v>1.1834575999999999E-3</v>
      </c>
      <c r="Q429" s="114">
        <v>2.7253925999999999E-3</v>
      </c>
      <c r="R429" s="113">
        <v>1.6442390574900005E-6</v>
      </c>
      <c r="S429" s="112">
        <v>4.3766923226927005E-9</v>
      </c>
      <c r="T429" s="112">
        <v>0.38170764281800001</v>
      </c>
      <c r="U429" s="111">
        <v>1.1576742999999999E-4</v>
      </c>
      <c r="V429" s="110"/>
      <c r="W429" s="173"/>
      <c r="X429" s="42" t="s">
        <v>1037</v>
      </c>
      <c r="Y429" s="42"/>
      <c r="Z429" s="42"/>
      <c r="AA429" s="108"/>
    </row>
    <row r="430" spans="1:27" ht="14.5" customHeight="1">
      <c r="A430" s="41" t="s">
        <v>11732</v>
      </c>
      <c r="B430" s="119" t="s">
        <v>11680</v>
      </c>
      <c r="C430" s="120" t="s">
        <v>180</v>
      </c>
      <c r="D430" s="135" t="s">
        <v>11714</v>
      </c>
      <c r="E430" s="119" t="s">
        <v>6570</v>
      </c>
      <c r="F430" s="118" t="s">
        <v>11731</v>
      </c>
      <c r="G430" s="117">
        <v>1.0151341514359999</v>
      </c>
      <c r="H430" s="117">
        <v>2.27538324E-2</v>
      </c>
      <c r="I430" s="117">
        <v>3.7896118999999999E-2</v>
      </c>
      <c r="J430" s="117">
        <v>0.43435934003599996</v>
      </c>
      <c r="K430" s="117">
        <v>0.52012486000000002</v>
      </c>
      <c r="L430" s="116">
        <v>3.9107132330827068</v>
      </c>
      <c r="M430" s="115">
        <v>55.0884</v>
      </c>
      <c r="N430" s="114">
        <v>7.5984255000000001E-2</v>
      </c>
      <c r="O430" s="114">
        <v>6.9993267999999997E-2</v>
      </c>
      <c r="P430" s="114">
        <v>3.2655944999999999E-3</v>
      </c>
      <c r="Q430" s="114">
        <v>2.7253925999999999E-3</v>
      </c>
      <c r="R430" s="113">
        <v>4.1962390574900004E-6</v>
      </c>
      <c r="S430" s="112">
        <v>1.2076902997696699E-8</v>
      </c>
      <c r="T430" s="112">
        <v>0.38170764281800001</v>
      </c>
      <c r="U430" s="111">
        <v>1.9244473000000001E-4</v>
      </c>
      <c r="V430" s="110"/>
      <c r="W430" s="173"/>
      <c r="X430" s="42" t="s">
        <v>1037</v>
      </c>
      <c r="Y430" s="42"/>
      <c r="Z430" s="42"/>
      <c r="AA430" s="108"/>
    </row>
    <row r="431" spans="1:27" ht="14.5" customHeight="1">
      <c r="A431" s="41" t="s">
        <v>11730</v>
      </c>
      <c r="B431" s="119" t="s">
        <v>11680</v>
      </c>
      <c r="C431" s="120" t="s">
        <v>181</v>
      </c>
      <c r="D431" s="135" t="s">
        <v>11714</v>
      </c>
      <c r="E431" s="119" t="s">
        <v>6570</v>
      </c>
      <c r="F431" s="118" t="s">
        <v>11729</v>
      </c>
      <c r="G431" s="117">
        <v>0.22038415143599999</v>
      </c>
      <c r="H431" s="117">
        <v>2.27538324E-2</v>
      </c>
      <c r="I431" s="117">
        <v>3.7896118999999999E-2</v>
      </c>
      <c r="J431" s="117">
        <v>5.3593400360000005E-3</v>
      </c>
      <c r="K431" s="117">
        <v>0.15437486</v>
      </c>
      <c r="L431" s="116">
        <v>1.1607132330827068</v>
      </c>
      <c r="M431" s="115">
        <v>55.0884</v>
      </c>
      <c r="N431" s="114">
        <v>3.1334757999999997E-2</v>
      </c>
      <c r="O431" s="114">
        <v>2.7425907999999999E-2</v>
      </c>
      <c r="P431" s="114">
        <v>1.1834575999999999E-3</v>
      </c>
      <c r="Q431" s="114">
        <v>2.7253925999999999E-3</v>
      </c>
      <c r="R431" s="113">
        <v>1.6442390574900005E-6</v>
      </c>
      <c r="S431" s="112">
        <v>4.3766923226927005E-9</v>
      </c>
      <c r="T431" s="112">
        <v>0.38170764281800001</v>
      </c>
      <c r="U431" s="111">
        <v>1.1576742999999999E-4</v>
      </c>
      <c r="V431" s="110"/>
      <c r="W431" s="173"/>
      <c r="X431" s="42" t="s">
        <v>1037</v>
      </c>
      <c r="Y431" s="42"/>
      <c r="Z431" s="42"/>
      <c r="AA431" s="108"/>
    </row>
    <row r="432" spans="1:27" ht="14.5" customHeight="1">
      <c r="A432" s="41" t="s">
        <v>11728</v>
      </c>
      <c r="B432" s="119" t="s">
        <v>11680</v>
      </c>
      <c r="C432" s="120" t="s">
        <v>650</v>
      </c>
      <c r="D432" s="135" t="s">
        <v>11714</v>
      </c>
      <c r="E432" s="119" t="s">
        <v>6570</v>
      </c>
      <c r="F432" s="118" t="s">
        <v>11727</v>
      </c>
      <c r="G432" s="117">
        <v>0.58613415143600001</v>
      </c>
      <c r="H432" s="117">
        <v>2.27538324E-2</v>
      </c>
      <c r="I432" s="117">
        <v>3.7896118999999999E-2</v>
      </c>
      <c r="J432" s="117">
        <v>5.3593400360000005E-3</v>
      </c>
      <c r="K432" s="117">
        <v>0.52012486000000002</v>
      </c>
      <c r="L432" s="116">
        <v>3.9107132330827068</v>
      </c>
      <c r="M432" s="115">
        <v>55.0884</v>
      </c>
      <c r="N432" s="114">
        <v>7.5984255000000001E-2</v>
      </c>
      <c r="O432" s="114">
        <v>6.9993267999999997E-2</v>
      </c>
      <c r="P432" s="114">
        <v>3.2655944999999999E-3</v>
      </c>
      <c r="Q432" s="114">
        <v>2.7253925999999999E-3</v>
      </c>
      <c r="R432" s="113">
        <v>4.1962390574900004E-6</v>
      </c>
      <c r="S432" s="112">
        <v>1.2076902997696699E-8</v>
      </c>
      <c r="T432" s="112">
        <v>0.38170764281800001</v>
      </c>
      <c r="U432" s="111">
        <v>1.9244473000000001E-4</v>
      </c>
      <c r="V432" s="110"/>
      <c r="W432" s="173"/>
      <c r="X432" s="42" t="s">
        <v>1037</v>
      </c>
      <c r="Y432" s="42"/>
      <c r="Z432" s="42"/>
      <c r="AA432" s="108"/>
    </row>
    <row r="433" spans="1:27" ht="14.5" customHeight="1">
      <c r="A433" s="41" t="s">
        <v>11726</v>
      </c>
      <c r="B433" s="119" t="s">
        <v>11680</v>
      </c>
      <c r="C433" s="120" t="s">
        <v>1440</v>
      </c>
      <c r="D433" s="135" t="s">
        <v>11714</v>
      </c>
      <c r="E433" s="119" t="s">
        <v>6570</v>
      </c>
      <c r="F433" s="118" t="s">
        <v>11725</v>
      </c>
      <c r="G433" s="117">
        <v>0.18679462331150998</v>
      </c>
      <c r="H433" s="117">
        <v>1.2747117130000001E-2</v>
      </c>
      <c r="I433" s="117">
        <v>2.3572935E-2</v>
      </c>
      <c r="J433" s="117">
        <v>1.4363161181510001E-2</v>
      </c>
      <c r="K433" s="117">
        <v>0.13611140999999999</v>
      </c>
      <c r="L433" s="116">
        <v>1.0233940601503757</v>
      </c>
      <c r="M433" s="115">
        <v>32.401905999999997</v>
      </c>
      <c r="N433" s="114">
        <v>2.4226739000000001E-2</v>
      </c>
      <c r="O433" s="114">
        <v>2.1799669000000001E-2</v>
      </c>
      <c r="P433" s="114">
        <v>9.5668065999999997E-4</v>
      </c>
      <c r="Q433" s="114">
        <v>1.4703889999999999E-3</v>
      </c>
      <c r="R433" s="113">
        <v>1.3069345967622001E-6</v>
      </c>
      <c r="S433" s="112">
        <v>3.5380201910401755E-9</v>
      </c>
      <c r="T433" s="112">
        <v>0.205936827849</v>
      </c>
      <c r="U433" s="122">
        <v>7.7285648000000002E-5</v>
      </c>
      <c r="V433" s="110"/>
      <c r="W433" s="173"/>
      <c r="X433" s="42" t="s">
        <v>1442</v>
      </c>
      <c r="Y433" s="42"/>
      <c r="Z433" s="42"/>
      <c r="AA433" s="108"/>
    </row>
    <row r="434" spans="1:27" ht="14.5" customHeight="1">
      <c r="A434" s="41" t="s">
        <v>11724</v>
      </c>
      <c r="B434" s="119" t="s">
        <v>11680</v>
      </c>
      <c r="C434" s="120" t="s">
        <v>11723</v>
      </c>
      <c r="D434" s="135" t="s">
        <v>11714</v>
      </c>
      <c r="E434" s="119" t="s">
        <v>10730</v>
      </c>
      <c r="F434" s="118" t="s">
        <v>11722</v>
      </c>
      <c r="G434" s="117">
        <v>0.40929231063665</v>
      </c>
      <c r="H434" s="117">
        <v>9.4423089700000004E-3</v>
      </c>
      <c r="I434" s="117">
        <v>1.7461433040000002E-2</v>
      </c>
      <c r="J434" s="117">
        <v>1.0639378626650001E-2</v>
      </c>
      <c r="K434" s="117">
        <v>0.37174919000000001</v>
      </c>
      <c r="L434" s="116">
        <v>2.7951066917293232</v>
      </c>
      <c r="M434" s="115">
        <v>24.001411999999998</v>
      </c>
      <c r="N434" s="114">
        <v>5.1019434000000002E-2</v>
      </c>
      <c r="O434" s="114">
        <v>4.7679280999999997E-2</v>
      </c>
      <c r="P434" s="114">
        <v>2.250976E-3</v>
      </c>
      <c r="Q434" s="114">
        <v>1.089177E-3</v>
      </c>
      <c r="R434" s="113">
        <v>2.8584700594678999E-6</v>
      </c>
      <c r="S434" s="112">
        <v>8.3246152816809321E-9</v>
      </c>
      <c r="T434" s="112">
        <v>0.152545802851</v>
      </c>
      <c r="U434" s="111">
        <v>1.1404663E-4</v>
      </c>
      <c r="V434" s="110"/>
      <c r="W434" s="173"/>
      <c r="X434" s="76" t="s">
        <v>11721</v>
      </c>
      <c r="Y434" s="76"/>
      <c r="Z434" s="76"/>
      <c r="AA434" s="108"/>
    </row>
    <row r="435" spans="1:27" ht="14.5" customHeight="1">
      <c r="A435" s="41" t="s">
        <v>11720</v>
      </c>
      <c r="B435" s="119" t="s">
        <v>11680</v>
      </c>
      <c r="C435" s="120" t="s">
        <v>11719</v>
      </c>
      <c r="D435" s="135" t="s">
        <v>11714</v>
      </c>
      <c r="E435" s="119" t="s">
        <v>10730</v>
      </c>
      <c r="F435" s="118" t="s">
        <v>11718</v>
      </c>
      <c r="G435" s="117">
        <v>0.43417344190100005</v>
      </c>
      <c r="H435" s="117">
        <v>1.6854691009999999E-2</v>
      </c>
      <c r="I435" s="117">
        <v>2.80711994E-2</v>
      </c>
      <c r="J435" s="117">
        <v>3.9698814910000008E-3</v>
      </c>
      <c r="K435" s="117">
        <v>0.38527767000000002</v>
      </c>
      <c r="L435" s="116">
        <v>2.8968245864661655</v>
      </c>
      <c r="M435" s="115">
        <v>40.806221999999998</v>
      </c>
      <c r="N435" s="114">
        <v>5.6284633000000001E-2</v>
      </c>
      <c r="O435" s="114">
        <v>5.1846864999999999E-2</v>
      </c>
      <c r="P435" s="114">
        <v>2.4189589E-3</v>
      </c>
      <c r="Q435" s="114">
        <v>2.0188093E-3</v>
      </c>
      <c r="R435" s="113">
        <v>3.1083252522480003E-6</v>
      </c>
      <c r="S435" s="112">
        <v>8.9458538062043005E-9</v>
      </c>
      <c r="T435" s="112">
        <v>0.28274640245799998</v>
      </c>
      <c r="U435" s="111">
        <v>1.4255164999999999E-4</v>
      </c>
      <c r="V435" s="110"/>
      <c r="W435" s="173"/>
      <c r="X435" s="76" t="s">
        <v>11717</v>
      </c>
      <c r="Y435" s="76"/>
      <c r="Z435" s="76"/>
      <c r="AA435" s="108"/>
    </row>
    <row r="436" spans="1:27" ht="14.5" customHeight="1">
      <c r="A436" s="41" t="s">
        <v>11716</v>
      </c>
      <c r="B436" s="119" t="s">
        <v>11680</v>
      </c>
      <c r="C436" s="120" t="s">
        <v>11715</v>
      </c>
      <c r="D436" s="135" t="s">
        <v>11714</v>
      </c>
      <c r="E436" s="119" t="s">
        <v>10730</v>
      </c>
      <c r="F436" s="118" t="s">
        <v>11713</v>
      </c>
      <c r="G436" s="117">
        <v>0.68712379111106792</v>
      </c>
      <c r="H436" s="117">
        <v>1.6451418629999999E-2</v>
      </c>
      <c r="I436" s="117">
        <v>2.7514277600000001E-2</v>
      </c>
      <c r="J436" s="117">
        <v>4.6141248810680005E-3</v>
      </c>
      <c r="K436" s="117">
        <v>0.63854396999999996</v>
      </c>
      <c r="L436" s="116">
        <v>4.8010824812030073</v>
      </c>
      <c r="M436" s="115">
        <v>39.951149999999998</v>
      </c>
      <c r="N436" s="114">
        <v>8.7003753000000003E-2</v>
      </c>
      <c r="O436" s="114">
        <v>8.1186625999999998E-2</v>
      </c>
      <c r="P436" s="114">
        <v>3.8558086999999999E-3</v>
      </c>
      <c r="Q436" s="114">
        <v>1.9613183000000002E-3</v>
      </c>
      <c r="R436" s="113">
        <v>4.8673037824998811E-6</v>
      </c>
      <c r="S436" s="112">
        <v>1.4259647365569773E-8</v>
      </c>
      <c r="T436" s="112">
        <v>0.27469444356799999</v>
      </c>
      <c r="U436" s="111">
        <v>1.9429577E-4</v>
      </c>
      <c r="V436" s="110"/>
      <c r="W436" s="173"/>
      <c r="X436" s="76" t="s">
        <v>11712</v>
      </c>
      <c r="Y436" s="76"/>
      <c r="Z436" s="76"/>
      <c r="AA436" s="108"/>
    </row>
    <row r="437" spans="1:27" ht="14.5" customHeight="1">
      <c r="B437" s="119" t="s">
        <v>11680</v>
      </c>
      <c r="C437" s="133" t="s">
        <v>82</v>
      </c>
      <c r="D437" s="133" t="s">
        <v>11690</v>
      </c>
      <c r="G437" s="131"/>
      <c r="H437" s="131"/>
      <c r="I437" s="131"/>
      <c r="J437" s="131"/>
      <c r="K437" s="131"/>
      <c r="L437" s="131"/>
      <c r="M437" s="100"/>
      <c r="N437" s="41"/>
      <c r="O437" s="41"/>
      <c r="V437" s="130"/>
      <c r="W437" s="172"/>
      <c r="X437" s="76"/>
      <c r="Y437" s="76"/>
      <c r="Z437" s="76"/>
      <c r="AA437" s="108"/>
    </row>
    <row r="438" spans="1:27" ht="14.5" customHeight="1">
      <c r="A438" s="41" t="s">
        <v>11711</v>
      </c>
      <c r="B438" s="119" t="s">
        <v>11680</v>
      </c>
      <c r="C438" s="120" t="s">
        <v>182</v>
      </c>
      <c r="D438" s="135" t="s">
        <v>11690</v>
      </c>
      <c r="E438" s="119" t="s">
        <v>6570</v>
      </c>
      <c r="F438" s="118" t="s">
        <v>11710</v>
      </c>
      <c r="G438" s="117">
        <v>3.8785112987423001E-2</v>
      </c>
      <c r="H438" s="117">
        <v>4.1406729350430002E-3</v>
      </c>
      <c r="I438" s="117">
        <v>7.7170993971000003E-3</v>
      </c>
      <c r="J438" s="117">
        <v>1.6445336552800001E-3</v>
      </c>
      <c r="K438" s="117">
        <v>2.5282807000000001E-2</v>
      </c>
      <c r="L438" s="116">
        <v>0.19009629323308269</v>
      </c>
      <c r="M438" s="115">
        <v>50.239573</v>
      </c>
      <c r="N438" s="114">
        <v>8.6085526999999992E-3</v>
      </c>
      <c r="O438" s="114">
        <v>5.0960160000000001E-3</v>
      </c>
      <c r="P438" s="114">
        <v>2.0130604999999999E-4</v>
      </c>
      <c r="Q438" s="114">
        <v>3.3112306999999999E-3</v>
      </c>
      <c r="R438" s="113">
        <v>3.0551654778516362E-7</v>
      </c>
      <c r="S438" s="112">
        <v>7.4447503203293582E-10</v>
      </c>
      <c r="T438" s="112">
        <v>0.46375780114343995</v>
      </c>
      <c r="U438" s="122">
        <v>7.0439418000000005E-5</v>
      </c>
      <c r="V438" s="110"/>
      <c r="W438" s="173"/>
      <c r="X438" s="76" t="s">
        <v>689</v>
      </c>
      <c r="Y438" s="42"/>
      <c r="Z438" s="42"/>
      <c r="AA438" s="108"/>
    </row>
    <row r="439" spans="1:27" ht="14.5" customHeight="1">
      <c r="A439" s="41" t="s">
        <v>11709</v>
      </c>
      <c r="B439" s="119" t="s">
        <v>11680</v>
      </c>
      <c r="C439" s="120" t="s">
        <v>183</v>
      </c>
      <c r="D439" s="135" t="s">
        <v>11690</v>
      </c>
      <c r="E439" s="119" t="s">
        <v>6570</v>
      </c>
      <c r="F439" s="118" t="s">
        <v>11708</v>
      </c>
      <c r="G439" s="117">
        <v>6.1648644093999998E-2</v>
      </c>
      <c r="H439" s="117">
        <v>1.5519462869999999E-3</v>
      </c>
      <c r="I439" s="117">
        <v>1.1266013890000001E-2</v>
      </c>
      <c r="J439" s="117">
        <v>5.5249219170000006E-3</v>
      </c>
      <c r="K439" s="117">
        <v>4.3305761999999998E-2</v>
      </c>
      <c r="L439" s="116">
        <v>0.32560723308270673</v>
      </c>
      <c r="M439" s="115">
        <v>49.819575999999998</v>
      </c>
      <c r="N439" s="114">
        <v>1.0006483E-2</v>
      </c>
      <c r="O439" s="114">
        <v>6.2179428999999996E-3</v>
      </c>
      <c r="P439" s="114">
        <v>2.9326120000000002E-4</v>
      </c>
      <c r="Q439" s="114">
        <v>3.4952793000000001E-3</v>
      </c>
      <c r="R439" s="113">
        <v>3.7277834721705004E-7</v>
      </c>
      <c r="S439" s="112">
        <v>1.0845458816492002E-9</v>
      </c>
      <c r="T439" s="112">
        <v>0.48953492046570002</v>
      </c>
      <c r="U439" s="122">
        <v>7.1623511000000006E-5</v>
      </c>
      <c r="V439" s="110"/>
      <c r="W439" s="173"/>
      <c r="X439" s="42" t="s">
        <v>1038</v>
      </c>
      <c r="Y439" s="42"/>
      <c r="Z439" s="42"/>
      <c r="AA439" s="108"/>
    </row>
    <row r="440" spans="1:27" ht="14.5" customHeight="1">
      <c r="A440" s="41" t="s">
        <v>11707</v>
      </c>
      <c r="B440" s="119" t="s">
        <v>11680</v>
      </c>
      <c r="C440" s="120" t="s">
        <v>184</v>
      </c>
      <c r="D440" s="135" t="s">
        <v>11690</v>
      </c>
      <c r="E440" s="119" t="s">
        <v>6570</v>
      </c>
      <c r="F440" s="118" t="s">
        <v>11706</v>
      </c>
      <c r="G440" s="117">
        <v>0.56261489792999997</v>
      </c>
      <c r="H440" s="117">
        <v>1.916851483E-2</v>
      </c>
      <c r="I440" s="117">
        <v>4.70654883E-2</v>
      </c>
      <c r="J440" s="117">
        <v>0.43226273579999996</v>
      </c>
      <c r="K440" s="117">
        <v>6.4118158999999994E-2</v>
      </c>
      <c r="L440" s="116">
        <v>0.48209142105263153</v>
      </c>
      <c r="M440" s="115">
        <v>52.184015000000002</v>
      </c>
      <c r="N440" s="114">
        <v>2.2649155000000001E-2</v>
      </c>
      <c r="O440" s="114">
        <v>1.7830968999999999E-2</v>
      </c>
      <c r="P440" s="114">
        <v>1.4067283E-3</v>
      </c>
      <c r="Q440" s="114">
        <v>3.4114575999999999E-3</v>
      </c>
      <c r="R440" s="113">
        <v>1.0690029271032001E-6</v>
      </c>
      <c r="S440" s="112">
        <v>5.2023974544029998E-9</v>
      </c>
      <c r="T440" s="112">
        <v>0.47779517931800003</v>
      </c>
      <c r="U440" s="111">
        <v>1.0131522E-4</v>
      </c>
      <c r="V440" s="110"/>
      <c r="W440" s="173"/>
      <c r="X440" s="42" t="s">
        <v>832</v>
      </c>
      <c r="Y440" s="42"/>
      <c r="Z440" s="42"/>
      <c r="AA440" s="108"/>
    </row>
    <row r="441" spans="1:27" ht="14.5" customHeight="1">
      <c r="A441" s="41" t="s">
        <v>11705</v>
      </c>
      <c r="B441" s="119" t="s">
        <v>11680</v>
      </c>
      <c r="C441" s="120" t="s">
        <v>185</v>
      </c>
      <c r="D441" s="135" t="s">
        <v>11690</v>
      </c>
      <c r="E441" s="119" t="s">
        <v>6570</v>
      </c>
      <c r="F441" s="118" t="s">
        <v>11704</v>
      </c>
      <c r="G441" s="117">
        <v>0.98023489893000004</v>
      </c>
      <c r="H441" s="117">
        <v>1.916851483E-2</v>
      </c>
      <c r="I441" s="117">
        <v>4.70654883E-2</v>
      </c>
      <c r="J441" s="117">
        <v>0.43226273579999996</v>
      </c>
      <c r="K441" s="117">
        <v>0.48173816000000003</v>
      </c>
      <c r="L441" s="116">
        <v>3.6220914285714287</v>
      </c>
      <c r="M441" s="115">
        <v>52.184015000000002</v>
      </c>
      <c r="N441" s="114">
        <v>7.3630762000000002E-2</v>
      </c>
      <c r="O441" s="114">
        <v>6.6435153999999996E-2</v>
      </c>
      <c r="P441" s="114">
        <v>3.78415E-3</v>
      </c>
      <c r="Q441" s="114">
        <v>3.4114575999999999E-3</v>
      </c>
      <c r="R441" s="113">
        <v>3.9829229571031997E-6</v>
      </c>
      <c r="S441" s="112">
        <v>1.3994637864408001E-8</v>
      </c>
      <c r="T441" s="112">
        <v>0.47779517931800003</v>
      </c>
      <c r="U441" s="111">
        <v>1.8886675E-4</v>
      </c>
      <c r="V441" s="110"/>
      <c r="W441" s="173"/>
      <c r="X441" s="76" t="s">
        <v>1039</v>
      </c>
      <c r="Y441" s="42"/>
      <c r="Z441" s="42"/>
      <c r="AA441" s="108"/>
    </row>
    <row r="442" spans="1:27" ht="14.5" customHeight="1">
      <c r="A442" s="41" t="s">
        <v>11703</v>
      </c>
      <c r="B442" s="119" t="s">
        <v>11680</v>
      </c>
      <c r="C442" s="120" t="s">
        <v>186</v>
      </c>
      <c r="D442" s="135" t="s">
        <v>11690</v>
      </c>
      <c r="E442" s="119" t="s">
        <v>8526</v>
      </c>
      <c r="F442" s="118" t="s">
        <v>11702</v>
      </c>
      <c r="G442" s="117">
        <v>2.3052347977237E-2</v>
      </c>
      <c r="H442" s="117">
        <v>4.5871507510000001E-4</v>
      </c>
      <c r="I442" s="117">
        <v>1.1168622300000001E-3</v>
      </c>
      <c r="J442" s="117">
        <v>1.0155959672137E-2</v>
      </c>
      <c r="K442" s="117">
        <v>1.1320811E-2</v>
      </c>
      <c r="L442" s="116">
        <v>8.5118879699248112E-2</v>
      </c>
      <c r="M442" s="115">
        <v>1.2271829000000001</v>
      </c>
      <c r="N442" s="114">
        <v>1.7325506E-3</v>
      </c>
      <c r="O442" s="114">
        <v>1.5633877999999999E-3</v>
      </c>
      <c r="P442" s="121">
        <v>8.8980400000000006E-5</v>
      </c>
      <c r="Q442" s="121">
        <v>8.0182457000000003E-5</v>
      </c>
      <c r="R442" s="113">
        <v>9.3728283709730003E-8</v>
      </c>
      <c r="S442" s="112">
        <v>3.290695298382041E-10</v>
      </c>
      <c r="T442" s="112">
        <v>1.1230035691199999E-2</v>
      </c>
      <c r="U442" s="122">
        <v>4.4446541999999999E-6</v>
      </c>
      <c r="V442" s="110"/>
      <c r="W442" s="173"/>
      <c r="X442" s="76" t="s">
        <v>1039</v>
      </c>
      <c r="Y442" s="42"/>
      <c r="Z442" s="42"/>
      <c r="AA442" s="108"/>
    </row>
    <row r="443" spans="1:27" ht="14.5" customHeight="1">
      <c r="A443" s="41" t="s">
        <v>11701</v>
      </c>
      <c r="B443" s="119" t="s">
        <v>11680</v>
      </c>
      <c r="C443" s="120" t="s">
        <v>187</v>
      </c>
      <c r="D443" s="135" t="s">
        <v>11690</v>
      </c>
      <c r="E443" s="119" t="s">
        <v>6570</v>
      </c>
      <c r="F443" s="118" t="s">
        <v>11700</v>
      </c>
      <c r="G443" s="117">
        <v>0.5094497070913</v>
      </c>
      <c r="H443" s="117">
        <v>3.0908331470000001E-3</v>
      </c>
      <c r="I443" s="117">
        <v>2.6751055774000002E-2</v>
      </c>
      <c r="J443" s="117">
        <v>1.3925581703000001E-3</v>
      </c>
      <c r="K443" s="117">
        <v>0.47821525999999998</v>
      </c>
      <c r="L443" s="116">
        <v>3.5956034586466163</v>
      </c>
      <c r="M443" s="115">
        <v>47.210901</v>
      </c>
      <c r="N443" s="114">
        <v>6.7652228999999994E-2</v>
      </c>
      <c r="O443" s="114">
        <v>6.1709755999999998E-2</v>
      </c>
      <c r="P443" s="114">
        <v>2.8493971000000001E-3</v>
      </c>
      <c r="Q443" s="114">
        <v>3.0930754E-3</v>
      </c>
      <c r="R443" s="113">
        <v>3.6996256833693002E-6</v>
      </c>
      <c r="S443" s="112">
        <v>1.0537711367369998E-8</v>
      </c>
      <c r="T443" s="112">
        <v>0.43320383614300001</v>
      </c>
      <c r="U443" s="111">
        <v>1.6529816000000001E-4</v>
      </c>
      <c r="V443" s="110"/>
      <c r="W443" s="173"/>
      <c r="X443" s="42" t="s">
        <v>1040</v>
      </c>
      <c r="Y443" s="42"/>
      <c r="Z443" s="42"/>
      <c r="AA443" s="108"/>
    </row>
    <row r="444" spans="1:27" ht="14.5" customHeight="1">
      <c r="A444" s="41" t="s">
        <v>11699</v>
      </c>
      <c r="B444" s="119" t="s">
        <v>11680</v>
      </c>
      <c r="C444" s="120" t="s">
        <v>188</v>
      </c>
      <c r="D444" s="135" t="s">
        <v>11690</v>
      </c>
      <c r="E444" s="119" t="s">
        <v>6570</v>
      </c>
      <c r="F444" s="118" t="s">
        <v>11698</v>
      </c>
      <c r="G444" s="117">
        <v>0.93844970709129982</v>
      </c>
      <c r="H444" s="117">
        <v>3.0908331470000001E-3</v>
      </c>
      <c r="I444" s="117">
        <v>2.6751055774000002E-2</v>
      </c>
      <c r="J444" s="117">
        <v>0.43039255817029992</v>
      </c>
      <c r="K444" s="117">
        <v>0.47821525999999998</v>
      </c>
      <c r="L444" s="116">
        <v>3.5956034586466163</v>
      </c>
      <c r="M444" s="115">
        <v>47.210901</v>
      </c>
      <c r="N444" s="114">
        <v>6.7652228999999994E-2</v>
      </c>
      <c r="O444" s="114">
        <v>6.1709755999999998E-2</v>
      </c>
      <c r="P444" s="114">
        <v>2.8493971000000001E-3</v>
      </c>
      <c r="Q444" s="114">
        <v>3.0930754E-3</v>
      </c>
      <c r="R444" s="113">
        <v>3.6996256833693002E-6</v>
      </c>
      <c r="S444" s="112">
        <v>1.0537711367369998E-8</v>
      </c>
      <c r="T444" s="112">
        <v>0.43320383614300001</v>
      </c>
      <c r="U444" s="111">
        <v>1.6529816000000001E-4</v>
      </c>
      <c r="V444" s="110"/>
      <c r="W444" s="173"/>
      <c r="X444" s="42" t="s">
        <v>1040</v>
      </c>
      <c r="Y444" s="42"/>
      <c r="Z444" s="42"/>
      <c r="AA444" s="108"/>
    </row>
    <row r="445" spans="1:27" ht="14.5" customHeight="1">
      <c r="A445" s="41" t="s">
        <v>11697</v>
      </c>
      <c r="B445" s="119" t="s">
        <v>11680</v>
      </c>
      <c r="C445" s="120" t="s">
        <v>189</v>
      </c>
      <c r="D445" s="135" t="s">
        <v>11690</v>
      </c>
      <c r="E445" s="119" t="s">
        <v>6570</v>
      </c>
      <c r="F445" s="118" t="s">
        <v>11696</v>
      </c>
      <c r="G445" s="117">
        <v>0.52480935338820001</v>
      </c>
      <c r="H445" s="117">
        <v>8.1482547560000011E-3</v>
      </c>
      <c r="I445" s="117">
        <v>3.3628881499999999E-2</v>
      </c>
      <c r="J445" s="117">
        <v>0.43005356013219997</v>
      </c>
      <c r="K445" s="117">
        <v>5.2978656999999998E-2</v>
      </c>
      <c r="L445" s="116">
        <v>0.39833576691729322</v>
      </c>
      <c r="M445" s="115">
        <v>52.949258</v>
      </c>
      <c r="N445" s="114">
        <v>1.7418014999999998E-2</v>
      </c>
      <c r="O445" s="114">
        <v>1.3450511E-2</v>
      </c>
      <c r="P445" s="114">
        <v>4.8740160999999999E-4</v>
      </c>
      <c r="Q445" s="114">
        <v>3.4801022000000002E-3</v>
      </c>
      <c r="R445" s="113">
        <v>8.063855523420999E-7</v>
      </c>
      <c r="S445" s="112">
        <v>1.8025207704858001E-9</v>
      </c>
      <c r="T445" s="112">
        <v>0.48740927322200001</v>
      </c>
      <c r="U445" s="122">
        <v>8.6620334000000001E-5</v>
      </c>
      <c r="V445" s="110"/>
      <c r="W445" s="173"/>
      <c r="X445" s="42" t="s">
        <v>1041</v>
      </c>
      <c r="Y445" s="42"/>
      <c r="Z445" s="42"/>
      <c r="AA445" s="108"/>
    </row>
    <row r="446" spans="1:27" ht="14.5" customHeight="1">
      <c r="A446" s="41" t="s">
        <v>11695</v>
      </c>
      <c r="B446" s="119" t="s">
        <v>11680</v>
      </c>
      <c r="C446" s="120" t="s">
        <v>190</v>
      </c>
      <c r="D446" s="135" t="s">
        <v>11690</v>
      </c>
      <c r="E446" s="119" t="s">
        <v>6570</v>
      </c>
      <c r="F446" s="118" t="s">
        <v>11694</v>
      </c>
      <c r="G446" s="117">
        <v>0.94242935638820002</v>
      </c>
      <c r="H446" s="117">
        <v>8.1482547560000011E-3</v>
      </c>
      <c r="I446" s="117">
        <v>3.3628881499999999E-2</v>
      </c>
      <c r="J446" s="117">
        <v>0.43005356013219997</v>
      </c>
      <c r="K446" s="117">
        <v>0.47059866</v>
      </c>
      <c r="L446" s="116">
        <v>3.5383357894736842</v>
      </c>
      <c r="M446" s="115">
        <v>52.949258</v>
      </c>
      <c r="N446" s="114">
        <v>6.8399621999999993E-2</v>
      </c>
      <c r="O446" s="114">
        <v>6.2054696999999999E-2</v>
      </c>
      <c r="P446" s="114">
        <v>2.8648234E-3</v>
      </c>
      <c r="Q446" s="114">
        <v>3.4801022000000002E-3</v>
      </c>
      <c r="R446" s="113">
        <v>3.7203055723420997E-6</v>
      </c>
      <c r="S446" s="112">
        <v>1.05947609804878E-8</v>
      </c>
      <c r="T446" s="112">
        <v>0.48740927322200001</v>
      </c>
      <c r="U446" s="111">
        <v>1.7417187E-4</v>
      </c>
      <c r="V446" s="110"/>
      <c r="W446" s="173"/>
      <c r="X446" s="42" t="s">
        <v>1042</v>
      </c>
      <c r="Y446" s="42"/>
      <c r="Z446" s="42"/>
      <c r="AA446" s="108"/>
    </row>
    <row r="447" spans="1:27" ht="14.5" customHeight="1">
      <c r="A447" s="41" t="s">
        <v>11693</v>
      </c>
      <c r="B447" s="119" t="s">
        <v>11680</v>
      </c>
      <c r="C447" s="120" t="s">
        <v>191</v>
      </c>
      <c r="D447" s="135" t="s">
        <v>11690</v>
      </c>
      <c r="E447" s="119" t="s">
        <v>6570</v>
      </c>
      <c r="F447" s="118" t="s">
        <v>11692</v>
      </c>
      <c r="G447" s="117">
        <v>1.02234092777</v>
      </c>
      <c r="H447" s="117">
        <v>1.253477894E-2</v>
      </c>
      <c r="I447" s="117">
        <v>5.2705923800000005E-2</v>
      </c>
      <c r="J447" s="117">
        <v>0.43104704503000002</v>
      </c>
      <c r="K447" s="117">
        <v>0.52605318000000001</v>
      </c>
      <c r="L447" s="116">
        <v>3.9552870676691727</v>
      </c>
      <c r="M447" s="115">
        <v>55.027596000000003</v>
      </c>
      <c r="N447" s="114">
        <v>8.0024742999999995E-2</v>
      </c>
      <c r="O447" s="114">
        <v>7.3077278999999995E-2</v>
      </c>
      <c r="P447" s="114">
        <v>3.3791846000000001E-3</v>
      </c>
      <c r="Q447" s="114">
        <v>3.5682791000000002E-3</v>
      </c>
      <c r="R447" s="113">
        <v>4.3811318608819996E-6</v>
      </c>
      <c r="S447" s="112">
        <v>1.2496984903809001E-8</v>
      </c>
      <c r="T447" s="112">
        <v>0.49975896768700001</v>
      </c>
      <c r="U447" s="111">
        <v>1.9531708999999999E-4</v>
      </c>
      <c r="V447" s="110"/>
      <c r="W447" s="173"/>
      <c r="X447" s="42" t="s">
        <v>1043</v>
      </c>
      <c r="Y447" s="42"/>
      <c r="Z447" s="42"/>
      <c r="AA447" s="108"/>
    </row>
    <row r="448" spans="1:27" ht="14.5" customHeight="1">
      <c r="A448" s="41" t="s">
        <v>11691</v>
      </c>
      <c r="B448" s="119" t="s">
        <v>11680</v>
      </c>
      <c r="C448" s="120" t="s">
        <v>192</v>
      </c>
      <c r="D448" s="135" t="s">
        <v>11690</v>
      </c>
      <c r="E448" s="119" t="s">
        <v>6570</v>
      </c>
      <c r="F448" s="118" t="s">
        <v>11689</v>
      </c>
      <c r="G448" s="117">
        <v>0.60472092776999997</v>
      </c>
      <c r="H448" s="117">
        <v>1.253477894E-2</v>
      </c>
      <c r="I448" s="117">
        <v>5.2705923800000005E-2</v>
      </c>
      <c r="J448" s="117">
        <v>0.43104704503000002</v>
      </c>
      <c r="K448" s="117">
        <v>0.10843318</v>
      </c>
      <c r="L448" s="116">
        <v>0.81528706766917292</v>
      </c>
      <c r="M448" s="115">
        <v>55.027596000000003</v>
      </c>
      <c r="N448" s="114">
        <v>2.9043135000000001E-2</v>
      </c>
      <c r="O448" s="114">
        <v>2.4473093000000001E-2</v>
      </c>
      <c r="P448" s="114">
        <v>1.0017629000000001E-3</v>
      </c>
      <c r="Q448" s="114">
        <v>3.5682791000000002E-3</v>
      </c>
      <c r="R448" s="113">
        <v>1.467211840882E-6</v>
      </c>
      <c r="S448" s="112">
        <v>3.7047442938050003E-9</v>
      </c>
      <c r="T448" s="112">
        <v>0.49975896768700001</v>
      </c>
      <c r="U448" s="111">
        <v>1.0776555999999999E-4</v>
      </c>
      <c r="V448" s="110"/>
      <c r="W448" s="173"/>
      <c r="X448" s="76" t="s">
        <v>1044</v>
      </c>
      <c r="Y448" s="42"/>
      <c r="Z448" s="42"/>
      <c r="AA448" s="108"/>
    </row>
    <row r="449" spans="1:27" ht="14.5" customHeight="1">
      <c r="B449" s="119" t="s">
        <v>11680</v>
      </c>
      <c r="C449" s="133" t="s">
        <v>930</v>
      </c>
      <c r="D449" s="133" t="s">
        <v>11687</v>
      </c>
      <c r="G449" s="131"/>
      <c r="H449" s="131"/>
      <c r="I449" s="131"/>
      <c r="J449" s="131"/>
      <c r="K449" s="131"/>
      <c r="L449" s="131"/>
      <c r="M449" s="100"/>
      <c r="N449" s="41"/>
      <c r="O449" s="41"/>
      <c r="V449" s="130"/>
      <c r="W449" s="172"/>
      <c r="X449" s="42"/>
      <c r="Y449" s="42"/>
      <c r="Z449" s="42"/>
      <c r="AA449" s="108"/>
    </row>
    <row r="450" spans="1:27" ht="14.5" customHeight="1">
      <c r="A450" s="41" t="s">
        <v>11688</v>
      </c>
      <c r="B450" s="119" t="s">
        <v>11680</v>
      </c>
      <c r="C450" s="120" t="s">
        <v>931</v>
      </c>
      <c r="D450" s="135" t="s">
        <v>11687</v>
      </c>
      <c r="E450" s="119" t="s">
        <v>6570</v>
      </c>
      <c r="F450" s="118" t="s">
        <v>11686</v>
      </c>
      <c r="G450" s="117">
        <v>27940.222441054186</v>
      </c>
      <c r="H450" s="117">
        <v>107.38977746</v>
      </c>
      <c r="I450" s="117">
        <v>710.12106199999994</v>
      </c>
      <c r="J450" s="117">
        <v>26737.047331594185</v>
      </c>
      <c r="K450" s="117">
        <v>385.66426999999999</v>
      </c>
      <c r="L450" s="116">
        <v>2899.7313533834586</v>
      </c>
      <c r="M450" s="115">
        <v>3660066</v>
      </c>
      <c r="N450" s="114">
        <v>239.61622</v>
      </c>
      <c r="O450" s="114">
        <v>232.11779999999999</v>
      </c>
      <c r="P450" s="114">
        <v>6.1914354999999999</v>
      </c>
      <c r="Q450" s="114">
        <v>1.3069784</v>
      </c>
      <c r="R450" s="113">
        <v>1.3915935429873899E-2</v>
      </c>
      <c r="S450" s="112">
        <v>2.2897320562733213E-5</v>
      </c>
      <c r="T450" s="112">
        <v>183.050204073</v>
      </c>
      <c r="U450" s="111">
        <v>4.9769797000000002</v>
      </c>
      <c r="V450" s="110"/>
      <c r="W450" s="173"/>
      <c r="X450" s="42" t="s">
        <v>1045</v>
      </c>
      <c r="Y450" s="42"/>
      <c r="Z450" s="42"/>
      <c r="AA450" s="108"/>
    </row>
    <row r="451" spans="1:27" ht="14.5" customHeight="1">
      <c r="B451" s="119" t="s">
        <v>11680</v>
      </c>
      <c r="C451" s="133" t="s">
        <v>932</v>
      </c>
      <c r="D451" s="133" t="s">
        <v>11679</v>
      </c>
      <c r="G451" s="131"/>
      <c r="H451" s="131"/>
      <c r="I451" s="131"/>
      <c r="J451" s="131"/>
      <c r="K451" s="131"/>
      <c r="L451" s="131"/>
      <c r="M451" s="100"/>
      <c r="N451" s="41"/>
      <c r="O451" s="41"/>
      <c r="V451" s="130"/>
      <c r="W451" s="172"/>
      <c r="X451" s="42"/>
      <c r="Y451" s="42"/>
      <c r="Z451" s="42"/>
      <c r="AA451" s="108"/>
    </row>
    <row r="452" spans="1:27" ht="14.5" customHeight="1">
      <c r="A452" s="41" t="s">
        <v>11685</v>
      </c>
      <c r="B452" s="119" t="s">
        <v>11680</v>
      </c>
      <c r="C452" s="120" t="s">
        <v>933</v>
      </c>
      <c r="D452" s="135" t="s">
        <v>11679</v>
      </c>
      <c r="E452" s="119" t="s">
        <v>6570</v>
      </c>
      <c r="F452" s="118" t="s">
        <v>11684</v>
      </c>
      <c r="G452" s="117">
        <v>-0.3500886809307</v>
      </c>
      <c r="H452" s="117">
        <v>-2.148624687E-2</v>
      </c>
      <c r="I452" s="117">
        <v>-7.5022610199999992E-2</v>
      </c>
      <c r="J452" s="117">
        <v>-1.5380738606999998E-3</v>
      </c>
      <c r="K452" s="117">
        <v>-0.25204175000000001</v>
      </c>
      <c r="L452" s="116">
        <v>-1.8950507518796993</v>
      </c>
      <c r="M452" s="115">
        <v>-23.785551999999999</v>
      </c>
      <c r="N452" s="114">
        <v>-5.3326459E-2</v>
      </c>
      <c r="O452" s="114">
        <v>-5.0057771000000001E-2</v>
      </c>
      <c r="P452" s="114">
        <v>-1.9038035000000001E-3</v>
      </c>
      <c r="Q452" s="114">
        <v>-1.3648838E-3</v>
      </c>
      <c r="R452" s="113">
        <v>-3.0010653715631996E-6</v>
      </c>
      <c r="S452" s="112">
        <v>-7.0406933714225996E-9</v>
      </c>
      <c r="T452" s="112">
        <v>-0.19116019372700002</v>
      </c>
      <c r="U452" s="111">
        <v>-1.1086635E-4</v>
      </c>
      <c r="V452" s="110"/>
      <c r="W452" s="173"/>
      <c r="X452" s="76" t="s">
        <v>1046</v>
      </c>
      <c r="Y452" s="76"/>
      <c r="Z452" s="76"/>
      <c r="AA452" s="108"/>
    </row>
    <row r="453" spans="1:27" ht="14.5" customHeight="1">
      <c r="A453" s="41" t="s">
        <v>11683</v>
      </c>
      <c r="B453" s="119" t="s">
        <v>11680</v>
      </c>
      <c r="C453" s="120" t="s">
        <v>934</v>
      </c>
      <c r="D453" s="135" t="s">
        <v>11679</v>
      </c>
      <c r="E453" s="119" t="s">
        <v>6570</v>
      </c>
      <c r="F453" s="118" t="s">
        <v>11682</v>
      </c>
      <c r="G453" s="117">
        <v>-0.30227168431899998</v>
      </c>
      <c r="H453" s="117">
        <v>-1.8551539959999998E-2</v>
      </c>
      <c r="I453" s="117">
        <v>-6.477561879999999E-2</v>
      </c>
      <c r="J453" s="117">
        <v>-1.3279955589999999E-3</v>
      </c>
      <c r="K453" s="117">
        <v>-0.21761653</v>
      </c>
      <c r="L453" s="116">
        <v>-1.6362145112781954</v>
      </c>
      <c r="M453" s="115">
        <v>-20.536792999999999</v>
      </c>
      <c r="N453" s="114">
        <v>-4.6042844999999999E-2</v>
      </c>
      <c r="O453" s="114">
        <v>-4.3220611999999999E-2</v>
      </c>
      <c r="P453" s="114">
        <v>-1.6437718000000001E-3</v>
      </c>
      <c r="Q453" s="114">
        <v>-1.1784606000000001E-3</v>
      </c>
      <c r="R453" s="113">
        <v>-2.5911637802955999E-6</v>
      </c>
      <c r="S453" s="112">
        <v>-6.0790376889219007E-9</v>
      </c>
      <c r="T453" s="112">
        <v>-0.16505050351100001</v>
      </c>
      <c r="U453" s="122">
        <v>-9.5723632999999996E-5</v>
      </c>
      <c r="V453" s="110"/>
      <c r="W453" s="173"/>
      <c r="X453" s="76" t="s">
        <v>1046</v>
      </c>
      <c r="Y453" s="76"/>
      <c r="Z453" s="76"/>
      <c r="AA453" s="108"/>
    </row>
    <row r="454" spans="1:27" ht="14.5" customHeight="1">
      <c r="A454" s="41" t="s">
        <v>11681</v>
      </c>
      <c r="B454" s="119" t="s">
        <v>11680</v>
      </c>
      <c r="C454" s="120" t="s">
        <v>935</v>
      </c>
      <c r="D454" s="135" t="s">
        <v>11679</v>
      </c>
      <c r="E454" s="119" t="s">
        <v>6570</v>
      </c>
      <c r="F454" s="118" t="s">
        <v>11678</v>
      </c>
      <c r="G454" s="117">
        <v>-0.1536974640812</v>
      </c>
      <c r="H454" s="117">
        <v>-9.4329865239999987E-3</v>
      </c>
      <c r="I454" s="117">
        <v>-3.2936755599999999E-2</v>
      </c>
      <c r="J454" s="117">
        <v>-6.752519571999999E-4</v>
      </c>
      <c r="K454" s="117">
        <v>-0.11065247</v>
      </c>
      <c r="L454" s="116">
        <v>-0.83197345864661654</v>
      </c>
      <c r="M454" s="115">
        <v>-10.442437</v>
      </c>
      <c r="N454" s="114">
        <v>-2.3411616E-2</v>
      </c>
      <c r="O454" s="114">
        <v>-2.1976583000000001E-2</v>
      </c>
      <c r="P454" s="114">
        <v>-8.3581617000000005E-4</v>
      </c>
      <c r="Q454" s="114">
        <v>-5.9921726999999998E-4</v>
      </c>
      <c r="R454" s="113">
        <v>-1.3175409189309003E-6</v>
      </c>
      <c r="S454" s="112">
        <v>-3.0910361467539002E-9</v>
      </c>
      <c r="T454" s="112">
        <v>-8.392398712400001E-2</v>
      </c>
      <c r="U454" s="122">
        <v>-4.8673033999999999E-5</v>
      </c>
      <c r="V454" s="110"/>
      <c r="W454" s="173"/>
      <c r="X454" s="76" t="s">
        <v>1046</v>
      </c>
      <c r="Y454" s="76"/>
      <c r="Z454" s="76"/>
      <c r="AA454" s="108"/>
    </row>
    <row r="455" spans="1:27" ht="14.5" customHeight="1">
      <c r="B455" s="119" t="s">
        <v>11637</v>
      </c>
      <c r="C455" s="133" t="s">
        <v>11677</v>
      </c>
      <c r="D455" s="135"/>
      <c r="G455" s="131"/>
      <c r="H455" s="131"/>
      <c r="I455" s="131"/>
      <c r="J455" s="131"/>
      <c r="K455" s="131"/>
      <c r="L455" s="131"/>
      <c r="M455" s="100"/>
      <c r="N455" s="41"/>
      <c r="O455" s="41"/>
      <c r="V455" s="130"/>
      <c r="W455" s="172"/>
      <c r="Y455" s="76"/>
      <c r="Z455" s="76"/>
      <c r="AA455" s="108"/>
    </row>
    <row r="456" spans="1:27" ht="14.5" customHeight="1">
      <c r="B456" s="119" t="s">
        <v>11637</v>
      </c>
      <c r="C456" s="133" t="s">
        <v>48</v>
      </c>
      <c r="D456" s="133" t="s">
        <v>11675</v>
      </c>
      <c r="G456" s="131"/>
      <c r="H456" s="131"/>
      <c r="I456" s="131"/>
      <c r="J456" s="131"/>
      <c r="K456" s="131"/>
      <c r="L456" s="131"/>
      <c r="M456" s="100"/>
      <c r="N456" s="41"/>
      <c r="O456" s="41"/>
      <c r="V456" s="130"/>
      <c r="W456" s="172"/>
      <c r="X456" s="76"/>
      <c r="Y456" s="76"/>
      <c r="Z456" s="76"/>
      <c r="AA456" s="108"/>
    </row>
    <row r="457" spans="1:27" ht="14.5" customHeight="1">
      <c r="A457" s="41" t="s">
        <v>11676</v>
      </c>
      <c r="B457" s="119" t="s">
        <v>11637</v>
      </c>
      <c r="C457" s="120" t="s">
        <v>193</v>
      </c>
      <c r="D457" s="135" t="s">
        <v>11675</v>
      </c>
      <c r="E457" s="119" t="s">
        <v>6570</v>
      </c>
      <c r="F457" s="118" t="s">
        <v>11674</v>
      </c>
      <c r="G457" s="117">
        <v>0.24066423794640002</v>
      </c>
      <c r="H457" s="117">
        <v>9.6848808900000024E-3</v>
      </c>
      <c r="I457" s="117">
        <v>1.6651565899999998E-2</v>
      </c>
      <c r="J457" s="117">
        <v>2.1810821156399998E-2</v>
      </c>
      <c r="K457" s="117">
        <v>0.19251697000000001</v>
      </c>
      <c r="L457" s="116">
        <v>1.447496015037594</v>
      </c>
      <c r="M457" s="115">
        <v>19.950386000000002</v>
      </c>
      <c r="N457" s="114">
        <v>2.7227563E-2</v>
      </c>
      <c r="O457" s="114">
        <v>2.5055641999999999E-2</v>
      </c>
      <c r="P457" s="114">
        <v>1.1888582E-3</v>
      </c>
      <c r="Q457" s="114">
        <v>9.8306255999999997E-4</v>
      </c>
      <c r="R457" s="113">
        <v>1.5021368235640001E-6</v>
      </c>
      <c r="S457" s="112">
        <v>4.3966649142766108E-9</v>
      </c>
      <c r="T457" s="112">
        <v>0.13768383173999998</v>
      </c>
      <c r="U457" s="122">
        <v>6.9995324000000003E-5</v>
      </c>
      <c r="V457" s="110"/>
      <c r="W457" s="173"/>
      <c r="X457" s="42" t="s">
        <v>11673</v>
      </c>
      <c r="Y457" s="42"/>
      <c r="Z457" s="42"/>
      <c r="AA457" s="108"/>
    </row>
    <row r="458" spans="1:27" ht="14.5" customHeight="1">
      <c r="B458" s="119" t="s">
        <v>11637</v>
      </c>
      <c r="C458" s="133" t="s">
        <v>83</v>
      </c>
      <c r="D458" s="133" t="s">
        <v>11663</v>
      </c>
      <c r="G458" s="131"/>
      <c r="H458" s="131"/>
      <c r="I458" s="131"/>
      <c r="J458" s="131"/>
      <c r="K458" s="131"/>
      <c r="L458" s="131"/>
      <c r="M458" s="100"/>
      <c r="N458" s="41"/>
      <c r="O458" s="41"/>
      <c r="V458" s="130"/>
      <c r="W458" s="172"/>
      <c r="X458" s="76"/>
      <c r="Y458" s="76"/>
      <c r="Z458" s="76"/>
      <c r="AA458" s="108"/>
    </row>
    <row r="459" spans="1:27" ht="14.5" customHeight="1">
      <c r="A459" s="41" t="s">
        <v>11672</v>
      </c>
      <c r="B459" s="119" t="s">
        <v>11637</v>
      </c>
      <c r="C459" s="120" t="s">
        <v>194</v>
      </c>
      <c r="D459" s="135" t="s">
        <v>11663</v>
      </c>
      <c r="E459" s="119" t="s">
        <v>6570</v>
      </c>
      <c r="F459" s="118" t="s">
        <v>11671</v>
      </c>
      <c r="G459" s="117">
        <v>0.34431570588310001</v>
      </c>
      <c r="H459" s="117">
        <v>1.6567655429999998E-2</v>
      </c>
      <c r="I459" s="117">
        <v>3.4642254939999999E-2</v>
      </c>
      <c r="J459" s="117">
        <v>4.8491035513100002E-2</v>
      </c>
      <c r="K459" s="117">
        <v>0.24461475999999999</v>
      </c>
      <c r="L459" s="116">
        <v>1.839208721804511</v>
      </c>
      <c r="M459" s="115">
        <v>24.380233</v>
      </c>
      <c r="N459" s="114">
        <v>3.9981340999999997E-2</v>
      </c>
      <c r="O459" s="114">
        <v>3.7272280999999997E-2</v>
      </c>
      <c r="P459" s="114">
        <v>1.6594022E-3</v>
      </c>
      <c r="Q459" s="114">
        <v>1.0496587E-3</v>
      </c>
      <c r="R459" s="113">
        <v>2.2345492226800002E-6</v>
      </c>
      <c r="S459" s="112">
        <v>6.1368423487644147E-9</v>
      </c>
      <c r="T459" s="112">
        <v>0.14701101749999998</v>
      </c>
      <c r="U459" s="111">
        <v>1.3045329999999999E-4</v>
      </c>
      <c r="V459" s="110"/>
      <c r="W459" s="173"/>
      <c r="X459" s="42" t="s">
        <v>1047</v>
      </c>
      <c r="Y459" s="42"/>
      <c r="Z459" s="42"/>
      <c r="AA459" s="108"/>
    </row>
    <row r="460" spans="1:27" ht="14.5" customHeight="1">
      <c r="A460" s="41" t="s">
        <v>11670</v>
      </c>
      <c r="B460" s="119" t="s">
        <v>11637</v>
      </c>
      <c r="C460" s="120" t="s">
        <v>195</v>
      </c>
      <c r="D460" s="135" t="s">
        <v>11663</v>
      </c>
      <c r="E460" s="119" t="s">
        <v>6570</v>
      </c>
      <c r="F460" s="118" t="s">
        <v>11669</v>
      </c>
      <c r="G460" s="117">
        <v>0.45605099651500003</v>
      </c>
      <c r="H460" s="117">
        <v>1.9046035480000001E-2</v>
      </c>
      <c r="I460" s="117">
        <v>3.2019332900000003E-2</v>
      </c>
      <c r="J460" s="117">
        <v>4.0171268135E-2</v>
      </c>
      <c r="K460" s="117">
        <v>0.36481436</v>
      </c>
      <c r="L460" s="116">
        <v>2.7429651127819548</v>
      </c>
      <c r="M460" s="115">
        <v>39.900770999999999</v>
      </c>
      <c r="N460" s="114">
        <v>5.4455126E-2</v>
      </c>
      <c r="O460" s="114">
        <v>5.0111284999999998E-2</v>
      </c>
      <c r="P460" s="114">
        <v>2.3777163999999999E-3</v>
      </c>
      <c r="Q460" s="114">
        <v>1.9661251E-3</v>
      </c>
      <c r="R460" s="113">
        <v>3.004273646923E-6</v>
      </c>
      <c r="S460" s="112">
        <v>8.7933298386031219E-9</v>
      </c>
      <c r="T460" s="112">
        <v>0.27536766348999997</v>
      </c>
      <c r="U460" s="111">
        <v>1.3999065E-4</v>
      </c>
      <c r="V460" s="110"/>
      <c r="W460" s="173"/>
      <c r="X460" s="42" t="s">
        <v>1048</v>
      </c>
      <c r="Y460" s="42"/>
      <c r="Z460" s="42"/>
      <c r="AA460" s="108"/>
    </row>
    <row r="461" spans="1:27" ht="14.5" customHeight="1">
      <c r="A461" s="41" t="s">
        <v>11668</v>
      </c>
      <c r="B461" s="119" t="s">
        <v>11637</v>
      </c>
      <c r="C461" s="120" t="s">
        <v>196</v>
      </c>
      <c r="D461" s="135" t="s">
        <v>11663</v>
      </c>
      <c r="E461" s="119" t="s">
        <v>6570</v>
      </c>
      <c r="F461" s="118" t="s">
        <v>11667</v>
      </c>
      <c r="G461" s="117">
        <v>0.18749757881260001</v>
      </c>
      <c r="H461" s="117">
        <v>8.0140104970000004E-3</v>
      </c>
      <c r="I461" s="117">
        <v>1.3513036240000002E-2</v>
      </c>
      <c r="J461" s="117">
        <v>2.1886462075600004E-2</v>
      </c>
      <c r="K461" s="117">
        <v>0.14408407000000001</v>
      </c>
      <c r="L461" s="116">
        <v>1.0833388721804511</v>
      </c>
      <c r="M461" s="115">
        <v>15.916076</v>
      </c>
      <c r="N461" s="114">
        <v>2.1694090999999999E-2</v>
      </c>
      <c r="O461" s="114">
        <v>1.9953515000000002E-2</v>
      </c>
      <c r="P461" s="114">
        <v>9.5337655999999996E-4</v>
      </c>
      <c r="Q461" s="114">
        <v>7.8719974999999997E-4</v>
      </c>
      <c r="R461" s="113">
        <v>1.1962538688061001E-6</v>
      </c>
      <c r="S461" s="112">
        <v>3.5258008883904993E-9</v>
      </c>
      <c r="T461" s="112">
        <v>0.11025206588</v>
      </c>
      <c r="U461" s="122">
        <v>5.6007085E-5</v>
      </c>
      <c r="V461" s="110"/>
      <c r="W461" s="173"/>
      <c r="X461" s="42" t="s">
        <v>1049</v>
      </c>
      <c r="Y461" s="42"/>
      <c r="Z461" s="42"/>
      <c r="AA461" s="108"/>
    </row>
    <row r="462" spans="1:27" ht="14.5" customHeight="1">
      <c r="A462" s="41" t="s">
        <v>11666</v>
      </c>
      <c r="B462" s="119" t="s">
        <v>11637</v>
      </c>
      <c r="C462" s="120" t="s">
        <v>197</v>
      </c>
      <c r="D462" s="135" t="s">
        <v>11663</v>
      </c>
      <c r="E462" s="119" t="s">
        <v>6570</v>
      </c>
      <c r="F462" s="118" t="s">
        <v>11665</v>
      </c>
      <c r="G462" s="117">
        <v>0.41552307783199999</v>
      </c>
      <c r="H462" s="117">
        <v>1.7537027989999999E-2</v>
      </c>
      <c r="I462" s="117">
        <v>2.95227032E-2</v>
      </c>
      <c r="J462" s="117">
        <v>4.1972096641999995E-2</v>
      </c>
      <c r="K462" s="117">
        <v>0.32649125000000001</v>
      </c>
      <c r="L462" s="116">
        <v>2.4548214285714285</v>
      </c>
      <c r="M462" s="115">
        <v>35.866461999999999</v>
      </c>
      <c r="N462" s="114">
        <v>4.8921654000000002E-2</v>
      </c>
      <c r="O462" s="114">
        <v>4.5009157000000001E-2</v>
      </c>
      <c r="P462" s="114">
        <v>2.1422347E-3</v>
      </c>
      <c r="Q462" s="114">
        <v>1.7702623E-3</v>
      </c>
      <c r="R462" s="113">
        <v>2.6983906923569994E-6</v>
      </c>
      <c r="S462" s="112">
        <v>7.9224657126690115E-9</v>
      </c>
      <c r="T462" s="112">
        <v>0.24793589762000001</v>
      </c>
      <c r="U462" s="111">
        <v>1.2600240999999999E-4</v>
      </c>
      <c r="V462" s="110"/>
      <c r="W462" s="173"/>
      <c r="X462" s="42" t="s">
        <v>1049</v>
      </c>
      <c r="Y462" s="42"/>
      <c r="Z462" s="42"/>
      <c r="AA462" s="108"/>
    </row>
    <row r="463" spans="1:27" ht="14.5" customHeight="1">
      <c r="A463" s="41" t="s">
        <v>11664</v>
      </c>
      <c r="B463" s="119" t="s">
        <v>11637</v>
      </c>
      <c r="C463" s="120" t="s">
        <v>198</v>
      </c>
      <c r="D463" s="135" t="s">
        <v>11663</v>
      </c>
      <c r="E463" s="119" t="s">
        <v>6570</v>
      </c>
      <c r="F463" s="118" t="s">
        <v>11662</v>
      </c>
      <c r="G463" s="117">
        <v>0.45605099652500003</v>
      </c>
      <c r="H463" s="117">
        <v>1.9046035489999998E-2</v>
      </c>
      <c r="I463" s="117">
        <v>3.2019332900000003E-2</v>
      </c>
      <c r="J463" s="117">
        <v>4.0171268135E-2</v>
      </c>
      <c r="K463" s="117">
        <v>0.36481436</v>
      </c>
      <c r="L463" s="116">
        <v>2.7429651127819548</v>
      </c>
      <c r="M463" s="115">
        <v>39.900770999999999</v>
      </c>
      <c r="N463" s="114">
        <v>5.4455126999999999E-2</v>
      </c>
      <c r="O463" s="114">
        <v>5.0111284999999998E-2</v>
      </c>
      <c r="P463" s="114">
        <v>2.3777163999999999E-3</v>
      </c>
      <c r="Q463" s="114">
        <v>1.9661251E-3</v>
      </c>
      <c r="R463" s="113">
        <v>3.004273646923E-6</v>
      </c>
      <c r="S463" s="112">
        <v>8.7933298386031219E-9</v>
      </c>
      <c r="T463" s="112">
        <v>0.27536766348999997</v>
      </c>
      <c r="U463" s="111">
        <v>1.3999065E-4</v>
      </c>
      <c r="V463" s="110"/>
      <c r="W463" s="173"/>
      <c r="X463" s="42" t="s">
        <v>1050</v>
      </c>
      <c r="Y463" s="42"/>
      <c r="Z463" s="42"/>
      <c r="AA463" s="108"/>
    </row>
    <row r="464" spans="1:27" ht="14.5" customHeight="1">
      <c r="B464" s="119" t="s">
        <v>11637</v>
      </c>
      <c r="C464" s="133" t="s">
        <v>11661</v>
      </c>
      <c r="D464" s="133" t="s">
        <v>11635</v>
      </c>
      <c r="G464" s="131"/>
      <c r="H464" s="131"/>
      <c r="I464" s="131"/>
      <c r="J464" s="131"/>
      <c r="K464" s="131"/>
      <c r="L464" s="131"/>
      <c r="M464" s="100"/>
      <c r="N464" s="41"/>
      <c r="O464" s="41"/>
      <c r="V464" s="130"/>
      <c r="W464" s="172"/>
      <c r="X464" s="42"/>
      <c r="Y464" s="42"/>
      <c r="Z464" s="42"/>
      <c r="AA464" s="108"/>
    </row>
    <row r="465" spans="1:27" ht="14.5" customHeight="1">
      <c r="A465" s="41" t="s">
        <v>11660</v>
      </c>
      <c r="B465" s="119" t="s">
        <v>11637</v>
      </c>
      <c r="C465" s="120" t="s">
        <v>11659</v>
      </c>
      <c r="D465" s="135" t="s">
        <v>11635</v>
      </c>
      <c r="E465" s="119" t="s">
        <v>6570</v>
      </c>
      <c r="F465" s="118" t="s">
        <v>11658</v>
      </c>
      <c r="G465" s="117">
        <v>0.1575877140021</v>
      </c>
      <c r="H465" s="117">
        <v>6.0174955950000001E-3</v>
      </c>
      <c r="I465" s="117">
        <v>1.0429420709999998E-2</v>
      </c>
      <c r="J465" s="117">
        <v>6.1119876971000003E-3</v>
      </c>
      <c r="K465" s="117">
        <v>0.13502881</v>
      </c>
      <c r="L465" s="116">
        <v>1.0152542105263158</v>
      </c>
      <c r="M465" s="115">
        <v>13.30805</v>
      </c>
      <c r="N465" s="114">
        <v>1.7810784999999999E-2</v>
      </c>
      <c r="O465" s="114">
        <v>1.6421828999999999E-2</v>
      </c>
      <c r="P465" s="114">
        <v>7.6504584000000001E-4</v>
      </c>
      <c r="Q465" s="114">
        <v>6.2391024E-4</v>
      </c>
      <c r="R465" s="113">
        <v>9.8452212322949993E-7</v>
      </c>
      <c r="S465" s="112">
        <v>2.8293115607283238E-9</v>
      </c>
      <c r="T465" s="112">
        <v>8.7382386534000003E-2</v>
      </c>
      <c r="U465" s="122">
        <v>4.5929695000000001E-5</v>
      </c>
      <c r="V465" s="110"/>
      <c r="W465" s="173"/>
      <c r="X465" s="42" t="s">
        <v>1049</v>
      </c>
      <c r="Y465" s="42"/>
      <c r="Z465" s="42"/>
      <c r="AA465" s="108"/>
    </row>
    <row r="466" spans="1:27" ht="14.5" customHeight="1">
      <c r="A466" s="41" t="s">
        <v>11657</v>
      </c>
      <c r="B466" s="119" t="s">
        <v>11637</v>
      </c>
      <c r="C466" s="120" t="s">
        <v>11656</v>
      </c>
      <c r="D466" s="135" t="s">
        <v>11635</v>
      </c>
      <c r="E466" s="119" t="s">
        <v>6570</v>
      </c>
      <c r="F466" s="118" t="s">
        <v>11655</v>
      </c>
      <c r="G466" s="117">
        <v>0.1791876085496</v>
      </c>
      <c r="H466" s="117">
        <v>6.9710158259999998E-3</v>
      </c>
      <c r="I466" s="117">
        <v>1.2047178380000001E-2</v>
      </c>
      <c r="J466" s="117">
        <v>1.0193684343599999E-2</v>
      </c>
      <c r="K466" s="117">
        <v>0.14997573</v>
      </c>
      <c r="L466" s="116">
        <v>1.1276370676691729</v>
      </c>
      <c r="M466" s="115">
        <v>15.035057</v>
      </c>
      <c r="N466" s="114">
        <v>2.0259147000000002E-2</v>
      </c>
      <c r="O466" s="114">
        <v>1.8666619999999998E-2</v>
      </c>
      <c r="P466" s="114">
        <v>8.7523704999999997E-4</v>
      </c>
      <c r="Q466" s="114">
        <v>7.1728983999999997E-4</v>
      </c>
      <c r="R466" s="113">
        <v>1.1191019439211002E-6</v>
      </c>
      <c r="S466" s="112">
        <v>3.2368234283893497E-9</v>
      </c>
      <c r="T466" s="112">
        <v>0.100460762349</v>
      </c>
      <c r="U466" s="122">
        <v>5.2186759000000001E-5</v>
      </c>
      <c r="V466" s="110"/>
      <c r="W466" s="173"/>
      <c r="X466" s="42" t="s">
        <v>11633</v>
      </c>
      <c r="Y466" s="42"/>
      <c r="Z466" s="42"/>
      <c r="AA466" s="108"/>
    </row>
    <row r="467" spans="1:27" ht="14.5" customHeight="1" thickBot="1">
      <c r="A467" s="41" t="s">
        <v>11654</v>
      </c>
      <c r="B467" s="119" t="s">
        <v>11637</v>
      </c>
      <c r="C467" s="120" t="s">
        <v>11653</v>
      </c>
      <c r="D467" s="135" t="s">
        <v>11635</v>
      </c>
      <c r="E467" s="119" t="s">
        <v>6570</v>
      </c>
      <c r="F467" s="118" t="s">
        <v>11652</v>
      </c>
      <c r="G467" s="117">
        <v>0.24066423794640002</v>
      </c>
      <c r="H467" s="117">
        <v>9.6848808900000024E-3</v>
      </c>
      <c r="I467" s="117">
        <v>1.6651565899999998E-2</v>
      </c>
      <c r="J467" s="117">
        <v>2.1810821156399998E-2</v>
      </c>
      <c r="K467" s="117">
        <v>0.19251697000000001</v>
      </c>
      <c r="L467" s="116">
        <v>1.447496015037594</v>
      </c>
      <c r="M467" s="115">
        <v>19.950386000000002</v>
      </c>
      <c r="N467" s="114">
        <v>2.7227563E-2</v>
      </c>
      <c r="O467" s="114">
        <v>2.5055641999999999E-2</v>
      </c>
      <c r="P467" s="114">
        <v>1.1888582E-3</v>
      </c>
      <c r="Q467" s="114">
        <v>9.8306255999999997E-4</v>
      </c>
      <c r="R467" s="113">
        <v>1.5021368235640001E-6</v>
      </c>
      <c r="S467" s="112">
        <v>4.3966649142766108E-9</v>
      </c>
      <c r="T467" s="112">
        <v>0.13768383173999998</v>
      </c>
      <c r="U467" s="122">
        <v>6.9995324000000003E-5</v>
      </c>
      <c r="V467" s="110"/>
      <c r="W467" s="173"/>
      <c r="X467" s="42" t="s">
        <v>11633</v>
      </c>
      <c r="Y467" s="210" t="s">
        <v>11651</v>
      </c>
      <c r="Z467" s="76"/>
      <c r="AA467" s="108"/>
    </row>
    <row r="468" spans="1:27" ht="14.5" customHeight="1">
      <c r="A468" s="41" t="s">
        <v>11650</v>
      </c>
      <c r="B468" s="119" t="s">
        <v>11637</v>
      </c>
      <c r="C468" s="120" t="s">
        <v>11649</v>
      </c>
      <c r="D468" s="135" t="s">
        <v>11635</v>
      </c>
      <c r="E468" s="119" t="s">
        <v>6570</v>
      </c>
      <c r="F468" s="118" t="s">
        <v>11648</v>
      </c>
      <c r="G468" s="117">
        <v>0.2074336324669</v>
      </c>
      <c r="H468" s="117">
        <v>8.2179268099999998E-3</v>
      </c>
      <c r="I468" s="117">
        <v>1.4162707760000001E-2</v>
      </c>
      <c r="J468" s="117">
        <v>1.55312878969E-2</v>
      </c>
      <c r="K468" s="117">
        <v>0.16952170999999999</v>
      </c>
      <c r="L468" s="116">
        <v>1.2745993233082706</v>
      </c>
      <c r="M468" s="115">
        <v>17.293451000000001</v>
      </c>
      <c r="N468" s="114">
        <v>2.3460852000000001E-2</v>
      </c>
      <c r="O468" s="114">
        <v>2.1602117000000001E-2</v>
      </c>
      <c r="P468" s="114">
        <v>1.0193333E-3</v>
      </c>
      <c r="Q468" s="114">
        <v>8.3940163000000001E-4</v>
      </c>
      <c r="R468" s="113">
        <v>1.2950909493789003E-6</v>
      </c>
      <c r="S468" s="112">
        <v>3.7697235307178802E-9</v>
      </c>
      <c r="T468" s="112">
        <v>0.11756325126</v>
      </c>
      <c r="U468" s="122">
        <v>6.0369072999999997E-5</v>
      </c>
      <c r="V468" s="110"/>
      <c r="W468" s="109"/>
      <c r="X468" s="42" t="s">
        <v>11633</v>
      </c>
      <c r="Y468" s="216" t="s">
        <v>11647</v>
      </c>
      <c r="Z468" s="42"/>
    </row>
    <row r="469" spans="1:27" ht="14.5" customHeight="1">
      <c r="A469" s="41" t="s">
        <v>11646</v>
      </c>
      <c r="B469" s="119" t="s">
        <v>11637</v>
      </c>
      <c r="C469" s="120" t="s">
        <v>11645</v>
      </c>
      <c r="D469" s="135" t="s">
        <v>11635</v>
      </c>
      <c r="E469" s="119" t="s">
        <v>6570</v>
      </c>
      <c r="F469" s="118" t="s">
        <v>11644</v>
      </c>
      <c r="G469" s="117">
        <v>0.19912597593129999</v>
      </c>
      <c r="H469" s="117">
        <v>7.85118829E-3</v>
      </c>
      <c r="I469" s="117">
        <v>1.354049326E-2</v>
      </c>
      <c r="J469" s="117">
        <v>1.39614043813E-2</v>
      </c>
      <c r="K469" s="117">
        <v>0.16377289</v>
      </c>
      <c r="L469" s="116">
        <v>1.2313751127819548</v>
      </c>
      <c r="M469" s="115">
        <v>16.629218000000002</v>
      </c>
      <c r="N469" s="114">
        <v>2.2519173999999999E-2</v>
      </c>
      <c r="O469" s="114">
        <v>2.0738736000000001E-2</v>
      </c>
      <c r="P469" s="114">
        <v>9.7695202000000004E-4</v>
      </c>
      <c r="Q469" s="114">
        <v>8.0348639999999999E-4</v>
      </c>
      <c r="R469" s="113">
        <v>1.2433294583199997E-6</v>
      </c>
      <c r="S469" s="112">
        <v>3.6129882343299482E-9</v>
      </c>
      <c r="T469" s="112">
        <v>0.112533108639</v>
      </c>
      <c r="U469" s="122">
        <v>5.796251E-5</v>
      </c>
      <c r="V469" s="110"/>
      <c r="W469" s="109"/>
      <c r="X469" s="42" t="s">
        <v>11633</v>
      </c>
      <c r="Y469" s="215" t="s">
        <v>11643</v>
      </c>
      <c r="Z469" s="76"/>
    </row>
    <row r="470" spans="1:27" ht="14.5" customHeight="1" thickBot="1">
      <c r="A470" s="41" t="s">
        <v>11642</v>
      </c>
      <c r="B470" s="119" t="s">
        <v>11637</v>
      </c>
      <c r="C470" s="120" t="s">
        <v>11641</v>
      </c>
      <c r="D470" s="135" t="s">
        <v>11635</v>
      </c>
      <c r="E470" s="119" t="s">
        <v>6570</v>
      </c>
      <c r="F470" s="118" t="s">
        <v>11640</v>
      </c>
      <c r="G470" s="117">
        <v>0.1742030167094</v>
      </c>
      <c r="H470" s="117">
        <v>6.750972652E-3</v>
      </c>
      <c r="I470" s="117">
        <v>1.1673849730000001E-2</v>
      </c>
      <c r="J470" s="117">
        <v>9.2517543273999987E-3</v>
      </c>
      <c r="K470" s="117">
        <v>0.14652644000000001</v>
      </c>
      <c r="L470" s="116">
        <v>1.1017025563909775</v>
      </c>
      <c r="M470" s="115">
        <v>14.636517</v>
      </c>
      <c r="N470" s="114">
        <v>1.9694140999999998E-2</v>
      </c>
      <c r="O470" s="114">
        <v>1.8148592000000002E-2</v>
      </c>
      <c r="P470" s="114">
        <v>8.4980831000000003E-4</v>
      </c>
      <c r="Q470" s="114">
        <v>6.9574070000000005E-4</v>
      </c>
      <c r="R470" s="113">
        <v>1.0880450552753E-6</v>
      </c>
      <c r="S470" s="112">
        <v>3.1427822541641497E-9</v>
      </c>
      <c r="T470" s="112">
        <v>9.7442675776000007E-2</v>
      </c>
      <c r="U470" s="122">
        <v>5.0742821000000002E-5</v>
      </c>
      <c r="V470" s="110"/>
      <c r="W470" s="109"/>
      <c r="X470" s="42" t="s">
        <v>11633</v>
      </c>
      <c r="Y470" s="214" t="s">
        <v>11639</v>
      </c>
      <c r="Z470" s="76"/>
    </row>
    <row r="471" spans="1:27" ht="14.5" customHeight="1">
      <c r="A471" s="41" t="s">
        <v>11638</v>
      </c>
      <c r="B471" s="119" t="s">
        <v>11637</v>
      </c>
      <c r="C471" s="120" t="s">
        <v>11636</v>
      </c>
      <c r="D471" s="135" t="s">
        <v>11635</v>
      </c>
      <c r="E471" s="119" t="s">
        <v>6570</v>
      </c>
      <c r="F471" s="118" t="s">
        <v>11634</v>
      </c>
      <c r="G471" s="117">
        <v>0.19746444857250001</v>
      </c>
      <c r="H471" s="117">
        <v>7.7778405299999999E-3</v>
      </c>
      <c r="I471" s="117">
        <v>1.3416050370000002E-2</v>
      </c>
      <c r="J471" s="117">
        <v>1.36474276725E-2</v>
      </c>
      <c r="K471" s="117">
        <v>0.16262313</v>
      </c>
      <c r="L471" s="116">
        <v>1.2227303007518797</v>
      </c>
      <c r="M471" s="115">
        <v>16.496371</v>
      </c>
      <c r="N471" s="114">
        <v>2.2330839000000002E-2</v>
      </c>
      <c r="O471" s="114">
        <v>2.0566059000000001E-2</v>
      </c>
      <c r="P471" s="114">
        <v>9.6847576999999996E-4</v>
      </c>
      <c r="Q471" s="114">
        <v>7.9630334999999995E-4</v>
      </c>
      <c r="R471" s="113">
        <v>1.2329771621795001E-6</v>
      </c>
      <c r="S471" s="112">
        <v>3.5816411832475817E-9</v>
      </c>
      <c r="T471" s="112">
        <v>0.11152707811500001</v>
      </c>
      <c r="U471" s="122">
        <v>5.7481197E-5</v>
      </c>
      <c r="V471" s="110"/>
      <c r="W471" s="109"/>
      <c r="X471" s="42" t="s">
        <v>11633</v>
      </c>
      <c r="Y471" s="76"/>
      <c r="Z471" s="76"/>
      <c r="AA471" s="108"/>
    </row>
    <row r="472" spans="1:27" ht="14.5" customHeight="1">
      <c r="B472" s="119" t="s">
        <v>11622</v>
      </c>
      <c r="C472" s="133" t="s">
        <v>11632</v>
      </c>
      <c r="D472" s="135"/>
      <c r="G472" s="131"/>
      <c r="H472" s="131"/>
      <c r="I472" s="131"/>
      <c r="J472" s="131"/>
      <c r="K472" s="131"/>
      <c r="L472" s="131"/>
      <c r="M472" s="100"/>
      <c r="N472" s="41"/>
      <c r="O472" s="41"/>
      <c r="V472" s="130"/>
      <c r="W472" s="105"/>
      <c r="X472" s="76"/>
      <c r="Y472" s="76"/>
      <c r="Z472" s="76"/>
      <c r="AA472" s="108"/>
    </row>
    <row r="473" spans="1:27" ht="14.5" customHeight="1">
      <c r="B473" s="119" t="s">
        <v>11622</v>
      </c>
      <c r="C473" s="133" t="s">
        <v>49</v>
      </c>
      <c r="D473" s="133" t="s">
        <v>11621</v>
      </c>
      <c r="G473" s="131"/>
      <c r="H473" s="131"/>
      <c r="I473" s="131"/>
      <c r="J473" s="131"/>
      <c r="K473" s="131"/>
      <c r="L473" s="131"/>
      <c r="M473" s="100"/>
      <c r="N473" s="41"/>
      <c r="O473" s="41"/>
      <c r="V473" s="130"/>
      <c r="W473" s="105"/>
      <c r="X473" s="76"/>
      <c r="Y473" s="76"/>
      <c r="Z473" s="76"/>
      <c r="AA473" s="108"/>
    </row>
    <row r="474" spans="1:27" ht="14.5" customHeight="1">
      <c r="A474" s="41" t="s">
        <v>11631</v>
      </c>
      <c r="B474" s="119" t="s">
        <v>11622</v>
      </c>
      <c r="C474" s="120" t="s">
        <v>199</v>
      </c>
      <c r="D474" s="135" t="s">
        <v>11621</v>
      </c>
      <c r="E474" s="119" t="s">
        <v>6570</v>
      </c>
      <c r="F474" s="118" t="s">
        <v>11630</v>
      </c>
      <c r="G474" s="117">
        <v>3.4389217700119996</v>
      </c>
      <c r="H474" s="117">
        <v>0.1131777451</v>
      </c>
      <c r="I474" s="117">
        <v>0.37288328799999998</v>
      </c>
      <c r="J474" s="117">
        <v>1.183609736912</v>
      </c>
      <c r="K474" s="117">
        <v>1.7692509999999999</v>
      </c>
      <c r="L474" s="116">
        <v>13.302639097744359</v>
      </c>
      <c r="M474" s="115">
        <v>237.9025</v>
      </c>
      <c r="N474" s="114">
        <v>0.34324461000000001</v>
      </c>
      <c r="O474" s="114">
        <v>0.32289250000000003</v>
      </c>
      <c r="P474" s="114">
        <v>1.4059222999999999E-2</v>
      </c>
      <c r="Q474" s="114">
        <v>6.2928884999999997E-3</v>
      </c>
      <c r="R474" s="113">
        <v>1.9358063101929999E-5</v>
      </c>
      <c r="S474" s="112">
        <v>5.1994168375710996E-8</v>
      </c>
      <c r="T474" s="112">
        <v>0.88135692900000007</v>
      </c>
      <c r="U474" s="111">
        <v>1.0071315E-3</v>
      </c>
      <c r="V474" s="154"/>
      <c r="W474" s="173"/>
      <c r="X474" s="42" t="s">
        <v>1051</v>
      </c>
      <c r="Y474" s="42"/>
      <c r="Z474" s="42"/>
      <c r="AA474" s="108"/>
    </row>
    <row r="475" spans="1:27" ht="14.5" customHeight="1">
      <c r="A475" s="41" t="s">
        <v>11629</v>
      </c>
      <c r="B475" s="119" t="s">
        <v>11622</v>
      </c>
      <c r="C475" s="120" t="s">
        <v>200</v>
      </c>
      <c r="D475" s="135" t="s">
        <v>11621</v>
      </c>
      <c r="E475" s="119" t="s">
        <v>6570</v>
      </c>
      <c r="F475" s="118" t="s">
        <v>11628</v>
      </c>
      <c r="G475" s="117">
        <v>2.676407266185</v>
      </c>
      <c r="H475" s="117">
        <v>7.9820583599999995E-2</v>
      </c>
      <c r="I475" s="117">
        <v>0.28328484900000001</v>
      </c>
      <c r="J475" s="117">
        <v>0.89560633358500008</v>
      </c>
      <c r="K475" s="117">
        <v>1.4176955</v>
      </c>
      <c r="L475" s="116">
        <v>10.659364661654134</v>
      </c>
      <c r="M475" s="115">
        <v>194.76186000000001</v>
      </c>
      <c r="N475" s="114">
        <v>0.27224066000000002</v>
      </c>
      <c r="O475" s="114">
        <v>0.25572624999999999</v>
      </c>
      <c r="P475" s="114">
        <v>1.1468269E-2</v>
      </c>
      <c r="Q475" s="114">
        <v>5.0461493000000003E-3</v>
      </c>
      <c r="R475" s="113">
        <v>1.5331309593577001E-5</v>
      </c>
      <c r="S475" s="112">
        <v>4.2412239108705895E-8</v>
      </c>
      <c r="T475" s="112">
        <v>0.70674360599999997</v>
      </c>
      <c r="U475" s="111">
        <v>7.9715296000000004E-4</v>
      </c>
      <c r="V475" s="154"/>
      <c r="W475" s="173"/>
      <c r="X475" s="42" t="s">
        <v>1052</v>
      </c>
      <c r="Y475" s="42"/>
      <c r="Z475" s="42"/>
      <c r="AA475" s="108"/>
    </row>
    <row r="476" spans="1:27" ht="14.5" customHeight="1">
      <c r="A476" s="41" t="s">
        <v>11627</v>
      </c>
      <c r="B476" s="119" t="s">
        <v>11622</v>
      </c>
      <c r="C476" s="120" t="s">
        <v>201</v>
      </c>
      <c r="D476" s="135" t="s">
        <v>11621</v>
      </c>
      <c r="E476" s="119" t="s">
        <v>6570</v>
      </c>
      <c r="F476" s="118" t="s">
        <v>11626</v>
      </c>
      <c r="G476" s="117">
        <v>2.2262654227249996</v>
      </c>
      <c r="H476" s="117">
        <v>6.59048733E-2</v>
      </c>
      <c r="I476" s="117">
        <v>0.25589110669999998</v>
      </c>
      <c r="J476" s="117">
        <v>0.86221334272499994</v>
      </c>
      <c r="K476" s="117">
        <v>1.0422560999999999</v>
      </c>
      <c r="L476" s="116">
        <v>7.8365120300751867</v>
      </c>
      <c r="M476" s="115">
        <v>135.85938999999999</v>
      </c>
      <c r="N476" s="114">
        <v>0.20747017000000001</v>
      </c>
      <c r="O476" s="114">
        <v>0.19590574999999999</v>
      </c>
      <c r="P476" s="114">
        <v>7.9995772E-3</v>
      </c>
      <c r="Q476" s="114">
        <v>3.5648438000000001E-3</v>
      </c>
      <c r="R476" s="113">
        <v>1.1744949187312001E-5</v>
      </c>
      <c r="S476" s="112">
        <v>2.9584235616162002E-8</v>
      </c>
      <c r="T476" s="112">
        <v>0.499277847</v>
      </c>
      <c r="U476" s="111">
        <v>5.4454890000000004E-4</v>
      </c>
      <c r="V476" s="154"/>
      <c r="W476" s="173"/>
      <c r="X476" s="42" t="s">
        <v>1053</v>
      </c>
      <c r="Y476" s="42"/>
      <c r="Z476" s="42"/>
      <c r="AA476" s="108"/>
    </row>
    <row r="477" spans="1:27" ht="14.5" customHeight="1">
      <c r="A477" s="41" t="s">
        <v>11625</v>
      </c>
      <c r="B477" s="119" t="s">
        <v>11622</v>
      </c>
      <c r="C477" s="120" t="s">
        <v>202</v>
      </c>
      <c r="D477" s="135" t="s">
        <v>11621</v>
      </c>
      <c r="E477" s="119" t="s">
        <v>6570</v>
      </c>
      <c r="F477" s="118" t="s">
        <v>11624</v>
      </c>
      <c r="G477" s="117">
        <v>7.9171827025340002</v>
      </c>
      <c r="H477" s="117">
        <v>0.23476975999999999</v>
      </c>
      <c r="I477" s="117">
        <v>0.92325823400000007</v>
      </c>
      <c r="J477" s="117">
        <v>3.0630992085340001</v>
      </c>
      <c r="K477" s="117">
        <v>3.6960554999999999</v>
      </c>
      <c r="L477" s="116">
        <v>27.789890977443608</v>
      </c>
      <c r="M477" s="115">
        <v>480.55079999999998</v>
      </c>
      <c r="N477" s="114">
        <v>0.73957682000000002</v>
      </c>
      <c r="O477" s="114">
        <v>0.69851602000000002</v>
      </c>
      <c r="P477" s="114">
        <v>2.8418826000000001E-2</v>
      </c>
      <c r="Q477" s="114">
        <v>1.2641971E-2</v>
      </c>
      <c r="R477" s="113">
        <v>4.1877460259848997E-5</v>
      </c>
      <c r="S477" s="112">
        <v>1.0509920846917799E-7</v>
      </c>
      <c r="T477" s="112">
        <v>1.770584124</v>
      </c>
      <c r="U477" s="111">
        <v>1.9196952E-3</v>
      </c>
      <c r="V477" s="154"/>
      <c r="W477" s="173"/>
      <c r="X477" s="42" t="s">
        <v>1054</v>
      </c>
      <c r="Y477" s="42"/>
      <c r="Z477" s="42"/>
      <c r="AA477" s="108"/>
    </row>
    <row r="478" spans="1:27" ht="14.5" customHeight="1">
      <c r="A478" s="41" t="s">
        <v>11623</v>
      </c>
      <c r="B478" s="119" t="s">
        <v>11622</v>
      </c>
      <c r="C478" s="120" t="s">
        <v>203</v>
      </c>
      <c r="D478" s="135" t="s">
        <v>11621</v>
      </c>
      <c r="E478" s="119" t="s">
        <v>7747</v>
      </c>
      <c r="F478" s="118" t="s">
        <v>11620</v>
      </c>
      <c r="G478" s="117">
        <v>4.7736037109309999</v>
      </c>
      <c r="H478" s="117">
        <v>1.7850966330999998E-2</v>
      </c>
      <c r="I478" s="117">
        <v>1.3513760478999999</v>
      </c>
      <c r="J478" s="117">
        <v>1.7088655966999999</v>
      </c>
      <c r="K478" s="117">
        <v>1.6955111</v>
      </c>
      <c r="L478" s="116">
        <v>12.748203759398496</v>
      </c>
      <c r="M478" s="115">
        <v>278.74382000000003</v>
      </c>
      <c r="N478" s="114">
        <v>0.85965298999999995</v>
      </c>
      <c r="O478" s="114">
        <v>0.81861516999999995</v>
      </c>
      <c r="P478" s="114">
        <v>3.6000525999999998E-2</v>
      </c>
      <c r="Q478" s="114">
        <v>5.0372938000000003E-3</v>
      </c>
      <c r="R478" s="113">
        <v>4.9077647680513E-5</v>
      </c>
      <c r="S478" s="112">
        <v>1.3313803762336999E-7</v>
      </c>
      <c r="T478" s="112">
        <v>0.70550333520000008</v>
      </c>
      <c r="U478" s="111">
        <v>2.4958268999999999E-3</v>
      </c>
      <c r="V478" s="154"/>
      <c r="W478" s="173"/>
      <c r="X478" s="42" t="s">
        <v>1055</v>
      </c>
      <c r="Y478" s="42"/>
      <c r="Z478" s="42"/>
      <c r="AA478" s="108"/>
    </row>
    <row r="479" spans="1:27" ht="14.5" customHeight="1">
      <c r="B479" s="119" t="s">
        <v>11311</v>
      </c>
      <c r="C479" s="133" t="s">
        <v>11619</v>
      </c>
      <c r="D479" s="135"/>
      <c r="G479" s="131"/>
      <c r="H479" s="131"/>
      <c r="I479" s="131"/>
      <c r="J479" s="131"/>
      <c r="K479" s="131"/>
      <c r="L479" s="131"/>
      <c r="M479" s="100"/>
      <c r="N479" s="41"/>
      <c r="O479" s="41"/>
      <c r="V479" s="152"/>
      <c r="W479" s="172"/>
      <c r="X479" s="76"/>
      <c r="Y479" s="76"/>
      <c r="Z479" s="76"/>
      <c r="AA479" s="108"/>
    </row>
    <row r="480" spans="1:27" ht="14.5" customHeight="1">
      <c r="B480" s="119" t="s">
        <v>11311</v>
      </c>
      <c r="C480" s="133" t="s">
        <v>11618</v>
      </c>
      <c r="D480" s="133" t="s">
        <v>11606</v>
      </c>
      <c r="G480" s="131"/>
      <c r="H480" s="131"/>
      <c r="I480" s="131"/>
      <c r="J480" s="131"/>
      <c r="K480" s="131"/>
      <c r="L480" s="131"/>
      <c r="M480" s="100"/>
      <c r="N480" s="41"/>
      <c r="O480" s="41"/>
      <c r="V480" s="152"/>
      <c r="W480" s="172"/>
      <c r="X480" s="76"/>
      <c r="Y480" s="76"/>
      <c r="Z480" s="76"/>
      <c r="AA480" s="108"/>
    </row>
    <row r="481" spans="1:27" ht="14.5" customHeight="1">
      <c r="A481" s="41" t="s">
        <v>11617</v>
      </c>
      <c r="B481" s="119" t="s">
        <v>11311</v>
      </c>
      <c r="C481" s="120" t="s">
        <v>11616</v>
      </c>
      <c r="D481" s="135" t="s">
        <v>11606</v>
      </c>
      <c r="E481" s="119" t="s">
        <v>6570</v>
      </c>
      <c r="F481" s="118" t="s">
        <v>11615</v>
      </c>
      <c r="G481" s="117">
        <v>0.51861792163999998</v>
      </c>
      <c r="H481" s="117">
        <v>2.8729517439999998E-2</v>
      </c>
      <c r="I481" s="117">
        <v>0.10783441249999999</v>
      </c>
      <c r="J481" s="117">
        <v>7.5439051699999995E-2</v>
      </c>
      <c r="K481" s="117">
        <v>0.30661494</v>
      </c>
      <c r="L481" s="116">
        <v>2.3053754887218045</v>
      </c>
      <c r="M481" s="115">
        <v>27.798991999999998</v>
      </c>
      <c r="N481" s="114">
        <v>5.8254385999999998E-2</v>
      </c>
      <c r="O481" s="114">
        <v>5.5692317999999998E-2</v>
      </c>
      <c r="P481" s="114">
        <v>2.2661560000000001E-3</v>
      </c>
      <c r="Q481" s="114">
        <v>2.9591249E-4</v>
      </c>
      <c r="R481" s="113">
        <v>3.3388679691800005E-6</v>
      </c>
      <c r="S481" s="112">
        <v>8.3807543483200005E-9</v>
      </c>
      <c r="T481" s="112">
        <v>4.1444325999999997E-2</v>
      </c>
      <c r="U481" s="111">
        <v>1.2879473000000001E-4</v>
      </c>
      <c r="V481" s="154"/>
      <c r="W481" s="173"/>
      <c r="X481" s="42" t="s">
        <v>954</v>
      </c>
      <c r="Y481" s="42"/>
      <c r="Z481" s="42"/>
      <c r="AA481" s="108"/>
    </row>
    <row r="482" spans="1:27" ht="14.5" customHeight="1">
      <c r="A482" s="41" t="s">
        <v>11614</v>
      </c>
      <c r="B482" s="119" t="s">
        <v>11311</v>
      </c>
      <c r="C482" s="120" t="s">
        <v>11613</v>
      </c>
      <c r="D482" s="135" t="s">
        <v>11606</v>
      </c>
      <c r="E482" s="119" t="s">
        <v>6570</v>
      </c>
      <c r="F482" s="118" t="s">
        <v>11612</v>
      </c>
      <c r="G482" s="117">
        <v>0.22390033566</v>
      </c>
      <c r="H482" s="117">
        <v>1.5776997359999999E-2</v>
      </c>
      <c r="I482" s="117">
        <v>2.2258062899999997E-2</v>
      </c>
      <c r="J482" s="117">
        <v>6.2089035399999999E-2</v>
      </c>
      <c r="K482" s="117">
        <v>0.12377624</v>
      </c>
      <c r="L482" s="116">
        <v>0.93064842105263146</v>
      </c>
      <c r="M482" s="115">
        <v>10.319990000000001</v>
      </c>
      <c r="N482" s="114">
        <v>2.1621616999999999E-2</v>
      </c>
      <c r="O482" s="114">
        <v>2.0366657999999999E-2</v>
      </c>
      <c r="P482" s="114">
        <v>8.8444298999999999E-4</v>
      </c>
      <c r="Q482" s="114">
        <v>3.7051654E-4</v>
      </c>
      <c r="R482" s="113">
        <v>1.2210226403700001E-6</v>
      </c>
      <c r="S482" s="112">
        <v>3.2708690007384005E-9</v>
      </c>
      <c r="T482" s="112">
        <v>5.1893072999999998E-2</v>
      </c>
      <c r="U482" s="122">
        <v>5.3712767999999998E-5</v>
      </c>
      <c r="V482" s="154"/>
      <c r="W482" s="173"/>
      <c r="X482" s="42" t="s">
        <v>955</v>
      </c>
      <c r="Y482" s="42"/>
      <c r="Z482" s="42"/>
      <c r="AA482" s="108"/>
    </row>
    <row r="483" spans="1:27" ht="14.5" customHeight="1">
      <c r="A483" s="41" t="s">
        <v>11611</v>
      </c>
      <c r="B483" s="119" t="s">
        <v>11311</v>
      </c>
      <c r="C483" s="120" t="s">
        <v>11610</v>
      </c>
      <c r="D483" s="135" t="s">
        <v>11606</v>
      </c>
      <c r="E483" s="119" t="s">
        <v>6570</v>
      </c>
      <c r="F483" s="118" t="s">
        <v>11609</v>
      </c>
      <c r="G483" s="117">
        <v>0.11656399596399999</v>
      </c>
      <c r="H483" s="117">
        <v>1.5370543058999999E-3</v>
      </c>
      <c r="I483" s="117">
        <v>1.896237194E-2</v>
      </c>
      <c r="J483" s="117">
        <v>1.02200947181E-2</v>
      </c>
      <c r="K483" s="117">
        <v>8.5844475000000003E-2</v>
      </c>
      <c r="L483" s="116">
        <v>0.64544718045112781</v>
      </c>
      <c r="M483" s="115">
        <v>1.3451565999999999</v>
      </c>
      <c r="N483" s="114">
        <v>1.6010235000000001E-2</v>
      </c>
      <c r="O483" s="114">
        <v>1.5313356E-2</v>
      </c>
      <c r="P483" s="114">
        <v>6.1318574E-4</v>
      </c>
      <c r="Q483" s="121">
        <v>8.3692664999999997E-5</v>
      </c>
      <c r="R483" s="113">
        <v>9.1806692057878006E-7</v>
      </c>
      <c r="S483" s="112">
        <v>2.2676987732996814E-9</v>
      </c>
      <c r="T483" s="112">
        <v>1.1721661728999999E-2</v>
      </c>
      <c r="U483" s="122">
        <v>2.5387339E-5</v>
      </c>
      <c r="V483" s="154"/>
      <c r="W483" s="173"/>
      <c r="X483" s="42" t="s">
        <v>1270</v>
      </c>
      <c r="Y483" s="42"/>
      <c r="Z483" s="42"/>
      <c r="AA483" s="108"/>
    </row>
    <row r="484" spans="1:27" ht="14.5" customHeight="1">
      <c r="A484" s="41" t="s">
        <v>11608</v>
      </c>
      <c r="B484" s="119" t="s">
        <v>11311</v>
      </c>
      <c r="C484" s="120" t="s">
        <v>11607</v>
      </c>
      <c r="D484" s="135" t="s">
        <v>11606</v>
      </c>
      <c r="E484" s="119" t="s">
        <v>6570</v>
      </c>
      <c r="F484" s="118" t="s">
        <v>11605</v>
      </c>
      <c r="G484" s="117">
        <v>0.192772799616</v>
      </c>
      <c r="H484" s="117">
        <v>1.164741389E-2</v>
      </c>
      <c r="I484" s="117">
        <v>2.1302313100000001E-2</v>
      </c>
      <c r="J484" s="117">
        <v>4.7047042626000006E-2</v>
      </c>
      <c r="K484" s="117">
        <v>0.11277603</v>
      </c>
      <c r="L484" s="116">
        <v>0.84794007518796988</v>
      </c>
      <c r="M484" s="115">
        <v>7.7172881000000002</v>
      </c>
      <c r="N484" s="114">
        <v>1.9994316000000002E-2</v>
      </c>
      <c r="O484" s="114">
        <v>1.89012E-2</v>
      </c>
      <c r="P484" s="114">
        <v>8.0577839000000001E-4</v>
      </c>
      <c r="Q484" s="114">
        <v>2.8733761999999999E-4</v>
      </c>
      <c r="R484" s="113">
        <v>1.1331654785343312E-6</v>
      </c>
      <c r="S484" s="112">
        <v>2.9799496326515999E-9</v>
      </c>
      <c r="T484" s="112">
        <v>4.02433632E-2</v>
      </c>
      <c r="U484" s="122">
        <v>4.5498394000000002E-5</v>
      </c>
      <c r="V484" s="154"/>
      <c r="W484" s="173"/>
      <c r="X484" s="42" t="s">
        <v>1056</v>
      </c>
      <c r="Y484" s="42"/>
      <c r="Z484" s="42"/>
      <c r="AA484" s="108"/>
    </row>
    <row r="485" spans="1:27" ht="14.5" customHeight="1">
      <c r="B485" s="119" t="s">
        <v>11311</v>
      </c>
      <c r="C485" s="133" t="s">
        <v>50</v>
      </c>
      <c r="D485" s="133" t="s">
        <v>11589</v>
      </c>
      <c r="G485" s="131"/>
      <c r="H485" s="131"/>
      <c r="I485" s="131"/>
      <c r="J485" s="131"/>
      <c r="K485" s="131"/>
      <c r="L485" s="131"/>
      <c r="M485" s="100"/>
      <c r="N485" s="41"/>
      <c r="O485" s="41"/>
      <c r="V485" s="152"/>
      <c r="W485" s="172"/>
      <c r="X485" s="76"/>
      <c r="Y485" s="76"/>
      <c r="Z485" s="76"/>
      <c r="AA485" s="108"/>
    </row>
    <row r="486" spans="1:27" ht="14.5" customHeight="1">
      <c r="A486" s="41" t="s">
        <v>11604</v>
      </c>
      <c r="B486" s="119" t="s">
        <v>10796</v>
      </c>
      <c r="C486" s="120" t="s">
        <v>204</v>
      </c>
      <c r="D486" s="135" t="s">
        <v>11589</v>
      </c>
      <c r="E486" s="119" t="s">
        <v>6570</v>
      </c>
      <c r="F486" s="118" t="s">
        <v>11603</v>
      </c>
      <c r="G486" s="117">
        <v>0.28648127927810996</v>
      </c>
      <c r="H486" s="117">
        <v>1.318250575E-2</v>
      </c>
      <c r="I486" s="117">
        <v>4.1498595800000003E-2</v>
      </c>
      <c r="J486" s="117">
        <v>4.0741887728109993E-2</v>
      </c>
      <c r="K486" s="117">
        <v>0.19105828999999999</v>
      </c>
      <c r="L486" s="116">
        <v>1.4365284962406013</v>
      </c>
      <c r="M486" s="115">
        <v>18.508970000000001</v>
      </c>
      <c r="N486" s="114">
        <v>3.2283956000000003E-2</v>
      </c>
      <c r="O486" s="114">
        <v>3.0397007E-2</v>
      </c>
      <c r="P486" s="114">
        <v>1.3092253999999999E-3</v>
      </c>
      <c r="Q486" s="114">
        <v>5.7772347E-4</v>
      </c>
      <c r="R486" s="113">
        <v>1.8223624702628101E-6</v>
      </c>
      <c r="S486" s="112">
        <v>4.8418100564725264E-9</v>
      </c>
      <c r="T486" s="112">
        <v>8.09136518E-2</v>
      </c>
      <c r="U486" s="122">
        <v>7.5412482999999997E-5</v>
      </c>
      <c r="V486" s="154"/>
      <c r="W486" s="173"/>
      <c r="X486" s="42" t="s">
        <v>1077</v>
      </c>
      <c r="Y486" s="42"/>
      <c r="Z486" s="42"/>
      <c r="AA486" s="108"/>
    </row>
    <row r="487" spans="1:27" ht="14.5" customHeight="1">
      <c r="A487" s="41" t="s">
        <v>11602</v>
      </c>
      <c r="B487" s="119" t="s">
        <v>11311</v>
      </c>
      <c r="C487" s="120" t="s">
        <v>205</v>
      </c>
      <c r="D487" s="135" t="s">
        <v>11589</v>
      </c>
      <c r="E487" s="119" t="s">
        <v>6570</v>
      </c>
      <c r="F487" s="118" t="s">
        <v>11601</v>
      </c>
      <c r="G487" s="117">
        <v>0.28648127927810996</v>
      </c>
      <c r="H487" s="117">
        <v>1.318250575E-2</v>
      </c>
      <c r="I487" s="117">
        <v>4.1498595800000003E-2</v>
      </c>
      <c r="J487" s="117">
        <v>4.0741887728109993E-2</v>
      </c>
      <c r="K487" s="117">
        <v>0.19105828999999999</v>
      </c>
      <c r="L487" s="116">
        <v>1.4365284962406013</v>
      </c>
      <c r="M487" s="115">
        <v>18.508970000000001</v>
      </c>
      <c r="N487" s="114">
        <v>3.2283956000000003E-2</v>
      </c>
      <c r="O487" s="114">
        <v>3.0397007E-2</v>
      </c>
      <c r="P487" s="114">
        <v>1.3092253999999999E-3</v>
      </c>
      <c r="Q487" s="114">
        <v>5.7772347E-4</v>
      </c>
      <c r="R487" s="113">
        <v>1.8223624702628101E-6</v>
      </c>
      <c r="S487" s="112">
        <v>4.8418100564725264E-9</v>
      </c>
      <c r="T487" s="112">
        <v>8.09136518E-2</v>
      </c>
      <c r="U487" s="122">
        <v>7.5412482999999997E-5</v>
      </c>
      <c r="V487" s="154"/>
      <c r="W487" s="173"/>
      <c r="X487" s="42" t="s">
        <v>1077</v>
      </c>
      <c r="Y487" s="42"/>
      <c r="Z487" s="42"/>
      <c r="AA487" s="108"/>
    </row>
    <row r="488" spans="1:27" ht="14.5" customHeight="1">
      <c r="A488" s="41" t="s">
        <v>11600</v>
      </c>
      <c r="B488" s="119" t="s">
        <v>11311</v>
      </c>
      <c r="C488" s="120" t="s">
        <v>206</v>
      </c>
      <c r="D488" s="135" t="s">
        <v>11589</v>
      </c>
      <c r="E488" s="119" t="s">
        <v>6570</v>
      </c>
      <c r="F488" s="118" t="s">
        <v>11599</v>
      </c>
      <c r="G488" s="117">
        <v>2.7638423306064599</v>
      </c>
      <c r="H488" s="117">
        <v>2.508526376E-2</v>
      </c>
      <c r="I488" s="117">
        <v>1.2204315855999999</v>
      </c>
      <c r="J488" s="117">
        <v>1.1845144112464601</v>
      </c>
      <c r="K488" s="117">
        <v>0.33381106999999999</v>
      </c>
      <c r="L488" s="116">
        <v>2.509857669172932</v>
      </c>
      <c r="M488" s="115">
        <v>40.707813999999999</v>
      </c>
      <c r="N488" s="114">
        <v>0.41554438999999999</v>
      </c>
      <c r="O488" s="114">
        <v>0.40406726999999998</v>
      </c>
      <c r="P488" s="114">
        <v>8.9447619000000006E-3</v>
      </c>
      <c r="Q488" s="114">
        <v>2.5323593999999998E-3</v>
      </c>
      <c r="R488" s="113">
        <v>2.4224656149470492E-5</v>
      </c>
      <c r="S488" s="112">
        <v>3.3079740418544442E-8</v>
      </c>
      <c r="T488" s="112">
        <v>0.35467217400000001</v>
      </c>
      <c r="U488" s="111">
        <v>4.8031880999999999E-4</v>
      </c>
      <c r="V488" s="154"/>
      <c r="W488" s="173"/>
      <c r="X488" s="42" t="s">
        <v>1077</v>
      </c>
      <c r="Y488" s="42"/>
      <c r="Z488" s="42"/>
      <c r="AA488" s="108"/>
    </row>
    <row r="489" spans="1:27" ht="14.5" customHeight="1">
      <c r="A489" s="41" t="s">
        <v>11598</v>
      </c>
      <c r="B489" s="119" t="s">
        <v>11311</v>
      </c>
      <c r="C489" s="120" t="s">
        <v>207</v>
      </c>
      <c r="D489" s="135" t="s">
        <v>11589</v>
      </c>
      <c r="E489" s="119" t="s">
        <v>6570</v>
      </c>
      <c r="F489" s="118" t="s">
        <v>11597</v>
      </c>
      <c r="G489" s="117">
        <v>2.7823406973554698</v>
      </c>
      <c r="H489" s="117">
        <v>2.5067012520000001E-2</v>
      </c>
      <c r="I489" s="117">
        <v>1.2198145754</v>
      </c>
      <c r="J489" s="117">
        <v>1.1980489294354699</v>
      </c>
      <c r="K489" s="117">
        <v>0.33941018000000001</v>
      </c>
      <c r="L489" s="116">
        <v>2.5519562406015037</v>
      </c>
      <c r="M489" s="115">
        <v>41.082053999999999</v>
      </c>
      <c r="N489" s="114">
        <v>0.41617973000000003</v>
      </c>
      <c r="O489" s="114">
        <v>0.40463432999999999</v>
      </c>
      <c r="P489" s="114">
        <v>8.9751285000000004E-3</v>
      </c>
      <c r="Q489" s="114">
        <v>2.5702652E-3</v>
      </c>
      <c r="R489" s="113">
        <v>2.4258653058735704E-5</v>
      </c>
      <c r="S489" s="112">
        <v>3.3192043533496979E-8</v>
      </c>
      <c r="T489" s="112">
        <v>0.35998112000000004</v>
      </c>
      <c r="U489" s="111">
        <v>4.8183861000000001E-4</v>
      </c>
      <c r="V489" s="154"/>
      <c r="W489" s="173"/>
      <c r="X489" s="42" t="s">
        <v>1077</v>
      </c>
      <c r="Y489" s="42"/>
      <c r="Z489" s="42"/>
      <c r="AA489" s="108"/>
    </row>
    <row r="490" spans="1:27" ht="14.5" customHeight="1">
      <c r="A490" s="41" t="s">
        <v>11596</v>
      </c>
      <c r="B490" s="119" t="s">
        <v>11311</v>
      </c>
      <c r="C490" s="120" t="s">
        <v>208</v>
      </c>
      <c r="D490" s="135" t="s">
        <v>11589</v>
      </c>
      <c r="E490" s="119" t="s">
        <v>6570</v>
      </c>
      <c r="F490" s="118" t="s">
        <v>11595</v>
      </c>
      <c r="G490" s="117">
        <v>0.28648127927810996</v>
      </c>
      <c r="H490" s="117">
        <v>1.318250575E-2</v>
      </c>
      <c r="I490" s="117">
        <v>4.1498595800000003E-2</v>
      </c>
      <c r="J490" s="117">
        <v>4.0741887728109993E-2</v>
      </c>
      <c r="K490" s="117">
        <v>0.19105828999999999</v>
      </c>
      <c r="L490" s="116">
        <v>1.4365284962406013</v>
      </c>
      <c r="M490" s="115">
        <v>18.508970000000001</v>
      </c>
      <c r="N490" s="114">
        <v>3.2283956000000003E-2</v>
      </c>
      <c r="O490" s="114">
        <v>3.0397007E-2</v>
      </c>
      <c r="P490" s="114">
        <v>1.3092253999999999E-3</v>
      </c>
      <c r="Q490" s="114">
        <v>5.7772347E-4</v>
      </c>
      <c r="R490" s="113">
        <v>1.8223624702628101E-6</v>
      </c>
      <c r="S490" s="112">
        <v>4.8418100564725264E-9</v>
      </c>
      <c r="T490" s="112">
        <v>8.09136518E-2</v>
      </c>
      <c r="U490" s="122">
        <v>7.5412482999999997E-5</v>
      </c>
      <c r="V490" s="110"/>
      <c r="W490" s="173"/>
      <c r="X490" s="42" t="s">
        <v>1077</v>
      </c>
      <c r="Y490" s="42"/>
      <c r="Z490" s="42"/>
      <c r="AA490" s="108"/>
    </row>
    <row r="491" spans="1:27" ht="14.5" customHeight="1">
      <c r="A491" s="41" t="s">
        <v>11594</v>
      </c>
      <c r="B491" s="119" t="s">
        <v>11311</v>
      </c>
      <c r="C491" s="120" t="s">
        <v>209</v>
      </c>
      <c r="D491" s="135" t="s">
        <v>11589</v>
      </c>
      <c r="E491" s="119" t="s">
        <v>6570</v>
      </c>
      <c r="F491" s="118" t="s">
        <v>11593</v>
      </c>
      <c r="G491" s="117">
        <v>0.36142335559361</v>
      </c>
      <c r="H491" s="117">
        <v>2.2023205339999997E-2</v>
      </c>
      <c r="I491" s="117">
        <v>8.5698705600000008E-2</v>
      </c>
      <c r="J491" s="117">
        <v>4.0177864653609993E-2</v>
      </c>
      <c r="K491" s="117">
        <v>0.21352357999999999</v>
      </c>
      <c r="L491" s="116">
        <v>1.6054404511278193</v>
      </c>
      <c r="M491" s="115">
        <v>18.702946000000001</v>
      </c>
      <c r="N491" s="114">
        <v>4.7965550000000003E-2</v>
      </c>
      <c r="O491" s="114">
        <v>4.5545207999999997E-2</v>
      </c>
      <c r="P491" s="114">
        <v>1.6916882000000001E-3</v>
      </c>
      <c r="Q491" s="114">
        <v>7.2865403000000001E-4</v>
      </c>
      <c r="R491" s="113">
        <v>2.7305280827720103E-6</v>
      </c>
      <c r="S491" s="112">
        <v>6.2562433753125272E-9</v>
      </c>
      <c r="T491" s="112">
        <v>0.1020523851</v>
      </c>
      <c r="U491" s="122">
        <v>9.6954768000000001E-5</v>
      </c>
      <c r="V491" s="154"/>
      <c r="W491" s="173"/>
      <c r="X491" s="42" t="s">
        <v>1077</v>
      </c>
      <c r="Y491" s="42"/>
      <c r="Z491" s="42"/>
      <c r="AA491" s="108"/>
    </row>
    <row r="492" spans="1:27" ht="14.5" customHeight="1">
      <c r="A492" s="41" t="s">
        <v>11592</v>
      </c>
      <c r="B492" s="119" t="s">
        <v>11311</v>
      </c>
      <c r="C492" s="120" t="s">
        <v>210</v>
      </c>
      <c r="D492" s="135" t="s">
        <v>11589</v>
      </c>
      <c r="E492" s="119" t="s">
        <v>6570</v>
      </c>
      <c r="F492" s="118" t="s">
        <v>11591</v>
      </c>
      <c r="G492" s="117">
        <v>0.30039323819810998</v>
      </c>
      <c r="H492" s="117">
        <v>1.439492807E-2</v>
      </c>
      <c r="I492" s="117">
        <v>4.3698529899999998E-2</v>
      </c>
      <c r="J492" s="117">
        <v>4.431150022811E-2</v>
      </c>
      <c r="K492" s="117">
        <v>0.19798827999999999</v>
      </c>
      <c r="L492" s="116">
        <v>1.4886336842105261</v>
      </c>
      <c r="M492" s="115">
        <v>19.505637</v>
      </c>
      <c r="N492" s="114">
        <v>3.3674012000000003E-2</v>
      </c>
      <c r="O492" s="114">
        <v>3.1695556999999999E-2</v>
      </c>
      <c r="P492" s="114">
        <v>1.3581424E-3</v>
      </c>
      <c r="Q492" s="114">
        <v>6.2031301000000001E-4</v>
      </c>
      <c r="R492" s="113">
        <v>1.9002132120638105E-6</v>
      </c>
      <c r="S492" s="112">
        <v>5.0227159091625276E-9</v>
      </c>
      <c r="T492" s="112">
        <v>8.6878572500000001E-2</v>
      </c>
      <c r="U492" s="122">
        <v>8.1025597000000004E-5</v>
      </c>
      <c r="V492" s="154"/>
      <c r="W492" s="173"/>
      <c r="X492" s="42" t="s">
        <v>1077</v>
      </c>
      <c r="Y492" s="42"/>
      <c r="Z492" s="42"/>
      <c r="AA492" s="108"/>
    </row>
    <row r="493" spans="1:27" ht="14.5" customHeight="1">
      <c r="A493" s="41" t="s">
        <v>11590</v>
      </c>
      <c r="B493" s="119" t="s">
        <v>11311</v>
      </c>
      <c r="C493" s="120" t="s">
        <v>211</v>
      </c>
      <c r="D493" s="135" t="s">
        <v>11589</v>
      </c>
      <c r="E493" s="119" t="s">
        <v>6570</v>
      </c>
      <c r="F493" s="118" t="s">
        <v>11588</v>
      </c>
      <c r="G493" s="117">
        <v>2.2084136130204999</v>
      </c>
      <c r="H493" s="117">
        <v>2.2603051429999996E-2</v>
      </c>
      <c r="I493" s="117">
        <v>0.95508495789999992</v>
      </c>
      <c r="J493" s="117">
        <v>0.9318689636905001</v>
      </c>
      <c r="K493" s="117">
        <v>0.29885664000000001</v>
      </c>
      <c r="L493" s="116">
        <v>2.2470424060150376</v>
      </c>
      <c r="M493" s="115">
        <v>35.748089</v>
      </c>
      <c r="N493" s="114">
        <v>0.32903231999999999</v>
      </c>
      <c r="O493" s="114">
        <v>0.31971939999999999</v>
      </c>
      <c r="P493" s="114">
        <v>7.2103947E-3</v>
      </c>
      <c r="Q493" s="114">
        <v>2.1025228000000002E-3</v>
      </c>
      <c r="R493" s="113">
        <v>1.9167829962876408E-5</v>
      </c>
      <c r="S493" s="112">
        <v>2.6665660541170756E-8</v>
      </c>
      <c r="T493" s="112">
        <v>0.29447098599999999</v>
      </c>
      <c r="U493" s="111">
        <v>3.9250317000000002E-4</v>
      </c>
      <c r="V493" s="154"/>
      <c r="W493" s="173"/>
      <c r="X493" s="42" t="s">
        <v>1077</v>
      </c>
      <c r="Y493" s="42"/>
      <c r="Z493" s="42"/>
      <c r="AA493" s="108"/>
    </row>
    <row r="494" spans="1:27" ht="14.5" customHeight="1">
      <c r="B494" s="119" t="s">
        <v>11311</v>
      </c>
      <c r="C494" s="133" t="s">
        <v>84</v>
      </c>
      <c r="D494" s="133" t="s">
        <v>1</v>
      </c>
      <c r="G494" s="131"/>
      <c r="H494" s="131"/>
      <c r="I494" s="131"/>
      <c r="J494" s="131"/>
      <c r="K494" s="131"/>
      <c r="L494" s="131"/>
      <c r="M494" s="100"/>
      <c r="N494" s="41"/>
      <c r="O494" s="41"/>
      <c r="V494" s="152"/>
      <c r="W494" s="172"/>
      <c r="X494" s="76"/>
      <c r="Y494" s="76"/>
      <c r="Z494" s="76"/>
      <c r="AA494" s="108"/>
    </row>
    <row r="495" spans="1:27" ht="14.5" customHeight="1">
      <c r="A495" s="41" t="s">
        <v>11587</v>
      </c>
      <c r="B495" s="119" t="s">
        <v>11311</v>
      </c>
      <c r="C495" s="120" t="s">
        <v>216</v>
      </c>
      <c r="D495" s="135" t="s">
        <v>1</v>
      </c>
      <c r="E495" s="119" t="s">
        <v>6570</v>
      </c>
      <c r="F495" s="118" t="s">
        <v>11586</v>
      </c>
      <c r="G495" s="117">
        <v>0.45404400998659999</v>
      </c>
      <c r="H495" s="117">
        <v>4.7645163679999998E-2</v>
      </c>
      <c r="I495" s="117">
        <v>0.13393375067999999</v>
      </c>
      <c r="J495" s="117">
        <v>1.50831356266E-2</v>
      </c>
      <c r="K495" s="117">
        <v>0.25738196000000002</v>
      </c>
      <c r="L495" s="116">
        <v>1.9352027067669173</v>
      </c>
      <c r="M495" s="115">
        <v>39.846446999999998</v>
      </c>
      <c r="N495" s="114">
        <v>7.0017349000000006E-2</v>
      </c>
      <c r="O495" s="114">
        <v>6.7087275000000002E-2</v>
      </c>
      <c r="P495" s="114">
        <v>2.3254397000000001E-3</v>
      </c>
      <c r="Q495" s="114">
        <v>6.0463363000000001E-4</v>
      </c>
      <c r="R495" s="113">
        <v>4.0220189081123506E-6</v>
      </c>
      <c r="S495" s="112">
        <v>8.5999987245569713E-9</v>
      </c>
      <c r="T495" s="112">
        <v>8.4682581898999992E-2</v>
      </c>
      <c r="U495" s="111">
        <v>1.6526171E-4</v>
      </c>
      <c r="V495" s="110"/>
      <c r="W495" s="173"/>
      <c r="X495" s="42" t="s">
        <v>688</v>
      </c>
      <c r="Y495" s="42"/>
      <c r="Z495" s="42"/>
      <c r="AA495" s="108"/>
    </row>
    <row r="496" spans="1:27" ht="14.5" customHeight="1">
      <c r="A496" s="41" t="s">
        <v>11585</v>
      </c>
      <c r="B496" s="119" t="s">
        <v>11311</v>
      </c>
      <c r="C496" s="120" t="s">
        <v>217</v>
      </c>
      <c r="D496" s="135" t="s">
        <v>1</v>
      </c>
      <c r="E496" s="119" t="s">
        <v>6570</v>
      </c>
      <c r="F496" s="118" t="s">
        <v>11584</v>
      </c>
      <c r="G496" s="117">
        <v>1.3456740175830002</v>
      </c>
      <c r="H496" s="117">
        <v>0.10644464100000001</v>
      </c>
      <c r="I496" s="117">
        <v>0.32648280400000002</v>
      </c>
      <c r="J496" s="117">
        <v>0.28885684258300004</v>
      </c>
      <c r="K496" s="117">
        <v>0.62388973000000003</v>
      </c>
      <c r="L496" s="116">
        <v>4.6909002255639098</v>
      </c>
      <c r="M496" s="115">
        <v>87.584176999999997</v>
      </c>
      <c r="N496" s="114">
        <v>0.16873556000000001</v>
      </c>
      <c r="O496" s="114">
        <v>0.16066442</v>
      </c>
      <c r="P496" s="114">
        <v>5.4150513000000003E-3</v>
      </c>
      <c r="Q496" s="114">
        <v>2.6560917E-3</v>
      </c>
      <c r="R496" s="113">
        <v>9.6321595985425086E-6</v>
      </c>
      <c r="S496" s="112">
        <v>2.00260768481715E-8</v>
      </c>
      <c r="T496" s="112">
        <v>0.37200163400000003</v>
      </c>
      <c r="U496" s="111">
        <v>4.5367296999999999E-4</v>
      </c>
      <c r="V496" s="154"/>
      <c r="W496" s="173"/>
      <c r="X496" s="42" t="s">
        <v>895</v>
      </c>
      <c r="Y496" s="42"/>
      <c r="Z496" s="42"/>
      <c r="AA496" s="108"/>
    </row>
    <row r="497" spans="1:27" ht="14.5" customHeight="1">
      <c r="A497" s="41" t="s">
        <v>11583</v>
      </c>
      <c r="B497" s="119" t="s">
        <v>11311</v>
      </c>
      <c r="C497" s="120" t="s">
        <v>218</v>
      </c>
      <c r="D497" s="135" t="s">
        <v>1</v>
      </c>
      <c r="E497" s="119" t="s">
        <v>6570</v>
      </c>
      <c r="F497" s="118" t="s">
        <v>11582</v>
      </c>
      <c r="G497" s="117">
        <v>1.097999020544</v>
      </c>
      <c r="H497" s="117">
        <v>9.0111452999999994E-2</v>
      </c>
      <c r="I497" s="117">
        <v>0.27299695600000001</v>
      </c>
      <c r="J497" s="117">
        <v>0.212808591544</v>
      </c>
      <c r="K497" s="117">
        <v>0.52208202000000004</v>
      </c>
      <c r="L497" s="116">
        <v>3.9254287218045114</v>
      </c>
      <c r="M497" s="115">
        <v>74.323695999999998</v>
      </c>
      <c r="N497" s="114">
        <v>0.14131384</v>
      </c>
      <c r="O497" s="114">
        <v>0.13467077</v>
      </c>
      <c r="P497" s="114">
        <v>4.5568259000000003E-3</v>
      </c>
      <c r="Q497" s="114">
        <v>2.0862421999999999E-3</v>
      </c>
      <c r="R497" s="113">
        <v>8.0737871677866304E-6</v>
      </c>
      <c r="S497" s="112">
        <v>1.6852166815053497E-8</v>
      </c>
      <c r="T497" s="112">
        <v>0.292190793</v>
      </c>
      <c r="U497" s="111">
        <v>3.7355872999999997E-4</v>
      </c>
      <c r="V497" s="154"/>
      <c r="W497" s="173"/>
      <c r="X497" s="42" t="s">
        <v>895</v>
      </c>
      <c r="Y497" s="42"/>
      <c r="Z497" s="42"/>
      <c r="AA497" s="108"/>
    </row>
    <row r="498" spans="1:27" ht="14.5" customHeight="1">
      <c r="A498" s="41" t="s">
        <v>11581</v>
      </c>
      <c r="B498" s="119" t="s">
        <v>11311</v>
      </c>
      <c r="C498" s="120" t="s">
        <v>219</v>
      </c>
      <c r="D498" s="135" t="s">
        <v>1</v>
      </c>
      <c r="E498" s="119" t="s">
        <v>6570</v>
      </c>
      <c r="F498" s="118" t="s">
        <v>11580</v>
      </c>
      <c r="G498" s="117">
        <v>0.805292194982</v>
      </c>
      <c r="H498" s="117">
        <v>7.0808595000000002E-2</v>
      </c>
      <c r="I498" s="117">
        <v>0.20978640720000002</v>
      </c>
      <c r="J498" s="117">
        <v>0.122933382782</v>
      </c>
      <c r="K498" s="117">
        <v>0.40176381</v>
      </c>
      <c r="L498" s="116">
        <v>3.0207805263157894</v>
      </c>
      <c r="M498" s="115">
        <v>58.652219000000002</v>
      </c>
      <c r="N498" s="114">
        <v>0.10890634</v>
      </c>
      <c r="O498" s="114">
        <v>0.103951</v>
      </c>
      <c r="P498" s="114">
        <v>3.5425593999999999E-3</v>
      </c>
      <c r="Q498" s="114">
        <v>1.4127838E-3</v>
      </c>
      <c r="R498" s="113">
        <v>6.2320743321842293E-6</v>
      </c>
      <c r="S498" s="112">
        <v>1.3101181185795803E-8</v>
      </c>
      <c r="T498" s="112">
        <v>0.19786887239999998</v>
      </c>
      <c r="U498" s="111">
        <v>2.7887826999999999E-4</v>
      </c>
      <c r="V498" s="154"/>
      <c r="W498" s="173"/>
      <c r="X498" s="42" t="s">
        <v>895</v>
      </c>
      <c r="Y498" s="42"/>
      <c r="Z498" s="42"/>
      <c r="AA498" s="108"/>
    </row>
    <row r="499" spans="1:27" ht="14.5" customHeight="1">
      <c r="A499" s="41" t="s">
        <v>11579</v>
      </c>
      <c r="B499" s="119" t="s">
        <v>11311</v>
      </c>
      <c r="C499" s="120" t="s">
        <v>11578</v>
      </c>
      <c r="D499" s="135" t="s">
        <v>1</v>
      </c>
      <c r="E499" s="119" t="s">
        <v>6570</v>
      </c>
      <c r="F499" s="118" t="s">
        <v>11577</v>
      </c>
      <c r="G499" s="117">
        <v>3.294132741876</v>
      </c>
      <c r="H499" s="117">
        <v>0.13420381100000001</v>
      </c>
      <c r="I499" s="117">
        <v>1.1829292400000002</v>
      </c>
      <c r="J499" s="117">
        <v>1.1365511608759999</v>
      </c>
      <c r="K499" s="117">
        <v>0.84044852999999997</v>
      </c>
      <c r="L499" s="116">
        <v>6.3191618796992479</v>
      </c>
      <c r="M499" s="115">
        <v>119.65040999999999</v>
      </c>
      <c r="N499" s="114">
        <v>0.45788957000000002</v>
      </c>
      <c r="O499" s="114">
        <v>0.44168144999999998</v>
      </c>
      <c r="P499" s="114">
        <v>1.1538868000000001E-2</v>
      </c>
      <c r="Q499" s="114">
        <v>4.6692484000000001E-3</v>
      </c>
      <c r="R499" s="113">
        <v>2.6479703072844611E-5</v>
      </c>
      <c r="S499" s="112">
        <v>4.2673327736534412E-8</v>
      </c>
      <c r="T499" s="112">
        <v>0.65395636199999996</v>
      </c>
      <c r="U499" s="111">
        <v>8.2650954000000002E-4</v>
      </c>
      <c r="V499" s="154"/>
      <c r="W499" s="173"/>
      <c r="X499" s="42" t="s">
        <v>895</v>
      </c>
      <c r="Y499" s="42"/>
      <c r="Z499" s="42"/>
      <c r="AA499" s="108"/>
    </row>
    <row r="500" spans="1:27" ht="14.5" customHeight="1">
      <c r="A500" s="41" t="s">
        <v>11576</v>
      </c>
      <c r="B500" s="119" t="s">
        <v>11311</v>
      </c>
      <c r="C500" s="120" t="s">
        <v>11575</v>
      </c>
      <c r="D500" s="135" t="s">
        <v>1</v>
      </c>
      <c r="E500" s="119" t="s">
        <v>6570</v>
      </c>
      <c r="F500" s="118" t="s">
        <v>11574</v>
      </c>
      <c r="G500" s="117">
        <v>2.5052192617560003</v>
      </c>
      <c r="H500" s="117">
        <v>0.11015974299999999</v>
      </c>
      <c r="I500" s="117">
        <v>0.89154163399999997</v>
      </c>
      <c r="J500" s="117">
        <v>0.82503229475600015</v>
      </c>
      <c r="K500" s="117">
        <v>0.67848558999999997</v>
      </c>
      <c r="L500" s="116">
        <v>5.101395413533834</v>
      </c>
      <c r="M500" s="115">
        <v>97.482646000000003</v>
      </c>
      <c r="N500" s="114">
        <v>0.35014728000000001</v>
      </c>
      <c r="O500" s="114">
        <v>0.33762751000000002</v>
      </c>
      <c r="P500" s="114">
        <v>8.9795822000000008E-3</v>
      </c>
      <c r="Q500" s="114">
        <v>3.5401887999999999E-3</v>
      </c>
      <c r="R500" s="113">
        <v>2.0241457554960373E-5</v>
      </c>
      <c r="S500" s="112">
        <v>3.3208514038540496E-8</v>
      </c>
      <c r="T500" s="112">
        <v>0.49582476000000003</v>
      </c>
      <c r="U500" s="111">
        <v>6.4282958999999995E-4</v>
      </c>
      <c r="V500" s="154"/>
      <c r="W500" s="173"/>
      <c r="X500" s="42" t="s">
        <v>895</v>
      </c>
      <c r="Y500" s="42"/>
      <c r="Z500" s="42"/>
      <c r="AA500" s="108"/>
    </row>
    <row r="501" spans="1:27" ht="14.5" customHeight="1">
      <c r="A501" s="41" t="s">
        <v>11573</v>
      </c>
      <c r="B501" s="119" t="s">
        <v>11311</v>
      </c>
      <c r="C501" s="120" t="s">
        <v>11572</v>
      </c>
      <c r="D501" s="135" t="s">
        <v>1</v>
      </c>
      <c r="E501" s="119" t="s">
        <v>6570</v>
      </c>
      <c r="F501" s="118" t="s">
        <v>11571</v>
      </c>
      <c r="G501" s="117">
        <v>1.5728668725889998</v>
      </c>
      <c r="H501" s="117">
        <v>8.1744024999999998E-2</v>
      </c>
      <c r="I501" s="117">
        <v>0.54717440799999995</v>
      </c>
      <c r="J501" s="117">
        <v>0.45687358958899993</v>
      </c>
      <c r="K501" s="117">
        <v>0.48707485</v>
      </c>
      <c r="L501" s="116">
        <v>3.6622169172932328</v>
      </c>
      <c r="M501" s="115">
        <v>71.284374</v>
      </c>
      <c r="N501" s="114">
        <v>0.22281549</v>
      </c>
      <c r="O501" s="114">
        <v>0.21465467999999999</v>
      </c>
      <c r="P501" s="114">
        <v>5.9549720000000002E-3</v>
      </c>
      <c r="Q501" s="114">
        <v>2.2058454999999999E-3</v>
      </c>
      <c r="R501" s="113">
        <v>1.286898548826082E-5</v>
      </c>
      <c r="S501" s="112">
        <v>2.2022824671092503E-8</v>
      </c>
      <c r="T501" s="112">
        <v>0.30894194899999999</v>
      </c>
      <c r="U501" s="111">
        <v>4.2575327999999998E-4</v>
      </c>
      <c r="V501" s="154"/>
      <c r="W501" s="173"/>
      <c r="X501" s="42" t="s">
        <v>895</v>
      </c>
      <c r="Y501" s="42"/>
      <c r="Z501" s="42"/>
      <c r="AA501" s="108"/>
    </row>
    <row r="502" spans="1:27" ht="14.5" customHeight="1">
      <c r="A502" s="41" t="s">
        <v>11570</v>
      </c>
      <c r="B502" s="119" t="s">
        <v>11311</v>
      </c>
      <c r="C502" s="120" t="s">
        <v>11569</v>
      </c>
      <c r="D502" s="135" t="s">
        <v>1</v>
      </c>
      <c r="E502" s="119" t="s">
        <v>6570</v>
      </c>
      <c r="F502" s="118" t="s">
        <v>11568</v>
      </c>
      <c r="G502" s="117">
        <v>1.354427531162</v>
      </c>
      <c r="H502" s="117">
        <v>0.10750239800000001</v>
      </c>
      <c r="I502" s="117">
        <v>0.24825066000000001</v>
      </c>
      <c r="J502" s="117">
        <v>0.32130422316199997</v>
      </c>
      <c r="K502" s="117">
        <v>0.67737024999999995</v>
      </c>
      <c r="L502" s="116">
        <v>5.0930093984962399</v>
      </c>
      <c r="M502" s="115">
        <v>91.882684999999995</v>
      </c>
      <c r="N502" s="114">
        <v>0.15115132000000001</v>
      </c>
      <c r="O502" s="114">
        <v>0.14304570999999999</v>
      </c>
      <c r="P502" s="114">
        <v>5.2715875999999997E-3</v>
      </c>
      <c r="Q502" s="114">
        <v>2.83402E-3</v>
      </c>
      <c r="R502" s="113">
        <v>8.5758820990827982E-6</v>
      </c>
      <c r="S502" s="112">
        <v>1.9495516840398501E-8</v>
      </c>
      <c r="T502" s="112">
        <v>0.39692157</v>
      </c>
      <c r="U502" s="111">
        <v>4.4628712999999999E-4</v>
      </c>
      <c r="V502" s="154"/>
      <c r="W502" s="173"/>
      <c r="X502" s="42" t="s">
        <v>895</v>
      </c>
      <c r="Y502" s="42"/>
      <c r="Z502" s="42"/>
      <c r="AA502" s="108"/>
    </row>
    <row r="503" spans="1:27" ht="14.5" customHeight="1">
      <c r="A503" s="41" t="s">
        <v>11567</v>
      </c>
      <c r="B503" s="119" t="s">
        <v>11311</v>
      </c>
      <c r="C503" s="120" t="s">
        <v>11566</v>
      </c>
      <c r="D503" s="135" t="s">
        <v>1</v>
      </c>
      <c r="E503" s="119" t="s">
        <v>6570</v>
      </c>
      <c r="F503" s="118" t="s">
        <v>11565</v>
      </c>
      <c r="G503" s="117">
        <v>1.1043210004149999</v>
      </c>
      <c r="H503" s="117">
        <v>9.0875389000000001E-2</v>
      </c>
      <c r="I503" s="117">
        <v>0.21649596399999999</v>
      </c>
      <c r="J503" s="117">
        <v>0.236242817415</v>
      </c>
      <c r="K503" s="117">
        <v>0.56070682999999999</v>
      </c>
      <c r="L503" s="116">
        <v>4.2158408270676686</v>
      </c>
      <c r="M503" s="115">
        <v>77.428173999999999</v>
      </c>
      <c r="N503" s="114">
        <v>0.12861411</v>
      </c>
      <c r="O503" s="114">
        <v>0.12194615</v>
      </c>
      <c r="P503" s="114">
        <v>4.4532132000000002E-3</v>
      </c>
      <c r="Q503" s="114">
        <v>2.2147460000000001E-3</v>
      </c>
      <c r="R503" s="113">
        <v>7.3109200070602003E-6</v>
      </c>
      <c r="S503" s="112">
        <v>1.6468983851158006E-8</v>
      </c>
      <c r="T503" s="112">
        <v>0.31018851999999997</v>
      </c>
      <c r="U503" s="111">
        <v>3.6822451000000003E-4</v>
      </c>
      <c r="V503" s="154"/>
      <c r="W503" s="173"/>
      <c r="X503" s="42" t="s">
        <v>895</v>
      </c>
      <c r="Y503" s="42"/>
      <c r="Z503" s="42"/>
      <c r="AA503" s="108"/>
    </row>
    <row r="504" spans="1:27" ht="14.5" customHeight="1">
      <c r="A504" s="41" t="s">
        <v>11564</v>
      </c>
      <c r="B504" s="119" t="s">
        <v>11311</v>
      </c>
      <c r="C504" s="120" t="s">
        <v>11563</v>
      </c>
      <c r="D504" s="135" t="s">
        <v>1</v>
      </c>
      <c r="E504" s="119" t="s">
        <v>6570</v>
      </c>
      <c r="F504" s="118" t="s">
        <v>11562</v>
      </c>
      <c r="G504" s="117">
        <v>0.80874054848599997</v>
      </c>
      <c r="H504" s="117">
        <v>7.1225286999999998E-2</v>
      </c>
      <c r="I504" s="117">
        <v>0.17896768490000001</v>
      </c>
      <c r="J504" s="117">
        <v>0.13571568658599997</v>
      </c>
      <c r="K504" s="117">
        <v>0.42283188999999999</v>
      </c>
      <c r="L504" s="116">
        <v>3.1791871428571428</v>
      </c>
      <c r="M504" s="115">
        <v>60.345571</v>
      </c>
      <c r="N504" s="114">
        <v>0.10197922</v>
      </c>
      <c r="O504" s="114">
        <v>9.7010295999999996E-2</v>
      </c>
      <c r="P504" s="114">
        <v>3.4860434E-3</v>
      </c>
      <c r="Q504" s="114">
        <v>1.4828768E-3</v>
      </c>
      <c r="R504" s="113">
        <v>5.8159649981698006E-6</v>
      </c>
      <c r="S504" s="112">
        <v>1.2892172352733E-8</v>
      </c>
      <c r="T504" s="112">
        <v>0.20768581549999998</v>
      </c>
      <c r="U504" s="111">
        <v>2.7596868999999998E-4</v>
      </c>
      <c r="V504" s="110"/>
      <c r="W504" s="173"/>
      <c r="X504" s="42" t="s">
        <v>895</v>
      </c>
      <c r="Y504" s="42"/>
      <c r="Z504" s="42"/>
      <c r="AA504" s="108"/>
    </row>
    <row r="505" spans="1:27" ht="14.5" customHeight="1">
      <c r="A505" s="41" t="s">
        <v>11561</v>
      </c>
      <c r="B505" s="119" t="s">
        <v>11311</v>
      </c>
      <c r="C505" s="120" t="s">
        <v>11560</v>
      </c>
      <c r="D505" s="135" t="s">
        <v>1</v>
      </c>
      <c r="E505" s="119" t="s">
        <v>6570</v>
      </c>
      <c r="F505" s="118" t="s">
        <v>11559</v>
      </c>
      <c r="G505" s="117">
        <v>4.7528664305659998</v>
      </c>
      <c r="H505" s="117">
        <v>0.14055363700000001</v>
      </c>
      <c r="I505" s="117">
        <v>1.417297622</v>
      </c>
      <c r="J505" s="117">
        <v>2.2913991615659999</v>
      </c>
      <c r="K505" s="117">
        <v>0.90361601000000003</v>
      </c>
      <c r="L505" s="116">
        <v>6.7941053383458643</v>
      </c>
      <c r="M505" s="115">
        <v>125.89372</v>
      </c>
      <c r="N505" s="114">
        <v>0.53672591999999997</v>
      </c>
      <c r="O505" s="114">
        <v>0.51752752000000002</v>
      </c>
      <c r="P505" s="114">
        <v>1.3197464000000001E-2</v>
      </c>
      <c r="Q505" s="114">
        <v>6.0009408E-3</v>
      </c>
      <c r="R505" s="113">
        <v>3.1026829665819002E-5</v>
      </c>
      <c r="S505" s="112">
        <v>4.8807188979837108E-8</v>
      </c>
      <c r="T505" s="112">
        <v>0.84046789</v>
      </c>
      <c r="U505" s="111">
        <v>1.2809988E-3</v>
      </c>
      <c r="V505" s="154"/>
      <c r="W505" s="173"/>
      <c r="X505" s="42" t="s">
        <v>895</v>
      </c>
      <c r="Y505" s="42"/>
      <c r="Z505" s="42"/>
      <c r="AA505" s="108"/>
    </row>
    <row r="506" spans="1:27" ht="14.5" customHeight="1">
      <c r="A506" s="41" t="s">
        <v>11558</v>
      </c>
      <c r="B506" s="119" t="s">
        <v>11311</v>
      </c>
      <c r="C506" s="120" t="s">
        <v>11557</v>
      </c>
      <c r="D506" s="135" t="s">
        <v>1</v>
      </c>
      <c r="E506" s="119" t="s">
        <v>6570</v>
      </c>
      <c r="F506" s="118" t="s">
        <v>11556</v>
      </c>
      <c r="G506" s="117">
        <v>3.5587490743319998</v>
      </c>
      <c r="H506" s="117">
        <v>0.11474572800000001</v>
      </c>
      <c r="I506" s="117">
        <v>1.060807649</v>
      </c>
      <c r="J506" s="117">
        <v>1.659089147332</v>
      </c>
      <c r="K506" s="117">
        <v>0.72410655000000002</v>
      </c>
      <c r="L506" s="116">
        <v>5.4444101503759397</v>
      </c>
      <c r="M506" s="115">
        <v>101.99169999999999</v>
      </c>
      <c r="N506" s="114">
        <v>0.40708464999999999</v>
      </c>
      <c r="O506" s="114">
        <v>0.39240522999999999</v>
      </c>
      <c r="P506" s="114">
        <v>1.0177457000000001E-2</v>
      </c>
      <c r="Q506" s="114">
        <v>4.5019665999999998E-3</v>
      </c>
      <c r="R506" s="113">
        <v>2.3525492893525198E-5</v>
      </c>
      <c r="S506" s="112">
        <v>3.7638525497294302E-8</v>
      </c>
      <c r="T506" s="112">
        <v>0.63052752999999995</v>
      </c>
      <c r="U506" s="111">
        <v>9.7107181000000002E-4</v>
      </c>
      <c r="V506" s="154"/>
      <c r="W506" s="173"/>
      <c r="X506" s="42" t="s">
        <v>895</v>
      </c>
      <c r="Y506" s="42"/>
      <c r="Z506" s="42"/>
      <c r="AA506" s="108"/>
    </row>
    <row r="507" spans="1:27" ht="14.5" customHeight="1">
      <c r="A507" s="41" t="s">
        <v>11555</v>
      </c>
      <c r="B507" s="119" t="s">
        <v>11311</v>
      </c>
      <c r="C507" s="120" t="s">
        <v>11554</v>
      </c>
      <c r="D507" s="135" t="s">
        <v>1</v>
      </c>
      <c r="E507" s="119" t="s">
        <v>6570</v>
      </c>
      <c r="F507" s="118" t="s">
        <v>11553</v>
      </c>
      <c r="G507" s="117">
        <v>2.1475195082459999</v>
      </c>
      <c r="H507" s="117">
        <v>8.4245471000000002E-2</v>
      </c>
      <c r="I507" s="117">
        <v>0.63950132800000004</v>
      </c>
      <c r="J507" s="117">
        <v>0.91181369924599998</v>
      </c>
      <c r="K507" s="117">
        <v>0.51195900999999999</v>
      </c>
      <c r="L507" s="116">
        <v>3.8493158646616537</v>
      </c>
      <c r="M507" s="115">
        <v>73.743859</v>
      </c>
      <c r="N507" s="114">
        <v>0.25387224000000003</v>
      </c>
      <c r="O507" s="114">
        <v>0.24453343</v>
      </c>
      <c r="P507" s="114">
        <v>6.6083582999999996E-3</v>
      </c>
      <c r="Q507" s="114">
        <v>2.7304515999999998E-3</v>
      </c>
      <c r="R507" s="113">
        <v>1.4660277234705303E-5</v>
      </c>
      <c r="S507" s="112">
        <v>2.4439194647701988E-8</v>
      </c>
      <c r="T507" s="112">
        <v>0.38241619399999999</v>
      </c>
      <c r="U507" s="111">
        <v>6.0479448999999996E-4</v>
      </c>
      <c r="V507" s="154"/>
      <c r="W507" s="173"/>
      <c r="X507" s="42" t="s">
        <v>895</v>
      </c>
      <c r="Y507" s="42"/>
      <c r="Z507" s="42"/>
      <c r="AA507" s="108"/>
    </row>
    <row r="508" spans="1:27" ht="14.5" customHeight="1">
      <c r="A508" s="41" t="s">
        <v>11552</v>
      </c>
      <c r="B508" s="119" t="s">
        <v>11311</v>
      </c>
      <c r="C508" s="120" t="s">
        <v>11551</v>
      </c>
      <c r="D508" s="135" t="s">
        <v>1</v>
      </c>
      <c r="E508" s="119" t="s">
        <v>6570</v>
      </c>
      <c r="F508" s="118" t="s">
        <v>11550</v>
      </c>
      <c r="G508" s="117">
        <v>3.0645321099730003</v>
      </c>
      <c r="H508" s="117">
        <v>0.12998984499999999</v>
      </c>
      <c r="I508" s="117">
        <v>1.0867913080000002</v>
      </c>
      <c r="J508" s="117">
        <v>1.0387343169730001</v>
      </c>
      <c r="K508" s="117">
        <v>0.80901663999999995</v>
      </c>
      <c r="L508" s="116">
        <v>6.0828318796992473</v>
      </c>
      <c r="M508" s="115">
        <v>115.24121</v>
      </c>
      <c r="N508" s="114">
        <v>0.42467331000000003</v>
      </c>
      <c r="O508" s="114">
        <v>0.40945597</v>
      </c>
      <c r="P508" s="114">
        <v>1.0813056999999999E-2</v>
      </c>
      <c r="Q508" s="114">
        <v>4.4042873000000003E-3</v>
      </c>
      <c r="R508" s="113">
        <v>2.4547719728430388E-5</v>
      </c>
      <c r="S508" s="112">
        <v>3.9989115300925304E-8</v>
      </c>
      <c r="T508" s="112">
        <v>0.61684695900000008</v>
      </c>
      <c r="U508" s="111">
        <v>7.8002037999999998E-4</v>
      </c>
      <c r="V508" s="154"/>
      <c r="W508" s="173"/>
      <c r="X508" s="42" t="s">
        <v>895</v>
      </c>
      <c r="Y508" s="42"/>
      <c r="Z508" s="42"/>
      <c r="AA508" s="108"/>
    </row>
    <row r="509" spans="1:27" ht="14.5" customHeight="1">
      <c r="A509" s="41" t="s">
        <v>11549</v>
      </c>
      <c r="B509" s="119" t="s">
        <v>11311</v>
      </c>
      <c r="C509" s="120" t="s">
        <v>11548</v>
      </c>
      <c r="D509" s="135" t="s">
        <v>1</v>
      </c>
      <c r="E509" s="119" t="s">
        <v>6570</v>
      </c>
      <c r="F509" s="118" t="s">
        <v>11547</v>
      </c>
      <c r="G509" s="117">
        <v>2.3393965543229998</v>
      </c>
      <c r="H509" s="117">
        <v>0.107116322</v>
      </c>
      <c r="I509" s="117">
        <v>0.82210868400000003</v>
      </c>
      <c r="J509" s="117">
        <v>0.754386768323</v>
      </c>
      <c r="K509" s="117">
        <v>0.65578477999999996</v>
      </c>
      <c r="L509" s="116">
        <v>4.9307126315789471</v>
      </c>
      <c r="M509" s="115">
        <v>94.298220000000001</v>
      </c>
      <c r="N509" s="114">
        <v>0.32615777000000001</v>
      </c>
      <c r="O509" s="114">
        <v>0.31435354999999998</v>
      </c>
      <c r="P509" s="114">
        <v>8.4553852999999998E-3</v>
      </c>
      <c r="Q509" s="114">
        <v>3.3488279999999999E-3</v>
      </c>
      <c r="R509" s="113">
        <v>1.8846135805155664E-5</v>
      </c>
      <c r="S509" s="112">
        <v>3.1269915892934295E-8</v>
      </c>
      <c r="T509" s="112">
        <v>0.46902352399999997</v>
      </c>
      <c r="U509" s="111">
        <v>6.0925408000000005E-4</v>
      </c>
      <c r="V509" s="110"/>
      <c r="W509" s="173"/>
      <c r="X509" s="42" t="s">
        <v>895</v>
      </c>
      <c r="Y509" s="42"/>
      <c r="Z509" s="42"/>
      <c r="AA509" s="108"/>
    </row>
    <row r="510" spans="1:27" ht="14.5" customHeight="1">
      <c r="A510" s="41" t="s">
        <v>11546</v>
      </c>
      <c r="B510" s="119" t="s">
        <v>11311</v>
      </c>
      <c r="C510" s="120" t="s">
        <v>11545</v>
      </c>
      <c r="D510" s="135" t="s">
        <v>1</v>
      </c>
      <c r="E510" s="119" t="s">
        <v>6570</v>
      </c>
      <c r="F510" s="118" t="s">
        <v>11544</v>
      </c>
      <c r="G510" s="117">
        <v>1.4824181204290001</v>
      </c>
      <c r="H510" s="117">
        <v>8.0083977999999986E-2</v>
      </c>
      <c r="I510" s="117">
        <v>0.509301895</v>
      </c>
      <c r="J510" s="117">
        <v>0.41833965742900003</v>
      </c>
      <c r="K510" s="117">
        <v>0.47469259000000003</v>
      </c>
      <c r="L510" s="116">
        <v>3.5691172180451129</v>
      </c>
      <c r="M510" s="115">
        <v>69.547414000000003</v>
      </c>
      <c r="N510" s="114">
        <v>0.20973030000000001</v>
      </c>
      <c r="O510" s="114">
        <v>0.20195979</v>
      </c>
      <c r="P510" s="114">
        <v>5.6690463999999998E-3</v>
      </c>
      <c r="Q510" s="114">
        <v>2.1014669000000001E-3</v>
      </c>
      <c r="R510" s="113">
        <v>1.210790113409461E-5</v>
      </c>
      <c r="S510" s="112">
        <v>2.0965408132401901E-8</v>
      </c>
      <c r="T510" s="112">
        <v>0.29432309200000001</v>
      </c>
      <c r="U510" s="111">
        <v>4.0743936000000003E-4</v>
      </c>
      <c r="V510" s="154"/>
      <c r="W510" s="173"/>
      <c r="X510" s="42" t="s">
        <v>895</v>
      </c>
      <c r="Y510" s="42"/>
      <c r="Z510" s="42"/>
      <c r="AA510" s="108"/>
    </row>
    <row r="511" spans="1:27" ht="14.5" customHeight="1">
      <c r="A511" s="41" t="s">
        <v>11543</v>
      </c>
      <c r="B511" s="119" t="s">
        <v>11311</v>
      </c>
      <c r="C511" s="120" t="s">
        <v>11542</v>
      </c>
      <c r="D511" s="135" t="s">
        <v>1</v>
      </c>
      <c r="E511" s="119" t="s">
        <v>6570</v>
      </c>
      <c r="F511" s="118" t="s">
        <v>11541</v>
      </c>
      <c r="G511" s="117">
        <v>1.162153550283</v>
      </c>
      <c r="H511" s="117">
        <v>0.105841949</v>
      </c>
      <c r="I511" s="117">
        <v>0.23670076700000001</v>
      </c>
      <c r="J511" s="117">
        <v>0.20488861428300001</v>
      </c>
      <c r="K511" s="117">
        <v>0.61472221999999999</v>
      </c>
      <c r="L511" s="116">
        <v>4.6219715789473677</v>
      </c>
      <c r="M511" s="115">
        <v>86.256096999999997</v>
      </c>
      <c r="N511" s="114">
        <v>0.13979768000000001</v>
      </c>
      <c r="O511" s="114">
        <v>0.13242706000000001</v>
      </c>
      <c r="P511" s="114">
        <v>4.8427291999999997E-3</v>
      </c>
      <c r="Q511" s="114">
        <v>2.5278888000000001E-3</v>
      </c>
      <c r="R511" s="113">
        <v>7.9392720335311583E-6</v>
      </c>
      <c r="S511" s="112">
        <v>1.7909501450421998E-8</v>
      </c>
      <c r="T511" s="112">
        <v>0.35404604989999999</v>
      </c>
      <c r="U511" s="111">
        <v>4.2443907999999999E-4</v>
      </c>
      <c r="V511" s="154"/>
      <c r="W511" s="173"/>
      <c r="X511" s="42" t="s">
        <v>895</v>
      </c>
      <c r="Y511" s="42"/>
      <c r="Z511" s="42"/>
      <c r="AA511" s="108"/>
    </row>
    <row r="512" spans="1:27" ht="14.5" customHeight="1">
      <c r="A512" s="41" t="s">
        <v>11540</v>
      </c>
      <c r="B512" s="119" t="s">
        <v>11311</v>
      </c>
      <c r="C512" s="120" t="s">
        <v>11539</v>
      </c>
      <c r="D512" s="135" t="s">
        <v>1</v>
      </c>
      <c r="E512" s="119" t="s">
        <v>6570</v>
      </c>
      <c r="F512" s="118" t="s">
        <v>11538</v>
      </c>
      <c r="G512" s="117">
        <v>0.96545644883199999</v>
      </c>
      <c r="H512" s="117">
        <v>8.9676174999999997E-2</v>
      </c>
      <c r="I512" s="117">
        <v>0.20815436899999998</v>
      </c>
      <c r="J512" s="117">
        <v>0.15216486483200001</v>
      </c>
      <c r="K512" s="117">
        <v>0.51546104000000004</v>
      </c>
      <c r="L512" s="116">
        <v>3.8756469172932331</v>
      </c>
      <c r="M512" s="115">
        <v>73.364526999999995</v>
      </c>
      <c r="N512" s="114">
        <v>0.12041425</v>
      </c>
      <c r="O512" s="114">
        <v>0.11427712</v>
      </c>
      <c r="P512" s="114">
        <v>4.1434821E-3</v>
      </c>
      <c r="Q512" s="114">
        <v>1.9936513E-3</v>
      </c>
      <c r="R512" s="113">
        <v>6.8511461765228795E-6</v>
      </c>
      <c r="S512" s="112">
        <v>1.5323528499381599E-8</v>
      </c>
      <c r="T512" s="112">
        <v>0.27922286269999996</v>
      </c>
      <c r="U512" s="111">
        <v>3.5244536999999999E-4</v>
      </c>
      <c r="V512" s="154"/>
      <c r="W512" s="173"/>
      <c r="X512" s="42" t="s">
        <v>895</v>
      </c>
      <c r="Y512" s="42"/>
      <c r="Z512" s="42"/>
      <c r="AA512" s="108"/>
    </row>
    <row r="513" spans="1:27" ht="14.5" customHeight="1">
      <c r="A513" s="41" t="s">
        <v>11537</v>
      </c>
      <c r="B513" s="119" t="s">
        <v>11311</v>
      </c>
      <c r="C513" s="120" t="s">
        <v>11536</v>
      </c>
      <c r="D513" s="135" t="s">
        <v>1</v>
      </c>
      <c r="E513" s="119" t="s">
        <v>6570</v>
      </c>
      <c r="F513" s="118" t="s">
        <v>11535</v>
      </c>
      <c r="G513" s="117">
        <v>0.73299625579099992</v>
      </c>
      <c r="H513" s="117">
        <v>7.0571171000000002E-2</v>
      </c>
      <c r="I513" s="117">
        <v>0.1744177244</v>
      </c>
      <c r="J513" s="117">
        <v>8.9854990391000006E-2</v>
      </c>
      <c r="K513" s="117">
        <v>0.39815236999999998</v>
      </c>
      <c r="L513" s="116">
        <v>2.9936268421052628</v>
      </c>
      <c r="M513" s="115">
        <v>58.129035999999999</v>
      </c>
      <c r="N513" s="114">
        <v>9.7506568000000002E-2</v>
      </c>
      <c r="O513" s="114">
        <v>9.2827190000000004E-2</v>
      </c>
      <c r="P513" s="114">
        <v>3.3170992000000001E-3</v>
      </c>
      <c r="Q513" s="114">
        <v>1.3622796000000001E-3</v>
      </c>
      <c r="R513" s="113">
        <v>5.5651792642312796E-6</v>
      </c>
      <c r="S513" s="112">
        <v>1.2267378714085999E-8</v>
      </c>
      <c r="T513" s="112">
        <v>0.19079545959999999</v>
      </c>
      <c r="U513" s="111">
        <v>2.6736189E-4</v>
      </c>
      <c r="V513" s="154"/>
      <c r="W513" s="173"/>
      <c r="X513" s="42" t="s">
        <v>895</v>
      </c>
      <c r="Y513" s="42"/>
      <c r="Z513" s="42"/>
      <c r="AA513" s="108"/>
    </row>
    <row r="514" spans="1:27" ht="14.5" customHeight="1">
      <c r="A514" s="41" t="s">
        <v>11534</v>
      </c>
      <c r="B514" s="119" t="s">
        <v>11311</v>
      </c>
      <c r="C514" s="120" t="s">
        <v>11533</v>
      </c>
      <c r="D514" s="135" t="s">
        <v>1</v>
      </c>
      <c r="E514" s="119" t="s">
        <v>6570</v>
      </c>
      <c r="F514" s="118" t="s">
        <v>11532</v>
      </c>
      <c r="G514" s="117">
        <v>1.162153550283</v>
      </c>
      <c r="H514" s="117">
        <v>0.105841949</v>
      </c>
      <c r="I514" s="117">
        <v>0.23670076700000001</v>
      </c>
      <c r="J514" s="117">
        <v>0.20488861428300001</v>
      </c>
      <c r="K514" s="117">
        <v>0.61472221999999999</v>
      </c>
      <c r="L514" s="116">
        <v>4.6219715789473677</v>
      </c>
      <c r="M514" s="115">
        <v>86.256096999999997</v>
      </c>
      <c r="N514" s="114">
        <v>0.13979768000000001</v>
      </c>
      <c r="O514" s="114">
        <v>0.13242706000000001</v>
      </c>
      <c r="P514" s="114">
        <v>4.8427291999999997E-3</v>
      </c>
      <c r="Q514" s="114">
        <v>2.5278888000000001E-3</v>
      </c>
      <c r="R514" s="113">
        <v>7.9392720335311583E-6</v>
      </c>
      <c r="S514" s="112">
        <v>1.7909501450421998E-8</v>
      </c>
      <c r="T514" s="112">
        <v>0.35404604989999999</v>
      </c>
      <c r="U514" s="111">
        <v>4.2443907999999999E-4</v>
      </c>
      <c r="V514" s="110"/>
      <c r="W514" s="173"/>
      <c r="X514" s="42" t="s">
        <v>895</v>
      </c>
      <c r="Y514" s="42"/>
      <c r="Z514" s="42"/>
      <c r="AA514" s="108"/>
    </row>
    <row r="515" spans="1:27" ht="14.5" customHeight="1">
      <c r="A515" s="41" t="s">
        <v>11531</v>
      </c>
      <c r="B515" s="119" t="s">
        <v>11311</v>
      </c>
      <c r="C515" s="120" t="s">
        <v>11530</v>
      </c>
      <c r="D515" s="135" t="s">
        <v>1</v>
      </c>
      <c r="E515" s="119" t="s">
        <v>6570</v>
      </c>
      <c r="F515" s="118" t="s">
        <v>11529</v>
      </c>
      <c r="G515" s="117">
        <v>0.96545644883199999</v>
      </c>
      <c r="H515" s="117">
        <v>8.9676174999999997E-2</v>
      </c>
      <c r="I515" s="117">
        <v>0.20815436899999998</v>
      </c>
      <c r="J515" s="117">
        <v>0.15216486483200001</v>
      </c>
      <c r="K515" s="117">
        <v>0.51546104000000004</v>
      </c>
      <c r="L515" s="116">
        <v>3.8756469172932331</v>
      </c>
      <c r="M515" s="115">
        <v>73.364526999999995</v>
      </c>
      <c r="N515" s="114">
        <v>0.12041425</v>
      </c>
      <c r="O515" s="114">
        <v>0.11427712</v>
      </c>
      <c r="P515" s="114">
        <v>4.1434821E-3</v>
      </c>
      <c r="Q515" s="114">
        <v>1.9936513E-3</v>
      </c>
      <c r="R515" s="113">
        <v>6.8511461765228795E-6</v>
      </c>
      <c r="S515" s="112">
        <v>1.5323528499381599E-8</v>
      </c>
      <c r="T515" s="112">
        <v>0.27922286269999996</v>
      </c>
      <c r="U515" s="111">
        <v>3.5244536999999999E-4</v>
      </c>
      <c r="V515" s="154"/>
      <c r="W515" s="173"/>
      <c r="X515" s="42" t="s">
        <v>895</v>
      </c>
      <c r="Y515" s="42"/>
      <c r="Z515" s="42"/>
      <c r="AA515" s="108"/>
    </row>
    <row r="516" spans="1:27" ht="14.5" customHeight="1">
      <c r="A516" s="41" t="s">
        <v>11528</v>
      </c>
      <c r="B516" s="119" t="s">
        <v>11311</v>
      </c>
      <c r="C516" s="120" t="s">
        <v>11527</v>
      </c>
      <c r="D516" s="135" t="s">
        <v>1</v>
      </c>
      <c r="E516" s="119" t="s">
        <v>6570</v>
      </c>
      <c r="F516" s="118" t="s">
        <v>11526</v>
      </c>
      <c r="G516" s="117">
        <v>0.73299625579099992</v>
      </c>
      <c r="H516" s="117">
        <v>7.0571171000000002E-2</v>
      </c>
      <c r="I516" s="117">
        <v>0.1744177244</v>
      </c>
      <c r="J516" s="117">
        <v>8.9854990391000006E-2</v>
      </c>
      <c r="K516" s="117">
        <v>0.39815236999999998</v>
      </c>
      <c r="L516" s="116">
        <v>2.9936268421052628</v>
      </c>
      <c r="M516" s="115">
        <v>58.129035999999999</v>
      </c>
      <c r="N516" s="114">
        <v>9.7506568000000002E-2</v>
      </c>
      <c r="O516" s="114">
        <v>9.2827190000000004E-2</v>
      </c>
      <c r="P516" s="114">
        <v>3.3170992000000001E-3</v>
      </c>
      <c r="Q516" s="114">
        <v>1.3622796000000001E-3</v>
      </c>
      <c r="R516" s="113">
        <v>5.5651792642312796E-6</v>
      </c>
      <c r="S516" s="112">
        <v>1.2267378714085999E-8</v>
      </c>
      <c r="T516" s="112">
        <v>0.19079545959999999</v>
      </c>
      <c r="U516" s="111">
        <v>2.6736189E-4</v>
      </c>
      <c r="V516" s="154"/>
      <c r="W516" s="173"/>
      <c r="X516" s="42" t="s">
        <v>895</v>
      </c>
      <c r="Y516" s="42"/>
      <c r="Z516" s="42"/>
      <c r="AA516" s="108"/>
    </row>
    <row r="517" spans="1:27" ht="14.5" customHeight="1">
      <c r="A517" s="41" t="s">
        <v>11525</v>
      </c>
      <c r="B517" s="119" t="s">
        <v>11311</v>
      </c>
      <c r="C517" s="120" t="s">
        <v>11524</v>
      </c>
      <c r="D517" s="135" t="s">
        <v>1</v>
      </c>
      <c r="E517" s="119" t="s">
        <v>6570</v>
      </c>
      <c r="F517" s="118" t="s">
        <v>11523</v>
      </c>
      <c r="G517" s="117">
        <v>1.4915743526199998</v>
      </c>
      <c r="H517" s="117">
        <v>0.113969995</v>
      </c>
      <c r="I517" s="117">
        <v>0.25917477099999997</v>
      </c>
      <c r="J517" s="117">
        <v>0.49530071662000003</v>
      </c>
      <c r="K517" s="117">
        <v>0.62312886999999995</v>
      </c>
      <c r="L517" s="116">
        <v>4.6851794736842098</v>
      </c>
      <c r="M517" s="115">
        <v>87.397858999999997</v>
      </c>
      <c r="N517" s="114">
        <v>0.14744328000000001</v>
      </c>
      <c r="O517" s="114">
        <v>0.13962426</v>
      </c>
      <c r="P517" s="114">
        <v>5.0034900000000002E-3</v>
      </c>
      <c r="Q517" s="114">
        <v>2.8155260000000001E-3</v>
      </c>
      <c r="R517" s="113">
        <v>8.3707589980369392E-6</v>
      </c>
      <c r="S517" s="112">
        <v>1.8504030638597996E-8</v>
      </c>
      <c r="T517" s="112">
        <v>0.39433136899999999</v>
      </c>
      <c r="U517" s="111">
        <v>5.4253742999999996E-4</v>
      </c>
      <c r="V517" s="154"/>
      <c r="W517" s="173"/>
      <c r="X517" s="42" t="s">
        <v>895</v>
      </c>
      <c r="Y517" s="42"/>
      <c r="Z517" s="42"/>
      <c r="AA517" s="108"/>
    </row>
    <row r="518" spans="1:27" ht="14.5" customHeight="1">
      <c r="A518" s="41" t="s">
        <v>11522</v>
      </c>
      <c r="B518" s="119" t="s">
        <v>11311</v>
      </c>
      <c r="C518" s="120" t="s">
        <v>11521</v>
      </c>
      <c r="D518" s="135" t="s">
        <v>1</v>
      </c>
      <c r="E518" s="119" t="s">
        <v>6570</v>
      </c>
      <c r="F518" s="118" t="s">
        <v>11520</v>
      </c>
      <c r="G518" s="117">
        <v>1.203371485456</v>
      </c>
      <c r="H518" s="117">
        <v>9.5546432000000001E-2</v>
      </c>
      <c r="I518" s="117">
        <v>0.22438559899999999</v>
      </c>
      <c r="J518" s="117">
        <v>0.36190694445600008</v>
      </c>
      <c r="K518" s="117">
        <v>0.52153251</v>
      </c>
      <c r="L518" s="116">
        <v>3.921297067669173</v>
      </c>
      <c r="M518" s="115">
        <v>74.189132999999998</v>
      </c>
      <c r="N518" s="114">
        <v>0.12593607000000001</v>
      </c>
      <c r="O518" s="114">
        <v>0.1194751</v>
      </c>
      <c r="P518" s="114">
        <v>4.2595871E-3</v>
      </c>
      <c r="Q518" s="114">
        <v>2.2013891999999998E-3</v>
      </c>
      <c r="R518" s="113">
        <v>7.1627756309048313E-6</v>
      </c>
      <c r="S518" s="112">
        <v>1.5752910660249103E-8</v>
      </c>
      <c r="T518" s="112">
        <v>0.30831781199999997</v>
      </c>
      <c r="U518" s="111">
        <v>4.3773861000000002E-4</v>
      </c>
      <c r="V518" s="154"/>
      <c r="W518" s="173"/>
      <c r="X518" s="42" t="s">
        <v>895</v>
      </c>
      <c r="Y518" s="42"/>
      <c r="Z518" s="42"/>
      <c r="AA518" s="108"/>
    </row>
    <row r="519" spans="1:27" ht="14.5" customHeight="1">
      <c r="A519" s="41" t="s">
        <v>11519</v>
      </c>
      <c r="B519" s="119" t="s">
        <v>11311</v>
      </c>
      <c r="C519" s="120" t="s">
        <v>11518</v>
      </c>
      <c r="D519" s="135" t="s">
        <v>1</v>
      </c>
      <c r="E519" s="119" t="s">
        <v>6570</v>
      </c>
      <c r="F519" s="118" t="s">
        <v>11517</v>
      </c>
      <c r="G519" s="117">
        <v>0.86276808547499995</v>
      </c>
      <c r="H519" s="117">
        <v>7.3773126999999994E-2</v>
      </c>
      <c r="I519" s="117">
        <v>0.18327111760000003</v>
      </c>
      <c r="J519" s="117">
        <v>0.20425976087499997</v>
      </c>
      <c r="K519" s="117">
        <v>0.40146408</v>
      </c>
      <c r="L519" s="116">
        <v>3.018526917293233</v>
      </c>
      <c r="M519" s="115">
        <v>58.578820999999998</v>
      </c>
      <c r="N519" s="114">
        <v>0.10051847</v>
      </c>
      <c r="O519" s="114">
        <v>9.5662450999999996E-2</v>
      </c>
      <c r="P519" s="114">
        <v>3.3804292E-3</v>
      </c>
      <c r="Q519" s="114">
        <v>1.4755911999999999E-3</v>
      </c>
      <c r="R519" s="113">
        <v>5.7351589299759803E-6</v>
      </c>
      <c r="S519" s="112">
        <v>1.25015872225457E-8</v>
      </c>
      <c r="T519" s="112">
        <v>0.20666543299999998</v>
      </c>
      <c r="U519" s="111">
        <v>3.1388548E-4</v>
      </c>
      <c r="V519" s="154"/>
      <c r="W519" s="173"/>
      <c r="X519" s="42" t="s">
        <v>895</v>
      </c>
      <c r="Y519" s="42"/>
      <c r="Z519" s="42"/>
      <c r="AA519" s="108"/>
    </row>
    <row r="520" spans="1:27" ht="14.5" customHeight="1">
      <c r="A520" s="41" t="s">
        <v>11516</v>
      </c>
      <c r="B520" s="119" t="s">
        <v>11311</v>
      </c>
      <c r="C520" s="120" t="s">
        <v>11515</v>
      </c>
      <c r="D520" s="135" t="s">
        <v>1</v>
      </c>
      <c r="E520" s="119" t="s">
        <v>6570</v>
      </c>
      <c r="F520" s="118" t="s">
        <v>11514</v>
      </c>
      <c r="G520" s="117">
        <v>1.637523122498</v>
      </c>
      <c r="H520" s="117">
        <v>0.11790794</v>
      </c>
      <c r="I520" s="117">
        <v>0.42624236599999998</v>
      </c>
      <c r="J520" s="117">
        <v>0.3984627764980001</v>
      </c>
      <c r="K520" s="117">
        <v>0.69491004000000001</v>
      </c>
      <c r="L520" s="116">
        <v>5.2248875187969919</v>
      </c>
      <c r="M520" s="115">
        <v>98.057329999999993</v>
      </c>
      <c r="N520" s="114">
        <v>0.20703419000000001</v>
      </c>
      <c r="O520" s="114">
        <v>0.19750234999999999</v>
      </c>
      <c r="P520" s="114">
        <v>6.3646116000000003E-3</v>
      </c>
      <c r="Q520" s="114">
        <v>3.1672325E-3</v>
      </c>
      <c r="R520" s="113">
        <v>1.1840668111202432E-5</v>
      </c>
      <c r="S520" s="112">
        <v>2.3537764871045802E-8</v>
      </c>
      <c r="T520" s="112">
        <v>0.44358998699999996</v>
      </c>
      <c r="U520" s="111">
        <v>5.3119544999999998E-4</v>
      </c>
      <c r="V520" s="154"/>
      <c r="W520" s="173"/>
      <c r="X520" s="42" t="s">
        <v>895</v>
      </c>
      <c r="Y520" s="42"/>
      <c r="Z520" s="42"/>
      <c r="AA520" s="108"/>
    </row>
    <row r="521" spans="1:27" ht="14.5" customHeight="1">
      <c r="A521" s="41" t="s">
        <v>11513</v>
      </c>
      <c r="B521" s="119" t="s">
        <v>11311</v>
      </c>
      <c r="C521" s="120" t="s">
        <v>11512</v>
      </c>
      <c r="D521" s="135" t="s">
        <v>1</v>
      </c>
      <c r="E521" s="119" t="s">
        <v>6570</v>
      </c>
      <c r="F521" s="118" t="s">
        <v>11511</v>
      </c>
      <c r="G521" s="117">
        <v>1.3087789237590002</v>
      </c>
      <c r="H521" s="117">
        <v>9.8390501999999991E-2</v>
      </c>
      <c r="I521" s="117">
        <v>0.34504552999999999</v>
      </c>
      <c r="J521" s="117">
        <v>0.291968431759</v>
      </c>
      <c r="K521" s="117">
        <v>0.57337446000000003</v>
      </c>
      <c r="L521" s="116">
        <v>4.311086165413534</v>
      </c>
      <c r="M521" s="115">
        <v>81.887640000000005</v>
      </c>
      <c r="N521" s="114">
        <v>0.16897396000000001</v>
      </c>
      <c r="O521" s="114">
        <v>0.16127594000000001</v>
      </c>
      <c r="P521" s="114">
        <v>5.2426193999999997E-3</v>
      </c>
      <c r="Q521" s="114">
        <v>2.4553995000000002E-3</v>
      </c>
      <c r="R521" s="113">
        <v>9.668821211279911E-6</v>
      </c>
      <c r="S521" s="112">
        <v>1.9388385129577699E-8</v>
      </c>
      <c r="T521" s="112">
        <v>0.343893487</v>
      </c>
      <c r="U521" s="111">
        <v>4.2954719000000001E-4</v>
      </c>
      <c r="V521" s="154"/>
      <c r="W521" s="173"/>
      <c r="X521" s="42" t="s">
        <v>895</v>
      </c>
      <c r="Y521" s="42"/>
      <c r="Z521" s="42"/>
      <c r="AA521" s="108"/>
    </row>
    <row r="522" spans="1:27" ht="14.5" customHeight="1">
      <c r="A522" s="41" t="s">
        <v>11510</v>
      </c>
      <c r="B522" s="119" t="s">
        <v>11311</v>
      </c>
      <c r="C522" s="120" t="s">
        <v>11509</v>
      </c>
      <c r="D522" s="135" t="s">
        <v>1</v>
      </c>
      <c r="E522" s="119" t="s">
        <v>6570</v>
      </c>
      <c r="F522" s="118" t="s">
        <v>11508</v>
      </c>
      <c r="G522" s="117">
        <v>0.92026305226100003</v>
      </c>
      <c r="H522" s="117">
        <v>7.5324438999999993E-2</v>
      </c>
      <c r="I522" s="117">
        <v>0.249085631</v>
      </c>
      <c r="J522" s="117">
        <v>0.166111482261</v>
      </c>
      <c r="K522" s="117">
        <v>0.4297415</v>
      </c>
      <c r="L522" s="116">
        <v>3.2311390977443608</v>
      </c>
      <c r="M522" s="115">
        <v>62.778007000000002</v>
      </c>
      <c r="N522" s="114">
        <v>0.12399368</v>
      </c>
      <c r="O522" s="114">
        <v>0.11846291</v>
      </c>
      <c r="P522" s="114">
        <v>3.9166286000000003E-3</v>
      </c>
      <c r="Q522" s="114">
        <v>1.6141422999999999E-3</v>
      </c>
      <c r="R522" s="113">
        <v>7.1020928369805702E-6</v>
      </c>
      <c r="S522" s="112">
        <v>1.44845731905817E-8</v>
      </c>
      <c r="T522" s="112">
        <v>0.22607034940000001</v>
      </c>
      <c r="U522" s="111">
        <v>3.0941741999999998E-4</v>
      </c>
      <c r="V522" s="154"/>
      <c r="W522" s="173"/>
      <c r="X522" s="42" t="s">
        <v>895</v>
      </c>
      <c r="Y522" s="42"/>
      <c r="Z522" s="42"/>
      <c r="AA522" s="108"/>
    </row>
    <row r="523" spans="1:27" ht="14.5" customHeight="1">
      <c r="A523" s="41" t="s">
        <v>11507</v>
      </c>
      <c r="B523" s="119" t="s">
        <v>11311</v>
      </c>
      <c r="C523" s="120" t="s">
        <v>11506</v>
      </c>
      <c r="D523" s="135" t="s">
        <v>1</v>
      </c>
      <c r="E523" s="119" t="s">
        <v>6570</v>
      </c>
      <c r="F523" s="118" t="s">
        <v>11505</v>
      </c>
      <c r="G523" s="117">
        <v>4.459302898142</v>
      </c>
      <c r="H523" s="117">
        <v>0.140416612</v>
      </c>
      <c r="I523" s="117">
        <v>1.246869086</v>
      </c>
      <c r="J523" s="117">
        <v>2.2249289901419997</v>
      </c>
      <c r="K523" s="117">
        <v>0.84708821000000001</v>
      </c>
      <c r="L523" s="116">
        <v>6.3690842857142851</v>
      </c>
      <c r="M523" s="115">
        <v>120.50903</v>
      </c>
      <c r="N523" s="114">
        <v>0.47651449000000001</v>
      </c>
      <c r="O523" s="114">
        <v>0.45892211999999999</v>
      </c>
      <c r="P523" s="114">
        <v>1.1873254E-2</v>
      </c>
      <c r="Q523" s="114">
        <v>5.7191157000000001E-3</v>
      </c>
      <c r="R523" s="113">
        <v>2.7513316347785752E-5</v>
      </c>
      <c r="S523" s="112">
        <v>4.3909963958497995E-8</v>
      </c>
      <c r="T523" s="112">
        <v>0.80099659000000001</v>
      </c>
      <c r="U523" s="111">
        <v>1.2886322999999999E-3</v>
      </c>
      <c r="V523" s="154"/>
      <c r="W523" s="173"/>
      <c r="X523" s="42" t="s">
        <v>895</v>
      </c>
      <c r="Y523" s="42"/>
      <c r="Z523" s="42"/>
      <c r="AA523" s="108"/>
    </row>
    <row r="524" spans="1:27" ht="14.5" customHeight="1">
      <c r="A524" s="41" t="s">
        <v>11504</v>
      </c>
      <c r="B524" s="119" t="s">
        <v>11311</v>
      </c>
      <c r="C524" s="120" t="s">
        <v>11503</v>
      </c>
      <c r="D524" s="135" t="s">
        <v>1</v>
      </c>
      <c r="E524" s="119" t="s">
        <v>6570</v>
      </c>
      <c r="F524" s="118" t="s">
        <v>11502</v>
      </c>
      <c r="G524" s="117">
        <v>3.3467309207390001</v>
      </c>
      <c r="H524" s="117">
        <v>0.114646766</v>
      </c>
      <c r="I524" s="117">
        <v>0.93772034900000001</v>
      </c>
      <c r="J524" s="117">
        <v>1.611082895739</v>
      </c>
      <c r="K524" s="117">
        <v>0.68328091000000002</v>
      </c>
      <c r="L524" s="116">
        <v>5.1374504511278198</v>
      </c>
      <c r="M524" s="115">
        <v>98.102760000000004</v>
      </c>
      <c r="N524" s="114">
        <v>0.36359860999999999</v>
      </c>
      <c r="O524" s="114">
        <v>0.35007909999999998</v>
      </c>
      <c r="P524" s="114">
        <v>9.2210834999999994E-3</v>
      </c>
      <c r="Q524" s="114">
        <v>4.2984262000000002E-3</v>
      </c>
      <c r="R524" s="113">
        <v>2.0987955497456751E-5</v>
      </c>
      <c r="S524" s="112">
        <v>3.4101640143559903E-8</v>
      </c>
      <c r="T524" s="112">
        <v>0.60202047999999997</v>
      </c>
      <c r="U524" s="111">
        <v>9.7658489000000009E-4</v>
      </c>
      <c r="V524" s="154"/>
      <c r="W524" s="173"/>
      <c r="X524" s="42" t="s">
        <v>895</v>
      </c>
      <c r="Y524" s="42"/>
      <c r="Z524" s="42"/>
      <c r="AA524" s="108"/>
    </row>
    <row r="525" spans="1:27" ht="14.5" customHeight="1">
      <c r="A525" s="41" t="s">
        <v>11501</v>
      </c>
      <c r="B525" s="119" t="s">
        <v>11311</v>
      </c>
      <c r="C525" s="120" t="s">
        <v>11500</v>
      </c>
      <c r="D525" s="135" t="s">
        <v>1</v>
      </c>
      <c r="E525" s="119" t="s">
        <v>6570</v>
      </c>
      <c r="F525" s="118" t="s">
        <v>11499</v>
      </c>
      <c r="G525" s="117">
        <v>2.0318732468689999</v>
      </c>
      <c r="H525" s="117">
        <v>8.4191491999999993E-2</v>
      </c>
      <c r="I525" s="117">
        <v>0.57236280699999997</v>
      </c>
      <c r="J525" s="117">
        <v>0.88562846786899996</v>
      </c>
      <c r="K525" s="117">
        <v>0.48969047999999998</v>
      </c>
      <c r="L525" s="116">
        <v>3.6818833082706766</v>
      </c>
      <c r="M525" s="115">
        <v>71.622618000000003</v>
      </c>
      <c r="N525" s="114">
        <v>0.23015258</v>
      </c>
      <c r="O525" s="114">
        <v>0.22144644999999999</v>
      </c>
      <c r="P525" s="114">
        <v>6.0866999999999996E-3</v>
      </c>
      <c r="Q525" s="114">
        <v>2.6194296000000001E-3</v>
      </c>
      <c r="R525" s="113">
        <v>1.327616643738612E-5</v>
      </c>
      <c r="S525" s="112">
        <v>2.2509984909997799E-8</v>
      </c>
      <c r="T525" s="112">
        <v>0.36686689499999997</v>
      </c>
      <c r="U525" s="111">
        <v>6.0780161999999995E-4</v>
      </c>
      <c r="V525" s="154"/>
      <c r="W525" s="173"/>
      <c r="X525" s="42" t="s">
        <v>895</v>
      </c>
      <c r="Y525" s="42"/>
      <c r="Z525" s="42"/>
      <c r="AA525" s="108"/>
    </row>
    <row r="526" spans="1:27" ht="14.5" customHeight="1">
      <c r="A526" s="41" t="s">
        <v>11498</v>
      </c>
      <c r="B526" s="119" t="s">
        <v>11311</v>
      </c>
      <c r="C526" s="120" t="s">
        <v>11497</v>
      </c>
      <c r="D526" s="135" t="s">
        <v>1</v>
      </c>
      <c r="E526" s="119" t="s">
        <v>6570</v>
      </c>
      <c r="F526" s="118" t="s">
        <v>11496</v>
      </c>
      <c r="G526" s="117">
        <v>1.1604200250029999</v>
      </c>
      <c r="H526" s="117">
        <v>0.10581850399999999</v>
      </c>
      <c r="I526" s="117">
        <v>0.23639658499999999</v>
      </c>
      <c r="J526" s="117">
        <v>0.20389049600300002</v>
      </c>
      <c r="K526" s="117">
        <v>0.61431444000000002</v>
      </c>
      <c r="L526" s="116">
        <v>4.6189055639097747</v>
      </c>
      <c r="M526" s="115">
        <v>86.180584999999994</v>
      </c>
      <c r="N526" s="114">
        <v>0.13965807999999999</v>
      </c>
      <c r="O526" s="114">
        <v>0.13229437999999999</v>
      </c>
      <c r="P526" s="114">
        <v>4.8389135E-3</v>
      </c>
      <c r="Q526" s="114">
        <v>2.5247796999999998E-3</v>
      </c>
      <c r="R526" s="113">
        <v>7.9313179945311596E-6</v>
      </c>
      <c r="S526" s="112">
        <v>1.78953898938071E-8</v>
      </c>
      <c r="T526" s="112">
        <v>0.35361061180000003</v>
      </c>
      <c r="U526" s="111">
        <v>4.2414309E-4</v>
      </c>
      <c r="V526" s="154"/>
      <c r="W526" s="173"/>
      <c r="X526" s="42" t="s">
        <v>895</v>
      </c>
      <c r="Y526" s="42"/>
      <c r="Z526" s="42"/>
      <c r="AA526" s="108"/>
    </row>
    <row r="527" spans="1:27" ht="14.5" customHeight="1">
      <c r="A527" s="41" t="s">
        <v>11495</v>
      </c>
      <c r="B527" s="119" t="s">
        <v>11311</v>
      </c>
      <c r="C527" s="120" t="s">
        <v>11494</v>
      </c>
      <c r="D527" s="135" t="s">
        <v>1</v>
      </c>
      <c r="E527" s="119" t="s">
        <v>6570</v>
      </c>
      <c r="F527" s="118" t="s">
        <v>11493</v>
      </c>
      <c r="G527" s="117">
        <v>0.96420446290200001</v>
      </c>
      <c r="H527" s="117">
        <v>8.9659242E-2</v>
      </c>
      <c r="I527" s="117">
        <v>0.20793468900000001</v>
      </c>
      <c r="J527" s="117">
        <v>0.151444001902</v>
      </c>
      <c r="K527" s="117">
        <v>0.51516653000000001</v>
      </c>
      <c r="L527" s="116">
        <v>3.8734325563909775</v>
      </c>
      <c r="M527" s="115">
        <v>73.309990999999997</v>
      </c>
      <c r="N527" s="114">
        <v>0.12031343</v>
      </c>
      <c r="O527" s="114">
        <v>0.1141813</v>
      </c>
      <c r="P527" s="114">
        <v>4.1407262999999996E-3</v>
      </c>
      <c r="Q527" s="114">
        <v>1.9914058000000002E-3</v>
      </c>
      <c r="R527" s="113">
        <v>6.8454016037228805E-6</v>
      </c>
      <c r="S527" s="112">
        <v>1.5313337391414995E-8</v>
      </c>
      <c r="T527" s="112">
        <v>0.27890837350000003</v>
      </c>
      <c r="U527" s="111">
        <v>3.5223159000000002E-4</v>
      </c>
      <c r="V527" s="154"/>
      <c r="W527" s="173"/>
      <c r="X527" s="42" t="s">
        <v>895</v>
      </c>
      <c r="Y527" s="42"/>
      <c r="Z527" s="42"/>
      <c r="AA527" s="108"/>
    </row>
    <row r="528" spans="1:27" ht="14.5" customHeight="1">
      <c r="A528" s="41" t="s">
        <v>11492</v>
      </c>
      <c r="B528" s="119" t="s">
        <v>11311</v>
      </c>
      <c r="C528" s="120" t="s">
        <v>11491</v>
      </c>
      <c r="D528" s="135" t="s">
        <v>1</v>
      </c>
      <c r="E528" s="119" t="s">
        <v>6570</v>
      </c>
      <c r="F528" s="118" t="s">
        <v>11490</v>
      </c>
      <c r="G528" s="117">
        <v>0.732313345201</v>
      </c>
      <c r="H528" s="117">
        <v>7.0561934999999992E-2</v>
      </c>
      <c r="I528" s="117">
        <v>0.17429789749999999</v>
      </c>
      <c r="J528" s="117">
        <v>8.9461792700999992E-2</v>
      </c>
      <c r="K528" s="117">
        <v>0.39799171999999999</v>
      </c>
      <c r="L528" s="116">
        <v>2.9924189473684208</v>
      </c>
      <c r="M528" s="115">
        <v>58.099288999999999</v>
      </c>
      <c r="N528" s="114">
        <v>9.7451574999999999E-2</v>
      </c>
      <c r="O528" s="114">
        <v>9.2774924999999994E-2</v>
      </c>
      <c r="P528" s="114">
        <v>3.3155960000000001E-3</v>
      </c>
      <c r="Q528" s="114">
        <v>1.3610548000000001E-3</v>
      </c>
      <c r="R528" s="113">
        <v>5.5620457875312799E-6</v>
      </c>
      <c r="S528" s="112">
        <v>1.2261819557224098E-8</v>
      </c>
      <c r="T528" s="112">
        <v>0.1906239237</v>
      </c>
      <c r="U528" s="111">
        <v>2.6724528000000001E-4</v>
      </c>
      <c r="V528" s="154"/>
      <c r="W528" s="173"/>
      <c r="X528" s="42" t="s">
        <v>895</v>
      </c>
      <c r="Y528" s="42"/>
      <c r="Z528" s="42"/>
      <c r="AA528" s="108"/>
    </row>
    <row r="529" spans="1:27" ht="14.5" customHeight="1">
      <c r="A529" s="41" t="s">
        <v>11489</v>
      </c>
      <c r="B529" s="119" t="s">
        <v>11311</v>
      </c>
      <c r="C529" s="120" t="s">
        <v>11488</v>
      </c>
      <c r="D529" s="135" t="s">
        <v>1</v>
      </c>
      <c r="E529" s="119" t="s">
        <v>6570</v>
      </c>
      <c r="F529" s="118" t="s">
        <v>11487</v>
      </c>
      <c r="G529" s="117">
        <v>1.6813913104530001</v>
      </c>
      <c r="H529" s="117">
        <v>0.11986970100000001</v>
      </c>
      <c r="I529" s="117">
        <v>0.279085888</v>
      </c>
      <c r="J529" s="117">
        <v>0.59912743145299996</v>
      </c>
      <c r="K529" s="117">
        <v>0.68330829000000004</v>
      </c>
      <c r="L529" s="116">
        <v>5.1376563157894735</v>
      </c>
      <c r="M529" s="115">
        <v>96.250791000000007</v>
      </c>
      <c r="N529" s="114">
        <v>0.15924882000000001</v>
      </c>
      <c r="O529" s="114">
        <v>0.15053458</v>
      </c>
      <c r="P529" s="114">
        <v>5.4199655999999999E-3</v>
      </c>
      <c r="Q529" s="114">
        <v>3.2942763000000002E-3</v>
      </c>
      <c r="R529" s="113">
        <v>9.0248549225311603E-6</v>
      </c>
      <c r="S529" s="112">
        <v>2.00442517138559E-8</v>
      </c>
      <c r="T529" s="112">
        <v>0.461383233</v>
      </c>
      <c r="U529" s="111">
        <v>6.3369271000000003E-4</v>
      </c>
      <c r="V529" s="154"/>
      <c r="W529" s="173"/>
      <c r="X529" s="42" t="s">
        <v>895</v>
      </c>
      <c r="Y529" s="42"/>
      <c r="Z529" s="42"/>
      <c r="AA529" s="108"/>
    </row>
    <row r="530" spans="1:27" ht="14.5" customHeight="1">
      <c r="A530" s="41" t="s">
        <v>11486</v>
      </c>
      <c r="B530" s="119" t="s">
        <v>11311</v>
      </c>
      <c r="C530" s="120" t="s">
        <v>11485</v>
      </c>
      <c r="D530" s="135" t="s">
        <v>1</v>
      </c>
      <c r="E530" s="119" t="s">
        <v>6570</v>
      </c>
      <c r="F530" s="118" t="s">
        <v>11484</v>
      </c>
      <c r="G530" s="117">
        <v>1.3404614986730001</v>
      </c>
      <c r="H530" s="117">
        <v>9.980733E-2</v>
      </c>
      <c r="I530" s="117">
        <v>0.23876584700000003</v>
      </c>
      <c r="J530" s="117">
        <v>0.43689290167299999</v>
      </c>
      <c r="K530" s="117">
        <v>0.56499542000000003</v>
      </c>
      <c r="L530" s="116">
        <v>4.2480858646616539</v>
      </c>
      <c r="M530" s="115">
        <v>80.582918000000006</v>
      </c>
      <c r="N530" s="114">
        <v>0.13446230000000001</v>
      </c>
      <c r="O530" s="114">
        <v>0.12735477000000001</v>
      </c>
      <c r="P530" s="114">
        <v>4.5603750999999998E-3</v>
      </c>
      <c r="Q530" s="114">
        <v>2.5471533E-3</v>
      </c>
      <c r="R530" s="113">
        <v>7.6351781624228799E-6</v>
      </c>
      <c r="S530" s="112">
        <v>1.6865292331227899E-8</v>
      </c>
      <c r="T530" s="112">
        <v>0.35674416399999997</v>
      </c>
      <c r="U530" s="111">
        <v>5.0357299000000004E-4</v>
      </c>
      <c r="V530" s="154"/>
      <c r="W530" s="173"/>
      <c r="X530" s="42" t="s">
        <v>895</v>
      </c>
      <c r="Y530" s="42"/>
      <c r="Z530" s="42"/>
      <c r="AA530" s="108"/>
    </row>
    <row r="531" spans="1:27" ht="14.5" customHeight="1">
      <c r="A531" s="41" t="s">
        <v>11483</v>
      </c>
      <c r="B531" s="119" t="s">
        <v>11311</v>
      </c>
      <c r="C531" s="120" t="s">
        <v>11482</v>
      </c>
      <c r="D531" s="135" t="s">
        <v>1</v>
      </c>
      <c r="E531" s="119" t="s">
        <v>6570</v>
      </c>
      <c r="F531" s="118" t="s">
        <v>11481</v>
      </c>
      <c r="G531" s="117">
        <v>0.93754445767100003</v>
      </c>
      <c r="H531" s="117">
        <v>7.6097255000000003E-2</v>
      </c>
      <c r="I531" s="117">
        <v>0.19111488899999998</v>
      </c>
      <c r="J531" s="117">
        <v>0.24516119367100001</v>
      </c>
      <c r="K531" s="117">
        <v>0.42517112000000001</v>
      </c>
      <c r="L531" s="116">
        <v>3.1967753383458648</v>
      </c>
      <c r="M531" s="115">
        <v>62.066339999999997</v>
      </c>
      <c r="N531" s="114">
        <v>0.10516913999999999</v>
      </c>
      <c r="O531" s="114">
        <v>9.9960456000000003E-2</v>
      </c>
      <c r="P531" s="114">
        <v>3.5444953E-3</v>
      </c>
      <c r="Q531" s="114">
        <v>1.6641898E-3</v>
      </c>
      <c r="R531" s="113">
        <v>5.9928330828312806E-6</v>
      </c>
      <c r="S531" s="112">
        <v>1.3108340786194501E-8</v>
      </c>
      <c r="T531" s="112">
        <v>0.23307980900000003</v>
      </c>
      <c r="U531" s="111">
        <v>3.4979512999999999E-4</v>
      </c>
      <c r="V531" s="154"/>
      <c r="W531" s="173"/>
      <c r="X531" s="42" t="s">
        <v>895</v>
      </c>
      <c r="Y531" s="42"/>
      <c r="Z531" s="42"/>
      <c r="AA531" s="108"/>
    </row>
    <row r="532" spans="1:27" ht="14.5" customHeight="1">
      <c r="A532" s="41" t="s">
        <v>11480</v>
      </c>
      <c r="B532" s="119" t="s">
        <v>11311</v>
      </c>
      <c r="C532" s="120" t="s">
        <v>11479</v>
      </c>
      <c r="D532" s="135" t="s">
        <v>1</v>
      </c>
      <c r="E532" s="119" t="s">
        <v>6570</v>
      </c>
      <c r="F532" s="118" t="s">
        <v>11478</v>
      </c>
      <c r="G532" s="117">
        <v>3.2943369072230002</v>
      </c>
      <c r="H532" s="117">
        <v>0.13427204200000001</v>
      </c>
      <c r="I532" s="117">
        <v>1.1840837119999998</v>
      </c>
      <c r="J532" s="117">
        <v>1.136202743223</v>
      </c>
      <c r="K532" s="117">
        <v>0.83977840999999998</v>
      </c>
      <c r="L532" s="116">
        <v>6.3141233834586457</v>
      </c>
      <c r="M532" s="115">
        <v>119.7831</v>
      </c>
      <c r="N532" s="114">
        <v>0.45814076999999997</v>
      </c>
      <c r="O532" s="114">
        <v>0.44193021999999998</v>
      </c>
      <c r="P532" s="114">
        <v>1.1540536000000001E-2</v>
      </c>
      <c r="Q532" s="114">
        <v>4.6700120000000003E-3</v>
      </c>
      <c r="R532" s="113">
        <v>2.6494617367841739E-5</v>
      </c>
      <c r="S532" s="112">
        <v>4.2679498260643295E-8</v>
      </c>
      <c r="T532" s="112">
        <v>0.65406330999999995</v>
      </c>
      <c r="U532" s="111">
        <v>8.270002E-4</v>
      </c>
      <c r="V532" s="110"/>
      <c r="W532" s="173"/>
      <c r="X532" s="42" t="s">
        <v>895</v>
      </c>
      <c r="Y532" s="42"/>
      <c r="Z532" s="42"/>
      <c r="AA532" s="108"/>
    </row>
    <row r="533" spans="1:27" ht="14.5" customHeight="1">
      <c r="A533" s="41" t="s">
        <v>11477</v>
      </c>
      <c r="B533" s="119" t="s">
        <v>11311</v>
      </c>
      <c r="C533" s="120" t="s">
        <v>11476</v>
      </c>
      <c r="D533" s="135" t="s">
        <v>1</v>
      </c>
      <c r="E533" s="119" t="s">
        <v>6570</v>
      </c>
      <c r="F533" s="118" t="s">
        <v>11475</v>
      </c>
      <c r="G533" s="117">
        <v>2.5053666593949999</v>
      </c>
      <c r="H533" s="117">
        <v>0.11020902199999999</v>
      </c>
      <c r="I533" s="117">
        <v>0.89237541099999995</v>
      </c>
      <c r="J533" s="117">
        <v>0.82478060639499995</v>
      </c>
      <c r="K533" s="117">
        <v>0.67800161999999997</v>
      </c>
      <c r="L533" s="116">
        <v>5.097756541353383</v>
      </c>
      <c r="M533" s="115">
        <v>97.578477000000007</v>
      </c>
      <c r="N533" s="114">
        <v>0.35032870999999999</v>
      </c>
      <c r="O533" s="114">
        <v>0.33780717999999998</v>
      </c>
      <c r="P533" s="114">
        <v>8.9807871999999997E-3</v>
      </c>
      <c r="Q533" s="114">
        <v>3.5407402999999998E-3</v>
      </c>
      <c r="R533" s="113">
        <v>2.0252229040619409E-5</v>
      </c>
      <c r="S533" s="112">
        <v>3.3212970419389496E-8</v>
      </c>
      <c r="T533" s="112">
        <v>0.49590199499999998</v>
      </c>
      <c r="U533" s="111">
        <v>6.4318394999999997E-4</v>
      </c>
      <c r="V533" s="154"/>
      <c r="W533" s="173"/>
      <c r="X533" s="42" t="s">
        <v>895</v>
      </c>
      <c r="Y533" s="42"/>
      <c r="Z533" s="42"/>
      <c r="AA533" s="108"/>
    </row>
    <row r="534" spans="1:27" ht="14.5" customHeight="1">
      <c r="A534" s="41" t="s">
        <v>11474</v>
      </c>
      <c r="B534" s="119" t="s">
        <v>11311</v>
      </c>
      <c r="C534" s="120" t="s">
        <v>11473</v>
      </c>
      <c r="D534" s="135" t="s">
        <v>1</v>
      </c>
      <c r="E534" s="119" t="s">
        <v>6570</v>
      </c>
      <c r="F534" s="118" t="s">
        <v>11472</v>
      </c>
      <c r="G534" s="117">
        <v>1.5729472656100001</v>
      </c>
      <c r="H534" s="117">
        <v>8.1770903999999991E-2</v>
      </c>
      <c r="I534" s="117">
        <v>0.54762920299999995</v>
      </c>
      <c r="J534" s="117">
        <v>0.45673629861000004</v>
      </c>
      <c r="K534" s="117">
        <v>0.48681086000000001</v>
      </c>
      <c r="L534" s="116">
        <v>3.6602320300751878</v>
      </c>
      <c r="M534" s="115">
        <v>71.336645000000004</v>
      </c>
      <c r="N534" s="114">
        <v>0.22291444999999999</v>
      </c>
      <c r="O534" s="114">
        <v>0.21475268</v>
      </c>
      <c r="P534" s="114">
        <v>5.9556291999999997E-3</v>
      </c>
      <c r="Q534" s="114">
        <v>2.2061463000000001E-3</v>
      </c>
      <c r="R534" s="113">
        <v>1.2874860853547559E-5</v>
      </c>
      <c r="S534" s="112">
        <v>2.2025255782926204E-8</v>
      </c>
      <c r="T534" s="112">
        <v>0.30898408300000002</v>
      </c>
      <c r="U534" s="111">
        <v>4.2594657000000002E-4</v>
      </c>
      <c r="V534" s="154"/>
      <c r="W534" s="173"/>
      <c r="X534" s="42" t="s">
        <v>895</v>
      </c>
      <c r="Y534" s="42"/>
      <c r="Z534" s="42"/>
      <c r="AA534" s="108"/>
    </row>
    <row r="535" spans="1:27" ht="14.5" customHeight="1">
      <c r="A535" s="41" t="s">
        <v>11471</v>
      </c>
      <c r="B535" s="119" t="s">
        <v>11311</v>
      </c>
      <c r="C535" s="120" t="s">
        <v>11470</v>
      </c>
      <c r="D535" s="135" t="s">
        <v>1</v>
      </c>
      <c r="E535" s="119" t="s">
        <v>6570</v>
      </c>
      <c r="F535" s="118" t="s">
        <v>11469</v>
      </c>
      <c r="G535" s="117">
        <v>4.4773584410430001</v>
      </c>
      <c r="H535" s="117">
        <v>0.143004301</v>
      </c>
      <c r="I535" s="117">
        <v>1.3320179799999998</v>
      </c>
      <c r="J535" s="117">
        <v>2.1324640800429999</v>
      </c>
      <c r="K535" s="117">
        <v>0.86987208000000005</v>
      </c>
      <c r="L535" s="116">
        <v>6.5403915789473688</v>
      </c>
      <c r="M535" s="115">
        <v>124.10863000000001</v>
      </c>
      <c r="N535" s="114">
        <v>0.50564348000000003</v>
      </c>
      <c r="O535" s="114">
        <v>0.48737455000000002</v>
      </c>
      <c r="P535" s="114">
        <v>1.2499109E-2</v>
      </c>
      <c r="Q535" s="114">
        <v>5.7698241000000003E-3</v>
      </c>
      <c r="R535" s="113">
        <v>2.921909778015308E-5</v>
      </c>
      <c r="S535" s="112">
        <v>4.6224516114864884E-8</v>
      </c>
      <c r="T535" s="112">
        <v>0.80809861000000005</v>
      </c>
      <c r="U535" s="111">
        <v>1.2545614999999999E-3</v>
      </c>
      <c r="V535" s="154"/>
      <c r="W535" s="173"/>
      <c r="X535" s="42" t="s">
        <v>895</v>
      </c>
      <c r="Y535" s="42"/>
      <c r="Z535" s="42"/>
      <c r="AA535" s="108"/>
    </row>
    <row r="536" spans="1:27" ht="14.5" customHeight="1">
      <c r="A536" s="41" t="s">
        <v>11468</v>
      </c>
      <c r="B536" s="119" t="s">
        <v>11311</v>
      </c>
      <c r="C536" s="120" t="s">
        <v>11467</v>
      </c>
      <c r="D536" s="135" t="s">
        <v>1</v>
      </c>
      <c r="E536" s="119" t="s">
        <v>6570</v>
      </c>
      <c r="F536" s="118" t="s">
        <v>11466</v>
      </c>
      <c r="G536" s="117">
        <v>3.3597710530060003</v>
      </c>
      <c r="H536" s="117">
        <v>0.11651565300000001</v>
      </c>
      <c r="I536" s="117">
        <v>0.99921680899999998</v>
      </c>
      <c r="J536" s="117">
        <v>1.5443026610060002</v>
      </c>
      <c r="K536" s="117">
        <v>0.69973593000000001</v>
      </c>
      <c r="L536" s="116">
        <v>5.2611724060150378</v>
      </c>
      <c r="M536" s="115">
        <v>100.70247000000001</v>
      </c>
      <c r="N536" s="114">
        <v>0.38463621999999997</v>
      </c>
      <c r="O536" s="114">
        <v>0.37062808000000003</v>
      </c>
      <c r="P536" s="114">
        <v>9.6730898999999992E-3</v>
      </c>
      <c r="Q536" s="114">
        <v>4.3350489999999997E-3</v>
      </c>
      <c r="R536" s="113">
        <v>2.2219909100483161E-5</v>
      </c>
      <c r="S536" s="112">
        <v>3.5773261306054298E-8</v>
      </c>
      <c r="T536" s="112">
        <v>0.60714972</v>
      </c>
      <c r="U536" s="111">
        <v>9.5197825E-4</v>
      </c>
      <c r="V536" s="154"/>
      <c r="W536" s="173"/>
      <c r="X536" s="42" t="s">
        <v>895</v>
      </c>
      <c r="Y536" s="42"/>
      <c r="Z536" s="42"/>
      <c r="AA536" s="108"/>
    </row>
    <row r="537" spans="1:27" ht="14.5" customHeight="1">
      <c r="A537" s="41" t="s">
        <v>11465</v>
      </c>
      <c r="B537" s="119" t="s">
        <v>11311</v>
      </c>
      <c r="C537" s="120" t="s">
        <v>11464</v>
      </c>
      <c r="D537" s="135" t="s">
        <v>1</v>
      </c>
      <c r="E537" s="119" t="s">
        <v>6570</v>
      </c>
      <c r="F537" s="118" t="s">
        <v>11463</v>
      </c>
      <c r="G537" s="117">
        <v>2.0389860359109999</v>
      </c>
      <c r="H537" s="117">
        <v>8.5210885E-2</v>
      </c>
      <c r="I537" s="117">
        <v>0.60590632699999991</v>
      </c>
      <c r="J537" s="117">
        <v>0.84920288391099996</v>
      </c>
      <c r="K537" s="117">
        <v>0.49866593999999997</v>
      </c>
      <c r="L537" s="116">
        <v>3.7493679699248115</v>
      </c>
      <c r="M537" s="115">
        <v>73.040638999999999</v>
      </c>
      <c r="N537" s="114">
        <v>0.24162764</v>
      </c>
      <c r="O537" s="114">
        <v>0.23265499000000001</v>
      </c>
      <c r="P537" s="114">
        <v>6.3332489000000004E-3</v>
      </c>
      <c r="Q537" s="114">
        <v>2.6394055999999998E-3</v>
      </c>
      <c r="R537" s="113">
        <v>1.3948140815900521E-5</v>
      </c>
      <c r="S537" s="112">
        <v>2.3421778543084099E-8</v>
      </c>
      <c r="T537" s="112">
        <v>0.36966465900000001</v>
      </c>
      <c r="U537" s="111">
        <v>5.9437982E-4</v>
      </c>
      <c r="V537" s="110"/>
      <c r="W537" s="173"/>
      <c r="X537" s="42" t="s">
        <v>895</v>
      </c>
      <c r="Y537" s="42"/>
      <c r="Z537" s="42"/>
      <c r="AA537" s="108"/>
    </row>
    <row r="538" spans="1:27" ht="14.5" customHeight="1">
      <c r="A538" s="41" t="s">
        <v>11462</v>
      </c>
      <c r="B538" s="119" t="s">
        <v>11311</v>
      </c>
      <c r="C538" s="120" t="s">
        <v>11461</v>
      </c>
      <c r="D538" s="135" t="s">
        <v>1</v>
      </c>
      <c r="E538" s="119" t="s">
        <v>6570</v>
      </c>
      <c r="F538" s="118" t="s">
        <v>11460</v>
      </c>
      <c r="G538" s="117">
        <v>1.2836711423330001</v>
      </c>
      <c r="H538" s="117">
        <v>0.11664600999999999</v>
      </c>
      <c r="I538" s="117">
        <v>0.25619002499999999</v>
      </c>
      <c r="J538" s="117">
        <v>0.23540793733300003</v>
      </c>
      <c r="K538" s="117">
        <v>0.67542716999999997</v>
      </c>
      <c r="L538" s="116">
        <v>5.0783997744360896</v>
      </c>
      <c r="M538" s="115">
        <v>95.142427999999995</v>
      </c>
      <c r="N538" s="114">
        <v>0.15199040999999999</v>
      </c>
      <c r="O538" s="114">
        <v>0.14381099999999999</v>
      </c>
      <c r="P538" s="114">
        <v>5.2700441000000002E-3</v>
      </c>
      <c r="Q538" s="114">
        <v>2.9093635000000001E-3</v>
      </c>
      <c r="R538" s="113">
        <v>8.6217626694311603E-6</v>
      </c>
      <c r="S538" s="112">
        <v>1.9489808377634201E-8</v>
      </c>
      <c r="T538" s="112">
        <v>0.40747388000000001</v>
      </c>
      <c r="U538" s="111">
        <v>4.7471691999999998E-4</v>
      </c>
      <c r="V538" s="154"/>
      <c r="W538" s="173"/>
      <c r="X538" s="42" t="s">
        <v>895</v>
      </c>
      <c r="Y538" s="42"/>
      <c r="Z538" s="42"/>
      <c r="AA538" s="108"/>
    </row>
    <row r="539" spans="1:27" ht="14.5" customHeight="1">
      <c r="A539" s="41" t="s">
        <v>11459</v>
      </c>
      <c r="B539" s="119" t="s">
        <v>11311</v>
      </c>
      <c r="C539" s="120" t="s">
        <v>11458</v>
      </c>
      <c r="D539" s="135" t="s">
        <v>1</v>
      </c>
      <c r="E539" s="119" t="s">
        <v>6570</v>
      </c>
      <c r="F539" s="118" t="s">
        <v>11457</v>
      </c>
      <c r="G539" s="117">
        <v>1.0532191559819999</v>
      </c>
      <c r="H539" s="117">
        <v>9.7479106999999995E-2</v>
      </c>
      <c r="I539" s="117">
        <v>0.22222995100000001</v>
      </c>
      <c r="J539" s="117">
        <v>0.174206597982</v>
      </c>
      <c r="K539" s="117">
        <v>0.55930349999999995</v>
      </c>
      <c r="L539" s="116">
        <v>4.2052894736842097</v>
      </c>
      <c r="M539" s="115">
        <v>79.782432999999997</v>
      </c>
      <c r="N539" s="114">
        <v>0.12922011999999999</v>
      </c>
      <c r="O539" s="114">
        <v>0.12249886</v>
      </c>
      <c r="P539" s="114">
        <v>4.4520985000000004E-3</v>
      </c>
      <c r="Q539" s="114">
        <v>2.2691607999999999E-3</v>
      </c>
      <c r="R539" s="113">
        <v>7.3440561805228789E-6</v>
      </c>
      <c r="S539" s="112">
        <v>1.64648609511724E-8</v>
      </c>
      <c r="T539" s="112">
        <v>0.31780963280000002</v>
      </c>
      <c r="U539" s="111">
        <v>3.8875713999999997E-4</v>
      </c>
      <c r="V539" s="154"/>
      <c r="W539" s="173"/>
      <c r="X539" s="42" t="s">
        <v>895</v>
      </c>
      <c r="Y539" s="42"/>
      <c r="Z539" s="42"/>
      <c r="AA539" s="108"/>
    </row>
    <row r="540" spans="1:27" ht="14.5" customHeight="1">
      <c r="A540" s="41" t="s">
        <v>11456</v>
      </c>
      <c r="B540" s="119" t="s">
        <v>11311</v>
      </c>
      <c r="C540" s="120" t="s">
        <v>11455</v>
      </c>
      <c r="D540" s="135" t="s">
        <v>1</v>
      </c>
      <c r="E540" s="119" t="s">
        <v>6570</v>
      </c>
      <c r="F540" s="118" t="s">
        <v>11454</v>
      </c>
      <c r="G540" s="117">
        <v>0.78086680893100002</v>
      </c>
      <c r="H540" s="117">
        <v>7.4827316000000005E-2</v>
      </c>
      <c r="I540" s="117">
        <v>0.18209531099999998</v>
      </c>
      <c r="J540" s="117">
        <v>0.10187775193099999</v>
      </c>
      <c r="K540" s="117">
        <v>0.42206642999999999</v>
      </c>
      <c r="L540" s="116">
        <v>3.1734318045112779</v>
      </c>
      <c r="M540" s="115">
        <v>61.629711999999998</v>
      </c>
      <c r="N540" s="114">
        <v>0.10230976999999999</v>
      </c>
      <c r="O540" s="114">
        <v>9.7311774000000004E-2</v>
      </c>
      <c r="P540" s="114">
        <v>3.4854354E-3</v>
      </c>
      <c r="Q540" s="114">
        <v>1.5125575E-3</v>
      </c>
      <c r="R540" s="113">
        <v>5.8340391570312793E-6</v>
      </c>
      <c r="S540" s="112">
        <v>1.2889923649709598E-8</v>
      </c>
      <c r="T540" s="112">
        <v>0.2118427933</v>
      </c>
      <c r="U540" s="111">
        <v>2.8716830999999998E-4</v>
      </c>
      <c r="V540" s="154"/>
      <c r="W540" s="173"/>
      <c r="X540" s="42" t="s">
        <v>895</v>
      </c>
      <c r="Y540" s="42"/>
      <c r="Z540" s="42"/>
      <c r="AA540" s="108"/>
    </row>
    <row r="541" spans="1:27" ht="14.5" customHeight="1">
      <c r="A541" s="41" t="s">
        <v>11453</v>
      </c>
      <c r="B541" s="119" t="s">
        <v>11311</v>
      </c>
      <c r="C541" s="120" t="s">
        <v>11452</v>
      </c>
      <c r="D541" s="135" t="s">
        <v>1</v>
      </c>
      <c r="E541" s="119" t="s">
        <v>6570</v>
      </c>
      <c r="F541" s="118" t="s">
        <v>11451</v>
      </c>
      <c r="G541" s="117">
        <v>3.2943369072230002</v>
      </c>
      <c r="H541" s="117">
        <v>0.13427204200000001</v>
      </c>
      <c r="I541" s="117">
        <v>1.1840837119999998</v>
      </c>
      <c r="J541" s="117">
        <v>1.136202743223</v>
      </c>
      <c r="K541" s="117">
        <v>0.83977840999999998</v>
      </c>
      <c r="L541" s="116">
        <v>6.3141233834586457</v>
      </c>
      <c r="M541" s="115">
        <v>119.7831</v>
      </c>
      <c r="N541" s="114">
        <v>0.45814076999999997</v>
      </c>
      <c r="O541" s="114">
        <v>0.44193021999999998</v>
      </c>
      <c r="P541" s="114">
        <v>1.1540536000000001E-2</v>
      </c>
      <c r="Q541" s="114">
        <v>4.6700120000000003E-3</v>
      </c>
      <c r="R541" s="113">
        <v>2.6494617367841739E-5</v>
      </c>
      <c r="S541" s="112">
        <v>4.2679498260643295E-8</v>
      </c>
      <c r="T541" s="112">
        <v>0.65406330999999995</v>
      </c>
      <c r="U541" s="111">
        <v>8.270002E-4</v>
      </c>
      <c r="V541" s="154"/>
      <c r="W541" s="173"/>
      <c r="X541" s="42" t="s">
        <v>895</v>
      </c>
      <c r="Y541" s="42"/>
      <c r="Z541" s="42"/>
      <c r="AA541" s="108"/>
    </row>
    <row r="542" spans="1:27" ht="14.5" customHeight="1">
      <c r="A542" s="41" t="s">
        <v>11450</v>
      </c>
      <c r="B542" s="119" t="s">
        <v>11311</v>
      </c>
      <c r="C542" s="120" t="s">
        <v>11449</v>
      </c>
      <c r="D542" s="135" t="s">
        <v>1</v>
      </c>
      <c r="E542" s="119" t="s">
        <v>6570</v>
      </c>
      <c r="F542" s="118" t="s">
        <v>11448</v>
      </c>
      <c r="G542" s="117">
        <v>2.5053666593949999</v>
      </c>
      <c r="H542" s="117">
        <v>0.11020902199999999</v>
      </c>
      <c r="I542" s="117">
        <v>0.89237541099999995</v>
      </c>
      <c r="J542" s="117">
        <v>0.82478060639499995</v>
      </c>
      <c r="K542" s="117">
        <v>0.67800161999999997</v>
      </c>
      <c r="L542" s="116">
        <v>5.097756541353383</v>
      </c>
      <c r="M542" s="115">
        <v>97.578477000000007</v>
      </c>
      <c r="N542" s="114">
        <v>0.35032870999999999</v>
      </c>
      <c r="O542" s="114">
        <v>0.33780717999999998</v>
      </c>
      <c r="P542" s="114">
        <v>8.9807871999999997E-3</v>
      </c>
      <c r="Q542" s="114">
        <v>3.5407402999999998E-3</v>
      </c>
      <c r="R542" s="113">
        <v>2.0252229040619409E-5</v>
      </c>
      <c r="S542" s="112">
        <v>3.3212970419389496E-8</v>
      </c>
      <c r="T542" s="112">
        <v>0.49590199499999998</v>
      </c>
      <c r="U542" s="111">
        <v>6.4318394999999997E-4</v>
      </c>
      <c r="V542" s="154"/>
      <c r="W542" s="173"/>
      <c r="X542" s="42" t="s">
        <v>895</v>
      </c>
      <c r="Y542" s="42"/>
      <c r="Z542" s="42"/>
      <c r="AA542" s="108"/>
    </row>
    <row r="543" spans="1:27" ht="14.5" customHeight="1">
      <c r="A543" s="41" t="s">
        <v>11447</v>
      </c>
      <c r="B543" s="119" t="s">
        <v>11311</v>
      </c>
      <c r="C543" s="120" t="s">
        <v>11446</v>
      </c>
      <c r="D543" s="135" t="s">
        <v>1</v>
      </c>
      <c r="E543" s="119" t="s">
        <v>6570</v>
      </c>
      <c r="F543" s="118" t="s">
        <v>11445</v>
      </c>
      <c r="G543" s="117">
        <v>1.5729472656100001</v>
      </c>
      <c r="H543" s="117">
        <v>8.1770903999999991E-2</v>
      </c>
      <c r="I543" s="117">
        <v>0.54762920299999995</v>
      </c>
      <c r="J543" s="117">
        <v>0.45673629861000004</v>
      </c>
      <c r="K543" s="117">
        <v>0.48681086000000001</v>
      </c>
      <c r="L543" s="116">
        <v>3.6602320300751878</v>
      </c>
      <c r="M543" s="115">
        <v>71.336645000000004</v>
      </c>
      <c r="N543" s="114">
        <v>0.22291444999999999</v>
      </c>
      <c r="O543" s="114">
        <v>0.21475268</v>
      </c>
      <c r="P543" s="114">
        <v>5.9556291999999997E-3</v>
      </c>
      <c r="Q543" s="114">
        <v>2.2061463000000001E-3</v>
      </c>
      <c r="R543" s="113">
        <v>1.2874860853547559E-5</v>
      </c>
      <c r="S543" s="112">
        <v>2.2025255782926204E-8</v>
      </c>
      <c r="T543" s="112">
        <v>0.30898408300000002</v>
      </c>
      <c r="U543" s="111">
        <v>4.2594657000000002E-4</v>
      </c>
      <c r="V543" s="154"/>
      <c r="W543" s="173"/>
      <c r="X543" s="42" t="s">
        <v>895</v>
      </c>
      <c r="Y543" s="42"/>
      <c r="Z543" s="42"/>
      <c r="AA543" s="108"/>
    </row>
    <row r="544" spans="1:27" ht="14.5" customHeight="1">
      <c r="A544" s="41" t="s">
        <v>11444</v>
      </c>
      <c r="B544" s="119" t="s">
        <v>11311</v>
      </c>
      <c r="C544" s="120" t="s">
        <v>11443</v>
      </c>
      <c r="D544" s="135" t="s">
        <v>1</v>
      </c>
      <c r="E544" s="119" t="s">
        <v>6570</v>
      </c>
      <c r="F544" s="118" t="s">
        <v>11442</v>
      </c>
      <c r="G544" s="117">
        <v>1.163417564155</v>
      </c>
      <c r="H544" s="117">
        <v>0.105889866</v>
      </c>
      <c r="I544" s="117">
        <v>0.23677530299999999</v>
      </c>
      <c r="J544" s="117">
        <v>0.205236925155</v>
      </c>
      <c r="K544" s="117">
        <v>0.61551546999999995</v>
      </c>
      <c r="L544" s="116">
        <v>4.6279358646616533</v>
      </c>
      <c r="M544" s="115">
        <v>86.346044000000006</v>
      </c>
      <c r="N544" s="114">
        <v>0.13991777999999999</v>
      </c>
      <c r="O544" s="114">
        <v>0.13254157999999999</v>
      </c>
      <c r="P544" s="114">
        <v>4.8479962000000003E-3</v>
      </c>
      <c r="Q544" s="114">
        <v>2.5282006000000002E-3</v>
      </c>
      <c r="R544" s="113">
        <v>7.946138066596538E-6</v>
      </c>
      <c r="S544" s="112">
        <v>1.7928979731061204E-8</v>
      </c>
      <c r="T544" s="112">
        <v>0.35408971829999997</v>
      </c>
      <c r="U544" s="111">
        <v>4.2471194999999998E-4</v>
      </c>
      <c r="V544" s="110"/>
      <c r="W544" s="173"/>
      <c r="X544" s="42" t="s">
        <v>895</v>
      </c>
      <c r="Y544" s="42"/>
      <c r="Z544" s="42"/>
      <c r="AA544" s="108"/>
    </row>
    <row r="545" spans="1:27" ht="14.5" customHeight="1">
      <c r="A545" s="41" t="s">
        <v>11441</v>
      </c>
      <c r="B545" s="119" t="s">
        <v>11311</v>
      </c>
      <c r="C545" s="120" t="s">
        <v>11440</v>
      </c>
      <c r="D545" s="135" t="s">
        <v>1</v>
      </c>
      <c r="E545" s="119" t="s">
        <v>6570</v>
      </c>
      <c r="F545" s="118" t="s">
        <v>11439</v>
      </c>
      <c r="G545" s="117">
        <v>0.96636934757699999</v>
      </c>
      <c r="H545" s="117">
        <v>8.9710780999999989E-2</v>
      </c>
      <c r="I545" s="117">
        <v>0.20820820199999998</v>
      </c>
      <c r="J545" s="117">
        <v>0.15241642457699997</v>
      </c>
      <c r="K545" s="117">
        <v>0.51603394000000002</v>
      </c>
      <c r="L545" s="116">
        <v>3.8799544360902254</v>
      </c>
      <c r="M545" s="115">
        <v>73.429489000000004</v>
      </c>
      <c r="N545" s="114">
        <v>0.12050099</v>
      </c>
      <c r="O545" s="114">
        <v>0.11435983</v>
      </c>
      <c r="P545" s="114">
        <v>4.147286E-3</v>
      </c>
      <c r="Q545" s="114">
        <v>1.9938765000000001E-3</v>
      </c>
      <c r="R545" s="113">
        <v>6.8561049166589899E-6</v>
      </c>
      <c r="S545" s="112">
        <v>1.53375964871528E-8</v>
      </c>
      <c r="T545" s="112">
        <v>0.2792544032</v>
      </c>
      <c r="U545" s="111">
        <v>3.5264243999999999E-4</v>
      </c>
      <c r="V545" s="154"/>
      <c r="W545" s="173"/>
      <c r="X545" s="42" t="s">
        <v>895</v>
      </c>
      <c r="Y545" s="42"/>
      <c r="Z545" s="42"/>
      <c r="AA545" s="108"/>
    </row>
    <row r="546" spans="1:27" ht="14.5" customHeight="1">
      <c r="A546" s="41" t="s">
        <v>11438</v>
      </c>
      <c r="B546" s="119" t="s">
        <v>11311</v>
      </c>
      <c r="C546" s="120" t="s">
        <v>11437</v>
      </c>
      <c r="D546" s="135" t="s">
        <v>1</v>
      </c>
      <c r="E546" s="119" t="s">
        <v>6570</v>
      </c>
      <c r="F546" s="118" t="s">
        <v>11436</v>
      </c>
      <c r="G546" s="117">
        <v>0.73349419482</v>
      </c>
      <c r="H546" s="117">
        <v>7.0590046999999989E-2</v>
      </c>
      <c r="I546" s="117">
        <v>0.1744470846</v>
      </c>
      <c r="J546" s="117">
        <v>8.9992203219999997E-2</v>
      </c>
      <c r="K546" s="117">
        <v>0.39846485999999998</v>
      </c>
      <c r="L546" s="116">
        <v>2.9959763909774431</v>
      </c>
      <c r="M546" s="115">
        <v>58.164470000000001</v>
      </c>
      <c r="N546" s="114">
        <v>9.7553881999999995E-2</v>
      </c>
      <c r="O546" s="114">
        <v>9.2872306000000002E-2</v>
      </c>
      <c r="P546" s="114">
        <v>3.3191739999999998E-3</v>
      </c>
      <c r="Q546" s="114">
        <v>1.3624024000000001E-3</v>
      </c>
      <c r="R546" s="113">
        <v>5.5678840134691504E-6</v>
      </c>
      <c r="S546" s="112">
        <v>1.2275051955864499E-8</v>
      </c>
      <c r="T546" s="112">
        <v>0.19081266620000001</v>
      </c>
      <c r="U546" s="111">
        <v>2.6746938E-4</v>
      </c>
      <c r="V546" s="154"/>
      <c r="W546" s="173"/>
      <c r="X546" s="42" t="s">
        <v>895</v>
      </c>
      <c r="Y546" s="42"/>
      <c r="Z546" s="42"/>
      <c r="AA546" s="108"/>
    </row>
    <row r="547" spans="1:27" ht="14.5" customHeight="1">
      <c r="A547" s="41" t="s">
        <v>11435</v>
      </c>
      <c r="B547" s="119" t="s">
        <v>11311</v>
      </c>
      <c r="C547" s="120" t="s">
        <v>11434</v>
      </c>
      <c r="D547" s="135" t="s">
        <v>1</v>
      </c>
      <c r="E547" s="119" t="s">
        <v>6570</v>
      </c>
      <c r="F547" s="118" t="s">
        <v>11433</v>
      </c>
      <c r="G547" s="117">
        <v>1.54760654187</v>
      </c>
      <c r="H547" s="117">
        <v>0.12523551399999999</v>
      </c>
      <c r="I547" s="117">
        <v>0.276368379</v>
      </c>
      <c r="J547" s="117">
        <v>0.45722599887000004</v>
      </c>
      <c r="K547" s="117">
        <v>0.68877664999999999</v>
      </c>
      <c r="L547" s="116">
        <v>5.1787718045112783</v>
      </c>
      <c r="M547" s="115">
        <v>97.034212999999994</v>
      </c>
      <c r="N547" s="114">
        <v>0.15955716</v>
      </c>
      <c r="O547" s="114">
        <v>0.15094782000000001</v>
      </c>
      <c r="P547" s="114">
        <v>5.4477494000000001E-3</v>
      </c>
      <c r="Q547" s="114">
        <v>3.1615855999999999E-3</v>
      </c>
      <c r="R547" s="113">
        <v>9.0496297314369395E-6</v>
      </c>
      <c r="S547" s="112">
        <v>2.01470025952389E-8</v>
      </c>
      <c r="T547" s="112">
        <v>0.44279909700000003</v>
      </c>
      <c r="U547" s="111">
        <v>5.6637349E-4</v>
      </c>
      <c r="V547" s="154"/>
      <c r="W547" s="173"/>
      <c r="X547" s="42" t="s">
        <v>895</v>
      </c>
      <c r="Y547" s="42"/>
      <c r="Z547" s="42"/>
      <c r="AA547" s="108"/>
    </row>
    <row r="548" spans="1:27" ht="14.5" customHeight="1">
      <c r="A548" s="41" t="s">
        <v>11432</v>
      </c>
      <c r="B548" s="119" t="s">
        <v>11311</v>
      </c>
      <c r="C548" s="120" t="s">
        <v>11431</v>
      </c>
      <c r="D548" s="135" t="s">
        <v>1</v>
      </c>
      <c r="E548" s="119" t="s">
        <v>6570</v>
      </c>
      <c r="F548" s="118" t="s">
        <v>11430</v>
      </c>
      <c r="G548" s="117">
        <v>1.2438391702960001</v>
      </c>
      <c r="H548" s="117">
        <v>0.10368263899999999</v>
      </c>
      <c r="I548" s="117">
        <v>0.23680320500000002</v>
      </c>
      <c r="J548" s="117">
        <v>0.33440853629600004</v>
      </c>
      <c r="K548" s="117">
        <v>0.56894478999999998</v>
      </c>
      <c r="L548" s="116">
        <v>4.2777803759398489</v>
      </c>
      <c r="M548" s="115">
        <v>81.148722000000006</v>
      </c>
      <c r="N548" s="114">
        <v>0.13468499</v>
      </c>
      <c r="O548" s="114">
        <v>0.12765323000000001</v>
      </c>
      <c r="P548" s="114">
        <v>4.5804412000000003E-3</v>
      </c>
      <c r="Q548" s="114">
        <v>2.4513210999999998E-3</v>
      </c>
      <c r="R548" s="113">
        <v>7.6530711988048299E-6</v>
      </c>
      <c r="S548" s="112">
        <v>1.6939501146119901E-8</v>
      </c>
      <c r="T548" s="112">
        <v>0.34332228599999998</v>
      </c>
      <c r="U548" s="111">
        <v>4.5495354999999999E-4</v>
      </c>
      <c r="V548" s="154"/>
      <c r="W548" s="173"/>
      <c r="X548" s="42" t="s">
        <v>895</v>
      </c>
      <c r="Y548" s="42"/>
      <c r="Z548" s="42"/>
      <c r="AA548" s="108"/>
    </row>
    <row r="549" spans="1:27" ht="14.5" customHeight="1">
      <c r="A549" s="41" t="s">
        <v>11429</v>
      </c>
      <c r="B549" s="119" t="s">
        <v>11311</v>
      </c>
      <c r="C549" s="120" t="s">
        <v>11428</v>
      </c>
      <c r="D549" s="135" t="s">
        <v>1</v>
      </c>
      <c r="E549" s="119" t="s">
        <v>6570</v>
      </c>
      <c r="F549" s="118" t="s">
        <v>11427</v>
      </c>
      <c r="G549" s="117">
        <v>0.88484137697499998</v>
      </c>
      <c r="H549" s="117">
        <v>7.8211059999999999E-2</v>
      </c>
      <c r="I549" s="117">
        <v>0.19004436499999999</v>
      </c>
      <c r="J549" s="117">
        <v>0.18926063197499998</v>
      </c>
      <c r="K549" s="117">
        <v>0.42732532000000001</v>
      </c>
      <c r="L549" s="116">
        <v>3.2129723308270677</v>
      </c>
      <c r="M549" s="115">
        <v>62.374960999999999</v>
      </c>
      <c r="N549" s="114">
        <v>0.10529061000000001</v>
      </c>
      <c r="O549" s="114">
        <v>0.10012325</v>
      </c>
      <c r="P549" s="114">
        <v>3.5554405000000002E-3</v>
      </c>
      <c r="Q549" s="114">
        <v>1.6119177000000001E-3</v>
      </c>
      <c r="R549" s="113">
        <v>6.0025929298759803E-6</v>
      </c>
      <c r="S549" s="112">
        <v>1.3148818269676499E-8</v>
      </c>
      <c r="T549" s="112">
        <v>0.22575878300000002</v>
      </c>
      <c r="U549" s="111">
        <v>3.2327544000000001E-4</v>
      </c>
      <c r="V549" s="110"/>
      <c r="W549" s="173"/>
      <c r="X549" s="42" t="s">
        <v>895</v>
      </c>
      <c r="Y549" s="42"/>
      <c r="Z549" s="42"/>
      <c r="AA549" s="108"/>
    </row>
    <row r="550" spans="1:27" ht="14.5" customHeight="1">
      <c r="A550" s="41" t="s">
        <v>11426</v>
      </c>
      <c r="B550" s="119" t="s">
        <v>11311</v>
      </c>
      <c r="C550" s="120" t="s">
        <v>11425</v>
      </c>
      <c r="D550" s="135" t="s">
        <v>1</v>
      </c>
      <c r="E550" s="119" t="s">
        <v>6570</v>
      </c>
      <c r="F550" s="118" t="s">
        <v>11424</v>
      </c>
      <c r="G550" s="117">
        <v>1.2287980532850002</v>
      </c>
      <c r="H550" s="117">
        <v>0.11358723300000001</v>
      </c>
      <c r="I550" s="117">
        <v>0.24855466000000004</v>
      </c>
      <c r="J550" s="117">
        <v>0.22779469028499999</v>
      </c>
      <c r="K550" s="117">
        <v>0.63886147000000004</v>
      </c>
      <c r="L550" s="116">
        <v>4.8034696992481205</v>
      </c>
      <c r="M550" s="115">
        <v>90.095411999999996</v>
      </c>
      <c r="N550" s="114">
        <v>0.14594541</v>
      </c>
      <c r="O550" s="114">
        <v>0.13822471</v>
      </c>
      <c r="P550" s="114">
        <v>5.0355490000000003E-3</v>
      </c>
      <c r="Q550" s="114">
        <v>2.6851507000000001E-3</v>
      </c>
      <c r="R550" s="113">
        <v>8.2868532006283086E-6</v>
      </c>
      <c r="S550" s="112">
        <v>1.8622591997003508E-8</v>
      </c>
      <c r="T550" s="112">
        <v>0.37607152700000002</v>
      </c>
      <c r="U550" s="111">
        <v>4.4907029000000002E-4</v>
      </c>
      <c r="V550" s="110"/>
      <c r="W550" s="173"/>
      <c r="X550" s="42" t="s">
        <v>895</v>
      </c>
      <c r="Y550" s="42"/>
      <c r="Z550" s="42"/>
      <c r="AA550" s="108"/>
    </row>
    <row r="551" spans="1:27" ht="14.5" customHeight="1">
      <c r="A551" s="41" t="s">
        <v>11423</v>
      </c>
      <c r="B551" s="119" t="s">
        <v>11311</v>
      </c>
      <c r="C551" s="120" t="s">
        <v>11422</v>
      </c>
      <c r="D551" s="135" t="s">
        <v>1</v>
      </c>
      <c r="E551" s="119" t="s">
        <v>6570</v>
      </c>
      <c r="F551" s="118" t="s">
        <v>11421</v>
      </c>
      <c r="G551" s="117">
        <v>1.013588595321</v>
      </c>
      <c r="H551" s="117">
        <v>9.5269991999999998E-2</v>
      </c>
      <c r="I551" s="117">
        <v>0.21671551499999997</v>
      </c>
      <c r="J551" s="117">
        <v>0.16870814832099998</v>
      </c>
      <c r="K551" s="117">
        <v>0.53289494000000004</v>
      </c>
      <c r="L551" s="116">
        <v>4.0067288721804513</v>
      </c>
      <c r="M551" s="115">
        <v>76.137366</v>
      </c>
      <c r="N551" s="114">
        <v>0.12485428</v>
      </c>
      <c r="O551" s="114">
        <v>0.11846431</v>
      </c>
      <c r="P551" s="114">
        <v>4.2827409E-3</v>
      </c>
      <c r="Q551" s="114">
        <v>2.1072293000000001E-3</v>
      </c>
      <c r="R551" s="113">
        <v>7.1021769975319306E-6</v>
      </c>
      <c r="S551" s="112">
        <v>1.5838538916142096E-8</v>
      </c>
      <c r="T551" s="112">
        <v>0.29513014909999996</v>
      </c>
      <c r="U551" s="111">
        <v>3.7023458000000001E-4</v>
      </c>
      <c r="V551" s="154"/>
      <c r="W551" s="173"/>
      <c r="X551" s="42" t="s">
        <v>895</v>
      </c>
      <c r="Y551" s="42"/>
      <c r="Z551" s="42"/>
      <c r="AA551" s="108"/>
    </row>
    <row r="552" spans="1:27" ht="14.5" customHeight="1">
      <c r="A552" s="41" t="s">
        <v>11420</v>
      </c>
      <c r="B552" s="119" t="s">
        <v>11311</v>
      </c>
      <c r="C552" s="120" t="s">
        <v>11419</v>
      </c>
      <c r="D552" s="135" t="s">
        <v>1</v>
      </c>
      <c r="E552" s="119" t="s">
        <v>6570</v>
      </c>
      <c r="F552" s="118" t="s">
        <v>11418</v>
      </c>
      <c r="G552" s="117">
        <v>0.75925014309499994</v>
      </c>
      <c r="H552" s="117">
        <v>7.3622342999999993E-2</v>
      </c>
      <c r="I552" s="117">
        <v>0.17908744199999999</v>
      </c>
      <c r="J552" s="117">
        <v>9.8878598095000006E-2</v>
      </c>
      <c r="K552" s="117">
        <v>0.40766175999999998</v>
      </c>
      <c r="L552" s="116">
        <v>3.0651260150375936</v>
      </c>
      <c r="M552" s="115">
        <v>59.641494000000002</v>
      </c>
      <c r="N552" s="114">
        <v>9.9928402999999999E-2</v>
      </c>
      <c r="O552" s="114">
        <v>9.5111112999999997E-2</v>
      </c>
      <c r="P552" s="114">
        <v>3.3930585000000002E-3</v>
      </c>
      <c r="Q552" s="114">
        <v>1.4242313000000001E-3</v>
      </c>
      <c r="R552" s="113">
        <v>5.7021050571271202E-6</v>
      </c>
      <c r="S552" s="112">
        <v>1.2548293288398101E-8</v>
      </c>
      <c r="T552" s="112">
        <v>0.19947216950000002</v>
      </c>
      <c r="U552" s="111">
        <v>2.7706509000000002E-4</v>
      </c>
      <c r="V552" s="154"/>
      <c r="W552" s="173"/>
      <c r="X552" s="42" t="s">
        <v>895</v>
      </c>
      <c r="Y552" s="42"/>
      <c r="Z552" s="42"/>
      <c r="AA552" s="108"/>
    </row>
    <row r="553" spans="1:27" ht="14.5" customHeight="1">
      <c r="B553" s="119" t="s">
        <v>11311</v>
      </c>
      <c r="C553" s="133" t="s">
        <v>51</v>
      </c>
      <c r="D553" s="133" t="s">
        <v>2</v>
      </c>
      <c r="G553" s="131"/>
      <c r="H553" s="131"/>
      <c r="I553" s="131"/>
      <c r="J553" s="131"/>
      <c r="K553" s="131"/>
      <c r="L553" s="131"/>
      <c r="M553" s="100"/>
      <c r="N553" s="41"/>
      <c r="O553" s="41"/>
      <c r="V553" s="152"/>
      <c r="W553" s="172"/>
      <c r="X553" s="76"/>
      <c r="Y553" s="76"/>
      <c r="Z553" s="76"/>
      <c r="AA553" s="108"/>
    </row>
    <row r="554" spans="1:27" ht="14.5" customHeight="1">
      <c r="A554" s="41" t="s">
        <v>11417</v>
      </c>
      <c r="B554" s="119" t="s">
        <v>11311</v>
      </c>
      <c r="C554" s="120" t="s">
        <v>212</v>
      </c>
      <c r="D554" s="135" t="s">
        <v>2</v>
      </c>
      <c r="E554" s="119" t="s">
        <v>6570</v>
      </c>
      <c r="F554" s="118" t="s">
        <v>11416</v>
      </c>
      <c r="G554" s="117">
        <v>0.23988208605321498</v>
      </c>
      <c r="H554" s="117">
        <v>1.5985333599999998E-2</v>
      </c>
      <c r="I554" s="117">
        <v>2.4265575100000002E-2</v>
      </c>
      <c r="J554" s="117">
        <v>7.2555177353214997E-2</v>
      </c>
      <c r="K554" s="117">
        <v>0.12707599999999999</v>
      </c>
      <c r="L554" s="116">
        <v>0.95545864661654123</v>
      </c>
      <c r="M554" s="115">
        <v>10.752926</v>
      </c>
      <c r="N554" s="114">
        <v>2.2641339E-2</v>
      </c>
      <c r="O554" s="114">
        <v>2.1335487E-2</v>
      </c>
      <c r="P554" s="114">
        <v>9.1379269999999999E-4</v>
      </c>
      <c r="Q554" s="114">
        <v>3.9205906999999999E-4</v>
      </c>
      <c r="R554" s="113">
        <v>1.2791059706727E-6</v>
      </c>
      <c r="S554" s="112">
        <v>3.3794108544238995E-9</v>
      </c>
      <c r="T554" s="112">
        <v>5.4910234000000002E-2</v>
      </c>
      <c r="U554" s="122">
        <v>6.9468903000000003E-5</v>
      </c>
      <c r="V554" s="154"/>
      <c r="W554" s="173"/>
      <c r="X554" s="42" t="s">
        <v>1077</v>
      </c>
      <c r="Y554" s="42"/>
      <c r="Z554" s="42"/>
      <c r="AA554" s="108"/>
    </row>
    <row r="555" spans="1:27" ht="14.5" customHeight="1">
      <c r="A555" s="41" t="s">
        <v>11415</v>
      </c>
      <c r="B555" s="119" t="s">
        <v>11311</v>
      </c>
      <c r="C555" s="120" t="s">
        <v>213</v>
      </c>
      <c r="D555" s="135" t="s">
        <v>2</v>
      </c>
      <c r="E555" s="119" t="s">
        <v>6570</v>
      </c>
      <c r="F555" s="118" t="s">
        <v>11414</v>
      </c>
      <c r="G555" s="117">
        <v>0.23573302906386501</v>
      </c>
      <c r="H555" s="117">
        <v>1.59534447E-2</v>
      </c>
      <c r="I555" s="117">
        <v>2.3527878199999998E-2</v>
      </c>
      <c r="J555" s="117">
        <v>6.8923216163865014E-2</v>
      </c>
      <c r="K555" s="117">
        <v>0.12732848999999999</v>
      </c>
      <c r="L555" s="116">
        <v>0.95735706766917283</v>
      </c>
      <c r="M555" s="115">
        <v>10.753144000000001</v>
      </c>
      <c r="N555" s="114">
        <v>2.2435505000000001E-2</v>
      </c>
      <c r="O555" s="114">
        <v>2.1132970000000001E-2</v>
      </c>
      <c r="P555" s="114">
        <v>9.1136075999999995E-4</v>
      </c>
      <c r="Q555" s="114">
        <v>3.9117371000000001E-4</v>
      </c>
      <c r="R555" s="113">
        <v>1.2669646378722098E-6</v>
      </c>
      <c r="S555" s="112">
        <v>3.3704169881218997E-9</v>
      </c>
      <c r="T555" s="112">
        <v>5.4786233999999996E-2</v>
      </c>
      <c r="U555" s="122">
        <v>5.5827264999999998E-5</v>
      </c>
      <c r="V555" s="154"/>
      <c r="W555" s="173"/>
      <c r="X555" s="42" t="s">
        <v>1077</v>
      </c>
      <c r="Y555" s="42"/>
      <c r="Z555" s="42"/>
      <c r="AA555" s="108"/>
    </row>
    <row r="556" spans="1:27" ht="14.5" customHeight="1">
      <c r="A556" s="41" t="s">
        <v>11413</v>
      </c>
      <c r="B556" s="119" t="s">
        <v>11311</v>
      </c>
      <c r="C556" s="120" t="s">
        <v>214</v>
      </c>
      <c r="D556" s="135" t="s">
        <v>2</v>
      </c>
      <c r="E556" s="119" t="s">
        <v>6570</v>
      </c>
      <c r="F556" s="118" t="s">
        <v>11412</v>
      </c>
      <c r="G556" s="117">
        <v>0.29221651193550902</v>
      </c>
      <c r="H556" s="117">
        <v>1.70815598E-2</v>
      </c>
      <c r="I556" s="117">
        <v>3.3319811800000002E-2</v>
      </c>
      <c r="J556" s="117">
        <v>0.112251780335509</v>
      </c>
      <c r="K556" s="117">
        <v>0.12956335999999999</v>
      </c>
      <c r="L556" s="116">
        <v>0.97416060150375927</v>
      </c>
      <c r="M556" s="115">
        <v>11.232925</v>
      </c>
      <c r="N556" s="114">
        <v>2.5808319E-2</v>
      </c>
      <c r="O556" s="114">
        <v>2.441393E-2</v>
      </c>
      <c r="P556" s="114">
        <v>9.7825651999999992E-4</v>
      </c>
      <c r="Q556" s="114">
        <v>4.1613270999999997E-4</v>
      </c>
      <c r="R556" s="113">
        <v>1.4636648701890001E-6</v>
      </c>
      <c r="S556" s="112">
        <v>3.6178125934542997E-9</v>
      </c>
      <c r="T556" s="112">
        <v>5.8281891999999995E-2</v>
      </c>
      <c r="U556" s="111">
        <v>2.1454223E-4</v>
      </c>
      <c r="V556" s="154"/>
      <c r="W556" s="173"/>
      <c r="X556" s="42" t="s">
        <v>1077</v>
      </c>
      <c r="Y556" s="42"/>
      <c r="Z556" s="42"/>
      <c r="AA556" s="108"/>
    </row>
    <row r="557" spans="1:27" ht="14.5" customHeight="1">
      <c r="A557" s="41" t="s">
        <v>11411</v>
      </c>
      <c r="B557" s="119" t="s">
        <v>11311</v>
      </c>
      <c r="C557" s="120" t="s">
        <v>215</v>
      </c>
      <c r="D557" s="135" t="s">
        <v>2</v>
      </c>
      <c r="E557" s="119" t="s">
        <v>6570</v>
      </c>
      <c r="F557" s="118" t="s">
        <v>11410</v>
      </c>
      <c r="G557" s="117">
        <v>0.240421512376641</v>
      </c>
      <c r="H557" s="117">
        <v>1.60484854E-2</v>
      </c>
      <c r="I557" s="117">
        <v>2.4988401900000002E-2</v>
      </c>
      <c r="J557" s="117">
        <v>7.2638355076641001E-2</v>
      </c>
      <c r="K557" s="117">
        <v>0.12674626999999999</v>
      </c>
      <c r="L557" s="116">
        <v>0.95297947368421043</v>
      </c>
      <c r="M557" s="115">
        <v>10.827512</v>
      </c>
      <c r="N557" s="114">
        <v>2.2812130999999999E-2</v>
      </c>
      <c r="O557" s="114">
        <v>2.1504228E-2</v>
      </c>
      <c r="P557" s="114">
        <v>9.1550020000000004E-4</v>
      </c>
      <c r="Q557" s="114">
        <v>3.9240306000000002E-4</v>
      </c>
      <c r="R557" s="113">
        <v>1.2892222943892003E-6</v>
      </c>
      <c r="S557" s="112">
        <v>3.3857256458779E-9</v>
      </c>
      <c r="T557" s="112">
        <v>5.4958410999999999E-2</v>
      </c>
      <c r="U557" s="122">
        <v>7.1442741000000005E-5</v>
      </c>
      <c r="V557" s="154"/>
      <c r="W557" s="173"/>
      <c r="X557" s="42" t="s">
        <v>1077</v>
      </c>
      <c r="Y557" s="42"/>
      <c r="Z557" s="42"/>
      <c r="AA557" s="108"/>
    </row>
    <row r="558" spans="1:27" ht="14.5" customHeight="1">
      <c r="B558" s="119" t="s">
        <v>11311</v>
      </c>
      <c r="C558" s="133" t="s">
        <v>52</v>
      </c>
      <c r="D558" s="133" t="s">
        <v>3</v>
      </c>
      <c r="G558" s="131"/>
      <c r="H558" s="131"/>
      <c r="I558" s="131"/>
      <c r="J558" s="131"/>
      <c r="K558" s="131"/>
      <c r="L558" s="131"/>
      <c r="M558" s="100"/>
      <c r="N558" s="41"/>
      <c r="O558" s="41"/>
      <c r="V558" s="152"/>
      <c r="W558" s="172"/>
      <c r="X558" s="76"/>
      <c r="Y558" s="76"/>
      <c r="Z558" s="76"/>
      <c r="AA558" s="108"/>
    </row>
    <row r="559" spans="1:27" ht="14.5" customHeight="1">
      <c r="A559" s="41" t="s">
        <v>11409</v>
      </c>
      <c r="B559" s="119" t="s">
        <v>11311</v>
      </c>
      <c r="C559" s="120" t="s">
        <v>220</v>
      </c>
      <c r="D559" s="135" t="s">
        <v>3</v>
      </c>
      <c r="E559" s="119" t="s">
        <v>6570</v>
      </c>
      <c r="F559" s="118" t="s">
        <v>11408</v>
      </c>
      <c r="G559" s="117">
        <v>0.61644012310134</v>
      </c>
      <c r="H559" s="117">
        <v>1.717689868E-2</v>
      </c>
      <c r="I559" s="117">
        <v>0.21090278839999999</v>
      </c>
      <c r="J559" s="117">
        <v>0.24297120602134001</v>
      </c>
      <c r="K559" s="117">
        <v>0.14538923000000001</v>
      </c>
      <c r="L559" s="116">
        <v>1.0931521052631579</v>
      </c>
      <c r="M559" s="115">
        <v>13.553588</v>
      </c>
      <c r="N559" s="114">
        <v>8.2683516999999998E-2</v>
      </c>
      <c r="O559" s="114">
        <v>7.9928254000000004E-2</v>
      </c>
      <c r="P559" s="114">
        <v>2.0986831000000001E-3</v>
      </c>
      <c r="Q559" s="114">
        <v>6.5657916999999999E-4</v>
      </c>
      <c r="R559" s="113">
        <v>4.7918617431595967E-6</v>
      </c>
      <c r="S559" s="112">
        <v>7.761402134558299E-9</v>
      </c>
      <c r="T559" s="112">
        <v>9.1957866999999999E-2</v>
      </c>
      <c r="U559" s="111">
        <v>1.1636627E-4</v>
      </c>
      <c r="V559" s="154"/>
      <c r="W559" s="173"/>
      <c r="X559" s="42" t="s">
        <v>1077</v>
      </c>
      <c r="Y559" s="42"/>
      <c r="Z559" s="42"/>
      <c r="AA559" s="108"/>
    </row>
    <row r="560" spans="1:27" ht="14.5" customHeight="1">
      <c r="A560" s="41" t="s">
        <v>11407</v>
      </c>
      <c r="B560" s="119" t="s">
        <v>11311</v>
      </c>
      <c r="C560" s="120" t="s">
        <v>221</v>
      </c>
      <c r="D560" s="135" t="s">
        <v>3</v>
      </c>
      <c r="E560" s="119" t="s">
        <v>6570</v>
      </c>
      <c r="F560" s="118" t="s">
        <v>11406</v>
      </c>
      <c r="G560" s="117">
        <v>0.36502930205369999</v>
      </c>
      <c r="H560" s="117">
        <v>1.8611031699999999E-2</v>
      </c>
      <c r="I560" s="117">
        <v>3.2767100199999996E-2</v>
      </c>
      <c r="J560" s="117">
        <v>0.17226468015369997</v>
      </c>
      <c r="K560" s="117">
        <v>0.14138649</v>
      </c>
      <c r="L560" s="116">
        <v>1.0630563157894737</v>
      </c>
      <c r="M560" s="115">
        <v>12.680974000000001</v>
      </c>
      <c r="N560" s="114">
        <v>2.6597459E-2</v>
      </c>
      <c r="O560" s="114">
        <v>2.4999230000000001E-2</v>
      </c>
      <c r="P560" s="114">
        <v>1.0322565E-3</v>
      </c>
      <c r="Q560" s="114">
        <v>5.6597313999999998E-4</v>
      </c>
      <c r="R560" s="113">
        <v>1.4987547721304801E-6</v>
      </c>
      <c r="S560" s="112">
        <v>3.8175167252904993E-9</v>
      </c>
      <c r="T560" s="112">
        <v>7.9267947000000005E-2</v>
      </c>
      <c r="U560" s="111">
        <v>1.0589467000000001E-4</v>
      </c>
      <c r="V560" s="154"/>
      <c r="W560" s="173"/>
      <c r="X560" s="42" t="s">
        <v>1077</v>
      </c>
      <c r="Y560" s="42"/>
      <c r="Z560" s="42"/>
      <c r="AA560" s="108"/>
    </row>
    <row r="561" spans="1:27" ht="14.5" customHeight="1">
      <c r="A561" s="41" t="s">
        <v>11405</v>
      </c>
      <c r="B561" s="119" t="s">
        <v>11311</v>
      </c>
      <c r="C561" s="120" t="s">
        <v>222</v>
      </c>
      <c r="D561" s="135" t="s">
        <v>3</v>
      </c>
      <c r="E561" s="119" t="s">
        <v>6570</v>
      </c>
      <c r="F561" s="118" t="s">
        <v>11404</v>
      </c>
      <c r="G561" s="117">
        <v>1.83705354326548</v>
      </c>
      <c r="H561" s="117">
        <v>2.3860661299999999E-2</v>
      </c>
      <c r="I561" s="117">
        <v>0.74018483430000004</v>
      </c>
      <c r="J561" s="117">
        <v>0.85057282766548004</v>
      </c>
      <c r="K561" s="117">
        <v>0.22243521999999999</v>
      </c>
      <c r="L561" s="116">
        <v>1.6724452631578945</v>
      </c>
      <c r="M561" s="115">
        <v>24.806965999999999</v>
      </c>
      <c r="N561" s="114">
        <v>0.25557957999999997</v>
      </c>
      <c r="O561" s="114">
        <v>0.24835521999999999</v>
      </c>
      <c r="P561" s="114">
        <v>5.5856571000000004E-3</v>
      </c>
      <c r="Q561" s="114">
        <v>1.638708E-3</v>
      </c>
      <c r="R561" s="113">
        <v>1.488940113643896E-5</v>
      </c>
      <c r="S561" s="112">
        <v>2.06570153672567E-8</v>
      </c>
      <c r="T561" s="112">
        <v>0.22951092400000001</v>
      </c>
      <c r="U561" s="111">
        <v>3.4084532000000002E-4</v>
      </c>
      <c r="V561" s="154"/>
      <c r="W561" s="173"/>
      <c r="X561" s="42" t="s">
        <v>1077</v>
      </c>
      <c r="Y561" s="42"/>
      <c r="Z561" s="42"/>
      <c r="AA561" s="108"/>
    </row>
    <row r="562" spans="1:27" ht="14.5" customHeight="1">
      <c r="A562" s="41" t="s">
        <v>11403</v>
      </c>
      <c r="B562" s="119" t="s">
        <v>11311</v>
      </c>
      <c r="C562" s="120" t="s">
        <v>223</v>
      </c>
      <c r="D562" s="135" t="s">
        <v>3</v>
      </c>
      <c r="E562" s="119" t="s">
        <v>6570</v>
      </c>
      <c r="F562" s="118" t="s">
        <v>11402</v>
      </c>
      <c r="G562" s="117">
        <v>0.2497236109837</v>
      </c>
      <c r="H562" s="117">
        <v>1.60241182E-2</v>
      </c>
      <c r="I562" s="117">
        <v>2.5044136099999999E-2</v>
      </c>
      <c r="J562" s="117">
        <v>7.7684316683700003E-2</v>
      </c>
      <c r="K562" s="117">
        <v>0.13097104000000001</v>
      </c>
      <c r="L562" s="116">
        <v>0.98474466165413532</v>
      </c>
      <c r="M562" s="115">
        <v>11.251706</v>
      </c>
      <c r="N562" s="114">
        <v>2.3334872E-2</v>
      </c>
      <c r="O562" s="114">
        <v>2.197928E-2</v>
      </c>
      <c r="P562" s="114">
        <v>9.3938159000000001E-4</v>
      </c>
      <c r="Q562" s="114">
        <v>4.1621018999999997E-4</v>
      </c>
      <c r="R562" s="113">
        <v>1.3177026274304801E-6</v>
      </c>
      <c r="S562" s="112">
        <v>3.4740443157921003E-9</v>
      </c>
      <c r="T562" s="112">
        <v>5.8292743999999994E-2</v>
      </c>
      <c r="U562" s="122">
        <v>5.7410978000000003E-5</v>
      </c>
      <c r="V562" s="154"/>
      <c r="W562" s="173"/>
      <c r="X562" s="42" t="s">
        <v>1077</v>
      </c>
      <c r="Y562" s="42"/>
      <c r="Z562" s="42"/>
      <c r="AA562" s="108"/>
    </row>
    <row r="563" spans="1:27" ht="14.5" customHeight="1">
      <c r="A563" s="41" t="s">
        <v>11401</v>
      </c>
      <c r="B563" s="119" t="s">
        <v>11311</v>
      </c>
      <c r="C563" s="120" t="s">
        <v>224</v>
      </c>
      <c r="D563" s="135" t="s">
        <v>3</v>
      </c>
      <c r="E563" s="119" t="s">
        <v>6570</v>
      </c>
      <c r="F563" s="118" t="s">
        <v>11400</v>
      </c>
      <c r="G563" s="117">
        <v>0.22037890445616801</v>
      </c>
      <c r="H563" s="117">
        <v>1.4789271219999999E-2</v>
      </c>
      <c r="I563" s="117">
        <v>2.17356415E-2</v>
      </c>
      <c r="J563" s="117">
        <v>6.5107451736168012E-2</v>
      </c>
      <c r="K563" s="117">
        <v>0.11874654</v>
      </c>
      <c r="L563" s="116">
        <v>0.89283112781954876</v>
      </c>
      <c r="M563" s="115">
        <v>10.00849</v>
      </c>
      <c r="N563" s="114">
        <v>2.0865108E-2</v>
      </c>
      <c r="O563" s="114">
        <v>1.9650576999999999E-2</v>
      </c>
      <c r="P563" s="114">
        <v>8.4857634000000003E-4</v>
      </c>
      <c r="Q563" s="114">
        <v>3.6595445999999999E-4</v>
      </c>
      <c r="R563" s="113">
        <v>1.1780921521089601E-6</v>
      </c>
      <c r="S563" s="112">
        <v>3.1382261058737998E-9</v>
      </c>
      <c r="T563" s="112">
        <v>5.1254126000000004E-2</v>
      </c>
      <c r="U563" s="122">
        <v>5.1607824999999999E-5</v>
      </c>
      <c r="V563" s="154"/>
      <c r="W563" s="173"/>
      <c r="X563" s="42" t="s">
        <v>1077</v>
      </c>
      <c r="Y563" s="42"/>
      <c r="Z563" s="42"/>
      <c r="AA563" s="108"/>
    </row>
    <row r="564" spans="1:27" ht="14.5" customHeight="1">
      <c r="A564" s="41" t="s">
        <v>11399</v>
      </c>
      <c r="B564" s="119" t="s">
        <v>11311</v>
      </c>
      <c r="C564" s="120" t="s">
        <v>225</v>
      </c>
      <c r="D564" s="135" t="s">
        <v>3</v>
      </c>
      <c r="E564" s="119" t="s">
        <v>6570</v>
      </c>
      <c r="F564" s="118" t="s">
        <v>11398</v>
      </c>
      <c r="G564" s="117">
        <v>4.7792682499555497</v>
      </c>
      <c r="H564" s="117">
        <v>0.14588191939999998</v>
      </c>
      <c r="I564" s="117">
        <v>1.6695237030000001</v>
      </c>
      <c r="J564" s="117">
        <v>2.00681821755555</v>
      </c>
      <c r="K564" s="117">
        <v>0.95704440999999996</v>
      </c>
      <c r="L564" s="116">
        <v>7.1958226315789471</v>
      </c>
      <c r="M564" s="115">
        <v>133.14372</v>
      </c>
      <c r="N564" s="114">
        <v>0.61931267000000001</v>
      </c>
      <c r="O564" s="114">
        <v>0.59755137999999997</v>
      </c>
      <c r="P564" s="114">
        <v>1.479719E-2</v>
      </c>
      <c r="Q564" s="114">
        <v>6.9640973000000004E-3</v>
      </c>
      <c r="R564" s="113">
        <v>3.5824423268726974E-5</v>
      </c>
      <c r="S564" s="112">
        <v>5.4723334828520692E-8</v>
      </c>
      <c r="T564" s="112">
        <v>0.97536376999999996</v>
      </c>
      <c r="U564" s="111">
        <v>1.1778025000000001E-3</v>
      </c>
      <c r="V564" s="154"/>
      <c r="W564" s="173"/>
      <c r="X564" s="42" t="s">
        <v>1077</v>
      </c>
      <c r="Y564" s="42"/>
      <c r="Z564" s="42"/>
      <c r="AA564" s="108"/>
    </row>
    <row r="565" spans="1:27" ht="14.5" customHeight="1">
      <c r="A565" s="41" t="s">
        <v>11397</v>
      </c>
      <c r="B565" s="119" t="s">
        <v>11311</v>
      </c>
      <c r="C565" s="120" t="s">
        <v>226</v>
      </c>
      <c r="D565" s="135" t="s">
        <v>3</v>
      </c>
      <c r="E565" s="119" t="s">
        <v>6570</v>
      </c>
      <c r="F565" s="118" t="s">
        <v>11396</v>
      </c>
      <c r="G565" s="117">
        <v>1.2778267031400001</v>
      </c>
      <c r="H565" s="117">
        <v>6.2675109600000001E-2</v>
      </c>
      <c r="I565" s="117">
        <v>0.13298443199999999</v>
      </c>
      <c r="J565" s="117">
        <v>0.70772104154000004</v>
      </c>
      <c r="K565" s="117">
        <v>0.37444611999999999</v>
      </c>
      <c r="L565" s="116">
        <v>2.8153843609022555</v>
      </c>
      <c r="M565" s="115">
        <v>47.052464999999998</v>
      </c>
      <c r="N565" s="114">
        <v>8.0460194999999998E-2</v>
      </c>
      <c r="O565" s="114">
        <v>7.5241132000000002E-2</v>
      </c>
      <c r="P565" s="114">
        <v>2.7901611999999998E-3</v>
      </c>
      <c r="Q565" s="114">
        <v>2.4289022000000002E-3</v>
      </c>
      <c r="R565" s="113">
        <v>4.51085931736E-6</v>
      </c>
      <c r="S565" s="112">
        <v>1.0318643390541699E-8</v>
      </c>
      <c r="T565" s="112">
        <v>0.34018237799999995</v>
      </c>
      <c r="U565" s="111">
        <v>4.7905570000000001E-4</v>
      </c>
      <c r="V565" s="154"/>
      <c r="W565" s="173"/>
      <c r="X565" s="42" t="s">
        <v>1077</v>
      </c>
      <c r="Y565" s="42"/>
      <c r="Z565" s="42"/>
      <c r="AA565" s="108"/>
    </row>
    <row r="566" spans="1:27" ht="14.5" customHeight="1">
      <c r="A566" s="41" t="s">
        <v>11395</v>
      </c>
      <c r="B566" s="119" t="s">
        <v>11311</v>
      </c>
      <c r="C566" s="120" t="s">
        <v>227</v>
      </c>
      <c r="D566" s="135" t="s">
        <v>3</v>
      </c>
      <c r="E566" s="119" t="s">
        <v>6570</v>
      </c>
      <c r="F566" s="118" t="s">
        <v>11394</v>
      </c>
      <c r="G566" s="117">
        <v>9.8879397241262001</v>
      </c>
      <c r="H566" s="117">
        <v>0.119086312</v>
      </c>
      <c r="I566" s="117">
        <v>4.2955201599999997</v>
      </c>
      <c r="J566" s="117">
        <v>4.4704238521262001</v>
      </c>
      <c r="K566" s="117">
        <v>1.0029094000000001</v>
      </c>
      <c r="L566" s="116">
        <v>7.5406721804511276</v>
      </c>
      <c r="M566" s="115">
        <v>140.79203999999999</v>
      </c>
      <c r="N566" s="114">
        <v>1.4436374000000001</v>
      </c>
      <c r="O566" s="114">
        <v>1.4038440000000001</v>
      </c>
      <c r="P566" s="114">
        <v>3.0383659E-2</v>
      </c>
      <c r="Q566" s="114">
        <v>9.4097178999999996E-3</v>
      </c>
      <c r="R566" s="113">
        <v>8.4163308533766163E-5</v>
      </c>
      <c r="S566" s="112">
        <v>1.1236560363296181E-7</v>
      </c>
      <c r="T566" s="112">
        <v>1.3178876500000001</v>
      </c>
      <c r="U566" s="111">
        <v>1.8592934000000001E-3</v>
      </c>
      <c r="V566" s="154"/>
      <c r="W566" s="173"/>
      <c r="X566" s="42" t="s">
        <v>1077</v>
      </c>
      <c r="Y566" s="42"/>
      <c r="Z566" s="42"/>
      <c r="AA566" s="108"/>
    </row>
    <row r="567" spans="1:27" ht="14.5" customHeight="1">
      <c r="B567" s="119" t="s">
        <v>11311</v>
      </c>
      <c r="C567" s="133" t="s">
        <v>53</v>
      </c>
      <c r="D567" s="133" t="s">
        <v>4</v>
      </c>
      <c r="G567" s="131"/>
      <c r="H567" s="131"/>
      <c r="I567" s="131"/>
      <c r="J567" s="131"/>
      <c r="K567" s="131"/>
      <c r="L567" s="131"/>
      <c r="M567" s="100"/>
      <c r="N567" s="41"/>
      <c r="O567" s="41"/>
      <c r="V567" s="152"/>
      <c r="W567" s="172"/>
      <c r="X567" s="76"/>
      <c r="Y567" s="76"/>
      <c r="Z567" s="76"/>
      <c r="AA567" s="108"/>
    </row>
    <row r="568" spans="1:27" ht="14.5" customHeight="1">
      <c r="A568" s="41" t="s">
        <v>11393</v>
      </c>
      <c r="B568" s="119" t="s">
        <v>11311</v>
      </c>
      <c r="C568" s="120" t="s">
        <v>228</v>
      </c>
      <c r="D568" s="135" t="s">
        <v>4</v>
      </c>
      <c r="E568" s="119" t="s">
        <v>6570</v>
      </c>
      <c r="F568" s="118" t="s">
        <v>11392</v>
      </c>
      <c r="G568" s="117">
        <v>0.22193698814171697</v>
      </c>
      <c r="H568" s="117">
        <v>1.5067043570000001E-2</v>
      </c>
      <c r="I568" s="117">
        <v>2.1979732299999999E-2</v>
      </c>
      <c r="J568" s="117">
        <v>6.4627052271716987E-2</v>
      </c>
      <c r="K568" s="117">
        <v>0.12026315999999999</v>
      </c>
      <c r="L568" s="116">
        <v>0.90423428571428566</v>
      </c>
      <c r="M568" s="115">
        <v>10.119208</v>
      </c>
      <c r="N568" s="114">
        <v>2.1119135000000001E-2</v>
      </c>
      <c r="O568" s="114">
        <v>1.9891182E-2</v>
      </c>
      <c r="P568" s="114">
        <v>8.5968511E-4</v>
      </c>
      <c r="Q568" s="114">
        <v>3.6826855000000002E-4</v>
      </c>
      <c r="R568" s="113">
        <v>1.1925168815122141E-6</v>
      </c>
      <c r="S568" s="112">
        <v>3.1793088164303E-9</v>
      </c>
      <c r="T568" s="112">
        <v>5.1578228000000004E-2</v>
      </c>
      <c r="U568" s="122">
        <v>5.2283439999999998E-5</v>
      </c>
      <c r="V568" s="154"/>
      <c r="W568" s="173"/>
      <c r="X568" s="42" t="s">
        <v>1077</v>
      </c>
      <c r="Y568" s="42"/>
      <c r="Z568" s="42"/>
      <c r="AA568" s="108"/>
    </row>
    <row r="569" spans="1:27" ht="14.5" customHeight="1">
      <c r="A569" s="41" t="s">
        <v>11391</v>
      </c>
      <c r="B569" s="119" t="s">
        <v>11311</v>
      </c>
      <c r="C569" s="120" t="s">
        <v>229</v>
      </c>
      <c r="D569" s="135" t="s">
        <v>4</v>
      </c>
      <c r="E569" s="119" t="s">
        <v>6570</v>
      </c>
      <c r="F569" s="118" t="s">
        <v>11390</v>
      </c>
      <c r="G569" s="117">
        <v>0.22193698814171697</v>
      </c>
      <c r="H569" s="117">
        <v>1.5067043570000001E-2</v>
      </c>
      <c r="I569" s="117">
        <v>2.1979732299999999E-2</v>
      </c>
      <c r="J569" s="117">
        <v>6.4627052271716987E-2</v>
      </c>
      <c r="K569" s="117">
        <v>0.12026315999999999</v>
      </c>
      <c r="L569" s="116">
        <v>0.90423428571428566</v>
      </c>
      <c r="M569" s="115">
        <v>10.119208</v>
      </c>
      <c r="N569" s="114">
        <v>2.1119135000000001E-2</v>
      </c>
      <c r="O569" s="114">
        <v>1.9891182E-2</v>
      </c>
      <c r="P569" s="114">
        <v>8.5968511E-4</v>
      </c>
      <c r="Q569" s="114">
        <v>3.6826855000000002E-4</v>
      </c>
      <c r="R569" s="113">
        <v>1.1925168815122141E-6</v>
      </c>
      <c r="S569" s="112">
        <v>3.1793088164303E-9</v>
      </c>
      <c r="T569" s="112">
        <v>5.1578228000000004E-2</v>
      </c>
      <c r="U569" s="122">
        <v>5.2283439999999998E-5</v>
      </c>
      <c r="V569" s="154"/>
      <c r="W569" s="173"/>
      <c r="X569" s="42" t="s">
        <v>1077</v>
      </c>
      <c r="Y569" s="42"/>
      <c r="Z569" s="42"/>
      <c r="AA569" s="108"/>
    </row>
    <row r="570" spans="1:27" ht="14.5" customHeight="1">
      <c r="A570" s="41" t="s">
        <v>11389</v>
      </c>
      <c r="B570" s="119" t="s">
        <v>11311</v>
      </c>
      <c r="C570" s="120" t="s">
        <v>230</v>
      </c>
      <c r="D570" s="135" t="s">
        <v>4</v>
      </c>
      <c r="E570" s="119" t="s">
        <v>6570</v>
      </c>
      <c r="F570" s="118" t="s">
        <v>11388</v>
      </c>
      <c r="G570" s="117">
        <v>0.22193698814171697</v>
      </c>
      <c r="H570" s="117">
        <v>1.5067043570000001E-2</v>
      </c>
      <c r="I570" s="117">
        <v>2.1979732299999999E-2</v>
      </c>
      <c r="J570" s="117">
        <v>6.4627052271716987E-2</v>
      </c>
      <c r="K570" s="117">
        <v>0.12026315999999999</v>
      </c>
      <c r="L570" s="116">
        <v>0.90423428571428566</v>
      </c>
      <c r="M570" s="115">
        <v>10.119208</v>
      </c>
      <c r="N570" s="114">
        <v>2.1119135000000001E-2</v>
      </c>
      <c r="O570" s="114">
        <v>1.9891182E-2</v>
      </c>
      <c r="P570" s="114">
        <v>8.5968511E-4</v>
      </c>
      <c r="Q570" s="114">
        <v>3.6826855000000002E-4</v>
      </c>
      <c r="R570" s="113">
        <v>1.1925168815122141E-6</v>
      </c>
      <c r="S570" s="112">
        <v>3.1793088164303E-9</v>
      </c>
      <c r="T570" s="112">
        <v>5.1578228000000004E-2</v>
      </c>
      <c r="U570" s="122">
        <v>5.2283439999999998E-5</v>
      </c>
      <c r="V570" s="154"/>
      <c r="W570" s="173"/>
      <c r="X570" s="42" t="s">
        <v>1077</v>
      </c>
      <c r="Y570" s="42"/>
      <c r="Z570" s="42"/>
      <c r="AA570" s="108"/>
    </row>
    <row r="571" spans="1:27" ht="14.5" customHeight="1">
      <c r="A571" s="41" t="s">
        <v>11387</v>
      </c>
      <c r="B571" s="119" t="s">
        <v>11311</v>
      </c>
      <c r="C571" s="120" t="s">
        <v>231</v>
      </c>
      <c r="D571" s="135" t="s">
        <v>4</v>
      </c>
      <c r="E571" s="119" t="s">
        <v>6570</v>
      </c>
      <c r="F571" s="118" t="s">
        <v>11386</v>
      </c>
      <c r="G571" s="117">
        <v>0.22193698814171697</v>
      </c>
      <c r="H571" s="117">
        <v>1.5067043570000001E-2</v>
      </c>
      <c r="I571" s="117">
        <v>2.1979732299999999E-2</v>
      </c>
      <c r="J571" s="117">
        <v>6.4627052271716987E-2</v>
      </c>
      <c r="K571" s="117">
        <v>0.12026315999999999</v>
      </c>
      <c r="L571" s="116">
        <v>0.90423428571428566</v>
      </c>
      <c r="M571" s="115">
        <v>10.119208</v>
      </c>
      <c r="N571" s="114">
        <v>2.1119135000000001E-2</v>
      </c>
      <c r="O571" s="114">
        <v>1.9891182E-2</v>
      </c>
      <c r="P571" s="114">
        <v>8.5968511E-4</v>
      </c>
      <c r="Q571" s="114">
        <v>3.6826855000000002E-4</v>
      </c>
      <c r="R571" s="113">
        <v>1.1925168815122141E-6</v>
      </c>
      <c r="S571" s="112">
        <v>3.1793088164303E-9</v>
      </c>
      <c r="T571" s="112">
        <v>5.1578228000000004E-2</v>
      </c>
      <c r="U571" s="122">
        <v>5.2283439999999998E-5</v>
      </c>
      <c r="V571" s="154"/>
      <c r="W571" s="173"/>
      <c r="X571" s="42" t="s">
        <v>1077</v>
      </c>
      <c r="Y571" s="42"/>
      <c r="Z571" s="42"/>
      <c r="AA571" s="108"/>
    </row>
    <row r="572" spans="1:27" ht="14.5" customHeight="1">
      <c r="B572" s="119" t="s">
        <v>11311</v>
      </c>
      <c r="C572" s="133" t="s">
        <v>54</v>
      </c>
      <c r="D572" s="133" t="s">
        <v>5</v>
      </c>
      <c r="G572" s="131"/>
      <c r="H572" s="131"/>
      <c r="I572" s="131"/>
      <c r="J572" s="131"/>
      <c r="K572" s="131"/>
      <c r="L572" s="131"/>
      <c r="M572" s="100"/>
      <c r="N572" s="41"/>
      <c r="O572" s="41"/>
      <c r="V572" s="152"/>
      <c r="W572" s="172"/>
      <c r="X572" s="76"/>
      <c r="Y572" s="76"/>
      <c r="Z572" s="76"/>
      <c r="AA572" s="108"/>
    </row>
    <row r="573" spans="1:27" ht="14.5" customHeight="1">
      <c r="A573" s="41" t="s">
        <v>11385</v>
      </c>
      <c r="B573" s="119" t="s">
        <v>11311</v>
      </c>
      <c r="C573" s="120" t="s">
        <v>232</v>
      </c>
      <c r="D573" s="135" t="s">
        <v>5</v>
      </c>
      <c r="E573" s="119" t="s">
        <v>6570</v>
      </c>
      <c r="F573" s="118" t="s">
        <v>11384</v>
      </c>
      <c r="G573" s="117">
        <v>0.42022898379369999</v>
      </c>
      <c r="H573" s="117">
        <v>1.99273508E-2</v>
      </c>
      <c r="I573" s="117">
        <v>3.7417309399999994E-2</v>
      </c>
      <c r="J573" s="117">
        <v>0.21463959359370002</v>
      </c>
      <c r="K573" s="117">
        <v>0.14824472999999999</v>
      </c>
      <c r="L573" s="116">
        <v>1.1146220300751879</v>
      </c>
      <c r="M573" s="115">
        <v>13.710368000000001</v>
      </c>
      <c r="N573" s="114">
        <v>2.8675203999999999E-2</v>
      </c>
      <c r="O573" s="114">
        <v>2.6938053E-2</v>
      </c>
      <c r="P573" s="114">
        <v>1.0921577000000001E-3</v>
      </c>
      <c r="Q573" s="114">
        <v>6.4499317999999999E-4</v>
      </c>
      <c r="R573" s="113">
        <v>1.61499123981048E-6</v>
      </c>
      <c r="S573" s="112">
        <v>4.0390446217448991E-9</v>
      </c>
      <c r="T573" s="112">
        <v>9.0335180000000001E-2</v>
      </c>
      <c r="U573" s="111">
        <v>1.2734992999999999E-4</v>
      </c>
      <c r="V573" s="154"/>
      <c r="W573" s="173"/>
      <c r="X573" s="42" t="s">
        <v>1077</v>
      </c>
      <c r="Y573" s="42"/>
      <c r="Z573" s="42"/>
      <c r="AA573" s="108"/>
    </row>
    <row r="574" spans="1:27" ht="14.5" customHeight="1">
      <c r="A574" s="41" t="s">
        <v>11383</v>
      </c>
      <c r="B574" s="119" t="s">
        <v>11311</v>
      </c>
      <c r="C574" s="120" t="s">
        <v>233</v>
      </c>
      <c r="D574" s="135" t="s">
        <v>5</v>
      </c>
      <c r="E574" s="119" t="s">
        <v>6570</v>
      </c>
      <c r="F574" s="118" t="s">
        <v>11382</v>
      </c>
      <c r="G574" s="117">
        <v>0.38064248528042</v>
      </c>
      <c r="H574" s="117">
        <v>2.0286138799999999E-2</v>
      </c>
      <c r="I574" s="117">
        <v>3.5541938199999998E-2</v>
      </c>
      <c r="J574" s="117">
        <v>0.18079633828041997</v>
      </c>
      <c r="K574" s="117">
        <v>0.14401807</v>
      </c>
      <c r="L574" s="116">
        <v>1.0828426315789472</v>
      </c>
      <c r="M574" s="115">
        <v>13.213024000000001</v>
      </c>
      <c r="N574" s="114">
        <v>2.7749618E-2</v>
      </c>
      <c r="O574" s="114">
        <v>2.6103231000000001E-2</v>
      </c>
      <c r="P574" s="114">
        <v>1.0617460999999999E-3</v>
      </c>
      <c r="Q574" s="114">
        <v>5.8464096000000005E-4</v>
      </c>
      <c r="R574" s="113">
        <v>1.5649418866779804E-6</v>
      </c>
      <c r="S574" s="112">
        <v>3.9265756289716003E-9</v>
      </c>
      <c r="T574" s="112">
        <v>8.1882487000000004E-2</v>
      </c>
      <c r="U574" s="111">
        <v>1.0965672E-4</v>
      </c>
      <c r="V574" s="154"/>
      <c r="W574" s="173"/>
      <c r="X574" s="42" t="s">
        <v>1077</v>
      </c>
      <c r="Y574" s="42"/>
      <c r="Z574" s="42"/>
      <c r="AA574" s="108"/>
    </row>
    <row r="575" spans="1:27" ht="14.5" customHeight="1">
      <c r="A575" s="41" t="s">
        <v>11381</v>
      </c>
      <c r="B575" s="119" t="s">
        <v>11311</v>
      </c>
      <c r="C575" s="120" t="s">
        <v>234</v>
      </c>
      <c r="D575" s="135" t="s">
        <v>5</v>
      </c>
      <c r="E575" s="119" t="s">
        <v>6570</v>
      </c>
      <c r="F575" s="118" t="s">
        <v>11380</v>
      </c>
      <c r="G575" s="117">
        <v>0.22193698814171697</v>
      </c>
      <c r="H575" s="117">
        <v>1.5067043570000001E-2</v>
      </c>
      <c r="I575" s="117">
        <v>2.1979732299999999E-2</v>
      </c>
      <c r="J575" s="117">
        <v>6.4627052271716987E-2</v>
      </c>
      <c r="K575" s="117">
        <v>0.12026315999999999</v>
      </c>
      <c r="L575" s="116">
        <v>0.90423428571428566</v>
      </c>
      <c r="M575" s="115">
        <v>10.119208</v>
      </c>
      <c r="N575" s="114">
        <v>2.1119135000000001E-2</v>
      </c>
      <c r="O575" s="114">
        <v>1.9891182E-2</v>
      </c>
      <c r="P575" s="114">
        <v>8.5968511E-4</v>
      </c>
      <c r="Q575" s="114">
        <v>3.6826855000000002E-4</v>
      </c>
      <c r="R575" s="113">
        <v>1.1925168815122141E-6</v>
      </c>
      <c r="S575" s="112">
        <v>3.1793088164303E-9</v>
      </c>
      <c r="T575" s="112">
        <v>5.1578228000000004E-2</v>
      </c>
      <c r="U575" s="122">
        <v>5.2283439999999998E-5</v>
      </c>
      <c r="V575" s="154"/>
      <c r="W575" s="173"/>
      <c r="X575" s="42" t="s">
        <v>1077</v>
      </c>
      <c r="Y575" s="42"/>
      <c r="Z575" s="42"/>
      <c r="AA575" s="108"/>
    </row>
    <row r="576" spans="1:27" ht="14.5" customHeight="1">
      <c r="A576" s="41" t="s">
        <v>11379</v>
      </c>
      <c r="B576" s="119" t="s">
        <v>11311</v>
      </c>
      <c r="C576" s="120" t="s">
        <v>235</v>
      </c>
      <c r="D576" s="135" t="s">
        <v>5</v>
      </c>
      <c r="E576" s="119" t="s">
        <v>6570</v>
      </c>
      <c r="F576" s="118" t="s">
        <v>11378</v>
      </c>
      <c r="G576" s="117">
        <v>0.22193698814171697</v>
      </c>
      <c r="H576" s="117">
        <v>1.5067043570000001E-2</v>
      </c>
      <c r="I576" s="117">
        <v>2.1979732299999999E-2</v>
      </c>
      <c r="J576" s="117">
        <v>6.4627052271716987E-2</v>
      </c>
      <c r="K576" s="117">
        <v>0.12026315999999999</v>
      </c>
      <c r="L576" s="116">
        <v>0.90423428571428566</v>
      </c>
      <c r="M576" s="115">
        <v>10.119208</v>
      </c>
      <c r="N576" s="114">
        <v>2.1119135000000001E-2</v>
      </c>
      <c r="O576" s="114">
        <v>1.9891182E-2</v>
      </c>
      <c r="P576" s="114">
        <v>8.5968511E-4</v>
      </c>
      <c r="Q576" s="114">
        <v>3.6826855000000002E-4</v>
      </c>
      <c r="R576" s="113">
        <v>1.1925168815122141E-6</v>
      </c>
      <c r="S576" s="112">
        <v>3.1793088164303E-9</v>
      </c>
      <c r="T576" s="112">
        <v>5.1578228000000004E-2</v>
      </c>
      <c r="U576" s="122">
        <v>5.2283439999999998E-5</v>
      </c>
      <c r="V576" s="154"/>
      <c r="W576" s="173"/>
      <c r="X576" s="42" t="s">
        <v>1077</v>
      </c>
      <c r="Y576" s="42"/>
      <c r="Z576" s="42"/>
      <c r="AA576" s="108"/>
    </row>
    <row r="577" spans="1:27" ht="14.5" customHeight="1">
      <c r="B577" s="119" t="s">
        <v>11311</v>
      </c>
      <c r="C577" s="133" t="s">
        <v>55</v>
      </c>
      <c r="D577" s="133" t="s">
        <v>6</v>
      </c>
      <c r="G577" s="131"/>
      <c r="H577" s="131"/>
      <c r="I577" s="131"/>
      <c r="J577" s="131"/>
      <c r="K577" s="131"/>
      <c r="L577" s="131"/>
      <c r="M577" s="100"/>
      <c r="N577" s="41"/>
      <c r="O577" s="41"/>
      <c r="V577" s="152"/>
      <c r="W577" s="172"/>
      <c r="X577" s="76"/>
      <c r="Y577" s="76"/>
      <c r="Z577" s="76"/>
      <c r="AA577" s="108"/>
    </row>
    <row r="578" spans="1:27" ht="14.5" customHeight="1">
      <c r="A578" s="41" t="s">
        <v>11377</v>
      </c>
      <c r="B578" s="119" t="s">
        <v>11311</v>
      </c>
      <c r="C578" s="120" t="s">
        <v>236</v>
      </c>
      <c r="D578" s="135" t="s">
        <v>6</v>
      </c>
      <c r="E578" s="119" t="s">
        <v>6570</v>
      </c>
      <c r="F578" s="118" t="s">
        <v>11376</v>
      </c>
      <c r="G578" s="117">
        <v>1.17192604204133</v>
      </c>
      <c r="H578" s="117">
        <v>2.59560564E-2</v>
      </c>
      <c r="I578" s="117">
        <v>0.44861871889999999</v>
      </c>
      <c r="J578" s="117">
        <v>0.48389759674132993</v>
      </c>
      <c r="K578" s="117">
        <v>0.21345367000000001</v>
      </c>
      <c r="L578" s="116">
        <v>1.6049148120300751</v>
      </c>
      <c r="M578" s="115">
        <v>23.533901</v>
      </c>
      <c r="N578" s="114">
        <v>0.16378914</v>
      </c>
      <c r="O578" s="114">
        <v>0.15868631</v>
      </c>
      <c r="P578" s="114">
        <v>3.8402925000000001E-3</v>
      </c>
      <c r="Q578" s="114">
        <v>1.2625358E-3</v>
      </c>
      <c r="R578" s="113">
        <v>9.5135677197538307E-6</v>
      </c>
      <c r="S578" s="112">
        <v>1.4202265179053404E-8</v>
      </c>
      <c r="T578" s="112">
        <v>0.176825752</v>
      </c>
      <c r="U578" s="111">
        <v>2.2489662E-4</v>
      </c>
      <c r="V578" s="154"/>
      <c r="W578" s="173"/>
      <c r="X578" s="42" t="s">
        <v>1077</v>
      </c>
      <c r="Y578" s="42"/>
      <c r="Z578" s="42"/>
      <c r="AA578" s="108"/>
    </row>
    <row r="579" spans="1:27" ht="14.5" customHeight="1">
      <c r="A579" s="41" t="s">
        <v>11375</v>
      </c>
      <c r="B579" s="119" t="s">
        <v>11311</v>
      </c>
      <c r="C579" s="120" t="s">
        <v>237</v>
      </c>
      <c r="D579" s="135" t="s">
        <v>6</v>
      </c>
      <c r="E579" s="119" t="s">
        <v>6570</v>
      </c>
      <c r="F579" s="118" t="s">
        <v>11374</v>
      </c>
      <c r="G579" s="117">
        <v>0.26784773458171701</v>
      </c>
      <c r="H579" s="117">
        <v>1.89056412E-2</v>
      </c>
      <c r="I579" s="117">
        <v>2.86677867E-2</v>
      </c>
      <c r="J579" s="117">
        <v>7.6608916681717015E-2</v>
      </c>
      <c r="K579" s="117">
        <v>0.14366539</v>
      </c>
      <c r="L579" s="116">
        <v>1.0801909022556391</v>
      </c>
      <c r="M579" s="115">
        <v>13.159459999999999</v>
      </c>
      <c r="N579" s="114">
        <v>2.5673822999999998E-2</v>
      </c>
      <c r="O579" s="114">
        <v>2.4153362000000001E-2</v>
      </c>
      <c r="P579" s="114">
        <v>1.0253424E-3</v>
      </c>
      <c r="Q579" s="114">
        <v>4.9511881000000003E-4</v>
      </c>
      <c r="R579" s="113">
        <v>1.448043305092215E-6</v>
      </c>
      <c r="S579" s="112">
        <v>3.7919467077785994E-9</v>
      </c>
      <c r="T579" s="112">
        <v>6.9344371000000002E-2</v>
      </c>
      <c r="U579" s="122">
        <v>6.9214042999999996E-5</v>
      </c>
      <c r="V579" s="154"/>
      <c r="W579" s="173"/>
      <c r="X579" s="42" t="s">
        <v>1077</v>
      </c>
      <c r="Y579" s="42"/>
      <c r="Z579" s="42"/>
      <c r="AA579" s="108"/>
    </row>
    <row r="580" spans="1:27" ht="14.5" customHeight="1">
      <c r="A580" s="41" t="s">
        <v>11373</v>
      </c>
      <c r="B580" s="119" t="s">
        <v>11311</v>
      </c>
      <c r="C580" s="120" t="s">
        <v>238</v>
      </c>
      <c r="D580" s="135" t="s">
        <v>6</v>
      </c>
      <c r="E580" s="119" t="s">
        <v>6570</v>
      </c>
      <c r="F580" s="118" t="s">
        <v>11372</v>
      </c>
      <c r="G580" s="117">
        <v>0.83062438458064003</v>
      </c>
      <c r="H580" s="117">
        <v>2.69896089E-2</v>
      </c>
      <c r="I580" s="117">
        <v>0.27605285740000002</v>
      </c>
      <c r="J580" s="117">
        <v>0.32114933828063996</v>
      </c>
      <c r="K580" s="117">
        <v>0.20643258</v>
      </c>
      <c r="L580" s="116">
        <v>1.5521246616541353</v>
      </c>
      <c r="M580" s="115">
        <v>22.444134999999999</v>
      </c>
      <c r="N580" s="114">
        <v>0.10921561</v>
      </c>
      <c r="O580" s="114">
        <v>0.10534258000000001</v>
      </c>
      <c r="P580" s="114">
        <v>2.7953539999999999E-3</v>
      </c>
      <c r="Q580" s="114">
        <v>1.0776786000000001E-3</v>
      </c>
      <c r="R580" s="113">
        <v>6.3155022262217093E-6</v>
      </c>
      <c r="S580" s="112">
        <v>1.0337847758245599E-8</v>
      </c>
      <c r="T580" s="112">
        <v>0.15093538400000001</v>
      </c>
      <c r="U580" s="111">
        <v>1.7711661999999999E-4</v>
      </c>
      <c r="V580" s="154"/>
      <c r="W580" s="173"/>
      <c r="X580" s="42" t="s">
        <v>1077</v>
      </c>
      <c r="Y580" s="42"/>
      <c r="Z580" s="42"/>
      <c r="AA580" s="108"/>
    </row>
    <row r="581" spans="1:27" ht="14.5" customHeight="1">
      <c r="A581" s="41" t="s">
        <v>11371</v>
      </c>
      <c r="B581" s="119" t="s">
        <v>11311</v>
      </c>
      <c r="C581" s="120" t="s">
        <v>239</v>
      </c>
      <c r="D581" s="135" t="s">
        <v>6</v>
      </c>
      <c r="E581" s="119" t="s">
        <v>6570</v>
      </c>
      <c r="F581" s="118" t="s">
        <v>11370</v>
      </c>
      <c r="G581" s="117">
        <v>0.418470306981717</v>
      </c>
      <c r="H581" s="117">
        <v>2.1830108500000001E-2</v>
      </c>
      <c r="I581" s="117">
        <v>3.9539806700000006E-2</v>
      </c>
      <c r="J581" s="117">
        <v>0.20028077178171699</v>
      </c>
      <c r="K581" s="117">
        <v>0.15681961999999999</v>
      </c>
      <c r="L581" s="116">
        <v>1.1790948872180449</v>
      </c>
      <c r="M581" s="115">
        <v>15.073064</v>
      </c>
      <c r="N581" s="114">
        <v>3.0170411000000001E-2</v>
      </c>
      <c r="O581" s="114">
        <v>2.8334738000000002E-2</v>
      </c>
      <c r="P581" s="114">
        <v>1.1487962E-3</v>
      </c>
      <c r="Q581" s="114">
        <v>6.8687665000000001E-4</v>
      </c>
      <c r="R581" s="113">
        <v>1.6987253506722136E-6</v>
      </c>
      <c r="S581" s="112">
        <v>4.2485066070142008E-9</v>
      </c>
      <c r="T581" s="112">
        <v>9.6201210999999995E-2</v>
      </c>
      <c r="U581" s="111">
        <v>1.2964730000000001E-4</v>
      </c>
      <c r="V581" s="154"/>
      <c r="W581" s="173"/>
      <c r="X581" s="42" t="s">
        <v>1077</v>
      </c>
      <c r="Y581" s="42"/>
      <c r="Z581" s="42"/>
      <c r="AA581" s="108"/>
    </row>
    <row r="582" spans="1:27" ht="14.5" customHeight="1">
      <c r="A582" s="41" t="s">
        <v>11369</v>
      </c>
      <c r="B582" s="119" t="s">
        <v>11311</v>
      </c>
      <c r="C582" s="120" t="s">
        <v>240</v>
      </c>
      <c r="D582" s="135" t="s">
        <v>6</v>
      </c>
      <c r="E582" s="119" t="s">
        <v>6570</v>
      </c>
      <c r="F582" s="118" t="s">
        <v>11368</v>
      </c>
      <c r="G582" s="117">
        <v>1.0374388659206399</v>
      </c>
      <c r="H582" s="117">
        <v>2.86659285E-2</v>
      </c>
      <c r="I582" s="117">
        <v>0.28795870600000006</v>
      </c>
      <c r="J582" s="117">
        <v>0.51028347142064001</v>
      </c>
      <c r="K582" s="117">
        <v>0.21053076000000001</v>
      </c>
      <c r="L582" s="116">
        <v>1.5829380451127819</v>
      </c>
      <c r="M582" s="115">
        <v>23.020484</v>
      </c>
      <c r="N582" s="114">
        <v>0.11298999</v>
      </c>
      <c r="O582" s="114">
        <v>0.10883884000000001</v>
      </c>
      <c r="P582" s="114">
        <v>2.8733131999999998E-3</v>
      </c>
      <c r="Q582" s="114">
        <v>1.2778333E-3</v>
      </c>
      <c r="R582" s="113">
        <v>6.5251102087017094E-6</v>
      </c>
      <c r="S582" s="112">
        <v>1.0626158224396598E-8</v>
      </c>
      <c r="T582" s="112">
        <v>0.178968242</v>
      </c>
      <c r="U582" s="111">
        <v>2.5978402999999998E-4</v>
      </c>
      <c r="V582" s="154"/>
      <c r="W582" s="173"/>
      <c r="X582" s="42" t="s">
        <v>1077</v>
      </c>
      <c r="Y582" s="42"/>
      <c r="Z582" s="42"/>
      <c r="AA582" s="108"/>
    </row>
    <row r="583" spans="1:27" ht="14.5" customHeight="1">
      <c r="A583" s="41" t="s">
        <v>11367</v>
      </c>
      <c r="B583" s="119" t="s">
        <v>11311</v>
      </c>
      <c r="C583" s="120" t="s">
        <v>241</v>
      </c>
      <c r="D583" s="135" t="s">
        <v>6</v>
      </c>
      <c r="E583" s="119" t="s">
        <v>6570</v>
      </c>
      <c r="F583" s="118" t="s">
        <v>11366</v>
      </c>
      <c r="G583" s="117">
        <v>0.29933362345606002</v>
      </c>
      <c r="H583" s="117">
        <v>2.0812070000000002E-2</v>
      </c>
      <c r="I583" s="117">
        <v>3.2042451600000001E-2</v>
      </c>
      <c r="J583" s="117">
        <v>8.8663421856060007E-2</v>
      </c>
      <c r="K583" s="117">
        <v>0.15781568000000001</v>
      </c>
      <c r="L583" s="116">
        <v>1.1865840601503759</v>
      </c>
      <c r="M583" s="115">
        <v>14.950984999999999</v>
      </c>
      <c r="N583" s="114">
        <v>2.8242007E-2</v>
      </c>
      <c r="O583" s="114">
        <v>2.6542369E-2</v>
      </c>
      <c r="P583" s="114">
        <v>1.1203553000000001E-3</v>
      </c>
      <c r="Q583" s="114">
        <v>5.7928315000000004E-4</v>
      </c>
      <c r="R583" s="113">
        <v>1.5912690961807198E-6</v>
      </c>
      <c r="S583" s="112">
        <v>4.1433258673553998E-9</v>
      </c>
      <c r="T583" s="112">
        <v>8.1132092999999988E-2</v>
      </c>
      <c r="U583" s="122">
        <v>7.8961934E-5</v>
      </c>
      <c r="V583" s="154"/>
      <c r="W583" s="173"/>
      <c r="X583" s="42" t="s">
        <v>1077</v>
      </c>
      <c r="Y583" s="42"/>
      <c r="Z583" s="42"/>
      <c r="AA583" s="108"/>
    </row>
    <row r="584" spans="1:27" ht="14.5" customHeight="1">
      <c r="A584" s="41" t="s">
        <v>11365</v>
      </c>
      <c r="B584" s="119" t="s">
        <v>11311</v>
      </c>
      <c r="C584" s="120" t="s">
        <v>242</v>
      </c>
      <c r="D584" s="135" t="s">
        <v>6</v>
      </c>
      <c r="E584" s="119" t="s">
        <v>6570</v>
      </c>
      <c r="F584" s="118" t="s">
        <v>11364</v>
      </c>
      <c r="G584" s="117">
        <v>0.33078085963708004</v>
      </c>
      <c r="H584" s="117">
        <v>2.3311241900000002E-2</v>
      </c>
      <c r="I584" s="117">
        <v>3.8173862399999994E-2</v>
      </c>
      <c r="J584" s="117">
        <v>9.6094455337080012E-2</v>
      </c>
      <c r="K584" s="117">
        <v>0.1732013</v>
      </c>
      <c r="L584" s="116">
        <v>1.3022654135338345</v>
      </c>
      <c r="M584" s="115">
        <v>17.428338</v>
      </c>
      <c r="N584" s="114">
        <v>3.1735485000000001E-2</v>
      </c>
      <c r="O584" s="114">
        <v>2.9841422999999999E-2</v>
      </c>
      <c r="P584" s="114">
        <v>1.2372756999999999E-3</v>
      </c>
      <c r="Q584" s="114">
        <v>6.5678600000000002E-4</v>
      </c>
      <c r="R584" s="113">
        <v>1.78905419458468E-6</v>
      </c>
      <c r="S584" s="112">
        <v>4.5757238335202986E-9</v>
      </c>
      <c r="T584" s="112">
        <v>9.1986835000000003E-2</v>
      </c>
      <c r="U584" s="122">
        <v>9.1169951000000002E-5</v>
      </c>
      <c r="V584" s="154"/>
      <c r="W584" s="173"/>
      <c r="X584" s="42" t="s">
        <v>1077</v>
      </c>
      <c r="Y584" s="42"/>
      <c r="Z584" s="42"/>
      <c r="AA584" s="108"/>
    </row>
    <row r="585" spans="1:27" ht="14.5" customHeight="1">
      <c r="A585" s="41" t="s">
        <v>11363</v>
      </c>
      <c r="B585" s="119" t="s">
        <v>11311</v>
      </c>
      <c r="C585" s="120" t="s">
        <v>243</v>
      </c>
      <c r="D585" s="135" t="s">
        <v>6</v>
      </c>
      <c r="E585" s="119" t="s">
        <v>6570</v>
      </c>
      <c r="F585" s="118" t="s">
        <v>11362</v>
      </c>
      <c r="G585" s="117">
        <v>1.4065816505218001</v>
      </c>
      <c r="H585" s="117">
        <v>2.5892611400000001E-2</v>
      </c>
      <c r="I585" s="117">
        <v>0.5648062398</v>
      </c>
      <c r="J585" s="117">
        <v>0.59421743932180004</v>
      </c>
      <c r="K585" s="117">
        <v>0.22166536000000001</v>
      </c>
      <c r="L585" s="116">
        <v>1.6666568421052632</v>
      </c>
      <c r="M585" s="115">
        <v>24.778206000000001</v>
      </c>
      <c r="N585" s="114">
        <v>0.20088402</v>
      </c>
      <c r="O585" s="114">
        <v>0.19491420000000001</v>
      </c>
      <c r="P585" s="114">
        <v>4.5618278999999999E-3</v>
      </c>
      <c r="Q585" s="114">
        <v>1.4079944E-3</v>
      </c>
      <c r="R585" s="113">
        <v>1.168550379972858E-5</v>
      </c>
      <c r="S585" s="112">
        <v>1.6870665476397503E-8</v>
      </c>
      <c r="T585" s="112">
        <v>0.19719809099999999</v>
      </c>
      <c r="U585" s="111">
        <v>2.5967200000000002E-4</v>
      </c>
      <c r="V585" s="154"/>
      <c r="W585" s="173"/>
      <c r="X585" s="42" t="s">
        <v>1077</v>
      </c>
      <c r="Y585" s="42"/>
      <c r="Z585" s="42"/>
      <c r="AA585" s="108"/>
    </row>
    <row r="586" spans="1:27" ht="14.5" customHeight="1">
      <c r="A586" s="41" t="s">
        <v>11361</v>
      </c>
      <c r="B586" s="119" t="s">
        <v>11311</v>
      </c>
      <c r="C586" s="120" t="s">
        <v>244</v>
      </c>
      <c r="D586" s="135" t="s">
        <v>6</v>
      </c>
      <c r="E586" s="119" t="s">
        <v>6570</v>
      </c>
      <c r="F586" s="118" t="s">
        <v>11360</v>
      </c>
      <c r="G586" s="117">
        <v>0.62784246789040998</v>
      </c>
      <c r="H586" s="117">
        <v>1.95142606E-2</v>
      </c>
      <c r="I586" s="117">
        <v>0.20423564799999999</v>
      </c>
      <c r="J586" s="117">
        <v>0.24413731929040999</v>
      </c>
      <c r="K586" s="117">
        <v>0.15995524</v>
      </c>
      <c r="L586" s="116">
        <v>1.2026709774436088</v>
      </c>
      <c r="M586" s="115">
        <v>15.608438</v>
      </c>
      <c r="N586" s="114">
        <v>8.2117752000000002E-2</v>
      </c>
      <c r="O586" s="114">
        <v>7.9243778000000001E-2</v>
      </c>
      <c r="P586" s="114">
        <v>2.1356690000000002E-3</v>
      </c>
      <c r="Q586" s="114">
        <v>7.3830458000000002E-4</v>
      </c>
      <c r="R586" s="113">
        <v>4.7508260188743358E-6</v>
      </c>
      <c r="S586" s="112">
        <v>7.8981843197379007E-9</v>
      </c>
      <c r="T586" s="112">
        <v>0.10340400199999999</v>
      </c>
      <c r="U586" s="111">
        <v>1.2466441000000001E-4</v>
      </c>
      <c r="V586" s="154"/>
      <c r="W586" s="173"/>
      <c r="X586" s="42" t="s">
        <v>1077</v>
      </c>
      <c r="Y586" s="42"/>
      <c r="Z586" s="42"/>
      <c r="AA586" s="108"/>
    </row>
    <row r="587" spans="1:27" ht="14.5" customHeight="1">
      <c r="A587" s="41" t="s">
        <v>11359</v>
      </c>
      <c r="B587" s="119" t="s">
        <v>11311</v>
      </c>
      <c r="C587" s="120" t="s">
        <v>245</v>
      </c>
      <c r="D587" s="135" t="s">
        <v>6</v>
      </c>
      <c r="E587" s="119" t="s">
        <v>6570</v>
      </c>
      <c r="F587" s="118" t="s">
        <v>11358</v>
      </c>
      <c r="G587" s="117">
        <v>0.25836653043185998</v>
      </c>
      <c r="H587" s="117">
        <v>1.60218544E-2</v>
      </c>
      <c r="I587" s="117">
        <v>2.4524746200000003E-2</v>
      </c>
      <c r="J587" s="117">
        <v>8.3508789831859997E-2</v>
      </c>
      <c r="K587" s="117">
        <v>0.13431114</v>
      </c>
      <c r="L587" s="116">
        <v>1.0098581954887218</v>
      </c>
      <c r="M587" s="115">
        <v>11.40287</v>
      </c>
      <c r="N587" s="114">
        <v>2.3603586999999999E-2</v>
      </c>
      <c r="O587" s="114">
        <v>2.2216413000000001E-2</v>
      </c>
      <c r="P587" s="114">
        <v>9.5618685E-4</v>
      </c>
      <c r="Q587" s="114">
        <v>4.3098760999999997E-4</v>
      </c>
      <c r="R587" s="113">
        <v>1.3319192140877E-6</v>
      </c>
      <c r="S587" s="112">
        <v>3.5361939812503004E-9</v>
      </c>
      <c r="T587" s="112">
        <v>6.0362410000000005E-2</v>
      </c>
      <c r="U587" s="122">
        <v>5.8057168999999999E-5</v>
      </c>
      <c r="V587" s="154"/>
      <c r="W587" s="173"/>
      <c r="X587" s="42" t="s">
        <v>1077</v>
      </c>
      <c r="Y587" s="42"/>
      <c r="Z587" s="42"/>
      <c r="AA587" s="108"/>
    </row>
    <row r="588" spans="1:27" ht="14.5" customHeight="1">
      <c r="A588" s="41" t="s">
        <v>11357</v>
      </c>
      <c r="B588" s="119" t="s">
        <v>11311</v>
      </c>
      <c r="C588" s="120" t="s">
        <v>246</v>
      </c>
      <c r="D588" s="135" t="s">
        <v>6</v>
      </c>
      <c r="E588" s="119" t="s">
        <v>6570</v>
      </c>
      <c r="F588" s="118" t="s">
        <v>11356</v>
      </c>
      <c r="G588" s="117">
        <v>0.41925980086171705</v>
      </c>
      <c r="H588" s="117">
        <v>2.18344119E-2</v>
      </c>
      <c r="I588" s="117">
        <v>3.9686851599999996E-2</v>
      </c>
      <c r="J588" s="117">
        <v>0.20076875736171704</v>
      </c>
      <c r="K588" s="117">
        <v>0.15696978</v>
      </c>
      <c r="L588" s="116">
        <v>1.180223909774436</v>
      </c>
      <c r="M588" s="115">
        <v>15.10717</v>
      </c>
      <c r="N588" s="114">
        <v>3.0232190999999999E-2</v>
      </c>
      <c r="O588" s="114">
        <v>2.8393544999999999E-2</v>
      </c>
      <c r="P588" s="114">
        <v>1.1503381999999999E-3</v>
      </c>
      <c r="Q588" s="114">
        <v>6.8830810999999999E-4</v>
      </c>
      <c r="R588" s="113">
        <v>1.7022509359422138E-6</v>
      </c>
      <c r="S588" s="112">
        <v>4.2542091345676992E-9</v>
      </c>
      <c r="T588" s="112">
        <v>9.6401696000000009E-2</v>
      </c>
      <c r="U588" s="111">
        <v>1.2977436999999999E-4</v>
      </c>
      <c r="V588" s="154"/>
      <c r="W588" s="173"/>
      <c r="X588" s="42" t="s">
        <v>1077</v>
      </c>
      <c r="Y588" s="42"/>
      <c r="Z588" s="42"/>
      <c r="AA588" s="108"/>
    </row>
    <row r="589" spans="1:27" ht="14.5" customHeight="1">
      <c r="A589" s="41" t="s">
        <v>11355</v>
      </c>
      <c r="B589" s="119" t="s">
        <v>11311</v>
      </c>
      <c r="C589" s="120" t="s">
        <v>247</v>
      </c>
      <c r="D589" s="135" t="s">
        <v>6</v>
      </c>
      <c r="E589" s="119" t="s">
        <v>6570</v>
      </c>
      <c r="F589" s="118" t="s">
        <v>11354</v>
      </c>
      <c r="G589" s="117">
        <v>0.45098895694461</v>
      </c>
      <c r="H589" s="117">
        <v>2.5439394799999997E-2</v>
      </c>
      <c r="I589" s="117">
        <v>4.36573242E-2</v>
      </c>
      <c r="J589" s="117">
        <v>0.22404119794461003</v>
      </c>
      <c r="K589" s="117">
        <v>0.15785104</v>
      </c>
      <c r="L589" s="116">
        <v>1.1868499248120299</v>
      </c>
      <c r="M589" s="115">
        <v>15.205079</v>
      </c>
      <c r="N589" s="114">
        <v>3.1733602999999999E-2</v>
      </c>
      <c r="O589" s="114">
        <v>2.9859393000000001E-2</v>
      </c>
      <c r="P589" s="114">
        <v>1.1801997000000001E-3</v>
      </c>
      <c r="Q589" s="114">
        <v>6.9401045000000005E-4</v>
      </c>
      <c r="R589" s="113">
        <v>1.7901314007759703E-6</v>
      </c>
      <c r="S589" s="112">
        <v>4.3646436963716999E-9</v>
      </c>
      <c r="T589" s="112">
        <v>9.7200343000000008E-2</v>
      </c>
      <c r="U589" s="111">
        <v>1.3332780000000001E-4</v>
      </c>
      <c r="V589" s="154"/>
      <c r="W589" s="173"/>
      <c r="X589" s="42" t="s">
        <v>1077</v>
      </c>
      <c r="Y589" s="42"/>
      <c r="Z589" s="42"/>
      <c r="AA589" s="108"/>
    </row>
    <row r="590" spans="1:27" ht="14.5" customHeight="1">
      <c r="A590" s="41" t="s">
        <v>11353</v>
      </c>
      <c r="B590" s="119" t="s">
        <v>11311</v>
      </c>
      <c r="C590" s="120" t="s">
        <v>248</v>
      </c>
      <c r="D590" s="135" t="s">
        <v>6</v>
      </c>
      <c r="E590" s="119" t="s">
        <v>6570</v>
      </c>
      <c r="F590" s="118" t="s">
        <v>11352</v>
      </c>
      <c r="G590" s="117">
        <v>0.23313200249171698</v>
      </c>
      <c r="H590" s="117">
        <v>1.5855893490000002E-2</v>
      </c>
      <c r="I590" s="117">
        <v>2.3092634999999997E-2</v>
      </c>
      <c r="J590" s="117">
        <v>6.7731504001716986E-2</v>
      </c>
      <c r="K590" s="117">
        <v>0.12645197</v>
      </c>
      <c r="L590" s="116">
        <v>0.95076669172932327</v>
      </c>
      <c r="M590" s="115">
        <v>10.635206999999999</v>
      </c>
      <c r="N590" s="114">
        <v>2.2200215999999998E-2</v>
      </c>
      <c r="O590" s="114">
        <v>2.0909514000000001E-2</v>
      </c>
      <c r="P590" s="114">
        <v>9.0390725999999995E-4</v>
      </c>
      <c r="Q590" s="114">
        <v>3.8679437000000002E-4</v>
      </c>
      <c r="R590" s="113">
        <v>1.2535680091022141E-6</v>
      </c>
      <c r="S590" s="112">
        <v>3.3428523146200991E-9</v>
      </c>
      <c r="T590" s="112">
        <v>5.4172880999999999E-2</v>
      </c>
      <c r="U590" s="122">
        <v>5.4969078999999998E-5</v>
      </c>
      <c r="V590" s="154"/>
      <c r="W590" s="173"/>
      <c r="X590" s="42" t="s">
        <v>1077</v>
      </c>
      <c r="Y590" s="42"/>
      <c r="Z590" s="42"/>
      <c r="AA590" s="108"/>
    </row>
    <row r="591" spans="1:27" ht="14.5" customHeight="1">
      <c r="A591" s="41" t="s">
        <v>11351</v>
      </c>
      <c r="B591" s="119" t="s">
        <v>11311</v>
      </c>
      <c r="C591" s="120" t="s">
        <v>249</v>
      </c>
      <c r="D591" s="135" t="s">
        <v>6</v>
      </c>
      <c r="E591" s="119" t="s">
        <v>6570</v>
      </c>
      <c r="F591" s="118" t="s">
        <v>11350</v>
      </c>
      <c r="G591" s="117">
        <v>0.40433410766790201</v>
      </c>
      <c r="H591" s="117">
        <v>1.85017164E-2</v>
      </c>
      <c r="I591" s="117">
        <v>7.6661142999999987E-2</v>
      </c>
      <c r="J591" s="117">
        <v>0.165698608267902</v>
      </c>
      <c r="K591" s="117">
        <v>0.14347264000000001</v>
      </c>
      <c r="L591" s="116">
        <v>1.0787416541353383</v>
      </c>
      <c r="M591" s="115">
        <v>13.141080000000001</v>
      </c>
      <c r="N591" s="114">
        <v>4.0546889000000003E-2</v>
      </c>
      <c r="O591" s="114">
        <v>3.8670191999999999E-2</v>
      </c>
      <c r="P591" s="114">
        <v>1.3016864E-3</v>
      </c>
      <c r="Q591" s="114">
        <v>5.7500987999999998E-4</v>
      </c>
      <c r="R591" s="113">
        <v>2.3183569380721138E-6</v>
      </c>
      <c r="S591" s="112">
        <v>4.8139289667095991E-9</v>
      </c>
      <c r="T591" s="112">
        <v>8.0533596999999998E-2</v>
      </c>
      <c r="U591" s="111">
        <v>1.0006544E-4</v>
      </c>
      <c r="V591" s="154"/>
      <c r="W591" s="173"/>
      <c r="X591" s="42" t="s">
        <v>1077</v>
      </c>
      <c r="Y591" s="42"/>
      <c r="Z591" s="42"/>
      <c r="AA591" s="108"/>
    </row>
    <row r="592" spans="1:27" ht="14.5" customHeight="1">
      <c r="A592" s="41" t="s">
        <v>11349</v>
      </c>
      <c r="B592" s="119" t="s">
        <v>11311</v>
      </c>
      <c r="C592" s="120" t="s">
        <v>250</v>
      </c>
      <c r="D592" s="135" t="s">
        <v>6</v>
      </c>
      <c r="E592" s="119" t="s">
        <v>6570</v>
      </c>
      <c r="F592" s="118" t="s">
        <v>11348</v>
      </c>
      <c r="G592" s="117">
        <v>0.40523553355790198</v>
      </c>
      <c r="H592" s="117">
        <v>1.85139083E-2</v>
      </c>
      <c r="I592" s="117">
        <v>7.6819316299999982E-2</v>
      </c>
      <c r="J592" s="117">
        <v>0.16621762895790201</v>
      </c>
      <c r="K592" s="117">
        <v>0.14368468000000001</v>
      </c>
      <c r="L592" s="116">
        <v>1.0803359398496242</v>
      </c>
      <c r="M592" s="115">
        <v>13.180346</v>
      </c>
      <c r="N592" s="114">
        <v>4.0619479999999999E-2</v>
      </c>
      <c r="O592" s="114">
        <v>3.8739181999999997E-2</v>
      </c>
      <c r="P592" s="114">
        <v>1.3036706E-3</v>
      </c>
      <c r="Q592" s="114">
        <v>5.7662659999999999E-4</v>
      </c>
      <c r="R592" s="113">
        <v>2.3224930100121139E-6</v>
      </c>
      <c r="S592" s="112">
        <v>4.8212669219605994E-9</v>
      </c>
      <c r="T592" s="112">
        <v>8.0760027999999998E-2</v>
      </c>
      <c r="U592" s="111">
        <v>1.0021936E-4</v>
      </c>
      <c r="V592" s="154"/>
      <c r="W592" s="173"/>
      <c r="X592" s="42" t="s">
        <v>1077</v>
      </c>
      <c r="Y592" s="42"/>
      <c r="Z592" s="42"/>
      <c r="AA592" s="108"/>
    </row>
    <row r="593" spans="1:27" ht="14.5" customHeight="1">
      <c r="A593" s="41" t="s">
        <v>11347</v>
      </c>
      <c r="B593" s="119" t="s">
        <v>11311</v>
      </c>
      <c r="C593" s="120" t="s">
        <v>251</v>
      </c>
      <c r="D593" s="135" t="s">
        <v>6</v>
      </c>
      <c r="E593" s="119" t="s">
        <v>6570</v>
      </c>
      <c r="F593" s="118" t="s">
        <v>11346</v>
      </c>
      <c r="G593" s="117">
        <v>0.23403344028171696</v>
      </c>
      <c r="H593" s="117">
        <v>1.5868085300000001E-2</v>
      </c>
      <c r="I593" s="117">
        <v>2.3250809299999998E-2</v>
      </c>
      <c r="J593" s="117">
        <v>6.8250525681716995E-2</v>
      </c>
      <c r="K593" s="117">
        <v>0.12666401999999999</v>
      </c>
      <c r="L593" s="116">
        <v>0.95236105263157877</v>
      </c>
      <c r="M593" s="115">
        <v>10.674473000000001</v>
      </c>
      <c r="N593" s="114">
        <v>2.2272806999999999E-2</v>
      </c>
      <c r="O593" s="114">
        <v>2.0978503999999999E-2</v>
      </c>
      <c r="P593" s="114">
        <v>9.0589144999999997E-4</v>
      </c>
      <c r="Q593" s="114">
        <v>3.8841108999999998E-4</v>
      </c>
      <c r="R593" s="113">
        <v>1.2577041020422139E-6</v>
      </c>
      <c r="S593" s="112">
        <v>3.3501902589610999E-9</v>
      </c>
      <c r="T593" s="112">
        <v>5.4399313000000005E-2</v>
      </c>
      <c r="U593" s="122">
        <v>5.5122996999999999E-5</v>
      </c>
      <c r="V593" s="154"/>
      <c r="W593" s="173"/>
      <c r="X593" s="42" t="s">
        <v>1077</v>
      </c>
      <c r="Y593" s="42"/>
      <c r="Z593" s="42"/>
      <c r="AA593" s="108"/>
    </row>
    <row r="594" spans="1:27" ht="14.5" customHeight="1">
      <c r="A594" s="41" t="s">
        <v>11345</v>
      </c>
      <c r="B594" s="119" t="s">
        <v>11311</v>
      </c>
      <c r="C594" s="120" t="s">
        <v>252</v>
      </c>
      <c r="D594" s="135" t="s">
        <v>6</v>
      </c>
      <c r="E594" s="119" t="s">
        <v>6570</v>
      </c>
      <c r="F594" s="118" t="s">
        <v>11344</v>
      </c>
      <c r="G594" s="117">
        <v>0.23403344028171696</v>
      </c>
      <c r="H594" s="117">
        <v>1.5868085300000001E-2</v>
      </c>
      <c r="I594" s="117">
        <v>2.3250809299999998E-2</v>
      </c>
      <c r="J594" s="117">
        <v>6.8250525681716995E-2</v>
      </c>
      <c r="K594" s="117">
        <v>0.12666401999999999</v>
      </c>
      <c r="L594" s="116">
        <v>0.95236105263157877</v>
      </c>
      <c r="M594" s="115">
        <v>10.674473000000001</v>
      </c>
      <c r="N594" s="114">
        <v>2.2272806999999999E-2</v>
      </c>
      <c r="O594" s="114">
        <v>2.0978503999999999E-2</v>
      </c>
      <c r="P594" s="114">
        <v>9.0589144999999997E-4</v>
      </c>
      <c r="Q594" s="114">
        <v>3.8841108999999998E-4</v>
      </c>
      <c r="R594" s="113">
        <v>1.2577041020422139E-6</v>
      </c>
      <c r="S594" s="112">
        <v>3.3501902589610999E-9</v>
      </c>
      <c r="T594" s="112">
        <v>5.4399313000000005E-2</v>
      </c>
      <c r="U594" s="122">
        <v>5.5122996999999999E-5</v>
      </c>
      <c r="V594" s="154"/>
      <c r="W594" s="173"/>
      <c r="X594" s="42" t="s">
        <v>1077</v>
      </c>
      <c r="Y594" s="42"/>
      <c r="Z594" s="42"/>
      <c r="AA594" s="108"/>
    </row>
    <row r="595" spans="1:27" ht="14.5" customHeight="1">
      <c r="B595" s="119" t="s">
        <v>11311</v>
      </c>
      <c r="C595" s="133" t="s">
        <v>56</v>
      </c>
      <c r="D595" s="133" t="s">
        <v>7</v>
      </c>
      <c r="G595" s="131"/>
      <c r="H595" s="131"/>
      <c r="I595" s="131"/>
      <c r="J595" s="131"/>
      <c r="K595" s="131"/>
      <c r="L595" s="131"/>
      <c r="M595" s="100"/>
      <c r="N595" s="41"/>
      <c r="O595" s="41"/>
      <c r="V595" s="152"/>
      <c r="W595" s="172"/>
      <c r="X595" s="76"/>
      <c r="Y595" s="76"/>
      <c r="Z595" s="76"/>
      <c r="AA595" s="108"/>
    </row>
    <row r="596" spans="1:27" ht="14.5" customHeight="1">
      <c r="A596" s="41" t="s">
        <v>11343</v>
      </c>
      <c r="B596" s="119" t="s">
        <v>11311</v>
      </c>
      <c r="C596" s="120" t="s">
        <v>253</v>
      </c>
      <c r="D596" s="135" t="s">
        <v>7</v>
      </c>
      <c r="E596" s="119" t="s">
        <v>6570</v>
      </c>
      <c r="F596" s="118" t="s">
        <v>11342</v>
      </c>
      <c r="G596" s="117">
        <v>0.53669765451462703</v>
      </c>
      <c r="H596" s="117">
        <v>2.19380957E-2</v>
      </c>
      <c r="I596" s="117">
        <v>4.5262294600000003E-2</v>
      </c>
      <c r="J596" s="117">
        <v>0.31553237421462704</v>
      </c>
      <c r="K596" s="117">
        <v>0.15396488999999999</v>
      </c>
      <c r="L596" s="116">
        <v>1.1576307518796991</v>
      </c>
      <c r="M596" s="115">
        <v>14.647781999999999</v>
      </c>
      <c r="N596" s="114">
        <v>3.1444619E-2</v>
      </c>
      <c r="O596" s="114">
        <v>2.9507134000000001E-2</v>
      </c>
      <c r="P596" s="114">
        <v>1.1594490999999999E-3</v>
      </c>
      <c r="Q596" s="114">
        <v>7.7803572999999996E-4</v>
      </c>
      <c r="R596" s="113">
        <v>1.7690128452368654E-6</v>
      </c>
      <c r="S596" s="112">
        <v>4.2879034837149006E-9</v>
      </c>
      <c r="T596" s="112">
        <v>0.10896858899999999</v>
      </c>
      <c r="U596" s="111">
        <v>1.7689531999999999E-4</v>
      </c>
      <c r="V596" s="154"/>
      <c r="W596" s="173"/>
      <c r="X596" s="42" t="s">
        <v>1077</v>
      </c>
      <c r="Y596" s="42"/>
      <c r="Z596" s="42"/>
      <c r="AA596" s="108"/>
    </row>
    <row r="597" spans="1:27" ht="14.5" customHeight="1">
      <c r="A597" s="41" t="s">
        <v>11341</v>
      </c>
      <c r="B597" s="119" t="s">
        <v>11311</v>
      </c>
      <c r="C597" s="120" t="s">
        <v>254</v>
      </c>
      <c r="D597" s="135" t="s">
        <v>7</v>
      </c>
      <c r="E597" s="119" t="s">
        <v>6570</v>
      </c>
      <c r="F597" s="118" t="s">
        <v>11340</v>
      </c>
      <c r="G597" s="117">
        <v>0.63070553643679994</v>
      </c>
      <c r="H597" s="117">
        <v>3.2852362599999997E-2</v>
      </c>
      <c r="I597" s="117">
        <v>5.6444859699999995E-2</v>
      </c>
      <c r="J597" s="117">
        <v>0.3934990041368</v>
      </c>
      <c r="K597" s="117">
        <v>0.14790930999999999</v>
      </c>
      <c r="L597" s="116">
        <v>1.1121000751879697</v>
      </c>
      <c r="M597" s="115">
        <v>13.664863</v>
      </c>
      <c r="N597" s="114">
        <v>3.4940354999999999E-2</v>
      </c>
      <c r="O597" s="114">
        <v>3.2998579E-2</v>
      </c>
      <c r="P597" s="114">
        <v>1.2009638E-3</v>
      </c>
      <c r="Q597" s="114">
        <v>7.4081235999999995E-4</v>
      </c>
      <c r="R597" s="113">
        <v>1.9783320900800001E-6</v>
      </c>
      <c r="S597" s="112">
        <v>4.4414340801508989E-9</v>
      </c>
      <c r="T597" s="112">
        <v>0.103755232</v>
      </c>
      <c r="U597" s="111">
        <v>1.8164295999999999E-4</v>
      </c>
      <c r="V597" s="154"/>
      <c r="W597" s="173"/>
      <c r="X597" s="42" t="s">
        <v>1077</v>
      </c>
      <c r="Y597" s="42"/>
      <c r="Z597" s="42"/>
      <c r="AA597" s="108"/>
    </row>
    <row r="598" spans="1:27" ht="14.5" customHeight="1">
      <c r="A598" s="41" t="s">
        <v>11339</v>
      </c>
      <c r="B598" s="119" t="s">
        <v>11311</v>
      </c>
      <c r="C598" s="120" t="s">
        <v>255</v>
      </c>
      <c r="D598" s="135" t="s">
        <v>7</v>
      </c>
      <c r="E598" s="119" t="s">
        <v>6570</v>
      </c>
      <c r="F598" s="118" t="s">
        <v>11338</v>
      </c>
      <c r="G598" s="117">
        <v>0.41642249654235197</v>
      </c>
      <c r="H598" s="117">
        <v>1.7349049800000002E-2</v>
      </c>
      <c r="I598" s="117">
        <v>3.3831458299999999E-2</v>
      </c>
      <c r="J598" s="117">
        <v>0.234600518442352</v>
      </c>
      <c r="K598" s="117">
        <v>0.13064147000000001</v>
      </c>
      <c r="L598" s="116">
        <v>0.98226669172932335</v>
      </c>
      <c r="M598" s="115">
        <v>11.231254</v>
      </c>
      <c r="N598" s="114">
        <v>2.5671935999999999E-2</v>
      </c>
      <c r="O598" s="114">
        <v>2.4128712E-2</v>
      </c>
      <c r="P598" s="114">
        <v>9.7715027999999995E-4</v>
      </c>
      <c r="Q598" s="114">
        <v>5.6607360000000004E-4</v>
      </c>
      <c r="R598" s="113">
        <v>1.4465654639902381E-6</v>
      </c>
      <c r="S598" s="112">
        <v>3.6137214017846999E-9</v>
      </c>
      <c r="T598" s="112">
        <v>7.928201700000001E-2</v>
      </c>
      <c r="U598" s="111">
        <v>1.2766498E-4</v>
      </c>
      <c r="V598" s="154"/>
      <c r="W598" s="173"/>
      <c r="X598" s="42" t="s">
        <v>1077</v>
      </c>
      <c r="Y598" s="42"/>
      <c r="Z598" s="42"/>
      <c r="AA598" s="108"/>
    </row>
    <row r="599" spans="1:27" ht="14.5" customHeight="1">
      <c r="A599" s="41" t="s">
        <v>11337</v>
      </c>
      <c r="B599" s="119" t="s">
        <v>11311</v>
      </c>
      <c r="C599" s="120" t="s">
        <v>256</v>
      </c>
      <c r="D599" s="135" t="s">
        <v>7</v>
      </c>
      <c r="E599" s="119" t="s">
        <v>6570</v>
      </c>
      <c r="F599" s="118" t="s">
        <v>11336</v>
      </c>
      <c r="G599" s="117">
        <v>0.64327764185415892</v>
      </c>
      <c r="H599" s="117">
        <v>1.7896251799999999E-2</v>
      </c>
      <c r="I599" s="117">
        <v>0.16596077659999997</v>
      </c>
      <c r="J599" s="117">
        <v>0.31520465345415899</v>
      </c>
      <c r="K599" s="117">
        <v>0.14421596</v>
      </c>
      <c r="L599" s="116">
        <v>1.0843305263157894</v>
      </c>
      <c r="M599" s="115">
        <v>13.271501000000001</v>
      </c>
      <c r="N599" s="114">
        <v>6.8358875999999999E-2</v>
      </c>
      <c r="O599" s="114">
        <v>6.5820925000000002E-2</v>
      </c>
      <c r="P599" s="114">
        <v>1.8226757E-3</v>
      </c>
      <c r="Q599" s="114">
        <v>7.1527484000000001E-4</v>
      </c>
      <c r="R599" s="113">
        <v>3.9460986195278247E-6</v>
      </c>
      <c r="S599" s="112">
        <v>6.7406647397032984E-9</v>
      </c>
      <c r="T599" s="112">
        <v>0.10017854900000001</v>
      </c>
      <c r="U599" s="111">
        <v>1.5147844000000001E-4</v>
      </c>
      <c r="V599" s="154"/>
      <c r="W599" s="173"/>
      <c r="X599" s="42" t="s">
        <v>1077</v>
      </c>
      <c r="Y599" s="42"/>
      <c r="Z599" s="42"/>
      <c r="AA599" s="108"/>
    </row>
    <row r="600" spans="1:27" ht="14.5" customHeight="1">
      <c r="B600" s="119" t="s">
        <v>11311</v>
      </c>
      <c r="C600" s="133" t="s">
        <v>57</v>
      </c>
      <c r="D600" s="133" t="s">
        <v>8</v>
      </c>
      <c r="G600" s="131"/>
      <c r="H600" s="131"/>
      <c r="I600" s="131"/>
      <c r="J600" s="131"/>
      <c r="K600" s="131"/>
      <c r="L600" s="131"/>
      <c r="M600" s="100"/>
      <c r="N600" s="41"/>
      <c r="O600" s="41"/>
      <c r="V600" s="152"/>
      <c r="W600" s="172"/>
      <c r="X600" s="76"/>
      <c r="Y600" s="76"/>
      <c r="Z600" s="76"/>
      <c r="AA600" s="108"/>
    </row>
    <row r="601" spans="1:27" ht="14.5" customHeight="1">
      <c r="A601" s="41" t="s">
        <v>11335</v>
      </c>
      <c r="B601" s="119" t="s">
        <v>11311</v>
      </c>
      <c r="C601" s="120" t="s">
        <v>257</v>
      </c>
      <c r="D601" s="135" t="s">
        <v>8</v>
      </c>
      <c r="E601" s="119" t="s">
        <v>6570</v>
      </c>
      <c r="F601" s="118" t="s">
        <v>11334</v>
      </c>
      <c r="G601" s="117">
        <v>0.590309516844297</v>
      </c>
      <c r="H601" s="117">
        <v>1.7274899430000001E-2</v>
      </c>
      <c r="I601" s="117">
        <v>0.1941921761</v>
      </c>
      <c r="J601" s="117">
        <v>0.23179162131429698</v>
      </c>
      <c r="K601" s="117">
        <v>0.14705082</v>
      </c>
      <c r="L601" s="116">
        <v>1.1056452631578946</v>
      </c>
      <c r="M601" s="115">
        <v>13.640416</v>
      </c>
      <c r="N601" s="114">
        <v>7.7701509000000002E-2</v>
      </c>
      <c r="O601" s="114">
        <v>7.5041723000000005E-2</v>
      </c>
      <c r="P601" s="114">
        <v>2.0114578000000002E-3</v>
      </c>
      <c r="Q601" s="114">
        <v>6.4832846E-4</v>
      </c>
      <c r="R601" s="113">
        <v>4.498904230510249E-6</v>
      </c>
      <c r="S601" s="112">
        <v>7.4388232547565999E-9</v>
      </c>
      <c r="T601" s="112">
        <v>9.0802305E-2</v>
      </c>
      <c r="U601" s="111">
        <v>1.1217292999999999E-4</v>
      </c>
      <c r="V601" s="154"/>
      <c r="W601" s="173"/>
      <c r="X601" s="42" t="s">
        <v>1077</v>
      </c>
      <c r="Y601" s="42"/>
      <c r="Z601" s="42"/>
      <c r="AA601" s="108"/>
    </row>
    <row r="602" spans="1:27" ht="14.5" customHeight="1">
      <c r="A602" s="41" t="s">
        <v>11333</v>
      </c>
      <c r="B602" s="119" t="s">
        <v>11311</v>
      </c>
      <c r="C602" s="120" t="s">
        <v>258</v>
      </c>
      <c r="D602" s="135" t="s">
        <v>8</v>
      </c>
      <c r="E602" s="119" t="s">
        <v>6570</v>
      </c>
      <c r="F602" s="118" t="s">
        <v>11332</v>
      </c>
      <c r="G602" s="117">
        <v>0.39171912119999996</v>
      </c>
      <c r="H602" s="117">
        <v>1.9954454900000002E-2</v>
      </c>
      <c r="I602" s="117">
        <v>3.6558463499999999E-2</v>
      </c>
      <c r="J602" s="117">
        <v>0.18963715279999999</v>
      </c>
      <c r="K602" s="117">
        <v>0.14556905000000001</v>
      </c>
      <c r="L602" s="116">
        <v>1.0945041353383458</v>
      </c>
      <c r="M602" s="115">
        <v>13.582711</v>
      </c>
      <c r="N602" s="114">
        <v>2.8085756999999999E-2</v>
      </c>
      <c r="O602" s="114">
        <v>2.639816E-2</v>
      </c>
      <c r="P602" s="114">
        <v>1.0724955000000001E-3</v>
      </c>
      <c r="Q602" s="114">
        <v>6.1510096999999996E-4</v>
      </c>
      <c r="R602" s="113">
        <v>1.5826234926999999E-6</v>
      </c>
      <c r="S602" s="112">
        <v>3.9663294761133E-9</v>
      </c>
      <c r="T602" s="112">
        <v>8.6148593999999995E-2</v>
      </c>
      <c r="U602" s="111">
        <v>1.1909736E-4</v>
      </c>
      <c r="V602" s="154"/>
      <c r="W602" s="173"/>
      <c r="X602" s="42" t="s">
        <v>1077</v>
      </c>
      <c r="Y602" s="42"/>
      <c r="Z602" s="42"/>
      <c r="AA602" s="108"/>
    </row>
    <row r="603" spans="1:27" ht="14.5" customHeight="1">
      <c r="A603" s="41" t="s">
        <v>11331</v>
      </c>
      <c r="B603" s="119" t="s">
        <v>11311</v>
      </c>
      <c r="C603" s="120" t="s">
        <v>259</v>
      </c>
      <c r="D603" s="135" t="s">
        <v>8</v>
      </c>
      <c r="E603" s="119" t="s">
        <v>6570</v>
      </c>
      <c r="F603" s="118" t="s">
        <v>11330</v>
      </c>
      <c r="G603" s="117">
        <v>0.23363041117907701</v>
      </c>
      <c r="H603" s="117">
        <v>1.5849016309999998E-2</v>
      </c>
      <c r="I603" s="117">
        <v>2.2947411399999999E-2</v>
      </c>
      <c r="J603" s="117">
        <v>6.8115403469077004E-2</v>
      </c>
      <c r="K603" s="117">
        <v>0.12671858</v>
      </c>
      <c r="L603" s="116">
        <v>0.95277127819548868</v>
      </c>
      <c r="M603" s="115">
        <v>10.631167</v>
      </c>
      <c r="N603" s="114">
        <v>2.2191519999999999E-2</v>
      </c>
      <c r="O603" s="114">
        <v>2.0899164000000001E-2</v>
      </c>
      <c r="P603" s="114">
        <v>9.0475074000000003E-4</v>
      </c>
      <c r="Q603" s="114">
        <v>3.8760557000000001E-4</v>
      </c>
      <c r="R603" s="113">
        <v>1.25294746081361E-6</v>
      </c>
      <c r="S603" s="112">
        <v>3.34597163913E-9</v>
      </c>
      <c r="T603" s="112">
        <v>5.4286494999999997E-2</v>
      </c>
      <c r="U603" s="122">
        <v>5.4959373E-5</v>
      </c>
      <c r="V603" s="154"/>
      <c r="W603" s="173"/>
      <c r="X603" s="42" t="s">
        <v>1077</v>
      </c>
      <c r="Y603" s="42"/>
      <c r="Z603" s="42"/>
      <c r="AA603" s="108"/>
    </row>
    <row r="604" spans="1:27" ht="14.5" customHeight="1">
      <c r="A604" s="41" t="s">
        <v>11329</v>
      </c>
      <c r="B604" s="119" t="s">
        <v>11311</v>
      </c>
      <c r="C604" s="120" t="s">
        <v>260</v>
      </c>
      <c r="D604" s="135" t="s">
        <v>8</v>
      </c>
      <c r="E604" s="119" t="s">
        <v>6570</v>
      </c>
      <c r="F604" s="118" t="s">
        <v>11328</v>
      </c>
      <c r="G604" s="117">
        <v>3.42882221768867</v>
      </c>
      <c r="H604" s="117">
        <v>0.10841626140000001</v>
      </c>
      <c r="I604" s="117">
        <v>1.2410988119999999</v>
      </c>
      <c r="J604" s="117">
        <v>1.34705426428867</v>
      </c>
      <c r="K604" s="117">
        <v>0.73225287999999999</v>
      </c>
      <c r="L604" s="116">
        <v>5.5056607518796987</v>
      </c>
      <c r="M604" s="115">
        <v>99.636995999999996</v>
      </c>
      <c r="N604" s="114">
        <v>0.46353749</v>
      </c>
      <c r="O604" s="114">
        <v>0.44734304000000003</v>
      </c>
      <c r="P604" s="114">
        <v>1.1152392000000001E-2</v>
      </c>
      <c r="Q604" s="114">
        <v>5.0420558000000004E-3</v>
      </c>
      <c r="R604" s="113">
        <v>2.6819127604110189E-5</v>
      </c>
      <c r="S604" s="112">
        <v>4.1244053914476896E-8</v>
      </c>
      <c r="T604" s="112">
        <v>0.70617027200000004</v>
      </c>
      <c r="U604" s="111">
        <v>8.0549571000000002E-4</v>
      </c>
      <c r="V604" s="154"/>
      <c r="W604" s="173"/>
      <c r="X604" s="42" t="s">
        <v>1077</v>
      </c>
      <c r="Y604" s="42"/>
      <c r="Z604" s="42"/>
      <c r="AA604" s="108"/>
    </row>
    <row r="605" spans="1:27" ht="14.5" customHeight="1">
      <c r="A605" s="41" t="s">
        <v>11327</v>
      </c>
      <c r="B605" s="119" t="s">
        <v>11311</v>
      </c>
      <c r="C605" s="120" t="s">
        <v>261</v>
      </c>
      <c r="D605" s="135" t="s">
        <v>8</v>
      </c>
      <c r="E605" s="119" t="s">
        <v>6570</v>
      </c>
      <c r="F605" s="118" t="s">
        <v>11326</v>
      </c>
      <c r="G605" s="117">
        <v>0.59092071084031605</v>
      </c>
      <c r="H605" s="117">
        <v>1.666146236E-2</v>
      </c>
      <c r="I605" s="117">
        <v>0.19799349250000001</v>
      </c>
      <c r="J605" s="117">
        <v>0.23376181598031601</v>
      </c>
      <c r="K605" s="117">
        <v>0.14250394</v>
      </c>
      <c r="L605" s="116">
        <v>1.0714581954887217</v>
      </c>
      <c r="M605" s="115">
        <v>13.297103999999999</v>
      </c>
      <c r="N605" s="114">
        <v>7.8339407999999999E-2</v>
      </c>
      <c r="O605" s="114">
        <v>7.5693693000000006E-2</v>
      </c>
      <c r="P605" s="114">
        <v>2.0054631999999999E-3</v>
      </c>
      <c r="Q605" s="114">
        <v>6.4025178999999998E-4</v>
      </c>
      <c r="R605" s="113">
        <v>4.5379911746012392E-6</v>
      </c>
      <c r="S605" s="112">
        <v>7.4166538981086995E-9</v>
      </c>
      <c r="T605" s="112">
        <v>8.9671120000000007E-2</v>
      </c>
      <c r="U605" s="111">
        <v>1.1153167999999999E-4</v>
      </c>
      <c r="V605" s="154"/>
      <c r="W605" s="173"/>
      <c r="X605" s="42" t="s">
        <v>1077</v>
      </c>
      <c r="Y605" s="42"/>
      <c r="Z605" s="42"/>
      <c r="AA605" s="108"/>
    </row>
    <row r="606" spans="1:27" ht="14.5" customHeight="1">
      <c r="A606" s="41" t="s">
        <v>11325</v>
      </c>
      <c r="B606" s="119" t="s">
        <v>11311</v>
      </c>
      <c r="C606" s="120" t="s">
        <v>11324</v>
      </c>
      <c r="D606" s="135" t="s">
        <v>8</v>
      </c>
      <c r="E606" s="119" t="s">
        <v>6570</v>
      </c>
      <c r="F606" s="118" t="s">
        <v>11323</v>
      </c>
      <c r="G606" s="117">
        <v>2.44660980690686</v>
      </c>
      <c r="H606" s="117">
        <v>2.3703137539999999E-2</v>
      </c>
      <c r="I606" s="117">
        <v>1.0842737869000001</v>
      </c>
      <c r="J606" s="117">
        <v>1.0889605224668601</v>
      </c>
      <c r="K606" s="117">
        <v>0.24967236000000001</v>
      </c>
      <c r="L606" s="116">
        <v>1.8772357894736842</v>
      </c>
      <c r="M606" s="115">
        <v>28.953016000000002</v>
      </c>
      <c r="N606" s="114">
        <v>0.36589758999999999</v>
      </c>
      <c r="O606" s="114">
        <v>0.35614858999999999</v>
      </c>
      <c r="P606" s="114">
        <v>7.7435687E-3</v>
      </c>
      <c r="Q606" s="114">
        <v>2.0054233999999998E-3</v>
      </c>
      <c r="R606" s="113">
        <v>2.13518338657932E-5</v>
      </c>
      <c r="S606" s="112">
        <v>2.8637458199981803E-8</v>
      </c>
      <c r="T606" s="112">
        <v>0.28087162399999999</v>
      </c>
      <c r="U606" s="111">
        <v>4.0787890000000001E-4</v>
      </c>
      <c r="V606" s="154"/>
      <c r="W606" s="173"/>
      <c r="X606" s="42" t="s">
        <v>1077</v>
      </c>
      <c r="Y606" s="42"/>
      <c r="Z606" s="42"/>
      <c r="AA606" s="108"/>
    </row>
    <row r="607" spans="1:27" ht="14.5" customHeight="1">
      <c r="B607" s="119" t="s">
        <v>11311</v>
      </c>
      <c r="C607" s="133" t="s">
        <v>11322</v>
      </c>
      <c r="D607" s="133" t="s">
        <v>9</v>
      </c>
      <c r="G607" s="131"/>
      <c r="H607" s="131"/>
      <c r="I607" s="131"/>
      <c r="J607" s="131"/>
      <c r="K607" s="131"/>
      <c r="L607" s="131"/>
      <c r="M607" s="100"/>
      <c r="N607" s="41"/>
      <c r="O607" s="41"/>
      <c r="V607" s="152"/>
      <c r="W607" s="172"/>
      <c r="X607" s="76"/>
      <c r="Y607" s="76"/>
      <c r="Z607" s="76"/>
      <c r="AA607" s="108"/>
    </row>
    <row r="608" spans="1:27" ht="14.5" customHeight="1">
      <c r="A608" s="41" t="s">
        <v>11321</v>
      </c>
      <c r="B608" s="119" t="s">
        <v>11311</v>
      </c>
      <c r="C608" s="120" t="s">
        <v>11320</v>
      </c>
      <c r="D608" s="135" t="s">
        <v>9</v>
      </c>
      <c r="E608" s="119" t="s">
        <v>6570</v>
      </c>
      <c r="F608" s="118" t="s">
        <v>11319</v>
      </c>
      <c r="G608" s="117">
        <v>0.25600681573975997</v>
      </c>
      <c r="H608" s="117">
        <v>1.595589431E-2</v>
      </c>
      <c r="I608" s="117">
        <v>2.3528990200000002E-2</v>
      </c>
      <c r="J608" s="117">
        <v>8.2392451229759994E-2</v>
      </c>
      <c r="K608" s="117">
        <v>0.13412948</v>
      </c>
      <c r="L608" s="116">
        <v>1.0084923308270677</v>
      </c>
      <c r="M608" s="115">
        <v>11.235707</v>
      </c>
      <c r="N608" s="114">
        <v>2.3291484000000001E-2</v>
      </c>
      <c r="O608" s="114">
        <v>2.1914576000000002E-2</v>
      </c>
      <c r="P608" s="114">
        <v>9.5035878000000002E-4</v>
      </c>
      <c r="Q608" s="114">
        <v>4.2654872000000001E-4</v>
      </c>
      <c r="R608" s="113">
        <v>1.3138235017411901E-6</v>
      </c>
      <c r="S608" s="112">
        <v>3.5146404539930005E-9</v>
      </c>
      <c r="T608" s="112">
        <v>5.9740717999999998E-2</v>
      </c>
      <c r="U608" s="122">
        <v>5.7417231999999997E-5</v>
      </c>
      <c r="V608" s="154"/>
      <c r="W608" s="173"/>
      <c r="X608" s="42" t="s">
        <v>1077</v>
      </c>
      <c r="Y608" s="42"/>
      <c r="Z608" s="42"/>
      <c r="AA608" s="108"/>
    </row>
    <row r="609" spans="1:27" ht="14.5" customHeight="1">
      <c r="A609" s="41" t="s">
        <v>11318</v>
      </c>
      <c r="B609" s="119" t="s">
        <v>11311</v>
      </c>
      <c r="C609" s="120" t="s">
        <v>11317</v>
      </c>
      <c r="D609" s="135" t="s">
        <v>9</v>
      </c>
      <c r="E609" s="119" t="s">
        <v>6570</v>
      </c>
      <c r="F609" s="118" t="s">
        <v>11316</v>
      </c>
      <c r="G609" s="117">
        <v>0.34742465479814999</v>
      </c>
      <c r="H609" s="117">
        <v>2.6599539700000001E-2</v>
      </c>
      <c r="I609" s="117">
        <v>3.9492863899999994E-2</v>
      </c>
      <c r="J609" s="117">
        <v>0.12202071119815</v>
      </c>
      <c r="K609" s="117">
        <v>0.15931154</v>
      </c>
      <c r="L609" s="116">
        <v>1.1978311278195488</v>
      </c>
      <c r="M609" s="115">
        <v>15.396801</v>
      </c>
      <c r="N609" s="114">
        <v>3.0914911999999999E-2</v>
      </c>
      <c r="O609" s="114">
        <v>2.9147599999999999E-2</v>
      </c>
      <c r="P609" s="114">
        <v>1.1727282999999999E-3</v>
      </c>
      <c r="Q609" s="114">
        <v>5.9458356000000002E-4</v>
      </c>
      <c r="R609" s="113">
        <v>1.7474580348726102E-6</v>
      </c>
      <c r="S609" s="112">
        <v>4.3370128428269E-9</v>
      </c>
      <c r="T609" s="112">
        <v>8.3275008999999997E-2</v>
      </c>
      <c r="U609" s="122">
        <v>8.5917622000000006E-5</v>
      </c>
      <c r="V609" s="154"/>
      <c r="W609" s="173"/>
      <c r="X609" s="42" t="s">
        <v>1077</v>
      </c>
      <c r="Y609" s="42"/>
      <c r="Z609" s="42"/>
      <c r="AA609" s="108"/>
    </row>
    <row r="610" spans="1:27" ht="14.5" customHeight="1">
      <c r="A610" s="41" t="s">
        <v>11315</v>
      </c>
      <c r="B610" s="119" t="s">
        <v>11311</v>
      </c>
      <c r="C610" s="120" t="s">
        <v>11314</v>
      </c>
      <c r="D610" s="135" t="s">
        <v>9</v>
      </c>
      <c r="E610" s="119" t="s">
        <v>6570</v>
      </c>
      <c r="F610" s="118" t="s">
        <v>11313</v>
      </c>
      <c r="G610" s="117">
        <v>0.26088511663093999</v>
      </c>
      <c r="H610" s="117">
        <v>1.5996338799999999E-2</v>
      </c>
      <c r="I610" s="117">
        <v>2.39487052E-2</v>
      </c>
      <c r="J610" s="117">
        <v>8.5382982630940019E-2</v>
      </c>
      <c r="K610" s="117">
        <v>0.13555708999999999</v>
      </c>
      <c r="L610" s="116">
        <v>1.0192262406015036</v>
      </c>
      <c r="M610" s="115">
        <v>11.39992</v>
      </c>
      <c r="N610" s="114">
        <v>2.3592762999999999E-2</v>
      </c>
      <c r="O610" s="114">
        <v>2.2196998999999999E-2</v>
      </c>
      <c r="P610" s="114">
        <v>9.6062109999999997E-4</v>
      </c>
      <c r="Q610" s="114">
        <v>4.3514288000000002E-4</v>
      </c>
      <c r="R610" s="113">
        <v>1.3307553428813101E-6</v>
      </c>
      <c r="S610" s="112">
        <v>3.5525928484418996E-9</v>
      </c>
      <c r="T610" s="112">
        <v>6.0944379999999999E-2</v>
      </c>
      <c r="U610" s="122">
        <v>5.8072426999999997E-5</v>
      </c>
      <c r="V610" s="154"/>
      <c r="W610" s="173"/>
      <c r="X610" s="42" t="s">
        <v>1077</v>
      </c>
      <c r="Y610" s="42"/>
      <c r="Z610" s="42"/>
      <c r="AA610" s="108"/>
    </row>
    <row r="611" spans="1:27" ht="14.5" customHeight="1">
      <c r="A611" s="41" t="s">
        <v>11312</v>
      </c>
      <c r="B611" s="119" t="s">
        <v>11311</v>
      </c>
      <c r="C611" s="120" t="s">
        <v>11310</v>
      </c>
      <c r="D611" s="135" t="s">
        <v>9</v>
      </c>
      <c r="E611" s="119" t="s">
        <v>6570</v>
      </c>
      <c r="F611" s="118" t="s">
        <v>11309</v>
      </c>
      <c r="G611" s="117">
        <v>0.27335226065186002</v>
      </c>
      <c r="H611" s="117">
        <v>1.8209320600000002E-2</v>
      </c>
      <c r="I611" s="117">
        <v>2.6757065999999999E-2</v>
      </c>
      <c r="J611" s="117">
        <v>8.3590284051860003E-2</v>
      </c>
      <c r="K611" s="117">
        <v>0.14479559</v>
      </c>
      <c r="L611" s="116">
        <v>1.0886886466165413</v>
      </c>
      <c r="M611" s="115">
        <v>12.834144999999999</v>
      </c>
      <c r="N611" s="114">
        <v>2.5331912000000002E-2</v>
      </c>
      <c r="O611" s="114">
        <v>2.3814811000000002E-2</v>
      </c>
      <c r="P611" s="114">
        <v>1.0238040999999999E-3</v>
      </c>
      <c r="Q611" s="114">
        <v>4.9329672999999996E-4</v>
      </c>
      <c r="R611" s="113">
        <v>1.4277464852376998E-6</v>
      </c>
      <c r="S611" s="112">
        <v>3.7862576523153002E-9</v>
      </c>
      <c r="T611" s="112">
        <v>6.9089177000000002E-2</v>
      </c>
      <c r="U611" s="122">
        <v>6.7013895000000005E-5</v>
      </c>
      <c r="V611" s="154"/>
      <c r="W611" s="173"/>
      <c r="X611" s="42" t="s">
        <v>1077</v>
      </c>
      <c r="Y611" s="42"/>
      <c r="Z611" s="42"/>
      <c r="AA611" s="108"/>
    </row>
    <row r="612" spans="1:27" ht="14.5" customHeight="1">
      <c r="B612" s="119" t="s">
        <v>10796</v>
      </c>
      <c r="C612" s="133" t="s">
        <v>11308</v>
      </c>
      <c r="D612" s="135"/>
      <c r="G612" s="131"/>
      <c r="H612" s="131"/>
      <c r="I612" s="131"/>
      <c r="J612" s="131"/>
      <c r="K612" s="131"/>
      <c r="L612" s="131"/>
      <c r="M612" s="100"/>
      <c r="N612" s="41"/>
      <c r="O612" s="41"/>
      <c r="V612" s="152"/>
      <c r="W612" s="172"/>
      <c r="X612" s="76"/>
      <c r="Y612" s="76"/>
      <c r="Z612" s="76"/>
      <c r="AA612" s="108"/>
    </row>
    <row r="613" spans="1:27" ht="14.5" customHeight="1">
      <c r="B613" s="119" t="s">
        <v>10796</v>
      </c>
      <c r="C613" s="133" t="s">
        <v>11308</v>
      </c>
      <c r="D613" s="133" t="s">
        <v>898</v>
      </c>
      <c r="G613" s="131"/>
      <c r="H613" s="131"/>
      <c r="I613" s="131"/>
      <c r="J613" s="131"/>
      <c r="K613" s="131"/>
      <c r="L613" s="131"/>
      <c r="M613" s="100"/>
      <c r="N613" s="41"/>
      <c r="O613" s="41"/>
      <c r="V613" s="152"/>
      <c r="W613" s="172"/>
      <c r="X613" s="76"/>
      <c r="Y613" s="76"/>
      <c r="Z613" s="76"/>
      <c r="AA613" s="108"/>
    </row>
    <row r="614" spans="1:27" ht="14.5" customHeight="1">
      <c r="A614" s="41" t="s">
        <v>11307</v>
      </c>
      <c r="B614" s="119" t="s">
        <v>10796</v>
      </c>
      <c r="C614" s="120" t="s">
        <v>11306</v>
      </c>
      <c r="D614" s="135" t="s">
        <v>898</v>
      </c>
      <c r="E614" s="119" t="s">
        <v>6570</v>
      </c>
      <c r="F614" s="118" t="s">
        <v>11305</v>
      </c>
      <c r="G614" s="117">
        <v>2.816254767218334</v>
      </c>
      <c r="H614" s="117">
        <v>8.0120122399999993E-2</v>
      </c>
      <c r="I614" s="117">
        <v>0.35039296009999998</v>
      </c>
      <c r="J614" s="117">
        <v>1.2314922847183338</v>
      </c>
      <c r="K614" s="117">
        <v>1.1542494000000001</v>
      </c>
      <c r="L614" s="116">
        <v>8.6785669172932334</v>
      </c>
      <c r="M614" s="115">
        <v>151.28072</v>
      </c>
      <c r="N614" s="114">
        <v>0.24528918</v>
      </c>
      <c r="O614" s="114">
        <v>0.23336299999999999</v>
      </c>
      <c r="P614" s="114">
        <v>8.7036946000000007E-3</v>
      </c>
      <c r="Q614" s="114">
        <v>3.2224844E-3</v>
      </c>
      <c r="R614" s="113">
        <v>1.3990587427464558E-5</v>
      </c>
      <c r="S614" s="112">
        <v>3.2188219264335442E-8</v>
      </c>
      <c r="T614" s="112">
        <v>0.45132834599999999</v>
      </c>
      <c r="U614" s="111">
        <v>5.4383410000000002E-4</v>
      </c>
      <c r="V614" s="154"/>
      <c r="W614" s="173"/>
      <c r="X614" s="42" t="s">
        <v>1061</v>
      </c>
      <c r="Y614" s="76"/>
      <c r="Z614" s="76"/>
      <c r="AA614" s="108"/>
    </row>
    <row r="615" spans="1:27" ht="14.5" customHeight="1">
      <c r="A615" s="41" t="s">
        <v>11304</v>
      </c>
      <c r="B615" s="119" t="s">
        <v>10796</v>
      </c>
      <c r="C615" s="120" t="s">
        <v>11303</v>
      </c>
      <c r="D615" s="135" t="s">
        <v>898</v>
      </c>
      <c r="E615" s="119" t="s">
        <v>6570</v>
      </c>
      <c r="F615" s="118" t="s">
        <v>11302</v>
      </c>
      <c r="G615" s="117">
        <v>0.13312734635240001</v>
      </c>
      <c r="H615" s="117">
        <v>5.2966152350000005E-3</v>
      </c>
      <c r="I615" s="117">
        <v>8.854612579999999E-3</v>
      </c>
      <c r="J615" s="117">
        <v>5.5600485374000001E-3</v>
      </c>
      <c r="K615" s="117">
        <v>0.11341606999999999</v>
      </c>
      <c r="L615" s="116">
        <v>0.85275240601503755</v>
      </c>
      <c r="M615" s="115">
        <v>12.061601</v>
      </c>
      <c r="N615" s="114">
        <v>1.6698969000000001E-2</v>
      </c>
      <c r="O615" s="114">
        <v>1.5372451000000001E-2</v>
      </c>
      <c r="P615" s="114">
        <v>7.2233937000000005E-4</v>
      </c>
      <c r="Q615" s="114">
        <v>6.0417822999999998E-4</v>
      </c>
      <c r="R615" s="113">
        <v>9.2160978314080008E-7</v>
      </c>
      <c r="S615" s="112">
        <v>2.6713734327699742E-9</v>
      </c>
      <c r="T615" s="112">
        <v>8.4618799157999997E-2</v>
      </c>
      <c r="U615" s="122">
        <v>4.2346031000000002E-5</v>
      </c>
      <c r="V615" s="154"/>
      <c r="W615" s="173"/>
      <c r="X615" s="42" t="s">
        <v>956</v>
      </c>
      <c r="Y615" s="42"/>
      <c r="Z615" s="42"/>
      <c r="AA615" s="108"/>
    </row>
    <row r="616" spans="1:27" ht="14.5" customHeight="1">
      <c r="A616" s="41" t="s">
        <v>11301</v>
      </c>
      <c r="B616" s="119" t="s">
        <v>10796</v>
      </c>
      <c r="C616" s="120" t="s">
        <v>11300</v>
      </c>
      <c r="D616" s="135" t="s">
        <v>898</v>
      </c>
      <c r="E616" s="119" t="s">
        <v>6570</v>
      </c>
      <c r="F616" s="118" t="s">
        <v>11299</v>
      </c>
      <c r="G616" s="117">
        <v>2.1723041247882602</v>
      </c>
      <c r="H616" s="117">
        <v>6.2162480400000004E-2</v>
      </c>
      <c r="I616" s="117">
        <v>0.26842375639999999</v>
      </c>
      <c r="J616" s="117">
        <v>0.93726850798826</v>
      </c>
      <c r="K616" s="117">
        <v>0.90444937999999997</v>
      </c>
      <c r="L616" s="116">
        <v>6.8003712781954881</v>
      </c>
      <c r="M616" s="115">
        <v>117.86812999999999</v>
      </c>
      <c r="N616" s="114">
        <v>0.19042753000000001</v>
      </c>
      <c r="O616" s="114">
        <v>0.18104527000000001</v>
      </c>
      <c r="P616" s="114">
        <v>6.7881692999999998E-3</v>
      </c>
      <c r="Q616" s="114">
        <v>2.5940909000000002E-3</v>
      </c>
      <c r="R616" s="113">
        <v>1.0854032739451502E-5</v>
      </c>
      <c r="S616" s="112">
        <v>2.5104176009555346E-8</v>
      </c>
      <c r="T616" s="112">
        <v>0.36331805300000003</v>
      </c>
      <c r="U616" s="111">
        <v>4.2347696000000001E-4</v>
      </c>
      <c r="V616" s="154"/>
      <c r="W616" s="173"/>
      <c r="X616" s="42" t="s">
        <v>1057</v>
      </c>
      <c r="Z616" s="42"/>
      <c r="AA616" s="108"/>
    </row>
    <row r="617" spans="1:27" ht="14.5" customHeight="1">
      <c r="A617" s="41" t="s">
        <v>11298</v>
      </c>
      <c r="B617" s="119" t="s">
        <v>10796</v>
      </c>
      <c r="C617" s="120" t="s">
        <v>11297</v>
      </c>
      <c r="D617" s="135" t="s">
        <v>898</v>
      </c>
      <c r="E617" s="119" t="s">
        <v>6570</v>
      </c>
      <c r="F617" s="118" t="s">
        <v>11296</v>
      </c>
      <c r="G617" s="117">
        <v>9.9910883623299984</v>
      </c>
      <c r="H617" s="117">
        <v>0.18817299602999998</v>
      </c>
      <c r="I617" s="117">
        <v>0.75745407799999998</v>
      </c>
      <c r="J617" s="117">
        <v>7.4500547882999992</v>
      </c>
      <c r="K617" s="117">
        <v>1.5954064999999999</v>
      </c>
      <c r="L617" s="116">
        <v>11.995537593984961</v>
      </c>
      <c r="M617" s="115">
        <v>136.05252999999999</v>
      </c>
      <c r="N617" s="114">
        <v>0.42064364999999998</v>
      </c>
      <c r="O617" s="114">
        <v>0.39735705999999998</v>
      </c>
      <c r="P617" s="114">
        <v>1.365363E-2</v>
      </c>
      <c r="Q617" s="114">
        <v>9.6329578999999992E-3</v>
      </c>
      <c r="R617" s="113">
        <v>2.3822365304475E-5</v>
      </c>
      <c r="S617" s="112">
        <v>5.0494193694215002E-8</v>
      </c>
      <c r="T617" s="112">
        <v>1.34915378</v>
      </c>
      <c r="U617" s="111">
        <v>0.97387126999999996</v>
      </c>
      <c r="V617" s="154"/>
      <c r="W617" s="173"/>
      <c r="X617" s="208" t="s">
        <v>1058</v>
      </c>
      <c r="Y617" s="42"/>
      <c r="Z617" s="42"/>
      <c r="AA617" s="108"/>
    </row>
    <row r="618" spans="1:27" ht="14.5" customHeight="1">
      <c r="A618" s="41" t="s">
        <v>11295</v>
      </c>
      <c r="B618" s="119" t="s">
        <v>10796</v>
      </c>
      <c r="C618" s="120" t="s">
        <v>11294</v>
      </c>
      <c r="D618" s="135" t="s">
        <v>898</v>
      </c>
      <c r="E618" s="119" t="s">
        <v>6570</v>
      </c>
      <c r="F618" s="118" t="s">
        <v>11293</v>
      </c>
      <c r="G618" s="117">
        <v>20.458499086635115</v>
      </c>
      <c r="H618" s="117">
        <v>0.27183393500000003</v>
      </c>
      <c r="I618" s="117">
        <v>0.22341203000000001</v>
      </c>
      <c r="J618" s="117">
        <v>19.525089701635117</v>
      </c>
      <c r="K618" s="117">
        <v>0.43816342000000003</v>
      </c>
      <c r="L618" s="116">
        <v>3.2944618045112781</v>
      </c>
      <c r="M618" s="115">
        <v>52.032972000000001</v>
      </c>
      <c r="N618" s="114">
        <v>0.14801979000000001</v>
      </c>
      <c r="O618" s="114">
        <v>0.14181774999999999</v>
      </c>
      <c r="P618" s="114">
        <v>4.6336017E-3</v>
      </c>
      <c r="Q618" s="114">
        <v>1.5684408E-3</v>
      </c>
      <c r="R618" s="113">
        <v>8.5022630470800008E-6</v>
      </c>
      <c r="S618" s="112">
        <v>1.7136100922910001E-8</v>
      </c>
      <c r="T618" s="112">
        <v>0.21966957100000001</v>
      </c>
      <c r="U618" s="111">
        <v>0.18735505</v>
      </c>
      <c r="V618" s="154"/>
      <c r="W618" s="173"/>
      <c r="X618" s="42" t="s">
        <v>957</v>
      </c>
      <c r="Y618" s="42"/>
      <c r="Z618" s="42"/>
      <c r="AA618" s="108"/>
    </row>
    <row r="619" spans="1:27" ht="14.5" customHeight="1">
      <c r="A619" s="41" t="s">
        <v>11292</v>
      </c>
      <c r="B619" s="119" t="s">
        <v>10796</v>
      </c>
      <c r="C619" s="120" t="s">
        <v>11291</v>
      </c>
      <c r="D619" s="135" t="s">
        <v>898</v>
      </c>
      <c r="E619" s="119" t="s">
        <v>6570</v>
      </c>
      <c r="F619" s="118" t="s">
        <v>11290</v>
      </c>
      <c r="G619" s="117">
        <v>5.5647818311999995</v>
      </c>
      <c r="H619" s="117">
        <v>0.48496893420000003</v>
      </c>
      <c r="I619" s="117">
        <v>0.87997374699999997</v>
      </c>
      <c r="J619" s="117">
        <v>1.42784475</v>
      </c>
      <c r="K619" s="117">
        <v>2.7719944000000001</v>
      </c>
      <c r="L619" s="116">
        <v>20.842063157894735</v>
      </c>
      <c r="M619" s="115">
        <v>398.66651000000002</v>
      </c>
      <c r="N619" s="114">
        <v>0.55602267000000005</v>
      </c>
      <c r="O619" s="114">
        <v>0.51942007999999995</v>
      </c>
      <c r="P619" s="114">
        <v>1.9566771E-2</v>
      </c>
      <c r="Q619" s="114">
        <v>1.7035814E-2</v>
      </c>
      <c r="R619" s="113">
        <v>3.1140292538200007E-5</v>
      </c>
      <c r="S619" s="112">
        <v>7.2362320058441004E-8</v>
      </c>
      <c r="T619" s="112">
        <v>2.3859683169999997</v>
      </c>
      <c r="U619" s="111">
        <v>2.2452458000000002E-3</v>
      </c>
      <c r="V619" s="110"/>
      <c r="W619" s="173"/>
      <c r="X619" s="42" t="s">
        <v>1059</v>
      </c>
      <c r="Y619" s="42"/>
      <c r="Z619" s="42"/>
      <c r="AA619" s="108"/>
    </row>
    <row r="620" spans="1:27" ht="14.5" customHeight="1">
      <c r="A620" s="41" t="s">
        <v>11289</v>
      </c>
      <c r="B620" s="119" t="s">
        <v>10796</v>
      </c>
      <c r="C620" s="120" t="s">
        <v>11288</v>
      </c>
      <c r="D620" s="135" t="s">
        <v>898</v>
      </c>
      <c r="E620" s="119" t="s">
        <v>6570</v>
      </c>
      <c r="F620" s="118" t="s">
        <v>11287</v>
      </c>
      <c r="G620" s="117">
        <v>40.512182784439993</v>
      </c>
      <c r="H620" s="117">
        <v>0.29269837143999999</v>
      </c>
      <c r="I620" s="117">
        <v>1.152280003</v>
      </c>
      <c r="J620" s="117">
        <v>38.040311409999994</v>
      </c>
      <c r="K620" s="117">
        <v>1.0268930000000001</v>
      </c>
      <c r="L620" s="116">
        <v>7.7210000000000001</v>
      </c>
      <c r="M620" s="115">
        <v>107.63758</v>
      </c>
      <c r="N620" s="114">
        <v>0.41017587999999999</v>
      </c>
      <c r="O620" s="114">
        <v>0.38534216999999998</v>
      </c>
      <c r="P620" s="114">
        <v>1.0873482E-2</v>
      </c>
      <c r="Q620" s="114">
        <v>1.3960228999999999E-2</v>
      </c>
      <c r="R620" s="113">
        <v>2.3102048473999998E-5</v>
      </c>
      <c r="S620" s="112">
        <v>4.0212582287899997E-8</v>
      </c>
      <c r="T620" s="112">
        <v>1.9552142099999998</v>
      </c>
      <c r="U620" s="111">
        <v>9.1313907000000003E-4</v>
      </c>
      <c r="V620" s="154"/>
      <c r="W620" s="173"/>
      <c r="X620" s="42" t="s">
        <v>1060</v>
      </c>
      <c r="Y620" s="42"/>
      <c r="Z620" s="42"/>
      <c r="AA620" s="108"/>
    </row>
    <row r="621" spans="1:27" ht="14.5" customHeight="1">
      <c r="A621" s="41" t="s">
        <v>11286</v>
      </c>
      <c r="B621" s="119" t="s">
        <v>10796</v>
      </c>
      <c r="C621" s="120" t="s">
        <v>11285</v>
      </c>
      <c r="D621" s="135" t="s">
        <v>898</v>
      </c>
      <c r="E621" s="119" t="s">
        <v>6570</v>
      </c>
      <c r="F621" s="118" t="s">
        <v>11284</v>
      </c>
      <c r="G621" s="117">
        <v>5.4448359365123578</v>
      </c>
      <c r="H621" s="117">
        <v>9.8300159179999999E-2</v>
      </c>
      <c r="I621" s="117">
        <v>0.31050882400000002</v>
      </c>
      <c r="J621" s="117">
        <v>4.4786284533323579</v>
      </c>
      <c r="K621" s="117">
        <v>0.55739850000000002</v>
      </c>
      <c r="L621" s="116">
        <v>4.190966165413534</v>
      </c>
      <c r="M621" s="115">
        <v>94.323560999999998</v>
      </c>
      <c r="N621" s="114">
        <v>0.14734647000000001</v>
      </c>
      <c r="O621" s="114">
        <v>0.13850409999999999</v>
      </c>
      <c r="P621" s="114">
        <v>5.2268258999999999E-3</v>
      </c>
      <c r="Q621" s="114">
        <v>3.6155488E-3</v>
      </c>
      <c r="R621" s="113">
        <v>8.3036028447357397E-6</v>
      </c>
      <c r="S621" s="112">
        <v>1.9329977880767475E-8</v>
      </c>
      <c r="T621" s="112">
        <v>0.50637938000000005</v>
      </c>
      <c r="U621" s="111">
        <v>1.9785577E-3</v>
      </c>
      <c r="V621" s="154"/>
      <c r="W621" s="173"/>
      <c r="X621" s="42" t="s">
        <v>1063</v>
      </c>
      <c r="Y621" s="42"/>
      <c r="Z621" s="42"/>
      <c r="AA621" s="108"/>
    </row>
    <row r="622" spans="1:27" ht="14.5" customHeight="1">
      <c r="A622" s="41" t="s">
        <v>11283</v>
      </c>
      <c r="B622" s="119" t="s">
        <v>10796</v>
      </c>
      <c r="C622" s="120" t="s">
        <v>11282</v>
      </c>
      <c r="D622" s="135" t="s">
        <v>898</v>
      </c>
      <c r="E622" s="119" t="s">
        <v>6570</v>
      </c>
      <c r="F622" s="118" t="s">
        <v>11281</v>
      </c>
      <c r="G622" s="117">
        <v>0.14687399316169999</v>
      </c>
      <c r="H622" s="117">
        <v>4.4531428222999991E-3</v>
      </c>
      <c r="I622" s="117">
        <v>1.0678095565999999E-2</v>
      </c>
      <c r="J622" s="117">
        <v>2.4813124773400003E-2</v>
      </c>
      <c r="K622" s="117">
        <v>0.10692963</v>
      </c>
      <c r="L622" s="116">
        <v>0.80398218045112779</v>
      </c>
      <c r="M622" s="115">
        <v>13.694686000000001</v>
      </c>
      <c r="N622" s="114">
        <v>1.6099815E-2</v>
      </c>
      <c r="O622" s="114">
        <v>1.5160988E-2</v>
      </c>
      <c r="P622" s="114">
        <v>6.8514498000000004E-4</v>
      </c>
      <c r="Q622" s="114">
        <v>2.5368184000000002E-4</v>
      </c>
      <c r="R622" s="113">
        <v>9.0893215238198999E-7</v>
      </c>
      <c r="S622" s="112">
        <v>2.5338201511506151E-9</v>
      </c>
      <c r="T622" s="112">
        <v>3.5529669030000002E-2</v>
      </c>
      <c r="U622" s="122">
        <v>4.1746002000000002E-5</v>
      </c>
      <c r="V622" s="154"/>
      <c r="W622" s="173"/>
      <c r="X622" s="42" t="s">
        <v>1064</v>
      </c>
      <c r="Y622" s="42"/>
      <c r="Z622" s="42"/>
      <c r="AA622" s="108"/>
    </row>
    <row r="623" spans="1:27" ht="14.5" customHeight="1">
      <c r="A623" s="41" t="s">
        <v>11280</v>
      </c>
      <c r="B623" s="119" t="s">
        <v>10796</v>
      </c>
      <c r="C623" s="120" t="s">
        <v>11279</v>
      </c>
      <c r="D623" s="135" t="s">
        <v>898</v>
      </c>
      <c r="E623" s="119" t="s">
        <v>6570</v>
      </c>
      <c r="F623" s="118" t="s">
        <v>11278</v>
      </c>
      <c r="G623" s="117">
        <v>3.8554474034084603</v>
      </c>
      <c r="H623" s="117">
        <v>7.0146054735000005E-2</v>
      </c>
      <c r="I623" s="117">
        <v>0.22055961300000002</v>
      </c>
      <c r="J623" s="117">
        <v>3.1424838956734602</v>
      </c>
      <c r="K623" s="117">
        <v>0.42225784</v>
      </c>
      <c r="L623" s="116">
        <v>3.174870977443609</v>
      </c>
      <c r="M623" s="115">
        <v>70.134898000000007</v>
      </c>
      <c r="N623" s="114">
        <v>0.10797247</v>
      </c>
      <c r="O623" s="114">
        <v>0.10150116000000001</v>
      </c>
      <c r="P623" s="114">
        <v>3.8643216000000002E-3</v>
      </c>
      <c r="Q623" s="114">
        <v>2.6069887E-3</v>
      </c>
      <c r="R623" s="113">
        <v>6.0852016319690992E-6</v>
      </c>
      <c r="S623" s="112">
        <v>1.4291130343545599E-8</v>
      </c>
      <c r="T623" s="112">
        <v>0.36512447000000003</v>
      </c>
      <c r="U623" s="111">
        <v>1.3975141999999999E-3</v>
      </c>
      <c r="V623" s="154"/>
      <c r="W623" s="173"/>
      <c r="X623" s="42" t="s">
        <v>1062</v>
      </c>
      <c r="Y623" s="42"/>
      <c r="Z623" s="42"/>
      <c r="AA623" s="108"/>
    </row>
    <row r="624" spans="1:27" ht="14.5" customHeight="1">
      <c r="A624" s="41" t="s">
        <v>11277</v>
      </c>
      <c r="B624" s="119" t="s">
        <v>10796</v>
      </c>
      <c r="C624" s="120" t="s">
        <v>11276</v>
      </c>
      <c r="D624" s="135" t="s">
        <v>898</v>
      </c>
      <c r="E624" s="119" t="s">
        <v>6570</v>
      </c>
      <c r="F624" s="118" t="s">
        <v>11275</v>
      </c>
      <c r="G624" s="117">
        <v>192.25799588000001</v>
      </c>
      <c r="H624" s="117">
        <v>2.9712204799999999</v>
      </c>
      <c r="I624" s="117">
        <v>29.744637000000001</v>
      </c>
      <c r="J624" s="117">
        <v>134.79296639999998</v>
      </c>
      <c r="K624" s="117">
        <v>24.749172000000002</v>
      </c>
      <c r="L624" s="116">
        <v>186.084</v>
      </c>
      <c r="M624" s="115">
        <v>2843.3618999999999</v>
      </c>
      <c r="N624" s="114">
        <v>4.8548698999999997</v>
      </c>
      <c r="O624" s="114">
        <v>4.3805474999999996</v>
      </c>
      <c r="P624" s="114">
        <v>0.17149074</v>
      </c>
      <c r="Q624" s="114">
        <v>0.30283168999999999</v>
      </c>
      <c r="R624" s="113">
        <v>2.6262275092999999E-4</v>
      </c>
      <c r="S624" s="112">
        <v>6.3421131469599995E-7</v>
      </c>
      <c r="T624" s="112">
        <v>42.413401999999998</v>
      </c>
      <c r="U624" s="111">
        <v>1.6300975999999998E-2</v>
      </c>
      <c r="V624" s="154"/>
      <c r="W624" s="173"/>
      <c r="X624" s="42" t="s">
        <v>685</v>
      </c>
      <c r="Y624" s="42"/>
      <c r="Z624" s="42"/>
      <c r="AA624" s="108"/>
    </row>
    <row r="625" spans="1:27" ht="14.5" customHeight="1">
      <c r="A625" s="41" t="s">
        <v>11274</v>
      </c>
      <c r="B625" s="119" t="s">
        <v>10796</v>
      </c>
      <c r="C625" s="120" t="s">
        <v>11273</v>
      </c>
      <c r="D625" s="135" t="s">
        <v>898</v>
      </c>
      <c r="E625" s="119" t="s">
        <v>6570</v>
      </c>
      <c r="F625" s="118" t="s">
        <v>11272</v>
      </c>
      <c r="G625" s="117">
        <v>33353.223301999999</v>
      </c>
      <c r="H625" s="117">
        <v>879.66496200000006</v>
      </c>
      <c r="I625" s="117">
        <v>2712.6829600000001</v>
      </c>
      <c r="J625" s="117">
        <v>27379.765879999999</v>
      </c>
      <c r="K625" s="117">
        <v>2381.1095</v>
      </c>
      <c r="L625" s="116">
        <v>17903.07894736842</v>
      </c>
      <c r="M625" s="115">
        <v>274800.34000000003</v>
      </c>
      <c r="N625" s="114">
        <v>1371.4996000000001</v>
      </c>
      <c r="O625" s="114">
        <v>1323.7997</v>
      </c>
      <c r="P625" s="114">
        <v>25.394573999999999</v>
      </c>
      <c r="Q625" s="114">
        <v>22.305273</v>
      </c>
      <c r="R625" s="113">
        <v>7.9364492329999994E-2</v>
      </c>
      <c r="S625" s="112">
        <v>9.3914843535500004E-5</v>
      </c>
      <c r="T625" s="112">
        <v>3123.9877000000001</v>
      </c>
      <c r="U625" s="111">
        <v>63.891582</v>
      </c>
      <c r="V625" s="154"/>
      <c r="W625" s="173"/>
      <c r="X625" s="42" t="s">
        <v>685</v>
      </c>
      <c r="Y625" s="42"/>
      <c r="Z625" s="42"/>
      <c r="AA625" s="108"/>
    </row>
    <row r="626" spans="1:27" ht="14.5" customHeight="1">
      <c r="A626" s="41" t="s">
        <v>11271</v>
      </c>
      <c r="B626" s="119" t="s">
        <v>10796</v>
      </c>
      <c r="C626" s="120" t="s">
        <v>11270</v>
      </c>
      <c r="D626" s="135" t="s">
        <v>898</v>
      </c>
      <c r="E626" s="119" t="s">
        <v>6570</v>
      </c>
      <c r="F626" s="118" t="s">
        <v>11269</v>
      </c>
      <c r="G626" s="117">
        <v>138.6692705291</v>
      </c>
      <c r="H626" s="117">
        <v>8.5106500080000007</v>
      </c>
      <c r="I626" s="117">
        <v>29.716272199999999</v>
      </c>
      <c r="J626" s="117">
        <v>0.6092273211</v>
      </c>
      <c r="K626" s="117">
        <v>99.833121000000006</v>
      </c>
      <c r="L626" s="116">
        <v>750.62496992481204</v>
      </c>
      <c r="M626" s="115">
        <v>9421.3989999999994</v>
      </c>
      <c r="N626" s="114">
        <v>21.122479999999999</v>
      </c>
      <c r="O626" s="114">
        <v>19.827760999999999</v>
      </c>
      <c r="P626" s="114">
        <v>0.75409192000000003</v>
      </c>
      <c r="Q626" s="114">
        <v>0.54062714000000001</v>
      </c>
      <c r="R626" s="113">
        <v>1.1887146945689E-3</v>
      </c>
      <c r="S626" s="112">
        <v>2.7888014794189999E-6</v>
      </c>
      <c r="T626" s="112">
        <v>75.7180866275</v>
      </c>
      <c r="U626" s="111">
        <v>4.3913893000000002E-2</v>
      </c>
      <c r="V626" s="154"/>
      <c r="W626" s="173"/>
      <c r="X626" s="42" t="s">
        <v>1065</v>
      </c>
      <c r="Y626" s="42"/>
      <c r="Z626" s="42"/>
      <c r="AA626" s="108"/>
    </row>
    <row r="627" spans="1:27" ht="14.5" customHeight="1">
      <c r="A627" s="41" t="s">
        <v>11268</v>
      </c>
      <c r="B627" s="119" t="s">
        <v>10796</v>
      </c>
      <c r="C627" s="120" t="s">
        <v>11267</v>
      </c>
      <c r="D627" s="135" t="s">
        <v>898</v>
      </c>
      <c r="E627" s="119" t="s">
        <v>6570</v>
      </c>
      <c r="F627" s="118" t="s">
        <v>11266</v>
      </c>
      <c r="G627" s="117">
        <v>25381.729884436339</v>
      </c>
      <c r="H627" s="117">
        <v>670.58791872999996</v>
      </c>
      <c r="I627" s="117">
        <v>2068.7709300000001</v>
      </c>
      <c r="J627" s="117">
        <v>20808.767835706338</v>
      </c>
      <c r="K627" s="117">
        <v>1833.6032</v>
      </c>
      <c r="L627" s="116">
        <v>13786.49022556391</v>
      </c>
      <c r="M627" s="115">
        <v>211109.4</v>
      </c>
      <c r="N627" s="114">
        <v>1047.4091000000001</v>
      </c>
      <c r="O627" s="114">
        <v>1010.8465</v>
      </c>
      <c r="P627" s="114">
        <v>19.480858000000001</v>
      </c>
      <c r="Q627" s="114">
        <v>17.081758000000001</v>
      </c>
      <c r="R627" s="113">
        <v>6.0602305900596176E-2</v>
      </c>
      <c r="S627" s="112">
        <v>7.2044594297039996E-5</v>
      </c>
      <c r="T627" s="112">
        <v>2392.4030400000001</v>
      </c>
      <c r="U627" s="111">
        <v>48.568142000000002</v>
      </c>
      <c r="V627" s="154"/>
      <c r="W627" s="173"/>
      <c r="X627" s="42" t="s">
        <v>897</v>
      </c>
      <c r="Y627" s="42"/>
      <c r="Z627" s="42"/>
      <c r="AA627" s="108"/>
    </row>
    <row r="628" spans="1:27" ht="14.5" customHeight="1">
      <c r="A628" s="41" t="s">
        <v>11265</v>
      </c>
      <c r="B628" s="119" t="s">
        <v>10796</v>
      </c>
      <c r="C628" s="120" t="s">
        <v>11264</v>
      </c>
      <c r="D628" s="135" t="s">
        <v>898</v>
      </c>
      <c r="E628" s="119" t="s">
        <v>6570</v>
      </c>
      <c r="F628" s="118" t="s">
        <v>11263</v>
      </c>
      <c r="G628" s="117">
        <v>772.32676256000002</v>
      </c>
      <c r="H628" s="117">
        <v>11.91138056</v>
      </c>
      <c r="I628" s="117">
        <v>21.044486500000001</v>
      </c>
      <c r="J628" s="117">
        <v>719.52769449999994</v>
      </c>
      <c r="K628" s="117">
        <v>19.843201000000001</v>
      </c>
      <c r="L628" s="116">
        <v>149.197</v>
      </c>
      <c r="M628" s="115">
        <v>2078.3917999999999</v>
      </c>
      <c r="N628" s="114">
        <v>12.145595999999999</v>
      </c>
      <c r="O628" s="114">
        <v>11.602131999999999</v>
      </c>
      <c r="P628" s="114">
        <v>0.25939563999999998</v>
      </c>
      <c r="Q628" s="114">
        <v>0.28406888000000002</v>
      </c>
      <c r="R628" s="113">
        <v>6.9557145530000004E-4</v>
      </c>
      <c r="S628" s="112">
        <v>9.593033998009999E-7</v>
      </c>
      <c r="T628" s="112">
        <v>39.785557999999995</v>
      </c>
      <c r="U628" s="111">
        <v>3.0269213999999999E-2</v>
      </c>
      <c r="V628" s="154"/>
      <c r="W628" s="173"/>
      <c r="X628" s="42" t="s">
        <v>685</v>
      </c>
      <c r="Y628" s="42"/>
      <c r="Z628" s="42"/>
      <c r="AA628" s="108"/>
    </row>
    <row r="629" spans="1:27" ht="14.5" customHeight="1">
      <c r="A629" s="41" t="s">
        <v>11262</v>
      </c>
      <c r="B629" s="119" t="s">
        <v>10796</v>
      </c>
      <c r="C629" s="120" t="s">
        <v>11261</v>
      </c>
      <c r="D629" s="135" t="s">
        <v>898</v>
      </c>
      <c r="E629" s="119" t="s">
        <v>6570</v>
      </c>
      <c r="F629" s="118" t="s">
        <v>11260</v>
      </c>
      <c r="G629" s="117">
        <v>2.34277001433512</v>
      </c>
      <c r="H629" s="117">
        <v>5.8331084699999994E-2</v>
      </c>
      <c r="I629" s="117">
        <v>0.36618992</v>
      </c>
      <c r="J629" s="117">
        <v>1.6666328096351202</v>
      </c>
      <c r="K629" s="117">
        <v>0.25161620000000001</v>
      </c>
      <c r="L629" s="116">
        <v>1.8918511278195489</v>
      </c>
      <c r="M629" s="115">
        <v>29.517326000000001</v>
      </c>
      <c r="N629" s="114">
        <v>0.14638770000000001</v>
      </c>
      <c r="O629" s="114">
        <v>0.14142785999999999</v>
      </c>
      <c r="P629" s="114">
        <v>3.5340349E-3</v>
      </c>
      <c r="Q629" s="114">
        <v>1.4258105E-3</v>
      </c>
      <c r="R629" s="113">
        <v>8.478888253780002E-6</v>
      </c>
      <c r="S629" s="112">
        <v>1.30696557320121E-8</v>
      </c>
      <c r="T629" s="112">
        <v>0.19969334699999999</v>
      </c>
      <c r="U629" s="111">
        <v>5.7449292000000002E-3</v>
      </c>
      <c r="V629" s="154"/>
      <c r="W629" s="173"/>
      <c r="X629" s="42" t="s">
        <v>1271</v>
      </c>
      <c r="Y629" s="42"/>
      <c r="Z629" s="42"/>
      <c r="AA629" s="108"/>
    </row>
    <row r="630" spans="1:27" ht="14.5" customHeight="1">
      <c r="A630" s="41" t="s">
        <v>11259</v>
      </c>
      <c r="B630" s="119" t="s">
        <v>10796</v>
      </c>
      <c r="C630" s="120" t="s">
        <v>11258</v>
      </c>
      <c r="D630" s="135" t="s">
        <v>898</v>
      </c>
      <c r="E630" s="119" t="s">
        <v>6570</v>
      </c>
      <c r="F630" s="118" t="s">
        <v>11257</v>
      </c>
      <c r="G630" s="117">
        <v>9.6493965643400001E-2</v>
      </c>
      <c r="H630" s="117">
        <v>3.8745006990000001E-3</v>
      </c>
      <c r="I630" s="117">
        <v>6.4861051500000001E-3</v>
      </c>
      <c r="J630" s="117">
        <v>5.2250897944000002E-3</v>
      </c>
      <c r="K630" s="117">
        <v>8.0908270000000004E-2</v>
      </c>
      <c r="L630" s="116">
        <v>0.60833285714285712</v>
      </c>
      <c r="M630" s="115">
        <v>8.6185756999999992</v>
      </c>
      <c r="N630" s="114">
        <v>1.1949952999999999E-2</v>
      </c>
      <c r="O630" s="114">
        <v>1.0997872000000001E-2</v>
      </c>
      <c r="P630" s="114">
        <v>5.1823970999999996E-4</v>
      </c>
      <c r="Q630" s="114">
        <v>4.3384119000000002E-4</v>
      </c>
      <c r="R630" s="113">
        <v>6.5934484766110004E-7</v>
      </c>
      <c r="S630" s="112">
        <v>1.9165669841579755E-9</v>
      </c>
      <c r="T630" s="112">
        <v>6.0762072232000003E-2</v>
      </c>
      <c r="U630" s="122">
        <v>3.0318235999999999E-5</v>
      </c>
      <c r="V630" s="154"/>
      <c r="W630" s="173"/>
      <c r="X630" s="42" t="s">
        <v>1066</v>
      </c>
      <c r="Y630" s="42"/>
      <c r="Z630" s="42"/>
      <c r="AA630" s="108"/>
    </row>
    <row r="631" spans="1:27" ht="14.5" customHeight="1">
      <c r="A631" s="41" t="s">
        <v>11256</v>
      </c>
      <c r="B631" s="119" t="s">
        <v>10796</v>
      </c>
      <c r="C631" s="120" t="s">
        <v>11255</v>
      </c>
      <c r="D631" s="135" t="s">
        <v>898</v>
      </c>
      <c r="E631" s="119" t="s">
        <v>6570</v>
      </c>
      <c r="F631" s="118" t="s">
        <v>11254</v>
      </c>
      <c r="G631" s="117">
        <v>0.54574917388049993</v>
      </c>
      <c r="H631" s="117">
        <v>1.4765817249999999E-2</v>
      </c>
      <c r="I631" s="117">
        <v>7.8426868200000013E-2</v>
      </c>
      <c r="J631" s="117">
        <v>0.33750663843049994</v>
      </c>
      <c r="K631" s="117">
        <v>0.11504985</v>
      </c>
      <c r="L631" s="116">
        <v>0.86503646616541341</v>
      </c>
      <c r="M631" s="115">
        <v>12.798325999999999</v>
      </c>
      <c r="N631" s="114">
        <v>3.8837503000000002E-2</v>
      </c>
      <c r="O631" s="114">
        <v>3.7083868999999998E-2</v>
      </c>
      <c r="P631" s="114">
        <v>1.1213988000000001E-3</v>
      </c>
      <c r="Q631" s="114">
        <v>6.3223505E-4</v>
      </c>
      <c r="R631" s="113">
        <v>2.2232534832189998E-6</v>
      </c>
      <c r="S631" s="112">
        <v>4.1471846783731197E-9</v>
      </c>
      <c r="T631" s="112">
        <v>8.8548326000000011E-2</v>
      </c>
      <c r="U631" s="111">
        <v>1.1732404E-3</v>
      </c>
      <c r="V631" s="154"/>
      <c r="W631" s="173"/>
      <c r="X631" s="42" t="s">
        <v>897</v>
      </c>
      <c r="Y631" s="42"/>
      <c r="Z631" s="42"/>
      <c r="AA631" s="108"/>
    </row>
    <row r="632" spans="1:27" ht="14.5" customHeight="1">
      <c r="A632" s="41" t="s">
        <v>11253</v>
      </c>
      <c r="B632" s="119" t="s">
        <v>10796</v>
      </c>
      <c r="C632" s="120" t="s">
        <v>11252</v>
      </c>
      <c r="D632" s="135" t="s">
        <v>898</v>
      </c>
      <c r="E632" s="119" t="s">
        <v>6570</v>
      </c>
      <c r="F632" s="118" t="s">
        <v>11251</v>
      </c>
      <c r="G632" s="117">
        <v>9.2616644035999993</v>
      </c>
      <c r="H632" s="117">
        <v>0.13401201660000001</v>
      </c>
      <c r="I632" s="117">
        <v>0.860205887</v>
      </c>
      <c r="J632" s="117">
        <v>5.8276944999999998</v>
      </c>
      <c r="K632" s="117">
        <v>2.4397519999999999</v>
      </c>
      <c r="L632" s="116">
        <v>18.343999999999998</v>
      </c>
      <c r="M632" s="115">
        <v>2078.3917999999999</v>
      </c>
      <c r="N632" s="114">
        <v>0.61655605999999996</v>
      </c>
      <c r="O632" s="114">
        <v>0.47615368000000002</v>
      </c>
      <c r="P632" s="114">
        <v>1.7554693999999999E-2</v>
      </c>
      <c r="Q632" s="114">
        <v>0.12284768</v>
      </c>
      <c r="R632" s="113">
        <v>2.8546383943E-5</v>
      </c>
      <c r="S632" s="112">
        <v>6.4921204169839994E-8</v>
      </c>
      <c r="T632" s="112">
        <v>17.205558</v>
      </c>
      <c r="U632" s="111">
        <v>3.4094713E-3</v>
      </c>
      <c r="V632" s="154"/>
      <c r="W632" s="173"/>
      <c r="X632" s="42" t="s">
        <v>685</v>
      </c>
      <c r="Y632" s="42"/>
      <c r="Z632" s="42"/>
      <c r="AA632" s="108"/>
    </row>
    <row r="633" spans="1:27" ht="14.5" customHeight="1">
      <c r="A633" s="41" t="s">
        <v>11250</v>
      </c>
      <c r="B633" s="119" t="s">
        <v>10796</v>
      </c>
      <c r="C633" s="120" t="s">
        <v>11249</v>
      </c>
      <c r="D633" s="135" t="s">
        <v>898</v>
      </c>
      <c r="E633" s="119" t="s">
        <v>6570</v>
      </c>
      <c r="F633" s="118" t="s">
        <v>11248</v>
      </c>
      <c r="G633" s="117">
        <v>4.0986166077099995</v>
      </c>
      <c r="H633" s="117">
        <v>0.15406240629999998</v>
      </c>
      <c r="I633" s="117">
        <v>0.25658830700000002</v>
      </c>
      <c r="J633" s="117">
        <v>0.16628719440999998</v>
      </c>
      <c r="K633" s="117">
        <v>3.5216786999999998</v>
      </c>
      <c r="L633" s="116">
        <v>26.47878721804511</v>
      </c>
      <c r="M633" s="115">
        <v>372.99437</v>
      </c>
      <c r="N633" s="114">
        <v>0.51578334000000003</v>
      </c>
      <c r="O633" s="114">
        <v>0.47391274999999999</v>
      </c>
      <c r="P633" s="114">
        <v>2.2110795999999999E-2</v>
      </c>
      <c r="Q633" s="114">
        <v>1.9759799000000002E-2</v>
      </c>
      <c r="R633" s="113">
        <v>2.841203547511E-5</v>
      </c>
      <c r="S633" s="112">
        <v>8.1770694742296013E-8</v>
      </c>
      <c r="T633" s="112">
        <v>2.7674787899999997</v>
      </c>
      <c r="U633" s="111">
        <v>1.3030136E-3</v>
      </c>
      <c r="V633" s="154"/>
      <c r="W633" s="173"/>
      <c r="X633" s="42" t="s">
        <v>1067</v>
      </c>
      <c r="Y633" s="42"/>
      <c r="Z633" s="42"/>
      <c r="AA633" s="108"/>
    </row>
    <row r="634" spans="1:27" ht="14.5" customHeight="1">
      <c r="A634" s="41" t="s">
        <v>11247</v>
      </c>
      <c r="B634" s="119" t="s">
        <v>10796</v>
      </c>
      <c r="C634" s="120" t="s">
        <v>11246</v>
      </c>
      <c r="D634" s="135" t="s">
        <v>898</v>
      </c>
      <c r="E634" s="119" t="s">
        <v>6570</v>
      </c>
      <c r="F634" s="118" t="s">
        <v>11245</v>
      </c>
      <c r="G634" s="117">
        <v>7.9398385569400001E-2</v>
      </c>
      <c r="H634" s="117">
        <v>3.2108472449999996E-3</v>
      </c>
      <c r="I634" s="117">
        <v>5.3808016100000003E-3</v>
      </c>
      <c r="J634" s="117">
        <v>5.0687757143999994E-3</v>
      </c>
      <c r="K634" s="117">
        <v>6.5737960999999998E-2</v>
      </c>
      <c r="L634" s="116">
        <v>0.49427038345864655</v>
      </c>
      <c r="M634" s="115">
        <v>7.0118307</v>
      </c>
      <c r="N634" s="114">
        <v>9.7337455E-3</v>
      </c>
      <c r="O634" s="114">
        <v>8.9564016999999999E-3</v>
      </c>
      <c r="P634" s="114">
        <v>4.2299321000000001E-4</v>
      </c>
      <c r="Q634" s="114">
        <v>3.5435057999999998E-4</v>
      </c>
      <c r="R634" s="113">
        <v>5.3695454144030018E-7</v>
      </c>
      <c r="S634" s="112">
        <v>1.5643240347439747E-9</v>
      </c>
      <c r="T634" s="112">
        <v>4.9628932066000005E-2</v>
      </c>
      <c r="U634" s="122">
        <v>2.4705265E-5</v>
      </c>
      <c r="V634" s="154"/>
      <c r="W634" s="173"/>
      <c r="X634" s="42" t="s">
        <v>1068</v>
      </c>
      <c r="Y634" s="42"/>
      <c r="Z634" s="42"/>
      <c r="AA634" s="108"/>
    </row>
    <row r="635" spans="1:27" ht="14.5" customHeight="1">
      <c r="A635" s="41" t="s">
        <v>11244</v>
      </c>
      <c r="B635" s="119" t="s">
        <v>10796</v>
      </c>
      <c r="C635" s="120" t="s">
        <v>11243</v>
      </c>
      <c r="D635" s="135" t="s">
        <v>898</v>
      </c>
      <c r="E635" s="119" t="s">
        <v>6570</v>
      </c>
      <c r="F635" s="118" t="s">
        <v>11242</v>
      </c>
      <c r="G635" s="117">
        <v>3.8172713875494062</v>
      </c>
      <c r="H635" s="117">
        <v>0.14350279900000001</v>
      </c>
      <c r="I635" s="117">
        <v>0.239003783</v>
      </c>
      <c r="J635" s="117">
        <v>0.15500190554940602</v>
      </c>
      <c r="K635" s="117">
        <v>3.2797629000000001</v>
      </c>
      <c r="L635" s="116">
        <v>24.659871428571428</v>
      </c>
      <c r="M635" s="115">
        <v>347.37560000000002</v>
      </c>
      <c r="N635" s="114">
        <v>0.48035987000000002</v>
      </c>
      <c r="O635" s="114">
        <v>0.44136579999999997</v>
      </c>
      <c r="P635" s="114">
        <v>2.0592650000000001E-2</v>
      </c>
      <c r="Q635" s="114">
        <v>1.8401417E-2</v>
      </c>
      <c r="R635" s="113">
        <v>2.6460779803333296E-5</v>
      </c>
      <c r="S635" s="112">
        <v>7.6156249215337229E-8</v>
      </c>
      <c r="T635" s="112">
        <v>2.5772292999999999</v>
      </c>
      <c r="U635" s="111">
        <v>1.213532E-3</v>
      </c>
      <c r="V635" s="154"/>
      <c r="W635" s="173"/>
      <c r="X635" s="42" t="s">
        <v>897</v>
      </c>
      <c r="Y635" s="42"/>
      <c r="Z635" s="42"/>
      <c r="AA635" s="108"/>
    </row>
    <row r="636" spans="1:27" ht="14.5" customHeight="1">
      <c r="A636" s="41" t="s">
        <v>11241</v>
      </c>
      <c r="B636" s="119" t="s">
        <v>10796</v>
      </c>
      <c r="C636" s="120" t="s">
        <v>11240</v>
      </c>
      <c r="D636" s="135" t="s">
        <v>898</v>
      </c>
      <c r="E636" s="119" t="s">
        <v>6570</v>
      </c>
      <c r="F636" s="118" t="s">
        <v>11239</v>
      </c>
      <c r="G636" s="117">
        <v>1.1253365149400001</v>
      </c>
      <c r="H636" s="117">
        <v>2.7968804239999999E-2</v>
      </c>
      <c r="I636" s="117">
        <v>0.18043183069999999</v>
      </c>
      <c r="J636" s="117">
        <v>0.58111088</v>
      </c>
      <c r="K636" s="117">
        <v>0.33582499999999998</v>
      </c>
      <c r="L636" s="116">
        <v>2.5249999999999999</v>
      </c>
      <c r="M636" s="115">
        <v>49.585920000000002</v>
      </c>
      <c r="N636" s="114">
        <v>9.4212435999999997E-2</v>
      </c>
      <c r="O636" s="114">
        <v>8.9356568999999997E-2</v>
      </c>
      <c r="P636" s="114">
        <v>2.8686292999999998E-3</v>
      </c>
      <c r="Q636" s="114">
        <v>1.9872371999999998E-3</v>
      </c>
      <c r="R636" s="113">
        <v>5.3571084579999991E-6</v>
      </c>
      <c r="S636" s="112">
        <v>1.0608836275400001E-8</v>
      </c>
      <c r="T636" s="112">
        <v>0.27832453999999995</v>
      </c>
      <c r="U636" s="111">
        <v>2.0763113999999999E-4</v>
      </c>
      <c r="V636" s="154"/>
      <c r="W636" s="173"/>
      <c r="X636" s="42" t="s">
        <v>1069</v>
      </c>
      <c r="Y636" s="42"/>
      <c r="Z636" s="42"/>
      <c r="AA636" s="108"/>
    </row>
    <row r="637" spans="1:27" ht="14.5" customHeight="1">
      <c r="A637" s="41" t="s">
        <v>11238</v>
      </c>
      <c r="B637" s="119" t="s">
        <v>10796</v>
      </c>
      <c r="C637" s="120" t="s">
        <v>11237</v>
      </c>
      <c r="D637" s="135" t="s">
        <v>898</v>
      </c>
      <c r="E637" s="119" t="s">
        <v>6570</v>
      </c>
      <c r="F637" s="118" t="s">
        <v>11236</v>
      </c>
      <c r="G637" s="117">
        <v>4670.0616025059999</v>
      </c>
      <c r="H637" s="117">
        <v>4597.7204483160003</v>
      </c>
      <c r="I637" s="117">
        <v>16.348712199999998</v>
      </c>
      <c r="J637" s="117">
        <v>40.649162990000001</v>
      </c>
      <c r="K637" s="117">
        <v>15.343279000000001</v>
      </c>
      <c r="L637" s="116">
        <v>115.363</v>
      </c>
      <c r="M637" s="115">
        <v>1704.2175</v>
      </c>
      <c r="N637" s="114">
        <v>20.904525</v>
      </c>
      <c r="O637" s="114">
        <v>19.959115000000001</v>
      </c>
      <c r="P637" s="114">
        <v>0.81763414999999995</v>
      </c>
      <c r="Q637" s="114">
        <v>0.12777601</v>
      </c>
      <c r="R637" s="113">
        <v>1.1965896359999999E-3</v>
      </c>
      <c r="S637" s="112">
        <v>3.0237948818595001E-6</v>
      </c>
      <c r="T637" s="112">
        <v>17.895799999999998</v>
      </c>
      <c r="U637" s="111">
        <v>3.2693531999999998</v>
      </c>
      <c r="V637" s="154"/>
      <c r="W637" s="173"/>
      <c r="X637" s="42" t="s">
        <v>685</v>
      </c>
      <c r="Y637" s="42"/>
      <c r="Z637" s="42"/>
      <c r="AA637" s="108"/>
    </row>
    <row r="638" spans="1:27" ht="14.5" customHeight="1">
      <c r="A638" s="41" t="s">
        <v>11235</v>
      </c>
      <c r="B638" s="119" t="s">
        <v>10796</v>
      </c>
      <c r="C638" s="120" t="s">
        <v>11234</v>
      </c>
      <c r="D638" s="135" t="s">
        <v>898</v>
      </c>
      <c r="E638" s="119" t="s">
        <v>6570</v>
      </c>
      <c r="F638" s="118" t="s">
        <v>11233</v>
      </c>
      <c r="G638" s="117">
        <v>51.927523215599997</v>
      </c>
      <c r="H638" s="117">
        <v>0.43485689560000002</v>
      </c>
      <c r="I638" s="117">
        <v>2.9987206999999998</v>
      </c>
      <c r="J638" s="117">
        <v>47.345623619999998</v>
      </c>
      <c r="K638" s="117">
        <v>1.1483220000000001</v>
      </c>
      <c r="L638" s="116">
        <v>8.6340000000000003</v>
      </c>
      <c r="M638" s="115">
        <v>154.40722</v>
      </c>
      <c r="N638" s="114">
        <v>0.96521520000000005</v>
      </c>
      <c r="O638" s="114">
        <v>0.89443178999999995</v>
      </c>
      <c r="P638" s="114">
        <v>2.0374235000000001E-2</v>
      </c>
      <c r="Q638" s="114">
        <v>5.0409176999999999E-2</v>
      </c>
      <c r="R638" s="113">
        <v>5.3623008730000004E-5</v>
      </c>
      <c r="S638" s="112">
        <v>7.5348501116000022E-8</v>
      </c>
      <c r="T638" s="112">
        <v>7.0601088900000004</v>
      </c>
      <c r="U638" s="111">
        <v>2.0720565E-2</v>
      </c>
      <c r="V638" s="154"/>
      <c r="W638" s="173"/>
      <c r="X638" s="42" t="s">
        <v>1070</v>
      </c>
      <c r="Y638" s="42"/>
      <c r="Z638" s="42"/>
      <c r="AA638" s="108"/>
    </row>
    <row r="639" spans="1:27" ht="14.5" customHeight="1">
      <c r="A639" s="41" t="s">
        <v>11232</v>
      </c>
      <c r="B639" s="119" t="s">
        <v>10796</v>
      </c>
      <c r="C639" s="120" t="s">
        <v>11231</v>
      </c>
      <c r="D639" s="135" t="s">
        <v>898</v>
      </c>
      <c r="E639" s="119" t="s">
        <v>6570</v>
      </c>
      <c r="F639" s="118" t="s">
        <v>11230</v>
      </c>
      <c r="G639" s="117">
        <v>29.456858711630023</v>
      </c>
      <c r="H639" s="117">
        <v>0.12227570273250001</v>
      </c>
      <c r="I639" s="117">
        <v>14.061448583610401</v>
      </c>
      <c r="J639" s="117">
        <v>13.53143182528712</v>
      </c>
      <c r="K639" s="117">
        <v>1.7417026</v>
      </c>
      <c r="L639" s="116">
        <v>13.095508270676691</v>
      </c>
      <c r="M639" s="115">
        <v>251.41404</v>
      </c>
      <c r="N639" s="114">
        <v>4.5670010999999997</v>
      </c>
      <c r="O639" s="114">
        <v>4.4540398000000003</v>
      </c>
      <c r="P639" s="114">
        <v>9.1309812000000004E-2</v>
      </c>
      <c r="Q639" s="114">
        <v>2.1651528999999999E-2</v>
      </c>
      <c r="R639" s="113">
        <v>2.6702876142352031E-4</v>
      </c>
      <c r="S639" s="112">
        <v>3.3768421414551187E-7</v>
      </c>
      <c r="T639" s="112">
        <v>3.0324270000000002</v>
      </c>
      <c r="U639" s="111">
        <v>4.7204991E-3</v>
      </c>
      <c r="V639" s="154"/>
      <c r="W639" s="173"/>
      <c r="X639" s="42" t="s">
        <v>1265</v>
      </c>
      <c r="Y639" s="42"/>
      <c r="Z639" s="42"/>
      <c r="AA639" s="108"/>
    </row>
    <row r="640" spans="1:27" ht="14.5" customHeight="1">
      <c r="A640" s="41" t="s">
        <v>11229</v>
      </c>
      <c r="B640" s="119" t="s">
        <v>10796</v>
      </c>
      <c r="C640" s="120" t="s">
        <v>11228</v>
      </c>
      <c r="D640" s="135" t="s">
        <v>898</v>
      </c>
      <c r="E640" s="119" t="s">
        <v>6570</v>
      </c>
      <c r="F640" s="118" t="s">
        <v>11227</v>
      </c>
      <c r="G640" s="117">
        <v>8.6725062767399996E-2</v>
      </c>
      <c r="H640" s="117">
        <v>3.4952700980000004E-3</v>
      </c>
      <c r="I640" s="117">
        <v>5.8545031999999997E-3</v>
      </c>
      <c r="J640" s="117">
        <v>5.1357674694000001E-3</v>
      </c>
      <c r="K640" s="117">
        <v>7.2239522E-2</v>
      </c>
      <c r="L640" s="116">
        <v>0.54315430075187965</v>
      </c>
      <c r="M640" s="115">
        <v>7.7004356999999999</v>
      </c>
      <c r="N640" s="114">
        <v>1.0683549000000001E-2</v>
      </c>
      <c r="O640" s="114">
        <v>9.8313176000000002E-3</v>
      </c>
      <c r="P640" s="114">
        <v>4.6381314000000002E-4</v>
      </c>
      <c r="Q640" s="114">
        <v>3.8841799000000001E-4</v>
      </c>
      <c r="R640" s="113">
        <v>5.8940753148609995E-7</v>
      </c>
      <c r="S640" s="112">
        <v>1.7152852840662741E-9</v>
      </c>
      <c r="T640" s="112">
        <v>5.4400277850999997E-2</v>
      </c>
      <c r="U640" s="122">
        <v>2.7110824E-5</v>
      </c>
      <c r="V640" s="154"/>
      <c r="W640" s="173"/>
      <c r="X640" s="42" t="s">
        <v>1065</v>
      </c>
      <c r="Y640" s="42"/>
      <c r="Z640" s="42"/>
      <c r="AA640" s="108"/>
    </row>
    <row r="641" spans="1:27" ht="14.5" customHeight="1">
      <c r="A641" s="41" t="s">
        <v>11226</v>
      </c>
      <c r="B641" s="119" t="s">
        <v>10796</v>
      </c>
      <c r="C641" s="120" t="s">
        <v>11225</v>
      </c>
      <c r="D641" s="135" t="s">
        <v>898</v>
      </c>
      <c r="E641" s="119" t="s">
        <v>6570</v>
      </c>
      <c r="F641" s="118" t="s">
        <v>11224</v>
      </c>
      <c r="G641" s="117">
        <v>24.757637284959902</v>
      </c>
      <c r="H641" s="117">
        <v>0.10327083540019999</v>
      </c>
      <c r="I641" s="117">
        <v>11.812553443296002</v>
      </c>
      <c r="J641" s="117">
        <v>11.3672245062637</v>
      </c>
      <c r="K641" s="117">
        <v>1.4745885000000001</v>
      </c>
      <c r="L641" s="116">
        <v>11.087131578947368</v>
      </c>
      <c r="M641" s="115">
        <v>212.41986</v>
      </c>
      <c r="N641" s="114">
        <v>3.8379903</v>
      </c>
      <c r="O641" s="114">
        <v>3.7429663999999998</v>
      </c>
      <c r="P641" s="114">
        <v>7.6774452000000007E-2</v>
      </c>
      <c r="Q641" s="114">
        <v>1.8249431E-2</v>
      </c>
      <c r="R641" s="113">
        <v>2.2439846370557681E-4</v>
      </c>
      <c r="S641" s="112">
        <v>2.8392918939254387E-7</v>
      </c>
      <c r="T641" s="112">
        <v>2.5559427499999998</v>
      </c>
      <c r="U641" s="111">
        <v>3.9695568999999998E-3</v>
      </c>
      <c r="V641" s="110"/>
      <c r="W641" s="173"/>
      <c r="X641" s="42" t="s">
        <v>897</v>
      </c>
      <c r="Y641" s="42"/>
      <c r="Z641" s="42"/>
      <c r="AA641" s="108"/>
    </row>
    <row r="642" spans="1:27" ht="14.5" customHeight="1">
      <c r="A642" s="41" t="s">
        <v>11223</v>
      </c>
      <c r="B642" s="119" t="s">
        <v>10796</v>
      </c>
      <c r="C642" s="120" t="s">
        <v>11222</v>
      </c>
      <c r="D642" s="135" t="s">
        <v>898</v>
      </c>
      <c r="E642" s="119" t="s">
        <v>6570</v>
      </c>
      <c r="F642" s="118" t="s">
        <v>11221</v>
      </c>
      <c r="G642" s="117">
        <v>97860.558212000004</v>
      </c>
      <c r="H642" s="117">
        <v>1101.5067060000001</v>
      </c>
      <c r="I642" s="117">
        <v>86209.651106000005</v>
      </c>
      <c r="J642" s="117">
        <v>9307.76</v>
      </c>
      <c r="K642" s="117">
        <v>1241.6404</v>
      </c>
      <c r="L642" s="116">
        <v>9335.6421052631576</v>
      </c>
      <c r="M642" s="115">
        <v>114965.91</v>
      </c>
      <c r="N642" s="114">
        <v>26586.069</v>
      </c>
      <c r="O642" s="114">
        <v>26066.496999999999</v>
      </c>
      <c r="P642" s="114">
        <v>504.86016999999998</v>
      </c>
      <c r="Q642" s="114">
        <v>14.711430999999999</v>
      </c>
      <c r="R642" s="113">
        <v>1.5627396404800002</v>
      </c>
      <c r="S642" s="112">
        <v>1.8670864139156099E-3</v>
      </c>
      <c r="T642" s="112">
        <v>2060.4245000000001</v>
      </c>
      <c r="U642" s="111">
        <v>25.750624999999999</v>
      </c>
      <c r="V642" s="110"/>
      <c r="W642" s="173"/>
      <c r="X642" s="42" t="s">
        <v>685</v>
      </c>
      <c r="Y642" s="42"/>
      <c r="Z642" s="42"/>
      <c r="AA642" s="108"/>
    </row>
    <row r="643" spans="1:27" ht="14.5" customHeight="1">
      <c r="A643" s="41" t="s">
        <v>11220</v>
      </c>
      <c r="B643" s="119" t="s">
        <v>10796</v>
      </c>
      <c r="C643" s="120" t="s">
        <v>11219</v>
      </c>
      <c r="D643" s="135" t="s">
        <v>898</v>
      </c>
      <c r="E643" s="119" t="s">
        <v>6570</v>
      </c>
      <c r="F643" s="118" t="s">
        <v>11218</v>
      </c>
      <c r="G643" s="117">
        <v>57.551162820759998</v>
      </c>
      <c r="H643" s="117">
        <v>3.5321293859999998</v>
      </c>
      <c r="I643" s="117">
        <v>12.332985089999999</v>
      </c>
      <c r="J643" s="117">
        <v>0.25284434475999995</v>
      </c>
      <c r="K643" s="117">
        <v>41.433204000000003</v>
      </c>
      <c r="L643" s="116">
        <v>311.52784962406014</v>
      </c>
      <c r="M643" s="115">
        <v>3910.1125999999999</v>
      </c>
      <c r="N643" s="114">
        <v>8.7663495000000005</v>
      </c>
      <c r="O643" s="114">
        <v>8.2290092000000001</v>
      </c>
      <c r="P643" s="114">
        <v>0.31296671999999998</v>
      </c>
      <c r="Q643" s="114">
        <v>0.22437357999999999</v>
      </c>
      <c r="R643" s="113">
        <v>4.9334587876370011E-4</v>
      </c>
      <c r="S643" s="112">
        <v>1.1574213042256501E-6</v>
      </c>
      <c r="T643" s="112">
        <v>31.4248706176</v>
      </c>
      <c r="U643" s="111">
        <v>1.8225346999999999E-2</v>
      </c>
      <c r="V643" s="110"/>
      <c r="W643" s="173"/>
      <c r="X643" s="208" t="s">
        <v>695</v>
      </c>
      <c r="Y643" s="42"/>
      <c r="Z643" s="42"/>
      <c r="AA643" s="108"/>
    </row>
    <row r="644" spans="1:27" ht="14.5" customHeight="1">
      <c r="A644" s="41" t="s">
        <v>11217</v>
      </c>
      <c r="B644" s="119" t="s">
        <v>10796</v>
      </c>
      <c r="C644" s="120" t="s">
        <v>11216</v>
      </c>
      <c r="D644" s="135" t="s">
        <v>898</v>
      </c>
      <c r="E644" s="119" t="s">
        <v>6570</v>
      </c>
      <c r="F644" s="118" t="s">
        <v>11215</v>
      </c>
      <c r="G644" s="117">
        <v>65585.565528842228</v>
      </c>
      <c r="H644" s="117">
        <v>739.1751036899999</v>
      </c>
      <c r="I644" s="117">
        <v>57764.535793999996</v>
      </c>
      <c r="J644" s="117">
        <v>6236.2826111522199</v>
      </c>
      <c r="K644" s="117">
        <v>845.57201999999995</v>
      </c>
      <c r="L644" s="116">
        <v>6357.6843609022553</v>
      </c>
      <c r="M644" s="115">
        <v>78317.498999999996</v>
      </c>
      <c r="N644" s="114">
        <v>17815.559000000001</v>
      </c>
      <c r="O644" s="114">
        <v>17467.269</v>
      </c>
      <c r="P644" s="114">
        <v>338.3596</v>
      </c>
      <c r="Q644" s="114">
        <v>9.9307020000000001</v>
      </c>
      <c r="R644" s="113">
        <v>1.0471984060511155</v>
      </c>
      <c r="S644" s="112">
        <v>1.2513299169457698E-3</v>
      </c>
      <c r="T644" s="112">
        <v>1390.8546299999998</v>
      </c>
      <c r="U644" s="111">
        <v>17.258932999999999</v>
      </c>
      <c r="V644" s="154"/>
      <c r="W644" s="173"/>
      <c r="X644" s="42" t="s">
        <v>897</v>
      </c>
      <c r="Y644" s="42"/>
      <c r="Z644" s="42"/>
      <c r="AA644" s="108"/>
    </row>
    <row r="645" spans="1:27" ht="14.5" customHeight="1">
      <c r="A645" s="41" t="s">
        <v>11214</v>
      </c>
      <c r="B645" s="119" t="s">
        <v>10796</v>
      </c>
      <c r="C645" s="120" t="s">
        <v>11213</v>
      </c>
      <c r="D645" s="135" t="s">
        <v>898</v>
      </c>
      <c r="E645" s="119" t="s">
        <v>6570</v>
      </c>
      <c r="F645" s="118" t="s">
        <v>11212</v>
      </c>
      <c r="G645" s="117">
        <v>141461.20815600001</v>
      </c>
      <c r="H645" s="117">
        <v>1639.5677980000003</v>
      </c>
      <c r="I645" s="117">
        <v>128281.75733800001</v>
      </c>
      <c r="J645" s="117">
        <v>9692.2998200000002</v>
      </c>
      <c r="K645" s="117">
        <v>1847.5832</v>
      </c>
      <c r="L645" s="116">
        <v>13891.603007518797</v>
      </c>
      <c r="M645" s="115">
        <v>223206.87</v>
      </c>
      <c r="N645" s="114">
        <v>39564.624000000003</v>
      </c>
      <c r="O645" s="114">
        <v>38787.493999999999</v>
      </c>
      <c r="P645" s="114">
        <v>751.24166000000002</v>
      </c>
      <c r="Q645" s="114">
        <v>25.888231000000001</v>
      </c>
      <c r="R645" s="113">
        <v>2.3253893220899999</v>
      </c>
      <c r="S645" s="112">
        <v>2.7782606080596003E-3</v>
      </c>
      <c r="T645" s="112">
        <v>3625.8027000000002</v>
      </c>
      <c r="U645" s="111">
        <v>40.010772000000003</v>
      </c>
      <c r="V645" s="154"/>
      <c r="W645" s="173"/>
      <c r="X645" s="42" t="s">
        <v>685</v>
      </c>
      <c r="Y645" s="42"/>
      <c r="Z645" s="42"/>
      <c r="AA645" s="108"/>
    </row>
    <row r="646" spans="1:27" ht="14.5" customHeight="1">
      <c r="A646" s="41" t="s">
        <v>11211</v>
      </c>
      <c r="B646" s="119" t="s">
        <v>10796</v>
      </c>
      <c r="C646" s="120" t="s">
        <v>11210</v>
      </c>
      <c r="D646" s="135" t="s">
        <v>898</v>
      </c>
      <c r="E646" s="119" t="s">
        <v>6570</v>
      </c>
      <c r="F646" s="118" t="s">
        <v>11209</v>
      </c>
      <c r="G646" s="117">
        <v>203.2222081745</v>
      </c>
      <c r="H646" s="117">
        <v>12.472504332</v>
      </c>
      <c r="I646" s="117">
        <v>43.549710699999999</v>
      </c>
      <c r="J646" s="117">
        <v>0.89283314250000001</v>
      </c>
      <c r="K646" s="117">
        <v>146.30716000000001</v>
      </c>
      <c r="L646" s="116">
        <v>1100.0538345864661</v>
      </c>
      <c r="M646" s="115">
        <v>13807.223</v>
      </c>
      <c r="N646" s="114">
        <v>30.955359000000001</v>
      </c>
      <c r="O646" s="114">
        <v>29.057925999999998</v>
      </c>
      <c r="P646" s="114">
        <v>1.1051347</v>
      </c>
      <c r="Q646" s="114">
        <v>0.79229839000000002</v>
      </c>
      <c r="R646" s="113">
        <v>1.7420818627520999E-3</v>
      </c>
      <c r="S646" s="112">
        <v>4.0870366307778991E-6</v>
      </c>
      <c r="T646" s="112">
        <v>110.9661659195</v>
      </c>
      <c r="U646" s="111">
        <v>6.4356567000000003E-2</v>
      </c>
      <c r="V646" s="154"/>
      <c r="W646" s="173"/>
      <c r="X646" s="208" t="s">
        <v>695</v>
      </c>
      <c r="Y646" s="42"/>
      <c r="Z646" s="42"/>
      <c r="AA646" s="108"/>
    </row>
    <row r="647" spans="1:27" ht="14.5" customHeight="1">
      <c r="A647" s="41" t="s">
        <v>11208</v>
      </c>
      <c r="B647" s="119" t="s">
        <v>10796</v>
      </c>
      <c r="C647" s="120" t="s">
        <v>11207</v>
      </c>
      <c r="D647" s="135" t="s">
        <v>898</v>
      </c>
      <c r="E647" s="119" t="s">
        <v>6570</v>
      </c>
      <c r="F647" s="118" t="s">
        <v>11206</v>
      </c>
      <c r="G647" s="117">
        <v>106146.70920754563</v>
      </c>
      <c r="H647" s="117">
        <v>1232.7939938099998</v>
      </c>
      <c r="I647" s="117">
        <v>96222.202977000008</v>
      </c>
      <c r="J647" s="117">
        <v>7269.4480367356191</v>
      </c>
      <c r="K647" s="117">
        <v>1422.2642000000001</v>
      </c>
      <c r="L647" s="116">
        <v>10693.715789473685</v>
      </c>
      <c r="M647" s="115">
        <v>170856.95999999999</v>
      </c>
      <c r="N647" s="114">
        <v>29681.206999999999</v>
      </c>
      <c r="O647" s="114">
        <v>29097.884999999998</v>
      </c>
      <c r="P647" s="114">
        <v>563.70753000000002</v>
      </c>
      <c r="Q647" s="114">
        <v>19.614248</v>
      </c>
      <c r="R647" s="113">
        <v>1.7444775124462133</v>
      </c>
      <c r="S647" s="112">
        <v>2.0847171929317702E-3</v>
      </c>
      <c r="T647" s="112">
        <v>2747.0936000000002</v>
      </c>
      <c r="U647" s="111">
        <v>30.024168</v>
      </c>
      <c r="V647" s="154"/>
      <c r="W647" s="173"/>
      <c r="X647" s="42" t="s">
        <v>897</v>
      </c>
      <c r="Y647" s="42"/>
      <c r="Z647" s="42"/>
      <c r="AA647" s="108"/>
    </row>
    <row r="648" spans="1:27" ht="14.5" customHeight="1">
      <c r="A648" s="41" t="s">
        <v>11205</v>
      </c>
      <c r="B648" s="119" t="s">
        <v>10796</v>
      </c>
      <c r="C648" s="120" t="s">
        <v>11204</v>
      </c>
      <c r="D648" s="135" t="s">
        <v>898</v>
      </c>
      <c r="E648" s="119" t="s">
        <v>6570</v>
      </c>
      <c r="F648" s="118" t="s">
        <v>11203</v>
      </c>
      <c r="G648" s="117">
        <v>298832.78442999994</v>
      </c>
      <c r="H648" s="117">
        <v>3591.2554399999995</v>
      </c>
      <c r="I648" s="117">
        <v>281044.68732999999</v>
      </c>
      <c r="J648" s="117">
        <v>10149.94016</v>
      </c>
      <c r="K648" s="117">
        <v>4046.9014999999999</v>
      </c>
      <c r="L648" s="116">
        <v>30427.830827067668</v>
      </c>
      <c r="M648" s="115">
        <v>488895.85</v>
      </c>
      <c r="N648" s="114">
        <v>86658.366999999998</v>
      </c>
      <c r="O648" s="114">
        <v>84977.069000000003</v>
      </c>
      <c r="P648" s="114">
        <v>1645.8448000000001</v>
      </c>
      <c r="Q648" s="114">
        <v>35.453192999999999</v>
      </c>
      <c r="R648" s="113">
        <v>5.0945484918699995</v>
      </c>
      <c r="S648" s="112">
        <v>6.086703962028101E-3</v>
      </c>
      <c r="T648" s="112">
        <v>4965.4331999999995</v>
      </c>
      <c r="U648" s="111">
        <v>81.884642999999997</v>
      </c>
      <c r="V648" s="154"/>
      <c r="W648" s="173"/>
      <c r="X648" s="42" t="s">
        <v>685</v>
      </c>
      <c r="Y648" s="42"/>
      <c r="Z648" s="42"/>
      <c r="AA648" s="108"/>
    </row>
    <row r="649" spans="1:27" ht="14.5" customHeight="1">
      <c r="A649" s="41" t="s">
        <v>11202</v>
      </c>
      <c r="B649" s="119" t="s">
        <v>10796</v>
      </c>
      <c r="C649" s="120" t="s">
        <v>11201</v>
      </c>
      <c r="D649" s="135" t="s">
        <v>898</v>
      </c>
      <c r="E649" s="119" t="s">
        <v>6570</v>
      </c>
      <c r="F649" s="118" t="s">
        <v>11200</v>
      </c>
      <c r="G649" s="117">
        <v>573.80388106110001</v>
      </c>
      <c r="H649" s="117">
        <v>35.216482760000005</v>
      </c>
      <c r="I649" s="117">
        <v>122.9638877</v>
      </c>
      <c r="J649" s="117">
        <v>2.5209406011</v>
      </c>
      <c r="K649" s="117">
        <v>413.10257000000001</v>
      </c>
      <c r="L649" s="116">
        <v>3106.0343609022557</v>
      </c>
      <c r="M649" s="115">
        <v>38985.099000000002</v>
      </c>
      <c r="N649" s="114">
        <v>87.403366000000005</v>
      </c>
      <c r="O649" s="114">
        <v>82.045907999999997</v>
      </c>
      <c r="P649" s="114">
        <v>3.1203804000000002</v>
      </c>
      <c r="Q649" s="114">
        <v>2.2370777999999998</v>
      </c>
      <c r="R649" s="113">
        <v>4.9188194950810001E-3</v>
      </c>
      <c r="S649" s="112">
        <v>1.1539868110132201E-5</v>
      </c>
      <c r="T649" s="112">
        <v>313.31622259600005</v>
      </c>
      <c r="U649" s="111">
        <v>0.18171266</v>
      </c>
      <c r="V649" s="154"/>
      <c r="W649" s="173"/>
      <c r="X649" s="208" t="s">
        <v>695</v>
      </c>
      <c r="Y649" s="42"/>
      <c r="Z649" s="42"/>
      <c r="AA649" s="108"/>
    </row>
    <row r="650" spans="1:27" ht="14.5" customHeight="1">
      <c r="A650" s="41" t="s">
        <v>11199</v>
      </c>
      <c r="B650" s="119" t="s">
        <v>10796</v>
      </c>
      <c r="C650" s="120" t="s">
        <v>11198</v>
      </c>
      <c r="D650" s="135" t="s">
        <v>898</v>
      </c>
      <c r="E650" s="119" t="s">
        <v>6570</v>
      </c>
      <c r="F650" s="118" t="s">
        <v>11197</v>
      </c>
      <c r="G650" s="117">
        <v>191459.54913909797</v>
      </c>
      <c r="H650" s="117">
        <v>2311.0814223000002</v>
      </c>
      <c r="I650" s="117">
        <v>179912.86457999999</v>
      </c>
      <c r="J650" s="117">
        <v>6496.8692367979993</v>
      </c>
      <c r="K650" s="117">
        <v>2738.7339000000002</v>
      </c>
      <c r="L650" s="116">
        <v>20591.984210526316</v>
      </c>
      <c r="M650" s="115">
        <v>326927.98</v>
      </c>
      <c r="N650" s="114">
        <v>55492.82</v>
      </c>
      <c r="O650" s="114">
        <v>54414.860999999997</v>
      </c>
      <c r="P650" s="114">
        <v>1054.4639999999999</v>
      </c>
      <c r="Q650" s="114">
        <v>23.495391000000001</v>
      </c>
      <c r="R650" s="113">
        <v>3.2622818427102493</v>
      </c>
      <c r="S650" s="112">
        <v>3.8996448849175302E-3</v>
      </c>
      <c r="T650" s="112">
        <v>3290.6710900000003</v>
      </c>
      <c r="U650" s="111">
        <v>52.471587999999997</v>
      </c>
      <c r="V650" s="154"/>
      <c r="W650" s="173"/>
      <c r="X650" s="42" t="s">
        <v>897</v>
      </c>
      <c r="Y650" s="42"/>
      <c r="Z650" s="42"/>
      <c r="AA650" s="108"/>
    </row>
    <row r="651" spans="1:27" ht="14.5" customHeight="1">
      <c r="A651" s="41" t="s">
        <v>11196</v>
      </c>
      <c r="B651" s="119" t="s">
        <v>10796</v>
      </c>
      <c r="C651" s="120" t="s">
        <v>11195</v>
      </c>
      <c r="D651" s="135" t="s">
        <v>898</v>
      </c>
      <c r="E651" s="119" t="s">
        <v>6570</v>
      </c>
      <c r="F651" s="118" t="s">
        <v>11194</v>
      </c>
      <c r="G651" s="117">
        <v>1.9737098605351697</v>
      </c>
      <c r="H651" s="117">
        <v>2.2420341150000002E-2</v>
      </c>
      <c r="I651" s="117">
        <v>3.8444578E-2</v>
      </c>
      <c r="J651" s="117">
        <v>1.1907405513851699</v>
      </c>
      <c r="K651" s="117">
        <v>0.72210439000000004</v>
      </c>
      <c r="L651" s="116">
        <v>5.429356315789474</v>
      </c>
      <c r="M651" s="115">
        <v>54.352542999999997</v>
      </c>
      <c r="N651" s="114">
        <v>0.10149001000000001</v>
      </c>
      <c r="O651" s="114">
        <v>9.3665578999999999E-2</v>
      </c>
      <c r="P651" s="114">
        <v>4.4190150999999997E-3</v>
      </c>
      <c r="Q651" s="114">
        <v>3.4054165999999999E-3</v>
      </c>
      <c r="R651" s="113">
        <v>5.6154424021302998E-6</v>
      </c>
      <c r="S651" s="112">
        <v>1.6342511114423516E-8</v>
      </c>
      <c r="T651" s="112">
        <v>0.47694909499999999</v>
      </c>
      <c r="U651" s="111">
        <v>2.3397905999999999E-4</v>
      </c>
      <c r="V651" s="154"/>
      <c r="W651" s="173"/>
      <c r="X651" s="42" t="s">
        <v>1071</v>
      </c>
      <c r="Y651" s="42"/>
      <c r="Z651" s="42"/>
      <c r="AA651" s="108"/>
    </row>
    <row r="652" spans="1:27" ht="14.5" customHeight="1">
      <c r="A652" s="41" t="s">
        <v>11193</v>
      </c>
      <c r="B652" s="119" t="s">
        <v>10796</v>
      </c>
      <c r="C652" s="120" t="s">
        <v>11192</v>
      </c>
      <c r="D652" s="135" t="s">
        <v>898</v>
      </c>
      <c r="E652" s="119" t="s">
        <v>6570</v>
      </c>
      <c r="F652" s="118" t="s">
        <v>11191</v>
      </c>
      <c r="G652" s="117">
        <v>713.13504493999994</v>
      </c>
      <c r="H652" s="117">
        <v>8.5995642399999994</v>
      </c>
      <c r="I652" s="117">
        <v>36.812350799999997</v>
      </c>
      <c r="J652" s="117">
        <v>651.27116290000004</v>
      </c>
      <c r="K652" s="117">
        <v>16.451967</v>
      </c>
      <c r="L652" s="116">
        <v>123.699</v>
      </c>
      <c r="M652" s="115">
        <v>1752.037</v>
      </c>
      <c r="N652" s="114">
        <v>17.279872999999998</v>
      </c>
      <c r="O652" s="114">
        <v>16.631561999999999</v>
      </c>
      <c r="P652" s="114">
        <v>0.29609613000000001</v>
      </c>
      <c r="Q652" s="114">
        <v>0.35221437999999999</v>
      </c>
      <c r="R652" s="113">
        <v>9.9709604500000009E-4</v>
      </c>
      <c r="S652" s="112">
        <v>1.0950300710935E-6</v>
      </c>
      <c r="T652" s="112">
        <v>49.329745000000003</v>
      </c>
      <c r="U652" s="111">
        <v>1.4218177999999999</v>
      </c>
      <c r="V652" s="154"/>
      <c r="W652" s="173"/>
      <c r="X652" s="42" t="s">
        <v>685</v>
      </c>
      <c r="Y652" s="42"/>
      <c r="Z652" s="42"/>
      <c r="AA652" s="108"/>
    </row>
    <row r="653" spans="1:27" ht="14.5" customHeight="1">
      <c r="A653" s="41" t="s">
        <v>11190</v>
      </c>
      <c r="B653" s="119" t="s">
        <v>10796</v>
      </c>
      <c r="C653" s="120" t="s">
        <v>11189</v>
      </c>
      <c r="D653" s="135" t="s">
        <v>898</v>
      </c>
      <c r="E653" s="119" t="s">
        <v>6570</v>
      </c>
      <c r="F653" s="118" t="s">
        <v>11188</v>
      </c>
      <c r="G653" s="117">
        <v>3.0501972227560001</v>
      </c>
      <c r="H653" s="117">
        <v>0.2254831605</v>
      </c>
      <c r="I653" s="117">
        <v>0.90763893500000004</v>
      </c>
      <c r="J653" s="117">
        <v>5.3380272560000002E-3</v>
      </c>
      <c r="K653" s="117">
        <v>1.9117371000000001</v>
      </c>
      <c r="L653" s="116">
        <v>14.373963157894737</v>
      </c>
      <c r="M653" s="115">
        <v>163.02846</v>
      </c>
      <c r="N653" s="114">
        <v>0.50312106999999995</v>
      </c>
      <c r="O653" s="114">
        <v>0.47614338</v>
      </c>
      <c r="P653" s="114">
        <v>1.6360815000000001E-2</v>
      </c>
      <c r="Q653" s="114">
        <v>1.0616873000000001E-2</v>
      </c>
      <c r="R653" s="113">
        <v>2.8545765854767003E-5</v>
      </c>
      <c r="S653" s="112">
        <v>6.0505973340019983E-8</v>
      </c>
      <c r="T653" s="112">
        <v>1.4869570414770001</v>
      </c>
      <c r="U653" s="111">
        <v>9.4616806999999999E-4</v>
      </c>
      <c r="V653" s="154"/>
      <c r="W653" s="173"/>
      <c r="X653" s="208" t="s">
        <v>695</v>
      </c>
      <c r="Y653" s="42"/>
      <c r="Z653" s="42"/>
      <c r="AA653" s="108"/>
    </row>
    <row r="654" spans="1:27" ht="14.5" customHeight="1">
      <c r="A654" s="41" t="s">
        <v>11187</v>
      </c>
      <c r="B654" s="119" t="s">
        <v>10796</v>
      </c>
      <c r="C654" s="120" t="s">
        <v>11186</v>
      </c>
      <c r="D654" s="135" t="s">
        <v>898</v>
      </c>
      <c r="E654" s="119" t="s">
        <v>6570</v>
      </c>
      <c r="F654" s="118" t="s">
        <v>11185</v>
      </c>
      <c r="G654" s="117">
        <v>578.21892454269698</v>
      </c>
      <c r="H654" s="117">
        <v>7.0084888010000004</v>
      </c>
      <c r="I654" s="117">
        <v>29.990455200000003</v>
      </c>
      <c r="J654" s="117">
        <v>527.530657541697</v>
      </c>
      <c r="K654" s="117">
        <v>13.689323</v>
      </c>
      <c r="L654" s="116">
        <v>102.92724060150375</v>
      </c>
      <c r="M654" s="115">
        <v>1450.1252999999999</v>
      </c>
      <c r="N654" s="114">
        <v>14.09229</v>
      </c>
      <c r="O654" s="114">
        <v>13.562033</v>
      </c>
      <c r="P654" s="114">
        <v>0.24294642</v>
      </c>
      <c r="Q654" s="114">
        <v>0.28731085000000001</v>
      </c>
      <c r="R654" s="113">
        <v>8.1307148656408878E-4</v>
      </c>
      <c r="S654" s="112">
        <v>8.9847049124909995E-7</v>
      </c>
      <c r="T654" s="112">
        <v>40.239615000000001</v>
      </c>
      <c r="U654" s="111">
        <v>1.1518522</v>
      </c>
      <c r="V654" s="154"/>
      <c r="W654" s="173"/>
      <c r="X654" s="42" t="s">
        <v>897</v>
      </c>
      <c r="Y654" s="42"/>
      <c r="Z654" s="42"/>
      <c r="AA654" s="108"/>
    </row>
    <row r="655" spans="1:27" ht="14.5" customHeight="1">
      <c r="A655" s="41" t="s">
        <v>11184</v>
      </c>
      <c r="B655" s="119" t="s">
        <v>10796</v>
      </c>
      <c r="C655" s="120" t="s">
        <v>11183</v>
      </c>
      <c r="D655" s="135" t="s">
        <v>898</v>
      </c>
      <c r="E655" s="119" t="s">
        <v>6570</v>
      </c>
      <c r="F655" s="118" t="s">
        <v>11182</v>
      </c>
      <c r="G655" s="117">
        <v>1363.0101561869999</v>
      </c>
      <c r="H655" s="117">
        <v>1.351782907</v>
      </c>
      <c r="I655" s="117">
        <v>15.229229279999998</v>
      </c>
      <c r="J655" s="117">
        <v>1319.47795</v>
      </c>
      <c r="K655" s="117">
        <v>26.951194000000001</v>
      </c>
      <c r="L655" s="116">
        <v>202.64055639097745</v>
      </c>
      <c r="M655" s="115">
        <v>422836.91</v>
      </c>
      <c r="N655" s="114">
        <v>29.232773999999999</v>
      </c>
      <c r="O655" s="114">
        <v>7.2049900999999998</v>
      </c>
      <c r="P655" s="114">
        <v>0.23100372</v>
      </c>
      <c r="Q655" s="114">
        <v>21.796779999999998</v>
      </c>
      <c r="R655" s="113">
        <v>4.3195384306799996E-4</v>
      </c>
      <c r="S655" s="112">
        <v>8.5430370269970004E-7</v>
      </c>
      <c r="T655" s="112">
        <v>3052.7703289999999</v>
      </c>
      <c r="U655" s="111">
        <v>0.52893997999999998</v>
      </c>
      <c r="V655" s="154"/>
      <c r="W655" s="173"/>
      <c r="X655" s="42" t="s">
        <v>1072</v>
      </c>
      <c r="Y655" s="42"/>
      <c r="Z655" s="42"/>
      <c r="AA655" s="108"/>
    </row>
    <row r="656" spans="1:27" ht="14.5" customHeight="1">
      <c r="A656" s="41" t="s">
        <v>11181</v>
      </c>
      <c r="B656" s="119" t="s">
        <v>10796</v>
      </c>
      <c r="C656" s="120" t="s">
        <v>11180</v>
      </c>
      <c r="D656" s="135" t="s">
        <v>898</v>
      </c>
      <c r="E656" s="119" t="s">
        <v>6570</v>
      </c>
      <c r="F656" s="118" t="s">
        <v>11179</v>
      </c>
      <c r="G656" s="117">
        <v>124.38176673728299</v>
      </c>
      <c r="H656" s="117">
        <v>0.69866212360000002</v>
      </c>
      <c r="I656" s="117">
        <v>2.81232952</v>
      </c>
      <c r="J656" s="117">
        <v>114.947236193683</v>
      </c>
      <c r="K656" s="117">
        <v>5.9235388999999996</v>
      </c>
      <c r="L656" s="116">
        <v>44.537886466165411</v>
      </c>
      <c r="M656" s="115">
        <v>505.14553000000001</v>
      </c>
      <c r="N656" s="114">
        <v>1.5894657000000001</v>
      </c>
      <c r="O656" s="114">
        <v>1.4753356</v>
      </c>
      <c r="P656" s="114">
        <v>5.0694171000000003E-2</v>
      </c>
      <c r="Q656" s="114">
        <v>6.3435907E-2</v>
      </c>
      <c r="R656" s="113">
        <v>8.8449378815064989E-5</v>
      </c>
      <c r="S656" s="112">
        <v>1.8747844186784996E-7</v>
      </c>
      <c r="T656" s="112">
        <v>8.8845808000000002</v>
      </c>
      <c r="U656" s="111">
        <v>47.822809999999997</v>
      </c>
      <c r="V656" s="154"/>
      <c r="W656" s="173"/>
      <c r="X656" s="208" t="s">
        <v>900</v>
      </c>
      <c r="Y656" s="42"/>
      <c r="Z656" s="42"/>
      <c r="AA656" s="108"/>
    </row>
    <row r="657" spans="1:27" ht="14.5" customHeight="1">
      <c r="A657" s="41" t="s">
        <v>11178</v>
      </c>
      <c r="B657" s="119" t="s">
        <v>10796</v>
      </c>
      <c r="C657" s="120" t="s">
        <v>11177</v>
      </c>
      <c r="D657" s="135" t="s">
        <v>898</v>
      </c>
      <c r="E657" s="119" t="s">
        <v>6570</v>
      </c>
      <c r="F657" s="118" t="s">
        <v>11176</v>
      </c>
      <c r="G657" s="117">
        <v>27.882040128</v>
      </c>
      <c r="H657" s="117">
        <v>0.16379775499999999</v>
      </c>
      <c r="I657" s="117">
        <v>4.4115364929999998</v>
      </c>
      <c r="J657" s="117">
        <v>21.076428879999998</v>
      </c>
      <c r="K657" s="117">
        <v>2.2302770000000001</v>
      </c>
      <c r="L657" s="116">
        <v>16.768999999999998</v>
      </c>
      <c r="M657" s="115">
        <v>274.94704000000002</v>
      </c>
      <c r="N657" s="114">
        <v>1.6278908999999999</v>
      </c>
      <c r="O657" s="114">
        <v>1.5693162</v>
      </c>
      <c r="P657" s="114">
        <v>3.7202365000000001E-2</v>
      </c>
      <c r="Q657" s="114">
        <v>2.1372329999999998E-2</v>
      </c>
      <c r="R657" s="113">
        <v>9.4083707146E-5</v>
      </c>
      <c r="S657" s="112">
        <v>1.3758271200750004E-7</v>
      </c>
      <c r="T657" s="112">
        <v>2.9933234999999998</v>
      </c>
      <c r="U657" s="111">
        <v>2.1387559E-2</v>
      </c>
      <c r="V657" s="154"/>
      <c r="W657" s="173"/>
      <c r="X657" s="42" t="s">
        <v>1073</v>
      </c>
      <c r="Y657" s="42"/>
      <c r="Z657" s="42"/>
      <c r="AA657" s="108"/>
    </row>
    <row r="658" spans="1:27" ht="14.5" customHeight="1">
      <c r="A658" s="41" t="s">
        <v>11175</v>
      </c>
      <c r="B658" s="119" t="s">
        <v>10796</v>
      </c>
      <c r="C658" s="120" t="s">
        <v>11174</v>
      </c>
      <c r="D658" s="135" t="s">
        <v>898</v>
      </c>
      <c r="E658" s="119" t="s">
        <v>6570</v>
      </c>
      <c r="F658" s="118" t="s">
        <v>11173</v>
      </c>
      <c r="G658" s="117">
        <v>20.804241080482996</v>
      </c>
      <c r="H658" s="117">
        <v>0.33666667680000001</v>
      </c>
      <c r="I658" s="117">
        <v>0.9561351844</v>
      </c>
      <c r="J658" s="117">
        <v>15.580031819282995</v>
      </c>
      <c r="K658" s="117">
        <v>3.9314073999999999</v>
      </c>
      <c r="L658" s="116">
        <v>29.559454135338342</v>
      </c>
      <c r="M658" s="115">
        <v>522.93717000000004</v>
      </c>
      <c r="N658" s="114">
        <v>0.75954827000000003</v>
      </c>
      <c r="O658" s="114">
        <v>0.71822905999999997</v>
      </c>
      <c r="P658" s="114">
        <v>2.8381337999999999E-2</v>
      </c>
      <c r="Q658" s="114">
        <v>1.2937863000000001E-2</v>
      </c>
      <c r="R658" s="113">
        <v>4.3059296986206002E-5</v>
      </c>
      <c r="S658" s="112">
        <v>1.0496056861944262E-7</v>
      </c>
      <c r="T658" s="112">
        <v>1.81202565</v>
      </c>
      <c r="U658" s="111">
        <v>1.859026E-3</v>
      </c>
      <c r="V658" s="154"/>
      <c r="W658" s="173"/>
      <c r="X658" s="42" t="s">
        <v>11172</v>
      </c>
      <c r="Y658" s="42"/>
      <c r="Z658" s="42"/>
      <c r="AA658" s="108"/>
    </row>
    <row r="659" spans="1:27" ht="14.5" customHeight="1">
      <c r="A659" s="41" t="s">
        <v>11171</v>
      </c>
      <c r="B659" s="119" t="s">
        <v>10796</v>
      </c>
      <c r="C659" s="120" t="s">
        <v>11170</v>
      </c>
      <c r="D659" s="135" t="s">
        <v>898</v>
      </c>
      <c r="E659" s="119" t="s">
        <v>6570</v>
      </c>
      <c r="F659" s="118" t="s">
        <v>11169</v>
      </c>
      <c r="G659" s="117">
        <v>3.4074641078217001</v>
      </c>
      <c r="H659" s="117">
        <v>9.7978969352299994E-2</v>
      </c>
      <c r="I659" s="117">
        <v>0.24392227996599999</v>
      </c>
      <c r="J659" s="117">
        <v>0.51368365850339992</v>
      </c>
      <c r="K659" s="117">
        <v>2.5518792000000001</v>
      </c>
      <c r="L659" s="116">
        <v>19.187061654135338</v>
      </c>
      <c r="M659" s="115">
        <v>328.33073000000002</v>
      </c>
      <c r="N659" s="114">
        <v>0.38164140000000002</v>
      </c>
      <c r="O659" s="114">
        <v>0.36005220999999998</v>
      </c>
      <c r="P659" s="114">
        <v>1.6120452E-2</v>
      </c>
      <c r="Q659" s="114">
        <v>5.4687312000000002E-3</v>
      </c>
      <c r="R659" s="113">
        <v>2.158586436213199E-5</v>
      </c>
      <c r="S659" s="112">
        <v>5.961705583080161E-8</v>
      </c>
      <c r="T659" s="112">
        <v>0.76592873705999998</v>
      </c>
      <c r="U659" s="111">
        <v>9.895689300000001E-4</v>
      </c>
      <c r="V659" s="154"/>
      <c r="W659" s="173"/>
      <c r="X659" s="42" t="s">
        <v>1074</v>
      </c>
      <c r="Y659" s="42"/>
      <c r="Z659" s="42"/>
      <c r="AA659" s="108"/>
    </row>
    <row r="660" spans="1:27" ht="14.5" customHeight="1">
      <c r="A660" s="41" t="s">
        <v>11168</v>
      </c>
      <c r="B660" s="119" t="s">
        <v>10796</v>
      </c>
      <c r="C660" s="120" t="s">
        <v>11167</v>
      </c>
      <c r="D660" s="135" t="s">
        <v>898</v>
      </c>
      <c r="E660" s="119" t="s">
        <v>6570</v>
      </c>
      <c r="F660" s="118" t="s">
        <v>11166</v>
      </c>
      <c r="G660" s="117">
        <v>20.630273870782307</v>
      </c>
      <c r="H660" s="117">
        <v>0.33427980070000002</v>
      </c>
      <c r="I660" s="117">
        <v>0.94901306439999999</v>
      </c>
      <c r="J660" s="117">
        <v>15.429368905682308</v>
      </c>
      <c r="K660" s="117">
        <v>3.9176120999999999</v>
      </c>
      <c r="L660" s="116">
        <v>29.455730075187969</v>
      </c>
      <c r="M660" s="115">
        <v>520.99109999999996</v>
      </c>
      <c r="N660" s="114">
        <v>0.75576920000000003</v>
      </c>
      <c r="O660" s="114">
        <v>0.71464729999999999</v>
      </c>
      <c r="P660" s="114">
        <v>2.8258729E-2</v>
      </c>
      <c r="Q660" s="114">
        <v>1.2863172000000001E-2</v>
      </c>
      <c r="R660" s="113">
        <v>4.2844561437252603E-5</v>
      </c>
      <c r="S660" s="112">
        <v>1.0450713292250342E-7</v>
      </c>
      <c r="T660" s="112">
        <v>1.80156472</v>
      </c>
      <c r="U660" s="111">
        <v>1.8503313999999999E-3</v>
      </c>
      <c r="V660" s="154"/>
      <c r="W660" s="173"/>
      <c r="X660" s="42" t="s">
        <v>897</v>
      </c>
      <c r="Y660" s="42"/>
      <c r="Z660" s="42"/>
      <c r="AA660" s="108"/>
    </row>
    <row r="661" spans="1:27" ht="14.5" customHeight="1">
      <c r="A661" s="41" t="s">
        <v>11165</v>
      </c>
      <c r="B661" s="119" t="s">
        <v>10796</v>
      </c>
      <c r="C661" s="120" t="s">
        <v>11164</v>
      </c>
      <c r="D661" s="135" t="s">
        <v>898</v>
      </c>
      <c r="E661" s="119" t="s">
        <v>6570</v>
      </c>
      <c r="F661" s="118" t="s">
        <v>11163</v>
      </c>
      <c r="G661" s="117">
        <v>25.367037788172002</v>
      </c>
      <c r="H661" s="117">
        <v>1.605636107172</v>
      </c>
      <c r="I661" s="117">
        <v>3.3398342699999999</v>
      </c>
      <c r="J661" s="117">
        <v>20.197586921000003</v>
      </c>
      <c r="K661" s="117">
        <v>0.22398049</v>
      </c>
      <c r="L661" s="116">
        <v>1.684063834586466</v>
      </c>
      <c r="M661" s="115">
        <v>31.882801000000001</v>
      </c>
      <c r="N661" s="114">
        <v>1.3105807</v>
      </c>
      <c r="O661" s="114">
        <v>1.2777551</v>
      </c>
      <c r="P661" s="114">
        <v>2.398863E-2</v>
      </c>
      <c r="Q661" s="114">
        <v>8.8369551000000001E-3</v>
      </c>
      <c r="R661" s="113">
        <v>7.6604022187199994E-5</v>
      </c>
      <c r="S661" s="112">
        <v>8.8715348540879998E-8</v>
      </c>
      <c r="T661" s="112">
        <v>1.23766877</v>
      </c>
      <c r="U661" s="111">
        <v>5.4104864000000001E-3</v>
      </c>
      <c r="V661" s="154"/>
      <c r="W661" s="173"/>
      <c r="X661" s="42" t="s">
        <v>1075</v>
      </c>
      <c r="Y661" s="42"/>
      <c r="Z661" s="42"/>
      <c r="AA661" s="108"/>
    </row>
    <row r="662" spans="1:27" ht="14.5" customHeight="1">
      <c r="A662" s="41" t="s">
        <v>11162</v>
      </c>
      <c r="B662" s="119" t="s">
        <v>10796</v>
      </c>
      <c r="C662" s="120" t="s">
        <v>11161</v>
      </c>
      <c r="D662" s="135" t="s">
        <v>898</v>
      </c>
      <c r="E662" s="119" t="s">
        <v>6570</v>
      </c>
      <c r="F662" s="118" t="s">
        <v>11160</v>
      </c>
      <c r="G662" s="117">
        <v>34.860141447290289</v>
      </c>
      <c r="H662" s="117">
        <v>3.8863307000000002</v>
      </c>
      <c r="I662" s="117">
        <v>4.455010068</v>
      </c>
      <c r="J662" s="117">
        <v>24.228650279290285</v>
      </c>
      <c r="K662" s="117">
        <v>2.2901503999999999</v>
      </c>
      <c r="L662" s="116">
        <v>17.219175939849624</v>
      </c>
      <c r="M662" s="115">
        <v>300.24493000000001</v>
      </c>
      <c r="N662" s="114">
        <v>1.7973969000000001</v>
      </c>
      <c r="O662" s="114">
        <v>1.7429877</v>
      </c>
      <c r="P662" s="114">
        <v>4.0045352999999999E-2</v>
      </c>
      <c r="Q662" s="114">
        <v>1.4363885999999999E-2</v>
      </c>
      <c r="R662" s="113">
        <v>1.044956652530026E-4</v>
      </c>
      <c r="S662" s="112">
        <v>1.4809672142592806E-7</v>
      </c>
      <c r="T662" s="112">
        <v>2.0117487500000002</v>
      </c>
      <c r="U662" s="111">
        <v>4.7232847000000001E-3</v>
      </c>
      <c r="V662" s="154"/>
      <c r="W662" s="173"/>
      <c r="X662" s="208" t="s">
        <v>1356</v>
      </c>
      <c r="Y662" s="42"/>
      <c r="Z662" s="42"/>
      <c r="AA662" s="108"/>
    </row>
    <row r="663" spans="1:27" ht="14.5" customHeight="1">
      <c r="A663" s="41" t="s">
        <v>11159</v>
      </c>
      <c r="B663" s="119" t="s">
        <v>10796</v>
      </c>
      <c r="C663" s="120" t="s">
        <v>11158</v>
      </c>
      <c r="D663" s="135" t="s">
        <v>898</v>
      </c>
      <c r="E663" s="119" t="s">
        <v>6570</v>
      </c>
      <c r="F663" s="118" t="s">
        <v>11157</v>
      </c>
      <c r="G663" s="117">
        <v>34.511540409900284</v>
      </c>
      <c r="H663" s="117">
        <v>3.8474673299999997</v>
      </c>
      <c r="I663" s="117">
        <v>4.410459897</v>
      </c>
      <c r="J663" s="117">
        <v>23.986364282900286</v>
      </c>
      <c r="K663" s="117">
        <v>2.2672488999999998</v>
      </c>
      <c r="L663" s="116">
        <v>17.046984210526315</v>
      </c>
      <c r="M663" s="115">
        <v>297.24248</v>
      </c>
      <c r="N663" s="114">
        <v>1.779423</v>
      </c>
      <c r="O663" s="114">
        <v>1.7255578</v>
      </c>
      <c r="P663" s="114">
        <v>3.9644899999999997E-2</v>
      </c>
      <c r="Q663" s="114">
        <v>1.4220247E-2</v>
      </c>
      <c r="R663" s="113">
        <v>1.0345070867267753E-4</v>
      </c>
      <c r="S663" s="112">
        <v>1.466157544827497E-7</v>
      </c>
      <c r="T663" s="112">
        <v>1.9916312</v>
      </c>
      <c r="U663" s="111">
        <v>4.6760517999999999E-3</v>
      </c>
      <c r="V663" s="154"/>
      <c r="W663" s="173"/>
      <c r="X663" s="208" t="s">
        <v>1357</v>
      </c>
      <c r="Y663" s="42"/>
      <c r="Z663" s="42"/>
      <c r="AA663" s="108"/>
    </row>
    <row r="664" spans="1:27" ht="14.5" customHeight="1">
      <c r="A664" s="41" t="s">
        <v>11156</v>
      </c>
      <c r="B664" s="119" t="s">
        <v>10796</v>
      </c>
      <c r="C664" s="120" t="s">
        <v>11155</v>
      </c>
      <c r="D664" s="135" t="s">
        <v>898</v>
      </c>
      <c r="E664" s="119" t="s">
        <v>6570</v>
      </c>
      <c r="F664" s="118" t="s">
        <v>11154</v>
      </c>
      <c r="G664" s="117">
        <v>2.6284986866351203</v>
      </c>
      <c r="H664" s="117">
        <v>0.27183393500000003</v>
      </c>
      <c r="I664" s="117">
        <v>0.22341203000000001</v>
      </c>
      <c r="J664" s="117">
        <v>1.6950893016351201</v>
      </c>
      <c r="K664" s="117">
        <v>0.43816342000000003</v>
      </c>
      <c r="L664" s="116">
        <v>3.2944618045112781</v>
      </c>
      <c r="M664" s="115">
        <v>52.032972000000001</v>
      </c>
      <c r="N664" s="114">
        <v>0.14774490000000001</v>
      </c>
      <c r="O664" s="114">
        <v>0.14181774999999999</v>
      </c>
      <c r="P664" s="114">
        <v>4.6336017E-3</v>
      </c>
      <c r="Q664" s="114">
        <v>1.2935507999999999E-3</v>
      </c>
      <c r="R664" s="113">
        <v>8.5022630470800008E-6</v>
      </c>
      <c r="S664" s="112">
        <v>1.7136100922910001E-8</v>
      </c>
      <c r="T664" s="112">
        <v>0.181169571</v>
      </c>
      <c r="U664" s="111">
        <v>1.6839515999999999E-3</v>
      </c>
      <c r="V664" s="154"/>
      <c r="W664" s="173"/>
      <c r="X664" s="42" t="s">
        <v>1272</v>
      </c>
      <c r="Y664" s="42"/>
      <c r="Z664" s="42"/>
      <c r="AA664" s="108"/>
    </row>
    <row r="665" spans="1:27" ht="14.5" customHeight="1">
      <c r="A665" s="41" t="s">
        <v>11153</v>
      </c>
      <c r="B665" s="119" t="s">
        <v>10796</v>
      </c>
      <c r="C665" s="120" t="s">
        <v>11152</v>
      </c>
      <c r="D665" s="135" t="s">
        <v>898</v>
      </c>
      <c r="E665" s="119" t="s">
        <v>6570</v>
      </c>
      <c r="F665" s="118" t="s">
        <v>11151</v>
      </c>
      <c r="G665" s="117">
        <v>0.14632057874230001</v>
      </c>
      <c r="H665" s="117">
        <v>5.8344962479999997E-3</v>
      </c>
      <c r="I665" s="117">
        <v>9.7570823999999987E-3</v>
      </c>
      <c r="J665" s="117">
        <v>6.5492400942999997E-3</v>
      </c>
      <c r="K665" s="117">
        <v>0.12417976</v>
      </c>
      <c r="L665" s="116">
        <v>0.93368240601503749</v>
      </c>
      <c r="M665" s="115">
        <v>13.211478</v>
      </c>
      <c r="N665" s="114">
        <v>1.8297457E-2</v>
      </c>
      <c r="O665" s="114">
        <v>1.6842929E-2</v>
      </c>
      <c r="P665" s="114">
        <v>7.9197070000000004E-4</v>
      </c>
      <c r="Q665" s="114">
        <v>6.6255695999999998E-4</v>
      </c>
      <c r="R665" s="113">
        <v>1.0097679261020001E-6</v>
      </c>
      <c r="S665" s="112">
        <v>2.9288857191621299E-9</v>
      </c>
      <c r="T665" s="112">
        <v>9.2795092616000011E-2</v>
      </c>
      <c r="U665" s="122">
        <v>4.6405046E-5</v>
      </c>
      <c r="V665" s="154"/>
      <c r="W665" s="173"/>
      <c r="X665" s="42" t="s">
        <v>1076</v>
      </c>
      <c r="Y665" s="42"/>
      <c r="Z665" s="42"/>
      <c r="AA665" s="108"/>
    </row>
    <row r="666" spans="1:27" ht="14.5" customHeight="1">
      <c r="A666" s="41" t="s">
        <v>11150</v>
      </c>
      <c r="B666" s="119" t="s">
        <v>10796</v>
      </c>
      <c r="C666" s="120" t="s">
        <v>11149</v>
      </c>
      <c r="D666" s="135" t="s">
        <v>898</v>
      </c>
      <c r="E666" s="119" t="s">
        <v>6570</v>
      </c>
      <c r="F666" s="118" t="s">
        <v>11148</v>
      </c>
      <c r="G666" s="117">
        <v>2.2809937922695798</v>
      </c>
      <c r="H666" s="117">
        <v>0.23459401499999999</v>
      </c>
      <c r="I666" s="117">
        <v>0.19350033620000001</v>
      </c>
      <c r="J666" s="117">
        <v>1.45869373106958</v>
      </c>
      <c r="K666" s="117">
        <v>0.39420570999999999</v>
      </c>
      <c r="L666" s="116">
        <v>2.9639527067669169</v>
      </c>
      <c r="M666" s="115">
        <v>46.597963</v>
      </c>
      <c r="N666" s="114">
        <v>0.12962225999999999</v>
      </c>
      <c r="O666" s="114">
        <v>0.12432127</v>
      </c>
      <c r="P666" s="114">
        <v>4.0957733999999997E-3</v>
      </c>
      <c r="Q666" s="114">
        <v>1.2052116000000001E-3</v>
      </c>
      <c r="R666" s="113">
        <v>7.4533137051379007E-6</v>
      </c>
      <c r="S666" s="112">
        <v>1.514709083545976E-8</v>
      </c>
      <c r="T666" s="112">
        <v>0.16879714200000001</v>
      </c>
      <c r="U666" s="111">
        <v>1.4546951E-3</v>
      </c>
      <c r="V666" s="110"/>
      <c r="W666" s="173"/>
      <c r="X666" s="42" t="s">
        <v>897</v>
      </c>
      <c r="Y666" s="42"/>
      <c r="Z666" s="42"/>
      <c r="AA666" s="108"/>
    </row>
    <row r="667" spans="1:27" ht="14.5" customHeight="1">
      <c r="A667" s="41" t="s">
        <v>11147</v>
      </c>
      <c r="B667" s="119" t="s">
        <v>10796</v>
      </c>
      <c r="C667" s="120" t="s">
        <v>11146</v>
      </c>
      <c r="D667" s="135" t="s">
        <v>898</v>
      </c>
      <c r="E667" s="119" t="s">
        <v>6570</v>
      </c>
      <c r="F667" s="118" t="s">
        <v>11145</v>
      </c>
      <c r="G667" s="117">
        <v>43.626588992000002</v>
      </c>
      <c r="H667" s="117">
        <v>2.7615588079999998</v>
      </c>
      <c r="I667" s="117">
        <v>5.7441775599999998</v>
      </c>
      <c r="J667" s="117">
        <v>34.739142624000003</v>
      </c>
      <c r="K667" s="117">
        <v>0.38170999999999999</v>
      </c>
      <c r="L667" s="116">
        <v>2.8699999999999997</v>
      </c>
      <c r="M667" s="115">
        <v>54.383319999999998</v>
      </c>
      <c r="N667" s="114">
        <v>2.2536700000000001</v>
      </c>
      <c r="O667" s="114">
        <v>2.1972399</v>
      </c>
      <c r="P667" s="114">
        <v>4.1238117999999997E-2</v>
      </c>
      <c r="Q667" s="114">
        <v>1.5192020000000001E-2</v>
      </c>
      <c r="R667" s="113">
        <v>1.317290103E-4</v>
      </c>
      <c r="S667" s="112">
        <v>1.5250783347299999E-7</v>
      </c>
      <c r="T667" s="112">
        <v>2.1277338399999999</v>
      </c>
      <c r="U667" s="111">
        <v>9.3046655999999995E-3</v>
      </c>
      <c r="V667" s="110"/>
      <c r="W667" s="173"/>
      <c r="X667" s="213" t="s">
        <v>11144</v>
      </c>
      <c r="Y667" s="213"/>
      <c r="Z667" s="213"/>
      <c r="AA667" s="212"/>
    </row>
    <row r="668" spans="1:27" ht="14.5" customHeight="1">
      <c r="A668" s="41" t="s">
        <v>11143</v>
      </c>
      <c r="B668" s="119" t="s">
        <v>10796</v>
      </c>
      <c r="C668" s="120" t="s">
        <v>11142</v>
      </c>
      <c r="D668" s="135" t="s">
        <v>898</v>
      </c>
      <c r="E668" s="119" t="s">
        <v>6570</v>
      </c>
      <c r="F668" s="118" t="s">
        <v>11141</v>
      </c>
      <c r="G668" s="117">
        <v>6.5502927129999994E-3</v>
      </c>
      <c r="H668" s="117">
        <v>1.87886707E-4</v>
      </c>
      <c r="I668" s="117">
        <v>4.6857090999999996E-4</v>
      </c>
      <c r="J668" s="117">
        <v>9.8210599599999997E-4</v>
      </c>
      <c r="K668" s="117">
        <v>4.9117290999999997E-3</v>
      </c>
      <c r="L668" s="116">
        <v>3.6930293984962399E-2</v>
      </c>
      <c r="M668" s="115">
        <v>0.63208134000000005</v>
      </c>
      <c r="N668" s="114">
        <v>7.3434692999999995E-4</v>
      </c>
      <c r="O668" s="114">
        <v>6.9286184000000002E-4</v>
      </c>
      <c r="P668" s="121">
        <v>3.1008428999999999E-5</v>
      </c>
      <c r="Q668" s="121">
        <v>1.0476662E-5</v>
      </c>
      <c r="R668" s="113">
        <v>4.1538479341999996E-8</v>
      </c>
      <c r="S668" s="112">
        <v>1.146761393675E-10</v>
      </c>
      <c r="T668" s="112">
        <v>1.4673195784099999E-3</v>
      </c>
      <c r="U668" s="122">
        <v>1.9041086E-6</v>
      </c>
      <c r="V668" s="110"/>
      <c r="W668" s="173"/>
      <c r="X668" s="213" t="s">
        <v>11140</v>
      </c>
      <c r="Y668" s="213"/>
      <c r="Z668" s="213"/>
      <c r="AA668" s="212"/>
    </row>
    <row r="669" spans="1:27" ht="14.5" customHeight="1">
      <c r="B669" s="119" t="s">
        <v>10796</v>
      </c>
      <c r="C669" s="133" t="s">
        <v>11139</v>
      </c>
      <c r="D669" s="211" t="s">
        <v>11138</v>
      </c>
      <c r="G669" s="131"/>
      <c r="H669" s="131"/>
      <c r="I669" s="131"/>
      <c r="J669" s="131"/>
      <c r="K669" s="131"/>
      <c r="L669" s="131"/>
      <c r="M669" s="100"/>
      <c r="N669" s="41"/>
      <c r="O669" s="41"/>
      <c r="V669" s="130"/>
      <c r="W669" s="105"/>
      <c r="X669" s="76"/>
      <c r="Y669" s="76"/>
      <c r="Z669" s="76"/>
      <c r="AA669" s="108"/>
    </row>
    <row r="670" spans="1:27" ht="14.5" customHeight="1">
      <c r="A670" s="41" t="s">
        <v>11137</v>
      </c>
      <c r="B670" s="119" t="s">
        <v>10796</v>
      </c>
      <c r="C670" s="120" t="s">
        <v>11136</v>
      </c>
      <c r="D670" s="135" t="s">
        <v>11097</v>
      </c>
      <c r="E670" s="119" t="s">
        <v>6570</v>
      </c>
      <c r="F670" s="118" t="s">
        <v>11135</v>
      </c>
      <c r="G670" s="117">
        <v>2.3633559365123586</v>
      </c>
      <c r="H670" s="117">
        <v>9.8300159179999999E-2</v>
      </c>
      <c r="I670" s="117">
        <v>0.31050882400000002</v>
      </c>
      <c r="J670" s="117">
        <v>1.3386284533323589</v>
      </c>
      <c r="K670" s="117">
        <v>0.61591850000000004</v>
      </c>
      <c r="L670" s="116">
        <v>4.6309661654135335</v>
      </c>
      <c r="M670" s="115">
        <v>94.323560999999998</v>
      </c>
      <c r="N670" s="114">
        <v>0.15305738999999999</v>
      </c>
      <c r="O670" s="114">
        <v>0.14531487000000001</v>
      </c>
      <c r="P670" s="114">
        <v>5.5599678000000001E-3</v>
      </c>
      <c r="Q670" s="114">
        <v>2.1825508E-3</v>
      </c>
      <c r="R670" s="113">
        <v>8.7119228447358402E-6</v>
      </c>
      <c r="S670" s="112">
        <v>2.0562011540767475E-8</v>
      </c>
      <c r="T670" s="112">
        <v>0.305679378</v>
      </c>
      <c r="U670" s="111">
        <v>3.8895218999999998E-3</v>
      </c>
      <c r="V670" s="110"/>
      <c r="W670" s="173"/>
      <c r="X670" s="76" t="s">
        <v>11095</v>
      </c>
      <c r="Y670" s="76"/>
      <c r="Z670" s="76"/>
      <c r="AA670" s="108"/>
    </row>
    <row r="671" spans="1:27" ht="14.5" customHeight="1">
      <c r="A671" s="41" t="s">
        <v>11134</v>
      </c>
      <c r="B671" s="119" t="s">
        <v>10796</v>
      </c>
      <c r="C671" s="120" t="s">
        <v>11133</v>
      </c>
      <c r="D671" s="135" t="s">
        <v>11097</v>
      </c>
      <c r="E671" s="119" t="s">
        <v>6570</v>
      </c>
      <c r="F671" s="118" t="s">
        <v>11132</v>
      </c>
      <c r="G671" s="117">
        <v>0.82565661738467799</v>
      </c>
      <c r="H671" s="117">
        <v>6.7895799500000006E-2</v>
      </c>
      <c r="I671" s="117">
        <v>0.17870744629999999</v>
      </c>
      <c r="J671" s="117">
        <v>0.17511772158467798</v>
      </c>
      <c r="K671" s="117">
        <v>0.40393564999999998</v>
      </c>
      <c r="L671" s="116">
        <v>3.0371101503759395</v>
      </c>
      <c r="M671" s="115">
        <v>40.600368000000003</v>
      </c>
      <c r="N671" s="114">
        <v>0.10215621</v>
      </c>
      <c r="O671" s="114">
        <v>9.7426784000000002E-2</v>
      </c>
      <c r="P671" s="114">
        <v>3.3876043999999999E-3</v>
      </c>
      <c r="Q671" s="114">
        <v>1.3418241E-3</v>
      </c>
      <c r="R671" s="113">
        <v>5.8409342846273995E-6</v>
      </c>
      <c r="S671" s="112">
        <v>1.2528122917451029E-8</v>
      </c>
      <c r="T671" s="112">
        <v>0.18793054279999999</v>
      </c>
      <c r="U671" s="111">
        <v>2.2590304000000001E-4</v>
      </c>
      <c r="V671" s="154"/>
      <c r="W671" s="173"/>
      <c r="X671" s="76" t="s">
        <v>11095</v>
      </c>
      <c r="Y671" s="76"/>
      <c r="Z671" s="42"/>
      <c r="AA671" s="108"/>
    </row>
    <row r="672" spans="1:27" ht="14.5" customHeight="1">
      <c r="A672" s="41" t="s">
        <v>11131</v>
      </c>
      <c r="B672" s="119" t="s">
        <v>10796</v>
      </c>
      <c r="C672" s="120" t="s">
        <v>11130</v>
      </c>
      <c r="D672" s="135" t="s">
        <v>11097</v>
      </c>
      <c r="E672" s="119" t="s">
        <v>6570</v>
      </c>
      <c r="F672" s="118" t="s">
        <v>11129</v>
      </c>
      <c r="G672" s="117">
        <v>366.46620734780129</v>
      </c>
      <c r="H672" s="117">
        <v>6.5320724490000002</v>
      </c>
      <c r="I672" s="117">
        <v>8.9961031600000005</v>
      </c>
      <c r="J672" s="117">
        <v>276.46306773880127</v>
      </c>
      <c r="K672" s="117">
        <v>74.474964</v>
      </c>
      <c r="L672" s="116">
        <v>559.96213533834589</v>
      </c>
      <c r="M672" s="115">
        <v>7975.7554</v>
      </c>
      <c r="N672" s="114">
        <v>12.658594000000001</v>
      </c>
      <c r="O672" s="114">
        <v>11.790222999999999</v>
      </c>
      <c r="P672" s="114">
        <v>0.49108196999999998</v>
      </c>
      <c r="Q672" s="114">
        <v>0.37728895000000001</v>
      </c>
      <c r="R672" s="113">
        <v>7.0684792094964795E-4</v>
      </c>
      <c r="S672" s="112">
        <v>1.8161315502653072E-6</v>
      </c>
      <c r="T672" s="112">
        <v>52.841590000000004</v>
      </c>
      <c r="U672" s="111">
        <v>3.0297502E-2</v>
      </c>
      <c r="V672" s="154"/>
      <c r="W672" s="173"/>
      <c r="X672" s="76" t="s">
        <v>11095</v>
      </c>
      <c r="Y672" s="76"/>
      <c r="Z672" s="42"/>
      <c r="AA672" s="108"/>
    </row>
    <row r="673" spans="1:27" ht="14.5" customHeight="1">
      <c r="A673" s="41" t="s">
        <v>11128</v>
      </c>
      <c r="B673" s="119" t="s">
        <v>10796</v>
      </c>
      <c r="C673" s="120" t="s">
        <v>11127</v>
      </c>
      <c r="D673" s="135" t="s">
        <v>11097</v>
      </c>
      <c r="E673" s="119" t="s">
        <v>6570</v>
      </c>
      <c r="F673" s="118" t="s">
        <v>11126</v>
      </c>
      <c r="G673" s="117">
        <v>26.122770314335121</v>
      </c>
      <c r="H673" s="117">
        <v>5.8331084699999994E-2</v>
      </c>
      <c r="I673" s="117">
        <v>0.36618992</v>
      </c>
      <c r="J673" s="117">
        <v>25.446633109635119</v>
      </c>
      <c r="K673" s="117">
        <v>0.25161620000000001</v>
      </c>
      <c r="L673" s="116">
        <v>1.8918511278195489</v>
      </c>
      <c r="M673" s="115">
        <v>29.517326000000001</v>
      </c>
      <c r="N673" s="114">
        <v>0.15086448</v>
      </c>
      <c r="O673" s="114">
        <v>0.14142785999999999</v>
      </c>
      <c r="P673" s="114">
        <v>3.5340349E-3</v>
      </c>
      <c r="Q673" s="114">
        <v>5.9025904999999998E-3</v>
      </c>
      <c r="R673" s="113">
        <v>8.478888253780002E-6</v>
      </c>
      <c r="S673" s="112">
        <v>1.30696557320121E-8</v>
      </c>
      <c r="T673" s="112">
        <v>0.82669334999999999</v>
      </c>
      <c r="U673" s="111">
        <v>4.6994097999999998E-2</v>
      </c>
      <c r="V673" s="154"/>
      <c r="W673" s="173"/>
      <c r="X673" s="76" t="s">
        <v>11125</v>
      </c>
      <c r="Y673" s="76" t="s">
        <v>11124</v>
      </c>
      <c r="Z673" s="76"/>
      <c r="AA673" s="108"/>
    </row>
    <row r="674" spans="1:27" ht="14.5" customHeight="1">
      <c r="A674" s="41" t="s">
        <v>11123</v>
      </c>
      <c r="B674" s="119" t="s">
        <v>10796</v>
      </c>
      <c r="C674" s="120" t="s">
        <v>11122</v>
      </c>
      <c r="D674" s="135" t="s">
        <v>11097</v>
      </c>
      <c r="E674" s="119" t="s">
        <v>6570</v>
      </c>
      <c r="F674" s="118" t="s">
        <v>11121</v>
      </c>
      <c r="G674" s="117">
        <v>10.255446448181001</v>
      </c>
      <c r="H674" s="117">
        <v>0.87344751310000002</v>
      </c>
      <c r="I674" s="117">
        <v>1.8347815850810001</v>
      </c>
      <c r="J674" s="117">
        <v>0.87236015</v>
      </c>
      <c r="K674" s="117">
        <v>6.6748571999999999</v>
      </c>
      <c r="L674" s="116">
        <v>50.186896240601499</v>
      </c>
      <c r="M674" s="115">
        <v>310.44598000000002</v>
      </c>
      <c r="N674" s="114">
        <v>1.3012547999999999</v>
      </c>
      <c r="O674" s="114">
        <v>1.2457054999999999</v>
      </c>
      <c r="P674" s="114">
        <v>5.0213061000000003E-2</v>
      </c>
      <c r="Q674" s="114">
        <v>5.3362376E-3</v>
      </c>
      <c r="R674" s="113">
        <v>7.46825866577E-5</v>
      </c>
      <c r="S674" s="112">
        <v>1.8569919147699999E-7</v>
      </c>
      <c r="T674" s="112">
        <v>0.74737220699999996</v>
      </c>
      <c r="U674" s="111">
        <v>7.7316950999999998E-3</v>
      </c>
      <c r="V674" s="154"/>
      <c r="W674" s="173"/>
      <c r="X674" s="76" t="s">
        <v>11120</v>
      </c>
      <c r="Y674" s="76"/>
      <c r="Z674" s="76"/>
      <c r="AA674" s="108"/>
    </row>
    <row r="675" spans="1:27" ht="14.5" customHeight="1">
      <c r="A675" s="41" t="s">
        <v>11119</v>
      </c>
      <c r="B675" s="119" t="s">
        <v>10796</v>
      </c>
      <c r="C675" s="120" t="s">
        <v>11118</v>
      </c>
      <c r="D675" s="135" t="s">
        <v>11097</v>
      </c>
      <c r="E675" s="119" t="s">
        <v>6570</v>
      </c>
      <c r="F675" s="118" t="s">
        <v>11117</v>
      </c>
      <c r="G675" s="117">
        <v>337.75159842224002</v>
      </c>
      <c r="H675" s="117">
        <v>4.8665431530000003</v>
      </c>
      <c r="I675" s="117">
        <v>19.58932978</v>
      </c>
      <c r="J675" s="117">
        <v>272.03521348923999</v>
      </c>
      <c r="K675" s="117">
        <v>41.260511999999999</v>
      </c>
      <c r="L675" s="116">
        <v>310.22941353383453</v>
      </c>
      <c r="M675" s="115">
        <v>3518.5999000000002</v>
      </c>
      <c r="N675" s="114">
        <v>11.017950000000001</v>
      </c>
      <c r="O675" s="114">
        <v>10.276476000000001</v>
      </c>
      <c r="P675" s="114">
        <v>0.35311112</v>
      </c>
      <c r="Q675" s="114">
        <v>0.38836314999999999</v>
      </c>
      <c r="R675" s="113">
        <v>6.1609566716314004E-4</v>
      </c>
      <c r="S675" s="112">
        <v>1.3058843329318201E-6</v>
      </c>
      <c r="T675" s="112">
        <v>54.392598000000007</v>
      </c>
      <c r="U675" s="111">
        <v>2.0420893999999998E-2</v>
      </c>
      <c r="V675" s="154"/>
      <c r="W675" s="173"/>
      <c r="X675" s="76" t="s">
        <v>11116</v>
      </c>
      <c r="Y675" s="76"/>
      <c r="Z675" s="76"/>
      <c r="AA675" s="108"/>
    </row>
    <row r="676" spans="1:27" ht="14.5" customHeight="1">
      <c r="A676" s="41" t="s">
        <v>11115</v>
      </c>
      <c r="B676" s="119" t="s">
        <v>10796</v>
      </c>
      <c r="C676" s="120" t="s">
        <v>11114</v>
      </c>
      <c r="D676" s="135" t="s">
        <v>11097</v>
      </c>
      <c r="E676" s="119" t="s">
        <v>6570</v>
      </c>
      <c r="F676" s="118" t="s">
        <v>11113</v>
      </c>
      <c r="G676" s="117">
        <v>40.362253813179997</v>
      </c>
      <c r="H676" s="117">
        <v>6.5142095800000003E-3</v>
      </c>
      <c r="I676" s="117">
        <v>6.6097955600000008E-2</v>
      </c>
      <c r="J676" s="117">
        <v>40.265701647999997</v>
      </c>
      <c r="K676" s="117">
        <v>2.3939999999999999E-2</v>
      </c>
      <c r="L676" s="116">
        <v>0.18</v>
      </c>
      <c r="M676" s="115">
        <v>3.6957399999999998</v>
      </c>
      <c r="N676" s="114">
        <v>2.7195009999999999E-2</v>
      </c>
      <c r="O676" s="114">
        <v>1.8062696999999999E-2</v>
      </c>
      <c r="P676" s="114">
        <v>4.2699581000000002E-4</v>
      </c>
      <c r="Q676" s="114">
        <v>8.7053174000000007E-3</v>
      </c>
      <c r="R676" s="113">
        <v>1.08289549E-6</v>
      </c>
      <c r="S676" s="112">
        <v>1.5791265185300001E-9</v>
      </c>
      <c r="T676" s="112">
        <v>1.21923213</v>
      </c>
      <c r="U676" s="122">
        <v>5.4338481999999999E-5</v>
      </c>
      <c r="V676" s="154"/>
      <c r="W676" s="173"/>
      <c r="X676" s="76" t="s">
        <v>11100</v>
      </c>
      <c r="Y676" s="210" t="s">
        <v>11112</v>
      </c>
      <c r="Z676" s="76"/>
      <c r="AA676" s="108"/>
    </row>
    <row r="677" spans="1:27" ht="14.5" customHeight="1">
      <c r="A677" s="41" t="s">
        <v>11111</v>
      </c>
      <c r="B677" s="119" t="s">
        <v>10796</v>
      </c>
      <c r="C677" s="120" t="s">
        <v>11110</v>
      </c>
      <c r="D677" s="135" t="s">
        <v>11097</v>
      </c>
      <c r="E677" s="119" t="s">
        <v>6570</v>
      </c>
      <c r="F677" s="118" t="s">
        <v>11109</v>
      </c>
      <c r="G677" s="117">
        <v>5908.9683273272003</v>
      </c>
      <c r="H677" s="117">
        <v>12.532970651000001</v>
      </c>
      <c r="I677" s="117">
        <v>50.449052800000004</v>
      </c>
      <c r="J677" s="117">
        <v>5739.7267338762003</v>
      </c>
      <c r="K677" s="117">
        <v>106.25957</v>
      </c>
      <c r="L677" s="116">
        <v>798.94413533834575</v>
      </c>
      <c r="M677" s="115">
        <v>9061.5676000000003</v>
      </c>
      <c r="N677" s="114">
        <v>28.835923999999999</v>
      </c>
      <c r="O677" s="114">
        <v>26.465350999999998</v>
      </c>
      <c r="P677" s="114">
        <v>0.90937884999999996</v>
      </c>
      <c r="Q677" s="114">
        <v>1.4611947999999999</v>
      </c>
      <c r="R677" s="113">
        <v>1.5866517102849998E-3</v>
      </c>
      <c r="S677" s="112">
        <v>3.3630874538352001E-6</v>
      </c>
      <c r="T677" s="112">
        <v>204.64913100000001</v>
      </c>
      <c r="U677" s="111">
        <v>0.76816163000000004</v>
      </c>
      <c r="V677" s="154"/>
      <c r="W677" s="173"/>
      <c r="X677" s="76" t="s">
        <v>11095</v>
      </c>
      <c r="Y677" s="209" t="s">
        <v>11108</v>
      </c>
      <c r="Z677" s="76"/>
      <c r="AA677" s="108"/>
    </row>
    <row r="678" spans="1:27" ht="14.5" customHeight="1">
      <c r="A678" s="41" t="s">
        <v>11107</v>
      </c>
      <c r="B678" s="119" t="s">
        <v>10796</v>
      </c>
      <c r="C678" s="120" t="s">
        <v>11106</v>
      </c>
      <c r="D678" s="135" t="s">
        <v>11097</v>
      </c>
      <c r="E678" s="119" t="s">
        <v>6570</v>
      </c>
      <c r="F678" s="118" t="s">
        <v>11105</v>
      </c>
      <c r="G678" s="117">
        <v>1.3922241567547</v>
      </c>
      <c r="H678" s="117">
        <v>6.7644949270000004E-2</v>
      </c>
      <c r="I678" s="117">
        <v>0.27229168000000004</v>
      </c>
      <c r="J678" s="117">
        <v>0.41160140748469998</v>
      </c>
      <c r="K678" s="117">
        <v>0.64068612000000003</v>
      </c>
      <c r="L678" s="116">
        <v>4.8171888721804512</v>
      </c>
      <c r="M678" s="115">
        <v>48.908538999999998</v>
      </c>
      <c r="N678" s="114">
        <v>0.15927981999999999</v>
      </c>
      <c r="O678" s="114">
        <v>0.15065993</v>
      </c>
      <c r="P678" s="114">
        <v>5.2906007000000001E-3</v>
      </c>
      <c r="Q678" s="114">
        <v>3.3292898999999999E-3</v>
      </c>
      <c r="R678" s="113">
        <v>9.0323698566401003E-6</v>
      </c>
      <c r="S678" s="112">
        <v>1.9565830575728E-8</v>
      </c>
      <c r="T678" s="112">
        <v>0.46628710200000001</v>
      </c>
      <c r="U678" s="111">
        <v>2.9877015000000001E-4</v>
      </c>
      <c r="V678" s="154"/>
      <c r="W678" s="173"/>
      <c r="X678" s="76" t="s">
        <v>11095</v>
      </c>
      <c r="Y678" s="209" t="s">
        <v>11104</v>
      </c>
      <c r="Z678" s="76"/>
      <c r="AA678" s="108"/>
    </row>
    <row r="679" spans="1:27" ht="14.5" customHeight="1">
      <c r="A679" s="41" t="s">
        <v>11103</v>
      </c>
      <c r="B679" s="119" t="s">
        <v>10796</v>
      </c>
      <c r="C679" s="120" t="s">
        <v>11102</v>
      </c>
      <c r="D679" s="135" t="s">
        <v>11097</v>
      </c>
      <c r="E679" s="119" t="s">
        <v>6570</v>
      </c>
      <c r="F679" s="118" t="s">
        <v>11101</v>
      </c>
      <c r="G679" s="117">
        <v>3368.0942646649996</v>
      </c>
      <c r="H679" s="117">
        <v>25.602284100000002</v>
      </c>
      <c r="I679" s="117">
        <v>3.3890737649999996</v>
      </c>
      <c r="J679" s="117">
        <v>3294.9716447999999</v>
      </c>
      <c r="K679" s="117">
        <v>44.131262</v>
      </c>
      <c r="L679" s="116">
        <v>331.81399999999996</v>
      </c>
      <c r="M679" s="115">
        <v>4718.0628999999999</v>
      </c>
      <c r="N679" s="114">
        <v>9.9418357000000004</v>
      </c>
      <c r="O679" s="114">
        <v>7.4405720999999998</v>
      </c>
      <c r="P679" s="114">
        <v>0.25979479</v>
      </c>
      <c r="Q679" s="114">
        <v>2.2414687999999998</v>
      </c>
      <c r="R679" s="113">
        <v>4.4607746339999998E-4</v>
      </c>
      <c r="S679" s="112">
        <v>9.6077954672100006E-7</v>
      </c>
      <c r="T679" s="112">
        <v>313.93120199999998</v>
      </c>
      <c r="U679" s="111">
        <v>3.6808624999999998E-2</v>
      </c>
      <c r="V679" s="154"/>
      <c r="W679" s="173"/>
      <c r="X679" s="76" t="s">
        <v>11100</v>
      </c>
      <c r="Y679" s="76"/>
      <c r="Z679" s="76"/>
      <c r="AA679" s="108"/>
    </row>
    <row r="680" spans="1:27" ht="14.5" customHeight="1">
      <c r="A680" s="41" t="s">
        <v>11099</v>
      </c>
      <c r="B680" s="119" t="s">
        <v>10796</v>
      </c>
      <c r="C680" s="120" t="s">
        <v>11098</v>
      </c>
      <c r="D680" s="135" t="s">
        <v>11097</v>
      </c>
      <c r="E680" s="119" t="s">
        <v>6570</v>
      </c>
      <c r="F680" s="118" t="s">
        <v>11096</v>
      </c>
      <c r="G680" s="117">
        <v>151.51159864421999</v>
      </c>
      <c r="H680" s="117">
        <v>1.7454668291</v>
      </c>
      <c r="I680" s="117">
        <v>7.0260395099999995</v>
      </c>
      <c r="J680" s="117">
        <v>127.94132230512</v>
      </c>
      <c r="K680" s="117">
        <v>14.798769999999999</v>
      </c>
      <c r="L680" s="116">
        <v>111.26894736842104</v>
      </c>
      <c r="M680" s="115">
        <v>1262.0045</v>
      </c>
      <c r="N680" s="114">
        <v>3.8946638</v>
      </c>
      <c r="O680" s="114">
        <v>3.6858293</v>
      </c>
      <c r="P680" s="114">
        <v>0.12664918999999999</v>
      </c>
      <c r="Q680" s="114">
        <v>8.2185290999999994E-2</v>
      </c>
      <c r="R680" s="113">
        <v>2.2097298120198002E-4</v>
      </c>
      <c r="S680" s="112">
        <v>4.6837717931494998E-7</v>
      </c>
      <c r="T680" s="112">
        <v>11.51054444194</v>
      </c>
      <c r="U680" s="111">
        <v>7.3242938999999998E-3</v>
      </c>
      <c r="V680" s="110"/>
      <c r="W680" s="109"/>
      <c r="X680" s="76" t="s">
        <v>11095</v>
      </c>
      <c r="Y680" s="76"/>
      <c r="Z680" s="76"/>
      <c r="AA680" s="108"/>
    </row>
    <row r="681" spans="1:27" ht="14.5" customHeight="1">
      <c r="B681" s="119" t="s">
        <v>10796</v>
      </c>
      <c r="C681" s="133" t="s">
        <v>11094</v>
      </c>
      <c r="D681" s="133" t="s">
        <v>936</v>
      </c>
      <c r="G681" s="131"/>
      <c r="H681" s="131"/>
      <c r="I681" s="131"/>
      <c r="J681" s="131"/>
      <c r="K681" s="131"/>
      <c r="L681" s="131"/>
      <c r="M681" s="100"/>
      <c r="N681" s="41"/>
      <c r="O681" s="41"/>
      <c r="V681" s="152"/>
      <c r="W681" s="172"/>
      <c r="X681" s="76"/>
      <c r="Y681" s="76"/>
      <c r="Z681" s="76"/>
      <c r="AA681" s="108"/>
    </row>
    <row r="682" spans="1:27" ht="14.5" customHeight="1">
      <c r="A682" s="41" t="s">
        <v>11093</v>
      </c>
      <c r="B682" s="119" t="s">
        <v>10796</v>
      </c>
      <c r="C682" s="120" t="s">
        <v>11092</v>
      </c>
      <c r="D682" s="135" t="s">
        <v>936</v>
      </c>
      <c r="E682" s="119" t="s">
        <v>6570</v>
      </c>
      <c r="F682" s="118" t="s">
        <v>11091</v>
      </c>
      <c r="G682" s="117">
        <v>118.08649234699369</v>
      </c>
      <c r="H682" s="117">
        <v>0.40570668180000002</v>
      </c>
      <c r="I682" s="117">
        <v>1.6341542760000001</v>
      </c>
      <c r="J682" s="117">
        <v>112.5941621891937</v>
      </c>
      <c r="K682" s="117">
        <v>3.4524691999999999</v>
      </c>
      <c r="L682" s="116">
        <v>25.958415037593983</v>
      </c>
      <c r="M682" s="115">
        <v>294.83519000000001</v>
      </c>
      <c r="N682" s="114">
        <v>0.90713613999999998</v>
      </c>
      <c r="O682" s="114">
        <v>0.85841135999999996</v>
      </c>
      <c r="P682" s="114">
        <v>2.9526468E-2</v>
      </c>
      <c r="Q682" s="114">
        <v>1.9198308000000001E-2</v>
      </c>
      <c r="R682" s="113">
        <v>5.1463511382741002E-5</v>
      </c>
      <c r="S682" s="112">
        <v>1.0919551776799215E-7</v>
      </c>
      <c r="T682" s="112">
        <v>2.6888386789899998</v>
      </c>
      <c r="U682" s="111">
        <v>1.7071410999999999E-3</v>
      </c>
      <c r="V682" s="154"/>
      <c r="W682" s="173"/>
      <c r="X682" s="208" t="s">
        <v>695</v>
      </c>
      <c r="Y682" s="76"/>
      <c r="Z682" s="76"/>
      <c r="AA682" s="108"/>
    </row>
    <row r="683" spans="1:27" ht="14.5" customHeight="1">
      <c r="A683" s="41" t="s">
        <v>11090</v>
      </c>
      <c r="B683" s="119" t="s">
        <v>10796</v>
      </c>
      <c r="C683" s="120" t="s">
        <v>11089</v>
      </c>
      <c r="D683" s="135" t="s">
        <v>936</v>
      </c>
      <c r="E683" s="119" t="s">
        <v>6570</v>
      </c>
      <c r="F683" s="118" t="s">
        <v>11088</v>
      </c>
      <c r="G683" s="117">
        <v>1304.4102176854151</v>
      </c>
      <c r="H683" s="117">
        <v>1.8989259072000002</v>
      </c>
      <c r="I683" s="117">
        <v>7.6448306400000003</v>
      </c>
      <c r="J683" s="117">
        <v>1278.7537501382151</v>
      </c>
      <c r="K683" s="117">
        <v>16.112711000000001</v>
      </c>
      <c r="L683" s="116">
        <v>121.1482030075188</v>
      </c>
      <c r="M683" s="115">
        <v>1374.4751000000001</v>
      </c>
      <c r="N683" s="114">
        <v>4.2389783000000003</v>
      </c>
      <c r="O683" s="114">
        <v>4.0115971000000004</v>
      </c>
      <c r="P683" s="114">
        <v>0.13787373999999999</v>
      </c>
      <c r="Q683" s="114">
        <v>8.9507481E-2</v>
      </c>
      <c r="R683" s="113">
        <v>2.40503427011938E-4</v>
      </c>
      <c r="S683" s="112">
        <v>5.0988807134767961E-7</v>
      </c>
      <c r="T683" s="112">
        <v>12.536062203689999</v>
      </c>
      <c r="U683" s="111">
        <v>7.9730059999999995E-3</v>
      </c>
      <c r="V683" s="154"/>
      <c r="W683" s="173"/>
      <c r="X683" s="208" t="s">
        <v>695</v>
      </c>
      <c r="Y683" s="42"/>
      <c r="Z683" s="42"/>
      <c r="AA683" s="108"/>
    </row>
    <row r="684" spans="1:27" ht="14.5" customHeight="1">
      <c r="A684" s="41" t="s">
        <v>11087</v>
      </c>
      <c r="B684" s="119" t="s">
        <v>10796</v>
      </c>
      <c r="C684" s="120" t="s">
        <v>11086</v>
      </c>
      <c r="D684" s="135" t="s">
        <v>936</v>
      </c>
      <c r="E684" s="119" t="s">
        <v>6570</v>
      </c>
      <c r="F684" s="118" t="s">
        <v>11085</v>
      </c>
      <c r="G684" s="117">
        <v>212.010354141465</v>
      </c>
      <c r="H684" s="117">
        <v>1.5485348640999999</v>
      </c>
      <c r="I684" s="117">
        <v>6.2343989100000003</v>
      </c>
      <c r="J684" s="117">
        <v>191.085466367365</v>
      </c>
      <c r="K684" s="117">
        <v>13.141954</v>
      </c>
      <c r="L684" s="116">
        <v>98.811684210526309</v>
      </c>
      <c r="M684" s="115">
        <v>1121.1359</v>
      </c>
      <c r="N684" s="114">
        <v>3.4571499000000001</v>
      </c>
      <c r="O684" s="114">
        <v>3.2716908</v>
      </c>
      <c r="P684" s="114">
        <v>0.11244974000000001</v>
      </c>
      <c r="Q684" s="114">
        <v>7.3009319000000003E-2</v>
      </c>
      <c r="R684" s="113">
        <v>1.96144530147098E-4</v>
      </c>
      <c r="S684" s="112">
        <v>4.1586440729509963E-7</v>
      </c>
      <c r="T684" s="112">
        <v>10.225394464419999</v>
      </c>
      <c r="U684" s="111">
        <v>6.5027017000000003E-3</v>
      </c>
      <c r="V684" s="154"/>
      <c r="W684" s="173"/>
      <c r="X684" s="208" t="s">
        <v>695</v>
      </c>
      <c r="Y684" s="42"/>
      <c r="Z684" s="42"/>
      <c r="AA684" s="108"/>
    </row>
    <row r="685" spans="1:27" ht="14.5" customHeight="1">
      <c r="A685" s="41" t="s">
        <v>11084</v>
      </c>
      <c r="B685" s="119" t="s">
        <v>10796</v>
      </c>
      <c r="C685" s="120" t="s">
        <v>11083</v>
      </c>
      <c r="D685" s="135" t="s">
        <v>936</v>
      </c>
      <c r="E685" s="119" t="s">
        <v>6570</v>
      </c>
      <c r="F685" s="118" t="s">
        <v>11082</v>
      </c>
      <c r="G685" s="117">
        <v>1733.3602339326751</v>
      </c>
      <c r="H685" s="117">
        <v>12.572877172999998</v>
      </c>
      <c r="I685" s="117">
        <v>50.610759700000003</v>
      </c>
      <c r="J685" s="117">
        <v>1563.565827059675</v>
      </c>
      <c r="K685" s="117">
        <v>106.61077</v>
      </c>
      <c r="L685" s="116">
        <v>801.58473684210526</v>
      </c>
      <c r="M685" s="115">
        <v>9091.9375</v>
      </c>
      <c r="N685" s="114">
        <v>28.055789000000001</v>
      </c>
      <c r="O685" s="114">
        <v>26.551334000000001</v>
      </c>
      <c r="P685" s="114">
        <v>0.91236413000000005</v>
      </c>
      <c r="Q685" s="114">
        <v>0.59209038999999997</v>
      </c>
      <c r="R685" s="113">
        <v>1.591806597881618E-3</v>
      </c>
      <c r="S685" s="112">
        <v>3.3741277167018898E-6</v>
      </c>
      <c r="T685" s="112">
        <v>82.925825742699999</v>
      </c>
      <c r="U685" s="111">
        <v>5.2762833000000002E-2</v>
      </c>
      <c r="V685" s="154"/>
      <c r="W685" s="173"/>
      <c r="X685" s="208" t="s">
        <v>695</v>
      </c>
      <c r="Y685" s="42"/>
      <c r="Z685" s="42"/>
      <c r="AA685" s="108"/>
    </row>
    <row r="686" spans="1:27" ht="14.5" customHeight="1">
      <c r="A686" s="41" t="s">
        <v>11081</v>
      </c>
      <c r="B686" s="119" t="s">
        <v>10796</v>
      </c>
      <c r="C686" s="120" t="s">
        <v>11080</v>
      </c>
      <c r="D686" s="135" t="s">
        <v>936</v>
      </c>
      <c r="E686" s="119" t="s">
        <v>6570</v>
      </c>
      <c r="F686" s="118" t="s">
        <v>11079</v>
      </c>
      <c r="G686" s="117">
        <v>65.117897486674991</v>
      </c>
      <c r="H686" s="117">
        <v>1.4836476331999999</v>
      </c>
      <c r="I686" s="117">
        <v>5.9732079999999996</v>
      </c>
      <c r="J686" s="117">
        <v>45.069227853474999</v>
      </c>
      <c r="K686" s="117">
        <v>12.591813999999999</v>
      </c>
      <c r="L686" s="116">
        <v>94.675293233082698</v>
      </c>
      <c r="M686" s="115">
        <v>1074.2212999999999</v>
      </c>
      <c r="N686" s="114">
        <v>3.3123667999999999</v>
      </c>
      <c r="O686" s="114">
        <v>3.1346710999999998</v>
      </c>
      <c r="P686" s="114">
        <v>0.10774159</v>
      </c>
      <c r="Q686" s="114">
        <v>6.9954104000000003E-2</v>
      </c>
      <c r="R686" s="113">
        <v>1.8792992331208801E-4</v>
      </c>
      <c r="S686" s="112">
        <v>3.9845261947041965E-7</v>
      </c>
      <c r="T686" s="112">
        <v>9.7974935201100006</v>
      </c>
      <c r="U686" s="111">
        <v>6.2304231000000002E-3</v>
      </c>
      <c r="V686" s="154"/>
      <c r="W686" s="173"/>
      <c r="X686" s="208" t="s">
        <v>695</v>
      </c>
      <c r="Y686" s="42"/>
      <c r="Z686" s="42"/>
      <c r="AA686" s="108"/>
    </row>
    <row r="687" spans="1:27" ht="14.5" customHeight="1">
      <c r="A687" s="41" t="s">
        <v>11078</v>
      </c>
      <c r="B687" s="119" t="s">
        <v>10796</v>
      </c>
      <c r="C687" s="120" t="s">
        <v>11077</v>
      </c>
      <c r="D687" s="135" t="s">
        <v>936</v>
      </c>
      <c r="E687" s="119" t="s">
        <v>6570</v>
      </c>
      <c r="F687" s="118" t="s">
        <v>11076</v>
      </c>
      <c r="G687" s="117">
        <v>119.158337540405</v>
      </c>
      <c r="H687" s="117">
        <v>0.34974305080000001</v>
      </c>
      <c r="I687" s="117">
        <v>1.408894179</v>
      </c>
      <c r="J687" s="117">
        <v>114.421586010605</v>
      </c>
      <c r="K687" s="117">
        <v>2.9781143000000001</v>
      </c>
      <c r="L687" s="116">
        <v>22.391836842105263</v>
      </c>
      <c r="M687" s="115">
        <v>254.38748000000001</v>
      </c>
      <c r="N687" s="114">
        <v>0.78228319000000002</v>
      </c>
      <c r="O687" s="114">
        <v>0.74025227999999998</v>
      </c>
      <c r="P687" s="114">
        <v>2.5466696E-2</v>
      </c>
      <c r="Q687" s="114">
        <v>1.6564216999999999E-2</v>
      </c>
      <c r="R687" s="113">
        <v>4.4379632858599994E-5</v>
      </c>
      <c r="S687" s="112">
        <v>9.4181566472472652E-8</v>
      </c>
      <c r="T687" s="112">
        <v>2.3199183582900003</v>
      </c>
      <c r="U687" s="111">
        <v>1.4723549E-3</v>
      </c>
      <c r="V687" s="154"/>
      <c r="W687" s="173"/>
      <c r="X687" s="208" t="s">
        <v>695</v>
      </c>
      <c r="Y687" s="42"/>
      <c r="Z687" s="42"/>
      <c r="AA687" s="108"/>
    </row>
    <row r="688" spans="1:27" ht="14.5" customHeight="1">
      <c r="A688" s="41" t="s">
        <v>11075</v>
      </c>
      <c r="B688" s="119" t="s">
        <v>10796</v>
      </c>
      <c r="C688" s="120" t="s">
        <v>11074</v>
      </c>
      <c r="D688" s="135" t="s">
        <v>936</v>
      </c>
      <c r="E688" s="119" t="s">
        <v>6570</v>
      </c>
      <c r="F688" s="118" t="s">
        <v>11073</v>
      </c>
      <c r="G688" s="117">
        <v>129.559497328162</v>
      </c>
      <c r="H688" s="117">
        <v>0.41548085430000004</v>
      </c>
      <c r="I688" s="117">
        <v>1.6735019089999998</v>
      </c>
      <c r="J688" s="117">
        <v>123.935133964862</v>
      </c>
      <c r="K688" s="117">
        <v>3.5353805999999999</v>
      </c>
      <c r="L688" s="116">
        <v>26.581809022556389</v>
      </c>
      <c r="M688" s="115">
        <v>301.90705000000003</v>
      </c>
      <c r="N688" s="114">
        <v>0.92895148000000005</v>
      </c>
      <c r="O688" s="114">
        <v>0.87905668000000003</v>
      </c>
      <c r="P688" s="114">
        <v>3.0235965E-2</v>
      </c>
      <c r="Q688" s="114">
        <v>1.965884E-2</v>
      </c>
      <c r="R688" s="113">
        <v>5.270123974819399E-5</v>
      </c>
      <c r="S688" s="112">
        <v>1.1181939601584761E-7</v>
      </c>
      <c r="T688" s="112">
        <v>2.7533390155700004</v>
      </c>
      <c r="U688" s="111">
        <v>1.7481708999999999E-3</v>
      </c>
      <c r="V688" s="154"/>
      <c r="W688" s="173"/>
      <c r="X688" s="208" t="s">
        <v>695</v>
      </c>
      <c r="Y688" s="42"/>
      <c r="Z688" s="42"/>
      <c r="AA688" s="108"/>
    </row>
    <row r="689" spans="1:27" ht="14.5" customHeight="1">
      <c r="A689" s="41" t="s">
        <v>11072</v>
      </c>
      <c r="B689" s="119" t="s">
        <v>10796</v>
      </c>
      <c r="C689" s="120" t="s">
        <v>11071</v>
      </c>
      <c r="D689" s="135" t="s">
        <v>936</v>
      </c>
      <c r="E689" s="119" t="s">
        <v>6570</v>
      </c>
      <c r="F689" s="118" t="s">
        <v>11070</v>
      </c>
      <c r="G689" s="117">
        <v>221.95929332479599</v>
      </c>
      <c r="H689" s="117">
        <v>0.55900440309999988</v>
      </c>
      <c r="I689" s="117">
        <v>2.2512353309999997</v>
      </c>
      <c r="J689" s="117">
        <v>214.396737290696</v>
      </c>
      <c r="K689" s="117">
        <v>4.7523163000000004</v>
      </c>
      <c r="L689" s="116">
        <v>35.731701503759396</v>
      </c>
      <c r="M689" s="115">
        <v>405.68727000000001</v>
      </c>
      <c r="N689" s="114">
        <v>1.2492084999999999</v>
      </c>
      <c r="O689" s="114">
        <v>1.1821406999999999</v>
      </c>
      <c r="P689" s="114">
        <v>4.0650473999999999E-2</v>
      </c>
      <c r="Q689" s="114">
        <v>2.6417286000000002E-2</v>
      </c>
      <c r="R689" s="113">
        <v>7.087174725014E-5</v>
      </c>
      <c r="S689" s="112">
        <v>1.5033459584790962E-7</v>
      </c>
      <c r="T689" s="112">
        <v>3.6998999636900001</v>
      </c>
      <c r="U689" s="111">
        <v>2.3504532999999998E-3</v>
      </c>
      <c r="V689" s="110"/>
      <c r="W689" s="173"/>
      <c r="X689" s="208" t="s">
        <v>695</v>
      </c>
      <c r="Y689" s="42"/>
      <c r="Z689" s="42"/>
      <c r="AA689" s="108"/>
    </row>
    <row r="690" spans="1:27" ht="14.5" customHeight="1">
      <c r="A690" s="41" t="s">
        <v>11069</v>
      </c>
      <c r="B690" s="119" t="s">
        <v>10796</v>
      </c>
      <c r="C690" s="120" t="s">
        <v>11068</v>
      </c>
      <c r="D690" s="135" t="s">
        <v>936</v>
      </c>
      <c r="E690" s="119" t="s">
        <v>6570</v>
      </c>
      <c r="F690" s="118" t="s">
        <v>11067</v>
      </c>
      <c r="G690" s="117">
        <v>109.71780045601299</v>
      </c>
      <c r="H690" s="117">
        <v>0.61091419359999999</v>
      </c>
      <c r="I690" s="117">
        <v>2.460188161</v>
      </c>
      <c r="J690" s="117">
        <v>101.454269701413</v>
      </c>
      <c r="K690" s="117">
        <v>5.1924283999999998</v>
      </c>
      <c r="L690" s="116">
        <v>39.04081503759398</v>
      </c>
      <c r="M690" s="115">
        <v>443.21899999999999</v>
      </c>
      <c r="N690" s="114">
        <v>1.3650348999999999</v>
      </c>
      <c r="O690" s="114">
        <v>1.2917565</v>
      </c>
      <c r="P690" s="114">
        <v>4.4416992000000002E-2</v>
      </c>
      <c r="Q690" s="114">
        <v>2.8861458E-2</v>
      </c>
      <c r="R690" s="113">
        <v>7.7443433712147004E-5</v>
      </c>
      <c r="S690" s="112">
        <v>1.6426402931759963E-7</v>
      </c>
      <c r="T690" s="112">
        <v>4.0422210991400007</v>
      </c>
      <c r="U690" s="111">
        <v>2.5682762E-3</v>
      </c>
      <c r="V690" s="154"/>
      <c r="W690" s="173"/>
      <c r="X690" s="208" t="s">
        <v>695</v>
      </c>
      <c r="Y690" s="42"/>
      <c r="Z690" s="42"/>
      <c r="AA690" s="108"/>
    </row>
    <row r="691" spans="1:27" ht="14.5" customHeight="1">
      <c r="A691" s="41" t="s">
        <v>11066</v>
      </c>
      <c r="B691" s="119" t="s">
        <v>10796</v>
      </c>
      <c r="C691" s="120" t="s">
        <v>11065</v>
      </c>
      <c r="D691" s="135" t="s">
        <v>936</v>
      </c>
      <c r="E691" s="119" t="s">
        <v>6570</v>
      </c>
      <c r="F691" s="118" t="s">
        <v>11064</v>
      </c>
      <c r="G691" s="117">
        <v>144.43938677718501</v>
      </c>
      <c r="H691" s="117">
        <v>1.8827040772000001</v>
      </c>
      <c r="I691" s="117">
        <v>7.57953294</v>
      </c>
      <c r="J691" s="117">
        <v>119.00197375998499</v>
      </c>
      <c r="K691" s="117">
        <v>15.975175999999999</v>
      </c>
      <c r="L691" s="116">
        <v>120.11410526315788</v>
      </c>
      <c r="M691" s="115">
        <v>1362.7464</v>
      </c>
      <c r="N691" s="114">
        <v>4.2027824999999996</v>
      </c>
      <c r="O691" s="114">
        <v>3.9773421999999998</v>
      </c>
      <c r="P691" s="114">
        <v>0.1366967</v>
      </c>
      <c r="Q691" s="114">
        <v>8.8743678000000006E-2</v>
      </c>
      <c r="R691" s="113">
        <v>2.3844977156581802E-4</v>
      </c>
      <c r="S691" s="112">
        <v>5.0553512989945965E-7</v>
      </c>
      <c r="T691" s="112">
        <v>12.429086567619999</v>
      </c>
      <c r="U691" s="111">
        <v>7.9049363999999997E-3</v>
      </c>
      <c r="V691" s="154"/>
      <c r="W691" s="173"/>
      <c r="X691" s="208" t="s">
        <v>695</v>
      </c>
      <c r="Y691" s="42"/>
      <c r="Z691" s="42"/>
      <c r="AA691" s="108"/>
    </row>
    <row r="692" spans="1:27" ht="14.5" customHeight="1">
      <c r="A692" s="41" t="s">
        <v>11063</v>
      </c>
      <c r="B692" s="119" t="s">
        <v>10796</v>
      </c>
      <c r="C692" s="120" t="s">
        <v>11062</v>
      </c>
      <c r="D692" s="135" t="s">
        <v>936</v>
      </c>
      <c r="E692" s="119" t="s">
        <v>6570</v>
      </c>
      <c r="F692" s="118" t="s">
        <v>11061</v>
      </c>
      <c r="G692" s="117">
        <v>3540.1349311292938</v>
      </c>
      <c r="H692" s="117">
        <v>0.13765909959000003</v>
      </c>
      <c r="I692" s="117">
        <v>0.55519114899999999</v>
      </c>
      <c r="J692" s="117">
        <v>3538.2620996807041</v>
      </c>
      <c r="K692" s="117">
        <v>1.1799812000000001</v>
      </c>
      <c r="L692" s="116">
        <v>8.8720390977443611</v>
      </c>
      <c r="M692" s="115">
        <v>101.04689</v>
      </c>
      <c r="N692" s="114">
        <v>0.30905981999999999</v>
      </c>
      <c r="O692" s="114">
        <v>0.29240346</v>
      </c>
      <c r="P692" s="114">
        <v>1.0078113E-2</v>
      </c>
      <c r="Q692" s="114">
        <v>6.5782458000000002E-3</v>
      </c>
      <c r="R692" s="113">
        <v>1.7530183447545996E-5</v>
      </c>
      <c r="S692" s="112">
        <v>3.7271127111051645E-8</v>
      </c>
      <c r="T692" s="112">
        <v>0.92132293221799999</v>
      </c>
      <c r="U692" s="111">
        <v>5.8241230999999999E-4</v>
      </c>
      <c r="V692" s="154"/>
      <c r="W692" s="173"/>
      <c r="X692" s="208" t="s">
        <v>695</v>
      </c>
      <c r="Y692" s="42"/>
      <c r="Z692" s="42"/>
      <c r="AA692" s="108"/>
    </row>
    <row r="693" spans="1:27" ht="14.5" customHeight="1">
      <c r="A693" s="41" t="s">
        <v>11060</v>
      </c>
      <c r="B693" s="119" t="s">
        <v>10796</v>
      </c>
      <c r="C693" s="120" t="s">
        <v>11059</v>
      </c>
      <c r="D693" s="135" t="s">
        <v>936</v>
      </c>
      <c r="E693" s="119" t="s">
        <v>6570</v>
      </c>
      <c r="F693" s="118" t="s">
        <v>11058</v>
      </c>
      <c r="G693" s="117">
        <v>1565.5800296354748</v>
      </c>
      <c r="H693" s="117">
        <v>9.4420676839999977</v>
      </c>
      <c r="I693" s="117">
        <v>38.008291899999996</v>
      </c>
      <c r="J693" s="117">
        <v>1438.063166051475</v>
      </c>
      <c r="K693" s="117">
        <v>80.066503999999995</v>
      </c>
      <c r="L693" s="116">
        <v>602.00378947368415</v>
      </c>
      <c r="M693" s="115">
        <v>6828.3049000000001</v>
      </c>
      <c r="N693" s="114">
        <v>21.070007</v>
      </c>
      <c r="O693" s="114">
        <v>19.940135000000001</v>
      </c>
      <c r="P693" s="114">
        <v>0.68519598000000004</v>
      </c>
      <c r="Q693" s="114">
        <v>0.44467625999999999</v>
      </c>
      <c r="R693" s="113">
        <v>1.195451704676018E-3</v>
      </c>
      <c r="S693" s="112">
        <v>2.53400876255489E-6</v>
      </c>
      <c r="T693" s="112">
        <v>62.279587979699997</v>
      </c>
      <c r="U693" s="111">
        <v>3.9625391000000003E-2</v>
      </c>
      <c r="V693" s="154"/>
      <c r="W693" s="173"/>
      <c r="X693" s="208" t="s">
        <v>695</v>
      </c>
      <c r="Y693" s="42"/>
      <c r="Z693" s="42"/>
      <c r="AA693" s="108"/>
    </row>
    <row r="694" spans="1:27" ht="14.5" customHeight="1">
      <c r="A694" s="41" t="s">
        <v>11057</v>
      </c>
      <c r="B694" s="119" t="s">
        <v>10796</v>
      </c>
      <c r="C694" s="120" t="s">
        <v>11056</v>
      </c>
      <c r="D694" s="135" t="s">
        <v>936</v>
      </c>
      <c r="E694" s="119" t="s">
        <v>6570</v>
      </c>
      <c r="F694" s="118" t="s">
        <v>11055</v>
      </c>
      <c r="G694" s="117">
        <v>120.20767380089501</v>
      </c>
      <c r="H694" s="117">
        <v>3.9753176800000003</v>
      </c>
      <c r="I694" s="117">
        <v>16.00294456</v>
      </c>
      <c r="J694" s="117">
        <v>66.512215560895001</v>
      </c>
      <c r="K694" s="117">
        <v>33.717196000000001</v>
      </c>
      <c r="L694" s="116">
        <v>253.51275187969924</v>
      </c>
      <c r="M694" s="115">
        <v>2875.7444</v>
      </c>
      <c r="N694" s="114">
        <v>8.8720356000000002</v>
      </c>
      <c r="O694" s="114">
        <v>8.3962266999999997</v>
      </c>
      <c r="P694" s="114">
        <v>0.28853447999999998</v>
      </c>
      <c r="Q694" s="114">
        <v>0.18727437</v>
      </c>
      <c r="R694" s="113">
        <v>5.0337090553121799E-4</v>
      </c>
      <c r="S694" s="112">
        <v>1.0670653928036597E-6</v>
      </c>
      <c r="T694" s="112">
        <v>26.228903621599997</v>
      </c>
      <c r="U694" s="111">
        <v>1.6685920999999999E-2</v>
      </c>
      <c r="V694" s="154"/>
      <c r="W694" s="173"/>
      <c r="X694" s="208" t="s">
        <v>695</v>
      </c>
      <c r="Y694" s="42"/>
      <c r="Z694" s="42"/>
      <c r="AA694" s="108"/>
    </row>
    <row r="695" spans="1:27" ht="14.5" customHeight="1">
      <c r="A695" s="41" t="s">
        <v>11054</v>
      </c>
      <c r="B695" s="119" t="s">
        <v>10796</v>
      </c>
      <c r="C695" s="120" t="s">
        <v>11053</v>
      </c>
      <c r="D695" s="135" t="s">
        <v>936</v>
      </c>
      <c r="E695" s="119" t="s">
        <v>6570</v>
      </c>
      <c r="F695" s="118" t="s">
        <v>11052</v>
      </c>
      <c r="G695" s="117">
        <v>115.55314540919798</v>
      </c>
      <c r="H695" s="117">
        <v>0.47951752719999996</v>
      </c>
      <c r="I695" s="117">
        <v>1.9312762450000003</v>
      </c>
      <c r="J695" s="117">
        <v>109.06395703699799</v>
      </c>
      <c r="K695" s="117">
        <v>4.0783946000000002</v>
      </c>
      <c r="L695" s="116">
        <v>30.664621052631578</v>
      </c>
      <c r="M695" s="115">
        <v>348.21681000000001</v>
      </c>
      <c r="N695" s="114">
        <v>1.0718493</v>
      </c>
      <c r="O695" s="114">
        <v>1.0142916</v>
      </c>
      <c r="P695" s="114">
        <v>3.4882992000000002E-2</v>
      </c>
      <c r="Q695" s="114">
        <v>2.2674646999999999E-2</v>
      </c>
      <c r="R695" s="113">
        <v>6.0808850509516992E-5</v>
      </c>
      <c r="S695" s="112">
        <v>1.2900514882162764E-7</v>
      </c>
      <c r="T695" s="112">
        <v>3.1757209469099998</v>
      </c>
      <c r="U695" s="111">
        <v>2.0173779000000002E-3</v>
      </c>
      <c r="V695" s="154"/>
      <c r="W695" s="173"/>
      <c r="X695" s="208" t="s">
        <v>695</v>
      </c>
      <c r="Y695" s="42"/>
      <c r="Z695" s="42"/>
      <c r="AA695" s="108"/>
    </row>
    <row r="696" spans="1:27" ht="14.5" customHeight="1">
      <c r="B696" s="119" t="s">
        <v>10796</v>
      </c>
      <c r="C696" s="133" t="s">
        <v>11051</v>
      </c>
      <c r="D696" s="133" t="s">
        <v>10</v>
      </c>
      <c r="G696" s="131"/>
      <c r="H696" s="131"/>
      <c r="I696" s="131"/>
      <c r="J696" s="131"/>
      <c r="K696" s="131"/>
      <c r="L696" s="131"/>
      <c r="M696" s="100"/>
      <c r="N696" s="41"/>
      <c r="O696" s="41"/>
      <c r="V696" s="152"/>
      <c r="W696" s="172"/>
      <c r="X696" s="76"/>
      <c r="Y696" s="42"/>
      <c r="Z696" s="42"/>
      <c r="AA696" s="108"/>
    </row>
    <row r="697" spans="1:27" ht="14.5" customHeight="1">
      <c r="A697" s="41" t="s">
        <v>11050</v>
      </c>
      <c r="B697" s="119" t="s">
        <v>10796</v>
      </c>
      <c r="C697" s="120" t="s">
        <v>11049</v>
      </c>
      <c r="D697" s="135" t="s">
        <v>10</v>
      </c>
      <c r="E697" s="119" t="s">
        <v>6570</v>
      </c>
      <c r="F697" s="118" t="s">
        <v>11048</v>
      </c>
      <c r="G697" s="117">
        <v>2.1723041247882602</v>
      </c>
      <c r="H697" s="117">
        <v>6.2162480400000004E-2</v>
      </c>
      <c r="I697" s="117">
        <v>0.26842375639999999</v>
      </c>
      <c r="J697" s="117">
        <v>0.93726850798826</v>
      </c>
      <c r="K697" s="117">
        <v>0.90444937999999997</v>
      </c>
      <c r="L697" s="116">
        <v>6.8003712781954881</v>
      </c>
      <c r="M697" s="115">
        <v>117.86812999999999</v>
      </c>
      <c r="N697" s="114">
        <v>0.19042753000000001</v>
      </c>
      <c r="O697" s="114">
        <v>0.18104527000000001</v>
      </c>
      <c r="P697" s="114">
        <v>6.7881692999999998E-3</v>
      </c>
      <c r="Q697" s="114">
        <v>2.5940909000000002E-3</v>
      </c>
      <c r="R697" s="113">
        <v>1.0854032739451502E-5</v>
      </c>
      <c r="S697" s="112">
        <v>2.5104176009555346E-8</v>
      </c>
      <c r="T697" s="112">
        <v>0.36331805300000003</v>
      </c>
      <c r="U697" s="111">
        <v>4.2347696000000001E-4</v>
      </c>
      <c r="V697" s="154"/>
      <c r="W697" s="173"/>
      <c r="X697" s="42" t="s">
        <v>1077</v>
      </c>
      <c r="Y697" s="42"/>
      <c r="Z697" s="76"/>
      <c r="AA697" s="108"/>
    </row>
    <row r="698" spans="1:27" ht="14.5" customHeight="1">
      <c r="A698" s="41" t="s">
        <v>11047</v>
      </c>
      <c r="B698" s="119" t="s">
        <v>10796</v>
      </c>
      <c r="C698" s="120" t="s">
        <v>11046</v>
      </c>
      <c r="D698" s="135" t="s">
        <v>10</v>
      </c>
      <c r="E698" s="119" t="s">
        <v>6570</v>
      </c>
      <c r="F698" s="118" t="s">
        <v>11045</v>
      </c>
      <c r="G698" s="117">
        <v>2.2877921214790797</v>
      </c>
      <c r="H698" s="117">
        <v>6.4350112100000009E-2</v>
      </c>
      <c r="I698" s="117">
        <v>0.2675127511</v>
      </c>
      <c r="J698" s="117">
        <v>1.01958534827908</v>
      </c>
      <c r="K698" s="117">
        <v>0.93634390999999995</v>
      </c>
      <c r="L698" s="116">
        <v>7.0401797744360897</v>
      </c>
      <c r="M698" s="115">
        <v>120.95882</v>
      </c>
      <c r="N698" s="114">
        <v>0.19383196</v>
      </c>
      <c r="O698" s="114">
        <v>0.18394509000000001</v>
      </c>
      <c r="P698" s="114">
        <v>6.9767865000000002E-3</v>
      </c>
      <c r="Q698" s="114">
        <v>2.9100844E-3</v>
      </c>
      <c r="R698" s="113">
        <v>1.1027883192456799E-5</v>
      </c>
      <c r="S698" s="112">
        <v>2.5801725169182903E-8</v>
      </c>
      <c r="T698" s="112">
        <v>0.40757484599999999</v>
      </c>
      <c r="U698" s="111">
        <v>4.8015014000000003E-4</v>
      </c>
      <c r="V698" s="154"/>
      <c r="W698" s="173"/>
      <c r="X698" s="42" t="s">
        <v>10817</v>
      </c>
      <c r="Y698" s="76"/>
      <c r="Z698" s="76"/>
      <c r="AA698" s="108"/>
    </row>
    <row r="699" spans="1:27" ht="14.5" customHeight="1">
      <c r="A699" s="41" t="s">
        <v>11044</v>
      </c>
      <c r="B699" s="119" t="s">
        <v>10796</v>
      </c>
      <c r="C699" s="120" t="s">
        <v>11043</v>
      </c>
      <c r="D699" s="135" t="s">
        <v>10</v>
      </c>
      <c r="E699" s="119" t="s">
        <v>6570</v>
      </c>
      <c r="F699" s="118" t="s">
        <v>11042</v>
      </c>
      <c r="G699" s="117">
        <v>2.3105468606792701</v>
      </c>
      <c r="H699" s="117">
        <v>6.5306343300000014E-2</v>
      </c>
      <c r="I699" s="117">
        <v>0.26830911909999999</v>
      </c>
      <c r="J699" s="117">
        <v>1.0208457382792699</v>
      </c>
      <c r="K699" s="117">
        <v>0.95608565999999995</v>
      </c>
      <c r="L699" s="116">
        <v>7.1886139849624051</v>
      </c>
      <c r="M699" s="115">
        <v>123.10457</v>
      </c>
      <c r="N699" s="114">
        <v>0.19650746999999999</v>
      </c>
      <c r="O699" s="114">
        <v>0.18636823</v>
      </c>
      <c r="P699" s="114">
        <v>7.0981945000000001E-3</v>
      </c>
      <c r="Q699" s="114">
        <v>3.0410484999999999E-3</v>
      </c>
      <c r="R699" s="113">
        <v>1.1173155012699599E-5</v>
      </c>
      <c r="S699" s="112">
        <v>2.6250719593717627E-8</v>
      </c>
      <c r="T699" s="112">
        <v>0.42591715600000002</v>
      </c>
      <c r="U699" s="111">
        <v>4.9192509000000001E-4</v>
      </c>
      <c r="V699" s="154"/>
      <c r="W699" s="173"/>
      <c r="X699" s="42" t="s">
        <v>10817</v>
      </c>
      <c r="Y699" s="42"/>
      <c r="Z699" s="42"/>
      <c r="AA699" s="108"/>
    </row>
    <row r="700" spans="1:27" ht="14.5" customHeight="1">
      <c r="A700" s="41" t="s">
        <v>11041</v>
      </c>
      <c r="B700" s="119" t="s">
        <v>10796</v>
      </c>
      <c r="C700" s="120" t="s">
        <v>11040</v>
      </c>
      <c r="D700" s="135" t="s">
        <v>10</v>
      </c>
      <c r="E700" s="119" t="s">
        <v>6570</v>
      </c>
      <c r="F700" s="118" t="s">
        <v>11039</v>
      </c>
      <c r="G700" s="117">
        <v>2.3824030191678798</v>
      </c>
      <c r="H700" s="117">
        <v>6.6953252899999996E-2</v>
      </c>
      <c r="I700" s="117">
        <v>0.28174000929999998</v>
      </c>
      <c r="J700" s="117">
        <v>1.08118718696788</v>
      </c>
      <c r="K700" s="117">
        <v>0.95252256999999996</v>
      </c>
      <c r="L700" s="116">
        <v>7.1618238345864658</v>
      </c>
      <c r="M700" s="115">
        <v>122.80507</v>
      </c>
      <c r="N700" s="114">
        <v>0.20031979999999999</v>
      </c>
      <c r="O700" s="114">
        <v>0.19014623</v>
      </c>
      <c r="P700" s="114">
        <v>7.1523252999999998E-3</v>
      </c>
      <c r="Q700" s="114">
        <v>3.0212485E-3</v>
      </c>
      <c r="R700" s="113">
        <v>1.1399654062396099E-5</v>
      </c>
      <c r="S700" s="112">
        <v>2.6450907652106588E-8</v>
      </c>
      <c r="T700" s="112">
        <v>0.42314404900000002</v>
      </c>
      <c r="U700" s="111">
        <v>7.1428074000000005E-4</v>
      </c>
      <c r="V700" s="154"/>
      <c r="W700" s="173"/>
      <c r="X700" s="42" t="s">
        <v>10817</v>
      </c>
      <c r="Y700" s="42"/>
      <c r="Z700" s="42"/>
      <c r="AA700" s="108"/>
    </row>
    <row r="701" spans="1:27" ht="14.5" customHeight="1">
      <c r="A701" s="41" t="s">
        <v>11038</v>
      </c>
      <c r="B701" s="119" t="s">
        <v>10796</v>
      </c>
      <c r="C701" s="120" t="s">
        <v>11037</v>
      </c>
      <c r="D701" s="135" t="s">
        <v>10</v>
      </c>
      <c r="E701" s="119" t="s">
        <v>6570</v>
      </c>
      <c r="F701" s="118" t="s">
        <v>11036</v>
      </c>
      <c r="G701" s="117">
        <v>2.2577237008910904</v>
      </c>
      <c r="H701" s="117">
        <v>6.3846405299999992E-2</v>
      </c>
      <c r="I701" s="117">
        <v>0.26872604840000003</v>
      </c>
      <c r="J701" s="117">
        <v>0.9952216971910901</v>
      </c>
      <c r="K701" s="117">
        <v>0.92992954999999999</v>
      </c>
      <c r="L701" s="116">
        <v>6.991951503759398</v>
      </c>
      <c r="M701" s="115">
        <v>120.40842000000001</v>
      </c>
      <c r="N701" s="114">
        <v>0.19348662999999999</v>
      </c>
      <c r="O701" s="114">
        <v>0.18373338</v>
      </c>
      <c r="P701" s="114">
        <v>6.9436693999999997E-3</v>
      </c>
      <c r="Q701" s="114">
        <v>2.8095835999999998E-3</v>
      </c>
      <c r="R701" s="113">
        <v>1.1015190616775401E-5</v>
      </c>
      <c r="S701" s="112">
        <v>2.5679250400663619E-8</v>
      </c>
      <c r="T701" s="112">
        <v>0.39349910299999996</v>
      </c>
      <c r="U701" s="111">
        <v>4.6224165000000001E-4</v>
      </c>
      <c r="V701" s="154"/>
      <c r="W701" s="173"/>
      <c r="X701" s="42" t="s">
        <v>10817</v>
      </c>
      <c r="Y701" s="42"/>
      <c r="Z701" s="42"/>
      <c r="AA701" s="108"/>
    </row>
    <row r="702" spans="1:27" ht="14.5" customHeight="1">
      <c r="A702" s="41" t="s">
        <v>11035</v>
      </c>
      <c r="B702" s="119" t="s">
        <v>10796</v>
      </c>
      <c r="C702" s="120" t="s">
        <v>11034</v>
      </c>
      <c r="D702" s="135" t="s">
        <v>10</v>
      </c>
      <c r="E702" s="119" t="s">
        <v>6570</v>
      </c>
      <c r="F702" s="118" t="s">
        <v>11033</v>
      </c>
      <c r="G702" s="117">
        <v>2.2345455258494598</v>
      </c>
      <c r="H702" s="117">
        <v>6.4753526899999997E-2</v>
      </c>
      <c r="I702" s="117">
        <v>0.27109018909999999</v>
      </c>
      <c r="J702" s="117">
        <v>0.92986453984945983</v>
      </c>
      <c r="K702" s="117">
        <v>0.96883726999999997</v>
      </c>
      <c r="L702" s="116">
        <v>7.2844907518796989</v>
      </c>
      <c r="M702" s="115">
        <v>124.46698000000001</v>
      </c>
      <c r="N702" s="114">
        <v>0.19926311999999999</v>
      </c>
      <c r="O702" s="114">
        <v>0.1891167</v>
      </c>
      <c r="P702" s="114">
        <v>7.1813386999999996E-3</v>
      </c>
      <c r="Q702" s="114">
        <v>2.9650854999999999E-3</v>
      </c>
      <c r="R702" s="113">
        <v>1.13379314198034E-5</v>
      </c>
      <c r="S702" s="112">
        <v>2.6558204765720191E-8</v>
      </c>
      <c r="T702" s="112">
        <v>0.415278072</v>
      </c>
      <c r="U702" s="111">
        <v>4.4641226000000003E-4</v>
      </c>
      <c r="V702" s="154"/>
      <c r="W702" s="173"/>
      <c r="X702" s="42" t="s">
        <v>10817</v>
      </c>
      <c r="Y702" s="42"/>
      <c r="Z702" s="42"/>
      <c r="AA702" s="108"/>
    </row>
    <row r="703" spans="1:27" ht="14.5" customHeight="1">
      <c r="A703" s="41" t="s">
        <v>11032</v>
      </c>
      <c r="B703" s="119" t="s">
        <v>10796</v>
      </c>
      <c r="C703" s="120" t="s">
        <v>11031</v>
      </c>
      <c r="D703" s="135" t="s">
        <v>10</v>
      </c>
      <c r="E703" s="119" t="s">
        <v>6570</v>
      </c>
      <c r="F703" s="118" t="s">
        <v>11030</v>
      </c>
      <c r="G703" s="117">
        <v>2.2063920183625898</v>
      </c>
      <c r="H703" s="117">
        <v>6.5145525300000007E-2</v>
      </c>
      <c r="I703" s="117">
        <v>0.26311700220000001</v>
      </c>
      <c r="J703" s="117">
        <v>0.88516436086258998</v>
      </c>
      <c r="K703" s="117">
        <v>0.99296512999999997</v>
      </c>
      <c r="L703" s="116">
        <v>7.465903233082706</v>
      </c>
      <c r="M703" s="115">
        <v>126.00109</v>
      </c>
      <c r="N703" s="114">
        <v>0.19994672999999999</v>
      </c>
      <c r="O703" s="114">
        <v>0.18943040999999999</v>
      </c>
      <c r="P703" s="114">
        <v>7.2769567E-3</v>
      </c>
      <c r="Q703" s="114">
        <v>3.239362E-3</v>
      </c>
      <c r="R703" s="113">
        <v>1.1356739207027799E-5</v>
      </c>
      <c r="S703" s="112">
        <v>2.6911822238227983E-8</v>
      </c>
      <c r="T703" s="112">
        <v>0.45369216200000001</v>
      </c>
      <c r="U703" s="111">
        <v>4.5249214000000001E-4</v>
      </c>
      <c r="V703" s="154"/>
      <c r="W703" s="173"/>
      <c r="X703" s="42" t="s">
        <v>10817</v>
      </c>
      <c r="Y703" s="42"/>
      <c r="Z703" s="42"/>
      <c r="AA703" s="108"/>
    </row>
    <row r="704" spans="1:27" ht="14.5" customHeight="1">
      <c r="A704" s="41" t="s">
        <v>11029</v>
      </c>
      <c r="B704" s="119" t="s">
        <v>10796</v>
      </c>
      <c r="C704" s="120" t="s">
        <v>11028</v>
      </c>
      <c r="D704" s="135" t="s">
        <v>10</v>
      </c>
      <c r="E704" s="119" t="s">
        <v>6570</v>
      </c>
      <c r="F704" s="118" t="s">
        <v>11027</v>
      </c>
      <c r="G704" s="117">
        <v>2.2879314738737797</v>
      </c>
      <c r="H704" s="117">
        <v>6.7463663300000004E-2</v>
      </c>
      <c r="I704" s="117">
        <v>0.26970852890000002</v>
      </c>
      <c r="J704" s="117">
        <v>0.90106058167377989</v>
      </c>
      <c r="K704" s="117">
        <v>1.0496987</v>
      </c>
      <c r="L704" s="116">
        <v>7.8924714285714277</v>
      </c>
      <c r="M704" s="115">
        <v>132.22662</v>
      </c>
      <c r="N704" s="114">
        <v>0.20902588999999999</v>
      </c>
      <c r="O704" s="114">
        <v>0.19786116000000001</v>
      </c>
      <c r="P704" s="114">
        <v>7.6488173000000001E-3</v>
      </c>
      <c r="Q704" s="114">
        <v>3.5159144999999999E-3</v>
      </c>
      <c r="R704" s="113">
        <v>1.1862179836001501E-5</v>
      </c>
      <c r="S704" s="112">
        <v>2.8287046244360401E-8</v>
      </c>
      <c r="T704" s="112">
        <v>0.49242499499999998</v>
      </c>
      <c r="U704" s="111">
        <v>4.7320080000000001E-4</v>
      </c>
      <c r="V704" s="154"/>
      <c r="W704" s="173"/>
      <c r="X704" s="42" t="s">
        <v>10817</v>
      </c>
      <c r="Y704" s="42"/>
      <c r="Z704" s="42"/>
      <c r="AA704" s="108"/>
    </row>
    <row r="705" spans="1:27" ht="14.5" customHeight="1">
      <c r="A705" s="41" t="s">
        <v>11026</v>
      </c>
      <c r="B705" s="119" t="s">
        <v>10796</v>
      </c>
      <c r="C705" s="120" t="s">
        <v>11025</v>
      </c>
      <c r="D705" s="135" t="s">
        <v>10</v>
      </c>
      <c r="E705" s="119" t="s">
        <v>6570</v>
      </c>
      <c r="F705" s="118" t="s">
        <v>11024</v>
      </c>
      <c r="G705" s="117">
        <v>2.48592187471642</v>
      </c>
      <c r="H705" s="117">
        <v>7.1614656000000013E-2</v>
      </c>
      <c r="I705" s="117">
        <v>0.28257256850000001</v>
      </c>
      <c r="J705" s="117">
        <v>0.99560165021642</v>
      </c>
      <c r="K705" s="117">
        <v>1.1361330000000001</v>
      </c>
      <c r="L705" s="116">
        <v>8.5423533834586465</v>
      </c>
      <c r="M705" s="115">
        <v>141.07963000000001</v>
      </c>
      <c r="N705" s="114">
        <v>0.22355201999999999</v>
      </c>
      <c r="O705" s="114">
        <v>0.21145460999999999</v>
      </c>
      <c r="P705" s="114">
        <v>8.2259954E-3</v>
      </c>
      <c r="Q705" s="114">
        <v>3.8714130000000002E-3</v>
      </c>
      <c r="R705" s="113">
        <v>1.2677134668895704E-5</v>
      </c>
      <c r="S705" s="112">
        <v>3.0421580225648516E-8</v>
      </c>
      <c r="T705" s="112">
        <v>0.54221470299999996</v>
      </c>
      <c r="U705" s="111">
        <v>5.0665249000000001E-4</v>
      </c>
      <c r="V705" s="154"/>
      <c r="W705" s="173"/>
      <c r="X705" s="42" t="s">
        <v>10817</v>
      </c>
      <c r="Y705" s="42"/>
      <c r="Z705" s="42"/>
      <c r="AA705" s="108"/>
    </row>
    <row r="706" spans="1:27" ht="14.5" customHeight="1">
      <c r="A706" s="41" t="s">
        <v>11023</v>
      </c>
      <c r="B706" s="119" t="s">
        <v>10796</v>
      </c>
      <c r="C706" s="120" t="s">
        <v>11022</v>
      </c>
      <c r="D706" s="135" t="s">
        <v>10</v>
      </c>
      <c r="E706" s="119" t="s">
        <v>6570</v>
      </c>
      <c r="F706" s="118" t="s">
        <v>11021</v>
      </c>
      <c r="G706" s="117">
        <v>2.2265755099686597</v>
      </c>
      <c r="H706" s="117">
        <v>6.4149971099999994E-2</v>
      </c>
      <c r="I706" s="117">
        <v>0.26959801880000001</v>
      </c>
      <c r="J706" s="117">
        <v>0.93476792006865994</v>
      </c>
      <c r="K706" s="117">
        <v>0.95805960000000001</v>
      </c>
      <c r="L706" s="116">
        <v>7.2034556390977444</v>
      </c>
      <c r="M706" s="115">
        <v>123.10433999999999</v>
      </c>
      <c r="N706" s="114">
        <v>0.19748083</v>
      </c>
      <c r="O706" s="114">
        <v>0.18746376000000001</v>
      </c>
      <c r="P706" s="114">
        <v>7.1095367000000003E-3</v>
      </c>
      <c r="Q706" s="114">
        <v>2.9075353999999999E-3</v>
      </c>
      <c r="R706" s="113">
        <v>1.12388343402374E-5</v>
      </c>
      <c r="S706" s="112">
        <v>2.6292664993112453E-8</v>
      </c>
      <c r="T706" s="112">
        <v>0.40721784799999999</v>
      </c>
      <c r="U706" s="111">
        <v>4.4192554999999999E-4</v>
      </c>
      <c r="V706" s="154"/>
      <c r="W706" s="173"/>
      <c r="X706" s="42" t="s">
        <v>10817</v>
      </c>
      <c r="Y706" s="42"/>
      <c r="Z706" s="42"/>
      <c r="AA706" s="108"/>
    </row>
    <row r="707" spans="1:27" ht="14.5" customHeight="1">
      <c r="A707" s="41" t="s">
        <v>11020</v>
      </c>
      <c r="B707" s="119" t="s">
        <v>10796</v>
      </c>
      <c r="C707" s="120" t="s">
        <v>11019</v>
      </c>
      <c r="D707" s="135" t="s">
        <v>10</v>
      </c>
      <c r="E707" s="119" t="s">
        <v>6570</v>
      </c>
      <c r="F707" s="118" t="s">
        <v>11018</v>
      </c>
      <c r="G707" s="117">
        <v>2.20762617242189</v>
      </c>
      <c r="H707" s="117">
        <v>6.3598187400000006E-2</v>
      </c>
      <c r="I707" s="117">
        <v>0.2705044674</v>
      </c>
      <c r="J707" s="117">
        <v>0.93412562762189</v>
      </c>
      <c r="K707" s="117">
        <v>0.93939788999999996</v>
      </c>
      <c r="L707" s="116">
        <v>7.0631420300751877</v>
      </c>
      <c r="M707" s="115">
        <v>121.48909</v>
      </c>
      <c r="N707" s="114">
        <v>0.19540165000000001</v>
      </c>
      <c r="O707" s="114">
        <v>0.1855966</v>
      </c>
      <c r="P707" s="114">
        <v>7.0040985E-3</v>
      </c>
      <c r="Q707" s="114">
        <v>2.8009437E-3</v>
      </c>
      <c r="R707" s="113">
        <v>1.1126894640424199E-5</v>
      </c>
      <c r="S707" s="112">
        <v>2.5902731121919815E-8</v>
      </c>
      <c r="T707" s="112">
        <v>0.39228902399999999</v>
      </c>
      <c r="U707" s="111">
        <v>4.3635324999999998E-4</v>
      </c>
      <c r="V707" s="110"/>
      <c r="W707" s="173"/>
      <c r="X707" s="42" t="s">
        <v>10817</v>
      </c>
      <c r="Y707" s="42"/>
      <c r="Z707" s="42"/>
      <c r="AA707" s="108"/>
    </row>
    <row r="708" spans="1:27" ht="14.5" customHeight="1">
      <c r="A708" s="41" t="s">
        <v>11017</v>
      </c>
      <c r="B708" s="119" t="s">
        <v>10796</v>
      </c>
      <c r="C708" s="120" t="s">
        <v>11016</v>
      </c>
      <c r="D708" s="135" t="s">
        <v>10</v>
      </c>
      <c r="E708" s="119" t="s">
        <v>6570</v>
      </c>
      <c r="F708" s="118" t="s">
        <v>11015</v>
      </c>
      <c r="G708" s="117">
        <v>2.2219819113964099</v>
      </c>
      <c r="H708" s="117">
        <v>6.4343202599999996E-2</v>
      </c>
      <c r="I708" s="117">
        <v>0.2700342892</v>
      </c>
      <c r="J708" s="117">
        <v>0.92559064959640991</v>
      </c>
      <c r="K708" s="117">
        <v>0.96201376999999999</v>
      </c>
      <c r="L708" s="116">
        <v>7.2331862406015031</v>
      </c>
      <c r="M708" s="115">
        <v>123.6476</v>
      </c>
      <c r="N708" s="114">
        <v>0.19810854</v>
      </c>
      <c r="O708" s="114">
        <v>0.18801643000000001</v>
      </c>
      <c r="P708" s="114">
        <v>7.1343042000000002E-3</v>
      </c>
      <c r="Q708" s="114">
        <v>2.9578031999999998E-3</v>
      </c>
      <c r="R708" s="113">
        <v>1.12719683090702E-5</v>
      </c>
      <c r="S708" s="112">
        <v>2.6384260870499704E-8</v>
      </c>
      <c r="T708" s="112">
        <v>0.41425815700000002</v>
      </c>
      <c r="U708" s="111">
        <v>4.4382211000000001E-4</v>
      </c>
      <c r="V708" s="154"/>
      <c r="W708" s="173"/>
      <c r="X708" s="42" t="s">
        <v>10817</v>
      </c>
      <c r="Y708" s="42"/>
      <c r="Z708" s="42"/>
      <c r="AA708" s="108"/>
    </row>
    <row r="709" spans="1:27" ht="14.5" customHeight="1">
      <c r="A709" s="41" t="s">
        <v>11014</v>
      </c>
      <c r="B709" s="119" t="s">
        <v>10796</v>
      </c>
      <c r="C709" s="120" t="s">
        <v>11013</v>
      </c>
      <c r="D709" s="135" t="s">
        <v>10</v>
      </c>
      <c r="E709" s="119" t="s">
        <v>6570</v>
      </c>
      <c r="F709" s="118" t="s">
        <v>11012</v>
      </c>
      <c r="G709" s="117">
        <v>2.2215932554295001</v>
      </c>
      <c r="H709" s="117">
        <v>6.3854227099999994E-2</v>
      </c>
      <c r="I709" s="117">
        <v>0.26832613499999997</v>
      </c>
      <c r="J709" s="117">
        <v>0.93435717332949997</v>
      </c>
      <c r="K709" s="117">
        <v>0.95505572000000005</v>
      </c>
      <c r="L709" s="116">
        <v>7.1808700751879702</v>
      </c>
      <c r="M709" s="115">
        <v>122.57715</v>
      </c>
      <c r="N709" s="114">
        <v>0.19674021999999999</v>
      </c>
      <c r="O709" s="114">
        <v>0.18674747999999999</v>
      </c>
      <c r="P709" s="114">
        <v>7.0843818999999997E-3</v>
      </c>
      <c r="Q709" s="114">
        <v>2.9083532999999999E-3</v>
      </c>
      <c r="R709" s="113">
        <v>1.1195892191597301E-5</v>
      </c>
      <c r="S709" s="112">
        <v>2.6199637432628467E-8</v>
      </c>
      <c r="T709" s="112">
        <v>0.40733240199999998</v>
      </c>
      <c r="U709" s="111">
        <v>4.4030417E-4</v>
      </c>
      <c r="V709" s="154"/>
      <c r="W709" s="173"/>
      <c r="X709" s="42" t="s">
        <v>10817</v>
      </c>
      <c r="Y709" s="42"/>
      <c r="Z709" s="42"/>
      <c r="AA709" s="108"/>
    </row>
    <row r="710" spans="1:27" ht="14.5" customHeight="1">
      <c r="A710" s="41" t="s">
        <v>11011</v>
      </c>
      <c r="B710" s="119" t="s">
        <v>10796</v>
      </c>
      <c r="C710" s="120" t="s">
        <v>11010</v>
      </c>
      <c r="D710" s="135" t="s">
        <v>10</v>
      </c>
      <c r="E710" s="119" t="s">
        <v>6570</v>
      </c>
      <c r="F710" s="118" t="s">
        <v>11009</v>
      </c>
      <c r="G710" s="117">
        <v>2.2849049319461399</v>
      </c>
      <c r="H710" s="117">
        <v>7.6129214300000012E-2</v>
      </c>
      <c r="I710" s="117">
        <v>0.26597127339999999</v>
      </c>
      <c r="J710" s="117">
        <v>0.97797644424614005</v>
      </c>
      <c r="K710" s="117">
        <v>0.96482800000000002</v>
      </c>
      <c r="L710" s="116">
        <v>7.2543458646616541</v>
      </c>
      <c r="M710" s="115">
        <v>122.90376999999999</v>
      </c>
      <c r="N710" s="114">
        <v>0.19841929999999999</v>
      </c>
      <c r="O710" s="114">
        <v>0.18809957999999999</v>
      </c>
      <c r="P710" s="114">
        <v>7.1666960000000002E-3</v>
      </c>
      <c r="Q710" s="114">
        <v>3.1530148999999999E-3</v>
      </c>
      <c r="R710" s="113">
        <v>1.1276953567727203E-5</v>
      </c>
      <c r="S710" s="112">
        <v>2.6504053348695123E-8</v>
      </c>
      <c r="T710" s="112">
        <v>0.441598722</v>
      </c>
      <c r="U710" s="111">
        <v>5.3188140999999999E-4</v>
      </c>
      <c r="V710" s="154"/>
      <c r="W710" s="173"/>
      <c r="X710" s="42" t="s">
        <v>10817</v>
      </c>
      <c r="Y710" s="42"/>
      <c r="Z710" s="42"/>
      <c r="AA710" s="108"/>
    </row>
    <row r="711" spans="1:27" ht="14.5" customHeight="1">
      <c r="A711" s="41" t="s">
        <v>11008</v>
      </c>
      <c r="B711" s="119" t="s">
        <v>10796</v>
      </c>
      <c r="C711" s="120" t="s">
        <v>11007</v>
      </c>
      <c r="D711" s="135" t="s">
        <v>10</v>
      </c>
      <c r="E711" s="119" t="s">
        <v>6570</v>
      </c>
      <c r="F711" s="118" t="s">
        <v>11006</v>
      </c>
      <c r="G711" s="117">
        <v>2.292418442602</v>
      </c>
      <c r="H711" s="117">
        <v>6.4445144900000001E-2</v>
      </c>
      <c r="I711" s="117">
        <v>0.26810045760000001</v>
      </c>
      <c r="J711" s="117">
        <v>1.0344572901020002</v>
      </c>
      <c r="K711" s="117">
        <v>0.92541554999999998</v>
      </c>
      <c r="L711" s="116">
        <v>6.9580116541353378</v>
      </c>
      <c r="M711" s="115">
        <v>120.03539000000001</v>
      </c>
      <c r="N711" s="114">
        <v>0.19260878000000001</v>
      </c>
      <c r="O711" s="114">
        <v>0.18285596000000001</v>
      </c>
      <c r="P711" s="114">
        <v>6.9181318000000004E-3</v>
      </c>
      <c r="Q711" s="114">
        <v>2.8346904000000001E-3</v>
      </c>
      <c r="R711" s="113">
        <v>1.0962587673103E-5</v>
      </c>
      <c r="S711" s="112">
        <v>2.5584807129330273E-8</v>
      </c>
      <c r="T711" s="112">
        <v>0.39701546799999998</v>
      </c>
      <c r="U711" s="111">
        <v>4.8372825999999999E-4</v>
      </c>
      <c r="V711" s="154"/>
      <c r="W711" s="173"/>
      <c r="X711" s="42" t="s">
        <v>10817</v>
      </c>
      <c r="Y711" s="42"/>
      <c r="Z711" s="42"/>
      <c r="AA711" s="108"/>
    </row>
    <row r="712" spans="1:27" ht="14.5" customHeight="1">
      <c r="A712" s="41" t="s">
        <v>11005</v>
      </c>
      <c r="B712" s="119" t="s">
        <v>10796</v>
      </c>
      <c r="C712" s="120" t="s">
        <v>11004</v>
      </c>
      <c r="D712" s="135" t="s">
        <v>10</v>
      </c>
      <c r="E712" s="119" t="s">
        <v>6570</v>
      </c>
      <c r="F712" s="118" t="s">
        <v>11003</v>
      </c>
      <c r="G712" s="117">
        <v>2.2574943015868003</v>
      </c>
      <c r="H712" s="117">
        <v>6.6110412500000007E-2</v>
      </c>
      <c r="I712" s="117">
        <v>0.26809885770000003</v>
      </c>
      <c r="J712" s="117">
        <v>0.91295743138679997</v>
      </c>
      <c r="K712" s="117">
        <v>1.0103276000000001</v>
      </c>
      <c r="L712" s="116">
        <v>7.5964481203007521</v>
      </c>
      <c r="M712" s="115">
        <v>128.06503000000001</v>
      </c>
      <c r="N712" s="114">
        <v>0.20363734999999999</v>
      </c>
      <c r="O712" s="114">
        <v>0.19295482</v>
      </c>
      <c r="P712" s="114">
        <v>7.4094979999999996E-3</v>
      </c>
      <c r="Q712" s="114">
        <v>3.2730330999999999E-3</v>
      </c>
      <c r="R712" s="113">
        <v>1.1568034901735E-5</v>
      </c>
      <c r="S712" s="112">
        <v>2.7401989425990378E-8</v>
      </c>
      <c r="T712" s="112">
        <v>0.45840799700000001</v>
      </c>
      <c r="U712" s="111">
        <v>4.6084688000000001E-4</v>
      </c>
      <c r="V712" s="154"/>
      <c r="W712" s="173"/>
      <c r="X712" s="42" t="s">
        <v>10817</v>
      </c>
      <c r="Y712" s="42"/>
      <c r="Z712" s="42"/>
      <c r="AA712" s="108"/>
    </row>
    <row r="713" spans="1:27" ht="14.5" customHeight="1">
      <c r="A713" s="41" t="s">
        <v>11002</v>
      </c>
      <c r="B713" s="119" t="s">
        <v>10796</v>
      </c>
      <c r="C713" s="120" t="s">
        <v>11001</v>
      </c>
      <c r="D713" s="135" t="s">
        <v>10</v>
      </c>
      <c r="E713" s="119" t="s">
        <v>6570</v>
      </c>
      <c r="F713" s="118" t="s">
        <v>11000</v>
      </c>
      <c r="G713" s="117">
        <v>2.3381183060073001</v>
      </c>
      <c r="H713" s="117">
        <v>6.7920052999999994E-2</v>
      </c>
      <c r="I713" s="117">
        <v>0.26584583770000003</v>
      </c>
      <c r="J713" s="117">
        <v>0.96143091530729996</v>
      </c>
      <c r="K713" s="117">
        <v>1.0429215000000001</v>
      </c>
      <c r="L713" s="116">
        <v>7.841515037593985</v>
      </c>
      <c r="M713" s="115">
        <v>131.15213</v>
      </c>
      <c r="N713" s="114">
        <v>0.20684480999999999</v>
      </c>
      <c r="O713" s="114">
        <v>0.1956628</v>
      </c>
      <c r="P713" s="114">
        <v>7.5939066000000003E-3</v>
      </c>
      <c r="Q713" s="114">
        <v>3.5881016E-3</v>
      </c>
      <c r="R713" s="113">
        <v>1.1730383783661002E-5</v>
      </c>
      <c r="S713" s="112">
        <v>2.8083974015052801E-8</v>
      </c>
      <c r="T713" s="112">
        <v>0.50253524599999999</v>
      </c>
      <c r="U713" s="111">
        <v>5.0503878999999996E-4</v>
      </c>
      <c r="V713" s="154"/>
      <c r="W713" s="173"/>
      <c r="X713" s="42" t="s">
        <v>10817</v>
      </c>
      <c r="Y713" s="42"/>
      <c r="Z713" s="42"/>
      <c r="AA713" s="108"/>
    </row>
    <row r="714" spans="1:27" ht="14.5" customHeight="1">
      <c r="A714" s="41" t="s">
        <v>10999</v>
      </c>
      <c r="B714" s="119" t="s">
        <v>10796</v>
      </c>
      <c r="C714" s="120" t="s">
        <v>10998</v>
      </c>
      <c r="D714" s="135" t="s">
        <v>10</v>
      </c>
      <c r="E714" s="119" t="s">
        <v>6570</v>
      </c>
      <c r="F714" s="118" t="s">
        <v>10997</v>
      </c>
      <c r="G714" s="117">
        <v>2.1917754795115001</v>
      </c>
      <c r="H714" s="117">
        <v>5.91237716E-2</v>
      </c>
      <c r="I714" s="117">
        <v>0.24205112310000002</v>
      </c>
      <c r="J714" s="117">
        <v>0.97417201481149995</v>
      </c>
      <c r="K714" s="117">
        <v>0.91642857</v>
      </c>
      <c r="L714" s="116">
        <v>6.8904403759398489</v>
      </c>
      <c r="M714" s="115">
        <v>113.68055</v>
      </c>
      <c r="N714" s="114">
        <v>0.18432672</v>
      </c>
      <c r="O714" s="114">
        <v>0.17471687</v>
      </c>
      <c r="P714" s="114">
        <v>6.7112283000000002E-3</v>
      </c>
      <c r="Q714" s="114">
        <v>2.8986189999999998E-3</v>
      </c>
      <c r="R714" s="113">
        <v>1.0474632728879998E-5</v>
      </c>
      <c r="S714" s="112">
        <v>2.4819631456281718E-8</v>
      </c>
      <c r="T714" s="112">
        <v>0.405969044</v>
      </c>
      <c r="U714" s="111">
        <v>4.1978787999999998E-4</v>
      </c>
      <c r="V714" s="154"/>
      <c r="W714" s="173"/>
      <c r="X714" s="42" t="s">
        <v>10817</v>
      </c>
      <c r="Y714" s="42"/>
      <c r="Z714" s="42"/>
      <c r="AA714" s="108"/>
    </row>
    <row r="715" spans="1:27" ht="14.5" customHeight="1">
      <c r="A715" s="41" t="s">
        <v>10996</v>
      </c>
      <c r="B715" s="119" t="s">
        <v>10796</v>
      </c>
      <c r="C715" s="120" t="s">
        <v>10995</v>
      </c>
      <c r="D715" s="135" t="s">
        <v>10</v>
      </c>
      <c r="E715" s="119" t="s">
        <v>6570</v>
      </c>
      <c r="F715" s="118" t="s">
        <v>10994</v>
      </c>
      <c r="G715" s="117">
        <v>2.1973027379692001</v>
      </c>
      <c r="H715" s="117">
        <v>5.9021258899999998E-2</v>
      </c>
      <c r="I715" s="117">
        <v>0.24098668379999999</v>
      </c>
      <c r="J715" s="117">
        <v>0.97973929526920001</v>
      </c>
      <c r="K715" s="117">
        <v>0.91755549999999997</v>
      </c>
      <c r="L715" s="116">
        <v>6.8989135338345857</v>
      </c>
      <c r="M715" s="115">
        <v>113.696</v>
      </c>
      <c r="N715" s="114">
        <v>0.18409745</v>
      </c>
      <c r="O715" s="114">
        <v>0.17445295</v>
      </c>
      <c r="P715" s="114">
        <v>6.7121819000000001E-3</v>
      </c>
      <c r="Q715" s="114">
        <v>2.9323130999999998E-3</v>
      </c>
      <c r="R715" s="113">
        <v>1.0458810089691E-5</v>
      </c>
      <c r="S715" s="112">
        <v>2.4823157874195249E-8</v>
      </c>
      <c r="T715" s="112">
        <v>0.410688104</v>
      </c>
      <c r="U715" s="111">
        <v>4.2427684000000002E-4</v>
      </c>
      <c r="V715" s="154"/>
      <c r="W715" s="173"/>
      <c r="X715" s="42" t="s">
        <v>10817</v>
      </c>
      <c r="Y715" s="42"/>
      <c r="Z715" s="42"/>
      <c r="AA715" s="108"/>
    </row>
    <row r="716" spans="1:27" ht="14.5" customHeight="1">
      <c r="A716" s="41" t="s">
        <v>10993</v>
      </c>
      <c r="B716" s="119" t="s">
        <v>10796</v>
      </c>
      <c r="C716" s="120" t="s">
        <v>10992</v>
      </c>
      <c r="D716" s="135" t="s">
        <v>10</v>
      </c>
      <c r="E716" s="119" t="s">
        <v>6570</v>
      </c>
      <c r="F716" s="118" t="s">
        <v>10991</v>
      </c>
      <c r="G716" s="117">
        <v>2.2051356495621</v>
      </c>
      <c r="H716" s="117">
        <v>6.1451653500000002E-2</v>
      </c>
      <c r="I716" s="117">
        <v>0.25451841270000003</v>
      </c>
      <c r="J716" s="117">
        <v>0.95260097336209992</v>
      </c>
      <c r="K716" s="117">
        <v>0.93656461000000002</v>
      </c>
      <c r="L716" s="116">
        <v>7.0418391729323302</v>
      </c>
      <c r="M716" s="115">
        <v>118.03582</v>
      </c>
      <c r="N716" s="114">
        <v>0.19047211</v>
      </c>
      <c r="O716" s="114">
        <v>0.18066832999999999</v>
      </c>
      <c r="P716" s="114">
        <v>6.8989851999999999E-3</v>
      </c>
      <c r="Q716" s="114">
        <v>2.9047905000000001E-3</v>
      </c>
      <c r="R716" s="113">
        <v>1.0831434748190998E-5</v>
      </c>
      <c r="S716" s="112">
        <v>2.5513998753869473E-8</v>
      </c>
      <c r="T716" s="112">
        <v>0.40683341000000001</v>
      </c>
      <c r="U716" s="111">
        <v>4.2817988E-4</v>
      </c>
      <c r="V716" s="154"/>
      <c r="W716" s="173"/>
      <c r="X716" s="42" t="s">
        <v>10817</v>
      </c>
      <c r="Y716" s="42"/>
      <c r="Z716" s="42"/>
      <c r="AA716" s="108"/>
    </row>
    <row r="717" spans="1:27" ht="14.5" customHeight="1">
      <c r="A717" s="41" t="s">
        <v>10990</v>
      </c>
      <c r="B717" s="119" t="s">
        <v>10796</v>
      </c>
      <c r="C717" s="120" t="s">
        <v>10989</v>
      </c>
      <c r="D717" s="135" t="s">
        <v>10</v>
      </c>
      <c r="E717" s="119" t="s">
        <v>6570</v>
      </c>
      <c r="F717" s="118" t="s">
        <v>10988</v>
      </c>
      <c r="G717" s="117">
        <v>2.2375217339391997</v>
      </c>
      <c r="H717" s="117">
        <v>6.2724260200000007E-2</v>
      </c>
      <c r="I717" s="117">
        <v>0.2482709173</v>
      </c>
      <c r="J717" s="117">
        <v>1.0203879464391998</v>
      </c>
      <c r="K717" s="117">
        <v>0.90613860999999996</v>
      </c>
      <c r="L717" s="116">
        <v>6.8130722556390975</v>
      </c>
      <c r="M717" s="115">
        <v>114.12891999999999</v>
      </c>
      <c r="N717" s="114">
        <v>0.18489004000000001</v>
      </c>
      <c r="O717" s="114">
        <v>0.17532455999999999</v>
      </c>
      <c r="P717" s="114">
        <v>6.6984382999999998E-3</v>
      </c>
      <c r="Q717" s="114">
        <v>2.8670372999999999E-3</v>
      </c>
      <c r="R717" s="113">
        <v>1.051106492637E-5</v>
      </c>
      <c r="S717" s="112">
        <v>2.4772331319114354E-8</v>
      </c>
      <c r="T717" s="112">
        <v>0.40154583799999999</v>
      </c>
      <c r="U717" s="111">
        <v>4.6270622E-4</v>
      </c>
      <c r="V717" s="154"/>
      <c r="W717" s="173"/>
      <c r="X717" s="42" t="s">
        <v>10817</v>
      </c>
      <c r="Y717" s="42"/>
      <c r="Z717" s="42"/>
      <c r="AA717" s="108"/>
    </row>
    <row r="718" spans="1:27" ht="14.5" customHeight="1">
      <c r="B718" s="119" t="s">
        <v>10796</v>
      </c>
      <c r="C718" s="133" t="s">
        <v>10987</v>
      </c>
      <c r="D718" s="133" t="s">
        <v>11</v>
      </c>
      <c r="G718" s="131"/>
      <c r="H718" s="131"/>
      <c r="I718" s="131"/>
      <c r="J718" s="131"/>
      <c r="K718" s="131"/>
      <c r="L718" s="131"/>
      <c r="M718" s="100"/>
      <c r="N718" s="41"/>
      <c r="O718" s="41"/>
      <c r="V718" s="152"/>
      <c r="W718" s="172"/>
      <c r="X718" s="76"/>
      <c r="Y718" s="42"/>
      <c r="Z718" s="42"/>
      <c r="AA718" s="108"/>
    </row>
    <row r="719" spans="1:27" ht="14.5" customHeight="1">
      <c r="A719" s="41" t="s">
        <v>10986</v>
      </c>
      <c r="B719" s="119" t="s">
        <v>10796</v>
      </c>
      <c r="C719" s="120" t="s">
        <v>10985</v>
      </c>
      <c r="D719" s="135" t="s">
        <v>11</v>
      </c>
      <c r="E719" s="119" t="s">
        <v>6570</v>
      </c>
      <c r="F719" s="118" t="s">
        <v>10984</v>
      </c>
      <c r="G719" s="117">
        <v>5.0732636807500002</v>
      </c>
      <c r="H719" s="117">
        <v>0.12337772975000001</v>
      </c>
      <c r="I719" s="117">
        <v>0.252493621</v>
      </c>
      <c r="J719" s="117">
        <v>4.2722644800000005</v>
      </c>
      <c r="K719" s="117">
        <v>0.42512784999999997</v>
      </c>
      <c r="L719" s="116">
        <v>3.1964499999999996</v>
      </c>
      <c r="M719" s="115">
        <v>43.621899999999997</v>
      </c>
      <c r="N719" s="114">
        <v>0.10019051</v>
      </c>
      <c r="O719" s="114">
        <v>9.2737817E-2</v>
      </c>
      <c r="P719" s="114">
        <v>4.1774011000000003E-3</v>
      </c>
      <c r="Q719" s="114">
        <v>3.2752893999999999E-3</v>
      </c>
      <c r="R719" s="113">
        <v>5.5598211690199999E-6</v>
      </c>
      <c r="S719" s="112">
        <v>1.5448968450902E-8</v>
      </c>
      <c r="T719" s="112">
        <v>0.45872400000000002</v>
      </c>
      <c r="U719" s="111">
        <v>1.8713461999999999E-3</v>
      </c>
      <c r="V719" s="154"/>
      <c r="W719" s="173"/>
      <c r="X719" s="76" t="s">
        <v>958</v>
      </c>
      <c r="Y719" s="42"/>
      <c r="Z719" s="42"/>
      <c r="AA719" s="108"/>
    </row>
    <row r="720" spans="1:27" ht="14.5" customHeight="1">
      <c r="A720" s="41" t="s">
        <v>10983</v>
      </c>
      <c r="B720" s="119" t="s">
        <v>10796</v>
      </c>
      <c r="C720" s="120" t="s">
        <v>10982</v>
      </c>
      <c r="D720" s="135" t="s">
        <v>11</v>
      </c>
      <c r="E720" s="119" t="s">
        <v>6570</v>
      </c>
      <c r="F720" s="118" t="s">
        <v>10981</v>
      </c>
      <c r="G720" s="117">
        <v>5.6362520256519382</v>
      </c>
      <c r="H720" s="117">
        <v>8.5381411390000009E-2</v>
      </c>
      <c r="I720" s="117">
        <v>0.34039545279999994</v>
      </c>
      <c r="J720" s="117">
        <v>4.5849372314619377</v>
      </c>
      <c r="K720" s="117">
        <v>0.62553793000000002</v>
      </c>
      <c r="L720" s="116">
        <v>4.7032927067669172</v>
      </c>
      <c r="M720" s="115">
        <v>120.4426</v>
      </c>
      <c r="N720" s="114">
        <v>0.17163893999999999</v>
      </c>
      <c r="O720" s="114">
        <v>0.16208065999999999</v>
      </c>
      <c r="P720" s="114">
        <v>5.7674387000000004E-3</v>
      </c>
      <c r="Q720" s="114">
        <v>3.7908338999999998E-3</v>
      </c>
      <c r="R720" s="113">
        <v>9.7170661050753036E-6</v>
      </c>
      <c r="S720" s="112">
        <v>2.1329285038449509E-8</v>
      </c>
      <c r="T720" s="112">
        <v>0.53092911999999992</v>
      </c>
      <c r="U720" s="111">
        <v>2.0337877999999998E-3</v>
      </c>
      <c r="V720" s="154"/>
      <c r="W720" s="173"/>
      <c r="X720" s="42" t="s">
        <v>959</v>
      </c>
      <c r="Y720" s="76"/>
      <c r="Z720" s="76"/>
      <c r="AA720" s="108"/>
    </row>
    <row r="721" spans="1:27" ht="14.5" customHeight="1">
      <c r="A721" s="41" t="s">
        <v>10980</v>
      </c>
      <c r="B721" s="119" t="s">
        <v>10796</v>
      </c>
      <c r="C721" s="120" t="s">
        <v>10979</v>
      </c>
      <c r="D721" s="135" t="s">
        <v>11</v>
      </c>
      <c r="E721" s="119" t="s">
        <v>6570</v>
      </c>
      <c r="F721" s="118" t="s">
        <v>10978</v>
      </c>
      <c r="G721" s="117">
        <v>3.8554474035084603</v>
      </c>
      <c r="H721" s="117">
        <v>7.0146054735000005E-2</v>
      </c>
      <c r="I721" s="117">
        <v>0.22055961300000002</v>
      </c>
      <c r="J721" s="117">
        <v>3.1424838957734602</v>
      </c>
      <c r="K721" s="117">
        <v>0.42225784</v>
      </c>
      <c r="L721" s="116">
        <v>3.174870977443609</v>
      </c>
      <c r="M721" s="115">
        <v>70.134898000000007</v>
      </c>
      <c r="N721" s="114">
        <v>0.10797247</v>
      </c>
      <c r="O721" s="114">
        <v>0.10150116000000001</v>
      </c>
      <c r="P721" s="114">
        <v>3.8643216000000002E-3</v>
      </c>
      <c r="Q721" s="114">
        <v>2.6069887E-3</v>
      </c>
      <c r="R721" s="113">
        <v>6.0852016319690992E-6</v>
      </c>
      <c r="S721" s="112">
        <v>1.4291130343545599E-8</v>
      </c>
      <c r="T721" s="112">
        <v>0.36512447000000003</v>
      </c>
      <c r="U721" s="111">
        <v>1.3975141999999999E-3</v>
      </c>
      <c r="V721" s="154"/>
      <c r="W721" s="173"/>
      <c r="X721" s="42" t="s">
        <v>10817</v>
      </c>
      <c r="Y721" s="76"/>
      <c r="Z721" s="76"/>
      <c r="AA721" s="108"/>
    </row>
    <row r="722" spans="1:27" ht="14.5" customHeight="1">
      <c r="A722" s="41" t="s">
        <v>10977</v>
      </c>
      <c r="B722" s="119" t="s">
        <v>10796</v>
      </c>
      <c r="C722" s="120" t="s">
        <v>10976</v>
      </c>
      <c r="D722" s="135" t="s">
        <v>11</v>
      </c>
      <c r="E722" s="119" t="s">
        <v>6570</v>
      </c>
      <c r="F722" s="118" t="s">
        <v>10975</v>
      </c>
      <c r="G722" s="117">
        <v>4.4593096268414607</v>
      </c>
      <c r="H722" s="117">
        <v>7.815002380000001E-2</v>
      </c>
      <c r="I722" s="117">
        <v>0.25220802399999998</v>
      </c>
      <c r="J722" s="117">
        <v>3.67024894904146</v>
      </c>
      <c r="K722" s="117">
        <v>0.45870263</v>
      </c>
      <c r="L722" s="116">
        <v>3.4488919548872179</v>
      </c>
      <c r="M722" s="115">
        <v>73.995141000000004</v>
      </c>
      <c r="N722" s="114">
        <v>0.12538908000000001</v>
      </c>
      <c r="O722" s="114">
        <v>0.11812540000000001</v>
      </c>
      <c r="P722" s="114">
        <v>4.2501377999999996E-3</v>
      </c>
      <c r="Q722" s="114">
        <v>3.0135355000000001E-3</v>
      </c>
      <c r="R722" s="113">
        <v>7.0818585860358001E-6</v>
      </c>
      <c r="S722" s="112">
        <v>1.57179653433546E-8</v>
      </c>
      <c r="T722" s="112">
        <v>0.42206379000000005</v>
      </c>
      <c r="U722" s="111">
        <v>2.5577858000000002E-3</v>
      </c>
      <c r="V722" s="154"/>
      <c r="W722" s="173"/>
      <c r="X722" s="42" t="s">
        <v>10817</v>
      </c>
      <c r="Y722" s="76"/>
      <c r="Z722" s="76"/>
      <c r="AA722" s="108"/>
    </row>
    <row r="723" spans="1:27" ht="14.5" customHeight="1">
      <c r="A723" s="41" t="s">
        <v>10974</v>
      </c>
      <c r="B723" s="119" t="s">
        <v>10796</v>
      </c>
      <c r="C723" s="120" t="s">
        <v>10973</v>
      </c>
      <c r="D723" s="135" t="s">
        <v>11</v>
      </c>
      <c r="E723" s="119" t="s">
        <v>6570</v>
      </c>
      <c r="F723" s="118" t="s">
        <v>10972</v>
      </c>
      <c r="G723" s="117">
        <v>3.9420847817409301</v>
      </c>
      <c r="H723" s="117">
        <v>7.075655044000001E-2</v>
      </c>
      <c r="I723" s="117">
        <v>0.31738540300000001</v>
      </c>
      <c r="J723" s="117">
        <v>3.0744225083009304</v>
      </c>
      <c r="K723" s="117">
        <v>0.47952032</v>
      </c>
      <c r="L723" s="116">
        <v>3.6054159398496237</v>
      </c>
      <c r="M723" s="115">
        <v>76.205877999999998</v>
      </c>
      <c r="N723" s="114">
        <v>0.14560316000000001</v>
      </c>
      <c r="O723" s="114">
        <v>0.13800929000000001</v>
      </c>
      <c r="P723" s="114">
        <v>4.7463056000000003E-3</v>
      </c>
      <c r="Q723" s="114">
        <v>2.8475559999999998E-3</v>
      </c>
      <c r="R723" s="113">
        <v>8.2739385741738002E-6</v>
      </c>
      <c r="S723" s="112">
        <v>1.7552905614244167E-8</v>
      </c>
      <c r="T723" s="112">
        <v>0.39881737</v>
      </c>
      <c r="U723" s="111">
        <v>1.3669884999999999E-3</v>
      </c>
      <c r="V723" s="154"/>
      <c r="W723" s="173"/>
      <c r="X723" s="42" t="s">
        <v>10817</v>
      </c>
      <c r="Y723" s="42"/>
      <c r="Z723" s="42"/>
      <c r="AA723" s="108"/>
    </row>
    <row r="724" spans="1:27" ht="14.5" customHeight="1">
      <c r="A724" s="41" t="s">
        <v>10971</v>
      </c>
      <c r="B724" s="119" t="s">
        <v>10796</v>
      </c>
      <c r="C724" s="120" t="s">
        <v>10970</v>
      </c>
      <c r="D724" s="135" t="s">
        <v>11</v>
      </c>
      <c r="E724" s="119" t="s">
        <v>6570</v>
      </c>
      <c r="F724" s="118" t="s">
        <v>10969</v>
      </c>
      <c r="G724" s="117">
        <v>5.9004558799750004</v>
      </c>
      <c r="H724" s="117">
        <v>7.3385412920000004E-2</v>
      </c>
      <c r="I724" s="117">
        <v>1.378201636</v>
      </c>
      <c r="J724" s="117">
        <v>3.9036182810549995</v>
      </c>
      <c r="K724" s="117">
        <v>0.54525055</v>
      </c>
      <c r="L724" s="116">
        <v>4.0996281954887213</v>
      </c>
      <c r="M724" s="115">
        <v>85.752994999999999</v>
      </c>
      <c r="N724" s="114">
        <v>0.48292075000000001</v>
      </c>
      <c r="O724" s="114">
        <v>0.46742001</v>
      </c>
      <c r="P724" s="114">
        <v>1.1247531999999999E-2</v>
      </c>
      <c r="Q724" s="114">
        <v>4.2532031999999997E-3</v>
      </c>
      <c r="R724" s="113">
        <v>2.80227829359053E-5</v>
      </c>
      <c r="S724" s="112">
        <v>4.1595902717480693E-8</v>
      </c>
      <c r="T724" s="112">
        <v>0.59568672999999994</v>
      </c>
      <c r="U724" s="111">
        <v>1.6358416000000001E-3</v>
      </c>
      <c r="V724" s="154"/>
      <c r="W724" s="173"/>
      <c r="X724" s="42" t="s">
        <v>10817</v>
      </c>
      <c r="Y724" s="42"/>
      <c r="Z724" s="42"/>
      <c r="AA724" s="108"/>
    </row>
    <row r="725" spans="1:27" ht="14.5" customHeight="1">
      <c r="A725" s="41" t="s">
        <v>10968</v>
      </c>
      <c r="B725" s="119" t="s">
        <v>10796</v>
      </c>
      <c r="C725" s="120" t="s">
        <v>10967</v>
      </c>
      <c r="D725" s="135" t="s">
        <v>11</v>
      </c>
      <c r="E725" s="119" t="s">
        <v>6570</v>
      </c>
      <c r="F725" s="118" t="s">
        <v>10966</v>
      </c>
      <c r="G725" s="117">
        <v>7.3285942953579308</v>
      </c>
      <c r="H725" s="117">
        <v>0.10999358679999999</v>
      </c>
      <c r="I725" s="117">
        <v>2.303364653</v>
      </c>
      <c r="J725" s="117">
        <v>4.2864136555579311</v>
      </c>
      <c r="K725" s="117">
        <v>0.6288224</v>
      </c>
      <c r="L725" s="116">
        <v>4.7279879699248122</v>
      </c>
      <c r="M725" s="115">
        <v>93.448921999999996</v>
      </c>
      <c r="N725" s="114">
        <v>0.78702996000000003</v>
      </c>
      <c r="O725" s="114">
        <v>0.76459113999999995</v>
      </c>
      <c r="P725" s="114">
        <v>1.7177305E-2</v>
      </c>
      <c r="Q725" s="114">
        <v>5.2615088000000001E-3</v>
      </c>
      <c r="R725" s="113">
        <v>4.5838797753375394E-5</v>
      </c>
      <c r="S725" s="112">
        <v>6.352553679957387E-8</v>
      </c>
      <c r="T725" s="112">
        <v>0.73690599000000001</v>
      </c>
      <c r="U725" s="111">
        <v>1.8803375000000001E-3</v>
      </c>
      <c r="V725" s="154"/>
      <c r="W725" s="173"/>
      <c r="X725" s="42" t="s">
        <v>10817</v>
      </c>
      <c r="Y725" s="42"/>
      <c r="Z725" s="42"/>
      <c r="AA725" s="108"/>
    </row>
    <row r="726" spans="1:27" ht="14.5" customHeight="1">
      <c r="A726" s="41" t="s">
        <v>10965</v>
      </c>
      <c r="B726" s="119" t="s">
        <v>10796</v>
      </c>
      <c r="C726" s="120" t="s">
        <v>10964</v>
      </c>
      <c r="D726" s="135" t="s">
        <v>11</v>
      </c>
      <c r="E726" s="119" t="s">
        <v>6570</v>
      </c>
      <c r="F726" s="118" t="s">
        <v>10963</v>
      </c>
      <c r="G726" s="117">
        <v>13.032595696579699</v>
      </c>
      <c r="H726" s="117">
        <v>8.5022818499999986E-2</v>
      </c>
      <c r="I726" s="117">
        <v>5.3213021416000004</v>
      </c>
      <c r="J726" s="117">
        <v>6.7205886764796992</v>
      </c>
      <c r="K726" s="117">
        <v>0.90568205999999996</v>
      </c>
      <c r="L726" s="116">
        <v>6.8096395488721795</v>
      </c>
      <c r="M726" s="115">
        <v>134.64583999999999</v>
      </c>
      <c r="N726" s="114">
        <v>1.7519353</v>
      </c>
      <c r="O726" s="114">
        <v>1.7062809999999999</v>
      </c>
      <c r="P726" s="114">
        <v>3.6062792000000003E-2</v>
      </c>
      <c r="Q726" s="114">
        <v>9.5915193000000003E-3</v>
      </c>
      <c r="R726" s="113">
        <v>1.0229502293023891E-4</v>
      </c>
      <c r="S726" s="112">
        <v>1.3336831695363756E-7</v>
      </c>
      <c r="T726" s="112">
        <v>1.3433500199999999</v>
      </c>
      <c r="U726" s="111">
        <v>2.5190146000000002E-3</v>
      </c>
      <c r="V726" s="154"/>
      <c r="W726" s="173"/>
      <c r="X726" s="42" t="s">
        <v>10817</v>
      </c>
      <c r="Y726" s="42"/>
      <c r="Z726" s="42"/>
      <c r="AA726" s="108"/>
    </row>
    <row r="727" spans="1:27" ht="14.5" customHeight="1">
      <c r="A727" s="41" t="s">
        <v>10962</v>
      </c>
      <c r="B727" s="119" t="s">
        <v>10796</v>
      </c>
      <c r="C727" s="120" t="s">
        <v>10961</v>
      </c>
      <c r="D727" s="135" t="s">
        <v>11</v>
      </c>
      <c r="E727" s="119" t="s">
        <v>6570</v>
      </c>
      <c r="F727" s="118" t="s">
        <v>10960</v>
      </c>
      <c r="G727" s="117">
        <v>5.4870170413509198</v>
      </c>
      <c r="H727" s="117">
        <v>7.7346052609999993E-2</v>
      </c>
      <c r="I727" s="117">
        <v>0.50279246100000008</v>
      </c>
      <c r="J727" s="117">
        <v>4.3411501977409204</v>
      </c>
      <c r="K727" s="117">
        <v>0.56572833</v>
      </c>
      <c r="L727" s="116">
        <v>4.2535964661654138</v>
      </c>
      <c r="M727" s="115">
        <v>86.197293999999999</v>
      </c>
      <c r="N727" s="114">
        <v>0.21302335</v>
      </c>
      <c r="O727" s="114">
        <v>0.20280548000000001</v>
      </c>
      <c r="P727" s="114">
        <v>6.236976E-3</v>
      </c>
      <c r="Q727" s="114">
        <v>3.9808954999999997E-3</v>
      </c>
      <c r="R727" s="113">
        <v>1.2158601805449801E-5</v>
      </c>
      <c r="S727" s="112">
        <v>2.3065739778721172E-8</v>
      </c>
      <c r="T727" s="112">
        <v>0.55754838000000007</v>
      </c>
      <c r="U727" s="111">
        <v>2.7438690999999999E-3</v>
      </c>
      <c r="V727" s="154"/>
      <c r="W727" s="173"/>
      <c r="X727" s="42" t="s">
        <v>10817</v>
      </c>
      <c r="Y727" s="42"/>
      <c r="Z727" s="42"/>
      <c r="AA727" s="108"/>
    </row>
    <row r="728" spans="1:27" ht="14.5" customHeight="1">
      <c r="A728" s="41" t="s">
        <v>10959</v>
      </c>
      <c r="B728" s="119" t="s">
        <v>10796</v>
      </c>
      <c r="C728" s="120" t="s">
        <v>10958</v>
      </c>
      <c r="D728" s="135" t="s">
        <v>11</v>
      </c>
      <c r="E728" s="119" t="s">
        <v>6570</v>
      </c>
      <c r="F728" s="118" t="s">
        <v>10957</v>
      </c>
      <c r="G728" s="117">
        <v>5.8032181907779492</v>
      </c>
      <c r="H728" s="117">
        <v>7.8633670690000004E-2</v>
      </c>
      <c r="I728" s="117">
        <v>0.557495717</v>
      </c>
      <c r="J728" s="117">
        <v>4.5774339630879499</v>
      </c>
      <c r="K728" s="117">
        <v>0.58965484000000001</v>
      </c>
      <c r="L728" s="116">
        <v>4.4334950375939846</v>
      </c>
      <c r="M728" s="115">
        <v>88.929986999999997</v>
      </c>
      <c r="N728" s="114">
        <v>0.23289025999999999</v>
      </c>
      <c r="O728" s="114">
        <v>0.22198857999999999</v>
      </c>
      <c r="P728" s="114">
        <v>6.6742349000000001E-3</v>
      </c>
      <c r="Q728" s="114">
        <v>4.2274519E-3</v>
      </c>
      <c r="R728" s="113">
        <v>1.33086676018486E-5</v>
      </c>
      <c r="S728" s="112">
        <v>2.468282104923503E-8</v>
      </c>
      <c r="T728" s="112">
        <v>0.59208008999999995</v>
      </c>
      <c r="U728" s="111">
        <v>3.0051371999999998E-3</v>
      </c>
      <c r="V728" s="154"/>
      <c r="W728" s="173"/>
      <c r="X728" s="42" t="s">
        <v>10817</v>
      </c>
      <c r="Y728" s="42"/>
      <c r="Z728" s="42"/>
      <c r="AA728" s="108"/>
    </row>
    <row r="729" spans="1:27" ht="14.5" customHeight="1">
      <c r="A729" s="41" t="s">
        <v>10956</v>
      </c>
      <c r="B729" s="119" t="s">
        <v>10796</v>
      </c>
      <c r="C729" s="120" t="s">
        <v>10955</v>
      </c>
      <c r="D729" s="135" t="s">
        <v>11</v>
      </c>
      <c r="E729" s="119" t="s">
        <v>6570</v>
      </c>
      <c r="F729" s="118" t="s">
        <v>10954</v>
      </c>
      <c r="G729" s="117">
        <v>3.6449226780035495</v>
      </c>
      <c r="H729" s="117">
        <v>9.5808728699999998E-2</v>
      </c>
      <c r="I729" s="117">
        <v>0.218158677</v>
      </c>
      <c r="J729" s="117">
        <v>2.8901497923035495</v>
      </c>
      <c r="K729" s="117">
        <v>0.44080548000000003</v>
      </c>
      <c r="L729" s="116">
        <v>3.3143269172932333</v>
      </c>
      <c r="M729" s="115">
        <v>69.014475000000004</v>
      </c>
      <c r="N729" s="114">
        <v>0.11454425</v>
      </c>
      <c r="O729" s="114">
        <v>0.10798639</v>
      </c>
      <c r="P729" s="114">
        <v>4.0419091999999998E-3</v>
      </c>
      <c r="Q729" s="114">
        <v>2.5159581E-3</v>
      </c>
      <c r="R729" s="113">
        <v>6.4740039548061E-6</v>
      </c>
      <c r="S729" s="112">
        <v>1.4947888967516171E-8</v>
      </c>
      <c r="T729" s="112">
        <v>0.35237507000000001</v>
      </c>
      <c r="U729" s="111">
        <v>1.4145108E-3</v>
      </c>
      <c r="V729" s="154"/>
      <c r="W729" s="173"/>
      <c r="X729" s="42" t="s">
        <v>10817</v>
      </c>
      <c r="Y729" s="42"/>
      <c r="Z729" s="42"/>
      <c r="AA729" s="108"/>
    </row>
    <row r="730" spans="1:27" ht="14.5" customHeight="1">
      <c r="A730" s="41" t="s">
        <v>10953</v>
      </c>
      <c r="B730" s="119" t="s">
        <v>10796</v>
      </c>
      <c r="C730" s="120" t="s">
        <v>10952</v>
      </c>
      <c r="D730" s="135" t="s">
        <v>11</v>
      </c>
      <c r="E730" s="119" t="s">
        <v>6570</v>
      </c>
      <c r="F730" s="118" t="s">
        <v>10951</v>
      </c>
      <c r="G730" s="117">
        <v>3.4087546770976398</v>
      </c>
      <c r="H730" s="117">
        <v>0.1204759234</v>
      </c>
      <c r="I730" s="117">
        <v>0.21409978300000002</v>
      </c>
      <c r="J730" s="117">
        <v>2.63758131069764</v>
      </c>
      <c r="K730" s="117">
        <v>0.43659766</v>
      </c>
      <c r="L730" s="116">
        <v>3.2826891729323306</v>
      </c>
      <c r="M730" s="115">
        <v>65.483935000000002</v>
      </c>
      <c r="N730" s="114">
        <v>0.11779172</v>
      </c>
      <c r="O730" s="114">
        <v>0.11140940000000001</v>
      </c>
      <c r="P730" s="114">
        <v>4.0766268999999997E-3</v>
      </c>
      <c r="Q730" s="114">
        <v>2.3056915000000001E-3</v>
      </c>
      <c r="R730" s="113">
        <v>6.6792207383922999E-6</v>
      </c>
      <c r="S730" s="112">
        <v>1.5076282885859749E-8</v>
      </c>
      <c r="T730" s="112">
        <v>0.32292598</v>
      </c>
      <c r="U730" s="111">
        <v>1.4230879000000001E-3</v>
      </c>
      <c r="V730" s="154"/>
      <c r="W730" s="173"/>
      <c r="X730" s="42" t="s">
        <v>10817</v>
      </c>
      <c r="Y730" s="42"/>
      <c r="Z730" s="42"/>
      <c r="AA730" s="108"/>
    </row>
    <row r="731" spans="1:27" ht="14.5" customHeight="1">
      <c r="A731" s="41" t="s">
        <v>10950</v>
      </c>
      <c r="B731" s="119" t="s">
        <v>10796</v>
      </c>
      <c r="C731" s="120" t="s">
        <v>10949</v>
      </c>
      <c r="D731" s="135" t="s">
        <v>11</v>
      </c>
      <c r="E731" s="119" t="s">
        <v>6570</v>
      </c>
      <c r="F731" s="118" t="s">
        <v>10948</v>
      </c>
      <c r="G731" s="117">
        <v>3.2985429142484102</v>
      </c>
      <c r="H731" s="117">
        <v>0.13198728000000001</v>
      </c>
      <c r="I731" s="117">
        <v>0.212205637</v>
      </c>
      <c r="J731" s="117">
        <v>2.5197159872484103</v>
      </c>
      <c r="K731" s="117">
        <v>0.43463401000000002</v>
      </c>
      <c r="L731" s="116">
        <v>3.2679248872180451</v>
      </c>
      <c r="M731" s="115">
        <v>63.836350000000003</v>
      </c>
      <c r="N731" s="114">
        <v>0.1193072</v>
      </c>
      <c r="O731" s="114">
        <v>0.11300681</v>
      </c>
      <c r="P731" s="114">
        <v>4.0928285000000003E-3</v>
      </c>
      <c r="Q731" s="114">
        <v>2.2075671000000002E-3</v>
      </c>
      <c r="R731" s="113">
        <v>6.7749885501297999E-6</v>
      </c>
      <c r="S731" s="112">
        <v>1.5136200206209147E-8</v>
      </c>
      <c r="T731" s="112">
        <v>0.30918305999999995</v>
      </c>
      <c r="U731" s="111">
        <v>1.4270906E-3</v>
      </c>
      <c r="V731" s="154"/>
      <c r="W731" s="173"/>
      <c r="X731" s="42" t="s">
        <v>10817</v>
      </c>
      <c r="Y731" s="42"/>
      <c r="Z731" s="42"/>
      <c r="AA731" s="108"/>
    </row>
    <row r="732" spans="1:27" ht="14.5" customHeight="1">
      <c r="A732" s="41" t="s">
        <v>10947</v>
      </c>
      <c r="B732" s="119" t="s">
        <v>10796</v>
      </c>
      <c r="C732" s="120" t="s">
        <v>10946</v>
      </c>
      <c r="D732" s="135" t="s">
        <v>11</v>
      </c>
      <c r="E732" s="119" t="s">
        <v>6570</v>
      </c>
      <c r="F732" s="118" t="s">
        <v>10945</v>
      </c>
      <c r="G732" s="117">
        <v>3.25130924952773</v>
      </c>
      <c r="H732" s="117">
        <v>0.13692071860000002</v>
      </c>
      <c r="I732" s="117">
        <v>0.21139385799999999</v>
      </c>
      <c r="J732" s="117">
        <v>2.4692022229277302</v>
      </c>
      <c r="K732" s="117">
        <v>0.43379245</v>
      </c>
      <c r="L732" s="116">
        <v>3.2615973684210524</v>
      </c>
      <c r="M732" s="115">
        <v>63.130240999999998</v>
      </c>
      <c r="N732" s="114">
        <v>0.1199567</v>
      </c>
      <c r="O732" s="114">
        <v>0.11369141000000001</v>
      </c>
      <c r="P732" s="114">
        <v>4.0997721000000003E-3</v>
      </c>
      <c r="Q732" s="114">
        <v>2.1655137999999998E-3</v>
      </c>
      <c r="R732" s="113">
        <v>6.8160318864531003E-6</v>
      </c>
      <c r="S732" s="112">
        <v>1.5161879132752464E-8</v>
      </c>
      <c r="T732" s="112">
        <v>0.30329324999999996</v>
      </c>
      <c r="U732" s="111">
        <v>1.4288059999999999E-3</v>
      </c>
      <c r="V732" s="154"/>
      <c r="W732" s="173"/>
      <c r="X732" s="42" t="s">
        <v>10817</v>
      </c>
      <c r="Y732" s="42"/>
      <c r="Z732" s="42"/>
      <c r="AA732" s="108"/>
    </row>
    <row r="733" spans="1:27" ht="14.5" customHeight="1">
      <c r="A733" s="41" t="s">
        <v>10944</v>
      </c>
      <c r="B733" s="119" t="s">
        <v>10796</v>
      </c>
      <c r="C733" s="120" t="s">
        <v>10943</v>
      </c>
      <c r="D733" s="135" t="s">
        <v>11</v>
      </c>
      <c r="E733" s="119" t="s">
        <v>6570</v>
      </c>
      <c r="F733" s="118" t="s">
        <v>10942</v>
      </c>
      <c r="G733" s="117">
        <v>3.2169501929685098</v>
      </c>
      <c r="H733" s="117">
        <v>0.1354151338</v>
      </c>
      <c r="I733" s="117">
        <v>0.21595218000000002</v>
      </c>
      <c r="J733" s="117">
        <v>2.43671330916851</v>
      </c>
      <c r="K733" s="117">
        <v>0.42886956999999998</v>
      </c>
      <c r="L733" s="116">
        <v>3.2245832330827064</v>
      </c>
      <c r="M733" s="115">
        <v>62.076473</v>
      </c>
      <c r="N733" s="114">
        <v>0.12095760999999999</v>
      </c>
      <c r="O733" s="114">
        <v>0.11472947</v>
      </c>
      <c r="P733" s="114">
        <v>4.0882432999999998E-3</v>
      </c>
      <c r="Q733" s="114">
        <v>2.1398909000000001E-3</v>
      </c>
      <c r="R733" s="113">
        <v>6.8782656983752997E-6</v>
      </c>
      <c r="S733" s="112">
        <v>1.5119243154573086E-8</v>
      </c>
      <c r="T733" s="112">
        <v>0.29970461000000004</v>
      </c>
      <c r="U733" s="111">
        <v>1.5588282E-3</v>
      </c>
      <c r="V733" s="154"/>
      <c r="W733" s="173"/>
      <c r="X733" s="42" t="s">
        <v>10817</v>
      </c>
      <c r="Y733" s="42"/>
      <c r="Z733" s="42"/>
      <c r="AA733" s="108"/>
    </row>
    <row r="734" spans="1:27" ht="14.5" customHeight="1">
      <c r="A734" s="41" t="s">
        <v>10941</v>
      </c>
      <c r="B734" s="119" t="s">
        <v>10796</v>
      </c>
      <c r="C734" s="120" t="s">
        <v>10940</v>
      </c>
      <c r="D734" s="135" t="s">
        <v>11</v>
      </c>
      <c r="E734" s="119" t="s">
        <v>6570</v>
      </c>
      <c r="F734" s="118" t="s">
        <v>10939</v>
      </c>
      <c r="G734" s="117">
        <v>3.6038300160190002</v>
      </c>
      <c r="H734" s="117">
        <v>6.8712105960000006E-2</v>
      </c>
      <c r="I734" s="117">
        <v>0.22105492899999998</v>
      </c>
      <c r="J734" s="117">
        <v>2.829784971059</v>
      </c>
      <c r="K734" s="117">
        <v>0.48427800999999998</v>
      </c>
      <c r="L734" s="116">
        <v>3.6411880451127816</v>
      </c>
      <c r="M734" s="115">
        <v>75.523891000000006</v>
      </c>
      <c r="N734" s="114">
        <v>0.11695176</v>
      </c>
      <c r="O734" s="114">
        <v>0.11008374</v>
      </c>
      <c r="P734" s="114">
        <v>4.2101797999999999E-3</v>
      </c>
      <c r="Q734" s="114">
        <v>2.6578407000000001E-3</v>
      </c>
      <c r="R734" s="113">
        <v>6.5997448660722989E-6</v>
      </c>
      <c r="S734" s="112">
        <v>1.5570191270979585E-8</v>
      </c>
      <c r="T734" s="112">
        <v>0.37224658999999999</v>
      </c>
      <c r="U734" s="111">
        <v>1.2682158999999999E-3</v>
      </c>
      <c r="V734" s="154"/>
      <c r="W734" s="173"/>
      <c r="X734" s="42" t="s">
        <v>10817</v>
      </c>
      <c r="Y734" s="42"/>
      <c r="Z734" s="42"/>
      <c r="AA734" s="108"/>
    </row>
    <row r="735" spans="1:27" ht="14.5" customHeight="1">
      <c r="A735" s="41" t="s">
        <v>10938</v>
      </c>
      <c r="B735" s="119" t="s">
        <v>10796</v>
      </c>
      <c r="C735" s="120" t="s">
        <v>10937</v>
      </c>
      <c r="D735" s="135" t="s">
        <v>11</v>
      </c>
      <c r="E735" s="119" t="s">
        <v>6570</v>
      </c>
      <c r="F735" s="118" t="s">
        <v>10936</v>
      </c>
      <c r="G735" s="117">
        <v>4.6989772297029999</v>
      </c>
      <c r="H735" s="117">
        <v>6.971843291999999E-2</v>
      </c>
      <c r="I735" s="117">
        <v>0.85564008300000005</v>
      </c>
      <c r="J735" s="117">
        <v>3.2359397437830002</v>
      </c>
      <c r="K735" s="117">
        <v>0.53767896999999998</v>
      </c>
      <c r="L735" s="116">
        <v>4.0426990225563904</v>
      </c>
      <c r="M735" s="115">
        <v>82.452341000000004</v>
      </c>
      <c r="N735" s="114">
        <v>0.32080747999999998</v>
      </c>
      <c r="O735" s="114">
        <v>0.30914732</v>
      </c>
      <c r="P735" s="114">
        <v>8.1755387999999998E-3</v>
      </c>
      <c r="Q735" s="114">
        <v>3.4846279E-3</v>
      </c>
      <c r="R735" s="113">
        <v>1.85340116018467E-5</v>
      </c>
      <c r="S735" s="112">
        <v>3.0234980500896288E-8</v>
      </c>
      <c r="T735" s="112">
        <v>0.48804312999999999</v>
      </c>
      <c r="U735" s="111">
        <v>1.3895212E-3</v>
      </c>
      <c r="V735" s="154"/>
      <c r="W735" s="173"/>
      <c r="X735" s="42" t="s">
        <v>10817</v>
      </c>
      <c r="Y735" s="42"/>
      <c r="Z735" s="42"/>
      <c r="AA735" s="108"/>
    </row>
    <row r="736" spans="1:27" ht="14.5" customHeight="1">
      <c r="A736" s="41" t="s">
        <v>10935</v>
      </c>
      <c r="B736" s="119" t="s">
        <v>10796</v>
      </c>
      <c r="C736" s="120" t="s">
        <v>10934</v>
      </c>
      <c r="D736" s="135" t="s">
        <v>11</v>
      </c>
      <c r="E736" s="119" t="s">
        <v>6570</v>
      </c>
      <c r="F736" s="118" t="s">
        <v>10933</v>
      </c>
      <c r="G736" s="117">
        <v>5.8825783259420001</v>
      </c>
      <c r="H736" s="117">
        <v>7.3070178200000002E-2</v>
      </c>
      <c r="I736" s="117">
        <v>1.3777749509999999</v>
      </c>
      <c r="J736" s="117">
        <v>3.886146286742</v>
      </c>
      <c r="K736" s="117">
        <v>0.54558691000000004</v>
      </c>
      <c r="L736" s="116">
        <v>4.1021572180451127</v>
      </c>
      <c r="M736" s="115">
        <v>85.647677000000002</v>
      </c>
      <c r="N736" s="114">
        <v>0.48290469000000003</v>
      </c>
      <c r="O736" s="114">
        <v>0.46740653999999998</v>
      </c>
      <c r="P736" s="114">
        <v>1.1245148999999999E-2</v>
      </c>
      <c r="Q736" s="114">
        <v>4.2530082E-3</v>
      </c>
      <c r="R736" s="113">
        <v>2.8021974083259499E-5</v>
      </c>
      <c r="S736" s="112">
        <v>4.15870911763862E-8</v>
      </c>
      <c r="T736" s="112">
        <v>0.59565941</v>
      </c>
      <c r="U736" s="111">
        <v>1.6271241E-3</v>
      </c>
      <c r="V736" s="154"/>
      <c r="W736" s="173"/>
      <c r="X736" s="42" t="s">
        <v>10817</v>
      </c>
      <c r="Y736" s="42"/>
      <c r="Z736" s="42"/>
      <c r="AA736" s="108"/>
    </row>
    <row r="737" spans="1:27" ht="14.5" customHeight="1">
      <c r="A737" s="41" t="s">
        <v>10932</v>
      </c>
      <c r="B737" s="119" t="s">
        <v>10796</v>
      </c>
      <c r="C737" s="120" t="s">
        <v>10931</v>
      </c>
      <c r="D737" s="135" t="s">
        <v>11</v>
      </c>
      <c r="E737" s="119" t="s">
        <v>6570</v>
      </c>
      <c r="F737" s="118" t="s">
        <v>10930</v>
      </c>
      <c r="G737" s="117">
        <v>6.2837500273923208</v>
      </c>
      <c r="H737" s="117">
        <v>8.0506703960000009E-2</v>
      </c>
      <c r="I737" s="117">
        <v>0.64131524800000006</v>
      </c>
      <c r="J737" s="117">
        <v>4.936112855432321</v>
      </c>
      <c r="K737" s="117">
        <v>0.62581522000000001</v>
      </c>
      <c r="L737" s="116">
        <v>4.705377593984962</v>
      </c>
      <c r="M737" s="115">
        <v>93.026229999999998</v>
      </c>
      <c r="N737" s="114">
        <v>0.26328863000000002</v>
      </c>
      <c r="O737" s="114">
        <v>0.25134487999999999</v>
      </c>
      <c r="P737" s="114">
        <v>7.3409957999999997E-3</v>
      </c>
      <c r="Q737" s="114">
        <v>4.6027587E-3</v>
      </c>
      <c r="R737" s="113">
        <v>1.5068637534359801E-5</v>
      </c>
      <c r="S737" s="112">
        <v>2.7148652949227143E-8</v>
      </c>
      <c r="T737" s="112">
        <v>0.64464407000000001</v>
      </c>
      <c r="U737" s="111">
        <v>3.4049381000000002E-3</v>
      </c>
      <c r="V737" s="154"/>
      <c r="W737" s="173"/>
      <c r="X737" s="42" t="s">
        <v>10817</v>
      </c>
      <c r="Y737" s="42"/>
      <c r="Z737" s="42"/>
      <c r="AA737" s="108"/>
    </row>
    <row r="738" spans="1:27" ht="14.5" customHeight="1">
      <c r="A738" s="41" t="s">
        <v>10929</v>
      </c>
      <c r="B738" s="119" t="s">
        <v>10796</v>
      </c>
      <c r="C738" s="120" t="s">
        <v>10928</v>
      </c>
      <c r="D738" s="135" t="s">
        <v>11</v>
      </c>
      <c r="E738" s="119" t="s">
        <v>6570</v>
      </c>
      <c r="F738" s="118" t="s">
        <v>10927</v>
      </c>
      <c r="G738" s="117">
        <v>6.7642818859166898</v>
      </c>
      <c r="H738" s="117">
        <v>8.237973824E-2</v>
      </c>
      <c r="I738" s="117">
        <v>0.72513479000000003</v>
      </c>
      <c r="J738" s="117">
        <v>5.2947917576766894</v>
      </c>
      <c r="K738" s="117">
        <v>0.6619756</v>
      </c>
      <c r="L738" s="116">
        <v>4.9772601503759395</v>
      </c>
      <c r="M738" s="115">
        <v>97.122472999999999</v>
      </c>
      <c r="N738" s="114">
        <v>0.29368699999999998</v>
      </c>
      <c r="O738" s="114">
        <v>0.28070117999999999</v>
      </c>
      <c r="P738" s="114">
        <v>8.0077566000000006E-3</v>
      </c>
      <c r="Q738" s="114">
        <v>4.9780655E-3</v>
      </c>
      <c r="R738" s="113">
        <v>1.6828607367371006E-5</v>
      </c>
      <c r="S738" s="112">
        <v>2.9614483947220251E-8</v>
      </c>
      <c r="T738" s="112">
        <v>0.69720804999999997</v>
      </c>
      <c r="U738" s="111">
        <v>3.8047390000000001E-3</v>
      </c>
      <c r="V738" s="154"/>
      <c r="W738" s="173"/>
      <c r="X738" s="42" t="s">
        <v>10817</v>
      </c>
      <c r="Y738" s="42"/>
      <c r="Z738" s="42"/>
      <c r="AA738" s="108"/>
    </row>
    <row r="739" spans="1:27" ht="14.5" customHeight="1">
      <c r="A739" s="41" t="s">
        <v>10926</v>
      </c>
      <c r="B739" s="119" t="s">
        <v>10796</v>
      </c>
      <c r="C739" s="120" t="s">
        <v>10925</v>
      </c>
      <c r="D739" s="135" t="s">
        <v>11</v>
      </c>
      <c r="E739" s="119" t="s">
        <v>6570</v>
      </c>
      <c r="F739" s="118" t="s">
        <v>10924</v>
      </c>
      <c r="G739" s="117">
        <v>4.9280638312290099</v>
      </c>
      <c r="H739" s="117">
        <v>8.3455769599999993E-2</v>
      </c>
      <c r="I739" s="117">
        <v>0.43769496600000007</v>
      </c>
      <c r="J739" s="117">
        <v>3.88143352562901</v>
      </c>
      <c r="K739" s="117">
        <v>0.52547957000000001</v>
      </c>
      <c r="L739" s="116">
        <v>3.9509742105263155</v>
      </c>
      <c r="M739" s="115">
        <v>79.577896999999993</v>
      </c>
      <c r="N739" s="114">
        <v>0.19029595999999999</v>
      </c>
      <c r="O739" s="114">
        <v>0.18109146000000001</v>
      </c>
      <c r="P739" s="114">
        <v>5.6691518000000002E-3</v>
      </c>
      <c r="Q739" s="114">
        <v>3.5353439000000001E-3</v>
      </c>
      <c r="R739" s="113">
        <v>1.0856802251205299E-5</v>
      </c>
      <c r="S739" s="112">
        <v>2.0965797952187001E-8</v>
      </c>
      <c r="T739" s="112">
        <v>0.49514621000000003</v>
      </c>
      <c r="U739" s="111">
        <v>2.6256656999999999E-3</v>
      </c>
      <c r="V739" s="154"/>
      <c r="W739" s="173"/>
      <c r="X739" s="42" t="s">
        <v>10817</v>
      </c>
      <c r="Y739" s="42"/>
      <c r="Z739" s="42"/>
      <c r="AA739" s="108"/>
    </row>
    <row r="740" spans="1:27" ht="14.5" customHeight="1">
      <c r="A740" s="41" t="s">
        <v>10923</v>
      </c>
      <c r="B740" s="119" t="s">
        <v>10796</v>
      </c>
      <c r="C740" s="120" t="s">
        <v>10922</v>
      </c>
      <c r="D740" s="135" t="s">
        <v>11</v>
      </c>
      <c r="E740" s="119" t="s">
        <v>6570</v>
      </c>
      <c r="F740" s="118" t="s">
        <v>10921</v>
      </c>
      <c r="G740" s="117">
        <v>3.6449226780035495</v>
      </c>
      <c r="H740" s="117">
        <v>9.5808728699999998E-2</v>
      </c>
      <c r="I740" s="117">
        <v>0.218158677</v>
      </c>
      <c r="J740" s="117">
        <v>2.8901497923035495</v>
      </c>
      <c r="K740" s="117">
        <v>0.44080548000000003</v>
      </c>
      <c r="L740" s="116">
        <v>3.3143269172932333</v>
      </c>
      <c r="M740" s="115">
        <v>69.014475000000004</v>
      </c>
      <c r="N740" s="114">
        <v>0.11454425</v>
      </c>
      <c r="O740" s="114">
        <v>0.10798639</v>
      </c>
      <c r="P740" s="114">
        <v>4.0419091999999998E-3</v>
      </c>
      <c r="Q740" s="114">
        <v>2.5159581E-3</v>
      </c>
      <c r="R740" s="113">
        <v>6.4740039548061E-6</v>
      </c>
      <c r="S740" s="112">
        <v>1.4947888967516171E-8</v>
      </c>
      <c r="T740" s="112">
        <v>0.35237507000000001</v>
      </c>
      <c r="U740" s="111">
        <v>1.4145108E-3</v>
      </c>
      <c r="V740" s="154"/>
      <c r="W740" s="173"/>
      <c r="X740" s="42" t="s">
        <v>10817</v>
      </c>
      <c r="Y740" s="42"/>
      <c r="Z740" s="42"/>
      <c r="AA740" s="108"/>
    </row>
    <row r="741" spans="1:27" ht="14.5" customHeight="1">
      <c r="A741" s="41" t="s">
        <v>10920</v>
      </c>
      <c r="B741" s="119" t="s">
        <v>10796</v>
      </c>
      <c r="C741" s="120" t="s">
        <v>10919</v>
      </c>
      <c r="D741" s="135" t="s">
        <v>11</v>
      </c>
      <c r="E741" s="119" t="s">
        <v>6570</v>
      </c>
      <c r="F741" s="118" t="s">
        <v>10918</v>
      </c>
      <c r="G741" s="117">
        <v>3.2674370224752702</v>
      </c>
      <c r="H741" s="117">
        <v>0.1317701369</v>
      </c>
      <c r="I741" s="117">
        <v>0.21462940699999999</v>
      </c>
      <c r="J741" s="117">
        <v>2.4865521285752701</v>
      </c>
      <c r="K741" s="117">
        <v>0.43448534999999999</v>
      </c>
      <c r="L741" s="116">
        <v>3.2668071428571426</v>
      </c>
      <c r="M741" s="115">
        <v>63.465752000000002</v>
      </c>
      <c r="N741" s="114">
        <v>0.12029571</v>
      </c>
      <c r="O741" s="114">
        <v>0.11400343</v>
      </c>
      <c r="P741" s="114">
        <v>4.1024935000000002E-3</v>
      </c>
      <c r="Q741" s="114">
        <v>2.1897849E-3</v>
      </c>
      <c r="R741" s="113">
        <v>6.8347380493689E-6</v>
      </c>
      <c r="S741" s="112">
        <v>1.5171943393888628E-8</v>
      </c>
      <c r="T741" s="112">
        <v>0.30669257</v>
      </c>
      <c r="U741" s="111">
        <v>1.4874316E-3</v>
      </c>
      <c r="V741" s="154"/>
      <c r="W741" s="173"/>
      <c r="X741" s="42" t="s">
        <v>10817</v>
      </c>
      <c r="Y741" s="42"/>
      <c r="Z741" s="42"/>
      <c r="AA741" s="108"/>
    </row>
    <row r="742" spans="1:27" ht="14.5" customHeight="1">
      <c r="A742" s="41" t="s">
        <v>10917</v>
      </c>
      <c r="B742" s="119" t="s">
        <v>10796</v>
      </c>
      <c r="C742" s="120" t="s">
        <v>10916</v>
      </c>
      <c r="D742" s="135" t="s">
        <v>11</v>
      </c>
      <c r="E742" s="119" t="s">
        <v>6570</v>
      </c>
      <c r="F742" s="118" t="s">
        <v>10915</v>
      </c>
      <c r="G742" s="117">
        <v>3.25130924952773</v>
      </c>
      <c r="H742" s="117">
        <v>0.13692071860000002</v>
      </c>
      <c r="I742" s="117">
        <v>0.21139385799999999</v>
      </c>
      <c r="J742" s="117">
        <v>2.4692022229277302</v>
      </c>
      <c r="K742" s="117">
        <v>0.43379245</v>
      </c>
      <c r="L742" s="116">
        <v>3.2615973684210524</v>
      </c>
      <c r="M742" s="115">
        <v>63.130240999999998</v>
      </c>
      <c r="N742" s="114">
        <v>0.1199567</v>
      </c>
      <c r="O742" s="114">
        <v>0.11369141000000001</v>
      </c>
      <c r="P742" s="114">
        <v>4.0997721000000003E-3</v>
      </c>
      <c r="Q742" s="114">
        <v>2.1655137999999998E-3</v>
      </c>
      <c r="R742" s="113">
        <v>6.8160318864531003E-6</v>
      </c>
      <c r="S742" s="112">
        <v>1.5161879132752464E-8</v>
      </c>
      <c r="T742" s="112">
        <v>0.30329324999999996</v>
      </c>
      <c r="U742" s="111">
        <v>1.4288059999999999E-3</v>
      </c>
      <c r="V742" s="154"/>
      <c r="W742" s="173"/>
      <c r="X742" s="42" t="s">
        <v>10817</v>
      </c>
      <c r="Y742" s="42"/>
      <c r="Z742" s="42"/>
      <c r="AA742" s="108"/>
    </row>
    <row r="743" spans="1:27" ht="14.5" customHeight="1">
      <c r="B743" s="119" t="s">
        <v>10796</v>
      </c>
      <c r="C743" s="133" t="s">
        <v>10914</v>
      </c>
      <c r="D743" s="133" t="s">
        <v>720</v>
      </c>
      <c r="G743" s="131"/>
      <c r="H743" s="131"/>
      <c r="I743" s="131"/>
      <c r="J743" s="131"/>
      <c r="K743" s="131"/>
      <c r="L743" s="131"/>
      <c r="M743" s="100"/>
      <c r="N743" s="41"/>
      <c r="O743" s="41"/>
      <c r="V743" s="152"/>
      <c r="W743" s="172"/>
      <c r="X743" s="42"/>
      <c r="Y743" s="42"/>
      <c r="Z743" s="42"/>
      <c r="AA743" s="108"/>
    </row>
    <row r="744" spans="1:27" ht="14.5" customHeight="1">
      <c r="A744" s="41" t="s">
        <v>10913</v>
      </c>
      <c r="B744" s="119" t="s">
        <v>10796</v>
      </c>
      <c r="C744" s="120" t="s">
        <v>10912</v>
      </c>
      <c r="D744" s="135" t="s">
        <v>720</v>
      </c>
      <c r="E744" s="119" t="s">
        <v>6570</v>
      </c>
      <c r="F744" s="118" t="s">
        <v>10911</v>
      </c>
      <c r="G744" s="117">
        <v>3.71846500352494</v>
      </c>
      <c r="H744" s="117">
        <v>0.1379078477</v>
      </c>
      <c r="I744" s="117">
        <v>0.246308426</v>
      </c>
      <c r="J744" s="117">
        <v>0.23427992982493998</v>
      </c>
      <c r="K744" s="117">
        <v>3.0999688000000001</v>
      </c>
      <c r="L744" s="116">
        <v>23.308036090225563</v>
      </c>
      <c r="M744" s="115">
        <v>330.55403999999999</v>
      </c>
      <c r="N744" s="114">
        <v>0.45984532</v>
      </c>
      <c r="O744" s="114">
        <v>0.42314762</v>
      </c>
      <c r="P744" s="114">
        <v>1.9575464000000001E-2</v>
      </c>
      <c r="Q744" s="114">
        <v>1.7122233000000001E-2</v>
      </c>
      <c r="R744" s="113">
        <v>2.5368562127438698E-5</v>
      </c>
      <c r="S744" s="112">
        <v>7.2394466355306316E-8</v>
      </c>
      <c r="T744" s="112">
        <v>2.3980717999999999</v>
      </c>
      <c r="U744" s="111">
        <v>1.1559725000000001E-3</v>
      </c>
      <c r="V744" s="154"/>
      <c r="W744" s="173"/>
      <c r="X744" s="42" t="s">
        <v>10817</v>
      </c>
      <c r="Y744" s="42"/>
      <c r="Z744" s="42"/>
      <c r="AA744" s="108"/>
    </row>
    <row r="745" spans="1:27" ht="14.5" customHeight="1">
      <c r="A745" s="41" t="s">
        <v>10910</v>
      </c>
      <c r="B745" s="119" t="s">
        <v>10796</v>
      </c>
      <c r="C745" s="120" t="s">
        <v>10909</v>
      </c>
      <c r="D745" s="135" t="s">
        <v>720</v>
      </c>
      <c r="E745" s="119" t="s">
        <v>6570</v>
      </c>
      <c r="F745" s="118" t="s">
        <v>10908</v>
      </c>
      <c r="G745" s="117">
        <v>3.8533504174367299</v>
      </c>
      <c r="H745" s="117">
        <v>0.1447710096</v>
      </c>
      <c r="I745" s="117">
        <v>0.24272213499999998</v>
      </c>
      <c r="J745" s="117">
        <v>0.16074047283672999</v>
      </c>
      <c r="K745" s="117">
        <v>3.3051168</v>
      </c>
      <c r="L745" s="116">
        <v>24.850502255639096</v>
      </c>
      <c r="M745" s="115">
        <v>350.22910000000002</v>
      </c>
      <c r="N745" s="114">
        <v>0.48459092999999998</v>
      </c>
      <c r="O745" s="114">
        <v>0.44530757999999998</v>
      </c>
      <c r="P745" s="114">
        <v>2.0760948000000001E-2</v>
      </c>
      <c r="Q745" s="114">
        <v>1.852241E-2</v>
      </c>
      <c r="R745" s="113">
        <v>2.6697096897129299E-5</v>
      </c>
      <c r="S745" s="112">
        <v>7.677865192281236E-8</v>
      </c>
      <c r="T745" s="112">
        <v>2.59417499</v>
      </c>
      <c r="U745" s="111">
        <v>1.2239130999999999E-3</v>
      </c>
      <c r="V745" s="154"/>
      <c r="W745" s="173"/>
      <c r="X745" s="42" t="s">
        <v>10817</v>
      </c>
      <c r="Y745" s="76"/>
      <c r="Z745" s="76"/>
      <c r="AA745" s="108"/>
    </row>
    <row r="746" spans="1:27" ht="14.5" customHeight="1">
      <c r="A746" s="41" t="s">
        <v>10907</v>
      </c>
      <c r="B746" s="119" t="s">
        <v>10796</v>
      </c>
      <c r="C746" s="120" t="s">
        <v>10906</v>
      </c>
      <c r="D746" s="135" t="s">
        <v>720</v>
      </c>
      <c r="E746" s="119" t="s">
        <v>6570</v>
      </c>
      <c r="F746" s="118" t="s">
        <v>10905</v>
      </c>
      <c r="G746" s="117">
        <v>3.7381753275760703</v>
      </c>
      <c r="H746" s="117">
        <v>0.1438941936</v>
      </c>
      <c r="I746" s="117">
        <v>0.24376651500000002</v>
      </c>
      <c r="J746" s="117">
        <v>0.24210001897607</v>
      </c>
      <c r="K746" s="117">
        <v>3.1084146000000001</v>
      </c>
      <c r="L746" s="116">
        <v>23.371538345864661</v>
      </c>
      <c r="M746" s="115">
        <v>330.71100999999999</v>
      </c>
      <c r="N746" s="114">
        <v>0.46092048000000002</v>
      </c>
      <c r="O746" s="114">
        <v>0.42404911000000001</v>
      </c>
      <c r="P746" s="114">
        <v>1.9632737000000001E-2</v>
      </c>
      <c r="Q746" s="114">
        <v>1.723864E-2</v>
      </c>
      <c r="R746" s="113">
        <v>2.5422608324973905E-5</v>
      </c>
      <c r="S746" s="112">
        <v>7.2606274401033397E-8</v>
      </c>
      <c r="T746" s="112">
        <v>2.4143753600000002</v>
      </c>
      <c r="U746" s="111">
        <v>1.1948096E-3</v>
      </c>
      <c r="V746" s="154"/>
      <c r="W746" s="173"/>
      <c r="X746" s="42" t="s">
        <v>10817</v>
      </c>
      <c r="Y746" s="42"/>
      <c r="Z746" s="42"/>
      <c r="AA746" s="108"/>
    </row>
    <row r="747" spans="1:27" ht="14.5" customHeight="1">
      <c r="A747" s="41" t="s">
        <v>10904</v>
      </c>
      <c r="B747" s="119" t="s">
        <v>10796</v>
      </c>
      <c r="C747" s="120" t="s">
        <v>10903</v>
      </c>
      <c r="D747" s="135" t="s">
        <v>720</v>
      </c>
      <c r="E747" s="119" t="s">
        <v>6570</v>
      </c>
      <c r="F747" s="118" t="s">
        <v>10902</v>
      </c>
      <c r="G747" s="117">
        <v>3.7463826522084798</v>
      </c>
      <c r="H747" s="117">
        <v>0.14046299469999998</v>
      </c>
      <c r="I747" s="117">
        <v>0.24526624899999999</v>
      </c>
      <c r="J747" s="117">
        <v>0.22475920850848</v>
      </c>
      <c r="K747" s="117">
        <v>3.1358942000000001</v>
      </c>
      <c r="L747" s="116">
        <v>23.578151879699249</v>
      </c>
      <c r="M747" s="115">
        <v>333.86743999999999</v>
      </c>
      <c r="N747" s="114">
        <v>0.46423269</v>
      </c>
      <c r="O747" s="114">
        <v>0.42707040000000002</v>
      </c>
      <c r="P747" s="114">
        <v>1.9785976E-2</v>
      </c>
      <c r="Q747" s="114">
        <v>1.7376310999999998E-2</v>
      </c>
      <c r="R747" s="113">
        <v>2.5603740831712099E-5</v>
      </c>
      <c r="S747" s="112">
        <v>7.3172987419715515E-8</v>
      </c>
      <c r="T747" s="112">
        <v>2.4336569999999997</v>
      </c>
      <c r="U747" s="111">
        <v>1.1763202000000001E-3</v>
      </c>
      <c r="V747" s="154"/>
      <c r="W747" s="173"/>
      <c r="X747" s="42" t="s">
        <v>10817</v>
      </c>
      <c r="Y747" s="42"/>
      <c r="Z747" s="42"/>
      <c r="AA747" s="108"/>
    </row>
    <row r="748" spans="1:27" ht="14.5" customHeight="1">
      <c r="A748" s="41" t="s">
        <v>10901</v>
      </c>
      <c r="B748" s="119" t="s">
        <v>10796</v>
      </c>
      <c r="C748" s="120" t="s">
        <v>10900</v>
      </c>
      <c r="D748" s="135" t="s">
        <v>720</v>
      </c>
      <c r="E748" s="119" t="s">
        <v>6570</v>
      </c>
      <c r="F748" s="118" t="s">
        <v>10899</v>
      </c>
      <c r="G748" s="117">
        <v>3.70418913588371</v>
      </c>
      <c r="H748" s="117">
        <v>0.14054307770000002</v>
      </c>
      <c r="I748" s="117">
        <v>0.24510415499999999</v>
      </c>
      <c r="J748" s="117">
        <v>0.25253110318370997</v>
      </c>
      <c r="K748" s="117">
        <v>3.0660107999999999</v>
      </c>
      <c r="L748" s="116">
        <v>23.052712781954884</v>
      </c>
      <c r="M748" s="115">
        <v>326.83355999999998</v>
      </c>
      <c r="N748" s="114">
        <v>0.45572989000000003</v>
      </c>
      <c r="O748" s="114">
        <v>0.41940993999999998</v>
      </c>
      <c r="P748" s="114">
        <v>1.9383570999999999E-2</v>
      </c>
      <c r="Q748" s="114">
        <v>1.6936382E-2</v>
      </c>
      <c r="R748" s="113">
        <v>2.5144480347933797E-5</v>
      </c>
      <c r="S748" s="112">
        <v>7.1684803498196122E-8</v>
      </c>
      <c r="T748" s="112">
        <v>2.3720422999999999</v>
      </c>
      <c r="U748" s="111">
        <v>1.1686963E-3</v>
      </c>
      <c r="V748" s="154"/>
      <c r="W748" s="173"/>
      <c r="X748" s="42" t="s">
        <v>10817</v>
      </c>
      <c r="Y748" s="42"/>
      <c r="Z748" s="42"/>
      <c r="AA748" s="108"/>
    </row>
    <row r="749" spans="1:27" ht="14.5" customHeight="1">
      <c r="A749" s="41" t="s">
        <v>10898</v>
      </c>
      <c r="B749" s="119" t="s">
        <v>10796</v>
      </c>
      <c r="C749" s="120" t="s">
        <v>10897</v>
      </c>
      <c r="D749" s="135" t="s">
        <v>720</v>
      </c>
      <c r="E749" s="119" t="s">
        <v>6570</v>
      </c>
      <c r="F749" s="118" t="s">
        <v>10896</v>
      </c>
      <c r="G749" s="117">
        <v>3.7233531862024098</v>
      </c>
      <c r="H749" s="117">
        <v>0.13932422480000001</v>
      </c>
      <c r="I749" s="117">
        <v>0.245678123</v>
      </c>
      <c r="J749" s="117">
        <v>0.23571093840241</v>
      </c>
      <c r="K749" s="117">
        <v>3.1026398999999998</v>
      </c>
      <c r="L749" s="116">
        <v>23.328119548872177</v>
      </c>
      <c r="M749" s="115">
        <v>330.65433000000002</v>
      </c>
      <c r="N749" s="114">
        <v>0.46017363</v>
      </c>
      <c r="O749" s="114">
        <v>0.42342591000000002</v>
      </c>
      <c r="P749" s="114">
        <v>1.9592713000000001E-2</v>
      </c>
      <c r="Q749" s="114">
        <v>1.7155008999999999E-2</v>
      </c>
      <c r="R749" s="113">
        <v>2.5385247011515502E-5</v>
      </c>
      <c r="S749" s="112">
        <v>7.2458259133574077E-8</v>
      </c>
      <c r="T749" s="112">
        <v>2.4026622399999997</v>
      </c>
      <c r="U749" s="111">
        <v>1.1652594E-3</v>
      </c>
      <c r="V749" s="154"/>
      <c r="W749" s="173"/>
      <c r="X749" s="42" t="s">
        <v>10817</v>
      </c>
      <c r="Y749" s="42"/>
      <c r="Z749" s="42"/>
      <c r="AA749" s="108"/>
    </row>
    <row r="750" spans="1:27" ht="14.5" customHeight="1">
      <c r="A750" s="41" t="s">
        <v>10895</v>
      </c>
      <c r="B750" s="119" t="s">
        <v>10796</v>
      </c>
      <c r="C750" s="120" t="s">
        <v>10894</v>
      </c>
      <c r="D750" s="135" t="s">
        <v>720</v>
      </c>
      <c r="E750" s="119" t="s">
        <v>6570</v>
      </c>
      <c r="F750" s="118" t="s">
        <v>10893</v>
      </c>
      <c r="G750" s="117">
        <v>3.8155579621775102</v>
      </c>
      <c r="H750" s="117">
        <v>0.14439704519999999</v>
      </c>
      <c r="I750" s="117">
        <v>0.24373541499999998</v>
      </c>
      <c r="J750" s="117">
        <v>0.19298430197751001</v>
      </c>
      <c r="K750" s="117">
        <v>3.2344412</v>
      </c>
      <c r="L750" s="116">
        <v>24.319106766917294</v>
      </c>
      <c r="M750" s="115">
        <v>343.31400000000002</v>
      </c>
      <c r="N750" s="114">
        <v>0.47624706</v>
      </c>
      <c r="O750" s="114">
        <v>0.43784761</v>
      </c>
      <c r="P750" s="114">
        <v>2.0359084999999999E-2</v>
      </c>
      <c r="Q750" s="114">
        <v>1.804037E-2</v>
      </c>
      <c r="R750" s="113">
        <v>2.6249856433030304E-5</v>
      </c>
      <c r="S750" s="112">
        <v>7.529247288856668E-8</v>
      </c>
      <c r="T750" s="112">
        <v>2.5266623900000003</v>
      </c>
      <c r="U750" s="111">
        <v>1.2126820000000001E-3</v>
      </c>
      <c r="V750" s="154"/>
      <c r="W750" s="173"/>
      <c r="X750" s="42" t="s">
        <v>10817</v>
      </c>
      <c r="Y750" s="42"/>
      <c r="Z750" s="42"/>
      <c r="AA750" s="108"/>
    </row>
    <row r="751" spans="1:27" ht="14.5" customHeight="1">
      <c r="A751" s="41" t="s">
        <v>10892</v>
      </c>
      <c r="B751" s="119" t="s">
        <v>10796</v>
      </c>
      <c r="C751" s="120" t="s">
        <v>10891</v>
      </c>
      <c r="D751" s="135" t="s">
        <v>720</v>
      </c>
      <c r="E751" s="119" t="s">
        <v>6570</v>
      </c>
      <c r="F751" s="118" t="s">
        <v>10890</v>
      </c>
      <c r="G751" s="117">
        <v>3.8014598524192498</v>
      </c>
      <c r="H751" s="117">
        <v>0.15116743469999999</v>
      </c>
      <c r="I751" s="117">
        <v>0.240922307</v>
      </c>
      <c r="J751" s="117">
        <v>0.22763171071924995</v>
      </c>
      <c r="K751" s="117">
        <v>3.1817384</v>
      </c>
      <c r="L751" s="116">
        <v>23.922845112781953</v>
      </c>
      <c r="M751" s="115">
        <v>337.25981000000002</v>
      </c>
      <c r="N751" s="114">
        <v>0.46993413000000001</v>
      </c>
      <c r="O751" s="114">
        <v>0.43209424000000002</v>
      </c>
      <c r="P751" s="114">
        <v>2.0066308000000001E-2</v>
      </c>
      <c r="Q751" s="114">
        <v>1.7773588E-2</v>
      </c>
      <c r="R751" s="113">
        <v>2.5904929855000101E-5</v>
      </c>
      <c r="S751" s="112">
        <v>7.420971727539882E-8</v>
      </c>
      <c r="T751" s="112">
        <v>2.4892981499999998</v>
      </c>
      <c r="U751" s="111">
        <v>1.2492506999999999E-3</v>
      </c>
      <c r="V751" s="154"/>
      <c r="W751" s="173"/>
      <c r="X751" s="42" t="s">
        <v>10817</v>
      </c>
      <c r="Y751" s="42"/>
      <c r="Z751" s="42"/>
      <c r="AA751" s="108"/>
    </row>
    <row r="752" spans="1:27" ht="14.5" customHeight="1">
      <c r="A752" s="41" t="s">
        <v>10889</v>
      </c>
      <c r="B752" s="119" t="s">
        <v>10796</v>
      </c>
      <c r="C752" s="120" t="s">
        <v>10888</v>
      </c>
      <c r="D752" s="135" t="s">
        <v>720</v>
      </c>
      <c r="E752" s="119" t="s">
        <v>6570</v>
      </c>
      <c r="F752" s="118" t="s">
        <v>10887</v>
      </c>
      <c r="G752" s="117">
        <v>3.8452746190690599</v>
      </c>
      <c r="H752" s="117">
        <v>0.1444244009</v>
      </c>
      <c r="I752" s="117">
        <v>0.24254641700000001</v>
      </c>
      <c r="J752" s="117">
        <v>0.16201880116906001</v>
      </c>
      <c r="K752" s="117">
        <v>3.2962850000000001</v>
      </c>
      <c r="L752" s="116">
        <v>24.784097744360903</v>
      </c>
      <c r="M752" s="115">
        <v>349.33573000000001</v>
      </c>
      <c r="N752" s="114">
        <v>0.48343248999999999</v>
      </c>
      <c r="O752" s="114">
        <v>0.44425155</v>
      </c>
      <c r="P752" s="114">
        <v>2.0707775000000001E-2</v>
      </c>
      <c r="Q752" s="114">
        <v>1.8473166999999999E-2</v>
      </c>
      <c r="R752" s="113">
        <v>2.6633785743365704E-5</v>
      </c>
      <c r="S752" s="112">
        <v>7.6582010512273907E-8</v>
      </c>
      <c r="T752" s="112">
        <v>2.5872783400000001</v>
      </c>
      <c r="U752" s="111">
        <v>1.2208954E-3</v>
      </c>
      <c r="V752" s="154"/>
      <c r="W752" s="173"/>
      <c r="X752" s="42" t="s">
        <v>10817</v>
      </c>
      <c r="Y752" s="42"/>
      <c r="Z752" s="42"/>
      <c r="AA752" s="108"/>
    </row>
    <row r="753" spans="1:27" ht="14.5" customHeight="1">
      <c r="A753" s="41" t="s">
        <v>10886</v>
      </c>
      <c r="B753" s="119" t="s">
        <v>10796</v>
      </c>
      <c r="C753" s="120" t="s">
        <v>10885</v>
      </c>
      <c r="D753" s="135" t="s">
        <v>720</v>
      </c>
      <c r="E753" s="119" t="s">
        <v>6570</v>
      </c>
      <c r="F753" s="118" t="s">
        <v>10884</v>
      </c>
      <c r="G753" s="117">
        <v>3.7593300837281198</v>
      </c>
      <c r="H753" s="117">
        <v>0.14160790640000001</v>
      </c>
      <c r="I753" s="117">
        <v>0.24479440499999999</v>
      </c>
      <c r="J753" s="117">
        <v>0.22015057232811999</v>
      </c>
      <c r="K753" s="117">
        <v>3.1527772000000001</v>
      </c>
      <c r="L753" s="116">
        <v>23.705091729323307</v>
      </c>
      <c r="M753" s="115">
        <v>335.43013000000002</v>
      </c>
      <c r="N753" s="114">
        <v>0.4662925</v>
      </c>
      <c r="O753" s="114">
        <v>0.42891238999999998</v>
      </c>
      <c r="P753" s="114">
        <v>1.9884789999999999E-2</v>
      </c>
      <c r="Q753" s="114">
        <v>1.7495320000000002E-2</v>
      </c>
      <c r="R753" s="113">
        <v>2.5714171589101002E-5</v>
      </c>
      <c r="S753" s="112">
        <v>7.3538423206689399E-8</v>
      </c>
      <c r="T753" s="112">
        <v>2.4503249500000002</v>
      </c>
      <c r="U753" s="111">
        <v>1.1855330999999999E-3</v>
      </c>
      <c r="V753" s="154"/>
      <c r="W753" s="173"/>
      <c r="X753" s="42" t="s">
        <v>10817</v>
      </c>
      <c r="Y753" s="42"/>
      <c r="Z753" s="42"/>
      <c r="AA753" s="108"/>
    </row>
    <row r="754" spans="1:27" ht="14.5" customHeight="1">
      <c r="B754" s="119" t="s">
        <v>10796</v>
      </c>
      <c r="C754" s="133" t="s">
        <v>10883</v>
      </c>
      <c r="D754" s="133" t="s">
        <v>85</v>
      </c>
      <c r="G754" s="131"/>
      <c r="H754" s="131"/>
      <c r="I754" s="131"/>
      <c r="J754" s="131"/>
      <c r="K754" s="131"/>
      <c r="L754" s="131"/>
      <c r="M754" s="100"/>
      <c r="N754" s="41"/>
      <c r="O754" s="41"/>
      <c r="V754" s="152"/>
      <c r="W754" s="172"/>
      <c r="X754" s="76"/>
      <c r="Y754" s="42"/>
      <c r="Z754" s="42"/>
      <c r="AA754" s="108"/>
    </row>
    <row r="755" spans="1:27" ht="14.5" customHeight="1">
      <c r="A755" s="41" t="s">
        <v>10882</v>
      </c>
      <c r="B755" s="119" t="s">
        <v>10796</v>
      </c>
      <c r="C755" s="120" t="s">
        <v>10881</v>
      </c>
      <c r="D755" s="135" t="s">
        <v>85</v>
      </c>
      <c r="E755" s="119" t="s">
        <v>6570</v>
      </c>
      <c r="F755" s="118" t="s">
        <v>10880</v>
      </c>
      <c r="G755" s="117">
        <v>23.627307233247802</v>
      </c>
      <c r="H755" s="117">
        <v>0.10512042489000001</v>
      </c>
      <c r="I755" s="117">
        <v>11.150084583309999</v>
      </c>
      <c r="J755" s="117">
        <v>10.8485737250478</v>
      </c>
      <c r="K755" s="117">
        <v>1.5235285000000001</v>
      </c>
      <c r="L755" s="116">
        <v>11.455101503759398</v>
      </c>
      <c r="M755" s="115">
        <v>215.82996</v>
      </c>
      <c r="N755" s="114">
        <v>3.6386873</v>
      </c>
      <c r="O755" s="114">
        <v>3.5476985000000001</v>
      </c>
      <c r="P755" s="114">
        <v>7.3236319999999994E-2</v>
      </c>
      <c r="Q755" s="114">
        <v>1.7752450999999999E-2</v>
      </c>
      <c r="R755" s="113">
        <v>2.12691758928848E-4</v>
      </c>
      <c r="S755" s="112">
        <v>2.7084437878228184E-7</v>
      </c>
      <c r="T755" s="112">
        <v>2.4863377099999999</v>
      </c>
      <c r="U755" s="111">
        <v>3.7952461E-3</v>
      </c>
      <c r="V755" s="154"/>
      <c r="W755" s="173"/>
      <c r="X755" s="42" t="s">
        <v>10817</v>
      </c>
      <c r="Y755" s="42"/>
      <c r="Z755" s="42"/>
      <c r="AA755" s="108"/>
    </row>
    <row r="756" spans="1:27" ht="14.5" customHeight="1">
      <c r="A756" s="41" t="s">
        <v>10879</v>
      </c>
      <c r="B756" s="119" t="s">
        <v>10796</v>
      </c>
      <c r="C756" s="120" t="s">
        <v>10878</v>
      </c>
      <c r="D756" s="135" t="s">
        <v>85</v>
      </c>
      <c r="E756" s="119" t="s">
        <v>6570</v>
      </c>
      <c r="F756" s="118" t="s">
        <v>10877</v>
      </c>
      <c r="G756" s="117">
        <v>10.378733237336551</v>
      </c>
      <c r="H756" s="117">
        <v>7.9900523700000003E-2</v>
      </c>
      <c r="I756" s="117">
        <v>4.4292053885999998</v>
      </c>
      <c r="J756" s="117">
        <v>4.6927450250365501</v>
      </c>
      <c r="K756" s="117">
        <v>1.1768822999999999</v>
      </c>
      <c r="L756" s="116">
        <v>8.8487390977443603</v>
      </c>
      <c r="M756" s="115">
        <v>159.02234000000001</v>
      </c>
      <c r="N756" s="114">
        <v>1.5133648</v>
      </c>
      <c r="O756" s="114">
        <v>1.4723777</v>
      </c>
      <c r="P756" s="114">
        <v>3.2405036999999998E-2</v>
      </c>
      <c r="Q756" s="114">
        <v>8.5820432000000002E-3</v>
      </c>
      <c r="R756" s="113">
        <v>8.8272043759151574E-5</v>
      </c>
      <c r="S756" s="112">
        <v>1.1984111278941425E-7</v>
      </c>
      <c r="T756" s="112">
        <v>1.2019668299999999</v>
      </c>
      <c r="U756" s="111">
        <v>1.7249232E-3</v>
      </c>
      <c r="V756" s="154"/>
      <c r="W756" s="173"/>
      <c r="X756" s="42" t="s">
        <v>10817</v>
      </c>
      <c r="Y756" s="76"/>
      <c r="Z756" s="76"/>
      <c r="AA756" s="108"/>
    </row>
    <row r="757" spans="1:27" ht="14.5" customHeight="1">
      <c r="A757" s="41" t="s">
        <v>10876</v>
      </c>
      <c r="B757" s="119" t="s">
        <v>10796</v>
      </c>
      <c r="C757" s="120" t="s">
        <v>10875</v>
      </c>
      <c r="D757" s="135" t="s">
        <v>85</v>
      </c>
      <c r="E757" s="119" t="s">
        <v>6570</v>
      </c>
      <c r="F757" s="118" t="s">
        <v>10874</v>
      </c>
      <c r="G757" s="117">
        <v>19.576059420952902</v>
      </c>
      <c r="H757" s="117">
        <v>9.7848296599999995E-2</v>
      </c>
      <c r="I757" s="117">
        <v>9.1341554931999998</v>
      </c>
      <c r="J757" s="117">
        <v>9.0348181311528997</v>
      </c>
      <c r="K757" s="117">
        <v>1.3092375000000001</v>
      </c>
      <c r="L757" s="116">
        <v>9.8438909774436087</v>
      </c>
      <c r="M757" s="115">
        <v>184.99437</v>
      </c>
      <c r="N757" s="114">
        <v>2.9869083000000001</v>
      </c>
      <c r="O757" s="114">
        <v>2.9116396999999998</v>
      </c>
      <c r="P757" s="114">
        <v>6.0340337000000001E-2</v>
      </c>
      <c r="Q757" s="114">
        <v>1.4928293E-2</v>
      </c>
      <c r="R757" s="113">
        <v>1.7455873149378569E-4</v>
      </c>
      <c r="S757" s="112">
        <v>2.2315213886500043E-7</v>
      </c>
      <c r="T757" s="112">
        <v>2.0907972400000001</v>
      </c>
      <c r="U757" s="111">
        <v>3.2049353E-3</v>
      </c>
      <c r="V757" s="154"/>
      <c r="W757" s="173"/>
      <c r="X757" s="42" t="s">
        <v>10817</v>
      </c>
      <c r="Y757" s="42"/>
      <c r="Z757" s="42"/>
      <c r="AA757" s="108"/>
    </row>
    <row r="758" spans="1:27" ht="14.5" customHeight="1">
      <c r="A758" s="41" t="s">
        <v>10873</v>
      </c>
      <c r="B758" s="119" t="s">
        <v>10796</v>
      </c>
      <c r="C758" s="120" t="s">
        <v>10872</v>
      </c>
      <c r="D758" s="135" t="s">
        <v>85</v>
      </c>
      <c r="E758" s="119" t="s">
        <v>6570</v>
      </c>
      <c r="F758" s="118" t="s">
        <v>10871</v>
      </c>
      <c r="G758" s="117">
        <v>24.757637284959902</v>
      </c>
      <c r="H758" s="117">
        <v>0.10327083540019999</v>
      </c>
      <c r="I758" s="117">
        <v>11.812553443296002</v>
      </c>
      <c r="J758" s="117">
        <v>11.3672245062637</v>
      </c>
      <c r="K758" s="117">
        <v>1.4745885000000001</v>
      </c>
      <c r="L758" s="116">
        <v>11.087131578947368</v>
      </c>
      <c r="M758" s="115">
        <v>212.41986</v>
      </c>
      <c r="N758" s="114">
        <v>3.8379903</v>
      </c>
      <c r="O758" s="114">
        <v>3.7429663999999998</v>
      </c>
      <c r="P758" s="114">
        <v>7.6774452000000007E-2</v>
      </c>
      <c r="Q758" s="114">
        <v>1.8249431E-2</v>
      </c>
      <c r="R758" s="113">
        <v>2.2439846370557681E-4</v>
      </c>
      <c r="S758" s="112">
        <v>2.8392918939254387E-7</v>
      </c>
      <c r="T758" s="112">
        <v>2.5559427499999998</v>
      </c>
      <c r="U758" s="111">
        <v>3.9695568999999998E-3</v>
      </c>
      <c r="V758" s="154"/>
      <c r="W758" s="173"/>
      <c r="X758" s="42" t="s">
        <v>10817</v>
      </c>
      <c r="Y758" s="42"/>
      <c r="Z758" s="42"/>
      <c r="AA758" s="108"/>
    </row>
    <row r="759" spans="1:27" ht="14.5" customHeight="1">
      <c r="A759" s="41" t="s">
        <v>10870</v>
      </c>
      <c r="B759" s="119" t="s">
        <v>10796</v>
      </c>
      <c r="C759" s="120" t="s">
        <v>10869</v>
      </c>
      <c r="D759" s="135" t="s">
        <v>85</v>
      </c>
      <c r="E759" s="119" t="s">
        <v>6570</v>
      </c>
      <c r="F759" s="118" t="s">
        <v>10868</v>
      </c>
      <c r="G759" s="117">
        <v>11.3910910952021</v>
      </c>
      <c r="H759" s="117">
        <v>8.7888782999999998E-2</v>
      </c>
      <c r="I759" s="117">
        <v>5.0476035299999999</v>
      </c>
      <c r="J759" s="117">
        <v>5.262800792202099</v>
      </c>
      <c r="K759" s="117">
        <v>0.99279799000000002</v>
      </c>
      <c r="L759" s="116">
        <v>7.4646465413533836</v>
      </c>
      <c r="M759" s="115">
        <v>135.55556000000001</v>
      </c>
      <c r="N759" s="114">
        <v>1.6809198000000001</v>
      </c>
      <c r="O759" s="114">
        <v>1.6366532</v>
      </c>
      <c r="P759" s="114">
        <v>3.4851279999999998E-2</v>
      </c>
      <c r="Q759" s="114">
        <v>9.4152886000000002E-3</v>
      </c>
      <c r="R759" s="113">
        <v>9.8120696869855701E-5</v>
      </c>
      <c r="S759" s="112">
        <v>1.2888787409770912E-7</v>
      </c>
      <c r="T759" s="112">
        <v>1.31866785</v>
      </c>
      <c r="U759" s="111">
        <v>1.8830235999999999E-3</v>
      </c>
      <c r="V759" s="154"/>
      <c r="W759" s="173"/>
      <c r="X759" s="42" t="s">
        <v>10817</v>
      </c>
      <c r="Y759" s="42"/>
      <c r="Z759" s="42"/>
      <c r="AA759" s="108"/>
    </row>
    <row r="760" spans="1:27" ht="14.5" customHeight="1">
      <c r="A760" s="41" t="s">
        <v>10867</v>
      </c>
      <c r="B760" s="119" t="s">
        <v>10796</v>
      </c>
      <c r="C760" s="120" t="s">
        <v>10866</v>
      </c>
      <c r="D760" s="135" t="s">
        <v>85</v>
      </c>
      <c r="E760" s="119" t="s">
        <v>6570</v>
      </c>
      <c r="F760" s="118" t="s">
        <v>10865</v>
      </c>
      <c r="G760" s="117">
        <v>20.994775623989003</v>
      </c>
      <c r="H760" s="117">
        <v>0.18254948862000001</v>
      </c>
      <c r="I760" s="117">
        <v>9.6309325880000021</v>
      </c>
      <c r="J760" s="117">
        <v>9.3800410473690015</v>
      </c>
      <c r="K760" s="117">
        <v>1.8012524999999999</v>
      </c>
      <c r="L760" s="116">
        <v>13.543251879699246</v>
      </c>
      <c r="M760" s="115">
        <v>256.78478000000001</v>
      </c>
      <c r="N760" s="114">
        <v>3.1914113999999998</v>
      </c>
      <c r="O760" s="114">
        <v>3.1072980000000001</v>
      </c>
      <c r="P760" s="114">
        <v>6.5754722000000002E-2</v>
      </c>
      <c r="Q760" s="114">
        <v>1.8358737E-2</v>
      </c>
      <c r="R760" s="113">
        <v>1.8628884316366207E-4</v>
      </c>
      <c r="S760" s="112">
        <v>2.4317574425319483E-7</v>
      </c>
      <c r="T760" s="112">
        <v>2.5712517300000002</v>
      </c>
      <c r="U760" s="111">
        <v>3.6495521E-3</v>
      </c>
      <c r="V760" s="154"/>
      <c r="W760" s="173"/>
      <c r="X760" s="42" t="s">
        <v>10817</v>
      </c>
      <c r="Y760" s="42"/>
      <c r="Z760" s="42"/>
      <c r="AA760" s="108"/>
    </row>
    <row r="761" spans="1:27" ht="14.5" customHeight="1">
      <c r="A761" s="41" t="s">
        <v>10864</v>
      </c>
      <c r="B761" s="119" t="s">
        <v>10796</v>
      </c>
      <c r="C761" s="120" t="s">
        <v>10863</v>
      </c>
      <c r="D761" s="135" t="s">
        <v>85</v>
      </c>
      <c r="E761" s="119" t="s">
        <v>6570</v>
      </c>
      <c r="F761" s="118" t="s">
        <v>10862</v>
      </c>
      <c r="G761" s="117">
        <v>22.9888699832252</v>
      </c>
      <c r="H761" s="117">
        <v>0.21757646419999999</v>
      </c>
      <c r="I761" s="117">
        <v>7.3639960169999998</v>
      </c>
      <c r="J761" s="117">
        <v>13.6484950020252</v>
      </c>
      <c r="K761" s="117">
        <v>1.7588025</v>
      </c>
      <c r="L761" s="116">
        <v>13.224078947368421</v>
      </c>
      <c r="M761" s="115">
        <v>242.85073</v>
      </c>
      <c r="N761" s="114">
        <v>2.4719422999999998</v>
      </c>
      <c r="O761" s="114">
        <v>2.4026605999999999</v>
      </c>
      <c r="P761" s="114">
        <v>5.2131375000000001E-2</v>
      </c>
      <c r="Q761" s="114">
        <v>1.7150314999999999E-2</v>
      </c>
      <c r="R761" s="113">
        <v>1.4404440719838392E-4</v>
      </c>
      <c r="S761" s="112">
        <v>1.927935409961887E-7</v>
      </c>
      <c r="T761" s="112">
        <v>2.4020049300000004</v>
      </c>
      <c r="U761" s="111">
        <v>3.0127251E-3</v>
      </c>
      <c r="V761" s="154"/>
      <c r="W761" s="173"/>
      <c r="X761" s="42" t="s">
        <v>10817</v>
      </c>
      <c r="Y761" s="42"/>
      <c r="Z761" s="42"/>
      <c r="AA761" s="108"/>
    </row>
    <row r="762" spans="1:27" ht="14.5" customHeight="1">
      <c r="A762" s="41" t="s">
        <v>10861</v>
      </c>
      <c r="B762" s="119" t="s">
        <v>10796</v>
      </c>
      <c r="C762" s="120" t="s">
        <v>10860</v>
      </c>
      <c r="D762" s="135" t="s">
        <v>85</v>
      </c>
      <c r="E762" s="119" t="s">
        <v>6570</v>
      </c>
      <c r="F762" s="118" t="s">
        <v>10859</v>
      </c>
      <c r="G762" s="117">
        <v>20.541410215590151</v>
      </c>
      <c r="H762" s="117">
        <v>0.18750986729999999</v>
      </c>
      <c r="I762" s="117">
        <v>9.1855733290000003</v>
      </c>
      <c r="J762" s="117">
        <v>9.3169620192901501</v>
      </c>
      <c r="K762" s="117">
        <v>1.8513649999999999</v>
      </c>
      <c r="L762" s="116">
        <v>13.920037593984961</v>
      </c>
      <c r="M762" s="115">
        <v>262.76134999999999</v>
      </c>
      <c r="N762" s="114">
        <v>3.0591694</v>
      </c>
      <c r="O762" s="114">
        <v>2.9777133</v>
      </c>
      <c r="P762" s="114">
        <v>6.3474510999999997E-2</v>
      </c>
      <c r="Q762" s="114">
        <v>1.7981522E-2</v>
      </c>
      <c r="R762" s="113">
        <v>1.7851998247060184E-4</v>
      </c>
      <c r="S762" s="112">
        <v>2.3474301418816323E-7</v>
      </c>
      <c r="T762" s="112">
        <v>2.5184204800000001</v>
      </c>
      <c r="U762" s="111">
        <v>3.5422434000000002E-3</v>
      </c>
      <c r="V762" s="154"/>
      <c r="W762" s="173"/>
      <c r="X762" s="42" t="s">
        <v>10817</v>
      </c>
      <c r="Y762" s="42"/>
      <c r="Z762" s="42"/>
      <c r="AA762" s="108"/>
    </row>
    <row r="763" spans="1:27" ht="14.5" customHeight="1">
      <c r="A763" s="41" t="s">
        <v>10858</v>
      </c>
      <c r="B763" s="119" t="s">
        <v>10796</v>
      </c>
      <c r="C763" s="120" t="s">
        <v>10857</v>
      </c>
      <c r="D763" s="135" t="s">
        <v>85</v>
      </c>
      <c r="E763" s="119" t="s">
        <v>6570</v>
      </c>
      <c r="F763" s="118" t="s">
        <v>10856</v>
      </c>
      <c r="G763" s="117">
        <v>18.975602620837002</v>
      </c>
      <c r="H763" s="117">
        <v>0.11420017552</v>
      </c>
      <c r="I763" s="117">
        <v>7.9897189129999999</v>
      </c>
      <c r="J763" s="117">
        <v>9.4386187323170017</v>
      </c>
      <c r="K763" s="117">
        <v>1.4330647999999999</v>
      </c>
      <c r="L763" s="116">
        <v>10.774923308270676</v>
      </c>
      <c r="M763" s="115">
        <v>203.60969</v>
      </c>
      <c r="N763" s="114">
        <v>2.6446339999999999</v>
      </c>
      <c r="O763" s="114">
        <v>2.5760271000000001</v>
      </c>
      <c r="P763" s="114">
        <v>5.4504440000000001E-2</v>
      </c>
      <c r="Q763" s="114">
        <v>1.4102498999999999E-2</v>
      </c>
      <c r="R763" s="113">
        <v>1.5443807178239959E-4</v>
      </c>
      <c r="S763" s="112">
        <v>2.0156967150599519E-7</v>
      </c>
      <c r="T763" s="112">
        <v>1.9751399599999999</v>
      </c>
      <c r="U763" s="111">
        <v>3.1998704000000002E-3</v>
      </c>
      <c r="V763" s="154"/>
      <c r="W763" s="173"/>
      <c r="X763" s="42" t="s">
        <v>10817</v>
      </c>
      <c r="Y763" s="42"/>
      <c r="Z763" s="42"/>
      <c r="AA763" s="108"/>
    </row>
    <row r="764" spans="1:27" ht="14.5" customHeight="1">
      <c r="A764" s="41" t="s">
        <v>10855</v>
      </c>
      <c r="B764" s="119" t="s">
        <v>10796</v>
      </c>
      <c r="C764" s="120" t="s">
        <v>10854</v>
      </c>
      <c r="D764" s="135" t="s">
        <v>85</v>
      </c>
      <c r="E764" s="119" t="s">
        <v>6570</v>
      </c>
      <c r="F764" s="118" t="s">
        <v>10853</v>
      </c>
      <c r="G764" s="117">
        <v>17.758482076524803</v>
      </c>
      <c r="H764" s="117">
        <v>9.4025686040999992E-2</v>
      </c>
      <c r="I764" s="117">
        <v>7.9301644807000002</v>
      </c>
      <c r="J764" s="117">
        <v>8.5510210097838009</v>
      </c>
      <c r="K764" s="117">
        <v>1.1832708999999999</v>
      </c>
      <c r="L764" s="116">
        <v>8.8967736842105243</v>
      </c>
      <c r="M764" s="115">
        <v>170.67368999999999</v>
      </c>
      <c r="N764" s="114">
        <v>2.5965220000000002</v>
      </c>
      <c r="O764" s="114">
        <v>2.5304937000000001</v>
      </c>
      <c r="P764" s="114">
        <v>5.2711767E-2</v>
      </c>
      <c r="Q764" s="114">
        <v>1.3316513E-2</v>
      </c>
      <c r="R764" s="113">
        <v>1.5170825745776281E-4</v>
      </c>
      <c r="S764" s="112">
        <v>1.9493996819300981E-7</v>
      </c>
      <c r="T764" s="112">
        <v>1.86505791</v>
      </c>
      <c r="U764" s="111">
        <v>3.105904E-3</v>
      </c>
      <c r="V764" s="154"/>
      <c r="W764" s="173"/>
      <c r="X764" s="42" t="s">
        <v>10817</v>
      </c>
      <c r="Y764" s="42"/>
      <c r="Z764" s="42"/>
      <c r="AA764" s="108"/>
    </row>
    <row r="765" spans="1:27" ht="14.5" customHeight="1">
      <c r="A765" s="41" t="s">
        <v>10852</v>
      </c>
      <c r="B765" s="119" t="s">
        <v>10796</v>
      </c>
      <c r="C765" s="120" t="s">
        <v>10851</v>
      </c>
      <c r="D765" s="135" t="s">
        <v>85</v>
      </c>
      <c r="E765" s="119" t="s">
        <v>6570</v>
      </c>
      <c r="F765" s="118" t="s">
        <v>10850</v>
      </c>
      <c r="G765" s="117">
        <v>12.650477135693899</v>
      </c>
      <c r="H765" s="117">
        <v>7.6820496279999997E-2</v>
      </c>
      <c r="I765" s="117">
        <v>5.9665691171599997</v>
      </c>
      <c r="J765" s="117">
        <v>5.7163073222538996</v>
      </c>
      <c r="K765" s="117">
        <v>0.89078020000000002</v>
      </c>
      <c r="L765" s="116">
        <v>6.6975954887218041</v>
      </c>
      <c r="M765" s="115">
        <v>125.72808000000001</v>
      </c>
      <c r="N765" s="114">
        <v>1.9551780999999999</v>
      </c>
      <c r="O765" s="114">
        <v>1.9060146</v>
      </c>
      <c r="P765" s="114">
        <v>3.9660331E-2</v>
      </c>
      <c r="Q765" s="114">
        <v>9.5031830000000001E-3</v>
      </c>
      <c r="R765" s="113">
        <v>1.1426946022907203E-4</v>
      </c>
      <c r="S765" s="112">
        <v>1.4667282451656627E-7</v>
      </c>
      <c r="T765" s="112">
        <v>1.33097804</v>
      </c>
      <c r="U765" s="111">
        <v>2.0713391999999998E-3</v>
      </c>
      <c r="V765" s="154"/>
      <c r="W765" s="173"/>
      <c r="X765" s="42" t="s">
        <v>10817</v>
      </c>
      <c r="Y765" s="42"/>
      <c r="Z765" s="42"/>
      <c r="AA765" s="108"/>
    </row>
    <row r="766" spans="1:27" ht="14.5" customHeight="1">
      <c r="A766" s="41" t="s">
        <v>10849</v>
      </c>
      <c r="B766" s="119" t="s">
        <v>10796</v>
      </c>
      <c r="C766" s="120" t="s">
        <v>10848</v>
      </c>
      <c r="D766" s="135" t="s">
        <v>85</v>
      </c>
      <c r="E766" s="119" t="s">
        <v>6570</v>
      </c>
      <c r="F766" s="118" t="s">
        <v>10847</v>
      </c>
      <c r="G766" s="117">
        <v>32.256828749089401</v>
      </c>
      <c r="H766" s="117">
        <v>0.2174780446</v>
      </c>
      <c r="I766" s="117">
        <v>8.7512793910000006</v>
      </c>
      <c r="J766" s="117">
        <v>21.8554686134894</v>
      </c>
      <c r="K766" s="117">
        <v>1.4326026999999999</v>
      </c>
      <c r="L766" s="116">
        <v>10.77144887218045</v>
      </c>
      <c r="M766" s="115">
        <v>199.43615</v>
      </c>
      <c r="N766" s="114">
        <v>2.8540318999999998</v>
      </c>
      <c r="O766" s="114">
        <v>2.7690679999999999</v>
      </c>
      <c r="P766" s="114">
        <v>5.7790152999999997E-2</v>
      </c>
      <c r="Q766" s="114">
        <v>2.7173758999999999E-2</v>
      </c>
      <c r="R766" s="113">
        <v>1.6601126820825067E-4</v>
      </c>
      <c r="S766" s="112">
        <v>2.1372097949726699E-7</v>
      </c>
      <c r="T766" s="112">
        <v>3.8058486</v>
      </c>
      <c r="U766" s="111">
        <v>8.5270228000000007E-3</v>
      </c>
      <c r="V766" s="154"/>
      <c r="W766" s="173"/>
      <c r="X766" s="42" t="s">
        <v>10817</v>
      </c>
      <c r="Y766" s="42"/>
      <c r="Z766" s="42"/>
      <c r="AA766" s="108"/>
    </row>
    <row r="767" spans="1:27" ht="14.5" customHeight="1">
      <c r="A767" s="41" t="s">
        <v>10846</v>
      </c>
      <c r="B767" s="119" t="s">
        <v>10796</v>
      </c>
      <c r="C767" s="120" t="s">
        <v>10845</v>
      </c>
      <c r="D767" s="135" t="s">
        <v>85</v>
      </c>
      <c r="E767" s="119" t="s">
        <v>6570</v>
      </c>
      <c r="F767" s="118" t="s">
        <v>10844</v>
      </c>
      <c r="G767" s="117">
        <v>21.285093260460602</v>
      </c>
      <c r="H767" s="117">
        <v>0.105290404</v>
      </c>
      <c r="I767" s="117">
        <v>9.0186977830000004</v>
      </c>
      <c r="J767" s="117">
        <v>10.905809573460601</v>
      </c>
      <c r="K767" s="117">
        <v>1.2552954999999999</v>
      </c>
      <c r="L767" s="116">
        <v>9.4383120300751866</v>
      </c>
      <c r="M767" s="115">
        <v>176.21484000000001</v>
      </c>
      <c r="N767" s="114">
        <v>2.9408924999999999</v>
      </c>
      <c r="O767" s="114">
        <v>2.8650606000000001</v>
      </c>
      <c r="P767" s="114">
        <v>5.9198244999999997E-2</v>
      </c>
      <c r="Q767" s="114">
        <v>1.6633664999999999E-2</v>
      </c>
      <c r="R767" s="113">
        <v>1.717662170978118E-4</v>
      </c>
      <c r="S767" s="112">
        <v>2.1892841799026616E-7</v>
      </c>
      <c r="T767" s="112">
        <v>2.3296449699999999</v>
      </c>
      <c r="U767" s="111">
        <v>4.0487958999999999E-3</v>
      </c>
      <c r="V767" s="154"/>
      <c r="W767" s="173"/>
      <c r="X767" s="42" t="s">
        <v>10817</v>
      </c>
      <c r="Y767" s="42"/>
      <c r="Z767" s="42"/>
      <c r="AA767" s="108"/>
    </row>
    <row r="768" spans="1:27" ht="14.5" customHeight="1">
      <c r="B768" s="119" t="s">
        <v>10796</v>
      </c>
      <c r="C768" s="133" t="s">
        <v>10843</v>
      </c>
      <c r="D768" s="133" t="s">
        <v>86</v>
      </c>
      <c r="G768" s="131"/>
      <c r="H768" s="131"/>
      <c r="I768" s="131"/>
      <c r="J768" s="131"/>
      <c r="K768" s="131"/>
      <c r="L768" s="131"/>
      <c r="M768" s="100"/>
      <c r="N768" s="41"/>
      <c r="O768" s="41"/>
      <c r="V768" s="152"/>
      <c r="W768" s="172"/>
      <c r="X768" s="42"/>
      <c r="Y768" s="42"/>
      <c r="Z768" s="42"/>
      <c r="AA768" s="108"/>
    </row>
    <row r="769" spans="1:27" ht="14.5" customHeight="1">
      <c r="A769" s="41" t="s">
        <v>10842</v>
      </c>
      <c r="B769" s="119" t="s">
        <v>10796</v>
      </c>
      <c r="C769" s="120" t="s">
        <v>10841</v>
      </c>
      <c r="D769" s="135" t="s">
        <v>86</v>
      </c>
      <c r="E769" s="119" t="s">
        <v>6570</v>
      </c>
      <c r="F769" s="118" t="s">
        <v>10840</v>
      </c>
      <c r="G769" s="117">
        <v>22.07821523160252</v>
      </c>
      <c r="H769" s="117">
        <v>0.55354245139999991</v>
      </c>
      <c r="I769" s="117">
        <v>1.6755594593000001</v>
      </c>
      <c r="J769" s="117">
        <v>14.86856602090252</v>
      </c>
      <c r="K769" s="117">
        <v>4.9805472999999996</v>
      </c>
      <c r="L769" s="116">
        <v>37.447724060150371</v>
      </c>
      <c r="M769" s="115">
        <v>691.52954</v>
      </c>
      <c r="N769" s="114">
        <v>1.0971495</v>
      </c>
      <c r="O769" s="114">
        <v>1.0431383000000001</v>
      </c>
      <c r="P769" s="114">
        <v>3.8799931000000003E-2</v>
      </c>
      <c r="Q769" s="114">
        <v>1.5211283000000001E-2</v>
      </c>
      <c r="R769" s="113">
        <v>6.25382655315064E-5</v>
      </c>
      <c r="S769" s="112">
        <v>1.4349086321634476E-7</v>
      </c>
      <c r="T769" s="112">
        <v>2.1304318499999999</v>
      </c>
      <c r="U769" s="111">
        <v>3.0859468999999999E-3</v>
      </c>
      <c r="V769" s="154"/>
      <c r="W769" s="173"/>
      <c r="X769" s="42" t="s">
        <v>10817</v>
      </c>
      <c r="Y769" s="42"/>
      <c r="Z769" s="42"/>
      <c r="AA769" s="108"/>
    </row>
    <row r="770" spans="1:27" ht="14.5" customHeight="1">
      <c r="A770" s="41" t="s">
        <v>10839</v>
      </c>
      <c r="B770" s="119" t="s">
        <v>10796</v>
      </c>
      <c r="C770" s="120" t="s">
        <v>10838</v>
      </c>
      <c r="D770" s="135" t="s">
        <v>86</v>
      </c>
      <c r="E770" s="119" t="s">
        <v>6570</v>
      </c>
      <c r="F770" s="118" t="s">
        <v>10837</v>
      </c>
      <c r="G770" s="117">
        <v>22.267592415388599</v>
      </c>
      <c r="H770" s="117">
        <v>0.69561083700000004</v>
      </c>
      <c r="I770" s="117">
        <v>1.7206483255</v>
      </c>
      <c r="J770" s="117">
        <v>14.924748652888601</v>
      </c>
      <c r="K770" s="117">
        <v>4.9265846</v>
      </c>
      <c r="L770" s="116">
        <v>37.041989473684211</v>
      </c>
      <c r="M770" s="115">
        <v>684.69947000000002</v>
      </c>
      <c r="N770" s="114">
        <v>1.1106392</v>
      </c>
      <c r="O770" s="114">
        <v>1.0568719</v>
      </c>
      <c r="P770" s="114">
        <v>3.8817081000000003E-2</v>
      </c>
      <c r="Q770" s="114">
        <v>1.4950145999999999E-2</v>
      </c>
      <c r="R770" s="113">
        <v>6.3361627000903785E-5</v>
      </c>
      <c r="S770" s="112">
        <v>1.4355429398290936E-7</v>
      </c>
      <c r="T770" s="112">
        <v>2.0938580299999998</v>
      </c>
      <c r="U770" s="111">
        <v>2.6962764000000002E-3</v>
      </c>
      <c r="V770" s="154"/>
      <c r="W770" s="173"/>
      <c r="X770" s="42" t="s">
        <v>10817</v>
      </c>
      <c r="Y770" s="42"/>
      <c r="Z770" s="42"/>
      <c r="AA770" s="108"/>
    </row>
    <row r="771" spans="1:27" ht="14.5" customHeight="1">
      <c r="A771" s="41" t="s">
        <v>10836</v>
      </c>
      <c r="B771" s="119" t="s">
        <v>10796</v>
      </c>
      <c r="C771" s="120" t="s">
        <v>10835</v>
      </c>
      <c r="D771" s="135" t="s">
        <v>86</v>
      </c>
      <c r="E771" s="119" t="s">
        <v>6570</v>
      </c>
      <c r="F771" s="118" t="s">
        <v>10834</v>
      </c>
      <c r="G771" s="117">
        <v>24.113859091243587</v>
      </c>
      <c r="H771" s="117">
        <v>1.0896311910000001</v>
      </c>
      <c r="I771" s="117">
        <v>2.2236297060000001</v>
      </c>
      <c r="J771" s="117">
        <v>16.050147294243587</v>
      </c>
      <c r="K771" s="117">
        <v>4.7504508999999997</v>
      </c>
      <c r="L771" s="116">
        <v>35.71767593984962</v>
      </c>
      <c r="M771" s="115">
        <v>661.12974999999994</v>
      </c>
      <c r="N771" s="114">
        <v>1.2603726</v>
      </c>
      <c r="O771" s="114">
        <v>1.2038633999999999</v>
      </c>
      <c r="P771" s="114">
        <v>4.0721226999999999E-2</v>
      </c>
      <c r="Q771" s="114">
        <v>1.5787951000000001E-2</v>
      </c>
      <c r="R771" s="113">
        <v>7.2174065345682889E-5</v>
      </c>
      <c r="S771" s="112">
        <v>1.5059625766646616E-7</v>
      </c>
      <c r="T771" s="112">
        <v>2.2111976000000002</v>
      </c>
      <c r="U771" s="111">
        <v>3.6478755999999998E-3</v>
      </c>
      <c r="V771" s="154"/>
      <c r="W771" s="173"/>
      <c r="X771" s="42" t="s">
        <v>10817</v>
      </c>
      <c r="Y771" s="42"/>
      <c r="Z771" s="42"/>
      <c r="AA771" s="108"/>
    </row>
    <row r="772" spans="1:27" ht="14.5" customHeight="1">
      <c r="B772" s="119" t="s">
        <v>10796</v>
      </c>
      <c r="C772" s="133" t="s">
        <v>10833</v>
      </c>
      <c r="D772" s="133" t="s">
        <v>87</v>
      </c>
      <c r="G772" s="131"/>
      <c r="H772" s="131"/>
      <c r="I772" s="131"/>
      <c r="J772" s="131"/>
      <c r="K772" s="131"/>
      <c r="L772" s="131"/>
      <c r="M772" s="100"/>
      <c r="N772" s="41"/>
      <c r="O772" s="41"/>
      <c r="V772" s="152"/>
      <c r="W772" s="172"/>
      <c r="X772" s="76"/>
      <c r="Y772" s="42"/>
      <c r="Z772" s="42"/>
      <c r="AA772" s="108"/>
    </row>
    <row r="773" spans="1:27" ht="14.5" customHeight="1">
      <c r="A773" s="41" t="s">
        <v>10832</v>
      </c>
      <c r="B773" s="119" t="s">
        <v>10796</v>
      </c>
      <c r="C773" s="120" t="s">
        <v>10831</v>
      </c>
      <c r="D773" s="135" t="s">
        <v>87</v>
      </c>
      <c r="E773" s="119" t="s">
        <v>6570</v>
      </c>
      <c r="F773" s="118" t="s">
        <v>10830</v>
      </c>
      <c r="G773" s="117">
        <v>2.49679941803489</v>
      </c>
      <c r="H773" s="117">
        <v>0.23617434900000001</v>
      </c>
      <c r="I773" s="117">
        <v>0.2092776294</v>
      </c>
      <c r="J773" s="117">
        <v>1.51344912963489</v>
      </c>
      <c r="K773" s="117">
        <v>0.53789830999999999</v>
      </c>
      <c r="L773" s="116">
        <v>4.0443481954887215</v>
      </c>
      <c r="M773" s="115">
        <v>62.892906000000004</v>
      </c>
      <c r="N773" s="114">
        <v>0.15122068</v>
      </c>
      <c r="O773" s="114">
        <v>0.14428273</v>
      </c>
      <c r="P773" s="114">
        <v>5.0093001999999996E-3</v>
      </c>
      <c r="Q773" s="114">
        <v>1.9286434E-3</v>
      </c>
      <c r="R773" s="113">
        <v>8.6500438620915019E-6</v>
      </c>
      <c r="S773" s="112">
        <v>1.8525518848439057E-8</v>
      </c>
      <c r="T773" s="112">
        <v>0.27011812899999998</v>
      </c>
      <c r="U773" s="111">
        <v>1.4985688999999999E-3</v>
      </c>
      <c r="V773" s="154"/>
      <c r="W773" s="173"/>
      <c r="X773" s="42" t="s">
        <v>10817</v>
      </c>
      <c r="Y773" s="42"/>
      <c r="Z773" s="42"/>
      <c r="AA773" s="108"/>
    </row>
    <row r="774" spans="1:27" ht="14.5" customHeight="1">
      <c r="A774" s="41" t="s">
        <v>10829</v>
      </c>
      <c r="B774" s="119" t="s">
        <v>10796</v>
      </c>
      <c r="C774" s="120" t="s">
        <v>10828</v>
      </c>
      <c r="D774" s="135" t="s">
        <v>87</v>
      </c>
      <c r="E774" s="119" t="s">
        <v>6570</v>
      </c>
      <c r="F774" s="118" t="s">
        <v>10827</v>
      </c>
      <c r="G774" s="117">
        <v>2.4119795802537998</v>
      </c>
      <c r="H774" s="117">
        <v>0.23463113599999999</v>
      </c>
      <c r="I774" s="117">
        <v>0.2044253227</v>
      </c>
      <c r="J774" s="117">
        <v>1.4443144815538</v>
      </c>
      <c r="K774" s="117">
        <v>0.52860863999999996</v>
      </c>
      <c r="L774" s="116">
        <v>3.9745010526315783</v>
      </c>
      <c r="M774" s="115">
        <v>61.349938000000002</v>
      </c>
      <c r="N774" s="114">
        <v>0.14884528</v>
      </c>
      <c r="O774" s="114">
        <v>0.14204971</v>
      </c>
      <c r="P774" s="114">
        <v>4.9242851000000001E-3</v>
      </c>
      <c r="Q774" s="114">
        <v>1.8712897E-3</v>
      </c>
      <c r="R774" s="113">
        <v>8.5161693983201014E-6</v>
      </c>
      <c r="S774" s="112">
        <v>1.8211113694741975E-8</v>
      </c>
      <c r="T774" s="112">
        <v>0.26208538599999998</v>
      </c>
      <c r="U774" s="111">
        <v>1.4678236E-3</v>
      </c>
      <c r="V774" s="154"/>
      <c r="W774" s="173"/>
      <c r="X774" s="42" t="s">
        <v>10817</v>
      </c>
      <c r="Y774" s="76"/>
      <c r="Z774" s="76"/>
      <c r="AA774" s="108"/>
    </row>
    <row r="775" spans="1:27" ht="14.5" customHeight="1">
      <c r="A775" s="41" t="s">
        <v>10826</v>
      </c>
      <c r="B775" s="119" t="s">
        <v>10796</v>
      </c>
      <c r="C775" s="120" t="s">
        <v>10825</v>
      </c>
      <c r="D775" s="135" t="s">
        <v>87</v>
      </c>
      <c r="E775" s="119" t="s">
        <v>6570</v>
      </c>
      <c r="F775" s="118" t="s">
        <v>10824</v>
      </c>
      <c r="G775" s="117">
        <v>2.4408954334496098</v>
      </c>
      <c r="H775" s="117">
        <v>0.23515723100000002</v>
      </c>
      <c r="I775" s="117">
        <v>0.20607952129999998</v>
      </c>
      <c r="J775" s="117">
        <v>1.4678831111496098</v>
      </c>
      <c r="K775" s="117">
        <v>0.53177556999999998</v>
      </c>
      <c r="L775" s="116">
        <v>3.9983125563909772</v>
      </c>
      <c r="M775" s="115">
        <v>61.875950000000003</v>
      </c>
      <c r="N775" s="114">
        <v>0.14965507</v>
      </c>
      <c r="O775" s="114">
        <v>0.14281095999999999</v>
      </c>
      <c r="P775" s="114">
        <v>4.9532674999999996E-3</v>
      </c>
      <c r="Q775" s="114">
        <v>1.8908421E-3</v>
      </c>
      <c r="R775" s="113">
        <v>8.5618085262103011E-6</v>
      </c>
      <c r="S775" s="112">
        <v>1.8318297271890678E-8</v>
      </c>
      <c r="T775" s="112">
        <v>0.26482382500000001</v>
      </c>
      <c r="U775" s="111">
        <v>1.4783050000000001E-3</v>
      </c>
      <c r="V775" s="154"/>
      <c r="W775" s="173"/>
      <c r="X775" s="42" t="s">
        <v>10817</v>
      </c>
      <c r="Y775" s="42"/>
      <c r="Z775" s="42"/>
      <c r="AA775" s="108"/>
    </row>
    <row r="776" spans="1:27" ht="14.5" customHeight="1">
      <c r="A776" s="41" t="s">
        <v>10823</v>
      </c>
      <c r="B776" s="119" t="s">
        <v>10796</v>
      </c>
      <c r="C776" s="120" t="s">
        <v>10822</v>
      </c>
      <c r="D776" s="135" t="s">
        <v>87</v>
      </c>
      <c r="E776" s="119" t="s">
        <v>6570</v>
      </c>
      <c r="F776" s="118" t="s">
        <v>10821</v>
      </c>
      <c r="G776" s="117">
        <v>2.5749280371331302</v>
      </c>
      <c r="H776" s="117">
        <v>0.24044828499999998</v>
      </c>
      <c r="I776" s="117">
        <v>0.20894270579999999</v>
      </c>
      <c r="J776" s="117">
        <v>1.5846126763331303</v>
      </c>
      <c r="K776" s="117">
        <v>0.54092437000000004</v>
      </c>
      <c r="L776" s="116">
        <v>4.06710052631579</v>
      </c>
      <c r="M776" s="115">
        <v>63.075085999999999</v>
      </c>
      <c r="N776" s="114">
        <v>0.15205885</v>
      </c>
      <c r="O776" s="114">
        <v>0.14509348</v>
      </c>
      <c r="P776" s="114">
        <v>5.0373006E-3</v>
      </c>
      <c r="Q776" s="114">
        <v>1.9280769E-3</v>
      </c>
      <c r="R776" s="113">
        <v>8.698649712865699E-6</v>
      </c>
      <c r="S776" s="112">
        <v>1.8629069829237754E-8</v>
      </c>
      <c r="T776" s="112">
        <v>0.270038787</v>
      </c>
      <c r="U776" s="111">
        <v>1.508208E-3</v>
      </c>
      <c r="V776" s="154"/>
      <c r="W776" s="173"/>
      <c r="X776" s="42" t="s">
        <v>10817</v>
      </c>
      <c r="Y776" s="42"/>
      <c r="Z776" s="42"/>
      <c r="AA776" s="108"/>
    </row>
    <row r="777" spans="1:27" ht="14.5" customHeight="1">
      <c r="A777" s="41" t="s">
        <v>10820</v>
      </c>
      <c r="B777" s="119" t="s">
        <v>10796</v>
      </c>
      <c r="C777" s="120" t="s">
        <v>10819</v>
      </c>
      <c r="D777" s="135" t="s">
        <v>87</v>
      </c>
      <c r="E777" s="119" t="s">
        <v>6570</v>
      </c>
      <c r="F777" s="118" t="s">
        <v>10818</v>
      </c>
      <c r="G777" s="117">
        <v>2.3961612422795904</v>
      </c>
      <c r="H777" s="117">
        <v>0.21130982799999998</v>
      </c>
      <c r="I777" s="117">
        <v>0.2144682819</v>
      </c>
      <c r="J777" s="117">
        <v>1.3738755323795901</v>
      </c>
      <c r="K777" s="117">
        <v>0.59650760000000003</v>
      </c>
      <c r="L777" s="116">
        <v>4.48501954887218</v>
      </c>
      <c r="M777" s="115">
        <v>70.867197000000004</v>
      </c>
      <c r="N777" s="114">
        <v>0.15690988</v>
      </c>
      <c r="O777" s="114">
        <v>0.14957503999999999</v>
      </c>
      <c r="P777" s="114">
        <v>5.2815808000000004E-3</v>
      </c>
      <c r="Q777" s="114">
        <v>2.0532679E-3</v>
      </c>
      <c r="R777" s="113">
        <v>8.9673283348639992E-6</v>
      </c>
      <c r="S777" s="112">
        <v>1.9532473243302625E-8</v>
      </c>
      <c r="T777" s="112">
        <v>0.28757253999999999</v>
      </c>
      <c r="U777" s="111">
        <v>1.3282451000000001E-3</v>
      </c>
      <c r="V777" s="154"/>
      <c r="W777" s="173"/>
      <c r="X777" s="42" t="s">
        <v>10817</v>
      </c>
      <c r="Y777" s="42"/>
      <c r="Z777" s="42"/>
      <c r="AA777" s="108"/>
    </row>
    <row r="778" spans="1:27" ht="14.5" customHeight="1">
      <c r="B778" s="119" t="s">
        <v>10796</v>
      </c>
      <c r="C778" s="133" t="s">
        <v>10816</v>
      </c>
      <c r="D778" s="133" t="s">
        <v>670</v>
      </c>
      <c r="G778" s="131"/>
      <c r="H778" s="131"/>
      <c r="I778" s="131"/>
      <c r="J778" s="131"/>
      <c r="K778" s="131"/>
      <c r="L778" s="131"/>
      <c r="M778" s="100"/>
      <c r="N778" s="41"/>
      <c r="O778" s="41"/>
      <c r="V778" s="152"/>
      <c r="W778" s="172"/>
      <c r="X778" s="42"/>
      <c r="Y778" s="42"/>
      <c r="Z778" s="42"/>
      <c r="AA778" s="108"/>
    </row>
    <row r="779" spans="1:27" ht="14.5" customHeight="1">
      <c r="A779" s="41" t="s">
        <v>10815</v>
      </c>
      <c r="B779" s="119" t="s">
        <v>10796</v>
      </c>
      <c r="C779" s="120" t="s">
        <v>10814</v>
      </c>
      <c r="D779" s="135" t="s">
        <v>10794</v>
      </c>
      <c r="E779" s="119" t="s">
        <v>6570</v>
      </c>
      <c r="F779" s="118" t="s">
        <v>10813</v>
      </c>
      <c r="G779" s="117">
        <v>1.1304857717200001</v>
      </c>
      <c r="H779" s="117">
        <v>3.843720959E-2</v>
      </c>
      <c r="I779" s="117">
        <v>8.4375331400000003E-2</v>
      </c>
      <c r="J779" s="117">
        <v>0.19683202073</v>
      </c>
      <c r="K779" s="117">
        <v>0.81084120999999998</v>
      </c>
      <c r="L779" s="116">
        <v>6.0965504511278192</v>
      </c>
      <c r="M779" s="115">
        <v>100.57671000000001</v>
      </c>
      <c r="N779" s="114">
        <v>0.12332186000000001</v>
      </c>
      <c r="O779" s="114">
        <v>0.11633259</v>
      </c>
      <c r="P779" s="114">
        <v>5.1881871E-3</v>
      </c>
      <c r="Q779" s="114">
        <v>1.8010851E-3</v>
      </c>
      <c r="R779" s="113">
        <v>6.9743759506800013E-6</v>
      </c>
      <c r="S779" s="112">
        <v>1.9187082552995602E-8</v>
      </c>
      <c r="T779" s="112">
        <v>0.25225281709999997</v>
      </c>
      <c r="U779" s="111">
        <v>3.1916924999999998E-4</v>
      </c>
      <c r="V779" s="154"/>
      <c r="W779" s="173"/>
      <c r="X779" s="42" t="s">
        <v>1078</v>
      </c>
      <c r="Y779" s="42"/>
      <c r="Z779" s="42"/>
      <c r="AA779" s="108"/>
    </row>
    <row r="780" spans="1:27" ht="14.5" customHeight="1">
      <c r="A780" s="41" t="s">
        <v>10812</v>
      </c>
      <c r="B780" s="119" t="s">
        <v>10796</v>
      </c>
      <c r="C780" s="120" t="s">
        <v>10811</v>
      </c>
      <c r="D780" s="135" t="s">
        <v>10794</v>
      </c>
      <c r="E780" s="119" t="s">
        <v>6570</v>
      </c>
      <c r="F780" s="118" t="s">
        <v>10810</v>
      </c>
      <c r="G780" s="117">
        <v>82.807470991765996</v>
      </c>
      <c r="H780" s="117">
        <v>0.22669442170000001</v>
      </c>
      <c r="I780" s="117">
        <v>0.8531288520000001</v>
      </c>
      <c r="J780" s="117">
        <v>79.435212318065993</v>
      </c>
      <c r="K780" s="117">
        <v>2.2924354</v>
      </c>
      <c r="L780" s="116">
        <v>17.236356390977441</v>
      </c>
      <c r="M780" s="115">
        <v>219.71813</v>
      </c>
      <c r="N780" s="114">
        <v>0.53274734999999995</v>
      </c>
      <c r="O780" s="114">
        <v>0.50392627000000001</v>
      </c>
      <c r="P780" s="114">
        <v>1.8257729E-2</v>
      </c>
      <c r="Q780" s="114">
        <v>1.0563354E-2</v>
      </c>
      <c r="R780" s="113">
        <v>3.0211407134039002E-5</v>
      </c>
      <c r="S780" s="112">
        <v>6.7521188753802684E-8</v>
      </c>
      <c r="T780" s="112">
        <v>1.4794613440000002</v>
      </c>
      <c r="U780" s="111">
        <v>1.0791522E-3</v>
      </c>
      <c r="V780" s="154"/>
      <c r="W780" s="173"/>
      <c r="X780" s="42" t="s">
        <v>1360</v>
      </c>
      <c r="Y780" s="42"/>
      <c r="Z780" s="42"/>
      <c r="AA780" s="108"/>
    </row>
    <row r="781" spans="1:27" ht="14.5" customHeight="1">
      <c r="A781" s="41" t="s">
        <v>10809</v>
      </c>
      <c r="B781" s="119" t="s">
        <v>10796</v>
      </c>
      <c r="C781" s="120" t="s">
        <v>10808</v>
      </c>
      <c r="D781" s="135" t="s">
        <v>10794</v>
      </c>
      <c r="E781" s="119" t="s">
        <v>6570</v>
      </c>
      <c r="F781" s="118" t="s">
        <v>10807</v>
      </c>
      <c r="G781" s="117">
        <v>4.8149226804312999</v>
      </c>
      <c r="H781" s="117">
        <v>3.0683293928E-2</v>
      </c>
      <c r="I781" s="117">
        <v>9.0909875099999995E-2</v>
      </c>
      <c r="J781" s="117">
        <v>4.0728978814032999</v>
      </c>
      <c r="K781" s="117">
        <v>0.62043163000000001</v>
      </c>
      <c r="L781" s="116">
        <v>4.6648994736842102</v>
      </c>
      <c r="M781" s="115">
        <v>76.077642999999995</v>
      </c>
      <c r="N781" s="114">
        <v>0.10226041</v>
      </c>
      <c r="O781" s="114">
        <v>9.6547225E-2</v>
      </c>
      <c r="P781" s="114">
        <v>4.1061344999999997E-3</v>
      </c>
      <c r="Q781" s="114">
        <v>1.6070543E-3</v>
      </c>
      <c r="R781" s="113">
        <v>5.788202917402999E-6</v>
      </c>
      <c r="S781" s="112">
        <v>1.5185408368588142E-8</v>
      </c>
      <c r="T781" s="112">
        <v>0.2250776381</v>
      </c>
      <c r="U781" s="111">
        <v>2.5004271E-4</v>
      </c>
      <c r="V781" s="154"/>
      <c r="W781" s="173"/>
      <c r="X781" s="76" t="s">
        <v>1362</v>
      </c>
      <c r="Y781" s="42"/>
      <c r="Z781" s="42"/>
      <c r="AA781" s="108"/>
    </row>
    <row r="782" spans="1:27" ht="14.5" customHeight="1">
      <c r="A782" s="41" t="s">
        <v>10806</v>
      </c>
      <c r="B782" s="119" t="s">
        <v>10796</v>
      </c>
      <c r="C782" s="120" t="s">
        <v>10805</v>
      </c>
      <c r="D782" s="135" t="s">
        <v>10794</v>
      </c>
      <c r="E782" s="119" t="s">
        <v>6570</v>
      </c>
      <c r="F782" s="118" t="s">
        <v>10804</v>
      </c>
      <c r="G782" s="117">
        <v>108.342954595519</v>
      </c>
      <c r="H782" s="117">
        <v>0.27338437300000001</v>
      </c>
      <c r="I782" s="117">
        <v>1.039173637</v>
      </c>
      <c r="J782" s="117">
        <v>104.37991618551899</v>
      </c>
      <c r="K782" s="117">
        <v>2.6504804000000002</v>
      </c>
      <c r="L782" s="116">
        <v>19.928424060150377</v>
      </c>
      <c r="M782" s="115">
        <v>249.55238</v>
      </c>
      <c r="N782" s="114">
        <v>0.63069841000000004</v>
      </c>
      <c r="O782" s="114">
        <v>0.59653690999999998</v>
      </c>
      <c r="P782" s="114">
        <v>2.1385721999999999E-2</v>
      </c>
      <c r="Q782" s="114">
        <v>1.2775771E-2</v>
      </c>
      <c r="R782" s="113">
        <v>3.5763603873012003E-5</v>
      </c>
      <c r="S782" s="112">
        <v>7.9089207541776591E-8</v>
      </c>
      <c r="T782" s="112">
        <v>1.7893237369999999</v>
      </c>
      <c r="U782" s="111">
        <v>1.2689083999999999E-3</v>
      </c>
      <c r="V782" s="154"/>
      <c r="W782" s="173"/>
      <c r="X782" s="42" t="s">
        <v>1363</v>
      </c>
      <c r="Y782" s="42"/>
      <c r="Z782" s="42"/>
      <c r="AA782" s="108"/>
    </row>
    <row r="783" spans="1:27" ht="14.5" customHeight="1">
      <c r="A783" s="41" t="s">
        <v>10803</v>
      </c>
      <c r="B783" s="119" t="s">
        <v>10796</v>
      </c>
      <c r="C783" s="120" t="s">
        <v>10802</v>
      </c>
      <c r="D783" s="135" t="s">
        <v>10794</v>
      </c>
      <c r="E783" s="119" t="s">
        <v>6570</v>
      </c>
      <c r="F783" s="118" t="s">
        <v>10801</v>
      </c>
      <c r="G783" s="117">
        <v>6.1127816578566998</v>
      </c>
      <c r="H783" s="117">
        <v>3.3036106650000001E-2</v>
      </c>
      <c r="I783" s="117">
        <v>0.10029082340000001</v>
      </c>
      <c r="J783" s="117">
        <v>5.3409641878066996</v>
      </c>
      <c r="K783" s="117">
        <v>0.63849054000000005</v>
      </c>
      <c r="L783" s="116">
        <v>4.8006807518796997</v>
      </c>
      <c r="M783" s="115">
        <v>77.582959000000002</v>
      </c>
      <c r="N783" s="114">
        <v>0.10720054</v>
      </c>
      <c r="O783" s="114">
        <v>0.10121805</v>
      </c>
      <c r="P783" s="114">
        <v>4.2638959999999997E-3</v>
      </c>
      <c r="Q783" s="114">
        <v>1.7185999E-3</v>
      </c>
      <c r="R783" s="113">
        <v>6.0682282410653004E-6</v>
      </c>
      <c r="S783" s="112">
        <v>1.5768846291013552E-8</v>
      </c>
      <c r="T783" s="112">
        <v>0.24070026629999999</v>
      </c>
      <c r="U783" s="111">
        <v>2.5960479000000002E-4</v>
      </c>
      <c r="V783" s="154"/>
      <c r="W783" s="173"/>
      <c r="X783" s="76" t="s">
        <v>1364</v>
      </c>
      <c r="Y783" s="42"/>
      <c r="Z783" s="42"/>
      <c r="AA783" s="108"/>
    </row>
    <row r="784" spans="1:27" ht="14.5" customHeight="1">
      <c r="A784" s="41" t="s">
        <v>10800</v>
      </c>
      <c r="B784" s="119" t="s">
        <v>10796</v>
      </c>
      <c r="C784" s="120" t="s">
        <v>10799</v>
      </c>
      <c r="D784" s="135" t="s">
        <v>10794</v>
      </c>
      <c r="E784" s="119" t="s">
        <v>6570</v>
      </c>
      <c r="F784" s="118" t="s">
        <v>10798</v>
      </c>
      <c r="G784" s="117">
        <v>78.896390603315012</v>
      </c>
      <c r="H784" s="117">
        <v>0.89293550500000007</v>
      </c>
      <c r="I784" s="117">
        <v>3.5355090100000002</v>
      </c>
      <c r="J784" s="117">
        <v>67.332007788315011</v>
      </c>
      <c r="K784" s="117">
        <v>7.1359383000000003</v>
      </c>
      <c r="L784" s="116">
        <v>53.653671428571428</v>
      </c>
      <c r="M784" s="115">
        <v>653.11845000000005</v>
      </c>
      <c r="N784" s="114">
        <v>1.8843064</v>
      </c>
      <c r="O784" s="114">
        <v>1.7811083999999999</v>
      </c>
      <c r="P784" s="114">
        <v>6.0763681999999999E-2</v>
      </c>
      <c r="Q784" s="114">
        <v>4.2434369E-2</v>
      </c>
      <c r="R784" s="113">
        <v>1.06781077258673E-4</v>
      </c>
      <c r="S784" s="112">
        <v>2.2471775817316843E-7</v>
      </c>
      <c r="T784" s="112">
        <v>5.9431888800000001</v>
      </c>
      <c r="U784" s="111">
        <v>3.7122762000000001E-3</v>
      </c>
      <c r="V784" s="154"/>
      <c r="W784" s="173"/>
      <c r="X784" s="42" t="s">
        <v>1078</v>
      </c>
      <c r="Y784" s="42"/>
      <c r="Z784" s="42"/>
      <c r="AA784" s="108"/>
    </row>
    <row r="785" spans="1:27" ht="14.5" customHeight="1">
      <c r="A785" s="41" t="s">
        <v>10797</v>
      </c>
      <c r="B785" s="119" t="s">
        <v>10796</v>
      </c>
      <c r="C785" s="120" t="s">
        <v>10795</v>
      </c>
      <c r="D785" s="135" t="s">
        <v>10794</v>
      </c>
      <c r="E785" s="119" t="s">
        <v>6570</v>
      </c>
      <c r="F785" s="118" t="s">
        <v>10793</v>
      </c>
      <c r="G785" s="117">
        <v>1.1710284480599999</v>
      </c>
      <c r="H785" s="117">
        <v>4.1971257290000001E-2</v>
      </c>
      <c r="I785" s="117">
        <v>8.9361136799999991E-2</v>
      </c>
      <c r="J785" s="117">
        <v>0.20112896396999996</v>
      </c>
      <c r="K785" s="117">
        <v>0.83856708999999996</v>
      </c>
      <c r="L785" s="116">
        <v>6.3050157142857133</v>
      </c>
      <c r="M785" s="115">
        <v>102.88839</v>
      </c>
      <c r="N785" s="114">
        <v>0.12816511</v>
      </c>
      <c r="O785" s="114">
        <v>0.12089472</v>
      </c>
      <c r="P785" s="114">
        <v>5.3863022999999996E-3</v>
      </c>
      <c r="Q785" s="114">
        <v>1.8840808000000001E-3</v>
      </c>
      <c r="R785" s="113">
        <v>7.2478851040700003E-6</v>
      </c>
      <c r="S785" s="112">
        <v>1.99197570075737E-8</v>
      </c>
      <c r="T785" s="112">
        <v>0.26387687199999998</v>
      </c>
      <c r="U785" s="111">
        <v>3.3021679999999999E-4</v>
      </c>
      <c r="V785" s="154"/>
      <c r="W785" s="173"/>
      <c r="X785" s="42" t="s">
        <v>1365</v>
      </c>
      <c r="Y785" s="42"/>
      <c r="Z785" s="42"/>
      <c r="AA785" s="108"/>
    </row>
    <row r="786" spans="1:27" ht="14.5" customHeight="1">
      <c r="B786" s="119" t="s">
        <v>8343</v>
      </c>
      <c r="C786" s="133" t="s">
        <v>10792</v>
      </c>
      <c r="D786" s="135"/>
      <c r="G786" s="131"/>
      <c r="H786" s="131"/>
      <c r="I786" s="131"/>
      <c r="J786" s="131"/>
      <c r="K786" s="131"/>
      <c r="L786" s="131"/>
      <c r="M786" s="100"/>
      <c r="N786" s="41"/>
      <c r="O786" s="41"/>
      <c r="V786" s="152"/>
      <c r="W786" s="172"/>
      <c r="X786" s="76"/>
      <c r="Y786" s="76"/>
      <c r="Z786" s="76"/>
      <c r="AA786" s="108"/>
    </row>
    <row r="787" spans="1:27" ht="14.5" customHeight="1">
      <c r="B787" s="119" t="s">
        <v>8343</v>
      </c>
      <c r="C787" s="133" t="s">
        <v>58</v>
      </c>
      <c r="D787" s="133" t="s">
        <v>10766</v>
      </c>
      <c r="G787" s="131"/>
      <c r="H787" s="131"/>
      <c r="I787" s="131"/>
      <c r="J787" s="131"/>
      <c r="K787" s="131"/>
      <c r="L787" s="131"/>
      <c r="M787" s="100"/>
      <c r="N787" s="41"/>
      <c r="O787" s="41"/>
      <c r="V787" s="130"/>
      <c r="W787" s="172"/>
      <c r="X787" s="76"/>
      <c r="Y787" s="76"/>
      <c r="Z787" s="76"/>
      <c r="AA787" s="108"/>
    </row>
    <row r="788" spans="1:27" ht="14.5" customHeight="1">
      <c r="A788" s="41" t="s">
        <v>10791</v>
      </c>
      <c r="B788" s="119" t="s">
        <v>8343</v>
      </c>
      <c r="C788" s="120" t="s">
        <v>774</v>
      </c>
      <c r="D788" s="135" t="s">
        <v>10766</v>
      </c>
      <c r="E788" s="119" t="s">
        <v>6570</v>
      </c>
      <c r="F788" s="118" t="s">
        <v>10790</v>
      </c>
      <c r="G788" s="117">
        <v>0.10126851467452999</v>
      </c>
      <c r="H788" s="117">
        <v>6.5028333840000006E-3</v>
      </c>
      <c r="I788" s="117">
        <v>1.310746738E-2</v>
      </c>
      <c r="J788" s="117">
        <v>5.1220129105299999E-3</v>
      </c>
      <c r="K788" s="117">
        <v>7.6536200999999998E-2</v>
      </c>
      <c r="L788" s="116">
        <v>0.57546015789473681</v>
      </c>
      <c r="M788" s="115">
        <v>14.476713999999999</v>
      </c>
      <c r="N788" s="114">
        <v>1.2329361E-2</v>
      </c>
      <c r="O788" s="114">
        <v>1.1235979E-2</v>
      </c>
      <c r="P788" s="114">
        <v>5.2168859E-4</v>
      </c>
      <c r="Q788" s="114">
        <v>5.7169388000000002E-4</v>
      </c>
      <c r="R788" s="113">
        <v>6.7361982650379997E-7</v>
      </c>
      <c r="S788" s="112">
        <v>1.9293216872559168E-9</v>
      </c>
      <c r="T788" s="112">
        <v>8.0069171082500001E-2</v>
      </c>
      <c r="U788" s="122">
        <v>3.6518667000000003E-5</v>
      </c>
      <c r="V788" s="154"/>
      <c r="W788" s="173"/>
      <c r="X788" s="42" t="s">
        <v>1370</v>
      </c>
      <c r="Y788" s="76"/>
      <c r="Z788" s="76"/>
      <c r="AA788" s="108"/>
    </row>
    <row r="789" spans="1:27" ht="14.5" customHeight="1">
      <c r="A789" s="41" t="s">
        <v>10789</v>
      </c>
      <c r="B789" s="119" t="s">
        <v>8343</v>
      </c>
      <c r="C789" s="120" t="s">
        <v>775</v>
      </c>
      <c r="D789" s="135" t="s">
        <v>10766</v>
      </c>
      <c r="E789" s="119" t="s">
        <v>6570</v>
      </c>
      <c r="F789" s="118" t="s">
        <v>10788</v>
      </c>
      <c r="G789" s="117">
        <v>7.5238393233209994E-2</v>
      </c>
      <c r="H789" s="117">
        <v>6.7815296179999998E-3</v>
      </c>
      <c r="I789" s="117">
        <v>1.4546489519E-2</v>
      </c>
      <c r="J789" s="117">
        <v>9.7714540962099989E-3</v>
      </c>
      <c r="K789" s="117">
        <v>4.4138919999999998E-2</v>
      </c>
      <c r="L789" s="116">
        <v>0.33187157894736841</v>
      </c>
      <c r="M789" s="115">
        <v>7.7852695000000001</v>
      </c>
      <c r="N789" s="114">
        <v>8.3829434000000005E-3</v>
      </c>
      <c r="O789" s="114">
        <v>7.7928069000000001E-3</v>
      </c>
      <c r="P789" s="114">
        <v>3.4926949999999999E-4</v>
      </c>
      <c r="Q789" s="114">
        <v>2.4086703000000001E-4</v>
      </c>
      <c r="R789" s="113">
        <v>4.6719466294418007E-7</v>
      </c>
      <c r="S789" s="112">
        <v>1.2916771390376989E-9</v>
      </c>
      <c r="T789" s="112">
        <v>3.3734877979200002E-2</v>
      </c>
      <c r="U789" s="122">
        <v>2.2133767000000001E-5</v>
      </c>
      <c r="V789" s="154"/>
      <c r="W789" s="173"/>
      <c r="X789" s="42" t="s">
        <v>1370</v>
      </c>
      <c r="Y789" s="42"/>
      <c r="Z789" s="42"/>
      <c r="AA789" s="108"/>
    </row>
    <row r="790" spans="1:27" ht="14.5" customHeight="1">
      <c r="A790" s="41" t="s">
        <v>10787</v>
      </c>
      <c r="B790" s="119" t="s">
        <v>8343</v>
      </c>
      <c r="C790" s="120" t="s">
        <v>776</v>
      </c>
      <c r="D790" s="135" t="s">
        <v>10766</v>
      </c>
      <c r="E790" s="119" t="s">
        <v>7747</v>
      </c>
      <c r="F790" s="118" t="s">
        <v>10786</v>
      </c>
      <c r="G790" s="117">
        <v>5.2668786402340004E-3</v>
      </c>
      <c r="H790" s="117">
        <v>4.7472157065999999E-4</v>
      </c>
      <c r="I790" s="117">
        <v>1.0182884804E-3</v>
      </c>
      <c r="J790" s="117">
        <v>6.8403178917400011E-4</v>
      </c>
      <c r="K790" s="117">
        <v>3.0898368000000002E-3</v>
      </c>
      <c r="L790" s="116">
        <v>2.3231855639097743E-2</v>
      </c>
      <c r="M790" s="115">
        <v>0.54492037000000004</v>
      </c>
      <c r="N790" s="114">
        <v>5.8682367999999998E-4</v>
      </c>
      <c r="O790" s="114">
        <v>5.4551242999999997E-4</v>
      </c>
      <c r="P790" s="121">
        <v>2.4449760000000002E-5</v>
      </c>
      <c r="Q790" s="121">
        <v>1.6861491E-5</v>
      </c>
      <c r="R790" s="113">
        <v>3.2704582133088993E-8</v>
      </c>
      <c r="S790" s="112">
        <v>9.0420708530389893E-11</v>
      </c>
      <c r="T790" s="112">
        <v>2.3615533438400001E-3</v>
      </c>
      <c r="U790" s="122">
        <v>1.5493344E-6</v>
      </c>
      <c r="V790" s="154"/>
      <c r="W790" s="173"/>
      <c r="X790" s="42" t="s">
        <v>1370</v>
      </c>
      <c r="Y790" s="42"/>
      <c r="Z790" s="42"/>
      <c r="AA790" s="108"/>
    </row>
    <row r="791" spans="1:27" ht="14.5" customHeight="1">
      <c r="A791" s="41" t="s">
        <v>10785</v>
      </c>
      <c r="B791" s="119" t="s">
        <v>8343</v>
      </c>
      <c r="C791" s="120" t="s">
        <v>777</v>
      </c>
      <c r="D791" s="135" t="s">
        <v>10766</v>
      </c>
      <c r="E791" s="119" t="s">
        <v>6570</v>
      </c>
      <c r="F791" s="118" t="s">
        <v>10784</v>
      </c>
      <c r="G791" s="117">
        <v>7.5257785453209991E-2</v>
      </c>
      <c r="H791" s="117">
        <v>6.7835999220000002E-3</v>
      </c>
      <c r="I791" s="117">
        <v>1.4550348125000001E-2</v>
      </c>
      <c r="J791" s="117">
        <v>9.7722764062099995E-3</v>
      </c>
      <c r="K791" s="117">
        <v>4.4151560999999999E-2</v>
      </c>
      <c r="L791" s="116">
        <v>0.33196662406015037</v>
      </c>
      <c r="M791" s="115">
        <v>7.8103892999999998</v>
      </c>
      <c r="N791" s="114">
        <v>8.3872476999999994E-3</v>
      </c>
      <c r="O791" s="114">
        <v>7.7953548999999999E-3</v>
      </c>
      <c r="P791" s="114">
        <v>3.4937014999999999E-4</v>
      </c>
      <c r="Q791" s="114">
        <v>2.4252264E-4</v>
      </c>
      <c r="R791" s="113">
        <v>4.6734741888418002E-7</v>
      </c>
      <c r="S791" s="112">
        <v>1.2920493782596993E-9</v>
      </c>
      <c r="T791" s="112">
        <v>3.3966757014800002E-2</v>
      </c>
      <c r="U791" s="122">
        <v>2.2168986999999998E-5</v>
      </c>
      <c r="V791" s="154"/>
      <c r="W791" s="173"/>
      <c r="X791" s="42" t="s">
        <v>1370</v>
      </c>
      <c r="Y791" s="42"/>
      <c r="Z791" s="42"/>
      <c r="AA791" s="108"/>
    </row>
    <row r="792" spans="1:27" ht="14.5" customHeight="1">
      <c r="A792" s="41" t="s">
        <v>10783</v>
      </c>
      <c r="B792" s="119" t="s">
        <v>8343</v>
      </c>
      <c r="C792" s="120" t="s">
        <v>778</v>
      </c>
      <c r="D792" s="135" t="s">
        <v>10766</v>
      </c>
      <c r="E792" s="119" t="s">
        <v>6570</v>
      </c>
      <c r="F792" s="118" t="s">
        <v>10782</v>
      </c>
      <c r="G792" s="117">
        <v>7.2334653387480005E-2</v>
      </c>
      <c r="H792" s="117">
        <v>4.6448809700000001E-3</v>
      </c>
      <c r="I792" s="117">
        <v>9.3624767300000012E-3</v>
      </c>
      <c r="J792" s="117">
        <v>3.6585806874800007E-3</v>
      </c>
      <c r="K792" s="117">
        <v>5.4668715E-2</v>
      </c>
      <c r="L792" s="116">
        <v>0.41104296992481199</v>
      </c>
      <c r="M792" s="115">
        <v>10.34051</v>
      </c>
      <c r="N792" s="114">
        <v>8.8066865000000008E-3</v>
      </c>
      <c r="O792" s="114">
        <v>8.0256990000000007E-3</v>
      </c>
      <c r="P792" s="114">
        <v>3.7263470999999998E-4</v>
      </c>
      <c r="Q792" s="114">
        <v>4.0835277000000002E-4</v>
      </c>
      <c r="R792" s="113">
        <v>4.811570136474999E-7</v>
      </c>
      <c r="S792" s="112">
        <v>1.3780869043688398E-9</v>
      </c>
      <c r="T792" s="112">
        <v>5.7192265201799999E-2</v>
      </c>
      <c r="U792" s="122">
        <v>2.6084762000000001E-5</v>
      </c>
      <c r="V792" s="154"/>
      <c r="W792" s="173"/>
      <c r="X792" s="42" t="s">
        <v>1371</v>
      </c>
      <c r="Y792" s="42"/>
      <c r="Z792" s="42"/>
      <c r="AA792" s="108"/>
    </row>
    <row r="793" spans="1:27" ht="14.5" customHeight="1">
      <c r="A793" s="41" t="s">
        <v>10781</v>
      </c>
      <c r="B793" s="119" t="s">
        <v>8343</v>
      </c>
      <c r="C793" s="120" t="s">
        <v>779</v>
      </c>
      <c r="D793" s="135" t="s">
        <v>10766</v>
      </c>
      <c r="E793" s="119" t="s">
        <v>6570</v>
      </c>
      <c r="F793" s="118" t="s">
        <v>10780</v>
      </c>
      <c r="G793" s="117">
        <v>8.3122252720460005E-2</v>
      </c>
      <c r="H793" s="117">
        <v>7.0206645020000008E-3</v>
      </c>
      <c r="I793" s="117">
        <v>1.5408107719999998E-2</v>
      </c>
      <c r="J793" s="117">
        <v>1.0646245498460001E-2</v>
      </c>
      <c r="K793" s="117">
        <v>5.0047235000000002E-2</v>
      </c>
      <c r="L793" s="116">
        <v>0.37629499999999999</v>
      </c>
      <c r="M793" s="115">
        <v>8.4531126000000008</v>
      </c>
      <c r="N793" s="114">
        <v>9.2899195000000004E-3</v>
      </c>
      <c r="O793" s="114">
        <v>8.6319250000000004E-3</v>
      </c>
      <c r="P793" s="114">
        <v>3.8899829000000003E-4</v>
      </c>
      <c r="Q793" s="114">
        <v>2.6899623999999999E-4</v>
      </c>
      <c r="R793" s="113">
        <v>5.1750149501710005E-7</v>
      </c>
      <c r="S793" s="112">
        <v>1.4386031683463878E-9</v>
      </c>
      <c r="T793" s="112">
        <v>3.7674542850999998E-2</v>
      </c>
      <c r="U793" s="122">
        <v>2.4498728999999999E-5</v>
      </c>
      <c r="V793" s="154"/>
      <c r="W793" s="173"/>
      <c r="X793" s="42" t="s">
        <v>1372</v>
      </c>
      <c r="Y793" s="42"/>
      <c r="Z793" s="42"/>
      <c r="AA793" s="108"/>
    </row>
    <row r="794" spans="1:27" ht="14.5" customHeight="1">
      <c r="A794" s="41" t="s">
        <v>10779</v>
      </c>
      <c r="B794" s="119" t="s">
        <v>8343</v>
      </c>
      <c r="C794" s="120" t="s">
        <v>780</v>
      </c>
      <c r="D794" s="135" t="s">
        <v>10766</v>
      </c>
      <c r="E794" s="119" t="s">
        <v>7747</v>
      </c>
      <c r="F794" s="118" t="s">
        <v>10778</v>
      </c>
      <c r="G794" s="117">
        <v>6.6497802097829992E-3</v>
      </c>
      <c r="H794" s="117">
        <v>5.6165315789999989E-4</v>
      </c>
      <c r="I794" s="117">
        <v>1.232648612E-3</v>
      </c>
      <c r="J794" s="117">
        <v>8.5169963988300003E-4</v>
      </c>
      <c r="K794" s="117">
        <v>4.0037787999999998E-3</v>
      </c>
      <c r="L794" s="116">
        <v>3.0103599999999998E-2</v>
      </c>
      <c r="M794" s="115">
        <v>0.67624901000000004</v>
      </c>
      <c r="N794" s="114">
        <v>7.4319356E-4</v>
      </c>
      <c r="O794" s="114">
        <v>6.9055400000000002E-4</v>
      </c>
      <c r="P794" s="121">
        <v>3.1119862999999999E-5</v>
      </c>
      <c r="Q794" s="121">
        <v>2.1519699000000001E-5</v>
      </c>
      <c r="R794" s="113">
        <v>4.1400119800570002E-8</v>
      </c>
      <c r="S794" s="112">
        <v>1.1508825182967103E-10</v>
      </c>
      <c r="T794" s="112">
        <v>3.0139634080000002E-3</v>
      </c>
      <c r="U794" s="122">
        <v>1.9598982999999998E-6</v>
      </c>
      <c r="V794" s="154"/>
      <c r="W794" s="173"/>
      <c r="X794" s="42" t="s">
        <v>1372</v>
      </c>
      <c r="Y794" s="42"/>
      <c r="Z794" s="42"/>
      <c r="AA794" s="108"/>
    </row>
    <row r="795" spans="1:27" ht="14.5" customHeight="1">
      <c r="A795" s="41" t="s">
        <v>10777</v>
      </c>
      <c r="B795" s="119" t="s">
        <v>8343</v>
      </c>
      <c r="C795" s="120" t="s">
        <v>781</v>
      </c>
      <c r="D795" s="135" t="s">
        <v>10766</v>
      </c>
      <c r="E795" s="119" t="s">
        <v>6570</v>
      </c>
      <c r="F795" s="118" t="s">
        <v>10776</v>
      </c>
      <c r="G795" s="117">
        <v>8.3141646144459999E-2</v>
      </c>
      <c r="H795" s="117">
        <v>7.0227348960000009E-3</v>
      </c>
      <c r="I795" s="117">
        <v>1.541196643E-2</v>
      </c>
      <c r="J795" s="117">
        <v>1.0647067818460001E-2</v>
      </c>
      <c r="K795" s="117">
        <v>5.0059877000000003E-2</v>
      </c>
      <c r="L795" s="116">
        <v>0.37639005263157893</v>
      </c>
      <c r="M795" s="115">
        <v>8.4782323999999996</v>
      </c>
      <c r="N795" s="114">
        <v>9.2942237999999993E-3</v>
      </c>
      <c r="O795" s="114">
        <v>8.6344730000000001E-3</v>
      </c>
      <c r="P795" s="114">
        <v>3.8909893999999998E-4</v>
      </c>
      <c r="Q795" s="114">
        <v>2.7065185000000003E-4</v>
      </c>
      <c r="R795" s="113">
        <v>5.176542509571E-7</v>
      </c>
      <c r="S795" s="112">
        <v>1.4389753375643882E-9</v>
      </c>
      <c r="T795" s="112">
        <v>3.7906421885999998E-2</v>
      </c>
      <c r="U795" s="122">
        <v>2.4533949E-5</v>
      </c>
      <c r="V795" s="154"/>
      <c r="W795" s="173"/>
      <c r="X795" s="42" t="s">
        <v>1372</v>
      </c>
      <c r="Y795" s="42"/>
      <c r="Z795" s="42"/>
      <c r="AA795" s="108"/>
    </row>
    <row r="796" spans="1:27" ht="14.5" customHeight="1">
      <c r="A796" s="41" t="s">
        <v>10775</v>
      </c>
      <c r="B796" s="119" t="s">
        <v>8343</v>
      </c>
      <c r="C796" s="120" t="s">
        <v>10774</v>
      </c>
      <c r="D796" s="135" t="s">
        <v>10766</v>
      </c>
      <c r="E796" s="119" t="s">
        <v>6570</v>
      </c>
      <c r="F796" s="118" t="s">
        <v>10773</v>
      </c>
      <c r="G796" s="117">
        <v>0.10048873127621</v>
      </c>
      <c r="H796" s="117">
        <v>7.3072917971000002E-3</v>
      </c>
      <c r="I796" s="117">
        <v>2.6731063661000001E-2</v>
      </c>
      <c r="J796" s="117">
        <v>9.0678138181099991E-3</v>
      </c>
      <c r="K796" s="117">
        <v>5.7382561999999998E-2</v>
      </c>
      <c r="L796" s="116">
        <v>0.43144783458646613</v>
      </c>
      <c r="M796" s="115">
        <v>7.9260172999999998</v>
      </c>
      <c r="N796" s="114">
        <v>1.0918455000000001E-2</v>
      </c>
      <c r="O796" s="114">
        <v>1.0363997E-2</v>
      </c>
      <c r="P796" s="114">
        <v>4.4599243E-4</v>
      </c>
      <c r="Q796" s="114">
        <v>1.0846615E-4</v>
      </c>
      <c r="R796" s="113">
        <v>6.213427310843309E-7</v>
      </c>
      <c r="S796" s="112">
        <v>1.6493802804316993E-9</v>
      </c>
      <c r="T796" s="112">
        <v>1.5191336472199999E-2</v>
      </c>
      <c r="U796" s="122">
        <v>2.7161737999999998E-5</v>
      </c>
      <c r="V796" s="154"/>
      <c r="W796" s="173"/>
      <c r="X796" s="42" t="s">
        <v>1370</v>
      </c>
      <c r="Y796" s="42"/>
      <c r="Z796" s="42"/>
      <c r="AA796" s="108"/>
    </row>
    <row r="797" spans="1:27" ht="14.5" customHeight="1">
      <c r="A797" s="41" t="s">
        <v>10772</v>
      </c>
      <c r="B797" s="119" t="s">
        <v>8343</v>
      </c>
      <c r="C797" s="120" t="s">
        <v>810</v>
      </c>
      <c r="D797" s="135" t="s">
        <v>10766</v>
      </c>
      <c r="E797" s="119" t="s">
        <v>6570</v>
      </c>
      <c r="F797" s="118" t="s">
        <v>10771</v>
      </c>
      <c r="G797" s="117">
        <v>0.10048873127621</v>
      </c>
      <c r="H797" s="117">
        <v>7.3072917971000002E-3</v>
      </c>
      <c r="I797" s="117">
        <v>2.6731063661000001E-2</v>
      </c>
      <c r="J797" s="117">
        <v>9.0678138181099991E-3</v>
      </c>
      <c r="K797" s="117">
        <v>5.7382561999999998E-2</v>
      </c>
      <c r="L797" s="116">
        <v>0.43144783458646613</v>
      </c>
      <c r="M797" s="115">
        <v>7.9260172999999998</v>
      </c>
      <c r="N797" s="114">
        <v>1.0918455000000001E-2</v>
      </c>
      <c r="O797" s="114">
        <v>1.0363997E-2</v>
      </c>
      <c r="P797" s="114">
        <v>4.4599243E-4</v>
      </c>
      <c r="Q797" s="114">
        <v>1.0846615E-4</v>
      </c>
      <c r="R797" s="113">
        <v>6.213427310843309E-7</v>
      </c>
      <c r="S797" s="112">
        <v>1.6493802804316993E-9</v>
      </c>
      <c r="T797" s="112">
        <v>1.5191336472199999E-2</v>
      </c>
      <c r="U797" s="122">
        <v>2.7161737999999998E-5</v>
      </c>
      <c r="V797" s="154"/>
      <c r="W797" s="173"/>
      <c r="X797" s="42" t="s">
        <v>1370</v>
      </c>
      <c r="Y797" s="42"/>
      <c r="Z797" s="42"/>
      <c r="AA797" s="108"/>
    </row>
    <row r="798" spans="1:27" ht="14.5" customHeight="1">
      <c r="A798" s="41" t="s">
        <v>10770</v>
      </c>
      <c r="B798" s="119" t="s">
        <v>8343</v>
      </c>
      <c r="C798" s="120" t="s">
        <v>811</v>
      </c>
      <c r="D798" s="135" t="s">
        <v>10766</v>
      </c>
      <c r="E798" s="119" t="s">
        <v>6570</v>
      </c>
      <c r="F798" s="118" t="s">
        <v>10769</v>
      </c>
      <c r="G798" s="117">
        <v>9.0192732384150001E-2</v>
      </c>
      <c r="H798" s="117">
        <v>7.2032388939999997E-3</v>
      </c>
      <c r="I798" s="117">
        <v>1.5801533480000001E-2</v>
      </c>
      <c r="J798" s="117">
        <v>1.1361568010150001E-2</v>
      </c>
      <c r="K798" s="117">
        <v>5.5826392000000002E-2</v>
      </c>
      <c r="L798" s="116">
        <v>0.41974730827067669</v>
      </c>
      <c r="M798" s="115">
        <v>9.1245971000000008</v>
      </c>
      <c r="N798" s="114">
        <v>1.0128056E-2</v>
      </c>
      <c r="O798" s="114">
        <v>9.4165749999999999E-3</v>
      </c>
      <c r="P798" s="114">
        <v>4.2467319999999999E-4</v>
      </c>
      <c r="Q798" s="114">
        <v>2.8680794000000002E-4</v>
      </c>
      <c r="R798" s="113">
        <v>5.645428643045001E-7</v>
      </c>
      <c r="S798" s="112">
        <v>1.5705369814756545E-9</v>
      </c>
      <c r="T798" s="112">
        <v>4.0169178708999997E-2</v>
      </c>
      <c r="U798" s="122">
        <v>2.664772E-5</v>
      </c>
      <c r="V798" s="110"/>
      <c r="W798" s="109"/>
      <c r="X798" s="76" t="s">
        <v>10764</v>
      </c>
      <c r="Y798" s="42"/>
      <c r="Z798" s="42"/>
      <c r="AA798" s="108"/>
    </row>
    <row r="799" spans="1:27" ht="14.5" customHeight="1">
      <c r="A799" s="41" t="s">
        <v>10768</v>
      </c>
      <c r="B799" s="119" t="s">
        <v>8343</v>
      </c>
      <c r="C799" s="120" t="s">
        <v>10767</v>
      </c>
      <c r="D799" s="135" t="s">
        <v>10766</v>
      </c>
      <c r="E799" s="119" t="s">
        <v>6570</v>
      </c>
      <c r="F799" s="118" t="s">
        <v>10765</v>
      </c>
      <c r="G799" s="117">
        <v>0.11230801271575</v>
      </c>
      <c r="H799" s="117">
        <v>8.1045971389999989E-3</v>
      </c>
      <c r="I799" s="117">
        <v>1.7585763500000001E-2</v>
      </c>
      <c r="J799" s="117">
        <v>1.308391607675E-2</v>
      </c>
      <c r="K799" s="117">
        <v>7.3533736000000002E-2</v>
      </c>
      <c r="L799" s="116">
        <v>0.55288523308270676</v>
      </c>
      <c r="M799" s="115">
        <v>12.715619999999999</v>
      </c>
      <c r="N799" s="114">
        <v>1.2871529E-2</v>
      </c>
      <c r="O799" s="114">
        <v>1.1926338E-2</v>
      </c>
      <c r="P799" s="114">
        <v>5.3876672999999999E-4</v>
      </c>
      <c r="Q799" s="114">
        <v>4.0642404999999997E-4</v>
      </c>
      <c r="R799" s="113">
        <v>7.1500828563780005E-7</v>
      </c>
      <c r="S799" s="112">
        <v>1.9924805426946538E-9</v>
      </c>
      <c r="T799" s="112">
        <v>5.6922135509000001E-2</v>
      </c>
      <c r="U799" s="122">
        <v>3.4708207E-5</v>
      </c>
      <c r="V799" s="110"/>
      <c r="W799" s="109"/>
      <c r="X799" s="76" t="s">
        <v>10764</v>
      </c>
      <c r="Y799" s="76"/>
      <c r="Z799" s="76"/>
      <c r="AA799" s="108"/>
    </row>
    <row r="800" spans="1:27" ht="14.5" customHeight="1">
      <c r="B800" s="119" t="s">
        <v>8343</v>
      </c>
      <c r="C800" s="133" t="s">
        <v>767</v>
      </c>
      <c r="D800" s="133" t="s">
        <v>765</v>
      </c>
      <c r="G800" s="131"/>
      <c r="H800" s="131"/>
      <c r="I800" s="131"/>
      <c r="J800" s="131"/>
      <c r="K800" s="131"/>
      <c r="L800" s="131"/>
      <c r="M800" s="100"/>
      <c r="N800" s="41"/>
      <c r="O800" s="41"/>
      <c r="V800" s="130"/>
      <c r="W800" s="105"/>
      <c r="X800" s="76"/>
      <c r="Y800" s="76"/>
      <c r="Z800" s="76"/>
      <c r="AA800" s="108"/>
    </row>
    <row r="801" spans="1:27" ht="14.5" customHeight="1">
      <c r="A801" s="41" t="s">
        <v>10763</v>
      </c>
      <c r="B801" s="119" t="s">
        <v>8343</v>
      </c>
      <c r="C801" s="120" t="s">
        <v>782</v>
      </c>
      <c r="D801" s="135" t="s">
        <v>765</v>
      </c>
      <c r="E801" s="119" t="s">
        <v>7747</v>
      </c>
      <c r="F801" s="118" t="s">
        <v>10762</v>
      </c>
      <c r="G801" s="117">
        <v>5.4339982522111904E-2</v>
      </c>
      <c r="H801" s="117">
        <v>1.8417557836139999E-3</v>
      </c>
      <c r="I801" s="117">
        <v>2.4716385418979085E-3</v>
      </c>
      <c r="J801" s="117">
        <v>3.7317460196599997E-2</v>
      </c>
      <c r="K801" s="117">
        <v>1.2709128E-2</v>
      </c>
      <c r="L801" s="116">
        <v>9.5557353383458637E-2</v>
      </c>
      <c r="M801" s="115">
        <v>4.1879293000000004</v>
      </c>
      <c r="N801" s="114">
        <v>2.3794069E-3</v>
      </c>
      <c r="O801" s="114">
        <v>2.1294819999999998E-3</v>
      </c>
      <c r="P801" s="121">
        <v>8.5444404999999998E-5</v>
      </c>
      <c r="Q801" s="114">
        <v>1.6448050000000001E-4</v>
      </c>
      <c r="R801" s="113">
        <v>1.2766678825699999E-7</v>
      </c>
      <c r="S801" s="112">
        <v>3.1599262123729996E-10</v>
      </c>
      <c r="T801" s="112">
        <v>2.3036484993450002E-2</v>
      </c>
      <c r="U801" s="122">
        <v>7.9856818999999996E-6</v>
      </c>
      <c r="V801" s="154"/>
      <c r="W801" s="173"/>
      <c r="X801" s="42" t="s">
        <v>802</v>
      </c>
      <c r="Y801" s="76"/>
      <c r="Z801" s="76"/>
      <c r="AA801" s="108"/>
    </row>
    <row r="802" spans="1:27" ht="14.5" customHeight="1">
      <c r="A802" s="41" t="s">
        <v>10761</v>
      </c>
      <c r="B802" s="119" t="s">
        <v>8343</v>
      </c>
      <c r="C802" s="120" t="s">
        <v>783</v>
      </c>
      <c r="D802" s="135" t="s">
        <v>765</v>
      </c>
      <c r="E802" s="119" t="s">
        <v>7747</v>
      </c>
      <c r="F802" s="118" t="s">
        <v>10760</v>
      </c>
      <c r="G802" s="117">
        <v>5.3220437292496481E-2</v>
      </c>
      <c r="H802" s="117">
        <v>1.9025361801375E-3</v>
      </c>
      <c r="I802" s="117">
        <v>2.4428400236589797E-3</v>
      </c>
      <c r="J802" s="117">
        <v>3.6139014088700003E-2</v>
      </c>
      <c r="K802" s="117">
        <v>1.2736047E-2</v>
      </c>
      <c r="L802" s="116">
        <v>9.5759751879699248E-2</v>
      </c>
      <c r="M802" s="115">
        <v>4.1895388999999996</v>
      </c>
      <c r="N802" s="114">
        <v>2.3687287999999999E-3</v>
      </c>
      <c r="O802" s="114">
        <v>2.1234190000000001E-3</v>
      </c>
      <c r="P802" s="121">
        <v>8.6023471999999997E-5</v>
      </c>
      <c r="Q802" s="114">
        <v>1.5928637999999999E-4</v>
      </c>
      <c r="R802" s="113">
        <v>1.27303295723E-7</v>
      </c>
      <c r="S802" s="112">
        <v>3.1813414352079998E-10</v>
      </c>
      <c r="T802" s="112">
        <v>2.2309017025239998E-2</v>
      </c>
      <c r="U802" s="122">
        <v>7.9399490000000007E-6</v>
      </c>
      <c r="V802" s="110"/>
      <c r="W802" s="173"/>
      <c r="X802" s="42" t="s">
        <v>802</v>
      </c>
      <c r="Y802" s="42"/>
      <c r="Z802" s="42"/>
      <c r="AA802" s="108"/>
    </row>
    <row r="803" spans="1:27" ht="14.5" customHeight="1">
      <c r="A803" s="41" t="s">
        <v>10759</v>
      </c>
      <c r="B803" s="119" t="s">
        <v>8343</v>
      </c>
      <c r="C803" s="120" t="s">
        <v>784</v>
      </c>
      <c r="D803" s="135" t="s">
        <v>765</v>
      </c>
      <c r="E803" s="119" t="s">
        <v>7747</v>
      </c>
      <c r="F803" s="118" t="s">
        <v>10758</v>
      </c>
      <c r="G803" s="117">
        <v>7.6800169877075025E-2</v>
      </c>
      <c r="H803" s="117">
        <v>2.661714812044E-4</v>
      </c>
      <c r="I803" s="117">
        <v>3.6165189298706197E-3</v>
      </c>
      <c r="J803" s="117">
        <v>4.4095844465999998E-2</v>
      </c>
      <c r="K803" s="117">
        <v>2.8821635000000002E-2</v>
      </c>
      <c r="L803" s="116">
        <v>0.21670402255639098</v>
      </c>
      <c r="M803" s="115">
        <v>6.7898360000000002</v>
      </c>
      <c r="N803" s="114">
        <v>4.7016143000000003E-3</v>
      </c>
      <c r="O803" s="114">
        <v>4.3726101000000003E-3</v>
      </c>
      <c r="P803" s="114">
        <v>1.8445226000000001E-4</v>
      </c>
      <c r="Q803" s="114">
        <v>1.4455186000000001E-4</v>
      </c>
      <c r="R803" s="113">
        <v>2.6214688937799999E-7</v>
      </c>
      <c r="S803" s="112">
        <v>6.82145919958E-10</v>
      </c>
      <c r="T803" s="112">
        <v>2.0245357728569998E-2</v>
      </c>
      <c r="U803" s="122">
        <v>9.9457748000000006E-6</v>
      </c>
      <c r="V803" s="154"/>
      <c r="W803" s="173"/>
      <c r="X803" s="42" t="s">
        <v>802</v>
      </c>
      <c r="Y803" s="42"/>
      <c r="Z803" s="42"/>
      <c r="AA803" s="108"/>
    </row>
    <row r="804" spans="1:27" ht="14.5" customHeight="1">
      <c r="A804" s="41" t="s">
        <v>10757</v>
      </c>
      <c r="B804" s="119" t="s">
        <v>8343</v>
      </c>
      <c r="C804" s="120" t="s">
        <v>785</v>
      </c>
      <c r="D804" s="135" t="s">
        <v>765</v>
      </c>
      <c r="E804" s="119" t="s">
        <v>7747</v>
      </c>
      <c r="F804" s="118" t="s">
        <v>10756</v>
      </c>
      <c r="G804" s="117">
        <v>7.1896856334283499E-2</v>
      </c>
      <c r="H804" s="117">
        <v>2.9344600514999999E-3</v>
      </c>
      <c r="I804" s="117">
        <v>4.0740945470000003E-3</v>
      </c>
      <c r="J804" s="117">
        <v>4.5052878735783501E-2</v>
      </c>
      <c r="K804" s="117">
        <v>1.9835423000000001E-2</v>
      </c>
      <c r="L804" s="116">
        <v>0.14913851879699247</v>
      </c>
      <c r="M804" s="115">
        <v>5.6073339999999998</v>
      </c>
      <c r="N804" s="114">
        <v>3.7293029999999998E-3</v>
      </c>
      <c r="O804" s="114">
        <v>3.3706074E-3</v>
      </c>
      <c r="P804" s="114">
        <v>1.3692854000000001E-4</v>
      </c>
      <c r="Q804" s="114">
        <v>2.2176706E-4</v>
      </c>
      <c r="R804" s="113">
        <v>2.0207478178279401E-7</v>
      </c>
      <c r="S804" s="112">
        <v>5.0639253337041497E-10</v>
      </c>
      <c r="T804" s="112">
        <v>3.1059812176499998E-2</v>
      </c>
      <c r="U804" s="122">
        <v>1.1792014999999999E-5</v>
      </c>
      <c r="V804" s="154"/>
      <c r="W804" s="173"/>
      <c r="X804" s="42" t="s">
        <v>803</v>
      </c>
      <c r="Y804" s="42"/>
      <c r="Z804" s="42"/>
      <c r="AA804" s="108"/>
    </row>
    <row r="805" spans="1:27" ht="14.5" customHeight="1">
      <c r="A805" s="41" t="s">
        <v>10755</v>
      </c>
      <c r="B805" s="119" t="s">
        <v>8343</v>
      </c>
      <c r="C805" s="120" t="s">
        <v>786</v>
      </c>
      <c r="D805" s="135" t="s">
        <v>765</v>
      </c>
      <c r="E805" s="119" t="s">
        <v>7747</v>
      </c>
      <c r="F805" s="118" t="s">
        <v>10754</v>
      </c>
      <c r="G805" s="117">
        <v>7.0862851422042114E-2</v>
      </c>
      <c r="H805" s="117">
        <v>3.9864571128280001E-3</v>
      </c>
      <c r="I805" s="117">
        <v>5.2123831762141207E-3</v>
      </c>
      <c r="J805" s="117">
        <v>3.9623301132999993E-2</v>
      </c>
      <c r="K805" s="117">
        <v>2.2040710000000002E-2</v>
      </c>
      <c r="L805" s="116">
        <v>0.16571962406015037</v>
      </c>
      <c r="M805" s="115">
        <v>5.3161003999999998</v>
      </c>
      <c r="N805" s="114">
        <v>4.2964227999999997E-3</v>
      </c>
      <c r="O805" s="114">
        <v>3.9692655999999998E-3</v>
      </c>
      <c r="P805" s="114">
        <v>1.5551964E-4</v>
      </c>
      <c r="Q805" s="114">
        <v>1.7163764E-4</v>
      </c>
      <c r="R805" s="113">
        <v>2.37965559784E-7</v>
      </c>
      <c r="S805" s="112">
        <v>5.7514661055100002E-10</v>
      </c>
      <c r="T805" s="112">
        <v>2.403888453786E-2</v>
      </c>
      <c r="U805" s="122">
        <v>1.2738257E-5</v>
      </c>
      <c r="V805" s="154"/>
      <c r="W805" s="173"/>
      <c r="X805" s="42" t="s">
        <v>802</v>
      </c>
      <c r="Y805" s="42"/>
      <c r="Z805" s="42"/>
      <c r="AA805" s="108"/>
    </row>
    <row r="806" spans="1:27" ht="14.5" customHeight="1">
      <c r="A806" s="41" t="s">
        <v>10753</v>
      </c>
      <c r="B806" s="119" t="s">
        <v>8343</v>
      </c>
      <c r="C806" s="120" t="s">
        <v>787</v>
      </c>
      <c r="D806" s="135" t="s">
        <v>765</v>
      </c>
      <c r="E806" s="119" t="s">
        <v>7747</v>
      </c>
      <c r="F806" s="118" t="s">
        <v>10752</v>
      </c>
      <c r="G806" s="117">
        <v>7.057148269541591E-2</v>
      </c>
      <c r="H806" s="117">
        <v>2.9791302549E-3</v>
      </c>
      <c r="I806" s="117">
        <v>4.1404227669000005E-3</v>
      </c>
      <c r="J806" s="117">
        <v>4.551604767361591E-2</v>
      </c>
      <c r="K806" s="117">
        <v>1.7935882E-2</v>
      </c>
      <c r="L806" s="116">
        <v>0.13485625563909773</v>
      </c>
      <c r="M806" s="115">
        <v>5.4811207</v>
      </c>
      <c r="N806" s="114">
        <v>3.5052732999999998E-3</v>
      </c>
      <c r="O806" s="114">
        <v>3.1722327999999999E-3</v>
      </c>
      <c r="P806" s="114">
        <v>1.2592994E-4</v>
      </c>
      <c r="Q806" s="114">
        <v>2.071106E-4</v>
      </c>
      <c r="R806" s="113">
        <v>1.901818197488905E-7</v>
      </c>
      <c r="S806" s="112">
        <v>4.657172350391393E-10</v>
      </c>
      <c r="T806" s="112">
        <v>2.9007086419999998E-2</v>
      </c>
      <c r="U806" s="122">
        <v>1.1192751999999999E-5</v>
      </c>
      <c r="V806" s="154"/>
      <c r="W806" s="173"/>
      <c r="X806" s="42" t="s">
        <v>803</v>
      </c>
      <c r="Y806" s="42"/>
      <c r="Z806" s="42"/>
      <c r="AA806" s="108"/>
    </row>
    <row r="807" spans="1:27" ht="14.5" customHeight="1">
      <c r="A807" s="41" t="s">
        <v>10751</v>
      </c>
      <c r="B807" s="119" t="s">
        <v>8343</v>
      </c>
      <c r="C807" s="120" t="s">
        <v>788</v>
      </c>
      <c r="D807" s="135" t="s">
        <v>765</v>
      </c>
      <c r="E807" s="119" t="s">
        <v>7747</v>
      </c>
      <c r="F807" s="118" t="s">
        <v>10750</v>
      </c>
      <c r="G807" s="117">
        <v>7.0811354255659986E-2</v>
      </c>
      <c r="H807" s="117">
        <v>3.0355869826600001E-3</v>
      </c>
      <c r="I807" s="117">
        <v>4.2353901600000006E-3</v>
      </c>
      <c r="J807" s="117">
        <v>4.5598154112999993E-2</v>
      </c>
      <c r="K807" s="117">
        <v>1.7942223E-2</v>
      </c>
      <c r="L807" s="116">
        <v>0.13490393233082706</v>
      </c>
      <c r="M807" s="115">
        <v>5.5269754999999998</v>
      </c>
      <c r="N807" s="114">
        <v>3.5293835999999999E-3</v>
      </c>
      <c r="O807" s="114">
        <v>3.1916869999999999E-3</v>
      </c>
      <c r="P807" s="114">
        <v>1.266614E-4</v>
      </c>
      <c r="Q807" s="114">
        <v>2.1103522E-4</v>
      </c>
      <c r="R807" s="113">
        <v>1.9134813824299999E-7</v>
      </c>
      <c r="S807" s="112">
        <v>4.6842232842100006E-10</v>
      </c>
      <c r="T807" s="112">
        <v>2.9556754164000002E-2</v>
      </c>
      <c r="U807" s="122">
        <v>1.12874E-5</v>
      </c>
      <c r="V807" s="154"/>
      <c r="W807" s="173"/>
      <c r="X807" s="42" t="s">
        <v>803</v>
      </c>
      <c r="Y807" s="42"/>
      <c r="Z807" s="42"/>
      <c r="AA807" s="108"/>
    </row>
    <row r="808" spans="1:27" ht="14.5" customHeight="1">
      <c r="A808" s="41" t="s">
        <v>10749</v>
      </c>
      <c r="B808" s="119" t="s">
        <v>8343</v>
      </c>
      <c r="C808" s="120" t="s">
        <v>789</v>
      </c>
      <c r="D808" s="135" t="s">
        <v>765</v>
      </c>
      <c r="E808" s="119" t="s">
        <v>7747</v>
      </c>
      <c r="F808" s="118" t="s">
        <v>10748</v>
      </c>
      <c r="G808" s="117">
        <v>3.6571179059720002E-2</v>
      </c>
      <c r="H808" s="117">
        <v>1.394955825E-3</v>
      </c>
      <c r="I808" s="117">
        <v>2.3812801700000001E-3</v>
      </c>
      <c r="J808" s="117">
        <v>6.7806806471999996E-4</v>
      </c>
      <c r="K808" s="117">
        <v>3.2116875000000003E-2</v>
      </c>
      <c r="L808" s="116">
        <v>0.24148026315789475</v>
      </c>
      <c r="M808" s="115">
        <v>3.4433072999999998</v>
      </c>
      <c r="N808" s="114">
        <v>4.6981664000000003E-3</v>
      </c>
      <c r="O808" s="114">
        <v>4.3338561999999997E-3</v>
      </c>
      <c r="P808" s="114">
        <v>2.0170864999999999E-4</v>
      </c>
      <c r="Q808" s="114">
        <v>1.6260164E-4</v>
      </c>
      <c r="R808" s="113">
        <v>2.5982350724239994E-7</v>
      </c>
      <c r="S808" s="112">
        <v>7.459639512335702E-10</v>
      </c>
      <c r="T808" s="112">
        <v>2.2773338413799998E-2</v>
      </c>
      <c r="U808" s="122">
        <v>1.1915494E-5</v>
      </c>
      <c r="V808" s="154"/>
      <c r="W808" s="173"/>
      <c r="X808" s="42" t="s">
        <v>802</v>
      </c>
      <c r="Y808" s="42"/>
      <c r="Z808" s="42"/>
      <c r="AA808" s="108"/>
    </row>
    <row r="809" spans="1:27" ht="14.5" customHeight="1">
      <c r="A809" s="41" t="s">
        <v>10747</v>
      </c>
      <c r="B809" s="119" t="s">
        <v>8343</v>
      </c>
      <c r="C809" s="120" t="s">
        <v>790</v>
      </c>
      <c r="D809" s="135" t="s">
        <v>765</v>
      </c>
      <c r="E809" s="119" t="s">
        <v>7747</v>
      </c>
      <c r="F809" s="118" t="s">
        <v>10746</v>
      </c>
      <c r="G809" s="117">
        <v>5.1010287895116656E-2</v>
      </c>
      <c r="H809" s="117">
        <v>1.7379253763430999E-3</v>
      </c>
      <c r="I809" s="117">
        <v>2.3809128060735601E-3</v>
      </c>
      <c r="J809" s="117">
        <v>3.5746198712699996E-2</v>
      </c>
      <c r="K809" s="117">
        <v>1.1145251E-2</v>
      </c>
      <c r="L809" s="116">
        <v>8.3798879699248111E-2</v>
      </c>
      <c r="M809" s="115">
        <v>3.9017585000000001</v>
      </c>
      <c r="N809" s="114">
        <v>2.1576619999999999E-3</v>
      </c>
      <c r="O809" s="114">
        <v>1.9255492E-3</v>
      </c>
      <c r="P809" s="121">
        <v>7.5853402E-5</v>
      </c>
      <c r="Q809" s="114">
        <v>1.5625943E-4</v>
      </c>
      <c r="R809" s="113">
        <v>1.15440600178E-7</v>
      </c>
      <c r="S809" s="112">
        <v>2.8052293371449999E-10</v>
      </c>
      <c r="T809" s="112">
        <v>2.188507403583E-2</v>
      </c>
      <c r="U809" s="122">
        <v>7.3921097999999999E-6</v>
      </c>
      <c r="V809" s="154"/>
      <c r="W809" s="173"/>
      <c r="X809" s="42" t="s">
        <v>802</v>
      </c>
      <c r="Y809" s="42"/>
      <c r="Z809" s="42"/>
      <c r="AA809" s="108"/>
    </row>
    <row r="810" spans="1:27" ht="14.5" customHeight="1">
      <c r="A810" s="41" t="s">
        <v>10745</v>
      </c>
      <c r="B810" s="119" t="s">
        <v>8343</v>
      </c>
      <c r="C810" s="120" t="s">
        <v>791</v>
      </c>
      <c r="D810" s="135" t="s">
        <v>765</v>
      </c>
      <c r="E810" s="119" t="s">
        <v>7747</v>
      </c>
      <c r="F810" s="118" t="s">
        <v>10744</v>
      </c>
      <c r="G810" s="117">
        <v>0.14678434782299998</v>
      </c>
      <c r="H810" s="117">
        <v>6.3839081219999996E-2</v>
      </c>
      <c r="I810" s="117">
        <v>2.09745483E-2</v>
      </c>
      <c r="J810" s="117">
        <v>3.5358487302999994E-2</v>
      </c>
      <c r="K810" s="117">
        <v>2.6612231E-2</v>
      </c>
      <c r="L810" s="116">
        <v>0.20009196240601504</v>
      </c>
      <c r="M810" s="115">
        <v>5.5192081000000002</v>
      </c>
      <c r="N810" s="114">
        <v>1.345554E-2</v>
      </c>
      <c r="O810" s="114">
        <v>1.3014718E-2</v>
      </c>
      <c r="P810" s="114">
        <v>2.1455274000000001E-4</v>
      </c>
      <c r="Q810" s="114">
        <v>2.2627009000000001E-4</v>
      </c>
      <c r="R810" s="113">
        <v>7.8025884589000004E-7</v>
      </c>
      <c r="S810" s="112">
        <v>7.9346427017012E-10</v>
      </c>
      <c r="T810" s="112">
        <v>3.1690488808000003E-2</v>
      </c>
      <c r="U810" s="122">
        <v>9.6469336E-5</v>
      </c>
      <c r="V810" s="154"/>
      <c r="W810" s="173"/>
      <c r="X810" s="42" t="s">
        <v>802</v>
      </c>
      <c r="Y810" s="42"/>
      <c r="Z810" s="42"/>
      <c r="AA810" s="108"/>
    </row>
    <row r="811" spans="1:27" ht="14.5" customHeight="1" thickBot="1">
      <c r="A811" s="41" t="s">
        <v>10743</v>
      </c>
      <c r="B811" s="119" t="s">
        <v>8343</v>
      </c>
      <c r="C811" s="120" t="s">
        <v>792</v>
      </c>
      <c r="D811" s="135" t="s">
        <v>765</v>
      </c>
      <c r="E811" s="119" t="s">
        <v>7747</v>
      </c>
      <c r="F811" s="118" t="s">
        <v>10742</v>
      </c>
      <c r="G811" s="117">
        <v>6.3092709246899997E-2</v>
      </c>
      <c r="H811" s="117">
        <v>6.141084759E-4</v>
      </c>
      <c r="I811" s="117">
        <v>1.519206865E-3</v>
      </c>
      <c r="J811" s="117">
        <v>4.4398763905999998E-2</v>
      </c>
      <c r="K811" s="117">
        <v>1.656063E-2</v>
      </c>
      <c r="L811" s="116">
        <v>0.12451601503759398</v>
      </c>
      <c r="M811" s="115">
        <v>4.8310202000000002</v>
      </c>
      <c r="N811" s="114">
        <v>2.3060890999999999E-3</v>
      </c>
      <c r="O811" s="114">
        <v>2.0470900000000001E-3</v>
      </c>
      <c r="P811" s="121">
        <v>9.7386032999999996E-5</v>
      </c>
      <c r="Q811" s="114">
        <v>1.6161307E-4</v>
      </c>
      <c r="R811" s="113">
        <v>1.22727221356E-7</v>
      </c>
      <c r="S811" s="112">
        <v>3.6015544717540002E-10</v>
      </c>
      <c r="T811" s="112">
        <v>2.2634882887499999E-2</v>
      </c>
      <c r="U811" s="122">
        <v>7.1229944000000003E-6</v>
      </c>
      <c r="V811" s="154"/>
      <c r="W811" s="173"/>
      <c r="X811" s="42" t="s">
        <v>802</v>
      </c>
      <c r="Y811" s="42"/>
      <c r="Z811" s="42"/>
      <c r="AA811" s="108"/>
    </row>
    <row r="812" spans="1:27" ht="14.5" customHeight="1" thickBot="1">
      <c r="A812" s="41" t="s">
        <v>10741</v>
      </c>
      <c r="B812" s="119" t="s">
        <v>8343</v>
      </c>
      <c r="C812" s="120" t="s">
        <v>793</v>
      </c>
      <c r="D812" s="135" t="s">
        <v>765</v>
      </c>
      <c r="E812" s="119" t="s">
        <v>7747</v>
      </c>
      <c r="F812" s="118" t="s">
        <v>10740</v>
      </c>
      <c r="G812" s="117">
        <v>5.2885617266700005E-2</v>
      </c>
      <c r="H812" s="117">
        <v>2.364120745E-3</v>
      </c>
      <c r="I812" s="117">
        <v>4.7401436466999996E-3</v>
      </c>
      <c r="J812" s="117">
        <v>2.4854951875000003E-2</v>
      </c>
      <c r="K812" s="117">
        <v>2.0926401000000001E-2</v>
      </c>
      <c r="L812" s="116">
        <v>0.15734136090225564</v>
      </c>
      <c r="M812" s="115">
        <v>4.7395272999999998</v>
      </c>
      <c r="N812" s="114">
        <v>3.9648152000000001E-3</v>
      </c>
      <c r="O812" s="114">
        <v>3.7327071000000001E-3</v>
      </c>
      <c r="P812" s="114">
        <v>1.4538480999999999E-4</v>
      </c>
      <c r="Q812" s="121">
        <v>8.6723213000000006E-5</v>
      </c>
      <c r="R812" s="113">
        <v>2.2378340104200001E-7</v>
      </c>
      <c r="S812" s="112">
        <v>5.3766570591179991E-10</v>
      </c>
      <c r="T812" s="112">
        <v>1.2146108516669999E-2</v>
      </c>
      <c r="U812" s="122">
        <v>9.4552573999999995E-6</v>
      </c>
      <c r="V812" s="207"/>
      <c r="W812" s="173"/>
      <c r="X812" s="42" t="s">
        <v>802</v>
      </c>
      <c r="Y812" s="42"/>
      <c r="Z812" s="42"/>
      <c r="AA812" s="108"/>
    </row>
    <row r="813" spans="1:27" ht="14.5" customHeight="1" thickBot="1">
      <c r="A813" s="41" t="s">
        <v>10739</v>
      </c>
      <c r="B813" s="119" t="s">
        <v>8343</v>
      </c>
      <c r="C813" s="120" t="s">
        <v>794</v>
      </c>
      <c r="D813" s="135" t="s">
        <v>765</v>
      </c>
      <c r="E813" s="119" t="s">
        <v>7747</v>
      </c>
      <c r="F813" s="118" t="s">
        <v>10738</v>
      </c>
      <c r="G813" s="117">
        <v>7.5980701070000002E-3</v>
      </c>
      <c r="H813" s="117">
        <v>3.5008171699999998E-4</v>
      </c>
      <c r="I813" s="117">
        <v>1.66239319E-3</v>
      </c>
      <c r="J813" s="117">
        <v>2.6480078999999998E-3</v>
      </c>
      <c r="K813" s="117">
        <v>2.9375872999999999E-3</v>
      </c>
      <c r="L813" s="116">
        <v>2.2087122556390976E-2</v>
      </c>
      <c r="M813" s="115">
        <v>0.48165867000000001</v>
      </c>
      <c r="N813" s="114">
        <v>5.6888290000000003E-4</v>
      </c>
      <c r="O813" s="114">
        <v>5.2935467000000003E-4</v>
      </c>
      <c r="P813" s="121">
        <v>2.0168389000000001E-5</v>
      </c>
      <c r="Q813" s="121">
        <v>1.9359839000000001E-5</v>
      </c>
      <c r="R813" s="113">
        <v>3.1735891582E-8</v>
      </c>
      <c r="S813" s="112">
        <v>7.458723754089998E-11</v>
      </c>
      <c r="T813" s="112">
        <v>2.7114619961999997E-3</v>
      </c>
      <c r="U813" s="122">
        <v>1.6755977E-6</v>
      </c>
      <c r="V813" s="207"/>
      <c r="W813" s="173"/>
      <c r="X813" s="42" t="s">
        <v>1435</v>
      </c>
      <c r="Y813" s="42"/>
      <c r="Z813" s="42"/>
      <c r="AA813" s="108"/>
    </row>
    <row r="814" spans="1:27" ht="14.5" customHeight="1" thickBot="1">
      <c r="B814" s="119" t="s">
        <v>8343</v>
      </c>
      <c r="C814" s="133" t="s">
        <v>768</v>
      </c>
      <c r="D814" s="133" t="s">
        <v>766</v>
      </c>
      <c r="G814" s="131"/>
      <c r="H814" s="131"/>
      <c r="I814" s="131"/>
      <c r="J814" s="131"/>
      <c r="K814" s="131"/>
      <c r="L814" s="131"/>
      <c r="M814" s="100"/>
      <c r="N814" s="41"/>
      <c r="O814" s="41"/>
      <c r="V814" s="206"/>
      <c r="W814" s="172"/>
      <c r="X814" s="42"/>
      <c r="Y814" s="42"/>
      <c r="Z814" s="42"/>
      <c r="AA814" s="108"/>
    </row>
    <row r="815" spans="1:27" ht="14.5" customHeight="1" thickBot="1">
      <c r="A815" s="41" t="s">
        <v>10737</v>
      </c>
      <c r="B815" s="119" t="s">
        <v>8343</v>
      </c>
      <c r="C815" s="120" t="s">
        <v>795</v>
      </c>
      <c r="D815" s="135" t="s">
        <v>766</v>
      </c>
      <c r="E815" s="119" t="s">
        <v>10730</v>
      </c>
      <c r="F815" s="118" t="s">
        <v>10736</v>
      </c>
      <c r="G815" s="117">
        <v>0.1534794548523</v>
      </c>
      <c r="H815" s="117">
        <v>5.2314233389999997E-3</v>
      </c>
      <c r="I815" s="117">
        <v>1.0416335970000001E-2</v>
      </c>
      <c r="J815" s="117">
        <v>1.14964555433E-2</v>
      </c>
      <c r="K815" s="117">
        <v>0.12633523999999999</v>
      </c>
      <c r="L815" s="116">
        <v>0.94988902255639085</v>
      </c>
      <c r="M815" s="115">
        <v>14.604906</v>
      </c>
      <c r="N815" s="114">
        <v>1.8639988999999999E-2</v>
      </c>
      <c r="O815" s="114">
        <v>1.7349964999999998E-2</v>
      </c>
      <c r="P815" s="114">
        <v>7.9505652999999998E-4</v>
      </c>
      <c r="Q815" s="114">
        <v>4.9496706E-4</v>
      </c>
      <c r="R815" s="113">
        <v>1.0401657761436E-6</v>
      </c>
      <c r="S815" s="112">
        <v>2.9402978238892304E-9</v>
      </c>
      <c r="T815" s="112">
        <v>6.9323118227000005E-2</v>
      </c>
      <c r="U815" s="122">
        <v>4.7693467999999999E-5</v>
      </c>
      <c r="V815" s="194" t="s">
        <v>10541</v>
      </c>
      <c r="W815" s="143"/>
      <c r="X815" s="42" t="s">
        <v>10735</v>
      </c>
      <c r="Y815" s="42"/>
      <c r="Z815" s="42"/>
      <c r="AA815" s="108"/>
    </row>
    <row r="816" spans="1:27" ht="14.5" customHeight="1" thickBot="1">
      <c r="A816" s="41" t="s">
        <v>10734</v>
      </c>
      <c r="B816" s="119" t="s">
        <v>8343</v>
      </c>
      <c r="C816" s="120" t="s">
        <v>796</v>
      </c>
      <c r="D816" s="135" t="s">
        <v>766</v>
      </c>
      <c r="E816" s="119" t="s">
        <v>10730</v>
      </c>
      <c r="F816" s="118" t="s">
        <v>10733</v>
      </c>
      <c r="G816" s="117">
        <v>5.3353680213929999E-2</v>
      </c>
      <c r="H816" s="117">
        <v>1.5606532140999998E-3</v>
      </c>
      <c r="I816" s="117">
        <v>3.8382373157000004E-3</v>
      </c>
      <c r="J816" s="117">
        <v>8.35125768413E-3</v>
      </c>
      <c r="K816" s="117">
        <v>3.9603531999999997E-2</v>
      </c>
      <c r="L816" s="116">
        <v>0.29777091729323302</v>
      </c>
      <c r="M816" s="115">
        <v>5.0882031999999997</v>
      </c>
      <c r="N816" s="114">
        <v>5.9353024000000001E-3</v>
      </c>
      <c r="O816" s="114">
        <v>5.5963094999999996E-3</v>
      </c>
      <c r="P816" s="114">
        <v>2.5129310999999997E-4</v>
      </c>
      <c r="Q816" s="121">
        <v>8.7699752000000006E-5</v>
      </c>
      <c r="R816" s="113">
        <v>3.3551016162171701E-7</v>
      </c>
      <c r="S816" s="112">
        <v>9.2933842542866178E-10</v>
      </c>
      <c r="T816" s="112">
        <v>1.2282878528999999E-2</v>
      </c>
      <c r="U816" s="122">
        <v>1.5389854000000001E-5</v>
      </c>
      <c r="V816" s="194" t="s">
        <v>10687</v>
      </c>
      <c r="W816" s="143"/>
      <c r="X816" s="42" t="s">
        <v>10732</v>
      </c>
      <c r="Y816" s="42"/>
      <c r="Z816" s="42"/>
      <c r="AA816" s="108"/>
    </row>
    <row r="817" spans="1:27" ht="14.5" customHeight="1" thickBot="1">
      <c r="A817" s="41" t="s">
        <v>10731</v>
      </c>
      <c r="B817" s="119" t="s">
        <v>8343</v>
      </c>
      <c r="C817" s="120" t="s">
        <v>797</v>
      </c>
      <c r="D817" s="135" t="s">
        <v>766</v>
      </c>
      <c r="E817" s="119" t="s">
        <v>10730</v>
      </c>
      <c r="F817" s="118" t="s">
        <v>10729</v>
      </c>
      <c r="G817" s="117">
        <v>8.8306025621860004E-2</v>
      </c>
      <c r="H817" s="117">
        <v>2.5673005205400002E-3</v>
      </c>
      <c r="I817" s="117">
        <v>6.3414469549999998E-3</v>
      </c>
      <c r="J817" s="117">
        <v>1.363923414632E-2</v>
      </c>
      <c r="K817" s="117">
        <v>6.5758044000000002E-2</v>
      </c>
      <c r="L817" s="116">
        <v>0.49442138345864661</v>
      </c>
      <c r="M817" s="115">
        <v>8.4528587999999996</v>
      </c>
      <c r="N817" s="114">
        <v>9.8475522999999995E-3</v>
      </c>
      <c r="O817" s="114">
        <v>9.2870483999999993E-3</v>
      </c>
      <c r="P817" s="114">
        <v>4.165816E-4</v>
      </c>
      <c r="Q817" s="114">
        <v>1.4392226000000001E-4</v>
      </c>
      <c r="R817" s="113">
        <v>5.5677748617943691E-7</v>
      </c>
      <c r="S817" s="112">
        <v>1.5406124078947028E-9</v>
      </c>
      <c r="T817" s="112">
        <v>2.0157179083999999E-2</v>
      </c>
      <c r="U817" s="122">
        <v>2.5534040999999999E-5</v>
      </c>
      <c r="V817" s="194" t="s">
        <v>10728</v>
      </c>
      <c r="W817" s="143"/>
      <c r="X817" s="42" t="s">
        <v>10727</v>
      </c>
      <c r="Y817" s="42"/>
      <c r="Z817" s="42"/>
      <c r="AA817" s="108"/>
    </row>
    <row r="818" spans="1:27" ht="14.5" customHeight="1">
      <c r="B818" s="119" t="s">
        <v>8343</v>
      </c>
      <c r="C818" s="133" t="s">
        <v>10726</v>
      </c>
      <c r="D818" s="133" t="s">
        <v>10719</v>
      </c>
      <c r="E818" s="119"/>
      <c r="G818" s="131"/>
      <c r="H818" s="131"/>
      <c r="I818" s="131"/>
      <c r="J818" s="131"/>
      <c r="K818" s="131"/>
      <c r="L818" s="131"/>
      <c r="M818" s="100"/>
      <c r="N818" s="41"/>
      <c r="O818" s="41"/>
      <c r="R818" s="105"/>
      <c r="U818" s="105"/>
      <c r="V818" s="152"/>
      <c r="W818" s="144"/>
      <c r="X818" s="42"/>
      <c r="Y818" s="42"/>
      <c r="Z818" s="42"/>
      <c r="AA818" s="108"/>
    </row>
    <row r="819" spans="1:27" ht="14.5" customHeight="1">
      <c r="A819" s="135" t="s">
        <v>10725</v>
      </c>
      <c r="B819" s="119" t="s">
        <v>8343</v>
      </c>
      <c r="C819" s="120" t="s">
        <v>10724</v>
      </c>
      <c r="D819" s="135" t="s">
        <v>10719</v>
      </c>
      <c r="E819" s="119" t="s">
        <v>6570</v>
      </c>
      <c r="F819" s="118" t="s">
        <v>10723</v>
      </c>
      <c r="G819" s="117">
        <v>4.7414288555859996E-2</v>
      </c>
      <c r="H819" s="117">
        <v>4.4434584499999999E-3</v>
      </c>
      <c r="I819" s="117">
        <v>1.1569060709999999E-2</v>
      </c>
      <c r="J819" s="117">
        <v>2.1032283958600001E-3</v>
      </c>
      <c r="K819" s="117">
        <v>2.9298541000000001E-2</v>
      </c>
      <c r="L819" s="116">
        <v>0.22028978195488721</v>
      </c>
      <c r="M819" s="115">
        <v>2.2856041</v>
      </c>
      <c r="N819" s="114">
        <v>5.4835446999999997E-3</v>
      </c>
      <c r="O819" s="114">
        <v>5.2001138000000004E-3</v>
      </c>
      <c r="P819" s="114">
        <v>2.1210084000000001E-4</v>
      </c>
      <c r="Q819" s="114">
        <v>7.133005E-5</v>
      </c>
      <c r="R819" s="113">
        <v>3.1175742322285993E-7</v>
      </c>
      <c r="S819" s="112">
        <v>7.8439659489110522E-10</v>
      </c>
      <c r="T819" s="112">
        <v>9.9902029978999989E-3</v>
      </c>
      <c r="U819" s="122">
        <v>1.3689541E-5</v>
      </c>
      <c r="V819" s="110"/>
      <c r="W819" s="109"/>
      <c r="X819" s="42" t="s">
        <v>10722</v>
      </c>
      <c r="Y819" s="42"/>
      <c r="Z819" s="42"/>
      <c r="AA819" s="108"/>
    </row>
    <row r="820" spans="1:27" ht="14.5" customHeight="1">
      <c r="A820" s="135" t="s">
        <v>10721</v>
      </c>
      <c r="B820" s="119" t="s">
        <v>8343</v>
      </c>
      <c r="C820" s="120" t="s">
        <v>10720</v>
      </c>
      <c r="D820" s="135" t="s">
        <v>10719</v>
      </c>
      <c r="E820" s="119" t="s">
        <v>6570</v>
      </c>
      <c r="F820" s="118" t="s">
        <v>10718</v>
      </c>
      <c r="G820" s="117">
        <v>0.1763362782682</v>
      </c>
      <c r="H820" s="117">
        <v>7.1059636520000007E-3</v>
      </c>
      <c r="I820" s="117">
        <v>2.66482101E-2</v>
      </c>
      <c r="J820" s="117">
        <v>2.49494845162E-2</v>
      </c>
      <c r="K820" s="117">
        <v>0.11763261999999999</v>
      </c>
      <c r="L820" s="116">
        <v>0.88445578947368408</v>
      </c>
      <c r="M820" s="115">
        <v>20.616188000000001</v>
      </c>
      <c r="N820" s="114">
        <v>1.9787927E-2</v>
      </c>
      <c r="O820" s="114">
        <v>1.8438982E-2</v>
      </c>
      <c r="P820" s="114">
        <v>8.5176117999999996E-4</v>
      </c>
      <c r="Q820" s="114">
        <v>4.9718353000000005E-4</v>
      </c>
      <c r="R820" s="113">
        <v>1.1054545762179001E-6</v>
      </c>
      <c r="S820" s="112">
        <v>3.1500043484474807E-9</v>
      </c>
      <c r="T820" s="112">
        <v>6.9633548399999995E-2</v>
      </c>
      <c r="U820" s="122">
        <v>4.7735421999999997E-5</v>
      </c>
      <c r="V820" s="110"/>
      <c r="W820" s="109"/>
      <c r="X820" s="42" t="s">
        <v>1276</v>
      </c>
      <c r="Y820" s="76"/>
      <c r="Z820" s="76"/>
      <c r="AA820" s="108"/>
    </row>
    <row r="821" spans="1:27" ht="14.5" customHeight="1">
      <c r="B821" s="119" t="s">
        <v>8322</v>
      </c>
      <c r="C821" s="133" t="s">
        <v>10717</v>
      </c>
      <c r="D821" s="135"/>
      <c r="G821" s="131"/>
      <c r="H821" s="131"/>
      <c r="I821" s="131"/>
      <c r="J821" s="131"/>
      <c r="K821" s="131"/>
      <c r="L821" s="131"/>
      <c r="M821" s="100"/>
      <c r="N821" s="41"/>
      <c r="O821" s="41"/>
      <c r="V821" s="130"/>
      <c r="W821" s="105"/>
      <c r="X821" s="76"/>
      <c r="Y821" s="76"/>
      <c r="Z821" s="76"/>
      <c r="AA821" s="108"/>
    </row>
    <row r="822" spans="1:27" ht="14.5" customHeight="1">
      <c r="B822" s="119" t="s">
        <v>8322</v>
      </c>
      <c r="C822" s="133" t="s">
        <v>89</v>
      </c>
      <c r="D822" s="133" t="s">
        <v>1446</v>
      </c>
      <c r="G822" s="131"/>
      <c r="H822" s="131"/>
      <c r="I822" s="131"/>
      <c r="J822" s="131"/>
      <c r="K822" s="131"/>
      <c r="L822" s="131"/>
      <c r="M822" s="100"/>
      <c r="N822" s="41"/>
      <c r="O822" s="41"/>
      <c r="V822" s="130"/>
      <c r="W822" s="105"/>
      <c r="X822" s="76"/>
      <c r="Y822" s="76"/>
      <c r="Z822" s="76"/>
      <c r="AA822" s="108"/>
    </row>
    <row r="823" spans="1:27" ht="14.5" customHeight="1">
      <c r="A823" s="41" t="s">
        <v>10716</v>
      </c>
      <c r="B823" s="119" t="s">
        <v>8322</v>
      </c>
      <c r="C823" s="120" t="s">
        <v>262</v>
      </c>
      <c r="D823" s="135" t="s">
        <v>1446</v>
      </c>
      <c r="E823" s="119" t="s">
        <v>6570</v>
      </c>
      <c r="F823" s="118" t="s">
        <v>10715</v>
      </c>
      <c r="G823" s="117">
        <v>0.33941100790862389</v>
      </c>
      <c r="H823" s="117">
        <v>4.0282264350819996E-2</v>
      </c>
      <c r="I823" s="117">
        <v>5.0418743557803902E-2</v>
      </c>
      <c r="J823" s="117">
        <v>0</v>
      </c>
      <c r="K823" s="117">
        <v>0.24870999999999999</v>
      </c>
      <c r="L823" s="116">
        <v>1.8699999999999999</v>
      </c>
      <c r="M823" s="115">
        <v>87.453000000000003</v>
      </c>
      <c r="N823" s="114">
        <v>4.7283849000000003E-2</v>
      </c>
      <c r="O823" s="114">
        <v>4.2188874000000001E-2</v>
      </c>
      <c r="P823" s="114">
        <v>1.6922937999999999E-3</v>
      </c>
      <c r="Q823" s="114">
        <v>3.4026811999999999E-3</v>
      </c>
      <c r="R823" s="113">
        <v>2.5293090000000001E-6</v>
      </c>
      <c r="S823" s="112">
        <v>6.2584830549999997E-9</v>
      </c>
      <c r="T823" s="112">
        <v>0.47656599999999999</v>
      </c>
      <c r="U823" s="111">
        <v>1.616907E-4</v>
      </c>
      <c r="V823" s="151" t="s">
        <v>10662</v>
      </c>
      <c r="W823" s="143"/>
      <c r="X823" s="42" t="s">
        <v>10714</v>
      </c>
      <c r="Y823" s="42"/>
      <c r="Z823" s="42"/>
      <c r="AA823" s="108"/>
    </row>
    <row r="824" spans="1:27" ht="14.5" customHeight="1">
      <c r="A824" s="41" t="s">
        <v>10713</v>
      </c>
      <c r="B824" s="119" t="s">
        <v>8322</v>
      </c>
      <c r="C824" s="120" t="s">
        <v>263</v>
      </c>
      <c r="D824" s="135" t="s">
        <v>1446</v>
      </c>
      <c r="E824" s="119" t="s">
        <v>6570</v>
      </c>
      <c r="F824" s="118" t="s">
        <v>10712</v>
      </c>
      <c r="G824" s="117">
        <v>1.282168425089</v>
      </c>
      <c r="H824" s="117">
        <v>4.9774008810000006E-2</v>
      </c>
      <c r="I824" s="117">
        <v>8.289776019999999E-2</v>
      </c>
      <c r="J824" s="117">
        <v>1.1723556079000001E-2</v>
      </c>
      <c r="K824" s="117">
        <v>1.1377731</v>
      </c>
      <c r="L824" s="116">
        <v>8.5546849624060144</v>
      </c>
      <c r="M824" s="115">
        <v>120.50587</v>
      </c>
      <c r="N824" s="114">
        <v>0.16621556000000001</v>
      </c>
      <c r="O824" s="114">
        <v>0.15311026999999999</v>
      </c>
      <c r="P824" s="114">
        <v>7.1434879000000003E-3</v>
      </c>
      <c r="Q824" s="114">
        <v>5.9617962000000002E-3</v>
      </c>
      <c r="R824" s="113">
        <v>9.1792730414119997E-6</v>
      </c>
      <c r="S824" s="112">
        <v>2.6418224788147793E-8</v>
      </c>
      <c r="T824" s="112">
        <v>0.83498546741399993</v>
      </c>
      <c r="U824" s="111">
        <v>4.2097283999999998E-4</v>
      </c>
      <c r="V824" s="199" t="s">
        <v>10658</v>
      </c>
      <c r="W824" s="143"/>
      <c r="X824" s="42" t="s">
        <v>1079</v>
      </c>
      <c r="Y824" s="42"/>
      <c r="Z824" s="42"/>
      <c r="AA824" s="108"/>
    </row>
    <row r="825" spans="1:27" ht="14.5" customHeight="1">
      <c r="A825" s="41" t="s">
        <v>10711</v>
      </c>
      <c r="B825" s="119" t="s">
        <v>8322</v>
      </c>
      <c r="C825" s="120" t="s">
        <v>264</v>
      </c>
      <c r="D825" s="135" t="s">
        <v>1446</v>
      </c>
      <c r="E825" s="119" t="s">
        <v>6570</v>
      </c>
      <c r="F825" s="118" t="s">
        <v>10710</v>
      </c>
      <c r="G825" s="117">
        <v>0.39753291805099999</v>
      </c>
      <c r="H825" s="117">
        <v>5.3048446731000003E-2</v>
      </c>
      <c r="I825" s="117">
        <v>2.7944471319999997E-2</v>
      </c>
      <c r="J825" s="117">
        <v>0</v>
      </c>
      <c r="K825" s="117">
        <v>0.31653999999999999</v>
      </c>
      <c r="L825" s="116">
        <v>2.38</v>
      </c>
      <c r="M825" s="115">
        <v>60.408999999999999</v>
      </c>
      <c r="N825" s="114">
        <v>5.3723518999999997E-2</v>
      </c>
      <c r="O825" s="114">
        <v>4.9442270000000003E-2</v>
      </c>
      <c r="P825" s="114">
        <v>1.8466941000000001E-3</v>
      </c>
      <c r="Q825" s="114">
        <v>2.4345543999999999E-3</v>
      </c>
      <c r="R825" s="113">
        <v>2.96416488E-6</v>
      </c>
      <c r="S825" s="112">
        <v>6.8294900699999999E-9</v>
      </c>
      <c r="T825" s="112">
        <v>0.340974</v>
      </c>
      <c r="U825" s="111">
        <v>1.5842809999999999E-4</v>
      </c>
      <c r="V825" s="137"/>
      <c r="W825" s="143"/>
      <c r="X825" s="42" t="s">
        <v>1080</v>
      </c>
      <c r="Y825" s="42"/>
      <c r="Z825" s="42"/>
      <c r="AA825" s="108"/>
    </row>
    <row r="826" spans="1:27" ht="14.5" customHeight="1">
      <c r="A826" s="41" t="s">
        <v>10709</v>
      </c>
      <c r="B826" s="119" t="s">
        <v>8322</v>
      </c>
      <c r="C826" s="120" t="s">
        <v>265</v>
      </c>
      <c r="D826" s="135" t="s">
        <v>1446</v>
      </c>
      <c r="E826" s="119" t="s">
        <v>6570</v>
      </c>
      <c r="F826" s="118" t="s">
        <v>10708</v>
      </c>
      <c r="G826" s="117">
        <v>0.4208228344991638</v>
      </c>
      <c r="H826" s="117">
        <v>5.6697523177220002E-2</v>
      </c>
      <c r="I826" s="117">
        <v>7.2855311321943797E-2</v>
      </c>
      <c r="J826" s="117">
        <v>0</v>
      </c>
      <c r="K826" s="117">
        <v>0.29126999999999997</v>
      </c>
      <c r="L826" s="116">
        <v>2.1899999999999995</v>
      </c>
      <c r="M826" s="115">
        <v>73.421000000000006</v>
      </c>
      <c r="N826" s="114">
        <v>5.8056742000000001E-2</v>
      </c>
      <c r="O826" s="114">
        <v>5.3553179999999999E-2</v>
      </c>
      <c r="P826" s="114">
        <v>2.0761261999999998E-3</v>
      </c>
      <c r="Q826" s="114">
        <v>2.4274358000000002E-3</v>
      </c>
      <c r="R826" s="113">
        <v>3.2106223000000002E-6</v>
      </c>
      <c r="S826" s="112">
        <v>7.6779815350000003E-9</v>
      </c>
      <c r="T826" s="112">
        <v>0.33997699999999997</v>
      </c>
      <c r="U826" s="111">
        <v>1.7369552999999999E-4</v>
      </c>
      <c r="V826" s="151"/>
      <c r="W826" s="143"/>
      <c r="X826" s="42" t="s">
        <v>1081</v>
      </c>
      <c r="Y826" s="42"/>
      <c r="Z826" s="42"/>
      <c r="AA826" s="108"/>
    </row>
    <row r="827" spans="1:27" ht="14.5" customHeight="1">
      <c r="A827" s="41" t="s">
        <v>10707</v>
      </c>
      <c r="B827" s="119" t="s">
        <v>8322</v>
      </c>
      <c r="C827" s="120" t="s">
        <v>648</v>
      </c>
      <c r="D827" s="135" t="s">
        <v>1446</v>
      </c>
      <c r="E827" s="119" t="s">
        <v>6570</v>
      </c>
      <c r="F827" s="118" t="s">
        <v>10706</v>
      </c>
      <c r="G827" s="117">
        <v>0.42821258339169999</v>
      </c>
      <c r="H827" s="117">
        <v>1.4164146698999999E-2</v>
      </c>
      <c r="I827" s="117">
        <v>2.9354916740000001E-2</v>
      </c>
      <c r="J827" s="117">
        <v>3.8071419952699997E-2</v>
      </c>
      <c r="K827" s="117">
        <v>0.34662209999999999</v>
      </c>
      <c r="L827" s="116">
        <v>2.6061812030075187</v>
      </c>
      <c r="M827" s="115">
        <v>40.855080000000001</v>
      </c>
      <c r="N827" s="114">
        <v>5.1259714999999997E-2</v>
      </c>
      <c r="O827" s="114">
        <v>4.7826083999999998E-2</v>
      </c>
      <c r="P827" s="114">
        <v>2.1825653000000001E-3</v>
      </c>
      <c r="Q827" s="114">
        <v>1.2510654999999999E-3</v>
      </c>
      <c r="R827" s="113">
        <v>2.86727126627E-6</v>
      </c>
      <c r="S827" s="112">
        <v>8.0716170740358294E-9</v>
      </c>
      <c r="T827" s="112">
        <v>0.17521925413</v>
      </c>
      <c r="U827" s="111">
        <v>1.3146337E-4</v>
      </c>
      <c r="V827" s="151"/>
      <c r="W827" s="143"/>
      <c r="X827" s="42" t="s">
        <v>1082</v>
      </c>
      <c r="Y827" s="42"/>
      <c r="Z827" s="42"/>
      <c r="AA827" s="108"/>
    </row>
    <row r="828" spans="1:27" ht="14.5" customHeight="1">
      <c r="A828" s="41" t="s">
        <v>10705</v>
      </c>
      <c r="B828" s="119" t="s">
        <v>8322</v>
      </c>
      <c r="C828" s="120" t="s">
        <v>655</v>
      </c>
      <c r="D828" s="135" t="s">
        <v>1446</v>
      </c>
      <c r="E828" s="119" t="s">
        <v>6570</v>
      </c>
      <c r="F828" s="118" t="s">
        <v>10704</v>
      </c>
      <c r="G828" s="117">
        <v>0.52507850413900004</v>
      </c>
      <c r="H828" s="117">
        <v>2.0383641800000001E-2</v>
      </c>
      <c r="I828" s="117">
        <v>3.3948606899999997E-2</v>
      </c>
      <c r="J828" s="117">
        <v>4.8010754389999997E-3</v>
      </c>
      <c r="K828" s="117">
        <v>0.46594518000000001</v>
      </c>
      <c r="L828" s="116">
        <v>3.5033472180451128</v>
      </c>
      <c r="M828" s="115">
        <v>49.350025000000002</v>
      </c>
      <c r="N828" s="114">
        <v>6.8069227999999996E-2</v>
      </c>
      <c r="O828" s="114">
        <v>6.2702302000000001E-2</v>
      </c>
      <c r="P828" s="114">
        <v>2.9254284E-3</v>
      </c>
      <c r="Q828" s="114">
        <v>2.4414975000000001E-3</v>
      </c>
      <c r="R828" s="113">
        <v>3.7591307917140002E-6</v>
      </c>
      <c r="S828" s="112">
        <v>1.08188919443394E-8</v>
      </c>
      <c r="T828" s="112">
        <v>0.34194642294100003</v>
      </c>
      <c r="U828" s="111">
        <v>1.7239840000000001E-4</v>
      </c>
      <c r="V828" s="151"/>
      <c r="W828" s="143"/>
      <c r="X828" s="42" t="s">
        <v>1083</v>
      </c>
      <c r="Y828" s="42"/>
      <c r="Z828" s="42"/>
      <c r="AA828" s="108"/>
    </row>
    <row r="829" spans="1:27" ht="14.5" customHeight="1">
      <c r="A829" s="41" t="s">
        <v>10703</v>
      </c>
      <c r="B829" s="119" t="s">
        <v>8322</v>
      </c>
      <c r="C829" s="120" t="s">
        <v>658</v>
      </c>
      <c r="D829" s="135" t="s">
        <v>1446</v>
      </c>
      <c r="E829" s="119" t="s">
        <v>6570</v>
      </c>
      <c r="F829" s="118" t="s">
        <v>10702</v>
      </c>
      <c r="G829" s="117">
        <v>0.381870159835</v>
      </c>
      <c r="H829" s="117">
        <v>2.4781887960000002E-2</v>
      </c>
      <c r="I829" s="117">
        <v>4.9037332500000003E-2</v>
      </c>
      <c r="J829" s="117">
        <v>1.6491059375000002E-2</v>
      </c>
      <c r="K829" s="117">
        <v>0.29155987999999999</v>
      </c>
      <c r="L829" s="116">
        <v>2.1921795488721805</v>
      </c>
      <c r="M829" s="115">
        <v>54.328119000000001</v>
      </c>
      <c r="N829" s="114">
        <v>5.0473687000000003E-2</v>
      </c>
      <c r="O829" s="114">
        <v>4.563772E-2</v>
      </c>
      <c r="P829" s="114">
        <v>2.0221373999999999E-3</v>
      </c>
      <c r="Q829" s="114">
        <v>2.8138292E-3</v>
      </c>
      <c r="R829" s="113">
        <v>2.7360743834350004E-6</v>
      </c>
      <c r="S829" s="112">
        <v>7.4783187628389671E-9</v>
      </c>
      <c r="T829" s="112">
        <v>0.39409372936999998</v>
      </c>
      <c r="U829" s="111">
        <v>1.4905472E-4</v>
      </c>
      <c r="V829" s="151"/>
      <c r="W829" s="143"/>
      <c r="X829" s="42" t="s">
        <v>1085</v>
      </c>
      <c r="Y829" s="42"/>
      <c r="Z829" s="42"/>
      <c r="AA829" s="108"/>
    </row>
    <row r="830" spans="1:27" ht="14.5" customHeight="1">
      <c r="A830" s="41" t="s">
        <v>10701</v>
      </c>
      <c r="B830" s="119" t="s">
        <v>8322</v>
      </c>
      <c r="C830" s="120" t="s">
        <v>967</v>
      </c>
      <c r="D830" s="135" t="s">
        <v>1446</v>
      </c>
      <c r="E830" s="119" t="s">
        <v>6570</v>
      </c>
      <c r="F830" s="118" t="s">
        <v>10700</v>
      </c>
      <c r="G830" s="117">
        <v>0.64335881878000001</v>
      </c>
      <c r="H830" s="117">
        <v>4.5564939409999998E-2</v>
      </c>
      <c r="I830" s="117">
        <v>8.2475077400000013E-2</v>
      </c>
      <c r="J830" s="117">
        <v>1.617097197E-2</v>
      </c>
      <c r="K830" s="117">
        <v>0.49914783000000001</v>
      </c>
      <c r="L830" s="116">
        <v>3.7529912030075185</v>
      </c>
      <c r="M830" s="115">
        <v>99.294143000000005</v>
      </c>
      <c r="N830" s="114">
        <v>8.7942073999999995E-2</v>
      </c>
      <c r="O830" s="114">
        <v>7.9262992000000004E-2</v>
      </c>
      <c r="P830" s="114">
        <v>3.4533889999999999E-3</v>
      </c>
      <c r="Q830" s="114">
        <v>5.2256932999999997E-3</v>
      </c>
      <c r="R830" s="113">
        <v>4.7519779664990001E-6</v>
      </c>
      <c r="S830" s="112">
        <v>1.277140891877275E-8</v>
      </c>
      <c r="T830" s="112">
        <v>0.73188982192999996</v>
      </c>
      <c r="U830" s="111">
        <v>2.6437097000000002E-4</v>
      </c>
      <c r="V830" s="151"/>
      <c r="W830" s="143"/>
      <c r="X830" s="42" t="s">
        <v>1084</v>
      </c>
      <c r="Y830" s="42"/>
      <c r="Z830" s="42"/>
      <c r="AA830" s="108"/>
    </row>
    <row r="831" spans="1:27" ht="14.5" customHeight="1">
      <c r="A831" s="41" t="s">
        <v>10699</v>
      </c>
      <c r="B831" s="119" t="s">
        <v>8322</v>
      </c>
      <c r="C831" s="120" t="s">
        <v>10698</v>
      </c>
      <c r="D831" s="135" t="s">
        <v>1446</v>
      </c>
      <c r="E831" s="119" t="s">
        <v>6570</v>
      </c>
      <c r="F831" s="118" t="s">
        <v>10697</v>
      </c>
      <c r="G831" s="117">
        <v>0.75502587747899996</v>
      </c>
      <c r="H831" s="117">
        <v>3.119336969E-2</v>
      </c>
      <c r="I831" s="117">
        <v>0.10080080700000001</v>
      </c>
      <c r="J831" s="117">
        <v>1.4039370789E-2</v>
      </c>
      <c r="K831" s="117">
        <v>0.60899232999999997</v>
      </c>
      <c r="L831" s="116">
        <v>4.5788896992481201</v>
      </c>
      <c r="M831" s="115">
        <v>84.714923999999996</v>
      </c>
      <c r="N831" s="114">
        <v>0.10644338</v>
      </c>
      <c r="O831" s="114">
        <v>9.8091919E-2</v>
      </c>
      <c r="P831" s="114">
        <v>4.0276649000000001E-3</v>
      </c>
      <c r="Q831" s="114">
        <v>4.3237984000000004E-3</v>
      </c>
      <c r="R831" s="113">
        <v>5.8808104684649999E-6</v>
      </c>
      <c r="S831" s="112">
        <v>1.4895210413927509E-8</v>
      </c>
      <c r="T831" s="112">
        <v>0.60557401028999991</v>
      </c>
      <c r="U831" s="111">
        <v>2.6776391999999997E-4</v>
      </c>
      <c r="V831" s="110"/>
      <c r="W831" s="153"/>
      <c r="X831" s="42" t="s">
        <v>10696</v>
      </c>
      <c r="Y831" s="42"/>
      <c r="Z831" s="42"/>
      <c r="AA831" s="108"/>
    </row>
    <row r="832" spans="1:27" ht="14.5" customHeight="1">
      <c r="B832" s="119" t="s">
        <v>8322</v>
      </c>
      <c r="C832" s="133" t="s">
        <v>90</v>
      </c>
      <c r="D832" s="133" t="s">
        <v>1375</v>
      </c>
      <c r="G832" s="131"/>
      <c r="H832" s="131"/>
      <c r="I832" s="131"/>
      <c r="J832" s="131"/>
      <c r="K832" s="131"/>
      <c r="L832" s="131"/>
      <c r="M832" s="100"/>
      <c r="N832" s="41"/>
      <c r="O832" s="41"/>
      <c r="V832" s="130"/>
      <c r="W832" s="105"/>
      <c r="X832" s="76"/>
      <c r="Y832" s="76"/>
      <c r="Z832" s="76"/>
      <c r="AA832" s="108"/>
    </row>
    <row r="833" spans="1:27" ht="14.5" customHeight="1">
      <c r="A833" s="41" t="s">
        <v>10695</v>
      </c>
      <c r="B833" s="119" t="s">
        <v>8322</v>
      </c>
      <c r="C833" s="120" t="s">
        <v>266</v>
      </c>
      <c r="D833" s="135" t="s">
        <v>1375</v>
      </c>
      <c r="E833" s="119" t="s">
        <v>6570</v>
      </c>
      <c r="F833" s="118" t="s">
        <v>13240</v>
      </c>
      <c r="G833" s="117">
        <v>9.7269871412400011E-2</v>
      </c>
      <c r="H833" s="117">
        <v>3.3026234930000004E-3</v>
      </c>
      <c r="I833" s="117">
        <v>6.9448695500000006E-3</v>
      </c>
      <c r="J833" s="117">
        <v>1.35935833694E-2</v>
      </c>
      <c r="K833" s="117">
        <v>7.3428795000000005E-2</v>
      </c>
      <c r="L833" s="116">
        <v>0.55209620300751883</v>
      </c>
      <c r="M833" s="115">
        <v>8.8406064999999998</v>
      </c>
      <c r="N833" s="114">
        <v>1.1009606E-2</v>
      </c>
      <c r="O833" s="114">
        <v>1.0280493E-2</v>
      </c>
      <c r="P833" s="114">
        <v>4.7282336000000001E-4</v>
      </c>
      <c r="Q833" s="114">
        <v>2.5629034E-4</v>
      </c>
      <c r="R833" s="113">
        <v>6.1633648635310012E-7</v>
      </c>
      <c r="S833" s="112">
        <v>1.7486070774454947E-9</v>
      </c>
      <c r="T833" s="112">
        <v>3.5895006021E-2</v>
      </c>
      <c r="U833" s="122">
        <v>2.8337680999999999E-5</v>
      </c>
      <c r="V833" s="137"/>
      <c r="W833" s="143"/>
      <c r="X833" s="42" t="s">
        <v>13241</v>
      </c>
      <c r="Y833" s="42"/>
      <c r="Z833" s="42"/>
      <c r="AA833" s="108"/>
    </row>
    <row r="834" spans="1:27" ht="14.5" customHeight="1">
      <c r="A834" s="41" t="s">
        <v>10694</v>
      </c>
      <c r="B834" s="119" t="s">
        <v>8322</v>
      </c>
      <c r="C834" s="120" t="s">
        <v>267</v>
      </c>
      <c r="D834" s="135" t="s">
        <v>1375</v>
      </c>
      <c r="E834" s="119" t="s">
        <v>6570</v>
      </c>
      <c r="F834" s="118" t="s">
        <v>10693</v>
      </c>
      <c r="G834" s="117">
        <v>0.14727135720666001</v>
      </c>
      <c r="H834" s="117">
        <v>4.5109352079999998E-3</v>
      </c>
      <c r="I834" s="117">
        <v>1.0357334971999999E-2</v>
      </c>
      <c r="J834" s="117">
        <v>1.8409627026659998E-2</v>
      </c>
      <c r="K834" s="117">
        <v>0.11399346</v>
      </c>
      <c r="L834" s="116">
        <v>0.85709368421052634</v>
      </c>
      <c r="M834" s="115">
        <v>14.119011</v>
      </c>
      <c r="N834" s="114">
        <v>1.6966551999999999E-2</v>
      </c>
      <c r="O834" s="114">
        <v>1.5928118000000002E-2</v>
      </c>
      <c r="P834" s="114">
        <v>7.1933398000000005E-4</v>
      </c>
      <c r="Q834" s="114">
        <v>3.1910012000000001E-4</v>
      </c>
      <c r="R834" s="113">
        <v>9.5492314017599993E-7</v>
      </c>
      <c r="S834" s="112">
        <v>2.6602587512182229E-9</v>
      </c>
      <c r="T834" s="112">
        <v>4.4691893748000006E-2</v>
      </c>
      <c r="U834" s="122">
        <v>4.3781605999999997E-5</v>
      </c>
      <c r="V834" s="137"/>
      <c r="W834" s="143"/>
      <c r="X834" s="42" t="s">
        <v>10692</v>
      </c>
      <c r="Y834" s="42"/>
      <c r="Z834" s="42"/>
      <c r="AA834" s="108"/>
    </row>
    <row r="835" spans="1:27" ht="14.5" customHeight="1" thickBot="1">
      <c r="A835" s="41" t="s">
        <v>10691</v>
      </c>
      <c r="B835" s="119" t="s">
        <v>8322</v>
      </c>
      <c r="C835" s="120" t="s">
        <v>268</v>
      </c>
      <c r="D835" s="135" t="s">
        <v>1375</v>
      </c>
      <c r="E835" s="119" t="s">
        <v>6570</v>
      </c>
      <c r="F835" s="118" t="s">
        <v>10690</v>
      </c>
      <c r="G835" s="117">
        <v>0.56126558187309994</v>
      </c>
      <c r="H835" s="117">
        <v>4.514777042E-3</v>
      </c>
      <c r="I835" s="117">
        <v>9.4933636879999991E-2</v>
      </c>
      <c r="J835" s="117">
        <v>9.3740679511000007E-3</v>
      </c>
      <c r="K835" s="117">
        <v>0.45244309999999999</v>
      </c>
      <c r="L835" s="116">
        <v>3.4018278195488718</v>
      </c>
      <c r="M835" s="115">
        <v>53.483317999999997</v>
      </c>
      <c r="N835" s="114">
        <v>8.2540316000000002E-2</v>
      </c>
      <c r="O835" s="114">
        <v>7.9258571E-2</v>
      </c>
      <c r="P835" s="114">
        <v>3.1231187000000001E-3</v>
      </c>
      <c r="Q835" s="114">
        <v>1.5862628999999999E-4</v>
      </c>
      <c r="R835" s="113">
        <v>4.7517128665351E-6</v>
      </c>
      <c r="S835" s="112">
        <v>1.1549995326458074E-8</v>
      </c>
      <c r="T835" s="112">
        <v>2.2216567810999999E-2</v>
      </c>
      <c r="U835" s="111">
        <v>1.2446298999999999E-4</v>
      </c>
      <c r="V835" s="198" t="s">
        <v>10586</v>
      </c>
      <c r="W835" s="143"/>
      <c r="X835" s="42" t="s">
        <v>1094</v>
      </c>
      <c r="Y835" s="42"/>
      <c r="Z835" s="42"/>
      <c r="AA835" s="108"/>
    </row>
    <row r="836" spans="1:27" ht="14.5" customHeight="1" thickBot="1">
      <c r="A836" s="41" t="s">
        <v>10689</v>
      </c>
      <c r="B836" s="119" t="s">
        <v>8322</v>
      </c>
      <c r="C836" s="120" t="s">
        <v>269</v>
      </c>
      <c r="D836" s="135" t="s">
        <v>1375</v>
      </c>
      <c r="E836" s="119" t="s">
        <v>6570</v>
      </c>
      <c r="F836" s="118" t="s">
        <v>10688</v>
      </c>
      <c r="G836" s="117">
        <v>1.282168425089</v>
      </c>
      <c r="H836" s="117">
        <v>4.9774008810000006E-2</v>
      </c>
      <c r="I836" s="117">
        <v>8.289776019999999E-2</v>
      </c>
      <c r="J836" s="117">
        <v>1.1723556079000001E-2</v>
      </c>
      <c r="K836" s="117">
        <v>1.1377731</v>
      </c>
      <c r="L836" s="116">
        <v>8.5546849624060144</v>
      </c>
      <c r="M836" s="115">
        <v>120.50587</v>
      </c>
      <c r="N836" s="114">
        <v>0.16621556000000001</v>
      </c>
      <c r="O836" s="114">
        <v>0.15311026999999999</v>
      </c>
      <c r="P836" s="114">
        <v>7.1434879000000003E-3</v>
      </c>
      <c r="Q836" s="114">
        <v>5.9617962000000002E-3</v>
      </c>
      <c r="R836" s="113">
        <v>9.1792730414119997E-6</v>
      </c>
      <c r="S836" s="112">
        <v>2.6418224788147793E-8</v>
      </c>
      <c r="T836" s="112">
        <v>0.83498546741399993</v>
      </c>
      <c r="U836" s="111">
        <v>4.2097283999999998E-4</v>
      </c>
      <c r="V836" s="194" t="s">
        <v>10687</v>
      </c>
      <c r="W836" s="143"/>
      <c r="X836" s="42" t="s">
        <v>1094</v>
      </c>
      <c r="Y836" s="42"/>
      <c r="Z836" s="42"/>
      <c r="AA836" s="108"/>
    </row>
    <row r="837" spans="1:27" ht="14.5" customHeight="1">
      <c r="A837" s="41" t="s">
        <v>10686</v>
      </c>
      <c r="B837" s="119" t="s">
        <v>8322</v>
      </c>
      <c r="C837" s="120" t="s">
        <v>270</v>
      </c>
      <c r="D837" s="135" t="s">
        <v>1375</v>
      </c>
      <c r="E837" s="119" t="s">
        <v>6570</v>
      </c>
      <c r="F837" s="118" t="s">
        <v>10685</v>
      </c>
      <c r="G837" s="117">
        <v>0.86951501776810003</v>
      </c>
      <c r="H837" s="117">
        <v>5.7065245800000004E-2</v>
      </c>
      <c r="I837" s="117">
        <v>0.22850940210000001</v>
      </c>
      <c r="J837" s="117">
        <v>1.1325589868100002E-2</v>
      </c>
      <c r="K837" s="117">
        <v>0.57261477999999999</v>
      </c>
      <c r="L837" s="116">
        <v>4.3053742857142856</v>
      </c>
      <c r="M837" s="115">
        <v>44.046281</v>
      </c>
      <c r="N837" s="114">
        <v>0.13786841999999999</v>
      </c>
      <c r="O837" s="114">
        <v>0.13024812</v>
      </c>
      <c r="P837" s="114">
        <v>4.6556072E-3</v>
      </c>
      <c r="Q837" s="114">
        <v>2.9646879E-3</v>
      </c>
      <c r="R837" s="113">
        <v>7.8086403319859997E-6</v>
      </c>
      <c r="S837" s="112">
        <v>1.7217482090671776E-8</v>
      </c>
      <c r="T837" s="112">
        <v>0.41522239335599997</v>
      </c>
      <c r="U837" s="111">
        <v>2.6035879999999998E-4</v>
      </c>
      <c r="V837" s="198" t="s">
        <v>10614</v>
      </c>
      <c r="W837" s="143"/>
      <c r="X837" s="42" t="s">
        <v>1094</v>
      </c>
      <c r="Y837" s="149" t="s">
        <v>1095</v>
      </c>
      <c r="Z837" s="42"/>
      <c r="AA837" s="108"/>
    </row>
    <row r="838" spans="1:27" ht="14.5" customHeight="1">
      <c r="A838" s="41" t="s">
        <v>10684</v>
      </c>
      <c r="B838" s="119" t="s">
        <v>8322</v>
      </c>
      <c r="C838" s="120" t="s">
        <v>271</v>
      </c>
      <c r="D838" s="135" t="s">
        <v>1375</v>
      </c>
      <c r="E838" s="119" t="s">
        <v>6570</v>
      </c>
      <c r="F838" s="118" t="s">
        <v>10683</v>
      </c>
      <c r="G838" s="117">
        <v>0.3788202802251</v>
      </c>
      <c r="H838" s="117">
        <v>3.9482177482000003E-2</v>
      </c>
      <c r="I838" s="117">
        <v>4.8356372809999999E-2</v>
      </c>
      <c r="J838" s="117">
        <v>9.5489699330999992E-3</v>
      </c>
      <c r="K838" s="117">
        <v>0.28143276</v>
      </c>
      <c r="L838" s="116">
        <v>2.1160357894736843</v>
      </c>
      <c r="M838" s="115">
        <v>43.481341</v>
      </c>
      <c r="N838" s="114">
        <v>4.7466129000000003E-2</v>
      </c>
      <c r="O838" s="114">
        <v>4.5167699999999998E-2</v>
      </c>
      <c r="P838" s="114">
        <v>1.8800429E-3</v>
      </c>
      <c r="Q838" s="114">
        <v>4.1838581999999999E-4</v>
      </c>
      <c r="R838" s="113">
        <v>2.7078956656873996E-6</v>
      </c>
      <c r="S838" s="112">
        <v>6.952821320675776E-9</v>
      </c>
      <c r="T838" s="112">
        <v>5.8597453374000005E-2</v>
      </c>
      <c r="U838" s="111">
        <v>1.1365546E-4</v>
      </c>
      <c r="V838" s="198" t="s">
        <v>10541</v>
      </c>
      <c r="W838" s="143"/>
      <c r="X838" s="42" t="s">
        <v>1094</v>
      </c>
      <c r="Y838" s="147" t="s">
        <v>1086</v>
      </c>
      <c r="Z838" s="42"/>
      <c r="AA838" s="108"/>
    </row>
    <row r="839" spans="1:27" ht="14.5" customHeight="1">
      <c r="A839" s="41" t="s">
        <v>10682</v>
      </c>
      <c r="B839" s="119" t="s">
        <v>8322</v>
      </c>
      <c r="C839" s="120" t="s">
        <v>272</v>
      </c>
      <c r="D839" s="135" t="s">
        <v>1375</v>
      </c>
      <c r="E839" s="119" t="s">
        <v>6570</v>
      </c>
      <c r="F839" s="118" t="s">
        <v>10681</v>
      </c>
      <c r="G839" s="117">
        <v>2.4971221024440999</v>
      </c>
      <c r="H839" s="117">
        <v>0.18088419125999999</v>
      </c>
      <c r="I839" s="117">
        <v>0.72927259699999991</v>
      </c>
      <c r="J839" s="117">
        <v>1.3850114184099999E-2</v>
      </c>
      <c r="K839" s="117">
        <v>1.5731151999999999</v>
      </c>
      <c r="L839" s="116">
        <v>11.827933834586466</v>
      </c>
      <c r="M839" s="115">
        <v>133.18940000000001</v>
      </c>
      <c r="N839" s="114">
        <v>0.40883776999999999</v>
      </c>
      <c r="O839" s="114">
        <v>0.38663392000000002</v>
      </c>
      <c r="P839" s="114">
        <v>1.3370564E-2</v>
      </c>
      <c r="Q839" s="114">
        <v>8.8332872999999992E-3</v>
      </c>
      <c r="R839" s="113">
        <v>2.3179491326254997E-5</v>
      </c>
      <c r="S839" s="112">
        <v>4.9447353717762772E-8</v>
      </c>
      <c r="T839" s="112">
        <v>1.2371550724410001</v>
      </c>
      <c r="U839" s="111">
        <v>7.6963716999999996E-4</v>
      </c>
      <c r="V839" s="198" t="s">
        <v>10579</v>
      </c>
      <c r="W839" s="143"/>
      <c r="X839" s="42" t="s">
        <v>1094</v>
      </c>
      <c r="Y839" s="147" t="s">
        <v>1087</v>
      </c>
      <c r="Z839" s="42"/>
      <c r="AA839" s="108"/>
    </row>
    <row r="840" spans="1:27" ht="14.5" customHeight="1">
      <c r="A840" s="41" t="s">
        <v>10680</v>
      </c>
      <c r="B840" s="119" t="s">
        <v>8322</v>
      </c>
      <c r="C840" s="120" t="s">
        <v>273</v>
      </c>
      <c r="D840" s="135" t="s">
        <v>1375</v>
      </c>
      <c r="E840" s="119" t="s">
        <v>6570</v>
      </c>
      <c r="F840" s="118" t="s">
        <v>10679</v>
      </c>
      <c r="G840" s="117">
        <v>0.39753291805099999</v>
      </c>
      <c r="H840" s="117">
        <v>5.3048446731000003E-2</v>
      </c>
      <c r="I840" s="117">
        <v>2.7944471319999997E-2</v>
      </c>
      <c r="J840" s="117">
        <v>0</v>
      </c>
      <c r="K840" s="117">
        <v>0.31653999999999999</v>
      </c>
      <c r="L840" s="116">
        <v>2.38</v>
      </c>
      <c r="M840" s="115">
        <v>60.408999999999999</v>
      </c>
      <c r="N840" s="114">
        <v>5.3723518999999997E-2</v>
      </c>
      <c r="O840" s="114">
        <v>4.9442270000000003E-2</v>
      </c>
      <c r="P840" s="114">
        <v>1.8466941000000001E-3</v>
      </c>
      <c r="Q840" s="114">
        <v>2.4345543999999999E-3</v>
      </c>
      <c r="R840" s="113">
        <v>2.96416488E-6</v>
      </c>
      <c r="S840" s="112">
        <v>6.8294900699999999E-9</v>
      </c>
      <c r="T840" s="112">
        <v>0.340974</v>
      </c>
      <c r="U840" s="111">
        <v>1.5842809999999999E-4</v>
      </c>
      <c r="V840" s="151"/>
      <c r="W840" s="143"/>
      <c r="X840" s="42" t="s">
        <v>1094</v>
      </c>
      <c r="Y840" s="147" t="s">
        <v>10678</v>
      </c>
      <c r="Z840" s="42"/>
      <c r="AA840" s="108"/>
    </row>
    <row r="841" spans="1:27" ht="14.5" customHeight="1">
      <c r="A841" s="41" t="s">
        <v>10677</v>
      </c>
      <c r="B841" s="119" t="s">
        <v>8322</v>
      </c>
      <c r="C841" s="120" t="s">
        <v>274</v>
      </c>
      <c r="D841" s="135" t="s">
        <v>1375</v>
      </c>
      <c r="E841" s="119" t="s">
        <v>6570</v>
      </c>
      <c r="F841" s="118" t="s">
        <v>10676</v>
      </c>
      <c r="G841" s="117">
        <v>0.75783098531110005</v>
      </c>
      <c r="H841" s="117">
        <v>5.3138604148E-2</v>
      </c>
      <c r="I841" s="117">
        <v>2.75412765E-2</v>
      </c>
      <c r="J841" s="117">
        <v>9.9025446630999995E-3</v>
      </c>
      <c r="K841" s="117">
        <v>0.66724855999999999</v>
      </c>
      <c r="L841" s="116">
        <v>5.0169064661654135</v>
      </c>
      <c r="M841" s="115">
        <v>67.663849999999996</v>
      </c>
      <c r="N841" s="114">
        <v>9.3911660999999994E-2</v>
      </c>
      <c r="O841" s="114">
        <v>8.9892482999999995E-2</v>
      </c>
      <c r="P841" s="114">
        <v>3.8570046E-3</v>
      </c>
      <c r="Q841" s="114">
        <v>1.6217354E-4</v>
      </c>
      <c r="R841" s="113">
        <v>5.3892376116284004E-6</v>
      </c>
      <c r="S841" s="112">
        <v>1.4264070349794875E-8</v>
      </c>
      <c r="T841" s="112">
        <v>2.2713380669999998E-2</v>
      </c>
      <c r="U841" s="111">
        <v>1.9106156999999999E-4</v>
      </c>
      <c r="V841" s="198" t="s">
        <v>10575</v>
      </c>
      <c r="W841" s="143"/>
      <c r="X841" s="42" t="s">
        <v>1094</v>
      </c>
      <c r="Y841" s="205"/>
      <c r="Z841" s="42"/>
      <c r="AA841" s="108"/>
    </row>
    <row r="842" spans="1:27" ht="14.5" customHeight="1">
      <c r="A842" s="41" t="s">
        <v>10675</v>
      </c>
      <c r="B842" s="119" t="s">
        <v>8322</v>
      </c>
      <c r="C842" s="120" t="s">
        <v>275</v>
      </c>
      <c r="D842" s="135" t="s">
        <v>1375</v>
      </c>
      <c r="E842" s="119" t="s">
        <v>6570</v>
      </c>
      <c r="F842" s="118" t="s">
        <v>10674</v>
      </c>
      <c r="G842" s="117">
        <v>0.58034811788310003</v>
      </c>
      <c r="H842" s="117">
        <v>2.8280310500000002E-3</v>
      </c>
      <c r="I842" s="117">
        <v>5.6028082209999996E-2</v>
      </c>
      <c r="J842" s="117">
        <v>9.6558646230999988E-3</v>
      </c>
      <c r="K842" s="117">
        <v>0.51183613999999999</v>
      </c>
      <c r="L842" s="116">
        <v>3.8483920300751877</v>
      </c>
      <c r="M842" s="115">
        <v>68.833913999999993</v>
      </c>
      <c r="N842" s="114">
        <v>7.7976691000000001E-2</v>
      </c>
      <c r="O842" s="114">
        <v>7.5155511999999994E-2</v>
      </c>
      <c r="P842" s="114">
        <v>3.2411133E-3</v>
      </c>
      <c r="Q842" s="114">
        <v>-4.1993403E-4</v>
      </c>
      <c r="R842" s="113">
        <v>4.5057261484073994E-6</v>
      </c>
      <c r="S842" s="112">
        <v>1.1986365874783177E-8</v>
      </c>
      <c r="T842" s="112">
        <v>-5.8814289002000003E-2</v>
      </c>
      <c r="U842" s="111">
        <v>1.1668705000000001E-4</v>
      </c>
      <c r="V842" s="151" t="s">
        <v>10557</v>
      </c>
      <c r="W842" s="143"/>
      <c r="X842" s="42" t="s">
        <v>1094</v>
      </c>
      <c r="Y842" s="147" t="s">
        <v>1089</v>
      </c>
      <c r="Z842" s="42"/>
      <c r="AA842" s="108"/>
    </row>
    <row r="843" spans="1:27" ht="14.5" customHeight="1">
      <c r="A843" s="41" t="s">
        <v>10673</v>
      </c>
      <c r="B843" s="119" t="s">
        <v>8322</v>
      </c>
      <c r="C843" s="120" t="s">
        <v>276</v>
      </c>
      <c r="D843" s="135" t="s">
        <v>1375</v>
      </c>
      <c r="E843" s="119" t="s">
        <v>6570</v>
      </c>
      <c r="F843" s="118" t="s">
        <v>10672</v>
      </c>
      <c r="G843" s="117">
        <v>0.33941100790862389</v>
      </c>
      <c r="H843" s="117">
        <v>4.0282264350819996E-2</v>
      </c>
      <c r="I843" s="117">
        <v>5.0418743557803902E-2</v>
      </c>
      <c r="J843" s="117">
        <v>0</v>
      </c>
      <c r="K843" s="117">
        <v>0.24870999999999999</v>
      </c>
      <c r="L843" s="116">
        <v>1.8699999999999999</v>
      </c>
      <c r="M843" s="115">
        <v>87.453000000000003</v>
      </c>
      <c r="N843" s="114">
        <v>4.7283849000000003E-2</v>
      </c>
      <c r="O843" s="114">
        <v>4.2188874000000001E-2</v>
      </c>
      <c r="P843" s="114">
        <v>1.6922937999999999E-3</v>
      </c>
      <c r="Q843" s="114">
        <v>3.4026811999999999E-3</v>
      </c>
      <c r="R843" s="113">
        <v>2.5293090000000001E-6</v>
      </c>
      <c r="S843" s="112">
        <v>6.2584830549999997E-9</v>
      </c>
      <c r="T843" s="112">
        <v>0.47656599999999999</v>
      </c>
      <c r="U843" s="111">
        <v>1.616907E-4</v>
      </c>
      <c r="V843" s="198" t="s">
        <v>10541</v>
      </c>
      <c r="W843" s="143"/>
      <c r="X843" s="42" t="s">
        <v>1094</v>
      </c>
      <c r="Y843" s="147" t="s">
        <v>1090</v>
      </c>
      <c r="Z843" s="76"/>
      <c r="AA843" s="108"/>
    </row>
    <row r="844" spans="1:27" ht="14.5" customHeight="1">
      <c r="A844" s="41" t="s">
        <v>10671</v>
      </c>
      <c r="B844" s="119" t="s">
        <v>8322</v>
      </c>
      <c r="C844" s="120" t="s">
        <v>10670</v>
      </c>
      <c r="D844" s="135" t="s">
        <v>1375</v>
      </c>
      <c r="E844" s="119" t="s">
        <v>6570</v>
      </c>
      <c r="F844" s="118" t="s">
        <v>10669</v>
      </c>
      <c r="G844" s="117">
        <v>0.36585388218510001</v>
      </c>
      <c r="H844" s="117">
        <v>3.6896501271999997E-2</v>
      </c>
      <c r="I844" s="117">
        <v>4.7285650980000003E-2</v>
      </c>
      <c r="J844" s="117">
        <v>9.5489699330999992E-3</v>
      </c>
      <c r="K844" s="117">
        <v>0.27212276000000002</v>
      </c>
      <c r="L844" s="116">
        <v>2.046035789473684</v>
      </c>
      <c r="M844" s="115">
        <v>40.571340999999997</v>
      </c>
      <c r="N844" s="114">
        <v>4.6064801000000002E-2</v>
      </c>
      <c r="O844" s="114">
        <v>4.3837618000000002E-2</v>
      </c>
      <c r="P844" s="114">
        <v>1.808797E-3</v>
      </c>
      <c r="Q844" s="114">
        <v>4.1838581999999999E-4</v>
      </c>
      <c r="R844" s="113">
        <v>2.6281545656873998E-6</v>
      </c>
      <c r="S844" s="112">
        <v>6.689337964675777E-9</v>
      </c>
      <c r="T844" s="112">
        <v>5.8597453374000005E-2</v>
      </c>
      <c r="U844" s="111">
        <v>1.0916749E-4</v>
      </c>
      <c r="V844" s="198" t="s">
        <v>10541</v>
      </c>
      <c r="W844" s="143"/>
      <c r="X844" s="42" t="s">
        <v>1094</v>
      </c>
      <c r="Y844" s="147" t="s">
        <v>1091</v>
      </c>
      <c r="Z844" s="42"/>
      <c r="AA844" s="108"/>
    </row>
    <row r="845" spans="1:27" ht="14.5" customHeight="1">
      <c r="A845" s="41" t="s">
        <v>10668</v>
      </c>
      <c r="B845" s="119" t="s">
        <v>8322</v>
      </c>
      <c r="C845" s="120" t="s">
        <v>10667</v>
      </c>
      <c r="D845" s="135" t="s">
        <v>1375</v>
      </c>
      <c r="E845" s="119" t="s">
        <v>6570</v>
      </c>
      <c r="F845" s="118" t="s">
        <v>10666</v>
      </c>
      <c r="G845" s="117">
        <v>0.34831702046349999</v>
      </c>
      <c r="H845" s="117">
        <v>1.3561333133999999E-2</v>
      </c>
      <c r="I845" s="117">
        <v>5.8292925899999994E-2</v>
      </c>
      <c r="J845" s="117">
        <v>0.10843661142949999</v>
      </c>
      <c r="K845" s="117">
        <v>0.16802615000000001</v>
      </c>
      <c r="L845" s="116">
        <v>1.2633545112781954</v>
      </c>
      <c r="M845" s="115">
        <v>16.442235</v>
      </c>
      <c r="N845" s="114">
        <v>3.7964869999999998E-2</v>
      </c>
      <c r="O845" s="114">
        <v>3.5589554000000002E-2</v>
      </c>
      <c r="P845" s="114">
        <v>1.3192195999999999E-3</v>
      </c>
      <c r="Q845" s="114">
        <v>1.0560957E-3</v>
      </c>
      <c r="R845" s="113">
        <v>2.1336662712308996E-6</v>
      </c>
      <c r="S845" s="112">
        <v>4.8787706294644595E-9</v>
      </c>
      <c r="T845" s="112">
        <v>0.14791256365799998</v>
      </c>
      <c r="U845" s="122">
        <v>7.6616736999999996E-5</v>
      </c>
      <c r="V845" s="196" t="s">
        <v>10531</v>
      </c>
      <c r="W845" s="143"/>
      <c r="X845" s="42" t="s">
        <v>1094</v>
      </c>
      <c r="Y845" s="147"/>
      <c r="Z845" s="42"/>
      <c r="AA845" s="108"/>
    </row>
    <row r="846" spans="1:27" ht="14.5" customHeight="1">
      <c r="A846" s="41" t="s">
        <v>10665</v>
      </c>
      <c r="B846" s="119" t="s">
        <v>8322</v>
      </c>
      <c r="C846" s="120" t="s">
        <v>10664</v>
      </c>
      <c r="D846" s="135" t="s">
        <v>1375</v>
      </c>
      <c r="E846" s="119" t="s">
        <v>6570</v>
      </c>
      <c r="F846" s="118" t="s">
        <v>10663</v>
      </c>
      <c r="G846" s="117">
        <v>0.42821258339169999</v>
      </c>
      <c r="H846" s="117">
        <v>1.4164146698999999E-2</v>
      </c>
      <c r="I846" s="117">
        <v>2.9354916740000001E-2</v>
      </c>
      <c r="J846" s="117">
        <v>3.8071419952699997E-2</v>
      </c>
      <c r="K846" s="117">
        <v>0.34662209999999999</v>
      </c>
      <c r="L846" s="116">
        <v>2.6061812030075187</v>
      </c>
      <c r="M846" s="115">
        <v>40.855080000000001</v>
      </c>
      <c r="N846" s="114">
        <v>5.1259714999999997E-2</v>
      </c>
      <c r="O846" s="114">
        <v>4.7826083999999998E-2</v>
      </c>
      <c r="P846" s="114">
        <v>2.1825653000000001E-3</v>
      </c>
      <c r="Q846" s="114">
        <v>1.2510654999999999E-3</v>
      </c>
      <c r="R846" s="113">
        <v>2.86727126627E-6</v>
      </c>
      <c r="S846" s="112">
        <v>8.0716170740358294E-9</v>
      </c>
      <c r="T846" s="112">
        <v>0.17521925413</v>
      </c>
      <c r="U846" s="111">
        <v>1.3146337E-4</v>
      </c>
      <c r="V846" s="151" t="s">
        <v>10662</v>
      </c>
      <c r="W846" s="143"/>
      <c r="X846" s="42" t="s">
        <v>1094</v>
      </c>
      <c r="Y846" s="147" t="s">
        <v>1092</v>
      </c>
      <c r="Z846" s="42"/>
      <c r="AA846" s="108"/>
    </row>
    <row r="847" spans="1:27" ht="14.5" customHeight="1">
      <c r="A847" s="41" t="s">
        <v>10661</v>
      </c>
      <c r="B847" s="119" t="s">
        <v>8322</v>
      </c>
      <c r="C847" s="120" t="s">
        <v>10660</v>
      </c>
      <c r="D847" s="135" t="s">
        <v>1375</v>
      </c>
      <c r="E847" s="119" t="s">
        <v>6570</v>
      </c>
      <c r="F847" s="118" t="s">
        <v>10659</v>
      </c>
      <c r="G847" s="117">
        <v>0.52507850413900004</v>
      </c>
      <c r="H847" s="117">
        <v>2.0383641800000001E-2</v>
      </c>
      <c r="I847" s="117">
        <v>3.3948606899999997E-2</v>
      </c>
      <c r="J847" s="117">
        <v>4.8010754389999997E-3</v>
      </c>
      <c r="K847" s="117">
        <v>0.46594518000000001</v>
      </c>
      <c r="L847" s="116">
        <v>3.5033472180451128</v>
      </c>
      <c r="M847" s="115">
        <v>49.350025000000002</v>
      </c>
      <c r="N847" s="114">
        <v>6.8069227999999996E-2</v>
      </c>
      <c r="O847" s="114">
        <v>6.2702302000000001E-2</v>
      </c>
      <c r="P847" s="114">
        <v>2.9254284E-3</v>
      </c>
      <c r="Q847" s="114">
        <v>2.4414975000000001E-3</v>
      </c>
      <c r="R847" s="113">
        <v>3.7591307917140002E-6</v>
      </c>
      <c r="S847" s="112">
        <v>1.08188919443394E-8</v>
      </c>
      <c r="T847" s="112">
        <v>0.34194642294100003</v>
      </c>
      <c r="U847" s="111">
        <v>1.7239840000000001E-4</v>
      </c>
      <c r="V847" s="199" t="s">
        <v>10658</v>
      </c>
      <c r="W847" s="143"/>
      <c r="X847" s="42" t="s">
        <v>1094</v>
      </c>
      <c r="Y847" s="147" t="s">
        <v>1093</v>
      </c>
      <c r="Z847" s="42"/>
      <c r="AA847" s="108"/>
    </row>
    <row r="848" spans="1:27" ht="14.5" customHeight="1">
      <c r="A848" s="41" t="s">
        <v>10657</v>
      </c>
      <c r="B848" s="119" t="s">
        <v>8322</v>
      </c>
      <c r="C848" s="120" t="s">
        <v>10656</v>
      </c>
      <c r="D848" s="135" t="s">
        <v>1375</v>
      </c>
      <c r="E848" s="119" t="s">
        <v>6570</v>
      </c>
      <c r="F848" s="118" t="s">
        <v>10655</v>
      </c>
      <c r="G848" s="117">
        <v>0.80060378992110004</v>
      </c>
      <c r="H848" s="117">
        <v>6.7362025880000004E-3</v>
      </c>
      <c r="I848" s="117">
        <v>0.18624765731000001</v>
      </c>
      <c r="J848" s="117">
        <v>1.00423300231E-2</v>
      </c>
      <c r="K848" s="117">
        <v>0.59757760000000004</v>
      </c>
      <c r="L848" s="116">
        <v>4.4930646616541354</v>
      </c>
      <c r="M848" s="115">
        <v>82.610213000000002</v>
      </c>
      <c r="N848" s="114">
        <v>0.12720115000000001</v>
      </c>
      <c r="O848" s="114">
        <v>0.12219221</v>
      </c>
      <c r="P848" s="114">
        <v>4.4371766999999999E-3</v>
      </c>
      <c r="Q848" s="114">
        <v>5.7176258000000003E-4</v>
      </c>
      <c r="R848" s="113">
        <v>7.3256718720184006E-6</v>
      </c>
      <c r="S848" s="112">
        <v>1.6409677441690276E-8</v>
      </c>
      <c r="T848" s="112">
        <v>8.0078793716999996E-2</v>
      </c>
      <c r="U848" s="111">
        <v>1.8968939999999999E-4</v>
      </c>
      <c r="V848" s="199" t="s">
        <v>10527</v>
      </c>
      <c r="W848" s="143"/>
      <c r="X848" s="42" t="s">
        <v>1094</v>
      </c>
      <c r="Y848" s="147"/>
      <c r="Z848" s="42"/>
      <c r="AA848" s="108"/>
    </row>
    <row r="849" spans="1:27" ht="14.5" customHeight="1" thickBot="1">
      <c r="A849" s="41" t="s">
        <v>10654</v>
      </c>
      <c r="B849" s="119" t="s">
        <v>8322</v>
      </c>
      <c r="C849" s="120" t="s">
        <v>10653</v>
      </c>
      <c r="D849" s="135" t="s">
        <v>1375</v>
      </c>
      <c r="E849" s="119" t="s">
        <v>6570</v>
      </c>
      <c r="F849" s="118" t="s">
        <v>10652</v>
      </c>
      <c r="G849" s="117">
        <v>0.64765466300410002</v>
      </c>
      <c r="H849" s="117">
        <v>5.7177225309999998E-3</v>
      </c>
      <c r="I849" s="117">
        <v>6.2622944099999994E-2</v>
      </c>
      <c r="J849" s="117">
        <v>1.04255063731E-2</v>
      </c>
      <c r="K849" s="117">
        <v>0.56888848999999997</v>
      </c>
      <c r="L849" s="116">
        <v>4.2773570676691728</v>
      </c>
      <c r="M849" s="115">
        <v>73.189034000000007</v>
      </c>
      <c r="N849" s="114">
        <v>8.6668317999999994E-2</v>
      </c>
      <c r="O849" s="114">
        <v>8.2923486000000005E-2</v>
      </c>
      <c r="P849" s="114">
        <v>3.5903560999999999E-3</v>
      </c>
      <c r="Q849" s="114">
        <v>1.5447647000000001E-4</v>
      </c>
      <c r="R849" s="113">
        <v>4.971432001958399E-6</v>
      </c>
      <c r="S849" s="112">
        <v>1.3277943777520775E-8</v>
      </c>
      <c r="T849" s="112">
        <v>2.1635360293000002E-2</v>
      </c>
      <c r="U849" s="111">
        <v>1.4257447000000001E-4</v>
      </c>
      <c r="V849" s="199" t="s">
        <v>10523</v>
      </c>
      <c r="W849" s="143"/>
      <c r="X849" s="42" t="s">
        <v>1094</v>
      </c>
      <c r="Y849" s="147" t="s">
        <v>1088</v>
      </c>
      <c r="Z849" s="42"/>
      <c r="AA849" s="108"/>
    </row>
    <row r="850" spans="1:27" ht="14.5" customHeight="1" thickBot="1">
      <c r="A850" s="41" t="s">
        <v>10651</v>
      </c>
      <c r="B850" s="119" t="s">
        <v>8322</v>
      </c>
      <c r="C850" s="120" t="s">
        <v>10650</v>
      </c>
      <c r="D850" s="135" t="s">
        <v>1375</v>
      </c>
      <c r="E850" s="119" t="s">
        <v>6570</v>
      </c>
      <c r="F850" s="118" t="s">
        <v>10649</v>
      </c>
      <c r="G850" s="117">
        <v>0.34295949900510003</v>
      </c>
      <c r="H850" s="117">
        <v>3.6318858802000004E-2</v>
      </c>
      <c r="I850" s="117">
        <v>4.7578910269999997E-2</v>
      </c>
      <c r="J850" s="117">
        <v>9.5489699330999992E-3</v>
      </c>
      <c r="K850" s="117">
        <v>0.24951276</v>
      </c>
      <c r="L850" s="116">
        <v>1.8760357894736841</v>
      </c>
      <c r="M850" s="115">
        <v>38.157341000000002</v>
      </c>
      <c r="N850" s="114">
        <v>4.3393167000000003E-2</v>
      </c>
      <c r="O850" s="114">
        <v>4.1326180999999997E-2</v>
      </c>
      <c r="P850" s="114">
        <v>1.6770750999999999E-3</v>
      </c>
      <c r="Q850" s="114">
        <v>3.8991150000000001E-4</v>
      </c>
      <c r="R850" s="113">
        <v>2.4775887656873999E-6</v>
      </c>
      <c r="S850" s="112">
        <v>6.2022009596757767E-9</v>
      </c>
      <c r="T850" s="112">
        <v>5.4609453374E-2</v>
      </c>
      <c r="U850" s="111">
        <v>1.0351182E-4</v>
      </c>
      <c r="V850" s="194" t="s">
        <v>10519</v>
      </c>
      <c r="W850" s="143"/>
      <c r="X850" s="42" t="s">
        <v>1094</v>
      </c>
      <c r="Y850" s="205"/>
      <c r="Z850" s="42"/>
      <c r="AA850" s="108"/>
    </row>
    <row r="851" spans="1:27" ht="14.5" customHeight="1" thickBot="1">
      <c r="A851" s="41" t="s">
        <v>10648</v>
      </c>
      <c r="B851" s="119" t="s">
        <v>8322</v>
      </c>
      <c r="C851" s="120" t="s">
        <v>10647</v>
      </c>
      <c r="D851" s="135" t="s">
        <v>1375</v>
      </c>
      <c r="E851" s="119" t="s">
        <v>6570</v>
      </c>
      <c r="F851" s="118" t="s">
        <v>10646</v>
      </c>
      <c r="G851" s="117">
        <v>0.3737047032261</v>
      </c>
      <c r="H851" s="117">
        <v>9.5792213729999996E-3</v>
      </c>
      <c r="I851" s="117">
        <v>2.4677160979999998E-2</v>
      </c>
      <c r="J851" s="117">
        <v>9.4223408730999998E-3</v>
      </c>
      <c r="K851" s="117">
        <v>0.33002598</v>
      </c>
      <c r="L851" s="116">
        <v>2.4813983458646613</v>
      </c>
      <c r="M851" s="115">
        <v>42.181393999999997</v>
      </c>
      <c r="N851" s="114">
        <v>4.0696826999999998E-2</v>
      </c>
      <c r="O851" s="114">
        <v>3.8999520000000003E-2</v>
      </c>
      <c r="P851" s="114">
        <v>1.9182895000000001E-3</v>
      </c>
      <c r="Q851" s="114">
        <v>-2.2098226000000001E-4</v>
      </c>
      <c r="R851" s="113">
        <v>2.3381007143574E-6</v>
      </c>
      <c r="S851" s="112">
        <v>7.0942657890987762E-9</v>
      </c>
      <c r="T851" s="112">
        <v>-3.0949897104E-2</v>
      </c>
      <c r="U851" s="122">
        <v>7.3892274000000006E-5</v>
      </c>
      <c r="V851" s="194" t="s">
        <v>10506</v>
      </c>
      <c r="W851" s="143"/>
      <c r="X851" s="42" t="s">
        <v>1094</v>
      </c>
      <c r="Y851" s="204" t="s">
        <v>1096</v>
      </c>
      <c r="Z851" s="203"/>
      <c r="AA851" s="108"/>
    </row>
    <row r="852" spans="1:27" ht="14.5" customHeight="1" thickBot="1">
      <c r="A852" s="41" t="s">
        <v>10645</v>
      </c>
      <c r="B852" s="119" t="s">
        <v>8322</v>
      </c>
      <c r="C852" s="120" t="s">
        <v>10644</v>
      </c>
      <c r="D852" s="135" t="s">
        <v>1375</v>
      </c>
      <c r="E852" s="119" t="s">
        <v>6570</v>
      </c>
      <c r="F852" s="118" t="s">
        <v>10643</v>
      </c>
      <c r="G852" s="117">
        <v>1.6868311330710002</v>
      </c>
      <c r="H852" s="117">
        <v>5.8737373580000002E-2</v>
      </c>
      <c r="I852" s="117">
        <v>0.1099105252</v>
      </c>
      <c r="J852" s="117">
        <v>9.9211634290999995E-2</v>
      </c>
      <c r="K852" s="117">
        <v>1.4189716000000001</v>
      </c>
      <c r="L852" s="116">
        <v>10.668959398496241</v>
      </c>
      <c r="M852" s="115">
        <v>158.25545</v>
      </c>
      <c r="N852" s="114">
        <v>0.20791040999999999</v>
      </c>
      <c r="O852" s="114">
        <v>0.19270171999999999</v>
      </c>
      <c r="P852" s="114">
        <v>8.9214120999999997E-3</v>
      </c>
      <c r="Q852" s="114">
        <v>6.2872743000000004E-3</v>
      </c>
      <c r="R852" s="113">
        <v>1.1552861419717999E-5</v>
      </c>
      <c r="S852" s="112">
        <v>3.2993387814373591E-8</v>
      </c>
      <c r="T852" s="112">
        <v>0.88057062865000002</v>
      </c>
      <c r="U852" s="111">
        <v>5.2929286999999999E-4</v>
      </c>
      <c r="V852" s="194" t="s">
        <v>10502</v>
      </c>
      <c r="W852" s="143"/>
      <c r="X852" s="42" t="s">
        <v>1094</v>
      </c>
      <c r="Y852" s="147" t="s">
        <v>1374</v>
      </c>
      <c r="Z852" s="42"/>
      <c r="AA852" s="108"/>
    </row>
    <row r="853" spans="1:27" ht="14.5" customHeight="1">
      <c r="A853" s="41" t="s">
        <v>10642</v>
      </c>
      <c r="B853" s="119" t="s">
        <v>8322</v>
      </c>
      <c r="C853" s="120" t="s">
        <v>10641</v>
      </c>
      <c r="D853" s="135" t="s">
        <v>1375</v>
      </c>
      <c r="E853" s="119" t="s">
        <v>6570</v>
      </c>
      <c r="F853" s="118" t="s">
        <v>10640</v>
      </c>
      <c r="G853" s="117">
        <v>0.61648931103610005</v>
      </c>
      <c r="H853" s="117">
        <v>2.0428817629999999E-2</v>
      </c>
      <c r="I853" s="117">
        <v>3.3668327099999999E-2</v>
      </c>
      <c r="J853" s="117">
        <v>1.4854316306100001E-2</v>
      </c>
      <c r="K853" s="117">
        <v>0.54753784999999999</v>
      </c>
      <c r="L853" s="116">
        <v>4.1168259398496234</v>
      </c>
      <c r="M853" s="115">
        <v>50.677926999999997</v>
      </c>
      <c r="N853" s="114">
        <v>7.7938099999999996E-2</v>
      </c>
      <c r="O853" s="114">
        <v>7.1917245000000005E-2</v>
      </c>
      <c r="P853" s="114">
        <v>3.4035846000000001E-3</v>
      </c>
      <c r="Q853" s="114">
        <v>2.6172705999999999E-3</v>
      </c>
      <c r="R853" s="113">
        <v>4.311585416858999E-6</v>
      </c>
      <c r="S853" s="112">
        <v>1.2587221111763976E-8</v>
      </c>
      <c r="T853" s="112">
        <v>0.36656450620999997</v>
      </c>
      <c r="U853" s="111">
        <v>1.9056822E-4</v>
      </c>
      <c r="V853" s="151" t="s">
        <v>10498</v>
      </c>
      <c r="W853" s="143"/>
      <c r="X853" s="42" t="s">
        <v>1094</v>
      </c>
      <c r="Y853" s="147" t="s">
        <v>1097</v>
      </c>
      <c r="Z853" s="42"/>
      <c r="AA853" s="108"/>
    </row>
    <row r="854" spans="1:27" ht="14.5" customHeight="1" thickBot="1">
      <c r="A854" s="41" t="s">
        <v>10639</v>
      </c>
      <c r="B854" s="119" t="s">
        <v>8322</v>
      </c>
      <c r="C854" s="120" t="s">
        <v>10638</v>
      </c>
      <c r="D854" s="135" t="s">
        <v>1375</v>
      </c>
      <c r="E854" s="119" t="s">
        <v>6570</v>
      </c>
      <c r="F854" s="118" t="s">
        <v>10637</v>
      </c>
      <c r="G854" s="117">
        <v>0.66620657408509998</v>
      </c>
      <c r="H854" s="117">
        <v>7.946200707199999E-2</v>
      </c>
      <c r="I854" s="117">
        <v>5.5401088219999998E-2</v>
      </c>
      <c r="J854" s="117">
        <v>1.5091118793099999E-2</v>
      </c>
      <c r="K854" s="117">
        <v>0.51625235999999997</v>
      </c>
      <c r="L854" s="116">
        <v>3.8815966917293228</v>
      </c>
      <c r="M854" s="115">
        <v>68.648015000000001</v>
      </c>
      <c r="N854" s="114">
        <v>8.4123107000000003E-2</v>
      </c>
      <c r="O854" s="114">
        <v>7.6318949999999997E-2</v>
      </c>
      <c r="P854" s="114">
        <v>3.8688651E-3</v>
      </c>
      <c r="Q854" s="114">
        <v>3.9352921000000004E-3</v>
      </c>
      <c r="R854" s="113">
        <v>4.5754766252833985E-6</v>
      </c>
      <c r="S854" s="112">
        <v>1.4307933049872276E-8</v>
      </c>
      <c r="T854" s="112">
        <v>0.55116135878799999</v>
      </c>
      <c r="U854" s="111">
        <v>2.6350453000000001E-4</v>
      </c>
      <c r="V854" s="199" t="s">
        <v>10636</v>
      </c>
      <c r="W854" s="143"/>
      <c r="X854" s="42" t="s">
        <v>1094</v>
      </c>
      <c r="Y854" s="147" t="s">
        <v>1098</v>
      </c>
      <c r="Z854" s="42"/>
    </row>
    <row r="855" spans="1:27" ht="14.5" customHeight="1" thickBot="1">
      <c r="A855" s="41" t="s">
        <v>10635</v>
      </c>
      <c r="B855" s="119" t="s">
        <v>8322</v>
      </c>
      <c r="C855" s="120" t="s">
        <v>10634</v>
      </c>
      <c r="D855" s="135" t="s">
        <v>1375</v>
      </c>
      <c r="E855" s="119" t="s">
        <v>6570</v>
      </c>
      <c r="F855" s="118" t="s">
        <v>10633</v>
      </c>
      <c r="G855" s="117">
        <v>0.42933245728309999</v>
      </c>
      <c r="H855" s="117">
        <v>3.4181501400000001E-2</v>
      </c>
      <c r="I855" s="117">
        <v>6.7227333370000003E-2</v>
      </c>
      <c r="J855" s="117">
        <v>1.04567525131E-2</v>
      </c>
      <c r="K855" s="117">
        <v>0.31746687000000001</v>
      </c>
      <c r="L855" s="116">
        <v>2.386968947368421</v>
      </c>
      <c r="M855" s="115">
        <v>47.844186000000001</v>
      </c>
      <c r="N855" s="114">
        <v>5.7364160999999997E-2</v>
      </c>
      <c r="O855" s="114">
        <v>5.5143805999999997E-2</v>
      </c>
      <c r="P855" s="114">
        <v>2.1980141999999999E-3</v>
      </c>
      <c r="Q855" s="121">
        <v>2.2340763E-5</v>
      </c>
      <c r="R855" s="113">
        <v>3.3059835501383993E-6</v>
      </c>
      <c r="S855" s="112">
        <v>8.1287506074599774E-9</v>
      </c>
      <c r="T855" s="112">
        <v>3.1289584449999998E-3</v>
      </c>
      <c r="U855" s="111">
        <v>1.1500553E-4</v>
      </c>
      <c r="V855" s="194" t="s">
        <v>10484</v>
      </c>
      <c r="W855" s="143"/>
      <c r="X855" s="42" t="s">
        <v>1094</v>
      </c>
      <c r="Y855" s="146" t="s">
        <v>1099</v>
      </c>
      <c r="Z855" s="202"/>
    </row>
    <row r="856" spans="1:27" ht="14.5" customHeight="1">
      <c r="A856" s="41" t="s">
        <v>10632</v>
      </c>
      <c r="B856" s="119" t="s">
        <v>8322</v>
      </c>
      <c r="C856" s="120" t="s">
        <v>10631</v>
      </c>
      <c r="D856" s="135" t="s">
        <v>1375</v>
      </c>
      <c r="E856" s="119" t="s">
        <v>6570</v>
      </c>
      <c r="F856" s="118" t="s">
        <v>10630</v>
      </c>
      <c r="G856" s="117">
        <v>0.381870159835</v>
      </c>
      <c r="H856" s="117">
        <v>2.4781887960000002E-2</v>
      </c>
      <c r="I856" s="117">
        <v>4.9037332500000003E-2</v>
      </c>
      <c r="J856" s="117">
        <v>1.6491059375000002E-2</v>
      </c>
      <c r="K856" s="117">
        <v>0.29155987999999999</v>
      </c>
      <c r="L856" s="116">
        <v>2.1921795488721805</v>
      </c>
      <c r="M856" s="115">
        <v>54.328119000000001</v>
      </c>
      <c r="N856" s="114">
        <v>5.0473687000000003E-2</v>
      </c>
      <c r="O856" s="114">
        <v>4.563772E-2</v>
      </c>
      <c r="P856" s="114">
        <v>2.0221373999999999E-3</v>
      </c>
      <c r="Q856" s="114">
        <v>2.8138292E-3</v>
      </c>
      <c r="R856" s="113">
        <v>2.7360743834350004E-6</v>
      </c>
      <c r="S856" s="112">
        <v>7.4783187628389671E-9</v>
      </c>
      <c r="T856" s="112">
        <v>0.39409372936999998</v>
      </c>
      <c r="U856" s="111">
        <v>1.4905472E-4</v>
      </c>
      <c r="V856" s="151"/>
      <c r="W856" s="143"/>
      <c r="X856" s="42" t="s">
        <v>1094</v>
      </c>
      <c r="Y856" s="42"/>
      <c r="Z856" s="42"/>
    </row>
    <row r="857" spans="1:27" ht="14.5" customHeight="1">
      <c r="A857" s="41" t="s">
        <v>10629</v>
      </c>
      <c r="B857" s="119" t="s">
        <v>8322</v>
      </c>
      <c r="C857" s="120" t="s">
        <v>10628</v>
      </c>
      <c r="D857" s="135" t="s">
        <v>1375</v>
      </c>
      <c r="E857" s="119" t="s">
        <v>6570</v>
      </c>
      <c r="F857" s="118" t="s">
        <v>10627</v>
      </c>
      <c r="G857" s="117">
        <v>0.64335881878000001</v>
      </c>
      <c r="H857" s="117">
        <v>4.5564939409999998E-2</v>
      </c>
      <c r="I857" s="117">
        <v>8.2475077400000013E-2</v>
      </c>
      <c r="J857" s="117">
        <v>1.617097197E-2</v>
      </c>
      <c r="K857" s="117">
        <v>0.49914783000000001</v>
      </c>
      <c r="L857" s="116">
        <v>3.7529912030075185</v>
      </c>
      <c r="M857" s="115">
        <v>99.294143000000005</v>
      </c>
      <c r="N857" s="114">
        <v>8.7942073999999995E-2</v>
      </c>
      <c r="O857" s="114">
        <v>7.9262992000000004E-2</v>
      </c>
      <c r="P857" s="114">
        <v>3.4533889999999999E-3</v>
      </c>
      <c r="Q857" s="114">
        <v>5.2256932999999997E-3</v>
      </c>
      <c r="R857" s="113">
        <v>4.7519779664990001E-6</v>
      </c>
      <c r="S857" s="112">
        <v>1.277140891877275E-8</v>
      </c>
      <c r="T857" s="112">
        <v>0.73188982192999996</v>
      </c>
      <c r="U857" s="111">
        <v>2.6437097000000002E-4</v>
      </c>
      <c r="V857" s="151"/>
      <c r="W857" s="143"/>
      <c r="X857" s="42" t="s">
        <v>1094</v>
      </c>
      <c r="Y857" s="42"/>
      <c r="Z857" s="42"/>
    </row>
    <row r="858" spans="1:27" ht="14.5" customHeight="1" thickBot="1">
      <c r="B858" s="119" t="s">
        <v>8322</v>
      </c>
      <c r="C858" s="133" t="s">
        <v>91</v>
      </c>
      <c r="D858" s="133" t="s">
        <v>10592</v>
      </c>
      <c r="G858" s="131"/>
      <c r="H858" s="131"/>
      <c r="I858" s="131"/>
      <c r="J858" s="131"/>
      <c r="K858" s="131"/>
      <c r="L858" s="131"/>
      <c r="M858" s="100"/>
      <c r="N858" s="41"/>
      <c r="O858" s="41"/>
      <c r="V858" s="152"/>
      <c r="W858" s="144"/>
      <c r="X858" s="76"/>
      <c r="Y858" s="42"/>
      <c r="Z858" s="42"/>
    </row>
    <row r="859" spans="1:27" ht="14.5" customHeight="1" thickBot="1">
      <c r="A859" s="41" t="s">
        <v>10626</v>
      </c>
      <c r="B859" s="119" t="s">
        <v>8322</v>
      </c>
      <c r="C859" s="120" t="s">
        <v>10625</v>
      </c>
      <c r="D859" s="135" t="s">
        <v>10592</v>
      </c>
      <c r="E859" s="119" t="s">
        <v>6570</v>
      </c>
      <c r="F859" s="118" t="s">
        <v>10624</v>
      </c>
      <c r="G859" s="117">
        <v>1.6483189894354999</v>
      </c>
      <c r="H859" s="117">
        <v>6.9638584479499985E-2</v>
      </c>
      <c r="I859" s="117">
        <v>0.19108178039999998</v>
      </c>
      <c r="J859" s="117">
        <v>0.86044885455600006</v>
      </c>
      <c r="K859" s="117">
        <v>0.52714976999999996</v>
      </c>
      <c r="L859" s="116">
        <v>3.9635321052631576</v>
      </c>
      <c r="M859" s="115">
        <v>101.74845000000001</v>
      </c>
      <c r="N859" s="114">
        <v>0.12335559</v>
      </c>
      <c r="O859" s="114">
        <v>0.11329844999999999</v>
      </c>
      <c r="P859" s="114">
        <v>4.4328290999999997E-3</v>
      </c>
      <c r="Q859" s="114">
        <v>5.6243144000000002E-3</v>
      </c>
      <c r="R859" s="113">
        <v>6.7924731235706679E-6</v>
      </c>
      <c r="S859" s="112">
        <v>1.6393598290063612E-8</v>
      </c>
      <c r="T859" s="112">
        <v>0.78771910514449994</v>
      </c>
      <c r="U859" s="111">
        <v>3.2506186E-4</v>
      </c>
      <c r="V859" s="194" t="s">
        <v>10623</v>
      </c>
      <c r="W859" s="143"/>
      <c r="X859" s="76" t="s">
        <v>689</v>
      </c>
      <c r="Y859" s="76"/>
      <c r="Z859" s="76"/>
    </row>
    <row r="860" spans="1:27" ht="14.5" customHeight="1">
      <c r="A860" s="41" t="s">
        <v>10622</v>
      </c>
      <c r="B860" s="119" t="s">
        <v>8322</v>
      </c>
      <c r="C860" s="120" t="s">
        <v>277</v>
      </c>
      <c r="D860" s="135" t="s">
        <v>10592</v>
      </c>
      <c r="E860" s="119" t="s">
        <v>6570</v>
      </c>
      <c r="F860" s="118" t="s">
        <v>10621</v>
      </c>
      <c r="G860" s="117">
        <v>1.3950347632512998</v>
      </c>
      <c r="H860" s="117">
        <v>6.7988230380000014E-2</v>
      </c>
      <c r="I860" s="117">
        <v>0.17572673970000002</v>
      </c>
      <c r="J860" s="117">
        <v>0.64791582317129992</v>
      </c>
      <c r="K860" s="117">
        <v>0.50340397000000003</v>
      </c>
      <c r="L860" s="116">
        <v>3.7849922556390978</v>
      </c>
      <c r="M860" s="115">
        <v>102.82263</v>
      </c>
      <c r="N860" s="114">
        <v>0.11529623999999999</v>
      </c>
      <c r="O860" s="114">
        <v>0.105591</v>
      </c>
      <c r="P860" s="114">
        <v>4.1754085E-3</v>
      </c>
      <c r="Q860" s="114">
        <v>5.5298309999999998E-3</v>
      </c>
      <c r="R860" s="113">
        <v>6.3303954423109998E-6</v>
      </c>
      <c r="S860" s="112">
        <v>1.5441599569100901E-8</v>
      </c>
      <c r="T860" s="112">
        <v>0.77448612558899999</v>
      </c>
      <c r="U860" s="111">
        <v>3.1160382000000001E-4</v>
      </c>
      <c r="V860" s="151"/>
      <c r="W860" s="143"/>
      <c r="X860" s="42" t="s">
        <v>10620</v>
      </c>
      <c r="Y860" s="42"/>
      <c r="Z860" s="42"/>
    </row>
    <row r="861" spans="1:27" ht="14.5" customHeight="1">
      <c r="A861" s="41" t="s">
        <v>10619</v>
      </c>
      <c r="B861" s="119" t="s">
        <v>8322</v>
      </c>
      <c r="C861" s="120" t="s">
        <v>278</v>
      </c>
      <c r="D861" s="135" t="s">
        <v>10592</v>
      </c>
      <c r="E861" s="119" t="s">
        <v>6570</v>
      </c>
      <c r="F861" s="118" t="s">
        <v>10618</v>
      </c>
      <c r="G861" s="117">
        <v>1.2574775964581</v>
      </c>
      <c r="H861" s="117">
        <v>2.4984882287999999E-2</v>
      </c>
      <c r="I861" s="117">
        <v>7.7516814170099993E-2</v>
      </c>
      <c r="J861" s="117">
        <v>0.83148</v>
      </c>
      <c r="K861" s="117">
        <v>0.3234959</v>
      </c>
      <c r="L861" s="116">
        <v>2.4322999999999997</v>
      </c>
      <c r="M861" s="115">
        <v>68.736199999999997</v>
      </c>
      <c r="N861" s="114">
        <v>6.4016314000000005E-2</v>
      </c>
      <c r="O861" s="114">
        <v>5.7173094000000001E-2</v>
      </c>
      <c r="P861" s="114">
        <v>2.3568030999999998E-3</v>
      </c>
      <c r="Q861" s="114">
        <v>4.4864175999999997E-3</v>
      </c>
      <c r="R861" s="113">
        <v>3.4276434999999998E-6</v>
      </c>
      <c r="S861" s="112">
        <v>8.7159877170000004E-9</v>
      </c>
      <c r="T861" s="112">
        <v>0.62834979999999996</v>
      </c>
      <c r="U861" s="111">
        <v>1.7802620000000001E-4</v>
      </c>
      <c r="V861" s="199" t="s">
        <v>10617</v>
      </c>
      <c r="W861" s="143"/>
      <c r="X861" s="42" t="s">
        <v>690</v>
      </c>
      <c r="Y861" s="42"/>
      <c r="Z861" s="42"/>
    </row>
    <row r="862" spans="1:27" ht="14.5" customHeight="1" thickBot="1">
      <c r="A862" s="41" t="s">
        <v>10616</v>
      </c>
      <c r="B862" s="119" t="s">
        <v>8322</v>
      </c>
      <c r="C862" s="120" t="s">
        <v>279</v>
      </c>
      <c r="D862" s="135" t="s">
        <v>10592</v>
      </c>
      <c r="E862" s="119" t="s">
        <v>6570</v>
      </c>
      <c r="F862" s="118" t="s">
        <v>10615</v>
      </c>
      <c r="G862" s="117">
        <v>1.3428952646445</v>
      </c>
      <c r="H862" s="117">
        <v>5.6776336619999999E-2</v>
      </c>
      <c r="I862" s="117">
        <v>0.22854218039999999</v>
      </c>
      <c r="J862" s="117">
        <v>0.57620410762450003</v>
      </c>
      <c r="K862" s="117">
        <v>0.48137264000000002</v>
      </c>
      <c r="L862" s="116">
        <v>3.6193431578947366</v>
      </c>
      <c r="M862" s="115">
        <v>74.804931999999994</v>
      </c>
      <c r="N862" s="114">
        <v>0.12908997999999999</v>
      </c>
      <c r="O862" s="114">
        <v>0.11989221999999999</v>
      </c>
      <c r="P862" s="114">
        <v>4.1196297999999999E-3</v>
      </c>
      <c r="Q862" s="114">
        <v>5.0781296E-3</v>
      </c>
      <c r="R862" s="113">
        <v>7.1877827997550003E-6</v>
      </c>
      <c r="S862" s="112">
        <v>1.5235317047447999E-8</v>
      </c>
      <c r="T862" s="112">
        <v>0.71122263627100002</v>
      </c>
      <c r="U862" s="111">
        <v>2.7899423999999998E-4</v>
      </c>
      <c r="V862" s="199" t="s">
        <v>10614</v>
      </c>
      <c r="W862" s="143"/>
      <c r="X862" s="42" t="s">
        <v>1100</v>
      </c>
      <c r="Y862" s="42"/>
      <c r="Z862" s="42"/>
    </row>
    <row r="863" spans="1:27" ht="14.5" customHeight="1" thickBot="1">
      <c r="A863" s="41" t="s">
        <v>10613</v>
      </c>
      <c r="B863" s="119" t="s">
        <v>8322</v>
      </c>
      <c r="C863" s="120" t="s">
        <v>280</v>
      </c>
      <c r="D863" s="135" t="s">
        <v>10592</v>
      </c>
      <c r="E863" s="119" t="s">
        <v>6570</v>
      </c>
      <c r="F863" s="118" t="s">
        <v>10612</v>
      </c>
      <c r="G863" s="117">
        <v>1.3687717001583</v>
      </c>
      <c r="H863" s="117">
        <v>4.1852270449999993E-2</v>
      </c>
      <c r="I863" s="117">
        <v>0.16846823039999997</v>
      </c>
      <c r="J863" s="117">
        <v>0.80361079930829993</v>
      </c>
      <c r="K863" s="117">
        <v>0.3548404</v>
      </c>
      <c r="L863" s="116">
        <v>2.667972932330827</v>
      </c>
      <c r="M863" s="115">
        <v>77.388159000000002</v>
      </c>
      <c r="N863" s="114">
        <v>9.6742668000000004E-2</v>
      </c>
      <c r="O863" s="114">
        <v>8.8377691999999994E-2</v>
      </c>
      <c r="P863" s="114">
        <v>3.0367557000000002E-3</v>
      </c>
      <c r="Q863" s="114">
        <v>5.3282203000000004E-3</v>
      </c>
      <c r="R863" s="113">
        <v>5.2984227794080002E-6</v>
      </c>
      <c r="S863" s="112">
        <v>1.1230605267888001E-8</v>
      </c>
      <c r="T863" s="112">
        <v>0.74624934107999996</v>
      </c>
      <c r="U863" s="111">
        <v>2.3251553999999999E-4</v>
      </c>
      <c r="V863" s="194" t="s">
        <v>10611</v>
      </c>
      <c r="W863" s="143"/>
      <c r="X863" s="42" t="s">
        <v>1101</v>
      </c>
      <c r="Y863" s="42"/>
      <c r="Z863" s="42"/>
    </row>
    <row r="864" spans="1:27" ht="14.5" customHeight="1">
      <c r="A864" s="41" t="s">
        <v>10610</v>
      </c>
      <c r="B864" s="119" t="s">
        <v>8322</v>
      </c>
      <c r="C864" s="120" t="s">
        <v>281</v>
      </c>
      <c r="D864" s="135" t="s">
        <v>10592</v>
      </c>
      <c r="E864" s="119" t="s">
        <v>6570</v>
      </c>
      <c r="F864" s="118" t="s">
        <v>10609</v>
      </c>
      <c r="G864" s="117">
        <v>2.0090570910871999</v>
      </c>
      <c r="H864" s="117">
        <v>1.098526535E-2</v>
      </c>
      <c r="I864" s="117">
        <v>3.1988958099999999E-2</v>
      </c>
      <c r="J864" s="117">
        <v>1.7815781176372001</v>
      </c>
      <c r="K864" s="117">
        <v>0.18450475</v>
      </c>
      <c r="L864" s="116">
        <v>1.3872537593984962</v>
      </c>
      <c r="M864" s="115">
        <v>51.001511000000001</v>
      </c>
      <c r="N864" s="114">
        <v>3.2221495000000003E-2</v>
      </c>
      <c r="O864" s="114">
        <v>2.9915272999999999E-2</v>
      </c>
      <c r="P864" s="114">
        <v>1.3214565999999999E-3</v>
      </c>
      <c r="Q864" s="114">
        <v>9.8476514999999991E-4</v>
      </c>
      <c r="R864" s="113">
        <v>1.7934815574508E-6</v>
      </c>
      <c r="S864" s="112">
        <v>4.8870437205707924E-9</v>
      </c>
      <c r="T864" s="112">
        <v>0.13792229190000002</v>
      </c>
      <c r="U864" s="122">
        <v>7.7691308999999997E-5</v>
      </c>
      <c r="V864" s="151"/>
      <c r="W864" s="143"/>
      <c r="X864" s="42" t="s">
        <v>1102</v>
      </c>
      <c r="Y864" s="42"/>
      <c r="Z864" s="42"/>
    </row>
    <row r="865" spans="1:26" ht="14.5" customHeight="1">
      <c r="A865" s="41" t="s">
        <v>10608</v>
      </c>
      <c r="B865" s="119" t="s">
        <v>8322</v>
      </c>
      <c r="C865" s="120" t="s">
        <v>282</v>
      </c>
      <c r="D865" s="135" t="s">
        <v>10592</v>
      </c>
      <c r="E865" s="119" t="s">
        <v>6570</v>
      </c>
      <c r="F865" s="118" t="s">
        <v>10607</v>
      </c>
      <c r="G865" s="117">
        <v>1.4538993438749999</v>
      </c>
      <c r="H865" s="117">
        <v>5.700611924E-2</v>
      </c>
      <c r="I865" s="117">
        <v>0.16904016900000002</v>
      </c>
      <c r="J865" s="117">
        <v>0.75329613563499986</v>
      </c>
      <c r="K865" s="117">
        <v>0.47455691999999999</v>
      </c>
      <c r="L865" s="116">
        <v>3.5680971428571424</v>
      </c>
      <c r="M865" s="115">
        <v>94.858245999999994</v>
      </c>
      <c r="N865" s="114">
        <v>0.10916779</v>
      </c>
      <c r="O865" s="114">
        <v>9.9992524999999999E-2</v>
      </c>
      <c r="P865" s="114">
        <v>3.911098E-3</v>
      </c>
      <c r="Q865" s="114">
        <v>5.2641635999999999E-3</v>
      </c>
      <c r="R865" s="113">
        <v>5.9947557592529705E-6</v>
      </c>
      <c r="S865" s="112">
        <v>1.446412025216522E-8</v>
      </c>
      <c r="T865" s="112">
        <v>0.73727780913950003</v>
      </c>
      <c r="U865" s="111">
        <v>2.9114544000000001E-4</v>
      </c>
      <c r="V865" s="198" t="s">
        <v>10606</v>
      </c>
      <c r="W865" s="143"/>
      <c r="X865" s="42" t="s">
        <v>10605</v>
      </c>
      <c r="Y865" s="42"/>
      <c r="Z865" s="42"/>
    </row>
    <row r="866" spans="1:26" ht="14.5" customHeight="1">
      <c r="A866" s="41" t="s">
        <v>10604</v>
      </c>
      <c r="B866" s="119" t="s">
        <v>8322</v>
      </c>
      <c r="C866" s="120" t="s">
        <v>283</v>
      </c>
      <c r="D866" s="135" t="s">
        <v>10592</v>
      </c>
      <c r="E866" s="119" t="s">
        <v>6570</v>
      </c>
      <c r="F866" s="118" t="s">
        <v>10603</v>
      </c>
      <c r="G866" s="117">
        <v>1.2813577667680001</v>
      </c>
      <c r="H866" s="117">
        <v>3.0575463310000002E-2</v>
      </c>
      <c r="I866" s="117">
        <v>5.0922910299999999E-2</v>
      </c>
      <c r="J866" s="117">
        <v>0.50094161315800012</v>
      </c>
      <c r="K866" s="117">
        <v>0.69891778000000004</v>
      </c>
      <c r="L866" s="116">
        <v>5.2550209022556391</v>
      </c>
      <c r="M866" s="115">
        <v>103.01644</v>
      </c>
      <c r="N866" s="114">
        <v>0.10416931</v>
      </c>
      <c r="O866" s="114">
        <v>9.4053452999999995E-2</v>
      </c>
      <c r="P866" s="114">
        <v>4.3881425999999996E-3</v>
      </c>
      <c r="Q866" s="114">
        <v>5.7277125999999996E-3</v>
      </c>
      <c r="R866" s="113">
        <v>5.6386962925309995E-6</v>
      </c>
      <c r="S866" s="112">
        <v>1.6228338366070104E-8</v>
      </c>
      <c r="T866" s="112">
        <v>0.80220064441099992</v>
      </c>
      <c r="U866" s="111">
        <v>2.9359767999999998E-4</v>
      </c>
      <c r="V866" s="199" t="s">
        <v>10602</v>
      </c>
      <c r="W866" s="143"/>
      <c r="X866" s="42" t="s">
        <v>688</v>
      </c>
      <c r="Y866" s="42"/>
      <c r="Z866" s="42"/>
    </row>
    <row r="867" spans="1:26" ht="14.5" customHeight="1">
      <c r="A867" s="41" t="s">
        <v>10601</v>
      </c>
      <c r="B867" s="119" t="s">
        <v>8322</v>
      </c>
      <c r="C867" s="120" t="s">
        <v>284</v>
      </c>
      <c r="D867" s="135" t="s">
        <v>10592</v>
      </c>
      <c r="E867" s="119" t="s">
        <v>6570</v>
      </c>
      <c r="F867" s="118" t="s">
        <v>10600</v>
      </c>
      <c r="G867" s="117">
        <v>1.4331651845658895</v>
      </c>
      <c r="H867" s="117">
        <v>1.7249207546159998E-2</v>
      </c>
      <c r="I867" s="117">
        <v>6.6201244519729599E-2</v>
      </c>
      <c r="J867" s="117">
        <v>0.73174226249999996</v>
      </c>
      <c r="K867" s="117">
        <v>0.61797247</v>
      </c>
      <c r="L867" s="116">
        <v>4.6464095488721799</v>
      </c>
      <c r="M867" s="115">
        <v>124.97654</v>
      </c>
      <c r="N867" s="114">
        <v>0.10147702</v>
      </c>
      <c r="O867" s="114">
        <v>9.1150521999999998E-2</v>
      </c>
      <c r="P867" s="114">
        <v>3.8990299999999999E-3</v>
      </c>
      <c r="Q867" s="114">
        <v>6.4274724999999998E-3</v>
      </c>
      <c r="R867" s="113">
        <v>5.4646596225999998E-6</v>
      </c>
      <c r="S867" s="112">
        <v>1.441949005033E-8</v>
      </c>
      <c r="T867" s="112">
        <v>0.900206236268</v>
      </c>
      <c r="U867" s="111">
        <v>2.9666954000000001E-4</v>
      </c>
      <c r="V867" s="199" t="s">
        <v>10434</v>
      </c>
      <c r="W867" s="143"/>
      <c r="X867" s="76" t="s">
        <v>10599</v>
      </c>
      <c r="Y867" s="42"/>
      <c r="Z867" s="42"/>
    </row>
    <row r="868" spans="1:26" ht="14.5" customHeight="1">
      <c r="A868" s="41" t="s">
        <v>10598</v>
      </c>
      <c r="B868" s="119" t="s">
        <v>8322</v>
      </c>
      <c r="C868" s="120" t="s">
        <v>285</v>
      </c>
      <c r="D868" s="135" t="s">
        <v>10592</v>
      </c>
      <c r="E868" s="119" t="s">
        <v>6570</v>
      </c>
      <c r="F868" s="118" t="s">
        <v>10597</v>
      </c>
      <c r="G868" s="117">
        <v>1.2475655409722588</v>
      </c>
      <c r="H868" s="117">
        <v>2.6450777155000004E-3</v>
      </c>
      <c r="I868" s="117">
        <v>8.6060463256758896E-2</v>
      </c>
      <c r="J868" s="117">
        <v>0.76517999999999997</v>
      </c>
      <c r="K868" s="117">
        <v>0.39367999999999997</v>
      </c>
      <c r="L868" s="116">
        <v>2.9599999999999995</v>
      </c>
      <c r="M868" s="115">
        <v>51.890500000000003</v>
      </c>
      <c r="N868" s="114">
        <v>7.2958308999999999E-2</v>
      </c>
      <c r="O868" s="114">
        <v>7.0232019000000007E-2</v>
      </c>
      <c r="P868" s="114">
        <v>2.7262897E-3</v>
      </c>
      <c r="Q868" s="114">
        <v>0</v>
      </c>
      <c r="R868" s="113">
        <v>4.2105526999999999E-6</v>
      </c>
      <c r="S868" s="112">
        <v>1.008243244E-8</v>
      </c>
      <c r="T868" s="112">
        <v>0</v>
      </c>
      <c r="U868" s="111">
        <v>1.0708050000000001E-4</v>
      </c>
      <c r="V868" s="137"/>
      <c r="W868" s="143"/>
      <c r="X868" s="76" t="s">
        <v>689</v>
      </c>
      <c r="Y868" s="42"/>
      <c r="Z868" s="42"/>
    </row>
    <row r="869" spans="1:26" ht="14.5" customHeight="1">
      <c r="A869" s="41" t="s">
        <v>10596</v>
      </c>
      <c r="B869" s="119" t="s">
        <v>8322</v>
      </c>
      <c r="C869" s="120" t="s">
        <v>286</v>
      </c>
      <c r="D869" s="135" t="s">
        <v>10592</v>
      </c>
      <c r="E869" s="119" t="s">
        <v>6570</v>
      </c>
      <c r="F869" s="118" t="s">
        <v>10595</v>
      </c>
      <c r="G869" s="117">
        <v>1.2983384850513</v>
      </c>
      <c r="H869" s="117">
        <v>5.6748794799999995E-2</v>
      </c>
      <c r="I869" s="117">
        <v>0.14713083440000002</v>
      </c>
      <c r="J869" s="117">
        <v>0.63403839585129995</v>
      </c>
      <c r="K869" s="117">
        <v>0.46042045999999998</v>
      </c>
      <c r="L869" s="116">
        <v>3.4618079699248119</v>
      </c>
      <c r="M869" s="115">
        <v>92.987291999999997</v>
      </c>
      <c r="N869" s="114">
        <v>0.10173781</v>
      </c>
      <c r="O869" s="114">
        <v>9.2944423999999998E-2</v>
      </c>
      <c r="P869" s="114">
        <v>3.7155565999999998E-3</v>
      </c>
      <c r="Q869" s="114">
        <v>5.0778337999999998E-3</v>
      </c>
      <c r="R869" s="113">
        <v>5.572207584521E-6</v>
      </c>
      <c r="S869" s="112">
        <v>1.37409637116613E-8</v>
      </c>
      <c r="T869" s="112">
        <v>0.71118119807700009</v>
      </c>
      <c r="U869" s="111">
        <v>2.7691530000000002E-4</v>
      </c>
      <c r="V869" s="137"/>
      <c r="W869" s="143"/>
      <c r="X869" s="42" t="s">
        <v>10594</v>
      </c>
      <c r="Y869" s="42"/>
      <c r="Z869" s="42"/>
    </row>
    <row r="870" spans="1:26" ht="14.5" customHeight="1">
      <c r="A870" s="41" t="s">
        <v>10593</v>
      </c>
      <c r="B870" s="119" t="s">
        <v>8322</v>
      </c>
      <c r="C870" s="120" t="s">
        <v>287</v>
      </c>
      <c r="D870" s="135" t="s">
        <v>10592</v>
      </c>
      <c r="E870" s="119" t="s">
        <v>6570</v>
      </c>
      <c r="F870" s="118" t="s">
        <v>10591</v>
      </c>
      <c r="G870" s="117">
        <v>1.8396880706479999</v>
      </c>
      <c r="H870" s="117">
        <v>0.11420154428</v>
      </c>
      <c r="I870" s="117">
        <v>0.45969627000000002</v>
      </c>
      <c r="J870" s="117">
        <v>0.29754357636799994</v>
      </c>
      <c r="K870" s="117">
        <v>0.96824668000000003</v>
      </c>
      <c r="L870" s="116">
        <v>7.2800502255639099</v>
      </c>
      <c r="M870" s="115">
        <v>99.882210999999998</v>
      </c>
      <c r="N870" s="114">
        <v>0.25605156000000001</v>
      </c>
      <c r="O870" s="114">
        <v>0.24115463000000001</v>
      </c>
      <c r="P870" s="114">
        <v>8.2863409999999992E-3</v>
      </c>
      <c r="Q870" s="114">
        <v>6.6105853000000001E-3</v>
      </c>
      <c r="R870" s="113">
        <v>1.4457711718965002E-5</v>
      </c>
      <c r="S870" s="112">
        <v>3.0644752693250993E-8</v>
      </c>
      <c r="T870" s="112">
        <v>0.92585228798500008</v>
      </c>
      <c r="U870" s="111">
        <v>5.0011081999999998E-4</v>
      </c>
      <c r="V870" s="137"/>
      <c r="W870" s="143"/>
      <c r="X870" s="42" t="s">
        <v>1103</v>
      </c>
      <c r="Y870" s="42"/>
      <c r="Z870" s="42"/>
    </row>
    <row r="871" spans="1:26" ht="14.5" customHeight="1">
      <c r="B871" s="119" t="s">
        <v>8322</v>
      </c>
      <c r="C871" s="133" t="s">
        <v>10590</v>
      </c>
      <c r="D871" s="133" t="s">
        <v>641</v>
      </c>
      <c r="G871" s="131"/>
      <c r="H871" s="131"/>
      <c r="I871" s="131"/>
      <c r="J871" s="131"/>
      <c r="K871" s="131"/>
      <c r="L871" s="131"/>
      <c r="M871" s="100"/>
      <c r="N871" s="41"/>
      <c r="O871" s="41"/>
      <c r="V871" s="130"/>
      <c r="W871" s="144"/>
      <c r="X871" s="76"/>
      <c r="Y871" s="42"/>
      <c r="Z871" s="42"/>
    </row>
    <row r="872" spans="1:26" ht="14.5" customHeight="1">
      <c r="A872" s="41" t="s">
        <v>10589</v>
      </c>
      <c r="B872" s="119" t="s">
        <v>8322</v>
      </c>
      <c r="C872" s="120" t="s">
        <v>10588</v>
      </c>
      <c r="D872" s="135" t="s">
        <v>641</v>
      </c>
      <c r="E872" s="119" t="s">
        <v>6570</v>
      </c>
      <c r="F872" s="118" t="s">
        <v>10587</v>
      </c>
      <c r="G872" s="117">
        <v>1.2734305415121518</v>
      </c>
      <c r="H872" s="117">
        <v>2.42380352907E-3</v>
      </c>
      <c r="I872" s="117">
        <v>8.2606737983081699E-2</v>
      </c>
      <c r="J872" s="117">
        <v>0.77610000000000001</v>
      </c>
      <c r="K872" s="117">
        <v>0.4123</v>
      </c>
      <c r="L872" s="116">
        <v>3.0999999999999996</v>
      </c>
      <c r="M872" s="115">
        <v>97.140799999999999</v>
      </c>
      <c r="N872" s="114">
        <v>7.7223567000000007E-2</v>
      </c>
      <c r="O872" s="114">
        <v>7.1336018000000001E-2</v>
      </c>
      <c r="P872" s="114">
        <v>2.8101869E-3</v>
      </c>
      <c r="Q872" s="114">
        <v>3.0773621000000002E-3</v>
      </c>
      <c r="R872" s="113">
        <v>4.2767397000000005E-6</v>
      </c>
      <c r="S872" s="112">
        <v>1.0392703150000001E-8</v>
      </c>
      <c r="T872" s="112">
        <v>0.43100309999999997</v>
      </c>
      <c r="U872" s="111">
        <v>1.6515179000000001E-4</v>
      </c>
      <c r="V872" s="198" t="s">
        <v>10586</v>
      </c>
      <c r="W872" s="143"/>
      <c r="X872" s="76" t="s">
        <v>689</v>
      </c>
      <c r="Y872" s="76"/>
      <c r="Z872" s="76"/>
    </row>
    <row r="873" spans="1:26" ht="14.5" customHeight="1">
      <c r="A873" s="41" t="s">
        <v>10585</v>
      </c>
      <c r="B873" s="119" t="s">
        <v>8322</v>
      </c>
      <c r="C873" s="120" t="s">
        <v>10584</v>
      </c>
      <c r="D873" s="135" t="s">
        <v>641</v>
      </c>
      <c r="E873" s="119" t="s">
        <v>6570</v>
      </c>
      <c r="F873" s="118" t="s">
        <v>10583</v>
      </c>
      <c r="G873" s="117">
        <v>0.97544955757850726</v>
      </c>
      <c r="H873" s="117">
        <v>7.3331824903499999E-3</v>
      </c>
      <c r="I873" s="117">
        <v>8.6760375088157204E-2</v>
      </c>
      <c r="J873" s="117">
        <v>0.54327000000000003</v>
      </c>
      <c r="K873" s="117">
        <v>0.338086</v>
      </c>
      <c r="L873" s="116">
        <v>2.5419999999999998</v>
      </c>
      <c r="M873" s="115">
        <v>69.414559999999994</v>
      </c>
      <c r="N873" s="114">
        <v>6.8064110999999997E-2</v>
      </c>
      <c r="O873" s="114">
        <v>6.3482529999999995E-2</v>
      </c>
      <c r="P873" s="114">
        <v>2.4274271999999999E-3</v>
      </c>
      <c r="Q873" s="114">
        <v>2.1541535E-3</v>
      </c>
      <c r="R873" s="113">
        <v>3.8059071000000002E-6</v>
      </c>
      <c r="S873" s="112">
        <v>8.9771716030000005E-9</v>
      </c>
      <c r="T873" s="112">
        <v>0.30170216999999999</v>
      </c>
      <c r="U873" s="111">
        <v>1.3558147000000001E-4</v>
      </c>
      <c r="V873" s="137"/>
      <c r="W873" s="143"/>
      <c r="X873" s="76" t="s">
        <v>1104</v>
      </c>
      <c r="Y873" s="42"/>
      <c r="Z873" s="42"/>
    </row>
    <row r="874" spans="1:26" ht="14.5" customHeight="1">
      <c r="A874" s="41" t="s">
        <v>10582</v>
      </c>
      <c r="B874" s="119" t="s">
        <v>8322</v>
      </c>
      <c r="C874" s="120" t="s">
        <v>10581</v>
      </c>
      <c r="D874" s="135" t="s">
        <v>641</v>
      </c>
      <c r="E874" s="119" t="s">
        <v>6570</v>
      </c>
      <c r="F874" s="118" t="s">
        <v>10580</v>
      </c>
      <c r="G874" s="117">
        <v>3.2377128831900004</v>
      </c>
      <c r="H874" s="117">
        <v>0.18168427294000003</v>
      </c>
      <c r="I874" s="117">
        <v>0.73133496600000003</v>
      </c>
      <c r="J874" s="117">
        <v>0.78430114424999997</v>
      </c>
      <c r="K874" s="117">
        <v>1.5403925000000001</v>
      </c>
      <c r="L874" s="116">
        <v>11.581898496240601</v>
      </c>
      <c r="M874" s="115">
        <v>177.16105999999999</v>
      </c>
      <c r="N874" s="114">
        <v>0.40865549000000001</v>
      </c>
      <c r="O874" s="114">
        <v>0.38365510000000003</v>
      </c>
      <c r="P874" s="114">
        <v>1.3182815000000001E-2</v>
      </c>
      <c r="Q874" s="114">
        <v>1.1817583E-2</v>
      </c>
      <c r="R874" s="113">
        <v>2.3000905120923998E-5</v>
      </c>
      <c r="S874" s="112">
        <v>4.8753014912837002E-8</v>
      </c>
      <c r="T874" s="112">
        <v>1.6551236240680001</v>
      </c>
      <c r="U874" s="111">
        <v>8.1767240999999996E-4</v>
      </c>
      <c r="V874" s="198" t="s">
        <v>10579</v>
      </c>
      <c r="W874" s="143"/>
      <c r="X874" s="42" t="s">
        <v>688</v>
      </c>
      <c r="Y874" s="42"/>
      <c r="Z874" s="42"/>
    </row>
    <row r="875" spans="1:26" ht="14.5" customHeight="1">
      <c r="A875" s="41" t="s">
        <v>10578</v>
      </c>
      <c r="B875" s="119" t="s">
        <v>8322</v>
      </c>
      <c r="C875" s="120" t="s">
        <v>10577</v>
      </c>
      <c r="D875" s="135" t="s">
        <v>641</v>
      </c>
      <c r="E875" s="119" t="s">
        <v>6570</v>
      </c>
      <c r="F875" s="118" t="s">
        <v>10576</v>
      </c>
      <c r="G875" s="117">
        <v>1.2944529180509998</v>
      </c>
      <c r="H875" s="117">
        <v>5.3048446731000003E-2</v>
      </c>
      <c r="I875" s="117">
        <v>2.7944471319999997E-2</v>
      </c>
      <c r="J875" s="117">
        <v>0.61229999999999996</v>
      </c>
      <c r="K875" s="117">
        <v>0.60116000000000003</v>
      </c>
      <c r="L875" s="116">
        <v>4.5199999999999996</v>
      </c>
      <c r="M875" s="115">
        <v>100.834</v>
      </c>
      <c r="N875" s="114">
        <v>8.8468944999999993E-2</v>
      </c>
      <c r="O875" s="114">
        <v>8.2567416000000005E-2</v>
      </c>
      <c r="P875" s="114">
        <v>3.4669751999999998E-3</v>
      </c>
      <c r="Q875" s="114">
        <v>2.4345543999999999E-3</v>
      </c>
      <c r="R875" s="113">
        <v>4.9500848800000005E-6</v>
      </c>
      <c r="S875" s="112">
        <v>1.282165378E-8</v>
      </c>
      <c r="T875" s="112">
        <v>0.340974</v>
      </c>
      <c r="U875" s="111">
        <v>2.1809697999999999E-4</v>
      </c>
      <c r="V875" s="198" t="s">
        <v>10575</v>
      </c>
      <c r="W875" s="143"/>
      <c r="X875" s="76" t="s">
        <v>689</v>
      </c>
      <c r="Y875" s="42"/>
      <c r="Z875" s="42"/>
    </row>
    <row r="876" spans="1:26" ht="14.5" customHeight="1">
      <c r="A876" s="41" t="s">
        <v>10574</v>
      </c>
      <c r="B876" s="119" t="s">
        <v>8322</v>
      </c>
      <c r="C876" s="120" t="s">
        <v>10573</v>
      </c>
      <c r="D876" s="135" t="s">
        <v>641</v>
      </c>
      <c r="E876" s="119" t="s">
        <v>6570</v>
      </c>
      <c r="F876" s="118" t="s">
        <v>10572</v>
      </c>
      <c r="G876" s="117">
        <v>0.99016522179099997</v>
      </c>
      <c r="H876" s="117">
        <v>4.2770432711999998E-2</v>
      </c>
      <c r="I876" s="117">
        <v>4.8496789078999999E-2</v>
      </c>
      <c r="J876" s="117">
        <v>0.42860999999999999</v>
      </c>
      <c r="K876" s="117">
        <v>0.47028799999999998</v>
      </c>
      <c r="L876" s="116">
        <v>3.5359999999999996</v>
      </c>
      <c r="M876" s="115">
        <v>71.999799999999993</v>
      </c>
      <c r="N876" s="114">
        <v>7.5935875999999999E-2</v>
      </c>
      <c r="O876" s="114">
        <v>7.1344509E-2</v>
      </c>
      <c r="P876" s="114">
        <v>2.8871790000000001E-3</v>
      </c>
      <c r="Q876" s="114">
        <v>1.7041881E-3</v>
      </c>
      <c r="R876" s="113">
        <v>4.2772487259999994E-6</v>
      </c>
      <c r="S876" s="112">
        <v>1.0677437044000002E-8</v>
      </c>
      <c r="T876" s="112">
        <v>0.2386818</v>
      </c>
      <c r="U876" s="111">
        <v>1.726431E-4</v>
      </c>
      <c r="V876" s="137"/>
      <c r="W876" s="143"/>
      <c r="X876" s="76" t="s">
        <v>1104</v>
      </c>
      <c r="Y876" s="42"/>
      <c r="Z876" s="42"/>
    </row>
    <row r="877" spans="1:26" ht="14.5" customHeight="1">
      <c r="A877" s="41" t="s">
        <v>10571</v>
      </c>
      <c r="B877" s="119" t="s">
        <v>8322</v>
      </c>
      <c r="C877" s="120" t="s">
        <v>10570</v>
      </c>
      <c r="D877" s="135" t="s">
        <v>641</v>
      </c>
      <c r="E877" s="119" t="s">
        <v>6570</v>
      </c>
      <c r="F877" s="118" t="s">
        <v>10569</v>
      </c>
      <c r="G877" s="117">
        <v>1.6222192945450922</v>
      </c>
      <c r="H877" s="117">
        <v>9.5359418083200004E-3</v>
      </c>
      <c r="I877" s="117">
        <v>0.14918335273677222</v>
      </c>
      <c r="J877" s="117">
        <v>0.61229999999999996</v>
      </c>
      <c r="K877" s="117">
        <v>0.85119999999999996</v>
      </c>
      <c r="L877" s="116">
        <v>6.3999999999999995</v>
      </c>
      <c r="M877" s="115">
        <v>146.75</v>
      </c>
      <c r="N877" s="114">
        <v>0.14604500000000001</v>
      </c>
      <c r="O877" s="114">
        <v>0.13823266000000001</v>
      </c>
      <c r="P877" s="114">
        <v>5.6055784999999997E-3</v>
      </c>
      <c r="Q877" s="114">
        <v>2.2067597999999998E-3</v>
      </c>
      <c r="R877" s="113">
        <v>8.2873299999999998E-6</v>
      </c>
      <c r="S877" s="112">
        <v>2.0730689600000002E-8</v>
      </c>
      <c r="T877" s="112">
        <v>0.30907000000000001</v>
      </c>
      <c r="U877" s="111">
        <v>2.623174E-4</v>
      </c>
      <c r="V877" s="199" t="s">
        <v>10568</v>
      </c>
      <c r="W877" s="143"/>
      <c r="X877" s="76" t="s">
        <v>689</v>
      </c>
      <c r="Y877" s="42"/>
      <c r="Z877" s="42"/>
    </row>
    <row r="878" spans="1:26" ht="14.5" customHeight="1">
      <c r="A878" s="41" t="s">
        <v>10567</v>
      </c>
      <c r="B878" s="119" t="s">
        <v>8322</v>
      </c>
      <c r="C878" s="120" t="s">
        <v>10566</v>
      </c>
      <c r="D878" s="135" t="s">
        <v>641</v>
      </c>
      <c r="E878" s="119" t="s">
        <v>6570</v>
      </c>
      <c r="F878" s="118" t="s">
        <v>10565</v>
      </c>
      <c r="G878" s="117">
        <v>1.2196016831815646</v>
      </c>
      <c r="H878" s="117">
        <v>1.2311679265823999E-2</v>
      </c>
      <c r="I878" s="117">
        <v>0.13336400391574052</v>
      </c>
      <c r="J878" s="117">
        <v>0.42860999999999999</v>
      </c>
      <c r="K878" s="117">
        <v>0.645316</v>
      </c>
      <c r="L878" s="116">
        <v>4.8519999999999994</v>
      </c>
      <c r="M878" s="115">
        <v>104.14100000000001</v>
      </c>
      <c r="N878" s="114">
        <v>0.11623912</v>
      </c>
      <c r="O878" s="114">
        <v>0.11031017999999999</v>
      </c>
      <c r="P878" s="114">
        <v>4.3842013000000004E-3</v>
      </c>
      <c r="Q878" s="114">
        <v>1.5447319E-3</v>
      </c>
      <c r="R878" s="113">
        <v>6.6133203099999992E-6</v>
      </c>
      <c r="S878" s="112">
        <v>1.6213762118E-8</v>
      </c>
      <c r="T878" s="112">
        <v>0.21634900000000001</v>
      </c>
      <c r="U878" s="111">
        <v>2.035974E-4</v>
      </c>
      <c r="V878" s="137"/>
      <c r="W878" s="143"/>
      <c r="X878" s="76" t="s">
        <v>1104</v>
      </c>
      <c r="Y878" s="42"/>
      <c r="Z878" s="42"/>
    </row>
    <row r="879" spans="1:26" ht="14.5" customHeight="1">
      <c r="A879" s="41" t="s">
        <v>10564</v>
      </c>
      <c r="B879" s="119" t="s">
        <v>8322</v>
      </c>
      <c r="C879" s="120" t="s">
        <v>10563</v>
      </c>
      <c r="D879" s="135" t="s">
        <v>641</v>
      </c>
      <c r="E879" s="119" t="s">
        <v>6570</v>
      </c>
      <c r="F879" s="118" t="s">
        <v>10562</v>
      </c>
      <c r="G879" s="117">
        <v>1.0835502266816837</v>
      </c>
      <c r="H879" s="117">
        <v>3.7118945669077995E-2</v>
      </c>
      <c r="I879" s="117">
        <v>4.9641281012605697E-2</v>
      </c>
      <c r="J879" s="117">
        <v>0.78</v>
      </c>
      <c r="K879" s="117">
        <v>0.21679000000000001</v>
      </c>
      <c r="L879" s="116">
        <v>1.63</v>
      </c>
      <c r="M879" s="115">
        <v>82.129000000000005</v>
      </c>
      <c r="N879" s="114">
        <v>4.3210888000000003E-2</v>
      </c>
      <c r="O879" s="114">
        <v>3.8347355E-2</v>
      </c>
      <c r="P879" s="114">
        <v>1.4893261000000001E-3</v>
      </c>
      <c r="Q879" s="114">
        <v>3.3742069000000001E-3</v>
      </c>
      <c r="R879" s="113">
        <v>2.2990020999999999E-6</v>
      </c>
      <c r="S879" s="112">
        <v>5.5078626950000006E-9</v>
      </c>
      <c r="T879" s="112">
        <v>0.472578</v>
      </c>
      <c r="U879" s="111">
        <v>1.5154706000000001E-4</v>
      </c>
      <c r="V879" s="198" t="s">
        <v>10561</v>
      </c>
      <c r="W879" s="143"/>
      <c r="X879" s="76" t="s">
        <v>1421</v>
      </c>
      <c r="Y879" s="42"/>
      <c r="Z879" s="42"/>
    </row>
    <row r="880" spans="1:26" ht="14.5" customHeight="1">
      <c r="A880" s="41" t="s">
        <v>10560</v>
      </c>
      <c r="B880" s="119" t="s">
        <v>8322</v>
      </c>
      <c r="C880" s="120" t="s">
        <v>10559</v>
      </c>
      <c r="D880" s="135" t="s">
        <v>641</v>
      </c>
      <c r="E880" s="119" t="s">
        <v>6570</v>
      </c>
      <c r="F880" s="118" t="s">
        <v>10558</v>
      </c>
      <c r="G880" s="117">
        <v>1.2424478163179136</v>
      </c>
      <c r="H880" s="117">
        <v>3.3589743200700003E-3</v>
      </c>
      <c r="I880" s="117">
        <v>5.7588841997843698E-2</v>
      </c>
      <c r="J880" s="117">
        <v>0.72929999999999995</v>
      </c>
      <c r="K880" s="117">
        <v>0.45219999999999999</v>
      </c>
      <c r="L880" s="116">
        <v>3.4</v>
      </c>
      <c r="M880" s="115">
        <v>109.54</v>
      </c>
      <c r="N880" s="114">
        <v>7.4149982000000003E-2</v>
      </c>
      <c r="O880" s="114">
        <v>6.8904428000000004E-2</v>
      </c>
      <c r="P880" s="114">
        <v>2.8964225999999998E-3</v>
      </c>
      <c r="Q880" s="114">
        <v>2.3491314000000001E-3</v>
      </c>
      <c r="R880" s="113">
        <v>4.1309609E-6</v>
      </c>
      <c r="S880" s="112">
        <v>1.0711622100000001E-8</v>
      </c>
      <c r="T880" s="112">
        <v>0.32901000000000002</v>
      </c>
      <c r="U880" s="111">
        <v>1.5484601999999999E-4</v>
      </c>
      <c r="V880" s="151" t="s">
        <v>10557</v>
      </c>
      <c r="W880" s="143"/>
      <c r="X880" s="76" t="s">
        <v>689</v>
      </c>
      <c r="Y880" s="42"/>
      <c r="Z880" s="42"/>
    </row>
    <row r="881" spans="1:26" ht="14.5" customHeight="1">
      <c r="A881" s="41" t="s">
        <v>10556</v>
      </c>
      <c r="B881" s="119" t="s">
        <v>8322</v>
      </c>
      <c r="C881" s="120" t="s">
        <v>10555</v>
      </c>
      <c r="D881" s="135" t="s">
        <v>641</v>
      </c>
      <c r="E881" s="119" t="s">
        <v>6570</v>
      </c>
      <c r="F881" s="118" t="s">
        <v>10554</v>
      </c>
      <c r="G881" s="117">
        <v>0.95376164956254261</v>
      </c>
      <c r="H881" s="117">
        <v>7.9878020640520003E-3</v>
      </c>
      <c r="I881" s="117">
        <v>6.9247847498490611E-2</v>
      </c>
      <c r="J881" s="117">
        <v>0.51051000000000002</v>
      </c>
      <c r="K881" s="117">
        <v>0.36601600000000001</v>
      </c>
      <c r="L881" s="116">
        <v>2.7519999999999998</v>
      </c>
      <c r="M881" s="115">
        <v>78.093999999999994</v>
      </c>
      <c r="N881" s="114">
        <v>6.5912601000000001E-2</v>
      </c>
      <c r="O881" s="114">
        <v>6.1780416999999997E-2</v>
      </c>
      <c r="P881" s="114">
        <v>2.4877922E-3</v>
      </c>
      <c r="Q881" s="114">
        <v>1.6443919999999999E-3</v>
      </c>
      <c r="R881" s="113">
        <v>3.7038619399999998E-6</v>
      </c>
      <c r="S881" s="112">
        <v>9.2004148679999998E-9</v>
      </c>
      <c r="T881" s="112">
        <v>0.23030700000000001</v>
      </c>
      <c r="U881" s="111">
        <v>1.2836742999999999E-4</v>
      </c>
      <c r="V881" s="151"/>
      <c r="W881" s="143"/>
      <c r="X881" s="76" t="s">
        <v>1104</v>
      </c>
      <c r="Y881" s="42"/>
      <c r="Z881" s="42"/>
    </row>
    <row r="882" spans="1:26" ht="14.5" customHeight="1">
      <c r="A882" s="41" t="s">
        <v>10553</v>
      </c>
      <c r="B882" s="119" t="s">
        <v>8322</v>
      </c>
      <c r="C882" s="120" t="s">
        <v>10552</v>
      </c>
      <c r="D882" s="135" t="s">
        <v>641</v>
      </c>
      <c r="E882" s="119" t="s">
        <v>6570</v>
      </c>
      <c r="F882" s="118" t="s">
        <v>10551</v>
      </c>
      <c r="G882" s="117">
        <v>1.1064446098634086</v>
      </c>
      <c r="H882" s="117">
        <v>3.7696588139241996E-2</v>
      </c>
      <c r="I882" s="117">
        <v>4.9348021724166503E-2</v>
      </c>
      <c r="J882" s="117">
        <v>0.78</v>
      </c>
      <c r="K882" s="117">
        <v>0.2394</v>
      </c>
      <c r="L882" s="116">
        <v>1.7999999999999998</v>
      </c>
      <c r="M882" s="115">
        <v>84.543000000000006</v>
      </c>
      <c r="N882" s="114">
        <v>4.5882522000000002E-2</v>
      </c>
      <c r="O882" s="114">
        <v>4.0858792999999997E-2</v>
      </c>
      <c r="P882" s="114">
        <v>1.6210478999999999E-3</v>
      </c>
      <c r="Q882" s="114">
        <v>3.4026811999999999E-3</v>
      </c>
      <c r="R882" s="113">
        <v>2.4495679000000003E-6</v>
      </c>
      <c r="S882" s="112">
        <v>5.9949997E-9</v>
      </c>
      <c r="T882" s="112">
        <v>0.47656599999999999</v>
      </c>
      <c r="U882" s="111">
        <v>1.5720272999999999E-4</v>
      </c>
      <c r="V882" s="198" t="s">
        <v>10541</v>
      </c>
      <c r="W882" s="143"/>
      <c r="X882" s="76" t="s">
        <v>689</v>
      </c>
      <c r="Y882" s="42"/>
      <c r="Z882" s="42"/>
    </row>
    <row r="883" spans="1:26" ht="14.5" customHeight="1">
      <c r="A883" s="41" t="s">
        <v>10550</v>
      </c>
      <c r="B883" s="119" t="s">
        <v>8322</v>
      </c>
      <c r="C883" s="120" t="s">
        <v>10549</v>
      </c>
      <c r="D883" s="135" t="s">
        <v>641</v>
      </c>
      <c r="E883" s="119" t="s">
        <v>6570</v>
      </c>
      <c r="F883" s="118" t="s">
        <v>10548</v>
      </c>
      <c r="G883" s="117">
        <v>1.1194110079086239</v>
      </c>
      <c r="H883" s="117">
        <v>4.0282264350819996E-2</v>
      </c>
      <c r="I883" s="117">
        <v>5.0418743557803902E-2</v>
      </c>
      <c r="J883" s="117">
        <v>0.78</v>
      </c>
      <c r="K883" s="117">
        <v>0.24870999999999999</v>
      </c>
      <c r="L883" s="116">
        <v>1.8699999999999999</v>
      </c>
      <c r="M883" s="115">
        <v>87.453000000000003</v>
      </c>
      <c r="N883" s="114">
        <v>4.7283849000000003E-2</v>
      </c>
      <c r="O883" s="114">
        <v>4.2188874000000001E-2</v>
      </c>
      <c r="P883" s="114">
        <v>1.6922937999999999E-3</v>
      </c>
      <c r="Q883" s="114">
        <v>3.4026811999999999E-3</v>
      </c>
      <c r="R883" s="113">
        <v>2.5293090000000001E-6</v>
      </c>
      <c r="S883" s="112">
        <v>6.2584830549999997E-9</v>
      </c>
      <c r="T883" s="112">
        <v>0.47656599999999999</v>
      </c>
      <c r="U883" s="111">
        <v>1.616907E-4</v>
      </c>
      <c r="V883" s="198" t="s">
        <v>10541</v>
      </c>
      <c r="W883" s="143"/>
      <c r="X883" s="76" t="s">
        <v>689</v>
      </c>
      <c r="Y883" s="42"/>
      <c r="Z883" s="42"/>
    </row>
    <row r="884" spans="1:26" ht="14.5" customHeight="1">
      <c r="A884" s="41" t="s">
        <v>10547</v>
      </c>
      <c r="B884" s="119" t="s">
        <v>8322</v>
      </c>
      <c r="C884" s="120" t="s">
        <v>10546</v>
      </c>
      <c r="D884" s="135" t="s">
        <v>641</v>
      </c>
      <c r="E884" s="119" t="s">
        <v>6570</v>
      </c>
      <c r="F884" s="118" t="s">
        <v>10545</v>
      </c>
      <c r="G884" s="117">
        <v>1.1053569241361929</v>
      </c>
      <c r="H884" s="117">
        <v>3.7706827849910002E-2</v>
      </c>
      <c r="I884" s="117">
        <v>4.9580096286282897E-2</v>
      </c>
      <c r="J884" s="117">
        <v>0.78</v>
      </c>
      <c r="K884" s="117">
        <v>0.23807</v>
      </c>
      <c r="L884" s="116">
        <v>1.79</v>
      </c>
      <c r="M884" s="115">
        <v>83.593000000000004</v>
      </c>
      <c r="N884" s="114">
        <v>4.5870671000000002E-2</v>
      </c>
      <c r="O884" s="114">
        <v>4.0854909000000002E-2</v>
      </c>
      <c r="P884" s="114">
        <v>1.6130806E-3</v>
      </c>
      <c r="Q884" s="114">
        <v>3.4026811999999999E-3</v>
      </c>
      <c r="R884" s="113">
        <v>2.4493350999999998E-6</v>
      </c>
      <c r="S884" s="112">
        <v>5.9655349349999995E-9</v>
      </c>
      <c r="T884" s="112">
        <v>0.47656599999999999</v>
      </c>
      <c r="U884" s="111">
        <v>1.5707579E-4</v>
      </c>
      <c r="V884" s="198" t="s">
        <v>10541</v>
      </c>
      <c r="W884" s="143"/>
      <c r="X884" s="76" t="s">
        <v>689</v>
      </c>
      <c r="Y884" s="42"/>
      <c r="Z884" s="42"/>
    </row>
    <row r="885" spans="1:26" ht="14.5" customHeight="1">
      <c r="A885" s="41" t="s">
        <v>10544</v>
      </c>
      <c r="B885" s="119" t="s">
        <v>8322</v>
      </c>
      <c r="C885" s="120" t="s">
        <v>10543</v>
      </c>
      <c r="D885" s="135" t="s">
        <v>641</v>
      </c>
      <c r="E885" s="119" t="s">
        <v>6570</v>
      </c>
      <c r="F885" s="118" t="s">
        <v>10542</v>
      </c>
      <c r="G885" s="117">
        <v>1.2109448225897999</v>
      </c>
      <c r="H885" s="117">
        <v>4.5037713186999999E-2</v>
      </c>
      <c r="I885" s="117">
        <v>5.7798880730000002E-2</v>
      </c>
      <c r="J885" s="117">
        <v>0.78242445867279997</v>
      </c>
      <c r="K885" s="117">
        <v>0.32568376999999998</v>
      </c>
      <c r="L885" s="116">
        <v>2.4487501503759397</v>
      </c>
      <c r="M885" s="115">
        <v>95.550892000000005</v>
      </c>
      <c r="N885" s="114">
        <v>5.8815182000000001E-2</v>
      </c>
      <c r="O885" s="114">
        <v>5.2860679000000001E-2</v>
      </c>
      <c r="P885" s="114">
        <v>2.1881619E-3</v>
      </c>
      <c r="Q885" s="114">
        <v>3.7663410999999999E-3</v>
      </c>
      <c r="R885" s="113">
        <v>3.1691054338916995E-6</v>
      </c>
      <c r="S885" s="112">
        <v>8.0923146693533289E-9</v>
      </c>
      <c r="T885" s="112">
        <v>0.52749875596410001</v>
      </c>
      <c r="U885" s="111">
        <v>1.9087189999999999E-4</v>
      </c>
      <c r="V885" s="198" t="s">
        <v>10541</v>
      </c>
      <c r="W885" s="143"/>
      <c r="X885" s="76" t="s">
        <v>689</v>
      </c>
      <c r="Y885" s="42"/>
      <c r="Z885" s="42"/>
    </row>
    <row r="886" spans="1:26" ht="14.5" customHeight="1">
      <c r="A886" s="41" t="s">
        <v>10540</v>
      </c>
      <c r="B886" s="119" t="s">
        <v>8322</v>
      </c>
      <c r="C886" s="120" t="s">
        <v>10539</v>
      </c>
      <c r="D886" s="135" t="s">
        <v>641</v>
      </c>
      <c r="E886" s="119" t="s">
        <v>6570</v>
      </c>
      <c r="F886" s="118" t="s">
        <v>10538</v>
      </c>
      <c r="G886" s="117">
        <v>0.77665816222941064</v>
      </c>
      <c r="H886" s="117">
        <v>4.5324785804049993E-2</v>
      </c>
      <c r="I886" s="117">
        <v>7.9934376425360609E-2</v>
      </c>
      <c r="J886" s="117">
        <v>0.398034</v>
      </c>
      <c r="K886" s="117">
        <v>0.25336500000000001</v>
      </c>
      <c r="L886" s="116">
        <v>1.905</v>
      </c>
      <c r="M886" s="115">
        <v>52.810699999999997</v>
      </c>
      <c r="N886" s="114">
        <v>5.4647332999999999E-2</v>
      </c>
      <c r="O886" s="114">
        <v>5.1034544000000001E-2</v>
      </c>
      <c r="P886" s="114">
        <v>1.9135847000000001E-3</v>
      </c>
      <c r="Q886" s="114">
        <v>1.6992050000000001E-3</v>
      </c>
      <c r="R886" s="113">
        <v>3.0596249200000001E-6</v>
      </c>
      <c r="S886" s="112">
        <v>7.0768664724999991E-9</v>
      </c>
      <c r="T886" s="112">
        <v>0.2379839</v>
      </c>
      <c r="U886" s="111">
        <v>1.4156208999999999E-4</v>
      </c>
      <c r="V886" s="196" t="s">
        <v>10531</v>
      </c>
      <c r="W886" s="143"/>
      <c r="X886" s="76" t="s">
        <v>1104</v>
      </c>
      <c r="Y886" s="42"/>
      <c r="Z886" s="42"/>
    </row>
    <row r="887" spans="1:26" ht="14.5" customHeight="1">
      <c r="A887" s="41" t="s">
        <v>10537</v>
      </c>
      <c r="B887" s="119" t="s">
        <v>8322</v>
      </c>
      <c r="C887" s="120" t="s">
        <v>10536</v>
      </c>
      <c r="D887" s="135" t="s">
        <v>641</v>
      </c>
      <c r="E887" s="119" t="s">
        <v>6570</v>
      </c>
      <c r="F887" s="118" t="s">
        <v>10535</v>
      </c>
      <c r="G887" s="117">
        <v>0.96754448850463004</v>
      </c>
      <c r="H887" s="117">
        <v>5.5125358824000006E-2</v>
      </c>
      <c r="I887" s="117">
        <v>6.7365851670000004E-2</v>
      </c>
      <c r="J887" s="117">
        <v>0.57222535801063001</v>
      </c>
      <c r="K887" s="117">
        <v>0.27282792</v>
      </c>
      <c r="L887" s="116">
        <v>2.051337744360902</v>
      </c>
      <c r="M887" s="115">
        <v>72.184594000000004</v>
      </c>
      <c r="N887" s="114">
        <v>5.4154843000000001E-2</v>
      </c>
      <c r="O887" s="114">
        <v>4.9890416E-2</v>
      </c>
      <c r="P887" s="114">
        <v>1.9368235E-3</v>
      </c>
      <c r="Q887" s="114">
        <v>2.3276036999999999E-3</v>
      </c>
      <c r="R887" s="113">
        <v>2.9910322118415199E-6</v>
      </c>
      <c r="S887" s="112">
        <v>7.1628088622065493E-9</v>
      </c>
      <c r="T887" s="112">
        <v>0.32599491331270003</v>
      </c>
      <c r="U887" s="111">
        <v>1.6622844000000001E-4</v>
      </c>
      <c r="V887" s="196" t="s">
        <v>10531</v>
      </c>
      <c r="W887" s="143"/>
      <c r="X887" s="76" t="s">
        <v>689</v>
      </c>
      <c r="Y887" s="42"/>
      <c r="Z887" s="42"/>
    </row>
    <row r="888" spans="1:26" ht="14.5" customHeight="1">
      <c r="A888" s="41" t="s">
        <v>10534</v>
      </c>
      <c r="B888" s="119" t="s">
        <v>8322</v>
      </c>
      <c r="C888" s="120" t="s">
        <v>10533</v>
      </c>
      <c r="D888" s="135" t="s">
        <v>641</v>
      </c>
      <c r="E888" s="119" t="s">
        <v>6570</v>
      </c>
      <c r="F888" s="118" t="s">
        <v>10532</v>
      </c>
      <c r="G888" s="117">
        <v>0.9894428344991637</v>
      </c>
      <c r="H888" s="117">
        <v>5.6697523177220002E-2</v>
      </c>
      <c r="I888" s="117">
        <v>7.2855311321943797E-2</v>
      </c>
      <c r="J888" s="117">
        <v>0.56862000000000001</v>
      </c>
      <c r="K888" s="117">
        <v>0.29126999999999997</v>
      </c>
      <c r="L888" s="116">
        <v>2.1899999999999995</v>
      </c>
      <c r="M888" s="115">
        <v>73.421000000000006</v>
      </c>
      <c r="N888" s="114">
        <v>5.8056742000000001E-2</v>
      </c>
      <c r="O888" s="114">
        <v>5.3553179999999999E-2</v>
      </c>
      <c r="P888" s="114">
        <v>2.0761261999999998E-3</v>
      </c>
      <c r="Q888" s="114">
        <v>2.4274358000000002E-3</v>
      </c>
      <c r="R888" s="113">
        <v>3.2106223000000002E-6</v>
      </c>
      <c r="S888" s="112">
        <v>7.6779815350000003E-9</v>
      </c>
      <c r="T888" s="112">
        <v>0.33997699999999997</v>
      </c>
      <c r="U888" s="111">
        <v>1.7369552999999999E-4</v>
      </c>
      <c r="V888" s="196" t="s">
        <v>10531</v>
      </c>
      <c r="W888" s="143"/>
      <c r="X888" s="76" t="s">
        <v>689</v>
      </c>
      <c r="Y888" s="42"/>
      <c r="Z888" s="42"/>
    </row>
    <row r="889" spans="1:26" ht="14.5" customHeight="1">
      <c r="A889" s="41" t="s">
        <v>10530</v>
      </c>
      <c r="B889" s="119" t="s">
        <v>8322</v>
      </c>
      <c r="C889" s="120" t="s">
        <v>10529</v>
      </c>
      <c r="D889" s="135" t="s">
        <v>641</v>
      </c>
      <c r="E889" s="119" t="s">
        <v>6570</v>
      </c>
      <c r="F889" s="118" t="s">
        <v>10528</v>
      </c>
      <c r="G889" s="117">
        <v>1.237038990272386</v>
      </c>
      <c r="H889" s="117">
        <v>6.29408769982E-3</v>
      </c>
      <c r="I889" s="117">
        <v>0.18599490257256593</v>
      </c>
      <c r="J889" s="117">
        <v>0.54600000000000004</v>
      </c>
      <c r="K889" s="117">
        <v>0.49875000000000003</v>
      </c>
      <c r="L889" s="116">
        <v>3.75</v>
      </c>
      <c r="M889" s="115">
        <v>111.51</v>
      </c>
      <c r="N889" s="114">
        <v>0.11729238</v>
      </c>
      <c r="O889" s="114">
        <v>0.11087379999999999</v>
      </c>
      <c r="P889" s="114">
        <v>3.8558939999999999E-3</v>
      </c>
      <c r="Q889" s="114">
        <v>2.5626887999999999E-3</v>
      </c>
      <c r="R889" s="113">
        <v>6.6471102E-6</v>
      </c>
      <c r="S889" s="112">
        <v>1.4259962874999999E-8</v>
      </c>
      <c r="T889" s="112">
        <v>0.35892000000000002</v>
      </c>
      <c r="U889" s="111">
        <v>2.0432444999999999E-4</v>
      </c>
      <c r="V889" s="199" t="s">
        <v>10527</v>
      </c>
      <c r="W889" s="143"/>
      <c r="X889" s="76" t="s">
        <v>689</v>
      </c>
      <c r="Y889" s="42"/>
      <c r="Z889" s="42"/>
    </row>
    <row r="890" spans="1:26" ht="14.5" customHeight="1" thickBot="1">
      <c r="A890" s="41" t="s">
        <v>10526</v>
      </c>
      <c r="B890" s="119" t="s">
        <v>8322</v>
      </c>
      <c r="C890" s="120" t="s">
        <v>10525</v>
      </c>
      <c r="D890" s="135" t="s">
        <v>641</v>
      </c>
      <c r="E890" s="119" t="s">
        <v>6570</v>
      </c>
      <c r="F890" s="118" t="s">
        <v>10524</v>
      </c>
      <c r="G890" s="117">
        <v>0.85474293227254605</v>
      </c>
      <c r="H890" s="117">
        <v>4.3108309041600002E-3</v>
      </c>
      <c r="I890" s="117">
        <v>6.0572101368386103E-2</v>
      </c>
      <c r="J890" s="117">
        <v>0.36425999999999997</v>
      </c>
      <c r="K890" s="117">
        <v>0.42559999999999998</v>
      </c>
      <c r="L890" s="116">
        <v>3.1999999999999997</v>
      </c>
      <c r="M890" s="115">
        <v>90.382999999999996</v>
      </c>
      <c r="N890" s="114">
        <v>7.0045267999999994E-2</v>
      </c>
      <c r="O890" s="114">
        <v>6.5928784000000004E-2</v>
      </c>
      <c r="P890" s="114">
        <v>2.7425981999999998E-3</v>
      </c>
      <c r="Q890" s="114">
        <v>1.3738858999999999E-3</v>
      </c>
      <c r="R890" s="113">
        <v>3.9525650000000002E-6</v>
      </c>
      <c r="S890" s="112">
        <v>1.0142744800000002E-8</v>
      </c>
      <c r="T890" s="112">
        <v>0.19242100000000001</v>
      </c>
      <c r="U890" s="111">
        <v>1.3271115999999999E-4</v>
      </c>
      <c r="V890" s="199" t="s">
        <v>10523</v>
      </c>
      <c r="W890" s="143"/>
      <c r="X890" s="76" t="s">
        <v>689</v>
      </c>
      <c r="Y890" s="42"/>
      <c r="Z890" s="42"/>
    </row>
    <row r="891" spans="1:26" ht="14.5" customHeight="1" thickBot="1">
      <c r="A891" s="41" t="s">
        <v>10522</v>
      </c>
      <c r="B891" s="119" t="s">
        <v>8322</v>
      </c>
      <c r="C891" s="120" t="s">
        <v>10521</v>
      </c>
      <c r="D891" s="135" t="s">
        <v>641</v>
      </c>
      <c r="E891" s="119" t="s">
        <v>6570</v>
      </c>
      <c r="F891" s="118" t="s">
        <v>10520</v>
      </c>
      <c r="G891" s="117">
        <v>1.0835502266816837</v>
      </c>
      <c r="H891" s="117">
        <v>3.7118945669077995E-2</v>
      </c>
      <c r="I891" s="117">
        <v>4.9641281012605697E-2</v>
      </c>
      <c r="J891" s="117">
        <v>0.78</v>
      </c>
      <c r="K891" s="117">
        <v>0.21679000000000001</v>
      </c>
      <c r="L891" s="116">
        <v>1.63</v>
      </c>
      <c r="M891" s="115">
        <v>82.129000000000005</v>
      </c>
      <c r="N891" s="114">
        <v>4.3210888000000003E-2</v>
      </c>
      <c r="O891" s="114">
        <v>3.8347355E-2</v>
      </c>
      <c r="P891" s="114">
        <v>1.4893261000000001E-3</v>
      </c>
      <c r="Q891" s="114">
        <v>3.3742069000000001E-3</v>
      </c>
      <c r="R891" s="113">
        <v>2.2990020999999999E-6</v>
      </c>
      <c r="S891" s="112">
        <v>5.5078626950000006E-9</v>
      </c>
      <c r="T891" s="112">
        <v>0.472578</v>
      </c>
      <c r="U891" s="111">
        <v>1.5154706000000001E-4</v>
      </c>
      <c r="V891" s="194" t="s">
        <v>10519</v>
      </c>
      <c r="W891" s="143"/>
      <c r="X891" s="76" t="s">
        <v>689</v>
      </c>
      <c r="Y891" s="42"/>
      <c r="Z891" s="42"/>
    </row>
    <row r="892" spans="1:26" ht="14.5" customHeight="1" thickBot="1">
      <c r="A892" s="41" t="s">
        <v>10518</v>
      </c>
      <c r="B892" s="119" t="s">
        <v>8322</v>
      </c>
      <c r="C892" s="120" t="s">
        <v>10517</v>
      </c>
      <c r="D892" s="135" t="s">
        <v>641</v>
      </c>
      <c r="E892" s="119" t="s">
        <v>6570</v>
      </c>
      <c r="F892" s="118" t="s">
        <v>10516</v>
      </c>
      <c r="G892" s="117">
        <v>0.84253333643717909</v>
      </c>
      <c r="H892" s="117">
        <v>3.1619781728355001E-2</v>
      </c>
      <c r="I892" s="117">
        <v>6.3684554708824004E-2</v>
      </c>
      <c r="J892" s="117">
        <v>0.54600000000000004</v>
      </c>
      <c r="K892" s="117">
        <v>0.20122899999999999</v>
      </c>
      <c r="L892" s="116">
        <v>1.5129999999999999</v>
      </c>
      <c r="M892" s="115">
        <v>58.906300000000002</v>
      </c>
      <c r="N892" s="114">
        <v>4.4255236000000003E-2</v>
      </c>
      <c r="O892" s="114">
        <v>4.0390466E-2</v>
      </c>
      <c r="P892" s="114">
        <v>1.5028246E-3</v>
      </c>
      <c r="Q892" s="114">
        <v>2.3619448000000002E-3</v>
      </c>
      <c r="R892" s="113">
        <v>2.4214907800000005E-6</v>
      </c>
      <c r="S892" s="112">
        <v>5.5577832844999998E-9</v>
      </c>
      <c r="T892" s="112">
        <v>0.3308046</v>
      </c>
      <c r="U892" s="111">
        <v>1.2605816E-4</v>
      </c>
      <c r="V892" s="151"/>
      <c r="W892" s="143"/>
      <c r="X892" s="76" t="s">
        <v>1104</v>
      </c>
      <c r="Y892" s="42"/>
      <c r="Z892" s="42"/>
    </row>
    <row r="893" spans="1:26" ht="14.5" customHeight="1" thickBot="1">
      <c r="A893" s="41" t="s">
        <v>10515</v>
      </c>
      <c r="B893" s="119" t="s">
        <v>8322</v>
      </c>
      <c r="C893" s="120" t="s">
        <v>10514</v>
      </c>
      <c r="D893" s="135" t="s">
        <v>641</v>
      </c>
      <c r="E893" s="119" t="s">
        <v>6570</v>
      </c>
      <c r="F893" s="118" t="s">
        <v>10513</v>
      </c>
      <c r="G893" s="117">
        <v>1.1791567983019999</v>
      </c>
      <c r="H893" s="117">
        <v>5.6090998820000001E-3</v>
      </c>
      <c r="I893" s="117">
        <v>3.024769842E-2</v>
      </c>
      <c r="J893" s="117">
        <v>0.84006000000000003</v>
      </c>
      <c r="K893" s="117">
        <v>0.30324000000000001</v>
      </c>
      <c r="L893" s="116">
        <v>2.2799999999999998</v>
      </c>
      <c r="M893" s="115">
        <v>90.325999999999993</v>
      </c>
      <c r="N893" s="114">
        <v>4.0104312000000003E-2</v>
      </c>
      <c r="O893" s="114">
        <v>3.5308986000000001E-2</v>
      </c>
      <c r="P893" s="114">
        <v>1.7770478E-3</v>
      </c>
      <c r="Q893" s="114">
        <v>3.0182779000000001E-3</v>
      </c>
      <c r="R893" s="113">
        <v>2.1168456899999997E-6</v>
      </c>
      <c r="S893" s="112">
        <v>6.5719224199999998E-9</v>
      </c>
      <c r="T893" s="112">
        <v>0.42272799999999999</v>
      </c>
      <c r="U893" s="111">
        <v>1.2378331000000001E-4</v>
      </c>
      <c r="V893" s="194" t="s">
        <v>10506</v>
      </c>
      <c r="W893" s="143"/>
      <c r="X893" s="76" t="s">
        <v>689</v>
      </c>
      <c r="Y893" s="42"/>
      <c r="Z893" s="42"/>
    </row>
    <row r="894" spans="1:26" ht="14.5" customHeight="1" thickBot="1">
      <c r="A894" s="41" t="s">
        <v>10512</v>
      </c>
      <c r="B894" s="119" t="s">
        <v>8322</v>
      </c>
      <c r="C894" s="120" t="s">
        <v>10511</v>
      </c>
      <c r="D894" s="135" t="s">
        <v>641</v>
      </c>
      <c r="E894" s="119" t="s">
        <v>6570</v>
      </c>
      <c r="F894" s="118" t="s">
        <v>10510</v>
      </c>
      <c r="G894" s="117">
        <v>1.1642108878220001</v>
      </c>
      <c r="H894" s="117">
        <v>1.062008716E-2</v>
      </c>
      <c r="I894" s="117">
        <v>2.6250800661999998E-2</v>
      </c>
      <c r="J894" s="117">
        <v>0.84006000000000003</v>
      </c>
      <c r="K894" s="117">
        <v>0.28727999999999998</v>
      </c>
      <c r="L894" s="116">
        <v>2.1599999999999997</v>
      </c>
      <c r="M894" s="115">
        <v>88.395499999999998</v>
      </c>
      <c r="N894" s="114">
        <v>3.9715250000000001E-2</v>
      </c>
      <c r="O894" s="114">
        <v>3.5019781999999999E-2</v>
      </c>
      <c r="P894" s="114">
        <v>1.6771904E-3</v>
      </c>
      <c r="Q894" s="114">
        <v>3.0182779000000001E-3</v>
      </c>
      <c r="R894" s="113">
        <v>2.0995073200000003E-6</v>
      </c>
      <c r="S894" s="112">
        <v>6.2026272399999998E-9</v>
      </c>
      <c r="T894" s="112">
        <v>0.42272799999999999</v>
      </c>
      <c r="U894" s="111">
        <v>1.2475919E-4</v>
      </c>
      <c r="V894" s="194" t="s">
        <v>10506</v>
      </c>
      <c r="W894" s="143"/>
      <c r="X894" s="76" t="s">
        <v>689</v>
      </c>
      <c r="Y894" s="42"/>
      <c r="Z894" s="42"/>
    </row>
    <row r="895" spans="1:26" ht="14.5" customHeight="1" thickBot="1">
      <c r="A895" s="41" t="s">
        <v>10509</v>
      </c>
      <c r="B895" s="119" t="s">
        <v>8322</v>
      </c>
      <c r="C895" s="120" t="s">
        <v>10508</v>
      </c>
      <c r="D895" s="135" t="s">
        <v>641</v>
      </c>
      <c r="E895" s="119" t="s">
        <v>6570</v>
      </c>
      <c r="F895" s="118" t="s">
        <v>10507</v>
      </c>
      <c r="G895" s="117">
        <v>1.1773418889589999</v>
      </c>
      <c r="H895" s="117">
        <v>1.0698140121E-2</v>
      </c>
      <c r="I895" s="117">
        <v>2.7333748838000001E-2</v>
      </c>
      <c r="J895" s="117">
        <v>0.84006000000000003</v>
      </c>
      <c r="K895" s="117">
        <v>0.29925000000000002</v>
      </c>
      <c r="L895" s="116">
        <v>2.25</v>
      </c>
      <c r="M895" s="115">
        <v>90.021500000000003</v>
      </c>
      <c r="N895" s="114">
        <v>4.1177406E-2</v>
      </c>
      <c r="O895" s="114">
        <v>3.6413086999999997E-2</v>
      </c>
      <c r="P895" s="114">
        <v>1.746041E-3</v>
      </c>
      <c r="Q895" s="114">
        <v>3.0182779000000001E-3</v>
      </c>
      <c r="R895" s="113">
        <v>2.1830388000000002E-6</v>
      </c>
      <c r="S895" s="112">
        <v>6.4572521250000001E-9</v>
      </c>
      <c r="T895" s="112">
        <v>0.42272799999999999</v>
      </c>
      <c r="U895" s="111">
        <v>1.2735135000000001E-4</v>
      </c>
      <c r="V895" s="194" t="s">
        <v>10506</v>
      </c>
      <c r="W895" s="143"/>
      <c r="X895" s="76" t="s">
        <v>689</v>
      </c>
      <c r="Y895" s="42"/>
      <c r="Z895" s="42"/>
    </row>
    <row r="896" spans="1:26" ht="14.5" customHeight="1" thickBot="1">
      <c r="A896" s="41" t="s">
        <v>10505</v>
      </c>
      <c r="B896" s="119" t="s">
        <v>8322</v>
      </c>
      <c r="C896" s="120" t="s">
        <v>10504</v>
      </c>
      <c r="D896" s="135" t="s">
        <v>641</v>
      </c>
      <c r="E896" s="119" t="s">
        <v>6570</v>
      </c>
      <c r="F896" s="118" t="s">
        <v>10503</v>
      </c>
      <c r="G896" s="117">
        <v>2.0001458392879998</v>
      </c>
      <c r="H896" s="117">
        <v>5.2622163739999998E-2</v>
      </c>
      <c r="I896" s="117">
        <v>0.10009322</v>
      </c>
      <c r="J896" s="117">
        <v>0.59520255554799995</v>
      </c>
      <c r="K896" s="117">
        <v>1.2522279000000001</v>
      </c>
      <c r="L896" s="116">
        <v>9.4152473684210527</v>
      </c>
      <c r="M896" s="115">
        <v>171.39293000000001</v>
      </c>
      <c r="N896" s="114">
        <v>0.18640427000000001</v>
      </c>
      <c r="O896" s="114">
        <v>0.17106366000000001</v>
      </c>
      <c r="P896" s="114">
        <v>7.8757085999999997E-3</v>
      </c>
      <c r="Q896" s="114">
        <v>7.4649084999999999E-3</v>
      </c>
      <c r="R896" s="113">
        <v>1.0255615026225998E-5</v>
      </c>
      <c r="S896" s="112">
        <v>2.9126140833670202E-8</v>
      </c>
      <c r="T896" s="112">
        <v>1.04550536072</v>
      </c>
      <c r="U896" s="111">
        <v>5.0625875000000003E-4</v>
      </c>
      <c r="V896" s="194" t="s">
        <v>10502</v>
      </c>
      <c r="W896" s="143"/>
      <c r="X896" s="42" t="s">
        <v>1106</v>
      </c>
      <c r="Y896" s="42"/>
      <c r="Z896" s="42"/>
    </row>
    <row r="897" spans="1:27" ht="14.5" customHeight="1">
      <c r="A897" s="41" t="s">
        <v>10501</v>
      </c>
      <c r="B897" s="119" t="s">
        <v>8322</v>
      </c>
      <c r="C897" s="120" t="s">
        <v>10500</v>
      </c>
      <c r="D897" s="135" t="s">
        <v>641</v>
      </c>
      <c r="E897" s="119" t="s">
        <v>6570</v>
      </c>
      <c r="F897" s="118" t="s">
        <v>10499</v>
      </c>
      <c r="G897" s="117">
        <v>0.92253402866299994</v>
      </c>
      <c r="H897" s="117">
        <v>1.9340757970000001E-2</v>
      </c>
      <c r="I897" s="117">
        <v>3.2211701699999998E-2</v>
      </c>
      <c r="J897" s="117">
        <v>0.42887543899299996</v>
      </c>
      <c r="K897" s="117">
        <v>0.44210612999999999</v>
      </c>
      <c r="L897" s="116">
        <v>3.3241062406015036</v>
      </c>
      <c r="M897" s="115">
        <v>71.740340000000003</v>
      </c>
      <c r="N897" s="114">
        <v>6.6361677999999993E-2</v>
      </c>
      <c r="O897" s="114">
        <v>5.9494276999999998E-2</v>
      </c>
      <c r="P897" s="114">
        <v>2.7757553000000001E-3</v>
      </c>
      <c r="Q897" s="114">
        <v>4.0916447999999996E-3</v>
      </c>
      <c r="R897" s="113">
        <v>3.566803160337E-6</v>
      </c>
      <c r="S897" s="112">
        <v>1.0265367287837997E-8</v>
      </c>
      <c r="T897" s="112">
        <v>0.57305949539500001</v>
      </c>
      <c r="U897" s="111">
        <v>1.9365707000000001E-4</v>
      </c>
      <c r="V897" s="151" t="s">
        <v>10498</v>
      </c>
      <c r="W897" s="143"/>
      <c r="X897" s="76" t="s">
        <v>1107</v>
      </c>
      <c r="Y897" s="42"/>
      <c r="Z897" s="42"/>
    </row>
    <row r="898" spans="1:27" ht="14.5" customHeight="1" thickBot="1">
      <c r="A898" s="41" t="s">
        <v>10497</v>
      </c>
      <c r="B898" s="119" t="s">
        <v>8322</v>
      </c>
      <c r="C898" s="120" t="s">
        <v>10496</v>
      </c>
      <c r="D898" s="135" t="s">
        <v>641</v>
      </c>
      <c r="E898" s="119" t="s">
        <v>6570</v>
      </c>
      <c r="F898" s="118" t="s">
        <v>10495</v>
      </c>
      <c r="G898" s="117">
        <v>1.3514767825899998</v>
      </c>
      <c r="H898" s="117">
        <v>0.10845436302</v>
      </c>
      <c r="I898" s="117">
        <v>0.27323119956999997</v>
      </c>
      <c r="J898" s="117">
        <v>0.53737629999999992</v>
      </c>
      <c r="K898" s="117">
        <v>0.43241491999999998</v>
      </c>
      <c r="L898" s="116">
        <v>3.2512399999999997</v>
      </c>
      <c r="M898" s="115">
        <v>118.29801999999999</v>
      </c>
      <c r="N898" s="114">
        <v>0.12671674999999999</v>
      </c>
      <c r="O898" s="114">
        <v>0.11556345</v>
      </c>
      <c r="P898" s="114">
        <v>4.3058156000000004E-3</v>
      </c>
      <c r="Q898" s="114">
        <v>6.8474861999999999E-3</v>
      </c>
      <c r="R898" s="113">
        <v>6.9282645000000006E-6</v>
      </c>
      <c r="S898" s="112">
        <v>1.5923874208500003E-8</v>
      </c>
      <c r="T898" s="112">
        <v>0.95903168400000005</v>
      </c>
      <c r="U898" s="111">
        <v>3.3530191999999999E-4</v>
      </c>
      <c r="V898" s="151" t="s">
        <v>10494</v>
      </c>
      <c r="W898" s="143"/>
      <c r="X898" s="42" t="s">
        <v>1108</v>
      </c>
      <c r="Y898" s="42"/>
      <c r="Z898" s="42"/>
    </row>
    <row r="899" spans="1:27" ht="14.5" customHeight="1" thickBot="1">
      <c r="A899" s="41" t="s">
        <v>10493</v>
      </c>
      <c r="B899" s="119" t="s">
        <v>8322</v>
      </c>
      <c r="C899" s="120" t="s">
        <v>10492</v>
      </c>
      <c r="D899" s="135" t="s">
        <v>641</v>
      </c>
      <c r="E899" s="119" t="s">
        <v>6570</v>
      </c>
      <c r="F899" s="118" t="s">
        <v>10491</v>
      </c>
      <c r="G899" s="117">
        <v>0.76525588221999996</v>
      </c>
      <c r="H899" s="117">
        <v>1.8069662300000001E-2</v>
      </c>
      <c r="I899" s="117">
        <v>0.10248621992</v>
      </c>
      <c r="J899" s="117">
        <v>0.34943999999999997</v>
      </c>
      <c r="K899" s="117">
        <v>0.29526000000000002</v>
      </c>
      <c r="L899" s="116">
        <v>2.2200000000000002</v>
      </c>
      <c r="M899" s="115">
        <v>65.81</v>
      </c>
      <c r="N899" s="114">
        <v>6.4477308999999997E-2</v>
      </c>
      <c r="O899" s="114">
        <v>6.2212058000000001E-2</v>
      </c>
      <c r="P899" s="114">
        <v>2.2652505000000001E-3</v>
      </c>
      <c r="Q899" s="114">
        <v>0</v>
      </c>
      <c r="R899" s="113">
        <v>3.7297397119999997E-6</v>
      </c>
      <c r="S899" s="112">
        <v>8.3774057583999999E-9</v>
      </c>
      <c r="T899" s="112">
        <v>0</v>
      </c>
      <c r="U899" s="111">
        <v>1.0587651E-4</v>
      </c>
      <c r="V899" s="194" t="s">
        <v>10484</v>
      </c>
      <c r="W899" s="143"/>
      <c r="X899" s="76" t="s">
        <v>689</v>
      </c>
      <c r="Y899" s="42"/>
      <c r="Z899" s="42"/>
    </row>
    <row r="900" spans="1:27" ht="14.5" customHeight="1" thickBot="1">
      <c r="A900" s="41" t="s">
        <v>10490</v>
      </c>
      <c r="B900" s="119" t="s">
        <v>8322</v>
      </c>
      <c r="C900" s="120" t="s">
        <v>10489</v>
      </c>
      <c r="D900" s="135" t="s">
        <v>641</v>
      </c>
      <c r="E900" s="119" t="s">
        <v>6570</v>
      </c>
      <c r="F900" s="118" t="s">
        <v>10488</v>
      </c>
      <c r="G900" s="117">
        <v>0.70612828154525142</v>
      </c>
      <c r="H900" s="117">
        <v>3.6352505012658999E-2</v>
      </c>
      <c r="I900" s="117">
        <v>5.5665776532592401E-2</v>
      </c>
      <c r="J900" s="117">
        <v>0.34943999999999997</v>
      </c>
      <c r="K900" s="117">
        <v>0.26467000000000002</v>
      </c>
      <c r="L900" s="116">
        <v>1.99</v>
      </c>
      <c r="M900" s="115">
        <v>63.652000000000001</v>
      </c>
      <c r="N900" s="114">
        <v>4.9418124000000001E-2</v>
      </c>
      <c r="O900" s="114">
        <v>4.6136959999999998E-2</v>
      </c>
      <c r="P900" s="114">
        <v>1.8076176000000001E-3</v>
      </c>
      <c r="Q900" s="114">
        <v>1.4735461000000001E-3</v>
      </c>
      <c r="R900" s="113">
        <v>2.7660047999999999E-6</v>
      </c>
      <c r="S900" s="112">
        <v>6.6849762350000001E-9</v>
      </c>
      <c r="T900" s="112">
        <v>0.20637900000000001</v>
      </c>
      <c r="U900" s="111">
        <v>1.2872864000000001E-4</v>
      </c>
      <c r="V900" s="194" t="s">
        <v>10484</v>
      </c>
      <c r="W900" s="143"/>
      <c r="X900" s="76" t="s">
        <v>689</v>
      </c>
      <c r="Y900" s="42"/>
      <c r="Z900" s="42"/>
    </row>
    <row r="901" spans="1:27" ht="14.5" customHeight="1" thickBot="1">
      <c r="A901" s="41" t="s">
        <v>10487</v>
      </c>
      <c r="B901" s="119" t="s">
        <v>8322</v>
      </c>
      <c r="C901" s="120" t="s">
        <v>10486</v>
      </c>
      <c r="D901" s="135" t="s">
        <v>641</v>
      </c>
      <c r="E901" s="119" t="s">
        <v>6570</v>
      </c>
      <c r="F901" s="118" t="s">
        <v>10485</v>
      </c>
      <c r="G901" s="117">
        <v>0.71795380190000002</v>
      </c>
      <c r="H901" s="117">
        <v>3.2695936690000003E-2</v>
      </c>
      <c r="I901" s="117">
        <v>6.5029865209999996E-2</v>
      </c>
      <c r="J901" s="117">
        <v>0.34943999999999997</v>
      </c>
      <c r="K901" s="117">
        <v>0.27078799999999997</v>
      </c>
      <c r="L901" s="116">
        <v>2.0359999999999996</v>
      </c>
      <c r="M901" s="115">
        <v>64.083600000000004</v>
      </c>
      <c r="N901" s="114">
        <v>5.2429960999999997E-2</v>
      </c>
      <c r="O901" s="114">
        <v>4.9351979999999997E-2</v>
      </c>
      <c r="P901" s="114">
        <v>1.8991442E-3</v>
      </c>
      <c r="Q901" s="114">
        <v>1.1788368E-3</v>
      </c>
      <c r="R901" s="113">
        <v>2.9587517824E-6</v>
      </c>
      <c r="S901" s="112">
        <v>7.0234621396799999E-9</v>
      </c>
      <c r="T901" s="112">
        <v>0.16510320000000001</v>
      </c>
      <c r="U901" s="111">
        <v>1.2415821999999999E-4</v>
      </c>
      <c r="V901" s="194" t="s">
        <v>10484</v>
      </c>
      <c r="W901" s="143"/>
      <c r="X901" s="76" t="s">
        <v>1109</v>
      </c>
      <c r="Y901" s="42"/>
      <c r="Z901" s="42"/>
    </row>
    <row r="902" spans="1:27" ht="14.5" customHeight="1">
      <c r="A902" s="41" t="s">
        <v>10483</v>
      </c>
      <c r="B902" s="119" t="s">
        <v>8322</v>
      </c>
      <c r="C902" s="120" t="s">
        <v>10482</v>
      </c>
      <c r="D902" s="135" t="s">
        <v>641</v>
      </c>
      <c r="E902" s="119" t="s">
        <v>6570</v>
      </c>
      <c r="F902" s="118" t="s">
        <v>10481</v>
      </c>
      <c r="G902" s="117">
        <v>3.6292619684999998</v>
      </c>
      <c r="H902" s="117">
        <v>2.0849426040000001</v>
      </c>
      <c r="I902" s="117">
        <v>0.64007145899999995</v>
      </c>
      <c r="J902" s="117">
        <v>0.29546511549999999</v>
      </c>
      <c r="K902" s="117">
        <v>0.60878279000000002</v>
      </c>
      <c r="L902" s="116">
        <v>4.5773142105263158</v>
      </c>
      <c r="M902" s="115">
        <v>87.241630000000001</v>
      </c>
      <c r="N902" s="114">
        <v>0.39478024</v>
      </c>
      <c r="O902" s="114">
        <v>0.38584313999999997</v>
      </c>
      <c r="P902" s="114">
        <v>5.2592775999999999E-3</v>
      </c>
      <c r="Q902" s="114">
        <v>3.6778257999999999E-3</v>
      </c>
      <c r="R902" s="113">
        <v>2.3132082311500001E-5</v>
      </c>
      <c r="S902" s="112">
        <v>1.9449991402363903E-8</v>
      </c>
      <c r="T902" s="112">
        <v>0.51510165510000006</v>
      </c>
      <c r="U902" s="111">
        <v>3.0319297999999999E-3</v>
      </c>
      <c r="V902" s="151" t="s">
        <v>10480</v>
      </c>
      <c r="W902" s="143"/>
      <c r="X902" s="76" t="s">
        <v>689</v>
      </c>
      <c r="Y902" s="42"/>
      <c r="Z902" s="42"/>
    </row>
    <row r="903" spans="1:27" ht="14.5" customHeight="1">
      <c r="A903" s="41" t="s">
        <v>10479</v>
      </c>
      <c r="B903" s="119" t="s">
        <v>8322</v>
      </c>
      <c r="C903" s="120" t="s">
        <v>10478</v>
      </c>
      <c r="D903" s="135" t="s">
        <v>641</v>
      </c>
      <c r="E903" s="119" t="s">
        <v>6570</v>
      </c>
      <c r="F903" s="118" t="s">
        <v>10477</v>
      </c>
      <c r="G903" s="117">
        <v>2.71268183269</v>
      </c>
      <c r="H903" s="117">
        <v>0.10554456516999999</v>
      </c>
      <c r="I903" s="117">
        <v>0.25084544799999997</v>
      </c>
      <c r="J903" s="117">
        <v>1.59168571952</v>
      </c>
      <c r="K903" s="117">
        <v>0.76460609999999996</v>
      </c>
      <c r="L903" s="116">
        <v>5.7489180451127817</v>
      </c>
      <c r="M903" s="115">
        <v>135.80443</v>
      </c>
      <c r="N903" s="114">
        <v>0.15579212000000001</v>
      </c>
      <c r="O903" s="114">
        <v>0.14320832999999999</v>
      </c>
      <c r="P903" s="114">
        <v>5.8976287999999997E-3</v>
      </c>
      <c r="Q903" s="114">
        <v>6.6861689999999996E-3</v>
      </c>
      <c r="R903" s="113">
        <v>8.5856310503600011E-6</v>
      </c>
      <c r="S903" s="112">
        <v>2.181075765673946E-8</v>
      </c>
      <c r="T903" s="112">
        <v>0.93643823471999998</v>
      </c>
      <c r="U903" s="111">
        <v>4.2972494000000002E-4</v>
      </c>
      <c r="V903" s="110"/>
      <c r="W903" s="109"/>
      <c r="X903" s="42" t="s">
        <v>10476</v>
      </c>
      <c r="Y903" s="42"/>
      <c r="Z903" s="42"/>
    </row>
    <row r="904" spans="1:27" ht="14.5" customHeight="1">
      <c r="B904" s="119" t="s">
        <v>8322</v>
      </c>
      <c r="C904" s="133" t="s">
        <v>10475</v>
      </c>
      <c r="D904" s="133" t="s">
        <v>640</v>
      </c>
      <c r="G904" s="131"/>
      <c r="H904" s="131"/>
      <c r="I904" s="131"/>
      <c r="J904" s="131"/>
      <c r="K904" s="131"/>
      <c r="L904" s="131"/>
      <c r="M904" s="100"/>
      <c r="N904" s="41"/>
      <c r="O904" s="41"/>
      <c r="V904" s="130"/>
      <c r="W904" s="105"/>
      <c r="X904" s="76"/>
      <c r="Y904" s="76"/>
      <c r="Z904" s="76"/>
      <c r="AA904" s="108"/>
    </row>
    <row r="905" spans="1:27" ht="14.5" customHeight="1">
      <c r="A905" s="41" t="s">
        <v>10474</v>
      </c>
      <c r="B905" s="119" t="s">
        <v>8322</v>
      </c>
      <c r="C905" s="120" t="s">
        <v>10473</v>
      </c>
      <c r="D905" s="135" t="s">
        <v>640</v>
      </c>
      <c r="E905" s="119" t="s">
        <v>6570</v>
      </c>
      <c r="F905" s="118" t="s">
        <v>10472</v>
      </c>
      <c r="G905" s="117">
        <v>4.4481092039276442</v>
      </c>
      <c r="H905" s="117">
        <v>0.25459287199999997</v>
      </c>
      <c r="I905" s="117">
        <v>0.88253020999999998</v>
      </c>
      <c r="J905" s="117">
        <v>0.2336596219276445</v>
      </c>
      <c r="K905" s="117">
        <v>3.0773264999999999</v>
      </c>
      <c r="L905" s="116">
        <v>23.137793233082704</v>
      </c>
      <c r="M905" s="115">
        <v>297.41286000000002</v>
      </c>
      <c r="N905" s="114">
        <v>0.64202733999999995</v>
      </c>
      <c r="O905" s="114">
        <v>0.60190635999999997</v>
      </c>
      <c r="P905" s="114">
        <v>2.305376E-2</v>
      </c>
      <c r="Q905" s="114">
        <v>1.7067216E-2</v>
      </c>
      <c r="R905" s="113">
        <v>3.6085513384123296E-5</v>
      </c>
      <c r="S905" s="112">
        <v>8.5257986948887703E-8</v>
      </c>
      <c r="T905" s="112">
        <v>2.39036648049</v>
      </c>
      <c r="U905" s="111">
        <v>1.3495779999999999E-3</v>
      </c>
      <c r="V905" s="151"/>
      <c r="W905" s="143"/>
      <c r="X905" s="76" t="s">
        <v>10471</v>
      </c>
      <c r="Y905" s="42"/>
      <c r="Z905" s="42"/>
    </row>
    <row r="906" spans="1:27" ht="14.5" customHeight="1">
      <c r="A906" s="41" t="s">
        <v>10470</v>
      </c>
      <c r="B906" s="119" t="s">
        <v>8322</v>
      </c>
      <c r="C906" s="120" t="s">
        <v>10469</v>
      </c>
      <c r="D906" s="135" t="s">
        <v>640</v>
      </c>
      <c r="E906" s="119" t="s">
        <v>6570</v>
      </c>
      <c r="F906" s="118" t="s">
        <v>10468</v>
      </c>
      <c r="G906" s="117">
        <v>1.0449169671284</v>
      </c>
      <c r="H906" s="117">
        <v>2.0794072095999998E-3</v>
      </c>
      <c r="I906" s="117">
        <v>3.31266279668E-2</v>
      </c>
      <c r="J906" s="117">
        <v>0.71163611195199994</v>
      </c>
      <c r="K906" s="117">
        <v>0.29807482000000002</v>
      </c>
      <c r="L906" s="116">
        <v>2.2411640601503762</v>
      </c>
      <c r="M906" s="115">
        <v>81.820515</v>
      </c>
      <c r="N906" s="114">
        <v>4.8391081000000002E-2</v>
      </c>
      <c r="O906" s="114">
        <v>4.4090918E-2</v>
      </c>
      <c r="P906" s="114">
        <v>1.8863515E-3</v>
      </c>
      <c r="Q906" s="114">
        <v>2.4138112000000001E-3</v>
      </c>
      <c r="R906" s="113">
        <v>2.6433403798692335E-6</v>
      </c>
      <c r="S906" s="112">
        <v>6.976151872216083E-9</v>
      </c>
      <c r="T906" s="112">
        <v>0.33806879897399</v>
      </c>
      <c r="U906" s="111">
        <v>1.1628168E-4</v>
      </c>
      <c r="V906" s="151" t="s">
        <v>10467</v>
      </c>
      <c r="W906" s="143"/>
      <c r="X906" s="76" t="s">
        <v>689</v>
      </c>
      <c r="Y906" s="42"/>
      <c r="Z906" s="42"/>
    </row>
    <row r="907" spans="1:27" ht="14.5" customHeight="1">
      <c r="A907" s="41" t="s">
        <v>10466</v>
      </c>
      <c r="B907" s="119" t="s">
        <v>8322</v>
      </c>
      <c r="C907" s="120" t="s">
        <v>10465</v>
      </c>
      <c r="D907" s="135" t="s">
        <v>640</v>
      </c>
      <c r="E907" s="119" t="s">
        <v>6570</v>
      </c>
      <c r="F907" s="118" t="s">
        <v>10464</v>
      </c>
      <c r="G907" s="117">
        <v>0.92628262210699996</v>
      </c>
      <c r="H907" s="117">
        <v>2.3721268206999997E-2</v>
      </c>
      <c r="I907" s="117">
        <v>0.22251225390000001</v>
      </c>
      <c r="J907" s="117">
        <v>0.4446</v>
      </c>
      <c r="K907" s="117">
        <v>0.23544909999999999</v>
      </c>
      <c r="L907" s="116">
        <v>1.770293984962406</v>
      </c>
      <c r="M907" s="115">
        <v>48.483600000000003</v>
      </c>
      <c r="N907" s="114">
        <v>8.9430416999999998E-2</v>
      </c>
      <c r="O907" s="114">
        <v>8.3770824999999993E-2</v>
      </c>
      <c r="P907" s="114">
        <v>2.6668664000000001E-3</v>
      </c>
      <c r="Q907" s="114">
        <v>2.9927253E-3</v>
      </c>
      <c r="R907" s="113">
        <v>5.0222317165300006E-6</v>
      </c>
      <c r="S907" s="112">
        <v>9.8626717361422126E-9</v>
      </c>
      <c r="T907" s="112">
        <v>0.4191492</v>
      </c>
      <c r="U907" s="111">
        <v>1.8220536999999999E-4</v>
      </c>
      <c r="V907" s="201" t="s">
        <v>10463</v>
      </c>
      <c r="W907" s="143"/>
      <c r="X907" s="42" t="s">
        <v>692</v>
      </c>
      <c r="Y907" s="42"/>
      <c r="Z907" s="42"/>
    </row>
    <row r="908" spans="1:27" ht="14.5" customHeight="1">
      <c r="A908" s="41" t="s">
        <v>10462</v>
      </c>
      <c r="B908" s="119" t="s">
        <v>8322</v>
      </c>
      <c r="C908" s="120" t="s">
        <v>10461</v>
      </c>
      <c r="D908" s="135" t="s">
        <v>640</v>
      </c>
      <c r="E908" s="119" t="s">
        <v>6570</v>
      </c>
      <c r="F908" s="118" t="s">
        <v>10460</v>
      </c>
      <c r="G908" s="117">
        <v>0.89236945104400001</v>
      </c>
      <c r="H908" s="117">
        <v>2.5037337959999996E-2</v>
      </c>
      <c r="I908" s="117">
        <v>0.13547330308400002</v>
      </c>
      <c r="J908" s="117">
        <v>0.55145999999999995</v>
      </c>
      <c r="K908" s="117">
        <v>0.18039880999999999</v>
      </c>
      <c r="L908" s="116">
        <v>1.3563820300751879</v>
      </c>
      <c r="M908" s="115">
        <v>32.380600000000001</v>
      </c>
      <c r="N908" s="114">
        <v>6.3437220000000002E-2</v>
      </c>
      <c r="O908" s="114">
        <v>5.9213319E-2</v>
      </c>
      <c r="P908" s="114">
        <v>1.9169737E-3</v>
      </c>
      <c r="Q908" s="114">
        <v>2.3069268999999998E-3</v>
      </c>
      <c r="R908" s="113">
        <v>3.5499591915699996E-6</v>
      </c>
      <c r="S908" s="112">
        <v>7.0893997062936002E-9</v>
      </c>
      <c r="T908" s="112">
        <v>0.32309900000000003</v>
      </c>
      <c r="U908" s="111">
        <v>1.2471935999999999E-4</v>
      </c>
      <c r="V908" s="199" t="s">
        <v>10459</v>
      </c>
      <c r="W908" s="143"/>
      <c r="X908" s="42" t="s">
        <v>692</v>
      </c>
      <c r="Y908" s="42"/>
      <c r="Z908" s="42"/>
    </row>
    <row r="909" spans="1:27" ht="14.5" customHeight="1">
      <c r="A909" s="41" t="s">
        <v>10458</v>
      </c>
      <c r="B909" s="119" t="s">
        <v>8322</v>
      </c>
      <c r="C909" s="120" t="s">
        <v>10457</v>
      </c>
      <c r="D909" s="135" t="s">
        <v>640</v>
      </c>
      <c r="E909" s="119" t="s">
        <v>6570</v>
      </c>
      <c r="F909" s="118" t="s">
        <v>10456</v>
      </c>
      <c r="G909" s="117">
        <v>0.88407195196180144</v>
      </c>
      <c r="H909" s="117">
        <v>5.5654848879999998E-3</v>
      </c>
      <c r="I909" s="117">
        <v>3.601686305E-2</v>
      </c>
      <c r="J909" s="117">
        <v>0.62840602402380141</v>
      </c>
      <c r="K909" s="117">
        <v>0.21408358</v>
      </c>
      <c r="L909" s="116">
        <v>1.609650977443609</v>
      </c>
      <c r="M909" s="115">
        <v>42.284078000000001</v>
      </c>
      <c r="N909" s="114">
        <v>3.9186365000000001E-2</v>
      </c>
      <c r="O909" s="114">
        <v>3.5104757E-2</v>
      </c>
      <c r="P909" s="114">
        <v>1.4412050999999999E-3</v>
      </c>
      <c r="Q909" s="114">
        <v>2.6404028999999999E-3</v>
      </c>
      <c r="R909" s="113">
        <v>2.1046017410026698E-6</v>
      </c>
      <c r="S909" s="112">
        <v>5.3299005695385083E-9</v>
      </c>
      <c r="T909" s="112">
        <v>0.36980433375390004</v>
      </c>
      <c r="U909" s="111">
        <v>1.0768789E-4</v>
      </c>
      <c r="V909" s="151"/>
      <c r="W909" s="143"/>
      <c r="X909" s="76" t="s">
        <v>10455</v>
      </c>
      <c r="Y909" s="42"/>
      <c r="Z909" s="42"/>
    </row>
    <row r="910" spans="1:27" ht="14.5" customHeight="1">
      <c r="A910" s="41" t="s">
        <v>10454</v>
      </c>
      <c r="B910" s="119" t="s">
        <v>8322</v>
      </c>
      <c r="C910" s="120" t="s">
        <v>10453</v>
      </c>
      <c r="D910" s="135" t="s">
        <v>640</v>
      </c>
      <c r="E910" s="119" t="s">
        <v>6570</v>
      </c>
      <c r="F910" s="118" t="s">
        <v>10452</v>
      </c>
      <c r="G910" s="117">
        <v>1.2758819468977041</v>
      </c>
      <c r="H910" s="117">
        <v>1.076515341E-2</v>
      </c>
      <c r="I910" s="117">
        <v>3.1330981280000003E-2</v>
      </c>
      <c r="J910" s="117">
        <v>0.94622705220770409</v>
      </c>
      <c r="K910" s="117">
        <v>0.28755876000000002</v>
      </c>
      <c r="L910" s="116">
        <v>2.1620959398496242</v>
      </c>
      <c r="M910" s="115">
        <v>57.099806999999998</v>
      </c>
      <c r="N910" s="114">
        <v>4.7820647000000001E-2</v>
      </c>
      <c r="O910" s="114">
        <v>4.2543128999999999E-2</v>
      </c>
      <c r="P910" s="114">
        <v>1.862676E-3</v>
      </c>
      <c r="Q910" s="114">
        <v>3.4148418999999999E-3</v>
      </c>
      <c r="R910" s="113">
        <v>2.55054734851502E-6</v>
      </c>
      <c r="S910" s="112">
        <v>6.8885946805839794E-9</v>
      </c>
      <c r="T910" s="112">
        <v>0.47826917824199999</v>
      </c>
      <c r="U910" s="111">
        <v>1.4133883000000001E-4</v>
      </c>
      <c r="V910" s="198" t="s">
        <v>10451</v>
      </c>
      <c r="W910" s="143"/>
      <c r="X910" s="42" t="s">
        <v>716</v>
      </c>
      <c r="Y910" s="42"/>
      <c r="Z910" s="42"/>
    </row>
    <row r="911" spans="1:27" ht="14.5" customHeight="1">
      <c r="A911" s="41" t="s">
        <v>10450</v>
      </c>
      <c r="B911" s="119" t="s">
        <v>8322</v>
      </c>
      <c r="C911" s="120" t="s">
        <v>10449</v>
      </c>
      <c r="D911" s="135" t="s">
        <v>640</v>
      </c>
      <c r="E911" s="119" t="s">
        <v>6570</v>
      </c>
      <c r="F911" s="118" t="s">
        <v>10448</v>
      </c>
      <c r="G911" s="117">
        <v>1.25932467491606</v>
      </c>
      <c r="H911" s="117">
        <v>7.9657555752060016E-2</v>
      </c>
      <c r="I911" s="117">
        <v>5.6336762473999998E-2</v>
      </c>
      <c r="J911" s="117">
        <v>0.67142204669000005</v>
      </c>
      <c r="K911" s="117">
        <v>0.45190830999999998</v>
      </c>
      <c r="L911" s="116">
        <v>3.397806842105263</v>
      </c>
      <c r="M911" s="115">
        <v>105.2847</v>
      </c>
      <c r="N911" s="114">
        <v>7.9274381000000005E-2</v>
      </c>
      <c r="O911" s="114">
        <v>6.9345508E-2</v>
      </c>
      <c r="P911" s="114">
        <v>3.4927258000000002E-3</v>
      </c>
      <c r="Q911" s="114">
        <v>6.4361478999999996E-3</v>
      </c>
      <c r="R911" s="113">
        <v>4.1574045039782783E-6</v>
      </c>
      <c r="S911" s="112">
        <v>1.2916885228347467E-8</v>
      </c>
      <c r="T911" s="112">
        <v>0.90142127002749994</v>
      </c>
      <c r="U911" s="111">
        <v>2.9540026000000002E-4</v>
      </c>
      <c r="V911" s="199" t="s">
        <v>10434</v>
      </c>
      <c r="W911" s="143"/>
      <c r="X911" s="76" t="s">
        <v>10447</v>
      </c>
      <c r="Y911" s="42"/>
      <c r="Z911" s="42"/>
    </row>
    <row r="912" spans="1:27" ht="14.5" customHeight="1">
      <c r="A912" s="41" t="s">
        <v>10446</v>
      </c>
      <c r="B912" s="119" t="s">
        <v>8322</v>
      </c>
      <c r="C912" s="120" t="s">
        <v>10445</v>
      </c>
      <c r="D912" s="135" t="s">
        <v>640</v>
      </c>
      <c r="E912" s="119" t="s">
        <v>6570</v>
      </c>
      <c r="F912" s="118" t="s">
        <v>10444</v>
      </c>
      <c r="G912" s="117">
        <v>1.104567862163679</v>
      </c>
      <c r="H912" s="117">
        <v>1.49700260856E-3</v>
      </c>
      <c r="I912" s="117">
        <v>8.0399949555119005E-2</v>
      </c>
      <c r="J912" s="117">
        <v>0.54912000000000005</v>
      </c>
      <c r="K912" s="117">
        <v>0.47355090999999999</v>
      </c>
      <c r="L912" s="116">
        <v>3.5605331578947368</v>
      </c>
      <c r="M912" s="115">
        <v>98.704999999999998</v>
      </c>
      <c r="N912" s="114">
        <v>8.3076882000000005E-2</v>
      </c>
      <c r="O912" s="114">
        <v>7.7570544000000005E-2</v>
      </c>
      <c r="P912" s="114">
        <v>3.1216135999999998E-3</v>
      </c>
      <c r="Q912" s="114">
        <v>2.3847243000000001E-3</v>
      </c>
      <c r="R912" s="113">
        <v>4.650512208E-6</v>
      </c>
      <c r="S912" s="112">
        <v>1.1544428939999999E-8</v>
      </c>
      <c r="T912" s="112">
        <v>0.33399499999999999</v>
      </c>
      <c r="U912" s="111">
        <v>1.6403444E-4</v>
      </c>
      <c r="V912" s="199" t="s">
        <v>10434</v>
      </c>
      <c r="W912" s="143"/>
      <c r="X912" s="76" t="s">
        <v>689</v>
      </c>
      <c r="Y912" s="42"/>
      <c r="Z912" s="42"/>
    </row>
    <row r="913" spans="1:27" ht="14.5" customHeight="1">
      <c r="A913" s="41" t="s">
        <v>10443</v>
      </c>
      <c r="B913" s="119" t="s">
        <v>8322</v>
      </c>
      <c r="C913" s="120" t="s">
        <v>10442</v>
      </c>
      <c r="D913" s="135" t="s">
        <v>640</v>
      </c>
      <c r="E913" s="119" t="s">
        <v>6570</v>
      </c>
      <c r="F913" s="118" t="s">
        <v>10441</v>
      </c>
      <c r="G913" s="117">
        <v>1.26504884689736</v>
      </c>
      <c r="H913" s="117">
        <v>8.008117877906E-2</v>
      </c>
      <c r="I913" s="117">
        <v>5.6845251428299999E-2</v>
      </c>
      <c r="J913" s="117">
        <v>0.67832348668999998</v>
      </c>
      <c r="K913" s="117">
        <v>0.44979892999999999</v>
      </c>
      <c r="L913" s="116">
        <v>3.381946842105263</v>
      </c>
      <c r="M913" s="115">
        <v>105.68939</v>
      </c>
      <c r="N913" s="114">
        <v>7.9288177000000001E-2</v>
      </c>
      <c r="O913" s="114">
        <v>6.9362423000000006E-2</v>
      </c>
      <c r="P913" s="114">
        <v>3.4828133000000001E-3</v>
      </c>
      <c r="Q913" s="114">
        <v>6.4429403999999996E-3</v>
      </c>
      <c r="R913" s="113">
        <v>4.1584186729782788E-6</v>
      </c>
      <c r="S913" s="112">
        <v>1.2880226715057468E-8</v>
      </c>
      <c r="T913" s="112">
        <v>0.90237261002750002</v>
      </c>
      <c r="U913" s="111">
        <v>2.9557649999999998E-4</v>
      </c>
      <c r="V913" s="199" t="s">
        <v>10434</v>
      </c>
      <c r="W913" s="143"/>
      <c r="X913" s="76" t="s">
        <v>689</v>
      </c>
      <c r="Y913" s="42"/>
      <c r="Z913" s="42"/>
    </row>
    <row r="914" spans="1:27" ht="14.5" customHeight="1">
      <c r="A914" s="41" t="s">
        <v>10440</v>
      </c>
      <c r="B914" s="119" t="s">
        <v>8322</v>
      </c>
      <c r="C914" s="120" t="s">
        <v>10439</v>
      </c>
      <c r="D914" s="135" t="s">
        <v>640</v>
      </c>
      <c r="E914" s="119" t="s">
        <v>6570</v>
      </c>
      <c r="F914" s="118" t="s">
        <v>10438</v>
      </c>
      <c r="G914" s="117">
        <v>1.2753513195741601</v>
      </c>
      <c r="H914" s="117">
        <v>7.9287871727060005E-2</v>
      </c>
      <c r="I914" s="117">
        <v>5.5267061157099999E-2</v>
      </c>
      <c r="J914" s="117">
        <v>0.70640816669000006</v>
      </c>
      <c r="K914" s="117">
        <v>0.43438821999999999</v>
      </c>
      <c r="L914" s="116">
        <v>3.2660768421052628</v>
      </c>
      <c r="M914" s="115">
        <v>106.48363000000001</v>
      </c>
      <c r="N914" s="114">
        <v>7.6948603000000004E-2</v>
      </c>
      <c r="O914" s="114">
        <v>6.7027015999999995E-2</v>
      </c>
      <c r="P914" s="114">
        <v>3.3865166999999998E-3</v>
      </c>
      <c r="Q914" s="114">
        <v>6.5350705000000002E-3</v>
      </c>
      <c r="R914" s="113">
        <v>4.0184062329782783E-6</v>
      </c>
      <c r="S914" s="112">
        <v>1.2524100080997468E-8</v>
      </c>
      <c r="T914" s="112">
        <v>0.91527598002749999</v>
      </c>
      <c r="U914" s="111">
        <v>2.9297938000000001E-4</v>
      </c>
      <c r="V914" s="199" t="s">
        <v>10434</v>
      </c>
      <c r="W914" s="143"/>
      <c r="X914" s="76" t="s">
        <v>689</v>
      </c>
      <c r="Y914" s="42"/>
      <c r="Z914" s="42"/>
    </row>
    <row r="915" spans="1:27" ht="14.5" customHeight="1">
      <c r="A915" s="41" t="s">
        <v>10437</v>
      </c>
      <c r="B915" s="119" t="s">
        <v>8322</v>
      </c>
      <c r="C915" s="120" t="s">
        <v>10436</v>
      </c>
      <c r="D915" s="135" t="s">
        <v>640</v>
      </c>
      <c r="E915" s="119" t="s">
        <v>6570</v>
      </c>
      <c r="F915" s="118" t="s">
        <v>10435</v>
      </c>
      <c r="G915" s="117">
        <v>1.2320318195212501</v>
      </c>
      <c r="H915" s="117">
        <v>6.2890296462250014E-2</v>
      </c>
      <c r="I915" s="117">
        <v>5.0070646828999997E-2</v>
      </c>
      <c r="J915" s="117">
        <v>0.69327414622999994</v>
      </c>
      <c r="K915" s="117">
        <v>0.42579673000000001</v>
      </c>
      <c r="L915" s="116">
        <v>3.2014791729323306</v>
      </c>
      <c r="M915" s="115">
        <v>103.44432999999999</v>
      </c>
      <c r="N915" s="114">
        <v>7.3666910000000002E-2</v>
      </c>
      <c r="O915" s="114">
        <v>6.4023255000000001E-2</v>
      </c>
      <c r="P915" s="114">
        <v>3.1893936999999998E-3</v>
      </c>
      <c r="Q915" s="114">
        <v>6.4542612999999999E-3</v>
      </c>
      <c r="R915" s="113">
        <v>3.8383246319828219E-6</v>
      </c>
      <c r="S915" s="112">
        <v>1.1795095130050414E-8</v>
      </c>
      <c r="T915" s="112">
        <v>0.90395815910910005</v>
      </c>
      <c r="U915" s="111">
        <v>2.7432713000000001E-4</v>
      </c>
      <c r="V915" s="199" t="s">
        <v>10434</v>
      </c>
      <c r="W915" s="143"/>
      <c r="X915" s="76" t="s">
        <v>10433</v>
      </c>
      <c r="Y915" s="42"/>
      <c r="Z915" s="42"/>
    </row>
    <row r="916" spans="1:27" ht="14.5" customHeight="1">
      <c r="A916" s="41" t="s">
        <v>10432</v>
      </c>
      <c r="B916" s="119" t="s">
        <v>8322</v>
      </c>
      <c r="C916" s="120" t="s">
        <v>10431</v>
      </c>
      <c r="D916" s="135" t="s">
        <v>640</v>
      </c>
      <c r="E916" s="119" t="s">
        <v>6570</v>
      </c>
      <c r="F916" s="118" t="s">
        <v>10430</v>
      </c>
      <c r="G916" s="117">
        <v>0.46224392646724455</v>
      </c>
      <c r="H916" s="117">
        <v>1.0363940067000001E-2</v>
      </c>
      <c r="I916" s="117">
        <v>3.7478883170000005E-2</v>
      </c>
      <c r="J916" s="117">
        <v>0.2158404732302445</v>
      </c>
      <c r="K916" s="117">
        <v>0.19856062999999999</v>
      </c>
      <c r="L916" s="116">
        <v>1.4929370676691727</v>
      </c>
      <c r="M916" s="115">
        <v>23.028537</v>
      </c>
      <c r="N916" s="114">
        <v>3.5893818000000001E-2</v>
      </c>
      <c r="O916" s="114">
        <v>3.3258199000000002E-2</v>
      </c>
      <c r="P916" s="114">
        <v>1.3810799E-3</v>
      </c>
      <c r="Q916" s="114">
        <v>1.2545384000000001E-3</v>
      </c>
      <c r="R916" s="113">
        <v>1.993896886835986E-6</v>
      </c>
      <c r="S916" s="112">
        <v>5.1075438044544093E-9</v>
      </c>
      <c r="T916" s="112">
        <v>0.175705659992</v>
      </c>
      <c r="U916" s="122">
        <v>8.1796763000000001E-5</v>
      </c>
      <c r="V916" s="151"/>
      <c r="W916" s="143"/>
      <c r="X916" s="76" t="s">
        <v>1273</v>
      </c>
      <c r="Y916" s="42"/>
      <c r="Z916" s="42"/>
    </row>
    <row r="917" spans="1:27" ht="14.5" customHeight="1">
      <c r="A917" s="41" t="s">
        <v>10429</v>
      </c>
      <c r="B917" s="119" t="s">
        <v>8322</v>
      </c>
      <c r="C917" s="120" t="s">
        <v>10428</v>
      </c>
      <c r="D917" s="135" t="s">
        <v>640</v>
      </c>
      <c r="E917" s="119" t="s">
        <v>6570</v>
      </c>
      <c r="F917" s="118" t="s">
        <v>10427</v>
      </c>
      <c r="G917" s="117">
        <v>0.43505799458937044</v>
      </c>
      <c r="H917" s="117">
        <v>1.3194341915000001E-2</v>
      </c>
      <c r="I917" s="117">
        <v>5.7679650450000002E-2</v>
      </c>
      <c r="J917" s="117">
        <v>0.17315864222437044</v>
      </c>
      <c r="K917" s="117">
        <v>0.19102536000000001</v>
      </c>
      <c r="L917" s="116">
        <v>1.4362809022556391</v>
      </c>
      <c r="M917" s="115">
        <v>18.052021</v>
      </c>
      <c r="N917" s="114">
        <v>4.0202118000000002E-2</v>
      </c>
      <c r="O917" s="114">
        <v>3.7831001000000003E-2</v>
      </c>
      <c r="P917" s="114">
        <v>1.4566897E-3</v>
      </c>
      <c r="Q917" s="114">
        <v>9.1442751999999997E-4</v>
      </c>
      <c r="R917" s="113">
        <v>2.2680455896271722E-6</v>
      </c>
      <c r="S917" s="112">
        <v>5.3871661423115669E-9</v>
      </c>
      <c r="T917" s="112">
        <v>0.12807108510600002</v>
      </c>
      <c r="U917" s="122">
        <v>7.9067283999999997E-5</v>
      </c>
      <c r="V917" s="151"/>
      <c r="W917" s="143"/>
      <c r="X917" s="76" t="s">
        <v>1273</v>
      </c>
      <c r="Y917" s="42"/>
      <c r="Z917" s="42"/>
    </row>
    <row r="918" spans="1:27" ht="14.5" customHeight="1">
      <c r="A918" s="41" t="s">
        <v>10426</v>
      </c>
      <c r="B918" s="119" t="s">
        <v>8322</v>
      </c>
      <c r="C918" s="120" t="s">
        <v>10425</v>
      </c>
      <c r="D918" s="135" t="s">
        <v>640</v>
      </c>
      <c r="E918" s="119" t="s">
        <v>6570</v>
      </c>
      <c r="F918" s="118" t="s">
        <v>10424</v>
      </c>
      <c r="G918" s="117">
        <v>0.85174627916700008</v>
      </c>
      <c r="H918" s="117">
        <v>2.6046251836999997E-2</v>
      </c>
      <c r="I918" s="117">
        <v>0.20208323733000003</v>
      </c>
      <c r="J918" s="117">
        <v>0.41027999999999998</v>
      </c>
      <c r="K918" s="117">
        <v>0.21333679</v>
      </c>
      <c r="L918" s="116">
        <v>1.6040360150375939</v>
      </c>
      <c r="M918" s="115">
        <v>24.090800000000002</v>
      </c>
      <c r="N918" s="114">
        <v>8.1158138000000005E-2</v>
      </c>
      <c r="O918" s="114">
        <v>7.6969287999999997E-2</v>
      </c>
      <c r="P918" s="114">
        <v>2.4725219E-3</v>
      </c>
      <c r="Q918" s="114">
        <v>1.7163275000000001E-3</v>
      </c>
      <c r="R918" s="113">
        <v>4.6144657256999996E-6</v>
      </c>
      <c r="S918" s="112">
        <v>9.1439418548102996E-9</v>
      </c>
      <c r="T918" s="112">
        <v>0.24038200000000001</v>
      </c>
      <c r="U918" s="111">
        <v>1.4747187E-4</v>
      </c>
      <c r="V918" s="200" t="s">
        <v>10423</v>
      </c>
      <c r="W918" s="143"/>
      <c r="X918" s="42" t="s">
        <v>692</v>
      </c>
      <c r="Y918" s="42"/>
      <c r="Z918" s="42"/>
    </row>
    <row r="919" spans="1:27" ht="14.5" customHeight="1">
      <c r="B919" s="119" t="s">
        <v>8322</v>
      </c>
      <c r="C919" s="133" t="s">
        <v>10422</v>
      </c>
      <c r="D919" s="133" t="s">
        <v>769</v>
      </c>
      <c r="G919" s="131"/>
      <c r="H919" s="131"/>
      <c r="I919" s="131"/>
      <c r="J919" s="131"/>
      <c r="K919" s="131"/>
      <c r="L919" s="131"/>
      <c r="M919" s="100"/>
      <c r="N919" s="41"/>
      <c r="O919" s="41"/>
      <c r="V919" s="152"/>
      <c r="W919" s="144"/>
      <c r="X919" s="42"/>
      <c r="Y919" s="42"/>
      <c r="Z919" s="42"/>
    </row>
    <row r="920" spans="1:27" ht="14.5" customHeight="1">
      <c r="A920" s="41" t="s">
        <v>10421</v>
      </c>
      <c r="B920" s="119" t="s">
        <v>8322</v>
      </c>
      <c r="C920" s="120" t="s">
        <v>10420</v>
      </c>
      <c r="D920" s="135" t="s">
        <v>769</v>
      </c>
      <c r="E920" s="119" t="s">
        <v>6570</v>
      </c>
      <c r="F920" s="118" t="s">
        <v>10419</v>
      </c>
      <c r="G920" s="117">
        <v>1.0554716786298699</v>
      </c>
      <c r="H920" s="117">
        <v>2.1004113098300001E-3</v>
      </c>
      <c r="I920" s="117">
        <v>3.3461240701799996E-2</v>
      </c>
      <c r="J920" s="117">
        <v>0.71882435661823996</v>
      </c>
      <c r="K920" s="117">
        <v>0.30108567000000003</v>
      </c>
      <c r="L920" s="116">
        <v>2.2638020300751882</v>
      </c>
      <c r="M920" s="115">
        <v>82.646985000000001</v>
      </c>
      <c r="N920" s="114">
        <v>4.8879880000000001E-2</v>
      </c>
      <c r="O920" s="114">
        <v>4.4536280999999997E-2</v>
      </c>
      <c r="P920" s="114">
        <v>1.9054054999999999E-3</v>
      </c>
      <c r="Q920" s="114">
        <v>2.4381932E-3</v>
      </c>
      <c r="R920" s="113">
        <v>2.6700408091531982E-6</v>
      </c>
      <c r="S920" s="112">
        <v>7.0466180899101634E-9</v>
      </c>
      <c r="T920" s="112">
        <v>0.34148363664039999</v>
      </c>
      <c r="U920" s="111">
        <v>1.1745624E-4</v>
      </c>
      <c r="V920" s="199" t="s">
        <v>10418</v>
      </c>
      <c r="W920" s="143"/>
      <c r="X920" s="76" t="s">
        <v>689</v>
      </c>
      <c r="Y920" s="42"/>
      <c r="Z920" s="42"/>
    </row>
    <row r="921" spans="1:27" ht="14.5" customHeight="1">
      <c r="A921" s="41" t="s">
        <v>10417</v>
      </c>
      <c r="B921" s="119" t="s">
        <v>8322</v>
      </c>
      <c r="C921" s="120" t="s">
        <v>10416</v>
      </c>
      <c r="D921" s="135" t="s">
        <v>769</v>
      </c>
      <c r="E921" s="119" t="s">
        <v>6570</v>
      </c>
      <c r="F921" s="118" t="s">
        <v>10415</v>
      </c>
      <c r="G921" s="117">
        <v>1.027073915908624</v>
      </c>
      <c r="H921" s="117">
        <v>2.88821235082E-3</v>
      </c>
      <c r="I921" s="117">
        <v>5.2205703557803899E-2</v>
      </c>
      <c r="J921" s="117">
        <v>0.67937999999999998</v>
      </c>
      <c r="K921" s="117">
        <v>0.29260000000000003</v>
      </c>
      <c r="L921" s="116">
        <v>2.2000000000000002</v>
      </c>
      <c r="M921" s="115">
        <v>87.37</v>
      </c>
      <c r="N921" s="114">
        <v>5.5601642E-2</v>
      </c>
      <c r="O921" s="114">
        <v>4.9239843999999998E-2</v>
      </c>
      <c r="P921" s="114">
        <v>1.9788381000000002E-3</v>
      </c>
      <c r="Q921" s="114">
        <v>4.3829604000000001E-3</v>
      </c>
      <c r="R921" s="113">
        <v>2.952029E-6</v>
      </c>
      <c r="S921" s="112">
        <v>7.3181883000000002E-9</v>
      </c>
      <c r="T921" s="112">
        <v>0.61385999999999996</v>
      </c>
      <c r="U921" s="111">
        <v>1.7754779E-4</v>
      </c>
      <c r="V921" s="198" t="s">
        <v>10411</v>
      </c>
      <c r="W921" s="143"/>
      <c r="X921" s="41" t="s">
        <v>804</v>
      </c>
      <c r="Y921" s="42"/>
      <c r="Z921" s="42"/>
    </row>
    <row r="922" spans="1:27" ht="14.5" customHeight="1" thickBot="1">
      <c r="A922" s="41" t="s">
        <v>10414</v>
      </c>
      <c r="B922" s="119" t="s">
        <v>8322</v>
      </c>
      <c r="C922" s="120" t="s">
        <v>10413</v>
      </c>
      <c r="D922" s="135" t="s">
        <v>769</v>
      </c>
      <c r="E922" s="119" t="s">
        <v>6570</v>
      </c>
      <c r="F922" s="118" t="s">
        <v>10412</v>
      </c>
      <c r="G922" s="117">
        <v>1.027073915908624</v>
      </c>
      <c r="H922" s="117">
        <v>2.88821235082E-3</v>
      </c>
      <c r="I922" s="117">
        <v>5.2205703557803899E-2</v>
      </c>
      <c r="J922" s="117">
        <v>0.67937999999999998</v>
      </c>
      <c r="K922" s="117">
        <v>0.29260000000000003</v>
      </c>
      <c r="L922" s="116">
        <v>2.2000000000000002</v>
      </c>
      <c r="M922" s="115">
        <v>87.37</v>
      </c>
      <c r="N922" s="114">
        <v>5.5601642E-2</v>
      </c>
      <c r="O922" s="114">
        <v>4.9239843999999998E-2</v>
      </c>
      <c r="P922" s="114">
        <v>1.9788381000000002E-3</v>
      </c>
      <c r="Q922" s="114">
        <v>4.3829604000000001E-3</v>
      </c>
      <c r="R922" s="113">
        <v>2.952029E-6</v>
      </c>
      <c r="S922" s="112">
        <v>7.3181883000000002E-9</v>
      </c>
      <c r="T922" s="112">
        <v>0.61385999999999996</v>
      </c>
      <c r="U922" s="111">
        <v>1.7754779E-4</v>
      </c>
      <c r="V922" s="199" t="s">
        <v>10411</v>
      </c>
      <c r="W922" s="143"/>
      <c r="X922" s="76" t="s">
        <v>689</v>
      </c>
      <c r="Y922" s="42"/>
      <c r="Z922" s="42"/>
    </row>
    <row r="923" spans="1:27" ht="14.5" customHeight="1" thickBot="1">
      <c r="A923" s="41" t="s">
        <v>10410</v>
      </c>
      <c r="B923" s="119" t="s">
        <v>8322</v>
      </c>
      <c r="C923" s="120" t="s">
        <v>10409</v>
      </c>
      <c r="D923" s="135" t="s">
        <v>769</v>
      </c>
      <c r="E923" s="119" t="s">
        <v>6570</v>
      </c>
      <c r="F923" s="118" t="s">
        <v>10408</v>
      </c>
      <c r="G923" s="117">
        <v>1.9577358390683808</v>
      </c>
      <c r="H923" s="117">
        <v>5.8430818706700005E-3</v>
      </c>
      <c r="I923" s="117">
        <v>0.41224555719771089</v>
      </c>
      <c r="J923" s="117">
        <v>0.35411999999999999</v>
      </c>
      <c r="K923" s="117">
        <v>1.1855271999999999</v>
      </c>
      <c r="L923" s="116">
        <v>8.91373834586466</v>
      </c>
      <c r="M923" s="115">
        <v>0</v>
      </c>
      <c r="N923" s="114">
        <v>0.26882273000000001</v>
      </c>
      <c r="O923" s="114">
        <v>0.25972182999999999</v>
      </c>
      <c r="P923" s="114">
        <v>9.1009025000000007E-3</v>
      </c>
      <c r="Q923" s="114">
        <v>0</v>
      </c>
      <c r="R923" s="113">
        <v>1.5570853053999999E-5</v>
      </c>
      <c r="S923" s="112">
        <v>3.3657183860399998E-8</v>
      </c>
      <c r="T923" s="112">
        <v>0</v>
      </c>
      <c r="U923" s="111">
        <v>3.6515521000000001E-4</v>
      </c>
      <c r="V923" s="194" t="s">
        <v>10407</v>
      </c>
      <c r="W923" s="143"/>
      <c r="X923" s="76" t="s">
        <v>1110</v>
      </c>
      <c r="Y923" s="42"/>
      <c r="Z923" s="42"/>
    </row>
    <row r="924" spans="1:27" ht="14.5" customHeight="1" thickBot="1">
      <c r="A924" s="41" t="s">
        <v>10406</v>
      </c>
      <c r="B924" s="119" t="s">
        <v>8322</v>
      </c>
      <c r="C924" s="120" t="s">
        <v>10405</v>
      </c>
      <c r="D924" s="135" t="s">
        <v>769</v>
      </c>
      <c r="E924" s="119" t="s">
        <v>6570</v>
      </c>
      <c r="F924" s="118" t="s">
        <v>10404</v>
      </c>
      <c r="G924" s="117">
        <v>1.3925727102786301</v>
      </c>
      <c r="H924" s="117">
        <v>3.0638441030000001E-2</v>
      </c>
      <c r="I924" s="117">
        <v>5.1047555500000001E-2</v>
      </c>
      <c r="J924" s="117">
        <v>0.61508782374863002</v>
      </c>
      <c r="K924" s="117">
        <v>0.69579888999999995</v>
      </c>
      <c r="L924" s="116">
        <v>5.2315706015037584</v>
      </c>
      <c r="M924" s="115">
        <v>109.26626</v>
      </c>
      <c r="N924" s="114">
        <v>0.10425788</v>
      </c>
      <c r="O924" s="114">
        <v>9.3699243000000002E-2</v>
      </c>
      <c r="P924" s="114">
        <v>4.3746671999999997E-3</v>
      </c>
      <c r="Q924" s="114">
        <v>6.1839659000000003E-3</v>
      </c>
      <c r="R924" s="113">
        <v>5.6174606589609998E-6</v>
      </c>
      <c r="S924" s="112">
        <v>1.6178503188743143E-8</v>
      </c>
      <c r="T924" s="112">
        <v>0.86610166741000005</v>
      </c>
      <c r="U924" s="111">
        <v>3.0057986000000002E-4</v>
      </c>
      <c r="V924" s="151" t="s">
        <v>10403</v>
      </c>
      <c r="W924" s="143"/>
      <c r="X924" s="42" t="s">
        <v>1111</v>
      </c>
      <c r="Y924" s="42"/>
      <c r="Z924" s="42"/>
    </row>
    <row r="925" spans="1:27" ht="14.5" customHeight="1" thickBot="1">
      <c r="A925" s="41" t="s">
        <v>10402</v>
      </c>
      <c r="B925" s="119" t="s">
        <v>8322</v>
      </c>
      <c r="C925" s="120" t="s">
        <v>10401</v>
      </c>
      <c r="D925" s="135" t="s">
        <v>769</v>
      </c>
      <c r="E925" s="119" t="s">
        <v>6570</v>
      </c>
      <c r="F925" s="118" t="s">
        <v>10400</v>
      </c>
      <c r="G925" s="117">
        <v>0.539827383061388</v>
      </c>
      <c r="H925" s="117">
        <v>1.3460380579999999E-2</v>
      </c>
      <c r="I925" s="117">
        <v>2.3899180400000001E-2</v>
      </c>
      <c r="J925" s="117">
        <v>0.37645938208138802</v>
      </c>
      <c r="K925" s="117">
        <v>0.12600844</v>
      </c>
      <c r="L925" s="116">
        <v>0.94743187969924803</v>
      </c>
      <c r="M925" s="115">
        <v>55.633834</v>
      </c>
      <c r="N925" s="114">
        <v>2.4592543000000001E-2</v>
      </c>
      <c r="O925" s="114">
        <v>2.0669980000000001E-2</v>
      </c>
      <c r="P925" s="114">
        <v>9.0270504000000001E-4</v>
      </c>
      <c r="Q925" s="114">
        <v>3.0198582999999999E-3</v>
      </c>
      <c r="R925" s="113">
        <v>1.2392074322222299E-6</v>
      </c>
      <c r="S925" s="112">
        <v>3.3384061582260257E-9</v>
      </c>
      <c r="T925" s="112">
        <v>0.42294934113100002</v>
      </c>
      <c r="U925" s="111">
        <v>1.0331108000000001E-4</v>
      </c>
      <c r="V925" s="194" t="s">
        <v>10399</v>
      </c>
      <c r="W925" s="143"/>
      <c r="X925" s="76" t="s">
        <v>1112</v>
      </c>
      <c r="Y925" s="42"/>
      <c r="Z925" s="42"/>
    </row>
    <row r="926" spans="1:27" ht="14.5" customHeight="1">
      <c r="A926" s="41" t="s">
        <v>10398</v>
      </c>
      <c r="B926" s="119" t="s">
        <v>8322</v>
      </c>
      <c r="C926" s="120" t="s">
        <v>10397</v>
      </c>
      <c r="D926" s="135" t="s">
        <v>769</v>
      </c>
      <c r="E926" s="119" t="s">
        <v>6570</v>
      </c>
      <c r="F926" s="118" t="s">
        <v>10396</v>
      </c>
      <c r="G926" s="117">
        <v>1.0599247144998007</v>
      </c>
      <c r="H926" s="117">
        <v>2.5019279945759998E-3</v>
      </c>
      <c r="I926" s="117">
        <v>3.5142786505224705E-2</v>
      </c>
      <c r="J926" s="117">
        <v>0.6552</v>
      </c>
      <c r="K926" s="117">
        <v>0.36708000000000002</v>
      </c>
      <c r="L926" s="116">
        <v>2.76</v>
      </c>
      <c r="M926" s="115">
        <v>90.201599999999999</v>
      </c>
      <c r="N926" s="114">
        <v>6.0627088000000003E-2</v>
      </c>
      <c r="O926" s="114">
        <v>5.2409252000000003E-2</v>
      </c>
      <c r="P926" s="114">
        <v>2.2837879000000001E-3</v>
      </c>
      <c r="Q926" s="114">
        <v>5.9340482999999996E-3</v>
      </c>
      <c r="R926" s="113">
        <v>3.1420414999999995E-6</v>
      </c>
      <c r="S926" s="112">
        <v>8.4459611400000002E-9</v>
      </c>
      <c r="T926" s="112">
        <v>0.83109920000000004</v>
      </c>
      <c r="U926" s="111">
        <v>1.9469889999999999E-4</v>
      </c>
      <c r="V926" s="198" t="s">
        <v>10395</v>
      </c>
      <c r="W926" s="143"/>
      <c r="X926" s="76" t="s">
        <v>1275</v>
      </c>
      <c r="Y926" s="42"/>
      <c r="Z926" s="42"/>
    </row>
    <row r="927" spans="1:27" ht="14.5" customHeight="1">
      <c r="A927" s="41" t="s">
        <v>10394</v>
      </c>
      <c r="B927" s="119" t="s">
        <v>8322</v>
      </c>
      <c r="C927" s="120" t="s">
        <v>10393</v>
      </c>
      <c r="D927" s="135" t="s">
        <v>769</v>
      </c>
      <c r="E927" s="119" t="s">
        <v>6570</v>
      </c>
      <c r="F927" s="118" t="s">
        <v>10392</v>
      </c>
      <c r="G927" s="117">
        <v>1.3139958779000001</v>
      </c>
      <c r="H927" s="117">
        <v>5.1161057900000001E-2</v>
      </c>
      <c r="I927" s="117">
        <v>0.20436765700000001</v>
      </c>
      <c r="J927" s="117">
        <v>0.591729913</v>
      </c>
      <c r="K927" s="117">
        <v>0.46673724999999999</v>
      </c>
      <c r="L927" s="116">
        <v>3.5093026315789473</v>
      </c>
      <c r="M927" s="115">
        <v>98.101866000000001</v>
      </c>
      <c r="N927" s="114">
        <v>0.11951324000000001</v>
      </c>
      <c r="O927" s="114">
        <v>0.11001585</v>
      </c>
      <c r="P927" s="114">
        <v>3.8908065999999999E-3</v>
      </c>
      <c r="Q927" s="114">
        <v>5.6065841999999996E-3</v>
      </c>
      <c r="R927" s="113">
        <v>6.59567441234E-6</v>
      </c>
      <c r="S927" s="112">
        <v>1.4389077661404999E-8</v>
      </c>
      <c r="T927" s="112">
        <v>0.78523588010000001</v>
      </c>
      <c r="U927" s="111">
        <v>2.9456285999999998E-4</v>
      </c>
      <c r="V927" s="198" t="s">
        <v>10391</v>
      </c>
      <c r="W927" s="143"/>
      <c r="X927" s="76" t="s">
        <v>1274</v>
      </c>
      <c r="Y927" s="42"/>
      <c r="Z927" s="42"/>
    </row>
    <row r="928" spans="1:27" ht="14.5" customHeight="1">
      <c r="A928" s="41" t="s">
        <v>10390</v>
      </c>
      <c r="B928" s="119" t="s">
        <v>8322</v>
      </c>
      <c r="C928" s="120" t="s">
        <v>10389</v>
      </c>
      <c r="D928" s="135" t="s">
        <v>769</v>
      </c>
      <c r="E928" s="119" t="s">
        <v>6570</v>
      </c>
      <c r="F928" s="118" t="s">
        <v>10388</v>
      </c>
      <c r="G928" s="117">
        <v>115.32519106971485</v>
      </c>
      <c r="H928" s="117">
        <v>2.06840442355E-2</v>
      </c>
      <c r="I928" s="117">
        <v>4.600547025479349</v>
      </c>
      <c r="J928" s="117">
        <v>0.18096000000000001</v>
      </c>
      <c r="K928" s="117">
        <v>110.523</v>
      </c>
      <c r="L928" s="116">
        <v>830.99999999999989</v>
      </c>
      <c r="M928" s="115">
        <v>11066.7</v>
      </c>
      <c r="N928" s="114">
        <v>15.320904000000001</v>
      </c>
      <c r="O928" s="114">
        <v>14.107794999999999</v>
      </c>
      <c r="P928" s="114">
        <v>0.65287689000000004</v>
      </c>
      <c r="Q928" s="114">
        <v>0.56023224999999999</v>
      </c>
      <c r="R928" s="113">
        <v>8.4579107230000001E-4</v>
      </c>
      <c r="S928" s="112">
        <v>2.4144855455000001E-6</v>
      </c>
      <c r="T928" s="112">
        <v>78.463899999999995</v>
      </c>
      <c r="U928" s="111">
        <v>3.7081432999999997E-2</v>
      </c>
      <c r="V928" s="198" t="s">
        <v>10387</v>
      </c>
      <c r="W928" s="143"/>
      <c r="X928" s="76" t="s">
        <v>1113</v>
      </c>
      <c r="Y928" s="42"/>
      <c r="Z928" s="42"/>
      <c r="AA928" s="108"/>
    </row>
    <row r="929" spans="1:27" ht="14.5" customHeight="1">
      <c r="A929" s="41" t="s">
        <v>10386</v>
      </c>
      <c r="B929" s="119" t="s">
        <v>8322</v>
      </c>
      <c r="C929" s="120" t="s">
        <v>10385</v>
      </c>
      <c r="D929" s="135" t="s">
        <v>769</v>
      </c>
      <c r="E929" s="119" t="s">
        <v>6570</v>
      </c>
      <c r="F929" s="118" t="s">
        <v>10384</v>
      </c>
      <c r="G929" s="117">
        <v>27.073357114020002</v>
      </c>
      <c r="H929" s="117">
        <v>1.0239224689999999</v>
      </c>
      <c r="I929" s="117">
        <v>1.7053253429999999</v>
      </c>
      <c r="J929" s="117">
        <v>0.93849030202000017</v>
      </c>
      <c r="K929" s="117">
        <v>23.405619000000002</v>
      </c>
      <c r="L929" s="116">
        <v>175.98209774436091</v>
      </c>
      <c r="M929" s="115">
        <v>2519.9232000000002</v>
      </c>
      <c r="N929" s="114">
        <v>3.4222085999999998</v>
      </c>
      <c r="O929" s="114">
        <v>3.1496970000000002</v>
      </c>
      <c r="P929" s="114">
        <v>0.14695174999999999</v>
      </c>
      <c r="Q929" s="114">
        <v>0.12555976999999999</v>
      </c>
      <c r="R929" s="113">
        <v>1.8883075814390003E-4</v>
      </c>
      <c r="S929" s="112">
        <v>5.4346061905541188E-7</v>
      </c>
      <c r="T929" s="112">
        <v>17.585402226799999</v>
      </c>
      <c r="U929" s="111">
        <v>8.7094440999999998E-3</v>
      </c>
      <c r="V929" s="197" t="s">
        <v>10383</v>
      </c>
      <c r="W929" s="143"/>
      <c r="X929" s="76" t="s">
        <v>1105</v>
      </c>
      <c r="Y929" s="42"/>
      <c r="Z929" s="42"/>
      <c r="AA929" s="108"/>
    </row>
    <row r="930" spans="1:27" ht="14.5" customHeight="1" thickBot="1">
      <c r="A930" s="41" t="s">
        <v>10382</v>
      </c>
      <c r="B930" s="119" t="s">
        <v>8322</v>
      </c>
      <c r="C930" s="120" t="s">
        <v>10381</v>
      </c>
      <c r="D930" s="135" t="s">
        <v>769</v>
      </c>
      <c r="E930" s="119" t="s">
        <v>6570</v>
      </c>
      <c r="F930" s="118" t="s">
        <v>10380</v>
      </c>
      <c r="G930" s="117">
        <v>2.4746976082800001</v>
      </c>
      <c r="H930" s="117">
        <v>0.13785184528</v>
      </c>
      <c r="I930" s="117">
        <v>0.27102404299999999</v>
      </c>
      <c r="J930" s="117">
        <v>0.76661522000000004</v>
      </c>
      <c r="K930" s="117">
        <v>1.2992064999999999</v>
      </c>
      <c r="L930" s="116">
        <v>9.7684699248120292</v>
      </c>
      <c r="M930" s="115">
        <v>181.613</v>
      </c>
      <c r="N930" s="114">
        <v>0.19868593000000001</v>
      </c>
      <c r="O930" s="114">
        <v>0.18758463</v>
      </c>
      <c r="P930" s="114">
        <v>8.3767041E-3</v>
      </c>
      <c r="Q930" s="114">
        <v>2.7245883000000001E-3</v>
      </c>
      <c r="R930" s="113">
        <v>1.1246081211099999E-5</v>
      </c>
      <c r="S930" s="112">
        <v>3.0978935158990001E-8</v>
      </c>
      <c r="T930" s="112">
        <v>0.38159500000000002</v>
      </c>
      <c r="U930" s="111">
        <v>4.8702860999999997E-4</v>
      </c>
      <c r="V930" s="196" t="s">
        <v>10379</v>
      </c>
      <c r="W930" s="143"/>
      <c r="X930" s="76" t="s">
        <v>1417</v>
      </c>
      <c r="Y930" s="42"/>
      <c r="Z930" s="42"/>
      <c r="AA930" s="108"/>
    </row>
    <row r="931" spans="1:27" ht="14.5" customHeight="1" thickBot="1">
      <c r="A931" s="41" t="s">
        <v>10378</v>
      </c>
      <c r="B931" s="119" t="s">
        <v>8322</v>
      </c>
      <c r="C931" s="120" t="s">
        <v>10377</v>
      </c>
      <c r="D931" s="135" t="s">
        <v>769</v>
      </c>
      <c r="E931" s="119" t="s">
        <v>6570</v>
      </c>
      <c r="F931" s="118" t="s">
        <v>10376</v>
      </c>
      <c r="G931" s="117">
        <v>1.1675103959199999</v>
      </c>
      <c r="H931" s="117">
        <v>6.4893993499999997E-2</v>
      </c>
      <c r="I931" s="117">
        <v>0.11475620274000001</v>
      </c>
      <c r="J931" s="117">
        <v>0.63040845968000003</v>
      </c>
      <c r="K931" s="117">
        <v>0.35745174000000002</v>
      </c>
      <c r="L931" s="116">
        <v>2.6876070676691728</v>
      </c>
      <c r="M931" s="115">
        <v>83.349384000000001</v>
      </c>
      <c r="N931" s="114">
        <v>8.3129629999999996E-2</v>
      </c>
      <c r="O931" s="114">
        <v>7.6029564999999993E-2</v>
      </c>
      <c r="P931" s="114">
        <v>3.0505526E-3</v>
      </c>
      <c r="Q931" s="114">
        <v>4.0495124E-3</v>
      </c>
      <c r="R931" s="113">
        <v>4.5581274276399996E-6</v>
      </c>
      <c r="S931" s="112">
        <v>1.1281629315239999E-8</v>
      </c>
      <c r="T931" s="112">
        <v>0.56715860104000004</v>
      </c>
      <c r="U931" s="111">
        <v>2.9359185000000002E-4</v>
      </c>
      <c r="V931" s="194" t="s">
        <v>10375</v>
      </c>
      <c r="W931" s="143"/>
      <c r="X931" s="76" t="s">
        <v>960</v>
      </c>
      <c r="Y931" s="42"/>
      <c r="Z931" s="42"/>
      <c r="AA931" s="108"/>
    </row>
    <row r="932" spans="1:27" ht="14.5" customHeight="1" thickBot="1">
      <c r="A932" s="41" t="s">
        <v>10374</v>
      </c>
      <c r="B932" s="119" t="s">
        <v>8322</v>
      </c>
      <c r="C932" s="120" t="s">
        <v>10373</v>
      </c>
      <c r="D932" s="135" t="s">
        <v>769</v>
      </c>
      <c r="E932" s="119" t="s">
        <v>6570</v>
      </c>
      <c r="F932" s="118" t="s">
        <v>10372</v>
      </c>
      <c r="G932" s="117">
        <v>1.1473650815452514</v>
      </c>
      <c r="H932" s="117">
        <v>1.1870653012659001E-2</v>
      </c>
      <c r="I932" s="117">
        <v>4.87794285325924E-2</v>
      </c>
      <c r="J932" s="117">
        <v>0.70433999999999997</v>
      </c>
      <c r="K932" s="117">
        <v>0.38237500000000002</v>
      </c>
      <c r="L932" s="116">
        <v>2.875</v>
      </c>
      <c r="M932" s="115">
        <v>96.496399999999994</v>
      </c>
      <c r="N932" s="114">
        <v>6.8631843999999997E-2</v>
      </c>
      <c r="O932" s="114">
        <v>6.0293859999999998E-2</v>
      </c>
      <c r="P932" s="114">
        <v>2.4338336E-3</v>
      </c>
      <c r="Q932" s="114">
        <v>5.9041503E-3</v>
      </c>
      <c r="R932" s="113">
        <v>3.6147397999999998E-6</v>
      </c>
      <c r="S932" s="112">
        <v>9.0008639375000001E-9</v>
      </c>
      <c r="T932" s="112">
        <v>0.82691179999999997</v>
      </c>
      <c r="U932" s="111">
        <v>2.0876611000000001E-4</v>
      </c>
      <c r="V932" s="195" t="s">
        <v>10371</v>
      </c>
      <c r="W932" s="143"/>
      <c r="X932" s="76" t="s">
        <v>689</v>
      </c>
      <c r="Y932" s="42"/>
      <c r="Z932" s="42"/>
      <c r="AA932" s="108"/>
    </row>
    <row r="933" spans="1:27" ht="14.5" customHeight="1" thickBot="1">
      <c r="A933" s="41" t="s">
        <v>10370</v>
      </c>
      <c r="B933" s="119" t="s">
        <v>8322</v>
      </c>
      <c r="C933" s="120" t="s">
        <v>10369</v>
      </c>
      <c r="D933" s="135" t="s">
        <v>769</v>
      </c>
      <c r="E933" s="119" t="s">
        <v>6570</v>
      </c>
      <c r="F933" s="118" t="s">
        <v>10368</v>
      </c>
      <c r="G933" s="117">
        <v>4.5047240840000002</v>
      </c>
      <c r="H933" s="117">
        <v>0.41990248500000005</v>
      </c>
      <c r="I933" s="117">
        <v>2.4487372199999999</v>
      </c>
      <c r="J933" s="117">
        <v>0.68295396900000005</v>
      </c>
      <c r="K933" s="117">
        <v>0.95313040999999998</v>
      </c>
      <c r="L933" s="116">
        <v>7.1663940601503757</v>
      </c>
      <c r="M933" s="115">
        <v>172.46161000000001</v>
      </c>
      <c r="N933" s="114">
        <v>0.25034939</v>
      </c>
      <c r="O933" s="114">
        <v>0.23362906</v>
      </c>
      <c r="P933" s="114">
        <v>8.7351519999999995E-3</v>
      </c>
      <c r="Q933" s="114">
        <v>7.9851807000000004E-3</v>
      </c>
      <c r="R933" s="113">
        <v>1.40065382006E-5</v>
      </c>
      <c r="S933" s="112">
        <v>3.2304555776140006E-8</v>
      </c>
      <c r="T933" s="112">
        <v>1.1183726000000001</v>
      </c>
      <c r="U933" s="111">
        <v>1.3135383E-3</v>
      </c>
      <c r="V933" s="194" t="s">
        <v>10367</v>
      </c>
      <c r="W933" s="143"/>
      <c r="X933" s="76" t="s">
        <v>960</v>
      </c>
      <c r="Y933" s="42"/>
      <c r="Z933" s="42"/>
      <c r="AA933" s="108"/>
    </row>
    <row r="934" spans="1:27" ht="14.5" customHeight="1" thickBot="1">
      <c r="A934" s="41" t="s">
        <v>10366</v>
      </c>
      <c r="B934" s="119" t="s">
        <v>8322</v>
      </c>
      <c r="C934" s="120" t="s">
        <v>10365</v>
      </c>
      <c r="D934" s="135" t="s">
        <v>769</v>
      </c>
      <c r="E934" s="119" t="s">
        <v>6570</v>
      </c>
      <c r="F934" s="118" t="s">
        <v>10364</v>
      </c>
      <c r="G934" s="117">
        <v>0.99063470339418003</v>
      </c>
      <c r="H934" s="117">
        <v>4.6168265053999999E-2</v>
      </c>
      <c r="I934" s="117">
        <v>0.13820812350000003</v>
      </c>
      <c r="J934" s="117">
        <v>0.49578635484018002</v>
      </c>
      <c r="K934" s="117">
        <v>0.31047195999999999</v>
      </c>
      <c r="L934" s="116">
        <v>2.3343756390977441</v>
      </c>
      <c r="M934" s="115">
        <v>80.245583999999994</v>
      </c>
      <c r="N934" s="114">
        <v>7.5990606000000002E-2</v>
      </c>
      <c r="O934" s="114">
        <v>6.9046063000000005E-2</v>
      </c>
      <c r="P934" s="114">
        <v>2.6669038999999999E-3</v>
      </c>
      <c r="Q934" s="114">
        <v>4.2776387999999997E-3</v>
      </c>
      <c r="R934" s="113">
        <v>4.139452238613199E-6</v>
      </c>
      <c r="S934" s="112">
        <v>9.8628104627074996E-9</v>
      </c>
      <c r="T934" s="112">
        <v>0.59910907055999996</v>
      </c>
      <c r="U934" s="111">
        <v>2.1229012E-4</v>
      </c>
      <c r="V934" s="194" t="s">
        <v>10363</v>
      </c>
      <c r="W934" s="143"/>
      <c r="X934" s="76" t="s">
        <v>10362</v>
      </c>
      <c r="Y934" s="42"/>
      <c r="Z934" s="42"/>
      <c r="AA934" s="108"/>
    </row>
    <row r="935" spans="1:27" ht="14.5" customHeight="1">
      <c r="A935" s="41" t="s">
        <v>10361</v>
      </c>
      <c r="B935" s="119" t="s">
        <v>8322</v>
      </c>
      <c r="C935" s="120" t="s">
        <v>10360</v>
      </c>
      <c r="D935" s="135" t="s">
        <v>769</v>
      </c>
      <c r="E935" s="119" t="s">
        <v>6570</v>
      </c>
      <c r="F935" s="118" t="s">
        <v>10359</v>
      </c>
      <c r="G935" s="117">
        <v>1.0071296200451272</v>
      </c>
      <c r="H935" s="117">
        <v>2.9830226093999998E-3</v>
      </c>
      <c r="I935" s="117">
        <v>3.7406597435727301E-2</v>
      </c>
      <c r="J935" s="117">
        <v>0.54912000000000005</v>
      </c>
      <c r="K935" s="117">
        <v>0.41761999999999999</v>
      </c>
      <c r="L935" s="116">
        <v>3.1399999999999997</v>
      </c>
      <c r="M935" s="115">
        <v>86.268000000000001</v>
      </c>
      <c r="N935" s="114">
        <v>6.6949657999999995E-2</v>
      </c>
      <c r="O935" s="114">
        <v>5.8718165000000003E-2</v>
      </c>
      <c r="P935" s="114">
        <v>2.5864588000000001E-3</v>
      </c>
      <c r="Q935" s="114">
        <v>5.6450338999999997E-3</v>
      </c>
      <c r="R935" s="113">
        <v>3.5202736999999999E-6</v>
      </c>
      <c r="S935" s="112">
        <v>9.5653062100000014E-9</v>
      </c>
      <c r="T935" s="112">
        <v>0.79062100000000002</v>
      </c>
      <c r="U935" s="111">
        <v>2.0090888999999999E-4</v>
      </c>
      <c r="V935" s="193" t="s">
        <v>10358</v>
      </c>
      <c r="W935" s="143"/>
      <c r="X935" s="76" t="s">
        <v>689</v>
      </c>
      <c r="Y935" s="42"/>
      <c r="Z935" s="42"/>
      <c r="AA935" s="108"/>
    </row>
    <row r="936" spans="1:27" ht="14.5" customHeight="1">
      <c r="B936" s="119" t="s">
        <v>10207</v>
      </c>
      <c r="C936" s="133" t="s">
        <v>10357</v>
      </c>
      <c r="D936" s="135"/>
      <c r="G936" s="131"/>
      <c r="H936" s="131"/>
      <c r="I936" s="131"/>
      <c r="J936" s="131"/>
      <c r="K936" s="131"/>
      <c r="L936" s="131"/>
      <c r="M936" s="100"/>
      <c r="N936" s="41"/>
      <c r="O936" s="41"/>
      <c r="V936" s="130"/>
      <c r="W936" s="105"/>
      <c r="X936" s="76"/>
      <c r="Y936" s="42"/>
      <c r="Z936" s="42"/>
      <c r="AA936" s="108"/>
    </row>
    <row r="937" spans="1:27" ht="14.5" customHeight="1">
      <c r="B937" s="119" t="s">
        <v>10207</v>
      </c>
      <c r="C937" s="133" t="s">
        <v>92</v>
      </c>
      <c r="D937" s="133" t="s">
        <v>10296</v>
      </c>
      <c r="G937" s="131"/>
      <c r="H937" s="131"/>
      <c r="I937" s="131"/>
      <c r="J937" s="131"/>
      <c r="K937" s="131"/>
      <c r="L937" s="131"/>
      <c r="M937" s="100"/>
      <c r="N937" s="41"/>
      <c r="O937" s="41"/>
      <c r="V937" s="192"/>
      <c r="W937" s="172"/>
      <c r="X937" s="76"/>
      <c r="Y937" s="42"/>
      <c r="Z937" s="42"/>
      <c r="AA937" s="108"/>
    </row>
    <row r="938" spans="1:27" ht="14.5" customHeight="1">
      <c r="A938" s="41" t="s">
        <v>10356</v>
      </c>
      <c r="B938" s="119" t="s">
        <v>10207</v>
      </c>
      <c r="C938" s="120" t="s">
        <v>288</v>
      </c>
      <c r="D938" s="135" t="s">
        <v>10296</v>
      </c>
      <c r="E938" s="119" t="s">
        <v>6570</v>
      </c>
      <c r="F938" s="118" t="s">
        <v>10355</v>
      </c>
      <c r="G938" s="117">
        <v>3.33044183269</v>
      </c>
      <c r="H938" s="117">
        <v>0.10554456516999999</v>
      </c>
      <c r="I938" s="117">
        <v>0.25084544799999997</v>
      </c>
      <c r="J938" s="117">
        <v>2.2094457195200001</v>
      </c>
      <c r="K938" s="117">
        <v>0.76460609999999996</v>
      </c>
      <c r="L938" s="116">
        <v>5.7489180451127817</v>
      </c>
      <c r="M938" s="115">
        <v>135.80443</v>
      </c>
      <c r="N938" s="114">
        <v>0.15579212000000001</v>
      </c>
      <c r="O938" s="114">
        <v>0.14320832999999999</v>
      </c>
      <c r="P938" s="114">
        <v>5.8976287999999997E-3</v>
      </c>
      <c r="Q938" s="114">
        <v>6.6861689999999996E-3</v>
      </c>
      <c r="R938" s="113">
        <v>8.5856310503600011E-6</v>
      </c>
      <c r="S938" s="112">
        <v>2.181075765673946E-8</v>
      </c>
      <c r="T938" s="112">
        <v>0.93643823471999998</v>
      </c>
      <c r="U938" s="111">
        <v>4.2972494000000002E-4</v>
      </c>
      <c r="V938" s="151"/>
      <c r="W938" s="143"/>
      <c r="X938" s="42" t="s">
        <v>10354</v>
      </c>
      <c r="Y938" s="42"/>
      <c r="Z938" s="42"/>
      <c r="AA938" s="108"/>
    </row>
    <row r="939" spans="1:27" ht="14.5" customHeight="1">
      <c r="A939" s="41" t="s">
        <v>10353</v>
      </c>
      <c r="B939" s="119" t="s">
        <v>10207</v>
      </c>
      <c r="C939" s="120" t="s">
        <v>289</v>
      </c>
      <c r="D939" s="135" t="s">
        <v>10296</v>
      </c>
      <c r="E939" s="119" t="s">
        <v>6570</v>
      </c>
      <c r="F939" s="118" t="s">
        <v>10352</v>
      </c>
      <c r="G939" s="117">
        <v>0.92490322027100003</v>
      </c>
      <c r="H939" s="117">
        <v>2.2652891580000004E-3</v>
      </c>
      <c r="I939" s="117">
        <v>4.9971540400000009E-3</v>
      </c>
      <c r="J939" s="117">
        <v>0.87294390707300007</v>
      </c>
      <c r="K939" s="117">
        <v>4.469687E-2</v>
      </c>
      <c r="L939" s="116">
        <v>0.3360666917293233</v>
      </c>
      <c r="M939" s="115">
        <v>5.4716844</v>
      </c>
      <c r="N939" s="114">
        <v>3.3525968000000003E-2</v>
      </c>
      <c r="O939" s="114">
        <v>3.0658283000000001E-2</v>
      </c>
      <c r="P939" s="114">
        <v>2.6899164999999998E-3</v>
      </c>
      <c r="Q939" s="114">
        <v>1.7776827999999999E-4</v>
      </c>
      <c r="R939" s="113">
        <v>1.8380265891606E-6</v>
      </c>
      <c r="S939" s="112">
        <v>9.9479162148643005E-9</v>
      </c>
      <c r="T939" s="112">
        <v>2.4897518176E-2</v>
      </c>
      <c r="U939" s="111">
        <v>6.2163585999999997E-4</v>
      </c>
      <c r="V939" s="151"/>
      <c r="W939" s="143"/>
      <c r="X939" s="42" t="s">
        <v>10351</v>
      </c>
      <c r="Y939" s="76"/>
      <c r="Z939" s="76"/>
      <c r="AA939" s="108"/>
    </row>
    <row r="940" spans="1:27" ht="14.5" customHeight="1">
      <c r="A940" s="41" t="s">
        <v>10350</v>
      </c>
      <c r="B940" s="119" t="s">
        <v>10207</v>
      </c>
      <c r="C940" s="120" t="s">
        <v>290</v>
      </c>
      <c r="D940" s="135" t="s">
        <v>10296</v>
      </c>
      <c r="E940" s="119" t="s">
        <v>6570</v>
      </c>
      <c r="F940" s="118" t="s">
        <v>10349</v>
      </c>
      <c r="G940" s="117">
        <v>0.99608649294600005</v>
      </c>
      <c r="H940" s="117">
        <v>4.4903782659999995E-3</v>
      </c>
      <c r="I940" s="117">
        <v>1.052070418E-2</v>
      </c>
      <c r="J940" s="117">
        <v>0.87888130050000002</v>
      </c>
      <c r="K940" s="117">
        <v>0.10219411</v>
      </c>
      <c r="L940" s="116">
        <v>0.76837676691729317</v>
      </c>
      <c r="M940" s="115">
        <v>12.530982</v>
      </c>
      <c r="N940" s="114">
        <v>4.9802089000000001E-2</v>
      </c>
      <c r="O940" s="114">
        <v>4.6003670000000003E-2</v>
      </c>
      <c r="P940" s="114">
        <v>3.4154065999999999E-3</v>
      </c>
      <c r="Q940" s="114">
        <v>3.8301189999999998E-4</v>
      </c>
      <c r="R940" s="113">
        <v>2.75801381208258E-6</v>
      </c>
      <c r="S940" s="112">
        <v>1.2630941598128301E-8</v>
      </c>
      <c r="T940" s="112">
        <v>5.3643123518999997E-2</v>
      </c>
      <c r="U940" s="111">
        <v>5.2429112000000003E-4</v>
      </c>
      <c r="V940" s="151"/>
      <c r="W940" s="143"/>
      <c r="X940" s="42" t="s">
        <v>10348</v>
      </c>
      <c r="Y940" s="42"/>
      <c r="Z940" s="42"/>
      <c r="AA940" s="108"/>
    </row>
    <row r="941" spans="1:27" ht="14.5" customHeight="1">
      <c r="A941" s="41" t="s">
        <v>10347</v>
      </c>
      <c r="B941" s="119" t="s">
        <v>10207</v>
      </c>
      <c r="C941" s="120" t="s">
        <v>291</v>
      </c>
      <c r="D941" s="135" t="s">
        <v>10296</v>
      </c>
      <c r="E941" s="119" t="s">
        <v>6570</v>
      </c>
      <c r="F941" s="118" t="s">
        <v>10346</v>
      </c>
      <c r="G941" s="117">
        <v>1.0265661413030001</v>
      </c>
      <c r="H941" s="117">
        <v>7.2327804019999995E-3</v>
      </c>
      <c r="I941" s="117">
        <v>2.2894451100000001E-2</v>
      </c>
      <c r="J941" s="117">
        <v>0.87851215980099995</v>
      </c>
      <c r="K941" s="117">
        <v>0.11792675</v>
      </c>
      <c r="L941" s="116">
        <v>0.88666729323308269</v>
      </c>
      <c r="M941" s="115">
        <v>13.203849999999999</v>
      </c>
      <c r="N941" s="114">
        <v>4.6719507E-2</v>
      </c>
      <c r="O941" s="114">
        <v>4.2959788999999998E-2</v>
      </c>
      <c r="P941" s="114">
        <v>3.2044503999999999E-3</v>
      </c>
      <c r="Q941" s="114">
        <v>5.5526709999999995E-4</v>
      </c>
      <c r="R941" s="113">
        <v>2.5755268932752999E-6</v>
      </c>
      <c r="S941" s="112">
        <v>1.1850778001039601E-8</v>
      </c>
      <c r="T941" s="112">
        <v>7.7768502000000003E-2</v>
      </c>
      <c r="U941" s="111">
        <v>6.5356894000000003E-4</v>
      </c>
      <c r="V941" s="151"/>
      <c r="W941" s="143"/>
      <c r="X941" s="42" t="s">
        <v>10345</v>
      </c>
      <c r="Y941" s="42"/>
      <c r="Z941" s="42"/>
      <c r="AA941" s="108"/>
    </row>
    <row r="942" spans="1:27" ht="14.5" customHeight="1">
      <c r="A942" s="41" t="s">
        <v>10344</v>
      </c>
      <c r="B942" s="119" t="s">
        <v>10207</v>
      </c>
      <c r="C942" s="120" t="s">
        <v>292</v>
      </c>
      <c r="D942" s="135" t="s">
        <v>10296</v>
      </c>
      <c r="E942" s="119" t="s">
        <v>6570</v>
      </c>
      <c r="F942" s="118" t="s">
        <v>10343</v>
      </c>
      <c r="G942" s="117">
        <v>1.097483885962</v>
      </c>
      <c r="H942" s="117">
        <v>9.4567463619999997E-3</v>
      </c>
      <c r="I942" s="117">
        <v>2.7816130599999999E-2</v>
      </c>
      <c r="J942" s="117">
        <v>0.88440897900000004</v>
      </c>
      <c r="K942" s="117">
        <v>0.17580203</v>
      </c>
      <c r="L942" s="116">
        <v>1.3218197744360902</v>
      </c>
      <c r="M942" s="115">
        <v>20.330190999999999</v>
      </c>
      <c r="N942" s="114">
        <v>6.3002030000000001E-2</v>
      </c>
      <c r="O942" s="114">
        <v>5.8310143000000002E-2</v>
      </c>
      <c r="P942" s="114">
        <v>3.9314551E-3</v>
      </c>
      <c r="Q942" s="114">
        <v>7.6043189000000002E-4</v>
      </c>
      <c r="R942" s="113">
        <v>3.4958119324574E-6</v>
      </c>
      <c r="S942" s="112">
        <v>1.45394049323894E-8</v>
      </c>
      <c r="T942" s="112">
        <v>0.1065030629</v>
      </c>
      <c r="U942" s="111">
        <v>5.5613191999999997E-4</v>
      </c>
      <c r="V942" s="151"/>
      <c r="W942" s="143"/>
      <c r="X942" s="42" t="s">
        <v>10342</v>
      </c>
      <c r="Y942" s="42"/>
      <c r="Z942" s="42"/>
      <c r="AA942" s="108"/>
    </row>
    <row r="943" spans="1:27" ht="14.5" customHeight="1">
      <c r="A943" s="41" t="s">
        <v>10341</v>
      </c>
      <c r="B943" s="119" t="s">
        <v>10207</v>
      </c>
      <c r="C943" s="120" t="s">
        <v>293</v>
      </c>
      <c r="D943" s="135" t="s">
        <v>10296</v>
      </c>
      <c r="E943" s="119" t="s">
        <v>6570</v>
      </c>
      <c r="F943" s="118" t="s">
        <v>10340</v>
      </c>
      <c r="G943" s="117">
        <v>1.0449458242279999</v>
      </c>
      <c r="H943" s="117">
        <v>7.8655743139999998E-3</v>
      </c>
      <c r="I943" s="117">
        <v>2.4378164299999998E-2</v>
      </c>
      <c r="J943" s="117">
        <v>0.87884680561399997</v>
      </c>
      <c r="K943" s="117">
        <v>0.13385527999999999</v>
      </c>
      <c r="L943" s="116">
        <v>1.0064306766917293</v>
      </c>
      <c r="M943" s="115">
        <v>15.151794000000001</v>
      </c>
      <c r="N943" s="114">
        <v>5.1064189000000003E-2</v>
      </c>
      <c r="O943" s="114">
        <v>4.7055183E-2</v>
      </c>
      <c r="P943" s="114">
        <v>3.3958903E-3</v>
      </c>
      <c r="Q943" s="114">
        <v>6.1311552E-4</v>
      </c>
      <c r="R943" s="113">
        <v>2.821054153698E-6</v>
      </c>
      <c r="S943" s="112">
        <v>1.2558765956454001E-8</v>
      </c>
      <c r="T943" s="112">
        <v>8.5870521599999999E-2</v>
      </c>
      <c r="U943" s="111">
        <v>6.2765092000000001E-4</v>
      </c>
      <c r="V943" s="151"/>
      <c r="W943" s="143"/>
      <c r="X943" s="42" t="s">
        <v>10339</v>
      </c>
      <c r="Y943" s="42"/>
      <c r="Z943" s="42"/>
      <c r="AA943" s="108"/>
    </row>
    <row r="944" spans="1:27" ht="14.5" customHeight="1">
      <c r="A944" s="41" t="s">
        <v>10338</v>
      </c>
      <c r="B944" s="119" t="s">
        <v>10207</v>
      </c>
      <c r="C944" s="120" t="s">
        <v>294</v>
      </c>
      <c r="D944" s="135" t="s">
        <v>10296</v>
      </c>
      <c r="E944" s="119" t="s">
        <v>6570</v>
      </c>
      <c r="F944" s="118" t="s">
        <v>10337</v>
      </c>
      <c r="G944" s="117">
        <v>1.26504884689736</v>
      </c>
      <c r="H944" s="117">
        <v>8.008117877906E-2</v>
      </c>
      <c r="I944" s="117">
        <v>5.6845251428299999E-2</v>
      </c>
      <c r="J944" s="117">
        <v>0.67832348668999998</v>
      </c>
      <c r="K944" s="117">
        <v>0.44979892999999999</v>
      </c>
      <c r="L944" s="116">
        <v>3.381946842105263</v>
      </c>
      <c r="M944" s="115">
        <v>105.68939</v>
      </c>
      <c r="N944" s="114">
        <v>7.9288177000000001E-2</v>
      </c>
      <c r="O944" s="114">
        <v>6.9362423000000006E-2</v>
      </c>
      <c r="P944" s="114">
        <v>3.4828133000000001E-3</v>
      </c>
      <c r="Q944" s="114">
        <v>6.4429403999999996E-3</v>
      </c>
      <c r="R944" s="113">
        <v>4.1584186729782788E-6</v>
      </c>
      <c r="S944" s="112">
        <v>1.2880226715057468E-8</v>
      </c>
      <c r="T944" s="112">
        <v>0.90237261002750002</v>
      </c>
      <c r="U944" s="111">
        <v>2.9557649999999998E-4</v>
      </c>
      <c r="V944" s="151"/>
      <c r="W944" s="143"/>
      <c r="X944" s="76" t="s">
        <v>10336</v>
      </c>
      <c r="Y944" s="42"/>
      <c r="Z944" s="42"/>
      <c r="AA944" s="108"/>
    </row>
    <row r="945" spans="1:27" ht="14.5" customHeight="1">
      <c r="A945" s="41" t="s">
        <v>10335</v>
      </c>
      <c r="B945" s="119" t="s">
        <v>10207</v>
      </c>
      <c r="C945" s="120" t="s">
        <v>295</v>
      </c>
      <c r="D945" s="135" t="s">
        <v>10296</v>
      </c>
      <c r="E945" s="119" t="s">
        <v>6570</v>
      </c>
      <c r="F945" s="118" t="s">
        <v>10334</v>
      </c>
      <c r="G945" s="117">
        <v>1.3913507763765001</v>
      </c>
      <c r="H945" s="117">
        <v>5.0972604130000002E-2</v>
      </c>
      <c r="I945" s="117">
        <v>0.1347665609</v>
      </c>
      <c r="J945" s="117">
        <v>0.18606511134650003</v>
      </c>
      <c r="K945" s="117">
        <v>1.0195464999999999</v>
      </c>
      <c r="L945" s="116">
        <v>7.6657631578947356</v>
      </c>
      <c r="M945" s="115">
        <v>113.52912999999999</v>
      </c>
      <c r="N945" s="114">
        <v>0.16549164999999999</v>
      </c>
      <c r="O945" s="114">
        <v>0.15418175000000001</v>
      </c>
      <c r="P945" s="114">
        <v>6.7337478999999999E-3</v>
      </c>
      <c r="Q945" s="114">
        <v>4.5761448000000001E-3</v>
      </c>
      <c r="R945" s="113">
        <v>9.2435103575329979E-6</v>
      </c>
      <c r="S945" s="112">
        <v>2.4902913544484855E-8</v>
      </c>
      <c r="T945" s="112">
        <v>0.64091663492999995</v>
      </c>
      <c r="U945" s="111">
        <v>3.9993245000000002E-4</v>
      </c>
      <c r="V945" s="151"/>
      <c r="W945" s="143"/>
      <c r="X945" s="76" t="s">
        <v>1114</v>
      </c>
      <c r="Y945" s="42"/>
      <c r="Z945" s="42"/>
      <c r="AA945" s="108"/>
    </row>
    <row r="946" spans="1:27" ht="14.5" customHeight="1">
      <c r="A946" s="41" t="s">
        <v>10333</v>
      </c>
      <c r="B946" s="119" t="s">
        <v>10207</v>
      </c>
      <c r="C946" s="120" t="s">
        <v>296</v>
      </c>
      <c r="D946" s="135" t="s">
        <v>10296</v>
      </c>
      <c r="E946" s="119" t="s">
        <v>6570</v>
      </c>
      <c r="F946" s="118" t="s">
        <v>10332</v>
      </c>
      <c r="G946" s="117">
        <v>0.81294197091599996</v>
      </c>
      <c r="H946" s="117">
        <v>1.7177818190000003E-2</v>
      </c>
      <c r="I946" s="117">
        <v>7.2166381000000002E-2</v>
      </c>
      <c r="J946" s="117">
        <v>0.217084811726</v>
      </c>
      <c r="K946" s="117">
        <v>0.50651296000000001</v>
      </c>
      <c r="L946" s="116">
        <v>3.8083681203007518</v>
      </c>
      <c r="M946" s="115">
        <v>39.762329999999999</v>
      </c>
      <c r="N946" s="114">
        <v>8.1924792999999996E-2</v>
      </c>
      <c r="O946" s="114">
        <v>7.6572639999999997E-2</v>
      </c>
      <c r="P946" s="114">
        <v>3.7965155E-3</v>
      </c>
      <c r="Q946" s="114">
        <v>1.5556379E-3</v>
      </c>
      <c r="R946" s="113">
        <v>4.590685840512999E-6</v>
      </c>
      <c r="S946" s="112">
        <v>1.4040367833176398E-8</v>
      </c>
      <c r="T946" s="112">
        <v>0.21787645859999999</v>
      </c>
      <c r="U946" s="111">
        <v>2.2409352999999999E-4</v>
      </c>
      <c r="V946" s="151"/>
      <c r="W946" s="143"/>
      <c r="X946" s="42" t="s">
        <v>10331</v>
      </c>
      <c r="Y946" s="42"/>
      <c r="Z946" s="42"/>
      <c r="AA946" s="108"/>
    </row>
    <row r="947" spans="1:27" ht="14.5" customHeight="1">
      <c r="A947" s="41" t="s">
        <v>10330</v>
      </c>
      <c r="B947" s="119" t="s">
        <v>10207</v>
      </c>
      <c r="C947" s="120" t="s">
        <v>297</v>
      </c>
      <c r="D947" s="135" t="s">
        <v>10296</v>
      </c>
      <c r="E947" s="119" t="s">
        <v>6570</v>
      </c>
      <c r="F947" s="118" t="s">
        <v>10329</v>
      </c>
      <c r="G947" s="117">
        <v>1.4827476309160001</v>
      </c>
      <c r="H947" s="117">
        <v>1.7177818190000003E-2</v>
      </c>
      <c r="I947" s="117">
        <v>7.2166381000000002E-2</v>
      </c>
      <c r="J947" s="117">
        <v>0.886890471726</v>
      </c>
      <c r="K947" s="117">
        <v>0.50651296000000001</v>
      </c>
      <c r="L947" s="116">
        <v>3.8083681203007518</v>
      </c>
      <c r="M947" s="115">
        <v>39.762329999999999</v>
      </c>
      <c r="N947" s="114">
        <v>7.9533953000000004E-2</v>
      </c>
      <c r="O947" s="114">
        <v>7.2781633999999998E-2</v>
      </c>
      <c r="P947" s="114">
        <v>5.1966807999999998E-3</v>
      </c>
      <c r="Q947" s="114">
        <v>1.5556379E-3</v>
      </c>
      <c r="R947" s="113">
        <v>4.3634073405129991E-6</v>
      </c>
      <c r="S947" s="112">
        <v>1.9218493625156398E-8</v>
      </c>
      <c r="T947" s="112">
        <v>0.21787645859999999</v>
      </c>
      <c r="U947" s="111">
        <v>4.2663753E-4</v>
      </c>
      <c r="V947" s="151"/>
      <c r="W947" s="143"/>
      <c r="X947" s="42" t="s">
        <v>10328</v>
      </c>
      <c r="Y947" s="42"/>
      <c r="Z947" s="42"/>
      <c r="AA947" s="108"/>
    </row>
    <row r="948" spans="1:27" ht="14.5" customHeight="1">
      <c r="A948" s="41" t="s">
        <v>10327</v>
      </c>
      <c r="B948" s="119" t="s">
        <v>10207</v>
      </c>
      <c r="C948" s="120" t="s">
        <v>298</v>
      </c>
      <c r="D948" s="135" t="s">
        <v>10296</v>
      </c>
      <c r="E948" s="119" t="s">
        <v>6570</v>
      </c>
      <c r="F948" s="118" t="s">
        <v>10326</v>
      </c>
      <c r="G948" s="117">
        <v>0.82631167473099998</v>
      </c>
      <c r="H948" s="117">
        <v>1.7007374993999999E-2</v>
      </c>
      <c r="I948" s="117">
        <v>7.8535055999999992E-2</v>
      </c>
      <c r="J948" s="117">
        <v>0.20178700373699998</v>
      </c>
      <c r="K948" s="117">
        <v>0.52898224000000005</v>
      </c>
      <c r="L948" s="116">
        <v>3.9773100751879702</v>
      </c>
      <c r="M948" s="115">
        <v>46.923177000000003</v>
      </c>
      <c r="N948" s="114">
        <v>8.1118556999999994E-2</v>
      </c>
      <c r="O948" s="114">
        <v>7.6332584999999994E-2</v>
      </c>
      <c r="P948" s="114">
        <v>3.7648302999999999E-3</v>
      </c>
      <c r="Q948" s="114">
        <v>1.0211413E-3</v>
      </c>
      <c r="R948" s="113">
        <v>4.5762940327287E-6</v>
      </c>
      <c r="S948" s="112">
        <v>1.3923189002573598E-8</v>
      </c>
      <c r="T948" s="112">
        <v>0.14301699169999998</v>
      </c>
      <c r="U948" s="111">
        <v>2.2005211000000001E-4</v>
      </c>
      <c r="V948" s="151"/>
      <c r="W948" s="143"/>
      <c r="X948" s="42" t="s">
        <v>10325</v>
      </c>
      <c r="Y948" s="42"/>
      <c r="Z948" s="42"/>
      <c r="AA948" s="108"/>
    </row>
    <row r="949" spans="1:27" ht="14.5" customHeight="1">
      <c r="A949" s="41" t="s">
        <v>10324</v>
      </c>
      <c r="B949" s="119" t="s">
        <v>10207</v>
      </c>
      <c r="C949" s="120" t="s">
        <v>299</v>
      </c>
      <c r="D949" s="135" t="s">
        <v>10296</v>
      </c>
      <c r="E949" s="119" t="s">
        <v>6570</v>
      </c>
      <c r="F949" s="118" t="s">
        <v>10323</v>
      </c>
      <c r="G949" s="117">
        <v>0.8811344548040001</v>
      </c>
      <c r="H949" s="117">
        <v>1.6570172179999999E-2</v>
      </c>
      <c r="I949" s="117">
        <v>3.4684234100000003E-2</v>
      </c>
      <c r="J949" s="117">
        <v>0.46377284852400003</v>
      </c>
      <c r="K949" s="117">
        <v>0.36610720000000002</v>
      </c>
      <c r="L949" s="116">
        <v>2.7526857142857142</v>
      </c>
      <c r="M949" s="115">
        <v>41.765743000000001</v>
      </c>
      <c r="N949" s="114">
        <v>5.6755844E-2</v>
      </c>
      <c r="O949" s="114">
        <v>5.1930090999999998E-2</v>
      </c>
      <c r="P949" s="114">
        <v>3.2728726999999998E-3</v>
      </c>
      <c r="Q949" s="114">
        <v>1.5528808E-3</v>
      </c>
      <c r="R949" s="113">
        <v>3.113314801264E-6</v>
      </c>
      <c r="S949" s="112">
        <v>1.2103819128962898E-8</v>
      </c>
      <c r="T949" s="112">
        <v>0.21749030599999999</v>
      </c>
      <c r="U949" s="111">
        <v>2.686411E-4</v>
      </c>
      <c r="V949" s="151"/>
      <c r="W949" s="143"/>
      <c r="X949" s="76" t="s">
        <v>10322</v>
      </c>
      <c r="Y949" s="42"/>
      <c r="Z949" s="42"/>
      <c r="AA949" s="108"/>
    </row>
    <row r="950" spans="1:27" ht="14.5" customHeight="1">
      <c r="A950" s="41" t="s">
        <v>10321</v>
      </c>
      <c r="B950" s="119" t="s">
        <v>10207</v>
      </c>
      <c r="C950" s="120" t="s">
        <v>300</v>
      </c>
      <c r="D950" s="135" t="s">
        <v>10296</v>
      </c>
      <c r="E950" s="119" t="s">
        <v>6570</v>
      </c>
      <c r="F950" s="118" t="s">
        <v>10320</v>
      </c>
      <c r="G950" s="117">
        <v>0.60861025510799993</v>
      </c>
      <c r="H950" s="117">
        <v>8.3693119529999992E-3</v>
      </c>
      <c r="I950" s="117">
        <v>2.1025840820000002E-2</v>
      </c>
      <c r="J950" s="117">
        <v>0.40056957233500001</v>
      </c>
      <c r="K950" s="117">
        <v>0.17864553</v>
      </c>
      <c r="L950" s="116">
        <v>1.3431994736842103</v>
      </c>
      <c r="M950" s="115">
        <v>21.910965999999998</v>
      </c>
      <c r="N950" s="114">
        <v>4.8779060999999999E-2</v>
      </c>
      <c r="O950" s="114">
        <v>4.6592507999999998E-2</v>
      </c>
      <c r="P950" s="114">
        <v>1.6159489E-3</v>
      </c>
      <c r="Q950" s="114">
        <v>5.7060387999999999E-4</v>
      </c>
      <c r="R950" s="113">
        <v>2.7933157681063001E-6</v>
      </c>
      <c r="S950" s="112">
        <v>5.9761423009894022E-9</v>
      </c>
      <c r="T950" s="112">
        <v>7.9916510100000004E-2</v>
      </c>
      <c r="U950" s="111">
        <v>2.6617882999999999E-4</v>
      </c>
      <c r="V950" s="151"/>
      <c r="W950" s="143"/>
      <c r="X950" s="76" t="s">
        <v>10319</v>
      </c>
      <c r="Y950" s="42"/>
      <c r="Z950" s="42"/>
      <c r="AA950" s="108"/>
    </row>
    <row r="951" spans="1:27" ht="14.5" customHeight="1">
      <c r="A951" s="41" t="s">
        <v>10318</v>
      </c>
      <c r="B951" s="119" t="s">
        <v>10207</v>
      </c>
      <c r="C951" s="120" t="s">
        <v>301</v>
      </c>
      <c r="D951" s="135" t="s">
        <v>10296</v>
      </c>
      <c r="E951" s="119" t="s">
        <v>6570</v>
      </c>
      <c r="F951" s="118" t="s">
        <v>10317</v>
      </c>
      <c r="G951" s="117">
        <v>1.4583361062669999</v>
      </c>
      <c r="H951" s="117">
        <v>3.1292194270000004E-2</v>
      </c>
      <c r="I951" s="117">
        <v>8.8563911996999992E-2</v>
      </c>
      <c r="J951" s="117">
        <v>0.61229999999999996</v>
      </c>
      <c r="K951" s="117">
        <v>0.72618000000000005</v>
      </c>
      <c r="L951" s="116">
        <v>5.46</v>
      </c>
      <c r="M951" s="115">
        <v>123.792</v>
      </c>
      <c r="N951" s="114">
        <v>0.11725697</v>
      </c>
      <c r="O951" s="114">
        <v>0.11040004</v>
      </c>
      <c r="P951" s="114">
        <v>4.5362767999999999E-3</v>
      </c>
      <c r="Q951" s="114">
        <v>2.3206570999999999E-3</v>
      </c>
      <c r="R951" s="113">
        <v>6.6187074399999997E-6</v>
      </c>
      <c r="S951" s="112">
        <v>1.6776171690000003E-8</v>
      </c>
      <c r="T951" s="112">
        <v>0.32502199999999998</v>
      </c>
      <c r="U951" s="111">
        <v>2.4020719000000001E-4</v>
      </c>
      <c r="V951" s="151"/>
      <c r="W951" s="143"/>
      <c r="X951" s="42" t="s">
        <v>961</v>
      </c>
      <c r="Y951" s="42"/>
      <c r="Z951" s="42"/>
      <c r="AA951" s="108"/>
    </row>
    <row r="952" spans="1:27" ht="14.5" customHeight="1">
      <c r="A952" s="41" t="s">
        <v>10316</v>
      </c>
      <c r="B952" s="119" t="s">
        <v>10207</v>
      </c>
      <c r="C952" s="120" t="s">
        <v>302</v>
      </c>
      <c r="D952" s="135" t="s">
        <v>10296</v>
      </c>
      <c r="E952" s="119" t="s">
        <v>6570</v>
      </c>
      <c r="F952" s="118" t="s">
        <v>10315</v>
      </c>
      <c r="G952" s="117">
        <v>0.96754448850463004</v>
      </c>
      <c r="H952" s="117">
        <v>5.5125358824000006E-2</v>
      </c>
      <c r="I952" s="117">
        <v>6.7365851670000004E-2</v>
      </c>
      <c r="J952" s="117">
        <v>0.57222535801063001</v>
      </c>
      <c r="K952" s="117">
        <v>0.27282792</v>
      </c>
      <c r="L952" s="116">
        <v>2.051337744360902</v>
      </c>
      <c r="M952" s="115">
        <v>72.184594000000004</v>
      </c>
      <c r="N952" s="114">
        <v>5.4154843000000001E-2</v>
      </c>
      <c r="O952" s="114">
        <v>4.9890416E-2</v>
      </c>
      <c r="P952" s="114">
        <v>1.9368235E-3</v>
      </c>
      <c r="Q952" s="114">
        <v>2.3276036999999999E-3</v>
      </c>
      <c r="R952" s="113">
        <v>2.9910322118415199E-6</v>
      </c>
      <c r="S952" s="112">
        <v>7.1628088622065493E-9</v>
      </c>
      <c r="T952" s="112">
        <v>0.32599491331270003</v>
      </c>
      <c r="U952" s="111">
        <v>1.6622844000000001E-4</v>
      </c>
      <c r="V952" s="151"/>
      <c r="W952" s="143"/>
      <c r="X952" s="42" t="s">
        <v>10314</v>
      </c>
      <c r="Y952" s="42"/>
      <c r="Z952" s="42"/>
      <c r="AA952" s="108"/>
    </row>
    <row r="953" spans="1:27" ht="14.5" customHeight="1">
      <c r="A953" s="41" t="s">
        <v>10313</v>
      </c>
      <c r="B953" s="119" t="s">
        <v>10207</v>
      </c>
      <c r="C953" s="120" t="s">
        <v>303</v>
      </c>
      <c r="D953" s="135" t="s">
        <v>10296</v>
      </c>
      <c r="E953" s="119" t="s">
        <v>6570</v>
      </c>
      <c r="F953" s="118" t="s">
        <v>10312</v>
      </c>
      <c r="G953" s="117">
        <v>0.52507850413900004</v>
      </c>
      <c r="H953" s="117">
        <v>2.0383641800000001E-2</v>
      </c>
      <c r="I953" s="117">
        <v>3.3948606899999997E-2</v>
      </c>
      <c r="J953" s="117">
        <v>4.8010754389999997E-3</v>
      </c>
      <c r="K953" s="117">
        <v>0.46594518000000001</v>
      </c>
      <c r="L953" s="116">
        <v>3.5033472180451128</v>
      </c>
      <c r="M953" s="115">
        <v>49.350025000000002</v>
      </c>
      <c r="N953" s="114">
        <v>6.8069227999999996E-2</v>
      </c>
      <c r="O953" s="114">
        <v>6.2702302000000001E-2</v>
      </c>
      <c r="P953" s="114">
        <v>2.9254284E-3</v>
      </c>
      <c r="Q953" s="114">
        <v>2.4414975000000001E-3</v>
      </c>
      <c r="R953" s="113">
        <v>3.7591307917140002E-6</v>
      </c>
      <c r="S953" s="112">
        <v>1.08188919443394E-8</v>
      </c>
      <c r="T953" s="112">
        <v>0.34194642294100003</v>
      </c>
      <c r="U953" s="111">
        <v>1.7239840000000001E-4</v>
      </c>
      <c r="V953" s="151"/>
      <c r="W953" s="143"/>
      <c r="X953" s="42" t="s">
        <v>10311</v>
      </c>
      <c r="Y953" s="42"/>
      <c r="Z953" s="42"/>
      <c r="AA953" s="108"/>
    </row>
    <row r="954" spans="1:27" ht="14.5" customHeight="1">
      <c r="A954" s="41" t="s">
        <v>10310</v>
      </c>
      <c r="B954" s="119" t="s">
        <v>10207</v>
      </c>
      <c r="C954" s="120" t="s">
        <v>657</v>
      </c>
      <c r="D954" s="135" t="s">
        <v>10296</v>
      </c>
      <c r="E954" s="119" t="s">
        <v>6570</v>
      </c>
      <c r="F954" s="118" t="s">
        <v>10309</v>
      </c>
      <c r="G954" s="117">
        <v>0.92253402866299994</v>
      </c>
      <c r="H954" s="117">
        <v>1.9340757970000001E-2</v>
      </c>
      <c r="I954" s="117">
        <v>3.2211701699999998E-2</v>
      </c>
      <c r="J954" s="117">
        <v>0.42887543899299996</v>
      </c>
      <c r="K954" s="117">
        <v>0.44210612999999999</v>
      </c>
      <c r="L954" s="116">
        <v>3.3241062406015036</v>
      </c>
      <c r="M954" s="115">
        <v>71.740340000000003</v>
      </c>
      <c r="N954" s="114">
        <v>6.6361677999999993E-2</v>
      </c>
      <c r="O954" s="114">
        <v>5.9494276999999998E-2</v>
      </c>
      <c r="P954" s="114">
        <v>2.7757553000000001E-3</v>
      </c>
      <c r="Q954" s="114">
        <v>4.0916447999999996E-3</v>
      </c>
      <c r="R954" s="113">
        <v>3.566803160337E-6</v>
      </c>
      <c r="S954" s="112">
        <v>1.0265367287837997E-8</v>
      </c>
      <c r="T954" s="112">
        <v>0.57305949539500001</v>
      </c>
      <c r="U954" s="111">
        <v>1.9365707000000001E-4</v>
      </c>
      <c r="V954" s="151"/>
      <c r="W954" s="143"/>
      <c r="X954" s="76" t="s">
        <v>10308</v>
      </c>
      <c r="Y954" s="42"/>
      <c r="Z954" s="42"/>
      <c r="AA954" s="108"/>
    </row>
    <row r="955" spans="1:27" ht="14.5" customHeight="1">
      <c r="A955" s="41" t="s">
        <v>10307</v>
      </c>
      <c r="B955" s="119" t="s">
        <v>10207</v>
      </c>
      <c r="C955" s="120" t="s">
        <v>656</v>
      </c>
      <c r="D955" s="135" t="s">
        <v>10296</v>
      </c>
      <c r="E955" s="119" t="s">
        <v>6570</v>
      </c>
      <c r="F955" s="118" t="s">
        <v>10306</v>
      </c>
      <c r="G955" s="117">
        <v>0.34728287153382004</v>
      </c>
      <c r="H955" s="117">
        <v>1.1123363361999999E-3</v>
      </c>
      <c r="I955" s="117">
        <v>0.14667053519762002</v>
      </c>
      <c r="J955" s="117">
        <v>0</v>
      </c>
      <c r="K955" s="117">
        <v>0.19950000000000001</v>
      </c>
      <c r="L955" s="116">
        <v>1.5</v>
      </c>
      <c r="M955" s="115">
        <v>21.783000000000001</v>
      </c>
      <c r="N955" s="114">
        <v>6.4493645000000002E-2</v>
      </c>
      <c r="O955" s="114">
        <v>6.1168312000000002E-2</v>
      </c>
      <c r="P955" s="114">
        <v>1.8624651E-3</v>
      </c>
      <c r="Q955" s="114">
        <v>1.4628682E-3</v>
      </c>
      <c r="R955" s="113">
        <v>3.6671649999999995E-6</v>
      </c>
      <c r="S955" s="112">
        <v>6.8878147500000015E-9</v>
      </c>
      <c r="T955" s="112">
        <v>0.2048835</v>
      </c>
      <c r="U955" s="111">
        <v>1.0362125000000001E-4</v>
      </c>
      <c r="V955" s="151"/>
      <c r="W955" s="143"/>
      <c r="X955" s="42" t="s">
        <v>696</v>
      </c>
      <c r="Y955" s="42"/>
      <c r="Z955" s="42"/>
      <c r="AA955" s="108"/>
    </row>
    <row r="956" spans="1:27" ht="14.5" customHeight="1">
      <c r="A956" s="41" t="s">
        <v>10305</v>
      </c>
      <c r="B956" s="119" t="s">
        <v>10207</v>
      </c>
      <c r="C956" s="120" t="s">
        <v>10304</v>
      </c>
      <c r="D956" s="135" t="s">
        <v>10296</v>
      </c>
      <c r="E956" s="119" t="s">
        <v>6570</v>
      </c>
      <c r="F956" s="118" t="s">
        <v>10303</v>
      </c>
      <c r="G956" s="117">
        <v>10.943225012554299</v>
      </c>
      <c r="H956" s="117">
        <v>2.0238141100000002E-2</v>
      </c>
      <c r="I956" s="117">
        <v>5.9716437999999997E-2</v>
      </c>
      <c r="J956" s="117">
        <v>0.47896743345429998</v>
      </c>
      <c r="K956" s="117">
        <v>10.384302999999999</v>
      </c>
      <c r="L956" s="116">
        <v>78.077466165413526</v>
      </c>
      <c r="M956" s="115">
        <v>57.459857</v>
      </c>
      <c r="N956" s="114">
        <v>1.2864483</v>
      </c>
      <c r="O956" s="114">
        <v>1.2224503</v>
      </c>
      <c r="P956" s="114">
        <v>6.0243135000000003E-2</v>
      </c>
      <c r="Q956" s="114">
        <v>3.7548798999999999E-3</v>
      </c>
      <c r="R956" s="113">
        <v>7.3288389039588298E-5</v>
      </c>
      <c r="S956" s="112">
        <v>2.2279265874125153E-7</v>
      </c>
      <c r="T956" s="112">
        <v>0.52589354161199997</v>
      </c>
      <c r="U956" s="111">
        <v>2.2751522E-3</v>
      </c>
      <c r="V956" s="151"/>
      <c r="W956" s="143"/>
      <c r="X956" s="42" t="s">
        <v>1436</v>
      </c>
      <c r="Y956" s="42"/>
      <c r="Z956" s="42"/>
      <c r="AA956" s="108"/>
    </row>
    <row r="957" spans="1:27" ht="14.5" customHeight="1">
      <c r="A957" s="41" t="s">
        <v>10302</v>
      </c>
      <c r="B957" s="119" t="s">
        <v>10207</v>
      </c>
      <c r="C957" s="120" t="s">
        <v>10301</v>
      </c>
      <c r="D957" s="135" t="s">
        <v>10296</v>
      </c>
      <c r="E957" s="119" t="s">
        <v>6570</v>
      </c>
      <c r="F957" s="118" t="s">
        <v>10300</v>
      </c>
      <c r="G957" s="117">
        <v>1.0835502266816837</v>
      </c>
      <c r="H957" s="117">
        <v>3.7118945669077995E-2</v>
      </c>
      <c r="I957" s="117">
        <v>4.9641281012605697E-2</v>
      </c>
      <c r="J957" s="117">
        <v>0.78</v>
      </c>
      <c r="K957" s="117">
        <v>0.21679000000000001</v>
      </c>
      <c r="L957" s="116">
        <v>1.63</v>
      </c>
      <c r="M957" s="115">
        <v>82.129000000000005</v>
      </c>
      <c r="N957" s="114">
        <v>4.3210888000000003E-2</v>
      </c>
      <c r="O957" s="114">
        <v>3.8347355E-2</v>
      </c>
      <c r="P957" s="114">
        <v>1.4893261000000001E-3</v>
      </c>
      <c r="Q957" s="114">
        <v>3.3742069000000001E-3</v>
      </c>
      <c r="R957" s="113">
        <v>2.2990020999999999E-6</v>
      </c>
      <c r="S957" s="112">
        <v>5.5078626950000006E-9</v>
      </c>
      <c r="T957" s="112">
        <v>0.472578</v>
      </c>
      <c r="U957" s="111">
        <v>1.5154706000000001E-4</v>
      </c>
      <c r="V957" s="110"/>
      <c r="W957" s="109"/>
      <c r="X957" s="76" t="s">
        <v>10299</v>
      </c>
      <c r="Y957" s="42"/>
      <c r="Z957" s="42"/>
      <c r="AA957" s="108"/>
    </row>
    <row r="958" spans="1:27" ht="14.5" customHeight="1">
      <c r="A958" s="41" t="s">
        <v>10298</v>
      </c>
      <c r="B958" s="119" t="s">
        <v>10207</v>
      </c>
      <c r="C958" s="120" t="s">
        <v>10297</v>
      </c>
      <c r="D958" s="135" t="s">
        <v>10296</v>
      </c>
      <c r="E958" s="119" t="s">
        <v>6570</v>
      </c>
      <c r="F958" s="118" t="s">
        <v>10295</v>
      </c>
      <c r="G958" s="117">
        <v>0.32969102607049994</v>
      </c>
      <c r="H958" s="117">
        <v>4.8497324410000001E-2</v>
      </c>
      <c r="I958" s="117">
        <v>9.6942845E-2</v>
      </c>
      <c r="J958" s="117">
        <v>1.0015266605000002E-3</v>
      </c>
      <c r="K958" s="117">
        <v>0.18324932999999999</v>
      </c>
      <c r="L958" s="116">
        <v>1.3778145112781954</v>
      </c>
      <c r="M958" s="115">
        <v>10.294644999999999</v>
      </c>
      <c r="N958" s="114">
        <v>2.9199412000000001E-2</v>
      </c>
      <c r="O958" s="114">
        <v>2.7458505000000001E-2</v>
      </c>
      <c r="P958" s="114">
        <v>1.2315989000000001E-3</v>
      </c>
      <c r="Q958" s="114">
        <v>5.0930772999999998E-4</v>
      </c>
      <c r="R958" s="113">
        <v>1.6461933099466999E-6</v>
      </c>
      <c r="S958" s="112">
        <v>4.5547296825751608E-9</v>
      </c>
      <c r="T958" s="112">
        <v>7.1331615539100002E-2</v>
      </c>
      <c r="U958" s="122">
        <v>9.9484274000000001E-5</v>
      </c>
      <c r="V958" s="110"/>
      <c r="W958" s="109"/>
      <c r="X958" s="41" t="s">
        <v>10294</v>
      </c>
      <c r="Y958" s="42"/>
      <c r="Z958" s="42"/>
      <c r="AA958" s="108"/>
    </row>
    <row r="959" spans="1:27" ht="14.5" customHeight="1">
      <c r="B959" s="119" t="s">
        <v>10207</v>
      </c>
      <c r="C959" s="133" t="s">
        <v>10293</v>
      </c>
      <c r="D959" s="133" t="s">
        <v>10205</v>
      </c>
      <c r="G959" s="131"/>
      <c r="H959" s="131"/>
      <c r="I959" s="131"/>
      <c r="J959" s="131"/>
      <c r="K959" s="131"/>
      <c r="L959" s="131"/>
      <c r="M959" s="100"/>
      <c r="N959" s="41"/>
      <c r="O959" s="41"/>
      <c r="V959" s="110"/>
      <c r="W959" s="109"/>
      <c r="X959" s="76"/>
      <c r="Y959" s="76"/>
      <c r="Z959" s="76"/>
      <c r="AA959" s="108"/>
    </row>
    <row r="960" spans="1:27" ht="14.5" customHeight="1">
      <c r="A960" s="41" t="s">
        <v>10292</v>
      </c>
      <c r="B960" s="119" t="s">
        <v>10207</v>
      </c>
      <c r="C960" s="120" t="s">
        <v>10291</v>
      </c>
      <c r="D960" s="135" t="s">
        <v>10205</v>
      </c>
      <c r="E960" s="119" t="s">
        <v>6570</v>
      </c>
      <c r="F960" s="118" t="s">
        <v>10290</v>
      </c>
      <c r="G960" s="117">
        <v>7.5069521212273997</v>
      </c>
      <c r="H960" s="117">
        <v>0.22214511300000001</v>
      </c>
      <c r="I960" s="117">
        <v>6.858705466</v>
      </c>
      <c r="J960" s="117">
        <v>1.14171622274E-2</v>
      </c>
      <c r="K960" s="117">
        <v>0.41468438000000002</v>
      </c>
      <c r="L960" s="116">
        <v>3.1179276691729325</v>
      </c>
      <c r="M960" s="115">
        <v>40.707549999999998</v>
      </c>
      <c r="N960" s="114">
        <v>0.10190769</v>
      </c>
      <c r="O960" s="114">
        <v>9.6724175999999995E-2</v>
      </c>
      <c r="P960" s="114">
        <v>3.0883395E-3</v>
      </c>
      <c r="Q960" s="114">
        <v>2.0951731000000001E-3</v>
      </c>
      <c r="R960" s="113">
        <v>5.7988115966700009E-6</v>
      </c>
      <c r="S960" s="112">
        <v>1.1421374053873099E-8</v>
      </c>
      <c r="T960" s="112">
        <v>0.293441610879</v>
      </c>
      <c r="U960" s="111">
        <v>1.0970858999999999E-3</v>
      </c>
      <c r="V960" s="151"/>
      <c r="W960" s="143"/>
      <c r="X960" s="76" t="s">
        <v>697</v>
      </c>
      <c r="Y960" s="42"/>
      <c r="Z960" s="42"/>
      <c r="AA960" s="108"/>
    </row>
    <row r="961" spans="1:27" ht="14.5" customHeight="1">
      <c r="A961" s="41" t="s">
        <v>10289</v>
      </c>
      <c r="B961" s="119" t="s">
        <v>10207</v>
      </c>
      <c r="C961" s="120" t="s">
        <v>10288</v>
      </c>
      <c r="D961" s="135" t="s">
        <v>10205</v>
      </c>
      <c r="E961" s="119" t="s">
        <v>6570</v>
      </c>
      <c r="F961" s="118" t="s">
        <v>10287</v>
      </c>
      <c r="G961" s="117">
        <v>0.57346095300739997</v>
      </c>
      <c r="H961" s="117">
        <v>3.3196897679999997E-2</v>
      </c>
      <c r="I961" s="117">
        <v>0.1141625131</v>
      </c>
      <c r="J961" s="117">
        <v>1.14171622274E-2</v>
      </c>
      <c r="K961" s="117">
        <v>0.41468438000000002</v>
      </c>
      <c r="L961" s="116">
        <v>3.1179276691729325</v>
      </c>
      <c r="M961" s="115">
        <v>40.707549999999998</v>
      </c>
      <c r="N961" s="114">
        <v>8.4892624999999999E-2</v>
      </c>
      <c r="O961" s="114">
        <v>7.9721985999999995E-2</v>
      </c>
      <c r="P961" s="114">
        <v>3.0754659000000002E-3</v>
      </c>
      <c r="Q961" s="114">
        <v>2.0951731000000001E-3</v>
      </c>
      <c r="R961" s="113">
        <v>4.7794956226699998E-6</v>
      </c>
      <c r="S961" s="112">
        <v>1.1373764453739101E-8</v>
      </c>
      <c r="T961" s="112">
        <v>0.293441610879</v>
      </c>
      <c r="U961" s="111">
        <v>1.8001513E-4</v>
      </c>
      <c r="V961" s="151"/>
      <c r="W961" s="143"/>
      <c r="X961" s="76" t="s">
        <v>697</v>
      </c>
      <c r="Y961" s="42"/>
      <c r="Z961" s="42"/>
      <c r="AA961" s="108"/>
    </row>
    <row r="962" spans="1:27" ht="14.5" customHeight="1">
      <c r="A962" s="41" t="s">
        <v>10286</v>
      </c>
      <c r="B962" s="119" t="s">
        <v>10207</v>
      </c>
      <c r="C962" s="120" t="s">
        <v>10285</v>
      </c>
      <c r="D962" s="135" t="s">
        <v>10205</v>
      </c>
      <c r="E962" s="119" t="s">
        <v>6570</v>
      </c>
      <c r="F962" s="118" t="s">
        <v>10284</v>
      </c>
      <c r="G962" s="117">
        <v>0.2064897582753</v>
      </c>
      <c r="H962" s="117">
        <v>1.0389001655999999E-2</v>
      </c>
      <c r="I962" s="117">
        <v>3.4275205400000001E-2</v>
      </c>
      <c r="J962" s="117">
        <v>1.10760212193E-2</v>
      </c>
      <c r="K962" s="117">
        <v>0.15074952999999999</v>
      </c>
      <c r="L962" s="116">
        <v>1.1334551127819548</v>
      </c>
      <c r="M962" s="115">
        <v>16.024367999999999</v>
      </c>
      <c r="N962" s="114">
        <v>2.8643359E-2</v>
      </c>
      <c r="O962" s="114">
        <v>2.6925266E-2</v>
      </c>
      <c r="P962" s="114">
        <v>1.0737043000000001E-3</v>
      </c>
      <c r="Q962" s="114">
        <v>6.4438862999999995E-4</v>
      </c>
      <c r="R962" s="113">
        <v>1.6142245904718998E-6</v>
      </c>
      <c r="S962" s="112">
        <v>3.9707998466927999E-9</v>
      </c>
      <c r="T962" s="112">
        <v>9.0250508768999996E-2</v>
      </c>
      <c r="U962" s="122">
        <v>6.3575410000000002E-5</v>
      </c>
      <c r="V962" s="151"/>
      <c r="W962" s="143"/>
      <c r="X962" s="76" t="s">
        <v>697</v>
      </c>
      <c r="Y962" s="42"/>
      <c r="Z962" s="42"/>
      <c r="AA962" s="108"/>
    </row>
    <row r="963" spans="1:27" ht="14.5" customHeight="1">
      <c r="A963" s="41" t="s">
        <v>10283</v>
      </c>
      <c r="B963" s="119" t="s">
        <v>10207</v>
      </c>
      <c r="C963" s="120" t="s">
        <v>10282</v>
      </c>
      <c r="D963" s="135" t="s">
        <v>10205</v>
      </c>
      <c r="E963" s="119" t="s">
        <v>6570</v>
      </c>
      <c r="F963" s="118" t="s">
        <v>10281</v>
      </c>
      <c r="G963" s="117">
        <v>4.4541990520000005E-2</v>
      </c>
      <c r="H963" s="117">
        <v>1.27762958E-3</v>
      </c>
      <c r="I963" s="117">
        <v>3.1862822E-3</v>
      </c>
      <c r="J963" s="117">
        <v>6.6783207400000003E-3</v>
      </c>
      <c r="K963" s="117">
        <v>3.3399758000000002E-2</v>
      </c>
      <c r="L963" s="116">
        <v>0.25112600000000002</v>
      </c>
      <c r="M963" s="115">
        <v>4.2981531000000004</v>
      </c>
      <c r="N963" s="114">
        <v>4.9935591000000003E-3</v>
      </c>
      <c r="O963" s="114">
        <v>4.7114605000000004E-3</v>
      </c>
      <c r="P963" s="114">
        <v>2.1085732E-4</v>
      </c>
      <c r="Q963" s="121">
        <v>7.1241299000000002E-5</v>
      </c>
      <c r="R963" s="113">
        <v>2.8246166133000001E-7</v>
      </c>
      <c r="S963" s="112">
        <v>7.7979777213899986E-10</v>
      </c>
      <c r="T963" s="112">
        <v>9.9777730532000005E-3</v>
      </c>
      <c r="U963" s="122">
        <v>1.2947938000000001E-5</v>
      </c>
      <c r="V963" s="151"/>
      <c r="W963" s="143"/>
      <c r="X963" s="76" t="s">
        <v>697</v>
      </c>
      <c r="Y963" s="42"/>
      <c r="Z963" s="42"/>
      <c r="AA963" s="108"/>
    </row>
    <row r="964" spans="1:27" ht="14.5" customHeight="1">
      <c r="A964" s="41" t="s">
        <v>10280</v>
      </c>
      <c r="B964" s="119" t="s">
        <v>10207</v>
      </c>
      <c r="C964" s="120" t="s">
        <v>10279</v>
      </c>
      <c r="D964" s="135" t="s">
        <v>10205</v>
      </c>
      <c r="E964" s="119" t="s">
        <v>6570</v>
      </c>
      <c r="F964" s="118" t="s">
        <v>10278</v>
      </c>
      <c r="G964" s="117">
        <v>1.8340820049999998E-2</v>
      </c>
      <c r="H964" s="117">
        <v>5.2608276799999995E-4</v>
      </c>
      <c r="I964" s="117">
        <v>1.31199855E-3</v>
      </c>
      <c r="J964" s="117">
        <v>2.749896732E-3</v>
      </c>
      <c r="K964" s="117">
        <v>1.3752841999999999E-2</v>
      </c>
      <c r="L964" s="116">
        <v>0.10340482706766917</v>
      </c>
      <c r="M964" s="115">
        <v>1.7698278000000001</v>
      </c>
      <c r="N964" s="114">
        <v>2.0561714E-3</v>
      </c>
      <c r="O964" s="114">
        <v>1.9400131E-3</v>
      </c>
      <c r="P964" s="121">
        <v>8.6823601999999999E-5</v>
      </c>
      <c r="Q964" s="121">
        <v>2.9334653E-5</v>
      </c>
      <c r="R964" s="113">
        <v>1.16307742958E-7</v>
      </c>
      <c r="S964" s="112">
        <v>3.2109320376899998E-10</v>
      </c>
      <c r="T964" s="112">
        <v>4.1084947395000002E-3</v>
      </c>
      <c r="U964" s="122">
        <v>5.3315039999999998E-6</v>
      </c>
      <c r="V964" s="151"/>
      <c r="W964" s="143"/>
      <c r="X964" s="76" t="s">
        <v>697</v>
      </c>
      <c r="Y964" s="42"/>
      <c r="Z964" s="42"/>
      <c r="AA964" s="108"/>
    </row>
    <row r="965" spans="1:27" ht="14.5" customHeight="1">
      <c r="A965" s="41" t="s">
        <v>10277</v>
      </c>
      <c r="B965" s="119" t="s">
        <v>10207</v>
      </c>
      <c r="C965" s="120" t="s">
        <v>10276</v>
      </c>
      <c r="D965" s="135" t="s">
        <v>10205</v>
      </c>
      <c r="E965" s="119" t="s">
        <v>6570</v>
      </c>
      <c r="F965" s="118" t="s">
        <v>10275</v>
      </c>
      <c r="G965" s="117">
        <v>1.222721314E-2</v>
      </c>
      <c r="H965" s="117">
        <v>3.5072184200000002E-4</v>
      </c>
      <c r="I965" s="117">
        <v>8.7466571000000004E-4</v>
      </c>
      <c r="J965" s="117">
        <v>1.833264488E-3</v>
      </c>
      <c r="K965" s="117">
        <v>9.1685611E-3</v>
      </c>
      <c r="L965" s="116">
        <v>6.8936549624060151E-2</v>
      </c>
      <c r="M965" s="115">
        <v>1.1798852</v>
      </c>
      <c r="N965" s="114">
        <v>1.3707808999999999E-3</v>
      </c>
      <c r="O965" s="114">
        <v>1.2933421000000001E-3</v>
      </c>
      <c r="P965" s="121">
        <v>5.7882401000000003E-5</v>
      </c>
      <c r="Q965" s="121">
        <v>1.9556435E-5</v>
      </c>
      <c r="R965" s="113">
        <v>7.7538494972000001E-8</v>
      </c>
      <c r="S965" s="112">
        <v>2.14062136546E-10</v>
      </c>
      <c r="T965" s="112">
        <v>2.7389965264E-3</v>
      </c>
      <c r="U965" s="122">
        <v>3.5543360000000002E-6</v>
      </c>
      <c r="V965" s="151"/>
      <c r="W965" s="143"/>
      <c r="X965" s="76" t="s">
        <v>697</v>
      </c>
      <c r="Y965" s="42"/>
      <c r="Z965" s="42"/>
      <c r="AA965" s="108"/>
    </row>
    <row r="966" spans="1:27" ht="14.5" customHeight="1">
      <c r="A966" s="41" t="s">
        <v>10274</v>
      </c>
      <c r="B966" s="119" t="s">
        <v>10207</v>
      </c>
      <c r="C966" s="120" t="s">
        <v>10273</v>
      </c>
      <c r="D966" s="135" t="s">
        <v>10205</v>
      </c>
      <c r="E966" s="119" t="s">
        <v>6570</v>
      </c>
      <c r="F966" s="118" t="s">
        <v>10272</v>
      </c>
      <c r="G966" s="117">
        <v>0.3169085611686</v>
      </c>
      <c r="H966" s="117">
        <v>1.8022331909999998E-2</v>
      </c>
      <c r="I966" s="117">
        <v>6.1678038099999999E-2</v>
      </c>
      <c r="J966" s="117">
        <v>7.7478211586000005E-3</v>
      </c>
      <c r="K966" s="117">
        <v>0.22946037</v>
      </c>
      <c r="L966" s="116">
        <v>1.725265939849624</v>
      </c>
      <c r="M966" s="115">
        <v>22.778209</v>
      </c>
      <c r="N966" s="114">
        <v>4.6516296999999998E-2</v>
      </c>
      <c r="O966" s="114">
        <v>4.3688559000000002E-2</v>
      </c>
      <c r="P966" s="114">
        <v>1.6926183E-3</v>
      </c>
      <c r="Q966" s="114">
        <v>1.1351196E-3</v>
      </c>
      <c r="R966" s="113">
        <v>2.6192181726417999E-6</v>
      </c>
      <c r="S966" s="112">
        <v>6.2596828975845997E-9</v>
      </c>
      <c r="T966" s="112">
        <v>0.15898032918799998</v>
      </c>
      <c r="U966" s="122">
        <v>9.9223894999999997E-5</v>
      </c>
      <c r="V966" s="151"/>
      <c r="W966" s="143"/>
      <c r="X966" s="76" t="s">
        <v>697</v>
      </c>
      <c r="Y966" s="42"/>
      <c r="Z966" s="42"/>
      <c r="AA966" s="108"/>
    </row>
    <row r="967" spans="1:27" ht="14.5" customHeight="1">
      <c r="A967" s="41" t="s">
        <v>10271</v>
      </c>
      <c r="B967" s="119" t="s">
        <v>10207</v>
      </c>
      <c r="C967" s="120" t="s">
        <v>10270</v>
      </c>
      <c r="D967" s="135" t="s">
        <v>10205</v>
      </c>
      <c r="E967" s="119" t="s">
        <v>6570</v>
      </c>
      <c r="F967" s="118" t="s">
        <v>10269</v>
      </c>
      <c r="G967" s="117">
        <v>1.9598476333999999</v>
      </c>
      <c r="H967" s="117">
        <v>5.6215701399999998E-2</v>
      </c>
      <c r="I967" s="117">
        <v>0.14019641599999999</v>
      </c>
      <c r="J967" s="117">
        <v>0.29384611599999999</v>
      </c>
      <c r="K967" s="117">
        <v>1.4695894</v>
      </c>
      <c r="L967" s="116">
        <v>11.049544360902255</v>
      </c>
      <c r="M967" s="115">
        <v>189.11874</v>
      </c>
      <c r="N967" s="114">
        <v>0.21971660000000001</v>
      </c>
      <c r="O967" s="114">
        <v>0.20730425999999999</v>
      </c>
      <c r="P967" s="114">
        <v>9.2777220000000004E-3</v>
      </c>
      <c r="Q967" s="114">
        <v>3.1346172000000002E-3</v>
      </c>
      <c r="R967" s="113">
        <v>1.2428313170400001E-5</v>
      </c>
      <c r="S967" s="112">
        <v>3.4311101690120006E-8</v>
      </c>
      <c r="T967" s="112">
        <v>0.43902201833999999</v>
      </c>
      <c r="U967" s="111">
        <v>5.6970928000000002E-4</v>
      </c>
      <c r="V967" s="151"/>
      <c r="W967" s="143"/>
      <c r="X967" s="76" t="s">
        <v>697</v>
      </c>
      <c r="Y967" s="42"/>
      <c r="Z967" s="42"/>
      <c r="AA967" s="108"/>
    </row>
    <row r="968" spans="1:27" ht="14.5" customHeight="1">
      <c r="A968" s="41" t="s">
        <v>10268</v>
      </c>
      <c r="B968" s="119" t="s">
        <v>10207</v>
      </c>
      <c r="C968" s="120" t="s">
        <v>10267</v>
      </c>
      <c r="D968" s="135" t="s">
        <v>10205</v>
      </c>
      <c r="E968" s="119" t="s">
        <v>6570</v>
      </c>
      <c r="F968" s="118" t="s">
        <v>10266</v>
      </c>
      <c r="G968" s="117">
        <v>1.2602763268000001</v>
      </c>
      <c r="H968" s="117">
        <v>3.6149402100000005E-2</v>
      </c>
      <c r="I968" s="117">
        <v>9.0153043999999988E-2</v>
      </c>
      <c r="J968" s="117">
        <v>0.1889571907</v>
      </c>
      <c r="K968" s="117">
        <v>0.94501668999999999</v>
      </c>
      <c r="L968" s="116">
        <v>7.1053886466165412</v>
      </c>
      <c r="M968" s="115">
        <v>121.61245</v>
      </c>
      <c r="N968" s="114">
        <v>0.14128835000000001</v>
      </c>
      <c r="O968" s="114">
        <v>0.13330661999999999</v>
      </c>
      <c r="P968" s="114">
        <v>5.9660217999999996E-3</v>
      </c>
      <c r="Q968" s="114">
        <v>2.0157096999999999E-3</v>
      </c>
      <c r="R968" s="113">
        <v>7.9920033869000006E-6</v>
      </c>
      <c r="S968" s="112">
        <v>2.2063689872229999E-8</v>
      </c>
      <c r="T968" s="112">
        <v>0.28231228144999998</v>
      </c>
      <c r="U968" s="111">
        <v>3.6635048999999998E-4</v>
      </c>
      <c r="V968" s="151"/>
      <c r="W968" s="143"/>
      <c r="X968" s="76" t="s">
        <v>697</v>
      </c>
      <c r="Y968" s="42"/>
      <c r="Z968" s="42"/>
      <c r="AA968" s="108"/>
    </row>
    <row r="969" spans="1:27" ht="14.5" customHeight="1">
      <c r="A969" s="41" t="s">
        <v>10265</v>
      </c>
      <c r="B969" s="119" t="s">
        <v>10207</v>
      </c>
      <c r="C969" s="120" t="s">
        <v>10264</v>
      </c>
      <c r="D969" s="135" t="s">
        <v>10205</v>
      </c>
      <c r="E969" s="119" t="s">
        <v>6570</v>
      </c>
      <c r="F969" s="118" t="s">
        <v>10263</v>
      </c>
      <c r="G969" s="117">
        <v>0.88210608700000004</v>
      </c>
      <c r="H969" s="117">
        <v>2.5302075899999998E-2</v>
      </c>
      <c r="I969" s="117">
        <v>6.3100882999999997E-2</v>
      </c>
      <c r="J969" s="117">
        <v>0.1322569381</v>
      </c>
      <c r="K969" s="117">
        <v>0.66144619000000004</v>
      </c>
      <c r="L969" s="116">
        <v>4.97327962406015</v>
      </c>
      <c r="M969" s="115">
        <v>85.120288000000002</v>
      </c>
      <c r="N969" s="114">
        <v>9.8892052999999994E-2</v>
      </c>
      <c r="O969" s="114">
        <v>9.3305394E-2</v>
      </c>
      <c r="P969" s="114">
        <v>4.1758018000000001E-3</v>
      </c>
      <c r="Q969" s="114">
        <v>1.4108571E-3</v>
      </c>
      <c r="R969" s="113">
        <v>5.5938485694000003E-6</v>
      </c>
      <c r="S969" s="112">
        <v>1.5443053965890002E-8</v>
      </c>
      <c r="T969" s="112">
        <v>0.19759903575899998</v>
      </c>
      <c r="U969" s="111">
        <v>2.5641995000000002E-4</v>
      </c>
      <c r="V969" s="151"/>
      <c r="W969" s="143"/>
      <c r="X969" s="76" t="s">
        <v>697</v>
      </c>
      <c r="Y969" s="42"/>
      <c r="Z969" s="42"/>
      <c r="AA969" s="108"/>
    </row>
    <row r="970" spans="1:27" ht="14.5" customHeight="1">
      <c r="A970" s="41" t="s">
        <v>10262</v>
      </c>
      <c r="B970" s="119" t="s">
        <v>10207</v>
      </c>
      <c r="C970" s="120" t="s">
        <v>10261</v>
      </c>
      <c r="D970" s="135" t="s">
        <v>10205</v>
      </c>
      <c r="E970" s="119" t="s">
        <v>6570</v>
      </c>
      <c r="F970" s="118" t="s">
        <v>10260</v>
      </c>
      <c r="G970" s="117">
        <v>0.58777960400000007</v>
      </c>
      <c r="H970" s="117">
        <v>1.68597001E-2</v>
      </c>
      <c r="I970" s="117">
        <v>4.2046430000000003E-2</v>
      </c>
      <c r="J970" s="117">
        <v>8.8127643899999997E-2</v>
      </c>
      <c r="K970" s="117">
        <v>0.44074583000000001</v>
      </c>
      <c r="L970" s="116">
        <v>3.3138784210526313</v>
      </c>
      <c r="M970" s="115">
        <v>56.718766000000002</v>
      </c>
      <c r="N970" s="114">
        <v>6.5895397999999994E-2</v>
      </c>
      <c r="O970" s="114">
        <v>6.2172801999999999E-2</v>
      </c>
      <c r="P970" s="114">
        <v>2.7824897000000002E-3</v>
      </c>
      <c r="Q970" s="114">
        <v>9.4010578000000003E-4</v>
      </c>
      <c r="R970" s="113">
        <v>3.7273862583999999E-6</v>
      </c>
      <c r="S970" s="112">
        <v>1.0290272661699998E-8</v>
      </c>
      <c r="T970" s="112">
        <v>0.13166747299600001</v>
      </c>
      <c r="U970" s="111">
        <v>1.7086200999999999E-4</v>
      </c>
      <c r="V970" s="151"/>
      <c r="W970" s="143"/>
      <c r="X970" s="76" t="s">
        <v>697</v>
      </c>
      <c r="Y970" s="42"/>
      <c r="Z970" s="42"/>
      <c r="AA970" s="108"/>
    </row>
    <row r="971" spans="1:27" ht="14.5" customHeight="1">
      <c r="A971" s="41" t="s">
        <v>10259</v>
      </c>
      <c r="B971" s="119" t="s">
        <v>10207</v>
      </c>
      <c r="C971" s="120" t="s">
        <v>10258</v>
      </c>
      <c r="D971" s="135" t="s">
        <v>10205</v>
      </c>
      <c r="E971" s="119" t="s">
        <v>6570</v>
      </c>
      <c r="F971" s="118" t="s">
        <v>10257</v>
      </c>
      <c r="G971" s="117">
        <v>0.44105305049999999</v>
      </c>
      <c r="H971" s="117">
        <v>1.2651038500000001E-2</v>
      </c>
      <c r="I971" s="117">
        <v>3.1550441999999998E-2</v>
      </c>
      <c r="J971" s="117">
        <v>6.6128469999999995E-2</v>
      </c>
      <c r="K971" s="117">
        <v>0.33072309999999999</v>
      </c>
      <c r="L971" s="116">
        <v>2.4866398496240598</v>
      </c>
      <c r="M971" s="115">
        <v>42.560144000000001</v>
      </c>
      <c r="N971" s="114">
        <v>4.9446026999999997E-2</v>
      </c>
      <c r="O971" s="114">
        <v>4.6652697E-2</v>
      </c>
      <c r="P971" s="114">
        <v>2.0879009E-3</v>
      </c>
      <c r="Q971" s="114">
        <v>7.0542854999999999E-4</v>
      </c>
      <c r="R971" s="113">
        <v>2.7969243347000001E-6</v>
      </c>
      <c r="S971" s="112">
        <v>7.7215269979499993E-9</v>
      </c>
      <c r="T971" s="112">
        <v>9.8799516879999993E-2</v>
      </c>
      <c r="U971" s="111">
        <v>1.2820997999999999E-4</v>
      </c>
      <c r="V971" s="151"/>
      <c r="W971" s="143"/>
      <c r="X971" s="76" t="s">
        <v>697</v>
      </c>
      <c r="Y971" s="42"/>
      <c r="Z971" s="42"/>
      <c r="AA971" s="108"/>
    </row>
    <row r="972" spans="1:27" ht="14.5" customHeight="1">
      <c r="A972" s="41" t="s">
        <v>10256</v>
      </c>
      <c r="B972" s="119" t="s">
        <v>10207</v>
      </c>
      <c r="C972" s="120" t="s">
        <v>10255</v>
      </c>
      <c r="D972" s="135" t="s">
        <v>10205</v>
      </c>
      <c r="E972" s="119" t="s">
        <v>6570</v>
      </c>
      <c r="F972" s="118" t="s">
        <v>10254</v>
      </c>
      <c r="G972" s="117">
        <v>0.29432648490000002</v>
      </c>
      <c r="H972" s="117">
        <v>8.4423759000000001E-3</v>
      </c>
      <c r="I972" s="117">
        <v>2.1054452799999998E-2</v>
      </c>
      <c r="J972" s="117">
        <v>4.4129296200000001E-2</v>
      </c>
      <c r="K972" s="117">
        <v>0.22070036000000001</v>
      </c>
      <c r="L972" s="116">
        <v>1.6594012030075187</v>
      </c>
      <c r="M972" s="115">
        <v>28.401522</v>
      </c>
      <c r="N972" s="114">
        <v>3.2996655E-2</v>
      </c>
      <c r="O972" s="114">
        <v>3.1132592000000001E-2</v>
      </c>
      <c r="P972" s="114">
        <v>1.3933121000000001E-3</v>
      </c>
      <c r="Q972" s="114">
        <v>4.7075132999999998E-4</v>
      </c>
      <c r="R972" s="113">
        <v>1.866462311E-6</v>
      </c>
      <c r="S972" s="112">
        <v>5.1527813541900003E-9</v>
      </c>
      <c r="T972" s="112">
        <v>6.5931558762999998E-2</v>
      </c>
      <c r="U972" s="122">
        <v>8.5557944999999999E-5</v>
      </c>
      <c r="V972" s="151"/>
      <c r="W972" s="143"/>
      <c r="X972" s="76" t="s">
        <v>697</v>
      </c>
      <c r="Y972" s="42"/>
      <c r="Z972" s="42"/>
      <c r="AA972" s="108"/>
    </row>
    <row r="973" spans="1:27" ht="14.5" customHeight="1">
      <c r="A973" s="41" t="s">
        <v>10253</v>
      </c>
      <c r="B973" s="119" t="s">
        <v>10207</v>
      </c>
      <c r="C973" s="120" t="s">
        <v>10252</v>
      </c>
      <c r="D973" s="135" t="s">
        <v>10205</v>
      </c>
      <c r="E973" s="119" t="s">
        <v>6570</v>
      </c>
      <c r="F973" s="118" t="s">
        <v>10251</v>
      </c>
      <c r="G973" s="117">
        <v>0.22096321276</v>
      </c>
      <c r="H973" s="117">
        <v>6.3380447600000006E-3</v>
      </c>
      <c r="I973" s="117">
        <v>1.5806458799999999E-2</v>
      </c>
      <c r="J973" s="117">
        <v>3.3129709199999996E-2</v>
      </c>
      <c r="K973" s="117">
        <v>0.165689</v>
      </c>
      <c r="L973" s="116">
        <v>1.245781954887218</v>
      </c>
      <c r="M973" s="115">
        <v>21.322210999999999</v>
      </c>
      <c r="N973" s="114">
        <v>2.4771970000000001E-2</v>
      </c>
      <c r="O973" s="114">
        <v>2.3372539000000001E-2</v>
      </c>
      <c r="P973" s="114">
        <v>1.0460177E-3</v>
      </c>
      <c r="Q973" s="114">
        <v>3.5341271999999999E-4</v>
      </c>
      <c r="R973" s="113">
        <v>1.4012313492100001E-6</v>
      </c>
      <c r="S973" s="112">
        <v>3.8684085723180003E-9</v>
      </c>
      <c r="T973" s="112">
        <v>4.9497580204999996E-2</v>
      </c>
      <c r="U973" s="122">
        <v>6.4231929000000003E-5</v>
      </c>
      <c r="V973" s="151"/>
      <c r="W973" s="143"/>
      <c r="X973" s="76" t="s">
        <v>697</v>
      </c>
      <c r="Y973" s="42"/>
      <c r="Z973" s="42"/>
      <c r="AA973" s="108"/>
    </row>
    <row r="974" spans="1:27" ht="14.5" customHeight="1">
      <c r="A974" s="41" t="s">
        <v>10250</v>
      </c>
      <c r="B974" s="119" t="s">
        <v>10207</v>
      </c>
      <c r="C974" s="120" t="s">
        <v>10249</v>
      </c>
      <c r="D974" s="135" t="s">
        <v>10205</v>
      </c>
      <c r="E974" s="119" t="s">
        <v>6570</v>
      </c>
      <c r="F974" s="118" t="s">
        <v>10248</v>
      </c>
      <c r="G974" s="117">
        <v>0.17642121928999999</v>
      </c>
      <c r="H974" s="117">
        <v>5.0604151800000005E-3</v>
      </c>
      <c r="I974" s="117">
        <v>1.26201765E-2</v>
      </c>
      <c r="J974" s="117">
        <v>2.6451387610000002E-2</v>
      </c>
      <c r="K974" s="117">
        <v>0.13228924</v>
      </c>
      <c r="L974" s="116">
        <v>0.99465593984962397</v>
      </c>
      <c r="M974" s="115">
        <v>17.024058</v>
      </c>
      <c r="N974" s="114">
        <v>1.9778410999999999E-2</v>
      </c>
      <c r="O974" s="114">
        <v>1.8661079000000001E-2</v>
      </c>
      <c r="P974" s="114">
        <v>8.3516036000000002E-4</v>
      </c>
      <c r="Q974" s="114">
        <v>2.8217142000000001E-4</v>
      </c>
      <c r="R974" s="113">
        <v>1.1187697098900001E-6</v>
      </c>
      <c r="S974" s="112">
        <v>3.0886108031779998E-9</v>
      </c>
      <c r="T974" s="112">
        <v>3.9519807152E-2</v>
      </c>
      <c r="U974" s="122">
        <v>5.1283991000000001E-5</v>
      </c>
      <c r="V974" s="151"/>
      <c r="W974" s="143"/>
      <c r="X974" s="76" t="s">
        <v>697</v>
      </c>
      <c r="Y974" s="42"/>
      <c r="Z974" s="42"/>
      <c r="AA974" s="108"/>
    </row>
    <row r="975" spans="1:27" ht="14.5" customHeight="1">
      <c r="A975" s="41" t="s">
        <v>10247</v>
      </c>
      <c r="B975" s="119" t="s">
        <v>10207</v>
      </c>
      <c r="C975" s="120" t="s">
        <v>10246</v>
      </c>
      <c r="D975" s="135" t="s">
        <v>10205</v>
      </c>
      <c r="E975" s="119" t="s">
        <v>6570</v>
      </c>
      <c r="F975" s="118" t="s">
        <v>10245</v>
      </c>
      <c r="G975" s="117">
        <v>0.16857635176481001</v>
      </c>
      <c r="H975" s="117">
        <v>6.0635752319999998E-3</v>
      </c>
      <c r="I975" s="117">
        <v>1.7422625349999998E-2</v>
      </c>
      <c r="J975" s="117">
        <v>1.980718118281E-2</v>
      </c>
      <c r="K975" s="117">
        <v>0.12528296999999999</v>
      </c>
      <c r="L975" s="116">
        <v>0.9419772180451127</v>
      </c>
      <c r="M975" s="115">
        <v>15.194222999999999</v>
      </c>
      <c r="N975" s="114">
        <v>2.0409778E-2</v>
      </c>
      <c r="O975" s="114">
        <v>1.922929E-2</v>
      </c>
      <c r="P975" s="114">
        <v>8.2447919999999999E-4</v>
      </c>
      <c r="Q975" s="114">
        <v>3.5600857E-4</v>
      </c>
      <c r="R975" s="113">
        <v>1.1528351528193699E-6</v>
      </c>
      <c r="S975" s="112">
        <v>3.0491094567742298E-9</v>
      </c>
      <c r="T975" s="112">
        <v>4.9861143310000001E-2</v>
      </c>
      <c r="U975" s="122">
        <v>4.9980023999999998E-5</v>
      </c>
      <c r="V975" s="151"/>
      <c r="W975" s="143"/>
      <c r="X975" s="76" t="s">
        <v>697</v>
      </c>
      <c r="Y975" s="42"/>
      <c r="Z975" s="42"/>
      <c r="AA975" s="108"/>
    </row>
    <row r="976" spans="1:27" ht="14.5" customHeight="1">
      <c r="A976" s="41" t="s">
        <v>10244</v>
      </c>
      <c r="B976" s="119" t="s">
        <v>10207</v>
      </c>
      <c r="C976" s="120" t="s">
        <v>10243</v>
      </c>
      <c r="D976" s="135" t="s">
        <v>10205</v>
      </c>
      <c r="E976" s="119" t="s">
        <v>6570</v>
      </c>
      <c r="F976" s="118" t="s">
        <v>10242</v>
      </c>
      <c r="G976" s="117">
        <v>4.0570468368222E-2</v>
      </c>
      <c r="H976" s="117">
        <v>1.3479386098000001E-3</v>
      </c>
      <c r="I976" s="117">
        <v>3.7067259180000004E-3</v>
      </c>
      <c r="J976" s="117">
        <v>5.2626578404219998E-3</v>
      </c>
      <c r="K976" s="117">
        <v>3.0253146000000002E-2</v>
      </c>
      <c r="L976" s="116">
        <v>0.22746726315789473</v>
      </c>
      <c r="M976" s="115">
        <v>3.7539899000000001</v>
      </c>
      <c r="N976" s="114">
        <v>4.7749428999999998E-3</v>
      </c>
      <c r="O976" s="114">
        <v>4.5010711999999998E-3</v>
      </c>
      <c r="P976" s="114">
        <v>1.9602488E-4</v>
      </c>
      <c r="Q976" s="121">
        <v>7.7846828999999994E-5</v>
      </c>
      <c r="R976" s="113">
        <v>2.6984839188251001E-7</v>
      </c>
      <c r="S976" s="112">
        <v>7.2494409357328407E-10</v>
      </c>
      <c r="T976" s="112">
        <v>1.09029170294E-2</v>
      </c>
      <c r="U976" s="122">
        <v>1.1939924E-5</v>
      </c>
      <c r="V976" s="151"/>
      <c r="W976" s="143"/>
      <c r="X976" s="76" t="s">
        <v>697</v>
      </c>
      <c r="Y976" s="42"/>
      <c r="Z976" s="42"/>
      <c r="AA976" s="108"/>
    </row>
    <row r="977" spans="1:27" ht="14.5" customHeight="1">
      <c r="A977" s="41" t="s">
        <v>10241</v>
      </c>
      <c r="B977" s="119" t="s">
        <v>10207</v>
      </c>
      <c r="C977" s="120" t="s">
        <v>10240</v>
      </c>
      <c r="D977" s="135" t="s">
        <v>10205</v>
      </c>
      <c r="E977" s="119" t="s">
        <v>6570</v>
      </c>
      <c r="F977" s="118" t="s">
        <v>10239</v>
      </c>
      <c r="G977" s="117">
        <v>8.7337236570000004E-2</v>
      </c>
      <c r="H977" s="117">
        <v>2.50515603E-3</v>
      </c>
      <c r="I977" s="117">
        <v>6.2476122000000005E-3</v>
      </c>
      <c r="J977" s="117">
        <v>1.3094746339999999E-2</v>
      </c>
      <c r="K977" s="117">
        <v>6.5489722E-2</v>
      </c>
      <c r="L977" s="116">
        <v>0.49240392481203005</v>
      </c>
      <c r="M977" s="115">
        <v>8.4277511999999994</v>
      </c>
      <c r="N977" s="114">
        <v>9.7912924000000002E-3</v>
      </c>
      <c r="O977" s="114">
        <v>9.2381578000000006E-3</v>
      </c>
      <c r="P977" s="114">
        <v>4.1344572000000002E-4</v>
      </c>
      <c r="Q977" s="114">
        <v>1.3968882000000001E-4</v>
      </c>
      <c r="R977" s="113">
        <v>5.5384639122999998E-7</v>
      </c>
      <c r="S977" s="112">
        <v>1.5290152598999998E-9</v>
      </c>
      <c r="T977" s="112">
        <v>1.9564261045499999E-2</v>
      </c>
      <c r="U977" s="122">
        <v>2.5388114E-5</v>
      </c>
      <c r="V977" s="151"/>
      <c r="W977" s="143"/>
      <c r="X977" s="76" t="s">
        <v>697</v>
      </c>
      <c r="Y977" s="42"/>
      <c r="Z977" s="42"/>
      <c r="AA977" s="108"/>
    </row>
    <row r="978" spans="1:27" ht="14.5" customHeight="1">
      <c r="A978" s="41" t="s">
        <v>10238</v>
      </c>
      <c r="B978" s="119" t="s">
        <v>10207</v>
      </c>
      <c r="C978" s="120" t="s">
        <v>10237</v>
      </c>
      <c r="D978" s="135" t="s">
        <v>10205</v>
      </c>
      <c r="E978" s="119" t="s">
        <v>6570</v>
      </c>
      <c r="F978" s="118" t="s">
        <v>10236</v>
      </c>
      <c r="G978" s="117">
        <v>8.6175651379999998</v>
      </c>
      <c r="H978" s="117">
        <v>0.24718374699999998</v>
      </c>
      <c r="I978" s="117">
        <v>0.61645189</v>
      </c>
      <c r="J978" s="117">
        <v>1.2920586009999999</v>
      </c>
      <c r="K978" s="117">
        <v>6.4618709000000001</v>
      </c>
      <c r="L978" s="116">
        <v>48.585495488721804</v>
      </c>
      <c r="M978" s="115">
        <v>831.56622000000004</v>
      </c>
      <c r="N978" s="114">
        <v>0.96610682000000003</v>
      </c>
      <c r="O978" s="114">
        <v>0.91152902999999996</v>
      </c>
      <c r="P978" s="114">
        <v>4.0794689000000002E-2</v>
      </c>
      <c r="Q978" s="114">
        <v>1.3783096E-2</v>
      </c>
      <c r="R978" s="113">
        <v>5.4648023999000001E-5</v>
      </c>
      <c r="S978" s="112">
        <v>1.508679379904E-7</v>
      </c>
      <c r="T978" s="112">
        <v>1.9304055979999999</v>
      </c>
      <c r="U978" s="111">
        <v>2.5050452000000001E-3</v>
      </c>
      <c r="V978" s="151"/>
      <c r="W978" s="143"/>
      <c r="X978" s="76" t="s">
        <v>697</v>
      </c>
      <c r="Y978" s="42"/>
      <c r="Z978" s="42"/>
      <c r="AA978" s="108"/>
    </row>
    <row r="979" spans="1:27" ht="14.5" customHeight="1">
      <c r="A979" s="41" t="s">
        <v>10235</v>
      </c>
      <c r="B979" s="119" t="s">
        <v>10207</v>
      </c>
      <c r="C979" s="120" t="s">
        <v>10234</v>
      </c>
      <c r="D979" s="135" t="s">
        <v>10205</v>
      </c>
      <c r="E979" s="119" t="s">
        <v>6570</v>
      </c>
      <c r="F979" s="118" t="s">
        <v>10233</v>
      </c>
      <c r="G979" s="117">
        <v>4.3083459020000001</v>
      </c>
      <c r="H979" s="117">
        <v>0.12357934399999999</v>
      </c>
      <c r="I979" s="117">
        <v>0.30819470999999998</v>
      </c>
      <c r="J979" s="117">
        <v>0.64596384800000006</v>
      </c>
      <c r="K979" s="117">
        <v>3.2306080000000001</v>
      </c>
      <c r="L979" s="116">
        <v>24.290285714285716</v>
      </c>
      <c r="M979" s="115">
        <v>415.74097</v>
      </c>
      <c r="N979" s="114">
        <v>0.48300444999999997</v>
      </c>
      <c r="O979" s="114">
        <v>0.45571833</v>
      </c>
      <c r="P979" s="114">
        <v>2.0395277999999999E-2</v>
      </c>
      <c r="Q979" s="114">
        <v>6.8908496000000003E-3</v>
      </c>
      <c r="R979" s="113">
        <v>2.7321242542999998E-5</v>
      </c>
      <c r="S979" s="112">
        <v>7.5426322406800007E-8</v>
      </c>
      <c r="T979" s="112">
        <v>0.96510499272999994</v>
      </c>
      <c r="U979" s="111">
        <v>1.2523956999999999E-3</v>
      </c>
      <c r="V979" s="151"/>
      <c r="W979" s="143"/>
      <c r="X979" s="76" t="s">
        <v>697</v>
      </c>
      <c r="Y979" s="42"/>
      <c r="Z979" s="42"/>
      <c r="AA979" s="108"/>
    </row>
    <row r="980" spans="1:27" ht="14.5" customHeight="1">
      <c r="A980" s="41" t="s">
        <v>10232</v>
      </c>
      <c r="B980" s="119" t="s">
        <v>10207</v>
      </c>
      <c r="C980" s="120" t="s">
        <v>10231</v>
      </c>
      <c r="D980" s="135" t="s">
        <v>10205</v>
      </c>
      <c r="E980" s="119" t="s">
        <v>6570</v>
      </c>
      <c r="F980" s="118" t="s">
        <v>10230</v>
      </c>
      <c r="G980" s="117">
        <v>2.8725217509999998</v>
      </c>
      <c r="H980" s="117">
        <v>8.2394582000000008E-2</v>
      </c>
      <c r="I980" s="117">
        <v>0.20548395899999999</v>
      </c>
      <c r="J980" s="117">
        <v>0.43068621000000001</v>
      </c>
      <c r="K980" s="117">
        <v>2.1539570000000001</v>
      </c>
      <c r="L980" s="116">
        <v>16.195165413533836</v>
      </c>
      <c r="M980" s="115">
        <v>277.18874</v>
      </c>
      <c r="N980" s="114">
        <v>0.32203561000000003</v>
      </c>
      <c r="O980" s="114">
        <v>0.30384301000000002</v>
      </c>
      <c r="P980" s="114">
        <v>1.3598229999999999E-2</v>
      </c>
      <c r="Q980" s="114">
        <v>4.5943653999999997E-3</v>
      </c>
      <c r="R980" s="113">
        <v>1.82160077E-5</v>
      </c>
      <c r="S980" s="112">
        <v>5.0289311230099999E-8</v>
      </c>
      <c r="T980" s="112">
        <v>0.64346854266999998</v>
      </c>
      <c r="U980" s="111">
        <v>8.3501508000000005E-4</v>
      </c>
      <c r="V980" s="151"/>
      <c r="W980" s="143"/>
      <c r="X980" s="76" t="s">
        <v>697</v>
      </c>
      <c r="Y980" s="42"/>
      <c r="Z980" s="42"/>
      <c r="AA980" s="108"/>
    </row>
    <row r="981" spans="1:27" ht="14.5" customHeight="1">
      <c r="A981" s="41" t="s">
        <v>10229</v>
      </c>
      <c r="B981" s="119" t="s">
        <v>10207</v>
      </c>
      <c r="C981" s="120" t="s">
        <v>10228</v>
      </c>
      <c r="D981" s="135" t="s">
        <v>10205</v>
      </c>
      <c r="E981" s="119" t="s">
        <v>6570</v>
      </c>
      <c r="F981" s="118" t="s">
        <v>10227</v>
      </c>
      <c r="G981" s="117">
        <v>1.846309167</v>
      </c>
      <c r="H981" s="117">
        <v>5.2958999300000004E-2</v>
      </c>
      <c r="I981" s="117">
        <v>0.132074522</v>
      </c>
      <c r="J981" s="117">
        <v>0.27682294570000004</v>
      </c>
      <c r="K981" s="117">
        <v>1.3844527</v>
      </c>
      <c r="L981" s="116">
        <v>10.40941879699248</v>
      </c>
      <c r="M981" s="115">
        <v>178.16265999999999</v>
      </c>
      <c r="N981" s="114">
        <v>0.20698791999999999</v>
      </c>
      <c r="O981" s="114">
        <v>0.19529466000000001</v>
      </c>
      <c r="P981" s="114">
        <v>8.7402425999999998E-3</v>
      </c>
      <c r="Q981" s="114">
        <v>2.9530216999999999E-3</v>
      </c>
      <c r="R981" s="113">
        <v>1.17083127878E-5</v>
      </c>
      <c r="S981" s="112">
        <v>3.2323382240549999E-8</v>
      </c>
      <c r="T981" s="112">
        <v>0.41358847938000004</v>
      </c>
      <c r="U981" s="111">
        <v>5.3670472999999995E-4</v>
      </c>
      <c r="V981" s="151"/>
      <c r="W981" s="143"/>
      <c r="X981" s="76" t="s">
        <v>697</v>
      </c>
      <c r="Y981" s="42"/>
      <c r="Z981" s="42"/>
      <c r="AA981" s="108"/>
    </row>
    <row r="982" spans="1:27" ht="14.5" customHeight="1">
      <c r="A982" s="41" t="s">
        <v>10226</v>
      </c>
      <c r="B982" s="119" t="s">
        <v>10207</v>
      </c>
      <c r="C982" s="120" t="s">
        <v>10225</v>
      </c>
      <c r="D982" s="135" t="s">
        <v>10205</v>
      </c>
      <c r="E982" s="119" t="s">
        <v>6570</v>
      </c>
      <c r="F982" s="118" t="s">
        <v>10224</v>
      </c>
      <c r="G982" s="117">
        <v>1.2925910950999999</v>
      </c>
      <c r="H982" s="117">
        <v>3.7076309199999997E-2</v>
      </c>
      <c r="I982" s="117">
        <v>9.2464660000000004E-2</v>
      </c>
      <c r="J982" s="117">
        <v>0.1938022459</v>
      </c>
      <c r="K982" s="117">
        <v>0.96924787999999995</v>
      </c>
      <c r="L982" s="116">
        <v>7.287578045112781</v>
      </c>
      <c r="M982" s="115">
        <v>124.73072000000001</v>
      </c>
      <c r="N982" s="114">
        <v>0.14491113</v>
      </c>
      <c r="O982" s="114">
        <v>0.13672474000000001</v>
      </c>
      <c r="P982" s="114">
        <v>6.1189966999999996E-3</v>
      </c>
      <c r="Q982" s="114">
        <v>2.0673945999999999E-3</v>
      </c>
      <c r="R982" s="113">
        <v>8.1969266941999996E-6</v>
      </c>
      <c r="S982" s="112">
        <v>2.2629426009720001E-8</v>
      </c>
      <c r="T982" s="112">
        <v>0.28955106507</v>
      </c>
      <c r="U982" s="111">
        <v>3.7574408999999998E-4</v>
      </c>
      <c r="V982" s="151"/>
      <c r="W982" s="143"/>
      <c r="X982" s="76" t="s">
        <v>697</v>
      </c>
      <c r="Y982" s="42"/>
      <c r="Z982" s="42"/>
      <c r="AA982" s="108"/>
    </row>
    <row r="983" spans="1:27" ht="14.5" customHeight="1">
      <c r="A983" s="41" t="s">
        <v>10223</v>
      </c>
      <c r="B983" s="119" t="s">
        <v>10207</v>
      </c>
      <c r="C983" s="120" t="s">
        <v>10222</v>
      </c>
      <c r="D983" s="135" t="s">
        <v>10205</v>
      </c>
      <c r="E983" s="119" t="s">
        <v>6570</v>
      </c>
      <c r="F983" s="118" t="s">
        <v>10221</v>
      </c>
      <c r="G983" s="117">
        <v>0.86201852769999998</v>
      </c>
      <c r="H983" s="117">
        <v>2.4725890299999997E-2</v>
      </c>
      <c r="I983" s="117">
        <v>6.1663932000000005E-2</v>
      </c>
      <c r="J983" s="117">
        <v>0.12924514540000001</v>
      </c>
      <c r="K983" s="117">
        <v>0.64638355999999997</v>
      </c>
      <c r="L983" s="116">
        <v>4.8600267669172927</v>
      </c>
      <c r="M983" s="115">
        <v>83.181905</v>
      </c>
      <c r="N983" s="114">
        <v>9.6640056000000002E-2</v>
      </c>
      <c r="O983" s="114">
        <v>9.1180618000000005E-2</v>
      </c>
      <c r="P983" s="114">
        <v>4.0807092999999997E-3</v>
      </c>
      <c r="Q983" s="114">
        <v>1.3787287000000001E-3</v>
      </c>
      <c r="R983" s="113">
        <v>5.4664638940000006E-6</v>
      </c>
      <c r="S983" s="112">
        <v>1.5091380582049997E-8</v>
      </c>
      <c r="T983" s="112">
        <v>0.19309925755899998</v>
      </c>
      <c r="U983" s="111">
        <v>2.5058068999999998E-4</v>
      </c>
      <c r="V983" s="151"/>
      <c r="W983" s="143"/>
      <c r="X983" s="76" t="s">
        <v>697</v>
      </c>
      <c r="Y983" s="42"/>
      <c r="Z983" s="42"/>
      <c r="AA983" s="108"/>
    </row>
    <row r="984" spans="1:27" ht="14.5" customHeight="1">
      <c r="A984" s="41" t="s">
        <v>10220</v>
      </c>
      <c r="B984" s="119" t="s">
        <v>10207</v>
      </c>
      <c r="C984" s="120" t="s">
        <v>10219</v>
      </c>
      <c r="D984" s="135" t="s">
        <v>10205</v>
      </c>
      <c r="E984" s="119" t="s">
        <v>6570</v>
      </c>
      <c r="F984" s="118" t="s">
        <v>10218</v>
      </c>
      <c r="G984" s="117">
        <v>0.64629554899999997</v>
      </c>
      <c r="H984" s="117">
        <v>1.8538155099999998E-2</v>
      </c>
      <c r="I984" s="117">
        <v>4.6232330000000002E-2</v>
      </c>
      <c r="J984" s="117">
        <v>9.6901123899999997E-2</v>
      </c>
      <c r="K984" s="117">
        <v>0.48462393999999998</v>
      </c>
      <c r="L984" s="116">
        <v>3.6437890225563905</v>
      </c>
      <c r="M984" s="115">
        <v>62.365358999999998</v>
      </c>
      <c r="N984" s="114">
        <v>7.2455564E-2</v>
      </c>
      <c r="O984" s="114">
        <v>6.8362368000000007E-2</v>
      </c>
      <c r="P984" s="114">
        <v>3.0594983E-3</v>
      </c>
      <c r="Q984" s="114">
        <v>1.0336973E-3</v>
      </c>
      <c r="R984" s="113">
        <v>4.0984632771000002E-6</v>
      </c>
      <c r="S984" s="112">
        <v>1.131471250986E-8</v>
      </c>
      <c r="T984" s="112">
        <v>0.14477553253600001</v>
      </c>
      <c r="U984" s="111">
        <v>1.8787205E-4</v>
      </c>
      <c r="V984" s="151"/>
      <c r="W984" s="143"/>
      <c r="X984" s="76" t="s">
        <v>697</v>
      </c>
      <c r="Y984" s="42"/>
      <c r="Z984" s="42"/>
      <c r="AA984" s="108"/>
    </row>
    <row r="985" spans="1:27" ht="14.5" customHeight="1">
      <c r="A985" s="41" t="s">
        <v>10217</v>
      </c>
      <c r="B985" s="119" t="s">
        <v>10207</v>
      </c>
      <c r="C985" s="120" t="s">
        <v>10216</v>
      </c>
      <c r="D985" s="135" t="s">
        <v>10205</v>
      </c>
      <c r="E985" s="119" t="s">
        <v>6570</v>
      </c>
      <c r="F985" s="118" t="s">
        <v>10215</v>
      </c>
      <c r="G985" s="117">
        <v>0.43057257739999999</v>
      </c>
      <c r="H985" s="117">
        <v>1.23504189E-2</v>
      </c>
      <c r="I985" s="117">
        <v>3.0800727999999999E-2</v>
      </c>
      <c r="J985" s="117">
        <v>6.4557100499999992E-2</v>
      </c>
      <c r="K985" s="117">
        <v>0.32286432999999998</v>
      </c>
      <c r="L985" s="116">
        <v>2.4275513533834583</v>
      </c>
      <c r="M985" s="115">
        <v>41.548814</v>
      </c>
      <c r="N985" s="114">
        <v>4.8271070999999999E-2</v>
      </c>
      <c r="O985" s="114">
        <v>4.5544118000000001E-2</v>
      </c>
      <c r="P985" s="114">
        <v>2.0382873999999999E-3</v>
      </c>
      <c r="Q985" s="114">
        <v>6.8866589E-4</v>
      </c>
      <c r="R985" s="113">
        <v>2.7304627701999999E-6</v>
      </c>
      <c r="S985" s="112">
        <v>7.5380451876800007E-9</v>
      </c>
      <c r="T985" s="112">
        <v>9.6451805513999997E-2</v>
      </c>
      <c r="U985" s="111">
        <v>1.2516339999999999E-4</v>
      </c>
      <c r="V985" s="151"/>
      <c r="W985" s="143"/>
      <c r="X985" s="76" t="s">
        <v>697</v>
      </c>
      <c r="Y985" s="42"/>
      <c r="Z985" s="42"/>
      <c r="AA985" s="108"/>
    </row>
    <row r="986" spans="1:27" ht="14.5" customHeight="1">
      <c r="A986" s="41" t="s">
        <v>10214</v>
      </c>
      <c r="B986" s="119" t="s">
        <v>10207</v>
      </c>
      <c r="C986" s="120" t="s">
        <v>10213</v>
      </c>
      <c r="D986" s="135" t="s">
        <v>10205</v>
      </c>
      <c r="E986" s="119" t="s">
        <v>6570</v>
      </c>
      <c r="F986" s="118" t="s">
        <v>10212</v>
      </c>
      <c r="G986" s="117">
        <v>0.32314777439999998</v>
      </c>
      <c r="H986" s="117">
        <v>9.2690773000000011E-3</v>
      </c>
      <c r="I986" s="117">
        <v>2.3116164599999999E-2</v>
      </c>
      <c r="J986" s="117">
        <v>4.8450562500000002E-2</v>
      </c>
      <c r="K986" s="117">
        <v>0.24231196999999999</v>
      </c>
      <c r="L986" s="116">
        <v>1.8218945112781952</v>
      </c>
      <c r="M986" s="115">
        <v>31.182680000000001</v>
      </c>
      <c r="N986" s="114">
        <v>3.6227782E-2</v>
      </c>
      <c r="O986" s="114">
        <v>3.4181184000000003E-2</v>
      </c>
      <c r="P986" s="114">
        <v>1.5297492E-3</v>
      </c>
      <c r="Q986" s="114">
        <v>5.1684864000000003E-4</v>
      </c>
      <c r="R986" s="113">
        <v>2.0492316435999999E-6</v>
      </c>
      <c r="S986" s="112">
        <v>5.6573564549299999E-9</v>
      </c>
      <c r="T986" s="112">
        <v>7.2387765268000004E-2</v>
      </c>
      <c r="U986" s="122">
        <v>9.3936023000000006E-5</v>
      </c>
      <c r="V986" s="137"/>
      <c r="W986" s="143"/>
      <c r="X986" s="76" t="s">
        <v>697</v>
      </c>
      <c r="Y986" s="42"/>
      <c r="Z986" s="42"/>
      <c r="AA986" s="108"/>
    </row>
    <row r="987" spans="1:27" ht="14.5" customHeight="1">
      <c r="A987" s="41" t="s">
        <v>10211</v>
      </c>
      <c r="B987" s="119" t="s">
        <v>10207</v>
      </c>
      <c r="C987" s="120" t="s">
        <v>10210</v>
      </c>
      <c r="D987" s="135" t="s">
        <v>10205</v>
      </c>
      <c r="E987" s="119" t="s">
        <v>6570</v>
      </c>
      <c r="F987" s="118" t="s">
        <v>10209</v>
      </c>
      <c r="G987" s="117">
        <v>0.2585182238</v>
      </c>
      <c r="H987" s="117">
        <v>7.4152619000000001E-3</v>
      </c>
      <c r="I987" s="117">
        <v>1.84929317E-2</v>
      </c>
      <c r="J987" s="117">
        <v>3.8760450199999998E-2</v>
      </c>
      <c r="K987" s="117">
        <v>0.19384957999999999</v>
      </c>
      <c r="L987" s="116">
        <v>1.4575156390977442</v>
      </c>
      <c r="M987" s="115">
        <v>24.946144</v>
      </c>
      <c r="N987" s="114">
        <v>2.8982225E-2</v>
      </c>
      <c r="O987" s="114">
        <v>2.7344947000000001E-2</v>
      </c>
      <c r="P987" s="114">
        <v>1.2237992999999999E-3</v>
      </c>
      <c r="Q987" s="114">
        <v>4.1347891E-4</v>
      </c>
      <c r="R987" s="113">
        <v>1.6393853288399999E-6</v>
      </c>
      <c r="S987" s="112">
        <v>4.5258850999399997E-9</v>
      </c>
      <c r="T987" s="112">
        <v>5.7910212014999997E-2</v>
      </c>
      <c r="U987" s="122">
        <v>7.5148818000000004E-5</v>
      </c>
      <c r="V987" s="137"/>
      <c r="W987" s="143"/>
      <c r="X987" s="76" t="s">
        <v>697</v>
      </c>
      <c r="Y987" s="42"/>
      <c r="Z987" s="42"/>
      <c r="AA987" s="108"/>
    </row>
    <row r="988" spans="1:27" ht="14.5" customHeight="1">
      <c r="A988" s="41" t="s">
        <v>10208</v>
      </c>
      <c r="B988" s="119" t="s">
        <v>10207</v>
      </c>
      <c r="C988" s="120" t="s">
        <v>10206</v>
      </c>
      <c r="D988" s="135" t="s">
        <v>10205</v>
      </c>
      <c r="E988" s="119" t="s">
        <v>6570</v>
      </c>
      <c r="F988" s="118" t="s">
        <v>10204</v>
      </c>
      <c r="G988" s="117">
        <v>1.5106447928638098</v>
      </c>
      <c r="H988" s="117">
        <v>5.0597783001000006E-2</v>
      </c>
      <c r="I988" s="117">
        <v>8.5556838460000006E-2</v>
      </c>
      <c r="J988" s="117">
        <v>0.83856763140280999</v>
      </c>
      <c r="K988" s="117">
        <v>0.53592253999999995</v>
      </c>
      <c r="L988" s="116">
        <v>4.0294927819548869</v>
      </c>
      <c r="M988" s="115">
        <v>122.26937</v>
      </c>
      <c r="N988" s="114">
        <v>9.2602892000000006E-2</v>
      </c>
      <c r="O988" s="114">
        <v>8.4921592000000004E-2</v>
      </c>
      <c r="P988" s="114">
        <v>3.5376046E-3</v>
      </c>
      <c r="Q988" s="114">
        <v>4.1436944E-3</v>
      </c>
      <c r="R988" s="113">
        <v>5.0912226516893702E-6</v>
      </c>
      <c r="S988" s="112">
        <v>1.3082857201718229E-8</v>
      </c>
      <c r="T988" s="112">
        <v>0.58034935732400006</v>
      </c>
      <c r="U988" s="111">
        <v>2.7667590999999999E-4</v>
      </c>
      <c r="V988" s="151"/>
      <c r="W988" s="143"/>
      <c r="X988" s="42" t="s">
        <v>1115</v>
      </c>
      <c r="Y988" s="42"/>
      <c r="Z988" s="42"/>
      <c r="AA988" s="108"/>
    </row>
    <row r="989" spans="1:27" ht="14.5" customHeight="1">
      <c r="B989" s="119" t="s">
        <v>70</v>
      </c>
      <c r="C989" s="133" t="s">
        <v>10203</v>
      </c>
      <c r="D989" s="135"/>
      <c r="G989" s="131"/>
      <c r="H989" s="131"/>
      <c r="I989" s="131"/>
      <c r="J989" s="131"/>
      <c r="K989" s="131"/>
      <c r="L989" s="131"/>
      <c r="M989" s="100"/>
      <c r="N989" s="41"/>
      <c r="O989" s="41"/>
      <c r="V989" s="152"/>
      <c r="W989" s="144"/>
      <c r="X989" s="76"/>
      <c r="Y989" s="42"/>
      <c r="Z989" s="42"/>
      <c r="AA989" s="108"/>
    </row>
    <row r="990" spans="1:27" ht="14.5" customHeight="1">
      <c r="B990" s="119" t="s">
        <v>70</v>
      </c>
      <c r="C990" s="133" t="s">
        <v>88</v>
      </c>
      <c r="D990" s="133" t="s">
        <v>885</v>
      </c>
      <c r="G990" s="131"/>
      <c r="H990" s="131"/>
      <c r="I990" s="131"/>
      <c r="J990" s="131"/>
      <c r="K990" s="131"/>
      <c r="L990" s="131"/>
      <c r="M990" s="100"/>
      <c r="N990" s="41"/>
      <c r="O990" s="41"/>
      <c r="V990" s="152"/>
      <c r="W990" s="144"/>
      <c r="X990" s="76"/>
      <c r="Y990" s="42"/>
      <c r="Z990" s="42"/>
      <c r="AA990" s="108"/>
    </row>
    <row r="991" spans="1:27" ht="14.5" customHeight="1">
      <c r="A991" s="41" t="s">
        <v>10202</v>
      </c>
      <c r="B991" s="119" t="s">
        <v>70</v>
      </c>
      <c r="C991" s="120" t="s">
        <v>651</v>
      </c>
      <c r="D991" s="135" t="s">
        <v>885</v>
      </c>
      <c r="E991" s="119" t="s">
        <v>6570</v>
      </c>
      <c r="F991" s="118" t="s">
        <v>10201</v>
      </c>
      <c r="G991" s="117">
        <v>1.4028925359699999E-4</v>
      </c>
      <c r="H991" s="117">
        <v>2.8042706197E-5</v>
      </c>
      <c r="I991" s="117">
        <v>2.1907284100000001E-5</v>
      </c>
      <c r="J991" s="117">
        <v>6.6615143000000003E-6</v>
      </c>
      <c r="K991" s="117">
        <v>8.3677748999999994E-5</v>
      </c>
      <c r="L991" s="116">
        <v>6.2915600751879696E-4</v>
      </c>
      <c r="M991" s="115">
        <v>3.6163616E-3</v>
      </c>
      <c r="N991" s="121">
        <v>1.4681125000000001E-5</v>
      </c>
      <c r="O991" s="121">
        <v>1.3945766999999999E-5</v>
      </c>
      <c r="P991" s="121">
        <v>6.0892284999999999E-7</v>
      </c>
      <c r="Q991" s="121">
        <v>1.2643511000000001E-7</v>
      </c>
      <c r="R991" s="113">
        <v>8.3607717952500003E-10</v>
      </c>
      <c r="S991" s="112">
        <v>2.2519335987019999E-12</v>
      </c>
      <c r="T991" s="112">
        <v>1.7707998157999998E-5</v>
      </c>
      <c r="U991" s="122">
        <v>4.8619237E-8</v>
      </c>
      <c r="V991" s="151"/>
      <c r="W991" s="143"/>
      <c r="X991" s="42" t="s">
        <v>832</v>
      </c>
      <c r="Y991" s="42"/>
      <c r="Z991" s="42"/>
      <c r="AA991" s="108"/>
    </row>
    <row r="992" spans="1:27" ht="14.5" customHeight="1">
      <c r="A992" s="41" t="s">
        <v>10200</v>
      </c>
      <c r="B992" s="119" t="s">
        <v>70</v>
      </c>
      <c r="C992" s="120" t="s">
        <v>883</v>
      </c>
      <c r="D992" s="135" t="s">
        <v>885</v>
      </c>
      <c r="E992" s="119" t="s">
        <v>6570</v>
      </c>
      <c r="F992" s="118" t="s">
        <v>10199</v>
      </c>
      <c r="G992" s="117">
        <v>2.7187683788299998E-3</v>
      </c>
      <c r="H992" s="117">
        <v>1.2455948913000001E-4</v>
      </c>
      <c r="I992" s="117">
        <v>1.23721735E-3</v>
      </c>
      <c r="J992" s="117">
        <v>2.162495397E-4</v>
      </c>
      <c r="K992" s="117">
        <v>1.1407419999999999E-3</v>
      </c>
      <c r="L992" s="116">
        <v>8.5770075187969908E-3</v>
      </c>
      <c r="M992" s="115">
        <v>0.10897798</v>
      </c>
      <c r="N992" s="114">
        <v>2.1361989000000001E-4</v>
      </c>
      <c r="O992" s="114">
        <v>2.0251485000000001E-4</v>
      </c>
      <c r="P992" s="121">
        <v>8.3807020999999996E-6</v>
      </c>
      <c r="Q992" s="121">
        <v>2.7243355999999999E-6</v>
      </c>
      <c r="R992" s="113">
        <v>1.2141178139699997E-8</v>
      </c>
      <c r="S992" s="112">
        <v>3.0993720112399999E-11</v>
      </c>
      <c r="T992" s="112">
        <v>3.8155960245E-4</v>
      </c>
      <c r="U992" s="122">
        <v>6.2293116999999999E-7</v>
      </c>
      <c r="V992" s="151"/>
      <c r="W992" s="143"/>
      <c r="X992" s="42" t="s">
        <v>832</v>
      </c>
      <c r="Y992" s="42"/>
      <c r="Z992" s="42"/>
      <c r="AA992" s="108"/>
    </row>
    <row r="993" spans="1:27" ht="14.5" customHeight="1">
      <c r="B993" s="119" t="s">
        <v>8313</v>
      </c>
      <c r="C993" s="133" t="s">
        <v>10198</v>
      </c>
      <c r="G993" s="131"/>
      <c r="H993" s="131"/>
      <c r="I993" s="131"/>
      <c r="J993" s="131"/>
      <c r="K993" s="131"/>
      <c r="L993" s="131"/>
      <c r="M993" s="100"/>
      <c r="N993" s="41"/>
      <c r="O993" s="41"/>
      <c r="V993" s="152"/>
      <c r="W993" s="144"/>
      <c r="X993" s="76"/>
      <c r="Y993" s="42"/>
      <c r="Z993" s="42"/>
      <c r="AA993" s="108"/>
    </row>
    <row r="994" spans="1:27" ht="14.5" customHeight="1">
      <c r="B994" s="119" t="s">
        <v>8313</v>
      </c>
      <c r="C994" s="133" t="s">
        <v>93</v>
      </c>
      <c r="D994" s="133" t="s">
        <v>94</v>
      </c>
      <c r="G994" s="131"/>
      <c r="H994" s="131"/>
      <c r="I994" s="131"/>
      <c r="J994" s="131"/>
      <c r="K994" s="131"/>
      <c r="L994" s="131"/>
      <c r="M994" s="100"/>
      <c r="N994" s="41"/>
      <c r="O994" s="41"/>
      <c r="V994" s="152"/>
      <c r="W994" s="144"/>
      <c r="X994" s="42"/>
      <c r="Y994" s="42"/>
      <c r="Z994" s="42"/>
      <c r="AA994" s="108"/>
    </row>
    <row r="995" spans="1:27" ht="14.5" customHeight="1">
      <c r="A995" s="41" t="s">
        <v>10197</v>
      </c>
      <c r="B995" s="119" t="s">
        <v>8313</v>
      </c>
      <c r="C995" s="120" t="s">
        <v>304</v>
      </c>
      <c r="D995" s="135" t="s">
        <v>94</v>
      </c>
      <c r="E995" s="119" t="s">
        <v>6570</v>
      </c>
      <c r="F995" s="118" t="s">
        <v>10196</v>
      </c>
      <c r="G995" s="117">
        <v>5.5309752414300001E-2</v>
      </c>
      <c r="H995" s="117">
        <v>1.5634277822999998E-3</v>
      </c>
      <c r="I995" s="117">
        <v>5.0347100600000002E-3</v>
      </c>
      <c r="J995" s="117">
        <v>1.6950987572000004E-2</v>
      </c>
      <c r="K995" s="117">
        <v>3.1760627E-2</v>
      </c>
      <c r="L995" s="116">
        <v>0.23880170676691728</v>
      </c>
      <c r="M995" s="115">
        <v>21.463124000000001</v>
      </c>
      <c r="N995" s="114">
        <v>5.3424387000000004E-3</v>
      </c>
      <c r="O995" s="114">
        <v>4.9792945000000002E-3</v>
      </c>
      <c r="P995" s="114">
        <v>2.2280153999999999E-4</v>
      </c>
      <c r="Q995" s="114">
        <v>1.4034266E-4</v>
      </c>
      <c r="R995" s="113">
        <v>2.9851885708856999E-7</v>
      </c>
      <c r="S995" s="112">
        <v>8.2397018296253979E-10</v>
      </c>
      <c r="T995" s="112">
        <v>1.9655833926E-2</v>
      </c>
      <c r="U995" s="122">
        <v>1.2896075E-5</v>
      </c>
      <c r="V995" s="151"/>
      <c r="W995" s="143"/>
      <c r="X995" s="42" t="s">
        <v>1277</v>
      </c>
      <c r="Y995" s="42"/>
      <c r="Z995" s="42"/>
      <c r="AA995" s="108"/>
    </row>
    <row r="996" spans="1:27" ht="14.5" customHeight="1">
      <c r="A996" s="41" t="s">
        <v>10195</v>
      </c>
      <c r="B996" s="119" t="s">
        <v>8313</v>
      </c>
      <c r="C996" s="120" t="s">
        <v>10194</v>
      </c>
      <c r="D996" s="135" t="s">
        <v>94</v>
      </c>
      <c r="E996" s="119" t="s">
        <v>6570</v>
      </c>
      <c r="F996" s="118" t="s">
        <v>10193</v>
      </c>
      <c r="G996" s="117">
        <v>5.3223010468772998</v>
      </c>
      <c r="H996" s="117">
        <v>1.5634277822999998E-3</v>
      </c>
      <c r="I996" s="117">
        <v>5.0347100600000002E-3</v>
      </c>
      <c r="J996" s="117">
        <v>4.8250922790350002</v>
      </c>
      <c r="K996" s="117">
        <v>0.49061062999999999</v>
      </c>
      <c r="L996" s="116">
        <v>3.6888017293233082</v>
      </c>
      <c r="M996" s="115">
        <v>21.463124000000001</v>
      </c>
      <c r="N996" s="114">
        <v>6.1357262000000003E-2</v>
      </c>
      <c r="O996" s="114">
        <v>5.8381981999999999E-2</v>
      </c>
      <c r="P996" s="114">
        <v>2.8349369E-3</v>
      </c>
      <c r="Q996" s="114">
        <v>1.4034266E-4</v>
      </c>
      <c r="R996" s="113">
        <v>3.5001188470885696E-6</v>
      </c>
      <c r="S996" s="112">
        <v>1.0484233847961538E-8</v>
      </c>
      <c r="T996" s="112">
        <v>1.9655833926E-2</v>
      </c>
      <c r="U996" s="111">
        <v>1.0909123000000001E-4</v>
      </c>
      <c r="V996" s="151"/>
      <c r="W996" s="143"/>
      <c r="X996" s="42" t="s">
        <v>1277</v>
      </c>
      <c r="Y996" s="42"/>
      <c r="Z996" s="42"/>
      <c r="AA996" s="108"/>
    </row>
    <row r="997" spans="1:27" ht="14.5" customHeight="1">
      <c r="A997" s="41" t="s">
        <v>10192</v>
      </c>
      <c r="B997" s="119" t="s">
        <v>8313</v>
      </c>
      <c r="C997" s="120" t="s">
        <v>305</v>
      </c>
      <c r="D997" s="135" t="s">
        <v>94</v>
      </c>
      <c r="E997" s="119" t="s">
        <v>6570</v>
      </c>
      <c r="F997" s="118" t="s">
        <v>10191</v>
      </c>
      <c r="G997" s="117">
        <v>5.2932292039899999E-2</v>
      </c>
      <c r="H997" s="117">
        <v>1.5563529419000003E-3</v>
      </c>
      <c r="I997" s="117">
        <v>4.7440900399999993E-3</v>
      </c>
      <c r="J997" s="117">
        <v>1.5965837058000001E-2</v>
      </c>
      <c r="K997" s="117">
        <v>3.0666011999999999E-2</v>
      </c>
      <c r="L997" s="116">
        <v>0.23057151879699248</v>
      </c>
      <c r="M997" s="115">
        <v>21.355060000000002</v>
      </c>
      <c r="N997" s="114">
        <v>5.1167861000000004E-3</v>
      </c>
      <c r="O997" s="114">
        <v>4.7685560999999998E-3</v>
      </c>
      <c r="P997" s="114">
        <v>2.1496724999999999E-4</v>
      </c>
      <c r="Q997" s="114">
        <v>1.3326274000000001E-4</v>
      </c>
      <c r="R997" s="113">
        <v>2.8588465800456998E-7</v>
      </c>
      <c r="S997" s="112">
        <v>7.9499721185253997E-10</v>
      </c>
      <c r="T997" s="112">
        <v>1.8664248512999998E-2</v>
      </c>
      <c r="U997" s="122">
        <v>1.2454529E-5</v>
      </c>
      <c r="V997" s="151"/>
      <c r="W997" s="143"/>
      <c r="X997" s="42" t="s">
        <v>1277</v>
      </c>
      <c r="Y997" s="42"/>
      <c r="Z997" s="42"/>
      <c r="AA997" s="108"/>
    </row>
    <row r="998" spans="1:27" ht="14.5" customHeight="1">
      <c r="A998" s="41" t="s">
        <v>10190</v>
      </c>
      <c r="B998" s="119" t="s">
        <v>8313</v>
      </c>
      <c r="C998" s="120" t="s">
        <v>306</v>
      </c>
      <c r="D998" s="135" t="s">
        <v>94</v>
      </c>
      <c r="E998" s="119" t="s">
        <v>6570</v>
      </c>
      <c r="F998" s="118" t="s">
        <v>10189</v>
      </c>
      <c r="G998" s="117">
        <v>6.4886822962068988</v>
      </c>
      <c r="H998" s="117">
        <v>1.5563529419000003E-3</v>
      </c>
      <c r="I998" s="117">
        <v>4.7440900399999993E-3</v>
      </c>
      <c r="J998" s="117">
        <v>5.9928658432249993</v>
      </c>
      <c r="K998" s="117">
        <v>0.48951601</v>
      </c>
      <c r="L998" s="116">
        <v>3.6805715037593982</v>
      </c>
      <c r="M998" s="115">
        <v>21.355060000000002</v>
      </c>
      <c r="N998" s="114">
        <v>6.1131609000000003E-2</v>
      </c>
      <c r="O998" s="114">
        <v>5.8171243999999997E-2</v>
      </c>
      <c r="P998" s="114">
        <v>2.8271025999999999E-3</v>
      </c>
      <c r="Q998" s="114">
        <v>1.3326274000000001E-4</v>
      </c>
      <c r="R998" s="113">
        <v>3.4874846680045701E-6</v>
      </c>
      <c r="S998" s="112">
        <v>1.045526139685054E-8</v>
      </c>
      <c r="T998" s="112">
        <v>1.8664248512999998E-2</v>
      </c>
      <c r="U998" s="111">
        <v>1.0864968E-4</v>
      </c>
      <c r="V998" s="151"/>
      <c r="W998" s="143"/>
      <c r="X998" s="42" t="s">
        <v>1277</v>
      </c>
      <c r="Y998" s="42"/>
      <c r="Z998" s="42"/>
      <c r="AA998" s="108"/>
    </row>
    <row r="999" spans="1:27" ht="14.5" customHeight="1">
      <c r="A999" s="41" t="s">
        <v>10188</v>
      </c>
      <c r="B999" s="119" t="s">
        <v>8313</v>
      </c>
      <c r="C999" s="120" t="s">
        <v>10187</v>
      </c>
      <c r="D999" s="135" t="s">
        <v>94</v>
      </c>
      <c r="E999" s="119" t="s">
        <v>6570</v>
      </c>
      <c r="F999" s="118" t="s">
        <v>10186</v>
      </c>
      <c r="G999" s="117">
        <v>5.1664314547699999E-2</v>
      </c>
      <c r="H999" s="117">
        <v>1.5525797416999999E-3</v>
      </c>
      <c r="I999" s="117">
        <v>4.58909273E-3</v>
      </c>
      <c r="J999" s="117">
        <v>1.5440424075999999E-2</v>
      </c>
      <c r="K999" s="117">
        <v>3.0082218000000001E-2</v>
      </c>
      <c r="L999" s="116">
        <v>0.2261820902255639</v>
      </c>
      <c r="M999" s="115">
        <v>21.297426000000002</v>
      </c>
      <c r="N999" s="114">
        <v>4.9964381000000002E-3</v>
      </c>
      <c r="O999" s="114">
        <v>4.6561624000000003E-3</v>
      </c>
      <c r="P999" s="114">
        <v>2.1078895999999999E-4</v>
      </c>
      <c r="Q999" s="114">
        <v>1.2948678E-4</v>
      </c>
      <c r="R999" s="113">
        <v>2.7914642490956998E-7</v>
      </c>
      <c r="S999" s="112">
        <v>7.7954496245953981E-10</v>
      </c>
      <c r="T999" s="112">
        <v>1.813540336E-2</v>
      </c>
      <c r="U999" s="122">
        <v>1.2219038E-5</v>
      </c>
      <c r="V999" s="151"/>
      <c r="W999" s="143"/>
      <c r="X999" s="42" t="s">
        <v>1277</v>
      </c>
      <c r="Y999" s="42"/>
      <c r="Z999" s="42"/>
      <c r="AA999" s="108"/>
    </row>
    <row r="1000" spans="1:27" ht="14.5" customHeight="1">
      <c r="A1000" s="41" t="s">
        <v>10185</v>
      </c>
      <c r="B1000" s="119" t="s">
        <v>8313</v>
      </c>
      <c r="C1000" s="120" t="s">
        <v>307</v>
      </c>
      <c r="D1000" s="135" t="s">
        <v>94</v>
      </c>
      <c r="E1000" s="119" t="s">
        <v>6570</v>
      </c>
      <c r="F1000" s="118" t="s">
        <v>10184</v>
      </c>
      <c r="G1000" s="117">
        <v>3.4474393305567004</v>
      </c>
      <c r="H1000" s="117">
        <v>1.5525797416999999E-3</v>
      </c>
      <c r="I1000" s="117">
        <v>4.58909273E-3</v>
      </c>
      <c r="J1000" s="117">
        <v>2.9523654380850002</v>
      </c>
      <c r="K1000" s="117">
        <v>0.48893221999999997</v>
      </c>
      <c r="L1000" s="116">
        <v>3.6761821052631576</v>
      </c>
      <c r="M1000" s="115">
        <v>21.297426000000002</v>
      </c>
      <c r="N1000" s="114">
        <v>6.1011260999999997E-2</v>
      </c>
      <c r="O1000" s="114">
        <v>5.8058850000000002E-2</v>
      </c>
      <c r="P1000" s="114">
        <v>2.8229243000000002E-3</v>
      </c>
      <c r="Q1000" s="114">
        <v>1.2948678E-4</v>
      </c>
      <c r="R1000" s="113">
        <v>3.4807464249095701E-6</v>
      </c>
      <c r="S1000" s="112">
        <v>1.0439808557459542E-8</v>
      </c>
      <c r="T1000" s="112">
        <v>1.813540336E-2</v>
      </c>
      <c r="U1000" s="111">
        <v>1.0841419E-4</v>
      </c>
      <c r="V1000" s="151"/>
      <c r="W1000" s="143"/>
      <c r="X1000" s="42" t="s">
        <v>1277</v>
      </c>
      <c r="Y1000" s="42"/>
      <c r="Z1000" s="42"/>
      <c r="AA1000" s="108"/>
    </row>
    <row r="1001" spans="1:27" ht="14.5" customHeight="1">
      <c r="A1001" s="41" t="s">
        <v>10183</v>
      </c>
      <c r="B1001" s="119" t="s">
        <v>8313</v>
      </c>
      <c r="C1001" s="120" t="s">
        <v>308</v>
      </c>
      <c r="D1001" s="135" t="s">
        <v>94</v>
      </c>
      <c r="E1001" s="119" t="s">
        <v>6570</v>
      </c>
      <c r="F1001" s="118" t="s">
        <v>10182</v>
      </c>
      <c r="G1001" s="117">
        <v>5.8638195509799998E-2</v>
      </c>
      <c r="H1001" s="117">
        <v>1.5733324528E-3</v>
      </c>
      <c r="I1001" s="117">
        <v>5.4415779799999999E-3</v>
      </c>
      <c r="J1001" s="117">
        <v>1.8330198076999999E-2</v>
      </c>
      <c r="K1001" s="117">
        <v>3.3293086999999999E-2</v>
      </c>
      <c r="L1001" s="116">
        <v>0.25032396240601501</v>
      </c>
      <c r="M1001" s="115">
        <v>21.614412999999999</v>
      </c>
      <c r="N1001" s="114">
        <v>5.6583522000000002E-3</v>
      </c>
      <c r="O1001" s="114">
        <v>5.2743280999999996E-3</v>
      </c>
      <c r="P1001" s="114">
        <v>2.3376954E-4</v>
      </c>
      <c r="Q1001" s="114">
        <v>1.5025454000000001E-4</v>
      </c>
      <c r="R1001" s="113">
        <v>3.1620671896556997E-7</v>
      </c>
      <c r="S1001" s="112">
        <v>8.6453233311653991E-10</v>
      </c>
      <c r="T1001" s="112">
        <v>2.1044053704000001E-2</v>
      </c>
      <c r="U1001" s="122">
        <v>1.3514239E-5</v>
      </c>
      <c r="V1001" s="151"/>
      <c r="W1001" s="143"/>
      <c r="X1001" s="42" t="s">
        <v>1277</v>
      </c>
      <c r="Y1001" s="42"/>
      <c r="Z1001" s="42"/>
      <c r="AA1001" s="108"/>
    </row>
    <row r="1002" spans="1:27" ht="14.5" customHeight="1">
      <c r="A1002" s="41" t="s">
        <v>10181</v>
      </c>
      <c r="B1002" s="119" t="s">
        <v>8313</v>
      </c>
      <c r="C1002" s="120" t="s">
        <v>10180</v>
      </c>
      <c r="D1002" s="135" t="s">
        <v>94</v>
      </c>
      <c r="E1002" s="119" t="s">
        <v>6570</v>
      </c>
      <c r="F1002" s="118" t="s">
        <v>10179</v>
      </c>
      <c r="G1002" s="117">
        <v>5.2406131693877995</v>
      </c>
      <c r="H1002" s="117">
        <v>1.5733324528E-3</v>
      </c>
      <c r="I1002" s="117">
        <v>5.4415779799999999E-3</v>
      </c>
      <c r="J1002" s="117">
        <v>4.7414551689549995</v>
      </c>
      <c r="K1002" s="117">
        <v>0.49214309000000001</v>
      </c>
      <c r="L1002" s="116">
        <v>3.7003239849624059</v>
      </c>
      <c r="M1002" s="115">
        <v>21.614412999999999</v>
      </c>
      <c r="N1002" s="114">
        <v>6.1673176000000003E-2</v>
      </c>
      <c r="O1002" s="114">
        <v>5.8677015999999999E-2</v>
      </c>
      <c r="P1002" s="114">
        <v>2.8459049000000001E-3</v>
      </c>
      <c r="Q1002" s="114">
        <v>1.5025454000000001E-4</v>
      </c>
      <c r="R1002" s="113">
        <v>3.5178067589655703E-6</v>
      </c>
      <c r="S1002" s="112">
        <v>1.0524796678112539E-8</v>
      </c>
      <c r="T1002" s="112">
        <v>2.1044053704000001E-2</v>
      </c>
      <c r="U1002" s="111">
        <v>1.0970939E-4</v>
      </c>
      <c r="V1002" s="151"/>
      <c r="W1002" s="143"/>
      <c r="X1002" s="42" t="s">
        <v>1277</v>
      </c>
      <c r="Y1002" s="42"/>
      <c r="Z1002" s="42"/>
      <c r="AA1002" s="108"/>
    </row>
    <row r="1003" spans="1:27" ht="14.5" customHeight="1">
      <c r="A1003" s="41" t="s">
        <v>10178</v>
      </c>
      <c r="B1003" s="119" t="s">
        <v>8313</v>
      </c>
      <c r="C1003" s="120" t="s">
        <v>309</v>
      </c>
      <c r="D1003" s="135" t="s">
        <v>94</v>
      </c>
      <c r="E1003" s="119" t="s">
        <v>6570</v>
      </c>
      <c r="F1003" s="118" t="s">
        <v>10177</v>
      </c>
      <c r="G1003" s="117">
        <v>5.57852447854E-2</v>
      </c>
      <c r="H1003" s="117">
        <v>1.5648427024E-3</v>
      </c>
      <c r="I1003" s="117">
        <v>5.0928340599999998E-3</v>
      </c>
      <c r="J1003" s="117">
        <v>1.7148018022999999E-2</v>
      </c>
      <c r="K1003" s="117">
        <v>3.1979550000000002E-2</v>
      </c>
      <c r="L1003" s="116">
        <v>0.24044774436090227</v>
      </c>
      <c r="M1003" s="115">
        <v>21.484736999999999</v>
      </c>
      <c r="N1003" s="114">
        <v>5.3875692000000001E-3</v>
      </c>
      <c r="O1003" s="114">
        <v>5.0214420999999997E-3</v>
      </c>
      <c r="P1003" s="114">
        <v>2.2436839E-4</v>
      </c>
      <c r="Q1003" s="114">
        <v>1.4175864000000001E-4</v>
      </c>
      <c r="R1003" s="113">
        <v>3.0104569348456993E-7</v>
      </c>
      <c r="S1003" s="112">
        <v>8.2976477298453991E-10</v>
      </c>
      <c r="T1003" s="112">
        <v>1.9854151608000001E-2</v>
      </c>
      <c r="U1003" s="122">
        <v>1.2984384E-5</v>
      </c>
      <c r="V1003" s="151"/>
      <c r="W1003" s="143"/>
      <c r="X1003" s="42" t="s">
        <v>1277</v>
      </c>
      <c r="Y1003" s="42"/>
      <c r="Z1003" s="42"/>
      <c r="AA1003" s="108"/>
    </row>
    <row r="1004" spans="1:27" ht="14.5" customHeight="1">
      <c r="A1004" s="41" t="s">
        <v>10176</v>
      </c>
      <c r="B1004" s="119" t="s">
        <v>8313</v>
      </c>
      <c r="C1004" s="120" t="s">
        <v>310</v>
      </c>
      <c r="D1004" s="135" t="s">
        <v>94</v>
      </c>
      <c r="E1004" s="119" t="s">
        <v>6570</v>
      </c>
      <c r="F1004" s="118" t="s">
        <v>10175</v>
      </c>
      <c r="G1004" s="117">
        <v>5.1518852333073992</v>
      </c>
      <c r="H1004" s="117">
        <v>1.5648427024E-3</v>
      </c>
      <c r="I1004" s="117">
        <v>5.0928340599999998E-3</v>
      </c>
      <c r="J1004" s="117">
        <v>4.6543980065449997</v>
      </c>
      <c r="K1004" s="117">
        <v>0.49082955</v>
      </c>
      <c r="L1004" s="116">
        <v>3.6904477443609021</v>
      </c>
      <c r="M1004" s="115">
        <v>21.484736999999999</v>
      </c>
      <c r="N1004" s="114">
        <v>6.1402393E-2</v>
      </c>
      <c r="O1004" s="114">
        <v>5.8424129999999998E-2</v>
      </c>
      <c r="P1004" s="114">
        <v>2.8365038E-3</v>
      </c>
      <c r="Q1004" s="114">
        <v>1.4175864000000001E-4</v>
      </c>
      <c r="R1004" s="113">
        <v>3.5026456634845701E-6</v>
      </c>
      <c r="S1004" s="112">
        <v>1.0490028537981537E-8</v>
      </c>
      <c r="T1004" s="112">
        <v>1.9854151608000001E-2</v>
      </c>
      <c r="U1004" s="111">
        <v>1.0917954E-4</v>
      </c>
      <c r="V1004" s="151"/>
      <c r="W1004" s="143"/>
      <c r="X1004" s="42" t="s">
        <v>1277</v>
      </c>
      <c r="Y1004" s="42"/>
      <c r="Z1004" s="42"/>
      <c r="AA1004" s="108"/>
    </row>
    <row r="1005" spans="1:27" ht="14.5" customHeight="1">
      <c r="A1005" s="41" t="s">
        <v>10174</v>
      </c>
      <c r="B1005" s="119" t="s">
        <v>8313</v>
      </c>
      <c r="C1005" s="120" t="s">
        <v>10173</v>
      </c>
      <c r="D1005" s="135" t="s">
        <v>94</v>
      </c>
      <c r="E1005" s="119" t="s">
        <v>6570</v>
      </c>
      <c r="F1005" s="118" t="s">
        <v>10172</v>
      </c>
      <c r="G1005" s="117">
        <v>5.7370218027599999E-2</v>
      </c>
      <c r="H1005" s="117">
        <v>1.5695592626E-3</v>
      </c>
      <c r="I1005" s="117">
        <v>5.2865806699999998E-3</v>
      </c>
      <c r="J1005" s="117">
        <v>1.7804785095000001E-2</v>
      </c>
      <c r="K1005" s="117">
        <v>3.2709293E-2</v>
      </c>
      <c r="L1005" s="116">
        <v>0.24593453383458647</v>
      </c>
      <c r="M1005" s="115">
        <v>21.556778999999999</v>
      </c>
      <c r="N1005" s="114">
        <v>5.5380042000000001E-3</v>
      </c>
      <c r="O1005" s="114">
        <v>5.1619342999999996E-3</v>
      </c>
      <c r="P1005" s="114">
        <v>2.2959126000000001E-4</v>
      </c>
      <c r="Q1005" s="114">
        <v>1.4647858999999999E-4</v>
      </c>
      <c r="R1005" s="113">
        <v>3.0946848687056997E-7</v>
      </c>
      <c r="S1005" s="112">
        <v>8.4908008272153999E-10</v>
      </c>
      <c r="T1005" s="112">
        <v>2.051520855E-2</v>
      </c>
      <c r="U1005" s="122">
        <v>1.3278748E-5</v>
      </c>
      <c r="V1005" s="151"/>
      <c r="W1005" s="143"/>
      <c r="X1005" s="42" t="s">
        <v>1277</v>
      </c>
      <c r="Y1005" s="42"/>
      <c r="Z1005" s="42"/>
      <c r="AA1005" s="108"/>
    </row>
    <row r="1006" spans="1:27" ht="14.5" customHeight="1">
      <c r="A1006" s="41" t="s">
        <v>10171</v>
      </c>
      <c r="B1006" s="119" t="s">
        <v>8313</v>
      </c>
      <c r="C1006" s="120" t="s">
        <v>311</v>
      </c>
      <c r="D1006" s="135" t="s">
        <v>94</v>
      </c>
      <c r="E1006" s="119" t="s">
        <v>6570</v>
      </c>
      <c r="F1006" s="118" t="s">
        <v>10170</v>
      </c>
      <c r="G1006" s="117">
        <v>5.9478139937475989</v>
      </c>
      <c r="H1006" s="117">
        <v>1.5695592626E-3</v>
      </c>
      <c r="I1006" s="117">
        <v>5.2865806699999998E-3</v>
      </c>
      <c r="J1006" s="117">
        <v>5.4493985638149995</v>
      </c>
      <c r="K1006" s="117">
        <v>0.49155928999999998</v>
      </c>
      <c r="L1006" s="116">
        <v>3.6959345112781952</v>
      </c>
      <c r="M1006" s="115">
        <v>21.556778999999999</v>
      </c>
      <c r="N1006" s="114">
        <v>6.1552827999999997E-2</v>
      </c>
      <c r="O1006" s="114">
        <v>5.8564621999999997E-2</v>
      </c>
      <c r="P1006" s="114">
        <v>2.8417265999999999E-3</v>
      </c>
      <c r="Q1006" s="114">
        <v>1.4647858999999999E-4</v>
      </c>
      <c r="R1006" s="113">
        <v>3.5110685168705702E-6</v>
      </c>
      <c r="S1006" s="112">
        <v>1.0509343837719541E-8</v>
      </c>
      <c r="T1006" s="112">
        <v>2.051520855E-2</v>
      </c>
      <c r="U1006" s="111">
        <v>1.094739E-4</v>
      </c>
      <c r="V1006" s="151"/>
      <c r="W1006" s="143"/>
      <c r="X1006" s="42" t="s">
        <v>1277</v>
      </c>
      <c r="Y1006" s="42"/>
      <c r="Z1006" s="42"/>
      <c r="AA1006" s="108"/>
    </row>
    <row r="1007" spans="1:27" ht="14.5" customHeight="1">
      <c r="A1007" s="41" t="s">
        <v>10169</v>
      </c>
      <c r="B1007" s="119" t="s">
        <v>8313</v>
      </c>
      <c r="C1007" s="120" t="s">
        <v>312</v>
      </c>
      <c r="D1007" s="135" t="s">
        <v>94</v>
      </c>
      <c r="E1007" s="119" t="s">
        <v>6570</v>
      </c>
      <c r="F1007" s="118" t="s">
        <v>10168</v>
      </c>
      <c r="G1007" s="117">
        <v>5.3090788769899991E-2</v>
      </c>
      <c r="H1007" s="117">
        <v>1.5568246218999999E-3</v>
      </c>
      <c r="I1007" s="117">
        <v>4.7634646400000003E-3</v>
      </c>
      <c r="J1007" s="117">
        <v>1.6031513507999997E-2</v>
      </c>
      <c r="K1007" s="117">
        <v>3.0738985999999999E-2</v>
      </c>
      <c r="L1007" s="116">
        <v>0.23112019548872179</v>
      </c>
      <c r="M1007" s="115">
        <v>21.362265000000001</v>
      </c>
      <c r="N1007" s="114">
        <v>5.1318296000000003E-3</v>
      </c>
      <c r="O1007" s="114">
        <v>4.7826053999999998E-3</v>
      </c>
      <c r="P1007" s="114">
        <v>2.1548952999999999E-4</v>
      </c>
      <c r="Q1007" s="114">
        <v>1.3373473E-4</v>
      </c>
      <c r="R1007" s="113">
        <v>2.8672694310056997E-7</v>
      </c>
      <c r="S1007" s="112">
        <v>7.9692874252653987E-10</v>
      </c>
      <c r="T1007" s="112">
        <v>1.8730354407000001E-2</v>
      </c>
      <c r="U1007" s="122">
        <v>1.2483966E-5</v>
      </c>
      <c r="V1007" s="151"/>
      <c r="W1007" s="143"/>
      <c r="X1007" s="42" t="s">
        <v>1277</v>
      </c>
      <c r="Y1007" s="42"/>
      <c r="Z1007" s="42"/>
      <c r="AA1007" s="108"/>
    </row>
    <row r="1008" spans="1:27" ht="14.5" customHeight="1">
      <c r="A1008" s="41" t="s">
        <v>10167</v>
      </c>
      <c r="B1008" s="119" t="s">
        <v>8313</v>
      </c>
      <c r="C1008" s="120" t="s">
        <v>10166</v>
      </c>
      <c r="D1008" s="135" t="s">
        <v>94</v>
      </c>
      <c r="E1008" s="119" t="s">
        <v>6570</v>
      </c>
      <c r="F1008" s="118" t="s">
        <v>10165</v>
      </c>
      <c r="G1008" s="117">
        <v>6.4888407979568994</v>
      </c>
      <c r="H1008" s="117">
        <v>1.5568246218999999E-3</v>
      </c>
      <c r="I1008" s="117">
        <v>4.7634646400000003E-3</v>
      </c>
      <c r="J1008" s="117">
        <v>5.9929315186949994</v>
      </c>
      <c r="K1008" s="117">
        <v>0.48958899</v>
      </c>
      <c r="L1008" s="116">
        <v>3.6811202255639097</v>
      </c>
      <c r="M1008" s="115">
        <v>21.362265000000001</v>
      </c>
      <c r="N1008" s="114">
        <v>6.1146653000000002E-2</v>
      </c>
      <c r="O1008" s="114">
        <v>5.8185292999999999E-2</v>
      </c>
      <c r="P1008" s="114">
        <v>2.8276248999999998E-3</v>
      </c>
      <c r="Q1008" s="114">
        <v>1.3373473E-4</v>
      </c>
      <c r="R1008" s="113">
        <v>3.4883269731005699E-6</v>
      </c>
      <c r="S1008" s="112">
        <v>1.0457192627531543E-8</v>
      </c>
      <c r="T1008" s="112">
        <v>1.8730354407000001E-2</v>
      </c>
      <c r="U1008" s="111">
        <v>1.0867912E-4</v>
      </c>
      <c r="V1008" s="151"/>
      <c r="W1008" s="143"/>
      <c r="X1008" s="42" t="s">
        <v>1277</v>
      </c>
      <c r="Y1008" s="42"/>
      <c r="Z1008" s="42"/>
      <c r="AA1008" s="108"/>
    </row>
    <row r="1009" spans="1:27" ht="14.5" customHeight="1">
      <c r="A1009" s="41" t="s">
        <v>10164</v>
      </c>
      <c r="B1009" s="119" t="s">
        <v>8313</v>
      </c>
      <c r="C1009" s="120" t="s">
        <v>313</v>
      </c>
      <c r="D1009" s="135" t="s">
        <v>94</v>
      </c>
      <c r="E1009" s="119" t="s">
        <v>6570</v>
      </c>
      <c r="F1009" s="118" t="s">
        <v>10163</v>
      </c>
      <c r="G1009" s="117">
        <v>5.45172651722E-2</v>
      </c>
      <c r="H1009" s="117">
        <v>1.5610694921999999E-3</v>
      </c>
      <c r="I1009" s="117">
        <v>4.9378366500000001E-3</v>
      </c>
      <c r="J1009" s="117">
        <v>1.6622604030000002E-2</v>
      </c>
      <c r="K1009" s="117">
        <v>3.1395754999999997E-2</v>
      </c>
      <c r="L1009" s="116">
        <v>0.23605830827067667</v>
      </c>
      <c r="M1009" s="115">
        <v>21.427102999999999</v>
      </c>
      <c r="N1009" s="114">
        <v>5.2672211000000004E-3</v>
      </c>
      <c r="O1009" s="114">
        <v>4.9090484000000002E-3</v>
      </c>
      <c r="P1009" s="114">
        <v>2.2019011000000001E-4</v>
      </c>
      <c r="Q1009" s="114">
        <v>1.3798268E-4</v>
      </c>
      <c r="R1009" s="113">
        <v>2.9430745139056997E-7</v>
      </c>
      <c r="S1009" s="112">
        <v>8.1431252259253997E-10</v>
      </c>
      <c r="T1009" s="112">
        <v>1.9325305455E-2</v>
      </c>
      <c r="U1009" s="122">
        <v>1.2748893E-5</v>
      </c>
      <c r="V1009" s="151"/>
      <c r="W1009" s="143"/>
      <c r="X1009" s="42" t="s">
        <v>1277</v>
      </c>
      <c r="Y1009" s="42"/>
      <c r="Z1009" s="42"/>
      <c r="AA1009" s="108"/>
    </row>
    <row r="1010" spans="1:27" ht="14.5" customHeight="1">
      <c r="A1010" s="41" t="s">
        <v>10162</v>
      </c>
      <c r="B1010" s="119" t="s">
        <v>8313</v>
      </c>
      <c r="C1010" s="120" t="s">
        <v>314</v>
      </c>
      <c r="D1010" s="135" t="s">
        <v>94</v>
      </c>
      <c r="E1010" s="119" t="s">
        <v>6570</v>
      </c>
      <c r="F1010" s="118" t="s">
        <v>10161</v>
      </c>
      <c r="G1010" s="117">
        <v>7.1085672665371993</v>
      </c>
      <c r="H1010" s="117">
        <v>1.5610694921999999E-3</v>
      </c>
      <c r="I1010" s="117">
        <v>4.9378366500000001E-3</v>
      </c>
      <c r="J1010" s="117">
        <v>6.6118226003949996</v>
      </c>
      <c r="K1010" s="117">
        <v>0.49024575999999997</v>
      </c>
      <c r="L1010" s="116">
        <v>3.6860583458646614</v>
      </c>
      <c r="M1010" s="115">
        <v>21.427102999999999</v>
      </c>
      <c r="N1010" s="114">
        <v>6.1282045E-2</v>
      </c>
      <c r="O1010" s="114">
        <v>5.8311736000000003E-2</v>
      </c>
      <c r="P1010" s="114">
        <v>2.8323254999999999E-3</v>
      </c>
      <c r="Q1010" s="114">
        <v>1.3798268E-4</v>
      </c>
      <c r="R1010" s="113">
        <v>3.4959074213905703E-6</v>
      </c>
      <c r="S1010" s="112">
        <v>1.0474576697591536E-8</v>
      </c>
      <c r="T1010" s="112">
        <v>1.9325305455E-2</v>
      </c>
      <c r="U1010" s="111">
        <v>1.0894405E-4</v>
      </c>
      <c r="V1010" s="151"/>
      <c r="W1010" s="143"/>
      <c r="X1010" s="42" t="s">
        <v>1277</v>
      </c>
      <c r="Y1010" s="42"/>
      <c r="Z1010" s="42"/>
      <c r="AA1010" s="108"/>
    </row>
    <row r="1011" spans="1:27" ht="14.5" customHeight="1">
      <c r="A1011" s="41" t="s">
        <v>10160</v>
      </c>
      <c r="B1011" s="119" t="s">
        <v>8313</v>
      </c>
      <c r="C1011" s="120" t="s">
        <v>10159</v>
      </c>
      <c r="D1011" s="135" t="s">
        <v>94</v>
      </c>
      <c r="E1011" s="119" t="s">
        <v>6570</v>
      </c>
      <c r="F1011" s="118" t="s">
        <v>10158</v>
      </c>
      <c r="G1011" s="117">
        <v>5.15058156167E-2</v>
      </c>
      <c r="H1011" s="117">
        <v>1.5521080617000001E-3</v>
      </c>
      <c r="I1011" s="117">
        <v>4.5697180300000003E-3</v>
      </c>
      <c r="J1011" s="117">
        <v>1.5374746524999998E-2</v>
      </c>
      <c r="K1011" s="117">
        <v>3.0009243000000001E-2</v>
      </c>
      <c r="L1011" s="116">
        <v>0.22563340601503759</v>
      </c>
      <c r="M1011" s="115">
        <v>21.290222</v>
      </c>
      <c r="N1011" s="114">
        <v>4.9813946000000003E-3</v>
      </c>
      <c r="O1011" s="114">
        <v>4.6421131999999999E-3</v>
      </c>
      <c r="P1011" s="114">
        <v>2.1026667E-4</v>
      </c>
      <c r="Q1011" s="114">
        <v>1.2901478E-4</v>
      </c>
      <c r="R1011" s="113">
        <v>2.7830414980456998E-7</v>
      </c>
      <c r="S1011" s="112">
        <v>7.7761343278653981E-10</v>
      </c>
      <c r="T1011" s="112">
        <v>1.8069297464999998E-2</v>
      </c>
      <c r="U1011" s="122">
        <v>1.2189602E-5</v>
      </c>
      <c r="V1011" s="151"/>
      <c r="W1011" s="143"/>
      <c r="X1011" s="42" t="s">
        <v>1277</v>
      </c>
      <c r="Y1011" s="42"/>
      <c r="Z1011" s="42"/>
      <c r="AA1011" s="108"/>
    </row>
    <row r="1012" spans="1:27" ht="14.5" customHeight="1">
      <c r="A1012" s="41" t="s">
        <v>10157</v>
      </c>
      <c r="B1012" s="119" t="s">
        <v>8313</v>
      </c>
      <c r="C1012" s="120" t="s">
        <v>315</v>
      </c>
      <c r="D1012" s="135" t="s">
        <v>94</v>
      </c>
      <c r="E1012" s="119" t="s">
        <v>6570</v>
      </c>
      <c r="F1012" s="118" t="s">
        <v>10156</v>
      </c>
      <c r="G1012" s="117">
        <v>4.8384558276067002</v>
      </c>
      <c r="H1012" s="117">
        <v>1.5521080617000001E-3</v>
      </c>
      <c r="I1012" s="117">
        <v>4.5697180300000003E-3</v>
      </c>
      <c r="J1012" s="117">
        <v>4.343474761515</v>
      </c>
      <c r="K1012" s="117">
        <v>0.48885923999999997</v>
      </c>
      <c r="L1012" s="116">
        <v>3.6756333834586461</v>
      </c>
      <c r="M1012" s="115">
        <v>21.290222</v>
      </c>
      <c r="N1012" s="114">
        <v>6.0996217999999998E-2</v>
      </c>
      <c r="O1012" s="114">
        <v>5.8044801E-2</v>
      </c>
      <c r="P1012" s="114">
        <v>2.8224019999999999E-3</v>
      </c>
      <c r="Q1012" s="114">
        <v>1.2901478E-4</v>
      </c>
      <c r="R1012" s="113">
        <v>3.4799041198045705E-6</v>
      </c>
      <c r="S1012" s="112">
        <v>1.043787732779054E-8</v>
      </c>
      <c r="T1012" s="112">
        <v>1.8069297464999998E-2</v>
      </c>
      <c r="U1012" s="111">
        <v>1.0838476E-4</v>
      </c>
      <c r="V1012" s="151"/>
      <c r="W1012" s="143"/>
      <c r="X1012" s="42" t="s">
        <v>1277</v>
      </c>
      <c r="Y1012" s="42"/>
      <c r="Z1012" s="42"/>
      <c r="AA1012" s="108"/>
    </row>
    <row r="1013" spans="1:27" ht="14.5" customHeight="1">
      <c r="A1013" s="41" t="s">
        <v>10155</v>
      </c>
      <c r="B1013" s="119" t="s">
        <v>8313</v>
      </c>
      <c r="C1013" s="120" t="s">
        <v>316</v>
      </c>
      <c r="D1013" s="135" t="s">
        <v>94</v>
      </c>
      <c r="E1013" s="119" t="s">
        <v>6570</v>
      </c>
      <c r="F1013" s="118" t="s">
        <v>10154</v>
      </c>
      <c r="G1013" s="117">
        <v>5.48825158211E-2</v>
      </c>
      <c r="H1013" s="117">
        <v>2.294989292E-3</v>
      </c>
      <c r="I1013" s="117">
        <v>4.4406664000000004E-3</v>
      </c>
      <c r="J1013" s="117">
        <v>1.6604245129099998E-2</v>
      </c>
      <c r="K1013" s="117">
        <v>3.1542615000000003E-2</v>
      </c>
      <c r="L1013" s="116">
        <v>0.23716251879699249</v>
      </c>
      <c r="M1013" s="115">
        <v>21.561489999999999</v>
      </c>
      <c r="N1013" s="114">
        <v>5.0545707000000002E-3</v>
      </c>
      <c r="O1013" s="114">
        <v>4.6811012000000001E-3</v>
      </c>
      <c r="P1013" s="114">
        <v>2.2938299000000001E-4</v>
      </c>
      <c r="Q1013" s="114">
        <v>1.4408655E-4</v>
      </c>
      <c r="R1013" s="113">
        <v>2.8064156058588009E-7</v>
      </c>
      <c r="S1013" s="112">
        <v>8.4830989148482391E-10</v>
      </c>
      <c r="T1013" s="112">
        <v>2.0180189473000001E-2</v>
      </c>
      <c r="U1013" s="122">
        <v>1.3107169000000001E-5</v>
      </c>
      <c r="V1013" s="151"/>
      <c r="W1013" s="143"/>
      <c r="X1013" s="42" t="s">
        <v>1277</v>
      </c>
      <c r="Y1013" s="42"/>
      <c r="Z1013" s="42"/>
      <c r="AA1013" s="108"/>
    </row>
    <row r="1014" spans="1:27" ht="14.5" customHeight="1">
      <c r="A1014" s="41" t="s">
        <v>10153</v>
      </c>
      <c r="B1014" s="119" t="s">
        <v>8313</v>
      </c>
      <c r="C1014" s="120" t="s">
        <v>10152</v>
      </c>
      <c r="D1014" s="135" t="s">
        <v>94</v>
      </c>
      <c r="E1014" s="119" t="s">
        <v>6570</v>
      </c>
      <c r="F1014" s="118" t="s">
        <v>10151</v>
      </c>
      <c r="G1014" s="117">
        <v>7.3061453937199997E-2</v>
      </c>
      <c r="H1014" s="117">
        <v>1.6162528252E-3</v>
      </c>
      <c r="I1014" s="117">
        <v>7.2046724799999995E-3</v>
      </c>
      <c r="J1014" s="117">
        <v>2.4306778631999999E-2</v>
      </c>
      <c r="K1014" s="117">
        <v>3.9933749999999997E-2</v>
      </c>
      <c r="L1014" s="116">
        <v>0.30025375939849619</v>
      </c>
      <c r="M1014" s="115">
        <v>22.27</v>
      </c>
      <c r="N1014" s="114">
        <v>7.0273109E-3</v>
      </c>
      <c r="O1014" s="114">
        <v>6.5528072E-3</v>
      </c>
      <c r="P1014" s="114">
        <v>2.8129757999999997E-4</v>
      </c>
      <c r="Q1014" s="114">
        <v>1.9320606E-4</v>
      </c>
      <c r="R1014" s="113">
        <v>3.9285415647256997E-7</v>
      </c>
      <c r="S1014" s="112">
        <v>1.0403016884435398E-9</v>
      </c>
      <c r="T1014" s="112">
        <v>2.7059672074E-2</v>
      </c>
      <c r="U1014" s="122">
        <v>1.6192948999999999E-5</v>
      </c>
      <c r="V1014" s="151"/>
      <c r="W1014" s="143"/>
      <c r="X1014" s="42" t="s">
        <v>1277</v>
      </c>
      <c r="Y1014" s="42"/>
      <c r="Z1014" s="42"/>
      <c r="AA1014" s="108"/>
    </row>
    <row r="1015" spans="1:27" ht="14.5" customHeight="1">
      <c r="A1015" s="41" t="s">
        <v>10150</v>
      </c>
      <c r="B1015" s="119" t="s">
        <v>8313</v>
      </c>
      <c r="C1015" s="120" t="s">
        <v>317</v>
      </c>
      <c r="D1015" s="135" t="s">
        <v>94</v>
      </c>
      <c r="E1015" s="119" t="s">
        <v>6570</v>
      </c>
      <c r="F1015" s="118" t="s">
        <v>10149</v>
      </c>
      <c r="G1015" s="117">
        <v>5.1262239356101995</v>
      </c>
      <c r="H1015" s="117">
        <v>1.6162528252E-3</v>
      </c>
      <c r="I1015" s="117">
        <v>7.2046724799999995E-3</v>
      </c>
      <c r="J1015" s="117">
        <v>4.6186192603049996</v>
      </c>
      <c r="K1015" s="117">
        <v>0.49878375000000003</v>
      </c>
      <c r="L1015" s="116">
        <v>3.7502537593984964</v>
      </c>
      <c r="M1015" s="115">
        <v>22.27</v>
      </c>
      <c r="N1015" s="114">
        <v>6.3042134E-2</v>
      </c>
      <c r="O1015" s="114">
        <v>5.9955494999999998E-2</v>
      </c>
      <c r="P1015" s="114">
        <v>2.8934328999999999E-3</v>
      </c>
      <c r="Q1015" s="114">
        <v>1.9320606E-4</v>
      </c>
      <c r="R1015" s="113">
        <v>3.5944541464725698E-6</v>
      </c>
      <c r="S1015" s="112">
        <v>1.070056561344054E-8</v>
      </c>
      <c r="T1015" s="112">
        <v>2.7059672074E-2</v>
      </c>
      <c r="U1015" s="111">
        <v>1.123881E-4</v>
      </c>
      <c r="V1015" s="151"/>
      <c r="W1015" s="143"/>
      <c r="X1015" s="42" t="s">
        <v>1277</v>
      </c>
      <c r="Y1015" s="42"/>
      <c r="Z1015" s="42"/>
      <c r="AA1015" s="108"/>
    </row>
    <row r="1016" spans="1:27" ht="14.5" customHeight="1">
      <c r="B1016" s="119" t="s">
        <v>8313</v>
      </c>
      <c r="C1016" s="133" t="s">
        <v>59</v>
      </c>
      <c r="D1016" s="133" t="s">
        <v>95</v>
      </c>
      <c r="G1016" s="131"/>
      <c r="H1016" s="131"/>
      <c r="I1016" s="131"/>
      <c r="J1016" s="131"/>
      <c r="K1016" s="131"/>
      <c r="L1016" s="131"/>
      <c r="M1016" s="100"/>
      <c r="N1016" s="41"/>
      <c r="O1016" s="41"/>
      <c r="V1016" s="152"/>
      <c r="W1016" s="144"/>
      <c r="X1016" s="76"/>
      <c r="Y1016" s="42"/>
      <c r="Z1016" s="42"/>
      <c r="AA1016" s="108"/>
    </row>
    <row r="1017" spans="1:27" ht="14.5" customHeight="1">
      <c r="A1017" s="41" t="s">
        <v>10148</v>
      </c>
      <c r="B1017" s="119" t="s">
        <v>8313</v>
      </c>
      <c r="C1017" s="120" t="s">
        <v>318</v>
      </c>
      <c r="D1017" s="135" t="s">
        <v>95</v>
      </c>
      <c r="E1017" s="119" t="s">
        <v>6570</v>
      </c>
      <c r="F1017" s="118" t="s">
        <v>10147</v>
      </c>
      <c r="G1017" s="117">
        <v>6.1649644986300003E-2</v>
      </c>
      <c r="H1017" s="117">
        <v>1.5822937933000002E-3</v>
      </c>
      <c r="I1017" s="117">
        <v>5.8096966000000007E-3</v>
      </c>
      <c r="J1017" s="117">
        <v>1.9578055593E-2</v>
      </c>
      <c r="K1017" s="117">
        <v>3.4679598999999998E-2</v>
      </c>
      <c r="L1017" s="116">
        <v>0.26074886466165409</v>
      </c>
      <c r="M1017" s="115">
        <v>21.751294000000001</v>
      </c>
      <c r="N1017" s="114">
        <v>5.9441787000000003E-3</v>
      </c>
      <c r="O1017" s="114">
        <v>5.5412632999999999E-3</v>
      </c>
      <c r="P1017" s="114">
        <v>2.4369298000000001E-4</v>
      </c>
      <c r="Q1017" s="114">
        <v>1.5922243999999999E-4</v>
      </c>
      <c r="R1017" s="113">
        <v>3.3221002954056995E-7</v>
      </c>
      <c r="S1017" s="112">
        <v>9.0123143691853995E-10</v>
      </c>
      <c r="T1017" s="112">
        <v>2.2300061693000001E-2</v>
      </c>
      <c r="U1017" s="122">
        <v>1.407353E-5</v>
      </c>
      <c r="V1017" s="151"/>
      <c r="W1017" s="143"/>
      <c r="X1017" s="42" t="s">
        <v>10146</v>
      </c>
      <c r="Y1017" s="42"/>
      <c r="Z1017" s="42"/>
      <c r="AA1017" s="108"/>
    </row>
    <row r="1018" spans="1:27" ht="14.5" customHeight="1">
      <c r="A1018" s="41" t="s">
        <v>10145</v>
      </c>
      <c r="B1018" s="119" t="s">
        <v>8313</v>
      </c>
      <c r="C1018" s="120" t="s">
        <v>10144</v>
      </c>
      <c r="D1018" s="135" t="s">
        <v>95</v>
      </c>
      <c r="E1018" s="119" t="s">
        <v>6570</v>
      </c>
      <c r="F1018" s="118" t="s">
        <v>10143</v>
      </c>
      <c r="G1018" s="117">
        <v>10.3445995982383</v>
      </c>
      <c r="H1018" s="117">
        <v>1.5822937933000002E-3</v>
      </c>
      <c r="I1018" s="117">
        <v>5.8096966000000007E-3</v>
      </c>
      <c r="J1018" s="117">
        <v>9.8436780078449999</v>
      </c>
      <c r="K1018" s="117">
        <v>0.49352960000000001</v>
      </c>
      <c r="L1018" s="116">
        <v>3.7107488721804511</v>
      </c>
      <c r="M1018" s="115">
        <v>21.751294000000001</v>
      </c>
      <c r="N1018" s="114">
        <v>6.1959001999999999E-2</v>
      </c>
      <c r="O1018" s="114">
        <v>5.8943951000000001E-2</v>
      </c>
      <c r="P1018" s="114">
        <v>2.8558283E-3</v>
      </c>
      <c r="Q1018" s="114">
        <v>1.5922243999999999E-4</v>
      </c>
      <c r="R1018" s="113">
        <v>3.5338100595405698E-6</v>
      </c>
      <c r="S1018" s="112">
        <v>1.0561495051919535E-8</v>
      </c>
      <c r="T1018" s="112">
        <v>2.2300061693000001E-2</v>
      </c>
      <c r="U1018" s="111">
        <v>1.1026868E-4</v>
      </c>
      <c r="V1018" s="151"/>
      <c r="W1018" s="143"/>
      <c r="X1018" s="42" t="s">
        <v>1277</v>
      </c>
      <c r="Y1018" s="42"/>
      <c r="Z1018" s="42"/>
      <c r="AA1018" s="108"/>
    </row>
    <row r="1019" spans="1:27" ht="14.5" customHeight="1">
      <c r="A1019" s="41" t="s">
        <v>10142</v>
      </c>
      <c r="B1019" s="119" t="s">
        <v>8313</v>
      </c>
      <c r="C1019" s="120" t="s">
        <v>319</v>
      </c>
      <c r="D1019" s="135" t="s">
        <v>95</v>
      </c>
      <c r="E1019" s="119" t="s">
        <v>6570</v>
      </c>
      <c r="F1019" s="118" t="s">
        <v>10141</v>
      </c>
      <c r="G1019" s="117">
        <v>5.2932292039899999E-2</v>
      </c>
      <c r="H1019" s="117">
        <v>1.5563529419000003E-3</v>
      </c>
      <c r="I1019" s="117">
        <v>4.7440900399999993E-3</v>
      </c>
      <c r="J1019" s="117">
        <v>1.5965837058000001E-2</v>
      </c>
      <c r="K1019" s="117">
        <v>3.0666011999999999E-2</v>
      </c>
      <c r="L1019" s="116">
        <v>0.23057151879699248</v>
      </c>
      <c r="M1019" s="115">
        <v>21.355060000000002</v>
      </c>
      <c r="N1019" s="114">
        <v>5.1167861000000004E-3</v>
      </c>
      <c r="O1019" s="114">
        <v>4.7685560999999998E-3</v>
      </c>
      <c r="P1019" s="114">
        <v>2.1496724999999999E-4</v>
      </c>
      <c r="Q1019" s="114">
        <v>1.3326274000000001E-4</v>
      </c>
      <c r="R1019" s="113">
        <v>2.8588465800456998E-7</v>
      </c>
      <c r="S1019" s="112">
        <v>7.9499721185253997E-10</v>
      </c>
      <c r="T1019" s="112">
        <v>1.8664248512999998E-2</v>
      </c>
      <c r="U1019" s="122">
        <v>1.2454529E-5</v>
      </c>
      <c r="V1019" s="151"/>
      <c r="W1019" s="143"/>
      <c r="X1019" s="42" t="s">
        <v>1277</v>
      </c>
      <c r="Y1019" s="42"/>
      <c r="Z1019" s="42"/>
      <c r="AA1019" s="191"/>
    </row>
    <row r="1020" spans="1:27" ht="14.5" customHeight="1">
      <c r="A1020" s="41" t="s">
        <v>10140</v>
      </c>
      <c r="B1020" s="119" t="s">
        <v>8313</v>
      </c>
      <c r="C1020" s="120" t="s">
        <v>320</v>
      </c>
      <c r="D1020" s="135" t="s">
        <v>95</v>
      </c>
      <c r="E1020" s="119" t="s">
        <v>6570</v>
      </c>
      <c r="F1020" s="118" t="s">
        <v>10139</v>
      </c>
      <c r="G1020" s="117">
        <v>5.5097072962068987</v>
      </c>
      <c r="H1020" s="117">
        <v>1.5563529419000003E-3</v>
      </c>
      <c r="I1020" s="117">
        <v>4.7440900399999993E-3</v>
      </c>
      <c r="J1020" s="117">
        <v>5.0138908432249991</v>
      </c>
      <c r="K1020" s="117">
        <v>0.48951601</v>
      </c>
      <c r="L1020" s="116">
        <v>3.6805715037593982</v>
      </c>
      <c r="M1020" s="115">
        <v>21.355060000000002</v>
      </c>
      <c r="N1020" s="114">
        <v>6.1131609000000003E-2</v>
      </c>
      <c r="O1020" s="114">
        <v>5.8171243999999997E-2</v>
      </c>
      <c r="P1020" s="114">
        <v>2.8271025999999999E-3</v>
      </c>
      <c r="Q1020" s="114">
        <v>1.3326274000000001E-4</v>
      </c>
      <c r="R1020" s="113">
        <v>3.4874846680045701E-6</v>
      </c>
      <c r="S1020" s="112">
        <v>1.045526139685054E-8</v>
      </c>
      <c r="T1020" s="112">
        <v>1.8664248512999998E-2</v>
      </c>
      <c r="U1020" s="111">
        <v>1.0864968E-4</v>
      </c>
      <c r="V1020" s="151"/>
      <c r="W1020" s="143"/>
      <c r="X1020" s="42" t="s">
        <v>1277</v>
      </c>
      <c r="Y1020" s="42"/>
      <c r="Z1020" s="42"/>
      <c r="AA1020" s="191"/>
    </row>
    <row r="1021" spans="1:27" ht="14.5" customHeight="1">
      <c r="A1021" s="41" t="s">
        <v>10138</v>
      </c>
      <c r="B1021" s="119" t="s">
        <v>8313</v>
      </c>
      <c r="C1021" s="120" t="s">
        <v>10137</v>
      </c>
      <c r="D1021" s="135" t="s">
        <v>95</v>
      </c>
      <c r="E1021" s="119" t="s">
        <v>6570</v>
      </c>
      <c r="F1021" s="118" t="s">
        <v>10136</v>
      </c>
      <c r="G1021" s="117">
        <v>5.22983028488E-2</v>
      </c>
      <c r="H1021" s="117">
        <v>1.5544663418E-3</v>
      </c>
      <c r="I1021" s="117">
        <v>4.6665914400000003E-3</v>
      </c>
      <c r="J1021" s="117">
        <v>1.5703130066999998E-2</v>
      </c>
      <c r="K1021" s="117">
        <v>3.0374115E-2</v>
      </c>
      <c r="L1021" s="116">
        <v>0.22837680451127818</v>
      </c>
      <c r="M1021" s="115">
        <v>21.326243000000002</v>
      </c>
      <c r="N1021" s="114">
        <v>5.0566120999999999E-3</v>
      </c>
      <c r="O1021" s="114">
        <v>4.7123592999999998E-3</v>
      </c>
      <c r="P1021" s="114">
        <v>2.1287810000000001E-4</v>
      </c>
      <c r="Q1021" s="114">
        <v>1.3137475999999999E-4</v>
      </c>
      <c r="R1021" s="113">
        <v>2.8251554650256996E-7</v>
      </c>
      <c r="S1021" s="112">
        <v>7.8727108215753981E-10</v>
      </c>
      <c r="T1021" s="112">
        <v>1.8399825935999998E-2</v>
      </c>
      <c r="U1021" s="122">
        <v>1.2336784E-5</v>
      </c>
      <c r="V1021" s="151"/>
      <c r="W1021" s="143"/>
      <c r="X1021" s="42" t="s">
        <v>1277</v>
      </c>
      <c r="Y1021" s="42"/>
      <c r="Z1021" s="42"/>
      <c r="AA1021" s="191"/>
    </row>
    <row r="1022" spans="1:27" ht="14.5" customHeight="1">
      <c r="A1022" s="41" t="s">
        <v>10135</v>
      </c>
      <c r="B1022" s="119" t="s">
        <v>8313</v>
      </c>
      <c r="C1022" s="120" t="s">
        <v>321</v>
      </c>
      <c r="D1022" s="135" t="s">
        <v>95</v>
      </c>
      <c r="E1022" s="119" t="s">
        <v>6570</v>
      </c>
      <c r="F1022" s="118" t="s">
        <v>10134</v>
      </c>
      <c r="G1022" s="117">
        <v>5.1140483079368</v>
      </c>
      <c r="H1022" s="117">
        <v>1.5544663418E-3</v>
      </c>
      <c r="I1022" s="117">
        <v>4.6665914400000003E-3</v>
      </c>
      <c r="J1022" s="117">
        <v>4.6186031401549998</v>
      </c>
      <c r="K1022" s="117">
        <v>0.48922410999999999</v>
      </c>
      <c r="L1022" s="116">
        <v>3.6783767669172929</v>
      </c>
      <c r="M1022" s="115">
        <v>21.326243000000002</v>
      </c>
      <c r="N1022" s="114">
        <v>6.1071435E-2</v>
      </c>
      <c r="O1022" s="114">
        <v>5.8115047000000003E-2</v>
      </c>
      <c r="P1022" s="114">
        <v>2.8250135000000001E-3</v>
      </c>
      <c r="Q1022" s="114">
        <v>1.3137475999999999E-4</v>
      </c>
      <c r="R1022" s="113">
        <v>3.4841155465025706E-6</v>
      </c>
      <c r="S1022" s="112">
        <v>1.0447535477161539E-8</v>
      </c>
      <c r="T1022" s="112">
        <v>1.8399825935999998E-2</v>
      </c>
      <c r="U1022" s="111">
        <v>1.0853194000000001E-4</v>
      </c>
      <c r="V1022" s="151"/>
      <c r="W1022" s="143"/>
      <c r="X1022" s="42" t="s">
        <v>1277</v>
      </c>
      <c r="Y1022" s="42"/>
      <c r="Z1022" s="42"/>
      <c r="AA1022" s="108"/>
    </row>
    <row r="1023" spans="1:27" ht="14.5" customHeight="1">
      <c r="A1023" s="41" t="s">
        <v>10133</v>
      </c>
      <c r="B1023" s="119" t="s">
        <v>8313</v>
      </c>
      <c r="C1023" s="120" t="s">
        <v>322</v>
      </c>
      <c r="D1023" s="135" t="s">
        <v>95</v>
      </c>
      <c r="E1023" s="119" t="s">
        <v>6570</v>
      </c>
      <c r="F1023" s="118" t="s">
        <v>10132</v>
      </c>
      <c r="G1023" s="117">
        <v>5.87966943509E-2</v>
      </c>
      <c r="H1023" s="117">
        <v>1.5738041429E-3</v>
      </c>
      <c r="I1023" s="117">
        <v>5.4609526799999997E-3</v>
      </c>
      <c r="J1023" s="117">
        <v>1.8395875528E-2</v>
      </c>
      <c r="K1023" s="117">
        <v>3.3366062000000002E-2</v>
      </c>
      <c r="L1023" s="116">
        <v>0.25087264661654135</v>
      </c>
      <c r="M1023" s="115">
        <v>21.621618000000002</v>
      </c>
      <c r="N1023" s="114">
        <v>5.6733957000000002E-3</v>
      </c>
      <c r="O1023" s="114">
        <v>5.2883773E-3</v>
      </c>
      <c r="P1023" s="114">
        <v>2.3429182999999999E-4</v>
      </c>
      <c r="Q1023" s="114">
        <v>1.5072653999999999E-4</v>
      </c>
      <c r="R1023" s="113">
        <v>3.1704900406056999E-7</v>
      </c>
      <c r="S1023" s="112">
        <v>8.6646387378753987E-10</v>
      </c>
      <c r="T1023" s="112">
        <v>2.1110159598E-2</v>
      </c>
      <c r="U1023" s="122">
        <v>1.3543675E-5</v>
      </c>
      <c r="V1023" s="151"/>
      <c r="W1023" s="143"/>
      <c r="X1023" s="42" t="s">
        <v>1277</v>
      </c>
      <c r="Y1023" s="42"/>
      <c r="Z1023" s="42"/>
      <c r="AA1023" s="108"/>
    </row>
    <row r="1024" spans="1:27" ht="14.5" customHeight="1">
      <c r="A1024" s="41" t="s">
        <v>10131</v>
      </c>
      <c r="B1024" s="119" t="s">
        <v>8313</v>
      </c>
      <c r="C1024" s="120" t="s">
        <v>10130</v>
      </c>
      <c r="D1024" s="135" t="s">
        <v>95</v>
      </c>
      <c r="E1024" s="119" t="s">
        <v>6570</v>
      </c>
      <c r="F1024" s="118" t="s">
        <v>10129</v>
      </c>
      <c r="G1024" s="117">
        <v>9.0364466622479025</v>
      </c>
      <c r="H1024" s="117">
        <v>1.5738041429E-3</v>
      </c>
      <c r="I1024" s="117">
        <v>5.4609526799999997E-3</v>
      </c>
      <c r="J1024" s="117">
        <v>8.5371958454250017</v>
      </c>
      <c r="K1024" s="117">
        <v>0.49221606000000001</v>
      </c>
      <c r="L1024" s="116">
        <v>3.7008726315789473</v>
      </c>
      <c r="M1024" s="115">
        <v>21.621618000000002</v>
      </c>
      <c r="N1024" s="114">
        <v>6.1688219000000002E-2</v>
      </c>
      <c r="O1024" s="114">
        <v>5.8691065000000001E-2</v>
      </c>
      <c r="P1024" s="114">
        <v>2.8464272E-3</v>
      </c>
      <c r="Q1024" s="114">
        <v>1.5072653999999999E-4</v>
      </c>
      <c r="R1024" s="113">
        <v>3.5186489640605699E-6</v>
      </c>
      <c r="S1024" s="112">
        <v>1.052672790878954E-8</v>
      </c>
      <c r="T1024" s="112">
        <v>2.1110159598E-2</v>
      </c>
      <c r="U1024" s="111">
        <v>1.0973883E-4</v>
      </c>
      <c r="V1024" s="137"/>
      <c r="W1024" s="143"/>
      <c r="X1024" s="42" t="s">
        <v>1277</v>
      </c>
      <c r="Y1024" s="42"/>
      <c r="Z1024" s="42"/>
      <c r="AA1024" s="108"/>
    </row>
    <row r="1025" spans="1:27" ht="14.5" customHeight="1">
      <c r="A1025" s="41" t="s">
        <v>10128</v>
      </c>
      <c r="B1025" s="119" t="s">
        <v>8313</v>
      </c>
      <c r="C1025" s="120" t="s">
        <v>323</v>
      </c>
      <c r="D1025" s="135" t="s">
        <v>95</v>
      </c>
      <c r="E1025" s="119" t="s">
        <v>6570</v>
      </c>
      <c r="F1025" s="118" t="s">
        <v>10127</v>
      </c>
      <c r="G1025" s="117">
        <v>5.2773795218900001E-2</v>
      </c>
      <c r="H1025" s="117">
        <v>1.5558812719E-3</v>
      </c>
      <c r="I1025" s="117">
        <v>4.72471544E-3</v>
      </c>
      <c r="J1025" s="117">
        <v>1.5900160507000001E-2</v>
      </c>
      <c r="K1025" s="117">
        <v>3.0593037999999999E-2</v>
      </c>
      <c r="L1025" s="116">
        <v>0.23002284210526314</v>
      </c>
      <c r="M1025" s="115">
        <v>21.347856</v>
      </c>
      <c r="N1025" s="114">
        <v>5.1017425999999996E-3</v>
      </c>
      <c r="O1025" s="114">
        <v>4.7545069000000002E-3</v>
      </c>
      <c r="P1025" s="114">
        <v>2.1444496000000001E-4</v>
      </c>
      <c r="Q1025" s="114">
        <v>1.3279074000000001E-4</v>
      </c>
      <c r="R1025" s="113">
        <v>2.8504238289857001E-7</v>
      </c>
      <c r="S1025" s="112">
        <v>7.9306568317853996E-10</v>
      </c>
      <c r="T1025" s="112">
        <v>1.8598142619000002E-2</v>
      </c>
      <c r="U1025" s="122">
        <v>1.2425093E-5</v>
      </c>
      <c r="V1025" s="151"/>
      <c r="W1025" s="143"/>
      <c r="X1025" s="42" t="s">
        <v>1277</v>
      </c>
      <c r="Y1025" s="42"/>
      <c r="Z1025" s="42"/>
      <c r="AA1025" s="108"/>
    </row>
    <row r="1026" spans="1:27" ht="14.5" customHeight="1">
      <c r="A1026" s="41" t="s">
        <v>10126</v>
      </c>
      <c r="B1026" s="119" t="s">
        <v>8313</v>
      </c>
      <c r="C1026" s="120" t="s">
        <v>324</v>
      </c>
      <c r="D1026" s="135" t="s">
        <v>95</v>
      </c>
      <c r="E1026" s="119" t="s">
        <v>6570</v>
      </c>
      <c r="F1026" s="118" t="s">
        <v>10125</v>
      </c>
      <c r="G1026" s="117">
        <v>6.4198238043668994</v>
      </c>
      <c r="H1026" s="117">
        <v>1.5558812719E-3</v>
      </c>
      <c r="I1026" s="117">
        <v>4.72471544E-3</v>
      </c>
      <c r="J1026" s="117">
        <v>5.9241001676549994</v>
      </c>
      <c r="K1026" s="117">
        <v>0.48944304</v>
      </c>
      <c r="L1026" s="116">
        <v>3.6800228571428568</v>
      </c>
      <c r="M1026" s="115">
        <v>21.347856</v>
      </c>
      <c r="N1026" s="114">
        <v>6.1116565999999997E-2</v>
      </c>
      <c r="O1026" s="114">
        <v>5.8157195000000002E-2</v>
      </c>
      <c r="P1026" s="114">
        <v>2.8265803000000001E-3</v>
      </c>
      <c r="Q1026" s="114">
        <v>1.3279074000000001E-4</v>
      </c>
      <c r="R1026" s="113">
        <v>3.4866423628985698E-6</v>
      </c>
      <c r="S1026" s="112">
        <v>1.0453329168180539E-8</v>
      </c>
      <c r="T1026" s="112">
        <v>1.8598142619000002E-2</v>
      </c>
      <c r="U1026" s="111">
        <v>1.0862025E-4</v>
      </c>
      <c r="V1026" s="151"/>
      <c r="W1026" s="143"/>
      <c r="X1026" s="42" t="s">
        <v>1277</v>
      </c>
      <c r="Y1026" s="42"/>
      <c r="Z1026" s="42"/>
      <c r="AA1026" s="108"/>
    </row>
    <row r="1027" spans="1:27" ht="14.5" customHeight="1">
      <c r="A1027" s="41" t="s">
        <v>10124</v>
      </c>
      <c r="B1027" s="119" t="s">
        <v>8313</v>
      </c>
      <c r="C1027" s="120" t="s">
        <v>10123</v>
      </c>
      <c r="D1027" s="135" t="s">
        <v>95</v>
      </c>
      <c r="E1027" s="119" t="s">
        <v>6570</v>
      </c>
      <c r="F1027" s="118" t="s">
        <v>10122</v>
      </c>
      <c r="G1027" s="117">
        <v>6.3551613889600012E-2</v>
      </c>
      <c r="H1027" s="117">
        <v>1.5879537035999999E-3</v>
      </c>
      <c r="I1027" s="117">
        <v>6.0421926200000002E-3</v>
      </c>
      <c r="J1027" s="117">
        <v>2.0366176566E-2</v>
      </c>
      <c r="K1027" s="117">
        <v>3.5555291000000003E-2</v>
      </c>
      <c r="L1027" s="116">
        <v>0.26733301503759399</v>
      </c>
      <c r="M1027" s="115">
        <v>21.837745000000002</v>
      </c>
      <c r="N1027" s="114">
        <v>6.1247007999999997E-3</v>
      </c>
      <c r="O1027" s="114">
        <v>5.7098540000000003E-3</v>
      </c>
      <c r="P1027" s="114">
        <v>2.4996041000000001E-4</v>
      </c>
      <c r="Q1027" s="114">
        <v>1.6488637999999999E-4</v>
      </c>
      <c r="R1027" s="113">
        <v>3.4231738322757001E-7</v>
      </c>
      <c r="S1027" s="112">
        <v>9.2440980400553987E-10</v>
      </c>
      <c r="T1027" s="112">
        <v>2.3093330423000002E-2</v>
      </c>
      <c r="U1027" s="122">
        <v>1.4426767E-5</v>
      </c>
      <c r="V1027" s="151"/>
      <c r="W1027" s="143"/>
      <c r="X1027" s="42" t="s">
        <v>1277</v>
      </c>
      <c r="Y1027" s="42"/>
      <c r="Z1027" s="42"/>
      <c r="AA1027" s="108"/>
    </row>
    <row r="1028" spans="1:27" ht="14.5" customHeight="1">
      <c r="A1028" s="41" t="s">
        <v>10121</v>
      </c>
      <c r="B1028" s="119" t="s">
        <v>8313</v>
      </c>
      <c r="C1028" s="120" t="s">
        <v>325</v>
      </c>
      <c r="D1028" s="135" t="s">
        <v>95</v>
      </c>
      <c r="E1028" s="119" t="s">
        <v>6570</v>
      </c>
      <c r="F1028" s="118" t="s">
        <v>10120</v>
      </c>
      <c r="G1028" s="117">
        <v>9.2627591533785996</v>
      </c>
      <c r="H1028" s="117">
        <v>1.5879537035999999E-3</v>
      </c>
      <c r="I1028" s="117">
        <v>6.0421926200000002E-3</v>
      </c>
      <c r="J1028" s="117">
        <v>8.7607237170550007</v>
      </c>
      <c r="K1028" s="117">
        <v>0.49440529</v>
      </c>
      <c r="L1028" s="116">
        <v>3.7173330075187967</v>
      </c>
      <c r="M1028" s="115">
        <v>21.837745000000002</v>
      </c>
      <c r="N1028" s="114">
        <v>6.2139524000000002E-2</v>
      </c>
      <c r="O1028" s="114">
        <v>5.9112541999999997E-2</v>
      </c>
      <c r="P1028" s="114">
        <v>2.8620958000000001E-3</v>
      </c>
      <c r="Q1028" s="114">
        <v>1.6488637999999999E-4</v>
      </c>
      <c r="R1028" s="113">
        <v>3.5439174232275697E-6</v>
      </c>
      <c r="S1028" s="112">
        <v>1.0584673809009541E-8</v>
      </c>
      <c r="T1028" s="112">
        <v>2.3093330423000002E-2</v>
      </c>
      <c r="U1028" s="111">
        <v>1.1062191999999999E-4</v>
      </c>
      <c r="V1028" s="151"/>
      <c r="W1028" s="143"/>
      <c r="X1028" s="42" t="s">
        <v>1277</v>
      </c>
      <c r="Y1028" s="42"/>
      <c r="Z1028" s="42"/>
      <c r="AA1028" s="108"/>
    </row>
    <row r="1029" spans="1:27" ht="14.5" customHeight="1">
      <c r="A1029" s="41" t="s">
        <v>10119</v>
      </c>
      <c r="B1029" s="119" t="s">
        <v>8313</v>
      </c>
      <c r="C1029" s="120" t="s">
        <v>326</v>
      </c>
      <c r="D1029" s="135" t="s">
        <v>95</v>
      </c>
      <c r="E1029" s="119" t="s">
        <v>6570</v>
      </c>
      <c r="F1029" s="118" t="s">
        <v>10118</v>
      </c>
      <c r="G1029" s="117">
        <v>4.3288585300500004E-2</v>
      </c>
      <c r="H1029" s="117">
        <v>2.8512226889999999E-3</v>
      </c>
      <c r="I1029" s="117">
        <v>5.4002542600000009E-3</v>
      </c>
      <c r="J1029" s="117">
        <v>2.1047764351500003E-2</v>
      </c>
      <c r="K1029" s="117">
        <v>1.3989344000000001E-2</v>
      </c>
      <c r="L1029" s="116">
        <v>0.10518303759398497</v>
      </c>
      <c r="M1029" s="115">
        <v>22.146341</v>
      </c>
      <c r="N1029" s="114">
        <v>3.1633359000000001E-3</v>
      </c>
      <c r="O1029" s="114">
        <v>2.8401848999999998E-3</v>
      </c>
      <c r="P1029" s="114">
        <v>1.4267625999999999E-4</v>
      </c>
      <c r="Q1029" s="114">
        <v>1.8047467E-4</v>
      </c>
      <c r="R1029" s="113">
        <v>1.7027487511318002E-7</v>
      </c>
      <c r="S1029" s="112">
        <v>5.2764891357129908E-10</v>
      </c>
      <c r="T1029" s="112">
        <v>2.5276563876999999E-2</v>
      </c>
      <c r="U1029" s="122">
        <v>1.0620499E-5</v>
      </c>
      <c r="V1029" s="151"/>
      <c r="W1029" s="143"/>
      <c r="X1029" s="42" t="s">
        <v>1277</v>
      </c>
      <c r="Y1029" s="42"/>
      <c r="Z1029" s="42"/>
      <c r="AA1029" s="108"/>
    </row>
    <row r="1030" spans="1:27" ht="14.5" customHeight="1">
      <c r="A1030" s="41" t="s">
        <v>10117</v>
      </c>
      <c r="B1030" s="119" t="s">
        <v>8313</v>
      </c>
      <c r="C1030" s="120" t="s">
        <v>10116</v>
      </c>
      <c r="D1030" s="135" t="s">
        <v>95</v>
      </c>
      <c r="E1030" s="119" t="s">
        <v>6570</v>
      </c>
      <c r="F1030" s="118" t="s">
        <v>10115</v>
      </c>
      <c r="G1030" s="117">
        <v>6.7989538767399993E-2</v>
      </c>
      <c r="H1030" s="117">
        <v>1.6011599144000002E-3</v>
      </c>
      <c r="I1030" s="117">
        <v>6.584683249999999E-3</v>
      </c>
      <c r="J1030" s="117">
        <v>2.2205123603000001E-2</v>
      </c>
      <c r="K1030" s="117">
        <v>3.7598571999999997E-2</v>
      </c>
      <c r="L1030" s="116">
        <v>0.28269603007518795</v>
      </c>
      <c r="M1030" s="115">
        <v>22.039463999999999</v>
      </c>
      <c r="N1030" s="114">
        <v>6.5459187999999998E-3</v>
      </c>
      <c r="O1030" s="114">
        <v>6.1032322000000002E-3</v>
      </c>
      <c r="P1030" s="114">
        <v>2.6458442E-4</v>
      </c>
      <c r="Q1030" s="114">
        <v>1.7810223E-4</v>
      </c>
      <c r="R1030" s="113">
        <v>3.6590121410357002E-7</v>
      </c>
      <c r="S1030" s="112">
        <v>9.7849268388353992E-10</v>
      </c>
      <c r="T1030" s="112">
        <v>2.4944289460000001E-2</v>
      </c>
      <c r="U1030" s="122">
        <v>1.5250985000000001E-5</v>
      </c>
      <c r="V1030" s="151"/>
      <c r="W1030" s="143"/>
      <c r="X1030" s="42" t="s">
        <v>1277</v>
      </c>
      <c r="Y1030" s="42"/>
      <c r="Z1030" s="42"/>
      <c r="AA1030" s="108"/>
    </row>
    <row r="1031" spans="1:27" ht="14.5" customHeight="1">
      <c r="A1031" s="41" t="s">
        <v>10114</v>
      </c>
      <c r="B1031" s="119" t="s">
        <v>8313</v>
      </c>
      <c r="C1031" s="120" t="s">
        <v>327</v>
      </c>
      <c r="D1031" s="135" t="s">
        <v>95</v>
      </c>
      <c r="E1031" s="119" t="s">
        <v>6570</v>
      </c>
      <c r="F1031" s="118" t="s">
        <v>10113</v>
      </c>
      <c r="G1031" s="117">
        <v>6.1945895498093995</v>
      </c>
      <c r="H1031" s="117">
        <v>1.6011599144000002E-3</v>
      </c>
      <c r="I1031" s="117">
        <v>6.584683249999999E-3</v>
      </c>
      <c r="J1031" s="117">
        <v>5.6899551366449996</v>
      </c>
      <c r="K1031" s="117">
        <v>0.49644856999999998</v>
      </c>
      <c r="L1031" s="116">
        <v>3.7326960150375936</v>
      </c>
      <c r="M1031" s="115">
        <v>22.039463999999999</v>
      </c>
      <c r="N1031" s="114">
        <v>6.2560742000000003E-2</v>
      </c>
      <c r="O1031" s="114">
        <v>5.9505919999999997E-2</v>
      </c>
      <c r="P1031" s="114">
        <v>2.8767198000000001E-3</v>
      </c>
      <c r="Q1031" s="114">
        <v>1.7810223E-4</v>
      </c>
      <c r="R1031" s="113">
        <v>3.5675011741035696E-6</v>
      </c>
      <c r="S1031" s="112">
        <v>1.0638756248887539E-8</v>
      </c>
      <c r="T1031" s="112">
        <v>2.4944289460000001E-2</v>
      </c>
      <c r="U1031" s="111">
        <v>1.1144614E-4</v>
      </c>
      <c r="V1031" s="151"/>
      <c r="W1031" s="143"/>
      <c r="X1031" s="42" t="s">
        <v>1277</v>
      </c>
      <c r="Y1031" s="42"/>
      <c r="Z1031" s="42"/>
      <c r="AA1031" s="108"/>
    </row>
    <row r="1032" spans="1:27" ht="14.5" customHeight="1">
      <c r="A1032" s="41" t="s">
        <v>10112</v>
      </c>
      <c r="B1032" s="119" t="s">
        <v>8313</v>
      </c>
      <c r="C1032" s="120" t="s">
        <v>328</v>
      </c>
      <c r="D1032" s="135" t="s">
        <v>95</v>
      </c>
      <c r="E1032" s="119" t="s">
        <v>6570</v>
      </c>
      <c r="F1032" s="118" t="s">
        <v>10111</v>
      </c>
      <c r="G1032" s="117">
        <v>5.6577730896499992E-2</v>
      </c>
      <c r="H1032" s="117">
        <v>1.5672009724999999E-3</v>
      </c>
      <c r="I1032" s="117">
        <v>5.1897073700000003E-3</v>
      </c>
      <c r="J1032" s="117">
        <v>1.7476401553999998E-2</v>
      </c>
      <c r="K1032" s="117">
        <v>3.2344420999999998E-2</v>
      </c>
      <c r="L1032" s="116">
        <v>0.24319113533834583</v>
      </c>
      <c r="M1032" s="115">
        <v>21.520758000000001</v>
      </c>
      <c r="N1032" s="114">
        <v>5.4627866999999997E-3</v>
      </c>
      <c r="O1032" s="114">
        <v>5.0916881999999997E-3</v>
      </c>
      <c r="P1032" s="114">
        <v>2.2697983E-4</v>
      </c>
      <c r="Q1032" s="114">
        <v>1.4411860999999999E-4</v>
      </c>
      <c r="R1032" s="113">
        <v>3.0525709017256999E-7</v>
      </c>
      <c r="S1032" s="112">
        <v>8.3942243235354003E-10</v>
      </c>
      <c r="T1032" s="112">
        <v>2.0184680079000001E-2</v>
      </c>
      <c r="U1032" s="122">
        <v>1.3131566E-5</v>
      </c>
      <c r="V1032" s="151"/>
      <c r="W1032" s="143"/>
      <c r="X1032" s="42" t="s">
        <v>1277</v>
      </c>
      <c r="Y1032" s="42"/>
      <c r="Z1032" s="42"/>
      <c r="AA1032" s="108"/>
    </row>
    <row r="1033" spans="1:27" ht="14.5" customHeight="1">
      <c r="A1033" s="41" t="s">
        <v>10110</v>
      </c>
      <c r="B1033" s="119" t="s">
        <v>8313</v>
      </c>
      <c r="C1033" s="120" t="s">
        <v>10109</v>
      </c>
      <c r="D1033" s="135" t="s">
        <v>95</v>
      </c>
      <c r="E1033" s="119" t="s">
        <v>6570</v>
      </c>
      <c r="F1033" s="118" t="s">
        <v>10108</v>
      </c>
      <c r="G1033" s="117">
        <v>4.9809277135174996</v>
      </c>
      <c r="H1033" s="117">
        <v>1.5672009724999999E-3</v>
      </c>
      <c r="I1033" s="117">
        <v>5.1897073700000003E-3</v>
      </c>
      <c r="J1033" s="117">
        <v>4.4829763851749993</v>
      </c>
      <c r="K1033" s="117">
        <v>0.49119442000000002</v>
      </c>
      <c r="L1033" s="116">
        <v>3.6931911278195488</v>
      </c>
      <c r="M1033" s="115">
        <v>21.520758000000001</v>
      </c>
      <c r="N1033" s="114">
        <v>6.1477610000000002E-2</v>
      </c>
      <c r="O1033" s="114">
        <v>5.8494376000000001E-2</v>
      </c>
      <c r="P1033" s="114">
        <v>2.8391152000000002E-3</v>
      </c>
      <c r="Q1033" s="114">
        <v>1.4411860999999999E-4</v>
      </c>
      <c r="R1033" s="113">
        <v>3.5068570901725697E-6</v>
      </c>
      <c r="S1033" s="112">
        <v>1.0499686687351541E-8</v>
      </c>
      <c r="T1033" s="112">
        <v>2.0184680079000001E-2</v>
      </c>
      <c r="U1033" s="111">
        <v>1.0932672E-4</v>
      </c>
      <c r="V1033" s="151"/>
      <c r="W1033" s="143"/>
      <c r="X1033" s="42" t="s">
        <v>1277</v>
      </c>
      <c r="Y1033" s="42"/>
      <c r="Z1033" s="42"/>
      <c r="AA1033" s="108"/>
    </row>
    <row r="1034" spans="1:27" ht="14.5" customHeight="1">
      <c r="A1034" s="41" t="s">
        <v>10107</v>
      </c>
      <c r="B1034" s="119" t="s">
        <v>8313</v>
      </c>
      <c r="C1034" s="120" t="s">
        <v>329</v>
      </c>
      <c r="D1034" s="135" t="s">
        <v>95</v>
      </c>
      <c r="E1034" s="119" t="s">
        <v>6570</v>
      </c>
      <c r="F1034" s="118" t="s">
        <v>10106</v>
      </c>
      <c r="G1034" s="117">
        <v>5.2615297498899996E-2</v>
      </c>
      <c r="H1034" s="117">
        <v>1.5554097019000001E-3</v>
      </c>
      <c r="I1034" s="117">
        <v>4.7053407400000002E-3</v>
      </c>
      <c r="J1034" s="117">
        <v>1.5834484056999998E-2</v>
      </c>
      <c r="K1034" s="117">
        <v>3.0520063E-2</v>
      </c>
      <c r="L1034" s="116">
        <v>0.22947415789473682</v>
      </c>
      <c r="M1034" s="115">
        <v>21.340651999999999</v>
      </c>
      <c r="N1034" s="114">
        <v>5.0866990999999997E-3</v>
      </c>
      <c r="O1034" s="114">
        <v>4.7404576999999998E-3</v>
      </c>
      <c r="P1034" s="114">
        <v>2.1392267E-4</v>
      </c>
      <c r="Q1034" s="114">
        <v>1.3231874999999999E-4</v>
      </c>
      <c r="R1034" s="113">
        <v>2.8420009670356997E-7</v>
      </c>
      <c r="S1034" s="112">
        <v>7.9113414250553997E-10</v>
      </c>
      <c r="T1034" s="112">
        <v>1.8532037724999999E-2</v>
      </c>
      <c r="U1034" s="122">
        <v>1.2395656E-5</v>
      </c>
      <c r="V1034" s="151"/>
      <c r="W1034" s="143"/>
      <c r="X1034" s="42" t="s">
        <v>1277</v>
      </c>
      <c r="Y1034" s="42"/>
      <c r="Z1034" s="42"/>
      <c r="AA1034" s="108"/>
    </row>
    <row r="1035" spans="1:27" ht="14.5" customHeight="1">
      <c r="A1035" s="41" t="s">
        <v>10105</v>
      </c>
      <c r="B1035" s="119" t="s">
        <v>8313</v>
      </c>
      <c r="C1035" s="120" t="s">
        <v>330</v>
      </c>
      <c r="D1035" s="135" t="s">
        <v>95</v>
      </c>
      <c r="E1035" s="119" t="s">
        <v>6570</v>
      </c>
      <c r="F1035" s="118" t="s">
        <v>10104</v>
      </c>
      <c r="G1035" s="117">
        <v>3.8193703026269001</v>
      </c>
      <c r="H1035" s="117">
        <v>1.5554097019000001E-3</v>
      </c>
      <c r="I1035" s="117">
        <v>4.7053407400000002E-3</v>
      </c>
      <c r="J1035" s="117">
        <v>3.3237394921850001</v>
      </c>
      <c r="K1035" s="117">
        <v>0.48937006</v>
      </c>
      <c r="L1035" s="116">
        <v>3.6794741353383458</v>
      </c>
      <c r="M1035" s="115">
        <v>21.340651999999999</v>
      </c>
      <c r="N1035" s="114">
        <v>6.1101521999999998E-2</v>
      </c>
      <c r="O1035" s="114">
        <v>5.8143146E-2</v>
      </c>
      <c r="P1035" s="114">
        <v>2.8260580000000002E-3</v>
      </c>
      <c r="Q1035" s="114">
        <v>1.3231874999999999E-4</v>
      </c>
      <c r="R1035" s="113">
        <v>3.4858000567035705E-6</v>
      </c>
      <c r="S1035" s="112">
        <v>1.045139793750154E-8</v>
      </c>
      <c r="T1035" s="112">
        <v>1.8532037724999999E-2</v>
      </c>
      <c r="U1035" s="111">
        <v>1.0859081E-4</v>
      </c>
      <c r="V1035" s="151"/>
      <c r="W1035" s="143"/>
      <c r="X1035" s="42" t="s">
        <v>1277</v>
      </c>
      <c r="Y1035" s="42"/>
      <c r="Z1035" s="42"/>
      <c r="AA1035" s="108"/>
    </row>
    <row r="1036" spans="1:27" ht="14.5" customHeight="1">
      <c r="A1036" s="41" t="s">
        <v>10103</v>
      </c>
      <c r="B1036" s="119" t="s">
        <v>8313</v>
      </c>
      <c r="C1036" s="120" t="s">
        <v>331</v>
      </c>
      <c r="D1036" s="135" t="s">
        <v>95</v>
      </c>
      <c r="E1036" s="119" t="s">
        <v>6570</v>
      </c>
      <c r="F1036" s="118" t="s">
        <v>10102</v>
      </c>
      <c r="G1036" s="117">
        <v>7.6548393893799999E-2</v>
      </c>
      <c r="H1036" s="117">
        <v>1.6266291958E-3</v>
      </c>
      <c r="I1036" s="117">
        <v>7.6309151100000007E-3</v>
      </c>
      <c r="J1036" s="117">
        <v>2.5751665587999999E-2</v>
      </c>
      <c r="K1036" s="117">
        <v>4.1539184E-2</v>
      </c>
      <c r="L1036" s="116">
        <v>0.31232469172932331</v>
      </c>
      <c r="M1036" s="115">
        <v>22.428494000000001</v>
      </c>
      <c r="N1036" s="114">
        <v>7.3582678999999998E-3</v>
      </c>
      <c r="O1036" s="114">
        <v>6.8618901000000003E-3</v>
      </c>
      <c r="P1036" s="114">
        <v>2.9278787000000002E-4</v>
      </c>
      <c r="Q1036" s="114">
        <v>2.0358993999999999E-4</v>
      </c>
      <c r="R1036" s="113">
        <v>4.1138429744456995E-7</v>
      </c>
      <c r="S1036" s="112">
        <v>1.08279537927754E-9</v>
      </c>
      <c r="T1036" s="112">
        <v>2.8513996746000001E-2</v>
      </c>
      <c r="U1036" s="122">
        <v>1.6840549999999999E-5</v>
      </c>
      <c r="V1036" s="151"/>
      <c r="W1036" s="143"/>
      <c r="X1036" s="42" t="s">
        <v>1277</v>
      </c>
      <c r="Y1036" s="42"/>
      <c r="Z1036" s="42"/>
      <c r="AA1036" s="108"/>
    </row>
    <row r="1037" spans="1:27" ht="14.5" customHeight="1">
      <c r="A1037" s="41" t="s">
        <v>10101</v>
      </c>
      <c r="B1037" s="119" t="s">
        <v>8313</v>
      </c>
      <c r="C1037" s="120" t="s">
        <v>10100</v>
      </c>
      <c r="D1037" s="135" t="s">
        <v>95</v>
      </c>
      <c r="E1037" s="119" t="s">
        <v>6570</v>
      </c>
      <c r="F1037" s="118" t="s">
        <v>10099</v>
      </c>
      <c r="G1037" s="117">
        <v>8.161098350000799</v>
      </c>
      <c r="H1037" s="117">
        <v>1.6266291958E-3</v>
      </c>
      <c r="I1037" s="117">
        <v>7.6309151100000007E-3</v>
      </c>
      <c r="J1037" s="117">
        <v>7.6514516256949996</v>
      </c>
      <c r="K1037" s="117">
        <v>0.50038917999999999</v>
      </c>
      <c r="L1037" s="116">
        <v>3.762324661654135</v>
      </c>
      <c r="M1037" s="115">
        <v>22.428494000000001</v>
      </c>
      <c r="N1037" s="114">
        <v>6.3373091000000006E-2</v>
      </c>
      <c r="O1037" s="114">
        <v>6.0264577999999999E-2</v>
      </c>
      <c r="P1037" s="114">
        <v>2.9049231999999999E-3</v>
      </c>
      <c r="Q1037" s="114">
        <v>2.0358993999999999E-4</v>
      </c>
      <c r="R1037" s="113">
        <v>3.6129842574445698E-6</v>
      </c>
      <c r="S1037" s="112">
        <v>1.0743059674277538E-8</v>
      </c>
      <c r="T1037" s="112">
        <v>2.8513996746000001E-2</v>
      </c>
      <c r="U1037" s="111">
        <v>1.130357E-4</v>
      </c>
      <c r="V1037" s="151"/>
      <c r="W1037" s="143"/>
      <c r="X1037" s="42" t="s">
        <v>1277</v>
      </c>
      <c r="Y1037" s="42"/>
      <c r="Z1037" s="42"/>
      <c r="AA1037" s="108"/>
    </row>
    <row r="1038" spans="1:27" ht="14.5" customHeight="1">
      <c r="A1038" s="41" t="s">
        <v>10098</v>
      </c>
      <c r="B1038" s="119" t="s">
        <v>8313</v>
      </c>
      <c r="C1038" s="120" t="s">
        <v>332</v>
      </c>
      <c r="D1038" s="135" t="s">
        <v>95</v>
      </c>
      <c r="E1038" s="119" t="s">
        <v>6570</v>
      </c>
      <c r="F1038" s="118" t="s">
        <v>10097</v>
      </c>
      <c r="G1038" s="117">
        <v>6.9099020539499997E-2</v>
      </c>
      <c r="H1038" s="117">
        <v>1.6044615444999999E-3</v>
      </c>
      <c r="I1038" s="117">
        <v>6.7203058599999994E-3</v>
      </c>
      <c r="J1038" s="117">
        <v>2.2664861135000002E-2</v>
      </c>
      <c r="K1038" s="117">
        <v>3.8109391999999999E-2</v>
      </c>
      <c r="L1038" s="116">
        <v>0.28653678195488719</v>
      </c>
      <c r="M1038" s="115">
        <v>22.089894000000001</v>
      </c>
      <c r="N1038" s="114">
        <v>6.6512233E-3</v>
      </c>
      <c r="O1038" s="114">
        <v>6.2015767000000001E-3</v>
      </c>
      <c r="P1038" s="114">
        <v>2.6824042E-4</v>
      </c>
      <c r="Q1038" s="114">
        <v>1.8140619E-4</v>
      </c>
      <c r="R1038" s="113">
        <v>3.7179717299257009E-7</v>
      </c>
      <c r="S1038" s="112">
        <v>9.9201340359754002E-10</v>
      </c>
      <c r="T1038" s="112">
        <v>2.5407029719E-2</v>
      </c>
      <c r="U1038" s="122">
        <v>1.5457040000000001E-5</v>
      </c>
      <c r="V1038" s="151"/>
      <c r="W1038" s="143"/>
      <c r="X1038" s="42" t="s">
        <v>1277</v>
      </c>
      <c r="Y1038" s="42"/>
      <c r="Z1038" s="42"/>
      <c r="AA1038" s="108"/>
    </row>
    <row r="1039" spans="1:27" ht="14.5" customHeight="1">
      <c r="A1039" s="41" t="s">
        <v>10096</v>
      </c>
      <c r="B1039" s="119" t="s">
        <v>8313</v>
      </c>
      <c r="C1039" s="120" t="s">
        <v>333</v>
      </c>
      <c r="D1039" s="135" t="s">
        <v>95</v>
      </c>
      <c r="E1039" s="119" t="s">
        <v>6570</v>
      </c>
      <c r="F1039" s="118" t="s">
        <v>10095</v>
      </c>
      <c r="G1039" s="117">
        <v>6.642249024719499</v>
      </c>
      <c r="H1039" s="117">
        <v>1.6044615444999999E-3</v>
      </c>
      <c r="I1039" s="117">
        <v>6.7203058599999994E-3</v>
      </c>
      <c r="J1039" s="117">
        <v>6.1369648673149992</v>
      </c>
      <c r="K1039" s="117">
        <v>0.49695939</v>
      </c>
      <c r="L1039" s="116">
        <v>3.7365367669172929</v>
      </c>
      <c r="M1039" s="115">
        <v>22.089894000000001</v>
      </c>
      <c r="N1039" s="114">
        <v>6.2666047000000002E-2</v>
      </c>
      <c r="O1039" s="114">
        <v>5.9604264999999997E-2</v>
      </c>
      <c r="P1039" s="114">
        <v>2.8803758E-3</v>
      </c>
      <c r="Q1039" s="114">
        <v>1.8140619E-4</v>
      </c>
      <c r="R1039" s="113">
        <v>3.5733972129925697E-6</v>
      </c>
      <c r="S1039" s="112">
        <v>1.0652276858593539E-8</v>
      </c>
      <c r="T1039" s="112">
        <v>2.5407029719E-2</v>
      </c>
      <c r="U1039" s="111">
        <v>1.1165218999999999E-4</v>
      </c>
      <c r="V1039" s="151"/>
      <c r="W1039" s="143"/>
      <c r="X1039" s="42" t="s">
        <v>1277</v>
      </c>
      <c r="Y1039" s="42"/>
      <c r="Z1039" s="42"/>
      <c r="AA1039" s="108"/>
    </row>
    <row r="1040" spans="1:27" ht="14.5" customHeight="1">
      <c r="A1040" s="41" t="s">
        <v>10094</v>
      </c>
      <c r="B1040" s="119" t="s">
        <v>8313</v>
      </c>
      <c r="C1040" s="120" t="s">
        <v>10093</v>
      </c>
      <c r="D1040" s="135" t="s">
        <v>95</v>
      </c>
      <c r="E1040" s="119" t="s">
        <v>6570</v>
      </c>
      <c r="F1040" s="118" t="s">
        <v>10092</v>
      </c>
      <c r="G1040" s="117">
        <v>4.8272874387099998E-2</v>
      </c>
      <c r="H1040" s="117">
        <v>1.9612492196000001E-3</v>
      </c>
      <c r="I1040" s="117">
        <v>3.8649137199999995E-3</v>
      </c>
      <c r="J1040" s="117">
        <v>1.3938133447500001E-2</v>
      </c>
      <c r="K1040" s="117">
        <v>2.8508578E-2</v>
      </c>
      <c r="L1040" s="116">
        <v>0.21435021052631578</v>
      </c>
      <c r="M1040" s="115">
        <v>21.210578999999999</v>
      </c>
      <c r="N1040" s="114">
        <v>4.5332211999999997E-3</v>
      </c>
      <c r="O1040" s="114">
        <v>4.2067887999999998E-3</v>
      </c>
      <c r="P1040" s="114">
        <v>2.0417868E-4</v>
      </c>
      <c r="Q1040" s="114">
        <v>1.2225368E-4</v>
      </c>
      <c r="R1040" s="113">
        <v>2.5220556162641003E-7</v>
      </c>
      <c r="S1040" s="112">
        <v>7.550986702291591E-10</v>
      </c>
      <c r="T1040" s="112">
        <v>1.7122364631E-2</v>
      </c>
      <c r="U1040" s="122">
        <v>1.1755141000000001E-5</v>
      </c>
      <c r="V1040" s="151"/>
      <c r="W1040" s="143"/>
      <c r="X1040" s="42" t="s">
        <v>1277</v>
      </c>
      <c r="Y1040" s="42"/>
      <c r="Z1040" s="42"/>
      <c r="AA1040" s="108"/>
    </row>
    <row r="1041" spans="1:27" ht="14.5" customHeight="1">
      <c r="A1041" s="41" t="s">
        <v>10091</v>
      </c>
      <c r="B1041" s="119" t="s">
        <v>8313</v>
      </c>
      <c r="C1041" s="120" t="s">
        <v>334</v>
      </c>
      <c r="D1041" s="135" t="s">
        <v>95</v>
      </c>
      <c r="E1041" s="119" t="s">
        <v>6570</v>
      </c>
      <c r="F1041" s="118" t="s">
        <v>10090</v>
      </c>
      <c r="G1041" s="117">
        <v>5.1347318796700001E-2</v>
      </c>
      <c r="H1041" s="117">
        <v>1.5516363916999998E-3</v>
      </c>
      <c r="I1041" s="117">
        <v>4.5503433299999996E-3</v>
      </c>
      <c r="J1041" s="117">
        <v>1.5309070074999999E-2</v>
      </c>
      <c r="K1041" s="117">
        <v>2.9936269000000001E-2</v>
      </c>
      <c r="L1041" s="116">
        <v>0.22508472932330828</v>
      </c>
      <c r="M1041" s="115">
        <v>21.283017999999998</v>
      </c>
      <c r="N1041" s="114">
        <v>4.9663511000000004E-3</v>
      </c>
      <c r="O1041" s="114">
        <v>4.6280638999999998E-3</v>
      </c>
      <c r="P1041" s="114">
        <v>2.0974437999999999E-4</v>
      </c>
      <c r="Q1041" s="114">
        <v>1.2854279E-4</v>
      </c>
      <c r="R1041" s="113">
        <v>2.7746186460856997E-7</v>
      </c>
      <c r="S1041" s="112">
        <v>7.7568189211253987E-10</v>
      </c>
      <c r="T1041" s="112">
        <v>1.8003191571000002E-2</v>
      </c>
      <c r="U1041" s="122">
        <v>1.2160165E-5</v>
      </c>
      <c r="V1041" s="151"/>
      <c r="W1041" s="143"/>
      <c r="X1041" s="42" t="s">
        <v>1277</v>
      </c>
      <c r="Y1041" s="42"/>
      <c r="Z1041" s="42"/>
      <c r="AA1041" s="108"/>
    </row>
    <row r="1042" spans="1:27" ht="14.5" customHeight="1">
      <c r="A1042" s="41" t="s">
        <v>10089</v>
      </c>
      <c r="B1042" s="119" t="s">
        <v>8313</v>
      </c>
      <c r="C1042" s="120" t="s">
        <v>335</v>
      </c>
      <c r="D1042" s="135" t="s">
        <v>95</v>
      </c>
      <c r="E1042" s="119" t="s">
        <v>6570</v>
      </c>
      <c r="F1042" s="118" t="s">
        <v>10088</v>
      </c>
      <c r="G1042" s="117">
        <v>4.8382973357667005</v>
      </c>
      <c r="H1042" s="117">
        <v>1.5516363916999998E-3</v>
      </c>
      <c r="I1042" s="117">
        <v>4.5503433299999996E-3</v>
      </c>
      <c r="J1042" s="117">
        <v>4.3434090860449999</v>
      </c>
      <c r="K1042" s="117">
        <v>0.48878627000000002</v>
      </c>
      <c r="L1042" s="116">
        <v>3.6750847368421051</v>
      </c>
      <c r="M1042" s="115">
        <v>21.283017999999998</v>
      </c>
      <c r="N1042" s="114">
        <v>6.0981173999999999E-2</v>
      </c>
      <c r="O1042" s="114">
        <v>5.8030751999999998E-2</v>
      </c>
      <c r="P1042" s="114">
        <v>2.8218798000000001E-3</v>
      </c>
      <c r="Q1042" s="114">
        <v>1.2854279E-4</v>
      </c>
      <c r="R1042" s="113">
        <v>3.4790619146085699E-6</v>
      </c>
      <c r="S1042" s="112">
        <v>1.0435946097110542E-8</v>
      </c>
      <c r="T1042" s="112">
        <v>1.8003191571000002E-2</v>
      </c>
      <c r="U1042" s="111">
        <v>1.0835532E-4</v>
      </c>
      <c r="V1042" s="151"/>
      <c r="W1042" s="143"/>
      <c r="X1042" s="42" t="s">
        <v>1277</v>
      </c>
      <c r="Y1042" s="42"/>
      <c r="Z1042" s="42"/>
      <c r="AA1042" s="108"/>
    </row>
    <row r="1043" spans="1:27" ht="14.5" customHeight="1">
      <c r="A1043" s="41" t="s">
        <v>10087</v>
      </c>
      <c r="B1043" s="119" t="s">
        <v>8313</v>
      </c>
      <c r="C1043" s="120" t="s">
        <v>10086</v>
      </c>
      <c r="D1043" s="135" t="s">
        <v>95</v>
      </c>
      <c r="E1043" s="119" t="s">
        <v>6570</v>
      </c>
      <c r="F1043" s="118" t="s">
        <v>10085</v>
      </c>
      <c r="G1043" s="117">
        <v>0.1007827381527</v>
      </c>
      <c r="H1043" s="117">
        <v>1.8034355968E-3</v>
      </c>
      <c r="I1043" s="117">
        <v>1.0515911159999999E-2</v>
      </c>
      <c r="J1043" s="117">
        <v>3.5769431395899998E-2</v>
      </c>
      <c r="K1043" s="117">
        <v>5.2693959999999998E-2</v>
      </c>
      <c r="L1043" s="116">
        <v>0.39619518796992476</v>
      </c>
      <c r="M1043" s="115">
        <v>23.546855000000001</v>
      </c>
      <c r="N1043" s="114">
        <v>9.6230979000000005E-3</v>
      </c>
      <c r="O1043" s="114">
        <v>8.9728359999999997E-3</v>
      </c>
      <c r="P1043" s="114">
        <v>3.7378706999999998E-4</v>
      </c>
      <c r="Q1043" s="114">
        <v>2.7647482E-4</v>
      </c>
      <c r="R1043" s="113">
        <v>5.3793981088683011E-7</v>
      </c>
      <c r="S1043" s="112">
        <v>1.3823486263724952E-9</v>
      </c>
      <c r="T1043" s="112">
        <v>3.8721963317999999E-2</v>
      </c>
      <c r="U1043" s="122">
        <v>2.1382882999999998E-5</v>
      </c>
      <c r="V1043" s="151"/>
      <c r="W1043" s="143"/>
      <c r="X1043" s="42" t="s">
        <v>1277</v>
      </c>
      <c r="Y1043" s="42"/>
      <c r="Z1043" s="42"/>
      <c r="AA1043" s="108"/>
    </row>
    <row r="1044" spans="1:27" ht="14.5" customHeight="1">
      <c r="A1044" s="41" t="s">
        <v>10084</v>
      </c>
      <c r="B1044" s="119" t="s">
        <v>8313</v>
      </c>
      <c r="C1044" s="120" t="s">
        <v>336</v>
      </c>
      <c r="D1044" s="135" t="s">
        <v>95</v>
      </c>
      <c r="E1044" s="119" t="s">
        <v>6570</v>
      </c>
      <c r="F1044" s="118" t="s">
        <v>10083</v>
      </c>
      <c r="G1044" s="117">
        <v>5.68947254576E-2</v>
      </c>
      <c r="H1044" s="117">
        <v>1.5681442325999999E-3</v>
      </c>
      <c r="I1044" s="117">
        <v>5.2284566700000002E-3</v>
      </c>
      <c r="J1044" s="117">
        <v>1.7607754555000001E-2</v>
      </c>
      <c r="K1044" s="117">
        <v>3.2490369999999998E-2</v>
      </c>
      <c r="L1044" s="116">
        <v>0.24428849624060148</v>
      </c>
      <c r="M1044" s="115">
        <v>21.535167000000001</v>
      </c>
      <c r="N1044" s="114">
        <v>5.4928737000000004E-3</v>
      </c>
      <c r="O1044" s="114">
        <v>5.1197867000000001E-3</v>
      </c>
      <c r="P1044" s="114">
        <v>2.2802440000000001E-4</v>
      </c>
      <c r="Q1044" s="114">
        <v>1.4506259999999999E-4</v>
      </c>
      <c r="R1044" s="113">
        <v>3.0694165047357E-7</v>
      </c>
      <c r="S1044" s="112">
        <v>8.4328549370153994E-10</v>
      </c>
      <c r="T1044" s="112">
        <v>2.0316890868000002E-2</v>
      </c>
      <c r="U1044" s="122">
        <v>1.3190439E-5</v>
      </c>
      <c r="V1044" s="151"/>
      <c r="W1044" s="143"/>
      <c r="X1044" s="42" t="s">
        <v>1277</v>
      </c>
      <c r="Y1044" s="42"/>
      <c r="Z1044" s="42"/>
      <c r="AA1044" s="108"/>
    </row>
    <row r="1045" spans="1:27" ht="14.5" customHeight="1">
      <c r="A1045" s="41" t="s">
        <v>10082</v>
      </c>
      <c r="B1045" s="119" t="s">
        <v>8313</v>
      </c>
      <c r="C1045" s="120" t="s">
        <v>337</v>
      </c>
      <c r="D1045" s="135" t="s">
        <v>95</v>
      </c>
      <c r="E1045" s="119" t="s">
        <v>6570</v>
      </c>
      <c r="F1045" s="118" t="s">
        <v>10081</v>
      </c>
      <c r="G1045" s="117">
        <v>5.7773060071175992</v>
      </c>
      <c r="H1045" s="117">
        <v>1.5681442325999999E-3</v>
      </c>
      <c r="I1045" s="117">
        <v>5.2284566700000002E-3</v>
      </c>
      <c r="J1045" s="117">
        <v>5.2791690362149994</v>
      </c>
      <c r="K1045" s="117">
        <v>0.49134037000000003</v>
      </c>
      <c r="L1045" s="116">
        <v>3.6942884962406013</v>
      </c>
      <c r="M1045" s="115">
        <v>21.535167000000001</v>
      </c>
      <c r="N1045" s="114">
        <v>6.1507697E-2</v>
      </c>
      <c r="O1045" s="114">
        <v>5.8522474999999997E-2</v>
      </c>
      <c r="P1045" s="114">
        <v>2.8401597999999999E-3</v>
      </c>
      <c r="Q1045" s="114">
        <v>1.4506259999999999E-4</v>
      </c>
      <c r="R1045" s="113">
        <v>3.5085416004735699E-6</v>
      </c>
      <c r="S1045" s="112">
        <v>1.0503549148701539E-8</v>
      </c>
      <c r="T1045" s="112">
        <v>2.0316890868000002E-2</v>
      </c>
      <c r="U1045" s="111">
        <v>1.0938559E-4</v>
      </c>
      <c r="V1045" s="151"/>
      <c r="W1045" s="143"/>
      <c r="X1045" s="42" t="s">
        <v>1277</v>
      </c>
      <c r="Y1045" s="42"/>
      <c r="Z1045" s="42"/>
      <c r="AA1045" s="108"/>
    </row>
    <row r="1046" spans="1:27" ht="14.5" customHeight="1">
      <c r="A1046" s="41" t="s">
        <v>10080</v>
      </c>
      <c r="B1046" s="119" t="s">
        <v>8313</v>
      </c>
      <c r="C1046" s="120" t="s">
        <v>10079</v>
      </c>
      <c r="D1046" s="135" t="s">
        <v>95</v>
      </c>
      <c r="E1046" s="119" t="s">
        <v>6570</v>
      </c>
      <c r="F1046" s="118" t="s">
        <v>10078</v>
      </c>
      <c r="G1046" s="117">
        <v>5.2773795218900001E-2</v>
      </c>
      <c r="H1046" s="117">
        <v>1.5558812719E-3</v>
      </c>
      <c r="I1046" s="117">
        <v>4.72471544E-3</v>
      </c>
      <c r="J1046" s="117">
        <v>1.5900160507000001E-2</v>
      </c>
      <c r="K1046" s="117">
        <v>3.0593037999999999E-2</v>
      </c>
      <c r="L1046" s="116">
        <v>0.23002284210526314</v>
      </c>
      <c r="M1046" s="115">
        <v>21.347856</v>
      </c>
      <c r="N1046" s="114">
        <v>5.1017425999999996E-3</v>
      </c>
      <c r="O1046" s="114">
        <v>4.7545069000000002E-3</v>
      </c>
      <c r="P1046" s="114">
        <v>2.1444496000000001E-4</v>
      </c>
      <c r="Q1046" s="114">
        <v>1.3279074000000001E-4</v>
      </c>
      <c r="R1046" s="113">
        <v>2.8504238289857001E-7</v>
      </c>
      <c r="S1046" s="112">
        <v>7.9306568317853996E-10</v>
      </c>
      <c r="T1046" s="112">
        <v>1.8598142619000002E-2</v>
      </c>
      <c r="U1046" s="122">
        <v>1.2425093E-5</v>
      </c>
      <c r="V1046" s="151"/>
      <c r="W1046" s="143"/>
      <c r="X1046" s="42" t="s">
        <v>1277</v>
      </c>
      <c r="Y1046" s="42"/>
      <c r="Z1046" s="42"/>
      <c r="AA1046" s="108"/>
    </row>
    <row r="1047" spans="1:27" ht="14.5" customHeight="1">
      <c r="A1047" s="41" t="s">
        <v>10077</v>
      </c>
      <c r="B1047" s="119" t="s">
        <v>8313</v>
      </c>
      <c r="C1047" s="120" t="s">
        <v>338</v>
      </c>
      <c r="D1047" s="135" t="s">
        <v>95</v>
      </c>
      <c r="E1047" s="119" t="s">
        <v>6570</v>
      </c>
      <c r="F1047" s="118" t="s">
        <v>10076</v>
      </c>
      <c r="G1047" s="117">
        <v>6.4198238043668994</v>
      </c>
      <c r="H1047" s="117">
        <v>1.5558812719E-3</v>
      </c>
      <c r="I1047" s="117">
        <v>4.72471544E-3</v>
      </c>
      <c r="J1047" s="117">
        <v>5.9241001676549994</v>
      </c>
      <c r="K1047" s="117">
        <v>0.48944304</v>
      </c>
      <c r="L1047" s="116">
        <v>3.6800228571428568</v>
      </c>
      <c r="M1047" s="115">
        <v>21.347856</v>
      </c>
      <c r="N1047" s="114">
        <v>6.1116565999999997E-2</v>
      </c>
      <c r="O1047" s="114">
        <v>5.8157195000000002E-2</v>
      </c>
      <c r="P1047" s="114">
        <v>2.8265803000000001E-3</v>
      </c>
      <c r="Q1047" s="114">
        <v>1.3279074000000001E-4</v>
      </c>
      <c r="R1047" s="113">
        <v>3.4866423628985698E-6</v>
      </c>
      <c r="S1047" s="112">
        <v>1.0453329168180539E-8</v>
      </c>
      <c r="T1047" s="112">
        <v>1.8598142619000002E-2</v>
      </c>
      <c r="U1047" s="111">
        <v>1.0862025E-4</v>
      </c>
      <c r="V1047" s="151"/>
      <c r="W1047" s="143"/>
      <c r="X1047" s="42" t="s">
        <v>1277</v>
      </c>
      <c r="Y1047" s="42"/>
      <c r="Z1047" s="42"/>
      <c r="AA1047" s="108"/>
    </row>
    <row r="1048" spans="1:27" ht="14.5" customHeight="1">
      <c r="B1048" s="119" t="s">
        <v>8313</v>
      </c>
      <c r="C1048" s="133" t="s">
        <v>96</v>
      </c>
      <c r="D1048" s="133" t="s">
        <v>98</v>
      </c>
      <c r="G1048" s="131"/>
      <c r="H1048" s="131"/>
      <c r="I1048" s="131"/>
      <c r="J1048" s="131"/>
      <c r="K1048" s="131"/>
      <c r="L1048" s="131"/>
      <c r="M1048" s="100"/>
      <c r="N1048" s="41"/>
      <c r="O1048" s="41"/>
      <c r="V1048" s="152"/>
      <c r="W1048" s="144"/>
      <c r="X1048" s="76"/>
      <c r="Y1048" s="42"/>
      <c r="Z1048" s="42"/>
      <c r="AA1048" s="108"/>
    </row>
    <row r="1049" spans="1:27" ht="14.5" customHeight="1">
      <c r="A1049" s="41" t="s">
        <v>10075</v>
      </c>
      <c r="B1049" s="119" t="s">
        <v>8313</v>
      </c>
      <c r="C1049" s="120" t="s">
        <v>339</v>
      </c>
      <c r="D1049" s="135" t="s">
        <v>98</v>
      </c>
      <c r="E1049" s="119" t="s">
        <v>6570</v>
      </c>
      <c r="F1049" s="118" t="s">
        <v>10074</v>
      </c>
      <c r="G1049" s="117">
        <v>5.6419233986500006E-2</v>
      </c>
      <c r="H1049" s="117">
        <v>1.5667293024999999E-3</v>
      </c>
      <c r="I1049" s="117">
        <v>5.1703326699999996E-3</v>
      </c>
      <c r="J1049" s="117">
        <v>1.7410725014000001E-2</v>
      </c>
      <c r="K1049" s="117">
        <v>3.2271447000000002E-2</v>
      </c>
      <c r="L1049" s="116">
        <v>0.24264245864661654</v>
      </c>
      <c r="M1049" s="115">
        <v>21.513553999999999</v>
      </c>
      <c r="N1049" s="114">
        <v>5.4477431999999998E-3</v>
      </c>
      <c r="O1049" s="114">
        <v>5.0776390000000001E-3</v>
      </c>
      <c r="P1049" s="114">
        <v>2.2645753999999999E-4</v>
      </c>
      <c r="Q1049" s="114">
        <v>1.4364662E-4</v>
      </c>
      <c r="R1049" s="113">
        <v>3.0441480507756998E-7</v>
      </c>
      <c r="S1049" s="112">
        <v>8.3749090367953981E-10</v>
      </c>
      <c r="T1049" s="112">
        <v>2.0118574184999998E-2</v>
      </c>
      <c r="U1049" s="122">
        <v>1.310213E-5</v>
      </c>
      <c r="V1049" s="151"/>
      <c r="W1049" s="143"/>
      <c r="X1049" s="42" t="s">
        <v>1277</v>
      </c>
      <c r="Y1049" s="76"/>
      <c r="Z1049" s="76"/>
      <c r="AA1049" s="108"/>
    </row>
    <row r="1050" spans="1:27" ht="14.5" customHeight="1">
      <c r="A1050" s="41" t="s">
        <v>10073</v>
      </c>
      <c r="B1050" s="119" t="s">
        <v>8313</v>
      </c>
      <c r="C1050" s="120" t="s">
        <v>10072</v>
      </c>
      <c r="D1050" s="135" t="s">
        <v>98</v>
      </c>
      <c r="E1050" s="119" t="s">
        <v>6570</v>
      </c>
      <c r="F1050" s="118" t="s">
        <v>10071</v>
      </c>
      <c r="G1050" s="117">
        <v>6.5436942215874989</v>
      </c>
      <c r="H1050" s="117">
        <v>1.5667293024999999E-3</v>
      </c>
      <c r="I1050" s="117">
        <v>5.1703326699999996E-3</v>
      </c>
      <c r="J1050" s="117">
        <v>6.0458357096149991</v>
      </c>
      <c r="K1050" s="117">
        <v>0.49112145000000001</v>
      </c>
      <c r="L1050" s="116">
        <v>3.6926424812030074</v>
      </c>
      <c r="M1050" s="115">
        <v>21.513553999999999</v>
      </c>
      <c r="N1050" s="114">
        <v>6.1462567000000003E-2</v>
      </c>
      <c r="O1050" s="114">
        <v>5.8480326999999999E-2</v>
      </c>
      <c r="P1050" s="114">
        <v>2.8385928999999999E-3</v>
      </c>
      <c r="Q1050" s="114">
        <v>1.4364662E-4</v>
      </c>
      <c r="R1050" s="113">
        <v>3.5060147850775697E-6</v>
      </c>
      <c r="S1050" s="112">
        <v>1.0497754458681536E-8</v>
      </c>
      <c r="T1050" s="112">
        <v>2.0118574184999998E-2</v>
      </c>
      <c r="U1050" s="111">
        <v>1.0929728E-4</v>
      </c>
      <c r="V1050" s="151"/>
      <c r="W1050" s="143"/>
      <c r="X1050" s="42" t="s">
        <v>1277</v>
      </c>
      <c r="Y1050" s="42"/>
      <c r="Z1050" s="42"/>
      <c r="AA1050" s="108"/>
    </row>
    <row r="1051" spans="1:27" ht="14.5" customHeight="1">
      <c r="A1051" s="41" t="s">
        <v>10070</v>
      </c>
      <c r="B1051" s="119" t="s">
        <v>8313</v>
      </c>
      <c r="C1051" s="120" t="s">
        <v>340</v>
      </c>
      <c r="D1051" s="135" t="s">
        <v>98</v>
      </c>
      <c r="E1051" s="119" t="s">
        <v>6570</v>
      </c>
      <c r="F1051" s="118" t="s">
        <v>10069</v>
      </c>
      <c r="G1051" s="117">
        <v>5.9747677092000004E-2</v>
      </c>
      <c r="H1051" s="117">
        <v>1.576633993E-3</v>
      </c>
      <c r="I1051" s="117">
        <v>5.5772005899999994E-3</v>
      </c>
      <c r="J1051" s="117">
        <v>1.8789935508999999E-2</v>
      </c>
      <c r="K1051" s="117">
        <v>3.3803907000000001E-2</v>
      </c>
      <c r="L1051" s="116">
        <v>0.2541647142857143</v>
      </c>
      <c r="M1051" s="115">
        <v>21.664843000000001</v>
      </c>
      <c r="N1051" s="114">
        <v>5.7636566999999996E-3</v>
      </c>
      <c r="O1051" s="114">
        <v>5.3726727E-3</v>
      </c>
      <c r="P1051" s="114">
        <v>2.3742555000000001E-4</v>
      </c>
      <c r="Q1051" s="114">
        <v>1.5355851E-4</v>
      </c>
      <c r="R1051" s="113">
        <v>3.2210267595457E-7</v>
      </c>
      <c r="S1051" s="112">
        <v>8.7805305383053995E-10</v>
      </c>
      <c r="T1051" s="112">
        <v>2.1506793962999999E-2</v>
      </c>
      <c r="U1051" s="122">
        <v>1.3720294E-5</v>
      </c>
      <c r="V1051" s="151"/>
      <c r="W1051" s="143"/>
      <c r="X1051" s="42" t="s">
        <v>1277</v>
      </c>
      <c r="Y1051" s="42"/>
      <c r="Z1051" s="42"/>
      <c r="AA1051" s="108"/>
    </row>
    <row r="1052" spans="1:27" ht="14.5" customHeight="1">
      <c r="A1052" s="41" t="s">
        <v>10068</v>
      </c>
      <c r="B1052" s="119" t="s">
        <v>8313</v>
      </c>
      <c r="C1052" s="120" t="s">
        <v>341</v>
      </c>
      <c r="D1052" s="135" t="s">
        <v>98</v>
      </c>
      <c r="E1052" s="119" t="s">
        <v>6570</v>
      </c>
      <c r="F1052" s="118" t="s">
        <v>10067</v>
      </c>
      <c r="G1052" s="117">
        <v>9.4495976441079996</v>
      </c>
      <c r="H1052" s="117">
        <v>1.576633993E-3</v>
      </c>
      <c r="I1052" s="117">
        <v>5.5772005899999994E-3</v>
      </c>
      <c r="J1052" s="117">
        <v>8.9497898995249994</v>
      </c>
      <c r="K1052" s="117">
        <v>0.49265390999999997</v>
      </c>
      <c r="L1052" s="116">
        <v>3.7041647368421047</v>
      </c>
      <c r="M1052" s="115">
        <v>21.664843000000001</v>
      </c>
      <c r="N1052" s="114">
        <v>6.1778479999999997E-2</v>
      </c>
      <c r="O1052" s="114">
        <v>5.8775360999999998E-2</v>
      </c>
      <c r="P1052" s="114">
        <v>2.8495609E-3</v>
      </c>
      <c r="Q1052" s="114">
        <v>1.5355851E-4</v>
      </c>
      <c r="R1052" s="113">
        <v>3.5237026959545701E-6</v>
      </c>
      <c r="S1052" s="112">
        <v>1.0538317288829538E-8</v>
      </c>
      <c r="T1052" s="112">
        <v>2.1506793962999999E-2</v>
      </c>
      <c r="U1052" s="111">
        <v>1.0991545E-4</v>
      </c>
      <c r="V1052" s="137"/>
      <c r="W1052" s="143"/>
      <c r="X1052" s="42" t="s">
        <v>1277</v>
      </c>
      <c r="Y1052" s="42"/>
      <c r="Z1052" s="42"/>
      <c r="AA1052" s="108"/>
    </row>
    <row r="1053" spans="1:27" ht="14.5" customHeight="1">
      <c r="A1053" s="41" t="s">
        <v>10066</v>
      </c>
      <c r="B1053" s="119" t="s">
        <v>8313</v>
      </c>
      <c r="C1053" s="120" t="s">
        <v>10065</v>
      </c>
      <c r="D1053" s="135" t="s">
        <v>98</v>
      </c>
      <c r="E1053" s="119" t="s">
        <v>6570</v>
      </c>
      <c r="F1053" s="118" t="s">
        <v>10064</v>
      </c>
      <c r="G1053" s="117">
        <v>8.8435694305700002E-2</v>
      </c>
      <c r="H1053" s="117">
        <v>1.6620031476999998E-3</v>
      </c>
      <c r="I1053" s="117">
        <v>9.08401499E-3</v>
      </c>
      <c r="J1053" s="117">
        <v>3.0677418168000001E-2</v>
      </c>
      <c r="K1053" s="117">
        <v>4.7012258000000001E-2</v>
      </c>
      <c r="L1053" s="116">
        <v>0.35347562406015037</v>
      </c>
      <c r="M1053" s="115">
        <v>22.968813000000001</v>
      </c>
      <c r="N1053" s="114">
        <v>8.4865306000000001E-3</v>
      </c>
      <c r="O1053" s="114">
        <v>7.9155817000000003E-3</v>
      </c>
      <c r="P1053" s="114">
        <v>3.3195932000000002E-4</v>
      </c>
      <c r="Q1053" s="114">
        <v>2.3898954000000001E-4</v>
      </c>
      <c r="R1053" s="113">
        <v>4.7455525777257E-7</v>
      </c>
      <c r="S1053" s="112">
        <v>1.2276602258225399E-9</v>
      </c>
      <c r="T1053" s="112">
        <v>3.3471923809E-2</v>
      </c>
      <c r="U1053" s="122">
        <v>1.9048277999999998E-5</v>
      </c>
      <c r="V1053" s="151"/>
      <c r="W1053" s="143"/>
      <c r="X1053" s="42" t="s">
        <v>1277</v>
      </c>
      <c r="Y1053" s="42"/>
      <c r="Z1053" s="42"/>
      <c r="AA1053" s="108"/>
    </row>
    <row r="1054" spans="1:27" ht="14.5" customHeight="1">
      <c r="A1054" s="41" t="s">
        <v>10063</v>
      </c>
      <c r="B1054" s="119" t="s">
        <v>8313</v>
      </c>
      <c r="C1054" s="120" t="s">
        <v>342</v>
      </c>
      <c r="D1054" s="135" t="s">
        <v>98</v>
      </c>
      <c r="E1054" s="119" t="s">
        <v>6570</v>
      </c>
      <c r="F1054" s="118" t="s">
        <v>10062</v>
      </c>
      <c r="G1054" s="117">
        <v>10.646186082892703</v>
      </c>
      <c r="H1054" s="117">
        <v>1.6620031476999998E-3</v>
      </c>
      <c r="I1054" s="117">
        <v>9.08401499E-3</v>
      </c>
      <c r="J1054" s="117">
        <v>10.129577804755002</v>
      </c>
      <c r="K1054" s="117">
        <v>0.50586226000000001</v>
      </c>
      <c r="L1054" s="116">
        <v>3.8034756390977442</v>
      </c>
      <c r="M1054" s="115">
        <v>22.968813000000001</v>
      </c>
      <c r="N1054" s="114">
        <v>6.4501353999999997E-2</v>
      </c>
      <c r="O1054" s="114">
        <v>6.1318270000000001E-2</v>
      </c>
      <c r="P1054" s="114">
        <v>2.9440947000000002E-3</v>
      </c>
      <c r="Q1054" s="114">
        <v>2.3898954000000001E-4</v>
      </c>
      <c r="R1054" s="113">
        <v>3.6761552577725701E-6</v>
      </c>
      <c r="S1054" s="112">
        <v>1.0887923920827539E-8</v>
      </c>
      <c r="T1054" s="112">
        <v>3.3471923809E-2</v>
      </c>
      <c r="U1054" s="111">
        <v>1.1524343E-4</v>
      </c>
      <c r="V1054" s="151"/>
      <c r="W1054" s="143"/>
      <c r="X1054" s="42" t="s">
        <v>1277</v>
      </c>
      <c r="Y1054" s="42"/>
      <c r="Z1054" s="42"/>
      <c r="AA1054" s="108"/>
    </row>
    <row r="1055" spans="1:27" ht="14.5" customHeight="1">
      <c r="A1055" s="41" t="s">
        <v>10061</v>
      </c>
      <c r="B1055" s="119" t="s">
        <v>8313</v>
      </c>
      <c r="C1055" s="120" t="s">
        <v>343</v>
      </c>
      <c r="D1055" s="135" t="s">
        <v>98</v>
      </c>
      <c r="E1055" s="119" t="s">
        <v>6570</v>
      </c>
      <c r="F1055" s="118" t="s">
        <v>10060</v>
      </c>
      <c r="G1055" s="117">
        <v>5.3566281240999998E-2</v>
      </c>
      <c r="H1055" s="117">
        <v>1.5582395419999999E-3</v>
      </c>
      <c r="I1055" s="117">
        <v>4.8215886499999999E-3</v>
      </c>
      <c r="J1055" s="117">
        <v>1.6228544048999999E-2</v>
      </c>
      <c r="K1055" s="117">
        <v>3.0957908999999999E-2</v>
      </c>
      <c r="L1055" s="116">
        <v>0.23276623308270675</v>
      </c>
      <c r="M1055" s="115">
        <v>21.383876999999998</v>
      </c>
      <c r="N1055" s="114">
        <v>5.1769601E-3</v>
      </c>
      <c r="O1055" s="114">
        <v>4.8247530000000002E-3</v>
      </c>
      <c r="P1055" s="114">
        <v>2.1705638999999999E-4</v>
      </c>
      <c r="Q1055" s="114">
        <v>1.3515070999999999E-4</v>
      </c>
      <c r="R1055" s="113">
        <v>2.8925377859656993E-7</v>
      </c>
      <c r="S1055" s="112">
        <v>8.0272333254753993E-10</v>
      </c>
      <c r="T1055" s="112">
        <v>1.8928671090000002E-2</v>
      </c>
      <c r="U1055" s="122">
        <v>1.2572275E-5</v>
      </c>
      <c r="V1055" s="151"/>
      <c r="W1055" s="143"/>
      <c r="X1055" s="42" t="s">
        <v>1277</v>
      </c>
      <c r="Y1055" s="42"/>
      <c r="Z1055" s="42"/>
      <c r="AA1055" s="108"/>
    </row>
    <row r="1056" spans="1:27" ht="14.5" customHeight="1">
      <c r="A1056" s="41" t="s">
        <v>10059</v>
      </c>
      <c r="B1056" s="119" t="s">
        <v>8313</v>
      </c>
      <c r="C1056" s="120" t="s">
        <v>10058</v>
      </c>
      <c r="D1056" s="135" t="s">
        <v>98</v>
      </c>
      <c r="E1056" s="119" t="s">
        <v>6570</v>
      </c>
      <c r="F1056" s="118" t="s">
        <v>10057</v>
      </c>
      <c r="G1056" s="117">
        <v>3.7344462844869999</v>
      </c>
      <c r="H1056" s="117">
        <v>1.5582395419999999E-3</v>
      </c>
      <c r="I1056" s="117">
        <v>4.8215886499999999E-3</v>
      </c>
      <c r="J1056" s="117">
        <v>3.238258546295</v>
      </c>
      <c r="K1056" s="117">
        <v>0.48980791000000001</v>
      </c>
      <c r="L1056" s="116">
        <v>3.6827662406015036</v>
      </c>
      <c r="M1056" s="115">
        <v>21.383876999999998</v>
      </c>
      <c r="N1056" s="114">
        <v>6.1191783E-2</v>
      </c>
      <c r="O1056" s="114">
        <v>5.8227440999999998E-2</v>
      </c>
      <c r="P1056" s="114">
        <v>2.8291917999999998E-3</v>
      </c>
      <c r="Q1056" s="114">
        <v>1.3515070999999999E-4</v>
      </c>
      <c r="R1056" s="113">
        <v>3.4908537885965699E-6</v>
      </c>
      <c r="S1056" s="112">
        <v>1.0462987317550541E-8</v>
      </c>
      <c r="T1056" s="112">
        <v>1.8928671090000002E-2</v>
      </c>
      <c r="U1056" s="111">
        <v>1.0876743E-4</v>
      </c>
      <c r="V1056" s="151"/>
      <c r="W1056" s="143"/>
      <c r="X1056" s="42" t="s">
        <v>1277</v>
      </c>
      <c r="Y1056" s="42"/>
      <c r="Z1056" s="42"/>
      <c r="AA1056" s="108"/>
    </row>
    <row r="1057" spans="1:27" ht="14.5" customHeight="1">
      <c r="A1057" s="41" t="s">
        <v>10056</v>
      </c>
      <c r="B1057" s="119" t="s">
        <v>8313</v>
      </c>
      <c r="C1057" s="120" t="s">
        <v>344</v>
      </c>
      <c r="D1057" s="135" t="s">
        <v>98</v>
      </c>
      <c r="E1057" s="119" t="s">
        <v>6570</v>
      </c>
      <c r="F1057" s="118" t="s">
        <v>10055</v>
      </c>
      <c r="G1057" s="117">
        <v>5.3566281240999998E-2</v>
      </c>
      <c r="H1057" s="117">
        <v>1.5582395419999999E-3</v>
      </c>
      <c r="I1057" s="117">
        <v>4.8215886499999999E-3</v>
      </c>
      <c r="J1057" s="117">
        <v>1.6228544048999999E-2</v>
      </c>
      <c r="K1057" s="117">
        <v>3.0957908999999999E-2</v>
      </c>
      <c r="L1057" s="116">
        <v>0.23276623308270675</v>
      </c>
      <c r="M1057" s="115">
        <v>21.383876999999998</v>
      </c>
      <c r="N1057" s="114">
        <v>5.1769601E-3</v>
      </c>
      <c r="O1057" s="114">
        <v>4.8247530000000002E-3</v>
      </c>
      <c r="P1057" s="114">
        <v>2.1705638999999999E-4</v>
      </c>
      <c r="Q1057" s="114">
        <v>1.3515070999999999E-4</v>
      </c>
      <c r="R1057" s="113">
        <v>2.8925377859656993E-7</v>
      </c>
      <c r="S1057" s="112">
        <v>8.0272333254753993E-10</v>
      </c>
      <c r="T1057" s="112">
        <v>1.8928671090000002E-2</v>
      </c>
      <c r="U1057" s="122">
        <v>1.2572275E-5</v>
      </c>
      <c r="V1057" s="151"/>
      <c r="W1057" s="143"/>
      <c r="X1057" s="42" t="s">
        <v>1277</v>
      </c>
      <c r="Y1057" s="42"/>
      <c r="Z1057" s="42"/>
      <c r="AA1057" s="108"/>
    </row>
    <row r="1058" spans="1:27" ht="14.5" customHeight="1">
      <c r="A1058" s="41" t="s">
        <v>10054</v>
      </c>
      <c r="B1058" s="119" t="s">
        <v>8313</v>
      </c>
      <c r="C1058" s="120" t="s">
        <v>345</v>
      </c>
      <c r="D1058" s="135" t="s">
        <v>98</v>
      </c>
      <c r="E1058" s="119" t="s">
        <v>6570</v>
      </c>
      <c r="F1058" s="118" t="s">
        <v>10053</v>
      </c>
      <c r="G1058" s="117">
        <v>5.68947254576E-2</v>
      </c>
      <c r="H1058" s="117">
        <v>1.5681442325999999E-3</v>
      </c>
      <c r="I1058" s="117">
        <v>5.2284566700000002E-3</v>
      </c>
      <c r="J1058" s="117">
        <v>1.7607754555000001E-2</v>
      </c>
      <c r="K1058" s="117">
        <v>3.2490369999999998E-2</v>
      </c>
      <c r="L1058" s="116">
        <v>0.24428849624060148</v>
      </c>
      <c r="M1058" s="115">
        <v>21.535167000000001</v>
      </c>
      <c r="N1058" s="114">
        <v>5.4928737000000004E-3</v>
      </c>
      <c r="O1058" s="114">
        <v>5.1197867000000001E-3</v>
      </c>
      <c r="P1058" s="114">
        <v>2.2802440000000001E-4</v>
      </c>
      <c r="Q1058" s="114">
        <v>1.4506259999999999E-4</v>
      </c>
      <c r="R1058" s="113">
        <v>3.0694165047357E-7</v>
      </c>
      <c r="S1058" s="112">
        <v>8.4328549370153994E-10</v>
      </c>
      <c r="T1058" s="112">
        <v>2.0316890868000002E-2</v>
      </c>
      <c r="U1058" s="122">
        <v>1.3190439E-5</v>
      </c>
      <c r="V1058" s="151"/>
      <c r="W1058" s="143"/>
      <c r="X1058" s="42" t="s">
        <v>1277</v>
      </c>
      <c r="Y1058" s="42"/>
      <c r="Z1058" s="42"/>
      <c r="AA1058" s="108"/>
    </row>
    <row r="1059" spans="1:27" ht="14.5" customHeight="1">
      <c r="A1059" s="41" t="s">
        <v>10052</v>
      </c>
      <c r="B1059" s="119" t="s">
        <v>8313</v>
      </c>
      <c r="C1059" s="120" t="s">
        <v>10051</v>
      </c>
      <c r="D1059" s="135" t="s">
        <v>98</v>
      </c>
      <c r="E1059" s="119" t="s">
        <v>6570</v>
      </c>
      <c r="F1059" s="118" t="s">
        <v>10050</v>
      </c>
      <c r="G1059" s="117">
        <v>8.1414447071175999</v>
      </c>
      <c r="H1059" s="117">
        <v>1.5681442325999999E-3</v>
      </c>
      <c r="I1059" s="117">
        <v>5.2284566700000002E-3</v>
      </c>
      <c r="J1059" s="117">
        <v>7.6433077362150001</v>
      </c>
      <c r="K1059" s="117">
        <v>0.49134037000000003</v>
      </c>
      <c r="L1059" s="116">
        <v>3.6942884962406013</v>
      </c>
      <c r="M1059" s="115">
        <v>21.535167000000001</v>
      </c>
      <c r="N1059" s="114">
        <v>6.1507697E-2</v>
      </c>
      <c r="O1059" s="114">
        <v>5.8522474999999997E-2</v>
      </c>
      <c r="P1059" s="114">
        <v>2.8401597999999999E-3</v>
      </c>
      <c r="Q1059" s="114">
        <v>1.4506259999999999E-4</v>
      </c>
      <c r="R1059" s="113">
        <v>3.5085416004735699E-6</v>
      </c>
      <c r="S1059" s="112">
        <v>1.0503549148701539E-8</v>
      </c>
      <c r="T1059" s="112">
        <v>2.0316890868000002E-2</v>
      </c>
      <c r="U1059" s="111">
        <v>1.0938559E-4</v>
      </c>
      <c r="V1059" s="151"/>
      <c r="W1059" s="143"/>
      <c r="X1059" s="42" t="s">
        <v>1277</v>
      </c>
      <c r="Y1059" s="42"/>
      <c r="Z1059" s="42"/>
      <c r="AA1059" s="108"/>
    </row>
    <row r="1060" spans="1:27" ht="14.5" customHeight="1">
      <c r="A1060" s="41" t="s">
        <v>10049</v>
      </c>
      <c r="B1060" s="119" t="s">
        <v>8313</v>
      </c>
      <c r="C1060" s="120" t="s">
        <v>346</v>
      </c>
      <c r="D1060" s="135" t="s">
        <v>98</v>
      </c>
      <c r="E1060" s="119" t="s">
        <v>6570</v>
      </c>
      <c r="F1060" s="118" t="s">
        <v>10048</v>
      </c>
      <c r="G1060" s="117">
        <v>5.2773795218900001E-2</v>
      </c>
      <c r="H1060" s="117">
        <v>1.5558812719E-3</v>
      </c>
      <c r="I1060" s="117">
        <v>4.72471544E-3</v>
      </c>
      <c r="J1060" s="117">
        <v>1.5900160507000001E-2</v>
      </c>
      <c r="K1060" s="117">
        <v>3.0593037999999999E-2</v>
      </c>
      <c r="L1060" s="116">
        <v>0.23002284210526314</v>
      </c>
      <c r="M1060" s="115">
        <v>21.347856</v>
      </c>
      <c r="N1060" s="114">
        <v>5.1017425999999996E-3</v>
      </c>
      <c r="O1060" s="114">
        <v>4.7545069000000002E-3</v>
      </c>
      <c r="P1060" s="114">
        <v>2.1444496000000001E-4</v>
      </c>
      <c r="Q1060" s="114">
        <v>1.3279074000000001E-4</v>
      </c>
      <c r="R1060" s="113">
        <v>2.8504238289857001E-7</v>
      </c>
      <c r="S1060" s="112">
        <v>7.9306568317853996E-10</v>
      </c>
      <c r="T1060" s="112">
        <v>1.8598142619000002E-2</v>
      </c>
      <c r="U1060" s="122">
        <v>1.2425093E-5</v>
      </c>
      <c r="V1060" s="151"/>
      <c r="W1060" s="143"/>
      <c r="X1060" s="42" t="s">
        <v>1277</v>
      </c>
      <c r="Y1060" s="42"/>
      <c r="Z1060" s="42"/>
      <c r="AA1060" s="108"/>
    </row>
    <row r="1061" spans="1:27" ht="14.5" customHeight="1">
      <c r="A1061" s="41" t="s">
        <v>10047</v>
      </c>
      <c r="B1061" s="119" t="s">
        <v>8313</v>
      </c>
      <c r="C1061" s="120" t="s">
        <v>347</v>
      </c>
      <c r="D1061" s="135" t="s">
        <v>98</v>
      </c>
      <c r="E1061" s="119" t="s">
        <v>6570</v>
      </c>
      <c r="F1061" s="118" t="s">
        <v>10046</v>
      </c>
      <c r="G1061" s="117">
        <v>3.0878738043669003</v>
      </c>
      <c r="H1061" s="117">
        <v>1.5558812719E-3</v>
      </c>
      <c r="I1061" s="117">
        <v>4.72471544E-3</v>
      </c>
      <c r="J1061" s="117">
        <v>2.5921501676550003</v>
      </c>
      <c r="K1061" s="117">
        <v>0.48944304</v>
      </c>
      <c r="L1061" s="116">
        <v>3.6800228571428568</v>
      </c>
      <c r="M1061" s="115">
        <v>21.347856</v>
      </c>
      <c r="N1061" s="114">
        <v>6.1116565999999997E-2</v>
      </c>
      <c r="O1061" s="114">
        <v>5.8157195000000002E-2</v>
      </c>
      <c r="P1061" s="114">
        <v>2.8265803000000001E-3</v>
      </c>
      <c r="Q1061" s="114">
        <v>1.3279074000000001E-4</v>
      </c>
      <c r="R1061" s="113">
        <v>3.4866423628985698E-6</v>
      </c>
      <c r="S1061" s="112">
        <v>1.0453329168180539E-8</v>
      </c>
      <c r="T1061" s="112">
        <v>1.8598142619000002E-2</v>
      </c>
      <c r="U1061" s="111">
        <v>1.0862025E-4</v>
      </c>
      <c r="V1061" s="151"/>
      <c r="W1061" s="143"/>
      <c r="X1061" s="42" t="s">
        <v>1277</v>
      </c>
      <c r="Y1061" s="42"/>
      <c r="Z1061" s="42"/>
      <c r="AA1061" s="108"/>
    </row>
    <row r="1062" spans="1:27" ht="14.5" customHeight="1">
      <c r="A1062" s="41" t="s">
        <v>10045</v>
      </c>
      <c r="B1062" s="119" t="s">
        <v>8313</v>
      </c>
      <c r="C1062" s="120" t="s">
        <v>348</v>
      </c>
      <c r="D1062" s="135" t="s">
        <v>98</v>
      </c>
      <c r="E1062" s="119" t="s">
        <v>6570</v>
      </c>
      <c r="F1062" s="118" t="s">
        <v>10044</v>
      </c>
      <c r="G1062" s="117">
        <v>5.4675762113200001E-2</v>
      </c>
      <c r="H1062" s="117">
        <v>1.5615411822000002E-3</v>
      </c>
      <c r="I1062" s="117">
        <v>4.9572113499999999E-3</v>
      </c>
      <c r="J1062" s="117">
        <v>1.6688280581000001E-2</v>
      </c>
      <c r="K1062" s="117">
        <v>3.1468729000000001E-2</v>
      </c>
      <c r="L1062" s="116">
        <v>0.23660698496240601</v>
      </c>
      <c r="M1062" s="115">
        <v>21.434307</v>
      </c>
      <c r="N1062" s="114">
        <v>5.2822646000000003E-3</v>
      </c>
      <c r="O1062" s="114">
        <v>4.9230975999999997E-3</v>
      </c>
      <c r="P1062" s="114">
        <v>2.2071239000000001E-4</v>
      </c>
      <c r="Q1062" s="114">
        <v>1.3845468000000001E-4</v>
      </c>
      <c r="R1062" s="113">
        <v>2.9514973648556999E-7</v>
      </c>
      <c r="S1062" s="112">
        <v>8.1624405226653972E-10</v>
      </c>
      <c r="T1062" s="112">
        <v>1.9391411349E-2</v>
      </c>
      <c r="U1062" s="122">
        <v>1.2778329E-5</v>
      </c>
      <c r="V1062" s="151"/>
      <c r="W1062" s="143"/>
      <c r="X1062" s="42" t="s">
        <v>1277</v>
      </c>
      <c r="Y1062" s="42"/>
      <c r="Z1062" s="42"/>
      <c r="AA1062" s="108"/>
    </row>
    <row r="1063" spans="1:27" ht="14.5" customHeight="1">
      <c r="A1063" s="41" t="s">
        <v>10043</v>
      </c>
      <c r="B1063" s="119" t="s">
        <v>8313</v>
      </c>
      <c r="C1063" s="120" t="s">
        <v>10042</v>
      </c>
      <c r="D1063" s="135" t="s">
        <v>98</v>
      </c>
      <c r="E1063" s="119" t="s">
        <v>6570</v>
      </c>
      <c r="F1063" s="118" t="s">
        <v>10041</v>
      </c>
      <c r="G1063" s="117">
        <v>3.5019757584972</v>
      </c>
      <c r="H1063" s="117">
        <v>1.5615411822000002E-3</v>
      </c>
      <c r="I1063" s="117">
        <v>4.9572113499999999E-3</v>
      </c>
      <c r="J1063" s="117">
        <v>3.0051382759650003</v>
      </c>
      <c r="K1063" s="117">
        <v>0.49031872999999998</v>
      </c>
      <c r="L1063" s="116">
        <v>3.6866069924812028</v>
      </c>
      <c r="M1063" s="115">
        <v>21.434307</v>
      </c>
      <c r="N1063" s="114">
        <v>6.1297088E-2</v>
      </c>
      <c r="O1063" s="114">
        <v>5.8325785999999998E-2</v>
      </c>
      <c r="P1063" s="114">
        <v>2.8328478000000002E-3</v>
      </c>
      <c r="Q1063" s="114">
        <v>1.3845468000000001E-4</v>
      </c>
      <c r="R1063" s="113">
        <v>3.4967497264855702E-6</v>
      </c>
      <c r="S1063" s="112">
        <v>1.0476507927261541E-8</v>
      </c>
      <c r="T1063" s="112">
        <v>1.9391411349E-2</v>
      </c>
      <c r="U1063" s="111">
        <v>1.0897347999999999E-4</v>
      </c>
      <c r="V1063" s="151"/>
      <c r="W1063" s="143"/>
      <c r="X1063" s="42" t="s">
        <v>1277</v>
      </c>
      <c r="Y1063" s="42"/>
      <c r="Z1063" s="42"/>
      <c r="AA1063" s="108"/>
    </row>
    <row r="1064" spans="1:27" ht="14.5" customHeight="1">
      <c r="A1064" s="41" t="s">
        <v>10040</v>
      </c>
      <c r="B1064" s="119" t="s">
        <v>8313</v>
      </c>
      <c r="C1064" s="120" t="s">
        <v>349</v>
      </c>
      <c r="D1064" s="135" t="s">
        <v>98</v>
      </c>
      <c r="E1064" s="119" t="s">
        <v>6570</v>
      </c>
      <c r="F1064" s="118" t="s">
        <v>10039</v>
      </c>
      <c r="G1064" s="117">
        <v>5.2773795218900001E-2</v>
      </c>
      <c r="H1064" s="117">
        <v>1.5558812719E-3</v>
      </c>
      <c r="I1064" s="117">
        <v>4.72471544E-3</v>
      </c>
      <c r="J1064" s="117">
        <v>1.5900160507000001E-2</v>
      </c>
      <c r="K1064" s="117">
        <v>3.0593037999999999E-2</v>
      </c>
      <c r="L1064" s="116">
        <v>0.23002284210526314</v>
      </c>
      <c r="M1064" s="115">
        <v>21.347856</v>
      </c>
      <c r="N1064" s="114">
        <v>5.1017425999999996E-3</v>
      </c>
      <c r="O1064" s="114">
        <v>4.7545069000000002E-3</v>
      </c>
      <c r="P1064" s="114">
        <v>2.1444496000000001E-4</v>
      </c>
      <c r="Q1064" s="114">
        <v>1.3279074000000001E-4</v>
      </c>
      <c r="R1064" s="113">
        <v>2.8504238289857001E-7</v>
      </c>
      <c r="S1064" s="112">
        <v>7.9306568317853996E-10</v>
      </c>
      <c r="T1064" s="112">
        <v>1.8598142619000002E-2</v>
      </c>
      <c r="U1064" s="122">
        <v>1.2425093E-5</v>
      </c>
      <c r="V1064" s="151"/>
      <c r="W1064" s="143"/>
      <c r="X1064" s="42" t="s">
        <v>1277</v>
      </c>
      <c r="Y1064" s="42"/>
      <c r="Z1064" s="42"/>
      <c r="AA1064" s="108"/>
    </row>
    <row r="1065" spans="1:27" ht="14.5" customHeight="1">
      <c r="A1065" s="41" t="s">
        <v>10038</v>
      </c>
      <c r="B1065" s="119" t="s">
        <v>8313</v>
      </c>
      <c r="C1065" s="120" t="s">
        <v>350</v>
      </c>
      <c r="D1065" s="135" t="s">
        <v>98</v>
      </c>
      <c r="E1065" s="119" t="s">
        <v>6570</v>
      </c>
      <c r="F1065" s="118" t="s">
        <v>10037</v>
      </c>
      <c r="G1065" s="117">
        <v>3.9466238043669</v>
      </c>
      <c r="H1065" s="117">
        <v>1.5558812719E-3</v>
      </c>
      <c r="I1065" s="117">
        <v>4.72471544E-3</v>
      </c>
      <c r="J1065" s="117">
        <v>3.450900167655</v>
      </c>
      <c r="K1065" s="117">
        <v>0.48944304</v>
      </c>
      <c r="L1065" s="116">
        <v>3.6800228571428568</v>
      </c>
      <c r="M1065" s="115">
        <v>21.347856</v>
      </c>
      <c r="N1065" s="114">
        <v>6.1116565999999997E-2</v>
      </c>
      <c r="O1065" s="114">
        <v>5.8157195000000002E-2</v>
      </c>
      <c r="P1065" s="114">
        <v>2.8265803000000001E-3</v>
      </c>
      <c r="Q1065" s="114">
        <v>1.3279074000000001E-4</v>
      </c>
      <c r="R1065" s="113">
        <v>3.4866423628985698E-6</v>
      </c>
      <c r="S1065" s="112">
        <v>1.0453329168180539E-8</v>
      </c>
      <c r="T1065" s="112">
        <v>1.8598142619000002E-2</v>
      </c>
      <c r="U1065" s="111">
        <v>1.0862025E-4</v>
      </c>
      <c r="V1065" s="151"/>
      <c r="W1065" s="143"/>
      <c r="X1065" s="42" t="s">
        <v>1277</v>
      </c>
      <c r="Y1065" s="42"/>
      <c r="Z1065" s="42"/>
      <c r="AA1065" s="108"/>
    </row>
    <row r="1066" spans="1:27" ht="14.5" customHeight="1">
      <c r="A1066" s="41" t="s">
        <v>10036</v>
      </c>
      <c r="B1066" s="119" t="s">
        <v>8313</v>
      </c>
      <c r="C1066" s="120" t="s">
        <v>10035</v>
      </c>
      <c r="D1066" s="135" t="s">
        <v>98</v>
      </c>
      <c r="E1066" s="119" t="s">
        <v>6570</v>
      </c>
      <c r="F1066" s="118" t="s">
        <v>10034</v>
      </c>
      <c r="G1066" s="117">
        <v>6.2442132007499998E-2</v>
      </c>
      <c r="H1066" s="117">
        <v>1.5846520734999999E-3</v>
      </c>
      <c r="I1066" s="117">
        <v>5.9065699100000002E-3</v>
      </c>
      <c r="J1066" s="117">
        <v>1.9906439024000001E-2</v>
      </c>
      <c r="K1066" s="117">
        <v>3.5044471000000001E-2</v>
      </c>
      <c r="L1066" s="116">
        <v>0.2634922631578947</v>
      </c>
      <c r="M1066" s="115">
        <v>21.787315</v>
      </c>
      <c r="N1066" s="114">
        <v>6.0193961999999998E-3</v>
      </c>
      <c r="O1066" s="114">
        <v>5.6115093999999999E-3</v>
      </c>
      <c r="P1066" s="114">
        <v>2.4630441000000002E-4</v>
      </c>
      <c r="Q1066" s="114">
        <v>1.6158241999999999E-4</v>
      </c>
      <c r="R1066" s="113">
        <v>3.3642142623857003E-7</v>
      </c>
      <c r="S1066" s="112">
        <v>9.1088909429153991E-10</v>
      </c>
      <c r="T1066" s="112">
        <v>2.2630590164E-2</v>
      </c>
      <c r="U1066" s="122">
        <v>1.4220712E-5</v>
      </c>
      <c r="V1066" s="151"/>
      <c r="W1066" s="143"/>
      <c r="X1066" s="42" t="s">
        <v>1277</v>
      </c>
      <c r="Y1066" s="42"/>
      <c r="Z1066" s="42"/>
      <c r="AA1066" s="108"/>
    </row>
    <row r="1067" spans="1:27" ht="14.5" customHeight="1">
      <c r="A1067" s="41" t="s">
        <v>10033</v>
      </c>
      <c r="B1067" s="119" t="s">
        <v>8313</v>
      </c>
      <c r="C1067" s="120" t="s">
        <v>351</v>
      </c>
      <c r="D1067" s="135" t="s">
        <v>98</v>
      </c>
      <c r="E1067" s="119" t="s">
        <v>6570</v>
      </c>
      <c r="F1067" s="118" t="s">
        <v>10032</v>
      </c>
      <c r="G1067" s="117">
        <v>10.6201916783585</v>
      </c>
      <c r="H1067" s="117">
        <v>1.5846520734999999E-3</v>
      </c>
      <c r="I1067" s="117">
        <v>5.9065699100000002E-3</v>
      </c>
      <c r="J1067" s="117">
        <v>10.118805986375</v>
      </c>
      <c r="K1067" s="117">
        <v>0.49389446999999997</v>
      </c>
      <c r="L1067" s="116">
        <v>3.7134922556390975</v>
      </c>
      <c r="M1067" s="115">
        <v>21.787315</v>
      </c>
      <c r="N1067" s="114">
        <v>6.2034220000000001E-2</v>
      </c>
      <c r="O1067" s="114">
        <v>5.9014196999999997E-2</v>
      </c>
      <c r="P1067" s="114">
        <v>2.8584397999999998E-3</v>
      </c>
      <c r="Q1067" s="114">
        <v>1.6158241999999999E-4</v>
      </c>
      <c r="R1067" s="113">
        <v>3.5380213862385699E-6</v>
      </c>
      <c r="S1067" s="112">
        <v>1.0571153199293538E-8</v>
      </c>
      <c r="T1067" s="112">
        <v>2.2630590164E-2</v>
      </c>
      <c r="U1067" s="111">
        <v>1.1041587E-4</v>
      </c>
      <c r="V1067" s="151"/>
      <c r="W1067" s="143"/>
      <c r="X1067" s="42" t="s">
        <v>1277</v>
      </c>
      <c r="Y1067" s="42"/>
      <c r="Z1067" s="42"/>
      <c r="AA1067" s="108"/>
    </row>
    <row r="1068" spans="1:27" ht="14.5" customHeight="1">
      <c r="A1068" s="41" t="s">
        <v>10031</v>
      </c>
      <c r="B1068" s="119" t="s">
        <v>8313</v>
      </c>
      <c r="C1068" s="120" t="s">
        <v>352</v>
      </c>
      <c r="D1068" s="135" t="s">
        <v>98</v>
      </c>
      <c r="E1068" s="119" t="s">
        <v>6570</v>
      </c>
      <c r="F1068" s="118" t="s">
        <v>10030</v>
      </c>
      <c r="G1068" s="117">
        <v>8.272979083580001E-2</v>
      </c>
      <c r="H1068" s="117">
        <v>1.6450236368000003E-3</v>
      </c>
      <c r="I1068" s="117">
        <v>8.3865270500000002E-3</v>
      </c>
      <c r="J1068" s="117">
        <v>2.8313057148999999E-2</v>
      </c>
      <c r="K1068" s="117">
        <v>4.4385183000000002E-2</v>
      </c>
      <c r="L1068" s="116">
        <v>0.33372318045112781</v>
      </c>
      <c r="M1068" s="115">
        <v>22.70946</v>
      </c>
      <c r="N1068" s="114">
        <v>7.9449645000000003E-3</v>
      </c>
      <c r="O1068" s="114">
        <v>7.4098096999999996E-3</v>
      </c>
      <c r="P1068" s="114">
        <v>3.1315702999999999E-4</v>
      </c>
      <c r="Q1068" s="114">
        <v>2.2199772999999999E-4</v>
      </c>
      <c r="R1068" s="113">
        <v>4.4423319880257003E-7</v>
      </c>
      <c r="S1068" s="112">
        <v>1.15812509456054E-9</v>
      </c>
      <c r="T1068" s="112">
        <v>3.1092119618999998E-2</v>
      </c>
      <c r="U1068" s="122">
        <v>1.7988569000000001E-5</v>
      </c>
      <c r="V1068" s="151"/>
      <c r="W1068" s="143"/>
      <c r="X1068" s="42" t="s">
        <v>1277</v>
      </c>
      <c r="Y1068" s="42"/>
      <c r="Z1068" s="42"/>
      <c r="AA1068" s="108"/>
    </row>
    <row r="1069" spans="1:27" ht="14.5" customHeight="1">
      <c r="A1069" s="41" t="s">
        <v>10029</v>
      </c>
      <c r="B1069" s="119" t="s">
        <v>8313</v>
      </c>
      <c r="C1069" s="120" t="s">
        <v>10028</v>
      </c>
      <c r="D1069" s="135" t="s">
        <v>98</v>
      </c>
      <c r="E1069" s="119" t="s">
        <v>6570</v>
      </c>
      <c r="F1069" s="118" t="s">
        <v>10027</v>
      </c>
      <c r="G1069" s="117">
        <v>3.6926323127118001</v>
      </c>
      <c r="H1069" s="117">
        <v>1.6450236368000003E-3</v>
      </c>
      <c r="I1069" s="117">
        <v>8.3865270500000002E-3</v>
      </c>
      <c r="J1069" s="117">
        <v>3.6608255790250004</v>
      </c>
      <c r="K1069" s="117">
        <v>2.1775183E-2</v>
      </c>
      <c r="L1069" s="116">
        <v>0.1637231804511278</v>
      </c>
      <c r="M1069" s="115">
        <v>22.70946</v>
      </c>
      <c r="N1069" s="114">
        <v>5.1848138000000002E-3</v>
      </c>
      <c r="O1069" s="114">
        <v>4.7783729000000002E-3</v>
      </c>
      <c r="P1069" s="114">
        <v>1.8444311E-4</v>
      </c>
      <c r="Q1069" s="114">
        <v>2.2199772999999999E-4</v>
      </c>
      <c r="R1069" s="113">
        <v>2.8647319880257002E-7</v>
      </c>
      <c r="S1069" s="112">
        <v>6.8211208956053997E-10</v>
      </c>
      <c r="T1069" s="112">
        <v>3.1092119618999998E-2</v>
      </c>
      <c r="U1069" s="122">
        <v>1.3248518E-5</v>
      </c>
      <c r="V1069" s="151"/>
      <c r="W1069" s="143"/>
      <c r="X1069" s="42" t="s">
        <v>1277</v>
      </c>
      <c r="Y1069" s="42"/>
      <c r="Z1069" s="42"/>
      <c r="AA1069" s="108"/>
    </row>
    <row r="1070" spans="1:27" ht="14.5" customHeight="1">
      <c r="A1070" s="41" t="s">
        <v>10026</v>
      </c>
      <c r="B1070" s="119" t="s">
        <v>8313</v>
      </c>
      <c r="C1070" s="120" t="s">
        <v>353</v>
      </c>
      <c r="D1070" s="135" t="s">
        <v>98</v>
      </c>
      <c r="E1070" s="119" t="s">
        <v>6570</v>
      </c>
      <c r="F1070" s="118" t="s">
        <v>10025</v>
      </c>
      <c r="G1070" s="117">
        <v>5.8530344990576006</v>
      </c>
      <c r="H1070" s="117">
        <v>1.5686159026000001E-3</v>
      </c>
      <c r="I1070" s="117">
        <v>5.2478313699999999E-3</v>
      </c>
      <c r="J1070" s="117">
        <v>5.3548047117850004</v>
      </c>
      <c r="K1070" s="117">
        <v>0.49141333999999998</v>
      </c>
      <c r="L1070" s="116">
        <v>3.6948371428571423</v>
      </c>
      <c r="M1070" s="115">
        <v>21.542370999999999</v>
      </c>
      <c r="N1070" s="114">
        <v>6.1522740999999999E-2</v>
      </c>
      <c r="O1070" s="114">
        <v>5.8536524E-2</v>
      </c>
      <c r="P1070" s="114">
        <v>2.8406820000000002E-3</v>
      </c>
      <c r="Q1070" s="114">
        <v>1.4553459999999999E-4</v>
      </c>
      <c r="R1070" s="113">
        <v>3.5093839055695701E-6</v>
      </c>
      <c r="S1070" s="112">
        <v>1.050548137837154E-8</v>
      </c>
      <c r="T1070" s="112">
        <v>2.0382996761999998E-2</v>
      </c>
      <c r="U1070" s="111">
        <v>1.0941503E-4</v>
      </c>
      <c r="V1070" s="151"/>
      <c r="W1070" s="143"/>
      <c r="X1070" s="42" t="s">
        <v>1277</v>
      </c>
      <c r="Y1070" s="42"/>
      <c r="Z1070" s="42"/>
      <c r="AA1070" s="108"/>
    </row>
    <row r="1071" spans="1:27" ht="14.5" customHeight="1">
      <c r="A1071" s="41" t="s">
        <v>10024</v>
      </c>
      <c r="B1071" s="119" t="s">
        <v>8313</v>
      </c>
      <c r="C1071" s="120" t="s">
        <v>354</v>
      </c>
      <c r="D1071" s="135" t="s">
        <v>98</v>
      </c>
      <c r="E1071" s="119" t="s">
        <v>6570</v>
      </c>
      <c r="F1071" s="118" t="s">
        <v>10023</v>
      </c>
      <c r="G1071" s="117">
        <v>5.5309752414300001E-2</v>
      </c>
      <c r="H1071" s="117">
        <v>1.5634277822999998E-3</v>
      </c>
      <c r="I1071" s="117">
        <v>5.0347100600000002E-3</v>
      </c>
      <c r="J1071" s="117">
        <v>1.6950987572000004E-2</v>
      </c>
      <c r="K1071" s="117">
        <v>3.1760627E-2</v>
      </c>
      <c r="L1071" s="116">
        <v>0.23880170676691728</v>
      </c>
      <c r="M1071" s="115">
        <v>21.463124000000001</v>
      </c>
      <c r="N1071" s="114">
        <v>5.3424387000000004E-3</v>
      </c>
      <c r="O1071" s="114">
        <v>4.9792945000000002E-3</v>
      </c>
      <c r="P1071" s="114">
        <v>2.2280153999999999E-4</v>
      </c>
      <c r="Q1071" s="114">
        <v>1.4034266E-4</v>
      </c>
      <c r="R1071" s="113">
        <v>2.9851885708856999E-7</v>
      </c>
      <c r="S1071" s="112">
        <v>8.2397018296253979E-10</v>
      </c>
      <c r="T1071" s="112">
        <v>1.9655833926E-2</v>
      </c>
      <c r="U1071" s="122">
        <v>1.2896075E-5</v>
      </c>
      <c r="V1071" s="151"/>
      <c r="W1071" s="143"/>
      <c r="X1071" s="42" t="s">
        <v>1277</v>
      </c>
      <c r="Y1071" s="42"/>
      <c r="Z1071" s="42"/>
      <c r="AA1071" s="108"/>
    </row>
    <row r="1072" spans="1:27" ht="14.5" customHeight="1">
      <c r="A1072" s="41" t="s">
        <v>10022</v>
      </c>
      <c r="B1072" s="119" t="s">
        <v>8313</v>
      </c>
      <c r="C1072" s="120" t="s">
        <v>10021</v>
      </c>
      <c r="D1072" s="135" t="s">
        <v>98</v>
      </c>
      <c r="E1072" s="119" t="s">
        <v>6570</v>
      </c>
      <c r="F1072" s="118" t="s">
        <v>10020</v>
      </c>
      <c r="G1072" s="117">
        <v>5.4090347468772997</v>
      </c>
      <c r="H1072" s="117">
        <v>1.5634277822999998E-3</v>
      </c>
      <c r="I1072" s="117">
        <v>5.0347100600000002E-3</v>
      </c>
      <c r="J1072" s="117">
        <v>4.9118259790350001</v>
      </c>
      <c r="K1072" s="117">
        <v>0.49061062999999999</v>
      </c>
      <c r="L1072" s="116">
        <v>3.6888017293233082</v>
      </c>
      <c r="M1072" s="115">
        <v>21.463124000000001</v>
      </c>
      <c r="N1072" s="114">
        <v>6.1357262000000003E-2</v>
      </c>
      <c r="O1072" s="114">
        <v>5.8381981999999999E-2</v>
      </c>
      <c r="P1072" s="114">
        <v>2.8349369E-3</v>
      </c>
      <c r="Q1072" s="114">
        <v>1.4034266E-4</v>
      </c>
      <c r="R1072" s="113">
        <v>3.5001188470885696E-6</v>
      </c>
      <c r="S1072" s="112">
        <v>1.0484233847961538E-8</v>
      </c>
      <c r="T1072" s="112">
        <v>1.9655833926E-2</v>
      </c>
      <c r="U1072" s="111">
        <v>1.0909123000000001E-4</v>
      </c>
      <c r="V1072" s="151"/>
      <c r="W1072" s="143"/>
      <c r="X1072" s="42" t="s">
        <v>1277</v>
      </c>
      <c r="Y1072" s="42"/>
      <c r="Z1072" s="42"/>
      <c r="AA1072" s="108"/>
    </row>
    <row r="1073" spans="1:27" ht="14.5" customHeight="1">
      <c r="A1073" s="41" t="s">
        <v>10019</v>
      </c>
      <c r="B1073" s="119" t="s">
        <v>8313</v>
      </c>
      <c r="C1073" s="120" t="s">
        <v>355</v>
      </c>
      <c r="D1073" s="135" t="s">
        <v>98</v>
      </c>
      <c r="E1073" s="119" t="s">
        <v>6570</v>
      </c>
      <c r="F1073" s="118" t="s">
        <v>10018</v>
      </c>
      <c r="G1073" s="117">
        <v>5.5309752414300001E-2</v>
      </c>
      <c r="H1073" s="117">
        <v>1.5634277822999998E-3</v>
      </c>
      <c r="I1073" s="117">
        <v>5.0347100600000002E-3</v>
      </c>
      <c r="J1073" s="117">
        <v>1.6950987572000004E-2</v>
      </c>
      <c r="K1073" s="117">
        <v>3.1760627E-2</v>
      </c>
      <c r="L1073" s="116">
        <v>0.23880170676691728</v>
      </c>
      <c r="M1073" s="115">
        <v>21.463124000000001</v>
      </c>
      <c r="N1073" s="114">
        <v>5.3424387000000004E-3</v>
      </c>
      <c r="O1073" s="114">
        <v>4.9792945000000002E-3</v>
      </c>
      <c r="P1073" s="114">
        <v>2.2280153999999999E-4</v>
      </c>
      <c r="Q1073" s="114">
        <v>1.4034266E-4</v>
      </c>
      <c r="R1073" s="113">
        <v>2.9851885708856999E-7</v>
      </c>
      <c r="S1073" s="112">
        <v>8.2397018296253979E-10</v>
      </c>
      <c r="T1073" s="112">
        <v>1.9655833926E-2</v>
      </c>
      <c r="U1073" s="122">
        <v>1.2896075E-5</v>
      </c>
      <c r="V1073" s="151"/>
      <c r="W1073" s="143"/>
      <c r="X1073" s="42" t="s">
        <v>1277</v>
      </c>
      <c r="Y1073" s="42"/>
      <c r="Z1073" s="42"/>
      <c r="AA1073" s="108"/>
    </row>
    <row r="1074" spans="1:27" ht="14.5" customHeight="1">
      <c r="A1074" s="41" t="s">
        <v>10017</v>
      </c>
      <c r="B1074" s="119" t="s">
        <v>8313</v>
      </c>
      <c r="C1074" s="120" t="s">
        <v>356</v>
      </c>
      <c r="D1074" s="135" t="s">
        <v>98</v>
      </c>
      <c r="E1074" s="119" t="s">
        <v>6570</v>
      </c>
      <c r="F1074" s="118" t="s">
        <v>10016</v>
      </c>
      <c r="G1074" s="117">
        <v>7.0406597468772993</v>
      </c>
      <c r="H1074" s="117">
        <v>1.5634277822999998E-3</v>
      </c>
      <c r="I1074" s="117">
        <v>5.0347100600000002E-3</v>
      </c>
      <c r="J1074" s="117">
        <v>6.5434509790349997</v>
      </c>
      <c r="K1074" s="117">
        <v>0.49061062999999999</v>
      </c>
      <c r="L1074" s="116">
        <v>3.6888017293233082</v>
      </c>
      <c r="M1074" s="115">
        <v>21.463124000000001</v>
      </c>
      <c r="N1074" s="114">
        <v>6.1357262000000003E-2</v>
      </c>
      <c r="O1074" s="114">
        <v>5.8381981999999999E-2</v>
      </c>
      <c r="P1074" s="114">
        <v>2.8349369E-3</v>
      </c>
      <c r="Q1074" s="114">
        <v>1.4034266E-4</v>
      </c>
      <c r="R1074" s="113">
        <v>3.5001188470885696E-6</v>
      </c>
      <c r="S1074" s="112">
        <v>1.0484233847961538E-8</v>
      </c>
      <c r="T1074" s="112">
        <v>1.9655833926E-2</v>
      </c>
      <c r="U1074" s="111">
        <v>1.0909123000000001E-4</v>
      </c>
      <c r="V1074" s="151"/>
      <c r="W1074" s="143"/>
      <c r="X1074" s="42" t="s">
        <v>1277</v>
      </c>
      <c r="Y1074" s="42"/>
      <c r="Z1074" s="42"/>
      <c r="AA1074" s="108"/>
    </row>
    <row r="1075" spans="1:27" ht="14.5" customHeight="1">
      <c r="A1075" s="41" t="s">
        <v>10015</v>
      </c>
      <c r="B1075" s="119" t="s">
        <v>8313</v>
      </c>
      <c r="C1075" s="120" t="s">
        <v>10014</v>
      </c>
      <c r="D1075" s="135" t="s">
        <v>98</v>
      </c>
      <c r="E1075" s="119" t="s">
        <v>6570</v>
      </c>
      <c r="F1075" s="118" t="s">
        <v>10013</v>
      </c>
      <c r="G1075" s="117">
        <v>5.6577730896499992E-2</v>
      </c>
      <c r="H1075" s="117">
        <v>1.5672009724999999E-3</v>
      </c>
      <c r="I1075" s="117">
        <v>5.1897073700000003E-3</v>
      </c>
      <c r="J1075" s="117">
        <v>1.7476401553999998E-2</v>
      </c>
      <c r="K1075" s="117">
        <v>3.2344420999999998E-2</v>
      </c>
      <c r="L1075" s="116">
        <v>0.24319113533834583</v>
      </c>
      <c r="M1075" s="115">
        <v>21.520758000000001</v>
      </c>
      <c r="N1075" s="114">
        <v>5.4627866999999997E-3</v>
      </c>
      <c r="O1075" s="114">
        <v>5.0916881999999997E-3</v>
      </c>
      <c r="P1075" s="114">
        <v>2.2697983E-4</v>
      </c>
      <c r="Q1075" s="114">
        <v>1.4411860999999999E-4</v>
      </c>
      <c r="R1075" s="113">
        <v>3.0525709017256999E-7</v>
      </c>
      <c r="S1075" s="112">
        <v>8.3942243235354003E-10</v>
      </c>
      <c r="T1075" s="112">
        <v>2.0184680079000001E-2</v>
      </c>
      <c r="U1075" s="122">
        <v>1.3131566E-5</v>
      </c>
      <c r="V1075" s="151"/>
      <c r="W1075" s="143"/>
      <c r="X1075" s="42" t="s">
        <v>1277</v>
      </c>
      <c r="Y1075" s="42"/>
      <c r="Z1075" s="42"/>
      <c r="AA1075" s="108"/>
    </row>
    <row r="1076" spans="1:27" ht="14.5" customHeight="1">
      <c r="A1076" s="41" t="s">
        <v>10012</v>
      </c>
      <c r="B1076" s="119" t="s">
        <v>8313</v>
      </c>
      <c r="C1076" s="120" t="s">
        <v>357</v>
      </c>
      <c r="D1076" s="135" t="s">
        <v>98</v>
      </c>
      <c r="E1076" s="119" t="s">
        <v>6570</v>
      </c>
      <c r="F1076" s="118" t="s">
        <v>10011</v>
      </c>
      <c r="G1076" s="117">
        <v>8.0724277135174987</v>
      </c>
      <c r="H1076" s="117">
        <v>1.5672009724999999E-3</v>
      </c>
      <c r="I1076" s="117">
        <v>5.1897073700000003E-3</v>
      </c>
      <c r="J1076" s="117">
        <v>7.5744763851749992</v>
      </c>
      <c r="K1076" s="117">
        <v>0.49119442000000002</v>
      </c>
      <c r="L1076" s="116">
        <v>3.6931911278195488</v>
      </c>
      <c r="M1076" s="115">
        <v>21.520758000000001</v>
      </c>
      <c r="N1076" s="114">
        <v>6.1477610000000002E-2</v>
      </c>
      <c r="O1076" s="114">
        <v>5.8494376000000001E-2</v>
      </c>
      <c r="P1076" s="114">
        <v>2.8391152000000002E-3</v>
      </c>
      <c r="Q1076" s="114">
        <v>1.4411860999999999E-4</v>
      </c>
      <c r="R1076" s="113">
        <v>3.5068570901725697E-6</v>
      </c>
      <c r="S1076" s="112">
        <v>1.0499686687351541E-8</v>
      </c>
      <c r="T1076" s="112">
        <v>2.0184680079000001E-2</v>
      </c>
      <c r="U1076" s="111">
        <v>1.0932672E-4</v>
      </c>
      <c r="V1076" s="151"/>
      <c r="W1076" s="143"/>
      <c r="X1076" s="42" t="s">
        <v>1277</v>
      </c>
      <c r="Y1076" s="42"/>
      <c r="Z1076" s="42"/>
      <c r="AA1076" s="108"/>
    </row>
    <row r="1077" spans="1:27" ht="14.5" customHeight="1">
      <c r="A1077" s="41" t="s">
        <v>10010</v>
      </c>
      <c r="B1077" s="119" t="s">
        <v>8313</v>
      </c>
      <c r="C1077" s="120" t="s">
        <v>358</v>
      </c>
      <c r="D1077" s="135" t="s">
        <v>98</v>
      </c>
      <c r="E1077" s="119" t="s">
        <v>6570</v>
      </c>
      <c r="F1077" s="118" t="s">
        <v>10009</v>
      </c>
      <c r="G1077" s="117">
        <v>4.1775181430610001E-2</v>
      </c>
      <c r="H1077" s="117">
        <v>9.2641652410000005E-4</v>
      </c>
      <c r="I1077" s="117">
        <v>3.8214430580000001E-3</v>
      </c>
      <c r="J1077" s="117">
        <v>1.1480844848509999E-2</v>
      </c>
      <c r="K1077" s="117">
        <v>2.5546477000000001E-2</v>
      </c>
      <c r="L1077" s="116">
        <v>0.19207877443609023</v>
      </c>
      <c r="M1077" s="115">
        <v>21.552019999999999</v>
      </c>
      <c r="N1077" s="114">
        <v>4.2592152000000003E-3</v>
      </c>
      <c r="O1077" s="114">
        <v>3.9915658999999997E-3</v>
      </c>
      <c r="P1077" s="114">
        <v>1.7169635999999999E-4</v>
      </c>
      <c r="Q1077" s="121">
        <v>9.5952988000000002E-5</v>
      </c>
      <c r="R1077" s="113">
        <v>2.3930250721943502E-7</v>
      </c>
      <c r="S1077" s="112">
        <v>6.3497174307946637E-10</v>
      </c>
      <c r="T1077" s="112">
        <v>1.3438793398699999E-2</v>
      </c>
      <c r="U1077" s="122">
        <v>1.014591E-5</v>
      </c>
      <c r="V1077" s="151"/>
      <c r="W1077" s="143"/>
      <c r="X1077" s="42" t="s">
        <v>1277</v>
      </c>
      <c r="Y1077" s="42"/>
      <c r="Z1077" s="42"/>
      <c r="AA1077" s="108"/>
    </row>
    <row r="1078" spans="1:27" ht="14.5" customHeight="1">
      <c r="A1078" s="41" t="s">
        <v>10008</v>
      </c>
      <c r="B1078" s="119" t="s">
        <v>8313</v>
      </c>
      <c r="C1078" s="120" t="s">
        <v>10007</v>
      </c>
      <c r="D1078" s="135" t="s">
        <v>98</v>
      </c>
      <c r="E1078" s="119" t="s">
        <v>6570</v>
      </c>
      <c r="F1078" s="118" t="s">
        <v>10006</v>
      </c>
      <c r="G1078" s="117">
        <v>5.7053222377600001E-2</v>
      </c>
      <c r="H1078" s="117">
        <v>1.5686159026000001E-3</v>
      </c>
      <c r="I1078" s="117">
        <v>5.2478313699999999E-3</v>
      </c>
      <c r="J1078" s="117">
        <v>1.7673431105000002E-2</v>
      </c>
      <c r="K1078" s="117">
        <v>3.2563344000000001E-2</v>
      </c>
      <c r="L1078" s="116">
        <v>0.24483717293233082</v>
      </c>
      <c r="M1078" s="115">
        <v>21.542370999999999</v>
      </c>
      <c r="N1078" s="114">
        <v>5.5079172000000003E-3</v>
      </c>
      <c r="O1078" s="114">
        <v>5.1338358999999997E-3</v>
      </c>
      <c r="P1078" s="114">
        <v>2.2854668000000001E-4</v>
      </c>
      <c r="Q1078" s="114">
        <v>1.4553459999999999E-4</v>
      </c>
      <c r="R1078" s="113">
        <v>3.0778392556957001E-7</v>
      </c>
      <c r="S1078" s="112">
        <v>8.4521702337553989E-10</v>
      </c>
      <c r="T1078" s="112">
        <v>2.0382996761999998E-2</v>
      </c>
      <c r="U1078" s="122">
        <v>1.3219875E-5</v>
      </c>
      <c r="V1078" s="151"/>
      <c r="W1078" s="143"/>
      <c r="X1078" s="42" t="s">
        <v>1277</v>
      </c>
      <c r="Y1078" s="42"/>
      <c r="Z1078" s="42"/>
      <c r="AA1078" s="108"/>
    </row>
    <row r="1079" spans="1:27" ht="14.5" customHeight="1">
      <c r="A1079" s="41" t="s">
        <v>10005</v>
      </c>
      <c r="B1079" s="119" t="s">
        <v>8313</v>
      </c>
      <c r="C1079" s="120" t="s">
        <v>359</v>
      </c>
      <c r="D1079" s="135" t="s">
        <v>98</v>
      </c>
      <c r="E1079" s="119" t="s">
        <v>6570</v>
      </c>
      <c r="F1079" s="118" t="s">
        <v>10004</v>
      </c>
      <c r="G1079" s="117">
        <v>5.8638195509799998E-2</v>
      </c>
      <c r="H1079" s="117">
        <v>1.5733324528E-3</v>
      </c>
      <c r="I1079" s="117">
        <v>5.4415779799999999E-3</v>
      </c>
      <c r="J1079" s="117">
        <v>1.8330198076999999E-2</v>
      </c>
      <c r="K1079" s="117">
        <v>3.3293086999999999E-2</v>
      </c>
      <c r="L1079" s="116">
        <v>0.25032396240601501</v>
      </c>
      <c r="M1079" s="115">
        <v>21.614412999999999</v>
      </c>
      <c r="N1079" s="114">
        <v>5.6583522000000002E-3</v>
      </c>
      <c r="O1079" s="114">
        <v>5.2743280999999996E-3</v>
      </c>
      <c r="P1079" s="114">
        <v>2.3376954E-4</v>
      </c>
      <c r="Q1079" s="114">
        <v>1.5025454000000001E-4</v>
      </c>
      <c r="R1079" s="113">
        <v>3.1620671896556997E-7</v>
      </c>
      <c r="S1079" s="112">
        <v>8.6453233311653991E-10</v>
      </c>
      <c r="T1079" s="112">
        <v>2.1044053704000001E-2</v>
      </c>
      <c r="U1079" s="122">
        <v>1.3514239E-5</v>
      </c>
      <c r="V1079" s="151"/>
      <c r="W1079" s="143"/>
      <c r="X1079" s="42" t="s">
        <v>1277</v>
      </c>
      <c r="Y1079" s="42"/>
      <c r="Z1079" s="42"/>
      <c r="AA1079" s="108"/>
    </row>
    <row r="1080" spans="1:27" ht="14.5" customHeight="1">
      <c r="A1080" s="41" t="s">
        <v>10003</v>
      </c>
      <c r="B1080" s="119" t="s">
        <v>8313</v>
      </c>
      <c r="C1080" s="120" t="s">
        <v>360</v>
      </c>
      <c r="D1080" s="135" t="s">
        <v>98</v>
      </c>
      <c r="E1080" s="119" t="s">
        <v>6570</v>
      </c>
      <c r="F1080" s="118" t="s">
        <v>10002</v>
      </c>
      <c r="G1080" s="117">
        <v>9.2423881693877998</v>
      </c>
      <c r="H1080" s="117">
        <v>1.5733324528E-3</v>
      </c>
      <c r="I1080" s="117">
        <v>5.4415779799999999E-3</v>
      </c>
      <c r="J1080" s="117">
        <v>8.7432301689549998</v>
      </c>
      <c r="K1080" s="117">
        <v>0.49214309000000001</v>
      </c>
      <c r="L1080" s="116">
        <v>3.7003239849624059</v>
      </c>
      <c r="M1080" s="115">
        <v>21.614412999999999</v>
      </c>
      <c r="N1080" s="114">
        <v>6.1673176000000003E-2</v>
      </c>
      <c r="O1080" s="114">
        <v>5.8677015999999999E-2</v>
      </c>
      <c r="P1080" s="114">
        <v>2.8459049000000001E-3</v>
      </c>
      <c r="Q1080" s="114">
        <v>1.5025454000000001E-4</v>
      </c>
      <c r="R1080" s="113">
        <v>3.5178067589655703E-6</v>
      </c>
      <c r="S1080" s="112">
        <v>1.0524796678112539E-8</v>
      </c>
      <c r="T1080" s="112">
        <v>2.1044053704000001E-2</v>
      </c>
      <c r="U1080" s="111">
        <v>1.0970939E-4</v>
      </c>
      <c r="V1080" s="151"/>
      <c r="W1080" s="143"/>
      <c r="X1080" s="42" t="s">
        <v>1277</v>
      </c>
      <c r="Y1080" s="42"/>
      <c r="Z1080" s="42"/>
      <c r="AA1080" s="108"/>
    </row>
    <row r="1081" spans="1:27" ht="14.5" customHeight="1">
      <c r="A1081" s="41" t="s">
        <v>10001</v>
      </c>
      <c r="B1081" s="119" t="s">
        <v>8313</v>
      </c>
      <c r="C1081" s="120" t="s">
        <v>10000</v>
      </c>
      <c r="D1081" s="135" t="s">
        <v>98</v>
      </c>
      <c r="E1081" s="119" t="s">
        <v>6570</v>
      </c>
      <c r="F1081" s="118" t="s">
        <v>9999</v>
      </c>
      <c r="G1081" s="117">
        <v>6.5898585300499996E-2</v>
      </c>
      <c r="H1081" s="117">
        <v>2.8512226889999999E-3</v>
      </c>
      <c r="I1081" s="117">
        <v>5.4002542600000009E-3</v>
      </c>
      <c r="J1081" s="117">
        <v>2.1047764351500003E-2</v>
      </c>
      <c r="K1081" s="117">
        <v>3.6599343999999999E-2</v>
      </c>
      <c r="L1081" s="116">
        <v>0.27518303759398494</v>
      </c>
      <c r="M1081" s="115">
        <v>22.146341</v>
      </c>
      <c r="N1081" s="114">
        <v>5.9234865999999997E-3</v>
      </c>
      <c r="O1081" s="114">
        <v>5.4716217000000001E-3</v>
      </c>
      <c r="P1081" s="114">
        <v>2.7139017999999997E-4</v>
      </c>
      <c r="Q1081" s="114">
        <v>1.8047467E-4</v>
      </c>
      <c r="R1081" s="113">
        <v>3.2803487111318001E-7</v>
      </c>
      <c r="S1081" s="112">
        <v>1.0036619185712991E-9</v>
      </c>
      <c r="T1081" s="112">
        <v>2.5276563876999999E-2</v>
      </c>
      <c r="U1081" s="122">
        <v>1.536055E-5</v>
      </c>
      <c r="V1081" s="151"/>
      <c r="W1081" s="143"/>
      <c r="X1081" s="42" t="s">
        <v>1277</v>
      </c>
      <c r="Y1081" s="42"/>
      <c r="Z1081" s="42"/>
      <c r="AA1081" s="108"/>
    </row>
    <row r="1082" spans="1:27" ht="14.5" customHeight="1">
      <c r="A1082" s="41" t="s">
        <v>9998</v>
      </c>
      <c r="B1082" s="119" t="s">
        <v>8313</v>
      </c>
      <c r="C1082" s="120" t="s">
        <v>361</v>
      </c>
      <c r="D1082" s="135" t="s">
        <v>98</v>
      </c>
      <c r="E1082" s="119" t="s">
        <v>6570</v>
      </c>
      <c r="F1082" s="118" t="s">
        <v>9997</v>
      </c>
      <c r="G1082" s="117">
        <v>6.9257517260600004E-2</v>
      </c>
      <c r="H1082" s="117">
        <v>1.6049331145999999E-3</v>
      </c>
      <c r="I1082" s="117">
        <v>6.7396805600000009E-3</v>
      </c>
      <c r="J1082" s="117">
        <v>2.2730537585999997E-2</v>
      </c>
      <c r="K1082" s="117">
        <v>3.8182366000000002E-2</v>
      </c>
      <c r="L1082" s="116">
        <v>0.28708545864661655</v>
      </c>
      <c r="M1082" s="115">
        <v>22.097097999999999</v>
      </c>
      <c r="N1082" s="114">
        <v>6.6662668E-3</v>
      </c>
      <c r="O1082" s="114">
        <v>6.2156258999999997E-3</v>
      </c>
      <c r="P1082" s="114">
        <v>2.6876271000000001E-4</v>
      </c>
      <c r="Q1082" s="114">
        <v>1.8187819000000001E-4</v>
      </c>
      <c r="R1082" s="113">
        <v>3.7263944719857003E-7</v>
      </c>
      <c r="S1082" s="112">
        <v>9.9394493426753999E-10</v>
      </c>
      <c r="T1082" s="112">
        <v>2.5473135613999998E-2</v>
      </c>
      <c r="U1082" s="122">
        <v>1.5486475999999999E-5</v>
      </c>
      <c r="V1082" s="151"/>
      <c r="W1082" s="143"/>
      <c r="X1082" s="42" t="s">
        <v>1277</v>
      </c>
      <c r="Y1082" s="42"/>
      <c r="Z1082" s="42"/>
      <c r="AA1082" s="108"/>
    </row>
    <row r="1083" spans="1:27" ht="14.5" customHeight="1">
      <c r="A1083" s="41" t="s">
        <v>9996</v>
      </c>
      <c r="B1083" s="119" t="s">
        <v>8313</v>
      </c>
      <c r="C1083" s="120" t="s">
        <v>362</v>
      </c>
      <c r="D1083" s="135" t="s">
        <v>98</v>
      </c>
      <c r="E1083" s="119" t="s">
        <v>6570</v>
      </c>
      <c r="F1083" s="118" t="s">
        <v>9995</v>
      </c>
      <c r="G1083" s="117">
        <v>4.6071700264595998</v>
      </c>
      <c r="H1083" s="117">
        <v>1.6049331145999999E-3</v>
      </c>
      <c r="I1083" s="117">
        <v>6.7396805600000009E-3</v>
      </c>
      <c r="J1083" s="117">
        <v>4.1017930427849993</v>
      </c>
      <c r="K1083" s="117">
        <v>0.49703237</v>
      </c>
      <c r="L1083" s="116">
        <v>3.7370854887218043</v>
      </c>
      <c r="M1083" s="115">
        <v>22.097097999999999</v>
      </c>
      <c r="N1083" s="114">
        <v>6.2681089999999995E-2</v>
      </c>
      <c r="O1083" s="114">
        <v>5.9618313999999999E-2</v>
      </c>
      <c r="P1083" s="114">
        <v>2.8808980999999998E-3</v>
      </c>
      <c r="Q1083" s="114">
        <v>1.8187819000000001E-4</v>
      </c>
      <c r="R1083" s="113">
        <v>3.5742394171985701E-6</v>
      </c>
      <c r="S1083" s="112">
        <v>1.0654209089269541E-8</v>
      </c>
      <c r="T1083" s="112">
        <v>2.5473135613999998E-2</v>
      </c>
      <c r="U1083" s="111">
        <v>1.1168162999999999E-4</v>
      </c>
      <c r="V1083" s="151"/>
      <c r="W1083" s="143"/>
      <c r="X1083" s="42" t="s">
        <v>1277</v>
      </c>
      <c r="Y1083" s="42"/>
      <c r="Z1083" s="42"/>
      <c r="AA1083" s="108"/>
    </row>
    <row r="1084" spans="1:27" ht="14.5" customHeight="1">
      <c r="B1084" s="119" t="s">
        <v>8313</v>
      </c>
      <c r="C1084" s="133" t="s">
        <v>97</v>
      </c>
      <c r="D1084" s="133" t="s">
        <v>99</v>
      </c>
      <c r="G1084" s="131"/>
      <c r="H1084" s="131"/>
      <c r="I1084" s="131"/>
      <c r="J1084" s="131"/>
      <c r="K1084" s="131"/>
      <c r="L1084" s="131"/>
      <c r="M1084" s="100"/>
      <c r="N1084" s="41"/>
      <c r="O1084" s="41"/>
      <c r="V1084" s="130"/>
      <c r="W1084" s="144"/>
      <c r="X1084" s="76"/>
      <c r="Y1084" s="42"/>
      <c r="Z1084" s="42"/>
      <c r="AA1084" s="108"/>
    </row>
    <row r="1085" spans="1:27" ht="14.5" customHeight="1">
      <c r="A1085" s="41" t="s">
        <v>9994</v>
      </c>
      <c r="B1085" s="119" t="s">
        <v>8313</v>
      </c>
      <c r="C1085" s="120" t="s">
        <v>363</v>
      </c>
      <c r="D1085" s="135" t="s">
        <v>99</v>
      </c>
      <c r="E1085" s="119" t="s">
        <v>6570</v>
      </c>
      <c r="F1085" s="118" t="s">
        <v>9993</v>
      </c>
      <c r="G1085" s="117">
        <v>5.5626746964400002E-2</v>
      </c>
      <c r="H1085" s="117">
        <v>1.5643710324000002E-3</v>
      </c>
      <c r="I1085" s="117">
        <v>5.0734593600000001E-3</v>
      </c>
      <c r="J1085" s="117">
        <v>1.7082341572E-2</v>
      </c>
      <c r="K1085" s="117">
        <v>3.1906575E-2</v>
      </c>
      <c r="L1085" s="116">
        <v>0.23989906015037593</v>
      </c>
      <c r="M1085" s="115">
        <v>21.477533000000001</v>
      </c>
      <c r="N1085" s="114">
        <v>5.3725257000000002E-3</v>
      </c>
      <c r="O1085" s="114">
        <v>5.0073929000000001E-3</v>
      </c>
      <c r="P1085" s="114">
        <v>2.2384611000000001E-4</v>
      </c>
      <c r="Q1085" s="114">
        <v>1.4128664000000001E-4</v>
      </c>
      <c r="R1085" s="113">
        <v>3.0020340837957E-7</v>
      </c>
      <c r="S1085" s="112">
        <v>8.2783324330954E-10</v>
      </c>
      <c r="T1085" s="112">
        <v>1.9788045713999999E-2</v>
      </c>
      <c r="U1085" s="122">
        <v>1.2954948E-5</v>
      </c>
      <c r="V1085" s="151"/>
      <c r="W1085" s="143"/>
      <c r="X1085" s="42" t="s">
        <v>1277</v>
      </c>
      <c r="Y1085" s="76"/>
      <c r="Z1085" s="76"/>
      <c r="AA1085" s="108"/>
    </row>
    <row r="1086" spans="1:27" ht="14.5" customHeight="1">
      <c r="A1086" s="41" t="s">
        <v>9992</v>
      </c>
      <c r="B1086" s="119" t="s">
        <v>8313</v>
      </c>
      <c r="C1086" s="120" t="s">
        <v>9991</v>
      </c>
      <c r="D1086" s="135" t="s">
        <v>99</v>
      </c>
      <c r="E1086" s="119" t="s">
        <v>6570</v>
      </c>
      <c r="F1086" s="118" t="s">
        <v>9990</v>
      </c>
      <c r="G1086" s="117">
        <v>4.7395267414673992</v>
      </c>
      <c r="H1086" s="117">
        <v>1.5643710324000002E-3</v>
      </c>
      <c r="I1086" s="117">
        <v>5.0734593600000001E-3</v>
      </c>
      <c r="J1086" s="117">
        <v>4.2421323310749992</v>
      </c>
      <c r="K1086" s="117">
        <v>0.49075658</v>
      </c>
      <c r="L1086" s="116">
        <v>3.6898990977443606</v>
      </c>
      <c r="M1086" s="115">
        <v>21.477533000000001</v>
      </c>
      <c r="N1086" s="114">
        <v>6.1387349000000001E-2</v>
      </c>
      <c r="O1086" s="114">
        <v>5.8410081000000003E-2</v>
      </c>
      <c r="P1086" s="114">
        <v>2.8359815000000002E-3</v>
      </c>
      <c r="Q1086" s="114">
        <v>1.4128664000000001E-4</v>
      </c>
      <c r="R1086" s="113">
        <v>3.50180345837957E-6</v>
      </c>
      <c r="S1086" s="112">
        <v>1.0488097308310539E-8</v>
      </c>
      <c r="T1086" s="112">
        <v>1.9788045713999999E-2</v>
      </c>
      <c r="U1086" s="111">
        <v>1.091501E-4</v>
      </c>
      <c r="V1086" s="151"/>
      <c r="W1086" s="143"/>
      <c r="X1086" s="42" t="s">
        <v>1277</v>
      </c>
      <c r="Y1086" s="42"/>
      <c r="Z1086" s="42"/>
      <c r="AA1086" s="108"/>
    </row>
    <row r="1087" spans="1:27" ht="14.5" customHeight="1">
      <c r="A1087" s="41" t="s">
        <v>9989</v>
      </c>
      <c r="B1087" s="119" t="s">
        <v>8313</v>
      </c>
      <c r="C1087" s="120" t="s">
        <v>364</v>
      </c>
      <c r="D1087" s="135" t="s">
        <v>99</v>
      </c>
      <c r="E1087" s="119" t="s">
        <v>6570</v>
      </c>
      <c r="F1087" s="118" t="s">
        <v>9988</v>
      </c>
      <c r="G1087" s="117">
        <v>5.6577730896499992E-2</v>
      </c>
      <c r="H1087" s="117">
        <v>1.5672009724999999E-3</v>
      </c>
      <c r="I1087" s="117">
        <v>5.1897073700000003E-3</v>
      </c>
      <c r="J1087" s="117">
        <v>1.7476401553999998E-2</v>
      </c>
      <c r="K1087" s="117">
        <v>3.2344420999999998E-2</v>
      </c>
      <c r="L1087" s="116">
        <v>0.24319113533834583</v>
      </c>
      <c r="M1087" s="115">
        <v>21.520758000000001</v>
      </c>
      <c r="N1087" s="114">
        <v>5.4627866999999997E-3</v>
      </c>
      <c r="O1087" s="114">
        <v>5.0916881999999997E-3</v>
      </c>
      <c r="P1087" s="114">
        <v>2.2697983E-4</v>
      </c>
      <c r="Q1087" s="114">
        <v>1.4411860999999999E-4</v>
      </c>
      <c r="R1087" s="113">
        <v>3.0525709017256999E-7</v>
      </c>
      <c r="S1087" s="112">
        <v>8.3942243235354003E-10</v>
      </c>
      <c r="T1087" s="112">
        <v>2.0184680079000001E-2</v>
      </c>
      <c r="U1087" s="122">
        <v>1.3131566E-5</v>
      </c>
      <c r="V1087" s="151"/>
      <c r="W1087" s="143"/>
      <c r="X1087" s="42" t="s">
        <v>1277</v>
      </c>
      <c r="Y1087" s="42"/>
      <c r="Z1087" s="42"/>
      <c r="AA1087" s="108"/>
    </row>
    <row r="1088" spans="1:27" ht="14.5" customHeight="1">
      <c r="A1088" s="41" t="s">
        <v>9987</v>
      </c>
      <c r="B1088" s="119" t="s">
        <v>8313</v>
      </c>
      <c r="C1088" s="120" t="s">
        <v>365</v>
      </c>
      <c r="D1088" s="135" t="s">
        <v>99</v>
      </c>
      <c r="E1088" s="119" t="s">
        <v>6570</v>
      </c>
      <c r="F1088" s="118" t="s">
        <v>9986</v>
      </c>
      <c r="G1088" s="117">
        <v>4.9809277135174996</v>
      </c>
      <c r="H1088" s="117">
        <v>1.5672009724999999E-3</v>
      </c>
      <c r="I1088" s="117">
        <v>5.1897073700000003E-3</v>
      </c>
      <c r="J1088" s="117">
        <v>4.4829763851749993</v>
      </c>
      <c r="K1088" s="117">
        <v>0.49119442000000002</v>
      </c>
      <c r="L1088" s="116">
        <v>3.6931911278195488</v>
      </c>
      <c r="M1088" s="115">
        <v>21.520758000000001</v>
      </c>
      <c r="N1088" s="114">
        <v>6.1477610000000002E-2</v>
      </c>
      <c r="O1088" s="114">
        <v>5.8494376000000001E-2</v>
      </c>
      <c r="P1088" s="114">
        <v>2.8391152000000002E-3</v>
      </c>
      <c r="Q1088" s="114">
        <v>1.4411860999999999E-4</v>
      </c>
      <c r="R1088" s="113">
        <v>3.5068570901725697E-6</v>
      </c>
      <c r="S1088" s="112">
        <v>1.0499686687351541E-8</v>
      </c>
      <c r="T1088" s="112">
        <v>2.0184680079000001E-2</v>
      </c>
      <c r="U1088" s="111">
        <v>1.0932672E-4</v>
      </c>
      <c r="V1088" s="151"/>
      <c r="W1088" s="143"/>
      <c r="X1088" s="42" t="s">
        <v>1277</v>
      </c>
      <c r="Y1088" s="42"/>
      <c r="Z1088" s="42"/>
      <c r="AA1088" s="108"/>
    </row>
    <row r="1089" spans="1:27" ht="14.5" customHeight="1">
      <c r="A1089" s="41" t="s">
        <v>9985</v>
      </c>
      <c r="B1089" s="119" t="s">
        <v>8313</v>
      </c>
      <c r="C1089" s="120" t="s">
        <v>9984</v>
      </c>
      <c r="D1089" s="135" t="s">
        <v>99</v>
      </c>
      <c r="E1089" s="119" t="s">
        <v>6570</v>
      </c>
      <c r="F1089" s="118" t="s">
        <v>9983</v>
      </c>
      <c r="G1089" s="117">
        <v>0.13915467737999998</v>
      </c>
      <c r="H1089" s="117">
        <v>3.2890663139999998E-3</v>
      </c>
      <c r="I1089" s="117">
        <v>1.4192511239999999E-2</v>
      </c>
      <c r="J1089" s="117">
        <v>5.1352053825999992E-2</v>
      </c>
      <c r="K1089" s="117">
        <v>7.0321045999999998E-2</v>
      </c>
      <c r="L1089" s="116">
        <v>0.52872966917293229</v>
      </c>
      <c r="M1089" s="115">
        <v>25.511419</v>
      </c>
      <c r="N1089" s="114">
        <v>1.2802268E-2</v>
      </c>
      <c r="O1089" s="114">
        <v>1.1886953E-2</v>
      </c>
      <c r="P1089" s="114">
        <v>5.1518307000000005E-4</v>
      </c>
      <c r="Q1089" s="114">
        <v>4.0013135999999999E-4</v>
      </c>
      <c r="R1089" s="113">
        <v>7.1264707306739994E-7</v>
      </c>
      <c r="S1089" s="112">
        <v>1.9052627861959038E-9</v>
      </c>
      <c r="T1089" s="112">
        <v>5.6040806946999998E-2</v>
      </c>
      <c r="U1089" s="122">
        <v>2.9052922000000001E-5</v>
      </c>
      <c r="V1089" s="151"/>
      <c r="W1089" s="143"/>
      <c r="X1089" s="42" t="s">
        <v>1277</v>
      </c>
      <c r="Y1089" s="42"/>
      <c r="Z1089" s="42"/>
      <c r="AA1089" s="108"/>
    </row>
    <row r="1090" spans="1:27" ht="14.5" customHeight="1">
      <c r="A1090" s="41" t="s">
        <v>9982</v>
      </c>
      <c r="B1090" s="119" t="s">
        <v>8313</v>
      </c>
      <c r="C1090" s="120" t="s">
        <v>366</v>
      </c>
      <c r="D1090" s="135" t="s">
        <v>99</v>
      </c>
      <c r="E1090" s="119" t="s">
        <v>6570</v>
      </c>
      <c r="F1090" s="118" t="s">
        <v>9981</v>
      </c>
      <c r="G1090" s="117">
        <v>41.388629336640001</v>
      </c>
      <c r="H1090" s="117">
        <v>3.2890663139999998E-3</v>
      </c>
      <c r="I1090" s="117">
        <v>1.4192511239999999E-2</v>
      </c>
      <c r="J1090" s="117">
        <v>40.841976709085998</v>
      </c>
      <c r="K1090" s="117">
        <v>0.52917104999999998</v>
      </c>
      <c r="L1090" s="116">
        <v>3.9787296992481198</v>
      </c>
      <c r="M1090" s="115">
        <v>25.511419</v>
      </c>
      <c r="N1090" s="114">
        <v>6.8817090999999997E-2</v>
      </c>
      <c r="O1090" s="114">
        <v>6.5289640999999995E-2</v>
      </c>
      <c r="P1090" s="114">
        <v>3.1273184000000002E-3</v>
      </c>
      <c r="Q1090" s="114">
        <v>4.0013135999999999E-4</v>
      </c>
      <c r="R1090" s="113">
        <v>3.9142471030674001E-6</v>
      </c>
      <c r="S1090" s="112">
        <v>1.1565526711193902E-8</v>
      </c>
      <c r="T1090" s="112">
        <v>5.6040806946999998E-2</v>
      </c>
      <c r="U1090" s="111">
        <v>1.2524808000000001E-4</v>
      </c>
      <c r="V1090" s="151"/>
      <c r="W1090" s="143"/>
      <c r="X1090" s="42" t="s">
        <v>1277</v>
      </c>
      <c r="Y1090" s="42"/>
      <c r="Z1090" s="42"/>
      <c r="AA1090" s="108"/>
    </row>
    <row r="1091" spans="1:27" ht="14.5" customHeight="1">
      <c r="A1091" s="41" t="s">
        <v>9980</v>
      </c>
      <c r="B1091" s="119" t="s">
        <v>8313</v>
      </c>
      <c r="C1091" s="120" t="s">
        <v>367</v>
      </c>
      <c r="D1091" s="135" t="s">
        <v>99</v>
      </c>
      <c r="E1091" s="119" t="s">
        <v>6570</v>
      </c>
      <c r="F1091" s="118" t="s">
        <v>9979</v>
      </c>
      <c r="G1091" s="117">
        <v>6.5898585300499996E-2</v>
      </c>
      <c r="H1091" s="117">
        <v>2.8512226889999999E-3</v>
      </c>
      <c r="I1091" s="117">
        <v>5.4002542600000009E-3</v>
      </c>
      <c r="J1091" s="117">
        <v>2.1047764351500003E-2</v>
      </c>
      <c r="K1091" s="117">
        <v>3.6599343999999999E-2</v>
      </c>
      <c r="L1091" s="116">
        <v>0.27518303759398494</v>
      </c>
      <c r="M1091" s="115">
        <v>22.946341</v>
      </c>
      <c r="N1091" s="114">
        <v>5.9234865999999997E-3</v>
      </c>
      <c r="O1091" s="114">
        <v>5.4716217000000001E-3</v>
      </c>
      <c r="P1091" s="114">
        <v>2.7139017999999997E-4</v>
      </c>
      <c r="Q1091" s="114">
        <v>1.8047467E-4</v>
      </c>
      <c r="R1091" s="113">
        <v>3.2803487111318001E-7</v>
      </c>
      <c r="S1091" s="112">
        <v>1.0036619185712991E-9</v>
      </c>
      <c r="T1091" s="112">
        <v>2.5276563876999999E-2</v>
      </c>
      <c r="U1091" s="122">
        <v>1.536055E-5</v>
      </c>
      <c r="V1091" s="151"/>
      <c r="W1091" s="143"/>
      <c r="X1091" s="42" t="s">
        <v>1277</v>
      </c>
      <c r="Y1091" s="42"/>
      <c r="Z1091" s="42"/>
      <c r="AA1091" s="108"/>
    </row>
    <row r="1092" spans="1:27" ht="14.5" customHeight="1">
      <c r="A1092" s="41" t="s">
        <v>9978</v>
      </c>
      <c r="B1092" s="119" t="s">
        <v>8313</v>
      </c>
      <c r="C1092" s="120" t="s">
        <v>9977</v>
      </c>
      <c r="D1092" s="135" t="s">
        <v>99</v>
      </c>
      <c r="E1092" s="119" t="s">
        <v>6570</v>
      </c>
      <c r="F1092" s="118" t="s">
        <v>9976</v>
      </c>
      <c r="G1092" s="117">
        <v>6.5898585300499996E-2</v>
      </c>
      <c r="H1092" s="117">
        <v>2.8512226889999999E-3</v>
      </c>
      <c r="I1092" s="117">
        <v>5.4002542600000009E-3</v>
      </c>
      <c r="J1092" s="117">
        <v>2.1047764351500003E-2</v>
      </c>
      <c r="K1092" s="117">
        <v>3.6599343999999999E-2</v>
      </c>
      <c r="L1092" s="116">
        <v>0.27518303759398494</v>
      </c>
      <c r="M1092" s="115">
        <v>22.946341</v>
      </c>
      <c r="N1092" s="114">
        <v>5.9234865999999997E-3</v>
      </c>
      <c r="O1092" s="114">
        <v>5.4716217000000001E-3</v>
      </c>
      <c r="P1092" s="114">
        <v>2.7139017999999997E-4</v>
      </c>
      <c r="Q1092" s="114">
        <v>1.8047467E-4</v>
      </c>
      <c r="R1092" s="113">
        <v>3.2803487111318001E-7</v>
      </c>
      <c r="S1092" s="112">
        <v>1.0036619185712991E-9</v>
      </c>
      <c r="T1092" s="112">
        <v>2.5276563876999999E-2</v>
      </c>
      <c r="U1092" s="122">
        <v>1.536055E-5</v>
      </c>
      <c r="V1092" s="151"/>
      <c r="W1092" s="143"/>
      <c r="X1092" s="42" t="s">
        <v>1277</v>
      </c>
      <c r="Y1092" s="42"/>
      <c r="Z1092" s="42"/>
      <c r="AA1092" s="108"/>
    </row>
    <row r="1093" spans="1:27" ht="14.5" customHeight="1">
      <c r="A1093" s="41" t="s">
        <v>9975</v>
      </c>
      <c r="B1093" s="119" t="s">
        <v>8313</v>
      </c>
      <c r="C1093" s="120" t="s">
        <v>368</v>
      </c>
      <c r="D1093" s="135" t="s">
        <v>99</v>
      </c>
      <c r="E1093" s="119" t="s">
        <v>6570</v>
      </c>
      <c r="F1093" s="118" t="s">
        <v>9974</v>
      </c>
      <c r="G1093" s="117">
        <v>5.87966943509E-2</v>
      </c>
      <c r="H1093" s="117">
        <v>1.5738041429E-3</v>
      </c>
      <c r="I1093" s="117">
        <v>5.4609526799999997E-3</v>
      </c>
      <c r="J1093" s="117">
        <v>1.8395875528E-2</v>
      </c>
      <c r="K1093" s="117">
        <v>3.3366062000000002E-2</v>
      </c>
      <c r="L1093" s="116">
        <v>0.25087264661654135</v>
      </c>
      <c r="M1093" s="115">
        <v>21.621618000000002</v>
      </c>
      <c r="N1093" s="114">
        <v>5.6733957000000002E-3</v>
      </c>
      <c r="O1093" s="114">
        <v>5.2883773E-3</v>
      </c>
      <c r="P1093" s="114">
        <v>2.3429182999999999E-4</v>
      </c>
      <c r="Q1093" s="114">
        <v>1.5072653999999999E-4</v>
      </c>
      <c r="R1093" s="113">
        <v>3.1704900406056999E-7</v>
      </c>
      <c r="S1093" s="112">
        <v>8.6646387378753987E-10</v>
      </c>
      <c r="T1093" s="112">
        <v>2.1110159598E-2</v>
      </c>
      <c r="U1093" s="122">
        <v>1.3543675E-5</v>
      </c>
      <c r="V1093" s="151"/>
      <c r="W1093" s="143"/>
      <c r="X1093" s="42" t="s">
        <v>1277</v>
      </c>
      <c r="Y1093" s="42"/>
      <c r="Z1093" s="42"/>
      <c r="AA1093" s="108"/>
    </row>
    <row r="1094" spans="1:27" ht="14.5" customHeight="1">
      <c r="A1094" s="41" t="s">
        <v>9973</v>
      </c>
      <c r="B1094" s="119" t="s">
        <v>8313</v>
      </c>
      <c r="C1094" s="120" t="s">
        <v>369</v>
      </c>
      <c r="D1094" s="135" t="s">
        <v>99</v>
      </c>
      <c r="E1094" s="119" t="s">
        <v>6570</v>
      </c>
      <c r="F1094" s="118" t="s">
        <v>9972</v>
      </c>
      <c r="G1094" s="117">
        <v>7.6280966622479003</v>
      </c>
      <c r="H1094" s="117">
        <v>1.5738041429E-3</v>
      </c>
      <c r="I1094" s="117">
        <v>5.4609526799999997E-3</v>
      </c>
      <c r="J1094" s="117">
        <v>7.1288458454250003</v>
      </c>
      <c r="K1094" s="117">
        <v>0.49221606000000001</v>
      </c>
      <c r="L1094" s="116">
        <v>3.7008726315789473</v>
      </c>
      <c r="M1094" s="115">
        <v>21.621618000000002</v>
      </c>
      <c r="N1094" s="114">
        <v>6.1688219000000002E-2</v>
      </c>
      <c r="O1094" s="114">
        <v>5.8691065000000001E-2</v>
      </c>
      <c r="P1094" s="114">
        <v>2.8464272E-3</v>
      </c>
      <c r="Q1094" s="114">
        <v>1.5072653999999999E-4</v>
      </c>
      <c r="R1094" s="113">
        <v>3.5186489640605699E-6</v>
      </c>
      <c r="S1094" s="112">
        <v>1.052672790878954E-8</v>
      </c>
      <c r="T1094" s="112">
        <v>2.1110159598E-2</v>
      </c>
      <c r="U1094" s="111">
        <v>1.0973883E-4</v>
      </c>
      <c r="V1094" s="151"/>
      <c r="W1094" s="143"/>
      <c r="X1094" s="42" t="s">
        <v>1277</v>
      </c>
      <c r="Y1094" s="42"/>
      <c r="Z1094" s="42"/>
      <c r="AA1094" s="108"/>
    </row>
    <row r="1095" spans="1:27" ht="14.5" customHeight="1">
      <c r="A1095" s="41" t="s">
        <v>9971</v>
      </c>
      <c r="B1095" s="119" t="s">
        <v>8313</v>
      </c>
      <c r="C1095" s="120" t="s">
        <v>370</v>
      </c>
      <c r="D1095" s="135" t="s">
        <v>99</v>
      </c>
      <c r="E1095" s="119" t="s">
        <v>6570</v>
      </c>
      <c r="F1095" s="118" t="s">
        <v>9970</v>
      </c>
      <c r="G1095" s="117">
        <v>8.4156266258000004E-2</v>
      </c>
      <c r="H1095" s="117">
        <v>1.6492685170000003E-3</v>
      </c>
      <c r="I1095" s="117">
        <v>8.5608990600000018E-3</v>
      </c>
      <c r="J1095" s="117">
        <v>2.8904147681000001E-2</v>
      </c>
      <c r="K1095" s="117">
        <v>4.5041950999999997E-2</v>
      </c>
      <c r="L1095" s="116">
        <v>0.33866128571428566</v>
      </c>
      <c r="M1095" s="115">
        <v>22.774298000000002</v>
      </c>
      <c r="N1095" s="114">
        <v>8.0803560000000003E-3</v>
      </c>
      <c r="O1095" s="114">
        <v>7.5362527E-3</v>
      </c>
      <c r="P1095" s="114">
        <v>3.1785759999999999E-4</v>
      </c>
      <c r="Q1095" s="114">
        <v>2.2624567999999999E-4</v>
      </c>
      <c r="R1095" s="113">
        <v>4.5181371610257003E-7</v>
      </c>
      <c r="S1095" s="112">
        <v>1.1755088776265398E-9</v>
      </c>
      <c r="T1095" s="112">
        <v>3.1687070667000002E-2</v>
      </c>
      <c r="U1095" s="122">
        <v>1.8253496E-5</v>
      </c>
      <c r="V1095" s="151"/>
      <c r="W1095" s="143"/>
      <c r="X1095" s="42" t="s">
        <v>1277</v>
      </c>
      <c r="Y1095" s="42"/>
      <c r="Z1095" s="42"/>
      <c r="AA1095" s="108"/>
    </row>
    <row r="1096" spans="1:27" ht="14.5" customHeight="1">
      <c r="A1096" s="41" t="s">
        <v>9969</v>
      </c>
      <c r="B1096" s="119" t="s">
        <v>8313</v>
      </c>
      <c r="C1096" s="120" t="s">
        <v>371</v>
      </c>
      <c r="D1096" s="135" t="s">
        <v>99</v>
      </c>
      <c r="E1096" s="119" t="s">
        <v>6570</v>
      </c>
      <c r="F1096" s="118" t="s">
        <v>9968</v>
      </c>
      <c r="G1096" s="117">
        <v>5.0096775796399998E-2</v>
      </c>
      <c r="H1096" s="117">
        <v>1.5479151354E-3</v>
      </c>
      <c r="I1096" s="117">
        <v>4.3974773E-3</v>
      </c>
      <c r="J1096" s="117">
        <v>1.4790881360999998E-2</v>
      </c>
      <c r="K1096" s="117">
        <v>2.9360502E-2</v>
      </c>
      <c r="L1096" s="116">
        <v>0.22075565413533835</v>
      </c>
      <c r="M1096" s="115">
        <v>21.226175999999999</v>
      </c>
      <c r="N1096" s="114">
        <v>4.8476578999999999E-3</v>
      </c>
      <c r="O1096" s="114">
        <v>4.5172156E-3</v>
      </c>
      <c r="P1096" s="114">
        <v>2.0562354999999999E-4</v>
      </c>
      <c r="Q1096" s="114">
        <v>1.2481874999999999E-4</v>
      </c>
      <c r="R1096" s="113">
        <v>2.7081628348257002E-7</v>
      </c>
      <c r="S1096" s="112">
        <v>7.6044211757453981E-10</v>
      </c>
      <c r="T1096" s="112">
        <v>1.7481617735999998E-2</v>
      </c>
      <c r="U1096" s="122">
        <v>1.1927911999999999E-5</v>
      </c>
      <c r="V1096" s="151"/>
      <c r="W1096" s="143"/>
      <c r="X1096" s="42" t="s">
        <v>1277</v>
      </c>
      <c r="Y1096" s="42"/>
      <c r="Z1096" s="42"/>
      <c r="AA1096" s="108"/>
    </row>
    <row r="1097" spans="1:27" ht="14.5" customHeight="1">
      <c r="A1097" s="41" t="s">
        <v>9967</v>
      </c>
      <c r="B1097" s="119" t="s">
        <v>8313</v>
      </c>
      <c r="C1097" s="120" t="s">
        <v>9966</v>
      </c>
      <c r="D1097" s="135" t="s">
        <v>99</v>
      </c>
      <c r="E1097" s="119" t="s">
        <v>6570</v>
      </c>
      <c r="F1097" s="118" t="s">
        <v>9965</v>
      </c>
      <c r="G1097" s="117">
        <v>5.6260736155499994E-2</v>
      </c>
      <c r="H1097" s="117">
        <v>1.5662576325E-3</v>
      </c>
      <c r="I1097" s="117">
        <v>5.1509579599999999E-3</v>
      </c>
      <c r="J1097" s="117">
        <v>1.7345047563E-2</v>
      </c>
      <c r="K1097" s="117">
        <v>3.2198472999999998E-2</v>
      </c>
      <c r="L1097" s="116">
        <v>0.2420937819548872</v>
      </c>
      <c r="M1097" s="115">
        <v>21.506350000000001</v>
      </c>
      <c r="N1097" s="114">
        <v>5.4326996999999998E-3</v>
      </c>
      <c r="O1097" s="114">
        <v>5.0635897999999997E-3</v>
      </c>
      <c r="P1097" s="114">
        <v>2.2593525E-4</v>
      </c>
      <c r="Q1097" s="114">
        <v>1.4317462E-4</v>
      </c>
      <c r="R1097" s="113">
        <v>3.0357252888157E-7</v>
      </c>
      <c r="S1097" s="112">
        <v>8.3555936300653993E-10</v>
      </c>
      <c r="T1097" s="112">
        <v>2.0052468291000002E-2</v>
      </c>
      <c r="U1097" s="122">
        <v>1.3072693E-5</v>
      </c>
      <c r="V1097" s="151"/>
      <c r="W1097" s="143"/>
      <c r="X1097" s="42" t="s">
        <v>1277</v>
      </c>
      <c r="Y1097" s="42"/>
      <c r="Z1097" s="42"/>
      <c r="AA1097" s="108"/>
    </row>
    <row r="1098" spans="1:27" ht="14.5" customHeight="1">
      <c r="A1098" s="41" t="s">
        <v>9964</v>
      </c>
      <c r="B1098" s="119" t="s">
        <v>8313</v>
      </c>
      <c r="C1098" s="120" t="s">
        <v>372</v>
      </c>
      <c r="D1098" s="135" t="s">
        <v>99</v>
      </c>
      <c r="E1098" s="119" t="s">
        <v>6570</v>
      </c>
      <c r="F1098" s="118" t="s">
        <v>9963</v>
      </c>
      <c r="G1098" s="117">
        <v>4.8775607187375005</v>
      </c>
      <c r="H1098" s="117">
        <v>1.5662576325E-3</v>
      </c>
      <c r="I1098" s="117">
        <v>5.1509579599999999E-3</v>
      </c>
      <c r="J1098" s="117">
        <v>4.3797950331450002</v>
      </c>
      <c r="K1098" s="117">
        <v>0.49104847000000001</v>
      </c>
      <c r="L1098" s="116">
        <v>3.6920937593984959</v>
      </c>
      <c r="M1098" s="115">
        <v>21.506350000000001</v>
      </c>
      <c r="N1098" s="114">
        <v>6.1447522999999997E-2</v>
      </c>
      <c r="O1098" s="114">
        <v>5.8466277999999997E-2</v>
      </c>
      <c r="P1098" s="114">
        <v>2.8380706E-3</v>
      </c>
      <c r="Q1098" s="114">
        <v>1.4317462E-4</v>
      </c>
      <c r="R1098" s="113">
        <v>3.5051725788815696E-6</v>
      </c>
      <c r="S1098" s="112">
        <v>1.0495823228002539E-8</v>
      </c>
      <c r="T1098" s="112">
        <v>2.0052468291000002E-2</v>
      </c>
      <c r="U1098" s="111">
        <v>1.0926785E-4</v>
      </c>
      <c r="V1098" s="151"/>
      <c r="W1098" s="143"/>
      <c r="X1098" s="42" t="s">
        <v>1277</v>
      </c>
      <c r="Y1098" s="42"/>
      <c r="Z1098" s="42"/>
      <c r="AA1098" s="108"/>
    </row>
    <row r="1099" spans="1:27" ht="14.5" customHeight="1">
      <c r="A1099" s="41" t="s">
        <v>9962</v>
      </c>
      <c r="B1099" s="119" t="s">
        <v>8313</v>
      </c>
      <c r="C1099" s="120" t="s">
        <v>373</v>
      </c>
      <c r="D1099" s="135" t="s">
        <v>99</v>
      </c>
      <c r="E1099" s="119" t="s">
        <v>6570</v>
      </c>
      <c r="F1099" s="118" t="s">
        <v>9961</v>
      </c>
      <c r="G1099" s="117">
        <v>7.1000988323900005E-2</v>
      </c>
      <c r="H1099" s="117">
        <v>1.6101213448999998E-3</v>
      </c>
      <c r="I1099" s="117">
        <v>6.9528018699999998E-3</v>
      </c>
      <c r="J1099" s="117">
        <v>2.3452981109000001E-2</v>
      </c>
      <c r="K1099" s="117">
        <v>3.8985084000000003E-2</v>
      </c>
      <c r="L1099" s="116">
        <v>0.29312093233082709</v>
      </c>
      <c r="M1099" s="115">
        <v>22.176345000000001</v>
      </c>
      <c r="N1099" s="114">
        <v>6.8317452999999998E-3</v>
      </c>
      <c r="O1099" s="114">
        <v>6.3701673999999996E-3</v>
      </c>
      <c r="P1099" s="114">
        <v>2.7450785999999999E-4</v>
      </c>
      <c r="Q1099" s="114">
        <v>1.8707013000000001E-4</v>
      </c>
      <c r="R1099" s="113">
        <v>3.8190452267957002E-7</v>
      </c>
      <c r="S1099" s="112">
        <v>1.0151917706845398E-9</v>
      </c>
      <c r="T1099" s="112">
        <v>2.620029745E-2</v>
      </c>
      <c r="U1099" s="122">
        <v>1.5810277E-5</v>
      </c>
      <c r="V1099" s="151"/>
      <c r="W1099" s="143"/>
      <c r="X1099" s="42" t="s">
        <v>1277</v>
      </c>
      <c r="Y1099" s="42"/>
      <c r="Z1099" s="42"/>
      <c r="AA1099" s="108"/>
    </row>
    <row r="1100" spans="1:27" ht="14.5" customHeight="1">
      <c r="A1100" s="41" t="s">
        <v>9960</v>
      </c>
      <c r="B1100" s="119" t="s">
        <v>8313</v>
      </c>
      <c r="C1100" s="120" t="s">
        <v>374</v>
      </c>
      <c r="D1100" s="135" t="s">
        <v>99</v>
      </c>
      <c r="E1100" s="119" t="s">
        <v>6570</v>
      </c>
      <c r="F1100" s="118" t="s">
        <v>9959</v>
      </c>
      <c r="G1100" s="117">
        <v>4.8236009787398988</v>
      </c>
      <c r="H1100" s="117">
        <v>1.6101213448999998E-3</v>
      </c>
      <c r="I1100" s="117">
        <v>6.9528018699999998E-3</v>
      </c>
      <c r="J1100" s="117">
        <v>4.3172029755249994</v>
      </c>
      <c r="K1100" s="117">
        <v>0.49783507999999999</v>
      </c>
      <c r="L1100" s="116">
        <v>3.7431209022556389</v>
      </c>
      <c r="M1100" s="115">
        <v>22.176345000000001</v>
      </c>
      <c r="N1100" s="114">
        <v>6.2846569000000005E-2</v>
      </c>
      <c r="O1100" s="114">
        <v>5.9772855E-2</v>
      </c>
      <c r="P1100" s="114">
        <v>2.8866432E-3</v>
      </c>
      <c r="Q1100" s="114">
        <v>1.8707013000000001E-4</v>
      </c>
      <c r="R1100" s="113">
        <v>3.5835044726795697E-6</v>
      </c>
      <c r="S1100" s="112">
        <v>1.0675455615683541E-8</v>
      </c>
      <c r="T1100" s="112">
        <v>2.620029745E-2</v>
      </c>
      <c r="U1100" s="111">
        <v>1.1200543E-4</v>
      </c>
      <c r="V1100" s="151"/>
      <c r="W1100" s="143"/>
      <c r="X1100" s="42" t="s">
        <v>1277</v>
      </c>
      <c r="Y1100" s="42"/>
      <c r="Z1100" s="42"/>
      <c r="AA1100" s="108"/>
    </row>
    <row r="1101" spans="1:27" ht="14.5" customHeight="1">
      <c r="A1101" s="41" t="s">
        <v>9958</v>
      </c>
      <c r="B1101" s="119" t="s">
        <v>8313</v>
      </c>
      <c r="C1101" s="120" t="s">
        <v>375</v>
      </c>
      <c r="D1101" s="135" t="s">
        <v>99</v>
      </c>
      <c r="E1101" s="119" t="s">
        <v>6570</v>
      </c>
      <c r="F1101" s="118" t="s">
        <v>9957</v>
      </c>
      <c r="G1101" s="117">
        <v>7.4329431529399997E-2</v>
      </c>
      <c r="H1101" s="117">
        <v>1.6200260254000004E-3</v>
      </c>
      <c r="I1101" s="117">
        <v>7.35966989E-3</v>
      </c>
      <c r="J1101" s="117">
        <v>2.4832191613999997E-2</v>
      </c>
      <c r="K1101" s="117">
        <v>4.0517544000000003E-2</v>
      </c>
      <c r="L1101" s="116">
        <v>0.30464318796992479</v>
      </c>
      <c r="M1101" s="115">
        <v>22.327634</v>
      </c>
      <c r="N1101" s="114">
        <v>7.1476589000000002E-3</v>
      </c>
      <c r="O1101" s="114">
        <v>6.6652009999999999E-3</v>
      </c>
      <c r="P1101" s="114">
        <v>2.8547586000000002E-4</v>
      </c>
      <c r="Q1101" s="114">
        <v>1.9698200999999999E-4</v>
      </c>
      <c r="R1101" s="113">
        <v>3.9959237955656999E-7</v>
      </c>
      <c r="S1101" s="112">
        <v>1.05575393983754E-9</v>
      </c>
      <c r="T1101" s="112">
        <v>2.7588517227000002E-2</v>
      </c>
      <c r="U1101" s="122">
        <v>1.6428440999999999E-5</v>
      </c>
      <c r="V1101" s="151"/>
      <c r="W1101" s="143"/>
      <c r="X1101" s="42" t="s">
        <v>1277</v>
      </c>
      <c r="Y1101" s="42"/>
      <c r="Z1101" s="42"/>
      <c r="AA1101" s="108"/>
    </row>
    <row r="1102" spans="1:27" ht="14.5" customHeight="1">
      <c r="A1102" s="41" t="s">
        <v>9956</v>
      </c>
      <c r="B1102" s="119" t="s">
        <v>8313</v>
      </c>
      <c r="C1102" s="120" t="s">
        <v>9955</v>
      </c>
      <c r="D1102" s="135" t="s">
        <v>99</v>
      </c>
      <c r="E1102" s="119" t="s">
        <v>6570</v>
      </c>
      <c r="F1102" s="118" t="s">
        <v>9954</v>
      </c>
      <c r="G1102" s="117">
        <v>5.2992419013603991</v>
      </c>
      <c r="H1102" s="117">
        <v>1.6200260254000004E-3</v>
      </c>
      <c r="I1102" s="117">
        <v>7.35966989E-3</v>
      </c>
      <c r="J1102" s="117">
        <v>4.7908946654449993</v>
      </c>
      <c r="K1102" s="117">
        <v>0.49936754</v>
      </c>
      <c r="L1102" s="116">
        <v>3.7546431578947366</v>
      </c>
      <c r="M1102" s="115">
        <v>22.327634</v>
      </c>
      <c r="N1102" s="114">
        <v>6.3162482000000006E-2</v>
      </c>
      <c r="O1102" s="114">
        <v>6.0067888999999999E-2</v>
      </c>
      <c r="P1102" s="114">
        <v>2.8976112000000001E-3</v>
      </c>
      <c r="Q1102" s="114">
        <v>1.9698200999999999E-4</v>
      </c>
      <c r="R1102" s="113">
        <v>3.6011923795565696E-6</v>
      </c>
      <c r="S1102" s="112">
        <v>1.0716017454833538E-8</v>
      </c>
      <c r="T1102" s="112">
        <v>2.7588517227000002E-2</v>
      </c>
      <c r="U1102" s="111">
        <v>1.1262359E-4</v>
      </c>
      <c r="V1102" s="151"/>
      <c r="W1102" s="143"/>
      <c r="X1102" s="42" t="s">
        <v>1277</v>
      </c>
      <c r="Y1102" s="42"/>
      <c r="Z1102" s="42"/>
      <c r="AA1102" s="108"/>
    </row>
    <row r="1103" spans="1:27" ht="14.5" customHeight="1">
      <c r="A1103" s="41" t="s">
        <v>9953</v>
      </c>
      <c r="B1103" s="119" t="s">
        <v>8313</v>
      </c>
      <c r="C1103" s="120" t="s">
        <v>376</v>
      </c>
      <c r="D1103" s="135" t="s">
        <v>99</v>
      </c>
      <c r="E1103" s="119" t="s">
        <v>6570</v>
      </c>
      <c r="F1103" s="118" t="s">
        <v>9952</v>
      </c>
      <c r="G1103" s="117">
        <v>6.4661094541799996E-2</v>
      </c>
      <c r="H1103" s="117">
        <v>1.5912552238E-3</v>
      </c>
      <c r="I1103" s="117">
        <v>6.1778152199999997E-3</v>
      </c>
      <c r="J1103" s="117">
        <v>2.0825913097999998E-2</v>
      </c>
      <c r="K1103" s="117">
        <v>3.6066110999999998E-2</v>
      </c>
      <c r="L1103" s="116">
        <v>0.27117376691729322</v>
      </c>
      <c r="M1103" s="115">
        <v>21.888175</v>
      </c>
      <c r="N1103" s="114">
        <v>6.2300052999999999E-3</v>
      </c>
      <c r="O1103" s="114">
        <v>5.8081985000000003E-3</v>
      </c>
      <c r="P1103" s="114">
        <v>2.5361641000000001E-4</v>
      </c>
      <c r="Q1103" s="114">
        <v>1.6819034E-4</v>
      </c>
      <c r="R1103" s="113">
        <v>3.4821334022657005E-7</v>
      </c>
      <c r="S1103" s="112">
        <v>9.3793052373054003E-10</v>
      </c>
      <c r="T1103" s="112">
        <v>2.3556069682000001E-2</v>
      </c>
      <c r="U1103" s="122">
        <v>1.4632821000000001E-5</v>
      </c>
      <c r="V1103" s="151"/>
      <c r="W1103" s="143"/>
      <c r="X1103" s="42" t="s">
        <v>1277</v>
      </c>
      <c r="Y1103" s="42"/>
      <c r="Z1103" s="42"/>
      <c r="AA1103" s="108"/>
    </row>
    <row r="1104" spans="1:27" ht="14.5" customHeight="1">
      <c r="A1104" s="41" t="s">
        <v>9951</v>
      </c>
      <c r="B1104" s="119" t="s">
        <v>8313</v>
      </c>
      <c r="C1104" s="120" t="s">
        <v>377</v>
      </c>
      <c r="D1104" s="135" t="s">
        <v>99</v>
      </c>
      <c r="E1104" s="119" t="s">
        <v>6570</v>
      </c>
      <c r="F1104" s="118" t="s">
        <v>9950</v>
      </c>
      <c r="G1104" s="117">
        <v>11.652910627168801</v>
      </c>
      <c r="H1104" s="117">
        <v>1.5912552238E-3</v>
      </c>
      <c r="I1104" s="117">
        <v>6.1778152199999997E-3</v>
      </c>
      <c r="J1104" s="117">
        <v>11.150225446725001</v>
      </c>
      <c r="K1104" s="117">
        <v>0.49491611000000002</v>
      </c>
      <c r="L1104" s="116">
        <v>3.7211737593984964</v>
      </c>
      <c r="M1104" s="115">
        <v>21.888175</v>
      </c>
      <c r="N1104" s="114">
        <v>6.2244829000000002E-2</v>
      </c>
      <c r="O1104" s="114">
        <v>5.9210886999999997E-2</v>
      </c>
      <c r="P1104" s="114">
        <v>2.8657518E-3</v>
      </c>
      <c r="Q1104" s="114">
        <v>1.6819034E-4</v>
      </c>
      <c r="R1104" s="113">
        <v>3.5498133602265695E-6</v>
      </c>
      <c r="S1104" s="112">
        <v>1.0598194418726541E-8</v>
      </c>
      <c r="T1104" s="112">
        <v>2.3556069682000001E-2</v>
      </c>
      <c r="U1104" s="111">
        <v>1.1082798E-4</v>
      </c>
      <c r="V1104" s="151"/>
      <c r="W1104" s="143"/>
      <c r="X1104" s="42" t="s">
        <v>1277</v>
      </c>
      <c r="Y1104" s="42"/>
      <c r="Z1104" s="42"/>
      <c r="AA1104" s="108"/>
    </row>
    <row r="1105" spans="1:27" ht="14.5" customHeight="1">
      <c r="A1105" s="41" t="s">
        <v>9949</v>
      </c>
      <c r="B1105" s="119" t="s">
        <v>8313</v>
      </c>
      <c r="C1105" s="120" t="s">
        <v>9948</v>
      </c>
      <c r="D1105" s="135" t="s">
        <v>99</v>
      </c>
      <c r="E1105" s="119" t="s">
        <v>6570</v>
      </c>
      <c r="F1105" s="118" t="s">
        <v>9947</v>
      </c>
      <c r="G1105" s="117">
        <v>5.8479698689799998E-2</v>
      </c>
      <c r="H1105" s="117">
        <v>1.5728607827999999E-3</v>
      </c>
      <c r="I1105" s="117">
        <v>5.4222033799999998E-3</v>
      </c>
      <c r="J1105" s="117">
        <v>1.8264521526999998E-2</v>
      </c>
      <c r="K1105" s="117">
        <v>3.3220113000000003E-2</v>
      </c>
      <c r="L1105" s="116">
        <v>0.24977528571428573</v>
      </c>
      <c r="M1105" s="115">
        <v>21.607209000000001</v>
      </c>
      <c r="N1105" s="114">
        <v>5.6433087000000003E-3</v>
      </c>
      <c r="O1105" s="114">
        <v>5.2602789E-3</v>
      </c>
      <c r="P1105" s="114">
        <v>2.3324726E-4</v>
      </c>
      <c r="Q1105" s="114">
        <v>1.4978254999999999E-4</v>
      </c>
      <c r="R1105" s="113">
        <v>3.1536444385957E-7</v>
      </c>
      <c r="S1105" s="112">
        <v>8.6260080344653999E-10</v>
      </c>
      <c r="T1105" s="112">
        <v>2.0977947808999999E-2</v>
      </c>
      <c r="U1105" s="122">
        <v>1.3484803E-5</v>
      </c>
      <c r="V1105" s="151"/>
      <c r="W1105" s="143"/>
      <c r="X1105" s="42" t="s">
        <v>1277</v>
      </c>
      <c r="Y1105" s="42"/>
      <c r="Z1105" s="42"/>
      <c r="AA1105" s="108"/>
    </row>
    <row r="1106" spans="1:27" ht="14.5" customHeight="1">
      <c r="A1106" s="41" t="s">
        <v>9946</v>
      </c>
      <c r="B1106" s="119" t="s">
        <v>8313</v>
      </c>
      <c r="C1106" s="120" t="s">
        <v>378</v>
      </c>
      <c r="D1106" s="135" t="s">
        <v>99</v>
      </c>
      <c r="E1106" s="119" t="s">
        <v>6570</v>
      </c>
      <c r="F1106" s="118" t="s">
        <v>9945</v>
      </c>
      <c r="G1106" s="117">
        <v>7.3186296675477998</v>
      </c>
      <c r="H1106" s="117">
        <v>1.5728607827999999E-3</v>
      </c>
      <c r="I1106" s="117">
        <v>5.4222033799999998E-3</v>
      </c>
      <c r="J1106" s="117">
        <v>6.8195644933849993</v>
      </c>
      <c r="K1106" s="117">
        <v>0.49207011000000001</v>
      </c>
      <c r="L1106" s="116">
        <v>3.6997752631578944</v>
      </c>
      <c r="M1106" s="115">
        <v>21.607209000000001</v>
      </c>
      <c r="N1106" s="114">
        <v>6.1658131999999997E-2</v>
      </c>
      <c r="O1106" s="114">
        <v>5.8662967000000003E-2</v>
      </c>
      <c r="P1106" s="114">
        <v>2.8453825999999998E-3</v>
      </c>
      <c r="Q1106" s="114">
        <v>1.4978254999999999E-4</v>
      </c>
      <c r="R1106" s="113">
        <v>3.51696445385957E-6</v>
      </c>
      <c r="S1106" s="112">
        <v>1.0522864448446538E-8</v>
      </c>
      <c r="T1106" s="112">
        <v>2.0977947808999999E-2</v>
      </c>
      <c r="U1106" s="111">
        <v>1.0967996E-4</v>
      </c>
      <c r="V1106" s="151"/>
      <c r="W1106" s="143"/>
      <c r="X1106" s="42" t="s">
        <v>1277</v>
      </c>
      <c r="Y1106" s="42"/>
      <c r="Z1106" s="42"/>
      <c r="AA1106" s="108"/>
    </row>
    <row r="1107" spans="1:27" ht="14.5" customHeight="1">
      <c r="A1107" s="41" t="s">
        <v>9944</v>
      </c>
      <c r="B1107" s="119" t="s">
        <v>8313</v>
      </c>
      <c r="C1107" s="120" t="s">
        <v>379</v>
      </c>
      <c r="D1107" s="135" t="s">
        <v>99</v>
      </c>
      <c r="E1107" s="119" t="s">
        <v>6570</v>
      </c>
      <c r="F1107" s="118" t="s">
        <v>9943</v>
      </c>
      <c r="G1107" s="117">
        <v>0.10095698293970001</v>
      </c>
      <c r="H1107" s="117">
        <v>1.6992637096999998E-3</v>
      </c>
      <c r="I1107" s="117">
        <v>1.061461358E-2</v>
      </c>
      <c r="J1107" s="117">
        <v>3.5865877650000003E-2</v>
      </c>
      <c r="K1107" s="117">
        <v>5.2777228000000002E-2</v>
      </c>
      <c r="L1107" s="116">
        <v>0.39682126315789473</v>
      </c>
      <c r="M1107" s="115">
        <v>24.337948000000001</v>
      </c>
      <c r="N1107" s="114">
        <v>9.6749672000000005E-3</v>
      </c>
      <c r="O1107" s="114">
        <v>9.0254701999999999E-3</v>
      </c>
      <c r="P1107" s="114">
        <v>3.7321992E-4</v>
      </c>
      <c r="Q1107" s="114">
        <v>2.7627712000000002E-4</v>
      </c>
      <c r="R1107" s="113">
        <v>5.4109533469257015E-7</v>
      </c>
      <c r="S1107" s="112">
        <v>1.3802511670625399E-9</v>
      </c>
      <c r="T1107" s="112">
        <v>3.8694274450000003E-2</v>
      </c>
      <c r="U1107" s="122">
        <v>2.1373752000000001E-5</v>
      </c>
      <c r="V1107" s="151"/>
      <c r="W1107" s="143"/>
      <c r="X1107" s="42" t="s">
        <v>1277</v>
      </c>
      <c r="Y1107" s="42"/>
      <c r="Z1107" s="42"/>
      <c r="AA1107" s="108"/>
    </row>
    <row r="1108" spans="1:27" ht="14.5" customHeight="1">
      <c r="A1108" s="41" t="s">
        <v>9942</v>
      </c>
      <c r="B1108" s="119" t="s">
        <v>8313</v>
      </c>
      <c r="C1108" s="120" t="s">
        <v>9941</v>
      </c>
      <c r="D1108" s="135" t="s">
        <v>99</v>
      </c>
      <c r="E1108" s="119" t="s">
        <v>6570</v>
      </c>
      <c r="F1108" s="118" t="s">
        <v>9940</v>
      </c>
      <c r="G1108" s="117">
        <v>6.5898585300499996E-2</v>
      </c>
      <c r="H1108" s="117">
        <v>2.8512226889999999E-3</v>
      </c>
      <c r="I1108" s="117">
        <v>5.4002542600000009E-3</v>
      </c>
      <c r="J1108" s="117">
        <v>2.1047764351500003E-2</v>
      </c>
      <c r="K1108" s="117">
        <v>3.6599343999999999E-2</v>
      </c>
      <c r="L1108" s="116">
        <v>0.27518303759398494</v>
      </c>
      <c r="M1108" s="115">
        <v>22.146341</v>
      </c>
      <c r="N1108" s="114">
        <v>5.9234865999999997E-3</v>
      </c>
      <c r="O1108" s="114">
        <v>5.4716217000000001E-3</v>
      </c>
      <c r="P1108" s="114">
        <v>2.7139017999999997E-4</v>
      </c>
      <c r="Q1108" s="114">
        <v>1.8047467E-4</v>
      </c>
      <c r="R1108" s="113">
        <v>3.2803487111318001E-7</v>
      </c>
      <c r="S1108" s="112">
        <v>1.0036619185712991E-9</v>
      </c>
      <c r="T1108" s="112">
        <v>2.5276563876999999E-2</v>
      </c>
      <c r="U1108" s="122">
        <v>1.536055E-5</v>
      </c>
      <c r="V1108" s="151"/>
      <c r="W1108" s="143"/>
      <c r="X1108" s="42" t="s">
        <v>1277</v>
      </c>
      <c r="Y1108" s="42"/>
      <c r="Z1108" s="42"/>
      <c r="AA1108" s="108"/>
    </row>
    <row r="1109" spans="1:27" ht="14.5" customHeight="1">
      <c r="A1109" s="41" t="s">
        <v>9939</v>
      </c>
      <c r="B1109" s="119" t="s">
        <v>8313</v>
      </c>
      <c r="C1109" s="120" t="s">
        <v>380</v>
      </c>
      <c r="D1109" s="135" t="s">
        <v>99</v>
      </c>
      <c r="E1109" s="119" t="s">
        <v>6570</v>
      </c>
      <c r="F1109" s="118" t="s">
        <v>9938</v>
      </c>
      <c r="G1109" s="117">
        <v>5.48825158211E-2</v>
      </c>
      <c r="H1109" s="117">
        <v>2.294989292E-3</v>
      </c>
      <c r="I1109" s="117">
        <v>4.4406664000000004E-3</v>
      </c>
      <c r="J1109" s="117">
        <v>1.6604245129099998E-2</v>
      </c>
      <c r="K1109" s="117">
        <v>3.1542615000000003E-2</v>
      </c>
      <c r="L1109" s="116">
        <v>0.23716251879699249</v>
      </c>
      <c r="M1109" s="115">
        <v>22.36149</v>
      </c>
      <c r="N1109" s="114">
        <v>5.0545707000000002E-3</v>
      </c>
      <c r="O1109" s="114">
        <v>4.6811012000000001E-3</v>
      </c>
      <c r="P1109" s="114">
        <v>2.2938299000000001E-4</v>
      </c>
      <c r="Q1109" s="114">
        <v>1.4408655E-4</v>
      </c>
      <c r="R1109" s="113">
        <v>2.8064156058588009E-7</v>
      </c>
      <c r="S1109" s="112">
        <v>8.4830989148482391E-10</v>
      </c>
      <c r="T1109" s="112">
        <v>2.0180189473000001E-2</v>
      </c>
      <c r="U1109" s="122">
        <v>1.3107169000000001E-5</v>
      </c>
      <c r="V1109" s="151"/>
      <c r="W1109" s="143"/>
      <c r="X1109" s="42" t="s">
        <v>1277</v>
      </c>
      <c r="Y1109" s="42"/>
      <c r="Z1109" s="42"/>
      <c r="AA1109" s="108"/>
    </row>
    <row r="1110" spans="1:27" ht="14.5" customHeight="1">
      <c r="A1110" s="41" t="s">
        <v>9937</v>
      </c>
      <c r="B1110" s="119" t="s">
        <v>8313</v>
      </c>
      <c r="C1110" s="120" t="s">
        <v>381</v>
      </c>
      <c r="D1110" s="135" t="s">
        <v>99</v>
      </c>
      <c r="E1110" s="119" t="s">
        <v>6570</v>
      </c>
      <c r="F1110" s="118" t="s">
        <v>9936</v>
      </c>
      <c r="G1110" s="117">
        <v>3.4192578257210005E-2</v>
      </c>
      <c r="H1110" s="117">
        <v>9.0385239939999996E-4</v>
      </c>
      <c r="I1110" s="117">
        <v>2.8945480360000001E-3</v>
      </c>
      <c r="J1110" s="117">
        <v>8.3388338218099989E-3</v>
      </c>
      <c r="K1110" s="117">
        <v>2.2055344000000001E-2</v>
      </c>
      <c r="L1110" s="116">
        <v>0.16582965413533834</v>
      </c>
      <c r="M1110" s="115">
        <v>21.207364999999999</v>
      </c>
      <c r="N1110" s="114">
        <v>3.5395255000000001E-3</v>
      </c>
      <c r="O1110" s="114">
        <v>3.3194431000000001E-3</v>
      </c>
      <c r="P1110" s="114">
        <v>1.467099E-4</v>
      </c>
      <c r="Q1110" s="121">
        <v>7.3372492999999997E-5</v>
      </c>
      <c r="R1110" s="113">
        <v>1.9900737925773495E-7</v>
      </c>
      <c r="S1110" s="112">
        <v>5.4256618188736638E-10</v>
      </c>
      <c r="T1110" s="112">
        <v>1.02762599395E-2</v>
      </c>
      <c r="U1110" s="122">
        <v>8.7376569000000001E-6</v>
      </c>
      <c r="V1110" s="151"/>
      <c r="W1110" s="143"/>
      <c r="X1110" s="42" t="s">
        <v>1277</v>
      </c>
      <c r="Y1110" s="42"/>
      <c r="Z1110" s="42"/>
      <c r="AA1110" s="108"/>
    </row>
    <row r="1111" spans="1:27" ht="14.5" customHeight="1">
      <c r="A1111" s="41" t="s">
        <v>9935</v>
      </c>
      <c r="B1111" s="119" t="s">
        <v>8313</v>
      </c>
      <c r="C1111" s="120" t="s">
        <v>9934</v>
      </c>
      <c r="D1111" s="135" t="s">
        <v>99</v>
      </c>
      <c r="E1111" s="119" t="s">
        <v>6570</v>
      </c>
      <c r="F1111" s="118" t="s">
        <v>9933</v>
      </c>
      <c r="G1111" s="117">
        <v>4.5641415415699993E-2</v>
      </c>
      <c r="H1111" s="117">
        <v>1.5346569707000001E-3</v>
      </c>
      <c r="I1111" s="117">
        <v>3.8528553899999998E-3</v>
      </c>
      <c r="J1111" s="117">
        <v>1.2944709055E-2</v>
      </c>
      <c r="K1111" s="117">
        <v>2.7309193999999998E-2</v>
      </c>
      <c r="L1111" s="116">
        <v>0.20533228571428569</v>
      </c>
      <c r="M1111" s="115">
        <v>21.823664999999998</v>
      </c>
      <c r="N1111" s="114">
        <v>4.4247849999999997E-3</v>
      </c>
      <c r="O1111" s="114">
        <v>4.1222919999999996E-3</v>
      </c>
      <c r="P1111" s="114">
        <v>1.9094209000000001E-4</v>
      </c>
      <c r="Q1111" s="114">
        <v>1.1155098E-4</v>
      </c>
      <c r="R1111" s="113">
        <v>2.4713980364857001E-7</v>
      </c>
      <c r="S1111" s="112">
        <v>7.0614677184953984E-10</v>
      </c>
      <c r="T1111" s="112">
        <v>1.5623386381E-2</v>
      </c>
      <c r="U1111" s="122">
        <v>1.1100455999999999E-5</v>
      </c>
      <c r="V1111" s="151"/>
      <c r="W1111" s="143"/>
      <c r="X1111" s="42" t="s">
        <v>1277</v>
      </c>
      <c r="Y1111" s="42"/>
      <c r="Z1111" s="42"/>
      <c r="AA1111" s="108"/>
    </row>
    <row r="1112" spans="1:27" ht="14.5" customHeight="1">
      <c r="B1112" s="119" t="s">
        <v>8313</v>
      </c>
      <c r="C1112" s="133" t="s">
        <v>100</v>
      </c>
      <c r="D1112" s="133" t="s">
        <v>101</v>
      </c>
      <c r="G1112" s="131"/>
      <c r="H1112" s="131"/>
      <c r="I1112" s="131"/>
      <c r="J1112" s="131"/>
      <c r="K1112" s="131"/>
      <c r="L1112" s="131"/>
      <c r="M1112" s="100"/>
      <c r="N1112" s="41"/>
      <c r="O1112" s="41"/>
      <c r="V1112" s="152"/>
      <c r="W1112" s="144"/>
      <c r="X1112" s="76"/>
      <c r="Y1112" s="42"/>
      <c r="Z1112" s="42"/>
      <c r="AA1112" s="108"/>
    </row>
    <row r="1113" spans="1:27" ht="14.5" customHeight="1">
      <c r="A1113" s="41" t="s">
        <v>9932</v>
      </c>
      <c r="B1113" s="119" t="s">
        <v>8313</v>
      </c>
      <c r="C1113" s="120" t="s">
        <v>382</v>
      </c>
      <c r="D1113" s="135" t="s">
        <v>101</v>
      </c>
      <c r="E1113" s="119" t="s">
        <v>6570</v>
      </c>
      <c r="F1113" s="118" t="s">
        <v>9931</v>
      </c>
      <c r="G1113" s="117">
        <v>6.1808141806400006E-2</v>
      </c>
      <c r="H1113" s="117">
        <v>1.5827654734000001E-3</v>
      </c>
      <c r="I1113" s="117">
        <v>5.8290712999999996E-3</v>
      </c>
      <c r="J1113" s="117">
        <v>1.9643732033000003E-2</v>
      </c>
      <c r="K1113" s="117">
        <v>3.4752573000000002E-2</v>
      </c>
      <c r="L1113" s="116">
        <v>0.26129754135338346</v>
      </c>
      <c r="M1113" s="115">
        <v>21.758497999999999</v>
      </c>
      <c r="N1113" s="114">
        <v>5.9592222000000002E-3</v>
      </c>
      <c r="O1113" s="114">
        <v>5.5553125000000004E-3</v>
      </c>
      <c r="P1113" s="114">
        <v>2.4421527E-4</v>
      </c>
      <c r="Q1113" s="114">
        <v>1.5969444E-4</v>
      </c>
      <c r="R1113" s="113">
        <v>3.3305231474656998E-7</v>
      </c>
      <c r="S1113" s="112">
        <v>9.0316296859853985E-10</v>
      </c>
      <c r="T1113" s="112">
        <v>2.2366167587E-2</v>
      </c>
      <c r="U1113" s="122">
        <v>1.4102967E-5</v>
      </c>
      <c r="V1113" s="151"/>
      <c r="W1113" s="143"/>
      <c r="X1113" s="42" t="s">
        <v>1277</v>
      </c>
      <c r="Y1113" s="76"/>
      <c r="Z1113" s="76"/>
      <c r="AA1113" s="108"/>
    </row>
    <row r="1114" spans="1:27" ht="14.5" customHeight="1">
      <c r="A1114" s="41" t="s">
        <v>9930</v>
      </c>
      <c r="B1114" s="119" t="s">
        <v>8313</v>
      </c>
      <c r="C1114" s="120" t="s">
        <v>9929</v>
      </c>
      <c r="D1114" s="135" t="s">
        <v>101</v>
      </c>
      <c r="E1114" s="119" t="s">
        <v>6570</v>
      </c>
      <c r="F1114" s="118" t="s">
        <v>9928</v>
      </c>
      <c r="G1114" s="117">
        <v>5.9737205900783996</v>
      </c>
      <c r="H1114" s="117">
        <v>1.5827654734000001E-3</v>
      </c>
      <c r="I1114" s="117">
        <v>5.8290712999999996E-3</v>
      </c>
      <c r="J1114" s="117">
        <v>5.4727061833049993</v>
      </c>
      <c r="K1114" s="117">
        <v>0.49360257000000002</v>
      </c>
      <c r="L1114" s="116">
        <v>3.7112975187969925</v>
      </c>
      <c r="M1114" s="115">
        <v>21.758497999999999</v>
      </c>
      <c r="N1114" s="114">
        <v>6.1974045999999998E-2</v>
      </c>
      <c r="O1114" s="114">
        <v>5.8958001000000003E-2</v>
      </c>
      <c r="P1114" s="114">
        <v>2.8563505999999999E-3</v>
      </c>
      <c r="Q1114" s="114">
        <v>1.5969444E-4</v>
      </c>
      <c r="R1114" s="113">
        <v>3.5346522647465705E-6</v>
      </c>
      <c r="S1114" s="112">
        <v>1.0563427283595538E-8</v>
      </c>
      <c r="T1114" s="112">
        <v>2.2366167587E-2</v>
      </c>
      <c r="U1114" s="111">
        <v>1.1029812E-4</v>
      </c>
      <c r="V1114" s="151"/>
      <c r="W1114" s="143"/>
      <c r="X1114" s="42" t="s">
        <v>1277</v>
      </c>
      <c r="Y1114" s="42"/>
      <c r="Z1114" s="42"/>
      <c r="AA1114" s="108"/>
    </row>
    <row r="1115" spans="1:27" ht="14.5" customHeight="1">
      <c r="A1115" s="41" t="s">
        <v>9927</v>
      </c>
      <c r="B1115" s="119" t="s">
        <v>8313</v>
      </c>
      <c r="C1115" s="120" t="s">
        <v>383</v>
      </c>
      <c r="D1115" s="135" t="s">
        <v>101</v>
      </c>
      <c r="E1115" s="119" t="s">
        <v>6570</v>
      </c>
      <c r="F1115" s="118" t="s">
        <v>9926</v>
      </c>
      <c r="G1115" s="117">
        <v>6.5898585300499996E-2</v>
      </c>
      <c r="H1115" s="117">
        <v>2.8512226889999999E-3</v>
      </c>
      <c r="I1115" s="117">
        <v>5.4002542600000009E-3</v>
      </c>
      <c r="J1115" s="117">
        <v>2.1047764351500003E-2</v>
      </c>
      <c r="K1115" s="117">
        <v>3.6599343999999999E-2</v>
      </c>
      <c r="L1115" s="116">
        <v>0.27518303759398494</v>
      </c>
      <c r="M1115" s="115">
        <v>22.146341</v>
      </c>
      <c r="N1115" s="114">
        <v>5.9234865999999997E-3</v>
      </c>
      <c r="O1115" s="114">
        <v>5.4716217000000001E-3</v>
      </c>
      <c r="P1115" s="114">
        <v>2.7139017999999997E-4</v>
      </c>
      <c r="Q1115" s="114">
        <v>1.8047467E-4</v>
      </c>
      <c r="R1115" s="113">
        <v>3.2803487111318001E-7</v>
      </c>
      <c r="S1115" s="112">
        <v>1.0036619185712991E-9</v>
      </c>
      <c r="T1115" s="112">
        <v>2.5276563876999999E-2</v>
      </c>
      <c r="U1115" s="122">
        <v>1.536055E-5</v>
      </c>
      <c r="V1115" s="151"/>
      <c r="W1115" s="143"/>
      <c r="X1115" s="42" t="s">
        <v>1277</v>
      </c>
      <c r="Y1115" s="42"/>
      <c r="Z1115" s="42"/>
      <c r="AA1115" s="108"/>
    </row>
    <row r="1116" spans="1:27" ht="14.5" customHeight="1">
      <c r="A1116" s="41" t="s">
        <v>9925</v>
      </c>
      <c r="B1116" s="119" t="s">
        <v>8313</v>
      </c>
      <c r="C1116" s="120" t="s">
        <v>384</v>
      </c>
      <c r="D1116" s="135" t="s">
        <v>101</v>
      </c>
      <c r="E1116" s="119" t="s">
        <v>6570</v>
      </c>
      <c r="F1116" s="118" t="s">
        <v>9924</v>
      </c>
      <c r="G1116" s="117">
        <v>6.5898585300499996E-2</v>
      </c>
      <c r="H1116" s="117">
        <v>2.8512226889999999E-3</v>
      </c>
      <c r="I1116" s="117">
        <v>5.4002542600000009E-3</v>
      </c>
      <c r="J1116" s="117">
        <v>2.1047764351500003E-2</v>
      </c>
      <c r="K1116" s="117">
        <v>3.6599343999999999E-2</v>
      </c>
      <c r="L1116" s="116">
        <v>0.27518303759398494</v>
      </c>
      <c r="M1116" s="115">
        <v>22.146341</v>
      </c>
      <c r="N1116" s="114">
        <v>5.9234865999999997E-3</v>
      </c>
      <c r="O1116" s="114">
        <v>5.4716217000000001E-3</v>
      </c>
      <c r="P1116" s="114">
        <v>2.7139017999999997E-4</v>
      </c>
      <c r="Q1116" s="114">
        <v>1.8047467E-4</v>
      </c>
      <c r="R1116" s="113">
        <v>3.2803487111318001E-7</v>
      </c>
      <c r="S1116" s="112">
        <v>1.0036619185712991E-9</v>
      </c>
      <c r="T1116" s="112">
        <v>2.5276563876999999E-2</v>
      </c>
      <c r="U1116" s="122">
        <v>1.536055E-5</v>
      </c>
      <c r="V1116" s="151"/>
      <c r="W1116" s="143"/>
      <c r="X1116" s="42" t="s">
        <v>1277</v>
      </c>
      <c r="Y1116" s="42"/>
      <c r="Z1116" s="42"/>
      <c r="AA1116" s="108"/>
    </row>
    <row r="1117" spans="1:27" ht="14.5" customHeight="1">
      <c r="A1117" s="41" t="s">
        <v>9923</v>
      </c>
      <c r="B1117" s="119" t="s">
        <v>8313</v>
      </c>
      <c r="C1117" s="120" t="s">
        <v>385</v>
      </c>
      <c r="D1117" s="135" t="s">
        <v>101</v>
      </c>
      <c r="E1117" s="119" t="s">
        <v>6570</v>
      </c>
      <c r="F1117" s="118" t="s">
        <v>9922</v>
      </c>
      <c r="G1117" s="117">
        <v>6.0540164204200005E-2</v>
      </c>
      <c r="H1117" s="117">
        <v>1.5789922632E-3</v>
      </c>
      <c r="I1117" s="117">
        <v>5.6740738900000007E-3</v>
      </c>
      <c r="J1117" s="117">
        <v>1.9118319051000001E-2</v>
      </c>
      <c r="K1117" s="117">
        <v>3.4168779000000003E-2</v>
      </c>
      <c r="L1117" s="116">
        <v>0.25690811278195491</v>
      </c>
      <c r="M1117" s="115">
        <v>21.700863999999999</v>
      </c>
      <c r="N1117" s="114">
        <v>5.8388742E-3</v>
      </c>
      <c r="O1117" s="114">
        <v>5.4429188E-3</v>
      </c>
      <c r="P1117" s="114">
        <v>2.4003697999999999E-4</v>
      </c>
      <c r="Q1117" s="114">
        <v>1.5591847999999999E-4</v>
      </c>
      <c r="R1117" s="113">
        <v>3.2631407265157E-7</v>
      </c>
      <c r="S1117" s="112">
        <v>8.8771071420453991E-10</v>
      </c>
      <c r="T1117" s="112">
        <v>2.1837322433999998E-2</v>
      </c>
      <c r="U1117" s="122">
        <v>1.3867475000000001E-5</v>
      </c>
      <c r="V1117" s="151"/>
      <c r="W1117" s="143"/>
      <c r="X1117" s="42" t="s">
        <v>1277</v>
      </c>
      <c r="Y1117" s="42"/>
      <c r="Z1117" s="42"/>
      <c r="AA1117" s="108"/>
    </row>
    <row r="1118" spans="1:27" ht="14.5" customHeight="1">
      <c r="A1118" s="41" t="s">
        <v>9921</v>
      </c>
      <c r="B1118" s="119" t="s">
        <v>8313</v>
      </c>
      <c r="C1118" s="120" t="s">
        <v>386</v>
      </c>
      <c r="D1118" s="135" t="s">
        <v>101</v>
      </c>
      <c r="E1118" s="119" t="s">
        <v>6570</v>
      </c>
      <c r="F1118" s="118" t="s">
        <v>9920</v>
      </c>
      <c r="G1118" s="117">
        <v>6.0153901243181993</v>
      </c>
      <c r="H1118" s="117">
        <v>1.5789922632E-3</v>
      </c>
      <c r="I1118" s="117">
        <v>5.6740738900000007E-3</v>
      </c>
      <c r="J1118" s="117">
        <v>5.5151182781649997</v>
      </c>
      <c r="K1118" s="117">
        <v>0.49301877999999999</v>
      </c>
      <c r="L1118" s="116">
        <v>3.7069081203007515</v>
      </c>
      <c r="M1118" s="115">
        <v>21.700863999999999</v>
      </c>
      <c r="N1118" s="114">
        <v>6.1853697999999999E-2</v>
      </c>
      <c r="O1118" s="114">
        <v>5.8845607000000001E-2</v>
      </c>
      <c r="P1118" s="114">
        <v>2.8521723000000001E-3</v>
      </c>
      <c r="Q1118" s="114">
        <v>1.5591847999999999E-4</v>
      </c>
      <c r="R1118" s="113">
        <v>3.5279141226515698E-6</v>
      </c>
      <c r="S1118" s="112">
        <v>1.054797443920354E-8</v>
      </c>
      <c r="T1118" s="112">
        <v>2.1837322433999998E-2</v>
      </c>
      <c r="U1118" s="111">
        <v>1.1006262999999999E-4</v>
      </c>
      <c r="V1118" s="151"/>
      <c r="W1118" s="143"/>
      <c r="X1118" s="42" t="s">
        <v>1277</v>
      </c>
      <c r="Y1118" s="42"/>
      <c r="Z1118" s="42"/>
      <c r="AA1118" s="108"/>
    </row>
    <row r="1119" spans="1:27" ht="14.5" customHeight="1">
      <c r="A1119" s="41" t="s">
        <v>9919</v>
      </c>
      <c r="B1119" s="119" t="s">
        <v>8313</v>
      </c>
      <c r="C1119" s="120" t="s">
        <v>9918</v>
      </c>
      <c r="D1119" s="135" t="s">
        <v>101</v>
      </c>
      <c r="E1119" s="119" t="s">
        <v>6570</v>
      </c>
      <c r="F1119" s="118" t="s">
        <v>9917</v>
      </c>
      <c r="G1119" s="117">
        <v>6.5898585300499996E-2</v>
      </c>
      <c r="H1119" s="117">
        <v>2.8512226889999999E-3</v>
      </c>
      <c r="I1119" s="117">
        <v>5.4002542600000009E-3</v>
      </c>
      <c r="J1119" s="117">
        <v>2.1047764351500003E-2</v>
      </c>
      <c r="K1119" s="117">
        <v>3.6599343999999999E-2</v>
      </c>
      <c r="L1119" s="116">
        <v>0.27518303759398494</v>
      </c>
      <c r="M1119" s="115">
        <v>22.146341</v>
      </c>
      <c r="N1119" s="114">
        <v>5.9234865999999997E-3</v>
      </c>
      <c r="O1119" s="114">
        <v>5.4716217000000001E-3</v>
      </c>
      <c r="P1119" s="114">
        <v>2.7139017999999997E-4</v>
      </c>
      <c r="Q1119" s="114">
        <v>1.8047467E-4</v>
      </c>
      <c r="R1119" s="113">
        <v>3.2803487111318001E-7</v>
      </c>
      <c r="S1119" s="112">
        <v>1.0036619185712991E-9</v>
      </c>
      <c r="T1119" s="112">
        <v>2.5276563876999999E-2</v>
      </c>
      <c r="U1119" s="122">
        <v>1.536055E-5</v>
      </c>
      <c r="V1119" s="151"/>
      <c r="W1119" s="143"/>
      <c r="X1119" s="42" t="s">
        <v>1277</v>
      </c>
      <c r="Y1119" s="42"/>
      <c r="Z1119" s="42"/>
      <c r="AA1119" s="108"/>
    </row>
    <row r="1120" spans="1:27" ht="14.5" customHeight="1">
      <c r="A1120" s="41" t="s">
        <v>9916</v>
      </c>
      <c r="B1120" s="119" t="s">
        <v>8313</v>
      </c>
      <c r="C1120" s="120" t="s">
        <v>387</v>
      </c>
      <c r="D1120" s="135" t="s">
        <v>101</v>
      </c>
      <c r="E1120" s="119" t="s">
        <v>6570</v>
      </c>
      <c r="F1120" s="118" t="s">
        <v>9915</v>
      </c>
      <c r="G1120" s="117">
        <v>7.691465370190001E-2</v>
      </c>
      <c r="H1120" s="117">
        <v>3.4074561069999997E-3</v>
      </c>
      <c r="I1120" s="117">
        <v>6.35984203E-3</v>
      </c>
      <c r="J1120" s="117">
        <v>2.5491283564900002E-2</v>
      </c>
      <c r="K1120" s="117">
        <v>4.1656072000000002E-2</v>
      </c>
      <c r="L1120" s="116">
        <v>0.31320354887218044</v>
      </c>
      <c r="M1120" s="115">
        <v>22.731190999999999</v>
      </c>
      <c r="N1120" s="114">
        <v>6.7924023999999996E-3</v>
      </c>
      <c r="O1120" s="114">
        <v>6.2621422999999997E-3</v>
      </c>
      <c r="P1120" s="114">
        <v>3.1339737000000002E-4</v>
      </c>
      <c r="Q1120" s="114">
        <v>2.1686278000000001E-4</v>
      </c>
      <c r="R1120" s="113">
        <v>3.7542819273347E-7</v>
      </c>
      <c r="S1120" s="112">
        <v>1.1590139426580741E-9</v>
      </c>
      <c r="T1120" s="112">
        <v>3.0372938281E-2</v>
      </c>
      <c r="U1120" s="122">
        <v>1.761393E-5</v>
      </c>
      <c r="V1120" s="151"/>
      <c r="W1120" s="143"/>
      <c r="X1120" s="42" t="s">
        <v>1277</v>
      </c>
      <c r="Y1120" s="42"/>
      <c r="Z1120" s="42"/>
      <c r="AA1120" s="108"/>
    </row>
    <row r="1121" spans="1:27" ht="14.5" customHeight="1">
      <c r="A1121" s="41" t="s">
        <v>9914</v>
      </c>
      <c r="B1121" s="119" t="s">
        <v>8313</v>
      </c>
      <c r="C1121" s="120" t="s">
        <v>388</v>
      </c>
      <c r="D1121" s="135" t="s">
        <v>101</v>
      </c>
      <c r="E1121" s="119" t="s">
        <v>6570</v>
      </c>
      <c r="F1121" s="118" t="s">
        <v>9913</v>
      </c>
      <c r="G1121" s="117">
        <v>8.7536658451269997E-2</v>
      </c>
      <c r="H1121" s="117">
        <v>1.1344798327000002E-3</v>
      </c>
      <c r="I1121" s="117">
        <v>9.362162260000001E-3</v>
      </c>
      <c r="J1121" s="117">
        <v>3.0426427358570002E-2</v>
      </c>
      <c r="K1121" s="117">
        <v>4.6613588999999997E-2</v>
      </c>
      <c r="L1121" s="116">
        <v>0.35047811278195484</v>
      </c>
      <c r="M1121" s="115">
        <v>22.843592000000001</v>
      </c>
      <c r="N1121" s="114">
        <v>8.5783266E-3</v>
      </c>
      <c r="O1121" s="114">
        <v>8.0223319000000005E-3</v>
      </c>
      <c r="P1121" s="114">
        <v>3.2327492999999999E-4</v>
      </c>
      <c r="Q1121" s="114">
        <v>2.3271973E-4</v>
      </c>
      <c r="R1121" s="113">
        <v>4.8095515044939595E-7</v>
      </c>
      <c r="S1121" s="112">
        <v>1.1955433761615351E-9</v>
      </c>
      <c r="T1121" s="112">
        <v>3.2593799236399996E-2</v>
      </c>
      <c r="U1121" s="122">
        <v>1.8673297000000001E-5</v>
      </c>
      <c r="V1121" s="151"/>
      <c r="W1121" s="143"/>
      <c r="X1121" s="42" t="s">
        <v>1277</v>
      </c>
      <c r="Y1121" s="42"/>
      <c r="Z1121" s="42"/>
      <c r="AA1121" s="108"/>
    </row>
    <row r="1122" spans="1:27" ht="14.5" customHeight="1">
      <c r="A1122" s="41" t="s">
        <v>9912</v>
      </c>
      <c r="B1122" s="119" t="s">
        <v>8313</v>
      </c>
      <c r="C1122" s="120" t="s">
        <v>389</v>
      </c>
      <c r="D1122" s="135" t="s">
        <v>101</v>
      </c>
      <c r="E1122" s="119" t="s">
        <v>6570</v>
      </c>
      <c r="F1122" s="118" t="s">
        <v>9911</v>
      </c>
      <c r="G1122" s="117">
        <v>9.5117366445373701</v>
      </c>
      <c r="H1122" s="117">
        <v>1.1344798327000002E-3</v>
      </c>
      <c r="I1122" s="117">
        <v>9.362162260000001E-3</v>
      </c>
      <c r="J1122" s="117">
        <v>8.9957764124446697</v>
      </c>
      <c r="K1122" s="117">
        <v>0.50546358999999996</v>
      </c>
      <c r="L1122" s="116">
        <v>3.8004781203007516</v>
      </c>
      <c r="M1122" s="115">
        <v>22.843592000000001</v>
      </c>
      <c r="N1122" s="114">
        <v>6.4593150000000002E-2</v>
      </c>
      <c r="O1122" s="114">
        <v>6.1425019999999997E-2</v>
      </c>
      <c r="P1122" s="114">
        <v>2.9354102999999999E-3</v>
      </c>
      <c r="Q1122" s="114">
        <v>2.3271973E-4</v>
      </c>
      <c r="R1122" s="113">
        <v>3.6825551304493961E-6</v>
      </c>
      <c r="S1122" s="112">
        <v>1.0855807071163535E-8</v>
      </c>
      <c r="T1122" s="112">
        <v>3.2593799236399996E-2</v>
      </c>
      <c r="U1122" s="111">
        <v>1.1486845E-4</v>
      </c>
      <c r="V1122" s="151"/>
      <c r="W1122" s="143"/>
      <c r="X1122" s="42" t="s">
        <v>1277</v>
      </c>
      <c r="Y1122" s="42"/>
      <c r="Z1122" s="42"/>
      <c r="AA1122" s="108"/>
    </row>
    <row r="1123" spans="1:27" ht="14.5" customHeight="1">
      <c r="A1123" s="41" t="s">
        <v>9910</v>
      </c>
      <c r="B1123" s="119" t="s">
        <v>8313</v>
      </c>
      <c r="C1123" s="120" t="s">
        <v>390</v>
      </c>
      <c r="D1123" s="135" t="s">
        <v>101</v>
      </c>
      <c r="E1123" s="119" t="s">
        <v>6570</v>
      </c>
      <c r="F1123" s="118" t="s">
        <v>9909</v>
      </c>
      <c r="G1123" s="117">
        <v>3.5714555819299998E-2</v>
      </c>
      <c r="H1123" s="117">
        <v>1.3271430909999999E-3</v>
      </c>
      <c r="I1123" s="117">
        <v>2.7709836569999998E-3</v>
      </c>
      <c r="J1123" s="117">
        <v>8.8725210712999984E-3</v>
      </c>
      <c r="K1123" s="117">
        <v>2.2743908E-2</v>
      </c>
      <c r="L1123" s="116">
        <v>0.17100682706766918</v>
      </c>
      <c r="M1123" s="115">
        <v>21.34385</v>
      </c>
      <c r="N1123" s="114">
        <v>3.5426570999999999E-3</v>
      </c>
      <c r="O1123" s="114">
        <v>3.3055953999999999E-3</v>
      </c>
      <c r="P1123" s="114">
        <v>1.5629049E-4</v>
      </c>
      <c r="Q1123" s="121">
        <v>8.0771231000000002E-5</v>
      </c>
      <c r="R1123" s="113">
        <v>1.9817717920716999E-7</v>
      </c>
      <c r="S1123" s="112">
        <v>5.7799735855261621E-10</v>
      </c>
      <c r="T1123" s="112">
        <v>1.1312496929999999E-2</v>
      </c>
      <c r="U1123" s="122">
        <v>9.1862876999999995E-6</v>
      </c>
      <c r="V1123" s="151"/>
      <c r="W1123" s="143"/>
      <c r="X1123" s="42" t="s">
        <v>1277</v>
      </c>
      <c r="Y1123" s="42"/>
      <c r="Z1123" s="42"/>
      <c r="AA1123" s="108"/>
    </row>
    <row r="1124" spans="1:27" ht="14.5" customHeight="1">
      <c r="A1124" s="41" t="s">
        <v>9908</v>
      </c>
      <c r="B1124" s="119" t="s">
        <v>8313</v>
      </c>
      <c r="C1124" s="120" t="s">
        <v>9907</v>
      </c>
      <c r="D1124" s="135" t="s">
        <v>101</v>
      </c>
      <c r="E1124" s="119" t="s">
        <v>6570</v>
      </c>
      <c r="F1124" s="118" t="s">
        <v>9906</v>
      </c>
      <c r="G1124" s="117">
        <v>6.5898585300499996E-2</v>
      </c>
      <c r="H1124" s="117">
        <v>2.8512226889999999E-3</v>
      </c>
      <c r="I1124" s="117">
        <v>5.4002542600000009E-3</v>
      </c>
      <c r="J1124" s="117">
        <v>2.1047764351500003E-2</v>
      </c>
      <c r="K1124" s="117">
        <v>3.6599343999999999E-2</v>
      </c>
      <c r="L1124" s="116">
        <v>0.27518303759398494</v>
      </c>
      <c r="M1124" s="115">
        <v>22.146341</v>
      </c>
      <c r="N1124" s="114">
        <v>5.9234865999999997E-3</v>
      </c>
      <c r="O1124" s="114">
        <v>5.4716217000000001E-3</v>
      </c>
      <c r="P1124" s="114">
        <v>2.7139017999999997E-4</v>
      </c>
      <c r="Q1124" s="114">
        <v>1.8047467E-4</v>
      </c>
      <c r="R1124" s="113">
        <v>3.2803487111318001E-7</v>
      </c>
      <c r="S1124" s="112">
        <v>1.0036619185712991E-9</v>
      </c>
      <c r="T1124" s="112">
        <v>2.5276563876999999E-2</v>
      </c>
      <c r="U1124" s="122">
        <v>1.536055E-5</v>
      </c>
      <c r="V1124" s="151"/>
      <c r="W1124" s="143"/>
      <c r="X1124" s="42" t="s">
        <v>1277</v>
      </c>
      <c r="Y1124" s="42"/>
      <c r="Z1124" s="42"/>
      <c r="AA1124" s="108"/>
    </row>
    <row r="1125" spans="1:27" ht="14.5" customHeight="1">
      <c r="A1125" s="41" t="s">
        <v>9905</v>
      </c>
      <c r="B1125" s="119" t="s">
        <v>8313</v>
      </c>
      <c r="C1125" s="120" t="s">
        <v>391</v>
      </c>
      <c r="D1125" s="135" t="s">
        <v>101</v>
      </c>
      <c r="E1125" s="119" t="s">
        <v>6570</v>
      </c>
      <c r="F1125" s="118" t="s">
        <v>9904</v>
      </c>
      <c r="G1125" s="117">
        <v>7.1951971284999999E-2</v>
      </c>
      <c r="H1125" s="117">
        <v>1.6129513049999999E-3</v>
      </c>
      <c r="I1125" s="117">
        <v>7.0690498799999999E-3</v>
      </c>
      <c r="J1125" s="117">
        <v>2.3847041100000001E-2</v>
      </c>
      <c r="K1125" s="117">
        <v>3.9422929000000002E-2</v>
      </c>
      <c r="L1125" s="116">
        <v>0.29641299999999998</v>
      </c>
      <c r="M1125" s="115">
        <v>22.219570000000001</v>
      </c>
      <c r="N1125" s="114">
        <v>6.9220063999999998E-3</v>
      </c>
      <c r="O1125" s="114">
        <v>6.4544627E-3</v>
      </c>
      <c r="P1125" s="114">
        <v>2.7764157000000002E-4</v>
      </c>
      <c r="Q1125" s="114">
        <v>1.8990209000000001E-4</v>
      </c>
      <c r="R1125" s="113">
        <v>3.8695819747357002E-7</v>
      </c>
      <c r="S1125" s="112">
        <v>1.0267809687285399E-9</v>
      </c>
      <c r="T1125" s="112">
        <v>2.6596931814999999E-2</v>
      </c>
      <c r="U1125" s="122">
        <v>1.5986895000000001E-5</v>
      </c>
      <c r="V1125" s="151"/>
      <c r="W1125" s="143"/>
      <c r="X1125" s="42" t="s">
        <v>1277</v>
      </c>
      <c r="Y1125" s="42"/>
      <c r="Z1125" s="42"/>
      <c r="AA1125" s="108"/>
    </row>
    <row r="1126" spans="1:27" ht="14.5" customHeight="1">
      <c r="A1126" s="41" t="s">
        <v>9903</v>
      </c>
      <c r="B1126" s="119" t="s">
        <v>8313</v>
      </c>
      <c r="C1126" s="120" t="s">
        <v>392</v>
      </c>
      <c r="D1126" s="135" t="s">
        <v>101</v>
      </c>
      <c r="E1126" s="119" t="s">
        <v>6570</v>
      </c>
      <c r="F1126" s="118" t="s">
        <v>9902</v>
      </c>
      <c r="G1126" s="117">
        <v>1.88762696082</v>
      </c>
      <c r="H1126" s="117">
        <v>1.6129513049999999E-3</v>
      </c>
      <c r="I1126" s="117">
        <v>7.0690498799999999E-3</v>
      </c>
      <c r="J1126" s="117">
        <v>1.3806720296350001</v>
      </c>
      <c r="K1126" s="117">
        <v>0.49827293</v>
      </c>
      <c r="L1126" s="116">
        <v>3.7464130075187967</v>
      </c>
      <c r="M1126" s="115">
        <v>22.219570000000001</v>
      </c>
      <c r="N1126" s="114">
        <v>6.2936829999999999E-2</v>
      </c>
      <c r="O1126" s="114">
        <v>5.9857150999999997E-2</v>
      </c>
      <c r="P1126" s="114">
        <v>2.8897769E-3</v>
      </c>
      <c r="Q1126" s="114">
        <v>1.8990209000000001E-4</v>
      </c>
      <c r="R1126" s="113">
        <v>3.5885582074735701E-6</v>
      </c>
      <c r="S1126" s="112">
        <v>1.068704500373354E-8</v>
      </c>
      <c r="T1126" s="112">
        <v>2.6596931814999999E-2</v>
      </c>
      <c r="U1126" s="111">
        <v>1.1218204999999999E-4</v>
      </c>
      <c r="V1126" s="137"/>
      <c r="W1126" s="143"/>
      <c r="X1126" s="42" t="s">
        <v>1277</v>
      </c>
      <c r="Y1126" s="42"/>
      <c r="Z1126" s="42"/>
      <c r="AA1126" s="108"/>
    </row>
    <row r="1127" spans="1:27" ht="14.5" customHeight="1">
      <c r="A1127" s="41" t="s">
        <v>9901</v>
      </c>
      <c r="B1127" s="119" t="s">
        <v>8313</v>
      </c>
      <c r="C1127" s="120" t="s">
        <v>393</v>
      </c>
      <c r="D1127" s="135" t="s">
        <v>101</v>
      </c>
      <c r="E1127" s="119" t="s">
        <v>6570</v>
      </c>
      <c r="F1127" s="118" t="s">
        <v>9900</v>
      </c>
      <c r="G1127" s="117">
        <v>5.2773795218900001E-2</v>
      </c>
      <c r="H1127" s="117">
        <v>1.5558812719E-3</v>
      </c>
      <c r="I1127" s="117">
        <v>4.72471544E-3</v>
      </c>
      <c r="J1127" s="117">
        <v>1.5900160507000001E-2</v>
      </c>
      <c r="K1127" s="117">
        <v>3.0593037999999999E-2</v>
      </c>
      <c r="L1127" s="116">
        <v>0.23002284210526314</v>
      </c>
      <c r="M1127" s="115">
        <v>21.347856</v>
      </c>
      <c r="N1127" s="114">
        <v>5.1017425999999996E-3</v>
      </c>
      <c r="O1127" s="114">
        <v>4.7545069000000002E-3</v>
      </c>
      <c r="P1127" s="114">
        <v>2.1444496000000001E-4</v>
      </c>
      <c r="Q1127" s="114">
        <v>1.3279074000000001E-4</v>
      </c>
      <c r="R1127" s="113">
        <v>2.8504238289857001E-7</v>
      </c>
      <c r="S1127" s="112">
        <v>7.9306568317853996E-10</v>
      </c>
      <c r="T1127" s="112">
        <v>1.8598142619000002E-2</v>
      </c>
      <c r="U1127" s="122">
        <v>1.2425093E-5</v>
      </c>
      <c r="V1127" s="151"/>
      <c r="W1127" s="143"/>
      <c r="X1127" s="42" t="s">
        <v>1277</v>
      </c>
      <c r="Y1127" s="42"/>
      <c r="Z1127" s="42"/>
      <c r="AA1127" s="108"/>
    </row>
    <row r="1128" spans="1:27" ht="14.5" customHeight="1">
      <c r="A1128" s="41" t="s">
        <v>9899</v>
      </c>
      <c r="B1128" s="119" t="s">
        <v>8313</v>
      </c>
      <c r="C1128" s="120" t="s">
        <v>394</v>
      </c>
      <c r="D1128" s="135" t="s">
        <v>101</v>
      </c>
      <c r="E1128" s="119" t="s">
        <v>6570</v>
      </c>
      <c r="F1128" s="118" t="s">
        <v>9898</v>
      </c>
      <c r="G1128" s="117">
        <v>6.4198238043668994</v>
      </c>
      <c r="H1128" s="117">
        <v>1.5558812719E-3</v>
      </c>
      <c r="I1128" s="117">
        <v>4.72471544E-3</v>
      </c>
      <c r="J1128" s="117">
        <v>5.9241001676549994</v>
      </c>
      <c r="K1128" s="117">
        <v>0.48944304</v>
      </c>
      <c r="L1128" s="116">
        <v>3.6800228571428568</v>
      </c>
      <c r="M1128" s="115">
        <v>21.347856</v>
      </c>
      <c r="N1128" s="114">
        <v>6.1116565999999997E-2</v>
      </c>
      <c r="O1128" s="114">
        <v>5.8157195000000002E-2</v>
      </c>
      <c r="P1128" s="114">
        <v>2.8265803000000001E-3</v>
      </c>
      <c r="Q1128" s="114">
        <v>1.3279074000000001E-4</v>
      </c>
      <c r="R1128" s="113">
        <v>3.4866423628985698E-6</v>
      </c>
      <c r="S1128" s="112">
        <v>1.0453329168180539E-8</v>
      </c>
      <c r="T1128" s="112">
        <v>1.8598142619000002E-2</v>
      </c>
      <c r="U1128" s="111">
        <v>1.0862025E-4</v>
      </c>
      <c r="V1128" s="151"/>
      <c r="W1128" s="143"/>
      <c r="X1128" s="42" t="s">
        <v>1277</v>
      </c>
      <c r="Y1128" s="42"/>
      <c r="Z1128" s="42"/>
      <c r="AA1128" s="76"/>
    </row>
    <row r="1129" spans="1:27" ht="14.5" customHeight="1">
      <c r="A1129" s="41" t="s">
        <v>9897</v>
      </c>
      <c r="B1129" s="119" t="s">
        <v>8313</v>
      </c>
      <c r="C1129" s="120" t="s">
        <v>9896</v>
      </c>
      <c r="D1129" s="135" t="s">
        <v>101</v>
      </c>
      <c r="E1129" s="119" t="s">
        <v>6570</v>
      </c>
      <c r="F1129" s="118" t="s">
        <v>9895</v>
      </c>
      <c r="G1129" s="117">
        <v>5.7528714648699998E-2</v>
      </c>
      <c r="H1129" s="117">
        <v>1.5700308327000001E-3</v>
      </c>
      <c r="I1129" s="117">
        <v>5.30595527E-3</v>
      </c>
      <c r="J1129" s="117">
        <v>1.7870461545999999E-2</v>
      </c>
      <c r="K1129" s="117">
        <v>3.2782266999999997E-2</v>
      </c>
      <c r="L1129" s="116">
        <v>0.24648321052631575</v>
      </c>
      <c r="M1129" s="115">
        <v>21.563984000000001</v>
      </c>
      <c r="N1129" s="114">
        <v>5.5530477E-3</v>
      </c>
      <c r="O1129" s="114">
        <v>5.1759835999999997E-3</v>
      </c>
      <c r="P1129" s="114">
        <v>2.3011354000000001E-4</v>
      </c>
      <c r="Q1129" s="114">
        <v>1.4695058000000001E-4</v>
      </c>
      <c r="R1129" s="113">
        <v>3.1031076196657003E-7</v>
      </c>
      <c r="S1129" s="112">
        <v>8.5101161340153995E-10</v>
      </c>
      <c r="T1129" s="112">
        <v>2.0581313444E-2</v>
      </c>
      <c r="U1129" s="122">
        <v>1.3308184E-5</v>
      </c>
      <c r="V1129" s="151"/>
      <c r="W1129" s="143"/>
      <c r="X1129" s="42" t="s">
        <v>1277</v>
      </c>
      <c r="Y1129" s="42"/>
      <c r="Z1129" s="42"/>
      <c r="AA1129" s="76"/>
    </row>
    <row r="1130" spans="1:27" ht="14.5" customHeight="1">
      <c r="A1130" s="41" t="s">
        <v>9894</v>
      </c>
      <c r="B1130" s="119" t="s">
        <v>8313</v>
      </c>
      <c r="C1130" s="120" t="s">
        <v>395</v>
      </c>
      <c r="D1130" s="135" t="s">
        <v>101</v>
      </c>
      <c r="E1130" s="119" t="s">
        <v>6570</v>
      </c>
      <c r="F1130" s="118" t="s">
        <v>9893</v>
      </c>
      <c r="G1130" s="117">
        <v>1.0728487153876998</v>
      </c>
      <c r="H1130" s="117">
        <v>1.5700308327000001E-3</v>
      </c>
      <c r="I1130" s="117">
        <v>5.30595527E-3</v>
      </c>
      <c r="J1130" s="117">
        <v>0.57434045928499988</v>
      </c>
      <c r="K1130" s="117">
        <v>0.49163226999999998</v>
      </c>
      <c r="L1130" s="116">
        <v>3.6964832330827067</v>
      </c>
      <c r="M1130" s="115">
        <v>21.563984000000001</v>
      </c>
      <c r="N1130" s="114">
        <v>6.1567871000000003E-2</v>
      </c>
      <c r="O1130" s="114">
        <v>5.8578671999999998E-2</v>
      </c>
      <c r="P1130" s="114">
        <v>2.8422489000000002E-3</v>
      </c>
      <c r="Q1130" s="114">
        <v>1.4695058000000001E-4</v>
      </c>
      <c r="R1130" s="113">
        <v>3.5119107219665697E-6</v>
      </c>
      <c r="S1130" s="112">
        <v>1.0511275068405541E-8</v>
      </c>
      <c r="T1130" s="112">
        <v>2.0581313444E-2</v>
      </c>
      <c r="U1130" s="111">
        <v>1.0950334E-4</v>
      </c>
      <c r="V1130" s="151"/>
      <c r="W1130" s="143"/>
      <c r="X1130" s="42" t="s">
        <v>1277</v>
      </c>
      <c r="Y1130" s="42"/>
      <c r="Z1130" s="42"/>
      <c r="AA1130" s="76"/>
    </row>
    <row r="1131" spans="1:27" ht="14.5" customHeight="1">
      <c r="A1131" s="41" t="s">
        <v>9892</v>
      </c>
      <c r="B1131" s="119" t="s">
        <v>8313</v>
      </c>
      <c r="C1131" s="120" t="s">
        <v>396</v>
      </c>
      <c r="D1131" s="135" t="s">
        <v>101</v>
      </c>
      <c r="E1131" s="119" t="s">
        <v>6570</v>
      </c>
      <c r="F1131" s="118" t="s">
        <v>9891</v>
      </c>
      <c r="G1131" s="117">
        <v>4.38664470205E-2</v>
      </c>
      <c r="H1131" s="117">
        <v>1.7387558747E-3</v>
      </c>
      <c r="I1131" s="117">
        <v>3.4810786300000004E-3</v>
      </c>
      <c r="J1131" s="117">
        <v>1.2160725515800001E-2</v>
      </c>
      <c r="K1131" s="117">
        <v>2.6485887E-2</v>
      </c>
      <c r="L1131" s="116">
        <v>0.19914200751879699</v>
      </c>
      <c r="M1131" s="115">
        <v>20.976638999999999</v>
      </c>
      <c r="N1131" s="114">
        <v>4.1856547999999999E-3</v>
      </c>
      <c r="O1131" s="114">
        <v>3.8905806E-3</v>
      </c>
      <c r="P1131" s="114">
        <v>1.8737581E-4</v>
      </c>
      <c r="Q1131" s="114">
        <v>1.0769844E-4</v>
      </c>
      <c r="R1131" s="113">
        <v>2.3324823995398999E-7</v>
      </c>
      <c r="S1131" s="112">
        <v>6.929578654022491E-10</v>
      </c>
      <c r="T1131" s="112">
        <v>1.5083815069000001E-2</v>
      </c>
      <c r="U1131" s="122">
        <v>1.0853788999999999E-5</v>
      </c>
      <c r="V1131" s="151"/>
      <c r="W1131" s="143"/>
      <c r="X1131" s="42" t="s">
        <v>1277</v>
      </c>
      <c r="Y1131" s="42"/>
      <c r="Z1131" s="42"/>
      <c r="AA1131" s="76"/>
    </row>
    <row r="1132" spans="1:27" ht="14.5" customHeight="1">
      <c r="A1132" s="41" t="s">
        <v>9890</v>
      </c>
      <c r="B1132" s="119" t="s">
        <v>8313</v>
      </c>
      <c r="C1132" s="120" t="s">
        <v>9889</v>
      </c>
      <c r="D1132" s="135" t="s">
        <v>101</v>
      </c>
      <c r="E1132" s="119" t="s">
        <v>6570</v>
      </c>
      <c r="F1132" s="118" t="s">
        <v>9888</v>
      </c>
      <c r="G1132" s="117">
        <v>4.38664470205E-2</v>
      </c>
      <c r="H1132" s="117">
        <v>1.7387558747E-3</v>
      </c>
      <c r="I1132" s="117">
        <v>3.4810786300000004E-3</v>
      </c>
      <c r="J1132" s="117">
        <v>1.2160725515800001E-2</v>
      </c>
      <c r="K1132" s="117">
        <v>2.6485887E-2</v>
      </c>
      <c r="L1132" s="116">
        <v>0.19914200751879699</v>
      </c>
      <c r="M1132" s="115">
        <v>20.976638999999999</v>
      </c>
      <c r="N1132" s="114">
        <v>4.1856547999999999E-3</v>
      </c>
      <c r="O1132" s="114">
        <v>3.8905806E-3</v>
      </c>
      <c r="P1132" s="114">
        <v>1.8737581E-4</v>
      </c>
      <c r="Q1132" s="114">
        <v>1.0769844E-4</v>
      </c>
      <c r="R1132" s="113">
        <v>2.3324823995398999E-7</v>
      </c>
      <c r="S1132" s="112">
        <v>6.929578654022491E-10</v>
      </c>
      <c r="T1132" s="112">
        <v>1.5083815069000001E-2</v>
      </c>
      <c r="U1132" s="122">
        <v>1.0853788999999999E-5</v>
      </c>
      <c r="V1132" s="151"/>
      <c r="W1132" s="143"/>
      <c r="X1132" s="42" t="s">
        <v>1277</v>
      </c>
      <c r="Y1132" s="42"/>
      <c r="Z1132" s="42"/>
      <c r="AA1132" s="76"/>
    </row>
    <row r="1133" spans="1:27" ht="14.5" customHeight="1">
      <c r="A1133" s="41" t="s">
        <v>9887</v>
      </c>
      <c r="B1133" s="119" t="s">
        <v>8313</v>
      </c>
      <c r="C1133" s="120" t="s">
        <v>397</v>
      </c>
      <c r="D1133" s="135" t="s">
        <v>101</v>
      </c>
      <c r="E1133" s="119" t="s">
        <v>6570</v>
      </c>
      <c r="F1133" s="118" t="s">
        <v>9886</v>
      </c>
      <c r="G1133" s="117">
        <v>6.2600628927499985E-2</v>
      </c>
      <c r="H1133" s="117">
        <v>1.5851237434999998E-3</v>
      </c>
      <c r="I1133" s="117">
        <v>5.92594461E-3</v>
      </c>
      <c r="J1133" s="117">
        <v>1.9972115573999995E-2</v>
      </c>
      <c r="K1133" s="117">
        <v>3.5117444999999997E-2</v>
      </c>
      <c r="L1133" s="116">
        <v>0.26404093984962401</v>
      </c>
      <c r="M1133" s="115">
        <v>21.794519999999999</v>
      </c>
      <c r="N1133" s="114">
        <v>6.0344396999999998E-3</v>
      </c>
      <c r="O1133" s="114">
        <v>5.6255586000000003E-3</v>
      </c>
      <c r="P1133" s="114">
        <v>2.4682669999999998E-4</v>
      </c>
      <c r="Q1133" s="114">
        <v>1.6205441000000001E-4</v>
      </c>
      <c r="R1133" s="113">
        <v>3.3726371143457005E-7</v>
      </c>
      <c r="S1133" s="112">
        <v>9.1282062496153998E-10</v>
      </c>
      <c r="T1133" s="112">
        <v>2.2696696057999999E-2</v>
      </c>
      <c r="U1133" s="122">
        <v>1.4250148000000001E-5</v>
      </c>
      <c r="V1133" s="151"/>
      <c r="W1133" s="143"/>
      <c r="X1133" s="42" t="s">
        <v>1277</v>
      </c>
      <c r="Y1133" s="42"/>
      <c r="Z1133" s="42"/>
      <c r="AA1133" s="76"/>
    </row>
    <row r="1134" spans="1:27" ht="14.5" customHeight="1">
      <c r="A1134" s="41" t="s">
        <v>9885</v>
      </c>
      <c r="B1134" s="119" t="s">
        <v>8313</v>
      </c>
      <c r="C1134" s="120" t="s">
        <v>398</v>
      </c>
      <c r="D1134" s="135" t="s">
        <v>101</v>
      </c>
      <c r="E1134" s="119" t="s">
        <v>6570</v>
      </c>
      <c r="F1134" s="118" t="s">
        <v>9884</v>
      </c>
      <c r="G1134" s="117">
        <v>6.9191381802984999</v>
      </c>
      <c r="H1134" s="117">
        <v>1.5851237434999998E-3</v>
      </c>
      <c r="I1134" s="117">
        <v>5.92594461E-3</v>
      </c>
      <c r="J1134" s="117">
        <v>6.4176596619449997</v>
      </c>
      <c r="K1134" s="117">
        <v>0.49396744999999997</v>
      </c>
      <c r="L1134" s="116">
        <v>3.7140409774436085</v>
      </c>
      <c r="M1134" s="115">
        <v>21.794519999999999</v>
      </c>
      <c r="N1134" s="114">
        <v>6.2049263E-2</v>
      </c>
      <c r="O1134" s="114">
        <v>5.9028246999999999E-2</v>
      </c>
      <c r="P1134" s="114">
        <v>2.8589621000000001E-3</v>
      </c>
      <c r="Q1134" s="114">
        <v>1.6205441000000001E-4</v>
      </c>
      <c r="R1134" s="113">
        <v>3.5388636914345696E-6</v>
      </c>
      <c r="S1134" s="112">
        <v>1.0573084429959537E-8</v>
      </c>
      <c r="T1134" s="112">
        <v>2.2696696057999999E-2</v>
      </c>
      <c r="U1134" s="111">
        <v>1.104453E-4</v>
      </c>
      <c r="V1134" s="151"/>
      <c r="W1134" s="143"/>
      <c r="X1134" s="42" t="s">
        <v>1277</v>
      </c>
      <c r="Y1134" s="42"/>
      <c r="Z1134" s="42"/>
      <c r="AA1134" s="76"/>
    </row>
    <row r="1135" spans="1:27" ht="14.5" customHeight="1">
      <c r="A1135" s="41" t="s">
        <v>9883</v>
      </c>
      <c r="B1135" s="119" t="s">
        <v>8313</v>
      </c>
      <c r="C1135" s="120" t="s">
        <v>9882</v>
      </c>
      <c r="D1135" s="135" t="s">
        <v>101</v>
      </c>
      <c r="E1135" s="119" t="s">
        <v>6570</v>
      </c>
      <c r="F1135" s="118" t="s">
        <v>9881</v>
      </c>
      <c r="G1135" s="117">
        <v>5.6260736155499994E-2</v>
      </c>
      <c r="H1135" s="117">
        <v>1.5662576325E-3</v>
      </c>
      <c r="I1135" s="117">
        <v>5.1509579599999999E-3</v>
      </c>
      <c r="J1135" s="117">
        <v>1.7345047563E-2</v>
      </c>
      <c r="K1135" s="117">
        <v>3.2198472999999998E-2</v>
      </c>
      <c r="L1135" s="116">
        <v>0.2420937819548872</v>
      </c>
      <c r="M1135" s="115">
        <v>21.506350000000001</v>
      </c>
      <c r="N1135" s="114">
        <v>5.4326996999999998E-3</v>
      </c>
      <c r="O1135" s="114">
        <v>5.0635897999999997E-3</v>
      </c>
      <c r="P1135" s="114">
        <v>2.2593525E-4</v>
      </c>
      <c r="Q1135" s="114">
        <v>1.4317462E-4</v>
      </c>
      <c r="R1135" s="113">
        <v>3.0357252888157E-7</v>
      </c>
      <c r="S1135" s="112">
        <v>8.3555936300653993E-10</v>
      </c>
      <c r="T1135" s="112">
        <v>2.0052468291000002E-2</v>
      </c>
      <c r="U1135" s="122">
        <v>1.3072693E-5</v>
      </c>
      <c r="V1135" s="151"/>
      <c r="W1135" s="143"/>
      <c r="X1135" s="42" t="s">
        <v>1277</v>
      </c>
      <c r="Y1135" s="42"/>
      <c r="Z1135" s="42"/>
      <c r="AA1135" s="76"/>
    </row>
    <row r="1136" spans="1:27" ht="14.5" customHeight="1">
      <c r="A1136" s="41" t="s">
        <v>9880</v>
      </c>
      <c r="B1136" s="119" t="s">
        <v>8313</v>
      </c>
      <c r="C1136" s="120" t="s">
        <v>399</v>
      </c>
      <c r="D1136" s="135" t="s">
        <v>101</v>
      </c>
      <c r="E1136" s="119" t="s">
        <v>6570</v>
      </c>
      <c r="F1136" s="118" t="s">
        <v>9879</v>
      </c>
      <c r="G1136" s="117">
        <v>4.8775607187375005</v>
      </c>
      <c r="H1136" s="117">
        <v>1.5662576325E-3</v>
      </c>
      <c r="I1136" s="117">
        <v>5.1509579599999999E-3</v>
      </c>
      <c r="J1136" s="117">
        <v>4.3797950331450002</v>
      </c>
      <c r="K1136" s="117">
        <v>0.49104847000000001</v>
      </c>
      <c r="L1136" s="116">
        <v>3.6920937593984959</v>
      </c>
      <c r="M1136" s="115">
        <v>21.506350000000001</v>
      </c>
      <c r="N1136" s="114">
        <v>6.1447522999999997E-2</v>
      </c>
      <c r="O1136" s="114">
        <v>5.8466277999999997E-2</v>
      </c>
      <c r="P1136" s="114">
        <v>2.8380706E-3</v>
      </c>
      <c r="Q1136" s="114">
        <v>1.4317462E-4</v>
      </c>
      <c r="R1136" s="113">
        <v>3.5051725788815696E-6</v>
      </c>
      <c r="S1136" s="112">
        <v>1.0495823228002539E-8</v>
      </c>
      <c r="T1136" s="112">
        <v>2.0052468291000002E-2</v>
      </c>
      <c r="U1136" s="111">
        <v>1.0926785E-4</v>
      </c>
      <c r="V1136" s="151"/>
      <c r="W1136" s="143"/>
      <c r="X1136" s="42" t="s">
        <v>1277</v>
      </c>
      <c r="Y1136" s="42"/>
      <c r="Z1136" s="42"/>
      <c r="AA1136" s="76"/>
    </row>
    <row r="1137" spans="1:27" ht="14.5" customHeight="1">
      <c r="A1137" s="41" t="s">
        <v>9878</v>
      </c>
      <c r="B1137" s="119" t="s">
        <v>8313</v>
      </c>
      <c r="C1137" s="120" t="s">
        <v>400</v>
      </c>
      <c r="D1137" s="135" t="s">
        <v>101</v>
      </c>
      <c r="E1137" s="119" t="s">
        <v>6570</v>
      </c>
      <c r="F1137" s="118" t="s">
        <v>9877</v>
      </c>
      <c r="G1137" s="117">
        <v>4.38664470205E-2</v>
      </c>
      <c r="H1137" s="117">
        <v>1.7387558747E-3</v>
      </c>
      <c r="I1137" s="117">
        <v>3.4810786300000004E-3</v>
      </c>
      <c r="J1137" s="117">
        <v>1.2160725515800001E-2</v>
      </c>
      <c r="K1137" s="117">
        <v>2.6485887E-2</v>
      </c>
      <c r="L1137" s="116">
        <v>0.19914200751879699</v>
      </c>
      <c r="M1137" s="115">
        <v>21.776638999999999</v>
      </c>
      <c r="N1137" s="114">
        <v>4.1856547999999999E-3</v>
      </c>
      <c r="O1137" s="114">
        <v>3.8905806E-3</v>
      </c>
      <c r="P1137" s="114">
        <v>1.8737581E-4</v>
      </c>
      <c r="Q1137" s="114">
        <v>1.0769844E-4</v>
      </c>
      <c r="R1137" s="113">
        <v>2.3324823995398999E-7</v>
      </c>
      <c r="S1137" s="112">
        <v>6.929578654022491E-10</v>
      </c>
      <c r="T1137" s="112">
        <v>1.5083815069000001E-2</v>
      </c>
      <c r="U1137" s="122">
        <v>1.0853788999999999E-5</v>
      </c>
      <c r="V1137" s="151"/>
      <c r="W1137" s="143"/>
      <c r="X1137" s="42" t="s">
        <v>1277</v>
      </c>
      <c r="Y1137" s="42"/>
      <c r="Z1137" s="42"/>
      <c r="AA1137" s="76"/>
    </row>
    <row r="1138" spans="1:27" ht="14.5" customHeight="1">
      <c r="A1138" s="41" t="s">
        <v>9876</v>
      </c>
      <c r="B1138" s="119" t="s">
        <v>8313</v>
      </c>
      <c r="C1138" s="120" t="s">
        <v>401</v>
      </c>
      <c r="D1138" s="135" t="s">
        <v>101</v>
      </c>
      <c r="E1138" s="119" t="s">
        <v>6570</v>
      </c>
      <c r="F1138" s="118" t="s">
        <v>9875</v>
      </c>
      <c r="G1138" s="117">
        <v>4.38664470205E-2</v>
      </c>
      <c r="H1138" s="117">
        <v>1.7387558747E-3</v>
      </c>
      <c r="I1138" s="117">
        <v>3.4810786300000004E-3</v>
      </c>
      <c r="J1138" s="117">
        <v>1.2160725515800001E-2</v>
      </c>
      <c r="K1138" s="117">
        <v>2.6485887E-2</v>
      </c>
      <c r="L1138" s="116">
        <v>0.19914200751879699</v>
      </c>
      <c r="M1138" s="115">
        <v>21.776638999999999</v>
      </c>
      <c r="N1138" s="114">
        <v>4.1856547999999999E-3</v>
      </c>
      <c r="O1138" s="114">
        <v>3.8905806E-3</v>
      </c>
      <c r="P1138" s="114">
        <v>1.8737581E-4</v>
      </c>
      <c r="Q1138" s="114">
        <v>1.0769844E-4</v>
      </c>
      <c r="R1138" s="113">
        <v>2.3324823995398999E-7</v>
      </c>
      <c r="S1138" s="112">
        <v>6.929578654022491E-10</v>
      </c>
      <c r="T1138" s="112">
        <v>1.5083815069000001E-2</v>
      </c>
      <c r="U1138" s="122">
        <v>1.0853788999999999E-5</v>
      </c>
      <c r="V1138" s="151"/>
      <c r="W1138" s="143"/>
      <c r="X1138" s="42" t="s">
        <v>1277</v>
      </c>
      <c r="Y1138" s="42"/>
      <c r="Z1138" s="42"/>
      <c r="AA1138" s="76"/>
    </row>
    <row r="1139" spans="1:27" ht="14.5" customHeight="1">
      <c r="A1139" s="41" t="s">
        <v>9874</v>
      </c>
      <c r="B1139" s="119" t="s">
        <v>8313</v>
      </c>
      <c r="C1139" s="120" t="s">
        <v>402</v>
      </c>
      <c r="D1139" s="135" t="s">
        <v>101</v>
      </c>
      <c r="E1139" s="119" t="s">
        <v>6570</v>
      </c>
      <c r="F1139" s="118" t="s">
        <v>9873</v>
      </c>
      <c r="G1139" s="117">
        <v>4.38664470205E-2</v>
      </c>
      <c r="H1139" s="117">
        <v>1.7387558747E-3</v>
      </c>
      <c r="I1139" s="117">
        <v>3.4810786300000004E-3</v>
      </c>
      <c r="J1139" s="117">
        <v>1.2160725515800001E-2</v>
      </c>
      <c r="K1139" s="117">
        <v>2.6485887E-2</v>
      </c>
      <c r="L1139" s="116">
        <v>0.19914200751879699</v>
      </c>
      <c r="M1139" s="115">
        <v>21.776638999999999</v>
      </c>
      <c r="N1139" s="114">
        <v>4.1856547999999999E-3</v>
      </c>
      <c r="O1139" s="114">
        <v>3.8905806E-3</v>
      </c>
      <c r="P1139" s="114">
        <v>1.8737581E-4</v>
      </c>
      <c r="Q1139" s="114">
        <v>1.0769844E-4</v>
      </c>
      <c r="R1139" s="113">
        <v>2.3324823995398999E-7</v>
      </c>
      <c r="S1139" s="112">
        <v>6.929578654022491E-10</v>
      </c>
      <c r="T1139" s="112">
        <v>1.5083815069000001E-2</v>
      </c>
      <c r="U1139" s="122">
        <v>1.0853788999999999E-5</v>
      </c>
      <c r="V1139" s="151"/>
      <c r="W1139" s="143"/>
      <c r="X1139" s="42" t="s">
        <v>1277</v>
      </c>
      <c r="Y1139" s="42"/>
      <c r="Z1139" s="42"/>
      <c r="AA1139" s="76"/>
    </row>
    <row r="1140" spans="1:27" ht="14.5" customHeight="1">
      <c r="A1140" s="41" t="s">
        <v>9872</v>
      </c>
      <c r="B1140" s="119" t="s">
        <v>8313</v>
      </c>
      <c r="C1140" s="120" t="s">
        <v>403</v>
      </c>
      <c r="D1140" s="135" t="s">
        <v>101</v>
      </c>
      <c r="E1140" s="119" t="s">
        <v>6570</v>
      </c>
      <c r="F1140" s="118" t="s">
        <v>9871</v>
      </c>
      <c r="G1140" s="117">
        <v>6.9091145441499996E-2</v>
      </c>
      <c r="H1140" s="117">
        <v>1.6567833181000001E-3</v>
      </c>
      <c r="I1140" s="117">
        <v>6.680641939999999E-3</v>
      </c>
      <c r="J1140" s="117">
        <v>2.2649476183400002E-2</v>
      </c>
      <c r="K1140" s="117">
        <v>3.8104244000000002E-2</v>
      </c>
      <c r="L1140" s="116">
        <v>0.28649807518796994</v>
      </c>
      <c r="M1140" s="115">
        <v>22.097949</v>
      </c>
      <c r="N1140" s="114">
        <v>6.6328104000000004E-3</v>
      </c>
      <c r="O1140" s="114">
        <v>6.1822841999999998E-3</v>
      </c>
      <c r="P1140" s="114">
        <v>2.6878513999999999E-4</v>
      </c>
      <c r="Q1140" s="114">
        <v>1.8174104E-4</v>
      </c>
      <c r="R1140" s="113">
        <v>3.7064054324220002E-7</v>
      </c>
      <c r="S1140" s="112">
        <v>9.9402788258351707E-10</v>
      </c>
      <c r="T1140" s="112">
        <v>2.5453927100999998E-2</v>
      </c>
      <c r="U1140" s="122">
        <v>1.5476322999999999E-5</v>
      </c>
      <c r="V1140" s="151"/>
      <c r="W1140" s="143"/>
      <c r="X1140" s="42" t="s">
        <v>1277</v>
      </c>
      <c r="Y1140" s="42"/>
      <c r="Z1140" s="42"/>
      <c r="AA1140" s="76"/>
    </row>
    <row r="1141" spans="1:27" ht="14.5" customHeight="1">
      <c r="A1141" s="41" t="s">
        <v>9870</v>
      </c>
      <c r="B1141" s="119" t="s">
        <v>8313</v>
      </c>
      <c r="C1141" s="120" t="s">
        <v>404</v>
      </c>
      <c r="D1141" s="135" t="s">
        <v>101</v>
      </c>
      <c r="E1141" s="119" t="s">
        <v>6570</v>
      </c>
      <c r="F1141" s="118" t="s">
        <v>9869</v>
      </c>
      <c r="G1141" s="117">
        <v>7.4963420740499997E-2</v>
      </c>
      <c r="H1141" s="117">
        <v>1.6219126355000002E-3</v>
      </c>
      <c r="I1141" s="117">
        <v>7.4371685000000007E-3</v>
      </c>
      <c r="J1141" s="117">
        <v>2.5094898604999999E-2</v>
      </c>
      <c r="K1141" s="117">
        <v>4.0809441000000002E-2</v>
      </c>
      <c r="L1141" s="116">
        <v>0.30683790225563912</v>
      </c>
      <c r="M1141" s="115">
        <v>22.356451</v>
      </c>
      <c r="N1141" s="114">
        <v>7.2078328999999998E-3</v>
      </c>
      <c r="O1141" s="114">
        <v>6.7213979000000004E-3</v>
      </c>
      <c r="P1141" s="114">
        <v>2.8756501E-4</v>
      </c>
      <c r="Q1141" s="114">
        <v>1.9886999000000001E-4</v>
      </c>
      <c r="R1141" s="113">
        <v>4.0296150615856998E-7</v>
      </c>
      <c r="S1141" s="112">
        <v>1.0634800655305399E-9</v>
      </c>
      <c r="T1141" s="112">
        <v>2.7852939804000002E-2</v>
      </c>
      <c r="U1141" s="122">
        <v>1.6546185999999999E-5</v>
      </c>
      <c r="V1141" s="151"/>
      <c r="W1141" s="143"/>
      <c r="X1141" s="42" t="s">
        <v>1277</v>
      </c>
      <c r="Y1141" s="42"/>
      <c r="Z1141" s="42"/>
      <c r="AA1141" s="76"/>
    </row>
    <row r="1142" spans="1:27" ht="14.5" customHeight="1">
      <c r="A1142" s="41" t="s">
        <v>9868</v>
      </c>
      <c r="B1142" s="119" t="s">
        <v>8313</v>
      </c>
      <c r="C1142" s="120" t="s">
        <v>9867</v>
      </c>
      <c r="D1142" s="135" t="s">
        <v>101</v>
      </c>
      <c r="E1142" s="119" t="s">
        <v>6570</v>
      </c>
      <c r="F1142" s="118" t="s">
        <v>9866</v>
      </c>
      <c r="G1142" s="117">
        <v>8.3855036725764993</v>
      </c>
      <c r="H1142" s="117">
        <v>1.6567833181000001E-3</v>
      </c>
      <c r="I1142" s="117">
        <v>6.680641939999999E-3</v>
      </c>
      <c r="J1142" s="117">
        <v>7.8802120073183994</v>
      </c>
      <c r="K1142" s="117">
        <v>0.49695423999999999</v>
      </c>
      <c r="L1142" s="116">
        <v>3.7364980451127816</v>
      </c>
      <c r="M1142" s="115">
        <v>22.097949</v>
      </c>
      <c r="N1142" s="114">
        <v>6.2647633999999994E-2</v>
      </c>
      <c r="O1142" s="114">
        <v>5.9584972E-2</v>
      </c>
      <c r="P1142" s="114">
        <v>2.8809205000000001E-3</v>
      </c>
      <c r="Q1142" s="114">
        <v>1.8174104E-4</v>
      </c>
      <c r="R1142" s="113">
        <v>3.5722405832422E-6</v>
      </c>
      <c r="S1142" s="112">
        <v>1.0654292047578518E-8</v>
      </c>
      <c r="T1142" s="112">
        <v>2.5453927100999998E-2</v>
      </c>
      <c r="U1142" s="111">
        <v>1.1167148E-4</v>
      </c>
      <c r="V1142" s="151"/>
      <c r="W1142" s="143"/>
      <c r="X1142" s="42" t="s">
        <v>1277</v>
      </c>
      <c r="Y1142" s="42"/>
      <c r="Z1142" s="42"/>
      <c r="AA1142" s="76"/>
    </row>
    <row r="1143" spans="1:27" ht="14.5" customHeight="1">
      <c r="A1143" s="41" t="s">
        <v>9865</v>
      </c>
      <c r="B1143" s="119" t="s">
        <v>8313</v>
      </c>
      <c r="C1143" s="120" t="s">
        <v>405</v>
      </c>
      <c r="D1143" s="135" t="s">
        <v>101</v>
      </c>
      <c r="E1143" s="119" t="s">
        <v>6570</v>
      </c>
      <c r="F1143" s="118" t="s">
        <v>9864</v>
      </c>
      <c r="G1143" s="117">
        <v>3.2850378201700003E-2</v>
      </c>
      <c r="H1143" s="117">
        <v>1.1825224323000001E-3</v>
      </c>
      <c r="I1143" s="117">
        <v>2.5214907659999999E-3</v>
      </c>
      <c r="J1143" s="117">
        <v>7.7172060034000007E-3</v>
      </c>
      <c r="K1143" s="117">
        <v>2.1429159E-2</v>
      </c>
      <c r="L1143" s="116">
        <v>0.16112149624060149</v>
      </c>
      <c r="M1143" s="115">
        <v>21.191787999999999</v>
      </c>
      <c r="N1143" s="114">
        <v>3.316739E-3</v>
      </c>
      <c r="O1143" s="114">
        <v>3.10006E-3</v>
      </c>
      <c r="P1143" s="114">
        <v>1.4536862000000001E-4</v>
      </c>
      <c r="Q1143" s="121">
        <v>7.1310320999999998E-5</v>
      </c>
      <c r="R1143" s="113">
        <v>1.8585491838198998E-7</v>
      </c>
      <c r="S1143" s="112">
        <v>5.3760583030861478E-10</v>
      </c>
      <c r="T1143" s="112">
        <v>9.9874398652999991E-3</v>
      </c>
      <c r="U1143" s="122">
        <v>8.6004087999999996E-6</v>
      </c>
      <c r="V1143" s="151"/>
      <c r="W1143" s="143"/>
      <c r="X1143" s="42" t="s">
        <v>1277</v>
      </c>
      <c r="Y1143" s="42"/>
      <c r="Z1143" s="42"/>
      <c r="AA1143" s="108"/>
    </row>
    <row r="1144" spans="1:27" ht="14.5" customHeight="1">
      <c r="B1144" s="119" t="s">
        <v>8313</v>
      </c>
      <c r="C1144" s="133" t="s">
        <v>102</v>
      </c>
      <c r="D1144" s="133" t="s">
        <v>103</v>
      </c>
      <c r="G1144" s="131"/>
      <c r="H1144" s="131"/>
      <c r="I1144" s="131"/>
      <c r="J1144" s="131"/>
      <c r="K1144" s="131"/>
      <c r="L1144" s="131"/>
      <c r="M1144" s="100"/>
      <c r="N1144" s="41"/>
      <c r="O1144" s="41"/>
      <c r="V1144" s="190"/>
      <c r="W1144" s="144"/>
      <c r="X1144" s="76"/>
      <c r="Y1144" s="42"/>
      <c r="Z1144" s="42"/>
      <c r="AA1144" s="108"/>
    </row>
    <row r="1145" spans="1:27" ht="14.5" customHeight="1">
      <c r="A1145" s="41" t="s">
        <v>9863</v>
      </c>
      <c r="B1145" s="119" t="s">
        <v>8313</v>
      </c>
      <c r="C1145" s="120" t="s">
        <v>406</v>
      </c>
      <c r="D1145" s="135" t="s">
        <v>103</v>
      </c>
      <c r="E1145" s="119" t="s">
        <v>6570</v>
      </c>
      <c r="F1145" s="118" t="s">
        <v>9862</v>
      </c>
      <c r="G1145" s="117">
        <v>5.0713329505600001E-2</v>
      </c>
      <c r="H1145" s="117">
        <v>1.5497497916E-3</v>
      </c>
      <c r="I1145" s="117">
        <v>4.4728447299999998E-3</v>
      </c>
      <c r="J1145" s="117">
        <v>1.5046362984000002E-2</v>
      </c>
      <c r="K1145" s="117">
        <v>2.9644371999999999E-2</v>
      </c>
      <c r="L1145" s="116">
        <v>0.22289001503759395</v>
      </c>
      <c r="M1145" s="115">
        <v>21.254200999999998</v>
      </c>
      <c r="N1145" s="114">
        <v>4.9061770999999999E-3</v>
      </c>
      <c r="O1145" s="114">
        <v>4.5718670000000003E-3</v>
      </c>
      <c r="P1145" s="114">
        <v>2.0765523999999999E-4</v>
      </c>
      <c r="Q1145" s="114">
        <v>1.2665481000000001E-4</v>
      </c>
      <c r="R1145" s="113">
        <v>2.7409274311656998E-7</v>
      </c>
      <c r="S1145" s="112">
        <v>7.679557724165399E-10</v>
      </c>
      <c r="T1145" s="112">
        <v>1.7738768995000001E-2</v>
      </c>
      <c r="U1145" s="122">
        <v>1.204242E-5</v>
      </c>
      <c r="V1145" s="151"/>
      <c r="W1145" s="143"/>
      <c r="X1145" s="42" t="s">
        <v>1277</v>
      </c>
      <c r="Y1145" s="76"/>
      <c r="Z1145" s="76"/>
      <c r="AA1145" s="100"/>
    </row>
    <row r="1146" spans="1:27" ht="14.5" customHeight="1">
      <c r="A1146" s="41" t="s">
        <v>9861</v>
      </c>
      <c r="B1146" s="119" t="s">
        <v>8313</v>
      </c>
      <c r="C1146" s="120" t="s">
        <v>9860</v>
      </c>
      <c r="D1146" s="135" t="s">
        <v>103</v>
      </c>
      <c r="E1146" s="119" t="s">
        <v>6570</v>
      </c>
      <c r="F1146" s="118" t="s">
        <v>9859</v>
      </c>
      <c r="G1146" s="117">
        <v>3.1201633473966002</v>
      </c>
      <c r="H1146" s="117">
        <v>1.5497497916E-3</v>
      </c>
      <c r="I1146" s="117">
        <v>4.4728447299999998E-3</v>
      </c>
      <c r="J1146" s="117">
        <v>2.6256463828749999</v>
      </c>
      <c r="K1146" s="117">
        <v>0.48849437000000001</v>
      </c>
      <c r="L1146" s="116">
        <v>3.6728899999999998</v>
      </c>
      <c r="M1146" s="115">
        <v>21.254200999999998</v>
      </c>
      <c r="N1146" s="114">
        <v>6.0921000000000003E-2</v>
      </c>
      <c r="O1146" s="114">
        <v>5.7974554999999997E-2</v>
      </c>
      <c r="P1146" s="114">
        <v>2.8197906000000002E-3</v>
      </c>
      <c r="Q1146" s="114">
        <v>1.2665481000000001E-4</v>
      </c>
      <c r="R1146" s="113">
        <v>3.4756927931165704E-6</v>
      </c>
      <c r="S1146" s="112">
        <v>1.042822017742054E-8</v>
      </c>
      <c r="T1146" s="112">
        <v>1.7738768995000001E-2</v>
      </c>
      <c r="U1146" s="111">
        <v>1.0823757E-4</v>
      </c>
      <c r="V1146" s="167"/>
      <c r="W1146" s="143"/>
      <c r="X1146" s="42" t="s">
        <v>1277</v>
      </c>
      <c r="Y1146" s="42"/>
      <c r="Z1146" s="42"/>
      <c r="AA1146" s="108"/>
    </row>
    <row r="1147" spans="1:27" ht="14.5" customHeight="1">
      <c r="A1147" s="41" t="s">
        <v>9858</v>
      </c>
      <c r="B1147" s="119" t="s">
        <v>8313</v>
      </c>
      <c r="C1147" s="120" t="s">
        <v>407</v>
      </c>
      <c r="D1147" s="135" t="s">
        <v>103</v>
      </c>
      <c r="E1147" s="119" t="s">
        <v>6570</v>
      </c>
      <c r="F1147" s="118" t="s">
        <v>9857</v>
      </c>
      <c r="G1147" s="117">
        <v>6.5929074044000002E-2</v>
      </c>
      <c r="H1147" s="117">
        <v>1.5950284340000001E-3</v>
      </c>
      <c r="I1147" s="117">
        <v>6.3328125300000006E-3</v>
      </c>
      <c r="J1147" s="117">
        <v>2.1351327080000003E-2</v>
      </c>
      <c r="K1147" s="117">
        <v>3.6649906000000003E-2</v>
      </c>
      <c r="L1147" s="116">
        <v>0.2755632030075188</v>
      </c>
      <c r="M1147" s="115">
        <v>21.945809000000001</v>
      </c>
      <c r="N1147" s="114">
        <v>6.3503533000000001E-3</v>
      </c>
      <c r="O1147" s="114">
        <v>5.9205923000000002E-3</v>
      </c>
      <c r="P1147" s="114">
        <v>2.5779470000000001E-4</v>
      </c>
      <c r="Q1147" s="114">
        <v>1.7196630000000001E-4</v>
      </c>
      <c r="R1147" s="113">
        <v>3.5495157331156998E-7</v>
      </c>
      <c r="S1147" s="112">
        <v>9.533827751155403E-10</v>
      </c>
      <c r="T1147" s="112">
        <v>2.4084915836E-2</v>
      </c>
      <c r="U1147" s="122">
        <v>1.4868312000000001E-5</v>
      </c>
      <c r="V1147" s="145"/>
      <c r="W1147" s="143"/>
      <c r="X1147" s="42" t="s">
        <v>1277</v>
      </c>
      <c r="Y1147" s="42"/>
      <c r="Z1147" s="42"/>
      <c r="AA1147" s="100"/>
    </row>
    <row r="1148" spans="1:27" ht="14.5" customHeight="1">
      <c r="A1148" s="41" t="s">
        <v>9856</v>
      </c>
      <c r="B1148" s="119" t="s">
        <v>8313</v>
      </c>
      <c r="C1148" s="120" t="s">
        <v>408</v>
      </c>
      <c r="D1148" s="135" t="s">
        <v>103</v>
      </c>
      <c r="E1148" s="119" t="s">
        <v>6570</v>
      </c>
      <c r="F1148" s="118" t="s">
        <v>9855</v>
      </c>
      <c r="G1148" s="117">
        <v>6.1066541038290003</v>
      </c>
      <c r="H1148" s="117">
        <v>1.5950284340000001E-3</v>
      </c>
      <c r="I1148" s="117">
        <v>6.3328125300000006E-3</v>
      </c>
      <c r="J1148" s="117">
        <v>5.6032263528649997</v>
      </c>
      <c r="K1148" s="117">
        <v>0.49549990999999999</v>
      </c>
      <c r="L1148" s="116">
        <v>3.7255632330827066</v>
      </c>
      <c r="M1148" s="115">
        <v>21.945809000000001</v>
      </c>
      <c r="N1148" s="114">
        <v>6.2365177000000001E-2</v>
      </c>
      <c r="O1148" s="114">
        <v>5.9323279999999999E-2</v>
      </c>
      <c r="P1148" s="114">
        <v>2.8699301000000002E-3</v>
      </c>
      <c r="Q1148" s="114">
        <v>1.7196630000000001E-4</v>
      </c>
      <c r="R1148" s="113">
        <v>3.5565516033115703E-6</v>
      </c>
      <c r="S1148" s="112">
        <v>1.061364626012054E-8</v>
      </c>
      <c r="T1148" s="112">
        <v>2.4084915836E-2</v>
      </c>
      <c r="U1148" s="111">
        <v>1.1106347E-4</v>
      </c>
      <c r="V1148" s="167"/>
      <c r="W1148" s="143"/>
      <c r="X1148" s="42" t="s">
        <v>1277</v>
      </c>
      <c r="Y1148" s="42"/>
      <c r="Z1148" s="42"/>
      <c r="AA1148" s="100"/>
    </row>
    <row r="1149" spans="1:27" ht="14.5" customHeight="1">
      <c r="A1149" s="41" t="s">
        <v>9854</v>
      </c>
      <c r="B1149" s="119" t="s">
        <v>8313</v>
      </c>
      <c r="C1149" s="120" t="s">
        <v>9853</v>
      </c>
      <c r="D1149" s="135" t="s">
        <v>103</v>
      </c>
      <c r="E1149" s="119" t="s">
        <v>6570</v>
      </c>
      <c r="F1149" s="118" t="s">
        <v>9852</v>
      </c>
      <c r="G1149" s="117">
        <v>5.5626746964400002E-2</v>
      </c>
      <c r="H1149" s="117">
        <v>1.5643710324000002E-3</v>
      </c>
      <c r="I1149" s="117">
        <v>5.0734593600000001E-3</v>
      </c>
      <c r="J1149" s="117">
        <v>1.7082341572E-2</v>
      </c>
      <c r="K1149" s="117">
        <v>3.1906575E-2</v>
      </c>
      <c r="L1149" s="116">
        <v>0.23989906015037593</v>
      </c>
      <c r="M1149" s="115">
        <v>21.477533000000001</v>
      </c>
      <c r="N1149" s="114">
        <v>5.3725257000000002E-3</v>
      </c>
      <c r="O1149" s="114">
        <v>5.0073929000000001E-3</v>
      </c>
      <c r="P1149" s="114">
        <v>2.2384611000000001E-4</v>
      </c>
      <c r="Q1149" s="114">
        <v>1.4128664000000001E-4</v>
      </c>
      <c r="R1149" s="113">
        <v>3.0020340837957E-7</v>
      </c>
      <c r="S1149" s="112">
        <v>8.2783324330954E-10</v>
      </c>
      <c r="T1149" s="112">
        <v>1.9788045713999999E-2</v>
      </c>
      <c r="U1149" s="122">
        <v>1.2954948E-5</v>
      </c>
      <c r="V1149" s="167"/>
      <c r="W1149" s="143"/>
      <c r="X1149" s="42" t="s">
        <v>1277</v>
      </c>
      <c r="Y1149" s="42"/>
      <c r="Z1149" s="42"/>
      <c r="AA1149" s="100"/>
    </row>
    <row r="1150" spans="1:27" ht="14.5" customHeight="1">
      <c r="A1150" s="41" t="s">
        <v>9851</v>
      </c>
      <c r="B1150" s="119" t="s">
        <v>8313</v>
      </c>
      <c r="C1150" s="120" t="s">
        <v>409</v>
      </c>
      <c r="D1150" s="135" t="s">
        <v>103</v>
      </c>
      <c r="E1150" s="119" t="s">
        <v>6570</v>
      </c>
      <c r="F1150" s="118" t="s">
        <v>9850</v>
      </c>
      <c r="G1150" s="117">
        <v>7.590576741467399</v>
      </c>
      <c r="H1150" s="117">
        <v>1.5643710324000002E-3</v>
      </c>
      <c r="I1150" s="117">
        <v>5.0734593600000001E-3</v>
      </c>
      <c r="J1150" s="117">
        <v>7.0931823310749991</v>
      </c>
      <c r="K1150" s="117">
        <v>0.49075658</v>
      </c>
      <c r="L1150" s="116">
        <v>3.6898990977443606</v>
      </c>
      <c r="M1150" s="115">
        <v>21.477533000000001</v>
      </c>
      <c r="N1150" s="114">
        <v>6.1387349000000001E-2</v>
      </c>
      <c r="O1150" s="114">
        <v>5.8410081000000003E-2</v>
      </c>
      <c r="P1150" s="114">
        <v>2.8359815000000002E-3</v>
      </c>
      <c r="Q1150" s="114">
        <v>1.4128664000000001E-4</v>
      </c>
      <c r="R1150" s="113">
        <v>3.50180345837957E-6</v>
      </c>
      <c r="S1150" s="112">
        <v>1.0488097308310539E-8</v>
      </c>
      <c r="T1150" s="112">
        <v>1.9788045713999999E-2</v>
      </c>
      <c r="U1150" s="111">
        <v>1.091501E-4</v>
      </c>
      <c r="V1150" s="167"/>
      <c r="W1150" s="143"/>
      <c r="X1150" s="42" t="s">
        <v>1277</v>
      </c>
      <c r="Y1150" s="42"/>
      <c r="Z1150" s="42"/>
      <c r="AA1150" s="100"/>
    </row>
    <row r="1151" spans="1:27" ht="14.5" customHeight="1">
      <c r="A1151" s="41" t="s">
        <v>9849</v>
      </c>
      <c r="B1151" s="119" t="s">
        <v>8313</v>
      </c>
      <c r="C1151" s="120" t="s">
        <v>410</v>
      </c>
      <c r="D1151" s="135" t="s">
        <v>103</v>
      </c>
      <c r="E1151" s="119" t="s">
        <v>6570</v>
      </c>
      <c r="F1151" s="118" t="s">
        <v>9848</v>
      </c>
      <c r="G1151" s="117">
        <v>6.8255935551199992E-2</v>
      </c>
      <c r="H1151" s="117">
        <v>1.7275812088999999E-3</v>
      </c>
      <c r="I1151" s="117">
        <v>6.5243643200000008E-3</v>
      </c>
      <c r="J1151" s="117">
        <v>2.2286418022300001E-2</v>
      </c>
      <c r="K1151" s="117">
        <v>3.7717571999999998E-2</v>
      </c>
      <c r="L1151" s="116">
        <v>0.28359076691729318</v>
      </c>
      <c r="M1151" s="115">
        <v>22.071764999999999</v>
      </c>
      <c r="N1151" s="114">
        <v>6.5288061000000003E-3</v>
      </c>
      <c r="O1151" s="114">
        <v>6.0822187999999998E-3</v>
      </c>
      <c r="P1151" s="114">
        <v>2.6683186000000001E-4</v>
      </c>
      <c r="Q1151" s="114">
        <v>1.7975546000000001E-4</v>
      </c>
      <c r="R1151" s="113">
        <v>3.6464141195643996E-7</v>
      </c>
      <c r="S1151" s="112">
        <v>9.8680420406988478E-10</v>
      </c>
      <c r="T1151" s="112">
        <v>2.5175833983999998E-2</v>
      </c>
      <c r="U1151" s="122">
        <v>1.5350251E-5</v>
      </c>
      <c r="V1151" s="167"/>
      <c r="W1151" s="143"/>
      <c r="X1151" s="42" t="s">
        <v>1277</v>
      </c>
      <c r="Y1151" s="42"/>
      <c r="Z1151" s="42"/>
      <c r="AA1151" s="100"/>
    </row>
    <row r="1152" spans="1:27" ht="14.5" customHeight="1">
      <c r="A1152" s="41" t="s">
        <v>9847</v>
      </c>
      <c r="B1152" s="119" t="s">
        <v>8313</v>
      </c>
      <c r="C1152" s="120" t="s">
        <v>9846</v>
      </c>
      <c r="D1152" s="135" t="s">
        <v>103</v>
      </c>
      <c r="E1152" s="119" t="s">
        <v>6570</v>
      </c>
      <c r="F1152" s="118" t="s">
        <v>9845</v>
      </c>
      <c r="G1152" s="117">
        <v>7.3284059647201998</v>
      </c>
      <c r="H1152" s="117">
        <v>1.7275812088999999E-3</v>
      </c>
      <c r="I1152" s="117">
        <v>6.5243643200000008E-3</v>
      </c>
      <c r="J1152" s="117">
        <v>6.8235864491912999</v>
      </c>
      <c r="K1152" s="117">
        <v>0.49656757000000001</v>
      </c>
      <c r="L1152" s="116">
        <v>3.7335907518796994</v>
      </c>
      <c r="M1152" s="115">
        <v>22.071764999999999</v>
      </c>
      <c r="N1152" s="114">
        <v>6.2543629000000003E-2</v>
      </c>
      <c r="O1152" s="114">
        <v>5.9484906999999997E-2</v>
      </c>
      <c r="P1152" s="114">
        <v>2.8789672000000001E-3</v>
      </c>
      <c r="Q1152" s="114">
        <v>1.7975546000000001E-4</v>
      </c>
      <c r="R1152" s="113">
        <v>3.5662414319564403E-6</v>
      </c>
      <c r="S1152" s="112">
        <v>1.0647067929070885E-8</v>
      </c>
      <c r="T1152" s="112">
        <v>2.5175833983999998E-2</v>
      </c>
      <c r="U1152" s="111">
        <v>1.1154541000000001E-4</v>
      </c>
      <c r="V1152" s="167"/>
      <c r="W1152" s="143"/>
      <c r="X1152" s="42" t="s">
        <v>1277</v>
      </c>
      <c r="Y1152" s="42"/>
      <c r="Z1152" s="42"/>
      <c r="AA1152" s="100"/>
    </row>
    <row r="1153" spans="1:27" ht="14.5" customHeight="1">
      <c r="A1153" s="41" t="s">
        <v>9844</v>
      </c>
      <c r="B1153" s="119" t="s">
        <v>8313</v>
      </c>
      <c r="C1153" s="120" t="s">
        <v>411</v>
      </c>
      <c r="D1153" s="135" t="s">
        <v>103</v>
      </c>
      <c r="E1153" s="119" t="s">
        <v>6570</v>
      </c>
      <c r="F1153" s="118" t="s">
        <v>9843</v>
      </c>
      <c r="G1153" s="117">
        <v>9.2452077759700005E-2</v>
      </c>
      <c r="H1153" s="117">
        <v>1.7367692506000002E-3</v>
      </c>
      <c r="I1153" s="117">
        <v>9.5285349100000007E-3</v>
      </c>
      <c r="J1153" s="117">
        <v>3.2327144599100001E-2</v>
      </c>
      <c r="K1153" s="117">
        <v>4.8859629000000002E-2</v>
      </c>
      <c r="L1153" s="116">
        <v>0.36736563157894736</v>
      </c>
      <c r="M1153" s="115">
        <v>23.161466999999998</v>
      </c>
      <c r="N1153" s="114">
        <v>8.84654E-3</v>
      </c>
      <c r="O1153" s="114">
        <v>8.2492808999999993E-3</v>
      </c>
      <c r="P1153" s="114">
        <v>3.4587905000000002E-4</v>
      </c>
      <c r="Q1153" s="114">
        <v>2.5138002000000002E-4</v>
      </c>
      <c r="R1153" s="113">
        <v>4.9456120312551003E-7</v>
      </c>
      <c r="S1153" s="112">
        <v>1.2791384759367131E-9</v>
      </c>
      <c r="T1153" s="112">
        <v>3.5207285978999997E-2</v>
      </c>
      <c r="U1153" s="122">
        <v>1.9819102E-5</v>
      </c>
      <c r="V1153" s="155"/>
      <c r="W1153" s="143"/>
      <c r="X1153" s="42" t="s">
        <v>1277</v>
      </c>
      <c r="Y1153" s="42"/>
      <c r="Z1153" s="42"/>
      <c r="AA1153" s="100"/>
    </row>
    <row r="1154" spans="1:27" ht="14.5" customHeight="1">
      <c r="A1154" s="41" t="s">
        <v>9842</v>
      </c>
      <c r="B1154" s="119" t="s">
        <v>8313</v>
      </c>
      <c r="C1154" s="120" t="s">
        <v>412</v>
      </c>
      <c r="D1154" s="135" t="s">
        <v>103</v>
      </c>
      <c r="E1154" s="119" t="s">
        <v>6570</v>
      </c>
      <c r="F1154" s="118" t="s">
        <v>9841</v>
      </c>
      <c r="G1154" s="117">
        <v>5.0713329505600001E-2</v>
      </c>
      <c r="H1154" s="117">
        <v>1.5497497916E-3</v>
      </c>
      <c r="I1154" s="117">
        <v>4.4728447299999998E-3</v>
      </c>
      <c r="J1154" s="117">
        <v>1.5046362984000002E-2</v>
      </c>
      <c r="K1154" s="117">
        <v>2.9644371999999999E-2</v>
      </c>
      <c r="L1154" s="116">
        <v>0.22289001503759395</v>
      </c>
      <c r="M1154" s="115">
        <v>21.254200999999998</v>
      </c>
      <c r="N1154" s="114">
        <v>4.9061770999999999E-3</v>
      </c>
      <c r="O1154" s="114">
        <v>4.5718670000000003E-3</v>
      </c>
      <c r="P1154" s="114">
        <v>2.0765523999999999E-4</v>
      </c>
      <c r="Q1154" s="114">
        <v>1.2665481000000001E-4</v>
      </c>
      <c r="R1154" s="113">
        <v>2.7409274311656998E-7</v>
      </c>
      <c r="S1154" s="112">
        <v>7.679557724165399E-10</v>
      </c>
      <c r="T1154" s="112">
        <v>1.7738768995000001E-2</v>
      </c>
      <c r="U1154" s="122">
        <v>1.204242E-5</v>
      </c>
      <c r="V1154" s="185"/>
      <c r="W1154" s="143"/>
      <c r="X1154" s="42" t="s">
        <v>1277</v>
      </c>
      <c r="Y1154" s="42"/>
      <c r="Z1154" s="42"/>
    </row>
    <row r="1155" spans="1:27" ht="14.5" customHeight="1">
      <c r="A1155" s="41" t="s">
        <v>9840</v>
      </c>
      <c r="B1155" s="119" t="s">
        <v>8313</v>
      </c>
      <c r="C1155" s="120" t="s">
        <v>9839</v>
      </c>
      <c r="D1155" s="135" t="s">
        <v>103</v>
      </c>
      <c r="E1155" s="119" t="s">
        <v>6570</v>
      </c>
      <c r="F1155" s="118" t="s">
        <v>9838</v>
      </c>
      <c r="G1155" s="117">
        <v>3.2232133473966003</v>
      </c>
      <c r="H1155" s="117">
        <v>1.5497497916E-3</v>
      </c>
      <c r="I1155" s="117">
        <v>4.4728447299999998E-3</v>
      </c>
      <c r="J1155" s="117">
        <v>2.7286963828749999</v>
      </c>
      <c r="K1155" s="117">
        <v>0.48849437000000001</v>
      </c>
      <c r="L1155" s="116">
        <v>3.6728899999999998</v>
      </c>
      <c r="M1155" s="115">
        <v>21.254200999999998</v>
      </c>
      <c r="N1155" s="114">
        <v>6.0921000000000003E-2</v>
      </c>
      <c r="O1155" s="114">
        <v>5.7974554999999997E-2</v>
      </c>
      <c r="P1155" s="114">
        <v>2.8197906000000002E-3</v>
      </c>
      <c r="Q1155" s="114">
        <v>1.2665481000000001E-4</v>
      </c>
      <c r="R1155" s="113">
        <v>3.4756927931165704E-6</v>
      </c>
      <c r="S1155" s="112">
        <v>1.042822017742054E-8</v>
      </c>
      <c r="T1155" s="112">
        <v>1.7738768995000001E-2</v>
      </c>
      <c r="U1155" s="111">
        <v>1.0823757E-4</v>
      </c>
      <c r="V1155" s="155"/>
      <c r="W1155" s="143"/>
      <c r="X1155" s="42" t="s">
        <v>1277</v>
      </c>
      <c r="Y1155" s="42"/>
      <c r="Z1155" s="42"/>
      <c r="AA1155" s="100"/>
    </row>
    <row r="1156" spans="1:27" ht="14.5" customHeight="1">
      <c r="A1156" s="41" t="s">
        <v>9837</v>
      </c>
      <c r="B1156" s="119" t="s">
        <v>8313</v>
      </c>
      <c r="C1156" s="120" t="s">
        <v>413</v>
      </c>
      <c r="D1156" s="135" t="s">
        <v>103</v>
      </c>
      <c r="E1156" s="119" t="s">
        <v>6570</v>
      </c>
      <c r="F1156" s="118" t="s">
        <v>9836</v>
      </c>
      <c r="G1156" s="117">
        <v>4.38664470205E-2</v>
      </c>
      <c r="H1156" s="117">
        <v>1.7387558747E-3</v>
      </c>
      <c r="I1156" s="117">
        <v>3.4810786300000004E-3</v>
      </c>
      <c r="J1156" s="117">
        <v>1.2160725515800001E-2</v>
      </c>
      <c r="K1156" s="117">
        <v>2.6485887E-2</v>
      </c>
      <c r="L1156" s="116">
        <v>0.19914200751879699</v>
      </c>
      <c r="M1156" s="115">
        <v>21.776638999999999</v>
      </c>
      <c r="N1156" s="114">
        <v>4.1856547999999999E-3</v>
      </c>
      <c r="O1156" s="114">
        <v>3.8905806E-3</v>
      </c>
      <c r="P1156" s="114">
        <v>1.8737581E-4</v>
      </c>
      <c r="Q1156" s="114">
        <v>1.0769844E-4</v>
      </c>
      <c r="R1156" s="113">
        <v>2.3324823995398999E-7</v>
      </c>
      <c r="S1156" s="112">
        <v>6.929578654022491E-10</v>
      </c>
      <c r="T1156" s="112">
        <v>1.5083815069000001E-2</v>
      </c>
      <c r="U1156" s="122">
        <v>1.0853788999999999E-5</v>
      </c>
      <c r="V1156" s="145"/>
      <c r="W1156" s="143"/>
      <c r="X1156" s="42" t="s">
        <v>1277</v>
      </c>
      <c r="Y1156" s="42"/>
      <c r="Z1156" s="42"/>
      <c r="AA1156" s="100"/>
    </row>
    <row r="1157" spans="1:27" ht="14.5" customHeight="1">
      <c r="A1157" s="41" t="s">
        <v>9835</v>
      </c>
      <c r="B1157" s="119" t="s">
        <v>8313</v>
      </c>
      <c r="C1157" s="120" t="s">
        <v>414</v>
      </c>
      <c r="D1157" s="135" t="s">
        <v>103</v>
      </c>
      <c r="E1157" s="119" t="s">
        <v>6570</v>
      </c>
      <c r="F1157" s="118" t="s">
        <v>9834</v>
      </c>
      <c r="G1157" s="117">
        <v>4.7067891749000002E-2</v>
      </c>
      <c r="H1157" s="117">
        <v>1.5389018610000001E-3</v>
      </c>
      <c r="I1157" s="117">
        <v>4.0272274000000005E-3</v>
      </c>
      <c r="J1157" s="117">
        <v>1.3535799487999997E-2</v>
      </c>
      <c r="K1157" s="117">
        <v>2.7965963E-2</v>
      </c>
      <c r="L1157" s="116">
        <v>0.2102703984962406</v>
      </c>
      <c r="M1157" s="115">
        <v>21.088502999999999</v>
      </c>
      <c r="N1157" s="114">
        <v>4.5601766000000002E-3</v>
      </c>
      <c r="O1157" s="114">
        <v>4.248735E-3</v>
      </c>
      <c r="P1157" s="114">
        <v>1.9564265999999999E-4</v>
      </c>
      <c r="Q1157" s="114">
        <v>1.1579893E-4</v>
      </c>
      <c r="R1157" s="113">
        <v>2.5472032193856999E-7</v>
      </c>
      <c r="S1157" s="112">
        <v>7.2353055191553994E-10</v>
      </c>
      <c r="T1157" s="112">
        <v>1.6218338427999999E-2</v>
      </c>
      <c r="U1157" s="122">
        <v>1.1365383E-5</v>
      </c>
      <c r="V1157" s="145"/>
      <c r="W1157" s="143"/>
      <c r="X1157" s="42" t="s">
        <v>1277</v>
      </c>
      <c r="Y1157" s="42"/>
      <c r="Z1157" s="42"/>
      <c r="AA1157" s="100"/>
    </row>
    <row r="1158" spans="1:27" ht="14.5" customHeight="1">
      <c r="A1158" s="41" t="s">
        <v>9833</v>
      </c>
      <c r="B1158" s="119" t="s">
        <v>8313</v>
      </c>
      <c r="C1158" s="120" t="s">
        <v>415</v>
      </c>
      <c r="D1158" s="135" t="s">
        <v>103</v>
      </c>
      <c r="E1158" s="119" t="s">
        <v>6570</v>
      </c>
      <c r="F1158" s="118" t="s">
        <v>9832</v>
      </c>
      <c r="G1158" s="117">
        <v>3.4600179311860004</v>
      </c>
      <c r="H1158" s="117">
        <v>1.5389018610000001E-3</v>
      </c>
      <c r="I1158" s="117">
        <v>4.0272274000000005E-3</v>
      </c>
      <c r="J1158" s="117">
        <v>2.9676358419250004</v>
      </c>
      <c r="K1158" s="117">
        <v>0.48681595999999999</v>
      </c>
      <c r="L1158" s="116">
        <v>3.6602703759398492</v>
      </c>
      <c r="M1158" s="115">
        <v>21.088502999999999</v>
      </c>
      <c r="N1158" s="114">
        <v>6.0574999999999997E-2</v>
      </c>
      <c r="O1158" s="114">
        <v>5.7651423E-2</v>
      </c>
      <c r="P1158" s="114">
        <v>2.8077779999999999E-3</v>
      </c>
      <c r="Q1158" s="114">
        <v>1.1579893E-4</v>
      </c>
      <c r="R1158" s="113">
        <v>3.4563202719385703E-6</v>
      </c>
      <c r="S1158" s="112">
        <v>1.038379488691954E-8</v>
      </c>
      <c r="T1158" s="112">
        <v>1.6218338427999999E-2</v>
      </c>
      <c r="U1158" s="111">
        <v>1.0756054E-4</v>
      </c>
      <c r="V1158" s="155"/>
      <c r="W1158" s="143"/>
      <c r="X1158" s="42" t="s">
        <v>1277</v>
      </c>
      <c r="Y1158" s="42"/>
      <c r="Z1158" s="42"/>
      <c r="AA1158" s="100"/>
    </row>
    <row r="1159" spans="1:27" ht="14.5" customHeight="1">
      <c r="A1159" s="41" t="s">
        <v>9831</v>
      </c>
      <c r="B1159" s="119" t="s">
        <v>8313</v>
      </c>
      <c r="C1159" s="120" t="s">
        <v>9830</v>
      </c>
      <c r="D1159" s="135" t="s">
        <v>103</v>
      </c>
      <c r="E1159" s="119" t="s">
        <v>6570</v>
      </c>
      <c r="F1159" s="118" t="s">
        <v>9829</v>
      </c>
      <c r="G1159" s="117">
        <v>5.2615297498899996E-2</v>
      </c>
      <c r="H1159" s="117">
        <v>1.5554097019000001E-3</v>
      </c>
      <c r="I1159" s="117">
        <v>4.7053407400000002E-3</v>
      </c>
      <c r="J1159" s="117">
        <v>1.5834484056999998E-2</v>
      </c>
      <c r="K1159" s="117">
        <v>3.0520063E-2</v>
      </c>
      <c r="L1159" s="116">
        <v>0.22947415789473682</v>
      </c>
      <c r="M1159" s="115">
        <v>21.340651999999999</v>
      </c>
      <c r="N1159" s="114">
        <v>5.0866990999999997E-3</v>
      </c>
      <c r="O1159" s="114">
        <v>4.7404576999999998E-3</v>
      </c>
      <c r="P1159" s="114">
        <v>2.1392267E-4</v>
      </c>
      <c r="Q1159" s="114">
        <v>1.3231874999999999E-4</v>
      </c>
      <c r="R1159" s="113">
        <v>2.8420009670356997E-7</v>
      </c>
      <c r="S1159" s="112">
        <v>7.9113414250553997E-10</v>
      </c>
      <c r="T1159" s="112">
        <v>1.8532037724999999E-2</v>
      </c>
      <c r="U1159" s="122">
        <v>1.2395656E-5</v>
      </c>
      <c r="V1159" s="188"/>
      <c r="W1159" s="143"/>
      <c r="X1159" s="42" t="s">
        <v>1277</v>
      </c>
      <c r="Y1159" s="42"/>
      <c r="Z1159" s="42"/>
      <c r="AA1159" s="100"/>
    </row>
    <row r="1160" spans="1:27" ht="14.5" customHeight="1">
      <c r="A1160" s="41" t="s">
        <v>9828</v>
      </c>
      <c r="B1160" s="119" t="s">
        <v>8313</v>
      </c>
      <c r="C1160" s="120" t="s">
        <v>416</v>
      </c>
      <c r="D1160" s="135" t="s">
        <v>103</v>
      </c>
      <c r="E1160" s="119" t="s">
        <v>6570</v>
      </c>
      <c r="F1160" s="118" t="s">
        <v>9827</v>
      </c>
      <c r="G1160" s="117">
        <v>6.2822653026268993</v>
      </c>
      <c r="H1160" s="117">
        <v>1.5554097019000001E-3</v>
      </c>
      <c r="I1160" s="117">
        <v>4.7053407400000002E-3</v>
      </c>
      <c r="J1160" s="117">
        <v>5.7866344921849997</v>
      </c>
      <c r="K1160" s="117">
        <v>0.48937006</v>
      </c>
      <c r="L1160" s="116">
        <v>3.6794741353383458</v>
      </c>
      <c r="M1160" s="115">
        <v>21.340651999999999</v>
      </c>
      <c r="N1160" s="114">
        <v>6.1101521999999998E-2</v>
      </c>
      <c r="O1160" s="114">
        <v>5.8143146E-2</v>
      </c>
      <c r="P1160" s="114">
        <v>2.8260580000000002E-3</v>
      </c>
      <c r="Q1160" s="114">
        <v>1.3231874999999999E-4</v>
      </c>
      <c r="R1160" s="113">
        <v>3.4858000567035705E-6</v>
      </c>
      <c r="S1160" s="112">
        <v>1.045139793750154E-8</v>
      </c>
      <c r="T1160" s="112">
        <v>1.8532037724999999E-2</v>
      </c>
      <c r="U1160" s="111">
        <v>1.0859081E-4</v>
      </c>
      <c r="V1160" s="188"/>
      <c r="W1160" s="143"/>
      <c r="X1160" s="42" t="s">
        <v>1277</v>
      </c>
      <c r="Y1160" s="42"/>
      <c r="Z1160" s="42"/>
      <c r="AA1160" s="100"/>
    </row>
    <row r="1161" spans="1:27" ht="14.5" customHeight="1">
      <c r="A1161" s="41" t="s">
        <v>9826</v>
      </c>
      <c r="B1161" s="119" t="s">
        <v>8313</v>
      </c>
      <c r="C1161" s="120" t="s">
        <v>417</v>
      </c>
      <c r="D1161" s="135" t="s">
        <v>103</v>
      </c>
      <c r="E1161" s="119" t="s">
        <v>6570</v>
      </c>
      <c r="F1161" s="118" t="s">
        <v>9825</v>
      </c>
      <c r="G1161" s="117">
        <v>5.9747677092000004E-2</v>
      </c>
      <c r="H1161" s="117">
        <v>1.576633993E-3</v>
      </c>
      <c r="I1161" s="117">
        <v>5.5772005899999994E-3</v>
      </c>
      <c r="J1161" s="117">
        <v>1.8789935508999999E-2</v>
      </c>
      <c r="K1161" s="117">
        <v>3.3803907000000001E-2</v>
      </c>
      <c r="L1161" s="116">
        <v>0.2541647142857143</v>
      </c>
      <c r="M1161" s="115">
        <v>21.664843000000001</v>
      </c>
      <c r="N1161" s="114">
        <v>5.7636566999999996E-3</v>
      </c>
      <c r="O1161" s="114">
        <v>5.3726727E-3</v>
      </c>
      <c r="P1161" s="114">
        <v>2.3742555000000001E-4</v>
      </c>
      <c r="Q1161" s="114">
        <v>1.5355851E-4</v>
      </c>
      <c r="R1161" s="113">
        <v>3.2210267595457E-7</v>
      </c>
      <c r="S1161" s="112">
        <v>8.7805305383053995E-10</v>
      </c>
      <c r="T1161" s="112">
        <v>2.1506793962999999E-2</v>
      </c>
      <c r="U1161" s="122">
        <v>1.3720294E-5</v>
      </c>
      <c r="V1161" s="188"/>
      <c r="W1161" s="143"/>
      <c r="X1161" s="42" t="s">
        <v>1277</v>
      </c>
      <c r="Y1161" s="42"/>
      <c r="Z1161" s="42"/>
      <c r="AA1161" s="100"/>
    </row>
    <row r="1162" spans="1:27" ht="14.5" customHeight="1">
      <c r="A1162" s="41" t="s">
        <v>9824</v>
      </c>
      <c r="B1162" s="119" t="s">
        <v>8313</v>
      </c>
      <c r="C1162" s="120" t="s">
        <v>418</v>
      </c>
      <c r="D1162" s="135" t="s">
        <v>103</v>
      </c>
      <c r="E1162" s="119" t="s">
        <v>6570</v>
      </c>
      <c r="F1162" s="118" t="s">
        <v>9823</v>
      </c>
      <c r="G1162" s="117">
        <v>9.4495976441079996</v>
      </c>
      <c r="H1162" s="117">
        <v>1.576633993E-3</v>
      </c>
      <c r="I1162" s="117">
        <v>5.5772005899999994E-3</v>
      </c>
      <c r="J1162" s="117">
        <v>8.9497898995249994</v>
      </c>
      <c r="K1162" s="117">
        <v>0.49265390999999997</v>
      </c>
      <c r="L1162" s="116">
        <v>3.7041647368421047</v>
      </c>
      <c r="M1162" s="115">
        <v>21.664843000000001</v>
      </c>
      <c r="N1162" s="114">
        <v>6.1778479999999997E-2</v>
      </c>
      <c r="O1162" s="114">
        <v>5.8775360999999998E-2</v>
      </c>
      <c r="P1162" s="114">
        <v>2.8495609E-3</v>
      </c>
      <c r="Q1162" s="114">
        <v>1.5355851E-4</v>
      </c>
      <c r="R1162" s="113">
        <v>3.5237026959545701E-6</v>
      </c>
      <c r="S1162" s="112">
        <v>1.0538317288829538E-8</v>
      </c>
      <c r="T1162" s="112">
        <v>2.1506793962999999E-2</v>
      </c>
      <c r="U1162" s="111">
        <v>1.0991545E-4</v>
      </c>
      <c r="V1162" s="188"/>
      <c r="W1162" s="143"/>
      <c r="X1162" s="42" t="s">
        <v>1277</v>
      </c>
      <c r="Y1162" s="42"/>
      <c r="Z1162" s="42"/>
      <c r="AA1162" s="100"/>
    </row>
    <row r="1163" spans="1:27" ht="14.5" customHeight="1">
      <c r="A1163" s="41" t="s">
        <v>9822</v>
      </c>
      <c r="B1163" s="119" t="s">
        <v>8313</v>
      </c>
      <c r="C1163" s="120" t="s">
        <v>9821</v>
      </c>
      <c r="D1163" s="135" t="s">
        <v>103</v>
      </c>
      <c r="E1163" s="119" t="s">
        <v>6570</v>
      </c>
      <c r="F1163" s="118" t="s">
        <v>9820</v>
      </c>
      <c r="G1163" s="117">
        <v>5.3883275981100001E-2</v>
      </c>
      <c r="H1163" s="117">
        <v>1.5591828920999999E-3</v>
      </c>
      <c r="I1163" s="117">
        <v>4.8603380500000003E-3</v>
      </c>
      <c r="J1163" s="117">
        <v>1.6359897038999999E-2</v>
      </c>
      <c r="K1163" s="117">
        <v>3.1103858000000002E-2</v>
      </c>
      <c r="L1163" s="116">
        <v>0.2338635939849624</v>
      </c>
      <c r="M1163" s="115">
        <v>21.398285999999999</v>
      </c>
      <c r="N1163" s="114">
        <v>5.2070470999999998E-3</v>
      </c>
      <c r="O1163" s="114">
        <v>4.8528514999999998E-3</v>
      </c>
      <c r="P1163" s="114">
        <v>2.1810096E-4</v>
      </c>
      <c r="Q1163" s="114">
        <v>1.3609470000000001E-4</v>
      </c>
      <c r="R1163" s="113">
        <v>2.9093833979756998E-7</v>
      </c>
      <c r="S1163" s="112">
        <v>8.0658640289553983E-10</v>
      </c>
      <c r="T1163" s="112">
        <v>1.9060882878E-2</v>
      </c>
      <c r="U1163" s="122">
        <v>1.2631148E-5</v>
      </c>
      <c r="V1163" s="188"/>
      <c r="W1163" s="143"/>
      <c r="X1163" s="42" t="s">
        <v>1277</v>
      </c>
      <c r="Y1163" s="42"/>
      <c r="Z1163" s="42"/>
      <c r="AA1163" s="100"/>
    </row>
    <row r="1164" spans="1:27" ht="14.5" customHeight="1">
      <c r="A1164" s="41" t="s">
        <v>9819</v>
      </c>
      <c r="B1164" s="119" t="s">
        <v>8313</v>
      </c>
      <c r="C1164" s="120" t="s">
        <v>419</v>
      </c>
      <c r="D1164" s="135" t="s">
        <v>103</v>
      </c>
      <c r="E1164" s="119" t="s">
        <v>6570</v>
      </c>
      <c r="F1164" s="118" t="s">
        <v>9818</v>
      </c>
      <c r="G1164" s="117">
        <v>3.3466082782670998</v>
      </c>
      <c r="H1164" s="117">
        <v>1.5591828920999999E-3</v>
      </c>
      <c r="I1164" s="117">
        <v>4.8603380500000003E-3</v>
      </c>
      <c r="J1164" s="117">
        <v>2.850234897325</v>
      </c>
      <c r="K1164" s="117">
        <v>0.48995386000000002</v>
      </c>
      <c r="L1164" s="116">
        <v>3.6838636090225565</v>
      </c>
      <c r="M1164" s="115">
        <v>21.398285999999999</v>
      </c>
      <c r="N1164" s="114">
        <v>6.1221870999999997E-2</v>
      </c>
      <c r="O1164" s="114">
        <v>5.8255539000000002E-2</v>
      </c>
      <c r="P1164" s="114">
        <v>2.8302363E-3</v>
      </c>
      <c r="Q1164" s="114">
        <v>1.3609470000000001E-4</v>
      </c>
      <c r="R1164" s="113">
        <v>3.4925382997975698E-6</v>
      </c>
      <c r="S1164" s="112">
        <v>1.0466850777900536E-8</v>
      </c>
      <c r="T1164" s="112">
        <v>1.9060882878E-2</v>
      </c>
      <c r="U1164" s="111">
        <v>1.088263E-4</v>
      </c>
      <c r="V1164" s="188"/>
      <c r="W1164" s="143"/>
      <c r="X1164" s="42" t="s">
        <v>1277</v>
      </c>
      <c r="Y1164" s="42"/>
      <c r="Z1164" s="42"/>
      <c r="AA1164" s="100"/>
    </row>
    <row r="1165" spans="1:27" ht="14.5" customHeight="1">
      <c r="A1165" s="41" t="s">
        <v>9817</v>
      </c>
      <c r="B1165" s="119" t="s">
        <v>8313</v>
      </c>
      <c r="C1165" s="120" t="s">
        <v>420</v>
      </c>
      <c r="D1165" s="135" t="s">
        <v>103</v>
      </c>
      <c r="E1165" s="119" t="s">
        <v>6570</v>
      </c>
      <c r="F1165" s="118" t="s">
        <v>9816</v>
      </c>
      <c r="G1165" s="117">
        <v>0.1098417178743</v>
      </c>
      <c r="H1165" s="117">
        <v>2.7202615789999997E-3</v>
      </c>
      <c r="I1165" s="117">
        <v>1.0965355830000001E-2</v>
      </c>
      <c r="J1165" s="117">
        <v>3.9317135465300003E-2</v>
      </c>
      <c r="K1165" s="117">
        <v>5.6838964999999998E-2</v>
      </c>
      <c r="L1165" s="116">
        <v>0.4273606390977443</v>
      </c>
      <c r="M1165" s="115">
        <v>24.101641999999998</v>
      </c>
      <c r="N1165" s="114">
        <v>1.0182600999999999E-2</v>
      </c>
      <c r="O1165" s="114">
        <v>9.4597184000000008E-3</v>
      </c>
      <c r="P1165" s="114">
        <v>4.1333983999999999E-4</v>
      </c>
      <c r="Q1165" s="114">
        <v>3.0954293999999998E-4</v>
      </c>
      <c r="R1165" s="113">
        <v>5.6712940417552998E-7</v>
      </c>
      <c r="S1165" s="112">
        <v>1.5286236563040121E-9</v>
      </c>
      <c r="T1165" s="112">
        <v>4.3353353659999996E-2</v>
      </c>
      <c r="U1165" s="122">
        <v>2.3418009999999999E-5</v>
      </c>
      <c r="V1165" s="188"/>
      <c r="W1165" s="143"/>
      <c r="X1165" s="42" t="s">
        <v>1277</v>
      </c>
      <c r="Y1165" s="42"/>
      <c r="Z1165" s="42"/>
      <c r="AA1165" s="100"/>
    </row>
    <row r="1166" spans="1:27" ht="14.5" customHeight="1">
      <c r="A1166" s="41" t="s">
        <v>9815</v>
      </c>
      <c r="B1166" s="119" t="s">
        <v>8313</v>
      </c>
      <c r="C1166" s="120" t="s">
        <v>9814</v>
      </c>
      <c r="D1166" s="135" t="s">
        <v>103</v>
      </c>
      <c r="E1166" s="119" t="s">
        <v>6570</v>
      </c>
      <c r="F1166" s="118" t="s">
        <v>9813</v>
      </c>
      <c r="G1166" s="117">
        <v>13.449942040289299</v>
      </c>
      <c r="H1166" s="117">
        <v>2.7202615789999997E-3</v>
      </c>
      <c r="I1166" s="117">
        <v>1.0965355830000001E-2</v>
      </c>
      <c r="J1166" s="117">
        <v>12.9205674628803</v>
      </c>
      <c r="K1166" s="117">
        <v>0.51568895999999997</v>
      </c>
      <c r="L1166" s="116">
        <v>3.8773606015037592</v>
      </c>
      <c r="M1166" s="115">
        <v>24.101641999999998</v>
      </c>
      <c r="N1166" s="114">
        <v>6.6197425000000004E-2</v>
      </c>
      <c r="O1166" s="114">
        <v>6.2862405999999996E-2</v>
      </c>
      <c r="P1166" s="114">
        <v>3.0254752000000002E-3</v>
      </c>
      <c r="Q1166" s="114">
        <v>3.0954293999999998E-4</v>
      </c>
      <c r="R1166" s="113">
        <v>3.7687294241755298E-6</v>
      </c>
      <c r="S1166" s="112">
        <v>1.1188887881301011E-8</v>
      </c>
      <c r="T1166" s="112">
        <v>4.3353353659999996E-2</v>
      </c>
      <c r="U1166" s="111">
        <v>1.1961316000000001E-4</v>
      </c>
      <c r="V1166" s="188"/>
      <c r="W1166" s="143"/>
      <c r="X1166" s="42" t="s">
        <v>1277</v>
      </c>
      <c r="Y1166" s="42"/>
      <c r="Z1166" s="42"/>
      <c r="AA1166" s="100"/>
    </row>
    <row r="1167" spans="1:27" ht="14.5" customHeight="1">
      <c r="A1167" s="41" t="s">
        <v>9812</v>
      </c>
      <c r="B1167" s="119" t="s">
        <v>8313</v>
      </c>
      <c r="C1167" s="120" t="s">
        <v>421</v>
      </c>
      <c r="D1167" s="135" t="s">
        <v>103</v>
      </c>
      <c r="E1167" s="119" t="s">
        <v>6570</v>
      </c>
      <c r="F1167" s="118" t="s">
        <v>9811</v>
      </c>
      <c r="G1167" s="117">
        <v>3.0059640679240003E-2</v>
      </c>
      <c r="H1167" s="117">
        <v>1.0416099629000002E-3</v>
      </c>
      <c r="I1167" s="117">
        <v>2.2783952069999995E-3</v>
      </c>
      <c r="J1167" s="117">
        <v>6.5915145093400013E-3</v>
      </c>
      <c r="K1167" s="117">
        <v>2.0148121000000001E-2</v>
      </c>
      <c r="L1167" s="116">
        <v>0.15148963157894738</v>
      </c>
      <c r="M1167" s="115">
        <v>20.243625999999999</v>
      </c>
      <c r="N1167" s="114">
        <v>3.0966136E-3</v>
      </c>
      <c r="O1167" s="114">
        <v>2.8997948000000001E-3</v>
      </c>
      <c r="P1167" s="114">
        <v>1.347268E-4</v>
      </c>
      <c r="Q1167" s="121">
        <v>6.2091997999999996E-5</v>
      </c>
      <c r="R1167" s="113">
        <v>1.7384861117891898E-7</v>
      </c>
      <c r="S1167" s="112">
        <v>4.9824999104511196E-10</v>
      </c>
      <c r="T1167" s="112">
        <v>8.6963583096999995E-3</v>
      </c>
      <c r="U1167" s="122">
        <v>8.0295525000000002E-6</v>
      </c>
      <c r="V1167" s="188"/>
      <c r="W1167" s="143"/>
      <c r="X1167" s="42" t="s">
        <v>1277</v>
      </c>
      <c r="Y1167" s="42"/>
      <c r="Z1167" s="42"/>
      <c r="AA1167" s="100"/>
    </row>
    <row r="1168" spans="1:27" ht="14.5" customHeight="1">
      <c r="A1168" s="41" t="s">
        <v>9810</v>
      </c>
      <c r="B1168" s="119" t="s">
        <v>8313</v>
      </c>
      <c r="C1168" s="120" t="s">
        <v>422</v>
      </c>
      <c r="D1168" s="135" t="s">
        <v>103</v>
      </c>
      <c r="E1168" s="119" t="s">
        <v>6570</v>
      </c>
      <c r="F1168" s="118" t="s">
        <v>9809</v>
      </c>
      <c r="G1168" s="117">
        <v>5.1664314547699999E-2</v>
      </c>
      <c r="H1168" s="117">
        <v>1.5525797416999999E-3</v>
      </c>
      <c r="I1168" s="117">
        <v>4.58909273E-3</v>
      </c>
      <c r="J1168" s="117">
        <v>1.5440424075999999E-2</v>
      </c>
      <c r="K1168" s="117">
        <v>3.0082218000000001E-2</v>
      </c>
      <c r="L1168" s="116">
        <v>0.2261820902255639</v>
      </c>
      <c r="M1168" s="115">
        <v>21.297426000000002</v>
      </c>
      <c r="N1168" s="114">
        <v>4.9964381000000002E-3</v>
      </c>
      <c r="O1168" s="114">
        <v>4.6561624000000003E-3</v>
      </c>
      <c r="P1168" s="114">
        <v>2.1078895999999999E-4</v>
      </c>
      <c r="Q1168" s="114">
        <v>1.2948678E-4</v>
      </c>
      <c r="R1168" s="113">
        <v>2.7914642490956998E-7</v>
      </c>
      <c r="S1168" s="112">
        <v>7.7954496245953981E-10</v>
      </c>
      <c r="T1168" s="112">
        <v>1.813540336E-2</v>
      </c>
      <c r="U1168" s="122">
        <v>1.2219038E-5</v>
      </c>
      <c r="V1168" s="188"/>
      <c r="W1168" s="143"/>
      <c r="X1168" s="42" t="s">
        <v>1277</v>
      </c>
      <c r="Y1168" s="42"/>
      <c r="Z1168" s="42"/>
      <c r="AA1168" s="100"/>
    </row>
    <row r="1169" spans="1:27" ht="14.5" customHeight="1">
      <c r="A1169" s="41" t="s">
        <v>9808</v>
      </c>
      <c r="B1169" s="119" t="s">
        <v>8313</v>
      </c>
      <c r="C1169" s="120" t="s">
        <v>9807</v>
      </c>
      <c r="D1169" s="135" t="s">
        <v>103</v>
      </c>
      <c r="E1169" s="119" t="s">
        <v>6570</v>
      </c>
      <c r="F1169" s="118" t="s">
        <v>9806</v>
      </c>
      <c r="G1169" s="117">
        <v>3.4474393305567004</v>
      </c>
      <c r="H1169" s="117">
        <v>1.5525797416999999E-3</v>
      </c>
      <c r="I1169" s="117">
        <v>4.58909273E-3</v>
      </c>
      <c r="J1169" s="117">
        <v>2.9523654380850002</v>
      </c>
      <c r="K1169" s="117">
        <v>0.48893221999999997</v>
      </c>
      <c r="L1169" s="116">
        <v>3.6761821052631576</v>
      </c>
      <c r="M1169" s="115">
        <v>21.297426000000002</v>
      </c>
      <c r="N1169" s="114">
        <v>6.1011260999999997E-2</v>
      </c>
      <c r="O1169" s="114">
        <v>5.8058850000000002E-2</v>
      </c>
      <c r="P1169" s="114">
        <v>2.8229243000000002E-3</v>
      </c>
      <c r="Q1169" s="114">
        <v>1.2948678E-4</v>
      </c>
      <c r="R1169" s="113">
        <v>3.4807464249095701E-6</v>
      </c>
      <c r="S1169" s="112">
        <v>1.0439808557459542E-8</v>
      </c>
      <c r="T1169" s="112">
        <v>1.813540336E-2</v>
      </c>
      <c r="U1169" s="111">
        <v>1.0841419E-4</v>
      </c>
      <c r="V1169" s="188"/>
      <c r="W1169" s="143"/>
      <c r="X1169" s="42" t="s">
        <v>1277</v>
      </c>
      <c r="Y1169" s="42"/>
      <c r="Z1169" s="42"/>
      <c r="AA1169" s="100"/>
    </row>
    <row r="1170" spans="1:27" ht="14.5" customHeight="1">
      <c r="A1170" s="41" t="s">
        <v>9805</v>
      </c>
      <c r="B1170" s="119" t="s">
        <v>8313</v>
      </c>
      <c r="C1170" s="120" t="s">
        <v>423</v>
      </c>
      <c r="D1170" s="135" t="s">
        <v>103</v>
      </c>
      <c r="E1170" s="119" t="s">
        <v>6570</v>
      </c>
      <c r="F1170" s="118" t="s">
        <v>9804</v>
      </c>
      <c r="G1170" s="117">
        <v>4.9603847933400003E-2</v>
      </c>
      <c r="H1170" s="117">
        <v>1.5464482613999997E-3</v>
      </c>
      <c r="I1170" s="117">
        <v>4.3372221199999995E-3</v>
      </c>
      <c r="J1170" s="117">
        <v>1.4586626552000001E-2</v>
      </c>
      <c r="K1170" s="117">
        <v>2.9133551000000001E-2</v>
      </c>
      <c r="L1170" s="116">
        <v>0.21904925563909775</v>
      </c>
      <c r="M1170" s="115">
        <v>21.203771</v>
      </c>
      <c r="N1170" s="114">
        <v>4.8008725999999996E-3</v>
      </c>
      <c r="O1170" s="114">
        <v>4.4735225000000003E-3</v>
      </c>
      <c r="P1170" s="114">
        <v>2.0399924E-4</v>
      </c>
      <c r="Q1170" s="114">
        <v>1.2335085000000001E-4</v>
      </c>
      <c r="R1170" s="113">
        <v>2.6819679611757003E-7</v>
      </c>
      <c r="S1170" s="112">
        <v>7.5443505269953981E-10</v>
      </c>
      <c r="T1170" s="112">
        <v>1.7276028734999997E-2</v>
      </c>
      <c r="U1170" s="122">
        <v>1.1836365E-5</v>
      </c>
      <c r="V1170" s="188"/>
      <c r="W1170" s="143"/>
      <c r="X1170" s="42" t="s">
        <v>1277</v>
      </c>
      <c r="Y1170" s="42"/>
      <c r="Z1170" s="42"/>
      <c r="AA1170" s="100"/>
    </row>
    <row r="1171" spans="1:27" ht="14.5" customHeight="1">
      <c r="A1171" s="41" t="s">
        <v>9803</v>
      </c>
      <c r="B1171" s="119" t="s">
        <v>8313</v>
      </c>
      <c r="C1171" s="120" t="s">
        <v>424</v>
      </c>
      <c r="D1171" s="135" t="s">
        <v>103</v>
      </c>
      <c r="E1171" s="119" t="s">
        <v>6570</v>
      </c>
      <c r="F1171" s="118" t="s">
        <v>9802</v>
      </c>
      <c r="G1171" s="117">
        <v>7.4766601779899994E-2</v>
      </c>
      <c r="H1171" s="117">
        <v>2.1826420019E-3</v>
      </c>
      <c r="I1171" s="117">
        <v>6.3059931399999996E-3</v>
      </c>
      <c r="J1171" s="117">
        <v>1.9239523638000001E-2</v>
      </c>
      <c r="K1171" s="117">
        <v>4.7038442999999999E-2</v>
      </c>
      <c r="L1171" s="116">
        <v>0.35367250375939846</v>
      </c>
      <c r="M1171" s="115">
        <v>23.461998000000001</v>
      </c>
      <c r="N1171" s="114">
        <v>7.5646092E-3</v>
      </c>
      <c r="O1171" s="114">
        <v>7.0780955999999997E-3</v>
      </c>
      <c r="P1171" s="114">
        <v>3.1832867999999999E-4</v>
      </c>
      <c r="Q1171" s="114">
        <v>1.6818494E-4</v>
      </c>
      <c r="R1171" s="113">
        <v>4.2434625580457E-7</v>
      </c>
      <c r="S1171" s="112">
        <v>1.1772510210775399E-9</v>
      </c>
      <c r="T1171" s="112">
        <v>2.3555313774000001E-2</v>
      </c>
      <c r="U1171" s="122">
        <v>1.8801558000000001E-5</v>
      </c>
      <c r="V1171" s="188"/>
      <c r="W1171" s="143"/>
      <c r="X1171" s="42" t="s">
        <v>1277</v>
      </c>
      <c r="Y1171" s="42"/>
      <c r="Z1171" s="42"/>
      <c r="AA1171" s="100"/>
    </row>
    <row r="1172" spans="1:27" ht="14.5" customHeight="1">
      <c r="A1172" s="41" t="s">
        <v>9801</v>
      </c>
      <c r="B1172" s="119" t="s">
        <v>8313</v>
      </c>
      <c r="C1172" s="120" t="s">
        <v>9800</v>
      </c>
      <c r="D1172" s="135" t="s">
        <v>103</v>
      </c>
      <c r="E1172" s="119" t="s">
        <v>6570</v>
      </c>
      <c r="F1172" s="118" t="s">
        <v>9799</v>
      </c>
      <c r="G1172" s="117">
        <v>4.0373166049468994</v>
      </c>
      <c r="H1172" s="117">
        <v>2.1826420019E-3</v>
      </c>
      <c r="I1172" s="117">
        <v>6.3059931399999996E-3</v>
      </c>
      <c r="J1172" s="117">
        <v>3.5229395298049999</v>
      </c>
      <c r="K1172" s="117">
        <v>0.50588843999999999</v>
      </c>
      <c r="L1172" s="116">
        <v>3.8036724812030074</v>
      </c>
      <c r="M1172" s="115">
        <v>23.461998000000001</v>
      </c>
      <c r="N1172" s="114">
        <v>6.3579433000000005E-2</v>
      </c>
      <c r="O1172" s="114">
        <v>6.0480784000000003E-2</v>
      </c>
      <c r="P1172" s="114">
        <v>2.9304639999999998E-3</v>
      </c>
      <c r="Q1172" s="114">
        <v>1.6818494E-4</v>
      </c>
      <c r="R1172" s="113">
        <v>3.6259462558045704E-6</v>
      </c>
      <c r="S1172" s="112">
        <v>1.0837514466080539E-8</v>
      </c>
      <c r="T1172" s="112">
        <v>2.3555313774000001E-2</v>
      </c>
      <c r="U1172" s="111">
        <v>1.1499671E-4</v>
      </c>
      <c r="V1172" s="188"/>
      <c r="W1172" s="143"/>
      <c r="X1172" s="42" t="s">
        <v>1277</v>
      </c>
      <c r="Y1172" s="42"/>
      <c r="Z1172" s="42"/>
      <c r="AA1172" s="100"/>
    </row>
    <row r="1173" spans="1:27" ht="14.5" customHeight="1">
      <c r="A1173" s="41" t="s">
        <v>9798</v>
      </c>
      <c r="B1173" s="119" t="s">
        <v>8313</v>
      </c>
      <c r="C1173" s="120" t="s">
        <v>425</v>
      </c>
      <c r="D1173" s="135" t="s">
        <v>103</v>
      </c>
      <c r="E1173" s="119" t="s">
        <v>6570</v>
      </c>
      <c r="F1173" s="118" t="s">
        <v>9797</v>
      </c>
      <c r="G1173" s="117">
        <v>7.2547638255599997E-2</v>
      </c>
      <c r="H1173" s="117">
        <v>2.1760388515999997E-3</v>
      </c>
      <c r="I1173" s="117">
        <v>6.0347477299999997E-3</v>
      </c>
      <c r="J1173" s="117">
        <v>1.8320049674E-2</v>
      </c>
      <c r="K1173" s="117">
        <v>4.6016802000000002E-2</v>
      </c>
      <c r="L1173" s="116">
        <v>0.34599099248120302</v>
      </c>
      <c r="M1173" s="115">
        <v>23.361139000000001</v>
      </c>
      <c r="N1173" s="114">
        <v>7.3540002000000004E-3</v>
      </c>
      <c r="O1173" s="114">
        <v>6.8814065000000002E-3</v>
      </c>
      <c r="P1173" s="114">
        <v>3.1101666999999998E-4</v>
      </c>
      <c r="Q1173" s="114">
        <v>1.6157701999999999E-4</v>
      </c>
      <c r="R1173" s="113">
        <v>4.1255435092657E-7</v>
      </c>
      <c r="S1173" s="112">
        <v>1.1502095916415401E-9</v>
      </c>
      <c r="T1173" s="112">
        <v>2.2629834256E-2</v>
      </c>
      <c r="U1173" s="122">
        <v>1.8389447999999998E-5</v>
      </c>
      <c r="V1173" s="188"/>
      <c r="W1173" s="143"/>
      <c r="X1173" s="42" t="s">
        <v>1277</v>
      </c>
      <c r="Y1173" s="42"/>
      <c r="Z1173" s="42"/>
      <c r="AA1173" s="100"/>
    </row>
    <row r="1174" spans="1:27" ht="14.5" customHeight="1">
      <c r="A1174" s="41" t="s">
        <v>9796</v>
      </c>
      <c r="B1174" s="119" t="s">
        <v>8313</v>
      </c>
      <c r="C1174" s="120" t="s">
        <v>426</v>
      </c>
      <c r="D1174" s="135" t="s">
        <v>103</v>
      </c>
      <c r="E1174" s="119" t="s">
        <v>6570</v>
      </c>
      <c r="F1174" s="118" t="s">
        <v>9795</v>
      </c>
      <c r="G1174" s="117">
        <v>3.2450476561465997</v>
      </c>
      <c r="H1174" s="117">
        <v>2.1760388515999997E-3</v>
      </c>
      <c r="I1174" s="117">
        <v>6.0347477299999997E-3</v>
      </c>
      <c r="J1174" s="117">
        <v>2.731970069565</v>
      </c>
      <c r="K1174" s="117">
        <v>0.50486679999999995</v>
      </c>
      <c r="L1174" s="116">
        <v>3.7959909774436085</v>
      </c>
      <c r="M1174" s="115">
        <v>23.361139000000001</v>
      </c>
      <c r="N1174" s="114">
        <v>6.3368824000000004E-2</v>
      </c>
      <c r="O1174" s="114">
        <v>6.0284095000000003E-2</v>
      </c>
      <c r="P1174" s="114">
        <v>2.923152E-3</v>
      </c>
      <c r="Q1174" s="114">
        <v>1.6157701999999999E-4</v>
      </c>
      <c r="R1174" s="113">
        <v>3.6141543809265704E-6</v>
      </c>
      <c r="S1174" s="112">
        <v>1.0810473246640538E-8</v>
      </c>
      <c r="T1174" s="112">
        <v>2.2629834256E-2</v>
      </c>
      <c r="U1174" s="111">
        <v>1.145846E-4</v>
      </c>
      <c r="V1174" s="188"/>
      <c r="W1174" s="143"/>
      <c r="X1174" s="42" t="s">
        <v>1277</v>
      </c>
      <c r="Y1174" s="42"/>
      <c r="Z1174" s="42"/>
      <c r="AA1174" s="100"/>
    </row>
    <row r="1175" spans="1:27" ht="14.5" customHeight="1">
      <c r="B1175" s="119" t="s">
        <v>8313</v>
      </c>
      <c r="C1175" s="133" t="s">
        <v>816</v>
      </c>
      <c r="D1175" s="133" t="s">
        <v>9794</v>
      </c>
      <c r="G1175" s="131"/>
      <c r="H1175" s="131"/>
      <c r="I1175" s="131"/>
      <c r="J1175" s="131"/>
      <c r="K1175" s="131"/>
      <c r="L1175" s="131"/>
      <c r="M1175" s="100"/>
      <c r="N1175" s="41"/>
      <c r="O1175" s="41"/>
      <c r="V1175" s="189"/>
      <c r="W1175" s="144"/>
      <c r="X1175" s="76"/>
      <c r="Y1175" s="42"/>
      <c r="Z1175" s="42"/>
      <c r="AA1175" s="100"/>
    </row>
    <row r="1176" spans="1:27" ht="14.5" customHeight="1">
      <c r="A1176" s="41" t="s">
        <v>9793</v>
      </c>
      <c r="B1176" s="119" t="s">
        <v>8313</v>
      </c>
      <c r="C1176" s="120" t="s">
        <v>815</v>
      </c>
      <c r="D1176" s="135" t="s">
        <v>814</v>
      </c>
      <c r="E1176" s="119" t="s">
        <v>6570</v>
      </c>
      <c r="F1176" s="118" t="s">
        <v>9792</v>
      </c>
      <c r="G1176" s="117">
        <v>5.1664314547699999E-2</v>
      </c>
      <c r="H1176" s="117">
        <v>1.5525797416999999E-3</v>
      </c>
      <c r="I1176" s="117">
        <v>4.58909273E-3</v>
      </c>
      <c r="J1176" s="117">
        <v>1.5440424075999999E-2</v>
      </c>
      <c r="K1176" s="117">
        <v>3.0082218000000001E-2</v>
      </c>
      <c r="L1176" s="116">
        <v>0.2261820902255639</v>
      </c>
      <c r="M1176" s="115">
        <v>21.297426000000002</v>
      </c>
      <c r="N1176" s="114">
        <v>4.9964381000000002E-3</v>
      </c>
      <c r="O1176" s="114">
        <v>4.6561624000000003E-3</v>
      </c>
      <c r="P1176" s="114">
        <v>2.1078895999999999E-4</v>
      </c>
      <c r="Q1176" s="114">
        <v>1.2948678E-4</v>
      </c>
      <c r="R1176" s="113">
        <v>2.7914642490956998E-7</v>
      </c>
      <c r="S1176" s="112">
        <v>7.7954496245953981E-10</v>
      </c>
      <c r="T1176" s="112">
        <v>1.813540336E-2</v>
      </c>
      <c r="U1176" s="122">
        <v>1.2219038E-5</v>
      </c>
      <c r="V1176" s="185"/>
      <c r="W1176" s="143"/>
      <c r="X1176" s="42" t="s">
        <v>1277</v>
      </c>
      <c r="Y1176" s="42"/>
      <c r="Z1176" s="42"/>
      <c r="AA1176" s="100"/>
    </row>
    <row r="1177" spans="1:27" ht="14.5" customHeight="1">
      <c r="A1177" s="41" t="s">
        <v>9791</v>
      </c>
      <c r="B1177" s="119" t="s">
        <v>8313</v>
      </c>
      <c r="C1177" s="120" t="s">
        <v>817</v>
      </c>
      <c r="D1177" s="135" t="s">
        <v>814</v>
      </c>
      <c r="E1177" s="119" t="s">
        <v>6570</v>
      </c>
      <c r="F1177" s="118" t="s">
        <v>9790</v>
      </c>
      <c r="G1177" s="117">
        <v>2.9488433305567003</v>
      </c>
      <c r="H1177" s="117">
        <v>1.5525797416999999E-3</v>
      </c>
      <c r="I1177" s="117">
        <v>4.58909273E-3</v>
      </c>
      <c r="J1177" s="117">
        <v>2.5916904380850001</v>
      </c>
      <c r="K1177" s="117">
        <v>0.35101122000000001</v>
      </c>
      <c r="L1177" s="116">
        <v>2.6391821052631577</v>
      </c>
      <c r="M1177" s="115">
        <v>21.297426000000002</v>
      </c>
      <c r="N1177" s="114">
        <v>4.4174341999999998E-2</v>
      </c>
      <c r="O1177" s="114">
        <v>4.2007085999999999E-2</v>
      </c>
      <c r="P1177" s="114">
        <v>2.0377694000000002E-3</v>
      </c>
      <c r="Q1177" s="114">
        <v>1.2948678E-4</v>
      </c>
      <c r="R1177" s="113">
        <v>2.5184104249095702E-6</v>
      </c>
      <c r="S1177" s="112">
        <v>7.5361295269595404E-9</v>
      </c>
      <c r="T1177" s="112">
        <v>1.813540336E-2</v>
      </c>
      <c r="U1177" s="122">
        <v>7.9499880999999996E-5</v>
      </c>
      <c r="V1177" s="188"/>
      <c r="W1177" s="143"/>
      <c r="X1177" s="42" t="s">
        <v>1277</v>
      </c>
      <c r="Y1177" s="42"/>
      <c r="Z1177" s="42"/>
      <c r="AA1177" s="100"/>
    </row>
    <row r="1178" spans="1:27" ht="14.5" customHeight="1">
      <c r="A1178" s="41" t="s">
        <v>9789</v>
      </c>
      <c r="B1178" s="119" t="s">
        <v>8313</v>
      </c>
      <c r="C1178" s="120" t="s">
        <v>818</v>
      </c>
      <c r="D1178" s="135" t="s">
        <v>814</v>
      </c>
      <c r="E1178" s="119" t="s">
        <v>6570</v>
      </c>
      <c r="F1178" s="118" t="s">
        <v>9788</v>
      </c>
      <c r="G1178" s="117">
        <v>5.1664314547699999E-2</v>
      </c>
      <c r="H1178" s="117">
        <v>1.5525797416999999E-3</v>
      </c>
      <c r="I1178" s="117">
        <v>4.58909273E-3</v>
      </c>
      <c r="J1178" s="117">
        <v>1.5440424075999999E-2</v>
      </c>
      <c r="K1178" s="117">
        <v>3.0082218000000001E-2</v>
      </c>
      <c r="L1178" s="116">
        <v>0.2261820902255639</v>
      </c>
      <c r="M1178" s="115">
        <v>21.297426000000002</v>
      </c>
      <c r="N1178" s="114">
        <v>4.9964381000000002E-3</v>
      </c>
      <c r="O1178" s="114">
        <v>4.6561624000000003E-3</v>
      </c>
      <c r="P1178" s="114">
        <v>2.1078895999999999E-4</v>
      </c>
      <c r="Q1178" s="114">
        <v>1.2948678E-4</v>
      </c>
      <c r="R1178" s="113">
        <v>2.7914642490956998E-7</v>
      </c>
      <c r="S1178" s="112">
        <v>7.7954496245953981E-10</v>
      </c>
      <c r="T1178" s="112">
        <v>1.813540336E-2</v>
      </c>
      <c r="U1178" s="122">
        <v>1.2219038E-5</v>
      </c>
      <c r="V1178" s="188"/>
      <c r="W1178" s="143"/>
      <c r="X1178" s="42" t="s">
        <v>1277</v>
      </c>
      <c r="Y1178" s="42"/>
      <c r="Z1178" s="42"/>
      <c r="AA1178" s="100"/>
    </row>
    <row r="1179" spans="1:27" ht="14.5" customHeight="1">
      <c r="A1179" s="41" t="s">
        <v>9787</v>
      </c>
      <c r="B1179" s="119" t="s">
        <v>8313</v>
      </c>
      <c r="C1179" s="120" t="s">
        <v>819</v>
      </c>
      <c r="D1179" s="135" t="s">
        <v>814</v>
      </c>
      <c r="E1179" s="119" t="s">
        <v>6570</v>
      </c>
      <c r="F1179" s="118" t="s">
        <v>9786</v>
      </c>
      <c r="G1179" s="117">
        <v>3.4931663305566998</v>
      </c>
      <c r="H1179" s="117">
        <v>1.5525797416999999E-3</v>
      </c>
      <c r="I1179" s="117">
        <v>4.58909273E-3</v>
      </c>
      <c r="J1179" s="117">
        <v>3.0554154380849998</v>
      </c>
      <c r="K1179" s="117">
        <v>0.43160922000000002</v>
      </c>
      <c r="L1179" s="116">
        <v>3.245182105263158</v>
      </c>
      <c r="M1179" s="115">
        <v>21.297426000000002</v>
      </c>
      <c r="N1179" s="114">
        <v>5.4013468000000002E-2</v>
      </c>
      <c r="O1179" s="114">
        <v>5.1387384000000001E-2</v>
      </c>
      <c r="P1179" s="114">
        <v>2.4965967E-3</v>
      </c>
      <c r="Q1179" s="114">
        <v>1.2948678E-4</v>
      </c>
      <c r="R1179" s="113">
        <v>3.0807784249095701E-6</v>
      </c>
      <c r="S1179" s="112">
        <v>9.2329758859595418E-9</v>
      </c>
      <c r="T1179" s="112">
        <v>1.813540336E-2</v>
      </c>
      <c r="U1179" s="122">
        <v>9.6396768999999993E-5</v>
      </c>
      <c r="V1179" s="188"/>
      <c r="W1179" s="143"/>
      <c r="X1179" s="42" t="s">
        <v>1277</v>
      </c>
      <c r="Y1179" s="42"/>
      <c r="Z1179" s="42"/>
      <c r="AA1179" s="100"/>
    </row>
    <row r="1180" spans="1:27" ht="14.5" customHeight="1">
      <c r="A1180" s="41" t="s">
        <v>9785</v>
      </c>
      <c r="B1180" s="119" t="s">
        <v>8313</v>
      </c>
      <c r="C1180" s="120" t="s">
        <v>820</v>
      </c>
      <c r="D1180" s="135" t="s">
        <v>814</v>
      </c>
      <c r="E1180" s="119" t="s">
        <v>6570</v>
      </c>
      <c r="F1180" s="118" t="s">
        <v>9784</v>
      </c>
      <c r="G1180" s="117">
        <v>5.1664314547699999E-2</v>
      </c>
      <c r="H1180" s="117">
        <v>1.5525797416999999E-3</v>
      </c>
      <c r="I1180" s="117">
        <v>4.58909273E-3</v>
      </c>
      <c r="J1180" s="117">
        <v>1.5440424075999999E-2</v>
      </c>
      <c r="K1180" s="117">
        <v>3.0082218000000001E-2</v>
      </c>
      <c r="L1180" s="116">
        <v>0.2261820902255639</v>
      </c>
      <c r="M1180" s="115">
        <v>21.297426000000002</v>
      </c>
      <c r="N1180" s="114">
        <v>4.9964381000000002E-3</v>
      </c>
      <c r="O1180" s="114">
        <v>4.6561624000000003E-3</v>
      </c>
      <c r="P1180" s="114">
        <v>2.1078895999999999E-4</v>
      </c>
      <c r="Q1180" s="114">
        <v>1.2948678E-4</v>
      </c>
      <c r="R1180" s="113">
        <v>2.7914642490956998E-7</v>
      </c>
      <c r="S1180" s="112">
        <v>7.7954496245953981E-10</v>
      </c>
      <c r="T1180" s="112">
        <v>1.813540336E-2</v>
      </c>
      <c r="U1180" s="122">
        <v>1.2219038E-5</v>
      </c>
      <c r="V1180" s="188"/>
      <c r="W1180" s="143"/>
      <c r="X1180" s="42" t="s">
        <v>1277</v>
      </c>
      <c r="Y1180" s="42"/>
      <c r="Z1180" s="42"/>
      <c r="AA1180" s="100"/>
    </row>
    <row r="1181" spans="1:27" ht="14.5" customHeight="1">
      <c r="A1181" s="41" t="s">
        <v>9783</v>
      </c>
      <c r="B1181" s="119" t="s">
        <v>8313</v>
      </c>
      <c r="C1181" s="120" t="s">
        <v>821</v>
      </c>
      <c r="D1181" s="135" t="s">
        <v>814</v>
      </c>
      <c r="E1181" s="119" t="s">
        <v>6570</v>
      </c>
      <c r="F1181" s="118" t="s">
        <v>9782</v>
      </c>
      <c r="G1181" s="117">
        <v>3.4931663305566998</v>
      </c>
      <c r="H1181" s="117">
        <v>1.5525797416999999E-3</v>
      </c>
      <c r="I1181" s="117">
        <v>4.58909273E-3</v>
      </c>
      <c r="J1181" s="117">
        <v>3.0554154380849998</v>
      </c>
      <c r="K1181" s="117">
        <v>0.43160922000000002</v>
      </c>
      <c r="L1181" s="116">
        <v>3.245182105263158</v>
      </c>
      <c r="M1181" s="115">
        <v>21.297426000000002</v>
      </c>
      <c r="N1181" s="114">
        <v>5.4013468000000002E-2</v>
      </c>
      <c r="O1181" s="114">
        <v>5.1387384000000001E-2</v>
      </c>
      <c r="P1181" s="114">
        <v>2.4965967E-3</v>
      </c>
      <c r="Q1181" s="114">
        <v>1.2948678E-4</v>
      </c>
      <c r="R1181" s="113">
        <v>3.0807784249095701E-6</v>
      </c>
      <c r="S1181" s="112">
        <v>9.2329758859595418E-9</v>
      </c>
      <c r="T1181" s="112">
        <v>1.813540336E-2</v>
      </c>
      <c r="U1181" s="122">
        <v>9.6396768999999993E-5</v>
      </c>
      <c r="V1181" s="188"/>
      <c r="W1181" s="143"/>
      <c r="X1181" s="42" t="s">
        <v>1277</v>
      </c>
      <c r="Y1181" s="42"/>
      <c r="Z1181" s="42"/>
      <c r="AA1181" s="100"/>
    </row>
    <row r="1182" spans="1:27" ht="14.5" customHeight="1">
      <c r="A1182" s="41" t="s">
        <v>9781</v>
      </c>
      <c r="B1182" s="119" t="s">
        <v>8313</v>
      </c>
      <c r="C1182" s="120" t="s">
        <v>822</v>
      </c>
      <c r="D1182" s="135" t="s">
        <v>814</v>
      </c>
      <c r="E1182" s="119" t="s">
        <v>6570</v>
      </c>
      <c r="F1182" s="118" t="s">
        <v>9780</v>
      </c>
      <c r="G1182" s="117">
        <v>5.0713329505600001E-2</v>
      </c>
      <c r="H1182" s="117">
        <v>1.5497497916E-3</v>
      </c>
      <c r="I1182" s="117">
        <v>4.4728447299999998E-3</v>
      </c>
      <c r="J1182" s="117">
        <v>1.5046362984000002E-2</v>
      </c>
      <c r="K1182" s="117">
        <v>2.9644371999999999E-2</v>
      </c>
      <c r="L1182" s="116">
        <v>0.22289001503759395</v>
      </c>
      <c r="M1182" s="115">
        <v>21.254200999999998</v>
      </c>
      <c r="N1182" s="114">
        <v>4.9061770999999999E-3</v>
      </c>
      <c r="O1182" s="114">
        <v>4.5718670000000003E-3</v>
      </c>
      <c r="P1182" s="114">
        <v>2.0765523999999999E-4</v>
      </c>
      <c r="Q1182" s="114">
        <v>1.2665481000000001E-4</v>
      </c>
      <c r="R1182" s="113">
        <v>2.7409274311656998E-7</v>
      </c>
      <c r="S1182" s="112">
        <v>7.679557724165399E-10</v>
      </c>
      <c r="T1182" s="112">
        <v>1.7738768995000001E-2</v>
      </c>
      <c r="U1182" s="122">
        <v>1.204242E-5</v>
      </c>
      <c r="V1182" s="137"/>
      <c r="W1182" s="143"/>
      <c r="X1182" s="42" t="s">
        <v>1277</v>
      </c>
      <c r="Y1182" s="42"/>
      <c r="Z1182" s="42"/>
      <c r="AA1182" s="100"/>
    </row>
    <row r="1183" spans="1:27" ht="14.5" customHeight="1">
      <c r="A1183" s="41" t="s">
        <v>9779</v>
      </c>
      <c r="B1183" s="119" t="s">
        <v>8313</v>
      </c>
      <c r="C1183" s="120" t="s">
        <v>823</v>
      </c>
      <c r="D1183" s="135" t="s">
        <v>814</v>
      </c>
      <c r="E1183" s="119" t="s">
        <v>6570</v>
      </c>
      <c r="F1183" s="118" t="s">
        <v>9778</v>
      </c>
      <c r="G1183" s="117">
        <v>2.7105623473965998</v>
      </c>
      <c r="H1183" s="117">
        <v>1.5497497916E-3</v>
      </c>
      <c r="I1183" s="117">
        <v>4.4728447299999998E-3</v>
      </c>
      <c r="J1183" s="117">
        <v>2.2821463828749997</v>
      </c>
      <c r="K1183" s="117">
        <v>0.42239336999999999</v>
      </c>
      <c r="L1183" s="116">
        <v>3.1758899999999999</v>
      </c>
      <c r="M1183" s="115">
        <v>21.254200999999998</v>
      </c>
      <c r="N1183" s="114">
        <v>5.2851619000000002E-2</v>
      </c>
      <c r="O1183" s="114">
        <v>5.0281472000000001E-2</v>
      </c>
      <c r="P1183" s="114">
        <v>2.4434917000000001E-3</v>
      </c>
      <c r="Q1183" s="114">
        <v>1.2665481000000001E-4</v>
      </c>
      <c r="R1183" s="113">
        <v>3.0144767931165705E-6</v>
      </c>
      <c r="S1183" s="112">
        <v>9.0365816569205404E-9</v>
      </c>
      <c r="T1183" s="112">
        <v>1.7738768995000001E-2</v>
      </c>
      <c r="U1183" s="122">
        <v>9.4379895E-5</v>
      </c>
      <c r="V1183" s="188"/>
      <c r="W1183" s="143"/>
      <c r="X1183" s="42" t="s">
        <v>1277</v>
      </c>
      <c r="Y1183" s="42"/>
      <c r="Z1183" s="42"/>
      <c r="AA1183" s="108"/>
    </row>
    <row r="1184" spans="1:27" ht="14.5" customHeight="1">
      <c r="A1184" s="41" t="s">
        <v>9777</v>
      </c>
      <c r="B1184" s="119" t="s">
        <v>8313</v>
      </c>
      <c r="C1184" s="120" t="s">
        <v>824</v>
      </c>
      <c r="D1184" s="135" t="s">
        <v>814</v>
      </c>
      <c r="E1184" s="119" t="s">
        <v>6570</v>
      </c>
      <c r="F1184" s="118" t="s">
        <v>9776</v>
      </c>
      <c r="G1184" s="117">
        <v>5.1664314547699999E-2</v>
      </c>
      <c r="H1184" s="117">
        <v>1.5525797416999999E-3</v>
      </c>
      <c r="I1184" s="117">
        <v>4.58909273E-3</v>
      </c>
      <c r="J1184" s="117">
        <v>1.5440424075999999E-2</v>
      </c>
      <c r="K1184" s="117">
        <v>3.0082218000000001E-2</v>
      </c>
      <c r="L1184" s="116">
        <v>0.2261820902255639</v>
      </c>
      <c r="M1184" s="115">
        <v>21.297426000000002</v>
      </c>
      <c r="N1184" s="114">
        <v>4.9964381000000002E-3</v>
      </c>
      <c r="O1184" s="114">
        <v>4.6561624000000003E-3</v>
      </c>
      <c r="P1184" s="114">
        <v>2.1078895999999999E-4</v>
      </c>
      <c r="Q1184" s="114">
        <v>1.2948678E-4</v>
      </c>
      <c r="R1184" s="113">
        <v>2.7914642490956998E-7</v>
      </c>
      <c r="S1184" s="112">
        <v>7.7954496245953981E-10</v>
      </c>
      <c r="T1184" s="112">
        <v>1.813540336E-2</v>
      </c>
      <c r="U1184" s="122">
        <v>1.2219038E-5</v>
      </c>
      <c r="V1184" s="185"/>
      <c r="W1184" s="143"/>
      <c r="X1184" s="42" t="s">
        <v>1277</v>
      </c>
      <c r="Y1184" s="42"/>
      <c r="Z1184" s="42"/>
      <c r="AA1184" s="100"/>
    </row>
    <row r="1185" spans="1:27" ht="14.5" customHeight="1">
      <c r="A1185" s="41" t="s">
        <v>9775</v>
      </c>
      <c r="B1185" s="119" t="s">
        <v>8313</v>
      </c>
      <c r="C1185" s="120" t="s">
        <v>825</v>
      </c>
      <c r="D1185" s="135" t="s">
        <v>814</v>
      </c>
      <c r="E1185" s="119" t="s">
        <v>6570</v>
      </c>
      <c r="F1185" s="118" t="s">
        <v>9774</v>
      </c>
      <c r="G1185" s="117">
        <v>3.7767013305566999</v>
      </c>
      <c r="H1185" s="117">
        <v>1.5525797416999999E-3</v>
      </c>
      <c r="I1185" s="117">
        <v>4.58909273E-3</v>
      </c>
      <c r="J1185" s="117">
        <v>3.4160904380849999</v>
      </c>
      <c r="K1185" s="117">
        <v>0.35446921999999997</v>
      </c>
      <c r="L1185" s="116">
        <v>2.6651821052631575</v>
      </c>
      <c r="M1185" s="115">
        <v>21.297426000000002</v>
      </c>
      <c r="N1185" s="114">
        <v>4.4596482999999999E-2</v>
      </c>
      <c r="O1185" s="114">
        <v>4.2409541000000002E-2</v>
      </c>
      <c r="P1185" s="114">
        <v>2.0574551000000002E-3</v>
      </c>
      <c r="Q1185" s="114">
        <v>1.2948678E-4</v>
      </c>
      <c r="R1185" s="113">
        <v>2.5425384249095701E-6</v>
      </c>
      <c r="S1185" s="112">
        <v>7.6089315159595419E-9</v>
      </c>
      <c r="T1185" s="112">
        <v>1.813540336E-2</v>
      </c>
      <c r="U1185" s="122">
        <v>8.022483E-5</v>
      </c>
      <c r="V1185" s="137"/>
      <c r="W1185" s="143"/>
      <c r="X1185" s="42" t="s">
        <v>1277</v>
      </c>
      <c r="Y1185" s="42"/>
      <c r="Z1185" s="42"/>
      <c r="AA1185" s="100"/>
    </row>
    <row r="1186" spans="1:27" ht="14.5" customHeight="1">
      <c r="B1186" s="119" t="s">
        <v>8313</v>
      </c>
      <c r="C1186" s="133" t="s">
        <v>105</v>
      </c>
      <c r="D1186" s="133" t="s">
        <v>104</v>
      </c>
      <c r="G1186" s="131"/>
      <c r="H1186" s="131"/>
      <c r="I1186" s="131"/>
      <c r="J1186" s="131"/>
      <c r="K1186" s="131"/>
      <c r="L1186" s="131"/>
      <c r="M1186" s="100"/>
      <c r="N1186" s="41"/>
      <c r="O1186" s="41"/>
      <c r="V1186" s="152"/>
      <c r="W1186" s="144"/>
      <c r="X1186" s="76"/>
      <c r="Y1186" s="42"/>
      <c r="Z1186" s="42"/>
      <c r="AA1186" s="108"/>
    </row>
    <row r="1187" spans="1:27" ht="14.5" customHeight="1">
      <c r="A1187" s="41" t="s">
        <v>9773</v>
      </c>
      <c r="B1187" s="119" t="s">
        <v>8313</v>
      </c>
      <c r="C1187" s="120" t="s">
        <v>427</v>
      </c>
      <c r="D1187" s="135" t="s">
        <v>104</v>
      </c>
      <c r="E1187" s="119" t="s">
        <v>6570</v>
      </c>
      <c r="F1187" s="118" t="s">
        <v>9772</v>
      </c>
      <c r="G1187" s="117">
        <v>0.22652895032918449</v>
      </c>
      <c r="H1187" s="117">
        <v>-3.10599288204E-4</v>
      </c>
      <c r="I1187" s="117">
        <v>7.2500313617388512E-2</v>
      </c>
      <c r="J1187" s="117">
        <v>9.2783599999999994E-2</v>
      </c>
      <c r="K1187" s="117">
        <v>6.1555635999999997E-2</v>
      </c>
      <c r="L1187" s="116">
        <v>0.46282433082706764</v>
      </c>
      <c r="M1187" s="115">
        <v>50.135196000000001</v>
      </c>
      <c r="N1187" s="114">
        <v>2.5946383999999999E-2</v>
      </c>
      <c r="O1187" s="114">
        <v>2.5257327E-2</v>
      </c>
      <c r="P1187" s="114">
        <v>6.8905715000000002E-4</v>
      </c>
      <c r="Q1187" s="114">
        <v>0</v>
      </c>
      <c r="R1187" s="113">
        <v>1.5142281965288999E-6</v>
      </c>
      <c r="S1187" s="112">
        <v>2.5482882679270002E-9</v>
      </c>
      <c r="T1187" s="112">
        <v>0</v>
      </c>
      <c r="U1187" s="122">
        <v>2.9477401999999999E-5</v>
      </c>
      <c r="V1187" s="151"/>
      <c r="W1187" s="143"/>
      <c r="X1187" s="42" t="s">
        <v>1278</v>
      </c>
      <c r="Y1187" s="76"/>
      <c r="Z1187" s="76"/>
      <c r="AA1187" s="108"/>
    </row>
    <row r="1188" spans="1:27" ht="14.5" customHeight="1">
      <c r="A1188" s="41" t="s">
        <v>9771</v>
      </c>
      <c r="B1188" s="119" t="s">
        <v>8313</v>
      </c>
      <c r="C1188" s="120" t="s">
        <v>428</v>
      </c>
      <c r="D1188" s="135" t="s">
        <v>104</v>
      </c>
      <c r="E1188" s="119" t="s">
        <v>6570</v>
      </c>
      <c r="F1188" s="118" t="s">
        <v>9770</v>
      </c>
      <c r="G1188" s="117">
        <v>8.7889392651409742E-2</v>
      </c>
      <c r="H1188" s="117">
        <v>-7.7759299072000009E-4</v>
      </c>
      <c r="I1188" s="117">
        <v>1.9680690642129732E-2</v>
      </c>
      <c r="J1188" s="117">
        <v>0.10103629</v>
      </c>
      <c r="K1188" s="117">
        <v>-3.2049994999999998E-2</v>
      </c>
      <c r="L1188" s="116">
        <v>-0.24097740601503756</v>
      </c>
      <c r="M1188" s="115">
        <v>45.779352000000003</v>
      </c>
      <c r="N1188" s="114">
        <v>-8.9288886999999999E-4</v>
      </c>
      <c r="O1188" s="114">
        <v>-7.5928495000000004E-4</v>
      </c>
      <c r="P1188" s="114">
        <v>-1.3360392E-4</v>
      </c>
      <c r="Q1188" s="114">
        <v>0</v>
      </c>
      <c r="R1188" s="113">
        <v>-4.5520685552200025E-8</v>
      </c>
      <c r="S1188" s="112">
        <v>-4.9409734229599997E-10</v>
      </c>
      <c r="T1188" s="112">
        <v>0</v>
      </c>
      <c r="U1188" s="122">
        <v>-4.3943909000000003E-6</v>
      </c>
      <c r="V1188" s="137"/>
      <c r="W1188" s="143"/>
      <c r="X1188" s="42" t="s">
        <v>1278</v>
      </c>
      <c r="Y1188" s="42"/>
      <c r="Z1188" s="42"/>
      <c r="AA1188" s="108"/>
    </row>
    <row r="1189" spans="1:27" ht="14.5" customHeight="1">
      <c r="A1189" s="41" t="s">
        <v>9769</v>
      </c>
      <c r="B1189" s="119" t="s">
        <v>8313</v>
      </c>
      <c r="C1189" s="120" t="s">
        <v>429</v>
      </c>
      <c r="D1189" s="135" t="s">
        <v>104</v>
      </c>
      <c r="E1189" s="119" t="s">
        <v>6570</v>
      </c>
      <c r="F1189" s="118" t="s">
        <v>9768</v>
      </c>
      <c r="G1189" s="117">
        <v>3.14931600765E-2</v>
      </c>
      <c r="H1189" s="117">
        <v>7.0447172850000004E-4</v>
      </c>
      <c r="I1189" s="117">
        <v>1.78821438E-3</v>
      </c>
      <c r="J1189" s="117">
        <v>1.0523675967999999E-2</v>
      </c>
      <c r="K1189" s="117">
        <v>1.8476797999999999E-2</v>
      </c>
      <c r="L1189" s="116">
        <v>0.1389232932330827</v>
      </c>
      <c r="M1189" s="115">
        <v>19.871071000000001</v>
      </c>
      <c r="N1189" s="114">
        <v>2.7947225000000001E-3</v>
      </c>
      <c r="O1189" s="114">
        <v>2.5762070000000001E-3</v>
      </c>
      <c r="P1189" s="114">
        <v>1.3036271000000001E-4</v>
      </c>
      <c r="Q1189" s="121">
        <v>8.8152717999999996E-5</v>
      </c>
      <c r="R1189" s="113">
        <v>1.5444886334486E-7</v>
      </c>
      <c r="S1189" s="112">
        <v>4.8211062565780007E-10</v>
      </c>
      <c r="T1189" s="112">
        <v>1.23463189797E-2</v>
      </c>
      <c r="U1189" s="122">
        <v>7.1834756000000003E-6</v>
      </c>
      <c r="V1189" s="137"/>
      <c r="W1189" s="143"/>
      <c r="X1189" s="42" t="s">
        <v>1117</v>
      </c>
      <c r="Y1189" s="42"/>
      <c r="Z1189" s="42"/>
      <c r="AA1189" s="108"/>
    </row>
    <row r="1190" spans="1:27" ht="14.5" customHeight="1">
      <c r="A1190" s="41" t="s">
        <v>9767</v>
      </c>
      <c r="B1190" s="119" t="s">
        <v>8313</v>
      </c>
      <c r="C1190" s="120" t="s">
        <v>430</v>
      </c>
      <c r="D1190" s="135" t="s">
        <v>104</v>
      </c>
      <c r="E1190" s="119" t="s">
        <v>6570</v>
      </c>
      <c r="F1190" s="118" t="s">
        <v>9766</v>
      </c>
      <c r="G1190" s="117">
        <v>1.3230835736017299</v>
      </c>
      <c r="H1190" s="117">
        <v>1.0528749429399999</v>
      </c>
      <c r="I1190" s="117">
        <v>0.20375375270000001</v>
      </c>
      <c r="J1190" s="117">
        <v>2.650495796173E-2</v>
      </c>
      <c r="K1190" s="117">
        <v>3.994992E-2</v>
      </c>
      <c r="L1190" s="116">
        <v>0.30037533834586466</v>
      </c>
      <c r="M1190" s="115">
        <v>23.647970000000001</v>
      </c>
      <c r="N1190" s="114">
        <v>0.91982078</v>
      </c>
      <c r="O1190" s="114">
        <v>0.91923984000000003</v>
      </c>
      <c r="P1190" s="114">
        <v>3.9643372000000001E-4</v>
      </c>
      <c r="Q1190" s="114">
        <v>1.8450306000000001E-4</v>
      </c>
      <c r="R1190" s="113">
        <v>5.5110302099469659E-5</v>
      </c>
      <c r="S1190" s="112">
        <v>1.4661010171271225E-9</v>
      </c>
      <c r="T1190" s="112">
        <v>2.5840765840000002E-2</v>
      </c>
      <c r="U1190" s="111">
        <v>9.3025729999999997E-4</v>
      </c>
      <c r="V1190" s="137"/>
      <c r="W1190" s="143"/>
      <c r="X1190" s="42" t="s">
        <v>1118</v>
      </c>
      <c r="Y1190" s="42"/>
      <c r="Z1190" s="42"/>
      <c r="AA1190" s="108"/>
    </row>
    <row r="1191" spans="1:27" ht="14.5" customHeight="1">
      <c r="A1191" s="41" t="s">
        <v>9765</v>
      </c>
      <c r="B1191" s="119" t="s">
        <v>8313</v>
      </c>
      <c r="C1191" s="120" t="s">
        <v>431</v>
      </c>
      <c r="D1191" s="135" t="s">
        <v>104</v>
      </c>
      <c r="E1191" s="119" t="s">
        <v>6570</v>
      </c>
      <c r="F1191" s="118" t="s">
        <v>9764</v>
      </c>
      <c r="G1191" s="117">
        <v>8.6332475516600005E-2</v>
      </c>
      <c r="H1191" s="117">
        <v>1.6458691596E-3</v>
      </c>
      <c r="I1191" s="117">
        <v>1.1728982109999999E-2</v>
      </c>
      <c r="J1191" s="117">
        <v>3.6122483247000001E-2</v>
      </c>
      <c r="K1191" s="117">
        <v>3.6835141000000002E-2</v>
      </c>
      <c r="L1191" s="116">
        <v>0.27695594736842105</v>
      </c>
      <c r="M1191" s="115">
        <v>21.803865999999999</v>
      </c>
      <c r="N1191" s="114">
        <v>7.9549948000000002E-3</v>
      </c>
      <c r="O1191" s="114">
        <v>7.3815931000000001E-3</v>
      </c>
      <c r="P1191" s="114">
        <v>2.9285055999999997E-4</v>
      </c>
      <c r="Q1191" s="114">
        <v>2.8055115999999999E-4</v>
      </c>
      <c r="R1191" s="113">
        <v>4.4254155308875996E-7</v>
      </c>
      <c r="S1191" s="112">
        <v>1.0830272094073951E-9</v>
      </c>
      <c r="T1191" s="112">
        <v>3.9292878745000002E-2</v>
      </c>
      <c r="U1191" s="122">
        <v>1.6525488999999999E-5</v>
      </c>
      <c r="V1191" s="137"/>
      <c r="W1191" s="143"/>
      <c r="X1191" s="42" t="s">
        <v>1120</v>
      </c>
      <c r="Y1191" s="42"/>
      <c r="Z1191" s="42"/>
      <c r="AA1191" s="108"/>
    </row>
    <row r="1192" spans="1:27" ht="14.5" customHeight="1">
      <c r="A1192" s="41" t="s">
        <v>9763</v>
      </c>
      <c r="B1192" s="119" t="s">
        <v>8313</v>
      </c>
      <c r="C1192" s="120" t="s">
        <v>432</v>
      </c>
      <c r="D1192" s="135" t="s">
        <v>104</v>
      </c>
      <c r="E1192" s="119" t="s">
        <v>6570</v>
      </c>
      <c r="F1192" s="118" t="s">
        <v>9762</v>
      </c>
      <c r="G1192" s="117">
        <v>6.1656481818117004E-2</v>
      </c>
      <c r="H1192" s="117">
        <v>3.9990632549799998E-4</v>
      </c>
      <c r="I1192" s="117">
        <v>9.5795054926189997E-3</v>
      </c>
      <c r="J1192" s="117">
        <v>2.6169000000000001E-2</v>
      </c>
      <c r="K1192" s="117">
        <v>2.5508070000000001E-2</v>
      </c>
      <c r="L1192" s="116">
        <v>0.19178999999999999</v>
      </c>
      <c r="M1192" s="115">
        <v>20.4938</v>
      </c>
      <c r="N1192" s="114">
        <v>6.0086232999999999E-3</v>
      </c>
      <c r="O1192" s="114">
        <v>5.6108271000000001E-3</v>
      </c>
      <c r="P1192" s="114">
        <v>1.9875445999999999E-4</v>
      </c>
      <c r="Q1192" s="114">
        <v>1.9904178000000001E-4</v>
      </c>
      <c r="R1192" s="113">
        <v>3.3638052000000003E-7</v>
      </c>
      <c r="S1192" s="112">
        <v>7.3503867193500008E-10</v>
      </c>
      <c r="T1192" s="112">
        <v>2.7876999999999999E-2</v>
      </c>
      <c r="U1192" s="122">
        <v>1.1477917000000001E-5</v>
      </c>
      <c r="V1192" s="137"/>
      <c r="W1192" s="143"/>
      <c r="X1192" s="42" t="s">
        <v>698</v>
      </c>
      <c r="Y1192" s="42"/>
      <c r="Z1192" s="42"/>
      <c r="AA1192" s="108"/>
    </row>
    <row r="1193" spans="1:27" ht="14.5" customHeight="1">
      <c r="A1193" s="41" t="s">
        <v>9761</v>
      </c>
      <c r="B1193" s="119" t="s">
        <v>8313</v>
      </c>
      <c r="C1193" s="120" t="s">
        <v>433</v>
      </c>
      <c r="D1193" s="135" t="s">
        <v>104</v>
      </c>
      <c r="E1193" s="119" t="s">
        <v>6570</v>
      </c>
      <c r="F1193" s="118" t="s">
        <v>9760</v>
      </c>
      <c r="G1193" s="117">
        <v>3.8432622748709996E-2</v>
      </c>
      <c r="H1193" s="117">
        <v>1.1701556845000001E-3</v>
      </c>
      <c r="I1193" s="117">
        <v>2.7609795549999997E-3</v>
      </c>
      <c r="J1193" s="117">
        <v>7.4062005092099996E-3</v>
      </c>
      <c r="K1193" s="117">
        <v>2.7095286999999999E-2</v>
      </c>
      <c r="L1193" s="116">
        <v>0.20372396240601501</v>
      </c>
      <c r="M1193" s="115">
        <v>21.141276000000001</v>
      </c>
      <c r="N1193" s="114">
        <v>4.0956116000000001E-3</v>
      </c>
      <c r="O1193" s="114">
        <v>3.8468929000000001E-3</v>
      </c>
      <c r="P1193" s="114">
        <v>1.7636097E-4</v>
      </c>
      <c r="Q1193" s="121">
        <v>7.2357739999999996E-5</v>
      </c>
      <c r="R1193" s="113">
        <v>2.3062907438447799E-7</v>
      </c>
      <c r="S1193" s="112">
        <v>6.522225249786781E-10</v>
      </c>
      <c r="T1193" s="112">
        <v>1.0134137263799999E-2</v>
      </c>
      <c r="U1193" s="122">
        <v>1.0615235E-5</v>
      </c>
      <c r="V1193" s="137"/>
      <c r="W1193" s="143"/>
      <c r="X1193" s="42" t="s">
        <v>1119</v>
      </c>
      <c r="Y1193" s="42"/>
      <c r="Z1193" s="42"/>
      <c r="AA1193" s="108"/>
    </row>
    <row r="1194" spans="1:27" ht="14.5" customHeight="1">
      <c r="A1194" s="41" t="s">
        <v>9759</v>
      </c>
      <c r="B1194" s="119" t="s">
        <v>8313</v>
      </c>
      <c r="C1194" s="120" t="s">
        <v>434</v>
      </c>
      <c r="D1194" s="135" t="s">
        <v>104</v>
      </c>
      <c r="E1194" s="119" t="s">
        <v>6570</v>
      </c>
      <c r="F1194" s="118" t="s">
        <v>9758</v>
      </c>
      <c r="G1194" s="117">
        <v>0.24211569734728</v>
      </c>
      <c r="H1194" s="117">
        <v>6.9210649030000005E-3</v>
      </c>
      <c r="I1194" s="117">
        <v>3.5990713389999998E-2</v>
      </c>
      <c r="J1194" s="117">
        <v>8.2419749054279998E-2</v>
      </c>
      <c r="K1194" s="117">
        <v>0.11678417000000001</v>
      </c>
      <c r="L1194" s="116">
        <v>0.87807646616541357</v>
      </c>
      <c r="M1194" s="115">
        <v>32.004336000000002</v>
      </c>
      <c r="N1194" s="114">
        <v>2.4316978999999999E-2</v>
      </c>
      <c r="O1194" s="114">
        <v>2.2897872999999999E-2</v>
      </c>
      <c r="P1194" s="114">
        <v>8.9297932000000004E-4</v>
      </c>
      <c r="Q1194" s="114">
        <v>5.2612725000000002E-4</v>
      </c>
      <c r="R1194" s="113">
        <v>1.37277414594273E-6</v>
      </c>
      <c r="S1194" s="112">
        <v>3.3024382591231362E-9</v>
      </c>
      <c r="T1194" s="112">
        <v>7.3687290831000007E-2</v>
      </c>
      <c r="U1194" s="122">
        <v>5.5626486999999998E-5</v>
      </c>
      <c r="V1194" s="188"/>
      <c r="W1194" s="143"/>
      <c r="X1194" s="42" t="s">
        <v>1121</v>
      </c>
      <c r="Y1194" s="42"/>
      <c r="Z1194" s="42"/>
      <c r="AA1194" s="108"/>
    </row>
    <row r="1195" spans="1:27" ht="14.5" customHeight="1">
      <c r="A1195" s="41" t="s">
        <v>9757</v>
      </c>
      <c r="B1195" s="119" t="s">
        <v>8313</v>
      </c>
      <c r="C1195" s="120" t="s">
        <v>9756</v>
      </c>
      <c r="D1195" s="135" t="s">
        <v>104</v>
      </c>
      <c r="E1195" s="119" t="s">
        <v>6570</v>
      </c>
      <c r="F1195" s="118" t="s">
        <v>9755</v>
      </c>
      <c r="G1195" s="117">
        <v>0.1722133313244</v>
      </c>
      <c r="H1195" s="117">
        <v>5.3982605890000009E-3</v>
      </c>
      <c r="I1195" s="117">
        <v>2.8018685870000001E-2</v>
      </c>
      <c r="J1195" s="117">
        <v>5.5248428865400004E-2</v>
      </c>
      <c r="K1195" s="117">
        <v>8.3547956000000007E-2</v>
      </c>
      <c r="L1195" s="116">
        <v>0.62818012030075188</v>
      </c>
      <c r="M1195" s="115">
        <v>26.364218000000001</v>
      </c>
      <c r="N1195" s="114">
        <v>1.7980928E-2</v>
      </c>
      <c r="O1195" s="114">
        <v>1.6930509E-2</v>
      </c>
      <c r="P1195" s="114">
        <v>6.5588050999999998E-4</v>
      </c>
      <c r="Q1195" s="114">
        <v>3.9453843000000001E-4</v>
      </c>
      <c r="R1195" s="113">
        <v>1.0150185478111999E-6</v>
      </c>
      <c r="S1195" s="112">
        <v>2.4255936290617339E-9</v>
      </c>
      <c r="T1195" s="112">
        <v>5.5257484205300002E-2</v>
      </c>
      <c r="U1195" s="122">
        <v>3.9355196000000001E-5</v>
      </c>
      <c r="V1195" s="188"/>
      <c r="W1195" s="143"/>
      <c r="X1195" s="42" t="s">
        <v>1122</v>
      </c>
      <c r="Y1195" s="42"/>
      <c r="Z1195" s="42"/>
      <c r="AA1195" s="76"/>
    </row>
    <row r="1196" spans="1:27" ht="14.5" customHeight="1">
      <c r="A1196" s="41" t="s">
        <v>9754</v>
      </c>
      <c r="B1196" s="119" t="s">
        <v>8313</v>
      </c>
      <c r="C1196" s="120" t="s">
        <v>435</v>
      </c>
      <c r="D1196" s="135" t="s">
        <v>104</v>
      </c>
      <c r="E1196" s="119" t="s">
        <v>6570</v>
      </c>
      <c r="F1196" s="118" t="s">
        <v>9753</v>
      </c>
      <c r="G1196" s="117">
        <v>0.18139603502392002</v>
      </c>
      <c r="H1196" s="117">
        <v>5.5154803930000003E-3</v>
      </c>
      <c r="I1196" s="117">
        <v>2.9074714090000002E-2</v>
      </c>
      <c r="J1196" s="117">
        <v>5.9032657540920006E-2</v>
      </c>
      <c r="K1196" s="117">
        <v>8.7773183000000005E-2</v>
      </c>
      <c r="L1196" s="116">
        <v>0.65994874436090223</v>
      </c>
      <c r="M1196" s="115">
        <v>26.796050999999999</v>
      </c>
      <c r="N1196" s="114">
        <v>1.8822150999999999E-2</v>
      </c>
      <c r="O1196" s="114">
        <v>1.7712532E-2</v>
      </c>
      <c r="P1196" s="114">
        <v>6.8711971000000001E-4</v>
      </c>
      <c r="Q1196" s="114">
        <v>4.2249924000000003E-4</v>
      </c>
      <c r="R1196" s="113">
        <v>1.0619024031464E-6</v>
      </c>
      <c r="S1196" s="112">
        <v>2.5411231583046756E-9</v>
      </c>
      <c r="T1196" s="112">
        <v>5.9173562914700002E-2</v>
      </c>
      <c r="U1196" s="122">
        <v>4.1096249999999998E-5</v>
      </c>
      <c r="V1196" s="137"/>
      <c r="W1196" s="143"/>
      <c r="X1196" s="42" t="s">
        <v>1123</v>
      </c>
      <c r="Y1196" s="42"/>
      <c r="Z1196" s="42"/>
      <c r="AA1196" s="76"/>
    </row>
    <row r="1197" spans="1:27" ht="14.5" customHeight="1">
      <c r="A1197" s="41" t="s">
        <v>9752</v>
      </c>
      <c r="B1197" s="119" t="s">
        <v>8313</v>
      </c>
      <c r="C1197" s="120" t="s">
        <v>436</v>
      </c>
      <c r="D1197" s="135" t="s">
        <v>104</v>
      </c>
      <c r="E1197" s="119" t="s">
        <v>6570</v>
      </c>
      <c r="F1197" s="118" t="s">
        <v>9751</v>
      </c>
      <c r="G1197" s="117">
        <v>0.13549075574469999</v>
      </c>
      <c r="H1197" s="117">
        <v>4.7616945950000001E-3</v>
      </c>
      <c r="I1197" s="117">
        <v>9.1177212999999993E-3</v>
      </c>
      <c r="J1197" s="117">
        <v>9.6662498497000014E-3</v>
      </c>
      <c r="K1197" s="117">
        <v>0.11194509</v>
      </c>
      <c r="L1197" s="116">
        <v>0.84169240601503748</v>
      </c>
      <c r="M1197" s="115">
        <v>29.203749999999999</v>
      </c>
      <c r="N1197" s="114">
        <v>1.6509530000000001E-2</v>
      </c>
      <c r="O1197" s="114">
        <v>1.5326677E-2</v>
      </c>
      <c r="P1197" s="114">
        <v>7.0679429999999995E-4</v>
      </c>
      <c r="Q1197" s="114">
        <v>4.760589E-4</v>
      </c>
      <c r="R1197" s="113">
        <v>9.1886550244509984E-7</v>
      </c>
      <c r="S1197" s="112">
        <v>2.6138842134898647E-9</v>
      </c>
      <c r="T1197" s="112">
        <v>6.6674915468000001E-2</v>
      </c>
      <c r="U1197" s="122">
        <v>4.2157328E-5</v>
      </c>
      <c r="V1197" s="186"/>
      <c r="W1197" s="143"/>
      <c r="X1197" s="42" t="s">
        <v>9750</v>
      </c>
      <c r="Y1197" s="42"/>
      <c r="Z1197" s="42"/>
      <c r="AA1197" s="108"/>
    </row>
    <row r="1198" spans="1:27" ht="14.5" customHeight="1">
      <c r="A1198" s="41" t="s">
        <v>9749</v>
      </c>
      <c r="B1198" s="119" t="s">
        <v>8313</v>
      </c>
      <c r="C1198" s="120" t="s">
        <v>437</v>
      </c>
      <c r="D1198" s="135" t="s">
        <v>104</v>
      </c>
      <c r="E1198" s="119" t="s">
        <v>6570</v>
      </c>
      <c r="F1198" s="118" t="s">
        <v>9748</v>
      </c>
      <c r="G1198" s="117">
        <v>0.22692741696079999</v>
      </c>
      <c r="H1198" s="117">
        <v>6.3986008169999997E-3</v>
      </c>
      <c r="I1198" s="117">
        <v>3.4087698280000002E-2</v>
      </c>
      <c r="J1198" s="117">
        <v>7.7726407863799973E-2</v>
      </c>
      <c r="K1198" s="117">
        <v>0.10871471000000001</v>
      </c>
      <c r="L1198" s="116">
        <v>0.81740383458646615</v>
      </c>
      <c r="M1198" s="115">
        <v>28.985773999999999</v>
      </c>
      <c r="N1198" s="114">
        <v>2.2891373E-2</v>
      </c>
      <c r="O1198" s="114">
        <v>2.1482859999999999E-2</v>
      </c>
      <c r="P1198" s="114">
        <v>8.4530694999999999E-4</v>
      </c>
      <c r="Q1198" s="114">
        <v>5.6320616999999999E-4</v>
      </c>
      <c r="R1198" s="113">
        <v>1.2879412425351998E-6</v>
      </c>
      <c r="S1198" s="112">
        <v>3.1261352056161922E-9</v>
      </c>
      <c r="T1198" s="112">
        <v>7.8880415689999997E-2</v>
      </c>
      <c r="U1198" s="122">
        <v>4.9848717000000003E-5</v>
      </c>
      <c r="V1198" s="187"/>
      <c r="W1198" s="143"/>
      <c r="X1198" s="42" t="s">
        <v>1124</v>
      </c>
      <c r="Y1198" s="42"/>
      <c r="Z1198" s="42"/>
      <c r="AA1198" s="76"/>
    </row>
    <row r="1199" spans="1:27" ht="14.5" customHeight="1">
      <c r="A1199" s="41" t="s">
        <v>9747</v>
      </c>
      <c r="B1199" s="119" t="s">
        <v>8313</v>
      </c>
      <c r="C1199" s="120" t="s">
        <v>438</v>
      </c>
      <c r="D1199" s="135" t="s">
        <v>104</v>
      </c>
      <c r="E1199" s="119" t="s">
        <v>6570</v>
      </c>
      <c r="F1199" s="118" t="s">
        <v>9746</v>
      </c>
      <c r="G1199" s="117">
        <v>7.6568767963899997E-2</v>
      </c>
      <c r="H1199" s="117">
        <v>2.2791031759999999E-3</v>
      </c>
      <c r="I1199" s="117">
        <v>6.0083242899999995E-3</v>
      </c>
      <c r="J1199" s="117">
        <v>1.4241313497900001E-2</v>
      </c>
      <c r="K1199" s="117">
        <v>5.4040026999999997E-2</v>
      </c>
      <c r="L1199" s="116">
        <v>0.40631599248120298</v>
      </c>
      <c r="M1199" s="115">
        <v>26.730262</v>
      </c>
      <c r="N1199" s="114">
        <v>8.3459369999999995E-3</v>
      </c>
      <c r="O1199" s="114">
        <v>7.7780482000000001E-3</v>
      </c>
      <c r="P1199" s="114">
        <v>3.7186940999999997E-4</v>
      </c>
      <c r="Q1199" s="114">
        <v>1.9601939000000001E-4</v>
      </c>
      <c r="R1199" s="113">
        <v>4.6630984657442002E-7</v>
      </c>
      <c r="S1199" s="112">
        <v>1.3752566909439611E-9</v>
      </c>
      <c r="T1199" s="112">
        <v>2.7453695404999999E-2</v>
      </c>
      <c r="U1199" s="122">
        <v>2.0988312E-5</v>
      </c>
      <c r="V1199" s="186"/>
      <c r="W1199" s="143"/>
      <c r="X1199" s="42" t="s">
        <v>1125</v>
      </c>
      <c r="Y1199" s="42"/>
      <c r="Z1199" s="42"/>
      <c r="AA1199" s="131"/>
    </row>
    <row r="1200" spans="1:27" ht="14.5" customHeight="1">
      <c r="A1200" s="41" t="s">
        <v>9745</v>
      </c>
      <c r="B1200" s="119" t="s">
        <v>8313</v>
      </c>
      <c r="C1200" s="120" t="s">
        <v>439</v>
      </c>
      <c r="D1200" s="135" t="s">
        <v>104</v>
      </c>
      <c r="E1200" s="119" t="s">
        <v>6570</v>
      </c>
      <c r="F1200" s="118" t="s">
        <v>9744</v>
      </c>
      <c r="G1200" s="117">
        <v>0.12929159661709999</v>
      </c>
      <c r="H1200" s="117">
        <v>6.6419626909999998E-3</v>
      </c>
      <c r="I1200" s="117">
        <v>2.4224479199999999E-2</v>
      </c>
      <c r="J1200" s="117">
        <v>6.8002128726100008E-2</v>
      </c>
      <c r="K1200" s="117">
        <v>3.0423025999999999E-2</v>
      </c>
      <c r="L1200" s="116">
        <v>0.22874455639097743</v>
      </c>
      <c r="M1200" s="115">
        <v>14.563356000000001</v>
      </c>
      <c r="N1200" s="114">
        <v>1.0558847999999999E-2</v>
      </c>
      <c r="O1200" s="114">
        <v>9.6665233999999999E-3</v>
      </c>
      <c r="P1200" s="114">
        <v>3.6366428E-4</v>
      </c>
      <c r="Q1200" s="114">
        <v>5.2866000000000002E-4</v>
      </c>
      <c r="R1200" s="113">
        <v>5.7952777397712998E-7</v>
      </c>
      <c r="S1200" s="112">
        <v>1.3449122959711922E-9</v>
      </c>
      <c r="T1200" s="112">
        <v>7.4042017148000003E-2</v>
      </c>
      <c r="U1200" s="122">
        <v>3.2377340000000002E-5</v>
      </c>
      <c r="V1200" s="186"/>
      <c r="W1200" s="143"/>
      <c r="X1200" s="42" t="s">
        <v>1126</v>
      </c>
      <c r="Y1200" s="42"/>
      <c r="Z1200" s="42"/>
      <c r="AA1200" s="76"/>
    </row>
    <row r="1201" spans="1:27" ht="14.5" customHeight="1">
      <c r="A1201" s="41" t="s">
        <v>9743</v>
      </c>
      <c r="B1201" s="119" t="s">
        <v>8313</v>
      </c>
      <c r="C1201" s="120" t="s">
        <v>440</v>
      </c>
      <c r="D1201" s="135" t="s">
        <v>104</v>
      </c>
      <c r="E1201" s="119" t="s">
        <v>6570</v>
      </c>
      <c r="F1201" s="118" t="s">
        <v>9742</v>
      </c>
      <c r="G1201" s="117">
        <v>0.19857204918407001</v>
      </c>
      <c r="H1201" s="117">
        <v>5.6835886540000007E-3</v>
      </c>
      <c r="I1201" s="117">
        <v>3.4453047490000006E-2</v>
      </c>
      <c r="J1201" s="117">
        <v>7.3383786040070009E-2</v>
      </c>
      <c r="K1201" s="117">
        <v>8.5051627000000005E-2</v>
      </c>
      <c r="L1201" s="116">
        <v>0.63948591729323312</v>
      </c>
      <c r="M1201" s="115">
        <v>26.309131000000001</v>
      </c>
      <c r="N1201" s="114">
        <v>1.9911755E-2</v>
      </c>
      <c r="O1201" s="114">
        <v>1.8818235999999999E-2</v>
      </c>
      <c r="P1201" s="114">
        <v>7.0169302000000001E-4</v>
      </c>
      <c r="Q1201" s="114">
        <v>3.9182585999999998E-4</v>
      </c>
      <c r="R1201" s="113">
        <v>1.1281915889769769E-6</v>
      </c>
      <c r="S1201" s="112">
        <v>2.5950185465737397E-9</v>
      </c>
      <c r="T1201" s="112">
        <v>5.4877570598999996E-2</v>
      </c>
      <c r="U1201" s="122">
        <v>4.2141334999999998E-5</v>
      </c>
      <c r="V1201" s="137"/>
      <c r="W1201" s="143"/>
      <c r="X1201" s="42" t="s">
        <v>1127</v>
      </c>
      <c r="Y1201" s="42"/>
      <c r="Z1201" s="42"/>
      <c r="AA1201" s="76"/>
    </row>
    <row r="1202" spans="1:27" ht="14.5" customHeight="1">
      <c r="A1202" s="41" t="s">
        <v>9741</v>
      </c>
      <c r="B1202" s="119" t="s">
        <v>8313</v>
      </c>
      <c r="C1202" s="120" t="s">
        <v>441</v>
      </c>
      <c r="D1202" s="135" t="s">
        <v>104</v>
      </c>
      <c r="E1202" s="119" t="s">
        <v>6570</v>
      </c>
      <c r="F1202" s="118" t="s">
        <v>9740</v>
      </c>
      <c r="G1202" s="117">
        <v>0.26152861894000001</v>
      </c>
      <c r="H1202" s="117">
        <v>6.8075403140000004E-3</v>
      </c>
      <c r="I1202" s="117">
        <v>4.5949937080000003E-2</v>
      </c>
      <c r="J1202" s="117">
        <v>9.9311351546000015E-2</v>
      </c>
      <c r="K1202" s="117">
        <v>0.10945979</v>
      </c>
      <c r="L1202" s="116">
        <v>0.823005939849624</v>
      </c>
      <c r="M1202" s="115">
        <v>31.592127999999999</v>
      </c>
      <c r="N1202" s="114">
        <v>2.6070924999999998E-2</v>
      </c>
      <c r="O1202" s="114">
        <v>2.4438596E-2</v>
      </c>
      <c r="P1202" s="114">
        <v>9.0876640000000001E-4</v>
      </c>
      <c r="Q1202" s="114">
        <v>7.2356183999999996E-4</v>
      </c>
      <c r="R1202" s="113">
        <v>1.4651436605317198E-6</v>
      </c>
      <c r="S1202" s="112">
        <v>3.3608225192930969E-9</v>
      </c>
      <c r="T1202" s="112">
        <v>0.10133919619700001</v>
      </c>
      <c r="U1202" s="122">
        <v>5.8075188000000003E-5</v>
      </c>
      <c r="V1202" s="137"/>
      <c r="W1202" s="143"/>
      <c r="X1202" s="42" t="s">
        <v>1128</v>
      </c>
      <c r="Y1202" s="42"/>
      <c r="Z1202" s="42"/>
      <c r="AA1202" s="76"/>
    </row>
    <row r="1203" spans="1:27" ht="14.5" customHeight="1">
      <c r="B1203" s="119" t="s">
        <v>9619</v>
      </c>
      <c r="C1203" s="133" t="s">
        <v>9739</v>
      </c>
      <c r="D1203" s="135"/>
      <c r="G1203" s="131"/>
      <c r="H1203" s="131"/>
      <c r="I1203" s="131"/>
      <c r="J1203" s="131"/>
      <c r="K1203" s="131"/>
      <c r="L1203" s="131"/>
      <c r="M1203" s="100"/>
      <c r="N1203" s="41"/>
      <c r="O1203" s="41"/>
      <c r="V1203" s="130"/>
      <c r="W1203" s="144"/>
      <c r="X1203" s="42"/>
      <c r="Y1203" s="42"/>
      <c r="Z1203" s="42"/>
      <c r="AA1203" s="76"/>
    </row>
    <row r="1204" spans="1:27" ht="14.5" customHeight="1">
      <c r="B1204" s="119" t="s">
        <v>9619</v>
      </c>
      <c r="C1204" s="133" t="s">
        <v>107</v>
      </c>
      <c r="D1204" s="133" t="s">
        <v>106</v>
      </c>
      <c r="G1204" s="131"/>
      <c r="H1204" s="131"/>
      <c r="I1204" s="131"/>
      <c r="J1204" s="131"/>
      <c r="K1204" s="131"/>
      <c r="L1204" s="131"/>
      <c r="M1204" s="100"/>
      <c r="N1204" s="41"/>
      <c r="O1204" s="41"/>
      <c r="V1204" s="168"/>
      <c r="W1204" s="144"/>
      <c r="X1204" s="42"/>
      <c r="Y1204" s="42"/>
      <c r="Z1204" s="42"/>
      <c r="AA1204" s="108"/>
    </row>
    <row r="1205" spans="1:27" ht="14.5" customHeight="1">
      <c r="A1205" s="41" t="s">
        <v>9738</v>
      </c>
      <c r="B1205" s="119" t="s">
        <v>9619</v>
      </c>
      <c r="C1205" s="120" t="s">
        <v>442</v>
      </c>
      <c r="D1205" s="135" t="s">
        <v>106</v>
      </c>
      <c r="E1205" s="119" t="s">
        <v>8526</v>
      </c>
      <c r="F1205" s="118" t="s">
        <v>9737</v>
      </c>
      <c r="G1205" s="117">
        <v>4.9382263086269224E-2</v>
      </c>
      <c r="H1205" s="117">
        <v>3.88540151006E-3</v>
      </c>
      <c r="I1205" s="117">
        <v>5.6778244379999997E-3</v>
      </c>
      <c r="J1205" s="117">
        <v>4.4480213820922141E-4</v>
      </c>
      <c r="K1205" s="117">
        <v>3.9374235E-2</v>
      </c>
      <c r="L1205" s="116">
        <v>0.29604687969924809</v>
      </c>
      <c r="M1205" s="115">
        <v>3.4672360000000002</v>
      </c>
      <c r="N1205" s="114">
        <v>6.6317833999999997E-3</v>
      </c>
      <c r="O1205" s="114">
        <v>6.3202794E-3</v>
      </c>
      <c r="P1205" s="114">
        <v>2.6463274000000002E-4</v>
      </c>
      <c r="Q1205" s="121">
        <v>4.6871255999999999E-5</v>
      </c>
      <c r="R1205" s="113">
        <v>3.789136320106644E-7</v>
      </c>
      <c r="S1205" s="112">
        <v>9.7867136854848351E-10</v>
      </c>
      <c r="T1205" s="112">
        <v>6.564601608753E-3</v>
      </c>
      <c r="U1205" s="122">
        <v>1.6042042000000001E-5</v>
      </c>
      <c r="V1205" s="167"/>
      <c r="W1205" s="143"/>
      <c r="X1205" s="170" t="s">
        <v>1129</v>
      </c>
      <c r="Y1205" s="100"/>
      <c r="Z1205" s="100"/>
      <c r="AA1205" s="100"/>
    </row>
    <row r="1206" spans="1:27" ht="14.5" customHeight="1">
      <c r="A1206" s="41" t="s">
        <v>9736</v>
      </c>
      <c r="B1206" s="119" t="s">
        <v>9619</v>
      </c>
      <c r="C1206" s="120" t="s">
        <v>443</v>
      </c>
      <c r="D1206" s="135" t="s">
        <v>106</v>
      </c>
      <c r="E1206" s="119" t="s">
        <v>8526</v>
      </c>
      <c r="F1206" s="118" t="s">
        <v>9735</v>
      </c>
      <c r="G1206" s="117">
        <v>7.3769063329800003E-4</v>
      </c>
      <c r="H1206" s="117">
        <v>2.8566313999999996E-5</v>
      </c>
      <c r="I1206" s="117">
        <v>6.7109094000000001E-5</v>
      </c>
      <c r="J1206" s="117">
        <v>3.3658233529800007E-4</v>
      </c>
      <c r="K1206" s="117">
        <v>3.0543288999999998E-4</v>
      </c>
      <c r="L1206" s="116">
        <v>2.2964878947368417E-3</v>
      </c>
      <c r="M1206" s="115">
        <v>1.0282990999999999</v>
      </c>
      <c r="N1206" s="121">
        <v>5.4556338999999998E-5</v>
      </c>
      <c r="O1206" s="121">
        <v>5.1367092999999999E-5</v>
      </c>
      <c r="P1206" s="121">
        <v>2.1771031000000001E-6</v>
      </c>
      <c r="Q1206" s="121">
        <v>1.0121431000000001E-6</v>
      </c>
      <c r="R1206" s="113">
        <v>3.0795619058260004E-9</v>
      </c>
      <c r="S1206" s="112">
        <v>8.0514168145386987E-12</v>
      </c>
      <c r="T1206" s="112">
        <v>1.4175674499999999E-4</v>
      </c>
      <c r="U1206" s="122">
        <v>1.6976705999999999E-7</v>
      </c>
      <c r="V1206" s="167"/>
      <c r="W1206" s="143"/>
      <c r="X1206" s="42" t="s">
        <v>1451</v>
      </c>
      <c r="Y1206" s="42"/>
      <c r="Z1206" s="42"/>
      <c r="AA1206" s="100"/>
    </row>
    <row r="1207" spans="1:27" ht="14.5" customHeight="1">
      <c r="A1207" s="41" t="s">
        <v>9734</v>
      </c>
      <c r="B1207" s="119" t="s">
        <v>9619</v>
      </c>
      <c r="C1207" s="120" t="s">
        <v>444</v>
      </c>
      <c r="D1207" s="135" t="s">
        <v>106</v>
      </c>
      <c r="E1207" s="119" t="s">
        <v>8526</v>
      </c>
      <c r="F1207" s="118" t="s">
        <v>9733</v>
      </c>
      <c r="G1207" s="117">
        <v>3.0335898717025498E-2</v>
      </c>
      <c r="H1207" s="117">
        <v>3.5453238828000002E-3</v>
      </c>
      <c r="I1207" s="117">
        <v>3.1963686269999999E-3</v>
      </c>
      <c r="J1207" s="117">
        <v>6.2996320722549987E-4</v>
      </c>
      <c r="K1207" s="117">
        <v>2.2964242999999999E-2</v>
      </c>
      <c r="L1207" s="116">
        <v>0.17266348120300751</v>
      </c>
      <c r="M1207" s="115">
        <v>1.4211362000000001</v>
      </c>
      <c r="N1207" s="114">
        <v>3.8131481000000002E-3</v>
      </c>
      <c r="O1207" s="114">
        <v>3.5935058000000001E-3</v>
      </c>
      <c r="P1207" s="114">
        <v>1.5515152999999999E-4</v>
      </c>
      <c r="Q1207" s="121">
        <v>6.4490743999999996E-5</v>
      </c>
      <c r="R1207" s="113">
        <v>2.1543799726528997E-7</v>
      </c>
      <c r="S1207" s="112">
        <v>5.7378524801445642E-10</v>
      </c>
      <c r="T1207" s="112">
        <v>9.0323171740899991E-3</v>
      </c>
      <c r="U1207" s="122">
        <v>9.1125428000000007E-6</v>
      </c>
      <c r="V1207" s="167"/>
      <c r="W1207" s="143"/>
      <c r="X1207" s="170" t="s">
        <v>1130</v>
      </c>
      <c r="Y1207" s="183"/>
      <c r="Z1207" s="159"/>
      <c r="AA1207" s="100"/>
    </row>
    <row r="1208" spans="1:27" ht="14.5" customHeight="1">
      <c r="A1208" s="41" t="s">
        <v>9732</v>
      </c>
      <c r="B1208" s="119" t="s">
        <v>9619</v>
      </c>
      <c r="C1208" s="120" t="s">
        <v>445</v>
      </c>
      <c r="D1208" s="135" t="s">
        <v>106</v>
      </c>
      <c r="E1208" s="119" t="s">
        <v>8526</v>
      </c>
      <c r="F1208" s="118" t="s">
        <v>9731</v>
      </c>
      <c r="G1208" s="117">
        <v>2.3586981189251358E-2</v>
      </c>
      <c r="H1208" s="117">
        <v>9.065785724000001E-5</v>
      </c>
      <c r="I1208" s="117">
        <v>5.9948025499999996E-4</v>
      </c>
      <c r="J1208" s="117">
        <v>2.2571267447011358E-2</v>
      </c>
      <c r="K1208" s="117">
        <v>3.2557563000000002E-4</v>
      </c>
      <c r="L1208" s="116">
        <v>2.4479370676691731E-3</v>
      </c>
      <c r="M1208" s="115">
        <v>3.0898074000000002</v>
      </c>
      <c r="N1208" s="114">
        <v>2.0228267999999999E-4</v>
      </c>
      <c r="O1208" s="114">
        <v>1.9595256000000001E-4</v>
      </c>
      <c r="P1208" s="121">
        <v>5.2267754000000002E-6</v>
      </c>
      <c r="Q1208" s="121">
        <v>1.1033439000000001E-6</v>
      </c>
      <c r="R1208" s="113">
        <v>1.17477554042083E-8</v>
      </c>
      <c r="S1208" s="112">
        <v>1.9329790598287802E-11</v>
      </c>
      <c r="T1208" s="112">
        <v>1.54529962116E-4</v>
      </c>
      <c r="U1208" s="122">
        <v>4.2015385999999998E-6</v>
      </c>
      <c r="V1208" s="167"/>
      <c r="W1208" s="143"/>
      <c r="X1208" s="170" t="s">
        <v>1261</v>
      </c>
      <c r="Y1208" s="183"/>
      <c r="Z1208" s="159"/>
      <c r="AA1208" s="100"/>
    </row>
    <row r="1209" spans="1:27" ht="14.5" customHeight="1">
      <c r="A1209" s="41" t="s">
        <v>9730</v>
      </c>
      <c r="B1209" s="119" t="s">
        <v>9619</v>
      </c>
      <c r="C1209" s="120" t="s">
        <v>446</v>
      </c>
      <c r="D1209" s="135" t="s">
        <v>106</v>
      </c>
      <c r="E1209" s="119" t="s">
        <v>8526</v>
      </c>
      <c r="F1209" s="118" t="s">
        <v>9729</v>
      </c>
      <c r="G1209" s="117">
        <v>4.44618518996183E-2</v>
      </c>
      <c r="H1209" s="117">
        <v>2.8152221768062997E-3</v>
      </c>
      <c r="I1209" s="117">
        <v>9.4062590345899994E-3</v>
      </c>
      <c r="J1209" s="117">
        <v>8.5592688221999995E-5</v>
      </c>
      <c r="K1209" s="117">
        <v>3.2154778000000002E-2</v>
      </c>
      <c r="L1209" s="116">
        <v>0.24176524812030076</v>
      </c>
      <c r="M1209" s="115">
        <v>2.6148082000000001</v>
      </c>
      <c r="N1209" s="114">
        <v>7.0651278000000003E-3</v>
      </c>
      <c r="O1209" s="114">
        <v>6.6520423E-3</v>
      </c>
      <c r="P1209" s="114">
        <v>2.4074656999999999E-4</v>
      </c>
      <c r="Q1209" s="114">
        <v>1.7233891000000001E-4</v>
      </c>
      <c r="R1209" s="113">
        <v>3.9880349351639725E-7</v>
      </c>
      <c r="S1209" s="112">
        <v>8.903349530599671E-10</v>
      </c>
      <c r="T1209" s="112">
        <v>2.4137101702787198E-2</v>
      </c>
      <c r="U1209" s="122">
        <v>1.4067854E-5</v>
      </c>
      <c r="V1209" s="167"/>
      <c r="W1209" s="143"/>
      <c r="X1209" s="170" t="s">
        <v>1130</v>
      </c>
      <c r="Y1209" s="159"/>
      <c r="Z1209" s="159"/>
      <c r="AA1209" s="100"/>
    </row>
    <row r="1210" spans="1:27" ht="14.5" customHeight="1">
      <c r="A1210" s="41" t="s">
        <v>9728</v>
      </c>
      <c r="B1210" s="119" t="s">
        <v>9619</v>
      </c>
      <c r="C1210" s="120" t="s">
        <v>447</v>
      </c>
      <c r="D1210" s="135" t="s">
        <v>106</v>
      </c>
      <c r="E1210" s="119" t="s">
        <v>8526</v>
      </c>
      <c r="F1210" s="118" t="s">
        <v>9727</v>
      </c>
      <c r="G1210" s="117">
        <v>4.7049046689000003E-4</v>
      </c>
      <c r="H1210" s="117">
        <v>2.2485591789999999E-5</v>
      </c>
      <c r="I1210" s="117">
        <v>3.0756633900000004E-5</v>
      </c>
      <c r="J1210" s="117">
        <v>1.9707536120000001E-4</v>
      </c>
      <c r="K1210" s="117">
        <v>2.2017288000000001E-4</v>
      </c>
      <c r="L1210" s="116">
        <v>1.6554351879699248E-3</v>
      </c>
      <c r="M1210" s="115">
        <v>1.0086055</v>
      </c>
      <c r="N1210" s="121">
        <v>3.4472706000000003E-5</v>
      </c>
      <c r="O1210" s="121">
        <v>3.2640162999999998E-5</v>
      </c>
      <c r="P1210" s="121">
        <v>1.491246E-6</v>
      </c>
      <c r="Q1210" s="121">
        <v>3.4129790000000002E-7</v>
      </c>
      <c r="R1210" s="113">
        <v>1.9568442852549999E-9</v>
      </c>
      <c r="S1210" s="112">
        <v>5.5149631478000004E-12</v>
      </c>
      <c r="T1210" s="112">
        <v>4.7800826999999999E-5</v>
      </c>
      <c r="U1210" s="122">
        <v>1.6070038000000001E-7</v>
      </c>
      <c r="V1210" s="167"/>
      <c r="W1210" s="143"/>
      <c r="X1210" s="42" t="s">
        <v>832</v>
      </c>
      <c r="Y1210" s="183"/>
      <c r="Z1210" s="159"/>
      <c r="AA1210" s="100"/>
    </row>
    <row r="1211" spans="1:27" ht="14.5" customHeight="1">
      <c r="A1211" s="41" t="s">
        <v>9726</v>
      </c>
      <c r="B1211" s="119" t="s">
        <v>9619</v>
      </c>
      <c r="C1211" s="120" t="s">
        <v>9725</v>
      </c>
      <c r="D1211" s="135" t="s">
        <v>106</v>
      </c>
      <c r="E1211" s="119" t="s">
        <v>8526</v>
      </c>
      <c r="F1211" s="118" t="s">
        <v>9724</v>
      </c>
      <c r="G1211" s="117">
        <v>5.6695395555109995E-3</v>
      </c>
      <c r="H1211" s="117">
        <v>4.5778612979999997E-4</v>
      </c>
      <c r="I1211" s="117">
        <v>7.9125432571099997E-4</v>
      </c>
      <c r="J1211" s="117">
        <v>1.0997876000000001E-3</v>
      </c>
      <c r="K1211" s="117">
        <v>3.3207114999999998E-3</v>
      </c>
      <c r="L1211" s="116">
        <v>2.4967755639097741E-2</v>
      </c>
      <c r="M1211" s="115">
        <v>1</v>
      </c>
      <c r="N1211" s="114">
        <v>5.7668933999999996E-4</v>
      </c>
      <c r="O1211" s="114">
        <v>5.5110019999999997E-4</v>
      </c>
      <c r="P1211" s="121">
        <v>2.5117963000000001E-5</v>
      </c>
      <c r="Q1211" s="121">
        <v>4.7117202000000002E-7</v>
      </c>
      <c r="R1211" s="113">
        <v>3.3039580350000004E-8</v>
      </c>
      <c r="S1211" s="112">
        <v>9.2891875439700009E-11</v>
      </c>
      <c r="T1211" s="112">
        <v>6.5990478999999994E-5</v>
      </c>
      <c r="U1211" s="122">
        <v>2.6812765999999999E-6</v>
      </c>
      <c r="V1211" s="185"/>
      <c r="W1211" s="143"/>
      <c r="X1211" s="184" t="s">
        <v>1131</v>
      </c>
      <c r="Y1211" s="183"/>
      <c r="Z1211" s="159"/>
      <c r="AA1211" s="100"/>
    </row>
    <row r="1212" spans="1:27" ht="14.5" customHeight="1">
      <c r="B1212" s="119" t="s">
        <v>9619</v>
      </c>
      <c r="C1212" s="133" t="s">
        <v>108</v>
      </c>
      <c r="D1212" s="133" t="s">
        <v>9723</v>
      </c>
      <c r="G1212" s="131"/>
      <c r="H1212" s="131"/>
      <c r="I1212" s="131"/>
      <c r="J1212" s="131"/>
      <c r="K1212" s="131"/>
      <c r="L1212" s="131"/>
      <c r="M1212" s="100"/>
      <c r="N1212" s="41"/>
      <c r="O1212" s="41"/>
      <c r="V1212" s="130"/>
      <c r="W1212" s="144"/>
      <c r="X1212" s="76"/>
      <c r="Y1212" s="183"/>
      <c r="Z1212" s="159"/>
      <c r="AA1212" s="100"/>
    </row>
    <row r="1213" spans="1:27" ht="14.5" customHeight="1">
      <c r="A1213" s="41" t="s">
        <v>9722</v>
      </c>
      <c r="B1213" s="119" t="s">
        <v>9718</v>
      </c>
      <c r="C1213" s="120" t="s">
        <v>448</v>
      </c>
      <c r="D1213" s="135" t="s">
        <v>9717</v>
      </c>
      <c r="E1213" s="119" t="s">
        <v>8526</v>
      </c>
      <c r="F1213" s="118" t="s">
        <v>9721</v>
      </c>
      <c r="G1213" s="117">
        <v>2.4260343091000003E-2</v>
      </c>
      <c r="H1213" s="117">
        <v>6.9587668099999999E-4</v>
      </c>
      <c r="I1213" s="117">
        <v>1.7354478E-3</v>
      </c>
      <c r="J1213" s="117">
        <v>3.6374296099999999E-3</v>
      </c>
      <c r="K1213" s="117">
        <v>1.8191589000000001E-2</v>
      </c>
      <c r="L1213" s="116">
        <v>0.13677886466165415</v>
      </c>
      <c r="M1213" s="115">
        <v>2.3410419999999998</v>
      </c>
      <c r="N1213" s="114">
        <v>2.7198033999999999E-3</v>
      </c>
      <c r="O1213" s="114">
        <v>2.5661550000000001E-3</v>
      </c>
      <c r="P1213" s="114">
        <v>1.1484603000000001E-4</v>
      </c>
      <c r="Q1213" s="121">
        <v>3.8802450999999999E-5</v>
      </c>
      <c r="R1213" s="113">
        <v>1.5384622078600001E-7</v>
      </c>
      <c r="S1213" s="112">
        <v>4.2472645758299995E-10</v>
      </c>
      <c r="T1213" s="112">
        <v>5.4345168904000006E-3</v>
      </c>
      <c r="U1213" s="122">
        <v>7.0522540000000002E-6</v>
      </c>
      <c r="V1213" s="137"/>
      <c r="W1213" s="143"/>
      <c r="X1213" s="42" t="s">
        <v>9720</v>
      </c>
      <c r="Y1213" s="159"/>
      <c r="Z1213" s="182"/>
      <c r="AA1213" s="108"/>
    </row>
    <row r="1214" spans="1:27" ht="14.5" customHeight="1">
      <c r="A1214" s="41" t="s">
        <v>9719</v>
      </c>
      <c r="B1214" s="119" t="s">
        <v>9718</v>
      </c>
      <c r="C1214" s="120" t="s">
        <v>449</v>
      </c>
      <c r="D1214" s="135" t="s">
        <v>9717</v>
      </c>
      <c r="E1214" s="119" t="s">
        <v>8526</v>
      </c>
      <c r="F1214" s="118" t="s">
        <v>9716</v>
      </c>
      <c r="G1214" s="117">
        <v>2.5537204210000001E-2</v>
      </c>
      <c r="H1214" s="117">
        <v>7.3250175999999998E-4</v>
      </c>
      <c r="I1214" s="117">
        <v>1.8267872100000001E-3</v>
      </c>
      <c r="J1214" s="117">
        <v>3.8288732399999999E-3</v>
      </c>
      <c r="K1214" s="117">
        <v>1.9149042000000002E-2</v>
      </c>
      <c r="L1214" s="116">
        <v>0.14397775939849625</v>
      </c>
      <c r="M1214" s="115">
        <v>2.4642548</v>
      </c>
      <c r="N1214" s="114">
        <v>2.8629509999999999E-3</v>
      </c>
      <c r="O1214" s="114">
        <v>2.7012157000000001E-3</v>
      </c>
      <c r="P1214" s="114">
        <v>1.2089056E-4</v>
      </c>
      <c r="Q1214" s="121">
        <v>4.0844684999999998E-5</v>
      </c>
      <c r="R1214" s="113">
        <v>1.6194339219599999E-7</v>
      </c>
      <c r="S1214" s="112">
        <v>4.4708048529799999E-10</v>
      </c>
      <c r="T1214" s="112">
        <v>5.7205440688999996E-3</v>
      </c>
      <c r="U1214" s="122">
        <v>7.4234251999999999E-6</v>
      </c>
      <c r="V1214" s="137"/>
      <c r="W1214" s="143"/>
      <c r="X1214" s="43" t="s">
        <v>1132</v>
      </c>
      <c r="Y1214" s="43"/>
      <c r="Z1214" s="43"/>
      <c r="AA1214" s="108"/>
    </row>
    <row r="1215" spans="1:27" ht="14.5" customHeight="1">
      <c r="B1215" s="119" t="s">
        <v>9619</v>
      </c>
      <c r="C1215" s="133" t="s">
        <v>9715</v>
      </c>
      <c r="D1215" s="133" t="s">
        <v>9714</v>
      </c>
      <c r="G1215" s="131"/>
      <c r="H1215" s="131"/>
      <c r="I1215" s="131"/>
      <c r="J1215" s="131"/>
      <c r="K1215" s="131"/>
      <c r="L1215" s="131"/>
      <c r="M1215" s="100"/>
      <c r="N1215" s="41"/>
      <c r="O1215" s="41"/>
      <c r="V1215" s="168"/>
      <c r="W1215" s="172"/>
      <c r="X1215" s="170"/>
      <c r="Y1215" s="43"/>
      <c r="Z1215" s="43"/>
      <c r="AA1215" s="108"/>
    </row>
    <row r="1216" spans="1:27" ht="14.5" customHeight="1">
      <c r="A1216" s="41" t="s">
        <v>9713</v>
      </c>
      <c r="B1216" s="119" t="s">
        <v>8704</v>
      </c>
      <c r="C1216" s="120" t="s">
        <v>9712</v>
      </c>
      <c r="D1216" s="135" t="s">
        <v>9621</v>
      </c>
      <c r="E1216" s="119" t="s">
        <v>8526</v>
      </c>
      <c r="F1216" s="118" t="s">
        <v>9711</v>
      </c>
      <c r="G1216" s="117">
        <v>1.9849006000000002E-2</v>
      </c>
      <c r="H1216" s="117">
        <v>7.4393883000000002E-4</v>
      </c>
      <c r="I1216" s="117">
        <v>1.99757079E-3</v>
      </c>
      <c r="J1216" s="117">
        <v>5.3081003799999998E-3</v>
      </c>
      <c r="K1216" s="117">
        <v>1.1799396E-2</v>
      </c>
      <c r="L1216" s="116">
        <v>8.871726315789473E-2</v>
      </c>
      <c r="M1216" s="115">
        <v>2.1532412000000001</v>
      </c>
      <c r="N1216" s="114">
        <v>2.0333191E-3</v>
      </c>
      <c r="O1216" s="114">
        <v>1.9204188E-3</v>
      </c>
      <c r="P1216" s="121">
        <v>7.9923325999999999E-5</v>
      </c>
      <c r="Q1216" s="121">
        <v>3.2976979999999998E-5</v>
      </c>
      <c r="R1216" s="113">
        <v>1.1513302407E-7</v>
      </c>
      <c r="S1216" s="112">
        <v>2.9557442587079997E-10</v>
      </c>
      <c r="T1216" s="112">
        <v>4.6186246132000003E-3</v>
      </c>
      <c r="U1216" s="122">
        <v>5.5241422E-6</v>
      </c>
      <c r="V1216" s="180"/>
      <c r="W1216" s="173"/>
      <c r="X1216" s="170" t="s">
        <v>8546</v>
      </c>
      <c r="Y1216" s="76"/>
      <c r="Z1216" s="76"/>
      <c r="AA1216" s="108"/>
    </row>
    <row r="1217" spans="1:27" ht="14.5" customHeight="1">
      <c r="A1217" s="41" t="s">
        <v>9710</v>
      </c>
      <c r="B1217" s="119" t="s">
        <v>8704</v>
      </c>
      <c r="C1217" s="120" t="s">
        <v>9709</v>
      </c>
      <c r="D1217" s="135" t="s">
        <v>9621</v>
      </c>
      <c r="E1217" s="119" t="s">
        <v>8526</v>
      </c>
      <c r="F1217" s="118" t="s">
        <v>9708</v>
      </c>
      <c r="G1217" s="117">
        <v>5.9928083029999997E-3</v>
      </c>
      <c r="H1217" s="117">
        <v>2.0454350300000001E-4</v>
      </c>
      <c r="I1217" s="117">
        <v>3.6658443E-4</v>
      </c>
      <c r="J1217" s="117">
        <v>2.1230926999999999E-4</v>
      </c>
      <c r="K1217" s="117">
        <v>5.2093710999999996E-3</v>
      </c>
      <c r="L1217" s="116">
        <v>3.9168203759398494E-2</v>
      </c>
      <c r="M1217" s="115">
        <v>1.3994856</v>
      </c>
      <c r="N1217" s="114">
        <v>7.6258768E-4</v>
      </c>
      <c r="O1217" s="114">
        <v>6.9776364000000005E-4</v>
      </c>
      <c r="P1217" s="121">
        <v>3.2136264999999997E-5</v>
      </c>
      <c r="Q1217" s="121">
        <v>3.2687773999999998E-5</v>
      </c>
      <c r="R1217" s="113">
        <v>4.1832352857000004E-8</v>
      </c>
      <c r="S1217" s="112">
        <v>1.1884713486760001E-10</v>
      </c>
      <c r="T1217" s="112">
        <v>4.5781196412000005E-3</v>
      </c>
      <c r="U1217" s="122">
        <v>2.0714655000000002E-6</v>
      </c>
      <c r="V1217" s="180"/>
      <c r="W1217" s="173"/>
      <c r="X1217" s="170" t="s">
        <v>8546</v>
      </c>
      <c r="Y1217" s="169"/>
      <c r="Z1217" s="169"/>
      <c r="AA1217" s="169"/>
    </row>
    <row r="1218" spans="1:27" ht="14.5" customHeight="1">
      <c r="A1218" s="41" t="s">
        <v>9707</v>
      </c>
      <c r="B1218" s="119" t="s">
        <v>8704</v>
      </c>
      <c r="C1218" s="120" t="s">
        <v>9706</v>
      </c>
      <c r="D1218" s="135" t="s">
        <v>9621</v>
      </c>
      <c r="E1218" s="119" t="s">
        <v>8526</v>
      </c>
      <c r="F1218" s="118" t="s">
        <v>9705</v>
      </c>
      <c r="G1218" s="117">
        <v>1.9804025728E-2</v>
      </c>
      <c r="H1218" s="117">
        <v>2.6979942800000001E-4</v>
      </c>
      <c r="I1218" s="117">
        <v>7.0439624000000005E-4</v>
      </c>
      <c r="J1218" s="117">
        <v>1.122913796E-2</v>
      </c>
      <c r="K1218" s="117">
        <v>7.6006920999999996E-3</v>
      </c>
      <c r="L1218" s="116">
        <v>5.7148060902255632E-2</v>
      </c>
      <c r="M1218" s="115">
        <v>2.4489540000000001</v>
      </c>
      <c r="N1218" s="114">
        <v>1.1525564E-3</v>
      </c>
      <c r="O1218" s="114">
        <v>1.0686929000000001E-3</v>
      </c>
      <c r="P1218" s="121">
        <v>4.7822445000000001E-5</v>
      </c>
      <c r="Q1218" s="121">
        <v>3.6041036000000001E-5</v>
      </c>
      <c r="R1218" s="113">
        <v>6.407031716E-8</v>
      </c>
      <c r="S1218" s="112">
        <v>1.7685815492669998E-10</v>
      </c>
      <c r="T1218" s="112">
        <v>5.0477641194E-3</v>
      </c>
      <c r="U1218" s="122">
        <v>4.6662423E-6</v>
      </c>
      <c r="V1218" s="180"/>
      <c r="W1218" s="173"/>
      <c r="X1218" s="170" t="s">
        <v>8546</v>
      </c>
      <c r="Y1218" s="169"/>
      <c r="Z1218" s="169"/>
      <c r="AA1218" s="169"/>
    </row>
    <row r="1219" spans="1:27" ht="14.5" customHeight="1">
      <c r="A1219" s="41" t="s">
        <v>9704</v>
      </c>
      <c r="B1219" s="119" t="s">
        <v>8704</v>
      </c>
      <c r="C1219" s="120" t="s">
        <v>9703</v>
      </c>
      <c r="D1219" s="135" t="s">
        <v>9621</v>
      </c>
      <c r="E1219" s="119" t="s">
        <v>8526</v>
      </c>
      <c r="F1219" s="118" t="s">
        <v>9702</v>
      </c>
      <c r="G1219" s="117">
        <v>3.1834970880000001E-2</v>
      </c>
      <c r="H1219" s="117">
        <v>8.3090636400000003E-4</v>
      </c>
      <c r="I1219" s="117">
        <v>5.0319342799999998E-3</v>
      </c>
      <c r="J1219" s="117">
        <v>7.801558236E-3</v>
      </c>
      <c r="K1219" s="117">
        <v>1.8170571999999999E-2</v>
      </c>
      <c r="L1219" s="116">
        <v>0.13662084210526315</v>
      </c>
      <c r="M1219" s="115">
        <v>2.7370898000000001</v>
      </c>
      <c r="N1219" s="114">
        <v>3.6711704000000002E-3</v>
      </c>
      <c r="O1219" s="114">
        <v>3.5125887999999999E-3</v>
      </c>
      <c r="P1219" s="114">
        <v>1.3402908000000001E-4</v>
      </c>
      <c r="Q1219" s="121">
        <v>2.4552549999999999E-5</v>
      </c>
      <c r="R1219" s="113">
        <v>2.1058685769000002E-7</v>
      </c>
      <c r="S1219" s="112">
        <v>4.9566968449399992E-10</v>
      </c>
      <c r="T1219" s="112">
        <v>3.4387325598000001E-3</v>
      </c>
      <c r="U1219" s="122">
        <v>8.6327885E-6</v>
      </c>
      <c r="V1219" s="180"/>
      <c r="W1219" s="173"/>
      <c r="X1219" s="170" t="s">
        <v>8546</v>
      </c>
      <c r="Y1219" s="76"/>
      <c r="Z1219" s="76"/>
      <c r="AA1219" s="108"/>
    </row>
    <row r="1220" spans="1:27" ht="14.5" customHeight="1">
      <c r="A1220" s="41" t="s">
        <v>9701</v>
      </c>
      <c r="B1220" s="119" t="s">
        <v>8704</v>
      </c>
      <c r="C1220" s="120" t="s">
        <v>9700</v>
      </c>
      <c r="D1220" s="135" t="s">
        <v>9621</v>
      </c>
      <c r="E1220" s="119" t="s">
        <v>8526</v>
      </c>
      <c r="F1220" s="118" t="s">
        <v>9699</v>
      </c>
      <c r="G1220" s="117">
        <v>8.5491191699999993E-3</v>
      </c>
      <c r="H1220" s="117">
        <v>4.5493819E-4</v>
      </c>
      <c r="I1220" s="117">
        <v>7.7883971999999997E-4</v>
      </c>
      <c r="J1220" s="117">
        <v>1.5132526E-4</v>
      </c>
      <c r="K1220" s="117">
        <v>7.1640159999999996E-3</v>
      </c>
      <c r="L1220" s="116">
        <v>5.3864781954887211E-2</v>
      </c>
      <c r="M1220" s="115">
        <v>1.6152685</v>
      </c>
      <c r="N1220" s="114">
        <v>1.0894743000000001E-3</v>
      </c>
      <c r="O1220" s="114">
        <v>1.0085165000000001E-3</v>
      </c>
      <c r="P1220" s="121">
        <v>4.6183951000000003E-5</v>
      </c>
      <c r="Q1220" s="121">
        <v>3.4773895000000002E-5</v>
      </c>
      <c r="R1220" s="113">
        <v>6.0462617933000006E-8</v>
      </c>
      <c r="S1220" s="112">
        <v>1.707986362558E-10</v>
      </c>
      <c r="T1220" s="112">
        <v>4.8702934713000003E-3</v>
      </c>
      <c r="U1220" s="122">
        <v>3.0546652000000001E-6</v>
      </c>
      <c r="V1220" s="180"/>
      <c r="W1220" s="173"/>
      <c r="X1220" s="170" t="s">
        <v>8546</v>
      </c>
      <c r="Y1220" s="76"/>
      <c r="Z1220" s="76"/>
      <c r="AA1220" s="108"/>
    </row>
    <row r="1221" spans="1:27" ht="14.5" customHeight="1">
      <c r="A1221" s="41" t="s">
        <v>9698</v>
      </c>
      <c r="B1221" s="119" t="s">
        <v>8704</v>
      </c>
      <c r="C1221" s="120" t="s">
        <v>9697</v>
      </c>
      <c r="D1221" s="135" t="s">
        <v>9621</v>
      </c>
      <c r="E1221" s="119" t="s">
        <v>8526</v>
      </c>
      <c r="F1221" s="118" t="s">
        <v>9696</v>
      </c>
      <c r="G1221" s="117">
        <v>3.8274873230000006E-2</v>
      </c>
      <c r="H1221" s="117">
        <v>2.1251793100000001E-3</v>
      </c>
      <c r="I1221" s="117">
        <v>1.1300989900000001E-2</v>
      </c>
      <c r="J1221" s="117">
        <v>1.6052302000000001E-4</v>
      </c>
      <c r="K1221" s="117">
        <v>2.4688181E-2</v>
      </c>
      <c r="L1221" s="116">
        <v>0.18562542105263158</v>
      </c>
      <c r="M1221" s="115">
        <v>2.7530960000000002</v>
      </c>
      <c r="N1221" s="114">
        <v>6.6415194000000004E-3</v>
      </c>
      <c r="O1221" s="114">
        <v>6.2602724999999996E-3</v>
      </c>
      <c r="P1221" s="114">
        <v>2.0829673E-4</v>
      </c>
      <c r="Q1221" s="114">
        <v>1.7295017999999999E-4</v>
      </c>
      <c r="R1221" s="113">
        <v>3.7531609126E-7</v>
      </c>
      <c r="S1221" s="112">
        <v>7.7032814234500002E-10</v>
      </c>
      <c r="T1221" s="112">
        <v>2.42227139142E-2</v>
      </c>
      <c r="U1221" s="122">
        <v>1.2532122999999999E-5</v>
      </c>
      <c r="V1221" s="180"/>
      <c r="W1221" s="173"/>
      <c r="X1221" s="170" t="s">
        <v>8546</v>
      </c>
      <c r="Y1221" s="76"/>
      <c r="Z1221" s="76"/>
      <c r="AA1221" s="108"/>
    </row>
    <row r="1222" spans="1:27" ht="14.5" customHeight="1">
      <c r="A1222" s="41" t="s">
        <v>9695</v>
      </c>
      <c r="B1222" s="119" t="s">
        <v>8704</v>
      </c>
      <c r="C1222" s="120" t="s">
        <v>9694</v>
      </c>
      <c r="D1222" s="135" t="s">
        <v>9621</v>
      </c>
      <c r="E1222" s="119" t="s">
        <v>8526</v>
      </c>
      <c r="F1222" s="118" t="s">
        <v>9693</v>
      </c>
      <c r="G1222" s="117">
        <v>3.0657183314000001E-2</v>
      </c>
      <c r="H1222" s="117">
        <v>1.2260081899999999E-3</v>
      </c>
      <c r="I1222" s="117">
        <v>3.2981769999999998E-3</v>
      </c>
      <c r="J1222" s="117">
        <v>8.6973871240000004E-3</v>
      </c>
      <c r="K1222" s="117">
        <v>1.7435611E-2</v>
      </c>
      <c r="L1222" s="116">
        <v>0.13109481954887217</v>
      </c>
      <c r="M1222" s="115">
        <v>2.8570625999999999</v>
      </c>
      <c r="N1222" s="114">
        <v>3.0660803999999998E-3</v>
      </c>
      <c r="O1222" s="114">
        <v>2.9197580000000002E-3</v>
      </c>
      <c r="P1222" s="114">
        <v>1.2037617E-4</v>
      </c>
      <c r="Q1222" s="121">
        <v>2.5946266999999999E-5</v>
      </c>
      <c r="R1222" s="113">
        <v>1.7504543798000001E-7</v>
      </c>
      <c r="S1222" s="112">
        <v>4.4517815475400006E-10</v>
      </c>
      <c r="T1222" s="112">
        <v>3.6339309432499999E-3</v>
      </c>
      <c r="U1222" s="122">
        <v>8.4540617000000005E-6</v>
      </c>
      <c r="V1222" s="180"/>
      <c r="W1222" s="173"/>
      <c r="X1222" s="170" t="s">
        <v>8546</v>
      </c>
      <c r="Y1222" s="76"/>
      <c r="Z1222" s="76"/>
      <c r="AA1222" s="108"/>
    </row>
    <row r="1223" spans="1:27" ht="14.5" customHeight="1">
      <c r="A1223" s="41" t="s">
        <v>9692</v>
      </c>
      <c r="B1223" s="119" t="s">
        <v>8704</v>
      </c>
      <c r="C1223" s="120" t="s">
        <v>9691</v>
      </c>
      <c r="D1223" s="135" t="s">
        <v>9621</v>
      </c>
      <c r="E1223" s="119" t="s">
        <v>8526</v>
      </c>
      <c r="F1223" s="118" t="s">
        <v>9690</v>
      </c>
      <c r="G1223" s="117">
        <v>6.3059544350000003E-3</v>
      </c>
      <c r="H1223" s="117">
        <v>4.8902094499999997E-4</v>
      </c>
      <c r="I1223" s="117">
        <v>6.7959094999999999E-4</v>
      </c>
      <c r="J1223" s="117">
        <v>2.5971044E-4</v>
      </c>
      <c r="K1223" s="117">
        <v>4.8776321000000003E-3</v>
      </c>
      <c r="L1223" s="116">
        <v>3.6673925563909776E-2</v>
      </c>
      <c r="M1223" s="115">
        <v>1.3642088999999999</v>
      </c>
      <c r="N1223" s="114">
        <v>7.6052759999999998E-4</v>
      </c>
      <c r="O1223" s="114">
        <v>7.1501333E-4</v>
      </c>
      <c r="P1223" s="121">
        <v>3.2633167999999997E-5</v>
      </c>
      <c r="Q1223" s="121">
        <v>1.2881104E-5</v>
      </c>
      <c r="R1223" s="113">
        <v>4.2866506488999999E-8</v>
      </c>
      <c r="S1223" s="112">
        <v>1.2068479135530002E-10</v>
      </c>
      <c r="T1223" s="112">
        <v>1.8040761620999998E-3</v>
      </c>
      <c r="U1223" s="122">
        <v>2.0867165999999999E-6</v>
      </c>
      <c r="V1223" s="181"/>
      <c r="W1223" s="181"/>
      <c r="X1223" s="170" t="s">
        <v>8546</v>
      </c>
      <c r="Y1223" s="76"/>
      <c r="Z1223" s="76"/>
      <c r="AA1223" s="108"/>
    </row>
    <row r="1224" spans="1:27" ht="14.5" customHeight="1">
      <c r="A1224" s="41" t="s">
        <v>9689</v>
      </c>
      <c r="B1224" s="119" t="s">
        <v>8704</v>
      </c>
      <c r="C1224" s="120" t="s">
        <v>9688</v>
      </c>
      <c r="D1224" s="135" t="s">
        <v>9621</v>
      </c>
      <c r="E1224" s="119" t="s">
        <v>8526</v>
      </c>
      <c r="F1224" s="118" t="s">
        <v>9687</v>
      </c>
      <c r="G1224" s="117">
        <v>3.7738136999999998E-2</v>
      </c>
      <c r="H1224" s="117">
        <v>3.1557885000000003E-3</v>
      </c>
      <c r="I1224" s="117">
        <v>7.7016543000000002E-3</v>
      </c>
      <c r="J1224" s="117">
        <v>1.063382E-4</v>
      </c>
      <c r="K1224" s="117">
        <v>2.6774355999999999E-2</v>
      </c>
      <c r="L1224" s="116">
        <v>0.20131094736842103</v>
      </c>
      <c r="M1224" s="115">
        <v>2.1950748</v>
      </c>
      <c r="N1224" s="114">
        <v>6.1323428000000001E-3</v>
      </c>
      <c r="O1224" s="114">
        <v>5.8173308000000002E-3</v>
      </c>
      <c r="P1224" s="114">
        <v>1.9887596000000001E-4</v>
      </c>
      <c r="Q1224" s="114">
        <v>1.1613596E-4</v>
      </c>
      <c r="R1224" s="113">
        <v>3.4876083999999998E-7</v>
      </c>
      <c r="S1224" s="112">
        <v>7.3548803628699992E-10</v>
      </c>
      <c r="T1224" s="112">
        <v>1.6265541275499999E-2</v>
      </c>
      <c r="U1224" s="122">
        <v>1.2048277999999999E-5</v>
      </c>
      <c r="V1224" s="181"/>
      <c r="W1224" s="181"/>
      <c r="X1224" s="170" t="s">
        <v>8546</v>
      </c>
      <c r="Y1224" s="76"/>
      <c r="Z1224" s="76"/>
      <c r="AA1224" s="108"/>
    </row>
    <row r="1225" spans="1:27" ht="14.5" customHeight="1">
      <c r="A1225" s="41" t="s">
        <v>9686</v>
      </c>
      <c r="B1225" s="119" t="s">
        <v>8704</v>
      </c>
      <c r="C1225" s="120" t="s">
        <v>9685</v>
      </c>
      <c r="D1225" s="135" t="s">
        <v>9621</v>
      </c>
      <c r="E1225" s="119" t="s">
        <v>8526</v>
      </c>
      <c r="F1225" s="118" t="s">
        <v>9684</v>
      </c>
      <c r="G1225" s="117">
        <v>1.3096914582000001E-2</v>
      </c>
      <c r="H1225" s="117">
        <v>4.6948889200000002E-4</v>
      </c>
      <c r="I1225" s="117">
        <v>1.2829631500000001E-3</v>
      </c>
      <c r="J1225" s="117">
        <v>8.2613385400000013E-3</v>
      </c>
      <c r="K1225" s="117">
        <v>3.083124E-3</v>
      </c>
      <c r="L1225" s="116">
        <v>2.3181383458646617E-2</v>
      </c>
      <c r="M1225" s="115">
        <v>2.0061708</v>
      </c>
      <c r="N1225" s="114">
        <v>7.2718029000000005E-4</v>
      </c>
      <c r="O1225" s="114">
        <v>6.8743153999999997E-4</v>
      </c>
      <c r="P1225" s="121">
        <v>2.5849903999999999E-5</v>
      </c>
      <c r="Q1225" s="121">
        <v>1.3898839E-5</v>
      </c>
      <c r="R1225" s="113">
        <v>4.1212923238999999E-8</v>
      </c>
      <c r="S1225" s="112">
        <v>9.5598758075799993E-11</v>
      </c>
      <c r="T1225" s="112">
        <v>1.9466161533000001E-3</v>
      </c>
      <c r="U1225" s="122">
        <v>3.0125676E-6</v>
      </c>
      <c r="V1225" s="180"/>
      <c r="W1225" s="173"/>
      <c r="X1225" s="170" t="s">
        <v>8546</v>
      </c>
      <c r="Y1225" s="76"/>
      <c r="Z1225" s="76"/>
      <c r="AA1225" s="108"/>
    </row>
    <row r="1226" spans="1:27" ht="14.5" customHeight="1">
      <c r="A1226" s="41" t="s">
        <v>9683</v>
      </c>
      <c r="B1226" s="119" t="s">
        <v>8704</v>
      </c>
      <c r="C1226" s="120" t="s">
        <v>9682</v>
      </c>
      <c r="D1226" s="135" t="s">
        <v>9621</v>
      </c>
      <c r="E1226" s="119" t="s">
        <v>8526</v>
      </c>
      <c r="F1226" s="118" t="s">
        <v>9681</v>
      </c>
      <c r="G1226" s="117">
        <v>1.9784563574999997E-2</v>
      </c>
      <c r="H1226" s="117">
        <v>2.4256382499999998E-4</v>
      </c>
      <c r="I1226" s="117">
        <v>7.5137895000000003E-4</v>
      </c>
      <c r="J1226" s="117">
        <v>1.5145775199999999E-2</v>
      </c>
      <c r="K1226" s="117">
        <v>3.6448456000000001E-3</v>
      </c>
      <c r="L1226" s="116">
        <v>2.7404854135338344E-2</v>
      </c>
      <c r="M1226" s="115">
        <v>2.6073756000000001</v>
      </c>
      <c r="N1226" s="114">
        <v>6.6013840000000003E-4</v>
      </c>
      <c r="O1226" s="114">
        <v>6.1909341999999998E-4</v>
      </c>
      <c r="P1226" s="121">
        <v>2.5552037999999999E-5</v>
      </c>
      <c r="Q1226" s="121">
        <v>1.5492943999999999E-5</v>
      </c>
      <c r="R1226" s="113">
        <v>3.7115912313E-8</v>
      </c>
      <c r="S1226" s="112">
        <v>9.4497183071300002E-11</v>
      </c>
      <c r="T1226" s="112">
        <v>2.1698801481E-3</v>
      </c>
      <c r="U1226" s="122">
        <v>4.0705097000000003E-6</v>
      </c>
      <c r="V1226" s="180"/>
      <c r="W1226" s="173"/>
      <c r="X1226" s="170" t="s">
        <v>8546</v>
      </c>
      <c r="Y1226" s="76"/>
      <c r="Z1226" s="76"/>
      <c r="AA1226" s="108"/>
    </row>
    <row r="1227" spans="1:27" ht="14.5" customHeight="1">
      <c r="A1227" s="41" t="s">
        <v>9680</v>
      </c>
      <c r="B1227" s="119" t="s">
        <v>8704</v>
      </c>
      <c r="C1227" s="120" t="s">
        <v>9679</v>
      </c>
      <c r="D1227" s="135" t="s">
        <v>9621</v>
      </c>
      <c r="E1227" s="119" t="s">
        <v>8526</v>
      </c>
      <c r="F1227" s="118" t="s">
        <v>9678</v>
      </c>
      <c r="G1227" s="117">
        <v>2.0214933189000001E-2</v>
      </c>
      <c r="H1227" s="117">
        <v>6.2957409899999997E-4</v>
      </c>
      <c r="I1227" s="117">
        <v>1.3277356899999999E-3</v>
      </c>
      <c r="J1227" s="117">
        <v>1.6978134E-3</v>
      </c>
      <c r="K1227" s="117">
        <v>1.6559810000000001E-2</v>
      </c>
      <c r="L1227" s="116">
        <v>0.12450984962406016</v>
      </c>
      <c r="M1227" s="115">
        <v>2.1209036000000001</v>
      </c>
      <c r="N1227" s="114">
        <v>2.3962428000000001E-3</v>
      </c>
      <c r="O1227" s="114">
        <v>2.2550024E-3</v>
      </c>
      <c r="P1227" s="114">
        <v>1.0312156E-4</v>
      </c>
      <c r="Q1227" s="121">
        <v>3.8118825E-5</v>
      </c>
      <c r="R1227" s="113">
        <v>1.3519199210999999E-7</v>
      </c>
      <c r="S1227" s="112">
        <v>3.813667030033E-10</v>
      </c>
      <c r="T1227" s="112">
        <v>5.3387709716999996E-3</v>
      </c>
      <c r="U1227" s="122">
        <v>6.1787775000000002E-6</v>
      </c>
      <c r="V1227" s="180"/>
      <c r="W1227" s="173"/>
      <c r="X1227" s="170" t="s">
        <v>8546</v>
      </c>
      <c r="Y1227" s="76"/>
      <c r="Z1227" s="76"/>
      <c r="AA1227" s="108"/>
    </row>
    <row r="1228" spans="1:27" ht="14.5" customHeight="1">
      <c r="A1228" s="41" t="s">
        <v>9677</v>
      </c>
      <c r="B1228" s="119" t="s">
        <v>8704</v>
      </c>
      <c r="C1228" s="120" t="s">
        <v>9676</v>
      </c>
      <c r="D1228" s="135" t="s">
        <v>9621</v>
      </c>
      <c r="E1228" s="119" t="s">
        <v>8526</v>
      </c>
      <c r="F1228" s="118" t="s">
        <v>9675</v>
      </c>
      <c r="G1228" s="117">
        <v>2.7734164450000001E-2</v>
      </c>
      <c r="H1228" s="117">
        <v>2.9045266500000002E-3</v>
      </c>
      <c r="I1228" s="117">
        <v>5.2419110000000001E-3</v>
      </c>
      <c r="J1228" s="117">
        <v>2.493878E-4</v>
      </c>
      <c r="K1228" s="117">
        <v>1.9338339E-2</v>
      </c>
      <c r="L1228" s="116">
        <v>0.14540104511278196</v>
      </c>
      <c r="M1228" s="115">
        <v>1.9346729</v>
      </c>
      <c r="N1228" s="114">
        <v>3.8490497E-3</v>
      </c>
      <c r="O1228" s="114">
        <v>3.6370730999999998E-3</v>
      </c>
      <c r="P1228" s="114">
        <v>1.4511852E-4</v>
      </c>
      <c r="Q1228" s="121">
        <v>6.6858133E-5</v>
      </c>
      <c r="R1228" s="113">
        <v>2.1804994134999999E-7</v>
      </c>
      <c r="S1228" s="112">
        <v>5.3668093117999998E-10</v>
      </c>
      <c r="T1228" s="112">
        <v>9.3638841152999999E-3</v>
      </c>
      <c r="U1228" s="122">
        <v>8.5882227E-6</v>
      </c>
      <c r="V1228" s="180"/>
      <c r="W1228" s="173"/>
      <c r="X1228" s="170" t="s">
        <v>8546</v>
      </c>
      <c r="Y1228" s="76"/>
      <c r="Z1228" s="76"/>
      <c r="AA1228" s="108"/>
    </row>
    <row r="1229" spans="1:27" ht="14.5" customHeight="1">
      <c r="A1229" s="41" t="s">
        <v>9674</v>
      </c>
      <c r="B1229" s="119" t="s">
        <v>8704</v>
      </c>
      <c r="C1229" s="120" t="s">
        <v>9673</v>
      </c>
      <c r="D1229" s="135" t="s">
        <v>9621</v>
      </c>
      <c r="E1229" s="119" t="s">
        <v>8526</v>
      </c>
      <c r="F1229" s="118" t="s">
        <v>9672</v>
      </c>
      <c r="G1229" s="117">
        <v>2.2566498184E-2</v>
      </c>
      <c r="H1229" s="117">
        <v>5.6426396400000001E-4</v>
      </c>
      <c r="I1229" s="117">
        <v>1.9278157699999998E-3</v>
      </c>
      <c r="J1229" s="117">
        <v>1.076928435E-2</v>
      </c>
      <c r="K1229" s="117">
        <v>9.3051340999999992E-3</v>
      </c>
      <c r="L1229" s="116">
        <v>6.9963414285714273E-2</v>
      </c>
      <c r="M1229" s="115">
        <v>2.5349775999999999</v>
      </c>
      <c r="N1229" s="114">
        <v>1.6867271000000001E-3</v>
      </c>
      <c r="O1229" s="114">
        <v>1.5866344999999999E-3</v>
      </c>
      <c r="P1229" s="121">
        <v>6.5195679999999995E-5</v>
      </c>
      <c r="Q1229" s="121">
        <v>3.4896924E-5</v>
      </c>
      <c r="R1229" s="113">
        <v>9.5121975083000002E-8</v>
      </c>
      <c r="S1229" s="112">
        <v>2.4110828420119997E-10</v>
      </c>
      <c r="T1229" s="112">
        <v>4.8875244290000003E-3</v>
      </c>
      <c r="U1229" s="122">
        <v>5.6077152999999997E-6</v>
      </c>
      <c r="V1229" s="180"/>
      <c r="W1229" s="173"/>
      <c r="X1229" s="170" t="s">
        <v>8546</v>
      </c>
      <c r="Y1229" s="76"/>
      <c r="Z1229" s="76"/>
      <c r="AA1229" s="108"/>
    </row>
    <row r="1230" spans="1:27" ht="14.5" customHeight="1">
      <c r="A1230" s="41" t="s">
        <v>9671</v>
      </c>
      <c r="B1230" s="119" t="s">
        <v>8704</v>
      </c>
      <c r="C1230" s="120" t="s">
        <v>9670</v>
      </c>
      <c r="D1230" s="135" t="s">
        <v>9621</v>
      </c>
      <c r="E1230" s="119" t="s">
        <v>8526</v>
      </c>
      <c r="F1230" s="118" t="s">
        <v>9669</v>
      </c>
      <c r="G1230" s="117">
        <v>1.7338612770000001E-2</v>
      </c>
      <c r="H1230" s="117">
        <v>6.7156501999999997E-4</v>
      </c>
      <c r="I1230" s="117">
        <v>1.1901803900000001E-3</v>
      </c>
      <c r="J1230" s="117">
        <v>1.2098336E-4</v>
      </c>
      <c r="K1230" s="117">
        <v>1.5355884E-2</v>
      </c>
      <c r="L1230" s="116">
        <v>0.11545777443609022</v>
      </c>
      <c r="M1230" s="115">
        <v>1.9382090000000001</v>
      </c>
      <c r="N1230" s="114">
        <v>2.2543776999999999E-3</v>
      </c>
      <c r="O1230" s="114">
        <v>2.0877973999999999E-3</v>
      </c>
      <c r="P1230" s="121">
        <v>9.5462159000000003E-5</v>
      </c>
      <c r="Q1230" s="121">
        <v>7.1118109000000004E-5</v>
      </c>
      <c r="R1230" s="113">
        <v>1.2516770823900001E-7</v>
      </c>
      <c r="S1230" s="112">
        <v>3.5304052451959993E-10</v>
      </c>
      <c r="T1230" s="112">
        <v>9.960519466E-3</v>
      </c>
      <c r="U1230" s="122">
        <v>5.6599716000000003E-6</v>
      </c>
      <c r="V1230" s="180"/>
      <c r="W1230" s="173"/>
      <c r="X1230" s="170" t="s">
        <v>8546</v>
      </c>
      <c r="Y1230" s="169"/>
      <c r="Z1230" s="169"/>
      <c r="AA1230" s="169"/>
    </row>
    <row r="1231" spans="1:27" ht="14.5" customHeight="1">
      <c r="A1231" s="41" t="s">
        <v>9668</v>
      </c>
      <c r="B1231" s="119" t="s">
        <v>8704</v>
      </c>
      <c r="C1231" s="120" t="s">
        <v>9667</v>
      </c>
      <c r="D1231" s="135" t="s">
        <v>9621</v>
      </c>
      <c r="E1231" s="119" t="s">
        <v>8526</v>
      </c>
      <c r="F1231" s="118" t="s">
        <v>9666</v>
      </c>
      <c r="G1231" s="117">
        <v>1.5228532950999999E-2</v>
      </c>
      <c r="H1231" s="117">
        <v>5.4507831100000001E-4</v>
      </c>
      <c r="I1231" s="117">
        <v>1.02651276E-3</v>
      </c>
      <c r="J1231" s="117">
        <v>1.7332687999999999E-4</v>
      </c>
      <c r="K1231" s="117">
        <v>1.3483614999999999E-2</v>
      </c>
      <c r="L1231" s="116">
        <v>0.10138056390977443</v>
      </c>
      <c r="M1231" s="115">
        <v>2.0124273000000001</v>
      </c>
      <c r="N1231" s="114">
        <v>1.9788199E-3</v>
      </c>
      <c r="O1231" s="114">
        <v>1.8212383000000001E-3</v>
      </c>
      <c r="P1231" s="121">
        <v>8.3689037000000006E-5</v>
      </c>
      <c r="Q1231" s="121">
        <v>7.3892570000000003E-5</v>
      </c>
      <c r="R1231" s="113">
        <v>1.0918694538100001E-7</v>
      </c>
      <c r="S1231" s="112">
        <v>3.095008774129E-10</v>
      </c>
      <c r="T1231" s="112">
        <v>1.03490993408E-2</v>
      </c>
      <c r="U1231" s="122">
        <v>5.2491147999999998E-6</v>
      </c>
      <c r="V1231" s="180"/>
      <c r="W1231" s="173"/>
      <c r="X1231" s="170" t="s">
        <v>8546</v>
      </c>
      <c r="Y1231" s="169"/>
      <c r="Z1231" s="169"/>
      <c r="AA1231" s="169"/>
    </row>
    <row r="1232" spans="1:27" ht="14.5" customHeight="1">
      <c r="A1232" s="41" t="s">
        <v>9665</v>
      </c>
      <c r="B1232" s="119" t="s">
        <v>8704</v>
      </c>
      <c r="C1232" s="120" t="s">
        <v>9664</v>
      </c>
      <c r="D1232" s="135" t="s">
        <v>9621</v>
      </c>
      <c r="E1232" s="119" t="s">
        <v>8526</v>
      </c>
      <c r="F1232" s="118" t="s">
        <v>9663</v>
      </c>
      <c r="G1232" s="117">
        <v>8.0136510700000007E-3</v>
      </c>
      <c r="H1232" s="117">
        <v>1.09556351E-3</v>
      </c>
      <c r="I1232" s="117">
        <v>1.64639542E-3</v>
      </c>
      <c r="J1232" s="117">
        <v>1.3571874E-4</v>
      </c>
      <c r="K1232" s="117">
        <v>5.1359734000000004E-3</v>
      </c>
      <c r="L1232" s="116">
        <v>3.861634135338346E-2</v>
      </c>
      <c r="M1232" s="115">
        <v>1.4104847</v>
      </c>
      <c r="N1232" s="114">
        <v>1.1434635999999999E-3</v>
      </c>
      <c r="O1232" s="114">
        <v>1.0701816999999999E-3</v>
      </c>
      <c r="P1232" s="121">
        <v>4.0297713000000001E-5</v>
      </c>
      <c r="Q1232" s="121">
        <v>3.2984166999999998E-5</v>
      </c>
      <c r="R1232" s="113">
        <v>6.4159574920000008E-8</v>
      </c>
      <c r="S1232" s="112">
        <v>1.4903000815009999E-10</v>
      </c>
      <c r="T1232" s="112">
        <v>4.6196311774E-3</v>
      </c>
      <c r="U1232" s="122">
        <v>2.8806206000000002E-6</v>
      </c>
      <c r="V1232" s="180"/>
      <c r="W1232" s="173"/>
      <c r="X1232" s="170" t="s">
        <v>8546</v>
      </c>
      <c r="Y1232" s="76"/>
      <c r="Z1232" s="76"/>
      <c r="AA1232" s="108"/>
    </row>
    <row r="1233" spans="1:27" ht="14.5" customHeight="1">
      <c r="A1233" s="41" t="s">
        <v>9662</v>
      </c>
      <c r="B1233" s="119" t="s">
        <v>8704</v>
      </c>
      <c r="C1233" s="120" t="s">
        <v>9661</v>
      </c>
      <c r="D1233" s="135" t="s">
        <v>9621</v>
      </c>
      <c r="E1233" s="119" t="s">
        <v>8526</v>
      </c>
      <c r="F1233" s="118" t="s">
        <v>9660</v>
      </c>
      <c r="G1233" s="117">
        <v>1.1559985809999999E-2</v>
      </c>
      <c r="H1233" s="117">
        <v>8.7739483999999999E-4</v>
      </c>
      <c r="I1233" s="117">
        <v>1.8630309099999999E-3</v>
      </c>
      <c r="J1233" s="117">
        <v>2.8319256000000002E-4</v>
      </c>
      <c r="K1233" s="117">
        <v>8.5363674999999993E-3</v>
      </c>
      <c r="L1233" s="116">
        <v>6.4183214285714274E-2</v>
      </c>
      <c r="M1233" s="115">
        <v>1.4564573000000001</v>
      </c>
      <c r="N1233" s="114">
        <v>1.6524853999999999E-3</v>
      </c>
      <c r="O1233" s="114">
        <v>1.5526927000000001E-3</v>
      </c>
      <c r="P1233" s="121">
        <v>6.0484208999999997E-5</v>
      </c>
      <c r="Q1233" s="121">
        <v>3.9308477000000002E-5</v>
      </c>
      <c r="R1233" s="113">
        <v>9.3087092799999995E-8</v>
      </c>
      <c r="S1233" s="112">
        <v>2.2368420501589998E-10</v>
      </c>
      <c r="T1233" s="112">
        <v>5.5053889131000001E-3</v>
      </c>
      <c r="U1233" s="122">
        <v>3.6788214E-6</v>
      </c>
      <c r="V1233" s="180"/>
      <c r="W1233" s="173"/>
      <c r="X1233" s="170" t="s">
        <v>8546</v>
      </c>
      <c r="Y1233" s="76"/>
      <c r="Z1233" s="76"/>
      <c r="AA1233" s="108"/>
    </row>
    <row r="1234" spans="1:27" ht="14.5" customHeight="1">
      <c r="A1234" s="41" t="s">
        <v>9659</v>
      </c>
      <c r="B1234" s="119" t="s">
        <v>8704</v>
      </c>
      <c r="C1234" s="120" t="s">
        <v>9658</v>
      </c>
      <c r="D1234" s="135" t="s">
        <v>9621</v>
      </c>
      <c r="E1234" s="119" t="s">
        <v>8526</v>
      </c>
      <c r="F1234" s="118" t="s">
        <v>9657</v>
      </c>
      <c r="G1234" s="117">
        <v>5.3582551699999995E-3</v>
      </c>
      <c r="H1234" s="117">
        <v>4.9225716000000008E-4</v>
      </c>
      <c r="I1234" s="117">
        <v>1.14107436E-3</v>
      </c>
      <c r="J1234" s="117">
        <v>3.5340475000000002E-4</v>
      </c>
      <c r="K1234" s="117">
        <v>3.3715188999999999E-3</v>
      </c>
      <c r="L1234" s="116">
        <v>2.5349766165413533E-2</v>
      </c>
      <c r="M1234" s="115">
        <v>1.2817057000000001</v>
      </c>
      <c r="N1234" s="114">
        <v>7.8438187E-4</v>
      </c>
      <c r="O1234" s="114">
        <v>7.3560585000000003E-4</v>
      </c>
      <c r="P1234" s="121">
        <v>2.6409113E-5</v>
      </c>
      <c r="Q1234" s="121">
        <v>2.2366912E-5</v>
      </c>
      <c r="R1234" s="113">
        <v>4.4101070613000002E-8</v>
      </c>
      <c r="S1234" s="112">
        <v>9.7666835457100006E-11</v>
      </c>
      <c r="T1234" s="112">
        <v>3.1326206398999998E-3</v>
      </c>
      <c r="U1234" s="122">
        <v>1.8913628999999999E-6</v>
      </c>
      <c r="V1234" s="180"/>
      <c r="W1234" s="173"/>
      <c r="X1234" s="170" t="s">
        <v>8546</v>
      </c>
      <c r="Y1234" s="76"/>
      <c r="Z1234" s="76"/>
      <c r="AA1234" s="108"/>
    </row>
    <row r="1235" spans="1:27" ht="14.5" customHeight="1">
      <c r="A1235" s="41" t="s">
        <v>9656</v>
      </c>
      <c r="B1235" s="119" t="s">
        <v>8704</v>
      </c>
      <c r="C1235" s="120" t="s">
        <v>9655</v>
      </c>
      <c r="D1235" s="135" t="s">
        <v>9621</v>
      </c>
      <c r="E1235" s="119" t="s">
        <v>8526</v>
      </c>
      <c r="F1235" s="118" t="s">
        <v>9654</v>
      </c>
      <c r="G1235" s="117">
        <v>2.8918213300000002E-2</v>
      </c>
      <c r="H1235" s="117">
        <v>3.8063890999999999E-3</v>
      </c>
      <c r="I1235" s="117">
        <v>5.8444962000000003E-3</v>
      </c>
      <c r="J1235" s="117">
        <v>0</v>
      </c>
      <c r="K1235" s="117">
        <v>1.9267328E-2</v>
      </c>
      <c r="L1235" s="116">
        <v>0.14486712781954886</v>
      </c>
      <c r="M1235" s="115">
        <v>2.3494853999999998</v>
      </c>
      <c r="N1235" s="114">
        <v>4.1998877E-3</v>
      </c>
      <c r="O1235" s="114">
        <v>3.9311639000000004E-3</v>
      </c>
      <c r="P1235" s="114">
        <v>1.4877059E-4</v>
      </c>
      <c r="Q1235" s="114">
        <v>1.1995321E-4</v>
      </c>
      <c r="R1235" s="113">
        <v>2.3568128652999999E-7</v>
      </c>
      <c r="S1235" s="112">
        <v>5.5018710933500003E-10</v>
      </c>
      <c r="T1235" s="112">
        <v>1.680017E-2</v>
      </c>
      <c r="U1235" s="122">
        <v>1.0225841999999999E-5</v>
      </c>
      <c r="V1235" s="180"/>
      <c r="W1235" s="173"/>
      <c r="X1235" s="170" t="s">
        <v>8546</v>
      </c>
      <c r="Y1235" s="76"/>
      <c r="Z1235" s="76"/>
      <c r="AA1235" s="108"/>
    </row>
    <row r="1236" spans="1:27" ht="14.5" customHeight="1">
      <c r="A1236" s="41" t="s">
        <v>9653</v>
      </c>
      <c r="B1236" s="119" t="s">
        <v>8704</v>
      </c>
      <c r="C1236" s="120" t="s">
        <v>9652</v>
      </c>
      <c r="D1236" s="135" t="s">
        <v>9621</v>
      </c>
      <c r="E1236" s="119" t="s">
        <v>8526</v>
      </c>
      <c r="F1236" s="118" t="s">
        <v>9651</v>
      </c>
      <c r="G1236" s="117">
        <v>1.8568690570000001E-2</v>
      </c>
      <c r="H1236" s="117">
        <v>6.1848390000000006E-4</v>
      </c>
      <c r="I1236" s="117">
        <v>1.11137846E-3</v>
      </c>
      <c r="J1236" s="117">
        <v>1.0501812100000001E-3</v>
      </c>
      <c r="K1236" s="117">
        <v>1.5788646999999999E-2</v>
      </c>
      <c r="L1236" s="116">
        <v>0.11871163157894736</v>
      </c>
      <c r="M1236" s="115">
        <v>1.9925900000000001</v>
      </c>
      <c r="N1236" s="114">
        <v>2.2827521999999999E-3</v>
      </c>
      <c r="O1236" s="114">
        <v>2.1234318000000001E-3</v>
      </c>
      <c r="P1236" s="121">
        <v>9.7354198999999994E-5</v>
      </c>
      <c r="Q1236" s="121">
        <v>6.1966189E-5</v>
      </c>
      <c r="R1236" s="113">
        <v>1.27304064273E-7</v>
      </c>
      <c r="S1236" s="112">
        <v>3.6003771743959999E-10</v>
      </c>
      <c r="T1236" s="112">
        <v>8.6787379813000002E-3</v>
      </c>
      <c r="U1236" s="122">
        <v>5.8414205999999999E-6</v>
      </c>
      <c r="V1236" s="181"/>
      <c r="W1236" s="181"/>
      <c r="X1236" s="170" t="s">
        <v>8546</v>
      </c>
      <c r="Y1236" s="76"/>
      <c r="Z1236" s="76"/>
      <c r="AA1236" s="108"/>
    </row>
    <row r="1237" spans="1:27" ht="14.5" customHeight="1">
      <c r="A1237" s="41" t="s">
        <v>9650</v>
      </c>
      <c r="B1237" s="119" t="s">
        <v>8704</v>
      </c>
      <c r="C1237" s="120" t="s">
        <v>9649</v>
      </c>
      <c r="D1237" s="135" t="s">
        <v>9621</v>
      </c>
      <c r="E1237" s="119" t="s">
        <v>8526</v>
      </c>
      <c r="F1237" s="118" t="s">
        <v>9648</v>
      </c>
      <c r="G1237" s="117">
        <v>8.5534040690000003E-4</v>
      </c>
      <c r="H1237" s="117">
        <v>4.3086243899999996E-5</v>
      </c>
      <c r="I1237" s="117">
        <v>6.0104212999999995E-5</v>
      </c>
      <c r="J1237" s="117">
        <v>2.3098441000000001E-4</v>
      </c>
      <c r="K1237" s="117">
        <v>5.2116553999999999E-4</v>
      </c>
      <c r="L1237" s="116">
        <v>3.9185378947368416E-3</v>
      </c>
      <c r="M1237" s="115">
        <v>1.0705910000000001</v>
      </c>
      <c r="N1237" s="121">
        <v>7.9807805999999995E-5</v>
      </c>
      <c r="O1237" s="121">
        <v>7.4746192999999993E-5</v>
      </c>
      <c r="P1237" s="121">
        <v>3.3914402E-6</v>
      </c>
      <c r="Q1237" s="121">
        <v>1.670172E-6</v>
      </c>
      <c r="R1237" s="113">
        <v>4.4811866096000006E-9</v>
      </c>
      <c r="S1237" s="112">
        <v>1.2542308328150001E-11</v>
      </c>
      <c r="T1237" s="112">
        <v>2.339176506E-4</v>
      </c>
      <c r="U1237" s="122">
        <v>2.8698231999999999E-7</v>
      </c>
      <c r="V1237" s="181"/>
      <c r="W1237" s="181"/>
      <c r="X1237" s="170" t="s">
        <v>8546</v>
      </c>
      <c r="Y1237" s="76"/>
      <c r="Z1237" s="76"/>
      <c r="AA1237" s="108"/>
    </row>
    <row r="1238" spans="1:27" ht="14.5" customHeight="1">
      <c r="A1238" s="41" t="s">
        <v>9647</v>
      </c>
      <c r="B1238" s="119" t="s">
        <v>8704</v>
      </c>
      <c r="C1238" s="120" t="s">
        <v>9646</v>
      </c>
      <c r="D1238" s="135" t="s">
        <v>9621</v>
      </c>
      <c r="E1238" s="119" t="s">
        <v>8526</v>
      </c>
      <c r="F1238" s="118" t="s">
        <v>9645</v>
      </c>
      <c r="G1238" s="117">
        <v>3.5099838403000003E-2</v>
      </c>
      <c r="H1238" s="117">
        <v>1.8556502100000002E-3</v>
      </c>
      <c r="I1238" s="117">
        <v>4.6960483000000001E-3</v>
      </c>
      <c r="J1238" s="117">
        <v>9.7263893000000003E-5</v>
      </c>
      <c r="K1238" s="117">
        <v>2.8450876E-2</v>
      </c>
      <c r="L1238" s="116">
        <v>0.21391636090225563</v>
      </c>
      <c r="M1238" s="115">
        <v>2.6555564</v>
      </c>
      <c r="N1238" s="114">
        <v>4.8416943999999998E-3</v>
      </c>
      <c r="O1238" s="114">
        <v>4.6090857000000004E-3</v>
      </c>
      <c r="P1238" s="114">
        <v>1.9202879999999999E-4</v>
      </c>
      <c r="Q1238" s="121">
        <v>4.0579966999999997E-5</v>
      </c>
      <c r="R1238" s="113">
        <v>2.7632408191999997E-7</v>
      </c>
      <c r="S1238" s="112">
        <v>7.1016566360099994E-10</v>
      </c>
      <c r="T1238" s="112">
        <v>5.6834688245000001E-3</v>
      </c>
      <c r="U1238" s="122">
        <v>1.1050494000000001E-5</v>
      </c>
      <c r="V1238" s="180"/>
      <c r="W1238" s="173"/>
      <c r="X1238" s="170" t="s">
        <v>8546</v>
      </c>
      <c r="Y1238" s="76"/>
      <c r="Z1238" s="76"/>
      <c r="AA1238" s="108"/>
    </row>
    <row r="1239" spans="1:27" ht="14.5" customHeight="1">
      <c r="A1239" s="41" t="s">
        <v>9644</v>
      </c>
      <c r="B1239" s="119" t="s">
        <v>8704</v>
      </c>
      <c r="C1239" s="120" t="s">
        <v>9643</v>
      </c>
      <c r="D1239" s="135" t="s">
        <v>9621</v>
      </c>
      <c r="E1239" s="119" t="s">
        <v>8526</v>
      </c>
      <c r="F1239" s="118" t="s">
        <v>9642</v>
      </c>
      <c r="G1239" s="117">
        <v>1.1967376589E-2</v>
      </c>
      <c r="H1239" s="117">
        <v>8.3137321900000004E-4</v>
      </c>
      <c r="I1239" s="117">
        <v>1.60579374E-3</v>
      </c>
      <c r="J1239" s="117">
        <v>2.1390873E-4</v>
      </c>
      <c r="K1239" s="117">
        <v>9.3163008999999995E-3</v>
      </c>
      <c r="L1239" s="116">
        <v>7.0047375187969912E-2</v>
      </c>
      <c r="M1239" s="115">
        <v>1.6009962</v>
      </c>
      <c r="N1239" s="114">
        <v>1.5734925000000001E-3</v>
      </c>
      <c r="O1239" s="114">
        <v>1.4593064E-3</v>
      </c>
      <c r="P1239" s="121">
        <v>6.3947006000000006E-5</v>
      </c>
      <c r="Q1239" s="121">
        <v>5.0239084999999997E-5</v>
      </c>
      <c r="R1239" s="113">
        <v>8.7488394950000002E-8</v>
      </c>
      <c r="S1239" s="112">
        <v>2.3649040562420003E-10</v>
      </c>
      <c r="T1239" s="112">
        <v>7.0362864239000003E-3</v>
      </c>
      <c r="U1239" s="122">
        <v>3.8899949999999997E-6</v>
      </c>
      <c r="V1239" s="180"/>
      <c r="W1239" s="173"/>
      <c r="X1239" s="170" t="s">
        <v>8546</v>
      </c>
      <c r="Y1239" s="76"/>
      <c r="Z1239" s="76"/>
      <c r="AA1239" s="108"/>
    </row>
    <row r="1240" spans="1:27" ht="14.5" customHeight="1">
      <c r="A1240" s="41" t="s">
        <v>9641</v>
      </c>
      <c r="B1240" s="119" t="s">
        <v>8704</v>
      </c>
      <c r="C1240" s="120" t="s">
        <v>9640</v>
      </c>
      <c r="D1240" s="135" t="s">
        <v>9621</v>
      </c>
      <c r="E1240" s="119" t="s">
        <v>8526</v>
      </c>
      <c r="F1240" s="118" t="s">
        <v>9639</v>
      </c>
      <c r="G1240" s="117">
        <v>2.0684907240000001E-2</v>
      </c>
      <c r="H1240" s="117">
        <v>1.2782779400000001E-3</v>
      </c>
      <c r="I1240" s="117">
        <v>3.0523575999999997E-3</v>
      </c>
      <c r="J1240" s="117">
        <v>4.8992847000000001E-3</v>
      </c>
      <c r="K1240" s="117">
        <v>1.1454987E-2</v>
      </c>
      <c r="L1240" s="116">
        <v>8.6127721804511267E-2</v>
      </c>
      <c r="M1240" s="115">
        <v>2.1373186999999998</v>
      </c>
      <c r="N1240" s="114">
        <v>2.3163461E-3</v>
      </c>
      <c r="O1240" s="114">
        <v>2.2002201000000002E-3</v>
      </c>
      <c r="P1240" s="121">
        <v>8.4727909000000004E-5</v>
      </c>
      <c r="Q1240" s="121">
        <v>3.1398113999999998E-5</v>
      </c>
      <c r="R1240" s="113">
        <v>1.3190768172E-7</v>
      </c>
      <c r="S1240" s="112">
        <v>3.1334285877070001E-10</v>
      </c>
      <c r="T1240" s="112">
        <v>4.3974950157999997E-3</v>
      </c>
      <c r="U1240" s="122">
        <v>5.9697948999999997E-6</v>
      </c>
      <c r="V1240" s="180"/>
      <c r="W1240" s="173"/>
      <c r="X1240" s="170" t="s">
        <v>8546</v>
      </c>
      <c r="Y1240" s="169"/>
      <c r="Z1240" s="169"/>
      <c r="AA1240" s="169"/>
    </row>
    <row r="1241" spans="1:27" ht="14.5" customHeight="1">
      <c r="A1241" s="41" t="s">
        <v>9638</v>
      </c>
      <c r="B1241" s="119" t="s">
        <v>8704</v>
      </c>
      <c r="C1241" s="120" t="s">
        <v>9637</v>
      </c>
      <c r="D1241" s="135" t="s">
        <v>9621</v>
      </c>
      <c r="E1241" s="119" t="s">
        <v>8526</v>
      </c>
      <c r="F1241" s="118" t="s">
        <v>9636</v>
      </c>
      <c r="G1241" s="117">
        <v>2.1877647282E-2</v>
      </c>
      <c r="H1241" s="117">
        <v>7.0221577000000002E-4</v>
      </c>
      <c r="I1241" s="117">
        <v>1.48626253E-3</v>
      </c>
      <c r="J1241" s="117">
        <v>1.4197536481999999E-2</v>
      </c>
      <c r="K1241" s="117">
        <v>5.4916325000000004E-3</v>
      </c>
      <c r="L1241" s="116">
        <v>4.1290469924812029E-2</v>
      </c>
      <c r="M1241" s="115">
        <v>2.6487118000000001</v>
      </c>
      <c r="N1241" s="114">
        <v>1.1382033000000001E-3</v>
      </c>
      <c r="O1241" s="114">
        <v>1.0773978E-3</v>
      </c>
      <c r="P1241" s="121">
        <v>4.0791207000000003E-5</v>
      </c>
      <c r="Q1241" s="121">
        <v>2.0014259E-5</v>
      </c>
      <c r="R1241" s="113">
        <v>6.4592194774999997E-8</v>
      </c>
      <c r="S1241" s="112">
        <v>1.5085506052099999E-10</v>
      </c>
      <c r="T1241" s="112">
        <v>2.8031175160999999E-3</v>
      </c>
      <c r="U1241" s="122">
        <v>4.9808047000000003E-6</v>
      </c>
      <c r="V1241" s="180"/>
      <c r="W1241" s="173"/>
      <c r="X1241" s="170" t="s">
        <v>8546</v>
      </c>
      <c r="Y1241" s="76"/>
      <c r="Z1241" s="76"/>
      <c r="AA1241" s="108"/>
    </row>
    <row r="1242" spans="1:27" ht="14.5" customHeight="1">
      <c r="A1242" s="41" t="s">
        <v>9635</v>
      </c>
      <c r="B1242" s="119" t="s">
        <v>8704</v>
      </c>
      <c r="C1242" s="120" t="s">
        <v>9634</v>
      </c>
      <c r="D1242" s="135" t="s">
        <v>9621</v>
      </c>
      <c r="E1242" s="119" t="s">
        <v>8526</v>
      </c>
      <c r="F1242" s="118" t="s">
        <v>9633</v>
      </c>
      <c r="G1242" s="117">
        <v>2.1243598151E-2</v>
      </c>
      <c r="H1242" s="117">
        <v>5.8676968E-4</v>
      </c>
      <c r="I1242" s="117">
        <v>1.27470253E-3</v>
      </c>
      <c r="J1242" s="117">
        <v>1.0104984040999999E-2</v>
      </c>
      <c r="K1242" s="117">
        <v>9.2771419000000008E-3</v>
      </c>
      <c r="L1242" s="116">
        <v>6.9752946616541356E-2</v>
      </c>
      <c r="M1242" s="115">
        <v>2.5316801</v>
      </c>
      <c r="N1242" s="114">
        <v>1.4666919999999999E-3</v>
      </c>
      <c r="O1242" s="114">
        <v>1.3907886E-3</v>
      </c>
      <c r="P1242" s="121">
        <v>6.1303717999999996E-5</v>
      </c>
      <c r="Q1242" s="121">
        <v>1.4599685000000001E-5</v>
      </c>
      <c r="R1242" s="113">
        <v>8.3380612171999999E-8</v>
      </c>
      <c r="S1242" s="112">
        <v>2.2671493310040001E-10</v>
      </c>
      <c r="T1242" s="112">
        <v>2.0447738531000001E-3</v>
      </c>
      <c r="U1242" s="122">
        <v>5.3239685999999998E-6</v>
      </c>
      <c r="V1242" s="180"/>
      <c r="W1242" s="173"/>
      <c r="X1242" s="170" t="s">
        <v>8546</v>
      </c>
      <c r="Y1242" s="76"/>
      <c r="Z1242" s="76"/>
      <c r="AA1242" s="108"/>
    </row>
    <row r="1243" spans="1:27" ht="14.5" customHeight="1">
      <c r="A1243" s="41" t="s">
        <v>9632</v>
      </c>
      <c r="B1243" s="119" t="s">
        <v>8704</v>
      </c>
      <c r="C1243" s="120" t="s">
        <v>9631</v>
      </c>
      <c r="D1243" s="135" t="s">
        <v>9621</v>
      </c>
      <c r="E1243" s="119" t="s">
        <v>8526</v>
      </c>
      <c r="F1243" s="118" t="s">
        <v>9630</v>
      </c>
      <c r="G1243" s="117">
        <v>1.8864093880000002E-2</v>
      </c>
      <c r="H1243" s="117">
        <v>1.0374982799999999E-3</v>
      </c>
      <c r="I1243" s="117">
        <v>2.2532358E-3</v>
      </c>
      <c r="J1243" s="117">
        <v>5.1083518E-3</v>
      </c>
      <c r="K1243" s="117">
        <v>1.0465008E-2</v>
      </c>
      <c r="L1243" s="116">
        <v>7.8684270676691717E-2</v>
      </c>
      <c r="M1243" s="115">
        <v>2.0289179000000002</v>
      </c>
      <c r="N1243" s="114">
        <v>1.9023009000000001E-3</v>
      </c>
      <c r="O1243" s="114">
        <v>1.7821743E-3</v>
      </c>
      <c r="P1243" s="121">
        <v>7.4509279999999993E-5</v>
      </c>
      <c r="Q1243" s="121">
        <v>4.5617373999999997E-5</v>
      </c>
      <c r="R1243" s="113">
        <v>1.0684498021E-7</v>
      </c>
      <c r="S1243" s="112">
        <v>2.7555207234669999E-10</v>
      </c>
      <c r="T1243" s="112">
        <v>6.3889880303000003E-3</v>
      </c>
      <c r="U1243" s="122">
        <v>5.2228602E-6</v>
      </c>
      <c r="V1243" s="180"/>
      <c r="W1243" s="173"/>
      <c r="X1243" s="170" t="s">
        <v>8546</v>
      </c>
      <c r="Y1243" s="76"/>
      <c r="Z1243" s="76"/>
      <c r="AA1243" s="108"/>
    </row>
    <row r="1244" spans="1:27" ht="14.5" customHeight="1">
      <c r="A1244" s="41" t="s">
        <v>9629</v>
      </c>
      <c r="B1244" s="119" t="s">
        <v>8704</v>
      </c>
      <c r="C1244" s="120" t="s">
        <v>9628</v>
      </c>
      <c r="D1244" s="135" t="s">
        <v>9621</v>
      </c>
      <c r="E1244" s="119" t="s">
        <v>8526</v>
      </c>
      <c r="F1244" s="118" t="s">
        <v>9627</v>
      </c>
      <c r="G1244" s="117">
        <v>8.1375411026999994E-3</v>
      </c>
      <c r="H1244" s="117">
        <v>5.1822969699999998E-5</v>
      </c>
      <c r="I1244" s="117">
        <v>2.2143174299999997E-4</v>
      </c>
      <c r="J1244" s="117">
        <v>7.2609761899999998E-3</v>
      </c>
      <c r="K1244" s="117">
        <v>6.0331019999999998E-4</v>
      </c>
      <c r="L1244" s="116">
        <v>4.536166917293233E-3</v>
      </c>
      <c r="M1244" s="115">
        <v>1.7348081</v>
      </c>
      <c r="N1244" s="114">
        <v>1.3953189E-4</v>
      </c>
      <c r="O1244" s="114">
        <v>1.3115436E-4</v>
      </c>
      <c r="P1244" s="121">
        <v>4.8045002000000002E-6</v>
      </c>
      <c r="Q1244" s="121">
        <v>3.5730237999999999E-6</v>
      </c>
      <c r="R1244" s="113">
        <v>7.8629714362000009E-9</v>
      </c>
      <c r="S1244" s="112">
        <v>1.7768121666769998E-11</v>
      </c>
      <c r="T1244" s="112">
        <v>5.0042349549999992E-4</v>
      </c>
      <c r="U1244" s="122">
        <v>1.5834584E-6</v>
      </c>
      <c r="V1244" s="180"/>
      <c r="W1244" s="173"/>
      <c r="X1244" s="170" t="s">
        <v>8546</v>
      </c>
      <c r="Y1244" s="76"/>
      <c r="Z1244" s="76"/>
      <c r="AA1244" s="108"/>
    </row>
    <row r="1245" spans="1:27" ht="14.5" customHeight="1">
      <c r="A1245" s="41" t="s">
        <v>9626</v>
      </c>
      <c r="B1245" s="119" t="s">
        <v>8704</v>
      </c>
      <c r="C1245" s="120" t="s">
        <v>9625</v>
      </c>
      <c r="D1245" s="135" t="s">
        <v>9621</v>
      </c>
      <c r="E1245" s="119" t="s">
        <v>8526</v>
      </c>
      <c r="F1245" s="118" t="s">
        <v>9624</v>
      </c>
      <c r="G1245" s="117">
        <v>1.7229069829999999E-2</v>
      </c>
      <c r="H1245" s="117">
        <v>7.5228952000000004E-4</v>
      </c>
      <c r="I1245" s="117">
        <v>1.28946046E-3</v>
      </c>
      <c r="J1245" s="117">
        <v>3.6638178500000003E-3</v>
      </c>
      <c r="K1245" s="117">
        <v>1.1523502E-2</v>
      </c>
      <c r="L1245" s="116">
        <v>8.6642872180451122E-2</v>
      </c>
      <c r="M1245" s="115">
        <v>1.9706771999999999</v>
      </c>
      <c r="N1245" s="114">
        <v>1.8106692000000001E-3</v>
      </c>
      <c r="O1245" s="114">
        <v>1.6833715000000001E-3</v>
      </c>
      <c r="P1245" s="121">
        <v>7.4263468000000004E-5</v>
      </c>
      <c r="Q1245" s="121">
        <v>5.3034254000000002E-5</v>
      </c>
      <c r="R1245" s="113">
        <v>1.00921554189E-7</v>
      </c>
      <c r="S1245" s="112">
        <v>2.7464300417990004E-10</v>
      </c>
      <c r="T1245" s="112">
        <v>7.4277666956999999E-3</v>
      </c>
      <c r="U1245" s="122">
        <v>5.0006638000000002E-6</v>
      </c>
      <c r="V1245" s="180"/>
      <c r="W1245" s="173"/>
      <c r="X1245" s="170" t="s">
        <v>8546</v>
      </c>
      <c r="Y1245" s="76"/>
      <c r="Z1245" s="76"/>
      <c r="AA1245" s="108"/>
    </row>
    <row r="1246" spans="1:27" ht="14.5" customHeight="1">
      <c r="A1246" s="41" t="s">
        <v>9623</v>
      </c>
      <c r="B1246" s="119" t="s">
        <v>8704</v>
      </c>
      <c r="C1246" s="120" t="s">
        <v>9622</v>
      </c>
      <c r="D1246" s="135" t="s">
        <v>9621</v>
      </c>
      <c r="E1246" s="119" t="s">
        <v>8526</v>
      </c>
      <c r="F1246" s="118" t="s">
        <v>9620</v>
      </c>
      <c r="G1246" s="117">
        <v>1.1161752567000001E-2</v>
      </c>
      <c r="H1246" s="117">
        <v>1.5862450699999998E-4</v>
      </c>
      <c r="I1246" s="117">
        <v>5.7890423000000004E-4</v>
      </c>
      <c r="J1246" s="117">
        <v>8.9592019300000006E-3</v>
      </c>
      <c r="K1246" s="117">
        <v>1.4650219E-3</v>
      </c>
      <c r="L1246" s="116">
        <v>1.1015202255639097E-2</v>
      </c>
      <c r="M1246" s="115">
        <v>1.9285224000000001</v>
      </c>
      <c r="N1246" s="114">
        <v>3.6090394999999998E-4</v>
      </c>
      <c r="O1246" s="114">
        <v>3.4142930000000002E-4</v>
      </c>
      <c r="P1246" s="121">
        <v>1.1892559999999999E-5</v>
      </c>
      <c r="Q1246" s="121">
        <v>7.5820871E-6</v>
      </c>
      <c r="R1246" s="113">
        <v>2.0469382399000001E-8</v>
      </c>
      <c r="S1246" s="112">
        <v>4.3981360662960002E-11</v>
      </c>
      <c r="T1246" s="112">
        <v>1.0619169823E-3</v>
      </c>
      <c r="U1246" s="122">
        <v>2.2875746000000001E-6</v>
      </c>
      <c r="V1246" s="180"/>
      <c r="W1246" s="173"/>
      <c r="X1246" s="170" t="s">
        <v>8546</v>
      </c>
      <c r="Y1246" s="76"/>
      <c r="Z1246" s="76"/>
      <c r="AA1246" s="108"/>
    </row>
    <row r="1247" spans="1:27" ht="14.5" customHeight="1">
      <c r="B1247" s="119" t="s">
        <v>9619</v>
      </c>
      <c r="C1247" s="133" t="s">
        <v>9618</v>
      </c>
      <c r="D1247" s="133" t="s">
        <v>9617</v>
      </c>
      <c r="G1247" s="131"/>
      <c r="H1247" s="131"/>
      <c r="I1247" s="131"/>
      <c r="J1247" s="131"/>
      <c r="K1247" s="131"/>
      <c r="L1247" s="131"/>
      <c r="M1247" s="100"/>
      <c r="N1247" s="41"/>
      <c r="O1247" s="41"/>
      <c r="V1247" s="169"/>
      <c r="W1247" s="169"/>
      <c r="X1247" s="170"/>
      <c r="Y1247" s="76"/>
      <c r="Z1247" s="76"/>
      <c r="AA1247" s="108"/>
    </row>
    <row r="1248" spans="1:27" ht="14.5" customHeight="1">
      <c r="A1248" s="41" t="s">
        <v>9616</v>
      </c>
      <c r="B1248" s="119" t="s">
        <v>8704</v>
      </c>
      <c r="C1248" s="120" t="s">
        <v>9615</v>
      </c>
      <c r="D1248" s="135" t="s">
        <v>9524</v>
      </c>
      <c r="E1248" s="119" t="s">
        <v>8526</v>
      </c>
      <c r="F1248" s="118" t="s">
        <v>9614</v>
      </c>
      <c r="G1248" s="117">
        <v>1.9849006000000002E-2</v>
      </c>
      <c r="H1248" s="117">
        <v>7.4393883000000002E-4</v>
      </c>
      <c r="I1248" s="117">
        <v>1.99757079E-3</v>
      </c>
      <c r="J1248" s="117">
        <v>5.3081003799999998E-3</v>
      </c>
      <c r="K1248" s="117">
        <v>1.1799396E-2</v>
      </c>
      <c r="L1248" s="116">
        <v>8.871726315789473E-2</v>
      </c>
      <c r="M1248" s="115">
        <v>2.1532412000000001</v>
      </c>
      <c r="N1248" s="114">
        <v>2.0333191E-3</v>
      </c>
      <c r="O1248" s="114">
        <v>1.9204188E-3</v>
      </c>
      <c r="P1248" s="121">
        <v>7.9923325999999999E-5</v>
      </c>
      <c r="Q1248" s="121">
        <v>3.2976979999999998E-5</v>
      </c>
      <c r="R1248" s="113">
        <v>1.1513302407E-7</v>
      </c>
      <c r="S1248" s="112">
        <v>2.9557442587079997E-10</v>
      </c>
      <c r="T1248" s="112">
        <v>4.6186246132000003E-3</v>
      </c>
      <c r="U1248" s="122">
        <v>5.5241422E-6</v>
      </c>
      <c r="V1248" s="180"/>
      <c r="W1248" s="173"/>
      <c r="X1248" s="170" t="s">
        <v>8546</v>
      </c>
      <c r="Y1248" s="76"/>
      <c r="Z1248" s="76"/>
      <c r="AA1248" s="108"/>
    </row>
    <row r="1249" spans="1:27" ht="14.5" customHeight="1">
      <c r="A1249" s="41" t="s">
        <v>9613</v>
      </c>
      <c r="B1249" s="119" t="s">
        <v>8704</v>
      </c>
      <c r="C1249" s="120" t="s">
        <v>9612</v>
      </c>
      <c r="D1249" s="135" t="s">
        <v>9524</v>
      </c>
      <c r="E1249" s="119" t="s">
        <v>8526</v>
      </c>
      <c r="F1249" s="118" t="s">
        <v>9611</v>
      </c>
      <c r="G1249" s="117">
        <v>7.0659664370000003E-3</v>
      </c>
      <c r="H1249" s="117">
        <v>2.7557992700000001E-4</v>
      </c>
      <c r="I1249" s="117">
        <v>5.6701173999999994E-4</v>
      </c>
      <c r="J1249" s="117">
        <v>2.1230926999999999E-4</v>
      </c>
      <c r="K1249" s="117">
        <v>6.0110655000000001E-3</v>
      </c>
      <c r="L1249" s="116">
        <v>4.5195981203007517E-2</v>
      </c>
      <c r="M1249" s="115">
        <v>1.4070161999999999</v>
      </c>
      <c r="N1249" s="114">
        <v>9.1779082999999997E-4</v>
      </c>
      <c r="O1249" s="114">
        <v>8.4709494999999995E-4</v>
      </c>
      <c r="P1249" s="121">
        <v>3.7968739000000001E-5</v>
      </c>
      <c r="Q1249" s="121">
        <v>3.2727137999999998E-5</v>
      </c>
      <c r="R1249" s="113">
        <v>5.0785069446000004E-8</v>
      </c>
      <c r="S1249" s="112">
        <v>1.404169373926E-10</v>
      </c>
      <c r="T1249" s="112">
        <v>4.5836327412000005E-3</v>
      </c>
      <c r="U1249" s="122">
        <v>2.3950181E-6</v>
      </c>
      <c r="V1249" s="180"/>
      <c r="W1249" s="173"/>
      <c r="X1249" s="170" t="s">
        <v>8546</v>
      </c>
      <c r="Y1249" s="76"/>
      <c r="Z1249" s="76"/>
      <c r="AA1249" s="108"/>
    </row>
    <row r="1250" spans="1:27" ht="14.5" customHeight="1">
      <c r="A1250" s="41" t="s">
        <v>9610</v>
      </c>
      <c r="B1250" s="119" t="s">
        <v>8704</v>
      </c>
      <c r="C1250" s="120" t="s">
        <v>9609</v>
      </c>
      <c r="D1250" s="135" t="s">
        <v>9524</v>
      </c>
      <c r="E1250" s="119" t="s">
        <v>8526</v>
      </c>
      <c r="F1250" s="118" t="s">
        <v>9608</v>
      </c>
      <c r="G1250" s="117">
        <v>1.8700164627999998E-2</v>
      </c>
      <c r="H1250" s="117">
        <v>2.6979942800000001E-4</v>
      </c>
      <c r="I1250" s="117">
        <v>7.0439624000000005E-4</v>
      </c>
      <c r="J1250" s="117">
        <v>1.122913796E-2</v>
      </c>
      <c r="K1250" s="117">
        <v>6.4968309999999998E-3</v>
      </c>
      <c r="L1250" s="116">
        <v>4.8848353383458644E-2</v>
      </c>
      <c r="M1250" s="115">
        <v>2.4489540000000001</v>
      </c>
      <c r="N1250" s="114">
        <v>1.0178008E-3</v>
      </c>
      <c r="O1250" s="114">
        <v>9.4022137999999998E-4</v>
      </c>
      <c r="P1250" s="121">
        <v>4.1538398999999999E-5</v>
      </c>
      <c r="Q1250" s="121">
        <v>3.6041036000000001E-5</v>
      </c>
      <c r="R1250" s="113">
        <v>5.6368188159999997E-8</v>
      </c>
      <c r="S1250" s="112">
        <v>1.5361833999900002E-10</v>
      </c>
      <c r="T1250" s="112">
        <v>5.0477641194E-3</v>
      </c>
      <c r="U1250" s="122">
        <v>4.4348243999999999E-6</v>
      </c>
      <c r="V1250" s="180"/>
      <c r="W1250" s="173"/>
      <c r="X1250" s="170" t="s">
        <v>8546</v>
      </c>
      <c r="Y1250" s="76"/>
      <c r="Z1250" s="76"/>
      <c r="AA1250" s="108"/>
    </row>
    <row r="1251" spans="1:27" ht="14.5" customHeight="1">
      <c r="A1251" s="41" t="s">
        <v>9607</v>
      </c>
      <c r="B1251" s="119" t="s">
        <v>8704</v>
      </c>
      <c r="C1251" s="120" t="s">
        <v>9606</v>
      </c>
      <c r="D1251" s="135" t="s">
        <v>9524</v>
      </c>
      <c r="E1251" s="119" t="s">
        <v>8526</v>
      </c>
      <c r="F1251" s="118" t="s">
        <v>9605</v>
      </c>
      <c r="G1251" s="117">
        <v>3.1834970880000001E-2</v>
      </c>
      <c r="H1251" s="117">
        <v>8.3090636400000003E-4</v>
      </c>
      <c r="I1251" s="117">
        <v>5.0319342799999998E-3</v>
      </c>
      <c r="J1251" s="117">
        <v>7.801558236E-3</v>
      </c>
      <c r="K1251" s="117">
        <v>1.8170571999999999E-2</v>
      </c>
      <c r="L1251" s="116">
        <v>0.13662084210526315</v>
      </c>
      <c r="M1251" s="115">
        <v>2.7370898000000001</v>
      </c>
      <c r="N1251" s="114">
        <v>3.6711704000000002E-3</v>
      </c>
      <c r="O1251" s="114">
        <v>3.5125887999999999E-3</v>
      </c>
      <c r="P1251" s="114">
        <v>1.3402908000000001E-4</v>
      </c>
      <c r="Q1251" s="121">
        <v>2.4552549999999999E-5</v>
      </c>
      <c r="R1251" s="113">
        <v>2.1058685769000002E-7</v>
      </c>
      <c r="S1251" s="112">
        <v>4.9566968449399992E-10</v>
      </c>
      <c r="T1251" s="112">
        <v>3.4387325598000001E-3</v>
      </c>
      <c r="U1251" s="122">
        <v>8.6327885E-6</v>
      </c>
      <c r="V1251" s="180"/>
      <c r="W1251" s="173"/>
      <c r="X1251" s="170" t="s">
        <v>8546</v>
      </c>
      <c r="Y1251" s="76"/>
      <c r="Z1251" s="76"/>
      <c r="AA1251" s="108"/>
    </row>
    <row r="1252" spans="1:27" ht="14.5" customHeight="1">
      <c r="A1252" s="41" t="s">
        <v>9604</v>
      </c>
      <c r="B1252" s="119" t="s">
        <v>8704</v>
      </c>
      <c r="C1252" s="120" t="s">
        <v>9603</v>
      </c>
      <c r="D1252" s="135" t="s">
        <v>9524</v>
      </c>
      <c r="E1252" s="119" t="s">
        <v>8526</v>
      </c>
      <c r="F1252" s="118" t="s">
        <v>9602</v>
      </c>
      <c r="G1252" s="117">
        <v>1.0199939725000001E-2</v>
      </c>
      <c r="H1252" s="117">
        <v>5.4429226499999996E-4</v>
      </c>
      <c r="I1252" s="117">
        <v>1.0921284000000001E-3</v>
      </c>
      <c r="J1252" s="117">
        <v>1.5132526E-4</v>
      </c>
      <c r="K1252" s="117">
        <v>8.4121938000000004E-3</v>
      </c>
      <c r="L1252" s="116">
        <v>6.3249577443609026E-2</v>
      </c>
      <c r="M1252" s="115">
        <v>1.5719765999999999</v>
      </c>
      <c r="N1252" s="114">
        <v>1.3380683999999999E-3</v>
      </c>
      <c r="O1252" s="114">
        <v>1.2485789000000001E-3</v>
      </c>
      <c r="P1252" s="121">
        <v>5.5204867E-5</v>
      </c>
      <c r="Q1252" s="121">
        <v>3.4284583000000001E-5</v>
      </c>
      <c r="R1252" s="113">
        <v>7.485485141300001E-8</v>
      </c>
      <c r="S1252" s="112">
        <v>2.0416001399269999E-10</v>
      </c>
      <c r="T1252" s="112">
        <v>4.8017623713000005E-3</v>
      </c>
      <c r="U1252" s="122">
        <v>3.4783511000000001E-6</v>
      </c>
      <c r="V1252" s="180"/>
      <c r="W1252" s="173"/>
      <c r="X1252" s="170" t="s">
        <v>8546</v>
      </c>
      <c r="Y1252" s="76"/>
      <c r="Z1252" s="76"/>
      <c r="AA1252" s="108"/>
    </row>
    <row r="1253" spans="1:27" ht="14.5" customHeight="1">
      <c r="A1253" s="41" t="s">
        <v>9601</v>
      </c>
      <c r="B1253" s="119" t="s">
        <v>8704</v>
      </c>
      <c r="C1253" s="120" t="s">
        <v>9600</v>
      </c>
      <c r="D1253" s="135" t="s">
        <v>9524</v>
      </c>
      <c r="E1253" s="119" t="s">
        <v>8526</v>
      </c>
      <c r="F1253" s="118" t="s">
        <v>9599</v>
      </c>
      <c r="G1253" s="117">
        <v>3.8274873230000006E-2</v>
      </c>
      <c r="H1253" s="117">
        <v>2.1251793100000001E-3</v>
      </c>
      <c r="I1253" s="117">
        <v>1.1300989900000001E-2</v>
      </c>
      <c r="J1253" s="117">
        <v>1.6052302000000001E-4</v>
      </c>
      <c r="K1253" s="117">
        <v>2.4688181E-2</v>
      </c>
      <c r="L1253" s="116">
        <v>0.18562542105263158</v>
      </c>
      <c r="M1253" s="115">
        <v>2.7530960000000002</v>
      </c>
      <c r="N1253" s="114">
        <v>6.6415194000000004E-3</v>
      </c>
      <c r="O1253" s="114">
        <v>6.2602724999999996E-3</v>
      </c>
      <c r="P1253" s="114">
        <v>2.0829673E-4</v>
      </c>
      <c r="Q1253" s="114">
        <v>1.7295017999999999E-4</v>
      </c>
      <c r="R1253" s="113">
        <v>3.7531609126E-7</v>
      </c>
      <c r="S1253" s="112">
        <v>7.7032814234500002E-10</v>
      </c>
      <c r="T1253" s="112">
        <v>2.42227139142E-2</v>
      </c>
      <c r="U1253" s="122">
        <v>1.2532122999999999E-5</v>
      </c>
      <c r="V1253" s="180"/>
      <c r="W1253" s="173"/>
      <c r="X1253" s="170" t="s">
        <v>8546</v>
      </c>
      <c r="Y1253" s="76"/>
      <c r="Z1253" s="76"/>
      <c r="AA1253" s="108"/>
    </row>
    <row r="1254" spans="1:27" ht="14.5" customHeight="1">
      <c r="A1254" s="41" t="s">
        <v>9598</v>
      </c>
      <c r="B1254" s="119" t="s">
        <v>8704</v>
      </c>
      <c r="C1254" s="120" t="s">
        <v>9597</v>
      </c>
      <c r="D1254" s="135" t="s">
        <v>9524</v>
      </c>
      <c r="E1254" s="119" t="s">
        <v>8526</v>
      </c>
      <c r="F1254" s="118" t="s">
        <v>9596</v>
      </c>
      <c r="G1254" s="117">
        <v>3.0657183314000001E-2</v>
      </c>
      <c r="H1254" s="117">
        <v>1.2260081899999999E-3</v>
      </c>
      <c r="I1254" s="117">
        <v>3.2981769999999998E-3</v>
      </c>
      <c r="J1254" s="117">
        <v>8.6973871240000004E-3</v>
      </c>
      <c r="K1254" s="117">
        <v>1.7435611E-2</v>
      </c>
      <c r="L1254" s="116">
        <v>0.13109481954887217</v>
      </c>
      <c r="M1254" s="115">
        <v>2.8570625999999999</v>
      </c>
      <c r="N1254" s="114">
        <v>3.0660803999999998E-3</v>
      </c>
      <c r="O1254" s="114">
        <v>2.9197580000000002E-3</v>
      </c>
      <c r="P1254" s="114">
        <v>1.2037617E-4</v>
      </c>
      <c r="Q1254" s="121">
        <v>2.5946266999999999E-5</v>
      </c>
      <c r="R1254" s="113">
        <v>1.7504543798000001E-7</v>
      </c>
      <c r="S1254" s="112">
        <v>4.4517815475400006E-10</v>
      </c>
      <c r="T1254" s="112">
        <v>3.6339309432499999E-3</v>
      </c>
      <c r="U1254" s="122">
        <v>8.4540617000000005E-6</v>
      </c>
      <c r="V1254" s="180"/>
      <c r="W1254" s="173"/>
      <c r="X1254" s="170" t="s">
        <v>8546</v>
      </c>
      <c r="Y1254" s="76"/>
      <c r="Z1254" s="76"/>
      <c r="AA1254" s="108"/>
    </row>
    <row r="1255" spans="1:27" ht="14.5" customHeight="1">
      <c r="A1255" s="41" t="s">
        <v>9595</v>
      </c>
      <c r="B1255" s="119" t="s">
        <v>8704</v>
      </c>
      <c r="C1255" s="120" t="s">
        <v>9594</v>
      </c>
      <c r="D1255" s="135" t="s">
        <v>9524</v>
      </c>
      <c r="E1255" s="119" t="s">
        <v>8526</v>
      </c>
      <c r="F1255" s="118" t="s">
        <v>9593</v>
      </c>
      <c r="G1255" s="117">
        <v>6.6129116009999997E-3</v>
      </c>
      <c r="H1255" s="117">
        <v>4.9338308100000002E-4</v>
      </c>
      <c r="I1255" s="117">
        <v>7.2318598000000009E-4</v>
      </c>
      <c r="J1255" s="117">
        <v>2.5971044E-4</v>
      </c>
      <c r="K1255" s="117">
        <v>5.1366321E-3</v>
      </c>
      <c r="L1255" s="116">
        <v>3.8621293984962404E-2</v>
      </c>
      <c r="M1255" s="115">
        <v>1.3683444</v>
      </c>
      <c r="N1255" s="114">
        <v>8.0733745000000003E-4</v>
      </c>
      <c r="O1255" s="114">
        <v>7.5919281000000002E-4</v>
      </c>
      <c r="P1255" s="121">
        <v>3.4358603999999998E-5</v>
      </c>
      <c r="Q1255" s="121">
        <v>1.378603E-5</v>
      </c>
      <c r="R1255" s="113">
        <v>4.5515156730999999E-8</v>
      </c>
      <c r="S1255" s="112">
        <v>1.2706584162900001E-10</v>
      </c>
      <c r="T1255" s="112">
        <v>1.9308164620999999E-3</v>
      </c>
      <c r="U1255" s="122">
        <v>2.1854035999999998E-6</v>
      </c>
      <c r="V1255" s="174"/>
      <c r="W1255" s="173"/>
      <c r="X1255" s="170" t="s">
        <v>8546</v>
      </c>
      <c r="Y1255" s="76"/>
      <c r="Z1255" s="76"/>
      <c r="AA1255" s="108"/>
    </row>
    <row r="1256" spans="1:27" ht="14.5" customHeight="1">
      <c r="A1256" s="41" t="s">
        <v>9592</v>
      </c>
      <c r="B1256" s="119" t="s">
        <v>8704</v>
      </c>
      <c r="C1256" s="120" t="s">
        <v>9591</v>
      </c>
      <c r="D1256" s="135" t="s">
        <v>9524</v>
      </c>
      <c r="E1256" s="119" t="s">
        <v>8526</v>
      </c>
      <c r="F1256" s="118" t="s">
        <v>9590</v>
      </c>
      <c r="G1256" s="117">
        <v>3.4818012549999999E-2</v>
      </c>
      <c r="H1256" s="117">
        <v>2.8583004500000002E-3</v>
      </c>
      <c r="I1256" s="117">
        <v>6.9941789000000001E-3</v>
      </c>
      <c r="J1256" s="117">
        <v>1.063382E-4</v>
      </c>
      <c r="K1256" s="117">
        <v>2.4859195000000001E-2</v>
      </c>
      <c r="L1256" s="116">
        <v>0.18691124060150374</v>
      </c>
      <c r="M1256" s="115">
        <v>2.1056596999999999</v>
      </c>
      <c r="N1256" s="114">
        <v>5.6216742999999998E-3</v>
      </c>
      <c r="O1256" s="114">
        <v>5.3318302000000001E-3</v>
      </c>
      <c r="P1256" s="114">
        <v>1.8377148000000001E-4</v>
      </c>
      <c r="Q1256" s="114">
        <v>1.0607270000000001E-4</v>
      </c>
      <c r="R1256" s="113">
        <v>3.1965409198999998E-7</v>
      </c>
      <c r="S1256" s="112">
        <v>6.7962824870999996E-10</v>
      </c>
      <c r="T1256" s="112">
        <v>1.48561202755E-2</v>
      </c>
      <c r="U1256" s="122">
        <v>1.1122769999999999E-5</v>
      </c>
      <c r="V1256" s="174"/>
      <c r="W1256" s="173"/>
      <c r="X1256" s="170" t="s">
        <v>8546</v>
      </c>
      <c r="Y1256" s="76"/>
      <c r="Z1256" s="76"/>
      <c r="AA1256" s="108"/>
    </row>
    <row r="1257" spans="1:27" ht="14.5" customHeight="1">
      <c r="A1257" s="41" t="s">
        <v>9589</v>
      </c>
      <c r="B1257" s="119" t="s">
        <v>8704</v>
      </c>
      <c r="C1257" s="120" t="s">
        <v>9588</v>
      </c>
      <c r="D1257" s="135" t="s">
        <v>9524</v>
      </c>
      <c r="E1257" s="119" t="s">
        <v>8526</v>
      </c>
      <c r="F1257" s="118" t="s">
        <v>9587</v>
      </c>
      <c r="G1257" s="117">
        <v>1.4344280195E-2</v>
      </c>
      <c r="H1257" s="117">
        <v>4.9219737500000001E-4</v>
      </c>
      <c r="I1257" s="117">
        <v>1.3637036800000001E-3</v>
      </c>
      <c r="J1257" s="117">
        <v>8.2613385400000013E-3</v>
      </c>
      <c r="K1257" s="117">
        <v>4.2270405999999998E-3</v>
      </c>
      <c r="L1257" s="116">
        <v>3.1782260150375934E-2</v>
      </c>
      <c r="M1257" s="115">
        <v>2.0945559999999999</v>
      </c>
      <c r="N1257" s="114">
        <v>8.9739618999999996E-4</v>
      </c>
      <c r="O1257" s="114">
        <v>8.4762399999999995E-4</v>
      </c>
      <c r="P1257" s="121">
        <v>3.2841357000000003E-5</v>
      </c>
      <c r="Q1257" s="121">
        <v>1.6930830999999999E-5</v>
      </c>
      <c r="R1257" s="113">
        <v>5.0816787403000005E-8</v>
      </c>
      <c r="S1257" s="112">
        <v>1.2145472284289999E-10</v>
      </c>
      <c r="T1257" s="112">
        <v>2.3712647532999997E-3</v>
      </c>
      <c r="U1257" s="122">
        <v>3.422842E-6</v>
      </c>
      <c r="V1257" s="174"/>
      <c r="W1257" s="173"/>
      <c r="X1257" s="170" t="s">
        <v>8546</v>
      </c>
      <c r="Y1257" s="76"/>
      <c r="Z1257" s="76"/>
      <c r="AA1257" s="108"/>
    </row>
    <row r="1258" spans="1:27" ht="14.5" customHeight="1">
      <c r="A1258" s="41" t="s">
        <v>9586</v>
      </c>
      <c r="B1258" s="119" t="s">
        <v>8704</v>
      </c>
      <c r="C1258" s="120" t="s">
        <v>9585</v>
      </c>
      <c r="D1258" s="135" t="s">
        <v>9524</v>
      </c>
      <c r="E1258" s="119" t="s">
        <v>8526</v>
      </c>
      <c r="F1258" s="118" t="s">
        <v>9584</v>
      </c>
      <c r="G1258" s="117">
        <v>2.0095006028999999E-2</v>
      </c>
      <c r="H1258" s="117">
        <v>2.5817772900000002E-4</v>
      </c>
      <c r="I1258" s="117">
        <v>7.9712420000000003E-4</v>
      </c>
      <c r="J1258" s="117">
        <v>1.5145775199999999E-2</v>
      </c>
      <c r="K1258" s="117">
        <v>3.8939288999999999E-3</v>
      </c>
      <c r="L1258" s="116">
        <v>2.9277660902255639E-2</v>
      </c>
      <c r="M1258" s="115">
        <v>2.6384512</v>
      </c>
      <c r="N1258" s="114">
        <v>7.0455178000000001E-4</v>
      </c>
      <c r="O1258" s="114">
        <v>6.6119015000000003E-4</v>
      </c>
      <c r="P1258" s="121">
        <v>2.7257057999999999E-5</v>
      </c>
      <c r="Q1258" s="121">
        <v>1.6104570999999999E-5</v>
      </c>
      <c r="R1258" s="113">
        <v>3.9639696933000001E-8</v>
      </c>
      <c r="S1258" s="112">
        <v>1.0080272904110002E-10</v>
      </c>
      <c r="T1258" s="112">
        <v>2.2555422480999999E-3</v>
      </c>
      <c r="U1258" s="122">
        <v>4.1726060000000002E-6</v>
      </c>
      <c r="V1258" s="174"/>
      <c r="W1258" s="173"/>
      <c r="X1258" s="170" t="s">
        <v>8546</v>
      </c>
      <c r="Y1258" s="76"/>
      <c r="Z1258" s="76"/>
      <c r="AA1258" s="108"/>
    </row>
    <row r="1259" spans="1:27" ht="14.5" customHeight="1">
      <c r="A1259" s="41" t="s">
        <v>9583</v>
      </c>
      <c r="B1259" s="119" t="s">
        <v>8704</v>
      </c>
      <c r="C1259" s="120" t="s">
        <v>9582</v>
      </c>
      <c r="D1259" s="135" t="s">
        <v>9524</v>
      </c>
      <c r="E1259" s="119" t="s">
        <v>8526</v>
      </c>
      <c r="F1259" s="118" t="s">
        <v>9581</v>
      </c>
      <c r="G1259" s="117">
        <v>2.0214933189000001E-2</v>
      </c>
      <c r="H1259" s="117">
        <v>6.2957409899999997E-4</v>
      </c>
      <c r="I1259" s="117">
        <v>1.3277356899999999E-3</v>
      </c>
      <c r="J1259" s="117">
        <v>1.6978134E-3</v>
      </c>
      <c r="K1259" s="117">
        <v>1.6559810000000001E-2</v>
      </c>
      <c r="L1259" s="116">
        <v>0.12450984962406016</v>
      </c>
      <c r="M1259" s="115">
        <v>2.1209036000000001</v>
      </c>
      <c r="N1259" s="114">
        <v>2.3962428000000001E-3</v>
      </c>
      <c r="O1259" s="114">
        <v>2.2550024E-3</v>
      </c>
      <c r="P1259" s="114">
        <v>1.0312156E-4</v>
      </c>
      <c r="Q1259" s="121">
        <v>3.8118825E-5</v>
      </c>
      <c r="R1259" s="113">
        <v>1.3519199210999999E-7</v>
      </c>
      <c r="S1259" s="112">
        <v>3.813667030033E-10</v>
      </c>
      <c r="T1259" s="112">
        <v>5.3387709716999996E-3</v>
      </c>
      <c r="U1259" s="122">
        <v>6.1787775000000002E-6</v>
      </c>
      <c r="V1259" s="174"/>
      <c r="W1259" s="173"/>
      <c r="X1259" s="170" t="s">
        <v>8546</v>
      </c>
      <c r="Y1259" s="76"/>
      <c r="Z1259" s="76"/>
      <c r="AA1259" s="108"/>
    </row>
    <row r="1260" spans="1:27" ht="14.5" customHeight="1">
      <c r="A1260" s="41" t="s">
        <v>9580</v>
      </c>
      <c r="B1260" s="119" t="s">
        <v>8704</v>
      </c>
      <c r="C1260" s="120" t="s">
        <v>9579</v>
      </c>
      <c r="D1260" s="135" t="s">
        <v>9524</v>
      </c>
      <c r="E1260" s="119" t="s">
        <v>8526</v>
      </c>
      <c r="F1260" s="118" t="s">
        <v>9578</v>
      </c>
      <c r="G1260" s="117">
        <v>2.6897134029999999E-2</v>
      </c>
      <c r="H1260" s="117">
        <v>2.7579919300000002E-3</v>
      </c>
      <c r="I1260" s="117">
        <v>5.0198312999999994E-3</v>
      </c>
      <c r="J1260" s="117">
        <v>2.493878E-4</v>
      </c>
      <c r="K1260" s="117">
        <v>1.8869923E-2</v>
      </c>
      <c r="L1260" s="116">
        <v>0.14187912030075187</v>
      </c>
      <c r="M1260" s="115">
        <v>1.8997375999999999</v>
      </c>
      <c r="N1260" s="114">
        <v>3.7302120000000001E-3</v>
      </c>
      <c r="O1260" s="114">
        <v>3.5248963000000001E-3</v>
      </c>
      <c r="P1260" s="114">
        <v>1.4092997999999999E-4</v>
      </c>
      <c r="Q1260" s="121">
        <v>6.4385692000000001E-5</v>
      </c>
      <c r="R1260" s="113">
        <v>2.1132471679000002E-7</v>
      </c>
      <c r="S1260" s="112">
        <v>5.211907597520001E-10</v>
      </c>
      <c r="T1260" s="112">
        <v>9.0176039152999998E-3</v>
      </c>
      <c r="U1260" s="122">
        <v>8.3282080999999995E-6</v>
      </c>
      <c r="V1260" s="174"/>
      <c r="W1260" s="173"/>
      <c r="X1260" s="170" t="s">
        <v>8546</v>
      </c>
      <c r="Y1260" s="76"/>
      <c r="Z1260" s="76"/>
      <c r="AA1260" s="108"/>
    </row>
    <row r="1261" spans="1:27" ht="14.5" customHeight="1">
      <c r="A1261" s="41" t="s">
        <v>9577</v>
      </c>
      <c r="B1261" s="119" t="s">
        <v>8704</v>
      </c>
      <c r="C1261" s="120" t="s">
        <v>9576</v>
      </c>
      <c r="D1261" s="135" t="s">
        <v>9524</v>
      </c>
      <c r="E1261" s="119" t="s">
        <v>8526</v>
      </c>
      <c r="F1261" s="118" t="s">
        <v>9575</v>
      </c>
      <c r="G1261" s="117">
        <v>2.3493639619999999E-2</v>
      </c>
      <c r="H1261" s="117">
        <v>6.3114146E-4</v>
      </c>
      <c r="I1261" s="117">
        <v>2.00944681E-3</v>
      </c>
      <c r="J1261" s="117">
        <v>1.076928435E-2</v>
      </c>
      <c r="K1261" s="117">
        <v>1.0083767E-2</v>
      </c>
      <c r="L1261" s="116">
        <v>7.5817796992481201E-2</v>
      </c>
      <c r="M1261" s="115">
        <v>2.6360779000000001</v>
      </c>
      <c r="N1261" s="114">
        <v>1.8107571999999999E-3</v>
      </c>
      <c r="O1261" s="114">
        <v>1.706237E-3</v>
      </c>
      <c r="P1261" s="121">
        <v>7.0164709999999997E-5</v>
      </c>
      <c r="Q1261" s="121">
        <v>3.4355517E-5</v>
      </c>
      <c r="R1261" s="113">
        <v>1.0229238580200001E-7</v>
      </c>
      <c r="S1261" s="112">
        <v>2.5948487206170001E-10</v>
      </c>
      <c r="T1261" s="112">
        <v>4.8116970289999996E-3</v>
      </c>
      <c r="U1261" s="122">
        <v>5.8897589000000003E-6</v>
      </c>
      <c r="V1261" s="174"/>
      <c r="W1261" s="173"/>
      <c r="X1261" s="170" t="s">
        <v>8546</v>
      </c>
      <c r="Y1261" s="76"/>
      <c r="Z1261" s="76"/>
      <c r="AA1261" s="108"/>
    </row>
    <row r="1262" spans="1:27" ht="14.5" customHeight="1">
      <c r="A1262" s="41" t="s">
        <v>9574</v>
      </c>
      <c r="B1262" s="119" t="s">
        <v>8704</v>
      </c>
      <c r="C1262" s="120" t="s">
        <v>9573</v>
      </c>
      <c r="D1262" s="135" t="s">
        <v>9524</v>
      </c>
      <c r="E1262" s="119" t="s">
        <v>8526</v>
      </c>
      <c r="F1262" s="118" t="s">
        <v>9572</v>
      </c>
      <c r="G1262" s="117">
        <v>1.733239047E-2</v>
      </c>
      <c r="H1262" s="117">
        <v>6.7378046000000002E-4</v>
      </c>
      <c r="I1262" s="117">
        <v>1.1978036499999999E-3</v>
      </c>
      <c r="J1262" s="117">
        <v>1.2098336E-4</v>
      </c>
      <c r="K1262" s="117">
        <v>1.5339823000000001E-2</v>
      </c>
      <c r="L1262" s="116">
        <v>0.11533701503759398</v>
      </c>
      <c r="M1262" s="115">
        <v>1.9348342999999999</v>
      </c>
      <c r="N1262" s="114">
        <v>2.2543589E-3</v>
      </c>
      <c r="O1262" s="114">
        <v>2.0880896000000002E-3</v>
      </c>
      <c r="P1262" s="121">
        <v>9.5418149999999997E-5</v>
      </c>
      <c r="Q1262" s="121">
        <v>7.0851075999999998E-5</v>
      </c>
      <c r="R1262" s="113">
        <v>1.2518523312899998E-7</v>
      </c>
      <c r="S1262" s="112">
        <v>3.528777682814E-10</v>
      </c>
      <c r="T1262" s="112">
        <v>9.9231199659999998E-3</v>
      </c>
      <c r="U1262" s="122">
        <v>5.6556812000000003E-6</v>
      </c>
      <c r="V1262" s="174"/>
      <c r="W1262" s="173"/>
      <c r="X1262" s="170" t="s">
        <v>8546</v>
      </c>
      <c r="Y1262" s="76"/>
      <c r="Z1262" s="76"/>
      <c r="AA1262" s="108"/>
    </row>
    <row r="1263" spans="1:27" ht="14.5" customHeight="1">
      <c r="A1263" s="41" t="s">
        <v>9571</v>
      </c>
      <c r="B1263" s="119" t="s">
        <v>8704</v>
      </c>
      <c r="C1263" s="120" t="s">
        <v>9570</v>
      </c>
      <c r="D1263" s="135" t="s">
        <v>9524</v>
      </c>
      <c r="E1263" s="119" t="s">
        <v>8526</v>
      </c>
      <c r="F1263" s="118" t="s">
        <v>9569</v>
      </c>
      <c r="G1263" s="117">
        <v>1.5228532950999999E-2</v>
      </c>
      <c r="H1263" s="117">
        <v>5.4507831100000001E-4</v>
      </c>
      <c r="I1263" s="117">
        <v>1.02651276E-3</v>
      </c>
      <c r="J1263" s="117">
        <v>1.7332687999999999E-4</v>
      </c>
      <c r="K1263" s="117">
        <v>1.3483614999999999E-2</v>
      </c>
      <c r="L1263" s="116">
        <v>0.10138056390977443</v>
      </c>
      <c r="M1263" s="115">
        <v>2.0124273000000001</v>
      </c>
      <c r="N1263" s="114">
        <v>1.9788199E-3</v>
      </c>
      <c r="O1263" s="114">
        <v>1.8212383000000001E-3</v>
      </c>
      <c r="P1263" s="121">
        <v>8.3689037000000006E-5</v>
      </c>
      <c r="Q1263" s="121">
        <v>7.3892570000000003E-5</v>
      </c>
      <c r="R1263" s="113">
        <v>1.0918694538100001E-7</v>
      </c>
      <c r="S1263" s="112">
        <v>3.095008774129E-10</v>
      </c>
      <c r="T1263" s="112">
        <v>1.03490993408E-2</v>
      </c>
      <c r="U1263" s="122">
        <v>5.2491147999999998E-6</v>
      </c>
      <c r="V1263" s="174"/>
      <c r="W1263" s="173"/>
      <c r="X1263" s="170" t="s">
        <v>8546</v>
      </c>
      <c r="Y1263" s="76"/>
      <c r="Z1263" s="76"/>
      <c r="AA1263" s="108"/>
    </row>
    <row r="1264" spans="1:27" ht="14.5" customHeight="1">
      <c r="A1264" s="41" t="s">
        <v>9568</v>
      </c>
      <c r="B1264" s="119" t="s">
        <v>8704</v>
      </c>
      <c r="C1264" s="120" t="s">
        <v>9567</v>
      </c>
      <c r="D1264" s="135" t="s">
        <v>9524</v>
      </c>
      <c r="E1264" s="119" t="s">
        <v>8526</v>
      </c>
      <c r="F1264" s="118" t="s">
        <v>9566</v>
      </c>
      <c r="G1264" s="117">
        <v>8.940786039999999E-3</v>
      </c>
      <c r="H1264" s="117">
        <v>1.0539115699999999E-3</v>
      </c>
      <c r="I1264" s="117">
        <v>1.69118233E-3</v>
      </c>
      <c r="J1264" s="117">
        <v>1.3571874E-4</v>
      </c>
      <c r="K1264" s="117">
        <v>6.0599733999999999E-3</v>
      </c>
      <c r="L1264" s="116">
        <v>4.5563709774436086E-2</v>
      </c>
      <c r="M1264" s="115">
        <v>1.4170543</v>
      </c>
      <c r="N1264" s="114">
        <v>1.2646286000000001E-3</v>
      </c>
      <c r="O1264" s="114">
        <v>1.1858607E-3</v>
      </c>
      <c r="P1264" s="121">
        <v>4.5785329999999999E-5</v>
      </c>
      <c r="Q1264" s="121">
        <v>3.2982516000000002E-5</v>
      </c>
      <c r="R1264" s="113">
        <v>7.1094766929999997E-8</v>
      </c>
      <c r="S1264" s="112">
        <v>1.6932444662380002E-10</v>
      </c>
      <c r="T1264" s="112">
        <v>4.6194000774000005E-3</v>
      </c>
      <c r="U1264" s="122">
        <v>3.1251458000000001E-6</v>
      </c>
      <c r="V1264" s="174"/>
      <c r="W1264" s="173"/>
      <c r="X1264" s="170" t="s">
        <v>8546</v>
      </c>
      <c r="Y1264" s="76"/>
      <c r="Z1264" s="76"/>
      <c r="AA1264" s="108"/>
    </row>
    <row r="1265" spans="1:27" ht="14.5" customHeight="1">
      <c r="A1265" s="41" t="s">
        <v>9565</v>
      </c>
      <c r="B1265" s="119" t="s">
        <v>8704</v>
      </c>
      <c r="C1265" s="120" t="s">
        <v>9564</v>
      </c>
      <c r="D1265" s="135" t="s">
        <v>9524</v>
      </c>
      <c r="E1265" s="119" t="s">
        <v>8526</v>
      </c>
      <c r="F1265" s="118" t="s">
        <v>9563</v>
      </c>
      <c r="G1265" s="117">
        <v>1.2457393129999999E-2</v>
      </c>
      <c r="H1265" s="117">
        <v>8.1957258999999999E-4</v>
      </c>
      <c r="I1265" s="117">
        <v>1.8684381800000002E-3</v>
      </c>
      <c r="J1265" s="117">
        <v>2.8319256000000002E-4</v>
      </c>
      <c r="K1265" s="117">
        <v>9.4861897999999993E-3</v>
      </c>
      <c r="L1265" s="116">
        <v>7.1324735338345852E-2</v>
      </c>
      <c r="M1265" s="115">
        <v>1.4563368000000001</v>
      </c>
      <c r="N1265" s="114">
        <v>1.7526142000000001E-3</v>
      </c>
      <c r="O1265" s="114">
        <v>1.6495546999999999E-3</v>
      </c>
      <c r="P1265" s="121">
        <v>6.5923280000000005E-5</v>
      </c>
      <c r="Q1265" s="121">
        <v>3.7136282000000003E-5</v>
      </c>
      <c r="R1265" s="113">
        <v>9.8894163805999992E-8</v>
      </c>
      <c r="S1265" s="112">
        <v>2.4379911334219999E-10</v>
      </c>
      <c r="T1265" s="112">
        <v>5.2011599131000005E-3</v>
      </c>
      <c r="U1265" s="122">
        <v>3.9765973000000001E-6</v>
      </c>
      <c r="V1265" s="174"/>
      <c r="W1265" s="173"/>
      <c r="X1265" s="170" t="s">
        <v>8546</v>
      </c>
      <c r="Y1265" s="76"/>
      <c r="Z1265" s="76"/>
      <c r="AA1265" s="108"/>
    </row>
    <row r="1266" spans="1:27" ht="14.5" customHeight="1">
      <c r="A1266" s="41" t="s">
        <v>9562</v>
      </c>
      <c r="B1266" s="119" t="s">
        <v>8704</v>
      </c>
      <c r="C1266" s="120" t="s">
        <v>9561</v>
      </c>
      <c r="D1266" s="135" t="s">
        <v>9524</v>
      </c>
      <c r="E1266" s="119" t="s">
        <v>8526</v>
      </c>
      <c r="F1266" s="118" t="s">
        <v>9560</v>
      </c>
      <c r="G1266" s="117">
        <v>1.175343123E-2</v>
      </c>
      <c r="H1266" s="117">
        <v>5.9999374999999998E-4</v>
      </c>
      <c r="I1266" s="117">
        <v>1.63982503E-3</v>
      </c>
      <c r="J1266" s="117">
        <v>3.5340475000000002E-4</v>
      </c>
      <c r="K1266" s="117">
        <v>9.1602077000000007E-3</v>
      </c>
      <c r="L1266" s="116">
        <v>6.8873742105263161E-2</v>
      </c>
      <c r="M1266" s="115">
        <v>1.4121579</v>
      </c>
      <c r="N1266" s="114">
        <v>1.6223715E-3</v>
      </c>
      <c r="O1266" s="114">
        <v>1.5295222E-3</v>
      </c>
      <c r="P1266" s="121">
        <v>6.2525753000000002E-5</v>
      </c>
      <c r="Q1266" s="121">
        <v>3.0323509999999999E-5</v>
      </c>
      <c r="R1266" s="113">
        <v>9.1697974052000004E-8</v>
      </c>
      <c r="S1266" s="112">
        <v>2.312342933413E-10</v>
      </c>
      <c r="T1266" s="112">
        <v>4.2469902399E-3</v>
      </c>
      <c r="U1266" s="122">
        <v>3.8351360000000001E-6</v>
      </c>
      <c r="V1266" s="174"/>
      <c r="W1266" s="173"/>
      <c r="X1266" s="170" t="s">
        <v>8546</v>
      </c>
      <c r="Y1266" s="76"/>
      <c r="Z1266" s="76"/>
      <c r="AA1266" s="108"/>
    </row>
    <row r="1267" spans="1:27" ht="14.5" customHeight="1">
      <c r="A1267" s="41" t="s">
        <v>9559</v>
      </c>
      <c r="B1267" s="119" t="s">
        <v>8704</v>
      </c>
      <c r="C1267" s="120" t="s">
        <v>9558</v>
      </c>
      <c r="D1267" s="135" t="s">
        <v>9524</v>
      </c>
      <c r="E1267" s="119" t="s">
        <v>8526</v>
      </c>
      <c r="F1267" s="118" t="s">
        <v>9557</v>
      </c>
      <c r="G1267" s="117">
        <v>2.0770342060000002E-2</v>
      </c>
      <c r="H1267" s="117">
        <v>1.6323210600000001E-3</v>
      </c>
      <c r="I1267" s="117">
        <v>3.2269600000000001E-3</v>
      </c>
      <c r="J1267" s="117">
        <v>0</v>
      </c>
      <c r="K1267" s="117">
        <v>1.5911061000000001E-2</v>
      </c>
      <c r="L1267" s="116">
        <v>0.11963203759398496</v>
      </c>
      <c r="M1267" s="115">
        <v>1.5463382000000001</v>
      </c>
      <c r="N1267" s="114">
        <v>2.8636514000000002E-3</v>
      </c>
      <c r="O1267" s="114">
        <v>2.7100072E-3</v>
      </c>
      <c r="P1267" s="114">
        <v>1.1190403999999999E-4</v>
      </c>
      <c r="Q1267" s="121">
        <v>4.1740153000000002E-5</v>
      </c>
      <c r="R1267" s="113">
        <v>1.6247045394999999E-7</v>
      </c>
      <c r="S1267" s="112">
        <v>4.1384631285079999E-10</v>
      </c>
      <c r="T1267" s="112">
        <v>5.8459597999999998E-3</v>
      </c>
      <c r="U1267" s="122">
        <v>6.2786254000000001E-6</v>
      </c>
      <c r="V1267" s="110"/>
      <c r="W1267" s="173"/>
      <c r="X1267" s="170" t="s">
        <v>8546</v>
      </c>
      <c r="Y1267" s="76"/>
      <c r="Z1267" s="76"/>
      <c r="AA1267" s="108"/>
    </row>
    <row r="1268" spans="1:27" ht="14.5" customHeight="1">
      <c r="A1268" s="41" t="s">
        <v>9556</v>
      </c>
      <c r="B1268" s="119" t="s">
        <v>8704</v>
      </c>
      <c r="C1268" s="120" t="s">
        <v>9555</v>
      </c>
      <c r="D1268" s="135" t="s">
        <v>9524</v>
      </c>
      <c r="E1268" s="119" t="s">
        <v>8526</v>
      </c>
      <c r="F1268" s="118" t="s">
        <v>9554</v>
      </c>
      <c r="G1268" s="117">
        <v>1.8268139609999998E-2</v>
      </c>
      <c r="H1268" s="117">
        <v>6.8422502000000003E-4</v>
      </c>
      <c r="I1268" s="117">
        <v>1.3684753799999999E-3</v>
      </c>
      <c r="J1268" s="117">
        <v>1.0501812100000001E-3</v>
      </c>
      <c r="K1268" s="117">
        <v>1.5165257999999999E-2</v>
      </c>
      <c r="L1268" s="116">
        <v>0.11402449624060149</v>
      </c>
      <c r="M1268" s="115">
        <v>1.894997</v>
      </c>
      <c r="N1268" s="114">
        <v>2.2745263999999999E-3</v>
      </c>
      <c r="O1268" s="114">
        <v>2.1238041E-3</v>
      </c>
      <c r="P1268" s="121">
        <v>9.5392278999999994E-5</v>
      </c>
      <c r="Q1268" s="121">
        <v>5.5330003999999998E-5</v>
      </c>
      <c r="R1268" s="113">
        <v>1.2732638413E-7</v>
      </c>
      <c r="S1268" s="112">
        <v>3.5278209487380002E-10</v>
      </c>
      <c r="T1268" s="112">
        <v>7.7493002813000004E-3</v>
      </c>
      <c r="U1268" s="122">
        <v>5.694941E-6</v>
      </c>
      <c r="V1268" s="180"/>
      <c r="W1268" s="173"/>
      <c r="X1268" s="170" t="s">
        <v>8546</v>
      </c>
      <c r="Y1268" s="76"/>
      <c r="Z1268" s="76"/>
      <c r="AA1268" s="108"/>
    </row>
    <row r="1269" spans="1:27" ht="14.5" customHeight="1">
      <c r="A1269" s="41" t="s">
        <v>9553</v>
      </c>
      <c r="B1269" s="119" t="s">
        <v>8704</v>
      </c>
      <c r="C1269" s="120" t="s">
        <v>9552</v>
      </c>
      <c r="D1269" s="135" t="s">
        <v>9524</v>
      </c>
      <c r="E1269" s="119" t="s">
        <v>8526</v>
      </c>
      <c r="F1269" s="118" t="s">
        <v>9551</v>
      </c>
      <c r="G1269" s="117">
        <v>8.5534040690000003E-4</v>
      </c>
      <c r="H1269" s="117">
        <v>4.3086243899999996E-5</v>
      </c>
      <c r="I1269" s="117">
        <v>6.0104212999999995E-5</v>
      </c>
      <c r="J1269" s="117">
        <v>2.3098441000000001E-4</v>
      </c>
      <c r="K1269" s="117">
        <v>5.2116553999999999E-4</v>
      </c>
      <c r="L1269" s="116">
        <v>3.9185378947368416E-3</v>
      </c>
      <c r="M1269" s="115">
        <v>1.0705910000000001</v>
      </c>
      <c r="N1269" s="121">
        <v>7.9807805999999995E-5</v>
      </c>
      <c r="O1269" s="121">
        <v>7.4746192999999993E-5</v>
      </c>
      <c r="P1269" s="121">
        <v>3.3914402E-6</v>
      </c>
      <c r="Q1269" s="121">
        <v>1.670172E-6</v>
      </c>
      <c r="R1269" s="113">
        <v>4.4811866096000006E-9</v>
      </c>
      <c r="S1269" s="112">
        <v>1.2542308328150001E-11</v>
      </c>
      <c r="T1269" s="112">
        <v>2.339176506E-4</v>
      </c>
      <c r="U1269" s="122">
        <v>2.8698231999999999E-7</v>
      </c>
      <c r="V1269" s="180"/>
      <c r="W1269" s="173"/>
      <c r="X1269" s="170" t="s">
        <v>8546</v>
      </c>
      <c r="Y1269" s="76"/>
      <c r="Z1269" s="76"/>
      <c r="AA1269" s="108"/>
    </row>
    <row r="1270" spans="1:27" ht="14.5" customHeight="1">
      <c r="A1270" s="41" t="s">
        <v>9550</v>
      </c>
      <c r="B1270" s="119" t="s">
        <v>8704</v>
      </c>
      <c r="C1270" s="120" t="s">
        <v>9549</v>
      </c>
      <c r="D1270" s="135" t="s">
        <v>9524</v>
      </c>
      <c r="E1270" s="119" t="s">
        <v>8526</v>
      </c>
      <c r="F1270" s="118" t="s">
        <v>9548</v>
      </c>
      <c r="G1270" s="117">
        <v>3.5099838403000003E-2</v>
      </c>
      <c r="H1270" s="117">
        <v>1.8556502100000002E-3</v>
      </c>
      <c r="I1270" s="117">
        <v>4.6960483000000001E-3</v>
      </c>
      <c r="J1270" s="117">
        <v>9.7263893000000003E-5</v>
      </c>
      <c r="K1270" s="117">
        <v>2.8450876E-2</v>
      </c>
      <c r="L1270" s="116">
        <v>0.21391636090225563</v>
      </c>
      <c r="M1270" s="115">
        <v>2.6555564</v>
      </c>
      <c r="N1270" s="114">
        <v>4.8416943999999998E-3</v>
      </c>
      <c r="O1270" s="114">
        <v>4.6090857000000004E-3</v>
      </c>
      <c r="P1270" s="114">
        <v>1.9202879999999999E-4</v>
      </c>
      <c r="Q1270" s="121">
        <v>4.0579966999999997E-5</v>
      </c>
      <c r="R1270" s="113">
        <v>2.7632408191999997E-7</v>
      </c>
      <c r="S1270" s="112">
        <v>7.1016566360099994E-10</v>
      </c>
      <c r="T1270" s="112">
        <v>5.6834688245000001E-3</v>
      </c>
      <c r="U1270" s="122">
        <v>1.1050494000000001E-5</v>
      </c>
      <c r="V1270" s="180"/>
      <c r="W1270" s="173"/>
      <c r="X1270" s="170" t="s">
        <v>8546</v>
      </c>
      <c r="Y1270" s="76"/>
      <c r="Z1270" s="76"/>
      <c r="AA1270" s="108"/>
    </row>
    <row r="1271" spans="1:27" ht="14.5" customHeight="1">
      <c r="A1271" s="41" t="s">
        <v>9547</v>
      </c>
      <c r="B1271" s="119" t="s">
        <v>8704</v>
      </c>
      <c r="C1271" s="120" t="s">
        <v>9546</v>
      </c>
      <c r="D1271" s="135" t="s">
        <v>9524</v>
      </c>
      <c r="E1271" s="119" t="s">
        <v>8526</v>
      </c>
      <c r="F1271" s="118" t="s">
        <v>9545</v>
      </c>
      <c r="G1271" s="117">
        <v>1.1967376589E-2</v>
      </c>
      <c r="H1271" s="117">
        <v>8.3137321900000004E-4</v>
      </c>
      <c r="I1271" s="117">
        <v>1.60579374E-3</v>
      </c>
      <c r="J1271" s="117">
        <v>2.1390873E-4</v>
      </c>
      <c r="K1271" s="117">
        <v>9.3163008999999995E-3</v>
      </c>
      <c r="L1271" s="116">
        <v>7.0047375187969912E-2</v>
      </c>
      <c r="M1271" s="115">
        <v>1.6009962</v>
      </c>
      <c r="N1271" s="114">
        <v>1.5734925000000001E-3</v>
      </c>
      <c r="O1271" s="114">
        <v>1.4593064E-3</v>
      </c>
      <c r="P1271" s="121">
        <v>6.3947006000000006E-5</v>
      </c>
      <c r="Q1271" s="121">
        <v>5.0239084999999997E-5</v>
      </c>
      <c r="R1271" s="113">
        <v>8.7488394950000002E-8</v>
      </c>
      <c r="S1271" s="112">
        <v>2.3649040562420003E-10</v>
      </c>
      <c r="T1271" s="112">
        <v>7.0362864239000003E-3</v>
      </c>
      <c r="U1271" s="122">
        <v>3.8899949999999997E-6</v>
      </c>
      <c r="V1271" s="180"/>
      <c r="W1271" s="173"/>
      <c r="X1271" s="170" t="s">
        <v>8546</v>
      </c>
      <c r="Y1271" s="76"/>
      <c r="Z1271" s="76"/>
      <c r="AA1271" s="108"/>
    </row>
    <row r="1272" spans="1:27" ht="14.5" customHeight="1">
      <c r="A1272" s="41" t="s">
        <v>9544</v>
      </c>
      <c r="B1272" s="119" t="s">
        <v>8704</v>
      </c>
      <c r="C1272" s="120" t="s">
        <v>9543</v>
      </c>
      <c r="D1272" s="135" t="s">
        <v>9524</v>
      </c>
      <c r="E1272" s="119" t="s">
        <v>8526</v>
      </c>
      <c r="F1272" s="118" t="s">
        <v>9542</v>
      </c>
      <c r="G1272" s="117">
        <v>2.04033359E-2</v>
      </c>
      <c r="H1272" s="117">
        <v>1.1757337E-3</v>
      </c>
      <c r="I1272" s="117">
        <v>2.8442415000000001E-3</v>
      </c>
      <c r="J1272" s="117">
        <v>4.8992847000000001E-3</v>
      </c>
      <c r="K1272" s="117">
        <v>1.1484075999999999E-2</v>
      </c>
      <c r="L1272" s="116">
        <v>8.6346436090225548E-2</v>
      </c>
      <c r="M1272" s="115">
        <v>2.1306185000000002</v>
      </c>
      <c r="N1272" s="114">
        <v>2.2560343000000002E-3</v>
      </c>
      <c r="O1272" s="114">
        <v>2.1407805999999999E-3</v>
      </c>
      <c r="P1272" s="121">
        <v>8.3561118999999994E-5</v>
      </c>
      <c r="Q1272" s="121">
        <v>3.1692632999999999E-5</v>
      </c>
      <c r="R1272" s="113">
        <v>1.2834415887999999E-7</v>
      </c>
      <c r="S1272" s="112">
        <v>3.0902780950230004E-10</v>
      </c>
      <c r="T1272" s="112">
        <v>4.4387441158000003E-3</v>
      </c>
      <c r="U1272" s="122">
        <v>5.8602746999999997E-6</v>
      </c>
      <c r="V1272" s="180"/>
      <c r="W1272" s="173"/>
      <c r="X1272" s="170" t="s">
        <v>8546</v>
      </c>
      <c r="Y1272" s="76"/>
      <c r="Z1272" s="76"/>
      <c r="AA1272" s="108"/>
    </row>
    <row r="1273" spans="1:27" ht="14.5" customHeight="1">
      <c r="A1273" s="41" t="s">
        <v>9541</v>
      </c>
      <c r="B1273" s="119" t="s">
        <v>8704</v>
      </c>
      <c r="C1273" s="120" t="s">
        <v>9540</v>
      </c>
      <c r="D1273" s="135" t="s">
        <v>9524</v>
      </c>
      <c r="E1273" s="119" t="s">
        <v>8526</v>
      </c>
      <c r="F1273" s="118" t="s">
        <v>9539</v>
      </c>
      <c r="G1273" s="117">
        <v>2.2034293561999999E-2</v>
      </c>
      <c r="H1273" s="117">
        <v>7.0166505999999995E-4</v>
      </c>
      <c r="I1273" s="117">
        <v>1.50065952E-3</v>
      </c>
      <c r="J1273" s="117">
        <v>1.4197536481999999E-2</v>
      </c>
      <c r="K1273" s="117">
        <v>5.6344324999999997E-3</v>
      </c>
      <c r="L1273" s="116">
        <v>4.2364154135338339E-2</v>
      </c>
      <c r="M1273" s="115">
        <v>2.6682456999999999</v>
      </c>
      <c r="N1273" s="114">
        <v>1.1593383000000001E-3</v>
      </c>
      <c r="O1273" s="114">
        <v>1.0972829999999999E-3</v>
      </c>
      <c r="P1273" s="121">
        <v>4.1691484000000002E-5</v>
      </c>
      <c r="Q1273" s="121">
        <v>2.0363853000000001E-5</v>
      </c>
      <c r="R1273" s="113">
        <v>6.5784350970000003E-8</v>
      </c>
      <c r="S1273" s="112">
        <v>1.5418447905780001E-10</v>
      </c>
      <c r="T1273" s="112">
        <v>2.8520803160999998E-3</v>
      </c>
      <c r="U1273" s="122">
        <v>5.0299909999999997E-6</v>
      </c>
      <c r="V1273" s="180"/>
      <c r="W1273" s="173"/>
      <c r="X1273" s="170" t="s">
        <v>8546</v>
      </c>
      <c r="Y1273" s="76"/>
      <c r="Z1273" s="76"/>
      <c r="AA1273" s="108"/>
    </row>
    <row r="1274" spans="1:27" ht="14.5" customHeight="1">
      <c r="A1274" s="41" t="s">
        <v>9538</v>
      </c>
      <c r="B1274" s="119" t="s">
        <v>8704</v>
      </c>
      <c r="C1274" s="120" t="s">
        <v>9537</v>
      </c>
      <c r="D1274" s="135" t="s">
        <v>9524</v>
      </c>
      <c r="E1274" s="119" t="s">
        <v>8526</v>
      </c>
      <c r="F1274" s="118" t="s">
        <v>9536</v>
      </c>
      <c r="G1274" s="117">
        <v>2.1384980588000001E-2</v>
      </c>
      <c r="H1274" s="117">
        <v>5.8892533699999997E-4</v>
      </c>
      <c r="I1274" s="117">
        <v>1.3102515099999998E-3</v>
      </c>
      <c r="J1274" s="117">
        <v>1.0104984040999999E-2</v>
      </c>
      <c r="K1274" s="117">
        <v>9.3808196999999992E-3</v>
      </c>
      <c r="L1274" s="116">
        <v>7.0532478947368416E-2</v>
      </c>
      <c r="M1274" s="115">
        <v>2.5491242000000001</v>
      </c>
      <c r="N1274" s="114">
        <v>1.4932111E-3</v>
      </c>
      <c r="O1274" s="114">
        <v>1.4153816E-3</v>
      </c>
      <c r="P1274" s="121">
        <v>6.2091015000000007E-5</v>
      </c>
      <c r="Q1274" s="121">
        <v>1.5738448E-5</v>
      </c>
      <c r="R1274" s="113">
        <v>8.4855013388000007E-8</v>
      </c>
      <c r="S1274" s="112">
        <v>2.2962653573460001E-10</v>
      </c>
      <c r="T1274" s="112">
        <v>2.2042644530999998E-3</v>
      </c>
      <c r="U1274" s="122">
        <v>5.3700665999999996E-6</v>
      </c>
      <c r="V1274" s="180"/>
      <c r="W1274" s="173"/>
      <c r="X1274" s="170" t="s">
        <v>8546</v>
      </c>
      <c r="Y1274" s="76"/>
      <c r="Z1274" s="76"/>
      <c r="AA1274" s="108"/>
    </row>
    <row r="1275" spans="1:27" ht="14.5" customHeight="1">
      <c r="A1275" s="41" t="s">
        <v>9535</v>
      </c>
      <c r="B1275" s="119" t="s">
        <v>8704</v>
      </c>
      <c r="C1275" s="120" t="s">
        <v>9534</v>
      </c>
      <c r="D1275" s="135" t="s">
        <v>9524</v>
      </c>
      <c r="E1275" s="119" t="s">
        <v>8526</v>
      </c>
      <c r="F1275" s="118" t="s">
        <v>9533</v>
      </c>
      <c r="G1275" s="117">
        <v>1.9032009169999999E-2</v>
      </c>
      <c r="H1275" s="117">
        <v>1.01608247E-3</v>
      </c>
      <c r="I1275" s="117">
        <v>2.2457889000000002E-3</v>
      </c>
      <c r="J1275" s="117">
        <v>5.1083518E-3</v>
      </c>
      <c r="K1275" s="117">
        <v>1.0661785999999999E-2</v>
      </c>
      <c r="L1275" s="116">
        <v>8.0163804511278192E-2</v>
      </c>
      <c r="M1275" s="115">
        <v>2.0386012</v>
      </c>
      <c r="N1275" s="114">
        <v>1.9282081000000001E-3</v>
      </c>
      <c r="O1275" s="114">
        <v>1.8084522E-3</v>
      </c>
      <c r="P1275" s="121">
        <v>7.5527944000000006E-5</v>
      </c>
      <c r="Q1275" s="121">
        <v>4.4228009000000002E-5</v>
      </c>
      <c r="R1275" s="113">
        <v>1.084203942E-7</v>
      </c>
      <c r="S1275" s="112">
        <v>2.7931931953089997E-10</v>
      </c>
      <c r="T1275" s="112">
        <v>6.1943989303000005E-3</v>
      </c>
      <c r="U1275" s="122">
        <v>5.2749065000000004E-6</v>
      </c>
      <c r="V1275" s="180"/>
      <c r="W1275" s="173"/>
      <c r="X1275" s="170" t="s">
        <v>8546</v>
      </c>
      <c r="Y1275" s="76"/>
      <c r="Z1275" s="76"/>
      <c r="AA1275" s="108"/>
    </row>
    <row r="1276" spans="1:27" ht="14.5" customHeight="1">
      <c r="A1276" s="41" t="s">
        <v>9532</v>
      </c>
      <c r="B1276" s="119" t="s">
        <v>8704</v>
      </c>
      <c r="C1276" s="120" t="s">
        <v>9531</v>
      </c>
      <c r="D1276" s="135" t="s">
        <v>9524</v>
      </c>
      <c r="E1276" s="119" t="s">
        <v>8526</v>
      </c>
      <c r="F1276" s="118" t="s">
        <v>9530</v>
      </c>
      <c r="G1276" s="117">
        <v>8.1375411026999994E-3</v>
      </c>
      <c r="H1276" s="117">
        <v>5.1822969699999998E-5</v>
      </c>
      <c r="I1276" s="117">
        <v>2.2143174299999997E-4</v>
      </c>
      <c r="J1276" s="117">
        <v>7.2609761899999998E-3</v>
      </c>
      <c r="K1276" s="117">
        <v>6.0331019999999998E-4</v>
      </c>
      <c r="L1276" s="116">
        <v>4.536166917293233E-3</v>
      </c>
      <c r="M1276" s="115">
        <v>1.7348081</v>
      </c>
      <c r="N1276" s="114">
        <v>1.3953189E-4</v>
      </c>
      <c r="O1276" s="114">
        <v>1.3115436E-4</v>
      </c>
      <c r="P1276" s="121">
        <v>4.8045002000000002E-6</v>
      </c>
      <c r="Q1276" s="121">
        <v>3.5730237999999999E-6</v>
      </c>
      <c r="R1276" s="113">
        <v>7.8629714362000009E-9</v>
      </c>
      <c r="S1276" s="112">
        <v>1.7768121666769998E-11</v>
      </c>
      <c r="T1276" s="112">
        <v>5.0042349549999992E-4</v>
      </c>
      <c r="U1276" s="122">
        <v>1.5834584E-6</v>
      </c>
      <c r="V1276" s="180"/>
      <c r="W1276" s="173"/>
      <c r="X1276" s="170" t="s">
        <v>8546</v>
      </c>
      <c r="Y1276" s="76"/>
      <c r="Z1276" s="76"/>
      <c r="AA1276" s="108"/>
    </row>
    <row r="1277" spans="1:27" ht="14.5" customHeight="1">
      <c r="A1277" s="41" t="s">
        <v>9529</v>
      </c>
      <c r="B1277" s="119" t="s">
        <v>8704</v>
      </c>
      <c r="C1277" s="120" t="s">
        <v>9528</v>
      </c>
      <c r="D1277" s="135" t="s">
        <v>9524</v>
      </c>
      <c r="E1277" s="119" t="s">
        <v>8526</v>
      </c>
      <c r="F1277" s="118" t="s">
        <v>9527</v>
      </c>
      <c r="G1277" s="117">
        <v>1.7229069829999999E-2</v>
      </c>
      <c r="H1277" s="117">
        <v>7.5228952000000004E-4</v>
      </c>
      <c r="I1277" s="117">
        <v>1.28946046E-3</v>
      </c>
      <c r="J1277" s="117">
        <v>3.6638178500000003E-3</v>
      </c>
      <c r="K1277" s="117">
        <v>1.1523502E-2</v>
      </c>
      <c r="L1277" s="116">
        <v>8.6642872180451122E-2</v>
      </c>
      <c r="M1277" s="115">
        <v>1.9706771999999999</v>
      </c>
      <c r="N1277" s="114">
        <v>1.8106692000000001E-3</v>
      </c>
      <c r="O1277" s="114">
        <v>1.6833715000000001E-3</v>
      </c>
      <c r="P1277" s="121">
        <v>7.4263468000000004E-5</v>
      </c>
      <c r="Q1277" s="121">
        <v>5.3034254000000002E-5</v>
      </c>
      <c r="R1277" s="113">
        <v>1.00921554189E-7</v>
      </c>
      <c r="S1277" s="112">
        <v>2.7464300417990004E-10</v>
      </c>
      <c r="T1277" s="112">
        <v>7.4277666956999999E-3</v>
      </c>
      <c r="U1277" s="122">
        <v>5.0006638000000002E-6</v>
      </c>
      <c r="V1277" s="110"/>
      <c r="W1277" s="173"/>
      <c r="X1277" s="170" t="s">
        <v>8546</v>
      </c>
      <c r="Y1277" s="76"/>
      <c r="Z1277" s="76"/>
      <c r="AA1277" s="108"/>
    </row>
    <row r="1278" spans="1:27" ht="14.5" customHeight="1">
      <c r="A1278" s="41" t="s">
        <v>9526</v>
      </c>
      <c r="B1278" s="119" t="s">
        <v>8704</v>
      </c>
      <c r="C1278" s="120" t="s">
        <v>9525</v>
      </c>
      <c r="D1278" s="135" t="s">
        <v>9524</v>
      </c>
      <c r="E1278" s="119" t="s">
        <v>8526</v>
      </c>
      <c r="F1278" s="118" t="s">
        <v>9523</v>
      </c>
      <c r="G1278" s="117">
        <v>1.3847287669000001E-2</v>
      </c>
      <c r="H1278" s="117">
        <v>2.2049333899999999E-4</v>
      </c>
      <c r="I1278" s="117">
        <v>6.7973390000000005E-4</v>
      </c>
      <c r="J1278" s="117">
        <v>8.9592019300000006E-3</v>
      </c>
      <c r="K1278" s="117">
        <v>3.9878585000000001E-3</v>
      </c>
      <c r="L1278" s="116">
        <v>2.9983898496240599E-2</v>
      </c>
      <c r="M1278" s="115">
        <v>2.1591743999999999</v>
      </c>
      <c r="N1278" s="114">
        <v>6.9528061999999996E-4</v>
      </c>
      <c r="O1278" s="114">
        <v>6.5386925000000004E-4</v>
      </c>
      <c r="P1278" s="121">
        <v>2.6977735E-5</v>
      </c>
      <c r="Q1278" s="121">
        <v>1.4433631999999999E-5</v>
      </c>
      <c r="R1278" s="113">
        <v>3.9200794950000001E-8</v>
      </c>
      <c r="S1278" s="112">
        <v>9.9769727768199997E-11</v>
      </c>
      <c r="T1278" s="112">
        <v>2.0215170823000002E-3</v>
      </c>
      <c r="U1278" s="122">
        <v>3.1809074000000001E-6</v>
      </c>
      <c r="V1278" s="110"/>
      <c r="W1278" s="173"/>
      <c r="X1278" s="170" t="s">
        <v>8546</v>
      </c>
      <c r="Y1278" s="76"/>
      <c r="Z1278" s="76"/>
      <c r="AA1278" s="108"/>
    </row>
    <row r="1279" spans="1:27" ht="14.5" customHeight="1">
      <c r="B1279" s="119" t="s">
        <v>8704</v>
      </c>
      <c r="C1279" s="133" t="s">
        <v>9522</v>
      </c>
      <c r="D1279" s="135"/>
      <c r="G1279" s="131"/>
      <c r="H1279" s="131"/>
      <c r="I1279" s="131"/>
      <c r="J1279" s="131"/>
      <c r="K1279" s="131"/>
      <c r="L1279" s="131"/>
      <c r="M1279" s="100"/>
      <c r="N1279" s="41"/>
      <c r="O1279" s="41"/>
      <c r="V1279" s="179"/>
      <c r="W1279" s="172"/>
      <c r="X1279" s="170"/>
      <c r="Y1279" s="76"/>
      <c r="Z1279" s="76"/>
      <c r="AA1279" s="108"/>
    </row>
    <row r="1280" spans="1:27" ht="14.5" customHeight="1">
      <c r="B1280" s="119" t="s">
        <v>8704</v>
      </c>
      <c r="C1280" s="133" t="s">
        <v>9521</v>
      </c>
      <c r="D1280" s="133" t="s">
        <v>8944</v>
      </c>
      <c r="G1280" s="131"/>
      <c r="H1280" s="131"/>
      <c r="I1280" s="131"/>
      <c r="J1280" s="131"/>
      <c r="K1280" s="131"/>
      <c r="L1280" s="131"/>
      <c r="M1280" s="100"/>
      <c r="N1280" s="41"/>
      <c r="O1280" s="41"/>
      <c r="V1280" s="130"/>
      <c r="W1280" s="105"/>
      <c r="X1280" s="76"/>
      <c r="Y1280" s="76"/>
      <c r="Z1280" s="76"/>
      <c r="AA1280" s="108"/>
    </row>
    <row r="1281" spans="1:27" ht="14.5" customHeight="1">
      <c r="A1281" s="41" t="s">
        <v>9520</v>
      </c>
      <c r="B1281" s="119" t="s">
        <v>8946</v>
      </c>
      <c r="C1281" s="120" t="s">
        <v>9519</v>
      </c>
      <c r="D1281" s="135" t="s">
        <v>8944</v>
      </c>
      <c r="E1281" s="119" t="s">
        <v>8526</v>
      </c>
      <c r="F1281" s="118" t="s">
        <v>9518</v>
      </c>
      <c r="G1281" s="117">
        <v>3.0341439333E-2</v>
      </c>
      <c r="H1281" s="117">
        <v>2.8517808999999998E-3</v>
      </c>
      <c r="I1281" s="117">
        <v>4.5520383000000001E-3</v>
      </c>
      <c r="J1281" s="117">
        <v>3.3724913300000003E-4</v>
      </c>
      <c r="K1281" s="117">
        <v>2.2600371000000001E-2</v>
      </c>
      <c r="L1281" s="116">
        <v>0.16992760150375941</v>
      </c>
      <c r="M1281" s="115">
        <v>2.3028308000000002</v>
      </c>
      <c r="N1281" s="114">
        <v>4.2086911999999997E-3</v>
      </c>
      <c r="O1281" s="114">
        <v>3.9751279E-3</v>
      </c>
      <c r="P1281" s="114">
        <v>1.5879167000000001E-4</v>
      </c>
      <c r="Q1281" s="121">
        <v>7.4771652999999999E-5</v>
      </c>
      <c r="R1281" s="113">
        <v>2.3831702414999999E-7</v>
      </c>
      <c r="S1281" s="112">
        <v>5.8724728846199986E-10</v>
      </c>
      <c r="T1281" s="112">
        <v>1.04722207253E-2</v>
      </c>
      <c r="U1281" s="122">
        <v>9.9222612999999997E-6</v>
      </c>
      <c r="V1281" s="178"/>
      <c r="W1281" s="173"/>
      <c r="X1281" s="170" t="s">
        <v>8546</v>
      </c>
      <c r="Y1281" s="76"/>
      <c r="Z1281" s="76"/>
      <c r="AA1281" s="108"/>
    </row>
    <row r="1282" spans="1:27" ht="14.5" customHeight="1">
      <c r="A1282" s="41" t="s">
        <v>9517</v>
      </c>
      <c r="B1282" s="119" t="s">
        <v>8946</v>
      </c>
      <c r="C1282" s="120" t="s">
        <v>9516</v>
      </c>
      <c r="D1282" s="135" t="s">
        <v>8944</v>
      </c>
      <c r="E1282" s="119" t="s">
        <v>8526</v>
      </c>
      <c r="F1282" s="118" t="s">
        <v>9515</v>
      </c>
      <c r="G1282" s="117">
        <v>3.1768857979999995E-2</v>
      </c>
      <c r="H1282" s="117">
        <v>2.5500272699999996E-3</v>
      </c>
      <c r="I1282" s="117">
        <v>3.7733167999999999E-3</v>
      </c>
      <c r="J1282" s="117">
        <v>1.3123439099999999E-3</v>
      </c>
      <c r="K1282" s="117">
        <v>2.4133169999999999E-2</v>
      </c>
      <c r="L1282" s="116">
        <v>0.18145240601503757</v>
      </c>
      <c r="M1282" s="115">
        <v>2.4505069000000002</v>
      </c>
      <c r="N1282" s="114">
        <v>4.1467433999999997E-3</v>
      </c>
      <c r="O1282" s="114">
        <v>3.9487639999999996E-3</v>
      </c>
      <c r="P1282" s="114">
        <v>1.6248548999999999E-4</v>
      </c>
      <c r="Q1282" s="121">
        <v>3.5493982E-5</v>
      </c>
      <c r="R1282" s="113">
        <v>2.3673644606999998E-7</v>
      </c>
      <c r="S1282" s="112">
        <v>6.0090788110900013E-10</v>
      </c>
      <c r="T1282" s="112">
        <v>4.9711459220000004E-3</v>
      </c>
      <c r="U1282" s="122">
        <v>1.0144233E-5</v>
      </c>
      <c r="V1282" s="178"/>
      <c r="W1282" s="173"/>
      <c r="X1282" s="170" t="s">
        <v>8546</v>
      </c>
      <c r="Y1282" s="76"/>
      <c r="Z1282" s="76"/>
      <c r="AA1282" s="108"/>
    </row>
    <row r="1283" spans="1:27" ht="14.5" customHeight="1">
      <c r="A1283" s="41" t="s">
        <v>9514</v>
      </c>
      <c r="B1283" s="119" t="s">
        <v>8946</v>
      </c>
      <c r="C1283" s="120" t="s">
        <v>9513</v>
      </c>
      <c r="D1283" s="135" t="s">
        <v>8944</v>
      </c>
      <c r="E1283" s="119" t="s">
        <v>8526</v>
      </c>
      <c r="F1283" s="118" t="s">
        <v>9512</v>
      </c>
      <c r="G1283" s="117">
        <v>5.6456957140000002E-4</v>
      </c>
      <c r="H1283" s="117">
        <v>2.7398824399999998E-5</v>
      </c>
      <c r="I1283" s="117">
        <v>6.3603687E-5</v>
      </c>
      <c r="J1283" s="117">
        <v>1.7622908999999999E-4</v>
      </c>
      <c r="K1283" s="117">
        <v>2.9733796999999998E-4</v>
      </c>
      <c r="L1283" s="116">
        <v>2.2356238345864659E-3</v>
      </c>
      <c r="M1283" s="115">
        <v>0.63740160000000001</v>
      </c>
      <c r="N1283" s="121">
        <v>5.2941264999999998E-5</v>
      </c>
      <c r="O1283" s="121">
        <v>5.0805656E-5</v>
      </c>
      <c r="P1283" s="121">
        <v>2.1102128999999999E-6</v>
      </c>
      <c r="Q1283" s="121">
        <v>2.5396391E-8</v>
      </c>
      <c r="R1283" s="113">
        <v>3.0459025990999998E-9</v>
      </c>
      <c r="S1283" s="112">
        <v>7.8040415952200012E-12</v>
      </c>
      <c r="T1283" s="112">
        <v>3.5569175000000002E-6</v>
      </c>
      <c r="U1283" s="122">
        <v>1.7476834000000001E-7</v>
      </c>
      <c r="V1283" s="178"/>
      <c r="W1283" s="173"/>
      <c r="X1283" s="170" t="s">
        <v>8546</v>
      </c>
      <c r="Y1283" s="76"/>
      <c r="Z1283" s="76"/>
      <c r="AA1283" s="108"/>
    </row>
    <row r="1284" spans="1:27" ht="14.5" customHeight="1">
      <c r="A1284" s="41" t="s">
        <v>9511</v>
      </c>
      <c r="B1284" s="119" t="s">
        <v>8946</v>
      </c>
      <c r="C1284" s="120" t="s">
        <v>9510</v>
      </c>
      <c r="D1284" s="135" t="s">
        <v>8944</v>
      </c>
      <c r="E1284" s="119" t="s">
        <v>8526</v>
      </c>
      <c r="F1284" s="118" t="s">
        <v>9509</v>
      </c>
      <c r="G1284" s="117">
        <v>2.9463278204E-2</v>
      </c>
      <c r="H1284" s="117">
        <v>2.6312086500000003E-3</v>
      </c>
      <c r="I1284" s="117">
        <v>3.9750423999999999E-3</v>
      </c>
      <c r="J1284" s="117">
        <v>3.6969171540000003E-3</v>
      </c>
      <c r="K1284" s="117">
        <v>1.9160110000000001E-2</v>
      </c>
      <c r="L1284" s="116">
        <v>0.14406097744360902</v>
      </c>
      <c r="M1284" s="115">
        <v>2.3956569999999999</v>
      </c>
      <c r="N1284" s="114">
        <v>3.5841801000000002E-3</v>
      </c>
      <c r="O1284" s="114">
        <v>3.3834309000000001E-3</v>
      </c>
      <c r="P1284" s="114">
        <v>1.3569033999999999E-4</v>
      </c>
      <c r="Q1284" s="121">
        <v>6.5058841999999996E-5</v>
      </c>
      <c r="R1284" s="113">
        <v>2.0284357272000002E-7</v>
      </c>
      <c r="S1284" s="112">
        <v>5.0181337966500003E-10</v>
      </c>
      <c r="T1284" s="112">
        <v>9.1118826392500001E-3</v>
      </c>
      <c r="U1284" s="122">
        <v>9.0857226999999999E-6</v>
      </c>
      <c r="V1284" s="154"/>
      <c r="W1284" s="173"/>
      <c r="X1284" s="170" t="s">
        <v>8546</v>
      </c>
      <c r="Y1284" s="76"/>
      <c r="Z1284" s="76"/>
      <c r="AA1284" s="108"/>
    </row>
    <row r="1285" spans="1:27" ht="14.5" customHeight="1">
      <c r="A1285" s="41" t="s">
        <v>9508</v>
      </c>
      <c r="B1285" s="119" t="s">
        <v>8946</v>
      </c>
      <c r="C1285" s="120" t="s">
        <v>9507</v>
      </c>
      <c r="D1285" s="135" t="s">
        <v>8944</v>
      </c>
      <c r="E1285" s="119" t="s">
        <v>8526</v>
      </c>
      <c r="F1285" s="118" t="s">
        <v>9506</v>
      </c>
      <c r="G1285" s="117">
        <v>5.4975624889999999E-4</v>
      </c>
      <c r="H1285" s="117">
        <v>5.1601233899999998E-5</v>
      </c>
      <c r="I1285" s="117">
        <v>6.3192454999999999E-5</v>
      </c>
      <c r="J1285" s="117">
        <v>2.0320164000000001E-4</v>
      </c>
      <c r="K1285" s="117">
        <v>2.3176092E-4</v>
      </c>
      <c r="L1285" s="116">
        <v>1.7425633082706767E-3</v>
      </c>
      <c r="M1285" s="115">
        <v>1.0526316</v>
      </c>
      <c r="N1285" s="121">
        <v>4.1989585999999997E-5</v>
      </c>
      <c r="O1285" s="121">
        <v>4.0177464999999997E-5</v>
      </c>
      <c r="P1285" s="121">
        <v>1.7828380000000001E-6</v>
      </c>
      <c r="Q1285" s="121">
        <v>2.9283407999999999E-8</v>
      </c>
      <c r="R1285" s="113">
        <v>2.4087208595999999E-9</v>
      </c>
      <c r="S1285" s="112">
        <v>6.593335696090001E-12</v>
      </c>
      <c r="T1285" s="112">
        <v>4.1013176000000003E-6</v>
      </c>
      <c r="U1285" s="122">
        <v>1.8244599999999999E-7</v>
      </c>
      <c r="V1285" s="154"/>
      <c r="W1285" s="173"/>
      <c r="X1285" s="170" t="s">
        <v>8546</v>
      </c>
      <c r="Y1285" s="76"/>
      <c r="Z1285" s="76"/>
      <c r="AA1285" s="108"/>
    </row>
    <row r="1286" spans="1:27" ht="14.5" customHeight="1">
      <c r="A1286" s="41" t="s">
        <v>9505</v>
      </c>
      <c r="B1286" s="119" t="s">
        <v>8946</v>
      </c>
      <c r="C1286" s="120" t="s">
        <v>9504</v>
      </c>
      <c r="D1286" s="135" t="s">
        <v>8944</v>
      </c>
      <c r="E1286" s="119" t="s">
        <v>8526</v>
      </c>
      <c r="F1286" s="118" t="s">
        <v>9503</v>
      </c>
      <c r="G1286" s="117">
        <v>3.5221062334999997E-2</v>
      </c>
      <c r="H1286" s="117">
        <v>3.5359919000000004E-3</v>
      </c>
      <c r="I1286" s="117">
        <v>6.2370563E-3</v>
      </c>
      <c r="J1286" s="117">
        <v>4.8745413500000001E-4</v>
      </c>
      <c r="K1286" s="117">
        <v>2.496056E-2</v>
      </c>
      <c r="L1286" s="116">
        <v>0.18767338345864659</v>
      </c>
      <c r="M1286" s="115">
        <v>2.4936777999999999</v>
      </c>
      <c r="N1286" s="114">
        <v>5.0491182000000001E-3</v>
      </c>
      <c r="O1286" s="114">
        <v>4.7351366999999998E-3</v>
      </c>
      <c r="P1286" s="114">
        <v>1.8293741999999999E-4</v>
      </c>
      <c r="Q1286" s="114">
        <v>1.3104406999999999E-4</v>
      </c>
      <c r="R1286" s="113">
        <v>2.8388110083000001E-7</v>
      </c>
      <c r="S1286" s="112">
        <v>6.7654371501399996E-10</v>
      </c>
      <c r="T1286" s="112">
        <v>1.835351156949E-2</v>
      </c>
      <c r="U1286" s="122">
        <v>1.1610662E-5</v>
      </c>
      <c r="V1286" s="154"/>
      <c r="W1286" s="173"/>
      <c r="X1286" s="170" t="s">
        <v>8546</v>
      </c>
      <c r="Y1286" s="76"/>
      <c r="Z1286" s="76"/>
      <c r="AA1286" s="108"/>
    </row>
    <row r="1287" spans="1:27" ht="14.5" customHeight="1">
      <c r="A1287" s="41" t="s">
        <v>9502</v>
      </c>
      <c r="B1287" s="119" t="s">
        <v>8946</v>
      </c>
      <c r="C1287" s="120" t="s">
        <v>9501</v>
      </c>
      <c r="D1287" s="135" t="s">
        <v>8944</v>
      </c>
      <c r="E1287" s="119" t="s">
        <v>8526</v>
      </c>
      <c r="F1287" s="118" t="s">
        <v>9500</v>
      </c>
      <c r="G1287" s="117">
        <v>2.5691852049999998E-2</v>
      </c>
      <c r="H1287" s="117">
        <v>2.1680731299999999E-3</v>
      </c>
      <c r="I1287" s="117">
        <v>3.3342746999999997E-3</v>
      </c>
      <c r="J1287" s="117">
        <v>3.9347382200000001E-3</v>
      </c>
      <c r="K1287" s="117">
        <v>1.6254766E-2</v>
      </c>
      <c r="L1287" s="116">
        <v>0.12221628571428571</v>
      </c>
      <c r="M1287" s="115">
        <v>2.2238201000000002</v>
      </c>
      <c r="N1287" s="114">
        <v>3.0301664000000001E-3</v>
      </c>
      <c r="O1287" s="114">
        <v>2.8626873000000001E-3</v>
      </c>
      <c r="P1287" s="114">
        <v>1.1478939E-4</v>
      </c>
      <c r="Q1287" s="121">
        <v>5.2689699999999998E-5</v>
      </c>
      <c r="R1287" s="113">
        <v>1.7162393803999998E-7</v>
      </c>
      <c r="S1287" s="112">
        <v>4.2451697354580001E-10</v>
      </c>
      <c r="T1287" s="112">
        <v>7.3795096981999998E-3</v>
      </c>
      <c r="U1287" s="122">
        <v>7.8110532000000001E-6</v>
      </c>
      <c r="V1287" s="154"/>
      <c r="W1287" s="173"/>
      <c r="X1287" s="170" t="s">
        <v>8546</v>
      </c>
      <c r="Y1287" s="76"/>
      <c r="Z1287" s="76"/>
      <c r="AA1287" s="108"/>
    </row>
    <row r="1288" spans="1:27" ht="14.5" customHeight="1">
      <c r="A1288" s="41" t="s">
        <v>9499</v>
      </c>
      <c r="B1288" s="119" t="s">
        <v>8946</v>
      </c>
      <c r="C1288" s="120" t="s">
        <v>9498</v>
      </c>
      <c r="D1288" s="135" t="s">
        <v>8944</v>
      </c>
      <c r="E1288" s="119" t="s">
        <v>8526</v>
      </c>
      <c r="F1288" s="118" t="s">
        <v>9497</v>
      </c>
      <c r="G1288" s="117">
        <v>9.6105592000000004E-3</v>
      </c>
      <c r="H1288" s="117">
        <v>8.9922140999999995E-4</v>
      </c>
      <c r="I1288" s="117">
        <v>1.5064151100000001E-3</v>
      </c>
      <c r="J1288" s="117">
        <v>6.0718138000000004E-4</v>
      </c>
      <c r="K1288" s="117">
        <v>6.5977413000000004E-3</v>
      </c>
      <c r="L1288" s="116">
        <v>4.9607077443609024E-2</v>
      </c>
      <c r="M1288" s="115">
        <v>1.3778686</v>
      </c>
      <c r="N1288" s="114">
        <v>1.2814069E-3</v>
      </c>
      <c r="O1288" s="114">
        <v>1.2063537000000001E-3</v>
      </c>
      <c r="P1288" s="121">
        <v>4.7504649E-5</v>
      </c>
      <c r="Q1288" s="121">
        <v>2.7548532E-5</v>
      </c>
      <c r="R1288" s="113">
        <v>7.2323364016000004E-8</v>
      </c>
      <c r="S1288" s="112">
        <v>1.756828769414E-10</v>
      </c>
      <c r="T1288" s="112">
        <v>3.8583378122999997E-3</v>
      </c>
      <c r="U1288" s="122">
        <v>3.0974530000000002E-6</v>
      </c>
      <c r="V1288" s="154"/>
      <c r="W1288" s="173"/>
      <c r="X1288" s="170" t="s">
        <v>8546</v>
      </c>
      <c r="Y1288" s="76"/>
      <c r="Z1288" s="76"/>
      <c r="AA1288" s="108"/>
    </row>
    <row r="1289" spans="1:27" ht="14.5" customHeight="1">
      <c r="A1289" s="41" t="s">
        <v>9496</v>
      </c>
      <c r="B1289" s="119" t="s">
        <v>8946</v>
      </c>
      <c r="C1289" s="120" t="s">
        <v>9495</v>
      </c>
      <c r="D1289" s="135" t="s">
        <v>8944</v>
      </c>
      <c r="E1289" s="119" t="s">
        <v>8526</v>
      </c>
      <c r="F1289" s="118" t="s">
        <v>9494</v>
      </c>
      <c r="G1289" s="117">
        <v>2.3162866209999999E-4</v>
      </c>
      <c r="H1289" s="117">
        <v>1.46935161E-5</v>
      </c>
      <c r="I1289" s="117">
        <v>2.6414938000000001E-5</v>
      </c>
      <c r="J1289" s="117">
        <v>7.5557697999999998E-5</v>
      </c>
      <c r="K1289" s="117">
        <v>1.1496251E-4</v>
      </c>
      <c r="L1289" s="116">
        <v>8.6437977443609021E-4</v>
      </c>
      <c r="M1289" s="115">
        <v>0.31673824</v>
      </c>
      <c r="N1289" s="121">
        <v>2.0559847000000001E-5</v>
      </c>
      <c r="O1289" s="121">
        <v>1.9714483999999999E-5</v>
      </c>
      <c r="P1289" s="121">
        <v>8.3447450000000005E-7</v>
      </c>
      <c r="Q1289" s="121">
        <v>1.0888626999999999E-8</v>
      </c>
      <c r="R1289" s="113">
        <v>1.1819234805000001E-9</v>
      </c>
      <c r="S1289" s="112">
        <v>3.0860743650530002E-12</v>
      </c>
      <c r="T1289" s="112">
        <v>1.5250178E-6</v>
      </c>
      <c r="U1289" s="122">
        <v>7.3105864000000003E-8</v>
      </c>
      <c r="V1289" s="154"/>
      <c r="W1289" s="173"/>
      <c r="X1289" s="170" t="s">
        <v>8546</v>
      </c>
      <c r="Y1289" s="76"/>
      <c r="Z1289" s="76"/>
      <c r="AA1289" s="108"/>
    </row>
    <row r="1290" spans="1:27" ht="14.5" customHeight="1">
      <c r="A1290" s="41" t="s">
        <v>9493</v>
      </c>
      <c r="B1290" s="119" t="s">
        <v>8946</v>
      </c>
      <c r="C1290" s="120" t="s">
        <v>9492</v>
      </c>
      <c r="D1290" s="135" t="s">
        <v>8944</v>
      </c>
      <c r="E1290" s="119" t="s">
        <v>8526</v>
      </c>
      <c r="F1290" s="118" t="s">
        <v>9491</v>
      </c>
      <c r="G1290" s="117">
        <v>2.837767452E-2</v>
      </c>
      <c r="H1290" s="117">
        <v>2.3328998699999998E-3</v>
      </c>
      <c r="I1290" s="117">
        <v>3.5999356000000001E-3</v>
      </c>
      <c r="J1290" s="117">
        <v>2.2818440499999997E-3</v>
      </c>
      <c r="K1290" s="117">
        <v>2.0162995E-2</v>
      </c>
      <c r="L1290" s="116">
        <v>0.15160146616541353</v>
      </c>
      <c r="M1290" s="115">
        <v>2.3575491</v>
      </c>
      <c r="N1290" s="114">
        <v>3.6043278999999999E-3</v>
      </c>
      <c r="O1290" s="114">
        <v>3.4192879999999999E-3</v>
      </c>
      <c r="P1290" s="114">
        <v>1.3867240999999999E-4</v>
      </c>
      <c r="Q1290" s="121">
        <v>4.6367479000000002E-5</v>
      </c>
      <c r="R1290" s="113">
        <v>2.0499328249999998E-7</v>
      </c>
      <c r="S1290" s="112">
        <v>5.1284174251200003E-10</v>
      </c>
      <c r="T1290" s="112">
        <v>6.4940445938000005E-3</v>
      </c>
      <c r="U1290" s="122">
        <v>8.9268955000000002E-6</v>
      </c>
      <c r="V1290" s="154"/>
      <c r="W1290" s="173"/>
      <c r="X1290" s="170" t="s">
        <v>8546</v>
      </c>
      <c r="Y1290" s="76"/>
      <c r="Z1290" s="76"/>
      <c r="AA1290" s="108"/>
    </row>
    <row r="1291" spans="1:27" ht="14.5" customHeight="1">
      <c r="A1291" s="41" t="s">
        <v>9490</v>
      </c>
      <c r="B1291" s="119" t="s">
        <v>8946</v>
      </c>
      <c r="C1291" s="120" t="s">
        <v>9489</v>
      </c>
      <c r="D1291" s="135" t="s">
        <v>8944</v>
      </c>
      <c r="E1291" s="119" t="s">
        <v>8526</v>
      </c>
      <c r="F1291" s="118" t="s">
        <v>9488</v>
      </c>
      <c r="G1291" s="117">
        <v>7.3312793399999999E-3</v>
      </c>
      <c r="H1291" s="117">
        <v>4.8771748000000007E-4</v>
      </c>
      <c r="I1291" s="117">
        <v>1.46232782E-3</v>
      </c>
      <c r="J1291" s="117">
        <v>2.6750424000000002E-4</v>
      </c>
      <c r="K1291" s="117">
        <v>5.1137298000000003E-3</v>
      </c>
      <c r="L1291" s="116">
        <v>3.8449096240601506E-2</v>
      </c>
      <c r="M1291" s="115">
        <v>1.3732122</v>
      </c>
      <c r="N1291" s="114">
        <v>1.1171868999999999E-3</v>
      </c>
      <c r="O1291" s="114">
        <v>1.0464452000000001E-3</v>
      </c>
      <c r="P1291" s="121">
        <v>3.8102092E-5</v>
      </c>
      <c r="Q1291" s="121">
        <v>3.2639670999999999E-5</v>
      </c>
      <c r="R1291" s="113">
        <v>6.2736520320000002E-8</v>
      </c>
      <c r="S1291" s="112">
        <v>1.4091010605590002E-10</v>
      </c>
      <c r="T1291" s="112">
        <v>4.5713824681999993E-3</v>
      </c>
      <c r="U1291" s="122">
        <v>2.4563726E-6</v>
      </c>
      <c r="V1291" s="154"/>
      <c r="W1291" s="173"/>
      <c r="X1291" s="170" t="s">
        <v>8546</v>
      </c>
      <c r="Y1291" s="76"/>
      <c r="Z1291" s="76"/>
      <c r="AA1291" s="108"/>
    </row>
    <row r="1292" spans="1:27" ht="14.5" customHeight="1">
      <c r="A1292" s="41" t="s">
        <v>9487</v>
      </c>
      <c r="B1292" s="119" t="s">
        <v>8946</v>
      </c>
      <c r="C1292" s="120" t="s">
        <v>9486</v>
      </c>
      <c r="D1292" s="135" t="s">
        <v>8944</v>
      </c>
      <c r="E1292" s="119" t="s">
        <v>8526</v>
      </c>
      <c r="F1292" s="118" t="s">
        <v>9485</v>
      </c>
      <c r="G1292" s="117">
        <v>5.8688723450000006E-4</v>
      </c>
      <c r="H1292" s="117">
        <v>5.1232972500000004E-5</v>
      </c>
      <c r="I1292" s="117">
        <v>6.7402072E-5</v>
      </c>
      <c r="J1292" s="117">
        <v>2.109934E-4</v>
      </c>
      <c r="K1292" s="117">
        <v>2.5725879E-4</v>
      </c>
      <c r="L1292" s="116">
        <v>1.9342766165413533E-3</v>
      </c>
      <c r="M1292" s="115">
        <v>1.0526317000000001</v>
      </c>
      <c r="N1292" s="121">
        <v>4.6457396000000003E-5</v>
      </c>
      <c r="O1292" s="121">
        <v>4.4475714999999999E-5</v>
      </c>
      <c r="P1292" s="121">
        <v>1.9512747999999999E-6</v>
      </c>
      <c r="Q1292" s="121">
        <v>3.0406277999999997E-8</v>
      </c>
      <c r="R1292" s="113">
        <v>2.6664097708999999E-9</v>
      </c>
      <c r="S1292" s="112">
        <v>7.2162531721600013E-12</v>
      </c>
      <c r="T1292" s="112">
        <v>4.2585822999999999E-6</v>
      </c>
      <c r="U1292" s="122">
        <v>1.9259602000000001E-7</v>
      </c>
      <c r="V1292" s="154"/>
      <c r="W1292" s="173"/>
      <c r="X1292" s="170" t="s">
        <v>8546</v>
      </c>
      <c r="Y1292" s="76"/>
      <c r="Z1292" s="76"/>
      <c r="AA1292" s="108"/>
    </row>
    <row r="1293" spans="1:27" ht="14.5" customHeight="1">
      <c r="A1293" s="41" t="s">
        <v>9484</v>
      </c>
      <c r="B1293" s="119" t="s">
        <v>8946</v>
      </c>
      <c r="C1293" s="120" t="s">
        <v>9483</v>
      </c>
      <c r="D1293" s="135" t="s">
        <v>8944</v>
      </c>
      <c r="E1293" s="119" t="s">
        <v>8526</v>
      </c>
      <c r="F1293" s="118" t="s">
        <v>9482</v>
      </c>
      <c r="G1293" s="117">
        <v>3.4898942954999998E-2</v>
      </c>
      <c r="H1293" s="117">
        <v>3.8487008000000003E-3</v>
      </c>
      <c r="I1293" s="117">
        <v>6.0308330999999998E-3</v>
      </c>
      <c r="J1293" s="117">
        <v>1.2819054999999999E-5</v>
      </c>
      <c r="K1293" s="117">
        <v>2.5006589999999999E-2</v>
      </c>
      <c r="L1293" s="116">
        <v>0.18801947368421051</v>
      </c>
      <c r="M1293" s="115">
        <v>2.3731119000000001</v>
      </c>
      <c r="N1293" s="114">
        <v>4.9501898000000001E-3</v>
      </c>
      <c r="O1293" s="114">
        <v>4.6446042000000002E-3</v>
      </c>
      <c r="P1293" s="114">
        <v>1.8262448E-4</v>
      </c>
      <c r="Q1293" s="114">
        <v>1.2296114999999999E-4</v>
      </c>
      <c r="R1293" s="113">
        <v>2.7845348568000001E-7</v>
      </c>
      <c r="S1293" s="112">
        <v>6.753864084899999E-10</v>
      </c>
      <c r="T1293" s="112">
        <v>1.7221449733220002E-2</v>
      </c>
      <c r="U1293" s="122">
        <v>1.1519188E-5</v>
      </c>
      <c r="V1293" s="154"/>
      <c r="W1293" s="173"/>
      <c r="X1293" s="170" t="s">
        <v>8546</v>
      </c>
      <c r="Y1293" s="76"/>
      <c r="Z1293" s="76"/>
      <c r="AA1293" s="108"/>
    </row>
    <row r="1294" spans="1:27" ht="14.5" customHeight="1">
      <c r="A1294" s="41" t="s">
        <v>9481</v>
      </c>
      <c r="B1294" s="119" t="s">
        <v>8946</v>
      </c>
      <c r="C1294" s="120" t="s">
        <v>9480</v>
      </c>
      <c r="D1294" s="135" t="s">
        <v>8944</v>
      </c>
      <c r="E1294" s="119" t="s">
        <v>8526</v>
      </c>
      <c r="F1294" s="118" t="s">
        <v>9479</v>
      </c>
      <c r="G1294" s="117">
        <v>4.0922396399999998E-2</v>
      </c>
      <c r="H1294" s="117">
        <v>2.8650435999999996E-3</v>
      </c>
      <c r="I1294" s="117">
        <v>8.6645457999999995E-3</v>
      </c>
      <c r="J1294" s="117">
        <v>0</v>
      </c>
      <c r="K1294" s="117">
        <v>2.9392807E-2</v>
      </c>
      <c r="L1294" s="116">
        <v>0.22099854887218043</v>
      </c>
      <c r="M1294" s="115">
        <v>3.0994152000000001</v>
      </c>
      <c r="N1294" s="114">
        <v>6.5547851999999997E-3</v>
      </c>
      <c r="O1294" s="114">
        <v>6.1262399000000002E-3</v>
      </c>
      <c r="P1294" s="114">
        <v>2.2039967000000001E-4</v>
      </c>
      <c r="Q1294" s="114">
        <v>2.0814561E-4</v>
      </c>
      <c r="R1294" s="113">
        <v>3.6728056872000001E-7</v>
      </c>
      <c r="S1294" s="112">
        <v>8.1508754938899991E-10</v>
      </c>
      <c r="T1294" s="112">
        <v>2.9152047E-2</v>
      </c>
      <c r="U1294" s="122">
        <v>1.3901083999999999E-5</v>
      </c>
      <c r="V1294" s="154"/>
      <c r="W1294" s="173"/>
      <c r="X1294" s="170" t="s">
        <v>8546</v>
      </c>
      <c r="Y1294" s="76"/>
      <c r="Z1294" s="76"/>
      <c r="AA1294" s="108"/>
    </row>
    <row r="1295" spans="1:27" ht="14.5" customHeight="1">
      <c r="A1295" s="41" t="s">
        <v>9478</v>
      </c>
      <c r="B1295" s="119" t="s">
        <v>8946</v>
      </c>
      <c r="C1295" s="120" t="s">
        <v>9477</v>
      </c>
      <c r="D1295" s="135" t="s">
        <v>8944</v>
      </c>
      <c r="E1295" s="119" t="s">
        <v>8526</v>
      </c>
      <c r="F1295" s="118" t="s">
        <v>9476</v>
      </c>
      <c r="G1295" s="117">
        <v>1.1528138659999999E-2</v>
      </c>
      <c r="H1295" s="117">
        <v>1.00303201E-3</v>
      </c>
      <c r="I1295" s="117">
        <v>2.2232769700000002E-3</v>
      </c>
      <c r="J1295" s="117">
        <v>1.4369017999999999E-4</v>
      </c>
      <c r="K1295" s="117">
        <v>8.1581394999999998E-3</v>
      </c>
      <c r="L1295" s="116">
        <v>6.13393947368421E-2</v>
      </c>
      <c r="M1295" s="115">
        <v>1.5535680000000001</v>
      </c>
      <c r="N1295" s="114">
        <v>1.7293453000000001E-3</v>
      </c>
      <c r="O1295" s="114">
        <v>1.6193307E-3</v>
      </c>
      <c r="P1295" s="121">
        <v>6.0556163E-5</v>
      </c>
      <c r="Q1295" s="121">
        <v>4.9458437000000002E-5</v>
      </c>
      <c r="R1295" s="113">
        <v>9.7082178396000005E-8</v>
      </c>
      <c r="S1295" s="112">
        <v>2.2395030046370001E-10</v>
      </c>
      <c r="T1295" s="112">
        <v>6.9269518688000005E-3</v>
      </c>
      <c r="U1295" s="122">
        <v>3.8684771999999998E-6</v>
      </c>
      <c r="V1295" s="177"/>
      <c r="W1295" s="173"/>
      <c r="X1295" s="170" t="s">
        <v>8546</v>
      </c>
      <c r="Y1295" s="76"/>
      <c r="Z1295" s="76"/>
      <c r="AA1295" s="108"/>
    </row>
    <row r="1296" spans="1:27" ht="14.5" customHeight="1">
      <c r="A1296" s="41" t="s">
        <v>9475</v>
      </c>
      <c r="B1296" s="119" t="s">
        <v>8946</v>
      </c>
      <c r="C1296" s="120" t="s">
        <v>9474</v>
      </c>
      <c r="D1296" s="135" t="s">
        <v>8944</v>
      </c>
      <c r="E1296" s="119" t="s">
        <v>8526</v>
      </c>
      <c r="F1296" s="118" t="s">
        <v>9473</v>
      </c>
      <c r="G1296" s="117">
        <v>3.8886973092000003E-2</v>
      </c>
      <c r="H1296" s="117">
        <v>2.7015818E-3</v>
      </c>
      <c r="I1296" s="117">
        <v>8.2038297999999996E-3</v>
      </c>
      <c r="J1296" s="117">
        <v>6.8602492000000004E-5</v>
      </c>
      <c r="K1296" s="117">
        <v>2.7912959000000001E-2</v>
      </c>
      <c r="L1296" s="116">
        <v>0.20987187218045111</v>
      </c>
      <c r="M1296" s="115">
        <v>2.982456</v>
      </c>
      <c r="N1296" s="114">
        <v>6.2153039E-3</v>
      </c>
      <c r="O1296" s="114">
        <v>5.8099032E-3</v>
      </c>
      <c r="P1296" s="114">
        <v>2.0913927000000001E-4</v>
      </c>
      <c r="Q1296" s="114">
        <v>1.9626145999999999E-4</v>
      </c>
      <c r="R1296" s="113">
        <v>3.4831554535999999E-7</v>
      </c>
      <c r="S1296" s="112">
        <v>7.7344403719799999E-10</v>
      </c>
      <c r="T1296" s="112">
        <v>2.7487598637499999E-2</v>
      </c>
      <c r="U1296" s="122">
        <v>1.3191401E-5</v>
      </c>
      <c r="V1296" s="154"/>
      <c r="W1296" s="173"/>
      <c r="X1296" s="170" t="s">
        <v>8546</v>
      </c>
      <c r="Y1296" s="76"/>
      <c r="Z1296" s="76"/>
      <c r="AA1296" s="108"/>
    </row>
    <row r="1297" spans="1:27" ht="14.5" customHeight="1">
      <c r="A1297" s="41" t="s">
        <v>9472</v>
      </c>
      <c r="B1297" s="119" t="s">
        <v>8946</v>
      </c>
      <c r="C1297" s="120" t="s">
        <v>9471</v>
      </c>
      <c r="D1297" s="135" t="s">
        <v>8944</v>
      </c>
      <c r="E1297" s="119" t="s">
        <v>8526</v>
      </c>
      <c r="F1297" s="118" t="s">
        <v>9470</v>
      </c>
      <c r="G1297" s="117">
        <v>2.4190573912999998E-2</v>
      </c>
      <c r="H1297" s="117">
        <v>2.4698446600000001E-3</v>
      </c>
      <c r="I1297" s="117">
        <v>3.9399470999999997E-3</v>
      </c>
      <c r="J1297" s="117">
        <v>1.3269391529999999E-3</v>
      </c>
      <c r="K1297" s="117">
        <v>1.6453842999999999E-2</v>
      </c>
      <c r="L1297" s="116">
        <v>0.12371310526315789</v>
      </c>
      <c r="M1297" s="115">
        <v>2.0349493999999999</v>
      </c>
      <c r="N1297" s="114">
        <v>3.2492742E-3</v>
      </c>
      <c r="O1297" s="114">
        <v>3.0511291000000001E-3</v>
      </c>
      <c r="P1297" s="114">
        <v>1.1989704E-4</v>
      </c>
      <c r="Q1297" s="121">
        <v>7.8248029000000006E-5</v>
      </c>
      <c r="R1297" s="113">
        <v>1.8292140600000002E-7</v>
      </c>
      <c r="S1297" s="112">
        <v>4.4340622005270003E-10</v>
      </c>
      <c r="T1297" s="112">
        <v>1.09591073427E-2</v>
      </c>
      <c r="U1297" s="122">
        <v>7.7849066E-6</v>
      </c>
      <c r="V1297" s="154"/>
      <c r="W1297" s="173"/>
      <c r="X1297" s="170" t="s">
        <v>8546</v>
      </c>
      <c r="Y1297" s="76"/>
      <c r="Z1297" s="76"/>
      <c r="AA1297" s="108"/>
    </row>
    <row r="1298" spans="1:27" ht="14.5" customHeight="1">
      <c r="A1298" s="41" t="s">
        <v>9469</v>
      </c>
      <c r="B1298" s="119" t="s">
        <v>8946</v>
      </c>
      <c r="C1298" s="120" t="s">
        <v>9468</v>
      </c>
      <c r="D1298" s="135" t="s">
        <v>8944</v>
      </c>
      <c r="E1298" s="119" t="s">
        <v>8526</v>
      </c>
      <c r="F1298" s="118" t="s">
        <v>9467</v>
      </c>
      <c r="G1298" s="117">
        <v>2.1615225562E-2</v>
      </c>
      <c r="H1298" s="117">
        <v>1.7622449500000002E-3</v>
      </c>
      <c r="I1298" s="117">
        <v>2.7344638000000002E-3</v>
      </c>
      <c r="J1298" s="117">
        <v>6.0792138120000002E-3</v>
      </c>
      <c r="K1298" s="117">
        <v>1.1039303E-2</v>
      </c>
      <c r="L1298" s="116">
        <v>8.3002278195488721E-2</v>
      </c>
      <c r="M1298" s="115">
        <v>2.1582960999999998</v>
      </c>
      <c r="N1298" s="114">
        <v>2.1941037E-3</v>
      </c>
      <c r="O1298" s="114">
        <v>2.0615246000000001E-3</v>
      </c>
      <c r="P1298" s="121">
        <v>8.1176134000000003E-5</v>
      </c>
      <c r="Q1298" s="121">
        <v>5.1402910999999999E-5</v>
      </c>
      <c r="R1298" s="113">
        <v>1.2359260445999999E-7</v>
      </c>
      <c r="S1298" s="112">
        <v>3.0020759767460003E-10</v>
      </c>
      <c r="T1298" s="112">
        <v>7.1992872604000006E-3</v>
      </c>
      <c r="U1298" s="122">
        <v>6.1620969E-6</v>
      </c>
      <c r="V1298" s="154"/>
      <c r="W1298" s="173"/>
      <c r="X1298" s="170" t="s">
        <v>8546</v>
      </c>
      <c r="Y1298" s="76"/>
      <c r="Z1298" s="76"/>
      <c r="AA1298" s="108"/>
    </row>
    <row r="1299" spans="1:27" ht="14.5" customHeight="1">
      <c r="A1299" s="41" t="s">
        <v>9466</v>
      </c>
      <c r="B1299" s="119" t="s">
        <v>8946</v>
      </c>
      <c r="C1299" s="120" t="s">
        <v>9465</v>
      </c>
      <c r="D1299" s="135" t="s">
        <v>8944</v>
      </c>
      <c r="E1299" s="119" t="s">
        <v>8526</v>
      </c>
      <c r="F1299" s="118" t="s">
        <v>9464</v>
      </c>
      <c r="G1299" s="117">
        <v>3.4484050602999999E-2</v>
      </c>
      <c r="H1299" s="117">
        <v>2.4064986000000002E-3</v>
      </c>
      <c r="I1299" s="117">
        <v>7.2831346000000003E-3</v>
      </c>
      <c r="J1299" s="117">
        <v>6.0070403000000002E-5</v>
      </c>
      <c r="K1299" s="117">
        <v>2.4734347E-2</v>
      </c>
      <c r="L1299" s="116">
        <v>0.18597253383458645</v>
      </c>
      <c r="M1299" s="115">
        <v>2.7692887000000002</v>
      </c>
      <c r="N1299" s="114">
        <v>5.5122215999999996E-3</v>
      </c>
      <c r="O1299" s="114">
        <v>5.1522204E-3</v>
      </c>
      <c r="P1299" s="114">
        <v>1.8541885000000001E-4</v>
      </c>
      <c r="Q1299" s="114">
        <v>1.7458238999999999E-4</v>
      </c>
      <c r="R1299" s="113">
        <v>3.0888611718000001E-7</v>
      </c>
      <c r="S1299" s="112">
        <v>6.8572059789899999E-10</v>
      </c>
      <c r="T1299" s="112">
        <v>2.4451315430200002E-2</v>
      </c>
      <c r="U1299" s="122">
        <v>1.1710961E-5</v>
      </c>
      <c r="V1299" s="154"/>
      <c r="W1299" s="173"/>
      <c r="X1299" s="170" t="s">
        <v>8546</v>
      </c>
      <c r="Y1299" s="76"/>
      <c r="Z1299" s="76"/>
      <c r="AA1299" s="108"/>
    </row>
    <row r="1300" spans="1:27" ht="14.5" customHeight="1">
      <c r="A1300" s="41" t="s">
        <v>9463</v>
      </c>
      <c r="B1300" s="119" t="s">
        <v>8946</v>
      </c>
      <c r="C1300" s="120" t="s">
        <v>9462</v>
      </c>
      <c r="D1300" s="135" t="s">
        <v>8944</v>
      </c>
      <c r="E1300" s="119" t="s">
        <v>8526</v>
      </c>
      <c r="F1300" s="118" t="s">
        <v>9461</v>
      </c>
      <c r="G1300" s="117">
        <v>2.7295942010000001E-2</v>
      </c>
      <c r="H1300" s="117">
        <v>1.6823468899999998E-3</v>
      </c>
      <c r="I1300" s="117">
        <v>2.4151125400000001E-3</v>
      </c>
      <c r="J1300" s="117">
        <v>2.0864858000000001E-4</v>
      </c>
      <c r="K1300" s="117">
        <v>2.2989834000000001E-2</v>
      </c>
      <c r="L1300" s="116">
        <v>0.1728558947368421</v>
      </c>
      <c r="M1300" s="115">
        <v>2.3230474999999999</v>
      </c>
      <c r="N1300" s="114">
        <v>3.4388015000000002E-3</v>
      </c>
      <c r="O1300" s="114">
        <v>3.2470445999999999E-3</v>
      </c>
      <c r="P1300" s="114">
        <v>1.478413E-4</v>
      </c>
      <c r="Q1300" s="121">
        <v>4.3915634999999999E-5</v>
      </c>
      <c r="R1300" s="113">
        <v>1.9466694349999999E-7</v>
      </c>
      <c r="S1300" s="112">
        <v>5.4675037047600004E-10</v>
      </c>
      <c r="T1300" s="112">
        <v>6.1506491557999999E-3</v>
      </c>
      <c r="U1300" s="122">
        <v>8.6225074999999997E-6</v>
      </c>
      <c r="V1300" s="154"/>
      <c r="W1300" s="173"/>
      <c r="X1300" s="170" t="s">
        <v>8546</v>
      </c>
      <c r="Y1300" s="76"/>
      <c r="Z1300" s="76"/>
      <c r="AA1300" s="108"/>
    </row>
    <row r="1301" spans="1:27" ht="14.5" customHeight="1">
      <c r="A1301" s="41" t="s">
        <v>9460</v>
      </c>
      <c r="B1301" s="119" t="s">
        <v>8946</v>
      </c>
      <c r="C1301" s="120" t="s">
        <v>9459</v>
      </c>
      <c r="D1301" s="135" t="s">
        <v>8944</v>
      </c>
      <c r="E1301" s="119" t="s">
        <v>8526</v>
      </c>
      <c r="F1301" s="118" t="s">
        <v>9458</v>
      </c>
      <c r="G1301" s="117">
        <v>3.4968237124999996E-2</v>
      </c>
      <c r="H1301" s="117">
        <v>3.4002654000000001E-3</v>
      </c>
      <c r="I1301" s="117">
        <v>6.4858436E-3</v>
      </c>
      <c r="J1301" s="117">
        <v>1.3242125E-5</v>
      </c>
      <c r="K1301" s="117">
        <v>2.5068885999999999E-2</v>
      </c>
      <c r="L1301" s="116">
        <v>0.18848786466165413</v>
      </c>
      <c r="M1301" s="115">
        <v>2.5143396</v>
      </c>
      <c r="N1301" s="114">
        <v>5.167568E-3</v>
      </c>
      <c r="O1301" s="114">
        <v>4.8418797999999997E-3</v>
      </c>
      <c r="P1301" s="114">
        <v>1.8469237000000001E-4</v>
      </c>
      <c r="Q1301" s="114">
        <v>1.4099581999999999E-4</v>
      </c>
      <c r="R1301" s="113">
        <v>2.9028055863999998E-7</v>
      </c>
      <c r="S1301" s="112">
        <v>6.8303392232199995E-10</v>
      </c>
      <c r="T1301" s="112">
        <v>1.9747313272249999E-2</v>
      </c>
      <c r="U1301" s="122">
        <v>1.1653058E-5</v>
      </c>
      <c r="V1301" s="154"/>
      <c r="W1301" s="173"/>
      <c r="X1301" s="170" t="s">
        <v>8546</v>
      </c>
      <c r="Y1301" s="76"/>
      <c r="Z1301" s="76"/>
      <c r="AA1301" s="108"/>
    </row>
    <row r="1302" spans="1:27" ht="14.5" customHeight="1">
      <c r="A1302" s="41" t="s">
        <v>9457</v>
      </c>
      <c r="B1302" s="119" t="s">
        <v>8946</v>
      </c>
      <c r="C1302" s="120" t="s">
        <v>9456</v>
      </c>
      <c r="D1302" s="135" t="s">
        <v>8944</v>
      </c>
      <c r="E1302" s="119" t="s">
        <v>8526</v>
      </c>
      <c r="F1302" s="118" t="s">
        <v>9455</v>
      </c>
      <c r="G1302" s="117">
        <v>4.0922396399999998E-2</v>
      </c>
      <c r="H1302" s="117">
        <v>2.8650435999999996E-3</v>
      </c>
      <c r="I1302" s="117">
        <v>8.6645457999999995E-3</v>
      </c>
      <c r="J1302" s="117">
        <v>0</v>
      </c>
      <c r="K1302" s="117">
        <v>2.9392807E-2</v>
      </c>
      <c r="L1302" s="116">
        <v>0.22099854887218043</v>
      </c>
      <c r="M1302" s="115">
        <v>3.0994152000000001</v>
      </c>
      <c r="N1302" s="114">
        <v>6.5547851999999997E-3</v>
      </c>
      <c r="O1302" s="114">
        <v>6.1262399000000002E-3</v>
      </c>
      <c r="P1302" s="114">
        <v>2.2039967000000001E-4</v>
      </c>
      <c r="Q1302" s="114">
        <v>2.0814561E-4</v>
      </c>
      <c r="R1302" s="113">
        <v>3.6728056872000001E-7</v>
      </c>
      <c r="S1302" s="112">
        <v>8.1508754938899991E-10</v>
      </c>
      <c r="T1302" s="112">
        <v>2.9152047E-2</v>
      </c>
      <c r="U1302" s="122">
        <v>1.3901083999999999E-5</v>
      </c>
      <c r="V1302" s="154"/>
      <c r="W1302" s="173"/>
      <c r="X1302" s="170" t="s">
        <v>8546</v>
      </c>
      <c r="Y1302" s="76"/>
      <c r="Z1302" s="76"/>
      <c r="AA1302" s="108"/>
    </row>
    <row r="1303" spans="1:27" ht="14.5" customHeight="1">
      <c r="A1303" s="41" t="s">
        <v>9454</v>
      </c>
      <c r="B1303" s="119" t="s">
        <v>8946</v>
      </c>
      <c r="C1303" s="120" t="s">
        <v>9453</v>
      </c>
      <c r="D1303" s="135" t="s">
        <v>8944</v>
      </c>
      <c r="E1303" s="119" t="s">
        <v>8526</v>
      </c>
      <c r="F1303" s="118" t="s">
        <v>9452</v>
      </c>
      <c r="G1303" s="117">
        <v>3.4833119385889996E-2</v>
      </c>
      <c r="H1303" s="117">
        <v>3.9683002000000002E-3</v>
      </c>
      <c r="I1303" s="117">
        <v>5.9065592999999993E-3</v>
      </c>
      <c r="J1303" s="117">
        <v>3.7788589000000002E-7</v>
      </c>
      <c r="K1303" s="117">
        <v>2.4957882000000001E-2</v>
      </c>
      <c r="L1303" s="116">
        <v>0.18765324812030074</v>
      </c>
      <c r="M1303" s="115">
        <v>2.3364378000000001</v>
      </c>
      <c r="N1303" s="114">
        <v>4.8875995999999996E-3</v>
      </c>
      <c r="O1303" s="114">
        <v>4.5874651999999998E-3</v>
      </c>
      <c r="P1303" s="114">
        <v>1.8187307E-4</v>
      </c>
      <c r="Q1303" s="114">
        <v>1.1826133999999999E-4</v>
      </c>
      <c r="R1303" s="113">
        <v>2.7502789631000002E-7</v>
      </c>
      <c r="S1303" s="112">
        <v>6.7260749147399998E-10</v>
      </c>
      <c r="T1303" s="112">
        <v>1.65632126270546E-2</v>
      </c>
      <c r="U1303" s="122">
        <v>1.1471645E-5</v>
      </c>
      <c r="V1303" s="154"/>
      <c r="W1303" s="173"/>
      <c r="X1303" s="170" t="s">
        <v>8546</v>
      </c>
      <c r="Y1303" s="76"/>
      <c r="Z1303" s="76"/>
      <c r="AA1303" s="108"/>
    </row>
    <row r="1304" spans="1:27" ht="14.5" customHeight="1">
      <c r="A1304" s="41" t="s">
        <v>9451</v>
      </c>
      <c r="B1304" s="119" t="s">
        <v>8946</v>
      </c>
      <c r="C1304" s="120" t="s">
        <v>9450</v>
      </c>
      <c r="D1304" s="135" t="s">
        <v>8944</v>
      </c>
      <c r="E1304" s="119" t="s">
        <v>8526</v>
      </c>
      <c r="F1304" s="118" t="s">
        <v>9449</v>
      </c>
      <c r="G1304" s="117">
        <v>3.7351320041000002E-2</v>
      </c>
      <c r="H1304" s="117">
        <v>3.6087109000000001E-3</v>
      </c>
      <c r="I1304" s="117">
        <v>6.3661519000000003E-3</v>
      </c>
      <c r="J1304" s="117">
        <v>1.1505241E-5</v>
      </c>
      <c r="K1304" s="117">
        <v>2.7364952000000001E-2</v>
      </c>
      <c r="L1304" s="116">
        <v>0.20575151879699249</v>
      </c>
      <c r="M1304" s="115">
        <v>2.6062438999999999</v>
      </c>
      <c r="N1304" s="114">
        <v>5.3924769999999997E-3</v>
      </c>
      <c r="O1304" s="114">
        <v>5.0696899000000004E-3</v>
      </c>
      <c r="P1304" s="114">
        <v>1.9738146E-4</v>
      </c>
      <c r="Q1304" s="114">
        <v>1.2540568E-4</v>
      </c>
      <c r="R1304" s="113">
        <v>3.0393823743999996E-7</v>
      </c>
      <c r="S1304" s="112">
        <v>7.2996102299100002E-10</v>
      </c>
      <c r="T1304" s="112">
        <v>1.7563820215880002E-2</v>
      </c>
      <c r="U1304" s="122">
        <v>1.2367051999999999E-5</v>
      </c>
      <c r="V1304" s="154"/>
      <c r="W1304" s="173"/>
      <c r="X1304" s="170" t="s">
        <v>8546</v>
      </c>
      <c r="Y1304" s="76"/>
      <c r="Z1304" s="76"/>
      <c r="AA1304" s="108"/>
    </row>
    <row r="1305" spans="1:27" ht="14.5" customHeight="1">
      <c r="A1305" s="41" t="s">
        <v>9448</v>
      </c>
      <c r="B1305" s="119" t="s">
        <v>8946</v>
      </c>
      <c r="C1305" s="120" t="s">
        <v>9447</v>
      </c>
      <c r="D1305" s="135" t="s">
        <v>8944</v>
      </c>
      <c r="E1305" s="119" t="s">
        <v>8526</v>
      </c>
      <c r="F1305" s="118" t="s">
        <v>9446</v>
      </c>
      <c r="G1305" s="117">
        <v>3.8259226559999998E-2</v>
      </c>
      <c r="H1305" s="117">
        <v>2.6511683000000003E-3</v>
      </c>
      <c r="I1305" s="117">
        <v>8.0617399999999995E-3</v>
      </c>
      <c r="J1305" s="117">
        <v>8.9760259999999999E-5</v>
      </c>
      <c r="K1305" s="117">
        <v>2.7456557999999999E-2</v>
      </c>
      <c r="L1305" s="116">
        <v>0.20644028571428569</v>
      </c>
      <c r="M1305" s="115">
        <v>2.9463845000000002</v>
      </c>
      <c r="N1305" s="114">
        <v>6.1106041999999996E-3</v>
      </c>
      <c r="O1305" s="114">
        <v>5.7123414999999999E-3</v>
      </c>
      <c r="P1305" s="114">
        <v>2.0566643000000001E-4</v>
      </c>
      <c r="Q1305" s="114">
        <v>1.9259624999999999E-4</v>
      </c>
      <c r="R1305" s="113">
        <v>3.4246650946000005E-7</v>
      </c>
      <c r="S1305" s="112">
        <v>7.6060072068200002E-10</v>
      </c>
      <c r="T1305" s="112">
        <v>2.6974264675000002E-2</v>
      </c>
      <c r="U1305" s="122">
        <v>1.2972527E-5</v>
      </c>
      <c r="V1305" s="154"/>
      <c r="W1305" s="173"/>
      <c r="X1305" s="170" t="s">
        <v>8546</v>
      </c>
      <c r="Y1305" s="76"/>
      <c r="Z1305" s="76"/>
      <c r="AA1305" s="108"/>
    </row>
    <row r="1306" spans="1:27" ht="14.5" customHeight="1">
      <c r="A1306" s="41" t="s">
        <v>9445</v>
      </c>
      <c r="B1306" s="119" t="s">
        <v>8946</v>
      </c>
      <c r="C1306" s="120" t="s">
        <v>9444</v>
      </c>
      <c r="D1306" s="135" t="s">
        <v>8944</v>
      </c>
      <c r="E1306" s="119" t="s">
        <v>8526</v>
      </c>
      <c r="F1306" s="118" t="s">
        <v>9443</v>
      </c>
      <c r="G1306" s="117">
        <v>3.2506999553000002E-2</v>
      </c>
      <c r="H1306" s="117">
        <v>3.3410214000000001E-3</v>
      </c>
      <c r="I1306" s="117">
        <v>5.0316765999999999E-3</v>
      </c>
      <c r="J1306" s="117">
        <v>3.138844553E-3</v>
      </c>
      <c r="K1306" s="117">
        <v>2.0995456999999999E-2</v>
      </c>
      <c r="L1306" s="116">
        <v>0.15786057894736841</v>
      </c>
      <c r="M1306" s="115">
        <v>2.4152328000000001</v>
      </c>
      <c r="N1306" s="114">
        <v>4.1290915999999999E-3</v>
      </c>
      <c r="O1306" s="114">
        <v>3.8765151000000001E-3</v>
      </c>
      <c r="P1306" s="114">
        <v>1.5337023000000001E-4</v>
      </c>
      <c r="Q1306" s="121">
        <v>9.9206308000000001E-5</v>
      </c>
      <c r="R1306" s="113">
        <v>2.3240497870999998E-7</v>
      </c>
      <c r="S1306" s="112">
        <v>5.6719760233499999E-10</v>
      </c>
      <c r="T1306" s="112">
        <v>1.389444103923E-2</v>
      </c>
      <c r="U1306" s="122">
        <v>1.0207275E-5</v>
      </c>
      <c r="V1306" s="154"/>
      <c r="W1306" s="173"/>
      <c r="X1306" s="170" t="s">
        <v>8546</v>
      </c>
      <c r="Y1306" s="76"/>
      <c r="Z1306" s="76"/>
      <c r="AA1306" s="108"/>
    </row>
    <row r="1307" spans="1:27" ht="14.5" customHeight="1">
      <c r="A1307" s="41" t="s">
        <v>9442</v>
      </c>
      <c r="B1307" s="119" t="s">
        <v>8946</v>
      </c>
      <c r="C1307" s="120" t="s">
        <v>9441</v>
      </c>
      <c r="D1307" s="135" t="s">
        <v>8944</v>
      </c>
      <c r="E1307" s="119" t="s">
        <v>8526</v>
      </c>
      <c r="F1307" s="118" t="s">
        <v>9440</v>
      </c>
      <c r="G1307" s="117">
        <v>2.5728069579E-2</v>
      </c>
      <c r="H1307" s="117">
        <v>1.79717218E-3</v>
      </c>
      <c r="I1307" s="117">
        <v>5.4326467E-3</v>
      </c>
      <c r="J1307" s="117">
        <v>4.4158698999999998E-5</v>
      </c>
      <c r="K1307" s="117">
        <v>1.8454091999999998E-2</v>
      </c>
      <c r="L1307" s="116">
        <v>0.13875257142857142</v>
      </c>
      <c r="M1307" s="115">
        <v>2.3318713999999998</v>
      </c>
      <c r="N1307" s="114">
        <v>4.1115811E-3</v>
      </c>
      <c r="O1307" s="114">
        <v>3.8431464000000001E-3</v>
      </c>
      <c r="P1307" s="114">
        <v>1.3833738000000001E-4</v>
      </c>
      <c r="Q1307" s="114">
        <v>1.3009737000000001E-4</v>
      </c>
      <c r="R1307" s="113">
        <v>2.3040445101999998E-7</v>
      </c>
      <c r="S1307" s="112">
        <v>5.1160273657199994E-10</v>
      </c>
      <c r="T1307" s="112">
        <v>1.822092027648E-2</v>
      </c>
      <c r="U1307" s="122">
        <v>8.7341339999999996E-6</v>
      </c>
      <c r="V1307" s="154"/>
      <c r="W1307" s="173"/>
      <c r="X1307" s="170" t="s">
        <v>8546</v>
      </c>
      <c r="Y1307" s="76"/>
      <c r="Z1307" s="76"/>
      <c r="AA1307" s="108"/>
    </row>
    <row r="1308" spans="1:27" ht="14.5" customHeight="1">
      <c r="A1308" s="41" t="s">
        <v>9439</v>
      </c>
      <c r="B1308" s="119" t="s">
        <v>8946</v>
      </c>
      <c r="C1308" s="120" t="s">
        <v>9438</v>
      </c>
      <c r="D1308" s="135" t="s">
        <v>8944</v>
      </c>
      <c r="E1308" s="119" t="s">
        <v>8526</v>
      </c>
      <c r="F1308" s="118" t="s">
        <v>9437</v>
      </c>
      <c r="G1308" s="117">
        <v>3.9438236151999997E-2</v>
      </c>
      <c r="H1308" s="117">
        <v>2.7458528999999999E-3</v>
      </c>
      <c r="I1308" s="117">
        <v>8.3286075999999994E-3</v>
      </c>
      <c r="J1308" s="117">
        <v>5.0022652E-5</v>
      </c>
      <c r="K1308" s="117">
        <v>2.8313753000000001E-2</v>
      </c>
      <c r="L1308" s="116">
        <v>0.21288536090225563</v>
      </c>
      <c r="M1308" s="115">
        <v>3.0141325999999999</v>
      </c>
      <c r="N1308" s="114">
        <v>6.3072472000000003E-3</v>
      </c>
      <c r="O1308" s="114">
        <v>5.8955780999999999E-3</v>
      </c>
      <c r="P1308" s="114">
        <v>2.1218897000000001E-4</v>
      </c>
      <c r="Q1308" s="114">
        <v>1.9948009E-4</v>
      </c>
      <c r="R1308" s="113">
        <v>3.5345192585999999E-7</v>
      </c>
      <c r="S1308" s="112">
        <v>7.8472252673E-10</v>
      </c>
      <c r="T1308" s="112">
        <v>2.79383886315E-2</v>
      </c>
      <c r="U1308" s="122">
        <v>1.3383608E-5</v>
      </c>
      <c r="V1308" s="154"/>
      <c r="W1308" s="173"/>
      <c r="X1308" s="170" t="s">
        <v>8546</v>
      </c>
      <c r="Y1308" s="76"/>
      <c r="Z1308" s="76"/>
      <c r="AA1308" s="108"/>
    </row>
    <row r="1309" spans="1:27" ht="14.5" customHeight="1">
      <c r="A1309" s="41" t="s">
        <v>9436</v>
      </c>
      <c r="B1309" s="119" t="s">
        <v>8946</v>
      </c>
      <c r="C1309" s="120" t="s">
        <v>9435</v>
      </c>
      <c r="D1309" s="135" t="s">
        <v>8944</v>
      </c>
      <c r="E1309" s="119" t="s">
        <v>8526</v>
      </c>
      <c r="F1309" s="118" t="s">
        <v>9434</v>
      </c>
      <c r="G1309" s="117">
        <v>0</v>
      </c>
      <c r="H1309" s="117">
        <v>0</v>
      </c>
      <c r="I1309" s="117">
        <v>0</v>
      </c>
      <c r="J1309" s="117">
        <v>0</v>
      </c>
      <c r="K1309" s="117">
        <v>0</v>
      </c>
      <c r="L1309" s="116">
        <v>0</v>
      </c>
      <c r="M1309" s="115">
        <v>0</v>
      </c>
      <c r="N1309" s="114">
        <v>0</v>
      </c>
      <c r="O1309" s="114">
        <v>0</v>
      </c>
      <c r="P1309" s="114">
        <v>0</v>
      </c>
      <c r="Q1309" s="114">
        <v>0</v>
      </c>
      <c r="R1309" s="113">
        <v>0</v>
      </c>
      <c r="S1309" s="112">
        <v>0</v>
      </c>
      <c r="T1309" s="112">
        <v>0</v>
      </c>
      <c r="U1309" s="111">
        <v>0</v>
      </c>
      <c r="V1309" s="110"/>
      <c r="W1309" s="173"/>
      <c r="X1309" s="170" t="s">
        <v>8546</v>
      </c>
      <c r="Y1309" s="76"/>
      <c r="Z1309" s="76"/>
      <c r="AA1309" s="108"/>
    </row>
    <row r="1310" spans="1:27" ht="14.5" customHeight="1">
      <c r="A1310" s="41" t="s">
        <v>9433</v>
      </c>
      <c r="B1310" s="119" t="s">
        <v>8946</v>
      </c>
      <c r="C1310" s="120" t="s">
        <v>9432</v>
      </c>
      <c r="D1310" s="135" t="s">
        <v>8944</v>
      </c>
      <c r="E1310" s="119" t="s">
        <v>8526</v>
      </c>
      <c r="F1310" s="118" t="s">
        <v>9431</v>
      </c>
      <c r="G1310" s="117">
        <v>5.4975624889999999E-4</v>
      </c>
      <c r="H1310" s="117">
        <v>5.1601233899999998E-5</v>
      </c>
      <c r="I1310" s="117">
        <v>6.3192454999999999E-5</v>
      </c>
      <c r="J1310" s="117">
        <v>2.0320164000000001E-4</v>
      </c>
      <c r="K1310" s="117">
        <v>2.3176092E-4</v>
      </c>
      <c r="L1310" s="116">
        <v>1.7425633082706767E-3</v>
      </c>
      <c r="M1310" s="115">
        <v>1.0526316</v>
      </c>
      <c r="N1310" s="121">
        <v>4.1989585999999997E-5</v>
      </c>
      <c r="O1310" s="121">
        <v>4.0177464999999997E-5</v>
      </c>
      <c r="P1310" s="121">
        <v>1.7828380000000001E-6</v>
      </c>
      <c r="Q1310" s="121">
        <v>2.9283407999999999E-8</v>
      </c>
      <c r="R1310" s="113">
        <v>2.4087208595999999E-9</v>
      </c>
      <c r="S1310" s="112">
        <v>6.593335696090001E-12</v>
      </c>
      <c r="T1310" s="112">
        <v>4.1013176000000003E-6</v>
      </c>
      <c r="U1310" s="122">
        <v>1.8244599999999999E-7</v>
      </c>
      <c r="V1310" s="154"/>
      <c r="W1310" s="173"/>
      <c r="X1310" s="170" t="s">
        <v>8546</v>
      </c>
      <c r="Y1310" s="76"/>
      <c r="Z1310" s="76"/>
      <c r="AA1310" s="108"/>
    </row>
    <row r="1311" spans="1:27" ht="14.5" customHeight="1">
      <c r="A1311" s="41" t="s">
        <v>9430</v>
      </c>
      <c r="B1311" s="119" t="s">
        <v>8946</v>
      </c>
      <c r="C1311" s="120" t="s">
        <v>9429</v>
      </c>
      <c r="D1311" s="135" t="s">
        <v>8944</v>
      </c>
      <c r="E1311" s="119" t="s">
        <v>8526</v>
      </c>
      <c r="F1311" s="118" t="s">
        <v>9428</v>
      </c>
      <c r="G1311" s="117">
        <v>2.1714582990000002E-2</v>
      </c>
      <c r="H1311" s="117">
        <v>2.3931949899999999E-3</v>
      </c>
      <c r="I1311" s="117">
        <v>3.7066920000000001E-3</v>
      </c>
      <c r="J1311" s="117">
        <v>1.1746799999999999E-4</v>
      </c>
      <c r="K1311" s="117">
        <v>1.5497228E-2</v>
      </c>
      <c r="L1311" s="116">
        <v>0.11652051127819549</v>
      </c>
      <c r="M1311" s="115">
        <v>1.8530218000000001</v>
      </c>
      <c r="N1311" s="114">
        <v>3.0527258999999999E-3</v>
      </c>
      <c r="O1311" s="114">
        <v>2.8654084E-3</v>
      </c>
      <c r="P1311" s="114">
        <v>1.130313E-4</v>
      </c>
      <c r="Q1311" s="121">
        <v>7.4286183999999997E-5</v>
      </c>
      <c r="R1311" s="113">
        <v>1.7178706980999999E-7</v>
      </c>
      <c r="S1311" s="112">
        <v>4.1801516981900002E-10</v>
      </c>
      <c r="T1311" s="112">
        <v>1.04042279137E-2</v>
      </c>
      <c r="U1311" s="122">
        <v>7.1522749000000001E-6</v>
      </c>
      <c r="V1311" s="154"/>
      <c r="W1311" s="173"/>
      <c r="X1311" s="170" t="s">
        <v>8546</v>
      </c>
      <c r="Y1311" s="76"/>
      <c r="Z1311" s="76"/>
      <c r="AA1311" s="108"/>
    </row>
    <row r="1312" spans="1:27" ht="14.5" customHeight="1">
      <c r="A1312" s="41" t="s">
        <v>9427</v>
      </c>
      <c r="B1312" s="119" t="s">
        <v>8946</v>
      </c>
      <c r="C1312" s="120" t="s">
        <v>9426</v>
      </c>
      <c r="D1312" s="135" t="s">
        <v>8944</v>
      </c>
      <c r="E1312" s="119" t="s">
        <v>8526</v>
      </c>
      <c r="F1312" s="118" t="s">
        <v>9425</v>
      </c>
      <c r="G1312" s="117">
        <v>2.9371385410999998E-2</v>
      </c>
      <c r="H1312" s="117">
        <v>2.35780461E-3</v>
      </c>
      <c r="I1312" s="117">
        <v>3.4079728999999999E-3</v>
      </c>
      <c r="J1312" s="117">
        <v>8.7656900999999994E-5</v>
      </c>
      <c r="K1312" s="117">
        <v>2.3517950999999999E-2</v>
      </c>
      <c r="L1312" s="116">
        <v>0.17682669924812028</v>
      </c>
      <c r="M1312" s="115">
        <v>2.3602829999999999</v>
      </c>
      <c r="N1312" s="114">
        <v>3.9588755000000003E-3</v>
      </c>
      <c r="O1312" s="114">
        <v>3.7773638E-3</v>
      </c>
      <c r="P1312" s="114">
        <v>1.5657240000000001E-4</v>
      </c>
      <c r="Q1312" s="121">
        <v>2.4939302999999998E-5</v>
      </c>
      <c r="R1312" s="113">
        <v>2.2646065902999999E-7</v>
      </c>
      <c r="S1312" s="112">
        <v>5.7903994324299999E-10</v>
      </c>
      <c r="T1312" s="112">
        <v>3.4928996219000001E-3</v>
      </c>
      <c r="U1312" s="122">
        <v>9.5438189000000004E-6</v>
      </c>
      <c r="V1312" s="154"/>
      <c r="W1312" s="173"/>
      <c r="X1312" s="170" t="s">
        <v>8546</v>
      </c>
      <c r="Y1312" s="76"/>
      <c r="Z1312" s="76"/>
      <c r="AA1312" s="108"/>
    </row>
    <row r="1313" spans="1:27" ht="14.5" customHeight="1">
      <c r="A1313" s="41" t="s">
        <v>9424</v>
      </c>
      <c r="B1313" s="119" t="s">
        <v>8946</v>
      </c>
      <c r="C1313" s="120" t="s">
        <v>9423</v>
      </c>
      <c r="D1313" s="135" t="s">
        <v>8944</v>
      </c>
      <c r="E1313" s="119" t="s">
        <v>8526</v>
      </c>
      <c r="F1313" s="118" t="s">
        <v>9422</v>
      </c>
      <c r="G1313" s="117">
        <v>4.5671125334000001E-2</v>
      </c>
      <c r="H1313" s="117">
        <v>3.5951765999999996E-3</v>
      </c>
      <c r="I1313" s="117">
        <v>5.9655578000000001E-3</v>
      </c>
      <c r="J1313" s="117">
        <v>5.4819339999999996E-6</v>
      </c>
      <c r="K1313" s="117">
        <v>3.6104908999999998E-2</v>
      </c>
      <c r="L1313" s="116">
        <v>0.27146548120300751</v>
      </c>
      <c r="M1313" s="115">
        <v>3.1378675</v>
      </c>
      <c r="N1313" s="114">
        <v>6.3490793000000002E-3</v>
      </c>
      <c r="O1313" s="114">
        <v>6.0361384999999997E-3</v>
      </c>
      <c r="P1313" s="114">
        <v>2.4445563000000001E-4</v>
      </c>
      <c r="Q1313" s="121">
        <v>6.8485089000000003E-5</v>
      </c>
      <c r="R1313" s="113">
        <v>3.6187881298999997E-7</v>
      </c>
      <c r="S1313" s="112">
        <v>9.04051865109E-10</v>
      </c>
      <c r="T1313" s="112">
        <v>9.5917492445400012E-3</v>
      </c>
      <c r="U1313" s="122">
        <v>1.4942079E-5</v>
      </c>
      <c r="V1313" s="154"/>
      <c r="W1313" s="173"/>
      <c r="X1313" s="170" t="s">
        <v>8546</v>
      </c>
      <c r="Y1313" s="76"/>
      <c r="Z1313" s="76"/>
      <c r="AA1313" s="108"/>
    </row>
    <row r="1314" spans="1:27" ht="14.5" customHeight="1">
      <c r="A1314" s="41" t="s">
        <v>9421</v>
      </c>
      <c r="B1314" s="119" t="s">
        <v>8946</v>
      </c>
      <c r="C1314" s="120" t="s">
        <v>9420</v>
      </c>
      <c r="D1314" s="135" t="s">
        <v>8944</v>
      </c>
      <c r="E1314" s="119" t="s">
        <v>8526</v>
      </c>
      <c r="F1314" s="118" t="s">
        <v>9419</v>
      </c>
      <c r="G1314" s="117">
        <v>5.3339003100000004E-3</v>
      </c>
      <c r="H1314" s="117">
        <v>4.5038633999999999E-4</v>
      </c>
      <c r="I1314" s="117">
        <v>7.5642409999999993E-4</v>
      </c>
      <c r="J1314" s="117">
        <v>7.1850807000000002E-4</v>
      </c>
      <c r="K1314" s="117">
        <v>3.4085818000000002E-3</v>
      </c>
      <c r="L1314" s="116">
        <v>2.5628434586466166E-2</v>
      </c>
      <c r="M1314" s="115">
        <v>1.2691189</v>
      </c>
      <c r="N1314" s="114">
        <v>6.5225557999999998E-4</v>
      </c>
      <c r="O1314" s="114">
        <v>6.1543242999999997E-4</v>
      </c>
      <c r="P1314" s="121">
        <v>2.4404154999999999E-5</v>
      </c>
      <c r="Q1314" s="121">
        <v>1.2418995000000001E-5</v>
      </c>
      <c r="R1314" s="113">
        <v>3.6896428997999999E-8</v>
      </c>
      <c r="S1314" s="112">
        <v>9.0252052575200002E-11</v>
      </c>
      <c r="T1314" s="112">
        <v>1.7393550574999999E-3</v>
      </c>
      <c r="U1314" s="122">
        <v>1.6690471999999999E-6</v>
      </c>
      <c r="V1314" s="154"/>
      <c r="W1314" s="173"/>
      <c r="X1314" s="170" t="s">
        <v>8546</v>
      </c>
      <c r="Y1314" s="76"/>
      <c r="Z1314" s="76"/>
      <c r="AA1314" s="108"/>
    </row>
    <row r="1315" spans="1:27" ht="14.5" customHeight="1">
      <c r="A1315" s="41" t="s">
        <v>9418</v>
      </c>
      <c r="B1315" s="119" t="s">
        <v>8946</v>
      </c>
      <c r="C1315" s="120" t="s">
        <v>9417</v>
      </c>
      <c r="D1315" s="135" t="s">
        <v>8944</v>
      </c>
      <c r="E1315" s="119" t="s">
        <v>8526</v>
      </c>
      <c r="F1315" s="118" t="s">
        <v>9416</v>
      </c>
      <c r="G1315" s="117">
        <v>4.0990940500000003E-2</v>
      </c>
      <c r="H1315" s="117">
        <v>3.8423574000000004E-3</v>
      </c>
      <c r="I1315" s="117">
        <v>5.7369220999999998E-3</v>
      </c>
      <c r="J1315" s="117">
        <v>0</v>
      </c>
      <c r="K1315" s="117">
        <v>3.1411661E-2</v>
      </c>
      <c r="L1315" s="116">
        <v>0.23617790225563909</v>
      </c>
      <c r="M1315" s="115">
        <v>2.7641290999999999</v>
      </c>
      <c r="N1315" s="114">
        <v>5.6510826000000002E-3</v>
      </c>
      <c r="O1315" s="114">
        <v>5.3526720000000002E-3</v>
      </c>
      <c r="P1315" s="114">
        <v>2.1712622000000001E-4</v>
      </c>
      <c r="Q1315" s="121">
        <v>8.1284335000000006E-5</v>
      </c>
      <c r="R1315" s="113">
        <v>3.2090359772999999E-7</v>
      </c>
      <c r="S1315" s="112">
        <v>8.0298158360999999E-10</v>
      </c>
      <c r="T1315" s="112">
        <v>1.1384361000000001E-2</v>
      </c>
      <c r="U1315" s="122">
        <v>1.3406599E-5</v>
      </c>
      <c r="V1315" s="154"/>
      <c r="W1315" s="173"/>
      <c r="X1315" s="170" t="s">
        <v>8546</v>
      </c>
      <c r="Y1315" s="76"/>
      <c r="Z1315" s="76"/>
      <c r="AA1315" s="108"/>
    </row>
    <row r="1316" spans="1:27" ht="14.5" customHeight="1">
      <c r="A1316" s="41" t="s">
        <v>9415</v>
      </c>
      <c r="B1316" s="119" t="s">
        <v>8946</v>
      </c>
      <c r="C1316" s="120" t="s">
        <v>9414</v>
      </c>
      <c r="D1316" s="135" t="s">
        <v>8944</v>
      </c>
      <c r="E1316" s="119" t="s">
        <v>8526</v>
      </c>
      <c r="F1316" s="118" t="s">
        <v>9413</v>
      </c>
      <c r="G1316" s="117">
        <v>3.5942180461999998E-2</v>
      </c>
      <c r="H1316" s="117">
        <v>2.4920444999999999E-3</v>
      </c>
      <c r="I1316" s="117">
        <v>7.5710303E-3</v>
      </c>
      <c r="J1316" s="117">
        <v>9.5095661999999994E-5</v>
      </c>
      <c r="K1316" s="117">
        <v>2.578401E-2</v>
      </c>
      <c r="L1316" s="116">
        <v>0.19386473684210526</v>
      </c>
      <c r="M1316" s="115">
        <v>2.8304092999999999</v>
      </c>
      <c r="N1316" s="114">
        <v>5.7380321000000001E-3</v>
      </c>
      <c r="O1316" s="114">
        <v>5.3640835000000001E-3</v>
      </c>
      <c r="P1316" s="114">
        <v>1.9314555999999999E-4</v>
      </c>
      <c r="Q1316" s="114">
        <v>1.8080303000000001E-4</v>
      </c>
      <c r="R1316" s="113">
        <v>3.2158774842999997E-7</v>
      </c>
      <c r="S1316" s="112">
        <v>7.1429571965200001E-10</v>
      </c>
      <c r="T1316" s="112">
        <v>2.5322553362000001E-2</v>
      </c>
      <c r="U1316" s="122">
        <v>1.2187151E-5</v>
      </c>
      <c r="V1316" s="154"/>
      <c r="W1316" s="173"/>
      <c r="X1316" s="170" t="s">
        <v>8546</v>
      </c>
      <c r="Y1316" s="76"/>
      <c r="Z1316" s="76"/>
      <c r="AA1316" s="108"/>
    </row>
    <row r="1317" spans="1:27" ht="14.5" customHeight="1">
      <c r="A1317" s="41" t="s">
        <v>9412</v>
      </c>
      <c r="B1317" s="119" t="s">
        <v>8946</v>
      </c>
      <c r="C1317" s="120" t="s">
        <v>9411</v>
      </c>
      <c r="D1317" s="135" t="s">
        <v>8944</v>
      </c>
      <c r="E1317" s="119" t="s">
        <v>8526</v>
      </c>
      <c r="F1317" s="118" t="s">
        <v>9410</v>
      </c>
      <c r="G1317" s="117">
        <v>1.3002590000000001E-2</v>
      </c>
      <c r="H1317" s="117">
        <v>9.0852137000000006E-4</v>
      </c>
      <c r="I1317" s="117">
        <v>2.7045957300000003E-3</v>
      </c>
      <c r="J1317" s="117">
        <v>1.6317170000000001E-4</v>
      </c>
      <c r="K1317" s="117">
        <v>9.2263012000000002E-3</v>
      </c>
      <c r="L1317" s="116">
        <v>6.9370685714285715E-2</v>
      </c>
      <c r="M1317" s="115">
        <v>1.6780375999999999</v>
      </c>
      <c r="N1317" s="114">
        <v>2.0467293999999999E-3</v>
      </c>
      <c r="O1317" s="114">
        <v>1.9139741E-3</v>
      </c>
      <c r="P1317" s="121">
        <v>6.9131783000000001E-5</v>
      </c>
      <c r="Q1317" s="121">
        <v>6.3623558000000004E-5</v>
      </c>
      <c r="R1317" s="113">
        <v>1.14746648788E-7</v>
      </c>
      <c r="S1317" s="112">
        <v>2.556648808574E-10</v>
      </c>
      <c r="T1317" s="112">
        <v>8.9108624736999997E-3</v>
      </c>
      <c r="U1317" s="122">
        <v>4.4052726999999996E-6</v>
      </c>
      <c r="V1317" s="154"/>
      <c r="W1317" s="173"/>
      <c r="X1317" s="170" t="s">
        <v>8546</v>
      </c>
      <c r="Y1317" s="76"/>
      <c r="Z1317" s="76"/>
      <c r="AA1317" s="108"/>
    </row>
    <row r="1318" spans="1:27" ht="14.5" customHeight="1">
      <c r="A1318" s="41" t="s">
        <v>9409</v>
      </c>
      <c r="B1318" s="119" t="s">
        <v>8946</v>
      </c>
      <c r="C1318" s="120" t="s">
        <v>9408</v>
      </c>
      <c r="D1318" s="135" t="s">
        <v>8944</v>
      </c>
      <c r="E1318" s="119" t="s">
        <v>8526</v>
      </c>
      <c r="F1318" s="118" t="s">
        <v>9407</v>
      </c>
      <c r="G1318" s="117">
        <v>2.2283806810000001E-2</v>
      </c>
      <c r="H1318" s="117">
        <v>1.7574460999999998E-3</v>
      </c>
      <c r="I1318" s="117">
        <v>2.7534508E-3</v>
      </c>
      <c r="J1318" s="117">
        <v>1.4464991E-4</v>
      </c>
      <c r="K1318" s="117">
        <v>1.762826E-2</v>
      </c>
      <c r="L1318" s="116">
        <v>0.13254330827067667</v>
      </c>
      <c r="M1318" s="115">
        <v>2.0407270999999998</v>
      </c>
      <c r="N1318" s="114">
        <v>3.0379907999999998E-3</v>
      </c>
      <c r="O1318" s="114">
        <v>2.8933953000000001E-3</v>
      </c>
      <c r="P1318" s="114">
        <v>1.1847668E-4</v>
      </c>
      <c r="Q1318" s="121">
        <v>2.6118792999999999E-5</v>
      </c>
      <c r="R1318" s="113">
        <v>1.7346494775000002E-7</v>
      </c>
      <c r="S1318" s="112">
        <v>4.3815339356299998E-10</v>
      </c>
      <c r="T1318" s="112">
        <v>3.6580942394999999E-3</v>
      </c>
      <c r="U1318" s="122">
        <v>7.2584207999999999E-6</v>
      </c>
      <c r="V1318" s="154"/>
      <c r="W1318" s="173"/>
      <c r="X1318" s="170" t="s">
        <v>8546</v>
      </c>
      <c r="Y1318" s="76"/>
      <c r="Z1318" s="76"/>
      <c r="AA1318" s="108"/>
    </row>
    <row r="1319" spans="1:27" ht="14.5" customHeight="1">
      <c r="A1319" s="41" t="s">
        <v>9406</v>
      </c>
      <c r="B1319" s="119" t="s">
        <v>8946</v>
      </c>
      <c r="C1319" s="120" t="s">
        <v>9405</v>
      </c>
      <c r="D1319" s="135" t="s">
        <v>8944</v>
      </c>
      <c r="E1319" s="119" t="s">
        <v>8526</v>
      </c>
      <c r="F1319" s="118" t="s">
        <v>9404</v>
      </c>
      <c r="G1319" s="117">
        <v>1.5757725769999998E-2</v>
      </c>
      <c r="H1319" s="117">
        <v>1.1104568199999999E-3</v>
      </c>
      <c r="I1319" s="117">
        <v>3.3020590299999999E-3</v>
      </c>
      <c r="J1319" s="117">
        <v>1.2919491999999999E-4</v>
      </c>
      <c r="K1319" s="117">
        <v>1.1216014999999999E-2</v>
      </c>
      <c r="L1319" s="116">
        <v>8.4330939849624045E-2</v>
      </c>
      <c r="M1319" s="115">
        <v>1.8230358</v>
      </c>
      <c r="N1319" s="114">
        <v>2.4948103999999998E-3</v>
      </c>
      <c r="O1319" s="114">
        <v>2.3323229999999999E-3</v>
      </c>
      <c r="P1319" s="121">
        <v>8.4123232999999998E-5</v>
      </c>
      <c r="Q1319" s="121">
        <v>7.8364107000000003E-5</v>
      </c>
      <c r="R1319" s="113">
        <v>1.3982751950299998E-7</v>
      </c>
      <c r="S1319" s="112">
        <v>3.1110662831659998E-10</v>
      </c>
      <c r="T1319" s="112">
        <v>1.09753656038E-2</v>
      </c>
      <c r="U1319" s="122">
        <v>5.3493348999999997E-6</v>
      </c>
      <c r="V1319" s="154"/>
      <c r="W1319" s="173"/>
      <c r="X1319" s="170" t="s">
        <v>8546</v>
      </c>
      <c r="Y1319" s="76"/>
      <c r="Z1319" s="76"/>
      <c r="AA1319" s="108"/>
    </row>
    <row r="1320" spans="1:27" ht="14.5" customHeight="1">
      <c r="A1320" s="41" t="s">
        <v>9403</v>
      </c>
      <c r="B1320" s="119" t="s">
        <v>8946</v>
      </c>
      <c r="C1320" s="120" t="s">
        <v>9402</v>
      </c>
      <c r="D1320" s="135" t="s">
        <v>8944</v>
      </c>
      <c r="E1320" s="119" t="s">
        <v>8526</v>
      </c>
      <c r="F1320" s="118" t="s">
        <v>9401</v>
      </c>
      <c r="G1320" s="117">
        <v>1.046405785E-2</v>
      </c>
      <c r="H1320" s="117">
        <v>7.1617179000000003E-4</v>
      </c>
      <c r="I1320" s="117">
        <v>1.1273561800000001E-3</v>
      </c>
      <c r="J1320" s="117">
        <v>3.2155194800000003E-3</v>
      </c>
      <c r="K1320" s="117">
        <v>5.4050104000000002E-3</v>
      </c>
      <c r="L1320" s="116">
        <v>4.0639175939849621E-2</v>
      </c>
      <c r="M1320" s="115">
        <v>1.6110443000000001</v>
      </c>
      <c r="N1320" s="114">
        <v>1.0093083000000001E-3</v>
      </c>
      <c r="O1320" s="114">
        <v>9.5512470000000003E-4</v>
      </c>
      <c r="P1320" s="121">
        <v>3.8282443999999998E-5</v>
      </c>
      <c r="Q1320" s="121">
        <v>1.5901177E-5</v>
      </c>
      <c r="R1320" s="113">
        <v>5.7261672986E-8</v>
      </c>
      <c r="S1320" s="112">
        <v>1.415770839969E-10</v>
      </c>
      <c r="T1320" s="112">
        <v>2.2270556364999998E-3</v>
      </c>
      <c r="U1320" s="122">
        <v>2.9474648999999999E-6</v>
      </c>
      <c r="V1320" s="154"/>
      <c r="W1320" s="173"/>
      <c r="X1320" s="170" t="s">
        <v>8546</v>
      </c>
      <c r="Y1320" s="76"/>
      <c r="Z1320" s="76"/>
      <c r="AA1320" s="108"/>
    </row>
    <row r="1321" spans="1:27" ht="14.5" customHeight="1">
      <c r="A1321" s="41" t="s">
        <v>9400</v>
      </c>
      <c r="B1321" s="119" t="s">
        <v>8946</v>
      </c>
      <c r="C1321" s="120" t="s">
        <v>9399</v>
      </c>
      <c r="D1321" s="135" t="s">
        <v>8944</v>
      </c>
      <c r="E1321" s="119" t="s">
        <v>8526</v>
      </c>
      <c r="F1321" s="118" t="s">
        <v>9398</v>
      </c>
      <c r="G1321" s="117">
        <v>3.4767548915000002E-2</v>
      </c>
      <c r="H1321" s="117">
        <v>2.4225790999999998E-3</v>
      </c>
      <c r="I1321" s="117">
        <v>7.3386295999999995E-3</v>
      </c>
      <c r="J1321" s="117">
        <v>6.8450215000000005E-5</v>
      </c>
      <c r="K1321" s="117">
        <v>2.4937890000000001E-2</v>
      </c>
      <c r="L1321" s="116">
        <v>0.18750293233082707</v>
      </c>
      <c r="M1321" s="115">
        <v>2.7810267999999998</v>
      </c>
      <c r="N1321" s="114">
        <v>5.5559321E-3</v>
      </c>
      <c r="O1321" s="114">
        <v>5.1932404999999997E-3</v>
      </c>
      <c r="P1321" s="114">
        <v>1.8691437000000001E-4</v>
      </c>
      <c r="Q1321" s="114">
        <v>1.7577728E-4</v>
      </c>
      <c r="R1321" s="113">
        <v>3.1134534888E-7</v>
      </c>
      <c r="S1321" s="112">
        <v>6.9125135997400009E-10</v>
      </c>
      <c r="T1321" s="112">
        <v>2.4618667564E-2</v>
      </c>
      <c r="U1321" s="122">
        <v>1.1803555E-5</v>
      </c>
      <c r="V1321" s="154"/>
      <c r="W1321" s="173"/>
      <c r="X1321" s="170" t="s">
        <v>8546</v>
      </c>
      <c r="Y1321" s="76"/>
      <c r="Z1321" s="76"/>
      <c r="AA1321" s="108"/>
    </row>
    <row r="1322" spans="1:27" ht="14.5" customHeight="1">
      <c r="A1322" s="41" t="s">
        <v>9397</v>
      </c>
      <c r="B1322" s="119" t="s">
        <v>8946</v>
      </c>
      <c r="C1322" s="120" t="s">
        <v>9396</v>
      </c>
      <c r="D1322" s="135" t="s">
        <v>8944</v>
      </c>
      <c r="E1322" s="119" t="s">
        <v>8526</v>
      </c>
      <c r="F1322" s="118" t="s">
        <v>9395</v>
      </c>
      <c r="G1322" s="117">
        <v>3.9946508504E-2</v>
      </c>
      <c r="H1322" s="117">
        <v>2.7866714000000002E-3</v>
      </c>
      <c r="I1322" s="117">
        <v>8.4436544999999998E-3</v>
      </c>
      <c r="J1322" s="117">
        <v>3.2891604E-5</v>
      </c>
      <c r="K1322" s="117">
        <v>2.8683291E-2</v>
      </c>
      <c r="L1322" s="116">
        <v>0.21566384210526315</v>
      </c>
      <c r="M1322" s="115">
        <v>3.0433387999999999</v>
      </c>
      <c r="N1322" s="114">
        <v>6.3920200999999996E-3</v>
      </c>
      <c r="O1322" s="114">
        <v>5.9745715000000003E-3</v>
      </c>
      <c r="P1322" s="114">
        <v>2.1500084E-4</v>
      </c>
      <c r="Q1322" s="114">
        <v>2.0244773000000001E-4</v>
      </c>
      <c r="R1322" s="113">
        <v>3.5818773792999999E-7</v>
      </c>
      <c r="S1322" s="112">
        <v>7.9512146628400005E-10</v>
      </c>
      <c r="T1322" s="112">
        <v>2.8354022867230003E-2</v>
      </c>
      <c r="U1322" s="122">
        <v>1.3560825000000001E-5</v>
      </c>
      <c r="V1322" s="154"/>
      <c r="W1322" s="173"/>
      <c r="X1322" s="170" t="s">
        <v>8546</v>
      </c>
      <c r="Y1322" s="76"/>
      <c r="Z1322" s="76"/>
      <c r="AA1322" s="108"/>
    </row>
    <row r="1323" spans="1:27" ht="14.5" customHeight="1">
      <c r="A1323" s="41" t="s">
        <v>9394</v>
      </c>
      <c r="B1323" s="119" t="s">
        <v>8946</v>
      </c>
      <c r="C1323" s="120" t="s">
        <v>9393</v>
      </c>
      <c r="D1323" s="135" t="s">
        <v>8944</v>
      </c>
      <c r="E1323" s="119" t="s">
        <v>8526</v>
      </c>
      <c r="F1323" s="118" t="s">
        <v>9392</v>
      </c>
      <c r="G1323" s="117">
        <v>5.4975624889999999E-4</v>
      </c>
      <c r="H1323" s="117">
        <v>5.1601233899999998E-5</v>
      </c>
      <c r="I1323" s="117">
        <v>6.3192454999999999E-5</v>
      </c>
      <c r="J1323" s="117">
        <v>2.0320164000000001E-4</v>
      </c>
      <c r="K1323" s="117">
        <v>2.3176092E-4</v>
      </c>
      <c r="L1323" s="116">
        <v>1.7425633082706767E-3</v>
      </c>
      <c r="M1323" s="115">
        <v>1.0526316</v>
      </c>
      <c r="N1323" s="121">
        <v>4.1989585999999997E-5</v>
      </c>
      <c r="O1323" s="121">
        <v>4.0177464999999997E-5</v>
      </c>
      <c r="P1323" s="121">
        <v>1.7828380000000001E-6</v>
      </c>
      <c r="Q1323" s="121">
        <v>2.9283407999999999E-8</v>
      </c>
      <c r="R1323" s="113">
        <v>2.4087208595999999E-9</v>
      </c>
      <c r="S1323" s="112">
        <v>6.593335696090001E-12</v>
      </c>
      <c r="T1323" s="112">
        <v>4.1013176000000003E-6</v>
      </c>
      <c r="U1323" s="122">
        <v>1.8244599999999999E-7</v>
      </c>
      <c r="V1323" s="154"/>
      <c r="W1323" s="173"/>
      <c r="X1323" s="170" t="s">
        <v>8546</v>
      </c>
      <c r="Y1323" s="76"/>
      <c r="Z1323" s="76"/>
      <c r="AA1323" s="108"/>
    </row>
    <row r="1324" spans="1:27" ht="14.5" customHeight="1">
      <c r="A1324" s="41" t="s">
        <v>9391</v>
      </c>
      <c r="B1324" s="119" t="s">
        <v>8946</v>
      </c>
      <c r="C1324" s="120" t="s">
        <v>9390</v>
      </c>
      <c r="D1324" s="135" t="s">
        <v>8944</v>
      </c>
      <c r="E1324" s="119" t="s">
        <v>8526</v>
      </c>
      <c r="F1324" s="118" t="s">
        <v>9389</v>
      </c>
      <c r="G1324" s="117">
        <v>3.96248274E-2</v>
      </c>
      <c r="H1324" s="117">
        <v>2.7733753999999999E-3</v>
      </c>
      <c r="I1324" s="117">
        <v>8.3871069999999995E-3</v>
      </c>
      <c r="J1324" s="117">
        <v>1.0105999999999999E-5</v>
      </c>
      <c r="K1324" s="117">
        <v>2.8454238999999999E-2</v>
      </c>
      <c r="L1324" s="116">
        <v>0.21394164661654133</v>
      </c>
      <c r="M1324" s="115">
        <v>3.0333901000000001</v>
      </c>
      <c r="N1324" s="114">
        <v>6.3450679000000001E-3</v>
      </c>
      <c r="O1324" s="114">
        <v>5.9302774000000004E-3</v>
      </c>
      <c r="P1324" s="114">
        <v>2.1335785E-4</v>
      </c>
      <c r="Q1324" s="114">
        <v>2.0143270999999999E-4</v>
      </c>
      <c r="R1324" s="113">
        <v>3.5553221284999998E-7</v>
      </c>
      <c r="S1324" s="112">
        <v>7.8904529153599994E-10</v>
      </c>
      <c r="T1324" s="112">
        <v>2.8211863974310001E-2</v>
      </c>
      <c r="U1324" s="122">
        <v>1.3460389000000001E-5</v>
      </c>
      <c r="V1324" s="154"/>
      <c r="W1324" s="173"/>
      <c r="X1324" s="170" t="s">
        <v>8546</v>
      </c>
      <c r="Y1324" s="76"/>
      <c r="Z1324" s="76"/>
      <c r="AA1324" s="108"/>
    </row>
    <row r="1325" spans="1:27" ht="14.5" customHeight="1">
      <c r="A1325" s="41" t="s">
        <v>9388</v>
      </c>
      <c r="B1325" s="119" t="s">
        <v>8946</v>
      </c>
      <c r="C1325" s="120" t="s">
        <v>9387</v>
      </c>
      <c r="D1325" s="135" t="s">
        <v>8944</v>
      </c>
      <c r="E1325" s="119" t="s">
        <v>8526</v>
      </c>
      <c r="F1325" s="118" t="s">
        <v>9386</v>
      </c>
      <c r="G1325" s="117">
        <v>1.7933749339999999E-2</v>
      </c>
      <c r="H1325" s="117">
        <v>7.9758600999999994E-4</v>
      </c>
      <c r="I1325" s="117">
        <v>1.91009031E-3</v>
      </c>
      <c r="J1325" s="117">
        <v>2.9216502000000002E-4</v>
      </c>
      <c r="K1325" s="117">
        <v>1.4933907999999999E-2</v>
      </c>
      <c r="L1325" s="116">
        <v>0.11228502255639096</v>
      </c>
      <c r="M1325" s="115">
        <v>1.8945304999999999</v>
      </c>
      <c r="N1325" s="114">
        <v>2.3696708999999998E-3</v>
      </c>
      <c r="O1325" s="114">
        <v>2.2304475000000002E-3</v>
      </c>
      <c r="P1325" s="121">
        <v>9.7489054000000002E-5</v>
      </c>
      <c r="Q1325" s="121">
        <v>4.1734372000000002E-5</v>
      </c>
      <c r="R1325" s="113">
        <v>1.3371987401999998E-7</v>
      </c>
      <c r="S1325" s="112">
        <v>3.6053644280410003E-10</v>
      </c>
      <c r="T1325" s="112">
        <v>5.8451501086999999E-3</v>
      </c>
      <c r="U1325" s="122">
        <v>5.6760727000000002E-6</v>
      </c>
      <c r="V1325" s="154"/>
      <c r="W1325" s="173"/>
      <c r="X1325" s="170" t="s">
        <v>8546</v>
      </c>
      <c r="Y1325" s="76"/>
      <c r="Z1325" s="76"/>
      <c r="AA1325" s="108"/>
    </row>
    <row r="1326" spans="1:27" ht="14.5" customHeight="1">
      <c r="A1326" s="41" t="s">
        <v>9385</v>
      </c>
      <c r="B1326" s="119" t="s">
        <v>8946</v>
      </c>
      <c r="C1326" s="120" t="s">
        <v>9384</v>
      </c>
      <c r="D1326" s="135" t="s">
        <v>8944</v>
      </c>
      <c r="E1326" s="119" t="s">
        <v>8526</v>
      </c>
      <c r="F1326" s="118" t="s">
        <v>9383</v>
      </c>
      <c r="G1326" s="117">
        <v>2.4982169576999998E-2</v>
      </c>
      <c r="H1326" s="117">
        <v>1.43575177E-4</v>
      </c>
      <c r="I1326" s="117">
        <v>2.9851556E-4</v>
      </c>
      <c r="J1326" s="117">
        <v>1.2380918400000001E-3</v>
      </c>
      <c r="K1326" s="117">
        <v>2.3301987E-2</v>
      </c>
      <c r="L1326" s="116">
        <v>0.17520290977443609</v>
      </c>
      <c r="M1326" s="115">
        <v>2.4893165000000002</v>
      </c>
      <c r="N1326" s="114">
        <v>2.9532625000000001E-3</v>
      </c>
      <c r="O1326" s="114">
        <v>2.7910567999999999E-3</v>
      </c>
      <c r="P1326" s="114">
        <v>1.3461745000000001E-4</v>
      </c>
      <c r="Q1326" s="121">
        <v>2.7588213E-5</v>
      </c>
      <c r="R1326" s="113">
        <v>1.6732954521699999E-7</v>
      </c>
      <c r="S1326" s="112">
        <v>4.9784558222299997E-10</v>
      </c>
      <c r="T1326" s="112">
        <v>3.8638953389000001E-3</v>
      </c>
      <c r="U1326" s="122">
        <v>7.7271366000000007E-6</v>
      </c>
      <c r="V1326" s="154"/>
      <c r="W1326" s="173"/>
      <c r="X1326" s="170" t="s">
        <v>8546</v>
      </c>
      <c r="Y1326" s="76"/>
      <c r="Z1326" s="76"/>
      <c r="AA1326" s="108"/>
    </row>
    <row r="1327" spans="1:27" ht="14.5" customHeight="1">
      <c r="A1327" s="41" t="s">
        <v>9382</v>
      </c>
      <c r="B1327" s="119" t="s">
        <v>8946</v>
      </c>
      <c r="C1327" s="120" t="s">
        <v>9381</v>
      </c>
      <c r="D1327" s="135" t="s">
        <v>8944</v>
      </c>
      <c r="E1327" s="119" t="s">
        <v>8526</v>
      </c>
      <c r="F1327" s="118" t="s">
        <v>9380</v>
      </c>
      <c r="G1327" s="117">
        <v>9.90002083E-3</v>
      </c>
      <c r="H1327" s="117">
        <v>9.4521644999999996E-4</v>
      </c>
      <c r="I1327" s="117">
        <v>1.6097183599999999E-3</v>
      </c>
      <c r="J1327" s="117">
        <v>1.5630302E-4</v>
      </c>
      <c r="K1327" s="117">
        <v>7.1887829999999998E-3</v>
      </c>
      <c r="L1327" s="116">
        <v>5.4050999999999995E-2</v>
      </c>
      <c r="M1327" s="115">
        <v>1.4478218</v>
      </c>
      <c r="N1327" s="114">
        <v>1.3903851999999999E-3</v>
      </c>
      <c r="O1327" s="114">
        <v>1.3094916000000001E-3</v>
      </c>
      <c r="P1327" s="121">
        <v>5.1507339999999997E-5</v>
      </c>
      <c r="Q1327" s="121">
        <v>2.9386266000000001E-5</v>
      </c>
      <c r="R1327" s="113">
        <v>7.8506688169999998E-8</v>
      </c>
      <c r="S1327" s="112">
        <v>1.9048572590150001E-10</v>
      </c>
      <c r="T1327" s="112">
        <v>4.1157235398999997E-3</v>
      </c>
      <c r="U1327" s="122">
        <v>3.2701908000000001E-6</v>
      </c>
      <c r="V1327" s="154"/>
      <c r="W1327" s="173"/>
      <c r="X1327" s="170" t="s">
        <v>8546</v>
      </c>
      <c r="Y1327" s="76"/>
      <c r="Z1327" s="76"/>
      <c r="AA1327" s="108"/>
    </row>
    <row r="1328" spans="1:27" ht="14.5" customHeight="1">
      <c r="A1328" s="41" t="s">
        <v>9379</v>
      </c>
      <c r="B1328" s="119" t="s">
        <v>8946</v>
      </c>
      <c r="C1328" s="120" t="s">
        <v>9378</v>
      </c>
      <c r="D1328" s="135" t="s">
        <v>8944</v>
      </c>
      <c r="E1328" s="119" t="s">
        <v>8526</v>
      </c>
      <c r="F1328" s="118" t="s">
        <v>9377</v>
      </c>
      <c r="G1328" s="117">
        <v>4.0922396399999998E-2</v>
      </c>
      <c r="H1328" s="117">
        <v>2.8650435999999996E-3</v>
      </c>
      <c r="I1328" s="117">
        <v>8.6645457999999995E-3</v>
      </c>
      <c r="J1328" s="117">
        <v>0</v>
      </c>
      <c r="K1328" s="117">
        <v>2.9392807E-2</v>
      </c>
      <c r="L1328" s="116">
        <v>0.22099854887218043</v>
      </c>
      <c r="M1328" s="115">
        <v>3.0994152000000001</v>
      </c>
      <c r="N1328" s="114">
        <v>6.5547851999999997E-3</v>
      </c>
      <c r="O1328" s="114">
        <v>6.1262399000000002E-3</v>
      </c>
      <c r="P1328" s="114">
        <v>2.2039967000000001E-4</v>
      </c>
      <c r="Q1328" s="114">
        <v>2.0814561E-4</v>
      </c>
      <c r="R1328" s="113">
        <v>3.6728056872000001E-7</v>
      </c>
      <c r="S1328" s="112">
        <v>8.1508754938899991E-10</v>
      </c>
      <c r="T1328" s="112">
        <v>2.9152047E-2</v>
      </c>
      <c r="U1328" s="122">
        <v>1.3901083999999999E-5</v>
      </c>
      <c r="V1328" s="154"/>
      <c r="W1328" s="173"/>
      <c r="X1328" s="170" t="s">
        <v>8546</v>
      </c>
      <c r="Y1328" s="76"/>
      <c r="Z1328" s="76"/>
      <c r="AA1328" s="108"/>
    </row>
    <row r="1329" spans="1:27" ht="14.5" customHeight="1">
      <c r="A1329" s="41" t="s">
        <v>9376</v>
      </c>
      <c r="B1329" s="119" t="s">
        <v>8946</v>
      </c>
      <c r="C1329" s="120" t="s">
        <v>9375</v>
      </c>
      <c r="D1329" s="135" t="s">
        <v>8944</v>
      </c>
      <c r="E1329" s="119" t="s">
        <v>8526</v>
      </c>
      <c r="F1329" s="118" t="s">
        <v>9374</v>
      </c>
      <c r="G1329" s="117">
        <v>2.7128897906E-2</v>
      </c>
      <c r="H1329" s="117">
        <v>2.9452281999999999E-3</v>
      </c>
      <c r="I1329" s="117">
        <v>4.7308647999999998E-3</v>
      </c>
      <c r="J1329" s="117">
        <v>4.5492906000000003E-5</v>
      </c>
      <c r="K1329" s="117">
        <v>1.9407311999999999E-2</v>
      </c>
      <c r="L1329" s="116">
        <v>0.14591963909774436</v>
      </c>
      <c r="M1329" s="115">
        <v>2.0908671999999999</v>
      </c>
      <c r="N1329" s="114">
        <v>3.8634406999999999E-3</v>
      </c>
      <c r="O1329" s="114">
        <v>3.6242933999999999E-3</v>
      </c>
      <c r="P1329" s="114">
        <v>1.4194064999999999E-4</v>
      </c>
      <c r="Q1329" s="121">
        <v>9.7206689999999998E-5</v>
      </c>
      <c r="R1329" s="113">
        <v>2.1728377827E-7</v>
      </c>
      <c r="S1329" s="112">
        <v>5.2492842885199997E-10</v>
      </c>
      <c r="T1329" s="112">
        <v>1.361438220544E-2</v>
      </c>
      <c r="U1329" s="122">
        <v>8.9685257000000002E-6</v>
      </c>
      <c r="V1329" s="154"/>
      <c r="W1329" s="173"/>
      <c r="X1329" s="170" t="s">
        <v>8546</v>
      </c>
      <c r="Y1329" s="76"/>
      <c r="Z1329" s="76"/>
      <c r="AA1329" s="108"/>
    </row>
    <row r="1330" spans="1:27" ht="14.5" customHeight="1">
      <c r="A1330" s="41" t="s">
        <v>9373</v>
      </c>
      <c r="B1330" s="119" t="s">
        <v>8946</v>
      </c>
      <c r="C1330" s="120" t="s">
        <v>9372</v>
      </c>
      <c r="D1330" s="135" t="s">
        <v>8944</v>
      </c>
      <c r="E1330" s="119" t="s">
        <v>8526</v>
      </c>
      <c r="F1330" s="118" t="s">
        <v>9371</v>
      </c>
      <c r="G1330" s="117">
        <v>2.667444439E-2</v>
      </c>
      <c r="H1330" s="117">
        <v>1.7208114699999999E-3</v>
      </c>
      <c r="I1330" s="117">
        <v>5.4395364999999998E-3</v>
      </c>
      <c r="J1330" s="117">
        <v>4.8021742000000002E-4</v>
      </c>
      <c r="K1330" s="117">
        <v>1.9033879E-2</v>
      </c>
      <c r="L1330" s="116">
        <v>0.14311187218045113</v>
      </c>
      <c r="M1330" s="115">
        <v>2.2807018000000001</v>
      </c>
      <c r="N1330" s="114">
        <v>4.1784185999999999E-3</v>
      </c>
      <c r="O1330" s="114">
        <v>3.9118851E-3</v>
      </c>
      <c r="P1330" s="114">
        <v>1.4157690000000001E-4</v>
      </c>
      <c r="Q1330" s="114">
        <v>1.2495656999999999E-4</v>
      </c>
      <c r="R1330" s="113">
        <v>2.3452549522999998E-7</v>
      </c>
      <c r="S1330" s="112">
        <v>5.2358320605800006E-10</v>
      </c>
      <c r="T1330" s="112">
        <v>1.7500920461700001E-2</v>
      </c>
      <c r="U1330" s="122">
        <v>8.9333089999999993E-6</v>
      </c>
      <c r="V1330" s="154"/>
      <c r="W1330" s="173"/>
      <c r="X1330" s="170" t="s">
        <v>8546</v>
      </c>
      <c r="Y1330" s="76"/>
      <c r="Z1330" s="76"/>
      <c r="AA1330" s="108"/>
    </row>
    <row r="1331" spans="1:27" ht="14.5" customHeight="1">
      <c r="A1331" s="41" t="s">
        <v>9370</v>
      </c>
      <c r="B1331" s="119" t="s">
        <v>8946</v>
      </c>
      <c r="C1331" s="120" t="s">
        <v>9369</v>
      </c>
      <c r="D1331" s="135" t="s">
        <v>8944</v>
      </c>
      <c r="E1331" s="119" t="s">
        <v>8526</v>
      </c>
      <c r="F1331" s="118" t="s">
        <v>9368</v>
      </c>
      <c r="G1331" s="117">
        <v>1.3151473780000002E-3</v>
      </c>
      <c r="H1331" s="117">
        <v>9.7239717999999999E-5</v>
      </c>
      <c r="I1331" s="117">
        <v>2.2778194000000002E-4</v>
      </c>
      <c r="J1331" s="117">
        <v>1.8906388000000001E-4</v>
      </c>
      <c r="K1331" s="117">
        <v>8.0106184000000005E-4</v>
      </c>
      <c r="L1331" s="116">
        <v>6.0230213533834587E-3</v>
      </c>
      <c r="M1331" s="115">
        <v>1.3551230999999999</v>
      </c>
      <c r="N1331" s="114">
        <v>1.6934618999999999E-4</v>
      </c>
      <c r="O1331" s="114">
        <v>1.5918616999999999E-4</v>
      </c>
      <c r="P1331" s="121">
        <v>6.0127030999999999E-6</v>
      </c>
      <c r="Q1331" s="121">
        <v>4.1473096000000002E-6</v>
      </c>
      <c r="R1331" s="113">
        <v>9.5435355873000001E-9</v>
      </c>
      <c r="S1331" s="112">
        <v>2.223632836113E-11</v>
      </c>
      <c r="T1331" s="112">
        <v>5.8085568820000005E-4</v>
      </c>
      <c r="U1331" s="122">
        <v>4.4233258000000001E-7</v>
      </c>
      <c r="V1331" s="154"/>
      <c r="W1331" s="173"/>
      <c r="X1331" s="170" t="s">
        <v>8546</v>
      </c>
      <c r="Y1331" s="76"/>
      <c r="Z1331" s="76"/>
      <c r="AA1331" s="108"/>
    </row>
    <row r="1332" spans="1:27" ht="14.5" customHeight="1">
      <c r="A1332" s="41" t="s">
        <v>9367</v>
      </c>
      <c r="B1332" s="119" t="s">
        <v>8946</v>
      </c>
      <c r="C1332" s="120" t="s">
        <v>9366</v>
      </c>
      <c r="D1332" s="135" t="s">
        <v>8944</v>
      </c>
      <c r="E1332" s="119" t="s">
        <v>8526</v>
      </c>
      <c r="F1332" s="118" t="s">
        <v>9365</v>
      </c>
      <c r="G1332" s="117">
        <v>2.6269846575999997E-2</v>
      </c>
      <c r="H1332" s="117">
        <v>2.4685282500000001E-3</v>
      </c>
      <c r="I1332" s="117">
        <v>4.9449693999999997E-3</v>
      </c>
      <c r="J1332" s="117">
        <v>6.2164925999999996E-5</v>
      </c>
      <c r="K1332" s="117">
        <v>1.8794183999999999E-2</v>
      </c>
      <c r="L1332" s="116">
        <v>0.14130965413533833</v>
      </c>
      <c r="M1332" s="115">
        <v>2.1705622</v>
      </c>
      <c r="N1332" s="114">
        <v>3.9107730000000002E-3</v>
      </c>
      <c r="O1332" s="114">
        <v>3.6633245000000001E-3</v>
      </c>
      <c r="P1332" s="114">
        <v>1.387816E-4</v>
      </c>
      <c r="Q1332" s="114">
        <v>1.0866683E-4</v>
      </c>
      <c r="R1332" s="113">
        <v>2.1962377654000001E-7</v>
      </c>
      <c r="S1332" s="112">
        <v>5.1324557018799993E-10</v>
      </c>
      <c r="T1332" s="112">
        <v>1.52194447049E-2</v>
      </c>
      <c r="U1332" s="122">
        <v>8.7745125999999996E-6</v>
      </c>
      <c r="V1332" s="154"/>
      <c r="W1332" s="173"/>
      <c r="X1332" s="170" t="s">
        <v>8546</v>
      </c>
      <c r="Y1332" s="76"/>
      <c r="Z1332" s="76"/>
      <c r="AA1332" s="108"/>
    </row>
    <row r="1333" spans="1:27" ht="14.5" customHeight="1">
      <c r="A1333" s="41" t="s">
        <v>9364</v>
      </c>
      <c r="B1333" s="119" t="s">
        <v>8946</v>
      </c>
      <c r="C1333" s="120" t="s">
        <v>9363</v>
      </c>
      <c r="D1333" s="135" t="s">
        <v>8944</v>
      </c>
      <c r="E1333" s="119" t="s">
        <v>8526</v>
      </c>
      <c r="F1333" s="118" t="s">
        <v>9362</v>
      </c>
      <c r="G1333" s="117">
        <v>3.3744131131999998E-2</v>
      </c>
      <c r="H1333" s="117">
        <v>2.4723664999999999E-3</v>
      </c>
      <c r="I1333" s="117">
        <v>7.0273660000000002E-3</v>
      </c>
      <c r="J1333" s="117">
        <v>1.7253632000000001E-5</v>
      </c>
      <c r="K1333" s="117">
        <v>2.4227144999999999E-2</v>
      </c>
      <c r="L1333" s="116">
        <v>0.18215898496240598</v>
      </c>
      <c r="M1333" s="115">
        <v>2.7023489999999999</v>
      </c>
      <c r="N1333" s="114">
        <v>5.3497299E-3</v>
      </c>
      <c r="O1333" s="114">
        <v>5.0016499999999998E-3</v>
      </c>
      <c r="P1333" s="114">
        <v>1.8123263000000001E-4</v>
      </c>
      <c r="Q1333" s="114">
        <v>1.6684727999999999E-4</v>
      </c>
      <c r="R1333" s="113">
        <v>2.9985911091999995E-7</v>
      </c>
      <c r="S1333" s="112">
        <v>6.7023900816299997E-10</v>
      </c>
      <c r="T1333" s="112">
        <v>2.3367966238440001E-2</v>
      </c>
      <c r="U1333" s="122">
        <v>1.1431394000000001E-5</v>
      </c>
      <c r="V1333" s="110"/>
      <c r="W1333" s="173"/>
      <c r="X1333" s="170" t="s">
        <v>8546</v>
      </c>
      <c r="Y1333" s="76"/>
      <c r="Z1333" s="76"/>
      <c r="AA1333" s="108"/>
    </row>
    <row r="1334" spans="1:27" ht="14.5" customHeight="1">
      <c r="A1334" s="41" t="s">
        <v>9361</v>
      </c>
      <c r="B1334" s="119" t="s">
        <v>8946</v>
      </c>
      <c r="C1334" s="120" t="s">
        <v>9360</v>
      </c>
      <c r="D1334" s="135" t="s">
        <v>8944</v>
      </c>
      <c r="E1334" s="119" t="s">
        <v>8526</v>
      </c>
      <c r="F1334" s="118" t="s">
        <v>9359</v>
      </c>
      <c r="G1334" s="117">
        <v>6.6376953800000005E-4</v>
      </c>
      <c r="H1334" s="117">
        <v>5.9203760000000001E-5</v>
      </c>
      <c r="I1334" s="117">
        <v>8.7053768000000002E-5</v>
      </c>
      <c r="J1334" s="117">
        <v>2.0355285000000001E-4</v>
      </c>
      <c r="K1334" s="117">
        <v>3.1395916E-4</v>
      </c>
      <c r="L1334" s="116">
        <v>2.3605951879699248E-3</v>
      </c>
      <c r="M1334" s="115">
        <v>1.0581935</v>
      </c>
      <c r="N1334" s="121">
        <v>6.0205406000000001E-5</v>
      </c>
      <c r="O1334" s="121">
        <v>5.7214025E-5</v>
      </c>
      <c r="P1334" s="121">
        <v>2.3964343E-6</v>
      </c>
      <c r="Q1334" s="121">
        <v>5.9494709999999998E-7</v>
      </c>
      <c r="R1334" s="113">
        <v>3.4300973834999996E-9</v>
      </c>
      <c r="S1334" s="112">
        <v>8.8625530855300013E-12</v>
      </c>
      <c r="T1334" s="112">
        <v>8.3325924199999997E-5</v>
      </c>
      <c r="U1334" s="122">
        <v>2.2090171999999999E-7</v>
      </c>
      <c r="V1334" s="154"/>
      <c r="W1334" s="173"/>
      <c r="X1334" s="170" t="s">
        <v>8546</v>
      </c>
      <c r="Y1334" s="76"/>
      <c r="Z1334" s="76"/>
      <c r="AA1334" s="108"/>
    </row>
    <row r="1335" spans="1:27" ht="14.5" customHeight="1">
      <c r="A1335" s="41" t="s">
        <v>9358</v>
      </c>
      <c r="B1335" s="119" t="s">
        <v>8946</v>
      </c>
      <c r="C1335" s="120" t="s">
        <v>9357</v>
      </c>
      <c r="D1335" s="135" t="s">
        <v>8944</v>
      </c>
      <c r="E1335" s="119" t="s">
        <v>8526</v>
      </c>
      <c r="F1335" s="118" t="s">
        <v>9356</v>
      </c>
      <c r="G1335" s="117">
        <v>4.0922396399999998E-2</v>
      </c>
      <c r="H1335" s="117">
        <v>2.8650435999999996E-3</v>
      </c>
      <c r="I1335" s="117">
        <v>8.6645457999999995E-3</v>
      </c>
      <c r="J1335" s="117">
        <v>0</v>
      </c>
      <c r="K1335" s="117">
        <v>2.9392807E-2</v>
      </c>
      <c r="L1335" s="116">
        <v>0.22099854887218043</v>
      </c>
      <c r="M1335" s="115">
        <v>3.0994152000000001</v>
      </c>
      <c r="N1335" s="114">
        <v>6.5547851999999997E-3</v>
      </c>
      <c r="O1335" s="114">
        <v>6.1262399000000002E-3</v>
      </c>
      <c r="P1335" s="114">
        <v>2.2039967000000001E-4</v>
      </c>
      <c r="Q1335" s="114">
        <v>2.0814561E-4</v>
      </c>
      <c r="R1335" s="113">
        <v>3.6728056872000001E-7</v>
      </c>
      <c r="S1335" s="112">
        <v>8.1508754938899991E-10</v>
      </c>
      <c r="T1335" s="112">
        <v>2.9152047E-2</v>
      </c>
      <c r="U1335" s="122">
        <v>1.3901083999999999E-5</v>
      </c>
      <c r="V1335" s="154"/>
      <c r="W1335" s="173"/>
      <c r="X1335" s="170" t="s">
        <v>8546</v>
      </c>
      <c r="Y1335" s="76"/>
      <c r="Z1335" s="76"/>
      <c r="AA1335" s="108"/>
    </row>
    <row r="1336" spans="1:27" ht="14.5" customHeight="1">
      <c r="A1336" s="41" t="s">
        <v>9355</v>
      </c>
      <c r="B1336" s="119" t="s">
        <v>8946</v>
      </c>
      <c r="C1336" s="120" t="s">
        <v>9354</v>
      </c>
      <c r="D1336" s="135" t="s">
        <v>8944</v>
      </c>
      <c r="E1336" s="119" t="s">
        <v>8526</v>
      </c>
      <c r="F1336" s="118" t="s">
        <v>9353</v>
      </c>
      <c r="G1336" s="117">
        <v>3.142295245E-2</v>
      </c>
      <c r="H1336" s="117">
        <v>2.2030571999999997E-3</v>
      </c>
      <c r="I1336" s="117">
        <v>6.6406981E-3</v>
      </c>
      <c r="J1336" s="117">
        <v>4.7812149999999999E-5</v>
      </c>
      <c r="K1336" s="117">
        <v>2.2531385000000001E-2</v>
      </c>
      <c r="L1336" s="116">
        <v>0.16940890977443609</v>
      </c>
      <c r="M1336" s="115">
        <v>2.6178191000000002</v>
      </c>
      <c r="N1336" s="114">
        <v>5.0223628000000001E-3</v>
      </c>
      <c r="O1336" s="114">
        <v>4.6942253000000003E-3</v>
      </c>
      <c r="P1336" s="114">
        <v>1.6896042000000001E-4</v>
      </c>
      <c r="Q1336" s="114">
        <v>1.5917707E-4</v>
      </c>
      <c r="R1336" s="113">
        <v>2.8142837186000004E-7</v>
      </c>
      <c r="S1336" s="112">
        <v>6.2485363078199991E-10</v>
      </c>
      <c r="T1336" s="112">
        <v>2.2293707015869999E-2</v>
      </c>
      <c r="U1336" s="122">
        <v>1.0673169E-5</v>
      </c>
      <c r="V1336" s="154"/>
      <c r="W1336" s="173"/>
      <c r="X1336" s="170" t="s">
        <v>8546</v>
      </c>
      <c r="Y1336" s="76"/>
      <c r="Z1336" s="76"/>
      <c r="AA1336" s="108"/>
    </row>
    <row r="1337" spans="1:27" ht="14.5" customHeight="1">
      <c r="A1337" s="41" t="s">
        <v>9352</v>
      </c>
      <c r="B1337" s="119" t="s">
        <v>8946</v>
      </c>
      <c r="C1337" s="120" t="s">
        <v>9351</v>
      </c>
      <c r="D1337" s="135" t="s">
        <v>8944</v>
      </c>
      <c r="E1337" s="119" t="s">
        <v>8526</v>
      </c>
      <c r="F1337" s="118" t="s">
        <v>9350</v>
      </c>
      <c r="G1337" s="117">
        <v>3.3685294785999999E-2</v>
      </c>
      <c r="H1337" s="117">
        <v>2.881836E-3</v>
      </c>
      <c r="I1337" s="117">
        <v>5.7852279000000003E-3</v>
      </c>
      <c r="J1337" s="117">
        <v>7.0700885999999994E-5</v>
      </c>
      <c r="K1337" s="117">
        <v>2.4947529999999999E-2</v>
      </c>
      <c r="L1337" s="116">
        <v>0.18757541353383456</v>
      </c>
      <c r="M1337" s="115">
        <v>2.5457991999999998</v>
      </c>
      <c r="N1337" s="114">
        <v>4.9483393000000001E-3</v>
      </c>
      <c r="O1337" s="114">
        <v>4.6558874999999998E-3</v>
      </c>
      <c r="P1337" s="114">
        <v>1.7907034E-4</v>
      </c>
      <c r="Q1337" s="114">
        <v>1.1338148E-4</v>
      </c>
      <c r="R1337" s="113">
        <v>2.7912994418E-7</v>
      </c>
      <c r="S1337" s="112">
        <v>6.6224236451900003E-10</v>
      </c>
      <c r="T1337" s="112">
        <v>1.5879759990400002E-2</v>
      </c>
      <c r="U1337" s="122">
        <v>1.1190649E-5</v>
      </c>
      <c r="V1337" s="154"/>
      <c r="W1337" s="173"/>
      <c r="X1337" s="170" t="s">
        <v>8546</v>
      </c>
      <c r="Y1337" s="76"/>
      <c r="Z1337" s="76"/>
      <c r="AA1337" s="108"/>
    </row>
    <row r="1338" spans="1:27" ht="14.5" customHeight="1">
      <c r="A1338" s="41" t="s">
        <v>9349</v>
      </c>
      <c r="B1338" s="119" t="s">
        <v>8946</v>
      </c>
      <c r="C1338" s="120" t="s">
        <v>9348</v>
      </c>
      <c r="D1338" s="135" t="s">
        <v>8944</v>
      </c>
      <c r="E1338" s="119" t="s">
        <v>8526</v>
      </c>
      <c r="F1338" s="118" t="s">
        <v>9347</v>
      </c>
      <c r="G1338" s="117">
        <v>4.5992929509999997E-4</v>
      </c>
      <c r="H1338" s="117">
        <v>3.4042523099999999E-5</v>
      </c>
      <c r="I1338" s="117">
        <v>5.2379622000000003E-5</v>
      </c>
      <c r="J1338" s="117">
        <v>1.5863505999999999E-4</v>
      </c>
      <c r="K1338" s="117">
        <v>2.1487209E-4</v>
      </c>
      <c r="L1338" s="116">
        <v>1.6155796240601504E-3</v>
      </c>
      <c r="M1338" s="115">
        <v>0.72328864000000004</v>
      </c>
      <c r="N1338" s="121">
        <v>3.8600650000000001E-5</v>
      </c>
      <c r="O1338" s="121">
        <v>3.6987816999999998E-5</v>
      </c>
      <c r="P1338" s="121">
        <v>1.5899725E-6</v>
      </c>
      <c r="Q1338" s="121">
        <v>2.2860913000000001E-8</v>
      </c>
      <c r="R1338" s="113">
        <v>2.2174950118000002E-9</v>
      </c>
      <c r="S1338" s="112">
        <v>5.8800758718399998E-12</v>
      </c>
      <c r="T1338" s="112">
        <v>3.2018084999999999E-6</v>
      </c>
      <c r="U1338" s="122">
        <v>1.4819875999999999E-7</v>
      </c>
      <c r="V1338" s="154"/>
      <c r="W1338" s="173"/>
      <c r="X1338" s="170" t="s">
        <v>8546</v>
      </c>
      <c r="Y1338" s="76"/>
      <c r="Z1338" s="76"/>
      <c r="AA1338" s="108"/>
    </row>
    <row r="1339" spans="1:27" ht="14.5" customHeight="1">
      <c r="A1339" s="41" t="s">
        <v>9346</v>
      </c>
      <c r="B1339" s="119" t="s">
        <v>8946</v>
      </c>
      <c r="C1339" s="120" t="s">
        <v>9345</v>
      </c>
      <c r="D1339" s="135" t="s">
        <v>8944</v>
      </c>
      <c r="E1339" s="119" t="s">
        <v>8526</v>
      </c>
      <c r="F1339" s="118" t="s">
        <v>9344</v>
      </c>
      <c r="G1339" s="117">
        <v>1.03101739E-2</v>
      </c>
      <c r="H1339" s="117">
        <v>7.4125785999999997E-4</v>
      </c>
      <c r="I1339" s="117">
        <v>2.1328777399999997E-3</v>
      </c>
      <c r="J1339" s="117">
        <v>1.5313030000000001E-4</v>
      </c>
      <c r="K1339" s="117">
        <v>7.2829080000000003E-3</v>
      </c>
      <c r="L1339" s="116">
        <v>5.4758706766917291E-2</v>
      </c>
      <c r="M1339" s="115">
        <v>1.5444304</v>
      </c>
      <c r="N1339" s="114">
        <v>1.6121969000000001E-3</v>
      </c>
      <c r="O1339" s="114">
        <v>1.5076384999999999E-3</v>
      </c>
      <c r="P1339" s="121">
        <v>5.4605067E-5</v>
      </c>
      <c r="Q1339" s="121">
        <v>4.9953363000000001E-5</v>
      </c>
      <c r="R1339" s="113">
        <v>9.0386001606999999E-8</v>
      </c>
      <c r="S1339" s="112">
        <v>2.0194181494109998E-10</v>
      </c>
      <c r="T1339" s="112">
        <v>6.9962693033E-3</v>
      </c>
      <c r="U1339" s="122">
        <v>3.4963230999999998E-6</v>
      </c>
      <c r="V1339" s="154"/>
      <c r="W1339" s="173"/>
      <c r="X1339" s="170" t="s">
        <v>8546</v>
      </c>
      <c r="Y1339" s="76"/>
      <c r="Z1339" s="76"/>
      <c r="AA1339" s="108"/>
    </row>
    <row r="1340" spans="1:27" ht="14.5" customHeight="1">
      <c r="A1340" s="41" t="s">
        <v>9343</v>
      </c>
      <c r="B1340" s="119" t="s">
        <v>8946</v>
      </c>
      <c r="C1340" s="120" t="s">
        <v>9342</v>
      </c>
      <c r="D1340" s="135" t="s">
        <v>8944</v>
      </c>
      <c r="E1340" s="119" t="s">
        <v>8526</v>
      </c>
      <c r="F1340" s="118" t="s">
        <v>9341</v>
      </c>
      <c r="G1340" s="117">
        <v>3.2481614480000004E-2</v>
      </c>
      <c r="H1340" s="117">
        <v>3.2795210000000001E-3</v>
      </c>
      <c r="I1340" s="117">
        <v>5.8860084E-3</v>
      </c>
      <c r="J1340" s="117">
        <v>4.9243080000000002E-5</v>
      </c>
      <c r="K1340" s="117">
        <v>2.3266841999999999E-2</v>
      </c>
      <c r="L1340" s="116">
        <v>0.17493866165413532</v>
      </c>
      <c r="M1340" s="115">
        <v>2.3644273999999998</v>
      </c>
      <c r="N1340" s="114">
        <v>4.7342286999999999E-3</v>
      </c>
      <c r="O1340" s="114">
        <v>4.4380673000000001E-3</v>
      </c>
      <c r="P1340" s="114">
        <v>1.7090175000000001E-4</v>
      </c>
      <c r="Q1340" s="114">
        <v>1.2525966000000001E-4</v>
      </c>
      <c r="R1340" s="113">
        <v>2.6607118228999999E-7</v>
      </c>
      <c r="S1340" s="112">
        <v>6.320330818079999E-10</v>
      </c>
      <c r="T1340" s="112">
        <v>1.754336989702E-2</v>
      </c>
      <c r="U1340" s="122">
        <v>1.0786616999999999E-5</v>
      </c>
      <c r="V1340" s="154"/>
      <c r="W1340" s="173"/>
      <c r="X1340" s="170" t="s">
        <v>8546</v>
      </c>
      <c r="Y1340" s="76"/>
      <c r="Z1340" s="76"/>
      <c r="AA1340" s="108"/>
    </row>
    <row r="1341" spans="1:27" ht="14.5" customHeight="1">
      <c r="A1341" s="41" t="s">
        <v>9340</v>
      </c>
      <c r="B1341" s="119" t="s">
        <v>8946</v>
      </c>
      <c r="C1341" s="120" t="s">
        <v>9339</v>
      </c>
      <c r="D1341" s="135" t="s">
        <v>8944</v>
      </c>
      <c r="E1341" s="119" t="s">
        <v>8526</v>
      </c>
      <c r="F1341" s="118" t="s">
        <v>9338</v>
      </c>
      <c r="G1341" s="117">
        <v>1.1066948390000001E-2</v>
      </c>
      <c r="H1341" s="117">
        <v>9.3479121000000006E-4</v>
      </c>
      <c r="I1341" s="117">
        <v>2.0505121E-3</v>
      </c>
      <c r="J1341" s="117">
        <v>2.3839628000000001E-4</v>
      </c>
      <c r="K1341" s="117">
        <v>7.8432488000000009E-3</v>
      </c>
      <c r="L1341" s="116">
        <v>5.8971795488721807E-2</v>
      </c>
      <c r="M1341" s="115">
        <v>1.9201425000000001</v>
      </c>
      <c r="N1341" s="114">
        <v>1.6295026000000001E-3</v>
      </c>
      <c r="O1341" s="114">
        <v>1.5283145E-3</v>
      </c>
      <c r="P1341" s="121">
        <v>5.7692295000000003E-5</v>
      </c>
      <c r="Q1341" s="121">
        <v>4.3495784000000001E-5</v>
      </c>
      <c r="R1341" s="113">
        <v>9.1625571701000002E-8</v>
      </c>
      <c r="S1341" s="112">
        <v>2.133590813424E-10</v>
      </c>
      <c r="T1341" s="112">
        <v>6.0918465680000001E-3</v>
      </c>
      <c r="U1341" s="122">
        <v>3.6626198000000001E-6</v>
      </c>
      <c r="V1341" s="154"/>
      <c r="W1341" s="173"/>
      <c r="X1341" s="170" t="s">
        <v>8546</v>
      </c>
      <c r="Y1341" s="76"/>
      <c r="Z1341" s="76"/>
      <c r="AA1341" s="108"/>
    </row>
    <row r="1342" spans="1:27" ht="14.5" customHeight="1">
      <c r="A1342" s="41" t="s">
        <v>9337</v>
      </c>
      <c r="B1342" s="119" t="s">
        <v>8946</v>
      </c>
      <c r="C1342" s="120" t="s">
        <v>9336</v>
      </c>
      <c r="D1342" s="135" t="s">
        <v>8944</v>
      </c>
      <c r="E1342" s="119" t="s">
        <v>8526</v>
      </c>
      <c r="F1342" s="118" t="s">
        <v>9335</v>
      </c>
      <c r="G1342" s="117">
        <v>2.8412564320999999E-2</v>
      </c>
      <c r="H1342" s="117">
        <v>1.99327273E-3</v>
      </c>
      <c r="I1342" s="117">
        <v>5.9993376999999994E-3</v>
      </c>
      <c r="J1342" s="117">
        <v>6.2963891000000004E-5</v>
      </c>
      <c r="K1342" s="117">
        <v>2.0356989999999998E-2</v>
      </c>
      <c r="L1342" s="116">
        <v>0.15306007518796991</v>
      </c>
      <c r="M1342" s="115">
        <v>2.4652004999999999</v>
      </c>
      <c r="N1342" s="114">
        <v>4.5367358000000003E-3</v>
      </c>
      <c r="O1342" s="114">
        <v>4.2404176999999996E-3</v>
      </c>
      <c r="P1342" s="114">
        <v>1.5265923999999999E-4</v>
      </c>
      <c r="Q1342" s="114">
        <v>1.4365885999999999E-4</v>
      </c>
      <c r="R1342" s="113">
        <v>2.5422167897999998E-7</v>
      </c>
      <c r="S1342" s="112">
        <v>5.6456820809599994E-10</v>
      </c>
      <c r="T1342" s="112">
        <v>2.0120288830799998E-2</v>
      </c>
      <c r="U1342" s="122">
        <v>9.6502383999999999E-6</v>
      </c>
      <c r="V1342" s="154"/>
      <c r="W1342" s="173"/>
      <c r="X1342" s="170" t="s">
        <v>8546</v>
      </c>
      <c r="Y1342" s="76"/>
      <c r="Z1342" s="76"/>
      <c r="AA1342" s="108"/>
    </row>
    <row r="1343" spans="1:27" ht="14.5" customHeight="1">
      <c r="A1343" s="41" t="s">
        <v>9334</v>
      </c>
      <c r="B1343" s="119" t="s">
        <v>8946</v>
      </c>
      <c r="C1343" s="120" t="s">
        <v>9333</v>
      </c>
      <c r="D1343" s="135" t="s">
        <v>8944</v>
      </c>
      <c r="E1343" s="119" t="s">
        <v>8526</v>
      </c>
      <c r="F1343" s="118" t="s">
        <v>9332</v>
      </c>
      <c r="G1343" s="117">
        <v>4.0130844847000004E-2</v>
      </c>
      <c r="H1343" s="117">
        <v>2.8014753E-3</v>
      </c>
      <c r="I1343" s="117">
        <v>8.4853788000000003E-3</v>
      </c>
      <c r="J1343" s="117">
        <v>2.6678747000000001E-5</v>
      </c>
      <c r="K1343" s="117">
        <v>2.8817312000000001E-2</v>
      </c>
      <c r="L1343" s="116">
        <v>0.21667151879699248</v>
      </c>
      <c r="M1343" s="115">
        <v>3.0539312000000001</v>
      </c>
      <c r="N1343" s="114">
        <v>6.4227649E-3</v>
      </c>
      <c r="O1343" s="114">
        <v>6.0032202999999998E-3</v>
      </c>
      <c r="P1343" s="114">
        <v>2.1602063000000001E-4</v>
      </c>
      <c r="Q1343" s="114">
        <v>2.0352401E-4</v>
      </c>
      <c r="R1343" s="113">
        <v>3.5990529187E-7</v>
      </c>
      <c r="S1343" s="112">
        <v>7.9889287437099998E-10</v>
      </c>
      <c r="T1343" s="112">
        <v>2.8504762470110002E-2</v>
      </c>
      <c r="U1343" s="122">
        <v>1.3625096999999999E-5</v>
      </c>
      <c r="V1343" s="154"/>
      <c r="W1343" s="173"/>
      <c r="X1343" s="170" t="s">
        <v>8546</v>
      </c>
      <c r="Y1343" s="76"/>
      <c r="Z1343" s="76"/>
      <c r="AA1343" s="108"/>
    </row>
    <row r="1344" spans="1:27" ht="14.5" customHeight="1">
      <c r="A1344" s="41" t="s">
        <v>9331</v>
      </c>
      <c r="B1344" s="119" t="s">
        <v>8946</v>
      </c>
      <c r="C1344" s="120" t="s">
        <v>9330</v>
      </c>
      <c r="D1344" s="135" t="s">
        <v>8944</v>
      </c>
      <c r="E1344" s="119" t="s">
        <v>8526</v>
      </c>
      <c r="F1344" s="118" t="s">
        <v>9329</v>
      </c>
      <c r="G1344" s="117">
        <v>2.3977499090000001E-3</v>
      </c>
      <c r="H1344" s="117">
        <v>1.7230007699999998E-4</v>
      </c>
      <c r="I1344" s="117">
        <v>4.8970262999999993E-4</v>
      </c>
      <c r="J1344" s="117">
        <v>6.8649202000000006E-5</v>
      </c>
      <c r="K1344" s="117">
        <v>1.6670980000000001E-3</v>
      </c>
      <c r="L1344" s="116">
        <v>1.2534571428571428E-2</v>
      </c>
      <c r="M1344" s="115">
        <v>1.1632685</v>
      </c>
      <c r="N1344" s="114">
        <v>3.6849838999999999E-4</v>
      </c>
      <c r="O1344" s="114">
        <v>3.4472156999999998E-4</v>
      </c>
      <c r="P1344" s="121">
        <v>1.2515805999999999E-5</v>
      </c>
      <c r="Q1344" s="121">
        <v>1.1261008E-5</v>
      </c>
      <c r="R1344" s="113">
        <v>2.0666761492E-8</v>
      </c>
      <c r="S1344" s="112">
        <v>4.6286265494739999E-11</v>
      </c>
      <c r="T1344" s="112">
        <v>1.5771718802E-3</v>
      </c>
      <c r="U1344" s="122">
        <v>8.1304712999999996E-7</v>
      </c>
      <c r="V1344" s="154"/>
      <c r="W1344" s="173"/>
      <c r="X1344" s="170" t="s">
        <v>8546</v>
      </c>
      <c r="Y1344" s="76"/>
      <c r="Z1344" s="76"/>
      <c r="AA1344" s="108"/>
    </row>
    <row r="1345" spans="1:27" ht="14.5" customHeight="1">
      <c r="A1345" s="41" t="s">
        <v>9328</v>
      </c>
      <c r="B1345" s="119" t="s">
        <v>8946</v>
      </c>
      <c r="C1345" s="120" t="s">
        <v>9327</v>
      </c>
      <c r="D1345" s="135" t="s">
        <v>8944</v>
      </c>
      <c r="E1345" s="119" t="s">
        <v>8526</v>
      </c>
      <c r="F1345" s="118" t="s">
        <v>9326</v>
      </c>
      <c r="G1345" s="117">
        <v>5.9520011379999996E-4</v>
      </c>
      <c r="H1345" s="117">
        <v>5.2108405800000004E-5</v>
      </c>
      <c r="I1345" s="117">
        <v>7.0416277999999998E-5</v>
      </c>
      <c r="J1345" s="117">
        <v>2.0993528000000001E-4</v>
      </c>
      <c r="K1345" s="117">
        <v>2.6274015000000002E-4</v>
      </c>
      <c r="L1345" s="116">
        <v>1.9754898496240603E-3</v>
      </c>
      <c r="M1345" s="115">
        <v>1.0540248999999999</v>
      </c>
      <c r="N1345" s="121">
        <v>4.8374037000000003E-5</v>
      </c>
      <c r="O1345" s="121">
        <v>4.6202088999999999E-5</v>
      </c>
      <c r="P1345" s="121">
        <v>2.0000026E-6</v>
      </c>
      <c r="Q1345" s="121">
        <v>1.7194584E-7</v>
      </c>
      <c r="R1345" s="113">
        <v>2.7699094292999998E-9</v>
      </c>
      <c r="S1345" s="112">
        <v>7.39645919497E-12</v>
      </c>
      <c r="T1345" s="112">
        <v>2.4082049899999999E-5</v>
      </c>
      <c r="U1345" s="122">
        <v>1.9731968E-7</v>
      </c>
      <c r="V1345" s="154"/>
      <c r="W1345" s="173"/>
      <c r="X1345" s="170" t="s">
        <v>8546</v>
      </c>
      <c r="Y1345" s="76"/>
      <c r="Z1345" s="76"/>
      <c r="AA1345" s="108"/>
    </row>
    <row r="1346" spans="1:27" ht="14.5" customHeight="1">
      <c r="A1346" s="41" t="s">
        <v>9325</v>
      </c>
      <c r="B1346" s="119" t="s">
        <v>8946</v>
      </c>
      <c r="C1346" s="120" t="s">
        <v>9324</v>
      </c>
      <c r="D1346" s="135" t="s">
        <v>8944</v>
      </c>
      <c r="E1346" s="119" t="s">
        <v>8526</v>
      </c>
      <c r="F1346" s="118" t="s">
        <v>9323</v>
      </c>
      <c r="G1346" s="117">
        <v>2.0810032129999999E-2</v>
      </c>
      <c r="H1346" s="117">
        <v>1.4441826699999999E-3</v>
      </c>
      <c r="I1346" s="117">
        <v>4.3642354600000001E-3</v>
      </c>
      <c r="J1346" s="117">
        <v>1.5664300000000001E-4</v>
      </c>
      <c r="K1346" s="117">
        <v>1.4844971E-2</v>
      </c>
      <c r="L1346" s="116">
        <v>0.11161632330827068</v>
      </c>
      <c r="M1346" s="115">
        <v>2.0760234</v>
      </c>
      <c r="N1346" s="114">
        <v>3.3041613E-3</v>
      </c>
      <c r="O1346" s="114">
        <v>3.0888146999999999E-3</v>
      </c>
      <c r="P1346" s="114">
        <v>1.1125115000000001E-4</v>
      </c>
      <c r="Q1346" s="114">
        <v>1.0409538E-4</v>
      </c>
      <c r="R1346" s="113">
        <v>1.8518073951E-7</v>
      </c>
      <c r="S1346" s="112">
        <v>4.1143175864890002E-10</v>
      </c>
      <c r="T1346" s="112">
        <v>1.4579184601800001E-2</v>
      </c>
      <c r="U1346" s="122">
        <v>7.0703004999999996E-6</v>
      </c>
      <c r="V1346" s="154"/>
      <c r="W1346" s="173"/>
      <c r="X1346" s="170" t="s">
        <v>8546</v>
      </c>
      <c r="Y1346" s="76"/>
      <c r="Z1346" s="76"/>
      <c r="AA1346" s="108"/>
    </row>
    <row r="1347" spans="1:27" ht="14.5" customHeight="1">
      <c r="A1347" s="41" t="s">
        <v>9322</v>
      </c>
      <c r="B1347" s="119" t="s">
        <v>8946</v>
      </c>
      <c r="C1347" s="120" t="s">
        <v>9321</v>
      </c>
      <c r="D1347" s="135" t="s">
        <v>8944</v>
      </c>
      <c r="E1347" s="119" t="s">
        <v>8526</v>
      </c>
      <c r="F1347" s="118" t="s">
        <v>9320</v>
      </c>
      <c r="G1347" s="117">
        <v>2.5559951892000003E-2</v>
      </c>
      <c r="H1347" s="117">
        <v>1.7898894599999999E-3</v>
      </c>
      <c r="I1347" s="117">
        <v>5.3879270000000007E-3</v>
      </c>
      <c r="J1347" s="117">
        <v>9.0515432000000005E-5</v>
      </c>
      <c r="K1347" s="117">
        <v>1.8291620000000001E-2</v>
      </c>
      <c r="L1347" s="116">
        <v>0.13753097744360904</v>
      </c>
      <c r="M1347" s="115">
        <v>2.3196881</v>
      </c>
      <c r="N1347" s="114">
        <v>4.0750949000000003E-3</v>
      </c>
      <c r="O1347" s="114">
        <v>3.8090747000000002E-3</v>
      </c>
      <c r="P1347" s="114">
        <v>1.3715514000000001E-4</v>
      </c>
      <c r="Q1347" s="114">
        <v>1.2886509E-4</v>
      </c>
      <c r="R1347" s="113">
        <v>2.2836179115000001E-7</v>
      </c>
      <c r="S1347" s="112">
        <v>5.0723054612000003E-10</v>
      </c>
      <c r="T1347" s="112">
        <v>1.8048331917000001E-2</v>
      </c>
      <c r="U1347" s="122">
        <v>8.6817304000000004E-6</v>
      </c>
      <c r="V1347" s="154"/>
      <c r="W1347" s="173"/>
      <c r="X1347" s="170" t="s">
        <v>8546</v>
      </c>
      <c r="Y1347" s="76"/>
      <c r="Z1347" s="76"/>
      <c r="AA1347" s="108"/>
    </row>
    <row r="1348" spans="1:27" ht="14.5" customHeight="1">
      <c r="A1348" s="41" t="s">
        <v>9319</v>
      </c>
      <c r="B1348" s="119" t="s">
        <v>8946</v>
      </c>
      <c r="C1348" s="120" t="s">
        <v>9318</v>
      </c>
      <c r="D1348" s="135" t="s">
        <v>8944</v>
      </c>
      <c r="E1348" s="119" t="s">
        <v>8526</v>
      </c>
      <c r="F1348" s="118" t="s">
        <v>9317</v>
      </c>
      <c r="G1348" s="117">
        <v>1.5039095510000001E-2</v>
      </c>
      <c r="H1348" s="117">
        <v>1.0562502E-3</v>
      </c>
      <c r="I1348" s="117">
        <v>3.1530734000000003E-3</v>
      </c>
      <c r="J1348" s="117">
        <v>1.1213191E-4</v>
      </c>
      <c r="K1348" s="117">
        <v>1.071764E-2</v>
      </c>
      <c r="L1348" s="116">
        <v>8.0583759398496241E-2</v>
      </c>
      <c r="M1348" s="115">
        <v>1.7887554999999999</v>
      </c>
      <c r="N1348" s="114">
        <v>2.3838023000000001E-3</v>
      </c>
      <c r="O1348" s="114">
        <v>2.2285640000000002E-3</v>
      </c>
      <c r="P1348" s="121">
        <v>8.0362728000000006E-5</v>
      </c>
      <c r="Q1348" s="121">
        <v>7.4875546000000004E-5</v>
      </c>
      <c r="R1348" s="113">
        <v>1.33606956464E-7</v>
      </c>
      <c r="S1348" s="112">
        <v>2.9719944365759999E-10</v>
      </c>
      <c r="T1348" s="112">
        <v>1.04867712128E-2</v>
      </c>
      <c r="U1348" s="122">
        <v>5.1037325999999996E-6</v>
      </c>
      <c r="V1348" s="154"/>
      <c r="W1348" s="173"/>
      <c r="X1348" s="170" t="s">
        <v>8546</v>
      </c>
      <c r="Y1348" s="76"/>
      <c r="Z1348" s="76"/>
      <c r="AA1348" s="108"/>
    </row>
    <row r="1349" spans="1:27" ht="14.5" customHeight="1">
      <c r="A1349" s="41" t="s">
        <v>9316</v>
      </c>
      <c r="B1349" s="119" t="s">
        <v>8946</v>
      </c>
      <c r="C1349" s="120" t="s">
        <v>9315</v>
      </c>
      <c r="D1349" s="135" t="s">
        <v>8944</v>
      </c>
      <c r="E1349" s="119" t="s">
        <v>8526</v>
      </c>
      <c r="F1349" s="118" t="s">
        <v>9314</v>
      </c>
      <c r="G1349" s="117">
        <v>1.7131684166000003E-2</v>
      </c>
      <c r="H1349" s="117">
        <v>6.1577029999999996E-4</v>
      </c>
      <c r="I1349" s="117">
        <v>1.12230384E-3</v>
      </c>
      <c r="J1349" s="117">
        <v>1.1656759026000002E-2</v>
      </c>
      <c r="K1349" s="117">
        <v>3.7368509999999998E-3</v>
      </c>
      <c r="L1349" s="116">
        <v>2.8096624060150371E-2</v>
      </c>
      <c r="M1349" s="115">
        <v>2.3144347999999999</v>
      </c>
      <c r="N1349" s="114">
        <v>7.9630238000000003E-4</v>
      </c>
      <c r="O1349" s="114">
        <v>7.5107799000000001E-4</v>
      </c>
      <c r="P1349" s="121">
        <v>2.8663146999999999E-5</v>
      </c>
      <c r="Q1349" s="121">
        <v>1.6561245999999999E-5</v>
      </c>
      <c r="R1349" s="113">
        <v>4.5028655522E-8</v>
      </c>
      <c r="S1349" s="112">
        <v>1.060027640918E-10</v>
      </c>
      <c r="T1349" s="112">
        <v>2.3195022344999999E-3</v>
      </c>
      <c r="U1349" s="122">
        <v>3.8036557999999999E-6</v>
      </c>
      <c r="V1349" s="154"/>
      <c r="W1349" s="173"/>
      <c r="X1349" s="170" t="s">
        <v>8546</v>
      </c>
      <c r="Y1349" s="76"/>
      <c r="Z1349" s="76"/>
      <c r="AA1349" s="108"/>
    </row>
    <row r="1350" spans="1:27" ht="14.5" customHeight="1">
      <c r="A1350" s="41" t="s">
        <v>9313</v>
      </c>
      <c r="B1350" s="119" t="s">
        <v>8946</v>
      </c>
      <c r="C1350" s="120" t="s">
        <v>9312</v>
      </c>
      <c r="D1350" s="135" t="s">
        <v>8944</v>
      </c>
      <c r="E1350" s="119" t="s">
        <v>8526</v>
      </c>
      <c r="F1350" s="118" t="s">
        <v>9311</v>
      </c>
      <c r="G1350" s="117">
        <v>2.7996584880000001E-2</v>
      </c>
      <c r="H1350" s="117">
        <v>1.93725992E-3</v>
      </c>
      <c r="I1350" s="117">
        <v>5.8768750000000002E-3</v>
      </c>
      <c r="J1350" s="117">
        <v>1.3800495999999999E-4</v>
      </c>
      <c r="K1350" s="117">
        <v>2.0044445000000001E-2</v>
      </c>
      <c r="L1350" s="116">
        <v>0.1507101127819549</v>
      </c>
      <c r="M1350" s="115">
        <v>2.4269007</v>
      </c>
      <c r="N1350" s="114">
        <v>4.4557153000000004E-3</v>
      </c>
      <c r="O1350" s="114">
        <v>4.1658321E-3</v>
      </c>
      <c r="P1350" s="114">
        <v>1.5010843E-4</v>
      </c>
      <c r="Q1350" s="114">
        <v>1.3977481E-4</v>
      </c>
      <c r="R1350" s="113">
        <v>2.4975011846000001E-7</v>
      </c>
      <c r="S1350" s="112">
        <v>5.5513471432400002E-10</v>
      </c>
      <c r="T1350" s="112">
        <v>1.9576303421300002E-2</v>
      </c>
      <c r="U1350" s="122">
        <v>9.4863320000000002E-6</v>
      </c>
      <c r="V1350" s="154"/>
      <c r="W1350" s="173"/>
      <c r="X1350" s="170" t="s">
        <v>8546</v>
      </c>
      <c r="Y1350" s="76"/>
      <c r="Z1350" s="76"/>
      <c r="AA1350" s="108"/>
    </row>
    <row r="1351" spans="1:27" ht="14.5" customHeight="1">
      <c r="A1351" s="41" t="s">
        <v>9310</v>
      </c>
      <c r="B1351" s="119" t="s">
        <v>8946</v>
      </c>
      <c r="C1351" s="120" t="s">
        <v>9309</v>
      </c>
      <c r="D1351" s="135" t="s">
        <v>8944</v>
      </c>
      <c r="E1351" s="119" t="s">
        <v>8526</v>
      </c>
      <c r="F1351" s="118" t="s">
        <v>9308</v>
      </c>
      <c r="G1351" s="117">
        <v>2.2935021707999999E-2</v>
      </c>
      <c r="H1351" s="117">
        <v>1.61144397E-3</v>
      </c>
      <c r="I1351" s="117">
        <v>4.8328234000000001E-3</v>
      </c>
      <c r="J1351" s="117">
        <v>8.8734337999999999E-5</v>
      </c>
      <c r="K1351" s="117">
        <v>1.640202E-2</v>
      </c>
      <c r="L1351" s="116">
        <v>0.12332345864661654</v>
      </c>
      <c r="M1351" s="115">
        <v>2.1877474000000001</v>
      </c>
      <c r="N1351" s="114">
        <v>3.6535226E-3</v>
      </c>
      <c r="O1351" s="114">
        <v>3.4150664000000002E-3</v>
      </c>
      <c r="P1351" s="114">
        <v>1.2300892000000001E-4</v>
      </c>
      <c r="Q1351" s="114">
        <v>1.1544725E-4</v>
      </c>
      <c r="R1351" s="113">
        <v>2.0474019137999999E-7</v>
      </c>
      <c r="S1351" s="112">
        <v>4.5491463724469997E-10</v>
      </c>
      <c r="T1351" s="112">
        <v>1.61690829683E-2</v>
      </c>
      <c r="U1351" s="122">
        <v>7.7890054999999995E-6</v>
      </c>
      <c r="V1351" s="154"/>
      <c r="W1351" s="173"/>
      <c r="X1351" s="170" t="s">
        <v>8546</v>
      </c>
      <c r="Y1351" s="76"/>
      <c r="Z1351" s="76"/>
      <c r="AA1351" s="108"/>
    </row>
    <row r="1352" spans="1:27" ht="14.5" customHeight="1">
      <c r="A1352" s="41" t="s">
        <v>9307</v>
      </c>
      <c r="B1352" s="119" t="s">
        <v>8946</v>
      </c>
      <c r="C1352" s="120" t="s">
        <v>9306</v>
      </c>
      <c r="D1352" s="135" t="s">
        <v>8944</v>
      </c>
      <c r="E1352" s="119" t="s">
        <v>8526</v>
      </c>
      <c r="F1352" s="118" t="s">
        <v>9305</v>
      </c>
      <c r="G1352" s="117">
        <v>4.0922396399999998E-2</v>
      </c>
      <c r="H1352" s="117">
        <v>2.8650435999999996E-3</v>
      </c>
      <c r="I1352" s="117">
        <v>8.6645457999999995E-3</v>
      </c>
      <c r="J1352" s="117">
        <v>0</v>
      </c>
      <c r="K1352" s="117">
        <v>2.9392807E-2</v>
      </c>
      <c r="L1352" s="116">
        <v>0.22099854887218043</v>
      </c>
      <c r="M1352" s="115">
        <v>3.0994152000000001</v>
      </c>
      <c r="N1352" s="114">
        <v>6.5547851999999997E-3</v>
      </c>
      <c r="O1352" s="114">
        <v>6.1262399000000002E-3</v>
      </c>
      <c r="P1352" s="114">
        <v>2.2039967000000001E-4</v>
      </c>
      <c r="Q1352" s="114">
        <v>2.0814561E-4</v>
      </c>
      <c r="R1352" s="113">
        <v>3.6728056872000001E-7</v>
      </c>
      <c r="S1352" s="112">
        <v>8.1508754938899991E-10</v>
      </c>
      <c r="T1352" s="112">
        <v>2.9152047E-2</v>
      </c>
      <c r="U1352" s="122">
        <v>1.3901083999999999E-5</v>
      </c>
      <c r="V1352" s="154"/>
      <c r="W1352" s="173"/>
      <c r="X1352" s="170" t="s">
        <v>8546</v>
      </c>
      <c r="Y1352" s="76"/>
      <c r="Z1352" s="76"/>
      <c r="AA1352" s="108"/>
    </row>
    <row r="1353" spans="1:27" ht="14.5" customHeight="1">
      <c r="A1353" s="41" t="s">
        <v>9304</v>
      </c>
      <c r="B1353" s="119" t="s">
        <v>8946</v>
      </c>
      <c r="C1353" s="120" t="s">
        <v>9303</v>
      </c>
      <c r="D1353" s="135" t="s">
        <v>8944</v>
      </c>
      <c r="E1353" s="119" t="s">
        <v>8526</v>
      </c>
      <c r="F1353" s="118" t="s">
        <v>9302</v>
      </c>
      <c r="G1353" s="117">
        <v>8.7143606700000008E-3</v>
      </c>
      <c r="H1353" s="117">
        <v>9.8415597000000004E-4</v>
      </c>
      <c r="I1353" s="117">
        <v>1.4546767399999999E-3</v>
      </c>
      <c r="J1353" s="117">
        <v>1.5544556E-4</v>
      </c>
      <c r="K1353" s="117">
        <v>6.1200823999999999E-3</v>
      </c>
      <c r="L1353" s="116">
        <v>4.6015657142857137E-2</v>
      </c>
      <c r="M1353" s="115">
        <v>1.3583532</v>
      </c>
      <c r="N1353" s="114">
        <v>1.1959295E-3</v>
      </c>
      <c r="O1353" s="114">
        <v>1.1230757000000001E-3</v>
      </c>
      <c r="P1353" s="121">
        <v>4.4669124999999997E-5</v>
      </c>
      <c r="Q1353" s="121">
        <v>2.8184763E-5</v>
      </c>
      <c r="R1353" s="113">
        <v>6.7330675845999999E-8</v>
      </c>
      <c r="S1353" s="112">
        <v>1.6519646719770001E-10</v>
      </c>
      <c r="T1353" s="112">
        <v>3.9474457334000004E-3</v>
      </c>
      <c r="U1353" s="122">
        <v>2.8710427E-6</v>
      </c>
      <c r="V1353" s="154"/>
      <c r="W1353" s="173"/>
      <c r="X1353" s="170" t="s">
        <v>8546</v>
      </c>
      <c r="Y1353" s="76"/>
      <c r="Z1353" s="76"/>
      <c r="AA1353" s="108"/>
    </row>
    <row r="1354" spans="1:27" ht="14.5" customHeight="1">
      <c r="A1354" s="41" t="s">
        <v>9301</v>
      </c>
      <c r="B1354" s="119" t="s">
        <v>8946</v>
      </c>
      <c r="C1354" s="120" t="s">
        <v>9300</v>
      </c>
      <c r="D1354" s="135" t="s">
        <v>8944</v>
      </c>
      <c r="E1354" s="119" t="s">
        <v>8526</v>
      </c>
      <c r="F1354" s="118" t="s">
        <v>9299</v>
      </c>
      <c r="G1354" s="117">
        <v>2.3864844374000001E-2</v>
      </c>
      <c r="H1354" s="117">
        <v>2.42657485E-3</v>
      </c>
      <c r="I1354" s="117">
        <v>4.3108937000000003E-3</v>
      </c>
      <c r="J1354" s="117">
        <v>7.3440824000000002E-5</v>
      </c>
      <c r="K1354" s="117">
        <v>1.7053934999999999E-2</v>
      </c>
      <c r="L1354" s="116">
        <v>0.12822507518796991</v>
      </c>
      <c r="M1354" s="115">
        <v>2.0106240999999998</v>
      </c>
      <c r="N1354" s="114">
        <v>3.4658292999999998E-3</v>
      </c>
      <c r="O1354" s="114">
        <v>3.2491500000000001E-3</v>
      </c>
      <c r="P1354" s="114">
        <v>1.2529275E-4</v>
      </c>
      <c r="Q1354" s="121">
        <v>9.1386510000000004E-5</v>
      </c>
      <c r="R1354" s="113">
        <v>1.9479317012999999E-7</v>
      </c>
      <c r="S1354" s="112">
        <v>4.6336075521800003E-10</v>
      </c>
      <c r="T1354" s="112">
        <v>1.27992312919E-2</v>
      </c>
      <c r="U1354" s="122">
        <v>7.9268777000000003E-6</v>
      </c>
      <c r="V1354" s="154"/>
      <c r="W1354" s="173"/>
      <c r="X1354" s="170" t="s">
        <v>8546</v>
      </c>
      <c r="Y1354" s="76"/>
      <c r="Z1354" s="76"/>
      <c r="AA1354" s="108"/>
    </row>
    <row r="1355" spans="1:27" ht="14.5" customHeight="1">
      <c r="A1355" s="41" t="s">
        <v>9298</v>
      </c>
      <c r="B1355" s="119" t="s">
        <v>8946</v>
      </c>
      <c r="C1355" s="120" t="s">
        <v>9297</v>
      </c>
      <c r="D1355" s="135" t="s">
        <v>8944</v>
      </c>
      <c r="E1355" s="119" t="s">
        <v>8526</v>
      </c>
      <c r="F1355" s="118" t="s">
        <v>9296</v>
      </c>
      <c r="G1355" s="117">
        <v>7.2785293400000001E-3</v>
      </c>
      <c r="H1355" s="117">
        <v>5.2050828999999996E-4</v>
      </c>
      <c r="I1355" s="117">
        <v>1.49675125E-3</v>
      </c>
      <c r="J1355" s="117">
        <v>1.6933470000000001E-4</v>
      </c>
      <c r="K1355" s="117">
        <v>5.0919351000000002E-3</v>
      </c>
      <c r="L1355" s="116">
        <v>3.828522631578947E-2</v>
      </c>
      <c r="M1355" s="115">
        <v>1.3937621</v>
      </c>
      <c r="N1355" s="114">
        <v>1.1274555E-3</v>
      </c>
      <c r="O1355" s="114">
        <v>1.0545212E-3</v>
      </c>
      <c r="P1355" s="121">
        <v>3.8218976000000002E-5</v>
      </c>
      <c r="Q1355" s="121">
        <v>3.4715336999999997E-5</v>
      </c>
      <c r="R1355" s="113">
        <v>6.3220692576999997E-8</v>
      </c>
      <c r="S1355" s="112">
        <v>1.413423610198E-10</v>
      </c>
      <c r="T1355" s="112">
        <v>4.8620920645000001E-3</v>
      </c>
      <c r="U1355" s="122">
        <v>2.4688856000000001E-6</v>
      </c>
      <c r="V1355" s="110"/>
      <c r="W1355" s="173"/>
      <c r="X1355" s="170" t="s">
        <v>8546</v>
      </c>
      <c r="Y1355" s="76"/>
      <c r="Z1355" s="76"/>
      <c r="AA1355" s="108"/>
    </row>
    <row r="1356" spans="1:27" ht="14.5" customHeight="1">
      <c r="A1356" s="41" t="s">
        <v>9295</v>
      </c>
      <c r="B1356" s="119" t="s">
        <v>8946</v>
      </c>
      <c r="C1356" s="120" t="s">
        <v>9294</v>
      </c>
      <c r="D1356" s="135" t="s">
        <v>8944</v>
      </c>
      <c r="E1356" s="119" t="s">
        <v>8526</v>
      </c>
      <c r="F1356" s="118" t="s">
        <v>9293</v>
      </c>
      <c r="G1356" s="117">
        <v>4.0922396399999998E-2</v>
      </c>
      <c r="H1356" s="117">
        <v>2.8650435999999996E-3</v>
      </c>
      <c r="I1356" s="117">
        <v>8.6645457999999995E-3</v>
      </c>
      <c r="J1356" s="117">
        <v>0</v>
      </c>
      <c r="K1356" s="117">
        <v>2.9392807E-2</v>
      </c>
      <c r="L1356" s="116">
        <v>0.22099854887218043</v>
      </c>
      <c r="M1356" s="115">
        <v>3.0994152000000001</v>
      </c>
      <c r="N1356" s="114">
        <v>6.5547851999999997E-3</v>
      </c>
      <c r="O1356" s="114">
        <v>6.1262399000000002E-3</v>
      </c>
      <c r="P1356" s="114">
        <v>2.2039967000000001E-4</v>
      </c>
      <c r="Q1356" s="114">
        <v>2.0814561E-4</v>
      </c>
      <c r="R1356" s="113">
        <v>3.6728056872000001E-7</v>
      </c>
      <c r="S1356" s="112">
        <v>8.1508754938899991E-10</v>
      </c>
      <c r="T1356" s="112">
        <v>2.9152047E-2</v>
      </c>
      <c r="U1356" s="122">
        <v>1.3901083999999999E-5</v>
      </c>
      <c r="V1356" s="110"/>
      <c r="W1356" s="173"/>
      <c r="X1356" s="170" t="s">
        <v>8546</v>
      </c>
      <c r="Y1356" s="76"/>
      <c r="Z1356" s="76"/>
      <c r="AA1356" s="108"/>
    </row>
    <row r="1357" spans="1:27" ht="14.5" customHeight="1">
      <c r="A1357" s="41" t="s">
        <v>9292</v>
      </c>
      <c r="B1357" s="119" t="s">
        <v>8946</v>
      </c>
      <c r="C1357" s="120" t="s">
        <v>9291</v>
      </c>
      <c r="D1357" s="135" t="s">
        <v>8944</v>
      </c>
      <c r="E1357" s="119" t="s">
        <v>8526</v>
      </c>
      <c r="F1357" s="118" t="s">
        <v>9290</v>
      </c>
      <c r="G1357" s="117">
        <v>3.1727689694E-2</v>
      </c>
      <c r="H1357" s="117">
        <v>3.556558E-3</v>
      </c>
      <c r="I1357" s="117">
        <v>5.4300410999999996E-3</v>
      </c>
      <c r="J1357" s="117">
        <v>1.6874594E-5</v>
      </c>
      <c r="K1357" s="117">
        <v>2.2724215999999998E-2</v>
      </c>
      <c r="L1357" s="116">
        <v>0.17085876691729321</v>
      </c>
      <c r="M1357" s="115">
        <v>2.321825</v>
      </c>
      <c r="N1357" s="114">
        <v>4.4744312000000001E-3</v>
      </c>
      <c r="O1357" s="114">
        <v>4.1989276000000001E-3</v>
      </c>
      <c r="P1357" s="114">
        <v>1.6578346999999999E-4</v>
      </c>
      <c r="Q1357" s="114">
        <v>1.0972015E-4</v>
      </c>
      <c r="R1357" s="113">
        <v>2.517342657E-7</v>
      </c>
      <c r="S1357" s="112">
        <v>6.1310456869499992E-10</v>
      </c>
      <c r="T1357" s="112">
        <v>1.536696858813E-2</v>
      </c>
      <c r="U1357" s="122">
        <v>1.0462530000000001E-5</v>
      </c>
      <c r="V1357" s="154"/>
      <c r="W1357" s="173"/>
      <c r="X1357" s="170" t="s">
        <v>8546</v>
      </c>
      <c r="Y1357" s="76"/>
      <c r="Z1357" s="76"/>
      <c r="AA1357" s="108"/>
    </row>
    <row r="1358" spans="1:27" ht="14.5" customHeight="1">
      <c r="A1358" s="41" t="s">
        <v>9289</v>
      </c>
      <c r="B1358" s="119" t="s">
        <v>8946</v>
      </c>
      <c r="C1358" s="120" t="s">
        <v>9288</v>
      </c>
      <c r="D1358" s="135" t="s">
        <v>8944</v>
      </c>
      <c r="E1358" s="119" t="s">
        <v>8526</v>
      </c>
      <c r="F1358" s="118" t="s">
        <v>9287</v>
      </c>
      <c r="G1358" s="117">
        <v>3.9356685640999998E-2</v>
      </c>
      <c r="H1358" s="117">
        <v>2.7393038000000001E-3</v>
      </c>
      <c r="I1358" s="117">
        <v>8.3101486999999988E-3</v>
      </c>
      <c r="J1358" s="117">
        <v>5.2771140999999999E-5</v>
      </c>
      <c r="K1358" s="117">
        <v>2.8254462000000001E-2</v>
      </c>
      <c r="L1358" s="116">
        <v>0.21243956390977442</v>
      </c>
      <c r="M1358" s="115">
        <v>3.0094465000000001</v>
      </c>
      <c r="N1358" s="114">
        <v>6.2936455999999998E-3</v>
      </c>
      <c r="O1358" s="114">
        <v>5.8829038000000004E-3</v>
      </c>
      <c r="P1358" s="114">
        <v>2.1173782000000001E-4</v>
      </c>
      <c r="Q1358" s="114">
        <v>1.9900395E-4</v>
      </c>
      <c r="R1358" s="113">
        <v>3.5269207766999997E-7</v>
      </c>
      <c r="S1358" s="112">
        <v>7.8305405662700002E-10</v>
      </c>
      <c r="T1358" s="112">
        <v>2.7871702105599999E-2</v>
      </c>
      <c r="U1358" s="122">
        <v>1.3355173999999999E-5</v>
      </c>
      <c r="V1358" s="154"/>
      <c r="W1358" s="173"/>
      <c r="X1358" s="170" t="s">
        <v>8546</v>
      </c>
      <c r="Y1358" s="76"/>
      <c r="Z1358" s="76"/>
      <c r="AA1358" s="108"/>
    </row>
    <row r="1359" spans="1:27" ht="14.5" customHeight="1">
      <c r="A1359" s="41" t="s">
        <v>9286</v>
      </c>
      <c r="B1359" s="119" t="s">
        <v>8946</v>
      </c>
      <c r="C1359" s="120" t="s">
        <v>9285</v>
      </c>
      <c r="D1359" s="135" t="s">
        <v>8944</v>
      </c>
      <c r="E1359" s="119" t="s">
        <v>8526</v>
      </c>
      <c r="F1359" s="118" t="s">
        <v>9284</v>
      </c>
      <c r="G1359" s="117">
        <v>1.5699298219999998E-2</v>
      </c>
      <c r="H1359" s="117">
        <v>1.2006219499999999E-3</v>
      </c>
      <c r="I1359" s="117">
        <v>2.3416573699999998E-3</v>
      </c>
      <c r="J1359" s="117">
        <v>1.093719E-4</v>
      </c>
      <c r="K1359" s="117">
        <v>1.2047647E-2</v>
      </c>
      <c r="L1359" s="116">
        <v>9.0583812030075178E-2</v>
      </c>
      <c r="M1359" s="115">
        <v>1.8141007</v>
      </c>
      <c r="N1359" s="114">
        <v>2.2429171000000001E-3</v>
      </c>
      <c r="O1359" s="114">
        <v>2.1231610000000001E-3</v>
      </c>
      <c r="P1359" s="121">
        <v>8.3566469000000002E-5</v>
      </c>
      <c r="Q1359" s="121">
        <v>3.6189636999999998E-5</v>
      </c>
      <c r="R1359" s="113">
        <v>1.2728783265999999E-7</v>
      </c>
      <c r="S1359" s="112">
        <v>3.0904759666169999E-10</v>
      </c>
      <c r="T1359" s="112">
        <v>5.0685767063000002E-3</v>
      </c>
      <c r="U1359" s="122">
        <v>5.1796537999999998E-6</v>
      </c>
      <c r="V1359" s="154"/>
      <c r="W1359" s="173"/>
      <c r="X1359" s="170" t="s">
        <v>8546</v>
      </c>
      <c r="Y1359" s="76"/>
      <c r="Z1359" s="76"/>
      <c r="AA1359" s="108"/>
    </row>
    <row r="1360" spans="1:27" ht="14.5" customHeight="1">
      <c r="A1360" s="41" t="s">
        <v>9283</v>
      </c>
      <c r="B1360" s="119" t="s">
        <v>8946</v>
      </c>
      <c r="C1360" s="120" t="s">
        <v>9282</v>
      </c>
      <c r="D1360" s="135" t="s">
        <v>8944</v>
      </c>
      <c r="E1360" s="119" t="s">
        <v>8526</v>
      </c>
      <c r="F1360" s="118" t="s">
        <v>9281</v>
      </c>
      <c r="G1360" s="117">
        <v>1.162107332E-2</v>
      </c>
      <c r="H1360" s="117">
        <v>8.2040463000000003E-4</v>
      </c>
      <c r="I1360" s="117">
        <v>2.4185179599999999E-3</v>
      </c>
      <c r="J1360" s="117">
        <v>1.5482523000000001E-4</v>
      </c>
      <c r="K1360" s="117">
        <v>8.2273255000000003E-3</v>
      </c>
      <c r="L1360" s="116">
        <v>6.1859590225563907E-2</v>
      </c>
      <c r="M1360" s="115">
        <v>1.6121839</v>
      </c>
      <c r="N1360" s="114">
        <v>1.8265803000000001E-3</v>
      </c>
      <c r="O1360" s="114">
        <v>1.7079511999999999E-3</v>
      </c>
      <c r="P1360" s="121">
        <v>6.1703696999999995E-5</v>
      </c>
      <c r="Q1360" s="121">
        <v>5.6925427999999999E-5</v>
      </c>
      <c r="R1360" s="113">
        <v>1.0239515386500001E-7</v>
      </c>
      <c r="S1360" s="112">
        <v>2.281941449586E-10</v>
      </c>
      <c r="T1360" s="112">
        <v>7.9727491130000012E-3</v>
      </c>
      <c r="U1360" s="122">
        <v>3.9422116999999998E-6</v>
      </c>
      <c r="V1360" s="154"/>
      <c r="W1360" s="173"/>
      <c r="X1360" s="170" t="s">
        <v>8546</v>
      </c>
      <c r="Y1360" s="76"/>
      <c r="Z1360" s="76"/>
      <c r="AA1360" s="108"/>
    </row>
    <row r="1361" spans="1:27" ht="14.5" customHeight="1">
      <c r="A1361" s="41" t="s">
        <v>9280</v>
      </c>
      <c r="B1361" s="119" t="s">
        <v>8946</v>
      </c>
      <c r="C1361" s="120" t="s">
        <v>9279</v>
      </c>
      <c r="D1361" s="135" t="s">
        <v>8944</v>
      </c>
      <c r="E1361" s="119" t="s">
        <v>8526</v>
      </c>
      <c r="F1361" s="118" t="s">
        <v>9278</v>
      </c>
      <c r="G1361" s="117">
        <v>4.0922396399999998E-2</v>
      </c>
      <c r="H1361" s="117">
        <v>2.8650435999999996E-3</v>
      </c>
      <c r="I1361" s="117">
        <v>8.6645457999999995E-3</v>
      </c>
      <c r="J1361" s="117">
        <v>0</v>
      </c>
      <c r="K1361" s="117">
        <v>2.9392807E-2</v>
      </c>
      <c r="L1361" s="116">
        <v>0.22099854887218043</v>
      </c>
      <c r="M1361" s="115">
        <v>3.0994152000000001</v>
      </c>
      <c r="N1361" s="114">
        <v>6.5547851999999997E-3</v>
      </c>
      <c r="O1361" s="114">
        <v>6.1262399000000002E-3</v>
      </c>
      <c r="P1361" s="114">
        <v>2.2039967000000001E-4</v>
      </c>
      <c r="Q1361" s="114">
        <v>2.0814561E-4</v>
      </c>
      <c r="R1361" s="113">
        <v>3.6728056872000001E-7</v>
      </c>
      <c r="S1361" s="112">
        <v>8.1508754938899991E-10</v>
      </c>
      <c r="T1361" s="112">
        <v>2.9152047E-2</v>
      </c>
      <c r="U1361" s="122">
        <v>1.3901083999999999E-5</v>
      </c>
      <c r="V1361" s="154"/>
      <c r="W1361" s="173"/>
      <c r="X1361" s="170" t="s">
        <v>8546</v>
      </c>
      <c r="Y1361" s="76"/>
      <c r="Z1361" s="76"/>
      <c r="AA1361" s="108"/>
    </row>
    <row r="1362" spans="1:27" ht="14.5" customHeight="1">
      <c r="A1362" s="41" t="s">
        <v>9277</v>
      </c>
      <c r="B1362" s="119" t="s">
        <v>8946</v>
      </c>
      <c r="C1362" s="120" t="s">
        <v>9276</v>
      </c>
      <c r="D1362" s="135" t="s">
        <v>8944</v>
      </c>
      <c r="E1362" s="119" t="s">
        <v>8526</v>
      </c>
      <c r="F1362" s="118" t="s">
        <v>9275</v>
      </c>
      <c r="G1362" s="117">
        <v>3.6307670116299998E-2</v>
      </c>
      <c r="H1362" s="117">
        <v>2.5389773000000001E-3</v>
      </c>
      <c r="I1362" s="117">
        <v>7.6832313000000001E-3</v>
      </c>
      <c r="J1362" s="117">
        <v>9.7605162999999994E-6</v>
      </c>
      <c r="K1362" s="117">
        <v>2.6075701E-2</v>
      </c>
      <c r="L1362" s="116">
        <v>0.19605790225563907</v>
      </c>
      <c r="M1362" s="115">
        <v>2.8664478</v>
      </c>
      <c r="N1362" s="114">
        <v>5.8137025000000002E-3</v>
      </c>
      <c r="O1362" s="114">
        <v>5.4337435000000002E-3</v>
      </c>
      <c r="P1362" s="114">
        <v>1.955033E-4</v>
      </c>
      <c r="Q1362" s="114">
        <v>1.8445564E-4</v>
      </c>
      <c r="R1362" s="113">
        <v>3.2576399917999998E-7</v>
      </c>
      <c r="S1362" s="112">
        <v>7.2301515442999995E-10</v>
      </c>
      <c r="T1362" s="112">
        <v>2.5834123001250001E-2</v>
      </c>
      <c r="U1362" s="122">
        <v>1.2330892000000001E-5</v>
      </c>
      <c r="V1362" s="154"/>
      <c r="W1362" s="173"/>
      <c r="X1362" s="170" t="s">
        <v>8546</v>
      </c>
      <c r="Y1362" s="76"/>
      <c r="Z1362" s="76"/>
      <c r="AA1362" s="108"/>
    </row>
    <row r="1363" spans="1:27" ht="14.5" customHeight="1">
      <c r="A1363" s="41" t="s">
        <v>9274</v>
      </c>
      <c r="B1363" s="119" t="s">
        <v>8946</v>
      </c>
      <c r="C1363" s="120" t="s">
        <v>9273</v>
      </c>
      <c r="D1363" s="135" t="s">
        <v>8944</v>
      </c>
      <c r="E1363" s="119" t="s">
        <v>8526</v>
      </c>
      <c r="F1363" s="118" t="s">
        <v>9272</v>
      </c>
      <c r="G1363" s="117">
        <v>3.5620936244E-2</v>
      </c>
      <c r="H1363" s="117">
        <v>2.4956015999999998E-3</v>
      </c>
      <c r="I1363" s="117">
        <v>7.5350746000000003E-3</v>
      </c>
      <c r="J1363" s="117">
        <v>2.6683043999999999E-5</v>
      </c>
      <c r="K1363" s="117">
        <v>2.5563577000000001E-2</v>
      </c>
      <c r="L1363" s="116">
        <v>0.19220734586466165</v>
      </c>
      <c r="M1363" s="115">
        <v>2.8306453999999999</v>
      </c>
      <c r="N1363" s="114">
        <v>5.6995691000000003E-3</v>
      </c>
      <c r="O1363" s="114">
        <v>5.3270595E-3</v>
      </c>
      <c r="P1363" s="114">
        <v>1.9169240000000001E-4</v>
      </c>
      <c r="Q1363" s="114">
        <v>1.8081719E-4</v>
      </c>
      <c r="R1363" s="113">
        <v>3.1936808402E-7</v>
      </c>
      <c r="S1363" s="112">
        <v>7.0892157986199988E-10</v>
      </c>
      <c r="T1363" s="112">
        <v>2.5324536556850002E-2</v>
      </c>
      <c r="U1363" s="122">
        <v>1.2099645999999999E-5</v>
      </c>
      <c r="V1363" s="154"/>
      <c r="W1363" s="173"/>
      <c r="X1363" s="170" t="s">
        <v>8546</v>
      </c>
      <c r="Y1363" s="76"/>
      <c r="Z1363" s="76"/>
      <c r="AA1363" s="108"/>
    </row>
    <row r="1364" spans="1:27" ht="14.5" customHeight="1">
      <c r="A1364" s="41" t="s">
        <v>9271</v>
      </c>
      <c r="B1364" s="119" t="s">
        <v>8946</v>
      </c>
      <c r="C1364" s="120" t="s">
        <v>9270</v>
      </c>
      <c r="D1364" s="135" t="s">
        <v>8944</v>
      </c>
      <c r="E1364" s="119" t="s">
        <v>8526</v>
      </c>
      <c r="F1364" s="118" t="s">
        <v>9269</v>
      </c>
      <c r="G1364" s="117">
        <v>2.0666522579999999E-2</v>
      </c>
      <c r="H1364" s="117">
        <v>1.43096923E-3</v>
      </c>
      <c r="I1364" s="117">
        <v>4.09813439E-3</v>
      </c>
      <c r="J1364" s="117">
        <v>1.9515196E-4</v>
      </c>
      <c r="K1364" s="117">
        <v>1.4942267E-2</v>
      </c>
      <c r="L1364" s="116">
        <v>0.11234787218045113</v>
      </c>
      <c r="M1364" s="115">
        <v>2.0907287999999999</v>
      </c>
      <c r="N1364" s="114">
        <v>3.2175428000000002E-3</v>
      </c>
      <c r="O1364" s="114">
        <v>3.0148952000000001E-3</v>
      </c>
      <c r="P1364" s="114">
        <v>1.1028907000000001E-4</v>
      </c>
      <c r="Q1364" s="121">
        <v>9.2358541000000006E-5</v>
      </c>
      <c r="R1364" s="113">
        <v>1.8074911261999999E-7</v>
      </c>
      <c r="S1364" s="112">
        <v>4.0787376261239996E-10</v>
      </c>
      <c r="T1364" s="112">
        <v>1.29353698469E-2</v>
      </c>
      <c r="U1364" s="122">
        <v>6.9538161999999997E-6</v>
      </c>
      <c r="V1364" s="110"/>
      <c r="W1364" s="173"/>
      <c r="X1364" s="170" t="s">
        <v>8546</v>
      </c>
      <c r="Y1364" s="76"/>
      <c r="Z1364" s="76"/>
      <c r="AA1364" s="108"/>
    </row>
    <row r="1365" spans="1:27" ht="14.5" customHeight="1">
      <c r="A1365" s="41" t="s">
        <v>9268</v>
      </c>
      <c r="B1365" s="119" t="s">
        <v>8946</v>
      </c>
      <c r="C1365" s="120" t="s">
        <v>9267</v>
      </c>
      <c r="D1365" s="135" t="s">
        <v>8944</v>
      </c>
      <c r="E1365" s="119" t="s">
        <v>8526</v>
      </c>
      <c r="F1365" s="118" t="s">
        <v>9266</v>
      </c>
      <c r="G1365" s="117">
        <v>4.1877050363999996E-2</v>
      </c>
      <c r="H1365" s="117">
        <v>3.7674252000000001E-3</v>
      </c>
      <c r="I1365" s="117">
        <v>5.8248293000000007E-3</v>
      </c>
      <c r="J1365" s="117">
        <v>7.7042864000000002E-5</v>
      </c>
      <c r="K1365" s="117">
        <v>3.2207752999999999E-2</v>
      </c>
      <c r="L1365" s="116">
        <v>0.24216355639097742</v>
      </c>
      <c r="M1365" s="115">
        <v>2.8340277999999999</v>
      </c>
      <c r="N1365" s="114">
        <v>5.7901734999999998E-3</v>
      </c>
      <c r="O1365" s="114">
        <v>5.4871032000000002E-3</v>
      </c>
      <c r="P1365" s="114">
        <v>2.2197868999999999E-4</v>
      </c>
      <c r="Q1365" s="121">
        <v>8.1091647999999999E-5</v>
      </c>
      <c r="R1365" s="113">
        <v>3.2896302083000001E-7</v>
      </c>
      <c r="S1365" s="112">
        <v>8.20927094512E-10</v>
      </c>
      <c r="T1365" s="112">
        <v>1.13573739936E-2</v>
      </c>
      <c r="U1365" s="122">
        <v>1.3710046E-5</v>
      </c>
      <c r="V1365" s="154"/>
      <c r="W1365" s="173"/>
      <c r="X1365" s="170" t="s">
        <v>8546</v>
      </c>
      <c r="Y1365" s="76"/>
      <c r="Z1365" s="76"/>
      <c r="AA1365" s="108"/>
    </row>
    <row r="1366" spans="1:27" ht="14.5" customHeight="1">
      <c r="A1366" s="41" t="s">
        <v>9265</v>
      </c>
      <c r="B1366" s="119" t="s">
        <v>8946</v>
      </c>
      <c r="C1366" s="120" t="s">
        <v>9264</v>
      </c>
      <c r="D1366" s="135" t="s">
        <v>8944</v>
      </c>
      <c r="E1366" s="119" t="s">
        <v>8526</v>
      </c>
      <c r="F1366" s="118" t="s">
        <v>9263</v>
      </c>
      <c r="G1366" s="117">
        <v>3.8770708669999998E-4</v>
      </c>
      <c r="H1366" s="117">
        <v>3.6369890099999996E-5</v>
      </c>
      <c r="I1366" s="117">
        <v>4.4557366599999998E-5</v>
      </c>
      <c r="J1366" s="117">
        <v>1.4333252000000001E-4</v>
      </c>
      <c r="K1366" s="117">
        <v>1.6344731E-4</v>
      </c>
      <c r="L1366" s="116">
        <v>1.2289271428571429E-3</v>
      </c>
      <c r="M1366" s="115">
        <v>1.6476052999999999</v>
      </c>
      <c r="N1366" s="121">
        <v>2.9612631E-5</v>
      </c>
      <c r="O1366" s="121">
        <v>2.8334736E-5</v>
      </c>
      <c r="P1366" s="121">
        <v>1.2572389000000001E-6</v>
      </c>
      <c r="Q1366" s="121">
        <v>2.0655663000000002E-8</v>
      </c>
      <c r="R1366" s="113">
        <v>1.6987252087999999E-9</v>
      </c>
      <c r="S1366" s="112">
        <v>4.6495523129259999E-12</v>
      </c>
      <c r="T1366" s="112">
        <v>2.89295E-6</v>
      </c>
      <c r="U1366" s="122">
        <v>1.2867121E-7</v>
      </c>
      <c r="V1366" s="154"/>
      <c r="W1366" s="173"/>
      <c r="X1366" s="170" t="s">
        <v>8546</v>
      </c>
      <c r="Y1366" s="76"/>
      <c r="Z1366" s="76"/>
      <c r="AA1366" s="108"/>
    </row>
    <row r="1367" spans="1:27" ht="14.5" customHeight="1">
      <c r="A1367" s="41" t="s">
        <v>9262</v>
      </c>
      <c r="B1367" s="119" t="s">
        <v>8946</v>
      </c>
      <c r="C1367" s="120" t="s">
        <v>9261</v>
      </c>
      <c r="D1367" s="135" t="s">
        <v>8944</v>
      </c>
      <c r="E1367" s="119" t="s">
        <v>8526</v>
      </c>
      <c r="F1367" s="118" t="s">
        <v>9260</v>
      </c>
      <c r="G1367" s="117">
        <v>3.4261802086999998E-2</v>
      </c>
      <c r="H1367" s="117">
        <v>1.21484873E-3</v>
      </c>
      <c r="I1367" s="117">
        <v>1.8946252500000001E-3</v>
      </c>
      <c r="J1367" s="117">
        <v>6.91668107E-4</v>
      </c>
      <c r="K1367" s="117">
        <v>3.0460660000000001E-2</v>
      </c>
      <c r="L1367" s="116">
        <v>0.22902751879699249</v>
      </c>
      <c r="M1367" s="115">
        <v>2.706051</v>
      </c>
      <c r="N1367" s="114">
        <v>4.1964061999999998E-3</v>
      </c>
      <c r="O1367" s="114">
        <v>3.9777546000000002E-3</v>
      </c>
      <c r="P1367" s="114">
        <v>1.8665289000000001E-4</v>
      </c>
      <c r="Q1367" s="121">
        <v>3.1998697999999997E-5</v>
      </c>
      <c r="R1367" s="113">
        <v>2.3847449493000002E-7</v>
      </c>
      <c r="S1367" s="112">
        <v>6.9028435260500005E-10</v>
      </c>
      <c r="T1367" s="112">
        <v>4.4816103345000002E-3</v>
      </c>
      <c r="U1367" s="122">
        <v>1.0421620999999999E-5</v>
      </c>
      <c r="V1367" s="154"/>
      <c r="W1367" s="173"/>
      <c r="X1367" s="170" t="s">
        <v>8546</v>
      </c>
      <c r="Y1367" s="76"/>
      <c r="Z1367" s="76"/>
      <c r="AA1367" s="108"/>
    </row>
    <row r="1368" spans="1:27" ht="14.5" customHeight="1">
      <c r="A1368" s="41" t="s">
        <v>9259</v>
      </c>
      <c r="B1368" s="119" t="s">
        <v>8946</v>
      </c>
      <c r="C1368" s="120" t="s">
        <v>9258</v>
      </c>
      <c r="D1368" s="135" t="s">
        <v>8944</v>
      </c>
      <c r="E1368" s="119" t="s">
        <v>8526</v>
      </c>
      <c r="F1368" s="118" t="s">
        <v>9257</v>
      </c>
      <c r="G1368" s="117">
        <v>3.4251349797000001E-2</v>
      </c>
      <c r="H1368" s="117">
        <v>1.5101198200000001E-3</v>
      </c>
      <c r="I1368" s="117">
        <v>3.2356692000000001E-3</v>
      </c>
      <c r="J1368" s="117">
        <v>1.8553776999999999E-5</v>
      </c>
      <c r="K1368" s="117">
        <v>2.9487006999999999E-2</v>
      </c>
      <c r="L1368" s="116">
        <v>0.22170681954887217</v>
      </c>
      <c r="M1368" s="115">
        <v>2.7051976</v>
      </c>
      <c r="N1368" s="114">
        <v>4.5370916000000002E-3</v>
      </c>
      <c r="O1368" s="114">
        <v>4.3004844000000004E-3</v>
      </c>
      <c r="P1368" s="114">
        <v>1.8903004E-4</v>
      </c>
      <c r="Q1368" s="121">
        <v>4.7577178999999998E-5</v>
      </c>
      <c r="R1368" s="113">
        <v>2.5782280479999998E-7</v>
      </c>
      <c r="S1368" s="112">
        <v>6.9907559857200003E-10</v>
      </c>
      <c r="T1368" s="112">
        <v>6.6634704799000003E-3</v>
      </c>
      <c r="U1368" s="122">
        <v>1.060675E-5</v>
      </c>
      <c r="V1368" s="154"/>
      <c r="W1368" s="173"/>
      <c r="X1368" s="170" t="s">
        <v>8546</v>
      </c>
      <c r="Y1368" s="76"/>
      <c r="Z1368" s="76"/>
      <c r="AA1368" s="108"/>
    </row>
    <row r="1369" spans="1:27" ht="14.5" customHeight="1">
      <c r="A1369" s="41" t="s">
        <v>9256</v>
      </c>
      <c r="B1369" s="119" t="s">
        <v>8946</v>
      </c>
      <c r="C1369" s="120" t="s">
        <v>9255</v>
      </c>
      <c r="D1369" s="135" t="s">
        <v>8944</v>
      </c>
      <c r="E1369" s="119" t="s">
        <v>8526</v>
      </c>
      <c r="F1369" s="118" t="s">
        <v>9254</v>
      </c>
      <c r="G1369" s="117">
        <v>3.3963463400000005E-2</v>
      </c>
      <c r="H1369" s="117">
        <v>3.5758322999999998E-3</v>
      </c>
      <c r="I1369" s="117">
        <v>5.9703817000000001E-3</v>
      </c>
      <c r="J1369" s="117">
        <v>2.389914E-4</v>
      </c>
      <c r="K1369" s="117">
        <v>2.4178258000000001E-2</v>
      </c>
      <c r="L1369" s="116">
        <v>0.18179141353383457</v>
      </c>
      <c r="M1369" s="115">
        <v>2.3945625000000001</v>
      </c>
      <c r="N1369" s="114">
        <v>4.8509241E-3</v>
      </c>
      <c r="O1369" s="114">
        <v>4.5495359000000003E-3</v>
      </c>
      <c r="P1369" s="114">
        <v>1.7708547E-4</v>
      </c>
      <c r="Q1369" s="114">
        <v>1.2430267E-4</v>
      </c>
      <c r="R1369" s="113">
        <v>2.7275395568000001E-7</v>
      </c>
      <c r="S1369" s="112">
        <v>6.5490188704300005E-10</v>
      </c>
      <c r="T1369" s="112">
        <v>1.7409337654520001E-2</v>
      </c>
      <c r="U1369" s="122">
        <v>1.1210568999999999E-5</v>
      </c>
      <c r="V1369" s="154"/>
      <c r="W1369" s="173"/>
      <c r="X1369" s="170" t="s">
        <v>8546</v>
      </c>
      <c r="Y1369" s="76"/>
      <c r="Z1369" s="76"/>
      <c r="AA1369" s="108"/>
    </row>
    <row r="1370" spans="1:27" ht="14.5" customHeight="1">
      <c r="A1370" s="41" t="s">
        <v>9253</v>
      </c>
      <c r="B1370" s="119" t="s">
        <v>8946</v>
      </c>
      <c r="C1370" s="120" t="s">
        <v>9252</v>
      </c>
      <c r="D1370" s="135" t="s">
        <v>8944</v>
      </c>
      <c r="E1370" s="119" t="s">
        <v>8526</v>
      </c>
      <c r="F1370" s="118" t="s">
        <v>9251</v>
      </c>
      <c r="G1370" s="117">
        <v>3.3984524471999997E-2</v>
      </c>
      <c r="H1370" s="117">
        <v>3.5776948E-3</v>
      </c>
      <c r="I1370" s="117">
        <v>6.0396557000000003E-3</v>
      </c>
      <c r="J1370" s="117">
        <v>1.4927972E-5</v>
      </c>
      <c r="K1370" s="117">
        <v>2.4352246000000001E-2</v>
      </c>
      <c r="L1370" s="116">
        <v>0.18309959398496239</v>
      </c>
      <c r="M1370" s="115">
        <v>2.3906926999999998</v>
      </c>
      <c r="N1370" s="114">
        <v>4.8979831000000003E-3</v>
      </c>
      <c r="O1370" s="114">
        <v>4.5930831E-3</v>
      </c>
      <c r="P1370" s="114">
        <v>1.7846261999999999E-4</v>
      </c>
      <c r="Q1370" s="114">
        <v>1.2643735999999999E-4</v>
      </c>
      <c r="R1370" s="113">
        <v>2.7536469595000006E-7</v>
      </c>
      <c r="S1370" s="112">
        <v>6.5999489511899996E-10</v>
      </c>
      <c r="T1370" s="112">
        <v>1.7708313298509998E-2</v>
      </c>
      <c r="U1370" s="122">
        <v>1.125999E-5</v>
      </c>
      <c r="V1370" s="154"/>
      <c r="W1370" s="173"/>
      <c r="X1370" s="170" t="s">
        <v>8546</v>
      </c>
      <c r="Y1370" s="76"/>
      <c r="Z1370" s="76"/>
      <c r="AA1370" s="108"/>
    </row>
    <row r="1371" spans="1:27" ht="14.5" customHeight="1">
      <c r="A1371" s="41" t="s">
        <v>9250</v>
      </c>
      <c r="B1371" s="119" t="s">
        <v>8946</v>
      </c>
      <c r="C1371" s="120" t="s">
        <v>9249</v>
      </c>
      <c r="D1371" s="135" t="s">
        <v>8944</v>
      </c>
      <c r="E1371" s="119" t="s">
        <v>8526</v>
      </c>
      <c r="F1371" s="118" t="s">
        <v>9248</v>
      </c>
      <c r="G1371" s="117">
        <v>3.6045064503000004E-2</v>
      </c>
      <c r="H1371" s="117">
        <v>3.6489659E-3</v>
      </c>
      <c r="I1371" s="117">
        <v>5.4129004999999997E-3</v>
      </c>
      <c r="J1371" s="117">
        <v>7.7095103000000001E-5</v>
      </c>
      <c r="K1371" s="117">
        <v>2.6906103000000001E-2</v>
      </c>
      <c r="L1371" s="116">
        <v>0.20230152631578946</v>
      </c>
      <c r="M1371" s="115">
        <v>2.4688273000000001</v>
      </c>
      <c r="N1371" s="114">
        <v>4.9829252999999997E-3</v>
      </c>
      <c r="O1371" s="114">
        <v>4.7044338999999999E-3</v>
      </c>
      <c r="P1371" s="114">
        <v>1.8949298E-4</v>
      </c>
      <c r="Q1371" s="121">
        <v>8.8998454000000006E-5</v>
      </c>
      <c r="R1371" s="113">
        <v>2.8204040270999999E-7</v>
      </c>
      <c r="S1371" s="112">
        <v>7.0078765706699998E-10</v>
      </c>
      <c r="T1371" s="112">
        <v>1.2464769048E-2</v>
      </c>
      <c r="U1371" s="122">
        <v>1.1797552000000001E-5</v>
      </c>
      <c r="V1371" s="154"/>
      <c r="W1371" s="173"/>
      <c r="X1371" s="170" t="s">
        <v>8546</v>
      </c>
      <c r="Y1371" s="76"/>
      <c r="Z1371" s="76"/>
      <c r="AA1371" s="108"/>
    </row>
    <row r="1372" spans="1:27" ht="14.5" customHeight="1">
      <c r="A1372" s="41" t="s">
        <v>9247</v>
      </c>
      <c r="B1372" s="119" t="s">
        <v>8946</v>
      </c>
      <c r="C1372" s="120" t="s">
        <v>9246</v>
      </c>
      <c r="D1372" s="135" t="s">
        <v>8944</v>
      </c>
      <c r="E1372" s="119" t="s">
        <v>8526</v>
      </c>
      <c r="F1372" s="118" t="s">
        <v>9245</v>
      </c>
      <c r="G1372" s="117">
        <v>3.2363500409999996E-2</v>
      </c>
      <c r="H1372" s="117">
        <v>2.8111407E-3</v>
      </c>
      <c r="I1372" s="117">
        <v>6.2899719E-3</v>
      </c>
      <c r="J1372" s="117">
        <v>6.9543809999999997E-5</v>
      </c>
      <c r="K1372" s="117">
        <v>2.3192844000000001E-2</v>
      </c>
      <c r="L1372" s="116">
        <v>0.17438228571428571</v>
      </c>
      <c r="M1372" s="115">
        <v>2.4913140999999999</v>
      </c>
      <c r="N1372" s="114">
        <v>4.9173105E-3</v>
      </c>
      <c r="O1372" s="114">
        <v>4.6036137999999997E-3</v>
      </c>
      <c r="P1372" s="114">
        <v>1.7187648000000001E-4</v>
      </c>
      <c r="Q1372" s="114">
        <v>1.4182027999999999E-4</v>
      </c>
      <c r="R1372" s="113">
        <v>2.7599602450999998E-7</v>
      </c>
      <c r="S1372" s="112">
        <v>6.3563785524499999E-10</v>
      </c>
      <c r="T1372" s="112">
        <v>1.98627846365E-2</v>
      </c>
      <c r="U1372" s="122">
        <v>1.0850758E-5</v>
      </c>
      <c r="V1372" s="154"/>
      <c r="W1372" s="173"/>
      <c r="X1372" s="170" t="s">
        <v>8546</v>
      </c>
      <c r="Y1372" s="76"/>
      <c r="Z1372" s="76"/>
      <c r="AA1372" s="108"/>
    </row>
    <row r="1373" spans="1:27" ht="14.5" customHeight="1">
      <c r="A1373" s="41" t="s">
        <v>9244</v>
      </c>
      <c r="B1373" s="119" t="s">
        <v>8946</v>
      </c>
      <c r="C1373" s="120" t="s">
        <v>9243</v>
      </c>
      <c r="D1373" s="135" t="s">
        <v>8944</v>
      </c>
      <c r="E1373" s="119" t="s">
        <v>8526</v>
      </c>
      <c r="F1373" s="118" t="s">
        <v>9242</v>
      </c>
      <c r="G1373" s="117">
        <v>2.483025422E-2</v>
      </c>
      <c r="H1373" s="117">
        <v>1.03159895E-3</v>
      </c>
      <c r="I1373" s="117">
        <v>1.99439823E-3</v>
      </c>
      <c r="J1373" s="117">
        <v>1.41358804E-3</v>
      </c>
      <c r="K1373" s="117">
        <v>2.0390669E-2</v>
      </c>
      <c r="L1373" s="116">
        <v>0.15331330075187968</v>
      </c>
      <c r="M1373" s="115">
        <v>2.3871818999999999</v>
      </c>
      <c r="N1373" s="114">
        <v>3.0623544999999999E-3</v>
      </c>
      <c r="O1373" s="114">
        <v>2.8716491E-3</v>
      </c>
      <c r="P1373" s="114">
        <v>1.2945864000000001E-4</v>
      </c>
      <c r="Q1373" s="121">
        <v>6.1246790000000004E-5</v>
      </c>
      <c r="R1373" s="113">
        <v>1.7216122057999999E-7</v>
      </c>
      <c r="S1373" s="112">
        <v>4.7876714446800002E-10</v>
      </c>
      <c r="T1373" s="112">
        <v>8.5779817042999987E-3</v>
      </c>
      <c r="U1373" s="122">
        <v>7.8351077999999992E-6</v>
      </c>
      <c r="V1373" s="110"/>
      <c r="W1373" s="173"/>
      <c r="X1373" s="170" t="s">
        <v>8546</v>
      </c>
      <c r="Y1373" s="76"/>
      <c r="Z1373" s="76"/>
      <c r="AA1373" s="108"/>
    </row>
    <row r="1374" spans="1:27" ht="14.5" customHeight="1">
      <c r="A1374" s="41" t="s">
        <v>9241</v>
      </c>
      <c r="B1374" s="119" t="s">
        <v>8946</v>
      </c>
      <c r="C1374" s="120" t="s">
        <v>9240</v>
      </c>
      <c r="D1374" s="135" t="s">
        <v>8944</v>
      </c>
      <c r="E1374" s="119" t="s">
        <v>8526</v>
      </c>
      <c r="F1374" s="118" t="s">
        <v>9239</v>
      </c>
      <c r="G1374" s="117">
        <v>2.800422508E-2</v>
      </c>
      <c r="H1374" s="117">
        <v>2.95335E-3</v>
      </c>
      <c r="I1374" s="117">
        <v>4.8289053999999998E-3</v>
      </c>
      <c r="J1374" s="117">
        <v>2.1470868E-4</v>
      </c>
      <c r="K1374" s="117">
        <v>2.0007260999999998E-2</v>
      </c>
      <c r="L1374" s="116">
        <v>0.15043053383458643</v>
      </c>
      <c r="M1374" s="115">
        <v>2.0927753</v>
      </c>
      <c r="N1374" s="114">
        <v>3.9674339000000001E-3</v>
      </c>
      <c r="O1374" s="114">
        <v>3.7241650999999998E-3</v>
      </c>
      <c r="P1374" s="114">
        <v>1.4592616000000001E-4</v>
      </c>
      <c r="Q1374" s="121">
        <v>9.7342605999999995E-5</v>
      </c>
      <c r="R1374" s="113">
        <v>2.2327128595000001E-7</v>
      </c>
      <c r="S1374" s="112">
        <v>5.3966774593599999E-10</v>
      </c>
      <c r="T1374" s="112">
        <v>1.36334185696E-2</v>
      </c>
      <c r="U1374" s="122">
        <v>9.2134658999999995E-6</v>
      </c>
      <c r="V1374" s="154"/>
      <c r="W1374" s="173"/>
      <c r="X1374" s="170" t="s">
        <v>8546</v>
      </c>
      <c r="Y1374" s="76"/>
      <c r="Z1374" s="76"/>
      <c r="AA1374" s="108"/>
    </row>
    <row r="1375" spans="1:27" ht="14.5" customHeight="1">
      <c r="A1375" s="41" t="s">
        <v>9238</v>
      </c>
      <c r="B1375" s="119" t="s">
        <v>8946</v>
      </c>
      <c r="C1375" s="120" t="s">
        <v>9237</v>
      </c>
      <c r="D1375" s="135" t="s">
        <v>8944</v>
      </c>
      <c r="E1375" s="119" t="s">
        <v>8526</v>
      </c>
      <c r="F1375" s="118" t="s">
        <v>9236</v>
      </c>
      <c r="G1375" s="117">
        <v>3.8280632805999998E-2</v>
      </c>
      <c r="H1375" s="117">
        <v>3.4059377999999998E-3</v>
      </c>
      <c r="I1375" s="117">
        <v>4.9535860999999999E-3</v>
      </c>
      <c r="J1375" s="117">
        <v>3.7738906000000002E-5</v>
      </c>
      <c r="K1375" s="117">
        <v>2.9883369999999999E-2</v>
      </c>
      <c r="L1375" s="116">
        <v>0.224686992481203</v>
      </c>
      <c r="M1375" s="115">
        <v>2.6848957000000002</v>
      </c>
      <c r="N1375" s="114">
        <v>5.2171902000000001E-3</v>
      </c>
      <c r="O1375" s="114">
        <v>4.9569465999999996E-3</v>
      </c>
      <c r="P1375" s="114">
        <v>2.0324405000000001E-4</v>
      </c>
      <c r="Q1375" s="121">
        <v>5.6999543E-5</v>
      </c>
      <c r="R1375" s="113">
        <v>2.9717904874999998E-7</v>
      </c>
      <c r="S1375" s="112">
        <v>7.5164218155499997E-10</v>
      </c>
      <c r="T1375" s="112">
        <v>7.9831293026900001E-3</v>
      </c>
      <c r="U1375" s="122">
        <v>1.2477146E-5</v>
      </c>
      <c r="V1375" s="154"/>
      <c r="W1375" s="173"/>
      <c r="X1375" s="170" t="s">
        <v>8546</v>
      </c>
      <c r="Y1375" s="76"/>
      <c r="Z1375" s="76"/>
      <c r="AA1375" s="108"/>
    </row>
    <row r="1376" spans="1:27" ht="14.5" customHeight="1">
      <c r="A1376" s="41" t="s">
        <v>9235</v>
      </c>
      <c r="B1376" s="119" t="s">
        <v>8946</v>
      </c>
      <c r="C1376" s="120" t="s">
        <v>9234</v>
      </c>
      <c r="D1376" s="135" t="s">
        <v>8944</v>
      </c>
      <c r="E1376" s="119" t="s">
        <v>8526</v>
      </c>
      <c r="F1376" s="118" t="s">
        <v>9233</v>
      </c>
      <c r="G1376" s="117">
        <v>4.55484524E-3</v>
      </c>
      <c r="H1376" s="117">
        <v>3.1004237999999996E-4</v>
      </c>
      <c r="I1376" s="117">
        <v>9.2590359999999994E-4</v>
      </c>
      <c r="J1376" s="117">
        <v>1.2694056000000001E-4</v>
      </c>
      <c r="K1376" s="117">
        <v>3.1919587000000002E-3</v>
      </c>
      <c r="L1376" s="116">
        <v>2.3999689473684211E-2</v>
      </c>
      <c r="M1376" s="115">
        <v>2.1764774</v>
      </c>
      <c r="N1376" s="114">
        <v>7.0343697000000002E-4</v>
      </c>
      <c r="O1376" s="114">
        <v>6.5828835000000005E-4</v>
      </c>
      <c r="P1376" s="121">
        <v>2.3859975E-5</v>
      </c>
      <c r="Q1376" s="121">
        <v>2.1288647999999999E-5</v>
      </c>
      <c r="R1376" s="113">
        <v>3.9465728121000003E-8</v>
      </c>
      <c r="S1376" s="112">
        <v>8.8239551976299993E-11</v>
      </c>
      <c r="T1376" s="112">
        <v>2.9816033029999999E-3</v>
      </c>
      <c r="U1376" s="122">
        <v>1.5386550999999999E-6</v>
      </c>
      <c r="V1376" s="154"/>
      <c r="W1376" s="173"/>
      <c r="X1376" s="170" t="s">
        <v>8546</v>
      </c>
      <c r="Y1376" s="76"/>
      <c r="Z1376" s="76"/>
      <c r="AA1376" s="108"/>
    </row>
    <row r="1377" spans="1:27" ht="14.5" customHeight="1">
      <c r="A1377" s="41" t="s">
        <v>9232</v>
      </c>
      <c r="B1377" s="119" t="s">
        <v>8946</v>
      </c>
      <c r="C1377" s="120" t="s">
        <v>9231</v>
      </c>
      <c r="D1377" s="135" t="s">
        <v>8944</v>
      </c>
      <c r="E1377" s="119" t="s">
        <v>8526</v>
      </c>
      <c r="F1377" s="118" t="s">
        <v>9230</v>
      </c>
      <c r="G1377" s="117">
        <v>4.0922396399999998E-2</v>
      </c>
      <c r="H1377" s="117">
        <v>2.8650435999999996E-3</v>
      </c>
      <c r="I1377" s="117">
        <v>8.6645457999999995E-3</v>
      </c>
      <c r="J1377" s="117">
        <v>0</v>
      </c>
      <c r="K1377" s="117">
        <v>2.9392807E-2</v>
      </c>
      <c r="L1377" s="116">
        <v>0.22099854887218043</v>
      </c>
      <c r="M1377" s="115">
        <v>3.0994152000000001</v>
      </c>
      <c r="N1377" s="114">
        <v>6.5547851999999997E-3</v>
      </c>
      <c r="O1377" s="114">
        <v>6.1262399000000002E-3</v>
      </c>
      <c r="P1377" s="114">
        <v>2.2039967000000001E-4</v>
      </c>
      <c r="Q1377" s="114">
        <v>2.0814561E-4</v>
      </c>
      <c r="R1377" s="113">
        <v>3.6728056872000001E-7</v>
      </c>
      <c r="S1377" s="112">
        <v>8.1508754938899991E-10</v>
      </c>
      <c r="T1377" s="112">
        <v>2.9152047E-2</v>
      </c>
      <c r="U1377" s="122">
        <v>1.3901083999999999E-5</v>
      </c>
      <c r="V1377" s="154"/>
      <c r="W1377" s="173"/>
      <c r="X1377" s="170" t="s">
        <v>8546</v>
      </c>
      <c r="Y1377" s="76"/>
      <c r="Z1377" s="76"/>
      <c r="AA1377" s="108"/>
    </row>
    <row r="1378" spans="1:27" ht="14.5" customHeight="1">
      <c r="A1378" s="41" t="s">
        <v>9229</v>
      </c>
      <c r="B1378" s="119" t="s">
        <v>8946</v>
      </c>
      <c r="C1378" s="120" t="s">
        <v>9228</v>
      </c>
      <c r="D1378" s="135" t="s">
        <v>8944</v>
      </c>
      <c r="E1378" s="119" t="s">
        <v>8526</v>
      </c>
      <c r="F1378" s="118" t="s">
        <v>9227</v>
      </c>
      <c r="G1378" s="117">
        <v>4.4015995274999997E-2</v>
      </c>
      <c r="H1378" s="117">
        <v>3.5374802E-3</v>
      </c>
      <c r="I1378" s="117">
        <v>5.0783390999999999E-3</v>
      </c>
      <c r="J1378" s="117">
        <v>1.8089975E-5</v>
      </c>
      <c r="K1378" s="117">
        <v>3.5382086E-2</v>
      </c>
      <c r="L1378" s="116">
        <v>0.26603072180451126</v>
      </c>
      <c r="M1378" s="115">
        <v>3.0253553000000002</v>
      </c>
      <c r="N1378" s="114">
        <v>5.9421841000000001E-3</v>
      </c>
      <c r="O1378" s="114">
        <v>5.6705946000000004E-3</v>
      </c>
      <c r="P1378" s="114">
        <v>2.3525291E-4</v>
      </c>
      <c r="Q1378" s="121">
        <v>3.6336556E-5</v>
      </c>
      <c r="R1378" s="113">
        <v>3.3996370945000001E-7</v>
      </c>
      <c r="S1378" s="112">
        <v>8.7001814434999999E-10</v>
      </c>
      <c r="T1378" s="112">
        <v>5.08915351877E-3</v>
      </c>
      <c r="U1378" s="122">
        <v>1.4298350999999999E-5</v>
      </c>
      <c r="V1378" s="154"/>
      <c r="W1378" s="173"/>
      <c r="X1378" s="170" t="s">
        <v>8546</v>
      </c>
      <c r="Y1378" s="76"/>
      <c r="Z1378" s="76"/>
      <c r="AA1378" s="108"/>
    </row>
    <row r="1379" spans="1:27" ht="14.5" customHeight="1">
      <c r="A1379" s="41" t="s">
        <v>9226</v>
      </c>
      <c r="B1379" s="119" t="s">
        <v>8946</v>
      </c>
      <c r="C1379" s="120" t="s">
        <v>9225</v>
      </c>
      <c r="D1379" s="135" t="s">
        <v>8944</v>
      </c>
      <c r="E1379" s="119" t="s">
        <v>8526</v>
      </c>
      <c r="F1379" s="118" t="s">
        <v>9224</v>
      </c>
      <c r="G1379" s="117">
        <v>3.481974060207E-2</v>
      </c>
      <c r="H1379" s="117">
        <v>3.9667725999999997E-3</v>
      </c>
      <c r="I1379" s="117">
        <v>5.9042778999999993E-3</v>
      </c>
      <c r="J1379" s="117">
        <v>4.6910206999999998E-7</v>
      </c>
      <c r="K1379" s="117">
        <v>2.4948221E-2</v>
      </c>
      <c r="L1379" s="116">
        <v>0.18758060902255638</v>
      </c>
      <c r="M1379" s="115">
        <v>2.3359405</v>
      </c>
      <c r="N1379" s="114">
        <v>4.8857079999999999E-3</v>
      </c>
      <c r="O1379" s="114">
        <v>4.5856897999999998E-3</v>
      </c>
      <c r="P1379" s="114">
        <v>1.8180270999999999E-4</v>
      </c>
      <c r="Q1379" s="114">
        <v>1.1821554E-4</v>
      </c>
      <c r="R1379" s="113">
        <v>2.7492144461999998E-7</v>
      </c>
      <c r="S1379" s="112">
        <v>6.7234728691700003E-10</v>
      </c>
      <c r="T1379" s="112">
        <v>1.65567984681152E-2</v>
      </c>
      <c r="U1379" s="122">
        <v>1.1467252E-5</v>
      </c>
      <c r="V1379" s="154"/>
      <c r="W1379" s="173"/>
      <c r="X1379" s="170" t="s">
        <v>8546</v>
      </c>
      <c r="Y1379" s="76"/>
      <c r="Z1379" s="76"/>
      <c r="AA1379" s="108"/>
    </row>
    <row r="1380" spans="1:27" ht="14.5" customHeight="1">
      <c r="A1380" s="41" t="s">
        <v>9223</v>
      </c>
      <c r="B1380" s="119" t="s">
        <v>8946</v>
      </c>
      <c r="C1380" s="120" t="s">
        <v>9222</v>
      </c>
      <c r="D1380" s="135" t="s">
        <v>8944</v>
      </c>
      <c r="E1380" s="119" t="s">
        <v>8526</v>
      </c>
      <c r="F1380" s="118" t="s">
        <v>9221</v>
      </c>
      <c r="G1380" s="117">
        <v>5.2328155400000005E-3</v>
      </c>
      <c r="H1380" s="117">
        <v>4.2747699000000004E-4</v>
      </c>
      <c r="I1380" s="117">
        <v>6.0279491000000008E-4</v>
      </c>
      <c r="J1380" s="117">
        <v>1.8268474000000001E-4</v>
      </c>
      <c r="K1380" s="117">
        <v>4.0198589000000002E-3</v>
      </c>
      <c r="L1380" s="116">
        <v>3.0224503007518798E-2</v>
      </c>
      <c r="M1380" s="115">
        <v>1.2651962000000001</v>
      </c>
      <c r="N1380" s="114">
        <v>6.7751482000000002E-4</v>
      </c>
      <c r="O1380" s="114">
        <v>6.4666848999999998E-4</v>
      </c>
      <c r="P1380" s="121">
        <v>2.6938991999999999E-5</v>
      </c>
      <c r="Q1380" s="121">
        <v>3.9073314000000002E-6</v>
      </c>
      <c r="R1380" s="113">
        <v>3.8769094516999998E-8</v>
      </c>
      <c r="S1380" s="112">
        <v>9.96264487745E-11</v>
      </c>
      <c r="T1380" s="112">
        <v>5.4724529489999995E-4</v>
      </c>
      <c r="U1380" s="122">
        <v>1.7031925999999999E-6</v>
      </c>
      <c r="V1380" s="154"/>
      <c r="W1380" s="173"/>
      <c r="X1380" s="170" t="s">
        <v>8546</v>
      </c>
      <c r="Y1380" s="76"/>
      <c r="Z1380" s="76"/>
      <c r="AA1380" s="108"/>
    </row>
    <row r="1381" spans="1:27" ht="14.5" customHeight="1">
      <c r="A1381" s="41" t="s">
        <v>9220</v>
      </c>
      <c r="B1381" s="119" t="s">
        <v>8946</v>
      </c>
      <c r="C1381" s="120" t="s">
        <v>9219</v>
      </c>
      <c r="D1381" s="135" t="s">
        <v>8944</v>
      </c>
      <c r="E1381" s="119" t="s">
        <v>8526</v>
      </c>
      <c r="F1381" s="118" t="s">
        <v>9218</v>
      </c>
      <c r="G1381" s="117">
        <v>1.3090138639999999E-2</v>
      </c>
      <c r="H1381" s="117">
        <v>1.0575851999999998E-3</v>
      </c>
      <c r="I1381" s="117">
        <v>1.50814333E-3</v>
      </c>
      <c r="J1381" s="117">
        <v>1.4614211000000001E-4</v>
      </c>
      <c r="K1381" s="117">
        <v>1.0378268E-2</v>
      </c>
      <c r="L1381" s="116">
        <v>7.8032090225563899E-2</v>
      </c>
      <c r="M1381" s="115">
        <v>1.6220057999999999</v>
      </c>
      <c r="N1381" s="114">
        <v>1.7442352999999999E-3</v>
      </c>
      <c r="O1381" s="114">
        <v>1.6646583E-3</v>
      </c>
      <c r="P1381" s="121">
        <v>6.9160335999999994E-5</v>
      </c>
      <c r="Q1381" s="121">
        <v>1.0416697999999999E-5</v>
      </c>
      <c r="R1381" s="113">
        <v>9.9799659119999992E-8</v>
      </c>
      <c r="S1381" s="112">
        <v>2.5577047245479998E-10</v>
      </c>
      <c r="T1381" s="112">
        <v>1.4589212572E-3</v>
      </c>
      <c r="U1381" s="122">
        <v>4.2544249000000004E-6</v>
      </c>
      <c r="V1381" s="154"/>
      <c r="W1381" s="173"/>
      <c r="X1381" s="170" t="s">
        <v>8546</v>
      </c>
      <c r="Y1381" s="76"/>
      <c r="Z1381" s="76"/>
      <c r="AA1381" s="108"/>
    </row>
    <row r="1382" spans="1:27" ht="14.5" customHeight="1">
      <c r="A1382" s="41" t="s">
        <v>9217</v>
      </c>
      <c r="B1382" s="119" t="s">
        <v>8946</v>
      </c>
      <c r="C1382" s="120" t="s">
        <v>9216</v>
      </c>
      <c r="D1382" s="135" t="s">
        <v>8944</v>
      </c>
      <c r="E1382" s="119" t="s">
        <v>8526</v>
      </c>
      <c r="F1382" s="118" t="s">
        <v>9215</v>
      </c>
      <c r="G1382" s="117">
        <v>3.6744359413999998E-2</v>
      </c>
      <c r="H1382" s="117">
        <v>3.0713915999999999E-3</v>
      </c>
      <c r="I1382" s="117">
        <v>7.2939547999999995E-3</v>
      </c>
      <c r="J1382" s="117">
        <v>1.6730013999999999E-5</v>
      </c>
      <c r="K1382" s="117">
        <v>2.6362283E-2</v>
      </c>
      <c r="L1382" s="116">
        <v>0.19821265413533834</v>
      </c>
      <c r="M1382" s="115">
        <v>2.7376570999999998</v>
      </c>
      <c r="N1382" s="114">
        <v>5.6557046000000003E-3</v>
      </c>
      <c r="O1382" s="114">
        <v>5.2924301000000003E-3</v>
      </c>
      <c r="P1382" s="114">
        <v>1.9593669E-4</v>
      </c>
      <c r="Q1382" s="114">
        <v>1.6733775E-4</v>
      </c>
      <c r="R1382" s="113">
        <v>3.1729197505000001E-7</v>
      </c>
      <c r="S1382" s="112">
        <v>7.2461793626799987E-10</v>
      </c>
      <c r="T1382" s="112">
        <v>2.3436659669999999E-2</v>
      </c>
      <c r="U1382" s="122">
        <v>1.2361725000000001E-5</v>
      </c>
      <c r="V1382" s="154"/>
      <c r="W1382" s="173"/>
      <c r="X1382" s="170" t="s">
        <v>8546</v>
      </c>
      <c r="Y1382" s="76"/>
      <c r="Z1382" s="76"/>
      <c r="AA1382" s="108"/>
    </row>
    <row r="1383" spans="1:27" ht="14.5" customHeight="1">
      <c r="A1383" s="41" t="s">
        <v>9214</v>
      </c>
      <c r="B1383" s="119" t="s">
        <v>8946</v>
      </c>
      <c r="C1383" s="120" t="s">
        <v>9213</v>
      </c>
      <c r="D1383" s="135" t="s">
        <v>8944</v>
      </c>
      <c r="E1383" s="119" t="s">
        <v>8526</v>
      </c>
      <c r="F1383" s="118" t="s">
        <v>9212</v>
      </c>
      <c r="G1383" s="117">
        <v>5.4975624889999999E-4</v>
      </c>
      <c r="H1383" s="117">
        <v>5.1601233899999998E-5</v>
      </c>
      <c r="I1383" s="117">
        <v>6.3192454999999999E-5</v>
      </c>
      <c r="J1383" s="117">
        <v>2.0320164000000001E-4</v>
      </c>
      <c r="K1383" s="117">
        <v>2.3176092E-4</v>
      </c>
      <c r="L1383" s="116">
        <v>1.7425633082706767E-3</v>
      </c>
      <c r="M1383" s="115">
        <v>1.0526316</v>
      </c>
      <c r="N1383" s="121">
        <v>4.1989585999999997E-5</v>
      </c>
      <c r="O1383" s="121">
        <v>4.0177464999999997E-5</v>
      </c>
      <c r="P1383" s="121">
        <v>1.7828380000000001E-6</v>
      </c>
      <c r="Q1383" s="121">
        <v>2.9283407999999999E-8</v>
      </c>
      <c r="R1383" s="113">
        <v>2.4087208595999999E-9</v>
      </c>
      <c r="S1383" s="112">
        <v>6.593335696090001E-12</v>
      </c>
      <c r="T1383" s="112">
        <v>4.1013176000000003E-6</v>
      </c>
      <c r="U1383" s="122">
        <v>1.8244599999999999E-7</v>
      </c>
      <c r="V1383" s="154"/>
      <c r="W1383" s="173"/>
      <c r="X1383" s="170" t="s">
        <v>8546</v>
      </c>
      <c r="Y1383" s="76"/>
      <c r="Z1383" s="76"/>
      <c r="AA1383" s="108"/>
    </row>
    <row r="1384" spans="1:27" ht="14.5" customHeight="1">
      <c r="A1384" s="41" t="s">
        <v>9211</v>
      </c>
      <c r="B1384" s="119" t="s">
        <v>8946</v>
      </c>
      <c r="C1384" s="120" t="s">
        <v>9210</v>
      </c>
      <c r="D1384" s="135" t="s">
        <v>8944</v>
      </c>
      <c r="E1384" s="119" t="s">
        <v>8526</v>
      </c>
      <c r="F1384" s="118" t="s">
        <v>9209</v>
      </c>
      <c r="G1384" s="117">
        <v>1.7664245259999999E-2</v>
      </c>
      <c r="H1384" s="117">
        <v>1.24425617E-3</v>
      </c>
      <c r="I1384" s="117">
        <v>3.7094182800000001E-3</v>
      </c>
      <c r="J1384" s="117">
        <v>1.1706181E-4</v>
      </c>
      <c r="K1384" s="117">
        <v>1.2593508999999999E-2</v>
      </c>
      <c r="L1384" s="116">
        <v>9.4688037593984947E-2</v>
      </c>
      <c r="M1384" s="115">
        <v>1.9202897999999999</v>
      </c>
      <c r="N1384" s="114">
        <v>2.8028485999999999E-3</v>
      </c>
      <c r="O1384" s="114">
        <v>2.6201387E-3</v>
      </c>
      <c r="P1384" s="121">
        <v>9.4457364999999999E-5</v>
      </c>
      <c r="Q1384" s="121">
        <v>8.8252510000000003E-5</v>
      </c>
      <c r="R1384" s="113">
        <v>1.5708265384E-7</v>
      </c>
      <c r="S1384" s="112">
        <v>3.4932457263480003E-10</v>
      </c>
      <c r="T1384" s="112">
        <v>1.23602957154E-2</v>
      </c>
      <c r="U1384" s="122">
        <v>5.9979555999999999E-6</v>
      </c>
      <c r="V1384" s="154"/>
      <c r="W1384" s="173"/>
      <c r="X1384" s="170" t="s">
        <v>8546</v>
      </c>
      <c r="Y1384" s="76"/>
      <c r="Z1384" s="76"/>
      <c r="AA1384" s="108"/>
    </row>
    <row r="1385" spans="1:27" ht="14.5" customHeight="1">
      <c r="A1385" s="41" t="s">
        <v>9208</v>
      </c>
      <c r="B1385" s="119" t="s">
        <v>8946</v>
      </c>
      <c r="C1385" s="120" t="s">
        <v>9207</v>
      </c>
      <c r="D1385" s="135" t="s">
        <v>8944</v>
      </c>
      <c r="E1385" s="119" t="s">
        <v>8526</v>
      </c>
      <c r="F1385" s="118" t="s">
        <v>9206</v>
      </c>
      <c r="G1385" s="117">
        <v>3.6590945518490001E-2</v>
      </c>
      <c r="H1385" s="117">
        <v>3.6489940999999996E-3</v>
      </c>
      <c r="I1385" s="117">
        <v>6.7034356E-3</v>
      </c>
      <c r="J1385" s="117">
        <v>3.7481848999999999E-7</v>
      </c>
      <c r="K1385" s="117">
        <v>2.6238141E-2</v>
      </c>
      <c r="L1385" s="116">
        <v>0.19727925563909773</v>
      </c>
      <c r="M1385" s="115">
        <v>2.5569042999999998</v>
      </c>
      <c r="N1385" s="114">
        <v>5.3692119999999999E-3</v>
      </c>
      <c r="O1385" s="114">
        <v>5.0319780000000003E-3</v>
      </c>
      <c r="P1385" s="114">
        <v>1.9299726E-4</v>
      </c>
      <c r="Q1385" s="114">
        <v>1.4423681E-4</v>
      </c>
      <c r="R1385" s="113">
        <v>3.0167733727000002E-7</v>
      </c>
      <c r="S1385" s="112">
        <v>7.1374725186299995E-10</v>
      </c>
      <c r="T1385" s="112">
        <v>2.0201233565143698E-2</v>
      </c>
      <c r="U1385" s="122">
        <v>1.2173123E-5</v>
      </c>
      <c r="V1385" s="154"/>
      <c r="W1385" s="173"/>
      <c r="X1385" s="170" t="s">
        <v>8546</v>
      </c>
      <c r="Y1385" s="76"/>
      <c r="Z1385" s="76"/>
      <c r="AA1385" s="108"/>
    </row>
    <row r="1386" spans="1:27" ht="14.5" customHeight="1">
      <c r="A1386" s="41" t="s">
        <v>9205</v>
      </c>
      <c r="B1386" s="119" t="s">
        <v>8946</v>
      </c>
      <c r="C1386" s="120" t="s">
        <v>9204</v>
      </c>
      <c r="D1386" s="135" t="s">
        <v>8944</v>
      </c>
      <c r="E1386" s="119" t="s">
        <v>8526</v>
      </c>
      <c r="F1386" s="118" t="s">
        <v>9203</v>
      </c>
      <c r="G1386" s="117">
        <v>3.4842419200000002E-2</v>
      </c>
      <c r="H1386" s="117">
        <v>3.9695484E-3</v>
      </c>
      <c r="I1386" s="117">
        <v>5.9082297999999995E-3</v>
      </c>
      <c r="J1386" s="117">
        <v>0</v>
      </c>
      <c r="K1386" s="117">
        <v>2.4964640999999999E-2</v>
      </c>
      <c r="L1386" s="116">
        <v>0.18770406766917291</v>
      </c>
      <c r="M1386" s="115">
        <v>2.3368421000000001</v>
      </c>
      <c r="N1386" s="114">
        <v>4.8889453999999997E-3</v>
      </c>
      <c r="O1386" s="114">
        <v>4.5887239000000002E-3</v>
      </c>
      <c r="P1386" s="114">
        <v>1.8192299E-4</v>
      </c>
      <c r="Q1386" s="114">
        <v>1.1829852999999999E-4</v>
      </c>
      <c r="R1386" s="113">
        <v>2.7510335063999999E-7</v>
      </c>
      <c r="S1386" s="112">
        <v>6.7279211636099999E-10</v>
      </c>
      <c r="T1386" s="112">
        <v>1.6568421E-2</v>
      </c>
      <c r="U1386" s="122">
        <v>1.1474790999999999E-5</v>
      </c>
      <c r="V1386" s="154"/>
      <c r="W1386" s="173"/>
      <c r="X1386" s="170" t="s">
        <v>8546</v>
      </c>
      <c r="Y1386" s="76"/>
      <c r="Z1386" s="76"/>
      <c r="AA1386" s="108"/>
    </row>
    <row r="1387" spans="1:27" ht="14.5" customHeight="1">
      <c r="A1387" s="41" t="s">
        <v>9202</v>
      </c>
      <c r="B1387" s="119" t="s">
        <v>8946</v>
      </c>
      <c r="C1387" s="120" t="s">
        <v>9201</v>
      </c>
      <c r="D1387" s="135" t="s">
        <v>8944</v>
      </c>
      <c r="E1387" s="119" t="s">
        <v>8526</v>
      </c>
      <c r="F1387" s="118" t="s">
        <v>9200</v>
      </c>
      <c r="G1387" s="117">
        <v>2.7807118857000001E-2</v>
      </c>
      <c r="H1387" s="117">
        <v>2.0084837299999998E-3</v>
      </c>
      <c r="I1387" s="117">
        <v>5.3013707000000004E-3</v>
      </c>
      <c r="J1387" s="117">
        <v>7.9546427000000002E-5</v>
      </c>
      <c r="K1387" s="117">
        <v>2.0417718000000001E-2</v>
      </c>
      <c r="L1387" s="116">
        <v>0.15351667669172933</v>
      </c>
      <c r="M1387" s="115">
        <v>2.4015781999999999</v>
      </c>
      <c r="N1387" s="114">
        <v>4.2894355E-3</v>
      </c>
      <c r="O1387" s="114">
        <v>4.0250047999999998E-3</v>
      </c>
      <c r="P1387" s="114">
        <v>1.4909130999999999E-4</v>
      </c>
      <c r="Q1387" s="114">
        <v>1.1533945000000001E-4</v>
      </c>
      <c r="R1387" s="113">
        <v>2.4130723644000001E-7</v>
      </c>
      <c r="S1387" s="112">
        <v>5.5137320602600003E-10</v>
      </c>
      <c r="T1387" s="112">
        <v>1.6153984524200003E-2</v>
      </c>
      <c r="U1387" s="122">
        <v>9.3545510999999994E-6</v>
      </c>
      <c r="V1387" s="110"/>
      <c r="W1387" s="173"/>
      <c r="X1387" s="170" t="s">
        <v>8546</v>
      </c>
      <c r="Y1387" s="76"/>
      <c r="Z1387" s="76"/>
      <c r="AA1387" s="108"/>
    </row>
    <row r="1388" spans="1:27" ht="14.5" customHeight="1">
      <c r="A1388" s="41" t="s">
        <v>9199</v>
      </c>
      <c r="B1388" s="119" t="s">
        <v>8946</v>
      </c>
      <c r="C1388" s="120" t="s">
        <v>9198</v>
      </c>
      <c r="D1388" s="135" t="s">
        <v>8944</v>
      </c>
      <c r="E1388" s="119" t="s">
        <v>8526</v>
      </c>
      <c r="F1388" s="118" t="s">
        <v>9197</v>
      </c>
      <c r="G1388" s="117">
        <v>7.3620501900000003E-3</v>
      </c>
      <c r="H1388" s="117">
        <v>4.8075324000000001E-4</v>
      </c>
      <c r="I1388" s="117">
        <v>1.4589692499999999E-3</v>
      </c>
      <c r="J1388" s="117">
        <v>2.8682680000000001E-4</v>
      </c>
      <c r="K1388" s="117">
        <v>5.1355009000000002E-3</v>
      </c>
      <c r="L1388" s="116">
        <v>3.8612788721804507E-2</v>
      </c>
      <c r="M1388" s="115">
        <v>1.369739</v>
      </c>
      <c r="N1388" s="114">
        <v>1.1185915999999999E-3</v>
      </c>
      <c r="O1388" s="114">
        <v>1.0481058E-3</v>
      </c>
      <c r="P1388" s="121">
        <v>3.8196501000000002E-5</v>
      </c>
      <c r="Q1388" s="121">
        <v>3.2289246999999998E-5</v>
      </c>
      <c r="R1388" s="113">
        <v>6.2836081120000002E-8</v>
      </c>
      <c r="S1388" s="112">
        <v>1.4125925207829998E-10</v>
      </c>
      <c r="T1388" s="112">
        <v>4.5223035649000001E-3</v>
      </c>
      <c r="U1388" s="122">
        <v>2.4595523999999998E-6</v>
      </c>
      <c r="V1388" s="154"/>
      <c r="W1388" s="173"/>
      <c r="X1388" s="170" t="s">
        <v>8546</v>
      </c>
      <c r="Y1388" s="76"/>
      <c r="Z1388" s="76"/>
      <c r="AA1388" s="108"/>
    </row>
    <row r="1389" spans="1:27" ht="14.5" customHeight="1">
      <c r="A1389" s="41" t="s">
        <v>9196</v>
      </c>
      <c r="B1389" s="119" t="s">
        <v>8946</v>
      </c>
      <c r="C1389" s="120" t="s">
        <v>9195</v>
      </c>
      <c r="D1389" s="135" t="s">
        <v>8944</v>
      </c>
      <c r="E1389" s="119" t="s">
        <v>8526</v>
      </c>
      <c r="F1389" s="118" t="s">
        <v>9194</v>
      </c>
      <c r="G1389" s="117">
        <v>3.3481145259999998E-2</v>
      </c>
      <c r="H1389" s="117">
        <v>3.1289399000000002E-3</v>
      </c>
      <c r="I1389" s="117">
        <v>4.6212974E-3</v>
      </c>
      <c r="J1389" s="117">
        <v>4.7949959999999997E-5</v>
      </c>
      <c r="K1389" s="117">
        <v>2.5682957999999999E-2</v>
      </c>
      <c r="L1389" s="116">
        <v>0.19310494736842104</v>
      </c>
      <c r="M1389" s="115">
        <v>2.4438787</v>
      </c>
      <c r="N1389" s="114">
        <v>4.5952648999999998E-3</v>
      </c>
      <c r="O1389" s="114">
        <v>4.3547804000000001E-3</v>
      </c>
      <c r="P1389" s="114">
        <v>1.7711733E-4</v>
      </c>
      <c r="Q1389" s="121">
        <v>6.3367195999999994E-5</v>
      </c>
      <c r="R1389" s="113">
        <v>2.6107796200000002E-7</v>
      </c>
      <c r="S1389" s="112">
        <v>6.5501969952799997E-10</v>
      </c>
      <c r="T1389" s="112">
        <v>8.8749573973600001E-3</v>
      </c>
      <c r="U1389" s="122">
        <v>1.0939743000000001E-5</v>
      </c>
      <c r="V1389" s="154"/>
      <c r="W1389" s="173"/>
      <c r="X1389" s="170" t="s">
        <v>8546</v>
      </c>
      <c r="Y1389" s="76"/>
      <c r="Z1389" s="76"/>
      <c r="AA1389" s="108"/>
    </row>
    <row r="1390" spans="1:27" ht="14.5" customHeight="1">
      <c r="A1390" s="41" t="s">
        <v>9193</v>
      </c>
      <c r="B1390" s="119" t="s">
        <v>8946</v>
      </c>
      <c r="C1390" s="120" t="s">
        <v>9192</v>
      </c>
      <c r="D1390" s="135" t="s">
        <v>8944</v>
      </c>
      <c r="E1390" s="119" t="s">
        <v>8526</v>
      </c>
      <c r="F1390" s="118" t="s">
        <v>9191</v>
      </c>
      <c r="G1390" s="117">
        <v>3.8223919667999998E-2</v>
      </c>
      <c r="H1390" s="117">
        <v>2.6483330000000001E-3</v>
      </c>
      <c r="I1390" s="117">
        <v>8.0537483999999996E-3</v>
      </c>
      <c r="J1390" s="117">
        <v>9.0950268000000001E-5</v>
      </c>
      <c r="K1390" s="117">
        <v>2.7430888E-2</v>
      </c>
      <c r="L1390" s="116">
        <v>0.20624727819548871</v>
      </c>
      <c r="M1390" s="115">
        <v>2.9443557999999999</v>
      </c>
      <c r="N1390" s="114">
        <v>6.1047156000000003E-3</v>
      </c>
      <c r="O1390" s="114">
        <v>5.7068544000000001E-3</v>
      </c>
      <c r="P1390" s="114">
        <v>2.0547111000000001E-4</v>
      </c>
      <c r="Q1390" s="114">
        <v>1.9239010999999999E-4</v>
      </c>
      <c r="R1390" s="113">
        <v>3.4213755078E-7</v>
      </c>
      <c r="S1390" s="112">
        <v>7.5987836891699997E-10</v>
      </c>
      <c r="T1390" s="112">
        <v>2.6945393693499999E-2</v>
      </c>
      <c r="U1390" s="122">
        <v>1.2960217E-5</v>
      </c>
      <c r="V1390" s="154"/>
      <c r="W1390" s="173"/>
      <c r="X1390" s="170" t="s">
        <v>8546</v>
      </c>
      <c r="Y1390" s="76"/>
      <c r="Z1390" s="76"/>
      <c r="AA1390" s="108"/>
    </row>
    <row r="1391" spans="1:27" ht="14.5" customHeight="1">
      <c r="A1391" s="41" t="s">
        <v>9190</v>
      </c>
      <c r="B1391" s="119" t="s">
        <v>8946</v>
      </c>
      <c r="C1391" s="120" t="s">
        <v>9189</v>
      </c>
      <c r="D1391" s="135" t="s">
        <v>8944</v>
      </c>
      <c r="E1391" s="119" t="s">
        <v>8526</v>
      </c>
      <c r="F1391" s="118" t="s">
        <v>9188</v>
      </c>
      <c r="G1391" s="117">
        <v>2.6404255564000001E-2</v>
      </c>
      <c r="H1391" s="117">
        <v>1.8492269999999999E-3</v>
      </c>
      <c r="I1391" s="117">
        <v>5.5702997999999993E-3</v>
      </c>
      <c r="J1391" s="117">
        <v>7.0565763999999996E-5</v>
      </c>
      <c r="K1391" s="117">
        <v>1.8914163000000001E-2</v>
      </c>
      <c r="L1391" s="116">
        <v>0.14221175187969926</v>
      </c>
      <c r="M1391" s="115">
        <v>2.3628144999999998</v>
      </c>
      <c r="N1391" s="114">
        <v>4.2136544E-3</v>
      </c>
      <c r="O1391" s="114">
        <v>3.9385922000000004E-3</v>
      </c>
      <c r="P1391" s="114">
        <v>1.4181427000000001E-4</v>
      </c>
      <c r="Q1391" s="114">
        <v>1.3324790999999999E-4</v>
      </c>
      <c r="R1391" s="113">
        <v>2.3612663854000001E-7</v>
      </c>
      <c r="S1391" s="112">
        <v>5.2446106019899994E-10</v>
      </c>
      <c r="T1391" s="112">
        <v>1.8662172263100001E-2</v>
      </c>
      <c r="U1391" s="122">
        <v>8.9652642000000001E-6</v>
      </c>
      <c r="V1391" s="154"/>
      <c r="W1391" s="173"/>
      <c r="X1391" s="170" t="s">
        <v>8546</v>
      </c>
      <c r="Y1391" s="76"/>
      <c r="Z1391" s="76"/>
      <c r="AA1391" s="108"/>
    </row>
    <row r="1392" spans="1:27" ht="14.5" customHeight="1">
      <c r="A1392" s="41" t="s">
        <v>9187</v>
      </c>
      <c r="B1392" s="119" t="s">
        <v>8946</v>
      </c>
      <c r="C1392" s="120" t="s">
        <v>9186</v>
      </c>
      <c r="D1392" s="135" t="s">
        <v>8944</v>
      </c>
      <c r="E1392" s="119" t="s">
        <v>8526</v>
      </c>
      <c r="F1392" s="118" t="s">
        <v>9185</v>
      </c>
      <c r="G1392" s="117">
        <v>0</v>
      </c>
      <c r="H1392" s="117">
        <v>0</v>
      </c>
      <c r="I1392" s="117">
        <v>0</v>
      </c>
      <c r="J1392" s="117">
        <v>0</v>
      </c>
      <c r="K1392" s="117">
        <v>0</v>
      </c>
      <c r="L1392" s="116">
        <v>0</v>
      </c>
      <c r="M1392" s="115">
        <v>0</v>
      </c>
      <c r="N1392" s="114">
        <v>0</v>
      </c>
      <c r="O1392" s="114">
        <v>0</v>
      </c>
      <c r="P1392" s="114">
        <v>0</v>
      </c>
      <c r="Q1392" s="114">
        <v>0</v>
      </c>
      <c r="R1392" s="113">
        <v>0</v>
      </c>
      <c r="S1392" s="112">
        <v>0</v>
      </c>
      <c r="T1392" s="112">
        <v>0</v>
      </c>
      <c r="U1392" s="111">
        <v>0</v>
      </c>
      <c r="V1392" s="154"/>
      <c r="W1392" s="173"/>
      <c r="X1392" s="170" t="s">
        <v>8546</v>
      </c>
      <c r="Y1392" s="76"/>
      <c r="Z1392" s="76"/>
      <c r="AA1392" s="108"/>
    </row>
    <row r="1393" spans="1:27" ht="14.5" customHeight="1">
      <c r="A1393" s="41" t="s">
        <v>9184</v>
      </c>
      <c r="B1393" s="119" t="s">
        <v>8946</v>
      </c>
      <c r="C1393" s="120" t="s">
        <v>9183</v>
      </c>
      <c r="D1393" s="135" t="s">
        <v>8944</v>
      </c>
      <c r="E1393" s="119" t="s">
        <v>8526</v>
      </c>
      <c r="F1393" s="118" t="s">
        <v>9182</v>
      </c>
      <c r="G1393" s="117">
        <v>3.413418017E-2</v>
      </c>
      <c r="H1393" s="117">
        <v>2.4850503E-3</v>
      </c>
      <c r="I1393" s="117">
        <v>6.1264848E-3</v>
      </c>
      <c r="J1393" s="117">
        <v>7.592807E-5</v>
      </c>
      <c r="K1393" s="117">
        <v>2.5446717000000001E-2</v>
      </c>
      <c r="L1393" s="116">
        <v>0.19132869924812029</v>
      </c>
      <c r="M1393" s="115">
        <v>2.6868094999999999</v>
      </c>
      <c r="N1393" s="114">
        <v>5.1735517E-3</v>
      </c>
      <c r="O1393" s="114">
        <v>4.8657633E-3</v>
      </c>
      <c r="P1393" s="114">
        <v>1.8306544E-4</v>
      </c>
      <c r="Q1393" s="114">
        <v>1.2472300000000001E-4</v>
      </c>
      <c r="R1393" s="113">
        <v>2.9171242439000003E-7</v>
      </c>
      <c r="S1393" s="112">
        <v>6.7701717564500001E-10</v>
      </c>
      <c r="T1393" s="112">
        <v>1.7468207493200001E-2</v>
      </c>
      <c r="U1393" s="122">
        <v>1.1412434000000001E-5</v>
      </c>
      <c r="V1393" s="154"/>
      <c r="W1393" s="173"/>
      <c r="X1393" s="170" t="s">
        <v>8546</v>
      </c>
      <c r="Y1393" s="76"/>
      <c r="Z1393" s="76"/>
      <c r="AA1393" s="108"/>
    </row>
    <row r="1394" spans="1:27" ht="14.5" customHeight="1">
      <c r="A1394" s="41" t="s">
        <v>9181</v>
      </c>
      <c r="B1394" s="119" t="s">
        <v>8946</v>
      </c>
      <c r="C1394" s="120" t="s">
        <v>9180</v>
      </c>
      <c r="D1394" s="135" t="s">
        <v>8944</v>
      </c>
      <c r="E1394" s="119" t="s">
        <v>8526</v>
      </c>
      <c r="F1394" s="118" t="s">
        <v>9179</v>
      </c>
      <c r="G1394" s="117">
        <v>2.8394426298E-2</v>
      </c>
      <c r="H1394" s="117">
        <v>2.7896051000000002E-3</v>
      </c>
      <c r="I1394" s="117">
        <v>4.7704147000000004E-3</v>
      </c>
      <c r="J1394" s="117">
        <v>7.8877449799999997E-4</v>
      </c>
      <c r="K1394" s="117">
        <v>2.0045632000000001E-2</v>
      </c>
      <c r="L1394" s="116">
        <v>0.15071903759398497</v>
      </c>
      <c r="M1394" s="115">
        <v>2.2464840000000001</v>
      </c>
      <c r="N1394" s="114">
        <v>3.9711611000000004E-3</v>
      </c>
      <c r="O1394" s="114">
        <v>3.7306349999999999E-3</v>
      </c>
      <c r="P1394" s="114">
        <v>1.4548174000000001E-4</v>
      </c>
      <c r="Q1394" s="121">
        <v>9.5044398999999998E-5</v>
      </c>
      <c r="R1394" s="113">
        <v>2.2365917458999998E-7</v>
      </c>
      <c r="S1394" s="112">
        <v>5.3802417900699995E-10</v>
      </c>
      <c r="T1394" s="112">
        <v>1.3311540583900001E-2</v>
      </c>
      <c r="U1394" s="122">
        <v>9.2746204000000004E-6</v>
      </c>
      <c r="V1394" s="154"/>
      <c r="W1394" s="173"/>
      <c r="X1394" s="170" t="s">
        <v>8546</v>
      </c>
      <c r="Y1394" s="76"/>
      <c r="Z1394" s="76"/>
      <c r="AA1394" s="108"/>
    </row>
    <row r="1395" spans="1:27" ht="14.5" customHeight="1">
      <c r="A1395" s="41" t="s">
        <v>9178</v>
      </c>
      <c r="B1395" s="119" t="s">
        <v>8946</v>
      </c>
      <c r="C1395" s="120" t="s">
        <v>9177</v>
      </c>
      <c r="D1395" s="135" t="s">
        <v>8944</v>
      </c>
      <c r="E1395" s="119" t="s">
        <v>8526</v>
      </c>
      <c r="F1395" s="118" t="s">
        <v>9176</v>
      </c>
      <c r="G1395" s="117">
        <v>4.0583220073999997E-2</v>
      </c>
      <c r="H1395" s="117">
        <v>3.5688555999999999E-3</v>
      </c>
      <c r="I1395" s="117">
        <v>5.1720645999999999E-3</v>
      </c>
      <c r="J1395" s="117">
        <v>1.7087873999999998E-5</v>
      </c>
      <c r="K1395" s="117">
        <v>3.1825211999999999E-2</v>
      </c>
      <c r="L1395" s="116">
        <v>0.23928730827067668</v>
      </c>
      <c r="M1395" s="115">
        <v>2.7979261000000002</v>
      </c>
      <c r="N1395" s="114">
        <v>5.5252521000000001E-3</v>
      </c>
      <c r="O1395" s="114">
        <v>5.2527724000000003E-3</v>
      </c>
      <c r="P1395" s="114">
        <v>2.1575281000000001E-4</v>
      </c>
      <c r="Q1395" s="121">
        <v>5.6726876000000002E-5</v>
      </c>
      <c r="R1395" s="113">
        <v>3.1491440929E-7</v>
      </c>
      <c r="S1395" s="112">
        <v>7.9790240847899992E-10</v>
      </c>
      <c r="T1395" s="112">
        <v>7.94494059286E-3</v>
      </c>
      <c r="U1395" s="122">
        <v>1.3223309000000001E-5</v>
      </c>
      <c r="V1395" s="154"/>
      <c r="W1395" s="173"/>
      <c r="X1395" s="170" t="s">
        <v>8546</v>
      </c>
      <c r="Y1395" s="76"/>
      <c r="Z1395" s="76"/>
      <c r="AA1395" s="108"/>
    </row>
    <row r="1396" spans="1:27" ht="14.5" customHeight="1">
      <c r="A1396" s="41" t="s">
        <v>9175</v>
      </c>
      <c r="B1396" s="119" t="s">
        <v>8946</v>
      </c>
      <c r="C1396" s="120" t="s">
        <v>9174</v>
      </c>
      <c r="D1396" s="135" t="s">
        <v>8944</v>
      </c>
      <c r="E1396" s="119" t="s">
        <v>8526</v>
      </c>
      <c r="F1396" s="118" t="s">
        <v>9173</v>
      </c>
      <c r="G1396" s="117">
        <v>4.2948252441999998E-2</v>
      </c>
      <c r="H1396" s="117">
        <v>3.4440525000000001E-3</v>
      </c>
      <c r="I1396" s="117">
        <v>4.9474197000000004E-3</v>
      </c>
      <c r="J1396" s="117">
        <v>4.3454242000000003E-5</v>
      </c>
      <c r="K1396" s="117">
        <v>3.4513325999999997E-2</v>
      </c>
      <c r="L1396" s="116">
        <v>0.25949869172932327</v>
      </c>
      <c r="M1396" s="115">
        <v>2.9725621000000002</v>
      </c>
      <c r="N1396" s="114">
        <v>5.7938738E-3</v>
      </c>
      <c r="O1396" s="114">
        <v>5.5293809999999999E-3</v>
      </c>
      <c r="P1396" s="114">
        <v>2.2943243E-4</v>
      </c>
      <c r="Q1396" s="121">
        <v>3.5060354000000001E-5</v>
      </c>
      <c r="R1396" s="113">
        <v>3.3149766924000005E-7</v>
      </c>
      <c r="S1396" s="112">
        <v>8.4849273464999994E-10</v>
      </c>
      <c r="T1396" s="112">
        <v>4.9104136581100003E-3</v>
      </c>
      <c r="U1396" s="122">
        <v>1.3946481000000001E-5</v>
      </c>
      <c r="V1396" s="154"/>
      <c r="W1396" s="173"/>
      <c r="X1396" s="170" t="s">
        <v>8546</v>
      </c>
      <c r="Y1396" s="76"/>
      <c r="Z1396" s="76"/>
      <c r="AA1396" s="108"/>
    </row>
    <row r="1397" spans="1:27" ht="14.5" customHeight="1">
      <c r="A1397" s="41" t="s">
        <v>9172</v>
      </c>
      <c r="B1397" s="119" t="s">
        <v>8946</v>
      </c>
      <c r="C1397" s="120" t="s">
        <v>9171</v>
      </c>
      <c r="D1397" s="135" t="s">
        <v>8944</v>
      </c>
      <c r="E1397" s="119" t="s">
        <v>8526</v>
      </c>
      <c r="F1397" s="118" t="s">
        <v>9170</v>
      </c>
      <c r="G1397" s="117">
        <v>2.2678204980000002E-2</v>
      </c>
      <c r="H1397" s="117">
        <v>1.8237160599999999E-3</v>
      </c>
      <c r="I1397" s="117">
        <v>2.6113126E-3</v>
      </c>
      <c r="J1397" s="117">
        <v>1.1722532E-4</v>
      </c>
      <c r="K1397" s="117">
        <v>1.8125951000000001E-2</v>
      </c>
      <c r="L1397" s="116">
        <v>0.13628534586466165</v>
      </c>
      <c r="M1397" s="115">
        <v>2.0563793000000001</v>
      </c>
      <c r="N1397" s="114">
        <v>3.0441365E-3</v>
      </c>
      <c r="O1397" s="114">
        <v>2.9051891999999999E-3</v>
      </c>
      <c r="P1397" s="114">
        <v>1.2060396E-4</v>
      </c>
      <c r="Q1397" s="121">
        <v>1.8343319E-5</v>
      </c>
      <c r="R1397" s="113">
        <v>1.7417201741000001E-7</v>
      </c>
      <c r="S1397" s="112">
        <v>4.4602057682900005E-10</v>
      </c>
      <c r="T1397" s="112">
        <v>2.5690923155000001E-3</v>
      </c>
      <c r="U1397" s="122">
        <v>7.3691914999999998E-6</v>
      </c>
      <c r="V1397" s="154"/>
      <c r="W1397" s="173"/>
      <c r="X1397" s="170" t="s">
        <v>8546</v>
      </c>
      <c r="Y1397" s="76"/>
      <c r="Z1397" s="76"/>
      <c r="AA1397" s="108"/>
    </row>
    <row r="1398" spans="1:27" ht="14.5" customHeight="1">
      <c r="A1398" s="41" t="s">
        <v>9169</v>
      </c>
      <c r="B1398" s="119" t="s">
        <v>8946</v>
      </c>
      <c r="C1398" s="120" t="s">
        <v>9168</v>
      </c>
      <c r="D1398" s="135" t="s">
        <v>8944</v>
      </c>
      <c r="E1398" s="119" t="s">
        <v>8526</v>
      </c>
      <c r="F1398" s="118" t="s">
        <v>9167</v>
      </c>
      <c r="G1398" s="117">
        <v>4.0922396399999998E-2</v>
      </c>
      <c r="H1398" s="117">
        <v>2.8650435999999996E-3</v>
      </c>
      <c r="I1398" s="117">
        <v>8.6645457999999995E-3</v>
      </c>
      <c r="J1398" s="117">
        <v>0</v>
      </c>
      <c r="K1398" s="117">
        <v>2.9392807E-2</v>
      </c>
      <c r="L1398" s="116">
        <v>0.22099854887218043</v>
      </c>
      <c r="M1398" s="115">
        <v>3.0994152000000001</v>
      </c>
      <c r="N1398" s="114">
        <v>6.5547851999999997E-3</v>
      </c>
      <c r="O1398" s="114">
        <v>6.1262399000000002E-3</v>
      </c>
      <c r="P1398" s="114">
        <v>2.2039967000000001E-4</v>
      </c>
      <c r="Q1398" s="114">
        <v>2.0814561E-4</v>
      </c>
      <c r="R1398" s="113">
        <v>3.6728056872000001E-7</v>
      </c>
      <c r="S1398" s="112">
        <v>8.1508754938899991E-10</v>
      </c>
      <c r="T1398" s="112">
        <v>2.9152047E-2</v>
      </c>
      <c r="U1398" s="122">
        <v>1.3901083999999999E-5</v>
      </c>
      <c r="V1398" s="154"/>
      <c r="W1398" s="173"/>
      <c r="X1398" s="170" t="s">
        <v>8546</v>
      </c>
      <c r="Y1398" s="76"/>
      <c r="Z1398" s="76"/>
      <c r="AA1398" s="108"/>
    </row>
    <row r="1399" spans="1:27" ht="14.5" customHeight="1">
      <c r="A1399" s="41" t="s">
        <v>9166</v>
      </c>
      <c r="B1399" s="119" t="s">
        <v>8946</v>
      </c>
      <c r="C1399" s="120" t="s">
        <v>9165</v>
      </c>
      <c r="D1399" s="135" t="s">
        <v>8944</v>
      </c>
      <c r="E1399" s="119" t="s">
        <v>8526</v>
      </c>
      <c r="F1399" s="118" t="s">
        <v>9164</v>
      </c>
      <c r="G1399" s="117">
        <v>3.5909266186000002E-2</v>
      </c>
      <c r="H1399" s="117">
        <v>2.9584353999999998E-3</v>
      </c>
      <c r="I1399" s="117">
        <v>4.7757596000000003E-3</v>
      </c>
      <c r="J1399" s="117">
        <v>9.7621185999999995E-5</v>
      </c>
      <c r="K1399" s="117">
        <v>2.807745E-2</v>
      </c>
      <c r="L1399" s="116">
        <v>0.21110864661654136</v>
      </c>
      <c r="M1399" s="115">
        <v>2.6377310999999999</v>
      </c>
      <c r="N1399" s="114">
        <v>4.9682666999999996E-3</v>
      </c>
      <c r="O1399" s="114">
        <v>4.7188802E-3</v>
      </c>
      <c r="P1399" s="114">
        <v>1.9119543999999999E-4</v>
      </c>
      <c r="Q1399" s="121">
        <v>5.8191033000000003E-5</v>
      </c>
      <c r="R1399" s="113">
        <v>2.8290649064E-7</v>
      </c>
      <c r="S1399" s="112">
        <v>7.0708372781200003E-10</v>
      </c>
      <c r="T1399" s="112">
        <v>8.1500047358999995E-3</v>
      </c>
      <c r="U1399" s="122">
        <v>1.1737911999999999E-5</v>
      </c>
      <c r="V1399" s="154"/>
      <c r="W1399" s="173"/>
      <c r="X1399" s="170" t="s">
        <v>8546</v>
      </c>
      <c r="Y1399" s="76"/>
      <c r="Z1399" s="76"/>
      <c r="AA1399" s="108"/>
    </row>
    <row r="1400" spans="1:27" ht="14.5" customHeight="1">
      <c r="A1400" s="41" t="s">
        <v>9163</v>
      </c>
      <c r="B1400" s="119" t="s">
        <v>8946</v>
      </c>
      <c r="C1400" s="120" t="s">
        <v>9162</v>
      </c>
      <c r="D1400" s="135" t="s">
        <v>8944</v>
      </c>
      <c r="E1400" s="119" t="s">
        <v>8526</v>
      </c>
      <c r="F1400" s="118" t="s">
        <v>9161</v>
      </c>
      <c r="G1400" s="117">
        <v>7.3696983700000003E-3</v>
      </c>
      <c r="H1400" s="117">
        <v>7.01302E-4</v>
      </c>
      <c r="I1400" s="117">
        <v>1.3467375499999999E-3</v>
      </c>
      <c r="J1400" s="117">
        <v>1.6760122000000001E-4</v>
      </c>
      <c r="K1400" s="117">
        <v>5.1540576000000003E-3</v>
      </c>
      <c r="L1400" s="116">
        <v>3.8752312781954887E-2</v>
      </c>
      <c r="M1400" s="115">
        <v>1.3454360000000001</v>
      </c>
      <c r="N1400" s="114">
        <v>1.0629515999999999E-3</v>
      </c>
      <c r="O1400" s="114">
        <v>9.9649952999999992E-4</v>
      </c>
      <c r="P1400" s="121">
        <v>3.8066662999999998E-5</v>
      </c>
      <c r="Q1400" s="121">
        <v>2.8385407E-5</v>
      </c>
      <c r="R1400" s="113">
        <v>5.9742178234999991E-8</v>
      </c>
      <c r="S1400" s="112">
        <v>1.4077908335199999E-10</v>
      </c>
      <c r="T1400" s="112">
        <v>3.975547177E-3</v>
      </c>
      <c r="U1400" s="122">
        <v>2.4573191999999999E-6</v>
      </c>
      <c r="V1400" s="154"/>
      <c r="W1400" s="173"/>
      <c r="X1400" s="170" t="s">
        <v>8546</v>
      </c>
      <c r="Y1400" s="76"/>
      <c r="Z1400" s="76"/>
      <c r="AA1400" s="108"/>
    </row>
    <row r="1401" spans="1:27" ht="14.5" customHeight="1">
      <c r="A1401" s="41" t="s">
        <v>9160</v>
      </c>
      <c r="B1401" s="119" t="s">
        <v>8946</v>
      </c>
      <c r="C1401" s="120" t="s">
        <v>9159</v>
      </c>
      <c r="D1401" s="135" t="s">
        <v>8944</v>
      </c>
      <c r="E1401" s="119" t="s">
        <v>8526</v>
      </c>
      <c r="F1401" s="118" t="s">
        <v>9158</v>
      </c>
      <c r="G1401" s="117">
        <v>2.1950954175000002E-2</v>
      </c>
      <c r="H1401" s="117">
        <v>2.1416779499999999E-3</v>
      </c>
      <c r="I1401" s="117">
        <v>3.9015044999999998E-3</v>
      </c>
      <c r="J1401" s="117">
        <v>8.7158724999999998E-5</v>
      </c>
      <c r="K1401" s="117">
        <v>1.5820613000000001E-2</v>
      </c>
      <c r="L1401" s="116">
        <v>0.11895197744360902</v>
      </c>
      <c r="M1401" s="115">
        <v>1.9547197000000001</v>
      </c>
      <c r="N1401" s="114">
        <v>3.1901899999999999E-3</v>
      </c>
      <c r="O1401" s="114">
        <v>2.9939425E-3</v>
      </c>
      <c r="P1401" s="114">
        <v>1.1547403E-4</v>
      </c>
      <c r="Q1401" s="121">
        <v>8.0773409999999995E-5</v>
      </c>
      <c r="R1401" s="113">
        <v>1.7949296050999999E-7</v>
      </c>
      <c r="S1401" s="112">
        <v>4.2704893982640004E-10</v>
      </c>
      <c r="T1401" s="112">
        <v>1.1312802166899999E-2</v>
      </c>
      <c r="U1401" s="122">
        <v>7.2907603000000001E-6</v>
      </c>
      <c r="V1401" s="154"/>
      <c r="W1401" s="173"/>
      <c r="X1401" s="170" t="s">
        <v>8546</v>
      </c>
      <c r="Y1401" s="76"/>
      <c r="Z1401" s="76"/>
      <c r="AA1401" s="108"/>
    </row>
    <row r="1402" spans="1:27" ht="14.5" customHeight="1">
      <c r="A1402" s="41" t="s">
        <v>9157</v>
      </c>
      <c r="B1402" s="119" t="s">
        <v>8946</v>
      </c>
      <c r="C1402" s="120" t="s">
        <v>9156</v>
      </c>
      <c r="D1402" s="135" t="s">
        <v>8944</v>
      </c>
      <c r="E1402" s="119" t="s">
        <v>8526</v>
      </c>
      <c r="F1402" s="118" t="s">
        <v>9155</v>
      </c>
      <c r="G1402" s="117">
        <v>3.6934096689999999E-3</v>
      </c>
      <c r="H1402" s="117">
        <v>1.94229589E-4</v>
      </c>
      <c r="I1402" s="117">
        <v>4.7339069000000003E-4</v>
      </c>
      <c r="J1402" s="117">
        <v>4.3693889000000002E-4</v>
      </c>
      <c r="K1402" s="117">
        <v>2.5888504999999999E-3</v>
      </c>
      <c r="L1402" s="116">
        <v>1.9465041353383457E-2</v>
      </c>
      <c r="M1402" s="115">
        <v>1.1457518</v>
      </c>
      <c r="N1402" s="114">
        <v>4.6397463E-4</v>
      </c>
      <c r="O1402" s="114">
        <v>4.4231114000000001E-4</v>
      </c>
      <c r="P1402" s="121">
        <v>1.7724849000000001E-5</v>
      </c>
      <c r="Q1402" s="121">
        <v>3.9386404999999998E-6</v>
      </c>
      <c r="R1402" s="113">
        <v>2.6517454932000004E-8</v>
      </c>
      <c r="S1402" s="112">
        <v>6.5550477975700006E-11</v>
      </c>
      <c r="T1402" s="112">
        <v>5.5163031999999992E-4</v>
      </c>
      <c r="U1402" s="122">
        <v>1.1520588999999999E-6</v>
      </c>
      <c r="V1402" s="154"/>
      <c r="W1402" s="173"/>
      <c r="X1402" s="170" t="s">
        <v>8546</v>
      </c>
      <c r="Y1402" s="76"/>
      <c r="Z1402" s="76"/>
      <c r="AA1402" s="108"/>
    </row>
    <row r="1403" spans="1:27" ht="14.5" customHeight="1">
      <c r="A1403" s="41" t="s">
        <v>9154</v>
      </c>
      <c r="B1403" s="119" t="s">
        <v>8946</v>
      </c>
      <c r="C1403" s="120" t="s">
        <v>9153</v>
      </c>
      <c r="D1403" s="135" t="s">
        <v>8944</v>
      </c>
      <c r="E1403" s="119" t="s">
        <v>8526</v>
      </c>
      <c r="F1403" s="118" t="s">
        <v>9152</v>
      </c>
      <c r="G1403" s="117">
        <v>4.0922396399999998E-2</v>
      </c>
      <c r="H1403" s="117">
        <v>2.8650435999999996E-3</v>
      </c>
      <c r="I1403" s="117">
        <v>8.6645457999999995E-3</v>
      </c>
      <c r="J1403" s="117">
        <v>0</v>
      </c>
      <c r="K1403" s="117">
        <v>2.9392807E-2</v>
      </c>
      <c r="L1403" s="116">
        <v>0.22099854887218043</v>
      </c>
      <c r="M1403" s="115">
        <v>3.0994152000000001</v>
      </c>
      <c r="N1403" s="114">
        <v>6.5547851999999997E-3</v>
      </c>
      <c r="O1403" s="114">
        <v>6.1262399000000002E-3</v>
      </c>
      <c r="P1403" s="114">
        <v>2.2039967000000001E-4</v>
      </c>
      <c r="Q1403" s="114">
        <v>2.0814561E-4</v>
      </c>
      <c r="R1403" s="113">
        <v>3.6728056872000001E-7</v>
      </c>
      <c r="S1403" s="112">
        <v>8.1508754938899991E-10</v>
      </c>
      <c r="T1403" s="112">
        <v>2.9152047E-2</v>
      </c>
      <c r="U1403" s="122">
        <v>1.3901083999999999E-5</v>
      </c>
      <c r="V1403" s="154"/>
      <c r="W1403" s="173"/>
      <c r="X1403" s="170" t="s">
        <v>8546</v>
      </c>
      <c r="Y1403" s="76"/>
      <c r="Z1403" s="76"/>
      <c r="AA1403" s="108"/>
    </row>
    <row r="1404" spans="1:27" ht="14.5" customHeight="1">
      <c r="A1404" s="41" t="s">
        <v>9151</v>
      </c>
      <c r="B1404" s="119" t="s">
        <v>8946</v>
      </c>
      <c r="C1404" s="120" t="s">
        <v>9150</v>
      </c>
      <c r="D1404" s="135" t="s">
        <v>8944</v>
      </c>
      <c r="E1404" s="119" t="s">
        <v>8526</v>
      </c>
      <c r="F1404" s="118" t="s">
        <v>9149</v>
      </c>
      <c r="G1404" s="117">
        <v>6.3542333949999992E-4</v>
      </c>
      <c r="H1404" s="117">
        <v>5.0707771500000001E-5</v>
      </c>
      <c r="I1404" s="117">
        <v>7.2878507999999992E-5</v>
      </c>
      <c r="J1404" s="117">
        <v>2.213076E-4</v>
      </c>
      <c r="K1404" s="117">
        <v>2.9052945999999999E-4</v>
      </c>
      <c r="L1404" s="116">
        <v>2.1844320300751876E-3</v>
      </c>
      <c r="M1404" s="115">
        <v>1.0526316</v>
      </c>
      <c r="N1404" s="121">
        <v>5.2287329000000003E-5</v>
      </c>
      <c r="O1404" s="121">
        <v>5.0084562000000001E-5</v>
      </c>
      <c r="P1404" s="121">
        <v>2.1708750000000002E-6</v>
      </c>
      <c r="Q1404" s="121">
        <v>3.1892659E-8</v>
      </c>
      <c r="R1404" s="113">
        <v>3.0026715273000001E-9</v>
      </c>
      <c r="S1404" s="112">
        <v>8.0283838290499994E-12</v>
      </c>
      <c r="T1404" s="112">
        <v>4.4667588999999997E-6</v>
      </c>
      <c r="U1404" s="122">
        <v>2.0589089E-7</v>
      </c>
      <c r="V1404" s="154"/>
      <c r="W1404" s="173"/>
      <c r="X1404" s="170" t="s">
        <v>8546</v>
      </c>
      <c r="Y1404" s="76"/>
      <c r="Z1404" s="76"/>
      <c r="AA1404" s="108"/>
    </row>
    <row r="1405" spans="1:27" ht="14.5" customHeight="1">
      <c r="A1405" s="41" t="s">
        <v>9148</v>
      </c>
      <c r="B1405" s="119" t="s">
        <v>8946</v>
      </c>
      <c r="C1405" s="120" t="s">
        <v>9147</v>
      </c>
      <c r="D1405" s="135" t="s">
        <v>8944</v>
      </c>
      <c r="E1405" s="119" t="s">
        <v>8526</v>
      </c>
      <c r="F1405" s="118" t="s">
        <v>9146</v>
      </c>
      <c r="G1405" s="117">
        <v>0</v>
      </c>
      <c r="H1405" s="117">
        <v>0</v>
      </c>
      <c r="I1405" s="117">
        <v>0</v>
      </c>
      <c r="J1405" s="117">
        <v>0</v>
      </c>
      <c r="K1405" s="117">
        <v>0</v>
      </c>
      <c r="L1405" s="116">
        <v>0</v>
      </c>
      <c r="M1405" s="115">
        <v>0</v>
      </c>
      <c r="N1405" s="114">
        <v>0</v>
      </c>
      <c r="O1405" s="114">
        <v>0</v>
      </c>
      <c r="P1405" s="114">
        <v>0</v>
      </c>
      <c r="Q1405" s="114">
        <v>0</v>
      </c>
      <c r="R1405" s="113">
        <v>0</v>
      </c>
      <c r="S1405" s="112">
        <v>0</v>
      </c>
      <c r="T1405" s="112">
        <v>0</v>
      </c>
      <c r="U1405" s="111">
        <v>0</v>
      </c>
      <c r="V1405" s="154"/>
      <c r="W1405" s="173"/>
      <c r="X1405" s="170" t="s">
        <v>8546</v>
      </c>
      <c r="Y1405" s="76"/>
      <c r="Z1405" s="76"/>
      <c r="AA1405" s="108"/>
    </row>
    <row r="1406" spans="1:27" ht="14.5" customHeight="1">
      <c r="A1406" s="41" t="s">
        <v>9145</v>
      </c>
      <c r="B1406" s="119" t="s">
        <v>8946</v>
      </c>
      <c r="C1406" s="120" t="s">
        <v>9144</v>
      </c>
      <c r="D1406" s="135" t="s">
        <v>8944</v>
      </c>
      <c r="E1406" s="119" t="s">
        <v>8526</v>
      </c>
      <c r="F1406" s="118" t="s">
        <v>9143</v>
      </c>
      <c r="G1406" s="117">
        <v>0</v>
      </c>
      <c r="H1406" s="117">
        <v>0</v>
      </c>
      <c r="I1406" s="117">
        <v>0</v>
      </c>
      <c r="J1406" s="117">
        <v>0</v>
      </c>
      <c r="K1406" s="117">
        <v>0</v>
      </c>
      <c r="L1406" s="116">
        <v>0</v>
      </c>
      <c r="M1406" s="115">
        <v>0</v>
      </c>
      <c r="N1406" s="114">
        <v>0</v>
      </c>
      <c r="O1406" s="114">
        <v>0</v>
      </c>
      <c r="P1406" s="114">
        <v>0</v>
      </c>
      <c r="Q1406" s="114">
        <v>0</v>
      </c>
      <c r="R1406" s="113">
        <v>0</v>
      </c>
      <c r="S1406" s="112">
        <v>0</v>
      </c>
      <c r="T1406" s="112">
        <v>0</v>
      </c>
      <c r="U1406" s="111">
        <v>0</v>
      </c>
      <c r="V1406" s="154"/>
      <c r="W1406" s="173"/>
      <c r="X1406" s="170" t="s">
        <v>8546</v>
      </c>
      <c r="Y1406" s="76"/>
      <c r="Z1406" s="76"/>
      <c r="AA1406" s="108"/>
    </row>
    <row r="1407" spans="1:27" ht="14.5" customHeight="1">
      <c r="A1407" s="41" t="s">
        <v>9142</v>
      </c>
      <c r="B1407" s="119" t="s">
        <v>8946</v>
      </c>
      <c r="C1407" s="120" t="s">
        <v>9141</v>
      </c>
      <c r="D1407" s="135" t="s">
        <v>8944</v>
      </c>
      <c r="E1407" s="119" t="s">
        <v>8526</v>
      </c>
      <c r="F1407" s="118" t="s">
        <v>9140</v>
      </c>
      <c r="G1407" s="117">
        <v>5.5063670199999998E-3</v>
      </c>
      <c r="H1407" s="117">
        <v>5.9301554000000002E-4</v>
      </c>
      <c r="I1407" s="117">
        <v>9.2820656000000004E-4</v>
      </c>
      <c r="J1407" s="117">
        <v>1.4761021999999999E-4</v>
      </c>
      <c r="K1407" s="117">
        <v>3.8375346999999999E-3</v>
      </c>
      <c r="L1407" s="116">
        <v>2.8853644360902254E-2</v>
      </c>
      <c r="M1407" s="115">
        <v>1.6108671999999999</v>
      </c>
      <c r="N1407" s="114">
        <v>7.5702330999999996E-4</v>
      </c>
      <c r="O1407" s="114">
        <v>7.1091196000000001E-4</v>
      </c>
      <c r="P1407" s="121">
        <v>2.8058535000000002E-5</v>
      </c>
      <c r="Q1407" s="121">
        <v>1.8052811000000001E-5</v>
      </c>
      <c r="R1407" s="113">
        <v>4.2620620911000002E-8</v>
      </c>
      <c r="S1407" s="112">
        <v>1.0376676990379998E-10</v>
      </c>
      <c r="T1407" s="112">
        <v>2.5284048889000002E-3</v>
      </c>
      <c r="U1407" s="122">
        <v>1.8183257000000001E-6</v>
      </c>
      <c r="V1407" s="154"/>
      <c r="W1407" s="173"/>
      <c r="X1407" s="170" t="s">
        <v>8546</v>
      </c>
      <c r="Y1407" s="76"/>
      <c r="Z1407" s="76"/>
      <c r="AA1407" s="108"/>
    </row>
    <row r="1408" spans="1:27" ht="14.5" customHeight="1">
      <c r="A1408" s="41" t="s">
        <v>9139</v>
      </c>
      <c r="B1408" s="119" t="s">
        <v>8946</v>
      </c>
      <c r="C1408" s="120" t="s">
        <v>9138</v>
      </c>
      <c r="D1408" s="135" t="s">
        <v>8944</v>
      </c>
      <c r="E1408" s="119" t="s">
        <v>8526</v>
      </c>
      <c r="F1408" s="118" t="s">
        <v>9137</v>
      </c>
      <c r="G1408" s="117">
        <v>1.8757880931999999E-2</v>
      </c>
      <c r="H1408" s="117">
        <v>1.30903458E-3</v>
      </c>
      <c r="I1408" s="117">
        <v>3.9503017200000004E-3</v>
      </c>
      <c r="J1408" s="117">
        <v>7.5423631999999995E-5</v>
      </c>
      <c r="K1408" s="117">
        <v>1.3423121E-2</v>
      </c>
      <c r="L1408" s="116">
        <v>0.10092572180451127</v>
      </c>
      <c r="M1408" s="115">
        <v>2.3208666999999998</v>
      </c>
      <c r="N1408" s="114">
        <v>2.989444E-3</v>
      </c>
      <c r="O1408" s="114">
        <v>2.7944036999999998E-3</v>
      </c>
      <c r="P1408" s="114">
        <v>1.0062211999999999E-4</v>
      </c>
      <c r="Q1408" s="121">
        <v>9.4418153999999998E-5</v>
      </c>
      <c r="R1408" s="113">
        <v>1.6753019783000001E-7</v>
      </c>
      <c r="S1408" s="112">
        <v>3.7212320981770003E-10</v>
      </c>
      <c r="T1408" s="112">
        <v>1.3223831311799999E-2</v>
      </c>
      <c r="U1408" s="122">
        <v>6.3696785999999996E-6</v>
      </c>
      <c r="V1408" s="154"/>
      <c r="W1408" s="173"/>
      <c r="X1408" s="170" t="s">
        <v>8546</v>
      </c>
      <c r="Y1408" s="76"/>
      <c r="Z1408" s="76"/>
      <c r="AA1408" s="108"/>
    </row>
    <row r="1409" spans="1:27" ht="14.5" customHeight="1">
      <c r="A1409" s="41" t="s">
        <v>9136</v>
      </c>
      <c r="B1409" s="119" t="s">
        <v>8946</v>
      </c>
      <c r="C1409" s="120" t="s">
        <v>9135</v>
      </c>
      <c r="D1409" s="135" t="s">
        <v>8944</v>
      </c>
      <c r="E1409" s="119" t="s">
        <v>8526</v>
      </c>
      <c r="F1409" s="118" t="s">
        <v>9134</v>
      </c>
      <c r="G1409" s="117">
        <v>3.6964633140000001E-2</v>
      </c>
      <c r="H1409" s="117">
        <v>2.5472013999999999E-3</v>
      </c>
      <c r="I1409" s="117">
        <v>7.7687099999999999E-3</v>
      </c>
      <c r="J1409" s="117">
        <v>1.3339374000000001E-4</v>
      </c>
      <c r="K1409" s="117">
        <v>2.6515328000000001E-2</v>
      </c>
      <c r="L1409" s="116">
        <v>0.19936336842105262</v>
      </c>
      <c r="M1409" s="115">
        <v>2.8719948</v>
      </c>
      <c r="N1409" s="114">
        <v>5.8946833999999997E-3</v>
      </c>
      <c r="O1409" s="114">
        <v>5.5111413999999999E-3</v>
      </c>
      <c r="P1409" s="114">
        <v>1.9850445999999999E-4</v>
      </c>
      <c r="Q1409" s="114">
        <v>1.8503755000000001E-4</v>
      </c>
      <c r="R1409" s="113">
        <v>3.3040415441999999E-7</v>
      </c>
      <c r="S1409" s="112">
        <v>7.3411412129699998E-10</v>
      </c>
      <c r="T1409" s="112">
        <v>2.5915623350699999E-2</v>
      </c>
      <c r="U1409" s="122">
        <v>1.2521147E-5</v>
      </c>
      <c r="V1409" s="154"/>
      <c r="W1409" s="173"/>
      <c r="X1409" s="170" t="s">
        <v>8546</v>
      </c>
      <c r="Y1409" s="76"/>
      <c r="Z1409" s="76"/>
      <c r="AA1409" s="108"/>
    </row>
    <row r="1410" spans="1:27" ht="14.5" customHeight="1">
      <c r="A1410" s="41" t="s">
        <v>9133</v>
      </c>
      <c r="B1410" s="119" t="s">
        <v>8946</v>
      </c>
      <c r="C1410" s="120" t="s">
        <v>9132</v>
      </c>
      <c r="D1410" s="135" t="s">
        <v>8944</v>
      </c>
      <c r="E1410" s="119" t="s">
        <v>8526</v>
      </c>
      <c r="F1410" s="118" t="s">
        <v>9131</v>
      </c>
      <c r="G1410" s="117">
        <v>2.5644246784999998E-2</v>
      </c>
      <c r="H1410" s="117">
        <v>2.8858268199999999E-3</v>
      </c>
      <c r="I1410" s="117">
        <v>4.2983077999999997E-3</v>
      </c>
      <c r="J1410" s="117">
        <v>5.7323164999999998E-5</v>
      </c>
      <c r="K1410" s="117">
        <v>1.8402788999999999E-2</v>
      </c>
      <c r="L1410" s="116">
        <v>0.13836683458646615</v>
      </c>
      <c r="M1410" s="115">
        <v>1.9998265</v>
      </c>
      <c r="N1410" s="114">
        <v>3.585853E-3</v>
      </c>
      <c r="O1410" s="114">
        <v>3.3675975000000001E-3</v>
      </c>
      <c r="P1410" s="114">
        <v>1.3371219E-4</v>
      </c>
      <c r="Q1410" s="121">
        <v>8.4543319000000006E-5</v>
      </c>
      <c r="R1410" s="113">
        <v>2.0189433300999998E-7</v>
      </c>
      <c r="S1410" s="112">
        <v>4.9449773006299996E-10</v>
      </c>
      <c r="T1410" s="112">
        <v>1.18408009813E-2</v>
      </c>
      <c r="U1410" s="122">
        <v>8.4426486000000004E-6</v>
      </c>
      <c r="V1410" s="154"/>
      <c r="W1410" s="173"/>
      <c r="X1410" s="170" t="s">
        <v>8546</v>
      </c>
      <c r="Y1410" s="76"/>
      <c r="Z1410" s="76"/>
      <c r="AA1410" s="108"/>
    </row>
    <row r="1411" spans="1:27" ht="14.5" customHeight="1">
      <c r="A1411" s="41" t="s">
        <v>9130</v>
      </c>
      <c r="B1411" s="119" t="s">
        <v>8946</v>
      </c>
      <c r="C1411" s="120" t="s">
        <v>9129</v>
      </c>
      <c r="D1411" s="135" t="s">
        <v>8944</v>
      </c>
      <c r="E1411" s="119" t="s">
        <v>8526</v>
      </c>
      <c r="F1411" s="118" t="s">
        <v>9128</v>
      </c>
      <c r="G1411" s="117">
        <v>8.3561347700000007E-3</v>
      </c>
      <c r="H1411" s="117">
        <v>6.7757031000000001E-4</v>
      </c>
      <c r="I1411" s="117">
        <v>9.6266514000000001E-4</v>
      </c>
      <c r="J1411" s="117">
        <v>1.7041041999999999E-4</v>
      </c>
      <c r="K1411" s="117">
        <v>6.5454889000000002E-3</v>
      </c>
      <c r="L1411" s="116">
        <v>4.9214202255639099E-2</v>
      </c>
      <c r="M1411" s="115">
        <v>1.4066654000000001</v>
      </c>
      <c r="N1411" s="114">
        <v>1.1012708E-3</v>
      </c>
      <c r="O1411" s="114">
        <v>1.0510711E-3</v>
      </c>
      <c r="P1411" s="121">
        <v>4.3711139000000002E-5</v>
      </c>
      <c r="Q1411" s="121">
        <v>6.4885079000000001E-6</v>
      </c>
      <c r="R1411" s="113">
        <v>6.3013857682999996E-8</v>
      </c>
      <c r="S1411" s="112">
        <v>1.6165362548649999E-10</v>
      </c>
      <c r="T1411" s="112">
        <v>9.0875461630000008E-4</v>
      </c>
      <c r="U1411" s="122">
        <v>2.7171011999999999E-6</v>
      </c>
      <c r="V1411" s="110"/>
      <c r="W1411" s="173"/>
      <c r="X1411" s="170" t="s">
        <v>8546</v>
      </c>
      <c r="Y1411" s="76"/>
      <c r="Z1411" s="76"/>
      <c r="AA1411" s="108"/>
    </row>
    <row r="1412" spans="1:27" ht="14.5" customHeight="1">
      <c r="A1412" s="41" t="s">
        <v>9127</v>
      </c>
      <c r="B1412" s="119" t="s">
        <v>8946</v>
      </c>
      <c r="C1412" s="120" t="s">
        <v>9126</v>
      </c>
      <c r="D1412" s="135" t="s">
        <v>8944</v>
      </c>
      <c r="E1412" s="119" t="s">
        <v>8526</v>
      </c>
      <c r="F1412" s="118" t="s">
        <v>9125</v>
      </c>
      <c r="G1412" s="117">
        <v>3.1542434997000005E-2</v>
      </c>
      <c r="H1412" s="117">
        <v>2.7863620000000001E-3</v>
      </c>
      <c r="I1412" s="117">
        <v>4.1329586000000001E-3</v>
      </c>
      <c r="J1412" s="117">
        <v>6.0265396999999999E-5</v>
      </c>
      <c r="K1412" s="117">
        <v>2.4562849000000001E-2</v>
      </c>
      <c r="L1412" s="116">
        <v>0.18468307518796992</v>
      </c>
      <c r="M1412" s="115">
        <v>2.4024130000000001</v>
      </c>
      <c r="N1412" s="114">
        <v>4.3112182000000004E-3</v>
      </c>
      <c r="O1412" s="114">
        <v>4.0947305000000002E-3</v>
      </c>
      <c r="P1412" s="114">
        <v>1.6738136999999999E-4</v>
      </c>
      <c r="Q1412" s="121">
        <v>4.9106247999999999E-5</v>
      </c>
      <c r="R1412" s="113">
        <v>2.4548743931999998E-7</v>
      </c>
      <c r="S1412" s="112">
        <v>6.1901393125500003E-10</v>
      </c>
      <c r="T1412" s="112">
        <v>6.8776257657999999E-3</v>
      </c>
      <c r="U1412" s="122">
        <v>1.0292771E-5</v>
      </c>
      <c r="V1412" s="154"/>
      <c r="W1412" s="173"/>
      <c r="X1412" s="170" t="s">
        <v>8546</v>
      </c>
      <c r="Y1412" s="76"/>
      <c r="Z1412" s="76"/>
      <c r="AA1412" s="108"/>
    </row>
    <row r="1413" spans="1:27" ht="14.5" customHeight="1">
      <c r="A1413" s="41" t="s">
        <v>9124</v>
      </c>
      <c r="B1413" s="119" t="s">
        <v>8946</v>
      </c>
      <c r="C1413" s="120" t="s">
        <v>9123</v>
      </c>
      <c r="D1413" s="135" t="s">
        <v>8944</v>
      </c>
      <c r="E1413" s="119" t="s">
        <v>8526</v>
      </c>
      <c r="F1413" s="118" t="s">
        <v>9122</v>
      </c>
      <c r="G1413" s="117">
        <v>3.4714989642400003E-2</v>
      </c>
      <c r="H1413" s="117">
        <v>3.9524438999999998E-3</v>
      </c>
      <c r="I1413" s="117">
        <v>5.8853398000000001E-3</v>
      </c>
      <c r="J1413" s="117">
        <v>5.1789424000000002E-6</v>
      </c>
      <c r="K1413" s="117">
        <v>2.4872027000000001E-2</v>
      </c>
      <c r="L1413" s="116">
        <v>0.18700772180451128</v>
      </c>
      <c r="M1413" s="115">
        <v>2.3313022999999999</v>
      </c>
      <c r="N1413" s="114">
        <v>4.8705036000000002E-3</v>
      </c>
      <c r="O1413" s="114">
        <v>4.5714757999999996E-3</v>
      </c>
      <c r="P1413" s="114">
        <v>1.812389E-4</v>
      </c>
      <c r="Q1413" s="114">
        <v>1.1778896E-4</v>
      </c>
      <c r="R1413" s="113">
        <v>2.7406929694000001E-7</v>
      </c>
      <c r="S1413" s="112">
        <v>6.7026222309099991E-10</v>
      </c>
      <c r="T1413" s="112">
        <v>1.6497052529110001E-2</v>
      </c>
      <c r="U1413" s="122">
        <v>1.1431682E-5</v>
      </c>
      <c r="V1413" s="154"/>
      <c r="W1413" s="173"/>
      <c r="X1413" s="170" t="s">
        <v>8546</v>
      </c>
      <c r="Y1413" s="76"/>
      <c r="Z1413" s="76"/>
      <c r="AA1413" s="108"/>
    </row>
    <row r="1414" spans="1:27" ht="14.5" customHeight="1">
      <c r="A1414" s="41" t="s">
        <v>9121</v>
      </c>
      <c r="B1414" s="119" t="s">
        <v>8946</v>
      </c>
      <c r="C1414" s="120" t="s">
        <v>9120</v>
      </c>
      <c r="D1414" s="135" t="s">
        <v>8944</v>
      </c>
      <c r="E1414" s="119" t="s">
        <v>8526</v>
      </c>
      <c r="F1414" s="118" t="s">
        <v>9119</v>
      </c>
      <c r="G1414" s="117">
        <v>2.5422085979999998E-2</v>
      </c>
      <c r="H1414" s="117">
        <v>2.1228390599999998E-3</v>
      </c>
      <c r="I1414" s="117">
        <v>3.7253043000000001E-3</v>
      </c>
      <c r="J1414" s="117">
        <v>3.5697346199999999E-3</v>
      </c>
      <c r="K1414" s="117">
        <v>1.6004207999999999E-2</v>
      </c>
      <c r="L1414" s="116">
        <v>0.1203323909774436</v>
      </c>
      <c r="M1414" s="115">
        <v>2.2666179</v>
      </c>
      <c r="N1414" s="114">
        <v>3.1464236E-3</v>
      </c>
      <c r="O1414" s="114">
        <v>2.9609752999999999E-3</v>
      </c>
      <c r="P1414" s="114">
        <v>1.1549047E-4</v>
      </c>
      <c r="Q1414" s="121">
        <v>6.9957856999999999E-5</v>
      </c>
      <c r="R1414" s="113">
        <v>1.7751650537000002E-7</v>
      </c>
      <c r="S1414" s="112">
        <v>4.2710973242770006E-10</v>
      </c>
      <c r="T1414" s="112">
        <v>9.7980192399999989E-3</v>
      </c>
      <c r="U1414" s="122">
        <v>7.8441500000000001E-6</v>
      </c>
      <c r="V1414" s="154"/>
      <c r="W1414" s="173"/>
      <c r="X1414" s="170" t="s">
        <v>8546</v>
      </c>
      <c r="Y1414" s="76"/>
      <c r="Z1414" s="76"/>
      <c r="AA1414" s="108"/>
    </row>
    <row r="1415" spans="1:27" ht="14.5" customHeight="1">
      <c r="A1415" s="41" t="s">
        <v>9118</v>
      </c>
      <c r="B1415" s="119" t="s">
        <v>8946</v>
      </c>
      <c r="C1415" s="120" t="s">
        <v>9117</v>
      </c>
      <c r="D1415" s="135" t="s">
        <v>8944</v>
      </c>
      <c r="E1415" s="119" t="s">
        <v>8526</v>
      </c>
      <c r="F1415" s="118" t="s">
        <v>9116</v>
      </c>
      <c r="G1415" s="117">
        <v>3.0447083680000001E-2</v>
      </c>
      <c r="H1415" s="117">
        <v>2.5979278000000001E-3</v>
      </c>
      <c r="I1415" s="117">
        <v>5.7959846999999995E-3</v>
      </c>
      <c r="J1415" s="117">
        <v>2.7919617999999999E-4</v>
      </c>
      <c r="K1415" s="117">
        <v>2.1773975000000001E-2</v>
      </c>
      <c r="L1415" s="116">
        <v>0.16371409774436091</v>
      </c>
      <c r="M1415" s="115">
        <v>2.348538</v>
      </c>
      <c r="N1415" s="114">
        <v>4.5726995999999997E-3</v>
      </c>
      <c r="O1415" s="114">
        <v>4.2846035000000003E-3</v>
      </c>
      <c r="P1415" s="114">
        <v>1.6070297999999999E-4</v>
      </c>
      <c r="Q1415" s="114">
        <v>1.2739315E-4</v>
      </c>
      <c r="R1415" s="113">
        <v>2.5687070541000001E-7</v>
      </c>
      <c r="S1415" s="112">
        <v>5.9431574612900004E-10</v>
      </c>
      <c r="T1415" s="112">
        <v>1.7842178152199999E-2</v>
      </c>
      <c r="U1415" s="122">
        <v>1.0138249E-5</v>
      </c>
      <c r="V1415" s="154"/>
      <c r="W1415" s="173"/>
      <c r="X1415" s="170" t="s">
        <v>8546</v>
      </c>
      <c r="Y1415" s="76"/>
      <c r="Z1415" s="76"/>
      <c r="AA1415" s="108"/>
    </row>
    <row r="1416" spans="1:27" ht="14.5" customHeight="1">
      <c r="A1416" s="41" t="s">
        <v>9115</v>
      </c>
      <c r="B1416" s="119" t="s">
        <v>8946</v>
      </c>
      <c r="C1416" s="120" t="s">
        <v>9114</v>
      </c>
      <c r="D1416" s="135" t="s">
        <v>8944</v>
      </c>
      <c r="E1416" s="119" t="s">
        <v>8526</v>
      </c>
      <c r="F1416" s="118" t="s">
        <v>9113</v>
      </c>
      <c r="G1416" s="117">
        <v>1.106006113E-2</v>
      </c>
      <c r="H1416" s="117">
        <v>9.0673258999999997E-4</v>
      </c>
      <c r="I1416" s="117">
        <v>1.84457597E-3</v>
      </c>
      <c r="J1416" s="117">
        <v>1.9428497E-4</v>
      </c>
      <c r="K1416" s="117">
        <v>8.1144675999999995E-3</v>
      </c>
      <c r="L1416" s="116">
        <v>6.1011034586466159E-2</v>
      </c>
      <c r="M1416" s="115">
        <v>1.5272094000000001</v>
      </c>
      <c r="N1416" s="114">
        <v>1.5946127E-3</v>
      </c>
      <c r="O1416" s="114">
        <v>1.5023388E-3</v>
      </c>
      <c r="P1416" s="121">
        <v>5.7994366999999998E-5</v>
      </c>
      <c r="Q1416" s="121">
        <v>3.4279580999999998E-5</v>
      </c>
      <c r="R1416" s="113">
        <v>9.0068272743000007E-8</v>
      </c>
      <c r="S1416" s="112">
        <v>2.144762123441E-10</v>
      </c>
      <c r="T1416" s="112">
        <v>4.8010618480999996E-3</v>
      </c>
      <c r="U1416" s="122">
        <v>3.6658156E-6</v>
      </c>
      <c r="V1416" s="154"/>
      <c r="W1416" s="173"/>
      <c r="X1416" s="170" t="s">
        <v>8546</v>
      </c>
      <c r="Y1416" s="76"/>
      <c r="Z1416" s="76"/>
      <c r="AA1416" s="108"/>
    </row>
    <row r="1417" spans="1:27" ht="14.5" customHeight="1">
      <c r="A1417" s="41" t="s">
        <v>9112</v>
      </c>
      <c r="B1417" s="119" t="s">
        <v>8946</v>
      </c>
      <c r="C1417" s="120" t="s">
        <v>9111</v>
      </c>
      <c r="D1417" s="135" t="s">
        <v>8944</v>
      </c>
      <c r="E1417" s="119" t="s">
        <v>8526</v>
      </c>
      <c r="F1417" s="118" t="s">
        <v>9110</v>
      </c>
      <c r="G1417" s="117">
        <v>3.0150774239999997E-2</v>
      </c>
      <c r="H1417" s="117">
        <v>2.1130631100000001E-3</v>
      </c>
      <c r="I1417" s="117">
        <v>6.3750993000000001E-3</v>
      </c>
      <c r="J1417" s="117">
        <v>3.3448829999999999E-5</v>
      </c>
      <c r="K1417" s="117">
        <v>2.1629163E-2</v>
      </c>
      <c r="L1417" s="116">
        <v>0.16262528571428569</v>
      </c>
      <c r="M1417" s="115">
        <v>2.7221861000000001</v>
      </c>
      <c r="N1417" s="114">
        <v>4.8218465999999996E-3</v>
      </c>
      <c r="O1417" s="114">
        <v>4.5067527E-3</v>
      </c>
      <c r="P1417" s="114">
        <v>1.6219199999999999E-4</v>
      </c>
      <c r="Q1417" s="114">
        <v>1.5290190999999999E-4</v>
      </c>
      <c r="R1417" s="113">
        <v>2.7018900485E-7</v>
      </c>
      <c r="S1417" s="112">
        <v>5.9982247183399998E-10</v>
      </c>
      <c r="T1417" s="112">
        <v>2.1414833113989999E-2</v>
      </c>
      <c r="U1417" s="122">
        <v>1.0241322E-5</v>
      </c>
      <c r="V1417" s="154"/>
      <c r="W1417" s="173"/>
      <c r="X1417" s="170" t="s">
        <v>8546</v>
      </c>
      <c r="Y1417" s="76"/>
      <c r="Z1417" s="76"/>
      <c r="AA1417" s="108"/>
    </row>
    <row r="1418" spans="1:27" ht="14.5" customHeight="1">
      <c r="A1418" s="41" t="s">
        <v>9109</v>
      </c>
      <c r="B1418" s="119" t="s">
        <v>8946</v>
      </c>
      <c r="C1418" s="120" t="s">
        <v>9108</v>
      </c>
      <c r="D1418" s="135" t="s">
        <v>8944</v>
      </c>
      <c r="E1418" s="119" t="s">
        <v>8526</v>
      </c>
      <c r="F1418" s="118" t="s">
        <v>9107</v>
      </c>
      <c r="G1418" s="117">
        <v>6.1954882109999999E-4</v>
      </c>
      <c r="H1418" s="117">
        <v>5.6444933100000001E-5</v>
      </c>
      <c r="I1418" s="117">
        <v>7.8142558000000005E-5</v>
      </c>
      <c r="J1418" s="117">
        <v>2.0254156E-4</v>
      </c>
      <c r="K1418" s="117">
        <v>2.8241977000000002E-4</v>
      </c>
      <c r="L1418" s="116">
        <v>2.1234569172932333E-3</v>
      </c>
      <c r="M1418" s="115">
        <v>1.0562115999999999</v>
      </c>
      <c r="N1418" s="121">
        <v>5.3318327999999997E-5</v>
      </c>
      <c r="O1418" s="121">
        <v>5.0762513999999999E-5</v>
      </c>
      <c r="P1418" s="121">
        <v>2.1625532999999998E-6</v>
      </c>
      <c r="Q1418" s="121">
        <v>3.9326106E-7</v>
      </c>
      <c r="R1418" s="113">
        <v>3.0433161089999999E-9</v>
      </c>
      <c r="S1418" s="112">
        <v>7.9976082444499999E-12</v>
      </c>
      <c r="T1418" s="112">
        <v>5.5078579899999998E-5</v>
      </c>
      <c r="U1418" s="122">
        <v>2.0616808E-7</v>
      </c>
      <c r="V1418" s="154"/>
      <c r="W1418" s="173"/>
      <c r="X1418" s="170" t="s">
        <v>8546</v>
      </c>
      <c r="Y1418" s="76"/>
      <c r="Z1418" s="76"/>
      <c r="AA1418" s="108"/>
    </row>
    <row r="1419" spans="1:27" ht="14.5" customHeight="1">
      <c r="A1419" s="41" t="s">
        <v>9106</v>
      </c>
      <c r="B1419" s="119" t="s">
        <v>8946</v>
      </c>
      <c r="C1419" s="120" t="s">
        <v>9105</v>
      </c>
      <c r="D1419" s="135" t="s">
        <v>8944</v>
      </c>
      <c r="E1419" s="119" t="s">
        <v>8526</v>
      </c>
      <c r="F1419" s="118" t="s">
        <v>9104</v>
      </c>
      <c r="G1419" s="117">
        <v>1.664855061E-2</v>
      </c>
      <c r="H1419" s="117">
        <v>1.7128109300000001E-3</v>
      </c>
      <c r="I1419" s="117">
        <v>2.9267757999999998E-3</v>
      </c>
      <c r="J1419" s="117">
        <v>1.2725388E-4</v>
      </c>
      <c r="K1419" s="117">
        <v>1.188171E-2</v>
      </c>
      <c r="L1419" s="116">
        <v>8.9336165413533827E-2</v>
      </c>
      <c r="M1419" s="115">
        <v>1.7022090000000001</v>
      </c>
      <c r="N1419" s="114">
        <v>2.3827665999999999E-3</v>
      </c>
      <c r="O1419" s="114">
        <v>2.2357416000000001E-3</v>
      </c>
      <c r="P1419" s="121">
        <v>8.6909948999999993E-5</v>
      </c>
      <c r="Q1419" s="121">
        <v>6.0115046999999998E-5</v>
      </c>
      <c r="R1419" s="113">
        <v>1.3403726354999999E-7</v>
      </c>
      <c r="S1419" s="112">
        <v>3.214125382167E-10</v>
      </c>
      <c r="T1419" s="112">
        <v>8.4194744268999994E-3</v>
      </c>
      <c r="U1419" s="122">
        <v>5.5145655000000003E-6</v>
      </c>
      <c r="V1419" s="154"/>
      <c r="W1419" s="173"/>
      <c r="X1419" s="170" t="s">
        <v>8546</v>
      </c>
      <c r="Y1419" s="76"/>
      <c r="Z1419" s="76"/>
      <c r="AA1419" s="108"/>
    </row>
    <row r="1420" spans="1:27" ht="14.5" customHeight="1">
      <c r="A1420" s="41" t="s">
        <v>9103</v>
      </c>
      <c r="B1420" s="119" t="s">
        <v>8946</v>
      </c>
      <c r="C1420" s="120" t="s">
        <v>9102</v>
      </c>
      <c r="D1420" s="135" t="s">
        <v>8944</v>
      </c>
      <c r="E1420" s="119" t="s">
        <v>8526</v>
      </c>
      <c r="F1420" s="118" t="s">
        <v>9101</v>
      </c>
      <c r="G1420" s="117">
        <v>3.8202035006000001E-2</v>
      </c>
      <c r="H1420" s="117">
        <v>3.0581932400000002E-3</v>
      </c>
      <c r="I1420" s="117">
        <v>7.6100835999999995E-3</v>
      </c>
      <c r="J1420" s="117">
        <v>3.7721166000000001E-5</v>
      </c>
      <c r="K1420" s="117">
        <v>2.7496037000000001E-2</v>
      </c>
      <c r="L1420" s="116">
        <v>0.20673712030075186</v>
      </c>
      <c r="M1420" s="115">
        <v>2.7763217</v>
      </c>
      <c r="N1420" s="114">
        <v>5.5288213999999999E-3</v>
      </c>
      <c r="O1420" s="114">
        <v>5.2520841000000002E-3</v>
      </c>
      <c r="P1420" s="114">
        <v>2.0558765E-4</v>
      </c>
      <c r="Q1420" s="121">
        <v>7.1149642000000002E-5</v>
      </c>
      <c r="R1420" s="113">
        <v>3.1487314753E-7</v>
      </c>
      <c r="S1420" s="112">
        <v>7.6030936738999993E-10</v>
      </c>
      <c r="T1420" s="112">
        <v>9.9649357446299994E-3</v>
      </c>
      <c r="U1420" s="122">
        <v>1.1926748E-5</v>
      </c>
      <c r="V1420" s="154"/>
      <c r="W1420" s="173"/>
      <c r="X1420" s="170" t="s">
        <v>8546</v>
      </c>
      <c r="Y1420" s="76"/>
      <c r="Z1420" s="76"/>
      <c r="AA1420" s="108"/>
    </row>
    <row r="1421" spans="1:27" ht="14.5" customHeight="1">
      <c r="A1421" s="41" t="s">
        <v>9100</v>
      </c>
      <c r="B1421" s="119" t="s">
        <v>8946</v>
      </c>
      <c r="C1421" s="120" t="s">
        <v>9099</v>
      </c>
      <c r="D1421" s="135" t="s">
        <v>8944</v>
      </c>
      <c r="E1421" s="119" t="s">
        <v>8526</v>
      </c>
      <c r="F1421" s="118" t="s">
        <v>9098</v>
      </c>
      <c r="G1421" s="117">
        <v>3.9886737849000001E-2</v>
      </c>
      <c r="H1421" s="117">
        <v>2.7869182999999999E-3</v>
      </c>
      <c r="I1421" s="117">
        <v>8.4366761999999998E-3</v>
      </c>
      <c r="J1421" s="117">
        <v>2.1076349000000001E-5</v>
      </c>
      <c r="K1421" s="117">
        <v>2.8642067E-2</v>
      </c>
      <c r="L1421" s="116">
        <v>0.2153538872180451</v>
      </c>
      <c r="M1421" s="115">
        <v>3.0433081</v>
      </c>
      <c r="N1421" s="114">
        <v>6.3847749999999997E-3</v>
      </c>
      <c r="O1421" s="114">
        <v>5.9676052999999996E-3</v>
      </c>
      <c r="P1421" s="114">
        <v>2.1472688E-4</v>
      </c>
      <c r="Q1421" s="114">
        <v>2.0244290000000001E-4</v>
      </c>
      <c r="R1421" s="113">
        <v>3.5777009904000001E-7</v>
      </c>
      <c r="S1421" s="112">
        <v>7.9410827057199995E-10</v>
      </c>
      <c r="T1421" s="112">
        <v>2.8353347394209999E-2</v>
      </c>
      <c r="U1421" s="122">
        <v>1.3544557E-5</v>
      </c>
      <c r="V1421" s="154"/>
      <c r="W1421" s="173"/>
      <c r="X1421" s="170" t="s">
        <v>8546</v>
      </c>
      <c r="Y1421" s="76"/>
      <c r="Z1421" s="76"/>
      <c r="AA1421" s="108"/>
    </row>
    <row r="1422" spans="1:27" ht="14.5" customHeight="1">
      <c r="A1422" s="41" t="s">
        <v>9097</v>
      </c>
      <c r="B1422" s="119" t="s">
        <v>8946</v>
      </c>
      <c r="C1422" s="120" t="s">
        <v>9096</v>
      </c>
      <c r="D1422" s="135" t="s">
        <v>8944</v>
      </c>
      <c r="E1422" s="119" t="s">
        <v>8526</v>
      </c>
      <c r="F1422" s="118" t="s">
        <v>9095</v>
      </c>
      <c r="G1422" s="117">
        <v>3.4820800756329998E-2</v>
      </c>
      <c r="H1422" s="117">
        <v>3.9669548999999998E-3</v>
      </c>
      <c r="I1422" s="117">
        <v>5.9044993000000002E-3</v>
      </c>
      <c r="J1422" s="117">
        <v>2.6155633E-7</v>
      </c>
      <c r="K1422" s="117">
        <v>2.4949084999999999E-2</v>
      </c>
      <c r="L1422" s="116">
        <v>0.18758710526315789</v>
      </c>
      <c r="M1422" s="115">
        <v>2.3360026999999999</v>
      </c>
      <c r="N1422" s="114">
        <v>4.8858838E-3</v>
      </c>
      <c r="O1422" s="114">
        <v>4.5858532999999996E-3</v>
      </c>
      <c r="P1422" s="114">
        <v>1.8180917000000001E-4</v>
      </c>
      <c r="Q1422" s="114">
        <v>1.1822124E-4</v>
      </c>
      <c r="R1422" s="113">
        <v>2.7493126250000001E-7</v>
      </c>
      <c r="S1422" s="112">
        <v>6.7237117841399999E-10</v>
      </c>
      <c r="T1422" s="112">
        <v>1.6557597279118499E-2</v>
      </c>
      <c r="U1422" s="122">
        <v>1.1467614E-5</v>
      </c>
      <c r="V1422" s="154"/>
      <c r="W1422" s="173"/>
      <c r="X1422" s="170" t="s">
        <v>8546</v>
      </c>
      <c r="Y1422" s="76"/>
      <c r="Z1422" s="76"/>
      <c r="AA1422" s="108"/>
    </row>
    <row r="1423" spans="1:27" ht="14.5" customHeight="1">
      <c r="A1423" s="41" t="s">
        <v>9094</v>
      </c>
      <c r="B1423" s="119" t="s">
        <v>8946</v>
      </c>
      <c r="C1423" s="120" t="s">
        <v>9093</v>
      </c>
      <c r="D1423" s="135" t="s">
        <v>8944</v>
      </c>
      <c r="E1423" s="119" t="s">
        <v>8526</v>
      </c>
      <c r="F1423" s="118" t="s">
        <v>9092</v>
      </c>
      <c r="G1423" s="117">
        <v>2.8655371264000001E-2</v>
      </c>
      <c r="H1423" s="117">
        <v>1.99016802E-3</v>
      </c>
      <c r="I1423" s="117">
        <v>6.0343566000000005E-3</v>
      </c>
      <c r="J1423" s="117">
        <v>8.7366644000000005E-5</v>
      </c>
      <c r="K1423" s="117">
        <v>2.0543479999999999E-2</v>
      </c>
      <c r="L1423" s="116">
        <v>0.15446225563909774</v>
      </c>
      <c r="M1423" s="115">
        <v>2.4690908</v>
      </c>
      <c r="N1423" s="114">
        <v>4.5719178999999999E-3</v>
      </c>
      <c r="O1423" s="114">
        <v>4.2739494000000001E-3</v>
      </c>
      <c r="P1423" s="114">
        <v>1.5391054999999999E-4</v>
      </c>
      <c r="Q1423" s="114">
        <v>1.4405799000000001E-4</v>
      </c>
      <c r="R1423" s="113">
        <v>2.5623197831000002E-7</v>
      </c>
      <c r="S1423" s="112">
        <v>5.6919580036199994E-10</v>
      </c>
      <c r="T1423" s="112">
        <v>2.0176189363399998E-2</v>
      </c>
      <c r="U1423" s="122">
        <v>9.7179831999999992E-6</v>
      </c>
      <c r="V1423" s="154"/>
      <c r="W1423" s="173"/>
      <c r="X1423" s="170" t="s">
        <v>8546</v>
      </c>
      <c r="Y1423" s="76"/>
      <c r="Z1423" s="76"/>
      <c r="AA1423" s="108"/>
    </row>
    <row r="1424" spans="1:27" ht="14.5" customHeight="1">
      <c r="A1424" s="41" t="s">
        <v>9091</v>
      </c>
      <c r="B1424" s="119" t="s">
        <v>8946</v>
      </c>
      <c r="C1424" s="120" t="s">
        <v>9090</v>
      </c>
      <c r="D1424" s="135" t="s">
        <v>8944</v>
      </c>
      <c r="E1424" s="119" t="s">
        <v>8526</v>
      </c>
      <c r="F1424" s="118" t="s">
        <v>9089</v>
      </c>
      <c r="G1424" s="117">
        <v>2.8678838193E-2</v>
      </c>
      <c r="H1424" s="117">
        <v>2.41906189E-3</v>
      </c>
      <c r="I1424" s="117">
        <v>3.6817836999999999E-3</v>
      </c>
      <c r="J1424" s="117">
        <v>4.8642156029999996E-3</v>
      </c>
      <c r="K1424" s="117">
        <v>1.7713777E-2</v>
      </c>
      <c r="L1424" s="116">
        <v>0.1331862932330827</v>
      </c>
      <c r="M1424" s="115">
        <v>2.4315804000000001</v>
      </c>
      <c r="N1424" s="114">
        <v>3.3151299999999999E-3</v>
      </c>
      <c r="O1424" s="114">
        <v>3.1305342E-3</v>
      </c>
      <c r="P1424" s="114">
        <v>1.2546553999999999E-4</v>
      </c>
      <c r="Q1424" s="121">
        <v>5.9130296000000001E-5</v>
      </c>
      <c r="R1424" s="113">
        <v>1.8768190373000001E-7</v>
      </c>
      <c r="S1424" s="112">
        <v>4.6399978175199997E-10</v>
      </c>
      <c r="T1424" s="112">
        <v>8.2815540778599997E-3</v>
      </c>
      <c r="U1424" s="122">
        <v>8.6439275000000006E-6</v>
      </c>
      <c r="V1424" s="154"/>
      <c r="W1424" s="173"/>
      <c r="X1424" s="170" t="s">
        <v>8546</v>
      </c>
      <c r="Y1424" s="76"/>
      <c r="Z1424" s="76"/>
      <c r="AA1424" s="108"/>
    </row>
    <row r="1425" spans="1:27" ht="14.5" customHeight="1">
      <c r="A1425" s="41" t="s">
        <v>9088</v>
      </c>
      <c r="B1425" s="119" t="s">
        <v>8946</v>
      </c>
      <c r="C1425" s="120" t="s">
        <v>9087</v>
      </c>
      <c r="D1425" s="135" t="s">
        <v>8944</v>
      </c>
      <c r="E1425" s="119" t="s">
        <v>8526</v>
      </c>
      <c r="F1425" s="118" t="s">
        <v>9086</v>
      </c>
      <c r="G1425" s="117">
        <v>1.7034301250000002E-2</v>
      </c>
      <c r="H1425" s="117">
        <v>1.17365082E-3</v>
      </c>
      <c r="I1425" s="117">
        <v>3.5417688499999999E-3</v>
      </c>
      <c r="J1425" s="117">
        <v>1.9232158E-4</v>
      </c>
      <c r="K1425" s="117">
        <v>1.212656E-2</v>
      </c>
      <c r="L1425" s="116">
        <v>9.1177142857142846E-2</v>
      </c>
      <c r="M1425" s="115">
        <v>1.871345</v>
      </c>
      <c r="N1425" s="114">
        <v>2.6874758000000002E-3</v>
      </c>
      <c r="O1425" s="114">
        <v>2.5134382999999999E-3</v>
      </c>
      <c r="P1425" s="121">
        <v>9.0751447000000002E-5</v>
      </c>
      <c r="Q1425" s="121">
        <v>8.3285960999999995E-5</v>
      </c>
      <c r="R1425" s="113">
        <v>1.50685751956E-7</v>
      </c>
      <c r="S1425" s="112">
        <v>3.3561925405149998E-10</v>
      </c>
      <c r="T1425" s="112">
        <v>1.1664700719999999E-2</v>
      </c>
      <c r="U1425" s="122">
        <v>5.7616095000000002E-6</v>
      </c>
      <c r="V1425" s="154"/>
      <c r="W1425" s="173"/>
      <c r="X1425" s="170" t="s">
        <v>8546</v>
      </c>
      <c r="Y1425" s="76"/>
      <c r="Z1425" s="76"/>
      <c r="AA1425" s="108"/>
    </row>
    <row r="1426" spans="1:27" ht="14.5" customHeight="1">
      <c r="A1426" s="41" t="s">
        <v>9085</v>
      </c>
      <c r="B1426" s="119" t="s">
        <v>8946</v>
      </c>
      <c r="C1426" s="120" t="s">
        <v>9084</v>
      </c>
      <c r="D1426" s="135" t="s">
        <v>8944</v>
      </c>
      <c r="E1426" s="119" t="s">
        <v>8526</v>
      </c>
      <c r="F1426" s="118" t="s">
        <v>9083</v>
      </c>
      <c r="G1426" s="117">
        <v>0</v>
      </c>
      <c r="H1426" s="117">
        <v>0</v>
      </c>
      <c r="I1426" s="117">
        <v>0</v>
      </c>
      <c r="J1426" s="117">
        <v>0</v>
      </c>
      <c r="K1426" s="117">
        <v>0</v>
      </c>
      <c r="L1426" s="116">
        <v>0</v>
      </c>
      <c r="M1426" s="115">
        <v>0</v>
      </c>
      <c r="N1426" s="114">
        <v>0</v>
      </c>
      <c r="O1426" s="114">
        <v>0</v>
      </c>
      <c r="P1426" s="114">
        <v>0</v>
      </c>
      <c r="Q1426" s="114">
        <v>0</v>
      </c>
      <c r="R1426" s="113">
        <v>0</v>
      </c>
      <c r="S1426" s="112">
        <v>0</v>
      </c>
      <c r="T1426" s="112">
        <v>0</v>
      </c>
      <c r="U1426" s="111">
        <v>0</v>
      </c>
      <c r="V1426" s="154"/>
      <c r="W1426" s="173"/>
      <c r="X1426" s="170" t="s">
        <v>8546</v>
      </c>
      <c r="Y1426" s="76"/>
      <c r="Z1426" s="76"/>
      <c r="AA1426" s="108"/>
    </row>
    <row r="1427" spans="1:27" ht="14.5" customHeight="1">
      <c r="A1427" s="41" t="s">
        <v>9082</v>
      </c>
      <c r="B1427" s="119" t="s">
        <v>8946</v>
      </c>
      <c r="C1427" s="120" t="s">
        <v>9081</v>
      </c>
      <c r="D1427" s="135" t="s">
        <v>8944</v>
      </c>
      <c r="E1427" s="119" t="s">
        <v>8526</v>
      </c>
      <c r="F1427" s="118" t="s">
        <v>9080</v>
      </c>
      <c r="G1427" s="117">
        <v>3.9093999173000001E-2</v>
      </c>
      <c r="H1427" s="117">
        <v>2.7358744999999999E-3</v>
      </c>
      <c r="I1427" s="117">
        <v>8.2736084000000001E-3</v>
      </c>
      <c r="J1427" s="117">
        <v>1.4240272999999999E-5</v>
      </c>
      <c r="K1427" s="117">
        <v>2.8070276000000002E-2</v>
      </c>
      <c r="L1427" s="116">
        <v>0.21105470676691729</v>
      </c>
      <c r="M1427" s="115">
        <v>3.0063795</v>
      </c>
      <c r="N1427" s="114">
        <v>6.2592738000000004E-3</v>
      </c>
      <c r="O1427" s="114">
        <v>5.8501101999999996E-3</v>
      </c>
      <c r="P1427" s="114">
        <v>2.1047707999999999E-4</v>
      </c>
      <c r="Q1427" s="114">
        <v>1.9868650000000001E-4</v>
      </c>
      <c r="R1427" s="113">
        <v>3.507260277E-7</v>
      </c>
      <c r="S1427" s="112">
        <v>7.7839155568499999E-10</v>
      </c>
      <c r="T1427" s="112">
        <v>2.7827240418340001E-2</v>
      </c>
      <c r="U1427" s="122">
        <v>1.3280103999999999E-5</v>
      </c>
      <c r="V1427" s="154"/>
      <c r="W1427" s="173"/>
      <c r="X1427" s="170" t="s">
        <v>8546</v>
      </c>
      <c r="Y1427" s="76"/>
      <c r="Z1427" s="76"/>
      <c r="AA1427" s="108"/>
    </row>
    <row r="1428" spans="1:27" ht="14.5" customHeight="1">
      <c r="A1428" s="41" t="s">
        <v>9079</v>
      </c>
      <c r="B1428" s="119" t="s">
        <v>8946</v>
      </c>
      <c r="C1428" s="120" t="s">
        <v>9078</v>
      </c>
      <c r="D1428" s="135" t="s">
        <v>8944</v>
      </c>
      <c r="E1428" s="119" t="s">
        <v>8526</v>
      </c>
      <c r="F1428" s="118" t="s">
        <v>9077</v>
      </c>
      <c r="G1428" s="117">
        <v>4.0922396399999998E-2</v>
      </c>
      <c r="H1428" s="117">
        <v>2.8650435999999996E-3</v>
      </c>
      <c r="I1428" s="117">
        <v>8.6645457999999995E-3</v>
      </c>
      <c r="J1428" s="117">
        <v>0</v>
      </c>
      <c r="K1428" s="117">
        <v>2.9392807E-2</v>
      </c>
      <c r="L1428" s="116">
        <v>0.22099854887218043</v>
      </c>
      <c r="M1428" s="115">
        <v>3.0994152000000001</v>
      </c>
      <c r="N1428" s="114">
        <v>6.5547851999999997E-3</v>
      </c>
      <c r="O1428" s="114">
        <v>6.1262399000000002E-3</v>
      </c>
      <c r="P1428" s="114">
        <v>2.2039967000000001E-4</v>
      </c>
      <c r="Q1428" s="114">
        <v>2.0814561E-4</v>
      </c>
      <c r="R1428" s="113">
        <v>3.6728056872000001E-7</v>
      </c>
      <c r="S1428" s="112">
        <v>8.1508754938899991E-10</v>
      </c>
      <c r="T1428" s="112">
        <v>2.9152047E-2</v>
      </c>
      <c r="U1428" s="122">
        <v>1.3901083999999999E-5</v>
      </c>
      <c r="V1428" s="154"/>
      <c r="W1428" s="173"/>
      <c r="X1428" s="170" t="s">
        <v>8546</v>
      </c>
      <c r="Y1428" s="76"/>
      <c r="Z1428" s="76"/>
      <c r="AA1428" s="108"/>
    </row>
    <row r="1429" spans="1:27" ht="14.5" customHeight="1">
      <c r="A1429" s="41" t="s">
        <v>9076</v>
      </c>
      <c r="B1429" s="119" t="s">
        <v>8946</v>
      </c>
      <c r="C1429" s="120" t="s">
        <v>9075</v>
      </c>
      <c r="D1429" s="135" t="s">
        <v>8944</v>
      </c>
      <c r="E1429" s="119" t="s">
        <v>8526</v>
      </c>
      <c r="F1429" s="118" t="s">
        <v>9074</v>
      </c>
      <c r="G1429" s="117">
        <v>4.0922396399999998E-2</v>
      </c>
      <c r="H1429" s="117">
        <v>2.8650435999999996E-3</v>
      </c>
      <c r="I1429" s="117">
        <v>8.6645457999999995E-3</v>
      </c>
      <c r="J1429" s="117">
        <v>0</v>
      </c>
      <c r="K1429" s="117">
        <v>2.9392807E-2</v>
      </c>
      <c r="L1429" s="116">
        <v>0.22099854887218043</v>
      </c>
      <c r="M1429" s="115">
        <v>3.0994152000000001</v>
      </c>
      <c r="N1429" s="114">
        <v>6.5547851999999997E-3</v>
      </c>
      <c r="O1429" s="114">
        <v>6.1262399000000002E-3</v>
      </c>
      <c r="P1429" s="114">
        <v>2.2039967000000001E-4</v>
      </c>
      <c r="Q1429" s="114">
        <v>2.0814561E-4</v>
      </c>
      <c r="R1429" s="113">
        <v>3.6728056872000001E-7</v>
      </c>
      <c r="S1429" s="112">
        <v>8.1508754938899991E-10</v>
      </c>
      <c r="T1429" s="112">
        <v>2.9152047E-2</v>
      </c>
      <c r="U1429" s="122">
        <v>1.3901083999999999E-5</v>
      </c>
      <c r="V1429" s="154"/>
      <c r="W1429" s="173"/>
      <c r="X1429" s="170" t="s">
        <v>8546</v>
      </c>
      <c r="Y1429" s="76"/>
      <c r="Z1429" s="76"/>
      <c r="AA1429" s="108"/>
    </row>
    <row r="1430" spans="1:27" ht="14.5" customHeight="1">
      <c r="A1430" s="41" t="s">
        <v>9073</v>
      </c>
      <c r="B1430" s="119" t="s">
        <v>8946</v>
      </c>
      <c r="C1430" s="120" t="s">
        <v>9072</v>
      </c>
      <c r="D1430" s="135" t="s">
        <v>8944</v>
      </c>
      <c r="E1430" s="119" t="s">
        <v>8526</v>
      </c>
      <c r="F1430" s="118" t="s">
        <v>9071</v>
      </c>
      <c r="G1430" s="117">
        <v>3.0829236941000003E-2</v>
      </c>
      <c r="H1430" s="117">
        <v>2.1616830300000001E-3</v>
      </c>
      <c r="I1430" s="117">
        <v>6.5142074999999999E-3</v>
      </c>
      <c r="J1430" s="117">
        <v>5.0800410999999999E-5</v>
      </c>
      <c r="K1430" s="117">
        <v>2.2102546000000001E-2</v>
      </c>
      <c r="L1430" s="116">
        <v>0.16618455639097743</v>
      </c>
      <c r="M1430" s="115">
        <v>2.5877192999999998</v>
      </c>
      <c r="N1430" s="114">
        <v>4.9265862999999998E-3</v>
      </c>
      <c r="O1430" s="114">
        <v>4.6047242999999998E-3</v>
      </c>
      <c r="P1430" s="114">
        <v>1.6574546E-4</v>
      </c>
      <c r="Q1430" s="114">
        <v>1.5611653E-4</v>
      </c>
      <c r="R1430" s="113">
        <v>2.7606260768000004E-7</v>
      </c>
      <c r="S1430" s="112">
        <v>6.1296398611799993E-10</v>
      </c>
      <c r="T1430" s="112">
        <v>2.1865060329399999E-2</v>
      </c>
      <c r="U1430" s="122">
        <v>1.0471424999999999E-5</v>
      </c>
      <c r="V1430" s="154"/>
      <c r="W1430" s="173"/>
      <c r="X1430" s="170" t="s">
        <v>8546</v>
      </c>
      <c r="Y1430" s="76"/>
      <c r="Z1430" s="76"/>
      <c r="AA1430" s="108"/>
    </row>
    <row r="1431" spans="1:27" ht="14.5" customHeight="1">
      <c r="A1431" s="41" t="s">
        <v>9070</v>
      </c>
      <c r="B1431" s="119" t="s">
        <v>8946</v>
      </c>
      <c r="C1431" s="120" t="s">
        <v>9069</v>
      </c>
      <c r="D1431" s="135" t="s">
        <v>8944</v>
      </c>
      <c r="E1431" s="119" t="s">
        <v>8526</v>
      </c>
      <c r="F1431" s="118" t="s">
        <v>9068</v>
      </c>
      <c r="G1431" s="117">
        <v>2.7232376450000002E-2</v>
      </c>
      <c r="H1431" s="117">
        <v>1.8665182799999999E-3</v>
      </c>
      <c r="I1431" s="117">
        <v>5.6921656000000001E-3</v>
      </c>
      <c r="J1431" s="117">
        <v>1.8905256999999999E-4</v>
      </c>
      <c r="K1431" s="117">
        <v>1.9484640000000001E-2</v>
      </c>
      <c r="L1431" s="116">
        <v>0.14650105263157895</v>
      </c>
      <c r="M1431" s="115">
        <v>2.3770209000000002</v>
      </c>
      <c r="N1431" s="114">
        <v>4.3234312E-3</v>
      </c>
      <c r="O1431" s="114">
        <v>4.0429441999999998E-3</v>
      </c>
      <c r="P1431" s="114">
        <v>1.4577724E-4</v>
      </c>
      <c r="Q1431" s="114">
        <v>1.347097E-4</v>
      </c>
      <c r="R1431" s="113">
        <v>2.4238274965E-7</v>
      </c>
      <c r="S1431" s="112">
        <v>5.3911701633100002E-10</v>
      </c>
      <c r="T1431" s="112">
        <v>1.88669037399E-2</v>
      </c>
      <c r="U1431" s="122">
        <v>9.2120585999999992E-6</v>
      </c>
      <c r="V1431" s="154"/>
      <c r="W1431" s="176"/>
      <c r="X1431" s="170" t="s">
        <v>8546</v>
      </c>
      <c r="Y1431" s="76"/>
      <c r="Z1431" s="76"/>
      <c r="AA1431" s="108"/>
    </row>
    <row r="1432" spans="1:27" ht="14.5" customHeight="1">
      <c r="A1432" s="41" t="s">
        <v>9067</v>
      </c>
      <c r="B1432" s="119" t="s">
        <v>8946</v>
      </c>
      <c r="C1432" s="120" t="s">
        <v>9066</v>
      </c>
      <c r="D1432" s="135" t="s">
        <v>8944</v>
      </c>
      <c r="E1432" s="119" t="s">
        <v>8526</v>
      </c>
      <c r="F1432" s="118" t="s">
        <v>9065</v>
      </c>
      <c r="G1432" s="117">
        <v>3.6885133064E-2</v>
      </c>
      <c r="H1432" s="117">
        <v>2.5836994999999998E-3</v>
      </c>
      <c r="I1432" s="117">
        <v>7.8044103999999996E-3</v>
      </c>
      <c r="J1432" s="117">
        <v>2.0320164000000001E-5</v>
      </c>
      <c r="K1432" s="117">
        <v>2.6476703000000001E-2</v>
      </c>
      <c r="L1432" s="116">
        <v>0.19907295488721805</v>
      </c>
      <c r="M1432" s="115">
        <v>2.8947368</v>
      </c>
      <c r="N1432" s="114">
        <v>5.9035056000000001E-3</v>
      </c>
      <c r="O1432" s="114">
        <v>5.5176336000000003E-3</v>
      </c>
      <c r="P1432" s="114">
        <v>1.9853798999999999E-4</v>
      </c>
      <c r="Q1432" s="114">
        <v>1.8733397999999999E-4</v>
      </c>
      <c r="R1432" s="113">
        <v>3.307933783E-7</v>
      </c>
      <c r="S1432" s="112">
        <v>7.342381280809999E-10</v>
      </c>
      <c r="T1432" s="112">
        <v>2.6237252131760001E-2</v>
      </c>
      <c r="U1432" s="122">
        <v>1.252922E-5</v>
      </c>
      <c r="V1432" s="154"/>
      <c r="W1432" s="173"/>
      <c r="X1432" s="170" t="s">
        <v>8546</v>
      </c>
      <c r="Y1432" s="76"/>
      <c r="Z1432" s="76"/>
      <c r="AA1432" s="108"/>
    </row>
    <row r="1433" spans="1:27" ht="14.5" customHeight="1">
      <c r="A1433" s="41" t="s">
        <v>9064</v>
      </c>
      <c r="B1433" s="119" t="s">
        <v>8946</v>
      </c>
      <c r="C1433" s="120" t="s">
        <v>9063</v>
      </c>
      <c r="D1433" s="135" t="s">
        <v>8944</v>
      </c>
      <c r="E1433" s="119" t="s">
        <v>8526</v>
      </c>
      <c r="F1433" s="118" t="s">
        <v>9062</v>
      </c>
      <c r="G1433" s="117">
        <v>3.6769893774899996E-2</v>
      </c>
      <c r="H1433" s="117">
        <v>3.5999383999999997E-3</v>
      </c>
      <c r="I1433" s="117">
        <v>6.7989106000000002E-3</v>
      </c>
      <c r="J1433" s="117">
        <v>2.4897748999999999E-6</v>
      </c>
      <c r="K1433" s="117">
        <v>2.6368554999999998E-2</v>
      </c>
      <c r="L1433" s="116">
        <v>0.19825981203007517</v>
      </c>
      <c r="M1433" s="115">
        <v>2.5836467000000001</v>
      </c>
      <c r="N1433" s="114">
        <v>5.4250182999999999E-3</v>
      </c>
      <c r="O1433" s="114">
        <v>5.0833917999999999E-3</v>
      </c>
      <c r="P1433" s="114">
        <v>1.9418009000000001E-4</v>
      </c>
      <c r="Q1433" s="114">
        <v>1.4744641000000001E-4</v>
      </c>
      <c r="R1433" s="113">
        <v>3.0475969795999998E-7</v>
      </c>
      <c r="S1433" s="112">
        <v>7.18121614876E-10</v>
      </c>
      <c r="T1433" s="112">
        <v>2.0650758252337999E-2</v>
      </c>
      <c r="U1433" s="122">
        <v>1.2247724E-5</v>
      </c>
      <c r="V1433" s="175"/>
      <c r="W1433" s="173"/>
      <c r="X1433" s="170" t="s">
        <v>8546</v>
      </c>
      <c r="Y1433" s="76"/>
      <c r="Z1433" s="76"/>
      <c r="AA1433" s="108"/>
    </row>
    <row r="1434" spans="1:27" ht="14.5" customHeight="1">
      <c r="A1434" s="41" t="s">
        <v>9061</v>
      </c>
      <c r="B1434" s="119" t="s">
        <v>8946</v>
      </c>
      <c r="C1434" s="120" t="s">
        <v>9060</v>
      </c>
      <c r="D1434" s="135" t="s">
        <v>8944</v>
      </c>
      <c r="E1434" s="119" t="s">
        <v>8526</v>
      </c>
      <c r="F1434" s="118" t="s">
        <v>9059</v>
      </c>
      <c r="G1434" s="117">
        <v>3.2193868269999995E-2</v>
      </c>
      <c r="H1434" s="117">
        <v>2.6899747999999998E-3</v>
      </c>
      <c r="I1434" s="117">
        <v>5.9204383000000006E-3</v>
      </c>
      <c r="J1434" s="117">
        <v>1.2554617000000001E-4</v>
      </c>
      <c r="K1434" s="117">
        <v>2.3457908999999999E-2</v>
      </c>
      <c r="L1434" s="116">
        <v>0.17637525563909773</v>
      </c>
      <c r="M1434" s="115">
        <v>2.4882770999999999</v>
      </c>
      <c r="N1434" s="114">
        <v>4.8266715999999996E-3</v>
      </c>
      <c r="O1434" s="114">
        <v>4.530152E-3</v>
      </c>
      <c r="P1434" s="114">
        <v>1.7106525999999999E-4</v>
      </c>
      <c r="Q1434" s="114">
        <v>1.2545431E-4</v>
      </c>
      <c r="R1434" s="113">
        <v>2.7159184910999998E-7</v>
      </c>
      <c r="S1434" s="112">
        <v>6.3263779070699993E-10</v>
      </c>
      <c r="T1434" s="112">
        <v>1.75706319593E-2</v>
      </c>
      <c r="U1434" s="122">
        <v>1.0741967E-5</v>
      </c>
      <c r="V1434" s="154"/>
      <c r="W1434" s="173"/>
      <c r="X1434" s="170" t="s">
        <v>8546</v>
      </c>
      <c r="Y1434" s="76"/>
      <c r="Z1434" s="76"/>
      <c r="AA1434" s="108"/>
    </row>
    <row r="1435" spans="1:27" ht="14.5" customHeight="1">
      <c r="A1435" s="41" t="s">
        <v>9058</v>
      </c>
      <c r="B1435" s="119" t="s">
        <v>8946</v>
      </c>
      <c r="C1435" s="120" t="s">
        <v>9057</v>
      </c>
      <c r="D1435" s="135" t="s">
        <v>8944</v>
      </c>
      <c r="E1435" s="119" t="s">
        <v>8526</v>
      </c>
      <c r="F1435" s="118" t="s">
        <v>9056</v>
      </c>
      <c r="G1435" s="117">
        <v>3.2656163704999998E-2</v>
      </c>
      <c r="H1435" s="117">
        <v>2.6844536E-3</v>
      </c>
      <c r="I1435" s="117">
        <v>3.8560642999999999E-3</v>
      </c>
      <c r="J1435" s="117">
        <v>6.4174804999999994E-5</v>
      </c>
      <c r="K1435" s="117">
        <v>2.6051471E-2</v>
      </c>
      <c r="L1435" s="116">
        <v>0.19587572180451127</v>
      </c>
      <c r="M1435" s="115">
        <v>2.4961739999999999</v>
      </c>
      <c r="N1435" s="114">
        <v>4.4084538E-3</v>
      </c>
      <c r="O1435" s="114">
        <v>4.2033382999999997E-3</v>
      </c>
      <c r="P1435" s="114">
        <v>1.7403106000000001E-4</v>
      </c>
      <c r="Q1435" s="121">
        <v>3.1084421999999997E-5</v>
      </c>
      <c r="R1435" s="113">
        <v>2.5199870026999999E-7</v>
      </c>
      <c r="S1435" s="112">
        <v>6.4360598249300004E-10</v>
      </c>
      <c r="T1435" s="112">
        <v>4.3535604713000001E-3</v>
      </c>
      <c r="U1435" s="122">
        <v>1.0616593E-5</v>
      </c>
      <c r="V1435" s="154"/>
      <c r="W1435" s="173"/>
      <c r="X1435" s="170" t="s">
        <v>8546</v>
      </c>
      <c r="Y1435" s="76"/>
      <c r="Z1435" s="76"/>
      <c r="AA1435" s="108"/>
    </row>
    <row r="1436" spans="1:27" ht="14.5" customHeight="1">
      <c r="A1436" s="41" t="s">
        <v>9055</v>
      </c>
      <c r="B1436" s="119" t="s">
        <v>8946</v>
      </c>
      <c r="C1436" s="120" t="s">
        <v>9054</v>
      </c>
      <c r="D1436" s="135" t="s">
        <v>8944</v>
      </c>
      <c r="E1436" s="119" t="s">
        <v>8526</v>
      </c>
      <c r="F1436" s="118" t="s">
        <v>9053</v>
      </c>
      <c r="G1436" s="117">
        <v>3.6467570089999998E-2</v>
      </c>
      <c r="H1436" s="117">
        <v>2.5132625999999998E-3</v>
      </c>
      <c r="I1436" s="117">
        <v>7.6639574E-3</v>
      </c>
      <c r="J1436" s="117">
        <v>1.3410909000000001E-4</v>
      </c>
      <c r="K1436" s="117">
        <v>2.6156241E-2</v>
      </c>
      <c r="L1436" s="116">
        <v>0.19666346616541353</v>
      </c>
      <c r="M1436" s="115">
        <v>2.8475036</v>
      </c>
      <c r="N1436" s="114">
        <v>5.8149754000000001E-3</v>
      </c>
      <c r="O1436" s="114">
        <v>5.4366086000000001E-3</v>
      </c>
      <c r="P1436" s="114">
        <v>1.9581975E-4</v>
      </c>
      <c r="Q1436" s="114">
        <v>1.8254702999999999E-4</v>
      </c>
      <c r="R1436" s="113">
        <v>3.2593576975999996E-7</v>
      </c>
      <c r="S1436" s="112">
        <v>7.241854787549999E-10</v>
      </c>
      <c r="T1436" s="112">
        <v>2.5566810789E-2</v>
      </c>
      <c r="U1436" s="122">
        <v>1.2353429E-5</v>
      </c>
      <c r="V1436" s="154"/>
      <c r="W1436" s="173"/>
      <c r="X1436" s="170" t="s">
        <v>8546</v>
      </c>
      <c r="Y1436" s="76"/>
      <c r="Z1436" s="76"/>
      <c r="AA1436" s="108"/>
    </row>
    <row r="1437" spans="1:27" ht="14.5" customHeight="1">
      <c r="A1437" s="41" t="s">
        <v>9052</v>
      </c>
      <c r="B1437" s="119" t="s">
        <v>8946</v>
      </c>
      <c r="C1437" s="120" t="s">
        <v>9051</v>
      </c>
      <c r="D1437" s="135" t="s">
        <v>8944</v>
      </c>
      <c r="E1437" s="119" t="s">
        <v>8526</v>
      </c>
      <c r="F1437" s="118" t="s">
        <v>9050</v>
      </c>
      <c r="G1437" s="117">
        <v>4.6210913399999994E-3</v>
      </c>
      <c r="H1437" s="117">
        <v>3.1730345E-4</v>
      </c>
      <c r="I1437" s="117">
        <v>9.0802750000000001E-4</v>
      </c>
      <c r="J1437" s="117">
        <v>2.3134159000000001E-4</v>
      </c>
      <c r="K1437" s="117">
        <v>3.1644187999999998E-3</v>
      </c>
      <c r="L1437" s="116">
        <v>2.3792622556390974E-2</v>
      </c>
      <c r="M1437" s="115">
        <v>1.2475634</v>
      </c>
      <c r="N1437" s="114">
        <v>6.8948814000000002E-4</v>
      </c>
      <c r="O1437" s="114">
        <v>6.4600126000000004E-4</v>
      </c>
      <c r="P1437" s="121">
        <v>2.3630149999999999E-5</v>
      </c>
      <c r="Q1437" s="121">
        <v>1.9856728999999998E-5</v>
      </c>
      <c r="R1437" s="113">
        <v>3.8729093014999996E-8</v>
      </c>
      <c r="S1437" s="112">
        <v>8.7389606935600003E-11</v>
      </c>
      <c r="T1437" s="112">
        <v>2.7810545796999996E-3</v>
      </c>
      <c r="U1437" s="122">
        <v>1.5508496E-6</v>
      </c>
      <c r="V1437" s="154"/>
      <c r="W1437" s="173"/>
      <c r="X1437" s="170" t="s">
        <v>8546</v>
      </c>
      <c r="Y1437" s="76"/>
      <c r="Z1437" s="76"/>
      <c r="AA1437" s="108"/>
    </row>
    <row r="1438" spans="1:27" ht="14.5" customHeight="1">
      <c r="A1438" s="41" t="s">
        <v>9049</v>
      </c>
      <c r="B1438" s="119" t="s">
        <v>8946</v>
      </c>
      <c r="C1438" s="120" t="s">
        <v>9048</v>
      </c>
      <c r="D1438" s="135" t="s">
        <v>8944</v>
      </c>
      <c r="E1438" s="119" t="s">
        <v>8526</v>
      </c>
      <c r="F1438" s="118" t="s">
        <v>9047</v>
      </c>
      <c r="G1438" s="117">
        <v>3.4324783122999997E-2</v>
      </c>
      <c r="H1438" s="117">
        <v>3.8320603000000001E-3</v>
      </c>
      <c r="I1438" s="117">
        <v>5.8808558000000002E-3</v>
      </c>
      <c r="J1438" s="117">
        <v>2.0597022999999999E-5</v>
      </c>
      <c r="K1438" s="117">
        <v>2.4591269999999998E-2</v>
      </c>
      <c r="L1438" s="116">
        <v>0.1848967669172932</v>
      </c>
      <c r="M1438" s="115">
        <v>2.3348526000000001</v>
      </c>
      <c r="N1438" s="114">
        <v>4.8449334000000002E-3</v>
      </c>
      <c r="O1438" s="114">
        <v>4.5466698E-3</v>
      </c>
      <c r="P1438" s="114">
        <v>1.7940128E-4</v>
      </c>
      <c r="Q1438" s="114">
        <v>1.1886233E-4</v>
      </c>
      <c r="R1438" s="113">
        <v>2.7258212098E-7</v>
      </c>
      <c r="S1438" s="112">
        <v>6.6346626360299999E-10</v>
      </c>
      <c r="T1438" s="112">
        <v>1.6647384719740001E-2</v>
      </c>
      <c r="U1438" s="122">
        <v>1.1315870000000001E-5</v>
      </c>
      <c r="V1438" s="154"/>
      <c r="W1438" s="173"/>
      <c r="X1438" s="170" t="s">
        <v>8546</v>
      </c>
      <c r="Y1438" s="76"/>
      <c r="Z1438" s="76"/>
      <c r="AA1438" s="108"/>
    </row>
    <row r="1439" spans="1:27" ht="14.5" customHeight="1">
      <c r="A1439" s="41" t="s">
        <v>9046</v>
      </c>
      <c r="B1439" s="119" t="s">
        <v>8946</v>
      </c>
      <c r="C1439" s="120" t="s">
        <v>9045</v>
      </c>
      <c r="D1439" s="135" t="s">
        <v>8944</v>
      </c>
      <c r="E1439" s="119" t="s">
        <v>8526</v>
      </c>
      <c r="F1439" s="118" t="s">
        <v>9044</v>
      </c>
      <c r="G1439" s="117">
        <v>4.0922396399999998E-2</v>
      </c>
      <c r="H1439" s="117">
        <v>2.8650435999999996E-3</v>
      </c>
      <c r="I1439" s="117">
        <v>8.6645457999999995E-3</v>
      </c>
      <c r="J1439" s="117">
        <v>0</v>
      </c>
      <c r="K1439" s="117">
        <v>2.9392807E-2</v>
      </c>
      <c r="L1439" s="116">
        <v>0.22099854887218043</v>
      </c>
      <c r="M1439" s="115">
        <v>3.0994152000000001</v>
      </c>
      <c r="N1439" s="114">
        <v>6.5547851999999997E-3</v>
      </c>
      <c r="O1439" s="114">
        <v>6.1262399000000002E-3</v>
      </c>
      <c r="P1439" s="114">
        <v>2.2039967000000001E-4</v>
      </c>
      <c r="Q1439" s="114">
        <v>2.0814561E-4</v>
      </c>
      <c r="R1439" s="113">
        <v>3.6728056872000001E-7</v>
      </c>
      <c r="S1439" s="112">
        <v>8.1508754938899991E-10</v>
      </c>
      <c r="T1439" s="112">
        <v>2.9152047E-2</v>
      </c>
      <c r="U1439" s="122">
        <v>1.3901083999999999E-5</v>
      </c>
      <c r="V1439" s="154"/>
      <c r="W1439" s="173"/>
      <c r="X1439" s="170" t="s">
        <v>8546</v>
      </c>
      <c r="Y1439" s="76"/>
      <c r="Z1439" s="76"/>
      <c r="AA1439" s="108"/>
    </row>
    <row r="1440" spans="1:27" ht="14.5" customHeight="1">
      <c r="A1440" s="41" t="s">
        <v>9043</v>
      </c>
      <c r="B1440" s="119" t="s">
        <v>8946</v>
      </c>
      <c r="C1440" s="120" t="s">
        <v>9042</v>
      </c>
      <c r="D1440" s="135" t="s">
        <v>8944</v>
      </c>
      <c r="E1440" s="119" t="s">
        <v>8526</v>
      </c>
      <c r="F1440" s="118" t="s">
        <v>9041</v>
      </c>
      <c r="G1440" s="117">
        <v>3.7334973473999999E-2</v>
      </c>
      <c r="H1440" s="117">
        <v>2.5864227000000004E-3</v>
      </c>
      <c r="I1440" s="117">
        <v>7.8648339999999994E-3</v>
      </c>
      <c r="J1440" s="117">
        <v>9.5485773999999995E-5</v>
      </c>
      <c r="K1440" s="117">
        <v>2.6788230999999999E-2</v>
      </c>
      <c r="L1440" s="116">
        <v>0.20141527067669171</v>
      </c>
      <c r="M1440" s="115">
        <v>2.8997289999999998</v>
      </c>
      <c r="N1440" s="114">
        <v>5.9615170000000004E-3</v>
      </c>
      <c r="O1440" s="114">
        <v>5.573008E-3</v>
      </c>
      <c r="P1440" s="114">
        <v>2.0065656E-4</v>
      </c>
      <c r="Q1440" s="114">
        <v>1.8785249000000001E-4</v>
      </c>
      <c r="R1440" s="113">
        <v>3.3411318338999999E-7</v>
      </c>
      <c r="S1440" s="112">
        <v>7.4207306826799994E-10</v>
      </c>
      <c r="T1440" s="112">
        <v>2.6309872235799999E-2</v>
      </c>
      <c r="U1440" s="122">
        <v>1.2659136000000001E-5</v>
      </c>
      <c r="V1440" s="154"/>
      <c r="W1440" s="173"/>
      <c r="X1440" s="170" t="s">
        <v>8546</v>
      </c>
      <c r="Y1440" s="76"/>
      <c r="Z1440" s="76"/>
      <c r="AA1440" s="108"/>
    </row>
    <row r="1441" spans="1:27" ht="14.5" customHeight="1">
      <c r="A1441" s="41" t="s">
        <v>9040</v>
      </c>
      <c r="B1441" s="119" t="s">
        <v>8946</v>
      </c>
      <c r="C1441" s="120" t="s">
        <v>9039</v>
      </c>
      <c r="D1441" s="135" t="s">
        <v>8944</v>
      </c>
      <c r="E1441" s="119" t="s">
        <v>8526</v>
      </c>
      <c r="F1441" s="118" t="s">
        <v>9038</v>
      </c>
      <c r="G1441" s="117">
        <v>4.1728535346000004E-2</v>
      </c>
      <c r="H1441" s="117">
        <v>2.2052916499999999E-3</v>
      </c>
      <c r="I1441" s="117">
        <v>4.5673585999999999E-3</v>
      </c>
      <c r="J1441" s="117">
        <v>1.1718480960000001E-3</v>
      </c>
      <c r="K1441" s="117">
        <v>3.3784037000000003E-2</v>
      </c>
      <c r="L1441" s="116">
        <v>0.25401531578947367</v>
      </c>
      <c r="M1441" s="115">
        <v>2.9698644999999999</v>
      </c>
      <c r="N1441" s="114">
        <v>5.2957038E-3</v>
      </c>
      <c r="O1441" s="114">
        <v>5.0381851999999998E-3</v>
      </c>
      <c r="P1441" s="114">
        <v>2.2293399999999999E-4</v>
      </c>
      <c r="Q1441" s="121">
        <v>3.4584593000000002E-5</v>
      </c>
      <c r="R1441" s="113">
        <v>3.0204947134E-7</v>
      </c>
      <c r="S1441" s="112">
        <v>8.2446003817199995E-10</v>
      </c>
      <c r="T1441" s="112">
        <v>4.8437806131000002E-3</v>
      </c>
      <c r="U1441" s="122">
        <v>1.2632009E-5</v>
      </c>
      <c r="V1441" s="154"/>
      <c r="W1441" s="173"/>
      <c r="X1441" s="170" t="s">
        <v>8546</v>
      </c>
      <c r="Y1441" s="76"/>
      <c r="Z1441" s="76"/>
      <c r="AA1441" s="108"/>
    </row>
    <row r="1442" spans="1:27" ht="14.5" customHeight="1">
      <c r="A1442" s="41" t="s">
        <v>9037</v>
      </c>
      <c r="B1442" s="119" t="s">
        <v>8946</v>
      </c>
      <c r="C1442" s="120" t="s">
        <v>9036</v>
      </c>
      <c r="D1442" s="135" t="s">
        <v>8944</v>
      </c>
      <c r="E1442" s="119" t="s">
        <v>8526</v>
      </c>
      <c r="F1442" s="118" t="s">
        <v>9035</v>
      </c>
      <c r="G1442" s="117">
        <v>2.9528911338000001E-2</v>
      </c>
      <c r="H1442" s="117">
        <v>7.8684858999999996E-4</v>
      </c>
      <c r="I1442" s="117">
        <v>1.76961045E-3</v>
      </c>
      <c r="J1442" s="117">
        <v>6.6629352979999997E-3</v>
      </c>
      <c r="K1442" s="117">
        <v>2.0309516999999999E-2</v>
      </c>
      <c r="L1442" s="116">
        <v>0.15270313533834584</v>
      </c>
      <c r="M1442" s="115">
        <v>2.7539387999999998</v>
      </c>
      <c r="N1442" s="114">
        <v>2.9921175E-3</v>
      </c>
      <c r="O1442" s="114">
        <v>2.8165503999999998E-3</v>
      </c>
      <c r="P1442" s="114">
        <v>1.2725707E-4</v>
      </c>
      <c r="Q1442" s="121">
        <v>4.8309999000000001E-5</v>
      </c>
      <c r="R1442" s="113">
        <v>1.6885794006700002E-7</v>
      </c>
      <c r="S1442" s="112">
        <v>4.7062527278999995E-10</v>
      </c>
      <c r="T1442" s="112">
        <v>6.7661062370000004E-3</v>
      </c>
      <c r="U1442" s="122">
        <v>8.3111267999999997E-6</v>
      </c>
      <c r="V1442" s="154"/>
      <c r="W1442" s="173"/>
      <c r="X1442" s="170" t="s">
        <v>8546</v>
      </c>
      <c r="Y1442" s="76"/>
      <c r="Z1442" s="76"/>
      <c r="AA1442" s="108"/>
    </row>
    <row r="1443" spans="1:27" ht="14.5" customHeight="1">
      <c r="A1443" s="41" t="s">
        <v>9034</v>
      </c>
      <c r="B1443" s="119" t="s">
        <v>8946</v>
      </c>
      <c r="C1443" s="120" t="s">
        <v>9033</v>
      </c>
      <c r="D1443" s="135" t="s">
        <v>8944</v>
      </c>
      <c r="E1443" s="119" t="s">
        <v>8526</v>
      </c>
      <c r="F1443" s="118" t="s">
        <v>9032</v>
      </c>
      <c r="G1443" s="117">
        <v>4.0297484868E-2</v>
      </c>
      <c r="H1443" s="117">
        <v>2.8148579999999999E-3</v>
      </c>
      <c r="I1443" s="117">
        <v>8.5230976999999992E-3</v>
      </c>
      <c r="J1443" s="117">
        <v>2.1062167999999999E-5</v>
      </c>
      <c r="K1443" s="117">
        <v>2.8938466999999999E-2</v>
      </c>
      <c r="L1443" s="116">
        <v>0.21758245864661652</v>
      </c>
      <c r="M1443" s="115">
        <v>3.0635066000000002</v>
      </c>
      <c r="N1443" s="114">
        <v>6.4505583E-3</v>
      </c>
      <c r="O1443" s="114">
        <v>6.0291188000000003E-3</v>
      </c>
      <c r="P1443" s="114">
        <v>2.1694252000000001E-4</v>
      </c>
      <c r="Q1443" s="114">
        <v>2.0449695999999999E-4</v>
      </c>
      <c r="R1443" s="113">
        <v>3.6145796119E-7</v>
      </c>
      <c r="S1443" s="112">
        <v>8.0230223705799987E-10</v>
      </c>
      <c r="T1443" s="112">
        <v>2.8641031107979997E-2</v>
      </c>
      <c r="U1443" s="122">
        <v>1.3683199E-5</v>
      </c>
      <c r="V1443" s="154"/>
      <c r="W1443" s="173"/>
      <c r="X1443" s="170" t="s">
        <v>8546</v>
      </c>
      <c r="Y1443" s="76"/>
      <c r="Z1443" s="76"/>
      <c r="AA1443" s="108"/>
    </row>
    <row r="1444" spans="1:27" ht="14.5" customHeight="1">
      <c r="A1444" s="41" t="s">
        <v>9031</v>
      </c>
      <c r="B1444" s="119" t="s">
        <v>8946</v>
      </c>
      <c r="C1444" s="120" t="s">
        <v>9030</v>
      </c>
      <c r="D1444" s="135" t="s">
        <v>8944</v>
      </c>
      <c r="E1444" s="119" t="s">
        <v>8526</v>
      </c>
      <c r="F1444" s="118" t="s">
        <v>9029</v>
      </c>
      <c r="G1444" s="117">
        <v>2.7021575159999998E-2</v>
      </c>
      <c r="H1444" s="117">
        <v>2.1289784500000001E-3</v>
      </c>
      <c r="I1444" s="117">
        <v>4.4491428999999996E-3</v>
      </c>
      <c r="J1444" s="117">
        <v>1.0888181000000001E-4</v>
      </c>
      <c r="K1444" s="117">
        <v>2.0334571999999999E-2</v>
      </c>
      <c r="L1444" s="116">
        <v>0.15289151879699248</v>
      </c>
      <c r="M1444" s="115">
        <v>2.2889512000000001</v>
      </c>
      <c r="N1444" s="114">
        <v>3.9572249000000004E-3</v>
      </c>
      <c r="O1444" s="114">
        <v>3.7317448999999998E-3</v>
      </c>
      <c r="P1444" s="114">
        <v>1.4404190000000001E-4</v>
      </c>
      <c r="Q1444" s="121">
        <v>8.1438126E-5</v>
      </c>
      <c r="R1444" s="113">
        <v>2.2372571782E-7</v>
      </c>
      <c r="S1444" s="112">
        <v>5.32699326201E-10</v>
      </c>
      <c r="T1444" s="112">
        <v>1.14058996145E-2</v>
      </c>
      <c r="U1444" s="122">
        <v>8.9655739999999999E-6</v>
      </c>
      <c r="V1444" s="154"/>
      <c r="W1444" s="173"/>
      <c r="X1444" s="170" t="s">
        <v>8546</v>
      </c>
      <c r="Y1444" s="76"/>
      <c r="Z1444" s="76"/>
      <c r="AA1444" s="108"/>
    </row>
    <row r="1445" spans="1:27" ht="14.5" customHeight="1">
      <c r="A1445" s="41" t="s">
        <v>9028</v>
      </c>
      <c r="B1445" s="119" t="s">
        <v>8946</v>
      </c>
      <c r="C1445" s="120" t="s">
        <v>9027</v>
      </c>
      <c r="D1445" s="135" t="s">
        <v>8944</v>
      </c>
      <c r="E1445" s="119" t="s">
        <v>8526</v>
      </c>
      <c r="F1445" s="118" t="s">
        <v>9026</v>
      </c>
      <c r="G1445" s="117">
        <v>1.488062259E-2</v>
      </c>
      <c r="H1445" s="117">
        <v>1.1394469300000001E-3</v>
      </c>
      <c r="I1445" s="117">
        <v>3.0309012800000001E-3</v>
      </c>
      <c r="J1445" s="117">
        <v>1.2465537999999999E-4</v>
      </c>
      <c r="K1445" s="117">
        <v>1.0585618999999999E-2</v>
      </c>
      <c r="L1445" s="116">
        <v>7.9591120300751869E-2</v>
      </c>
      <c r="M1445" s="115">
        <v>1.7527672999999999</v>
      </c>
      <c r="N1445" s="114">
        <v>2.3144479000000002E-3</v>
      </c>
      <c r="O1445" s="114">
        <v>2.1648709E-3</v>
      </c>
      <c r="P1445" s="121">
        <v>7.9085926000000006E-5</v>
      </c>
      <c r="Q1445" s="121">
        <v>7.0491101999999999E-5</v>
      </c>
      <c r="R1445" s="113">
        <v>1.2978842200099999E-7</v>
      </c>
      <c r="S1445" s="112">
        <v>2.924775337209E-10</v>
      </c>
      <c r="T1445" s="112">
        <v>9.8727032800999988E-3</v>
      </c>
      <c r="U1445" s="122">
        <v>5.0303610000000001E-6</v>
      </c>
      <c r="V1445" s="154"/>
      <c r="W1445" s="173"/>
      <c r="X1445" s="170" t="s">
        <v>8546</v>
      </c>
      <c r="Y1445" s="76"/>
      <c r="Z1445" s="76"/>
      <c r="AA1445" s="108"/>
    </row>
    <row r="1446" spans="1:27" ht="14.5" customHeight="1">
      <c r="A1446" s="41" t="s">
        <v>9025</v>
      </c>
      <c r="B1446" s="119" t="s">
        <v>8946</v>
      </c>
      <c r="C1446" s="120" t="s">
        <v>9024</v>
      </c>
      <c r="D1446" s="135" t="s">
        <v>8944</v>
      </c>
      <c r="E1446" s="119" t="s">
        <v>8526</v>
      </c>
      <c r="F1446" s="118" t="s">
        <v>9023</v>
      </c>
      <c r="G1446" s="117">
        <v>2.0583269290000001E-2</v>
      </c>
      <c r="H1446" s="117">
        <v>1.4439278000000001E-3</v>
      </c>
      <c r="I1446" s="117">
        <v>4.3266230499999997E-3</v>
      </c>
      <c r="J1446" s="117">
        <v>1.1248144E-4</v>
      </c>
      <c r="K1446" s="117">
        <v>1.4700237E-2</v>
      </c>
      <c r="L1446" s="116">
        <v>0.1105280977443609</v>
      </c>
      <c r="M1446" s="115">
        <v>2.0658908</v>
      </c>
      <c r="N1446" s="114">
        <v>3.2718079000000001E-3</v>
      </c>
      <c r="O1446" s="114">
        <v>3.0585269000000001E-3</v>
      </c>
      <c r="P1446" s="114">
        <v>1.1022245999999999E-4</v>
      </c>
      <c r="Q1446" s="114">
        <v>1.0305859E-4</v>
      </c>
      <c r="R1446" s="113">
        <v>1.8336492032E-7</v>
      </c>
      <c r="S1446" s="112">
        <v>4.0762742539919992E-10</v>
      </c>
      <c r="T1446" s="112">
        <v>1.4433976267600001E-2</v>
      </c>
      <c r="U1446" s="122">
        <v>6.9867143000000002E-6</v>
      </c>
      <c r="V1446" s="154"/>
      <c r="W1446" s="173"/>
      <c r="X1446" s="170" t="s">
        <v>8546</v>
      </c>
      <c r="Y1446" s="76"/>
      <c r="Z1446" s="76"/>
      <c r="AA1446" s="108"/>
    </row>
    <row r="1447" spans="1:27" ht="14.5" customHeight="1">
      <c r="A1447" s="41" t="s">
        <v>9022</v>
      </c>
      <c r="B1447" s="119" t="s">
        <v>8946</v>
      </c>
      <c r="C1447" s="120" t="s">
        <v>9021</v>
      </c>
      <c r="D1447" s="135" t="s">
        <v>8944</v>
      </c>
      <c r="E1447" s="119" t="s">
        <v>8526</v>
      </c>
      <c r="F1447" s="118" t="s">
        <v>9020</v>
      </c>
      <c r="G1447" s="117">
        <v>3.5387092652199997E-2</v>
      </c>
      <c r="H1447" s="117">
        <v>3.4210997000000002E-3</v>
      </c>
      <c r="I1447" s="117">
        <v>6.5630628E-3</v>
      </c>
      <c r="J1447" s="117">
        <v>9.0931521999999999E-6</v>
      </c>
      <c r="K1447" s="117">
        <v>2.5393836999999999E-2</v>
      </c>
      <c r="L1447" s="116">
        <v>0.19093110526315787</v>
      </c>
      <c r="M1447" s="115">
        <v>2.5382698000000001</v>
      </c>
      <c r="N1447" s="114">
        <v>5.2345012E-3</v>
      </c>
      <c r="O1447" s="114">
        <v>4.9049174999999997E-3</v>
      </c>
      <c r="P1447" s="114">
        <v>1.8700297E-4</v>
      </c>
      <c r="Q1447" s="114">
        <v>1.4258072999999999E-4</v>
      </c>
      <c r="R1447" s="113">
        <v>2.9405979857E-7</v>
      </c>
      <c r="S1447" s="112">
        <v>6.9157904722999993E-10</v>
      </c>
      <c r="T1447" s="112">
        <v>1.996928953151E-2</v>
      </c>
      <c r="U1447" s="122">
        <v>1.1795001000000001E-5</v>
      </c>
      <c r="V1447" s="154"/>
      <c r="W1447" s="173"/>
      <c r="X1447" s="170" t="s">
        <v>8546</v>
      </c>
      <c r="Y1447" s="76"/>
      <c r="Z1447" s="76"/>
      <c r="AA1447" s="108"/>
    </row>
    <row r="1448" spans="1:27" ht="14.5" customHeight="1">
      <c r="A1448" s="41" t="s">
        <v>9019</v>
      </c>
      <c r="B1448" s="119" t="s">
        <v>8946</v>
      </c>
      <c r="C1448" s="120" t="s">
        <v>9018</v>
      </c>
      <c r="D1448" s="135" t="s">
        <v>8944</v>
      </c>
      <c r="E1448" s="119" t="s">
        <v>8526</v>
      </c>
      <c r="F1448" s="118" t="s">
        <v>9017</v>
      </c>
      <c r="G1448" s="117">
        <v>3.6800038851E-2</v>
      </c>
      <c r="H1448" s="117">
        <v>3.2395966999999998E-3</v>
      </c>
      <c r="I1448" s="117">
        <v>4.8591525999999996E-3</v>
      </c>
      <c r="J1448" s="117">
        <v>2.0328385509999999E-3</v>
      </c>
      <c r="K1448" s="117">
        <v>2.6668450999999999E-2</v>
      </c>
      <c r="L1448" s="116">
        <v>0.20051466917293231</v>
      </c>
      <c r="M1448" s="115">
        <v>2.6750780999999999</v>
      </c>
      <c r="N1448" s="114">
        <v>4.7909980000000003E-3</v>
      </c>
      <c r="O1448" s="114">
        <v>4.5402565999999997E-3</v>
      </c>
      <c r="P1448" s="114">
        <v>1.8424669000000001E-4</v>
      </c>
      <c r="Q1448" s="121">
        <v>6.6494635999999997E-5</v>
      </c>
      <c r="R1448" s="113">
        <v>2.7219764101999996E-7</v>
      </c>
      <c r="S1448" s="112">
        <v>6.8138567537200011E-10</v>
      </c>
      <c r="T1448" s="112">
        <v>9.3129742842000002E-3</v>
      </c>
      <c r="U1448" s="122">
        <v>1.1711062999999999E-5</v>
      </c>
      <c r="V1448" s="154"/>
      <c r="W1448" s="173"/>
      <c r="X1448" s="170" t="s">
        <v>8546</v>
      </c>
      <c r="Y1448" s="76"/>
      <c r="Z1448" s="76"/>
      <c r="AA1448" s="108"/>
    </row>
    <row r="1449" spans="1:27" ht="14.5" customHeight="1">
      <c r="A1449" s="41" t="s">
        <v>9016</v>
      </c>
      <c r="B1449" s="119" t="s">
        <v>8946</v>
      </c>
      <c r="C1449" s="120" t="s">
        <v>9015</v>
      </c>
      <c r="D1449" s="135" t="s">
        <v>8944</v>
      </c>
      <c r="E1449" s="119" t="s">
        <v>8526</v>
      </c>
      <c r="F1449" s="118" t="s">
        <v>9014</v>
      </c>
      <c r="G1449" s="117">
        <v>4.2551600199999999E-3</v>
      </c>
      <c r="H1449" s="117">
        <v>3.8386090000000001E-4</v>
      </c>
      <c r="I1449" s="117">
        <v>5.4677345000000001E-4</v>
      </c>
      <c r="J1449" s="117">
        <v>1.8538417E-4</v>
      </c>
      <c r="K1449" s="117">
        <v>3.1391415E-3</v>
      </c>
      <c r="L1449" s="116">
        <v>2.360256766917293E-2</v>
      </c>
      <c r="M1449" s="115">
        <v>1.2126764000000001</v>
      </c>
      <c r="N1449" s="114">
        <v>5.5061699000000003E-4</v>
      </c>
      <c r="O1449" s="114">
        <v>5.2326621999999998E-4</v>
      </c>
      <c r="P1449" s="121">
        <v>2.1565548999999999E-5</v>
      </c>
      <c r="Q1449" s="121">
        <v>5.7852218000000004E-6</v>
      </c>
      <c r="R1449" s="113">
        <v>3.1370877170999998E-8</v>
      </c>
      <c r="S1449" s="112">
        <v>7.9754247996400012E-11</v>
      </c>
      <c r="T1449" s="112">
        <v>8.102551589E-4</v>
      </c>
      <c r="U1449" s="122">
        <v>1.3903909000000001E-6</v>
      </c>
      <c r="V1449" s="154"/>
      <c r="W1449" s="173"/>
      <c r="X1449" s="170" t="s">
        <v>8546</v>
      </c>
      <c r="Y1449" s="76"/>
      <c r="Z1449" s="76"/>
      <c r="AA1449" s="108"/>
    </row>
    <row r="1450" spans="1:27" ht="14.5" customHeight="1">
      <c r="A1450" s="41" t="s">
        <v>9013</v>
      </c>
      <c r="B1450" s="119" t="s">
        <v>8946</v>
      </c>
      <c r="C1450" s="120" t="s">
        <v>9012</v>
      </c>
      <c r="D1450" s="135" t="s">
        <v>8944</v>
      </c>
      <c r="E1450" s="119" t="s">
        <v>8526</v>
      </c>
      <c r="F1450" s="118" t="s">
        <v>9011</v>
      </c>
      <c r="G1450" s="117">
        <v>2.1705673351000002E-2</v>
      </c>
      <c r="H1450" s="117">
        <v>1.8734461800000001E-3</v>
      </c>
      <c r="I1450" s="117">
        <v>4.2348163999999999E-3</v>
      </c>
      <c r="J1450" s="117">
        <v>8.3329770999999997E-5</v>
      </c>
      <c r="K1450" s="117">
        <v>1.5514081000000001E-2</v>
      </c>
      <c r="L1450" s="116">
        <v>0.11664722556390977</v>
      </c>
      <c r="M1450" s="115">
        <v>2.0208667</v>
      </c>
      <c r="N1450" s="114">
        <v>3.2990697000000002E-3</v>
      </c>
      <c r="O1450" s="114">
        <v>3.0883055000000001E-3</v>
      </c>
      <c r="P1450" s="114">
        <v>1.1511484E-4</v>
      </c>
      <c r="Q1450" s="121">
        <v>9.5649285000000005E-5</v>
      </c>
      <c r="R1450" s="113">
        <v>1.8515021438999998E-7</v>
      </c>
      <c r="S1450" s="112">
        <v>4.2572056351299999E-10</v>
      </c>
      <c r="T1450" s="112">
        <v>1.33962578853E-2</v>
      </c>
      <c r="U1450" s="122">
        <v>7.2864007999999997E-6</v>
      </c>
      <c r="V1450" s="154"/>
      <c r="W1450" s="173"/>
      <c r="X1450" s="170" t="s">
        <v>8546</v>
      </c>
      <c r="Y1450" s="76"/>
      <c r="Z1450" s="76"/>
      <c r="AA1450" s="108"/>
    </row>
    <row r="1451" spans="1:27" ht="14.5" customHeight="1">
      <c r="A1451" s="41" t="s">
        <v>9010</v>
      </c>
      <c r="B1451" s="119" t="s">
        <v>8946</v>
      </c>
      <c r="C1451" s="120" t="s">
        <v>9009</v>
      </c>
      <c r="D1451" s="135" t="s">
        <v>8944</v>
      </c>
      <c r="E1451" s="119" t="s">
        <v>8526</v>
      </c>
      <c r="F1451" s="118" t="s">
        <v>9008</v>
      </c>
      <c r="G1451" s="117">
        <v>3.2153135938000003E-2</v>
      </c>
      <c r="H1451" s="117">
        <v>3.3172171000000004E-3</v>
      </c>
      <c r="I1451" s="117">
        <v>4.9522582000000002E-3</v>
      </c>
      <c r="J1451" s="117">
        <v>4.3661637999999999E-5</v>
      </c>
      <c r="K1451" s="117">
        <v>2.3839999000000001E-2</v>
      </c>
      <c r="L1451" s="116">
        <v>0.17924811278195488</v>
      </c>
      <c r="M1451" s="115">
        <v>2.3110187</v>
      </c>
      <c r="N1451" s="114">
        <v>4.4644074999999998E-3</v>
      </c>
      <c r="O1451" s="114">
        <v>4.2102279999999999E-3</v>
      </c>
      <c r="P1451" s="114">
        <v>1.6893647E-4</v>
      </c>
      <c r="Q1451" s="121">
        <v>8.5242972999999996E-5</v>
      </c>
      <c r="R1451" s="113">
        <v>2.5241175557E-7</v>
      </c>
      <c r="S1451" s="112">
        <v>6.24765045481E-10</v>
      </c>
      <c r="T1451" s="112">
        <v>1.193879224407E-2</v>
      </c>
      <c r="U1451" s="122">
        <v>1.0544236E-5</v>
      </c>
      <c r="V1451" s="154"/>
      <c r="W1451" s="173"/>
      <c r="X1451" s="170" t="s">
        <v>8546</v>
      </c>
      <c r="Y1451" s="76"/>
      <c r="Z1451" s="76"/>
      <c r="AA1451" s="108"/>
    </row>
    <row r="1452" spans="1:27" ht="14.5" customHeight="1">
      <c r="A1452" s="41" t="s">
        <v>9007</v>
      </c>
      <c r="B1452" s="119" t="s">
        <v>8946</v>
      </c>
      <c r="C1452" s="120" t="s">
        <v>9006</v>
      </c>
      <c r="D1452" s="135" t="s">
        <v>8944</v>
      </c>
      <c r="E1452" s="119" t="s">
        <v>8526</v>
      </c>
      <c r="F1452" s="118" t="s">
        <v>9005</v>
      </c>
      <c r="G1452" s="117">
        <v>2.8827967541999996E-2</v>
      </c>
      <c r="H1452" s="117">
        <v>2.3498098999999999E-3</v>
      </c>
      <c r="I1452" s="117">
        <v>5.7481368000000003E-3</v>
      </c>
      <c r="J1452" s="117">
        <v>8.6493841999999997E-5</v>
      </c>
      <c r="K1452" s="117">
        <v>2.0643526999999998E-2</v>
      </c>
      <c r="L1452" s="116">
        <v>0.15521448872180449</v>
      </c>
      <c r="M1452" s="115">
        <v>2.3776478000000001</v>
      </c>
      <c r="N1452" s="114">
        <v>4.4453323999999999E-3</v>
      </c>
      <c r="O1452" s="114">
        <v>4.1597646999999996E-3</v>
      </c>
      <c r="P1452" s="114">
        <v>1.5354189000000001E-4</v>
      </c>
      <c r="Q1452" s="114">
        <v>1.3202578E-4</v>
      </c>
      <c r="R1452" s="113">
        <v>2.4938636629000003E-7</v>
      </c>
      <c r="S1452" s="112">
        <v>5.6783245290800002E-10</v>
      </c>
      <c r="T1452" s="112">
        <v>1.8491005747300001E-2</v>
      </c>
      <c r="U1452" s="122">
        <v>9.7012974999999996E-6</v>
      </c>
      <c r="V1452" s="154"/>
      <c r="W1452" s="173"/>
      <c r="X1452" s="170" t="s">
        <v>8546</v>
      </c>
      <c r="Y1452" s="76"/>
      <c r="Z1452" s="76"/>
      <c r="AA1452" s="108"/>
    </row>
    <row r="1453" spans="1:27" ht="14.5" customHeight="1">
      <c r="A1453" s="41" t="s">
        <v>9004</v>
      </c>
      <c r="B1453" s="119" t="s">
        <v>8946</v>
      </c>
      <c r="C1453" s="120" t="s">
        <v>9003</v>
      </c>
      <c r="D1453" s="135" t="s">
        <v>8944</v>
      </c>
      <c r="E1453" s="119" t="s">
        <v>8526</v>
      </c>
      <c r="F1453" s="118" t="s">
        <v>9002</v>
      </c>
      <c r="G1453" s="117">
        <v>3.6469911440000002E-2</v>
      </c>
      <c r="H1453" s="117">
        <v>2.5074710999999999E-3</v>
      </c>
      <c r="I1453" s="117">
        <v>7.6567303999999997E-3</v>
      </c>
      <c r="J1453" s="117">
        <v>1.5006794E-4</v>
      </c>
      <c r="K1453" s="117">
        <v>2.6155642E-2</v>
      </c>
      <c r="L1453" s="116">
        <v>0.19665896240601502</v>
      </c>
      <c r="M1453" s="115">
        <v>2.8435673000000001</v>
      </c>
      <c r="N1453" s="114">
        <v>5.8121706000000004E-3</v>
      </c>
      <c r="O1453" s="114">
        <v>5.4342540000000003E-3</v>
      </c>
      <c r="P1453" s="114">
        <v>1.9576756E-4</v>
      </c>
      <c r="Q1453" s="114">
        <v>1.8214904E-4</v>
      </c>
      <c r="R1453" s="113">
        <v>3.2579461013000002E-7</v>
      </c>
      <c r="S1453" s="112">
        <v>7.2399243941099996E-10</v>
      </c>
      <c r="T1453" s="112">
        <v>2.5511069894299999E-2</v>
      </c>
      <c r="U1453" s="122">
        <v>1.2348654E-5</v>
      </c>
      <c r="V1453" s="154"/>
      <c r="W1453" s="173"/>
      <c r="X1453" s="170" t="s">
        <v>8546</v>
      </c>
      <c r="Y1453" s="76"/>
      <c r="Z1453" s="76"/>
      <c r="AA1453" s="108"/>
    </row>
    <row r="1454" spans="1:27" ht="14.5" customHeight="1">
      <c r="A1454" s="41" t="s">
        <v>9001</v>
      </c>
      <c r="B1454" s="119" t="s">
        <v>8946</v>
      </c>
      <c r="C1454" s="120" t="s">
        <v>9000</v>
      </c>
      <c r="D1454" s="135" t="s">
        <v>8944</v>
      </c>
      <c r="E1454" s="119" t="s">
        <v>8526</v>
      </c>
      <c r="F1454" s="118" t="s">
        <v>8999</v>
      </c>
      <c r="G1454" s="117">
        <v>3.4871263893099996E-2</v>
      </c>
      <c r="H1454" s="117">
        <v>3.9536200999999993E-3</v>
      </c>
      <c r="I1454" s="117">
        <v>5.9305676000000005E-3</v>
      </c>
      <c r="J1454" s="117">
        <v>1.3751930999999999E-6</v>
      </c>
      <c r="K1454" s="117">
        <v>2.4985700999999999E-2</v>
      </c>
      <c r="L1454" s="116">
        <v>0.18786241353383457</v>
      </c>
      <c r="M1454" s="115">
        <v>2.3432328</v>
      </c>
      <c r="N1454" s="114">
        <v>4.9012222999999999E-3</v>
      </c>
      <c r="O1454" s="114">
        <v>4.5999947999999999E-3</v>
      </c>
      <c r="P1454" s="114">
        <v>1.8213801E-4</v>
      </c>
      <c r="Q1454" s="114">
        <v>1.1908948E-4</v>
      </c>
      <c r="R1454" s="113">
        <v>2.7577906515E-7</v>
      </c>
      <c r="S1454" s="112">
        <v>6.7358733347500007E-10</v>
      </c>
      <c r="T1454" s="112">
        <v>1.6679198756190998E-2</v>
      </c>
      <c r="U1454" s="122">
        <v>1.1488358E-5</v>
      </c>
      <c r="V1454" s="154"/>
      <c r="W1454" s="173"/>
      <c r="X1454" s="170" t="s">
        <v>8546</v>
      </c>
      <c r="Y1454" s="76"/>
      <c r="Z1454" s="76"/>
      <c r="AA1454" s="108"/>
    </row>
    <row r="1455" spans="1:27" ht="14.5" customHeight="1">
      <c r="A1455" s="41" t="s">
        <v>8998</v>
      </c>
      <c r="B1455" s="119" t="s">
        <v>8946</v>
      </c>
      <c r="C1455" s="120" t="s">
        <v>8997</v>
      </c>
      <c r="D1455" s="135" t="s">
        <v>8944</v>
      </c>
      <c r="E1455" s="119" t="s">
        <v>8526</v>
      </c>
      <c r="F1455" s="118" t="s">
        <v>8996</v>
      </c>
      <c r="G1455" s="117">
        <v>3.3436613000000004E-2</v>
      </c>
      <c r="H1455" s="117">
        <v>3.7960681000000001E-3</v>
      </c>
      <c r="I1455" s="117">
        <v>5.6626252000000002E-3</v>
      </c>
      <c r="J1455" s="117">
        <v>3.1360699999999999E-5</v>
      </c>
      <c r="K1455" s="117">
        <v>2.3946558999999999E-2</v>
      </c>
      <c r="L1455" s="116">
        <v>0.18004931578947367</v>
      </c>
      <c r="M1455" s="115">
        <v>2.2804836000000002</v>
      </c>
      <c r="N1455" s="114">
        <v>4.6880343999999999E-3</v>
      </c>
      <c r="O1455" s="114">
        <v>4.4004630999999999E-3</v>
      </c>
      <c r="P1455" s="114">
        <v>1.7445992E-4</v>
      </c>
      <c r="Q1455" s="114">
        <v>1.1311144E-4</v>
      </c>
      <c r="R1455" s="113">
        <v>2.6381672808999998E-7</v>
      </c>
      <c r="S1455" s="112">
        <v>6.4519200377300005E-10</v>
      </c>
      <c r="T1455" s="112">
        <v>1.5841937968269999E-2</v>
      </c>
      <c r="U1455" s="122">
        <v>1.1006667000000001E-5</v>
      </c>
      <c r="V1455" s="154"/>
      <c r="W1455" s="173"/>
      <c r="X1455" s="170" t="s">
        <v>8546</v>
      </c>
      <c r="Y1455" s="76"/>
      <c r="Z1455" s="76"/>
      <c r="AA1455" s="108"/>
    </row>
    <row r="1456" spans="1:27" ht="14.5" customHeight="1">
      <c r="A1456" s="41" t="s">
        <v>8995</v>
      </c>
      <c r="B1456" s="119" t="s">
        <v>8946</v>
      </c>
      <c r="C1456" s="120" t="s">
        <v>8994</v>
      </c>
      <c r="D1456" s="135" t="s">
        <v>8944</v>
      </c>
      <c r="E1456" s="119" t="s">
        <v>8526</v>
      </c>
      <c r="F1456" s="118" t="s">
        <v>8993</v>
      </c>
      <c r="G1456" s="117">
        <v>2.1839180219999997E-2</v>
      </c>
      <c r="H1456" s="117">
        <v>5.9180492000000004E-4</v>
      </c>
      <c r="I1456" s="117">
        <v>1.52975816E-3</v>
      </c>
      <c r="J1456" s="117">
        <v>1.3388414E-4</v>
      </c>
      <c r="K1456" s="117">
        <v>1.9583732999999999E-2</v>
      </c>
      <c r="L1456" s="116">
        <v>0.14724611278195487</v>
      </c>
      <c r="M1456" s="115">
        <v>2.1506498000000001</v>
      </c>
      <c r="N1456" s="114">
        <v>2.8633072999999999E-3</v>
      </c>
      <c r="O1456" s="114">
        <v>2.6999013999999999E-3</v>
      </c>
      <c r="P1456" s="114">
        <v>1.2127319E-4</v>
      </c>
      <c r="Q1456" s="121">
        <v>4.2132682999999997E-5</v>
      </c>
      <c r="R1456" s="113">
        <v>1.6186459787700001E-7</v>
      </c>
      <c r="S1456" s="112">
        <v>4.4849551232800001E-10</v>
      </c>
      <c r="T1456" s="112">
        <v>5.9009359487E-3</v>
      </c>
      <c r="U1456" s="122">
        <v>6.8041467000000002E-6</v>
      </c>
      <c r="V1456" s="154"/>
      <c r="W1456" s="173"/>
      <c r="X1456" s="170" t="s">
        <v>8546</v>
      </c>
      <c r="Y1456" s="76"/>
      <c r="Z1456" s="76"/>
      <c r="AA1456" s="108"/>
    </row>
    <row r="1457" spans="1:27" ht="14.5" customHeight="1">
      <c r="A1457" s="41" t="s">
        <v>8992</v>
      </c>
      <c r="B1457" s="119" t="s">
        <v>8946</v>
      </c>
      <c r="C1457" s="120" t="s">
        <v>8991</v>
      </c>
      <c r="D1457" s="135" t="s">
        <v>8944</v>
      </c>
      <c r="E1457" s="119" t="s">
        <v>8526</v>
      </c>
      <c r="F1457" s="118" t="s">
        <v>8990</v>
      </c>
      <c r="G1457" s="117">
        <v>3.4842419200000002E-2</v>
      </c>
      <c r="H1457" s="117">
        <v>3.9695484E-3</v>
      </c>
      <c r="I1457" s="117">
        <v>5.9082297999999995E-3</v>
      </c>
      <c r="J1457" s="117">
        <v>0</v>
      </c>
      <c r="K1457" s="117">
        <v>2.4964640999999999E-2</v>
      </c>
      <c r="L1457" s="116">
        <v>0.18770406766917291</v>
      </c>
      <c r="M1457" s="115">
        <v>2.3368421000000001</v>
      </c>
      <c r="N1457" s="114">
        <v>4.8889453999999997E-3</v>
      </c>
      <c r="O1457" s="114">
        <v>4.5887239000000002E-3</v>
      </c>
      <c r="P1457" s="114">
        <v>1.8192299E-4</v>
      </c>
      <c r="Q1457" s="114">
        <v>1.1829852999999999E-4</v>
      </c>
      <c r="R1457" s="113">
        <v>2.7510335063999999E-7</v>
      </c>
      <c r="S1457" s="112">
        <v>6.7279211636099999E-10</v>
      </c>
      <c r="T1457" s="112">
        <v>1.6568421E-2</v>
      </c>
      <c r="U1457" s="122">
        <v>1.1474790999999999E-5</v>
      </c>
      <c r="V1457" s="154"/>
      <c r="W1457" s="173"/>
      <c r="X1457" s="170" t="s">
        <v>8546</v>
      </c>
      <c r="Y1457" s="76"/>
      <c r="Z1457" s="76"/>
      <c r="AA1457" s="108"/>
    </row>
    <row r="1458" spans="1:27" ht="14.5" customHeight="1">
      <c r="A1458" s="41" t="s">
        <v>8989</v>
      </c>
      <c r="B1458" s="119" t="s">
        <v>8946</v>
      </c>
      <c r="C1458" s="120" t="s">
        <v>8988</v>
      </c>
      <c r="D1458" s="135" t="s">
        <v>8944</v>
      </c>
      <c r="E1458" s="119" t="s">
        <v>8526</v>
      </c>
      <c r="F1458" s="118" t="s">
        <v>8987</v>
      </c>
      <c r="G1458" s="117">
        <v>4.0922396399999998E-2</v>
      </c>
      <c r="H1458" s="117">
        <v>2.8650435999999996E-3</v>
      </c>
      <c r="I1458" s="117">
        <v>8.6645457999999995E-3</v>
      </c>
      <c r="J1458" s="117">
        <v>0</v>
      </c>
      <c r="K1458" s="117">
        <v>2.9392807E-2</v>
      </c>
      <c r="L1458" s="116">
        <v>0.22099854887218043</v>
      </c>
      <c r="M1458" s="115">
        <v>3.0994152000000001</v>
      </c>
      <c r="N1458" s="114">
        <v>6.5547851999999997E-3</v>
      </c>
      <c r="O1458" s="114">
        <v>6.1262399000000002E-3</v>
      </c>
      <c r="P1458" s="114">
        <v>2.2039967000000001E-4</v>
      </c>
      <c r="Q1458" s="114">
        <v>2.0814561E-4</v>
      </c>
      <c r="R1458" s="113">
        <v>3.6728056872000001E-7</v>
      </c>
      <c r="S1458" s="112">
        <v>8.1508754938899991E-10</v>
      </c>
      <c r="T1458" s="112">
        <v>2.9152047E-2</v>
      </c>
      <c r="U1458" s="122">
        <v>1.3901083999999999E-5</v>
      </c>
      <c r="V1458" s="154"/>
      <c r="W1458" s="173"/>
      <c r="X1458" s="170" t="s">
        <v>8546</v>
      </c>
      <c r="Y1458" s="76"/>
      <c r="Z1458" s="76"/>
      <c r="AA1458" s="108"/>
    </row>
    <row r="1459" spans="1:27" ht="14.5" customHeight="1">
      <c r="A1459" s="41" t="s">
        <v>8986</v>
      </c>
      <c r="B1459" s="119" t="s">
        <v>8946</v>
      </c>
      <c r="C1459" s="120" t="s">
        <v>8985</v>
      </c>
      <c r="D1459" s="135" t="s">
        <v>8944</v>
      </c>
      <c r="E1459" s="119" t="s">
        <v>8526</v>
      </c>
      <c r="F1459" s="118" t="s">
        <v>8984</v>
      </c>
      <c r="G1459" s="117">
        <v>0</v>
      </c>
      <c r="H1459" s="117">
        <v>0</v>
      </c>
      <c r="I1459" s="117">
        <v>0</v>
      </c>
      <c r="J1459" s="117">
        <v>0</v>
      </c>
      <c r="K1459" s="117">
        <v>0</v>
      </c>
      <c r="L1459" s="116">
        <v>0</v>
      </c>
      <c r="M1459" s="115">
        <v>0</v>
      </c>
      <c r="N1459" s="114">
        <v>0</v>
      </c>
      <c r="O1459" s="114">
        <v>0</v>
      </c>
      <c r="P1459" s="114">
        <v>0</v>
      </c>
      <c r="Q1459" s="114">
        <v>0</v>
      </c>
      <c r="R1459" s="113">
        <v>0</v>
      </c>
      <c r="S1459" s="112">
        <v>0</v>
      </c>
      <c r="T1459" s="112">
        <v>0</v>
      </c>
      <c r="U1459" s="111">
        <v>0</v>
      </c>
      <c r="V1459" s="154"/>
      <c r="W1459" s="173"/>
      <c r="X1459" s="170" t="s">
        <v>8546</v>
      </c>
      <c r="Y1459" s="76"/>
      <c r="Z1459" s="76"/>
      <c r="AA1459" s="108"/>
    </row>
    <row r="1460" spans="1:27" ht="14.5" customHeight="1">
      <c r="A1460" s="41" t="s">
        <v>8983</v>
      </c>
      <c r="B1460" s="119" t="s">
        <v>8946</v>
      </c>
      <c r="C1460" s="120" t="s">
        <v>8982</v>
      </c>
      <c r="D1460" s="135" t="s">
        <v>8944</v>
      </c>
      <c r="E1460" s="119" t="s">
        <v>8526</v>
      </c>
      <c r="F1460" s="118" t="s">
        <v>8981</v>
      </c>
      <c r="G1460" s="117">
        <v>1.889616804E-3</v>
      </c>
      <c r="H1460" s="117">
        <v>1.31711384E-4</v>
      </c>
      <c r="I1460" s="117">
        <v>3.3396913000000001E-4</v>
      </c>
      <c r="J1460" s="117">
        <v>2.2565639000000001E-4</v>
      </c>
      <c r="K1460" s="117">
        <v>1.1982799000000001E-3</v>
      </c>
      <c r="L1460" s="116">
        <v>9.0096233082706777E-3</v>
      </c>
      <c r="M1460" s="115">
        <v>1.1131047000000001</v>
      </c>
      <c r="N1460" s="114">
        <v>2.5276380999999999E-4</v>
      </c>
      <c r="O1460" s="114">
        <v>2.3765318000000001E-4</v>
      </c>
      <c r="P1460" s="121">
        <v>8.9283455E-6</v>
      </c>
      <c r="Q1460" s="121">
        <v>6.1822762000000001E-6</v>
      </c>
      <c r="R1460" s="113">
        <v>1.4247792839000001E-8</v>
      </c>
      <c r="S1460" s="112">
        <v>3.3019028736189996E-11</v>
      </c>
      <c r="T1460" s="112">
        <v>8.6586502259999995E-4</v>
      </c>
      <c r="U1460" s="122">
        <v>6.2708451999999996E-7</v>
      </c>
      <c r="V1460" s="110"/>
      <c r="W1460" s="173"/>
      <c r="X1460" s="170" t="s">
        <v>8546</v>
      </c>
      <c r="Y1460" s="76"/>
      <c r="Z1460" s="76"/>
      <c r="AA1460" s="108"/>
    </row>
    <row r="1461" spans="1:27" ht="14.5" customHeight="1">
      <c r="A1461" s="41" t="s">
        <v>8980</v>
      </c>
      <c r="B1461" s="119" t="s">
        <v>8946</v>
      </c>
      <c r="C1461" s="120" t="s">
        <v>8979</v>
      </c>
      <c r="D1461" s="135" t="s">
        <v>8944</v>
      </c>
      <c r="E1461" s="119" t="s">
        <v>8526</v>
      </c>
      <c r="F1461" s="118" t="s">
        <v>8978</v>
      </c>
      <c r="G1461" s="117">
        <v>2.6040926823999999E-2</v>
      </c>
      <c r="H1461" s="117">
        <v>1.0103328099999999E-3</v>
      </c>
      <c r="I1461" s="117">
        <v>1.8078068699999999E-3</v>
      </c>
      <c r="J1461" s="117">
        <v>1.3877598944000001E-2</v>
      </c>
      <c r="K1461" s="117">
        <v>9.3451882E-3</v>
      </c>
      <c r="L1461" s="116">
        <v>7.0264572932330821E-2</v>
      </c>
      <c r="M1461" s="115">
        <v>2.8116051</v>
      </c>
      <c r="N1461" s="114">
        <v>1.7070163000000001E-3</v>
      </c>
      <c r="O1461" s="114">
        <v>1.6264280000000001E-3</v>
      </c>
      <c r="P1461" s="121">
        <v>6.4974520999999997E-5</v>
      </c>
      <c r="Q1461" s="121">
        <v>1.5613783E-5</v>
      </c>
      <c r="R1461" s="113">
        <v>9.7507671611999992E-8</v>
      </c>
      <c r="S1461" s="112">
        <v>2.402903832398E-10</v>
      </c>
      <c r="T1461" s="112">
        <v>2.1868043841999996E-3</v>
      </c>
      <c r="U1461" s="122">
        <v>6.3358071000000003E-6</v>
      </c>
      <c r="V1461" s="154"/>
      <c r="W1461" s="173"/>
      <c r="X1461" s="170" t="s">
        <v>8546</v>
      </c>
      <c r="Y1461" s="76"/>
      <c r="Z1461" s="76"/>
      <c r="AA1461" s="108"/>
    </row>
    <row r="1462" spans="1:27" ht="14.5" customHeight="1">
      <c r="A1462" s="41" t="s">
        <v>8977</v>
      </c>
      <c r="B1462" s="119" t="s">
        <v>8946</v>
      </c>
      <c r="C1462" s="120" t="s">
        <v>8976</v>
      </c>
      <c r="D1462" s="135" t="s">
        <v>8944</v>
      </c>
      <c r="E1462" s="119" t="s">
        <v>8526</v>
      </c>
      <c r="F1462" s="118" t="s">
        <v>8975</v>
      </c>
      <c r="G1462" s="117">
        <v>3.2198272505E-2</v>
      </c>
      <c r="H1462" s="117">
        <v>3.2867766000000001E-3</v>
      </c>
      <c r="I1462" s="117">
        <v>4.9745320999999999E-3</v>
      </c>
      <c r="J1462" s="117">
        <v>3.1401898050000001E-3</v>
      </c>
      <c r="K1462" s="117">
        <v>2.0796774000000001E-2</v>
      </c>
      <c r="L1462" s="116">
        <v>0.15636672180451128</v>
      </c>
      <c r="M1462" s="115">
        <v>2.3937651999999998</v>
      </c>
      <c r="N1462" s="114">
        <v>4.0871068999999999E-3</v>
      </c>
      <c r="O1462" s="114">
        <v>3.8376627000000002E-3</v>
      </c>
      <c r="P1462" s="114">
        <v>1.5182952000000001E-4</v>
      </c>
      <c r="Q1462" s="121">
        <v>9.7614696000000001E-5</v>
      </c>
      <c r="R1462" s="113">
        <v>2.3007570520000001E-7</v>
      </c>
      <c r="S1462" s="112">
        <v>5.6149971105399997E-10</v>
      </c>
      <c r="T1462" s="112">
        <v>1.3671526226100001E-2</v>
      </c>
      <c r="U1462" s="122">
        <v>1.0101818E-5</v>
      </c>
      <c r="V1462" s="154"/>
      <c r="W1462" s="173"/>
      <c r="X1462" s="170" t="s">
        <v>8546</v>
      </c>
      <c r="Y1462" s="76"/>
      <c r="Z1462" s="76"/>
      <c r="AA1462" s="108"/>
    </row>
    <row r="1463" spans="1:27" ht="14.5" customHeight="1">
      <c r="A1463" s="41" t="s">
        <v>8974</v>
      </c>
      <c r="B1463" s="119" t="s">
        <v>8946</v>
      </c>
      <c r="C1463" s="120" t="s">
        <v>8973</v>
      </c>
      <c r="D1463" s="135" t="s">
        <v>8944</v>
      </c>
      <c r="E1463" s="119" t="s">
        <v>8526</v>
      </c>
      <c r="F1463" s="118" t="s">
        <v>8972</v>
      </c>
      <c r="G1463" s="117">
        <v>2.7949854731E-2</v>
      </c>
      <c r="H1463" s="117">
        <v>1.2001160310000001E-3</v>
      </c>
      <c r="I1463" s="117">
        <v>2.9102570999999999E-3</v>
      </c>
      <c r="J1463" s="117">
        <v>4.3660966000000001E-3</v>
      </c>
      <c r="K1463" s="117">
        <v>1.9473384999999999E-2</v>
      </c>
      <c r="L1463" s="116">
        <v>0.14641642857142856</v>
      </c>
      <c r="M1463" s="115">
        <v>2.3805683000000002</v>
      </c>
      <c r="N1463" s="114">
        <v>3.1728287000000002E-3</v>
      </c>
      <c r="O1463" s="114">
        <v>2.9869891999999999E-3</v>
      </c>
      <c r="P1463" s="114">
        <v>1.2999733000000001E-4</v>
      </c>
      <c r="Q1463" s="121">
        <v>5.5842160000000003E-5</v>
      </c>
      <c r="R1463" s="113">
        <v>1.7907608576999998E-7</v>
      </c>
      <c r="S1463" s="112">
        <v>4.8075936385700004E-10</v>
      </c>
      <c r="T1463" s="112">
        <v>7.821030819100001E-3</v>
      </c>
      <c r="U1463" s="122">
        <v>7.9054830999999992E-6</v>
      </c>
      <c r="V1463" s="154"/>
      <c r="W1463" s="173"/>
      <c r="X1463" s="170" t="s">
        <v>8546</v>
      </c>
      <c r="Y1463" s="76"/>
      <c r="Z1463" s="76"/>
      <c r="AA1463" s="108"/>
    </row>
    <row r="1464" spans="1:27" ht="14.5" customHeight="1">
      <c r="A1464" s="41" t="s">
        <v>8971</v>
      </c>
      <c r="B1464" s="119" t="s">
        <v>8946</v>
      </c>
      <c r="C1464" s="120" t="s">
        <v>8970</v>
      </c>
      <c r="D1464" s="135" t="s">
        <v>8944</v>
      </c>
      <c r="E1464" s="119" t="s">
        <v>8526</v>
      </c>
      <c r="F1464" s="118" t="s">
        <v>8969</v>
      </c>
      <c r="G1464" s="117">
        <v>3.9904687245999999E-2</v>
      </c>
      <c r="H1464" s="117">
        <v>2.7833127999999999E-3</v>
      </c>
      <c r="I1464" s="117">
        <v>8.4341881999999996E-3</v>
      </c>
      <c r="J1464" s="117">
        <v>3.4301246000000002E-5</v>
      </c>
      <c r="K1464" s="117">
        <v>2.8652884999999999E-2</v>
      </c>
      <c r="L1464" s="116">
        <v>0.21543522556390976</v>
      </c>
      <c r="M1464" s="115">
        <v>3.0409358000000002</v>
      </c>
      <c r="N1464" s="114">
        <v>6.3850449000000002E-3</v>
      </c>
      <c r="O1464" s="114">
        <v>5.9680719E-3</v>
      </c>
      <c r="P1464" s="114">
        <v>2.1476948E-4</v>
      </c>
      <c r="Q1464" s="114">
        <v>2.0220355E-4</v>
      </c>
      <c r="R1464" s="113">
        <v>3.5779807705000004E-7</v>
      </c>
      <c r="S1464" s="112">
        <v>7.9426582979500006E-10</v>
      </c>
      <c r="T1464" s="112">
        <v>2.8319824318730001E-2</v>
      </c>
      <c r="U1464" s="122">
        <v>1.3546243E-5</v>
      </c>
      <c r="V1464" s="154"/>
      <c r="W1464" s="173"/>
      <c r="X1464" s="170" t="s">
        <v>8546</v>
      </c>
      <c r="Y1464" s="76"/>
      <c r="Z1464" s="76"/>
      <c r="AA1464" s="108"/>
    </row>
    <row r="1465" spans="1:27" ht="14.5" customHeight="1">
      <c r="A1465" s="41" t="s">
        <v>8968</v>
      </c>
      <c r="B1465" s="119" t="s">
        <v>8946</v>
      </c>
      <c r="C1465" s="120" t="s">
        <v>8967</v>
      </c>
      <c r="D1465" s="135" t="s">
        <v>8944</v>
      </c>
      <c r="E1465" s="119" t="s">
        <v>8526</v>
      </c>
      <c r="F1465" s="118" t="s">
        <v>8966</v>
      </c>
      <c r="G1465" s="117">
        <v>6.0716901999999994E-3</v>
      </c>
      <c r="H1465" s="117">
        <v>6.3745817999999997E-4</v>
      </c>
      <c r="I1465" s="117">
        <v>1.0024319699999998E-3</v>
      </c>
      <c r="J1465" s="117">
        <v>2.1874964999999999E-4</v>
      </c>
      <c r="K1465" s="117">
        <v>4.2130503999999996E-3</v>
      </c>
      <c r="L1465" s="116">
        <v>3.1677070676691725E-2</v>
      </c>
      <c r="M1465" s="115">
        <v>1.2575974999999999</v>
      </c>
      <c r="N1465" s="114">
        <v>8.2537137000000002E-4</v>
      </c>
      <c r="O1465" s="114">
        <v>7.7563614999999995E-4</v>
      </c>
      <c r="P1465" s="121">
        <v>3.0689545999999997E-5</v>
      </c>
      <c r="Q1465" s="121">
        <v>1.9045677E-5</v>
      </c>
      <c r="R1465" s="113">
        <v>4.6500968456000006E-8</v>
      </c>
      <c r="S1465" s="112">
        <v>1.134968406959E-10</v>
      </c>
      <c r="T1465" s="112">
        <v>2.6674617305999996E-3</v>
      </c>
      <c r="U1465" s="122">
        <v>1.9975742000000002E-6</v>
      </c>
      <c r="V1465" s="154"/>
      <c r="W1465" s="173"/>
      <c r="X1465" s="170" t="s">
        <v>8546</v>
      </c>
      <c r="Y1465" s="76"/>
      <c r="Z1465" s="76"/>
      <c r="AA1465" s="108"/>
    </row>
    <row r="1466" spans="1:27" ht="14.5" customHeight="1">
      <c r="A1466" s="41" t="s">
        <v>8965</v>
      </c>
      <c r="B1466" s="119" t="s">
        <v>8946</v>
      </c>
      <c r="C1466" s="120" t="s">
        <v>8964</v>
      </c>
      <c r="D1466" s="135" t="s">
        <v>8944</v>
      </c>
      <c r="E1466" s="119" t="s">
        <v>8526</v>
      </c>
      <c r="F1466" s="118" t="s">
        <v>8963</v>
      </c>
      <c r="G1466" s="117">
        <v>3.3916401496000004E-2</v>
      </c>
      <c r="H1466" s="117">
        <v>3.5873716999999996E-3</v>
      </c>
      <c r="I1466" s="117">
        <v>5.3877366999999995E-3</v>
      </c>
      <c r="J1466" s="117">
        <v>1.7365096E-5</v>
      </c>
      <c r="K1466" s="117">
        <v>2.4923928000000001E-2</v>
      </c>
      <c r="L1466" s="116">
        <v>0.18739795488721805</v>
      </c>
      <c r="M1466" s="115">
        <v>2.3688174000000002</v>
      </c>
      <c r="N1466" s="114">
        <v>4.7327762000000002E-3</v>
      </c>
      <c r="O1466" s="114">
        <v>4.4570922000000002E-3</v>
      </c>
      <c r="P1466" s="114">
        <v>1.7802774000000001E-4</v>
      </c>
      <c r="Q1466" s="121">
        <v>9.7656220000000003E-5</v>
      </c>
      <c r="R1466" s="113">
        <v>2.6721176054999999E-7</v>
      </c>
      <c r="S1466" s="112">
        <v>6.5838660694400008E-10</v>
      </c>
      <c r="T1466" s="112">
        <v>1.367734148817E-2</v>
      </c>
      <c r="U1466" s="122">
        <v>1.1145116E-5</v>
      </c>
      <c r="V1466" s="154"/>
      <c r="W1466" s="173"/>
      <c r="X1466" s="170" t="s">
        <v>8546</v>
      </c>
      <c r="Y1466" s="76"/>
      <c r="Z1466" s="76"/>
      <c r="AA1466" s="108"/>
    </row>
    <row r="1467" spans="1:27" ht="14.5" customHeight="1">
      <c r="A1467" s="41" t="s">
        <v>8962</v>
      </c>
      <c r="B1467" s="119" t="s">
        <v>8946</v>
      </c>
      <c r="C1467" s="120" t="s">
        <v>8961</v>
      </c>
      <c r="D1467" s="135" t="s">
        <v>8944</v>
      </c>
      <c r="E1467" s="119" t="s">
        <v>8526</v>
      </c>
      <c r="F1467" s="118" t="s">
        <v>8960</v>
      </c>
      <c r="G1467" s="117">
        <v>2.998778496E-2</v>
      </c>
      <c r="H1467" s="117">
        <v>2.0470973399999998E-3</v>
      </c>
      <c r="I1467" s="117">
        <v>6.2749644000000002E-3</v>
      </c>
      <c r="J1467" s="117">
        <v>1.7150622E-4</v>
      </c>
      <c r="K1467" s="117">
        <v>2.1494216999999999E-2</v>
      </c>
      <c r="L1467" s="116">
        <v>0.16161065413533834</v>
      </c>
      <c r="M1467" s="115">
        <v>2.5146198000000002</v>
      </c>
      <c r="N1467" s="114">
        <v>4.7696848E-3</v>
      </c>
      <c r="O1467" s="114">
        <v>4.4602217000000001E-3</v>
      </c>
      <c r="P1467" s="114">
        <v>1.6076301000000001E-4</v>
      </c>
      <c r="Q1467" s="114">
        <v>1.4870015000000001E-4</v>
      </c>
      <c r="R1467" s="113">
        <v>2.6739938194E-7</v>
      </c>
      <c r="S1467" s="112">
        <v>5.94537769215E-10</v>
      </c>
      <c r="T1467" s="112">
        <v>2.0826351593399999E-2</v>
      </c>
      <c r="U1467" s="122">
        <v>1.0141009E-5</v>
      </c>
      <c r="V1467" s="154"/>
      <c r="W1467" s="173"/>
      <c r="X1467" s="170" t="s">
        <v>8546</v>
      </c>
      <c r="Y1467" s="76"/>
      <c r="Z1467" s="76"/>
      <c r="AA1467" s="108"/>
    </row>
    <row r="1468" spans="1:27" ht="14.5" customHeight="1">
      <c r="A1468" s="41" t="s">
        <v>8959</v>
      </c>
      <c r="B1468" s="119" t="s">
        <v>8946</v>
      </c>
      <c r="C1468" s="120" t="s">
        <v>8958</v>
      </c>
      <c r="D1468" s="135" t="s">
        <v>8944</v>
      </c>
      <c r="E1468" s="119" t="s">
        <v>8526</v>
      </c>
      <c r="F1468" s="118" t="s">
        <v>8957</v>
      </c>
      <c r="G1468" s="117">
        <v>1.339564444E-2</v>
      </c>
      <c r="H1468" s="117">
        <v>1.32126339E-3</v>
      </c>
      <c r="I1468" s="117">
        <v>2.4418427999999999E-3</v>
      </c>
      <c r="J1468" s="117">
        <v>1.3125925E-4</v>
      </c>
      <c r="K1468" s="117">
        <v>9.5012789999999996E-3</v>
      </c>
      <c r="L1468" s="116">
        <v>7.1438187969924807E-2</v>
      </c>
      <c r="M1468" s="115">
        <v>1.5924971000000001</v>
      </c>
      <c r="N1468" s="114">
        <v>1.9463216E-3</v>
      </c>
      <c r="O1468" s="114">
        <v>1.8244348000000001E-3</v>
      </c>
      <c r="P1468" s="121">
        <v>6.9980920999999997E-5</v>
      </c>
      <c r="Q1468" s="121">
        <v>5.1905862000000003E-5</v>
      </c>
      <c r="R1468" s="113">
        <v>1.0937858396E-7</v>
      </c>
      <c r="S1468" s="112">
        <v>2.588051860214E-10</v>
      </c>
      <c r="T1468" s="112">
        <v>7.2697286692000006E-3</v>
      </c>
      <c r="U1468" s="122">
        <v>4.4591464999999999E-6</v>
      </c>
      <c r="V1468" s="154"/>
      <c r="W1468" s="173"/>
      <c r="X1468" s="170" t="s">
        <v>8546</v>
      </c>
      <c r="Y1468" s="76"/>
      <c r="Z1468" s="76"/>
      <c r="AA1468" s="108"/>
    </row>
    <row r="1469" spans="1:27" ht="14.5" customHeight="1">
      <c r="A1469" s="41" t="s">
        <v>8956</v>
      </c>
      <c r="B1469" s="119" t="s">
        <v>8946</v>
      </c>
      <c r="C1469" s="120" t="s">
        <v>8955</v>
      </c>
      <c r="D1469" s="135" t="s">
        <v>8944</v>
      </c>
      <c r="E1469" s="119" t="s">
        <v>8526</v>
      </c>
      <c r="F1469" s="118" t="s">
        <v>8954</v>
      </c>
      <c r="G1469" s="117">
        <v>2.2669357899999999E-2</v>
      </c>
      <c r="H1469" s="117">
        <v>1.8694651500000001E-3</v>
      </c>
      <c r="I1469" s="117">
        <v>2.34212371E-3</v>
      </c>
      <c r="J1469" s="117">
        <v>2.0781704000000001E-4</v>
      </c>
      <c r="K1469" s="117">
        <v>1.8249952E-2</v>
      </c>
      <c r="L1469" s="116">
        <v>0.1372176842105263</v>
      </c>
      <c r="M1469" s="115">
        <v>1.9857228</v>
      </c>
      <c r="N1469" s="114">
        <v>2.9730164999999999E-3</v>
      </c>
      <c r="O1469" s="114">
        <v>2.8258854999999999E-3</v>
      </c>
      <c r="P1469" s="114">
        <v>1.1989684E-4</v>
      </c>
      <c r="Q1469" s="121">
        <v>2.7234080999999999E-5</v>
      </c>
      <c r="R1469" s="113">
        <v>1.6941759857000001E-7</v>
      </c>
      <c r="S1469" s="112">
        <v>4.4340548815299998E-10</v>
      </c>
      <c r="T1469" s="112">
        <v>3.8142970724E-3</v>
      </c>
      <c r="U1469" s="122">
        <v>7.2786522999999996E-6</v>
      </c>
      <c r="V1469" s="154"/>
      <c r="W1469" s="173"/>
      <c r="X1469" s="170" t="s">
        <v>8546</v>
      </c>
      <c r="Y1469" s="76"/>
      <c r="Z1469" s="76"/>
      <c r="AA1469" s="108"/>
    </row>
    <row r="1470" spans="1:27" ht="14.5" customHeight="1">
      <c r="A1470" s="41" t="s">
        <v>8953</v>
      </c>
      <c r="B1470" s="119" t="s">
        <v>8946</v>
      </c>
      <c r="C1470" s="120" t="s">
        <v>8952</v>
      </c>
      <c r="D1470" s="135" t="s">
        <v>8944</v>
      </c>
      <c r="E1470" s="119" t="s">
        <v>8526</v>
      </c>
      <c r="F1470" s="118" t="s">
        <v>8951</v>
      </c>
      <c r="G1470" s="117">
        <v>3.3593469600000002E-2</v>
      </c>
      <c r="H1470" s="117">
        <v>2.6103653E-3</v>
      </c>
      <c r="I1470" s="117">
        <v>6.7163339000000004E-3</v>
      </c>
      <c r="J1470" s="117">
        <v>2.0405839999999999E-4</v>
      </c>
      <c r="K1470" s="117">
        <v>2.4062712E-2</v>
      </c>
      <c r="L1470" s="116">
        <v>0.18092264661654134</v>
      </c>
      <c r="M1470" s="115">
        <v>2.5916605000000001</v>
      </c>
      <c r="N1470" s="114">
        <v>5.1957847999999996E-3</v>
      </c>
      <c r="O1470" s="114">
        <v>4.8629837999999998E-3</v>
      </c>
      <c r="P1470" s="114">
        <v>1.7883963999999999E-4</v>
      </c>
      <c r="Q1470" s="114">
        <v>1.5396136000000001E-4</v>
      </c>
      <c r="R1470" s="113">
        <v>2.9154579299999997E-7</v>
      </c>
      <c r="S1470" s="112">
        <v>6.6138921758300003E-10</v>
      </c>
      <c r="T1470" s="112">
        <v>2.1563215609999999E-2</v>
      </c>
      <c r="U1470" s="122">
        <v>1.1281503E-5</v>
      </c>
      <c r="V1470" s="154"/>
      <c r="W1470" s="173"/>
      <c r="X1470" s="170" t="s">
        <v>8546</v>
      </c>
      <c r="Y1470" s="76"/>
      <c r="Z1470" s="76"/>
      <c r="AA1470" s="108"/>
    </row>
    <row r="1471" spans="1:27" ht="14.5" customHeight="1">
      <c r="A1471" s="41" t="s">
        <v>8950</v>
      </c>
      <c r="B1471" s="119" t="s">
        <v>8946</v>
      </c>
      <c r="C1471" s="120" t="s">
        <v>8949</v>
      </c>
      <c r="D1471" s="135" t="s">
        <v>8944</v>
      </c>
      <c r="E1471" s="119" t="s">
        <v>8526</v>
      </c>
      <c r="F1471" s="118" t="s">
        <v>8948</v>
      </c>
      <c r="G1471" s="117">
        <v>4.0277022100000002E-3</v>
      </c>
      <c r="H1471" s="117">
        <v>3.1477857000000004E-4</v>
      </c>
      <c r="I1471" s="117">
        <v>5.7759612000000005E-4</v>
      </c>
      <c r="J1471" s="117">
        <v>1.9455292E-4</v>
      </c>
      <c r="K1471" s="117">
        <v>2.9407745999999999E-3</v>
      </c>
      <c r="L1471" s="116">
        <v>2.2111087218045111E-2</v>
      </c>
      <c r="M1471" s="115">
        <v>1.2149941</v>
      </c>
      <c r="N1471" s="114">
        <v>5.4333007000000001E-4</v>
      </c>
      <c r="O1471" s="114">
        <v>5.1493039999999995E-4</v>
      </c>
      <c r="P1471" s="121">
        <v>2.0489351999999999E-5</v>
      </c>
      <c r="Q1471" s="121">
        <v>7.9103202000000007E-6</v>
      </c>
      <c r="R1471" s="113">
        <v>3.0871127205999997E-8</v>
      </c>
      <c r="S1471" s="112">
        <v>7.5774229498100007E-11</v>
      </c>
      <c r="T1471" s="112">
        <v>1.1078879560999998E-3</v>
      </c>
      <c r="U1471" s="122">
        <v>1.3272763E-6</v>
      </c>
      <c r="V1471" s="154"/>
      <c r="W1471" s="173"/>
      <c r="X1471" s="170" t="s">
        <v>8546</v>
      </c>
      <c r="Y1471" s="76"/>
      <c r="Z1471" s="76"/>
      <c r="AA1471" s="108"/>
    </row>
    <row r="1472" spans="1:27" ht="14.5" customHeight="1">
      <c r="A1472" s="41" t="s">
        <v>8947</v>
      </c>
      <c r="B1472" s="119" t="s">
        <v>8946</v>
      </c>
      <c r="C1472" s="120" t="s">
        <v>8945</v>
      </c>
      <c r="D1472" s="135" t="s">
        <v>8944</v>
      </c>
      <c r="E1472" s="119" t="s">
        <v>8526</v>
      </c>
      <c r="F1472" s="118" t="s">
        <v>8943</v>
      </c>
      <c r="G1472" s="117">
        <v>2.1368956630000002E-2</v>
      </c>
      <c r="H1472" s="117">
        <v>1.7179941000000001E-3</v>
      </c>
      <c r="I1472" s="117">
        <v>2.481708E-3</v>
      </c>
      <c r="J1472" s="117">
        <v>1.0720153E-4</v>
      </c>
      <c r="K1472" s="117">
        <v>1.7062053000000001E-2</v>
      </c>
      <c r="L1472" s="116">
        <v>0.1282861127819549</v>
      </c>
      <c r="M1472" s="115">
        <v>1.9987911</v>
      </c>
      <c r="N1472" s="114">
        <v>2.8736362999999998E-3</v>
      </c>
      <c r="O1472" s="114">
        <v>2.7418327999999999E-3</v>
      </c>
      <c r="P1472" s="114">
        <v>1.1366236E-4</v>
      </c>
      <c r="Q1472" s="121">
        <v>1.8141115999999999E-5</v>
      </c>
      <c r="R1472" s="113">
        <v>1.6437846422000001E-7</v>
      </c>
      <c r="S1472" s="112">
        <v>4.2034897788759998E-10</v>
      </c>
      <c r="T1472" s="112">
        <v>2.5407726006999999E-3</v>
      </c>
      <c r="U1472" s="122">
        <v>6.9447674000000003E-6</v>
      </c>
      <c r="V1472" s="154"/>
      <c r="W1472" s="173"/>
      <c r="X1472" s="170" t="s">
        <v>8546</v>
      </c>
      <c r="Y1472" s="76"/>
      <c r="Z1472" s="76"/>
      <c r="AA1472" s="108"/>
    </row>
    <row r="1473" spans="1:27" ht="14.5" customHeight="1">
      <c r="B1473" s="119" t="s">
        <v>8704</v>
      </c>
      <c r="C1473" s="133" t="s">
        <v>8942</v>
      </c>
      <c r="D1473" s="133"/>
      <c r="G1473" s="131"/>
      <c r="H1473" s="131"/>
      <c r="I1473" s="131"/>
      <c r="J1473" s="131"/>
      <c r="K1473" s="131"/>
      <c r="L1473" s="131"/>
      <c r="M1473" s="100"/>
      <c r="N1473" s="41"/>
      <c r="O1473" s="41"/>
      <c r="V1473" s="152"/>
      <c r="W1473" s="172"/>
      <c r="X1473" s="170"/>
      <c r="Y1473" s="76"/>
      <c r="Z1473" s="76"/>
      <c r="AA1473" s="108"/>
    </row>
    <row r="1474" spans="1:27" ht="14.5" customHeight="1">
      <c r="B1474" s="119" t="s">
        <v>8704</v>
      </c>
      <c r="C1474" s="133" t="s">
        <v>8941</v>
      </c>
      <c r="D1474" s="133" t="s">
        <v>8940</v>
      </c>
      <c r="G1474" s="131"/>
      <c r="H1474" s="131"/>
      <c r="I1474" s="131"/>
      <c r="J1474" s="131"/>
      <c r="K1474" s="131"/>
      <c r="L1474" s="131"/>
      <c r="M1474" s="100"/>
      <c r="N1474" s="41"/>
      <c r="O1474" s="41"/>
      <c r="V1474" s="130"/>
      <c r="W1474" s="105"/>
      <c r="X1474" s="76"/>
      <c r="Y1474" s="76"/>
      <c r="Z1474" s="76"/>
      <c r="AA1474" s="108"/>
    </row>
    <row r="1475" spans="1:27" ht="14.5" customHeight="1">
      <c r="A1475" s="41" t="s">
        <v>8939</v>
      </c>
      <c r="B1475" s="119" t="s">
        <v>8902</v>
      </c>
      <c r="C1475" s="120" t="s">
        <v>8938</v>
      </c>
      <c r="D1475" s="135" t="s">
        <v>8900</v>
      </c>
      <c r="E1475" s="119" t="s">
        <v>8526</v>
      </c>
      <c r="F1475" s="118" t="s">
        <v>8937</v>
      </c>
      <c r="G1475" s="117">
        <v>3.1909543220000003E-2</v>
      </c>
      <c r="H1475" s="117">
        <v>2.6778087800000002E-3</v>
      </c>
      <c r="I1475" s="117">
        <v>4.0013372999999994E-3</v>
      </c>
      <c r="J1475" s="117">
        <v>1.7533014E-4</v>
      </c>
      <c r="K1475" s="117">
        <v>2.5055067E-2</v>
      </c>
      <c r="L1475" s="116">
        <v>0.18838396240601504</v>
      </c>
      <c r="M1475" s="115">
        <v>1.9736256999999999</v>
      </c>
      <c r="N1475" s="114">
        <v>4.3000427999999999E-3</v>
      </c>
      <c r="O1475" s="114">
        <v>4.0565664999999999E-3</v>
      </c>
      <c r="P1475" s="114">
        <v>1.6957317000000001E-4</v>
      </c>
      <c r="Q1475" s="121">
        <v>7.3903180999999995E-5</v>
      </c>
      <c r="R1475" s="113">
        <v>2.4319943268999999E-7</v>
      </c>
      <c r="S1475" s="112">
        <v>6.2711969637299997E-10</v>
      </c>
      <c r="T1475" s="112">
        <v>1.0350585773499999E-2</v>
      </c>
      <c r="U1475" s="122">
        <v>9.6243605000000008E-6</v>
      </c>
      <c r="V1475" s="110"/>
      <c r="W1475" s="173"/>
      <c r="X1475" s="170" t="s">
        <v>8546</v>
      </c>
      <c r="Y1475" s="76"/>
      <c r="Z1475" s="76"/>
      <c r="AA1475" s="108"/>
    </row>
    <row r="1476" spans="1:27" ht="14.5" customHeight="1">
      <c r="A1476" s="41" t="s">
        <v>8936</v>
      </c>
      <c r="B1476" s="119" t="s">
        <v>8902</v>
      </c>
      <c r="C1476" s="120" t="s">
        <v>8935</v>
      </c>
      <c r="D1476" s="135" t="s">
        <v>8900</v>
      </c>
      <c r="E1476" s="119" t="s">
        <v>8526</v>
      </c>
      <c r="F1476" s="118" t="s">
        <v>8934</v>
      </c>
      <c r="G1476" s="117">
        <v>1.2902601090000001E-3</v>
      </c>
      <c r="H1476" s="117">
        <v>1.6417021E-4</v>
      </c>
      <c r="I1476" s="117">
        <v>2.7099915000000001E-4</v>
      </c>
      <c r="J1476" s="117">
        <v>1.3428679E-5</v>
      </c>
      <c r="K1476" s="117">
        <v>8.4166207000000001E-4</v>
      </c>
      <c r="L1476" s="116">
        <v>6.3282862406015038E-3</v>
      </c>
      <c r="M1476" s="115">
        <v>1.1162515</v>
      </c>
      <c r="N1476" s="114">
        <v>1.8984644999999999E-4</v>
      </c>
      <c r="O1476" s="114">
        <v>1.7749148000000001E-4</v>
      </c>
      <c r="P1476" s="121">
        <v>6.5803644000000002E-6</v>
      </c>
      <c r="Q1476" s="121">
        <v>5.7746042999999997E-6</v>
      </c>
      <c r="R1476" s="113">
        <v>1.0640976025999999E-8</v>
      </c>
      <c r="S1476" s="112">
        <v>2.4335667513900001E-11</v>
      </c>
      <c r="T1476" s="112">
        <v>8.0876811755000008E-4</v>
      </c>
      <c r="U1476" s="122">
        <v>4.6607425999999999E-7</v>
      </c>
      <c r="V1476" s="154"/>
      <c r="W1476" s="173"/>
      <c r="X1476" s="170" t="s">
        <v>8546</v>
      </c>
      <c r="Y1476" s="76"/>
      <c r="Z1476" s="76"/>
      <c r="AA1476" s="108"/>
    </row>
    <row r="1477" spans="1:27" ht="14.5" customHeight="1">
      <c r="A1477" s="41" t="s">
        <v>8933</v>
      </c>
      <c r="B1477" s="119" t="s">
        <v>8902</v>
      </c>
      <c r="C1477" s="120" t="s">
        <v>8932</v>
      </c>
      <c r="D1477" s="135" t="s">
        <v>8900</v>
      </c>
      <c r="E1477" s="119" t="s">
        <v>8526</v>
      </c>
      <c r="F1477" s="118" t="s">
        <v>8931</v>
      </c>
      <c r="G1477" s="117">
        <v>1.1325065381E-4</v>
      </c>
      <c r="H1477" s="117">
        <v>1.35746131E-6</v>
      </c>
      <c r="I1477" s="117">
        <v>2.7539095000000002E-6</v>
      </c>
      <c r="J1477" s="117">
        <v>1.5494628999999998E-5</v>
      </c>
      <c r="K1477" s="117">
        <v>9.3644654000000002E-5</v>
      </c>
      <c r="L1477" s="116">
        <v>7.0409514285714285E-4</v>
      </c>
      <c r="M1477" s="115">
        <v>1.0526316</v>
      </c>
      <c r="N1477" s="121">
        <v>1.2182467E-5</v>
      </c>
      <c r="O1477" s="121">
        <v>1.1628972999999999E-5</v>
      </c>
      <c r="P1477" s="121">
        <v>5.5126109000000001E-7</v>
      </c>
      <c r="Q1477" s="121">
        <v>2.2329324E-9</v>
      </c>
      <c r="R1477" s="113">
        <v>6.9718065219000003E-10</v>
      </c>
      <c r="S1477" s="112">
        <v>2.0386874552779998E-12</v>
      </c>
      <c r="T1477" s="112">
        <v>3.1273563999999999E-7</v>
      </c>
      <c r="U1477" s="122">
        <v>2.8423477999999999E-8</v>
      </c>
      <c r="V1477" s="154"/>
      <c r="W1477" s="173"/>
      <c r="X1477" s="170" t="s">
        <v>8546</v>
      </c>
      <c r="Y1477" s="76"/>
      <c r="Z1477" s="76"/>
      <c r="AA1477" s="108"/>
    </row>
    <row r="1478" spans="1:27" ht="14.5" customHeight="1">
      <c r="A1478" s="41" t="s">
        <v>8930</v>
      </c>
      <c r="B1478" s="119" t="s">
        <v>8902</v>
      </c>
      <c r="C1478" s="120" t="s">
        <v>8929</v>
      </c>
      <c r="D1478" s="135" t="s">
        <v>8900</v>
      </c>
      <c r="E1478" s="119" t="s">
        <v>8526</v>
      </c>
      <c r="F1478" s="118" t="s">
        <v>8928</v>
      </c>
      <c r="G1478" s="117">
        <v>2.5051429457E-2</v>
      </c>
      <c r="H1478" s="117">
        <v>1.1123824900000001E-3</v>
      </c>
      <c r="I1478" s="117">
        <v>1.8686452199999999E-3</v>
      </c>
      <c r="J1478" s="117">
        <v>8.9671117469999999E-3</v>
      </c>
      <c r="K1478" s="117">
        <v>1.310329E-2</v>
      </c>
      <c r="L1478" s="116">
        <v>9.852097744360902E-2</v>
      </c>
      <c r="M1478" s="115">
        <v>2.4007019000000001</v>
      </c>
      <c r="N1478" s="114">
        <v>2.1951851000000001E-3</v>
      </c>
      <c r="O1478" s="114">
        <v>2.0832779E-3</v>
      </c>
      <c r="P1478" s="121">
        <v>8.6851248999999993E-5</v>
      </c>
      <c r="Q1478" s="121">
        <v>2.5055940000000001E-5</v>
      </c>
      <c r="R1478" s="113">
        <v>1.2489675827000002E-7</v>
      </c>
      <c r="S1478" s="112">
        <v>3.2119544785450001E-10</v>
      </c>
      <c r="T1478" s="112">
        <v>3.5092352919600003E-3</v>
      </c>
      <c r="U1478" s="122">
        <v>6.3718037E-6</v>
      </c>
      <c r="V1478" s="154"/>
      <c r="W1478" s="173"/>
      <c r="X1478" s="170" t="s">
        <v>8546</v>
      </c>
      <c r="Y1478" s="76"/>
      <c r="Z1478" s="76"/>
      <c r="AA1478" s="108"/>
    </row>
    <row r="1479" spans="1:27" ht="14.5" customHeight="1">
      <c r="A1479" s="41" t="s">
        <v>8927</v>
      </c>
      <c r="B1479" s="119" t="s">
        <v>8902</v>
      </c>
      <c r="C1479" s="120" t="s">
        <v>8926</v>
      </c>
      <c r="D1479" s="135" t="s">
        <v>8900</v>
      </c>
      <c r="E1479" s="119" t="s">
        <v>8526</v>
      </c>
      <c r="F1479" s="118" t="s">
        <v>8925</v>
      </c>
      <c r="G1479" s="117">
        <v>1.1450035966E-3</v>
      </c>
      <c r="H1479" s="117">
        <v>1.0354021199999999E-4</v>
      </c>
      <c r="I1479" s="117">
        <v>2.9143200399999998E-4</v>
      </c>
      <c r="J1479" s="117">
        <v>2.0659506000000002E-6</v>
      </c>
      <c r="K1479" s="117">
        <v>7.4796542999999997E-4</v>
      </c>
      <c r="L1479" s="116">
        <v>5.6238002255639095E-3</v>
      </c>
      <c r="M1479" s="115">
        <v>1.1217404</v>
      </c>
      <c r="N1479" s="114">
        <v>1.9114539999999999E-4</v>
      </c>
      <c r="O1479" s="114">
        <v>1.7813846999999999E-4</v>
      </c>
      <c r="P1479" s="121">
        <v>6.0524768999999997E-6</v>
      </c>
      <c r="Q1479" s="121">
        <v>6.9544572999999998E-6</v>
      </c>
      <c r="R1479" s="113">
        <v>1.06797643464E-8</v>
      </c>
      <c r="S1479" s="112">
        <v>2.238342082072E-11</v>
      </c>
      <c r="T1479" s="112">
        <v>9.7401362808499994E-4</v>
      </c>
      <c r="U1479" s="122">
        <v>4.2454346000000002E-7</v>
      </c>
      <c r="V1479" s="154"/>
      <c r="W1479" s="173"/>
      <c r="X1479" s="170" t="s">
        <v>8546</v>
      </c>
      <c r="Y1479" s="76"/>
      <c r="Z1479" s="76"/>
      <c r="AA1479" s="108"/>
    </row>
    <row r="1480" spans="1:27" ht="14.5" customHeight="1">
      <c r="A1480" s="41" t="s">
        <v>8924</v>
      </c>
      <c r="B1480" s="119" t="s">
        <v>8902</v>
      </c>
      <c r="C1480" s="120" t="s">
        <v>8923</v>
      </c>
      <c r="D1480" s="135" t="s">
        <v>8900</v>
      </c>
      <c r="E1480" s="119" t="s">
        <v>8526</v>
      </c>
      <c r="F1480" s="118" t="s">
        <v>8922</v>
      </c>
      <c r="G1480" s="117">
        <v>1.3553596083E-2</v>
      </c>
      <c r="H1480" s="117">
        <v>1.52235163E-3</v>
      </c>
      <c r="I1480" s="117">
        <v>3.9641149999999998E-3</v>
      </c>
      <c r="J1480" s="117">
        <v>1.0329753E-5</v>
      </c>
      <c r="K1480" s="117">
        <v>8.0567997000000006E-3</v>
      </c>
      <c r="L1480" s="116">
        <v>6.0577441353383457E-2</v>
      </c>
      <c r="M1480" s="115">
        <v>1.9897309999999999</v>
      </c>
      <c r="N1480" s="114">
        <v>2.3322945000000001E-3</v>
      </c>
      <c r="O1480" s="114">
        <v>2.1682423E-3</v>
      </c>
      <c r="P1480" s="121">
        <v>7.0475056999999994E-5</v>
      </c>
      <c r="Q1480" s="121">
        <v>9.3577159000000004E-5</v>
      </c>
      <c r="R1480" s="113">
        <v>1.2999054736E-7</v>
      </c>
      <c r="S1480" s="112">
        <v>2.6063261017429999E-10</v>
      </c>
      <c r="T1480" s="112">
        <v>1.3106044490419999E-2</v>
      </c>
      <c r="U1480" s="122">
        <v>5.3846085E-6</v>
      </c>
      <c r="V1480" s="154"/>
      <c r="W1480" s="173"/>
      <c r="X1480" s="170" t="s">
        <v>8546</v>
      </c>
      <c r="Y1480" s="76"/>
      <c r="Z1480" s="76"/>
      <c r="AA1480" s="108"/>
    </row>
    <row r="1481" spans="1:27" ht="14.5" customHeight="1">
      <c r="A1481" s="41" t="s">
        <v>8921</v>
      </c>
      <c r="B1481" s="119" t="s">
        <v>8902</v>
      </c>
      <c r="C1481" s="120" t="s">
        <v>8920</v>
      </c>
      <c r="D1481" s="135" t="s">
        <v>8900</v>
      </c>
      <c r="E1481" s="119" t="s">
        <v>8526</v>
      </c>
      <c r="F1481" s="118" t="s">
        <v>8919</v>
      </c>
      <c r="G1481" s="117">
        <v>3.6570645840999998E-2</v>
      </c>
      <c r="H1481" s="117">
        <v>2.7230602000000003E-3</v>
      </c>
      <c r="I1481" s="117">
        <v>4.1366659999999998E-3</v>
      </c>
      <c r="J1481" s="117">
        <v>5.6813641E-5</v>
      </c>
      <c r="K1481" s="117">
        <v>2.9654106E-2</v>
      </c>
      <c r="L1481" s="116">
        <v>0.22296320300751879</v>
      </c>
      <c r="M1481" s="115">
        <v>2.4708304000000001</v>
      </c>
      <c r="N1481" s="114">
        <v>4.9654162999999999E-3</v>
      </c>
      <c r="O1481" s="114">
        <v>4.7190938E-3</v>
      </c>
      <c r="P1481" s="114">
        <v>1.9613802E-4</v>
      </c>
      <c r="Q1481" s="121">
        <v>5.0184481000000002E-5</v>
      </c>
      <c r="R1481" s="113">
        <v>2.8291929542E-7</v>
      </c>
      <c r="S1481" s="112">
        <v>7.2536249768499995E-10</v>
      </c>
      <c r="T1481" s="112">
        <v>7.0286387973000006E-3</v>
      </c>
      <c r="U1481" s="122">
        <v>1.1494752000000001E-5</v>
      </c>
      <c r="V1481" s="154"/>
      <c r="W1481" s="173"/>
      <c r="X1481" s="170" t="s">
        <v>8546</v>
      </c>
      <c r="Y1481" s="76"/>
      <c r="Z1481" s="76"/>
      <c r="AA1481" s="108"/>
    </row>
    <row r="1482" spans="1:27" ht="14.5" customHeight="1">
      <c r="A1482" s="41" t="s">
        <v>8918</v>
      </c>
      <c r="B1482" s="119" t="s">
        <v>8902</v>
      </c>
      <c r="C1482" s="120" t="s">
        <v>8917</v>
      </c>
      <c r="D1482" s="135" t="s">
        <v>8900</v>
      </c>
      <c r="E1482" s="119" t="s">
        <v>8526</v>
      </c>
      <c r="F1482" s="118" t="s">
        <v>8916</v>
      </c>
      <c r="G1482" s="117">
        <v>4.5580691199999995E-2</v>
      </c>
      <c r="H1482" s="117">
        <v>2.6977831000000001E-3</v>
      </c>
      <c r="I1482" s="117">
        <v>8.5734340999999992E-3</v>
      </c>
      <c r="J1482" s="117">
        <v>0</v>
      </c>
      <c r="K1482" s="117">
        <v>3.4309474E-2</v>
      </c>
      <c r="L1482" s="116">
        <v>0.25796596992481202</v>
      </c>
      <c r="M1482" s="115">
        <v>3.0994152000000001</v>
      </c>
      <c r="N1482" s="114">
        <v>7.1548428999999997E-3</v>
      </c>
      <c r="O1482" s="114">
        <v>6.6992075999999998E-3</v>
      </c>
      <c r="P1482" s="114">
        <v>2.4748967000000002E-4</v>
      </c>
      <c r="Q1482" s="114">
        <v>2.0814561E-4</v>
      </c>
      <c r="R1482" s="113">
        <v>4.0163114827999999E-7</v>
      </c>
      <c r="S1482" s="112">
        <v>9.1527243739700002E-10</v>
      </c>
      <c r="T1482" s="112">
        <v>2.9152047E-2</v>
      </c>
      <c r="U1482" s="122">
        <v>1.4859919E-5</v>
      </c>
      <c r="V1482" s="154"/>
      <c r="W1482" s="173"/>
      <c r="X1482" s="170" t="s">
        <v>8546</v>
      </c>
      <c r="Y1482" s="76"/>
      <c r="Z1482" s="76"/>
      <c r="AA1482" s="108"/>
    </row>
    <row r="1483" spans="1:27" ht="14.5" customHeight="1">
      <c r="A1483" s="41" t="s">
        <v>8915</v>
      </c>
      <c r="B1483" s="119" t="s">
        <v>8902</v>
      </c>
      <c r="C1483" s="120" t="s">
        <v>8914</v>
      </c>
      <c r="D1483" s="135" t="s">
        <v>8900</v>
      </c>
      <c r="E1483" s="119" t="s">
        <v>8526</v>
      </c>
      <c r="F1483" s="118" t="s">
        <v>8913</v>
      </c>
      <c r="G1483" s="117">
        <v>1.5601714345000002E-2</v>
      </c>
      <c r="H1483" s="117">
        <v>4.4254419000000001E-4</v>
      </c>
      <c r="I1483" s="117">
        <v>8.9017068999999998E-4</v>
      </c>
      <c r="J1483" s="117">
        <v>1.2195644865000001E-2</v>
      </c>
      <c r="K1483" s="117">
        <v>2.0733546000000001E-3</v>
      </c>
      <c r="L1483" s="116">
        <v>1.5589132330827067E-2</v>
      </c>
      <c r="M1483" s="115">
        <v>2.3060961999999998</v>
      </c>
      <c r="N1483" s="114">
        <v>5.2336839999999999E-4</v>
      </c>
      <c r="O1483" s="114">
        <v>4.9369702999999996E-4</v>
      </c>
      <c r="P1483" s="121">
        <v>1.7593232E-5</v>
      </c>
      <c r="Q1483" s="121">
        <v>1.2078144000000001E-5</v>
      </c>
      <c r="R1483" s="113">
        <v>2.9598143503000001E-8</v>
      </c>
      <c r="S1483" s="112">
        <v>6.5063727068600006E-11</v>
      </c>
      <c r="T1483" s="112">
        <v>1.6916167064999999E-3</v>
      </c>
      <c r="U1483" s="122">
        <v>3.3020023000000002E-6</v>
      </c>
      <c r="V1483" s="154"/>
      <c r="W1483" s="173"/>
      <c r="X1483" s="170" t="s">
        <v>8546</v>
      </c>
      <c r="Y1483" s="76"/>
      <c r="Z1483" s="76"/>
      <c r="AA1483" s="108"/>
    </row>
    <row r="1484" spans="1:27" ht="14.5" customHeight="1">
      <c r="A1484" s="41" t="s">
        <v>8912</v>
      </c>
      <c r="B1484" s="119" t="s">
        <v>8902</v>
      </c>
      <c r="C1484" s="120" t="s">
        <v>8911</v>
      </c>
      <c r="D1484" s="135" t="s">
        <v>8900</v>
      </c>
      <c r="E1484" s="119" t="s">
        <v>8526</v>
      </c>
      <c r="F1484" s="118" t="s">
        <v>8910</v>
      </c>
      <c r="G1484" s="117">
        <v>1.2901842089E-2</v>
      </c>
      <c r="H1484" s="117">
        <v>5.8285137000000003E-5</v>
      </c>
      <c r="I1484" s="117">
        <v>1.3374618199999999E-4</v>
      </c>
      <c r="J1484" s="117">
        <v>5.1132276999999999E-4</v>
      </c>
      <c r="K1484" s="117">
        <v>1.2198488E-2</v>
      </c>
      <c r="L1484" s="116">
        <v>9.1717954887218039E-2</v>
      </c>
      <c r="M1484" s="115">
        <v>1.0628655</v>
      </c>
      <c r="N1484" s="114">
        <v>1.5287530000000001E-3</v>
      </c>
      <c r="O1484" s="114">
        <v>1.4573349999999999E-3</v>
      </c>
      <c r="P1484" s="121">
        <v>7.0303605000000003E-5</v>
      </c>
      <c r="Q1484" s="121">
        <v>1.1144148E-6</v>
      </c>
      <c r="R1484" s="113">
        <v>8.7370204612700005E-8</v>
      </c>
      <c r="S1484" s="112">
        <v>2.5999854364329994E-10</v>
      </c>
      <c r="T1484" s="112">
        <v>1.5608050599999999E-4</v>
      </c>
      <c r="U1484" s="122">
        <v>2.885793E-6</v>
      </c>
      <c r="V1484" s="154"/>
      <c r="W1484" s="173"/>
      <c r="X1484" s="170" t="s">
        <v>8546</v>
      </c>
      <c r="Y1484" s="76"/>
      <c r="Z1484" s="76"/>
      <c r="AA1484" s="108"/>
    </row>
    <row r="1485" spans="1:27" ht="14.5" customHeight="1">
      <c r="A1485" s="41" t="s">
        <v>8909</v>
      </c>
      <c r="B1485" s="119" t="s">
        <v>8902</v>
      </c>
      <c r="C1485" s="120" t="s">
        <v>8908</v>
      </c>
      <c r="D1485" s="135" t="s">
        <v>8900</v>
      </c>
      <c r="E1485" s="119" t="s">
        <v>8526</v>
      </c>
      <c r="F1485" s="118" t="s">
        <v>8907</v>
      </c>
      <c r="G1485" s="117">
        <v>1.6635095299999999E-4</v>
      </c>
      <c r="H1485" s="117">
        <v>1.13956224E-5</v>
      </c>
      <c r="I1485" s="117">
        <v>2.73803486E-5</v>
      </c>
      <c r="J1485" s="117">
        <v>2.5824382E-5</v>
      </c>
      <c r="K1485" s="117">
        <v>1.0175059999999999E-4</v>
      </c>
      <c r="L1485" s="116">
        <v>7.6504210526315785E-4</v>
      </c>
      <c r="M1485" s="115">
        <v>1.0580094</v>
      </c>
      <c r="N1485" s="121">
        <v>2.1395778999999999E-5</v>
      </c>
      <c r="O1485" s="121">
        <v>2.0105798000000001E-5</v>
      </c>
      <c r="P1485" s="121">
        <v>7.5166970000000003E-7</v>
      </c>
      <c r="Q1485" s="121">
        <v>5.3831131000000005E-7</v>
      </c>
      <c r="R1485" s="113">
        <v>1.2053835892E-9</v>
      </c>
      <c r="S1485" s="112">
        <v>2.7798435557240002E-12</v>
      </c>
      <c r="T1485" s="112">
        <v>7.5393741060000001E-5</v>
      </c>
      <c r="U1485" s="122">
        <v>5.7409835E-8</v>
      </c>
      <c r="V1485" s="154"/>
      <c r="W1485" s="173"/>
      <c r="X1485" s="170" t="s">
        <v>8546</v>
      </c>
      <c r="Y1485" s="76"/>
      <c r="Z1485" s="76"/>
      <c r="AA1485" s="108"/>
    </row>
    <row r="1486" spans="1:27" ht="14.5" customHeight="1">
      <c r="A1486" s="41" t="s">
        <v>8906</v>
      </c>
      <c r="B1486" s="119" t="s">
        <v>8902</v>
      </c>
      <c r="C1486" s="120" t="s">
        <v>8905</v>
      </c>
      <c r="D1486" s="135" t="s">
        <v>8900</v>
      </c>
      <c r="E1486" s="119" t="s">
        <v>8526</v>
      </c>
      <c r="F1486" s="118" t="s">
        <v>8904</v>
      </c>
      <c r="G1486" s="117">
        <v>3.8641549888000004E-2</v>
      </c>
      <c r="H1486" s="117">
        <v>2.7683801E-3</v>
      </c>
      <c r="I1486" s="117">
        <v>4.1315308999999995E-3</v>
      </c>
      <c r="J1486" s="117">
        <v>4.6483887999999998E-5</v>
      </c>
      <c r="K1486" s="117">
        <v>3.1695155000000003E-2</v>
      </c>
      <c r="L1486" s="116">
        <v>0.23830943609022556</v>
      </c>
      <c r="M1486" s="115">
        <v>2.4295439000000001</v>
      </c>
      <c r="N1486" s="114">
        <v>5.2009689999999997E-3</v>
      </c>
      <c r="O1486" s="114">
        <v>4.9343019000000002E-3</v>
      </c>
      <c r="P1486" s="114">
        <v>2.0789916999999999E-4</v>
      </c>
      <c r="Q1486" s="121">
        <v>5.8767931999999998E-5</v>
      </c>
      <c r="R1486" s="113">
        <v>2.9582145553E-7</v>
      </c>
      <c r="S1486" s="112">
        <v>7.6885787167200002E-10</v>
      </c>
      <c r="T1486" s="112">
        <v>8.2308029069100008E-3</v>
      </c>
      <c r="U1486" s="122">
        <v>1.1739157999999999E-5</v>
      </c>
      <c r="V1486" s="154"/>
      <c r="W1486" s="173"/>
      <c r="X1486" s="170" t="s">
        <v>8546</v>
      </c>
      <c r="Y1486" s="76"/>
      <c r="Z1486" s="76"/>
      <c r="AA1486" s="108"/>
    </row>
    <row r="1487" spans="1:27" ht="14.5" customHeight="1">
      <c r="A1487" s="41" t="s">
        <v>8903</v>
      </c>
      <c r="B1487" s="119" t="s">
        <v>8902</v>
      </c>
      <c r="C1487" s="120" t="s">
        <v>8901</v>
      </c>
      <c r="D1487" s="135" t="s">
        <v>8900</v>
      </c>
      <c r="E1487" s="119" t="s">
        <v>8526</v>
      </c>
      <c r="F1487" s="118" t="s">
        <v>8899</v>
      </c>
      <c r="G1487" s="117">
        <v>6.1691786299999992E-3</v>
      </c>
      <c r="H1487" s="117">
        <v>7.4752415999999996E-4</v>
      </c>
      <c r="I1487" s="117">
        <v>1.1287262699999998E-3</v>
      </c>
      <c r="J1487" s="117">
        <v>0</v>
      </c>
      <c r="K1487" s="117">
        <v>4.2929281999999997E-3</v>
      </c>
      <c r="L1487" s="116">
        <v>3.2277655639097742E-2</v>
      </c>
      <c r="M1487" s="115">
        <v>1.3094737000000001</v>
      </c>
      <c r="N1487" s="114">
        <v>8.8214775000000005E-4</v>
      </c>
      <c r="O1487" s="114">
        <v>8.2648754E-4</v>
      </c>
      <c r="P1487" s="121">
        <v>3.2000503000000001E-5</v>
      </c>
      <c r="Q1487" s="121">
        <v>2.3659705E-5</v>
      </c>
      <c r="R1487" s="113">
        <v>4.9549612465999999E-8</v>
      </c>
      <c r="S1487" s="112">
        <v>1.1834505424060002E-10</v>
      </c>
      <c r="T1487" s="112">
        <v>3.3136842E-3</v>
      </c>
      <c r="U1487" s="122">
        <v>2.1183361000000002E-6</v>
      </c>
      <c r="V1487" s="154"/>
      <c r="W1487" s="173"/>
      <c r="X1487" s="170" t="s">
        <v>8546</v>
      </c>
      <c r="Y1487" s="76"/>
      <c r="Z1487" s="76"/>
      <c r="AA1487" s="108"/>
    </row>
    <row r="1488" spans="1:27" ht="14.5" customHeight="1">
      <c r="B1488" s="119" t="s">
        <v>8704</v>
      </c>
      <c r="C1488" s="133" t="s">
        <v>8898</v>
      </c>
      <c r="D1488" s="133" t="s">
        <v>8897</v>
      </c>
      <c r="G1488" s="131"/>
      <c r="H1488" s="131"/>
      <c r="I1488" s="131"/>
      <c r="J1488" s="131"/>
      <c r="K1488" s="131"/>
      <c r="L1488" s="131"/>
      <c r="M1488" s="100"/>
      <c r="N1488" s="41"/>
      <c r="O1488" s="41"/>
      <c r="V1488" s="152"/>
      <c r="W1488" s="172"/>
      <c r="X1488" s="170"/>
      <c r="Y1488" s="76"/>
      <c r="Z1488" s="76"/>
      <c r="AA1488" s="108"/>
    </row>
    <row r="1489" spans="1:27" ht="14.5" customHeight="1">
      <c r="A1489" s="41" t="s">
        <v>8896</v>
      </c>
      <c r="B1489" s="119" t="s">
        <v>8802</v>
      </c>
      <c r="C1489" s="120" t="s">
        <v>8895</v>
      </c>
      <c r="D1489" s="135" t="s">
        <v>8800</v>
      </c>
      <c r="E1489" s="119" t="s">
        <v>8526</v>
      </c>
      <c r="F1489" s="118" t="s">
        <v>8894</v>
      </c>
      <c r="G1489" s="117">
        <v>3.2358474429999999E-2</v>
      </c>
      <c r="H1489" s="117">
        <v>2.51926862E-3</v>
      </c>
      <c r="I1489" s="117">
        <v>5.5077349000000001E-3</v>
      </c>
      <c r="J1489" s="117">
        <v>1.2759229099999999E-3</v>
      </c>
      <c r="K1489" s="117">
        <v>2.3055547999999999E-2</v>
      </c>
      <c r="L1489" s="116">
        <v>0.173349984962406</v>
      </c>
      <c r="M1489" s="115">
        <v>2.5631385999999998</v>
      </c>
      <c r="N1489" s="114">
        <v>3.9729745000000004E-3</v>
      </c>
      <c r="O1489" s="114">
        <v>3.8005160999999999E-3</v>
      </c>
      <c r="P1489" s="114">
        <v>1.5587015000000001E-4</v>
      </c>
      <c r="Q1489" s="121">
        <v>1.658822E-5</v>
      </c>
      <c r="R1489" s="113">
        <v>2.2784868863E-7</v>
      </c>
      <c r="S1489" s="112">
        <v>5.7644287727399996E-10</v>
      </c>
      <c r="T1489" s="112">
        <v>2.3232801018000003E-3</v>
      </c>
      <c r="U1489" s="122">
        <v>9.0902059999999995E-6</v>
      </c>
      <c r="V1489" s="154"/>
      <c r="W1489" s="173"/>
      <c r="X1489" s="170" t="s">
        <v>8546</v>
      </c>
      <c r="Y1489" s="76"/>
      <c r="Z1489" s="76"/>
      <c r="AA1489" s="108"/>
    </row>
    <row r="1490" spans="1:27" ht="14.5" customHeight="1">
      <c r="A1490" s="41" t="s">
        <v>8893</v>
      </c>
      <c r="B1490" s="119" t="s">
        <v>8802</v>
      </c>
      <c r="C1490" s="120" t="s">
        <v>8892</v>
      </c>
      <c r="D1490" s="135" t="s">
        <v>8800</v>
      </c>
      <c r="E1490" s="119" t="s">
        <v>8526</v>
      </c>
      <c r="F1490" s="118" t="s">
        <v>8891</v>
      </c>
      <c r="G1490" s="117">
        <v>3.9684888586E-2</v>
      </c>
      <c r="H1490" s="117">
        <v>1.71842526E-4</v>
      </c>
      <c r="I1490" s="117">
        <v>5.0533336000000003E-4</v>
      </c>
      <c r="J1490" s="117">
        <v>2.6494756999999999E-3</v>
      </c>
      <c r="K1490" s="117">
        <v>3.6358237000000002E-2</v>
      </c>
      <c r="L1490" s="116">
        <v>0.2733702030075188</v>
      </c>
      <c r="M1490" s="115">
        <v>3.6458469</v>
      </c>
      <c r="N1490" s="114">
        <v>4.5614909000000004E-3</v>
      </c>
      <c r="O1490" s="114">
        <v>4.3250001000000003E-3</v>
      </c>
      <c r="P1490" s="114">
        <v>2.0926576000000001E-4</v>
      </c>
      <c r="Q1490" s="121">
        <v>2.7224996E-5</v>
      </c>
      <c r="R1490" s="113">
        <v>2.5929257410599999E-7</v>
      </c>
      <c r="S1490" s="112">
        <v>7.7391183042000008E-10</v>
      </c>
      <c r="T1490" s="112">
        <v>3.8130246000000001E-3</v>
      </c>
      <c r="U1490" s="122">
        <v>1.0976992999999999E-5</v>
      </c>
      <c r="V1490" s="154"/>
      <c r="W1490" s="173"/>
      <c r="X1490" s="170" t="s">
        <v>8546</v>
      </c>
      <c r="Y1490" s="76"/>
      <c r="Z1490" s="76"/>
      <c r="AA1490" s="108"/>
    </row>
    <row r="1491" spans="1:27" ht="14.5" customHeight="1">
      <c r="A1491" s="41" t="s">
        <v>8890</v>
      </c>
      <c r="B1491" s="119" t="s">
        <v>8802</v>
      </c>
      <c r="C1491" s="120" t="s">
        <v>8889</v>
      </c>
      <c r="D1491" s="135" t="s">
        <v>8800</v>
      </c>
      <c r="E1491" s="119" t="s">
        <v>8526</v>
      </c>
      <c r="F1491" s="118" t="s">
        <v>8888</v>
      </c>
      <c r="G1491" s="117">
        <v>3.6914831996E-2</v>
      </c>
      <c r="H1491" s="117">
        <v>1.6204251599999999E-4</v>
      </c>
      <c r="I1491" s="117">
        <v>4.3046648000000004E-4</v>
      </c>
      <c r="J1491" s="117">
        <v>0</v>
      </c>
      <c r="K1491" s="117">
        <v>3.6322322999999997E-2</v>
      </c>
      <c r="L1491" s="116">
        <v>0.2731001729323308</v>
      </c>
      <c r="M1491" s="115">
        <v>3.2866903999999999</v>
      </c>
      <c r="N1491" s="114">
        <v>4.5394021999999997E-3</v>
      </c>
      <c r="O1491" s="114">
        <v>4.3034945000000003E-3</v>
      </c>
      <c r="P1491" s="114">
        <v>2.0868268000000001E-4</v>
      </c>
      <c r="Q1491" s="121">
        <v>2.7224996E-5</v>
      </c>
      <c r="R1491" s="113">
        <v>2.5800326806099998E-7</v>
      </c>
      <c r="S1491" s="112">
        <v>7.7175545666299994E-10</v>
      </c>
      <c r="T1491" s="112">
        <v>3.8130246000000001E-3</v>
      </c>
      <c r="U1491" s="122">
        <v>1.0489722000000001E-5</v>
      </c>
      <c r="V1491" s="154"/>
      <c r="W1491" s="173"/>
      <c r="X1491" s="170" t="s">
        <v>8546</v>
      </c>
      <c r="Y1491" s="76"/>
      <c r="Z1491" s="76"/>
      <c r="AA1491" s="108"/>
    </row>
    <row r="1492" spans="1:27" ht="14.5" customHeight="1">
      <c r="A1492" s="41" t="s">
        <v>8887</v>
      </c>
      <c r="B1492" s="119" t="s">
        <v>8802</v>
      </c>
      <c r="C1492" s="120" t="s">
        <v>8886</v>
      </c>
      <c r="D1492" s="135" t="s">
        <v>8800</v>
      </c>
      <c r="E1492" s="119" t="s">
        <v>8526</v>
      </c>
      <c r="F1492" s="118" t="s">
        <v>8885</v>
      </c>
      <c r="G1492" s="117">
        <v>3.5951836234000001E-2</v>
      </c>
      <c r="H1492" s="117">
        <v>1.57815314E-4</v>
      </c>
      <c r="I1492" s="117">
        <v>4.1923691999999998E-4</v>
      </c>
      <c r="J1492" s="117">
        <v>0</v>
      </c>
      <c r="K1492" s="117">
        <v>3.5374783999999999E-2</v>
      </c>
      <c r="L1492" s="116">
        <v>0.26597581954887217</v>
      </c>
      <c r="M1492" s="115">
        <v>3.228342</v>
      </c>
      <c r="N1492" s="114">
        <v>4.4209829999999999E-3</v>
      </c>
      <c r="O1492" s="114">
        <v>4.1912293999999996E-3</v>
      </c>
      <c r="P1492" s="114">
        <v>2.0323878000000001E-4</v>
      </c>
      <c r="Q1492" s="121">
        <v>2.6514777999999999E-5</v>
      </c>
      <c r="R1492" s="113">
        <v>2.5127274701500001E-7</v>
      </c>
      <c r="S1492" s="112">
        <v>7.5162271195000003E-10</v>
      </c>
      <c r="T1492" s="112">
        <v>3.7135544000000001E-3</v>
      </c>
      <c r="U1492" s="122">
        <v>1.0216077000000001E-5</v>
      </c>
      <c r="V1492" s="154"/>
      <c r="W1492" s="173"/>
      <c r="X1492" s="170" t="s">
        <v>8546</v>
      </c>
      <c r="Y1492" s="76"/>
      <c r="Z1492" s="76"/>
      <c r="AA1492" s="108"/>
    </row>
    <row r="1493" spans="1:27" ht="14.5" customHeight="1">
      <c r="A1493" s="41" t="s">
        <v>8884</v>
      </c>
      <c r="B1493" s="119" t="s">
        <v>8802</v>
      </c>
      <c r="C1493" s="120" t="s">
        <v>8883</v>
      </c>
      <c r="D1493" s="135" t="s">
        <v>8800</v>
      </c>
      <c r="E1493" s="119" t="s">
        <v>8526</v>
      </c>
      <c r="F1493" s="118" t="s">
        <v>8882</v>
      </c>
      <c r="G1493" s="117">
        <v>3.5951836234000001E-2</v>
      </c>
      <c r="H1493" s="117">
        <v>1.57815314E-4</v>
      </c>
      <c r="I1493" s="117">
        <v>4.1923691999999998E-4</v>
      </c>
      <c r="J1493" s="117">
        <v>0</v>
      </c>
      <c r="K1493" s="117">
        <v>3.5374783999999999E-2</v>
      </c>
      <c r="L1493" s="116">
        <v>0.26597581954887217</v>
      </c>
      <c r="M1493" s="115">
        <v>3.228342</v>
      </c>
      <c r="N1493" s="114">
        <v>4.4209829999999999E-3</v>
      </c>
      <c r="O1493" s="114">
        <v>4.1912293999999996E-3</v>
      </c>
      <c r="P1493" s="114">
        <v>2.0323878000000001E-4</v>
      </c>
      <c r="Q1493" s="121">
        <v>2.6514777999999999E-5</v>
      </c>
      <c r="R1493" s="113">
        <v>2.5127274701500001E-7</v>
      </c>
      <c r="S1493" s="112">
        <v>7.5162271195000003E-10</v>
      </c>
      <c r="T1493" s="112">
        <v>3.7135544000000001E-3</v>
      </c>
      <c r="U1493" s="122">
        <v>1.0216077000000001E-5</v>
      </c>
      <c r="V1493" s="154"/>
      <c r="W1493" s="173"/>
      <c r="X1493" s="170" t="s">
        <v>8546</v>
      </c>
      <c r="Y1493" s="76"/>
      <c r="Z1493" s="76"/>
      <c r="AA1493" s="108"/>
    </row>
    <row r="1494" spans="1:27" ht="14.5" customHeight="1">
      <c r="A1494" s="41" t="s">
        <v>8881</v>
      </c>
      <c r="B1494" s="119" t="s">
        <v>8802</v>
      </c>
      <c r="C1494" s="120" t="s">
        <v>8880</v>
      </c>
      <c r="D1494" s="135" t="s">
        <v>8800</v>
      </c>
      <c r="E1494" s="119" t="s">
        <v>8526</v>
      </c>
      <c r="F1494" s="118" t="s">
        <v>8879</v>
      </c>
      <c r="G1494" s="117">
        <v>3.5309839736000007E-2</v>
      </c>
      <c r="H1494" s="117">
        <v>1.54997186E-4</v>
      </c>
      <c r="I1494" s="117">
        <v>4.1175054999999998E-4</v>
      </c>
      <c r="J1494" s="117">
        <v>0</v>
      </c>
      <c r="K1494" s="117">
        <v>3.4743092000000003E-2</v>
      </c>
      <c r="L1494" s="116">
        <v>0.26122625563909774</v>
      </c>
      <c r="M1494" s="115">
        <v>3.1894429999999998</v>
      </c>
      <c r="N1494" s="114">
        <v>4.3420369000000004E-3</v>
      </c>
      <c r="O1494" s="114">
        <v>4.1163861000000001E-3</v>
      </c>
      <c r="P1494" s="114">
        <v>1.9960951999999999E-4</v>
      </c>
      <c r="Q1494" s="121">
        <v>2.6041300000000001E-5</v>
      </c>
      <c r="R1494" s="113">
        <v>2.4678573298499998E-7</v>
      </c>
      <c r="S1494" s="112">
        <v>7.3820087900800002E-10</v>
      </c>
      <c r="T1494" s="112">
        <v>3.6472408999999998E-3</v>
      </c>
      <c r="U1494" s="122">
        <v>1.0033647E-5</v>
      </c>
      <c r="V1494" s="154"/>
      <c r="W1494" s="173"/>
      <c r="X1494" s="170" t="s">
        <v>8546</v>
      </c>
      <c r="Y1494" s="76"/>
      <c r="Z1494" s="76"/>
      <c r="AA1494" s="108"/>
    </row>
    <row r="1495" spans="1:27" ht="14.5" customHeight="1">
      <c r="A1495" s="41" t="s">
        <v>8878</v>
      </c>
      <c r="B1495" s="119" t="s">
        <v>8802</v>
      </c>
      <c r="C1495" s="120" t="s">
        <v>8877</v>
      </c>
      <c r="D1495" s="135" t="s">
        <v>8800</v>
      </c>
      <c r="E1495" s="119" t="s">
        <v>8526</v>
      </c>
      <c r="F1495" s="118" t="s">
        <v>8876</v>
      </c>
      <c r="G1495" s="117">
        <v>3.4667842227999998E-2</v>
      </c>
      <c r="H1495" s="117">
        <v>1.5217905799999999E-4</v>
      </c>
      <c r="I1495" s="117">
        <v>4.0426416999999996E-4</v>
      </c>
      <c r="J1495" s="117">
        <v>0</v>
      </c>
      <c r="K1495" s="117">
        <v>3.4111399000000001E-2</v>
      </c>
      <c r="L1495" s="116">
        <v>0.25647668421052633</v>
      </c>
      <c r="M1495" s="115">
        <v>3.150544</v>
      </c>
      <c r="N1495" s="114">
        <v>4.2630908E-3</v>
      </c>
      <c r="O1495" s="114">
        <v>4.0415427000000002E-3</v>
      </c>
      <c r="P1495" s="114">
        <v>1.9598025000000001E-4</v>
      </c>
      <c r="Q1495" s="121">
        <v>2.5567822E-5</v>
      </c>
      <c r="R1495" s="113">
        <v>2.4229871895400003E-7</v>
      </c>
      <c r="S1495" s="112">
        <v>7.2477904586599993E-10</v>
      </c>
      <c r="T1495" s="112">
        <v>3.5809275E-3</v>
      </c>
      <c r="U1495" s="122">
        <v>9.8512168999999997E-6</v>
      </c>
      <c r="V1495" s="154"/>
      <c r="W1495" s="173"/>
      <c r="X1495" s="170" t="s">
        <v>8546</v>
      </c>
      <c r="Y1495" s="76"/>
      <c r="Z1495" s="76"/>
      <c r="AA1495" s="108"/>
    </row>
    <row r="1496" spans="1:27" ht="14.5" customHeight="1">
      <c r="A1496" s="41" t="s">
        <v>8875</v>
      </c>
      <c r="B1496" s="119" t="s">
        <v>8802</v>
      </c>
      <c r="C1496" s="120" t="s">
        <v>8874</v>
      </c>
      <c r="D1496" s="135" t="s">
        <v>8800</v>
      </c>
      <c r="E1496" s="119" t="s">
        <v>8526</v>
      </c>
      <c r="F1496" s="118" t="s">
        <v>8873</v>
      </c>
      <c r="G1496" s="117">
        <v>3.2741850714000001E-2</v>
      </c>
      <c r="H1496" s="117">
        <v>1.43724664E-4</v>
      </c>
      <c r="I1496" s="117">
        <v>3.8180505E-4</v>
      </c>
      <c r="J1496" s="117">
        <v>0</v>
      </c>
      <c r="K1496" s="117">
        <v>3.2216320999999999E-2</v>
      </c>
      <c r="L1496" s="116">
        <v>0.24222797744360899</v>
      </c>
      <c r="M1496" s="115">
        <v>3.0338471999999999</v>
      </c>
      <c r="N1496" s="114">
        <v>4.0262524000000003E-3</v>
      </c>
      <c r="O1496" s="114">
        <v>3.8170125E-3</v>
      </c>
      <c r="P1496" s="114">
        <v>1.8509245999999999E-4</v>
      </c>
      <c r="Q1496" s="121">
        <v>2.4147387999999999E-5</v>
      </c>
      <c r="R1496" s="113">
        <v>2.2883767676200001E-7</v>
      </c>
      <c r="S1496" s="112">
        <v>6.8451353664E-10</v>
      </c>
      <c r="T1496" s="112">
        <v>3.3819869999999999E-3</v>
      </c>
      <c r="U1496" s="122">
        <v>9.3039270999999996E-6</v>
      </c>
      <c r="V1496" s="154"/>
      <c r="W1496" s="173"/>
      <c r="X1496" s="170" t="s">
        <v>8546</v>
      </c>
      <c r="Y1496" s="76"/>
      <c r="Z1496" s="76"/>
      <c r="AA1496" s="108"/>
    </row>
    <row r="1497" spans="1:27" ht="14.5" customHeight="1">
      <c r="A1497" s="41" t="s">
        <v>8872</v>
      </c>
      <c r="B1497" s="119" t="s">
        <v>8802</v>
      </c>
      <c r="C1497" s="120" t="s">
        <v>8871</v>
      </c>
      <c r="D1497" s="135" t="s">
        <v>8800</v>
      </c>
      <c r="E1497" s="119" t="s">
        <v>8526</v>
      </c>
      <c r="F1497" s="118" t="s">
        <v>8870</v>
      </c>
      <c r="G1497" s="117">
        <v>3.4042711106000004E-2</v>
      </c>
      <c r="H1497" s="117">
        <v>1.48873746E-4</v>
      </c>
      <c r="I1497" s="117">
        <v>4.0709865000000006E-4</v>
      </c>
      <c r="J1497" s="117">
        <v>6.3018270999999995E-4</v>
      </c>
      <c r="K1497" s="117">
        <v>3.2856556000000002E-2</v>
      </c>
      <c r="L1497" s="116">
        <v>0.24704177443609024</v>
      </c>
      <c r="M1497" s="115">
        <v>3.1581720999999998</v>
      </c>
      <c r="N1497" s="114">
        <v>4.1104523000000002E-3</v>
      </c>
      <c r="O1497" s="114">
        <v>3.8969711E-3</v>
      </c>
      <c r="P1497" s="114">
        <v>1.8886040999999999E-4</v>
      </c>
      <c r="Q1497" s="121">
        <v>2.4620866E-5</v>
      </c>
      <c r="R1497" s="113">
        <v>2.3363136136100001E-7</v>
      </c>
      <c r="S1497" s="112">
        <v>6.9844826989600008E-10</v>
      </c>
      <c r="T1497" s="112">
        <v>3.4483004999999998E-3</v>
      </c>
      <c r="U1497" s="122">
        <v>9.6022553999999995E-6</v>
      </c>
      <c r="V1497" s="154"/>
      <c r="W1497" s="173"/>
      <c r="X1497" s="170" t="s">
        <v>8546</v>
      </c>
      <c r="Y1497" s="76"/>
      <c r="Z1497" s="76"/>
      <c r="AA1497" s="108"/>
    </row>
    <row r="1498" spans="1:27" ht="14.5" customHeight="1">
      <c r="A1498" s="41" t="s">
        <v>8869</v>
      </c>
      <c r="B1498" s="119" t="s">
        <v>8802</v>
      </c>
      <c r="C1498" s="120" t="s">
        <v>8868</v>
      </c>
      <c r="D1498" s="135" t="s">
        <v>8800</v>
      </c>
      <c r="E1498" s="119" t="s">
        <v>8526</v>
      </c>
      <c r="F1498" s="118" t="s">
        <v>8867</v>
      </c>
      <c r="G1498" s="117">
        <v>3.2099854216E-2</v>
      </c>
      <c r="H1498" s="117">
        <v>1.40906536E-4</v>
      </c>
      <c r="I1498" s="117">
        <v>3.7431868E-4</v>
      </c>
      <c r="J1498" s="117">
        <v>0</v>
      </c>
      <c r="K1498" s="117">
        <v>3.1584629000000003E-2</v>
      </c>
      <c r="L1498" s="116">
        <v>0.23747841353383459</v>
      </c>
      <c r="M1498" s="115">
        <v>2.9949482000000001</v>
      </c>
      <c r="N1498" s="114">
        <v>3.9473062999999999E-3</v>
      </c>
      <c r="O1498" s="114">
        <v>3.7421691000000001E-3</v>
      </c>
      <c r="P1498" s="114">
        <v>1.8146319999999999E-4</v>
      </c>
      <c r="Q1498" s="121">
        <v>2.3673908999999998E-5</v>
      </c>
      <c r="R1498" s="113">
        <v>2.2435067273199999E-7</v>
      </c>
      <c r="S1498" s="112">
        <v>6.7109170359800005E-10</v>
      </c>
      <c r="T1498" s="112">
        <v>3.3156736000000001E-3</v>
      </c>
      <c r="U1498" s="122">
        <v>9.1214971000000007E-6</v>
      </c>
      <c r="V1498" s="154"/>
      <c r="W1498" s="173"/>
      <c r="X1498" s="170" t="s">
        <v>8546</v>
      </c>
      <c r="Y1498" s="76"/>
      <c r="Z1498" s="76"/>
      <c r="AA1498" s="108"/>
    </row>
    <row r="1499" spans="1:27" ht="14.5" customHeight="1">
      <c r="A1499" s="41" t="s">
        <v>8866</v>
      </c>
      <c r="B1499" s="119" t="s">
        <v>8802</v>
      </c>
      <c r="C1499" s="120" t="s">
        <v>8865</v>
      </c>
      <c r="D1499" s="135" t="s">
        <v>8800</v>
      </c>
      <c r="E1499" s="119" t="s">
        <v>8526</v>
      </c>
      <c r="F1499" s="118" t="s">
        <v>8864</v>
      </c>
      <c r="G1499" s="117">
        <v>3.1778854952000002E-2</v>
      </c>
      <c r="H1499" s="117">
        <v>1.3949746200000001E-4</v>
      </c>
      <c r="I1499" s="117">
        <v>3.7057548999999999E-4</v>
      </c>
      <c r="J1499" s="117">
        <v>0</v>
      </c>
      <c r="K1499" s="117">
        <v>3.1268782000000002E-2</v>
      </c>
      <c r="L1499" s="116">
        <v>0.23510362406015037</v>
      </c>
      <c r="M1499" s="115">
        <v>2.9754987000000002</v>
      </c>
      <c r="N1499" s="114">
        <v>3.9078332000000004E-3</v>
      </c>
      <c r="O1499" s="114">
        <v>3.7047475000000002E-3</v>
      </c>
      <c r="P1499" s="114">
        <v>1.7964856000000001E-4</v>
      </c>
      <c r="Q1499" s="121">
        <v>2.3437170000000001E-5</v>
      </c>
      <c r="R1499" s="113">
        <v>2.2210716571599998E-7</v>
      </c>
      <c r="S1499" s="112">
        <v>6.6438079202700003E-10</v>
      </c>
      <c r="T1499" s="112">
        <v>3.2825167999999999E-3</v>
      </c>
      <c r="U1499" s="122">
        <v>9.0302821999999996E-6</v>
      </c>
      <c r="V1499" s="110"/>
      <c r="W1499" s="173"/>
      <c r="X1499" s="170" t="s">
        <v>8546</v>
      </c>
      <c r="Y1499" s="76"/>
      <c r="Z1499" s="76"/>
      <c r="AA1499" s="108"/>
    </row>
    <row r="1500" spans="1:27" ht="14.5" customHeight="1">
      <c r="A1500" s="41" t="s">
        <v>8863</v>
      </c>
      <c r="B1500" s="119" t="s">
        <v>8802</v>
      </c>
      <c r="C1500" s="120" t="s">
        <v>8862</v>
      </c>
      <c r="D1500" s="135" t="s">
        <v>8800</v>
      </c>
      <c r="E1500" s="119" t="s">
        <v>8526</v>
      </c>
      <c r="F1500" s="118" t="s">
        <v>8861</v>
      </c>
      <c r="G1500" s="117">
        <v>3.1457856697999997E-2</v>
      </c>
      <c r="H1500" s="117">
        <v>1.3808839800000001E-4</v>
      </c>
      <c r="I1500" s="117">
        <v>3.6683229999999998E-4</v>
      </c>
      <c r="J1500" s="117">
        <v>0</v>
      </c>
      <c r="K1500" s="117">
        <v>3.0952936E-2</v>
      </c>
      <c r="L1500" s="116">
        <v>0.23272884210526315</v>
      </c>
      <c r="M1500" s="115">
        <v>2.9560491999999998</v>
      </c>
      <c r="N1500" s="114">
        <v>3.8683601E-3</v>
      </c>
      <c r="O1500" s="114">
        <v>3.6673258000000002E-3</v>
      </c>
      <c r="P1500" s="114">
        <v>1.7783392999999999E-4</v>
      </c>
      <c r="Q1500" s="121">
        <v>2.3200431E-5</v>
      </c>
      <c r="R1500" s="113">
        <v>2.1986365860099999E-7</v>
      </c>
      <c r="S1500" s="112">
        <v>6.5766987045599996E-10</v>
      </c>
      <c r="T1500" s="112">
        <v>3.2493601000000002E-3</v>
      </c>
      <c r="U1500" s="122">
        <v>8.9390672000000001E-6</v>
      </c>
      <c r="V1500" s="174"/>
      <c r="W1500" s="173"/>
      <c r="X1500" s="170" t="s">
        <v>8546</v>
      </c>
      <c r="Y1500" s="76"/>
      <c r="Z1500" s="76"/>
      <c r="AA1500" s="108"/>
    </row>
    <row r="1501" spans="1:27" ht="14.5" customHeight="1">
      <c r="A1501" s="41" t="s">
        <v>8860</v>
      </c>
      <c r="B1501" s="119" t="s">
        <v>8802</v>
      </c>
      <c r="C1501" s="120" t="s">
        <v>8859</v>
      </c>
      <c r="D1501" s="135" t="s">
        <v>8800</v>
      </c>
      <c r="E1501" s="119" t="s">
        <v>8526</v>
      </c>
      <c r="F1501" s="118" t="s">
        <v>8858</v>
      </c>
      <c r="G1501" s="117">
        <v>3.2099854216E-2</v>
      </c>
      <c r="H1501" s="117">
        <v>1.40906536E-4</v>
      </c>
      <c r="I1501" s="117">
        <v>3.7431868E-4</v>
      </c>
      <c r="J1501" s="117">
        <v>0</v>
      </c>
      <c r="K1501" s="117">
        <v>3.1584629000000003E-2</v>
      </c>
      <c r="L1501" s="116">
        <v>0.23747841353383459</v>
      </c>
      <c r="M1501" s="115">
        <v>2.9949482000000001</v>
      </c>
      <c r="N1501" s="114">
        <v>3.9473062999999999E-3</v>
      </c>
      <c r="O1501" s="114">
        <v>3.7421691000000001E-3</v>
      </c>
      <c r="P1501" s="114">
        <v>1.8146319999999999E-4</v>
      </c>
      <c r="Q1501" s="121">
        <v>2.3673908999999998E-5</v>
      </c>
      <c r="R1501" s="113">
        <v>2.2435067273199999E-7</v>
      </c>
      <c r="S1501" s="112">
        <v>6.7109170359800005E-10</v>
      </c>
      <c r="T1501" s="112">
        <v>3.3156736000000001E-3</v>
      </c>
      <c r="U1501" s="122">
        <v>9.1214971000000007E-6</v>
      </c>
      <c r="V1501" s="174"/>
      <c r="W1501" s="173"/>
      <c r="X1501" s="170" t="s">
        <v>8546</v>
      </c>
      <c r="Y1501" s="76"/>
      <c r="Z1501" s="76"/>
      <c r="AA1501" s="108"/>
    </row>
    <row r="1502" spans="1:27" ht="14.5" customHeight="1">
      <c r="A1502" s="41" t="s">
        <v>8857</v>
      </c>
      <c r="B1502" s="119" t="s">
        <v>8802</v>
      </c>
      <c r="C1502" s="120" t="s">
        <v>8856</v>
      </c>
      <c r="D1502" s="135" t="s">
        <v>8800</v>
      </c>
      <c r="E1502" s="119" t="s">
        <v>8526</v>
      </c>
      <c r="F1502" s="118" t="s">
        <v>8855</v>
      </c>
      <c r="G1502" s="117">
        <v>3.4447695369000005E-2</v>
      </c>
      <c r="H1502" s="117">
        <v>1.4921280899999999E-4</v>
      </c>
      <c r="I1502" s="117">
        <v>4.3777425999999998E-4</v>
      </c>
      <c r="J1502" s="117">
        <v>2.2456392999999999E-3</v>
      </c>
      <c r="K1502" s="117">
        <v>3.1615069000000003E-2</v>
      </c>
      <c r="L1502" s="116">
        <v>0.23770728571428573</v>
      </c>
      <c r="M1502" s="115">
        <v>3.2993616000000001</v>
      </c>
      <c r="N1502" s="114">
        <v>3.9660281000000004E-3</v>
      </c>
      <c r="O1502" s="114">
        <v>3.7603967999999999E-3</v>
      </c>
      <c r="P1502" s="114">
        <v>1.8195740000000001E-4</v>
      </c>
      <c r="Q1502" s="121">
        <v>2.3673908999999998E-5</v>
      </c>
      <c r="R1502" s="113">
        <v>2.2544345627299999E-7</v>
      </c>
      <c r="S1502" s="112">
        <v>6.7291939440699999E-10</v>
      </c>
      <c r="T1502" s="112">
        <v>3.3156736000000001E-3</v>
      </c>
      <c r="U1502" s="122">
        <v>9.5344980999999994E-6</v>
      </c>
      <c r="V1502" s="174"/>
      <c r="W1502" s="173"/>
      <c r="X1502" s="170" t="s">
        <v>8546</v>
      </c>
      <c r="Y1502" s="76"/>
      <c r="Z1502" s="76"/>
      <c r="AA1502" s="108"/>
    </row>
    <row r="1503" spans="1:27" ht="14.5" customHeight="1">
      <c r="A1503" s="41" t="s">
        <v>8854</v>
      </c>
      <c r="B1503" s="119" t="s">
        <v>8802</v>
      </c>
      <c r="C1503" s="120" t="s">
        <v>8853</v>
      </c>
      <c r="D1503" s="135" t="s">
        <v>8800</v>
      </c>
      <c r="E1503" s="119" t="s">
        <v>8526</v>
      </c>
      <c r="F1503" s="118" t="s">
        <v>8852</v>
      </c>
      <c r="G1503" s="117">
        <v>2.9852864444999998E-2</v>
      </c>
      <c r="H1503" s="117">
        <v>1.3104307499999998E-4</v>
      </c>
      <c r="I1503" s="117">
        <v>3.4811637000000002E-4</v>
      </c>
      <c r="J1503" s="117">
        <v>0</v>
      </c>
      <c r="K1503" s="117">
        <v>2.9373705E-2</v>
      </c>
      <c r="L1503" s="116">
        <v>0.22085492481203006</v>
      </c>
      <c r="M1503" s="115">
        <v>2.8588018000000002</v>
      </c>
      <c r="N1503" s="114">
        <v>3.6709948000000002E-3</v>
      </c>
      <c r="O1503" s="114">
        <v>3.4802173E-3</v>
      </c>
      <c r="P1503" s="114">
        <v>1.6876076999999999E-4</v>
      </c>
      <c r="Q1503" s="121">
        <v>2.2016736000000001E-5</v>
      </c>
      <c r="R1503" s="113">
        <v>2.0864612352399999E-7</v>
      </c>
      <c r="S1503" s="112">
        <v>6.2411528280200006E-10</v>
      </c>
      <c r="T1503" s="112">
        <v>3.0835763999999999E-3</v>
      </c>
      <c r="U1503" s="122">
        <v>8.4829922999999995E-6</v>
      </c>
      <c r="V1503" s="174"/>
      <c r="W1503" s="173"/>
      <c r="X1503" s="170" t="s">
        <v>8546</v>
      </c>
      <c r="Y1503" s="76"/>
      <c r="Z1503" s="76"/>
      <c r="AA1503" s="108"/>
    </row>
    <row r="1504" spans="1:27" ht="14.5" customHeight="1">
      <c r="A1504" s="41" t="s">
        <v>8851</v>
      </c>
      <c r="B1504" s="119" t="s">
        <v>8802</v>
      </c>
      <c r="C1504" s="120" t="s">
        <v>8850</v>
      </c>
      <c r="D1504" s="135" t="s">
        <v>8800</v>
      </c>
      <c r="E1504" s="119" t="s">
        <v>8526</v>
      </c>
      <c r="F1504" s="118" t="s">
        <v>8849</v>
      </c>
      <c r="G1504" s="117">
        <v>3.6715192073000003E-2</v>
      </c>
      <c r="H1504" s="117">
        <v>1.5668800299999998E-4</v>
      </c>
      <c r="I1504" s="117">
        <v>5.0892337000000003E-4</v>
      </c>
      <c r="J1504" s="117">
        <v>5.0284826999999997E-3</v>
      </c>
      <c r="K1504" s="117">
        <v>3.1021098E-2</v>
      </c>
      <c r="L1504" s="116">
        <v>0.23324133834586466</v>
      </c>
      <c r="M1504" s="115">
        <v>3.6376981000000002</v>
      </c>
      <c r="N1504" s="114">
        <v>3.9102826000000004E-3</v>
      </c>
      <c r="O1504" s="114">
        <v>3.7081416000000001E-3</v>
      </c>
      <c r="P1504" s="114">
        <v>1.7894056999999999E-4</v>
      </c>
      <c r="Q1504" s="121">
        <v>2.3200431E-5</v>
      </c>
      <c r="R1504" s="113">
        <v>2.2231064445000001E-7</v>
      </c>
      <c r="S1504" s="112">
        <v>6.6176247186200004E-10</v>
      </c>
      <c r="T1504" s="112">
        <v>3.2493601000000002E-3</v>
      </c>
      <c r="U1504" s="122">
        <v>9.8638675E-6</v>
      </c>
      <c r="V1504" s="174"/>
      <c r="W1504" s="173"/>
      <c r="X1504" s="170" t="s">
        <v>8546</v>
      </c>
      <c r="Y1504" s="76"/>
      <c r="Z1504" s="76"/>
      <c r="AA1504" s="108"/>
    </row>
    <row r="1505" spans="1:27" ht="14.5" customHeight="1">
      <c r="A1505" s="41" t="s">
        <v>8848</v>
      </c>
      <c r="B1505" s="119" t="s">
        <v>8802</v>
      </c>
      <c r="C1505" s="120" t="s">
        <v>8847</v>
      </c>
      <c r="D1505" s="135" t="s">
        <v>8800</v>
      </c>
      <c r="E1505" s="119" t="s">
        <v>8526</v>
      </c>
      <c r="F1505" s="118" t="s">
        <v>8846</v>
      </c>
      <c r="G1505" s="117">
        <v>2.8889868688999999E-2</v>
      </c>
      <c r="H1505" s="117">
        <v>1.26815879E-4</v>
      </c>
      <c r="I1505" s="117">
        <v>3.3688681000000002E-4</v>
      </c>
      <c r="J1505" s="117">
        <v>0</v>
      </c>
      <c r="K1505" s="117">
        <v>2.8426165999999999E-2</v>
      </c>
      <c r="L1505" s="116">
        <v>0.21373057142857141</v>
      </c>
      <c r="M1505" s="115">
        <v>2.8004533999999999</v>
      </c>
      <c r="N1505" s="114">
        <v>3.5525755999999999E-3</v>
      </c>
      <c r="O1505" s="114">
        <v>3.3679522000000001E-3</v>
      </c>
      <c r="P1505" s="114">
        <v>1.6331688E-4</v>
      </c>
      <c r="Q1505" s="121">
        <v>2.1306517999999999E-5</v>
      </c>
      <c r="R1505" s="113">
        <v>2.0191560247799999E-7</v>
      </c>
      <c r="S1505" s="112">
        <v>6.0398253818899999E-10</v>
      </c>
      <c r="T1505" s="112">
        <v>2.9841061999999999E-3</v>
      </c>
      <c r="U1505" s="122">
        <v>8.2093473999999995E-6</v>
      </c>
      <c r="V1505" s="174"/>
      <c r="W1505" s="173"/>
      <c r="X1505" s="170" t="s">
        <v>8546</v>
      </c>
      <c r="Y1505" s="76"/>
      <c r="Z1505" s="76"/>
      <c r="AA1505" s="108"/>
    </row>
    <row r="1506" spans="1:27" ht="14.5" customHeight="1">
      <c r="A1506" s="41" t="s">
        <v>8845</v>
      </c>
      <c r="B1506" s="119" t="s">
        <v>8802</v>
      </c>
      <c r="C1506" s="120" t="s">
        <v>8844</v>
      </c>
      <c r="D1506" s="135" t="s">
        <v>8800</v>
      </c>
      <c r="E1506" s="119" t="s">
        <v>8526</v>
      </c>
      <c r="F1506" s="118" t="s">
        <v>8843</v>
      </c>
      <c r="G1506" s="117">
        <v>2.9566306899999999E-2</v>
      </c>
      <c r="H1506" s="117">
        <v>1.2702161E-4</v>
      </c>
      <c r="I1506" s="117">
        <v>3.9462909000000004E-4</v>
      </c>
      <c r="J1506" s="117">
        <v>3.1031962E-3</v>
      </c>
      <c r="K1506" s="117">
        <v>2.594146E-2</v>
      </c>
      <c r="L1506" s="116">
        <v>0.1950485714285714</v>
      </c>
      <c r="M1506" s="115">
        <v>3.0655192000000002</v>
      </c>
      <c r="N1506" s="114">
        <v>3.2626625000000001E-3</v>
      </c>
      <c r="O1506" s="114">
        <v>3.0937670999999999E-3</v>
      </c>
      <c r="P1506" s="114">
        <v>1.4948275999999999E-4</v>
      </c>
      <c r="Q1506" s="121">
        <v>1.9412606000000001E-5</v>
      </c>
      <c r="R1506" s="113">
        <v>1.8547764138300001E-7</v>
      </c>
      <c r="S1506" s="112">
        <v>5.5282083721599996E-10</v>
      </c>
      <c r="T1506" s="112">
        <v>2.7188523E-3</v>
      </c>
      <c r="U1506" s="122">
        <v>8.0503439000000002E-6</v>
      </c>
      <c r="V1506" s="174"/>
      <c r="W1506" s="173"/>
      <c r="X1506" s="170" t="s">
        <v>8546</v>
      </c>
      <c r="Y1506" s="76"/>
      <c r="Z1506" s="76"/>
      <c r="AA1506" s="108"/>
    </row>
    <row r="1507" spans="1:27" ht="14.5" customHeight="1">
      <c r="A1507" s="41" t="s">
        <v>8842</v>
      </c>
      <c r="B1507" s="119" t="s">
        <v>8802</v>
      </c>
      <c r="C1507" s="120" t="s">
        <v>8841</v>
      </c>
      <c r="D1507" s="135" t="s">
        <v>8800</v>
      </c>
      <c r="E1507" s="119" t="s">
        <v>8526</v>
      </c>
      <c r="F1507" s="118" t="s">
        <v>8840</v>
      </c>
      <c r="G1507" s="117">
        <v>2.6321880673000002E-2</v>
      </c>
      <c r="H1507" s="117">
        <v>1.15543356E-4</v>
      </c>
      <c r="I1507" s="117">
        <v>3.0694131700000001E-4</v>
      </c>
      <c r="J1507" s="117">
        <v>0</v>
      </c>
      <c r="K1507" s="117">
        <v>2.5899396000000002E-2</v>
      </c>
      <c r="L1507" s="116">
        <v>0.19473230075187969</v>
      </c>
      <c r="M1507" s="115">
        <v>2.6448575000000001</v>
      </c>
      <c r="N1507" s="114">
        <v>3.2367911000000002E-3</v>
      </c>
      <c r="O1507" s="114">
        <v>3.0685787E-3</v>
      </c>
      <c r="P1507" s="114">
        <v>1.4879982E-4</v>
      </c>
      <c r="Q1507" s="121">
        <v>1.9412606000000001E-5</v>
      </c>
      <c r="R1507" s="113">
        <v>1.83967546256E-7</v>
      </c>
      <c r="S1507" s="112">
        <v>5.5029519592100001E-10</v>
      </c>
      <c r="T1507" s="112">
        <v>2.7188523E-3</v>
      </c>
      <c r="U1507" s="122">
        <v>7.4796276999999996E-6</v>
      </c>
      <c r="V1507" s="174"/>
      <c r="W1507" s="173"/>
      <c r="X1507" s="170" t="s">
        <v>8546</v>
      </c>
      <c r="Y1507" s="76"/>
      <c r="Z1507" s="76"/>
      <c r="AA1507" s="108"/>
    </row>
    <row r="1508" spans="1:27" ht="14.5" customHeight="1">
      <c r="A1508" s="41" t="s">
        <v>8839</v>
      </c>
      <c r="B1508" s="119" t="s">
        <v>8802</v>
      </c>
      <c r="C1508" s="120" t="s">
        <v>8838</v>
      </c>
      <c r="D1508" s="135" t="s">
        <v>8800</v>
      </c>
      <c r="E1508" s="119" t="s">
        <v>8526</v>
      </c>
      <c r="F1508" s="118" t="s">
        <v>8837</v>
      </c>
      <c r="G1508" s="117">
        <v>2.6642878921E-2</v>
      </c>
      <c r="H1508" s="117">
        <v>1.16952421E-4</v>
      </c>
      <c r="I1508" s="117">
        <v>3.1068449999999999E-4</v>
      </c>
      <c r="J1508" s="117">
        <v>0</v>
      </c>
      <c r="K1508" s="117">
        <v>2.6215242E-2</v>
      </c>
      <c r="L1508" s="116">
        <v>0.19710708270676691</v>
      </c>
      <c r="M1508" s="115">
        <v>2.664307</v>
      </c>
      <c r="N1508" s="114">
        <v>3.2762642000000002E-3</v>
      </c>
      <c r="O1508" s="114">
        <v>3.1060004E-3</v>
      </c>
      <c r="P1508" s="114">
        <v>1.5061445E-4</v>
      </c>
      <c r="Q1508" s="121">
        <v>1.9649345000000002E-5</v>
      </c>
      <c r="R1508" s="113">
        <v>1.8621105327099999E-7</v>
      </c>
      <c r="S1508" s="112">
        <v>5.5700611749200007E-10</v>
      </c>
      <c r="T1508" s="112">
        <v>2.7520091000000002E-3</v>
      </c>
      <c r="U1508" s="122">
        <v>7.5708426E-6</v>
      </c>
      <c r="V1508" s="174"/>
      <c r="W1508" s="173"/>
      <c r="X1508" s="170" t="s">
        <v>8546</v>
      </c>
      <c r="Y1508" s="76"/>
      <c r="Z1508" s="76"/>
      <c r="AA1508" s="108"/>
    </row>
    <row r="1509" spans="1:27" ht="14.5" customHeight="1">
      <c r="A1509" s="41" t="s">
        <v>8836</v>
      </c>
      <c r="B1509" s="119" t="s">
        <v>8802</v>
      </c>
      <c r="C1509" s="120" t="s">
        <v>8835</v>
      </c>
      <c r="D1509" s="135" t="s">
        <v>8800</v>
      </c>
      <c r="E1509" s="119" t="s">
        <v>8526</v>
      </c>
      <c r="F1509" s="118" t="s">
        <v>8834</v>
      </c>
      <c r="G1509" s="117">
        <v>2.9130721703E-2</v>
      </c>
      <c r="H1509" s="117">
        <v>1.24933733E-4</v>
      </c>
      <c r="I1509" s="117">
        <v>3.9272147000000003E-4</v>
      </c>
      <c r="J1509" s="117">
        <v>3.3006235000000001E-3</v>
      </c>
      <c r="K1509" s="117">
        <v>2.5312443E-2</v>
      </c>
      <c r="L1509" s="116">
        <v>0.19031912030075188</v>
      </c>
      <c r="M1509" s="115">
        <v>3.0533830000000002</v>
      </c>
      <c r="N1509" s="114">
        <v>3.1853622999999998E-3</v>
      </c>
      <c r="O1509" s="114">
        <v>3.0205262E-3</v>
      </c>
      <c r="P1509" s="114">
        <v>1.4589694E-4</v>
      </c>
      <c r="Q1509" s="121">
        <v>1.8939127E-5</v>
      </c>
      <c r="R1509" s="113">
        <v>1.81086707934E-7</v>
      </c>
      <c r="S1509" s="112">
        <v>5.3955968711299998E-10</v>
      </c>
      <c r="T1509" s="112">
        <v>2.6525389000000002E-3</v>
      </c>
      <c r="U1509" s="122">
        <v>7.9042233000000007E-6</v>
      </c>
      <c r="V1509" s="174"/>
      <c r="W1509" s="173"/>
      <c r="X1509" s="170" t="s">
        <v>8546</v>
      </c>
      <c r="Y1509" s="76"/>
      <c r="Z1509" s="76"/>
      <c r="AA1509" s="108"/>
    </row>
    <row r="1510" spans="1:27" ht="14.5" customHeight="1">
      <c r="A1510" s="41" t="s">
        <v>8833</v>
      </c>
      <c r="B1510" s="119" t="s">
        <v>8802</v>
      </c>
      <c r="C1510" s="120" t="s">
        <v>8832</v>
      </c>
      <c r="D1510" s="135" t="s">
        <v>8800</v>
      </c>
      <c r="E1510" s="119" t="s">
        <v>8526</v>
      </c>
      <c r="F1510" s="118" t="s">
        <v>8831</v>
      </c>
      <c r="G1510" s="117">
        <v>2.5679883163999998E-2</v>
      </c>
      <c r="H1510" s="117">
        <v>1.12725225E-4</v>
      </c>
      <c r="I1510" s="117">
        <v>2.9945493899999998E-4</v>
      </c>
      <c r="J1510" s="117">
        <v>0</v>
      </c>
      <c r="K1510" s="117">
        <v>2.5267702999999999E-2</v>
      </c>
      <c r="L1510" s="116">
        <v>0.18998272932330826</v>
      </c>
      <c r="M1510" s="115">
        <v>2.6059584999999998</v>
      </c>
      <c r="N1510" s="114">
        <v>3.1578449999999998E-3</v>
      </c>
      <c r="O1510" s="114">
        <v>2.9937353000000001E-3</v>
      </c>
      <c r="P1510" s="114">
        <v>1.4517056000000001E-4</v>
      </c>
      <c r="Q1510" s="121">
        <v>1.8939127E-5</v>
      </c>
      <c r="R1510" s="113">
        <v>1.7948053212500003E-7</v>
      </c>
      <c r="S1510" s="112">
        <v>5.3687336287899995E-10</v>
      </c>
      <c r="T1510" s="112">
        <v>2.6525389000000002E-3</v>
      </c>
      <c r="U1510" s="122">
        <v>7.2971976999999999E-6</v>
      </c>
      <c r="V1510" s="174"/>
      <c r="W1510" s="173"/>
      <c r="X1510" s="170" t="s">
        <v>8546</v>
      </c>
      <c r="Y1510" s="76"/>
      <c r="Z1510" s="76"/>
      <c r="AA1510" s="108"/>
    </row>
    <row r="1511" spans="1:27" ht="14.5" customHeight="1">
      <c r="A1511" s="41" t="s">
        <v>8830</v>
      </c>
      <c r="B1511" s="119" t="s">
        <v>8802</v>
      </c>
      <c r="C1511" s="120" t="s">
        <v>8829</v>
      </c>
      <c r="D1511" s="135" t="s">
        <v>8800</v>
      </c>
      <c r="E1511" s="119" t="s">
        <v>8526</v>
      </c>
      <c r="F1511" s="118" t="s">
        <v>8828</v>
      </c>
      <c r="G1511" s="117">
        <v>2.6630926126000001E-2</v>
      </c>
      <c r="H1511" s="117">
        <v>1.14722736E-4</v>
      </c>
      <c r="I1511" s="117">
        <v>3.4982148999999999E-4</v>
      </c>
      <c r="J1511" s="117">
        <v>2.4447709000000001E-3</v>
      </c>
      <c r="K1511" s="117">
        <v>2.3721611E-2</v>
      </c>
      <c r="L1511" s="116">
        <v>0.17835797744360901</v>
      </c>
      <c r="M1511" s="115">
        <v>2.8401182999999999</v>
      </c>
      <c r="N1511" s="114">
        <v>2.9808616999999998E-3</v>
      </c>
      <c r="O1511" s="114">
        <v>2.8264709000000001E-3</v>
      </c>
      <c r="P1511" s="114">
        <v>1.3663543000000001E-4</v>
      </c>
      <c r="Q1511" s="121">
        <v>1.7755432E-5</v>
      </c>
      <c r="R1511" s="113">
        <v>1.6945268929000001E-7</v>
      </c>
      <c r="S1511" s="112">
        <v>5.0530853978500004E-10</v>
      </c>
      <c r="T1511" s="112">
        <v>2.4867551999999998E-3</v>
      </c>
      <c r="U1511" s="122">
        <v>7.2907465E-6</v>
      </c>
      <c r="V1511" s="174"/>
      <c r="W1511" s="173"/>
      <c r="X1511" s="170" t="s">
        <v>8546</v>
      </c>
      <c r="Y1511" s="76"/>
      <c r="Z1511" s="76"/>
      <c r="AA1511" s="108"/>
    </row>
    <row r="1512" spans="1:27" ht="14.5" customHeight="1">
      <c r="A1512" s="41" t="s">
        <v>8827</v>
      </c>
      <c r="B1512" s="119" t="s">
        <v>8802</v>
      </c>
      <c r="C1512" s="120" t="s">
        <v>8826</v>
      </c>
      <c r="D1512" s="135" t="s">
        <v>8800</v>
      </c>
      <c r="E1512" s="119" t="s">
        <v>8526</v>
      </c>
      <c r="F1512" s="118" t="s">
        <v>8825</v>
      </c>
      <c r="G1512" s="117">
        <v>2.851091796E-2</v>
      </c>
      <c r="H1512" s="117">
        <v>1.2110042E-4</v>
      </c>
      <c r="I1512" s="117">
        <v>4.0556494000000001E-4</v>
      </c>
      <c r="J1512" s="117">
        <v>4.5499525999999997E-3</v>
      </c>
      <c r="K1512" s="117">
        <v>2.3434300000000002E-2</v>
      </c>
      <c r="L1512" s="116">
        <v>0.17619774436090227</v>
      </c>
      <c r="M1512" s="115">
        <v>3.1060420999999998</v>
      </c>
      <c r="N1512" s="114">
        <v>2.9589396E-3</v>
      </c>
      <c r="O1512" s="114">
        <v>2.8061368000000001E-3</v>
      </c>
      <c r="P1512" s="114">
        <v>1.3528408999999999E-4</v>
      </c>
      <c r="Q1512" s="121">
        <v>1.7518693E-5</v>
      </c>
      <c r="R1512" s="113">
        <v>1.68233620031E-7</v>
      </c>
      <c r="S1512" s="112">
        <v>5.0031099532799995E-10</v>
      </c>
      <c r="T1512" s="112">
        <v>2.4535984000000001E-3</v>
      </c>
      <c r="U1512" s="122">
        <v>7.5867006000000002E-6</v>
      </c>
      <c r="V1512" s="174"/>
      <c r="W1512" s="173"/>
      <c r="X1512" s="170" t="s">
        <v>8546</v>
      </c>
      <c r="Y1512" s="76"/>
      <c r="Z1512" s="76"/>
      <c r="AA1512" s="108"/>
    </row>
    <row r="1513" spans="1:27" ht="14.5" customHeight="1">
      <c r="A1513" s="41" t="s">
        <v>8824</v>
      </c>
      <c r="B1513" s="119" t="s">
        <v>8802</v>
      </c>
      <c r="C1513" s="120" t="s">
        <v>8823</v>
      </c>
      <c r="D1513" s="135" t="s">
        <v>8800</v>
      </c>
      <c r="E1513" s="119" t="s">
        <v>8526</v>
      </c>
      <c r="F1513" s="118" t="s">
        <v>8822</v>
      </c>
      <c r="G1513" s="117">
        <v>2.3111895149E-2</v>
      </c>
      <c r="H1513" s="117">
        <v>1.01452702E-4</v>
      </c>
      <c r="I1513" s="117">
        <v>2.6950944699999997E-4</v>
      </c>
      <c r="J1513" s="117">
        <v>0</v>
      </c>
      <c r="K1513" s="117">
        <v>2.2740933000000001E-2</v>
      </c>
      <c r="L1513" s="116">
        <v>0.17098445864661654</v>
      </c>
      <c r="M1513" s="115">
        <v>2.4503626999999999</v>
      </c>
      <c r="N1513" s="114">
        <v>2.8420605000000002E-3</v>
      </c>
      <c r="O1513" s="114">
        <v>2.6943618E-3</v>
      </c>
      <c r="P1513" s="114">
        <v>1.3065350000000001E-4</v>
      </c>
      <c r="Q1513" s="121">
        <v>1.7045214999999998E-5</v>
      </c>
      <c r="R1513" s="113">
        <v>1.6153248590299999E-7</v>
      </c>
      <c r="S1513" s="112">
        <v>4.8318603061100012E-10</v>
      </c>
      <c r="T1513" s="112">
        <v>2.3872849999999998E-3</v>
      </c>
      <c r="U1513" s="122">
        <v>6.5674779000000001E-6</v>
      </c>
      <c r="V1513" s="174"/>
      <c r="W1513" s="173"/>
      <c r="X1513" s="170" t="s">
        <v>8546</v>
      </c>
      <c r="Y1513" s="76"/>
      <c r="Z1513" s="76"/>
      <c r="AA1513" s="108"/>
    </row>
    <row r="1514" spans="1:27" ht="14.5" customHeight="1">
      <c r="A1514" s="41" t="s">
        <v>8821</v>
      </c>
      <c r="B1514" s="119" t="s">
        <v>8802</v>
      </c>
      <c r="C1514" s="120" t="s">
        <v>8820</v>
      </c>
      <c r="D1514" s="135" t="s">
        <v>8800</v>
      </c>
      <c r="E1514" s="119" t="s">
        <v>8526</v>
      </c>
      <c r="F1514" s="118" t="s">
        <v>8819</v>
      </c>
      <c r="G1514" s="117">
        <v>2.3111895149E-2</v>
      </c>
      <c r="H1514" s="117">
        <v>1.01452702E-4</v>
      </c>
      <c r="I1514" s="117">
        <v>2.6950944699999997E-4</v>
      </c>
      <c r="J1514" s="117">
        <v>0</v>
      </c>
      <c r="K1514" s="117">
        <v>2.2740933000000001E-2</v>
      </c>
      <c r="L1514" s="116">
        <v>0.17098445864661654</v>
      </c>
      <c r="M1514" s="115">
        <v>2.4503626999999999</v>
      </c>
      <c r="N1514" s="114">
        <v>2.8420605000000002E-3</v>
      </c>
      <c r="O1514" s="114">
        <v>2.6943618E-3</v>
      </c>
      <c r="P1514" s="114">
        <v>1.3065350000000001E-4</v>
      </c>
      <c r="Q1514" s="121">
        <v>1.7045214999999998E-5</v>
      </c>
      <c r="R1514" s="113">
        <v>1.6153248590299999E-7</v>
      </c>
      <c r="S1514" s="112">
        <v>4.8318603061100012E-10</v>
      </c>
      <c r="T1514" s="112">
        <v>2.3872849999999998E-3</v>
      </c>
      <c r="U1514" s="122">
        <v>6.5674779000000001E-6</v>
      </c>
      <c r="V1514" s="174"/>
      <c r="W1514" s="173"/>
      <c r="X1514" s="170" t="s">
        <v>8546</v>
      </c>
      <c r="Y1514" s="76"/>
      <c r="Z1514" s="76"/>
      <c r="AA1514" s="108"/>
    </row>
    <row r="1515" spans="1:27" ht="14.5" customHeight="1">
      <c r="A1515" s="41" t="s">
        <v>8818</v>
      </c>
      <c r="B1515" s="119" t="s">
        <v>8802</v>
      </c>
      <c r="C1515" s="120" t="s">
        <v>8817</v>
      </c>
      <c r="D1515" s="135" t="s">
        <v>8800</v>
      </c>
      <c r="E1515" s="119" t="s">
        <v>8526</v>
      </c>
      <c r="F1515" s="118" t="s">
        <v>8816</v>
      </c>
      <c r="G1515" s="117">
        <v>1.9259912128E-2</v>
      </c>
      <c r="H1515" s="117">
        <v>8.4543919000000008E-5</v>
      </c>
      <c r="I1515" s="117">
        <v>2.2459120899999998E-4</v>
      </c>
      <c r="J1515" s="117">
        <v>0</v>
      </c>
      <c r="K1515" s="117">
        <v>1.8950776999999999E-2</v>
      </c>
      <c r="L1515" s="116">
        <v>0.14248704511278193</v>
      </c>
      <c r="M1515" s="115">
        <v>2.2169688999999999</v>
      </c>
      <c r="N1515" s="114">
        <v>2.3683837999999998E-3</v>
      </c>
      <c r="O1515" s="114">
        <v>2.2453015000000001E-3</v>
      </c>
      <c r="P1515" s="114">
        <v>1.0887792E-4</v>
      </c>
      <c r="Q1515" s="121">
        <v>1.4204346E-5</v>
      </c>
      <c r="R1515" s="113">
        <v>1.3461040161889999E-7</v>
      </c>
      <c r="S1515" s="112">
        <v>4.02655022159E-10</v>
      </c>
      <c r="T1515" s="112">
        <v>1.9894041000000002E-3</v>
      </c>
      <c r="U1515" s="122">
        <v>5.4728982999999999E-6</v>
      </c>
      <c r="V1515" s="110"/>
      <c r="W1515" s="173"/>
      <c r="X1515" s="170" t="s">
        <v>8546</v>
      </c>
      <c r="Y1515" s="76"/>
      <c r="Z1515" s="76"/>
      <c r="AA1515" s="108"/>
    </row>
    <row r="1516" spans="1:27" ht="14.5" customHeight="1">
      <c r="A1516" s="41" t="s">
        <v>8815</v>
      </c>
      <c r="B1516" s="119" t="s">
        <v>8802</v>
      </c>
      <c r="C1516" s="120" t="s">
        <v>8814</v>
      </c>
      <c r="D1516" s="135" t="s">
        <v>8800</v>
      </c>
      <c r="E1516" s="119" t="s">
        <v>8526</v>
      </c>
      <c r="F1516" s="118" t="s">
        <v>8813</v>
      </c>
      <c r="G1516" s="117">
        <v>2.16081817E-2</v>
      </c>
      <c r="H1516" s="117">
        <v>9.3125139999999997E-5</v>
      </c>
      <c r="I1516" s="117">
        <v>2.8312585999999999E-4</v>
      </c>
      <c r="J1516" s="117">
        <v>1.9390237E-3</v>
      </c>
      <c r="K1516" s="117">
        <v>1.9292907000000001E-2</v>
      </c>
      <c r="L1516" s="116">
        <v>0.14505945112781954</v>
      </c>
      <c r="M1516" s="115">
        <v>2.4992676999999999</v>
      </c>
      <c r="N1516" s="114">
        <v>2.4240224000000002E-3</v>
      </c>
      <c r="O1516" s="114">
        <v>2.2984620999999998E-3</v>
      </c>
      <c r="P1516" s="114">
        <v>1.1111928E-4</v>
      </c>
      <c r="Q1516" s="121">
        <v>1.4441085E-5</v>
      </c>
      <c r="R1516" s="113">
        <v>1.3779748485800002E-7</v>
      </c>
      <c r="S1516" s="112">
        <v>4.1094408404799998E-10</v>
      </c>
      <c r="T1516" s="112">
        <v>2.0225608999999999E-3</v>
      </c>
      <c r="U1516" s="122">
        <v>5.9207237999999998E-6</v>
      </c>
      <c r="V1516" s="110"/>
      <c r="W1516" s="173"/>
      <c r="X1516" s="170" t="s">
        <v>8546</v>
      </c>
      <c r="Y1516" s="76"/>
      <c r="Z1516" s="76"/>
      <c r="AA1516" s="108"/>
    </row>
    <row r="1517" spans="1:27" ht="14.5" customHeight="1">
      <c r="A1517" s="41" t="s">
        <v>8812</v>
      </c>
      <c r="B1517" s="119" t="s">
        <v>8802</v>
      </c>
      <c r="C1517" s="120" t="s">
        <v>8811</v>
      </c>
      <c r="D1517" s="135" t="s">
        <v>8800</v>
      </c>
      <c r="E1517" s="119" t="s">
        <v>8526</v>
      </c>
      <c r="F1517" s="118" t="s">
        <v>8810</v>
      </c>
      <c r="G1517" s="117">
        <v>1.6370925854000001E-2</v>
      </c>
      <c r="H1517" s="117">
        <v>7.1862331000000003E-5</v>
      </c>
      <c r="I1517" s="117">
        <v>1.9090252299999998E-4</v>
      </c>
      <c r="J1517" s="117">
        <v>0</v>
      </c>
      <c r="K1517" s="117">
        <v>1.6108160999999999E-2</v>
      </c>
      <c r="L1517" s="116">
        <v>0.121113992481203</v>
      </c>
      <c r="M1517" s="115">
        <v>2.0419236000000001</v>
      </c>
      <c r="N1517" s="114">
        <v>2.0131262000000001E-3</v>
      </c>
      <c r="O1517" s="114">
        <v>1.9085063E-3</v>
      </c>
      <c r="P1517" s="121">
        <v>9.2546229999999994E-5</v>
      </c>
      <c r="Q1517" s="121">
        <v>1.2073694E-5</v>
      </c>
      <c r="R1517" s="113">
        <v>1.1441883838110001E-7</v>
      </c>
      <c r="S1517" s="112">
        <v>3.4225676832019997E-10</v>
      </c>
      <c r="T1517" s="112">
        <v>1.6909935E-3</v>
      </c>
      <c r="U1517" s="122">
        <v>4.6519634999999998E-6</v>
      </c>
      <c r="V1517" s="110"/>
      <c r="W1517" s="173"/>
      <c r="X1517" s="170" t="s">
        <v>8546</v>
      </c>
      <c r="Y1517" s="76"/>
      <c r="Z1517" s="76"/>
      <c r="AA1517" s="108"/>
    </row>
    <row r="1518" spans="1:27" ht="14.5" customHeight="1">
      <c r="A1518" s="41" t="s">
        <v>8809</v>
      </c>
      <c r="B1518" s="119" t="s">
        <v>8802</v>
      </c>
      <c r="C1518" s="120" t="s">
        <v>8808</v>
      </c>
      <c r="D1518" s="135" t="s">
        <v>8800</v>
      </c>
      <c r="E1518" s="119" t="s">
        <v>8526</v>
      </c>
      <c r="F1518" s="118" t="s">
        <v>8807</v>
      </c>
      <c r="G1518" s="117">
        <v>8.9879590589999996E-3</v>
      </c>
      <c r="H1518" s="117">
        <v>3.9453828999999998E-5</v>
      </c>
      <c r="I1518" s="117">
        <v>1.0480923000000001E-4</v>
      </c>
      <c r="J1518" s="117">
        <v>0</v>
      </c>
      <c r="K1518" s="117">
        <v>8.8436959999999998E-3</v>
      </c>
      <c r="L1518" s="116">
        <v>6.6493954887218043E-2</v>
      </c>
      <c r="M1518" s="115">
        <v>1.5945855</v>
      </c>
      <c r="N1518" s="114">
        <v>1.1052458E-3</v>
      </c>
      <c r="O1518" s="114">
        <v>1.0478073999999999E-3</v>
      </c>
      <c r="P1518" s="121">
        <v>5.0809695000000002E-5</v>
      </c>
      <c r="Q1518" s="121">
        <v>6.6286945999999996E-6</v>
      </c>
      <c r="R1518" s="113">
        <v>6.2818186728799999E-8</v>
      </c>
      <c r="S1518" s="112">
        <v>1.8790567299759999E-10</v>
      </c>
      <c r="T1518" s="112">
        <v>9.2838860000000003E-4</v>
      </c>
      <c r="U1518" s="122">
        <v>2.5540191999999998E-6</v>
      </c>
      <c r="V1518" s="110"/>
      <c r="W1518" s="173"/>
      <c r="X1518" s="170" t="s">
        <v>8546</v>
      </c>
      <c r="Y1518" s="76"/>
      <c r="Z1518" s="76"/>
      <c r="AA1518" s="108"/>
    </row>
    <row r="1519" spans="1:27" ht="14.5" customHeight="1">
      <c r="A1519" s="41" t="s">
        <v>8806</v>
      </c>
      <c r="B1519" s="119" t="s">
        <v>8802</v>
      </c>
      <c r="C1519" s="120" t="s">
        <v>8805</v>
      </c>
      <c r="D1519" s="135" t="s">
        <v>8800</v>
      </c>
      <c r="E1519" s="119" t="s">
        <v>8526</v>
      </c>
      <c r="F1519" s="118" t="s">
        <v>8804</v>
      </c>
      <c r="G1519" s="117">
        <v>6.4199707422999998E-3</v>
      </c>
      <c r="H1519" s="117">
        <v>2.8181306299999999E-5</v>
      </c>
      <c r="I1519" s="117">
        <v>7.4863736000000005E-5</v>
      </c>
      <c r="J1519" s="117">
        <v>0</v>
      </c>
      <c r="K1519" s="117">
        <v>6.3169256999999999E-3</v>
      </c>
      <c r="L1519" s="116">
        <v>4.7495681954887216E-2</v>
      </c>
      <c r="M1519" s="115">
        <v>1.4389896</v>
      </c>
      <c r="N1519" s="114">
        <v>7.8946124999999996E-4</v>
      </c>
      <c r="O1519" s="114">
        <v>7.4843383E-4</v>
      </c>
      <c r="P1519" s="121">
        <v>3.6292638999999999E-5</v>
      </c>
      <c r="Q1519" s="121">
        <v>4.7347819E-6</v>
      </c>
      <c r="R1519" s="113">
        <v>4.4870133536299999E-8</v>
      </c>
      <c r="S1519" s="112">
        <v>1.3421834070969998E-10</v>
      </c>
      <c r="T1519" s="112">
        <v>6.6313471999999995E-4</v>
      </c>
      <c r="U1519" s="122">
        <v>1.8242994E-6</v>
      </c>
      <c r="V1519" s="110"/>
      <c r="W1519" s="173"/>
      <c r="X1519" s="170" t="s">
        <v>8546</v>
      </c>
      <c r="Y1519" s="76"/>
      <c r="Z1519" s="76"/>
      <c r="AA1519" s="108"/>
    </row>
    <row r="1520" spans="1:27" ht="14.5" customHeight="1">
      <c r="A1520" s="41" t="s">
        <v>8803</v>
      </c>
      <c r="B1520" s="119" t="s">
        <v>8802</v>
      </c>
      <c r="C1520" s="120" t="s">
        <v>8801</v>
      </c>
      <c r="D1520" s="135" t="s">
        <v>8800</v>
      </c>
      <c r="E1520" s="119" t="s">
        <v>8526</v>
      </c>
      <c r="F1520" s="118" t="s">
        <v>8799</v>
      </c>
      <c r="G1520" s="117">
        <v>3.2099854216000004E-3</v>
      </c>
      <c r="H1520" s="117">
        <v>1.40906536E-5</v>
      </c>
      <c r="I1520" s="117">
        <v>3.7431868000000002E-5</v>
      </c>
      <c r="J1520" s="117">
        <v>0</v>
      </c>
      <c r="K1520" s="117">
        <v>3.1584629000000002E-3</v>
      </c>
      <c r="L1520" s="116">
        <v>2.374784135338346E-2</v>
      </c>
      <c r="M1520" s="115">
        <v>1.2444948</v>
      </c>
      <c r="N1520" s="114">
        <v>3.9473063000000001E-4</v>
      </c>
      <c r="O1520" s="114">
        <v>3.7421691000000002E-4</v>
      </c>
      <c r="P1520" s="121">
        <v>1.8146320000000001E-5</v>
      </c>
      <c r="Q1520" s="121">
        <v>2.3673909E-6</v>
      </c>
      <c r="R1520" s="113">
        <v>2.2435067273200002E-8</v>
      </c>
      <c r="S1520" s="112">
        <v>6.7109170359800005E-11</v>
      </c>
      <c r="T1520" s="112">
        <v>3.3156735999999998E-4</v>
      </c>
      <c r="U1520" s="122">
        <v>9.1214971000000003E-7</v>
      </c>
      <c r="V1520" s="110"/>
      <c r="W1520" s="173"/>
      <c r="X1520" s="170" t="s">
        <v>8546</v>
      </c>
      <c r="Y1520" s="76"/>
      <c r="Z1520" s="76"/>
      <c r="AA1520" s="108"/>
    </row>
    <row r="1521" spans="1:27" ht="14.5" customHeight="1">
      <c r="B1521" s="119" t="s">
        <v>8704</v>
      </c>
      <c r="C1521" s="133" t="s">
        <v>8798</v>
      </c>
      <c r="D1521" s="133" t="s">
        <v>8797</v>
      </c>
      <c r="G1521" s="131"/>
      <c r="H1521" s="131"/>
      <c r="I1521" s="131"/>
      <c r="J1521" s="131"/>
      <c r="K1521" s="131"/>
      <c r="L1521" s="131"/>
      <c r="M1521" s="100"/>
      <c r="N1521" s="41"/>
      <c r="O1521" s="41"/>
      <c r="V1521" s="130"/>
      <c r="W1521" s="172"/>
      <c r="X1521" s="170"/>
      <c r="Y1521" s="76"/>
      <c r="Z1521" s="76"/>
      <c r="AA1521" s="108"/>
    </row>
    <row r="1522" spans="1:27" ht="14.5" customHeight="1">
      <c r="A1522" s="41" t="s">
        <v>8796</v>
      </c>
      <c r="B1522" s="119" t="s">
        <v>8708</v>
      </c>
      <c r="C1522" s="120" t="s">
        <v>8795</v>
      </c>
      <c r="D1522" s="135" t="s">
        <v>8706</v>
      </c>
      <c r="E1522" s="119" t="s">
        <v>8526</v>
      </c>
      <c r="F1522" s="118" t="s">
        <v>8794</v>
      </c>
      <c r="G1522" s="117">
        <v>4.3110746380000002E-2</v>
      </c>
      <c r="H1522" s="117">
        <v>1.5342648399999999E-3</v>
      </c>
      <c r="I1522" s="117">
        <v>8.8846067000000004E-3</v>
      </c>
      <c r="J1522" s="117">
        <v>1.6816884000000001E-4</v>
      </c>
      <c r="K1522" s="117">
        <v>3.2523705999999999E-2</v>
      </c>
      <c r="L1522" s="116">
        <v>0.24453914285714284</v>
      </c>
      <c r="M1522" s="115">
        <v>2.6964035000000002</v>
      </c>
      <c r="N1522" s="114">
        <v>6.7198479E-3</v>
      </c>
      <c r="O1522" s="114">
        <v>6.3137289000000001E-3</v>
      </c>
      <c r="P1522" s="114">
        <v>2.3893302000000001E-4</v>
      </c>
      <c r="Q1522" s="114">
        <v>1.6718597999999999E-4</v>
      </c>
      <c r="R1522" s="113">
        <v>3.7852091374000002E-7</v>
      </c>
      <c r="S1522" s="112">
        <v>8.8362802724399994E-10</v>
      </c>
      <c r="T1522" s="112">
        <v>2.3415403233500002E-2</v>
      </c>
      <c r="U1522" s="122">
        <v>1.2920431000000001E-5</v>
      </c>
      <c r="V1522" s="110"/>
      <c r="W1522" s="173"/>
      <c r="X1522" s="170" t="s">
        <v>8546</v>
      </c>
      <c r="Y1522" s="76"/>
      <c r="Z1522" s="76"/>
      <c r="AA1522" s="108"/>
    </row>
    <row r="1523" spans="1:27" ht="14.5" customHeight="1">
      <c r="A1523" s="41" t="s">
        <v>8793</v>
      </c>
      <c r="B1523" s="119" t="s">
        <v>8708</v>
      </c>
      <c r="C1523" s="120" t="s">
        <v>8792</v>
      </c>
      <c r="D1523" s="135" t="s">
        <v>8706</v>
      </c>
      <c r="E1523" s="119" t="s">
        <v>8526</v>
      </c>
      <c r="F1523" s="118" t="s">
        <v>8791</v>
      </c>
      <c r="G1523" s="117">
        <v>3.4401279489999999E-2</v>
      </c>
      <c r="H1523" s="117">
        <v>1.29217939E-3</v>
      </c>
      <c r="I1523" s="117">
        <v>2.2309857099999998E-3</v>
      </c>
      <c r="J1523" s="117">
        <v>1.2764439000000001E-4</v>
      </c>
      <c r="K1523" s="117">
        <v>3.0750469999999998E-2</v>
      </c>
      <c r="L1523" s="116">
        <v>0.23120654135338342</v>
      </c>
      <c r="M1523" s="115">
        <v>2.6622039000000002</v>
      </c>
      <c r="N1523" s="114">
        <v>4.3260579999999998E-3</v>
      </c>
      <c r="O1523" s="114">
        <v>4.1025573000000003E-3</v>
      </c>
      <c r="P1523" s="114">
        <v>1.9038968999999999E-4</v>
      </c>
      <c r="Q1523" s="121">
        <v>3.3110971999999999E-5</v>
      </c>
      <c r="R1523" s="113">
        <v>2.4595667236999999E-7</v>
      </c>
      <c r="S1523" s="112">
        <v>7.0410387030100001E-10</v>
      </c>
      <c r="T1523" s="112">
        <v>4.6373910088E-3</v>
      </c>
      <c r="U1523" s="122">
        <v>1.0536068999999999E-5</v>
      </c>
      <c r="V1523" s="110"/>
      <c r="W1523" s="173"/>
      <c r="X1523" s="170" t="s">
        <v>8546</v>
      </c>
      <c r="Y1523" s="76"/>
      <c r="Z1523" s="76"/>
      <c r="AA1523" s="108"/>
    </row>
    <row r="1524" spans="1:27" ht="14.5" customHeight="1">
      <c r="A1524" s="41" t="s">
        <v>8790</v>
      </c>
      <c r="B1524" s="119" t="s">
        <v>8708</v>
      </c>
      <c r="C1524" s="120" t="s">
        <v>8789</v>
      </c>
      <c r="D1524" s="135" t="s">
        <v>8706</v>
      </c>
      <c r="E1524" s="119" t="s">
        <v>8526</v>
      </c>
      <c r="F1524" s="118" t="s">
        <v>8788</v>
      </c>
      <c r="G1524" s="117">
        <v>5.189342400000001E-4</v>
      </c>
      <c r="H1524" s="117">
        <v>3.2922158E-5</v>
      </c>
      <c r="I1524" s="117">
        <v>3.1448612000000002E-5</v>
      </c>
      <c r="J1524" s="117">
        <v>2.0778942E-4</v>
      </c>
      <c r="K1524" s="117">
        <v>2.4677405000000002E-4</v>
      </c>
      <c r="L1524" s="116">
        <v>1.8554439849624061E-3</v>
      </c>
      <c r="M1524" s="115">
        <v>1.0526316</v>
      </c>
      <c r="N1524" s="121">
        <v>4.0946384000000001E-5</v>
      </c>
      <c r="O1524" s="121">
        <v>3.9292000999999999E-5</v>
      </c>
      <c r="P1524" s="121">
        <v>1.6244383000000001E-6</v>
      </c>
      <c r="Q1524" s="121">
        <v>2.9944551999999997E-8</v>
      </c>
      <c r="R1524" s="113">
        <v>2.3556355482000002E-9</v>
      </c>
      <c r="S1524" s="112">
        <v>6.0075380414700006E-12</v>
      </c>
      <c r="T1524" s="112">
        <v>4.1939148000000001E-6</v>
      </c>
      <c r="U1524" s="122">
        <v>1.7928101000000001E-7</v>
      </c>
      <c r="V1524" s="110"/>
      <c r="W1524" s="173"/>
      <c r="X1524" s="170" t="s">
        <v>8546</v>
      </c>
      <c r="Y1524" s="76"/>
      <c r="Z1524" s="76"/>
      <c r="AA1524" s="108"/>
    </row>
    <row r="1525" spans="1:27" ht="14.5" customHeight="1">
      <c r="A1525" s="41" t="s">
        <v>8787</v>
      </c>
      <c r="B1525" s="119" t="s">
        <v>8708</v>
      </c>
      <c r="C1525" s="120" t="s">
        <v>8786</v>
      </c>
      <c r="D1525" s="135" t="s">
        <v>8706</v>
      </c>
      <c r="E1525" s="119" t="s">
        <v>8526</v>
      </c>
      <c r="F1525" s="118" t="s">
        <v>8785</v>
      </c>
      <c r="G1525" s="117">
        <v>3.6955211476999997E-2</v>
      </c>
      <c r="H1525" s="117">
        <v>1.67666298E-3</v>
      </c>
      <c r="I1525" s="117">
        <v>4.9936017999999997E-3</v>
      </c>
      <c r="J1525" s="117">
        <v>2.7999697000000001E-5</v>
      </c>
      <c r="K1525" s="117">
        <v>3.0256946999999999E-2</v>
      </c>
      <c r="L1525" s="116">
        <v>0.22749584210526314</v>
      </c>
      <c r="M1525" s="115">
        <v>2.6136232000000001</v>
      </c>
      <c r="N1525" s="114">
        <v>5.1087229000000003E-3</v>
      </c>
      <c r="O1525" s="114">
        <v>4.8375533999999998E-3</v>
      </c>
      <c r="P1525" s="114">
        <v>2.0414380999999999E-4</v>
      </c>
      <c r="Q1525" s="121">
        <v>6.7025699000000002E-5</v>
      </c>
      <c r="R1525" s="113">
        <v>2.9002118380000002E-7</v>
      </c>
      <c r="S1525" s="112">
        <v>7.5496969143200008E-10</v>
      </c>
      <c r="T1525" s="112">
        <v>9.3873528314999989E-3</v>
      </c>
      <c r="U1525" s="122">
        <v>1.1321594E-5</v>
      </c>
      <c r="V1525" s="110"/>
      <c r="W1525" s="173"/>
      <c r="X1525" s="170" t="s">
        <v>8546</v>
      </c>
      <c r="Y1525" s="76"/>
      <c r="Z1525" s="76"/>
      <c r="AA1525" s="108"/>
    </row>
    <row r="1526" spans="1:27" ht="14.5" customHeight="1">
      <c r="A1526" s="41" t="s">
        <v>8784</v>
      </c>
      <c r="B1526" s="119" t="s">
        <v>8708</v>
      </c>
      <c r="C1526" s="120" t="s">
        <v>8783</v>
      </c>
      <c r="D1526" s="135" t="s">
        <v>8706</v>
      </c>
      <c r="E1526" s="119" t="s">
        <v>8526</v>
      </c>
      <c r="F1526" s="118" t="s">
        <v>8782</v>
      </c>
      <c r="G1526" s="117">
        <v>4.3562522839900003E-2</v>
      </c>
      <c r="H1526" s="117">
        <v>1.5707474499999999E-3</v>
      </c>
      <c r="I1526" s="117">
        <v>2.42189269E-3</v>
      </c>
      <c r="J1526" s="117">
        <v>3.9026999E-6</v>
      </c>
      <c r="K1526" s="117">
        <v>3.9565980000000001E-2</v>
      </c>
      <c r="L1526" s="116">
        <v>0.29748857142857144</v>
      </c>
      <c r="M1526" s="115">
        <v>3.1476842</v>
      </c>
      <c r="N1526" s="114">
        <v>5.4361419000000001E-3</v>
      </c>
      <c r="O1526" s="114">
        <v>5.1556817999999999E-3</v>
      </c>
      <c r="P1526" s="114">
        <v>2.4220999000000001E-4</v>
      </c>
      <c r="Q1526" s="121">
        <v>3.8250110999999998E-5</v>
      </c>
      <c r="R1526" s="113">
        <v>3.0909363635999999E-7</v>
      </c>
      <c r="S1526" s="112">
        <v>8.95747007876E-10</v>
      </c>
      <c r="T1526" s="112">
        <v>5.3571584700889997E-3</v>
      </c>
      <c r="U1526" s="122">
        <v>1.3352953E-5</v>
      </c>
      <c r="V1526" s="110"/>
      <c r="W1526" s="173"/>
      <c r="X1526" s="170" t="s">
        <v>8546</v>
      </c>
      <c r="Y1526" s="76"/>
      <c r="Z1526" s="76"/>
      <c r="AA1526" s="108"/>
    </row>
    <row r="1527" spans="1:27" ht="14.5" customHeight="1">
      <c r="A1527" s="41" t="s">
        <v>8781</v>
      </c>
      <c r="B1527" s="119" t="s">
        <v>8708</v>
      </c>
      <c r="C1527" s="120" t="s">
        <v>8780</v>
      </c>
      <c r="D1527" s="135" t="s">
        <v>8706</v>
      </c>
      <c r="E1527" s="119" t="s">
        <v>8526</v>
      </c>
      <c r="F1527" s="118" t="s">
        <v>8779</v>
      </c>
      <c r="G1527" s="117">
        <v>4.93687225E-4</v>
      </c>
      <c r="H1527" s="117">
        <v>3.0852853000000002E-5</v>
      </c>
      <c r="I1527" s="117">
        <v>2.7871811999999999E-5</v>
      </c>
      <c r="J1527" s="117">
        <v>2.0320164000000001E-4</v>
      </c>
      <c r="K1527" s="117">
        <v>2.3176092E-4</v>
      </c>
      <c r="L1527" s="116">
        <v>1.7425633082706767E-3</v>
      </c>
      <c r="M1527" s="115">
        <v>1.0526316</v>
      </c>
      <c r="N1527" s="121">
        <v>3.8385491999999998E-5</v>
      </c>
      <c r="O1527" s="121">
        <v>3.6842538000000002E-5</v>
      </c>
      <c r="P1527" s="121">
        <v>1.51367E-6</v>
      </c>
      <c r="Q1527" s="121">
        <v>2.9283407999999999E-8</v>
      </c>
      <c r="R1527" s="113">
        <v>2.2087852286999999E-9</v>
      </c>
      <c r="S1527" s="112">
        <v>5.5978921860900009E-12</v>
      </c>
      <c r="T1527" s="112">
        <v>4.1013176000000003E-6</v>
      </c>
      <c r="U1527" s="122">
        <v>1.7240016999999999E-7</v>
      </c>
      <c r="V1527" s="110"/>
      <c r="W1527" s="173"/>
      <c r="X1527" s="170" t="s">
        <v>8546</v>
      </c>
      <c r="Y1527" s="76"/>
      <c r="Z1527" s="76"/>
      <c r="AA1527" s="108"/>
    </row>
    <row r="1528" spans="1:27" ht="14.5" customHeight="1">
      <c r="A1528" s="41" t="s">
        <v>8778</v>
      </c>
      <c r="B1528" s="119" t="s">
        <v>8708</v>
      </c>
      <c r="C1528" s="120" t="s">
        <v>8777</v>
      </c>
      <c r="D1528" s="135" t="s">
        <v>8706</v>
      </c>
      <c r="E1528" s="119" t="s">
        <v>8526</v>
      </c>
      <c r="F1528" s="118" t="s">
        <v>8776</v>
      </c>
      <c r="G1528" s="117">
        <v>4.3116742080400006E-2</v>
      </c>
      <c r="H1528" s="117">
        <v>1.5548768E-3</v>
      </c>
      <c r="I1528" s="117">
        <v>2.3974096099999998E-3</v>
      </c>
      <c r="J1528" s="117">
        <v>5.1716704000000002E-6</v>
      </c>
      <c r="K1528" s="117">
        <v>3.9159284000000003E-2</v>
      </c>
      <c r="L1528" s="116">
        <v>0.29443070676691729</v>
      </c>
      <c r="M1528" s="115">
        <v>3.1258946999999999</v>
      </c>
      <c r="N1528" s="114">
        <v>5.3803545000000001E-3</v>
      </c>
      <c r="O1528" s="114">
        <v>5.1027768000000001E-3</v>
      </c>
      <c r="P1528" s="114">
        <v>2.3972324E-4</v>
      </c>
      <c r="Q1528" s="121">
        <v>3.7854383999999997E-5</v>
      </c>
      <c r="R1528" s="113">
        <v>3.0592187005999999E-7</v>
      </c>
      <c r="S1528" s="112">
        <v>8.8655043794899998E-10</v>
      </c>
      <c r="T1528" s="112">
        <v>5.3017344823400002E-3</v>
      </c>
      <c r="U1528" s="122">
        <v>1.3216263E-5</v>
      </c>
      <c r="V1528" s="110"/>
      <c r="W1528" s="173"/>
      <c r="X1528" s="170" t="s">
        <v>8546</v>
      </c>
      <c r="Y1528" s="76"/>
      <c r="Z1528" s="76"/>
      <c r="AA1528" s="108"/>
    </row>
    <row r="1529" spans="1:27" ht="14.5" customHeight="1">
      <c r="A1529" s="41" t="s">
        <v>8775</v>
      </c>
      <c r="B1529" s="119" t="s">
        <v>8708</v>
      </c>
      <c r="C1529" s="120" t="s">
        <v>8774</v>
      </c>
      <c r="D1529" s="135" t="s">
        <v>8706</v>
      </c>
      <c r="E1529" s="119" t="s">
        <v>8526</v>
      </c>
      <c r="F1529" s="118" t="s">
        <v>8773</v>
      </c>
      <c r="G1529" s="117">
        <v>4.3286495640000003E-4</v>
      </c>
      <c r="H1529" s="117">
        <v>2.7051782000000002E-5</v>
      </c>
      <c r="I1529" s="117">
        <v>2.44380044E-5</v>
      </c>
      <c r="J1529" s="117">
        <v>1.781672E-4</v>
      </c>
      <c r="K1529" s="117">
        <v>2.0320797000000001E-4</v>
      </c>
      <c r="L1529" s="116">
        <v>1.5278794736842106E-3</v>
      </c>
      <c r="M1529" s="115">
        <v>1.0526316</v>
      </c>
      <c r="N1529" s="121">
        <v>3.3656399000000002E-5</v>
      </c>
      <c r="O1529" s="121">
        <v>3.2303537000000001E-5</v>
      </c>
      <c r="P1529" s="121">
        <v>1.3271859000000001E-6</v>
      </c>
      <c r="Q1529" s="121">
        <v>2.5675691999999999E-8</v>
      </c>
      <c r="R1529" s="113">
        <v>1.9366629485000001E-9</v>
      </c>
      <c r="S1529" s="112">
        <v>4.90823190278E-12</v>
      </c>
      <c r="T1529" s="112">
        <v>3.5960353000000001E-6</v>
      </c>
      <c r="U1529" s="122">
        <v>1.5116047E-7</v>
      </c>
      <c r="V1529" s="110"/>
      <c r="W1529" s="173"/>
      <c r="X1529" s="170" t="s">
        <v>8546</v>
      </c>
      <c r="Y1529" s="76"/>
      <c r="Z1529" s="76"/>
      <c r="AA1529" s="108"/>
    </row>
    <row r="1530" spans="1:27" ht="14.5" customHeight="1">
      <c r="A1530" s="41" t="s">
        <v>8772</v>
      </c>
      <c r="B1530" s="119" t="s">
        <v>8708</v>
      </c>
      <c r="C1530" s="120" t="s">
        <v>8771</v>
      </c>
      <c r="D1530" s="135" t="s">
        <v>8706</v>
      </c>
      <c r="E1530" s="119" t="s">
        <v>8526</v>
      </c>
      <c r="F1530" s="118" t="s">
        <v>8770</v>
      </c>
      <c r="G1530" s="117">
        <v>3.5193521046999993E-2</v>
      </c>
      <c r="H1530" s="117">
        <v>2.0587944999999998E-3</v>
      </c>
      <c r="I1530" s="117">
        <v>8.7173975999999993E-3</v>
      </c>
      <c r="J1530" s="117">
        <v>2.1969947E-5</v>
      </c>
      <c r="K1530" s="117">
        <v>2.4395358999999998E-2</v>
      </c>
      <c r="L1530" s="116">
        <v>0.18342375187969923</v>
      </c>
      <c r="M1530" s="115">
        <v>2.3487013999999999</v>
      </c>
      <c r="N1530" s="114">
        <v>5.5392363999999996E-3</v>
      </c>
      <c r="O1530" s="114">
        <v>5.2359045999999998E-3</v>
      </c>
      <c r="P1530" s="114">
        <v>1.9284959000000001E-4</v>
      </c>
      <c r="Q1530" s="114">
        <v>1.1048216E-4</v>
      </c>
      <c r="R1530" s="113">
        <v>3.1390315035999998E-7</v>
      </c>
      <c r="S1530" s="112">
        <v>7.1320114091700001E-10</v>
      </c>
      <c r="T1530" s="112">
        <v>1.547369143012E-2</v>
      </c>
      <c r="U1530" s="122">
        <v>1.076855E-5</v>
      </c>
      <c r="V1530" s="110"/>
      <c r="W1530" s="173"/>
      <c r="X1530" s="170" t="s">
        <v>8546</v>
      </c>
      <c r="Y1530" s="76"/>
      <c r="Z1530" s="76"/>
      <c r="AA1530" s="108"/>
    </row>
    <row r="1531" spans="1:27" ht="14.5" customHeight="1">
      <c r="A1531" s="41" t="s">
        <v>8769</v>
      </c>
      <c r="B1531" s="119" t="s">
        <v>8708</v>
      </c>
      <c r="C1531" s="120" t="s">
        <v>8768</v>
      </c>
      <c r="D1531" s="135" t="s">
        <v>8706</v>
      </c>
      <c r="E1531" s="119" t="s">
        <v>8526</v>
      </c>
      <c r="F1531" s="118" t="s">
        <v>8767</v>
      </c>
      <c r="G1531" s="117">
        <v>4.6631001399999993E-3</v>
      </c>
      <c r="H1531" s="117">
        <v>3.7470701999999998E-4</v>
      </c>
      <c r="I1531" s="117">
        <v>6.2783822000000002E-4</v>
      </c>
      <c r="J1531" s="117">
        <v>9.3582370000000004E-4</v>
      </c>
      <c r="K1531" s="117">
        <v>2.7247311999999998E-3</v>
      </c>
      <c r="L1531" s="116">
        <v>2.0486700751879697E-2</v>
      </c>
      <c r="M1531" s="115">
        <v>1.4975000000000001</v>
      </c>
      <c r="N1531" s="114">
        <v>4.6388145999999998E-4</v>
      </c>
      <c r="O1531" s="114">
        <v>4.4379629000000002E-4</v>
      </c>
      <c r="P1531" s="121">
        <v>1.9950306000000001E-5</v>
      </c>
      <c r="Q1531" s="121">
        <v>1.3486164E-7</v>
      </c>
      <c r="R1531" s="113">
        <v>2.6606491939999996E-8</v>
      </c>
      <c r="S1531" s="112">
        <v>7.3780717632600006E-11</v>
      </c>
      <c r="T1531" s="112">
        <v>1.8888184999999999E-5</v>
      </c>
      <c r="U1531" s="122">
        <v>1.3003887999999999E-6</v>
      </c>
      <c r="V1531" s="110"/>
      <c r="W1531" s="173"/>
      <c r="X1531" s="170" t="s">
        <v>8546</v>
      </c>
      <c r="Y1531" s="76"/>
      <c r="Z1531" s="76"/>
      <c r="AA1531" s="108"/>
    </row>
    <row r="1532" spans="1:27" ht="14.5" customHeight="1">
      <c r="A1532" s="41" t="s">
        <v>8766</v>
      </c>
      <c r="B1532" s="119" t="s">
        <v>8708</v>
      </c>
      <c r="C1532" s="120" t="s">
        <v>8765</v>
      </c>
      <c r="D1532" s="135" t="s">
        <v>8706</v>
      </c>
      <c r="E1532" s="119" t="s">
        <v>8526</v>
      </c>
      <c r="F1532" s="118" t="s">
        <v>8764</v>
      </c>
      <c r="G1532" s="117">
        <v>2.7862611689999997E-2</v>
      </c>
      <c r="H1532" s="117">
        <v>1.0184122000000001E-3</v>
      </c>
      <c r="I1532" s="117">
        <v>1.72445259E-3</v>
      </c>
      <c r="J1532" s="117">
        <v>1.1227689E-3</v>
      </c>
      <c r="K1532" s="117">
        <v>2.3996977999999999E-2</v>
      </c>
      <c r="L1532" s="116">
        <v>0.18042840601503757</v>
      </c>
      <c r="M1532" s="115">
        <v>2.3832776999999998</v>
      </c>
      <c r="N1532" s="114">
        <v>3.3677235000000002E-3</v>
      </c>
      <c r="O1532" s="114">
        <v>3.1943263E-3</v>
      </c>
      <c r="P1532" s="114">
        <v>1.4850643999999999E-4</v>
      </c>
      <c r="Q1532" s="121">
        <v>2.4890804E-5</v>
      </c>
      <c r="R1532" s="113">
        <v>1.9150637062000002E-7</v>
      </c>
      <c r="S1532" s="112">
        <v>5.4921021377300002E-10</v>
      </c>
      <c r="T1532" s="112">
        <v>3.4861070066999999E-3</v>
      </c>
      <c r="U1532" s="122">
        <v>8.4051458999999994E-6</v>
      </c>
      <c r="V1532" s="174"/>
      <c r="W1532" s="173"/>
      <c r="X1532" s="170" t="s">
        <v>8546</v>
      </c>
      <c r="Y1532" s="76"/>
      <c r="Z1532" s="76"/>
      <c r="AA1532" s="108"/>
    </row>
    <row r="1533" spans="1:27" ht="14.5" customHeight="1">
      <c r="A1533" s="41" t="s">
        <v>8763</v>
      </c>
      <c r="B1533" s="119" t="s">
        <v>8708</v>
      </c>
      <c r="C1533" s="120" t="s">
        <v>8762</v>
      </c>
      <c r="D1533" s="135" t="s">
        <v>8706</v>
      </c>
      <c r="E1533" s="119" t="s">
        <v>8526</v>
      </c>
      <c r="F1533" s="118" t="s">
        <v>8761</v>
      </c>
      <c r="G1533" s="117">
        <v>4.1906041285000001E-2</v>
      </c>
      <c r="H1533" s="117">
        <v>1.51544898E-3</v>
      </c>
      <c r="I1533" s="117">
        <v>2.3381049500000002E-3</v>
      </c>
      <c r="J1533" s="117">
        <v>2.4515354999999999E-5</v>
      </c>
      <c r="K1533" s="117">
        <v>3.8027972E-2</v>
      </c>
      <c r="L1533" s="116">
        <v>0.28592460150375937</v>
      </c>
      <c r="M1533" s="115">
        <v>3.0666020999999999</v>
      </c>
      <c r="N1533" s="114">
        <v>5.2269522999999997E-3</v>
      </c>
      <c r="O1533" s="114">
        <v>4.9573652000000001E-3</v>
      </c>
      <c r="P1533" s="114">
        <v>2.3286741999999999E-4</v>
      </c>
      <c r="Q1533" s="121">
        <v>3.6719708000000002E-5</v>
      </c>
      <c r="R1533" s="113">
        <v>2.9720414287000001E-7</v>
      </c>
      <c r="S1533" s="112">
        <v>8.6119608823200002E-10</v>
      </c>
      <c r="T1533" s="112">
        <v>5.1428163053199999E-3</v>
      </c>
      <c r="U1533" s="122">
        <v>1.2842707000000001E-5</v>
      </c>
      <c r="V1533" s="174"/>
      <c r="W1533" s="173"/>
      <c r="X1533" s="170" t="s">
        <v>8546</v>
      </c>
      <c r="Y1533" s="76"/>
      <c r="Z1533" s="76"/>
      <c r="AA1533" s="108"/>
    </row>
    <row r="1534" spans="1:27" ht="14.5" customHeight="1">
      <c r="A1534" s="41" t="s">
        <v>8760</v>
      </c>
      <c r="B1534" s="119" t="s">
        <v>8708</v>
      </c>
      <c r="C1534" s="120" t="s">
        <v>8759</v>
      </c>
      <c r="D1534" s="135" t="s">
        <v>8706</v>
      </c>
      <c r="E1534" s="119" t="s">
        <v>8526</v>
      </c>
      <c r="F1534" s="118" t="s">
        <v>8758</v>
      </c>
      <c r="G1534" s="117">
        <v>5.0137109380000002E-4</v>
      </c>
      <c r="H1534" s="117">
        <v>3.1482641000000001E-5</v>
      </c>
      <c r="I1534" s="117">
        <v>2.89604028E-5</v>
      </c>
      <c r="J1534" s="117">
        <v>2.0459792E-4</v>
      </c>
      <c r="K1534" s="117">
        <v>2.3633013E-4</v>
      </c>
      <c r="L1534" s="116">
        <v>1.7769182706766917E-3</v>
      </c>
      <c r="M1534" s="115">
        <v>1.0526316</v>
      </c>
      <c r="N1534" s="121">
        <v>3.9164893999999999E-5</v>
      </c>
      <c r="O1534" s="121">
        <v>3.7588027E-5</v>
      </c>
      <c r="P1534" s="121">
        <v>1.5473821000000001E-6</v>
      </c>
      <c r="Q1534" s="121">
        <v>2.9484624999999999E-8</v>
      </c>
      <c r="R1534" s="113">
        <v>2.2534788671999999E-9</v>
      </c>
      <c r="S1534" s="112">
        <v>5.7225670142500006E-12</v>
      </c>
      <c r="T1534" s="112">
        <v>4.1294994000000004E-6</v>
      </c>
      <c r="U1534" s="122">
        <v>1.7449433999999999E-7</v>
      </c>
      <c r="V1534" s="174"/>
      <c r="W1534" s="173"/>
      <c r="X1534" s="170" t="s">
        <v>8546</v>
      </c>
      <c r="Y1534" s="76"/>
      <c r="Z1534" s="76"/>
      <c r="AA1534" s="108"/>
    </row>
    <row r="1535" spans="1:27" ht="14.5" customHeight="1">
      <c r="A1535" s="41" t="s">
        <v>8757</v>
      </c>
      <c r="B1535" s="119" t="s">
        <v>8708</v>
      </c>
      <c r="C1535" s="120" t="s">
        <v>8756</v>
      </c>
      <c r="D1535" s="135" t="s">
        <v>8706</v>
      </c>
      <c r="E1535" s="119" t="s">
        <v>8526</v>
      </c>
      <c r="F1535" s="118" t="s">
        <v>8755</v>
      </c>
      <c r="G1535" s="117">
        <v>4.93687225E-4</v>
      </c>
      <c r="H1535" s="117">
        <v>3.0852853000000002E-5</v>
      </c>
      <c r="I1535" s="117">
        <v>2.7871811999999999E-5</v>
      </c>
      <c r="J1535" s="117">
        <v>2.0320164000000001E-4</v>
      </c>
      <c r="K1535" s="117">
        <v>2.3176092E-4</v>
      </c>
      <c r="L1535" s="116">
        <v>1.7425633082706767E-3</v>
      </c>
      <c r="M1535" s="115">
        <v>1.0526316</v>
      </c>
      <c r="N1535" s="121">
        <v>3.8385491999999998E-5</v>
      </c>
      <c r="O1535" s="121">
        <v>3.6842538000000002E-5</v>
      </c>
      <c r="P1535" s="121">
        <v>1.51367E-6</v>
      </c>
      <c r="Q1535" s="121">
        <v>2.9283407999999999E-8</v>
      </c>
      <c r="R1535" s="113">
        <v>2.2087852286999999E-9</v>
      </c>
      <c r="S1535" s="112">
        <v>5.5978921860900009E-12</v>
      </c>
      <c r="T1535" s="112">
        <v>4.1013176000000003E-6</v>
      </c>
      <c r="U1535" s="122">
        <v>1.7240016999999999E-7</v>
      </c>
      <c r="V1535" s="174"/>
      <c r="W1535" s="173"/>
      <c r="X1535" s="170" t="s">
        <v>8546</v>
      </c>
      <c r="Y1535" s="76"/>
      <c r="Z1535" s="76"/>
      <c r="AA1535" s="108"/>
    </row>
    <row r="1536" spans="1:27" ht="14.5" customHeight="1">
      <c r="A1536" s="41" t="s">
        <v>8754</v>
      </c>
      <c r="B1536" s="119" t="s">
        <v>8708</v>
      </c>
      <c r="C1536" s="120" t="s">
        <v>8753</v>
      </c>
      <c r="D1536" s="135" t="s">
        <v>8706</v>
      </c>
      <c r="E1536" s="119" t="s">
        <v>8526</v>
      </c>
      <c r="F1536" s="118" t="s">
        <v>8752</v>
      </c>
      <c r="G1536" s="117">
        <v>4.3268326308200003E-2</v>
      </c>
      <c r="H1536" s="117">
        <v>1.55961957E-3</v>
      </c>
      <c r="I1536" s="117">
        <v>2.40436878E-3</v>
      </c>
      <c r="J1536" s="117">
        <v>3.0349582000000002E-6</v>
      </c>
      <c r="K1536" s="117">
        <v>3.9301303000000003E-2</v>
      </c>
      <c r="L1536" s="116">
        <v>0.29549851879699246</v>
      </c>
      <c r="M1536" s="115">
        <v>3.1339999999999999</v>
      </c>
      <c r="N1536" s="114">
        <v>5.3995607999999997E-3</v>
      </c>
      <c r="O1536" s="114">
        <v>5.1209803000000003E-3</v>
      </c>
      <c r="P1536" s="114">
        <v>2.4058032E-4</v>
      </c>
      <c r="Q1536" s="121">
        <v>3.8000139999999998E-5</v>
      </c>
      <c r="R1536" s="113">
        <v>3.0701321151999998E-7</v>
      </c>
      <c r="S1536" s="112">
        <v>8.8972011763699999E-10</v>
      </c>
      <c r="T1536" s="112">
        <v>5.3221484560379995E-3</v>
      </c>
      <c r="U1536" s="122">
        <v>1.3263407E-5</v>
      </c>
      <c r="V1536" s="174"/>
      <c r="W1536" s="173"/>
      <c r="X1536" s="170" t="s">
        <v>8546</v>
      </c>
      <c r="Y1536" s="76"/>
      <c r="Z1536" s="76"/>
      <c r="AA1536" s="108"/>
    </row>
    <row r="1537" spans="1:27" ht="14.5" customHeight="1">
      <c r="A1537" s="41" t="s">
        <v>8751</v>
      </c>
      <c r="B1537" s="119" t="s">
        <v>8708</v>
      </c>
      <c r="C1537" s="120" t="s">
        <v>8750</v>
      </c>
      <c r="D1537" s="135" t="s">
        <v>8706</v>
      </c>
      <c r="E1537" s="119" t="s">
        <v>8526</v>
      </c>
      <c r="F1537" s="118" t="s">
        <v>8749</v>
      </c>
      <c r="G1537" s="117">
        <v>2.0951416767000002E-2</v>
      </c>
      <c r="H1537" s="117">
        <v>7.2979441699999993E-4</v>
      </c>
      <c r="I1537" s="117">
        <v>1.16059178E-3</v>
      </c>
      <c r="J1537" s="117">
        <v>2.38005757E-3</v>
      </c>
      <c r="K1537" s="117">
        <v>1.6680973000000002E-2</v>
      </c>
      <c r="L1537" s="116">
        <v>0.12542084962406017</v>
      </c>
      <c r="M1537" s="115">
        <v>2.0925696999999999</v>
      </c>
      <c r="N1537" s="114">
        <v>2.3231248E-3</v>
      </c>
      <c r="O1537" s="114">
        <v>2.2045448E-3</v>
      </c>
      <c r="P1537" s="114">
        <v>1.0306588E-4</v>
      </c>
      <c r="Q1537" s="121">
        <v>1.5514108E-5</v>
      </c>
      <c r="R1537" s="113">
        <v>1.32166959274E-7</v>
      </c>
      <c r="S1537" s="112">
        <v>3.8116080969480002E-10</v>
      </c>
      <c r="T1537" s="112">
        <v>2.1728443608000003E-3</v>
      </c>
      <c r="U1537" s="122">
        <v>6.1176436000000003E-6</v>
      </c>
      <c r="V1537" s="174"/>
      <c r="W1537" s="173"/>
      <c r="X1537" s="170" t="s">
        <v>8546</v>
      </c>
      <c r="Y1537" s="76"/>
      <c r="Z1537" s="76"/>
      <c r="AA1537" s="108"/>
    </row>
    <row r="1538" spans="1:27" ht="14.5" customHeight="1">
      <c r="A1538" s="41" t="s">
        <v>8748</v>
      </c>
      <c r="B1538" s="119" t="s">
        <v>8708</v>
      </c>
      <c r="C1538" s="120" t="s">
        <v>8747</v>
      </c>
      <c r="D1538" s="135" t="s">
        <v>8706</v>
      </c>
      <c r="E1538" s="119" t="s">
        <v>8526</v>
      </c>
      <c r="F1538" s="118" t="s">
        <v>8746</v>
      </c>
      <c r="G1538" s="117">
        <v>8.6279827600000011E-4</v>
      </c>
      <c r="H1538" s="117">
        <v>6.0736980999999999E-5</v>
      </c>
      <c r="I1538" s="117">
        <v>8.0520474999999994E-5</v>
      </c>
      <c r="J1538" s="117">
        <v>2.7092114000000001E-4</v>
      </c>
      <c r="K1538" s="117">
        <v>4.5061968000000002E-4</v>
      </c>
      <c r="L1538" s="116">
        <v>3.3881178947368423E-3</v>
      </c>
      <c r="M1538" s="115">
        <v>1.0526316</v>
      </c>
      <c r="N1538" s="121">
        <v>7.5793643999999999E-5</v>
      </c>
      <c r="O1538" s="121">
        <v>7.2623237999999997E-5</v>
      </c>
      <c r="P1538" s="121">
        <v>3.1313641E-6</v>
      </c>
      <c r="Q1538" s="121">
        <v>3.9042471000000001E-8</v>
      </c>
      <c r="R1538" s="113">
        <v>4.3539110711999999E-9</v>
      </c>
      <c r="S1538" s="112">
        <v>1.1580488451020001E-11</v>
      </c>
      <c r="T1538" s="112">
        <v>5.4681332000000004E-6</v>
      </c>
      <c r="U1538" s="122">
        <v>2.7299028000000002E-7</v>
      </c>
      <c r="V1538" s="110"/>
      <c r="W1538" s="173"/>
      <c r="X1538" s="170" t="s">
        <v>8546</v>
      </c>
      <c r="Y1538" s="76"/>
      <c r="Z1538" s="76"/>
      <c r="AA1538" s="108"/>
    </row>
    <row r="1539" spans="1:27" ht="14.5" customHeight="1">
      <c r="A1539" s="41" t="s">
        <v>8745</v>
      </c>
      <c r="B1539" s="119" t="s">
        <v>8708</v>
      </c>
      <c r="C1539" s="120" t="s">
        <v>8744</v>
      </c>
      <c r="D1539" s="135" t="s">
        <v>8706</v>
      </c>
      <c r="E1539" s="119" t="s">
        <v>8526</v>
      </c>
      <c r="F1539" s="118" t="s">
        <v>8743</v>
      </c>
      <c r="G1539" s="117">
        <v>5.9821683499999998E-3</v>
      </c>
      <c r="H1539" s="117">
        <v>4.8070175999999999E-4</v>
      </c>
      <c r="I1539" s="117">
        <v>8.0543708999999996E-4</v>
      </c>
      <c r="J1539" s="117">
        <v>1.2005436000000001E-3</v>
      </c>
      <c r="K1539" s="117">
        <v>3.4954858999999999E-3</v>
      </c>
      <c r="L1539" s="116">
        <v>2.6281848872180449E-2</v>
      </c>
      <c r="M1539" s="115">
        <v>1.0526316</v>
      </c>
      <c r="N1539" s="114">
        <v>5.951013E-4</v>
      </c>
      <c r="O1539" s="114">
        <v>5.6933456000000005E-4</v>
      </c>
      <c r="P1539" s="121">
        <v>2.5593721999999999E-5</v>
      </c>
      <c r="Q1539" s="121">
        <v>1.7301043999999999E-7</v>
      </c>
      <c r="R1539" s="113">
        <v>3.4132767195999997E-8</v>
      </c>
      <c r="S1539" s="112">
        <v>9.4651337561400005E-11</v>
      </c>
      <c r="T1539" s="112">
        <v>2.4231154E-5</v>
      </c>
      <c r="U1539" s="122">
        <v>1.6682345E-6</v>
      </c>
      <c r="V1539" s="110"/>
      <c r="W1539" s="173"/>
      <c r="X1539" s="170" t="s">
        <v>8546</v>
      </c>
      <c r="Y1539" s="76"/>
      <c r="Z1539" s="76"/>
      <c r="AA1539" s="108"/>
    </row>
    <row r="1540" spans="1:27" ht="14.5" customHeight="1">
      <c r="A1540" s="41" t="s">
        <v>8742</v>
      </c>
      <c r="B1540" s="119" t="s">
        <v>8708</v>
      </c>
      <c r="C1540" s="120" t="s">
        <v>8741</v>
      </c>
      <c r="D1540" s="135" t="s">
        <v>8706</v>
      </c>
      <c r="E1540" s="119" t="s">
        <v>8526</v>
      </c>
      <c r="F1540" s="118" t="s">
        <v>8740</v>
      </c>
      <c r="G1540" s="117">
        <v>3.9402988012999997E-2</v>
      </c>
      <c r="H1540" s="117">
        <v>1.4275111500000001E-3</v>
      </c>
      <c r="I1540" s="117">
        <v>2.2024156100000003E-3</v>
      </c>
      <c r="J1540" s="117">
        <v>5.0232253000000002E-5</v>
      </c>
      <c r="K1540" s="117">
        <v>3.5722828999999998E-2</v>
      </c>
      <c r="L1540" s="116">
        <v>0.26859269924812029</v>
      </c>
      <c r="M1540" s="115">
        <v>2.9390350999999999</v>
      </c>
      <c r="N1540" s="114">
        <v>4.9114715999999999E-3</v>
      </c>
      <c r="O1540" s="114">
        <v>4.6582337999999997E-3</v>
      </c>
      <c r="P1540" s="114">
        <v>2.1879404E-4</v>
      </c>
      <c r="Q1540" s="121">
        <v>3.4443748999999998E-5</v>
      </c>
      <c r="R1540" s="113">
        <v>2.7927060900999999E-7</v>
      </c>
      <c r="S1540" s="112">
        <v>8.0914953734100007E-10</v>
      </c>
      <c r="T1540" s="112">
        <v>4.8240544620000003E-3</v>
      </c>
      <c r="U1540" s="122">
        <v>1.2075842E-5</v>
      </c>
      <c r="V1540" s="110"/>
      <c r="W1540" s="173"/>
      <c r="X1540" s="170" t="s">
        <v>8546</v>
      </c>
      <c r="Y1540" s="76"/>
      <c r="Z1540" s="76"/>
      <c r="AA1540" s="108"/>
    </row>
    <row r="1541" spans="1:27" ht="14.5" customHeight="1">
      <c r="A1541" s="41" t="s">
        <v>8739</v>
      </c>
      <c r="B1541" s="119" t="s">
        <v>8708</v>
      </c>
      <c r="C1541" s="120" t="s">
        <v>8738</v>
      </c>
      <c r="D1541" s="135" t="s">
        <v>8706</v>
      </c>
      <c r="E1541" s="119" t="s">
        <v>8526</v>
      </c>
      <c r="F1541" s="118" t="s">
        <v>8737</v>
      </c>
      <c r="G1541" s="117">
        <v>3.6310639145000004E-2</v>
      </c>
      <c r="H1541" s="117">
        <v>1.2890857599999999E-3</v>
      </c>
      <c r="I1541" s="117">
        <v>2.1256824800000001E-3</v>
      </c>
      <c r="J1541" s="117">
        <v>1.349917905E-3</v>
      </c>
      <c r="K1541" s="117">
        <v>3.1545953000000002E-2</v>
      </c>
      <c r="L1541" s="116">
        <v>0.23718761654135337</v>
      </c>
      <c r="M1541" s="115">
        <v>2.8329354000000002</v>
      </c>
      <c r="N1541" s="114">
        <v>4.3912758000000003E-3</v>
      </c>
      <c r="O1541" s="114">
        <v>4.1646926000000004E-3</v>
      </c>
      <c r="P1541" s="114">
        <v>1.9430397999999999E-4</v>
      </c>
      <c r="Q1541" s="121">
        <v>3.2279178999999997E-5</v>
      </c>
      <c r="R1541" s="113">
        <v>2.4968181309000001E-7</v>
      </c>
      <c r="S1541" s="112">
        <v>7.1857979785299994E-10</v>
      </c>
      <c r="T1541" s="112">
        <v>4.5208934923999999E-3</v>
      </c>
      <c r="U1541" s="122">
        <v>1.0953139E-5</v>
      </c>
      <c r="V1541" s="110"/>
      <c r="W1541" s="173"/>
      <c r="X1541" s="170" t="s">
        <v>8546</v>
      </c>
      <c r="Y1541" s="76"/>
      <c r="Z1541" s="76"/>
      <c r="AA1541" s="108"/>
    </row>
    <row r="1542" spans="1:27" ht="14.5" customHeight="1">
      <c r="A1542" s="41" t="s">
        <v>8736</v>
      </c>
      <c r="B1542" s="119" t="s">
        <v>8708</v>
      </c>
      <c r="C1542" s="120" t="s">
        <v>8735</v>
      </c>
      <c r="D1542" s="135" t="s">
        <v>8706</v>
      </c>
      <c r="E1542" s="119" t="s">
        <v>8526</v>
      </c>
      <c r="F1542" s="118" t="s">
        <v>8734</v>
      </c>
      <c r="G1542" s="117">
        <v>5.7766098100000001E-4</v>
      </c>
      <c r="H1542" s="117">
        <v>3.7735540999999997E-5</v>
      </c>
      <c r="I1542" s="117">
        <v>3.9768560000000001E-5</v>
      </c>
      <c r="J1542" s="117">
        <v>2.1846096999999999E-4</v>
      </c>
      <c r="K1542" s="117">
        <v>2.8169590999999999E-4</v>
      </c>
      <c r="L1542" s="116">
        <v>2.1180143609022552E-3</v>
      </c>
      <c r="M1542" s="115">
        <v>1.0526316</v>
      </c>
      <c r="N1542" s="121">
        <v>4.6903242999999999E-5</v>
      </c>
      <c r="O1542" s="121">
        <v>4.4989666000000001E-5</v>
      </c>
      <c r="P1542" s="121">
        <v>1.8820947999999999E-6</v>
      </c>
      <c r="Q1542" s="121">
        <v>3.1482430999999999E-8</v>
      </c>
      <c r="R1542" s="113">
        <v>2.6972221744000002E-9</v>
      </c>
      <c r="S1542" s="112">
        <v>6.9604099080999991E-12</v>
      </c>
      <c r="T1542" s="112">
        <v>4.4093041000000003E-6</v>
      </c>
      <c r="U1542" s="122">
        <v>1.9528644E-7</v>
      </c>
      <c r="V1542" s="110"/>
      <c r="W1542" s="173"/>
      <c r="X1542" s="170" t="s">
        <v>8546</v>
      </c>
      <c r="Y1542" s="76"/>
      <c r="Z1542" s="76"/>
      <c r="AA1542" s="108"/>
    </row>
    <row r="1543" spans="1:27" ht="14.5" customHeight="1">
      <c r="A1543" s="41" t="s">
        <v>8733</v>
      </c>
      <c r="B1543" s="119" t="s">
        <v>8708</v>
      </c>
      <c r="C1543" s="120" t="s">
        <v>8732</v>
      </c>
      <c r="D1543" s="135" t="s">
        <v>8706</v>
      </c>
      <c r="E1543" s="119" t="s">
        <v>8526</v>
      </c>
      <c r="F1543" s="118" t="s">
        <v>8731</v>
      </c>
      <c r="G1543" s="117">
        <v>4.93687225E-4</v>
      </c>
      <c r="H1543" s="117">
        <v>3.0852853000000002E-5</v>
      </c>
      <c r="I1543" s="117">
        <v>2.7871811999999999E-5</v>
      </c>
      <c r="J1543" s="117">
        <v>2.0320164000000001E-4</v>
      </c>
      <c r="K1543" s="117">
        <v>2.3176092E-4</v>
      </c>
      <c r="L1543" s="116">
        <v>1.7425633082706767E-3</v>
      </c>
      <c r="M1543" s="115">
        <v>1.0526316</v>
      </c>
      <c r="N1543" s="121">
        <v>3.8385491999999998E-5</v>
      </c>
      <c r="O1543" s="121">
        <v>3.6842538000000002E-5</v>
      </c>
      <c r="P1543" s="121">
        <v>1.51367E-6</v>
      </c>
      <c r="Q1543" s="121">
        <v>2.9283407999999999E-8</v>
      </c>
      <c r="R1543" s="113">
        <v>2.2087852286999999E-9</v>
      </c>
      <c r="S1543" s="112">
        <v>5.5978921860900009E-12</v>
      </c>
      <c r="T1543" s="112">
        <v>4.1013176000000003E-6</v>
      </c>
      <c r="U1543" s="122">
        <v>1.7240016999999999E-7</v>
      </c>
      <c r="V1543" s="110"/>
      <c r="W1543" s="173"/>
      <c r="X1543" s="170" t="s">
        <v>8546</v>
      </c>
      <c r="Y1543" s="76"/>
      <c r="Z1543" s="76"/>
      <c r="AA1543" s="108"/>
    </row>
    <row r="1544" spans="1:27" ht="14.5" customHeight="1">
      <c r="A1544" s="41" t="s">
        <v>8730</v>
      </c>
      <c r="B1544" s="119" t="s">
        <v>8708</v>
      </c>
      <c r="C1544" s="120" t="s">
        <v>8729</v>
      </c>
      <c r="D1544" s="135" t="s">
        <v>8706</v>
      </c>
      <c r="E1544" s="119" t="s">
        <v>8526</v>
      </c>
      <c r="F1544" s="118" t="s">
        <v>8728</v>
      </c>
      <c r="G1544" s="117">
        <v>5.5131627400000003E-4</v>
      </c>
      <c r="H1544" s="117">
        <v>3.5576266000000001E-5</v>
      </c>
      <c r="I1544" s="117">
        <v>3.6036247999999997E-5</v>
      </c>
      <c r="J1544" s="117">
        <v>2.1367373000000001E-4</v>
      </c>
      <c r="K1544" s="117">
        <v>2.6603002999999999E-4</v>
      </c>
      <c r="L1544" s="116">
        <v>2.0002257894736839E-3</v>
      </c>
      <c r="M1544" s="115">
        <v>1.0526316</v>
      </c>
      <c r="N1544" s="121">
        <v>4.4231007000000003E-5</v>
      </c>
      <c r="O1544" s="121">
        <v>4.2433703999999998E-5</v>
      </c>
      <c r="P1544" s="121">
        <v>1.7665106000000001E-6</v>
      </c>
      <c r="Q1544" s="121">
        <v>3.0792540999999999E-8</v>
      </c>
      <c r="R1544" s="113">
        <v>2.5439870479000001E-9</v>
      </c>
      <c r="S1544" s="112">
        <v>6.5329533672700007E-12</v>
      </c>
      <c r="T1544" s="112">
        <v>4.3126809E-6</v>
      </c>
      <c r="U1544" s="122">
        <v>1.8810643E-7</v>
      </c>
      <c r="V1544" s="110"/>
      <c r="W1544" s="173"/>
      <c r="X1544" s="170" t="s">
        <v>8546</v>
      </c>
      <c r="Y1544" s="76"/>
      <c r="Z1544" s="76"/>
      <c r="AA1544" s="108"/>
    </row>
    <row r="1545" spans="1:27" ht="14.5" customHeight="1">
      <c r="A1545" s="41" t="s">
        <v>8727</v>
      </c>
      <c r="B1545" s="119" t="s">
        <v>8708</v>
      </c>
      <c r="C1545" s="120" t="s">
        <v>8726</v>
      </c>
      <c r="D1545" s="135" t="s">
        <v>8706</v>
      </c>
      <c r="E1545" s="119" t="s">
        <v>8526</v>
      </c>
      <c r="F1545" s="118" t="s">
        <v>8725</v>
      </c>
      <c r="G1545" s="117">
        <v>4.93687225E-4</v>
      </c>
      <c r="H1545" s="117">
        <v>3.0852853000000002E-5</v>
      </c>
      <c r="I1545" s="117">
        <v>2.7871811999999999E-5</v>
      </c>
      <c r="J1545" s="117">
        <v>2.0320164000000001E-4</v>
      </c>
      <c r="K1545" s="117">
        <v>2.3176092E-4</v>
      </c>
      <c r="L1545" s="116">
        <v>1.7425633082706767E-3</v>
      </c>
      <c r="M1545" s="115">
        <v>1.0526316</v>
      </c>
      <c r="N1545" s="121">
        <v>3.8385491999999998E-5</v>
      </c>
      <c r="O1545" s="121">
        <v>3.6842538000000002E-5</v>
      </c>
      <c r="P1545" s="121">
        <v>1.51367E-6</v>
      </c>
      <c r="Q1545" s="121">
        <v>2.9283407999999999E-8</v>
      </c>
      <c r="R1545" s="113">
        <v>2.2087852286999999E-9</v>
      </c>
      <c r="S1545" s="112">
        <v>5.5978921860900009E-12</v>
      </c>
      <c r="T1545" s="112">
        <v>4.1013176000000003E-6</v>
      </c>
      <c r="U1545" s="122">
        <v>1.7240016999999999E-7</v>
      </c>
      <c r="V1545" s="110"/>
      <c r="W1545" s="173"/>
      <c r="X1545" s="170" t="s">
        <v>8546</v>
      </c>
      <c r="Y1545" s="76"/>
      <c r="Z1545" s="76"/>
      <c r="AA1545" s="108"/>
    </row>
    <row r="1546" spans="1:27" ht="14.5" customHeight="1">
      <c r="A1546" s="41" t="s">
        <v>8724</v>
      </c>
      <c r="B1546" s="119" t="s">
        <v>8708</v>
      </c>
      <c r="C1546" s="120" t="s">
        <v>8723</v>
      </c>
      <c r="D1546" s="135" t="s">
        <v>8706</v>
      </c>
      <c r="E1546" s="119" t="s">
        <v>8526</v>
      </c>
      <c r="F1546" s="118" t="s">
        <v>8722</v>
      </c>
      <c r="G1546" s="117">
        <v>3.9735473374000005E-2</v>
      </c>
      <c r="H1546" s="117">
        <v>1.43566431E-3</v>
      </c>
      <c r="I1546" s="117">
        <v>2.2124167199999998E-3</v>
      </c>
      <c r="J1546" s="117">
        <v>2.8712344E-5</v>
      </c>
      <c r="K1546" s="117">
        <v>3.6058680000000003E-2</v>
      </c>
      <c r="L1546" s="116">
        <v>0.27111789473684211</v>
      </c>
      <c r="M1546" s="115">
        <v>2.9595788999999999</v>
      </c>
      <c r="N1546" s="114">
        <v>4.9555935000000001E-3</v>
      </c>
      <c r="O1546" s="114">
        <v>4.6999961000000002E-3</v>
      </c>
      <c r="P1546" s="114">
        <v>2.2077623E-4</v>
      </c>
      <c r="Q1546" s="121">
        <v>3.4821182999999998E-5</v>
      </c>
      <c r="R1546" s="113">
        <v>2.8177433815999995E-7</v>
      </c>
      <c r="S1546" s="112">
        <v>8.1648013151899986E-10</v>
      </c>
      <c r="T1546" s="112">
        <v>4.8769163152E-3</v>
      </c>
      <c r="U1546" s="122">
        <v>1.2180483999999999E-5</v>
      </c>
      <c r="V1546" s="110"/>
      <c r="W1546" s="173"/>
      <c r="X1546" s="170" t="s">
        <v>8546</v>
      </c>
      <c r="Y1546" s="76"/>
      <c r="Z1546" s="76"/>
      <c r="AA1546" s="108"/>
    </row>
    <row r="1547" spans="1:27" ht="14.5" customHeight="1">
      <c r="A1547" s="41" t="s">
        <v>8721</v>
      </c>
      <c r="B1547" s="119" t="s">
        <v>8708</v>
      </c>
      <c r="C1547" s="120" t="s">
        <v>8720</v>
      </c>
      <c r="D1547" s="135" t="s">
        <v>8706</v>
      </c>
      <c r="E1547" s="119" t="s">
        <v>8526</v>
      </c>
      <c r="F1547" s="118" t="s">
        <v>8719</v>
      </c>
      <c r="G1547" s="117">
        <v>3.6016414809000002E-2</v>
      </c>
      <c r="H1547" s="117">
        <v>2.1109166200000001E-3</v>
      </c>
      <c r="I1547" s="117">
        <v>8.9006214999999989E-3</v>
      </c>
      <c r="J1547" s="117">
        <v>5.8946688999999999E-5</v>
      </c>
      <c r="K1547" s="117">
        <v>2.4945930000000002E-2</v>
      </c>
      <c r="L1547" s="116">
        <v>0.18756338345864662</v>
      </c>
      <c r="M1547" s="115">
        <v>2.2737873999999998</v>
      </c>
      <c r="N1547" s="114">
        <v>5.6581992999999997E-3</v>
      </c>
      <c r="O1547" s="114">
        <v>5.3485609000000003E-3</v>
      </c>
      <c r="P1547" s="114">
        <v>1.9713983E-4</v>
      </c>
      <c r="Q1547" s="114">
        <v>1.1249856E-4</v>
      </c>
      <c r="R1547" s="113">
        <v>3.2065713201E-7</v>
      </c>
      <c r="S1547" s="112">
        <v>7.2906743659899999E-10</v>
      </c>
      <c r="T1547" s="112">
        <v>1.5756101749699998E-2</v>
      </c>
      <c r="U1547" s="122">
        <v>1.1015398000000001E-5</v>
      </c>
      <c r="V1547" s="110"/>
      <c r="W1547" s="173"/>
      <c r="X1547" s="170" t="s">
        <v>8546</v>
      </c>
      <c r="Y1547" s="76"/>
      <c r="Z1547" s="76"/>
      <c r="AA1547" s="108"/>
    </row>
    <row r="1548" spans="1:27" ht="14.5" customHeight="1">
      <c r="A1548" s="41" t="s">
        <v>8718</v>
      </c>
      <c r="B1548" s="119" t="s">
        <v>8708</v>
      </c>
      <c r="C1548" s="120" t="s">
        <v>8717</v>
      </c>
      <c r="D1548" s="135" t="s">
        <v>8706</v>
      </c>
      <c r="E1548" s="119" t="s">
        <v>8526</v>
      </c>
      <c r="F1548" s="118" t="s">
        <v>8716</v>
      </c>
      <c r="G1548" s="117">
        <v>3.5244853329E-2</v>
      </c>
      <c r="H1548" s="117">
        <v>1.2875653199999999E-3</v>
      </c>
      <c r="I1548" s="117">
        <v>1.9864432599999999E-3</v>
      </c>
      <c r="J1548" s="117">
        <v>9.7035748999999997E-5</v>
      </c>
      <c r="K1548" s="117">
        <v>3.1873809000000003E-2</v>
      </c>
      <c r="L1548" s="116">
        <v>0.2396526992481203</v>
      </c>
      <c r="M1548" s="115">
        <v>2.7282104999999999</v>
      </c>
      <c r="N1548" s="114">
        <v>4.386643E-3</v>
      </c>
      <c r="O1548" s="114">
        <v>4.1606643999999998E-3</v>
      </c>
      <c r="P1548" s="114">
        <v>1.9537185999999999E-4</v>
      </c>
      <c r="Q1548" s="121">
        <v>3.0606703999999997E-5</v>
      </c>
      <c r="R1548" s="113">
        <v>2.4944031004000002E-7</v>
      </c>
      <c r="S1548" s="112">
        <v>7.2252906943100001E-10</v>
      </c>
      <c r="T1548" s="112">
        <v>4.2866532197E-3</v>
      </c>
      <c r="U1548" s="122">
        <v>1.0796619E-5</v>
      </c>
      <c r="V1548" s="110"/>
      <c r="W1548" s="173"/>
      <c r="X1548" s="170" t="s">
        <v>8546</v>
      </c>
      <c r="Y1548" s="76"/>
      <c r="Z1548" s="76"/>
      <c r="AA1548" s="108"/>
    </row>
    <row r="1549" spans="1:27" ht="14.5" customHeight="1">
      <c r="A1549" s="41" t="s">
        <v>8715</v>
      </c>
      <c r="B1549" s="119" t="s">
        <v>8708</v>
      </c>
      <c r="C1549" s="120" t="s">
        <v>8714</v>
      </c>
      <c r="D1549" s="135" t="s">
        <v>8706</v>
      </c>
      <c r="E1549" s="119" t="s">
        <v>8526</v>
      </c>
      <c r="F1549" s="118" t="s">
        <v>8713</v>
      </c>
      <c r="G1549" s="117">
        <v>2.787144205E-2</v>
      </c>
      <c r="H1549" s="117">
        <v>1.03791276E-3</v>
      </c>
      <c r="I1549" s="117">
        <v>1.7195239E-3</v>
      </c>
      <c r="J1549" s="117">
        <v>2.0894803900000001E-3</v>
      </c>
      <c r="K1549" s="117">
        <v>2.3024525000000001E-2</v>
      </c>
      <c r="L1549" s="116">
        <v>0.17311672932330827</v>
      </c>
      <c r="M1549" s="115">
        <v>2.3685534000000001</v>
      </c>
      <c r="N1549" s="114">
        <v>3.2373355999999998E-3</v>
      </c>
      <c r="O1549" s="114">
        <v>3.0718452000000002E-3</v>
      </c>
      <c r="P1549" s="114">
        <v>1.4301002999999999E-4</v>
      </c>
      <c r="Q1549" s="121">
        <v>2.248032E-5</v>
      </c>
      <c r="R1549" s="113">
        <v>1.8416338107000001E-7</v>
      </c>
      <c r="S1549" s="112">
        <v>5.2888324543000004E-10</v>
      </c>
      <c r="T1549" s="112">
        <v>3.1485041833000001E-3</v>
      </c>
      <c r="U1549" s="122">
        <v>8.2646970000000008E-6</v>
      </c>
      <c r="V1549" s="110"/>
      <c r="W1549" s="173"/>
      <c r="X1549" s="170" t="s">
        <v>8546</v>
      </c>
      <c r="Y1549" s="76"/>
      <c r="Z1549" s="76"/>
      <c r="AA1549" s="108"/>
    </row>
    <row r="1550" spans="1:27" ht="14.5" customHeight="1">
      <c r="A1550" s="41" t="s">
        <v>8712</v>
      </c>
      <c r="B1550" s="119" t="s">
        <v>8708</v>
      </c>
      <c r="C1550" s="120" t="s">
        <v>8711</v>
      </c>
      <c r="D1550" s="135" t="s">
        <v>8706</v>
      </c>
      <c r="E1550" s="119" t="s">
        <v>8526</v>
      </c>
      <c r="F1550" s="118" t="s">
        <v>8710</v>
      </c>
      <c r="G1550" s="117">
        <v>4.9862685779999993E-4</v>
      </c>
      <c r="H1550" s="117">
        <v>3.1257716999999997E-5</v>
      </c>
      <c r="I1550" s="117">
        <v>2.8571620799999997E-5</v>
      </c>
      <c r="J1550" s="117">
        <v>2.0409924999999999E-4</v>
      </c>
      <c r="K1550" s="117">
        <v>2.3469826999999999E-4</v>
      </c>
      <c r="L1550" s="116">
        <v>1.7646486466165411E-3</v>
      </c>
      <c r="M1550" s="115">
        <v>1.0526316</v>
      </c>
      <c r="N1550" s="121">
        <v>3.8886536E-5</v>
      </c>
      <c r="O1550" s="121">
        <v>3.7321781E-5</v>
      </c>
      <c r="P1550" s="121">
        <v>1.5353421E-6</v>
      </c>
      <c r="Q1550" s="121">
        <v>2.9412762E-8</v>
      </c>
      <c r="R1550" s="113">
        <v>2.2375168048999997E-9</v>
      </c>
      <c r="S1550" s="112">
        <v>5.6780402856199995E-12</v>
      </c>
      <c r="T1550" s="112">
        <v>4.1194344000000002E-6</v>
      </c>
      <c r="U1550" s="122">
        <v>1.7374641999999999E-7</v>
      </c>
      <c r="V1550" s="110"/>
      <c r="W1550" s="173"/>
      <c r="X1550" s="170" t="s">
        <v>8546</v>
      </c>
      <c r="Y1550" s="76"/>
      <c r="Z1550" s="76"/>
      <c r="AA1550" s="108"/>
    </row>
    <row r="1551" spans="1:27" ht="14.5" customHeight="1">
      <c r="A1551" s="41" t="s">
        <v>8709</v>
      </c>
      <c r="B1551" s="119" t="s">
        <v>8708</v>
      </c>
      <c r="C1551" s="120" t="s">
        <v>8707</v>
      </c>
      <c r="D1551" s="135" t="s">
        <v>8706</v>
      </c>
      <c r="E1551" s="119" t="s">
        <v>8526</v>
      </c>
      <c r="F1551" s="118" t="s">
        <v>8705</v>
      </c>
      <c r="G1551" s="117">
        <v>2.9091534990000001E-2</v>
      </c>
      <c r="H1551" s="117">
        <v>9.7115624999999991E-4</v>
      </c>
      <c r="I1551" s="117">
        <v>1.64098705E-3</v>
      </c>
      <c r="J1551" s="117">
        <v>3.4616996900000002E-3</v>
      </c>
      <c r="K1551" s="117">
        <v>2.3017691999999999E-2</v>
      </c>
      <c r="L1551" s="116">
        <v>0.17306535338345863</v>
      </c>
      <c r="M1551" s="115">
        <v>2.5532374999999998</v>
      </c>
      <c r="N1551" s="114">
        <v>3.2265332999999998E-3</v>
      </c>
      <c r="O1551" s="114">
        <v>3.0607496E-3</v>
      </c>
      <c r="P1551" s="114">
        <v>1.4235946E-4</v>
      </c>
      <c r="Q1551" s="121">
        <v>2.3424253E-5</v>
      </c>
      <c r="R1551" s="113">
        <v>1.8349817825E-7</v>
      </c>
      <c r="S1551" s="112">
        <v>5.2647729050000002E-10</v>
      </c>
      <c r="T1551" s="112">
        <v>3.2807077169000002E-3</v>
      </c>
      <c r="U1551" s="122">
        <v>8.4624609000000008E-6</v>
      </c>
      <c r="V1551" s="110"/>
      <c r="W1551" s="173"/>
      <c r="X1551" s="170" t="s">
        <v>8546</v>
      </c>
      <c r="Y1551" s="76"/>
      <c r="Z1551" s="76"/>
      <c r="AA1551" s="108"/>
    </row>
    <row r="1552" spans="1:27" ht="14.5" customHeight="1">
      <c r="B1552" s="119" t="s">
        <v>8704</v>
      </c>
      <c r="C1552" s="133" t="s">
        <v>8703</v>
      </c>
      <c r="D1552" s="133" t="s">
        <v>8702</v>
      </c>
      <c r="G1552" s="131"/>
      <c r="H1552" s="131"/>
      <c r="I1552" s="131"/>
      <c r="J1552" s="131"/>
      <c r="K1552" s="131"/>
      <c r="L1552" s="131"/>
      <c r="M1552" s="100"/>
      <c r="N1552" s="41"/>
      <c r="O1552" s="41"/>
      <c r="V1552" s="130"/>
      <c r="W1552" s="172"/>
      <c r="X1552" s="170"/>
      <c r="Y1552" s="76"/>
      <c r="Z1552" s="76"/>
      <c r="AA1552" s="108"/>
    </row>
    <row r="1553" spans="1:27" ht="14.5" customHeight="1">
      <c r="A1553" s="41" t="s">
        <v>8701</v>
      </c>
      <c r="B1553" s="119" t="s">
        <v>8550</v>
      </c>
      <c r="C1553" s="120" t="s">
        <v>8700</v>
      </c>
      <c r="D1553" s="135" t="s">
        <v>8548</v>
      </c>
      <c r="E1553" s="119" t="s">
        <v>8526</v>
      </c>
      <c r="F1553" s="118" t="s">
        <v>8699</v>
      </c>
      <c r="G1553" s="117">
        <v>2.6567820975E-2</v>
      </c>
      <c r="H1553" s="117">
        <v>7.4992921000000001E-4</v>
      </c>
      <c r="I1553" s="117">
        <v>1.74102999E-3</v>
      </c>
      <c r="J1553" s="117">
        <v>7.670245775E-3</v>
      </c>
      <c r="K1553" s="117">
        <v>1.6406615999999999E-2</v>
      </c>
      <c r="L1553" s="116">
        <v>0.12335801503759397</v>
      </c>
      <c r="M1553" s="115">
        <v>2.6281317999999998</v>
      </c>
      <c r="N1553" s="114">
        <v>2.5109067000000001E-3</v>
      </c>
      <c r="O1553" s="114">
        <v>2.3543763000000001E-3</v>
      </c>
      <c r="P1553" s="114">
        <v>1.0482075E-4</v>
      </c>
      <c r="Q1553" s="121">
        <v>5.1709665999999998E-5</v>
      </c>
      <c r="R1553" s="113">
        <v>1.41149659911E-7</v>
      </c>
      <c r="S1553" s="112">
        <v>3.8765071688829998E-10</v>
      </c>
      <c r="T1553" s="112">
        <v>7.2422501094099997E-3</v>
      </c>
      <c r="U1553" s="122">
        <v>7.2669599999999998E-6</v>
      </c>
      <c r="V1553" s="110"/>
      <c r="W1553" s="171"/>
      <c r="X1553" s="170" t="s">
        <v>8546</v>
      </c>
      <c r="Y1553" s="76"/>
      <c r="Z1553" s="76"/>
      <c r="AA1553" s="108"/>
    </row>
    <row r="1554" spans="1:27" ht="14.5" customHeight="1">
      <c r="A1554" s="41" t="s">
        <v>8698</v>
      </c>
      <c r="B1554" s="119" t="s">
        <v>8550</v>
      </c>
      <c r="C1554" s="120" t="s">
        <v>8697</v>
      </c>
      <c r="D1554" s="135" t="s">
        <v>8548</v>
      </c>
      <c r="E1554" s="119" t="s">
        <v>8526</v>
      </c>
      <c r="F1554" s="118" t="s">
        <v>8696</v>
      </c>
      <c r="G1554" s="117">
        <v>3.7949706090999999E-2</v>
      </c>
      <c r="H1554" s="117">
        <v>5.7805732299999997E-3</v>
      </c>
      <c r="I1554" s="117">
        <v>8.0305340000000006E-3</v>
      </c>
      <c r="J1554" s="117">
        <v>6.2865861000000004E-5</v>
      </c>
      <c r="K1554" s="117">
        <v>2.4075732999999998E-2</v>
      </c>
      <c r="L1554" s="116">
        <v>0.18102054887218044</v>
      </c>
      <c r="M1554" s="115">
        <v>2.1725496999999998</v>
      </c>
      <c r="N1554" s="114">
        <v>4.60553E-3</v>
      </c>
      <c r="O1554" s="114">
        <v>4.3250357999999999E-3</v>
      </c>
      <c r="P1554" s="114">
        <v>1.9570300999999999E-4</v>
      </c>
      <c r="Q1554" s="121">
        <v>8.4791143000000006E-5</v>
      </c>
      <c r="R1554" s="113">
        <v>2.5929471466999998E-7</v>
      </c>
      <c r="S1554" s="112">
        <v>7.2375373707200006E-10</v>
      </c>
      <c r="T1554" s="112">
        <v>1.1875509852200001E-2</v>
      </c>
      <c r="U1554" s="122">
        <v>1.1197435E-5</v>
      </c>
      <c r="V1554" s="110"/>
      <c r="W1554" s="171"/>
      <c r="X1554" s="170" t="s">
        <v>8546</v>
      </c>
      <c r="Y1554" s="76"/>
      <c r="Z1554" s="76"/>
      <c r="AA1554" s="108"/>
    </row>
    <row r="1555" spans="1:27" ht="14.5" customHeight="1">
      <c r="A1555" s="41" t="s">
        <v>8695</v>
      </c>
      <c r="B1555" s="119" t="s">
        <v>8550</v>
      </c>
      <c r="C1555" s="120" t="s">
        <v>8694</v>
      </c>
      <c r="D1555" s="135" t="s">
        <v>8548</v>
      </c>
      <c r="E1555" s="119" t="s">
        <v>8526</v>
      </c>
      <c r="F1555" s="118" t="s">
        <v>8693</v>
      </c>
      <c r="G1555" s="117">
        <v>2.5092472649000001E-2</v>
      </c>
      <c r="H1555" s="117">
        <v>9.3693773E-4</v>
      </c>
      <c r="I1555" s="117">
        <v>1.5501912399999999E-3</v>
      </c>
      <c r="J1555" s="117">
        <v>7.0024966790000007E-3</v>
      </c>
      <c r="K1555" s="117">
        <v>1.5602847E-2</v>
      </c>
      <c r="L1555" s="116">
        <v>0.11731463909774435</v>
      </c>
      <c r="M1555" s="115">
        <v>2.5314268000000002</v>
      </c>
      <c r="N1555" s="114">
        <v>2.3329751999999998E-3</v>
      </c>
      <c r="O1555" s="114">
        <v>2.1758109000000001E-3</v>
      </c>
      <c r="P1555" s="121">
        <v>9.9552942999999998E-5</v>
      </c>
      <c r="Q1555" s="121">
        <v>5.7611332999999999E-5</v>
      </c>
      <c r="R1555" s="113">
        <v>1.3044429602E-7</v>
      </c>
      <c r="S1555" s="112">
        <v>3.6816916956980002E-10</v>
      </c>
      <c r="T1555" s="112">
        <v>8.0688141507999998E-3</v>
      </c>
      <c r="U1555" s="122">
        <v>6.9776316000000002E-6</v>
      </c>
      <c r="V1555" s="110"/>
      <c r="W1555" s="171"/>
      <c r="X1555" s="170" t="s">
        <v>8546</v>
      </c>
      <c r="Y1555" s="76"/>
      <c r="Z1555" s="76"/>
      <c r="AA1555" s="108"/>
    </row>
    <row r="1556" spans="1:27" ht="14.5" customHeight="1">
      <c r="A1556" s="41" t="s">
        <v>8692</v>
      </c>
      <c r="B1556" s="119" t="s">
        <v>8550</v>
      </c>
      <c r="C1556" s="120" t="s">
        <v>8691</v>
      </c>
      <c r="D1556" s="135" t="s">
        <v>8548</v>
      </c>
      <c r="E1556" s="119" t="s">
        <v>8526</v>
      </c>
      <c r="F1556" s="118" t="s">
        <v>8690</v>
      </c>
      <c r="G1556" s="117">
        <v>3.1423490438000003E-2</v>
      </c>
      <c r="H1556" s="117">
        <v>9.868891700000001E-4</v>
      </c>
      <c r="I1556" s="117">
        <v>3.2506990999999997E-3</v>
      </c>
      <c r="J1556" s="117">
        <v>5.3690701679999994E-3</v>
      </c>
      <c r="K1556" s="117">
        <v>2.1816832000000001E-2</v>
      </c>
      <c r="L1556" s="116">
        <v>0.16403633082706767</v>
      </c>
      <c r="M1556" s="115">
        <v>2.7050993999999999</v>
      </c>
      <c r="N1556" s="114">
        <v>3.6003136000000002E-3</v>
      </c>
      <c r="O1556" s="114">
        <v>3.4036655999999999E-3</v>
      </c>
      <c r="P1556" s="114">
        <v>1.4477861E-4</v>
      </c>
      <c r="Q1556" s="121">
        <v>5.1869385000000001E-5</v>
      </c>
      <c r="R1556" s="113">
        <v>2.0405669248E-7</v>
      </c>
      <c r="S1556" s="112">
        <v>5.3542384577899999E-10</v>
      </c>
      <c r="T1556" s="112">
        <v>7.26461974542E-3</v>
      </c>
      <c r="U1556" s="122">
        <v>8.9907631000000008E-6</v>
      </c>
      <c r="V1556" s="110"/>
      <c r="W1556" s="171"/>
      <c r="X1556" s="170" t="s">
        <v>8546</v>
      </c>
      <c r="Y1556" s="76"/>
      <c r="Z1556" s="76"/>
      <c r="AA1556" s="108"/>
    </row>
    <row r="1557" spans="1:27" ht="14.5" customHeight="1">
      <c r="A1557" s="41" t="s">
        <v>8689</v>
      </c>
      <c r="B1557" s="119" t="s">
        <v>8550</v>
      </c>
      <c r="C1557" s="120" t="s">
        <v>8688</v>
      </c>
      <c r="D1557" s="135" t="s">
        <v>8548</v>
      </c>
      <c r="E1557" s="119" t="s">
        <v>8526</v>
      </c>
      <c r="F1557" s="118" t="s">
        <v>8687</v>
      </c>
      <c r="G1557" s="117">
        <v>1.7697674279999999E-2</v>
      </c>
      <c r="H1557" s="117">
        <v>1.2552524E-3</v>
      </c>
      <c r="I1557" s="117">
        <v>1.7196388899999998E-3</v>
      </c>
      <c r="J1557" s="117">
        <v>2.2436039900000002E-3</v>
      </c>
      <c r="K1557" s="117">
        <v>1.2479179E-2</v>
      </c>
      <c r="L1557" s="116">
        <v>9.3828413533834587E-2</v>
      </c>
      <c r="M1557" s="115">
        <v>1.8670083</v>
      </c>
      <c r="N1557" s="114">
        <v>1.9512582000000001E-3</v>
      </c>
      <c r="O1557" s="114">
        <v>1.8097584E-3</v>
      </c>
      <c r="P1557" s="121">
        <v>8.3459332000000003E-5</v>
      </c>
      <c r="Q1557" s="121">
        <v>5.8040495000000001E-5</v>
      </c>
      <c r="R1557" s="113">
        <v>1.0849870608E-7</v>
      </c>
      <c r="S1557" s="112">
        <v>3.0865137387349999E-10</v>
      </c>
      <c r="T1557" s="112">
        <v>8.1289208488000003E-3</v>
      </c>
      <c r="U1557" s="122">
        <v>5.3015485000000002E-6</v>
      </c>
      <c r="V1557" s="110"/>
      <c r="W1557" s="171"/>
      <c r="X1557" s="170" t="s">
        <v>8546</v>
      </c>
      <c r="Y1557" s="76"/>
      <c r="Z1557" s="76"/>
      <c r="AA1557" s="108"/>
    </row>
    <row r="1558" spans="1:27" ht="14.5" customHeight="1">
      <c r="A1558" s="41" t="s">
        <v>8686</v>
      </c>
      <c r="B1558" s="119" t="s">
        <v>8550</v>
      </c>
      <c r="C1558" s="120" t="s">
        <v>8685</v>
      </c>
      <c r="D1558" s="135" t="s">
        <v>8548</v>
      </c>
      <c r="E1558" s="119" t="s">
        <v>8526</v>
      </c>
      <c r="F1558" s="118" t="s">
        <v>8684</v>
      </c>
      <c r="G1558" s="117">
        <v>2.6793831769999998E-2</v>
      </c>
      <c r="H1558" s="117">
        <v>9.0168170999999997E-4</v>
      </c>
      <c r="I1558" s="117">
        <v>1.61091377E-3</v>
      </c>
      <c r="J1558" s="117">
        <v>1.2592729E-4</v>
      </c>
      <c r="K1558" s="117">
        <v>2.4155309E-2</v>
      </c>
      <c r="L1558" s="116">
        <v>0.18161886466165411</v>
      </c>
      <c r="M1558" s="115">
        <v>2.2548420999999998</v>
      </c>
      <c r="N1558" s="114">
        <v>3.3843596000000002E-3</v>
      </c>
      <c r="O1558" s="114">
        <v>3.1896463000000001E-3</v>
      </c>
      <c r="P1558" s="114">
        <v>1.4853885E-4</v>
      </c>
      <c r="Q1558" s="121">
        <v>4.6174436000000001E-5</v>
      </c>
      <c r="R1558" s="113">
        <v>1.9122580125999998E-7</v>
      </c>
      <c r="S1558" s="112">
        <v>5.4933005284300004E-10</v>
      </c>
      <c r="T1558" s="112">
        <v>6.4670078516E-3</v>
      </c>
      <c r="U1558" s="122">
        <v>8.1709505999999997E-6</v>
      </c>
      <c r="V1558" s="110"/>
      <c r="W1558" s="171"/>
      <c r="X1558" s="170" t="s">
        <v>8546</v>
      </c>
      <c r="Y1558" s="76"/>
      <c r="Z1558" s="76"/>
      <c r="AA1558" s="108"/>
    </row>
    <row r="1559" spans="1:27" ht="14.5" customHeight="1">
      <c r="A1559" s="41" t="s">
        <v>8683</v>
      </c>
      <c r="B1559" s="119" t="s">
        <v>8550</v>
      </c>
      <c r="C1559" s="120" t="s">
        <v>8682</v>
      </c>
      <c r="D1559" s="135" t="s">
        <v>8548</v>
      </c>
      <c r="E1559" s="119" t="s">
        <v>8526</v>
      </c>
      <c r="F1559" s="118" t="s">
        <v>8681</v>
      </c>
      <c r="G1559" s="117">
        <v>2.4631633966399998E-2</v>
      </c>
      <c r="H1559" s="117">
        <v>8.6219265999999998E-4</v>
      </c>
      <c r="I1559" s="117">
        <v>1.39424209E-3</v>
      </c>
      <c r="J1559" s="117">
        <v>9.2738552163999996E-3</v>
      </c>
      <c r="K1559" s="117">
        <v>1.3101343999999999E-2</v>
      </c>
      <c r="L1559" s="116">
        <v>9.8506345864661643E-2</v>
      </c>
      <c r="M1559" s="115">
        <v>2.6286605999999999</v>
      </c>
      <c r="N1559" s="114">
        <v>2.0056964000000001E-3</v>
      </c>
      <c r="O1559" s="114">
        <v>1.8550487E-3</v>
      </c>
      <c r="P1559" s="121">
        <v>8.4225331000000006E-5</v>
      </c>
      <c r="Q1559" s="121">
        <v>6.6422314999999997E-5</v>
      </c>
      <c r="R1559" s="113">
        <v>1.1121395241999999E-7</v>
      </c>
      <c r="S1559" s="112">
        <v>3.1148421073549998E-10</v>
      </c>
      <c r="T1559" s="112">
        <v>9.3028453273000002E-3</v>
      </c>
      <c r="U1559" s="122">
        <v>6.5899354999999998E-6</v>
      </c>
      <c r="V1559" s="110"/>
      <c r="W1559" s="171"/>
      <c r="X1559" s="170" t="s">
        <v>8546</v>
      </c>
      <c r="Y1559" s="76"/>
      <c r="Z1559" s="76"/>
      <c r="AA1559" s="108"/>
    </row>
    <row r="1560" spans="1:27" ht="14.5" customHeight="1">
      <c r="A1560" s="41" t="s">
        <v>8680</v>
      </c>
      <c r="B1560" s="119" t="s">
        <v>8550</v>
      </c>
      <c r="C1560" s="120" t="s">
        <v>8679</v>
      </c>
      <c r="D1560" s="135" t="s">
        <v>8548</v>
      </c>
      <c r="E1560" s="119" t="s">
        <v>8526</v>
      </c>
      <c r="F1560" s="118" t="s">
        <v>8678</v>
      </c>
      <c r="G1560" s="117">
        <v>3.1716395768999997E-2</v>
      </c>
      <c r="H1560" s="117">
        <v>1.6021992600000002E-3</v>
      </c>
      <c r="I1560" s="117">
        <v>2.5335260700000001E-3</v>
      </c>
      <c r="J1560" s="117">
        <v>1.8321439E-5</v>
      </c>
      <c r="K1560" s="117">
        <v>2.7562349E-2</v>
      </c>
      <c r="L1560" s="116">
        <v>0.20723570676691727</v>
      </c>
      <c r="M1560" s="115">
        <v>2.3078759999999998</v>
      </c>
      <c r="N1560" s="114">
        <v>4.0699806000000002E-3</v>
      </c>
      <c r="O1560" s="114">
        <v>3.7902539999999998E-3</v>
      </c>
      <c r="P1560" s="114">
        <v>1.7456924000000001E-4</v>
      </c>
      <c r="Q1560" s="114">
        <v>1.0515728E-4</v>
      </c>
      <c r="R1560" s="113">
        <v>2.2723346100999998E-7</v>
      </c>
      <c r="S1560" s="112">
        <v>6.4559632253200003E-10</v>
      </c>
      <c r="T1560" s="112">
        <v>1.472791079052E-2</v>
      </c>
      <c r="U1560" s="122">
        <v>9.6493070000000001E-6</v>
      </c>
      <c r="V1560" s="110"/>
      <c r="W1560" s="140"/>
      <c r="X1560" s="170" t="s">
        <v>8546</v>
      </c>
      <c r="Y1560" s="76"/>
      <c r="Z1560" s="76"/>
      <c r="AA1560" s="108"/>
    </row>
    <row r="1561" spans="1:27" ht="14.5" customHeight="1">
      <c r="A1561" s="41" t="s">
        <v>8677</v>
      </c>
      <c r="B1561" s="119" t="s">
        <v>8550</v>
      </c>
      <c r="C1561" s="120" t="s">
        <v>8676</v>
      </c>
      <c r="D1561" s="135" t="s">
        <v>8548</v>
      </c>
      <c r="E1561" s="119" t="s">
        <v>8526</v>
      </c>
      <c r="F1561" s="118" t="s">
        <v>8675</v>
      </c>
      <c r="G1561" s="117">
        <v>3.6695410139999995E-2</v>
      </c>
      <c r="H1561" s="117">
        <v>5.2957764299999995E-3</v>
      </c>
      <c r="I1561" s="117">
        <v>6.4587390300000005E-3</v>
      </c>
      <c r="J1561" s="117">
        <v>1.4286468E-4</v>
      </c>
      <c r="K1561" s="117">
        <v>2.4798029999999999E-2</v>
      </c>
      <c r="L1561" s="116">
        <v>0.18645135338345864</v>
      </c>
      <c r="M1561" s="115">
        <v>1.8542105</v>
      </c>
      <c r="N1561" s="114">
        <v>4.2856758000000003E-3</v>
      </c>
      <c r="O1561" s="114">
        <v>4.0220276000000003E-3</v>
      </c>
      <c r="P1561" s="114">
        <v>1.8969104999999999E-4</v>
      </c>
      <c r="Q1561" s="121">
        <v>7.3957166999999994E-5</v>
      </c>
      <c r="R1561" s="113">
        <v>2.4112875720000002E-7</v>
      </c>
      <c r="S1561" s="112">
        <v>7.0152016852899991E-10</v>
      </c>
      <c r="T1561" s="112">
        <v>1.0358146507399999E-2</v>
      </c>
      <c r="U1561" s="122">
        <v>1.0322979E-5</v>
      </c>
      <c r="V1561" s="110"/>
      <c r="W1561" s="140"/>
      <c r="X1561" s="170" t="s">
        <v>8546</v>
      </c>
      <c r="Y1561" s="76"/>
      <c r="Z1561" s="76"/>
      <c r="AA1561" s="108"/>
    </row>
    <row r="1562" spans="1:27" ht="14.5" customHeight="1">
      <c r="A1562" s="41" t="s">
        <v>8674</v>
      </c>
      <c r="B1562" s="119" t="s">
        <v>8550</v>
      </c>
      <c r="C1562" s="120" t="s">
        <v>8673</v>
      </c>
      <c r="D1562" s="135" t="s">
        <v>8548</v>
      </c>
      <c r="E1562" s="119" t="s">
        <v>8526</v>
      </c>
      <c r="F1562" s="118" t="s">
        <v>8672</v>
      </c>
      <c r="G1562" s="117">
        <v>2.5993132832999997E-2</v>
      </c>
      <c r="H1562" s="117">
        <v>1.18380522E-3</v>
      </c>
      <c r="I1562" s="117">
        <v>2.0796145000000002E-3</v>
      </c>
      <c r="J1562" s="117">
        <v>2.7763241130000001E-3</v>
      </c>
      <c r="K1562" s="117">
        <v>1.9953388999999998E-2</v>
      </c>
      <c r="L1562" s="116">
        <v>0.15002548120300749</v>
      </c>
      <c r="M1562" s="115">
        <v>2.4190418999999999</v>
      </c>
      <c r="N1562" s="114">
        <v>3.0451285E-3</v>
      </c>
      <c r="O1562" s="114">
        <v>2.8260022999999999E-3</v>
      </c>
      <c r="P1562" s="114">
        <v>1.2777363E-4</v>
      </c>
      <c r="Q1562" s="121">
        <v>9.1352611999999996E-5</v>
      </c>
      <c r="R1562" s="113">
        <v>1.6942459860000002E-7</v>
      </c>
      <c r="S1562" s="112">
        <v>4.7253560994899996E-10</v>
      </c>
      <c r="T1562" s="112">
        <v>1.2794483654030001E-2</v>
      </c>
      <c r="U1562" s="122">
        <v>7.9876586999999995E-6</v>
      </c>
      <c r="V1562" s="110"/>
      <c r="W1562" s="140"/>
      <c r="X1562" s="170" t="s">
        <v>8546</v>
      </c>
      <c r="Y1562" s="76"/>
      <c r="Z1562" s="76"/>
      <c r="AA1562" s="108"/>
    </row>
    <row r="1563" spans="1:27" ht="14.5" customHeight="1">
      <c r="A1563" s="41" t="s">
        <v>8671</v>
      </c>
      <c r="B1563" s="119" t="s">
        <v>8550</v>
      </c>
      <c r="C1563" s="120" t="s">
        <v>8670</v>
      </c>
      <c r="D1563" s="135" t="s">
        <v>8548</v>
      </c>
      <c r="E1563" s="119" t="s">
        <v>8526</v>
      </c>
      <c r="F1563" s="118" t="s">
        <v>8669</v>
      </c>
      <c r="G1563" s="117">
        <v>2.7036572538E-2</v>
      </c>
      <c r="H1563" s="117">
        <v>1.05217013E-3</v>
      </c>
      <c r="I1563" s="117">
        <v>2.5353246E-3</v>
      </c>
      <c r="J1563" s="117">
        <v>6.4181738079999995E-3</v>
      </c>
      <c r="K1563" s="117">
        <v>1.7030903999999999E-2</v>
      </c>
      <c r="L1563" s="116">
        <v>0.12805190977443609</v>
      </c>
      <c r="M1563" s="115">
        <v>2.5500704000000001</v>
      </c>
      <c r="N1563" s="114">
        <v>2.7983916000000001E-3</v>
      </c>
      <c r="O1563" s="114">
        <v>2.6238284000000001E-3</v>
      </c>
      <c r="P1563" s="114">
        <v>1.1356304E-4</v>
      </c>
      <c r="Q1563" s="121">
        <v>6.1000142000000001E-5</v>
      </c>
      <c r="R1563" s="113">
        <v>1.5730386397E-7</v>
      </c>
      <c r="S1563" s="112">
        <v>4.1998166097089997E-10</v>
      </c>
      <c r="T1563" s="112">
        <v>8.5434373260000005E-3</v>
      </c>
      <c r="U1563" s="122">
        <v>7.6035063999999996E-6</v>
      </c>
      <c r="V1563" s="110"/>
      <c r="W1563" s="140"/>
      <c r="X1563" s="170" t="s">
        <v>8546</v>
      </c>
      <c r="Y1563" s="76"/>
      <c r="Z1563" s="76"/>
      <c r="AA1563" s="108"/>
    </row>
    <row r="1564" spans="1:27" ht="14.5" customHeight="1">
      <c r="A1564" s="41" t="s">
        <v>8668</v>
      </c>
      <c r="B1564" s="119" t="s">
        <v>8550</v>
      </c>
      <c r="C1564" s="120" t="s">
        <v>8667</v>
      </c>
      <c r="D1564" s="135" t="s">
        <v>8548</v>
      </c>
      <c r="E1564" s="119" t="s">
        <v>8526</v>
      </c>
      <c r="F1564" s="118" t="s">
        <v>8666</v>
      </c>
      <c r="G1564" s="117">
        <v>4.0995376745999998E-2</v>
      </c>
      <c r="H1564" s="117">
        <v>3.0954890659999996E-3</v>
      </c>
      <c r="I1564" s="117">
        <v>8.9613743999999995E-3</v>
      </c>
      <c r="J1564" s="117">
        <v>9.3739279999999997E-5</v>
      </c>
      <c r="K1564" s="117">
        <v>2.8844774E-2</v>
      </c>
      <c r="L1564" s="116">
        <v>0.21687799999999999</v>
      </c>
      <c r="M1564" s="115">
        <v>2.6405965</v>
      </c>
      <c r="N1564" s="114">
        <v>5.9454275000000003E-3</v>
      </c>
      <c r="O1564" s="114">
        <v>5.5824665999999997E-3</v>
      </c>
      <c r="P1564" s="114">
        <v>2.2228450000000001E-4</v>
      </c>
      <c r="Q1564" s="114">
        <v>1.4067640999999999E-4</v>
      </c>
      <c r="R1564" s="113">
        <v>3.3468024427999999E-7</v>
      </c>
      <c r="S1564" s="112">
        <v>8.2205805516699998E-10</v>
      </c>
      <c r="T1564" s="112">
        <v>1.9702578985500003E-2</v>
      </c>
      <c r="U1564" s="122">
        <v>1.2379526999999999E-5</v>
      </c>
      <c r="V1564" s="110"/>
      <c r="W1564" s="140"/>
      <c r="X1564" s="170" t="s">
        <v>8546</v>
      </c>
      <c r="Y1564" s="76"/>
      <c r="Z1564" s="76"/>
      <c r="AA1564" s="108"/>
    </row>
    <row r="1565" spans="1:27" ht="14.5" customHeight="1">
      <c r="A1565" s="41" t="s">
        <v>8665</v>
      </c>
      <c r="B1565" s="119" t="s">
        <v>8550</v>
      </c>
      <c r="C1565" s="120" t="s">
        <v>8664</v>
      </c>
      <c r="D1565" s="135" t="s">
        <v>8548</v>
      </c>
      <c r="E1565" s="119" t="s">
        <v>8526</v>
      </c>
      <c r="F1565" s="118" t="s">
        <v>8663</v>
      </c>
      <c r="G1565" s="117">
        <v>1.0275108412E-2</v>
      </c>
      <c r="H1565" s="117">
        <v>7.3198626199999994E-4</v>
      </c>
      <c r="I1565" s="117">
        <v>1.5813745699999999E-3</v>
      </c>
      <c r="J1565" s="117">
        <v>1.9243668000000001E-4</v>
      </c>
      <c r="K1565" s="117">
        <v>7.7693108999999996E-3</v>
      </c>
      <c r="L1565" s="116">
        <v>5.8415871428571423E-2</v>
      </c>
      <c r="M1565" s="115">
        <v>1.3878421000000001</v>
      </c>
      <c r="N1565" s="114">
        <v>1.3727216999999999E-3</v>
      </c>
      <c r="O1565" s="114">
        <v>1.2871137999999999E-3</v>
      </c>
      <c r="P1565" s="121">
        <v>5.4784182E-5</v>
      </c>
      <c r="Q1565" s="121">
        <v>3.0823786999999999E-5</v>
      </c>
      <c r="R1565" s="113">
        <v>7.7165094011000007E-8</v>
      </c>
      <c r="S1565" s="112">
        <v>2.0260422081420001E-10</v>
      </c>
      <c r="T1565" s="112">
        <v>4.3170569430000007E-3</v>
      </c>
      <c r="U1565" s="122">
        <v>3.1063450999999999E-6</v>
      </c>
      <c r="V1565" s="110"/>
      <c r="W1565" s="140"/>
      <c r="X1565" s="170" t="s">
        <v>8546</v>
      </c>
      <c r="Y1565" s="76"/>
      <c r="Z1565" s="76"/>
      <c r="AA1565" s="108"/>
    </row>
    <row r="1566" spans="1:27" ht="14.5" customHeight="1">
      <c r="A1566" s="41" t="s">
        <v>8662</v>
      </c>
      <c r="B1566" s="119" t="s">
        <v>8550</v>
      </c>
      <c r="C1566" s="120" t="s">
        <v>8661</v>
      </c>
      <c r="D1566" s="135" t="s">
        <v>8548</v>
      </c>
      <c r="E1566" s="119" t="s">
        <v>8526</v>
      </c>
      <c r="F1566" s="118" t="s">
        <v>8660</v>
      </c>
      <c r="G1566" s="117">
        <v>2.8779216991000001E-2</v>
      </c>
      <c r="H1566" s="117">
        <v>5.1464088099999997E-4</v>
      </c>
      <c r="I1566" s="117">
        <v>1.7621368199999998E-3</v>
      </c>
      <c r="J1566" s="117">
        <v>1.269691329E-2</v>
      </c>
      <c r="K1566" s="117">
        <v>1.3805526E-2</v>
      </c>
      <c r="L1566" s="116">
        <v>0.10380094736842105</v>
      </c>
      <c r="M1566" s="115">
        <v>2.8599777999999998</v>
      </c>
      <c r="N1566" s="114">
        <v>2.1881422999999998E-3</v>
      </c>
      <c r="O1566" s="114">
        <v>2.0755083999999999E-3</v>
      </c>
      <c r="P1566" s="121">
        <v>8.9719387999999994E-5</v>
      </c>
      <c r="Q1566" s="121">
        <v>2.2914483999999998E-5</v>
      </c>
      <c r="R1566" s="113">
        <v>1.2443095880599999E-7</v>
      </c>
      <c r="S1566" s="112">
        <v>3.3180246697250001E-10</v>
      </c>
      <c r="T1566" s="112">
        <v>3.2093115847599998E-3</v>
      </c>
      <c r="U1566" s="122">
        <v>7.0020047999999997E-6</v>
      </c>
      <c r="V1566" s="110"/>
      <c r="W1566" s="140"/>
      <c r="X1566" s="170" t="s">
        <v>8546</v>
      </c>
      <c r="Y1566" s="76"/>
      <c r="Z1566" s="76"/>
      <c r="AA1566" s="108"/>
    </row>
    <row r="1567" spans="1:27" ht="14.5" customHeight="1">
      <c r="A1567" s="41" t="s">
        <v>8659</v>
      </c>
      <c r="B1567" s="119" t="s">
        <v>8550</v>
      </c>
      <c r="C1567" s="120" t="s">
        <v>8658</v>
      </c>
      <c r="D1567" s="135" t="s">
        <v>8548</v>
      </c>
      <c r="E1567" s="119" t="s">
        <v>8526</v>
      </c>
      <c r="F1567" s="118" t="s">
        <v>8657</v>
      </c>
      <c r="G1567" s="117">
        <v>3.6625407894000005E-2</v>
      </c>
      <c r="H1567" s="117">
        <v>1.39947506E-3</v>
      </c>
      <c r="I1567" s="117">
        <v>2.7203084E-3</v>
      </c>
      <c r="J1567" s="117">
        <v>3.5329434000000001E-5</v>
      </c>
      <c r="K1567" s="117">
        <v>3.2470295000000003E-2</v>
      </c>
      <c r="L1567" s="116">
        <v>0.24413755639097745</v>
      </c>
      <c r="M1567" s="115">
        <v>2.6482573</v>
      </c>
      <c r="N1567" s="114">
        <v>4.6812774999999999E-3</v>
      </c>
      <c r="O1567" s="114">
        <v>4.4207022000000004E-3</v>
      </c>
      <c r="P1567" s="114">
        <v>2.0328529E-4</v>
      </c>
      <c r="Q1567" s="121">
        <v>5.7289966999999998E-5</v>
      </c>
      <c r="R1567" s="113">
        <v>2.6503010729E-7</v>
      </c>
      <c r="S1567" s="112">
        <v>7.5179470152299998E-10</v>
      </c>
      <c r="T1567" s="112">
        <v>8.023804971139999E-3</v>
      </c>
      <c r="U1567" s="122">
        <v>1.1063232E-5</v>
      </c>
      <c r="V1567" s="110"/>
      <c r="W1567" s="140"/>
      <c r="X1567" s="170" t="s">
        <v>8546</v>
      </c>
      <c r="Y1567" s="76"/>
      <c r="Z1567" s="76"/>
      <c r="AA1567" s="108"/>
    </row>
    <row r="1568" spans="1:27" ht="14.5" customHeight="1">
      <c r="A1568" s="41" t="s">
        <v>8656</v>
      </c>
      <c r="B1568" s="119" t="s">
        <v>8550</v>
      </c>
      <c r="C1568" s="120" t="s">
        <v>8655</v>
      </c>
      <c r="D1568" s="135" t="s">
        <v>8548</v>
      </c>
      <c r="E1568" s="119" t="s">
        <v>8526</v>
      </c>
      <c r="F1568" s="118" t="s">
        <v>8654</v>
      </c>
      <c r="G1568" s="117">
        <v>2.1498558467999997E-2</v>
      </c>
      <c r="H1568" s="117">
        <v>8.0391586799999999E-4</v>
      </c>
      <c r="I1568" s="117">
        <v>2.1601379899999999E-3</v>
      </c>
      <c r="J1568" s="117">
        <v>1.7969361E-4</v>
      </c>
      <c r="K1568" s="117">
        <v>1.8354810999999999E-2</v>
      </c>
      <c r="L1568" s="116">
        <v>0.13800609774436087</v>
      </c>
      <c r="M1568" s="115">
        <v>1.8744677999999999</v>
      </c>
      <c r="N1568" s="114">
        <v>2.8217666000000001E-3</v>
      </c>
      <c r="O1568" s="114">
        <v>2.6794760000000001E-3</v>
      </c>
      <c r="P1568" s="114">
        <v>1.1853294999999999E-4</v>
      </c>
      <c r="Q1568" s="121">
        <v>2.3757602999999999E-5</v>
      </c>
      <c r="R1568" s="113">
        <v>1.6064004957999999E-7</v>
      </c>
      <c r="S1568" s="112">
        <v>4.3836151546700002E-10</v>
      </c>
      <c r="T1568" s="112">
        <v>3.3273954435000001E-3</v>
      </c>
      <c r="U1568" s="122">
        <v>6.3263751999999999E-6</v>
      </c>
      <c r="V1568" s="110"/>
      <c r="W1568" s="140"/>
      <c r="X1568" s="170" t="s">
        <v>8546</v>
      </c>
      <c r="Y1568" s="76"/>
      <c r="Z1568" s="76"/>
      <c r="AA1568" s="108"/>
    </row>
    <row r="1569" spans="1:27" ht="14.5" customHeight="1">
      <c r="A1569" s="41" t="s">
        <v>8653</v>
      </c>
      <c r="B1569" s="119" t="s">
        <v>8550</v>
      </c>
      <c r="C1569" s="120" t="s">
        <v>8652</v>
      </c>
      <c r="D1569" s="135" t="s">
        <v>8548</v>
      </c>
      <c r="E1569" s="119" t="s">
        <v>8526</v>
      </c>
      <c r="F1569" s="118" t="s">
        <v>8651</v>
      </c>
      <c r="G1569" s="117">
        <v>2.2468225458999999E-2</v>
      </c>
      <c r="H1569" s="117">
        <v>6.3740695899999994E-4</v>
      </c>
      <c r="I1569" s="117">
        <v>1.0360044799999999E-3</v>
      </c>
      <c r="J1569" s="117">
        <v>3.7298510199999997E-3</v>
      </c>
      <c r="K1569" s="117">
        <v>1.7064962999999999E-2</v>
      </c>
      <c r="L1569" s="116">
        <v>0.128307992481203</v>
      </c>
      <c r="M1569" s="115">
        <v>2.1705486999999999</v>
      </c>
      <c r="N1569" s="114">
        <v>2.3370999999999999E-3</v>
      </c>
      <c r="O1569" s="114">
        <v>2.2130801000000001E-3</v>
      </c>
      <c r="P1569" s="114">
        <v>1.0440404E-4</v>
      </c>
      <c r="Q1569" s="121">
        <v>1.9615884999999999E-5</v>
      </c>
      <c r="R1569" s="113">
        <v>1.32678665458E-7</v>
      </c>
      <c r="S1569" s="112">
        <v>3.8610962456129996E-10</v>
      </c>
      <c r="T1569" s="112">
        <v>2.7473228204999999E-3</v>
      </c>
      <c r="U1569" s="122">
        <v>6.2242819999999998E-6</v>
      </c>
      <c r="V1569" s="110"/>
      <c r="W1569" s="140"/>
      <c r="X1569" s="170" t="s">
        <v>8546</v>
      </c>
      <c r="Y1569" s="76"/>
      <c r="Z1569" s="76"/>
      <c r="AA1569" s="108"/>
    </row>
    <row r="1570" spans="1:27" ht="14.5" customHeight="1">
      <c r="A1570" s="41" t="s">
        <v>8650</v>
      </c>
      <c r="B1570" s="119" t="s">
        <v>8550</v>
      </c>
      <c r="C1570" s="120" t="s">
        <v>8649</v>
      </c>
      <c r="D1570" s="135" t="s">
        <v>8548</v>
      </c>
      <c r="E1570" s="119" t="s">
        <v>8526</v>
      </c>
      <c r="F1570" s="118" t="s">
        <v>8648</v>
      </c>
      <c r="G1570" s="117">
        <v>3.8864722306999999E-2</v>
      </c>
      <c r="H1570" s="117">
        <v>1.1240911399999999E-3</v>
      </c>
      <c r="I1570" s="117">
        <v>3.2890895E-3</v>
      </c>
      <c r="J1570" s="117">
        <v>1.6440667E-5</v>
      </c>
      <c r="K1570" s="117">
        <v>3.4435101000000003E-2</v>
      </c>
      <c r="L1570" s="116">
        <v>0.25891053383458645</v>
      </c>
      <c r="M1570" s="115">
        <v>2.8127835999999999</v>
      </c>
      <c r="N1570" s="114">
        <v>5.1341219E-3</v>
      </c>
      <c r="O1570" s="114">
        <v>4.8647732999999999E-3</v>
      </c>
      <c r="P1570" s="114">
        <v>2.1711982E-4</v>
      </c>
      <c r="Q1570" s="121">
        <v>5.2228797000000002E-5</v>
      </c>
      <c r="R1570" s="113">
        <v>2.9165307824E-7</v>
      </c>
      <c r="S1570" s="112">
        <v>8.0295791065600001E-10</v>
      </c>
      <c r="T1570" s="112">
        <v>7.3149575299699997E-3</v>
      </c>
      <c r="U1570" s="122">
        <v>1.1811907E-5</v>
      </c>
      <c r="V1570" s="110"/>
      <c r="W1570" s="140"/>
      <c r="X1570" s="170" t="s">
        <v>8546</v>
      </c>
      <c r="Y1570" s="76"/>
      <c r="Z1570" s="76"/>
      <c r="AA1570" s="108"/>
    </row>
    <row r="1571" spans="1:27" ht="14.5" customHeight="1">
      <c r="A1571" s="41" t="s">
        <v>8647</v>
      </c>
      <c r="B1571" s="119" t="s">
        <v>8550</v>
      </c>
      <c r="C1571" s="120" t="s">
        <v>8646</v>
      </c>
      <c r="D1571" s="135" t="s">
        <v>8548</v>
      </c>
      <c r="E1571" s="119" t="s">
        <v>8526</v>
      </c>
      <c r="F1571" s="118" t="s">
        <v>8645</v>
      </c>
      <c r="G1571" s="117">
        <v>3.1470072416799999E-2</v>
      </c>
      <c r="H1571" s="117">
        <v>1.6950275099999999E-3</v>
      </c>
      <c r="I1571" s="117">
        <v>3.3249804000000001E-3</v>
      </c>
      <c r="J1571" s="117">
        <v>4.1855295067999999E-3</v>
      </c>
      <c r="K1571" s="117">
        <v>2.2264534999999998E-2</v>
      </c>
      <c r="L1571" s="116">
        <v>0.16740251879699247</v>
      </c>
      <c r="M1571" s="115">
        <v>2.5165533999999998</v>
      </c>
      <c r="N1571" s="114">
        <v>3.6179899000000001E-3</v>
      </c>
      <c r="O1571" s="114">
        <v>3.3806945999999998E-3</v>
      </c>
      <c r="P1571" s="114">
        <v>1.4923635999999999E-4</v>
      </c>
      <c r="Q1571" s="121">
        <v>8.8058998999999996E-5</v>
      </c>
      <c r="R1571" s="113">
        <v>2.0267952659999998E-7</v>
      </c>
      <c r="S1571" s="112">
        <v>5.5190961729200007E-10</v>
      </c>
      <c r="T1571" s="112">
        <v>1.2333192678120001E-2</v>
      </c>
      <c r="U1571" s="122">
        <v>9.0885644999999992E-6</v>
      </c>
      <c r="V1571" s="110"/>
      <c r="W1571" s="140"/>
      <c r="X1571" s="170" t="s">
        <v>8546</v>
      </c>
      <c r="Y1571" s="76"/>
      <c r="Z1571" s="76"/>
      <c r="AA1571" s="108"/>
    </row>
    <row r="1572" spans="1:27" ht="14.5" customHeight="1">
      <c r="A1572" s="41" t="s">
        <v>8644</v>
      </c>
      <c r="B1572" s="119" t="s">
        <v>8550</v>
      </c>
      <c r="C1572" s="120" t="s">
        <v>8643</v>
      </c>
      <c r="D1572" s="135" t="s">
        <v>8548</v>
      </c>
      <c r="E1572" s="119" t="s">
        <v>8526</v>
      </c>
      <c r="F1572" s="118" t="s">
        <v>8642</v>
      </c>
      <c r="G1572" s="117">
        <v>1.3769144969999999E-2</v>
      </c>
      <c r="H1572" s="117">
        <v>1.0636024900000001E-3</v>
      </c>
      <c r="I1572" s="117">
        <v>2.7210240999999999E-3</v>
      </c>
      <c r="J1572" s="117">
        <v>1.4727197999999999E-4</v>
      </c>
      <c r="K1572" s="117">
        <v>9.8372463999999993E-3</v>
      </c>
      <c r="L1572" s="116">
        <v>7.3964258646616529E-2</v>
      </c>
      <c r="M1572" s="115">
        <v>1.3906502999999999</v>
      </c>
      <c r="N1572" s="114">
        <v>1.9208601E-3</v>
      </c>
      <c r="O1572" s="114">
        <v>1.8167298000000001E-3</v>
      </c>
      <c r="P1572" s="121">
        <v>7.3826102000000007E-5</v>
      </c>
      <c r="Q1572" s="121">
        <v>3.0304168999999999E-5</v>
      </c>
      <c r="R1572" s="113">
        <v>1.0891665568E-7</v>
      </c>
      <c r="S1572" s="112">
        <v>2.730255202658E-10</v>
      </c>
      <c r="T1572" s="112">
        <v>4.2442813620000002E-3</v>
      </c>
      <c r="U1572" s="122">
        <v>3.9239009000000001E-6</v>
      </c>
      <c r="V1572" s="110"/>
      <c r="W1572" s="140"/>
      <c r="X1572" s="170" t="s">
        <v>8546</v>
      </c>
      <c r="Y1572" s="76"/>
      <c r="Z1572" s="76"/>
      <c r="AA1572" s="108"/>
    </row>
    <row r="1573" spans="1:27" ht="14.5" customHeight="1">
      <c r="A1573" s="41" t="s">
        <v>8641</v>
      </c>
      <c r="B1573" s="119" t="s">
        <v>8550</v>
      </c>
      <c r="C1573" s="120" t="s">
        <v>8640</v>
      </c>
      <c r="D1573" s="135" t="s">
        <v>8548</v>
      </c>
      <c r="E1573" s="119" t="s">
        <v>8526</v>
      </c>
      <c r="F1573" s="118" t="s">
        <v>8639</v>
      </c>
      <c r="G1573" s="117">
        <v>2.6262998074E-2</v>
      </c>
      <c r="H1573" s="117">
        <v>7.3664885799999994E-4</v>
      </c>
      <c r="I1573" s="117">
        <v>1.48917857E-3</v>
      </c>
      <c r="J1573" s="117">
        <v>8.9904796460000009E-3</v>
      </c>
      <c r="K1573" s="117">
        <v>1.5046690999999999E-2</v>
      </c>
      <c r="L1573" s="116">
        <v>0.11313301503759397</v>
      </c>
      <c r="M1573" s="115">
        <v>2.6586949999999998</v>
      </c>
      <c r="N1573" s="114">
        <v>2.2655102000000002E-3</v>
      </c>
      <c r="O1573" s="114">
        <v>2.1199302E-3</v>
      </c>
      <c r="P1573" s="121">
        <v>9.5619494999999994E-5</v>
      </c>
      <c r="Q1573" s="121">
        <v>4.9960494999999997E-5</v>
      </c>
      <c r="R1573" s="113">
        <v>1.2709413942299998E-7</v>
      </c>
      <c r="S1573" s="112">
        <v>3.5362239167560003E-10</v>
      </c>
      <c r="T1573" s="112">
        <v>6.9972682010999996E-3</v>
      </c>
      <c r="U1573" s="122">
        <v>6.9752311000000003E-6</v>
      </c>
      <c r="V1573" s="110"/>
      <c r="W1573" s="140"/>
      <c r="X1573" s="170" t="s">
        <v>8546</v>
      </c>
      <c r="Y1573" s="76"/>
      <c r="Z1573" s="76"/>
      <c r="AA1573" s="108"/>
    </row>
    <row r="1574" spans="1:27" ht="14.5" customHeight="1">
      <c r="A1574" s="41" t="s">
        <v>8638</v>
      </c>
      <c r="B1574" s="119" t="s">
        <v>8550</v>
      </c>
      <c r="C1574" s="120" t="s">
        <v>8637</v>
      </c>
      <c r="D1574" s="135" t="s">
        <v>8548</v>
      </c>
      <c r="E1574" s="119" t="s">
        <v>8526</v>
      </c>
      <c r="F1574" s="118" t="s">
        <v>8636</v>
      </c>
      <c r="G1574" s="117">
        <v>2.5569187640000001E-2</v>
      </c>
      <c r="H1574" s="117">
        <v>1.5125821700000001E-3</v>
      </c>
      <c r="I1574" s="117">
        <v>2.2973882799999998E-3</v>
      </c>
      <c r="J1574" s="117">
        <v>1.1796019E-4</v>
      </c>
      <c r="K1574" s="117">
        <v>2.1641257000000001E-2</v>
      </c>
      <c r="L1574" s="116">
        <v>0.16271621804511277</v>
      </c>
      <c r="M1574" s="115">
        <v>2.0473240000000001</v>
      </c>
      <c r="N1574" s="114">
        <v>3.2648269000000001E-3</v>
      </c>
      <c r="O1574" s="114">
        <v>3.0336389999999999E-3</v>
      </c>
      <c r="P1574" s="114">
        <v>1.3936676999999999E-4</v>
      </c>
      <c r="Q1574" s="121">
        <v>9.1821148000000006E-5</v>
      </c>
      <c r="R1574" s="113">
        <v>1.8187283712E-7</v>
      </c>
      <c r="S1574" s="112">
        <v>5.15409661791E-10</v>
      </c>
      <c r="T1574" s="112">
        <v>1.2860104847799999E-2</v>
      </c>
      <c r="U1574" s="122">
        <v>7.8446824000000001E-6</v>
      </c>
      <c r="V1574" s="110"/>
      <c r="W1574" s="140"/>
      <c r="X1574" s="170" t="s">
        <v>8546</v>
      </c>
      <c r="Y1574" s="76"/>
      <c r="Z1574" s="76"/>
      <c r="AA1574" s="108"/>
    </row>
    <row r="1575" spans="1:27" ht="14.5" customHeight="1">
      <c r="A1575" s="41" t="s">
        <v>8635</v>
      </c>
      <c r="B1575" s="119" t="s">
        <v>8550</v>
      </c>
      <c r="C1575" s="120" t="s">
        <v>8634</v>
      </c>
      <c r="D1575" s="135" t="s">
        <v>8548</v>
      </c>
      <c r="E1575" s="119" t="s">
        <v>8526</v>
      </c>
      <c r="F1575" s="118" t="s">
        <v>8633</v>
      </c>
      <c r="G1575" s="117">
        <v>3.2455342085999997E-2</v>
      </c>
      <c r="H1575" s="117">
        <v>1.182555938E-3</v>
      </c>
      <c r="I1575" s="117">
        <v>3.0682560000000001E-3</v>
      </c>
      <c r="J1575" s="117">
        <v>7.0583751479999998E-3</v>
      </c>
      <c r="K1575" s="117">
        <v>2.1146155E-2</v>
      </c>
      <c r="L1575" s="116">
        <v>0.15899364661654133</v>
      </c>
      <c r="M1575" s="115">
        <v>2.7278264000000001</v>
      </c>
      <c r="N1575" s="114">
        <v>3.41794E-3</v>
      </c>
      <c r="O1575" s="114">
        <v>3.2317372999999998E-3</v>
      </c>
      <c r="P1575" s="114">
        <v>1.4038817E-4</v>
      </c>
      <c r="Q1575" s="121">
        <v>4.5814474000000002E-5</v>
      </c>
      <c r="R1575" s="113">
        <v>1.9374923632999999E-7</v>
      </c>
      <c r="S1575" s="112">
        <v>5.1918702201400002E-10</v>
      </c>
      <c r="T1575" s="112">
        <v>6.4165930884800002E-3</v>
      </c>
      <c r="U1575" s="122">
        <v>8.8839164E-6</v>
      </c>
      <c r="V1575" s="110"/>
      <c r="W1575" s="140"/>
      <c r="X1575" s="170" t="s">
        <v>8546</v>
      </c>
      <c r="Y1575" s="76"/>
      <c r="Z1575" s="76"/>
      <c r="AA1575" s="108"/>
    </row>
    <row r="1576" spans="1:27" ht="14.5" customHeight="1">
      <c r="A1576" s="41" t="s">
        <v>8632</v>
      </c>
      <c r="B1576" s="119" t="s">
        <v>8550</v>
      </c>
      <c r="C1576" s="120" t="s">
        <v>8631</v>
      </c>
      <c r="D1576" s="135" t="s">
        <v>8548</v>
      </c>
      <c r="E1576" s="119" t="s">
        <v>8526</v>
      </c>
      <c r="F1576" s="118" t="s">
        <v>8630</v>
      </c>
      <c r="G1576" s="117">
        <v>2.6118295969999997E-2</v>
      </c>
      <c r="H1576" s="117">
        <v>9.4845394999999993E-4</v>
      </c>
      <c r="I1576" s="117">
        <v>1.9826174399999999E-3</v>
      </c>
      <c r="J1576" s="117">
        <v>5.7391275799999995E-3</v>
      </c>
      <c r="K1576" s="117">
        <v>1.7448096999999999E-2</v>
      </c>
      <c r="L1576" s="116">
        <v>0.13118869924812029</v>
      </c>
      <c r="M1576" s="115">
        <v>2.3907923000000002</v>
      </c>
      <c r="N1576" s="114">
        <v>2.6510093999999999E-3</v>
      </c>
      <c r="O1576" s="114">
        <v>2.5035887E-3</v>
      </c>
      <c r="P1576" s="114">
        <v>1.1264123E-4</v>
      </c>
      <c r="Q1576" s="121">
        <v>3.4779456999999997E-5</v>
      </c>
      <c r="R1576" s="113">
        <v>1.5009524472000001E-7</v>
      </c>
      <c r="S1576" s="112">
        <v>4.1657258493500002E-10</v>
      </c>
      <c r="T1576" s="112">
        <v>4.8710723519000002E-3</v>
      </c>
      <c r="U1576" s="122">
        <v>7.1251325000000003E-6</v>
      </c>
      <c r="V1576" s="110"/>
      <c r="W1576" s="140"/>
      <c r="X1576" s="170" t="s">
        <v>8546</v>
      </c>
      <c r="Y1576" s="76"/>
      <c r="Z1576" s="76"/>
      <c r="AA1576" s="108"/>
    </row>
    <row r="1577" spans="1:27" ht="14.5" customHeight="1">
      <c r="A1577" s="41" t="s">
        <v>8629</v>
      </c>
      <c r="B1577" s="119" t="s">
        <v>8550</v>
      </c>
      <c r="C1577" s="120" t="s">
        <v>8628</v>
      </c>
      <c r="D1577" s="135" t="s">
        <v>8548</v>
      </c>
      <c r="E1577" s="119" t="s">
        <v>8526</v>
      </c>
      <c r="F1577" s="118" t="s">
        <v>8627</v>
      </c>
      <c r="G1577" s="117">
        <v>2.6714323241300002E-2</v>
      </c>
      <c r="H1577" s="117">
        <v>1.1956385100000001E-3</v>
      </c>
      <c r="I1577" s="117">
        <v>2.1931180699999997E-3</v>
      </c>
      <c r="J1577" s="117">
        <v>4.0691236613E-3</v>
      </c>
      <c r="K1577" s="117">
        <v>1.9256443000000002E-2</v>
      </c>
      <c r="L1577" s="116">
        <v>0.14478528571428573</v>
      </c>
      <c r="M1577" s="115">
        <v>2.5165397999999999</v>
      </c>
      <c r="N1577" s="114">
        <v>2.9886792999999998E-3</v>
      </c>
      <c r="O1577" s="114">
        <v>2.7758203000000001E-3</v>
      </c>
      <c r="P1577" s="114">
        <v>1.2448968E-4</v>
      </c>
      <c r="Q1577" s="121">
        <v>8.8369307E-5</v>
      </c>
      <c r="R1577" s="113">
        <v>1.6641608291000001E-7</v>
      </c>
      <c r="S1577" s="112">
        <v>4.6039083107400001E-10</v>
      </c>
      <c r="T1577" s="112">
        <v>1.237665338693E-2</v>
      </c>
      <c r="U1577" s="122">
        <v>8.0388425999999995E-6</v>
      </c>
      <c r="V1577" s="110"/>
      <c r="W1577" s="140"/>
      <c r="X1577" s="170" t="s">
        <v>8546</v>
      </c>
      <c r="Y1577" s="76"/>
      <c r="Z1577" s="76"/>
      <c r="AA1577" s="108"/>
    </row>
    <row r="1578" spans="1:27" ht="14.5" customHeight="1">
      <c r="A1578" s="41" t="s">
        <v>8626</v>
      </c>
      <c r="B1578" s="119" t="s">
        <v>8550</v>
      </c>
      <c r="C1578" s="120" t="s">
        <v>8625</v>
      </c>
      <c r="D1578" s="135" t="s">
        <v>8548</v>
      </c>
      <c r="E1578" s="119" t="s">
        <v>8526</v>
      </c>
      <c r="F1578" s="118" t="s">
        <v>8624</v>
      </c>
      <c r="G1578" s="117">
        <v>4.0525406941E-2</v>
      </c>
      <c r="H1578" s="117">
        <v>1.3336585049999999E-3</v>
      </c>
      <c r="I1578" s="117">
        <v>5.0939656E-3</v>
      </c>
      <c r="J1578" s="117">
        <v>1.340372836E-3</v>
      </c>
      <c r="K1578" s="117">
        <v>3.2757410000000001E-2</v>
      </c>
      <c r="L1578" s="116">
        <v>0.24629631578947367</v>
      </c>
      <c r="M1578" s="115">
        <v>2.8550263999999999</v>
      </c>
      <c r="N1578" s="114">
        <v>5.4296518E-3</v>
      </c>
      <c r="O1578" s="114">
        <v>5.1719271999999998E-3</v>
      </c>
      <c r="P1578" s="114">
        <v>2.1841362E-4</v>
      </c>
      <c r="Q1578" s="121">
        <v>3.9310943000000001E-5</v>
      </c>
      <c r="R1578" s="113">
        <v>3.1006757529999997E-7</v>
      </c>
      <c r="S1578" s="112">
        <v>8.0774267866800005E-10</v>
      </c>
      <c r="T1578" s="112">
        <v>5.5057343662400001E-3</v>
      </c>
      <c r="U1578" s="122">
        <v>1.2053264E-5</v>
      </c>
      <c r="V1578" s="110"/>
      <c r="W1578" s="140"/>
      <c r="X1578" s="170" t="s">
        <v>8546</v>
      </c>
      <c r="Y1578" s="76"/>
      <c r="Z1578" s="76"/>
      <c r="AA1578" s="108"/>
    </row>
    <row r="1579" spans="1:27" ht="14.5" customHeight="1">
      <c r="A1579" s="41" t="s">
        <v>8623</v>
      </c>
      <c r="B1579" s="119" t="s">
        <v>8550</v>
      </c>
      <c r="C1579" s="120" t="s">
        <v>8622</v>
      </c>
      <c r="D1579" s="135" t="s">
        <v>8548</v>
      </c>
      <c r="E1579" s="119" t="s">
        <v>8526</v>
      </c>
      <c r="F1579" s="118" t="s">
        <v>8621</v>
      </c>
      <c r="G1579" s="117">
        <v>2.4381957205000002E-2</v>
      </c>
      <c r="H1579" s="117">
        <v>9.1662937499999999E-4</v>
      </c>
      <c r="I1579" s="117">
        <v>1.9698017399999998E-3</v>
      </c>
      <c r="J1579" s="117">
        <v>1.1850909000000001E-4</v>
      </c>
      <c r="K1579" s="117">
        <v>2.1377017000000002E-2</v>
      </c>
      <c r="L1579" s="116">
        <v>0.16072945112781956</v>
      </c>
      <c r="M1579" s="115">
        <v>2.0235789</v>
      </c>
      <c r="N1579" s="114">
        <v>3.1109795E-3</v>
      </c>
      <c r="O1579" s="114">
        <v>2.9533349E-3</v>
      </c>
      <c r="P1579" s="114">
        <v>1.3490980000000001E-4</v>
      </c>
      <c r="Q1579" s="121">
        <v>2.2734840000000001E-5</v>
      </c>
      <c r="R1579" s="113">
        <v>1.7705844830000002E-7</v>
      </c>
      <c r="S1579" s="112">
        <v>4.98926777803E-10</v>
      </c>
      <c r="T1579" s="112">
        <v>3.1841513265999997E-3</v>
      </c>
      <c r="U1579" s="122">
        <v>7.1563731E-6</v>
      </c>
      <c r="V1579" s="110"/>
      <c r="W1579" s="140"/>
      <c r="X1579" s="170" t="s">
        <v>8546</v>
      </c>
      <c r="Y1579" s="76"/>
      <c r="Z1579" s="76"/>
      <c r="AA1579" s="108"/>
    </row>
    <row r="1580" spans="1:27" ht="14.5" customHeight="1">
      <c r="A1580" s="41" t="s">
        <v>8620</v>
      </c>
      <c r="B1580" s="119" t="s">
        <v>8550</v>
      </c>
      <c r="C1580" s="120" t="s">
        <v>8619</v>
      </c>
      <c r="D1580" s="135" t="s">
        <v>8548</v>
      </c>
      <c r="E1580" s="119" t="s">
        <v>8526</v>
      </c>
      <c r="F1580" s="118" t="s">
        <v>8618</v>
      </c>
      <c r="G1580" s="117">
        <v>3.3114908292999998E-2</v>
      </c>
      <c r="H1580" s="117">
        <v>1.018751124E-3</v>
      </c>
      <c r="I1580" s="117">
        <v>4.2244350999999999E-3</v>
      </c>
      <c r="J1580" s="117">
        <v>4.3150520689999999E-3</v>
      </c>
      <c r="K1580" s="117">
        <v>2.3556669999999998E-2</v>
      </c>
      <c r="L1580" s="116">
        <v>0.17711781954887215</v>
      </c>
      <c r="M1580" s="115">
        <v>2.5289161999999998</v>
      </c>
      <c r="N1580" s="114">
        <v>4.0605123000000002E-3</v>
      </c>
      <c r="O1580" s="114">
        <v>3.8761019000000002E-3</v>
      </c>
      <c r="P1580" s="114">
        <v>1.6042811E-4</v>
      </c>
      <c r="Q1580" s="121">
        <v>2.3982346000000002E-5</v>
      </c>
      <c r="R1580" s="113">
        <v>2.3238021048000001E-7</v>
      </c>
      <c r="S1580" s="112">
        <v>5.9329924051300008E-10</v>
      </c>
      <c r="T1580" s="112">
        <v>3.3588720220000001E-3</v>
      </c>
      <c r="U1580" s="122">
        <v>9.2100836999999999E-6</v>
      </c>
      <c r="V1580" s="110"/>
      <c r="W1580" s="140"/>
      <c r="X1580" s="170" t="s">
        <v>8546</v>
      </c>
      <c r="Y1580" s="76"/>
      <c r="Z1580" s="76"/>
      <c r="AA1580" s="108"/>
    </row>
    <row r="1581" spans="1:27" ht="14.5" customHeight="1">
      <c r="A1581" s="41" t="s">
        <v>8617</v>
      </c>
      <c r="B1581" s="119" t="s">
        <v>8550</v>
      </c>
      <c r="C1581" s="120" t="s">
        <v>8616</v>
      </c>
      <c r="D1581" s="135" t="s">
        <v>8548</v>
      </c>
      <c r="E1581" s="119" t="s">
        <v>8526</v>
      </c>
      <c r="F1581" s="118" t="s">
        <v>8615</v>
      </c>
      <c r="G1581" s="117">
        <v>2.0566205949999999E-2</v>
      </c>
      <c r="H1581" s="117">
        <v>1.19235354E-3</v>
      </c>
      <c r="I1581" s="117">
        <v>1.7772122200000002E-3</v>
      </c>
      <c r="J1581" s="117">
        <v>2.0294319E-4</v>
      </c>
      <c r="K1581" s="117">
        <v>1.7393697E-2</v>
      </c>
      <c r="L1581" s="116">
        <v>0.13077967669172932</v>
      </c>
      <c r="M1581" s="115">
        <v>2.0002105000000001</v>
      </c>
      <c r="N1581" s="114">
        <v>2.6121967E-3</v>
      </c>
      <c r="O1581" s="114">
        <v>2.4241454000000001E-3</v>
      </c>
      <c r="P1581" s="114">
        <v>1.1154856E-4</v>
      </c>
      <c r="Q1581" s="121">
        <v>7.6502726000000006E-5</v>
      </c>
      <c r="R1581" s="113">
        <v>1.453324588E-7</v>
      </c>
      <c r="S1581" s="112">
        <v>4.12531669645E-10</v>
      </c>
      <c r="T1581" s="112">
        <v>1.0714667101100001E-2</v>
      </c>
      <c r="U1581" s="122">
        <v>6.5964461999999999E-6</v>
      </c>
      <c r="V1581" s="110"/>
      <c r="W1581" s="140"/>
      <c r="X1581" s="170" t="s">
        <v>8546</v>
      </c>
      <c r="Y1581" s="76"/>
      <c r="Z1581" s="76"/>
      <c r="AA1581" s="108"/>
    </row>
    <row r="1582" spans="1:27" ht="14.5" customHeight="1">
      <c r="A1582" s="41" t="s">
        <v>8614</v>
      </c>
      <c r="B1582" s="119" t="s">
        <v>8550</v>
      </c>
      <c r="C1582" s="120" t="s">
        <v>8613</v>
      </c>
      <c r="D1582" s="135" t="s">
        <v>8548</v>
      </c>
      <c r="E1582" s="119" t="s">
        <v>8526</v>
      </c>
      <c r="F1582" s="118" t="s">
        <v>8612</v>
      </c>
      <c r="G1582" s="117">
        <v>2.1826096282999998E-2</v>
      </c>
      <c r="H1582" s="117">
        <v>5.11235479E-4</v>
      </c>
      <c r="I1582" s="117">
        <v>1.0073949999999999E-3</v>
      </c>
      <c r="J1582" s="117">
        <v>1.3443664804E-2</v>
      </c>
      <c r="K1582" s="117">
        <v>6.8638010000000001E-3</v>
      </c>
      <c r="L1582" s="116">
        <v>5.1607526315789472E-2</v>
      </c>
      <c r="M1582" s="115">
        <v>2.6467846000000002</v>
      </c>
      <c r="N1582" s="114">
        <v>1.1212613E-3</v>
      </c>
      <c r="O1582" s="114">
        <v>1.0436709999999999E-3</v>
      </c>
      <c r="P1582" s="121">
        <v>4.5855046E-5</v>
      </c>
      <c r="Q1582" s="121">
        <v>3.1735283000000001E-5</v>
      </c>
      <c r="R1582" s="113">
        <v>6.2570200664000001E-8</v>
      </c>
      <c r="S1582" s="112">
        <v>1.6958226777580002E-10</v>
      </c>
      <c r="T1582" s="112">
        <v>4.4447174611800004E-3</v>
      </c>
      <c r="U1582" s="122">
        <v>5.0029760000000004E-6</v>
      </c>
      <c r="V1582" s="110"/>
      <c r="W1582" s="140"/>
      <c r="X1582" s="170" t="s">
        <v>8546</v>
      </c>
      <c r="Y1582" s="76"/>
      <c r="Z1582" s="76"/>
      <c r="AA1582" s="108"/>
    </row>
    <row r="1583" spans="1:27" ht="14.5" customHeight="1">
      <c r="A1583" s="41" t="s">
        <v>8611</v>
      </c>
      <c r="B1583" s="119" t="s">
        <v>8550</v>
      </c>
      <c r="C1583" s="120" t="s">
        <v>8610</v>
      </c>
      <c r="D1583" s="135" t="s">
        <v>8548</v>
      </c>
      <c r="E1583" s="119" t="s">
        <v>8526</v>
      </c>
      <c r="F1583" s="118" t="s">
        <v>8609</v>
      </c>
      <c r="G1583" s="117">
        <v>2.5582477329E-2</v>
      </c>
      <c r="H1583" s="117">
        <v>8.1770228999999994E-4</v>
      </c>
      <c r="I1583" s="117">
        <v>1.3754594499999998E-3</v>
      </c>
      <c r="J1583" s="117">
        <v>1.0909309589000001E-2</v>
      </c>
      <c r="K1583" s="117">
        <v>1.2480006E-2</v>
      </c>
      <c r="L1583" s="116">
        <v>9.3834631578947364E-2</v>
      </c>
      <c r="M1583" s="115">
        <v>2.6990911999999998</v>
      </c>
      <c r="N1583" s="114">
        <v>1.9156754000000001E-3</v>
      </c>
      <c r="O1583" s="114">
        <v>1.7777468E-3</v>
      </c>
      <c r="P1583" s="121">
        <v>8.0515987999999993E-5</v>
      </c>
      <c r="Q1583" s="121">
        <v>5.7412611000000003E-5</v>
      </c>
      <c r="R1583" s="113">
        <v>1.0657954375E-7</v>
      </c>
      <c r="S1583" s="112">
        <v>2.9776623134960003E-10</v>
      </c>
      <c r="T1583" s="112">
        <v>8.0409818788599995E-3</v>
      </c>
      <c r="U1583" s="122">
        <v>6.5507039999999999E-6</v>
      </c>
      <c r="V1583" s="110"/>
      <c r="W1583" s="140"/>
      <c r="X1583" s="170" t="s">
        <v>8546</v>
      </c>
      <c r="Y1583" s="76"/>
      <c r="Z1583" s="76"/>
      <c r="AA1583" s="108"/>
    </row>
    <row r="1584" spans="1:27" ht="14.5" customHeight="1">
      <c r="A1584" s="41" t="s">
        <v>8608</v>
      </c>
      <c r="B1584" s="119" t="s">
        <v>8550</v>
      </c>
      <c r="C1584" s="120" t="s">
        <v>8607</v>
      </c>
      <c r="D1584" s="135" t="s">
        <v>8548</v>
      </c>
      <c r="E1584" s="119" t="s">
        <v>8526</v>
      </c>
      <c r="F1584" s="118" t="s">
        <v>8606</v>
      </c>
      <c r="G1584" s="117">
        <v>2.4547262949999999E-2</v>
      </c>
      <c r="H1584" s="117">
        <v>9.8740848999999994E-4</v>
      </c>
      <c r="I1584" s="117">
        <v>1.4659699E-3</v>
      </c>
      <c r="J1584" s="117">
        <v>1.5565556E-4</v>
      </c>
      <c r="K1584" s="117">
        <v>2.1938229E-2</v>
      </c>
      <c r="L1584" s="116">
        <v>0.16494909022556389</v>
      </c>
      <c r="M1584" s="115">
        <v>2.1657625999999999</v>
      </c>
      <c r="N1584" s="114">
        <v>3.0564768000000001E-3</v>
      </c>
      <c r="O1584" s="114">
        <v>2.8737245E-3</v>
      </c>
      <c r="P1584" s="114">
        <v>1.3527944000000001E-4</v>
      </c>
      <c r="Q1584" s="121">
        <v>4.7472811000000001E-5</v>
      </c>
      <c r="R1584" s="113">
        <v>1.7228564673000002E-7</v>
      </c>
      <c r="S1584" s="112">
        <v>5.0029377760600005E-10</v>
      </c>
      <c r="T1584" s="112">
        <v>6.6488530717999997E-3</v>
      </c>
      <c r="U1584" s="122">
        <v>7.5524143999999996E-6</v>
      </c>
      <c r="V1584" s="110"/>
      <c r="W1584" s="140"/>
      <c r="X1584" s="170" t="s">
        <v>8546</v>
      </c>
      <c r="Y1584" s="76"/>
      <c r="Z1584" s="76"/>
      <c r="AA1584" s="108"/>
    </row>
    <row r="1585" spans="1:27" ht="14.5" customHeight="1">
      <c r="A1585" s="41" t="s">
        <v>8605</v>
      </c>
      <c r="B1585" s="119" t="s">
        <v>8550</v>
      </c>
      <c r="C1585" s="120" t="s">
        <v>8604</v>
      </c>
      <c r="D1585" s="135" t="s">
        <v>8548</v>
      </c>
      <c r="E1585" s="119" t="s">
        <v>8526</v>
      </c>
      <c r="F1585" s="118" t="s">
        <v>8603</v>
      </c>
      <c r="G1585" s="117">
        <v>2.0071769986999999E-2</v>
      </c>
      <c r="H1585" s="117">
        <v>9.0337990999999999E-4</v>
      </c>
      <c r="I1585" s="117">
        <v>1.4756520700000002E-3</v>
      </c>
      <c r="J1585" s="117">
        <v>5.9824010070000004E-3</v>
      </c>
      <c r="K1585" s="117">
        <v>1.1710336999999999E-2</v>
      </c>
      <c r="L1585" s="116">
        <v>8.8047646616541339E-2</v>
      </c>
      <c r="M1585" s="115">
        <v>2.1922396000000002</v>
      </c>
      <c r="N1585" s="114">
        <v>1.8347599999999999E-3</v>
      </c>
      <c r="O1585" s="114">
        <v>1.7024395E-3</v>
      </c>
      <c r="P1585" s="121">
        <v>7.6909547000000001E-5</v>
      </c>
      <c r="Q1585" s="121">
        <v>5.5410900000000002E-5</v>
      </c>
      <c r="R1585" s="113">
        <v>1.0206471953999999E-7</v>
      </c>
      <c r="S1585" s="112">
        <v>2.84428796645E-10</v>
      </c>
      <c r="T1585" s="112">
        <v>7.7606302134999999E-3</v>
      </c>
      <c r="U1585" s="122">
        <v>5.4932356999999997E-6</v>
      </c>
      <c r="V1585" s="110"/>
      <c r="W1585" s="140"/>
      <c r="X1585" s="170" t="s">
        <v>8546</v>
      </c>
      <c r="Y1585" s="76"/>
      <c r="Z1585" s="76"/>
      <c r="AA1585" s="108"/>
    </row>
    <row r="1586" spans="1:27" ht="14.5" customHeight="1">
      <c r="A1586" s="41" t="s">
        <v>8602</v>
      </c>
      <c r="B1586" s="119" t="s">
        <v>8550</v>
      </c>
      <c r="C1586" s="120" t="s">
        <v>8601</v>
      </c>
      <c r="D1586" s="135" t="s">
        <v>8548</v>
      </c>
      <c r="E1586" s="119" t="s">
        <v>8526</v>
      </c>
      <c r="F1586" s="118" t="s">
        <v>8600</v>
      </c>
      <c r="G1586" s="117">
        <v>2.6207590406E-2</v>
      </c>
      <c r="H1586" s="117">
        <v>1.0139819359999999E-3</v>
      </c>
      <c r="I1586" s="117">
        <v>2.0351884199999999E-3</v>
      </c>
      <c r="J1586" s="117">
        <v>7.8955660500000004E-3</v>
      </c>
      <c r="K1586" s="117">
        <v>1.5262853999999999E-2</v>
      </c>
      <c r="L1586" s="116">
        <v>0.11475830075187969</v>
      </c>
      <c r="M1586" s="115">
        <v>2.5518776000000001</v>
      </c>
      <c r="N1586" s="114">
        <v>2.4128933999999999E-3</v>
      </c>
      <c r="O1586" s="114">
        <v>2.2636433000000002E-3</v>
      </c>
      <c r="P1586" s="114">
        <v>1.0059988E-4</v>
      </c>
      <c r="Q1586" s="121">
        <v>4.8650218E-5</v>
      </c>
      <c r="R1586" s="113">
        <v>1.357100293E-7</v>
      </c>
      <c r="S1586" s="112">
        <v>3.7204097200980003E-10</v>
      </c>
      <c r="T1586" s="112">
        <v>6.8137560370000001E-3</v>
      </c>
      <c r="U1586" s="122">
        <v>7.0748640999999996E-6</v>
      </c>
      <c r="V1586" s="110"/>
      <c r="W1586" s="140"/>
      <c r="X1586" s="170" t="s">
        <v>8546</v>
      </c>
      <c r="Y1586" s="76"/>
      <c r="Z1586" s="76"/>
      <c r="AA1586" s="108"/>
    </row>
    <row r="1587" spans="1:27" ht="14.5" customHeight="1">
      <c r="A1587" s="41" t="s">
        <v>8599</v>
      </c>
      <c r="B1587" s="119" t="s">
        <v>8550</v>
      </c>
      <c r="C1587" s="120" t="s">
        <v>8598</v>
      </c>
      <c r="D1587" s="135" t="s">
        <v>8548</v>
      </c>
      <c r="E1587" s="119" t="s">
        <v>8526</v>
      </c>
      <c r="F1587" s="118" t="s">
        <v>8597</v>
      </c>
      <c r="G1587" s="117">
        <v>3.2028732423E-2</v>
      </c>
      <c r="H1587" s="117">
        <v>1.285330413E-3</v>
      </c>
      <c r="I1587" s="117">
        <v>3.8123380000000002E-3</v>
      </c>
      <c r="J1587" s="117">
        <v>1.1739701E-4</v>
      </c>
      <c r="K1587" s="117">
        <v>2.6813666999999999E-2</v>
      </c>
      <c r="L1587" s="116">
        <v>0.20160651879699246</v>
      </c>
      <c r="M1587" s="115">
        <v>2.3014994</v>
      </c>
      <c r="N1587" s="114">
        <v>4.2921380999999996E-3</v>
      </c>
      <c r="O1587" s="114">
        <v>4.0887464E-3</v>
      </c>
      <c r="P1587" s="114">
        <v>1.7719639999999999E-4</v>
      </c>
      <c r="Q1587" s="121">
        <v>2.6195250999999999E-5</v>
      </c>
      <c r="R1587" s="113">
        <v>2.4512868207999999E-7</v>
      </c>
      <c r="S1587" s="112">
        <v>6.5531212889900002E-10</v>
      </c>
      <c r="T1587" s="112">
        <v>3.668802681E-3</v>
      </c>
      <c r="U1587" s="122">
        <v>9.4254992000000003E-6</v>
      </c>
      <c r="V1587" s="110"/>
      <c r="W1587" s="140"/>
      <c r="X1587" s="170" t="s">
        <v>8546</v>
      </c>
      <c r="Y1587" s="76"/>
      <c r="Z1587" s="76"/>
      <c r="AA1587" s="108"/>
    </row>
    <row r="1588" spans="1:27" ht="14.5" customHeight="1">
      <c r="A1588" s="41" t="s">
        <v>8596</v>
      </c>
      <c r="B1588" s="119" t="s">
        <v>8550</v>
      </c>
      <c r="C1588" s="120" t="s">
        <v>8595</v>
      </c>
      <c r="D1588" s="135" t="s">
        <v>8548</v>
      </c>
      <c r="E1588" s="119" t="s">
        <v>8526</v>
      </c>
      <c r="F1588" s="118" t="s">
        <v>8594</v>
      </c>
      <c r="G1588" s="117">
        <v>3.3327877618999996E-2</v>
      </c>
      <c r="H1588" s="117">
        <v>1.2061161899999998E-3</v>
      </c>
      <c r="I1588" s="117">
        <v>3.7269733999999999E-3</v>
      </c>
      <c r="J1588" s="117">
        <v>3.386248029E-3</v>
      </c>
      <c r="K1588" s="117">
        <v>2.5008539999999999E-2</v>
      </c>
      <c r="L1588" s="116">
        <v>0.18803413533834584</v>
      </c>
      <c r="M1588" s="115">
        <v>2.7215965</v>
      </c>
      <c r="N1588" s="114">
        <v>4.1283211000000004E-3</v>
      </c>
      <c r="O1588" s="114">
        <v>3.8943554000000001E-3</v>
      </c>
      <c r="P1588" s="114">
        <v>1.661051E-4</v>
      </c>
      <c r="Q1588" s="121">
        <v>6.7860577999999999E-5</v>
      </c>
      <c r="R1588" s="113">
        <v>2.3347454645000003E-7</v>
      </c>
      <c r="S1588" s="112">
        <v>6.1429400661199997E-10</v>
      </c>
      <c r="T1588" s="112">
        <v>9.5042826470000015E-3</v>
      </c>
      <c r="U1588" s="122">
        <v>9.9241129999999993E-6</v>
      </c>
      <c r="V1588" s="110"/>
      <c r="W1588" s="140"/>
      <c r="X1588" s="170" t="s">
        <v>8546</v>
      </c>
      <c r="Y1588" s="76"/>
      <c r="Z1588" s="76"/>
      <c r="AA1588" s="108"/>
    </row>
    <row r="1589" spans="1:27" ht="14.5" customHeight="1">
      <c r="A1589" s="41" t="s">
        <v>8593</v>
      </c>
      <c r="B1589" s="119" t="s">
        <v>8550</v>
      </c>
      <c r="C1589" s="120" t="s">
        <v>8592</v>
      </c>
      <c r="D1589" s="135" t="s">
        <v>8548</v>
      </c>
      <c r="E1589" s="119" t="s">
        <v>8526</v>
      </c>
      <c r="F1589" s="118" t="s">
        <v>8591</v>
      </c>
      <c r="G1589" s="117">
        <v>1.9190105170000003E-2</v>
      </c>
      <c r="H1589" s="117">
        <v>9.5803361999999997E-4</v>
      </c>
      <c r="I1589" s="117">
        <v>1.78669295E-3</v>
      </c>
      <c r="J1589" s="117">
        <v>1.3760660000000001E-4</v>
      </c>
      <c r="K1589" s="117">
        <v>1.6307772000000002E-2</v>
      </c>
      <c r="L1589" s="116">
        <v>0.12261482706766919</v>
      </c>
      <c r="M1589" s="115">
        <v>1.8713263</v>
      </c>
      <c r="N1589" s="114">
        <v>2.4821661000000001E-3</v>
      </c>
      <c r="O1589" s="114">
        <v>2.3235201E-3</v>
      </c>
      <c r="P1589" s="114">
        <v>1.0497907E-4</v>
      </c>
      <c r="Q1589" s="121">
        <v>5.3666933999999999E-5</v>
      </c>
      <c r="R1589" s="113">
        <v>1.3929976641000001E-7</v>
      </c>
      <c r="S1589" s="112">
        <v>3.8823622403410004E-10</v>
      </c>
      <c r="T1589" s="112">
        <v>7.5163773808999993E-3</v>
      </c>
      <c r="U1589" s="122">
        <v>5.9504248999999999E-6</v>
      </c>
      <c r="V1589" s="110"/>
      <c r="W1589" s="140"/>
      <c r="X1589" s="170" t="s">
        <v>8546</v>
      </c>
      <c r="Y1589" s="76"/>
      <c r="Z1589" s="76"/>
      <c r="AA1589" s="108"/>
    </row>
    <row r="1590" spans="1:27" ht="14.5" customHeight="1">
      <c r="A1590" s="41" t="s">
        <v>8590</v>
      </c>
      <c r="B1590" s="119" t="s">
        <v>8550</v>
      </c>
      <c r="C1590" s="120" t="s">
        <v>8589</v>
      </c>
      <c r="D1590" s="135" t="s">
        <v>8548</v>
      </c>
      <c r="E1590" s="119" t="s">
        <v>8526</v>
      </c>
      <c r="F1590" s="118" t="s">
        <v>8588</v>
      </c>
      <c r="G1590" s="117">
        <v>1.0195104381999999E-2</v>
      </c>
      <c r="H1590" s="117">
        <v>9.0635671199999995E-4</v>
      </c>
      <c r="I1590" s="117">
        <v>1.3448517199999999E-3</v>
      </c>
      <c r="J1590" s="117">
        <v>1.7348504999999999E-4</v>
      </c>
      <c r="K1590" s="117">
        <v>7.7704109E-3</v>
      </c>
      <c r="L1590" s="116">
        <v>5.8424142105263158E-2</v>
      </c>
      <c r="M1590" s="115">
        <v>1.4793788999999999</v>
      </c>
      <c r="N1590" s="114">
        <v>1.2863785999999999E-3</v>
      </c>
      <c r="O1590" s="114">
        <v>1.1931657E-3</v>
      </c>
      <c r="P1590" s="121">
        <v>5.3794554999999998E-5</v>
      </c>
      <c r="Q1590" s="121">
        <v>3.9418410000000003E-5</v>
      </c>
      <c r="R1590" s="113">
        <v>7.1532713229999992E-8</v>
      </c>
      <c r="S1590" s="112">
        <v>1.989443634469E-10</v>
      </c>
      <c r="T1590" s="112">
        <v>5.5207857332000001E-3</v>
      </c>
      <c r="U1590" s="122">
        <v>3.2841130000000002E-6</v>
      </c>
      <c r="V1590" s="110"/>
      <c r="W1590" s="140"/>
      <c r="X1590" s="170" t="s">
        <v>8546</v>
      </c>
      <c r="Y1590" s="76"/>
      <c r="Z1590" s="76"/>
      <c r="AA1590" s="108"/>
    </row>
    <row r="1591" spans="1:27" ht="14.5" customHeight="1">
      <c r="A1591" s="41" t="s">
        <v>8587</v>
      </c>
      <c r="B1591" s="119" t="s">
        <v>8550</v>
      </c>
      <c r="C1591" s="120" t="s">
        <v>8586</v>
      </c>
      <c r="D1591" s="135" t="s">
        <v>8548</v>
      </c>
      <c r="E1591" s="119" t="s">
        <v>8526</v>
      </c>
      <c r="F1591" s="118" t="s">
        <v>8585</v>
      </c>
      <c r="G1591" s="117">
        <v>2.6750513266700002E-2</v>
      </c>
      <c r="H1591" s="117">
        <v>9.2238345000000008E-4</v>
      </c>
      <c r="I1591" s="117">
        <v>1.9303203699999999E-3</v>
      </c>
      <c r="J1591" s="117">
        <v>7.4662564467E-3</v>
      </c>
      <c r="K1591" s="117">
        <v>1.6431553000000002E-2</v>
      </c>
      <c r="L1591" s="116">
        <v>0.12354551127819549</v>
      </c>
      <c r="M1591" s="115">
        <v>2.6678077999999998</v>
      </c>
      <c r="N1591" s="114">
        <v>2.5704889E-3</v>
      </c>
      <c r="O1591" s="114">
        <v>2.3969102E-3</v>
      </c>
      <c r="P1591" s="114">
        <v>1.0637515999999999E-4</v>
      </c>
      <c r="Q1591" s="121">
        <v>6.7203539000000001E-5</v>
      </c>
      <c r="R1591" s="113">
        <v>1.4369964981999999E-7</v>
      </c>
      <c r="S1591" s="112">
        <v>3.9339927623139998E-10</v>
      </c>
      <c r="T1591" s="112">
        <v>9.4122602897500005E-3</v>
      </c>
      <c r="U1591" s="122">
        <v>7.5020461000000003E-6</v>
      </c>
      <c r="V1591" s="110"/>
      <c r="W1591" s="140"/>
      <c r="X1591" s="170" t="s">
        <v>8546</v>
      </c>
      <c r="Y1591" s="76"/>
      <c r="Z1591" s="76"/>
      <c r="AA1591" s="108"/>
    </row>
    <row r="1592" spans="1:27" ht="14.5" customHeight="1">
      <c r="A1592" s="41" t="s">
        <v>8584</v>
      </c>
      <c r="B1592" s="119" t="s">
        <v>8550</v>
      </c>
      <c r="C1592" s="120" t="s">
        <v>8583</v>
      </c>
      <c r="D1592" s="135" t="s">
        <v>8548</v>
      </c>
      <c r="E1592" s="119" t="s">
        <v>8526</v>
      </c>
      <c r="F1592" s="118" t="s">
        <v>8582</v>
      </c>
      <c r="G1592" s="117">
        <v>2.3757999552999998E-2</v>
      </c>
      <c r="H1592" s="117">
        <v>1.3975941400000001E-3</v>
      </c>
      <c r="I1592" s="117">
        <v>1.9207510900000001E-3</v>
      </c>
      <c r="J1592" s="117">
        <v>5.7518322999999997E-5</v>
      </c>
      <c r="K1592" s="117">
        <v>2.0382135999999999E-2</v>
      </c>
      <c r="L1592" s="116">
        <v>0.15324914285714283</v>
      </c>
      <c r="M1592" s="115">
        <v>2.2220257000000001</v>
      </c>
      <c r="N1592" s="114">
        <v>3.0421239000000002E-3</v>
      </c>
      <c r="O1592" s="114">
        <v>2.8046536E-3</v>
      </c>
      <c r="P1592" s="114">
        <v>1.2972050000000001E-4</v>
      </c>
      <c r="Q1592" s="114">
        <v>1.077498E-4</v>
      </c>
      <c r="R1592" s="113">
        <v>1.6814469419E-7</v>
      </c>
      <c r="S1592" s="112">
        <v>4.7973558855900003E-10</v>
      </c>
      <c r="T1592" s="112">
        <v>1.5091007920299999E-2</v>
      </c>
      <c r="U1592" s="122">
        <v>7.7989960000000001E-6</v>
      </c>
      <c r="V1592" s="110"/>
      <c r="W1592" s="140"/>
      <c r="X1592" s="170" t="s">
        <v>8546</v>
      </c>
      <c r="Y1592" s="76"/>
      <c r="Z1592" s="76"/>
      <c r="AA1592" s="108"/>
    </row>
    <row r="1593" spans="1:27" ht="14.5" customHeight="1">
      <c r="A1593" s="41" t="s">
        <v>8581</v>
      </c>
      <c r="B1593" s="119" t="s">
        <v>8550</v>
      </c>
      <c r="C1593" s="120" t="s">
        <v>8580</v>
      </c>
      <c r="D1593" s="135" t="s">
        <v>8548</v>
      </c>
      <c r="E1593" s="119" t="s">
        <v>8526</v>
      </c>
      <c r="F1593" s="118" t="s">
        <v>8579</v>
      </c>
      <c r="G1593" s="117">
        <v>2.7068495524000001E-2</v>
      </c>
      <c r="H1593" s="117">
        <v>5.9999663300000007E-4</v>
      </c>
      <c r="I1593" s="117">
        <v>1.6426643399999998E-3</v>
      </c>
      <c r="J1593" s="117">
        <v>1.2813317551E-2</v>
      </c>
      <c r="K1593" s="117">
        <v>1.2012517E-2</v>
      </c>
      <c r="L1593" s="116">
        <v>9.0319676691729314E-2</v>
      </c>
      <c r="M1593" s="115">
        <v>2.8410088999999998</v>
      </c>
      <c r="N1593" s="114">
        <v>1.9362079E-3</v>
      </c>
      <c r="O1593" s="114">
        <v>1.8236058999999999E-3</v>
      </c>
      <c r="P1593" s="121">
        <v>7.8982854999999996E-5</v>
      </c>
      <c r="Q1593" s="121">
        <v>3.3619119999999999E-5</v>
      </c>
      <c r="R1593" s="113">
        <v>1.09328889295E-7</v>
      </c>
      <c r="S1593" s="112">
        <v>2.9209635345520004E-10</v>
      </c>
      <c r="T1593" s="112">
        <v>4.7085602560799997E-3</v>
      </c>
      <c r="U1593" s="122">
        <v>6.6312758999999998E-6</v>
      </c>
      <c r="V1593" s="110"/>
      <c r="W1593" s="140"/>
      <c r="X1593" s="170" t="s">
        <v>8546</v>
      </c>
      <c r="Y1593" s="76"/>
      <c r="Z1593" s="76"/>
      <c r="AA1593" s="108"/>
    </row>
    <row r="1594" spans="1:27" ht="14.5" customHeight="1">
      <c r="A1594" s="41" t="s">
        <v>8578</v>
      </c>
      <c r="B1594" s="119" t="s">
        <v>8550</v>
      </c>
      <c r="C1594" s="120" t="s">
        <v>8577</v>
      </c>
      <c r="D1594" s="135" t="s">
        <v>8548</v>
      </c>
      <c r="E1594" s="119" t="s">
        <v>8526</v>
      </c>
      <c r="F1594" s="118" t="s">
        <v>8576</v>
      </c>
      <c r="G1594" s="117">
        <v>7.6046358119999996E-3</v>
      </c>
      <c r="H1594" s="117">
        <v>2.7500446200000002E-4</v>
      </c>
      <c r="I1594" s="117">
        <v>4.7362138000000002E-4</v>
      </c>
      <c r="J1594" s="117">
        <v>2.2419947000000001E-4</v>
      </c>
      <c r="K1594" s="117">
        <v>6.6318104999999999E-3</v>
      </c>
      <c r="L1594" s="116">
        <v>4.9863236842105259E-2</v>
      </c>
      <c r="M1594" s="115">
        <v>1.3611415</v>
      </c>
      <c r="N1594" s="114">
        <v>9.3782877999999995E-4</v>
      </c>
      <c r="O1594" s="114">
        <v>8.8274899999999995E-4</v>
      </c>
      <c r="P1594" s="121">
        <v>4.1011060999999998E-5</v>
      </c>
      <c r="Q1594" s="121">
        <v>1.4068713E-5</v>
      </c>
      <c r="R1594" s="113">
        <v>5.2922602489999999E-8</v>
      </c>
      <c r="S1594" s="112">
        <v>1.516681233376E-10</v>
      </c>
      <c r="T1594" s="112">
        <v>1.9704080268E-3</v>
      </c>
      <c r="U1594" s="122">
        <v>2.3182453000000001E-6</v>
      </c>
      <c r="V1594" s="110"/>
      <c r="W1594" s="140"/>
      <c r="X1594" s="170" t="s">
        <v>8546</v>
      </c>
      <c r="Y1594" s="76"/>
      <c r="Z1594" s="76"/>
      <c r="AA1594" s="108"/>
    </row>
    <row r="1595" spans="1:27" ht="14.5" customHeight="1">
      <c r="A1595" s="41" t="s">
        <v>8575</v>
      </c>
      <c r="B1595" s="119" t="s">
        <v>8550</v>
      </c>
      <c r="C1595" s="120" t="s">
        <v>8574</v>
      </c>
      <c r="D1595" s="135" t="s">
        <v>8548</v>
      </c>
      <c r="E1595" s="119" t="s">
        <v>8526</v>
      </c>
      <c r="F1595" s="118" t="s">
        <v>8573</v>
      </c>
      <c r="G1595" s="117">
        <v>2.7817497493000002E-2</v>
      </c>
      <c r="H1595" s="117">
        <v>5.1977398500000003E-4</v>
      </c>
      <c r="I1595" s="117">
        <v>1.7554696000000002E-3</v>
      </c>
      <c r="J1595" s="117">
        <v>1.0344999908E-2</v>
      </c>
      <c r="K1595" s="117">
        <v>1.5197254E-2</v>
      </c>
      <c r="L1595" s="116">
        <v>0.11426506766917292</v>
      </c>
      <c r="M1595" s="115">
        <v>2.6965474999999999</v>
      </c>
      <c r="N1595" s="114">
        <v>2.3673523999999998E-3</v>
      </c>
      <c r="O1595" s="114">
        <v>2.2398840000000001E-3</v>
      </c>
      <c r="P1595" s="121">
        <v>9.7587909999999995E-5</v>
      </c>
      <c r="Q1595" s="121">
        <v>2.9880531000000001E-5</v>
      </c>
      <c r="R1595" s="113">
        <v>1.3428560830000001E-7</v>
      </c>
      <c r="S1595" s="112">
        <v>3.6090203117749999E-10</v>
      </c>
      <c r="T1595" s="112">
        <v>4.18494824678E-3</v>
      </c>
      <c r="U1595" s="122">
        <v>7.0058394999999996E-6</v>
      </c>
      <c r="V1595" s="110"/>
      <c r="W1595" s="140"/>
      <c r="X1595" s="170" t="s">
        <v>8546</v>
      </c>
      <c r="Y1595" s="76"/>
      <c r="Z1595" s="76"/>
      <c r="AA1595" s="108"/>
    </row>
    <row r="1596" spans="1:27" ht="14.5" customHeight="1">
      <c r="A1596" s="41" t="s">
        <v>8572</v>
      </c>
      <c r="B1596" s="119" t="s">
        <v>8550</v>
      </c>
      <c r="C1596" s="120" t="s">
        <v>8571</v>
      </c>
      <c r="D1596" s="135" t="s">
        <v>8548</v>
      </c>
      <c r="E1596" s="119" t="s">
        <v>8526</v>
      </c>
      <c r="F1596" s="118" t="s">
        <v>8570</v>
      </c>
      <c r="G1596" s="117">
        <v>2.5809199830000001E-2</v>
      </c>
      <c r="H1596" s="117">
        <v>1.12540476E-3</v>
      </c>
      <c r="I1596" s="117">
        <v>2.3999153E-3</v>
      </c>
      <c r="J1596" s="117">
        <v>2.0716477699999998E-3</v>
      </c>
      <c r="K1596" s="117">
        <v>2.0212232E-2</v>
      </c>
      <c r="L1596" s="116">
        <v>0.15197166917293231</v>
      </c>
      <c r="M1596" s="115">
        <v>2.2440197999999998</v>
      </c>
      <c r="N1596" s="114">
        <v>3.1400023999999999E-3</v>
      </c>
      <c r="O1596" s="114">
        <v>2.9443770999999998E-3</v>
      </c>
      <c r="P1596" s="114">
        <v>1.3104522000000001E-4</v>
      </c>
      <c r="Q1596" s="121">
        <v>6.4580077999999995E-5</v>
      </c>
      <c r="R1596" s="113">
        <v>1.7652141085999999E-7</v>
      </c>
      <c r="S1596" s="112">
        <v>4.8463470283299998E-10</v>
      </c>
      <c r="T1596" s="112">
        <v>9.0448288092999998E-3</v>
      </c>
      <c r="U1596" s="122">
        <v>7.7011611E-6</v>
      </c>
      <c r="V1596" s="110"/>
      <c r="W1596" s="140"/>
      <c r="X1596" s="170" t="s">
        <v>8546</v>
      </c>
      <c r="Y1596" s="76"/>
      <c r="Z1596" s="76"/>
      <c r="AA1596" s="108"/>
    </row>
    <row r="1597" spans="1:27" ht="14.5" customHeight="1">
      <c r="A1597" s="41" t="s">
        <v>8569</v>
      </c>
      <c r="B1597" s="119" t="s">
        <v>8550</v>
      </c>
      <c r="C1597" s="120" t="s">
        <v>8568</v>
      </c>
      <c r="D1597" s="135" t="s">
        <v>8548</v>
      </c>
      <c r="E1597" s="119" t="s">
        <v>8526</v>
      </c>
      <c r="F1597" s="118" t="s">
        <v>8567</v>
      </c>
      <c r="G1597" s="117">
        <v>3.5267128969999999E-2</v>
      </c>
      <c r="H1597" s="117">
        <v>1.7774855800000002E-3</v>
      </c>
      <c r="I1597" s="117">
        <v>2.7850163000000001E-3</v>
      </c>
      <c r="J1597" s="117">
        <v>1.0685409E-4</v>
      </c>
      <c r="K1597" s="117">
        <v>3.0597773000000002E-2</v>
      </c>
      <c r="L1597" s="116">
        <v>0.23005844360902256</v>
      </c>
      <c r="M1597" s="115">
        <v>2.6712468</v>
      </c>
      <c r="N1597" s="114">
        <v>4.4039316999999996E-3</v>
      </c>
      <c r="O1597" s="114">
        <v>4.1568756000000002E-3</v>
      </c>
      <c r="P1597" s="114">
        <v>1.9385818E-4</v>
      </c>
      <c r="Q1597" s="121">
        <v>5.3197898999999998E-5</v>
      </c>
      <c r="R1597" s="113">
        <v>2.492131614E-7</v>
      </c>
      <c r="S1597" s="112">
        <v>7.1693114447100007E-10</v>
      </c>
      <c r="T1597" s="112">
        <v>7.4506861881000006E-3</v>
      </c>
      <c r="U1597" s="122">
        <v>1.085524E-5</v>
      </c>
      <c r="V1597" s="110"/>
      <c r="W1597" s="140"/>
      <c r="X1597" s="170" t="s">
        <v>8546</v>
      </c>
      <c r="Y1597" s="76"/>
      <c r="Z1597" s="76"/>
      <c r="AA1597" s="108"/>
    </row>
    <row r="1598" spans="1:27" ht="14.5" customHeight="1">
      <c r="A1598" s="41" t="s">
        <v>8566</v>
      </c>
      <c r="B1598" s="119" t="s">
        <v>8550</v>
      </c>
      <c r="C1598" s="120" t="s">
        <v>8565</v>
      </c>
      <c r="D1598" s="135" t="s">
        <v>8548</v>
      </c>
      <c r="E1598" s="119" t="s">
        <v>8526</v>
      </c>
      <c r="F1598" s="118" t="s">
        <v>8564</v>
      </c>
      <c r="G1598" s="117">
        <v>3.2138697020000001E-3</v>
      </c>
      <c r="H1598" s="117">
        <v>1.0065012850000001E-3</v>
      </c>
      <c r="I1598" s="117">
        <v>1.277161307E-3</v>
      </c>
      <c r="J1598" s="117">
        <v>2.5643455999999998E-4</v>
      </c>
      <c r="K1598" s="117">
        <v>6.7377254999999997E-4</v>
      </c>
      <c r="L1598" s="116">
        <v>5.0659590225563909E-3</v>
      </c>
      <c r="M1598" s="115">
        <v>1.0580094</v>
      </c>
      <c r="N1598" s="114">
        <v>3.1417007E-4</v>
      </c>
      <c r="O1598" s="114">
        <v>3.0020924999999999E-4</v>
      </c>
      <c r="P1598" s="121">
        <v>1.3389272000000001E-5</v>
      </c>
      <c r="Q1598" s="121">
        <v>5.7154456000000002E-7</v>
      </c>
      <c r="R1598" s="113">
        <v>1.7998157009999999E-8</v>
      </c>
      <c r="S1598" s="112">
        <v>4.9516539545860001E-11</v>
      </c>
      <c r="T1598" s="112">
        <v>8.0048258300000004E-5</v>
      </c>
      <c r="U1598" s="122">
        <v>9.1646967000000002E-7</v>
      </c>
      <c r="V1598" s="110"/>
      <c r="W1598" s="140"/>
      <c r="X1598" s="170" t="s">
        <v>8546</v>
      </c>
      <c r="Y1598" s="76"/>
      <c r="Z1598" s="76"/>
      <c r="AA1598" s="108"/>
    </row>
    <row r="1599" spans="1:27" ht="14.5" customHeight="1">
      <c r="A1599" s="41" t="s">
        <v>8563</v>
      </c>
      <c r="B1599" s="119" t="s">
        <v>8550</v>
      </c>
      <c r="C1599" s="120" t="s">
        <v>8562</v>
      </c>
      <c r="D1599" s="135" t="s">
        <v>8548</v>
      </c>
      <c r="E1599" s="119" t="s">
        <v>8526</v>
      </c>
      <c r="F1599" s="118" t="s">
        <v>8561</v>
      </c>
      <c r="G1599" s="117">
        <v>2.5348608137000003E-2</v>
      </c>
      <c r="H1599" s="117">
        <v>1.01771799E-3</v>
      </c>
      <c r="I1599" s="117">
        <v>1.90304378E-3</v>
      </c>
      <c r="J1599" s="117">
        <v>7.2425963670000003E-3</v>
      </c>
      <c r="K1599" s="117">
        <v>1.5185250000000001E-2</v>
      </c>
      <c r="L1599" s="116">
        <v>0.11417481203007519</v>
      </c>
      <c r="M1599" s="115">
        <v>2.5221022</v>
      </c>
      <c r="N1599" s="114">
        <v>2.3977200999999999E-3</v>
      </c>
      <c r="O1599" s="114">
        <v>2.2285834999999999E-3</v>
      </c>
      <c r="P1599" s="121">
        <v>9.9333863E-5</v>
      </c>
      <c r="Q1599" s="121">
        <v>6.9802748999999996E-5</v>
      </c>
      <c r="R1599" s="113">
        <v>1.3360811721E-7</v>
      </c>
      <c r="S1599" s="112">
        <v>3.67358962373E-10</v>
      </c>
      <c r="T1599" s="112">
        <v>9.7762954552999999E-3</v>
      </c>
      <c r="U1599" s="122">
        <v>7.0297681999999999E-6</v>
      </c>
      <c r="V1599" s="110"/>
      <c r="W1599" s="140"/>
      <c r="X1599" s="170" t="s">
        <v>8546</v>
      </c>
      <c r="Y1599" s="76"/>
      <c r="Z1599" s="76"/>
      <c r="AA1599" s="108"/>
    </row>
    <row r="1600" spans="1:27" ht="14.5" customHeight="1">
      <c r="A1600" s="41" t="s">
        <v>8560</v>
      </c>
      <c r="B1600" s="119" t="s">
        <v>8550</v>
      </c>
      <c r="C1600" s="120" t="s">
        <v>8559</v>
      </c>
      <c r="D1600" s="135" t="s">
        <v>8548</v>
      </c>
      <c r="E1600" s="119" t="s">
        <v>8526</v>
      </c>
      <c r="F1600" s="118" t="s">
        <v>8558</v>
      </c>
      <c r="G1600" s="117">
        <v>8.3197692949999996E-3</v>
      </c>
      <c r="H1600" s="117">
        <v>3.7409102500000002E-4</v>
      </c>
      <c r="I1600" s="117">
        <v>9.1413243000000003E-4</v>
      </c>
      <c r="J1600" s="117">
        <v>2.0113299399999998E-3</v>
      </c>
      <c r="K1600" s="117">
        <v>5.0202158999999996E-3</v>
      </c>
      <c r="L1600" s="116">
        <v>3.7745984210526308E-2</v>
      </c>
      <c r="M1600" s="115">
        <v>1.4676670999999999</v>
      </c>
      <c r="N1600" s="114">
        <v>8.6802452999999995E-4</v>
      </c>
      <c r="O1600" s="114">
        <v>8.1528958000000003E-4</v>
      </c>
      <c r="P1600" s="121">
        <v>3.4562415999999997E-5</v>
      </c>
      <c r="Q1600" s="121">
        <v>1.8172532E-5</v>
      </c>
      <c r="R1600" s="113">
        <v>4.8878271795000004E-8</v>
      </c>
      <c r="S1600" s="112">
        <v>1.2781958946779999E-10</v>
      </c>
      <c r="T1600" s="112">
        <v>2.5451724699E-3</v>
      </c>
      <c r="U1600" s="122">
        <v>2.3315176999999999E-6</v>
      </c>
      <c r="V1600" s="110"/>
      <c r="W1600" s="140"/>
      <c r="X1600" s="170" t="s">
        <v>8546</v>
      </c>
      <c r="Y1600" s="76"/>
      <c r="Z1600" s="76"/>
      <c r="AA1600" s="108"/>
    </row>
    <row r="1601" spans="1:27" ht="14.5" customHeight="1">
      <c r="A1601" s="41" t="s">
        <v>8557</v>
      </c>
      <c r="B1601" s="119" t="s">
        <v>8550</v>
      </c>
      <c r="C1601" s="120" t="s">
        <v>8556</v>
      </c>
      <c r="D1601" s="135" t="s">
        <v>8548</v>
      </c>
      <c r="E1601" s="119" t="s">
        <v>8526</v>
      </c>
      <c r="F1601" s="118" t="s">
        <v>8555</v>
      </c>
      <c r="G1601" s="117">
        <v>4.1019192258000006E-2</v>
      </c>
      <c r="H1601" s="117">
        <v>1.01015147E-3</v>
      </c>
      <c r="I1601" s="117">
        <v>3.0566980000000001E-3</v>
      </c>
      <c r="J1601" s="117">
        <v>1.2505788E-5</v>
      </c>
      <c r="K1601" s="117">
        <v>3.6939837000000003E-2</v>
      </c>
      <c r="L1601" s="116">
        <v>0.27774313533834588</v>
      </c>
      <c r="M1601" s="115">
        <v>3.0240561000000001</v>
      </c>
      <c r="N1601" s="114">
        <v>5.3675166000000003E-3</v>
      </c>
      <c r="O1601" s="114">
        <v>5.0973054999999996E-3</v>
      </c>
      <c r="P1601" s="114">
        <v>2.2983309E-4</v>
      </c>
      <c r="Q1601" s="121">
        <v>4.0378087000000003E-5</v>
      </c>
      <c r="R1601" s="113">
        <v>3.0559385115999999E-7</v>
      </c>
      <c r="S1601" s="112">
        <v>8.4997443535000009E-10</v>
      </c>
      <c r="T1601" s="112">
        <v>5.6551943103999996E-3</v>
      </c>
      <c r="U1601" s="122">
        <v>1.2553772999999999E-5</v>
      </c>
      <c r="V1601" s="110"/>
      <c r="W1601" s="140"/>
      <c r="X1601" s="170" t="s">
        <v>8546</v>
      </c>
      <c r="Y1601" s="76"/>
      <c r="Z1601" s="76"/>
      <c r="AA1601" s="108"/>
    </row>
    <row r="1602" spans="1:27" ht="14.5" customHeight="1">
      <c r="A1602" s="41" t="s">
        <v>8554</v>
      </c>
      <c r="B1602" s="119" t="s">
        <v>8550</v>
      </c>
      <c r="C1602" s="120" t="s">
        <v>8553</v>
      </c>
      <c r="D1602" s="135" t="s">
        <v>8548</v>
      </c>
      <c r="E1602" s="119" t="s">
        <v>8526</v>
      </c>
      <c r="F1602" s="118" t="s">
        <v>8552</v>
      </c>
      <c r="G1602" s="117">
        <v>3.1924694513999999E-2</v>
      </c>
      <c r="H1602" s="117">
        <v>1.0446028299999999E-3</v>
      </c>
      <c r="I1602" s="117">
        <v>1.9893297099999999E-3</v>
      </c>
      <c r="J1602" s="117">
        <v>3.6333529740000003E-3</v>
      </c>
      <c r="K1602" s="117">
        <v>2.5257409000000001E-2</v>
      </c>
      <c r="L1602" s="116">
        <v>0.18990533082706768</v>
      </c>
      <c r="M1602" s="115">
        <v>2.7056681</v>
      </c>
      <c r="N1602" s="114">
        <v>3.6305888E-3</v>
      </c>
      <c r="O1602" s="114">
        <v>3.4164945000000001E-3</v>
      </c>
      <c r="P1602" s="114">
        <v>1.5725790000000001E-4</v>
      </c>
      <c r="Q1602" s="121">
        <v>5.6836395000000003E-5</v>
      </c>
      <c r="R1602" s="113">
        <v>2.0482581089999999E-7</v>
      </c>
      <c r="S1602" s="112">
        <v>5.8157508375800009E-10</v>
      </c>
      <c r="T1602" s="112">
        <v>7.9602794170800014E-3</v>
      </c>
      <c r="U1602" s="122">
        <v>9.3837074000000002E-6</v>
      </c>
      <c r="V1602" s="110"/>
      <c r="W1602" s="140"/>
      <c r="X1602" s="170" t="s">
        <v>8546</v>
      </c>
      <c r="Y1602" s="76"/>
      <c r="Z1602" s="76"/>
      <c r="AA1602" s="108"/>
    </row>
    <row r="1603" spans="1:27" ht="14.5" customHeight="1">
      <c r="A1603" s="41" t="s">
        <v>8551</v>
      </c>
      <c r="B1603" s="119" t="s">
        <v>8550</v>
      </c>
      <c r="C1603" s="120" t="s">
        <v>8549</v>
      </c>
      <c r="D1603" s="135" t="s">
        <v>8548</v>
      </c>
      <c r="E1603" s="119" t="s">
        <v>8526</v>
      </c>
      <c r="F1603" s="118" t="s">
        <v>8547</v>
      </c>
      <c r="G1603" s="117">
        <v>3.9630393569999998E-2</v>
      </c>
      <c r="H1603" s="117">
        <v>1.3382576739999999E-3</v>
      </c>
      <c r="I1603" s="117">
        <v>3.0988605999999999E-3</v>
      </c>
      <c r="J1603" s="117">
        <v>7.0253296000000003E-5</v>
      </c>
      <c r="K1603" s="117">
        <v>3.5123021999999997E-2</v>
      </c>
      <c r="L1603" s="116">
        <v>0.26408287218045107</v>
      </c>
      <c r="M1603" s="115">
        <v>2.6427836</v>
      </c>
      <c r="N1603" s="114">
        <v>5.0901154000000002E-3</v>
      </c>
      <c r="O1603" s="114">
        <v>4.8370768000000003E-3</v>
      </c>
      <c r="P1603" s="114">
        <v>2.2050494000000001E-4</v>
      </c>
      <c r="Q1603" s="121">
        <v>3.2533695000000003E-5</v>
      </c>
      <c r="R1603" s="113">
        <v>2.8999261061999996E-7</v>
      </c>
      <c r="S1603" s="112">
        <v>8.1547684633900013E-10</v>
      </c>
      <c r="T1603" s="112">
        <v>4.5565399564000001E-3</v>
      </c>
      <c r="U1603" s="122">
        <v>1.1598418E-5</v>
      </c>
      <c r="V1603" s="110"/>
      <c r="W1603" s="140"/>
      <c r="X1603" s="170" t="s">
        <v>8546</v>
      </c>
      <c r="Y1603" s="76"/>
      <c r="Z1603" s="76"/>
      <c r="AA1603" s="108"/>
    </row>
    <row r="1604" spans="1:27" ht="14.5" customHeight="1">
      <c r="B1604" s="119" t="s">
        <v>8527</v>
      </c>
      <c r="C1604" s="133" t="s">
        <v>8545</v>
      </c>
      <c r="D1604" s="135"/>
      <c r="G1604" s="131"/>
      <c r="H1604" s="131"/>
      <c r="I1604" s="131"/>
      <c r="J1604" s="131"/>
      <c r="K1604" s="131"/>
      <c r="L1604" s="131"/>
      <c r="M1604" s="100"/>
      <c r="N1604" s="41"/>
      <c r="O1604" s="41"/>
      <c r="V1604" s="130"/>
      <c r="W1604" s="139"/>
      <c r="X1604" s="170"/>
      <c r="Y1604" s="76"/>
      <c r="Z1604" s="76"/>
      <c r="AA1604" s="108"/>
    </row>
    <row r="1605" spans="1:27" ht="14.5" customHeight="1">
      <c r="B1605" s="119" t="s">
        <v>8527</v>
      </c>
      <c r="C1605" s="133" t="s">
        <v>109</v>
      </c>
      <c r="D1605" s="133" t="s">
        <v>110</v>
      </c>
      <c r="G1605" s="131"/>
      <c r="H1605" s="131"/>
      <c r="I1605" s="131"/>
      <c r="J1605" s="131"/>
      <c r="K1605" s="131"/>
      <c r="L1605" s="131"/>
      <c r="M1605" s="100"/>
      <c r="N1605" s="41"/>
      <c r="O1605" s="41"/>
      <c r="V1605" s="130"/>
      <c r="W1605" s="139"/>
      <c r="X1605" s="76"/>
      <c r="Y1605" s="76"/>
      <c r="Z1605" s="76"/>
      <c r="AA1605" s="108"/>
    </row>
    <row r="1606" spans="1:27" ht="14.5" customHeight="1">
      <c r="A1606" s="41" t="s">
        <v>8544</v>
      </c>
      <c r="B1606" s="119" t="s">
        <v>8527</v>
      </c>
      <c r="C1606" s="120" t="s">
        <v>450</v>
      </c>
      <c r="D1606" s="135" t="s">
        <v>110</v>
      </c>
      <c r="E1606" s="119" t="s">
        <v>8526</v>
      </c>
      <c r="F1606" s="118" t="s">
        <v>8543</v>
      </c>
      <c r="G1606" s="117">
        <v>1.707749607421E-2</v>
      </c>
      <c r="H1606" s="117">
        <v>1.0481096093E-3</v>
      </c>
      <c r="I1606" s="117">
        <v>3.65963947E-3</v>
      </c>
      <c r="J1606" s="117">
        <v>7.5027994910000005E-5</v>
      </c>
      <c r="K1606" s="117">
        <v>1.2294719000000001E-2</v>
      </c>
      <c r="L1606" s="116">
        <v>9.2441496240601509E-2</v>
      </c>
      <c r="M1606" s="115">
        <v>1.1602707999999999</v>
      </c>
      <c r="N1606" s="114">
        <v>2.6012906999999998E-3</v>
      </c>
      <c r="O1606" s="114">
        <v>2.4418424999999998E-3</v>
      </c>
      <c r="P1606" s="121">
        <v>9.2868462999999999E-5</v>
      </c>
      <c r="Q1606" s="121">
        <v>6.6579696999999994E-5</v>
      </c>
      <c r="R1606" s="113">
        <v>1.4639343543899001E-7</v>
      </c>
      <c r="S1606" s="112">
        <v>3.4344845519329999E-10</v>
      </c>
      <c r="T1606" s="112">
        <v>9.3248874915599998E-3</v>
      </c>
      <c r="U1606" s="122">
        <v>5.4081148000000003E-6</v>
      </c>
      <c r="V1606" s="167"/>
      <c r="W1606" s="143"/>
      <c r="X1606" s="43" t="s">
        <v>8542</v>
      </c>
      <c r="Y1606" s="43"/>
      <c r="Z1606" s="43"/>
      <c r="AA1606" s="108"/>
    </row>
    <row r="1607" spans="1:27" ht="14.5" customHeight="1">
      <c r="A1607" s="41" t="s">
        <v>8541</v>
      </c>
      <c r="B1607" s="119" t="s">
        <v>8527</v>
      </c>
      <c r="C1607" s="120" t="s">
        <v>451</v>
      </c>
      <c r="D1607" s="135" t="s">
        <v>110</v>
      </c>
      <c r="E1607" s="119" t="s">
        <v>8526</v>
      </c>
      <c r="F1607" s="118" t="s">
        <v>8540</v>
      </c>
      <c r="G1607" s="117">
        <v>6.0650859220000002E-3</v>
      </c>
      <c r="H1607" s="117">
        <v>1.7396917E-4</v>
      </c>
      <c r="I1607" s="117">
        <v>4.3386195000000001E-4</v>
      </c>
      <c r="J1607" s="117">
        <v>9.0935740199999998E-4</v>
      </c>
      <c r="K1607" s="117">
        <v>4.5478973999999997E-3</v>
      </c>
      <c r="L1607" s="116">
        <v>3.4194717293233076E-2</v>
      </c>
      <c r="M1607" s="115">
        <v>0.58526049999999996</v>
      </c>
      <c r="N1607" s="114">
        <v>6.7995086000000005E-4</v>
      </c>
      <c r="O1607" s="114">
        <v>6.4153873999999995E-4</v>
      </c>
      <c r="P1607" s="121">
        <v>2.8711508999999999E-5</v>
      </c>
      <c r="Q1607" s="121">
        <v>9.7006127000000007E-6</v>
      </c>
      <c r="R1607" s="113">
        <v>3.8461554747000005E-8</v>
      </c>
      <c r="S1607" s="112">
        <v>1.0618161479580001E-10</v>
      </c>
      <c r="T1607" s="112">
        <v>1.3586292726000002E-3</v>
      </c>
      <c r="U1607" s="122">
        <v>1.7630635000000001E-6</v>
      </c>
      <c r="V1607" s="137"/>
      <c r="W1607" s="143"/>
      <c r="X1607" s="43" t="s">
        <v>1133</v>
      </c>
      <c r="Y1607" s="43"/>
      <c r="Z1607" s="43"/>
      <c r="AA1607" s="108"/>
    </row>
    <row r="1608" spans="1:27" ht="14.5" customHeight="1">
      <c r="A1608" s="41" t="s">
        <v>8539</v>
      </c>
      <c r="B1608" s="119" t="s">
        <v>8527</v>
      </c>
      <c r="C1608" s="120" t="s">
        <v>452</v>
      </c>
      <c r="D1608" s="135" t="s">
        <v>110</v>
      </c>
      <c r="E1608" s="119" t="s">
        <v>8526</v>
      </c>
      <c r="F1608" s="118" t="s">
        <v>8538</v>
      </c>
      <c r="G1608" s="117">
        <v>1.2308817131469999E-2</v>
      </c>
      <c r="H1608" s="117">
        <v>4.7783048739999997E-4</v>
      </c>
      <c r="I1608" s="117">
        <v>7.9581850400000005E-4</v>
      </c>
      <c r="J1608" s="117">
        <v>1.1254614007000001E-4</v>
      </c>
      <c r="K1608" s="117">
        <v>1.0922622E-2</v>
      </c>
      <c r="L1608" s="116">
        <v>8.2124977443609012E-2</v>
      </c>
      <c r="M1608" s="115">
        <v>1.1568563999999999</v>
      </c>
      <c r="N1608" s="114">
        <v>1.5956693E-3</v>
      </c>
      <c r="O1608" s="114">
        <v>1.4698586000000001E-3</v>
      </c>
      <c r="P1608" s="121">
        <v>6.8577483999999995E-5</v>
      </c>
      <c r="Q1608" s="121">
        <v>5.7233244E-5</v>
      </c>
      <c r="R1608" s="113">
        <v>8.8121019596430006E-8</v>
      </c>
      <c r="S1608" s="112">
        <v>2.5361495392890896E-10</v>
      </c>
      <c r="T1608" s="112">
        <v>8.0158604391699986E-3</v>
      </c>
      <c r="U1608" s="122">
        <v>4.0413392999999996E-6</v>
      </c>
      <c r="V1608" s="167"/>
      <c r="W1608" s="143"/>
      <c r="X1608" s="43" t="s">
        <v>8537</v>
      </c>
      <c r="Y1608" s="43"/>
      <c r="Z1608" s="43"/>
      <c r="AA1608" s="108"/>
    </row>
    <row r="1609" spans="1:27" ht="14.5" customHeight="1">
      <c r="A1609" s="41" t="s">
        <v>8536</v>
      </c>
      <c r="B1609" s="119" t="s">
        <v>8527</v>
      </c>
      <c r="C1609" s="120" t="s">
        <v>453</v>
      </c>
      <c r="D1609" s="135" t="s">
        <v>110</v>
      </c>
      <c r="E1609" s="119" t="s">
        <v>8526</v>
      </c>
      <c r="F1609" s="118" t="s">
        <v>8535</v>
      </c>
      <c r="G1609" s="117">
        <v>4.6230774062118993E-2</v>
      </c>
      <c r="H1609" s="117">
        <v>1.3109063875E-2</v>
      </c>
      <c r="I1609" s="117">
        <v>1.8574314515999998E-2</v>
      </c>
      <c r="J1609" s="117">
        <v>2.2670967111899999E-4</v>
      </c>
      <c r="K1609" s="117">
        <v>1.4320685999999999E-2</v>
      </c>
      <c r="L1609" s="116">
        <v>0.10767433082706766</v>
      </c>
      <c r="M1609" s="115">
        <v>1.5306561999999999</v>
      </c>
      <c r="N1609" s="114">
        <v>7.2613477000000003E-3</v>
      </c>
      <c r="O1609" s="114">
        <v>7.0482032000000003E-3</v>
      </c>
      <c r="P1609" s="114">
        <v>1.9220283999999999E-4</v>
      </c>
      <c r="Q1609" s="121">
        <v>2.0941683E-5</v>
      </c>
      <c r="R1609" s="113">
        <v>4.2255414888335266E-7</v>
      </c>
      <c r="S1609" s="112">
        <v>7.1080930953886023E-10</v>
      </c>
      <c r="T1609" s="112">
        <v>2.9330088003899999E-3</v>
      </c>
      <c r="U1609" s="122">
        <v>1.8118467999999999E-5</v>
      </c>
      <c r="V1609" s="167"/>
      <c r="W1609" s="143"/>
      <c r="X1609" s="43" t="s">
        <v>8534</v>
      </c>
      <c r="Y1609" s="100"/>
      <c r="Z1609" s="100"/>
      <c r="AA1609" s="108"/>
    </row>
    <row r="1610" spans="1:27" ht="14.5" customHeight="1">
      <c r="A1610" s="41" t="s">
        <v>8533</v>
      </c>
      <c r="B1610" s="119" t="s">
        <v>8527</v>
      </c>
      <c r="C1610" s="120" t="s">
        <v>454</v>
      </c>
      <c r="D1610" s="135" t="s">
        <v>110</v>
      </c>
      <c r="E1610" s="119" t="s">
        <v>8526</v>
      </c>
      <c r="F1610" s="118" t="s">
        <v>8532</v>
      </c>
      <c r="G1610" s="117">
        <v>2.575936372562615E-2</v>
      </c>
      <c r="H1610" s="117">
        <v>2.7897713229999999E-3</v>
      </c>
      <c r="I1610" s="117">
        <v>7.9295623309999994E-3</v>
      </c>
      <c r="J1610" s="117">
        <v>2.6618607162615001E-4</v>
      </c>
      <c r="K1610" s="117">
        <v>1.4773844E-2</v>
      </c>
      <c r="L1610" s="116">
        <v>0.11108153383458645</v>
      </c>
      <c r="M1610" s="115">
        <v>2.3158316000000001</v>
      </c>
      <c r="N1610" s="114">
        <v>4.0922861999999997E-3</v>
      </c>
      <c r="O1610" s="114">
        <v>3.9271100000000001E-3</v>
      </c>
      <c r="P1610" s="114">
        <v>1.3401339999999999E-4</v>
      </c>
      <c r="Q1610" s="121">
        <v>3.1162781000000001E-5</v>
      </c>
      <c r="R1610" s="113">
        <v>2.3543824691941447E-7</v>
      </c>
      <c r="S1610" s="112">
        <v>4.9561167651479086E-10</v>
      </c>
      <c r="T1610" s="112">
        <v>4.3645351126080003E-3</v>
      </c>
      <c r="U1610" s="122">
        <v>9.6297345999999996E-6</v>
      </c>
      <c r="V1610" s="167"/>
      <c r="W1610" s="143"/>
      <c r="X1610" s="43" t="s">
        <v>8531</v>
      </c>
      <c r="Y1610" s="43"/>
      <c r="Z1610" s="43"/>
      <c r="AA1610" s="108"/>
    </row>
    <row r="1611" spans="1:27" ht="14.5" customHeight="1">
      <c r="A1611" s="41" t="s">
        <v>8530</v>
      </c>
      <c r="B1611" s="119" t="s">
        <v>8527</v>
      </c>
      <c r="C1611" s="120" t="s">
        <v>455</v>
      </c>
      <c r="D1611" s="135" t="s">
        <v>110</v>
      </c>
      <c r="E1611" s="119" t="s">
        <v>8526</v>
      </c>
      <c r="F1611" s="118" t="s">
        <v>8529</v>
      </c>
      <c r="G1611" s="117">
        <v>2.1943864641209999E-2</v>
      </c>
      <c r="H1611" s="117">
        <v>1.6221810376999999E-3</v>
      </c>
      <c r="I1611" s="117">
        <v>6.5297765299999998E-3</v>
      </c>
      <c r="J1611" s="117">
        <v>3.8403073509999999E-5</v>
      </c>
      <c r="K1611" s="117">
        <v>1.3753504E-2</v>
      </c>
      <c r="L1611" s="116">
        <v>0.10340980451127819</v>
      </c>
      <c r="M1611" s="115">
        <v>1.1728666000000001</v>
      </c>
      <c r="N1611" s="114">
        <v>3.6195760000000002E-3</v>
      </c>
      <c r="O1611" s="114">
        <v>3.4254919E-3</v>
      </c>
      <c r="P1611" s="114">
        <v>1.1770371E-4</v>
      </c>
      <c r="Q1611" s="121">
        <v>7.6380382000000002E-5</v>
      </c>
      <c r="R1611" s="113">
        <v>2.0536521971451002E-7</v>
      </c>
      <c r="S1611" s="112">
        <v>4.3529478464403995E-10</v>
      </c>
      <c r="T1611" s="112">
        <v>1.0697532607750001E-2</v>
      </c>
      <c r="U1611" s="122">
        <v>6.8069645999999997E-6</v>
      </c>
      <c r="V1611" s="167"/>
      <c r="W1611" s="143"/>
      <c r="X1611" s="43" t="s">
        <v>963</v>
      </c>
      <c r="Y1611" s="43"/>
      <c r="Z1611" s="43"/>
      <c r="AA1611" s="108"/>
    </row>
    <row r="1612" spans="1:27" ht="14.5" customHeight="1">
      <c r="A1612" s="41" t="s">
        <v>8528</v>
      </c>
      <c r="B1612" s="119" t="s">
        <v>8527</v>
      </c>
      <c r="C1612" s="120" t="s">
        <v>456</v>
      </c>
      <c r="D1612" s="135" t="s">
        <v>110</v>
      </c>
      <c r="E1612" s="119" t="s">
        <v>8526</v>
      </c>
      <c r="F1612" s="118" t="s">
        <v>8525</v>
      </c>
      <c r="G1612" s="117">
        <v>1.221112858141E-2</v>
      </c>
      <c r="H1612" s="117">
        <v>4.74038183E-4</v>
      </c>
      <c r="I1612" s="117">
        <v>7.8950248199999989E-4</v>
      </c>
      <c r="J1612" s="117">
        <v>1.1165291641E-4</v>
      </c>
      <c r="K1612" s="117">
        <v>1.0835935E-2</v>
      </c>
      <c r="L1612" s="116">
        <v>8.1473195488721797E-2</v>
      </c>
      <c r="M1612" s="115">
        <v>1.147675</v>
      </c>
      <c r="N1612" s="114">
        <v>1.5830053000000001E-3</v>
      </c>
      <c r="O1612" s="114">
        <v>1.4581931E-3</v>
      </c>
      <c r="P1612" s="121">
        <v>6.8033218E-5</v>
      </c>
      <c r="Q1612" s="121">
        <v>5.6779011999999999E-5</v>
      </c>
      <c r="R1612" s="113">
        <v>8.7421647155459997E-8</v>
      </c>
      <c r="S1612" s="112">
        <v>2.5160213944830502E-10</v>
      </c>
      <c r="T1612" s="112">
        <v>7.9522424753699986E-3</v>
      </c>
      <c r="U1612" s="122">
        <v>4.0092650999999999E-6</v>
      </c>
      <c r="V1612" s="167"/>
      <c r="W1612" s="143"/>
      <c r="X1612" s="43" t="s">
        <v>962</v>
      </c>
      <c r="Y1612" s="43"/>
      <c r="Z1612" s="43"/>
      <c r="AA1612" s="108"/>
    </row>
    <row r="1613" spans="1:27" ht="14.5" customHeight="1">
      <c r="B1613" s="119" t="s">
        <v>8477</v>
      </c>
      <c r="C1613" s="133" t="s">
        <v>8524</v>
      </c>
      <c r="D1613" s="135"/>
      <c r="G1613" s="131"/>
      <c r="H1613" s="131"/>
      <c r="I1613" s="131"/>
      <c r="J1613" s="131"/>
      <c r="K1613" s="131"/>
      <c r="L1613" s="131"/>
      <c r="M1613" s="100"/>
      <c r="N1613" s="41"/>
      <c r="O1613" s="41"/>
      <c r="V1613" s="168"/>
      <c r="W1613" s="144"/>
      <c r="X1613" s="100"/>
      <c r="Y1613" s="43"/>
      <c r="Z1613" s="43"/>
      <c r="AA1613" s="108"/>
    </row>
    <row r="1614" spans="1:27" ht="14.5" customHeight="1">
      <c r="B1614" s="119" t="s">
        <v>8477</v>
      </c>
      <c r="C1614" s="133" t="s">
        <v>60</v>
      </c>
      <c r="D1614" s="133" t="s">
        <v>699</v>
      </c>
      <c r="G1614" s="131"/>
      <c r="H1614" s="131"/>
      <c r="I1614" s="131"/>
      <c r="J1614" s="131"/>
      <c r="K1614" s="131"/>
      <c r="L1614" s="131"/>
      <c r="M1614" s="100"/>
      <c r="N1614" s="41"/>
      <c r="O1614" s="41"/>
      <c r="V1614" s="168"/>
      <c r="W1614" s="144"/>
      <c r="X1614" s="76"/>
      <c r="Y1614" s="43"/>
      <c r="Z1614" s="43"/>
      <c r="AA1614" s="108"/>
    </row>
    <row r="1615" spans="1:27" ht="14.5" customHeight="1">
      <c r="A1615" s="41" t="s">
        <v>8523</v>
      </c>
      <c r="B1615" s="119" t="s">
        <v>8477</v>
      </c>
      <c r="C1615" s="120" t="s">
        <v>457</v>
      </c>
      <c r="D1615" s="135" t="s">
        <v>699</v>
      </c>
      <c r="E1615" s="119" t="s">
        <v>24</v>
      </c>
      <c r="F1615" s="118" t="s">
        <v>8522</v>
      </c>
      <c r="G1615" s="117">
        <v>0.38081331359690002</v>
      </c>
      <c r="H1615" s="117">
        <v>3.2593018499999997E-3</v>
      </c>
      <c r="I1615" s="117">
        <v>1.7293127700000001E-2</v>
      </c>
      <c r="J1615" s="117">
        <v>0.17202142404690002</v>
      </c>
      <c r="K1615" s="117">
        <v>0.18823946</v>
      </c>
      <c r="L1615" s="116">
        <v>1.4153342857142857</v>
      </c>
      <c r="M1615" s="115">
        <v>21.179703</v>
      </c>
      <c r="N1615" s="114">
        <v>2.8545530999999999E-2</v>
      </c>
      <c r="O1615" s="114">
        <v>2.5985587000000001E-2</v>
      </c>
      <c r="P1615" s="114">
        <v>1.1679039E-3</v>
      </c>
      <c r="Q1615" s="114">
        <v>1.3920409000000001E-3</v>
      </c>
      <c r="R1615" s="113">
        <v>1.5578889309103997E-6</v>
      </c>
      <c r="S1615" s="112">
        <v>4.3191710431680999E-9</v>
      </c>
      <c r="T1615" s="112">
        <v>0.19496370728869999</v>
      </c>
      <c r="U1615" s="122">
        <v>7.0726912000000002E-5</v>
      </c>
      <c r="V1615" s="167"/>
      <c r="W1615" s="143"/>
      <c r="X1615" s="42" t="s">
        <v>1134</v>
      </c>
      <c r="Y1615" s="43"/>
      <c r="Z1615" s="43"/>
      <c r="AA1615" s="108"/>
    </row>
    <row r="1616" spans="1:27" ht="14.5" customHeight="1">
      <c r="A1616" s="41" t="s">
        <v>8521</v>
      </c>
      <c r="B1616" s="119" t="s">
        <v>8477</v>
      </c>
      <c r="C1616" s="120" t="s">
        <v>458</v>
      </c>
      <c r="D1616" s="135" t="s">
        <v>699</v>
      </c>
      <c r="E1616" s="119" t="s">
        <v>24</v>
      </c>
      <c r="F1616" s="118" t="s">
        <v>8520</v>
      </c>
      <c r="G1616" s="117">
        <v>0.16963047733510001</v>
      </c>
      <c r="H1616" s="117">
        <v>1.3308816466999999E-3</v>
      </c>
      <c r="I1616" s="117">
        <v>2.1193067199999999E-2</v>
      </c>
      <c r="J1616" s="117">
        <v>7.0242081488399999E-2</v>
      </c>
      <c r="K1616" s="117">
        <v>7.6864447000000002E-2</v>
      </c>
      <c r="L1616" s="116">
        <v>0.57792817293233079</v>
      </c>
      <c r="M1616" s="115">
        <v>8.6483787000000003</v>
      </c>
      <c r="N1616" s="114">
        <v>1.6017771E-2</v>
      </c>
      <c r="O1616" s="114">
        <v>1.4891623999999999E-2</v>
      </c>
      <c r="P1616" s="114">
        <v>5.5772999999999999E-4</v>
      </c>
      <c r="Q1616" s="114">
        <v>5.684167E-4</v>
      </c>
      <c r="R1616" s="113">
        <v>8.9278323859533999E-7</v>
      </c>
      <c r="S1616" s="112">
        <v>2.0626109758739801E-9</v>
      </c>
      <c r="T1616" s="112">
        <v>7.961018155949999E-2</v>
      </c>
      <c r="U1616" s="122">
        <v>3.2772749E-5</v>
      </c>
      <c r="V1616" s="167"/>
      <c r="W1616" s="143"/>
      <c r="X1616" s="42" t="s">
        <v>1135</v>
      </c>
      <c r="Y1616" s="43"/>
      <c r="Z1616" s="43"/>
      <c r="AA1616" s="108"/>
    </row>
    <row r="1617" spans="1:27" ht="14.5" customHeight="1">
      <c r="A1617" s="41" t="s">
        <v>8519</v>
      </c>
      <c r="B1617" s="119" t="s">
        <v>8477</v>
      </c>
      <c r="C1617" s="120" t="s">
        <v>459</v>
      </c>
      <c r="D1617" s="135" t="s">
        <v>699</v>
      </c>
      <c r="E1617" s="119" t="s">
        <v>36</v>
      </c>
      <c r="F1617" s="118" t="s">
        <v>8518</v>
      </c>
      <c r="G1617" s="117">
        <v>6.3645679356649998E-2</v>
      </c>
      <c r="H1617" s="117">
        <v>5.4473012739999994E-4</v>
      </c>
      <c r="I1617" s="117">
        <v>2.89021624E-3</v>
      </c>
      <c r="J1617" s="117">
        <v>2.875009898925E-2</v>
      </c>
      <c r="K1617" s="117">
        <v>3.1460634000000001E-2</v>
      </c>
      <c r="L1617" s="116">
        <v>0.23654612030075187</v>
      </c>
      <c r="M1617" s="115">
        <v>3.5397832</v>
      </c>
      <c r="N1617" s="114">
        <v>4.7708409E-3</v>
      </c>
      <c r="O1617" s="114">
        <v>4.3429949999999997E-3</v>
      </c>
      <c r="P1617" s="114">
        <v>1.9519283999999999E-4</v>
      </c>
      <c r="Q1617" s="114">
        <v>2.3265307E-4</v>
      </c>
      <c r="R1617" s="113">
        <v>2.6037140472331003E-7</v>
      </c>
      <c r="S1617" s="112">
        <v>7.2186703089734995E-10</v>
      </c>
      <c r="T1617" s="112">
        <v>3.2584464315700001E-2</v>
      </c>
      <c r="U1617" s="122">
        <v>1.1820653999999999E-5</v>
      </c>
      <c r="V1617" s="167"/>
      <c r="W1617" s="143"/>
      <c r="X1617" s="42" t="s">
        <v>1134</v>
      </c>
      <c r="Y1617" s="100"/>
      <c r="Z1617" s="100"/>
      <c r="AA1617" s="108"/>
    </row>
    <row r="1618" spans="1:27" ht="14.5" customHeight="1">
      <c r="A1618" s="41" t="s">
        <v>8517</v>
      </c>
      <c r="B1618" s="119" t="s">
        <v>8477</v>
      </c>
      <c r="C1618" s="120" t="s">
        <v>460</v>
      </c>
      <c r="D1618" s="135" t="s">
        <v>699</v>
      </c>
      <c r="E1618" s="119" t="s">
        <v>36</v>
      </c>
      <c r="F1618" s="118" t="s">
        <v>8516</v>
      </c>
      <c r="G1618" s="117">
        <v>2.8350498388400001E-2</v>
      </c>
      <c r="H1618" s="117">
        <v>2.2243146099999999E-4</v>
      </c>
      <c r="I1618" s="117">
        <v>3.5420167900000001E-3</v>
      </c>
      <c r="J1618" s="117">
        <v>1.17396241374E-2</v>
      </c>
      <c r="K1618" s="117">
        <v>1.2846425999999999E-2</v>
      </c>
      <c r="L1618" s="116">
        <v>9.6589669172932324E-2</v>
      </c>
      <c r="M1618" s="115">
        <v>1.4454115000000001</v>
      </c>
      <c r="N1618" s="114">
        <v>2.6770648000000001E-3</v>
      </c>
      <c r="O1618" s="114">
        <v>2.4888508999999998E-3</v>
      </c>
      <c r="P1618" s="121">
        <v>9.3213927999999995E-5</v>
      </c>
      <c r="Q1618" s="121">
        <v>9.5000004999999999E-5</v>
      </c>
      <c r="R1618" s="113">
        <v>1.4921168278009001E-7</v>
      </c>
      <c r="S1618" s="112">
        <v>3.4472606085516003E-10</v>
      </c>
      <c r="T1618" s="112">
        <v>1.330532282889E-2</v>
      </c>
      <c r="U1618" s="122">
        <v>5.4773395999999997E-6</v>
      </c>
      <c r="V1618" s="167"/>
      <c r="W1618" s="143"/>
      <c r="X1618" s="42" t="s">
        <v>1135</v>
      </c>
      <c r="Y1618" s="169"/>
      <c r="Z1618" s="169"/>
      <c r="AA1618" s="169"/>
    </row>
    <row r="1619" spans="1:27" ht="14.5" customHeight="1">
      <c r="B1619" s="119" t="s">
        <v>8477</v>
      </c>
      <c r="C1619" s="133" t="s">
        <v>937</v>
      </c>
      <c r="D1619" s="133" t="s">
        <v>938</v>
      </c>
      <c r="G1619" s="131"/>
      <c r="H1619" s="131"/>
      <c r="I1619" s="131"/>
      <c r="J1619" s="131"/>
      <c r="K1619" s="131"/>
      <c r="L1619" s="131"/>
      <c r="M1619" s="100"/>
      <c r="N1619" s="41"/>
      <c r="O1619" s="41"/>
      <c r="V1619" s="168"/>
      <c r="W1619" s="144"/>
      <c r="X1619" s="76"/>
      <c r="Y1619" s="169"/>
      <c r="Z1619" s="169"/>
      <c r="AA1619" s="169"/>
    </row>
    <row r="1620" spans="1:27" ht="14.5" customHeight="1">
      <c r="A1620" s="41" t="s">
        <v>8515</v>
      </c>
      <c r="B1620" s="119" t="s">
        <v>8477</v>
      </c>
      <c r="C1620" s="120" t="s">
        <v>939</v>
      </c>
      <c r="D1620" s="135" t="s">
        <v>938</v>
      </c>
      <c r="E1620" s="119" t="s">
        <v>24</v>
      </c>
      <c r="F1620" s="118" t="s">
        <v>8514</v>
      </c>
      <c r="G1620" s="117">
        <v>1.095652693138E-2</v>
      </c>
      <c r="H1620" s="117">
        <v>4.019453305E-4</v>
      </c>
      <c r="I1620" s="117">
        <v>6.6674300999999998E-4</v>
      </c>
      <c r="J1620" s="117">
        <v>9.4270790880000003E-5</v>
      </c>
      <c r="K1620" s="117">
        <v>9.7935677999999998E-3</v>
      </c>
      <c r="L1620" s="116">
        <v>7.3635848120300745E-2</v>
      </c>
      <c r="M1620" s="115">
        <v>0.96900494999999998</v>
      </c>
      <c r="N1620" s="114">
        <v>1.4316082999999999E-3</v>
      </c>
      <c r="O1620" s="114">
        <v>1.3217852000000001E-3</v>
      </c>
      <c r="P1620" s="121">
        <v>6.1883444000000005E-5</v>
      </c>
      <c r="Q1620" s="121">
        <v>4.7939655000000001E-5</v>
      </c>
      <c r="R1620" s="113">
        <v>7.9243719149399993E-8</v>
      </c>
      <c r="S1620" s="112">
        <v>2.2885888750849903E-10</v>
      </c>
      <c r="T1620" s="112">
        <v>6.7142373577600001E-3</v>
      </c>
      <c r="U1620" s="122">
        <v>3.523301E-6</v>
      </c>
      <c r="V1620" s="167"/>
      <c r="W1620" s="143"/>
      <c r="X1620" s="76" t="s">
        <v>1445</v>
      </c>
      <c r="Y1620" s="76"/>
      <c r="Z1620" s="76"/>
      <c r="AA1620" s="108"/>
    </row>
    <row r="1621" spans="1:27" ht="14.5" customHeight="1">
      <c r="A1621" s="41" t="s">
        <v>8513</v>
      </c>
      <c r="B1621" s="119" t="s">
        <v>8477</v>
      </c>
      <c r="C1621" s="120" t="s">
        <v>940</v>
      </c>
      <c r="D1621" s="135" t="s">
        <v>938</v>
      </c>
      <c r="E1621" s="119" t="s">
        <v>24</v>
      </c>
      <c r="F1621" s="118" t="s">
        <v>8512</v>
      </c>
      <c r="G1621" s="117">
        <v>1.3013248263000002E-3</v>
      </c>
      <c r="H1621" s="117">
        <v>3.7326824800000002E-5</v>
      </c>
      <c r="I1621" s="117">
        <v>9.3089421000000001E-5</v>
      </c>
      <c r="J1621" s="117">
        <v>1.951117205E-4</v>
      </c>
      <c r="K1621" s="117">
        <v>9.7579686000000005E-4</v>
      </c>
      <c r="L1621" s="116">
        <v>7.3368184962406017E-3</v>
      </c>
      <c r="M1621" s="115">
        <v>0.12557349000000001</v>
      </c>
      <c r="N1621" s="114">
        <v>1.4589025999999999E-4</v>
      </c>
      <c r="O1621" s="114">
        <v>1.3764855000000001E-4</v>
      </c>
      <c r="P1621" s="121">
        <v>6.1603412999999996E-6</v>
      </c>
      <c r="Q1621" s="121">
        <v>2.0813634999999998E-6</v>
      </c>
      <c r="R1621" s="113">
        <v>8.2523112312999999E-9</v>
      </c>
      <c r="S1621" s="112">
        <v>2.2782327476609998E-11</v>
      </c>
      <c r="T1621" s="112">
        <v>2.9150749037999999E-4</v>
      </c>
      <c r="U1621" s="122">
        <v>3.7828290000000001E-7</v>
      </c>
      <c r="V1621" s="167"/>
      <c r="W1621" s="143"/>
      <c r="X1621" s="76" t="s">
        <v>964</v>
      </c>
      <c r="Y1621" s="42"/>
      <c r="Z1621" s="42"/>
      <c r="AA1621" s="108"/>
    </row>
    <row r="1622" spans="1:27" ht="14.5" customHeight="1">
      <c r="B1622" s="119" t="s">
        <v>8477</v>
      </c>
      <c r="C1622" s="133" t="s">
        <v>461</v>
      </c>
      <c r="D1622" s="133" t="s">
        <v>642</v>
      </c>
      <c r="G1622" s="131"/>
      <c r="H1622" s="131"/>
      <c r="I1622" s="131"/>
      <c r="J1622" s="131"/>
      <c r="K1622" s="131"/>
      <c r="L1622" s="131"/>
      <c r="M1622" s="100"/>
      <c r="N1622" s="41"/>
      <c r="O1622" s="41"/>
      <c r="V1622" s="168"/>
      <c r="W1622" s="144"/>
      <c r="X1622" s="76"/>
      <c r="Y1622" s="42"/>
      <c r="Z1622" s="42"/>
      <c r="AA1622" s="108"/>
    </row>
    <row r="1623" spans="1:27" ht="14.5" customHeight="1">
      <c r="A1623" s="41" t="s">
        <v>8511</v>
      </c>
      <c r="B1623" s="119" t="s">
        <v>8477</v>
      </c>
      <c r="C1623" s="120" t="s">
        <v>462</v>
      </c>
      <c r="D1623" s="135" t="s">
        <v>642</v>
      </c>
      <c r="E1623" s="119" t="s">
        <v>24</v>
      </c>
      <c r="F1623" s="118" t="s">
        <v>8510</v>
      </c>
      <c r="G1623" s="117">
        <v>5.2736637553000001E-3</v>
      </c>
      <c r="H1623" s="117">
        <v>1.0312660899999999E-4</v>
      </c>
      <c r="I1623" s="117">
        <v>2.5321232799999999E-4</v>
      </c>
      <c r="J1623" s="117">
        <v>2.3255735183000002E-3</v>
      </c>
      <c r="K1623" s="117">
        <v>2.5917512999999999E-3</v>
      </c>
      <c r="L1623" s="116">
        <v>1.9486851879699247E-2</v>
      </c>
      <c r="M1623" s="115">
        <v>0.28075</v>
      </c>
      <c r="N1623" s="114">
        <v>3.9613350000000002E-4</v>
      </c>
      <c r="O1623" s="114">
        <v>3.5742112999999999E-4</v>
      </c>
      <c r="P1623" s="121">
        <v>2.0358726999999999E-5</v>
      </c>
      <c r="Q1623" s="121">
        <v>1.8353642000000001E-5</v>
      </c>
      <c r="R1623" s="113">
        <v>2.1428125199434998E-8</v>
      </c>
      <c r="S1623" s="112">
        <v>7.529115102966E-11</v>
      </c>
      <c r="T1623" s="112">
        <v>2.5705380595299997E-3</v>
      </c>
      <c r="U1623" s="122">
        <v>1.0161030999999999E-6</v>
      </c>
      <c r="V1623" s="167"/>
      <c r="W1623" s="143"/>
      <c r="X1623" s="43" t="s">
        <v>1136</v>
      </c>
      <c r="Y1623" s="76"/>
      <c r="Z1623" s="76"/>
      <c r="AA1623" s="108"/>
    </row>
    <row r="1624" spans="1:27" ht="14.5" customHeight="1">
      <c r="A1624" s="41" t="s">
        <v>8509</v>
      </c>
      <c r="B1624" s="119" t="s">
        <v>8477</v>
      </c>
      <c r="C1624" s="120" t="s">
        <v>463</v>
      </c>
      <c r="D1624" s="135" t="s">
        <v>642</v>
      </c>
      <c r="E1624" s="119" t="s">
        <v>24</v>
      </c>
      <c r="F1624" s="118" t="s">
        <v>8508</v>
      </c>
      <c r="G1624" s="117">
        <v>1.7467446904999998E-3</v>
      </c>
      <c r="H1624" s="117">
        <v>5.0103120599999996E-5</v>
      </c>
      <c r="I1624" s="117">
        <v>1.2495224300000001E-4</v>
      </c>
      <c r="J1624" s="117">
        <v>2.6189492689999999E-4</v>
      </c>
      <c r="K1624" s="117">
        <v>1.3097943999999999E-3</v>
      </c>
      <c r="L1624" s="116">
        <v>9.8480781954887204E-3</v>
      </c>
      <c r="M1624" s="115">
        <v>0.16855502</v>
      </c>
      <c r="N1624" s="114">
        <v>1.9582584999999999E-4</v>
      </c>
      <c r="O1624" s="114">
        <v>1.8476315999999999E-4</v>
      </c>
      <c r="P1624" s="121">
        <v>8.2689144999999994E-6</v>
      </c>
      <c r="Q1624" s="121">
        <v>2.7937764000000002E-6</v>
      </c>
      <c r="R1624" s="113">
        <v>1.10769278246E-8</v>
      </c>
      <c r="S1624" s="112">
        <v>3.0580305187999995E-11</v>
      </c>
      <c r="T1624" s="112">
        <v>3.9128522090999999E-4</v>
      </c>
      <c r="U1624" s="122">
        <v>5.0776228E-7</v>
      </c>
      <c r="V1624" s="167"/>
      <c r="W1624" s="143"/>
      <c r="X1624" s="43" t="s">
        <v>1136</v>
      </c>
      <c r="Y1624" s="76"/>
      <c r="Z1624" s="76"/>
      <c r="AA1624" s="108"/>
    </row>
    <row r="1625" spans="1:27" ht="14.5" customHeight="1">
      <c r="B1625" s="119" t="s">
        <v>8477</v>
      </c>
      <c r="C1625" s="133" t="s">
        <v>464</v>
      </c>
      <c r="D1625" s="133" t="s">
        <v>680</v>
      </c>
      <c r="G1625" s="131"/>
      <c r="H1625" s="131"/>
      <c r="I1625" s="131"/>
      <c r="J1625" s="131"/>
      <c r="K1625" s="131"/>
      <c r="L1625" s="131"/>
      <c r="M1625" s="100"/>
      <c r="N1625" s="41"/>
      <c r="O1625" s="41"/>
      <c r="V1625" s="168"/>
      <c r="W1625" s="144"/>
      <c r="X1625" s="76"/>
      <c r="Y1625" s="76"/>
      <c r="Z1625" s="76"/>
      <c r="AA1625" s="108"/>
    </row>
    <row r="1626" spans="1:27" ht="14.5" customHeight="1">
      <c r="A1626" s="41" t="s">
        <v>8507</v>
      </c>
      <c r="B1626" s="119" t="s">
        <v>8477</v>
      </c>
      <c r="C1626" s="120" t="s">
        <v>872</v>
      </c>
      <c r="D1626" s="135" t="s">
        <v>680</v>
      </c>
      <c r="E1626" s="119" t="s">
        <v>24</v>
      </c>
      <c r="F1626" s="118" t="s">
        <v>8506</v>
      </c>
      <c r="G1626" s="117">
        <v>5.9794329089000002E-2</v>
      </c>
      <c r="H1626" s="117">
        <v>1.1692793980000002E-3</v>
      </c>
      <c r="I1626" s="117">
        <v>2.8709948100000002E-3</v>
      </c>
      <c r="J1626" s="117">
        <v>2.6368026880999998E-2</v>
      </c>
      <c r="K1626" s="117">
        <v>2.9386028000000002E-2</v>
      </c>
      <c r="L1626" s="116">
        <v>0.22094757894736841</v>
      </c>
      <c r="M1626" s="115">
        <v>3.1832248999999999</v>
      </c>
      <c r="N1626" s="114">
        <v>4.4914765000000001E-3</v>
      </c>
      <c r="O1626" s="114">
        <v>4.0525444000000001E-3</v>
      </c>
      <c r="P1626" s="114">
        <v>2.3083315E-4</v>
      </c>
      <c r="Q1626" s="114">
        <v>2.0809891000000001E-4</v>
      </c>
      <c r="R1626" s="113">
        <v>2.4295829368692E-7</v>
      </c>
      <c r="S1626" s="112">
        <v>8.5367289959680002E-10</v>
      </c>
      <c r="T1626" s="112">
        <v>2.91455059984E-2</v>
      </c>
      <c r="U1626" s="122">
        <v>1.1520872E-5</v>
      </c>
      <c r="V1626" s="167"/>
      <c r="W1626" s="143"/>
      <c r="X1626" s="42" t="s">
        <v>1137</v>
      </c>
      <c r="Y1626" s="76"/>
      <c r="Z1626" s="76"/>
      <c r="AA1626" s="108"/>
    </row>
    <row r="1627" spans="1:27" ht="14.5" customHeight="1">
      <c r="A1627" s="41" t="s">
        <v>8505</v>
      </c>
      <c r="B1627" s="119" t="s">
        <v>8477</v>
      </c>
      <c r="C1627" s="120" t="s">
        <v>873</v>
      </c>
      <c r="D1627" s="135" t="s">
        <v>680</v>
      </c>
      <c r="E1627" s="119" t="s">
        <v>12</v>
      </c>
      <c r="F1627" s="118" t="s">
        <v>8504</v>
      </c>
      <c r="G1627" s="117">
        <v>3.0844992706799998E-4</v>
      </c>
      <c r="H1627" s="117">
        <v>1.5574536045000001E-5</v>
      </c>
      <c r="I1627" s="117">
        <v>2.6868457900000002E-5</v>
      </c>
      <c r="J1627" s="117">
        <v>1.2441854312300003E-4</v>
      </c>
      <c r="K1627" s="117">
        <v>1.4158838999999999E-4</v>
      </c>
      <c r="L1627" s="116">
        <v>1.0645743609022556E-3</v>
      </c>
      <c r="M1627" s="115">
        <v>1.6375819E-2</v>
      </c>
      <c r="N1627" s="121">
        <v>2.4329643999999999E-5</v>
      </c>
      <c r="O1627" s="121">
        <v>2.2134576000000001E-5</v>
      </c>
      <c r="P1627" s="121">
        <v>1.1762012999999999E-6</v>
      </c>
      <c r="Q1627" s="121">
        <v>1.0188671999999999E-6</v>
      </c>
      <c r="R1627" s="113">
        <v>1.3270129338981999E-9</v>
      </c>
      <c r="S1627" s="112">
        <v>4.3498566984136901E-12</v>
      </c>
      <c r="T1627" s="112">
        <v>1.4269848930999998E-4</v>
      </c>
      <c r="U1627" s="122">
        <v>6.3094648000000004E-8</v>
      </c>
      <c r="V1627" s="167"/>
      <c r="W1627" s="143"/>
      <c r="X1627" s="42" t="s">
        <v>1138</v>
      </c>
      <c r="Y1627" s="76"/>
      <c r="Z1627" s="76"/>
      <c r="AA1627" s="108"/>
    </row>
    <row r="1628" spans="1:27" ht="14.5" customHeight="1">
      <c r="A1628" s="41" t="s">
        <v>8503</v>
      </c>
      <c r="B1628" s="119" t="s">
        <v>8477</v>
      </c>
      <c r="C1628" s="120" t="s">
        <v>874</v>
      </c>
      <c r="D1628" s="135" t="s">
        <v>680</v>
      </c>
      <c r="E1628" s="119" t="s">
        <v>24</v>
      </c>
      <c r="F1628" s="118" t="s">
        <v>8502</v>
      </c>
      <c r="G1628" s="117">
        <v>2.2032138271500003E-2</v>
      </c>
      <c r="H1628" s="117">
        <v>1.1124668546999999E-3</v>
      </c>
      <c r="I1628" s="117">
        <v>1.9191755500000001E-3</v>
      </c>
      <c r="J1628" s="117">
        <v>8.8870388668000014E-3</v>
      </c>
      <c r="K1628" s="117">
        <v>1.0113456999999999E-2</v>
      </c>
      <c r="L1628" s="116">
        <v>7.6041030075187963E-2</v>
      </c>
      <c r="M1628" s="115">
        <v>1.1697013999999999</v>
      </c>
      <c r="N1628" s="114">
        <v>1.7378317E-3</v>
      </c>
      <c r="O1628" s="114">
        <v>1.5810411000000001E-3</v>
      </c>
      <c r="P1628" s="121">
        <v>8.4014375000000005E-5</v>
      </c>
      <c r="Q1628" s="121">
        <v>7.2776230999999994E-5</v>
      </c>
      <c r="R1628" s="113">
        <v>9.4786639153990022E-8</v>
      </c>
      <c r="S1628" s="112">
        <v>3.1070405117724895E-10</v>
      </c>
      <c r="T1628" s="112">
        <v>1.0192749807999999E-2</v>
      </c>
      <c r="U1628" s="122">
        <v>4.5067606E-6</v>
      </c>
      <c r="V1628" s="167"/>
      <c r="W1628" s="143"/>
      <c r="X1628" s="76" t="s">
        <v>8493</v>
      </c>
      <c r="Y1628" s="76"/>
      <c r="Z1628" s="76"/>
      <c r="AA1628" s="108"/>
    </row>
    <row r="1629" spans="1:27" ht="14.5" customHeight="1">
      <c r="A1629" s="41" t="s">
        <v>8501</v>
      </c>
      <c r="B1629" s="119" t="s">
        <v>8477</v>
      </c>
      <c r="C1629" s="120" t="s">
        <v>875</v>
      </c>
      <c r="D1629" s="135" t="s">
        <v>680</v>
      </c>
      <c r="E1629" s="119" t="s">
        <v>24</v>
      </c>
      <c r="F1629" s="118" t="s">
        <v>8500</v>
      </c>
      <c r="G1629" s="117">
        <v>2.5704161320700001E-2</v>
      </c>
      <c r="H1629" s="117">
        <v>1.2978780071E-3</v>
      </c>
      <c r="I1629" s="117">
        <v>2.23903822E-3</v>
      </c>
      <c r="J1629" s="117">
        <v>1.0368212093600001E-2</v>
      </c>
      <c r="K1629" s="117">
        <v>1.1799033E-2</v>
      </c>
      <c r="L1629" s="116">
        <v>8.8714533834586468E-2</v>
      </c>
      <c r="M1629" s="115">
        <v>1.3646516</v>
      </c>
      <c r="N1629" s="114">
        <v>2.0274704000000001E-3</v>
      </c>
      <c r="O1629" s="114">
        <v>1.8445480000000001E-3</v>
      </c>
      <c r="P1629" s="121">
        <v>9.8016771E-5</v>
      </c>
      <c r="Q1629" s="121">
        <v>8.4905601999999994E-5</v>
      </c>
      <c r="R1629" s="113">
        <v>1.1058441165529001E-7</v>
      </c>
      <c r="S1629" s="112">
        <v>3.6248806420467408E-10</v>
      </c>
      <c r="T1629" s="112">
        <v>1.1891541275999999E-2</v>
      </c>
      <c r="U1629" s="122">
        <v>5.2578873000000002E-6</v>
      </c>
      <c r="V1629" s="167"/>
      <c r="W1629" s="143"/>
      <c r="X1629" s="76" t="s">
        <v>8493</v>
      </c>
      <c r="Y1629" s="43"/>
      <c r="Z1629" s="43"/>
      <c r="AA1629" s="108"/>
    </row>
    <row r="1630" spans="1:27" ht="14.5" customHeight="1">
      <c r="A1630" s="41" t="s">
        <v>8499</v>
      </c>
      <c r="B1630" s="119" t="s">
        <v>8477</v>
      </c>
      <c r="C1630" s="120" t="s">
        <v>8498</v>
      </c>
      <c r="D1630" s="135" t="s">
        <v>680</v>
      </c>
      <c r="E1630" s="119" t="s">
        <v>36</v>
      </c>
      <c r="F1630" s="118" t="s">
        <v>8497</v>
      </c>
      <c r="G1630" s="117">
        <v>9.0322088156000006E-3</v>
      </c>
      <c r="H1630" s="117">
        <v>4.560625446E-4</v>
      </c>
      <c r="I1630" s="117">
        <v>7.8677769700000004E-4</v>
      </c>
      <c r="J1630" s="117">
        <v>3.6432955740000003E-3</v>
      </c>
      <c r="K1630" s="117">
        <v>4.1460730000000001E-3</v>
      </c>
      <c r="L1630" s="116">
        <v>3.1173481203007516E-2</v>
      </c>
      <c r="M1630" s="115">
        <v>0.47952619000000002</v>
      </c>
      <c r="N1630" s="114">
        <v>7.1243467999999996E-4</v>
      </c>
      <c r="O1630" s="114">
        <v>6.4815741999999996E-4</v>
      </c>
      <c r="P1630" s="121">
        <v>3.4442203999999998E-5</v>
      </c>
      <c r="Q1630" s="121">
        <v>2.9835058E-5</v>
      </c>
      <c r="R1630" s="113">
        <v>3.8858358605444994E-8</v>
      </c>
      <c r="S1630" s="112">
        <v>1.2737501318517259E-10</v>
      </c>
      <c r="T1630" s="112">
        <v>4.1785795777999997E-3</v>
      </c>
      <c r="U1630" s="122">
        <v>1.8475739000000001E-6</v>
      </c>
      <c r="V1630" s="167"/>
      <c r="W1630" s="143"/>
      <c r="X1630" s="76" t="s">
        <v>8493</v>
      </c>
      <c r="Y1630" s="43"/>
      <c r="Z1630" s="43"/>
      <c r="AA1630" s="108"/>
    </row>
    <row r="1631" spans="1:27" ht="14.5" customHeight="1">
      <c r="A1631" s="41" t="s">
        <v>8496</v>
      </c>
      <c r="B1631" s="119" t="s">
        <v>8477</v>
      </c>
      <c r="C1631" s="120" t="s">
        <v>8495</v>
      </c>
      <c r="D1631" s="135" t="s">
        <v>680</v>
      </c>
      <c r="E1631" s="119" t="s">
        <v>36</v>
      </c>
      <c r="F1631" s="118" t="s">
        <v>8494</v>
      </c>
      <c r="G1631" s="117">
        <v>8.2253314242399997E-3</v>
      </c>
      <c r="H1631" s="117">
        <v>4.1532095790000004E-4</v>
      </c>
      <c r="I1631" s="117">
        <v>7.1649221799999999E-4</v>
      </c>
      <c r="J1631" s="117">
        <v>3.31782784834E-3</v>
      </c>
      <c r="K1631" s="117">
        <v>3.7756904000000001E-3</v>
      </c>
      <c r="L1631" s="116">
        <v>2.8388649624060149E-2</v>
      </c>
      <c r="M1631" s="115">
        <v>0.43668852000000002</v>
      </c>
      <c r="N1631" s="114">
        <v>6.4879051000000002E-4</v>
      </c>
      <c r="O1631" s="114">
        <v>5.9025536E-4</v>
      </c>
      <c r="P1631" s="121">
        <v>3.1365366999999999E-5</v>
      </c>
      <c r="Q1631" s="121">
        <v>2.7169792999999999E-5</v>
      </c>
      <c r="R1631" s="113">
        <v>3.5387011680919997E-8</v>
      </c>
      <c r="S1631" s="112">
        <v>1.1599617872032181E-10</v>
      </c>
      <c r="T1631" s="112">
        <v>3.8052931482999998E-3</v>
      </c>
      <c r="U1631" s="122">
        <v>1.6825239000000001E-6</v>
      </c>
      <c r="V1631" s="167"/>
      <c r="W1631" s="143"/>
      <c r="X1631" s="76" t="s">
        <v>8493</v>
      </c>
      <c r="Y1631" s="169"/>
      <c r="Z1631" s="169"/>
      <c r="AA1631" s="169"/>
    </row>
    <row r="1632" spans="1:27" ht="14.5" customHeight="1">
      <c r="B1632" s="119" t="s">
        <v>8477</v>
      </c>
      <c r="C1632" s="133" t="s">
        <v>465</v>
      </c>
      <c r="D1632" s="133" t="s">
        <v>681</v>
      </c>
      <c r="G1632" s="131"/>
      <c r="H1632" s="131"/>
      <c r="I1632" s="131"/>
      <c r="J1632" s="131"/>
      <c r="K1632" s="131"/>
      <c r="L1632" s="131"/>
      <c r="M1632" s="100"/>
      <c r="N1632" s="41"/>
      <c r="O1632" s="41"/>
      <c r="V1632" s="168"/>
      <c r="W1632" s="144"/>
      <c r="X1632" s="76"/>
      <c r="Y1632" s="169"/>
      <c r="Z1632" s="169"/>
      <c r="AA1632" s="169"/>
    </row>
    <row r="1633" spans="1:27" ht="14.5" customHeight="1">
      <c r="A1633" s="41" t="s">
        <v>8492</v>
      </c>
      <c r="B1633" s="119" t="s">
        <v>8477</v>
      </c>
      <c r="C1633" s="120" t="s">
        <v>476</v>
      </c>
      <c r="D1633" s="135" t="s">
        <v>681</v>
      </c>
      <c r="E1633" s="119" t="s">
        <v>24</v>
      </c>
      <c r="F1633" s="118" t="s">
        <v>8491</v>
      </c>
      <c r="G1633" s="117">
        <v>5.5610473466999998E-3</v>
      </c>
      <c r="H1633" s="117">
        <v>1.065639459E-4</v>
      </c>
      <c r="I1633" s="117">
        <v>3.7307770199999999E-4</v>
      </c>
      <c r="J1633" s="117">
        <v>2.4030877988000005E-3</v>
      </c>
      <c r="K1633" s="117">
        <v>2.6783178999999998E-3</v>
      </c>
      <c r="L1633" s="116">
        <v>2.0137728571428568E-2</v>
      </c>
      <c r="M1633" s="115">
        <v>0.29010774</v>
      </c>
      <c r="N1633" s="114">
        <v>4.4375003999999997E-4</v>
      </c>
      <c r="O1633" s="114">
        <v>4.0310893999999999E-4</v>
      </c>
      <c r="P1633" s="121">
        <v>2.1675709000000001E-5</v>
      </c>
      <c r="Q1633" s="121">
        <v>1.8965390999999998E-5</v>
      </c>
      <c r="R1633" s="113">
        <v>2.4167202498334003E-8</v>
      </c>
      <c r="S1633" s="112">
        <v>8.0161647205099987E-11</v>
      </c>
      <c r="T1633" s="112">
        <v>2.6562172609599999E-3</v>
      </c>
      <c r="U1633" s="122">
        <v>1.0807012E-6</v>
      </c>
      <c r="V1633" s="167"/>
      <c r="W1633" s="143"/>
      <c r="X1633" s="159" t="s">
        <v>1139</v>
      </c>
      <c r="Y1633" s="76"/>
      <c r="Z1633" s="76"/>
      <c r="AA1633" s="108"/>
    </row>
    <row r="1634" spans="1:27" ht="14.5" customHeight="1">
      <c r="A1634" s="41" t="s">
        <v>8490</v>
      </c>
      <c r="B1634" s="119" t="s">
        <v>8477</v>
      </c>
      <c r="C1634" s="120" t="s">
        <v>477</v>
      </c>
      <c r="D1634" s="135" t="s">
        <v>681</v>
      </c>
      <c r="E1634" s="119" t="s">
        <v>24</v>
      </c>
      <c r="F1634" s="118" t="s">
        <v>8489</v>
      </c>
      <c r="G1634" s="117">
        <v>1.5849733080455001E-3</v>
      </c>
      <c r="H1634" s="117">
        <v>4.7165249470000005E-6</v>
      </c>
      <c r="I1634" s="117">
        <v>1.93746648221E-4</v>
      </c>
      <c r="J1634" s="117">
        <v>6.5676701487750011E-4</v>
      </c>
      <c r="K1634" s="117">
        <v>7.2974311999999999E-4</v>
      </c>
      <c r="L1634" s="116">
        <v>5.4867903759398496E-3</v>
      </c>
      <c r="M1634" s="115">
        <v>7.2042515000000001E-2</v>
      </c>
      <c r="N1634" s="114">
        <v>1.5043502000000001E-4</v>
      </c>
      <c r="O1634" s="114">
        <v>1.4049221000000001E-4</v>
      </c>
      <c r="P1634" s="121">
        <v>5.2228606999999997E-6</v>
      </c>
      <c r="Q1634" s="121">
        <v>4.7199466E-6</v>
      </c>
      <c r="R1634" s="113">
        <v>8.4227944742479992E-9</v>
      </c>
      <c r="S1634" s="112">
        <v>1.9315313229790002E-11</v>
      </c>
      <c r="T1634" s="112">
        <v>6.6105694180299999E-4</v>
      </c>
      <c r="U1634" s="122">
        <v>2.9436380000000002E-7</v>
      </c>
      <c r="V1634" s="167"/>
      <c r="W1634" s="143"/>
      <c r="X1634" s="159" t="s">
        <v>1140</v>
      </c>
      <c r="Y1634" s="42"/>
      <c r="Z1634" s="42"/>
      <c r="AA1634" s="108"/>
    </row>
    <row r="1635" spans="1:27" ht="14.5" customHeight="1">
      <c r="A1635" s="41" t="s">
        <v>8488</v>
      </c>
      <c r="B1635" s="119" t="s">
        <v>8477</v>
      </c>
      <c r="C1635" s="120" t="s">
        <v>478</v>
      </c>
      <c r="D1635" s="135" t="s">
        <v>681</v>
      </c>
      <c r="E1635" s="119" t="s">
        <v>24</v>
      </c>
      <c r="F1635" s="118" t="s">
        <v>8487</v>
      </c>
      <c r="G1635" s="117">
        <v>9.4963629844740005E-4</v>
      </c>
      <c r="H1635" s="117">
        <v>2.8259045649999998E-6</v>
      </c>
      <c r="I1635" s="117">
        <v>1.16083247853E-4</v>
      </c>
      <c r="J1635" s="117">
        <v>3.935017660294E-4</v>
      </c>
      <c r="K1635" s="117">
        <v>4.3722538000000002E-4</v>
      </c>
      <c r="L1635" s="116">
        <v>3.287408872180451E-3</v>
      </c>
      <c r="M1635" s="115">
        <v>4.3164252E-2</v>
      </c>
      <c r="N1635" s="121">
        <v>9.0133098999999997E-5</v>
      </c>
      <c r="O1635" s="121">
        <v>8.4175868999999997E-5</v>
      </c>
      <c r="P1635" s="121">
        <v>3.1292754999999999E-6</v>
      </c>
      <c r="Q1635" s="121">
        <v>2.8279545999999999E-6</v>
      </c>
      <c r="R1635" s="113">
        <v>5.0465148642272994E-9</v>
      </c>
      <c r="S1635" s="112">
        <v>1.1572764372029999E-11</v>
      </c>
      <c r="T1635" s="112">
        <v>3.9607208047299998E-4</v>
      </c>
      <c r="U1635" s="122">
        <v>1.7636799E-7</v>
      </c>
      <c r="V1635" s="167"/>
      <c r="W1635" s="143"/>
      <c r="X1635" s="159" t="s">
        <v>1141</v>
      </c>
      <c r="Y1635" s="42"/>
      <c r="Z1635" s="42"/>
      <c r="AA1635" s="108"/>
    </row>
    <row r="1636" spans="1:27" ht="14.5" customHeight="1">
      <c r="A1636" s="41" t="s">
        <v>8486</v>
      </c>
      <c r="B1636" s="119" t="s">
        <v>8477</v>
      </c>
      <c r="C1636" s="120" t="s">
        <v>479</v>
      </c>
      <c r="D1636" s="135" t="s">
        <v>681</v>
      </c>
      <c r="E1636" s="119" t="s">
        <v>24</v>
      </c>
      <c r="F1636" s="118" t="s">
        <v>8485</v>
      </c>
      <c r="G1636" s="117">
        <v>3.7183700412819999E-3</v>
      </c>
      <c r="H1636" s="117">
        <v>1.106503512E-5</v>
      </c>
      <c r="I1636" s="117">
        <v>4.5453241433999992E-4</v>
      </c>
      <c r="J1636" s="117">
        <v>1.540784791822E-3</v>
      </c>
      <c r="K1636" s="117">
        <v>1.7119877999999999E-3</v>
      </c>
      <c r="L1636" s="116">
        <v>1.2872088721804511E-2</v>
      </c>
      <c r="M1636" s="115">
        <v>0.16901277000000001</v>
      </c>
      <c r="N1636" s="114">
        <v>3.5292271000000002E-4</v>
      </c>
      <c r="O1636" s="114">
        <v>3.2959674E-4</v>
      </c>
      <c r="P1636" s="121">
        <v>1.2252906000000001E-5</v>
      </c>
      <c r="Q1636" s="121">
        <v>1.1073062E-5</v>
      </c>
      <c r="R1636" s="113">
        <v>1.9759996171751999E-8</v>
      </c>
      <c r="S1636" s="112">
        <v>4.5314000898979998E-11</v>
      </c>
      <c r="T1636" s="112">
        <v>1.550849097885E-3</v>
      </c>
      <c r="U1636" s="122">
        <v>6.9058168999999997E-7</v>
      </c>
      <c r="V1636" s="167"/>
      <c r="W1636" s="143"/>
      <c r="X1636" s="159" t="s">
        <v>1142</v>
      </c>
      <c r="Y1636" s="42"/>
      <c r="Z1636" s="42"/>
      <c r="AA1636" s="108"/>
    </row>
    <row r="1637" spans="1:27" ht="14.5" customHeight="1">
      <c r="A1637" s="41" t="s">
        <v>8484</v>
      </c>
      <c r="B1637" s="119" t="s">
        <v>8477</v>
      </c>
      <c r="C1637" s="120" t="s">
        <v>480</v>
      </c>
      <c r="D1637" s="135" t="s">
        <v>681</v>
      </c>
      <c r="E1637" s="119" t="s">
        <v>24</v>
      </c>
      <c r="F1637" s="118" t="s">
        <v>8483</v>
      </c>
      <c r="G1637" s="117">
        <v>3.2473418016969995E-3</v>
      </c>
      <c r="H1637" s="117">
        <v>9.6633607999999998E-6</v>
      </c>
      <c r="I1637" s="117">
        <v>3.9695406595999998E-4</v>
      </c>
      <c r="J1637" s="117">
        <v>1.3456043749369999E-3</v>
      </c>
      <c r="K1637" s="117">
        <v>1.49512E-3</v>
      </c>
      <c r="L1637" s="116">
        <v>1.1241503759398495E-2</v>
      </c>
      <c r="M1637" s="115">
        <v>0.14760291</v>
      </c>
      <c r="N1637" s="114">
        <v>3.0821587000000002E-4</v>
      </c>
      <c r="O1637" s="114">
        <v>2.8784474000000002E-4</v>
      </c>
      <c r="P1637" s="121">
        <v>1.0700757E-5</v>
      </c>
      <c r="Q1637" s="121">
        <v>9.6703710000000005E-6</v>
      </c>
      <c r="R1637" s="113">
        <v>1.7256879484131999E-8</v>
      </c>
      <c r="S1637" s="112">
        <v>3.9573804659169998E-11</v>
      </c>
      <c r="T1637" s="112">
        <v>1.354393696853E-3</v>
      </c>
      <c r="U1637" s="122">
        <v>6.0310156000000004E-7</v>
      </c>
      <c r="V1637" s="167"/>
      <c r="W1637" s="143"/>
      <c r="X1637" s="159" t="s">
        <v>1143</v>
      </c>
      <c r="Y1637" s="42"/>
      <c r="Z1637" s="42"/>
      <c r="AA1637" s="108"/>
    </row>
    <row r="1638" spans="1:27" ht="14.5" customHeight="1">
      <c r="A1638" s="41" t="s">
        <v>8482</v>
      </c>
      <c r="B1638" s="119" t="s">
        <v>8477</v>
      </c>
      <c r="C1638" s="120" t="s">
        <v>481</v>
      </c>
      <c r="D1638" s="135" t="s">
        <v>681</v>
      </c>
      <c r="E1638" s="119" t="s">
        <v>24</v>
      </c>
      <c r="F1638" s="118" t="s">
        <v>8481</v>
      </c>
      <c r="G1638" s="117">
        <v>1.3794765685349001E-3</v>
      </c>
      <c r="H1638" s="117">
        <v>4.1050127940000001E-6</v>
      </c>
      <c r="I1638" s="117">
        <v>1.6862679439500001E-4</v>
      </c>
      <c r="J1638" s="117">
        <v>5.7161512134590005E-4</v>
      </c>
      <c r="K1638" s="117">
        <v>6.3512963999999995E-4</v>
      </c>
      <c r="L1638" s="116">
        <v>4.7754108270676686E-3</v>
      </c>
      <c r="M1638" s="115">
        <v>6.2701978000000005E-2</v>
      </c>
      <c r="N1638" s="114">
        <v>1.3093065E-4</v>
      </c>
      <c r="O1638" s="114">
        <v>1.2227696000000001E-4</v>
      </c>
      <c r="P1638" s="121">
        <v>4.5457005000000001E-6</v>
      </c>
      <c r="Q1638" s="121">
        <v>4.1079908E-6</v>
      </c>
      <c r="R1638" s="113">
        <v>7.330752783388E-9</v>
      </c>
      <c r="S1638" s="112">
        <v>1.6811022097570002E-11</v>
      </c>
      <c r="T1638" s="112">
        <v>5.7534884940800004E-4</v>
      </c>
      <c r="U1638" s="122">
        <v>2.5619861000000002E-7</v>
      </c>
      <c r="V1638" s="167"/>
      <c r="W1638" s="143"/>
      <c r="X1638" s="159" t="s">
        <v>1144</v>
      </c>
      <c r="Y1638" s="76"/>
      <c r="Z1638" s="76"/>
      <c r="AA1638" s="108"/>
    </row>
    <row r="1639" spans="1:27" ht="14.5" customHeight="1">
      <c r="A1639" s="41" t="s">
        <v>8480</v>
      </c>
      <c r="B1639" s="119" t="s">
        <v>8477</v>
      </c>
      <c r="C1639" s="120" t="s">
        <v>728</v>
      </c>
      <c r="D1639" s="135" t="s">
        <v>681</v>
      </c>
      <c r="E1639" s="119" t="s">
        <v>24</v>
      </c>
      <c r="F1639" s="118" t="s">
        <v>8479</v>
      </c>
      <c r="G1639" s="117">
        <v>8.3280323341479998E-4</v>
      </c>
      <c r="H1639" s="117">
        <v>2.4782355560000001E-6</v>
      </c>
      <c r="I1639" s="117">
        <v>1.01801612206E-4</v>
      </c>
      <c r="J1639" s="117">
        <v>3.4508952565279996E-4</v>
      </c>
      <c r="K1639" s="117">
        <v>3.8343386000000001E-4</v>
      </c>
      <c r="L1639" s="116">
        <v>2.8829613533834586E-3</v>
      </c>
      <c r="M1639" s="115">
        <v>3.7853785000000001E-2</v>
      </c>
      <c r="N1639" s="121">
        <v>7.9044088999999994E-5</v>
      </c>
      <c r="O1639" s="121">
        <v>7.3819771999999998E-5</v>
      </c>
      <c r="P1639" s="121">
        <v>2.7442829999999999E-6</v>
      </c>
      <c r="Q1639" s="121">
        <v>2.4800334E-6</v>
      </c>
      <c r="R1639" s="113">
        <v>4.4256458579267997E-9</v>
      </c>
      <c r="S1639" s="112">
        <v>1.0148975492910002E-11</v>
      </c>
      <c r="T1639" s="112">
        <v>3.47343617087E-4</v>
      </c>
      <c r="U1639" s="122">
        <v>1.5466956000000001E-7</v>
      </c>
      <c r="V1639" s="167"/>
      <c r="W1639" s="143"/>
      <c r="X1639" s="159" t="s">
        <v>1145</v>
      </c>
      <c r="Y1639" s="76"/>
      <c r="Z1639" s="76"/>
      <c r="AA1639" s="108"/>
    </row>
    <row r="1640" spans="1:27" ht="14.5" customHeight="1">
      <c r="A1640" s="41" t="s">
        <v>8478</v>
      </c>
      <c r="B1640" s="119" t="s">
        <v>8477</v>
      </c>
      <c r="C1640" s="120" t="s">
        <v>729</v>
      </c>
      <c r="D1640" s="135" t="s">
        <v>681</v>
      </c>
      <c r="E1640" s="119" t="s">
        <v>36</v>
      </c>
      <c r="F1640" s="118" t="s">
        <v>8476</v>
      </c>
      <c r="G1640" s="117">
        <v>5.6593910593950001E-4</v>
      </c>
      <c r="H1640" s="117">
        <v>1.684107813E-6</v>
      </c>
      <c r="I1640" s="117">
        <v>6.9180222449000001E-5</v>
      </c>
      <c r="J1640" s="117">
        <v>2.3450876567749997E-4</v>
      </c>
      <c r="K1640" s="117">
        <v>2.6056601000000001E-4</v>
      </c>
      <c r="L1640" s="116">
        <v>1.9591429323308272E-3</v>
      </c>
      <c r="M1640" s="115">
        <v>2.5723888E-2</v>
      </c>
      <c r="N1640" s="114">
        <v>5.3715138000000001E-5</v>
      </c>
      <c r="O1640" s="114">
        <v>5.0164906000000001E-5</v>
      </c>
      <c r="P1640" s="121">
        <v>1.8649027999999999E-6</v>
      </c>
      <c r="Q1640" s="121">
        <v>1.6853295000000001E-6</v>
      </c>
      <c r="R1640" s="113">
        <v>3.0074883060094996E-9</v>
      </c>
      <c r="S1640" s="112">
        <v>6.8968296425040008E-12</v>
      </c>
      <c r="T1640" s="112">
        <v>2.3604055411599999E-4</v>
      </c>
      <c r="U1640" s="122">
        <v>1.0510712E-7</v>
      </c>
      <c r="V1640" s="167"/>
      <c r="W1640" s="143"/>
      <c r="X1640" s="159" t="s">
        <v>1144</v>
      </c>
      <c r="Y1640" s="76"/>
      <c r="Z1640" s="76"/>
      <c r="AA1640" s="108"/>
    </row>
    <row r="1641" spans="1:27" ht="14.5" customHeight="1">
      <c r="B1641" s="119" t="s">
        <v>8356</v>
      </c>
      <c r="C1641" s="133" t="s">
        <v>8475</v>
      </c>
      <c r="D1641" s="135"/>
      <c r="G1641" s="131"/>
      <c r="H1641" s="131"/>
      <c r="I1641" s="131"/>
      <c r="J1641" s="131"/>
      <c r="K1641" s="131"/>
      <c r="L1641" s="131"/>
      <c r="M1641" s="100"/>
      <c r="N1641" s="41"/>
      <c r="O1641" s="41"/>
      <c r="V1641" s="168"/>
      <c r="W1641" s="144"/>
      <c r="X1641" s="76"/>
      <c r="Y1641" s="169"/>
      <c r="Z1641" s="169"/>
      <c r="AA1641" s="169"/>
    </row>
    <row r="1642" spans="1:27" ht="14.5" customHeight="1">
      <c r="B1642" s="119" t="s">
        <v>8356</v>
      </c>
      <c r="C1642" s="133" t="s">
        <v>493</v>
      </c>
      <c r="D1642" s="133" t="s">
        <v>111</v>
      </c>
      <c r="G1642" s="131"/>
      <c r="H1642" s="131"/>
      <c r="I1642" s="131"/>
      <c r="J1642" s="131"/>
      <c r="K1642" s="131"/>
      <c r="L1642" s="131"/>
      <c r="M1642" s="100"/>
      <c r="N1642" s="41"/>
      <c r="O1642" s="41"/>
      <c r="V1642" s="168"/>
      <c r="W1642" s="144"/>
      <c r="X1642" s="76"/>
      <c r="Y1642" s="159"/>
      <c r="Z1642" s="159"/>
      <c r="AA1642" s="108"/>
    </row>
    <row r="1643" spans="1:27" ht="14.5" customHeight="1">
      <c r="A1643" s="41" t="s">
        <v>8474</v>
      </c>
      <c r="B1643" s="119" t="s">
        <v>8356</v>
      </c>
      <c r="C1643" s="120" t="s">
        <v>499</v>
      </c>
      <c r="D1643" s="135" t="s">
        <v>8465</v>
      </c>
      <c r="E1643" s="119" t="s">
        <v>6570</v>
      </c>
      <c r="F1643" s="118" t="s">
        <v>8473</v>
      </c>
      <c r="G1643" s="117">
        <v>8.9035460509999997E-2</v>
      </c>
      <c r="H1643" s="117">
        <v>2.55386743E-3</v>
      </c>
      <c r="I1643" s="117">
        <v>6.3690934999999999E-3</v>
      </c>
      <c r="J1643" s="117">
        <v>1.3349366579999999E-2</v>
      </c>
      <c r="K1643" s="117">
        <v>6.6763133000000002E-2</v>
      </c>
      <c r="L1643" s="116">
        <v>0.50197844360902255</v>
      </c>
      <c r="M1643" s="115">
        <v>8.5916242</v>
      </c>
      <c r="N1643" s="114">
        <v>9.9816786000000001E-3</v>
      </c>
      <c r="O1643" s="114">
        <v>9.4177887000000005E-3</v>
      </c>
      <c r="P1643" s="114">
        <v>4.2148495000000002E-4</v>
      </c>
      <c r="Q1643" s="114">
        <v>1.4240499E-4</v>
      </c>
      <c r="R1643" s="113">
        <v>5.6461563112000002E-7</v>
      </c>
      <c r="S1643" s="112">
        <v>1.5587460533510001E-9</v>
      </c>
      <c r="T1643" s="112">
        <v>1.99446769658E-2</v>
      </c>
      <c r="U1643" s="122">
        <v>2.5881772E-5</v>
      </c>
      <c r="V1643" s="167"/>
      <c r="W1643" s="143"/>
      <c r="X1643" s="159" t="s">
        <v>1146</v>
      </c>
      <c r="Y1643" s="159"/>
      <c r="Z1643" s="159"/>
      <c r="AA1643" s="108"/>
    </row>
    <row r="1644" spans="1:27" ht="14.5" customHeight="1">
      <c r="A1644" s="41" t="s">
        <v>8472</v>
      </c>
      <c r="B1644" s="119" t="s">
        <v>8356</v>
      </c>
      <c r="C1644" s="120" t="s">
        <v>500</v>
      </c>
      <c r="D1644" s="135" t="s">
        <v>8465</v>
      </c>
      <c r="E1644" s="119" t="s">
        <v>6570</v>
      </c>
      <c r="F1644" s="118" t="s">
        <v>8471</v>
      </c>
      <c r="G1644" s="117">
        <v>0.16394396965819999</v>
      </c>
      <c r="H1644" s="117">
        <v>1.0061852204999999E-2</v>
      </c>
      <c r="I1644" s="117">
        <v>3.51325387E-2</v>
      </c>
      <c r="J1644" s="117">
        <v>7.2026875320000002E-4</v>
      </c>
      <c r="K1644" s="117">
        <v>0.11802931</v>
      </c>
      <c r="L1644" s="116">
        <v>0.88743842105263149</v>
      </c>
      <c r="M1644" s="115">
        <v>11.1386</v>
      </c>
      <c r="N1644" s="114">
        <v>2.4972390000000001E-2</v>
      </c>
      <c r="O1644" s="114">
        <v>2.3441687999999999E-2</v>
      </c>
      <c r="P1644" s="114">
        <v>8.9153724999999995E-4</v>
      </c>
      <c r="Q1644" s="114">
        <v>6.3916508999999999E-4</v>
      </c>
      <c r="R1644" s="113">
        <v>1.4053769841660998E-6</v>
      </c>
      <c r="S1644" s="112">
        <v>3.2971052258228004E-9</v>
      </c>
      <c r="T1644" s="112">
        <v>8.9518919598999991E-2</v>
      </c>
      <c r="U1644" s="122">
        <v>5.1917903000000001E-5</v>
      </c>
      <c r="V1644" s="167"/>
      <c r="W1644" s="143"/>
      <c r="X1644" s="159" t="s">
        <v>1147</v>
      </c>
      <c r="Y1644" s="159"/>
      <c r="Z1644" s="159"/>
      <c r="AA1644" s="108"/>
    </row>
    <row r="1645" spans="1:27" ht="14.5" customHeight="1">
      <c r="A1645" s="41" t="s">
        <v>8470</v>
      </c>
      <c r="B1645" s="119" t="s">
        <v>8356</v>
      </c>
      <c r="C1645" s="120" t="s">
        <v>8469</v>
      </c>
      <c r="D1645" s="135" t="s">
        <v>8465</v>
      </c>
      <c r="E1645" s="119" t="s">
        <v>12</v>
      </c>
      <c r="F1645" s="118" t="s">
        <v>8468</v>
      </c>
      <c r="G1645" s="117">
        <v>9.7041374889999992E-5</v>
      </c>
      <c r="H1645" s="117">
        <v>2.7835067599999997E-6</v>
      </c>
      <c r="I1645" s="117">
        <v>6.9417913000000004E-6</v>
      </c>
      <c r="J1645" s="117">
        <v>1.4549718829999999E-5</v>
      </c>
      <c r="K1645" s="117">
        <v>7.2766357999999993E-5</v>
      </c>
      <c r="L1645" s="116">
        <v>5.4711547368421049E-4</v>
      </c>
      <c r="M1645" s="115">
        <v>9.3641681000000004E-3</v>
      </c>
      <c r="N1645" s="121">
        <v>1.0879214000000001E-5</v>
      </c>
      <c r="O1645" s="121">
        <v>1.026462E-5</v>
      </c>
      <c r="P1645" s="121">
        <v>4.5938414000000001E-7</v>
      </c>
      <c r="Q1645" s="121">
        <v>1.5520979999999999E-7</v>
      </c>
      <c r="R1645" s="113">
        <v>6.1538487914999998E-10</v>
      </c>
      <c r="S1645" s="112">
        <v>1.6989058063340001E-12</v>
      </c>
      <c r="T1645" s="112">
        <v>2.1738067162000002E-5</v>
      </c>
      <c r="U1645" s="122">
        <v>2.8209016E-8</v>
      </c>
      <c r="V1645" s="110"/>
      <c r="W1645" s="109"/>
      <c r="X1645" s="41" t="s">
        <v>8463</v>
      </c>
      <c r="Y1645" s="159"/>
      <c r="Z1645" s="159"/>
      <c r="AA1645" s="108"/>
    </row>
    <row r="1646" spans="1:27" ht="14.5" customHeight="1">
      <c r="A1646" s="41" t="s">
        <v>8467</v>
      </c>
      <c r="B1646" s="119" t="s">
        <v>8356</v>
      </c>
      <c r="C1646" s="120" t="s">
        <v>8466</v>
      </c>
      <c r="D1646" s="135" t="s">
        <v>8465</v>
      </c>
      <c r="E1646" s="119" t="s">
        <v>12</v>
      </c>
      <c r="F1646" s="118" t="s">
        <v>8464</v>
      </c>
      <c r="G1646" s="117">
        <v>4.8520687290000003E-3</v>
      </c>
      <c r="H1646" s="117">
        <v>1.3917533800000001E-4</v>
      </c>
      <c r="I1646" s="117">
        <v>3.4708956999999997E-4</v>
      </c>
      <c r="J1646" s="117">
        <v>7.2748592099999994E-4</v>
      </c>
      <c r="K1646" s="117">
        <v>3.6383179000000002E-3</v>
      </c>
      <c r="L1646" s="116">
        <v>2.7355773684210525E-2</v>
      </c>
      <c r="M1646" s="115">
        <v>0.46820840000000002</v>
      </c>
      <c r="N1646" s="114">
        <v>5.4396068999999997E-4</v>
      </c>
      <c r="O1646" s="114">
        <v>5.1323098999999999E-4</v>
      </c>
      <c r="P1646" s="121">
        <v>2.2969206999999999E-5</v>
      </c>
      <c r="Q1646" s="121">
        <v>7.7604901000000006E-6</v>
      </c>
      <c r="R1646" s="113">
        <v>3.0769244156999999E-8</v>
      </c>
      <c r="S1646" s="112">
        <v>8.4945291516700002E-11</v>
      </c>
      <c r="T1646" s="112">
        <v>1.0869033580800001E-3</v>
      </c>
      <c r="U1646" s="122">
        <v>1.4104507999999999E-6</v>
      </c>
      <c r="V1646" s="110"/>
      <c r="W1646" s="109"/>
      <c r="X1646" s="41" t="s">
        <v>8463</v>
      </c>
      <c r="Y1646" s="76"/>
      <c r="Z1646" s="76"/>
      <c r="AA1646" s="108"/>
    </row>
    <row r="1647" spans="1:27" ht="14.5" customHeight="1">
      <c r="B1647" s="119" t="s">
        <v>8356</v>
      </c>
      <c r="C1647" s="133" t="s">
        <v>494</v>
      </c>
      <c r="D1647" s="133" t="s">
        <v>112</v>
      </c>
      <c r="G1647" s="131"/>
      <c r="H1647" s="131"/>
      <c r="I1647" s="131"/>
      <c r="J1647" s="131"/>
      <c r="K1647" s="131"/>
      <c r="L1647" s="131"/>
      <c r="M1647" s="100"/>
      <c r="N1647" s="41"/>
      <c r="O1647" s="41"/>
      <c r="V1647" s="130"/>
      <c r="W1647" s="105"/>
      <c r="X1647" s="76"/>
      <c r="Y1647" s="76"/>
      <c r="Z1647" s="76"/>
      <c r="AA1647" s="108"/>
    </row>
    <row r="1648" spans="1:27" ht="14.5" customHeight="1">
      <c r="A1648" s="41" t="s">
        <v>8462</v>
      </c>
      <c r="B1648" s="119" t="s">
        <v>8356</v>
      </c>
      <c r="C1648" s="120" t="s">
        <v>501</v>
      </c>
      <c r="D1648" s="135" t="s">
        <v>112</v>
      </c>
      <c r="E1648" s="119" t="s">
        <v>6570</v>
      </c>
      <c r="F1648" s="118" t="s">
        <v>8461</v>
      </c>
      <c r="G1648" s="117">
        <v>1.8680464657E-2</v>
      </c>
      <c r="H1648" s="117">
        <v>5.35825048E-4</v>
      </c>
      <c r="I1648" s="117">
        <v>1.3362948300000002E-3</v>
      </c>
      <c r="J1648" s="117">
        <v>2.8008207789999998E-3</v>
      </c>
      <c r="K1648" s="117">
        <v>1.4007524E-2</v>
      </c>
      <c r="L1648" s="116">
        <v>0.10531972932330827</v>
      </c>
      <c r="M1648" s="115">
        <v>1.8026023</v>
      </c>
      <c r="N1648" s="114">
        <v>2.0942486000000001E-3</v>
      </c>
      <c r="O1648" s="114">
        <v>1.9759393E-3</v>
      </c>
      <c r="P1648" s="121">
        <v>8.8431446000000001E-5</v>
      </c>
      <c r="Q1648" s="121">
        <v>2.9877886999999998E-5</v>
      </c>
      <c r="R1648" s="113">
        <v>1.18461589735E-7</v>
      </c>
      <c r="S1648" s="112">
        <v>3.2703937345919997E-10</v>
      </c>
      <c r="T1648" s="112">
        <v>4.1845780236E-3</v>
      </c>
      <c r="U1648" s="122">
        <v>5.4302354999999997E-6</v>
      </c>
      <c r="V1648" s="167"/>
      <c r="W1648" s="143"/>
      <c r="X1648" s="159" t="s">
        <v>1148</v>
      </c>
      <c r="Y1648" s="159"/>
      <c r="Z1648" s="159"/>
      <c r="AA1648" s="108"/>
    </row>
    <row r="1649" spans="1:27" ht="14.5" customHeight="1">
      <c r="A1649" s="41" t="s">
        <v>8460</v>
      </c>
      <c r="B1649" s="119" t="s">
        <v>8356</v>
      </c>
      <c r="C1649" s="120" t="s">
        <v>502</v>
      </c>
      <c r="D1649" s="135" t="s">
        <v>112</v>
      </c>
      <c r="E1649" s="119" t="s">
        <v>6570</v>
      </c>
      <c r="F1649" s="118" t="s">
        <v>8459</v>
      </c>
      <c r="G1649" s="117">
        <v>1.8680464657E-2</v>
      </c>
      <c r="H1649" s="117">
        <v>5.35825048E-4</v>
      </c>
      <c r="I1649" s="117">
        <v>1.3362948300000002E-3</v>
      </c>
      <c r="J1649" s="117">
        <v>2.8008207789999998E-3</v>
      </c>
      <c r="K1649" s="117">
        <v>1.4007524E-2</v>
      </c>
      <c r="L1649" s="116">
        <v>0.10531972932330827</v>
      </c>
      <c r="M1649" s="115">
        <v>1.8026023</v>
      </c>
      <c r="N1649" s="114">
        <v>2.0942486000000001E-3</v>
      </c>
      <c r="O1649" s="114">
        <v>1.9759393E-3</v>
      </c>
      <c r="P1649" s="121">
        <v>8.8431446000000001E-5</v>
      </c>
      <c r="Q1649" s="121">
        <v>2.9877886999999998E-5</v>
      </c>
      <c r="R1649" s="113">
        <v>1.18461589735E-7</v>
      </c>
      <c r="S1649" s="112">
        <v>3.2703937345919997E-10</v>
      </c>
      <c r="T1649" s="112">
        <v>4.1845780236E-3</v>
      </c>
      <c r="U1649" s="122">
        <v>5.4302354999999997E-6</v>
      </c>
      <c r="V1649" s="167"/>
      <c r="W1649" s="143"/>
      <c r="X1649" s="159" t="s">
        <v>1148</v>
      </c>
      <c r="Y1649" s="159"/>
      <c r="Z1649" s="159"/>
      <c r="AA1649" s="108"/>
    </row>
    <row r="1650" spans="1:27" ht="14.5" customHeight="1">
      <c r="A1650" s="41" t="s">
        <v>8458</v>
      </c>
      <c r="B1650" s="119" t="s">
        <v>8356</v>
      </c>
      <c r="C1650" s="120" t="s">
        <v>503</v>
      </c>
      <c r="D1650" s="135" t="s">
        <v>112</v>
      </c>
      <c r="E1650" s="119" t="s">
        <v>6570</v>
      </c>
      <c r="F1650" s="118" t="s">
        <v>8457</v>
      </c>
      <c r="G1650" s="117">
        <v>1.8680464657E-2</v>
      </c>
      <c r="H1650" s="117">
        <v>5.35825048E-4</v>
      </c>
      <c r="I1650" s="117">
        <v>1.3362948300000002E-3</v>
      </c>
      <c r="J1650" s="117">
        <v>2.8008207789999998E-3</v>
      </c>
      <c r="K1650" s="117">
        <v>1.4007524E-2</v>
      </c>
      <c r="L1650" s="116">
        <v>0.10531972932330827</v>
      </c>
      <c r="M1650" s="115">
        <v>1.8026023</v>
      </c>
      <c r="N1650" s="114">
        <v>2.0942486000000001E-3</v>
      </c>
      <c r="O1650" s="114">
        <v>1.9759393E-3</v>
      </c>
      <c r="P1650" s="121">
        <v>8.8431446000000001E-5</v>
      </c>
      <c r="Q1650" s="121">
        <v>2.9877886999999998E-5</v>
      </c>
      <c r="R1650" s="113">
        <v>1.18461589735E-7</v>
      </c>
      <c r="S1650" s="112">
        <v>3.2703937345919997E-10</v>
      </c>
      <c r="T1650" s="112">
        <v>4.1845780236E-3</v>
      </c>
      <c r="U1650" s="122">
        <v>5.4302354999999997E-6</v>
      </c>
      <c r="V1650" s="145"/>
      <c r="W1650" s="143"/>
      <c r="X1650" s="159" t="s">
        <v>1148</v>
      </c>
      <c r="Y1650" s="159"/>
      <c r="Z1650" s="159"/>
      <c r="AA1650" s="108"/>
    </row>
    <row r="1651" spans="1:27" ht="14.5" customHeight="1">
      <c r="B1651" s="119" t="s">
        <v>8356</v>
      </c>
      <c r="C1651" s="133" t="s">
        <v>495</v>
      </c>
      <c r="D1651" s="133" t="s">
        <v>113</v>
      </c>
      <c r="G1651" s="131"/>
      <c r="H1651" s="131"/>
      <c r="I1651" s="131"/>
      <c r="J1651" s="131"/>
      <c r="K1651" s="131"/>
      <c r="L1651" s="131"/>
      <c r="M1651" s="100"/>
      <c r="N1651" s="41"/>
      <c r="O1651" s="41"/>
      <c r="V1651" s="150"/>
      <c r="W1651" s="144"/>
      <c r="X1651" s="76"/>
      <c r="Y1651" s="100"/>
      <c r="Z1651" s="100"/>
      <c r="AA1651" s="108"/>
    </row>
    <row r="1652" spans="1:27" ht="14.5" customHeight="1">
      <c r="A1652" s="41" t="s">
        <v>8456</v>
      </c>
      <c r="B1652" s="119" t="s">
        <v>8356</v>
      </c>
      <c r="C1652" s="120" t="s">
        <v>466</v>
      </c>
      <c r="D1652" s="135" t="s">
        <v>113</v>
      </c>
      <c r="E1652" s="119" t="s">
        <v>7747</v>
      </c>
      <c r="F1652" s="118" t="s">
        <v>8455</v>
      </c>
      <c r="G1652" s="117">
        <v>1.323025067011697</v>
      </c>
      <c r="H1652" s="117">
        <v>7.7573737520000005E-2</v>
      </c>
      <c r="I1652" s="117">
        <v>0.50199528300000007</v>
      </c>
      <c r="J1652" s="117">
        <v>0.41621244649169697</v>
      </c>
      <c r="K1652" s="117">
        <v>0.32724360000000002</v>
      </c>
      <c r="L1652" s="116">
        <v>2.4604781954887218</v>
      </c>
      <c r="M1652" s="115">
        <v>45.721420999999999</v>
      </c>
      <c r="N1652" s="114">
        <v>0.15585588</v>
      </c>
      <c r="O1652" s="114">
        <v>0.14914905000000001</v>
      </c>
      <c r="P1652" s="114">
        <v>4.8152413000000002E-3</v>
      </c>
      <c r="Q1652" s="114">
        <v>1.8915837999999999E-3</v>
      </c>
      <c r="R1652" s="113"/>
      <c r="S1652" s="112"/>
      <c r="T1652" s="112"/>
      <c r="U1652" s="111">
        <v>4.3459807000000001E-4</v>
      </c>
      <c r="V1652" s="145"/>
      <c r="W1652" s="143"/>
      <c r="X1652" s="76" t="s">
        <v>8454</v>
      </c>
      <c r="Y1652" s="76"/>
      <c r="Z1652" s="76"/>
      <c r="AA1652" s="108"/>
    </row>
    <row r="1653" spans="1:27" ht="14.5" customHeight="1">
      <c r="A1653" s="41" t="s">
        <v>8453</v>
      </c>
      <c r="B1653" s="119" t="s">
        <v>8356</v>
      </c>
      <c r="C1653" s="120" t="s">
        <v>467</v>
      </c>
      <c r="D1653" s="135" t="s">
        <v>113</v>
      </c>
      <c r="E1653" s="119" t="s">
        <v>7747</v>
      </c>
      <c r="F1653" s="118" t="s">
        <v>8452</v>
      </c>
      <c r="G1653" s="117">
        <v>1.6496818966969979</v>
      </c>
      <c r="H1653" s="117">
        <v>1.3958899221999999E-2</v>
      </c>
      <c r="I1653" s="117">
        <v>0.74057129299999991</v>
      </c>
      <c r="J1653" s="117">
        <v>0.63821157447499799</v>
      </c>
      <c r="K1653" s="117">
        <v>0.25694012999999999</v>
      </c>
      <c r="L1653" s="116">
        <v>1.9318806766917291</v>
      </c>
      <c r="M1653" s="115">
        <v>34.266013000000001</v>
      </c>
      <c r="N1653" s="114">
        <v>0.23282359</v>
      </c>
      <c r="O1653" s="114">
        <v>0.22543123000000001</v>
      </c>
      <c r="P1653" s="114">
        <v>6.0437948000000002E-3</v>
      </c>
      <c r="Q1653" s="114">
        <v>1.3485703E-3</v>
      </c>
      <c r="R1653" s="113"/>
      <c r="S1653" s="112"/>
      <c r="T1653" s="112"/>
      <c r="U1653" s="111">
        <v>3.6497861000000002E-4</v>
      </c>
      <c r="V1653" s="145"/>
      <c r="W1653" s="143"/>
      <c r="X1653" s="76" t="s">
        <v>8451</v>
      </c>
      <c r="Y1653" s="76"/>
      <c r="Z1653" s="76"/>
      <c r="AA1653" s="108"/>
    </row>
    <row r="1654" spans="1:27" ht="14.5" customHeight="1">
      <c r="A1654" s="41" t="s">
        <v>8450</v>
      </c>
      <c r="B1654" s="119" t="s">
        <v>8356</v>
      </c>
      <c r="C1654" s="120" t="s">
        <v>468</v>
      </c>
      <c r="D1654" s="135" t="s">
        <v>113</v>
      </c>
      <c r="E1654" s="119" t="s">
        <v>7747</v>
      </c>
      <c r="F1654" s="118" t="s">
        <v>8449</v>
      </c>
      <c r="G1654" s="117">
        <v>1.273783191489007</v>
      </c>
      <c r="H1654" s="117">
        <v>9.3971001100000007E-2</v>
      </c>
      <c r="I1654" s="117">
        <v>0.61855466299999995</v>
      </c>
      <c r="J1654" s="117">
        <v>0.17631956738900698</v>
      </c>
      <c r="K1654" s="117">
        <v>0.38493796000000002</v>
      </c>
      <c r="L1654" s="116">
        <v>2.8942703759398496</v>
      </c>
      <c r="M1654" s="115">
        <v>49.239477000000001</v>
      </c>
      <c r="N1654" s="114">
        <v>2.3731032000000001</v>
      </c>
      <c r="O1654" s="114">
        <v>2.3640907000000002</v>
      </c>
      <c r="P1654" s="114">
        <v>8.1652083000000007E-3</v>
      </c>
      <c r="Q1654" s="114">
        <v>8.4730326999999999E-4</v>
      </c>
      <c r="R1654" s="113"/>
      <c r="S1654" s="112"/>
      <c r="T1654" s="112"/>
      <c r="U1654" s="111">
        <v>5.5867484999999996E-4</v>
      </c>
      <c r="V1654" s="145"/>
      <c r="W1654" s="143"/>
      <c r="X1654" s="76" t="s">
        <v>1149</v>
      </c>
      <c r="Y1654" s="159"/>
      <c r="Z1654" s="159"/>
      <c r="AA1654" s="108"/>
    </row>
    <row r="1655" spans="1:27" ht="14.5" customHeight="1">
      <c r="A1655" s="41" t="s">
        <v>8448</v>
      </c>
      <c r="B1655" s="119" t="s">
        <v>8356</v>
      </c>
      <c r="C1655" s="120" t="s">
        <v>469</v>
      </c>
      <c r="D1655" s="135" t="s">
        <v>113</v>
      </c>
      <c r="E1655" s="119" t="s">
        <v>7747</v>
      </c>
      <c r="F1655" s="118" t="s">
        <v>8447</v>
      </c>
      <c r="G1655" s="117">
        <v>0.45378933879450345</v>
      </c>
      <c r="H1655" s="117">
        <v>3.58790841E-2</v>
      </c>
      <c r="I1655" s="117">
        <v>0.13667027500000001</v>
      </c>
      <c r="J1655" s="117">
        <v>8.8261629694503491E-2</v>
      </c>
      <c r="K1655" s="117">
        <v>0.19297834999999999</v>
      </c>
      <c r="L1655" s="116">
        <v>1.4509650375939849</v>
      </c>
      <c r="M1655" s="115">
        <v>24.685286999999999</v>
      </c>
      <c r="N1655" s="114">
        <v>5.5998475999999998E-2</v>
      </c>
      <c r="O1655" s="114">
        <v>5.3214800999999999E-2</v>
      </c>
      <c r="P1655" s="114">
        <v>2.3589372999999999E-3</v>
      </c>
      <c r="Q1655" s="114">
        <v>4.2473810000000001E-4</v>
      </c>
      <c r="R1655" s="113"/>
      <c r="S1655" s="112"/>
      <c r="T1655" s="112"/>
      <c r="U1655" s="111">
        <v>2.5194848999999999E-4</v>
      </c>
      <c r="V1655" s="145"/>
      <c r="W1655" s="143"/>
      <c r="X1655" s="76" t="s">
        <v>1150</v>
      </c>
      <c r="Y1655" s="159"/>
      <c r="Z1655" s="159"/>
      <c r="AA1655" s="108"/>
    </row>
    <row r="1656" spans="1:27" ht="14.5" customHeight="1">
      <c r="A1656" s="41" t="s">
        <v>8446</v>
      </c>
      <c r="B1656" s="119" t="s">
        <v>8356</v>
      </c>
      <c r="C1656" s="120" t="s">
        <v>470</v>
      </c>
      <c r="D1656" s="135" t="s">
        <v>113</v>
      </c>
      <c r="E1656" s="119" t="s">
        <v>7747</v>
      </c>
      <c r="F1656" s="118" t="s">
        <v>8445</v>
      </c>
      <c r="G1656" s="117">
        <v>2.11091061185479</v>
      </c>
      <c r="H1656" s="117">
        <v>0.1451320747</v>
      </c>
      <c r="I1656" s="117">
        <v>0.16616808312</v>
      </c>
      <c r="J1656" s="117">
        <v>0.87484402403479011</v>
      </c>
      <c r="K1656" s="117">
        <v>0.92476643000000003</v>
      </c>
      <c r="L1656" s="116">
        <v>6.953131052631579</v>
      </c>
      <c r="M1656" s="115">
        <v>116.94065999999999</v>
      </c>
      <c r="N1656" s="114">
        <v>0.17360327</v>
      </c>
      <c r="O1656" s="114">
        <v>0.16480682999999999</v>
      </c>
      <c r="P1656" s="114">
        <v>6.6417280000000004E-3</v>
      </c>
      <c r="Q1656" s="114">
        <v>2.1547037999999998E-3</v>
      </c>
      <c r="R1656" s="113"/>
      <c r="S1656" s="112"/>
      <c r="T1656" s="112"/>
      <c r="U1656" s="111">
        <v>1.0094377E-3</v>
      </c>
      <c r="V1656" s="145"/>
      <c r="W1656" s="143"/>
      <c r="X1656" s="76" t="s">
        <v>1151</v>
      </c>
      <c r="Y1656" s="76"/>
      <c r="Z1656" s="76"/>
      <c r="AA1656" s="108"/>
    </row>
    <row r="1657" spans="1:27" ht="14.5" customHeight="1">
      <c r="A1657" s="41" t="s">
        <v>8444</v>
      </c>
      <c r="B1657" s="119" t="s">
        <v>8356</v>
      </c>
      <c r="C1657" s="120" t="s">
        <v>471</v>
      </c>
      <c r="D1657" s="135" t="s">
        <v>113</v>
      </c>
      <c r="E1657" s="119" t="s">
        <v>7747</v>
      </c>
      <c r="F1657" s="118" t="s">
        <v>8443</v>
      </c>
      <c r="G1657" s="117">
        <v>0.13072055008284938</v>
      </c>
      <c r="H1657" s="117">
        <v>3.528800104428E-3</v>
      </c>
      <c r="I1657" s="117">
        <v>2.0050735689999998E-2</v>
      </c>
      <c r="J1657" s="117">
        <v>1.7840134288421398E-2</v>
      </c>
      <c r="K1657" s="117">
        <v>8.9300879999999999E-2</v>
      </c>
      <c r="L1657" s="116">
        <v>0.67143518796992474</v>
      </c>
      <c r="M1657" s="115">
        <v>11.489808999999999</v>
      </c>
      <c r="N1657" s="114">
        <v>1.5046108000000001E-2</v>
      </c>
      <c r="O1657" s="114">
        <v>1.4163171E-2</v>
      </c>
      <c r="P1657" s="114">
        <v>6.9166135E-4</v>
      </c>
      <c r="Q1657" s="114">
        <v>1.9127550000000001E-4</v>
      </c>
      <c r="R1657" s="113"/>
      <c r="S1657" s="112"/>
      <c r="T1657" s="112"/>
      <c r="U1657" s="122">
        <v>4.7109815000000002E-5</v>
      </c>
      <c r="V1657" s="145"/>
      <c r="W1657" s="143"/>
      <c r="X1657" s="76" t="s">
        <v>1152</v>
      </c>
      <c r="Y1657" s="159"/>
      <c r="Z1657" s="159"/>
      <c r="AA1657" s="108"/>
    </row>
    <row r="1658" spans="1:27" ht="14.5" customHeight="1">
      <c r="A1658" s="41" t="s">
        <v>8442</v>
      </c>
      <c r="B1658" s="119" t="s">
        <v>8356</v>
      </c>
      <c r="C1658" s="120" t="s">
        <v>472</v>
      </c>
      <c r="D1658" s="135" t="s">
        <v>113</v>
      </c>
      <c r="E1658" s="119" t="s">
        <v>7747</v>
      </c>
      <c r="F1658" s="118" t="s">
        <v>8441</v>
      </c>
      <c r="G1658" s="117">
        <v>3.405719385816805E-2</v>
      </c>
      <c r="H1658" s="117">
        <v>3.1514798510000001E-3</v>
      </c>
      <c r="I1658" s="117">
        <v>2.5167377290000004E-2</v>
      </c>
      <c r="J1658" s="117">
        <v>4.1358177171680497E-3</v>
      </c>
      <c r="K1658" s="117">
        <v>1.6025189999999999E-3</v>
      </c>
      <c r="L1658" s="116">
        <v>1.2049015037593983E-2</v>
      </c>
      <c r="M1658" s="115">
        <v>0.18802357</v>
      </c>
      <c r="N1658" s="114">
        <v>4.5569766000000001E-3</v>
      </c>
      <c r="O1658" s="114">
        <v>4.2717227000000002E-3</v>
      </c>
      <c r="P1658" s="114">
        <v>2.7836084999999998E-4</v>
      </c>
      <c r="Q1658" s="121">
        <v>6.8930196999999998E-6</v>
      </c>
      <c r="R1658" s="113"/>
      <c r="S1658" s="112"/>
      <c r="T1658" s="112"/>
      <c r="U1658" s="122">
        <v>2.9813618000000001E-5</v>
      </c>
      <c r="V1658" s="145"/>
      <c r="W1658" s="143"/>
      <c r="X1658" s="76" t="s">
        <v>1153</v>
      </c>
      <c r="Y1658" s="159"/>
      <c r="Z1658" s="159"/>
      <c r="AA1658" s="108"/>
    </row>
    <row r="1659" spans="1:27" ht="14.5" customHeight="1">
      <c r="A1659" s="41" t="s">
        <v>8440</v>
      </c>
      <c r="B1659" s="119" t="s">
        <v>8356</v>
      </c>
      <c r="C1659" s="120" t="s">
        <v>473</v>
      </c>
      <c r="D1659" s="135" t="s">
        <v>113</v>
      </c>
      <c r="E1659" s="119" t="s">
        <v>7747</v>
      </c>
      <c r="F1659" s="118" t="s">
        <v>8439</v>
      </c>
      <c r="G1659" s="117">
        <v>1.5448516440529532E-2</v>
      </c>
      <c r="H1659" s="117">
        <v>1.1112119010000001E-3</v>
      </c>
      <c r="I1659" s="117">
        <v>1.1475013950000001E-2</v>
      </c>
      <c r="J1659" s="117">
        <v>2.0672653895295306E-3</v>
      </c>
      <c r="K1659" s="117">
        <v>7.9502520000000005E-4</v>
      </c>
      <c r="L1659" s="116">
        <v>5.9776330827067672E-3</v>
      </c>
      <c r="M1659" s="115">
        <v>9.3292421E-2</v>
      </c>
      <c r="N1659" s="114">
        <v>2.0227149E-3</v>
      </c>
      <c r="O1659" s="114">
        <v>1.8905504999999999E-3</v>
      </c>
      <c r="P1659" s="114">
        <v>1.2876184E-4</v>
      </c>
      <c r="Q1659" s="121">
        <v>3.4025294999999999E-6</v>
      </c>
      <c r="R1659" s="113"/>
      <c r="S1659" s="112"/>
      <c r="T1659" s="112"/>
      <c r="U1659" s="122">
        <v>1.4032062E-5</v>
      </c>
      <c r="V1659" s="145"/>
      <c r="W1659" s="143"/>
      <c r="X1659" s="76" t="s">
        <v>1154</v>
      </c>
      <c r="Y1659" s="159"/>
      <c r="Z1659" s="159"/>
      <c r="AA1659" s="108"/>
    </row>
    <row r="1660" spans="1:27" ht="14.5" customHeight="1">
      <c r="A1660" s="41" t="s">
        <v>8438</v>
      </c>
      <c r="B1660" s="119" t="s">
        <v>8356</v>
      </c>
      <c r="C1660" s="120" t="s">
        <v>474</v>
      </c>
      <c r="D1660" s="135" t="s">
        <v>113</v>
      </c>
      <c r="E1660" s="119" t="s">
        <v>7747</v>
      </c>
      <c r="F1660" s="118" t="s">
        <v>8437</v>
      </c>
      <c r="G1660" s="117">
        <v>0.94544006568500005</v>
      </c>
      <c r="H1660" s="117">
        <v>4.5261841870000007E-2</v>
      </c>
      <c r="I1660" s="117">
        <v>0.15229093530000001</v>
      </c>
      <c r="J1660" s="117">
        <v>0.21971456851499999</v>
      </c>
      <c r="K1660" s="117">
        <v>0.52817272000000004</v>
      </c>
      <c r="L1660" s="116">
        <v>3.9712234586466164</v>
      </c>
      <c r="M1660" s="115">
        <v>50.768749999999997</v>
      </c>
      <c r="N1660" s="114">
        <v>0.11011202</v>
      </c>
      <c r="O1660" s="114">
        <v>0.10327258</v>
      </c>
      <c r="P1660" s="114">
        <v>3.9535561999999996E-3</v>
      </c>
      <c r="Q1660" s="114">
        <v>2.8858896999999998E-3</v>
      </c>
      <c r="R1660" s="113"/>
      <c r="S1660" s="112"/>
      <c r="T1660" s="112"/>
      <c r="U1660" s="111">
        <v>2.3564115999999999E-4</v>
      </c>
      <c r="V1660" s="145"/>
      <c r="W1660" s="143"/>
      <c r="X1660" s="76" t="s">
        <v>1155</v>
      </c>
      <c r="Y1660" s="76"/>
      <c r="Z1660" s="76"/>
      <c r="AA1660" s="108"/>
    </row>
    <row r="1661" spans="1:27" ht="14.5" customHeight="1">
      <c r="A1661" s="41" t="s">
        <v>8436</v>
      </c>
      <c r="B1661" s="119" t="s">
        <v>8356</v>
      </c>
      <c r="C1661" s="120" t="s">
        <v>475</v>
      </c>
      <c r="D1661" s="135" t="s">
        <v>113</v>
      </c>
      <c r="E1661" s="119" t="s">
        <v>7747</v>
      </c>
      <c r="F1661" s="118" t="s">
        <v>8435</v>
      </c>
      <c r="G1661" s="117">
        <v>1.0334703229539999</v>
      </c>
      <c r="H1661" s="117">
        <v>4.3425625519999997E-2</v>
      </c>
      <c r="I1661" s="117">
        <v>0.1488858686</v>
      </c>
      <c r="J1661" s="117">
        <v>0.31505351883400001</v>
      </c>
      <c r="K1661" s="117">
        <v>0.52610531000000005</v>
      </c>
      <c r="L1661" s="116">
        <v>3.9556790225563909</v>
      </c>
      <c r="M1661" s="115">
        <v>50.045426999999997</v>
      </c>
      <c r="N1661" s="114">
        <v>0.10909462</v>
      </c>
      <c r="O1661" s="114">
        <v>0.10229168</v>
      </c>
      <c r="P1661" s="114">
        <v>3.9301943000000002E-3</v>
      </c>
      <c r="Q1661" s="114">
        <v>2.8727445000000002E-3</v>
      </c>
      <c r="R1661" s="113"/>
      <c r="S1661" s="112"/>
      <c r="T1661" s="112"/>
      <c r="U1661" s="111">
        <v>2.290223E-4</v>
      </c>
      <c r="V1661" s="145"/>
      <c r="W1661" s="143"/>
      <c r="X1661" s="76" t="s">
        <v>1155</v>
      </c>
      <c r="Y1661" s="159"/>
      <c r="Z1661" s="159"/>
      <c r="AA1661" s="108"/>
    </row>
    <row r="1662" spans="1:27" ht="14.5" customHeight="1">
      <c r="B1662" s="119" t="s">
        <v>8356</v>
      </c>
      <c r="C1662" s="133" t="s">
        <v>496</v>
      </c>
      <c r="D1662" s="133" t="s">
        <v>114</v>
      </c>
      <c r="G1662" s="131"/>
      <c r="H1662" s="131"/>
      <c r="I1662" s="131"/>
      <c r="J1662" s="131"/>
      <c r="K1662" s="131"/>
      <c r="L1662" s="131"/>
      <c r="M1662" s="100"/>
      <c r="N1662" s="41"/>
      <c r="O1662" s="41"/>
      <c r="V1662" s="130"/>
      <c r="W1662" s="144"/>
      <c r="X1662" s="76"/>
      <c r="Y1662" s="159"/>
      <c r="Z1662" s="159"/>
      <c r="AA1662" s="108"/>
    </row>
    <row r="1663" spans="1:27" ht="14.5" customHeight="1">
      <c r="A1663" s="41" t="s">
        <v>8434</v>
      </c>
      <c r="B1663" s="119" t="s">
        <v>8356</v>
      </c>
      <c r="C1663" s="120" t="s">
        <v>504</v>
      </c>
      <c r="D1663" s="135" t="s">
        <v>114</v>
      </c>
      <c r="E1663" s="119" t="s">
        <v>12</v>
      </c>
      <c r="F1663" s="118" t="s">
        <v>8433</v>
      </c>
      <c r="G1663" s="117">
        <v>0.20026850273819868</v>
      </c>
      <c r="H1663" s="117">
        <v>7.2133474400000001E-3</v>
      </c>
      <c r="I1663" s="117">
        <v>1.4539167759999999E-2</v>
      </c>
      <c r="J1663" s="117">
        <v>3.2204677538198674E-2</v>
      </c>
      <c r="K1663" s="117">
        <v>0.14631131</v>
      </c>
      <c r="L1663" s="116">
        <v>1.1000850375939848</v>
      </c>
      <c r="M1663" s="115">
        <v>17.021801</v>
      </c>
      <c r="N1663" s="114">
        <v>2.2044589999999999E-2</v>
      </c>
      <c r="O1663" s="114">
        <v>2.0805543999999999E-2</v>
      </c>
      <c r="P1663" s="114">
        <v>9.3197956000000003E-4</v>
      </c>
      <c r="Q1663" s="114">
        <v>3.0706705000000002E-4</v>
      </c>
      <c r="R1663" s="113">
        <v>1.2473347358150443E-6</v>
      </c>
      <c r="S1663" s="112">
        <v>3.4466699908259479E-9</v>
      </c>
      <c r="T1663" s="112">
        <v>4.3006590300000001E-2</v>
      </c>
      <c r="U1663" s="122">
        <v>5.5954825999999999E-5</v>
      </c>
      <c r="V1663" s="167"/>
      <c r="W1663" s="143"/>
      <c r="X1663" s="76" t="s">
        <v>1156</v>
      </c>
      <c r="Y1663" s="159"/>
      <c r="Z1663" s="159"/>
      <c r="AA1663" s="108"/>
    </row>
    <row r="1664" spans="1:27" ht="14.5" customHeight="1">
      <c r="A1664" s="41" t="s">
        <v>8432</v>
      </c>
      <c r="B1664" s="119" t="s">
        <v>8356</v>
      </c>
      <c r="C1664" s="120" t="s">
        <v>505</v>
      </c>
      <c r="D1664" s="135" t="s">
        <v>114</v>
      </c>
      <c r="E1664" s="119" t="s">
        <v>6570</v>
      </c>
      <c r="F1664" s="118" t="s">
        <v>8431</v>
      </c>
      <c r="G1664" s="117">
        <v>31.628781955520001</v>
      </c>
      <c r="H1664" s="117">
        <v>1.232743852</v>
      </c>
      <c r="I1664" s="117">
        <v>2.0630561599999999</v>
      </c>
      <c r="J1664" s="117">
        <v>0.49608894352000005</v>
      </c>
      <c r="K1664" s="117">
        <v>27.836893</v>
      </c>
      <c r="L1664" s="116">
        <v>209.29994736842104</v>
      </c>
      <c r="M1664" s="115">
        <v>2959.4195</v>
      </c>
      <c r="N1664" s="114">
        <v>4.0744360000000004</v>
      </c>
      <c r="O1664" s="114">
        <v>3.7558093000000001</v>
      </c>
      <c r="P1664" s="114">
        <v>0.17501148999999999</v>
      </c>
      <c r="Q1664" s="114">
        <v>0.14361518000000001</v>
      </c>
      <c r="R1664" s="113">
        <v>2.251684198645E-4</v>
      </c>
      <c r="S1664" s="112">
        <v>6.4723184094120365E-7</v>
      </c>
      <c r="T1664" s="112">
        <v>20.114170993599998</v>
      </c>
      <c r="U1664" s="111">
        <v>1.0321451000000001E-2</v>
      </c>
      <c r="V1664" s="167"/>
      <c r="W1664" s="143"/>
      <c r="X1664" s="76" t="s">
        <v>1157</v>
      </c>
      <c r="Y1664" s="159"/>
      <c r="Z1664" s="159"/>
      <c r="AA1664" s="108"/>
    </row>
    <row r="1665" spans="1:27" ht="14.5" customHeight="1">
      <c r="A1665" s="41" t="s">
        <v>8430</v>
      </c>
      <c r="B1665" s="119" t="s">
        <v>8356</v>
      </c>
      <c r="C1665" s="120" t="s">
        <v>506</v>
      </c>
      <c r="D1665" s="135" t="s">
        <v>114</v>
      </c>
      <c r="E1665" s="119" t="s">
        <v>12</v>
      </c>
      <c r="F1665" s="118" t="s">
        <v>8429</v>
      </c>
      <c r="G1665" s="117">
        <v>7.1764577245199995E-2</v>
      </c>
      <c r="H1665" s="117">
        <v>1.7320955499999999E-3</v>
      </c>
      <c r="I1665" s="117">
        <v>2.4629869190000001E-2</v>
      </c>
      <c r="J1665" s="117">
        <v>2.6125233505200001E-2</v>
      </c>
      <c r="K1665" s="117">
        <v>1.9277379000000001E-2</v>
      </c>
      <c r="L1665" s="116">
        <v>0.14494269924812031</v>
      </c>
      <c r="M1665" s="115">
        <v>2.1031089999999999</v>
      </c>
      <c r="N1665" s="114">
        <v>9.9259531000000008E-3</v>
      </c>
      <c r="O1665" s="114">
        <v>9.5636951000000001E-3</v>
      </c>
      <c r="P1665" s="114">
        <v>2.5508281000000002E-4</v>
      </c>
      <c r="Q1665" s="114">
        <v>1.0717519E-4</v>
      </c>
      <c r="R1665" s="113">
        <v>5.7336301205443993E-7</v>
      </c>
      <c r="S1665" s="112">
        <v>9.4335357918616975E-10</v>
      </c>
      <c r="T1665" s="112">
        <v>1.5010531400000001E-2</v>
      </c>
      <c r="U1665" s="122">
        <v>1.4963809E-5</v>
      </c>
      <c r="V1665" s="167"/>
      <c r="W1665" s="143"/>
      <c r="X1665" s="76" t="s">
        <v>1158</v>
      </c>
      <c r="Y1665" s="159"/>
      <c r="Z1665" s="159"/>
      <c r="AA1665" s="108"/>
    </row>
    <row r="1666" spans="1:27" ht="14.5" customHeight="1">
      <c r="A1666" s="41" t="s">
        <v>8428</v>
      </c>
      <c r="B1666" s="119" t="s">
        <v>8356</v>
      </c>
      <c r="C1666" s="120" t="s">
        <v>8427</v>
      </c>
      <c r="D1666" s="135" t="s">
        <v>114</v>
      </c>
      <c r="E1666" s="119" t="s">
        <v>12</v>
      </c>
      <c r="F1666" s="118" t="s">
        <v>8426</v>
      </c>
      <c r="G1666" s="117">
        <v>6.5981115569527599E-2</v>
      </c>
      <c r="H1666" s="117">
        <v>1.4248170000000001E-3</v>
      </c>
      <c r="I1666" s="117">
        <v>2.470447077E-2</v>
      </c>
      <c r="J1666" s="117">
        <v>2.5936910799527601E-2</v>
      </c>
      <c r="K1666" s="117">
        <v>1.3914917000000001E-2</v>
      </c>
      <c r="L1666" s="116">
        <v>0.10462343609022556</v>
      </c>
      <c r="M1666" s="115">
        <v>1.8028971</v>
      </c>
      <c r="N1666" s="114">
        <v>9.3066533999999999E-3</v>
      </c>
      <c r="O1666" s="114">
        <v>8.9793067999999997E-3</v>
      </c>
      <c r="P1666" s="114">
        <v>2.2351232999999999E-4</v>
      </c>
      <c r="Q1666" s="114">
        <v>1.0383431E-4</v>
      </c>
      <c r="R1666" s="113">
        <v>5.3832774777007721E-7</v>
      </c>
      <c r="S1666" s="112">
        <v>8.2659883140210999E-10</v>
      </c>
      <c r="T1666" s="112">
        <v>1.4542620399999999E-2</v>
      </c>
      <c r="U1666" s="122">
        <v>1.3422409999999999E-5</v>
      </c>
      <c r="V1666" s="167"/>
      <c r="W1666" s="143"/>
      <c r="X1666" s="76" t="s">
        <v>1160</v>
      </c>
      <c r="Y1666" s="159"/>
      <c r="Z1666" s="159"/>
      <c r="AA1666" s="108"/>
    </row>
    <row r="1667" spans="1:27" ht="14.5" customHeight="1">
      <c r="B1667" s="119" t="s">
        <v>8356</v>
      </c>
      <c r="C1667" s="133" t="s">
        <v>497</v>
      </c>
      <c r="D1667" s="133" t="s">
        <v>8425</v>
      </c>
      <c r="G1667" s="131"/>
      <c r="H1667" s="131"/>
      <c r="I1667" s="131"/>
      <c r="J1667" s="131"/>
      <c r="K1667" s="131"/>
      <c r="L1667" s="131"/>
      <c r="M1667" s="100"/>
      <c r="N1667" s="41"/>
      <c r="O1667" s="41"/>
      <c r="V1667" s="168"/>
      <c r="W1667" s="144"/>
      <c r="X1667" s="76"/>
      <c r="Y1667" s="159"/>
      <c r="Z1667" s="159"/>
      <c r="AA1667" s="108"/>
    </row>
    <row r="1668" spans="1:27" ht="14.5" customHeight="1">
      <c r="A1668" s="41" t="s">
        <v>8424</v>
      </c>
      <c r="B1668" s="119" t="s">
        <v>8356</v>
      </c>
      <c r="C1668" s="120" t="s">
        <v>1378</v>
      </c>
      <c r="D1668" s="135" t="s">
        <v>25</v>
      </c>
      <c r="E1668" s="119" t="s">
        <v>7747</v>
      </c>
      <c r="F1668" s="118" t="s">
        <v>8423</v>
      </c>
      <c r="G1668" s="117">
        <v>0.40241875002580002</v>
      </c>
      <c r="H1668" s="117">
        <v>1.2186160239E-2</v>
      </c>
      <c r="I1668" s="117">
        <v>2.96183946E-2</v>
      </c>
      <c r="J1668" s="117">
        <v>7.3597295186799999E-2</v>
      </c>
      <c r="K1668" s="117">
        <v>0.28701690000000002</v>
      </c>
      <c r="L1668" s="116">
        <v>2.1580218045112782</v>
      </c>
      <c r="M1668" s="115">
        <v>43.474021999999998</v>
      </c>
      <c r="N1668" s="114">
        <v>5.0592003000000003E-2</v>
      </c>
      <c r="O1668" s="114">
        <v>4.6957077E-2</v>
      </c>
      <c r="P1668" s="114">
        <v>2.5379300999999999E-3</v>
      </c>
      <c r="Q1668" s="114">
        <v>1.0969954000000001E-3</v>
      </c>
      <c r="R1668" s="113">
        <v>2.8151724867261E-6</v>
      </c>
      <c r="S1668" s="112">
        <v>9.3858361182394098E-9</v>
      </c>
      <c r="T1668" s="112">
        <v>0.15364081093599999</v>
      </c>
      <c r="U1668" s="111">
        <v>1.8502372999999999E-4</v>
      </c>
      <c r="V1668" s="167"/>
      <c r="W1668" s="143"/>
      <c r="X1668" s="76" t="s">
        <v>1159</v>
      </c>
      <c r="Y1668" s="159"/>
      <c r="Z1668" s="159"/>
      <c r="AA1668" s="108"/>
    </row>
    <row r="1669" spans="1:27" ht="14.5" customHeight="1">
      <c r="A1669" s="41" t="s">
        <v>8422</v>
      </c>
      <c r="B1669" s="119" t="s">
        <v>8356</v>
      </c>
      <c r="C1669" s="120" t="s">
        <v>1379</v>
      </c>
      <c r="D1669" s="135" t="s">
        <v>25</v>
      </c>
      <c r="E1669" s="119" t="s">
        <v>12</v>
      </c>
      <c r="F1669" s="118" t="s">
        <v>8421</v>
      </c>
      <c r="G1669" s="117">
        <v>0.10548397434000001</v>
      </c>
      <c r="H1669" s="117">
        <v>3.0256718299999999E-3</v>
      </c>
      <c r="I1669" s="117">
        <v>7.5457272000000004E-3</v>
      </c>
      <c r="J1669" s="117">
        <v>1.5815544310000002E-2</v>
      </c>
      <c r="K1669" s="117">
        <v>7.9097030999999998E-2</v>
      </c>
      <c r="L1669" s="116">
        <v>0.59471451879699244</v>
      </c>
      <c r="M1669" s="115">
        <v>10.178851</v>
      </c>
      <c r="N1669" s="114">
        <v>1.1825705000000001E-2</v>
      </c>
      <c r="O1669" s="114">
        <v>1.1157642000000001E-2</v>
      </c>
      <c r="P1669" s="114">
        <v>4.9935056000000001E-4</v>
      </c>
      <c r="Q1669" s="114">
        <v>1.6871306E-4</v>
      </c>
      <c r="R1669" s="113">
        <v>6.6892336503000002E-7</v>
      </c>
      <c r="S1669" s="112">
        <v>1.8467105826609999E-9</v>
      </c>
      <c r="T1669" s="112">
        <v>2.3629279623000002E-2</v>
      </c>
      <c r="U1669" s="122">
        <v>3.0663200000000001E-5</v>
      </c>
      <c r="V1669" s="167"/>
      <c r="W1669" s="143"/>
      <c r="X1669" s="76" t="s">
        <v>1161</v>
      </c>
      <c r="Y1669" s="159"/>
      <c r="Z1669" s="159"/>
      <c r="AA1669" s="108"/>
    </row>
    <row r="1670" spans="1:27" ht="14.5" customHeight="1">
      <c r="A1670" s="41" t="s">
        <v>8420</v>
      </c>
      <c r="B1670" s="119" t="s">
        <v>8356</v>
      </c>
      <c r="C1670" s="120" t="s">
        <v>1380</v>
      </c>
      <c r="D1670" s="135" t="s">
        <v>25</v>
      </c>
      <c r="E1670" s="119" t="s">
        <v>12</v>
      </c>
      <c r="F1670" s="118" t="s">
        <v>8419</v>
      </c>
      <c r="G1670" s="117">
        <v>0.2877034148</v>
      </c>
      <c r="H1670" s="117">
        <v>8.2524016000000006E-3</v>
      </c>
      <c r="I1670" s="117">
        <v>2.0580675499999999E-2</v>
      </c>
      <c r="J1670" s="117">
        <v>4.3136277700000003E-2</v>
      </c>
      <c r="K1670" s="117">
        <v>0.21573406000000001</v>
      </c>
      <c r="L1670" s="116">
        <v>1.6220606015037593</v>
      </c>
      <c r="M1670" s="115">
        <v>27.762416999999999</v>
      </c>
      <c r="N1670" s="114">
        <v>3.2254149000000003E-2</v>
      </c>
      <c r="O1670" s="114">
        <v>3.0432032000000001E-2</v>
      </c>
      <c r="P1670" s="114">
        <v>1.3619591000000001E-3</v>
      </c>
      <c r="Q1670" s="114">
        <v>4.6015826E-4</v>
      </c>
      <c r="R1670" s="113">
        <v>1.8244622904000002E-6</v>
      </c>
      <c r="S1670" s="112">
        <v>5.0368310976399997E-9</v>
      </c>
      <c r="T1670" s="112">
        <v>6.4447936073999998E-2</v>
      </c>
      <c r="U1670" s="122">
        <v>8.3632679999999995E-5</v>
      </c>
      <c r="V1670" s="167"/>
      <c r="W1670" s="143"/>
      <c r="X1670" s="76" t="s">
        <v>1162</v>
      </c>
      <c r="Y1670" s="159"/>
      <c r="Z1670" s="159"/>
      <c r="AA1670" s="108"/>
    </row>
    <row r="1671" spans="1:27" ht="14.5" customHeight="1">
      <c r="A1671" s="41" t="s">
        <v>8418</v>
      </c>
      <c r="B1671" s="119" t="s">
        <v>8356</v>
      </c>
      <c r="C1671" s="120" t="s">
        <v>1381</v>
      </c>
      <c r="D1671" s="135" t="s">
        <v>25</v>
      </c>
      <c r="E1671" s="119" t="s">
        <v>12</v>
      </c>
      <c r="F1671" s="118" t="s">
        <v>8417</v>
      </c>
      <c r="G1671" s="117">
        <v>0.45073292230000001</v>
      </c>
      <c r="H1671" s="117">
        <v>1.2928693099999999E-2</v>
      </c>
      <c r="I1671" s="117">
        <v>3.2242884999999999E-2</v>
      </c>
      <c r="J1671" s="117">
        <v>6.7579804199999996E-2</v>
      </c>
      <c r="K1671" s="117">
        <v>0.33798154000000002</v>
      </c>
      <c r="L1671" s="116">
        <v>2.5412145864661655</v>
      </c>
      <c r="M1671" s="115">
        <v>43.494219999999999</v>
      </c>
      <c r="N1671" s="114">
        <v>5.0531227999999997E-2</v>
      </c>
      <c r="O1671" s="114">
        <v>4.7676593000000003E-2</v>
      </c>
      <c r="P1671" s="114">
        <v>2.1337245000000002E-3</v>
      </c>
      <c r="Q1671" s="114">
        <v>7.2091072999999996E-4</v>
      </c>
      <c r="R1671" s="113">
        <v>2.8583088933999996E-6</v>
      </c>
      <c r="S1671" s="112">
        <v>7.890992812919999E-9</v>
      </c>
      <c r="T1671" s="112">
        <v>0.100967893426</v>
      </c>
      <c r="U1671" s="111">
        <v>1.3102383000000001E-4</v>
      </c>
      <c r="V1671" s="167"/>
      <c r="W1671" s="143"/>
      <c r="X1671" s="76" t="s">
        <v>1163</v>
      </c>
      <c r="Y1671" s="157"/>
      <c r="Z1671" s="157"/>
      <c r="AA1671" s="108"/>
    </row>
    <row r="1672" spans="1:27" ht="14.5" customHeight="1">
      <c r="A1672" s="41" t="s">
        <v>8416</v>
      </c>
      <c r="B1672" s="119" t="s">
        <v>8356</v>
      </c>
      <c r="C1672" s="120" t="s">
        <v>1382</v>
      </c>
      <c r="D1672" s="135" t="s">
        <v>25</v>
      </c>
      <c r="E1672" s="119" t="s">
        <v>6570</v>
      </c>
      <c r="F1672" s="118" t="s">
        <v>8415</v>
      </c>
      <c r="G1672" s="117">
        <v>1.7758570953E-2</v>
      </c>
      <c r="H1672" s="117">
        <v>5.0938172999999995E-4</v>
      </c>
      <c r="I1672" s="117">
        <v>1.2703478000000001E-3</v>
      </c>
      <c r="J1672" s="117">
        <v>2.662598423E-3</v>
      </c>
      <c r="K1672" s="117">
        <v>1.3316243E-2</v>
      </c>
      <c r="L1672" s="116">
        <v>0.10012212781954886</v>
      </c>
      <c r="M1672" s="115">
        <v>1.7136427999999999</v>
      </c>
      <c r="N1672" s="114">
        <v>1.9908960999999998E-3</v>
      </c>
      <c r="O1672" s="114">
        <v>1.8784253999999999E-3</v>
      </c>
      <c r="P1672" s="121">
        <v>8.4067296999999999E-5</v>
      </c>
      <c r="Q1672" s="121">
        <v>2.8403394E-5</v>
      </c>
      <c r="R1672" s="113">
        <v>1.12615433484E-7</v>
      </c>
      <c r="S1672" s="112">
        <v>3.1089976924300002E-10</v>
      </c>
      <c r="T1672" s="112">
        <v>3.9780663525999993E-3</v>
      </c>
      <c r="U1672" s="122">
        <v>5.1622498999999996E-6</v>
      </c>
      <c r="V1672" s="137"/>
      <c r="W1672" s="143"/>
      <c r="X1672" s="76" t="s">
        <v>1164</v>
      </c>
      <c r="Y1672" s="159"/>
      <c r="Z1672" s="159"/>
      <c r="AA1672" s="166"/>
    </row>
    <row r="1673" spans="1:27" ht="14.5" customHeight="1">
      <c r="A1673" s="41" t="s">
        <v>8414</v>
      </c>
      <c r="B1673" s="119" t="s">
        <v>8356</v>
      </c>
      <c r="C1673" s="120" t="s">
        <v>1383</v>
      </c>
      <c r="D1673" s="135" t="s">
        <v>25</v>
      </c>
      <c r="E1673" s="119" t="s">
        <v>12</v>
      </c>
      <c r="F1673" s="118" t="s">
        <v>8413</v>
      </c>
      <c r="G1673" s="117">
        <v>1.4556206429000001E-4</v>
      </c>
      <c r="H1673" s="117">
        <v>4.1752600500000002E-6</v>
      </c>
      <c r="I1673" s="117">
        <v>1.0412687000000001E-5</v>
      </c>
      <c r="J1673" s="117">
        <v>2.1824577240000001E-5</v>
      </c>
      <c r="K1673" s="117">
        <v>1.0914954000000001E-4</v>
      </c>
      <c r="L1673" s="116">
        <v>8.2067323308270673E-4</v>
      </c>
      <c r="M1673" s="115">
        <v>1.4046252E-2</v>
      </c>
      <c r="N1673" s="121">
        <v>1.6318821000000001E-5</v>
      </c>
      <c r="O1673" s="121">
        <v>1.539693E-5</v>
      </c>
      <c r="P1673" s="121">
        <v>6.8907619999999995E-7</v>
      </c>
      <c r="Q1673" s="121">
        <v>2.3281470000000001E-7</v>
      </c>
      <c r="R1673" s="113">
        <v>9.2307732872000002E-10</v>
      </c>
      <c r="S1673" s="112">
        <v>2.5483587595E-12</v>
      </c>
      <c r="T1673" s="112">
        <v>3.2607101741999999E-5</v>
      </c>
      <c r="U1673" s="122">
        <v>4.2313523999999998E-8</v>
      </c>
      <c r="V1673" s="165"/>
      <c r="W1673" s="143"/>
      <c r="X1673" s="76" t="s">
        <v>8410</v>
      </c>
      <c r="Y1673" s="159"/>
      <c r="Z1673" s="159"/>
      <c r="AA1673" s="108"/>
    </row>
    <row r="1674" spans="1:27" ht="14.5" customHeight="1">
      <c r="A1674" s="41" t="s">
        <v>8412</v>
      </c>
      <c r="B1674" s="119" t="s">
        <v>8356</v>
      </c>
      <c r="C1674" s="120" t="s">
        <v>1384</v>
      </c>
      <c r="D1674" s="135" t="s">
        <v>25</v>
      </c>
      <c r="E1674" s="119" t="s">
        <v>12</v>
      </c>
      <c r="F1674" s="118" t="s">
        <v>8411</v>
      </c>
      <c r="G1674" s="117">
        <v>8.7337236570000001E-3</v>
      </c>
      <c r="H1674" s="117">
        <v>2.5051560300000001E-4</v>
      </c>
      <c r="I1674" s="117">
        <v>6.2476121999999992E-4</v>
      </c>
      <c r="J1674" s="117">
        <v>1.309474634E-3</v>
      </c>
      <c r="K1674" s="117">
        <v>6.5489722000000002E-3</v>
      </c>
      <c r="L1674" s="116">
        <v>4.9240392481203009E-2</v>
      </c>
      <c r="M1674" s="115">
        <v>0.84277511999999999</v>
      </c>
      <c r="N1674" s="114">
        <v>9.7912923999999993E-4</v>
      </c>
      <c r="O1674" s="114">
        <v>9.2381577999999995E-4</v>
      </c>
      <c r="P1674" s="121">
        <v>4.1344572000000001E-5</v>
      </c>
      <c r="Q1674" s="121">
        <v>1.3968882E-5</v>
      </c>
      <c r="R1674" s="113">
        <v>5.5384639123E-8</v>
      </c>
      <c r="S1674" s="112">
        <v>1.5290152599000001E-10</v>
      </c>
      <c r="T1674" s="112">
        <v>1.95642610455E-3</v>
      </c>
      <c r="U1674" s="122">
        <v>2.5388114E-6</v>
      </c>
      <c r="V1674" s="165"/>
      <c r="W1674" s="143"/>
      <c r="X1674" s="76" t="s">
        <v>8410</v>
      </c>
      <c r="Y1674" s="159"/>
      <c r="Z1674" s="159"/>
      <c r="AA1674" s="108"/>
    </row>
    <row r="1675" spans="1:27" ht="14.5" customHeight="1">
      <c r="A1675" s="41" t="s">
        <v>8409</v>
      </c>
      <c r="B1675" s="119" t="s">
        <v>8356</v>
      </c>
      <c r="C1675" s="120" t="s">
        <v>1385</v>
      </c>
      <c r="D1675" s="135" t="s">
        <v>25</v>
      </c>
      <c r="E1675" s="119" t="s">
        <v>6570</v>
      </c>
      <c r="F1675" s="118" t="s">
        <v>8408</v>
      </c>
      <c r="G1675" s="117">
        <v>1.1644964833E-2</v>
      </c>
      <c r="H1675" s="117">
        <v>3.3402080400000002E-4</v>
      </c>
      <c r="I1675" s="117">
        <v>8.3301494999999998E-4</v>
      </c>
      <c r="J1675" s="117">
        <v>1.745966179E-3</v>
      </c>
      <c r="K1675" s="117">
        <v>8.7319628999999992E-3</v>
      </c>
      <c r="L1675" s="116">
        <v>6.5653856390977428E-2</v>
      </c>
      <c r="M1675" s="115">
        <v>1.1237002</v>
      </c>
      <c r="N1675" s="114">
        <v>1.3055057E-3</v>
      </c>
      <c r="O1675" s="114">
        <v>1.2317544E-3</v>
      </c>
      <c r="P1675" s="121">
        <v>5.5126096000000003E-5</v>
      </c>
      <c r="Q1675" s="121">
        <v>1.8625176E-5</v>
      </c>
      <c r="R1675" s="113">
        <v>7.3846185497000004E-8</v>
      </c>
      <c r="S1675" s="112">
        <v>2.0386870091999999E-10</v>
      </c>
      <c r="T1675" s="112">
        <v>2.6085681393999997E-3</v>
      </c>
      <c r="U1675" s="122">
        <v>3.3850819E-6</v>
      </c>
      <c r="V1675" s="165"/>
      <c r="W1675" s="143"/>
      <c r="X1675" s="76" t="s">
        <v>1165</v>
      </c>
      <c r="Y1675" s="159"/>
      <c r="Z1675" s="159"/>
      <c r="AA1675" s="131"/>
    </row>
    <row r="1676" spans="1:27" ht="14.5" customHeight="1">
      <c r="A1676" s="41" t="s">
        <v>8407</v>
      </c>
      <c r="B1676" s="119" t="s">
        <v>8356</v>
      </c>
      <c r="C1676" s="120" t="s">
        <v>1386</v>
      </c>
      <c r="D1676" s="135" t="s">
        <v>25</v>
      </c>
      <c r="E1676" s="119" t="s">
        <v>6570</v>
      </c>
      <c r="F1676" s="118" t="s">
        <v>8406</v>
      </c>
      <c r="G1676" s="117">
        <v>0.15608811056569999</v>
      </c>
      <c r="H1676" s="117">
        <v>8.1950914209999986E-3</v>
      </c>
      <c r="I1676" s="117">
        <v>3.64882838E-2</v>
      </c>
      <c r="J1676" s="117">
        <v>7.1519053446999995E-3</v>
      </c>
      <c r="K1676" s="117">
        <v>0.10425283</v>
      </c>
      <c r="L1676" s="116">
        <v>0.78385586466165413</v>
      </c>
      <c r="M1676" s="115">
        <v>10.059407999999999</v>
      </c>
      <c r="N1676" s="114">
        <v>2.3320459000000002E-2</v>
      </c>
      <c r="O1676" s="114">
        <v>2.2135397000000001E-2</v>
      </c>
      <c r="P1676" s="114">
        <v>8.2683118000000002E-4</v>
      </c>
      <c r="Q1676" s="114">
        <v>3.5823128E-4</v>
      </c>
      <c r="R1676" s="113">
        <v>1.3270621688997001E-6</v>
      </c>
      <c r="S1676" s="112">
        <v>3.0578076335308608E-9</v>
      </c>
      <c r="T1676" s="112">
        <v>5.0172448340799994E-2</v>
      </c>
      <c r="U1676" s="122">
        <v>4.5883485999999997E-5</v>
      </c>
      <c r="V1676" s="165"/>
      <c r="W1676" s="143"/>
      <c r="X1676" s="76" t="s">
        <v>1166</v>
      </c>
      <c r="Y1676" s="76"/>
      <c r="Z1676" s="76"/>
      <c r="AA1676" s="131"/>
    </row>
    <row r="1677" spans="1:27" ht="14.5" customHeight="1">
      <c r="A1677" s="41" t="s">
        <v>8405</v>
      </c>
      <c r="B1677" s="119" t="s">
        <v>8356</v>
      </c>
      <c r="C1677" s="120" t="s">
        <v>1387</v>
      </c>
      <c r="D1677" s="135" t="s">
        <v>25</v>
      </c>
      <c r="E1677" s="119" t="s">
        <v>6570</v>
      </c>
      <c r="F1677" s="118" t="s">
        <v>8404</v>
      </c>
      <c r="G1677" s="117">
        <v>3.9059153139999997E-2</v>
      </c>
      <c r="H1677" s="117">
        <v>1.12036145E-3</v>
      </c>
      <c r="I1677" s="117">
        <v>2.794071E-3</v>
      </c>
      <c r="J1677" s="117">
        <v>5.8562616900000005E-3</v>
      </c>
      <c r="K1677" s="117">
        <v>2.9288458999999999E-2</v>
      </c>
      <c r="L1677" s="116">
        <v>0.22021397744360902</v>
      </c>
      <c r="M1677" s="115">
        <v>3.7690776000000001</v>
      </c>
      <c r="N1677" s="114">
        <v>4.3788834999999998E-3</v>
      </c>
      <c r="O1677" s="114">
        <v>4.1315095E-3</v>
      </c>
      <c r="P1677" s="114">
        <v>1.8490210999999999E-4</v>
      </c>
      <c r="Q1677" s="121">
        <v>6.2471946000000007E-5</v>
      </c>
      <c r="R1677" s="113">
        <v>2.4769241336E-7</v>
      </c>
      <c r="S1677" s="112">
        <v>6.8380960036900001E-10</v>
      </c>
      <c r="T1677" s="112">
        <v>8.7495721676000004E-3</v>
      </c>
      <c r="U1677" s="122">
        <v>1.1354129E-5</v>
      </c>
      <c r="V1677" s="151"/>
      <c r="W1677" s="143"/>
      <c r="X1677" s="76" t="s">
        <v>1167</v>
      </c>
      <c r="Y1677" s="159"/>
      <c r="Z1677" s="159"/>
      <c r="AA1677" s="131"/>
    </row>
    <row r="1678" spans="1:27" ht="14.5" customHeight="1">
      <c r="A1678" s="41" t="s">
        <v>8403</v>
      </c>
      <c r="B1678" s="119" t="s">
        <v>8356</v>
      </c>
      <c r="C1678" s="120" t="s">
        <v>1388</v>
      </c>
      <c r="D1678" s="135" t="s">
        <v>25</v>
      </c>
      <c r="E1678" s="119" t="s">
        <v>6570</v>
      </c>
      <c r="F1678" s="118" t="s">
        <v>8402</v>
      </c>
      <c r="G1678" s="117">
        <v>1.1644964833E-2</v>
      </c>
      <c r="H1678" s="117">
        <v>3.3402080400000002E-4</v>
      </c>
      <c r="I1678" s="117">
        <v>8.3301494999999998E-4</v>
      </c>
      <c r="J1678" s="117">
        <v>1.745966179E-3</v>
      </c>
      <c r="K1678" s="117">
        <v>8.7319628999999992E-3</v>
      </c>
      <c r="L1678" s="116">
        <v>6.5653856390977428E-2</v>
      </c>
      <c r="M1678" s="115">
        <v>1.1237002</v>
      </c>
      <c r="N1678" s="114">
        <v>1.3055057E-3</v>
      </c>
      <c r="O1678" s="114">
        <v>1.2317544E-3</v>
      </c>
      <c r="P1678" s="121">
        <v>5.5126096000000003E-5</v>
      </c>
      <c r="Q1678" s="121">
        <v>1.8625176E-5</v>
      </c>
      <c r="R1678" s="113">
        <v>7.3846185497000004E-8</v>
      </c>
      <c r="S1678" s="112">
        <v>2.0386870091999999E-10</v>
      </c>
      <c r="T1678" s="112">
        <v>2.6085681393999997E-3</v>
      </c>
      <c r="U1678" s="122">
        <v>3.3850819E-6</v>
      </c>
      <c r="V1678" s="151"/>
      <c r="W1678" s="143"/>
      <c r="X1678" s="76" t="s">
        <v>1168</v>
      </c>
      <c r="Y1678" s="159"/>
      <c r="Z1678" s="159"/>
      <c r="AA1678" s="131"/>
    </row>
    <row r="1679" spans="1:27" ht="14.5" customHeight="1">
      <c r="A1679" s="41" t="s">
        <v>8401</v>
      </c>
      <c r="B1679" s="119" t="s">
        <v>8356</v>
      </c>
      <c r="C1679" s="120" t="s">
        <v>1389</v>
      </c>
      <c r="D1679" s="135" t="s">
        <v>25</v>
      </c>
      <c r="E1679" s="119" t="s">
        <v>12</v>
      </c>
      <c r="F1679" s="118" t="s">
        <v>8400</v>
      </c>
      <c r="G1679" s="117">
        <v>0.59457249550000002</v>
      </c>
      <c r="H1679" s="117">
        <v>1.70545457E-2</v>
      </c>
      <c r="I1679" s="117">
        <v>4.2532354999999994E-2</v>
      </c>
      <c r="J1679" s="117">
        <v>8.914612479999999E-2</v>
      </c>
      <c r="K1679" s="117">
        <v>0.44583947000000002</v>
      </c>
      <c r="L1679" s="116">
        <v>3.3521764661654134</v>
      </c>
      <c r="M1679" s="115">
        <v>57.374257999999998</v>
      </c>
      <c r="N1679" s="114">
        <v>6.6656942999999996E-2</v>
      </c>
      <c r="O1679" s="114">
        <v>6.2891325999999997E-2</v>
      </c>
      <c r="P1679" s="114">
        <v>2.8146465999999998E-3</v>
      </c>
      <c r="Q1679" s="114">
        <v>9.5097045999999999E-4</v>
      </c>
      <c r="R1679" s="113">
        <v>3.7704631839000001E-6</v>
      </c>
      <c r="S1679" s="112">
        <v>1.0409196031500001E-8</v>
      </c>
      <c r="T1679" s="112">
        <v>0.13318914267699999</v>
      </c>
      <c r="U1679" s="111">
        <v>1.7283663999999999E-4</v>
      </c>
      <c r="V1679" s="151"/>
      <c r="W1679" s="143"/>
      <c r="X1679" s="76" t="s">
        <v>1169</v>
      </c>
      <c r="Y1679" s="159"/>
      <c r="Z1679" s="159"/>
      <c r="AA1679" s="108"/>
    </row>
    <row r="1680" spans="1:27" ht="14.5" customHeight="1">
      <c r="A1680" s="41" t="s">
        <v>8399</v>
      </c>
      <c r="B1680" s="119" t="s">
        <v>8356</v>
      </c>
      <c r="C1680" s="120" t="s">
        <v>1390</v>
      </c>
      <c r="D1680" s="135" t="s">
        <v>25</v>
      </c>
      <c r="E1680" s="119" t="s">
        <v>12</v>
      </c>
      <c r="F1680" s="118" t="s">
        <v>8398</v>
      </c>
      <c r="G1680" s="117">
        <v>1.0453782012999999</v>
      </c>
      <c r="H1680" s="117">
        <v>2.99853263E-2</v>
      </c>
      <c r="I1680" s="117">
        <v>7.4780447E-2</v>
      </c>
      <c r="J1680" s="117">
        <v>0.15673683799999999</v>
      </c>
      <c r="K1680" s="117">
        <v>0.78387558999999996</v>
      </c>
      <c r="L1680" s="116">
        <v>5.893801428571428</v>
      </c>
      <c r="M1680" s="115">
        <v>100.8755</v>
      </c>
      <c r="N1680" s="114">
        <v>0.11719633</v>
      </c>
      <c r="O1680" s="114">
        <v>0.11057562</v>
      </c>
      <c r="P1680" s="114">
        <v>4.9487155999999996E-3</v>
      </c>
      <c r="Q1680" s="114">
        <v>1.6719975999999999E-3</v>
      </c>
      <c r="R1680" s="113">
        <v>6.6292336351E-6</v>
      </c>
      <c r="S1680" s="112">
        <v>1.8301463105810001E-8</v>
      </c>
      <c r="T1680" s="112">
        <v>0.23417333381</v>
      </c>
      <c r="U1680" s="111">
        <v>3.0388162E-4</v>
      </c>
      <c r="V1680" s="151"/>
      <c r="W1680" s="143"/>
      <c r="X1680" s="76" t="s">
        <v>1170</v>
      </c>
      <c r="Y1680" s="159"/>
      <c r="Z1680" s="159"/>
      <c r="AA1680" s="108"/>
    </row>
    <row r="1681" spans="1:27" ht="14.5" customHeight="1">
      <c r="A1681" s="41" t="s">
        <v>8397</v>
      </c>
      <c r="B1681" s="119" t="s">
        <v>8356</v>
      </c>
      <c r="C1681" s="120" t="s">
        <v>1391</v>
      </c>
      <c r="D1681" s="135" t="s">
        <v>25</v>
      </c>
      <c r="E1681" s="119" t="s">
        <v>12</v>
      </c>
      <c r="F1681" s="118" t="s">
        <v>8396</v>
      </c>
      <c r="G1681" s="117">
        <v>0.11509106971999999</v>
      </c>
      <c r="H1681" s="117">
        <v>3.30123892E-3</v>
      </c>
      <c r="I1681" s="117">
        <v>8.2329644000000007E-3</v>
      </c>
      <c r="J1681" s="117">
        <v>1.7255966399999999E-2</v>
      </c>
      <c r="K1681" s="117">
        <v>8.63009E-2</v>
      </c>
      <c r="L1681" s="116">
        <v>0.648878947368421</v>
      </c>
      <c r="M1681" s="115">
        <v>11.105903</v>
      </c>
      <c r="N1681" s="114">
        <v>1.2902748E-2</v>
      </c>
      <c r="O1681" s="114">
        <v>1.2173839000000001E-2</v>
      </c>
      <c r="P1681" s="114">
        <v>5.4482958999999996E-4</v>
      </c>
      <c r="Q1681" s="114">
        <v>1.8407883E-4</v>
      </c>
      <c r="R1681" s="113">
        <v>7.2984646587000001E-7</v>
      </c>
      <c r="S1681" s="112">
        <v>2.0149023582399999E-9</v>
      </c>
      <c r="T1681" s="112">
        <v>2.5781348457999998E-2</v>
      </c>
      <c r="U1681" s="122">
        <v>3.3455893E-5</v>
      </c>
      <c r="V1681" s="151"/>
      <c r="W1681" s="143"/>
      <c r="X1681" s="76" t="s">
        <v>1171</v>
      </c>
      <c r="Y1681" s="159"/>
      <c r="Z1681" s="159"/>
      <c r="AA1681" s="108"/>
    </row>
    <row r="1682" spans="1:27" ht="14.5" customHeight="1">
      <c r="A1682" s="41" t="s">
        <v>8395</v>
      </c>
      <c r="B1682" s="119" t="s">
        <v>8356</v>
      </c>
      <c r="C1682" s="120" t="s">
        <v>1392</v>
      </c>
      <c r="D1682" s="135" t="s">
        <v>25</v>
      </c>
      <c r="E1682" s="119" t="s">
        <v>12</v>
      </c>
      <c r="F1682" s="118" t="s">
        <v>8394</v>
      </c>
      <c r="G1682" s="117">
        <v>0.24939633171</v>
      </c>
      <c r="H1682" s="117">
        <v>7.1536123099999998E-3</v>
      </c>
      <c r="I1682" s="117">
        <v>1.78404034E-2</v>
      </c>
      <c r="J1682" s="117">
        <v>3.7392775999999996E-2</v>
      </c>
      <c r="K1682" s="117">
        <v>0.18700954</v>
      </c>
      <c r="L1682" s="116">
        <v>1.4060867669172932</v>
      </c>
      <c r="M1682" s="115">
        <v>24.065912000000001</v>
      </c>
      <c r="N1682" s="114">
        <v>2.7959578999999998E-2</v>
      </c>
      <c r="O1682" s="114">
        <v>2.6380073E-2</v>
      </c>
      <c r="P1682" s="114">
        <v>1.1806172E-3</v>
      </c>
      <c r="Q1682" s="114">
        <v>3.9888918999999998E-4</v>
      </c>
      <c r="R1682" s="113">
        <v>1.5815391334000001E-6</v>
      </c>
      <c r="S1682" s="112">
        <v>4.36618794564E-9</v>
      </c>
      <c r="T1682" s="112">
        <v>5.5866833584999998E-2</v>
      </c>
      <c r="U1682" s="122">
        <v>7.2497171000000002E-5</v>
      </c>
      <c r="V1682" s="151"/>
      <c r="W1682" s="143"/>
      <c r="X1682" s="76" t="s">
        <v>1172</v>
      </c>
      <c r="Y1682" s="159"/>
      <c r="Z1682" s="159"/>
      <c r="AA1682" s="108"/>
    </row>
    <row r="1683" spans="1:27" ht="14.5" customHeight="1">
      <c r="A1683" s="41" t="s">
        <v>8393</v>
      </c>
      <c r="B1683" s="119" t="s">
        <v>8356</v>
      </c>
      <c r="C1683" s="120" t="s">
        <v>1393</v>
      </c>
      <c r="D1683" s="135" t="s">
        <v>25</v>
      </c>
      <c r="E1683" s="119" t="s">
        <v>12</v>
      </c>
      <c r="F1683" s="118" t="s">
        <v>8392</v>
      </c>
      <c r="G1683" s="117">
        <v>0.37409449789999999</v>
      </c>
      <c r="H1683" s="117">
        <v>1.07304184E-2</v>
      </c>
      <c r="I1683" s="117">
        <v>2.6760605E-2</v>
      </c>
      <c r="J1683" s="117">
        <v>5.6089164500000004E-2</v>
      </c>
      <c r="K1683" s="117">
        <v>0.28051430999999999</v>
      </c>
      <c r="L1683" s="116">
        <v>2.1091301503759396</v>
      </c>
      <c r="M1683" s="115">
        <v>36.098868000000003</v>
      </c>
      <c r="N1683" s="114">
        <v>4.1939368999999997E-2</v>
      </c>
      <c r="O1683" s="114">
        <v>3.9570108999999999E-2</v>
      </c>
      <c r="P1683" s="114">
        <v>1.7709258000000001E-3</v>
      </c>
      <c r="Q1683" s="114">
        <v>5.9833379000000003E-4</v>
      </c>
      <c r="R1683" s="113">
        <v>2.3723087400999999E-6</v>
      </c>
      <c r="S1683" s="112">
        <v>6.5492819784600003E-9</v>
      </c>
      <c r="T1683" s="112">
        <v>8.3800250877999999E-2</v>
      </c>
      <c r="U1683" s="111">
        <v>1.0874576E-4</v>
      </c>
      <c r="V1683" s="151"/>
      <c r="W1683" s="143"/>
      <c r="X1683" s="76" t="s">
        <v>1173</v>
      </c>
      <c r="Y1683" s="159"/>
      <c r="Z1683" s="159"/>
      <c r="AA1683" s="108"/>
    </row>
    <row r="1684" spans="1:27" ht="14.5" customHeight="1">
      <c r="A1684" s="41" t="s">
        <v>8391</v>
      </c>
      <c r="B1684" s="119" t="s">
        <v>8356</v>
      </c>
      <c r="C1684" s="120" t="s">
        <v>1394</v>
      </c>
      <c r="D1684" s="135" t="s">
        <v>25</v>
      </c>
      <c r="E1684" s="119" t="s">
        <v>12</v>
      </c>
      <c r="F1684" s="118" t="s">
        <v>8390</v>
      </c>
      <c r="G1684" s="117">
        <v>0.44396428960000001</v>
      </c>
      <c r="H1684" s="117">
        <v>1.2734542999999999E-2</v>
      </c>
      <c r="I1684" s="117">
        <v>3.1758695000000003E-2</v>
      </c>
      <c r="J1684" s="117">
        <v>6.65649616E-2</v>
      </c>
      <c r="K1684" s="117">
        <v>0.33290608999999999</v>
      </c>
      <c r="L1684" s="116">
        <v>2.5030533082706765</v>
      </c>
      <c r="M1684" s="115">
        <v>42.841068999999997</v>
      </c>
      <c r="N1684" s="114">
        <v>4.9772403E-2</v>
      </c>
      <c r="O1684" s="114">
        <v>4.6960636E-2</v>
      </c>
      <c r="P1684" s="114">
        <v>2.1016823999999998E-3</v>
      </c>
      <c r="Q1684" s="114">
        <v>7.1008485000000001E-4</v>
      </c>
      <c r="R1684" s="113">
        <v>2.8153857870999998E-6</v>
      </c>
      <c r="S1684" s="112">
        <v>7.7724941735800005E-9</v>
      </c>
      <c r="T1684" s="112">
        <v>9.9451659314000004E-2</v>
      </c>
      <c r="U1684" s="111">
        <v>1.2905625000000001E-4</v>
      </c>
      <c r="V1684" s="151"/>
      <c r="W1684" s="143"/>
      <c r="X1684" s="76" t="s">
        <v>1174</v>
      </c>
      <c r="Y1684" s="159"/>
      <c r="Z1684" s="159"/>
      <c r="AA1684" s="108"/>
    </row>
    <row r="1685" spans="1:27" ht="14.5" customHeight="1">
      <c r="A1685" s="41" t="s">
        <v>8389</v>
      </c>
      <c r="B1685" s="119" t="s">
        <v>8356</v>
      </c>
      <c r="C1685" s="120" t="s">
        <v>1395</v>
      </c>
      <c r="D1685" s="135" t="s">
        <v>25</v>
      </c>
      <c r="E1685" s="119" t="s">
        <v>12</v>
      </c>
      <c r="F1685" s="118" t="s">
        <v>8388</v>
      </c>
      <c r="G1685" s="117">
        <v>0.56575121700000008</v>
      </c>
      <c r="H1685" s="117">
        <v>1.6227844500000001E-2</v>
      </c>
      <c r="I1685" s="117">
        <v>4.0470644E-2</v>
      </c>
      <c r="J1685" s="117">
        <v>8.4824858500000003E-2</v>
      </c>
      <c r="K1685" s="117">
        <v>0.42422787000000001</v>
      </c>
      <c r="L1685" s="116">
        <v>3.1896832330827065</v>
      </c>
      <c r="M1685" s="115">
        <v>54.5931</v>
      </c>
      <c r="N1685" s="114">
        <v>6.3425815999999996E-2</v>
      </c>
      <c r="O1685" s="114">
        <v>5.9842734000000002E-2</v>
      </c>
      <c r="P1685" s="114">
        <v>2.6782095000000001E-3</v>
      </c>
      <c r="Q1685" s="114">
        <v>9.0487314999999999E-4</v>
      </c>
      <c r="R1685" s="113">
        <v>3.5876938513999997E-6</v>
      </c>
      <c r="S1685" s="112">
        <v>9.9046210307600015E-9</v>
      </c>
      <c r="T1685" s="112">
        <v>0.12673293917200001</v>
      </c>
      <c r="U1685" s="111">
        <v>1.6445855999999999E-4</v>
      </c>
      <c r="V1685" s="151"/>
      <c r="W1685" s="143"/>
      <c r="X1685" s="76" t="s">
        <v>1175</v>
      </c>
      <c r="Y1685" s="159"/>
      <c r="Z1685" s="159"/>
      <c r="AA1685" s="108"/>
    </row>
    <row r="1686" spans="1:27" ht="14.5" customHeight="1">
      <c r="A1686" s="41" t="s">
        <v>8387</v>
      </c>
      <c r="B1686" s="119" t="s">
        <v>8356</v>
      </c>
      <c r="C1686" s="120" t="s">
        <v>1396</v>
      </c>
      <c r="D1686" s="135" t="s">
        <v>25</v>
      </c>
      <c r="E1686" s="119" t="s">
        <v>6570</v>
      </c>
      <c r="F1686" s="118" t="s">
        <v>8386</v>
      </c>
      <c r="G1686" s="117">
        <v>1.1644964833E-2</v>
      </c>
      <c r="H1686" s="117">
        <v>3.3402080400000002E-4</v>
      </c>
      <c r="I1686" s="117">
        <v>8.3301494999999998E-4</v>
      </c>
      <c r="J1686" s="117">
        <v>1.745966179E-3</v>
      </c>
      <c r="K1686" s="117">
        <v>8.7319628999999992E-3</v>
      </c>
      <c r="L1686" s="116">
        <v>6.5653856390977428E-2</v>
      </c>
      <c r="M1686" s="115">
        <v>1.1237002</v>
      </c>
      <c r="N1686" s="114">
        <v>1.3055057E-3</v>
      </c>
      <c r="O1686" s="114">
        <v>1.2317544E-3</v>
      </c>
      <c r="P1686" s="121">
        <v>5.5126096000000003E-5</v>
      </c>
      <c r="Q1686" s="121">
        <v>1.8625176E-5</v>
      </c>
      <c r="R1686" s="113">
        <v>7.3846185497000004E-8</v>
      </c>
      <c r="S1686" s="112">
        <v>2.0386870091999999E-10</v>
      </c>
      <c r="T1686" s="112">
        <v>2.6085681393999997E-3</v>
      </c>
      <c r="U1686" s="122">
        <v>3.3850819E-6</v>
      </c>
      <c r="V1686" s="151"/>
      <c r="W1686" s="143"/>
      <c r="X1686" s="76" t="s">
        <v>1165</v>
      </c>
      <c r="Y1686" s="159"/>
      <c r="Z1686" s="159"/>
      <c r="AA1686" s="108"/>
    </row>
    <row r="1687" spans="1:27" ht="14.5" customHeight="1">
      <c r="A1687" s="41" t="s">
        <v>8385</v>
      </c>
      <c r="B1687" s="119" t="s">
        <v>8356</v>
      </c>
      <c r="C1687" s="120" t="s">
        <v>1397</v>
      </c>
      <c r="D1687" s="135" t="s">
        <v>25</v>
      </c>
      <c r="E1687" s="119" t="s">
        <v>6570</v>
      </c>
      <c r="F1687" s="118" t="s">
        <v>8384</v>
      </c>
      <c r="G1687" s="117">
        <v>0.1721883349485</v>
      </c>
      <c r="H1687" s="117">
        <v>7.8661986859999995E-3</v>
      </c>
      <c r="I1687" s="117">
        <v>2.0754804590000002E-2</v>
      </c>
      <c r="J1687" s="117">
        <v>1.10056116725E-2</v>
      </c>
      <c r="K1687" s="117">
        <v>0.13256171999999999</v>
      </c>
      <c r="L1687" s="116">
        <v>0.99670466165413529</v>
      </c>
      <c r="M1687" s="115">
        <v>15.366154</v>
      </c>
      <c r="N1687" s="114">
        <v>2.2396237999999999E-2</v>
      </c>
      <c r="O1687" s="114">
        <v>2.0922092E-2</v>
      </c>
      <c r="P1687" s="114">
        <v>9.0151577000000004E-4</v>
      </c>
      <c r="Q1687" s="114">
        <v>5.7263047000000004E-4</v>
      </c>
      <c r="R1687" s="113">
        <v>1.2543220642215E-6</v>
      </c>
      <c r="S1687" s="112">
        <v>3.3340079743877101E-9</v>
      </c>
      <c r="T1687" s="112">
        <v>8.0200345683999988E-2</v>
      </c>
      <c r="U1687" s="122">
        <v>5.5268176999999998E-5</v>
      </c>
      <c r="V1687" s="151"/>
      <c r="W1687" s="143"/>
      <c r="X1687" s="76" t="s">
        <v>1176</v>
      </c>
      <c r="Y1687" s="159"/>
      <c r="Z1687" s="159"/>
      <c r="AA1687" s="108"/>
    </row>
    <row r="1688" spans="1:27" ht="14.5" customHeight="1">
      <c r="A1688" s="41" t="s">
        <v>8383</v>
      </c>
      <c r="B1688" s="119" t="s">
        <v>8356</v>
      </c>
      <c r="C1688" s="120" t="s">
        <v>1398</v>
      </c>
      <c r="D1688" s="135" t="s">
        <v>25</v>
      </c>
      <c r="E1688" s="119" t="s">
        <v>6570</v>
      </c>
      <c r="F1688" s="118" t="s">
        <v>8382</v>
      </c>
      <c r="G1688" s="117">
        <v>0.1435370901321</v>
      </c>
      <c r="H1688" s="117">
        <v>7.5575628499999995E-3</v>
      </c>
      <c r="I1688" s="117">
        <v>1.8439854410000001E-2</v>
      </c>
      <c r="J1688" s="117">
        <v>7.2970528721000008E-3</v>
      </c>
      <c r="K1688" s="117">
        <v>0.11024262</v>
      </c>
      <c r="L1688" s="116">
        <v>0.82889187969924805</v>
      </c>
      <c r="M1688" s="115">
        <v>11.858653</v>
      </c>
      <c r="N1688" s="114">
        <v>1.8829318000000001E-2</v>
      </c>
      <c r="O1688" s="114">
        <v>1.7601367999999999E-2</v>
      </c>
      <c r="P1688" s="114">
        <v>7.6020272999999998E-4</v>
      </c>
      <c r="Q1688" s="114">
        <v>4.6774760000000001E-4</v>
      </c>
      <c r="R1688" s="113">
        <v>1.0552378679947001E-6</v>
      </c>
      <c r="S1688" s="112">
        <v>2.8114006266813201E-9</v>
      </c>
      <c r="T1688" s="112">
        <v>6.5510868234999992E-2</v>
      </c>
      <c r="U1688" s="122">
        <v>4.5170280999999998E-5</v>
      </c>
      <c r="V1688" s="164"/>
      <c r="W1688" s="143"/>
      <c r="X1688" s="76" t="s">
        <v>1177</v>
      </c>
      <c r="Y1688" s="159"/>
      <c r="Z1688" s="159"/>
      <c r="AA1688" s="108"/>
    </row>
    <row r="1689" spans="1:27" ht="14.5" customHeight="1">
      <c r="A1689" s="41" t="s">
        <v>8381</v>
      </c>
      <c r="B1689" s="119" t="s">
        <v>8356</v>
      </c>
      <c r="C1689" s="120" t="s">
        <v>1399</v>
      </c>
      <c r="D1689" s="135" t="s">
        <v>25</v>
      </c>
      <c r="E1689" s="119" t="s">
        <v>6570</v>
      </c>
      <c r="F1689" s="118" t="s">
        <v>8380</v>
      </c>
      <c r="G1689" s="117">
        <v>8.2815190017899998E-2</v>
      </c>
      <c r="H1689" s="117">
        <v>1.0113463064000001E-2</v>
      </c>
      <c r="I1689" s="117">
        <v>1.345118067E-2</v>
      </c>
      <c r="J1689" s="117">
        <v>4.9305928389999998E-4</v>
      </c>
      <c r="K1689" s="117">
        <v>5.8757486999999997E-2</v>
      </c>
      <c r="L1689" s="116">
        <v>0.44178561654135334</v>
      </c>
      <c r="M1689" s="115">
        <v>5.0681327999999999</v>
      </c>
      <c r="N1689" s="114">
        <v>1.0368041999999999E-2</v>
      </c>
      <c r="O1689" s="114">
        <v>9.6820264E-3</v>
      </c>
      <c r="P1689" s="114">
        <v>4.3527965000000001E-4</v>
      </c>
      <c r="Q1689" s="114">
        <v>2.5073610999999999E-4</v>
      </c>
      <c r="R1689" s="113">
        <v>5.8045722311529996E-7</v>
      </c>
      <c r="S1689" s="112">
        <v>1.6097620556177498E-9</v>
      </c>
      <c r="T1689" s="112">
        <v>3.5117103419199998E-2</v>
      </c>
      <c r="U1689" s="122">
        <v>2.5132898999999998E-5</v>
      </c>
      <c r="V1689" s="151"/>
      <c r="W1689" s="143"/>
      <c r="X1689" s="76" t="s">
        <v>1178</v>
      </c>
      <c r="Y1689" s="159"/>
      <c r="Z1689" s="159"/>
      <c r="AA1689" s="108"/>
    </row>
    <row r="1690" spans="1:27" ht="14.5" customHeight="1">
      <c r="A1690" s="41" t="s">
        <v>8379</v>
      </c>
      <c r="B1690" s="119" t="s">
        <v>8356</v>
      </c>
      <c r="C1690" s="120" t="s">
        <v>1400</v>
      </c>
      <c r="D1690" s="135" t="s">
        <v>25</v>
      </c>
      <c r="E1690" s="119" t="s">
        <v>12</v>
      </c>
      <c r="F1690" s="118" t="s">
        <v>8378</v>
      </c>
      <c r="G1690" s="117">
        <v>7.1931918669999997E-2</v>
      </c>
      <c r="H1690" s="117">
        <v>2.0632743700000002E-3</v>
      </c>
      <c r="I1690" s="117">
        <v>5.1456027999999994E-3</v>
      </c>
      <c r="J1690" s="117">
        <v>1.07849785E-2</v>
      </c>
      <c r="K1690" s="117">
        <v>5.3938063000000001E-2</v>
      </c>
      <c r="L1690" s="116">
        <v>0.40554934586466163</v>
      </c>
      <c r="M1690" s="115">
        <v>6.9411896000000004</v>
      </c>
      <c r="N1690" s="114">
        <v>8.0642171999999995E-3</v>
      </c>
      <c r="O1690" s="114">
        <v>7.6086493999999996E-3</v>
      </c>
      <c r="P1690" s="114">
        <v>3.4051848999999999E-4</v>
      </c>
      <c r="Q1690" s="114">
        <v>1.1504926999999999E-4</v>
      </c>
      <c r="R1690" s="113">
        <v>4.5615404291999998E-7</v>
      </c>
      <c r="S1690" s="112">
        <v>1.2593139845250002E-9</v>
      </c>
      <c r="T1690" s="112">
        <v>1.61133429111E-2</v>
      </c>
      <c r="U1690" s="122">
        <v>2.0909933000000001E-5</v>
      </c>
      <c r="V1690" s="151"/>
      <c r="W1690" s="143"/>
      <c r="X1690" s="76" t="s">
        <v>1179</v>
      </c>
      <c r="Y1690" s="159"/>
      <c r="Z1690" s="159"/>
      <c r="AA1690" s="108"/>
    </row>
    <row r="1691" spans="1:27" ht="14.5" customHeight="1">
      <c r="A1691" s="41" t="s">
        <v>8377</v>
      </c>
      <c r="B1691" s="119" t="s">
        <v>8356</v>
      </c>
      <c r="C1691" s="120" t="s">
        <v>1401</v>
      </c>
      <c r="D1691" s="135" t="s">
        <v>25</v>
      </c>
      <c r="E1691" s="119" t="s">
        <v>12</v>
      </c>
      <c r="F1691" s="118" t="s">
        <v>8376</v>
      </c>
      <c r="G1691" s="117">
        <v>0.14386384135999999</v>
      </c>
      <c r="H1691" s="117">
        <v>4.1265487500000003E-3</v>
      </c>
      <c r="I1691" s="117">
        <v>1.0291205599999999E-2</v>
      </c>
      <c r="J1691" s="117">
        <v>2.1569957010000002E-2</v>
      </c>
      <c r="K1691" s="117">
        <v>0.10787613</v>
      </c>
      <c r="L1691" s="116">
        <v>0.81109872180451126</v>
      </c>
      <c r="M1691" s="115">
        <v>13.882379</v>
      </c>
      <c r="N1691" s="114">
        <v>1.6128434000000001E-2</v>
      </c>
      <c r="O1691" s="114">
        <v>1.5217299E-2</v>
      </c>
      <c r="P1691" s="114">
        <v>6.8103697999999998E-4</v>
      </c>
      <c r="Q1691" s="114">
        <v>2.3009853E-4</v>
      </c>
      <c r="R1691" s="113">
        <v>9.1230808983000001E-7</v>
      </c>
      <c r="S1691" s="112">
        <v>2.5186278660499998E-9</v>
      </c>
      <c r="T1691" s="112">
        <v>3.2226684822000001E-2</v>
      </c>
      <c r="U1691" s="122">
        <v>4.1819866000000003E-5</v>
      </c>
      <c r="V1691" s="151"/>
      <c r="W1691" s="143"/>
      <c r="X1691" s="76" t="s">
        <v>1180</v>
      </c>
      <c r="Y1691" s="159"/>
      <c r="Z1691" s="159"/>
      <c r="AA1691" s="108"/>
    </row>
    <row r="1692" spans="1:27" ht="14.5" customHeight="1">
      <c r="A1692" s="41" t="s">
        <v>8375</v>
      </c>
      <c r="B1692" s="119" t="s">
        <v>8356</v>
      </c>
      <c r="C1692" s="120" t="s">
        <v>1402</v>
      </c>
      <c r="D1692" s="135" t="s">
        <v>25</v>
      </c>
      <c r="E1692" s="119" t="s">
        <v>6570</v>
      </c>
      <c r="F1692" s="118" t="s">
        <v>8374</v>
      </c>
      <c r="G1692" s="117">
        <v>0.15089934088000001</v>
      </c>
      <c r="H1692" s="117">
        <v>4.3283529700000002E-3</v>
      </c>
      <c r="I1692" s="117">
        <v>1.0794485499999999E-2</v>
      </c>
      <c r="J1692" s="117">
        <v>2.262481241E-2</v>
      </c>
      <c r="K1692" s="117">
        <v>0.11315169</v>
      </c>
      <c r="L1692" s="116">
        <v>0.85076458646616537</v>
      </c>
      <c r="M1692" s="115">
        <v>14.561280999999999</v>
      </c>
      <c r="N1692" s="114">
        <v>1.6917176999999999E-2</v>
      </c>
      <c r="O1692" s="114">
        <v>1.5961484000000001E-2</v>
      </c>
      <c r="P1692" s="114">
        <v>7.1434232999999995E-4</v>
      </c>
      <c r="Q1692" s="114">
        <v>2.4135123999999999E-4</v>
      </c>
      <c r="R1692" s="113">
        <v>9.5692348807000004E-7</v>
      </c>
      <c r="S1692" s="112">
        <v>2.6417986014889996E-9</v>
      </c>
      <c r="T1692" s="112">
        <v>3.3802695205999995E-2</v>
      </c>
      <c r="U1692" s="122">
        <v>4.3865020000000002E-5</v>
      </c>
      <c r="V1692" s="151"/>
      <c r="W1692" s="143"/>
      <c r="X1692" s="76" t="s">
        <v>1279</v>
      </c>
      <c r="Y1692" s="159"/>
      <c r="Z1692" s="159"/>
      <c r="AA1692" s="108"/>
    </row>
    <row r="1693" spans="1:27" ht="14.5" customHeight="1">
      <c r="A1693" s="41" t="s">
        <v>8373</v>
      </c>
      <c r="B1693" s="119" t="s">
        <v>8356</v>
      </c>
      <c r="C1693" s="120" t="s">
        <v>1403</v>
      </c>
      <c r="D1693" s="135" t="s">
        <v>25</v>
      </c>
      <c r="E1693" s="119" t="s">
        <v>12</v>
      </c>
      <c r="F1693" s="118" t="s">
        <v>8372</v>
      </c>
      <c r="G1693" s="117">
        <v>0.47950569510000002</v>
      </c>
      <c r="H1693" s="117">
        <v>1.37540023E-2</v>
      </c>
      <c r="I1693" s="117">
        <v>3.4301127000000001E-2</v>
      </c>
      <c r="J1693" s="117">
        <v>7.1893795800000007E-2</v>
      </c>
      <c r="K1693" s="117">
        <v>0.35955677000000003</v>
      </c>
      <c r="L1693" s="116">
        <v>2.7034343609022558</v>
      </c>
      <c r="M1693" s="115">
        <v>46.270695000000003</v>
      </c>
      <c r="N1693" s="114">
        <v>5.3756915000000002E-2</v>
      </c>
      <c r="O1693" s="114">
        <v>5.0720053000000001E-2</v>
      </c>
      <c r="P1693" s="114">
        <v>2.2699319000000001E-3</v>
      </c>
      <c r="Q1693" s="114">
        <v>7.6693043999999995E-4</v>
      </c>
      <c r="R1693" s="113">
        <v>3.0407705872999999E-6</v>
      </c>
      <c r="S1693" s="112">
        <v>8.3947184227299981E-9</v>
      </c>
      <c r="T1693" s="112">
        <v>0.10741322179</v>
      </c>
      <c r="U1693" s="111">
        <v>1.3938779999999999E-4</v>
      </c>
      <c r="V1693" s="151"/>
      <c r="W1693" s="143"/>
      <c r="X1693" s="76" t="s">
        <v>1181</v>
      </c>
      <c r="Y1693" s="159"/>
      <c r="Z1693" s="159"/>
      <c r="AA1693" s="108"/>
    </row>
    <row r="1694" spans="1:27" ht="14.5" customHeight="1">
      <c r="A1694" s="41" t="s">
        <v>8371</v>
      </c>
      <c r="B1694" s="119" t="s">
        <v>8356</v>
      </c>
      <c r="C1694" s="120" t="s">
        <v>1404</v>
      </c>
      <c r="D1694" s="135" t="s">
        <v>25</v>
      </c>
      <c r="E1694" s="119" t="s">
        <v>12</v>
      </c>
      <c r="F1694" s="118" t="s">
        <v>8370</v>
      </c>
      <c r="G1694" s="117">
        <v>1.5344181551</v>
      </c>
      <c r="H1694" s="117">
        <v>4.4012808200000003E-2</v>
      </c>
      <c r="I1694" s="117">
        <v>0.109763604</v>
      </c>
      <c r="J1694" s="117">
        <v>0.23006014290000001</v>
      </c>
      <c r="K1694" s="117">
        <v>1.1505816</v>
      </c>
      <c r="L1694" s="116">
        <v>8.6509894736842092</v>
      </c>
      <c r="M1694" s="115">
        <v>148.06622999999999</v>
      </c>
      <c r="N1694" s="114">
        <v>0.17202213</v>
      </c>
      <c r="O1694" s="114">
        <v>0.16230417</v>
      </c>
      <c r="P1694" s="114">
        <v>7.2637819999999999E-3</v>
      </c>
      <c r="Q1694" s="114">
        <v>2.4541773999999998E-3</v>
      </c>
      <c r="R1694" s="113">
        <v>9.7304657354000005E-6</v>
      </c>
      <c r="S1694" s="112">
        <v>2.6863099430720001E-8</v>
      </c>
      <c r="T1694" s="112">
        <v>0.34372232573</v>
      </c>
      <c r="U1694" s="111">
        <v>4.4604095999999999E-4</v>
      </c>
      <c r="V1694" s="151"/>
      <c r="W1694" s="143"/>
      <c r="X1694" s="76" t="s">
        <v>1182</v>
      </c>
      <c r="Y1694" s="159"/>
      <c r="Z1694" s="159"/>
      <c r="AA1694" s="108"/>
    </row>
    <row r="1695" spans="1:27" ht="14.5" customHeight="1">
      <c r="A1695" s="41" t="s">
        <v>8369</v>
      </c>
      <c r="B1695" s="119" t="s">
        <v>8356</v>
      </c>
      <c r="C1695" s="120" t="s">
        <v>1405</v>
      </c>
      <c r="D1695" s="135" t="s">
        <v>25</v>
      </c>
      <c r="E1695" s="119" t="s">
        <v>12</v>
      </c>
      <c r="F1695" s="118" t="s">
        <v>8368</v>
      </c>
      <c r="G1695" s="117">
        <v>2.2057504205000003</v>
      </c>
      <c r="H1695" s="117">
        <v>6.3269107500000005E-2</v>
      </c>
      <c r="I1695" s="117">
        <v>0.157786916</v>
      </c>
      <c r="J1695" s="117">
        <v>0.33071509700000001</v>
      </c>
      <c r="K1695" s="117">
        <v>1.6539793</v>
      </c>
      <c r="L1695" s="116">
        <v>12.435934586466166</v>
      </c>
      <c r="M1695" s="115">
        <v>212.84754000000001</v>
      </c>
      <c r="N1695" s="114">
        <v>0.24728453</v>
      </c>
      <c r="O1695" s="114">
        <v>0.23331481000000001</v>
      </c>
      <c r="P1695" s="114">
        <v>1.0441801000000001E-2</v>
      </c>
      <c r="Q1695" s="114">
        <v>3.5279188E-3</v>
      </c>
      <c r="R1695" s="113">
        <v>1.3987698008999999E-5</v>
      </c>
      <c r="S1695" s="112">
        <v>3.8616129449E-8</v>
      </c>
      <c r="T1695" s="112">
        <v>0.49410628080000002</v>
      </c>
      <c r="U1695" s="111">
        <v>6.4119093E-4</v>
      </c>
      <c r="V1695" s="151"/>
      <c r="W1695" s="143"/>
      <c r="X1695" s="76" t="s">
        <v>1183</v>
      </c>
      <c r="Y1695" s="159"/>
      <c r="Z1695" s="159"/>
      <c r="AA1695" s="108"/>
    </row>
    <row r="1696" spans="1:27" ht="14.5" customHeight="1">
      <c r="A1696" s="41" t="s">
        <v>8367</v>
      </c>
      <c r="B1696" s="119" t="s">
        <v>8356</v>
      </c>
      <c r="C1696" s="120" t="s">
        <v>1406</v>
      </c>
      <c r="D1696" s="135" t="s">
        <v>25</v>
      </c>
      <c r="E1696" s="119" t="s">
        <v>5709</v>
      </c>
      <c r="F1696" s="118" t="s">
        <v>8366</v>
      </c>
      <c r="G1696" s="117">
        <v>4.8035480120000003E-3</v>
      </c>
      <c r="H1696" s="117">
        <v>1.3778358299999999E-4</v>
      </c>
      <c r="I1696" s="117">
        <v>3.4361866999999999E-4</v>
      </c>
      <c r="J1696" s="117">
        <v>7.202110590000001E-4</v>
      </c>
      <c r="K1696" s="117">
        <v>3.6019347E-3</v>
      </c>
      <c r="L1696" s="116">
        <v>2.7082215789473684E-2</v>
      </c>
      <c r="M1696" s="115">
        <v>0.46352631999999999</v>
      </c>
      <c r="N1696" s="114">
        <v>5.3852108000000004E-4</v>
      </c>
      <c r="O1696" s="114">
        <v>5.0809868000000001E-4</v>
      </c>
      <c r="P1696" s="121">
        <v>2.2739514999999999E-5</v>
      </c>
      <c r="Q1696" s="121">
        <v>7.6828851999999994E-6</v>
      </c>
      <c r="R1696" s="113">
        <v>3.0461551318000002E-8</v>
      </c>
      <c r="S1696" s="112">
        <v>8.4095838189499996E-11</v>
      </c>
      <c r="T1696" s="112">
        <v>1.0760343175000001E-3</v>
      </c>
      <c r="U1696" s="122">
        <v>1.3963462999999999E-6</v>
      </c>
      <c r="V1696" s="151"/>
      <c r="W1696" s="143"/>
      <c r="X1696" s="76" t="s">
        <v>1184</v>
      </c>
      <c r="Y1696" s="159"/>
      <c r="Z1696" s="159"/>
      <c r="AA1696" s="108"/>
    </row>
    <row r="1697" spans="1:27" ht="14.5" customHeight="1">
      <c r="A1697" s="41" t="s">
        <v>8365</v>
      </c>
      <c r="B1697" s="119" t="s">
        <v>8356</v>
      </c>
      <c r="C1697" s="120" t="s">
        <v>1407</v>
      </c>
      <c r="D1697" s="135" t="s">
        <v>25</v>
      </c>
      <c r="E1697" s="119" t="s">
        <v>5709</v>
      </c>
      <c r="F1697" s="118" t="s">
        <v>8364</v>
      </c>
      <c r="G1697" s="117">
        <v>9.5901138310000005E-3</v>
      </c>
      <c r="H1697" s="117">
        <v>2.7508005600000002E-4</v>
      </c>
      <c r="I1697" s="117">
        <v>6.8602251999999998E-4</v>
      </c>
      <c r="J1697" s="117">
        <v>1.437875955E-3</v>
      </c>
      <c r="K1697" s="117">
        <v>7.1911353000000001E-3</v>
      </c>
      <c r="L1697" s="116">
        <v>5.406868646616541E-2</v>
      </c>
      <c r="M1697" s="115">
        <v>0.92541390999999995</v>
      </c>
      <c r="N1697" s="114">
        <v>1.0751383000000001E-3</v>
      </c>
      <c r="O1697" s="114">
        <v>1.0144011000000001E-3</v>
      </c>
      <c r="P1697" s="121">
        <v>4.5398636999999997E-5</v>
      </c>
      <c r="Q1697" s="121">
        <v>1.5338609E-5</v>
      </c>
      <c r="R1697" s="113">
        <v>6.0815410347000001E-8</v>
      </c>
      <c r="S1697" s="112">
        <v>1.678943662545E-10</v>
      </c>
      <c r="T1697" s="112">
        <v>2.1482645358000003E-3</v>
      </c>
      <c r="U1697" s="122">
        <v>2.7877559999999999E-6</v>
      </c>
      <c r="V1697" s="151"/>
      <c r="W1697" s="143"/>
      <c r="X1697" s="76" t="s">
        <v>1185</v>
      </c>
      <c r="Y1697" s="159"/>
      <c r="Z1697" s="159"/>
      <c r="AA1697" s="108"/>
    </row>
    <row r="1698" spans="1:27" ht="14.5" customHeight="1">
      <c r="A1698" s="41" t="s">
        <v>8363</v>
      </c>
      <c r="B1698" s="119" t="s">
        <v>8356</v>
      </c>
      <c r="C1698" s="120" t="s">
        <v>1408</v>
      </c>
      <c r="D1698" s="135" t="s">
        <v>25</v>
      </c>
      <c r="E1698" s="119" t="s">
        <v>5709</v>
      </c>
      <c r="F1698" s="118" t="s">
        <v>8362</v>
      </c>
      <c r="G1698" s="117">
        <v>1.9189931537E-2</v>
      </c>
      <c r="H1698" s="117">
        <v>5.5043845700000001E-4</v>
      </c>
      <c r="I1698" s="117">
        <v>1.3727392299999999E-3</v>
      </c>
      <c r="J1698" s="117">
        <v>2.8772068499999998E-3</v>
      </c>
      <c r="K1698" s="117">
        <v>1.4389547000000001E-2</v>
      </c>
      <c r="L1698" s="116">
        <v>0.10819208270676692</v>
      </c>
      <c r="M1698" s="115">
        <v>1.8517642000000001</v>
      </c>
      <c r="N1698" s="114">
        <v>2.1513645E-3</v>
      </c>
      <c r="O1698" s="114">
        <v>2.0298285999999998E-3</v>
      </c>
      <c r="P1698" s="121">
        <v>9.0843213E-5</v>
      </c>
      <c r="Q1698" s="121">
        <v>3.0692738000000002E-5</v>
      </c>
      <c r="R1698" s="113">
        <v>1.21692355401E-7</v>
      </c>
      <c r="S1698" s="112">
        <v>3.3595863169449995E-10</v>
      </c>
      <c r="T1698" s="112">
        <v>4.2987028997E-3</v>
      </c>
      <c r="U1698" s="122">
        <v>5.5783328999999999E-6</v>
      </c>
      <c r="V1698" s="151"/>
      <c r="W1698" s="143"/>
      <c r="X1698" s="76" t="s">
        <v>1186</v>
      </c>
      <c r="Y1698" s="159"/>
      <c r="Z1698" s="159"/>
      <c r="AA1698" s="108"/>
    </row>
    <row r="1699" spans="1:27" ht="14.5" customHeight="1">
      <c r="A1699" s="41" t="s">
        <v>8361</v>
      </c>
      <c r="B1699" s="119" t="s">
        <v>8356</v>
      </c>
      <c r="C1699" s="120" t="s">
        <v>1409</v>
      </c>
      <c r="D1699" s="135" t="s">
        <v>25</v>
      </c>
      <c r="E1699" s="119" t="s">
        <v>5709</v>
      </c>
      <c r="F1699" s="118" t="s">
        <v>8360</v>
      </c>
      <c r="G1699" s="117">
        <v>4.5075718109999996E-2</v>
      </c>
      <c r="H1699" s="117">
        <v>1.29293886E-3</v>
      </c>
      <c r="I1699" s="117">
        <v>3.2244621E-3</v>
      </c>
      <c r="J1699" s="117">
        <v>6.7583441500000006E-3</v>
      </c>
      <c r="K1699" s="117">
        <v>3.3799972999999997E-2</v>
      </c>
      <c r="L1699" s="116">
        <v>0.25413513533834581</v>
      </c>
      <c r="M1699" s="115">
        <v>4.3496560999999998</v>
      </c>
      <c r="N1699" s="114">
        <v>5.0533948000000004E-3</v>
      </c>
      <c r="O1699" s="114">
        <v>4.7679159E-3</v>
      </c>
      <c r="P1699" s="114">
        <v>2.1338393000000001E-4</v>
      </c>
      <c r="Q1699" s="121">
        <v>7.2094953000000005E-5</v>
      </c>
      <c r="R1699" s="113">
        <v>2.8584628025999998E-7</v>
      </c>
      <c r="S1699" s="112">
        <v>7.8914175633799989E-10</v>
      </c>
      <c r="T1699" s="112">
        <v>1.00973325996E-2</v>
      </c>
      <c r="U1699" s="122">
        <v>1.3103088E-5</v>
      </c>
      <c r="V1699" s="151"/>
      <c r="W1699" s="143"/>
      <c r="X1699" s="76" t="s">
        <v>1187</v>
      </c>
      <c r="Y1699" s="159"/>
      <c r="Z1699" s="159"/>
      <c r="AA1699" s="108"/>
    </row>
    <row r="1700" spans="1:27" ht="14.5" customHeight="1">
      <c r="A1700" s="41" t="s">
        <v>8359</v>
      </c>
      <c r="B1700" s="119" t="s">
        <v>8356</v>
      </c>
      <c r="C1700" s="120" t="s">
        <v>1410</v>
      </c>
      <c r="D1700" s="135" t="s">
        <v>25</v>
      </c>
      <c r="E1700" s="119" t="s">
        <v>6570</v>
      </c>
      <c r="F1700" s="118" t="s">
        <v>8358</v>
      </c>
      <c r="G1700" s="117">
        <v>1.1644964833E-2</v>
      </c>
      <c r="H1700" s="117">
        <v>3.3402080400000002E-4</v>
      </c>
      <c r="I1700" s="117">
        <v>8.3301494999999998E-4</v>
      </c>
      <c r="J1700" s="117">
        <v>1.745966179E-3</v>
      </c>
      <c r="K1700" s="117">
        <v>8.7319628999999992E-3</v>
      </c>
      <c r="L1700" s="116">
        <v>6.5653856390977428E-2</v>
      </c>
      <c r="M1700" s="115">
        <v>1.1237002</v>
      </c>
      <c r="N1700" s="114">
        <v>1.3055057E-3</v>
      </c>
      <c r="O1700" s="114">
        <v>1.2317544E-3</v>
      </c>
      <c r="P1700" s="121">
        <v>5.5126096000000003E-5</v>
      </c>
      <c r="Q1700" s="121">
        <v>1.8625176E-5</v>
      </c>
      <c r="R1700" s="113">
        <v>7.3846185497000004E-8</v>
      </c>
      <c r="S1700" s="112">
        <v>2.0386870091999999E-10</v>
      </c>
      <c r="T1700" s="112">
        <v>2.6085681393999997E-3</v>
      </c>
      <c r="U1700" s="122">
        <v>3.3850819E-6</v>
      </c>
      <c r="V1700" s="151"/>
      <c r="W1700" s="143"/>
      <c r="X1700" s="76" t="s">
        <v>1165</v>
      </c>
      <c r="Y1700" s="159"/>
      <c r="Z1700" s="159"/>
      <c r="AA1700" s="108"/>
    </row>
    <row r="1701" spans="1:27" ht="14.5" customHeight="1">
      <c r="A1701" s="41" t="s">
        <v>8357</v>
      </c>
      <c r="B1701" s="119" t="s">
        <v>8356</v>
      </c>
      <c r="C1701" s="120" t="s">
        <v>634</v>
      </c>
      <c r="D1701" s="135" t="s">
        <v>25</v>
      </c>
      <c r="E1701" s="119" t="s">
        <v>12</v>
      </c>
      <c r="F1701" s="118" t="s">
        <v>8355</v>
      </c>
      <c r="G1701" s="117">
        <v>5.6499720493388153E-2</v>
      </c>
      <c r="H1701" s="117">
        <v>1.62199836E-3</v>
      </c>
      <c r="I1701" s="117">
        <v>6.7581584230000007E-3</v>
      </c>
      <c r="J1701" s="117">
        <v>2.3095758710388159E-2</v>
      </c>
      <c r="K1701" s="117">
        <v>2.5023805E-2</v>
      </c>
      <c r="L1701" s="116">
        <v>0.18814890977443607</v>
      </c>
      <c r="M1701" s="115">
        <v>3.2437762000000001</v>
      </c>
      <c r="N1701" s="114">
        <v>5.0680745999999999E-3</v>
      </c>
      <c r="O1701" s="114">
        <v>4.8132671999999996E-3</v>
      </c>
      <c r="P1701" s="114">
        <v>1.8386891E-4</v>
      </c>
      <c r="Q1701" s="121">
        <v>7.093852E-5</v>
      </c>
      <c r="R1701" s="113">
        <v>2.8856517937840808E-7</v>
      </c>
      <c r="S1701" s="112">
        <v>6.7998856519039709E-10</v>
      </c>
      <c r="T1701" s="112">
        <v>9.9353670200000004E-3</v>
      </c>
      <c r="U1701" s="122">
        <v>1.1443904E-5</v>
      </c>
      <c r="V1701" s="151"/>
      <c r="W1701" s="143"/>
      <c r="X1701" s="76" t="s">
        <v>1188</v>
      </c>
      <c r="Y1701" s="159"/>
      <c r="Z1701" s="159"/>
      <c r="AA1701" s="108"/>
    </row>
    <row r="1702" spans="1:27" ht="14.5" customHeight="1">
      <c r="B1702" s="119" t="s">
        <v>8343</v>
      </c>
      <c r="C1702" s="133" t="s">
        <v>1377</v>
      </c>
      <c r="D1702" s="133" t="s">
        <v>1376</v>
      </c>
      <c r="G1702" s="131"/>
      <c r="H1702" s="131"/>
      <c r="I1702" s="131"/>
      <c r="J1702" s="131"/>
      <c r="K1702" s="131"/>
      <c r="L1702" s="131"/>
      <c r="M1702" s="100"/>
      <c r="N1702" s="41"/>
      <c r="O1702" s="41"/>
      <c r="V1702" s="130"/>
      <c r="W1702" s="144"/>
      <c r="X1702" s="76"/>
      <c r="Y1702" s="159"/>
      <c r="Z1702" s="159"/>
      <c r="AA1702" s="108"/>
    </row>
    <row r="1703" spans="1:27" ht="14.5" customHeight="1">
      <c r="A1703" s="41" t="s">
        <v>8354</v>
      </c>
      <c r="B1703" s="119" t="s">
        <v>8343</v>
      </c>
      <c r="C1703" s="120" t="s">
        <v>1411</v>
      </c>
      <c r="D1703" s="135" t="s">
        <v>1376</v>
      </c>
      <c r="E1703" s="119" t="s">
        <v>6570</v>
      </c>
      <c r="F1703" s="118" t="s">
        <v>8353</v>
      </c>
      <c r="G1703" s="117">
        <v>2.2115280545452313E-2</v>
      </c>
      <c r="H1703" s="117">
        <v>9.0135826479999996E-4</v>
      </c>
      <c r="I1703" s="117">
        <v>1.7842301089999999E-3</v>
      </c>
      <c r="J1703" s="117">
        <v>1.7223481716523124E-3</v>
      </c>
      <c r="K1703" s="117">
        <v>1.7707344E-2</v>
      </c>
      <c r="L1703" s="116">
        <v>0.13313792481203007</v>
      </c>
      <c r="M1703" s="115">
        <v>3.5910228000000002</v>
      </c>
      <c r="N1703" s="114">
        <v>2.7434728000000001E-3</v>
      </c>
      <c r="O1703" s="114">
        <v>2.5097631E-3</v>
      </c>
      <c r="P1703" s="114">
        <v>1.1409353E-4</v>
      </c>
      <c r="Q1703" s="114">
        <v>1.1961611E-4</v>
      </c>
      <c r="R1703" s="113">
        <v>1.5046541130296484E-7</v>
      </c>
      <c r="S1703" s="112">
        <v>4.2194354093928964E-10</v>
      </c>
      <c r="T1703" s="112">
        <v>1.6752956799100001E-2</v>
      </c>
      <c r="U1703" s="122">
        <v>8.0604874999999993E-6</v>
      </c>
      <c r="V1703" s="151"/>
      <c r="W1703" s="143"/>
      <c r="X1703" s="42" t="s">
        <v>1370</v>
      </c>
      <c r="Y1703" s="159"/>
      <c r="Z1703" s="159"/>
      <c r="AA1703" s="108"/>
    </row>
    <row r="1704" spans="1:27" ht="14.5" customHeight="1">
      <c r="A1704" s="41" t="s">
        <v>8352</v>
      </c>
      <c r="B1704" s="119" t="s">
        <v>8343</v>
      </c>
      <c r="C1704" s="120" t="s">
        <v>1412</v>
      </c>
      <c r="D1704" s="135" t="s">
        <v>1376</v>
      </c>
      <c r="E1704" s="119" t="s">
        <v>7747</v>
      </c>
      <c r="F1704" s="118" t="s">
        <v>8351</v>
      </c>
      <c r="G1704" s="117">
        <v>3.9700942145999996E-3</v>
      </c>
      <c r="H1704" s="117">
        <v>1.1802159659999999E-4</v>
      </c>
      <c r="I1704" s="117">
        <v>8.5493688399999998E-4</v>
      </c>
      <c r="J1704" s="117">
        <v>1.3619107339999999E-3</v>
      </c>
      <c r="K1704" s="117">
        <v>1.6352249999999999E-3</v>
      </c>
      <c r="L1704" s="116">
        <v>1.2294924812030074E-2</v>
      </c>
      <c r="M1704" s="115">
        <v>0.27237514000000002</v>
      </c>
      <c r="N1704" s="114">
        <v>2.9133893000000001E-4</v>
      </c>
      <c r="O1704" s="114">
        <v>2.7120642999999998E-4</v>
      </c>
      <c r="P1704" s="121">
        <v>1.0877707E-5</v>
      </c>
      <c r="Q1704" s="121">
        <v>9.2547958000000007E-6</v>
      </c>
      <c r="R1704" s="113">
        <v>1.6259378254899999E-8</v>
      </c>
      <c r="S1704" s="112">
        <v>4.0228204451340002E-11</v>
      </c>
      <c r="T1704" s="112">
        <v>1.2961899016999999E-3</v>
      </c>
      <c r="U1704" s="122">
        <v>7.9946990000000001E-7</v>
      </c>
      <c r="V1704" s="151"/>
      <c r="W1704" s="143"/>
      <c r="X1704" s="76" t="s">
        <v>1434</v>
      </c>
      <c r="Y1704" s="159"/>
      <c r="Z1704" s="159"/>
      <c r="AA1704" s="108"/>
    </row>
    <row r="1705" spans="1:27" ht="14.5" customHeight="1">
      <c r="A1705" s="41" t="s">
        <v>8350</v>
      </c>
      <c r="B1705" s="119" t="s">
        <v>8343</v>
      </c>
      <c r="C1705" s="120" t="s">
        <v>1424</v>
      </c>
      <c r="D1705" s="135" t="s">
        <v>1376</v>
      </c>
      <c r="E1705" s="119" t="s">
        <v>7747</v>
      </c>
      <c r="F1705" s="118" t="s">
        <v>8349</v>
      </c>
      <c r="G1705" s="117">
        <v>7.5980701070000002E-3</v>
      </c>
      <c r="H1705" s="117">
        <v>3.5008171699999998E-4</v>
      </c>
      <c r="I1705" s="117">
        <v>1.66239319E-3</v>
      </c>
      <c r="J1705" s="117">
        <v>2.6480078999999998E-3</v>
      </c>
      <c r="K1705" s="117">
        <v>2.9375872999999999E-3</v>
      </c>
      <c r="L1705" s="116">
        <v>2.2087122556390976E-2</v>
      </c>
      <c r="M1705" s="115">
        <v>0.48165867000000001</v>
      </c>
      <c r="N1705" s="114">
        <v>5.6888290000000003E-4</v>
      </c>
      <c r="O1705" s="114">
        <v>5.2935467000000003E-4</v>
      </c>
      <c r="P1705" s="121">
        <v>2.0168389000000001E-5</v>
      </c>
      <c r="Q1705" s="121">
        <v>1.9359839000000001E-5</v>
      </c>
      <c r="R1705" s="113">
        <v>3.1735891582E-8</v>
      </c>
      <c r="S1705" s="112">
        <v>7.458723754089998E-11</v>
      </c>
      <c r="T1705" s="112">
        <v>2.7114619961999997E-3</v>
      </c>
      <c r="U1705" s="122">
        <v>1.6755977E-6</v>
      </c>
      <c r="V1705" s="151"/>
      <c r="W1705" s="143"/>
      <c r="X1705" s="76" t="s">
        <v>1434</v>
      </c>
      <c r="Y1705" s="159"/>
      <c r="Z1705" s="159"/>
      <c r="AA1705" s="108"/>
    </row>
    <row r="1706" spans="1:27" ht="14.5" customHeight="1">
      <c r="A1706" s="41" t="s">
        <v>8348</v>
      </c>
      <c r="B1706" s="119" t="s">
        <v>8343</v>
      </c>
      <c r="C1706" s="120" t="s">
        <v>1425</v>
      </c>
      <c r="D1706" s="135" t="s">
        <v>1376</v>
      </c>
      <c r="E1706" s="119" t="s">
        <v>7747</v>
      </c>
      <c r="F1706" s="118" t="s">
        <v>8347</v>
      </c>
      <c r="G1706" s="117">
        <v>1.2984391420000001E-3</v>
      </c>
      <c r="H1706" s="117">
        <v>3.7244052899999998E-5</v>
      </c>
      <c r="I1706" s="117">
        <v>9.2882996000000001E-5</v>
      </c>
      <c r="J1706" s="117">
        <v>1.9467906310000001E-4</v>
      </c>
      <c r="K1706" s="117">
        <v>9.7363303E-4</v>
      </c>
      <c r="L1706" s="116">
        <v>7.3205490977443603E-3</v>
      </c>
      <c r="M1706" s="115">
        <v>0.12529503</v>
      </c>
      <c r="N1706" s="114">
        <v>1.4556675000000001E-4</v>
      </c>
      <c r="O1706" s="114">
        <v>1.3734332E-4</v>
      </c>
      <c r="P1706" s="121">
        <v>6.1466806999999998E-6</v>
      </c>
      <c r="Q1706" s="121">
        <v>2.076748E-6</v>
      </c>
      <c r="R1706" s="113">
        <v>8.2340118130000002E-9</v>
      </c>
      <c r="S1706" s="112">
        <v>2.2731806992010002E-11</v>
      </c>
      <c r="T1706" s="112">
        <v>2.9086107465E-4</v>
      </c>
      <c r="U1706" s="122">
        <v>3.7744405999999998E-7</v>
      </c>
      <c r="V1706" s="151"/>
      <c r="W1706" s="143"/>
      <c r="X1706" s="76" t="s">
        <v>1434</v>
      </c>
      <c r="Y1706" s="159"/>
      <c r="Z1706" s="159"/>
      <c r="AA1706" s="108"/>
    </row>
    <row r="1707" spans="1:27" ht="14.5" customHeight="1">
      <c r="A1707" s="41" t="s">
        <v>8346</v>
      </c>
      <c r="B1707" s="119" t="s">
        <v>8343</v>
      </c>
      <c r="C1707" s="120" t="s">
        <v>1426</v>
      </c>
      <c r="D1707" s="135" t="s">
        <v>1376</v>
      </c>
      <c r="E1707" s="119" t="s">
        <v>7747</v>
      </c>
      <c r="F1707" s="118" t="s">
        <v>8345</v>
      </c>
      <c r="G1707" s="117">
        <v>1.6879708473000001E-3</v>
      </c>
      <c r="H1707" s="117">
        <v>4.84172692E-5</v>
      </c>
      <c r="I1707" s="117">
        <v>1.2074789400000001E-4</v>
      </c>
      <c r="J1707" s="117">
        <v>2.530827841E-4</v>
      </c>
      <c r="K1707" s="117">
        <v>1.2657229E-3</v>
      </c>
      <c r="L1707" s="116">
        <v>9.5167135338345855E-3</v>
      </c>
      <c r="M1707" s="115">
        <v>0.16288354999999999</v>
      </c>
      <c r="N1707" s="114">
        <v>1.8923677E-4</v>
      </c>
      <c r="O1707" s="114">
        <v>1.7854631E-4</v>
      </c>
      <c r="P1707" s="121">
        <v>7.9906850000000002E-6</v>
      </c>
      <c r="Q1707" s="121">
        <v>2.6997723999999998E-6</v>
      </c>
      <c r="R1707" s="113">
        <v>1.0704215256900001E-8</v>
      </c>
      <c r="S1707" s="112">
        <v>2.9551349908609998E-11</v>
      </c>
      <c r="T1707" s="112">
        <v>3.7811939404999999E-4</v>
      </c>
      <c r="U1707" s="122">
        <v>4.9067727999999998E-7</v>
      </c>
      <c r="V1707" s="151"/>
      <c r="W1707" s="143"/>
      <c r="X1707" s="76" t="s">
        <v>1434</v>
      </c>
      <c r="Y1707" s="159"/>
      <c r="Z1707" s="159"/>
      <c r="AA1707" s="108"/>
    </row>
    <row r="1708" spans="1:27" ht="14.5" customHeight="1">
      <c r="A1708" s="41" t="s">
        <v>8344</v>
      </c>
      <c r="B1708" s="119" t="s">
        <v>8343</v>
      </c>
      <c r="C1708" s="120" t="s">
        <v>1427</v>
      </c>
      <c r="D1708" s="135" t="s">
        <v>1376</v>
      </c>
      <c r="E1708" s="119" t="s">
        <v>7747</v>
      </c>
      <c r="F1708" s="118" t="s">
        <v>8342</v>
      </c>
      <c r="G1708" s="117">
        <v>2.9042070233999996E-3</v>
      </c>
      <c r="H1708" s="117">
        <v>7.1786164200000012E-5</v>
      </c>
      <c r="I1708" s="117">
        <v>7.1726479899999996E-4</v>
      </c>
      <c r="J1708" s="117">
        <v>1.0700546601999999E-3</v>
      </c>
      <c r="K1708" s="117">
        <v>1.0451014E-3</v>
      </c>
      <c r="L1708" s="116">
        <v>7.8579052631578949E-3</v>
      </c>
      <c r="M1708" s="115">
        <v>0.20499348000000001</v>
      </c>
      <c r="N1708" s="114">
        <v>2.9028617999999999E-4</v>
      </c>
      <c r="O1708" s="114">
        <v>2.7446296000000002E-4</v>
      </c>
      <c r="P1708" s="121">
        <v>9.6085574000000003E-6</v>
      </c>
      <c r="Q1708" s="121">
        <v>6.2146559999999996E-6</v>
      </c>
      <c r="R1708" s="113">
        <v>1.6454613986856997E-8</v>
      </c>
      <c r="S1708" s="112">
        <v>3.5534606779689804E-11</v>
      </c>
      <c r="T1708" s="112">
        <v>8.7039999726999998E-4</v>
      </c>
      <c r="U1708" s="122">
        <v>6.1593839000000003E-7</v>
      </c>
      <c r="V1708" s="151"/>
      <c r="W1708" s="143"/>
      <c r="X1708" s="76" t="s">
        <v>1434</v>
      </c>
      <c r="Y1708" s="163" t="s">
        <v>1284</v>
      </c>
      <c r="Z1708" s="159"/>
      <c r="AA1708" s="108"/>
    </row>
    <row r="1709" spans="1:27" ht="14.5" customHeight="1">
      <c r="B1709" s="119" t="s">
        <v>8322</v>
      </c>
      <c r="C1709" s="133" t="s">
        <v>498</v>
      </c>
      <c r="D1709" s="133" t="s">
        <v>115</v>
      </c>
      <c r="G1709" s="131"/>
      <c r="H1709" s="131"/>
      <c r="I1709" s="131"/>
      <c r="J1709" s="131"/>
      <c r="K1709" s="131"/>
      <c r="L1709" s="131"/>
      <c r="M1709" s="100"/>
      <c r="N1709" s="41"/>
      <c r="O1709" s="41"/>
      <c r="V1709" s="152"/>
      <c r="W1709" s="144"/>
      <c r="X1709" s="76"/>
      <c r="Y1709" s="160" t="s">
        <v>1189</v>
      </c>
      <c r="Z1709" s="159"/>
      <c r="AA1709" s="108"/>
    </row>
    <row r="1710" spans="1:27" ht="14.5" customHeight="1">
      <c r="A1710" s="41" t="s">
        <v>8341</v>
      </c>
      <c r="B1710" s="119" t="s">
        <v>8322</v>
      </c>
      <c r="C1710" s="120" t="s">
        <v>507</v>
      </c>
      <c r="D1710" s="135" t="s">
        <v>115</v>
      </c>
      <c r="E1710" s="119" t="s">
        <v>6570</v>
      </c>
      <c r="F1710" s="118" t="s">
        <v>8340</v>
      </c>
      <c r="G1710" s="117">
        <v>3.7555011329999999E-2</v>
      </c>
      <c r="H1710" s="117">
        <v>1.0772170999999999E-3</v>
      </c>
      <c r="I1710" s="117">
        <v>2.6864732000000001E-3</v>
      </c>
      <c r="J1710" s="117">
        <v>5.6307410300000006E-3</v>
      </c>
      <c r="K1710" s="117">
        <v>2.8160580000000001E-2</v>
      </c>
      <c r="L1710" s="116">
        <v>0.21173368421052632</v>
      </c>
      <c r="M1710" s="115">
        <v>3.6239330000000001</v>
      </c>
      <c r="N1710" s="114">
        <v>4.2102557000000002E-3</v>
      </c>
      <c r="O1710" s="114">
        <v>3.9724078999999997E-3</v>
      </c>
      <c r="P1710" s="114">
        <v>1.7778166E-4</v>
      </c>
      <c r="Q1710" s="121">
        <v>6.0066194000000001E-5</v>
      </c>
      <c r="R1710" s="113">
        <v>2.3815394662999999E-7</v>
      </c>
      <c r="S1710" s="112">
        <v>6.5747656162700002E-10</v>
      </c>
      <c r="T1710" s="112">
        <v>8.4126322096000003E-3</v>
      </c>
      <c r="U1710" s="122">
        <v>1.0916889E-5</v>
      </c>
      <c r="V1710" s="151"/>
      <c r="W1710" s="143"/>
      <c r="X1710" s="162" t="s">
        <v>1285</v>
      </c>
      <c r="Y1710" s="163" t="s">
        <v>1190</v>
      </c>
      <c r="Z1710" s="159"/>
      <c r="AA1710" s="108"/>
    </row>
    <row r="1711" spans="1:27" ht="14.5" customHeight="1">
      <c r="A1711" s="41" t="s">
        <v>8339</v>
      </c>
      <c r="B1711" s="119" t="s">
        <v>8322</v>
      </c>
      <c r="C1711" s="120" t="s">
        <v>508</v>
      </c>
      <c r="D1711" s="135" t="s">
        <v>115</v>
      </c>
      <c r="E1711" s="119" t="s">
        <v>6570</v>
      </c>
      <c r="F1711" s="118" t="s">
        <v>8338</v>
      </c>
      <c r="G1711" s="117">
        <v>0.19476203738999998</v>
      </c>
      <c r="H1711" s="117">
        <v>5.5864979900000005E-3</v>
      </c>
      <c r="I1711" s="117">
        <v>1.3932175099999999E-2</v>
      </c>
      <c r="J1711" s="117">
        <v>2.9201284299999998E-2</v>
      </c>
      <c r="K1711" s="117">
        <v>0.14604207999999999</v>
      </c>
      <c r="L1711" s="116">
        <v>1.0980607518796992</v>
      </c>
      <c r="M1711" s="115">
        <v>18.793885</v>
      </c>
      <c r="N1711" s="114">
        <v>2.1834582000000002E-2</v>
      </c>
      <c r="O1711" s="114">
        <v>2.0601092000000001E-2</v>
      </c>
      <c r="P1711" s="114">
        <v>9.2198395999999998E-4</v>
      </c>
      <c r="Q1711" s="114">
        <v>3.1150607000000001E-4</v>
      </c>
      <c r="R1711" s="113">
        <v>1.2350774778400002E-6</v>
      </c>
      <c r="S1711" s="112">
        <v>3.4097040016470001E-9</v>
      </c>
      <c r="T1711" s="112">
        <v>4.3628301291000003E-2</v>
      </c>
      <c r="U1711" s="122">
        <v>5.6615495E-5</v>
      </c>
      <c r="V1711" s="151"/>
      <c r="W1711" s="143"/>
      <c r="X1711" s="162" t="s">
        <v>1285</v>
      </c>
      <c r="Y1711" s="160" t="s">
        <v>1191</v>
      </c>
      <c r="Z1711" s="159"/>
      <c r="AA1711" s="108"/>
    </row>
    <row r="1712" spans="1:27" ht="14.5" customHeight="1">
      <c r="A1712" s="41" t="s">
        <v>8337</v>
      </c>
      <c r="B1712" s="119" t="s">
        <v>8322</v>
      </c>
      <c r="C1712" s="120" t="s">
        <v>509</v>
      </c>
      <c r="D1712" s="135" t="s">
        <v>115</v>
      </c>
      <c r="E1712" s="119" t="s">
        <v>6570</v>
      </c>
      <c r="F1712" s="118" t="s">
        <v>8336</v>
      </c>
      <c r="G1712" s="117">
        <v>2.1834308736999999E-2</v>
      </c>
      <c r="H1712" s="117">
        <v>6.2628900700000001E-4</v>
      </c>
      <c r="I1712" s="117">
        <v>1.56190304E-3</v>
      </c>
      <c r="J1712" s="117">
        <v>3.2736866899999999E-3</v>
      </c>
      <c r="K1712" s="117">
        <v>1.637243E-2</v>
      </c>
      <c r="L1712" s="116">
        <v>0.12310097744360902</v>
      </c>
      <c r="M1712" s="115">
        <v>2.1069377999999999</v>
      </c>
      <c r="N1712" s="114">
        <v>2.4478231E-3</v>
      </c>
      <c r="O1712" s="114">
        <v>2.3095394999999999E-3</v>
      </c>
      <c r="P1712" s="114">
        <v>1.0336143E-4</v>
      </c>
      <c r="Q1712" s="121">
        <v>3.4922205999999999E-5</v>
      </c>
      <c r="R1712" s="113">
        <v>1.3846159780800001E-7</v>
      </c>
      <c r="S1712" s="112">
        <v>3.8225381422509998E-10</v>
      </c>
      <c r="T1712" s="112">
        <v>4.8910652613999997E-3</v>
      </c>
      <c r="U1712" s="122">
        <v>6.3470285999999999E-6</v>
      </c>
      <c r="V1712" s="151"/>
      <c r="W1712" s="143"/>
      <c r="X1712" s="162" t="s">
        <v>1285</v>
      </c>
      <c r="Y1712" s="160" t="s">
        <v>8335</v>
      </c>
      <c r="Z1712" s="159"/>
      <c r="AA1712" s="108"/>
    </row>
    <row r="1713" spans="1:27" ht="14.5" customHeight="1">
      <c r="A1713" s="41" t="s">
        <v>8334</v>
      </c>
      <c r="B1713" s="119" t="s">
        <v>8322</v>
      </c>
      <c r="C1713" s="120" t="s">
        <v>510</v>
      </c>
      <c r="D1713" s="135" t="s">
        <v>115</v>
      </c>
      <c r="E1713" s="119" t="s">
        <v>6570</v>
      </c>
      <c r="F1713" s="118" t="s">
        <v>8333</v>
      </c>
      <c r="G1713" s="117">
        <v>5.9389321039999998E-2</v>
      </c>
      <c r="H1713" s="117">
        <v>1.7035061300000002E-3</v>
      </c>
      <c r="I1713" s="117">
        <v>4.2483763000000004E-3</v>
      </c>
      <c r="J1713" s="117">
        <v>8.9044276099999996E-3</v>
      </c>
      <c r="K1713" s="117">
        <v>4.4533010999999997E-2</v>
      </c>
      <c r="L1713" s="116">
        <v>0.33483466917293231</v>
      </c>
      <c r="M1713" s="115">
        <v>5.7308707999999999</v>
      </c>
      <c r="N1713" s="114">
        <v>6.6580787999999998E-3</v>
      </c>
      <c r="O1713" s="114">
        <v>6.2819473000000001E-3</v>
      </c>
      <c r="P1713" s="114">
        <v>2.8114308999999999E-4</v>
      </c>
      <c r="Q1713" s="121">
        <v>9.4988398999999997E-5</v>
      </c>
      <c r="R1713" s="113">
        <v>3.7661554443999998E-7</v>
      </c>
      <c r="S1713" s="112">
        <v>1.0397303658519999E-9</v>
      </c>
      <c r="T1713" s="112">
        <v>1.3303697070899999E-2</v>
      </c>
      <c r="U1713" s="122">
        <v>1.7263917999999998E-5</v>
      </c>
      <c r="V1713" s="151"/>
      <c r="W1713" s="143"/>
      <c r="X1713" s="162" t="s">
        <v>1285</v>
      </c>
      <c r="Y1713" s="160" t="s">
        <v>1413</v>
      </c>
      <c r="Z1713" s="159"/>
      <c r="AA1713" s="108"/>
    </row>
    <row r="1714" spans="1:27" ht="14.5" customHeight="1">
      <c r="A1714" s="41" t="s">
        <v>8332</v>
      </c>
      <c r="B1714" s="119" t="s">
        <v>8322</v>
      </c>
      <c r="C1714" s="120" t="s">
        <v>511</v>
      </c>
      <c r="D1714" s="135" t="s">
        <v>115</v>
      </c>
      <c r="E1714" s="119" t="s">
        <v>6570</v>
      </c>
      <c r="F1714" s="118" t="s">
        <v>8331</v>
      </c>
      <c r="G1714" s="117">
        <v>8.1223629490000004E-2</v>
      </c>
      <c r="H1714" s="117">
        <v>2.32979509E-3</v>
      </c>
      <c r="I1714" s="117">
        <v>5.8102793000000003E-3</v>
      </c>
      <c r="J1714" s="117">
        <v>1.21781141E-2</v>
      </c>
      <c r="K1714" s="117">
        <v>6.0905440999999998E-2</v>
      </c>
      <c r="L1714" s="116">
        <v>0.45793564661654129</v>
      </c>
      <c r="M1714" s="115">
        <v>7.8378087000000001</v>
      </c>
      <c r="N1714" s="114">
        <v>9.1059018999999995E-3</v>
      </c>
      <c r="O1714" s="114">
        <v>8.5914867999999991E-3</v>
      </c>
      <c r="P1714" s="114">
        <v>3.8450452000000001E-4</v>
      </c>
      <c r="Q1714" s="114">
        <v>1.299106E-4</v>
      </c>
      <c r="R1714" s="113">
        <v>5.1507714223999994E-7</v>
      </c>
      <c r="S1714" s="112">
        <v>1.4219841600770002E-9</v>
      </c>
      <c r="T1714" s="112">
        <v>1.81947623323E-2</v>
      </c>
      <c r="U1714" s="122">
        <v>2.3610946E-5</v>
      </c>
      <c r="V1714" s="151"/>
      <c r="W1714" s="143"/>
      <c r="X1714" s="162" t="s">
        <v>1285</v>
      </c>
      <c r="Y1714" s="160" t="s">
        <v>1414</v>
      </c>
      <c r="Z1714" s="159"/>
      <c r="AA1714" s="108"/>
    </row>
    <row r="1715" spans="1:27" ht="14.5" customHeight="1">
      <c r="A1715" s="41" t="s">
        <v>8330</v>
      </c>
      <c r="B1715" s="119" t="s">
        <v>8322</v>
      </c>
      <c r="C1715" s="120" t="s">
        <v>512</v>
      </c>
      <c r="D1715" s="135" t="s">
        <v>115</v>
      </c>
      <c r="E1715" s="119" t="s">
        <v>6570</v>
      </c>
      <c r="F1715" s="118" t="s">
        <v>8329</v>
      </c>
      <c r="G1715" s="117">
        <v>0.20698924946000002</v>
      </c>
      <c r="H1715" s="117">
        <v>5.9372198599999997E-3</v>
      </c>
      <c r="I1715" s="117">
        <v>1.48068408E-2</v>
      </c>
      <c r="J1715" s="117">
        <v>3.1034548799999999E-2</v>
      </c>
      <c r="K1715" s="117">
        <v>0.15521064000000001</v>
      </c>
      <c r="L1715" s="116">
        <v>1.1669972932330828</v>
      </c>
      <c r="M1715" s="115">
        <v>19.973769999999998</v>
      </c>
      <c r="N1715" s="114">
        <v>2.3205363E-2</v>
      </c>
      <c r="O1715" s="114">
        <v>2.1894434000000001E-2</v>
      </c>
      <c r="P1715" s="114">
        <v>9.7986636000000011E-4</v>
      </c>
      <c r="Q1715" s="114">
        <v>3.3106250999999999E-4</v>
      </c>
      <c r="R1715" s="113">
        <v>1.3126159598200002E-6</v>
      </c>
      <c r="S1715" s="112">
        <v>3.6237660952940001E-9</v>
      </c>
      <c r="T1715" s="112">
        <v>4.6367298717999994E-2</v>
      </c>
      <c r="U1715" s="122">
        <v>6.0169830999999999E-5</v>
      </c>
      <c r="V1715" s="151"/>
      <c r="W1715" s="143"/>
      <c r="X1715" s="162" t="s">
        <v>1285</v>
      </c>
      <c r="Y1715" s="160" t="s">
        <v>1415</v>
      </c>
      <c r="Z1715" s="159"/>
      <c r="AA1715" s="108"/>
    </row>
    <row r="1716" spans="1:27" ht="14.5" customHeight="1">
      <c r="A1716" s="41" t="s">
        <v>8328</v>
      </c>
      <c r="B1716" s="119" t="s">
        <v>8322</v>
      </c>
      <c r="C1716" s="120" t="s">
        <v>513</v>
      </c>
      <c r="D1716" s="135" t="s">
        <v>115</v>
      </c>
      <c r="E1716" s="119" t="s">
        <v>6570</v>
      </c>
      <c r="F1716" s="118" t="s">
        <v>8327</v>
      </c>
      <c r="G1716" s="117">
        <v>6.6047726917660005E-2</v>
      </c>
      <c r="H1716" s="117">
        <v>2.1811401180000002E-3</v>
      </c>
      <c r="I1716" s="117">
        <v>4.547055672999999E-3</v>
      </c>
      <c r="J1716" s="117">
        <v>6.2315131266600004E-3</v>
      </c>
      <c r="K1716" s="117">
        <v>5.3088018000000001E-2</v>
      </c>
      <c r="L1716" s="116">
        <v>0.39915803007518796</v>
      </c>
      <c r="M1716" s="115">
        <v>6.2812025</v>
      </c>
      <c r="N1716" s="114">
        <v>7.8606500999999999E-3</v>
      </c>
      <c r="O1716" s="114">
        <v>7.3366311000000002E-3</v>
      </c>
      <c r="P1716" s="114">
        <v>3.3482945999999998E-4</v>
      </c>
      <c r="Q1716" s="114">
        <v>1.8918951999999999E-4</v>
      </c>
      <c r="R1716" s="113">
        <v>4.3984598592600003E-7</v>
      </c>
      <c r="S1716" s="112">
        <v>1.2382745951412237E-9</v>
      </c>
      <c r="T1716" s="112">
        <v>2.6497131415600002E-2</v>
      </c>
      <c r="U1716" s="122">
        <v>2.017066E-5</v>
      </c>
      <c r="V1716" s="151"/>
      <c r="W1716" s="143"/>
      <c r="X1716" s="159" t="s">
        <v>8326</v>
      </c>
      <c r="Y1716" s="76"/>
      <c r="Z1716" s="159"/>
      <c r="AA1716" s="108"/>
    </row>
    <row r="1717" spans="1:27" ht="14.5" customHeight="1">
      <c r="A1717" s="41" t="s">
        <v>8325</v>
      </c>
      <c r="B1717" s="119" t="s">
        <v>8322</v>
      </c>
      <c r="C1717" s="120" t="s">
        <v>514</v>
      </c>
      <c r="D1717" s="135" t="s">
        <v>115</v>
      </c>
      <c r="E1717" s="119" t="s">
        <v>6570</v>
      </c>
      <c r="F1717" s="118" t="s">
        <v>8324</v>
      </c>
      <c r="G1717" s="117">
        <v>3.842838455E-2</v>
      </c>
      <c r="H1717" s="117">
        <v>1.10226866E-3</v>
      </c>
      <c r="I1717" s="117">
        <v>2.7489493999999998E-3</v>
      </c>
      <c r="J1717" s="117">
        <v>5.7616884900000007E-3</v>
      </c>
      <c r="K1717" s="117">
        <v>2.8815477999999999E-2</v>
      </c>
      <c r="L1717" s="116">
        <v>0.21665772932330823</v>
      </c>
      <c r="M1717" s="115">
        <v>3.7082104999999999</v>
      </c>
      <c r="N1717" s="114">
        <v>4.3081685999999996E-3</v>
      </c>
      <c r="O1717" s="114">
        <v>4.0647894000000002E-3</v>
      </c>
      <c r="P1717" s="114">
        <v>1.8191611999999999E-4</v>
      </c>
      <c r="Q1717" s="121">
        <v>6.1463082000000002E-5</v>
      </c>
      <c r="R1717" s="113">
        <v>2.4369241234000003E-7</v>
      </c>
      <c r="S1717" s="112">
        <v>6.7276670331600012E-10</v>
      </c>
      <c r="T1717" s="112">
        <v>8.6082747399999996E-3</v>
      </c>
      <c r="U1717" s="122">
        <v>1.1170769999999999E-5</v>
      </c>
      <c r="V1717" s="151"/>
      <c r="W1717" s="143"/>
      <c r="X1717" s="162" t="s">
        <v>1285</v>
      </c>
      <c r="Y1717" s="160"/>
      <c r="Z1717" s="159"/>
      <c r="AA1717" s="108"/>
    </row>
    <row r="1718" spans="1:27" ht="14.5" customHeight="1">
      <c r="A1718" s="41" t="s">
        <v>8323</v>
      </c>
      <c r="B1718" s="119" t="s">
        <v>8322</v>
      </c>
      <c r="C1718" s="120" t="s">
        <v>677</v>
      </c>
      <c r="D1718" s="135" t="s">
        <v>115</v>
      </c>
      <c r="E1718" s="119" t="s">
        <v>6570</v>
      </c>
      <c r="F1718" s="118" t="s">
        <v>8321</v>
      </c>
      <c r="G1718" s="117">
        <v>7.8603513020000002E-2</v>
      </c>
      <c r="H1718" s="117">
        <v>2.2546404100000001E-3</v>
      </c>
      <c r="I1718" s="117">
        <v>5.6228509000000003E-3</v>
      </c>
      <c r="J1718" s="117">
        <v>1.178527171E-2</v>
      </c>
      <c r="K1718" s="117">
        <v>5.894075E-2</v>
      </c>
      <c r="L1718" s="116">
        <v>0.44316353383458645</v>
      </c>
      <c r="M1718" s="115">
        <v>7.5849761000000004</v>
      </c>
      <c r="N1718" s="114">
        <v>8.8121630999999992E-3</v>
      </c>
      <c r="O1718" s="114">
        <v>8.3143421000000002E-3</v>
      </c>
      <c r="P1718" s="114">
        <v>3.7210115E-4</v>
      </c>
      <c r="Q1718" s="114">
        <v>1.2571994000000001E-4</v>
      </c>
      <c r="R1718" s="113">
        <v>4.9846175611000009E-7</v>
      </c>
      <c r="S1718" s="112">
        <v>1.3761137330099998E-9</v>
      </c>
      <c r="T1718" s="112">
        <v>1.76078347409E-2</v>
      </c>
      <c r="U1718" s="122">
        <v>2.2849303E-5</v>
      </c>
      <c r="V1718" s="151"/>
      <c r="W1718" s="143"/>
      <c r="X1718" s="162" t="s">
        <v>1285</v>
      </c>
      <c r="Y1718" s="161"/>
      <c r="Z1718" s="159"/>
      <c r="AA1718" s="108"/>
    </row>
    <row r="1719" spans="1:27" ht="14.5" customHeight="1">
      <c r="B1719" s="119" t="s">
        <v>8313</v>
      </c>
      <c r="C1719" s="133" t="s">
        <v>492</v>
      </c>
      <c r="D1719" s="133" t="s">
        <v>116</v>
      </c>
      <c r="G1719" s="131"/>
      <c r="H1719" s="131"/>
      <c r="I1719" s="131"/>
      <c r="J1719" s="131"/>
      <c r="K1719" s="131"/>
      <c r="L1719" s="131"/>
      <c r="M1719" s="100"/>
      <c r="N1719" s="41"/>
      <c r="O1719" s="41"/>
      <c r="V1719" s="152"/>
      <c r="W1719" s="144"/>
      <c r="X1719" s="76"/>
      <c r="Y1719" s="160"/>
      <c r="Z1719" s="159"/>
      <c r="AA1719" s="108"/>
    </row>
    <row r="1720" spans="1:27" ht="14.5" customHeight="1">
      <c r="A1720" s="41" t="s">
        <v>8320</v>
      </c>
      <c r="B1720" s="119" t="s">
        <v>8313</v>
      </c>
      <c r="C1720" s="120" t="s">
        <v>515</v>
      </c>
      <c r="D1720" s="135" t="s">
        <v>116</v>
      </c>
      <c r="E1720" s="119" t="s">
        <v>6486</v>
      </c>
      <c r="F1720" s="118" t="s">
        <v>8319</v>
      </c>
      <c r="G1720" s="117">
        <v>2.01191937076E-4</v>
      </c>
      <c r="H1720" s="117">
        <v>8.4479439440000019E-6</v>
      </c>
      <c r="I1720" s="117">
        <v>1.47171804E-5</v>
      </c>
      <c r="J1720" s="117">
        <v>7.9516475731999993E-5</v>
      </c>
      <c r="K1720" s="117">
        <v>9.8510336999999999E-5</v>
      </c>
      <c r="L1720" s="116">
        <v>7.4067922556390973E-4</v>
      </c>
      <c r="M1720" s="115">
        <v>1.052354E-2</v>
      </c>
      <c r="N1720" s="121">
        <v>1.5937704999999999E-5</v>
      </c>
      <c r="O1720" s="121">
        <v>1.4586829E-5</v>
      </c>
      <c r="P1720" s="121">
        <v>6.6807610000000002E-7</v>
      </c>
      <c r="Q1720" s="121">
        <v>6.8279952000000001E-7</v>
      </c>
      <c r="R1720" s="113">
        <v>8.745101301569E-10</v>
      </c>
      <c r="S1720" s="112">
        <v>2.4706955989077002E-12</v>
      </c>
      <c r="T1720" s="112">
        <v>9.5630185080800001E-5</v>
      </c>
      <c r="U1720" s="122">
        <v>3.9153852E-8</v>
      </c>
      <c r="V1720" s="151"/>
      <c r="W1720" s="143"/>
      <c r="X1720" s="159" t="s">
        <v>1192</v>
      </c>
      <c r="Y1720" s="105"/>
      <c r="Z1720" s="159"/>
      <c r="AA1720" s="108"/>
    </row>
    <row r="1721" spans="1:27" ht="14.5" customHeight="1">
      <c r="A1721" s="41" t="s">
        <v>8318</v>
      </c>
      <c r="B1721" s="119" t="s">
        <v>8313</v>
      </c>
      <c r="C1721" s="120" t="s">
        <v>652</v>
      </c>
      <c r="D1721" s="135" t="s">
        <v>116</v>
      </c>
      <c r="E1721" s="119" t="s">
        <v>6486</v>
      </c>
      <c r="F1721" s="118" t="s">
        <v>8317</v>
      </c>
      <c r="G1721" s="117">
        <v>6.1311234733700006E-4</v>
      </c>
      <c r="H1721" s="117">
        <v>6.3484835040000006E-6</v>
      </c>
      <c r="I1721" s="117">
        <v>2.86043328E-5</v>
      </c>
      <c r="J1721" s="117">
        <v>2.6332674103300002E-4</v>
      </c>
      <c r="K1721" s="117">
        <v>3.1483279000000001E-4</v>
      </c>
      <c r="L1721" s="116">
        <v>2.3671638345864662E-3</v>
      </c>
      <c r="M1721" s="115">
        <v>3.2542322999999998E-2</v>
      </c>
      <c r="N1721" s="121">
        <v>4.7185604999999998E-5</v>
      </c>
      <c r="O1721" s="121">
        <v>4.3079515000000001E-5</v>
      </c>
      <c r="P1721" s="121">
        <v>1.9914756999999998E-6</v>
      </c>
      <c r="Q1721" s="121">
        <v>2.1146145000000001E-6</v>
      </c>
      <c r="R1721" s="113">
        <v>2.5827046647696999E-9</v>
      </c>
      <c r="S1721" s="112">
        <v>7.3649247304820002E-12</v>
      </c>
      <c r="T1721" s="112">
        <v>2.9616449198299999E-4</v>
      </c>
      <c r="U1721" s="122">
        <v>1.1519115E-7</v>
      </c>
      <c r="V1721" s="151"/>
      <c r="W1721" s="143"/>
      <c r="X1721" s="159" t="s">
        <v>1193</v>
      </c>
      <c r="Y1721" s="105"/>
      <c r="Z1721" s="159"/>
      <c r="AA1721" s="108"/>
    </row>
    <row r="1722" spans="1:27" ht="14.5" customHeight="1">
      <c r="A1722" s="41" t="s">
        <v>8316</v>
      </c>
      <c r="B1722" s="119" t="s">
        <v>8313</v>
      </c>
      <c r="C1722" s="120" t="s">
        <v>653</v>
      </c>
      <c r="D1722" s="135" t="s">
        <v>116</v>
      </c>
      <c r="E1722" s="119" t="s">
        <v>6570</v>
      </c>
      <c r="F1722" s="118" t="s">
        <v>8315</v>
      </c>
      <c r="G1722" s="117">
        <v>0.14556206429000002</v>
      </c>
      <c r="H1722" s="117">
        <v>4.1752600499999999E-3</v>
      </c>
      <c r="I1722" s="117">
        <v>1.0412687E-2</v>
      </c>
      <c r="J1722" s="117">
        <v>2.182457724E-2</v>
      </c>
      <c r="K1722" s="117">
        <v>0.10914954</v>
      </c>
      <c r="L1722" s="116">
        <v>0.82067323308270679</v>
      </c>
      <c r="M1722" s="115">
        <v>14.046252000000001</v>
      </c>
      <c r="N1722" s="114">
        <v>1.6318821000000001E-2</v>
      </c>
      <c r="O1722" s="114">
        <v>1.539693E-2</v>
      </c>
      <c r="P1722" s="114">
        <v>6.8907620000000001E-4</v>
      </c>
      <c r="Q1722" s="114">
        <v>2.3281469999999999E-4</v>
      </c>
      <c r="R1722" s="113">
        <v>9.2307732871999995E-7</v>
      </c>
      <c r="S1722" s="112">
        <v>2.5483587594999994E-9</v>
      </c>
      <c r="T1722" s="112">
        <v>3.2607101741999996E-2</v>
      </c>
      <c r="U1722" s="122">
        <v>4.2313524E-5</v>
      </c>
      <c r="V1722" s="151"/>
      <c r="W1722" s="143"/>
      <c r="X1722" s="159" t="s">
        <v>1259</v>
      </c>
      <c r="Y1722" s="105"/>
      <c r="Z1722" s="159"/>
      <c r="AA1722" s="108"/>
    </row>
    <row r="1723" spans="1:27" ht="14.5" customHeight="1">
      <c r="A1723" s="41" t="s">
        <v>8314</v>
      </c>
      <c r="B1723" s="119" t="s">
        <v>8313</v>
      </c>
      <c r="C1723" s="120" t="s">
        <v>654</v>
      </c>
      <c r="D1723" s="135" t="s">
        <v>116</v>
      </c>
      <c r="E1723" s="119" t="s">
        <v>6570</v>
      </c>
      <c r="F1723" s="118" t="s">
        <v>8312</v>
      </c>
      <c r="G1723" s="117">
        <v>0.10917154521</v>
      </c>
      <c r="H1723" s="117">
        <v>3.1314450799999997E-3</v>
      </c>
      <c r="I1723" s="117">
        <v>7.8095152000000004E-3</v>
      </c>
      <c r="J1723" s="117">
        <v>1.6368432929999999E-2</v>
      </c>
      <c r="K1723" s="117">
        <v>8.1862151999999994E-2</v>
      </c>
      <c r="L1723" s="116">
        <v>0.61550490225563903</v>
      </c>
      <c r="M1723" s="115">
        <v>10.534689</v>
      </c>
      <c r="N1723" s="114">
        <v>1.2239115E-2</v>
      </c>
      <c r="O1723" s="114">
        <v>1.1547697000000001E-2</v>
      </c>
      <c r="P1723" s="114">
        <v>5.1680715000000004E-4</v>
      </c>
      <c r="Q1723" s="114">
        <v>1.7461102999999999E-4</v>
      </c>
      <c r="R1723" s="113">
        <v>6.9230799403999998E-7</v>
      </c>
      <c r="S1723" s="112">
        <v>1.911269022125E-9</v>
      </c>
      <c r="T1723" s="112">
        <v>2.4455326306999998E-2</v>
      </c>
      <c r="U1723" s="122">
        <v>3.1735142999999998E-5</v>
      </c>
      <c r="V1723" s="151"/>
      <c r="W1723" s="143"/>
      <c r="X1723" s="159" t="s">
        <v>1259</v>
      </c>
      <c r="Y1723" s="105"/>
      <c r="Z1723" s="159"/>
      <c r="AA1723" s="108"/>
    </row>
    <row r="1724" spans="1:27" ht="14.5" customHeight="1">
      <c r="B1724" s="119" t="s">
        <v>7624</v>
      </c>
      <c r="C1724" s="133" t="s">
        <v>8311</v>
      </c>
      <c r="D1724" s="135"/>
      <c r="G1724" s="131"/>
      <c r="H1724" s="131"/>
      <c r="I1724" s="131"/>
      <c r="J1724" s="131"/>
      <c r="K1724" s="131"/>
      <c r="L1724" s="131"/>
      <c r="M1724" s="100"/>
      <c r="N1724" s="41"/>
      <c r="O1724" s="41"/>
      <c r="V1724" s="130"/>
      <c r="W1724" s="139"/>
      <c r="X1724" s="159"/>
      <c r="Y1724" s="76"/>
      <c r="Z1724" s="76"/>
      <c r="AA1724" s="108"/>
    </row>
    <row r="1725" spans="1:27" ht="14.5" customHeight="1">
      <c r="B1725" s="119" t="s">
        <v>7624</v>
      </c>
      <c r="C1725" s="133" t="s">
        <v>61</v>
      </c>
      <c r="D1725" s="133" t="s">
        <v>62</v>
      </c>
      <c r="G1725" s="131"/>
      <c r="H1725" s="131"/>
      <c r="I1725" s="131"/>
      <c r="J1725" s="131"/>
      <c r="K1725" s="131"/>
      <c r="L1725" s="131"/>
      <c r="M1725" s="100"/>
      <c r="N1725" s="41"/>
      <c r="O1725" s="41"/>
      <c r="V1725" s="130"/>
      <c r="W1725" s="139"/>
      <c r="X1725" s="76"/>
      <c r="Y1725" s="76"/>
      <c r="Z1725" s="159"/>
      <c r="AA1725" s="108"/>
    </row>
    <row r="1726" spans="1:27" ht="14.5" customHeight="1">
      <c r="A1726" s="41" t="s">
        <v>8310</v>
      </c>
      <c r="B1726" s="119" t="s">
        <v>7624</v>
      </c>
      <c r="C1726" s="120" t="s">
        <v>516</v>
      </c>
      <c r="D1726" s="135" t="s">
        <v>62</v>
      </c>
      <c r="E1726" s="119" t="s">
        <v>6570</v>
      </c>
      <c r="F1726" s="118" t="s">
        <v>8309</v>
      </c>
      <c r="G1726" s="117">
        <v>-5.5143493064000002E-2</v>
      </c>
      <c r="H1726" s="117">
        <v>-4.6103220400000007E-3</v>
      </c>
      <c r="I1726" s="117">
        <v>-1.5646977449999998E-2</v>
      </c>
      <c r="J1726" s="117">
        <v>-5.0355465739999996E-3</v>
      </c>
      <c r="K1726" s="117">
        <v>-2.9850647000000001E-2</v>
      </c>
      <c r="L1726" s="116">
        <v>-0.22444095488721805</v>
      </c>
      <c r="M1726" s="115">
        <v>-51.760142000000002</v>
      </c>
      <c r="N1726" s="114">
        <v>-1.2022359E-2</v>
      </c>
      <c r="O1726" s="114">
        <v>-9.1575683000000001E-3</v>
      </c>
      <c r="P1726" s="114">
        <v>-3.0405683000000002E-4</v>
      </c>
      <c r="Q1726" s="114">
        <v>-2.5607334000000001E-3</v>
      </c>
      <c r="R1726" s="113">
        <v>-5.4901489258900001E-7</v>
      </c>
      <c r="S1726" s="112">
        <v>-1.1244705449683E-9</v>
      </c>
      <c r="T1726" s="112">
        <v>-0.358646139689</v>
      </c>
      <c r="U1726" s="122">
        <v>-7.4431092000000004E-5</v>
      </c>
      <c r="V1726" s="137"/>
      <c r="W1726" s="143"/>
      <c r="X1726" s="42" t="s">
        <v>8296</v>
      </c>
      <c r="Y1726" s="76"/>
      <c r="Z1726" s="159"/>
      <c r="AA1726" s="108"/>
    </row>
    <row r="1727" spans="1:27" ht="14.5" customHeight="1">
      <c r="A1727" s="41" t="s">
        <v>8308</v>
      </c>
      <c r="B1727" s="119" t="s">
        <v>7624</v>
      </c>
      <c r="C1727" s="120" t="s">
        <v>517</v>
      </c>
      <c r="D1727" s="135" t="s">
        <v>62</v>
      </c>
      <c r="E1727" s="119" t="s">
        <v>6570</v>
      </c>
      <c r="F1727" s="118" t="s">
        <v>8307</v>
      </c>
      <c r="G1727" s="117">
        <v>-4.6376618906000006E-2</v>
      </c>
      <c r="H1727" s="117">
        <v>1.6438580999999985E-4</v>
      </c>
      <c r="I1727" s="117">
        <v>-6.9677239999999998E-3</v>
      </c>
      <c r="J1727" s="117">
        <v>-3.5505627159999999E-3</v>
      </c>
      <c r="K1727" s="117">
        <v>-3.6022718000000002E-2</v>
      </c>
      <c r="L1727" s="116">
        <v>-0.27084750375939848</v>
      </c>
      <c r="M1727" s="115">
        <v>-36.496065000000002</v>
      </c>
      <c r="N1727" s="114">
        <v>-9.6215091999999995E-3</v>
      </c>
      <c r="O1727" s="114">
        <v>-7.5472743000000002E-3</v>
      </c>
      <c r="P1727" s="114">
        <v>-2.6866229E-4</v>
      </c>
      <c r="Q1727" s="114">
        <v>-1.8055726000000001E-3</v>
      </c>
      <c r="R1727" s="113">
        <v>-4.5247448400599995E-7</v>
      </c>
      <c r="S1727" s="112">
        <v>-9.9357353401859967E-10</v>
      </c>
      <c r="T1727" s="112">
        <v>-0.252881313617</v>
      </c>
      <c r="U1727" s="122">
        <v>-5.3545156000000003E-5</v>
      </c>
      <c r="V1727" s="151"/>
      <c r="W1727" s="143"/>
      <c r="X1727" s="42" t="s">
        <v>8296</v>
      </c>
      <c r="Y1727" s="42"/>
      <c r="Z1727" s="42"/>
      <c r="AA1727" s="108"/>
    </row>
    <row r="1728" spans="1:27" ht="14.5" customHeight="1">
      <c r="A1728" s="41" t="s">
        <v>8306</v>
      </c>
      <c r="B1728" s="119" t="s">
        <v>7624</v>
      </c>
      <c r="C1728" s="120" t="s">
        <v>518</v>
      </c>
      <c r="D1728" s="135" t="s">
        <v>62</v>
      </c>
      <c r="E1728" s="119" t="s">
        <v>6570</v>
      </c>
      <c r="F1728" s="118" t="s">
        <v>8305</v>
      </c>
      <c r="G1728" s="117">
        <v>-7.3840770518000004E-2</v>
      </c>
      <c r="H1728" s="117">
        <v>-4.4758914999999998E-3</v>
      </c>
      <c r="I1728" s="117">
        <v>-1.530675586E-2</v>
      </c>
      <c r="J1728" s="117">
        <v>-4.9462241580000002E-3</v>
      </c>
      <c r="K1728" s="117">
        <v>-4.9111899000000001E-2</v>
      </c>
      <c r="L1728" s="116">
        <v>-0.3692623984962406</v>
      </c>
      <c r="M1728" s="115">
        <v>-50.842002000000001</v>
      </c>
      <c r="N1728" s="114">
        <v>-1.4214549999999999E-2</v>
      </c>
      <c r="O1728" s="114">
        <v>-1.1288390000000001E-2</v>
      </c>
      <c r="P1728" s="114">
        <v>-4.1085033000000002E-4</v>
      </c>
      <c r="Q1728" s="114">
        <v>-2.5153101999999998E-3</v>
      </c>
      <c r="R1728" s="113">
        <v>-6.7676196836199999E-7</v>
      </c>
      <c r="S1728" s="112">
        <v>-1.5194168588729002E-9</v>
      </c>
      <c r="T1728" s="112">
        <v>-0.35228434330899999</v>
      </c>
      <c r="U1728" s="122">
        <v>-7.7227820000000001E-5</v>
      </c>
      <c r="V1728" s="151"/>
      <c r="W1728" s="143"/>
      <c r="X1728" s="42" t="s">
        <v>8296</v>
      </c>
      <c r="Y1728" s="42"/>
      <c r="Z1728" s="42"/>
      <c r="AA1728" s="108"/>
    </row>
    <row r="1729" spans="1:27" ht="14.5" customHeight="1">
      <c r="A1729" s="41" t="s">
        <v>8304</v>
      </c>
      <c r="B1729" s="119" t="s">
        <v>7624</v>
      </c>
      <c r="C1729" s="120" t="s">
        <v>519</v>
      </c>
      <c r="D1729" s="135" t="s">
        <v>62</v>
      </c>
      <c r="E1729" s="119" t="s">
        <v>6570</v>
      </c>
      <c r="F1729" s="118" t="s">
        <v>8303</v>
      </c>
      <c r="G1729" s="117">
        <v>-0.47179072861299998</v>
      </c>
      <c r="H1729" s="117">
        <v>-3.1959884349999999E-3</v>
      </c>
      <c r="I1729" s="117">
        <v>-1.3175098869999999E-2</v>
      </c>
      <c r="J1729" s="117">
        <v>-4.6447613080000004E-3</v>
      </c>
      <c r="K1729" s="117">
        <v>-0.45077487999999999</v>
      </c>
      <c r="L1729" s="116">
        <v>-3.3892848120300751</v>
      </c>
      <c r="M1729" s="115">
        <v>-47.743279999999999</v>
      </c>
      <c r="N1729" s="114">
        <v>-6.2545661000000002E-2</v>
      </c>
      <c r="O1729" s="114">
        <v>-5.7503357999999997E-2</v>
      </c>
      <c r="P1729" s="114">
        <v>-2.6802965000000002E-3</v>
      </c>
      <c r="Q1729" s="114">
        <v>-2.3620069000000001E-3</v>
      </c>
      <c r="R1729" s="113">
        <v>-3.4474435244009999E-6</v>
      </c>
      <c r="S1729" s="112">
        <v>-9.9123389943274007E-9</v>
      </c>
      <c r="T1729" s="112">
        <v>-0.33081329177500002</v>
      </c>
      <c r="U1729" s="111">
        <v>-1.5674260000000001E-4</v>
      </c>
      <c r="V1729" s="151"/>
      <c r="W1729" s="143"/>
      <c r="X1729" s="42" t="s">
        <v>1194</v>
      </c>
      <c r="Y1729" s="42"/>
      <c r="Z1729" s="42"/>
      <c r="AA1729" s="108"/>
    </row>
    <row r="1730" spans="1:27" ht="14.5" customHeight="1">
      <c r="A1730" s="41" t="s">
        <v>8302</v>
      </c>
      <c r="B1730" s="119" t="s">
        <v>7624</v>
      </c>
      <c r="C1730" s="120" t="s">
        <v>520</v>
      </c>
      <c r="D1730" s="135" t="s">
        <v>62</v>
      </c>
      <c r="E1730" s="119" t="s">
        <v>6570</v>
      </c>
      <c r="F1730" s="118" t="s">
        <v>8301</v>
      </c>
      <c r="G1730" s="117">
        <v>0.49931178901759993</v>
      </c>
      <c r="H1730" s="117">
        <v>5.5499857399999998E-2</v>
      </c>
      <c r="I1730" s="117">
        <v>0.44845258259999998</v>
      </c>
      <c r="J1730" s="117">
        <v>-2.7466617823999999E-3</v>
      </c>
      <c r="K1730" s="117">
        <v>-1.8939892000000001E-3</v>
      </c>
      <c r="L1730" s="116">
        <v>-1.424052030075188E-2</v>
      </c>
      <c r="M1730" s="115">
        <v>-28.232804999999999</v>
      </c>
      <c r="N1730" s="114">
        <v>-5.3212366000000002E-3</v>
      </c>
      <c r="O1730" s="114">
        <v>-3.8169647999999998E-3</v>
      </c>
      <c r="P1730" s="114">
        <v>-1.0750817E-4</v>
      </c>
      <c r="Q1730" s="114">
        <v>-1.3967637000000001E-3</v>
      </c>
      <c r="R1730" s="113">
        <v>-2.2883481983299997E-7</v>
      </c>
      <c r="S1730" s="112">
        <v>-3.9758938186601999E-10</v>
      </c>
      <c r="T1730" s="112">
        <v>-0.195625166194</v>
      </c>
      <c r="U1730" s="122">
        <v>5.4838615999999997E-5</v>
      </c>
      <c r="V1730" s="151"/>
      <c r="W1730" s="143"/>
      <c r="X1730" s="42" t="s">
        <v>8296</v>
      </c>
      <c r="Y1730" s="42"/>
      <c r="Z1730" s="42"/>
      <c r="AA1730" s="108"/>
    </row>
    <row r="1731" spans="1:27" ht="14.5" customHeight="1">
      <c r="A1731" s="41" t="s">
        <v>8300</v>
      </c>
      <c r="B1731" s="119" t="s">
        <v>7624</v>
      </c>
      <c r="C1731" s="120" t="s">
        <v>521</v>
      </c>
      <c r="D1731" s="135" t="s">
        <v>62</v>
      </c>
      <c r="E1731" s="119" t="s">
        <v>6570</v>
      </c>
      <c r="F1731" s="118" t="s">
        <v>8299</v>
      </c>
      <c r="G1731" s="117">
        <v>-3.9735121240000015E-3</v>
      </c>
      <c r="H1731" s="117">
        <v>-3.9636066100000008E-3</v>
      </c>
      <c r="I1731" s="117">
        <v>-1.18361423E-2</v>
      </c>
      <c r="J1731" s="117">
        <v>-3.5282322140000001E-3</v>
      </c>
      <c r="K1731" s="117">
        <v>1.5354469000000001E-2</v>
      </c>
      <c r="L1731" s="116">
        <v>0.11544713533834586</v>
      </c>
      <c r="M1731" s="115">
        <v>-36.266530000000003</v>
      </c>
      <c r="N1731" s="114">
        <v>-4.1427353000000004E-3</v>
      </c>
      <c r="O1731" s="114">
        <v>-2.3353009000000001E-3</v>
      </c>
      <c r="P1731" s="121">
        <v>-1.3217641000000001E-5</v>
      </c>
      <c r="Q1731" s="114">
        <v>-1.7942168E-3</v>
      </c>
      <c r="R1731" s="113">
        <v>-1.40006048922E-7</v>
      </c>
      <c r="S1731" s="112">
        <v>-4.888181424170002E-11</v>
      </c>
      <c r="T1731" s="112">
        <v>-0.25129086202200002</v>
      </c>
      <c r="U1731" s="122">
        <v>-4.4993222000000002E-5</v>
      </c>
      <c r="V1731" s="151"/>
      <c r="W1731" s="143"/>
      <c r="X1731" s="42" t="s">
        <v>1195</v>
      </c>
      <c r="Y1731" s="42"/>
      <c r="Z1731" s="42"/>
      <c r="AA1731" s="108"/>
    </row>
    <row r="1732" spans="1:27" ht="14.5" customHeight="1">
      <c r="A1732" s="41" t="s">
        <v>8298</v>
      </c>
      <c r="B1732" s="119" t="s">
        <v>7624</v>
      </c>
      <c r="C1732" s="120" t="s">
        <v>522</v>
      </c>
      <c r="D1732" s="135" t="s">
        <v>62</v>
      </c>
      <c r="E1732" s="119" t="s">
        <v>6570</v>
      </c>
      <c r="F1732" s="118" t="s">
        <v>8297</v>
      </c>
      <c r="G1732" s="117">
        <v>2.2488092699999955E-3</v>
      </c>
      <c r="H1732" s="117">
        <v>-2.3823425400000004E-3</v>
      </c>
      <c r="I1732" s="117">
        <v>-1.1936315400000001E-2</v>
      </c>
      <c r="J1732" s="117">
        <v>-4.51077779E-3</v>
      </c>
      <c r="K1732" s="117">
        <v>2.1078244999999999E-2</v>
      </c>
      <c r="L1732" s="116">
        <v>0.15848304511278194</v>
      </c>
      <c r="M1732" s="115">
        <v>-46.366070000000001</v>
      </c>
      <c r="N1732" s="114">
        <v>-4.5822336E-3</v>
      </c>
      <c r="O1732" s="114">
        <v>-2.3040609E-3</v>
      </c>
      <c r="P1732" s="121">
        <v>1.5699290999999999E-5</v>
      </c>
      <c r="Q1732" s="114">
        <v>-2.2938720999999998E-3</v>
      </c>
      <c r="R1732" s="113">
        <v>-1.3813314427299999E-7</v>
      </c>
      <c r="S1732" s="112">
        <v>5.805951361369998E-11</v>
      </c>
      <c r="T1732" s="112">
        <v>-0.32127060220500003</v>
      </c>
      <c r="U1732" s="122">
        <v>-5.5587546000000002E-5</v>
      </c>
      <c r="V1732" s="151"/>
      <c r="W1732" s="143"/>
      <c r="X1732" s="42" t="s">
        <v>8296</v>
      </c>
      <c r="Y1732" s="42"/>
      <c r="Z1732" s="42"/>
      <c r="AA1732" s="108"/>
    </row>
    <row r="1733" spans="1:27" ht="14.5" customHeight="1">
      <c r="A1733" s="41" t="s">
        <v>8295</v>
      </c>
      <c r="B1733" s="119" t="s">
        <v>7624</v>
      </c>
      <c r="C1733" s="120" t="s">
        <v>523</v>
      </c>
      <c r="D1733" s="135" t="s">
        <v>62</v>
      </c>
      <c r="E1733" s="119" t="s">
        <v>6570</v>
      </c>
      <c r="F1733" s="118" t="s">
        <v>8294</v>
      </c>
      <c r="G1733" s="117">
        <v>1.6182783848699998E-2</v>
      </c>
      <c r="H1733" s="117">
        <v>-4.5295788900000002E-3</v>
      </c>
      <c r="I1733" s="117">
        <v>-9.9868537600000008E-3</v>
      </c>
      <c r="J1733" s="117">
        <v>-2.2777195012999999E-3</v>
      </c>
      <c r="K1733" s="117">
        <v>3.2976935999999998E-2</v>
      </c>
      <c r="L1733" s="116">
        <v>0.24794688721804509</v>
      </c>
      <c r="M1733" s="115">
        <v>-23.412569999999999</v>
      </c>
      <c r="N1733" s="114">
        <v>-2.5324684E-4</v>
      </c>
      <c r="O1733" s="114">
        <v>8.0015291999999995E-4</v>
      </c>
      <c r="P1733" s="114">
        <v>1.0489208E-4</v>
      </c>
      <c r="Q1733" s="114">
        <v>-1.1582917999999999E-3</v>
      </c>
      <c r="R1733" s="113">
        <v>4.7970794815999983E-8</v>
      </c>
      <c r="S1733" s="112">
        <v>3.8791447408000004E-10</v>
      </c>
      <c r="T1733" s="112">
        <v>-0.162225742698</v>
      </c>
      <c r="U1733" s="122">
        <v>-2.5408705E-5</v>
      </c>
      <c r="V1733" s="151"/>
      <c r="W1733" s="143"/>
      <c r="X1733" s="158" t="s">
        <v>1280</v>
      </c>
      <c r="Y1733" s="42"/>
      <c r="Z1733" s="42"/>
      <c r="AA1733" s="108"/>
    </row>
    <row r="1734" spans="1:27" ht="14.5" customHeight="1">
      <c r="B1734" s="119" t="s">
        <v>7624</v>
      </c>
      <c r="C1734" s="133" t="s">
        <v>491</v>
      </c>
      <c r="D1734" s="133" t="s">
        <v>63</v>
      </c>
      <c r="G1734" s="131"/>
      <c r="H1734" s="131"/>
      <c r="I1734" s="131"/>
      <c r="J1734" s="131"/>
      <c r="K1734" s="131"/>
      <c r="L1734" s="131"/>
      <c r="M1734" s="100"/>
      <c r="N1734" s="41"/>
      <c r="O1734" s="41"/>
      <c r="V1734" s="152"/>
      <c r="W1734" s="144"/>
      <c r="X1734" s="157"/>
      <c r="Y1734" s="42"/>
      <c r="Z1734" s="42"/>
      <c r="AA1734" s="108"/>
    </row>
    <row r="1735" spans="1:27" ht="14.5" customHeight="1">
      <c r="A1735" s="41" t="s">
        <v>8293</v>
      </c>
      <c r="B1735" s="119" t="s">
        <v>7624</v>
      </c>
      <c r="C1735" s="120" t="s">
        <v>524</v>
      </c>
      <c r="D1735" s="135" t="s">
        <v>63</v>
      </c>
      <c r="E1735" s="119" t="s">
        <v>6570</v>
      </c>
      <c r="F1735" s="118" t="s">
        <v>8292</v>
      </c>
      <c r="G1735" s="117">
        <v>-0.52526170463262001</v>
      </c>
      <c r="H1735" s="117">
        <v>-0.2178925746</v>
      </c>
      <c r="I1735" s="117">
        <v>-0.31206666800000005</v>
      </c>
      <c r="J1735" s="117">
        <v>-5.5718180326200005E-3</v>
      </c>
      <c r="K1735" s="117">
        <v>1.0269356E-2</v>
      </c>
      <c r="L1735" s="116">
        <v>7.7213203007518799E-2</v>
      </c>
      <c r="M1735" s="115">
        <v>-44.077697000000001</v>
      </c>
      <c r="N1735" s="114">
        <v>-9.2742910999999997E-2</v>
      </c>
      <c r="O1735" s="114">
        <v>-8.9650453000000005E-2</v>
      </c>
      <c r="P1735" s="114">
        <v>-1.8157446E-3</v>
      </c>
      <c r="Q1735" s="114">
        <v>-1.2767136000000001E-3</v>
      </c>
      <c r="R1735" s="113">
        <v>-5.3747274243874997E-6</v>
      </c>
      <c r="S1735" s="112">
        <v>-6.715031757947784E-9</v>
      </c>
      <c r="T1735" s="112">
        <v>-0.17881142388599999</v>
      </c>
      <c r="U1735" s="111">
        <v>-2.7200424999999998E-4</v>
      </c>
      <c r="V1735" s="151"/>
      <c r="W1735" s="143"/>
      <c r="X1735" s="42" t="s">
        <v>8291</v>
      </c>
      <c r="Y1735" s="157"/>
      <c r="Z1735" s="157"/>
      <c r="AA1735" s="108"/>
    </row>
    <row r="1736" spans="1:27" ht="14.5" customHeight="1">
      <c r="A1736" s="41" t="s">
        <v>8290</v>
      </c>
      <c r="B1736" s="119" t="s">
        <v>7624</v>
      </c>
      <c r="C1736" s="120" t="s">
        <v>525</v>
      </c>
      <c r="D1736" s="135" t="s">
        <v>63</v>
      </c>
      <c r="E1736" s="119" t="s">
        <v>6570</v>
      </c>
      <c r="F1736" s="118" t="s">
        <v>8289</v>
      </c>
      <c r="G1736" s="117">
        <v>7.0374181208000004E-3</v>
      </c>
      <c r="H1736" s="117">
        <v>-8.12988015E-4</v>
      </c>
      <c r="I1736" s="117">
        <v>-4.4367469599999997E-3</v>
      </c>
      <c r="J1736" s="117">
        <v>-1.7194549042000003E-3</v>
      </c>
      <c r="K1736" s="117">
        <v>1.4006608E-2</v>
      </c>
      <c r="L1736" s="116">
        <v>0.10531284210526315</v>
      </c>
      <c r="M1736" s="115">
        <v>-17.674195000000001</v>
      </c>
      <c r="N1736" s="114">
        <v>-9.9863116000000005E-4</v>
      </c>
      <c r="O1736" s="114">
        <v>-1.6507806000000001E-4</v>
      </c>
      <c r="P1736" s="121">
        <v>4.0843677E-5</v>
      </c>
      <c r="Q1736" s="114">
        <v>-8.7439677999999997E-4</v>
      </c>
      <c r="R1736" s="113">
        <v>-9.8967653759999936E-9</v>
      </c>
      <c r="S1736" s="112">
        <v>1.5104910153141999E-10</v>
      </c>
      <c r="T1736" s="112">
        <v>-0.12246453282099999</v>
      </c>
      <c r="U1736" s="122">
        <v>-1.9879534000000001E-5</v>
      </c>
      <c r="V1736" s="151"/>
      <c r="W1736" s="143"/>
      <c r="X1736" s="42" t="s">
        <v>8288</v>
      </c>
      <c r="Y1736" s="42"/>
      <c r="Z1736" s="42"/>
      <c r="AA1736" s="108"/>
    </row>
    <row r="1737" spans="1:27" ht="14.5" customHeight="1">
      <c r="A1737" s="41" t="s">
        <v>8287</v>
      </c>
      <c r="B1737" s="119" t="s">
        <v>7624</v>
      </c>
      <c r="C1737" s="120" t="s">
        <v>526</v>
      </c>
      <c r="D1737" s="135" t="s">
        <v>63</v>
      </c>
      <c r="E1737" s="119" t="s">
        <v>6570</v>
      </c>
      <c r="F1737" s="118" t="s">
        <v>8286</v>
      </c>
      <c r="G1737" s="117">
        <v>2.0924409434200004E-2</v>
      </c>
      <c r="H1737" s="117">
        <v>-5.3489110999999992E-3</v>
      </c>
      <c r="I1737" s="117">
        <v>-1.2921884599999999E-2</v>
      </c>
      <c r="J1737" s="117">
        <v>-3.2490998657999999E-3</v>
      </c>
      <c r="K1737" s="117">
        <v>4.2444305000000002E-2</v>
      </c>
      <c r="L1737" s="116">
        <v>0.31913011278195486</v>
      </c>
      <c r="M1737" s="115">
        <v>-33.397342000000002</v>
      </c>
      <c r="N1737" s="114">
        <v>-6.9970017999999997E-4</v>
      </c>
      <c r="O1737" s="114">
        <v>8.1901916000000005E-4</v>
      </c>
      <c r="P1737" s="121">
        <v>1.3354989E-4</v>
      </c>
      <c r="Q1737" s="114">
        <v>-1.6522691999999999E-3</v>
      </c>
      <c r="R1737" s="113">
        <v>4.9101869931000051E-8</v>
      </c>
      <c r="S1737" s="112">
        <v>4.9389754491889995E-10</v>
      </c>
      <c r="T1737" s="112">
        <v>-0.23141025208300001</v>
      </c>
      <c r="U1737" s="122">
        <v>-3.6532277E-5</v>
      </c>
      <c r="V1737" s="151"/>
      <c r="W1737" s="143"/>
      <c r="X1737" s="42" t="s">
        <v>8285</v>
      </c>
      <c r="Y1737" s="42"/>
      <c r="Z1737" s="42"/>
      <c r="AA1737" s="108"/>
    </row>
    <row r="1738" spans="1:27" ht="14.5" customHeight="1">
      <c r="A1738" s="41" t="s">
        <v>8284</v>
      </c>
      <c r="B1738" s="119" t="s">
        <v>7624</v>
      </c>
      <c r="C1738" s="120" t="s">
        <v>527</v>
      </c>
      <c r="D1738" s="135" t="s">
        <v>63</v>
      </c>
      <c r="E1738" s="119" t="s">
        <v>6570</v>
      </c>
      <c r="F1738" s="118" t="s">
        <v>8283</v>
      </c>
      <c r="G1738" s="117">
        <v>6.3671921217999996E-3</v>
      </c>
      <c r="H1738" s="117">
        <v>-1.118988014E-3</v>
      </c>
      <c r="I1738" s="117">
        <v>-4.8009729600000002E-3</v>
      </c>
      <c r="J1738" s="117">
        <v>-1.7194549042000003E-3</v>
      </c>
      <c r="K1738" s="117">
        <v>1.4006608E-2</v>
      </c>
      <c r="L1738" s="116">
        <v>0.10531284210526315</v>
      </c>
      <c r="M1738" s="115">
        <v>-17.674195000000001</v>
      </c>
      <c r="N1738" s="114">
        <v>-1.0598786E-3</v>
      </c>
      <c r="O1738" s="114">
        <v>-2.235498E-4</v>
      </c>
      <c r="P1738" s="121">
        <v>3.8068021E-5</v>
      </c>
      <c r="Q1738" s="114">
        <v>-8.7439677999999997E-4</v>
      </c>
      <c r="R1738" s="113">
        <v>-1.340226537569999E-8</v>
      </c>
      <c r="S1738" s="112">
        <v>1.4078410153141997E-10</v>
      </c>
      <c r="T1738" s="112">
        <v>-0.12246453282099999</v>
      </c>
      <c r="U1738" s="122">
        <v>-2.0065512999999998E-5</v>
      </c>
      <c r="V1738" s="151"/>
      <c r="W1738" s="143"/>
      <c r="X1738" s="42" t="s">
        <v>8282</v>
      </c>
      <c r="Y1738" s="42"/>
      <c r="Z1738" s="42"/>
      <c r="AA1738" s="108"/>
    </row>
    <row r="1739" spans="1:27" ht="14.5" customHeight="1">
      <c r="A1739" s="41" t="s">
        <v>8281</v>
      </c>
      <c r="B1739" s="119" t="s">
        <v>7624</v>
      </c>
      <c r="C1739" s="120" t="s">
        <v>528</v>
      </c>
      <c r="D1739" s="135" t="s">
        <v>63</v>
      </c>
      <c r="E1739" s="119" t="s">
        <v>6570</v>
      </c>
      <c r="F1739" s="118" t="s">
        <v>8280</v>
      </c>
      <c r="G1739" s="117">
        <v>-0.20033433535199999</v>
      </c>
      <c r="H1739" s="117">
        <v>-6.654796399999999E-4</v>
      </c>
      <c r="I1739" s="117">
        <v>-4.8018037699999998E-3</v>
      </c>
      <c r="J1739" s="117">
        <v>-1.9874219419999998E-3</v>
      </c>
      <c r="K1739" s="117">
        <v>-0.19287963</v>
      </c>
      <c r="L1739" s="116">
        <v>-1.4502227819548872</v>
      </c>
      <c r="M1739" s="115">
        <v>-20.428615000000001</v>
      </c>
      <c r="N1739" s="114">
        <v>-2.6621810999999999E-2</v>
      </c>
      <c r="O1739" s="114">
        <v>-2.4470655000000001E-2</v>
      </c>
      <c r="P1739" s="114">
        <v>-1.1404895999999999E-3</v>
      </c>
      <c r="Q1739" s="114">
        <v>-1.0106664E-3</v>
      </c>
      <c r="R1739" s="113">
        <v>-1.467065616795E-6</v>
      </c>
      <c r="S1739" s="112">
        <v>-4.2177870485529204E-9</v>
      </c>
      <c r="T1739" s="112">
        <v>-0.14154991196200001</v>
      </c>
      <c r="U1739" s="122">
        <v>-6.6641070000000006E-5</v>
      </c>
      <c r="V1739" s="151"/>
      <c r="W1739" s="143"/>
      <c r="X1739" s="42" t="s">
        <v>8262</v>
      </c>
      <c r="Y1739" s="42"/>
      <c r="Z1739" s="42"/>
      <c r="AA1739" s="108"/>
    </row>
    <row r="1740" spans="1:27" ht="14.5" customHeight="1">
      <c r="A1740" s="41" t="s">
        <v>8279</v>
      </c>
      <c r="B1740" s="119" t="s">
        <v>7624</v>
      </c>
      <c r="C1740" s="120" t="s">
        <v>529</v>
      </c>
      <c r="D1740" s="135" t="s">
        <v>63</v>
      </c>
      <c r="E1740" s="119" t="s">
        <v>6570</v>
      </c>
      <c r="F1740" s="118" t="s">
        <v>8278</v>
      </c>
      <c r="G1740" s="117">
        <v>-0.17066129490900001</v>
      </c>
      <c r="H1740" s="117">
        <v>4.8643310900000003E-4</v>
      </c>
      <c r="I1740" s="117">
        <v>-2.8833127099999996E-3</v>
      </c>
      <c r="J1740" s="117">
        <v>-1.716105308E-3</v>
      </c>
      <c r="K1740" s="117">
        <v>-0.16654831</v>
      </c>
      <c r="L1740" s="116">
        <v>-1.2522429323308271</v>
      </c>
      <c r="M1740" s="115">
        <v>-17.639765000000001</v>
      </c>
      <c r="N1740" s="114">
        <v>-2.2775107999999999E-2</v>
      </c>
      <c r="O1740" s="114">
        <v>-2.0927245000000001E-2</v>
      </c>
      <c r="P1740" s="114">
        <v>-9.7516889999999998E-4</v>
      </c>
      <c r="Q1740" s="114">
        <v>-8.7269341E-4</v>
      </c>
      <c r="R1740" s="113">
        <v>-1.254631053255E-6</v>
      </c>
      <c r="S1740" s="112">
        <v>-3.6063938456084501E-9</v>
      </c>
      <c r="T1740" s="112">
        <v>-0.122225971581</v>
      </c>
      <c r="U1740" s="122">
        <v>-5.6898555999999997E-5</v>
      </c>
      <c r="V1740" s="151"/>
      <c r="W1740" s="143"/>
      <c r="X1740" s="42" t="s">
        <v>8277</v>
      </c>
      <c r="Y1740" s="42"/>
      <c r="Z1740" s="42"/>
      <c r="AA1740" s="108"/>
    </row>
    <row r="1741" spans="1:27" ht="14.5" customHeight="1">
      <c r="A1741" s="41" t="s">
        <v>8276</v>
      </c>
      <c r="B1741" s="119" t="s">
        <v>7624</v>
      </c>
      <c r="C1741" s="120" t="s">
        <v>530</v>
      </c>
      <c r="D1741" s="135" t="s">
        <v>63</v>
      </c>
      <c r="E1741" s="119" t="s">
        <v>6570</v>
      </c>
      <c r="F1741" s="118" t="s">
        <v>8275</v>
      </c>
      <c r="G1741" s="117">
        <v>-7.70019461691E-2</v>
      </c>
      <c r="H1741" s="117">
        <v>4.122306037999999E-3</v>
      </c>
      <c r="I1741" s="117">
        <v>3.1721712500000004E-3</v>
      </c>
      <c r="J1741" s="117">
        <v>-8.5972745710000001E-4</v>
      </c>
      <c r="K1741" s="117">
        <v>-8.3436696000000005E-2</v>
      </c>
      <c r="L1741" s="116">
        <v>-0.62734357894736847</v>
      </c>
      <c r="M1741" s="115">
        <v>-8.8370975000000005</v>
      </c>
      <c r="N1741" s="114">
        <v>-1.0633457000000001E-2</v>
      </c>
      <c r="O1741" s="114">
        <v>-9.7429044999999999E-3</v>
      </c>
      <c r="P1741" s="114">
        <v>-4.5335412E-4</v>
      </c>
      <c r="Q1741" s="114">
        <v>-4.3719838999999998E-4</v>
      </c>
      <c r="R1741" s="113">
        <v>-5.8410697929970001E-7</v>
      </c>
      <c r="S1741" s="112">
        <v>-1.6766054735844397E-9</v>
      </c>
      <c r="T1741" s="112">
        <v>-6.1232267410400006E-2</v>
      </c>
      <c r="U1741" s="122">
        <v>-2.6147493000000001E-5</v>
      </c>
      <c r="V1741" s="151"/>
      <c r="W1741" s="143"/>
      <c r="X1741" s="42" t="s">
        <v>8274</v>
      </c>
      <c r="Y1741" s="42"/>
      <c r="Z1741" s="42"/>
      <c r="AA1741" s="108"/>
    </row>
    <row r="1742" spans="1:27" ht="14.5" customHeight="1">
      <c r="A1742" s="41" t="s">
        <v>8273</v>
      </c>
      <c r="B1742" s="119" t="s">
        <v>7624</v>
      </c>
      <c r="C1742" s="120" t="s">
        <v>531</v>
      </c>
      <c r="D1742" s="135" t="s">
        <v>63</v>
      </c>
      <c r="E1742" s="119" t="s">
        <v>6570</v>
      </c>
      <c r="F1742" s="118" t="s">
        <v>8272</v>
      </c>
      <c r="G1742" s="117">
        <v>-0.1661431834432</v>
      </c>
      <c r="H1742" s="117">
        <v>6.6182721799999992E-4</v>
      </c>
      <c r="I1742" s="117">
        <v>-2.5911968699999996E-3</v>
      </c>
      <c r="J1742" s="117">
        <v>-1.6747937912E-3</v>
      </c>
      <c r="K1742" s="117">
        <v>-0.16253902000000001</v>
      </c>
      <c r="L1742" s="116">
        <v>-1.2220978947368422</v>
      </c>
      <c r="M1742" s="115">
        <v>-17.215125</v>
      </c>
      <c r="N1742" s="114">
        <v>-2.2189396E-2</v>
      </c>
      <c r="O1742" s="114">
        <v>-2.0387714000000001E-2</v>
      </c>
      <c r="P1742" s="114">
        <v>-9.4999660999999999E-4</v>
      </c>
      <c r="Q1742" s="114">
        <v>-8.5168517E-4</v>
      </c>
      <c r="R1742" s="113">
        <v>-1.2222849853419002E-6</v>
      </c>
      <c r="S1742" s="112">
        <v>-3.5133010482249703E-9</v>
      </c>
      <c r="T1742" s="112">
        <v>-0.119283639631</v>
      </c>
      <c r="U1742" s="122">
        <v>-5.5415128000000001E-5</v>
      </c>
      <c r="V1742" s="151"/>
      <c r="W1742" s="143"/>
      <c r="X1742" s="42" t="s">
        <v>8271</v>
      </c>
      <c r="Y1742" s="42"/>
      <c r="Z1742" s="42"/>
      <c r="AA1742" s="108"/>
    </row>
    <row r="1743" spans="1:27" ht="14.5" customHeight="1">
      <c r="A1743" s="41" t="s">
        <v>8270</v>
      </c>
      <c r="B1743" s="119" t="s">
        <v>7624</v>
      </c>
      <c r="C1743" s="120" t="s">
        <v>532</v>
      </c>
      <c r="D1743" s="135" t="s">
        <v>63</v>
      </c>
      <c r="E1743" s="119" t="s">
        <v>6570</v>
      </c>
      <c r="F1743" s="118" t="s">
        <v>8269</v>
      </c>
      <c r="G1743" s="117">
        <v>-8.9999838260999998E-2</v>
      </c>
      <c r="H1743" s="117">
        <v>-4.2509028999999999E-3</v>
      </c>
      <c r="I1743" s="117">
        <v>-1.5106535290000001E-2</v>
      </c>
      <c r="J1743" s="117">
        <v>-4.9797200710000001E-3</v>
      </c>
      <c r="K1743" s="117">
        <v>-6.5662680000000001E-2</v>
      </c>
      <c r="L1743" s="116">
        <v>-0.49370436090225561</v>
      </c>
      <c r="M1743" s="115">
        <v>-51.186304999999997</v>
      </c>
      <c r="N1743" s="114">
        <v>-1.6239573E-2</v>
      </c>
      <c r="O1743" s="114">
        <v>-1.3203585E-2</v>
      </c>
      <c r="P1743" s="114">
        <v>-5.0364357999999998E-4</v>
      </c>
      <c r="Q1743" s="114">
        <v>-2.5323439000000001E-3</v>
      </c>
      <c r="R1743" s="113">
        <v>-7.9158185993799996E-7</v>
      </c>
      <c r="S1743" s="112">
        <v>-1.8625872365422004E-9</v>
      </c>
      <c r="T1743" s="112">
        <v>-0.35467001570200002</v>
      </c>
      <c r="U1743" s="122">
        <v>-8.0995690999999996E-5</v>
      </c>
      <c r="V1743" s="151"/>
      <c r="W1743" s="143"/>
      <c r="X1743" s="42" t="s">
        <v>8268</v>
      </c>
      <c r="Y1743" s="42"/>
      <c r="Z1743" s="42"/>
      <c r="AA1743" s="108"/>
    </row>
    <row r="1744" spans="1:27" ht="14.5" customHeight="1">
      <c r="A1744" s="41" t="s">
        <v>8267</v>
      </c>
      <c r="B1744" s="119" t="s">
        <v>7624</v>
      </c>
      <c r="C1744" s="120" t="s">
        <v>533</v>
      </c>
      <c r="D1744" s="135" t="s">
        <v>63</v>
      </c>
      <c r="E1744" s="119" t="s">
        <v>6570</v>
      </c>
      <c r="F1744" s="118" t="s">
        <v>8266</v>
      </c>
      <c r="G1744" s="117">
        <v>4.2706290519399996E-2</v>
      </c>
      <c r="H1744" s="117">
        <v>-1.2870261589999999E-3</v>
      </c>
      <c r="I1744" s="117">
        <v>-5.2262494999999994E-3</v>
      </c>
      <c r="J1744" s="117">
        <v>-1.8311078216000001E-3</v>
      </c>
      <c r="K1744" s="117">
        <v>5.1050673999999997E-2</v>
      </c>
      <c r="L1744" s="116">
        <v>0.38383965413533833</v>
      </c>
      <c r="M1744" s="115">
        <v>-18.821870000000001</v>
      </c>
      <c r="N1744" s="114">
        <v>3.2633886000000001E-3</v>
      </c>
      <c r="O1744" s="114">
        <v>3.9491832999999999E-3</v>
      </c>
      <c r="P1744" s="114">
        <v>2.4538110000000001E-4</v>
      </c>
      <c r="Q1744" s="114">
        <v>-9.3117579E-4</v>
      </c>
      <c r="R1744" s="113">
        <v>2.3676158948479995E-7</v>
      </c>
      <c r="S1744" s="112">
        <v>9.074744820600603E-10</v>
      </c>
      <c r="T1744" s="112">
        <v>-0.130416780796</v>
      </c>
      <c r="U1744" s="122">
        <v>-1.3851044E-5</v>
      </c>
      <c r="V1744" s="151"/>
      <c r="W1744" s="143"/>
      <c r="X1744" s="42" t="s">
        <v>8265</v>
      </c>
      <c r="Y1744" s="42"/>
      <c r="Z1744" s="42"/>
      <c r="AA1744" s="108"/>
    </row>
    <row r="1745" spans="1:27" ht="14.5" customHeight="1">
      <c r="A1745" s="41" t="s">
        <v>8264</v>
      </c>
      <c r="B1745" s="119" t="s">
        <v>7624</v>
      </c>
      <c r="C1745" s="120" t="s">
        <v>534</v>
      </c>
      <c r="D1745" s="135" t="s">
        <v>63</v>
      </c>
      <c r="E1745" s="119" t="s">
        <v>6570</v>
      </c>
      <c r="F1745" s="118" t="s">
        <v>8263</v>
      </c>
      <c r="G1745" s="117">
        <v>-0.2033274473842</v>
      </c>
      <c r="H1745" s="117">
        <v>-5.0169113999999995E-4</v>
      </c>
      <c r="I1745" s="117">
        <v>-4.6744284900000002E-3</v>
      </c>
      <c r="J1745" s="117">
        <v>-2.0209177541999999E-3</v>
      </c>
      <c r="K1745" s="117">
        <v>-0.19613041000000001</v>
      </c>
      <c r="L1745" s="116">
        <v>-1.4746647368421053</v>
      </c>
      <c r="M1745" s="115">
        <v>-20.772917</v>
      </c>
      <c r="N1745" s="114">
        <v>-2.7035465000000002E-2</v>
      </c>
      <c r="O1745" s="114">
        <v>-2.4849640999999999E-2</v>
      </c>
      <c r="P1745" s="114">
        <v>-1.1581238999999999E-3</v>
      </c>
      <c r="Q1745" s="114">
        <v>-1.0277000999999999E-3</v>
      </c>
      <c r="R1745" s="113">
        <v>-1.4897865663020002E-6</v>
      </c>
      <c r="S1745" s="112">
        <v>-4.2830026729131886E-9</v>
      </c>
      <c r="T1745" s="112">
        <v>-0.143935594354</v>
      </c>
      <c r="U1745" s="122">
        <v>-6.7657872000000005E-5</v>
      </c>
      <c r="V1745" s="151"/>
      <c r="W1745" s="143"/>
      <c r="X1745" s="42" t="s">
        <v>8262</v>
      </c>
      <c r="Y1745" s="42"/>
      <c r="Z1745" s="42"/>
      <c r="AA1745" s="108"/>
    </row>
    <row r="1746" spans="1:27" ht="14.5" customHeight="1">
      <c r="A1746" s="41" t="s">
        <v>8261</v>
      </c>
      <c r="B1746" s="119" t="s">
        <v>7624</v>
      </c>
      <c r="C1746" s="120" t="s">
        <v>535</v>
      </c>
      <c r="D1746" s="135" t="s">
        <v>63</v>
      </c>
      <c r="E1746" s="119" t="s">
        <v>6570</v>
      </c>
      <c r="F1746" s="118" t="s">
        <v>8260</v>
      </c>
      <c r="G1746" s="117">
        <v>-0.17279963342769999</v>
      </c>
      <c r="H1746" s="117">
        <v>6.8340433800000004E-4</v>
      </c>
      <c r="I1746" s="117">
        <v>-2.7006722599999997E-3</v>
      </c>
      <c r="J1746" s="117">
        <v>-1.7417855056999999E-3</v>
      </c>
      <c r="K1746" s="117">
        <v>-0.16904058</v>
      </c>
      <c r="L1746" s="116">
        <v>-1.2709818045112782</v>
      </c>
      <c r="M1746" s="115">
        <v>-17.903729999999999</v>
      </c>
      <c r="N1746" s="114">
        <v>-2.3077950999999999E-2</v>
      </c>
      <c r="O1746" s="114">
        <v>-2.1204158000000001E-2</v>
      </c>
      <c r="P1746" s="114">
        <v>-9.8804089000000006E-4</v>
      </c>
      <c r="Q1746" s="114">
        <v>-8.8575258000000003E-4</v>
      </c>
      <c r="R1746" s="113">
        <v>-1.2712324854380003E-6</v>
      </c>
      <c r="S1746" s="112">
        <v>-3.6539973980545299E-9</v>
      </c>
      <c r="T1746" s="112">
        <v>-0.12405498441600001</v>
      </c>
      <c r="U1746" s="122">
        <v>-5.7634708999999997E-5</v>
      </c>
      <c r="V1746" s="151"/>
      <c r="W1746" s="143"/>
      <c r="X1746" s="42" t="s">
        <v>8259</v>
      </c>
      <c r="Y1746" s="42"/>
      <c r="Z1746" s="42"/>
      <c r="AA1746" s="108"/>
    </row>
    <row r="1747" spans="1:27" ht="14.5" customHeight="1">
      <c r="A1747" s="41" t="s">
        <v>8258</v>
      </c>
      <c r="B1747" s="119" t="s">
        <v>7624</v>
      </c>
      <c r="C1747" s="120" t="s">
        <v>536</v>
      </c>
      <c r="D1747" s="135" t="s">
        <v>63</v>
      </c>
      <c r="E1747" s="119" t="s">
        <v>6570</v>
      </c>
      <c r="F1747" s="118" t="s">
        <v>8257</v>
      </c>
      <c r="G1747" s="117">
        <v>-7.7552832551799997E-2</v>
      </c>
      <c r="H1747" s="117">
        <v>4.3809022259999999E-3</v>
      </c>
      <c r="I1747" s="117">
        <v>3.4574469699999999E-3</v>
      </c>
      <c r="J1747" s="117">
        <v>-8.7089274780000005E-4</v>
      </c>
      <c r="K1747" s="117">
        <v>-8.4520288999999998E-2</v>
      </c>
      <c r="L1747" s="116">
        <v>-0.63549089473684206</v>
      </c>
      <c r="M1747" s="115">
        <v>-8.9518649999999997</v>
      </c>
      <c r="N1747" s="114">
        <v>-1.073051E-2</v>
      </c>
      <c r="O1747" s="114">
        <v>-9.8302519999999994E-3</v>
      </c>
      <c r="P1747" s="114">
        <v>-4.5738178E-4</v>
      </c>
      <c r="Q1747" s="114">
        <v>-4.4287629000000001E-4</v>
      </c>
      <c r="R1747" s="113">
        <v>-5.8934365261879999E-7</v>
      </c>
      <c r="S1747" s="112">
        <v>-1.6915006460762698E-9</v>
      </c>
      <c r="T1747" s="112">
        <v>-6.20274912079E-2</v>
      </c>
      <c r="U1747" s="122">
        <v>-2.6362440999999999E-5</v>
      </c>
      <c r="V1747" s="151"/>
      <c r="W1747" s="143"/>
      <c r="X1747" s="42" t="s">
        <v>8256</v>
      </c>
      <c r="Y1747" s="42"/>
      <c r="Z1747" s="42"/>
      <c r="AA1747" s="108"/>
    </row>
    <row r="1748" spans="1:27" ht="14.5" customHeight="1">
      <c r="B1748" s="119" t="s">
        <v>7624</v>
      </c>
      <c r="C1748" s="133" t="s">
        <v>490</v>
      </c>
      <c r="D1748" s="133" t="s">
        <v>64</v>
      </c>
      <c r="G1748" s="131"/>
      <c r="H1748" s="131"/>
      <c r="I1748" s="131"/>
      <c r="J1748" s="131"/>
      <c r="K1748" s="131"/>
      <c r="L1748" s="131"/>
      <c r="M1748" s="100"/>
      <c r="N1748" s="41"/>
      <c r="O1748" s="41"/>
      <c r="V1748" s="130"/>
      <c r="W1748" s="144"/>
      <c r="X1748" s="76"/>
      <c r="Y1748" s="42"/>
      <c r="Z1748" s="42"/>
      <c r="AA1748" s="108"/>
    </row>
    <row r="1749" spans="1:27" ht="14.5" customHeight="1">
      <c r="A1749" s="41" t="s">
        <v>8255</v>
      </c>
      <c r="B1749" s="119" t="s">
        <v>7624</v>
      </c>
      <c r="C1749" s="120" t="s">
        <v>537</v>
      </c>
      <c r="D1749" s="135" t="s">
        <v>64</v>
      </c>
      <c r="E1749" s="119" t="s">
        <v>6570</v>
      </c>
      <c r="F1749" s="118" t="s">
        <v>8254</v>
      </c>
      <c r="G1749" s="117">
        <v>-1.6550843996E-2</v>
      </c>
      <c r="H1749" s="117">
        <v>-3.4198336399999998E-3</v>
      </c>
      <c r="I1749" s="117">
        <v>-1.2646356609999999E-2</v>
      </c>
      <c r="J1749" s="117">
        <v>-4.250626546E-3</v>
      </c>
      <c r="K1749" s="117">
        <v>3.7659728000000001E-3</v>
      </c>
      <c r="L1749" s="116">
        <v>2.8315584962406014E-2</v>
      </c>
      <c r="M1749" s="115">
        <v>-43.691986999999997</v>
      </c>
      <c r="N1749" s="114">
        <v>-6.5181409000000003E-3</v>
      </c>
      <c r="O1749" s="114">
        <v>-4.2690660000000002E-3</v>
      </c>
      <c r="P1749" s="121">
        <v>-8.7497920999999999E-5</v>
      </c>
      <c r="Q1749" s="114">
        <v>-2.161577E-3</v>
      </c>
      <c r="R1749" s="113">
        <v>-2.5593920522099998E-7</v>
      </c>
      <c r="S1749" s="112">
        <v>-3.2358698262269996E-10</v>
      </c>
      <c r="T1749" s="112">
        <v>-0.30274187262199997</v>
      </c>
      <c r="U1749" s="122">
        <v>-5.6470256E-5</v>
      </c>
      <c r="V1749" s="137"/>
      <c r="W1749" s="143"/>
      <c r="X1749" s="42" t="s">
        <v>1206</v>
      </c>
      <c r="Y1749" s="76"/>
      <c r="Z1749" s="76"/>
      <c r="AA1749" s="108"/>
    </row>
    <row r="1750" spans="1:27" ht="14.5" customHeight="1">
      <c r="A1750" s="41" t="s">
        <v>8253</v>
      </c>
      <c r="B1750" s="119" t="s">
        <v>7624</v>
      </c>
      <c r="C1750" s="120" t="s">
        <v>538</v>
      </c>
      <c r="D1750" s="135" t="s">
        <v>64</v>
      </c>
      <c r="E1750" s="119" t="s">
        <v>6570</v>
      </c>
      <c r="F1750" s="118" t="s">
        <v>8252</v>
      </c>
      <c r="G1750" s="117">
        <v>-0.50721770266099997</v>
      </c>
      <c r="H1750" s="117">
        <v>-4.0673028999999999E-3</v>
      </c>
      <c r="I1750" s="117">
        <v>-1.4887999690000001E-2</v>
      </c>
      <c r="J1750" s="117">
        <v>-4.9797200710000001E-3</v>
      </c>
      <c r="K1750" s="117">
        <v>-0.48328268000000002</v>
      </c>
      <c r="L1750" s="116">
        <v>-3.6337043609022555</v>
      </c>
      <c r="M1750" s="115">
        <v>-51.186304999999997</v>
      </c>
      <c r="N1750" s="114">
        <v>-6.7184432000000002E-2</v>
      </c>
      <c r="O1750" s="114">
        <v>-6.1772687999999999E-2</v>
      </c>
      <c r="P1750" s="114">
        <v>-2.8793998999999998E-3</v>
      </c>
      <c r="Q1750" s="114">
        <v>-2.5323439000000001E-3</v>
      </c>
      <c r="R1750" s="113">
        <v>-3.7033985199379998E-6</v>
      </c>
      <c r="S1750" s="112">
        <v>-1.06486680465392E-8</v>
      </c>
      <c r="T1750" s="112">
        <v>-0.35467001570200002</v>
      </c>
      <c r="U1750" s="111">
        <v>-1.6843564E-4</v>
      </c>
      <c r="V1750" s="151"/>
      <c r="W1750" s="143"/>
      <c r="X1750" s="42" t="s">
        <v>1206</v>
      </c>
      <c r="Y1750" s="42"/>
      <c r="Z1750" s="42"/>
      <c r="AA1750" s="108"/>
    </row>
    <row r="1751" spans="1:27" ht="14.5" customHeight="1">
      <c r="A1751" s="41" t="s">
        <v>8251</v>
      </c>
      <c r="B1751" s="119" t="s">
        <v>7624</v>
      </c>
      <c r="C1751" s="120" t="s">
        <v>539</v>
      </c>
      <c r="D1751" s="135" t="s">
        <v>64</v>
      </c>
      <c r="E1751" s="119" t="s">
        <v>6570</v>
      </c>
      <c r="F1751" s="118" t="s">
        <v>8250</v>
      </c>
      <c r="G1751" s="117">
        <v>-0.16626251595449998</v>
      </c>
      <c r="H1751" s="117">
        <v>9.7231126000000098E-5</v>
      </c>
      <c r="I1751" s="117">
        <v>-3.2406985899999996E-3</v>
      </c>
      <c r="J1751" s="117">
        <v>-1.6636284905000001E-3</v>
      </c>
      <c r="K1751" s="117">
        <v>-0.16145541999999999</v>
      </c>
      <c r="L1751" s="116">
        <v>-1.2139505263157893</v>
      </c>
      <c r="M1751" s="115">
        <v>-17.100356999999999</v>
      </c>
      <c r="N1751" s="114">
        <v>-2.2153590000000001E-2</v>
      </c>
      <c r="O1751" s="114">
        <v>-2.0358838000000001E-2</v>
      </c>
      <c r="P1751" s="114">
        <v>-9.4874460000000005E-4</v>
      </c>
      <c r="Q1751" s="114">
        <v>-8.4600726999999997E-4</v>
      </c>
      <c r="R1751" s="113">
        <v>-1.2205538028026998E-6</v>
      </c>
      <c r="S1751" s="112">
        <v>-3.5086708737415501E-9</v>
      </c>
      <c r="T1751" s="112">
        <v>-0.11848840883300001</v>
      </c>
      <c r="U1751" s="122">
        <v>-5.5386158E-5</v>
      </c>
      <c r="V1751" s="151"/>
      <c r="W1751" s="143"/>
      <c r="X1751" s="42" t="s">
        <v>1207</v>
      </c>
      <c r="Y1751" s="42"/>
      <c r="Z1751" s="42"/>
      <c r="AA1751" s="108"/>
    </row>
    <row r="1752" spans="1:27" ht="14.5" customHeight="1">
      <c r="A1752" s="41" t="s">
        <v>8249</v>
      </c>
      <c r="B1752" s="119" t="s">
        <v>7624</v>
      </c>
      <c r="C1752" s="120" t="s">
        <v>540</v>
      </c>
      <c r="D1752" s="135" t="s">
        <v>64</v>
      </c>
      <c r="E1752" s="119" t="s">
        <v>6570</v>
      </c>
      <c r="F1752" s="118" t="s">
        <v>8248</v>
      </c>
      <c r="G1752" s="117">
        <v>-7.5011926369999999E-3</v>
      </c>
      <c r="H1752" s="117">
        <v>-3.5681261199999995E-3</v>
      </c>
      <c r="I1752" s="117">
        <v>-1.2660676040000001E-2</v>
      </c>
      <c r="J1752" s="117">
        <v>-4.1702364770000002E-3</v>
      </c>
      <c r="K1752" s="117">
        <v>1.2897845999999999E-2</v>
      </c>
      <c r="L1752" s="116">
        <v>9.6976285714285709E-2</v>
      </c>
      <c r="M1752" s="115">
        <v>-42.865661000000003</v>
      </c>
      <c r="N1752" s="114">
        <v>-5.3140111E-3</v>
      </c>
      <c r="O1752" s="114">
        <v>-3.1579313000000002E-3</v>
      </c>
      <c r="P1752" s="121">
        <v>-3.5383647E-5</v>
      </c>
      <c r="Q1752" s="114">
        <v>-2.1206961000000001E-3</v>
      </c>
      <c r="R1752" s="113">
        <v>-1.8932441852399998E-7</v>
      </c>
      <c r="S1752" s="112">
        <v>-1.3085667723770001E-10</v>
      </c>
      <c r="T1752" s="112">
        <v>-0.29701625288</v>
      </c>
      <c r="U1752" s="122">
        <v>-5.3602323000000003E-5</v>
      </c>
      <c r="V1752" s="151"/>
      <c r="W1752" s="143"/>
      <c r="X1752" s="42" t="s">
        <v>801</v>
      </c>
      <c r="Y1752" s="42"/>
      <c r="Z1752" s="42"/>
      <c r="AA1752" s="108"/>
    </row>
    <row r="1753" spans="1:27" ht="14.5" customHeight="1">
      <c r="A1753" s="41" t="s">
        <v>8247</v>
      </c>
      <c r="B1753" s="119" t="s">
        <v>7624</v>
      </c>
      <c r="C1753" s="120" t="s">
        <v>541</v>
      </c>
      <c r="D1753" s="135" t="s">
        <v>64</v>
      </c>
      <c r="E1753" s="119" t="s">
        <v>6570</v>
      </c>
      <c r="F1753" s="118" t="s">
        <v>8246</v>
      </c>
      <c r="G1753" s="117">
        <v>-0.32103187722520005</v>
      </c>
      <c r="H1753" s="117">
        <v>1.3666190999999989E-4</v>
      </c>
      <c r="I1753" s="117">
        <v>-6.3159213000000001E-3</v>
      </c>
      <c r="J1753" s="117">
        <v>-3.2111378352000001E-3</v>
      </c>
      <c r="K1753" s="117">
        <v>-0.31164148000000003</v>
      </c>
      <c r="L1753" s="116">
        <v>-2.343169022556391</v>
      </c>
      <c r="M1753" s="115">
        <v>-33.007133000000003</v>
      </c>
      <c r="N1753" s="114">
        <v>-4.2771099999999999E-2</v>
      </c>
      <c r="O1753" s="114">
        <v>-3.9306405000000003E-2</v>
      </c>
      <c r="P1753" s="114">
        <v>-1.8317308E-3</v>
      </c>
      <c r="Q1753" s="114">
        <v>-1.6329643999999999E-3</v>
      </c>
      <c r="R1753" s="113">
        <v>-2.3564991162750007E-6</v>
      </c>
      <c r="S1753" s="112">
        <v>-6.7741525240598995E-9</v>
      </c>
      <c r="T1753" s="112">
        <v>-0.228706491372</v>
      </c>
      <c r="U1753" s="111">
        <v>-1.0693744E-4</v>
      </c>
      <c r="V1753" s="151"/>
      <c r="W1753" s="143"/>
      <c r="X1753" s="42" t="s">
        <v>1206</v>
      </c>
      <c r="Y1753" s="42"/>
      <c r="Z1753" s="42"/>
      <c r="AA1753" s="108"/>
    </row>
    <row r="1754" spans="1:27" ht="14.5" customHeight="1">
      <c r="A1754" s="41" t="s">
        <v>8245</v>
      </c>
      <c r="B1754" s="119" t="s">
        <v>7624</v>
      </c>
      <c r="C1754" s="120" t="s">
        <v>542</v>
      </c>
      <c r="D1754" s="135" t="s">
        <v>64</v>
      </c>
      <c r="E1754" s="119" t="s">
        <v>6570</v>
      </c>
      <c r="F1754" s="118" t="s">
        <v>8244</v>
      </c>
      <c r="G1754" s="117">
        <v>1.1780013248000043E-3</v>
      </c>
      <c r="H1754" s="117">
        <v>-2.7397381099999998E-3</v>
      </c>
      <c r="I1754" s="117">
        <v>-9.7396457299999979E-3</v>
      </c>
      <c r="J1754" s="117">
        <v>-3.2111378352000001E-3</v>
      </c>
      <c r="K1754" s="117">
        <v>1.6868523E-2</v>
      </c>
      <c r="L1754" s="116">
        <v>0.126831</v>
      </c>
      <c r="M1754" s="115">
        <v>-33.007133000000003</v>
      </c>
      <c r="N1754" s="114">
        <v>-3.2434590000000002E-3</v>
      </c>
      <c r="O1754" s="114">
        <v>-1.6228101E-3</v>
      </c>
      <c r="P1754" s="121">
        <v>1.2315485999999999E-5</v>
      </c>
      <c r="Q1754" s="114">
        <v>-1.6329643999999999E-3</v>
      </c>
      <c r="R1754" s="113">
        <v>-9.7290769275999972E-8</v>
      </c>
      <c r="S1754" s="112">
        <v>4.5545440944299996E-11</v>
      </c>
      <c r="T1754" s="112">
        <v>-0.228706491372</v>
      </c>
      <c r="U1754" s="122">
        <v>-3.9815484000000001E-5</v>
      </c>
      <c r="V1754" s="151"/>
      <c r="W1754" s="143"/>
      <c r="X1754" s="42" t="s">
        <v>1206</v>
      </c>
      <c r="Y1754" s="42"/>
      <c r="Z1754" s="42"/>
      <c r="AA1754" s="108"/>
    </row>
    <row r="1755" spans="1:27" ht="14.5" customHeight="1">
      <c r="A1755" s="41" t="s">
        <v>8243</v>
      </c>
      <c r="B1755" s="119" t="s">
        <v>7624</v>
      </c>
      <c r="C1755" s="120" t="s">
        <v>543</v>
      </c>
      <c r="D1755" s="135" t="s">
        <v>64</v>
      </c>
      <c r="E1755" s="119" t="s">
        <v>6570</v>
      </c>
      <c r="F1755" s="118" t="s">
        <v>8242</v>
      </c>
      <c r="G1755" s="117">
        <v>4.8397451496799998E-2</v>
      </c>
      <c r="H1755" s="117">
        <v>-2.8853493300000001E-3</v>
      </c>
      <c r="I1755" s="117">
        <v>-1.0214817390000002E-2</v>
      </c>
      <c r="J1755" s="117">
        <v>-3.3607527832000004E-3</v>
      </c>
      <c r="K1755" s="117">
        <v>6.4858370999999998E-2</v>
      </c>
      <c r="L1755" s="116">
        <v>0.48765692481203005</v>
      </c>
      <c r="M1755" s="115">
        <v>-34.545017000000001</v>
      </c>
      <c r="N1755" s="114">
        <v>2.3643147E-3</v>
      </c>
      <c r="O1755" s="114">
        <v>3.7919147999999998E-3</v>
      </c>
      <c r="P1755" s="114">
        <v>2.8144815E-4</v>
      </c>
      <c r="Q1755" s="114">
        <v>-1.7090482E-3</v>
      </c>
      <c r="R1755" s="113">
        <v>2.2733302478600001E-7</v>
      </c>
      <c r="S1755" s="112">
        <v>1.0408585420575995E-9</v>
      </c>
      <c r="T1755" s="112">
        <v>-0.23936250005900001</v>
      </c>
      <c r="U1755" s="122">
        <v>-3.1785487E-5</v>
      </c>
      <c r="V1755" s="151"/>
      <c r="W1755" s="143"/>
      <c r="X1755" s="41" t="s">
        <v>800</v>
      </c>
      <c r="Y1755" s="42"/>
      <c r="Z1755" s="42"/>
      <c r="AA1755" s="108"/>
    </row>
    <row r="1756" spans="1:27" ht="14.5" customHeight="1">
      <c r="A1756" s="41" t="s">
        <v>8241</v>
      </c>
      <c r="B1756" s="119" t="s">
        <v>7624</v>
      </c>
      <c r="C1756" s="120" t="s">
        <v>544</v>
      </c>
      <c r="D1756" s="135" t="s">
        <v>64</v>
      </c>
      <c r="E1756" s="119" t="s">
        <v>6570</v>
      </c>
      <c r="F1756" s="118" t="s">
        <v>8240</v>
      </c>
      <c r="G1756" s="117">
        <v>-8.9999838260999998E-2</v>
      </c>
      <c r="H1756" s="117">
        <v>-4.2509028999999999E-3</v>
      </c>
      <c r="I1756" s="117">
        <v>-1.5106535290000001E-2</v>
      </c>
      <c r="J1756" s="117">
        <v>-4.9797200710000001E-3</v>
      </c>
      <c r="K1756" s="117">
        <v>-6.5662680000000001E-2</v>
      </c>
      <c r="L1756" s="116">
        <v>-0.49370436090225561</v>
      </c>
      <c r="M1756" s="115">
        <v>-51.186304999999997</v>
      </c>
      <c r="N1756" s="114">
        <v>-1.6239573E-2</v>
      </c>
      <c r="O1756" s="114">
        <v>-1.3203585E-2</v>
      </c>
      <c r="P1756" s="114">
        <v>-5.0364357999999998E-4</v>
      </c>
      <c r="Q1756" s="114">
        <v>-2.5323439000000001E-3</v>
      </c>
      <c r="R1756" s="113">
        <v>-7.9158185993799996E-7</v>
      </c>
      <c r="S1756" s="112">
        <v>-1.8625872365422004E-9</v>
      </c>
      <c r="T1756" s="112">
        <v>-0.35467001570200002</v>
      </c>
      <c r="U1756" s="122">
        <v>-8.0995690999999996E-5</v>
      </c>
      <c r="V1756" s="151"/>
      <c r="W1756" s="143"/>
      <c r="X1756" s="41" t="s">
        <v>800</v>
      </c>
      <c r="Y1756" s="42"/>
      <c r="Z1756" s="42"/>
      <c r="AA1756" s="108"/>
    </row>
    <row r="1757" spans="1:27" ht="14.5" customHeight="1">
      <c r="A1757" s="41" t="s">
        <v>8239</v>
      </c>
      <c r="B1757" s="119" t="s">
        <v>7624</v>
      </c>
      <c r="C1757" s="120" t="s">
        <v>545</v>
      </c>
      <c r="D1757" s="135" t="s">
        <v>64</v>
      </c>
      <c r="E1757" s="119" t="s">
        <v>6570</v>
      </c>
      <c r="F1757" s="118" t="s">
        <v>8238</v>
      </c>
      <c r="G1757" s="117">
        <v>-0.2405264340279</v>
      </c>
      <c r="H1757" s="117">
        <v>-1.1618133099999999E-3</v>
      </c>
      <c r="I1757" s="117">
        <v>-6.1810035999999994E-3</v>
      </c>
      <c r="J1757" s="117">
        <v>-2.3782071178999999E-3</v>
      </c>
      <c r="K1757" s="117">
        <v>-0.23080540999999999</v>
      </c>
      <c r="L1757" s="116">
        <v>-1.7353790225563908</v>
      </c>
      <c r="M1757" s="115">
        <v>-24.445477</v>
      </c>
      <c r="N1757" s="114">
        <v>-3.1929589000000001E-2</v>
      </c>
      <c r="O1757" s="114">
        <v>-2.9352138E-2</v>
      </c>
      <c r="P1757" s="114">
        <v>-1.3680584E-3</v>
      </c>
      <c r="Q1757" s="114">
        <v>-1.2093929E-3</v>
      </c>
      <c r="R1757" s="113">
        <v>-1.759720529804E-6</v>
      </c>
      <c r="S1757" s="112">
        <v>-5.0593875758028407E-9</v>
      </c>
      <c r="T1757" s="112">
        <v>-0.16938276987499998</v>
      </c>
      <c r="U1757" s="122">
        <v>-7.9966780999999996E-5</v>
      </c>
      <c r="V1757" s="151"/>
      <c r="W1757" s="143"/>
      <c r="X1757" s="41" t="s">
        <v>800</v>
      </c>
      <c r="Y1757" s="42"/>
      <c r="Z1757" s="42"/>
      <c r="AA1757" s="108"/>
    </row>
    <row r="1758" spans="1:27" ht="14.5" customHeight="1">
      <c r="A1758" s="41" t="s">
        <v>8237</v>
      </c>
      <c r="B1758" s="119" t="s">
        <v>7624</v>
      </c>
      <c r="C1758" s="120" t="s">
        <v>546</v>
      </c>
      <c r="D1758" s="135" t="s">
        <v>64</v>
      </c>
      <c r="E1758" s="119" t="s">
        <v>6570</v>
      </c>
      <c r="F1758" s="118" t="s">
        <v>8236</v>
      </c>
      <c r="G1758" s="117">
        <v>4.0574336808000003E-2</v>
      </c>
      <c r="H1758" s="117">
        <v>-2.1848858000000004E-3</v>
      </c>
      <c r="I1758" s="117">
        <v>-7.8267487400000002E-3</v>
      </c>
      <c r="J1758" s="117">
        <v>-2.5903476519999998E-3</v>
      </c>
      <c r="K1758" s="117">
        <v>5.3176319E-2</v>
      </c>
      <c r="L1758" s="116">
        <v>0.39982194736842103</v>
      </c>
      <c r="M1758" s="115">
        <v>-26.626059999999999</v>
      </c>
      <c r="N1758" s="114">
        <v>2.2190557E-3</v>
      </c>
      <c r="O1758" s="114">
        <v>3.3009084000000001E-3</v>
      </c>
      <c r="P1758" s="114">
        <v>2.3542039999999999E-4</v>
      </c>
      <c r="Q1758" s="114">
        <v>-1.3172730999999999E-3</v>
      </c>
      <c r="R1758" s="113">
        <v>1.9789619035299996E-7</v>
      </c>
      <c r="S1758" s="112">
        <v>8.7063758685005003E-10</v>
      </c>
      <c r="T1758" s="112">
        <v>-0.184492025029</v>
      </c>
      <c r="U1758" s="122">
        <v>-2.3807499999999999E-5</v>
      </c>
      <c r="V1758" s="151"/>
      <c r="W1758" s="143"/>
      <c r="X1758" s="41" t="s">
        <v>800</v>
      </c>
      <c r="Y1758" s="42"/>
      <c r="Z1758" s="42"/>
      <c r="AA1758" s="108"/>
    </row>
    <row r="1759" spans="1:27" ht="14.5" customHeight="1">
      <c r="A1759" s="41" t="s">
        <v>8235</v>
      </c>
      <c r="B1759" s="119" t="s">
        <v>7624</v>
      </c>
      <c r="C1759" s="120" t="s">
        <v>547</v>
      </c>
      <c r="D1759" s="135" t="s">
        <v>64</v>
      </c>
      <c r="E1759" s="119" t="s">
        <v>6570</v>
      </c>
      <c r="F1759" s="118" t="s">
        <v>8234</v>
      </c>
      <c r="G1759" s="117">
        <v>-0.30171611703500001</v>
      </c>
      <c r="H1759" s="117">
        <v>-3.59320412E-3</v>
      </c>
      <c r="I1759" s="117">
        <v>-1.02013612E-2</v>
      </c>
      <c r="J1759" s="117">
        <v>-2.9364717149999997E-3</v>
      </c>
      <c r="K1759" s="117">
        <v>-0.28498508</v>
      </c>
      <c r="L1759" s="116">
        <v>-2.1427449624060149</v>
      </c>
      <c r="M1759" s="115">
        <v>-30.183852000000002</v>
      </c>
      <c r="N1759" s="114">
        <v>-3.9856864999999998E-2</v>
      </c>
      <c r="O1759" s="114">
        <v>-3.6654797000000003E-2</v>
      </c>
      <c r="P1759" s="114">
        <v>-1.7087796000000001E-3</v>
      </c>
      <c r="Q1759" s="114">
        <v>-1.493288E-3</v>
      </c>
      <c r="R1759" s="113">
        <v>-2.1975297956089997E-6</v>
      </c>
      <c r="S1759" s="112">
        <v>-6.3194512232382001E-9</v>
      </c>
      <c r="T1759" s="112">
        <v>-0.209143979752</v>
      </c>
      <c r="U1759" s="111">
        <v>-1.000503E-4</v>
      </c>
      <c r="V1759" s="151"/>
      <c r="W1759" s="143"/>
      <c r="X1759" s="42" t="s">
        <v>1280</v>
      </c>
      <c r="Y1759" s="42"/>
      <c r="Z1759" s="42"/>
      <c r="AA1759" s="108"/>
    </row>
    <row r="1760" spans="1:27" ht="14.5" customHeight="1">
      <c r="A1760" s="41" t="s">
        <v>8233</v>
      </c>
      <c r="B1760" s="119" t="s">
        <v>7624</v>
      </c>
      <c r="C1760" s="120" t="s">
        <v>548</v>
      </c>
      <c r="D1760" s="135" t="s">
        <v>64</v>
      </c>
      <c r="E1760" s="119" t="s">
        <v>6570</v>
      </c>
      <c r="F1760" s="118" t="s">
        <v>8232</v>
      </c>
      <c r="G1760" s="117">
        <v>-0.19774335888979999</v>
      </c>
      <c r="H1760" s="117">
        <v>-1.01286825E-3</v>
      </c>
      <c r="I1760" s="117">
        <v>-5.1477146000000005E-3</v>
      </c>
      <c r="J1760" s="117">
        <v>-1.9539260398E-3</v>
      </c>
      <c r="K1760" s="117">
        <v>-0.18962884999999999</v>
      </c>
      <c r="L1760" s="116">
        <v>-1.4257808270676691</v>
      </c>
      <c r="M1760" s="115">
        <v>-20.084312000000001</v>
      </c>
      <c r="N1760" s="114">
        <v>-2.6244904999999999E-2</v>
      </c>
      <c r="O1760" s="114">
        <v>-2.4126750999999998E-2</v>
      </c>
      <c r="P1760" s="114">
        <v>-1.1245207E-3</v>
      </c>
      <c r="Q1760" s="114">
        <v>-9.9363269999999996E-4</v>
      </c>
      <c r="R1760" s="113">
        <v>-1.446447970191E-6</v>
      </c>
      <c r="S1760" s="112">
        <v>-4.1587304231916408E-9</v>
      </c>
      <c r="T1760" s="112">
        <v>-0.13916423956899998</v>
      </c>
      <c r="U1760" s="122">
        <v>-6.5735856000000002E-5</v>
      </c>
      <c r="V1760" s="151"/>
      <c r="W1760" s="143"/>
      <c r="X1760" s="42" t="s">
        <v>1208</v>
      </c>
      <c r="Y1760" s="42"/>
      <c r="Z1760" s="42"/>
      <c r="AA1760" s="108"/>
    </row>
    <row r="1761" spans="1:27" ht="14.5" customHeight="1">
      <c r="A1761" s="41" t="s">
        <v>8231</v>
      </c>
      <c r="B1761" s="119" t="s">
        <v>7624</v>
      </c>
      <c r="C1761" s="120" t="s">
        <v>549</v>
      </c>
      <c r="D1761" s="135" t="s">
        <v>64</v>
      </c>
      <c r="E1761" s="119" t="s">
        <v>6570</v>
      </c>
      <c r="F1761" s="118" t="s">
        <v>8230</v>
      </c>
      <c r="G1761" s="117">
        <v>6.8776911238999996E-3</v>
      </c>
      <c r="H1761" s="117">
        <v>-2.4123583800000001E-3</v>
      </c>
      <c r="I1761" s="117">
        <v>-8.52550631E-3</v>
      </c>
      <c r="J1761" s="117">
        <v>-2.8024881860999997E-3</v>
      </c>
      <c r="K1761" s="117">
        <v>2.0618043999999999E-2</v>
      </c>
      <c r="L1761" s="116">
        <v>0.15502288721804508</v>
      </c>
      <c r="M1761" s="115">
        <v>-28.806642</v>
      </c>
      <c r="N1761" s="114">
        <v>-2.1151664000000001E-3</v>
      </c>
      <c r="O1761" s="114">
        <v>-7.3413422999999995E-4</v>
      </c>
      <c r="P1761" s="121">
        <v>4.4121062999999999E-5</v>
      </c>
      <c r="Q1761" s="114">
        <v>-1.4251532E-3</v>
      </c>
      <c r="R1761" s="113">
        <v>-4.4012839400000017E-8</v>
      </c>
      <c r="S1761" s="112">
        <v>1.6316960979835002E-10</v>
      </c>
      <c r="T1761" s="112">
        <v>-0.19960129018199999</v>
      </c>
      <c r="U1761" s="122">
        <v>-3.3525390000000002E-5</v>
      </c>
      <c r="V1761" s="151"/>
      <c r="W1761" s="143"/>
      <c r="X1761" s="41" t="s">
        <v>800</v>
      </c>
      <c r="Y1761" s="42"/>
      <c r="Z1761" s="42"/>
      <c r="AA1761" s="108"/>
    </row>
    <row r="1762" spans="1:27" ht="14.5" customHeight="1">
      <c r="A1762" s="41" t="s">
        <v>8229</v>
      </c>
      <c r="B1762" s="119" t="s">
        <v>7624</v>
      </c>
      <c r="C1762" s="120" t="s">
        <v>550</v>
      </c>
      <c r="D1762" s="135" t="s">
        <v>64</v>
      </c>
      <c r="E1762" s="119" t="s">
        <v>6570</v>
      </c>
      <c r="F1762" s="118" t="s">
        <v>8228</v>
      </c>
      <c r="G1762" s="117">
        <v>1.4489492662100001E-2</v>
      </c>
      <c r="H1762" s="117">
        <v>-1.5396071100000001E-3</v>
      </c>
      <c r="I1762" s="117">
        <v>-5.4142598199999996E-3</v>
      </c>
      <c r="J1762" s="117">
        <v>-1.7752814079000001E-3</v>
      </c>
      <c r="K1762" s="117">
        <v>2.3218641000000002E-2</v>
      </c>
      <c r="L1762" s="116">
        <v>0.17457624812030076</v>
      </c>
      <c r="M1762" s="115">
        <v>-18.248031999999998</v>
      </c>
      <c r="N1762" s="114">
        <v>-1.0214977E-4</v>
      </c>
      <c r="O1762" s="114">
        <v>7.1496502000000005E-4</v>
      </c>
      <c r="P1762" s="121">
        <v>8.5671492999999995E-5</v>
      </c>
      <c r="Q1762" s="114">
        <v>-9.0278628000000001E-4</v>
      </c>
      <c r="R1762" s="113">
        <v>4.2863615054999992E-8</v>
      </c>
      <c r="S1762" s="112">
        <v>3.1683244148619002E-10</v>
      </c>
      <c r="T1762" s="112">
        <v>-0.12644065680799998</v>
      </c>
      <c r="U1762" s="122">
        <v>-1.9114640000000001E-5</v>
      </c>
      <c r="V1762" s="151"/>
      <c r="W1762" s="143"/>
      <c r="X1762" s="41" t="s">
        <v>800</v>
      </c>
      <c r="Y1762" s="42"/>
      <c r="Z1762" s="42"/>
      <c r="AA1762" s="108"/>
    </row>
    <row r="1763" spans="1:27" ht="14.5" customHeight="1">
      <c r="A1763" s="41" t="s">
        <v>8227</v>
      </c>
      <c r="B1763" s="119" t="s">
        <v>7624</v>
      </c>
      <c r="C1763" s="120" t="s">
        <v>551</v>
      </c>
      <c r="D1763" s="135" t="s">
        <v>64</v>
      </c>
      <c r="E1763" s="119" t="s">
        <v>6570</v>
      </c>
      <c r="F1763" s="118" t="s">
        <v>8226</v>
      </c>
      <c r="G1763" s="117">
        <v>-6.8407237137000004E-2</v>
      </c>
      <c r="H1763" s="117">
        <v>-4.0846304199999997E-3</v>
      </c>
      <c r="I1763" s="117">
        <v>-1.448062319E-2</v>
      </c>
      <c r="J1763" s="117">
        <v>-4.7675795269999993E-3</v>
      </c>
      <c r="K1763" s="117">
        <v>-4.5074403999999998E-2</v>
      </c>
      <c r="L1763" s="116">
        <v>-0.33890529323308266</v>
      </c>
      <c r="M1763" s="115">
        <v>-49.005721999999999</v>
      </c>
      <c r="N1763" s="114">
        <v>-1.3378856999999999E-2</v>
      </c>
      <c r="O1763" s="114">
        <v>-1.0573351E-2</v>
      </c>
      <c r="P1763" s="114">
        <v>-3.8104204E-4</v>
      </c>
      <c r="Q1763" s="114">
        <v>-2.4244637999999998E-3</v>
      </c>
      <c r="R1763" s="113">
        <v>-6.3389393010799997E-7</v>
      </c>
      <c r="S1763" s="112">
        <v>-1.4091791136810996E-9</v>
      </c>
      <c r="T1763" s="112">
        <v>-0.339560750548</v>
      </c>
      <c r="U1763" s="122">
        <v>-7.3824435E-5</v>
      </c>
      <c r="V1763" s="151"/>
      <c r="W1763" s="143"/>
      <c r="X1763" s="41" t="s">
        <v>800</v>
      </c>
      <c r="Y1763" s="42"/>
      <c r="Z1763" s="42"/>
      <c r="AA1763" s="108"/>
    </row>
    <row r="1764" spans="1:27" ht="14.5" customHeight="1">
      <c r="A1764" s="41" t="s">
        <v>8225</v>
      </c>
      <c r="B1764" s="119" t="s">
        <v>7624</v>
      </c>
      <c r="C1764" s="120" t="s">
        <v>552</v>
      </c>
      <c r="D1764" s="135" t="s">
        <v>64</v>
      </c>
      <c r="E1764" s="119" t="s">
        <v>6570</v>
      </c>
      <c r="F1764" s="118" t="s">
        <v>8224</v>
      </c>
      <c r="G1764" s="117">
        <v>-2.8475628111E-2</v>
      </c>
      <c r="H1764" s="117">
        <v>-3.9976036199999999E-3</v>
      </c>
      <c r="I1764" s="117">
        <v>-1.421935207E-2</v>
      </c>
      <c r="J1764" s="117">
        <v>-4.6894225210000005E-3</v>
      </c>
      <c r="K1764" s="117">
        <v>-5.5692498999999999E-3</v>
      </c>
      <c r="L1764" s="116">
        <v>-4.1874059398496241E-2</v>
      </c>
      <c r="M1764" s="115">
        <v>-48.202350000000003</v>
      </c>
      <c r="N1764" s="114">
        <v>-8.4230675000000008E-3</v>
      </c>
      <c r="O1764" s="114">
        <v>-5.8844233999999999E-3</v>
      </c>
      <c r="P1764" s="114">
        <v>-1.5392554E-4</v>
      </c>
      <c r="Q1764" s="114">
        <v>-2.3847184999999998E-3</v>
      </c>
      <c r="R1764" s="113">
        <v>-3.5278317651299999E-7</v>
      </c>
      <c r="S1764" s="112">
        <v>-5.692512644783E-10</v>
      </c>
      <c r="T1764" s="112">
        <v>-0.33399418496600003</v>
      </c>
      <c r="U1764" s="122">
        <v>-6.4474894999999995E-5</v>
      </c>
      <c r="V1764" s="151"/>
      <c r="W1764" s="143"/>
      <c r="X1764" s="41" t="s">
        <v>800</v>
      </c>
      <c r="Y1764" s="42"/>
      <c r="Z1764" s="42"/>
      <c r="AA1764" s="108"/>
    </row>
    <row r="1765" spans="1:27" ht="14.5" customHeight="1">
      <c r="A1765" s="41" t="s">
        <v>8223</v>
      </c>
      <c r="B1765" s="119" t="s">
        <v>7624</v>
      </c>
      <c r="C1765" s="120" t="s">
        <v>553</v>
      </c>
      <c r="D1765" s="135" t="s">
        <v>64</v>
      </c>
      <c r="E1765" s="119" t="s">
        <v>6570</v>
      </c>
      <c r="F1765" s="118" t="s">
        <v>8222</v>
      </c>
      <c r="G1765" s="117">
        <v>4.0721295260300001E-2</v>
      </c>
      <c r="H1765" s="117">
        <v>-6.6685582000000003E-4</v>
      </c>
      <c r="I1765" s="117">
        <v>-2.3030133799999998E-3</v>
      </c>
      <c r="J1765" s="117">
        <v>-7.4807453969999991E-4</v>
      </c>
      <c r="K1765" s="117">
        <v>4.4439238999999998E-2</v>
      </c>
      <c r="L1765" s="116">
        <v>0.33412961654135337</v>
      </c>
      <c r="M1765" s="115">
        <v>-7.6894225</v>
      </c>
      <c r="N1765" s="114">
        <v>4.1839321E-3</v>
      </c>
      <c r="O1765" s="114">
        <v>4.3311299000000003E-3</v>
      </c>
      <c r="P1765" s="114">
        <v>2.3322162E-4</v>
      </c>
      <c r="Q1765" s="114">
        <v>-3.8041938E-4</v>
      </c>
      <c r="R1765" s="113">
        <v>2.5966006345060009E-7</v>
      </c>
      <c r="S1765" s="112">
        <v>8.6250598577762997E-10</v>
      </c>
      <c r="T1765" s="112">
        <v>-5.3280024435000004E-2</v>
      </c>
      <c r="U1765" s="122">
        <v>-8.0031931000000005E-7</v>
      </c>
      <c r="V1765" s="137"/>
      <c r="W1765" s="143"/>
      <c r="X1765" s="41" t="s">
        <v>800</v>
      </c>
      <c r="Y1765" s="42"/>
      <c r="Z1765" s="42"/>
      <c r="AA1765" s="108"/>
    </row>
    <row r="1766" spans="1:27" ht="14.5" customHeight="1">
      <c r="A1766" s="41" t="s">
        <v>8221</v>
      </c>
      <c r="B1766" s="119" t="s">
        <v>7624</v>
      </c>
      <c r="C1766" s="120" t="s">
        <v>659</v>
      </c>
      <c r="D1766" s="135" t="s">
        <v>64</v>
      </c>
      <c r="E1766" s="119" t="s">
        <v>6570</v>
      </c>
      <c r="F1766" s="118" t="s">
        <v>8220</v>
      </c>
      <c r="G1766" s="117">
        <v>-4.0050838352000004E-2</v>
      </c>
      <c r="H1766" s="117">
        <v>-3.7760857699999997E-3</v>
      </c>
      <c r="I1766" s="117">
        <v>-9.7207239299999994E-3</v>
      </c>
      <c r="J1766" s="117">
        <v>-2.5903476519999998E-3</v>
      </c>
      <c r="K1766" s="117">
        <v>-2.3963681000000001E-2</v>
      </c>
      <c r="L1766" s="116">
        <v>-0.18017805263157893</v>
      </c>
      <c r="M1766" s="115">
        <v>-26.626059999999999</v>
      </c>
      <c r="N1766" s="114">
        <v>-7.5164155E-3</v>
      </c>
      <c r="O1766" s="114">
        <v>-5.9809879E-3</v>
      </c>
      <c r="P1766" s="114">
        <v>-2.1815461E-4</v>
      </c>
      <c r="Q1766" s="114">
        <v>-1.3172730999999999E-3</v>
      </c>
      <c r="R1766" s="113">
        <v>-3.5857240964299999E-7</v>
      </c>
      <c r="S1766" s="112">
        <v>-8.0678481314994999E-10</v>
      </c>
      <c r="T1766" s="112">
        <v>-0.184492025029</v>
      </c>
      <c r="U1766" s="122">
        <v>-4.0946526000000003E-5</v>
      </c>
      <c r="V1766" s="151"/>
      <c r="W1766" s="143"/>
      <c r="X1766" s="41" t="s">
        <v>800</v>
      </c>
      <c r="Y1766" s="42"/>
      <c r="Z1766" s="42"/>
      <c r="AA1766" s="108"/>
    </row>
    <row r="1767" spans="1:27" ht="14.5" customHeight="1">
      <c r="A1767" s="41" t="s">
        <v>8219</v>
      </c>
      <c r="B1767" s="119" t="s">
        <v>7624</v>
      </c>
      <c r="C1767" s="120" t="s">
        <v>660</v>
      </c>
      <c r="D1767" s="135" t="s">
        <v>64</v>
      </c>
      <c r="E1767" s="119" t="s">
        <v>6570</v>
      </c>
      <c r="F1767" s="118" t="s">
        <v>8218</v>
      </c>
      <c r="G1767" s="117">
        <v>2.0924409434200004E-2</v>
      </c>
      <c r="H1767" s="117">
        <v>-5.3489110999999992E-3</v>
      </c>
      <c r="I1767" s="117">
        <v>-1.2921884599999999E-2</v>
      </c>
      <c r="J1767" s="117">
        <v>-3.2490998657999999E-3</v>
      </c>
      <c r="K1767" s="117">
        <v>4.2444305000000002E-2</v>
      </c>
      <c r="L1767" s="116">
        <v>0.31913011278195486</v>
      </c>
      <c r="M1767" s="115">
        <v>-33.397342000000002</v>
      </c>
      <c r="N1767" s="114">
        <v>-6.9970017999999997E-4</v>
      </c>
      <c r="O1767" s="114">
        <v>8.1901916000000005E-4</v>
      </c>
      <c r="P1767" s="121">
        <v>1.3354989E-4</v>
      </c>
      <c r="Q1767" s="114">
        <v>-1.6522691999999999E-3</v>
      </c>
      <c r="R1767" s="113">
        <v>4.9101869931000051E-8</v>
      </c>
      <c r="S1767" s="112">
        <v>4.9389754491889995E-10</v>
      </c>
      <c r="T1767" s="112">
        <v>-0.23141025208300001</v>
      </c>
      <c r="U1767" s="122">
        <v>-3.6532277E-5</v>
      </c>
      <c r="V1767" s="151"/>
      <c r="W1767" s="143"/>
      <c r="X1767" s="42" t="s">
        <v>1195</v>
      </c>
      <c r="Y1767" s="42"/>
      <c r="Z1767" s="42"/>
      <c r="AA1767" s="108"/>
    </row>
    <row r="1768" spans="1:27" ht="14.5" customHeight="1">
      <c r="A1768" s="41" t="s">
        <v>8217</v>
      </c>
      <c r="B1768" s="119" t="s">
        <v>7624</v>
      </c>
      <c r="C1768" s="120" t="s">
        <v>661</v>
      </c>
      <c r="D1768" s="135" t="s">
        <v>64</v>
      </c>
      <c r="E1768" s="119" t="s">
        <v>6570</v>
      </c>
      <c r="F1768" s="118" t="s">
        <v>8216</v>
      </c>
      <c r="G1768" s="117">
        <v>-1.12572772538E-2</v>
      </c>
      <c r="H1768" s="117">
        <v>-1.4740209100000002E-3</v>
      </c>
      <c r="I1768" s="117">
        <v>-5.730476204E-3</v>
      </c>
      <c r="J1768" s="117">
        <v>-1.9539260398E-3</v>
      </c>
      <c r="K1768" s="117">
        <v>-2.0988540999999999E-3</v>
      </c>
      <c r="L1768" s="116">
        <v>-1.5780857894736839E-2</v>
      </c>
      <c r="M1768" s="115">
        <v>-20.084312000000001</v>
      </c>
      <c r="N1768" s="114">
        <v>-3.4495544999999998E-3</v>
      </c>
      <c r="O1768" s="114">
        <v>-2.3947893000000001E-3</v>
      </c>
      <c r="P1768" s="114">
        <v>-6.1132548000000003E-5</v>
      </c>
      <c r="Q1768" s="114">
        <v>-9.9363269999999996E-4</v>
      </c>
      <c r="R1768" s="113">
        <v>-1.4357250259100001E-7</v>
      </c>
      <c r="S1768" s="112">
        <v>-2.2608190619633999E-10</v>
      </c>
      <c r="T1768" s="112">
        <v>-0.13916423956899998</v>
      </c>
      <c r="U1768" s="122">
        <v>-2.6718857000000002E-5</v>
      </c>
      <c r="V1768" s="151"/>
      <c r="W1768" s="143"/>
      <c r="X1768" s="42" t="s">
        <v>1195</v>
      </c>
      <c r="Y1768" s="42"/>
      <c r="Z1768" s="42"/>
      <c r="AA1768" s="108"/>
    </row>
    <row r="1769" spans="1:27" ht="14.5" customHeight="1">
      <c r="A1769" s="41" t="s">
        <v>8215</v>
      </c>
      <c r="B1769" s="119" t="s">
        <v>7624</v>
      </c>
      <c r="C1769" s="120" t="s">
        <v>669</v>
      </c>
      <c r="D1769" s="135" t="s">
        <v>64</v>
      </c>
      <c r="E1769" s="119" t="s">
        <v>6570</v>
      </c>
      <c r="F1769" s="118" t="s">
        <v>8214</v>
      </c>
      <c r="G1769" s="117">
        <v>0.9549327180388999</v>
      </c>
      <c r="H1769" s="117">
        <v>0.109844419116</v>
      </c>
      <c r="I1769" s="117">
        <v>0.83791320823000004</v>
      </c>
      <c r="J1769" s="117">
        <v>-1.1611903071E-3</v>
      </c>
      <c r="K1769" s="117">
        <v>8.3362809999999992E-3</v>
      </c>
      <c r="L1769" s="116">
        <v>6.2678804511278191E-2</v>
      </c>
      <c r="M1769" s="115">
        <v>-11.93582</v>
      </c>
      <c r="N1769" s="114">
        <v>-9.0436406999999999E-4</v>
      </c>
      <c r="O1769" s="114">
        <v>-3.3084329999999998E-4</v>
      </c>
      <c r="P1769" s="121">
        <v>1.6980949999999999E-5</v>
      </c>
      <c r="Q1769" s="114">
        <v>-5.9050172000000005E-4</v>
      </c>
      <c r="R1769" s="113">
        <v>-1.9834730611099995E-8</v>
      </c>
      <c r="S1769" s="112">
        <v>6.2799365965740003E-11</v>
      </c>
      <c r="T1769" s="112">
        <v>-8.2703321943899996E-2</v>
      </c>
      <c r="U1769" s="111">
        <v>1.5797865999999999E-4</v>
      </c>
      <c r="V1769" s="151"/>
      <c r="W1769" s="143"/>
      <c r="X1769" s="42" t="s">
        <v>1280</v>
      </c>
      <c r="Y1769" s="42"/>
      <c r="Z1769" s="42"/>
      <c r="AA1769" s="108"/>
    </row>
    <row r="1770" spans="1:27" ht="14.5" customHeight="1">
      <c r="A1770" s="41" t="s">
        <v>8213</v>
      </c>
      <c r="B1770" s="119" t="s">
        <v>7624</v>
      </c>
      <c r="C1770" s="120" t="s">
        <v>773</v>
      </c>
      <c r="D1770" s="135" t="s">
        <v>64</v>
      </c>
      <c r="E1770" s="119" t="s">
        <v>6570</v>
      </c>
      <c r="F1770" s="118" t="s">
        <v>8212</v>
      </c>
      <c r="G1770" s="117">
        <v>-0.18252442058749999</v>
      </c>
      <c r="H1770" s="117">
        <v>-1.2060147381E-3</v>
      </c>
      <c r="I1770" s="117">
        <v>-5.062243939999999E-3</v>
      </c>
      <c r="J1770" s="117">
        <v>-1.7976119093999999E-3</v>
      </c>
      <c r="K1770" s="117">
        <v>-0.17445854999999999</v>
      </c>
      <c r="L1770" s="116">
        <v>-1.3117184210526314</v>
      </c>
      <c r="M1770" s="115">
        <v>-18.477567000000001</v>
      </c>
      <c r="N1770" s="114">
        <v>-2.420019E-2</v>
      </c>
      <c r="O1770" s="114">
        <v>-2.2249002E-2</v>
      </c>
      <c r="P1770" s="114">
        <v>-1.037046E-3</v>
      </c>
      <c r="Q1770" s="114">
        <v>-9.1414209000000002E-4</v>
      </c>
      <c r="R1770" s="113">
        <v>-1.3338730010205201E-6</v>
      </c>
      <c r="S1770" s="112">
        <v>-3.8352294737796597E-9</v>
      </c>
      <c r="T1770" s="112">
        <v>-0.128031108403</v>
      </c>
      <c r="U1770" s="122">
        <v>-6.0643624000000002E-5</v>
      </c>
      <c r="V1770" s="151"/>
      <c r="W1770" s="143"/>
      <c r="X1770" s="42" t="s">
        <v>1209</v>
      </c>
      <c r="Y1770" s="42"/>
      <c r="Z1770" s="42"/>
      <c r="AA1770" s="108"/>
    </row>
    <row r="1771" spans="1:27" ht="14.5" customHeight="1">
      <c r="A1771" s="41" t="s">
        <v>8211</v>
      </c>
      <c r="B1771" s="119" t="s">
        <v>7624</v>
      </c>
      <c r="C1771" s="120" t="s">
        <v>8210</v>
      </c>
      <c r="D1771" s="135" t="s">
        <v>64</v>
      </c>
      <c r="E1771" s="119" t="s">
        <v>6570</v>
      </c>
      <c r="F1771" s="118" t="s">
        <v>8209</v>
      </c>
      <c r="G1771" s="117">
        <v>-0.30660056470799996</v>
      </c>
      <c r="H1771" s="117">
        <v>-3.7828194900000004E-3</v>
      </c>
      <c r="I1771" s="117">
        <v>-1.0517162300000001E-2</v>
      </c>
      <c r="J1771" s="117">
        <v>-2.9811329179999999E-3</v>
      </c>
      <c r="K1771" s="117">
        <v>-0.28931944999999998</v>
      </c>
      <c r="L1771" s="116">
        <v>-2.1753342105263154</v>
      </c>
      <c r="M1771" s="115">
        <v>-30.642921999999999</v>
      </c>
      <c r="N1771" s="114">
        <v>-4.0490066999999998E-2</v>
      </c>
      <c r="O1771" s="114">
        <v>-3.7238075000000002E-2</v>
      </c>
      <c r="P1771" s="114">
        <v>-1.7359929000000001E-3</v>
      </c>
      <c r="Q1771" s="114">
        <v>-1.5159996000000001E-3</v>
      </c>
      <c r="R1771" s="113">
        <v>-2.2324985276479993E-6</v>
      </c>
      <c r="S1771" s="112">
        <v>-6.4200921237838995E-9</v>
      </c>
      <c r="T1771" s="112">
        <v>-0.212324872942</v>
      </c>
      <c r="U1771" s="111">
        <v>-1.0165401E-4</v>
      </c>
      <c r="V1771" s="154"/>
      <c r="W1771" s="153"/>
      <c r="X1771" s="42" t="s">
        <v>1280</v>
      </c>
      <c r="Y1771" s="42"/>
      <c r="Z1771" s="42"/>
      <c r="AA1771" s="108"/>
    </row>
    <row r="1772" spans="1:27" ht="14.5" customHeight="1">
      <c r="A1772" s="41" t="s">
        <v>8208</v>
      </c>
      <c r="B1772" s="119" t="s">
        <v>7624</v>
      </c>
      <c r="C1772" s="120" t="s">
        <v>8207</v>
      </c>
      <c r="D1772" s="135" t="s">
        <v>64</v>
      </c>
      <c r="E1772" s="119" t="s">
        <v>6570</v>
      </c>
      <c r="F1772" s="118" t="s">
        <v>8206</v>
      </c>
      <c r="G1772" s="117">
        <v>-0.30293722653570004</v>
      </c>
      <c r="H1772" s="117">
        <v>-3.6406080200000004E-3</v>
      </c>
      <c r="I1772" s="117">
        <v>-1.02803115E-2</v>
      </c>
      <c r="J1772" s="117">
        <v>-2.9476370156999998E-3</v>
      </c>
      <c r="K1772" s="117">
        <v>-0.28606867000000002</v>
      </c>
      <c r="L1772" s="116">
        <v>-2.1508922556390977</v>
      </c>
      <c r="M1772" s="115">
        <v>-30.29862</v>
      </c>
      <c r="N1772" s="114">
        <v>-4.0015165999999998E-2</v>
      </c>
      <c r="O1772" s="114">
        <v>-3.6800617000000001E-2</v>
      </c>
      <c r="P1772" s="114">
        <v>-1.7155829000000001E-3</v>
      </c>
      <c r="Q1772" s="114">
        <v>-1.4989659E-3</v>
      </c>
      <c r="R1772" s="113">
        <v>-2.2062719761509997E-6</v>
      </c>
      <c r="S1772" s="112">
        <v>-6.3446114961226001E-9</v>
      </c>
      <c r="T1772" s="112">
        <v>-0.20993920055000001</v>
      </c>
      <c r="U1772" s="111">
        <v>-1.0045122999999999E-4</v>
      </c>
      <c r="V1772" s="110"/>
      <c r="W1772" s="109"/>
      <c r="X1772" s="42" t="s">
        <v>1280</v>
      </c>
      <c r="Y1772" s="76"/>
      <c r="Z1772" s="76"/>
      <c r="AA1772" s="108"/>
    </row>
    <row r="1773" spans="1:27" ht="14.5" customHeight="1">
      <c r="A1773" s="41" t="s">
        <v>8205</v>
      </c>
      <c r="B1773" s="119" t="s">
        <v>7624</v>
      </c>
      <c r="C1773" s="120" t="s">
        <v>8204</v>
      </c>
      <c r="D1773" s="135" t="s">
        <v>64</v>
      </c>
      <c r="E1773" s="119" t="s">
        <v>6570</v>
      </c>
      <c r="F1773" s="118" t="s">
        <v>8203</v>
      </c>
      <c r="G1773" s="117">
        <v>-0.28828387429679997</v>
      </c>
      <c r="H1773" s="117">
        <v>-3.0717622099999996E-3</v>
      </c>
      <c r="I1773" s="117">
        <v>-9.3329085999999985E-3</v>
      </c>
      <c r="J1773" s="117">
        <v>-2.8136534867999998E-3</v>
      </c>
      <c r="K1773" s="117">
        <v>-0.27306554999999999</v>
      </c>
      <c r="L1773" s="116">
        <v>-2.0531244360902252</v>
      </c>
      <c r="M1773" s="115">
        <v>-28.921410000000002</v>
      </c>
      <c r="N1773" s="114">
        <v>-3.8115559E-2</v>
      </c>
      <c r="O1773" s="114">
        <v>-3.5050785000000001E-2</v>
      </c>
      <c r="P1773" s="114">
        <v>-1.6339430999999999E-3</v>
      </c>
      <c r="Q1773" s="114">
        <v>-1.4308311000000001E-3</v>
      </c>
      <c r="R1773" s="113">
        <v>-2.1013659799259996E-6</v>
      </c>
      <c r="S1773" s="112">
        <v>-6.0426888926874802E-9</v>
      </c>
      <c r="T1773" s="112">
        <v>-0.20039651097900002</v>
      </c>
      <c r="U1773" s="122">
        <v>-9.5640111000000003E-5</v>
      </c>
      <c r="V1773" s="110"/>
      <c r="W1773" s="109"/>
      <c r="X1773" s="42" t="s">
        <v>1280</v>
      </c>
      <c r="Y1773" s="76"/>
      <c r="Z1773" s="76"/>
      <c r="AA1773" s="108"/>
    </row>
    <row r="1774" spans="1:27" ht="14.5" customHeight="1">
      <c r="B1774" s="119" t="s">
        <v>7624</v>
      </c>
      <c r="C1774" s="133" t="s">
        <v>489</v>
      </c>
      <c r="D1774" s="133" t="s">
        <v>65</v>
      </c>
      <c r="G1774" s="131"/>
      <c r="H1774" s="131"/>
      <c r="I1774" s="131"/>
      <c r="J1774" s="131"/>
      <c r="K1774" s="131"/>
      <c r="L1774" s="131"/>
      <c r="M1774" s="100"/>
      <c r="N1774" s="41"/>
      <c r="O1774" s="41"/>
      <c r="V1774" s="130"/>
      <c r="W1774" s="105"/>
      <c r="X1774" s="76"/>
      <c r="Y1774" s="76"/>
      <c r="Z1774" s="76"/>
      <c r="AA1774" s="108"/>
    </row>
    <row r="1775" spans="1:27" ht="14.5" customHeight="1">
      <c r="A1775" s="41" t="s">
        <v>8202</v>
      </c>
      <c r="B1775" s="119" t="s">
        <v>7624</v>
      </c>
      <c r="C1775" s="120" t="s">
        <v>554</v>
      </c>
      <c r="D1775" s="135" t="s">
        <v>65</v>
      </c>
      <c r="E1775" s="119" t="s">
        <v>6570</v>
      </c>
      <c r="F1775" s="118" t="s">
        <v>8201</v>
      </c>
      <c r="G1775" s="117">
        <v>-1.1687871222999999E-2</v>
      </c>
      <c r="H1775" s="117">
        <v>-3.1860524000000001E-3</v>
      </c>
      <c r="I1775" s="117">
        <v>-1.1180950889999999E-2</v>
      </c>
      <c r="J1775" s="117">
        <v>-3.662215633E-3</v>
      </c>
      <c r="K1775" s="117">
        <v>6.3413476999999996E-3</v>
      </c>
      <c r="L1775" s="116">
        <v>4.7679306015037587E-2</v>
      </c>
      <c r="M1775" s="115">
        <v>-37.643740000000001</v>
      </c>
      <c r="N1775" s="114">
        <v>-5.2857677E-3</v>
      </c>
      <c r="O1775" s="114">
        <v>-3.3634857000000001E-3</v>
      </c>
      <c r="P1775" s="121">
        <v>-5.9930396E-5</v>
      </c>
      <c r="Q1775" s="114">
        <v>-1.8623515999999999E-3</v>
      </c>
      <c r="R1775" s="113">
        <v>-2.0164782334699999E-7</v>
      </c>
      <c r="S1775" s="112">
        <v>-2.2163607389097997E-10</v>
      </c>
      <c r="T1775" s="112">
        <v>-0.260833551592</v>
      </c>
      <c r="U1775" s="122">
        <v>-4.8149555999999997E-5</v>
      </c>
      <c r="V1775" s="151"/>
      <c r="W1775" s="143"/>
      <c r="X1775" s="42" t="s">
        <v>1280</v>
      </c>
      <c r="Y1775" s="76"/>
      <c r="Z1775" s="76"/>
      <c r="AA1775" s="108"/>
    </row>
    <row r="1776" spans="1:27" ht="14.5" customHeight="1">
      <c r="A1776" s="41" t="s">
        <v>8200</v>
      </c>
      <c r="B1776" s="119" t="s">
        <v>7624</v>
      </c>
      <c r="C1776" s="120" t="s">
        <v>555</v>
      </c>
      <c r="D1776" s="135" t="s">
        <v>65</v>
      </c>
      <c r="E1776" s="119" t="s">
        <v>6570</v>
      </c>
      <c r="F1776" s="118" t="s">
        <v>8199</v>
      </c>
      <c r="G1776" s="117">
        <v>6.1196023510000017E-3</v>
      </c>
      <c r="H1776" s="117">
        <v>-3.0714332999999998E-3</v>
      </c>
      <c r="I1776" s="117">
        <v>-1.0931890119999999E-2</v>
      </c>
      <c r="J1776" s="117">
        <v>-3.6063892289999997E-3</v>
      </c>
      <c r="K1776" s="117">
        <v>2.3729315000000001E-2</v>
      </c>
      <c r="L1776" s="116">
        <v>0.17841590225563908</v>
      </c>
      <c r="M1776" s="115">
        <v>-37.069901999999999</v>
      </c>
      <c r="N1776" s="114">
        <v>-3.0575077999999999E-3</v>
      </c>
      <c r="O1776" s="114">
        <v>-1.2646643000000001E-3</v>
      </c>
      <c r="P1776" s="121">
        <v>4.1118612999999999E-5</v>
      </c>
      <c r="Q1776" s="114">
        <v>-1.8339621E-3</v>
      </c>
      <c r="R1776" s="113">
        <v>-7.5819206568999986E-8</v>
      </c>
      <c r="S1776" s="112">
        <v>1.5206587655519995E-10</v>
      </c>
      <c r="T1776" s="112">
        <v>-0.25685743760399998</v>
      </c>
      <c r="U1776" s="122">
        <v>-4.3709876000000001E-5</v>
      </c>
      <c r="V1776" s="151"/>
      <c r="W1776" s="143"/>
      <c r="X1776" s="42" t="s">
        <v>1280</v>
      </c>
      <c r="Y1776" s="76"/>
      <c r="Z1776" s="76"/>
      <c r="AA1776" s="108"/>
    </row>
    <row r="1777" spans="1:27" ht="14.5" customHeight="1">
      <c r="A1777" s="41" t="s">
        <v>8198</v>
      </c>
      <c r="B1777" s="119" t="s">
        <v>7624</v>
      </c>
      <c r="C1777" s="120" t="s">
        <v>556</v>
      </c>
      <c r="D1777" s="135" t="s">
        <v>65</v>
      </c>
      <c r="E1777" s="119" t="s">
        <v>6570</v>
      </c>
      <c r="F1777" s="118" t="s">
        <v>8197</v>
      </c>
      <c r="G1777" s="117">
        <v>-2.20293307628E-2</v>
      </c>
      <c r="H1777" s="117">
        <v>-2.71129584E-3</v>
      </c>
      <c r="I1777" s="117">
        <v>-9.6922755599999997E-3</v>
      </c>
      <c r="J1777" s="117">
        <v>-3.2044386628000002E-3</v>
      </c>
      <c r="K1777" s="117">
        <v>-6.4213207000000001E-3</v>
      </c>
      <c r="L1777" s="116">
        <v>-4.828060676691729E-2</v>
      </c>
      <c r="M1777" s="115">
        <v>-32.938271999999998</v>
      </c>
      <c r="N1777" s="114">
        <v>-6.0709911999999996E-3</v>
      </c>
      <c r="O1777" s="114">
        <v>-4.3215457000000002E-3</v>
      </c>
      <c r="P1777" s="114">
        <v>-1.1988784E-4</v>
      </c>
      <c r="Q1777" s="114">
        <v>-1.6295576E-3</v>
      </c>
      <c r="R1777" s="113">
        <v>-2.59085471934E-7</v>
      </c>
      <c r="S1777" s="112">
        <v>-4.4337220452750005E-10</v>
      </c>
      <c r="T1777" s="112">
        <v>-0.228229358893</v>
      </c>
      <c r="U1777" s="122">
        <v>-4.4593805E-5</v>
      </c>
      <c r="V1777" s="151"/>
      <c r="W1777" s="143"/>
      <c r="X1777" s="42" t="s">
        <v>1280</v>
      </c>
      <c r="Y1777" s="76"/>
      <c r="Z1777" s="76"/>
      <c r="AA1777" s="108"/>
    </row>
    <row r="1778" spans="1:27" ht="14.5" customHeight="1">
      <c r="B1778" s="119" t="s">
        <v>7624</v>
      </c>
      <c r="C1778" s="133" t="s">
        <v>1320</v>
      </c>
      <c r="D1778" s="133" t="s">
        <v>8196</v>
      </c>
      <c r="G1778" s="131"/>
      <c r="H1778" s="131"/>
      <c r="I1778" s="131"/>
      <c r="J1778" s="131"/>
      <c r="K1778" s="131"/>
      <c r="L1778" s="131"/>
      <c r="M1778" s="100"/>
      <c r="N1778" s="41"/>
      <c r="O1778" s="41"/>
      <c r="V1778" s="152"/>
      <c r="W1778" s="144"/>
      <c r="X1778" s="42"/>
      <c r="Y1778" s="76"/>
      <c r="Z1778" s="76"/>
      <c r="AA1778" s="108"/>
    </row>
    <row r="1779" spans="1:27" ht="14.5" customHeight="1">
      <c r="A1779" s="41" t="s">
        <v>8195</v>
      </c>
      <c r="B1779" s="119" t="s">
        <v>7624</v>
      </c>
      <c r="C1779" s="120" t="s">
        <v>1321</v>
      </c>
      <c r="D1779" s="135" t="s">
        <v>8162</v>
      </c>
      <c r="E1779" s="119" t="s">
        <v>6570</v>
      </c>
      <c r="F1779" s="118" t="s">
        <v>8194</v>
      </c>
      <c r="G1779" s="117">
        <v>1.1056174276999998E-2</v>
      </c>
      <c r="H1779" s="117">
        <v>-3.1248524000000001E-3</v>
      </c>
      <c r="I1779" s="117">
        <v>-1.110810569E-2</v>
      </c>
      <c r="J1779" s="117">
        <v>-3.662215633E-3</v>
      </c>
      <c r="K1779" s="117">
        <v>2.8951347999999998E-2</v>
      </c>
      <c r="L1779" s="116">
        <v>0.21767930827067666</v>
      </c>
      <c r="M1779" s="115">
        <v>-37.643740000000001</v>
      </c>
      <c r="N1779" s="114">
        <v>-2.5133675E-3</v>
      </c>
      <c r="O1779" s="114">
        <v>-7.2035459000000001E-4</v>
      </c>
      <c r="P1779" s="121">
        <v>6.9338652000000003E-5</v>
      </c>
      <c r="Q1779" s="114">
        <v>-1.8623515999999999E-3</v>
      </c>
      <c r="R1779" s="113">
        <v>-4.3186719150999982E-8</v>
      </c>
      <c r="S1779" s="112">
        <v>2.5642993310909989E-10</v>
      </c>
      <c r="T1779" s="112">
        <v>-0.260833551592</v>
      </c>
      <c r="U1779" s="122">
        <v>-4.3372309000000003E-5</v>
      </c>
      <c r="V1779" s="151"/>
      <c r="W1779" s="143"/>
      <c r="X1779" s="42" t="s">
        <v>1280</v>
      </c>
      <c r="Y1779" s="42"/>
      <c r="Z1779" s="42"/>
      <c r="AA1779" s="108"/>
    </row>
    <row r="1780" spans="1:27" ht="14.5" customHeight="1">
      <c r="A1780" s="41" t="s">
        <v>8193</v>
      </c>
      <c r="B1780" s="119" t="s">
        <v>7624</v>
      </c>
      <c r="C1780" s="120" t="s">
        <v>1322</v>
      </c>
      <c r="D1780" s="135" t="s">
        <v>8162</v>
      </c>
      <c r="E1780" s="119" t="s">
        <v>6570</v>
      </c>
      <c r="F1780" s="118" t="s">
        <v>8192</v>
      </c>
      <c r="G1780" s="117">
        <v>-5.1557301057000002E-2</v>
      </c>
      <c r="H1780" s="117">
        <v>-4.45817456E-3</v>
      </c>
      <c r="I1780" s="117">
        <v>-1.34159785E-2</v>
      </c>
      <c r="J1780" s="117">
        <v>-4.0195049970000001E-3</v>
      </c>
      <c r="K1780" s="117">
        <v>-2.9663643E-2</v>
      </c>
      <c r="L1780" s="116">
        <v>-0.22303490977443607</v>
      </c>
      <c r="M1780" s="115">
        <v>-41.316299999999998</v>
      </c>
      <c r="N1780" s="114">
        <v>-1.0464749000000001E-2</v>
      </c>
      <c r="O1780" s="114">
        <v>-8.1377166000000008E-3</v>
      </c>
      <c r="P1780" s="114">
        <v>-2.8298758000000002E-4</v>
      </c>
      <c r="Q1780" s="114">
        <v>-2.0440444000000002E-3</v>
      </c>
      <c r="R1780" s="113">
        <v>-4.8787269564499999E-7</v>
      </c>
      <c r="S1780" s="112">
        <v>-1.0465516952634999E-9</v>
      </c>
      <c r="T1780" s="112">
        <v>-0.28628072711300001</v>
      </c>
      <c r="U1780" s="122">
        <v>-6.1109247999999999E-5</v>
      </c>
      <c r="V1780" s="151"/>
      <c r="W1780" s="143"/>
      <c r="X1780" s="42" t="s">
        <v>1280</v>
      </c>
      <c r="Y1780" s="42"/>
      <c r="Z1780" s="42"/>
      <c r="AA1780" s="108"/>
    </row>
    <row r="1781" spans="1:27" ht="14.5" customHeight="1">
      <c r="A1781" s="41" t="s">
        <v>8191</v>
      </c>
      <c r="B1781" s="119" t="s">
        <v>7624</v>
      </c>
      <c r="C1781" s="120" t="s">
        <v>1323</v>
      </c>
      <c r="D1781" s="135" t="s">
        <v>8162</v>
      </c>
      <c r="E1781" s="119" t="s">
        <v>6570</v>
      </c>
      <c r="F1781" s="118" t="s">
        <v>8190</v>
      </c>
      <c r="G1781" s="117">
        <v>-5.4223751121000002E-2</v>
      </c>
      <c r="H1781" s="117">
        <v>-4.4365975100000002E-3</v>
      </c>
      <c r="I1781" s="117">
        <v>-1.35254539E-2</v>
      </c>
      <c r="J1781" s="117">
        <v>-4.0864967110000004E-3</v>
      </c>
      <c r="K1781" s="117">
        <v>-3.2175202999999999E-2</v>
      </c>
      <c r="L1781" s="116">
        <v>-0.24191881954887218</v>
      </c>
      <c r="M1781" s="115">
        <v>-42.004905000000001</v>
      </c>
      <c r="N1781" s="114">
        <v>-1.0866219E-2</v>
      </c>
      <c r="O1781" s="114">
        <v>-8.4897895000000008E-3</v>
      </c>
      <c r="P1781" s="114">
        <v>-2.9831763000000001E-4</v>
      </c>
      <c r="Q1781" s="114">
        <v>-2.0781117999999999E-3</v>
      </c>
      <c r="R1781" s="113">
        <v>-5.0898018870800005E-7</v>
      </c>
      <c r="S1781" s="112">
        <v>-1.1032456765840998E-9</v>
      </c>
      <c r="T1781" s="112">
        <v>-0.29105207189899995</v>
      </c>
      <c r="U1781" s="122">
        <v>-6.2492348999999999E-5</v>
      </c>
      <c r="V1781" s="151"/>
      <c r="W1781" s="143"/>
      <c r="X1781" s="42" t="s">
        <v>1280</v>
      </c>
      <c r="Y1781" s="42"/>
      <c r="Z1781" s="42"/>
      <c r="AA1781" s="108"/>
    </row>
    <row r="1782" spans="1:27" ht="14.5" customHeight="1">
      <c r="A1782" s="41" t="s">
        <v>8189</v>
      </c>
      <c r="B1782" s="119" t="s">
        <v>7624</v>
      </c>
      <c r="C1782" s="120" t="s">
        <v>1324</v>
      </c>
      <c r="D1782" s="135" t="s">
        <v>8162</v>
      </c>
      <c r="E1782" s="119" t="s">
        <v>6570</v>
      </c>
      <c r="F1782" s="118" t="s">
        <v>8188</v>
      </c>
      <c r="G1782" s="117">
        <v>0.48893705149880001</v>
      </c>
      <c r="H1782" s="117">
        <v>5.6561710289999997E-2</v>
      </c>
      <c r="I1782" s="117">
        <v>0.43595763885</v>
      </c>
      <c r="J1782" s="117">
        <v>-1.9762566412000002E-3</v>
      </c>
      <c r="K1782" s="117">
        <v>-1.6060409999999999E-3</v>
      </c>
      <c r="L1782" s="116">
        <v>-1.2075496240601502E-2</v>
      </c>
      <c r="M1782" s="115">
        <v>-20.313846999999999</v>
      </c>
      <c r="N1782" s="114">
        <v>-3.4540128000000001E-3</v>
      </c>
      <c r="O1782" s="114">
        <v>-2.3886119E-3</v>
      </c>
      <c r="P1782" s="121">
        <v>-6.0412353000000003E-5</v>
      </c>
      <c r="Q1782" s="114">
        <v>-1.0049885E-3</v>
      </c>
      <c r="R1782" s="113">
        <v>-1.4320215226699999E-7</v>
      </c>
      <c r="S1782" s="112">
        <v>-2.2341846907219002E-10</v>
      </c>
      <c r="T1782" s="112">
        <v>-0.140754691164</v>
      </c>
      <c r="U1782" s="122">
        <v>6.3289314999999998E-5</v>
      </c>
      <c r="V1782" s="137"/>
      <c r="W1782" s="143"/>
      <c r="X1782" s="42" t="s">
        <v>1280</v>
      </c>
      <c r="Y1782" s="42"/>
      <c r="Z1782" s="42"/>
      <c r="AA1782" s="108"/>
    </row>
    <row r="1783" spans="1:27" ht="14.5" customHeight="1">
      <c r="A1783" s="41" t="s">
        <v>8187</v>
      </c>
      <c r="B1783" s="119" t="s">
        <v>7624</v>
      </c>
      <c r="C1783" s="120" t="s">
        <v>1325</v>
      </c>
      <c r="D1783" s="135" t="s">
        <v>8162</v>
      </c>
      <c r="E1783" s="119" t="s">
        <v>6570</v>
      </c>
      <c r="F1783" s="118" t="s">
        <v>8186</v>
      </c>
      <c r="G1783" s="117">
        <v>-7.9991873201999991E-2</v>
      </c>
      <c r="H1783" s="117">
        <v>-4.6159479100000003E-3</v>
      </c>
      <c r="I1783" s="117">
        <v>-1.3446088300000001E-2</v>
      </c>
      <c r="J1783" s="117">
        <v>-3.9413479919999991E-3</v>
      </c>
      <c r="K1783" s="117">
        <v>-5.7988488999999997E-2</v>
      </c>
      <c r="L1783" s="116">
        <v>-0.43600367669172929</v>
      </c>
      <c r="M1783" s="115">
        <v>-40.512926999999998</v>
      </c>
      <c r="N1783" s="114">
        <v>-1.3838408999999999E-2</v>
      </c>
      <c r="O1783" s="114">
        <v>-1.1389877E-2</v>
      </c>
      <c r="P1783" s="114">
        <v>-4.4423336000000001E-4</v>
      </c>
      <c r="Q1783" s="114">
        <v>-2.0042990999999998E-3</v>
      </c>
      <c r="R1783" s="113">
        <v>-6.8284634194999998E-7</v>
      </c>
      <c r="S1783" s="112">
        <v>-1.6428748110615997E-9</v>
      </c>
      <c r="T1783" s="112">
        <v>-0.28071416153099998</v>
      </c>
      <c r="U1783" s="122">
        <v>-6.6128644000000003E-5</v>
      </c>
      <c r="V1783" s="151"/>
      <c r="W1783" s="143"/>
      <c r="X1783" s="42" t="s">
        <v>1280</v>
      </c>
      <c r="Y1783" s="42"/>
      <c r="Z1783" s="42"/>
      <c r="AA1783" s="108"/>
    </row>
    <row r="1784" spans="1:27" ht="14.5" customHeight="1">
      <c r="A1784" s="41" t="s">
        <v>8185</v>
      </c>
      <c r="B1784" s="119" t="s">
        <v>7624</v>
      </c>
      <c r="C1784" s="120" t="s">
        <v>1326</v>
      </c>
      <c r="D1784" s="135" t="s">
        <v>8162</v>
      </c>
      <c r="E1784" s="119" t="s">
        <v>6570</v>
      </c>
      <c r="F1784" s="118" t="s">
        <v>8184</v>
      </c>
      <c r="G1784" s="117">
        <v>-4.7949278404999986E-3</v>
      </c>
      <c r="H1784" s="117">
        <v>-1.6722720399999999E-3</v>
      </c>
      <c r="I1784" s="117">
        <v>-5.9551168599999999E-3</v>
      </c>
      <c r="J1784" s="117">
        <v>-1.9650913405000001E-3</v>
      </c>
      <c r="K1784" s="117">
        <v>4.7975524000000002E-3</v>
      </c>
      <c r="L1784" s="116">
        <v>3.6071822556390978E-2</v>
      </c>
      <c r="M1784" s="115">
        <v>-20.199079999999999</v>
      </c>
      <c r="N1784" s="114">
        <v>-2.6585145E-3</v>
      </c>
      <c r="O1784" s="114">
        <v>-1.6353253999999999E-3</v>
      </c>
      <c r="P1784" s="121">
        <v>-2.3878535000000001E-5</v>
      </c>
      <c r="Q1784" s="114">
        <v>-9.9931059999999999E-4</v>
      </c>
      <c r="R1784" s="113">
        <v>-9.804109073E-8</v>
      </c>
      <c r="S1784" s="112">
        <v>-8.830818658926E-11</v>
      </c>
      <c r="T1784" s="112">
        <v>-0.13995947036700002</v>
      </c>
      <c r="U1784" s="122">
        <v>-2.5521238999999999E-5</v>
      </c>
      <c r="V1784" s="151"/>
      <c r="W1784" s="143"/>
      <c r="X1784" s="42" t="s">
        <v>1280</v>
      </c>
      <c r="Y1784" s="42"/>
      <c r="Z1784" s="42"/>
      <c r="AA1784" s="108"/>
    </row>
    <row r="1785" spans="1:27" ht="14.5" customHeight="1">
      <c r="A1785" s="41" t="s">
        <v>8183</v>
      </c>
      <c r="B1785" s="119" t="s">
        <v>7624</v>
      </c>
      <c r="C1785" s="120" t="s">
        <v>1327</v>
      </c>
      <c r="D1785" s="135" t="s">
        <v>8162</v>
      </c>
      <c r="E1785" s="119" t="s">
        <v>6570</v>
      </c>
      <c r="F1785" s="118" t="s">
        <v>8182</v>
      </c>
      <c r="G1785" s="117">
        <v>3.2398232352399997E-2</v>
      </c>
      <c r="H1785" s="117">
        <v>-2.6854691500000001E-3</v>
      </c>
      <c r="I1785" s="117">
        <v>-9.5038498499999992E-3</v>
      </c>
      <c r="J1785" s="117">
        <v>-3.1262816476E-3</v>
      </c>
      <c r="K1785" s="117">
        <v>4.7713832999999997E-2</v>
      </c>
      <c r="L1785" s="116">
        <v>0.35875062406015035</v>
      </c>
      <c r="M1785" s="115">
        <v>-32.134900000000002</v>
      </c>
      <c r="N1785" s="114">
        <v>6.5852838999999998E-4</v>
      </c>
      <c r="O1785" s="114">
        <v>2.0583817E-3</v>
      </c>
      <c r="P1785" s="114">
        <v>1.8995899E-4</v>
      </c>
      <c r="Q1785" s="114">
        <v>-1.5898123E-3</v>
      </c>
      <c r="R1785" s="113">
        <v>1.2340418561099998E-7</v>
      </c>
      <c r="S1785" s="112">
        <v>7.0251106968560002E-10</v>
      </c>
      <c r="T1785" s="112">
        <v>-0.22266279331</v>
      </c>
      <c r="U1785" s="122">
        <v>-3.2214369000000003E-5</v>
      </c>
      <c r="V1785" s="151"/>
      <c r="W1785" s="143"/>
      <c r="X1785" s="42" t="s">
        <v>1280</v>
      </c>
      <c r="Y1785" s="42"/>
      <c r="Z1785" s="42"/>
      <c r="AA1785" s="108"/>
    </row>
    <row r="1786" spans="1:27" ht="14.5" customHeight="1">
      <c r="A1786" s="41" t="s">
        <v>8181</v>
      </c>
      <c r="B1786" s="119" t="s">
        <v>7624</v>
      </c>
      <c r="C1786" s="120" t="s">
        <v>1328</v>
      </c>
      <c r="D1786" s="135" t="s">
        <v>8162</v>
      </c>
      <c r="E1786" s="119" t="s">
        <v>6570</v>
      </c>
      <c r="F1786" s="118" t="s">
        <v>8180</v>
      </c>
      <c r="G1786" s="117">
        <v>2.3953753208999992E-3</v>
      </c>
      <c r="H1786" s="117">
        <v>-2.41837368E-3</v>
      </c>
      <c r="I1786" s="117">
        <v>-8.6227716000000006E-3</v>
      </c>
      <c r="J1786" s="117">
        <v>-2.8471493990999998E-3</v>
      </c>
      <c r="K1786" s="117">
        <v>1.628367E-2</v>
      </c>
      <c r="L1786" s="116">
        <v>0.12243360902255639</v>
      </c>
      <c r="M1786" s="115">
        <v>-29.265712000000001</v>
      </c>
      <c r="N1786" s="114">
        <v>-2.7116200000000001E-3</v>
      </c>
      <c r="O1786" s="114">
        <v>-1.2823284E-3</v>
      </c>
      <c r="P1786" s="121">
        <v>1.8573168999999999E-5</v>
      </c>
      <c r="Q1786" s="114">
        <v>-1.4478647999999999E-3</v>
      </c>
      <c r="R1786" s="113">
        <v>-7.6878197431999994E-8</v>
      </c>
      <c r="S1786" s="112">
        <v>6.8687758855539979E-11</v>
      </c>
      <c r="T1786" s="112">
        <v>-0.20278218337199999</v>
      </c>
      <c r="U1786" s="122">
        <v>-3.5017508999999999E-5</v>
      </c>
      <c r="V1786" s="151"/>
      <c r="W1786" s="143"/>
      <c r="X1786" s="42" t="s">
        <v>1280</v>
      </c>
      <c r="Y1786" s="42"/>
      <c r="Z1786" s="42"/>
      <c r="AA1786" s="108"/>
    </row>
    <row r="1787" spans="1:27" ht="14.5" customHeight="1">
      <c r="A1787" s="41" t="s">
        <v>8179</v>
      </c>
      <c r="B1787" s="119" t="s">
        <v>7624</v>
      </c>
      <c r="C1787" s="120" t="s">
        <v>1329</v>
      </c>
      <c r="D1787" s="135" t="s">
        <v>8162</v>
      </c>
      <c r="E1787" s="119" t="s">
        <v>6570</v>
      </c>
      <c r="F1787" s="118" t="s">
        <v>8178</v>
      </c>
      <c r="G1787" s="117">
        <v>1.2172309844718998</v>
      </c>
      <c r="H1787" s="117">
        <v>-4.0047873399999995E-4</v>
      </c>
      <c r="I1787" s="117">
        <v>1.2004588514999999</v>
      </c>
      <c r="J1787" s="117">
        <v>-8.1506629410000003E-4</v>
      </c>
      <c r="K1787" s="117">
        <v>1.7987678E-2</v>
      </c>
      <c r="L1787" s="116">
        <v>0.1352456992481203</v>
      </c>
      <c r="M1787" s="115">
        <v>-8.3780275</v>
      </c>
      <c r="N1787" s="114">
        <v>0.37207911999999999</v>
      </c>
      <c r="O1787" s="114">
        <v>0.36553080999999998</v>
      </c>
      <c r="P1787" s="114">
        <v>6.9628028E-3</v>
      </c>
      <c r="Q1787" s="114">
        <v>-4.1448678000000002E-4</v>
      </c>
      <c r="R1787" s="113">
        <v>2.1914316722373802E-5</v>
      </c>
      <c r="S1787" s="112">
        <v>2.5750009884255967E-8</v>
      </c>
      <c r="T1787" s="112">
        <v>-5.8051370220199995E-2</v>
      </c>
      <c r="U1787" s="111">
        <v>3.2419835E-4</v>
      </c>
      <c r="V1787" s="151"/>
      <c r="W1787" s="143"/>
      <c r="X1787" s="42" t="s">
        <v>1280</v>
      </c>
      <c r="Y1787" s="42"/>
      <c r="Z1787" s="42"/>
      <c r="AA1787" s="108"/>
    </row>
    <row r="1788" spans="1:27" ht="14.5" customHeight="1">
      <c r="A1788" s="41" t="s">
        <v>8177</v>
      </c>
      <c r="B1788" s="119" t="s">
        <v>7624</v>
      </c>
      <c r="C1788" s="120" t="s">
        <v>1330</v>
      </c>
      <c r="D1788" s="135" t="s">
        <v>8162</v>
      </c>
      <c r="E1788" s="119" t="s">
        <v>6570</v>
      </c>
      <c r="F1788" s="118" t="s">
        <v>8176</v>
      </c>
      <c r="G1788" s="117">
        <v>-0.18252442058749999</v>
      </c>
      <c r="H1788" s="117">
        <v>-1.2060147381E-3</v>
      </c>
      <c r="I1788" s="117">
        <v>-5.062243939999999E-3</v>
      </c>
      <c r="J1788" s="117">
        <v>-1.7976119093999999E-3</v>
      </c>
      <c r="K1788" s="117">
        <v>-0.17445854999999999</v>
      </c>
      <c r="L1788" s="116">
        <v>-1.3117184210526314</v>
      </c>
      <c r="M1788" s="115">
        <v>-18.477567000000001</v>
      </c>
      <c r="N1788" s="114">
        <v>-2.420019E-2</v>
      </c>
      <c r="O1788" s="114">
        <v>-2.2249002E-2</v>
      </c>
      <c r="P1788" s="114">
        <v>-1.037046E-3</v>
      </c>
      <c r="Q1788" s="114">
        <v>-9.1414209000000002E-4</v>
      </c>
      <c r="R1788" s="113">
        <v>-1.3338730010205201E-6</v>
      </c>
      <c r="S1788" s="112">
        <v>-3.8352294737796597E-9</v>
      </c>
      <c r="T1788" s="112">
        <v>-0.128031108403</v>
      </c>
      <c r="U1788" s="122">
        <v>-6.0643624000000002E-5</v>
      </c>
      <c r="V1788" s="151"/>
      <c r="W1788" s="143"/>
      <c r="X1788" s="42" t="s">
        <v>1280</v>
      </c>
      <c r="Y1788" s="42"/>
      <c r="Z1788" s="42"/>
      <c r="AA1788" s="108"/>
    </row>
    <row r="1789" spans="1:27" ht="14.5" customHeight="1">
      <c r="A1789" s="41" t="s">
        <v>8175</v>
      </c>
      <c r="B1789" s="119" t="s">
        <v>7624</v>
      </c>
      <c r="C1789" s="120" t="s">
        <v>1331</v>
      </c>
      <c r="D1789" s="135" t="s">
        <v>8162</v>
      </c>
      <c r="E1789" s="119" t="s">
        <v>6570</v>
      </c>
      <c r="F1789" s="118" t="s">
        <v>8174</v>
      </c>
      <c r="G1789" s="117">
        <v>2.5636311819300005E-2</v>
      </c>
      <c r="H1789" s="117">
        <v>-2.9857472E-3</v>
      </c>
      <c r="I1789" s="117">
        <v>-1.0440193279999999E-2</v>
      </c>
      <c r="J1789" s="117">
        <v>-3.4132297007E-3</v>
      </c>
      <c r="K1789" s="117">
        <v>4.2475482000000002E-2</v>
      </c>
      <c r="L1789" s="116">
        <v>0.31936452631578949</v>
      </c>
      <c r="M1789" s="115">
        <v>-35.084425000000003</v>
      </c>
      <c r="N1789" s="114">
        <v>-4.6590233000000001E-4</v>
      </c>
      <c r="O1789" s="114">
        <v>1.1176775E-3</v>
      </c>
      <c r="P1789" s="114">
        <v>1.5215450999999999E-4</v>
      </c>
      <c r="Q1789" s="114">
        <v>-1.7357344E-3</v>
      </c>
      <c r="R1789" s="113">
        <v>6.7007041432000014E-8</v>
      </c>
      <c r="S1789" s="112">
        <v>5.6270157588969997E-10</v>
      </c>
      <c r="T1789" s="112">
        <v>-0.24310005280700001</v>
      </c>
      <c r="U1789" s="122">
        <v>-3.7220194999999999E-5</v>
      </c>
      <c r="V1789" s="151"/>
      <c r="W1789" s="143"/>
      <c r="X1789" s="42" t="s">
        <v>1280</v>
      </c>
      <c r="Y1789" s="42"/>
      <c r="Z1789" s="42"/>
      <c r="AA1789" s="108"/>
    </row>
    <row r="1790" spans="1:27" ht="14.5" customHeight="1">
      <c r="A1790" s="41" t="s">
        <v>8173</v>
      </c>
      <c r="B1790" s="119" t="s">
        <v>7624</v>
      </c>
      <c r="C1790" s="120" t="s">
        <v>1332</v>
      </c>
      <c r="D1790" s="135" t="s">
        <v>8162</v>
      </c>
      <c r="E1790" s="119" t="s">
        <v>6570</v>
      </c>
      <c r="F1790" s="118" t="s">
        <v>8172</v>
      </c>
      <c r="G1790" s="117">
        <v>4.0016188170899997E-2</v>
      </c>
      <c r="H1790" s="117">
        <v>-1.3367876780000001E-2</v>
      </c>
      <c r="I1790" s="117">
        <v>-2.2263969800000002E-2</v>
      </c>
      <c r="J1790" s="117">
        <v>-3.1486122491E-3</v>
      </c>
      <c r="K1790" s="117">
        <v>7.8796646999999997E-2</v>
      </c>
      <c r="L1790" s="116">
        <v>0.59245599248120295</v>
      </c>
      <c r="M1790" s="115">
        <v>-32.364435</v>
      </c>
      <c r="N1790" s="114">
        <v>2.2818126E-3</v>
      </c>
      <c r="O1790" s="114">
        <v>3.6133809000000001E-3</v>
      </c>
      <c r="P1790" s="114">
        <v>2.6959982000000001E-4</v>
      </c>
      <c r="Q1790" s="114">
        <v>-1.6011681000000001E-3</v>
      </c>
      <c r="R1790" s="113">
        <v>2.1662954458099992E-7</v>
      </c>
      <c r="S1790" s="112">
        <v>9.9704073490770005E-10</v>
      </c>
      <c r="T1790" s="112">
        <v>-0.22425323490500002</v>
      </c>
      <c r="U1790" s="122">
        <v>-3.2480407999999997E-5</v>
      </c>
      <c r="V1790" s="151"/>
      <c r="W1790" s="143"/>
      <c r="X1790" s="42" t="s">
        <v>1280</v>
      </c>
      <c r="Y1790" s="42"/>
      <c r="Z1790" s="42"/>
      <c r="AA1790" s="108"/>
    </row>
    <row r="1791" spans="1:27" ht="14.5" customHeight="1">
      <c r="A1791" s="41" t="s">
        <v>8171</v>
      </c>
      <c r="B1791" s="119" t="s">
        <v>7624</v>
      </c>
      <c r="C1791" s="120" t="s">
        <v>1333</v>
      </c>
      <c r="D1791" s="135" t="s">
        <v>8162</v>
      </c>
      <c r="E1791" s="119" t="s">
        <v>6570</v>
      </c>
      <c r="F1791" s="118" t="s">
        <v>8170</v>
      </c>
      <c r="G1791" s="117">
        <v>7.2915824821300004E-2</v>
      </c>
      <c r="H1791" s="117">
        <v>-2.0660171100000003E-3</v>
      </c>
      <c r="I1791" s="117">
        <v>-7.279786649999999E-3</v>
      </c>
      <c r="J1791" s="117">
        <v>-2.3893724186999999E-3</v>
      </c>
      <c r="K1791" s="117">
        <v>8.4651001000000003E-2</v>
      </c>
      <c r="L1791" s="116">
        <v>0.63647369172932333</v>
      </c>
      <c r="M1791" s="115">
        <v>-24.560244999999998</v>
      </c>
      <c r="N1791" s="114">
        <v>6.3827277999999998E-3</v>
      </c>
      <c r="O1791" s="114">
        <v>7.1784372999999999E-3</v>
      </c>
      <c r="P1791" s="114">
        <v>4.1936128E-4</v>
      </c>
      <c r="Q1791" s="114">
        <v>-1.2150708E-3</v>
      </c>
      <c r="R1791" s="113">
        <v>4.3036194967499995E-7</v>
      </c>
      <c r="S1791" s="112">
        <v>1.5508923214177301E-9</v>
      </c>
      <c r="T1791" s="112">
        <v>-0.17017799067300002</v>
      </c>
      <c r="U1791" s="122">
        <v>-1.4527732000000001E-5</v>
      </c>
      <c r="V1791" s="151"/>
      <c r="W1791" s="143"/>
      <c r="X1791" s="42" t="s">
        <v>1280</v>
      </c>
      <c r="Y1791" s="42"/>
      <c r="Z1791" s="42"/>
      <c r="AA1791" s="108"/>
    </row>
    <row r="1792" spans="1:27" ht="14.5" customHeight="1">
      <c r="A1792" s="41" t="s">
        <v>8169</v>
      </c>
      <c r="B1792" s="119" t="s">
        <v>7624</v>
      </c>
      <c r="C1792" s="120" t="s">
        <v>1334</v>
      </c>
      <c r="D1792" s="135" t="s">
        <v>8162</v>
      </c>
      <c r="E1792" s="119" t="s">
        <v>6570</v>
      </c>
      <c r="F1792" s="118" t="s">
        <v>8168</v>
      </c>
      <c r="G1792" s="117">
        <v>1.4591918243000001E-2</v>
      </c>
      <c r="H1792" s="117">
        <v>-3.0654180199999998E-3</v>
      </c>
      <c r="I1792" s="117">
        <v>-1.0834624720000002E-2</v>
      </c>
      <c r="J1792" s="117">
        <v>-3.5617280170000005E-3</v>
      </c>
      <c r="K1792" s="117">
        <v>3.2053689000000003E-2</v>
      </c>
      <c r="L1792" s="116">
        <v>0.24100518045112784</v>
      </c>
      <c r="M1792" s="115">
        <v>-36.610832000000002</v>
      </c>
      <c r="N1792" s="114">
        <v>-1.9739686999999998E-3</v>
      </c>
      <c r="O1792" s="114">
        <v>-2.5209891999999998E-4</v>
      </c>
      <c r="P1792" s="121">
        <v>8.9380726999999997E-5</v>
      </c>
      <c r="Q1792" s="114">
        <v>-1.8112505000000001E-3</v>
      </c>
      <c r="R1792" s="113">
        <v>-1.5113844425000014E-8</v>
      </c>
      <c r="S1792" s="112">
        <v>3.3055003209889992E-10</v>
      </c>
      <c r="T1792" s="112">
        <v>-0.25367653441400001</v>
      </c>
      <c r="U1792" s="122">
        <v>-4.1381277E-5</v>
      </c>
      <c r="V1792" s="151"/>
      <c r="W1792" s="143"/>
      <c r="X1792" s="42" t="s">
        <v>1280</v>
      </c>
      <c r="Y1792" s="42"/>
      <c r="Z1792" s="42"/>
      <c r="AA1792" s="108"/>
    </row>
    <row r="1793" spans="1:27" ht="14.5" customHeight="1">
      <c r="A1793" s="41" t="s">
        <v>8167</v>
      </c>
      <c r="B1793" s="119" t="s">
        <v>7624</v>
      </c>
      <c r="C1793" s="120" t="s">
        <v>1335</v>
      </c>
      <c r="D1793" s="135" t="s">
        <v>8162</v>
      </c>
      <c r="E1793" s="119" t="s">
        <v>6570</v>
      </c>
      <c r="F1793" s="118" t="s">
        <v>8166</v>
      </c>
      <c r="G1793" s="117">
        <v>5.9184832664523999</v>
      </c>
      <c r="H1793" s="117">
        <v>-2.6854691500000001E-3</v>
      </c>
      <c r="I1793" s="117">
        <v>5.9031811842500002</v>
      </c>
      <c r="J1793" s="117">
        <v>-3.1262816476E-3</v>
      </c>
      <c r="K1793" s="117">
        <v>2.1113832999999999E-2</v>
      </c>
      <c r="L1793" s="116">
        <v>0.15875062406015036</v>
      </c>
      <c r="M1793" s="115">
        <v>-32.134900000000002</v>
      </c>
      <c r="N1793" s="114">
        <v>1.8223313000000001</v>
      </c>
      <c r="O1793" s="114">
        <v>1.7900609999999999</v>
      </c>
      <c r="P1793" s="114">
        <v>3.3860162999999999E-2</v>
      </c>
      <c r="Q1793" s="114">
        <v>-1.5898123E-3</v>
      </c>
      <c r="R1793" s="113">
        <v>1.0731780694561099E-4</v>
      </c>
      <c r="S1793" s="112">
        <v>1.2522249379968507E-7</v>
      </c>
      <c r="T1793" s="112">
        <v>-0.22266279331</v>
      </c>
      <c r="U1793" s="111">
        <v>1.5908641E-3</v>
      </c>
      <c r="V1793" s="151"/>
      <c r="W1793" s="143"/>
      <c r="X1793" s="42" t="s">
        <v>1337</v>
      </c>
      <c r="Y1793" s="42"/>
      <c r="Z1793" s="42"/>
      <c r="AA1793" s="108"/>
    </row>
    <row r="1794" spans="1:27" ht="14.5" customHeight="1">
      <c r="A1794" s="41" t="s">
        <v>8165</v>
      </c>
      <c r="B1794" s="119" t="s">
        <v>7624</v>
      </c>
      <c r="C1794" s="120" t="s">
        <v>1336</v>
      </c>
      <c r="D1794" s="135" t="s">
        <v>8162</v>
      </c>
      <c r="E1794" s="119" t="s">
        <v>6570</v>
      </c>
      <c r="F1794" s="118" t="s">
        <v>8164</v>
      </c>
      <c r="G1794" s="117">
        <v>2.3596938172100002E-2</v>
      </c>
      <c r="H1794" s="117">
        <v>-2.0186133099999999E-3</v>
      </c>
      <c r="I1794" s="117">
        <v>-7.2008363999999997E-3</v>
      </c>
      <c r="J1794" s="117">
        <v>-2.3782071178999999E-3</v>
      </c>
      <c r="K1794" s="117">
        <v>3.5194595000000002E-2</v>
      </c>
      <c r="L1794" s="116">
        <v>0.264621015037594</v>
      </c>
      <c r="M1794" s="115">
        <v>-24.445477</v>
      </c>
      <c r="N1794" s="114">
        <v>3.7127965000000003E-4</v>
      </c>
      <c r="O1794" s="114">
        <v>1.4422215E-3</v>
      </c>
      <c r="P1794" s="114">
        <v>1.3845114E-4</v>
      </c>
      <c r="Q1794" s="114">
        <v>-1.2093929E-3</v>
      </c>
      <c r="R1794" s="113">
        <v>8.6464120195999981E-8</v>
      </c>
      <c r="S1794" s="112">
        <v>5.1202343380116006E-10</v>
      </c>
      <c r="T1794" s="112">
        <v>-0.16938276987499998</v>
      </c>
      <c r="U1794" s="122">
        <v>-2.4722213000000001E-5</v>
      </c>
      <c r="V1794" s="151"/>
      <c r="W1794" s="143"/>
      <c r="X1794" s="42" t="s">
        <v>1337</v>
      </c>
      <c r="Y1794" s="42"/>
      <c r="Z1794" s="42"/>
      <c r="AA1794" s="108"/>
    </row>
    <row r="1795" spans="1:27" ht="14.5" customHeight="1">
      <c r="A1795" s="41" t="s">
        <v>8163</v>
      </c>
      <c r="B1795" s="119" t="s">
        <v>7624</v>
      </c>
      <c r="C1795" s="120" t="s">
        <v>1419</v>
      </c>
      <c r="D1795" s="135" t="s">
        <v>8162</v>
      </c>
      <c r="E1795" s="119" t="s">
        <v>6570</v>
      </c>
      <c r="F1795" s="118" t="s">
        <v>8161</v>
      </c>
      <c r="G1795" s="117">
        <v>2.8924547571299995E-2</v>
      </c>
      <c r="H1795" s="117">
        <v>-2.3055201899999998E-3</v>
      </c>
      <c r="I1795" s="117">
        <v>-8.1730749699999994E-3</v>
      </c>
      <c r="J1795" s="117">
        <v>-2.6908352687000001E-3</v>
      </c>
      <c r="K1795" s="117">
        <v>4.2093977999999997E-2</v>
      </c>
      <c r="L1795" s="116">
        <v>0.31649607518796991</v>
      </c>
      <c r="M1795" s="115">
        <v>-27.658967000000001</v>
      </c>
      <c r="N1795" s="114">
        <v>6.9323653000000001E-4</v>
      </c>
      <c r="O1795" s="114">
        <v>1.892216E-3</v>
      </c>
      <c r="P1795" s="114">
        <v>1.6939475E-4</v>
      </c>
      <c r="Q1795" s="114">
        <v>-1.3683742E-3</v>
      </c>
      <c r="R1795" s="113">
        <v>1.1344219574699997E-7</v>
      </c>
      <c r="S1795" s="112">
        <v>6.2645986757021999E-10</v>
      </c>
      <c r="T1795" s="112">
        <v>-0.19164904220600001</v>
      </c>
      <c r="U1795" s="122">
        <v>-2.7508687000000001E-5</v>
      </c>
      <c r="V1795" s="151"/>
      <c r="W1795" s="143"/>
      <c r="X1795" s="42" t="s">
        <v>1280</v>
      </c>
      <c r="Y1795" s="42"/>
      <c r="Z1795" s="42"/>
      <c r="AA1795" s="108"/>
    </row>
    <row r="1796" spans="1:27" ht="14.5" customHeight="1">
      <c r="B1796" s="119" t="s">
        <v>7624</v>
      </c>
      <c r="C1796" s="133" t="s">
        <v>488</v>
      </c>
      <c r="D1796" s="133" t="s">
        <v>66</v>
      </c>
      <c r="G1796" s="131"/>
      <c r="H1796" s="131"/>
      <c r="I1796" s="131"/>
      <c r="J1796" s="131"/>
      <c r="K1796" s="131"/>
      <c r="L1796" s="131"/>
      <c r="M1796" s="100"/>
      <c r="N1796" s="41"/>
      <c r="O1796" s="41"/>
      <c r="V1796" s="152"/>
      <c r="W1796" s="144"/>
      <c r="X1796" s="76"/>
      <c r="Y1796" s="42"/>
      <c r="Z1796" s="42"/>
      <c r="AA1796" s="108"/>
    </row>
    <row r="1797" spans="1:27" ht="14.5" customHeight="1">
      <c r="A1797" s="41" t="s">
        <v>8160</v>
      </c>
      <c r="B1797" s="119" t="s">
        <v>7624</v>
      </c>
      <c r="C1797" s="120" t="s">
        <v>557</v>
      </c>
      <c r="D1797" s="135" t="s">
        <v>66</v>
      </c>
      <c r="E1797" s="119" t="s">
        <v>6570</v>
      </c>
      <c r="F1797" s="118" t="s">
        <v>8159</v>
      </c>
      <c r="G1797" s="117">
        <v>-0.13598169510990002</v>
      </c>
      <c r="H1797" s="117">
        <v>1.8327015489999999E-3</v>
      </c>
      <c r="I1797" s="117">
        <v>-6.4112562999999974E-4</v>
      </c>
      <c r="J1797" s="117">
        <v>-1.3990110288999999E-3</v>
      </c>
      <c r="K1797" s="117">
        <v>-0.13501574</v>
      </c>
      <c r="L1797" s="116">
        <v>-1.020859097744361</v>
      </c>
      <c r="M1797" s="115">
        <v>-14.380368000000001</v>
      </c>
      <c r="N1797" s="114">
        <v>-1.8279373000000002E-2</v>
      </c>
      <c r="O1797" s="114">
        <v>-1.6785977000000001E-2</v>
      </c>
      <c r="P1797" s="114">
        <v>-7.8195456E-4</v>
      </c>
      <c r="Q1797" s="114">
        <v>-7.1144101000000001E-4</v>
      </c>
      <c r="R1797" s="113">
        <v>-1.0063535396033997E-6</v>
      </c>
      <c r="S1797" s="112">
        <v>-2.89184377692254E-9</v>
      </c>
      <c r="T1797" s="112">
        <v>-9.9641598931400011E-2</v>
      </c>
      <c r="U1797" s="122">
        <v>-4.5512242999999999E-5</v>
      </c>
      <c r="V1797" s="151"/>
      <c r="W1797" s="143"/>
      <c r="X1797" s="42" t="s">
        <v>8146</v>
      </c>
      <c r="Y1797" s="42"/>
      <c r="Z1797" s="42"/>
      <c r="AA1797" s="108"/>
    </row>
    <row r="1798" spans="1:27" ht="14.5" customHeight="1">
      <c r="A1798" s="41" t="s">
        <v>8158</v>
      </c>
      <c r="B1798" s="119" t="s">
        <v>7624</v>
      </c>
      <c r="C1798" s="120" t="s">
        <v>558</v>
      </c>
      <c r="D1798" s="135" t="s">
        <v>66</v>
      </c>
      <c r="E1798" s="119" t="s">
        <v>6570</v>
      </c>
      <c r="F1798" s="118" t="s">
        <v>8157</v>
      </c>
      <c r="G1798" s="117">
        <v>-0.1148564403971</v>
      </c>
      <c r="H1798" s="117">
        <v>2.6527875830000005E-3</v>
      </c>
      <c r="I1798" s="117">
        <v>7.2471352999999971E-4</v>
      </c>
      <c r="J1798" s="117">
        <v>-1.2058515101E-3</v>
      </c>
      <c r="K1798" s="117">
        <v>-0.11702809</v>
      </c>
      <c r="L1798" s="116">
        <v>-0.87991045112781952</v>
      </c>
      <c r="M1798" s="115">
        <v>-12.39489</v>
      </c>
      <c r="N1798" s="114">
        <v>-1.5540773000000001E-2</v>
      </c>
      <c r="O1798" s="114">
        <v>-1.4263303E-2</v>
      </c>
      <c r="P1798" s="114">
        <v>-6.6425709999999995E-4</v>
      </c>
      <c r="Q1798" s="114">
        <v>-6.1321331999999995E-4</v>
      </c>
      <c r="R1798" s="113">
        <v>-8.5511408967959999E-7</v>
      </c>
      <c r="S1798" s="112">
        <v>-2.4565720992748597E-9</v>
      </c>
      <c r="T1798" s="112">
        <v>-8.5884219134000003E-2</v>
      </c>
      <c r="U1798" s="122">
        <v>-3.8576214999999999E-5</v>
      </c>
      <c r="V1798" s="151"/>
      <c r="W1798" s="143"/>
      <c r="X1798" s="42" t="s">
        <v>8146</v>
      </c>
      <c r="Y1798" s="42"/>
      <c r="Z1798" s="42"/>
      <c r="AA1798" s="108"/>
    </row>
    <row r="1799" spans="1:27" ht="14.5" customHeight="1">
      <c r="A1799" s="41" t="s">
        <v>8156</v>
      </c>
      <c r="B1799" s="119" t="s">
        <v>7624</v>
      </c>
      <c r="C1799" s="120" t="s">
        <v>559</v>
      </c>
      <c r="D1799" s="135" t="s">
        <v>66</v>
      </c>
      <c r="E1799" s="119" t="s">
        <v>6570</v>
      </c>
      <c r="F1799" s="118" t="s">
        <v>8155</v>
      </c>
      <c r="G1799" s="117">
        <v>-4.8916350928999999E-2</v>
      </c>
      <c r="H1799" s="117">
        <v>5.2125937960000009E-3</v>
      </c>
      <c r="I1799" s="117">
        <v>4.9880270200000007E-3</v>
      </c>
      <c r="J1799" s="117">
        <v>-6.0292574499999998E-4</v>
      </c>
      <c r="K1799" s="117">
        <v>-5.8514046E-2</v>
      </c>
      <c r="L1799" s="116">
        <v>-0.43995523308270673</v>
      </c>
      <c r="M1799" s="115">
        <v>-6.1974450000000001</v>
      </c>
      <c r="N1799" s="114">
        <v>-6.9925448000000001E-3</v>
      </c>
      <c r="O1799" s="114">
        <v>-6.3890604000000004E-3</v>
      </c>
      <c r="P1799" s="114">
        <v>-2.9687772000000002E-4</v>
      </c>
      <c r="Q1799" s="114">
        <v>-3.0660665999999998E-4</v>
      </c>
      <c r="R1799" s="113">
        <v>-3.8303719483480005E-7</v>
      </c>
      <c r="S1799" s="112">
        <v>-1.0979205486899302E-9</v>
      </c>
      <c r="T1799" s="112">
        <v>-4.2942109067000002E-2</v>
      </c>
      <c r="U1799" s="122">
        <v>-1.6926183000000001E-5</v>
      </c>
      <c r="V1799" s="151"/>
      <c r="W1799" s="143"/>
      <c r="X1799" s="42" t="s">
        <v>8146</v>
      </c>
      <c r="Y1799" s="42"/>
      <c r="Z1799" s="42"/>
      <c r="AA1799" s="108"/>
    </row>
    <row r="1800" spans="1:27" ht="14.5" customHeight="1">
      <c r="A1800" s="41" t="s">
        <v>8154</v>
      </c>
      <c r="B1800" s="119" t="s">
        <v>7624</v>
      </c>
      <c r="C1800" s="120" t="s">
        <v>560</v>
      </c>
      <c r="D1800" s="135" t="s">
        <v>66</v>
      </c>
      <c r="E1800" s="119" t="s">
        <v>6570</v>
      </c>
      <c r="F1800" s="118" t="s">
        <v>8153</v>
      </c>
      <c r="G1800" s="117">
        <v>-9.4097525149499997E-2</v>
      </c>
      <c r="H1800" s="117">
        <v>3.4586525779999999E-3</v>
      </c>
      <c r="I1800" s="117">
        <v>2.0668678100000002E-3</v>
      </c>
      <c r="J1800" s="117">
        <v>-1.0160415375000001E-3</v>
      </c>
      <c r="K1800" s="117">
        <v>-0.11377731000000001</v>
      </c>
      <c r="L1800" s="116">
        <v>-0.74140604511278185</v>
      </c>
      <c r="M1800" s="115">
        <v>-10.443842</v>
      </c>
      <c r="N1800" s="114">
        <v>-1.2849664E-2</v>
      </c>
      <c r="O1800" s="114">
        <v>-1.1784375E-2</v>
      </c>
      <c r="P1800" s="114">
        <v>-5.4860062000000002E-4</v>
      </c>
      <c r="Q1800" s="114">
        <v>-5.1668899999999997E-4</v>
      </c>
      <c r="R1800" s="113">
        <v>-7.0649728462039999E-7</v>
      </c>
      <c r="S1800" s="112">
        <v>-2.0288484240006095E-9</v>
      </c>
      <c r="T1800" s="112">
        <v>-7.2365406575900001E-2</v>
      </c>
      <c r="U1800" s="122">
        <v>-3.1760463999999997E-5</v>
      </c>
      <c r="V1800" s="151"/>
      <c r="W1800" s="143"/>
      <c r="X1800" s="42" t="s">
        <v>8146</v>
      </c>
      <c r="Y1800" s="76"/>
      <c r="Z1800" s="76"/>
      <c r="AA1800" s="108"/>
    </row>
    <row r="1801" spans="1:27" ht="14.5" customHeight="1">
      <c r="A1801" s="41" t="s">
        <v>8152</v>
      </c>
      <c r="B1801" s="119" t="s">
        <v>7624</v>
      </c>
      <c r="C1801" s="120" t="s">
        <v>561</v>
      </c>
      <c r="D1801" s="135" t="s">
        <v>66</v>
      </c>
      <c r="E1801" s="119" t="s">
        <v>6570</v>
      </c>
      <c r="F1801" s="118" t="s">
        <v>8151</v>
      </c>
      <c r="G1801" s="117">
        <v>-0.1434929287559</v>
      </c>
      <c r="H1801" s="117">
        <v>1.8210960119999996E-3</v>
      </c>
      <c r="I1801" s="117">
        <v>-8.0586630999999998E-4</v>
      </c>
      <c r="J1801" s="117">
        <v>-1.4738184579E-3</v>
      </c>
      <c r="K1801" s="117">
        <v>-0.13761636999999999</v>
      </c>
      <c r="L1801" s="116">
        <v>-1.0754461654135339</v>
      </c>
      <c r="M1801" s="115">
        <v>-15.14931</v>
      </c>
      <c r="N1801" s="114">
        <v>-1.9278739E-2</v>
      </c>
      <c r="O1801" s="114">
        <v>-1.7704495000000001E-2</v>
      </c>
      <c r="P1801" s="114">
        <v>-8.2476116000000004E-4</v>
      </c>
      <c r="Q1801" s="114">
        <v>-7.4948294999999999E-4</v>
      </c>
      <c r="R1801" s="113">
        <v>-1.0614205870235998E-6</v>
      </c>
      <c r="S1801" s="112">
        <v>-3.0501521986639004E-9</v>
      </c>
      <c r="T1801" s="112">
        <v>-0.1049696052749</v>
      </c>
      <c r="U1801" s="122">
        <v>-4.8012473000000001E-5</v>
      </c>
      <c r="V1801" s="151"/>
      <c r="W1801" s="143"/>
      <c r="X1801" s="42" t="s">
        <v>8146</v>
      </c>
      <c r="Y1801" s="76"/>
      <c r="Z1801" s="76"/>
      <c r="AA1801" s="108"/>
    </row>
    <row r="1802" spans="1:27" ht="14.5" customHeight="1">
      <c r="A1802" s="41" t="s">
        <v>8150</v>
      </c>
      <c r="B1802" s="119" t="s">
        <v>7624</v>
      </c>
      <c r="C1802" s="120" t="s">
        <v>562</v>
      </c>
      <c r="D1802" s="135" t="s">
        <v>66</v>
      </c>
      <c r="E1802" s="119" t="s">
        <v>6570</v>
      </c>
      <c r="F1802" s="118" t="s">
        <v>8149</v>
      </c>
      <c r="G1802" s="117">
        <v>-0.12151289035450001</v>
      </c>
      <c r="H1802" s="117">
        <v>2.67436472E-3</v>
      </c>
      <c r="I1802" s="117">
        <v>6.1523814999999977E-4</v>
      </c>
      <c r="J1802" s="117">
        <v>-1.2728432245E-3</v>
      </c>
      <c r="K1802" s="117">
        <v>-0.11811169000000001</v>
      </c>
      <c r="L1802" s="116">
        <v>-0.92879436090225564</v>
      </c>
      <c r="M1802" s="115">
        <v>-13.083494999999999</v>
      </c>
      <c r="N1802" s="114">
        <v>-1.6429328999999999E-2</v>
      </c>
      <c r="O1802" s="114">
        <v>-1.5079746999999999E-2</v>
      </c>
      <c r="P1802" s="114">
        <v>-7.0230137000000005E-4</v>
      </c>
      <c r="Q1802" s="114">
        <v>-6.4728072999999998E-4</v>
      </c>
      <c r="R1802" s="113">
        <v>-9.0406157877530007E-7</v>
      </c>
      <c r="S1802" s="112">
        <v>-2.5972683480976194E-9</v>
      </c>
      <c r="T1802" s="112">
        <v>-9.0655564919200002E-2</v>
      </c>
      <c r="U1802" s="122">
        <v>-4.0795795E-5</v>
      </c>
      <c r="V1802" s="151"/>
      <c r="W1802" s="143"/>
      <c r="X1802" s="42" t="s">
        <v>8146</v>
      </c>
      <c r="Y1802" s="42"/>
      <c r="Z1802" s="42"/>
      <c r="AA1802" s="108"/>
    </row>
    <row r="1803" spans="1:27" ht="14.5" customHeight="1">
      <c r="A1803" s="41" t="s">
        <v>8148</v>
      </c>
      <c r="B1803" s="119" t="s">
        <v>7624</v>
      </c>
      <c r="C1803" s="120" t="s">
        <v>563</v>
      </c>
      <c r="D1803" s="135" t="s">
        <v>66</v>
      </c>
      <c r="E1803" s="119" t="s">
        <v>6570</v>
      </c>
      <c r="F1803" s="118" t="s">
        <v>8147</v>
      </c>
      <c r="G1803" s="117">
        <v>-5.2397908748600001E-2</v>
      </c>
      <c r="H1803" s="117">
        <v>5.3574208329999996E-3</v>
      </c>
      <c r="I1803" s="117">
        <v>5.0838221600000002E-3</v>
      </c>
      <c r="J1803" s="117">
        <v>-6.4088774159999997E-4</v>
      </c>
      <c r="K1803" s="117">
        <v>-5.9164201999999999E-2</v>
      </c>
      <c r="L1803" s="116">
        <v>-0.46765612030075188</v>
      </c>
      <c r="M1803" s="115">
        <v>-6.5876545000000002</v>
      </c>
      <c r="N1803" s="114">
        <v>-7.4695192000000001E-3</v>
      </c>
      <c r="O1803" s="114">
        <v>-6.8263743000000002E-3</v>
      </c>
      <c r="P1803" s="114">
        <v>-3.1723336000000002E-4</v>
      </c>
      <c r="Q1803" s="114">
        <v>-3.2591153000000001E-4</v>
      </c>
      <c r="R1803" s="113">
        <v>-4.0925505760199999E-7</v>
      </c>
      <c r="S1803" s="112">
        <v>-1.1732002495045799E-9</v>
      </c>
      <c r="T1803" s="112">
        <v>-4.5645871778600002E-2</v>
      </c>
      <c r="U1803" s="122">
        <v>-1.8103355E-5</v>
      </c>
      <c r="V1803" s="151"/>
      <c r="W1803" s="143"/>
      <c r="X1803" s="42" t="s">
        <v>8146</v>
      </c>
      <c r="Y1803" s="42"/>
      <c r="Z1803" s="42"/>
      <c r="AA1803" s="108"/>
    </row>
    <row r="1804" spans="1:27" ht="14.5" customHeight="1">
      <c r="B1804" s="119" t="s">
        <v>7624</v>
      </c>
      <c r="C1804" s="133" t="s">
        <v>487</v>
      </c>
      <c r="D1804" s="133" t="s">
        <v>37</v>
      </c>
      <c r="G1804" s="131"/>
      <c r="H1804" s="131"/>
      <c r="I1804" s="131"/>
      <c r="J1804" s="131"/>
      <c r="K1804" s="131"/>
      <c r="L1804" s="131"/>
      <c r="M1804" s="100"/>
      <c r="N1804" s="41"/>
      <c r="O1804" s="41"/>
      <c r="V1804" s="130"/>
      <c r="W1804" s="139"/>
      <c r="X1804" s="42"/>
      <c r="Y1804" s="42"/>
      <c r="Z1804" s="42"/>
      <c r="AA1804" s="108"/>
    </row>
    <row r="1805" spans="1:27" ht="14.5" customHeight="1">
      <c r="A1805" s="41" t="s">
        <v>8145</v>
      </c>
      <c r="B1805" s="119" t="s">
        <v>7624</v>
      </c>
      <c r="C1805" s="120" t="s">
        <v>564</v>
      </c>
      <c r="D1805" s="135" t="s">
        <v>37</v>
      </c>
      <c r="E1805" s="119" t="s">
        <v>6570</v>
      </c>
      <c r="F1805" s="118" t="s">
        <v>8144</v>
      </c>
      <c r="G1805" s="117">
        <v>0.192620292134</v>
      </c>
      <c r="H1805" s="117">
        <v>5.0079127500000003E-3</v>
      </c>
      <c r="I1805" s="117">
        <v>3.7202819999999958E-4</v>
      </c>
      <c r="J1805" s="117">
        <v>-2.7701088160000001E-3</v>
      </c>
      <c r="K1805" s="117">
        <v>0.19001045999999999</v>
      </c>
      <c r="L1805" s="116">
        <v>1.4286500751879698</v>
      </c>
      <c r="M1805" s="115">
        <v>-28.473817</v>
      </c>
      <c r="N1805" s="114">
        <v>2.0096818999999998E-2</v>
      </c>
      <c r="O1805" s="114">
        <v>2.0429169E-2</v>
      </c>
      <c r="P1805" s="114">
        <v>1.0763372E-3</v>
      </c>
      <c r="Q1805" s="114">
        <v>-1.4086872999999999E-3</v>
      </c>
      <c r="R1805" s="113">
        <v>1.2247703691490002E-6</v>
      </c>
      <c r="S1805" s="112">
        <v>3.9805368603714898E-9</v>
      </c>
      <c r="T1805" s="112">
        <v>-0.19729513486900002</v>
      </c>
      <c r="U1805" s="122">
        <v>6.9168972999999997E-6</v>
      </c>
      <c r="V1805" s="151"/>
      <c r="W1805" s="143"/>
      <c r="X1805" s="42" t="s">
        <v>1280</v>
      </c>
      <c r="Y1805" s="42"/>
      <c r="Z1805" s="42"/>
      <c r="AA1805" s="108"/>
    </row>
    <row r="1806" spans="1:27" ht="14.5" customHeight="1">
      <c r="A1806" s="41" t="s">
        <v>8143</v>
      </c>
      <c r="B1806" s="119" t="s">
        <v>7624</v>
      </c>
      <c r="C1806" s="120" t="s">
        <v>565</v>
      </c>
      <c r="D1806" s="135" t="s">
        <v>37</v>
      </c>
      <c r="E1806" s="119" t="s">
        <v>6570</v>
      </c>
      <c r="F1806" s="118" t="s">
        <v>8142</v>
      </c>
      <c r="G1806" s="117">
        <v>0.1282425172402</v>
      </c>
      <c r="H1806" s="117">
        <v>6.9431317799999994E-3</v>
      </c>
      <c r="I1806" s="117">
        <v>4.3221615000000003E-3</v>
      </c>
      <c r="J1806" s="117">
        <v>-1.9539260398E-3</v>
      </c>
      <c r="K1806" s="117">
        <v>0.11893115</v>
      </c>
      <c r="L1806" s="116">
        <v>0.89421917293233077</v>
      </c>
      <c r="M1806" s="115">
        <v>-20.084312000000001</v>
      </c>
      <c r="N1806" s="114">
        <v>1.3015466999999999E-2</v>
      </c>
      <c r="O1806" s="114">
        <v>1.3304887E-2</v>
      </c>
      <c r="P1806" s="114">
        <v>7.0421274000000004E-4</v>
      </c>
      <c r="Q1806" s="114">
        <v>-9.9363269999999996E-4</v>
      </c>
      <c r="R1806" s="113">
        <v>7.9765507385500001E-7</v>
      </c>
      <c r="S1806" s="112">
        <v>2.60433705494336E-9</v>
      </c>
      <c r="T1806" s="112">
        <v>-0.13916423956899998</v>
      </c>
      <c r="U1806" s="122">
        <v>3.7873356000000001E-6</v>
      </c>
      <c r="V1806" s="137"/>
      <c r="W1806" s="143"/>
      <c r="X1806" s="42" t="s">
        <v>1280</v>
      </c>
      <c r="Y1806" s="76"/>
      <c r="Z1806" s="76"/>
      <c r="AA1806" s="108"/>
    </row>
    <row r="1807" spans="1:27" ht="14.5" customHeight="1">
      <c r="A1807" s="41" t="s">
        <v>8141</v>
      </c>
      <c r="B1807" s="119" t="s">
        <v>7624</v>
      </c>
      <c r="C1807" s="120" t="s">
        <v>566</v>
      </c>
      <c r="D1807" s="135" t="s">
        <v>37</v>
      </c>
      <c r="E1807" s="119" t="s">
        <v>6570</v>
      </c>
      <c r="F1807" s="118" t="s">
        <v>8140</v>
      </c>
      <c r="G1807" s="117">
        <v>0.1695270164753</v>
      </c>
      <c r="H1807" s="117">
        <v>4.9716894600000004E-3</v>
      </c>
      <c r="I1807" s="117">
        <v>4.2802860000000064E-4</v>
      </c>
      <c r="J1807" s="117">
        <v>-2.7209815847000001E-3</v>
      </c>
      <c r="K1807" s="117">
        <v>0.16684827999999999</v>
      </c>
      <c r="L1807" s="116">
        <v>1.2544983458646615</v>
      </c>
      <c r="M1807" s="115">
        <v>-27.96884</v>
      </c>
      <c r="N1807" s="114">
        <v>1.7334746000000002E-2</v>
      </c>
      <c r="O1807" s="114">
        <v>1.7773397999999999E-2</v>
      </c>
      <c r="P1807" s="114">
        <v>9.4505171000000001E-4</v>
      </c>
      <c r="Q1807" s="114">
        <v>-1.3837045000000001E-3</v>
      </c>
      <c r="R1807" s="113">
        <v>1.0655514553140002E-6</v>
      </c>
      <c r="S1807" s="112">
        <v>3.4950137666801598E-9</v>
      </c>
      <c r="T1807" s="112">
        <v>-0.19379615336</v>
      </c>
      <c r="U1807" s="122">
        <v>2.6768341E-6</v>
      </c>
      <c r="V1807" s="151"/>
      <c r="W1807" s="143"/>
      <c r="X1807" s="42" t="s">
        <v>1280</v>
      </c>
      <c r="Y1807" s="42"/>
      <c r="Z1807" s="42"/>
      <c r="AA1807" s="108"/>
    </row>
    <row r="1808" spans="1:27" ht="14.5" customHeight="1">
      <c r="A1808" s="41" t="s">
        <v>8139</v>
      </c>
      <c r="B1808" s="119" t="s">
        <v>7624</v>
      </c>
      <c r="C1808" s="120" t="s">
        <v>567</v>
      </c>
      <c r="D1808" s="135" t="s">
        <v>37</v>
      </c>
      <c r="E1808" s="119" t="s">
        <v>6570</v>
      </c>
      <c r="F1808" s="118" t="s">
        <v>8138</v>
      </c>
      <c r="G1808" s="117">
        <v>-0.2431984049856</v>
      </c>
      <c r="H1808" s="117">
        <v>5.6780064299999993E-3</v>
      </c>
      <c r="I1808" s="117">
        <v>1.6043872699999988E-3</v>
      </c>
      <c r="J1808" s="117">
        <v>-2.5546186856000002E-3</v>
      </c>
      <c r="K1808" s="117">
        <v>-0.24792618</v>
      </c>
      <c r="L1808" s="116">
        <v>-1.8641066165413533</v>
      </c>
      <c r="M1808" s="115">
        <v>-26.258804000000001</v>
      </c>
      <c r="N1808" s="114">
        <v>-3.2911801999999997E-2</v>
      </c>
      <c r="O1808" s="114">
        <v>-3.0205984000000002E-2</v>
      </c>
      <c r="P1808" s="114">
        <v>-1.4067146000000001E-3</v>
      </c>
      <c r="Q1808" s="114">
        <v>-1.2991038000000001E-3</v>
      </c>
      <c r="R1808" s="113">
        <v>-1.8109102849880001E-6</v>
      </c>
      <c r="S1808" s="112">
        <v>-5.2023469391111795E-9</v>
      </c>
      <c r="T1808" s="112">
        <v>-0.18194730847600002</v>
      </c>
      <c r="U1808" s="122">
        <v>-8.1689158000000002E-5</v>
      </c>
      <c r="V1808" s="151"/>
      <c r="W1808" s="143"/>
      <c r="X1808" s="42" t="s">
        <v>1194</v>
      </c>
      <c r="Y1808" s="42"/>
      <c r="Z1808" s="42"/>
      <c r="AA1808" s="108"/>
    </row>
    <row r="1809" spans="1:27" ht="14.5" customHeight="1">
      <c r="A1809" s="41" t="s">
        <v>8137</v>
      </c>
      <c r="B1809" s="119" t="s">
        <v>7624</v>
      </c>
      <c r="C1809" s="120" t="s">
        <v>568</v>
      </c>
      <c r="D1809" s="135" t="s">
        <v>37</v>
      </c>
      <c r="E1809" s="119" t="s">
        <v>6570</v>
      </c>
      <c r="F1809" s="118" t="s">
        <v>8136</v>
      </c>
      <c r="G1809" s="117">
        <v>0.63448898514570007</v>
      </c>
      <c r="H1809" s="117">
        <v>6.0747460301999998E-2</v>
      </c>
      <c r="I1809" s="117">
        <v>0.45719237880000002</v>
      </c>
      <c r="J1809" s="117">
        <v>-1.5106639562999999E-3</v>
      </c>
      <c r="K1809" s="117">
        <v>0.11805981</v>
      </c>
      <c r="L1809" s="116">
        <v>0.88766774436090223</v>
      </c>
      <c r="M1809" s="115">
        <v>-15.528043</v>
      </c>
      <c r="N1809" s="114">
        <v>1.2202632E-2</v>
      </c>
      <c r="O1809" s="114">
        <v>1.2325233E-2</v>
      </c>
      <c r="P1809" s="114">
        <v>6.4561955999999998E-4</v>
      </c>
      <c r="Q1809" s="114">
        <v>-7.6822003E-4</v>
      </c>
      <c r="R1809" s="113">
        <v>7.3892281825339997E-7</v>
      </c>
      <c r="S1809" s="112">
        <v>2.3876463093145001E-9</v>
      </c>
      <c r="T1809" s="112">
        <v>-0.10759383890680001</v>
      </c>
      <c r="U1809" s="122">
        <v>9.9221180999999999E-5</v>
      </c>
      <c r="V1809" s="151"/>
      <c r="W1809" s="143"/>
      <c r="X1809" s="42" t="s">
        <v>1280</v>
      </c>
      <c r="Y1809" s="42"/>
      <c r="Z1809" s="42"/>
      <c r="AA1809" s="108"/>
    </row>
    <row r="1810" spans="1:27" ht="14.5" customHeight="1">
      <c r="A1810" s="41" t="s">
        <v>8135</v>
      </c>
      <c r="B1810" s="119" t="s">
        <v>7624</v>
      </c>
      <c r="C1810" s="120" t="s">
        <v>569</v>
      </c>
      <c r="D1810" s="135" t="s">
        <v>37</v>
      </c>
      <c r="E1810" s="119" t="s">
        <v>6570</v>
      </c>
      <c r="F1810" s="118" t="s">
        <v>8134</v>
      </c>
      <c r="G1810" s="117">
        <v>0.16966873154509998</v>
      </c>
      <c r="H1810" s="117">
        <v>2.7772163900000001E-3</v>
      </c>
      <c r="I1810" s="117">
        <v>-6.0941716999999987E-4</v>
      </c>
      <c r="J1810" s="117">
        <v>-1.9405276749000001E-3</v>
      </c>
      <c r="K1810" s="117">
        <v>0.16944145999999999</v>
      </c>
      <c r="L1810" s="116">
        <v>1.2739959398496239</v>
      </c>
      <c r="M1810" s="115">
        <v>-19.946591000000002</v>
      </c>
      <c r="N1810" s="114">
        <v>1.8367600000000001E-2</v>
      </c>
      <c r="O1810" s="114">
        <v>1.8400204999999999E-2</v>
      </c>
      <c r="P1810" s="114">
        <v>9.5421472000000005E-4</v>
      </c>
      <c r="Q1810" s="114">
        <v>-9.868192200000001E-4</v>
      </c>
      <c r="R1810" s="113">
        <v>1.1031297933839997E-6</v>
      </c>
      <c r="S1810" s="112">
        <v>3.5289005720702796E-9</v>
      </c>
      <c r="T1810" s="112">
        <v>-0.13820997461199999</v>
      </c>
      <c r="U1810" s="122">
        <v>1.2018529E-5</v>
      </c>
      <c r="V1810" s="151"/>
      <c r="W1810" s="143"/>
      <c r="X1810" s="42" t="s">
        <v>1195</v>
      </c>
      <c r="Y1810" s="42"/>
      <c r="Z1810" s="42"/>
      <c r="AA1810" s="108"/>
    </row>
    <row r="1811" spans="1:27" ht="14.5" customHeight="1">
      <c r="A1811" s="41" t="s">
        <v>8133</v>
      </c>
      <c r="B1811" s="119" t="s">
        <v>7624</v>
      </c>
      <c r="C1811" s="120" t="s">
        <v>570</v>
      </c>
      <c r="D1811" s="135" t="s">
        <v>37</v>
      </c>
      <c r="E1811" s="119" t="s">
        <v>6570</v>
      </c>
      <c r="F1811" s="118" t="s">
        <v>8132</v>
      </c>
      <c r="G1811" s="117">
        <v>0.2242471134813</v>
      </c>
      <c r="H1811" s="117">
        <v>6.2356715399999986E-3</v>
      </c>
      <c r="I1811" s="117">
        <v>2.4168397300000002E-3</v>
      </c>
      <c r="J1811" s="117">
        <v>-2.4809277887000002E-3</v>
      </c>
      <c r="K1811" s="117">
        <v>0.21807552999999999</v>
      </c>
      <c r="L1811" s="116">
        <v>1.6396656390977442</v>
      </c>
      <c r="M1811" s="115">
        <v>-25.501338000000001</v>
      </c>
      <c r="N1811" s="114">
        <v>2.4196802999999999E-2</v>
      </c>
      <c r="O1811" s="114">
        <v>2.4205889000000001E-2</v>
      </c>
      <c r="P1811" s="114">
        <v>1.2525431999999999E-3</v>
      </c>
      <c r="Q1811" s="114">
        <v>-1.2616296E-3</v>
      </c>
      <c r="R1811" s="113">
        <v>1.45119244447E-6</v>
      </c>
      <c r="S1811" s="112">
        <v>4.63218644184283E-9</v>
      </c>
      <c r="T1811" s="112">
        <v>-0.17669883121300001</v>
      </c>
      <c r="U1811" s="122">
        <v>1.7300893999999999E-5</v>
      </c>
      <c r="V1811" s="151"/>
      <c r="W1811" s="143"/>
      <c r="X1811" s="42" t="s">
        <v>1280</v>
      </c>
      <c r="Y1811" s="42"/>
      <c r="Z1811" s="42"/>
      <c r="AA1811" s="108"/>
    </row>
    <row r="1812" spans="1:27" ht="14.5" customHeight="1">
      <c r="A1812" s="41" t="s">
        <v>8131</v>
      </c>
      <c r="B1812" s="119" t="s">
        <v>7624</v>
      </c>
      <c r="C1812" s="120" t="s">
        <v>571</v>
      </c>
      <c r="D1812" s="135" t="s">
        <v>37</v>
      </c>
      <c r="E1812" s="119" t="s">
        <v>6570</v>
      </c>
      <c r="F1812" s="118" t="s">
        <v>8130</v>
      </c>
      <c r="G1812" s="117">
        <v>0.12828093484880002</v>
      </c>
      <c r="H1812" s="117">
        <v>-1.779084139999999E-4</v>
      </c>
      <c r="I1812" s="117">
        <v>-2.7392210599999998E-3</v>
      </c>
      <c r="J1812" s="117">
        <v>-1.2527456772000001E-3</v>
      </c>
      <c r="K1812" s="117">
        <v>0.13245081</v>
      </c>
      <c r="L1812" s="116">
        <v>0.9958707518796992</v>
      </c>
      <c r="M1812" s="115">
        <v>-12.876913</v>
      </c>
      <c r="N1812" s="114">
        <v>1.4278742000000001E-2</v>
      </c>
      <c r="O1812" s="114">
        <v>1.4186364999999999E-2</v>
      </c>
      <c r="P1812" s="114">
        <v>7.2943702000000002E-4</v>
      </c>
      <c r="Q1812" s="114">
        <v>-6.3706050999999997E-4</v>
      </c>
      <c r="R1812" s="113">
        <v>8.505015211605E-7</v>
      </c>
      <c r="S1812" s="112">
        <v>2.6976220810995503E-9</v>
      </c>
      <c r="T1812" s="112">
        <v>-8.9224160483699994E-2</v>
      </c>
      <c r="U1812" s="122">
        <v>1.1396349E-5</v>
      </c>
      <c r="V1812" s="151"/>
      <c r="W1812" s="143"/>
      <c r="X1812" s="42" t="s">
        <v>1280</v>
      </c>
      <c r="Y1812" s="42"/>
      <c r="Z1812" s="42"/>
      <c r="AA1812" s="108"/>
    </row>
    <row r="1813" spans="1:27" ht="14.5" customHeight="1">
      <c r="B1813" s="119" t="s">
        <v>7624</v>
      </c>
      <c r="C1813" s="133" t="s">
        <v>486</v>
      </c>
      <c r="D1813" s="133" t="s">
        <v>38</v>
      </c>
      <c r="G1813" s="131"/>
      <c r="H1813" s="131"/>
      <c r="I1813" s="131"/>
      <c r="J1813" s="131"/>
      <c r="K1813" s="131"/>
      <c r="L1813" s="131"/>
      <c r="M1813" s="100"/>
      <c r="N1813" s="41"/>
      <c r="O1813" s="41"/>
      <c r="V1813" s="152"/>
      <c r="W1813" s="144"/>
      <c r="X1813" s="76"/>
      <c r="Y1813" s="42"/>
      <c r="Z1813" s="42"/>
      <c r="AA1813" s="108"/>
    </row>
    <row r="1814" spans="1:27" ht="14.5" customHeight="1">
      <c r="A1814" s="41" t="s">
        <v>8129</v>
      </c>
      <c r="B1814" s="119" t="s">
        <v>7624</v>
      </c>
      <c r="C1814" s="120" t="s">
        <v>572</v>
      </c>
      <c r="D1814" s="135" t="s">
        <v>38</v>
      </c>
      <c r="E1814" s="119" t="s">
        <v>6570</v>
      </c>
      <c r="F1814" s="118" t="s">
        <v>8128</v>
      </c>
      <c r="G1814" s="117">
        <v>-9.1635865942340022E-2</v>
      </c>
      <c r="H1814" s="117">
        <v>-0.11704989846</v>
      </c>
      <c r="I1814" s="117">
        <v>-0.16831006065999998</v>
      </c>
      <c r="J1814" s="117">
        <v>-3.06226682234E-3</v>
      </c>
      <c r="K1814" s="117">
        <v>0.19678635999999999</v>
      </c>
      <c r="L1814" s="116">
        <v>1.4795966917293233</v>
      </c>
      <c r="M1814" s="115">
        <v>-24.21978</v>
      </c>
      <c r="N1814" s="114">
        <v>-2.7113165000000002E-2</v>
      </c>
      <c r="O1814" s="114">
        <v>-2.6526915000000002E-2</v>
      </c>
      <c r="P1814" s="114">
        <v>1.1480730999999999E-4</v>
      </c>
      <c r="Q1814" s="114">
        <v>-7.0105687999999998E-4</v>
      </c>
      <c r="R1814" s="113">
        <v>-1.5903427032182999E-6</v>
      </c>
      <c r="S1814" s="112">
        <v>4.24583220839858E-10</v>
      </c>
      <c r="T1814" s="112">
        <v>-9.8187237477999997E-2</v>
      </c>
      <c r="U1814" s="111">
        <v>-1.0780605999999999E-4</v>
      </c>
      <c r="V1814" s="151"/>
      <c r="W1814" s="143"/>
      <c r="X1814" s="42" t="s">
        <v>1216</v>
      </c>
      <c r="Y1814" s="42"/>
      <c r="Z1814" s="42"/>
      <c r="AA1814" s="108"/>
    </row>
    <row r="1815" spans="1:27" ht="14.5" customHeight="1">
      <c r="A1815" s="41" t="s">
        <v>8127</v>
      </c>
      <c r="B1815" s="119" t="s">
        <v>7624</v>
      </c>
      <c r="C1815" s="120" t="s">
        <v>573</v>
      </c>
      <c r="D1815" s="135" t="s">
        <v>38</v>
      </c>
      <c r="E1815" s="119" t="s">
        <v>6570</v>
      </c>
      <c r="F1815" s="118" t="s">
        <v>8126</v>
      </c>
      <c r="G1815" s="117">
        <v>9.1234532445299998E-2</v>
      </c>
      <c r="H1815" s="117">
        <v>2.1755773480000001E-3</v>
      </c>
      <c r="I1815" s="117">
        <v>6.8606924E-4</v>
      </c>
      <c r="J1815" s="117">
        <v>-9.4346714269999995E-4</v>
      </c>
      <c r="K1815" s="117">
        <v>8.9316353000000001E-2</v>
      </c>
      <c r="L1815" s="116">
        <v>0.6715515263157894</v>
      </c>
      <c r="M1815" s="115">
        <v>-9.6978536999999996</v>
      </c>
      <c r="N1815" s="114">
        <v>9.9420082999999992E-3</v>
      </c>
      <c r="O1815" s="114">
        <v>9.9108921000000006E-3</v>
      </c>
      <c r="P1815" s="114">
        <v>5.1089888999999999E-4</v>
      </c>
      <c r="Q1815" s="114">
        <v>-4.7978265E-4</v>
      </c>
      <c r="R1815" s="113">
        <v>5.9417818643040002E-7</v>
      </c>
      <c r="S1815" s="112">
        <v>1.88941900385656E-9</v>
      </c>
      <c r="T1815" s="112">
        <v>-6.7196449391900004E-2</v>
      </c>
      <c r="U1815" s="122">
        <v>7.7988799999999994E-6</v>
      </c>
      <c r="V1815" s="151"/>
      <c r="W1815" s="143"/>
      <c r="X1815" s="42" t="s">
        <v>1216</v>
      </c>
      <c r="Y1815" s="76"/>
      <c r="Z1815" s="76"/>
      <c r="AA1815" s="108"/>
    </row>
    <row r="1816" spans="1:27" ht="14.5" customHeight="1">
      <c r="A1816" s="41" t="s">
        <v>8125</v>
      </c>
      <c r="B1816" s="119" t="s">
        <v>7624</v>
      </c>
      <c r="C1816" s="120" t="s">
        <v>574</v>
      </c>
      <c r="D1816" s="135" t="s">
        <v>38</v>
      </c>
      <c r="E1816" s="119" t="s">
        <v>6570</v>
      </c>
      <c r="F1816" s="118" t="s">
        <v>8124</v>
      </c>
      <c r="G1816" s="117">
        <v>0.1808901903114</v>
      </c>
      <c r="H1816" s="117">
        <v>8.6098911000000004E-4</v>
      </c>
      <c r="I1816" s="117">
        <v>-2.5794020900000002E-3</v>
      </c>
      <c r="J1816" s="117">
        <v>-1.7864467085999998E-3</v>
      </c>
      <c r="K1816" s="117">
        <v>0.18439505</v>
      </c>
      <c r="L1816" s="116">
        <v>1.386428947368421</v>
      </c>
      <c r="M1816" s="115">
        <v>-18.3628</v>
      </c>
      <c r="N1816" s="114">
        <v>2.0037669000000001E-2</v>
      </c>
      <c r="O1816" s="114">
        <v>1.9921347999999998E-2</v>
      </c>
      <c r="P1816" s="114">
        <v>1.0247851000000001E-3</v>
      </c>
      <c r="Q1816" s="114">
        <v>-9.0846418000000003E-4</v>
      </c>
      <c r="R1816" s="113">
        <v>1.194325481515E-6</v>
      </c>
      <c r="S1816" s="112">
        <v>3.7898855870047604E-9</v>
      </c>
      <c r="T1816" s="112">
        <v>-0.127235877606</v>
      </c>
      <c r="U1816" s="122">
        <v>1.5989097000000001E-5</v>
      </c>
      <c r="V1816" s="151"/>
      <c r="W1816" s="143"/>
      <c r="X1816" s="42" t="s">
        <v>8123</v>
      </c>
      <c r="Y1816" s="42"/>
      <c r="Z1816" s="42"/>
      <c r="AA1816" s="108"/>
    </row>
    <row r="1817" spans="1:27" ht="14.5" customHeight="1">
      <c r="A1817" s="41" t="s">
        <v>8122</v>
      </c>
      <c r="B1817" s="119" t="s">
        <v>7624</v>
      </c>
      <c r="C1817" s="120" t="s">
        <v>575</v>
      </c>
      <c r="D1817" s="135" t="s">
        <v>38</v>
      </c>
      <c r="E1817" s="119" t="s">
        <v>6570</v>
      </c>
      <c r="F1817" s="118" t="s">
        <v>8121</v>
      </c>
      <c r="G1817" s="117">
        <v>9.1234532445299998E-2</v>
      </c>
      <c r="H1817" s="117">
        <v>2.1755773480000001E-3</v>
      </c>
      <c r="I1817" s="117">
        <v>6.8606924E-4</v>
      </c>
      <c r="J1817" s="117">
        <v>-9.4346714269999995E-4</v>
      </c>
      <c r="K1817" s="117">
        <v>8.9316353000000001E-2</v>
      </c>
      <c r="L1817" s="116">
        <v>0.6715515263157894</v>
      </c>
      <c r="M1817" s="115">
        <v>-9.6978536999999996</v>
      </c>
      <c r="N1817" s="114">
        <v>9.9420082999999992E-3</v>
      </c>
      <c r="O1817" s="114">
        <v>9.9108921000000006E-3</v>
      </c>
      <c r="P1817" s="114">
        <v>5.1089888999999999E-4</v>
      </c>
      <c r="Q1817" s="114">
        <v>-4.7978265E-4</v>
      </c>
      <c r="R1817" s="113">
        <v>5.9417818643040002E-7</v>
      </c>
      <c r="S1817" s="112">
        <v>1.88941900385656E-9</v>
      </c>
      <c r="T1817" s="112">
        <v>-6.7196449391900004E-2</v>
      </c>
      <c r="U1817" s="122">
        <v>7.7988799999999994E-6</v>
      </c>
      <c r="V1817" s="151"/>
      <c r="W1817" s="143"/>
      <c r="X1817" s="42" t="s">
        <v>1216</v>
      </c>
      <c r="Y1817" s="42"/>
      <c r="Z1817" s="42"/>
      <c r="AA1817" s="108"/>
    </row>
    <row r="1818" spans="1:27" ht="14.5" customHeight="1">
      <c r="A1818" s="41" t="s">
        <v>8120</v>
      </c>
      <c r="B1818" s="119" t="s">
        <v>7624</v>
      </c>
      <c r="C1818" s="120" t="s">
        <v>576</v>
      </c>
      <c r="D1818" s="135" t="s">
        <v>38</v>
      </c>
      <c r="E1818" s="119" t="s">
        <v>6570</v>
      </c>
      <c r="F1818" s="118" t="s">
        <v>8119</v>
      </c>
      <c r="G1818" s="117">
        <v>-0.1025232047966</v>
      </c>
      <c r="H1818" s="117">
        <v>3.1315661840000003E-3</v>
      </c>
      <c r="I1818" s="117">
        <v>1.5221110700000002E-3</v>
      </c>
      <c r="J1818" s="117">
        <v>-1.0930820506000001E-3</v>
      </c>
      <c r="K1818" s="117">
        <v>-0.10608380000000001</v>
      </c>
      <c r="L1818" s="116">
        <v>-0.79762255639097746</v>
      </c>
      <c r="M1818" s="115">
        <v>-11.235738</v>
      </c>
      <c r="N1818" s="114">
        <v>-1.3941937999999999E-2</v>
      </c>
      <c r="O1818" s="114">
        <v>-1.2790528000000001E-2</v>
      </c>
      <c r="P1818" s="114">
        <v>-5.9554355E-4</v>
      </c>
      <c r="Q1818" s="114">
        <v>-5.5586652E-4</v>
      </c>
      <c r="R1818" s="113">
        <v>-7.668182294711001E-7</v>
      </c>
      <c r="S1818" s="112">
        <v>-2.2024539820252499E-9</v>
      </c>
      <c r="T1818" s="112">
        <v>-7.7852454078899999E-2</v>
      </c>
      <c r="U1818" s="122">
        <v>-3.4526856999999999E-5</v>
      </c>
      <c r="V1818" s="151"/>
      <c r="W1818" s="143"/>
      <c r="X1818" s="42" t="s">
        <v>1217</v>
      </c>
      <c r="Y1818" s="42"/>
      <c r="Z1818" s="42"/>
      <c r="AA1818" s="108"/>
    </row>
    <row r="1819" spans="1:27" ht="14.5" customHeight="1">
      <c r="A1819" s="41" t="s">
        <v>8118</v>
      </c>
      <c r="B1819" s="119" t="s">
        <v>7624</v>
      </c>
      <c r="C1819" s="120" t="s">
        <v>577</v>
      </c>
      <c r="D1819" s="135" t="s">
        <v>38</v>
      </c>
      <c r="E1819" s="119" t="s">
        <v>6570</v>
      </c>
      <c r="F1819" s="118" t="s">
        <v>8117</v>
      </c>
      <c r="G1819" s="117">
        <v>-8.6160292354699991E-2</v>
      </c>
      <c r="H1819" s="117">
        <v>3.7667773480000001E-3</v>
      </c>
      <c r="I1819" s="117">
        <v>2.5800444400000001E-3</v>
      </c>
      <c r="J1819" s="117">
        <v>-9.4346714269999995E-4</v>
      </c>
      <c r="K1819" s="117">
        <v>-9.1563646999999998E-2</v>
      </c>
      <c r="L1819" s="116">
        <v>-0.68844847368421047</v>
      </c>
      <c r="M1819" s="115">
        <v>-9.6978536999999996</v>
      </c>
      <c r="N1819" s="114">
        <v>-1.1820710999999999E-2</v>
      </c>
      <c r="O1819" s="114">
        <v>-1.0836548999999999E-2</v>
      </c>
      <c r="P1819" s="114">
        <v>-5.0437902999999999E-4</v>
      </c>
      <c r="Q1819" s="114">
        <v>-4.7978265E-4</v>
      </c>
      <c r="R1819" s="113">
        <v>-6.4967321361959986E-7</v>
      </c>
      <c r="S1819" s="112">
        <v>-1.8653070364434399E-9</v>
      </c>
      <c r="T1819" s="112">
        <v>-6.7196449391900004E-2</v>
      </c>
      <c r="U1819" s="122">
        <v>-2.9154440999999999E-5</v>
      </c>
      <c r="V1819" s="151"/>
      <c r="W1819" s="143"/>
      <c r="X1819" s="42" t="s">
        <v>1218</v>
      </c>
      <c r="Y1819" s="42"/>
      <c r="Z1819" s="42"/>
      <c r="AA1819" s="108"/>
    </row>
    <row r="1820" spans="1:27" ht="14.5" customHeight="1">
      <c r="A1820" s="41" t="s">
        <v>8116</v>
      </c>
      <c r="B1820" s="119" t="s">
        <v>7624</v>
      </c>
      <c r="C1820" s="120" t="s">
        <v>578</v>
      </c>
      <c r="D1820" s="135" t="s">
        <v>38</v>
      </c>
      <c r="E1820" s="119" t="s">
        <v>6570</v>
      </c>
      <c r="F1820" s="118" t="s">
        <v>8115</v>
      </c>
      <c r="G1820" s="117">
        <v>-3.4751442377400008E-2</v>
      </c>
      <c r="H1820" s="117">
        <v>5.7624781049999997E-3</v>
      </c>
      <c r="I1820" s="117">
        <v>5.90384988E-3</v>
      </c>
      <c r="J1820" s="117">
        <v>-4.7340836240000001E-4</v>
      </c>
      <c r="K1820" s="117">
        <v>-4.5944362000000002E-2</v>
      </c>
      <c r="L1820" s="116">
        <v>-0.34544633082706766</v>
      </c>
      <c r="M1820" s="115">
        <v>-4.866142</v>
      </c>
      <c r="N1820" s="114">
        <v>-5.1562585999999997E-3</v>
      </c>
      <c r="O1820" s="114">
        <v>-4.6975563999999996E-3</v>
      </c>
      <c r="P1820" s="114">
        <v>-2.1795918E-4</v>
      </c>
      <c r="Q1820" s="114">
        <v>-2.4074301000000001E-4</v>
      </c>
      <c r="R1820" s="113">
        <v>-2.816280788621E-7</v>
      </c>
      <c r="S1820" s="112">
        <v>-8.0606206830178013E-10</v>
      </c>
      <c r="T1820" s="112">
        <v>-3.3717507815599998E-2</v>
      </c>
      <c r="U1820" s="122">
        <v>-1.2275435E-5</v>
      </c>
      <c r="V1820" s="151"/>
      <c r="W1820" s="143"/>
      <c r="X1820" s="42" t="s">
        <v>1219</v>
      </c>
      <c r="Y1820" s="42"/>
      <c r="Z1820" s="42"/>
      <c r="AA1820" s="108"/>
    </row>
    <row r="1821" spans="1:27" ht="14.5" customHeight="1">
      <c r="A1821" s="41" t="s">
        <v>8114</v>
      </c>
      <c r="B1821" s="119" t="s">
        <v>7624</v>
      </c>
      <c r="C1821" s="120" t="s">
        <v>579</v>
      </c>
      <c r="D1821" s="135" t="s">
        <v>38</v>
      </c>
      <c r="E1821" s="119" t="s">
        <v>6570</v>
      </c>
      <c r="F1821" s="118" t="s">
        <v>8113</v>
      </c>
      <c r="G1821" s="117">
        <v>-8.3718066689199996E-2</v>
      </c>
      <c r="H1821" s="117">
        <v>3.8615849720000004E-3</v>
      </c>
      <c r="I1821" s="117">
        <v>2.7379449000000003E-3</v>
      </c>
      <c r="J1821" s="117">
        <v>-9.2113656120000002E-4</v>
      </c>
      <c r="K1821" s="117">
        <v>-8.9396459999999997E-2</v>
      </c>
      <c r="L1821" s="116">
        <v>-0.67215383458646616</v>
      </c>
      <c r="M1821" s="115">
        <v>-9.4683186999999993</v>
      </c>
      <c r="N1821" s="114">
        <v>-1.150411E-2</v>
      </c>
      <c r="O1821" s="114">
        <v>-1.0544911000000001E-2</v>
      </c>
      <c r="P1821" s="114">
        <v>-4.9077238999999996E-4</v>
      </c>
      <c r="Q1821" s="114">
        <v>-4.6842685E-4</v>
      </c>
      <c r="R1821" s="113">
        <v>-6.3218888714139996E-7</v>
      </c>
      <c r="S1821" s="112">
        <v>-1.8149866869629899E-9</v>
      </c>
      <c r="T1821" s="112">
        <v>-6.5606000796799999E-2</v>
      </c>
      <c r="U1821" s="122">
        <v>-2.8352588000000001E-5</v>
      </c>
      <c r="V1821" s="151"/>
      <c r="W1821" s="143"/>
      <c r="X1821" s="42" t="s">
        <v>1220</v>
      </c>
      <c r="Y1821" s="42"/>
      <c r="Z1821" s="42"/>
      <c r="AA1821" s="108"/>
    </row>
    <row r="1822" spans="1:27" ht="14.5" customHeight="1">
      <c r="A1822" s="41" t="s">
        <v>8112</v>
      </c>
      <c r="B1822" s="119" t="s">
        <v>7624</v>
      </c>
      <c r="C1822" s="120" t="s">
        <v>580</v>
      </c>
      <c r="D1822" s="135" t="s">
        <v>38</v>
      </c>
      <c r="E1822" s="119" t="s">
        <v>6570</v>
      </c>
      <c r="F1822" s="118" t="s">
        <v>8111</v>
      </c>
      <c r="G1822" s="117">
        <v>0.1550775067421</v>
      </c>
      <c r="H1822" s="117">
        <v>5.2630434099999995E-3</v>
      </c>
      <c r="I1822" s="117">
        <v>7.3877939999999987E-4</v>
      </c>
      <c r="J1822" s="117">
        <v>-2.7388460678999999E-3</v>
      </c>
      <c r="K1822" s="117">
        <v>0.15181453</v>
      </c>
      <c r="L1822" s="116">
        <v>1.1414626315789473</v>
      </c>
      <c r="M1822" s="115">
        <v>-28.152467999999999</v>
      </c>
      <c r="N1822" s="114">
        <v>1.5531343E-2</v>
      </c>
      <c r="O1822" s="114">
        <v>1.606235E-2</v>
      </c>
      <c r="P1822" s="114">
        <v>8.6178312000000003E-4</v>
      </c>
      <c r="Q1822" s="114">
        <v>-1.3927892E-3</v>
      </c>
      <c r="R1822" s="113">
        <v>9.6297064144700009E-7</v>
      </c>
      <c r="S1822" s="112">
        <v>3.1870677340592795E-9</v>
      </c>
      <c r="T1822" s="112">
        <v>-0.19506850663600001</v>
      </c>
      <c r="U1822" s="122">
        <v>-5.2973965000000003E-7</v>
      </c>
      <c r="V1822" s="151"/>
      <c r="W1822" s="143"/>
      <c r="X1822" s="42" t="s">
        <v>8110</v>
      </c>
      <c r="Y1822" s="42"/>
      <c r="Z1822" s="42"/>
      <c r="AA1822" s="108"/>
    </row>
    <row r="1823" spans="1:27" ht="14.5" customHeight="1">
      <c r="A1823" s="41" t="s">
        <v>8109</v>
      </c>
      <c r="B1823" s="119" t="s">
        <v>7624</v>
      </c>
      <c r="C1823" s="120" t="s">
        <v>581</v>
      </c>
      <c r="D1823" s="135" t="s">
        <v>38</v>
      </c>
      <c r="E1823" s="119" t="s">
        <v>6570</v>
      </c>
      <c r="F1823" s="118" t="s">
        <v>8108</v>
      </c>
      <c r="G1823" s="117">
        <v>0.13795308646519999</v>
      </c>
      <c r="H1823" s="117">
        <v>2.4104716290000001E-3</v>
      </c>
      <c r="I1823" s="117">
        <v>9.3186992000000011E-4</v>
      </c>
      <c r="J1823" s="117">
        <v>-9.6021508379999997E-4</v>
      </c>
      <c r="K1823" s="117">
        <v>0.13557095999999999</v>
      </c>
      <c r="L1823" s="116">
        <v>1.0193305263157892</v>
      </c>
      <c r="M1823" s="115">
        <v>-9.8700050000000008</v>
      </c>
      <c r="N1823" s="114">
        <v>1.5610829999999999E-2</v>
      </c>
      <c r="O1823" s="114">
        <v>1.5323089E-2</v>
      </c>
      <c r="P1823" s="114">
        <v>7.7604021E-4</v>
      </c>
      <c r="Q1823" s="114">
        <v>-4.8829950000000004E-4</v>
      </c>
      <c r="R1823" s="113">
        <v>9.1865043165619998E-7</v>
      </c>
      <c r="S1823" s="112">
        <v>2.8699712301319201E-9</v>
      </c>
      <c r="T1823" s="112">
        <v>-6.8389285588200011E-2</v>
      </c>
      <c r="U1823" s="122">
        <v>1.7421224000000001E-5</v>
      </c>
      <c r="V1823" s="151"/>
      <c r="W1823" s="143"/>
      <c r="X1823" s="42" t="s">
        <v>1216</v>
      </c>
      <c r="Y1823" s="42"/>
      <c r="Z1823" s="42"/>
      <c r="AA1823" s="108"/>
    </row>
    <row r="1824" spans="1:27" ht="14.5" customHeight="1">
      <c r="A1824" s="41" t="s">
        <v>8107</v>
      </c>
      <c r="B1824" s="119" t="s">
        <v>7624</v>
      </c>
      <c r="C1824" s="120" t="s">
        <v>582</v>
      </c>
      <c r="D1824" s="135" t="s">
        <v>38</v>
      </c>
      <c r="E1824" s="119" t="s">
        <v>6570</v>
      </c>
      <c r="F1824" s="118" t="s">
        <v>8106</v>
      </c>
      <c r="G1824" s="117">
        <v>-0.1044173194141</v>
      </c>
      <c r="H1824" s="117">
        <v>3.3380181700000001E-3</v>
      </c>
      <c r="I1824" s="117">
        <v>1.7205415799999998E-3</v>
      </c>
      <c r="J1824" s="117">
        <v>-1.1165291641000001E-3</v>
      </c>
      <c r="K1824" s="117">
        <v>-0.10835934999999999</v>
      </c>
      <c r="L1824" s="116">
        <v>-0.81473195488721795</v>
      </c>
      <c r="M1824" s="115">
        <v>-11.476749999999999</v>
      </c>
      <c r="N1824" s="114">
        <v>-1.4213122E-2</v>
      </c>
      <c r="O1824" s="114">
        <v>-1.3038276999999999E-2</v>
      </c>
      <c r="P1824" s="114">
        <v>-6.0705486999999999E-4</v>
      </c>
      <c r="Q1824" s="114">
        <v>-5.6779012000000005E-4</v>
      </c>
      <c r="R1824" s="113">
        <v>-7.8167127355460006E-7</v>
      </c>
      <c r="S1824" s="112">
        <v>-2.245025398483049E-9</v>
      </c>
      <c r="T1824" s="112">
        <v>-7.95224247537E-2</v>
      </c>
      <c r="U1824" s="122">
        <v>-3.5182823999999997E-5</v>
      </c>
      <c r="V1824" s="151"/>
      <c r="W1824" s="143"/>
      <c r="X1824" s="42" t="s">
        <v>1221</v>
      </c>
      <c r="Y1824" s="42"/>
      <c r="Z1824" s="42"/>
      <c r="AA1824" s="108"/>
    </row>
    <row r="1825" spans="1:27" ht="14.5" customHeight="1">
      <c r="A1825" s="41" t="s">
        <v>8105</v>
      </c>
      <c r="B1825" s="119" t="s">
        <v>7624</v>
      </c>
      <c r="C1825" s="120" t="s">
        <v>583</v>
      </c>
      <c r="D1825" s="135" t="s">
        <v>38</v>
      </c>
      <c r="E1825" s="119" t="s">
        <v>6570</v>
      </c>
      <c r="F1825" s="118" t="s">
        <v>8104</v>
      </c>
      <c r="G1825" s="117">
        <v>-8.7321735334800005E-2</v>
      </c>
      <c r="H1825" s="117">
        <v>4.0016716289999997E-3</v>
      </c>
      <c r="I1825" s="117">
        <v>2.82584512E-3</v>
      </c>
      <c r="J1825" s="117">
        <v>-9.6021508379999997E-4</v>
      </c>
      <c r="K1825" s="117">
        <v>-9.3189037000000002E-2</v>
      </c>
      <c r="L1825" s="116">
        <v>-0.70066945112781953</v>
      </c>
      <c r="M1825" s="115">
        <v>-9.8700050000000008</v>
      </c>
      <c r="N1825" s="114">
        <v>-1.1996913999999999E-2</v>
      </c>
      <c r="O1825" s="114">
        <v>-1.0996807000000001E-2</v>
      </c>
      <c r="P1825" s="114">
        <v>-5.1180835999999996E-4</v>
      </c>
      <c r="Q1825" s="114">
        <v>-4.8829950000000004E-4</v>
      </c>
      <c r="R1825" s="113">
        <v>-6.5928096844379992E-7</v>
      </c>
      <c r="S1825" s="112">
        <v>-1.8927823494680803E-9</v>
      </c>
      <c r="T1825" s="112">
        <v>-6.8389285588200011E-2</v>
      </c>
      <c r="U1825" s="122">
        <v>-2.9569853000000001E-5</v>
      </c>
      <c r="V1825" s="151"/>
      <c r="W1825" s="143"/>
      <c r="X1825" s="42" t="s">
        <v>1222</v>
      </c>
      <c r="Y1825" s="42"/>
      <c r="Z1825" s="42"/>
      <c r="AA1825" s="108"/>
    </row>
    <row r="1826" spans="1:27" ht="14.5" customHeight="1">
      <c r="A1826" s="41" t="s">
        <v>8103</v>
      </c>
      <c r="B1826" s="119" t="s">
        <v>7624</v>
      </c>
      <c r="C1826" s="120" t="s">
        <v>584</v>
      </c>
      <c r="D1826" s="135" t="s">
        <v>38</v>
      </c>
      <c r="E1826" s="119" t="s">
        <v>6570</v>
      </c>
      <c r="F1826" s="118" t="s">
        <v>8102</v>
      </c>
      <c r="G1826" s="117">
        <v>-3.4813884013900002E-2</v>
      </c>
      <c r="H1826" s="117">
        <v>6.0400358199999993E-3</v>
      </c>
      <c r="I1826" s="117">
        <v>6.2207057099999989E-3</v>
      </c>
      <c r="J1826" s="117">
        <v>-4.8010754389999998E-4</v>
      </c>
      <c r="K1826" s="117">
        <v>-4.6594518000000001E-2</v>
      </c>
      <c r="L1826" s="116">
        <v>-0.35033472180451125</v>
      </c>
      <c r="M1826" s="115">
        <v>-4.9350025000000004</v>
      </c>
      <c r="N1826" s="114">
        <v>-5.1899915999999999E-3</v>
      </c>
      <c r="O1826" s="114">
        <v>-4.7265763000000002E-3</v>
      </c>
      <c r="P1826" s="114">
        <v>-2.1926551999999999E-4</v>
      </c>
      <c r="Q1826" s="114">
        <v>-2.4414975000000002E-4</v>
      </c>
      <c r="R1826" s="113">
        <v>-2.8336787917139999E-7</v>
      </c>
      <c r="S1826" s="112">
        <v>-8.1089319043394011E-10</v>
      </c>
      <c r="T1826" s="112">
        <v>-3.4194642294099999E-2</v>
      </c>
      <c r="U1826" s="122">
        <v>-1.2330012999999999E-5</v>
      </c>
      <c r="V1826" s="151"/>
      <c r="W1826" s="156"/>
      <c r="X1826" s="42" t="s">
        <v>1223</v>
      </c>
      <c r="Y1826" s="42"/>
      <c r="Z1826" s="42"/>
      <c r="AA1826" s="108"/>
    </row>
    <row r="1827" spans="1:27" ht="14.5" customHeight="1">
      <c r="B1827" s="119" t="s">
        <v>7624</v>
      </c>
      <c r="C1827" s="133" t="s">
        <v>485</v>
      </c>
      <c r="D1827" s="133" t="s">
        <v>40</v>
      </c>
      <c r="G1827" s="131"/>
      <c r="H1827" s="131"/>
      <c r="I1827" s="131"/>
      <c r="J1827" s="131"/>
      <c r="K1827" s="131"/>
      <c r="L1827" s="131"/>
      <c r="M1827" s="100"/>
      <c r="N1827" s="41"/>
      <c r="O1827" s="41"/>
      <c r="V1827" s="152"/>
      <c r="W1827" s="144"/>
      <c r="X1827" s="76"/>
      <c r="Y1827" s="42"/>
      <c r="Z1827" s="42"/>
      <c r="AA1827" s="108"/>
    </row>
    <row r="1828" spans="1:27" ht="14.5" customHeight="1">
      <c r="A1828" s="41" t="s">
        <v>8101</v>
      </c>
      <c r="B1828" s="119" t="s">
        <v>7624</v>
      </c>
      <c r="C1828" s="120" t="s">
        <v>585</v>
      </c>
      <c r="D1828" s="135" t="s">
        <v>40</v>
      </c>
      <c r="E1828" s="119" t="s">
        <v>6570</v>
      </c>
      <c r="F1828" s="118" t="s">
        <v>8100</v>
      </c>
      <c r="G1828" s="117">
        <v>0.1926257793067</v>
      </c>
      <c r="H1828" s="117">
        <v>4.7004404100000003E-3</v>
      </c>
      <c r="I1828" s="117">
        <v>8.7782091999999998E-4</v>
      </c>
      <c r="J1828" s="117">
        <v>-2.3380120232999999E-3</v>
      </c>
      <c r="K1828" s="117">
        <v>0.18938553</v>
      </c>
      <c r="L1828" s="116">
        <v>1.4239513533834585</v>
      </c>
      <c r="M1828" s="115">
        <v>-24.032314</v>
      </c>
      <c r="N1828" s="114">
        <v>2.0598740000000001E-2</v>
      </c>
      <c r="O1828" s="114">
        <v>2.0709781E-2</v>
      </c>
      <c r="P1828" s="114">
        <v>1.0779111E-3</v>
      </c>
      <c r="Q1828" s="114">
        <v>-1.1889525E-3</v>
      </c>
      <c r="R1828" s="113">
        <v>1.241593650049E-6</v>
      </c>
      <c r="S1828" s="112">
        <v>3.9863576973908903E-9</v>
      </c>
      <c r="T1828" s="112">
        <v>-0.16651995500399999</v>
      </c>
      <c r="U1828" s="122">
        <v>1.2208456E-5</v>
      </c>
      <c r="V1828" s="155"/>
      <c r="W1828" s="143"/>
      <c r="X1828" s="42" t="s">
        <v>1206</v>
      </c>
      <c r="Y1828" s="42"/>
      <c r="Z1828" s="42"/>
      <c r="AA1828" s="108"/>
    </row>
    <row r="1829" spans="1:27" ht="14.5" customHeight="1">
      <c r="A1829" s="41" t="s">
        <v>8099</v>
      </c>
      <c r="B1829" s="119" t="s">
        <v>7624</v>
      </c>
      <c r="C1829" s="120" t="s">
        <v>586</v>
      </c>
      <c r="D1829" s="135" t="s">
        <v>40</v>
      </c>
      <c r="E1829" s="119" t="s">
        <v>6570</v>
      </c>
      <c r="F1829" s="118" t="s">
        <v>8098</v>
      </c>
      <c r="G1829" s="117">
        <v>-0.2621403576579</v>
      </c>
      <c r="H1829" s="117">
        <v>5.4466434100000002E-3</v>
      </c>
      <c r="I1829" s="117">
        <v>9.5731499999999982E-4</v>
      </c>
      <c r="J1829" s="117">
        <v>-2.7388460678999999E-3</v>
      </c>
      <c r="K1829" s="117">
        <v>-0.26580546999999999</v>
      </c>
      <c r="L1829" s="116">
        <v>-1.9985373684210523</v>
      </c>
      <c r="M1829" s="115">
        <v>-28.152467999999999</v>
      </c>
      <c r="N1829" s="114">
        <v>-3.5413515E-2</v>
      </c>
      <c r="O1829" s="114">
        <v>-3.2506752999999999E-2</v>
      </c>
      <c r="P1829" s="114">
        <v>-1.5139731999999999E-3</v>
      </c>
      <c r="Q1829" s="114">
        <v>-1.3927892E-3</v>
      </c>
      <c r="R1829" s="113">
        <v>-1.9488460585530002E-6</v>
      </c>
      <c r="S1829" s="112">
        <v>-5.5990134759377208E-9</v>
      </c>
      <c r="T1829" s="112">
        <v>-0.19506850663600001</v>
      </c>
      <c r="U1829" s="122">
        <v>-8.7969684000000002E-5</v>
      </c>
      <c r="V1829" s="151"/>
      <c r="W1829" s="143"/>
      <c r="X1829" s="42" t="s">
        <v>1206</v>
      </c>
      <c r="Y1829" s="76"/>
      <c r="Z1829" s="76"/>
      <c r="AA1829" s="108"/>
    </row>
    <row r="1830" spans="1:27" ht="14.5" customHeight="1">
      <c r="A1830" s="41" t="s">
        <v>8097</v>
      </c>
      <c r="B1830" s="119" t="s">
        <v>7624</v>
      </c>
      <c r="C1830" s="120" t="s">
        <v>587</v>
      </c>
      <c r="D1830" s="135" t="s">
        <v>40</v>
      </c>
      <c r="E1830" s="119" t="s">
        <v>6570</v>
      </c>
      <c r="F1830" s="118" t="s">
        <v>8096</v>
      </c>
      <c r="G1830" s="117">
        <v>-8.4386906066799994E-2</v>
      </c>
      <c r="H1830" s="117">
        <v>3.2756570729999997E-3</v>
      </c>
      <c r="I1830" s="117">
        <v>2.0529155100000003E-3</v>
      </c>
      <c r="J1830" s="117">
        <v>-9.1499564979999988E-4</v>
      </c>
      <c r="K1830" s="117">
        <v>-8.8800483E-2</v>
      </c>
      <c r="L1830" s="116">
        <v>-0.6676728045112782</v>
      </c>
      <c r="M1830" s="115">
        <v>-9.4051966</v>
      </c>
      <c r="N1830" s="114">
        <v>-1.1539539E-2</v>
      </c>
      <c r="O1830" s="114">
        <v>-1.0581653999999999E-2</v>
      </c>
      <c r="P1830" s="114">
        <v>-4.9258186999999996E-4</v>
      </c>
      <c r="Q1830" s="114">
        <v>-4.6530399999999999E-4</v>
      </c>
      <c r="R1830" s="113">
        <v>-6.3439170135419994E-7</v>
      </c>
      <c r="S1830" s="112">
        <v>-1.8216785650293998E-9</v>
      </c>
      <c r="T1830" s="112">
        <v>-6.516862785819999E-2</v>
      </c>
      <c r="U1830" s="122">
        <v>-2.8504034999999999E-5</v>
      </c>
      <c r="V1830" s="151"/>
      <c r="W1830" s="143"/>
      <c r="X1830" s="42" t="s">
        <v>1207</v>
      </c>
      <c r="Y1830" s="42"/>
      <c r="Z1830" s="42"/>
    </row>
    <row r="1831" spans="1:27" ht="14.5" customHeight="1">
      <c r="A1831" s="41" t="s">
        <v>8095</v>
      </c>
      <c r="B1831" s="119" t="s">
        <v>7624</v>
      </c>
      <c r="C1831" s="120" t="s">
        <v>588</v>
      </c>
      <c r="D1831" s="135" t="s">
        <v>40</v>
      </c>
      <c r="E1831" s="119" t="s">
        <v>6570</v>
      </c>
      <c r="F1831" s="118" t="s">
        <v>8094</v>
      </c>
      <c r="G1831" s="117">
        <v>0.19776786511969999</v>
      </c>
      <c r="H1831" s="117">
        <v>4.4004557899999987E-3</v>
      </c>
      <c r="I1831" s="117">
        <v>6.1086025000000016E-4</v>
      </c>
      <c r="J1831" s="117">
        <v>-2.2933509202999998E-3</v>
      </c>
      <c r="K1831" s="117">
        <v>0.1950499</v>
      </c>
      <c r="L1831" s="116">
        <v>1.4665406015037592</v>
      </c>
      <c r="M1831" s="115">
        <v>-23.573243999999999</v>
      </c>
      <c r="N1831" s="114">
        <v>2.1296308E-2</v>
      </c>
      <c r="O1831" s="114">
        <v>2.1354293999999999E-2</v>
      </c>
      <c r="P1831" s="114">
        <v>1.1082548E-3</v>
      </c>
      <c r="Q1831" s="114">
        <v>-1.1662408999999999E-3</v>
      </c>
      <c r="R1831" s="113">
        <v>1.2802334830869999E-6</v>
      </c>
      <c r="S1831" s="112">
        <v>4.0985752652455999E-9</v>
      </c>
      <c r="T1831" s="112">
        <v>-0.16333906181400001</v>
      </c>
      <c r="U1831" s="122">
        <v>1.3793424E-5</v>
      </c>
      <c r="V1831" s="151"/>
      <c r="W1831" s="143"/>
      <c r="X1831" s="42" t="s">
        <v>801</v>
      </c>
      <c r="Y1831" s="42"/>
      <c r="Z1831" s="42"/>
      <c r="AA1831" s="108"/>
    </row>
    <row r="1832" spans="1:27" ht="14.5" customHeight="1">
      <c r="A1832" s="41" t="s">
        <v>8093</v>
      </c>
      <c r="B1832" s="119" t="s">
        <v>7624</v>
      </c>
      <c r="C1832" s="120" t="s">
        <v>589</v>
      </c>
      <c r="D1832" s="135" t="s">
        <v>40</v>
      </c>
      <c r="E1832" s="119" t="s">
        <v>6570</v>
      </c>
      <c r="F1832" s="118" t="s">
        <v>8092</v>
      </c>
      <c r="G1832" s="117">
        <v>-0.1630198723913</v>
      </c>
      <c r="H1832" s="117">
        <v>6.2707159600000001E-3</v>
      </c>
      <c r="I1832" s="117">
        <v>3.9002408200000003E-3</v>
      </c>
      <c r="J1832" s="117">
        <v>-1.7663491713E-3</v>
      </c>
      <c r="K1832" s="117">
        <v>-0.17142447999999999</v>
      </c>
      <c r="L1832" s="116">
        <v>-1.288905864661654</v>
      </c>
      <c r="M1832" s="115">
        <v>-18.156217999999999</v>
      </c>
      <c r="N1832" s="114">
        <v>-2.2287010999999999E-2</v>
      </c>
      <c r="O1832" s="114">
        <v>-2.0437385999999998E-2</v>
      </c>
      <c r="P1832" s="114">
        <v>-9.5138098999999999E-4</v>
      </c>
      <c r="Q1832" s="114">
        <v>-8.9824396000000003E-4</v>
      </c>
      <c r="R1832" s="113">
        <v>-1.2252629282760001E-6</v>
      </c>
      <c r="S1832" s="112">
        <v>-3.51842088701887E-9</v>
      </c>
      <c r="T1832" s="112">
        <v>-0.12580448017000001</v>
      </c>
      <c r="U1832" s="122">
        <v>-5.5057550999999999E-5</v>
      </c>
      <c r="V1832" s="151"/>
      <c r="W1832" s="143"/>
      <c r="X1832" s="42" t="s">
        <v>1206</v>
      </c>
      <c r="Y1832" s="42"/>
      <c r="Z1832" s="42"/>
      <c r="AA1832" s="108"/>
    </row>
    <row r="1833" spans="1:27" ht="14.5" customHeight="1">
      <c r="A1833" s="41" t="s">
        <v>8091</v>
      </c>
      <c r="B1833" s="119" t="s">
        <v>7624</v>
      </c>
      <c r="C1833" s="120" t="s">
        <v>590</v>
      </c>
      <c r="D1833" s="135" t="s">
        <v>40</v>
      </c>
      <c r="E1833" s="119" t="s">
        <v>6570</v>
      </c>
      <c r="F1833" s="118" t="s">
        <v>8090</v>
      </c>
      <c r="G1833" s="117">
        <v>0.1591900032087</v>
      </c>
      <c r="H1833" s="117">
        <v>3.3943159599999998E-3</v>
      </c>
      <c r="I1833" s="117">
        <v>4.7651642000000002E-4</v>
      </c>
      <c r="J1833" s="117">
        <v>-1.7663491713E-3</v>
      </c>
      <c r="K1833" s="117">
        <v>0.15708552000000001</v>
      </c>
      <c r="L1833" s="116">
        <v>1.181094135338346</v>
      </c>
      <c r="M1833" s="115">
        <v>-18.156217999999999</v>
      </c>
      <c r="N1833" s="114">
        <v>1.724063E-2</v>
      </c>
      <c r="O1833" s="114">
        <v>1.7246207999999999E-2</v>
      </c>
      <c r="P1833" s="114">
        <v>8.9266533000000004E-4</v>
      </c>
      <c r="Q1833" s="114">
        <v>-8.9824396000000003E-4</v>
      </c>
      <c r="R1833" s="113">
        <v>1.0339453714339999E-6</v>
      </c>
      <c r="S1833" s="112">
        <v>3.3012770723061303E-9</v>
      </c>
      <c r="T1833" s="112">
        <v>-0.12580448017000001</v>
      </c>
      <c r="U1833" s="122">
        <v>1.2064407E-5</v>
      </c>
      <c r="V1833" s="151"/>
      <c r="W1833" s="143"/>
      <c r="X1833" s="42" t="s">
        <v>1206</v>
      </c>
      <c r="Y1833" s="42"/>
      <c r="Z1833" s="42"/>
      <c r="AA1833" s="108"/>
    </row>
    <row r="1834" spans="1:27" ht="14.5" customHeight="1">
      <c r="A1834" s="41" t="s">
        <v>8089</v>
      </c>
      <c r="B1834" s="119" t="s">
        <v>7624</v>
      </c>
      <c r="C1834" s="120" t="s">
        <v>591</v>
      </c>
      <c r="D1834" s="135" t="s">
        <v>40</v>
      </c>
      <c r="E1834" s="119" t="s">
        <v>6570</v>
      </c>
      <c r="F1834" s="118" t="s">
        <v>8088</v>
      </c>
      <c r="G1834" s="117">
        <v>0.21385823345730001</v>
      </c>
      <c r="H1834" s="117">
        <v>3.5378680600000002E-3</v>
      </c>
      <c r="I1834" s="117">
        <v>4.829411699999994E-4</v>
      </c>
      <c r="J1834" s="117">
        <v>-1.8478557726999999E-3</v>
      </c>
      <c r="K1834" s="117">
        <v>0.21168528</v>
      </c>
      <c r="L1834" s="116">
        <v>1.5916186466165414</v>
      </c>
      <c r="M1834" s="115">
        <v>-18.994021</v>
      </c>
      <c r="N1834" s="114">
        <v>2.3814037E-2</v>
      </c>
      <c r="O1834" s="114">
        <v>2.3550431E-2</v>
      </c>
      <c r="P1834" s="114">
        <v>1.2032983000000001E-3</v>
      </c>
      <c r="Q1834" s="114">
        <v>-9.3969264000000005E-4</v>
      </c>
      <c r="R1834" s="113">
        <v>1.4118963236830002E-6</v>
      </c>
      <c r="S1834" s="112">
        <v>4.4500674994389211E-9</v>
      </c>
      <c r="T1834" s="112">
        <v>-0.13160961699199999</v>
      </c>
      <c r="U1834" s="122">
        <v>2.2540056000000001E-5</v>
      </c>
      <c r="V1834" s="151"/>
      <c r="W1834" s="143"/>
      <c r="X1834" s="41" t="s">
        <v>800</v>
      </c>
      <c r="Y1834" s="42"/>
      <c r="Z1834" s="42"/>
      <c r="AA1834" s="108"/>
    </row>
    <row r="1835" spans="1:27" ht="14.5" customHeight="1">
      <c r="A1835" s="41" t="s">
        <v>8087</v>
      </c>
      <c r="B1835" s="119" t="s">
        <v>7624</v>
      </c>
      <c r="C1835" s="120" t="s">
        <v>592</v>
      </c>
      <c r="D1835" s="135" t="s">
        <v>40</v>
      </c>
      <c r="E1835" s="119" t="s">
        <v>6570</v>
      </c>
      <c r="F1835" s="118" t="s">
        <v>8086</v>
      </c>
      <c r="G1835" s="117">
        <v>0.1550775067421</v>
      </c>
      <c r="H1835" s="117">
        <v>5.2630434099999995E-3</v>
      </c>
      <c r="I1835" s="117">
        <v>7.3877939999999987E-4</v>
      </c>
      <c r="J1835" s="117">
        <v>-2.7388460678999999E-3</v>
      </c>
      <c r="K1835" s="117">
        <v>0.15181453</v>
      </c>
      <c r="L1835" s="116">
        <v>1.1414626315789473</v>
      </c>
      <c r="M1835" s="115">
        <v>-28.152467999999999</v>
      </c>
      <c r="N1835" s="114">
        <v>1.5531343E-2</v>
      </c>
      <c r="O1835" s="114">
        <v>1.606235E-2</v>
      </c>
      <c r="P1835" s="114">
        <v>8.6178312000000003E-4</v>
      </c>
      <c r="Q1835" s="114">
        <v>-1.3927892E-3</v>
      </c>
      <c r="R1835" s="113">
        <v>9.6297064144700009E-7</v>
      </c>
      <c r="S1835" s="112">
        <v>3.1870677340592795E-9</v>
      </c>
      <c r="T1835" s="112">
        <v>-0.19506850663600001</v>
      </c>
      <c r="U1835" s="122">
        <v>-5.2973965000000003E-7</v>
      </c>
      <c r="V1835" s="151"/>
      <c r="W1835" s="143"/>
      <c r="X1835" s="41" t="s">
        <v>800</v>
      </c>
      <c r="Y1835" s="42"/>
      <c r="Z1835" s="42"/>
      <c r="AA1835" s="108"/>
    </row>
    <row r="1836" spans="1:27" ht="14.5" customHeight="1">
      <c r="A1836" s="41" t="s">
        <v>8085</v>
      </c>
      <c r="B1836" s="119" t="s">
        <v>7624</v>
      </c>
      <c r="C1836" s="120" t="s">
        <v>593</v>
      </c>
      <c r="D1836" s="135" t="s">
        <v>40</v>
      </c>
      <c r="E1836" s="119" t="s">
        <v>6570</v>
      </c>
      <c r="F1836" s="118" t="s">
        <v>8084</v>
      </c>
      <c r="G1836" s="117">
        <v>-0.1232995956427</v>
      </c>
      <c r="H1836" s="117">
        <v>3.3889532840000003E-3</v>
      </c>
      <c r="I1836" s="117">
        <v>1.3982202E-3</v>
      </c>
      <c r="J1836" s="117">
        <v>-1.3063391267E-3</v>
      </c>
      <c r="K1836" s="117">
        <v>-0.12678043</v>
      </c>
      <c r="L1836" s="116">
        <v>-0.95323631578947365</v>
      </c>
      <c r="M1836" s="115">
        <v>-13.427797</v>
      </c>
      <c r="N1836" s="114">
        <v>-1.6732738E-2</v>
      </c>
      <c r="O1836" s="114">
        <v>-1.5353484000000001E-2</v>
      </c>
      <c r="P1836" s="114">
        <v>-7.149395E-4</v>
      </c>
      <c r="Q1836" s="114">
        <v>-6.6431442999999996E-4</v>
      </c>
      <c r="R1836" s="113">
        <v>-9.2047266932369997E-7</v>
      </c>
      <c r="S1836" s="112">
        <v>-2.6440070735584998E-9</v>
      </c>
      <c r="T1836" s="112">
        <v>-9.3041237311800001E-2</v>
      </c>
      <c r="U1836" s="122">
        <v>-4.1477836000000003E-5</v>
      </c>
      <c r="V1836" s="151"/>
      <c r="W1836" s="143"/>
      <c r="X1836" s="41" t="s">
        <v>800</v>
      </c>
      <c r="Y1836" s="42"/>
      <c r="Z1836" s="42"/>
      <c r="AA1836" s="108"/>
    </row>
    <row r="1837" spans="1:27" ht="14.5" customHeight="1">
      <c r="A1837" s="41" t="s">
        <v>8083</v>
      </c>
      <c r="B1837" s="119" t="s">
        <v>7624</v>
      </c>
      <c r="C1837" s="120" t="s">
        <v>594</v>
      </c>
      <c r="D1837" s="135" t="s">
        <v>40</v>
      </c>
      <c r="E1837" s="119" t="s">
        <v>6570</v>
      </c>
      <c r="F1837" s="118" t="s">
        <v>8082</v>
      </c>
      <c r="G1837" s="117">
        <v>0.1738343955403</v>
      </c>
      <c r="H1837" s="117">
        <v>5.4521323989999999E-3</v>
      </c>
      <c r="I1837" s="117">
        <v>3.6129508999999996E-3</v>
      </c>
      <c r="J1837" s="117">
        <v>-1.4258077587E-3</v>
      </c>
      <c r="K1837" s="117">
        <v>0.16619512</v>
      </c>
      <c r="L1837" s="116">
        <v>1.2495873684210526</v>
      </c>
      <c r="M1837" s="115">
        <v>-14.655810000000001</v>
      </c>
      <c r="N1837" s="114">
        <v>1.9268778E-2</v>
      </c>
      <c r="O1837" s="114">
        <v>1.9024413E-2</v>
      </c>
      <c r="P1837" s="114">
        <v>9.6943264000000004E-4</v>
      </c>
      <c r="Q1837" s="114">
        <v>-7.2506798000000002E-4</v>
      </c>
      <c r="R1837" s="113">
        <v>1.1405524104384999E-6</v>
      </c>
      <c r="S1837" s="112">
        <v>3.5851798847489395E-9</v>
      </c>
      <c r="T1837" s="112">
        <v>-0.1015501408455</v>
      </c>
      <c r="U1837" s="122">
        <v>1.9645745E-5</v>
      </c>
      <c r="V1837" s="151"/>
      <c r="W1837" s="143"/>
      <c r="X1837" s="41" t="s">
        <v>800</v>
      </c>
      <c r="Y1837" s="42"/>
      <c r="Z1837" s="42"/>
      <c r="AA1837" s="108"/>
    </row>
    <row r="1838" spans="1:27" ht="14.5" customHeight="1">
      <c r="A1838" s="41" t="s">
        <v>8081</v>
      </c>
      <c r="B1838" s="119" t="s">
        <v>7624</v>
      </c>
      <c r="C1838" s="120" t="s">
        <v>595</v>
      </c>
      <c r="D1838" s="135" t="s">
        <v>40</v>
      </c>
      <c r="E1838" s="119" t="s">
        <v>6570</v>
      </c>
      <c r="F1838" s="118" t="s">
        <v>8080</v>
      </c>
      <c r="G1838" s="117">
        <v>-0.1576248028785</v>
      </c>
      <c r="H1838" s="117">
        <v>2.0004463690000002E-3</v>
      </c>
      <c r="I1838" s="117">
        <v>-8.8523196999999948E-4</v>
      </c>
      <c r="J1838" s="117">
        <v>-1.6189672774999998E-3</v>
      </c>
      <c r="K1838" s="117">
        <v>-0.15712105000000001</v>
      </c>
      <c r="L1838" s="116">
        <v>-1.1813612781954888</v>
      </c>
      <c r="M1838" s="115">
        <v>-16.641286999999998</v>
      </c>
      <c r="N1838" s="114">
        <v>-2.1177402000000001E-2</v>
      </c>
      <c r="O1838" s="114">
        <v>-1.9448119E-2</v>
      </c>
      <c r="P1838" s="114">
        <v>-9.0598763999999996E-4</v>
      </c>
      <c r="Q1838" s="114">
        <v>-8.2329566999999996E-4</v>
      </c>
      <c r="R1838" s="113">
        <v>-1.1659543697651999E-6</v>
      </c>
      <c r="S1838" s="112">
        <v>-3.3505459738888401E-9</v>
      </c>
      <c r="T1838" s="112">
        <v>-0.115307515643</v>
      </c>
      <c r="U1838" s="122">
        <v>-5.2740973999999998E-5</v>
      </c>
      <c r="V1838" s="151"/>
      <c r="W1838" s="143"/>
      <c r="X1838" s="42" t="s">
        <v>1280</v>
      </c>
      <c r="Y1838" s="42"/>
      <c r="Z1838" s="42"/>
      <c r="AA1838" s="108"/>
    </row>
    <row r="1839" spans="1:27" ht="14.5" customHeight="1">
      <c r="A1839" s="41" t="s">
        <v>8079</v>
      </c>
      <c r="B1839" s="119" t="s">
        <v>7624</v>
      </c>
      <c r="C1839" s="120" t="s">
        <v>596</v>
      </c>
      <c r="D1839" s="135" t="s">
        <v>40</v>
      </c>
      <c r="E1839" s="119" t="s">
        <v>6570</v>
      </c>
      <c r="F1839" s="118" t="s">
        <v>8078</v>
      </c>
      <c r="G1839" s="117">
        <v>-0.1015807294714</v>
      </c>
      <c r="H1839" s="117">
        <v>2.7201824650000001E-3</v>
      </c>
      <c r="I1839" s="117">
        <v>1.0696173900000001E-3</v>
      </c>
      <c r="J1839" s="117">
        <v>-1.0746593264000001E-3</v>
      </c>
      <c r="K1839" s="117">
        <v>-0.10429587</v>
      </c>
      <c r="L1839" s="116">
        <v>-0.78417947368421048</v>
      </c>
      <c r="M1839" s="115">
        <v>-11.046372</v>
      </c>
      <c r="N1839" s="114">
        <v>-1.3778738E-2</v>
      </c>
      <c r="O1839" s="114">
        <v>-1.2643481E-2</v>
      </c>
      <c r="P1839" s="114">
        <v>-5.8875911E-4</v>
      </c>
      <c r="Q1839" s="114">
        <v>-5.4649799000000001E-4</v>
      </c>
      <c r="R1839" s="113">
        <v>-7.5800245212960005E-7</v>
      </c>
      <c r="S1839" s="112">
        <v>-2.1773636172547005E-9</v>
      </c>
      <c r="T1839" s="112">
        <v>-7.6540334262899995E-2</v>
      </c>
      <c r="U1839" s="122">
        <v>-3.4162892999999999E-5</v>
      </c>
      <c r="V1839" s="151"/>
      <c r="W1839" s="143"/>
      <c r="X1839" s="42" t="s">
        <v>1208</v>
      </c>
      <c r="Y1839" s="42"/>
      <c r="Z1839" s="42"/>
      <c r="AA1839" s="108"/>
    </row>
    <row r="1840" spans="1:27" ht="14.5" customHeight="1">
      <c r="A1840" s="41" t="s">
        <v>8077</v>
      </c>
      <c r="B1840" s="119" t="s">
        <v>7624</v>
      </c>
      <c r="C1840" s="120" t="s">
        <v>597</v>
      </c>
      <c r="D1840" s="135" t="s">
        <v>40</v>
      </c>
      <c r="E1840" s="119" t="s">
        <v>6570</v>
      </c>
      <c r="F1840" s="118" t="s">
        <v>8076</v>
      </c>
      <c r="G1840" s="117">
        <v>0.1447413226466</v>
      </c>
      <c r="H1840" s="117">
        <v>2.9395326709999998E-3</v>
      </c>
      <c r="I1840" s="117">
        <v>3.8797677000000045E-4</v>
      </c>
      <c r="J1840" s="117">
        <v>-1.5419267944000001E-3</v>
      </c>
      <c r="K1840" s="117">
        <v>0.14295574</v>
      </c>
      <c r="L1840" s="116">
        <v>1.0748551879699246</v>
      </c>
      <c r="M1840" s="115">
        <v>-15.849392</v>
      </c>
      <c r="N1840" s="114">
        <v>1.5756963999999998E-2</v>
      </c>
      <c r="O1840" s="114">
        <v>1.5728866000000001E-2</v>
      </c>
      <c r="P1840" s="114">
        <v>8.1221609999999997E-4</v>
      </c>
      <c r="Q1840" s="114">
        <v>-7.8411815000000004E-4</v>
      </c>
      <c r="R1840" s="113">
        <v>9.4297755479539995E-7</v>
      </c>
      <c r="S1840" s="112">
        <v>3.0037577846271003E-9</v>
      </c>
      <c r="T1840" s="112">
        <v>-0.1098204671399</v>
      </c>
      <c r="U1840" s="122">
        <v>1.1739213E-5</v>
      </c>
      <c r="V1840" s="151"/>
      <c r="W1840" s="143"/>
      <c r="X1840" s="41" t="s">
        <v>800</v>
      </c>
      <c r="Y1840" s="42"/>
      <c r="Z1840" s="42"/>
      <c r="AA1840" s="108"/>
    </row>
    <row r="1841" spans="1:27" ht="14.5" customHeight="1">
      <c r="A1841" s="41" t="s">
        <v>8075</v>
      </c>
      <c r="B1841" s="119" t="s">
        <v>7624</v>
      </c>
      <c r="C1841" s="120" t="s">
        <v>598</v>
      </c>
      <c r="D1841" s="135" t="s">
        <v>40</v>
      </c>
      <c r="E1841" s="119" t="s">
        <v>6570</v>
      </c>
      <c r="F1841" s="118" t="s">
        <v>8074</v>
      </c>
      <c r="G1841" s="117">
        <v>0.1017990557861</v>
      </c>
      <c r="H1841" s="117">
        <v>1.8497659109999998E-3</v>
      </c>
      <c r="I1841" s="117">
        <v>2.3068289999999983E-4</v>
      </c>
      <c r="J1841" s="117">
        <v>-9.7696302489999999E-4</v>
      </c>
      <c r="K1841" s="117">
        <v>0.10069557</v>
      </c>
      <c r="L1841" s="116">
        <v>0.7571095488721804</v>
      </c>
      <c r="M1841" s="115">
        <v>-10.042156</v>
      </c>
      <c r="N1841" s="114">
        <v>1.1216337999999999E-2</v>
      </c>
      <c r="O1841" s="114">
        <v>1.1141046E-2</v>
      </c>
      <c r="P1841" s="114">
        <v>5.7210900000000001E-4</v>
      </c>
      <c r="Q1841" s="114">
        <v>-4.9681634999999998E-4</v>
      </c>
      <c r="R1841" s="113">
        <v>6.6792838689199986E-7</v>
      </c>
      <c r="S1841" s="112">
        <v>2.1157876934063803E-9</v>
      </c>
      <c r="T1841" s="112">
        <v>-6.958212178449999E-2</v>
      </c>
      <c r="U1841" s="122">
        <v>9.5516053000000003E-6</v>
      </c>
      <c r="V1841" s="151"/>
      <c r="W1841" s="143"/>
      <c r="X1841" s="41" t="s">
        <v>800</v>
      </c>
      <c r="Y1841" s="42"/>
      <c r="Z1841" s="42"/>
      <c r="AA1841" s="108"/>
    </row>
    <row r="1842" spans="1:27" ht="14.5" customHeight="1">
      <c r="A1842" s="41" t="s">
        <v>8073</v>
      </c>
      <c r="B1842" s="119" t="s">
        <v>7624</v>
      </c>
      <c r="C1842" s="120" t="s">
        <v>599</v>
      </c>
      <c r="D1842" s="135" t="s">
        <v>40</v>
      </c>
      <c r="E1842" s="119" t="s">
        <v>6570</v>
      </c>
      <c r="F1842" s="118" t="s">
        <v>8072</v>
      </c>
      <c r="G1842" s="117">
        <v>0.1662906475599</v>
      </c>
      <c r="H1842" s="117">
        <v>5.0263834800000004E-3</v>
      </c>
      <c r="I1842" s="117">
        <v>6.936145800000011E-4</v>
      </c>
      <c r="J1842" s="117">
        <v>-2.6216105001000004E-3</v>
      </c>
      <c r="K1842" s="117">
        <v>0.16319226000000001</v>
      </c>
      <c r="L1842" s="116">
        <v>1.2270094736842105</v>
      </c>
      <c r="M1842" s="115">
        <v>-26.947409</v>
      </c>
      <c r="N1842" s="114">
        <v>1.7046505E-2</v>
      </c>
      <c r="O1842" s="114">
        <v>1.7453119999999999E-2</v>
      </c>
      <c r="P1842" s="114">
        <v>9.2655641999999999E-4</v>
      </c>
      <c r="Q1842" s="114">
        <v>-1.3331712E-3</v>
      </c>
      <c r="R1842" s="113">
        <v>1.0463501159689998E-6</v>
      </c>
      <c r="S1842" s="112">
        <v>3.42661402606226E-9</v>
      </c>
      <c r="T1842" s="112">
        <v>-0.18671865326199999</v>
      </c>
      <c r="U1842" s="122">
        <v>3.2336408E-6</v>
      </c>
      <c r="V1842" s="151"/>
      <c r="W1842" s="143"/>
      <c r="X1842" s="41" t="s">
        <v>800</v>
      </c>
      <c r="Y1842" s="42"/>
      <c r="Z1842" s="42"/>
      <c r="AA1842" s="108"/>
    </row>
    <row r="1843" spans="1:27" ht="14.5" customHeight="1">
      <c r="A1843" s="41" t="s">
        <v>8071</v>
      </c>
      <c r="B1843" s="119" t="s">
        <v>7624</v>
      </c>
      <c r="C1843" s="120" t="s">
        <v>600</v>
      </c>
      <c r="D1843" s="135" t="s">
        <v>40</v>
      </c>
      <c r="E1843" s="119" t="s">
        <v>6570</v>
      </c>
      <c r="F1843" s="118" t="s">
        <v>8070</v>
      </c>
      <c r="G1843" s="117">
        <v>0.20231469041870001</v>
      </c>
      <c r="H1843" s="117">
        <v>4.9617180200000012E-3</v>
      </c>
      <c r="I1843" s="117">
        <v>7.0224475000000089E-4</v>
      </c>
      <c r="J1843" s="117">
        <v>-2.5791823513000001E-3</v>
      </c>
      <c r="K1843" s="117">
        <v>0.19922991000000001</v>
      </c>
      <c r="L1843" s="116">
        <v>1.4979692481203009</v>
      </c>
      <c r="M1843" s="115">
        <v>-26.511292000000001</v>
      </c>
      <c r="N1843" s="114">
        <v>2.1495733E-2</v>
      </c>
      <c r="O1843" s="114">
        <v>2.1675426000000001E-2</v>
      </c>
      <c r="P1843" s="114">
        <v>1.1319023000000001E-3</v>
      </c>
      <c r="Q1843" s="114">
        <v>-1.3115952000000001E-3</v>
      </c>
      <c r="R1843" s="113">
        <v>1.2994859718789998E-6</v>
      </c>
      <c r="S1843" s="112">
        <v>4.1860291453404796E-9</v>
      </c>
      <c r="T1843" s="112">
        <v>-0.18369680423099999</v>
      </c>
      <c r="U1843" s="122">
        <v>1.1300215999999999E-5</v>
      </c>
      <c r="V1843" s="151"/>
      <c r="W1843" s="143"/>
      <c r="X1843" s="41" t="s">
        <v>800</v>
      </c>
      <c r="Y1843" s="42"/>
      <c r="Z1843" s="42"/>
      <c r="AA1843" s="108"/>
    </row>
    <row r="1844" spans="1:27" ht="14.5" customHeight="1">
      <c r="A1844" s="41" t="s">
        <v>8069</v>
      </c>
      <c r="B1844" s="119" t="s">
        <v>7624</v>
      </c>
      <c r="C1844" s="120" t="s">
        <v>601</v>
      </c>
      <c r="D1844" s="135" t="s">
        <v>40</v>
      </c>
      <c r="E1844" s="119" t="s">
        <v>6570</v>
      </c>
      <c r="F1844" s="118" t="s">
        <v>7898</v>
      </c>
      <c r="G1844" s="117">
        <v>7.7598901769699996E-2</v>
      </c>
      <c r="H1844" s="117">
        <v>7.6473945100000011E-4</v>
      </c>
      <c r="I1844" s="117">
        <v>8.1284050000000088E-5</v>
      </c>
      <c r="J1844" s="117">
        <v>-4.108827313E-4</v>
      </c>
      <c r="K1844" s="117">
        <v>7.7163760999999997E-2</v>
      </c>
      <c r="L1844" s="116">
        <v>0.58017865413533831</v>
      </c>
      <c r="M1844" s="115">
        <v>-4.2234439999999998</v>
      </c>
      <c r="N1844" s="114">
        <v>8.9646081000000002E-3</v>
      </c>
      <c r="O1844" s="114">
        <v>8.7348730000000006E-3</v>
      </c>
      <c r="P1844" s="114">
        <v>4.3868193999999999E-4</v>
      </c>
      <c r="Q1844" s="114">
        <v>-2.0894676E-4</v>
      </c>
      <c r="R1844" s="113">
        <v>5.2367343703379995E-7</v>
      </c>
      <c r="S1844" s="112">
        <v>1.6223444807641096E-9</v>
      </c>
      <c r="T1844" s="112">
        <v>-2.92642523494E-2</v>
      </c>
      <c r="U1844" s="122">
        <v>1.1307661E-5</v>
      </c>
      <c r="V1844" s="151"/>
      <c r="W1844" s="143"/>
      <c r="X1844" s="41" t="s">
        <v>800</v>
      </c>
      <c r="Y1844" s="42"/>
      <c r="Z1844" s="42"/>
      <c r="AA1844" s="108"/>
    </row>
    <row r="1845" spans="1:27" ht="14.5" customHeight="1">
      <c r="A1845" s="41" t="s">
        <v>8068</v>
      </c>
      <c r="B1845" s="119" t="s">
        <v>7624</v>
      </c>
      <c r="C1845" s="120" t="s">
        <v>662</v>
      </c>
      <c r="D1845" s="135" t="s">
        <v>40</v>
      </c>
      <c r="E1845" s="119" t="s">
        <v>6570</v>
      </c>
      <c r="F1845" s="118" t="s">
        <v>8067</v>
      </c>
      <c r="G1845" s="117">
        <v>8.743333958140001E-2</v>
      </c>
      <c r="H1845" s="117">
        <v>1.1728727879999996E-3</v>
      </c>
      <c r="I1845" s="117">
        <v>-1.4783179799999998E-3</v>
      </c>
      <c r="J1845" s="117">
        <v>-1.4246912266000001E-3</v>
      </c>
      <c r="K1845" s="117">
        <v>8.9163476000000005E-2</v>
      </c>
      <c r="L1845" s="116">
        <v>0.6704020751879699</v>
      </c>
      <c r="M1845" s="115">
        <v>-14.644333</v>
      </c>
      <c r="N1845" s="114">
        <v>9.0101598000000005E-3</v>
      </c>
      <c r="O1845" s="114">
        <v>9.2425478000000005E-3</v>
      </c>
      <c r="P1845" s="114">
        <v>4.9211218999999995E-4</v>
      </c>
      <c r="Q1845" s="114">
        <v>-7.2450018999999999E-4</v>
      </c>
      <c r="R1845" s="113">
        <v>5.5410957921379994E-7</v>
      </c>
      <c r="S1845" s="112">
        <v>1.8199414866351801E-9</v>
      </c>
      <c r="T1845" s="112">
        <v>-0.10147061376569999</v>
      </c>
      <c r="U1845" s="122">
        <v>9.1020218999999999E-7</v>
      </c>
      <c r="V1845" s="151"/>
      <c r="W1845" s="143"/>
      <c r="X1845" s="41" t="s">
        <v>800</v>
      </c>
      <c r="Y1845" s="42"/>
      <c r="Z1845" s="42"/>
      <c r="AA1845" s="108"/>
    </row>
    <row r="1846" spans="1:27" ht="14.5" customHeight="1">
      <c r="A1846" s="41" t="s">
        <v>8066</v>
      </c>
      <c r="B1846" s="119" t="s">
        <v>7624</v>
      </c>
      <c r="C1846" s="120" t="s">
        <v>663</v>
      </c>
      <c r="D1846" s="135" t="s">
        <v>40</v>
      </c>
      <c r="E1846" s="119" t="s">
        <v>6570</v>
      </c>
      <c r="F1846" s="118" t="s">
        <v>8065</v>
      </c>
      <c r="G1846" s="117">
        <v>0.1808901903114</v>
      </c>
      <c r="H1846" s="117">
        <v>8.6098911000000004E-4</v>
      </c>
      <c r="I1846" s="117">
        <v>-2.5794020900000002E-3</v>
      </c>
      <c r="J1846" s="117">
        <v>-1.7864467085999998E-3</v>
      </c>
      <c r="K1846" s="117">
        <v>0.18439505</v>
      </c>
      <c r="L1846" s="116">
        <v>1.386428947368421</v>
      </c>
      <c r="M1846" s="115">
        <v>-18.3628</v>
      </c>
      <c r="N1846" s="114">
        <v>2.0037669000000001E-2</v>
      </c>
      <c r="O1846" s="114">
        <v>1.9921347999999998E-2</v>
      </c>
      <c r="P1846" s="114">
        <v>1.0247851000000001E-3</v>
      </c>
      <c r="Q1846" s="114">
        <v>-9.0846418000000003E-4</v>
      </c>
      <c r="R1846" s="113">
        <v>1.194325481515E-6</v>
      </c>
      <c r="S1846" s="112">
        <v>3.7898855870047604E-9</v>
      </c>
      <c r="T1846" s="112">
        <v>-0.127235877606</v>
      </c>
      <c r="U1846" s="122">
        <v>1.5989097000000001E-5</v>
      </c>
      <c r="V1846" s="151"/>
      <c r="W1846" s="143"/>
      <c r="X1846" s="42" t="s">
        <v>1224</v>
      </c>
      <c r="Y1846" s="42"/>
      <c r="Z1846" s="42"/>
      <c r="AA1846" s="108"/>
    </row>
    <row r="1847" spans="1:27" ht="14.5" customHeight="1">
      <c r="A1847" s="41" t="s">
        <v>8064</v>
      </c>
      <c r="B1847" s="119" t="s">
        <v>7624</v>
      </c>
      <c r="C1847" s="120" t="s">
        <v>664</v>
      </c>
      <c r="D1847" s="135" t="s">
        <v>40</v>
      </c>
      <c r="E1847" s="119" t="s">
        <v>6570</v>
      </c>
      <c r="F1847" s="118" t="s">
        <v>8063</v>
      </c>
      <c r="G1847" s="117">
        <v>8.4886840792600005E-2</v>
      </c>
      <c r="H1847" s="117">
        <v>2.2404894690000003E-3</v>
      </c>
      <c r="I1847" s="117">
        <v>4.8688064999999971E-4</v>
      </c>
      <c r="J1847" s="117">
        <v>-1.0746593264000001E-3</v>
      </c>
      <c r="K1847" s="117">
        <v>8.3234130000000003E-2</v>
      </c>
      <c r="L1847" s="116">
        <v>0.62582052631578944</v>
      </c>
      <c r="M1847" s="115">
        <v>-11.046372</v>
      </c>
      <c r="N1847" s="114">
        <v>9.0162808999999997E-3</v>
      </c>
      <c r="O1847" s="114">
        <v>9.0884107000000006E-3</v>
      </c>
      <c r="P1847" s="114">
        <v>4.7436819999999998E-4</v>
      </c>
      <c r="Q1847" s="114">
        <v>-5.4649799000000001E-4</v>
      </c>
      <c r="R1847" s="113">
        <v>5.4486874787040003E-7</v>
      </c>
      <c r="S1847" s="112">
        <v>1.7543202477453001E-9</v>
      </c>
      <c r="T1847" s="112">
        <v>-7.6540334262899995E-2</v>
      </c>
      <c r="U1847" s="122">
        <v>4.8606412000000001E-6</v>
      </c>
      <c r="V1847" s="151"/>
      <c r="W1847" s="143"/>
      <c r="X1847" s="42" t="s">
        <v>1224</v>
      </c>
      <c r="Y1847" s="42"/>
      <c r="Z1847" s="42"/>
      <c r="AA1847" s="108"/>
    </row>
    <row r="1848" spans="1:27" ht="14.5" customHeight="1">
      <c r="A1848" s="41" t="s">
        <v>8062</v>
      </c>
      <c r="B1848" s="119" t="s">
        <v>7624</v>
      </c>
      <c r="C1848" s="120" t="s">
        <v>668</v>
      </c>
      <c r="D1848" s="135" t="s">
        <v>40</v>
      </c>
      <c r="E1848" s="119" t="s">
        <v>6570</v>
      </c>
      <c r="F1848" s="118" t="s">
        <v>8061</v>
      </c>
      <c r="G1848" s="117">
        <v>1.0120807911286001</v>
      </c>
      <c r="H1848" s="117">
        <v>0.11206291651</v>
      </c>
      <c r="I1848" s="117">
        <v>0.84160807429999995</v>
      </c>
      <c r="J1848" s="117">
        <v>-6.3865468140000001E-4</v>
      </c>
      <c r="K1848" s="117">
        <v>5.9048455E-2</v>
      </c>
      <c r="L1848" s="116">
        <v>0.44397334586466164</v>
      </c>
      <c r="M1848" s="115">
        <v>-6.5647010000000003</v>
      </c>
      <c r="N1848" s="114">
        <v>6.5041007999999999E-3</v>
      </c>
      <c r="O1848" s="114">
        <v>6.4935002999999998E-3</v>
      </c>
      <c r="P1848" s="114">
        <v>3.3537641000000001E-4</v>
      </c>
      <c r="Q1848" s="114">
        <v>-3.2477595000000002E-4</v>
      </c>
      <c r="R1848" s="113">
        <v>3.8929857851740002E-7</v>
      </c>
      <c r="S1848" s="112">
        <v>1.2402974052720999E-9</v>
      </c>
      <c r="T1848" s="112">
        <v>-4.5486827619100001E-2</v>
      </c>
      <c r="U1848" s="111">
        <v>1.7674202E-4</v>
      </c>
      <c r="V1848" s="151"/>
      <c r="W1848" s="143"/>
      <c r="X1848" s="42" t="s">
        <v>1280</v>
      </c>
      <c r="Y1848" s="42"/>
      <c r="Z1848" s="42"/>
      <c r="AA1848" s="108"/>
    </row>
    <row r="1849" spans="1:27" ht="14.5" customHeight="1">
      <c r="A1849" s="41" t="s">
        <v>8060</v>
      </c>
      <c r="B1849" s="119" t="s">
        <v>7624</v>
      </c>
      <c r="C1849" s="120" t="s">
        <v>1319</v>
      </c>
      <c r="D1849" s="135" t="s">
        <v>40</v>
      </c>
      <c r="E1849" s="119" t="s">
        <v>6570</v>
      </c>
      <c r="F1849" s="118" t="s">
        <v>8059</v>
      </c>
      <c r="G1849" s="117">
        <v>-9.3993738086599998E-2</v>
      </c>
      <c r="H1849" s="117">
        <v>2.2307621089999998E-3</v>
      </c>
      <c r="I1849" s="117">
        <v>6.6164911999999957E-4</v>
      </c>
      <c r="J1849" s="117">
        <v>-9.8812831560000014E-4</v>
      </c>
      <c r="K1849" s="117">
        <v>-9.5898021E-2</v>
      </c>
      <c r="L1849" s="116">
        <v>-0.72103775187969921</v>
      </c>
      <c r="M1849" s="115">
        <v>-10.156924</v>
      </c>
      <c r="N1849" s="114">
        <v>-1.2723402E-2</v>
      </c>
      <c r="O1849" s="114">
        <v>-1.1677102E-2</v>
      </c>
      <c r="P1849" s="114">
        <v>-5.4380520999999999E-4</v>
      </c>
      <c r="Q1849" s="114">
        <v>-5.0249425000000001E-4</v>
      </c>
      <c r="R1849" s="113">
        <v>-7.0006607661709987E-7</v>
      </c>
      <c r="S1849" s="112">
        <v>-2.0111139359842398E-9</v>
      </c>
      <c r="T1849" s="112">
        <v>-7.0377346581999997E-2</v>
      </c>
      <c r="U1849" s="122">
        <v>-3.1576452E-5</v>
      </c>
      <c r="V1849" s="151"/>
      <c r="W1849" s="143"/>
      <c r="X1849" s="42" t="s">
        <v>1209</v>
      </c>
      <c r="Y1849" s="42"/>
      <c r="Z1849" s="42"/>
      <c r="AA1849" s="108"/>
    </row>
    <row r="1850" spans="1:27" ht="14.5" customHeight="1">
      <c r="A1850" s="41" t="s">
        <v>8058</v>
      </c>
      <c r="B1850" s="119" t="s">
        <v>7624</v>
      </c>
      <c r="C1850" s="120" t="s">
        <v>8057</v>
      </c>
      <c r="D1850" s="135" t="s">
        <v>40</v>
      </c>
      <c r="E1850" s="119" t="s">
        <v>6570</v>
      </c>
      <c r="F1850" s="118" t="s">
        <v>8056</v>
      </c>
      <c r="G1850" s="117">
        <v>-0.1642077202783</v>
      </c>
      <c r="H1850" s="117">
        <v>-4.9495746999999994E-4</v>
      </c>
      <c r="I1850" s="117">
        <v>-3.87799022E-3</v>
      </c>
      <c r="J1850" s="117">
        <v>-1.6301325882999999E-3</v>
      </c>
      <c r="K1850" s="117">
        <v>-0.15820464000000001</v>
      </c>
      <c r="L1850" s="116">
        <v>-1.1895085714285714</v>
      </c>
      <c r="M1850" s="115">
        <v>-16.756055</v>
      </c>
      <c r="N1850" s="114">
        <v>-2.1825681999999999E-2</v>
      </c>
      <c r="O1850" s="114">
        <v>-2.0061711999999999E-2</v>
      </c>
      <c r="P1850" s="114">
        <v>-9.3499621000000003E-4</v>
      </c>
      <c r="Q1850" s="114">
        <v>-8.2897356999999999E-4</v>
      </c>
      <c r="R1850" s="113">
        <v>-1.2027405523024002E-6</v>
      </c>
      <c r="S1850" s="112">
        <v>-3.4578262483822699E-9</v>
      </c>
      <c r="T1850" s="112">
        <v>-0.11610273643999999</v>
      </c>
      <c r="U1850" s="122">
        <v>-5.4629726999999997E-5</v>
      </c>
      <c r="V1850" s="154"/>
      <c r="W1850" s="153"/>
      <c r="X1850" s="42" t="s">
        <v>1280</v>
      </c>
      <c r="Y1850" s="42"/>
      <c r="Z1850" s="42"/>
      <c r="AA1850" s="108"/>
    </row>
    <row r="1851" spans="1:27" ht="14.5" customHeight="1">
      <c r="A1851" s="41" t="s">
        <v>8055</v>
      </c>
      <c r="B1851" s="119" t="s">
        <v>7624</v>
      </c>
      <c r="C1851" s="120" t="s">
        <v>8054</v>
      </c>
      <c r="D1851" s="135" t="s">
        <v>40</v>
      </c>
      <c r="E1851" s="119" t="s">
        <v>6570</v>
      </c>
      <c r="F1851" s="118" t="s">
        <v>8053</v>
      </c>
      <c r="G1851" s="117">
        <v>-0.1629866108885</v>
      </c>
      <c r="H1851" s="117">
        <v>-4.4755365099999995E-4</v>
      </c>
      <c r="I1851" s="117">
        <v>-3.7990399599999998E-3</v>
      </c>
      <c r="J1851" s="117">
        <v>-1.6189672774999998E-3</v>
      </c>
      <c r="K1851" s="117">
        <v>-0.15712105000000001</v>
      </c>
      <c r="L1851" s="116">
        <v>-1.1813612781954888</v>
      </c>
      <c r="M1851" s="115">
        <v>-16.641286999999998</v>
      </c>
      <c r="N1851" s="114">
        <v>-2.1667381999999999E-2</v>
      </c>
      <c r="O1851" s="114">
        <v>-1.9915893E-2</v>
      </c>
      <c r="P1851" s="114">
        <v>-9.2819289000000001E-4</v>
      </c>
      <c r="Q1851" s="114">
        <v>-8.2329566999999996E-4</v>
      </c>
      <c r="R1851" s="113">
        <v>-1.1939983697652001E-6</v>
      </c>
      <c r="S1851" s="112">
        <v>-3.4326659738888403E-9</v>
      </c>
      <c r="T1851" s="112">
        <v>-0.115307515643</v>
      </c>
      <c r="U1851" s="122">
        <v>-5.4228799999999998E-5</v>
      </c>
      <c r="V1851" s="110"/>
      <c r="W1851" s="109"/>
      <c r="X1851" s="42" t="s">
        <v>1280</v>
      </c>
      <c r="Y1851" s="76"/>
      <c r="Z1851" s="76"/>
      <c r="AA1851" s="108"/>
    </row>
    <row r="1852" spans="1:27" ht="14.5" customHeight="1">
      <c r="A1852" s="41" t="s">
        <v>8052</v>
      </c>
      <c r="B1852" s="119" t="s">
        <v>7624</v>
      </c>
      <c r="C1852" s="120" t="s">
        <v>8051</v>
      </c>
      <c r="D1852" s="135" t="s">
        <v>40</v>
      </c>
      <c r="E1852" s="119" t="s">
        <v>6570</v>
      </c>
      <c r="F1852" s="118" t="s">
        <v>8050</v>
      </c>
      <c r="G1852" s="117">
        <v>-0.15443882539629999</v>
      </c>
      <c r="H1852" s="117">
        <v>-1.1572692399999996E-4</v>
      </c>
      <c r="I1852" s="117">
        <v>-3.2463881999999999E-3</v>
      </c>
      <c r="J1852" s="117">
        <v>-1.5408102722999999E-3</v>
      </c>
      <c r="K1852" s="117">
        <v>-0.1495359</v>
      </c>
      <c r="L1852" s="116">
        <v>-1.1243300751879699</v>
      </c>
      <c r="M1852" s="115">
        <v>-15.837915000000001</v>
      </c>
      <c r="N1852" s="114">
        <v>-2.0559278E-2</v>
      </c>
      <c r="O1852" s="114">
        <v>-1.8895157999999999E-2</v>
      </c>
      <c r="P1852" s="114">
        <v>-8.8056964000000004E-4</v>
      </c>
      <c r="Q1852" s="114">
        <v>-7.8355036000000002E-4</v>
      </c>
      <c r="R1852" s="113">
        <v>-1.1328031871293997E-6</v>
      </c>
      <c r="S1852" s="112">
        <v>-3.2565445485866596E-9</v>
      </c>
      <c r="T1852" s="112">
        <v>-0.1097409500601</v>
      </c>
      <c r="U1852" s="122">
        <v>-5.1422314000000002E-5</v>
      </c>
      <c r="V1852" s="110"/>
      <c r="W1852" s="109"/>
      <c r="X1852" s="42" t="s">
        <v>1280</v>
      </c>
      <c r="Y1852" s="76"/>
      <c r="Z1852" s="76"/>
      <c r="AA1852" s="108"/>
    </row>
    <row r="1853" spans="1:27" ht="14.5" customHeight="1">
      <c r="B1853" s="119" t="s">
        <v>7624</v>
      </c>
      <c r="C1853" s="133" t="s">
        <v>484</v>
      </c>
      <c r="D1853" s="133" t="s">
        <v>39</v>
      </c>
      <c r="G1853" s="131"/>
      <c r="H1853" s="131"/>
      <c r="I1853" s="131"/>
      <c r="J1853" s="131"/>
      <c r="K1853" s="131"/>
      <c r="L1853" s="131"/>
      <c r="M1853" s="100"/>
      <c r="N1853" s="41"/>
      <c r="O1853" s="41"/>
      <c r="V1853" s="130"/>
      <c r="W1853" s="105"/>
      <c r="X1853" s="76"/>
      <c r="Y1853" s="76"/>
      <c r="Z1853" s="76"/>
      <c r="AA1853" s="108"/>
    </row>
    <row r="1854" spans="1:27" ht="14.5" customHeight="1">
      <c r="A1854" s="41" t="s">
        <v>8049</v>
      </c>
      <c r="B1854" s="119" t="s">
        <v>7624</v>
      </c>
      <c r="C1854" s="120" t="s">
        <v>602</v>
      </c>
      <c r="D1854" s="135" t="s">
        <v>39</v>
      </c>
      <c r="E1854" s="119" t="s">
        <v>6570</v>
      </c>
      <c r="F1854" s="118" t="s">
        <v>8048</v>
      </c>
      <c r="G1854" s="117">
        <v>0.16903682595649999</v>
      </c>
      <c r="H1854" s="117">
        <v>3.82971272E-3</v>
      </c>
      <c r="I1854" s="117">
        <v>5.036856900000002E-4</v>
      </c>
      <c r="J1854" s="117">
        <v>-2.0097524534999998E-3</v>
      </c>
      <c r="K1854" s="117">
        <v>0.16671317999999999</v>
      </c>
      <c r="L1854" s="116">
        <v>1.2534825563909773</v>
      </c>
      <c r="M1854" s="115">
        <v>-20.658149999999999</v>
      </c>
      <c r="N1854" s="114">
        <v>1.8142710999999999E-2</v>
      </c>
      <c r="O1854" s="114">
        <v>1.8217772E-2</v>
      </c>
      <c r="P1854" s="114">
        <v>9.4696123999999998E-4</v>
      </c>
      <c r="Q1854" s="114">
        <v>-1.0220222000000001E-3</v>
      </c>
      <c r="R1854" s="113">
        <v>1.0921925172280001E-6</v>
      </c>
      <c r="S1854" s="112">
        <v>3.50207558146823E-9</v>
      </c>
      <c r="T1854" s="112">
        <v>-0.14314036355700002</v>
      </c>
      <c r="U1854" s="122">
        <v>1.1187568E-5</v>
      </c>
      <c r="V1854" s="151"/>
      <c r="W1854" s="143"/>
      <c r="X1854" s="42" t="s">
        <v>1280</v>
      </c>
      <c r="Y1854" s="42"/>
      <c r="Z1854" s="42"/>
      <c r="AA1854" s="108"/>
    </row>
    <row r="1855" spans="1:27" ht="14.5" customHeight="1">
      <c r="A1855" s="41" t="s">
        <v>8047</v>
      </c>
      <c r="B1855" s="119" t="s">
        <v>7624</v>
      </c>
      <c r="C1855" s="120" t="s">
        <v>603</v>
      </c>
      <c r="D1855" s="135" t="s">
        <v>39</v>
      </c>
      <c r="E1855" s="119" t="s">
        <v>6570</v>
      </c>
      <c r="F1855" s="118" t="s">
        <v>8046</v>
      </c>
      <c r="G1855" s="117">
        <v>0.18366940209630001</v>
      </c>
      <c r="H1855" s="117">
        <v>3.8210819500000002E-3</v>
      </c>
      <c r="I1855" s="117">
        <v>5.4747596999999988E-4</v>
      </c>
      <c r="J1855" s="117">
        <v>-1.9829558236999999E-3</v>
      </c>
      <c r="K1855" s="117">
        <v>0.18128379999999999</v>
      </c>
      <c r="L1855" s="116">
        <v>1.3630360902255638</v>
      </c>
      <c r="M1855" s="115">
        <v>-20.382708000000001</v>
      </c>
      <c r="N1855" s="114">
        <v>1.9959389000000001E-2</v>
      </c>
      <c r="O1855" s="114">
        <v>1.9937462999999999E-2</v>
      </c>
      <c r="P1855" s="114">
        <v>1.0303216E-3</v>
      </c>
      <c r="Q1855" s="114">
        <v>-1.0083952000000001E-3</v>
      </c>
      <c r="R1855" s="113">
        <v>1.1952915363960004E-6</v>
      </c>
      <c r="S1855" s="112">
        <v>3.8103609858990587E-9</v>
      </c>
      <c r="T1855" s="112">
        <v>-0.14123182364299999</v>
      </c>
      <c r="U1855" s="122">
        <v>1.4584839E-5</v>
      </c>
      <c r="V1855" s="151"/>
      <c r="W1855" s="143"/>
      <c r="X1855" s="42" t="s">
        <v>1280</v>
      </c>
      <c r="Y1855" s="42"/>
      <c r="Z1855" s="42"/>
      <c r="AA1855" s="108"/>
    </row>
    <row r="1856" spans="1:27" ht="14.5" customHeight="1">
      <c r="A1856" s="41" t="s">
        <v>8045</v>
      </c>
      <c r="B1856" s="119" t="s">
        <v>7624</v>
      </c>
      <c r="C1856" s="120" t="s">
        <v>604</v>
      </c>
      <c r="D1856" s="135" t="s">
        <v>39</v>
      </c>
      <c r="E1856" s="119" t="s">
        <v>6570</v>
      </c>
      <c r="F1856" s="118" t="s">
        <v>8044</v>
      </c>
      <c r="G1856" s="117">
        <v>0.13573844087699999</v>
      </c>
      <c r="H1856" s="117">
        <v>3.4132774899999999E-3</v>
      </c>
      <c r="I1856" s="117">
        <v>5.0809643000000076E-4</v>
      </c>
      <c r="J1856" s="117">
        <v>-1.7618830429999999E-3</v>
      </c>
      <c r="K1856" s="117">
        <v>0.13357895</v>
      </c>
      <c r="L1856" s="116">
        <v>1.004353007518797</v>
      </c>
      <c r="M1856" s="115">
        <v>-18.110310999999999</v>
      </c>
      <c r="N1856" s="114">
        <v>1.4381437E-2</v>
      </c>
      <c r="O1856" s="114">
        <v>1.4518309E-2</v>
      </c>
      <c r="P1856" s="114">
        <v>7.5910134000000003E-4</v>
      </c>
      <c r="Q1856" s="114">
        <v>-8.9597280000000004E-4</v>
      </c>
      <c r="R1856" s="113">
        <v>8.7040220463400004E-7</v>
      </c>
      <c r="S1856" s="112">
        <v>2.8073274716520995E-9</v>
      </c>
      <c r="T1856" s="112">
        <v>-0.125486381851</v>
      </c>
      <c r="U1856" s="122">
        <v>7.2059000999999998E-6</v>
      </c>
      <c r="V1856" s="151"/>
      <c r="W1856" s="143"/>
      <c r="X1856" s="42" t="s">
        <v>1280</v>
      </c>
      <c r="Y1856" s="42"/>
      <c r="Z1856" s="42"/>
      <c r="AA1856" s="108"/>
    </row>
    <row r="1857" spans="1:27" ht="14.5" customHeight="1">
      <c r="B1857" s="119" t="s">
        <v>7624</v>
      </c>
      <c r="C1857" s="133" t="s">
        <v>1318</v>
      </c>
      <c r="D1857" s="133" t="s">
        <v>8009</v>
      </c>
      <c r="G1857" s="131"/>
      <c r="H1857" s="131"/>
      <c r="I1857" s="131"/>
      <c r="J1857" s="131"/>
      <c r="K1857" s="131"/>
      <c r="L1857" s="131"/>
      <c r="M1857" s="100"/>
      <c r="N1857" s="41"/>
      <c r="O1857" s="41"/>
      <c r="V1857" s="130"/>
      <c r="W1857" s="144"/>
      <c r="X1857" s="42"/>
      <c r="Y1857" s="42"/>
      <c r="Z1857" s="42"/>
      <c r="AA1857" s="108"/>
    </row>
    <row r="1858" spans="1:27" ht="14.5" customHeight="1">
      <c r="A1858" s="41" t="s">
        <v>8043</v>
      </c>
      <c r="B1858" s="119" t="s">
        <v>7624</v>
      </c>
      <c r="C1858" s="120" t="s">
        <v>1339</v>
      </c>
      <c r="D1858" s="135" t="s">
        <v>8009</v>
      </c>
      <c r="E1858" s="119" t="s">
        <v>6570</v>
      </c>
      <c r="F1858" s="118" t="s">
        <v>8042</v>
      </c>
      <c r="G1858" s="117">
        <v>0.1912924234882</v>
      </c>
      <c r="H1858" s="117">
        <v>3.8719511799999995E-3</v>
      </c>
      <c r="I1858" s="117">
        <v>5.449508800000006E-4</v>
      </c>
      <c r="J1858" s="117">
        <v>-2.0142185717999996E-3</v>
      </c>
      <c r="K1858" s="117">
        <v>0.18888974</v>
      </c>
      <c r="L1858" s="116">
        <v>1.4202236090225564</v>
      </c>
      <c r="M1858" s="115">
        <v>-20.704056999999999</v>
      </c>
      <c r="N1858" s="114">
        <v>2.0851791000000001E-2</v>
      </c>
      <c r="O1858" s="114">
        <v>2.0802575E-2</v>
      </c>
      <c r="P1858" s="114">
        <v>1.0735090000000001E-3</v>
      </c>
      <c r="Q1858" s="114">
        <v>-1.0242934E-3</v>
      </c>
      <c r="R1858" s="113">
        <v>1.2471567640389999E-6</v>
      </c>
      <c r="S1858" s="112">
        <v>3.9700775181092592E-9</v>
      </c>
      <c r="T1858" s="112">
        <v>-0.14345845187599998</v>
      </c>
      <c r="U1858" s="122">
        <v>1.5804444000000001E-5</v>
      </c>
      <c r="V1858" s="151"/>
      <c r="W1858" s="143"/>
      <c r="X1858" s="42" t="s">
        <v>1280</v>
      </c>
      <c r="Y1858" s="42"/>
      <c r="Z1858" s="42"/>
      <c r="AA1858" s="108"/>
    </row>
    <row r="1859" spans="1:27" ht="14.5" customHeight="1">
      <c r="A1859" s="41" t="s">
        <v>8041</v>
      </c>
      <c r="B1859" s="119" t="s">
        <v>7624</v>
      </c>
      <c r="C1859" s="120" t="s">
        <v>1340</v>
      </c>
      <c r="D1859" s="135" t="s">
        <v>8009</v>
      </c>
      <c r="E1859" s="119" t="s">
        <v>6570</v>
      </c>
      <c r="F1859" s="118" t="s">
        <v>8040</v>
      </c>
      <c r="G1859" s="117">
        <v>0.14626297830319998</v>
      </c>
      <c r="H1859" s="117">
        <v>3.2212439599999996E-3</v>
      </c>
      <c r="I1859" s="117">
        <v>-6.2603787000000061E-4</v>
      </c>
      <c r="J1859" s="117">
        <v>-2.2107277867999997E-3</v>
      </c>
      <c r="K1859" s="117">
        <v>0.14587849999999999</v>
      </c>
      <c r="L1859" s="116">
        <v>1.096830827067669</v>
      </c>
      <c r="M1859" s="115">
        <v>-22.723965</v>
      </c>
      <c r="N1859" s="114">
        <v>1.5179936999999999E-2</v>
      </c>
      <c r="O1859" s="114">
        <v>1.5485011E-2</v>
      </c>
      <c r="P1859" s="114">
        <v>8.1915055999999997E-4</v>
      </c>
      <c r="Q1859" s="114">
        <v>-1.1242244E-3</v>
      </c>
      <c r="R1859" s="113">
        <v>9.2835798891900009E-7</v>
      </c>
      <c r="S1859" s="112">
        <v>3.0294029680005495E-9</v>
      </c>
      <c r="T1859" s="112">
        <v>-0.157454397912</v>
      </c>
      <c r="U1859" s="122">
        <v>3.8408471999999998E-6</v>
      </c>
      <c r="V1859" s="151"/>
      <c r="W1859" s="143"/>
      <c r="X1859" s="42" t="s">
        <v>1280</v>
      </c>
      <c r="Y1859" s="42"/>
      <c r="Z1859" s="42"/>
      <c r="AA1859" s="108"/>
    </row>
    <row r="1860" spans="1:27" ht="14.5" customHeight="1">
      <c r="A1860" s="41" t="s">
        <v>8039</v>
      </c>
      <c r="B1860" s="119" t="s">
        <v>7624</v>
      </c>
      <c r="C1860" s="120" t="s">
        <v>1341</v>
      </c>
      <c r="D1860" s="135" t="s">
        <v>8009</v>
      </c>
      <c r="E1860" s="119" t="s">
        <v>6570</v>
      </c>
      <c r="F1860" s="118" t="s">
        <v>8038</v>
      </c>
      <c r="G1860" s="117">
        <v>0.1468935304747</v>
      </c>
      <c r="H1860" s="117">
        <v>3.3708113599999999E-3</v>
      </c>
      <c r="I1860" s="117">
        <v>-5.2234770000000018E-4</v>
      </c>
      <c r="J1860" s="117">
        <v>-2.2475731852999998E-3</v>
      </c>
      <c r="K1860" s="117">
        <v>0.14629264</v>
      </c>
      <c r="L1860" s="116">
        <v>1.0999446616541353</v>
      </c>
      <c r="M1860" s="115">
        <v>-23.102698</v>
      </c>
      <c r="N1860" s="114">
        <v>1.5205878000000001E-2</v>
      </c>
      <c r="O1860" s="114">
        <v>1.5526649999999999E-2</v>
      </c>
      <c r="P1860" s="114">
        <v>8.2218948E-4</v>
      </c>
      <c r="Q1860" s="114">
        <v>-1.1429615E-3</v>
      </c>
      <c r="R1860" s="113">
        <v>9.3085434419999987E-7</v>
      </c>
      <c r="S1860" s="112">
        <v>3.0406415339810507E-9</v>
      </c>
      <c r="T1860" s="112">
        <v>-0.16007864154400001</v>
      </c>
      <c r="U1860" s="122">
        <v>3.5402475999999999E-6</v>
      </c>
      <c r="V1860" s="151"/>
      <c r="W1860" s="143"/>
      <c r="X1860" s="42" t="s">
        <v>1280</v>
      </c>
      <c r="Y1860" s="42"/>
      <c r="Z1860" s="42"/>
      <c r="AA1860" s="108"/>
    </row>
    <row r="1861" spans="1:27" ht="14.5" customHeight="1">
      <c r="A1861" s="41" t="s">
        <v>8037</v>
      </c>
      <c r="B1861" s="119" t="s">
        <v>7624</v>
      </c>
      <c r="C1861" s="120" t="s">
        <v>1342</v>
      </c>
      <c r="D1861" s="135" t="s">
        <v>8009</v>
      </c>
      <c r="E1861" s="119" t="s">
        <v>6570</v>
      </c>
      <c r="F1861" s="118" t="s">
        <v>8036</v>
      </c>
      <c r="G1861" s="117">
        <v>0.58613762648579992</v>
      </c>
      <c r="H1861" s="117">
        <v>6.0335054495999997E-2</v>
      </c>
      <c r="I1861" s="117">
        <v>0.44224207339999999</v>
      </c>
      <c r="J1861" s="117">
        <v>-1.0874994102000001E-3</v>
      </c>
      <c r="K1861" s="117">
        <v>8.4647998000000002E-2</v>
      </c>
      <c r="L1861" s="116">
        <v>0.63645111278195488</v>
      </c>
      <c r="M1861" s="115">
        <v>-11.178354000000001</v>
      </c>
      <c r="N1861" s="114">
        <v>9.1467093999999995E-3</v>
      </c>
      <c r="O1861" s="114">
        <v>9.2186048999999999E-3</v>
      </c>
      <c r="P1861" s="114">
        <v>4.8113206999999999E-4</v>
      </c>
      <c r="Q1861" s="114">
        <v>-5.5302756999999999E-4</v>
      </c>
      <c r="R1861" s="113">
        <v>5.52674152784E-7</v>
      </c>
      <c r="S1861" s="112">
        <v>1.7793345515195598E-9</v>
      </c>
      <c r="T1861" s="112">
        <v>-7.7454841680100001E-2</v>
      </c>
      <c r="U1861" s="122">
        <v>9.5203065999999997E-5</v>
      </c>
      <c r="V1861" s="151"/>
      <c r="W1861" s="143"/>
      <c r="X1861" s="42" t="s">
        <v>1280</v>
      </c>
      <c r="Y1861" s="42"/>
      <c r="Z1861" s="42"/>
      <c r="AA1861" s="108"/>
    </row>
    <row r="1862" spans="1:27" ht="14.5" customHeight="1">
      <c r="A1862" s="41" t="s">
        <v>8035</v>
      </c>
      <c r="B1862" s="119" t="s">
        <v>7624</v>
      </c>
      <c r="C1862" s="120" t="s">
        <v>1343</v>
      </c>
      <c r="D1862" s="135" t="s">
        <v>8009</v>
      </c>
      <c r="E1862" s="119" t="s">
        <v>6570</v>
      </c>
      <c r="F1862" s="118" t="s">
        <v>8034</v>
      </c>
      <c r="G1862" s="117">
        <v>0.1141650641162</v>
      </c>
      <c r="H1862" s="117">
        <v>2.9212592400000002E-3</v>
      </c>
      <c r="I1862" s="117">
        <v>-8.9299855000000039E-4</v>
      </c>
      <c r="J1862" s="117">
        <v>-2.1660665738E-3</v>
      </c>
      <c r="K1862" s="117">
        <v>0.11430287</v>
      </c>
      <c r="L1862" s="116">
        <v>0.85942007518796992</v>
      </c>
      <c r="M1862" s="115">
        <v>-22.264894999999999</v>
      </c>
      <c r="N1862" s="114">
        <v>1.1331374999999999E-2</v>
      </c>
      <c r="O1862" s="114">
        <v>1.1795393E-2</v>
      </c>
      <c r="P1862" s="114">
        <v>6.3749480999999997E-4</v>
      </c>
      <c r="Q1862" s="114">
        <v>-1.1015128000000001E-3</v>
      </c>
      <c r="R1862" s="113">
        <v>7.0715784194800017E-7</v>
      </c>
      <c r="S1862" s="112">
        <v>2.3575992118532599E-9</v>
      </c>
      <c r="T1862" s="112">
        <v>-0.15427350472199999</v>
      </c>
      <c r="U1862" s="122">
        <v>-2.3813284000000001E-6</v>
      </c>
      <c r="V1862" s="151"/>
      <c r="W1862" s="143"/>
      <c r="X1862" s="42" t="s">
        <v>1280</v>
      </c>
      <c r="Y1862" s="42"/>
      <c r="Z1862" s="42"/>
      <c r="AA1862" s="108"/>
    </row>
    <row r="1863" spans="1:27" ht="14.5" customHeight="1">
      <c r="A1863" s="41" t="s">
        <v>8033</v>
      </c>
      <c r="B1863" s="119" t="s">
        <v>7624</v>
      </c>
      <c r="C1863" s="120" t="s">
        <v>1344</v>
      </c>
      <c r="D1863" s="135" t="s">
        <v>8009</v>
      </c>
      <c r="E1863" s="119" t="s">
        <v>6570</v>
      </c>
      <c r="F1863" s="118" t="s">
        <v>8032</v>
      </c>
      <c r="G1863" s="117">
        <v>9.1917206927200013E-2</v>
      </c>
      <c r="H1863" s="117">
        <v>2.0821103749999997E-3</v>
      </c>
      <c r="I1863" s="117">
        <v>2.9774278000000006E-4</v>
      </c>
      <c r="J1863" s="117">
        <v>-1.0808002278E-3</v>
      </c>
      <c r="K1863" s="117">
        <v>9.0618154000000006E-2</v>
      </c>
      <c r="L1863" s="116">
        <v>0.68133950375939856</v>
      </c>
      <c r="M1863" s="115">
        <v>-11.109494</v>
      </c>
      <c r="N1863" s="114">
        <v>9.8788875000000009E-3</v>
      </c>
      <c r="O1863" s="114">
        <v>9.9135638000000005E-3</v>
      </c>
      <c r="P1863" s="114">
        <v>5.1494455000000001E-4</v>
      </c>
      <c r="Q1863" s="114">
        <v>-5.4962082999999995E-4</v>
      </c>
      <c r="R1863" s="113">
        <v>5.9433835209319995E-7</v>
      </c>
      <c r="S1863" s="112">
        <v>1.9043807156518195E-9</v>
      </c>
      <c r="T1863" s="112">
        <v>-7.6977707201600007E-2</v>
      </c>
      <c r="U1863" s="122">
        <v>6.2321409999999997E-6</v>
      </c>
      <c r="V1863" s="151"/>
      <c r="W1863" s="143"/>
      <c r="X1863" s="42" t="s">
        <v>1280</v>
      </c>
      <c r="Y1863" s="42"/>
      <c r="Z1863" s="42"/>
      <c r="AA1863" s="108"/>
    </row>
    <row r="1864" spans="1:27" ht="14.5" customHeight="1">
      <c r="A1864" s="41" t="s">
        <v>8031</v>
      </c>
      <c r="B1864" s="119" t="s">
        <v>7624</v>
      </c>
      <c r="C1864" s="120" t="s">
        <v>1345</v>
      </c>
      <c r="D1864" s="135" t="s">
        <v>8009</v>
      </c>
      <c r="E1864" s="119" t="s">
        <v>6570</v>
      </c>
      <c r="F1864" s="118" t="s">
        <v>8030</v>
      </c>
      <c r="G1864" s="117">
        <v>0.1862584484608</v>
      </c>
      <c r="H1864" s="117">
        <v>3.2874119650000005E-3</v>
      </c>
      <c r="I1864" s="117">
        <v>4.4388140000000038E-4</v>
      </c>
      <c r="J1864" s="117">
        <v>-1.7194549042000003E-3</v>
      </c>
      <c r="K1864" s="117">
        <v>0.18424661000000001</v>
      </c>
      <c r="L1864" s="116">
        <v>1.385312857142857</v>
      </c>
      <c r="M1864" s="115">
        <v>-17.674195000000001</v>
      </c>
      <c r="N1864" s="114">
        <v>2.0604395000000001E-2</v>
      </c>
      <c r="O1864" s="114">
        <v>2.0431614000000001E-2</v>
      </c>
      <c r="P1864" s="114">
        <v>1.0471775E-3</v>
      </c>
      <c r="Q1864" s="114">
        <v>-8.7439677999999997E-4</v>
      </c>
      <c r="R1864" s="113">
        <v>1.2249169816210003E-6</v>
      </c>
      <c r="S1864" s="112">
        <v>3.87269801183632E-9</v>
      </c>
      <c r="T1864" s="112">
        <v>-0.12246453282099999</v>
      </c>
      <c r="U1864" s="122">
        <v>1.8302371E-5</v>
      </c>
      <c r="V1864" s="151"/>
      <c r="W1864" s="143"/>
      <c r="X1864" s="42" t="s">
        <v>1280</v>
      </c>
      <c r="Y1864" s="42"/>
      <c r="Z1864" s="42"/>
      <c r="AA1864" s="108"/>
    </row>
    <row r="1865" spans="1:27" ht="14.5" customHeight="1">
      <c r="A1865" s="41" t="s">
        <v>8029</v>
      </c>
      <c r="B1865" s="119" t="s">
        <v>7624</v>
      </c>
      <c r="C1865" s="120" t="s">
        <v>1346</v>
      </c>
      <c r="D1865" s="135" t="s">
        <v>8009</v>
      </c>
      <c r="E1865" s="119" t="s">
        <v>6570</v>
      </c>
      <c r="F1865" s="118" t="s">
        <v>8028</v>
      </c>
      <c r="G1865" s="117">
        <v>0.14245701566499999</v>
      </c>
      <c r="H1865" s="117">
        <v>3.0188442750000003E-3</v>
      </c>
      <c r="I1865" s="117">
        <v>4.3282184999999997E-4</v>
      </c>
      <c r="J1865" s="117">
        <v>-1.5664904599999999E-3</v>
      </c>
      <c r="K1865" s="117">
        <v>0.14057184</v>
      </c>
      <c r="L1865" s="116">
        <v>1.0569311278195488</v>
      </c>
      <c r="M1865" s="115">
        <v>-16.101880000000001</v>
      </c>
      <c r="N1865" s="114">
        <v>1.5445451000000001E-2</v>
      </c>
      <c r="O1865" s="114">
        <v>1.5443146E-2</v>
      </c>
      <c r="P1865" s="114">
        <v>7.9891418E-4</v>
      </c>
      <c r="Q1865" s="114">
        <v>-7.9660953000000004E-4</v>
      </c>
      <c r="R1865" s="113">
        <v>9.258480916868001E-7</v>
      </c>
      <c r="S1865" s="112">
        <v>2.9545642989680602E-9</v>
      </c>
      <c r="T1865" s="112">
        <v>-0.11156996289440001</v>
      </c>
      <c r="U1865" s="122">
        <v>1.0968762E-5</v>
      </c>
      <c r="V1865" s="151"/>
      <c r="W1865" s="143"/>
      <c r="X1865" s="42" t="s">
        <v>1280</v>
      </c>
      <c r="Y1865" s="42"/>
      <c r="Z1865" s="42"/>
      <c r="AA1865" s="108"/>
    </row>
    <row r="1866" spans="1:27" ht="14.5" customHeight="1">
      <c r="A1866" s="41" t="s">
        <v>8027</v>
      </c>
      <c r="B1866" s="119" t="s">
        <v>7624</v>
      </c>
      <c r="C1866" s="120" t="s">
        <v>1347</v>
      </c>
      <c r="D1866" s="135" t="s">
        <v>8009</v>
      </c>
      <c r="E1866" s="119" t="s">
        <v>6570</v>
      </c>
      <c r="F1866" s="118" t="s">
        <v>8026</v>
      </c>
      <c r="G1866" s="117">
        <v>1.2572835392602</v>
      </c>
      <c r="H1866" s="117">
        <v>1.1543664879999998E-3</v>
      </c>
      <c r="I1866" s="117">
        <v>1.2030484744999999</v>
      </c>
      <c r="J1866" s="117">
        <v>-4.4884472780000001E-4</v>
      </c>
      <c r="K1866" s="117">
        <v>5.3529542999999999E-2</v>
      </c>
      <c r="L1866" s="116">
        <v>0.4024777669172932</v>
      </c>
      <c r="M1866" s="115">
        <v>-4.6136534999999999</v>
      </c>
      <c r="N1866" s="114">
        <v>0.37727137999999999</v>
      </c>
      <c r="O1866" s="114">
        <v>0.37031367999999998</v>
      </c>
      <c r="P1866" s="114">
        <v>7.1859517000000001E-3</v>
      </c>
      <c r="Q1866" s="114">
        <v>-2.2825163000000001E-4</v>
      </c>
      <c r="R1866" s="113">
        <v>2.2201059553266499E-5</v>
      </c>
      <c r="S1866" s="112">
        <v>2.6575265526349463E-8</v>
      </c>
      <c r="T1866" s="112">
        <v>-3.1968015060999999E-2</v>
      </c>
      <c r="U1866" s="111">
        <v>3.3734873999999998E-4</v>
      </c>
      <c r="V1866" s="151"/>
      <c r="W1866" s="143"/>
      <c r="X1866" s="42" t="s">
        <v>1280</v>
      </c>
      <c r="Y1866" s="42"/>
      <c r="Z1866" s="42"/>
      <c r="AA1866" s="108"/>
    </row>
    <row r="1867" spans="1:27" ht="14.5" customHeight="1">
      <c r="A1867" s="41" t="s">
        <v>8025</v>
      </c>
      <c r="B1867" s="119" t="s">
        <v>7624</v>
      </c>
      <c r="C1867" s="120" t="s">
        <v>1348</v>
      </c>
      <c r="D1867" s="135" t="s">
        <v>8009</v>
      </c>
      <c r="E1867" s="119" t="s">
        <v>6570</v>
      </c>
      <c r="F1867" s="118" t="s">
        <v>8024</v>
      </c>
      <c r="G1867" s="117">
        <v>-9.3993738086599998E-2</v>
      </c>
      <c r="H1867" s="117">
        <v>2.2307621089999998E-3</v>
      </c>
      <c r="I1867" s="117">
        <v>6.6164911999999957E-4</v>
      </c>
      <c r="J1867" s="117">
        <v>-9.8812831560000014E-4</v>
      </c>
      <c r="K1867" s="117">
        <v>-9.5898021E-2</v>
      </c>
      <c r="L1867" s="116">
        <v>-0.72103775187969921</v>
      </c>
      <c r="M1867" s="115">
        <v>-10.156924</v>
      </c>
      <c r="N1867" s="114">
        <v>-1.2723402E-2</v>
      </c>
      <c r="O1867" s="114">
        <v>-1.1677102E-2</v>
      </c>
      <c r="P1867" s="114">
        <v>-5.4380520999999999E-4</v>
      </c>
      <c r="Q1867" s="114">
        <v>-5.0249425000000001E-4</v>
      </c>
      <c r="R1867" s="113">
        <v>-7.0006607661709987E-7</v>
      </c>
      <c r="S1867" s="112">
        <v>-2.0111139359842398E-9</v>
      </c>
      <c r="T1867" s="112">
        <v>-7.0377346581999997E-2</v>
      </c>
      <c r="U1867" s="122">
        <v>-3.1576452E-5</v>
      </c>
      <c r="V1867" s="151"/>
      <c r="W1867" s="143"/>
      <c r="X1867" s="42" t="s">
        <v>1280</v>
      </c>
      <c r="Y1867" s="42"/>
      <c r="Z1867" s="42"/>
      <c r="AA1867" s="108"/>
    </row>
    <row r="1868" spans="1:27" ht="14.5" customHeight="1">
      <c r="A1868" s="41" t="s">
        <v>8023</v>
      </c>
      <c r="B1868" s="119" t="s">
        <v>7624</v>
      </c>
      <c r="C1868" s="120" t="s">
        <v>1349</v>
      </c>
      <c r="D1868" s="135" t="s">
        <v>8009</v>
      </c>
      <c r="E1868" s="119" t="s">
        <v>6570</v>
      </c>
      <c r="F1868" s="118" t="s">
        <v>8022</v>
      </c>
      <c r="G1868" s="117">
        <v>0.19366143349340001</v>
      </c>
      <c r="H1868" s="117">
        <v>3.5370181100000003E-3</v>
      </c>
      <c r="I1868" s="117">
        <v>4.2336093999999994E-4</v>
      </c>
      <c r="J1868" s="117">
        <v>-1.8768855566E-3</v>
      </c>
      <c r="K1868" s="117">
        <v>0.19157794</v>
      </c>
      <c r="L1868" s="116">
        <v>1.4404356390977442</v>
      </c>
      <c r="M1868" s="115">
        <v>-19.292417</v>
      </c>
      <c r="N1868" s="114">
        <v>2.1316251000000001E-2</v>
      </c>
      <c r="O1868" s="114">
        <v>2.1182414E-2</v>
      </c>
      <c r="P1868" s="114">
        <v>1.0882915999999999E-3</v>
      </c>
      <c r="Q1868" s="114">
        <v>-9.5445518000000003E-4</v>
      </c>
      <c r="R1868" s="113">
        <v>1.269928927375E-6</v>
      </c>
      <c r="S1868" s="112">
        <v>4.0247469983196108E-9</v>
      </c>
      <c r="T1868" s="112">
        <v>-0.13367720106599998</v>
      </c>
      <c r="U1868" s="122">
        <v>1.7947293000000001E-5</v>
      </c>
      <c r="V1868" s="151"/>
      <c r="W1868" s="143"/>
      <c r="X1868" s="42" t="s">
        <v>1206</v>
      </c>
      <c r="Y1868" s="42"/>
      <c r="Z1868" s="42"/>
      <c r="AA1868" s="108"/>
    </row>
    <row r="1869" spans="1:27" ht="14.5" customHeight="1">
      <c r="A1869" s="41" t="s">
        <v>8021</v>
      </c>
      <c r="B1869" s="119" t="s">
        <v>7624</v>
      </c>
      <c r="C1869" s="120" t="s">
        <v>1350</v>
      </c>
      <c r="D1869" s="135" t="s">
        <v>8009</v>
      </c>
      <c r="E1869" s="119" t="s">
        <v>6570</v>
      </c>
      <c r="F1869" s="118" t="s">
        <v>8020</v>
      </c>
      <c r="G1869" s="117">
        <v>0.19497540753500001</v>
      </c>
      <c r="H1869" s="117">
        <v>-7.3523322280000004E-3</v>
      </c>
      <c r="I1869" s="117">
        <v>-1.224518351E-2</v>
      </c>
      <c r="J1869" s="117">
        <v>-1.7317367269999999E-3</v>
      </c>
      <c r="K1869" s="117">
        <v>0.21630466000000001</v>
      </c>
      <c r="L1869" s="116">
        <v>1.6263508270676692</v>
      </c>
      <c r="M1869" s="115">
        <v>-17.800439000000001</v>
      </c>
      <c r="N1869" s="114">
        <v>2.2370149999999998E-2</v>
      </c>
      <c r="O1869" s="114">
        <v>2.2117851000000001E-2</v>
      </c>
      <c r="P1869" s="114">
        <v>1.1329414000000001E-3</v>
      </c>
      <c r="Q1869" s="114">
        <v>-8.8064247000000002E-4</v>
      </c>
      <c r="R1869" s="113">
        <v>1.326010207016E-6</v>
      </c>
      <c r="S1869" s="112">
        <v>4.1898718975481493E-9</v>
      </c>
      <c r="T1869" s="112">
        <v>-0.123339280698</v>
      </c>
      <c r="U1869" s="122">
        <v>1.8397166000000001E-5</v>
      </c>
      <c r="V1869" s="151"/>
      <c r="W1869" s="143"/>
      <c r="X1869" s="42" t="s">
        <v>8019</v>
      </c>
      <c r="Y1869" s="42"/>
      <c r="Z1869" s="42"/>
      <c r="AA1869" s="108"/>
    </row>
    <row r="1870" spans="1:27" ht="14.5" customHeight="1">
      <c r="A1870" s="41" t="s">
        <v>8018</v>
      </c>
      <c r="B1870" s="119" t="s">
        <v>7624</v>
      </c>
      <c r="C1870" s="120" t="s">
        <v>1351</v>
      </c>
      <c r="D1870" s="135" t="s">
        <v>8009</v>
      </c>
      <c r="E1870" s="119" t="s">
        <v>6570</v>
      </c>
      <c r="F1870" s="118" t="s">
        <v>8017</v>
      </c>
      <c r="G1870" s="117">
        <v>0.1905089879887</v>
      </c>
      <c r="H1870" s="117">
        <v>2.4989706199999998E-3</v>
      </c>
      <c r="I1870" s="117">
        <v>3.2312220999999983E-4</v>
      </c>
      <c r="J1870" s="117">
        <v>-1.3141548413E-3</v>
      </c>
      <c r="K1870" s="117">
        <v>0.18900105</v>
      </c>
      <c r="L1870" s="116">
        <v>1.4210605263157894</v>
      </c>
      <c r="M1870" s="115">
        <v>-13.508134999999999</v>
      </c>
      <c r="N1870" s="114">
        <v>2.1627068999999999E-2</v>
      </c>
      <c r="O1870" s="114">
        <v>2.1220836999999999E-2</v>
      </c>
      <c r="P1870" s="114">
        <v>1.0745212E-3</v>
      </c>
      <c r="Q1870" s="114">
        <v>-6.6828896999999998E-4</v>
      </c>
      <c r="R1870" s="113">
        <v>1.2722324433117999E-6</v>
      </c>
      <c r="S1870" s="112">
        <v>3.9738209235218995E-9</v>
      </c>
      <c r="T1870" s="112">
        <v>-9.3597893870100007E-2</v>
      </c>
      <c r="U1870" s="122">
        <v>2.4081492000000001E-5</v>
      </c>
      <c r="V1870" s="151"/>
      <c r="W1870" s="143"/>
      <c r="X1870" s="42" t="s">
        <v>1280</v>
      </c>
      <c r="Y1870" s="42"/>
      <c r="Z1870" s="42"/>
      <c r="AA1870" s="108"/>
    </row>
    <row r="1871" spans="1:27" ht="14.5" customHeight="1">
      <c r="A1871" s="41" t="s">
        <v>8016</v>
      </c>
      <c r="B1871" s="119" t="s">
        <v>7624</v>
      </c>
      <c r="C1871" s="120" t="s">
        <v>1352</v>
      </c>
      <c r="D1871" s="135" t="s">
        <v>8009</v>
      </c>
      <c r="E1871" s="119" t="s">
        <v>6570</v>
      </c>
      <c r="F1871" s="118" t="s">
        <v>8015</v>
      </c>
      <c r="G1871" s="117">
        <v>0.18982160720989999</v>
      </c>
      <c r="H1871" s="117">
        <v>3.7370299399999995E-3</v>
      </c>
      <c r="I1871" s="117">
        <v>4.9473596000000034E-4</v>
      </c>
      <c r="J1871" s="117">
        <v>-1.9595086901000001E-3</v>
      </c>
      <c r="K1871" s="117">
        <v>0.18754935</v>
      </c>
      <c r="L1871" s="116">
        <v>1.4101454887218046</v>
      </c>
      <c r="M1871" s="115">
        <v>-20.141696</v>
      </c>
      <c r="N1871" s="114">
        <v>2.0742157000000001E-2</v>
      </c>
      <c r="O1871" s="114">
        <v>2.0672972000000001E-2</v>
      </c>
      <c r="P1871" s="114">
        <v>1.0656573999999999E-3</v>
      </c>
      <c r="Q1871" s="114">
        <v>-9.9647165000000008E-4</v>
      </c>
      <c r="R1871" s="113">
        <v>1.2393867915299999E-6</v>
      </c>
      <c r="S1871" s="112">
        <v>3.9410406996526504E-9</v>
      </c>
      <c r="T1871" s="112">
        <v>-0.139561854968</v>
      </c>
      <c r="U1871" s="122">
        <v>1.6151678E-5</v>
      </c>
      <c r="V1871" s="137"/>
      <c r="W1871" s="143"/>
      <c r="X1871" s="42" t="s">
        <v>1280</v>
      </c>
      <c r="Y1871" s="42"/>
      <c r="Z1871" s="42"/>
      <c r="AA1871" s="108"/>
    </row>
    <row r="1872" spans="1:27" ht="14.5" customHeight="1">
      <c r="A1872" s="41" t="s">
        <v>8014</v>
      </c>
      <c r="B1872" s="119" t="s">
        <v>7624</v>
      </c>
      <c r="C1872" s="120" t="s">
        <v>1353</v>
      </c>
      <c r="D1872" s="135" t="s">
        <v>8009</v>
      </c>
      <c r="E1872" s="119" t="s">
        <v>6570</v>
      </c>
      <c r="F1872" s="118" t="s">
        <v>8013</v>
      </c>
      <c r="G1872" s="117">
        <v>6.0723434371608001</v>
      </c>
      <c r="H1872" s="117">
        <v>3.2874119650000005E-3</v>
      </c>
      <c r="I1872" s="117">
        <v>5.9131288701000004</v>
      </c>
      <c r="J1872" s="117">
        <v>-1.7194549042000003E-3</v>
      </c>
      <c r="K1872" s="117">
        <v>0.15764660999999999</v>
      </c>
      <c r="L1872" s="116">
        <v>1.1853128571428571</v>
      </c>
      <c r="M1872" s="115">
        <v>-17.674195000000001</v>
      </c>
      <c r="N1872" s="114">
        <v>1.8422772000000001</v>
      </c>
      <c r="O1872" s="114">
        <v>1.8084342</v>
      </c>
      <c r="P1872" s="114">
        <v>3.4717380999999999E-2</v>
      </c>
      <c r="Q1872" s="114">
        <v>-8.7439677999999997E-4</v>
      </c>
      <c r="R1872" s="113">
        <v>1.0841931330062099E-4</v>
      </c>
      <c r="S1872" s="112">
        <v>1.2839268407683131E-7</v>
      </c>
      <c r="T1872" s="112">
        <v>-0.12246453282099999</v>
      </c>
      <c r="U1872" s="111">
        <v>1.6413809000000001E-3</v>
      </c>
      <c r="V1872" s="151"/>
      <c r="W1872" s="143"/>
      <c r="X1872" s="42" t="s">
        <v>1206</v>
      </c>
      <c r="Y1872" s="42"/>
      <c r="Z1872" s="42"/>
      <c r="AA1872" s="108"/>
    </row>
    <row r="1873" spans="1:27" ht="14.5" customHeight="1">
      <c r="A1873" s="41" t="s">
        <v>8012</v>
      </c>
      <c r="B1873" s="119" t="s">
        <v>7624</v>
      </c>
      <c r="C1873" s="120" t="s">
        <v>1354</v>
      </c>
      <c r="D1873" s="135" t="s">
        <v>8009</v>
      </c>
      <c r="E1873" s="119" t="s">
        <v>6570</v>
      </c>
      <c r="F1873" s="118" t="s">
        <v>8011</v>
      </c>
      <c r="G1873" s="117">
        <v>0.1408237715573</v>
      </c>
      <c r="H1873" s="117">
        <v>2.5321532839999998E-3</v>
      </c>
      <c r="I1873" s="117">
        <v>3.7838740000000046E-4</v>
      </c>
      <c r="J1873" s="117">
        <v>-1.3063391267E-3</v>
      </c>
      <c r="K1873" s="117">
        <v>0.13921956999999999</v>
      </c>
      <c r="L1873" s="116">
        <v>1.0467636842105261</v>
      </c>
      <c r="M1873" s="115">
        <v>-13.427797</v>
      </c>
      <c r="N1873" s="114">
        <v>1.5568131000000001E-2</v>
      </c>
      <c r="O1873" s="114">
        <v>1.5440875E-2</v>
      </c>
      <c r="P1873" s="114">
        <v>7.9157003E-4</v>
      </c>
      <c r="Q1873" s="114">
        <v>-6.6431442999999996E-4</v>
      </c>
      <c r="R1873" s="113">
        <v>9.2571193067629975E-7</v>
      </c>
      <c r="S1873" s="112">
        <v>2.9274039264415004E-9</v>
      </c>
      <c r="T1873" s="112">
        <v>-9.3041237311800001E-2</v>
      </c>
      <c r="U1873" s="122">
        <v>1.3766732000000001E-5</v>
      </c>
      <c r="V1873" s="151"/>
      <c r="W1873" s="143"/>
      <c r="X1873" s="41" t="s">
        <v>800</v>
      </c>
      <c r="Y1873" s="42"/>
      <c r="Z1873" s="42"/>
      <c r="AA1873" s="108"/>
    </row>
    <row r="1874" spans="1:27" ht="14.5" customHeight="1">
      <c r="A1874" s="41" t="s">
        <v>8010</v>
      </c>
      <c r="B1874" s="119" t="s">
        <v>7624</v>
      </c>
      <c r="C1874" s="120" t="s">
        <v>1420</v>
      </c>
      <c r="D1874" s="135" t="s">
        <v>8009</v>
      </c>
      <c r="E1874" s="119" t="s">
        <v>6570</v>
      </c>
      <c r="F1874" s="118" t="s">
        <v>8008</v>
      </c>
      <c r="G1874" s="117">
        <v>0.16129317800770002</v>
      </c>
      <c r="H1874" s="117">
        <v>2.833053728E-3</v>
      </c>
      <c r="I1874" s="117">
        <v>3.8513192000000026E-4</v>
      </c>
      <c r="J1874" s="117">
        <v>-1.4805176403000001E-3</v>
      </c>
      <c r="K1874" s="117">
        <v>0.15955551000000001</v>
      </c>
      <c r="L1874" s="116">
        <v>1.1996654887218046</v>
      </c>
      <c r="M1874" s="115">
        <v>-15.218170000000001</v>
      </c>
      <c r="N1874" s="114">
        <v>1.7853014E-2</v>
      </c>
      <c r="O1874" s="114">
        <v>1.7699029000000002E-2</v>
      </c>
      <c r="P1874" s="114">
        <v>9.0687484000000001E-4</v>
      </c>
      <c r="Q1874" s="114">
        <v>-7.5288969000000003E-4</v>
      </c>
      <c r="R1874" s="113">
        <v>1.0610928826371E-6</v>
      </c>
      <c r="S1874" s="112">
        <v>3.3538270162047503E-9</v>
      </c>
      <c r="T1874" s="112">
        <v>-0.10544673775339999</v>
      </c>
      <c r="U1874" s="122">
        <v>1.5951748E-5</v>
      </c>
      <c r="V1874" s="151"/>
      <c r="W1874" s="143"/>
      <c r="X1874" s="42" t="s">
        <v>1280</v>
      </c>
      <c r="Y1874" s="42"/>
      <c r="Z1874" s="42"/>
      <c r="AA1874" s="108"/>
    </row>
    <row r="1875" spans="1:27" ht="14.5" customHeight="1">
      <c r="B1875" s="119" t="s">
        <v>7624</v>
      </c>
      <c r="C1875" s="133" t="s">
        <v>8007</v>
      </c>
      <c r="D1875" s="133" t="s">
        <v>8006</v>
      </c>
      <c r="G1875" s="131"/>
      <c r="H1875" s="131"/>
      <c r="I1875" s="131"/>
      <c r="J1875" s="131"/>
      <c r="K1875" s="131"/>
      <c r="L1875" s="131"/>
      <c r="M1875" s="100"/>
      <c r="N1875" s="41"/>
      <c r="O1875" s="41"/>
      <c r="V1875" s="130"/>
      <c r="W1875" s="139"/>
      <c r="X1875" s="42"/>
      <c r="Y1875" s="42"/>
      <c r="Z1875" s="42"/>
      <c r="AA1875" s="108"/>
    </row>
    <row r="1876" spans="1:27" ht="14.5" customHeight="1">
      <c r="A1876" s="41" t="s">
        <v>8005</v>
      </c>
      <c r="B1876" s="119" t="s">
        <v>7624</v>
      </c>
      <c r="C1876" s="120" t="s">
        <v>8004</v>
      </c>
      <c r="D1876" s="135" t="s">
        <v>7997</v>
      </c>
      <c r="E1876" s="119" t="s">
        <v>6570</v>
      </c>
      <c r="F1876" s="118" t="s">
        <v>8003</v>
      </c>
      <c r="G1876" s="117">
        <v>-0.25793783862000003</v>
      </c>
      <c r="H1876" s="117">
        <v>-2.17370526E-3</v>
      </c>
      <c r="I1876" s="117">
        <v>-7.6917982400000005E-3</v>
      </c>
      <c r="J1876" s="117">
        <v>-2.5300551200000002E-3</v>
      </c>
      <c r="K1876" s="117">
        <v>-0.24554228</v>
      </c>
      <c r="L1876" s="116">
        <v>-1.8461825563909773</v>
      </c>
      <c r="M1876" s="115">
        <v>-26.006315000000001</v>
      </c>
      <c r="N1876" s="114">
        <v>-3.4155972999999999E-2</v>
      </c>
      <c r="O1876" s="114">
        <v>-3.1405445999999997E-2</v>
      </c>
      <c r="P1876" s="114">
        <v>-1.4639144000000001E-3</v>
      </c>
      <c r="Q1876" s="114">
        <v>-1.2866124E-3</v>
      </c>
      <c r="R1876" s="113">
        <v>-1.8828205447849998E-6</v>
      </c>
      <c r="S1876" s="112">
        <v>-5.4138844574628401E-9</v>
      </c>
      <c r="T1876" s="112">
        <v>-0.180197812722</v>
      </c>
      <c r="U1876" s="122">
        <v>-8.5642554999999996E-5</v>
      </c>
      <c r="V1876" s="110"/>
      <c r="W1876" s="140"/>
      <c r="X1876" s="42" t="s">
        <v>1280</v>
      </c>
      <c r="Y1876" s="76"/>
      <c r="Z1876" s="76"/>
      <c r="AA1876" s="108"/>
    </row>
    <row r="1877" spans="1:27" ht="14.5" customHeight="1">
      <c r="A1877" s="41" t="s">
        <v>8002</v>
      </c>
      <c r="B1877" s="119" t="s">
        <v>7624</v>
      </c>
      <c r="C1877" s="120" t="s">
        <v>8001</v>
      </c>
      <c r="D1877" s="135" t="s">
        <v>7997</v>
      </c>
      <c r="E1877" s="119" t="s">
        <v>6570</v>
      </c>
      <c r="F1877" s="118" t="s">
        <v>8000</v>
      </c>
      <c r="G1877" s="117">
        <v>0.13548027062369999</v>
      </c>
      <c r="H1877" s="117">
        <v>-1.3397269239999998E-3</v>
      </c>
      <c r="I1877" s="117">
        <v>-4.7032921799999997E-3</v>
      </c>
      <c r="J1877" s="117">
        <v>-1.5408102722999999E-3</v>
      </c>
      <c r="K1877" s="117">
        <v>0.1430641</v>
      </c>
      <c r="L1877" s="116">
        <v>1.0756699248120301</v>
      </c>
      <c r="M1877" s="115">
        <v>-15.837915000000001</v>
      </c>
      <c r="N1877" s="114">
        <v>1.4915329999999999E-2</v>
      </c>
      <c r="O1877" s="114">
        <v>1.4924843E-2</v>
      </c>
      <c r="P1877" s="114">
        <v>7.7403724999999997E-4</v>
      </c>
      <c r="Q1877" s="114">
        <v>-7.8355036000000002E-4</v>
      </c>
      <c r="R1877" s="113">
        <v>8.9477477287060011E-7</v>
      </c>
      <c r="S1877" s="112">
        <v>2.8625637515133402E-9</v>
      </c>
      <c r="T1877" s="112">
        <v>-0.1097409500601</v>
      </c>
      <c r="U1877" s="122">
        <v>9.1756097999999998E-6</v>
      </c>
      <c r="V1877" s="110"/>
      <c r="W1877" s="140"/>
      <c r="X1877" s="42" t="s">
        <v>1280</v>
      </c>
      <c r="Y1877" s="76"/>
      <c r="Z1877" s="76"/>
      <c r="AA1877" s="108"/>
    </row>
    <row r="1878" spans="1:27" ht="14.5" customHeight="1">
      <c r="A1878" s="41" t="s">
        <v>7999</v>
      </c>
      <c r="B1878" s="119" t="s">
        <v>7624</v>
      </c>
      <c r="C1878" s="120" t="s">
        <v>7998</v>
      </c>
      <c r="D1878" s="135" t="s">
        <v>7997</v>
      </c>
      <c r="E1878" s="119" t="s">
        <v>6570</v>
      </c>
      <c r="F1878" s="118" t="s">
        <v>7996</v>
      </c>
      <c r="G1878" s="117">
        <v>-0.2445514054274</v>
      </c>
      <c r="H1878" s="117">
        <v>-4.7338403100000001E-3</v>
      </c>
      <c r="I1878" s="117">
        <v>-1.0356130029999999E-2</v>
      </c>
      <c r="J1878" s="117">
        <v>-2.3402450873999999E-3</v>
      </c>
      <c r="K1878" s="117">
        <v>-0.22712119</v>
      </c>
      <c r="L1878" s="116">
        <v>-1.7076781203007518</v>
      </c>
      <c r="M1878" s="115">
        <v>-24.055268000000002</v>
      </c>
      <c r="N1878" s="114">
        <v>-3.2138584999999997E-2</v>
      </c>
      <c r="O1878" s="114">
        <v>-2.9569707000000001E-2</v>
      </c>
      <c r="P1878" s="114">
        <v>-1.3787901E-3</v>
      </c>
      <c r="Q1878" s="114">
        <v>-1.1900881E-3</v>
      </c>
      <c r="R1878" s="113">
        <v>-1.77276422609E-6</v>
      </c>
      <c r="S1878" s="112">
        <v>-5.0990758803795903E-9</v>
      </c>
      <c r="T1878" s="112">
        <v>-0.166678999164</v>
      </c>
      <c r="U1878" s="122">
        <v>-8.0872565999999996E-5</v>
      </c>
      <c r="V1878" s="110"/>
      <c r="W1878" s="140"/>
      <c r="X1878" s="42" t="s">
        <v>1280</v>
      </c>
      <c r="Y1878" s="76"/>
      <c r="Z1878" s="76"/>
      <c r="AA1878" s="108"/>
    </row>
    <row r="1879" spans="1:27" ht="14.5" customHeight="1">
      <c r="B1879" s="119" t="s">
        <v>7624</v>
      </c>
      <c r="C1879" s="133" t="s">
        <v>7995</v>
      </c>
      <c r="D1879" s="133" t="s">
        <v>7994</v>
      </c>
      <c r="G1879" s="131"/>
      <c r="H1879" s="131"/>
      <c r="I1879" s="131"/>
      <c r="J1879" s="131"/>
      <c r="K1879" s="131"/>
      <c r="L1879" s="131"/>
      <c r="M1879" s="100"/>
      <c r="N1879" s="41"/>
      <c r="O1879" s="41"/>
      <c r="V1879" s="130"/>
      <c r="W1879" s="139"/>
      <c r="X1879" s="76"/>
      <c r="Y1879" s="76"/>
      <c r="Z1879" s="76"/>
      <c r="AA1879" s="108"/>
    </row>
    <row r="1880" spans="1:27" ht="14.5" customHeight="1">
      <c r="A1880" s="41" t="s">
        <v>7993</v>
      </c>
      <c r="B1880" s="119" t="s">
        <v>7624</v>
      </c>
      <c r="C1880" s="120" t="s">
        <v>7992</v>
      </c>
      <c r="D1880" s="135" t="s">
        <v>7970</v>
      </c>
      <c r="E1880" s="119" t="s">
        <v>6570</v>
      </c>
      <c r="F1880" s="118" t="s">
        <v>7991</v>
      </c>
      <c r="G1880" s="117">
        <v>0.49557838499999995</v>
      </c>
      <c r="H1880" s="117">
        <v>1.67688E-2</v>
      </c>
      <c r="I1880" s="117">
        <v>1.9959584999999998E-2</v>
      </c>
      <c r="J1880" s="117">
        <v>0</v>
      </c>
      <c r="K1880" s="117">
        <v>0.45884999999999998</v>
      </c>
      <c r="L1880" s="116">
        <v>3.4499999999999997</v>
      </c>
      <c r="M1880" s="115">
        <v>0</v>
      </c>
      <c r="N1880" s="114">
        <v>5.9371181000000002E-2</v>
      </c>
      <c r="O1880" s="114">
        <v>5.6606939000000002E-2</v>
      </c>
      <c r="P1880" s="114">
        <v>2.7642412999999998E-3</v>
      </c>
      <c r="Q1880" s="114">
        <v>0</v>
      </c>
      <c r="R1880" s="113">
        <v>3.3937014000000002E-6</v>
      </c>
      <c r="S1880" s="112">
        <v>1.0222785925E-8</v>
      </c>
      <c r="T1880" s="112">
        <v>0</v>
      </c>
      <c r="U1880" s="111">
        <v>1.0638676999999999E-4</v>
      </c>
      <c r="V1880" s="110"/>
      <c r="W1880" s="140"/>
      <c r="X1880" s="76" t="s">
        <v>7797</v>
      </c>
      <c r="Y1880" s="76"/>
      <c r="Z1880" s="76"/>
      <c r="AA1880" s="108"/>
    </row>
    <row r="1881" spans="1:27" ht="14.5" customHeight="1">
      <c r="A1881" s="41" t="s">
        <v>7990</v>
      </c>
      <c r="B1881" s="119" t="s">
        <v>7624</v>
      </c>
      <c r="C1881" s="120" t="s">
        <v>7989</v>
      </c>
      <c r="D1881" s="135" t="s">
        <v>7970</v>
      </c>
      <c r="E1881" s="119" t="s">
        <v>6570</v>
      </c>
      <c r="F1881" s="118" t="s">
        <v>7988</v>
      </c>
      <c r="G1881" s="117">
        <v>0.341937255</v>
      </c>
      <c r="H1881" s="117">
        <v>1.52388E-2</v>
      </c>
      <c r="I1881" s="117">
        <v>1.8138455000000001E-2</v>
      </c>
      <c r="J1881" s="117">
        <v>0</v>
      </c>
      <c r="K1881" s="117">
        <v>0.30856</v>
      </c>
      <c r="L1881" s="116">
        <v>2.3199999999999998</v>
      </c>
      <c r="M1881" s="115">
        <v>0</v>
      </c>
      <c r="N1881" s="114">
        <v>4.071806E-2</v>
      </c>
      <c r="O1881" s="114">
        <v>3.8823265000000003E-2</v>
      </c>
      <c r="P1881" s="114">
        <v>1.8947941E-3</v>
      </c>
      <c r="Q1881" s="114">
        <v>0</v>
      </c>
      <c r="R1881" s="113">
        <v>2.3275338999999999E-6</v>
      </c>
      <c r="S1881" s="112">
        <v>7.0073744800000001E-9</v>
      </c>
      <c r="T1881" s="112">
        <v>0</v>
      </c>
      <c r="U1881" s="122">
        <v>7.3949476000000002E-5</v>
      </c>
      <c r="V1881" s="110"/>
      <c r="W1881" s="140"/>
      <c r="X1881" s="76" t="s">
        <v>7797</v>
      </c>
      <c r="Y1881" s="76"/>
      <c r="Z1881" s="76"/>
      <c r="AA1881" s="108"/>
    </row>
    <row r="1882" spans="1:27" ht="14.5" customHeight="1">
      <c r="A1882" s="41" t="s">
        <v>7987</v>
      </c>
      <c r="B1882" s="119" t="s">
        <v>7624</v>
      </c>
      <c r="C1882" s="120" t="s">
        <v>7986</v>
      </c>
      <c r="D1882" s="135" t="s">
        <v>7970</v>
      </c>
      <c r="E1882" s="119" t="s">
        <v>6570</v>
      </c>
      <c r="F1882" s="118" t="s">
        <v>7985</v>
      </c>
      <c r="G1882" s="117">
        <v>0.46711220400000003</v>
      </c>
      <c r="H1882" s="117">
        <v>1.6524E-2</v>
      </c>
      <c r="I1882" s="117">
        <v>1.9668204000000002E-2</v>
      </c>
      <c r="J1882" s="117">
        <v>0</v>
      </c>
      <c r="K1882" s="117">
        <v>0.43092000000000003</v>
      </c>
      <c r="L1882" s="116">
        <v>3.24</v>
      </c>
      <c r="M1882" s="115">
        <v>0</v>
      </c>
      <c r="N1882" s="114">
        <v>5.5912585000000001E-2</v>
      </c>
      <c r="O1882" s="114">
        <v>5.3309563999999997E-2</v>
      </c>
      <c r="P1882" s="114">
        <v>2.6030212000000001E-3</v>
      </c>
      <c r="Q1882" s="114">
        <v>0</v>
      </c>
      <c r="R1882" s="113">
        <v>3.1960169999999998E-6</v>
      </c>
      <c r="S1882" s="112">
        <v>9.6265578600000011E-9</v>
      </c>
      <c r="T1882" s="112">
        <v>0</v>
      </c>
      <c r="U1882" s="111">
        <v>1.0038263000000001E-4</v>
      </c>
      <c r="V1882" s="110"/>
      <c r="W1882" s="140"/>
      <c r="X1882" s="76" t="s">
        <v>7797</v>
      </c>
      <c r="Y1882" s="76"/>
      <c r="Z1882" s="76"/>
      <c r="AA1882" s="108"/>
    </row>
    <row r="1883" spans="1:27" ht="14.5" customHeight="1">
      <c r="A1883" s="41" t="s">
        <v>7984</v>
      </c>
      <c r="B1883" s="119" t="s">
        <v>7624</v>
      </c>
      <c r="C1883" s="120" t="s">
        <v>7983</v>
      </c>
      <c r="D1883" s="135" t="s">
        <v>7970</v>
      </c>
      <c r="E1883" s="119" t="s">
        <v>6570</v>
      </c>
      <c r="F1883" s="118" t="s">
        <v>7982</v>
      </c>
      <c r="G1883" s="117">
        <v>3.6192204000000006E-2</v>
      </c>
      <c r="H1883" s="117">
        <v>1.6524E-2</v>
      </c>
      <c r="I1883" s="117">
        <v>1.9668204000000002E-2</v>
      </c>
      <c r="J1883" s="117">
        <v>0</v>
      </c>
      <c r="K1883" s="117">
        <v>0</v>
      </c>
      <c r="L1883" s="116">
        <v>0</v>
      </c>
      <c r="M1883" s="115">
        <v>0</v>
      </c>
      <c r="N1883" s="114">
        <v>3.3073593999999999E-3</v>
      </c>
      <c r="O1883" s="114">
        <v>3.157474E-3</v>
      </c>
      <c r="P1883" s="114">
        <v>1.4988541999999999E-4</v>
      </c>
      <c r="Q1883" s="114">
        <v>0</v>
      </c>
      <c r="R1883" s="113">
        <v>1.89297E-7</v>
      </c>
      <c r="S1883" s="112">
        <v>5.5430999999999992E-10</v>
      </c>
      <c r="T1883" s="112">
        <v>0</v>
      </c>
      <c r="U1883" s="122">
        <v>1.0042828E-5</v>
      </c>
      <c r="V1883" s="110"/>
      <c r="W1883" s="140"/>
      <c r="X1883" s="76" t="s">
        <v>7797</v>
      </c>
      <c r="Y1883" s="76"/>
      <c r="Z1883" s="76"/>
      <c r="AA1883" s="108"/>
    </row>
    <row r="1884" spans="1:27" ht="14.5" customHeight="1">
      <c r="A1884" s="41" t="s">
        <v>7981</v>
      </c>
      <c r="B1884" s="119" t="s">
        <v>7624</v>
      </c>
      <c r="C1884" s="120" t="s">
        <v>7980</v>
      </c>
      <c r="D1884" s="135" t="s">
        <v>7970</v>
      </c>
      <c r="E1884" s="119" t="s">
        <v>6570</v>
      </c>
      <c r="F1884" s="118" t="s">
        <v>7979</v>
      </c>
      <c r="G1884" s="117">
        <v>0.7997055434</v>
      </c>
      <c r="H1884" s="117">
        <v>6.7161197000000006E-2</v>
      </c>
      <c r="I1884" s="117">
        <v>0.46787434639999997</v>
      </c>
      <c r="J1884" s="117">
        <v>0</v>
      </c>
      <c r="K1884" s="117">
        <v>0.26467000000000002</v>
      </c>
      <c r="L1884" s="116">
        <v>1.99</v>
      </c>
      <c r="M1884" s="115">
        <v>0</v>
      </c>
      <c r="N1884" s="114">
        <v>3.3620694E-2</v>
      </c>
      <c r="O1884" s="114">
        <v>3.2054584999999997E-2</v>
      </c>
      <c r="P1884" s="114">
        <v>1.566109E-3</v>
      </c>
      <c r="Q1884" s="114">
        <v>0</v>
      </c>
      <c r="R1884" s="113">
        <v>1.9217376999999997E-6</v>
      </c>
      <c r="S1884" s="112">
        <v>5.791823235E-9</v>
      </c>
      <c r="T1884" s="112">
        <v>0</v>
      </c>
      <c r="U1884" s="111">
        <v>1.5346654000000001E-4</v>
      </c>
      <c r="V1884" s="110"/>
      <c r="W1884" s="140"/>
      <c r="X1884" s="76" t="s">
        <v>7797</v>
      </c>
      <c r="Y1884" s="76"/>
      <c r="Z1884" s="76"/>
      <c r="AA1884" s="108"/>
    </row>
    <row r="1885" spans="1:27" ht="14.5" customHeight="1">
      <c r="A1885" s="41" t="s">
        <v>7978</v>
      </c>
      <c r="B1885" s="119" t="s">
        <v>7624</v>
      </c>
      <c r="C1885" s="120" t="s">
        <v>7977</v>
      </c>
      <c r="D1885" s="135" t="s">
        <v>7970</v>
      </c>
      <c r="E1885" s="119" t="s">
        <v>6570</v>
      </c>
      <c r="F1885" s="118" t="s">
        <v>7976</v>
      </c>
      <c r="G1885" s="117">
        <v>0.381898136</v>
      </c>
      <c r="H1885" s="117">
        <v>1.1016E-2</v>
      </c>
      <c r="I1885" s="117">
        <v>1.3112136E-2</v>
      </c>
      <c r="J1885" s="117">
        <v>0</v>
      </c>
      <c r="K1885" s="117">
        <v>0.35776999999999998</v>
      </c>
      <c r="L1885" s="116">
        <v>2.6899999999999995</v>
      </c>
      <c r="M1885" s="115">
        <v>0</v>
      </c>
      <c r="N1885" s="114">
        <v>4.5880232E-2</v>
      </c>
      <c r="O1885" s="114">
        <v>4.3743600000000001E-2</v>
      </c>
      <c r="P1885" s="114">
        <v>2.1366320999999999E-3</v>
      </c>
      <c r="Q1885" s="114">
        <v>0</v>
      </c>
      <c r="R1885" s="113">
        <v>2.622518E-6</v>
      </c>
      <c r="S1885" s="112">
        <v>7.9017457849999997E-9</v>
      </c>
      <c r="T1885" s="112">
        <v>0</v>
      </c>
      <c r="U1885" s="122">
        <v>8.1699557000000002E-5</v>
      </c>
      <c r="V1885" s="110"/>
      <c r="W1885" s="140"/>
      <c r="X1885" s="76" t="s">
        <v>7797</v>
      </c>
      <c r="Y1885" s="76"/>
      <c r="Z1885" s="76"/>
      <c r="AA1885" s="108"/>
    </row>
    <row r="1886" spans="1:27" ht="14.5" customHeight="1">
      <c r="A1886" s="41" t="s">
        <v>7975</v>
      </c>
      <c r="B1886" s="119" t="s">
        <v>7624</v>
      </c>
      <c r="C1886" s="120" t="s">
        <v>7974</v>
      </c>
      <c r="D1886" s="135" t="s">
        <v>7970</v>
      </c>
      <c r="E1886" s="119" t="s">
        <v>6570</v>
      </c>
      <c r="F1886" s="118" t="s">
        <v>7973</v>
      </c>
      <c r="G1886" s="117">
        <v>0.49557838499999995</v>
      </c>
      <c r="H1886" s="117">
        <v>1.67688E-2</v>
      </c>
      <c r="I1886" s="117">
        <v>1.9959584999999998E-2</v>
      </c>
      <c r="J1886" s="117">
        <v>0</v>
      </c>
      <c r="K1886" s="117">
        <v>0.45884999999999998</v>
      </c>
      <c r="L1886" s="116">
        <v>3.4499999999999997</v>
      </c>
      <c r="M1886" s="115">
        <v>0</v>
      </c>
      <c r="N1886" s="114">
        <v>5.9371181000000002E-2</v>
      </c>
      <c r="O1886" s="114">
        <v>5.6606939000000002E-2</v>
      </c>
      <c r="P1886" s="114">
        <v>2.7642412999999998E-3</v>
      </c>
      <c r="Q1886" s="114">
        <v>0</v>
      </c>
      <c r="R1886" s="113">
        <v>3.3937014000000002E-6</v>
      </c>
      <c r="S1886" s="112">
        <v>1.0222785925E-8</v>
      </c>
      <c r="T1886" s="112">
        <v>0</v>
      </c>
      <c r="U1886" s="111">
        <v>1.0638676999999999E-4</v>
      </c>
      <c r="V1886" s="110"/>
      <c r="W1886" s="140"/>
      <c r="X1886" s="76" t="s">
        <v>7797</v>
      </c>
      <c r="Y1886" s="76"/>
      <c r="Z1886" s="76"/>
      <c r="AA1886" s="108"/>
    </row>
    <row r="1887" spans="1:27" ht="14.5" customHeight="1">
      <c r="A1887" s="41" t="s">
        <v>7972</v>
      </c>
      <c r="B1887" s="119" t="s">
        <v>7624</v>
      </c>
      <c r="C1887" s="120" t="s">
        <v>7971</v>
      </c>
      <c r="D1887" s="135" t="s">
        <v>7970</v>
      </c>
      <c r="E1887" s="119" t="s">
        <v>6570</v>
      </c>
      <c r="F1887" s="118" t="s">
        <v>7969</v>
      </c>
      <c r="G1887" s="117">
        <v>0.26528979679999998</v>
      </c>
      <c r="H1887" s="117">
        <v>5.1408000000000001E-3</v>
      </c>
      <c r="I1887" s="117">
        <v>6.1189968000000001E-3</v>
      </c>
      <c r="J1887" s="117">
        <v>0</v>
      </c>
      <c r="K1887" s="117">
        <v>0.25402999999999998</v>
      </c>
      <c r="L1887" s="116">
        <v>1.9099999999999997</v>
      </c>
      <c r="M1887" s="115">
        <v>0</v>
      </c>
      <c r="N1887" s="114">
        <v>3.2040061000000002E-2</v>
      </c>
      <c r="O1887" s="114">
        <v>3.0547292E-2</v>
      </c>
      <c r="P1887" s="114">
        <v>1.4927696999999999E-3</v>
      </c>
      <c r="Q1887" s="114">
        <v>0</v>
      </c>
      <c r="R1887" s="113">
        <v>1.8313724000000002E-6</v>
      </c>
      <c r="S1887" s="112">
        <v>5.5205981150000001E-9</v>
      </c>
      <c r="T1887" s="112">
        <v>0</v>
      </c>
      <c r="U1887" s="122">
        <v>5.6380303999999997E-5</v>
      </c>
      <c r="V1887" s="110"/>
      <c r="W1887" s="140"/>
      <c r="X1887" s="76" t="s">
        <v>7797</v>
      </c>
      <c r="Y1887" s="76"/>
      <c r="Z1887" s="76"/>
      <c r="AA1887" s="108"/>
    </row>
    <row r="1888" spans="1:27" ht="14.5" customHeight="1">
      <c r="B1888" s="119" t="s">
        <v>7624</v>
      </c>
      <c r="C1888" s="133" t="s">
        <v>7968</v>
      </c>
      <c r="D1888" s="133" t="s">
        <v>7967</v>
      </c>
      <c r="G1888" s="131"/>
      <c r="H1888" s="131"/>
      <c r="I1888" s="131"/>
      <c r="J1888" s="131"/>
      <c r="K1888" s="131"/>
      <c r="L1888" s="131"/>
      <c r="M1888" s="100"/>
      <c r="N1888" s="41"/>
      <c r="O1888" s="41"/>
      <c r="V1888" s="130"/>
      <c r="W1888" s="139"/>
      <c r="X1888" s="76"/>
      <c r="Y1888" s="76"/>
      <c r="Z1888" s="76"/>
      <c r="AA1888" s="108"/>
    </row>
    <row r="1889" spans="1:27" ht="14.5" customHeight="1">
      <c r="A1889" s="41" t="s">
        <v>7966</v>
      </c>
      <c r="B1889" s="119" t="s">
        <v>7624</v>
      </c>
      <c r="C1889" s="120" t="s">
        <v>7965</v>
      </c>
      <c r="D1889" s="135" t="s">
        <v>7952</v>
      </c>
      <c r="E1889" s="119" t="s">
        <v>6570</v>
      </c>
      <c r="F1889" s="118" t="s">
        <v>7964</v>
      </c>
      <c r="G1889" s="117">
        <v>0.4378085652</v>
      </c>
      <c r="H1889" s="117">
        <v>6.1812000000000004E-3</v>
      </c>
      <c r="I1889" s="117">
        <v>7.3573652000000003E-3</v>
      </c>
      <c r="J1889" s="117">
        <v>0</v>
      </c>
      <c r="K1889" s="117">
        <v>0.42426999999999998</v>
      </c>
      <c r="L1889" s="116">
        <v>3.1899999999999995</v>
      </c>
      <c r="M1889" s="115">
        <v>0</v>
      </c>
      <c r="N1889" s="114">
        <v>5.3030613999999997E-2</v>
      </c>
      <c r="O1889" s="114">
        <v>5.0559266999999998E-2</v>
      </c>
      <c r="P1889" s="114">
        <v>2.471347E-3</v>
      </c>
      <c r="Q1889" s="114">
        <v>0</v>
      </c>
      <c r="R1889" s="113">
        <v>3.0311311000000002E-6</v>
      </c>
      <c r="S1889" s="112">
        <v>9.1395970350000003E-9</v>
      </c>
      <c r="T1889" s="112">
        <v>0</v>
      </c>
      <c r="U1889" s="122">
        <v>9.2702426E-5</v>
      </c>
      <c r="V1889" s="110"/>
      <c r="W1889" s="140"/>
      <c r="X1889" s="76" t="s">
        <v>7797</v>
      </c>
      <c r="Y1889" s="76"/>
      <c r="Z1889" s="76"/>
      <c r="AA1889" s="108"/>
    </row>
    <row r="1890" spans="1:27" ht="14.5" customHeight="1">
      <c r="A1890" s="41" t="s">
        <v>7963</v>
      </c>
      <c r="B1890" s="119" t="s">
        <v>7624</v>
      </c>
      <c r="C1890" s="120" t="s">
        <v>7962</v>
      </c>
      <c r="D1890" s="135" t="s">
        <v>7952</v>
      </c>
      <c r="E1890" s="119" t="s">
        <v>6570</v>
      </c>
      <c r="F1890" s="118" t="s">
        <v>7961</v>
      </c>
      <c r="G1890" s="117">
        <v>0.1944185652</v>
      </c>
      <c r="H1890" s="117">
        <v>6.1812000000000004E-3</v>
      </c>
      <c r="I1890" s="117">
        <v>7.3573652000000003E-3</v>
      </c>
      <c r="J1890" s="117">
        <v>0</v>
      </c>
      <c r="K1890" s="117">
        <v>0.18088000000000001</v>
      </c>
      <c r="L1890" s="116">
        <v>1.36</v>
      </c>
      <c r="M1890" s="115">
        <v>0</v>
      </c>
      <c r="N1890" s="114">
        <v>2.3318403000000001E-2</v>
      </c>
      <c r="O1890" s="114">
        <v>2.2232623999999999E-2</v>
      </c>
      <c r="P1890" s="114">
        <v>1.0857796E-3</v>
      </c>
      <c r="Q1890" s="114">
        <v>0</v>
      </c>
      <c r="R1890" s="113">
        <v>1.3328910999999999E-6</v>
      </c>
      <c r="S1890" s="112">
        <v>4.0154570400000002E-9</v>
      </c>
      <c r="T1890" s="112">
        <v>0</v>
      </c>
      <c r="U1890" s="122">
        <v>4.1677169999999999E-5</v>
      </c>
      <c r="V1890" s="110"/>
      <c r="W1890" s="140"/>
      <c r="X1890" s="76" t="s">
        <v>7797</v>
      </c>
      <c r="Y1890" s="76"/>
      <c r="Z1890" s="76"/>
      <c r="AA1890" s="108"/>
    </row>
    <row r="1891" spans="1:27" ht="14.5" customHeight="1">
      <c r="A1891" s="41" t="s">
        <v>7960</v>
      </c>
      <c r="B1891" s="119" t="s">
        <v>7624</v>
      </c>
      <c r="C1891" s="120" t="s">
        <v>7959</v>
      </c>
      <c r="D1891" s="135" t="s">
        <v>7952</v>
      </c>
      <c r="E1891" s="119" t="s">
        <v>6570</v>
      </c>
      <c r="F1891" s="118" t="s">
        <v>7958</v>
      </c>
      <c r="G1891" s="117">
        <v>0.37626823799999998</v>
      </c>
      <c r="H1891" s="117">
        <v>8.4455999999999993E-3</v>
      </c>
      <c r="I1891" s="117">
        <v>1.0052637999999999E-2</v>
      </c>
      <c r="J1891" s="117">
        <v>0</v>
      </c>
      <c r="K1891" s="117">
        <v>0.35776999999999998</v>
      </c>
      <c r="L1891" s="116">
        <v>2.6899999999999995</v>
      </c>
      <c r="M1891" s="115">
        <v>0</v>
      </c>
      <c r="N1891" s="114">
        <v>4.5365754000000001E-2</v>
      </c>
      <c r="O1891" s="114">
        <v>4.3252437999999997E-2</v>
      </c>
      <c r="P1891" s="114">
        <v>2.1133164999999998E-3</v>
      </c>
      <c r="Q1891" s="114">
        <v>0</v>
      </c>
      <c r="R1891" s="113">
        <v>2.5930718E-6</v>
      </c>
      <c r="S1891" s="112">
        <v>7.8155197849999988E-9</v>
      </c>
      <c r="T1891" s="112">
        <v>0</v>
      </c>
      <c r="U1891" s="122">
        <v>8.0137338999999996E-5</v>
      </c>
      <c r="V1891" s="110"/>
      <c r="W1891" s="140"/>
      <c r="X1891" s="76" t="s">
        <v>7797</v>
      </c>
      <c r="Y1891" s="76"/>
      <c r="Z1891" s="76"/>
      <c r="AA1891" s="108"/>
    </row>
    <row r="1892" spans="1:27" ht="14.5" customHeight="1">
      <c r="A1892" s="41" t="s">
        <v>7957</v>
      </c>
      <c r="B1892" s="119" t="s">
        <v>7624</v>
      </c>
      <c r="C1892" s="120" t="s">
        <v>7956</v>
      </c>
      <c r="D1892" s="135" t="s">
        <v>7952</v>
      </c>
      <c r="E1892" s="119" t="s">
        <v>6570</v>
      </c>
      <c r="F1892" s="118" t="s">
        <v>7955</v>
      </c>
      <c r="G1892" s="117">
        <v>0.1944185652</v>
      </c>
      <c r="H1892" s="117">
        <v>6.1812000000000004E-3</v>
      </c>
      <c r="I1892" s="117">
        <v>7.3573652000000003E-3</v>
      </c>
      <c r="J1892" s="117">
        <v>0</v>
      </c>
      <c r="K1892" s="117">
        <v>0.18088000000000001</v>
      </c>
      <c r="L1892" s="116">
        <v>1.36</v>
      </c>
      <c r="M1892" s="115">
        <v>0</v>
      </c>
      <c r="N1892" s="114">
        <v>2.3318403000000001E-2</v>
      </c>
      <c r="O1892" s="114">
        <v>2.2232623999999999E-2</v>
      </c>
      <c r="P1892" s="114">
        <v>1.0857796E-3</v>
      </c>
      <c r="Q1892" s="114">
        <v>0</v>
      </c>
      <c r="R1892" s="113">
        <v>1.3328910999999999E-6</v>
      </c>
      <c r="S1892" s="112">
        <v>4.0154570400000002E-9</v>
      </c>
      <c r="T1892" s="112">
        <v>0</v>
      </c>
      <c r="U1892" s="122">
        <v>4.1677169999999999E-5</v>
      </c>
      <c r="V1892" s="110"/>
      <c r="W1892" s="140"/>
      <c r="X1892" s="76" t="s">
        <v>7797</v>
      </c>
      <c r="Y1892" s="76"/>
      <c r="Z1892" s="76"/>
      <c r="AA1892" s="108"/>
    </row>
    <row r="1893" spans="1:27" ht="14.5" customHeight="1">
      <c r="A1893" s="41" t="s">
        <v>7954</v>
      </c>
      <c r="B1893" s="119" t="s">
        <v>7624</v>
      </c>
      <c r="C1893" s="120" t="s">
        <v>7953</v>
      </c>
      <c r="D1893" s="135" t="s">
        <v>7952</v>
      </c>
      <c r="E1893" s="119" t="s">
        <v>6570</v>
      </c>
      <c r="F1893" s="118" t="s">
        <v>7951</v>
      </c>
      <c r="G1893" s="117">
        <v>0.24296879119999998</v>
      </c>
      <c r="H1893" s="117">
        <v>6.4872000000000003E-3</v>
      </c>
      <c r="I1893" s="117">
        <v>7.7215911999999999E-3</v>
      </c>
      <c r="J1893" s="117">
        <v>0</v>
      </c>
      <c r="K1893" s="117">
        <v>0.22875999999999999</v>
      </c>
      <c r="L1893" s="116">
        <v>1.7199999999999998</v>
      </c>
      <c r="M1893" s="115">
        <v>0</v>
      </c>
      <c r="N1893" s="114">
        <v>2.9224676000000002E-2</v>
      </c>
      <c r="O1893" s="114">
        <v>2.7863550000000001E-2</v>
      </c>
      <c r="P1893" s="114">
        <v>1.3611259E-3</v>
      </c>
      <c r="Q1893" s="114">
        <v>0</v>
      </c>
      <c r="R1893" s="113">
        <v>1.6704766E-6</v>
      </c>
      <c r="S1893" s="112">
        <v>5.0337495799999997E-9</v>
      </c>
      <c r="T1893" s="112">
        <v>0</v>
      </c>
      <c r="U1893" s="122">
        <v>5.1900904000000001E-5</v>
      </c>
      <c r="V1893" s="110"/>
      <c r="W1893" s="140"/>
      <c r="X1893" s="76" t="s">
        <v>7797</v>
      </c>
      <c r="Y1893" s="76"/>
      <c r="Z1893" s="76"/>
      <c r="AA1893" s="108"/>
    </row>
    <row r="1894" spans="1:27" ht="14.5" customHeight="1">
      <c r="B1894" s="119" t="s">
        <v>7624</v>
      </c>
      <c r="C1894" s="133" t="s">
        <v>7950</v>
      </c>
      <c r="D1894" s="133" t="s">
        <v>7949</v>
      </c>
      <c r="G1894" s="131"/>
      <c r="H1894" s="131"/>
      <c r="I1894" s="131"/>
      <c r="J1894" s="131"/>
      <c r="K1894" s="131"/>
      <c r="L1894" s="131"/>
      <c r="M1894" s="100"/>
      <c r="N1894" s="41"/>
      <c r="O1894" s="41"/>
      <c r="V1894" s="130"/>
      <c r="W1894" s="139"/>
      <c r="X1894" s="76"/>
      <c r="Y1894" s="76"/>
      <c r="Z1894" s="76"/>
      <c r="AA1894" s="108"/>
    </row>
    <row r="1895" spans="1:27" ht="14.5" customHeight="1">
      <c r="A1895" s="41" t="s">
        <v>7948</v>
      </c>
      <c r="B1895" s="119" t="s">
        <v>7624</v>
      </c>
      <c r="C1895" s="120" t="s">
        <v>7947</v>
      </c>
      <c r="D1895" s="135" t="s">
        <v>7877</v>
      </c>
      <c r="E1895" s="119" t="s">
        <v>6570</v>
      </c>
      <c r="F1895" s="118" t="s">
        <v>7946</v>
      </c>
      <c r="G1895" s="117">
        <v>0.448326803</v>
      </c>
      <c r="H1895" s="117">
        <v>1.4626800000000001E-2</v>
      </c>
      <c r="I1895" s="117">
        <v>1.7410003E-2</v>
      </c>
      <c r="J1895" s="117">
        <v>0</v>
      </c>
      <c r="K1895" s="117">
        <v>0.41628999999999999</v>
      </c>
      <c r="L1895" s="116">
        <v>3.13</v>
      </c>
      <c r="M1895" s="115">
        <v>0</v>
      </c>
      <c r="N1895" s="114">
        <v>5.3746871000000002E-2</v>
      </c>
      <c r="O1895" s="114">
        <v>5.1244343999999997E-2</v>
      </c>
      <c r="P1895" s="114">
        <v>2.5025266999999999E-3</v>
      </c>
      <c r="Q1895" s="114">
        <v>0</v>
      </c>
      <c r="R1895" s="113">
        <v>3.0722028999999999E-6</v>
      </c>
      <c r="S1895" s="112">
        <v>9.2549064449999992E-9</v>
      </c>
      <c r="T1895" s="112">
        <v>0</v>
      </c>
      <c r="U1895" s="122">
        <v>9.6162468000000005E-5</v>
      </c>
      <c r="V1895" s="110"/>
      <c r="W1895" s="140"/>
      <c r="X1895" s="76" t="s">
        <v>7797</v>
      </c>
      <c r="Y1895" s="76"/>
      <c r="Z1895" s="76"/>
      <c r="AA1895" s="108"/>
    </row>
    <row r="1896" spans="1:27" ht="14.5" customHeight="1">
      <c r="A1896" s="41" t="s">
        <v>7945</v>
      </c>
      <c r="B1896" s="119" t="s">
        <v>7624</v>
      </c>
      <c r="C1896" s="120" t="s">
        <v>7944</v>
      </c>
      <c r="D1896" s="135" t="s">
        <v>7877</v>
      </c>
      <c r="E1896" s="119" t="s">
        <v>6570</v>
      </c>
      <c r="F1896" s="118" t="s">
        <v>7943</v>
      </c>
      <c r="G1896" s="117">
        <v>3.7398610999999998E-2</v>
      </c>
      <c r="H1896" s="117">
        <v>1.7074800000000001E-2</v>
      </c>
      <c r="I1896" s="117">
        <v>2.0323811000000001E-2</v>
      </c>
      <c r="J1896" s="117">
        <v>0</v>
      </c>
      <c r="K1896" s="117">
        <v>0</v>
      </c>
      <c r="L1896" s="116">
        <v>0</v>
      </c>
      <c r="M1896" s="115">
        <v>0</v>
      </c>
      <c r="N1896" s="114">
        <v>3.4176047000000001E-3</v>
      </c>
      <c r="O1896" s="114">
        <v>3.2627231E-3</v>
      </c>
      <c r="P1896" s="114">
        <v>1.5488160000000001E-4</v>
      </c>
      <c r="Q1896" s="114">
        <v>0</v>
      </c>
      <c r="R1896" s="113">
        <v>1.9560689999999999E-7</v>
      </c>
      <c r="S1896" s="112">
        <v>5.7278700000000002E-10</v>
      </c>
      <c r="T1896" s="112">
        <v>0</v>
      </c>
      <c r="U1896" s="122">
        <v>1.0377589E-5</v>
      </c>
      <c r="V1896" s="110"/>
      <c r="W1896" s="140"/>
      <c r="X1896" s="76" t="s">
        <v>7797</v>
      </c>
      <c r="Y1896" s="76"/>
      <c r="Z1896" s="76"/>
      <c r="AA1896" s="108"/>
    </row>
    <row r="1897" spans="1:27" ht="14.5" customHeight="1">
      <c r="A1897" s="41" t="s">
        <v>7942</v>
      </c>
      <c r="B1897" s="119" t="s">
        <v>7624</v>
      </c>
      <c r="C1897" s="120" t="s">
        <v>7941</v>
      </c>
      <c r="D1897" s="135" t="s">
        <v>7877</v>
      </c>
      <c r="E1897" s="119" t="s">
        <v>6570</v>
      </c>
      <c r="F1897" s="118" t="s">
        <v>7940</v>
      </c>
      <c r="G1897" s="117">
        <v>1.5683288399999998E-2</v>
      </c>
      <c r="H1897" s="117">
        <v>7.1603999999999999E-3</v>
      </c>
      <c r="I1897" s="117">
        <v>8.5228883999999994E-3</v>
      </c>
      <c r="J1897" s="117">
        <v>0</v>
      </c>
      <c r="K1897" s="117">
        <v>0</v>
      </c>
      <c r="L1897" s="116">
        <v>0</v>
      </c>
      <c r="M1897" s="115">
        <v>0</v>
      </c>
      <c r="N1897" s="114">
        <v>1.4331890999999999E-3</v>
      </c>
      <c r="O1897" s="114">
        <v>1.3682386999999999E-3</v>
      </c>
      <c r="P1897" s="121">
        <v>6.4950350000000004E-5</v>
      </c>
      <c r="Q1897" s="114">
        <v>0</v>
      </c>
      <c r="R1897" s="113">
        <v>8.2028699999999997E-8</v>
      </c>
      <c r="S1897" s="112">
        <v>2.4020099999999996E-10</v>
      </c>
      <c r="T1897" s="112">
        <v>0</v>
      </c>
      <c r="U1897" s="122">
        <v>4.3518923000000002E-6</v>
      </c>
      <c r="V1897" s="110"/>
      <c r="W1897" s="140"/>
      <c r="X1897" s="76" t="s">
        <v>7797</v>
      </c>
      <c r="Y1897" s="76"/>
      <c r="Z1897" s="76"/>
      <c r="AA1897" s="108"/>
    </row>
    <row r="1898" spans="1:27" ht="14.5" customHeight="1">
      <c r="A1898" s="41" t="s">
        <v>7939</v>
      </c>
      <c r="B1898" s="119" t="s">
        <v>7624</v>
      </c>
      <c r="C1898" s="120" t="s">
        <v>7938</v>
      </c>
      <c r="D1898" s="135" t="s">
        <v>7877</v>
      </c>
      <c r="E1898" s="119" t="s">
        <v>6570</v>
      </c>
      <c r="F1898" s="118" t="s">
        <v>7937</v>
      </c>
      <c r="G1898" s="117">
        <v>0.448584441</v>
      </c>
      <c r="H1898" s="117">
        <v>1.4137200000000001E-2</v>
      </c>
      <c r="I1898" s="117">
        <v>1.6827241E-2</v>
      </c>
      <c r="J1898" s="117">
        <v>0</v>
      </c>
      <c r="K1898" s="117">
        <v>0.41761999999999999</v>
      </c>
      <c r="L1898" s="116">
        <v>3.1399999999999997</v>
      </c>
      <c r="M1898" s="115">
        <v>0</v>
      </c>
      <c r="N1898" s="114">
        <v>5.3811236999999998E-2</v>
      </c>
      <c r="O1898" s="114">
        <v>5.1305580000000003E-2</v>
      </c>
      <c r="P1898" s="114">
        <v>2.5056571000000001E-3</v>
      </c>
      <c r="Q1898" s="114">
        <v>0</v>
      </c>
      <c r="R1898" s="113">
        <v>3.0758740999999997E-6</v>
      </c>
      <c r="S1898" s="112">
        <v>9.2664832100000017E-9</v>
      </c>
      <c r="T1898" s="112">
        <v>0</v>
      </c>
      <c r="U1898" s="122">
        <v>9.6143729000000005E-5</v>
      </c>
      <c r="V1898" s="110"/>
      <c r="W1898" s="140"/>
      <c r="X1898" s="76" t="s">
        <v>7797</v>
      </c>
      <c r="Y1898" s="76"/>
      <c r="Z1898" s="76"/>
      <c r="AA1898" s="108"/>
    </row>
    <row r="1899" spans="1:27" ht="14.5" customHeight="1">
      <c r="A1899" s="41" t="s">
        <v>7936</v>
      </c>
      <c r="B1899" s="119" t="s">
        <v>7624</v>
      </c>
      <c r="C1899" s="120" t="s">
        <v>7935</v>
      </c>
      <c r="D1899" s="135" t="s">
        <v>7877</v>
      </c>
      <c r="E1899" s="119" t="s">
        <v>6570</v>
      </c>
      <c r="F1899" s="118" t="s">
        <v>7934</v>
      </c>
      <c r="G1899" s="117">
        <v>3.016017E-2</v>
      </c>
      <c r="H1899" s="117">
        <v>1.3769999999999999E-2</v>
      </c>
      <c r="I1899" s="117">
        <v>1.6390169999999999E-2</v>
      </c>
      <c r="J1899" s="117">
        <v>0</v>
      </c>
      <c r="K1899" s="117">
        <v>0</v>
      </c>
      <c r="L1899" s="116">
        <v>0</v>
      </c>
      <c r="M1899" s="115">
        <v>0</v>
      </c>
      <c r="N1899" s="114">
        <v>2.7561328E-3</v>
      </c>
      <c r="O1899" s="114">
        <v>2.6312282999999999E-3</v>
      </c>
      <c r="P1899" s="114">
        <v>1.2490451999999999E-4</v>
      </c>
      <c r="Q1899" s="114">
        <v>0</v>
      </c>
      <c r="R1899" s="113">
        <v>1.577475E-7</v>
      </c>
      <c r="S1899" s="112">
        <v>4.6192500000000004E-10</v>
      </c>
      <c r="T1899" s="112">
        <v>0</v>
      </c>
      <c r="U1899" s="122">
        <v>8.3690236999999998E-6</v>
      </c>
      <c r="V1899" s="110"/>
      <c r="W1899" s="140"/>
      <c r="X1899" s="76" t="s">
        <v>7797</v>
      </c>
      <c r="Y1899" s="76"/>
      <c r="Z1899" s="76"/>
      <c r="AA1899" s="108"/>
    </row>
    <row r="1900" spans="1:27" ht="14.5" customHeight="1">
      <c r="A1900" s="41" t="s">
        <v>7933</v>
      </c>
      <c r="B1900" s="119" t="s">
        <v>7624</v>
      </c>
      <c r="C1900" s="120" t="s">
        <v>7932</v>
      </c>
      <c r="D1900" s="135" t="s">
        <v>7877</v>
      </c>
      <c r="E1900" s="119" t="s">
        <v>6570</v>
      </c>
      <c r="F1900" s="118" t="s">
        <v>7931</v>
      </c>
      <c r="G1900" s="117">
        <v>0.35237004600000005</v>
      </c>
      <c r="H1900" s="117">
        <v>1.08936E-2</v>
      </c>
      <c r="I1900" s="117">
        <v>1.2966446E-2</v>
      </c>
      <c r="J1900" s="117">
        <v>0</v>
      </c>
      <c r="K1900" s="117">
        <v>0.32851000000000002</v>
      </c>
      <c r="L1900" s="116">
        <v>2.4700000000000002</v>
      </c>
      <c r="M1900" s="115">
        <v>0</v>
      </c>
      <c r="N1900" s="114">
        <v>4.2283774000000003E-2</v>
      </c>
      <c r="O1900" s="114">
        <v>4.0314823E-2</v>
      </c>
      <c r="P1900" s="114">
        <v>1.9689508E-3</v>
      </c>
      <c r="Q1900" s="114">
        <v>0</v>
      </c>
      <c r="R1900" s="113">
        <v>2.4169558000000001E-6</v>
      </c>
      <c r="S1900" s="112">
        <v>7.2816229549999991E-9</v>
      </c>
      <c r="T1900" s="112">
        <v>0</v>
      </c>
      <c r="U1900" s="122">
        <v>7.5490982000000004E-5</v>
      </c>
      <c r="V1900" s="110"/>
      <c r="W1900" s="140"/>
      <c r="X1900" s="76" t="s">
        <v>7797</v>
      </c>
      <c r="Y1900" s="76"/>
      <c r="Z1900" s="76"/>
      <c r="AA1900" s="108"/>
    </row>
    <row r="1901" spans="1:27" ht="14.5" customHeight="1">
      <c r="A1901" s="41" t="s">
        <v>7930</v>
      </c>
      <c r="B1901" s="119" t="s">
        <v>7624</v>
      </c>
      <c r="C1901" s="120" t="s">
        <v>7929</v>
      </c>
      <c r="D1901" s="135" t="s">
        <v>7877</v>
      </c>
      <c r="E1901" s="119" t="s">
        <v>6570</v>
      </c>
      <c r="F1901" s="118" t="s">
        <v>7928</v>
      </c>
      <c r="G1901" s="117">
        <v>0.41595240699999997</v>
      </c>
      <c r="H1901" s="117">
        <v>1.13832E-2</v>
      </c>
      <c r="I1901" s="117">
        <v>1.3549207000000001E-2</v>
      </c>
      <c r="J1901" s="117">
        <v>0</v>
      </c>
      <c r="K1901" s="117">
        <v>0.39101999999999998</v>
      </c>
      <c r="L1901" s="116">
        <v>2.9399999999999995</v>
      </c>
      <c r="M1901" s="115">
        <v>0</v>
      </c>
      <c r="N1901" s="114">
        <v>5.0012774000000003E-2</v>
      </c>
      <c r="O1901" s="114">
        <v>4.7683525999999997E-2</v>
      </c>
      <c r="P1901" s="114">
        <v>2.3292479999999999E-3</v>
      </c>
      <c r="Q1901" s="114">
        <v>0</v>
      </c>
      <c r="R1901" s="113">
        <v>2.8587246000000001E-6</v>
      </c>
      <c r="S1901" s="112">
        <v>8.61408291E-9</v>
      </c>
      <c r="T1901" s="112">
        <v>0</v>
      </c>
      <c r="U1901" s="122">
        <v>8.8893394000000002E-5</v>
      </c>
      <c r="V1901" s="110"/>
      <c r="W1901" s="140"/>
      <c r="X1901" s="76" t="s">
        <v>7797</v>
      </c>
      <c r="Y1901" s="76"/>
      <c r="Z1901" s="76"/>
      <c r="AA1901" s="108"/>
    </row>
    <row r="1902" spans="1:27" ht="14.5" customHeight="1">
      <c r="A1902" s="41" t="s">
        <v>7927</v>
      </c>
      <c r="B1902" s="119" t="s">
        <v>7624</v>
      </c>
      <c r="C1902" s="120" t="s">
        <v>7926</v>
      </c>
      <c r="D1902" s="135" t="s">
        <v>7877</v>
      </c>
      <c r="E1902" s="119" t="s">
        <v>6570</v>
      </c>
      <c r="F1902" s="118" t="s">
        <v>7925</v>
      </c>
      <c r="G1902" s="117">
        <v>0.45461647500000002</v>
      </c>
      <c r="H1902" s="117">
        <v>1.6891199999999999E-2</v>
      </c>
      <c r="I1902" s="117">
        <v>2.0105274999999999E-2</v>
      </c>
      <c r="J1902" s="117">
        <v>0</v>
      </c>
      <c r="K1902" s="117">
        <v>0.41761999999999999</v>
      </c>
      <c r="L1902" s="116">
        <v>3.1399999999999997</v>
      </c>
      <c r="M1902" s="115">
        <v>0</v>
      </c>
      <c r="N1902" s="114">
        <v>5.4362463999999999E-2</v>
      </c>
      <c r="O1902" s="114">
        <v>5.1831825999999998E-2</v>
      </c>
      <c r="P1902" s="114">
        <v>2.530638E-3</v>
      </c>
      <c r="Q1902" s="114">
        <v>0</v>
      </c>
      <c r="R1902" s="113">
        <v>3.1074236000000002E-6</v>
      </c>
      <c r="S1902" s="112">
        <v>9.3588682100000005E-9</v>
      </c>
      <c r="T1902" s="112">
        <v>0</v>
      </c>
      <c r="U1902" s="122">
        <v>9.7817533999999996E-5</v>
      </c>
      <c r="V1902" s="110"/>
      <c r="W1902" s="140"/>
      <c r="X1902" s="76" t="s">
        <v>7797</v>
      </c>
      <c r="Y1902" s="76"/>
      <c r="Z1902" s="76"/>
      <c r="AA1902" s="108"/>
    </row>
    <row r="1903" spans="1:27" ht="14.5" customHeight="1">
      <c r="A1903" s="41" t="s">
        <v>7924</v>
      </c>
      <c r="B1903" s="119" t="s">
        <v>7624</v>
      </c>
      <c r="C1903" s="120" t="s">
        <v>7923</v>
      </c>
      <c r="D1903" s="135" t="s">
        <v>7877</v>
      </c>
      <c r="E1903" s="119" t="s">
        <v>6570</v>
      </c>
      <c r="F1903" s="118" t="s">
        <v>7922</v>
      </c>
      <c r="G1903" s="117">
        <v>1.9570599000000001E-2</v>
      </c>
      <c r="H1903" s="117">
        <v>8.9352000000000008E-3</v>
      </c>
      <c r="I1903" s="117">
        <v>1.0635399E-2</v>
      </c>
      <c r="J1903" s="117">
        <v>0</v>
      </c>
      <c r="K1903" s="117">
        <v>0</v>
      </c>
      <c r="L1903" s="116">
        <v>0</v>
      </c>
      <c r="M1903" s="115">
        <v>0</v>
      </c>
      <c r="N1903" s="114">
        <v>1.788424E-3</v>
      </c>
      <c r="O1903" s="114">
        <v>1.7073748000000001E-3</v>
      </c>
      <c r="P1903" s="121">
        <v>8.1049154999999993E-5</v>
      </c>
      <c r="Q1903" s="114">
        <v>0</v>
      </c>
      <c r="R1903" s="113">
        <v>1.023606E-7</v>
      </c>
      <c r="S1903" s="112">
        <v>2.9973799999999997E-10</v>
      </c>
      <c r="T1903" s="112">
        <v>0</v>
      </c>
      <c r="U1903" s="122">
        <v>5.4305665000000002E-6</v>
      </c>
      <c r="V1903" s="110"/>
      <c r="W1903" s="140"/>
      <c r="X1903" s="76" t="s">
        <v>7797</v>
      </c>
      <c r="Y1903" s="76"/>
      <c r="Z1903" s="76"/>
      <c r="AA1903" s="108"/>
    </row>
    <row r="1904" spans="1:27" ht="14.5" customHeight="1">
      <c r="A1904" s="41" t="s">
        <v>7921</v>
      </c>
      <c r="B1904" s="119" t="s">
        <v>7624</v>
      </c>
      <c r="C1904" s="120" t="s">
        <v>7920</v>
      </c>
      <c r="D1904" s="135" t="s">
        <v>7877</v>
      </c>
      <c r="E1904" s="119" t="s">
        <v>6570</v>
      </c>
      <c r="F1904" s="118" t="s">
        <v>7919</v>
      </c>
      <c r="G1904" s="117">
        <v>0.32977049800000002</v>
      </c>
      <c r="H1904" s="117">
        <v>1.15056E-2</v>
      </c>
      <c r="I1904" s="117">
        <v>1.3694898E-2</v>
      </c>
      <c r="J1904" s="117">
        <v>0</v>
      </c>
      <c r="K1904" s="117">
        <v>0.30457000000000001</v>
      </c>
      <c r="L1904" s="116">
        <v>2.29</v>
      </c>
      <c r="M1904" s="115">
        <v>0</v>
      </c>
      <c r="N1904" s="114">
        <v>3.9483756000000002E-2</v>
      </c>
      <c r="O1904" s="114">
        <v>3.7645538999999999E-2</v>
      </c>
      <c r="P1904" s="114">
        <v>1.8382168E-3</v>
      </c>
      <c r="Q1904" s="114">
        <v>0</v>
      </c>
      <c r="R1904" s="113">
        <v>2.2569268000000002E-6</v>
      </c>
      <c r="S1904" s="112">
        <v>6.7981391849999998E-9</v>
      </c>
      <c r="T1904" s="112">
        <v>0</v>
      </c>
      <c r="U1904" s="122">
        <v>7.0844061000000002E-5</v>
      </c>
      <c r="V1904" s="110"/>
      <c r="W1904" s="140"/>
      <c r="X1904" s="76" t="s">
        <v>7797</v>
      </c>
      <c r="Y1904" s="76"/>
      <c r="Z1904" s="76"/>
      <c r="AA1904" s="108"/>
    </row>
    <row r="1905" spans="1:27" ht="14.5" customHeight="1">
      <c r="A1905" s="41" t="s">
        <v>7918</v>
      </c>
      <c r="B1905" s="119" t="s">
        <v>7624</v>
      </c>
      <c r="C1905" s="120" t="s">
        <v>7917</v>
      </c>
      <c r="D1905" s="135" t="s">
        <v>7877</v>
      </c>
      <c r="E1905" s="119" t="s">
        <v>6570</v>
      </c>
      <c r="F1905" s="118" t="s">
        <v>7916</v>
      </c>
      <c r="G1905" s="117">
        <v>1.9436554000000002E-2</v>
      </c>
      <c r="H1905" s="117">
        <v>8.8739999999999999E-3</v>
      </c>
      <c r="I1905" s="117">
        <v>1.0562554E-2</v>
      </c>
      <c r="J1905" s="117">
        <v>0</v>
      </c>
      <c r="K1905" s="117">
        <v>0</v>
      </c>
      <c r="L1905" s="116">
        <v>0</v>
      </c>
      <c r="M1905" s="115">
        <v>0</v>
      </c>
      <c r="N1905" s="114">
        <v>1.7761744999999999E-3</v>
      </c>
      <c r="O1905" s="114">
        <v>1.6956804999999999E-3</v>
      </c>
      <c r="P1905" s="121">
        <v>8.0494024000000005E-5</v>
      </c>
      <c r="Q1905" s="114">
        <v>0</v>
      </c>
      <c r="R1905" s="113">
        <v>1.016595E-7</v>
      </c>
      <c r="S1905" s="112">
        <v>2.9768499999999999E-10</v>
      </c>
      <c r="T1905" s="112">
        <v>0</v>
      </c>
      <c r="U1905" s="122">
        <v>5.3933707999999999E-6</v>
      </c>
      <c r="V1905" s="110"/>
      <c r="W1905" s="140"/>
      <c r="X1905" s="76" t="s">
        <v>7797</v>
      </c>
      <c r="Y1905" s="76"/>
      <c r="Z1905" s="76"/>
      <c r="AA1905" s="108"/>
    </row>
    <row r="1906" spans="1:27" ht="14.5" customHeight="1">
      <c r="A1906" s="41" t="s">
        <v>7915</v>
      </c>
      <c r="B1906" s="119" t="s">
        <v>7624</v>
      </c>
      <c r="C1906" s="120" t="s">
        <v>7914</v>
      </c>
      <c r="D1906" s="135" t="s">
        <v>7877</v>
      </c>
      <c r="E1906" s="119" t="s">
        <v>6570</v>
      </c>
      <c r="F1906" s="118" t="s">
        <v>7913</v>
      </c>
      <c r="G1906" s="117">
        <v>1.5951378799999999E-2</v>
      </c>
      <c r="H1906" s="117">
        <v>7.2827999999999999E-3</v>
      </c>
      <c r="I1906" s="117">
        <v>8.6685788E-3</v>
      </c>
      <c r="J1906" s="117">
        <v>0</v>
      </c>
      <c r="K1906" s="117">
        <v>0</v>
      </c>
      <c r="L1906" s="116">
        <v>0</v>
      </c>
      <c r="M1906" s="115">
        <v>0</v>
      </c>
      <c r="N1906" s="114">
        <v>1.457688E-3</v>
      </c>
      <c r="O1906" s="114">
        <v>1.3916274E-3</v>
      </c>
      <c r="P1906" s="121">
        <v>6.6060613000000005E-5</v>
      </c>
      <c r="Q1906" s="114">
        <v>0</v>
      </c>
      <c r="R1906" s="113">
        <v>8.3430900000000009E-8</v>
      </c>
      <c r="S1906" s="112">
        <v>2.4430699999999998E-10</v>
      </c>
      <c r="T1906" s="112">
        <v>0</v>
      </c>
      <c r="U1906" s="122">
        <v>4.4262837E-6</v>
      </c>
      <c r="V1906" s="110"/>
      <c r="W1906" s="140"/>
      <c r="X1906" s="76" t="s">
        <v>7797</v>
      </c>
      <c r="Y1906" s="76"/>
      <c r="Z1906" s="76"/>
      <c r="AA1906" s="108"/>
    </row>
    <row r="1907" spans="1:27" ht="14.5" customHeight="1">
      <c r="A1907" s="41" t="s">
        <v>7912</v>
      </c>
      <c r="B1907" s="119" t="s">
        <v>7624</v>
      </c>
      <c r="C1907" s="120" t="s">
        <v>7911</v>
      </c>
      <c r="D1907" s="135" t="s">
        <v>7877</v>
      </c>
      <c r="E1907" s="119" t="s">
        <v>6570</v>
      </c>
      <c r="F1907" s="118" t="s">
        <v>7910</v>
      </c>
      <c r="G1907" s="117">
        <v>0.31337700600000001</v>
      </c>
      <c r="H1907" s="117">
        <v>9.4859999999999996E-3</v>
      </c>
      <c r="I1907" s="117">
        <v>1.1291005999999999E-2</v>
      </c>
      <c r="J1907" s="117">
        <v>0</v>
      </c>
      <c r="K1907" s="117">
        <v>0.29260000000000003</v>
      </c>
      <c r="L1907" s="116">
        <v>2.2000000000000002</v>
      </c>
      <c r="M1907" s="115">
        <v>0</v>
      </c>
      <c r="N1907" s="114">
        <v>3.7618266999999997E-2</v>
      </c>
      <c r="O1907" s="114">
        <v>3.5866512000000003E-2</v>
      </c>
      <c r="P1907" s="114">
        <v>1.7517548E-3</v>
      </c>
      <c r="Q1907" s="114">
        <v>0</v>
      </c>
      <c r="R1907" s="113">
        <v>2.1502705000000001E-6</v>
      </c>
      <c r="S1907" s="112">
        <v>6.4783832999999999E-9</v>
      </c>
      <c r="T1907" s="112">
        <v>0</v>
      </c>
      <c r="U1907" s="122">
        <v>6.7107164999999998E-5</v>
      </c>
      <c r="V1907" s="110"/>
      <c r="W1907" s="140"/>
      <c r="X1907" s="76" t="s">
        <v>7797</v>
      </c>
      <c r="Y1907" s="76"/>
      <c r="Z1907" s="76"/>
      <c r="AA1907" s="108"/>
    </row>
    <row r="1908" spans="1:27" ht="14.5" customHeight="1">
      <c r="A1908" s="41" t="s">
        <v>7909</v>
      </c>
      <c r="B1908" s="119" t="s">
        <v>7624</v>
      </c>
      <c r="C1908" s="120" t="s">
        <v>7908</v>
      </c>
      <c r="D1908" s="135" t="s">
        <v>7877</v>
      </c>
      <c r="E1908" s="119" t="s">
        <v>6570</v>
      </c>
      <c r="F1908" s="118" t="s">
        <v>7907</v>
      </c>
      <c r="G1908" s="117">
        <v>0.20864642959999999</v>
      </c>
      <c r="H1908" s="117">
        <v>5.9975999999999996E-3</v>
      </c>
      <c r="I1908" s="117">
        <v>7.1388296000000004E-3</v>
      </c>
      <c r="J1908" s="117">
        <v>0</v>
      </c>
      <c r="K1908" s="117">
        <v>0.19550999999999999</v>
      </c>
      <c r="L1908" s="116">
        <v>1.4699999999999998</v>
      </c>
      <c r="M1908" s="115">
        <v>0</v>
      </c>
      <c r="N1908" s="114">
        <v>2.5067635000000001E-2</v>
      </c>
      <c r="O1908" s="114">
        <v>2.3900234999999999E-2</v>
      </c>
      <c r="P1908" s="114">
        <v>1.1673997E-3</v>
      </c>
      <c r="Q1908" s="114">
        <v>0</v>
      </c>
      <c r="R1908" s="113">
        <v>1.4328678E-6</v>
      </c>
      <c r="S1908" s="112">
        <v>4.3173064549999999E-9</v>
      </c>
      <c r="T1908" s="112">
        <v>0</v>
      </c>
      <c r="U1908" s="122">
        <v>4.4632675000000002E-5</v>
      </c>
      <c r="V1908" s="110"/>
      <c r="W1908" s="140"/>
      <c r="X1908" s="76" t="s">
        <v>7797</v>
      </c>
      <c r="Y1908" s="76"/>
      <c r="Z1908" s="76"/>
      <c r="AA1908" s="108"/>
    </row>
    <row r="1909" spans="1:27" ht="14.5" customHeight="1">
      <c r="A1909" s="41" t="s">
        <v>7906</v>
      </c>
      <c r="B1909" s="119" t="s">
        <v>7624</v>
      </c>
      <c r="C1909" s="120" t="s">
        <v>7905</v>
      </c>
      <c r="D1909" s="135" t="s">
        <v>7877</v>
      </c>
      <c r="E1909" s="119" t="s">
        <v>6570</v>
      </c>
      <c r="F1909" s="118" t="s">
        <v>7904</v>
      </c>
      <c r="G1909" s="117">
        <v>0.45300793299999997</v>
      </c>
      <c r="H1909" s="117">
        <v>1.6156799999999999E-2</v>
      </c>
      <c r="I1909" s="117">
        <v>1.9231133000000001E-2</v>
      </c>
      <c r="J1909" s="117">
        <v>0</v>
      </c>
      <c r="K1909" s="117">
        <v>0.41761999999999999</v>
      </c>
      <c r="L1909" s="116">
        <v>3.1399999999999997</v>
      </c>
      <c r="M1909" s="115">
        <v>0</v>
      </c>
      <c r="N1909" s="114">
        <v>5.4215470000000002E-2</v>
      </c>
      <c r="O1909" s="114">
        <v>5.1691492999999998E-2</v>
      </c>
      <c r="P1909" s="114">
        <v>2.5239764E-3</v>
      </c>
      <c r="Q1909" s="114">
        <v>0</v>
      </c>
      <c r="R1909" s="113">
        <v>3.0990103999999999E-6</v>
      </c>
      <c r="S1909" s="112">
        <v>9.3342322100000005E-9</v>
      </c>
      <c r="T1909" s="112">
        <v>0</v>
      </c>
      <c r="U1909" s="122">
        <v>9.7371186000000002E-5</v>
      </c>
      <c r="V1909" s="110"/>
      <c r="W1909" s="140"/>
      <c r="X1909" s="76" t="s">
        <v>7797</v>
      </c>
      <c r="Y1909" s="76"/>
      <c r="Z1909" s="76"/>
      <c r="AA1909" s="108"/>
    </row>
    <row r="1910" spans="1:27" ht="14.5" customHeight="1">
      <c r="A1910" s="41" t="s">
        <v>7903</v>
      </c>
      <c r="B1910" s="119" t="s">
        <v>7624</v>
      </c>
      <c r="C1910" s="120" t="s">
        <v>7902</v>
      </c>
      <c r="D1910" s="135" t="s">
        <v>7877</v>
      </c>
      <c r="E1910" s="119" t="s">
        <v>6570</v>
      </c>
      <c r="F1910" s="118" t="s">
        <v>7901</v>
      </c>
      <c r="G1910" s="117">
        <v>0.48439175200000001</v>
      </c>
      <c r="H1910" s="117">
        <v>1.5911999999999999E-2</v>
      </c>
      <c r="I1910" s="117">
        <v>1.8939752000000001E-2</v>
      </c>
      <c r="J1910" s="117">
        <v>0</v>
      </c>
      <c r="K1910" s="117">
        <v>0.44954</v>
      </c>
      <c r="L1910" s="116">
        <v>3.38</v>
      </c>
      <c r="M1910" s="115">
        <v>0</v>
      </c>
      <c r="N1910" s="114">
        <v>5.8063154999999998E-2</v>
      </c>
      <c r="O1910" s="114">
        <v>5.5359685999999998E-2</v>
      </c>
      <c r="P1910" s="114">
        <v>2.7034696000000002E-3</v>
      </c>
      <c r="Q1910" s="114">
        <v>0</v>
      </c>
      <c r="R1910" s="113">
        <v>3.318926E-6</v>
      </c>
      <c r="S1910" s="112">
        <v>9.9980385699999992E-9</v>
      </c>
      <c r="T1910" s="112">
        <v>0</v>
      </c>
      <c r="U1910" s="111">
        <v>1.0391424E-4</v>
      </c>
      <c r="V1910" s="110"/>
      <c r="W1910" s="140"/>
      <c r="X1910" s="76" t="s">
        <v>7797</v>
      </c>
      <c r="Y1910" s="76"/>
      <c r="Z1910" s="76"/>
      <c r="AA1910" s="108"/>
    </row>
    <row r="1911" spans="1:27" ht="14.5" customHeight="1">
      <c r="A1911" s="41" t="s">
        <v>7900</v>
      </c>
      <c r="B1911" s="119" t="s">
        <v>7624</v>
      </c>
      <c r="C1911" s="120" t="s">
        <v>7899</v>
      </c>
      <c r="D1911" s="135" t="s">
        <v>7877</v>
      </c>
      <c r="E1911" s="119" t="s">
        <v>6570</v>
      </c>
      <c r="F1911" s="118" t="s">
        <v>7898</v>
      </c>
      <c r="G1911" s="117">
        <v>0.1225358532</v>
      </c>
      <c r="H1911" s="117">
        <v>2.5092000000000001E-3</v>
      </c>
      <c r="I1911" s="117">
        <v>2.9866532000000002E-3</v>
      </c>
      <c r="J1911" s="117">
        <v>0</v>
      </c>
      <c r="K1911" s="117">
        <v>0.11704000000000001</v>
      </c>
      <c r="L1911" s="116">
        <v>0.88</v>
      </c>
      <c r="M1911" s="115">
        <v>0</v>
      </c>
      <c r="N1911" s="114">
        <v>1.4790068E-2</v>
      </c>
      <c r="O1911" s="114">
        <v>1.4101023000000001E-2</v>
      </c>
      <c r="P1911" s="114">
        <v>6.8904418000000002E-4</v>
      </c>
      <c r="Q1911" s="114">
        <v>0</v>
      </c>
      <c r="R1911" s="113">
        <v>8.4538509999999994E-7</v>
      </c>
      <c r="S1911" s="112">
        <v>2.5482403200000001E-9</v>
      </c>
      <c r="T1911" s="112">
        <v>0</v>
      </c>
      <c r="U1911" s="122">
        <v>2.6061757000000001E-5</v>
      </c>
      <c r="V1911" s="110"/>
      <c r="W1911" s="140"/>
      <c r="X1911" s="76" t="s">
        <v>7797</v>
      </c>
      <c r="Y1911" s="76"/>
      <c r="Z1911" s="76"/>
      <c r="AA1911" s="108"/>
    </row>
    <row r="1912" spans="1:27" ht="14.5" customHeight="1">
      <c r="A1912" s="41" t="s">
        <v>7897</v>
      </c>
      <c r="B1912" s="119" t="s">
        <v>7624</v>
      </c>
      <c r="C1912" s="120" t="s">
        <v>7896</v>
      </c>
      <c r="D1912" s="135" t="s">
        <v>7877</v>
      </c>
      <c r="E1912" s="119" t="s">
        <v>6570</v>
      </c>
      <c r="F1912" s="118" t="s">
        <v>7895</v>
      </c>
      <c r="G1912" s="117">
        <v>0.2432473336</v>
      </c>
      <c r="H1912" s="117">
        <v>7.2215999999999999E-3</v>
      </c>
      <c r="I1912" s="117">
        <v>8.5957336000000006E-3</v>
      </c>
      <c r="J1912" s="117">
        <v>0</v>
      </c>
      <c r="K1912" s="117">
        <v>0.22742999999999999</v>
      </c>
      <c r="L1912" s="116">
        <v>1.71</v>
      </c>
      <c r="M1912" s="115">
        <v>0</v>
      </c>
      <c r="N1912" s="114">
        <v>2.9209308E-2</v>
      </c>
      <c r="O1912" s="114">
        <v>2.7849090999999999E-2</v>
      </c>
      <c r="P1912" s="114">
        <v>1.3602161000000001E-3</v>
      </c>
      <c r="Q1912" s="114">
        <v>0</v>
      </c>
      <c r="R1912" s="113">
        <v>1.6696098E-6</v>
      </c>
      <c r="S1912" s="112">
        <v>5.0303848150000002E-9</v>
      </c>
      <c r="T1912" s="112">
        <v>0</v>
      </c>
      <c r="U1912" s="122">
        <v>5.2068424999999999E-5</v>
      </c>
      <c r="V1912" s="110"/>
      <c r="W1912" s="140"/>
      <c r="X1912" s="76" t="s">
        <v>7797</v>
      </c>
      <c r="Y1912" s="76"/>
      <c r="Z1912" s="76"/>
      <c r="AA1912" s="108"/>
    </row>
    <row r="1913" spans="1:27" ht="14.5" customHeight="1">
      <c r="A1913" s="41" t="s">
        <v>7894</v>
      </c>
      <c r="B1913" s="119" t="s">
        <v>7624</v>
      </c>
      <c r="C1913" s="120" t="s">
        <v>7893</v>
      </c>
      <c r="D1913" s="135" t="s">
        <v>7877</v>
      </c>
      <c r="E1913" s="119" t="s">
        <v>6570</v>
      </c>
      <c r="F1913" s="118" t="s">
        <v>7892</v>
      </c>
      <c r="G1913" s="117">
        <v>0.37626823799999998</v>
      </c>
      <c r="H1913" s="117">
        <v>8.4455999999999993E-3</v>
      </c>
      <c r="I1913" s="117">
        <v>1.0052637999999999E-2</v>
      </c>
      <c r="J1913" s="117">
        <v>0</v>
      </c>
      <c r="K1913" s="117">
        <v>0.35776999999999998</v>
      </c>
      <c r="L1913" s="116">
        <v>2.6899999999999995</v>
      </c>
      <c r="M1913" s="115">
        <v>0</v>
      </c>
      <c r="N1913" s="114">
        <v>4.5365754000000001E-2</v>
      </c>
      <c r="O1913" s="114">
        <v>4.3252437999999997E-2</v>
      </c>
      <c r="P1913" s="114">
        <v>2.1133164999999998E-3</v>
      </c>
      <c r="Q1913" s="114">
        <v>0</v>
      </c>
      <c r="R1913" s="113">
        <v>2.5930718E-6</v>
      </c>
      <c r="S1913" s="112">
        <v>7.8155197849999988E-9</v>
      </c>
      <c r="T1913" s="112">
        <v>0</v>
      </c>
      <c r="U1913" s="122">
        <v>8.0137338999999996E-5</v>
      </c>
      <c r="V1913" s="110"/>
      <c r="W1913" s="140"/>
      <c r="X1913" s="76" t="s">
        <v>7797</v>
      </c>
      <c r="Y1913" s="76"/>
      <c r="Z1913" s="76"/>
      <c r="AA1913" s="108"/>
    </row>
    <row r="1914" spans="1:27" ht="14.5" customHeight="1">
      <c r="A1914" s="41" t="s">
        <v>7891</v>
      </c>
      <c r="B1914" s="119" t="s">
        <v>7624</v>
      </c>
      <c r="C1914" s="120" t="s">
        <v>7890</v>
      </c>
      <c r="D1914" s="135" t="s">
        <v>7877</v>
      </c>
      <c r="E1914" s="119" t="s">
        <v>6570</v>
      </c>
      <c r="F1914" s="118" t="s">
        <v>7889</v>
      </c>
      <c r="G1914" s="117">
        <v>1.0819284527999999</v>
      </c>
      <c r="H1914" s="117">
        <v>0.11477442</v>
      </c>
      <c r="I1914" s="117">
        <v>0.84612403279999993</v>
      </c>
      <c r="J1914" s="117">
        <v>0</v>
      </c>
      <c r="K1914" s="117">
        <v>0.12103</v>
      </c>
      <c r="L1914" s="116">
        <v>0.90999999999999992</v>
      </c>
      <c r="M1914" s="115">
        <v>0</v>
      </c>
      <c r="N1914" s="114">
        <v>1.5558891E-2</v>
      </c>
      <c r="O1914" s="114">
        <v>1.4834365E-2</v>
      </c>
      <c r="P1914" s="114">
        <v>7.2452642000000002E-4</v>
      </c>
      <c r="Q1914" s="114">
        <v>0</v>
      </c>
      <c r="R1914" s="113">
        <v>8.8935040000000008E-7</v>
      </c>
      <c r="S1914" s="112">
        <v>2.679461615E-9</v>
      </c>
      <c r="T1914" s="112">
        <v>0</v>
      </c>
      <c r="U1914" s="111">
        <v>1.9967501E-4</v>
      </c>
      <c r="V1914" s="110"/>
      <c r="W1914" s="140"/>
      <c r="X1914" s="76" t="s">
        <v>7797</v>
      </c>
      <c r="Y1914" s="76"/>
      <c r="Z1914" s="76"/>
      <c r="AA1914" s="108"/>
    </row>
    <row r="1915" spans="1:27" ht="14.5" customHeight="1">
      <c r="A1915" s="41" t="s">
        <v>7888</v>
      </c>
      <c r="B1915" s="119" t="s">
        <v>7624</v>
      </c>
      <c r="C1915" s="120" t="s">
        <v>7887</v>
      </c>
      <c r="D1915" s="135" t="s">
        <v>7877</v>
      </c>
      <c r="E1915" s="119" t="s">
        <v>6570</v>
      </c>
      <c r="F1915" s="118" t="s">
        <v>7886</v>
      </c>
      <c r="G1915" s="117">
        <v>1.4074745999999999E-2</v>
      </c>
      <c r="H1915" s="117">
        <v>6.4260000000000003E-3</v>
      </c>
      <c r="I1915" s="117">
        <v>7.6487459999999997E-3</v>
      </c>
      <c r="J1915" s="117">
        <v>0</v>
      </c>
      <c r="K1915" s="117">
        <v>0</v>
      </c>
      <c r="L1915" s="116">
        <v>0</v>
      </c>
      <c r="M1915" s="115">
        <v>0</v>
      </c>
      <c r="N1915" s="114">
        <v>1.2861953000000001E-3</v>
      </c>
      <c r="O1915" s="114">
        <v>1.2279064999999999E-3</v>
      </c>
      <c r="P1915" s="121">
        <v>5.8288775999999998E-5</v>
      </c>
      <c r="Q1915" s="114">
        <v>0</v>
      </c>
      <c r="R1915" s="113">
        <v>7.3615500000000002E-8</v>
      </c>
      <c r="S1915" s="112">
        <v>2.1556500000000002E-10</v>
      </c>
      <c r="T1915" s="112">
        <v>0</v>
      </c>
      <c r="U1915" s="122">
        <v>3.9055444000000003E-6</v>
      </c>
      <c r="V1915" s="110"/>
      <c r="W1915" s="140"/>
      <c r="X1915" s="76" t="s">
        <v>7797</v>
      </c>
      <c r="Y1915" s="76"/>
      <c r="Z1915" s="76"/>
      <c r="AA1915" s="108"/>
    </row>
    <row r="1916" spans="1:27" ht="14.5" customHeight="1">
      <c r="A1916" s="41" t="s">
        <v>7885</v>
      </c>
      <c r="B1916" s="119" t="s">
        <v>7624</v>
      </c>
      <c r="C1916" s="120" t="s">
        <v>7884</v>
      </c>
      <c r="D1916" s="135" t="s">
        <v>7877</v>
      </c>
      <c r="E1916" s="119" t="s">
        <v>6570</v>
      </c>
      <c r="F1916" s="118" t="s">
        <v>7883</v>
      </c>
      <c r="G1916" s="117">
        <v>1.5951378799999999E-2</v>
      </c>
      <c r="H1916" s="117">
        <v>7.2827999999999999E-3</v>
      </c>
      <c r="I1916" s="117">
        <v>8.6685788E-3</v>
      </c>
      <c r="J1916" s="117">
        <v>0</v>
      </c>
      <c r="K1916" s="117">
        <v>0</v>
      </c>
      <c r="L1916" s="116">
        <v>0</v>
      </c>
      <c r="M1916" s="115">
        <v>0</v>
      </c>
      <c r="N1916" s="114">
        <v>1.457688E-3</v>
      </c>
      <c r="O1916" s="114">
        <v>1.3916274E-3</v>
      </c>
      <c r="P1916" s="121">
        <v>6.6060613000000005E-5</v>
      </c>
      <c r="Q1916" s="114">
        <v>0</v>
      </c>
      <c r="R1916" s="113">
        <v>8.3430900000000009E-8</v>
      </c>
      <c r="S1916" s="112">
        <v>2.4430699999999998E-10</v>
      </c>
      <c r="T1916" s="112">
        <v>0</v>
      </c>
      <c r="U1916" s="122">
        <v>4.4262837E-6</v>
      </c>
      <c r="V1916" s="110"/>
      <c r="W1916" s="140"/>
      <c r="X1916" s="76" t="s">
        <v>7797</v>
      </c>
      <c r="Y1916" s="76"/>
      <c r="Z1916" s="76"/>
      <c r="AA1916" s="108"/>
    </row>
    <row r="1917" spans="1:27" ht="14.5" customHeight="1">
      <c r="A1917" s="41" t="s">
        <v>7882</v>
      </c>
      <c r="B1917" s="119" t="s">
        <v>7624</v>
      </c>
      <c r="C1917" s="120" t="s">
        <v>7881</v>
      </c>
      <c r="D1917" s="135" t="s">
        <v>7877</v>
      </c>
      <c r="E1917" s="119" t="s">
        <v>6570</v>
      </c>
      <c r="F1917" s="118" t="s">
        <v>7880</v>
      </c>
      <c r="G1917" s="117">
        <v>1.5951378799999999E-2</v>
      </c>
      <c r="H1917" s="117">
        <v>7.2827999999999999E-3</v>
      </c>
      <c r="I1917" s="117">
        <v>8.6685788E-3</v>
      </c>
      <c r="J1917" s="117">
        <v>0</v>
      </c>
      <c r="K1917" s="117">
        <v>0</v>
      </c>
      <c r="L1917" s="116">
        <v>0</v>
      </c>
      <c r="M1917" s="115">
        <v>0</v>
      </c>
      <c r="N1917" s="114">
        <v>1.457688E-3</v>
      </c>
      <c r="O1917" s="114">
        <v>1.3916274E-3</v>
      </c>
      <c r="P1917" s="121">
        <v>6.6060613000000005E-5</v>
      </c>
      <c r="Q1917" s="114">
        <v>0</v>
      </c>
      <c r="R1917" s="113">
        <v>8.3430900000000009E-8</v>
      </c>
      <c r="S1917" s="112">
        <v>2.4430699999999998E-10</v>
      </c>
      <c r="T1917" s="112">
        <v>0</v>
      </c>
      <c r="U1917" s="122">
        <v>4.4262837E-6</v>
      </c>
      <c r="V1917" s="110"/>
      <c r="W1917" s="140"/>
      <c r="X1917" s="76" t="s">
        <v>7797</v>
      </c>
      <c r="Y1917" s="76"/>
      <c r="Z1917" s="76"/>
      <c r="AA1917" s="108"/>
    </row>
    <row r="1918" spans="1:27" ht="14.5" customHeight="1">
      <c r="A1918" s="41" t="s">
        <v>7879</v>
      </c>
      <c r="B1918" s="119" t="s">
        <v>7624</v>
      </c>
      <c r="C1918" s="120" t="s">
        <v>7878</v>
      </c>
      <c r="D1918" s="135" t="s">
        <v>7877</v>
      </c>
      <c r="E1918" s="119" t="s">
        <v>6570</v>
      </c>
      <c r="F1918" s="118" t="s">
        <v>7876</v>
      </c>
      <c r="G1918" s="117">
        <v>1.5951378799999999E-2</v>
      </c>
      <c r="H1918" s="117">
        <v>7.2827999999999999E-3</v>
      </c>
      <c r="I1918" s="117">
        <v>8.6685788E-3</v>
      </c>
      <c r="J1918" s="117">
        <v>0</v>
      </c>
      <c r="K1918" s="117">
        <v>0</v>
      </c>
      <c r="L1918" s="116">
        <v>0</v>
      </c>
      <c r="M1918" s="115">
        <v>0</v>
      </c>
      <c r="N1918" s="114">
        <v>1.457688E-3</v>
      </c>
      <c r="O1918" s="114">
        <v>1.3916274E-3</v>
      </c>
      <c r="P1918" s="121">
        <v>6.6060613000000005E-5</v>
      </c>
      <c r="Q1918" s="114">
        <v>0</v>
      </c>
      <c r="R1918" s="113">
        <v>8.3430900000000009E-8</v>
      </c>
      <c r="S1918" s="112">
        <v>2.4430699999999998E-10</v>
      </c>
      <c r="T1918" s="112">
        <v>0</v>
      </c>
      <c r="U1918" s="122">
        <v>4.4262837E-6</v>
      </c>
      <c r="V1918" s="110"/>
      <c r="W1918" s="140"/>
      <c r="X1918" s="76" t="s">
        <v>7797</v>
      </c>
      <c r="Y1918" s="76"/>
      <c r="Z1918" s="76"/>
      <c r="AA1918" s="108"/>
    </row>
    <row r="1919" spans="1:27" ht="14.5" customHeight="1">
      <c r="B1919" s="119" t="s">
        <v>7624</v>
      </c>
      <c r="C1919" s="133" t="s">
        <v>7875</v>
      </c>
      <c r="D1919" s="133" t="s">
        <v>7874</v>
      </c>
      <c r="G1919" s="131"/>
      <c r="H1919" s="131"/>
      <c r="I1919" s="131"/>
      <c r="J1919" s="131"/>
      <c r="K1919" s="131"/>
      <c r="L1919" s="131"/>
      <c r="M1919" s="100"/>
      <c r="N1919" s="41"/>
      <c r="O1919" s="41"/>
      <c r="V1919" s="130"/>
      <c r="W1919" s="139"/>
      <c r="X1919" s="76"/>
      <c r="Y1919" s="76"/>
      <c r="Z1919" s="76"/>
      <c r="AA1919" s="108"/>
    </row>
    <row r="1920" spans="1:27" ht="14.5" customHeight="1">
      <c r="A1920" s="41" t="s">
        <v>7873</v>
      </c>
      <c r="B1920" s="119" t="s">
        <v>7624</v>
      </c>
      <c r="C1920" s="120" t="s">
        <v>7872</v>
      </c>
      <c r="D1920" s="135" t="s">
        <v>7865</v>
      </c>
      <c r="E1920" s="119" t="s">
        <v>6570</v>
      </c>
      <c r="F1920" s="118" t="s">
        <v>7871</v>
      </c>
      <c r="G1920" s="117">
        <v>0.38883713000000003</v>
      </c>
      <c r="H1920" s="117">
        <v>1.2362400000000001E-2</v>
      </c>
      <c r="I1920" s="117">
        <v>1.4714730000000001E-2</v>
      </c>
      <c r="J1920" s="117">
        <v>0</v>
      </c>
      <c r="K1920" s="117">
        <v>0.36176000000000003</v>
      </c>
      <c r="L1920" s="116">
        <v>2.72</v>
      </c>
      <c r="M1920" s="115">
        <v>0</v>
      </c>
      <c r="N1920" s="114">
        <v>4.6636806000000003E-2</v>
      </c>
      <c r="O1920" s="114">
        <v>4.4465246999999999E-2</v>
      </c>
      <c r="P1920" s="114">
        <v>2.1715592000000001E-3</v>
      </c>
      <c r="Q1920" s="114">
        <v>0</v>
      </c>
      <c r="R1920" s="113">
        <v>2.6657821999999998E-6</v>
      </c>
      <c r="S1920" s="112">
        <v>8.0309140800000003E-9</v>
      </c>
      <c r="T1920" s="112">
        <v>0</v>
      </c>
      <c r="U1920" s="122">
        <v>8.3354340999999995E-5</v>
      </c>
      <c r="V1920" s="110"/>
      <c r="W1920" s="140"/>
      <c r="X1920" s="76" t="s">
        <v>7797</v>
      </c>
      <c r="Y1920" s="76"/>
      <c r="Z1920" s="76"/>
      <c r="AA1920" s="108"/>
    </row>
    <row r="1921" spans="1:27" ht="14.5" customHeight="1">
      <c r="A1921" s="41" t="s">
        <v>7870</v>
      </c>
      <c r="B1921" s="119" t="s">
        <v>7624</v>
      </c>
      <c r="C1921" s="120" t="s">
        <v>7869</v>
      </c>
      <c r="D1921" s="135" t="s">
        <v>7865</v>
      </c>
      <c r="E1921" s="119" t="s">
        <v>6570</v>
      </c>
      <c r="F1921" s="118" t="s">
        <v>7868</v>
      </c>
      <c r="G1921" s="117">
        <v>0.40053904000000001</v>
      </c>
      <c r="H1921" s="117">
        <v>1.2239999999999999E-2</v>
      </c>
      <c r="I1921" s="117">
        <v>1.456904E-2</v>
      </c>
      <c r="J1921" s="117">
        <v>0</v>
      </c>
      <c r="K1921" s="117">
        <v>0.37373000000000001</v>
      </c>
      <c r="L1921" s="116">
        <v>2.81</v>
      </c>
      <c r="M1921" s="115">
        <v>0</v>
      </c>
      <c r="N1921" s="114">
        <v>4.8073563999999999E-2</v>
      </c>
      <c r="O1921" s="114">
        <v>4.5834972000000002E-2</v>
      </c>
      <c r="P1921" s="114">
        <v>2.2385916E-3</v>
      </c>
      <c r="Q1921" s="114">
        <v>0</v>
      </c>
      <c r="R1921" s="113">
        <v>2.7478999999999996E-6</v>
      </c>
      <c r="S1921" s="112">
        <v>8.2788149649999995E-9</v>
      </c>
      <c r="T1921" s="112">
        <v>0</v>
      </c>
      <c r="U1921" s="122">
        <v>8.5789387999999996E-5</v>
      </c>
      <c r="V1921" s="110"/>
      <c r="W1921" s="140"/>
      <c r="X1921" s="76" t="s">
        <v>7797</v>
      </c>
      <c r="Y1921" s="76"/>
      <c r="Z1921" s="76"/>
      <c r="AA1921" s="108"/>
    </row>
    <row r="1922" spans="1:27" ht="14.5" customHeight="1">
      <c r="A1922" s="41" t="s">
        <v>7867</v>
      </c>
      <c r="B1922" s="119" t="s">
        <v>7624</v>
      </c>
      <c r="C1922" s="120" t="s">
        <v>7866</v>
      </c>
      <c r="D1922" s="135" t="s">
        <v>7865</v>
      </c>
      <c r="E1922" s="119" t="s">
        <v>6570</v>
      </c>
      <c r="F1922" s="118" t="s">
        <v>7864</v>
      </c>
      <c r="G1922" s="117">
        <v>0.32843004600000003</v>
      </c>
      <c r="H1922" s="117">
        <v>1.08936E-2</v>
      </c>
      <c r="I1922" s="117">
        <v>1.2966446E-2</v>
      </c>
      <c r="J1922" s="117">
        <v>0</v>
      </c>
      <c r="K1922" s="117">
        <v>0.30457000000000001</v>
      </c>
      <c r="L1922" s="116">
        <v>2.29</v>
      </c>
      <c r="M1922" s="115">
        <v>0</v>
      </c>
      <c r="N1922" s="114">
        <v>3.9361261000000002E-2</v>
      </c>
      <c r="O1922" s="114">
        <v>3.7528595999999997E-2</v>
      </c>
      <c r="P1922" s="114">
        <v>1.8326655E-3</v>
      </c>
      <c r="Q1922" s="114">
        <v>0</v>
      </c>
      <c r="R1922" s="113">
        <v>2.2499158E-6</v>
      </c>
      <c r="S1922" s="112">
        <v>6.7776091849999993E-9</v>
      </c>
      <c r="T1922" s="112">
        <v>0</v>
      </c>
      <c r="U1922" s="122">
        <v>7.0472104000000003E-5</v>
      </c>
      <c r="V1922" s="110"/>
      <c r="W1922" s="140"/>
      <c r="X1922" s="76" t="s">
        <v>7797</v>
      </c>
      <c r="Y1922" s="76"/>
      <c r="Z1922" s="76"/>
      <c r="AA1922" s="108"/>
    </row>
    <row r="1923" spans="1:27" ht="14.5" customHeight="1">
      <c r="B1923" s="119" t="s">
        <v>7624</v>
      </c>
      <c r="C1923" s="133" t="s">
        <v>7863</v>
      </c>
      <c r="D1923" s="133" t="s">
        <v>7862</v>
      </c>
      <c r="G1923" s="131"/>
      <c r="H1923" s="131"/>
      <c r="I1923" s="131"/>
      <c r="J1923" s="131"/>
      <c r="K1923" s="131"/>
      <c r="L1923" s="131"/>
      <c r="M1923" s="100"/>
      <c r="N1923" s="41"/>
      <c r="O1923" s="41"/>
      <c r="V1923" s="130"/>
      <c r="W1923" s="139"/>
      <c r="X1923" s="76"/>
      <c r="Y1923" s="76"/>
      <c r="Z1923" s="76"/>
      <c r="AA1923" s="108"/>
    </row>
    <row r="1924" spans="1:27" ht="14.5" customHeight="1">
      <c r="A1924" s="41" t="s">
        <v>7861</v>
      </c>
      <c r="B1924" s="119" t="s">
        <v>7624</v>
      </c>
      <c r="C1924" s="120" t="s">
        <v>7860</v>
      </c>
      <c r="D1924" s="135" t="s">
        <v>7811</v>
      </c>
      <c r="E1924" s="119" t="s">
        <v>6570</v>
      </c>
      <c r="F1924" s="118" t="s">
        <v>7859</v>
      </c>
      <c r="G1924" s="117">
        <v>0.41158117599999999</v>
      </c>
      <c r="H1924" s="117">
        <v>1.24236E-2</v>
      </c>
      <c r="I1924" s="117">
        <v>1.4787576E-2</v>
      </c>
      <c r="J1924" s="117">
        <v>0</v>
      </c>
      <c r="K1924" s="117">
        <v>0.38436999999999999</v>
      </c>
      <c r="L1924" s="116">
        <v>2.8899999999999997</v>
      </c>
      <c r="M1924" s="115">
        <v>0</v>
      </c>
      <c r="N1924" s="114">
        <v>4.9409205999999997E-2</v>
      </c>
      <c r="O1924" s="114">
        <v>4.7108377999999999E-2</v>
      </c>
      <c r="P1924" s="114">
        <v>2.3008282000000001E-3</v>
      </c>
      <c r="Q1924" s="114">
        <v>0</v>
      </c>
      <c r="R1924" s="113">
        <v>2.8242432999999999E-6</v>
      </c>
      <c r="S1924" s="112">
        <v>8.508980085E-9</v>
      </c>
      <c r="T1924" s="112">
        <v>0</v>
      </c>
      <c r="U1924" s="122">
        <v>8.8131587999999995E-5</v>
      </c>
      <c r="V1924" s="110"/>
      <c r="W1924" s="140"/>
      <c r="X1924" s="76" t="s">
        <v>7797</v>
      </c>
      <c r="Y1924" s="76"/>
      <c r="Z1924" s="76"/>
      <c r="AA1924" s="108"/>
    </row>
    <row r="1925" spans="1:27" ht="14.5" customHeight="1">
      <c r="A1925" s="41" t="s">
        <v>7858</v>
      </c>
      <c r="B1925" s="119" t="s">
        <v>7624</v>
      </c>
      <c r="C1925" s="120" t="s">
        <v>7857</v>
      </c>
      <c r="D1925" s="135" t="s">
        <v>7811</v>
      </c>
      <c r="E1925" s="119" t="s">
        <v>6570</v>
      </c>
      <c r="F1925" s="118" t="s">
        <v>7856</v>
      </c>
      <c r="G1925" s="117">
        <v>0.388043311</v>
      </c>
      <c r="H1925" s="117">
        <v>1.2607200000000001E-2</v>
      </c>
      <c r="I1925" s="117">
        <v>1.5006111000000001E-2</v>
      </c>
      <c r="J1925" s="117">
        <v>0</v>
      </c>
      <c r="K1925" s="117">
        <v>0.36042999999999997</v>
      </c>
      <c r="L1925" s="116">
        <v>2.7099999999999995</v>
      </c>
      <c r="M1925" s="115">
        <v>0</v>
      </c>
      <c r="N1925" s="114">
        <v>4.6523441999999998E-2</v>
      </c>
      <c r="O1925" s="114">
        <v>4.4357234000000002E-2</v>
      </c>
      <c r="P1925" s="114">
        <v>2.1662082999999999E-3</v>
      </c>
      <c r="Q1925" s="114">
        <v>0</v>
      </c>
      <c r="R1925" s="113">
        <v>2.6593066000000003E-6</v>
      </c>
      <c r="S1925" s="112">
        <v>8.0111253150000006E-9</v>
      </c>
      <c r="T1925" s="112">
        <v>0</v>
      </c>
      <c r="U1925" s="122">
        <v>8.3224296999999994E-5</v>
      </c>
      <c r="V1925" s="110"/>
      <c r="W1925" s="140"/>
      <c r="X1925" s="76" t="s">
        <v>7797</v>
      </c>
      <c r="Y1925" s="76"/>
      <c r="Z1925" s="76"/>
      <c r="AA1925" s="108"/>
    </row>
    <row r="1926" spans="1:27" ht="14.5" customHeight="1">
      <c r="A1926" s="41" t="s">
        <v>7855</v>
      </c>
      <c r="B1926" s="119" t="s">
        <v>7624</v>
      </c>
      <c r="C1926" s="120" t="s">
        <v>7854</v>
      </c>
      <c r="D1926" s="135" t="s">
        <v>7811</v>
      </c>
      <c r="E1926" s="119" t="s">
        <v>6570</v>
      </c>
      <c r="F1926" s="118" t="s">
        <v>7853</v>
      </c>
      <c r="G1926" s="117">
        <v>0.39270353700000005</v>
      </c>
      <c r="H1926" s="117">
        <v>1.29132E-2</v>
      </c>
      <c r="I1926" s="117">
        <v>1.5370337E-2</v>
      </c>
      <c r="J1926" s="117">
        <v>0</v>
      </c>
      <c r="K1926" s="117">
        <v>0.36442000000000002</v>
      </c>
      <c r="L1926" s="116">
        <v>2.74</v>
      </c>
      <c r="M1926" s="115">
        <v>0</v>
      </c>
      <c r="N1926" s="114">
        <v>4.7071775000000003E-2</v>
      </c>
      <c r="O1926" s="114">
        <v>4.4880076999999997E-2</v>
      </c>
      <c r="P1926" s="114">
        <v>2.1916981999999998E-3</v>
      </c>
      <c r="Q1926" s="114">
        <v>0</v>
      </c>
      <c r="R1926" s="113">
        <v>2.6906520999999998E-6</v>
      </c>
      <c r="S1926" s="112">
        <v>8.1053926100000014E-9</v>
      </c>
      <c r="T1926" s="112">
        <v>0</v>
      </c>
      <c r="U1926" s="122">
        <v>8.4246754999999998E-5</v>
      </c>
      <c r="V1926" s="110"/>
      <c r="W1926" s="140"/>
      <c r="X1926" s="76" t="s">
        <v>7797</v>
      </c>
      <c r="Y1926" s="76"/>
      <c r="Z1926" s="76"/>
      <c r="AA1926" s="108"/>
    </row>
    <row r="1927" spans="1:27" ht="14.5" customHeight="1">
      <c r="A1927" s="41" t="s">
        <v>7852</v>
      </c>
      <c r="B1927" s="119" t="s">
        <v>7624</v>
      </c>
      <c r="C1927" s="120" t="s">
        <v>7851</v>
      </c>
      <c r="D1927" s="135" t="s">
        <v>7811</v>
      </c>
      <c r="E1927" s="119" t="s">
        <v>6570</v>
      </c>
      <c r="F1927" s="118" t="s">
        <v>7850</v>
      </c>
      <c r="G1927" s="117">
        <v>0.70507401800000002</v>
      </c>
      <c r="H1927" s="117">
        <v>6.4952185999999995E-2</v>
      </c>
      <c r="I1927" s="117">
        <v>0.44993183200000003</v>
      </c>
      <c r="J1927" s="117">
        <v>0</v>
      </c>
      <c r="K1927" s="117">
        <v>0.19019</v>
      </c>
      <c r="L1927" s="116">
        <v>1.43</v>
      </c>
      <c r="M1927" s="115">
        <v>0</v>
      </c>
      <c r="N1927" s="114">
        <v>2.4565180999999998E-2</v>
      </c>
      <c r="O1927" s="114">
        <v>2.3421404999999999E-2</v>
      </c>
      <c r="P1927" s="114">
        <v>1.1437756000000001E-3</v>
      </c>
      <c r="Q1927" s="114">
        <v>0</v>
      </c>
      <c r="R1927" s="113">
        <v>1.404161E-6</v>
      </c>
      <c r="S1927" s="112">
        <v>4.2299393950000003E-9</v>
      </c>
      <c r="T1927" s="112">
        <v>0</v>
      </c>
      <c r="U1927" s="111">
        <v>1.3425331000000001E-4</v>
      </c>
      <c r="V1927" s="110"/>
      <c r="W1927" s="140"/>
      <c r="X1927" s="76" t="s">
        <v>7797</v>
      </c>
      <c r="Y1927" s="76"/>
      <c r="Z1927" s="76"/>
      <c r="AA1927" s="108"/>
    </row>
    <row r="1928" spans="1:27" ht="14.5" customHeight="1">
      <c r="A1928" s="41" t="s">
        <v>7849</v>
      </c>
      <c r="B1928" s="119" t="s">
        <v>7624</v>
      </c>
      <c r="C1928" s="120" t="s">
        <v>7848</v>
      </c>
      <c r="D1928" s="135" t="s">
        <v>7811</v>
      </c>
      <c r="E1928" s="119" t="s">
        <v>6570</v>
      </c>
      <c r="F1928" s="118" t="s">
        <v>7847</v>
      </c>
      <c r="G1928" s="117">
        <v>0.35106094999999998</v>
      </c>
      <c r="H1928" s="117">
        <v>1.2117599999999999E-2</v>
      </c>
      <c r="I1928" s="117">
        <v>1.442335E-2</v>
      </c>
      <c r="J1928" s="117">
        <v>0</v>
      </c>
      <c r="K1928" s="117">
        <v>0.32451999999999998</v>
      </c>
      <c r="L1928" s="116">
        <v>2.4399999999999995</v>
      </c>
      <c r="M1928" s="115">
        <v>0</v>
      </c>
      <c r="N1928" s="114">
        <v>4.2041677999999999E-2</v>
      </c>
      <c r="O1928" s="114">
        <v>4.0084338999999997E-2</v>
      </c>
      <c r="P1928" s="114">
        <v>1.9573392999999999E-3</v>
      </c>
      <c r="Q1928" s="114">
        <v>0</v>
      </c>
      <c r="R1928" s="113">
        <v>2.4031378000000002E-6</v>
      </c>
      <c r="S1928" s="112">
        <v>7.2386806600000009E-9</v>
      </c>
      <c r="T1928" s="112">
        <v>0</v>
      </c>
      <c r="U1928" s="122">
        <v>7.5398414999999994E-5</v>
      </c>
      <c r="V1928" s="110"/>
      <c r="W1928" s="140"/>
      <c r="X1928" s="76" t="s">
        <v>7797</v>
      </c>
      <c r="Y1928" s="76"/>
      <c r="Z1928" s="76"/>
      <c r="AA1928" s="108"/>
    </row>
    <row r="1929" spans="1:27" ht="14.5" customHeight="1">
      <c r="A1929" s="41" t="s">
        <v>7846</v>
      </c>
      <c r="B1929" s="119" t="s">
        <v>7624</v>
      </c>
      <c r="C1929" s="120" t="s">
        <v>7845</v>
      </c>
      <c r="D1929" s="135" t="s">
        <v>7811</v>
      </c>
      <c r="E1929" s="119" t="s">
        <v>6570</v>
      </c>
      <c r="F1929" s="118" t="s">
        <v>7844</v>
      </c>
      <c r="G1929" s="117">
        <v>0.2101209268</v>
      </c>
      <c r="H1929" s="117">
        <v>6.6708000000000002E-3</v>
      </c>
      <c r="I1929" s="117">
        <v>7.9401268000000007E-3</v>
      </c>
      <c r="J1929" s="117">
        <v>0</v>
      </c>
      <c r="K1929" s="117">
        <v>0.19550999999999999</v>
      </c>
      <c r="L1929" s="116">
        <v>1.4699999999999998</v>
      </c>
      <c r="M1929" s="115">
        <v>0</v>
      </c>
      <c r="N1929" s="114">
        <v>2.5202379E-2</v>
      </c>
      <c r="O1929" s="114">
        <v>2.4028872999999999E-2</v>
      </c>
      <c r="P1929" s="114">
        <v>1.1735061E-3</v>
      </c>
      <c r="Q1929" s="114">
        <v>0</v>
      </c>
      <c r="R1929" s="113">
        <v>1.4405799E-6</v>
      </c>
      <c r="S1929" s="112">
        <v>4.3398894550000006E-9</v>
      </c>
      <c r="T1929" s="112">
        <v>0</v>
      </c>
      <c r="U1929" s="122">
        <v>4.5041828000000003E-5</v>
      </c>
      <c r="V1929" s="110"/>
      <c r="W1929" s="140"/>
      <c r="X1929" s="76" t="s">
        <v>7797</v>
      </c>
      <c r="Y1929" s="76"/>
      <c r="Z1929" s="76"/>
      <c r="AA1929" s="108"/>
    </row>
    <row r="1930" spans="1:27" ht="14.5" customHeight="1">
      <c r="A1930" s="41" t="s">
        <v>7843</v>
      </c>
      <c r="B1930" s="119" t="s">
        <v>7624</v>
      </c>
      <c r="C1930" s="120" t="s">
        <v>7842</v>
      </c>
      <c r="D1930" s="135" t="s">
        <v>7811</v>
      </c>
      <c r="E1930" s="119" t="s">
        <v>6570</v>
      </c>
      <c r="F1930" s="118" t="s">
        <v>7841</v>
      </c>
      <c r="G1930" s="117">
        <v>0.37430982000000002</v>
      </c>
      <c r="H1930" s="117">
        <v>1.0587600000000001E-2</v>
      </c>
      <c r="I1930" s="117">
        <v>1.2602220000000001E-2</v>
      </c>
      <c r="J1930" s="117">
        <v>0</v>
      </c>
      <c r="K1930" s="117">
        <v>0.35111999999999999</v>
      </c>
      <c r="L1930" s="116">
        <v>2.6399999999999997</v>
      </c>
      <c r="M1930" s="115">
        <v>0</v>
      </c>
      <c r="N1930" s="114">
        <v>4.4982676999999999E-2</v>
      </c>
      <c r="O1930" s="114">
        <v>4.2887788000000003E-2</v>
      </c>
      <c r="P1930" s="114">
        <v>2.0948891E-3</v>
      </c>
      <c r="Q1930" s="114">
        <v>0</v>
      </c>
      <c r="R1930" s="113">
        <v>2.5712103000000001E-6</v>
      </c>
      <c r="S1930" s="112">
        <v>7.7473709599999996E-9</v>
      </c>
      <c r="T1930" s="112">
        <v>0</v>
      </c>
      <c r="U1930" s="122">
        <v>8.0045053999999998E-5</v>
      </c>
      <c r="V1930" s="110"/>
      <c r="W1930" s="140"/>
      <c r="X1930" s="76" t="s">
        <v>7797</v>
      </c>
      <c r="Y1930" s="76"/>
      <c r="Z1930" s="76"/>
      <c r="AA1930" s="108"/>
    </row>
    <row r="1931" spans="1:27" ht="14.5" customHeight="1">
      <c r="A1931" s="41" t="s">
        <v>7840</v>
      </c>
      <c r="B1931" s="119" t="s">
        <v>7624</v>
      </c>
      <c r="C1931" s="120" t="s">
        <v>7839</v>
      </c>
      <c r="D1931" s="135" t="s">
        <v>7811</v>
      </c>
      <c r="E1931" s="119" t="s">
        <v>6570</v>
      </c>
      <c r="F1931" s="118" t="s">
        <v>7838</v>
      </c>
      <c r="G1931" s="117">
        <v>0.31377914200000001</v>
      </c>
      <c r="H1931" s="117">
        <v>9.6696000000000004E-3</v>
      </c>
      <c r="I1931" s="117">
        <v>1.1509541999999999E-2</v>
      </c>
      <c r="J1931" s="117">
        <v>0</v>
      </c>
      <c r="K1931" s="117">
        <v>0.29260000000000003</v>
      </c>
      <c r="L1931" s="116">
        <v>2.2000000000000002</v>
      </c>
      <c r="M1931" s="115">
        <v>0</v>
      </c>
      <c r="N1931" s="114">
        <v>3.7655015E-2</v>
      </c>
      <c r="O1931" s="114">
        <v>3.5901595000000001E-2</v>
      </c>
      <c r="P1931" s="114">
        <v>1.7534202E-3</v>
      </c>
      <c r="Q1931" s="114">
        <v>0</v>
      </c>
      <c r="R1931" s="113">
        <v>2.1523738000000002E-6</v>
      </c>
      <c r="S1931" s="112">
        <v>6.4845423000000003E-9</v>
      </c>
      <c r="T1931" s="112">
        <v>0</v>
      </c>
      <c r="U1931" s="122">
        <v>6.7218751999999996E-5</v>
      </c>
      <c r="V1931" s="110"/>
      <c r="W1931" s="140"/>
      <c r="X1931" s="76" t="s">
        <v>7797</v>
      </c>
      <c r="Y1931" s="76"/>
      <c r="Z1931" s="76"/>
      <c r="AA1931" s="108"/>
    </row>
    <row r="1932" spans="1:27" ht="14.5" customHeight="1">
      <c r="A1932" s="41" t="s">
        <v>7837</v>
      </c>
      <c r="B1932" s="119" t="s">
        <v>7624</v>
      </c>
      <c r="C1932" s="120" t="s">
        <v>7836</v>
      </c>
      <c r="D1932" s="135" t="s">
        <v>7811</v>
      </c>
      <c r="E1932" s="119" t="s">
        <v>6570</v>
      </c>
      <c r="F1932" s="118" t="s">
        <v>7835</v>
      </c>
      <c r="G1932" s="117">
        <v>1.3063722599999998</v>
      </c>
      <c r="H1932" s="117">
        <v>3.0599999999999998E-3</v>
      </c>
      <c r="I1932" s="117">
        <v>1.2062222599999999</v>
      </c>
      <c r="J1932" s="117">
        <v>0</v>
      </c>
      <c r="K1932" s="117">
        <v>9.7089999999999996E-2</v>
      </c>
      <c r="L1932" s="116">
        <v>0.73</v>
      </c>
      <c r="M1932" s="115">
        <v>0</v>
      </c>
      <c r="N1932" s="114">
        <v>0.38363506000000003</v>
      </c>
      <c r="O1932" s="114">
        <v>0.37617561999999999</v>
      </c>
      <c r="P1932" s="114">
        <v>7.4594453E-3</v>
      </c>
      <c r="Q1932" s="114">
        <v>0</v>
      </c>
      <c r="R1932" s="113">
        <v>2.2552494999999998E-5</v>
      </c>
      <c r="S1932" s="112">
        <v>2.7586705844999998E-8</v>
      </c>
      <c r="T1932" s="112">
        <v>0</v>
      </c>
      <c r="U1932" s="111">
        <v>3.5346599000000002E-4</v>
      </c>
      <c r="V1932" s="110"/>
      <c r="W1932" s="140"/>
      <c r="X1932" s="76" t="s">
        <v>7797</v>
      </c>
      <c r="Y1932" s="76"/>
      <c r="Z1932" s="76"/>
      <c r="AA1932" s="108"/>
    </row>
    <row r="1933" spans="1:27" ht="14.5" customHeight="1">
      <c r="A1933" s="41" t="s">
        <v>7834</v>
      </c>
      <c r="B1933" s="119" t="s">
        <v>7624</v>
      </c>
      <c r="C1933" s="120" t="s">
        <v>7833</v>
      </c>
      <c r="D1933" s="135" t="s">
        <v>7811</v>
      </c>
      <c r="E1933" s="119" t="s">
        <v>6570</v>
      </c>
      <c r="F1933" s="118" t="s">
        <v>7832</v>
      </c>
      <c r="G1933" s="117">
        <v>1.4074745999999999E-2</v>
      </c>
      <c r="H1933" s="117">
        <v>6.4260000000000003E-3</v>
      </c>
      <c r="I1933" s="117">
        <v>7.6487459999999997E-3</v>
      </c>
      <c r="J1933" s="117">
        <v>0</v>
      </c>
      <c r="K1933" s="117">
        <v>0</v>
      </c>
      <c r="L1933" s="116">
        <v>0</v>
      </c>
      <c r="M1933" s="115">
        <v>0</v>
      </c>
      <c r="N1933" s="114">
        <v>1.2861953000000001E-3</v>
      </c>
      <c r="O1933" s="114">
        <v>1.2279064999999999E-3</v>
      </c>
      <c r="P1933" s="121">
        <v>5.8288775999999998E-5</v>
      </c>
      <c r="Q1933" s="114">
        <v>0</v>
      </c>
      <c r="R1933" s="113">
        <v>7.3615500000000002E-8</v>
      </c>
      <c r="S1933" s="112">
        <v>2.1556500000000002E-10</v>
      </c>
      <c r="T1933" s="112">
        <v>0</v>
      </c>
      <c r="U1933" s="122">
        <v>3.9055444000000003E-6</v>
      </c>
      <c r="V1933" s="110"/>
      <c r="W1933" s="140"/>
      <c r="X1933" s="76" t="s">
        <v>7797</v>
      </c>
      <c r="Y1933" s="76"/>
      <c r="Z1933" s="76"/>
      <c r="AA1933" s="108"/>
    </row>
    <row r="1934" spans="1:27" ht="14.5" customHeight="1">
      <c r="A1934" s="41" t="s">
        <v>7831</v>
      </c>
      <c r="B1934" s="119" t="s">
        <v>7624</v>
      </c>
      <c r="C1934" s="120" t="s">
        <v>7830</v>
      </c>
      <c r="D1934" s="135" t="s">
        <v>7811</v>
      </c>
      <c r="E1934" s="119" t="s">
        <v>6570</v>
      </c>
      <c r="F1934" s="118" t="s">
        <v>7829</v>
      </c>
      <c r="G1934" s="117">
        <v>0.39893049800000002</v>
      </c>
      <c r="H1934" s="117">
        <v>1.15056E-2</v>
      </c>
      <c r="I1934" s="117">
        <v>1.3694898E-2</v>
      </c>
      <c r="J1934" s="117">
        <v>0</v>
      </c>
      <c r="K1934" s="117">
        <v>0.37373000000000001</v>
      </c>
      <c r="L1934" s="116">
        <v>2.81</v>
      </c>
      <c r="M1934" s="115">
        <v>0</v>
      </c>
      <c r="N1934" s="114">
        <v>4.7926570000000002E-2</v>
      </c>
      <c r="O1934" s="114">
        <v>4.5694640000000002E-2</v>
      </c>
      <c r="P1934" s="114">
        <v>2.23193E-3</v>
      </c>
      <c r="Q1934" s="114">
        <v>0</v>
      </c>
      <c r="R1934" s="113">
        <v>2.7394868000000002E-6</v>
      </c>
      <c r="S1934" s="112">
        <v>8.2541789649999996E-9</v>
      </c>
      <c r="T1934" s="112">
        <v>0</v>
      </c>
      <c r="U1934" s="122">
        <v>8.5343040000000002E-5</v>
      </c>
      <c r="V1934" s="110"/>
      <c r="W1934" s="140"/>
      <c r="X1934" s="76" t="s">
        <v>7797</v>
      </c>
      <c r="Y1934" s="76"/>
      <c r="Z1934" s="76"/>
      <c r="AA1934" s="108"/>
    </row>
    <row r="1935" spans="1:27" ht="14.5" customHeight="1">
      <c r="A1935" s="41" t="s">
        <v>7828</v>
      </c>
      <c r="B1935" s="119" t="s">
        <v>7624</v>
      </c>
      <c r="C1935" s="120" t="s">
        <v>7827</v>
      </c>
      <c r="D1935" s="135" t="s">
        <v>7811</v>
      </c>
      <c r="E1935" s="119" t="s">
        <v>6570</v>
      </c>
      <c r="F1935" s="118" t="s">
        <v>7826</v>
      </c>
      <c r="G1935" s="117">
        <v>0.38436999999999999</v>
      </c>
      <c r="H1935" s="117">
        <v>0</v>
      </c>
      <c r="I1935" s="117">
        <v>0</v>
      </c>
      <c r="J1935" s="117">
        <v>0</v>
      </c>
      <c r="K1935" s="117">
        <v>0.38436999999999999</v>
      </c>
      <c r="L1935" s="116">
        <v>2.8899999999999997</v>
      </c>
      <c r="M1935" s="115">
        <v>0</v>
      </c>
      <c r="N1935" s="114">
        <v>4.6922562000000001E-2</v>
      </c>
      <c r="O1935" s="114">
        <v>4.4734426000000001E-2</v>
      </c>
      <c r="P1935" s="114">
        <v>2.1881366E-3</v>
      </c>
      <c r="Q1935" s="114">
        <v>0</v>
      </c>
      <c r="R1935" s="113">
        <v>2.6819199999999998E-6</v>
      </c>
      <c r="S1935" s="112">
        <v>8.092221085000001E-9</v>
      </c>
      <c r="T1935" s="112">
        <v>0</v>
      </c>
      <c r="U1935" s="122">
        <v>8.0580868000000005E-5</v>
      </c>
      <c r="V1935" s="110"/>
      <c r="W1935" s="140"/>
      <c r="X1935" s="76" t="s">
        <v>7797</v>
      </c>
      <c r="Y1935" s="76"/>
      <c r="Z1935" s="76"/>
      <c r="AA1935" s="108"/>
    </row>
    <row r="1936" spans="1:27" ht="14.5" customHeight="1">
      <c r="A1936" s="41" t="s">
        <v>7825</v>
      </c>
      <c r="B1936" s="119" t="s">
        <v>7624</v>
      </c>
      <c r="C1936" s="120" t="s">
        <v>7824</v>
      </c>
      <c r="D1936" s="135" t="s">
        <v>7811</v>
      </c>
      <c r="E1936" s="119" t="s">
        <v>6570</v>
      </c>
      <c r="F1936" s="118" t="s">
        <v>7823</v>
      </c>
      <c r="G1936" s="117">
        <v>0.33423396639999997</v>
      </c>
      <c r="H1936" s="117">
        <v>8.0783999999999995E-3</v>
      </c>
      <c r="I1936" s="117">
        <v>9.6155663999999991E-3</v>
      </c>
      <c r="J1936" s="117">
        <v>0</v>
      </c>
      <c r="K1936" s="117">
        <v>0.31653999999999999</v>
      </c>
      <c r="L1936" s="116">
        <v>2.38</v>
      </c>
      <c r="M1936" s="115">
        <v>0</v>
      </c>
      <c r="N1936" s="114">
        <v>4.0259041000000002E-2</v>
      </c>
      <c r="O1936" s="114">
        <v>3.8383768999999998E-2</v>
      </c>
      <c r="P1936" s="114">
        <v>1.8752721999999999E-3</v>
      </c>
      <c r="Q1936" s="114">
        <v>0</v>
      </c>
      <c r="R1936" s="113">
        <v>2.3011852000000002E-6</v>
      </c>
      <c r="S1936" s="112">
        <v>6.9351780699999999E-9</v>
      </c>
      <c r="T1936" s="112">
        <v>0</v>
      </c>
      <c r="U1936" s="122">
        <v>7.1270542000000003E-5</v>
      </c>
      <c r="V1936" s="110"/>
      <c r="W1936" s="140"/>
      <c r="X1936" s="76" t="s">
        <v>7797</v>
      </c>
      <c r="Y1936" s="76"/>
      <c r="Z1936" s="76"/>
      <c r="AA1936" s="108"/>
    </row>
    <row r="1937" spans="1:27" ht="14.5" customHeight="1">
      <c r="A1937" s="41" t="s">
        <v>7822</v>
      </c>
      <c r="B1937" s="119" t="s">
        <v>7624</v>
      </c>
      <c r="C1937" s="120" t="s">
        <v>7821</v>
      </c>
      <c r="D1937" s="135" t="s">
        <v>7811</v>
      </c>
      <c r="E1937" s="119" t="s">
        <v>6570</v>
      </c>
      <c r="F1937" s="118" t="s">
        <v>7820</v>
      </c>
      <c r="G1937" s="117">
        <v>0.40412690400000001</v>
      </c>
      <c r="H1937" s="117">
        <v>1.20564E-2</v>
      </c>
      <c r="I1937" s="117">
        <v>1.4350504E-2</v>
      </c>
      <c r="J1937" s="117">
        <v>0</v>
      </c>
      <c r="K1937" s="117">
        <v>0.37772</v>
      </c>
      <c r="L1937" s="116">
        <v>2.84</v>
      </c>
      <c r="M1937" s="115">
        <v>0</v>
      </c>
      <c r="N1937" s="114">
        <v>4.8523901000000001E-2</v>
      </c>
      <c r="O1937" s="114">
        <v>4.6264260000000001E-2</v>
      </c>
      <c r="P1937" s="114">
        <v>2.2596404E-3</v>
      </c>
      <c r="Q1937" s="114">
        <v>0</v>
      </c>
      <c r="R1937" s="113">
        <v>2.7736367000000002E-6</v>
      </c>
      <c r="S1937" s="112">
        <v>8.3566582600000009E-9</v>
      </c>
      <c r="T1937" s="112">
        <v>0</v>
      </c>
      <c r="U1937" s="122">
        <v>8.6514280999999994E-5</v>
      </c>
      <c r="V1937" s="110"/>
      <c r="W1937" s="140"/>
      <c r="X1937" s="76" t="s">
        <v>7797</v>
      </c>
      <c r="Y1937" s="76"/>
      <c r="Z1937" s="76"/>
      <c r="AA1937" s="108"/>
    </row>
    <row r="1938" spans="1:27" ht="14.5" customHeight="1">
      <c r="A1938" s="41" t="s">
        <v>7819</v>
      </c>
      <c r="B1938" s="119" t="s">
        <v>7624</v>
      </c>
      <c r="C1938" s="120" t="s">
        <v>7818</v>
      </c>
      <c r="D1938" s="135" t="s">
        <v>7811</v>
      </c>
      <c r="E1938" s="119" t="s">
        <v>6570</v>
      </c>
      <c r="F1938" s="118" t="s">
        <v>7817</v>
      </c>
      <c r="G1938" s="117">
        <v>6.2603948199999992</v>
      </c>
      <c r="H1938" s="117">
        <v>1.0587600000000001E-2</v>
      </c>
      <c r="I1938" s="117">
        <v>5.9252872199999995</v>
      </c>
      <c r="J1938" s="117">
        <v>0</v>
      </c>
      <c r="K1938" s="117">
        <v>0.32451999999999998</v>
      </c>
      <c r="L1938" s="116">
        <v>2.4399999999999995</v>
      </c>
      <c r="M1938" s="115">
        <v>0</v>
      </c>
      <c r="N1938" s="114">
        <v>1.8666555</v>
      </c>
      <c r="O1938" s="114">
        <v>1.8308903999999999</v>
      </c>
      <c r="P1938" s="114">
        <v>3.5765092999999998E-2</v>
      </c>
      <c r="Q1938" s="114">
        <v>0</v>
      </c>
      <c r="R1938" s="113">
        <v>1.097656143E-4</v>
      </c>
      <c r="S1938" s="112">
        <v>1.3226735666E-7</v>
      </c>
      <c r="T1938" s="112">
        <v>0</v>
      </c>
      <c r="U1938" s="111">
        <v>1.7031234999999999E-3</v>
      </c>
      <c r="V1938" s="110"/>
      <c r="W1938" s="140"/>
      <c r="X1938" s="76" t="s">
        <v>7797</v>
      </c>
      <c r="Y1938" s="76"/>
      <c r="Z1938" s="76"/>
      <c r="AA1938" s="108"/>
    </row>
    <row r="1939" spans="1:27" ht="14.5" customHeight="1">
      <c r="A1939" s="41" t="s">
        <v>7816</v>
      </c>
      <c r="B1939" s="119" t="s">
        <v>7624</v>
      </c>
      <c r="C1939" s="120" t="s">
        <v>7815</v>
      </c>
      <c r="D1939" s="135" t="s">
        <v>7811</v>
      </c>
      <c r="E1939" s="119" t="s">
        <v>6570</v>
      </c>
      <c r="F1939" s="118" t="s">
        <v>7814</v>
      </c>
      <c r="G1939" s="117">
        <v>0.2836939664</v>
      </c>
      <c r="H1939" s="117">
        <v>8.0783999999999995E-3</v>
      </c>
      <c r="I1939" s="117">
        <v>9.6155663999999991E-3</v>
      </c>
      <c r="J1939" s="117">
        <v>0</v>
      </c>
      <c r="K1939" s="117">
        <v>0.26600000000000001</v>
      </c>
      <c r="L1939" s="116">
        <v>2</v>
      </c>
      <c r="M1939" s="115">
        <v>0</v>
      </c>
      <c r="N1939" s="114">
        <v>3.4089293E-2</v>
      </c>
      <c r="O1939" s="114">
        <v>3.2501733999999997E-2</v>
      </c>
      <c r="P1939" s="114">
        <v>1.5875587E-3</v>
      </c>
      <c r="Q1939" s="114">
        <v>0</v>
      </c>
      <c r="R1939" s="113">
        <v>1.9485452000000001E-6</v>
      </c>
      <c r="S1939" s="112">
        <v>5.8711489999999996E-9</v>
      </c>
      <c r="T1939" s="112">
        <v>0</v>
      </c>
      <c r="U1939" s="122">
        <v>6.0675133999999997E-5</v>
      </c>
      <c r="V1939" s="110"/>
      <c r="W1939" s="140"/>
      <c r="X1939" s="76" t="s">
        <v>7797</v>
      </c>
      <c r="Y1939" s="76"/>
      <c r="Z1939" s="76"/>
      <c r="AA1939" s="108"/>
    </row>
    <row r="1940" spans="1:27" ht="14.5" customHeight="1">
      <c r="A1940" s="41" t="s">
        <v>7813</v>
      </c>
      <c r="B1940" s="119" t="s">
        <v>7624</v>
      </c>
      <c r="C1940" s="120" t="s">
        <v>7812</v>
      </c>
      <c r="D1940" s="135" t="s">
        <v>7811</v>
      </c>
      <c r="E1940" s="119" t="s">
        <v>6570</v>
      </c>
      <c r="F1940" s="118" t="s">
        <v>7810</v>
      </c>
      <c r="G1940" s="117">
        <v>0.32321273500000003</v>
      </c>
      <c r="H1940" s="117">
        <v>9.1187999999999998E-3</v>
      </c>
      <c r="I1940" s="117">
        <v>1.0853935E-2</v>
      </c>
      <c r="J1940" s="117">
        <v>0</v>
      </c>
      <c r="K1940" s="117">
        <v>0.30324000000000001</v>
      </c>
      <c r="L1940" s="116">
        <v>2.2799999999999998</v>
      </c>
      <c r="M1940" s="115">
        <v>0</v>
      </c>
      <c r="N1940" s="114">
        <v>3.8843664E-2</v>
      </c>
      <c r="O1940" s="114">
        <v>3.7034668999999999E-2</v>
      </c>
      <c r="P1940" s="114">
        <v>1.8089953E-3</v>
      </c>
      <c r="Q1940" s="114">
        <v>0</v>
      </c>
      <c r="R1940" s="113">
        <v>2.2203038999999999E-6</v>
      </c>
      <c r="S1940" s="112">
        <v>6.69007142E-9</v>
      </c>
      <c r="T1940" s="112">
        <v>0</v>
      </c>
      <c r="U1940" s="122">
        <v>6.9114603000000006E-5</v>
      </c>
      <c r="V1940" s="110"/>
      <c r="W1940" s="140"/>
      <c r="X1940" s="76" t="s">
        <v>7797</v>
      </c>
      <c r="Y1940" s="76"/>
      <c r="Z1940" s="76"/>
      <c r="AA1940" s="108"/>
    </row>
    <row r="1941" spans="1:27" ht="14.5" customHeight="1">
      <c r="B1941" s="119" t="s">
        <v>7624</v>
      </c>
      <c r="C1941" s="133" t="s">
        <v>7809</v>
      </c>
      <c r="D1941" s="133" t="s">
        <v>7808</v>
      </c>
      <c r="G1941" s="131"/>
      <c r="H1941" s="131"/>
      <c r="I1941" s="131"/>
      <c r="J1941" s="131"/>
      <c r="K1941" s="131"/>
      <c r="L1941" s="131"/>
      <c r="M1941" s="100"/>
      <c r="N1941" s="41"/>
      <c r="O1941" s="41"/>
      <c r="V1941" s="130"/>
      <c r="W1941" s="139"/>
      <c r="X1941" s="76"/>
      <c r="Y1941" s="76"/>
      <c r="Z1941" s="76"/>
      <c r="AA1941" s="108"/>
    </row>
    <row r="1942" spans="1:27" ht="14.5" customHeight="1">
      <c r="A1942" s="41" t="s">
        <v>7807</v>
      </c>
      <c r="B1942" s="119" t="s">
        <v>7624</v>
      </c>
      <c r="C1942" s="120" t="s">
        <v>7806</v>
      </c>
      <c r="D1942" s="135" t="s">
        <v>7799</v>
      </c>
      <c r="E1942" s="119" t="s">
        <v>6570</v>
      </c>
      <c r="F1942" s="118" t="s">
        <v>7805</v>
      </c>
      <c r="G1942" s="117">
        <v>1.8766327999999999E-2</v>
      </c>
      <c r="H1942" s="117">
        <v>8.5679999999999992E-3</v>
      </c>
      <c r="I1942" s="117">
        <v>1.0198328E-2</v>
      </c>
      <c r="J1942" s="117">
        <v>0</v>
      </c>
      <c r="K1942" s="117">
        <v>0</v>
      </c>
      <c r="L1942" s="116">
        <v>0</v>
      </c>
      <c r="M1942" s="115">
        <v>0</v>
      </c>
      <c r="N1942" s="114">
        <v>1.7149271E-3</v>
      </c>
      <c r="O1942" s="114">
        <v>1.6372087E-3</v>
      </c>
      <c r="P1942" s="121">
        <v>7.7718367999999997E-5</v>
      </c>
      <c r="Q1942" s="114">
        <v>0</v>
      </c>
      <c r="R1942" s="113">
        <v>9.8154000000000007E-8</v>
      </c>
      <c r="S1942" s="112">
        <v>2.8742000000000003E-10</v>
      </c>
      <c r="T1942" s="112">
        <v>0</v>
      </c>
      <c r="U1942" s="122">
        <v>5.2073924999999998E-6</v>
      </c>
      <c r="V1942" s="110"/>
      <c r="W1942" s="140"/>
      <c r="X1942" s="76" t="s">
        <v>7797</v>
      </c>
      <c r="Y1942" s="76"/>
      <c r="Z1942" s="76"/>
      <c r="AA1942" s="108"/>
    </row>
    <row r="1943" spans="1:27" ht="14.5" customHeight="1">
      <c r="A1943" s="41" t="s">
        <v>7804</v>
      </c>
      <c r="B1943" s="119" t="s">
        <v>7624</v>
      </c>
      <c r="C1943" s="120" t="s">
        <v>7803</v>
      </c>
      <c r="D1943" s="135" t="s">
        <v>7799</v>
      </c>
      <c r="E1943" s="119" t="s">
        <v>6570</v>
      </c>
      <c r="F1943" s="118" t="s">
        <v>7802</v>
      </c>
      <c r="G1943" s="117">
        <v>0.30399384200000001</v>
      </c>
      <c r="H1943" s="117">
        <v>5.202E-3</v>
      </c>
      <c r="I1943" s="117">
        <v>6.1918420000000004E-3</v>
      </c>
      <c r="J1943" s="117">
        <v>0</v>
      </c>
      <c r="K1943" s="117">
        <v>0.29260000000000003</v>
      </c>
      <c r="L1943" s="116">
        <v>2.2000000000000002</v>
      </c>
      <c r="M1943" s="115">
        <v>0</v>
      </c>
      <c r="N1943" s="114">
        <v>3.6760803000000002E-2</v>
      </c>
      <c r="O1943" s="114">
        <v>3.5047908000000003E-2</v>
      </c>
      <c r="P1943" s="114">
        <v>1.7128957000000001E-3</v>
      </c>
      <c r="Q1943" s="114">
        <v>0</v>
      </c>
      <c r="R1943" s="113">
        <v>2.1011935E-6</v>
      </c>
      <c r="S1943" s="112">
        <v>6.3346733000000002E-9</v>
      </c>
      <c r="T1943" s="112">
        <v>0</v>
      </c>
      <c r="U1943" s="122">
        <v>6.4503468999999999E-5</v>
      </c>
      <c r="V1943" s="110"/>
      <c r="W1943" s="140"/>
      <c r="X1943" s="76" t="s">
        <v>7797</v>
      </c>
      <c r="Y1943" s="76"/>
      <c r="Z1943" s="76"/>
      <c r="AA1943" s="108"/>
    </row>
    <row r="1944" spans="1:27" ht="14.5" customHeight="1">
      <c r="A1944" s="41" t="s">
        <v>7801</v>
      </c>
      <c r="B1944" s="119" t="s">
        <v>7624</v>
      </c>
      <c r="C1944" s="120" t="s">
        <v>7800</v>
      </c>
      <c r="D1944" s="135" t="s">
        <v>7799</v>
      </c>
      <c r="E1944" s="119" t="s">
        <v>6570</v>
      </c>
      <c r="F1944" s="118" t="s">
        <v>7798</v>
      </c>
      <c r="G1944" s="117">
        <v>1.1393842000000001E-2</v>
      </c>
      <c r="H1944" s="117">
        <v>5.202E-3</v>
      </c>
      <c r="I1944" s="117">
        <v>6.1918420000000004E-3</v>
      </c>
      <c r="J1944" s="117">
        <v>0</v>
      </c>
      <c r="K1944" s="117">
        <v>0</v>
      </c>
      <c r="L1944" s="116">
        <v>0</v>
      </c>
      <c r="M1944" s="115">
        <v>0</v>
      </c>
      <c r="N1944" s="114">
        <v>1.0412056999999999E-3</v>
      </c>
      <c r="O1944" s="114">
        <v>9.9401957999999992E-4</v>
      </c>
      <c r="P1944" s="121">
        <v>4.7186152000000001E-5</v>
      </c>
      <c r="Q1944" s="114">
        <v>0</v>
      </c>
      <c r="R1944" s="113">
        <v>5.9593499999999997E-8</v>
      </c>
      <c r="S1944" s="112">
        <v>1.7450500000000001E-10</v>
      </c>
      <c r="T1944" s="112">
        <v>0</v>
      </c>
      <c r="U1944" s="122">
        <v>3.1616312E-6</v>
      </c>
      <c r="V1944" s="110"/>
      <c r="W1944" s="140"/>
      <c r="X1944" s="76" t="s">
        <v>7797</v>
      </c>
      <c r="Y1944" s="76"/>
      <c r="Z1944" s="76"/>
      <c r="AA1944" s="108"/>
    </row>
    <row r="1945" spans="1:27" ht="14.5" customHeight="1">
      <c r="B1945" s="119" t="s">
        <v>7624</v>
      </c>
      <c r="C1945" s="133" t="s">
        <v>1293</v>
      </c>
      <c r="D1945" s="133" t="s">
        <v>7773</v>
      </c>
      <c r="G1945" s="131"/>
      <c r="H1945" s="131"/>
      <c r="I1945" s="131"/>
      <c r="J1945" s="131"/>
      <c r="K1945" s="131"/>
      <c r="L1945" s="131"/>
      <c r="M1945" s="100"/>
      <c r="N1945" s="41"/>
      <c r="O1945" s="41"/>
      <c r="V1945" s="130"/>
      <c r="W1945" s="139"/>
      <c r="X1945" s="76"/>
      <c r="Y1945" s="76"/>
      <c r="Z1945" s="76"/>
      <c r="AA1945" s="108"/>
    </row>
    <row r="1946" spans="1:27" ht="14.5" customHeight="1">
      <c r="A1946" s="41" t="s">
        <v>7796</v>
      </c>
      <c r="B1946" s="119" t="s">
        <v>7624</v>
      </c>
      <c r="C1946" s="120" t="s">
        <v>1294</v>
      </c>
      <c r="D1946" s="135" t="s">
        <v>7773</v>
      </c>
      <c r="E1946" s="119" t="s">
        <v>7747</v>
      </c>
      <c r="F1946" s="118" t="s">
        <v>7795</v>
      </c>
      <c r="G1946" s="117">
        <v>7.3348167122499995E-3</v>
      </c>
      <c r="H1946" s="117">
        <v>2.4899148109999996E-4</v>
      </c>
      <c r="I1946" s="117">
        <v>3.3712231999999993E-5</v>
      </c>
      <c r="J1946" s="117">
        <v>-1.3018730085E-4</v>
      </c>
      <c r="K1946" s="117">
        <v>7.1823002999999996E-3</v>
      </c>
      <c r="L1946" s="116">
        <v>5.4002257894736838E-2</v>
      </c>
      <c r="M1946" s="115">
        <v>-1.3381890000000001</v>
      </c>
      <c r="N1946" s="114">
        <v>7.3387490999999997E-4</v>
      </c>
      <c r="O1946" s="114">
        <v>7.5931979000000004E-4</v>
      </c>
      <c r="P1946" s="121">
        <v>4.0759447999999999E-5</v>
      </c>
      <c r="Q1946" s="121">
        <v>-6.6204327E-5</v>
      </c>
      <c r="R1946" s="113">
        <v>4.5522769488610009E-8</v>
      </c>
      <c r="S1946" s="112">
        <v>1.5073760817894698E-10</v>
      </c>
      <c r="T1946" s="112">
        <v>-9.2723147992800001E-3</v>
      </c>
      <c r="U1946" s="122">
        <v>-3.3024632000000001E-8</v>
      </c>
      <c r="V1946" s="151"/>
      <c r="W1946" s="143"/>
      <c r="X1946" s="42" t="s">
        <v>1226</v>
      </c>
      <c r="Y1946" s="42"/>
      <c r="Z1946" s="42"/>
      <c r="AA1946" s="108"/>
    </row>
    <row r="1947" spans="1:27" ht="14.5" customHeight="1">
      <c r="A1947" s="41" t="s">
        <v>7794</v>
      </c>
      <c r="B1947" s="119" t="s">
        <v>7624</v>
      </c>
      <c r="C1947" s="120" t="s">
        <v>1295</v>
      </c>
      <c r="D1947" s="135" t="s">
        <v>7773</v>
      </c>
      <c r="E1947" s="119" t="s">
        <v>7747</v>
      </c>
      <c r="F1947" s="118" t="s">
        <v>7793</v>
      </c>
      <c r="G1947" s="117">
        <v>7.3348167122499995E-3</v>
      </c>
      <c r="H1947" s="117">
        <v>2.4899148109999996E-4</v>
      </c>
      <c r="I1947" s="117">
        <v>3.3712231999999993E-5</v>
      </c>
      <c r="J1947" s="117">
        <v>-1.3018730085E-4</v>
      </c>
      <c r="K1947" s="117">
        <v>7.1823002999999996E-3</v>
      </c>
      <c r="L1947" s="116">
        <v>5.4002257894736838E-2</v>
      </c>
      <c r="M1947" s="115">
        <v>-1.3381890000000001</v>
      </c>
      <c r="N1947" s="114">
        <v>7.3387490999999997E-4</v>
      </c>
      <c r="O1947" s="114">
        <v>7.5931979000000004E-4</v>
      </c>
      <c r="P1947" s="121">
        <v>4.0759447999999999E-5</v>
      </c>
      <c r="Q1947" s="121">
        <v>-6.6204327E-5</v>
      </c>
      <c r="R1947" s="113">
        <v>4.5522769488610009E-8</v>
      </c>
      <c r="S1947" s="112">
        <v>1.5073760817894698E-10</v>
      </c>
      <c r="T1947" s="112">
        <v>-9.2723147992800001E-3</v>
      </c>
      <c r="U1947" s="122">
        <v>-3.3024632000000001E-8</v>
      </c>
      <c r="V1947" s="151"/>
      <c r="W1947" s="143"/>
      <c r="X1947" s="42" t="s">
        <v>1225</v>
      </c>
      <c r="Y1947" s="42"/>
      <c r="Z1947" s="42"/>
      <c r="AA1947" s="108"/>
    </row>
    <row r="1948" spans="1:27" ht="14.5" customHeight="1">
      <c r="A1948" s="41" t="s">
        <v>7792</v>
      </c>
      <c r="B1948" s="119" t="s">
        <v>7624</v>
      </c>
      <c r="C1948" s="120" t="s">
        <v>1296</v>
      </c>
      <c r="D1948" s="135" t="s">
        <v>7773</v>
      </c>
      <c r="E1948" s="119" t="s">
        <v>7747</v>
      </c>
      <c r="F1948" s="118" t="s">
        <v>7791</v>
      </c>
      <c r="G1948" s="117">
        <v>1.1376033627120001E-2</v>
      </c>
      <c r="H1948" s="117">
        <v>2.1377200750000001E-4</v>
      </c>
      <c r="I1948" s="117">
        <v>3.0311272000000013E-5</v>
      </c>
      <c r="J1948" s="117">
        <v>-1.1109465238E-4</v>
      </c>
      <c r="K1948" s="117">
        <v>1.1243045E-2</v>
      </c>
      <c r="L1948" s="116">
        <v>8.4534172932330828E-2</v>
      </c>
      <c r="M1948" s="115">
        <v>-1.1419366</v>
      </c>
      <c r="N1948" s="114">
        <v>1.2508154000000001E-3</v>
      </c>
      <c r="O1948" s="114">
        <v>1.2434035999999999E-3</v>
      </c>
      <c r="P1948" s="121">
        <v>6.3906914999999997E-5</v>
      </c>
      <c r="Q1948" s="121">
        <v>-5.6495115999999998E-5</v>
      </c>
      <c r="R1948" s="113">
        <v>7.4544580770049996E-8</v>
      </c>
      <c r="S1948" s="112">
        <v>2.3634214227627604E-10</v>
      </c>
      <c r="T1948" s="112">
        <v>-7.9124813354900011E-3</v>
      </c>
      <c r="U1948" s="122">
        <v>1.04474E-6</v>
      </c>
      <c r="V1948" s="151"/>
      <c r="W1948" s="143"/>
      <c r="X1948" s="42" t="s">
        <v>1227</v>
      </c>
      <c r="Y1948" s="42"/>
      <c r="Z1948" s="42"/>
      <c r="AA1948" s="108"/>
    </row>
    <row r="1949" spans="1:27" ht="14.5" customHeight="1">
      <c r="A1949" s="41" t="s">
        <v>7790</v>
      </c>
      <c r="B1949" s="119" t="s">
        <v>7624</v>
      </c>
      <c r="C1949" s="120" t="s">
        <v>1297</v>
      </c>
      <c r="D1949" s="135" t="s">
        <v>7773</v>
      </c>
      <c r="E1949" s="119" t="s">
        <v>7747</v>
      </c>
      <c r="F1949" s="118" t="s">
        <v>7789</v>
      </c>
      <c r="G1949" s="117">
        <v>9.6237132558300003E-3</v>
      </c>
      <c r="H1949" s="117">
        <v>2.792645255E-4</v>
      </c>
      <c r="I1949" s="117">
        <v>4.1700317000000004E-5</v>
      </c>
      <c r="J1949" s="117">
        <v>-1.4408808667000001E-4</v>
      </c>
      <c r="K1949" s="117">
        <v>9.4468364999999999E-3</v>
      </c>
      <c r="L1949" s="116">
        <v>7.1028845864661655E-2</v>
      </c>
      <c r="M1949" s="115">
        <v>-1.4810745999999999</v>
      </c>
      <c r="N1949" s="114">
        <v>9.9579977000000008E-4</v>
      </c>
      <c r="O1949" s="114">
        <v>1.0154023E-3</v>
      </c>
      <c r="P1949" s="121">
        <v>5.3670761000000001E-5</v>
      </c>
      <c r="Q1949" s="121">
        <v>-7.3273313999999993E-5</v>
      </c>
      <c r="R1949" s="113">
        <v>6.0875439699169991E-8</v>
      </c>
      <c r="S1949" s="112">
        <v>1.9848654818979101E-10</v>
      </c>
      <c r="T1949" s="112">
        <v>-1.0262368642219999E-2</v>
      </c>
      <c r="U1949" s="122">
        <v>2.7966202000000003E-7</v>
      </c>
      <c r="V1949" s="151"/>
      <c r="W1949" s="143"/>
      <c r="X1949" s="42" t="s">
        <v>1228</v>
      </c>
      <c r="Y1949" s="42"/>
      <c r="Z1949" s="42"/>
      <c r="AA1949" s="108"/>
    </row>
    <row r="1950" spans="1:27" ht="14.5" customHeight="1">
      <c r="A1950" s="41" t="s">
        <v>7788</v>
      </c>
      <c r="B1950" s="119" t="s">
        <v>7624</v>
      </c>
      <c r="C1950" s="120" t="s">
        <v>1298</v>
      </c>
      <c r="D1950" s="135" t="s">
        <v>7773</v>
      </c>
      <c r="E1950" s="119" t="s">
        <v>7747</v>
      </c>
      <c r="F1950" s="118" t="s">
        <v>7787</v>
      </c>
      <c r="G1950" s="117">
        <v>1.1463595578979999E-2</v>
      </c>
      <c r="H1950" s="117">
        <v>1.8933840049999999E-4</v>
      </c>
      <c r="I1950" s="117">
        <v>2.7133745999999993E-5</v>
      </c>
      <c r="J1950" s="117">
        <v>-9.825456752E-5</v>
      </c>
      <c r="K1950" s="117">
        <v>1.1345378E-2</v>
      </c>
      <c r="L1950" s="116">
        <v>8.53035939849624E-2</v>
      </c>
      <c r="M1950" s="115">
        <v>-1.009954</v>
      </c>
      <c r="N1950" s="114">
        <v>1.2774279999999999E-3</v>
      </c>
      <c r="O1950" s="114">
        <v>1.2628903999999999E-3</v>
      </c>
      <c r="P1950" s="121">
        <v>6.4503206000000006E-5</v>
      </c>
      <c r="Q1950" s="121">
        <v>-4.9965530000000003E-5</v>
      </c>
      <c r="R1950" s="113">
        <v>7.5712851463790005E-8</v>
      </c>
      <c r="S1950" s="112">
        <v>2.3854736061605702E-10</v>
      </c>
      <c r="T1950" s="112">
        <v>-6.9979734183300002E-3</v>
      </c>
      <c r="U1950" s="122">
        <v>1.2180323000000001E-6</v>
      </c>
      <c r="V1950" s="151"/>
      <c r="W1950" s="143"/>
      <c r="X1950" s="42" t="s">
        <v>1229</v>
      </c>
      <c r="Y1950" s="42"/>
      <c r="Z1950" s="42"/>
      <c r="AA1950" s="108"/>
    </row>
    <row r="1951" spans="1:27" ht="14.5" customHeight="1">
      <c r="A1951" s="41" t="s">
        <v>7786</v>
      </c>
      <c r="B1951" s="119" t="s">
        <v>7624</v>
      </c>
      <c r="C1951" s="120" t="s">
        <v>1299</v>
      </c>
      <c r="D1951" s="135" t="s">
        <v>7773</v>
      </c>
      <c r="E1951" s="119" t="s">
        <v>7747</v>
      </c>
      <c r="F1951" s="118" t="s">
        <v>7785</v>
      </c>
      <c r="G1951" s="117">
        <v>9.57086519138E-3</v>
      </c>
      <c r="H1951" s="117">
        <v>2.7760643959999997E-4</v>
      </c>
      <c r="I1951" s="117">
        <v>3.8037240999999967E-5</v>
      </c>
      <c r="J1951" s="117">
        <v>-1.4492548922E-4</v>
      </c>
      <c r="K1951" s="117">
        <v>9.4001469999999993E-3</v>
      </c>
      <c r="L1951" s="116">
        <v>7.0677796992481196E-2</v>
      </c>
      <c r="M1951" s="115">
        <v>-1.4896821</v>
      </c>
      <c r="N1951" s="114">
        <v>9.8852837000000006E-4</v>
      </c>
      <c r="O1951" s="114">
        <v>1.0088530000000001E-3</v>
      </c>
      <c r="P1951" s="121">
        <v>5.3374578000000002E-5</v>
      </c>
      <c r="Q1951" s="121">
        <v>-7.3699156999999996E-5</v>
      </c>
      <c r="R1951" s="113">
        <v>6.0482790608509997E-8</v>
      </c>
      <c r="S1951" s="112">
        <v>1.9739118549411399E-10</v>
      </c>
      <c r="T1951" s="112">
        <v>-1.0322010952030001E-2</v>
      </c>
      <c r="U1951" s="122">
        <v>2.5799508999999998E-7</v>
      </c>
      <c r="V1951" s="151"/>
      <c r="W1951" s="143"/>
      <c r="X1951" s="42" t="s">
        <v>1230</v>
      </c>
      <c r="Y1951" s="42"/>
      <c r="Z1951" s="42"/>
      <c r="AA1951" s="108"/>
    </row>
    <row r="1952" spans="1:27" ht="14.5" customHeight="1">
      <c r="A1952" s="41" t="s">
        <v>7784</v>
      </c>
      <c r="B1952" s="119" t="s">
        <v>7624</v>
      </c>
      <c r="C1952" s="120" t="s">
        <v>1300</v>
      </c>
      <c r="D1952" s="135" t="s">
        <v>7773</v>
      </c>
      <c r="E1952" s="119" t="s">
        <v>7747</v>
      </c>
      <c r="F1952" s="118" t="s">
        <v>7783</v>
      </c>
      <c r="G1952" s="117">
        <v>1.275927767929E-2</v>
      </c>
      <c r="H1952" s="117">
        <v>2.7771962429999999E-4</v>
      </c>
      <c r="I1952" s="117">
        <v>3.6887963000000016E-5</v>
      </c>
      <c r="J1952" s="117">
        <v>-1.4556190801E-4</v>
      </c>
      <c r="K1952" s="117">
        <v>1.2590232E-2</v>
      </c>
      <c r="L1952" s="116">
        <v>9.46633984962406E-2</v>
      </c>
      <c r="M1952" s="115">
        <v>-1.4962238999999999</v>
      </c>
      <c r="N1952" s="114">
        <v>1.3770433E-3</v>
      </c>
      <c r="O1952" s="114">
        <v>1.3795417E-3</v>
      </c>
      <c r="P1952" s="121">
        <v>7.1524414000000001E-5</v>
      </c>
      <c r="Q1952" s="121">
        <v>-7.4022797000000004E-5</v>
      </c>
      <c r="R1952" s="113">
        <v>8.2706337872509995E-8</v>
      </c>
      <c r="S1952" s="112">
        <v>2.6451336851866099E-10</v>
      </c>
      <c r="T1952" s="112">
        <v>-1.036733898749E-2</v>
      </c>
      <c r="U1952" s="122">
        <v>9.1858414999999998E-7</v>
      </c>
      <c r="V1952" s="151"/>
      <c r="W1952" s="143"/>
      <c r="X1952" s="42" t="s">
        <v>1231</v>
      </c>
      <c r="Y1952" s="42"/>
      <c r="Z1952" s="42"/>
      <c r="AA1952" s="108"/>
    </row>
    <row r="1953" spans="1:27" ht="14.5" customHeight="1">
      <c r="A1953" s="41" t="s">
        <v>7782</v>
      </c>
      <c r="B1953" s="119" t="s">
        <v>7624</v>
      </c>
      <c r="C1953" s="120" t="s">
        <v>1301</v>
      </c>
      <c r="D1953" s="135" t="s">
        <v>7773</v>
      </c>
      <c r="E1953" s="119" t="s">
        <v>7747</v>
      </c>
      <c r="F1953" s="118" t="s">
        <v>7781</v>
      </c>
      <c r="G1953" s="117">
        <v>-7.3624058823000002E-3</v>
      </c>
      <c r="H1953" s="117">
        <v>1.4816172840000002E-4</v>
      </c>
      <c r="I1953" s="117">
        <v>2.1372596000000036E-5</v>
      </c>
      <c r="J1953" s="117">
        <v>-7.6817206700000005E-5</v>
      </c>
      <c r="K1953" s="117">
        <v>-7.4551230000000001E-3</v>
      </c>
      <c r="L1953" s="116">
        <v>-5.6053556390977442E-2</v>
      </c>
      <c r="M1953" s="115">
        <v>-0.78960039999999998</v>
      </c>
      <c r="N1953" s="114">
        <v>-9.941741899999999E-4</v>
      </c>
      <c r="O1953" s="114">
        <v>-9.1260563999999997E-4</v>
      </c>
      <c r="P1953" s="121">
        <v>-4.2504586999999997E-5</v>
      </c>
      <c r="Q1953" s="121">
        <v>-3.9063960000000001E-5</v>
      </c>
      <c r="R1953" s="113">
        <v>-5.4712568646529994E-8</v>
      </c>
      <c r="S1953" s="112">
        <v>-1.5719152391179399E-10</v>
      </c>
      <c r="T1953" s="112">
        <v>-5.4711428870500003E-3</v>
      </c>
      <c r="U1953" s="122">
        <v>-2.4701080000000001E-6</v>
      </c>
      <c r="V1953" s="151"/>
      <c r="W1953" s="143"/>
      <c r="X1953" s="42" t="s">
        <v>1232</v>
      </c>
      <c r="Y1953" s="42"/>
      <c r="Z1953" s="42"/>
      <c r="AA1953" s="108"/>
    </row>
    <row r="1954" spans="1:27" ht="14.5" customHeight="1">
      <c r="A1954" s="41" t="s">
        <v>7780</v>
      </c>
      <c r="B1954" s="119" t="s">
        <v>7624</v>
      </c>
      <c r="C1954" s="120" t="s">
        <v>1302</v>
      </c>
      <c r="D1954" s="135" t="s">
        <v>7773</v>
      </c>
      <c r="E1954" s="119" t="s">
        <v>7747</v>
      </c>
      <c r="F1954" s="118" t="s">
        <v>7779</v>
      </c>
      <c r="G1954" s="117">
        <v>7.5450687529899996E-3</v>
      </c>
      <c r="H1954" s="117">
        <v>2.2860126430000001E-4</v>
      </c>
      <c r="I1954" s="117">
        <v>3.1743250000000035E-5</v>
      </c>
      <c r="J1954" s="117">
        <v>-1.1913366131000001E-4</v>
      </c>
      <c r="K1954" s="117">
        <v>7.4038578999999997E-3</v>
      </c>
      <c r="L1954" s="116">
        <v>5.5668104511278189E-2</v>
      </c>
      <c r="M1954" s="115">
        <v>-1.2245691999999999</v>
      </c>
      <c r="N1954" s="114">
        <v>7.7320646000000003E-4</v>
      </c>
      <c r="O1954" s="114">
        <v>7.9175127000000005E-4</v>
      </c>
      <c r="P1954" s="121">
        <v>4.2038391999999999E-5</v>
      </c>
      <c r="Q1954" s="121">
        <v>-6.0583205E-5</v>
      </c>
      <c r="R1954" s="113">
        <v>4.7467102899520009E-8</v>
      </c>
      <c r="S1954" s="112">
        <v>1.55467426777599E-10</v>
      </c>
      <c r="T1954" s="112">
        <v>-8.4850427097200014E-3</v>
      </c>
      <c r="U1954" s="122">
        <v>1.4452840999999999E-7</v>
      </c>
      <c r="V1954" s="151"/>
      <c r="W1954" s="143"/>
      <c r="X1954" s="42" t="s">
        <v>1233</v>
      </c>
      <c r="Y1954" s="42"/>
      <c r="Z1954" s="42"/>
      <c r="AA1954" s="108"/>
    </row>
    <row r="1955" spans="1:27" ht="14.5" customHeight="1">
      <c r="A1955" s="41" t="s">
        <v>7778</v>
      </c>
      <c r="B1955" s="119" t="s">
        <v>7624</v>
      </c>
      <c r="C1955" s="120" t="s">
        <v>1303</v>
      </c>
      <c r="D1955" s="135" t="s">
        <v>7773</v>
      </c>
      <c r="E1955" s="119" t="s">
        <v>7747</v>
      </c>
      <c r="F1955" s="118" t="s">
        <v>7777</v>
      </c>
      <c r="G1955" s="117">
        <v>7.9935656351299983E-3</v>
      </c>
      <c r="H1955" s="117">
        <v>2.3408441500000001E-4</v>
      </c>
      <c r="I1955" s="117">
        <v>3.3313948000000031E-5</v>
      </c>
      <c r="J1955" s="117">
        <v>-1.2159002787E-4</v>
      </c>
      <c r="K1955" s="117">
        <v>7.8477572999999991E-3</v>
      </c>
      <c r="L1955" s="116">
        <v>5.9005693984962394E-2</v>
      </c>
      <c r="M1955" s="115">
        <v>-1.2498180999999999</v>
      </c>
      <c r="N1955" s="114">
        <v>8.2485681000000002E-4</v>
      </c>
      <c r="O1955" s="114">
        <v>8.4211902999999999E-4</v>
      </c>
      <c r="P1955" s="121">
        <v>4.4570127000000003E-5</v>
      </c>
      <c r="Q1955" s="121">
        <v>-6.1832343999999994E-5</v>
      </c>
      <c r="R1955" s="113">
        <v>5.0486752586649998E-8</v>
      </c>
      <c r="S1955" s="112">
        <v>1.6483035065708599E-10</v>
      </c>
      <c r="T1955" s="112">
        <v>-8.6599920851800002E-3</v>
      </c>
      <c r="U1955" s="122">
        <v>2.0903345999999999E-7</v>
      </c>
      <c r="V1955" s="151"/>
      <c r="W1955" s="143"/>
      <c r="X1955" s="42" t="s">
        <v>1234</v>
      </c>
      <c r="Y1955" s="42"/>
      <c r="Z1955" s="42"/>
      <c r="AA1955" s="108"/>
    </row>
    <row r="1956" spans="1:27" ht="14.5" customHeight="1">
      <c r="A1956" s="41" t="s">
        <v>7776</v>
      </c>
      <c r="B1956" s="119" t="s">
        <v>7624</v>
      </c>
      <c r="C1956" s="120" t="s">
        <v>1304</v>
      </c>
      <c r="D1956" s="135" t="s">
        <v>7773</v>
      </c>
      <c r="E1956" s="119" t="s">
        <v>7747</v>
      </c>
      <c r="F1956" s="118" t="s">
        <v>7775</v>
      </c>
      <c r="G1956" s="117">
        <v>1.059785948763E-2</v>
      </c>
      <c r="H1956" s="117">
        <v>2.587338036E-4</v>
      </c>
      <c r="I1956" s="117">
        <v>3.5396718000000043E-5</v>
      </c>
      <c r="J1956" s="117">
        <v>-1.3510003396999999E-4</v>
      </c>
      <c r="K1956" s="117">
        <v>1.0438829E-2</v>
      </c>
      <c r="L1956" s="116">
        <v>7.8487436090225557E-2</v>
      </c>
      <c r="M1956" s="115">
        <v>-1.3886867000000001</v>
      </c>
      <c r="N1956" s="114">
        <v>1.1260969999999999E-3</v>
      </c>
      <c r="O1956" s="114">
        <v>1.1355031E-3</v>
      </c>
      <c r="P1956" s="121">
        <v>5.9296490999999999E-5</v>
      </c>
      <c r="Q1956" s="121">
        <v>-6.8702604000000006E-5</v>
      </c>
      <c r="R1956" s="113">
        <v>6.8075726861980014E-8</v>
      </c>
      <c r="S1956" s="112">
        <v>2.1929175850393902E-10</v>
      </c>
      <c r="T1956" s="112">
        <v>-9.6222134501999998E-3</v>
      </c>
      <c r="U1956" s="122">
        <v>5.9183160999999999E-7</v>
      </c>
      <c r="V1956" s="151"/>
      <c r="W1956" s="143"/>
      <c r="X1956" s="42" t="s">
        <v>1235</v>
      </c>
      <c r="Y1956" s="42"/>
      <c r="Z1956" s="42"/>
      <c r="AA1956" s="108"/>
    </row>
    <row r="1957" spans="1:27" ht="14.5" customHeight="1">
      <c r="A1957" s="41" t="s">
        <v>7774</v>
      </c>
      <c r="B1957" s="119" t="s">
        <v>7624</v>
      </c>
      <c r="C1957" s="120" t="s">
        <v>1305</v>
      </c>
      <c r="D1957" s="135" t="s">
        <v>7773</v>
      </c>
      <c r="E1957" s="119" t="s">
        <v>7747</v>
      </c>
      <c r="F1957" s="118" t="s">
        <v>7772</v>
      </c>
      <c r="G1957" s="117">
        <v>5.5572780303800003E-3</v>
      </c>
      <c r="H1957" s="117">
        <v>1.0131365250000001E-4</v>
      </c>
      <c r="I1957" s="117">
        <v>-3.484031E-5</v>
      </c>
      <c r="J1957" s="117">
        <v>-7.7040512120000006E-5</v>
      </c>
      <c r="K1957" s="117">
        <v>5.5678452000000002E-3</v>
      </c>
      <c r="L1957" s="116">
        <v>4.1863497744360899E-2</v>
      </c>
      <c r="M1957" s="115">
        <v>-0.79189575000000001</v>
      </c>
      <c r="N1957" s="114">
        <v>5.8591730000000003E-4</v>
      </c>
      <c r="O1957" s="114">
        <v>5.9389146000000004E-4</v>
      </c>
      <c r="P1957" s="121">
        <v>3.1203356E-5</v>
      </c>
      <c r="Q1957" s="121">
        <v>-3.9177517999999998E-5</v>
      </c>
      <c r="R1957" s="113">
        <v>3.5605003642529995E-8</v>
      </c>
      <c r="S1957" s="112">
        <v>1.15397025640727E-10</v>
      </c>
      <c r="T1957" s="112">
        <v>-5.48704730301E-3</v>
      </c>
      <c r="U1957" s="122">
        <v>2.2870732999999999E-7</v>
      </c>
      <c r="V1957" s="151"/>
      <c r="W1957" s="143"/>
      <c r="X1957" s="42" t="s">
        <v>1236</v>
      </c>
      <c r="Y1957" s="42"/>
      <c r="Z1957" s="42"/>
      <c r="AA1957" s="108"/>
    </row>
    <row r="1958" spans="1:27" ht="14.5" customHeight="1">
      <c r="B1958" s="119" t="s">
        <v>7624</v>
      </c>
      <c r="C1958" s="133" t="s">
        <v>1306</v>
      </c>
      <c r="D1958" s="133" t="s">
        <v>7748</v>
      </c>
      <c r="G1958" s="131"/>
      <c r="H1958" s="131"/>
      <c r="I1958" s="131"/>
      <c r="J1958" s="131"/>
      <c r="K1958" s="131"/>
      <c r="L1958" s="131"/>
      <c r="M1958" s="100"/>
      <c r="N1958" s="41"/>
      <c r="O1958" s="41"/>
      <c r="V1958" s="152"/>
      <c r="W1958" s="144"/>
      <c r="X1958" s="42"/>
      <c r="Y1958" s="42"/>
      <c r="Z1958" s="42"/>
      <c r="AA1958" s="108"/>
    </row>
    <row r="1959" spans="1:27" ht="14.5" customHeight="1">
      <c r="A1959" s="41" t="s">
        <v>7771</v>
      </c>
      <c r="B1959" s="119" t="s">
        <v>7624</v>
      </c>
      <c r="C1959" s="120" t="s">
        <v>1306</v>
      </c>
      <c r="D1959" s="135" t="s">
        <v>7748</v>
      </c>
      <c r="E1959" s="119" t="s">
        <v>7747</v>
      </c>
      <c r="F1959" s="118" t="s">
        <v>7770</v>
      </c>
      <c r="G1959" s="117">
        <v>-2.8669113047200003E-3</v>
      </c>
      <c r="H1959" s="117">
        <v>4.577190479999999E-4</v>
      </c>
      <c r="I1959" s="117">
        <v>6.7255029000000039E-5</v>
      </c>
      <c r="J1959" s="117">
        <v>-2.3670418172000001E-4</v>
      </c>
      <c r="K1959" s="117">
        <v>-3.1551812E-3</v>
      </c>
      <c r="L1959" s="116">
        <v>-2.3723166917293231E-2</v>
      </c>
      <c r="M1959" s="115">
        <v>-2.433071</v>
      </c>
      <c r="N1959" s="114">
        <v>-6.4401777000000005E-4</v>
      </c>
      <c r="O1959" s="114">
        <v>-5.0549744000000002E-4</v>
      </c>
      <c r="P1959" s="121">
        <v>-1.8148825E-5</v>
      </c>
      <c r="Q1959" s="114">
        <v>-1.203715E-4</v>
      </c>
      <c r="R1959" s="113">
        <v>-3.0305601626100002E-8</v>
      </c>
      <c r="S1959" s="112">
        <v>-6.7118436670541981E-11</v>
      </c>
      <c r="T1959" s="112">
        <v>-1.6858753907799999E-2</v>
      </c>
      <c r="U1959" s="122">
        <v>-3.4561504000000001E-6</v>
      </c>
      <c r="V1959" s="151"/>
      <c r="W1959" s="143"/>
      <c r="X1959" s="42" t="s">
        <v>1237</v>
      </c>
      <c r="Y1959" s="42"/>
      <c r="Z1959" s="42"/>
      <c r="AA1959" s="108"/>
    </row>
    <row r="1960" spans="1:27" ht="14.5" customHeight="1">
      <c r="A1960" s="41" t="s">
        <v>7769</v>
      </c>
      <c r="B1960" s="119" t="s">
        <v>7624</v>
      </c>
      <c r="C1960" s="120" t="s">
        <v>1307</v>
      </c>
      <c r="D1960" s="135" t="s">
        <v>7748</v>
      </c>
      <c r="E1960" s="119" t="s">
        <v>7747</v>
      </c>
      <c r="F1960" s="118" t="s">
        <v>7768</v>
      </c>
      <c r="G1960" s="117">
        <v>-2.8669113047200003E-3</v>
      </c>
      <c r="H1960" s="117">
        <v>4.577190479999999E-4</v>
      </c>
      <c r="I1960" s="117">
        <v>6.7255029000000039E-5</v>
      </c>
      <c r="J1960" s="117">
        <v>-2.3670418172000001E-4</v>
      </c>
      <c r="K1960" s="117">
        <v>-3.1551812E-3</v>
      </c>
      <c r="L1960" s="116">
        <v>-2.3723166917293231E-2</v>
      </c>
      <c r="M1960" s="115">
        <v>-2.433071</v>
      </c>
      <c r="N1960" s="114">
        <v>-6.4401777000000005E-4</v>
      </c>
      <c r="O1960" s="114">
        <v>-5.0549744000000002E-4</v>
      </c>
      <c r="P1960" s="121">
        <v>-1.8148825E-5</v>
      </c>
      <c r="Q1960" s="114">
        <v>-1.203715E-4</v>
      </c>
      <c r="R1960" s="113">
        <v>-3.0305601626100002E-8</v>
      </c>
      <c r="S1960" s="112">
        <v>-6.7118436670541981E-11</v>
      </c>
      <c r="T1960" s="112">
        <v>-1.6858753907799999E-2</v>
      </c>
      <c r="U1960" s="122">
        <v>-3.4561504000000001E-6</v>
      </c>
      <c r="V1960" s="151"/>
      <c r="W1960" s="143"/>
      <c r="X1960" s="42" t="s">
        <v>1238</v>
      </c>
      <c r="Y1960" s="42"/>
      <c r="Z1960" s="42"/>
      <c r="AA1960" s="108"/>
    </row>
    <row r="1961" spans="1:27" ht="14.5" customHeight="1">
      <c r="A1961" s="41" t="s">
        <v>7767</v>
      </c>
      <c r="B1961" s="119" t="s">
        <v>7624</v>
      </c>
      <c r="C1961" s="120" t="s">
        <v>1308</v>
      </c>
      <c r="D1961" s="135" t="s">
        <v>7748</v>
      </c>
      <c r="E1961" s="119" t="s">
        <v>7747</v>
      </c>
      <c r="F1961" s="118" t="s">
        <v>7766</v>
      </c>
      <c r="G1961" s="117">
        <v>0.27337486709858005</v>
      </c>
      <c r="H1961" s="117">
        <v>0.12398998861300001</v>
      </c>
      <c r="I1961" s="117">
        <v>0.14717521176100001</v>
      </c>
      <c r="J1961" s="117">
        <v>-2.0209177542000002E-4</v>
      </c>
      <c r="K1961" s="117">
        <v>2.4117585000000001E-3</v>
      </c>
      <c r="L1961" s="116">
        <v>1.8133522556390978E-2</v>
      </c>
      <c r="M1961" s="115">
        <v>-2.0772917</v>
      </c>
      <c r="N1961" s="114">
        <v>2.4812409000000001E-2</v>
      </c>
      <c r="O1961" s="114">
        <v>2.3780468999999999E-2</v>
      </c>
      <c r="P1961" s="114">
        <v>1.1347099999999999E-3</v>
      </c>
      <c r="Q1961" s="114">
        <v>-1.0277000999999999E-4</v>
      </c>
      <c r="R1961" s="113">
        <v>1.4256876027218003E-6</v>
      </c>
      <c r="S1961" s="112">
        <v>4.1964127580084798E-9</v>
      </c>
      <c r="T1961" s="112">
        <v>-1.4393559435399999E-2</v>
      </c>
      <c r="U1961" s="122">
        <v>7.3239745999999995E-5</v>
      </c>
      <c r="V1961" s="151"/>
      <c r="W1961" s="143"/>
      <c r="X1961" s="42" t="s">
        <v>1239</v>
      </c>
      <c r="Y1961" s="42"/>
      <c r="Z1961" s="42"/>
      <c r="AA1961" s="108"/>
    </row>
    <row r="1962" spans="1:27" ht="14.5" customHeight="1">
      <c r="A1962" s="41" t="s">
        <v>7765</v>
      </c>
      <c r="B1962" s="119" t="s">
        <v>7624</v>
      </c>
      <c r="C1962" s="120" t="s">
        <v>1309</v>
      </c>
      <c r="D1962" s="135" t="s">
        <v>7748</v>
      </c>
      <c r="E1962" s="119" t="s">
        <v>7747</v>
      </c>
      <c r="F1962" s="118" t="s">
        <v>7764</v>
      </c>
      <c r="G1962" s="117">
        <v>-1.6126792093500001E-3</v>
      </c>
      <c r="H1962" s="117">
        <v>5.0275865500000005E-4</v>
      </c>
      <c r="I1962" s="117">
        <v>7.1306760999999925E-5</v>
      </c>
      <c r="J1962" s="117">
        <v>-2.6126782535000002E-4</v>
      </c>
      <c r="K1962" s="117">
        <v>-1.9254768E-3</v>
      </c>
      <c r="L1962" s="116">
        <v>-1.4477269172932331E-2</v>
      </c>
      <c r="M1962" s="115">
        <v>-2.6855595000000001</v>
      </c>
      <c r="N1962" s="114">
        <v>-5.2125317999999999E-4</v>
      </c>
      <c r="O1962" s="114">
        <v>-3.7720019000000001E-4</v>
      </c>
      <c r="P1962" s="121">
        <v>-1.1190100999999999E-5</v>
      </c>
      <c r="Q1962" s="114">
        <v>-1.3286289E-4</v>
      </c>
      <c r="R1962" s="113">
        <v>-2.2613920763699997E-8</v>
      </c>
      <c r="S1962" s="112">
        <v>-4.1383507706680003E-11</v>
      </c>
      <c r="T1962" s="112">
        <v>-1.8608247662399997E-2</v>
      </c>
      <c r="U1962" s="122">
        <v>-3.4898597000000002E-6</v>
      </c>
      <c r="V1962" s="151"/>
      <c r="W1962" s="143"/>
      <c r="X1962" s="42" t="s">
        <v>1240</v>
      </c>
      <c r="Y1962" s="42"/>
      <c r="Z1962" s="42"/>
      <c r="AA1962" s="108"/>
    </row>
    <row r="1963" spans="1:27" ht="14.5" customHeight="1">
      <c r="A1963" s="41" t="s">
        <v>7763</v>
      </c>
      <c r="B1963" s="119" t="s">
        <v>7624</v>
      </c>
      <c r="C1963" s="120" t="s">
        <v>1310</v>
      </c>
      <c r="D1963" s="135" t="s">
        <v>7748</v>
      </c>
      <c r="E1963" s="119" t="s">
        <v>7747</v>
      </c>
      <c r="F1963" s="118" t="s">
        <v>7762</v>
      </c>
      <c r="G1963" s="117">
        <v>3.8757086711400002E-3</v>
      </c>
      <c r="H1963" s="117">
        <v>3.4313891099999999E-4</v>
      </c>
      <c r="I1963" s="117">
        <v>4.8009631000000034E-5</v>
      </c>
      <c r="J1963" s="117">
        <v>-1.7864467085999998E-4</v>
      </c>
      <c r="K1963" s="117">
        <v>3.6632048E-3</v>
      </c>
      <c r="L1963" s="116">
        <v>2.7542893233082705E-2</v>
      </c>
      <c r="M1963" s="115">
        <v>-1.8362799999999999</v>
      </c>
      <c r="N1963" s="114">
        <v>2.5137507000000002E-4</v>
      </c>
      <c r="O1963" s="114">
        <v>3.2152975999999998E-4</v>
      </c>
      <c r="P1963" s="121">
        <v>2.0691726000000002E-5</v>
      </c>
      <c r="Q1963" s="121">
        <v>-9.0846418000000001E-5</v>
      </c>
      <c r="R1963" s="113">
        <v>1.9276364151500002E-8</v>
      </c>
      <c r="S1963" s="112">
        <v>7.6522656550276002E-11</v>
      </c>
      <c r="T1963" s="112">
        <v>-1.2723587760600001E-2</v>
      </c>
      <c r="U1963" s="122">
        <v>-1.3426312999999999E-6</v>
      </c>
      <c r="V1963" s="151"/>
      <c r="W1963" s="143"/>
      <c r="X1963" s="42" t="s">
        <v>1241</v>
      </c>
      <c r="Y1963" s="42"/>
      <c r="Z1963" s="42"/>
      <c r="AA1963" s="108"/>
    </row>
    <row r="1964" spans="1:27" ht="14.5" customHeight="1">
      <c r="A1964" s="41" t="s">
        <v>7761</v>
      </c>
      <c r="B1964" s="119" t="s">
        <v>7624</v>
      </c>
      <c r="C1964" s="120" t="s">
        <v>1311</v>
      </c>
      <c r="D1964" s="135" t="s">
        <v>7748</v>
      </c>
      <c r="E1964" s="119" t="s">
        <v>7747</v>
      </c>
      <c r="F1964" s="118" t="s">
        <v>7760</v>
      </c>
      <c r="G1964" s="117">
        <v>-1.8128445544999998E-3</v>
      </c>
      <c r="H1964" s="117">
        <v>5.0306988600000001E-4</v>
      </c>
      <c r="I1964" s="117">
        <v>6.7171945000000057E-5</v>
      </c>
      <c r="J1964" s="117">
        <v>-2.6350088549999999E-4</v>
      </c>
      <c r="K1964" s="117">
        <v>-2.1195855E-3</v>
      </c>
      <c r="L1964" s="116">
        <v>-1.5936733082706767E-2</v>
      </c>
      <c r="M1964" s="115">
        <v>-2.7085129999999999</v>
      </c>
      <c r="N1964" s="114">
        <v>-5.4819321999999998E-4</v>
      </c>
      <c r="O1964" s="114">
        <v>-4.0186151999999998E-4</v>
      </c>
      <c r="P1964" s="121">
        <v>-1.2333229999999999E-5</v>
      </c>
      <c r="Q1964" s="114">
        <v>-1.3399846999999999E-4</v>
      </c>
      <c r="R1964" s="113">
        <v>-2.4092417464200004E-8</v>
      </c>
      <c r="S1964" s="112">
        <v>-4.5611057899365001E-11</v>
      </c>
      <c r="T1964" s="112">
        <v>-1.8767292821900001E-2</v>
      </c>
      <c r="U1964" s="122">
        <v>-3.5593536E-6</v>
      </c>
      <c r="V1964" s="151"/>
      <c r="W1964" s="143"/>
      <c r="X1964" s="42" t="s">
        <v>1242</v>
      </c>
      <c r="Y1964" s="42"/>
      <c r="Z1964" s="42"/>
      <c r="AA1964" s="108"/>
    </row>
    <row r="1965" spans="1:27" ht="14.5" customHeight="1">
      <c r="A1965" s="41" t="s">
        <v>7759</v>
      </c>
      <c r="B1965" s="119" t="s">
        <v>7624</v>
      </c>
      <c r="C1965" s="120" t="s">
        <v>1312</v>
      </c>
      <c r="D1965" s="135" t="s">
        <v>7748</v>
      </c>
      <c r="E1965" s="119" t="s">
        <v>7747</v>
      </c>
      <c r="F1965" s="118" t="s">
        <v>7758</v>
      </c>
      <c r="G1965" s="117">
        <v>1.2441172465600002E-3</v>
      </c>
      <c r="H1965" s="117">
        <v>5.1058715900000008E-4</v>
      </c>
      <c r="I1965" s="117">
        <v>7.1839600999999998E-5</v>
      </c>
      <c r="J1965" s="117">
        <v>-2.6562229344000003E-4</v>
      </c>
      <c r="K1965" s="117">
        <v>9.2731278000000004E-4</v>
      </c>
      <c r="L1965" s="116">
        <v>6.9722765413533835E-3</v>
      </c>
      <c r="M1965" s="115">
        <v>-2.7303188</v>
      </c>
      <c r="N1965" s="114">
        <v>-1.7787468999999999E-4</v>
      </c>
      <c r="O1965" s="121">
        <v>-4.7838832999999997E-5</v>
      </c>
      <c r="P1965" s="121">
        <v>5.0414138999999997E-6</v>
      </c>
      <c r="Q1965" s="114">
        <v>-1.3507727E-4</v>
      </c>
      <c r="R1965" s="113">
        <v>-2.8680355722000004E-9</v>
      </c>
      <c r="S1965" s="112">
        <v>1.8644281652224002E-11</v>
      </c>
      <c r="T1965" s="112">
        <v>-1.89183852734E-2</v>
      </c>
      <c r="U1965" s="122">
        <v>-2.9435608000000002E-6</v>
      </c>
      <c r="V1965" s="137"/>
      <c r="W1965" s="143"/>
      <c r="X1965" s="42" t="s">
        <v>1243</v>
      </c>
      <c r="Y1965" s="42"/>
      <c r="Z1965" s="42"/>
      <c r="AA1965" s="108"/>
    </row>
    <row r="1966" spans="1:27" ht="14.5" customHeight="1">
      <c r="A1966" s="41" t="s">
        <v>7757</v>
      </c>
      <c r="B1966" s="119" t="s">
        <v>7624</v>
      </c>
      <c r="C1966" s="120" t="s">
        <v>1313</v>
      </c>
      <c r="D1966" s="135" t="s">
        <v>7748</v>
      </c>
      <c r="E1966" s="119" t="s">
        <v>7747</v>
      </c>
      <c r="F1966" s="118" t="s">
        <v>7756</v>
      </c>
      <c r="G1966" s="117">
        <v>-1.3373872649569999E-2</v>
      </c>
      <c r="H1966" s="117">
        <v>2.7037226969999997E-4</v>
      </c>
      <c r="I1966" s="117">
        <v>4.0239225000000042E-5</v>
      </c>
      <c r="J1966" s="117">
        <v>-1.3956614426999998E-4</v>
      </c>
      <c r="K1966" s="117">
        <v>-1.3544918E-2</v>
      </c>
      <c r="L1966" s="116">
        <v>-0.1018414887218045</v>
      </c>
      <c r="M1966" s="115">
        <v>-1.4345937</v>
      </c>
      <c r="N1966" s="114">
        <v>-1.806039E-3</v>
      </c>
      <c r="O1966" s="114">
        <v>-1.6578509999999999E-3</v>
      </c>
      <c r="P1966" s="121">
        <v>-7.7214172999999996E-5</v>
      </c>
      <c r="Q1966" s="121">
        <v>-7.0973763999999996E-5</v>
      </c>
      <c r="R1966" s="113">
        <v>-9.9391548444770008E-8</v>
      </c>
      <c r="S1966" s="112">
        <v>-2.85555377335081E-10</v>
      </c>
      <c r="T1966" s="112">
        <v>-9.9403031692099995E-3</v>
      </c>
      <c r="U1966" s="122">
        <v>-4.4871225999999996E-6</v>
      </c>
      <c r="V1966" s="145"/>
      <c r="W1966" s="143"/>
      <c r="X1966" s="42" t="s">
        <v>1244</v>
      </c>
      <c r="Y1966" s="42"/>
      <c r="Z1966" s="42"/>
      <c r="AA1966" s="108"/>
    </row>
    <row r="1967" spans="1:27" ht="14.5" customHeight="1">
      <c r="A1967" s="41" t="s">
        <v>7755</v>
      </c>
      <c r="B1967" s="119" t="s">
        <v>7624</v>
      </c>
      <c r="C1967" s="120" t="s">
        <v>1314</v>
      </c>
      <c r="D1967" s="135" t="s">
        <v>7748</v>
      </c>
      <c r="E1967" s="119" t="s">
        <v>7747</v>
      </c>
      <c r="F1967" s="118" t="s">
        <v>7754</v>
      </c>
      <c r="G1967" s="117">
        <v>-1.8016031883799999E-3</v>
      </c>
      <c r="H1967" s="117">
        <v>4.1452592400000005E-4</v>
      </c>
      <c r="I1967" s="117">
        <v>5.6390544999999984E-5</v>
      </c>
      <c r="J1967" s="117">
        <v>-2.1660665738000001E-4</v>
      </c>
      <c r="K1967" s="117">
        <v>-2.0559129999999999E-3</v>
      </c>
      <c r="L1967" s="116">
        <v>-1.5457992481203007E-2</v>
      </c>
      <c r="M1967" s="115">
        <v>-2.2264895</v>
      </c>
      <c r="N1967" s="114">
        <v>-4.8871228000000005E-4</v>
      </c>
      <c r="O1967" s="114">
        <v>-3.6664667000000002E-4</v>
      </c>
      <c r="P1967" s="121">
        <v>-1.1914322000000001E-5</v>
      </c>
      <c r="Q1967" s="114">
        <v>-1.1015128E-4</v>
      </c>
      <c r="R1967" s="113">
        <v>-2.1981215805200004E-8</v>
      </c>
      <c r="S1967" s="112">
        <v>-4.4061841014673994E-11</v>
      </c>
      <c r="T1967" s="112">
        <v>-1.5427350472200001E-2</v>
      </c>
      <c r="U1967" s="122">
        <v>-2.9910426000000002E-6</v>
      </c>
      <c r="V1967" s="145"/>
      <c r="W1967" s="143"/>
      <c r="X1967" s="42" t="s">
        <v>1245</v>
      </c>
      <c r="Y1967" s="42"/>
      <c r="Z1967" s="42"/>
      <c r="AA1967" s="108"/>
    </row>
    <row r="1968" spans="1:27" ht="14.5" customHeight="1">
      <c r="A1968" s="41" t="s">
        <v>7753</v>
      </c>
      <c r="B1968" s="119" t="s">
        <v>7624</v>
      </c>
      <c r="C1968" s="120" t="s">
        <v>1315</v>
      </c>
      <c r="D1968" s="135" t="s">
        <v>7748</v>
      </c>
      <c r="E1968" s="119" t="s">
        <v>7747</v>
      </c>
      <c r="F1968" s="118" t="s">
        <v>7752</v>
      </c>
      <c r="G1968" s="117">
        <v>-1.5434166296800001E-3</v>
      </c>
      <c r="H1968" s="117">
        <v>4.24940396E-4</v>
      </c>
      <c r="I1968" s="117">
        <v>5.9776153000000004E-5</v>
      </c>
      <c r="J1968" s="117">
        <v>-2.2107277868000001E-4</v>
      </c>
      <c r="K1968" s="117">
        <v>-1.8070604E-3</v>
      </c>
      <c r="L1968" s="116">
        <v>-1.3586920300751879E-2</v>
      </c>
      <c r="M1968" s="115">
        <v>-2.2723965000000002</v>
      </c>
      <c r="N1968" s="114">
        <v>-4.6286112999999998E-4</v>
      </c>
      <c r="O1968" s="114">
        <v>-3.3995363000000002E-4</v>
      </c>
      <c r="P1968" s="121">
        <v>-1.0485056E-5</v>
      </c>
      <c r="Q1968" s="114">
        <v>-1.1242244000000001E-4</v>
      </c>
      <c r="R1968" s="113">
        <v>-2.0380913108099997E-8</v>
      </c>
      <c r="S1968" s="112">
        <v>-3.8776093754945005E-11</v>
      </c>
      <c r="T1968" s="112">
        <v>-1.5745439791199998E-2</v>
      </c>
      <c r="U1968" s="122">
        <v>-2.9905213000000002E-6</v>
      </c>
      <c r="V1968" s="145"/>
      <c r="W1968" s="143"/>
      <c r="X1968" s="42" t="s">
        <v>1246</v>
      </c>
      <c r="Y1968" s="42"/>
      <c r="Z1968" s="42"/>
      <c r="AA1968" s="108"/>
    </row>
    <row r="1969" spans="1:27" ht="14.5" customHeight="1">
      <c r="A1969" s="41" t="s">
        <v>7751</v>
      </c>
      <c r="B1969" s="119" t="s">
        <v>7624</v>
      </c>
      <c r="C1969" s="120" t="s">
        <v>1316</v>
      </c>
      <c r="D1969" s="135" t="s">
        <v>7748</v>
      </c>
      <c r="E1969" s="119" t="s">
        <v>7747</v>
      </c>
      <c r="F1969" s="118" t="s">
        <v>7750</v>
      </c>
      <c r="G1969" s="117">
        <v>1.0149145690000144E-5</v>
      </c>
      <c r="H1969" s="117">
        <v>4.7487600400000009E-4</v>
      </c>
      <c r="I1969" s="117">
        <v>6.9655504000000042E-5</v>
      </c>
      <c r="J1969" s="117">
        <v>-2.4563641230999998E-4</v>
      </c>
      <c r="K1969" s="117">
        <v>-2.8874595000000003E-4</v>
      </c>
      <c r="L1969" s="116">
        <v>-2.1710221804511279E-3</v>
      </c>
      <c r="M1969" s="115">
        <v>-2.5248849999999998</v>
      </c>
      <c r="N1969" s="114">
        <v>-3.0388407000000002E-4</v>
      </c>
      <c r="O1969" s="114">
        <v>-1.7713131999999999E-4</v>
      </c>
      <c r="P1969" s="121">
        <v>-1.8389255000000001E-6</v>
      </c>
      <c r="Q1969" s="114">
        <v>-1.2491383000000001E-4</v>
      </c>
      <c r="R1969" s="113">
        <v>-1.06193837438E-8</v>
      </c>
      <c r="S1969" s="112">
        <v>-6.8007598951530021E-12</v>
      </c>
      <c r="T1969" s="112">
        <v>-1.7494933545800003E-2</v>
      </c>
      <c r="U1969" s="122">
        <v>-2.9607494999999999E-6</v>
      </c>
      <c r="V1969" s="145"/>
      <c r="W1969" s="143"/>
      <c r="X1969" s="42" t="s">
        <v>1247</v>
      </c>
      <c r="Y1969" s="42"/>
      <c r="Z1969" s="42"/>
      <c r="AA1969" s="108"/>
    </row>
    <row r="1970" spans="1:27" ht="14.5" customHeight="1">
      <c r="A1970" s="41" t="s">
        <v>7749</v>
      </c>
      <c r="B1970" s="119" t="s">
        <v>7624</v>
      </c>
      <c r="C1970" s="120" t="s">
        <v>1317</v>
      </c>
      <c r="D1970" s="135" t="s">
        <v>7748</v>
      </c>
      <c r="E1970" s="119" t="s">
        <v>7747</v>
      </c>
      <c r="F1970" s="118" t="s">
        <v>7746</v>
      </c>
      <c r="G1970" s="117">
        <v>-3.2790279956999998E-4</v>
      </c>
      <c r="H1970" s="117">
        <v>2.7037226969999997E-4</v>
      </c>
      <c r="I1970" s="117">
        <v>4.0239225000000042E-5</v>
      </c>
      <c r="J1970" s="117">
        <v>-1.3956614426999998E-4</v>
      </c>
      <c r="K1970" s="117">
        <v>-4.9894814999999998E-4</v>
      </c>
      <c r="L1970" s="116">
        <v>-3.7514898496240597E-3</v>
      </c>
      <c r="M1970" s="115">
        <v>-1.4345937</v>
      </c>
      <c r="N1970" s="114">
        <v>-2.1343201000000001E-4</v>
      </c>
      <c r="O1970" s="114">
        <v>-1.39512E-4</v>
      </c>
      <c r="P1970" s="121">
        <v>-2.9462431999999999E-6</v>
      </c>
      <c r="Q1970" s="121">
        <v>-7.0973763999999996E-5</v>
      </c>
      <c r="R1970" s="113">
        <v>-8.3640289447699998E-9</v>
      </c>
      <c r="S1970" s="112">
        <v>-1.0895869450091001E-11</v>
      </c>
      <c r="T1970" s="112">
        <v>-9.9403031692099995E-3</v>
      </c>
      <c r="U1970" s="122">
        <v>-1.7521131E-6</v>
      </c>
      <c r="V1970" s="145"/>
      <c r="W1970" s="143"/>
      <c r="X1970" s="42" t="s">
        <v>1248</v>
      </c>
      <c r="Y1970" s="42"/>
      <c r="Z1970" s="42"/>
      <c r="AA1970" s="108"/>
    </row>
    <row r="1971" spans="1:27" ht="14.5" customHeight="1">
      <c r="B1971" s="119" t="s">
        <v>7624</v>
      </c>
      <c r="C1971" s="133" t="s">
        <v>483</v>
      </c>
      <c r="D1971" s="133" t="s">
        <v>7745</v>
      </c>
      <c r="G1971" s="131"/>
      <c r="H1971" s="131"/>
      <c r="I1971" s="131"/>
      <c r="J1971" s="131"/>
      <c r="K1971" s="131"/>
      <c r="L1971" s="131"/>
      <c r="M1971" s="100"/>
      <c r="N1971" s="41"/>
      <c r="O1971" s="41"/>
      <c r="V1971" s="150"/>
      <c r="W1971" s="144"/>
      <c r="X1971" s="42"/>
      <c r="Y1971" s="42"/>
      <c r="Z1971" s="42"/>
      <c r="AA1971" s="108"/>
    </row>
    <row r="1972" spans="1:27" ht="14.5" customHeight="1">
      <c r="A1972" s="41" t="s">
        <v>7744</v>
      </c>
      <c r="B1972" s="119" t="s">
        <v>7624</v>
      </c>
      <c r="C1972" s="120" t="s">
        <v>7743</v>
      </c>
      <c r="D1972" s="135" t="s">
        <v>7716</v>
      </c>
      <c r="E1972" s="119" t="s">
        <v>6570</v>
      </c>
      <c r="F1972" s="118" t="s">
        <v>7742</v>
      </c>
      <c r="G1972" s="117">
        <v>0</v>
      </c>
      <c r="H1972" s="117">
        <v>0</v>
      </c>
      <c r="I1972" s="117">
        <v>0</v>
      </c>
      <c r="J1972" s="117">
        <v>0</v>
      </c>
      <c r="K1972" s="117">
        <v>0</v>
      </c>
      <c r="L1972" s="116">
        <v>0</v>
      </c>
      <c r="M1972" s="115">
        <v>0</v>
      </c>
      <c r="N1972" s="114">
        <v>0</v>
      </c>
      <c r="O1972" s="114">
        <v>0</v>
      </c>
      <c r="P1972" s="114">
        <v>0</v>
      </c>
      <c r="Q1972" s="114">
        <v>0</v>
      </c>
      <c r="R1972" s="113">
        <v>0</v>
      </c>
      <c r="S1972" s="112">
        <v>0</v>
      </c>
      <c r="T1972" s="112">
        <v>0</v>
      </c>
      <c r="U1972" s="111">
        <v>0</v>
      </c>
      <c r="V1972" s="145"/>
      <c r="W1972" s="143"/>
      <c r="X1972" s="42" t="s">
        <v>1288</v>
      </c>
      <c r="Y1972" s="76"/>
      <c r="Z1972" s="42"/>
      <c r="AA1972" s="108"/>
    </row>
    <row r="1973" spans="1:27" ht="14.5" customHeight="1">
      <c r="A1973" s="41" t="s">
        <v>7741</v>
      </c>
      <c r="B1973" s="119" t="s">
        <v>7624</v>
      </c>
      <c r="C1973" s="120" t="s">
        <v>605</v>
      </c>
      <c r="D1973" s="135" t="s">
        <v>7716</v>
      </c>
      <c r="E1973" s="119" t="s">
        <v>6570</v>
      </c>
      <c r="F1973" s="118" t="s">
        <v>7740</v>
      </c>
      <c r="G1973" s="117">
        <v>-2.0391767999999999</v>
      </c>
      <c r="H1973" s="117">
        <v>-5.6865866000000001E-2</v>
      </c>
      <c r="I1973" s="117">
        <v>-0.25956913999999998</v>
      </c>
      <c r="J1973" s="117">
        <v>-0.93170847000000001</v>
      </c>
      <c r="K1973" s="117">
        <v>-0.79103330000000005</v>
      </c>
      <c r="L1973" s="116">
        <v>-6.8475874436090223</v>
      </c>
      <c r="M1973" s="115">
        <v>-121.81672</v>
      </c>
      <c r="N1973" s="114">
        <v>-0.20001643</v>
      </c>
      <c r="O1973" s="114">
        <v>-0.19074173</v>
      </c>
      <c r="P1973" s="114">
        <v>-6.9836858000000002E-3</v>
      </c>
      <c r="Q1973" s="114">
        <v>-2.2910179000000001E-3</v>
      </c>
      <c r="R1973" s="113">
        <v>-1.1435355311565119E-5</v>
      </c>
      <c r="S1973" s="112">
        <v>-2.5827240163204853E-8</v>
      </c>
      <c r="T1973" s="112">
        <v>-0.32087084900000001</v>
      </c>
      <c r="U1973" s="111">
        <v>-4.3880206E-4</v>
      </c>
      <c r="V1973" s="145"/>
      <c r="W1973" s="143"/>
      <c r="X1973" s="42" t="s">
        <v>1288</v>
      </c>
      <c r="Y1973" s="42"/>
      <c r="Z1973" s="76"/>
      <c r="AA1973" s="108"/>
    </row>
    <row r="1974" spans="1:27" ht="14.5" customHeight="1">
      <c r="A1974" s="41" t="s">
        <v>7739</v>
      </c>
      <c r="B1974" s="119" t="s">
        <v>7624</v>
      </c>
      <c r="C1974" s="120" t="s">
        <v>606</v>
      </c>
      <c r="D1974" s="135" t="s">
        <v>7716</v>
      </c>
      <c r="E1974" s="119" t="s">
        <v>6570</v>
      </c>
      <c r="F1974" s="118" t="s">
        <v>7738</v>
      </c>
      <c r="G1974" s="117">
        <v>-2.3840829090984403</v>
      </c>
      <c r="H1974" s="117">
        <v>-4.223115761E-2</v>
      </c>
      <c r="I1974" s="117">
        <v>-0.134923829</v>
      </c>
      <c r="J1974" s="117">
        <v>-2.0042169324884402</v>
      </c>
      <c r="K1974" s="117">
        <v>-0.20271099000000001</v>
      </c>
      <c r="L1974" s="116">
        <v>-1.5241427819548872</v>
      </c>
      <c r="M1974" s="115">
        <v>-36.282992999999998</v>
      </c>
      <c r="N1974" s="114">
        <v>-5.9060993999999999E-2</v>
      </c>
      <c r="O1974" s="114">
        <v>-5.5504398000000003E-2</v>
      </c>
      <c r="P1974" s="114">
        <v>-2.0437564E-3</v>
      </c>
      <c r="Q1974" s="114">
        <v>-1.5128400999999999E-3</v>
      </c>
      <c r="R1974" s="113">
        <v>-3.3276017690052E-6</v>
      </c>
      <c r="S1974" s="112">
        <v>-7.558270666202746E-9</v>
      </c>
      <c r="T1974" s="112">
        <v>-0.21188236999999999</v>
      </c>
      <c r="U1974" s="111">
        <v>-8.7156524000000005E-4</v>
      </c>
      <c r="V1974" s="145"/>
      <c r="W1974" s="143"/>
      <c r="X1974" s="42" t="s">
        <v>1288</v>
      </c>
      <c r="Y1974" s="149" t="s">
        <v>1289</v>
      </c>
      <c r="Z1974" s="42"/>
      <c r="AA1974" s="108"/>
    </row>
    <row r="1975" spans="1:27" ht="14.5" customHeight="1">
      <c r="A1975" s="41" t="s">
        <v>7737</v>
      </c>
      <c r="B1975" s="119" t="s">
        <v>7624</v>
      </c>
      <c r="C1975" s="120" t="s">
        <v>607</v>
      </c>
      <c r="D1975" s="135" t="s">
        <v>7716</v>
      </c>
      <c r="E1975" s="119" t="s">
        <v>6570</v>
      </c>
      <c r="F1975" s="118" t="s">
        <v>7736</v>
      </c>
      <c r="G1975" s="117">
        <v>-26571.642965545499</v>
      </c>
      <c r="H1975" s="117">
        <v>-696.92343789999995</v>
      </c>
      <c r="I1975" s="117">
        <v>-2146.3732600000003</v>
      </c>
      <c r="J1975" s="117">
        <v>-21903.3251676455</v>
      </c>
      <c r="K1975" s="117">
        <v>-1825.0210999999999</v>
      </c>
      <c r="L1975" s="116">
        <v>-13721.963157894736</v>
      </c>
      <c r="M1975" s="115">
        <v>-212303.16</v>
      </c>
      <c r="N1975" s="114">
        <v>-1080.3017</v>
      </c>
      <c r="O1975" s="114">
        <v>-1043.1776</v>
      </c>
      <c r="P1975" s="114">
        <v>-19.712385000000001</v>
      </c>
      <c r="Q1975" s="114">
        <v>-17.411715999999998</v>
      </c>
      <c r="R1975" s="113">
        <v>-6.2540623117861099E-2</v>
      </c>
      <c r="S1975" s="112">
        <v>-7.2900833484099985E-5</v>
      </c>
      <c r="T1975" s="112">
        <v>-2438.6157699999999</v>
      </c>
      <c r="U1975" s="111">
        <v>-51.078135000000003</v>
      </c>
      <c r="V1975" s="145"/>
      <c r="W1975" s="143"/>
      <c r="X1975" s="42" t="s">
        <v>1288</v>
      </c>
      <c r="Y1975" s="147" t="s">
        <v>1286</v>
      </c>
      <c r="Z1975" s="42"/>
      <c r="AA1975" s="108"/>
    </row>
    <row r="1976" spans="1:27" ht="14.5" customHeight="1">
      <c r="A1976" s="41" t="s">
        <v>7735</v>
      </c>
      <c r="B1976" s="119" t="s">
        <v>7624</v>
      </c>
      <c r="C1976" s="120" t="s">
        <v>608</v>
      </c>
      <c r="D1976" s="135" t="s">
        <v>7716</v>
      </c>
      <c r="E1976" s="119" t="s">
        <v>6570</v>
      </c>
      <c r="F1976" s="118" t="s">
        <v>7734</v>
      </c>
      <c r="G1976" s="117">
        <v>-0.56156901767010992</v>
      </c>
      <c r="H1976" s="117">
        <v>-1.36141458E-2</v>
      </c>
      <c r="I1976" s="117">
        <v>-8.9925953699999991E-2</v>
      </c>
      <c r="J1976" s="117">
        <v>-0.41535194117010998</v>
      </c>
      <c r="K1976" s="117">
        <v>-4.2676976999999998E-2</v>
      </c>
      <c r="L1976" s="116">
        <v>-0.32087952631578942</v>
      </c>
      <c r="M1976" s="115">
        <v>-5.2246873000000003</v>
      </c>
      <c r="N1976" s="114">
        <v>-3.3609435999999999E-2</v>
      </c>
      <c r="O1976" s="114">
        <v>-3.2607495E-2</v>
      </c>
      <c r="P1976" s="114">
        <v>-7.5394877000000001E-4</v>
      </c>
      <c r="Q1976" s="114">
        <v>-2.4799231E-4</v>
      </c>
      <c r="R1976" s="113">
        <v>-1.9548857664276999E-6</v>
      </c>
      <c r="S1976" s="112">
        <v>-2.7882720303846068E-9</v>
      </c>
      <c r="T1976" s="112">
        <v>-3.4732816999999999E-2</v>
      </c>
      <c r="U1976" s="111">
        <v>-1.4286526999999999E-3</v>
      </c>
      <c r="V1976" s="145"/>
      <c r="W1976" s="143"/>
      <c r="X1976" s="42" t="s">
        <v>1288</v>
      </c>
      <c r="Y1976" s="148" t="s">
        <v>1287</v>
      </c>
      <c r="Z1976" s="42"/>
      <c r="AA1976" s="108"/>
    </row>
    <row r="1977" spans="1:27" ht="14.5" customHeight="1">
      <c r="A1977" s="41" t="s">
        <v>7733</v>
      </c>
      <c r="B1977" s="119" t="s">
        <v>7624</v>
      </c>
      <c r="C1977" s="120" t="s">
        <v>609</v>
      </c>
      <c r="D1977" s="135" t="s">
        <v>7716</v>
      </c>
      <c r="E1977" s="119" t="s">
        <v>6570</v>
      </c>
      <c r="F1977" s="118" t="s">
        <v>7732</v>
      </c>
      <c r="G1977" s="117">
        <v>-3.6172964297311001</v>
      </c>
      <c r="H1977" s="117">
        <v>-0.1357664039</v>
      </c>
      <c r="I1977" s="117">
        <v>-0.226086751</v>
      </c>
      <c r="J1977" s="117">
        <v>-0.1450965748311</v>
      </c>
      <c r="K1977" s="117">
        <v>-3.1103467</v>
      </c>
      <c r="L1977" s="116">
        <v>-23.386065413533835</v>
      </c>
      <c r="M1977" s="115">
        <v>-329.38429000000002</v>
      </c>
      <c r="N1977" s="114">
        <v>-0.45544464000000001</v>
      </c>
      <c r="O1977" s="114">
        <v>-0.41846071000000001</v>
      </c>
      <c r="P1977" s="114">
        <v>-1.9519022E-2</v>
      </c>
      <c r="Q1977" s="114">
        <v>-1.7464903E-2</v>
      </c>
      <c r="R1977" s="113">
        <v>-2.5087572557505001E-5</v>
      </c>
      <c r="S1977" s="112">
        <v>-7.2185733715077714E-8</v>
      </c>
      <c r="T1977" s="112">
        <v>-2.44606491</v>
      </c>
      <c r="U1977" s="111">
        <v>-1.1504775E-3</v>
      </c>
      <c r="V1977" s="145"/>
      <c r="W1977" s="143"/>
      <c r="X1977" s="42" t="s">
        <v>1288</v>
      </c>
      <c r="Y1977" s="147" t="s">
        <v>1282</v>
      </c>
      <c r="Z1977" s="42"/>
      <c r="AA1977" s="108"/>
    </row>
    <row r="1978" spans="1:27" ht="14.5" customHeight="1">
      <c r="A1978" s="41" t="s">
        <v>7731</v>
      </c>
      <c r="B1978" s="119" t="s">
        <v>7624</v>
      </c>
      <c r="C1978" s="120" t="s">
        <v>610</v>
      </c>
      <c r="D1978" s="135" t="s">
        <v>7716</v>
      </c>
      <c r="E1978" s="119" t="s">
        <v>6570</v>
      </c>
      <c r="F1978" s="118" t="s">
        <v>7730</v>
      </c>
      <c r="G1978" s="117">
        <v>-19.384288497330314</v>
      </c>
      <c r="H1978" s="117">
        <v>-7.8395083415999989E-2</v>
      </c>
      <c r="I1978" s="117">
        <v>-9.2766921529200008</v>
      </c>
      <c r="J1978" s="117">
        <v>-8.9273556609943103</v>
      </c>
      <c r="K1978" s="117">
        <v>-1.1018456000000001</v>
      </c>
      <c r="L1978" s="116">
        <v>-8.2845533834586469</v>
      </c>
      <c r="M1978" s="115">
        <v>-160.85097999999999</v>
      </c>
      <c r="N1978" s="114">
        <v>-3.0071696000000001</v>
      </c>
      <c r="O1978" s="114">
        <v>-2.9331776000000001</v>
      </c>
      <c r="P1978" s="114">
        <v>-5.9958359000000003E-2</v>
      </c>
      <c r="Q1978" s="114">
        <v>-1.4033653E-2</v>
      </c>
      <c r="R1978" s="113">
        <v>-1.758499713383927E-4</v>
      </c>
      <c r="S1978" s="112">
        <v>-2.217394920189421E-7</v>
      </c>
      <c r="T1978" s="112">
        <v>-1.9654975800000001</v>
      </c>
      <c r="U1978" s="111">
        <v>-3.0976362E-3</v>
      </c>
      <c r="V1978" s="145"/>
      <c r="W1978" s="143"/>
      <c r="X1978" s="42" t="s">
        <v>1288</v>
      </c>
      <c r="Y1978" s="146" t="s">
        <v>1283</v>
      </c>
      <c r="Z1978" s="42"/>
      <c r="AA1978" s="108"/>
    </row>
    <row r="1979" spans="1:27" ht="14.5" customHeight="1">
      <c r="A1979" s="41" t="s">
        <v>7729</v>
      </c>
      <c r="B1979" s="119" t="s">
        <v>7624</v>
      </c>
      <c r="C1979" s="120" t="s">
        <v>611</v>
      </c>
      <c r="D1979" s="135" t="s">
        <v>7716</v>
      </c>
      <c r="E1979" s="119" t="s">
        <v>6570</v>
      </c>
      <c r="F1979" s="118" t="s">
        <v>7728</v>
      </c>
      <c r="G1979" s="117">
        <v>-89000.736683719122</v>
      </c>
      <c r="H1979" s="117">
        <v>-999.15686461999996</v>
      </c>
      <c r="I1979" s="117">
        <v>-78439.559764999998</v>
      </c>
      <c r="J1979" s="117">
        <v>-8469.8315540991207</v>
      </c>
      <c r="K1979" s="117">
        <v>-1092.1885</v>
      </c>
      <c r="L1979" s="116">
        <v>-8211.9436090225554</v>
      </c>
      <c r="M1979" s="115">
        <v>-101060.78</v>
      </c>
      <c r="N1979" s="114">
        <v>-24185.345000000001</v>
      </c>
      <c r="O1979" s="114">
        <v>-23713.024000000001</v>
      </c>
      <c r="P1979" s="114">
        <v>-459.13796000000002</v>
      </c>
      <c r="Q1979" s="114">
        <v>-13.183222000000001</v>
      </c>
      <c r="R1979" s="113">
        <v>-1.4216441129988326</v>
      </c>
      <c r="S1979" s="112">
        <v>-1.6979954049778797E-3</v>
      </c>
      <c r="T1979" s="112">
        <v>-1846.38967</v>
      </c>
      <c r="U1979" s="111">
        <v>-23.416482999999999</v>
      </c>
      <c r="V1979" s="145"/>
      <c r="W1979" s="143"/>
      <c r="X1979" s="42" t="s">
        <v>1288</v>
      </c>
      <c r="Y1979" s="42"/>
      <c r="Z1979" s="42"/>
      <c r="AA1979" s="108"/>
    </row>
    <row r="1980" spans="1:27" ht="14.5" customHeight="1">
      <c r="A1980" s="41" t="s">
        <v>7727</v>
      </c>
      <c r="B1980" s="119" t="s">
        <v>7624</v>
      </c>
      <c r="C1980" s="120" t="s">
        <v>612</v>
      </c>
      <c r="D1980" s="135" t="s">
        <v>7716</v>
      </c>
      <c r="E1980" s="119" t="s">
        <v>6570</v>
      </c>
      <c r="F1980" s="118" t="s">
        <v>7726</v>
      </c>
      <c r="G1980" s="117">
        <v>-125013.31151795588</v>
      </c>
      <c r="H1980" s="117">
        <v>-1439.9793428</v>
      </c>
      <c r="I1980" s="117">
        <v>-113490.80764399999</v>
      </c>
      <c r="J1980" s="117">
        <v>-8576.8952311559005</v>
      </c>
      <c r="K1980" s="117">
        <v>-1505.6293000000001</v>
      </c>
      <c r="L1980" s="116">
        <v>-11320.521052631579</v>
      </c>
      <c r="M1980" s="115">
        <v>-185318.69</v>
      </c>
      <c r="N1980" s="114">
        <v>-34987.296999999999</v>
      </c>
      <c r="O1980" s="114">
        <v>-34301.216</v>
      </c>
      <c r="P1980" s="114">
        <v>-663.87082999999996</v>
      </c>
      <c r="Q1980" s="114">
        <v>-22.209900000000001</v>
      </c>
      <c r="R1980" s="113">
        <v>-2.0564277950764063</v>
      </c>
      <c r="S1980" s="112">
        <v>-2.4551435728847799E-3</v>
      </c>
      <c r="T1980" s="112">
        <v>-3110.6302999999998</v>
      </c>
      <c r="U1980" s="111">
        <v>-35.352578000000001</v>
      </c>
      <c r="V1980" s="137"/>
      <c r="W1980" s="143"/>
      <c r="X1980" s="42" t="s">
        <v>1288</v>
      </c>
      <c r="Y1980" s="42"/>
      <c r="Z1980" s="42"/>
      <c r="AA1980" s="108"/>
    </row>
    <row r="1981" spans="1:27" ht="14.5" customHeight="1">
      <c r="A1981" s="41" t="s">
        <v>7725</v>
      </c>
      <c r="B1981" s="119" t="s">
        <v>7624</v>
      </c>
      <c r="C1981" s="120" t="s">
        <v>613</v>
      </c>
      <c r="D1981" s="135" t="s">
        <v>7716</v>
      </c>
      <c r="E1981" s="119" t="s">
        <v>6570</v>
      </c>
      <c r="F1981" s="118" t="s">
        <v>7724</v>
      </c>
      <c r="G1981" s="117">
        <v>-271415.67470463837</v>
      </c>
      <c r="H1981" s="117">
        <v>-3235.9954521</v>
      </c>
      <c r="I1981" s="117">
        <v>-255638.77072999999</v>
      </c>
      <c r="J1981" s="117">
        <v>-9234.1515225383991</v>
      </c>
      <c r="K1981" s="117">
        <v>-3306.7570000000001</v>
      </c>
      <c r="L1981" s="116">
        <v>-24862.834586466164</v>
      </c>
      <c r="M1981" s="115">
        <v>-409418.78</v>
      </c>
      <c r="N1981" s="114">
        <v>-78779.577000000005</v>
      </c>
      <c r="O1981" s="114">
        <v>-77254.471000000005</v>
      </c>
      <c r="P1981" s="114">
        <v>-1494.8792000000001</v>
      </c>
      <c r="Q1981" s="114">
        <v>-30.226665000000001</v>
      </c>
      <c r="R1981" s="113">
        <v>-4.6315629705179786</v>
      </c>
      <c r="S1981" s="112">
        <v>-5.5283993316156904E-3</v>
      </c>
      <c r="T1981" s="112">
        <v>-4233.4264999999996</v>
      </c>
      <c r="U1981" s="111">
        <v>-74.349665999999999</v>
      </c>
      <c r="V1981" s="137"/>
      <c r="W1981" s="143"/>
      <c r="X1981" s="42" t="s">
        <v>1288</v>
      </c>
      <c r="Y1981" s="42"/>
      <c r="Z1981" s="42"/>
      <c r="AA1981" s="108"/>
    </row>
    <row r="1982" spans="1:27" ht="14.5" customHeight="1">
      <c r="A1982" s="41" t="s">
        <v>7723</v>
      </c>
      <c r="B1982" s="119" t="s">
        <v>7624</v>
      </c>
      <c r="C1982" s="120" t="s">
        <v>614</v>
      </c>
      <c r="D1982" s="135" t="s">
        <v>7716</v>
      </c>
      <c r="E1982" s="119" t="s">
        <v>6570</v>
      </c>
      <c r="F1982" s="118" t="s">
        <v>7722</v>
      </c>
      <c r="G1982" s="117">
        <v>-319.53818426982298</v>
      </c>
      <c r="H1982" s="117">
        <v>-3.7683363769999998</v>
      </c>
      <c r="I1982" s="117">
        <v>-16.15712001</v>
      </c>
      <c r="J1982" s="117">
        <v>-293.06962438282301</v>
      </c>
      <c r="K1982" s="117">
        <v>-6.5431035</v>
      </c>
      <c r="L1982" s="116">
        <v>-49.196266917293229</v>
      </c>
      <c r="M1982" s="115">
        <v>-715.05381999999997</v>
      </c>
      <c r="N1982" s="114">
        <v>-7.5495381999999998</v>
      </c>
      <c r="O1982" s="114">
        <v>-7.2699384</v>
      </c>
      <c r="P1982" s="114">
        <v>-0.12588089</v>
      </c>
      <c r="Q1982" s="114">
        <v>-0.15371888</v>
      </c>
      <c r="R1982" s="113">
        <v>-4.3584762926353999E-4</v>
      </c>
      <c r="S1982" s="112">
        <v>-4.6553583915590003E-7</v>
      </c>
      <c r="T1982" s="112">
        <v>-21.529254899999998</v>
      </c>
      <c r="U1982" s="111">
        <v>-0.63939225</v>
      </c>
      <c r="V1982" s="137"/>
      <c r="W1982" s="143"/>
      <c r="X1982" s="42" t="s">
        <v>1288</v>
      </c>
      <c r="Y1982" s="42"/>
      <c r="Z1982" s="42"/>
      <c r="AA1982" s="108"/>
    </row>
    <row r="1983" spans="1:27" ht="14.5" customHeight="1">
      <c r="A1983" s="41" t="s">
        <v>7721</v>
      </c>
      <c r="B1983" s="119" t="s">
        <v>7624</v>
      </c>
      <c r="C1983" s="120" t="s">
        <v>892</v>
      </c>
      <c r="D1983" s="135" t="s">
        <v>7716</v>
      </c>
      <c r="E1983" s="119" t="s">
        <v>6570</v>
      </c>
      <c r="F1983" s="118" t="s">
        <v>7720</v>
      </c>
      <c r="G1983" s="117">
        <v>-6.0108320526999992E-2</v>
      </c>
      <c r="H1983" s="117">
        <v>-7.9743678100000007E-3</v>
      </c>
      <c r="I1983" s="117">
        <v>-1.8455853400000002E-3</v>
      </c>
      <c r="J1983" s="117">
        <v>-2.9046603376999998E-2</v>
      </c>
      <c r="K1983" s="117">
        <v>-2.1241764E-2</v>
      </c>
      <c r="L1983" s="116">
        <v>-0.15971251127819547</v>
      </c>
      <c r="M1983" s="115">
        <v>-5.0259043999999999</v>
      </c>
      <c r="N1983" s="114">
        <v>-3.1423710000000001E-3</v>
      </c>
      <c r="O1983" s="114">
        <v>-2.8298457999999999E-3</v>
      </c>
      <c r="P1983" s="114">
        <v>-1.5190392000000001E-4</v>
      </c>
      <c r="Q1983" s="114">
        <v>-1.6062130999999999E-4</v>
      </c>
      <c r="R1983" s="113">
        <v>-1.6965502273198003E-7</v>
      </c>
      <c r="S1983" s="112">
        <v>-5.6177485037409999E-10</v>
      </c>
      <c r="T1983" s="112">
        <v>-2.2495981700000001E-2</v>
      </c>
      <c r="U1983" s="122">
        <v>-1.5862232999999999E-5</v>
      </c>
      <c r="V1983" s="137"/>
      <c r="W1983" s="143"/>
      <c r="X1983" s="42" t="s">
        <v>1288</v>
      </c>
      <c r="Y1983" s="42"/>
      <c r="Z1983" s="42"/>
      <c r="AA1983" s="108"/>
    </row>
    <row r="1984" spans="1:27" ht="14.5" customHeight="1">
      <c r="A1984" s="41" t="s">
        <v>7719</v>
      </c>
      <c r="B1984" s="119" t="s">
        <v>7624</v>
      </c>
      <c r="C1984" s="120" t="s">
        <v>893</v>
      </c>
      <c r="D1984" s="135" t="s">
        <v>7716</v>
      </c>
      <c r="E1984" s="119" t="s">
        <v>6570</v>
      </c>
      <c r="F1984" s="118" t="s">
        <v>7718</v>
      </c>
      <c r="G1984" s="117">
        <v>-14.091389628205599</v>
      </c>
      <c r="H1984" s="117">
        <v>-0.19333704700000001</v>
      </c>
      <c r="I1984" s="117">
        <v>-0.57689244362000003</v>
      </c>
      <c r="J1984" s="117">
        <v>-12.203742337585599</v>
      </c>
      <c r="K1984" s="117">
        <v>-1.1174177999999999</v>
      </c>
      <c r="L1984" s="116">
        <v>-8.4016375939849617</v>
      </c>
      <c r="M1984" s="115">
        <v>-157.63121000000001</v>
      </c>
      <c r="N1984" s="114">
        <v>-0.30610456000000003</v>
      </c>
      <c r="O1984" s="114">
        <v>-0.29012325</v>
      </c>
      <c r="P1984" s="114">
        <v>-9.9313174000000004E-3</v>
      </c>
      <c r="Q1984" s="114">
        <v>-6.0499969000000001E-3</v>
      </c>
      <c r="R1984" s="113">
        <v>-1.7393479988224698E-5</v>
      </c>
      <c r="S1984" s="112">
        <v>-3.6728244968181808E-8</v>
      </c>
      <c r="T1984" s="112">
        <v>-0.84733849999999999</v>
      </c>
      <c r="U1984" s="111">
        <v>-7.0426023999999997E-4</v>
      </c>
      <c r="V1984" s="137"/>
      <c r="W1984" s="143"/>
      <c r="X1984" s="42" t="s">
        <v>1288</v>
      </c>
      <c r="Y1984" s="42"/>
      <c r="Z1984" s="42"/>
      <c r="AA1984" s="108"/>
    </row>
    <row r="1985" spans="1:27" ht="14.5" customHeight="1">
      <c r="A1985" s="41" t="s">
        <v>7717</v>
      </c>
      <c r="B1985" s="119" t="s">
        <v>7624</v>
      </c>
      <c r="C1985" s="120" t="s">
        <v>894</v>
      </c>
      <c r="D1985" s="135" t="s">
        <v>7716</v>
      </c>
      <c r="E1985" s="119" t="s">
        <v>6570</v>
      </c>
      <c r="F1985" s="118" t="s">
        <v>7715</v>
      </c>
      <c r="G1985" s="117">
        <v>-1.7127028545109</v>
      </c>
      <c r="H1985" s="117">
        <v>-0.18353961399999999</v>
      </c>
      <c r="I1985" s="117">
        <v>-0.14742191591000001</v>
      </c>
      <c r="J1985" s="117">
        <v>-1.1650926146009</v>
      </c>
      <c r="K1985" s="117">
        <v>-0.21664870999999999</v>
      </c>
      <c r="L1985" s="116">
        <v>-1.6289376691729323</v>
      </c>
      <c r="M1985" s="115">
        <v>-26.786829000000001</v>
      </c>
      <c r="N1985" s="114">
        <v>-8.9318732999999997E-2</v>
      </c>
      <c r="O1985" s="114">
        <v>-8.6232621999999995E-2</v>
      </c>
      <c r="P1985" s="114">
        <v>-2.6507253000000001E-3</v>
      </c>
      <c r="Q1985" s="114">
        <v>-4.3538569E-4</v>
      </c>
      <c r="R1985" s="113">
        <v>-5.1698214707000001E-6</v>
      </c>
      <c r="S1985" s="112">
        <v>-9.8029781979748847E-9</v>
      </c>
      <c r="T1985" s="112">
        <v>-6.0978386999999995E-2</v>
      </c>
      <c r="U1985" s="111">
        <v>-1.1299070999999999E-3</v>
      </c>
      <c r="V1985" s="137"/>
      <c r="W1985" s="143"/>
      <c r="X1985" s="42" t="s">
        <v>1288</v>
      </c>
      <c r="Y1985" s="42"/>
      <c r="Z1985" s="42"/>
      <c r="AA1985" s="108"/>
    </row>
    <row r="1986" spans="1:27" ht="14.5" customHeight="1">
      <c r="B1986" s="119" t="s">
        <v>7624</v>
      </c>
      <c r="C1986" s="133" t="s">
        <v>482</v>
      </c>
      <c r="D1986" s="133" t="s">
        <v>7714</v>
      </c>
      <c r="G1986" s="131"/>
      <c r="H1986" s="131"/>
      <c r="I1986" s="131"/>
      <c r="J1986" s="131"/>
      <c r="K1986" s="131"/>
      <c r="L1986" s="131"/>
      <c r="M1986" s="100"/>
      <c r="N1986" s="41"/>
      <c r="O1986" s="41"/>
      <c r="V1986" s="130"/>
      <c r="W1986" s="144"/>
      <c r="X1986" s="42"/>
      <c r="Y1986" s="42"/>
      <c r="Z1986" s="42"/>
      <c r="AA1986" s="108"/>
    </row>
    <row r="1987" spans="1:27" ht="14.5" customHeight="1">
      <c r="A1987" s="41" t="s">
        <v>7713</v>
      </c>
      <c r="B1987" s="119" t="s">
        <v>7624</v>
      </c>
      <c r="C1987" s="120" t="s">
        <v>7712</v>
      </c>
      <c r="D1987" s="135" t="s">
        <v>7667</v>
      </c>
      <c r="E1987" s="119" t="s">
        <v>6570</v>
      </c>
      <c r="F1987" s="118" t="s">
        <v>7711</v>
      </c>
      <c r="G1987" s="117">
        <v>0</v>
      </c>
      <c r="H1987" s="117">
        <v>0</v>
      </c>
      <c r="I1987" s="117">
        <v>0</v>
      </c>
      <c r="J1987" s="117">
        <v>0</v>
      </c>
      <c r="K1987" s="117">
        <v>0</v>
      </c>
      <c r="L1987" s="116">
        <v>0</v>
      </c>
      <c r="M1987" s="115">
        <v>0</v>
      </c>
      <c r="N1987" s="114">
        <v>0</v>
      </c>
      <c r="O1987" s="114">
        <v>0</v>
      </c>
      <c r="P1987" s="114">
        <v>0</v>
      </c>
      <c r="Q1987" s="114">
        <v>0</v>
      </c>
      <c r="R1987" s="113">
        <v>0</v>
      </c>
      <c r="S1987" s="112">
        <v>0</v>
      </c>
      <c r="T1987" s="112">
        <v>0</v>
      </c>
      <c r="U1987" s="111">
        <v>0</v>
      </c>
      <c r="V1987" s="137"/>
      <c r="W1987" s="143"/>
      <c r="X1987" s="42" t="s">
        <v>1290</v>
      </c>
      <c r="Y1987" s="76"/>
      <c r="Z1987" s="42"/>
      <c r="AA1987" s="108"/>
    </row>
    <row r="1988" spans="1:27" ht="14.5" customHeight="1">
      <c r="A1988" s="41" t="s">
        <v>7710</v>
      </c>
      <c r="B1988" s="119" t="s">
        <v>7624</v>
      </c>
      <c r="C1988" s="120" t="s">
        <v>615</v>
      </c>
      <c r="D1988" s="135" t="s">
        <v>7667</v>
      </c>
      <c r="E1988" s="119" t="s">
        <v>6570</v>
      </c>
      <c r="F1988" s="118" t="s">
        <v>7709</v>
      </c>
      <c r="G1988" s="117">
        <v>-0.71216490929690013</v>
      </c>
      <c r="H1988" s="117">
        <v>2.0909741819999999E-3</v>
      </c>
      <c r="I1988" s="117">
        <v>1.23269021E-2</v>
      </c>
      <c r="J1988" s="117">
        <v>-0.76672592557890007</v>
      </c>
      <c r="K1988" s="117">
        <v>4.0143140000000001E-2</v>
      </c>
      <c r="L1988" s="116">
        <v>0.30182812030075185</v>
      </c>
      <c r="M1988" s="115">
        <v>-43.657477999999998</v>
      </c>
      <c r="N1988" s="114">
        <v>5.3167552000000003E-3</v>
      </c>
      <c r="O1988" s="114">
        <v>7.9225588E-3</v>
      </c>
      <c r="P1988" s="114">
        <v>3.1293207000000002E-4</v>
      </c>
      <c r="Q1988" s="114">
        <v>-2.9187356999999998E-3</v>
      </c>
      <c r="R1988" s="113">
        <v>4.7497354660510003E-7</v>
      </c>
      <c r="S1988" s="112">
        <v>1.1572931622840761E-9</v>
      </c>
      <c r="T1988" s="112">
        <v>-0.40878651237399999</v>
      </c>
      <c r="U1988" s="122">
        <v>-4.0688783000000003E-5</v>
      </c>
      <c r="V1988" s="137"/>
      <c r="W1988" s="143"/>
      <c r="X1988" s="42" t="s">
        <v>1290</v>
      </c>
      <c r="Y1988" s="42"/>
      <c r="Z1988" s="76"/>
      <c r="AA1988" s="108"/>
    </row>
    <row r="1989" spans="1:27" ht="14.5" customHeight="1">
      <c r="A1989" s="41" t="s">
        <v>7708</v>
      </c>
      <c r="B1989" s="119" t="s">
        <v>7624</v>
      </c>
      <c r="C1989" s="120" t="s">
        <v>616</v>
      </c>
      <c r="D1989" s="135" t="s">
        <v>7667</v>
      </c>
      <c r="E1989" s="119" t="s">
        <v>6570</v>
      </c>
      <c r="F1989" s="118" t="s">
        <v>7707</v>
      </c>
      <c r="G1989" s="117">
        <v>0</v>
      </c>
      <c r="H1989" s="117">
        <v>0</v>
      </c>
      <c r="I1989" s="117">
        <v>0</v>
      </c>
      <c r="J1989" s="117">
        <v>0</v>
      </c>
      <c r="K1989" s="117">
        <v>0</v>
      </c>
      <c r="L1989" s="116">
        <v>0</v>
      </c>
      <c r="M1989" s="115">
        <v>0</v>
      </c>
      <c r="N1989" s="114">
        <v>0</v>
      </c>
      <c r="O1989" s="114">
        <v>0</v>
      </c>
      <c r="P1989" s="114">
        <v>0</v>
      </c>
      <c r="Q1989" s="114">
        <v>0</v>
      </c>
      <c r="R1989" s="113">
        <v>0</v>
      </c>
      <c r="S1989" s="112">
        <v>0</v>
      </c>
      <c r="T1989" s="112">
        <v>0</v>
      </c>
      <c r="U1989" s="111">
        <v>0</v>
      </c>
      <c r="V1989" s="137"/>
      <c r="W1989" s="143"/>
      <c r="X1989" s="42" t="s">
        <v>1290</v>
      </c>
      <c r="Y1989" s="149" t="s">
        <v>1291</v>
      </c>
      <c r="Z1989" s="42"/>
      <c r="AA1989" s="108"/>
    </row>
    <row r="1990" spans="1:27" ht="14.5" customHeight="1">
      <c r="A1990" s="41" t="s">
        <v>7706</v>
      </c>
      <c r="B1990" s="119" t="s">
        <v>7624</v>
      </c>
      <c r="C1990" s="120" t="s">
        <v>617</v>
      </c>
      <c r="D1990" s="135" t="s">
        <v>7667</v>
      </c>
      <c r="E1990" s="119" t="s">
        <v>6570</v>
      </c>
      <c r="F1990" s="118" t="s">
        <v>7705</v>
      </c>
      <c r="G1990" s="117">
        <v>0</v>
      </c>
      <c r="H1990" s="117">
        <v>0</v>
      </c>
      <c r="I1990" s="117">
        <v>0</v>
      </c>
      <c r="J1990" s="117">
        <v>0</v>
      </c>
      <c r="K1990" s="117">
        <v>0</v>
      </c>
      <c r="L1990" s="116">
        <v>0</v>
      </c>
      <c r="M1990" s="115">
        <v>0</v>
      </c>
      <c r="N1990" s="114">
        <v>0</v>
      </c>
      <c r="O1990" s="114">
        <v>0</v>
      </c>
      <c r="P1990" s="114">
        <v>0</v>
      </c>
      <c r="Q1990" s="114">
        <v>0</v>
      </c>
      <c r="R1990" s="113">
        <v>0</v>
      </c>
      <c r="S1990" s="112">
        <v>0</v>
      </c>
      <c r="T1990" s="112">
        <v>0</v>
      </c>
      <c r="U1990" s="111">
        <v>0</v>
      </c>
      <c r="V1990" s="137"/>
      <c r="W1990" s="143"/>
      <c r="X1990" s="42" t="s">
        <v>1290</v>
      </c>
      <c r="Y1990" s="147" t="s">
        <v>1286</v>
      </c>
      <c r="Z1990" s="42"/>
      <c r="AA1990" s="108"/>
    </row>
    <row r="1991" spans="1:27" ht="14.5" customHeight="1">
      <c r="A1991" s="41" t="s">
        <v>7704</v>
      </c>
      <c r="B1991" s="119" t="s">
        <v>7624</v>
      </c>
      <c r="C1991" s="120" t="s">
        <v>618</v>
      </c>
      <c r="D1991" s="135" t="s">
        <v>7667</v>
      </c>
      <c r="E1991" s="119" t="s">
        <v>6570</v>
      </c>
      <c r="F1991" s="118" t="s">
        <v>7703</v>
      </c>
      <c r="G1991" s="117">
        <v>-0.47338019200389997</v>
      </c>
      <c r="H1991" s="117">
        <v>2.8891071299999994E-4</v>
      </c>
      <c r="I1991" s="117">
        <v>-3.2771400000000043E-5</v>
      </c>
      <c r="J1991" s="117">
        <v>-0.56487851131689992</v>
      </c>
      <c r="K1991" s="117">
        <v>9.1242180000000006E-2</v>
      </c>
      <c r="L1991" s="116">
        <v>0.68603142857142863</v>
      </c>
      <c r="M1991" s="115">
        <v>-30.758647</v>
      </c>
      <c r="N1991" s="114">
        <v>8.7784455000000008E-3</v>
      </c>
      <c r="O1991" s="114">
        <v>1.0355909E-2</v>
      </c>
      <c r="P1991" s="114">
        <v>5.3597767999999997E-4</v>
      </c>
      <c r="Q1991" s="114">
        <v>-2.1134416E-3</v>
      </c>
      <c r="R1991" s="113">
        <v>6.2085787728840004E-7</v>
      </c>
      <c r="S1991" s="112">
        <v>1.982165962537476E-9</v>
      </c>
      <c r="T1991" s="112">
        <v>-0.29600023310000001</v>
      </c>
      <c r="U1991" s="122">
        <v>-1.8635426999999998E-5</v>
      </c>
      <c r="V1991" s="137"/>
      <c r="W1991" s="143"/>
      <c r="X1991" s="42" t="s">
        <v>1290</v>
      </c>
      <c r="Y1991" s="148" t="s">
        <v>1287</v>
      </c>
      <c r="Z1991" s="42"/>
      <c r="AA1991" s="108"/>
    </row>
    <row r="1992" spans="1:27" ht="14.5" customHeight="1">
      <c r="A1992" s="41" t="s">
        <v>7702</v>
      </c>
      <c r="B1992" s="119" t="s">
        <v>7624</v>
      </c>
      <c r="C1992" s="120" t="s">
        <v>619</v>
      </c>
      <c r="D1992" s="135" t="s">
        <v>7667</v>
      </c>
      <c r="E1992" s="119" t="s">
        <v>6570</v>
      </c>
      <c r="F1992" s="118" t="s">
        <v>7701</v>
      </c>
      <c r="G1992" s="117">
        <v>-0.74059067653489996</v>
      </c>
      <c r="H1992" s="117">
        <v>-8.0008634799999989E-4</v>
      </c>
      <c r="I1992" s="117">
        <v>-2.06236849E-3</v>
      </c>
      <c r="J1992" s="117">
        <v>-0.77045102369689999</v>
      </c>
      <c r="K1992" s="117">
        <v>3.2722802000000002E-2</v>
      </c>
      <c r="L1992" s="116">
        <v>0.24603610526315789</v>
      </c>
      <c r="M1992" s="115">
        <v>-43.971654999999998</v>
      </c>
      <c r="N1992" s="114">
        <v>1.8228563E-4</v>
      </c>
      <c r="O1992" s="114">
        <v>2.9788316000000001E-3</v>
      </c>
      <c r="P1992" s="114">
        <v>1.8774931999999999E-4</v>
      </c>
      <c r="Q1992" s="114">
        <v>-2.9842953000000002E-3</v>
      </c>
      <c r="R1992" s="113">
        <v>1.7858702874739999E-7</v>
      </c>
      <c r="S1992" s="112">
        <v>6.9433918649977595E-10</v>
      </c>
      <c r="T1992" s="112">
        <v>-0.41796853181099997</v>
      </c>
      <c r="U1992" s="122">
        <v>-4.8035229000000003E-5</v>
      </c>
      <c r="V1992" s="137"/>
      <c r="W1992" s="143"/>
      <c r="X1992" s="42" t="s">
        <v>1290</v>
      </c>
      <c r="Y1992" s="147" t="s">
        <v>1282</v>
      </c>
      <c r="Z1992" s="42"/>
      <c r="AA1992" s="108"/>
    </row>
    <row r="1993" spans="1:27" ht="14.5" customHeight="1">
      <c r="A1993" s="41" t="s">
        <v>7700</v>
      </c>
      <c r="B1993" s="119" t="s">
        <v>7624</v>
      </c>
      <c r="C1993" s="120" t="s">
        <v>620</v>
      </c>
      <c r="D1993" s="135" t="s">
        <v>7667</v>
      </c>
      <c r="E1993" s="119" t="s">
        <v>6570</v>
      </c>
      <c r="F1993" s="118" t="s">
        <v>7699</v>
      </c>
      <c r="G1993" s="117">
        <v>0</v>
      </c>
      <c r="H1993" s="117">
        <v>0</v>
      </c>
      <c r="I1993" s="117">
        <v>0</v>
      </c>
      <c r="J1993" s="117">
        <v>0</v>
      </c>
      <c r="K1993" s="117">
        <v>0</v>
      </c>
      <c r="L1993" s="116">
        <v>0</v>
      </c>
      <c r="M1993" s="115">
        <v>0</v>
      </c>
      <c r="N1993" s="114">
        <v>0</v>
      </c>
      <c r="O1993" s="114">
        <v>0</v>
      </c>
      <c r="P1993" s="114">
        <v>0</v>
      </c>
      <c r="Q1993" s="114">
        <v>0</v>
      </c>
      <c r="R1993" s="113">
        <v>0</v>
      </c>
      <c r="S1993" s="112">
        <v>0</v>
      </c>
      <c r="T1993" s="112">
        <v>0</v>
      </c>
      <c r="U1993" s="111">
        <v>0</v>
      </c>
      <c r="V1993" s="137"/>
      <c r="W1993" s="143"/>
      <c r="X1993" s="42" t="s">
        <v>1290</v>
      </c>
      <c r="Y1993" s="146" t="s">
        <v>1283</v>
      </c>
      <c r="Z1993" s="42"/>
      <c r="AA1993" s="108"/>
    </row>
    <row r="1994" spans="1:27" ht="14.5" customHeight="1">
      <c r="A1994" s="41" t="s">
        <v>7698</v>
      </c>
      <c r="B1994" s="119" t="s">
        <v>7624</v>
      </c>
      <c r="C1994" s="120" t="s">
        <v>621</v>
      </c>
      <c r="D1994" s="135" t="s">
        <v>7667</v>
      </c>
      <c r="E1994" s="119" t="s">
        <v>6570</v>
      </c>
      <c r="F1994" s="118" t="s">
        <v>7697</v>
      </c>
      <c r="G1994" s="117">
        <v>-0.53662187776889991</v>
      </c>
      <c r="H1994" s="117">
        <v>9.0158317999999962E-5</v>
      </c>
      <c r="I1994" s="117">
        <v>-4.0319215000000002E-4</v>
      </c>
      <c r="J1994" s="117">
        <v>-0.60239744893689995</v>
      </c>
      <c r="K1994" s="117">
        <v>6.6088604999999995E-2</v>
      </c>
      <c r="L1994" s="116">
        <v>0.49690680451127811</v>
      </c>
      <c r="M1994" s="115">
        <v>-33.170147</v>
      </c>
      <c r="N1994" s="114">
        <v>5.4427223999999998E-3</v>
      </c>
      <c r="O1994" s="114">
        <v>7.3250733999999998E-3</v>
      </c>
      <c r="P1994" s="114">
        <v>3.9002965999999998E-4</v>
      </c>
      <c r="Q1994" s="114">
        <v>-2.2723806999999999E-3</v>
      </c>
      <c r="R1994" s="113">
        <v>4.3915308468840001E-7</v>
      </c>
      <c r="S1994" s="112">
        <v>1.4424174326158762E-9</v>
      </c>
      <c r="T1994" s="112">
        <v>-0.31826060651500004</v>
      </c>
      <c r="U1994" s="122">
        <v>-2.7035397000000001E-5</v>
      </c>
      <c r="V1994" s="137"/>
      <c r="W1994" s="143"/>
      <c r="X1994" s="42" t="s">
        <v>1290</v>
      </c>
      <c r="Y1994" s="42"/>
      <c r="Z1994" s="42"/>
      <c r="AA1994" s="108"/>
    </row>
    <row r="1995" spans="1:27" ht="14.5" customHeight="1">
      <c r="A1995" s="41" t="s">
        <v>7696</v>
      </c>
      <c r="B1995" s="119" t="s">
        <v>7624</v>
      </c>
      <c r="C1995" s="120" t="s">
        <v>622</v>
      </c>
      <c r="D1995" s="135" t="s">
        <v>7667</v>
      </c>
      <c r="E1995" s="119" t="s">
        <v>6570</v>
      </c>
      <c r="F1995" s="118" t="s">
        <v>7695</v>
      </c>
      <c r="G1995" s="117">
        <v>-0.66209964460689985</v>
      </c>
      <c r="H1995" s="117">
        <v>-5.3094257000000018E-4</v>
      </c>
      <c r="I1995" s="117">
        <v>-1.56075703E-3</v>
      </c>
      <c r="J1995" s="117">
        <v>-0.71964412900689989</v>
      </c>
      <c r="K1995" s="117">
        <v>5.9636184000000002E-2</v>
      </c>
      <c r="L1995" s="116">
        <v>0.44839236090225565</v>
      </c>
      <c r="M1995" s="115">
        <v>-40.706082000000002</v>
      </c>
      <c r="N1995" s="114">
        <v>3.8267158999999999E-3</v>
      </c>
      <c r="O1995" s="114">
        <v>6.2510902999999996E-3</v>
      </c>
      <c r="P1995" s="114">
        <v>3.4469094000000002E-4</v>
      </c>
      <c r="Q1995" s="114">
        <v>-2.7690652999999999E-3</v>
      </c>
      <c r="R1995" s="113">
        <v>3.7476560146740002E-7</v>
      </c>
      <c r="S1995" s="112">
        <v>1.2747445946081759E-9</v>
      </c>
      <c r="T1995" s="112">
        <v>-0.38782427718700002</v>
      </c>
      <c r="U1995" s="122">
        <v>-3.8158962999999997E-5</v>
      </c>
      <c r="V1995" s="137"/>
      <c r="W1995" s="143"/>
      <c r="X1995" s="42" t="s">
        <v>1290</v>
      </c>
      <c r="Y1995" s="42"/>
      <c r="Z1995" s="42"/>
      <c r="AA1995" s="108"/>
    </row>
    <row r="1996" spans="1:27" ht="14.5" customHeight="1">
      <c r="A1996" s="41" t="s">
        <v>7694</v>
      </c>
      <c r="B1996" s="119" t="s">
        <v>7624</v>
      </c>
      <c r="C1996" s="120" t="s">
        <v>623</v>
      </c>
      <c r="D1996" s="135" t="s">
        <v>7667</v>
      </c>
      <c r="E1996" s="119" t="s">
        <v>6570</v>
      </c>
      <c r="F1996" s="118" t="s">
        <v>7693</v>
      </c>
      <c r="G1996" s="117">
        <v>-0.74059067654489996</v>
      </c>
      <c r="H1996" s="117">
        <v>-8.0008635799999985E-4</v>
      </c>
      <c r="I1996" s="117">
        <v>-2.06236849E-3</v>
      </c>
      <c r="J1996" s="117">
        <v>-0.77045102369689999</v>
      </c>
      <c r="K1996" s="117">
        <v>3.2722802000000002E-2</v>
      </c>
      <c r="L1996" s="116">
        <v>0.24603610526315789</v>
      </c>
      <c r="M1996" s="115">
        <v>-43.971654999999998</v>
      </c>
      <c r="N1996" s="114">
        <v>1.8228563E-4</v>
      </c>
      <c r="O1996" s="114">
        <v>2.9788316000000001E-3</v>
      </c>
      <c r="P1996" s="114">
        <v>1.8774931999999999E-4</v>
      </c>
      <c r="Q1996" s="114">
        <v>-2.9842953000000002E-3</v>
      </c>
      <c r="R1996" s="113">
        <v>1.7858702874739999E-7</v>
      </c>
      <c r="S1996" s="112">
        <v>6.9433918649977595E-10</v>
      </c>
      <c r="T1996" s="112">
        <v>-0.41796853181099997</v>
      </c>
      <c r="U1996" s="122">
        <v>-4.8035229000000003E-5</v>
      </c>
      <c r="V1996" s="137"/>
      <c r="W1996" s="143"/>
      <c r="X1996" s="42" t="s">
        <v>1290</v>
      </c>
      <c r="Y1996" s="42"/>
      <c r="Z1996" s="42"/>
      <c r="AA1996" s="108"/>
    </row>
    <row r="1997" spans="1:27" ht="14.5" customHeight="1">
      <c r="A1997" s="41" t="s">
        <v>7692</v>
      </c>
      <c r="B1997" s="119" t="s">
        <v>7624</v>
      </c>
      <c r="C1997" s="120" t="s">
        <v>624</v>
      </c>
      <c r="D1997" s="135" t="s">
        <v>7667</v>
      </c>
      <c r="E1997" s="119" t="s">
        <v>6570</v>
      </c>
      <c r="F1997" s="118" t="s">
        <v>7691</v>
      </c>
      <c r="G1997" s="117">
        <v>-7.2505762537500004E-2</v>
      </c>
      <c r="H1997" s="117">
        <v>-4.3136189547000006E-2</v>
      </c>
      <c r="I1997" s="117">
        <v>-1.45623818E-2</v>
      </c>
      <c r="J1997" s="117">
        <v>0.10843661880949999</v>
      </c>
      <c r="K1997" s="117">
        <v>-0.12324381</v>
      </c>
      <c r="L1997" s="116">
        <v>-0.92664518796992468</v>
      </c>
      <c r="M1997" s="115">
        <v>-56.978760999999999</v>
      </c>
      <c r="N1997" s="114">
        <v>-2.0091866E-2</v>
      </c>
      <c r="O1997" s="114">
        <v>-1.796362E-2</v>
      </c>
      <c r="P1997" s="114">
        <v>-7.5690637000000005E-4</v>
      </c>
      <c r="Q1997" s="114">
        <v>-1.3713398999999999E-3</v>
      </c>
      <c r="R1997" s="113">
        <v>-1.0769556386990999E-6</v>
      </c>
      <c r="S1997" s="112">
        <v>-2.7992099818125411E-9</v>
      </c>
      <c r="T1997" s="112">
        <v>-0.19206441652699999</v>
      </c>
      <c r="U1997" s="122">
        <v>-9.7078781000000004E-5</v>
      </c>
      <c r="V1997" s="145"/>
      <c r="W1997" s="143"/>
      <c r="X1997" s="42" t="s">
        <v>1290</v>
      </c>
      <c r="Y1997" s="42"/>
      <c r="Z1997" s="42"/>
      <c r="AA1997" s="108"/>
    </row>
    <row r="1998" spans="1:27" ht="14.5" customHeight="1">
      <c r="A1998" s="41" t="s">
        <v>7690</v>
      </c>
      <c r="B1998" s="119" t="s">
        <v>7624</v>
      </c>
      <c r="C1998" s="120" t="s">
        <v>625</v>
      </c>
      <c r="D1998" s="135" t="s">
        <v>7667</v>
      </c>
      <c r="E1998" s="119" t="s">
        <v>6570</v>
      </c>
      <c r="F1998" s="118" t="s">
        <v>7689</v>
      </c>
      <c r="G1998" s="117">
        <v>-0.64112576253749998</v>
      </c>
      <c r="H1998" s="117">
        <v>-4.3136189547000006E-2</v>
      </c>
      <c r="I1998" s="117">
        <v>-1.45623818E-2</v>
      </c>
      <c r="J1998" s="117">
        <v>-0.46018338119050001</v>
      </c>
      <c r="K1998" s="117">
        <v>-0.12324381</v>
      </c>
      <c r="L1998" s="116">
        <v>-0.92664518796992468</v>
      </c>
      <c r="M1998" s="115">
        <v>-56.978760999999999</v>
      </c>
      <c r="N1998" s="114">
        <v>-2.0091866E-2</v>
      </c>
      <c r="O1998" s="114">
        <v>-1.796362E-2</v>
      </c>
      <c r="P1998" s="114">
        <v>-7.5690637000000005E-4</v>
      </c>
      <c r="Q1998" s="114">
        <v>-1.3713398999999999E-3</v>
      </c>
      <c r="R1998" s="113">
        <v>-1.0769556386990999E-6</v>
      </c>
      <c r="S1998" s="112">
        <v>-2.7992099818125411E-9</v>
      </c>
      <c r="T1998" s="112">
        <v>-0.19206441652699999</v>
      </c>
      <c r="U1998" s="122">
        <v>-9.7078781000000004E-5</v>
      </c>
      <c r="V1998" s="145"/>
      <c r="W1998" s="143"/>
      <c r="X1998" s="42" t="s">
        <v>1290</v>
      </c>
      <c r="Y1998" s="42"/>
      <c r="Z1998" s="42"/>
      <c r="AA1998" s="108"/>
    </row>
    <row r="1999" spans="1:27" ht="14.5" customHeight="1">
      <c r="A1999" s="41" t="s">
        <v>7688</v>
      </c>
      <c r="B1999" s="119" t="s">
        <v>7624</v>
      </c>
      <c r="C1999" s="120" t="s">
        <v>626</v>
      </c>
      <c r="D1999" s="135" t="s">
        <v>7667</v>
      </c>
      <c r="E1999" s="119" t="s">
        <v>6570</v>
      </c>
      <c r="F1999" s="118" t="s">
        <v>7687</v>
      </c>
      <c r="G1999" s="117">
        <v>0</v>
      </c>
      <c r="H1999" s="117">
        <v>0</v>
      </c>
      <c r="I1999" s="117">
        <v>0</v>
      </c>
      <c r="J1999" s="117">
        <v>0</v>
      </c>
      <c r="K1999" s="117">
        <v>0</v>
      </c>
      <c r="L1999" s="116">
        <v>0</v>
      </c>
      <c r="M1999" s="115">
        <v>0</v>
      </c>
      <c r="N1999" s="114">
        <v>0</v>
      </c>
      <c r="O1999" s="114">
        <v>0</v>
      </c>
      <c r="P1999" s="114">
        <v>0</v>
      </c>
      <c r="Q1999" s="114">
        <v>0</v>
      </c>
      <c r="R1999" s="113">
        <v>0</v>
      </c>
      <c r="S1999" s="112">
        <v>0</v>
      </c>
      <c r="T1999" s="112">
        <v>0</v>
      </c>
      <c r="U1999" s="111">
        <v>0</v>
      </c>
      <c r="V1999" s="145"/>
      <c r="W1999" s="143"/>
      <c r="X1999" s="42" t="s">
        <v>1290</v>
      </c>
      <c r="Y1999" s="42"/>
      <c r="Z1999" s="42"/>
      <c r="AA1999" s="108"/>
    </row>
    <row r="2000" spans="1:27" ht="14.5" customHeight="1">
      <c r="A2000" s="41" t="s">
        <v>7686</v>
      </c>
      <c r="B2000" s="119" t="s">
        <v>7624</v>
      </c>
      <c r="C2000" s="120" t="s">
        <v>627</v>
      </c>
      <c r="D2000" s="135" t="s">
        <v>7667</v>
      </c>
      <c r="E2000" s="119" t="s">
        <v>6570</v>
      </c>
      <c r="F2000" s="118" t="s">
        <v>7685</v>
      </c>
      <c r="G2000" s="117">
        <v>0</v>
      </c>
      <c r="H2000" s="117">
        <v>0</v>
      </c>
      <c r="I2000" s="117">
        <v>0</v>
      </c>
      <c r="J2000" s="117">
        <v>0</v>
      </c>
      <c r="K2000" s="117">
        <v>0</v>
      </c>
      <c r="L2000" s="116">
        <v>0</v>
      </c>
      <c r="M2000" s="115">
        <v>0</v>
      </c>
      <c r="N2000" s="114">
        <v>0</v>
      </c>
      <c r="O2000" s="114">
        <v>0</v>
      </c>
      <c r="P2000" s="114">
        <v>0</v>
      </c>
      <c r="Q2000" s="114">
        <v>0</v>
      </c>
      <c r="R2000" s="113">
        <v>0</v>
      </c>
      <c r="S2000" s="112">
        <v>0</v>
      </c>
      <c r="T2000" s="112">
        <v>0</v>
      </c>
      <c r="U2000" s="111">
        <v>0</v>
      </c>
      <c r="V2000" s="145"/>
      <c r="W2000" s="143"/>
      <c r="X2000" s="42" t="s">
        <v>1290</v>
      </c>
      <c r="Y2000" s="42"/>
      <c r="Z2000" s="42"/>
      <c r="AA2000" s="108"/>
    </row>
    <row r="2001" spans="1:27" ht="14.5" customHeight="1">
      <c r="A2001" s="41" t="s">
        <v>7684</v>
      </c>
      <c r="B2001" s="119" t="s">
        <v>7624</v>
      </c>
      <c r="C2001" s="120" t="s">
        <v>628</v>
      </c>
      <c r="D2001" s="135" t="s">
        <v>7667</v>
      </c>
      <c r="E2001" s="119" t="s">
        <v>6570</v>
      </c>
      <c r="F2001" s="118" t="s">
        <v>7683</v>
      </c>
      <c r="G2001" s="117">
        <v>-0.43643514276889994</v>
      </c>
      <c r="H2001" s="117">
        <v>4.4211547800000002E-4</v>
      </c>
      <c r="I2001" s="117">
        <v>2.5276133000000009E-4</v>
      </c>
      <c r="J2001" s="117">
        <v>-0.53595766357689989</v>
      </c>
      <c r="K2001" s="117">
        <v>9.8827644000000006E-2</v>
      </c>
      <c r="L2001" s="116">
        <v>0.74306499248120306</v>
      </c>
      <c r="M2001" s="115">
        <v>-28.899782999999999</v>
      </c>
      <c r="N2001" s="114">
        <v>9.9087709000000006E-3</v>
      </c>
      <c r="O2001" s="114">
        <v>1.1318414000000001E-2</v>
      </c>
      <c r="P2001" s="114">
        <v>5.8128303000000003E-4</v>
      </c>
      <c r="Q2001" s="114">
        <v>-1.9909261000000001E-3</v>
      </c>
      <c r="R2001" s="113">
        <v>6.7856199507840004E-7</v>
      </c>
      <c r="S2001" s="112">
        <v>2.1497154025142759E-9</v>
      </c>
      <c r="T2001" s="112">
        <v>-0.27884119046799999</v>
      </c>
      <c r="U2001" s="122">
        <v>-1.4635036E-5</v>
      </c>
      <c r="V2001" s="145"/>
      <c r="W2001" s="143"/>
      <c r="X2001" s="42" t="s">
        <v>1290</v>
      </c>
      <c r="Y2001" s="42"/>
      <c r="Z2001" s="42"/>
      <c r="AA2001" s="108"/>
    </row>
    <row r="2002" spans="1:27" ht="14.5" customHeight="1">
      <c r="A2002" s="41" t="s">
        <v>7682</v>
      </c>
      <c r="B2002" s="119" t="s">
        <v>7624</v>
      </c>
      <c r="C2002" s="120" t="s">
        <v>629</v>
      </c>
      <c r="D2002" s="135" t="s">
        <v>7667</v>
      </c>
      <c r="E2002" s="119" t="s">
        <v>6570</v>
      </c>
      <c r="F2002" s="118" t="s">
        <v>7681</v>
      </c>
      <c r="G2002" s="117">
        <v>-0.20708820940589998</v>
      </c>
      <c r="H2002" s="117">
        <v>1.406892351E-3</v>
      </c>
      <c r="I2002" s="117">
        <v>2.0508454699999998E-3</v>
      </c>
      <c r="J2002" s="117">
        <v>-0.35383448722689997</v>
      </c>
      <c r="K2002" s="117">
        <v>0.14328853999999999</v>
      </c>
      <c r="L2002" s="116">
        <v>1.0773574436090225</v>
      </c>
      <c r="M2002" s="115">
        <v>-17.193961999999999</v>
      </c>
      <c r="N2002" s="114">
        <v>1.6623056000000001E-2</v>
      </c>
      <c r="O2002" s="114">
        <v>1.6994707000000001E-2</v>
      </c>
      <c r="P2002" s="114">
        <v>8.4775813999999998E-4</v>
      </c>
      <c r="Q2002" s="114">
        <v>-1.2194094E-3</v>
      </c>
      <c r="R2002" s="113">
        <v>1.0188673570184001E-6</v>
      </c>
      <c r="S2002" s="112">
        <v>3.135200226341776E-9</v>
      </c>
      <c r="T2002" s="112">
        <v>-0.170785623892</v>
      </c>
      <c r="U2002" s="122">
        <v>9.8633180000000002E-6</v>
      </c>
      <c r="V2002" s="145"/>
      <c r="W2002" s="143"/>
      <c r="X2002" s="42" t="s">
        <v>1290</v>
      </c>
      <c r="Y2002" s="42"/>
      <c r="Z2002" s="42"/>
      <c r="AA2002" s="108"/>
    </row>
    <row r="2003" spans="1:27" ht="14.5" customHeight="1">
      <c r="A2003" s="41" t="s">
        <v>7680</v>
      </c>
      <c r="B2003" s="119" t="s">
        <v>7624</v>
      </c>
      <c r="C2003" s="120" t="s">
        <v>630</v>
      </c>
      <c r="D2003" s="135" t="s">
        <v>7667</v>
      </c>
      <c r="E2003" s="119" t="s">
        <v>6570</v>
      </c>
      <c r="F2003" s="118" t="s">
        <v>7679</v>
      </c>
      <c r="G2003" s="117">
        <v>-0.74059067654489996</v>
      </c>
      <c r="H2003" s="117">
        <v>-8.0008635799999985E-4</v>
      </c>
      <c r="I2003" s="117">
        <v>-2.06236849E-3</v>
      </c>
      <c r="J2003" s="117">
        <v>-0.77045102369689999</v>
      </c>
      <c r="K2003" s="117">
        <v>3.2722802000000002E-2</v>
      </c>
      <c r="L2003" s="116">
        <v>0.24603610526315789</v>
      </c>
      <c r="M2003" s="115">
        <v>-43.971654999999998</v>
      </c>
      <c r="N2003" s="114">
        <v>1.8228563E-4</v>
      </c>
      <c r="O2003" s="114">
        <v>2.9788316000000001E-3</v>
      </c>
      <c r="P2003" s="114">
        <v>1.8774931999999999E-4</v>
      </c>
      <c r="Q2003" s="114">
        <v>-2.9842953000000002E-3</v>
      </c>
      <c r="R2003" s="113">
        <v>1.7858702874739999E-7</v>
      </c>
      <c r="S2003" s="112">
        <v>6.9433918649977595E-10</v>
      </c>
      <c r="T2003" s="112">
        <v>-0.41796853181099997</v>
      </c>
      <c r="U2003" s="122">
        <v>-4.8035229000000003E-5</v>
      </c>
      <c r="V2003" s="137"/>
      <c r="W2003" s="143"/>
      <c r="X2003" s="42" t="s">
        <v>1290</v>
      </c>
      <c r="Y2003" s="42"/>
      <c r="Z2003" s="42"/>
      <c r="AA2003" s="108"/>
    </row>
    <row r="2004" spans="1:27" ht="14.5" customHeight="1">
      <c r="A2004" s="41" t="s">
        <v>7678</v>
      </c>
      <c r="B2004" s="119" t="s">
        <v>7624</v>
      </c>
      <c r="C2004" s="120" t="s">
        <v>631</v>
      </c>
      <c r="D2004" s="135" t="s">
        <v>7667</v>
      </c>
      <c r="E2004" s="119" t="s">
        <v>6570</v>
      </c>
      <c r="F2004" s="118" t="s">
        <v>7677</v>
      </c>
      <c r="G2004" s="117">
        <v>-0.79050612894389982</v>
      </c>
      <c r="H2004" s="117">
        <v>-1.0408652170000002E-3</v>
      </c>
      <c r="I2004" s="117">
        <v>-1.5736369700000002E-3</v>
      </c>
      <c r="J2004" s="117">
        <v>-0.83063765275689982</v>
      </c>
      <c r="K2004" s="117">
        <v>4.2746025999999999E-2</v>
      </c>
      <c r="L2004" s="116">
        <v>0.32139869172932328</v>
      </c>
      <c r="M2004" s="115">
        <v>-46.214101999999997</v>
      </c>
      <c r="N2004" s="114">
        <v>9.815827200000001E-4</v>
      </c>
      <c r="O2004" s="114">
        <v>3.9797434999999997E-3</v>
      </c>
      <c r="P2004" s="114">
        <v>2.4109932000000001E-4</v>
      </c>
      <c r="Q2004" s="114">
        <v>-3.2392600999999999E-3</v>
      </c>
      <c r="R2004" s="113">
        <v>2.385937354224E-7</v>
      </c>
      <c r="S2004" s="112">
        <v>8.9163949292377621E-10</v>
      </c>
      <c r="T2004" s="112">
        <v>-0.453677877289</v>
      </c>
      <c r="U2004" s="122">
        <v>-5.0866908000000001E-5</v>
      </c>
      <c r="V2004" s="137"/>
      <c r="W2004" s="143"/>
      <c r="X2004" s="42" t="s">
        <v>1290</v>
      </c>
      <c r="Y2004" s="42"/>
      <c r="Z2004" s="42"/>
      <c r="AA2004" s="108"/>
    </row>
    <row r="2005" spans="1:27" ht="14.5" customHeight="1">
      <c r="A2005" s="41" t="s">
        <v>7676</v>
      </c>
      <c r="B2005" s="119" t="s">
        <v>7624</v>
      </c>
      <c r="C2005" s="120" t="s">
        <v>632</v>
      </c>
      <c r="D2005" s="135" t="s">
        <v>7667</v>
      </c>
      <c r="E2005" s="119" t="s">
        <v>6570</v>
      </c>
      <c r="F2005" s="118" t="s">
        <v>7675</v>
      </c>
      <c r="G2005" s="117">
        <v>-0.31331468401700002</v>
      </c>
      <c r="H2005" s="117">
        <v>6.1152099799999995E-3</v>
      </c>
      <c r="I2005" s="117">
        <v>9.8173075899999993E-3</v>
      </c>
      <c r="J2005" s="117">
        <v>-0.49599091158699998</v>
      </c>
      <c r="K2005" s="117">
        <v>0.16674370999999999</v>
      </c>
      <c r="L2005" s="116">
        <v>1.2537121052631577</v>
      </c>
      <c r="M2005" s="115">
        <v>-13.137477000000001</v>
      </c>
      <c r="N2005" s="114">
        <v>2.1506141999999999E-2</v>
      </c>
      <c r="O2005" s="114">
        <v>2.1638072000000001E-2</v>
      </c>
      <c r="P2005" s="114">
        <v>1.0457038999999999E-3</v>
      </c>
      <c r="Q2005" s="114">
        <v>-1.1776340999999999E-3</v>
      </c>
      <c r="R2005" s="113">
        <v>1.2972465036720002E-6</v>
      </c>
      <c r="S2005" s="112">
        <v>3.8672479665423901E-9</v>
      </c>
      <c r="T2005" s="112">
        <v>-0.164934752253</v>
      </c>
      <c r="U2005" s="122">
        <v>2.3034134999999999E-5</v>
      </c>
      <c r="V2005" s="137"/>
      <c r="W2005" s="143"/>
      <c r="X2005" s="42" t="s">
        <v>1290</v>
      </c>
      <c r="Y2005" s="42"/>
      <c r="Z2005" s="42"/>
      <c r="AA2005" s="108"/>
    </row>
    <row r="2006" spans="1:27" ht="14.5" customHeight="1">
      <c r="A2006" s="41" t="s">
        <v>7674</v>
      </c>
      <c r="B2006" s="119" t="s">
        <v>7624</v>
      </c>
      <c r="C2006" s="120" t="s">
        <v>633</v>
      </c>
      <c r="D2006" s="135" t="s">
        <v>7667</v>
      </c>
      <c r="E2006" s="119" t="s">
        <v>6570</v>
      </c>
      <c r="F2006" s="118" t="s">
        <v>7673</v>
      </c>
      <c r="G2006" s="117">
        <v>-0.30604466697490007</v>
      </c>
      <c r="H2006" s="117">
        <v>1.0880604719999999E-3</v>
      </c>
      <c r="I2006" s="117">
        <v>1.4566288799999999E-3</v>
      </c>
      <c r="J2006" s="117">
        <v>-0.41402111632690003</v>
      </c>
      <c r="K2006" s="117">
        <v>0.10543176</v>
      </c>
      <c r="L2006" s="116">
        <v>0.79271999999999998</v>
      </c>
      <c r="M2006" s="115">
        <v>-21.062408999999999</v>
      </c>
      <c r="N2006" s="114">
        <v>1.1576428999999999E-2</v>
      </c>
      <c r="O2006" s="114">
        <v>1.2422973E-2</v>
      </c>
      <c r="P2006" s="114">
        <v>6.2782959000000002E-4</v>
      </c>
      <c r="Q2006" s="114">
        <v>-1.4743740999999999E-3</v>
      </c>
      <c r="R2006" s="113">
        <v>7.4478257329840001E-7</v>
      </c>
      <c r="S2006" s="112">
        <v>2.3218549731547761E-9</v>
      </c>
      <c r="T2006" s="112">
        <v>-0.20649497937</v>
      </c>
      <c r="U2006" s="122">
        <v>-3.0888335999999999E-6</v>
      </c>
      <c r="V2006" s="137"/>
      <c r="W2006" s="143"/>
      <c r="X2006" s="42" t="s">
        <v>1290</v>
      </c>
      <c r="Y2006" s="42"/>
      <c r="Z2006" s="42"/>
      <c r="AA2006" s="108"/>
    </row>
    <row r="2007" spans="1:27" ht="14.5" customHeight="1">
      <c r="A2007" s="41" t="s">
        <v>7672</v>
      </c>
      <c r="B2007" s="119" t="s">
        <v>7624</v>
      </c>
      <c r="C2007" s="120" t="s">
        <v>665</v>
      </c>
      <c r="D2007" s="135" t="s">
        <v>7667</v>
      </c>
      <c r="E2007" s="119" t="s">
        <v>6570</v>
      </c>
      <c r="F2007" s="118" t="s">
        <v>7671</v>
      </c>
      <c r="G2007" s="117">
        <v>-0.59311804976689986</v>
      </c>
      <c r="H2007" s="117">
        <v>-1.9554805000000008E-4</v>
      </c>
      <c r="I2007" s="117">
        <v>-9.3567195000000001E-4</v>
      </c>
      <c r="J2007" s="117">
        <v>-0.65633092176689989</v>
      </c>
      <c r="K2007" s="117">
        <v>6.4344092000000006E-2</v>
      </c>
      <c r="L2007" s="116">
        <v>0.48379016541353387</v>
      </c>
      <c r="M2007" s="115">
        <v>-36.636676999999999</v>
      </c>
      <c r="N2007" s="114">
        <v>4.8487323000000002E-3</v>
      </c>
      <c r="O2007" s="114">
        <v>6.9734484000000003E-3</v>
      </c>
      <c r="P2007" s="114">
        <v>3.7613954000000001E-4</v>
      </c>
      <c r="Q2007" s="114">
        <v>-2.5008555999999999E-3</v>
      </c>
      <c r="R2007" s="113">
        <v>4.1807243842840003E-7</v>
      </c>
      <c r="S2007" s="112">
        <v>1.3910486113502761E-9</v>
      </c>
      <c r="T2007" s="112">
        <v>-0.35025989142399999</v>
      </c>
      <c r="U2007" s="122">
        <v>-3.1895717E-5</v>
      </c>
      <c r="V2007" s="137"/>
      <c r="W2007" s="143"/>
      <c r="X2007" s="42" t="s">
        <v>1290</v>
      </c>
      <c r="Y2007" s="42"/>
      <c r="Z2007" s="42"/>
      <c r="AA2007" s="108"/>
    </row>
    <row r="2008" spans="1:27" ht="14.5" customHeight="1">
      <c r="A2008" s="41" t="s">
        <v>7670</v>
      </c>
      <c r="B2008" s="119" t="s">
        <v>7624</v>
      </c>
      <c r="C2008" s="120" t="s">
        <v>666</v>
      </c>
      <c r="D2008" s="135" t="s">
        <v>7667</v>
      </c>
      <c r="E2008" s="119" t="s">
        <v>6570</v>
      </c>
      <c r="F2008" s="118" t="s">
        <v>7669</v>
      </c>
      <c r="G2008" s="117">
        <v>-0.28862129452690005</v>
      </c>
      <c r="H2008" s="117">
        <v>1.4855651700000001E-3</v>
      </c>
      <c r="I2008" s="117">
        <v>2.1974703900000002E-3</v>
      </c>
      <c r="J2008" s="117">
        <v>-0.33898324108690003</v>
      </c>
      <c r="K2008" s="117">
        <v>4.6678910999999997E-2</v>
      </c>
      <c r="L2008" s="116">
        <v>0.3509692556390977</v>
      </c>
      <c r="M2008" s="115">
        <v>-16.239409999999999</v>
      </c>
      <c r="N2008" s="114">
        <v>4.9342066999999998E-3</v>
      </c>
      <c r="O2008" s="114">
        <v>5.7918324000000004E-3</v>
      </c>
      <c r="P2008" s="114">
        <v>2.9887026000000001E-4</v>
      </c>
      <c r="Q2008" s="114">
        <v>-1.1564959999999999E-3</v>
      </c>
      <c r="R2008" s="113">
        <v>3.4723215879839998E-7</v>
      </c>
      <c r="S2008" s="112">
        <v>1.105289410607076E-9</v>
      </c>
      <c r="T2008" s="112">
        <v>-0.16197422254000002</v>
      </c>
      <c r="U2008" s="122">
        <v>-9.1526699999999992E-6</v>
      </c>
      <c r="V2008" s="137"/>
      <c r="W2008" s="143"/>
      <c r="X2008" s="42" t="s">
        <v>1290</v>
      </c>
      <c r="Y2008" s="42"/>
      <c r="Z2008" s="42"/>
      <c r="AA2008" s="108"/>
    </row>
    <row r="2009" spans="1:27" ht="14.5" customHeight="1">
      <c r="A2009" s="41" t="s">
        <v>7668</v>
      </c>
      <c r="B2009" s="119" t="s">
        <v>7624</v>
      </c>
      <c r="C2009" s="120" t="s">
        <v>667</v>
      </c>
      <c r="D2009" s="135" t="s">
        <v>7667</v>
      </c>
      <c r="E2009" s="119" t="s">
        <v>6570</v>
      </c>
      <c r="F2009" s="118" t="s">
        <v>7666</v>
      </c>
      <c r="G2009" s="117">
        <v>0</v>
      </c>
      <c r="H2009" s="117">
        <v>0</v>
      </c>
      <c r="I2009" s="117">
        <v>0</v>
      </c>
      <c r="J2009" s="117">
        <v>0</v>
      </c>
      <c r="K2009" s="117">
        <v>0</v>
      </c>
      <c r="L2009" s="116">
        <v>0</v>
      </c>
      <c r="M2009" s="115">
        <v>0</v>
      </c>
      <c r="N2009" s="114">
        <v>0</v>
      </c>
      <c r="O2009" s="114">
        <v>0</v>
      </c>
      <c r="P2009" s="114">
        <v>0</v>
      </c>
      <c r="Q2009" s="114">
        <v>0</v>
      </c>
      <c r="R2009" s="113">
        <v>0</v>
      </c>
      <c r="S2009" s="112">
        <v>0</v>
      </c>
      <c r="T2009" s="112">
        <v>0</v>
      </c>
      <c r="U2009" s="111">
        <v>0</v>
      </c>
      <c r="V2009" s="137"/>
      <c r="W2009" s="143"/>
      <c r="X2009" s="42" t="s">
        <v>1290</v>
      </c>
      <c r="Y2009" s="42"/>
      <c r="Z2009" s="42"/>
      <c r="AA2009" s="108"/>
    </row>
    <row r="2010" spans="1:27" ht="14.5" customHeight="1">
      <c r="B2010" s="119" t="s">
        <v>7624</v>
      </c>
      <c r="C2010" s="133" t="s">
        <v>839</v>
      </c>
      <c r="D2010" s="133" t="s">
        <v>848</v>
      </c>
      <c r="G2010" s="131"/>
      <c r="H2010" s="131"/>
      <c r="I2010" s="131"/>
      <c r="J2010" s="131"/>
      <c r="K2010" s="131"/>
      <c r="L2010" s="131"/>
      <c r="M2010" s="100"/>
      <c r="N2010" s="41"/>
      <c r="O2010" s="41"/>
      <c r="V2010" s="130"/>
      <c r="W2010" s="144"/>
      <c r="X2010" s="42"/>
      <c r="Y2010" s="76"/>
      <c r="Z2010" s="42"/>
      <c r="AA2010" s="108"/>
    </row>
    <row r="2011" spans="1:27" ht="14.5" customHeight="1">
      <c r="A2011" s="41" t="s">
        <v>7665</v>
      </c>
      <c r="B2011" s="119" t="s">
        <v>7624</v>
      </c>
      <c r="C2011" s="120" t="s">
        <v>840</v>
      </c>
      <c r="D2011" s="135" t="s">
        <v>848</v>
      </c>
      <c r="E2011" s="119" t="s">
        <v>6570</v>
      </c>
      <c r="F2011" s="118" t="s">
        <v>7664</v>
      </c>
      <c r="G2011" s="117">
        <v>-9.7514761802200006E-3</v>
      </c>
      <c r="H2011" s="117">
        <v>-3.5283663719999999E-4</v>
      </c>
      <c r="I2011" s="117">
        <v>-5.8100514000000009E-4</v>
      </c>
      <c r="J2011" s="117">
        <v>7.7939629698000007E-4</v>
      </c>
      <c r="K2011" s="117">
        <v>-9.5970307000000001E-3</v>
      </c>
      <c r="L2011" s="116">
        <v>-7.215812556390977E-2</v>
      </c>
      <c r="M2011" s="115">
        <v>-1.0066033999999999</v>
      </c>
      <c r="N2011" s="114">
        <v>-1.3759785000000001E-3</v>
      </c>
      <c r="O2011" s="114">
        <v>-1.2694664E-3</v>
      </c>
      <c r="P2011" s="121">
        <v>-5.8203062000000001E-5</v>
      </c>
      <c r="Q2011" s="121">
        <v>-4.8309020000000003E-5</v>
      </c>
      <c r="R2011" s="113">
        <v>-7.6107099531660025E-8</v>
      </c>
      <c r="S2011" s="112">
        <v>-2.1524800612941513E-10</v>
      </c>
      <c r="T2011" s="112">
        <v>-6.7659692424999994E-3</v>
      </c>
      <c r="U2011" s="122">
        <v>-3.4743934999999999E-6</v>
      </c>
      <c r="V2011" s="137"/>
      <c r="W2011" s="143"/>
      <c r="X2011" s="105" t="s">
        <v>1249</v>
      </c>
      <c r="Y2011" s="76"/>
      <c r="Z2011" s="76"/>
      <c r="AA2011" s="108"/>
    </row>
    <row r="2012" spans="1:27" ht="14.5" customHeight="1">
      <c r="A2012" s="41" t="s">
        <v>7663</v>
      </c>
      <c r="B2012" s="119" t="s">
        <v>7624</v>
      </c>
      <c r="C2012" s="120" t="s">
        <v>841</v>
      </c>
      <c r="D2012" s="135" t="s">
        <v>848</v>
      </c>
      <c r="E2012" s="119" t="s">
        <v>6570</v>
      </c>
      <c r="F2012" s="118" t="s">
        <v>7662</v>
      </c>
      <c r="G2012" s="117">
        <v>-3.443016574432E-2</v>
      </c>
      <c r="H2012" s="117">
        <v>-1.3108677927000001E-3</v>
      </c>
      <c r="I2012" s="117">
        <v>-2.1765896999999998E-3</v>
      </c>
      <c r="J2012" s="117">
        <v>5.5374574837999992E-4</v>
      </c>
      <c r="K2012" s="117">
        <v>-3.1496454E-2</v>
      </c>
      <c r="L2012" s="116">
        <v>-0.23681544360902254</v>
      </c>
      <c r="M2012" s="115">
        <v>-3.3260545000000001</v>
      </c>
      <c r="N2012" s="114">
        <v>-4.5752322000000003E-3</v>
      </c>
      <c r="O2012" s="114">
        <v>-4.2164745999999998E-3</v>
      </c>
      <c r="P2012" s="114">
        <v>-1.956982E-4</v>
      </c>
      <c r="Q2012" s="114">
        <v>-1.6305940000000001E-4</v>
      </c>
      <c r="R2012" s="113">
        <v>-2.5278624714540005E-7</v>
      </c>
      <c r="S2012" s="112">
        <v>-7.2373592765275206E-10</v>
      </c>
      <c r="T2012" s="112">
        <v>-2.2837451660720001E-2</v>
      </c>
      <c r="U2012" s="122">
        <v>-1.1577118000000001E-5</v>
      </c>
      <c r="V2012" s="137"/>
      <c r="W2012" s="143"/>
      <c r="X2012" s="105" t="s">
        <v>1250</v>
      </c>
      <c r="Y2012" s="76"/>
      <c r="Z2012" s="76"/>
      <c r="AA2012" s="108"/>
    </row>
    <row r="2013" spans="1:27" ht="14.5" customHeight="1">
      <c r="A2013" s="41" t="s">
        <v>7661</v>
      </c>
      <c r="B2013" s="119" t="s">
        <v>7624</v>
      </c>
      <c r="C2013" s="120" t="s">
        <v>842</v>
      </c>
      <c r="D2013" s="135" t="s">
        <v>848</v>
      </c>
      <c r="E2013" s="119" t="s">
        <v>6570</v>
      </c>
      <c r="F2013" s="118" t="s">
        <v>7660</v>
      </c>
      <c r="G2013" s="117">
        <v>-2.954571532552E-2</v>
      </c>
      <c r="H2013" s="117">
        <v>-1.1212525348E-3</v>
      </c>
      <c r="I2013" s="117">
        <v>-1.8607887070000001E-3</v>
      </c>
      <c r="J2013" s="117">
        <v>5.9840691628000001E-4</v>
      </c>
      <c r="K2013" s="117">
        <v>-2.7162081000000001E-2</v>
      </c>
      <c r="L2013" s="116">
        <v>-0.20422617293233084</v>
      </c>
      <c r="M2013" s="115">
        <v>-2.8669845</v>
      </c>
      <c r="N2013" s="114">
        <v>-3.9420300999999996E-3</v>
      </c>
      <c r="O2013" s="114">
        <v>-3.6331974E-3</v>
      </c>
      <c r="P2013" s="114">
        <v>-1.6848490999999999E-4</v>
      </c>
      <c r="Q2013" s="114">
        <v>-1.403478E-4</v>
      </c>
      <c r="R2013" s="113">
        <v>-2.1781759408790001E-7</v>
      </c>
      <c r="S2013" s="112">
        <v>-6.2309507780584609E-10</v>
      </c>
      <c r="T2013" s="112">
        <v>-1.9656554470570003E-2</v>
      </c>
      <c r="U2013" s="122">
        <v>-9.9734122999999994E-6</v>
      </c>
      <c r="V2013" s="137"/>
      <c r="W2013" s="143"/>
      <c r="X2013" s="105" t="s">
        <v>1250</v>
      </c>
      <c r="Y2013" s="76"/>
      <c r="Z2013" s="76"/>
      <c r="AA2013" s="108"/>
    </row>
    <row r="2014" spans="1:27" ht="14.5" customHeight="1">
      <c r="A2014" s="41" t="s">
        <v>7659</v>
      </c>
      <c r="B2014" s="119" t="s">
        <v>7624</v>
      </c>
      <c r="C2014" s="120" t="s">
        <v>843</v>
      </c>
      <c r="D2014" s="135" t="s">
        <v>848</v>
      </c>
      <c r="E2014" s="119" t="s">
        <v>6570</v>
      </c>
      <c r="F2014" s="118" t="s">
        <v>7658</v>
      </c>
      <c r="G2014" s="117">
        <v>0</v>
      </c>
      <c r="H2014" s="117">
        <v>0</v>
      </c>
      <c r="I2014" s="117">
        <v>0</v>
      </c>
      <c r="J2014" s="117">
        <v>0</v>
      </c>
      <c r="K2014" s="117">
        <v>0</v>
      </c>
      <c r="L2014" s="116">
        <v>0</v>
      </c>
      <c r="M2014" s="115">
        <v>0</v>
      </c>
      <c r="N2014" s="114">
        <v>0</v>
      </c>
      <c r="O2014" s="114">
        <v>0</v>
      </c>
      <c r="P2014" s="114">
        <v>0</v>
      </c>
      <c r="Q2014" s="114">
        <v>0</v>
      </c>
      <c r="R2014" s="113">
        <v>0</v>
      </c>
      <c r="S2014" s="112">
        <v>0</v>
      </c>
      <c r="T2014" s="112">
        <v>0</v>
      </c>
      <c r="U2014" s="111">
        <v>0</v>
      </c>
      <c r="V2014" s="137"/>
      <c r="W2014" s="143"/>
      <c r="X2014" s="105" t="s">
        <v>1251</v>
      </c>
      <c r="Y2014" s="76"/>
      <c r="Z2014" s="76"/>
      <c r="AA2014" s="108"/>
    </row>
    <row r="2015" spans="1:27" ht="14.5" customHeight="1">
      <c r="A2015" s="41" t="s">
        <v>7657</v>
      </c>
      <c r="B2015" s="119" t="s">
        <v>7624</v>
      </c>
      <c r="C2015" s="120" t="s">
        <v>844</v>
      </c>
      <c r="D2015" s="135" t="s">
        <v>848</v>
      </c>
      <c r="E2015" s="119" t="s">
        <v>6570</v>
      </c>
      <c r="F2015" s="118" t="s">
        <v>7656</v>
      </c>
      <c r="G2015" s="117">
        <v>-2.9499021031650901E-3</v>
      </c>
      <c r="H2015" s="117">
        <v>-1.536223516E-4</v>
      </c>
      <c r="I2015" s="117">
        <v>-4.3121952899999999E-4</v>
      </c>
      <c r="J2015" s="117">
        <v>-1.1007152256509001E-4</v>
      </c>
      <c r="K2015" s="117">
        <v>-2.2549887000000001E-3</v>
      </c>
      <c r="L2015" s="116">
        <v>-1.6954802255639098E-2</v>
      </c>
      <c r="M2015" s="115">
        <v>-0.23746808</v>
      </c>
      <c r="N2015" s="114">
        <v>-4.0638254000000001E-4</v>
      </c>
      <c r="O2015" s="114">
        <v>-3.7909567000000001E-4</v>
      </c>
      <c r="P2015" s="121">
        <v>-1.5791385000000002E-5</v>
      </c>
      <c r="Q2015" s="121">
        <v>-1.1495481E-5</v>
      </c>
      <c r="R2015" s="113">
        <v>-2.2727558654725103E-8</v>
      </c>
      <c r="S2015" s="112">
        <v>-5.8400094213236876E-11</v>
      </c>
      <c r="T2015" s="112">
        <v>-1.610011377E-3</v>
      </c>
      <c r="U2015" s="122">
        <v>-9.3680772999999995E-7</v>
      </c>
      <c r="V2015" s="137"/>
      <c r="W2015" s="143"/>
      <c r="X2015" s="105" t="s">
        <v>855</v>
      </c>
      <c r="Y2015" s="76"/>
      <c r="Z2015" s="76"/>
      <c r="AA2015" s="108"/>
    </row>
    <row r="2016" spans="1:27" ht="14.5" customHeight="1">
      <c r="A2016" s="41" t="s">
        <v>7655</v>
      </c>
      <c r="B2016" s="119" t="s">
        <v>7624</v>
      </c>
      <c r="C2016" s="120" t="s">
        <v>845</v>
      </c>
      <c r="D2016" s="135" t="s">
        <v>848</v>
      </c>
      <c r="E2016" s="119" t="s">
        <v>6570</v>
      </c>
      <c r="F2016" s="118" t="s">
        <v>7654</v>
      </c>
      <c r="G2016" s="117">
        <v>0.14099999999999999</v>
      </c>
      <c r="H2016" s="117">
        <v>0</v>
      </c>
      <c r="I2016" s="117">
        <v>0</v>
      </c>
      <c r="J2016" s="117">
        <v>0.14099999999999999</v>
      </c>
      <c r="K2016" s="117">
        <v>0</v>
      </c>
      <c r="L2016" s="116">
        <v>0</v>
      </c>
      <c r="M2016" s="115">
        <v>0</v>
      </c>
      <c r="N2016" s="114">
        <v>0</v>
      </c>
      <c r="O2016" s="114">
        <v>0</v>
      </c>
      <c r="P2016" s="114">
        <v>0</v>
      </c>
      <c r="Q2016" s="114">
        <v>0</v>
      </c>
      <c r="R2016" s="113">
        <v>0</v>
      </c>
      <c r="S2016" s="112">
        <v>0</v>
      </c>
      <c r="T2016" s="112">
        <v>0</v>
      </c>
      <c r="U2016" s="111">
        <v>0</v>
      </c>
      <c r="V2016" s="137"/>
      <c r="W2016" s="143"/>
      <c r="X2016" s="105" t="s">
        <v>1252</v>
      </c>
      <c r="Y2016" s="76"/>
      <c r="Z2016" s="76"/>
      <c r="AA2016" s="108"/>
    </row>
    <row r="2017" spans="1:27" ht="14.5" customHeight="1">
      <c r="A2017" s="41" t="s">
        <v>7653</v>
      </c>
      <c r="B2017" s="119" t="s">
        <v>7624</v>
      </c>
      <c r="C2017" s="120" t="s">
        <v>846</v>
      </c>
      <c r="D2017" s="135" t="s">
        <v>848</v>
      </c>
      <c r="E2017" s="119" t="s">
        <v>6570</v>
      </c>
      <c r="F2017" s="118" t="s">
        <v>7652</v>
      </c>
      <c r="G2017" s="117">
        <v>0.29900006457400002</v>
      </c>
      <c r="H2017" s="117">
        <v>8.7036853999999996E-4</v>
      </c>
      <c r="I2017" s="117">
        <v>7.6696033999999999E-5</v>
      </c>
      <c r="J2017" s="117">
        <v>0</v>
      </c>
      <c r="K2017" s="117">
        <v>0.29805300000000001</v>
      </c>
      <c r="L2017" s="116">
        <v>2.2410000000000001</v>
      </c>
      <c r="M2017" s="115">
        <v>0</v>
      </c>
      <c r="N2017" s="114">
        <v>4.4868715000000003E-2</v>
      </c>
      <c r="O2017" s="114">
        <v>4.2779195999999999E-2</v>
      </c>
      <c r="P2017" s="114">
        <v>2.0895189000000002E-3</v>
      </c>
      <c r="Q2017" s="114">
        <v>0</v>
      </c>
      <c r="R2017" s="113">
        <v>2.5647000000000002E-6</v>
      </c>
      <c r="S2017" s="112">
        <v>7.7275108200000007E-9</v>
      </c>
      <c r="T2017" s="112">
        <v>0</v>
      </c>
      <c r="U2017" s="122">
        <v>6.4050640999999998E-5</v>
      </c>
      <c r="V2017" s="137"/>
      <c r="W2017" s="142"/>
      <c r="X2017" s="76" t="s">
        <v>1253</v>
      </c>
      <c r="Y2017" s="76"/>
      <c r="Z2017" s="76"/>
      <c r="AA2017" s="108"/>
    </row>
    <row r="2018" spans="1:27" ht="14.5" customHeight="1">
      <c r="A2018" s="41" t="s">
        <v>7651</v>
      </c>
      <c r="B2018" s="119" t="s">
        <v>7624</v>
      </c>
      <c r="C2018" s="120" t="s">
        <v>7650</v>
      </c>
      <c r="D2018" s="135" t="s">
        <v>848</v>
      </c>
      <c r="E2018" s="119" t="s">
        <v>6570</v>
      </c>
      <c r="F2018" s="118" t="s">
        <v>7649</v>
      </c>
      <c r="G2018" s="117">
        <v>2.6438619605099998E-2</v>
      </c>
      <c r="H2018" s="117">
        <v>1.3349609096000002E-3</v>
      </c>
      <c r="I2018" s="117">
        <v>2.3030134599999999E-3</v>
      </c>
      <c r="J2018" s="117">
        <v>1.0664454235499998E-2</v>
      </c>
      <c r="K2018" s="117">
        <v>1.2136190999999999E-2</v>
      </c>
      <c r="L2018" s="116">
        <v>9.1249556390977427E-2</v>
      </c>
      <c r="M2018" s="115">
        <v>1.4036455999999999</v>
      </c>
      <c r="N2018" s="114">
        <v>2.0854043E-3</v>
      </c>
      <c r="O2018" s="114">
        <v>1.8972552000000001E-3</v>
      </c>
      <c r="P2018" s="114">
        <v>1.0081751E-4</v>
      </c>
      <c r="Q2018" s="121">
        <v>8.7331588000000003E-5</v>
      </c>
      <c r="R2018" s="113">
        <v>1.1374431888641E-7</v>
      </c>
      <c r="S2018" s="112">
        <v>3.72845826827659E-10</v>
      </c>
      <c r="T2018" s="112">
        <v>1.2231315185000001E-2</v>
      </c>
      <c r="U2018" s="122">
        <v>5.4081253999999998E-6</v>
      </c>
      <c r="V2018" s="137"/>
      <c r="W2018" s="142"/>
      <c r="X2018" s="76" t="s">
        <v>1258</v>
      </c>
      <c r="Y2018" s="76"/>
      <c r="Z2018" s="76"/>
      <c r="AA2018" s="108"/>
    </row>
    <row r="2019" spans="1:27" ht="14.5" customHeight="1">
      <c r="A2019" s="41" t="s">
        <v>7648</v>
      </c>
      <c r="B2019" s="119" t="s">
        <v>7624</v>
      </c>
      <c r="C2019" s="120" t="s">
        <v>847</v>
      </c>
      <c r="D2019" s="135" t="s">
        <v>848</v>
      </c>
      <c r="E2019" s="119" t="s">
        <v>6570</v>
      </c>
      <c r="F2019" s="118" t="s">
        <v>7647</v>
      </c>
      <c r="G2019" s="117">
        <v>2.3581054022E-3</v>
      </c>
      <c r="H2019" s="117">
        <v>6.7639213199999993E-5</v>
      </c>
      <c r="I2019" s="117">
        <v>1.6868552800000002E-4</v>
      </c>
      <c r="J2019" s="117">
        <v>3.5355816100000003E-4</v>
      </c>
      <c r="K2019" s="117">
        <v>1.7682225E-3</v>
      </c>
      <c r="L2019" s="116">
        <v>1.3294906015037593E-2</v>
      </c>
      <c r="M2019" s="115">
        <v>0.22754927999999999</v>
      </c>
      <c r="N2019" s="114">
        <v>2.6436489000000003E-4</v>
      </c>
      <c r="O2019" s="114">
        <v>2.4943026000000002E-4</v>
      </c>
      <c r="P2019" s="121">
        <v>1.1163035E-5</v>
      </c>
      <c r="Q2019" s="121">
        <v>3.7715981999999998E-6</v>
      </c>
      <c r="R2019" s="113">
        <v>1.4953852923200001E-8</v>
      </c>
      <c r="S2019" s="112">
        <v>4.1283412060299997E-11</v>
      </c>
      <c r="T2019" s="112">
        <v>5.2823504223000004E-4</v>
      </c>
      <c r="U2019" s="122">
        <v>6.8547907999999997E-7</v>
      </c>
      <c r="V2019" s="137"/>
      <c r="W2019" s="142"/>
      <c r="X2019" s="76" t="s">
        <v>1254</v>
      </c>
      <c r="Y2019" s="76"/>
      <c r="Z2019" s="76"/>
      <c r="AA2019" s="108"/>
    </row>
    <row r="2020" spans="1:27" ht="14.5" customHeight="1">
      <c r="A2020" s="41" t="s">
        <v>7646</v>
      </c>
      <c r="B2020" s="119" t="s">
        <v>7624</v>
      </c>
      <c r="C2020" s="120" t="s">
        <v>849</v>
      </c>
      <c r="D2020" s="135" t="s">
        <v>848</v>
      </c>
      <c r="E2020" s="119" t="s">
        <v>6570</v>
      </c>
      <c r="F2020" s="118" t="s">
        <v>7645</v>
      </c>
      <c r="G2020" s="117">
        <v>1.3219309817100001E-2</v>
      </c>
      <c r="H2020" s="117">
        <v>6.6748046180000007E-4</v>
      </c>
      <c r="I2020" s="117">
        <v>1.1515067389999999E-3</v>
      </c>
      <c r="J2020" s="117">
        <v>5.3322270163000006E-3</v>
      </c>
      <c r="K2020" s="117">
        <v>6.0680956000000001E-3</v>
      </c>
      <c r="L2020" s="116">
        <v>4.5624778947368418E-2</v>
      </c>
      <c r="M2020" s="115">
        <v>0.70182279000000003</v>
      </c>
      <c r="N2020" s="114">
        <v>1.0427022E-3</v>
      </c>
      <c r="O2020" s="114">
        <v>9.4862761999999997E-4</v>
      </c>
      <c r="P2020" s="121">
        <v>5.0408755999999997E-5</v>
      </c>
      <c r="Q2020" s="121">
        <v>4.3665794000000002E-5</v>
      </c>
      <c r="R2020" s="113">
        <v>5.6872158942150001E-8</v>
      </c>
      <c r="S2020" s="112">
        <v>1.8642291191432972E-10</v>
      </c>
      <c r="T2020" s="112">
        <v>6.1156574924000002E-3</v>
      </c>
      <c r="U2020" s="122">
        <v>2.7040626999999999E-6</v>
      </c>
      <c r="V2020" s="137"/>
      <c r="W2020" s="142"/>
      <c r="X2020" s="76" t="s">
        <v>1256</v>
      </c>
      <c r="Y2020" s="76"/>
      <c r="Z2020" s="76"/>
      <c r="AA2020" s="108"/>
    </row>
    <row r="2021" spans="1:27" ht="14.5" customHeight="1">
      <c r="A2021" s="41" t="s">
        <v>7644</v>
      </c>
      <c r="B2021" s="119" t="s">
        <v>7624</v>
      </c>
      <c r="C2021" s="120" t="s">
        <v>850</v>
      </c>
      <c r="D2021" s="135" t="s">
        <v>848</v>
      </c>
      <c r="E2021" s="119" t="s">
        <v>6570</v>
      </c>
      <c r="F2021" s="118" t="s">
        <v>7643</v>
      </c>
      <c r="G2021" s="117">
        <v>1.3219309817100001E-2</v>
      </c>
      <c r="H2021" s="117">
        <v>6.6748046180000007E-4</v>
      </c>
      <c r="I2021" s="117">
        <v>1.1515067389999999E-3</v>
      </c>
      <c r="J2021" s="117">
        <v>5.3322270163000006E-3</v>
      </c>
      <c r="K2021" s="117">
        <v>6.0680956000000001E-3</v>
      </c>
      <c r="L2021" s="116">
        <v>4.5624778947368418E-2</v>
      </c>
      <c r="M2021" s="115">
        <v>0.70182279000000003</v>
      </c>
      <c r="N2021" s="114">
        <v>1.0427022E-3</v>
      </c>
      <c r="O2021" s="114">
        <v>9.4862761999999997E-4</v>
      </c>
      <c r="P2021" s="121">
        <v>5.0408755999999997E-5</v>
      </c>
      <c r="Q2021" s="121">
        <v>4.3665794000000002E-5</v>
      </c>
      <c r="R2021" s="113">
        <v>5.6872158942150001E-8</v>
      </c>
      <c r="S2021" s="112">
        <v>1.8642291191432972E-10</v>
      </c>
      <c r="T2021" s="112">
        <v>6.1156574924000002E-3</v>
      </c>
      <c r="U2021" s="122">
        <v>2.7040626999999999E-6</v>
      </c>
      <c r="V2021" s="137"/>
      <c r="W2021" s="142"/>
      <c r="X2021" s="76" t="s">
        <v>1256</v>
      </c>
      <c r="Y2021" s="76"/>
      <c r="Z2021" s="76"/>
      <c r="AA2021" s="108"/>
    </row>
    <row r="2022" spans="1:27" ht="14.5" customHeight="1">
      <c r="A2022" s="41" t="s">
        <v>7642</v>
      </c>
      <c r="B2022" s="119" t="s">
        <v>7624</v>
      </c>
      <c r="C2022" s="120" t="s">
        <v>851</v>
      </c>
      <c r="D2022" s="135" t="s">
        <v>848</v>
      </c>
      <c r="E2022" s="119" t="s">
        <v>6570</v>
      </c>
      <c r="F2022" s="118" t="s">
        <v>7641</v>
      </c>
      <c r="G2022" s="117">
        <v>8.8128732434000004E-3</v>
      </c>
      <c r="H2022" s="117">
        <v>4.4498696889999997E-4</v>
      </c>
      <c r="I2022" s="117">
        <v>7.6767116299999993E-4</v>
      </c>
      <c r="J2022" s="117">
        <v>3.5548180115000006E-3</v>
      </c>
      <c r="K2022" s="117">
        <v>4.0453970999999997E-3</v>
      </c>
      <c r="L2022" s="116">
        <v>3.0416519548872176E-2</v>
      </c>
      <c r="M2022" s="115">
        <v>0.46788185999999998</v>
      </c>
      <c r="N2022" s="114">
        <v>6.9513477999999995E-4</v>
      </c>
      <c r="O2022" s="114">
        <v>6.3241841000000003E-4</v>
      </c>
      <c r="P2022" s="121">
        <v>3.3605836999999997E-5</v>
      </c>
      <c r="Q2022" s="121">
        <v>2.9110529000000001E-5</v>
      </c>
      <c r="R2022" s="113">
        <v>3.7914772880836E-8</v>
      </c>
      <c r="S2022" s="112">
        <v>1.2428194280546979E-10</v>
      </c>
      <c r="T2022" s="112">
        <v>4.0771049615999999E-3</v>
      </c>
      <c r="U2022" s="122">
        <v>1.8027085E-6</v>
      </c>
      <c r="V2022" s="137"/>
      <c r="W2022" s="142"/>
      <c r="X2022" s="76" t="s">
        <v>1257</v>
      </c>
      <c r="Y2022" s="76"/>
      <c r="Z2022" s="76"/>
      <c r="AA2022" s="108"/>
    </row>
    <row r="2023" spans="1:27" ht="14.5" customHeight="1">
      <c r="A2023" s="41" t="s">
        <v>7640</v>
      </c>
      <c r="B2023" s="119" t="s">
        <v>7624</v>
      </c>
      <c r="C2023" s="120" t="s">
        <v>852</v>
      </c>
      <c r="D2023" s="135" t="s">
        <v>848</v>
      </c>
      <c r="E2023" s="119" t="s">
        <v>6570</v>
      </c>
      <c r="F2023" s="118" t="s">
        <v>7639</v>
      </c>
      <c r="G2023" s="117">
        <v>2.6438619605099998E-2</v>
      </c>
      <c r="H2023" s="117">
        <v>1.3349609096000002E-3</v>
      </c>
      <c r="I2023" s="117">
        <v>2.3030134599999999E-3</v>
      </c>
      <c r="J2023" s="117">
        <v>1.0664454235499998E-2</v>
      </c>
      <c r="K2023" s="117">
        <v>1.2136190999999999E-2</v>
      </c>
      <c r="L2023" s="116">
        <v>9.1249556390977427E-2</v>
      </c>
      <c r="M2023" s="115">
        <v>1.4036455999999999</v>
      </c>
      <c r="N2023" s="114">
        <v>2.0854043E-3</v>
      </c>
      <c r="O2023" s="114">
        <v>1.8972552000000001E-3</v>
      </c>
      <c r="P2023" s="114">
        <v>1.0081751E-4</v>
      </c>
      <c r="Q2023" s="121">
        <v>8.7331588000000003E-5</v>
      </c>
      <c r="R2023" s="113">
        <v>1.1374431888641E-7</v>
      </c>
      <c r="S2023" s="112">
        <v>3.72845826827659E-10</v>
      </c>
      <c r="T2023" s="112">
        <v>1.2231315185000001E-2</v>
      </c>
      <c r="U2023" s="122">
        <v>5.4081253999999998E-6</v>
      </c>
      <c r="V2023" s="137"/>
      <c r="W2023" s="142"/>
      <c r="X2023" s="76" t="s">
        <v>1258</v>
      </c>
      <c r="Y2023" s="76"/>
      <c r="Z2023" s="76"/>
      <c r="AA2023" s="108"/>
    </row>
    <row r="2024" spans="1:27" ht="14.5" customHeight="1">
      <c r="A2024" s="41" t="s">
        <v>7638</v>
      </c>
      <c r="B2024" s="119" t="s">
        <v>7624</v>
      </c>
      <c r="C2024" s="120" t="s">
        <v>853</v>
      </c>
      <c r="D2024" s="135" t="s">
        <v>848</v>
      </c>
      <c r="E2024" s="119" t="s">
        <v>6570</v>
      </c>
      <c r="F2024" s="118" t="s">
        <v>7637</v>
      </c>
      <c r="G2024" s="117">
        <v>2.20321833565E-2</v>
      </c>
      <c r="H2024" s="117">
        <v>1.1124674446999999E-3</v>
      </c>
      <c r="I2024" s="117">
        <v>1.9191778899999999E-3</v>
      </c>
      <c r="J2024" s="117">
        <v>8.8870450218000007E-3</v>
      </c>
      <c r="K2024" s="117">
        <v>1.0113492999999999E-2</v>
      </c>
      <c r="L2024" s="116">
        <v>7.604130075187969E-2</v>
      </c>
      <c r="M2024" s="115">
        <v>1.1697046</v>
      </c>
      <c r="N2024" s="114">
        <v>1.7378369000000001E-3</v>
      </c>
      <c r="O2024" s="114">
        <v>1.581046E-3</v>
      </c>
      <c r="P2024" s="121">
        <v>8.4014593000000001E-5</v>
      </c>
      <c r="Q2024" s="121">
        <v>7.2776324000000002E-5</v>
      </c>
      <c r="R2024" s="113">
        <v>9.4786931203990007E-8</v>
      </c>
      <c r="S2024" s="112">
        <v>3.1070486052984895E-10</v>
      </c>
      <c r="T2024" s="112">
        <v>1.0192762653999999E-2</v>
      </c>
      <c r="U2024" s="122">
        <v>4.5067712000000003E-6</v>
      </c>
      <c r="V2024" s="137"/>
      <c r="W2024" s="142"/>
      <c r="X2024" s="76" t="s">
        <v>1255</v>
      </c>
      <c r="Y2024" s="76"/>
      <c r="Z2024" s="76"/>
      <c r="AA2024" s="108"/>
    </row>
    <row r="2025" spans="1:27" ht="14.5" customHeight="1">
      <c r="A2025" s="41" t="s">
        <v>7636</v>
      </c>
      <c r="B2025" s="119" t="s">
        <v>7624</v>
      </c>
      <c r="C2025" s="120" t="s">
        <v>854</v>
      </c>
      <c r="D2025" s="135" t="s">
        <v>848</v>
      </c>
      <c r="E2025" s="119" t="s">
        <v>6570</v>
      </c>
      <c r="F2025" s="118" t="s">
        <v>7635</v>
      </c>
      <c r="G2025" s="117">
        <v>2.6438619605099998E-2</v>
      </c>
      <c r="H2025" s="117">
        <v>1.3349609096000002E-3</v>
      </c>
      <c r="I2025" s="117">
        <v>2.3030134599999999E-3</v>
      </c>
      <c r="J2025" s="117">
        <v>1.0664454235499998E-2</v>
      </c>
      <c r="K2025" s="117">
        <v>1.2136190999999999E-2</v>
      </c>
      <c r="L2025" s="116">
        <v>9.1249556390977427E-2</v>
      </c>
      <c r="M2025" s="115">
        <v>1.4036455999999999</v>
      </c>
      <c r="N2025" s="114">
        <v>2.0854043E-3</v>
      </c>
      <c r="O2025" s="114">
        <v>1.8972552000000001E-3</v>
      </c>
      <c r="P2025" s="114">
        <v>1.0081751E-4</v>
      </c>
      <c r="Q2025" s="121">
        <v>8.7331588000000003E-5</v>
      </c>
      <c r="R2025" s="113">
        <v>1.1374431888641E-7</v>
      </c>
      <c r="S2025" s="112">
        <v>3.72845826827659E-10</v>
      </c>
      <c r="T2025" s="112">
        <v>1.2231315185000001E-2</v>
      </c>
      <c r="U2025" s="122">
        <v>5.4081253999999998E-6</v>
      </c>
      <c r="V2025" s="137"/>
      <c r="W2025" s="138"/>
      <c r="X2025" s="76" t="s">
        <v>1258</v>
      </c>
      <c r="Y2025" s="76"/>
      <c r="Z2025" s="76"/>
      <c r="AA2025" s="108"/>
    </row>
    <row r="2026" spans="1:27" ht="14.5" customHeight="1">
      <c r="A2026" s="41" t="s">
        <v>7634</v>
      </c>
      <c r="B2026" s="119" t="s">
        <v>7624</v>
      </c>
      <c r="C2026" s="120" t="s">
        <v>867</v>
      </c>
      <c r="D2026" s="135" t="s">
        <v>848</v>
      </c>
      <c r="E2026" s="119" t="s">
        <v>6570</v>
      </c>
      <c r="F2026" s="118" t="s">
        <v>7633</v>
      </c>
      <c r="G2026" s="117">
        <v>0</v>
      </c>
      <c r="H2026" s="117">
        <v>0</v>
      </c>
      <c r="I2026" s="117">
        <v>0</v>
      </c>
      <c r="J2026" s="117">
        <v>0</v>
      </c>
      <c r="K2026" s="117">
        <v>0</v>
      </c>
      <c r="L2026" s="116">
        <v>0</v>
      </c>
      <c r="M2026" s="115">
        <v>0</v>
      </c>
      <c r="N2026" s="114">
        <v>0</v>
      </c>
      <c r="O2026" s="114">
        <v>0</v>
      </c>
      <c r="P2026" s="114">
        <v>0</v>
      </c>
      <c r="Q2026" s="114">
        <v>0</v>
      </c>
      <c r="R2026" s="113">
        <v>0</v>
      </c>
      <c r="S2026" s="112">
        <v>0</v>
      </c>
      <c r="T2026" s="112">
        <v>0</v>
      </c>
      <c r="U2026" s="111">
        <v>0</v>
      </c>
      <c r="V2026" s="137"/>
      <c r="W2026" s="138"/>
      <c r="X2026" s="76" t="s">
        <v>7629</v>
      </c>
      <c r="Y2026" s="76"/>
      <c r="Z2026" s="76"/>
      <c r="AA2026" s="108"/>
    </row>
    <row r="2027" spans="1:27" ht="14.5" customHeight="1">
      <c r="A2027" s="41" t="s">
        <v>7632</v>
      </c>
      <c r="B2027" s="119" t="s">
        <v>7624</v>
      </c>
      <c r="C2027" s="120" t="s">
        <v>7631</v>
      </c>
      <c r="D2027" s="135" t="s">
        <v>848</v>
      </c>
      <c r="E2027" s="119" t="s">
        <v>6570</v>
      </c>
      <c r="F2027" s="118" t="s">
        <v>7630</v>
      </c>
      <c r="G2027" s="117">
        <v>0.20083000000000001</v>
      </c>
      <c r="H2027" s="117">
        <v>0</v>
      </c>
      <c r="I2027" s="117">
        <v>0</v>
      </c>
      <c r="J2027" s="117">
        <v>0</v>
      </c>
      <c r="K2027" s="117">
        <v>0.20083000000000001</v>
      </c>
      <c r="L2027" s="116">
        <v>1.51</v>
      </c>
      <c r="M2027" s="115">
        <v>0</v>
      </c>
      <c r="N2027" s="114">
        <v>2.4516632999999999E-2</v>
      </c>
      <c r="O2027" s="114">
        <v>2.3373350000000001E-2</v>
      </c>
      <c r="P2027" s="114">
        <v>1.1432823999999999E-3</v>
      </c>
      <c r="Q2027" s="114">
        <v>0</v>
      </c>
      <c r="R2027" s="113">
        <v>1.4012799999999999E-6</v>
      </c>
      <c r="S2027" s="112">
        <v>4.2281155150000001E-9</v>
      </c>
      <c r="T2027" s="112">
        <v>0</v>
      </c>
      <c r="U2027" s="122">
        <v>4.2102806999999999E-5</v>
      </c>
      <c r="V2027" s="110"/>
      <c r="W2027" s="109"/>
      <c r="X2027" s="76" t="s">
        <v>7629</v>
      </c>
      <c r="Y2027" s="76"/>
      <c r="Z2027" s="76"/>
      <c r="AA2027" s="108"/>
    </row>
    <row r="2028" spans="1:27" ht="14.5" customHeight="1">
      <c r="A2028" s="41" t="s">
        <v>7628</v>
      </c>
      <c r="B2028" s="119" t="s">
        <v>7624</v>
      </c>
      <c r="C2028" s="120" t="s">
        <v>7627</v>
      </c>
      <c r="D2028" s="135" t="s">
        <v>848</v>
      </c>
      <c r="E2028" s="119" t="s">
        <v>6570</v>
      </c>
      <c r="F2028" s="118" t="s">
        <v>7626</v>
      </c>
      <c r="G2028" s="117">
        <v>2.2533619014300003E-2</v>
      </c>
      <c r="H2028" s="117">
        <v>6.8734297699999997E-4</v>
      </c>
      <c r="I2028" s="117">
        <v>1.5841027169999999E-3</v>
      </c>
      <c r="J2028" s="117">
        <v>2.8091373203000002E-3</v>
      </c>
      <c r="K2028" s="117">
        <v>1.7453036000000002E-2</v>
      </c>
      <c r="L2028" s="116">
        <v>0.13122583458646617</v>
      </c>
      <c r="M2028" s="115">
        <v>2.1642649</v>
      </c>
      <c r="N2028" s="114">
        <v>2.5971079999999999E-3</v>
      </c>
      <c r="O2028" s="114">
        <v>2.4386716000000001E-3</v>
      </c>
      <c r="P2028" s="114">
        <v>1.1005906E-4</v>
      </c>
      <c r="Q2028" s="121">
        <v>4.8377332000000003E-5</v>
      </c>
      <c r="R2028" s="113">
        <v>1.4620333135662002E-7</v>
      </c>
      <c r="S2028" s="112">
        <v>4.0702315513311704E-10</v>
      </c>
      <c r="T2028" s="112">
        <v>6.7755367512000002E-3</v>
      </c>
      <c r="U2028" s="122">
        <v>6.7025324000000004E-6</v>
      </c>
      <c r="V2028" s="110"/>
      <c r="W2028" s="109"/>
      <c r="X2028" s="76" t="s">
        <v>7621</v>
      </c>
      <c r="Y2028" s="76"/>
      <c r="Z2028" s="76"/>
      <c r="AA2028" s="108"/>
    </row>
    <row r="2029" spans="1:27" ht="14.5" customHeight="1">
      <c r="A2029" s="41" t="s">
        <v>7625</v>
      </c>
      <c r="B2029" s="119" t="s">
        <v>7624</v>
      </c>
      <c r="C2029" s="120" t="s">
        <v>7623</v>
      </c>
      <c r="D2029" s="135" t="s">
        <v>848</v>
      </c>
      <c r="E2029" s="119" t="s">
        <v>6570</v>
      </c>
      <c r="F2029" s="118" t="s">
        <v>7622</v>
      </c>
      <c r="G2029" s="117">
        <v>-0.2293819504987</v>
      </c>
      <c r="H2029" s="117">
        <v>-9.0920647599999991E-3</v>
      </c>
      <c r="I2029" s="117">
        <v>-1.4703333359999999E-2</v>
      </c>
      <c r="J2029" s="117">
        <v>5.0573762129999997E-4</v>
      </c>
      <c r="K2029" s="117">
        <v>-0.20609229000000001</v>
      </c>
      <c r="L2029" s="116">
        <v>-1.5495660902255639</v>
      </c>
      <c r="M2029" s="115">
        <v>-21.512270000000001</v>
      </c>
      <c r="N2029" s="114">
        <v>-3.0060290999999999E-2</v>
      </c>
      <c r="O2029" s="114">
        <v>-2.7643852E-2</v>
      </c>
      <c r="P2029" s="114">
        <v>-1.2934661999999999E-3</v>
      </c>
      <c r="Q2029" s="114">
        <v>-1.1229737E-3</v>
      </c>
      <c r="R2029" s="113">
        <v>-1.657305230012E-6</v>
      </c>
      <c r="S2029" s="112">
        <v>-4.7835289442495293E-9</v>
      </c>
      <c r="T2029" s="112">
        <v>-0.15727922218100002</v>
      </c>
      <c r="U2029" s="122">
        <v>-7.6008606999999995E-5</v>
      </c>
      <c r="V2029" s="110"/>
      <c r="W2029" s="109"/>
      <c r="X2029" s="76" t="s">
        <v>7621</v>
      </c>
      <c r="Y2029" s="76"/>
      <c r="Z2029" s="76"/>
      <c r="AA2029" s="108"/>
    </row>
    <row r="2030" spans="1:27" ht="14.5" customHeight="1">
      <c r="B2030" s="119" t="s">
        <v>6888</v>
      </c>
      <c r="C2030" s="133" t="s">
        <v>7620</v>
      </c>
      <c r="D2030" s="141"/>
      <c r="G2030" s="131"/>
      <c r="H2030" s="131"/>
      <c r="I2030" s="131"/>
      <c r="J2030" s="131"/>
      <c r="K2030" s="131"/>
      <c r="L2030" s="131"/>
      <c r="M2030" s="100"/>
      <c r="N2030" s="41"/>
      <c r="O2030" s="41"/>
      <c r="V2030" s="130"/>
      <c r="W2030" s="105"/>
      <c r="X2030" s="76"/>
      <c r="Y2030" s="76"/>
      <c r="Z2030" s="76"/>
      <c r="AA2030" s="108"/>
    </row>
    <row r="2031" spans="1:27" ht="14.5" customHeight="1">
      <c r="B2031" s="119" t="s">
        <v>6888</v>
      </c>
      <c r="C2031" s="133" t="s">
        <v>7619</v>
      </c>
      <c r="D2031" s="133" t="s">
        <v>7613</v>
      </c>
      <c r="G2031" s="131"/>
      <c r="H2031" s="131"/>
      <c r="I2031" s="131"/>
      <c r="J2031" s="131"/>
      <c r="K2031" s="131"/>
      <c r="L2031" s="131"/>
      <c r="M2031" s="100"/>
      <c r="N2031" s="41"/>
      <c r="O2031" s="41"/>
      <c r="V2031" s="130"/>
      <c r="W2031" s="105"/>
      <c r="X2031" s="76"/>
      <c r="Y2031" s="76"/>
      <c r="Z2031" s="76"/>
      <c r="AA2031" s="108"/>
    </row>
    <row r="2032" spans="1:27" ht="14.5" customHeight="1">
      <c r="A2032" s="41" t="s">
        <v>7618</v>
      </c>
      <c r="B2032" s="119" t="s">
        <v>6888</v>
      </c>
      <c r="C2032" s="120" t="s">
        <v>7617</v>
      </c>
      <c r="D2032" s="135" t="s">
        <v>7613</v>
      </c>
      <c r="E2032" s="119" t="s">
        <v>6570</v>
      </c>
      <c r="F2032" s="118" t="s">
        <v>7616</v>
      </c>
      <c r="G2032" s="117">
        <v>0.45768993414381098</v>
      </c>
      <c r="H2032" s="117">
        <v>1.679436408591E-2</v>
      </c>
      <c r="I2032" s="117">
        <v>0.116960920057901</v>
      </c>
      <c r="J2032" s="117">
        <v>0</v>
      </c>
      <c r="K2032" s="117">
        <v>0.32393464999999999</v>
      </c>
      <c r="L2032" s="116">
        <v>2.4355988721804511</v>
      </c>
      <c r="M2032" s="115">
        <v>0</v>
      </c>
      <c r="N2032" s="114">
        <v>7.1363625E-2</v>
      </c>
      <c r="O2032" s="114">
        <v>6.8839792999999996E-2</v>
      </c>
      <c r="P2032" s="114">
        <v>2.5238328E-3</v>
      </c>
      <c r="Q2032" s="114">
        <v>0</v>
      </c>
      <c r="R2032" s="113">
        <v>4.1270858518999999E-6</v>
      </c>
      <c r="S2032" s="112">
        <v>9.3337010933099999E-9</v>
      </c>
      <c r="T2032" s="112">
        <v>0</v>
      </c>
      <c r="U2032" s="111">
        <v>1.0351501E-4</v>
      </c>
      <c r="V2032" s="110"/>
      <c r="W2032" s="109"/>
      <c r="X2032" s="76" t="s">
        <v>6885</v>
      </c>
      <c r="Y2032" s="76"/>
      <c r="Z2032" s="76"/>
      <c r="AA2032" s="108"/>
    </row>
    <row r="2033" spans="1:27" ht="14.5" customHeight="1">
      <c r="A2033" s="41" t="s">
        <v>7615</v>
      </c>
      <c r="B2033" s="119" t="s">
        <v>6888</v>
      </c>
      <c r="C2033" s="120" t="s">
        <v>7614</v>
      </c>
      <c r="D2033" s="135" t="s">
        <v>7613</v>
      </c>
      <c r="E2033" s="119" t="s">
        <v>6570</v>
      </c>
      <c r="F2033" s="118" t="s">
        <v>7612</v>
      </c>
      <c r="G2033" s="117">
        <v>8.6967132275554304E-2</v>
      </c>
      <c r="H2033" s="117">
        <v>5.144102758512E-3</v>
      </c>
      <c r="I2033" s="117">
        <v>3.6676716517042303E-2</v>
      </c>
      <c r="J2033" s="117">
        <v>0</v>
      </c>
      <c r="K2033" s="117">
        <v>4.5146313E-2</v>
      </c>
      <c r="L2033" s="116">
        <v>0.33944596240601504</v>
      </c>
      <c r="M2033" s="115">
        <v>0</v>
      </c>
      <c r="N2033" s="114">
        <v>1.5552497E-2</v>
      </c>
      <c r="O2033" s="114">
        <v>1.5081815E-2</v>
      </c>
      <c r="P2033" s="114">
        <v>4.7068225000000002E-4</v>
      </c>
      <c r="Q2033" s="114">
        <v>0</v>
      </c>
      <c r="R2033" s="113">
        <v>9.0418554710000001E-7</v>
      </c>
      <c r="S2033" s="112">
        <v>1.740688777616E-9</v>
      </c>
      <c r="T2033" s="112">
        <v>0</v>
      </c>
      <c r="U2033" s="122">
        <v>2.0633525E-5</v>
      </c>
      <c r="V2033" s="110"/>
      <c r="W2033" s="109"/>
      <c r="X2033" s="76" t="s">
        <v>6885</v>
      </c>
      <c r="Y2033" s="76"/>
      <c r="Z2033" s="76"/>
      <c r="AA2033" s="108"/>
    </row>
    <row r="2034" spans="1:27" ht="14.5" customHeight="1">
      <c r="B2034" s="119" t="s">
        <v>6888</v>
      </c>
      <c r="C2034" s="133" t="s">
        <v>7611</v>
      </c>
      <c r="D2034" s="133" t="s">
        <v>7596</v>
      </c>
      <c r="G2034" s="131"/>
      <c r="H2034" s="131"/>
      <c r="I2034" s="131"/>
      <c r="J2034" s="131"/>
      <c r="K2034" s="131"/>
      <c r="L2034" s="131"/>
      <c r="M2034" s="100"/>
      <c r="N2034" s="41"/>
      <c r="O2034" s="41"/>
      <c r="V2034" s="130"/>
      <c r="W2034" s="105"/>
      <c r="X2034" s="76"/>
      <c r="Y2034" s="76"/>
      <c r="Z2034" s="76"/>
      <c r="AA2034" s="108"/>
    </row>
    <row r="2035" spans="1:27" ht="14.5" customHeight="1">
      <c r="A2035" s="41" t="s">
        <v>7610</v>
      </c>
      <c r="B2035" s="119" t="s">
        <v>6888</v>
      </c>
      <c r="C2035" s="120" t="s">
        <v>7609</v>
      </c>
      <c r="D2035" s="135" t="s">
        <v>7596</v>
      </c>
      <c r="E2035" s="119" t="s">
        <v>6570</v>
      </c>
      <c r="F2035" s="118" t="s">
        <v>7608</v>
      </c>
      <c r="G2035" s="117">
        <v>8.3248121061026997E-2</v>
      </c>
      <c r="H2035" s="117">
        <v>3.2488658908199999E-3</v>
      </c>
      <c r="I2035" s="117">
        <v>2.4926370170206998E-2</v>
      </c>
      <c r="J2035" s="117">
        <v>0</v>
      </c>
      <c r="K2035" s="117">
        <v>5.5072885000000002E-2</v>
      </c>
      <c r="L2035" s="116">
        <v>0.41408184210526316</v>
      </c>
      <c r="M2035" s="115">
        <v>0</v>
      </c>
      <c r="N2035" s="114">
        <v>1.3314319E-2</v>
      </c>
      <c r="O2035" s="114">
        <v>1.2861226999999999E-2</v>
      </c>
      <c r="P2035" s="114">
        <v>4.5309187000000002E-4</v>
      </c>
      <c r="Q2035" s="114">
        <v>0</v>
      </c>
      <c r="R2035" s="113">
        <v>7.7105679432000004E-7</v>
      </c>
      <c r="S2035" s="112">
        <v>1.6756355652609997E-9</v>
      </c>
      <c r="T2035" s="112">
        <v>0</v>
      </c>
      <c r="U2035" s="122">
        <v>1.8822306000000001E-5</v>
      </c>
      <c r="V2035" s="110"/>
      <c r="W2035" s="109"/>
      <c r="X2035" s="76" t="s">
        <v>6885</v>
      </c>
      <c r="Y2035" s="76"/>
      <c r="Z2035" s="76"/>
      <c r="AA2035" s="108"/>
    </row>
    <row r="2036" spans="1:27" ht="14.5" customHeight="1">
      <c r="A2036" s="41" t="s">
        <v>7607</v>
      </c>
      <c r="B2036" s="119" t="s">
        <v>6888</v>
      </c>
      <c r="C2036" s="120" t="s">
        <v>7606</v>
      </c>
      <c r="D2036" s="135" t="s">
        <v>7596</v>
      </c>
      <c r="E2036" s="119" t="s">
        <v>6570</v>
      </c>
      <c r="F2036" s="118" t="s">
        <v>7605</v>
      </c>
      <c r="G2036" s="117">
        <v>0.38236507086528199</v>
      </c>
      <c r="H2036" s="117">
        <v>2.5882438301999999E-4</v>
      </c>
      <c r="I2036" s="117">
        <v>7.5866596482262003E-2</v>
      </c>
      <c r="J2036" s="117">
        <v>0</v>
      </c>
      <c r="K2036" s="117">
        <v>0.30623964999999997</v>
      </c>
      <c r="L2036" s="116">
        <v>2.3025537593984957</v>
      </c>
      <c r="M2036" s="115">
        <v>0</v>
      </c>
      <c r="N2036" s="114">
        <v>5.7520364999999997E-2</v>
      </c>
      <c r="O2036" s="114">
        <v>5.5402445000000002E-2</v>
      </c>
      <c r="P2036" s="114">
        <v>2.1179198000000001E-3</v>
      </c>
      <c r="Q2036" s="114">
        <v>0</v>
      </c>
      <c r="R2036" s="113">
        <v>3.3214894770880001E-6</v>
      </c>
      <c r="S2036" s="112">
        <v>7.8325437139599995E-9</v>
      </c>
      <c r="T2036" s="112">
        <v>0</v>
      </c>
      <c r="U2036" s="122">
        <v>8.2282708999999995E-5</v>
      </c>
      <c r="V2036" s="110"/>
      <c r="W2036" s="109"/>
      <c r="X2036" s="76" t="s">
        <v>6885</v>
      </c>
      <c r="Y2036" s="76"/>
      <c r="Z2036" s="76"/>
      <c r="AA2036" s="108"/>
    </row>
    <row r="2037" spans="1:27" ht="14.5" customHeight="1">
      <c r="A2037" s="41" t="s">
        <v>7604</v>
      </c>
      <c r="B2037" s="119" t="s">
        <v>6888</v>
      </c>
      <c r="C2037" s="120" t="s">
        <v>7603</v>
      </c>
      <c r="D2037" s="135" t="s">
        <v>7596</v>
      </c>
      <c r="E2037" s="119" t="s">
        <v>6570</v>
      </c>
      <c r="F2037" s="118" t="s">
        <v>7602</v>
      </c>
      <c r="G2037" s="117">
        <v>0.35852791300271603</v>
      </c>
      <c r="H2037" s="117">
        <v>5.4927465752699998E-3</v>
      </c>
      <c r="I2037" s="117">
        <v>0.104689156427446</v>
      </c>
      <c r="J2037" s="117">
        <v>0</v>
      </c>
      <c r="K2037" s="117">
        <v>0.24834601000000001</v>
      </c>
      <c r="L2037" s="116">
        <v>1.8672632330827068</v>
      </c>
      <c r="M2037" s="115">
        <v>0</v>
      </c>
      <c r="N2037" s="114">
        <v>6.1093854000000003E-2</v>
      </c>
      <c r="O2037" s="114">
        <v>5.9080236000000001E-2</v>
      </c>
      <c r="P2037" s="114">
        <v>2.0136181E-3</v>
      </c>
      <c r="Q2037" s="114">
        <v>0</v>
      </c>
      <c r="R2037" s="113">
        <v>3.5419805113099999E-6</v>
      </c>
      <c r="S2037" s="112">
        <v>7.4468125056399997E-9</v>
      </c>
      <c r="T2037" s="112">
        <v>0</v>
      </c>
      <c r="U2037" s="122">
        <v>8.1888155000000003E-5</v>
      </c>
      <c r="V2037" s="110"/>
      <c r="W2037" s="109"/>
      <c r="X2037" s="76" t="s">
        <v>6885</v>
      </c>
      <c r="Y2037" s="76"/>
      <c r="Z2037" s="76"/>
      <c r="AA2037" s="108"/>
    </row>
    <row r="2038" spans="1:27" ht="14.5" customHeight="1">
      <c r="A2038" s="41" t="s">
        <v>7601</v>
      </c>
      <c r="B2038" s="119" t="s">
        <v>6888</v>
      </c>
      <c r="C2038" s="120" t="s">
        <v>7600</v>
      </c>
      <c r="D2038" s="135" t="s">
        <v>7596</v>
      </c>
      <c r="E2038" s="119" t="s">
        <v>6570</v>
      </c>
      <c r="F2038" s="118" t="s">
        <v>7599</v>
      </c>
      <c r="G2038" s="117">
        <v>0.37357264450585903</v>
      </c>
      <c r="H2038" s="117">
        <v>5.2805497195300005E-3</v>
      </c>
      <c r="I2038" s="117">
        <v>0.104664474786329</v>
      </c>
      <c r="J2038" s="117">
        <v>0</v>
      </c>
      <c r="K2038" s="117">
        <v>0.26362762000000001</v>
      </c>
      <c r="L2038" s="116">
        <v>1.9821625563909775</v>
      </c>
      <c r="M2038" s="115">
        <v>0</v>
      </c>
      <c r="N2038" s="114">
        <v>6.3007503000000006E-2</v>
      </c>
      <c r="O2038" s="114">
        <v>6.0907136000000001E-2</v>
      </c>
      <c r="P2038" s="114">
        <v>2.1003672999999998E-3</v>
      </c>
      <c r="Q2038" s="114">
        <v>0</v>
      </c>
      <c r="R2038" s="113">
        <v>3.65150695983E-6</v>
      </c>
      <c r="S2038" s="112">
        <v>7.7676306154400013E-9</v>
      </c>
      <c r="T2038" s="112">
        <v>0</v>
      </c>
      <c r="U2038" s="122">
        <v>8.5043736000000006E-5</v>
      </c>
      <c r="V2038" s="110"/>
      <c r="W2038" s="109"/>
      <c r="X2038" s="76" t="s">
        <v>6885</v>
      </c>
      <c r="Y2038" s="76"/>
      <c r="Z2038" s="76"/>
      <c r="AA2038" s="108"/>
    </row>
    <row r="2039" spans="1:27" ht="14.5" customHeight="1">
      <c r="A2039" s="41" t="s">
        <v>7598</v>
      </c>
      <c r="B2039" s="119" t="s">
        <v>6888</v>
      </c>
      <c r="C2039" s="120" t="s">
        <v>7597</v>
      </c>
      <c r="D2039" s="135" t="s">
        <v>7596</v>
      </c>
      <c r="E2039" s="119" t="s">
        <v>6570</v>
      </c>
      <c r="F2039" s="118" t="s">
        <v>7595</v>
      </c>
      <c r="G2039" s="117">
        <v>0.388617374909002</v>
      </c>
      <c r="H2039" s="117">
        <v>5.0683527637899999E-3</v>
      </c>
      <c r="I2039" s="117">
        <v>0.104639792145212</v>
      </c>
      <c r="J2039" s="117">
        <v>0</v>
      </c>
      <c r="K2039" s="117">
        <v>0.27890923000000001</v>
      </c>
      <c r="L2039" s="116">
        <v>2.0970618796992482</v>
      </c>
      <c r="M2039" s="115">
        <v>0</v>
      </c>
      <c r="N2039" s="114">
        <v>6.4921152999999995E-2</v>
      </c>
      <c r="O2039" s="114">
        <v>6.2734036000000007E-2</v>
      </c>
      <c r="P2039" s="114">
        <v>2.1871165E-3</v>
      </c>
      <c r="Q2039" s="114">
        <v>0</v>
      </c>
      <c r="R2039" s="113">
        <v>3.7610333083499997E-6</v>
      </c>
      <c r="S2039" s="112">
        <v>8.0884487152300016E-9</v>
      </c>
      <c r="T2039" s="112">
        <v>0</v>
      </c>
      <c r="U2039" s="122">
        <v>8.8199318000000004E-5</v>
      </c>
      <c r="V2039" s="110"/>
      <c r="W2039" s="109"/>
      <c r="X2039" s="76" t="s">
        <v>6885</v>
      </c>
      <c r="Y2039" s="76"/>
      <c r="Z2039" s="76"/>
      <c r="AA2039" s="108"/>
    </row>
    <row r="2040" spans="1:27" ht="14.5" customHeight="1">
      <c r="B2040" s="119" t="s">
        <v>6888</v>
      </c>
      <c r="C2040" s="133" t="s">
        <v>7594</v>
      </c>
      <c r="D2040" s="133" t="s">
        <v>7564</v>
      </c>
      <c r="G2040" s="131"/>
      <c r="H2040" s="131"/>
      <c r="I2040" s="131"/>
      <c r="J2040" s="131"/>
      <c r="K2040" s="131"/>
      <c r="L2040" s="131"/>
      <c r="M2040" s="100"/>
      <c r="N2040" s="41"/>
      <c r="O2040" s="41"/>
      <c r="V2040" s="130"/>
      <c r="W2040" s="105"/>
      <c r="X2040" s="76"/>
      <c r="Y2040" s="76"/>
      <c r="Z2040" s="76"/>
      <c r="AA2040" s="108"/>
    </row>
    <row r="2041" spans="1:27" ht="14.5" customHeight="1">
      <c r="A2041" s="41" t="s">
        <v>7593</v>
      </c>
      <c r="B2041" s="119" t="s">
        <v>6888</v>
      </c>
      <c r="C2041" s="120" t="s">
        <v>7592</v>
      </c>
      <c r="D2041" s="135" t="s">
        <v>7564</v>
      </c>
      <c r="E2041" s="119" t="s">
        <v>6570</v>
      </c>
      <c r="F2041" s="118" t="s">
        <v>7591</v>
      </c>
      <c r="G2041" s="117">
        <v>0.22905488946681801</v>
      </c>
      <c r="H2041" s="117">
        <v>1.483240400723E-2</v>
      </c>
      <c r="I2041" s="117">
        <v>8.1348855459588004E-2</v>
      </c>
      <c r="J2041" s="117">
        <v>0</v>
      </c>
      <c r="K2041" s="117">
        <v>0.13287362999999999</v>
      </c>
      <c r="L2041" s="116">
        <v>0.99904984962406007</v>
      </c>
      <c r="M2041" s="115">
        <v>0</v>
      </c>
      <c r="N2041" s="114">
        <v>3.8230272000000003E-2</v>
      </c>
      <c r="O2041" s="114">
        <v>3.6986423999999997E-2</v>
      </c>
      <c r="P2041" s="114">
        <v>1.2438480000000001E-3</v>
      </c>
      <c r="Q2041" s="114">
        <v>0</v>
      </c>
      <c r="R2041" s="113">
        <v>2.2174114912000002E-6</v>
      </c>
      <c r="S2041" s="112">
        <v>4.6000294073119996E-9</v>
      </c>
      <c r="T2041" s="112">
        <v>0</v>
      </c>
      <c r="U2041" s="122">
        <v>5.3863880000000003E-5</v>
      </c>
      <c r="V2041" s="110"/>
      <c r="W2041" s="109"/>
      <c r="X2041" s="76" t="s">
        <v>6885</v>
      </c>
      <c r="Y2041" s="76"/>
      <c r="Z2041" s="76"/>
      <c r="AA2041" s="108"/>
    </row>
    <row r="2042" spans="1:27" ht="14.5" customHeight="1">
      <c r="A2042" s="41" t="s">
        <v>7590</v>
      </c>
      <c r="B2042" s="119" t="s">
        <v>6888</v>
      </c>
      <c r="C2042" s="120" t="s">
        <v>7589</v>
      </c>
      <c r="D2042" s="135" t="s">
        <v>7564</v>
      </c>
      <c r="E2042" s="119" t="s">
        <v>6570</v>
      </c>
      <c r="F2042" s="118" t="s">
        <v>7588</v>
      </c>
      <c r="G2042" s="117">
        <v>0.22383983064368002</v>
      </c>
      <c r="H2042" s="117">
        <v>1.469443128569E-2</v>
      </c>
      <c r="I2042" s="117">
        <v>7.993825935799001E-2</v>
      </c>
      <c r="J2042" s="117">
        <v>0</v>
      </c>
      <c r="K2042" s="117">
        <v>0.12920714</v>
      </c>
      <c r="L2042" s="116">
        <v>0.97148225563909762</v>
      </c>
      <c r="M2042" s="115">
        <v>0</v>
      </c>
      <c r="N2042" s="114">
        <v>3.732912E-2</v>
      </c>
      <c r="O2042" s="114">
        <v>3.6115290000000001E-2</v>
      </c>
      <c r="P2042" s="114">
        <v>1.2138298000000001E-3</v>
      </c>
      <c r="Q2042" s="114">
        <v>0</v>
      </c>
      <c r="R2042" s="113">
        <v>2.1651852843E-6</v>
      </c>
      <c r="S2042" s="112">
        <v>4.4890154583940002E-9</v>
      </c>
      <c r="T2042" s="112">
        <v>0</v>
      </c>
      <c r="U2042" s="122">
        <v>5.2631233999999998E-5</v>
      </c>
      <c r="V2042" s="110"/>
      <c r="W2042" s="109"/>
      <c r="X2042" s="76" t="s">
        <v>6885</v>
      </c>
      <c r="Y2042" s="76"/>
      <c r="Z2042" s="76"/>
      <c r="AA2042" s="108"/>
    </row>
    <row r="2043" spans="1:27" ht="14.5" customHeight="1">
      <c r="A2043" s="41" t="s">
        <v>7587</v>
      </c>
      <c r="B2043" s="119" t="s">
        <v>6888</v>
      </c>
      <c r="C2043" s="120" t="s">
        <v>7586</v>
      </c>
      <c r="D2043" s="135" t="s">
        <v>7564</v>
      </c>
      <c r="E2043" s="119" t="s">
        <v>6570</v>
      </c>
      <c r="F2043" s="118" t="s">
        <v>7585</v>
      </c>
      <c r="G2043" s="117">
        <v>0.24250969976119099</v>
      </c>
      <c r="H2043" s="117">
        <v>1.1890605216269999E-2</v>
      </c>
      <c r="I2043" s="117">
        <v>7.3647914544921006E-2</v>
      </c>
      <c r="J2043" s="117">
        <v>0</v>
      </c>
      <c r="K2043" s="117">
        <v>0.15697117999999999</v>
      </c>
      <c r="L2043" s="116">
        <v>1.1802344360902255</v>
      </c>
      <c r="M2043" s="115">
        <v>0</v>
      </c>
      <c r="N2043" s="114">
        <v>3.9237243999999998E-2</v>
      </c>
      <c r="O2043" s="114">
        <v>3.7907842999999997E-2</v>
      </c>
      <c r="P2043" s="114">
        <v>1.3294008E-3</v>
      </c>
      <c r="Q2043" s="114">
        <v>0</v>
      </c>
      <c r="R2043" s="113">
        <v>2.2726525252000001E-6</v>
      </c>
      <c r="S2043" s="112">
        <v>4.9164231379350001E-9</v>
      </c>
      <c r="T2043" s="112">
        <v>0</v>
      </c>
      <c r="U2043" s="122">
        <v>5.5926642000000002E-5</v>
      </c>
      <c r="V2043" s="110"/>
      <c r="W2043" s="109"/>
      <c r="X2043" s="76" t="s">
        <v>6885</v>
      </c>
      <c r="Y2043" s="76"/>
      <c r="Z2043" s="76"/>
      <c r="AA2043" s="108"/>
    </row>
    <row r="2044" spans="1:27" ht="14.5" customHeight="1">
      <c r="A2044" s="41" t="s">
        <v>7584</v>
      </c>
      <c r="B2044" s="119" t="s">
        <v>6888</v>
      </c>
      <c r="C2044" s="120" t="s">
        <v>7583</v>
      </c>
      <c r="D2044" s="135" t="s">
        <v>7564</v>
      </c>
      <c r="E2044" s="119" t="s">
        <v>6570</v>
      </c>
      <c r="F2044" s="118" t="s">
        <v>7582</v>
      </c>
      <c r="G2044" s="117">
        <v>0.22402196454006498</v>
      </c>
      <c r="H2044" s="117">
        <v>1.507275136778E-2</v>
      </c>
      <c r="I2044" s="117">
        <v>8.0610013172285E-2</v>
      </c>
      <c r="J2044" s="117">
        <v>0</v>
      </c>
      <c r="K2044" s="117">
        <v>0.12833919999999999</v>
      </c>
      <c r="L2044" s="116">
        <v>0.96495639097744346</v>
      </c>
      <c r="M2044" s="115">
        <v>0</v>
      </c>
      <c r="N2044" s="114">
        <v>3.7375763999999999E-2</v>
      </c>
      <c r="O2044" s="114">
        <v>3.6162017999999997E-2</v>
      </c>
      <c r="P2044" s="114">
        <v>1.2137452000000001E-3</v>
      </c>
      <c r="Q2044" s="114">
        <v>0</v>
      </c>
      <c r="R2044" s="113">
        <v>2.1679866980000001E-6</v>
      </c>
      <c r="S2044" s="112">
        <v>4.488702589162E-9</v>
      </c>
      <c r="T2044" s="112">
        <v>0</v>
      </c>
      <c r="U2044" s="122">
        <v>5.2747814999999998E-5</v>
      </c>
      <c r="V2044" s="110"/>
      <c r="W2044" s="109"/>
      <c r="X2044" s="76" t="s">
        <v>6885</v>
      </c>
      <c r="Y2044" s="76"/>
      <c r="Z2044" s="76"/>
      <c r="AA2044" s="108"/>
    </row>
    <row r="2045" spans="1:27" ht="14.5" customHeight="1">
      <c r="A2045" s="41" t="s">
        <v>7581</v>
      </c>
      <c r="B2045" s="119" t="s">
        <v>6888</v>
      </c>
      <c r="C2045" s="120" t="s">
        <v>7580</v>
      </c>
      <c r="D2045" s="135" t="s">
        <v>7564</v>
      </c>
      <c r="E2045" s="119" t="s">
        <v>6570</v>
      </c>
      <c r="F2045" s="118" t="s">
        <v>7579</v>
      </c>
      <c r="G2045" s="117">
        <v>0.189053425800289</v>
      </c>
      <c r="H2045" s="117">
        <v>1.2458228988559999E-2</v>
      </c>
      <c r="I2045" s="117">
        <v>6.6722726811729E-2</v>
      </c>
      <c r="J2045" s="117">
        <v>0</v>
      </c>
      <c r="K2045" s="117">
        <v>0.10987247</v>
      </c>
      <c r="L2045" s="116">
        <v>0.82610879699248119</v>
      </c>
      <c r="M2045" s="115">
        <v>0</v>
      </c>
      <c r="N2045" s="114">
        <v>3.1380775999999999E-2</v>
      </c>
      <c r="O2045" s="114">
        <v>3.0355501E-2</v>
      </c>
      <c r="P2045" s="114">
        <v>1.0252751E-3</v>
      </c>
      <c r="Q2045" s="114">
        <v>0</v>
      </c>
      <c r="R2045" s="113">
        <v>1.8198740909E-6</v>
      </c>
      <c r="S2045" s="112">
        <v>3.7916977473229993E-9</v>
      </c>
      <c r="T2045" s="112">
        <v>0</v>
      </c>
      <c r="U2045" s="122">
        <v>4.4416026000000001E-5</v>
      </c>
      <c r="V2045" s="110"/>
      <c r="W2045" s="109"/>
      <c r="X2045" s="76" t="s">
        <v>6885</v>
      </c>
      <c r="Y2045" s="76"/>
      <c r="Z2045" s="76"/>
      <c r="AA2045" s="108"/>
    </row>
    <row r="2046" spans="1:27" ht="14.5" customHeight="1">
      <c r="A2046" s="41" t="s">
        <v>7578</v>
      </c>
      <c r="B2046" s="119" t="s">
        <v>6888</v>
      </c>
      <c r="C2046" s="120" t="s">
        <v>7577</v>
      </c>
      <c r="D2046" s="135" t="s">
        <v>7564</v>
      </c>
      <c r="E2046" s="119" t="s">
        <v>6570</v>
      </c>
      <c r="F2046" s="118" t="s">
        <v>7576</v>
      </c>
      <c r="G2046" s="117">
        <v>0.32506257798044702</v>
      </c>
      <c r="H2046" s="117">
        <v>1.9912200588290001E-2</v>
      </c>
      <c r="I2046" s="117">
        <v>0.114234857392157</v>
      </c>
      <c r="J2046" s="117">
        <v>0</v>
      </c>
      <c r="K2046" s="117">
        <v>0.19091552000000001</v>
      </c>
      <c r="L2046" s="116">
        <v>1.435455037593985</v>
      </c>
      <c r="M2046" s="115">
        <v>0</v>
      </c>
      <c r="N2046" s="114">
        <v>5.4160332999999998E-2</v>
      </c>
      <c r="O2046" s="114">
        <v>5.2394914000000001E-2</v>
      </c>
      <c r="P2046" s="114">
        <v>1.7654188E-3</v>
      </c>
      <c r="Q2046" s="114">
        <v>0</v>
      </c>
      <c r="R2046" s="113">
        <v>3.1411819651000001E-6</v>
      </c>
      <c r="S2046" s="112">
        <v>6.5289156723100005E-9</v>
      </c>
      <c r="T2046" s="112">
        <v>0</v>
      </c>
      <c r="U2046" s="122">
        <v>7.6105306000000001E-5</v>
      </c>
      <c r="V2046" s="110"/>
      <c r="W2046" s="109"/>
      <c r="X2046" s="76" t="s">
        <v>6885</v>
      </c>
      <c r="Y2046" s="76"/>
      <c r="Z2046" s="76"/>
      <c r="AA2046" s="108"/>
    </row>
    <row r="2047" spans="1:27" ht="14.5" customHeight="1">
      <c r="A2047" s="41" t="s">
        <v>7575</v>
      </c>
      <c r="B2047" s="119" t="s">
        <v>6888</v>
      </c>
      <c r="C2047" s="120" t="s">
        <v>7574</v>
      </c>
      <c r="D2047" s="135" t="s">
        <v>7564</v>
      </c>
      <c r="E2047" s="119" t="s">
        <v>6570</v>
      </c>
      <c r="F2047" s="118" t="s">
        <v>7573</v>
      </c>
      <c r="G2047" s="117">
        <v>0.32705972403322203</v>
      </c>
      <c r="H2047" s="117">
        <v>1.632932249174E-2</v>
      </c>
      <c r="I2047" s="117">
        <v>0.11103983154148199</v>
      </c>
      <c r="J2047" s="117">
        <v>0</v>
      </c>
      <c r="K2047" s="117">
        <v>0.19969057000000001</v>
      </c>
      <c r="L2047" s="116">
        <v>1.5014328571428572</v>
      </c>
      <c r="M2047" s="115">
        <v>0</v>
      </c>
      <c r="N2047" s="114">
        <v>5.5067324000000001E-2</v>
      </c>
      <c r="O2047" s="114">
        <v>5.3274202999999999E-2</v>
      </c>
      <c r="P2047" s="114">
        <v>1.793121E-3</v>
      </c>
      <c r="Q2047" s="114">
        <v>0</v>
      </c>
      <c r="R2047" s="113">
        <v>3.1938971244000001E-6</v>
      </c>
      <c r="S2047" s="112">
        <v>6.6313646296099999E-9</v>
      </c>
      <c r="T2047" s="112">
        <v>0</v>
      </c>
      <c r="U2047" s="122">
        <v>7.6260788999999997E-5</v>
      </c>
      <c r="V2047" s="110"/>
      <c r="W2047" s="109"/>
      <c r="X2047" s="76" t="s">
        <v>6885</v>
      </c>
      <c r="Y2047" s="76"/>
      <c r="Z2047" s="76"/>
      <c r="AA2047" s="108"/>
    </row>
    <row r="2048" spans="1:27" ht="14.5" customHeight="1">
      <c r="A2048" s="41" t="s">
        <v>7572</v>
      </c>
      <c r="B2048" s="119" t="s">
        <v>6888</v>
      </c>
      <c r="C2048" s="120" t="s">
        <v>7571</v>
      </c>
      <c r="D2048" s="135" t="s">
        <v>7564</v>
      </c>
      <c r="E2048" s="119" t="s">
        <v>6570</v>
      </c>
      <c r="F2048" s="118" t="s">
        <v>7570</v>
      </c>
      <c r="G2048" s="117">
        <v>0.42463058296019002</v>
      </c>
      <c r="H2048" s="117">
        <v>2.4780360951870001E-2</v>
      </c>
      <c r="I2048" s="117">
        <v>0.12726995200832</v>
      </c>
      <c r="J2048" s="117">
        <v>0</v>
      </c>
      <c r="K2048" s="117">
        <v>0.27258027000000001</v>
      </c>
      <c r="L2048" s="116">
        <v>2.0494757142857143</v>
      </c>
      <c r="M2048" s="115">
        <v>0</v>
      </c>
      <c r="N2048" s="114">
        <v>6.7310550999999996E-2</v>
      </c>
      <c r="O2048" s="114">
        <v>6.4995180999999999E-2</v>
      </c>
      <c r="P2048" s="114">
        <v>2.3153700000000002E-3</v>
      </c>
      <c r="Q2048" s="114">
        <v>0</v>
      </c>
      <c r="R2048" s="113">
        <v>3.8965935245999999E-6</v>
      </c>
      <c r="S2048" s="112">
        <v>8.5627587948900003E-9</v>
      </c>
      <c r="T2048" s="112">
        <v>0</v>
      </c>
      <c r="U2048" s="122">
        <v>9.8153747000000004E-5</v>
      </c>
      <c r="V2048" s="110"/>
      <c r="W2048" s="109"/>
      <c r="X2048" s="76" t="s">
        <v>6885</v>
      </c>
      <c r="Y2048" s="76"/>
      <c r="Z2048" s="76"/>
      <c r="AA2048" s="108"/>
    </row>
    <row r="2049" spans="1:27" ht="14.5" customHeight="1">
      <c r="A2049" s="41" t="s">
        <v>7569</v>
      </c>
      <c r="B2049" s="119" t="s">
        <v>6888</v>
      </c>
      <c r="C2049" s="120" t="s">
        <v>7568</v>
      </c>
      <c r="D2049" s="135" t="s">
        <v>7564</v>
      </c>
      <c r="E2049" s="119" t="s">
        <v>6570</v>
      </c>
      <c r="F2049" s="118" t="s">
        <v>7567</v>
      </c>
      <c r="G2049" s="117">
        <v>0.22402196454006498</v>
      </c>
      <c r="H2049" s="117">
        <v>1.507275136778E-2</v>
      </c>
      <c r="I2049" s="117">
        <v>8.0610013172285E-2</v>
      </c>
      <c r="J2049" s="117">
        <v>0</v>
      </c>
      <c r="K2049" s="117">
        <v>0.12833919999999999</v>
      </c>
      <c r="L2049" s="116">
        <v>0.96495639097744346</v>
      </c>
      <c r="M2049" s="115">
        <v>0</v>
      </c>
      <c r="N2049" s="114">
        <v>3.7375763999999999E-2</v>
      </c>
      <c r="O2049" s="114">
        <v>3.6162017999999997E-2</v>
      </c>
      <c r="P2049" s="114">
        <v>1.2137452000000001E-3</v>
      </c>
      <c r="Q2049" s="114">
        <v>0</v>
      </c>
      <c r="R2049" s="113">
        <v>2.1679866980000001E-6</v>
      </c>
      <c r="S2049" s="112">
        <v>4.488702589162E-9</v>
      </c>
      <c r="T2049" s="112">
        <v>0</v>
      </c>
      <c r="U2049" s="122">
        <v>5.2747814999999998E-5</v>
      </c>
      <c r="V2049" s="110"/>
      <c r="W2049" s="109"/>
      <c r="X2049" s="76" t="s">
        <v>6885</v>
      </c>
      <c r="Y2049" s="76"/>
      <c r="Z2049" s="76"/>
      <c r="AA2049" s="108"/>
    </row>
    <row r="2050" spans="1:27" ht="14.5" customHeight="1">
      <c r="A2050" s="41" t="s">
        <v>7566</v>
      </c>
      <c r="B2050" s="119" t="s">
        <v>6888</v>
      </c>
      <c r="C2050" s="120" t="s">
        <v>7565</v>
      </c>
      <c r="D2050" s="135" t="s">
        <v>7564</v>
      </c>
      <c r="E2050" s="119" t="s">
        <v>6570</v>
      </c>
      <c r="F2050" s="118" t="s">
        <v>7563</v>
      </c>
      <c r="G2050" s="117">
        <v>0.22402196454006498</v>
      </c>
      <c r="H2050" s="117">
        <v>1.507275136778E-2</v>
      </c>
      <c r="I2050" s="117">
        <v>8.0610013172285E-2</v>
      </c>
      <c r="J2050" s="117">
        <v>0</v>
      </c>
      <c r="K2050" s="117">
        <v>0.12833919999999999</v>
      </c>
      <c r="L2050" s="116">
        <v>0.96495639097744346</v>
      </c>
      <c r="M2050" s="115">
        <v>0</v>
      </c>
      <c r="N2050" s="114">
        <v>3.7375763999999999E-2</v>
      </c>
      <c r="O2050" s="114">
        <v>3.6162017999999997E-2</v>
      </c>
      <c r="P2050" s="114">
        <v>1.2137452000000001E-3</v>
      </c>
      <c r="Q2050" s="114">
        <v>0</v>
      </c>
      <c r="R2050" s="113">
        <v>2.1679866980000001E-6</v>
      </c>
      <c r="S2050" s="112">
        <v>4.488702589162E-9</v>
      </c>
      <c r="T2050" s="112">
        <v>0</v>
      </c>
      <c r="U2050" s="122">
        <v>5.2747814999999998E-5</v>
      </c>
      <c r="V2050" s="110"/>
      <c r="W2050" s="109"/>
      <c r="X2050" s="76" t="s">
        <v>6885</v>
      </c>
      <c r="Y2050" s="76"/>
      <c r="Z2050" s="76"/>
      <c r="AA2050" s="108"/>
    </row>
    <row r="2051" spans="1:27" ht="14.5" customHeight="1">
      <c r="B2051" s="119" t="s">
        <v>6888</v>
      </c>
      <c r="C2051" s="133" t="s">
        <v>7562</v>
      </c>
      <c r="D2051" s="133" t="s">
        <v>7556</v>
      </c>
      <c r="G2051" s="131"/>
      <c r="H2051" s="131"/>
      <c r="I2051" s="131"/>
      <c r="J2051" s="131"/>
      <c r="K2051" s="131"/>
      <c r="L2051" s="131"/>
      <c r="M2051" s="100"/>
      <c r="N2051" s="41"/>
      <c r="O2051" s="41"/>
      <c r="V2051" s="130"/>
      <c r="W2051" s="105"/>
      <c r="X2051" s="76"/>
      <c r="Y2051" s="76"/>
      <c r="Z2051" s="76"/>
      <c r="AA2051" s="108"/>
    </row>
    <row r="2052" spans="1:27" ht="14.5" customHeight="1">
      <c r="A2052" s="41" t="s">
        <v>7561</v>
      </c>
      <c r="B2052" s="119" t="s">
        <v>6888</v>
      </c>
      <c r="C2052" s="120" t="s">
        <v>7560</v>
      </c>
      <c r="D2052" s="135" t="s">
        <v>7556</v>
      </c>
      <c r="E2052" s="119" t="s">
        <v>6570</v>
      </c>
      <c r="F2052" s="118" t="s">
        <v>7559</v>
      </c>
      <c r="G2052" s="117">
        <v>0.77529676190210006</v>
      </c>
      <c r="H2052" s="117">
        <v>4.7235633324030003E-2</v>
      </c>
      <c r="I2052" s="117">
        <v>0.28863535857806999</v>
      </c>
      <c r="J2052" s="117">
        <v>0</v>
      </c>
      <c r="K2052" s="117">
        <v>0.43942576999999999</v>
      </c>
      <c r="L2052" s="116">
        <v>3.3039531578947368</v>
      </c>
      <c r="M2052" s="115">
        <v>0</v>
      </c>
      <c r="N2052" s="114">
        <v>0.13223236999999999</v>
      </c>
      <c r="O2052" s="114">
        <v>0.12802108000000001</v>
      </c>
      <c r="P2052" s="114">
        <v>4.2112994999999997E-3</v>
      </c>
      <c r="Q2052" s="114">
        <v>0</v>
      </c>
      <c r="R2052" s="113">
        <v>7.675124412200001E-6</v>
      </c>
      <c r="S2052" s="112">
        <v>1.5574332602420001E-8</v>
      </c>
      <c r="T2052" s="112">
        <v>0</v>
      </c>
      <c r="U2052" s="111">
        <v>1.8253078E-4</v>
      </c>
      <c r="V2052" s="110"/>
      <c r="W2052" s="109"/>
      <c r="X2052" s="76" t="s">
        <v>6885</v>
      </c>
      <c r="Y2052" s="76"/>
      <c r="Z2052" s="76"/>
      <c r="AA2052" s="108"/>
    </row>
    <row r="2053" spans="1:27" ht="14.5" customHeight="1">
      <c r="A2053" s="41" t="s">
        <v>7558</v>
      </c>
      <c r="B2053" s="119" t="s">
        <v>6888</v>
      </c>
      <c r="C2053" s="120" t="s">
        <v>7557</v>
      </c>
      <c r="D2053" s="135" t="s">
        <v>7556</v>
      </c>
      <c r="E2053" s="119" t="s">
        <v>6570</v>
      </c>
      <c r="F2053" s="118" t="s">
        <v>7555</v>
      </c>
      <c r="G2053" s="117">
        <v>7.49943888661085E-2</v>
      </c>
      <c r="H2053" s="117">
        <v>4.5728629058999999E-5</v>
      </c>
      <c r="I2053" s="117">
        <v>1.3496125237049499E-2</v>
      </c>
      <c r="J2053" s="117">
        <v>0</v>
      </c>
      <c r="K2053" s="117">
        <v>6.1452535000000003E-2</v>
      </c>
      <c r="L2053" s="116">
        <v>0.46204913533834585</v>
      </c>
      <c r="M2053" s="115">
        <v>0</v>
      </c>
      <c r="N2053" s="114">
        <v>1.1538212000000001E-2</v>
      </c>
      <c r="O2053" s="114">
        <v>1.1113325E-2</v>
      </c>
      <c r="P2053" s="114">
        <v>4.2488680000000003E-4</v>
      </c>
      <c r="Q2053" s="114">
        <v>0</v>
      </c>
      <c r="R2053" s="113">
        <v>6.6626648545339996E-7</v>
      </c>
      <c r="S2053" s="112">
        <v>1.571326928289E-9</v>
      </c>
      <c r="T2053" s="112">
        <v>0</v>
      </c>
      <c r="U2053" s="122">
        <v>1.6504993E-5</v>
      </c>
      <c r="V2053" s="110"/>
      <c r="W2053" s="109"/>
      <c r="X2053" s="76" t="s">
        <v>6885</v>
      </c>
      <c r="Y2053" s="76"/>
      <c r="Z2053" s="76"/>
      <c r="AA2053" s="108"/>
    </row>
    <row r="2054" spans="1:27" ht="14.5" customHeight="1">
      <c r="B2054" s="119" t="s">
        <v>6888</v>
      </c>
      <c r="C2054" s="133" t="s">
        <v>7554</v>
      </c>
      <c r="D2054" s="133" t="s">
        <v>7551</v>
      </c>
      <c r="G2054" s="131"/>
      <c r="H2054" s="131"/>
      <c r="I2054" s="131"/>
      <c r="J2054" s="131"/>
      <c r="K2054" s="131"/>
      <c r="L2054" s="131"/>
      <c r="M2054" s="100"/>
      <c r="N2054" s="41"/>
      <c r="O2054" s="41"/>
      <c r="V2054" s="130"/>
      <c r="W2054" s="105"/>
      <c r="X2054" s="76"/>
      <c r="Y2054" s="76"/>
      <c r="Z2054" s="76"/>
      <c r="AA2054" s="108"/>
    </row>
    <row r="2055" spans="1:27" ht="14.5" customHeight="1">
      <c r="A2055" s="41" t="s">
        <v>7553</v>
      </c>
      <c r="B2055" s="119" t="s">
        <v>6888</v>
      </c>
      <c r="C2055" s="120" t="s">
        <v>7552</v>
      </c>
      <c r="D2055" s="135" t="s">
        <v>7551</v>
      </c>
      <c r="E2055" s="119" t="s">
        <v>6570</v>
      </c>
      <c r="F2055" s="118" t="s">
        <v>7550</v>
      </c>
      <c r="G2055" s="117">
        <v>1.0494635462687238</v>
      </c>
      <c r="H2055" s="117">
        <v>2.7081336312569999E-2</v>
      </c>
      <c r="I2055" s="117">
        <v>0.57609891995615392</v>
      </c>
      <c r="J2055" s="117">
        <v>0</v>
      </c>
      <c r="K2055" s="117">
        <v>0.44628329</v>
      </c>
      <c r="L2055" s="116">
        <v>3.3555134586466164</v>
      </c>
      <c r="M2055" s="115">
        <v>0</v>
      </c>
      <c r="N2055" s="114">
        <v>0.22583537000000001</v>
      </c>
      <c r="O2055" s="114">
        <v>0.21997384</v>
      </c>
      <c r="P2055" s="114">
        <v>5.8615357E-3</v>
      </c>
      <c r="Q2055" s="114">
        <v>0</v>
      </c>
      <c r="R2055" s="113">
        <v>1.31878802356E-5</v>
      </c>
      <c r="S2055" s="112">
        <v>2.167727735678E-8</v>
      </c>
      <c r="T2055" s="112">
        <v>0</v>
      </c>
      <c r="U2055" s="111">
        <v>2.5810843999999998E-4</v>
      </c>
      <c r="V2055" s="110"/>
      <c r="W2055" s="109"/>
      <c r="X2055" s="76" t="s">
        <v>6885</v>
      </c>
      <c r="Y2055" s="76"/>
      <c r="Z2055" s="76"/>
      <c r="AA2055" s="108"/>
    </row>
    <row r="2056" spans="1:27" ht="14.5" customHeight="1">
      <c r="B2056" s="119" t="s">
        <v>6888</v>
      </c>
      <c r="C2056" s="133" t="s">
        <v>7549</v>
      </c>
      <c r="D2056" s="133" t="s">
        <v>7477</v>
      </c>
      <c r="G2056" s="131"/>
      <c r="H2056" s="131"/>
      <c r="I2056" s="131"/>
      <c r="J2056" s="131"/>
      <c r="K2056" s="131"/>
      <c r="L2056" s="131"/>
      <c r="M2056" s="100"/>
      <c r="N2056" s="41"/>
      <c r="O2056" s="41"/>
      <c r="V2056" s="130"/>
      <c r="W2056" s="105"/>
      <c r="X2056" s="76"/>
      <c r="Y2056" s="76"/>
      <c r="Z2056" s="76"/>
      <c r="AA2056" s="108"/>
    </row>
    <row r="2057" spans="1:27" ht="14.5" customHeight="1">
      <c r="A2057" s="41" t="s">
        <v>7548</v>
      </c>
      <c r="B2057" s="119" t="s">
        <v>6888</v>
      </c>
      <c r="C2057" s="120" t="s">
        <v>7547</v>
      </c>
      <c r="D2057" s="135" t="s">
        <v>7477</v>
      </c>
      <c r="E2057" s="119" t="s">
        <v>6570</v>
      </c>
      <c r="F2057" s="118" t="s">
        <v>7546</v>
      </c>
      <c r="G2057" s="117">
        <v>0.28106929203991499</v>
      </c>
      <c r="H2057" s="117">
        <v>3.4406515970200001E-3</v>
      </c>
      <c r="I2057" s="117">
        <v>5.7638650442894998E-2</v>
      </c>
      <c r="J2057" s="117">
        <v>0</v>
      </c>
      <c r="K2057" s="117">
        <v>0.21998999</v>
      </c>
      <c r="L2057" s="116">
        <v>1.6540600751879697</v>
      </c>
      <c r="M2057" s="115">
        <v>0</v>
      </c>
      <c r="N2057" s="114">
        <v>4.3416050999999997E-2</v>
      </c>
      <c r="O2057" s="114">
        <v>4.1838330999999999E-2</v>
      </c>
      <c r="P2057" s="114">
        <v>1.5777196E-3</v>
      </c>
      <c r="Q2057" s="114">
        <v>0</v>
      </c>
      <c r="R2057" s="113">
        <v>2.5082932682800002E-6</v>
      </c>
      <c r="S2057" s="112">
        <v>5.8347620725999996E-9</v>
      </c>
      <c r="T2057" s="112">
        <v>0</v>
      </c>
      <c r="U2057" s="122">
        <v>6.2375558000000005E-5</v>
      </c>
      <c r="V2057" s="110"/>
      <c r="W2057" s="109"/>
      <c r="X2057" s="76" t="s">
        <v>6885</v>
      </c>
      <c r="Y2057" s="76"/>
      <c r="Z2057" s="76"/>
      <c r="AA2057" s="108"/>
    </row>
    <row r="2058" spans="1:27" ht="14.5" customHeight="1">
      <c r="A2058" s="41" t="s">
        <v>7545</v>
      </c>
      <c r="B2058" s="119" t="s">
        <v>6888</v>
      </c>
      <c r="C2058" s="120" t="s">
        <v>7544</v>
      </c>
      <c r="D2058" s="135" t="s">
        <v>7477</v>
      </c>
      <c r="E2058" s="119" t="s">
        <v>6570</v>
      </c>
      <c r="F2058" s="118" t="s">
        <v>7543</v>
      </c>
      <c r="G2058" s="117">
        <v>0.304091752251611</v>
      </c>
      <c r="H2058" s="117">
        <v>3.45937850798E-3</v>
      </c>
      <c r="I2058" s="117">
        <v>7.2650433743631004E-2</v>
      </c>
      <c r="J2058" s="117">
        <v>0</v>
      </c>
      <c r="K2058" s="117">
        <v>0.22798193999999999</v>
      </c>
      <c r="L2058" s="116">
        <v>1.71414992481203</v>
      </c>
      <c r="M2058" s="115">
        <v>0</v>
      </c>
      <c r="N2058" s="114">
        <v>4.9049379999999997E-2</v>
      </c>
      <c r="O2058" s="114">
        <v>4.7339740999999998E-2</v>
      </c>
      <c r="P2058" s="114">
        <v>1.7096387000000001E-3</v>
      </c>
      <c r="Q2058" s="114">
        <v>0</v>
      </c>
      <c r="R2058" s="113">
        <v>2.8381139637699999E-6</v>
      </c>
      <c r="S2058" s="112">
        <v>6.3226282354700005E-9</v>
      </c>
      <c r="T2058" s="112">
        <v>0</v>
      </c>
      <c r="U2058" s="122">
        <v>6.8215833999999998E-5</v>
      </c>
      <c r="V2058" s="110"/>
      <c r="W2058" s="109"/>
      <c r="X2058" s="76" t="s">
        <v>6885</v>
      </c>
      <c r="Y2058" s="76"/>
      <c r="Z2058" s="76"/>
      <c r="AA2058" s="108"/>
    </row>
    <row r="2059" spans="1:27" ht="14.5" customHeight="1">
      <c r="A2059" s="41" t="s">
        <v>7542</v>
      </c>
      <c r="B2059" s="119" t="s">
        <v>6888</v>
      </c>
      <c r="C2059" s="120" t="s">
        <v>7541</v>
      </c>
      <c r="D2059" s="135" t="s">
        <v>7477</v>
      </c>
      <c r="E2059" s="119" t="s">
        <v>6570</v>
      </c>
      <c r="F2059" s="118" t="s">
        <v>7540</v>
      </c>
      <c r="G2059" s="117">
        <v>6.3904727452654603E-2</v>
      </c>
      <c r="H2059" s="117">
        <v>2.3439733601060002E-3</v>
      </c>
      <c r="I2059" s="117">
        <v>1.9590331092548603E-2</v>
      </c>
      <c r="J2059" s="117">
        <v>0</v>
      </c>
      <c r="K2059" s="117">
        <v>4.1970423E-2</v>
      </c>
      <c r="L2059" s="116">
        <v>0.3155670902255639</v>
      </c>
      <c r="M2059" s="115">
        <v>0</v>
      </c>
      <c r="N2059" s="114">
        <v>1.0535044E-2</v>
      </c>
      <c r="O2059" s="114">
        <v>1.0183258000000001E-2</v>
      </c>
      <c r="P2059" s="114">
        <v>3.5178640000000001E-4</v>
      </c>
      <c r="Q2059" s="114">
        <v>0</v>
      </c>
      <c r="R2059" s="113">
        <v>6.1050705385999995E-7</v>
      </c>
      <c r="S2059" s="112">
        <v>1.3009852108820002E-9</v>
      </c>
      <c r="T2059" s="112">
        <v>0</v>
      </c>
      <c r="U2059" s="122">
        <v>1.4634216999999999E-5</v>
      </c>
      <c r="V2059" s="110"/>
      <c r="W2059" s="109"/>
      <c r="X2059" s="76" t="s">
        <v>6885</v>
      </c>
      <c r="Y2059" s="76"/>
      <c r="Z2059" s="76"/>
      <c r="AA2059" s="108"/>
    </row>
    <row r="2060" spans="1:27" ht="14.5" customHeight="1">
      <c r="A2060" s="41" t="s">
        <v>7539</v>
      </c>
      <c r="B2060" s="119" t="s">
        <v>6888</v>
      </c>
      <c r="C2060" s="120" t="s">
        <v>7538</v>
      </c>
      <c r="D2060" s="135" t="s">
        <v>7477</v>
      </c>
      <c r="E2060" s="119" t="s">
        <v>6570</v>
      </c>
      <c r="F2060" s="118" t="s">
        <v>7537</v>
      </c>
      <c r="G2060" s="117">
        <v>0.13963790162301182</v>
      </c>
      <c r="H2060" s="117">
        <v>3.7507474346419999E-3</v>
      </c>
      <c r="I2060" s="117">
        <v>3.9664572188369801E-2</v>
      </c>
      <c r="J2060" s="117">
        <v>0</v>
      </c>
      <c r="K2060" s="117">
        <v>9.6222582000000001E-2</v>
      </c>
      <c r="L2060" s="116">
        <v>0.72347806015037586</v>
      </c>
      <c r="M2060" s="115">
        <v>0</v>
      </c>
      <c r="N2060" s="114">
        <v>2.2990136000000001E-2</v>
      </c>
      <c r="O2060" s="114">
        <v>2.2213871999999999E-2</v>
      </c>
      <c r="P2060" s="114">
        <v>7.7626327000000002E-4</v>
      </c>
      <c r="Q2060" s="114">
        <v>0</v>
      </c>
      <c r="R2060" s="113">
        <v>1.33176692675E-6</v>
      </c>
      <c r="S2060" s="112">
        <v>2.8707961370720001E-9</v>
      </c>
      <c r="T2060" s="112">
        <v>0</v>
      </c>
      <c r="U2060" s="122">
        <v>3.1816512999999998E-5</v>
      </c>
      <c r="V2060" s="110"/>
      <c r="W2060" s="109"/>
      <c r="X2060" s="76" t="s">
        <v>6885</v>
      </c>
      <c r="Y2060" s="76"/>
      <c r="Z2060" s="76"/>
      <c r="AA2060" s="108"/>
    </row>
    <row r="2061" spans="1:27" ht="14.5" customHeight="1">
      <c r="A2061" s="41" t="s">
        <v>7536</v>
      </c>
      <c r="B2061" s="119" t="s">
        <v>6888</v>
      </c>
      <c r="C2061" s="120" t="s">
        <v>7535</v>
      </c>
      <c r="D2061" s="135" t="s">
        <v>7477</v>
      </c>
      <c r="E2061" s="119" t="s">
        <v>6570</v>
      </c>
      <c r="F2061" s="118" t="s">
        <v>7534</v>
      </c>
      <c r="G2061" s="117">
        <v>0.14684836616831071</v>
      </c>
      <c r="H2061" s="117">
        <v>5.1189784223830007E-3</v>
      </c>
      <c r="I2061" s="117">
        <v>5.3233309745927701E-2</v>
      </c>
      <c r="J2061" s="117">
        <v>0</v>
      </c>
      <c r="K2061" s="117">
        <v>8.8496078000000006E-2</v>
      </c>
      <c r="L2061" s="116">
        <v>0.66538404511278193</v>
      </c>
      <c r="M2061" s="115">
        <v>0</v>
      </c>
      <c r="N2061" s="114">
        <v>2.5948285000000001E-2</v>
      </c>
      <c r="O2061" s="114">
        <v>2.5136366E-2</v>
      </c>
      <c r="P2061" s="114">
        <v>8.1191829000000005E-4</v>
      </c>
      <c r="Q2061" s="114">
        <v>0</v>
      </c>
      <c r="R2061" s="113">
        <v>1.50697640094E-6</v>
      </c>
      <c r="S2061" s="112">
        <v>3.002656401879E-9</v>
      </c>
      <c r="T2061" s="112">
        <v>0</v>
      </c>
      <c r="U2061" s="122">
        <v>3.4265659999999997E-5</v>
      </c>
      <c r="V2061" s="110"/>
      <c r="W2061" s="109"/>
      <c r="X2061" s="76" t="s">
        <v>6885</v>
      </c>
      <c r="Y2061" s="76"/>
      <c r="Z2061" s="76"/>
      <c r="AA2061" s="108"/>
    </row>
    <row r="2062" spans="1:27" ht="14.5" customHeight="1">
      <c r="A2062" s="41" t="s">
        <v>7533</v>
      </c>
      <c r="B2062" s="119" t="s">
        <v>6888</v>
      </c>
      <c r="C2062" s="120" t="s">
        <v>7532</v>
      </c>
      <c r="D2062" s="135" t="s">
        <v>7477</v>
      </c>
      <c r="E2062" s="119" t="s">
        <v>6570</v>
      </c>
      <c r="F2062" s="118" t="s">
        <v>7531</v>
      </c>
      <c r="G2062" s="117">
        <v>8.5328594675208702E-2</v>
      </c>
      <c r="H2062" s="117">
        <v>3.7723146001000002E-3</v>
      </c>
      <c r="I2062" s="117">
        <v>3.4818542075108698E-2</v>
      </c>
      <c r="J2062" s="117">
        <v>0</v>
      </c>
      <c r="K2062" s="117">
        <v>4.6737738000000001E-2</v>
      </c>
      <c r="L2062" s="116">
        <v>0.3514115639097744</v>
      </c>
      <c r="M2062" s="115">
        <v>0</v>
      </c>
      <c r="N2062" s="114">
        <v>1.5744414000000002E-2</v>
      </c>
      <c r="O2062" s="114">
        <v>1.527207E-2</v>
      </c>
      <c r="P2062" s="114">
        <v>4.7234407999999998E-4</v>
      </c>
      <c r="Q2062" s="114">
        <v>0</v>
      </c>
      <c r="R2062" s="113">
        <v>9.1559173347999996E-7</v>
      </c>
      <c r="S2062" s="112">
        <v>1.7468346019849999E-9</v>
      </c>
      <c r="T2062" s="112">
        <v>0</v>
      </c>
      <c r="U2062" s="122">
        <v>2.0376339999999999E-5</v>
      </c>
      <c r="V2062" s="110"/>
      <c r="W2062" s="109"/>
      <c r="X2062" s="76" t="s">
        <v>6885</v>
      </c>
      <c r="Y2062" s="76"/>
      <c r="Z2062" s="76"/>
      <c r="AA2062" s="108"/>
    </row>
    <row r="2063" spans="1:27" ht="14.5" customHeight="1">
      <c r="A2063" s="41" t="s">
        <v>7530</v>
      </c>
      <c r="B2063" s="119" t="s">
        <v>6888</v>
      </c>
      <c r="C2063" s="120" t="s">
        <v>7529</v>
      </c>
      <c r="D2063" s="135" t="s">
        <v>7477</v>
      </c>
      <c r="E2063" s="119" t="s">
        <v>6570</v>
      </c>
      <c r="F2063" s="118" t="s">
        <v>7528</v>
      </c>
      <c r="G2063" s="117">
        <v>0.21920785032574061</v>
      </c>
      <c r="H2063" s="117">
        <v>1.8419857940260001E-3</v>
      </c>
      <c r="I2063" s="117">
        <v>5.4388534531714605E-2</v>
      </c>
      <c r="J2063" s="117">
        <v>0</v>
      </c>
      <c r="K2063" s="117">
        <v>0.16297733</v>
      </c>
      <c r="L2063" s="116">
        <v>1.2253934586466164</v>
      </c>
      <c r="M2063" s="115">
        <v>0</v>
      </c>
      <c r="N2063" s="114">
        <v>3.6097433999999998E-2</v>
      </c>
      <c r="O2063" s="114">
        <v>3.4859493999999998E-2</v>
      </c>
      <c r="P2063" s="114">
        <v>1.2379403E-3</v>
      </c>
      <c r="Q2063" s="114">
        <v>0</v>
      </c>
      <c r="R2063" s="113">
        <v>2.08989774079E-6</v>
      </c>
      <c r="S2063" s="112">
        <v>4.5781816016020004E-9</v>
      </c>
      <c r="T2063" s="112">
        <v>0</v>
      </c>
      <c r="U2063" s="122">
        <v>4.9416987000000002E-5</v>
      </c>
      <c r="V2063" s="110"/>
      <c r="W2063" s="109"/>
      <c r="X2063" s="76" t="s">
        <v>6885</v>
      </c>
      <c r="Y2063" s="76"/>
      <c r="Z2063" s="76"/>
      <c r="AA2063" s="108"/>
    </row>
    <row r="2064" spans="1:27" ht="14.5" customHeight="1">
      <c r="A2064" s="41" t="s">
        <v>7527</v>
      </c>
      <c r="B2064" s="119" t="s">
        <v>6888</v>
      </c>
      <c r="C2064" s="120" t="s">
        <v>7526</v>
      </c>
      <c r="D2064" s="135" t="s">
        <v>7477</v>
      </c>
      <c r="E2064" s="119" t="s">
        <v>6570</v>
      </c>
      <c r="F2064" s="118" t="s">
        <v>7525</v>
      </c>
      <c r="G2064" s="117">
        <v>0.1339484662747821</v>
      </c>
      <c r="H2064" s="117">
        <v>1.9083719135860001E-3</v>
      </c>
      <c r="I2064" s="117">
        <v>3.3688998361196099E-2</v>
      </c>
      <c r="J2064" s="117">
        <v>0</v>
      </c>
      <c r="K2064" s="117">
        <v>9.8351095999999999E-2</v>
      </c>
      <c r="L2064" s="116">
        <v>0.73948192481203001</v>
      </c>
      <c r="M2064" s="115">
        <v>0</v>
      </c>
      <c r="N2064" s="114">
        <v>2.1930821E-2</v>
      </c>
      <c r="O2064" s="114">
        <v>2.1176766E-2</v>
      </c>
      <c r="P2064" s="114">
        <v>7.5405505999999998E-4</v>
      </c>
      <c r="Q2064" s="114">
        <v>0</v>
      </c>
      <c r="R2064" s="113">
        <v>1.26959030602E-6</v>
      </c>
      <c r="S2064" s="112">
        <v>2.788665164367E-9</v>
      </c>
      <c r="T2064" s="112">
        <v>0</v>
      </c>
      <c r="U2064" s="122">
        <v>3.0294804000000001E-5</v>
      </c>
      <c r="V2064" s="110"/>
      <c r="W2064" s="109"/>
      <c r="X2064" s="76" t="s">
        <v>6885</v>
      </c>
      <c r="Y2064" s="76"/>
      <c r="Z2064" s="76"/>
      <c r="AA2064" s="108"/>
    </row>
    <row r="2065" spans="1:27" ht="14.5" customHeight="1">
      <c r="A2065" s="41" t="s">
        <v>7524</v>
      </c>
      <c r="B2065" s="119" t="s">
        <v>6888</v>
      </c>
      <c r="C2065" s="120" t="s">
        <v>7523</v>
      </c>
      <c r="D2065" s="135" t="s">
        <v>7477</v>
      </c>
      <c r="E2065" s="119" t="s">
        <v>6570</v>
      </c>
      <c r="F2065" s="118" t="s">
        <v>7522</v>
      </c>
      <c r="G2065" s="117">
        <v>0.35322067254068801</v>
      </c>
      <c r="H2065" s="117">
        <v>1.6484210536030001E-2</v>
      </c>
      <c r="I2065" s="117">
        <v>0.13359462200465799</v>
      </c>
      <c r="J2065" s="117">
        <v>0</v>
      </c>
      <c r="K2065" s="117">
        <v>0.20314183999999999</v>
      </c>
      <c r="L2065" s="116">
        <v>1.5273822556390977</v>
      </c>
      <c r="M2065" s="115">
        <v>0</v>
      </c>
      <c r="N2065" s="114">
        <v>6.1805872999999997E-2</v>
      </c>
      <c r="O2065" s="114">
        <v>5.9875195999999999E-2</v>
      </c>
      <c r="P2065" s="114">
        <v>1.9306765E-3</v>
      </c>
      <c r="Q2065" s="114">
        <v>0</v>
      </c>
      <c r="R2065" s="113">
        <v>3.5896400344999998E-6</v>
      </c>
      <c r="S2065" s="112">
        <v>7.1400760747400002E-9</v>
      </c>
      <c r="T2065" s="112">
        <v>0</v>
      </c>
      <c r="U2065" s="122">
        <v>8.2688659000000001E-5</v>
      </c>
      <c r="V2065" s="110"/>
      <c r="W2065" s="109"/>
      <c r="X2065" s="76" t="s">
        <v>6885</v>
      </c>
      <c r="Y2065" s="76"/>
      <c r="Z2065" s="76"/>
      <c r="AA2065" s="108"/>
    </row>
    <row r="2066" spans="1:27" ht="14.5" customHeight="1">
      <c r="A2066" s="41" t="s">
        <v>7521</v>
      </c>
      <c r="B2066" s="119" t="s">
        <v>6888</v>
      </c>
      <c r="C2066" s="120" t="s">
        <v>7520</v>
      </c>
      <c r="D2066" s="135" t="s">
        <v>7477</v>
      </c>
      <c r="E2066" s="119" t="s">
        <v>6570</v>
      </c>
      <c r="F2066" s="118" t="s">
        <v>7519</v>
      </c>
      <c r="G2066" s="117">
        <v>0.49053307837460802</v>
      </c>
      <c r="H2066" s="117">
        <v>1.855544314427E-2</v>
      </c>
      <c r="I2066" s="117">
        <v>0.14809013523033801</v>
      </c>
      <c r="J2066" s="117">
        <v>0</v>
      </c>
      <c r="K2066" s="117">
        <v>0.32388749999999999</v>
      </c>
      <c r="L2066" s="116">
        <v>2.4352443609022556</v>
      </c>
      <c r="M2066" s="115">
        <v>0</v>
      </c>
      <c r="N2066" s="114">
        <v>8.0204093000000004E-2</v>
      </c>
      <c r="O2066" s="114">
        <v>7.7507138000000003E-2</v>
      </c>
      <c r="P2066" s="114">
        <v>2.6969543000000002E-3</v>
      </c>
      <c r="Q2066" s="114">
        <v>0</v>
      </c>
      <c r="R2066" s="113">
        <v>4.6467109961000003E-6</v>
      </c>
      <c r="S2066" s="112">
        <v>9.9739436261899997E-9</v>
      </c>
      <c r="T2066" s="112">
        <v>0</v>
      </c>
      <c r="U2066" s="111">
        <v>1.1215574E-4</v>
      </c>
      <c r="V2066" s="110"/>
      <c r="W2066" s="109"/>
      <c r="X2066" s="76" t="s">
        <v>6885</v>
      </c>
      <c r="Y2066" s="76"/>
      <c r="Z2066" s="76"/>
      <c r="AA2066" s="108"/>
    </row>
    <row r="2067" spans="1:27" ht="14.5" customHeight="1">
      <c r="A2067" s="41" t="s">
        <v>7518</v>
      </c>
      <c r="B2067" s="119" t="s">
        <v>6888</v>
      </c>
      <c r="C2067" s="120" t="s">
        <v>7517</v>
      </c>
      <c r="D2067" s="135" t="s">
        <v>7477</v>
      </c>
      <c r="E2067" s="119" t="s">
        <v>6570</v>
      </c>
      <c r="F2067" s="118" t="s">
        <v>7516</v>
      </c>
      <c r="G2067" s="117">
        <v>0.14118757774919699</v>
      </c>
      <c r="H2067" s="117">
        <v>4.46558273389E-3</v>
      </c>
      <c r="I2067" s="117">
        <v>4.1583266015306992E-2</v>
      </c>
      <c r="J2067" s="117">
        <v>0</v>
      </c>
      <c r="K2067" s="117">
        <v>9.5138729000000005E-2</v>
      </c>
      <c r="L2067" s="116">
        <v>0.71532878947368417</v>
      </c>
      <c r="M2067" s="115">
        <v>0</v>
      </c>
      <c r="N2067" s="114">
        <v>2.3228212000000002E-2</v>
      </c>
      <c r="O2067" s="114">
        <v>2.2447422000000002E-2</v>
      </c>
      <c r="P2067" s="114">
        <v>7.8078991999999995E-4</v>
      </c>
      <c r="Q2067" s="114">
        <v>0</v>
      </c>
      <c r="R2067" s="113">
        <v>1.3457687042E-6</v>
      </c>
      <c r="S2067" s="112">
        <v>2.8875366756530003E-9</v>
      </c>
      <c r="T2067" s="112">
        <v>0</v>
      </c>
      <c r="U2067" s="122">
        <v>3.2226617000000001E-5</v>
      </c>
      <c r="V2067" s="110"/>
      <c r="W2067" s="109"/>
      <c r="X2067" s="76" t="s">
        <v>6885</v>
      </c>
      <c r="Y2067" s="76"/>
      <c r="Z2067" s="76"/>
      <c r="AA2067" s="108"/>
    </row>
    <row r="2068" spans="1:27" ht="14.5" customHeight="1">
      <c r="A2068" s="41" t="s">
        <v>7515</v>
      </c>
      <c r="B2068" s="119" t="s">
        <v>6888</v>
      </c>
      <c r="C2068" s="120" t="s">
        <v>7514</v>
      </c>
      <c r="D2068" s="135" t="s">
        <v>7477</v>
      </c>
      <c r="E2068" s="119" t="s">
        <v>6570</v>
      </c>
      <c r="F2068" s="118" t="s">
        <v>7513</v>
      </c>
      <c r="G2068" s="117">
        <v>0.21176838976020021</v>
      </c>
      <c r="H2068" s="117">
        <v>4.0758620912500002E-3</v>
      </c>
      <c r="I2068" s="117">
        <v>4.9375317668950203E-2</v>
      </c>
      <c r="J2068" s="117">
        <v>0</v>
      </c>
      <c r="K2068" s="117">
        <v>0.15831721000000001</v>
      </c>
      <c r="L2068" s="116">
        <v>1.190354962406015</v>
      </c>
      <c r="M2068" s="115">
        <v>0</v>
      </c>
      <c r="N2068" s="114">
        <v>3.3436059999999997E-2</v>
      </c>
      <c r="O2068" s="114">
        <v>3.2251452999999999E-2</v>
      </c>
      <c r="P2068" s="114">
        <v>1.1846070000000001E-3</v>
      </c>
      <c r="Q2068" s="114">
        <v>0</v>
      </c>
      <c r="R2068" s="113">
        <v>1.9335403363800001E-6</v>
      </c>
      <c r="S2068" s="112">
        <v>4.3809429041549998E-9</v>
      </c>
      <c r="T2068" s="112">
        <v>0</v>
      </c>
      <c r="U2068" s="122">
        <v>4.7531241000000002E-5</v>
      </c>
      <c r="V2068" s="110"/>
      <c r="W2068" s="109"/>
      <c r="X2068" s="76" t="s">
        <v>6885</v>
      </c>
      <c r="Y2068" s="76"/>
      <c r="Z2068" s="76"/>
      <c r="AA2068" s="108"/>
    </row>
    <row r="2069" spans="1:27" ht="14.5" customHeight="1">
      <c r="A2069" s="41" t="s">
        <v>7512</v>
      </c>
      <c r="B2069" s="119" t="s">
        <v>6888</v>
      </c>
      <c r="C2069" s="120" t="s">
        <v>7511</v>
      </c>
      <c r="D2069" s="135" t="s">
        <v>7477</v>
      </c>
      <c r="E2069" s="119" t="s">
        <v>6570</v>
      </c>
      <c r="F2069" s="118" t="s">
        <v>7510</v>
      </c>
      <c r="G2069" s="117">
        <v>0.1248438450898082</v>
      </c>
      <c r="H2069" s="117">
        <v>2.8526161606739998E-3</v>
      </c>
      <c r="I2069" s="117">
        <v>3.8273348929134199E-2</v>
      </c>
      <c r="J2069" s="117">
        <v>0</v>
      </c>
      <c r="K2069" s="117">
        <v>8.3717879999999995E-2</v>
      </c>
      <c r="L2069" s="116">
        <v>0.62945774436090218</v>
      </c>
      <c r="M2069" s="115">
        <v>0</v>
      </c>
      <c r="N2069" s="114">
        <v>2.1223855999999999E-2</v>
      </c>
      <c r="O2069" s="114">
        <v>2.0528037999999998E-2</v>
      </c>
      <c r="P2069" s="114">
        <v>6.9581828000000003E-4</v>
      </c>
      <c r="Q2069" s="114">
        <v>0</v>
      </c>
      <c r="R2069" s="113">
        <v>1.23069769241E-6</v>
      </c>
      <c r="S2069" s="112">
        <v>2.5732924525180001E-9</v>
      </c>
      <c r="T2069" s="112">
        <v>0</v>
      </c>
      <c r="U2069" s="122">
        <v>2.8595583000000001E-5</v>
      </c>
      <c r="V2069" s="110"/>
      <c r="W2069" s="109"/>
      <c r="X2069" s="76" t="s">
        <v>6885</v>
      </c>
      <c r="Y2069" s="76"/>
      <c r="Z2069" s="76"/>
      <c r="AA2069" s="108"/>
    </row>
    <row r="2070" spans="1:27" ht="14.5" customHeight="1">
      <c r="A2070" s="41" t="s">
        <v>7509</v>
      </c>
      <c r="B2070" s="119" t="s">
        <v>6888</v>
      </c>
      <c r="C2070" s="120" t="s">
        <v>7508</v>
      </c>
      <c r="D2070" s="135" t="s">
        <v>7477</v>
      </c>
      <c r="E2070" s="119" t="s">
        <v>6570</v>
      </c>
      <c r="F2070" s="118" t="s">
        <v>7507</v>
      </c>
      <c r="G2070" s="117">
        <v>9.8176827216070989E-2</v>
      </c>
      <c r="H2070" s="117">
        <v>3.724299316001E-3</v>
      </c>
      <c r="I2070" s="117">
        <v>3.9695669900070001E-2</v>
      </c>
      <c r="J2070" s="117">
        <v>0</v>
      </c>
      <c r="K2070" s="117">
        <v>5.4756857999999999E-2</v>
      </c>
      <c r="L2070" s="116">
        <v>0.41170569924812028</v>
      </c>
      <c r="M2070" s="115">
        <v>0</v>
      </c>
      <c r="N2070" s="114">
        <v>1.7891110000000002E-2</v>
      </c>
      <c r="O2070" s="114">
        <v>1.7351729999999999E-2</v>
      </c>
      <c r="P2070" s="114">
        <v>5.3937951999999997E-4</v>
      </c>
      <c r="Q2070" s="114">
        <v>0</v>
      </c>
      <c r="R2070" s="113">
        <v>1.04027159241E-6</v>
      </c>
      <c r="S2070" s="112">
        <v>1.9947467804860001E-9</v>
      </c>
      <c r="T2070" s="112">
        <v>0</v>
      </c>
      <c r="U2070" s="122">
        <v>2.3079074E-5</v>
      </c>
      <c r="V2070" s="110"/>
      <c r="W2070" s="109"/>
      <c r="X2070" s="76" t="s">
        <v>6885</v>
      </c>
      <c r="Y2070" s="76"/>
      <c r="Z2070" s="76"/>
      <c r="AA2070" s="108"/>
    </row>
    <row r="2071" spans="1:27" ht="14.5" customHeight="1">
      <c r="A2071" s="41" t="s">
        <v>7506</v>
      </c>
      <c r="B2071" s="119" t="s">
        <v>6888</v>
      </c>
      <c r="C2071" s="120" t="s">
        <v>7505</v>
      </c>
      <c r="D2071" s="135" t="s">
        <v>7477</v>
      </c>
      <c r="E2071" s="119" t="s">
        <v>6570</v>
      </c>
      <c r="F2071" s="118" t="s">
        <v>7504</v>
      </c>
      <c r="G2071" s="117">
        <v>7.7910696682351496E-2</v>
      </c>
      <c r="H2071" s="117">
        <v>1.7881161999379999E-3</v>
      </c>
      <c r="I2071" s="117">
        <v>2.3198355482413498E-2</v>
      </c>
      <c r="J2071" s="117">
        <v>0</v>
      </c>
      <c r="K2071" s="117">
        <v>5.2924224999999998E-2</v>
      </c>
      <c r="L2071" s="116">
        <v>0.39792650375939848</v>
      </c>
      <c r="M2071" s="115">
        <v>0</v>
      </c>
      <c r="N2071" s="114">
        <v>1.317111E-2</v>
      </c>
      <c r="O2071" s="114">
        <v>1.2735873E-2</v>
      </c>
      <c r="P2071" s="114">
        <v>4.3523618999999998E-4</v>
      </c>
      <c r="Q2071" s="114">
        <v>0</v>
      </c>
      <c r="R2071" s="113">
        <v>7.6354157497999998E-7</v>
      </c>
      <c r="S2071" s="112">
        <v>1.6096012913779998E-9</v>
      </c>
      <c r="T2071" s="112">
        <v>0</v>
      </c>
      <c r="U2071" s="122">
        <v>1.7851242000000001E-5</v>
      </c>
      <c r="V2071" s="110"/>
      <c r="W2071" s="109"/>
      <c r="X2071" s="76" t="s">
        <v>6885</v>
      </c>
      <c r="Y2071" s="76"/>
      <c r="Z2071" s="76"/>
      <c r="AA2071" s="108"/>
    </row>
    <row r="2072" spans="1:27" ht="14.5" customHeight="1">
      <c r="A2072" s="41" t="s">
        <v>7503</v>
      </c>
      <c r="B2072" s="119" t="s">
        <v>6888</v>
      </c>
      <c r="C2072" s="120" t="s">
        <v>7502</v>
      </c>
      <c r="D2072" s="135" t="s">
        <v>7477</v>
      </c>
      <c r="E2072" s="119" t="s">
        <v>6570</v>
      </c>
      <c r="F2072" s="118" t="s">
        <v>7501</v>
      </c>
      <c r="G2072" s="117">
        <v>9.9641155903176404E-2</v>
      </c>
      <c r="H2072" s="117">
        <v>5.0394369365149997E-3</v>
      </c>
      <c r="I2072" s="117">
        <v>3.5087406966661398E-2</v>
      </c>
      <c r="J2072" s="117">
        <v>0</v>
      </c>
      <c r="K2072" s="117">
        <v>5.9514312E-2</v>
      </c>
      <c r="L2072" s="116">
        <v>0.44747603007518794</v>
      </c>
      <c r="M2072" s="115">
        <v>0</v>
      </c>
      <c r="N2072" s="114">
        <v>1.6821999000000001E-2</v>
      </c>
      <c r="O2072" s="114">
        <v>1.6279063E-2</v>
      </c>
      <c r="P2072" s="114">
        <v>5.4293582999999997E-4</v>
      </c>
      <c r="Q2072" s="114">
        <v>0</v>
      </c>
      <c r="R2072" s="113">
        <v>9.7596303365999992E-7</v>
      </c>
      <c r="S2072" s="112">
        <v>2.0078987719170003E-9</v>
      </c>
      <c r="T2072" s="112">
        <v>0</v>
      </c>
      <c r="U2072" s="122">
        <v>2.3168385999999998E-5</v>
      </c>
      <c r="V2072" s="110"/>
      <c r="W2072" s="109"/>
      <c r="X2072" s="76" t="s">
        <v>6885</v>
      </c>
      <c r="Y2072" s="76"/>
      <c r="Z2072" s="76"/>
      <c r="AA2072" s="108"/>
    </row>
    <row r="2073" spans="1:27" ht="14.5" customHeight="1">
      <c r="A2073" s="41" t="s">
        <v>7500</v>
      </c>
      <c r="B2073" s="119" t="s">
        <v>6888</v>
      </c>
      <c r="C2073" s="120" t="s">
        <v>7499</v>
      </c>
      <c r="D2073" s="135" t="s">
        <v>7477</v>
      </c>
      <c r="E2073" s="119" t="s">
        <v>6570</v>
      </c>
      <c r="F2073" s="118" t="s">
        <v>7498</v>
      </c>
      <c r="G2073" s="117">
        <v>0.184679608250717</v>
      </c>
      <c r="H2073" s="117">
        <v>4.1394599838700001E-3</v>
      </c>
      <c r="I2073" s="117">
        <v>4.3233298266846999E-2</v>
      </c>
      <c r="J2073" s="117">
        <v>0</v>
      </c>
      <c r="K2073" s="117">
        <v>0.13730685000000001</v>
      </c>
      <c r="L2073" s="116">
        <v>1.0323823308270677</v>
      </c>
      <c r="M2073" s="115">
        <v>0</v>
      </c>
      <c r="N2073" s="114">
        <v>2.8808803000000001E-2</v>
      </c>
      <c r="O2073" s="114">
        <v>2.7781685E-2</v>
      </c>
      <c r="P2073" s="114">
        <v>1.0271175999999999E-3</v>
      </c>
      <c r="Q2073" s="114">
        <v>0</v>
      </c>
      <c r="R2073" s="113">
        <v>1.6655686477200001E-6</v>
      </c>
      <c r="S2073" s="112">
        <v>3.7985118642480005E-9</v>
      </c>
      <c r="T2073" s="112">
        <v>0</v>
      </c>
      <c r="U2073" s="122">
        <v>4.1313265000000001E-5</v>
      </c>
      <c r="V2073" s="110"/>
      <c r="W2073" s="109"/>
      <c r="X2073" s="76" t="s">
        <v>6885</v>
      </c>
      <c r="Y2073" s="76"/>
      <c r="Z2073" s="76"/>
      <c r="AA2073" s="108"/>
    </row>
    <row r="2074" spans="1:27" ht="14.5" customHeight="1">
      <c r="A2074" s="41" t="s">
        <v>7497</v>
      </c>
      <c r="B2074" s="119" t="s">
        <v>6888</v>
      </c>
      <c r="C2074" s="120" t="s">
        <v>7496</v>
      </c>
      <c r="D2074" s="135" t="s">
        <v>7477</v>
      </c>
      <c r="E2074" s="119" t="s">
        <v>6570</v>
      </c>
      <c r="F2074" s="118" t="s">
        <v>7495</v>
      </c>
      <c r="G2074" s="117">
        <v>9.6609589011722299E-2</v>
      </c>
      <c r="H2074" s="117">
        <v>2.4853201439280002E-3</v>
      </c>
      <c r="I2074" s="117">
        <v>2.3576238867794301E-2</v>
      </c>
      <c r="J2074" s="117">
        <v>0</v>
      </c>
      <c r="K2074" s="117">
        <v>7.0548029999999998E-2</v>
      </c>
      <c r="L2074" s="116">
        <v>0.53043631578947359</v>
      </c>
      <c r="M2074" s="115">
        <v>0</v>
      </c>
      <c r="N2074" s="114">
        <v>1.5281948E-2</v>
      </c>
      <c r="O2074" s="114">
        <v>1.4743398E-2</v>
      </c>
      <c r="P2074" s="114">
        <v>5.3854987999999999E-4</v>
      </c>
      <c r="Q2074" s="114">
        <v>0</v>
      </c>
      <c r="R2074" s="113">
        <v>8.8389676282999999E-7</v>
      </c>
      <c r="S2074" s="112">
        <v>1.9916785603780001E-9</v>
      </c>
      <c r="T2074" s="112">
        <v>0</v>
      </c>
      <c r="U2074" s="122">
        <v>2.1808923E-5</v>
      </c>
      <c r="V2074" s="110"/>
      <c r="W2074" s="109"/>
      <c r="X2074" s="76" t="s">
        <v>6885</v>
      </c>
      <c r="Y2074" s="76"/>
      <c r="Z2074" s="76"/>
      <c r="AA2074" s="108"/>
    </row>
    <row r="2075" spans="1:27" ht="14.5" customHeight="1">
      <c r="A2075" s="41" t="s">
        <v>7494</v>
      </c>
      <c r="B2075" s="119" t="s">
        <v>6888</v>
      </c>
      <c r="C2075" s="120" t="s">
        <v>7493</v>
      </c>
      <c r="D2075" s="135" t="s">
        <v>7477</v>
      </c>
      <c r="E2075" s="119" t="s">
        <v>6570</v>
      </c>
      <c r="F2075" s="118" t="s">
        <v>7492</v>
      </c>
      <c r="G2075" s="117">
        <v>0.30786599782748603</v>
      </c>
      <c r="H2075" s="117">
        <v>1.396507271071E-2</v>
      </c>
      <c r="I2075" s="117">
        <v>0.107792475116776</v>
      </c>
      <c r="J2075" s="117">
        <v>0</v>
      </c>
      <c r="K2075" s="117">
        <v>0.18610845000000001</v>
      </c>
      <c r="L2075" s="116">
        <v>1.3993116541353383</v>
      </c>
      <c r="M2075" s="115">
        <v>0</v>
      </c>
      <c r="N2075" s="114">
        <v>5.2316666999999997E-2</v>
      </c>
      <c r="O2075" s="114">
        <v>5.0633791999999997E-2</v>
      </c>
      <c r="P2075" s="114">
        <v>1.6828755999999999E-3</v>
      </c>
      <c r="Q2075" s="114">
        <v>0</v>
      </c>
      <c r="R2075" s="113">
        <v>3.0355990611999998E-6</v>
      </c>
      <c r="S2075" s="112">
        <v>6.2236522273400001E-9</v>
      </c>
      <c r="T2075" s="112">
        <v>0</v>
      </c>
      <c r="U2075" s="122">
        <v>7.1423710000000006E-5</v>
      </c>
      <c r="V2075" s="110"/>
      <c r="W2075" s="109"/>
      <c r="X2075" s="76" t="s">
        <v>6885</v>
      </c>
      <c r="Y2075" s="76"/>
      <c r="Z2075" s="76"/>
      <c r="AA2075" s="108"/>
    </row>
    <row r="2076" spans="1:27" ht="14.5" customHeight="1">
      <c r="A2076" s="41" t="s">
        <v>7491</v>
      </c>
      <c r="B2076" s="119" t="s">
        <v>6888</v>
      </c>
      <c r="C2076" s="120" t="s">
        <v>7490</v>
      </c>
      <c r="D2076" s="135" t="s">
        <v>7477</v>
      </c>
      <c r="E2076" s="119" t="s">
        <v>6570</v>
      </c>
      <c r="F2076" s="118" t="s">
        <v>7489</v>
      </c>
      <c r="G2076" s="117">
        <v>0.33088844503918202</v>
      </c>
      <c r="H2076" s="117">
        <v>1.398379952167E-2</v>
      </c>
      <c r="I2076" s="117">
        <v>0.12280425551751199</v>
      </c>
      <c r="J2076" s="117">
        <v>0</v>
      </c>
      <c r="K2076" s="117">
        <v>0.19410039000000001</v>
      </c>
      <c r="L2076" s="116">
        <v>1.4594014285714285</v>
      </c>
      <c r="M2076" s="115">
        <v>0</v>
      </c>
      <c r="N2076" s="114">
        <v>5.7949995999999997E-2</v>
      </c>
      <c r="O2076" s="114">
        <v>5.6135202000000002E-2</v>
      </c>
      <c r="P2076" s="114">
        <v>1.8147946E-3</v>
      </c>
      <c r="Q2076" s="114">
        <v>0</v>
      </c>
      <c r="R2076" s="113">
        <v>3.3654198467000001E-6</v>
      </c>
      <c r="S2076" s="112">
        <v>6.7115184942099999E-9</v>
      </c>
      <c r="T2076" s="112">
        <v>0</v>
      </c>
      <c r="U2076" s="122">
        <v>7.7263985999999999E-5</v>
      </c>
      <c r="V2076" s="110"/>
      <c r="W2076" s="109"/>
      <c r="X2076" s="76" t="s">
        <v>6885</v>
      </c>
      <c r="Y2076" s="76"/>
      <c r="Z2076" s="76"/>
      <c r="AA2076" s="108"/>
    </row>
    <row r="2077" spans="1:27" ht="14.5" customHeight="1">
      <c r="A2077" s="41" t="s">
        <v>7488</v>
      </c>
      <c r="B2077" s="119" t="s">
        <v>6888</v>
      </c>
      <c r="C2077" s="120" t="s">
        <v>7487</v>
      </c>
      <c r="D2077" s="135" t="s">
        <v>7477</v>
      </c>
      <c r="E2077" s="119" t="s">
        <v>6570</v>
      </c>
      <c r="F2077" s="118" t="s">
        <v>7486</v>
      </c>
      <c r="G2077" s="117">
        <v>8.0535849439660703E-2</v>
      </c>
      <c r="H2077" s="117">
        <v>3.4397277621340001E-3</v>
      </c>
      <c r="I2077" s="117">
        <v>2.8456484677526702E-2</v>
      </c>
      <c r="J2077" s="117">
        <v>0</v>
      </c>
      <c r="K2077" s="117">
        <v>4.8639636999999999E-2</v>
      </c>
      <c r="L2077" s="116">
        <v>0.36571155639097741</v>
      </c>
      <c r="M2077" s="115">
        <v>0</v>
      </c>
      <c r="N2077" s="114">
        <v>1.3825079000000001E-2</v>
      </c>
      <c r="O2077" s="114">
        <v>1.3383565E-2</v>
      </c>
      <c r="P2077" s="114">
        <v>4.4151336000000001E-4</v>
      </c>
      <c r="Q2077" s="114">
        <v>0</v>
      </c>
      <c r="R2077" s="113">
        <v>8.0237201207999998E-7</v>
      </c>
      <c r="S2077" s="112">
        <v>1.6328157149340001E-9</v>
      </c>
      <c r="T2077" s="112">
        <v>0</v>
      </c>
      <c r="U2077" s="122">
        <v>1.8712223E-5</v>
      </c>
      <c r="V2077" s="110"/>
      <c r="W2077" s="109"/>
      <c r="X2077" s="76" t="s">
        <v>6885</v>
      </c>
      <c r="Y2077" s="76"/>
      <c r="Z2077" s="76"/>
      <c r="AA2077" s="108"/>
    </row>
    <row r="2078" spans="1:27" ht="14.5" customHeight="1">
      <c r="A2078" s="41" t="s">
        <v>7485</v>
      </c>
      <c r="B2078" s="119" t="s">
        <v>6888</v>
      </c>
      <c r="C2078" s="120" t="s">
        <v>7484</v>
      </c>
      <c r="D2078" s="135" t="s">
        <v>7477</v>
      </c>
      <c r="E2078" s="119" t="s">
        <v>6570</v>
      </c>
      <c r="F2078" s="118" t="s">
        <v>7483</v>
      </c>
      <c r="G2078" s="117">
        <v>7.863390666450959E-2</v>
      </c>
      <c r="H2078" s="117">
        <v>2.7763522232899999E-3</v>
      </c>
      <c r="I2078" s="117">
        <v>2.4461122441219597E-2</v>
      </c>
      <c r="J2078" s="117">
        <v>0</v>
      </c>
      <c r="K2078" s="117">
        <v>5.1396431999999999E-2</v>
      </c>
      <c r="L2078" s="116">
        <v>0.38643933834586464</v>
      </c>
      <c r="M2078" s="115">
        <v>0</v>
      </c>
      <c r="N2078" s="114">
        <v>1.3064029E-2</v>
      </c>
      <c r="O2078" s="114">
        <v>1.263072E-2</v>
      </c>
      <c r="P2078" s="114">
        <v>4.3330885E-4</v>
      </c>
      <c r="Q2078" s="114">
        <v>0</v>
      </c>
      <c r="R2078" s="113">
        <v>7.5723743372E-7</v>
      </c>
      <c r="S2078" s="112">
        <v>1.602473499609E-9</v>
      </c>
      <c r="T2078" s="112">
        <v>0</v>
      </c>
      <c r="U2078" s="122">
        <v>1.8025938E-5</v>
      </c>
      <c r="V2078" s="110"/>
      <c r="W2078" s="109"/>
      <c r="X2078" s="76" t="s">
        <v>6885</v>
      </c>
      <c r="Y2078" s="76"/>
      <c r="Z2078" s="76"/>
      <c r="AA2078" s="108"/>
    </row>
    <row r="2079" spans="1:27" ht="14.5" customHeight="1">
      <c r="A2079" s="41" t="s">
        <v>7482</v>
      </c>
      <c r="B2079" s="119" t="s">
        <v>6888</v>
      </c>
      <c r="C2079" s="120" t="s">
        <v>7481</v>
      </c>
      <c r="D2079" s="135" t="s">
        <v>7477</v>
      </c>
      <c r="E2079" s="119" t="s">
        <v>6570</v>
      </c>
      <c r="F2079" s="118" t="s">
        <v>7480</v>
      </c>
      <c r="G2079" s="117">
        <v>7.8687981839275806E-2</v>
      </c>
      <c r="H2079" s="117">
        <v>4.4143685019109999E-3</v>
      </c>
      <c r="I2079" s="117">
        <v>3.1540724337364795E-2</v>
      </c>
      <c r="J2079" s="117">
        <v>0</v>
      </c>
      <c r="K2079" s="117">
        <v>4.2732889000000003E-2</v>
      </c>
      <c r="L2079" s="116">
        <v>0.32129991729323309</v>
      </c>
      <c r="M2079" s="115">
        <v>0</v>
      </c>
      <c r="N2079" s="114">
        <v>1.4069317E-2</v>
      </c>
      <c r="O2079" s="114">
        <v>1.3638314E-2</v>
      </c>
      <c r="P2079" s="114">
        <v>4.3100338000000001E-4</v>
      </c>
      <c r="Q2079" s="114">
        <v>0</v>
      </c>
      <c r="R2079" s="113">
        <v>8.1764471004000007E-7</v>
      </c>
      <c r="S2079" s="112">
        <v>1.5939474194440002E-9</v>
      </c>
      <c r="T2079" s="112">
        <v>0</v>
      </c>
      <c r="U2079" s="122">
        <v>1.8753656999999999E-5</v>
      </c>
      <c r="V2079" s="110"/>
      <c r="W2079" s="109"/>
      <c r="X2079" s="76" t="s">
        <v>6885</v>
      </c>
      <c r="Y2079" s="76"/>
      <c r="Z2079" s="76"/>
      <c r="AA2079" s="108"/>
    </row>
    <row r="2080" spans="1:27" ht="14.5" customHeight="1">
      <c r="A2080" s="41" t="s">
        <v>7479</v>
      </c>
      <c r="B2080" s="119" t="s">
        <v>6888</v>
      </c>
      <c r="C2080" s="120" t="s">
        <v>7478</v>
      </c>
      <c r="D2080" s="135" t="s">
        <v>7477</v>
      </c>
      <c r="E2080" s="119" t="s">
        <v>6570</v>
      </c>
      <c r="F2080" s="118" t="s">
        <v>7476</v>
      </c>
      <c r="G2080" s="117">
        <v>0.67878784042702001</v>
      </c>
      <c r="H2080" s="117">
        <v>1.0281261080759999E-2</v>
      </c>
      <c r="I2080" s="117">
        <v>6.7093159346260006E-2</v>
      </c>
      <c r="J2080" s="117">
        <v>0</v>
      </c>
      <c r="K2080" s="117">
        <v>0.60141341999999998</v>
      </c>
      <c r="L2080" s="116">
        <v>4.5219054135338341</v>
      </c>
      <c r="M2080" s="115">
        <v>0</v>
      </c>
      <c r="N2080" s="114">
        <v>9.1059493000000005E-2</v>
      </c>
      <c r="O2080" s="114">
        <v>8.7253710999999998E-2</v>
      </c>
      <c r="P2080" s="114">
        <v>3.8057821999999998E-3</v>
      </c>
      <c r="Q2080" s="114">
        <v>0</v>
      </c>
      <c r="R2080" s="113">
        <v>5.2310378045000001E-6</v>
      </c>
      <c r="S2080" s="112">
        <v>1.4074638185759999E-8</v>
      </c>
      <c r="T2080" s="112">
        <v>0</v>
      </c>
      <c r="U2080" s="111">
        <v>1.4623870999999999E-4</v>
      </c>
      <c r="V2080" s="110"/>
      <c r="W2080" s="109"/>
      <c r="X2080" s="76" t="s">
        <v>6885</v>
      </c>
      <c r="Y2080" s="76"/>
      <c r="Z2080" s="76"/>
      <c r="AA2080" s="108"/>
    </row>
    <row r="2081" spans="1:27" ht="14.5" customHeight="1">
      <c r="B2081" s="119" t="s">
        <v>6888</v>
      </c>
      <c r="C2081" s="133" t="s">
        <v>7475</v>
      </c>
      <c r="D2081" s="133" t="s">
        <v>7445</v>
      </c>
      <c r="G2081" s="131"/>
      <c r="H2081" s="131"/>
      <c r="I2081" s="131"/>
      <c r="J2081" s="131"/>
      <c r="K2081" s="131"/>
      <c r="L2081" s="131"/>
      <c r="M2081" s="100"/>
      <c r="N2081" s="41"/>
      <c r="O2081" s="41"/>
      <c r="V2081" s="130"/>
      <c r="W2081" s="105"/>
      <c r="X2081" s="76"/>
      <c r="Y2081" s="76"/>
      <c r="Z2081" s="76"/>
      <c r="AA2081" s="108"/>
    </row>
    <row r="2082" spans="1:27" ht="14.5" customHeight="1">
      <c r="A2082" s="41" t="s">
        <v>7474</v>
      </c>
      <c r="B2082" s="119" t="s">
        <v>6888</v>
      </c>
      <c r="C2082" s="120" t="s">
        <v>7473</v>
      </c>
      <c r="D2082" s="135" t="s">
        <v>7445</v>
      </c>
      <c r="E2082" s="119" t="s">
        <v>6570</v>
      </c>
      <c r="F2082" s="118" t="s">
        <v>7472</v>
      </c>
      <c r="G2082" s="117">
        <v>0.84985608253764888</v>
      </c>
      <c r="H2082" s="117">
        <v>4.5325722324809997E-2</v>
      </c>
      <c r="I2082" s="117">
        <v>0.35782082021283895</v>
      </c>
      <c r="J2082" s="117">
        <v>0</v>
      </c>
      <c r="K2082" s="117">
        <v>0.44670954000000002</v>
      </c>
      <c r="L2082" s="116">
        <v>3.3587183458646614</v>
      </c>
      <c r="M2082" s="115">
        <v>0</v>
      </c>
      <c r="N2082" s="114">
        <v>0.15568401000000001</v>
      </c>
      <c r="O2082" s="114">
        <v>0.15102331999999999</v>
      </c>
      <c r="P2082" s="114">
        <v>4.6606807999999998E-3</v>
      </c>
      <c r="Q2082" s="114">
        <v>0</v>
      </c>
      <c r="R2082" s="113">
        <v>9.0541561518999991E-6</v>
      </c>
      <c r="S2082" s="112">
        <v>1.7236245371949999E-8</v>
      </c>
      <c r="T2082" s="112">
        <v>0</v>
      </c>
      <c r="U2082" s="111">
        <v>2.0337403E-4</v>
      </c>
      <c r="V2082" s="110"/>
      <c r="W2082" s="109"/>
      <c r="X2082" s="76" t="s">
        <v>6885</v>
      </c>
      <c r="Y2082" s="76"/>
      <c r="Z2082" s="76"/>
      <c r="AA2082" s="108"/>
    </row>
    <row r="2083" spans="1:27" ht="14.5" customHeight="1">
      <c r="A2083" s="41" t="s">
        <v>7471</v>
      </c>
      <c r="B2083" s="119" t="s">
        <v>6888</v>
      </c>
      <c r="C2083" s="120" t="s">
        <v>7470</v>
      </c>
      <c r="D2083" s="135" t="s">
        <v>7445</v>
      </c>
      <c r="E2083" s="119" t="s">
        <v>6570</v>
      </c>
      <c r="F2083" s="118" t="s">
        <v>7469</v>
      </c>
      <c r="G2083" s="117">
        <v>0.75366953743043696</v>
      </c>
      <c r="H2083" s="117">
        <v>2.8110664146179999E-2</v>
      </c>
      <c r="I2083" s="117">
        <v>0.32352247328425698</v>
      </c>
      <c r="J2083" s="117">
        <v>0</v>
      </c>
      <c r="K2083" s="117">
        <v>0.40203640000000002</v>
      </c>
      <c r="L2083" s="116">
        <v>3.02283007518797</v>
      </c>
      <c r="M2083" s="115">
        <v>0</v>
      </c>
      <c r="N2083" s="114">
        <v>0.14320873000000001</v>
      </c>
      <c r="O2083" s="114">
        <v>0.1390248</v>
      </c>
      <c r="P2083" s="114">
        <v>4.1839373000000001E-3</v>
      </c>
      <c r="Q2083" s="114">
        <v>0</v>
      </c>
      <c r="R2083" s="113">
        <v>8.3348198194000005E-6</v>
      </c>
      <c r="S2083" s="112">
        <v>1.54731408965E-8</v>
      </c>
      <c r="T2083" s="112">
        <v>0</v>
      </c>
      <c r="U2083" s="111">
        <v>1.8035423999999999E-4</v>
      </c>
      <c r="V2083" s="110"/>
      <c r="W2083" s="109"/>
      <c r="X2083" s="76" t="s">
        <v>6885</v>
      </c>
      <c r="Y2083" s="76"/>
      <c r="Z2083" s="76"/>
      <c r="AA2083" s="108"/>
    </row>
    <row r="2084" spans="1:27" ht="14.5" customHeight="1">
      <c r="A2084" s="41" t="s">
        <v>7468</v>
      </c>
      <c r="B2084" s="119" t="s">
        <v>6888</v>
      </c>
      <c r="C2084" s="120" t="s">
        <v>7467</v>
      </c>
      <c r="D2084" s="135" t="s">
        <v>7445</v>
      </c>
      <c r="E2084" s="119" t="s">
        <v>6570</v>
      </c>
      <c r="F2084" s="118" t="s">
        <v>7466</v>
      </c>
      <c r="G2084" s="117">
        <v>0.39515374709669204</v>
      </c>
      <c r="H2084" s="117">
        <v>1.5057410166079999E-2</v>
      </c>
      <c r="I2084" s="117">
        <v>0.12332785693061199</v>
      </c>
      <c r="J2084" s="117">
        <v>0</v>
      </c>
      <c r="K2084" s="117">
        <v>0.25676848000000002</v>
      </c>
      <c r="L2084" s="116">
        <v>1.9305900751879699</v>
      </c>
      <c r="M2084" s="115">
        <v>0</v>
      </c>
      <c r="N2084" s="114">
        <v>6.5930801999999997E-2</v>
      </c>
      <c r="O2084" s="114">
        <v>6.3747369999999998E-2</v>
      </c>
      <c r="P2084" s="114">
        <v>2.1834323E-3</v>
      </c>
      <c r="Q2084" s="114">
        <v>0</v>
      </c>
      <c r="R2084" s="113">
        <v>3.8217847965E-6</v>
      </c>
      <c r="S2084" s="112">
        <v>8.0748234201399995E-9</v>
      </c>
      <c r="T2084" s="112">
        <v>0</v>
      </c>
      <c r="U2084" s="122">
        <v>9.1157646999999998E-5</v>
      </c>
      <c r="V2084" s="110"/>
      <c r="W2084" s="109"/>
      <c r="X2084" s="76" t="s">
        <v>6885</v>
      </c>
      <c r="Y2084" s="76"/>
      <c r="Z2084" s="76"/>
      <c r="AA2084" s="108"/>
    </row>
    <row r="2085" spans="1:27" ht="14.5" customHeight="1">
      <c r="A2085" s="41" t="s">
        <v>7465</v>
      </c>
      <c r="B2085" s="119" t="s">
        <v>6888</v>
      </c>
      <c r="C2085" s="120" t="s">
        <v>7464</v>
      </c>
      <c r="D2085" s="135" t="s">
        <v>7445</v>
      </c>
      <c r="E2085" s="119" t="s">
        <v>6570</v>
      </c>
      <c r="F2085" s="118" t="s">
        <v>7463</v>
      </c>
      <c r="G2085" s="117">
        <v>0.56110915863728095</v>
      </c>
      <c r="H2085" s="117">
        <v>2.1888311564750001E-2</v>
      </c>
      <c r="I2085" s="117">
        <v>0.13800866707253098</v>
      </c>
      <c r="J2085" s="117">
        <v>0</v>
      </c>
      <c r="K2085" s="117">
        <v>0.40121217999999997</v>
      </c>
      <c r="L2085" s="116">
        <v>3.0166329323308267</v>
      </c>
      <c r="M2085" s="115">
        <v>0</v>
      </c>
      <c r="N2085" s="114">
        <v>8.6395277000000006E-2</v>
      </c>
      <c r="O2085" s="114">
        <v>8.3300463000000005E-2</v>
      </c>
      <c r="P2085" s="114">
        <v>3.0948139E-3</v>
      </c>
      <c r="Q2085" s="114">
        <v>0</v>
      </c>
      <c r="R2085" s="113">
        <v>4.9940324837E-6</v>
      </c>
      <c r="S2085" s="112">
        <v>1.144531754242E-8</v>
      </c>
      <c r="T2085" s="112">
        <v>0</v>
      </c>
      <c r="U2085" s="111">
        <v>1.2689765999999999E-4</v>
      </c>
      <c r="V2085" s="110"/>
      <c r="W2085" s="109"/>
      <c r="X2085" s="76" t="s">
        <v>6885</v>
      </c>
      <c r="Y2085" s="76"/>
      <c r="Z2085" s="76"/>
      <c r="AA2085" s="108"/>
    </row>
    <row r="2086" spans="1:27" ht="14.5" customHeight="1">
      <c r="A2086" s="41" t="s">
        <v>7462</v>
      </c>
      <c r="B2086" s="119" t="s">
        <v>6888</v>
      </c>
      <c r="C2086" s="120" t="s">
        <v>7461</v>
      </c>
      <c r="D2086" s="135" t="s">
        <v>7445</v>
      </c>
      <c r="E2086" s="119" t="s">
        <v>6570</v>
      </c>
      <c r="F2086" s="118" t="s">
        <v>7460</v>
      </c>
      <c r="G2086" s="117">
        <v>0.56596683395691993</v>
      </c>
      <c r="H2086" s="117">
        <v>3.301455273896E-2</v>
      </c>
      <c r="I2086" s="117">
        <v>0.22554309121795998</v>
      </c>
      <c r="J2086" s="117">
        <v>0</v>
      </c>
      <c r="K2086" s="117">
        <v>0.30740919</v>
      </c>
      <c r="L2086" s="116">
        <v>2.3113472932330827</v>
      </c>
      <c r="M2086" s="115">
        <v>0</v>
      </c>
      <c r="N2086" s="114">
        <v>0.10013991</v>
      </c>
      <c r="O2086" s="114">
        <v>9.7052484999999994E-2</v>
      </c>
      <c r="P2086" s="114">
        <v>3.0874228000000001E-3</v>
      </c>
      <c r="Q2086" s="114">
        <v>0</v>
      </c>
      <c r="R2086" s="113">
        <v>5.8184942771999995E-6</v>
      </c>
      <c r="S2086" s="112">
        <v>1.1417983688070001E-8</v>
      </c>
      <c r="T2086" s="112">
        <v>0</v>
      </c>
      <c r="U2086" s="111">
        <v>1.3449322E-4</v>
      </c>
      <c r="V2086" s="110"/>
      <c r="W2086" s="109"/>
      <c r="X2086" s="76" t="s">
        <v>6885</v>
      </c>
      <c r="Y2086" s="76"/>
      <c r="Z2086" s="76"/>
      <c r="AA2086" s="108"/>
    </row>
    <row r="2087" spans="1:27" ht="14.5" customHeight="1">
      <c r="A2087" s="41" t="s">
        <v>7459</v>
      </c>
      <c r="B2087" s="119" t="s">
        <v>6888</v>
      </c>
      <c r="C2087" s="120" t="s">
        <v>7458</v>
      </c>
      <c r="D2087" s="135" t="s">
        <v>7445</v>
      </c>
      <c r="E2087" s="119" t="s">
        <v>6570</v>
      </c>
      <c r="F2087" s="118" t="s">
        <v>7457</v>
      </c>
      <c r="G2087" s="117">
        <v>0.50919851014804696</v>
      </c>
      <c r="H2087" s="117">
        <v>2.1796761473299998E-2</v>
      </c>
      <c r="I2087" s="117">
        <v>0.13554502867474699</v>
      </c>
      <c r="J2087" s="117">
        <v>0</v>
      </c>
      <c r="K2087" s="117">
        <v>0.35185672000000001</v>
      </c>
      <c r="L2087" s="116">
        <v>2.6455392481203006</v>
      </c>
      <c r="M2087" s="115">
        <v>0</v>
      </c>
      <c r="N2087" s="114">
        <v>7.9781094999999996E-2</v>
      </c>
      <c r="O2087" s="114">
        <v>7.6978659000000005E-2</v>
      </c>
      <c r="P2087" s="114">
        <v>2.8024363999999999E-3</v>
      </c>
      <c r="Q2087" s="114">
        <v>0</v>
      </c>
      <c r="R2087" s="113">
        <v>4.6150274761999997E-6</v>
      </c>
      <c r="S2087" s="112">
        <v>1.0364039873749999E-8</v>
      </c>
      <c r="T2087" s="112">
        <v>0</v>
      </c>
      <c r="U2087" s="111">
        <v>1.159856E-4</v>
      </c>
      <c r="V2087" s="110"/>
      <c r="W2087" s="109"/>
      <c r="X2087" s="76" t="s">
        <v>6885</v>
      </c>
      <c r="Y2087" s="76"/>
      <c r="Z2087" s="76"/>
      <c r="AA2087" s="108"/>
    </row>
    <row r="2088" spans="1:27" ht="14.5" customHeight="1">
      <c r="A2088" s="41" t="s">
        <v>7456</v>
      </c>
      <c r="B2088" s="119" t="s">
        <v>6888</v>
      </c>
      <c r="C2088" s="120" t="s">
        <v>7455</v>
      </c>
      <c r="D2088" s="135" t="s">
        <v>7445</v>
      </c>
      <c r="E2088" s="119" t="s">
        <v>6570</v>
      </c>
      <c r="F2088" s="118" t="s">
        <v>7454</v>
      </c>
      <c r="G2088" s="117">
        <v>0.25394587449642403</v>
      </c>
      <c r="H2088" s="117">
        <v>1.4037313796839999E-2</v>
      </c>
      <c r="I2088" s="117">
        <v>8.9199820699584001E-2</v>
      </c>
      <c r="J2088" s="117">
        <v>0</v>
      </c>
      <c r="K2088" s="117">
        <v>0.15070874000000001</v>
      </c>
      <c r="L2088" s="116">
        <v>1.1331484210526315</v>
      </c>
      <c r="M2088" s="115">
        <v>0</v>
      </c>
      <c r="N2088" s="114">
        <v>4.2768915999999997E-2</v>
      </c>
      <c r="O2088" s="114">
        <v>4.1384035E-2</v>
      </c>
      <c r="P2088" s="114">
        <v>1.3848808000000001E-3</v>
      </c>
      <c r="Q2088" s="114">
        <v>0</v>
      </c>
      <c r="R2088" s="113">
        <v>2.4810573203999999E-6</v>
      </c>
      <c r="S2088" s="112">
        <v>5.1216006758569996E-9</v>
      </c>
      <c r="T2088" s="112">
        <v>0</v>
      </c>
      <c r="U2088" s="122">
        <v>5.9369140999999999E-5</v>
      </c>
      <c r="V2088" s="110"/>
      <c r="W2088" s="109"/>
      <c r="X2088" s="76" t="s">
        <v>6885</v>
      </c>
      <c r="Y2088" s="76"/>
      <c r="Z2088" s="76"/>
      <c r="AA2088" s="108"/>
    </row>
    <row r="2089" spans="1:27" ht="14.5" customHeight="1">
      <c r="A2089" s="41" t="s">
        <v>7453</v>
      </c>
      <c r="B2089" s="119" t="s">
        <v>6888</v>
      </c>
      <c r="C2089" s="120" t="s">
        <v>7452</v>
      </c>
      <c r="D2089" s="135" t="s">
        <v>7445</v>
      </c>
      <c r="E2089" s="119" t="s">
        <v>6570</v>
      </c>
      <c r="F2089" s="118" t="s">
        <v>7451</v>
      </c>
      <c r="G2089" s="117">
        <v>1.4803231938538159</v>
      </c>
      <c r="H2089" s="117">
        <v>5.922066684749E-2</v>
      </c>
      <c r="I2089" s="117">
        <v>0.75971959700632596</v>
      </c>
      <c r="J2089" s="117">
        <v>0</v>
      </c>
      <c r="K2089" s="117">
        <v>0.66138293000000004</v>
      </c>
      <c r="L2089" s="116">
        <v>4.9728039849624057</v>
      </c>
      <c r="M2089" s="115">
        <v>0</v>
      </c>
      <c r="N2089" s="114">
        <v>0.30352873000000002</v>
      </c>
      <c r="O2089" s="114">
        <v>0.29531711999999999</v>
      </c>
      <c r="P2089" s="114">
        <v>8.2116105000000009E-3</v>
      </c>
      <c r="Q2089" s="114">
        <v>0</v>
      </c>
      <c r="R2089" s="113">
        <v>1.7704863727399999E-5</v>
      </c>
      <c r="S2089" s="112">
        <v>3.0368381719500004E-8</v>
      </c>
      <c r="T2089" s="112">
        <v>0</v>
      </c>
      <c r="U2089" s="111">
        <v>3.6289824999999998E-4</v>
      </c>
      <c r="V2089" s="110"/>
      <c r="W2089" s="109"/>
      <c r="X2089" s="76" t="s">
        <v>6885</v>
      </c>
      <c r="Y2089" s="76"/>
      <c r="Z2089" s="76"/>
      <c r="AA2089" s="108"/>
    </row>
    <row r="2090" spans="1:27" ht="14.5" customHeight="1">
      <c r="A2090" s="41" t="s">
        <v>7450</v>
      </c>
      <c r="B2090" s="119" t="s">
        <v>6888</v>
      </c>
      <c r="C2090" s="120" t="s">
        <v>7449</v>
      </c>
      <c r="D2090" s="135" t="s">
        <v>7445</v>
      </c>
      <c r="E2090" s="119" t="s">
        <v>6570</v>
      </c>
      <c r="F2090" s="118" t="s">
        <v>7448</v>
      </c>
      <c r="G2090" s="117">
        <v>0.70422370246301091</v>
      </c>
      <c r="H2090" s="117">
        <v>2.9429646638810002E-2</v>
      </c>
      <c r="I2090" s="117">
        <v>0.303786555824201</v>
      </c>
      <c r="J2090" s="117">
        <v>0</v>
      </c>
      <c r="K2090" s="117">
        <v>0.37100749999999999</v>
      </c>
      <c r="L2090" s="116">
        <v>2.7895300751879697</v>
      </c>
      <c r="M2090" s="115">
        <v>0</v>
      </c>
      <c r="N2090" s="114">
        <v>0.13239522000000001</v>
      </c>
      <c r="O2090" s="114">
        <v>0.12851106000000001</v>
      </c>
      <c r="P2090" s="114">
        <v>3.8841597000000001E-3</v>
      </c>
      <c r="Q2090" s="114">
        <v>0</v>
      </c>
      <c r="R2090" s="113">
        <v>7.7044998188000002E-6</v>
      </c>
      <c r="S2090" s="112">
        <v>1.436449605905E-8</v>
      </c>
      <c r="T2090" s="112">
        <v>0</v>
      </c>
      <c r="U2090" s="111">
        <v>1.6814525999999999E-4</v>
      </c>
      <c r="V2090" s="110"/>
      <c r="W2090" s="109"/>
      <c r="X2090" s="76" t="s">
        <v>6885</v>
      </c>
      <c r="Y2090" s="76"/>
      <c r="Z2090" s="76"/>
      <c r="AA2090" s="108"/>
    </row>
    <row r="2091" spans="1:27" ht="14.5" customHeight="1">
      <c r="A2091" s="41" t="s">
        <v>7447</v>
      </c>
      <c r="B2091" s="119" t="s">
        <v>6888</v>
      </c>
      <c r="C2091" s="120" t="s">
        <v>7446</v>
      </c>
      <c r="D2091" s="135" t="s">
        <v>7445</v>
      </c>
      <c r="E2091" s="119" t="s">
        <v>6570</v>
      </c>
      <c r="F2091" s="118" t="s">
        <v>7444</v>
      </c>
      <c r="G2091" s="117">
        <v>0.79303768855586698</v>
      </c>
      <c r="H2091" s="117">
        <v>3.263571987701E-2</v>
      </c>
      <c r="I2091" s="117">
        <v>0.31970219867885702</v>
      </c>
      <c r="J2091" s="117">
        <v>0</v>
      </c>
      <c r="K2091" s="117">
        <v>0.44069976999999999</v>
      </c>
      <c r="L2091" s="116">
        <v>3.3135321052631577</v>
      </c>
      <c r="M2091" s="115">
        <v>0</v>
      </c>
      <c r="N2091" s="114">
        <v>0.14588287</v>
      </c>
      <c r="O2091" s="114">
        <v>0.14149248</v>
      </c>
      <c r="P2091" s="114">
        <v>4.3903850999999997E-3</v>
      </c>
      <c r="Q2091" s="114">
        <v>0</v>
      </c>
      <c r="R2091" s="113">
        <v>8.4827626590000005E-6</v>
      </c>
      <c r="S2091" s="112">
        <v>1.6236631395210002E-8</v>
      </c>
      <c r="T2091" s="112">
        <v>0</v>
      </c>
      <c r="U2091" s="111">
        <v>1.8857594999999999E-4</v>
      </c>
      <c r="V2091" s="110"/>
      <c r="W2091" s="109"/>
      <c r="X2091" s="76" t="s">
        <v>6885</v>
      </c>
      <c r="Y2091" s="76"/>
      <c r="Z2091" s="76"/>
      <c r="AA2091" s="108"/>
    </row>
    <row r="2092" spans="1:27" ht="14.5" customHeight="1">
      <c r="B2092" s="119" t="s">
        <v>6888</v>
      </c>
      <c r="C2092" s="133" t="s">
        <v>7443</v>
      </c>
      <c r="D2092" s="133" t="s">
        <v>7422</v>
      </c>
      <c r="G2092" s="131"/>
      <c r="H2092" s="131"/>
      <c r="I2092" s="131"/>
      <c r="J2092" s="131"/>
      <c r="K2092" s="131"/>
      <c r="L2092" s="131"/>
      <c r="M2092" s="100"/>
      <c r="N2092" s="41"/>
      <c r="O2092" s="41"/>
      <c r="V2092" s="130"/>
      <c r="W2092" s="105"/>
      <c r="X2092" s="76"/>
      <c r="Y2092" s="76"/>
      <c r="Z2092" s="76"/>
      <c r="AA2092" s="108"/>
    </row>
    <row r="2093" spans="1:27" ht="14.5" customHeight="1">
      <c r="A2093" s="41" t="s">
        <v>7442</v>
      </c>
      <c r="B2093" s="119" t="s">
        <v>6888</v>
      </c>
      <c r="C2093" s="120" t="s">
        <v>7441</v>
      </c>
      <c r="D2093" s="135" t="s">
        <v>7422</v>
      </c>
      <c r="E2093" s="119" t="s">
        <v>6570</v>
      </c>
      <c r="F2093" s="118" t="s">
        <v>7440</v>
      </c>
      <c r="G2093" s="117">
        <v>0.27920885970016401</v>
      </c>
      <c r="H2093" s="117">
        <v>1.8937418247429998E-2</v>
      </c>
      <c r="I2093" s="117">
        <v>0.100427651452734</v>
      </c>
      <c r="J2093" s="117">
        <v>0</v>
      </c>
      <c r="K2093" s="117">
        <v>0.15984379000000001</v>
      </c>
      <c r="L2093" s="116">
        <v>1.2018330075187971</v>
      </c>
      <c r="M2093" s="115">
        <v>0</v>
      </c>
      <c r="N2093" s="114">
        <v>4.6541447999999999E-2</v>
      </c>
      <c r="O2093" s="114">
        <v>4.5029043999999997E-2</v>
      </c>
      <c r="P2093" s="114">
        <v>1.5124048E-3</v>
      </c>
      <c r="Q2093" s="114">
        <v>0</v>
      </c>
      <c r="R2093" s="113">
        <v>2.6995830311000002E-6</v>
      </c>
      <c r="S2093" s="112">
        <v>5.5932130102270006E-9</v>
      </c>
      <c r="T2093" s="112">
        <v>0</v>
      </c>
      <c r="U2093" s="122">
        <v>6.5758662E-5</v>
      </c>
      <c r="V2093" s="110"/>
      <c r="W2093" s="109"/>
      <c r="X2093" s="76" t="s">
        <v>6885</v>
      </c>
      <c r="Y2093" s="76"/>
      <c r="Z2093" s="76"/>
      <c r="AA2093" s="108"/>
    </row>
    <row r="2094" spans="1:27" ht="14.5" customHeight="1">
      <c r="A2094" s="41" t="s">
        <v>7439</v>
      </c>
      <c r="B2094" s="119" t="s">
        <v>6888</v>
      </c>
      <c r="C2094" s="120" t="s">
        <v>7438</v>
      </c>
      <c r="D2094" s="135" t="s">
        <v>7422</v>
      </c>
      <c r="E2094" s="119" t="s">
        <v>6570</v>
      </c>
      <c r="F2094" s="118" t="s">
        <v>7437</v>
      </c>
      <c r="G2094" s="117">
        <v>0.236214399489101</v>
      </c>
      <c r="H2094" s="117">
        <v>2.1276742260489999E-2</v>
      </c>
      <c r="I2094" s="117">
        <v>0.106559307228611</v>
      </c>
      <c r="J2094" s="117">
        <v>0</v>
      </c>
      <c r="K2094" s="117">
        <v>0.10837835</v>
      </c>
      <c r="L2094" s="116">
        <v>0.81487481203007517</v>
      </c>
      <c r="M2094" s="115">
        <v>0</v>
      </c>
      <c r="N2094" s="114">
        <v>4.1724417E-2</v>
      </c>
      <c r="O2094" s="114">
        <v>4.0465288000000002E-2</v>
      </c>
      <c r="P2094" s="114">
        <v>1.2591286E-3</v>
      </c>
      <c r="Q2094" s="114">
        <v>0</v>
      </c>
      <c r="R2094" s="113">
        <v>2.4259764706000002E-6</v>
      </c>
      <c r="S2094" s="112">
        <v>4.6565408179210003E-9</v>
      </c>
      <c r="T2094" s="112">
        <v>0</v>
      </c>
      <c r="U2094" s="122">
        <v>5.7281209000000001E-5</v>
      </c>
      <c r="V2094" s="110"/>
      <c r="W2094" s="109"/>
      <c r="X2094" s="76" t="s">
        <v>6885</v>
      </c>
      <c r="Y2094" s="76"/>
      <c r="Z2094" s="76"/>
      <c r="AA2094" s="108"/>
    </row>
    <row r="2095" spans="1:27" ht="14.5" customHeight="1">
      <c r="A2095" s="41" t="s">
        <v>7436</v>
      </c>
      <c r="B2095" s="119" t="s">
        <v>6888</v>
      </c>
      <c r="C2095" s="120" t="s">
        <v>7435</v>
      </c>
      <c r="D2095" s="135" t="s">
        <v>7422</v>
      </c>
      <c r="E2095" s="119" t="s">
        <v>6570</v>
      </c>
      <c r="F2095" s="118" t="s">
        <v>7434</v>
      </c>
      <c r="G2095" s="117">
        <v>0.37252165060394299</v>
      </c>
      <c r="H2095" s="117">
        <v>2.397951380215E-2</v>
      </c>
      <c r="I2095" s="117">
        <v>0.132841536801793</v>
      </c>
      <c r="J2095" s="117">
        <v>0</v>
      </c>
      <c r="K2095" s="117">
        <v>0.21570059999999999</v>
      </c>
      <c r="L2095" s="116">
        <v>1.6218090225563908</v>
      </c>
      <c r="M2095" s="115">
        <v>0</v>
      </c>
      <c r="N2095" s="114">
        <v>6.2092147E-2</v>
      </c>
      <c r="O2095" s="114">
        <v>6.0072899999999999E-2</v>
      </c>
      <c r="P2095" s="114">
        <v>2.0192472000000001E-3</v>
      </c>
      <c r="Q2095" s="114">
        <v>0</v>
      </c>
      <c r="R2095" s="113">
        <v>3.6014927401000004E-6</v>
      </c>
      <c r="S2095" s="112">
        <v>7.46763016839E-9</v>
      </c>
      <c r="T2095" s="112">
        <v>0</v>
      </c>
      <c r="U2095" s="122">
        <v>8.7425314999999999E-5</v>
      </c>
      <c r="V2095" s="110"/>
      <c r="W2095" s="109"/>
      <c r="X2095" s="76" t="s">
        <v>6885</v>
      </c>
      <c r="Y2095" s="76"/>
      <c r="Z2095" s="76"/>
      <c r="AA2095" s="108"/>
    </row>
    <row r="2096" spans="1:27" ht="14.5" customHeight="1">
      <c r="A2096" s="41" t="s">
        <v>7433</v>
      </c>
      <c r="B2096" s="119" t="s">
        <v>6888</v>
      </c>
      <c r="C2096" s="120" t="s">
        <v>7432</v>
      </c>
      <c r="D2096" s="135" t="s">
        <v>7422</v>
      </c>
      <c r="E2096" s="119" t="s">
        <v>6570</v>
      </c>
      <c r="F2096" s="118" t="s">
        <v>7431</v>
      </c>
      <c r="G2096" s="117">
        <v>0.25828203468792599</v>
      </c>
      <c r="H2096" s="117">
        <v>1.8182594791920002E-2</v>
      </c>
      <c r="I2096" s="117">
        <v>0.109855099896006</v>
      </c>
      <c r="J2096" s="117">
        <v>0</v>
      </c>
      <c r="K2096" s="117">
        <v>0.13024433999999999</v>
      </c>
      <c r="L2096" s="116">
        <v>0.9792807518796991</v>
      </c>
      <c r="M2096" s="115">
        <v>0</v>
      </c>
      <c r="N2096" s="114">
        <v>4.5668100000000003E-2</v>
      </c>
      <c r="O2096" s="114">
        <v>4.4277464000000002E-2</v>
      </c>
      <c r="P2096" s="114">
        <v>1.3906362000000001E-3</v>
      </c>
      <c r="Q2096" s="114">
        <v>0</v>
      </c>
      <c r="R2096" s="113">
        <v>2.6545242445000002E-6</v>
      </c>
      <c r="S2096" s="112">
        <v>5.1428853949790004E-9</v>
      </c>
      <c r="T2096" s="112">
        <v>0</v>
      </c>
      <c r="U2096" s="122">
        <v>6.1674768999999996E-5</v>
      </c>
      <c r="V2096" s="110"/>
      <c r="W2096" s="109"/>
      <c r="X2096" s="76" t="s">
        <v>6885</v>
      </c>
      <c r="Y2096" s="76"/>
      <c r="Z2096" s="76"/>
      <c r="AA2096" s="108"/>
    </row>
    <row r="2097" spans="1:27" ht="14.5" customHeight="1">
      <c r="A2097" s="41" t="s">
        <v>7430</v>
      </c>
      <c r="B2097" s="119" t="s">
        <v>6888</v>
      </c>
      <c r="C2097" s="120" t="s">
        <v>7429</v>
      </c>
      <c r="D2097" s="135" t="s">
        <v>7422</v>
      </c>
      <c r="E2097" s="119" t="s">
        <v>6570</v>
      </c>
      <c r="F2097" s="118" t="s">
        <v>7428</v>
      </c>
      <c r="G2097" s="117">
        <v>0.29015230609354203</v>
      </c>
      <c r="H2097" s="117">
        <v>2.1277130899849998E-2</v>
      </c>
      <c r="I2097" s="117">
        <v>0.114597025193692</v>
      </c>
      <c r="J2097" s="117">
        <v>0</v>
      </c>
      <c r="K2097" s="117">
        <v>0.15427815</v>
      </c>
      <c r="L2097" s="116">
        <v>1.1599860902255639</v>
      </c>
      <c r="M2097" s="115">
        <v>0</v>
      </c>
      <c r="N2097" s="114">
        <v>4.9810044999999997E-2</v>
      </c>
      <c r="O2097" s="114">
        <v>4.8243610999999999E-2</v>
      </c>
      <c r="P2097" s="114">
        <v>1.5664342000000001E-3</v>
      </c>
      <c r="Q2097" s="114">
        <v>0</v>
      </c>
      <c r="R2097" s="113">
        <v>2.8923028285000001E-6</v>
      </c>
      <c r="S2097" s="112">
        <v>5.7930260289350005E-9</v>
      </c>
      <c r="T2097" s="112">
        <v>0</v>
      </c>
      <c r="U2097" s="122">
        <v>6.9119363999999996E-5</v>
      </c>
      <c r="V2097" s="110"/>
      <c r="W2097" s="109"/>
      <c r="X2097" s="76" t="s">
        <v>6885</v>
      </c>
      <c r="Y2097" s="76"/>
      <c r="Z2097" s="76"/>
      <c r="AA2097" s="108"/>
    </row>
    <row r="2098" spans="1:27" ht="14.5" customHeight="1">
      <c r="A2098" s="41" t="s">
        <v>7427</v>
      </c>
      <c r="B2098" s="119" t="s">
        <v>6888</v>
      </c>
      <c r="C2098" s="120" t="s">
        <v>7426</v>
      </c>
      <c r="D2098" s="135" t="s">
        <v>7422</v>
      </c>
      <c r="E2098" s="119" t="s">
        <v>6570</v>
      </c>
      <c r="F2098" s="118" t="s">
        <v>7425</v>
      </c>
      <c r="G2098" s="117">
        <v>0.441090842677344</v>
      </c>
      <c r="H2098" s="117">
        <v>1.8074905252599999E-2</v>
      </c>
      <c r="I2098" s="117">
        <v>0.16086401742474399</v>
      </c>
      <c r="J2098" s="117">
        <v>0</v>
      </c>
      <c r="K2098" s="117">
        <v>0.26215191999999998</v>
      </c>
      <c r="L2098" s="116">
        <v>1.9710670676691726</v>
      </c>
      <c r="M2098" s="115">
        <v>0</v>
      </c>
      <c r="N2098" s="114">
        <v>7.7508289999999994E-2</v>
      </c>
      <c r="O2098" s="114">
        <v>7.5075644999999996E-2</v>
      </c>
      <c r="P2098" s="114">
        <v>2.4326446000000001E-3</v>
      </c>
      <c r="Q2098" s="114">
        <v>0</v>
      </c>
      <c r="R2098" s="113">
        <v>4.5009379709000003E-6</v>
      </c>
      <c r="S2098" s="112">
        <v>8.9964666166299995E-9</v>
      </c>
      <c r="T2098" s="112">
        <v>0</v>
      </c>
      <c r="U2098" s="111">
        <v>1.0332705E-4</v>
      </c>
      <c r="V2098" s="110"/>
      <c r="W2098" s="109"/>
      <c r="X2098" s="76" t="s">
        <v>6885</v>
      </c>
      <c r="Y2098" s="76"/>
      <c r="Z2098" s="76"/>
      <c r="AA2098" s="108"/>
    </row>
    <row r="2099" spans="1:27" ht="14.5" customHeight="1">
      <c r="A2099" s="41" t="s">
        <v>7424</v>
      </c>
      <c r="B2099" s="119" t="s">
        <v>6888</v>
      </c>
      <c r="C2099" s="120" t="s">
        <v>7423</v>
      </c>
      <c r="D2099" s="135" t="s">
        <v>7422</v>
      </c>
      <c r="E2099" s="119" t="s">
        <v>6570</v>
      </c>
      <c r="F2099" s="118" t="s">
        <v>7421</v>
      </c>
      <c r="G2099" s="117">
        <v>0.52679202242051204</v>
      </c>
      <c r="H2099" s="117">
        <v>2.026133910524E-2</v>
      </c>
      <c r="I2099" s="117">
        <v>0.20053745331527201</v>
      </c>
      <c r="J2099" s="117">
        <v>0</v>
      </c>
      <c r="K2099" s="117">
        <v>0.30599323</v>
      </c>
      <c r="L2099" s="116">
        <v>2.3007009774436091</v>
      </c>
      <c r="M2099" s="115">
        <v>0</v>
      </c>
      <c r="N2099" s="114">
        <v>9.4606929000000006E-2</v>
      </c>
      <c r="O2099" s="114">
        <v>9.1695280000000004E-2</v>
      </c>
      <c r="P2099" s="114">
        <v>2.9116488E-3</v>
      </c>
      <c r="Q2099" s="114">
        <v>0</v>
      </c>
      <c r="R2099" s="113">
        <v>5.4973189735000001E-6</v>
      </c>
      <c r="S2099" s="112">
        <v>1.0767931803629998E-8</v>
      </c>
      <c r="T2099" s="112">
        <v>0</v>
      </c>
      <c r="U2099" s="111">
        <v>1.2393973999999999E-4</v>
      </c>
      <c r="V2099" s="110"/>
      <c r="W2099" s="109"/>
      <c r="X2099" s="76" t="s">
        <v>6885</v>
      </c>
      <c r="Y2099" s="76"/>
      <c r="Z2099" s="76"/>
      <c r="AA2099" s="108"/>
    </row>
    <row r="2100" spans="1:27" ht="14.5" customHeight="1">
      <c r="B2100" s="119" t="s">
        <v>6888</v>
      </c>
      <c r="C2100" s="133" t="s">
        <v>7420</v>
      </c>
      <c r="D2100" s="133" t="s">
        <v>7348</v>
      </c>
      <c r="G2100" s="131"/>
      <c r="H2100" s="131"/>
      <c r="I2100" s="131"/>
      <c r="J2100" s="131"/>
      <c r="K2100" s="131"/>
      <c r="L2100" s="131"/>
      <c r="M2100" s="100"/>
      <c r="N2100" s="41"/>
      <c r="O2100" s="41"/>
      <c r="V2100" s="130"/>
      <c r="W2100" s="105"/>
      <c r="X2100" s="76"/>
      <c r="Y2100" s="76"/>
      <c r="Z2100" s="76"/>
      <c r="AA2100" s="108"/>
    </row>
    <row r="2101" spans="1:27" ht="14.5" customHeight="1">
      <c r="A2101" s="41" t="s">
        <v>7419</v>
      </c>
      <c r="B2101" s="119" t="s">
        <v>6888</v>
      </c>
      <c r="C2101" s="120" t="s">
        <v>7418</v>
      </c>
      <c r="D2101" s="135" t="s">
        <v>7348</v>
      </c>
      <c r="E2101" s="119" t="s">
        <v>6570</v>
      </c>
      <c r="F2101" s="118" t="s">
        <v>7417</v>
      </c>
      <c r="G2101" s="117">
        <v>0.217936010684461</v>
      </c>
      <c r="H2101" s="117">
        <v>3.0239732875599998E-3</v>
      </c>
      <c r="I2101" s="117">
        <v>2.9217007396901001E-2</v>
      </c>
      <c r="J2101" s="117">
        <v>0</v>
      </c>
      <c r="K2101" s="117">
        <v>0.18569503000000001</v>
      </c>
      <c r="L2101" s="116">
        <v>1.3962032330827068</v>
      </c>
      <c r="M2101" s="115">
        <v>0</v>
      </c>
      <c r="N2101" s="114">
        <v>3.0519849000000002E-2</v>
      </c>
      <c r="O2101" s="114">
        <v>2.9301014E-2</v>
      </c>
      <c r="P2101" s="114">
        <v>1.2188351E-3</v>
      </c>
      <c r="Q2101" s="114">
        <v>0</v>
      </c>
      <c r="R2101" s="113">
        <v>1.75665552097E-6</v>
      </c>
      <c r="S2101" s="112">
        <v>4.5075261685499993E-9</v>
      </c>
      <c r="T2101" s="112">
        <v>0</v>
      </c>
      <c r="U2101" s="122">
        <v>4.7234110000000003E-5</v>
      </c>
      <c r="V2101" s="110"/>
      <c r="W2101" s="109"/>
      <c r="X2101" s="76" t="s">
        <v>6885</v>
      </c>
      <c r="Y2101" s="76"/>
      <c r="Z2101" s="76"/>
      <c r="AA2101" s="108"/>
    </row>
    <row r="2102" spans="1:27" ht="14.5" customHeight="1">
      <c r="A2102" s="41" t="s">
        <v>7416</v>
      </c>
      <c r="B2102" s="119" t="s">
        <v>6888</v>
      </c>
      <c r="C2102" s="120" t="s">
        <v>7415</v>
      </c>
      <c r="D2102" s="135" t="s">
        <v>7348</v>
      </c>
      <c r="E2102" s="119" t="s">
        <v>6570</v>
      </c>
      <c r="F2102" s="118" t="s">
        <v>7414</v>
      </c>
      <c r="G2102" s="117">
        <v>0.204823529968927</v>
      </c>
      <c r="H2102" s="117">
        <v>1.084182881369E-2</v>
      </c>
      <c r="I2102" s="117">
        <v>8.2082511155237001E-2</v>
      </c>
      <c r="J2102" s="117">
        <v>0</v>
      </c>
      <c r="K2102" s="117">
        <v>0.11189919</v>
      </c>
      <c r="L2102" s="116">
        <v>0.84134729323308266</v>
      </c>
      <c r="M2102" s="115">
        <v>0</v>
      </c>
      <c r="N2102" s="114">
        <v>3.6164182000000003E-2</v>
      </c>
      <c r="O2102" s="114">
        <v>3.5051969000000002E-2</v>
      </c>
      <c r="P2102" s="114">
        <v>1.1122127E-3</v>
      </c>
      <c r="Q2102" s="114">
        <v>0</v>
      </c>
      <c r="R2102" s="113">
        <v>2.101436978E-6</v>
      </c>
      <c r="S2102" s="112">
        <v>4.1132127830700003E-9</v>
      </c>
      <c r="T2102" s="112">
        <v>0</v>
      </c>
      <c r="U2102" s="122">
        <v>4.8195433E-5</v>
      </c>
      <c r="V2102" s="110"/>
      <c r="W2102" s="109"/>
      <c r="X2102" s="76" t="s">
        <v>6885</v>
      </c>
      <c r="Y2102" s="76"/>
      <c r="Z2102" s="76"/>
      <c r="AA2102" s="108"/>
    </row>
    <row r="2103" spans="1:27" ht="14.5" customHeight="1">
      <c r="A2103" s="41" t="s">
        <v>7413</v>
      </c>
      <c r="B2103" s="119" t="s">
        <v>6888</v>
      </c>
      <c r="C2103" s="120" t="s">
        <v>7412</v>
      </c>
      <c r="D2103" s="135" t="s">
        <v>7348</v>
      </c>
      <c r="E2103" s="119" t="s">
        <v>6570</v>
      </c>
      <c r="F2103" s="118" t="s">
        <v>7411</v>
      </c>
      <c r="G2103" s="117">
        <v>0.283945767565424</v>
      </c>
      <c r="H2103" s="117">
        <v>1.068929835605E-2</v>
      </c>
      <c r="I2103" s="117">
        <v>0.10298033920937401</v>
      </c>
      <c r="J2103" s="117">
        <v>0</v>
      </c>
      <c r="K2103" s="117">
        <v>0.17027613</v>
      </c>
      <c r="L2103" s="116">
        <v>1.2802716541353383</v>
      </c>
      <c r="M2103" s="115">
        <v>0</v>
      </c>
      <c r="N2103" s="114">
        <v>4.9625889999999999E-2</v>
      </c>
      <c r="O2103" s="114">
        <v>4.8064755000000001E-2</v>
      </c>
      <c r="P2103" s="114">
        <v>1.5611348999999999E-3</v>
      </c>
      <c r="Q2103" s="114">
        <v>0</v>
      </c>
      <c r="R2103" s="113">
        <v>2.8815800831000002E-6</v>
      </c>
      <c r="S2103" s="112">
        <v>5.7734280007820006E-9</v>
      </c>
      <c r="T2103" s="112">
        <v>0</v>
      </c>
      <c r="U2103" s="122">
        <v>6.6022274000000002E-5</v>
      </c>
      <c r="V2103" s="110"/>
      <c r="W2103" s="109"/>
      <c r="X2103" s="76" t="s">
        <v>6885</v>
      </c>
      <c r="Y2103" s="76"/>
      <c r="Z2103" s="76"/>
      <c r="AA2103" s="108"/>
    </row>
    <row r="2104" spans="1:27" ht="14.5" customHeight="1">
      <c r="A2104" s="41" t="s">
        <v>7410</v>
      </c>
      <c r="B2104" s="119" t="s">
        <v>6888</v>
      </c>
      <c r="C2104" s="120" t="s">
        <v>7409</v>
      </c>
      <c r="D2104" s="135" t="s">
        <v>7348</v>
      </c>
      <c r="E2104" s="119" t="s">
        <v>6570</v>
      </c>
      <c r="F2104" s="118" t="s">
        <v>7408</v>
      </c>
      <c r="G2104" s="117">
        <v>0.30696822577711003</v>
      </c>
      <c r="H2104" s="117">
        <v>1.0708025167E-2</v>
      </c>
      <c r="I2104" s="117">
        <v>0.11799212061011001</v>
      </c>
      <c r="J2104" s="117">
        <v>0</v>
      </c>
      <c r="K2104" s="117">
        <v>0.17826808</v>
      </c>
      <c r="L2104" s="116">
        <v>1.3403615037593983</v>
      </c>
      <c r="M2104" s="115">
        <v>0</v>
      </c>
      <c r="N2104" s="114">
        <v>5.5259218999999998E-2</v>
      </c>
      <c r="O2104" s="114">
        <v>5.3566164999999999E-2</v>
      </c>
      <c r="P2104" s="114">
        <v>1.6930539E-3</v>
      </c>
      <c r="Q2104" s="114">
        <v>0</v>
      </c>
      <c r="R2104" s="113">
        <v>3.2114008685999996E-6</v>
      </c>
      <c r="S2104" s="112">
        <v>6.2612941576500005E-9</v>
      </c>
      <c r="T2104" s="112">
        <v>0</v>
      </c>
      <c r="U2104" s="122">
        <v>7.1862549999999995E-5</v>
      </c>
      <c r="V2104" s="110"/>
      <c r="W2104" s="109"/>
      <c r="X2104" s="76" t="s">
        <v>6885</v>
      </c>
      <c r="Y2104" s="76"/>
      <c r="Z2104" s="76"/>
      <c r="AA2104" s="108"/>
    </row>
    <row r="2105" spans="1:27" ht="14.5" customHeight="1">
      <c r="A2105" s="41" t="s">
        <v>7407</v>
      </c>
      <c r="B2105" s="119" t="s">
        <v>6888</v>
      </c>
      <c r="C2105" s="120" t="s">
        <v>7406</v>
      </c>
      <c r="D2105" s="135" t="s">
        <v>7348</v>
      </c>
      <c r="E2105" s="119" t="s">
        <v>6570</v>
      </c>
      <c r="F2105" s="118" t="s">
        <v>7405</v>
      </c>
      <c r="G2105" s="117">
        <v>0.153159172393945</v>
      </c>
      <c r="H2105" s="117">
        <v>1.0740562819139999E-2</v>
      </c>
      <c r="I2105" s="117">
        <v>7.8101394574805E-2</v>
      </c>
      <c r="J2105" s="117">
        <v>0</v>
      </c>
      <c r="K2105" s="117">
        <v>6.4317214999999997E-2</v>
      </c>
      <c r="L2105" s="116">
        <v>0.48358808270676684</v>
      </c>
      <c r="M2105" s="115">
        <v>0</v>
      </c>
      <c r="N2105" s="114">
        <v>2.9170376000000001E-2</v>
      </c>
      <c r="O2105" s="114">
        <v>2.8351544999999999E-2</v>
      </c>
      <c r="P2105" s="114">
        <v>8.1883092999999996E-4</v>
      </c>
      <c r="Q2105" s="114">
        <v>0</v>
      </c>
      <c r="R2105" s="113">
        <v>1.6997329513E-6</v>
      </c>
      <c r="S2105" s="112">
        <v>3.0282209144889998E-9</v>
      </c>
      <c r="T2105" s="112">
        <v>0</v>
      </c>
      <c r="U2105" s="122">
        <v>3.7118995999999997E-5</v>
      </c>
      <c r="V2105" s="110"/>
      <c r="W2105" s="109"/>
      <c r="X2105" s="76" t="s">
        <v>6885</v>
      </c>
      <c r="Y2105" s="76"/>
      <c r="Z2105" s="76"/>
      <c r="AA2105" s="108"/>
    </row>
    <row r="2106" spans="1:27" ht="14.5" customHeight="1">
      <c r="A2106" s="41" t="s">
        <v>7404</v>
      </c>
      <c r="B2106" s="119" t="s">
        <v>6888</v>
      </c>
      <c r="C2106" s="120" t="s">
        <v>7403</v>
      </c>
      <c r="D2106" s="135" t="s">
        <v>7348</v>
      </c>
      <c r="E2106" s="119" t="s">
        <v>6570</v>
      </c>
      <c r="F2106" s="118" t="s">
        <v>7402</v>
      </c>
      <c r="G2106" s="117">
        <v>0.18446266622503699</v>
      </c>
      <c r="H2106" s="117">
        <v>1.5481674342439999E-2</v>
      </c>
      <c r="I2106" s="117">
        <v>9.3712015882596991E-2</v>
      </c>
      <c r="J2106" s="117">
        <v>0</v>
      </c>
      <c r="K2106" s="117">
        <v>7.5268976000000001E-2</v>
      </c>
      <c r="L2106" s="116">
        <v>0.5659321503759398</v>
      </c>
      <c r="M2106" s="115">
        <v>0</v>
      </c>
      <c r="N2106" s="114">
        <v>3.4610376999999998E-2</v>
      </c>
      <c r="O2106" s="114">
        <v>3.3627738999999997E-2</v>
      </c>
      <c r="P2106" s="114">
        <v>9.8263803999999993E-4</v>
      </c>
      <c r="Q2106" s="114">
        <v>0</v>
      </c>
      <c r="R2106" s="113">
        <v>2.0160515132E-6</v>
      </c>
      <c r="S2106" s="112">
        <v>3.6340163838089999E-9</v>
      </c>
      <c r="T2106" s="112">
        <v>0</v>
      </c>
      <c r="U2106" s="122">
        <v>4.5111356000000003E-5</v>
      </c>
      <c r="V2106" s="110"/>
      <c r="W2106" s="109"/>
      <c r="X2106" s="76" t="s">
        <v>6885</v>
      </c>
      <c r="Y2106" s="76"/>
      <c r="Z2106" s="76"/>
      <c r="AA2106" s="108"/>
    </row>
    <row r="2107" spans="1:27" ht="14.5" customHeight="1">
      <c r="A2107" s="41" t="s">
        <v>7401</v>
      </c>
      <c r="B2107" s="119" t="s">
        <v>6888</v>
      </c>
      <c r="C2107" s="120" t="s">
        <v>7400</v>
      </c>
      <c r="D2107" s="135" t="s">
        <v>7348</v>
      </c>
      <c r="E2107" s="119" t="s">
        <v>6570</v>
      </c>
      <c r="F2107" s="118" t="s">
        <v>7399</v>
      </c>
      <c r="G2107" s="117">
        <v>6.0845839674983901E-2</v>
      </c>
      <c r="H2107" s="117">
        <v>3.442457289292E-3</v>
      </c>
      <c r="I2107" s="117">
        <v>2.5570693385691904E-2</v>
      </c>
      <c r="J2107" s="117">
        <v>0</v>
      </c>
      <c r="K2107" s="117">
        <v>3.1832688999999997E-2</v>
      </c>
      <c r="L2107" s="116">
        <v>0.23934352631578945</v>
      </c>
      <c r="M2107" s="115">
        <v>0</v>
      </c>
      <c r="N2107" s="114">
        <v>1.09599E-2</v>
      </c>
      <c r="O2107" s="114">
        <v>1.0629125999999999E-2</v>
      </c>
      <c r="P2107" s="114">
        <v>3.3077397E-4</v>
      </c>
      <c r="Q2107" s="114">
        <v>0</v>
      </c>
      <c r="R2107" s="113">
        <v>6.3723777052999997E-7</v>
      </c>
      <c r="S2107" s="112">
        <v>1.2232765187800002E-9</v>
      </c>
      <c r="T2107" s="112">
        <v>0</v>
      </c>
      <c r="U2107" s="122">
        <v>1.4463954E-5</v>
      </c>
      <c r="V2107" s="110"/>
      <c r="W2107" s="109"/>
      <c r="X2107" s="76" t="s">
        <v>6885</v>
      </c>
      <c r="Y2107" s="76"/>
      <c r="Z2107" s="76"/>
      <c r="AA2107" s="108"/>
    </row>
    <row r="2108" spans="1:27" ht="14.5" customHeight="1">
      <c r="A2108" s="41" t="s">
        <v>7398</v>
      </c>
      <c r="B2108" s="119" t="s">
        <v>6888</v>
      </c>
      <c r="C2108" s="120" t="s">
        <v>7397</v>
      </c>
      <c r="D2108" s="135" t="s">
        <v>7348</v>
      </c>
      <c r="E2108" s="119" t="s">
        <v>6570</v>
      </c>
      <c r="F2108" s="118" t="s">
        <v>7396</v>
      </c>
      <c r="G2108" s="117">
        <v>0.18446266622503699</v>
      </c>
      <c r="H2108" s="117">
        <v>1.5481674342439999E-2</v>
      </c>
      <c r="I2108" s="117">
        <v>9.3712015882596991E-2</v>
      </c>
      <c r="J2108" s="117">
        <v>0</v>
      </c>
      <c r="K2108" s="117">
        <v>7.5268976000000001E-2</v>
      </c>
      <c r="L2108" s="116">
        <v>0.5659321503759398</v>
      </c>
      <c r="M2108" s="115">
        <v>0</v>
      </c>
      <c r="N2108" s="114">
        <v>3.4610376999999998E-2</v>
      </c>
      <c r="O2108" s="114">
        <v>3.3627738999999997E-2</v>
      </c>
      <c r="P2108" s="114">
        <v>9.8263803999999993E-4</v>
      </c>
      <c r="Q2108" s="114">
        <v>0</v>
      </c>
      <c r="R2108" s="113">
        <v>2.0160515132E-6</v>
      </c>
      <c r="S2108" s="112">
        <v>3.6340163838089999E-9</v>
      </c>
      <c r="T2108" s="112">
        <v>0</v>
      </c>
      <c r="U2108" s="122">
        <v>4.5111356000000003E-5</v>
      </c>
      <c r="V2108" s="110"/>
      <c r="W2108" s="109"/>
      <c r="X2108" s="76" t="s">
        <v>6885</v>
      </c>
      <c r="Y2108" s="76"/>
      <c r="Z2108" s="76"/>
      <c r="AA2108" s="108"/>
    </row>
    <row r="2109" spans="1:27" ht="14.5" customHeight="1">
      <c r="A2109" s="41" t="s">
        <v>7395</v>
      </c>
      <c r="B2109" s="119" t="s">
        <v>6888</v>
      </c>
      <c r="C2109" s="120" t="s">
        <v>7394</v>
      </c>
      <c r="D2109" s="135" t="s">
        <v>7348</v>
      </c>
      <c r="E2109" s="119" t="s">
        <v>6570</v>
      </c>
      <c r="F2109" s="118" t="s">
        <v>7393</v>
      </c>
      <c r="G2109" s="117">
        <v>8.7064033861698392E-2</v>
      </c>
      <c r="H2109" s="117">
        <v>5.2463294137570001E-3</v>
      </c>
      <c r="I2109" s="117">
        <v>3.9388798447941395E-2</v>
      </c>
      <c r="J2109" s="117">
        <v>0</v>
      </c>
      <c r="K2109" s="117">
        <v>4.2428906000000002E-2</v>
      </c>
      <c r="L2109" s="116">
        <v>0.31901433082706765</v>
      </c>
      <c r="M2109" s="115">
        <v>0</v>
      </c>
      <c r="N2109" s="114">
        <v>1.6062284999999999E-2</v>
      </c>
      <c r="O2109" s="114">
        <v>1.5590928E-2</v>
      </c>
      <c r="P2109" s="114">
        <v>4.7135676999999999E-4</v>
      </c>
      <c r="Q2109" s="114">
        <v>0</v>
      </c>
      <c r="R2109" s="113">
        <v>9.3470792817999999E-7</v>
      </c>
      <c r="S2109" s="112">
        <v>1.7431833345959999E-9</v>
      </c>
      <c r="T2109" s="112">
        <v>0</v>
      </c>
      <c r="U2109" s="122">
        <v>2.0858722000000001E-5</v>
      </c>
      <c r="V2109" s="110"/>
      <c r="W2109" s="109"/>
      <c r="X2109" s="76" t="s">
        <v>6885</v>
      </c>
      <c r="Y2109" s="76"/>
      <c r="Z2109" s="76"/>
      <c r="AA2109" s="108"/>
    </row>
    <row r="2110" spans="1:27" ht="14.5" customHeight="1">
      <c r="A2110" s="41" t="s">
        <v>7392</v>
      </c>
      <c r="B2110" s="119" t="s">
        <v>6888</v>
      </c>
      <c r="C2110" s="120" t="s">
        <v>7391</v>
      </c>
      <c r="D2110" s="135" t="s">
        <v>7348</v>
      </c>
      <c r="E2110" s="119" t="s">
        <v>6570</v>
      </c>
      <c r="F2110" s="118" t="s">
        <v>7390</v>
      </c>
      <c r="G2110" s="117">
        <v>0.247264174015382</v>
      </c>
      <c r="H2110" s="117">
        <v>5.9684821929000004E-3</v>
      </c>
      <c r="I2110" s="117">
        <v>4.2662351822482007E-2</v>
      </c>
      <c r="J2110" s="117">
        <v>0</v>
      </c>
      <c r="K2110" s="117">
        <v>0.19863333999999999</v>
      </c>
      <c r="L2110" s="116">
        <v>1.4934837593984962</v>
      </c>
      <c r="M2110" s="115">
        <v>0</v>
      </c>
      <c r="N2110" s="114">
        <v>3.5819891E-2</v>
      </c>
      <c r="O2110" s="114">
        <v>3.444266E-2</v>
      </c>
      <c r="P2110" s="114">
        <v>1.3772306999999999E-3</v>
      </c>
      <c r="Q2110" s="114">
        <v>0</v>
      </c>
      <c r="R2110" s="113">
        <v>2.06490768039E-6</v>
      </c>
      <c r="S2110" s="112">
        <v>5.0933089515099997E-9</v>
      </c>
      <c r="T2110" s="112">
        <v>0</v>
      </c>
      <c r="U2110" s="122">
        <v>5.4530602999999997E-5</v>
      </c>
      <c r="V2110" s="110"/>
      <c r="W2110" s="109"/>
      <c r="X2110" s="76" t="s">
        <v>6885</v>
      </c>
      <c r="Y2110" s="76"/>
      <c r="Z2110" s="76"/>
      <c r="AA2110" s="108"/>
    </row>
    <row r="2111" spans="1:27" ht="14.5" customHeight="1">
      <c r="A2111" s="41" t="s">
        <v>7389</v>
      </c>
      <c r="B2111" s="119" t="s">
        <v>6888</v>
      </c>
      <c r="C2111" s="120" t="s">
        <v>7388</v>
      </c>
      <c r="D2111" s="135" t="s">
        <v>7348</v>
      </c>
      <c r="E2111" s="119" t="s">
        <v>6570</v>
      </c>
      <c r="F2111" s="118" t="s">
        <v>7387</v>
      </c>
      <c r="G2111" s="117">
        <v>0.198430508041717</v>
      </c>
      <c r="H2111" s="117">
        <v>4.6159720771399998E-4</v>
      </c>
      <c r="I2111" s="117">
        <v>1.2806320834003002E-2</v>
      </c>
      <c r="J2111" s="117">
        <v>0</v>
      </c>
      <c r="K2111" s="117">
        <v>0.18516258999999999</v>
      </c>
      <c r="L2111" s="116">
        <v>1.3921999248120298</v>
      </c>
      <c r="M2111" s="115">
        <v>0</v>
      </c>
      <c r="N2111" s="114">
        <v>2.6284981999999998E-2</v>
      </c>
      <c r="O2111" s="114">
        <v>2.5160195999999999E-2</v>
      </c>
      <c r="P2111" s="114">
        <v>1.124786E-3</v>
      </c>
      <c r="Q2111" s="114">
        <v>0</v>
      </c>
      <c r="R2111" s="113">
        <v>1.5084050096849999E-6</v>
      </c>
      <c r="S2111" s="112">
        <v>4.1597114066899997E-9</v>
      </c>
      <c r="T2111" s="112">
        <v>0</v>
      </c>
      <c r="U2111" s="122">
        <v>4.2301425000000003E-5</v>
      </c>
      <c r="V2111" s="110"/>
      <c r="W2111" s="109"/>
      <c r="X2111" s="76" t="s">
        <v>6885</v>
      </c>
      <c r="Y2111" s="76"/>
      <c r="Z2111" s="76"/>
      <c r="AA2111" s="108"/>
    </row>
    <row r="2112" spans="1:27" ht="14.5" customHeight="1">
      <c r="A2112" s="41" t="s">
        <v>7386</v>
      </c>
      <c r="B2112" s="119" t="s">
        <v>6888</v>
      </c>
      <c r="C2112" s="120" t="s">
        <v>7385</v>
      </c>
      <c r="D2112" s="135" t="s">
        <v>7348</v>
      </c>
      <c r="E2112" s="119" t="s">
        <v>6570</v>
      </c>
      <c r="F2112" s="118" t="s">
        <v>7384</v>
      </c>
      <c r="G2112" s="117">
        <v>9.7710451865158005E-2</v>
      </c>
      <c r="H2112" s="117">
        <v>7.0916392659500001E-3</v>
      </c>
      <c r="I2112" s="117">
        <v>4.2415455599208E-2</v>
      </c>
      <c r="J2112" s="117">
        <v>0</v>
      </c>
      <c r="K2112" s="117">
        <v>4.8203357000000002E-2</v>
      </c>
      <c r="L2112" s="116">
        <v>0.36243125563909773</v>
      </c>
      <c r="M2112" s="115">
        <v>0</v>
      </c>
      <c r="N2112" s="114">
        <v>1.730319E-2</v>
      </c>
      <c r="O2112" s="114">
        <v>1.6779134000000001E-2</v>
      </c>
      <c r="P2112" s="114">
        <v>5.2405599E-4</v>
      </c>
      <c r="Q2112" s="114">
        <v>0</v>
      </c>
      <c r="R2112" s="113">
        <v>1.0059432595E-6</v>
      </c>
      <c r="S2112" s="112">
        <v>1.9380768759909998E-9</v>
      </c>
      <c r="T2112" s="112">
        <v>0</v>
      </c>
      <c r="U2112" s="122">
        <v>2.3339544999999999E-5</v>
      </c>
      <c r="V2112" s="110"/>
      <c r="W2112" s="109"/>
      <c r="X2112" s="76" t="s">
        <v>6885</v>
      </c>
      <c r="Y2112" s="76"/>
      <c r="Z2112" s="76"/>
      <c r="AA2112" s="108"/>
    </row>
    <row r="2113" spans="1:27" ht="14.5" customHeight="1">
      <c r="A2113" s="41" t="s">
        <v>7383</v>
      </c>
      <c r="B2113" s="119" t="s">
        <v>6888</v>
      </c>
      <c r="C2113" s="120" t="s">
        <v>7382</v>
      </c>
      <c r="D2113" s="135" t="s">
        <v>7348</v>
      </c>
      <c r="E2113" s="119" t="s">
        <v>6570</v>
      </c>
      <c r="F2113" s="118" t="s">
        <v>7381</v>
      </c>
      <c r="G2113" s="117">
        <v>9.2453657834723091E-2</v>
      </c>
      <c r="H2113" s="117">
        <v>5.2467738185399994E-3</v>
      </c>
      <c r="I2113" s="117">
        <v>4.0396448016183098E-2</v>
      </c>
      <c r="J2113" s="117">
        <v>0</v>
      </c>
      <c r="K2113" s="117">
        <v>4.6810435999999997E-2</v>
      </c>
      <c r="L2113" s="116">
        <v>0.35195816541353381</v>
      </c>
      <c r="M2113" s="115">
        <v>0</v>
      </c>
      <c r="N2113" s="114">
        <v>1.6904965000000001E-2</v>
      </c>
      <c r="O2113" s="114">
        <v>1.6402957999999999E-2</v>
      </c>
      <c r="P2113" s="114">
        <v>5.0200674000000002E-4</v>
      </c>
      <c r="Q2113" s="114">
        <v>0</v>
      </c>
      <c r="R2113" s="113">
        <v>9.8339076416000001E-7</v>
      </c>
      <c r="S2113" s="112">
        <v>1.8565338147989998E-9</v>
      </c>
      <c r="T2113" s="112">
        <v>0</v>
      </c>
      <c r="U2113" s="122">
        <v>2.2052169000000001E-5</v>
      </c>
      <c r="V2113" s="110"/>
      <c r="W2113" s="109"/>
      <c r="X2113" s="76" t="s">
        <v>6885</v>
      </c>
      <c r="Y2113" s="76"/>
      <c r="Z2113" s="76"/>
      <c r="AA2113" s="108"/>
    </row>
    <row r="2114" spans="1:27" ht="14.5" customHeight="1">
      <c r="A2114" s="41" t="s">
        <v>7380</v>
      </c>
      <c r="B2114" s="119" t="s">
        <v>6888</v>
      </c>
      <c r="C2114" s="120" t="s">
        <v>7379</v>
      </c>
      <c r="D2114" s="135" t="s">
        <v>7348</v>
      </c>
      <c r="E2114" s="119" t="s">
        <v>6570</v>
      </c>
      <c r="F2114" s="118" t="s">
        <v>7378</v>
      </c>
      <c r="G2114" s="117">
        <v>9.2453657834723091E-2</v>
      </c>
      <c r="H2114" s="117">
        <v>5.2467738185399994E-3</v>
      </c>
      <c r="I2114" s="117">
        <v>4.0396448016183098E-2</v>
      </c>
      <c r="J2114" s="117">
        <v>0</v>
      </c>
      <c r="K2114" s="117">
        <v>4.6810435999999997E-2</v>
      </c>
      <c r="L2114" s="116">
        <v>0.35195816541353381</v>
      </c>
      <c r="M2114" s="115">
        <v>0</v>
      </c>
      <c r="N2114" s="114">
        <v>1.6904965000000001E-2</v>
      </c>
      <c r="O2114" s="114">
        <v>1.6402957999999999E-2</v>
      </c>
      <c r="P2114" s="114">
        <v>5.0200674000000002E-4</v>
      </c>
      <c r="Q2114" s="114">
        <v>0</v>
      </c>
      <c r="R2114" s="113">
        <v>9.8339076416000001E-7</v>
      </c>
      <c r="S2114" s="112">
        <v>1.8565338147989998E-9</v>
      </c>
      <c r="T2114" s="112">
        <v>0</v>
      </c>
      <c r="U2114" s="122">
        <v>2.2052169000000001E-5</v>
      </c>
      <c r="V2114" s="110"/>
      <c r="W2114" s="109"/>
      <c r="X2114" s="76" t="s">
        <v>6885</v>
      </c>
      <c r="Y2114" s="76"/>
      <c r="Z2114" s="76"/>
      <c r="AA2114" s="108"/>
    </row>
    <row r="2115" spans="1:27" ht="14.5" customHeight="1">
      <c r="A2115" s="41" t="s">
        <v>7377</v>
      </c>
      <c r="B2115" s="119" t="s">
        <v>6888</v>
      </c>
      <c r="C2115" s="120" t="s">
        <v>7376</v>
      </c>
      <c r="D2115" s="135" t="s">
        <v>7348</v>
      </c>
      <c r="E2115" s="119" t="s">
        <v>6570</v>
      </c>
      <c r="F2115" s="118" t="s">
        <v>7375</v>
      </c>
      <c r="G2115" s="117">
        <v>0.3440564833214762</v>
      </c>
      <c r="H2115" s="117">
        <v>1.9643634939190001E-3</v>
      </c>
      <c r="I2115" s="117">
        <v>8.7292499827557199E-2</v>
      </c>
      <c r="J2115" s="117">
        <v>0</v>
      </c>
      <c r="K2115" s="117">
        <v>0.25479962</v>
      </c>
      <c r="L2115" s="116">
        <v>1.9157866165413533</v>
      </c>
      <c r="M2115" s="115">
        <v>0</v>
      </c>
      <c r="N2115" s="114">
        <v>5.7520221000000003E-2</v>
      </c>
      <c r="O2115" s="114">
        <v>5.5569611999999997E-2</v>
      </c>
      <c r="P2115" s="114">
        <v>1.9506091000000001E-3</v>
      </c>
      <c r="Q2115" s="114">
        <v>0</v>
      </c>
      <c r="R2115" s="113">
        <v>3.33151158008E-6</v>
      </c>
      <c r="S2115" s="112">
        <v>7.2137909166700001E-9</v>
      </c>
      <c r="T2115" s="112">
        <v>0</v>
      </c>
      <c r="U2115" s="122">
        <v>7.7834505000000002E-5</v>
      </c>
      <c r="V2115" s="110"/>
      <c r="W2115" s="109"/>
      <c r="X2115" s="76" t="s">
        <v>6885</v>
      </c>
      <c r="Y2115" s="76"/>
      <c r="Z2115" s="76"/>
      <c r="AA2115" s="108"/>
    </row>
    <row r="2116" spans="1:27" ht="14.5" customHeight="1">
      <c r="A2116" s="41" t="s">
        <v>7374</v>
      </c>
      <c r="B2116" s="119" t="s">
        <v>6888</v>
      </c>
      <c r="C2116" s="120" t="s">
        <v>7373</v>
      </c>
      <c r="D2116" s="135" t="s">
        <v>7348</v>
      </c>
      <c r="E2116" s="119" t="s">
        <v>6570</v>
      </c>
      <c r="F2116" s="118" t="s">
        <v>7372</v>
      </c>
      <c r="G2116" s="117">
        <v>7.7614525730175993E-2</v>
      </c>
      <c r="H2116" s="117">
        <v>4.8731969660299997E-3</v>
      </c>
      <c r="I2116" s="117">
        <v>3.4485590764146E-2</v>
      </c>
      <c r="J2116" s="117">
        <v>0</v>
      </c>
      <c r="K2116" s="117">
        <v>3.8255737999999997E-2</v>
      </c>
      <c r="L2116" s="116">
        <v>0.28763712781954881</v>
      </c>
      <c r="M2116" s="115">
        <v>0</v>
      </c>
      <c r="N2116" s="114">
        <v>1.3977142999999999E-2</v>
      </c>
      <c r="O2116" s="114">
        <v>1.3560747E-2</v>
      </c>
      <c r="P2116" s="114">
        <v>4.1639649999999998E-4</v>
      </c>
      <c r="Q2116" s="114">
        <v>0</v>
      </c>
      <c r="R2116" s="113">
        <v>8.1299440190000004E-7</v>
      </c>
      <c r="S2116" s="112">
        <v>1.5399278742399999E-9</v>
      </c>
      <c r="T2116" s="112">
        <v>0</v>
      </c>
      <c r="U2116" s="122">
        <v>1.8417486999999999E-5</v>
      </c>
      <c r="V2116" s="110"/>
      <c r="W2116" s="109"/>
      <c r="X2116" s="76" t="s">
        <v>6885</v>
      </c>
      <c r="Y2116" s="76"/>
      <c r="Z2116" s="76"/>
      <c r="AA2116" s="108"/>
    </row>
    <row r="2117" spans="1:27" ht="14.5" customHeight="1">
      <c r="A2117" s="41" t="s">
        <v>7371</v>
      </c>
      <c r="B2117" s="119" t="s">
        <v>6888</v>
      </c>
      <c r="C2117" s="120" t="s">
        <v>7370</v>
      </c>
      <c r="D2117" s="135" t="s">
        <v>7348</v>
      </c>
      <c r="E2117" s="119" t="s">
        <v>6570</v>
      </c>
      <c r="F2117" s="118" t="s">
        <v>7369</v>
      </c>
      <c r="G2117" s="117">
        <v>0.27854975051687297</v>
      </c>
      <c r="H2117" s="117">
        <v>1.0858785838500001E-2</v>
      </c>
      <c r="I2117" s="117">
        <v>8.4953404678372993E-2</v>
      </c>
      <c r="J2117" s="117">
        <v>0</v>
      </c>
      <c r="K2117" s="117">
        <v>0.18273755999999999</v>
      </c>
      <c r="L2117" s="116">
        <v>1.3739666165413533</v>
      </c>
      <c r="M2117" s="115">
        <v>0</v>
      </c>
      <c r="N2117" s="114">
        <v>4.5303714000000002E-2</v>
      </c>
      <c r="O2117" s="114">
        <v>4.3779026999999998E-2</v>
      </c>
      <c r="P2117" s="114">
        <v>1.5246861E-3</v>
      </c>
      <c r="Q2117" s="114">
        <v>0</v>
      </c>
      <c r="R2117" s="113">
        <v>2.6246419763000001E-6</v>
      </c>
      <c r="S2117" s="112">
        <v>5.6386320084399995E-9</v>
      </c>
      <c r="T2117" s="112">
        <v>0</v>
      </c>
      <c r="U2117" s="122">
        <v>6.3492504999999996E-5</v>
      </c>
      <c r="V2117" s="110"/>
      <c r="W2117" s="109"/>
      <c r="X2117" s="76" t="s">
        <v>6885</v>
      </c>
      <c r="Y2117" s="76"/>
      <c r="Z2117" s="76"/>
      <c r="AA2117" s="108"/>
    </row>
    <row r="2118" spans="1:27" ht="14.5" customHeight="1">
      <c r="A2118" s="41" t="s">
        <v>7368</v>
      </c>
      <c r="B2118" s="119" t="s">
        <v>6888</v>
      </c>
      <c r="C2118" s="120" t="s">
        <v>7367</v>
      </c>
      <c r="D2118" s="135" t="s">
        <v>7348</v>
      </c>
      <c r="E2118" s="119" t="s">
        <v>6570</v>
      </c>
      <c r="F2118" s="118" t="s">
        <v>7366</v>
      </c>
      <c r="G2118" s="117">
        <v>0.30157221172855997</v>
      </c>
      <c r="H2118" s="117">
        <v>1.0877513649450001E-2</v>
      </c>
      <c r="I2118" s="117">
        <v>9.9965188079109993E-2</v>
      </c>
      <c r="J2118" s="117">
        <v>0</v>
      </c>
      <c r="K2118" s="117">
        <v>0.19072950999999999</v>
      </c>
      <c r="L2118" s="116">
        <v>1.4340564661654134</v>
      </c>
      <c r="M2118" s="115">
        <v>0</v>
      </c>
      <c r="N2118" s="114">
        <v>5.0937043000000001E-2</v>
      </c>
      <c r="O2118" s="114">
        <v>4.9280437000000003E-2</v>
      </c>
      <c r="P2118" s="114">
        <v>1.6566051E-3</v>
      </c>
      <c r="Q2118" s="114">
        <v>0</v>
      </c>
      <c r="R2118" s="113">
        <v>2.9544626618E-6</v>
      </c>
      <c r="S2118" s="112">
        <v>6.1264981753199999E-9</v>
      </c>
      <c r="T2118" s="112">
        <v>0</v>
      </c>
      <c r="U2118" s="122">
        <v>6.9332781000000003E-5</v>
      </c>
      <c r="V2118" s="110"/>
      <c r="W2118" s="109"/>
      <c r="X2118" s="76" t="s">
        <v>6885</v>
      </c>
      <c r="Y2118" s="76"/>
      <c r="Z2118" s="76"/>
      <c r="AA2118" s="108"/>
    </row>
    <row r="2119" spans="1:27" ht="14.5" customHeight="1">
      <c r="A2119" s="41" t="s">
        <v>7365</v>
      </c>
      <c r="B2119" s="119" t="s">
        <v>6888</v>
      </c>
      <c r="C2119" s="120" t="s">
        <v>7364</v>
      </c>
      <c r="D2119" s="135" t="s">
        <v>7348</v>
      </c>
      <c r="E2119" s="119" t="s">
        <v>6570</v>
      </c>
      <c r="F2119" s="118" t="s">
        <v>7363</v>
      </c>
      <c r="G2119" s="117">
        <v>0.131029748311074</v>
      </c>
      <c r="H2119" s="117">
        <v>5.9659088053800003E-3</v>
      </c>
      <c r="I2119" s="117">
        <v>6.0352291505694003E-2</v>
      </c>
      <c r="J2119" s="117">
        <v>0</v>
      </c>
      <c r="K2119" s="117">
        <v>6.4711547999999994E-2</v>
      </c>
      <c r="L2119" s="116">
        <v>0.48655299248120293</v>
      </c>
      <c r="M2119" s="115">
        <v>0</v>
      </c>
      <c r="N2119" s="114">
        <v>2.4541932999999998E-2</v>
      </c>
      <c r="O2119" s="114">
        <v>2.3833126999999999E-2</v>
      </c>
      <c r="P2119" s="114">
        <v>7.0880555000000004E-4</v>
      </c>
      <c r="Q2119" s="114">
        <v>0</v>
      </c>
      <c r="R2119" s="113">
        <v>1.4288445647199999E-6</v>
      </c>
      <c r="S2119" s="112">
        <v>2.6213223413040001E-9</v>
      </c>
      <c r="T2119" s="112">
        <v>0</v>
      </c>
      <c r="U2119" s="122">
        <v>3.0979024999999998E-5</v>
      </c>
      <c r="V2119" s="110"/>
      <c r="W2119" s="109"/>
      <c r="X2119" s="76" t="s">
        <v>6885</v>
      </c>
      <c r="Y2119" s="76"/>
      <c r="Z2119" s="76"/>
      <c r="AA2119" s="108"/>
    </row>
    <row r="2120" spans="1:27" ht="14.5" customHeight="1">
      <c r="A2120" s="41" t="s">
        <v>7362</v>
      </c>
      <c r="B2120" s="119" t="s">
        <v>6888</v>
      </c>
      <c r="C2120" s="120" t="s">
        <v>7361</v>
      </c>
      <c r="D2120" s="135" t="s">
        <v>7348</v>
      </c>
      <c r="E2120" s="119" t="s">
        <v>6570</v>
      </c>
      <c r="F2120" s="118" t="s">
        <v>7360</v>
      </c>
      <c r="G2120" s="117">
        <v>0.19996322652738502</v>
      </c>
      <c r="H2120" s="117">
        <v>1.1134973855479999E-2</v>
      </c>
      <c r="I2120" s="117">
        <v>7.9918742671905005E-2</v>
      </c>
      <c r="J2120" s="117">
        <v>0</v>
      </c>
      <c r="K2120" s="117">
        <v>0.10890951</v>
      </c>
      <c r="L2120" s="116">
        <v>0.81886849624060143</v>
      </c>
      <c r="M2120" s="115">
        <v>0</v>
      </c>
      <c r="N2120" s="114">
        <v>3.5380099999999998E-2</v>
      </c>
      <c r="O2120" s="114">
        <v>3.4291103000000003E-2</v>
      </c>
      <c r="P2120" s="114">
        <v>1.0889976E-3</v>
      </c>
      <c r="Q2120" s="114">
        <v>0</v>
      </c>
      <c r="R2120" s="113">
        <v>2.0558215465E-6</v>
      </c>
      <c r="S2120" s="112">
        <v>4.0273581234410001E-9</v>
      </c>
      <c r="T2120" s="112">
        <v>0</v>
      </c>
      <c r="U2120" s="122">
        <v>4.7320412000000001E-5</v>
      </c>
      <c r="V2120" s="110"/>
      <c r="W2120" s="109"/>
      <c r="X2120" s="76" t="s">
        <v>6885</v>
      </c>
      <c r="Y2120" s="76"/>
      <c r="Z2120" s="76"/>
      <c r="AA2120" s="108"/>
    </row>
    <row r="2121" spans="1:27" ht="14.5" customHeight="1">
      <c r="A2121" s="41" t="s">
        <v>7359</v>
      </c>
      <c r="B2121" s="119" t="s">
        <v>6888</v>
      </c>
      <c r="C2121" s="120" t="s">
        <v>7358</v>
      </c>
      <c r="D2121" s="135" t="s">
        <v>7348</v>
      </c>
      <c r="E2121" s="119" t="s">
        <v>6570</v>
      </c>
      <c r="F2121" s="118" t="s">
        <v>7357</v>
      </c>
      <c r="G2121" s="117">
        <v>0.32913290960225799</v>
      </c>
      <c r="H2121" s="117">
        <v>1.20502884421E-3</v>
      </c>
      <c r="I2121" s="117">
        <v>1.4178110758048002E-2</v>
      </c>
      <c r="J2121" s="117">
        <v>0</v>
      </c>
      <c r="K2121" s="117">
        <v>0.31374976999999998</v>
      </c>
      <c r="L2121" s="116">
        <v>2.3590208270676691</v>
      </c>
      <c r="M2121" s="115">
        <v>0</v>
      </c>
      <c r="N2121" s="114">
        <v>4.2018666000000003E-2</v>
      </c>
      <c r="O2121" s="114">
        <v>4.0157204000000002E-2</v>
      </c>
      <c r="P2121" s="114">
        <v>1.8614618000000001E-3</v>
      </c>
      <c r="Q2121" s="114">
        <v>0</v>
      </c>
      <c r="R2121" s="113">
        <v>2.4075062238299996E-6</v>
      </c>
      <c r="S2121" s="112">
        <v>6.8841042250899993E-9</v>
      </c>
      <c r="T2121" s="112">
        <v>0</v>
      </c>
      <c r="U2121" s="122">
        <v>6.9610320000000001E-5</v>
      </c>
      <c r="V2121" s="110"/>
      <c r="W2121" s="109"/>
      <c r="X2121" s="76" t="s">
        <v>6885</v>
      </c>
      <c r="Y2121" s="76"/>
      <c r="Z2121" s="76"/>
      <c r="AA2121" s="108"/>
    </row>
    <row r="2122" spans="1:27" ht="14.5" customHeight="1">
      <c r="A2122" s="41" t="s">
        <v>7356</v>
      </c>
      <c r="B2122" s="119" t="s">
        <v>6888</v>
      </c>
      <c r="C2122" s="120" t="s">
        <v>7355</v>
      </c>
      <c r="D2122" s="135" t="s">
        <v>7348</v>
      </c>
      <c r="E2122" s="119" t="s">
        <v>6570</v>
      </c>
      <c r="F2122" s="118" t="s">
        <v>7354</v>
      </c>
      <c r="G2122" s="117">
        <v>0.279372014439216</v>
      </c>
      <c r="H2122" s="117">
        <v>1.308520192124E-2</v>
      </c>
      <c r="I2122" s="117">
        <v>9.5860692517975993E-2</v>
      </c>
      <c r="J2122" s="117">
        <v>0</v>
      </c>
      <c r="K2122" s="117">
        <v>0.17042611999999999</v>
      </c>
      <c r="L2122" s="116">
        <v>1.2813993984962404</v>
      </c>
      <c r="M2122" s="115">
        <v>0</v>
      </c>
      <c r="N2122" s="114">
        <v>4.7399340999999998E-2</v>
      </c>
      <c r="O2122" s="114">
        <v>4.5866111000000001E-2</v>
      </c>
      <c r="P2122" s="114">
        <v>1.5332297999999999E-3</v>
      </c>
      <c r="Q2122" s="114">
        <v>0</v>
      </c>
      <c r="R2122" s="113">
        <v>2.7497669485E-6</v>
      </c>
      <c r="S2122" s="112">
        <v>5.6702284370550003E-9</v>
      </c>
      <c r="T2122" s="112">
        <v>0</v>
      </c>
      <c r="U2122" s="122">
        <v>6.5078454000000005E-5</v>
      </c>
      <c r="V2122" s="110"/>
      <c r="W2122" s="109"/>
      <c r="X2122" s="76" t="s">
        <v>6885</v>
      </c>
      <c r="Y2122" s="76"/>
      <c r="Z2122" s="76"/>
      <c r="AA2122" s="108"/>
    </row>
    <row r="2123" spans="1:27" ht="14.5" customHeight="1">
      <c r="A2123" s="41" t="s">
        <v>7353</v>
      </c>
      <c r="B2123" s="119" t="s">
        <v>6888</v>
      </c>
      <c r="C2123" s="120" t="s">
        <v>7352</v>
      </c>
      <c r="D2123" s="135" t="s">
        <v>7348</v>
      </c>
      <c r="E2123" s="119" t="s">
        <v>6570</v>
      </c>
      <c r="F2123" s="118" t="s">
        <v>7351</v>
      </c>
      <c r="G2123" s="117">
        <v>0.30239447465090302</v>
      </c>
      <c r="H2123" s="117">
        <v>1.310392873219E-2</v>
      </c>
      <c r="I2123" s="117">
        <v>0.11087247591871301</v>
      </c>
      <c r="J2123" s="117">
        <v>0</v>
      </c>
      <c r="K2123" s="117">
        <v>0.17841807000000001</v>
      </c>
      <c r="L2123" s="116">
        <v>1.3414892481203007</v>
      </c>
      <c r="M2123" s="115">
        <v>0</v>
      </c>
      <c r="N2123" s="114">
        <v>5.3032669999999997E-2</v>
      </c>
      <c r="O2123" s="114">
        <v>5.1367520999999999E-2</v>
      </c>
      <c r="P2123" s="114">
        <v>1.6651488E-3</v>
      </c>
      <c r="Q2123" s="114">
        <v>0</v>
      </c>
      <c r="R2123" s="113">
        <v>3.079587634E-6</v>
      </c>
      <c r="S2123" s="112">
        <v>6.1580948039299997E-9</v>
      </c>
      <c r="T2123" s="112">
        <v>0</v>
      </c>
      <c r="U2123" s="122">
        <v>7.0918729999999998E-5</v>
      </c>
      <c r="V2123" s="110"/>
      <c r="W2123" s="109"/>
      <c r="X2123" s="76" t="s">
        <v>6885</v>
      </c>
      <c r="Y2123" s="76"/>
      <c r="Z2123" s="76"/>
      <c r="AA2123" s="108"/>
    </row>
    <row r="2124" spans="1:27" ht="14.5" customHeight="1">
      <c r="A2124" s="41" t="s">
        <v>7350</v>
      </c>
      <c r="B2124" s="119" t="s">
        <v>6888</v>
      </c>
      <c r="C2124" s="120" t="s">
        <v>7349</v>
      </c>
      <c r="D2124" s="135" t="s">
        <v>7348</v>
      </c>
      <c r="E2124" s="119" t="s">
        <v>6570</v>
      </c>
      <c r="F2124" s="118" t="s">
        <v>7347</v>
      </c>
      <c r="G2124" s="117">
        <v>0.18201887410210169</v>
      </c>
      <c r="H2124" s="117">
        <v>4.3811037115700001E-4</v>
      </c>
      <c r="I2124" s="117">
        <v>5.3397237309446999E-3</v>
      </c>
      <c r="J2124" s="117">
        <v>0</v>
      </c>
      <c r="K2124" s="117">
        <v>0.17624103999999999</v>
      </c>
      <c r="L2124" s="116">
        <v>1.3251206015037593</v>
      </c>
      <c r="M2124" s="115">
        <v>0</v>
      </c>
      <c r="N2124" s="114">
        <v>2.2936742999999999E-2</v>
      </c>
      <c r="O2124" s="114">
        <v>2.1904739999999999E-2</v>
      </c>
      <c r="P2124" s="114">
        <v>1.0320027E-3</v>
      </c>
      <c r="Q2124" s="114">
        <v>0</v>
      </c>
      <c r="R2124" s="113">
        <v>1.3132338187470001E-6</v>
      </c>
      <c r="S2124" s="112">
        <v>3.8165780479199996E-9</v>
      </c>
      <c r="T2124" s="112">
        <v>0</v>
      </c>
      <c r="U2124" s="122">
        <v>3.8404829000000001E-5</v>
      </c>
      <c r="V2124" s="110"/>
      <c r="W2124" s="109"/>
      <c r="X2124" s="76" t="s">
        <v>6885</v>
      </c>
      <c r="Y2124" s="76"/>
      <c r="Z2124" s="76"/>
      <c r="AA2124" s="108"/>
    </row>
    <row r="2125" spans="1:27" ht="14.5" customHeight="1">
      <c r="B2125" s="119" t="s">
        <v>6888</v>
      </c>
      <c r="C2125" s="133" t="s">
        <v>7346</v>
      </c>
      <c r="D2125" s="133" t="s">
        <v>7337</v>
      </c>
      <c r="G2125" s="131"/>
      <c r="H2125" s="131"/>
      <c r="I2125" s="131"/>
      <c r="J2125" s="131"/>
      <c r="K2125" s="131"/>
      <c r="L2125" s="131"/>
      <c r="M2125" s="100"/>
      <c r="N2125" s="41"/>
      <c r="O2125" s="41"/>
      <c r="V2125" s="130"/>
      <c r="W2125" s="105"/>
      <c r="X2125" s="76"/>
      <c r="Y2125" s="76"/>
      <c r="Z2125" s="76"/>
      <c r="AA2125" s="108"/>
    </row>
    <row r="2126" spans="1:27" ht="14.5" customHeight="1">
      <c r="A2126" s="41" t="s">
        <v>7345</v>
      </c>
      <c r="B2126" s="119" t="s">
        <v>6888</v>
      </c>
      <c r="C2126" s="120" t="s">
        <v>7344</v>
      </c>
      <c r="D2126" s="135" t="s">
        <v>7337</v>
      </c>
      <c r="E2126" s="119" t="s">
        <v>6570</v>
      </c>
      <c r="F2126" s="118" t="s">
        <v>7343</v>
      </c>
      <c r="G2126" s="117">
        <v>1.0648663810071781</v>
      </c>
      <c r="H2126" s="117">
        <v>2.1316082373800001E-2</v>
      </c>
      <c r="I2126" s="117">
        <v>0.29195195863337803</v>
      </c>
      <c r="J2126" s="117">
        <v>0</v>
      </c>
      <c r="K2126" s="117">
        <v>0.75159834000000003</v>
      </c>
      <c r="L2126" s="116">
        <v>5.651115338345865</v>
      </c>
      <c r="M2126" s="115">
        <v>0</v>
      </c>
      <c r="N2126" s="114">
        <v>0.17689072</v>
      </c>
      <c r="O2126" s="114">
        <v>0.17091987</v>
      </c>
      <c r="P2126" s="114">
        <v>5.9708529999999999E-3</v>
      </c>
      <c r="Q2126" s="114">
        <v>0</v>
      </c>
      <c r="R2126" s="113">
        <v>1.02469946012E-5</v>
      </c>
      <c r="S2126" s="112">
        <v>2.2081556930320002E-8</v>
      </c>
      <c r="T2126" s="112">
        <v>0</v>
      </c>
      <c r="U2126" s="111">
        <v>2.4269765E-4</v>
      </c>
      <c r="V2126" s="110"/>
      <c r="W2126" s="109"/>
      <c r="X2126" s="76" t="s">
        <v>6885</v>
      </c>
      <c r="Y2126" s="76"/>
      <c r="Z2126" s="76"/>
      <c r="AA2126" s="108"/>
    </row>
    <row r="2127" spans="1:27" ht="14.5" customHeight="1">
      <c r="A2127" s="41" t="s">
        <v>7342</v>
      </c>
      <c r="B2127" s="119" t="s">
        <v>6888</v>
      </c>
      <c r="C2127" s="120" t="s">
        <v>7341</v>
      </c>
      <c r="D2127" s="135" t="s">
        <v>7337</v>
      </c>
      <c r="E2127" s="119" t="s">
        <v>6570</v>
      </c>
      <c r="F2127" s="118" t="s">
        <v>7340</v>
      </c>
      <c r="G2127" s="117">
        <v>0.90667757775274604</v>
      </c>
      <c r="H2127" s="117">
        <v>3.0469290933379998E-2</v>
      </c>
      <c r="I2127" s="117">
        <v>0.13310195681936601</v>
      </c>
      <c r="J2127" s="117">
        <v>0</v>
      </c>
      <c r="K2127" s="117">
        <v>0.74310633000000004</v>
      </c>
      <c r="L2127" s="116">
        <v>5.587265639097744</v>
      </c>
      <c r="M2127" s="115">
        <v>0</v>
      </c>
      <c r="N2127" s="114">
        <v>0.12505705</v>
      </c>
      <c r="O2127" s="114">
        <v>0.12002690000000001</v>
      </c>
      <c r="P2127" s="114">
        <v>5.0301505999999999E-3</v>
      </c>
      <c r="Q2127" s="114">
        <v>0</v>
      </c>
      <c r="R2127" s="113">
        <v>7.1958573096000001E-6</v>
      </c>
      <c r="S2127" s="112">
        <v>1.8602628095820002E-8</v>
      </c>
      <c r="T2127" s="112">
        <v>0</v>
      </c>
      <c r="U2127" s="111">
        <v>1.9951147E-4</v>
      </c>
      <c r="V2127" s="110"/>
      <c r="W2127" s="109"/>
      <c r="X2127" s="76" t="s">
        <v>6885</v>
      </c>
      <c r="Y2127" s="76"/>
      <c r="Z2127" s="76"/>
      <c r="AA2127" s="108"/>
    </row>
    <row r="2128" spans="1:27" ht="14.5" customHeight="1">
      <c r="A2128" s="41" t="s">
        <v>7339</v>
      </c>
      <c r="B2128" s="119" t="s">
        <v>6888</v>
      </c>
      <c r="C2128" s="120" t="s">
        <v>7338</v>
      </c>
      <c r="D2128" s="135" t="s">
        <v>7337</v>
      </c>
      <c r="E2128" s="119" t="s">
        <v>6570</v>
      </c>
      <c r="F2128" s="118" t="s">
        <v>7336</v>
      </c>
      <c r="G2128" s="117">
        <v>1.254883275510055</v>
      </c>
      <c r="H2128" s="117">
        <v>3.6378269095640001E-2</v>
      </c>
      <c r="I2128" s="117">
        <v>0.15269840641441501</v>
      </c>
      <c r="J2128" s="117">
        <v>0</v>
      </c>
      <c r="K2128" s="117">
        <v>1.0658065999999999</v>
      </c>
      <c r="L2128" s="116">
        <v>8.0135834586466164</v>
      </c>
      <c r="M2128" s="115">
        <v>0</v>
      </c>
      <c r="N2128" s="114">
        <v>0.16962187000000001</v>
      </c>
      <c r="O2128" s="114">
        <v>0.16262715</v>
      </c>
      <c r="P2128" s="114">
        <v>6.9947235999999998E-3</v>
      </c>
      <c r="Q2128" s="114">
        <v>0</v>
      </c>
      <c r="R2128" s="113">
        <v>9.7498292356999995E-6</v>
      </c>
      <c r="S2128" s="112">
        <v>2.586806070911E-8</v>
      </c>
      <c r="T2128" s="112">
        <v>0</v>
      </c>
      <c r="U2128" s="111">
        <v>2.7431404000000001E-4</v>
      </c>
      <c r="V2128" s="110"/>
      <c r="W2128" s="109"/>
      <c r="X2128" s="76" t="s">
        <v>6885</v>
      </c>
      <c r="Y2128" s="76"/>
      <c r="Z2128" s="76"/>
      <c r="AA2128" s="108"/>
    </row>
    <row r="2129" spans="1:27" ht="14.5" customHeight="1">
      <c r="B2129" s="119" t="s">
        <v>6888</v>
      </c>
      <c r="C2129" s="133" t="s">
        <v>7335</v>
      </c>
      <c r="D2129" s="133" t="s">
        <v>7320</v>
      </c>
      <c r="G2129" s="131"/>
      <c r="H2129" s="131"/>
      <c r="I2129" s="131"/>
      <c r="J2129" s="131"/>
      <c r="K2129" s="131"/>
      <c r="L2129" s="131"/>
      <c r="M2129" s="100"/>
      <c r="N2129" s="41"/>
      <c r="O2129" s="41"/>
      <c r="V2129" s="130"/>
      <c r="W2129" s="105"/>
      <c r="X2129" s="76"/>
      <c r="Y2129" s="76"/>
      <c r="Z2129" s="76"/>
      <c r="AA2129" s="108"/>
    </row>
    <row r="2130" spans="1:27" ht="14.5" customHeight="1">
      <c r="A2130" s="41" t="s">
        <v>7334</v>
      </c>
      <c r="B2130" s="119" t="s">
        <v>6888</v>
      </c>
      <c r="C2130" s="120" t="s">
        <v>7333</v>
      </c>
      <c r="D2130" s="135" t="s">
        <v>7320</v>
      </c>
      <c r="E2130" s="119" t="s">
        <v>6570</v>
      </c>
      <c r="F2130" s="118" t="s">
        <v>7332</v>
      </c>
      <c r="G2130" s="117">
        <v>0.28430275046098097</v>
      </c>
      <c r="H2130" s="117">
        <v>1.5081029119120001E-2</v>
      </c>
      <c r="I2130" s="117">
        <v>8.0885801341861005E-2</v>
      </c>
      <c r="J2130" s="117">
        <v>0</v>
      </c>
      <c r="K2130" s="117">
        <v>0.18833591999999999</v>
      </c>
      <c r="L2130" s="116">
        <v>1.4160595488721803</v>
      </c>
      <c r="M2130" s="115">
        <v>0</v>
      </c>
      <c r="N2130" s="114">
        <v>4.4775903999999998E-2</v>
      </c>
      <c r="O2130" s="114">
        <v>4.3219159E-2</v>
      </c>
      <c r="P2130" s="114">
        <v>1.5567457E-3</v>
      </c>
      <c r="Q2130" s="114">
        <v>0</v>
      </c>
      <c r="R2130" s="113">
        <v>2.5910766186000002E-6</v>
      </c>
      <c r="S2130" s="112">
        <v>5.7571954485499997E-9</v>
      </c>
      <c r="T2130" s="112">
        <v>0</v>
      </c>
      <c r="U2130" s="122">
        <v>6.5397101999999996E-5</v>
      </c>
      <c r="V2130" s="110"/>
      <c r="W2130" s="109"/>
      <c r="X2130" s="76" t="s">
        <v>6885</v>
      </c>
      <c r="Y2130" s="76"/>
      <c r="Z2130" s="76"/>
      <c r="AA2130" s="108"/>
    </row>
    <row r="2131" spans="1:27" ht="14.5" customHeight="1">
      <c r="A2131" s="41" t="s">
        <v>7331</v>
      </c>
      <c r="B2131" s="119" t="s">
        <v>6888</v>
      </c>
      <c r="C2131" s="120" t="s">
        <v>7330</v>
      </c>
      <c r="D2131" s="135" t="s">
        <v>7320</v>
      </c>
      <c r="E2131" s="119" t="s">
        <v>6570</v>
      </c>
      <c r="F2131" s="118" t="s">
        <v>7329</v>
      </c>
      <c r="G2131" s="117">
        <v>0.54119144864045798</v>
      </c>
      <c r="H2131" s="117">
        <v>1.7732222718230002E-2</v>
      </c>
      <c r="I2131" s="117">
        <v>0.19010210592222801</v>
      </c>
      <c r="J2131" s="117">
        <v>0</v>
      </c>
      <c r="K2131" s="117">
        <v>0.33335712000000001</v>
      </c>
      <c r="L2131" s="116">
        <v>2.5064445112781955</v>
      </c>
      <c r="M2131" s="115">
        <v>0</v>
      </c>
      <c r="N2131" s="114">
        <v>9.5213491999999997E-2</v>
      </c>
      <c r="O2131" s="114">
        <v>9.2210293999999998E-2</v>
      </c>
      <c r="P2131" s="114">
        <v>3.0031978999999999E-3</v>
      </c>
      <c r="Q2131" s="114">
        <v>0</v>
      </c>
      <c r="R2131" s="113">
        <v>5.5281951141999994E-6</v>
      </c>
      <c r="S2131" s="112">
        <v>1.1106501233E-8</v>
      </c>
      <c r="T2131" s="112">
        <v>0</v>
      </c>
      <c r="U2131" s="111">
        <v>1.2615116E-4</v>
      </c>
      <c r="V2131" s="110"/>
      <c r="W2131" s="109"/>
      <c r="X2131" s="76" t="s">
        <v>6885</v>
      </c>
      <c r="Y2131" s="76"/>
      <c r="Z2131" s="76"/>
      <c r="AA2131" s="108"/>
    </row>
    <row r="2132" spans="1:27" ht="14.5" customHeight="1">
      <c r="A2132" s="41" t="s">
        <v>7328</v>
      </c>
      <c r="B2132" s="119" t="s">
        <v>6888</v>
      </c>
      <c r="C2132" s="120" t="s">
        <v>7327</v>
      </c>
      <c r="D2132" s="135" t="s">
        <v>7320</v>
      </c>
      <c r="E2132" s="119" t="s">
        <v>6570</v>
      </c>
      <c r="F2132" s="118" t="s">
        <v>7326</v>
      </c>
      <c r="G2132" s="117">
        <v>1.064863633247674</v>
      </c>
      <c r="H2132" s="117">
        <v>4.4790585875000004E-2</v>
      </c>
      <c r="I2132" s="117">
        <v>0.34641358737267403</v>
      </c>
      <c r="J2132" s="117">
        <v>0</v>
      </c>
      <c r="K2132" s="117">
        <v>0.67365945999999999</v>
      </c>
      <c r="L2132" s="116">
        <v>5.0651087218045108</v>
      </c>
      <c r="M2132" s="115">
        <v>0</v>
      </c>
      <c r="N2132" s="114">
        <v>0.17912399000000001</v>
      </c>
      <c r="O2132" s="114">
        <v>0.17325325</v>
      </c>
      <c r="P2132" s="114">
        <v>5.8707389999999998E-3</v>
      </c>
      <c r="Q2132" s="114">
        <v>0</v>
      </c>
      <c r="R2132" s="113">
        <v>1.03868854531E-5</v>
      </c>
      <c r="S2132" s="112">
        <v>2.1711312430820001E-8</v>
      </c>
      <c r="T2132" s="112">
        <v>0</v>
      </c>
      <c r="U2132" s="111">
        <v>2.4691654999999999E-4</v>
      </c>
      <c r="V2132" s="110"/>
      <c r="W2132" s="109"/>
      <c r="X2132" s="76" t="s">
        <v>6885</v>
      </c>
      <c r="Y2132" s="76"/>
      <c r="Z2132" s="76"/>
      <c r="AA2132" s="108"/>
    </row>
    <row r="2133" spans="1:27" ht="14.5" customHeight="1">
      <c r="A2133" s="41" t="s">
        <v>7325</v>
      </c>
      <c r="B2133" s="119" t="s">
        <v>6888</v>
      </c>
      <c r="C2133" s="120" t="s">
        <v>7324</v>
      </c>
      <c r="D2133" s="135" t="s">
        <v>7320</v>
      </c>
      <c r="E2133" s="119" t="s">
        <v>6570</v>
      </c>
      <c r="F2133" s="118" t="s">
        <v>7323</v>
      </c>
      <c r="G2133" s="117">
        <v>0.41509355434490403</v>
      </c>
      <c r="H2133" s="117">
        <v>1.682333614908E-2</v>
      </c>
      <c r="I2133" s="117">
        <v>0.14986458819582402</v>
      </c>
      <c r="J2133" s="117">
        <v>0</v>
      </c>
      <c r="K2133" s="117">
        <v>0.24840562999999999</v>
      </c>
      <c r="L2133" s="116">
        <v>1.8677115037593983</v>
      </c>
      <c r="M2133" s="115">
        <v>0</v>
      </c>
      <c r="N2133" s="114">
        <v>7.2058049999999998E-2</v>
      </c>
      <c r="O2133" s="114">
        <v>6.9780281E-2</v>
      </c>
      <c r="P2133" s="114">
        <v>2.2777692999999999E-3</v>
      </c>
      <c r="Q2133" s="114">
        <v>0</v>
      </c>
      <c r="R2133" s="113">
        <v>4.183470052E-6</v>
      </c>
      <c r="S2133" s="112">
        <v>8.4237030199300015E-9</v>
      </c>
      <c r="T2133" s="112">
        <v>0</v>
      </c>
      <c r="U2133" s="122">
        <v>9.6541693000000005E-5</v>
      </c>
      <c r="V2133" s="110"/>
      <c r="W2133" s="109"/>
      <c r="X2133" s="76" t="s">
        <v>6885</v>
      </c>
      <c r="Y2133" s="76"/>
      <c r="Z2133" s="76"/>
      <c r="AA2133" s="108"/>
    </row>
    <row r="2134" spans="1:27" ht="14.5" customHeight="1">
      <c r="A2134" s="41" t="s">
        <v>7322</v>
      </c>
      <c r="B2134" s="119" t="s">
        <v>6888</v>
      </c>
      <c r="C2134" s="120" t="s">
        <v>7321</v>
      </c>
      <c r="D2134" s="135" t="s">
        <v>7320</v>
      </c>
      <c r="E2134" s="119" t="s">
        <v>6570</v>
      </c>
      <c r="F2134" s="118" t="s">
        <v>7319</v>
      </c>
      <c r="G2134" s="117">
        <v>0.20050272025392801</v>
      </c>
      <c r="H2134" s="117">
        <v>3.64204131721E-3</v>
      </c>
      <c r="I2134" s="117">
        <v>6.1143458936718E-2</v>
      </c>
      <c r="J2134" s="117">
        <v>0</v>
      </c>
      <c r="K2134" s="117">
        <v>0.13571722</v>
      </c>
      <c r="L2134" s="116">
        <v>1.0204302255639097</v>
      </c>
      <c r="M2134" s="115">
        <v>0</v>
      </c>
      <c r="N2134" s="114">
        <v>3.4319036999999997E-2</v>
      </c>
      <c r="O2134" s="114">
        <v>3.3197917E-2</v>
      </c>
      <c r="P2134" s="114">
        <v>1.1211203999999999E-3</v>
      </c>
      <c r="Q2134" s="114">
        <v>0</v>
      </c>
      <c r="R2134" s="113">
        <v>1.99028279825E-6</v>
      </c>
      <c r="S2134" s="112">
        <v>4.1461551559139999E-9</v>
      </c>
      <c r="T2134" s="112">
        <v>0</v>
      </c>
      <c r="U2134" s="122">
        <v>4.5857350999999998E-5</v>
      </c>
      <c r="V2134" s="110"/>
      <c r="W2134" s="140"/>
      <c r="X2134" s="76" t="s">
        <v>6885</v>
      </c>
      <c r="Y2134" s="76"/>
      <c r="Z2134" s="76"/>
      <c r="AA2134" s="108"/>
    </row>
    <row r="2135" spans="1:27" ht="14.5" customHeight="1">
      <c r="B2135" s="119" t="s">
        <v>6888</v>
      </c>
      <c r="C2135" s="133" t="s">
        <v>7318</v>
      </c>
      <c r="D2135" s="133" t="s">
        <v>7303</v>
      </c>
      <c r="G2135" s="131"/>
      <c r="H2135" s="131"/>
      <c r="I2135" s="131"/>
      <c r="J2135" s="131"/>
      <c r="K2135" s="131"/>
      <c r="L2135" s="131"/>
      <c r="M2135" s="100"/>
      <c r="N2135" s="41"/>
      <c r="O2135" s="41"/>
      <c r="V2135" s="130"/>
      <c r="W2135" s="139"/>
      <c r="X2135" s="76"/>
      <c r="Y2135" s="76"/>
      <c r="Z2135" s="76"/>
      <c r="AA2135" s="108"/>
    </row>
    <row r="2136" spans="1:27" ht="14.5" customHeight="1">
      <c r="A2136" s="41" t="s">
        <v>7317</v>
      </c>
      <c r="B2136" s="119" t="s">
        <v>6888</v>
      </c>
      <c r="C2136" s="120" t="s">
        <v>7316</v>
      </c>
      <c r="D2136" s="135" t="s">
        <v>7303</v>
      </c>
      <c r="E2136" s="119" t="s">
        <v>6570</v>
      </c>
      <c r="F2136" s="118" t="s">
        <v>7315</v>
      </c>
      <c r="G2136" s="117">
        <v>0.783133821997271</v>
      </c>
      <c r="H2136" s="117">
        <v>2.8123723823260002E-2</v>
      </c>
      <c r="I2136" s="117">
        <v>0.19812734817401098</v>
      </c>
      <c r="J2136" s="117">
        <v>0</v>
      </c>
      <c r="K2136" s="117">
        <v>0.55688274999999998</v>
      </c>
      <c r="L2136" s="116">
        <v>4.1870883458646615</v>
      </c>
      <c r="M2136" s="115">
        <v>0</v>
      </c>
      <c r="N2136" s="114">
        <v>0.12189664</v>
      </c>
      <c r="O2136" s="114">
        <v>0.11757645</v>
      </c>
      <c r="P2136" s="114">
        <v>4.3201960000000001E-3</v>
      </c>
      <c r="Q2136" s="114">
        <v>0</v>
      </c>
      <c r="R2136" s="113">
        <v>7.0489476107999998E-6</v>
      </c>
      <c r="S2136" s="112">
        <v>1.5977055782259999E-8</v>
      </c>
      <c r="T2136" s="112">
        <v>0</v>
      </c>
      <c r="U2136" s="111">
        <v>1.7693236999999999E-4</v>
      </c>
      <c r="V2136" s="137"/>
      <c r="W2136" s="138"/>
      <c r="X2136" s="76" t="s">
        <v>6885</v>
      </c>
      <c r="Y2136" s="76"/>
      <c r="Z2136" s="76"/>
      <c r="AA2136" s="108"/>
    </row>
    <row r="2137" spans="1:27" ht="14.5" customHeight="1">
      <c r="A2137" s="41" t="s">
        <v>7314</v>
      </c>
      <c r="B2137" s="119" t="s">
        <v>6888</v>
      </c>
      <c r="C2137" s="120" t="s">
        <v>7313</v>
      </c>
      <c r="D2137" s="135" t="s">
        <v>7303</v>
      </c>
      <c r="E2137" s="119" t="s">
        <v>6570</v>
      </c>
      <c r="F2137" s="118" t="s">
        <v>7312</v>
      </c>
      <c r="G2137" s="117">
        <v>1.902001807848491</v>
      </c>
      <c r="H2137" s="117">
        <v>9.734269952437001E-2</v>
      </c>
      <c r="I2137" s="117">
        <v>1.025466148324121</v>
      </c>
      <c r="J2137" s="117">
        <v>0</v>
      </c>
      <c r="K2137" s="117">
        <v>0.77919296000000005</v>
      </c>
      <c r="L2137" s="116">
        <v>5.8585936842105264</v>
      </c>
      <c r="M2137" s="115">
        <v>0</v>
      </c>
      <c r="N2137" s="114">
        <v>0.39404772999999998</v>
      </c>
      <c r="O2137" s="114">
        <v>0.38355</v>
      </c>
      <c r="P2137" s="114">
        <v>1.0497727E-2</v>
      </c>
      <c r="Q2137" s="114">
        <v>0</v>
      </c>
      <c r="R2137" s="113">
        <v>2.2994604115999999E-5</v>
      </c>
      <c r="S2137" s="112">
        <v>3.8822953382420001E-8</v>
      </c>
      <c r="T2137" s="112">
        <v>0</v>
      </c>
      <c r="U2137" s="111">
        <v>4.7190501999999998E-4</v>
      </c>
      <c r="V2137" s="137"/>
      <c r="W2137" s="138"/>
      <c r="X2137" s="76" t="s">
        <v>6885</v>
      </c>
      <c r="Y2137" s="76"/>
      <c r="Z2137" s="76"/>
      <c r="AA2137" s="108"/>
    </row>
    <row r="2138" spans="1:27" ht="14.5" customHeight="1">
      <c r="A2138" s="41" t="s">
        <v>7311</v>
      </c>
      <c r="B2138" s="119" t="s">
        <v>6888</v>
      </c>
      <c r="C2138" s="120" t="s">
        <v>7310</v>
      </c>
      <c r="D2138" s="135" t="s">
        <v>7303</v>
      </c>
      <c r="E2138" s="119" t="s">
        <v>6570</v>
      </c>
      <c r="F2138" s="118" t="s">
        <v>7309</v>
      </c>
      <c r="G2138" s="117">
        <v>0.19374277060246201</v>
      </c>
      <c r="H2138" s="117">
        <v>1.2949354336390001E-2</v>
      </c>
      <c r="I2138" s="117">
        <v>7.321922626607201E-2</v>
      </c>
      <c r="J2138" s="117">
        <v>0</v>
      </c>
      <c r="K2138" s="117">
        <v>0.10757419</v>
      </c>
      <c r="L2138" s="116">
        <v>0.80882849624060149</v>
      </c>
      <c r="M2138" s="115">
        <v>0</v>
      </c>
      <c r="N2138" s="114">
        <v>3.2910479999999999E-2</v>
      </c>
      <c r="O2138" s="114">
        <v>3.1862106000000001E-2</v>
      </c>
      <c r="P2138" s="114">
        <v>1.0483745000000001E-3</v>
      </c>
      <c r="Q2138" s="114">
        <v>0</v>
      </c>
      <c r="R2138" s="113">
        <v>1.910198194E-6</v>
      </c>
      <c r="S2138" s="112">
        <v>3.8771246553799998E-9</v>
      </c>
      <c r="T2138" s="112">
        <v>0</v>
      </c>
      <c r="U2138" s="122">
        <v>4.5760556000000003E-5</v>
      </c>
      <c r="V2138" s="137"/>
      <c r="W2138" s="138"/>
      <c r="X2138" s="76" t="s">
        <v>6885</v>
      </c>
      <c r="Y2138" s="76"/>
      <c r="Z2138" s="76"/>
      <c r="AA2138" s="108"/>
    </row>
    <row r="2139" spans="1:27" ht="14.5" customHeight="1">
      <c r="A2139" s="41" t="s">
        <v>7308</v>
      </c>
      <c r="B2139" s="119" t="s">
        <v>6888</v>
      </c>
      <c r="C2139" s="120" t="s">
        <v>7307</v>
      </c>
      <c r="D2139" s="135" t="s">
        <v>7303</v>
      </c>
      <c r="E2139" s="119" t="s">
        <v>6570</v>
      </c>
      <c r="F2139" s="118" t="s">
        <v>7306</v>
      </c>
      <c r="G2139" s="117">
        <v>1.295330276468879</v>
      </c>
      <c r="H2139" s="117">
        <v>6.5216439849650004E-2</v>
      </c>
      <c r="I2139" s="117">
        <v>0.61011254661922898</v>
      </c>
      <c r="J2139" s="117">
        <v>0</v>
      </c>
      <c r="K2139" s="117">
        <v>0.62000129000000004</v>
      </c>
      <c r="L2139" s="116">
        <v>4.6616638345864665</v>
      </c>
      <c r="M2139" s="115">
        <v>0</v>
      </c>
      <c r="N2139" s="114">
        <v>0.25131671999999999</v>
      </c>
      <c r="O2139" s="114">
        <v>0.24418256999999999</v>
      </c>
      <c r="P2139" s="114">
        <v>7.1341470000000004E-3</v>
      </c>
      <c r="Q2139" s="114">
        <v>0</v>
      </c>
      <c r="R2139" s="113">
        <v>1.46392431564E-5</v>
      </c>
      <c r="S2139" s="112">
        <v>2.6383679417280002E-8</v>
      </c>
      <c r="T2139" s="112">
        <v>0</v>
      </c>
      <c r="U2139" s="111">
        <v>3.1470754999999998E-4</v>
      </c>
      <c r="V2139" s="137"/>
      <c r="W2139" s="138"/>
      <c r="X2139" s="76" t="s">
        <v>6885</v>
      </c>
      <c r="Y2139" s="76"/>
      <c r="Z2139" s="76"/>
      <c r="AA2139" s="108"/>
    </row>
    <row r="2140" spans="1:27" ht="14.5" customHeight="1">
      <c r="A2140" s="41" t="s">
        <v>7305</v>
      </c>
      <c r="B2140" s="119" t="s">
        <v>6888</v>
      </c>
      <c r="C2140" s="120" t="s">
        <v>7304</v>
      </c>
      <c r="D2140" s="135" t="s">
        <v>7303</v>
      </c>
      <c r="E2140" s="119" t="s">
        <v>6570</v>
      </c>
      <c r="F2140" s="118" t="s">
        <v>7302</v>
      </c>
      <c r="G2140" s="117">
        <v>0.83706855677746195</v>
      </c>
      <c r="H2140" s="117">
        <v>2.3715608721489999E-2</v>
      </c>
      <c r="I2140" s="117">
        <v>0.35137977805597198</v>
      </c>
      <c r="J2140" s="117">
        <v>0</v>
      </c>
      <c r="K2140" s="117">
        <v>0.46197316999999999</v>
      </c>
      <c r="L2140" s="116">
        <v>3.4734824812030074</v>
      </c>
      <c r="M2140" s="115">
        <v>0</v>
      </c>
      <c r="N2140" s="114">
        <v>0.15931795000000001</v>
      </c>
      <c r="O2140" s="114">
        <v>0.15465342000000001</v>
      </c>
      <c r="P2140" s="114">
        <v>4.6645313000000001E-3</v>
      </c>
      <c r="Q2140" s="114">
        <v>0</v>
      </c>
      <c r="R2140" s="113">
        <v>9.2717875883000006E-6</v>
      </c>
      <c r="S2140" s="112">
        <v>1.7250485641410003E-8</v>
      </c>
      <c r="T2140" s="112">
        <v>0</v>
      </c>
      <c r="U2140" s="111">
        <v>1.9888029999999999E-4</v>
      </c>
      <c r="V2140" s="137"/>
      <c r="W2140" s="138"/>
      <c r="X2140" s="76" t="s">
        <v>6885</v>
      </c>
      <c r="Y2140" s="76"/>
      <c r="Z2140" s="76"/>
      <c r="AA2140" s="108"/>
    </row>
    <row r="2141" spans="1:27" ht="14.5" customHeight="1">
      <c r="B2141" s="119" t="s">
        <v>6888</v>
      </c>
      <c r="C2141" s="133" t="s">
        <v>7301</v>
      </c>
      <c r="D2141" s="133" t="s">
        <v>7280</v>
      </c>
      <c r="G2141" s="131"/>
      <c r="H2141" s="131"/>
      <c r="I2141" s="131"/>
      <c r="J2141" s="131"/>
      <c r="K2141" s="131"/>
      <c r="L2141" s="131"/>
      <c r="M2141" s="100"/>
      <c r="N2141" s="41"/>
      <c r="O2141" s="41"/>
      <c r="V2141" s="130"/>
      <c r="W2141" s="105"/>
      <c r="X2141" s="76"/>
      <c r="Y2141" s="76"/>
      <c r="Z2141" s="76"/>
      <c r="AA2141" s="108"/>
    </row>
    <row r="2142" spans="1:27" ht="14.5" customHeight="1">
      <c r="A2142" s="41" t="s">
        <v>7300</v>
      </c>
      <c r="B2142" s="119" t="s">
        <v>6888</v>
      </c>
      <c r="C2142" s="120" t="s">
        <v>7299</v>
      </c>
      <c r="D2142" s="135" t="s">
        <v>7280</v>
      </c>
      <c r="E2142" s="119" t="s">
        <v>6570</v>
      </c>
      <c r="F2142" s="118" t="s">
        <v>7298</v>
      </c>
      <c r="G2142" s="117">
        <v>3.0230041638406142</v>
      </c>
      <c r="H2142" s="117">
        <v>0.1222423017212</v>
      </c>
      <c r="I2142" s="117">
        <v>1.577520662119414</v>
      </c>
      <c r="J2142" s="117">
        <v>0</v>
      </c>
      <c r="K2142" s="117">
        <v>1.3232412</v>
      </c>
      <c r="L2142" s="116">
        <v>9.9491819548872176</v>
      </c>
      <c r="M2142" s="115">
        <v>0</v>
      </c>
      <c r="N2142" s="114">
        <v>0.62651405999999998</v>
      </c>
      <c r="O2142" s="114">
        <v>0.60970824000000001</v>
      </c>
      <c r="P2142" s="114">
        <v>1.6805825E-2</v>
      </c>
      <c r="Q2142" s="114">
        <v>0</v>
      </c>
      <c r="R2142" s="113">
        <v>3.6553252102000002E-5</v>
      </c>
      <c r="S2142" s="112">
        <v>6.21517210124E-8</v>
      </c>
      <c r="T2142" s="112">
        <v>0</v>
      </c>
      <c r="U2142" s="111">
        <v>7.4483948999999995E-4</v>
      </c>
      <c r="V2142" s="110"/>
      <c r="W2142" s="109"/>
      <c r="X2142" s="76" t="s">
        <v>6885</v>
      </c>
      <c r="Y2142" s="76"/>
      <c r="Z2142" s="76"/>
      <c r="AA2142" s="108"/>
    </row>
    <row r="2143" spans="1:27" ht="14.5" customHeight="1">
      <c r="A2143" s="41" t="s">
        <v>7297</v>
      </c>
      <c r="B2143" s="119" t="s">
        <v>6888</v>
      </c>
      <c r="C2143" s="120" t="s">
        <v>7296</v>
      </c>
      <c r="D2143" s="135" t="s">
        <v>7280</v>
      </c>
      <c r="E2143" s="119" t="s">
        <v>6570</v>
      </c>
      <c r="F2143" s="118" t="s">
        <v>7295</v>
      </c>
      <c r="G2143" s="117">
        <v>3.1984602950581857</v>
      </c>
      <c r="H2143" s="117">
        <v>0.12938624106571001</v>
      </c>
      <c r="I2143" s="117">
        <v>1.669594253992476</v>
      </c>
      <c r="J2143" s="117">
        <v>0</v>
      </c>
      <c r="K2143" s="117">
        <v>1.3994797999999999</v>
      </c>
      <c r="L2143" s="116">
        <v>10.522404511278195</v>
      </c>
      <c r="M2143" s="115">
        <v>0</v>
      </c>
      <c r="N2143" s="114">
        <v>0.66295842000000005</v>
      </c>
      <c r="O2143" s="114">
        <v>0.64517734000000004</v>
      </c>
      <c r="P2143" s="114">
        <v>1.7781079000000002E-2</v>
      </c>
      <c r="Q2143" s="114">
        <v>0</v>
      </c>
      <c r="R2143" s="113">
        <v>3.8679696852E-5</v>
      </c>
      <c r="S2143" s="112">
        <v>6.5758429663920008E-8</v>
      </c>
      <c r="T2143" s="112">
        <v>0</v>
      </c>
      <c r="U2143" s="111">
        <v>7.8810709999999995E-4</v>
      </c>
      <c r="V2143" s="137"/>
      <c r="W2143" s="136"/>
      <c r="X2143" s="76" t="s">
        <v>6885</v>
      </c>
      <c r="Y2143" s="76"/>
      <c r="Z2143" s="76"/>
      <c r="AA2143" s="108"/>
    </row>
    <row r="2144" spans="1:27" ht="14.5" customHeight="1">
      <c r="A2144" s="41" t="s">
        <v>7294</v>
      </c>
      <c r="B2144" s="119" t="s">
        <v>6888</v>
      </c>
      <c r="C2144" s="120" t="s">
        <v>7293</v>
      </c>
      <c r="D2144" s="135" t="s">
        <v>7280</v>
      </c>
      <c r="E2144" s="119" t="s">
        <v>6570</v>
      </c>
      <c r="F2144" s="118" t="s">
        <v>7292</v>
      </c>
      <c r="G2144" s="117">
        <v>2.3385062436647721</v>
      </c>
      <c r="H2144" s="117">
        <v>0.10061583624936001</v>
      </c>
      <c r="I2144" s="117">
        <v>1.161086907415412</v>
      </c>
      <c r="J2144" s="117">
        <v>0</v>
      </c>
      <c r="K2144" s="117">
        <v>1.0768035</v>
      </c>
      <c r="L2144" s="116">
        <v>8.0962669172932333</v>
      </c>
      <c r="M2144" s="115">
        <v>0</v>
      </c>
      <c r="N2144" s="114">
        <v>0.46989507000000003</v>
      </c>
      <c r="O2144" s="114">
        <v>0.45695321</v>
      </c>
      <c r="P2144" s="114">
        <v>1.2941866E-2</v>
      </c>
      <c r="Q2144" s="114">
        <v>0</v>
      </c>
      <c r="R2144" s="113">
        <v>2.7395275648000002E-5</v>
      </c>
      <c r="S2144" s="112">
        <v>4.7861930764440002E-8</v>
      </c>
      <c r="T2144" s="112">
        <v>0</v>
      </c>
      <c r="U2144" s="111">
        <v>5.7096827000000005E-4</v>
      </c>
      <c r="V2144" s="137"/>
      <c r="W2144" s="136"/>
      <c r="X2144" s="76" t="s">
        <v>6885</v>
      </c>
      <c r="Y2144" s="76"/>
      <c r="Z2144" s="76"/>
      <c r="AA2144" s="108"/>
    </row>
    <row r="2145" spans="1:27" ht="14.5" customHeight="1">
      <c r="A2145" s="41" t="s">
        <v>7291</v>
      </c>
      <c r="B2145" s="119" t="s">
        <v>6888</v>
      </c>
      <c r="C2145" s="120" t="s">
        <v>7290</v>
      </c>
      <c r="D2145" s="135" t="s">
        <v>7280</v>
      </c>
      <c r="E2145" s="119" t="s">
        <v>6570</v>
      </c>
      <c r="F2145" s="118" t="s">
        <v>7289</v>
      </c>
      <c r="G2145" s="117">
        <v>3.8142945295298558</v>
      </c>
      <c r="H2145" s="117">
        <v>0.15446081896311001</v>
      </c>
      <c r="I2145" s="117">
        <v>1.9927637105667459</v>
      </c>
      <c r="J2145" s="117">
        <v>0</v>
      </c>
      <c r="K2145" s="117">
        <v>1.6670700000000001</v>
      </c>
      <c r="L2145" s="116">
        <v>12.534360902255639</v>
      </c>
      <c r="M2145" s="115">
        <v>0</v>
      </c>
      <c r="N2145" s="114">
        <v>0.79087465000000001</v>
      </c>
      <c r="O2145" s="114">
        <v>0.76967052000000002</v>
      </c>
      <c r="P2145" s="114">
        <v>2.1204127999999999E-2</v>
      </c>
      <c r="Q2145" s="114">
        <v>0</v>
      </c>
      <c r="R2145" s="113">
        <v>4.614331615E-5</v>
      </c>
      <c r="S2145" s="112">
        <v>7.8417633778620002E-8</v>
      </c>
      <c r="T2145" s="112">
        <v>0</v>
      </c>
      <c r="U2145" s="111">
        <v>9.3997229E-4</v>
      </c>
      <c r="V2145" s="137"/>
      <c r="W2145" s="136"/>
      <c r="X2145" s="76" t="s">
        <v>6885</v>
      </c>
      <c r="Y2145" s="76"/>
      <c r="Z2145" s="76"/>
      <c r="AA2145" s="108"/>
    </row>
    <row r="2146" spans="1:27" ht="14.5" customHeight="1">
      <c r="A2146" s="41" t="s">
        <v>7288</v>
      </c>
      <c r="B2146" s="119" t="s">
        <v>6888</v>
      </c>
      <c r="C2146" s="120" t="s">
        <v>7287</v>
      </c>
      <c r="D2146" s="135" t="s">
        <v>7280</v>
      </c>
      <c r="E2146" s="119" t="s">
        <v>6570</v>
      </c>
      <c r="F2146" s="118" t="s">
        <v>7286</v>
      </c>
      <c r="G2146" s="117">
        <v>2.448988245190197</v>
      </c>
      <c r="H2146" s="117">
        <v>9.9131609131159995E-2</v>
      </c>
      <c r="I2146" s="117">
        <v>1.279168836059037</v>
      </c>
      <c r="J2146" s="117">
        <v>0</v>
      </c>
      <c r="K2146" s="117">
        <v>1.0706878</v>
      </c>
      <c r="L2146" s="116">
        <v>8.0502842105263159</v>
      </c>
      <c r="M2146" s="115">
        <v>0</v>
      </c>
      <c r="N2146" s="114">
        <v>0.50774134000000004</v>
      </c>
      <c r="O2146" s="114">
        <v>0.49412698999999999</v>
      </c>
      <c r="P2146" s="114">
        <v>1.3614345E-2</v>
      </c>
      <c r="Q2146" s="114">
        <v>0</v>
      </c>
      <c r="R2146" s="113">
        <v>2.9623920918000001E-5</v>
      </c>
      <c r="S2146" s="112">
        <v>5.0348909946739998E-8</v>
      </c>
      <c r="T2146" s="112">
        <v>0</v>
      </c>
      <c r="U2146" s="111">
        <v>6.0349139999999997E-4</v>
      </c>
      <c r="V2146" s="137"/>
      <c r="W2146" s="136"/>
      <c r="X2146" s="76" t="s">
        <v>6885</v>
      </c>
      <c r="Y2146" s="76"/>
      <c r="Z2146" s="76"/>
      <c r="AA2146" s="108"/>
    </row>
    <row r="2147" spans="1:27" ht="14.5" customHeight="1">
      <c r="A2147" s="41" t="s">
        <v>7285</v>
      </c>
      <c r="B2147" s="119" t="s">
        <v>6888</v>
      </c>
      <c r="C2147" s="120" t="s">
        <v>7284</v>
      </c>
      <c r="D2147" s="135" t="s">
        <v>7280</v>
      </c>
      <c r="E2147" s="119" t="s">
        <v>6570</v>
      </c>
      <c r="F2147" s="118" t="s">
        <v>7283</v>
      </c>
      <c r="G2147" s="117">
        <v>3.8142945295298558</v>
      </c>
      <c r="H2147" s="117">
        <v>0.15446081896311001</v>
      </c>
      <c r="I2147" s="117">
        <v>1.9927637105667459</v>
      </c>
      <c r="J2147" s="117">
        <v>0</v>
      </c>
      <c r="K2147" s="117">
        <v>1.6670700000000001</v>
      </c>
      <c r="L2147" s="116">
        <v>12.534360902255639</v>
      </c>
      <c r="M2147" s="115">
        <v>0</v>
      </c>
      <c r="N2147" s="114">
        <v>0.79087465000000001</v>
      </c>
      <c r="O2147" s="114">
        <v>0.76967052000000002</v>
      </c>
      <c r="P2147" s="114">
        <v>2.1204127999999999E-2</v>
      </c>
      <c r="Q2147" s="114">
        <v>0</v>
      </c>
      <c r="R2147" s="113">
        <v>4.614331615E-5</v>
      </c>
      <c r="S2147" s="112">
        <v>7.8417633778620002E-8</v>
      </c>
      <c r="T2147" s="112">
        <v>0</v>
      </c>
      <c r="U2147" s="111">
        <v>9.3997229E-4</v>
      </c>
      <c r="V2147" s="137"/>
      <c r="W2147" s="136"/>
      <c r="X2147" s="76" t="s">
        <v>6885</v>
      </c>
      <c r="Y2147" s="76"/>
      <c r="Z2147" s="76"/>
      <c r="AA2147" s="108"/>
    </row>
    <row r="2148" spans="1:27" ht="14.5" customHeight="1">
      <c r="A2148" s="41" t="s">
        <v>7282</v>
      </c>
      <c r="B2148" s="119" t="s">
        <v>6888</v>
      </c>
      <c r="C2148" s="120" t="s">
        <v>7281</v>
      </c>
      <c r="D2148" s="135" t="s">
        <v>7280</v>
      </c>
      <c r="E2148" s="119" t="s">
        <v>6570</v>
      </c>
      <c r="F2148" s="118" t="s">
        <v>7279</v>
      </c>
      <c r="G2148" s="117">
        <v>2.4955684440795869</v>
      </c>
      <c r="H2148" s="117">
        <v>9.971818758892001E-2</v>
      </c>
      <c r="I2148" s="117">
        <v>1.290008256490667</v>
      </c>
      <c r="J2148" s="117">
        <v>0</v>
      </c>
      <c r="K2148" s="117">
        <v>1.105842</v>
      </c>
      <c r="L2148" s="116">
        <v>8.3146015037593983</v>
      </c>
      <c r="M2148" s="115">
        <v>0</v>
      </c>
      <c r="N2148" s="114">
        <v>0.51526044999999998</v>
      </c>
      <c r="O2148" s="114">
        <v>0.50138300999999996</v>
      </c>
      <c r="P2148" s="114">
        <v>1.3877433E-2</v>
      </c>
      <c r="Q2148" s="114">
        <v>0</v>
      </c>
      <c r="R2148" s="113">
        <v>3.0058933737000001E-5</v>
      </c>
      <c r="S2148" s="112">
        <v>5.132186826704E-8</v>
      </c>
      <c r="T2148" s="112">
        <v>0</v>
      </c>
      <c r="U2148" s="111">
        <v>6.1399347999999999E-4</v>
      </c>
      <c r="V2148" s="137"/>
      <c r="W2148" s="136"/>
      <c r="X2148" s="76" t="s">
        <v>6885</v>
      </c>
      <c r="Y2148" s="76"/>
      <c r="Z2148" s="76"/>
      <c r="AA2148" s="108"/>
    </row>
    <row r="2149" spans="1:27" ht="14.5" customHeight="1">
      <c r="B2149" s="119" t="s">
        <v>6888</v>
      </c>
      <c r="C2149" s="133" t="s">
        <v>7278</v>
      </c>
      <c r="D2149" s="133" t="s">
        <v>7275</v>
      </c>
      <c r="G2149" s="131"/>
      <c r="H2149" s="131"/>
      <c r="I2149" s="131"/>
      <c r="J2149" s="131"/>
      <c r="K2149" s="131"/>
      <c r="L2149" s="131"/>
      <c r="M2149" s="100"/>
      <c r="N2149" s="41"/>
      <c r="O2149" s="41"/>
      <c r="V2149" s="130"/>
      <c r="W2149" s="105"/>
      <c r="X2149" s="76"/>
      <c r="Y2149" s="76"/>
      <c r="Z2149" s="76"/>
      <c r="AA2149" s="108"/>
    </row>
    <row r="2150" spans="1:27" ht="14.5" customHeight="1">
      <c r="A2150" s="41" t="s">
        <v>7277</v>
      </c>
      <c r="B2150" s="119" t="s">
        <v>6888</v>
      </c>
      <c r="C2150" s="120" t="s">
        <v>7276</v>
      </c>
      <c r="D2150" s="135" t="s">
        <v>7275</v>
      </c>
      <c r="E2150" s="119" t="s">
        <v>6570</v>
      </c>
      <c r="F2150" s="118" t="s">
        <v>7274</v>
      </c>
      <c r="G2150" s="117">
        <v>0.35841299579016395</v>
      </c>
      <c r="H2150" s="117">
        <v>9.7025642284500006E-3</v>
      </c>
      <c r="I2150" s="117">
        <v>8.1629571561713993E-2</v>
      </c>
      <c r="J2150" s="117">
        <v>0</v>
      </c>
      <c r="K2150" s="117">
        <v>0.26708085999999998</v>
      </c>
      <c r="L2150" s="116">
        <v>2.0081267669172931</v>
      </c>
      <c r="M2150" s="115">
        <v>0</v>
      </c>
      <c r="N2150" s="114">
        <v>5.5278039000000001E-2</v>
      </c>
      <c r="O2150" s="114">
        <v>5.3285370999999998E-2</v>
      </c>
      <c r="P2150" s="114">
        <v>1.9926684000000001E-3</v>
      </c>
      <c r="Q2150" s="114">
        <v>0</v>
      </c>
      <c r="R2150" s="113">
        <v>3.1945666714999999E-6</v>
      </c>
      <c r="S2150" s="112">
        <v>7.3693359016999993E-9</v>
      </c>
      <c r="T2150" s="112">
        <v>0</v>
      </c>
      <c r="U2150" s="122">
        <v>8.0390978999999999E-5</v>
      </c>
      <c r="V2150" s="137"/>
      <c r="W2150" s="136"/>
      <c r="X2150" s="76" t="s">
        <v>6885</v>
      </c>
      <c r="Y2150" s="76"/>
      <c r="Z2150" s="76"/>
      <c r="AA2150" s="108"/>
    </row>
    <row r="2151" spans="1:27" ht="14.5" customHeight="1">
      <c r="B2151" s="119" t="s">
        <v>6888</v>
      </c>
      <c r="C2151" s="133" t="s">
        <v>7273</v>
      </c>
      <c r="D2151" s="133" t="s">
        <v>7225</v>
      </c>
      <c r="G2151" s="131"/>
      <c r="H2151" s="131"/>
      <c r="I2151" s="131"/>
      <c r="J2151" s="131"/>
      <c r="K2151" s="131"/>
      <c r="L2151" s="131"/>
      <c r="M2151" s="100"/>
      <c r="N2151" s="41"/>
      <c r="O2151" s="41"/>
      <c r="V2151" s="130"/>
      <c r="W2151" s="105"/>
      <c r="X2151" s="76"/>
      <c r="Y2151" s="76"/>
      <c r="Z2151" s="76"/>
      <c r="AA2151" s="108"/>
    </row>
    <row r="2152" spans="1:27" ht="14.5" customHeight="1">
      <c r="A2152" s="41" t="s">
        <v>7272</v>
      </c>
      <c r="B2152" s="119" t="s">
        <v>6888</v>
      </c>
      <c r="C2152" s="120" t="s">
        <v>7271</v>
      </c>
      <c r="D2152" s="135" t="s">
        <v>7225</v>
      </c>
      <c r="E2152" s="119" t="s">
        <v>6570</v>
      </c>
      <c r="F2152" s="118" t="s">
        <v>7270</v>
      </c>
      <c r="G2152" s="117">
        <v>0.38267651818221404</v>
      </c>
      <c r="H2152" s="117">
        <v>1.4869292840466999E-2</v>
      </c>
      <c r="I2152" s="117">
        <v>0.194369905341747</v>
      </c>
      <c r="J2152" s="117">
        <v>0</v>
      </c>
      <c r="K2152" s="117">
        <v>0.17343732000000001</v>
      </c>
      <c r="L2152" s="116">
        <v>1.3040399999999999</v>
      </c>
      <c r="M2152" s="115">
        <v>0</v>
      </c>
      <c r="N2152" s="114">
        <v>7.8478084000000004E-2</v>
      </c>
      <c r="O2152" s="114">
        <v>7.6348970000000002E-2</v>
      </c>
      <c r="P2152" s="114">
        <v>2.1291138E-3</v>
      </c>
      <c r="Q2152" s="114">
        <v>0</v>
      </c>
      <c r="R2152" s="113">
        <v>4.5772763501999999E-6</v>
      </c>
      <c r="S2152" s="112">
        <v>7.8739416790609993E-9</v>
      </c>
      <c r="T2152" s="112">
        <v>0</v>
      </c>
      <c r="U2152" s="122">
        <v>9.3883579999999995E-5</v>
      </c>
      <c r="V2152" s="137"/>
      <c r="W2152" s="136"/>
      <c r="X2152" s="76" t="s">
        <v>6885</v>
      </c>
      <c r="Y2152" s="76"/>
      <c r="Z2152" s="76"/>
      <c r="AA2152" s="108"/>
    </row>
    <row r="2153" spans="1:27" ht="14.5" customHeight="1">
      <c r="A2153" s="41" t="s">
        <v>7269</v>
      </c>
      <c r="B2153" s="119" t="s">
        <v>6888</v>
      </c>
      <c r="C2153" s="120" t="s">
        <v>7268</v>
      </c>
      <c r="D2153" s="135" t="s">
        <v>7225</v>
      </c>
      <c r="E2153" s="119" t="s">
        <v>6570</v>
      </c>
      <c r="F2153" s="118" t="s">
        <v>7267</v>
      </c>
      <c r="G2153" s="117">
        <v>1.255532670773454</v>
      </c>
      <c r="H2153" s="117">
        <v>5.1191932021959999E-2</v>
      </c>
      <c r="I2153" s="117">
        <v>0.66069117875149397</v>
      </c>
      <c r="J2153" s="117">
        <v>0</v>
      </c>
      <c r="K2153" s="117">
        <v>0.54364955999999998</v>
      </c>
      <c r="L2153" s="116">
        <v>4.0875906766917289</v>
      </c>
      <c r="M2153" s="115">
        <v>0</v>
      </c>
      <c r="N2153" s="114">
        <v>0.26109400999999999</v>
      </c>
      <c r="O2153" s="114">
        <v>0.25411576000000002</v>
      </c>
      <c r="P2153" s="114">
        <v>6.9782532999999999E-3</v>
      </c>
      <c r="Q2153" s="114">
        <v>0</v>
      </c>
      <c r="R2153" s="113">
        <v>1.5234757951100001E-5</v>
      </c>
      <c r="S2153" s="112">
        <v>2.5807150300690002E-8</v>
      </c>
      <c r="T2153" s="112">
        <v>0</v>
      </c>
      <c r="U2153" s="111">
        <v>3.0972638000000002E-4</v>
      </c>
      <c r="V2153" s="137"/>
      <c r="W2153" s="136"/>
      <c r="X2153" s="76" t="s">
        <v>6885</v>
      </c>
      <c r="Y2153" s="76"/>
      <c r="Z2153" s="76"/>
      <c r="AA2153" s="108"/>
    </row>
    <row r="2154" spans="1:27" ht="14.5" customHeight="1">
      <c r="A2154" s="41" t="s">
        <v>7266</v>
      </c>
      <c r="B2154" s="119" t="s">
        <v>6888</v>
      </c>
      <c r="C2154" s="120" t="s">
        <v>7265</v>
      </c>
      <c r="D2154" s="135" t="s">
        <v>7225</v>
      </c>
      <c r="E2154" s="119" t="s">
        <v>6570</v>
      </c>
      <c r="F2154" s="118" t="s">
        <v>7264</v>
      </c>
      <c r="G2154" s="117">
        <v>0.4713751000205525</v>
      </c>
      <c r="H2154" s="117">
        <v>1.6742834839221999E-2</v>
      </c>
      <c r="I2154" s="117">
        <v>0.2143649651813305</v>
      </c>
      <c r="J2154" s="117">
        <v>0</v>
      </c>
      <c r="K2154" s="117">
        <v>0.24026729999999999</v>
      </c>
      <c r="L2154" s="116">
        <v>1.8065210526315787</v>
      </c>
      <c r="M2154" s="115">
        <v>0</v>
      </c>
      <c r="N2154" s="114">
        <v>9.2410053000000006E-2</v>
      </c>
      <c r="O2154" s="114">
        <v>8.9783443000000004E-2</v>
      </c>
      <c r="P2154" s="114">
        <v>2.6266103999999998E-3</v>
      </c>
      <c r="Q2154" s="114">
        <v>0</v>
      </c>
      <c r="R2154" s="113">
        <v>5.3827004297000006E-6</v>
      </c>
      <c r="S2154" s="112">
        <v>9.7137958588599998E-9</v>
      </c>
      <c r="T2154" s="112">
        <v>0</v>
      </c>
      <c r="U2154" s="111">
        <v>1.1385077E-4</v>
      </c>
      <c r="V2154" s="137"/>
      <c r="W2154" s="136"/>
      <c r="X2154" s="76" t="s">
        <v>6885</v>
      </c>
      <c r="Y2154" s="76"/>
      <c r="Z2154" s="76"/>
      <c r="AA2154" s="108"/>
    </row>
    <row r="2155" spans="1:27" ht="14.5" customHeight="1">
      <c r="A2155" s="41" t="s">
        <v>7263</v>
      </c>
      <c r="B2155" s="119" t="s">
        <v>6888</v>
      </c>
      <c r="C2155" s="120" t="s">
        <v>7262</v>
      </c>
      <c r="D2155" s="135" t="s">
        <v>7225</v>
      </c>
      <c r="E2155" s="119" t="s">
        <v>6570</v>
      </c>
      <c r="F2155" s="118" t="s">
        <v>7261</v>
      </c>
      <c r="G2155" s="117">
        <v>0.4713751000205525</v>
      </c>
      <c r="H2155" s="117">
        <v>1.6742834839221999E-2</v>
      </c>
      <c r="I2155" s="117">
        <v>0.2143649651813305</v>
      </c>
      <c r="J2155" s="117">
        <v>0</v>
      </c>
      <c r="K2155" s="117">
        <v>0.24026729999999999</v>
      </c>
      <c r="L2155" s="116">
        <v>1.8065210526315787</v>
      </c>
      <c r="M2155" s="115">
        <v>0</v>
      </c>
      <c r="N2155" s="114">
        <v>9.2410053000000006E-2</v>
      </c>
      <c r="O2155" s="114">
        <v>8.9783443000000004E-2</v>
      </c>
      <c r="P2155" s="114">
        <v>2.6266103999999998E-3</v>
      </c>
      <c r="Q2155" s="114">
        <v>0</v>
      </c>
      <c r="R2155" s="113">
        <v>5.3827004297000006E-6</v>
      </c>
      <c r="S2155" s="112">
        <v>9.7137958588599998E-9</v>
      </c>
      <c r="T2155" s="112">
        <v>0</v>
      </c>
      <c r="U2155" s="111">
        <v>1.1385077E-4</v>
      </c>
      <c r="V2155" s="137"/>
      <c r="W2155" s="136"/>
      <c r="X2155" s="76" t="s">
        <v>6885</v>
      </c>
      <c r="Y2155" s="76"/>
      <c r="Z2155" s="76"/>
      <c r="AA2155" s="108"/>
    </row>
    <row r="2156" spans="1:27" ht="14.5" customHeight="1">
      <c r="A2156" s="41" t="s">
        <v>7260</v>
      </c>
      <c r="B2156" s="119" t="s">
        <v>6888</v>
      </c>
      <c r="C2156" s="120" t="s">
        <v>7259</v>
      </c>
      <c r="D2156" s="135" t="s">
        <v>7225</v>
      </c>
      <c r="E2156" s="119" t="s">
        <v>6570</v>
      </c>
      <c r="F2156" s="118" t="s">
        <v>7258</v>
      </c>
      <c r="G2156" s="117">
        <v>1.2247623878989369</v>
      </c>
      <c r="H2156" s="117">
        <v>4.7038342283990002E-2</v>
      </c>
      <c r="I2156" s="117">
        <v>0.61224745561494698</v>
      </c>
      <c r="J2156" s="117">
        <v>0</v>
      </c>
      <c r="K2156" s="117">
        <v>0.56547658999999995</v>
      </c>
      <c r="L2156" s="116">
        <v>4.2517036842105256</v>
      </c>
      <c r="M2156" s="115">
        <v>0</v>
      </c>
      <c r="N2156" s="114">
        <v>0.24955342999999999</v>
      </c>
      <c r="O2156" s="114">
        <v>0.24273644999999999</v>
      </c>
      <c r="P2156" s="114">
        <v>6.8169744999999997E-3</v>
      </c>
      <c r="Q2156" s="114">
        <v>0</v>
      </c>
      <c r="R2156" s="113">
        <v>1.45525452439E-5</v>
      </c>
      <c r="S2156" s="112">
        <v>2.521070396533E-8</v>
      </c>
      <c r="T2156" s="112">
        <v>0</v>
      </c>
      <c r="U2156" s="111">
        <v>2.9984237000000002E-4</v>
      </c>
      <c r="V2156" s="137"/>
      <c r="W2156" s="136"/>
      <c r="X2156" s="76" t="s">
        <v>6885</v>
      </c>
      <c r="Y2156" s="76"/>
      <c r="Z2156" s="76"/>
      <c r="AA2156" s="108"/>
    </row>
    <row r="2157" spans="1:27" ht="14.5" customHeight="1">
      <c r="A2157" s="41" t="s">
        <v>7257</v>
      </c>
      <c r="B2157" s="119" t="s">
        <v>6888</v>
      </c>
      <c r="C2157" s="120" t="s">
        <v>7256</v>
      </c>
      <c r="D2157" s="135" t="s">
        <v>7225</v>
      </c>
      <c r="E2157" s="119" t="s">
        <v>6570</v>
      </c>
      <c r="F2157" s="118" t="s">
        <v>7255</v>
      </c>
      <c r="G2157" s="117">
        <v>1.0470659729783041</v>
      </c>
      <c r="H2157" s="117">
        <v>3.8767614942410003E-2</v>
      </c>
      <c r="I2157" s="117">
        <v>0.49035386803589398</v>
      </c>
      <c r="J2157" s="117">
        <v>0</v>
      </c>
      <c r="K2157" s="117">
        <v>0.51794448999999998</v>
      </c>
      <c r="L2157" s="116">
        <v>3.8943194736842104</v>
      </c>
      <c r="M2157" s="115">
        <v>0</v>
      </c>
      <c r="N2157" s="114">
        <v>0.20730903000000001</v>
      </c>
      <c r="O2157" s="114">
        <v>0.20148236999999999</v>
      </c>
      <c r="P2157" s="114">
        <v>5.8266582000000003E-3</v>
      </c>
      <c r="Q2157" s="114">
        <v>0</v>
      </c>
      <c r="R2157" s="113">
        <v>1.2079279039399999E-5</v>
      </c>
      <c r="S2157" s="112">
        <v>2.1548292715440002E-8</v>
      </c>
      <c r="T2157" s="112">
        <v>0</v>
      </c>
      <c r="U2157" s="111">
        <v>2.5380561000000002E-4</v>
      </c>
      <c r="V2157" s="137"/>
      <c r="W2157" s="136"/>
      <c r="X2157" s="76" t="s">
        <v>6885</v>
      </c>
      <c r="Y2157" s="76"/>
      <c r="Z2157" s="76"/>
      <c r="AA2157" s="108"/>
    </row>
    <row r="2158" spans="1:27" ht="14.5" customHeight="1">
      <c r="A2158" s="41" t="s">
        <v>7254</v>
      </c>
      <c r="B2158" s="119" t="s">
        <v>6888</v>
      </c>
      <c r="C2158" s="120" t="s">
        <v>7253</v>
      </c>
      <c r="D2158" s="135" t="s">
        <v>7225</v>
      </c>
      <c r="E2158" s="119" t="s">
        <v>6570</v>
      </c>
      <c r="F2158" s="118" t="s">
        <v>7252</v>
      </c>
      <c r="G2158" s="117">
        <v>0.57715163442781903</v>
      </c>
      <c r="H2158" s="117">
        <v>2.0329834530280002E-2</v>
      </c>
      <c r="I2158" s="117">
        <v>0.25566967989753903</v>
      </c>
      <c r="J2158" s="117">
        <v>0</v>
      </c>
      <c r="K2158" s="117">
        <v>0.30115212000000002</v>
      </c>
      <c r="L2158" s="116">
        <v>2.2643016541353385</v>
      </c>
      <c r="M2158" s="115">
        <v>0</v>
      </c>
      <c r="N2158" s="114">
        <v>0.11163697</v>
      </c>
      <c r="O2158" s="114">
        <v>0.10842594</v>
      </c>
      <c r="P2158" s="114">
        <v>3.2110315999999998E-3</v>
      </c>
      <c r="Q2158" s="114">
        <v>0</v>
      </c>
      <c r="R2158" s="113">
        <v>6.5003561789999992E-6</v>
      </c>
      <c r="S2158" s="112">
        <v>1.1875116829070002E-8</v>
      </c>
      <c r="T2158" s="112">
        <v>0</v>
      </c>
      <c r="U2158" s="111">
        <v>1.3868012999999999E-4</v>
      </c>
      <c r="V2158" s="137"/>
      <c r="W2158" s="136"/>
      <c r="X2158" s="76" t="s">
        <v>6885</v>
      </c>
      <c r="Y2158" s="76"/>
      <c r="Z2158" s="76"/>
      <c r="AA2158" s="108"/>
    </row>
    <row r="2159" spans="1:27" ht="14.5" customHeight="1">
      <c r="A2159" s="41" t="s">
        <v>7251</v>
      </c>
      <c r="B2159" s="119" t="s">
        <v>6888</v>
      </c>
      <c r="C2159" s="120" t="s">
        <v>7250</v>
      </c>
      <c r="D2159" s="135" t="s">
        <v>7225</v>
      </c>
      <c r="E2159" s="119" t="s">
        <v>6570</v>
      </c>
      <c r="F2159" s="118" t="s">
        <v>7249</v>
      </c>
      <c r="G2159" s="117">
        <v>0.54584314961908897</v>
      </c>
      <c r="H2159" s="117">
        <v>1.9031916057779999E-2</v>
      </c>
      <c r="I2159" s="117">
        <v>0.23898875356130897</v>
      </c>
      <c r="J2159" s="117">
        <v>0</v>
      </c>
      <c r="K2159" s="117">
        <v>0.28782247999999999</v>
      </c>
      <c r="L2159" s="116">
        <v>2.1640787969924808</v>
      </c>
      <c r="M2159" s="115">
        <v>0</v>
      </c>
      <c r="N2159" s="114">
        <v>0.10509373</v>
      </c>
      <c r="O2159" s="114">
        <v>0.10205665</v>
      </c>
      <c r="P2159" s="114">
        <v>3.0370809E-3</v>
      </c>
      <c r="Q2159" s="114">
        <v>0</v>
      </c>
      <c r="R2159" s="113">
        <v>6.1185041882E-6</v>
      </c>
      <c r="S2159" s="112">
        <v>1.1231808332029999E-8</v>
      </c>
      <c r="T2159" s="112">
        <v>0</v>
      </c>
      <c r="U2159" s="111">
        <v>1.3094134999999999E-4</v>
      </c>
      <c r="V2159" s="137"/>
      <c r="W2159" s="136"/>
      <c r="X2159" s="76" t="s">
        <v>6885</v>
      </c>
      <c r="Y2159" s="76"/>
      <c r="Z2159" s="76"/>
      <c r="AA2159" s="108"/>
    </row>
    <row r="2160" spans="1:27" ht="14.5" customHeight="1">
      <c r="A2160" s="41" t="s">
        <v>7248</v>
      </c>
      <c r="B2160" s="119" t="s">
        <v>6888</v>
      </c>
      <c r="C2160" s="120" t="s">
        <v>7247</v>
      </c>
      <c r="D2160" s="135" t="s">
        <v>7225</v>
      </c>
      <c r="E2160" s="119" t="s">
        <v>6570</v>
      </c>
      <c r="F2160" s="118" t="s">
        <v>7246</v>
      </c>
      <c r="G2160" s="117">
        <v>0.51627700793447628</v>
      </c>
      <c r="H2160" s="117">
        <v>1.9537089378695999E-2</v>
      </c>
      <c r="I2160" s="117">
        <v>0.25726004855578022</v>
      </c>
      <c r="J2160" s="117">
        <v>0</v>
      </c>
      <c r="K2160" s="117">
        <v>0.23947987000000001</v>
      </c>
      <c r="L2160" s="116">
        <v>1.8006005263157894</v>
      </c>
      <c r="M2160" s="115">
        <v>0</v>
      </c>
      <c r="N2160" s="114">
        <v>0.10511475000000001</v>
      </c>
      <c r="O2160" s="114">
        <v>0.1022404</v>
      </c>
      <c r="P2160" s="114">
        <v>2.8743489E-3</v>
      </c>
      <c r="Q2160" s="114">
        <v>0</v>
      </c>
      <c r="R2160" s="113">
        <v>6.1295205162000004E-6</v>
      </c>
      <c r="S2160" s="112">
        <v>1.062998852594E-8</v>
      </c>
      <c r="T2160" s="112">
        <v>0</v>
      </c>
      <c r="U2160" s="111">
        <v>1.2630896000000001E-4</v>
      </c>
      <c r="V2160" s="137"/>
      <c r="W2160" s="136"/>
      <c r="X2160" s="76" t="s">
        <v>6885</v>
      </c>
      <c r="Y2160" s="76"/>
      <c r="Z2160" s="76"/>
      <c r="AA2160" s="108"/>
    </row>
    <row r="2161" spans="1:27" ht="14.5" customHeight="1">
      <c r="A2161" s="41" t="s">
        <v>7245</v>
      </c>
      <c r="B2161" s="119" t="s">
        <v>6888</v>
      </c>
      <c r="C2161" s="120" t="s">
        <v>7244</v>
      </c>
      <c r="D2161" s="135" t="s">
        <v>7225</v>
      </c>
      <c r="E2161" s="119" t="s">
        <v>6570</v>
      </c>
      <c r="F2161" s="118" t="s">
        <v>7243</v>
      </c>
      <c r="G2161" s="117">
        <v>0.49888340681851251</v>
      </c>
      <c r="H2161" s="117">
        <v>1.8816022449527001E-2</v>
      </c>
      <c r="I2161" s="117">
        <v>0.24799286436898552</v>
      </c>
      <c r="J2161" s="117">
        <v>0</v>
      </c>
      <c r="K2161" s="117">
        <v>0.23207452000000001</v>
      </c>
      <c r="L2161" s="116">
        <v>1.7449212030075187</v>
      </c>
      <c r="M2161" s="115">
        <v>0</v>
      </c>
      <c r="N2161" s="114">
        <v>0.10147962000000001</v>
      </c>
      <c r="O2161" s="114">
        <v>9.8701907000000005E-2</v>
      </c>
      <c r="P2161" s="114">
        <v>2.7777097E-3</v>
      </c>
      <c r="Q2161" s="114">
        <v>0</v>
      </c>
      <c r="R2161" s="113">
        <v>5.9173805991000006E-6</v>
      </c>
      <c r="S2161" s="112">
        <v>1.0272594866469999E-8</v>
      </c>
      <c r="T2161" s="112">
        <v>0</v>
      </c>
      <c r="U2161" s="111">
        <v>1.2200963999999999E-4</v>
      </c>
      <c r="V2161" s="110"/>
      <c r="W2161" s="109"/>
      <c r="X2161" s="76" t="s">
        <v>6885</v>
      </c>
      <c r="Y2161" s="76"/>
      <c r="Z2161" s="76"/>
      <c r="AA2161" s="108"/>
    </row>
    <row r="2162" spans="1:27" ht="14.5" customHeight="1">
      <c r="A2162" s="41" t="s">
        <v>7242</v>
      </c>
      <c r="B2162" s="119" t="s">
        <v>6888</v>
      </c>
      <c r="C2162" s="120" t="s">
        <v>7241</v>
      </c>
      <c r="D2162" s="135" t="s">
        <v>7225</v>
      </c>
      <c r="E2162" s="119" t="s">
        <v>6570</v>
      </c>
      <c r="F2162" s="118" t="s">
        <v>7240</v>
      </c>
      <c r="G2162" s="117">
        <v>0.53367061805043892</v>
      </c>
      <c r="H2162" s="117">
        <v>2.0258155307863998E-2</v>
      </c>
      <c r="I2162" s="117">
        <v>0.26652723274257489</v>
      </c>
      <c r="J2162" s="117">
        <v>0</v>
      </c>
      <c r="K2162" s="117">
        <v>0.24688523000000001</v>
      </c>
      <c r="L2162" s="116">
        <v>1.8562799248120301</v>
      </c>
      <c r="M2162" s="115">
        <v>0</v>
      </c>
      <c r="N2162" s="114">
        <v>0.10874989</v>
      </c>
      <c r="O2162" s="114">
        <v>0.1057789</v>
      </c>
      <c r="P2162" s="114">
        <v>2.9709882E-3</v>
      </c>
      <c r="Q2162" s="114">
        <v>0</v>
      </c>
      <c r="R2162" s="113">
        <v>6.3416605331999994E-6</v>
      </c>
      <c r="S2162" s="112">
        <v>1.098738219541E-8</v>
      </c>
      <c r="T2162" s="112">
        <v>0</v>
      </c>
      <c r="U2162" s="111">
        <v>1.3060828000000001E-4</v>
      </c>
      <c r="V2162" s="137"/>
      <c r="W2162" s="136"/>
      <c r="X2162" s="76" t="s">
        <v>6885</v>
      </c>
      <c r="Y2162" s="76"/>
      <c r="Z2162" s="76"/>
      <c r="AA2162" s="108"/>
    </row>
    <row r="2163" spans="1:27" ht="14.5" customHeight="1">
      <c r="A2163" s="41" t="s">
        <v>7239</v>
      </c>
      <c r="B2163" s="119" t="s">
        <v>6888</v>
      </c>
      <c r="C2163" s="120" t="s">
        <v>7238</v>
      </c>
      <c r="D2163" s="135" t="s">
        <v>7225</v>
      </c>
      <c r="E2163" s="119" t="s">
        <v>6570</v>
      </c>
      <c r="F2163" s="118" t="s">
        <v>7237</v>
      </c>
      <c r="G2163" s="117">
        <v>0.51365736708993315</v>
      </c>
      <c r="H2163" s="117">
        <v>1.7983276255593001E-2</v>
      </c>
      <c r="I2163" s="117">
        <v>0.23592757083434021</v>
      </c>
      <c r="J2163" s="117">
        <v>0</v>
      </c>
      <c r="K2163" s="117">
        <v>0.25974651999999998</v>
      </c>
      <c r="L2163" s="116">
        <v>1.9529813533834584</v>
      </c>
      <c r="M2163" s="115">
        <v>0</v>
      </c>
      <c r="N2163" s="114">
        <v>0.10125170999999999</v>
      </c>
      <c r="O2163" s="114">
        <v>9.8387762000000004E-2</v>
      </c>
      <c r="P2163" s="114">
        <v>2.8639449000000001E-3</v>
      </c>
      <c r="Q2163" s="114">
        <v>0</v>
      </c>
      <c r="R2163" s="113">
        <v>5.8985468749000004E-6</v>
      </c>
      <c r="S2163" s="112">
        <v>1.059151209307E-8</v>
      </c>
      <c r="T2163" s="112">
        <v>0</v>
      </c>
      <c r="U2163" s="111">
        <v>1.2423533999999999E-4</v>
      </c>
      <c r="V2163" s="137"/>
      <c r="W2163" s="136"/>
      <c r="X2163" s="76" t="s">
        <v>6885</v>
      </c>
      <c r="Y2163" s="76"/>
      <c r="Z2163" s="76"/>
      <c r="AA2163" s="108"/>
    </row>
    <row r="2164" spans="1:27" ht="14.5" customHeight="1">
      <c r="A2164" s="41" t="s">
        <v>7236</v>
      </c>
      <c r="B2164" s="119" t="s">
        <v>6888</v>
      </c>
      <c r="C2164" s="120" t="s">
        <v>7235</v>
      </c>
      <c r="D2164" s="135" t="s">
        <v>7225</v>
      </c>
      <c r="E2164" s="119" t="s">
        <v>6570</v>
      </c>
      <c r="F2164" s="118" t="s">
        <v>7234</v>
      </c>
      <c r="G2164" s="117">
        <v>0.56750667475050487</v>
      </c>
      <c r="H2164" s="117">
        <v>2.0266629946129003E-2</v>
      </c>
      <c r="I2164" s="117">
        <v>0.26674939480437582</v>
      </c>
      <c r="J2164" s="117">
        <v>0</v>
      </c>
      <c r="K2164" s="117">
        <v>0.28049065000000001</v>
      </c>
      <c r="L2164" s="116">
        <v>2.1089522556390978</v>
      </c>
      <c r="M2164" s="115">
        <v>0</v>
      </c>
      <c r="N2164" s="114">
        <v>0.11291663</v>
      </c>
      <c r="O2164" s="114">
        <v>0.10975310000000001</v>
      </c>
      <c r="P2164" s="114">
        <v>3.163534E-3</v>
      </c>
      <c r="Q2164" s="114">
        <v>0</v>
      </c>
      <c r="R2164" s="113">
        <v>6.5799219931999997E-6</v>
      </c>
      <c r="S2164" s="112">
        <v>1.1699460024839999E-8</v>
      </c>
      <c r="T2164" s="112">
        <v>0</v>
      </c>
      <c r="U2164" s="111">
        <v>1.3771449000000001E-4</v>
      </c>
      <c r="V2164" s="137"/>
      <c r="W2164" s="136"/>
      <c r="X2164" s="76" t="s">
        <v>6885</v>
      </c>
      <c r="Y2164" s="76"/>
      <c r="Z2164" s="76"/>
      <c r="AA2164" s="108"/>
    </row>
    <row r="2165" spans="1:27" ht="14.5" customHeight="1">
      <c r="A2165" s="41" t="s">
        <v>7233</v>
      </c>
      <c r="B2165" s="119" t="s">
        <v>6888</v>
      </c>
      <c r="C2165" s="120" t="s">
        <v>7232</v>
      </c>
      <c r="D2165" s="135" t="s">
        <v>7225</v>
      </c>
      <c r="E2165" s="119" t="s">
        <v>6570</v>
      </c>
      <c r="F2165" s="118" t="s">
        <v>7231</v>
      </c>
      <c r="G2165" s="117">
        <v>0.55011306363454215</v>
      </c>
      <c r="H2165" s="117">
        <v>1.9545563016961E-2</v>
      </c>
      <c r="I2165" s="117">
        <v>0.2574822106175812</v>
      </c>
      <c r="J2165" s="117">
        <v>0</v>
      </c>
      <c r="K2165" s="117">
        <v>0.27308528999999998</v>
      </c>
      <c r="L2165" s="116">
        <v>2.0532728571428569</v>
      </c>
      <c r="M2165" s="115">
        <v>0</v>
      </c>
      <c r="N2165" s="114">
        <v>0.1092815</v>
      </c>
      <c r="O2165" s="114">
        <v>0.10621460000000001</v>
      </c>
      <c r="P2165" s="114">
        <v>3.0668948E-3</v>
      </c>
      <c r="Q2165" s="114">
        <v>0</v>
      </c>
      <c r="R2165" s="113">
        <v>6.3677819761000008E-6</v>
      </c>
      <c r="S2165" s="112">
        <v>1.1342066465370001E-8</v>
      </c>
      <c r="T2165" s="112">
        <v>0</v>
      </c>
      <c r="U2165" s="111">
        <v>1.3341517000000001E-4</v>
      </c>
      <c r="V2165" s="137"/>
      <c r="W2165" s="136"/>
      <c r="X2165" s="76" t="s">
        <v>6885</v>
      </c>
      <c r="Y2165" s="76"/>
      <c r="Z2165" s="76"/>
      <c r="AA2165" s="108"/>
    </row>
    <row r="2166" spans="1:27" ht="14.5" customHeight="1">
      <c r="A2166" s="41" t="s">
        <v>7230</v>
      </c>
      <c r="B2166" s="119" t="s">
        <v>6888</v>
      </c>
      <c r="C2166" s="120" t="s">
        <v>7229</v>
      </c>
      <c r="D2166" s="135" t="s">
        <v>7225</v>
      </c>
      <c r="E2166" s="119" t="s">
        <v>6570</v>
      </c>
      <c r="F2166" s="118" t="s">
        <v>7228</v>
      </c>
      <c r="G2166" s="117">
        <v>0.49200487609731103</v>
      </c>
      <c r="H2166" s="117">
        <v>1.7565593790513E-2</v>
      </c>
      <c r="I2166" s="117">
        <v>0.21811525230679801</v>
      </c>
      <c r="J2166" s="117">
        <v>0</v>
      </c>
      <c r="K2166" s="117">
        <v>0.25632402999999998</v>
      </c>
      <c r="L2166" s="116">
        <v>1.9272483458646614</v>
      </c>
      <c r="M2166" s="115">
        <v>0</v>
      </c>
      <c r="N2166" s="114">
        <v>9.5292516999999993E-2</v>
      </c>
      <c r="O2166" s="114">
        <v>9.2552994999999999E-2</v>
      </c>
      <c r="P2166" s="114">
        <v>2.7395223E-3</v>
      </c>
      <c r="Q2166" s="114">
        <v>0</v>
      </c>
      <c r="R2166" s="113">
        <v>5.5487406646999999E-6</v>
      </c>
      <c r="S2166" s="112">
        <v>1.01313693845E-8</v>
      </c>
      <c r="T2166" s="112">
        <v>0</v>
      </c>
      <c r="U2166" s="111">
        <v>1.1839318E-4</v>
      </c>
      <c r="V2166" s="137"/>
      <c r="W2166" s="136"/>
      <c r="X2166" s="76" t="s">
        <v>6885</v>
      </c>
      <c r="Y2166" s="76"/>
      <c r="Z2166" s="76"/>
      <c r="AA2166" s="108"/>
    </row>
    <row r="2167" spans="1:27" ht="14.5" customHeight="1">
      <c r="A2167" s="41" t="s">
        <v>7227</v>
      </c>
      <c r="B2167" s="119" t="s">
        <v>6888</v>
      </c>
      <c r="C2167" s="120" t="s">
        <v>7226</v>
      </c>
      <c r="D2167" s="135" t="s">
        <v>7225</v>
      </c>
      <c r="E2167" s="119" t="s">
        <v>6570</v>
      </c>
      <c r="F2167" s="118" t="s">
        <v>7224</v>
      </c>
      <c r="G2167" s="117">
        <v>0.53271946251857849</v>
      </c>
      <c r="H2167" s="117">
        <v>1.8824497087792002E-2</v>
      </c>
      <c r="I2167" s="117">
        <v>0.2482150254307865</v>
      </c>
      <c r="J2167" s="117">
        <v>0</v>
      </c>
      <c r="K2167" s="117">
        <v>0.26567994</v>
      </c>
      <c r="L2167" s="116">
        <v>1.9975935338345865</v>
      </c>
      <c r="M2167" s="115">
        <v>0</v>
      </c>
      <c r="N2167" s="114">
        <v>0.10564635999999999</v>
      </c>
      <c r="O2167" s="114">
        <v>0.10267611</v>
      </c>
      <c r="P2167" s="114">
        <v>2.9702554999999999E-3</v>
      </c>
      <c r="Q2167" s="114">
        <v>0</v>
      </c>
      <c r="R2167" s="113">
        <v>6.1556419590000003E-6</v>
      </c>
      <c r="S2167" s="112">
        <v>1.09846727959E-8</v>
      </c>
      <c r="T2167" s="112">
        <v>0</v>
      </c>
      <c r="U2167" s="111">
        <v>1.2911583999999999E-4</v>
      </c>
      <c r="V2167" s="137"/>
      <c r="W2167" s="136"/>
      <c r="X2167" s="76" t="s">
        <v>6885</v>
      </c>
      <c r="Y2167" s="76"/>
      <c r="Z2167" s="76"/>
      <c r="AA2167" s="108"/>
    </row>
    <row r="2168" spans="1:27" ht="14.5" customHeight="1">
      <c r="B2168" s="119" t="s">
        <v>6888</v>
      </c>
      <c r="C2168" s="133" t="s">
        <v>7223</v>
      </c>
      <c r="D2168" s="133" t="s">
        <v>7178</v>
      </c>
      <c r="G2168" s="131"/>
      <c r="H2168" s="131"/>
      <c r="I2168" s="131"/>
      <c r="J2168" s="131"/>
      <c r="K2168" s="131"/>
      <c r="L2168" s="131"/>
      <c r="M2168" s="100"/>
      <c r="N2168" s="41"/>
      <c r="O2168" s="41"/>
      <c r="V2168" s="130"/>
      <c r="W2168" s="105"/>
      <c r="X2168" s="76"/>
      <c r="Y2168" s="76"/>
      <c r="Z2168" s="76"/>
      <c r="AA2168" s="108"/>
    </row>
    <row r="2169" spans="1:27" ht="14.5" customHeight="1">
      <c r="A2169" s="41" t="s">
        <v>7222</v>
      </c>
      <c r="B2169" s="119" t="s">
        <v>6888</v>
      </c>
      <c r="C2169" s="120" t="s">
        <v>7221</v>
      </c>
      <c r="D2169" s="135" t="s">
        <v>7178</v>
      </c>
      <c r="E2169" s="119" t="s">
        <v>6570</v>
      </c>
      <c r="F2169" s="118" t="s">
        <v>7220</v>
      </c>
      <c r="G2169" s="117">
        <v>0.97984940603218706</v>
      </c>
      <c r="H2169" s="117">
        <v>7.2701302012420005E-2</v>
      </c>
      <c r="I2169" s="117">
        <v>0.47115476401976703</v>
      </c>
      <c r="J2169" s="117">
        <v>0</v>
      </c>
      <c r="K2169" s="117">
        <v>0.43599334000000001</v>
      </c>
      <c r="L2169" s="116">
        <v>3.2781454135338346</v>
      </c>
      <c r="M2169" s="115">
        <v>0</v>
      </c>
      <c r="N2169" s="114">
        <v>0.18216919000000001</v>
      </c>
      <c r="O2169" s="114">
        <v>0.17690765</v>
      </c>
      <c r="P2169" s="114">
        <v>5.2615407999999997E-3</v>
      </c>
      <c r="Q2169" s="114">
        <v>0</v>
      </c>
      <c r="R2169" s="113">
        <v>1.0605974117000001E-5</v>
      </c>
      <c r="S2169" s="112">
        <v>1.945836087812E-8</v>
      </c>
      <c r="T2169" s="112">
        <v>0</v>
      </c>
      <c r="U2169" s="111">
        <v>2.3767990999999999E-4</v>
      </c>
      <c r="V2169" s="137"/>
      <c r="W2169" s="136"/>
      <c r="X2169" s="76" t="s">
        <v>6885</v>
      </c>
      <c r="Y2169" s="76"/>
      <c r="Z2169" s="76"/>
      <c r="AA2169" s="108"/>
    </row>
    <row r="2170" spans="1:27" ht="14.5" customHeight="1">
      <c r="A2170" s="41" t="s">
        <v>7219</v>
      </c>
      <c r="B2170" s="119" t="s">
        <v>6888</v>
      </c>
      <c r="C2170" s="120" t="s">
        <v>7218</v>
      </c>
      <c r="D2170" s="135" t="s">
        <v>7178</v>
      </c>
      <c r="E2170" s="119" t="s">
        <v>6570</v>
      </c>
      <c r="F2170" s="118" t="s">
        <v>7217</v>
      </c>
      <c r="G2170" s="117">
        <v>6.5034748409598997E-2</v>
      </c>
      <c r="H2170" s="117">
        <v>2.3552005752199999E-4</v>
      </c>
      <c r="I2170" s="117">
        <v>8.8767493520769992E-3</v>
      </c>
      <c r="J2170" s="117">
        <v>0</v>
      </c>
      <c r="K2170" s="117">
        <v>5.5922478999999997E-2</v>
      </c>
      <c r="L2170" s="116">
        <v>0.42046976691729321</v>
      </c>
      <c r="M2170" s="115">
        <v>0</v>
      </c>
      <c r="N2170" s="114">
        <v>9.4674055999999993E-3</v>
      </c>
      <c r="O2170" s="114">
        <v>9.0988496999999998E-3</v>
      </c>
      <c r="P2170" s="114">
        <v>3.6855585999999999E-4</v>
      </c>
      <c r="Q2170" s="114">
        <v>0</v>
      </c>
      <c r="R2170" s="113">
        <v>5.4549458814E-7</v>
      </c>
      <c r="S2170" s="112">
        <v>1.363002385837E-9</v>
      </c>
      <c r="T2170" s="112">
        <v>0</v>
      </c>
      <c r="U2170" s="122">
        <v>1.4181483E-5</v>
      </c>
      <c r="V2170" s="137"/>
      <c r="W2170" s="136"/>
      <c r="X2170" s="76" t="s">
        <v>6885</v>
      </c>
      <c r="Y2170" s="76"/>
      <c r="Z2170" s="76"/>
      <c r="AA2170" s="108"/>
    </row>
    <row r="2171" spans="1:27" ht="14.5" customHeight="1">
      <c r="A2171" s="41" t="s">
        <v>7216</v>
      </c>
      <c r="B2171" s="119" t="s">
        <v>6888</v>
      </c>
      <c r="C2171" s="120" t="s">
        <v>7215</v>
      </c>
      <c r="D2171" s="135" t="s">
        <v>7178</v>
      </c>
      <c r="E2171" s="119" t="s">
        <v>6570</v>
      </c>
      <c r="F2171" s="118" t="s">
        <v>7214</v>
      </c>
      <c r="G2171" s="117">
        <v>0.1050773044842428</v>
      </c>
      <c r="H2171" s="117">
        <v>3.2612223625699999E-3</v>
      </c>
      <c r="I2171" s="117">
        <v>3.0966738121672797E-2</v>
      </c>
      <c r="J2171" s="117">
        <v>0</v>
      </c>
      <c r="K2171" s="117">
        <v>7.0849343999999995E-2</v>
      </c>
      <c r="L2171" s="116">
        <v>0.53270183458646614</v>
      </c>
      <c r="M2171" s="115">
        <v>0</v>
      </c>
      <c r="N2171" s="114">
        <v>1.7430811000000001E-2</v>
      </c>
      <c r="O2171" s="114">
        <v>1.6847243000000001E-2</v>
      </c>
      <c r="P2171" s="114">
        <v>5.8356859000000005E-4</v>
      </c>
      <c r="Q2171" s="114">
        <v>0</v>
      </c>
      <c r="R2171" s="113">
        <v>1.0100265326099998E-6</v>
      </c>
      <c r="S2171" s="112">
        <v>2.1581678006909997E-9</v>
      </c>
      <c r="T2171" s="112">
        <v>0</v>
      </c>
      <c r="U2171" s="122">
        <v>2.4089998999999999E-5</v>
      </c>
      <c r="V2171" s="137"/>
      <c r="W2171" s="136"/>
      <c r="X2171" s="76" t="s">
        <v>6885</v>
      </c>
      <c r="Y2171" s="76"/>
      <c r="Z2171" s="76"/>
      <c r="AA2171" s="108"/>
    </row>
    <row r="2172" spans="1:27" ht="14.5" customHeight="1">
      <c r="A2172" s="41" t="s">
        <v>7213</v>
      </c>
      <c r="B2172" s="119" t="s">
        <v>6888</v>
      </c>
      <c r="C2172" s="120" t="s">
        <v>7212</v>
      </c>
      <c r="D2172" s="135" t="s">
        <v>7178</v>
      </c>
      <c r="E2172" s="119" t="s">
        <v>6570</v>
      </c>
      <c r="F2172" s="118" t="s">
        <v>7211</v>
      </c>
      <c r="G2172" s="117">
        <v>8.9758445659232203E-2</v>
      </c>
      <c r="H2172" s="117">
        <v>1.5776729902850001E-3</v>
      </c>
      <c r="I2172" s="117">
        <v>2.0195405668947199E-2</v>
      </c>
      <c r="J2172" s="117">
        <v>0</v>
      </c>
      <c r="K2172" s="117">
        <v>6.7985367000000005E-2</v>
      </c>
      <c r="L2172" s="116">
        <v>0.51116817293233086</v>
      </c>
      <c r="M2172" s="115">
        <v>0</v>
      </c>
      <c r="N2172" s="114">
        <v>1.4086537999999999E-2</v>
      </c>
      <c r="O2172" s="114">
        <v>1.35838E-2</v>
      </c>
      <c r="P2172" s="114">
        <v>5.0273821999999996E-4</v>
      </c>
      <c r="Q2172" s="114">
        <v>0</v>
      </c>
      <c r="R2172" s="113">
        <v>8.1437647252999993E-7</v>
      </c>
      <c r="S2172" s="112">
        <v>1.859239011365E-9</v>
      </c>
      <c r="T2172" s="112">
        <v>0</v>
      </c>
      <c r="U2172" s="122">
        <v>2.0094514E-5</v>
      </c>
      <c r="V2172" s="137"/>
      <c r="W2172" s="136"/>
      <c r="X2172" s="76" t="s">
        <v>6885</v>
      </c>
      <c r="Y2172" s="76"/>
      <c r="Z2172" s="76"/>
      <c r="AA2172" s="108"/>
    </row>
    <row r="2173" spans="1:27" ht="14.5" customHeight="1">
      <c r="A2173" s="41" t="s">
        <v>7210</v>
      </c>
      <c r="B2173" s="119" t="s">
        <v>6888</v>
      </c>
      <c r="C2173" s="120" t="s">
        <v>7209</v>
      </c>
      <c r="D2173" s="135" t="s">
        <v>7178</v>
      </c>
      <c r="E2173" s="119" t="s">
        <v>6570</v>
      </c>
      <c r="F2173" s="118" t="s">
        <v>7208</v>
      </c>
      <c r="G2173" s="117">
        <v>6.9046722947046599E-2</v>
      </c>
      <c r="H2173" s="117">
        <v>1.3656887415619998E-3</v>
      </c>
      <c r="I2173" s="117">
        <v>1.4009596205484601E-2</v>
      </c>
      <c r="J2173" s="117">
        <v>0</v>
      </c>
      <c r="K2173" s="117">
        <v>5.3671438000000002E-2</v>
      </c>
      <c r="L2173" s="116">
        <v>0.40354464661654132</v>
      </c>
      <c r="M2173" s="115">
        <v>0</v>
      </c>
      <c r="N2173" s="114">
        <v>1.0523396000000001E-2</v>
      </c>
      <c r="O2173" s="114">
        <v>1.0136932E-2</v>
      </c>
      <c r="P2173" s="114">
        <v>3.8646402000000002E-4</v>
      </c>
      <c r="Q2173" s="114">
        <v>0</v>
      </c>
      <c r="R2173" s="113">
        <v>6.0772974394000002E-7</v>
      </c>
      <c r="S2173" s="112">
        <v>1.429230839166E-9</v>
      </c>
      <c r="T2173" s="112">
        <v>0</v>
      </c>
      <c r="U2173" s="122">
        <v>1.5382240999999999E-5</v>
      </c>
      <c r="V2173" s="137"/>
      <c r="W2173" s="136"/>
      <c r="X2173" s="76" t="s">
        <v>6885</v>
      </c>
      <c r="Y2173" s="76"/>
      <c r="Z2173" s="76"/>
      <c r="AA2173" s="108"/>
    </row>
    <row r="2174" spans="1:27" ht="14.5" customHeight="1">
      <c r="A2174" s="41" t="s">
        <v>7207</v>
      </c>
      <c r="B2174" s="119" t="s">
        <v>6888</v>
      </c>
      <c r="C2174" s="120" t="s">
        <v>7206</v>
      </c>
      <c r="D2174" s="135" t="s">
        <v>7178</v>
      </c>
      <c r="E2174" s="119" t="s">
        <v>6570</v>
      </c>
      <c r="F2174" s="118" t="s">
        <v>7205</v>
      </c>
      <c r="G2174" s="117">
        <v>0.1078047058665305</v>
      </c>
      <c r="H2174" s="117">
        <v>3.2113332863360003E-3</v>
      </c>
      <c r="I2174" s="117">
        <v>3.01320645801945E-2</v>
      </c>
      <c r="J2174" s="117">
        <v>0</v>
      </c>
      <c r="K2174" s="117">
        <v>7.4461308000000004E-2</v>
      </c>
      <c r="L2174" s="116">
        <v>0.55985945864661657</v>
      </c>
      <c r="M2174" s="115">
        <v>0</v>
      </c>
      <c r="N2174" s="114">
        <v>1.7504973E-2</v>
      </c>
      <c r="O2174" s="114">
        <v>1.6907907E-2</v>
      </c>
      <c r="P2174" s="114">
        <v>5.9706560999999998E-4</v>
      </c>
      <c r="Q2174" s="114">
        <v>0</v>
      </c>
      <c r="R2174" s="113">
        <v>1.0136635005200002E-6</v>
      </c>
      <c r="S2174" s="112">
        <v>2.2080828862490001E-9</v>
      </c>
      <c r="T2174" s="112">
        <v>0</v>
      </c>
      <c r="U2174" s="122">
        <v>2.4498494E-5</v>
      </c>
      <c r="V2174" s="137"/>
      <c r="W2174" s="136"/>
      <c r="X2174" s="76" t="s">
        <v>6885</v>
      </c>
      <c r="Y2174" s="76"/>
      <c r="Z2174" s="76"/>
      <c r="AA2174" s="108"/>
    </row>
    <row r="2175" spans="1:27" ht="14.5" customHeight="1">
      <c r="A2175" s="41" t="s">
        <v>7204</v>
      </c>
      <c r="B2175" s="119" t="s">
        <v>6888</v>
      </c>
      <c r="C2175" s="120" t="s">
        <v>7203</v>
      </c>
      <c r="D2175" s="135" t="s">
        <v>7178</v>
      </c>
      <c r="E2175" s="119" t="s">
        <v>6570</v>
      </c>
      <c r="F2175" s="118" t="s">
        <v>7202</v>
      </c>
      <c r="G2175" s="117">
        <v>0.22700485821223099</v>
      </c>
      <c r="H2175" s="117">
        <v>6.7103119742299997E-3</v>
      </c>
      <c r="I2175" s="117">
        <v>6.610729623800099E-2</v>
      </c>
      <c r="J2175" s="117">
        <v>0</v>
      </c>
      <c r="K2175" s="117">
        <v>0.15418725</v>
      </c>
      <c r="L2175" s="116">
        <v>1.1593026315789472</v>
      </c>
      <c r="M2175" s="115">
        <v>0</v>
      </c>
      <c r="N2175" s="114">
        <v>3.7404433000000001E-2</v>
      </c>
      <c r="O2175" s="114">
        <v>3.6146323000000001E-2</v>
      </c>
      <c r="P2175" s="114">
        <v>1.2581103000000001E-3</v>
      </c>
      <c r="Q2175" s="114">
        <v>0</v>
      </c>
      <c r="R2175" s="113">
        <v>2.1670456517500001E-6</v>
      </c>
      <c r="S2175" s="112">
        <v>4.6527746166499997E-9</v>
      </c>
      <c r="T2175" s="112">
        <v>0</v>
      </c>
      <c r="U2175" s="122">
        <v>5.1787525E-5</v>
      </c>
      <c r="V2175" s="137"/>
      <c r="W2175" s="136"/>
      <c r="X2175" s="76" t="s">
        <v>6885</v>
      </c>
      <c r="Y2175" s="76"/>
      <c r="Z2175" s="76"/>
      <c r="AA2175" s="108"/>
    </row>
    <row r="2176" spans="1:27" ht="14.5" customHeight="1">
      <c r="A2176" s="41" t="s">
        <v>7201</v>
      </c>
      <c r="B2176" s="119" t="s">
        <v>6888</v>
      </c>
      <c r="C2176" s="120" t="s">
        <v>7200</v>
      </c>
      <c r="D2176" s="135" t="s">
        <v>7178</v>
      </c>
      <c r="E2176" s="119" t="s">
        <v>6570</v>
      </c>
      <c r="F2176" s="118" t="s">
        <v>7199</v>
      </c>
      <c r="G2176" s="117">
        <v>9.1145970244967497E-2</v>
      </c>
      <c r="H2176" s="117">
        <v>9.7880277541699989E-4</v>
      </c>
      <c r="I2176" s="117">
        <v>1.7956355469550499E-2</v>
      </c>
      <c r="J2176" s="117">
        <v>0</v>
      </c>
      <c r="K2176" s="117">
        <v>7.2210811999999999E-2</v>
      </c>
      <c r="L2176" s="116">
        <v>0.54293843609022552</v>
      </c>
      <c r="M2176" s="115">
        <v>0</v>
      </c>
      <c r="N2176" s="114">
        <v>1.4029778999999999E-2</v>
      </c>
      <c r="O2176" s="114">
        <v>1.3516808999999999E-2</v>
      </c>
      <c r="P2176" s="114">
        <v>5.1297023999999998E-4</v>
      </c>
      <c r="Q2176" s="114">
        <v>0</v>
      </c>
      <c r="R2176" s="113">
        <v>8.1036023545000009E-7</v>
      </c>
      <c r="S2176" s="112">
        <v>1.8970792647900001E-9</v>
      </c>
      <c r="T2176" s="112">
        <v>0</v>
      </c>
      <c r="U2176" s="122">
        <v>2.0212344E-5</v>
      </c>
      <c r="V2176" s="137"/>
      <c r="W2176" s="136"/>
      <c r="X2176" s="76" t="s">
        <v>6885</v>
      </c>
      <c r="Y2176" s="76"/>
      <c r="Z2176" s="76"/>
      <c r="AA2176" s="108"/>
    </row>
    <row r="2177" spans="1:27" ht="14.5" customHeight="1">
      <c r="A2177" s="41" t="s">
        <v>7198</v>
      </c>
      <c r="B2177" s="119" t="s">
        <v>6888</v>
      </c>
      <c r="C2177" s="120" t="s">
        <v>7197</v>
      </c>
      <c r="D2177" s="135" t="s">
        <v>7178</v>
      </c>
      <c r="E2177" s="119" t="s">
        <v>6570</v>
      </c>
      <c r="F2177" s="118" t="s">
        <v>7196</v>
      </c>
      <c r="G2177" s="117">
        <v>0.23171843422221899</v>
      </c>
      <c r="H2177" s="117">
        <v>9.0313837587099998E-3</v>
      </c>
      <c r="I2177" s="117">
        <v>7.2711950463509006E-2</v>
      </c>
      <c r="J2177" s="117">
        <v>0</v>
      </c>
      <c r="K2177" s="117">
        <v>0.1499751</v>
      </c>
      <c r="L2177" s="116">
        <v>1.1276323308270677</v>
      </c>
      <c r="M2177" s="115">
        <v>0</v>
      </c>
      <c r="N2177" s="114">
        <v>3.8438386999999997E-2</v>
      </c>
      <c r="O2177" s="114">
        <v>3.7163120000000001E-2</v>
      </c>
      <c r="P2177" s="114">
        <v>1.2752675E-3</v>
      </c>
      <c r="Q2177" s="114">
        <v>0</v>
      </c>
      <c r="R2177" s="113">
        <v>2.2280047750000002E-6</v>
      </c>
      <c r="S2177" s="112">
        <v>4.7162258638710007E-9</v>
      </c>
      <c r="T2177" s="112">
        <v>0</v>
      </c>
      <c r="U2177" s="122">
        <v>5.3282209999999997E-5</v>
      </c>
      <c r="V2177" s="137"/>
      <c r="W2177" s="136"/>
      <c r="X2177" s="76" t="s">
        <v>6885</v>
      </c>
      <c r="Y2177" s="76"/>
      <c r="Z2177" s="76"/>
      <c r="AA2177" s="108"/>
    </row>
    <row r="2178" spans="1:27" ht="14.5" customHeight="1">
      <c r="A2178" s="41" t="s">
        <v>7195</v>
      </c>
      <c r="B2178" s="119" t="s">
        <v>6888</v>
      </c>
      <c r="C2178" s="120" t="s">
        <v>7194</v>
      </c>
      <c r="D2178" s="135" t="s">
        <v>7178</v>
      </c>
      <c r="E2178" s="119" t="s">
        <v>6570</v>
      </c>
      <c r="F2178" s="118" t="s">
        <v>7193</v>
      </c>
      <c r="G2178" s="117">
        <v>0.81441487067821394</v>
      </c>
      <c r="H2178" s="117">
        <v>5.4625557131089998E-2</v>
      </c>
      <c r="I2178" s="117">
        <v>0.34070562354712397</v>
      </c>
      <c r="J2178" s="117">
        <v>0</v>
      </c>
      <c r="K2178" s="117">
        <v>0.41908369000000001</v>
      </c>
      <c r="L2178" s="116">
        <v>3.1510051879699246</v>
      </c>
      <c r="M2178" s="115">
        <v>0</v>
      </c>
      <c r="N2178" s="114">
        <v>0.14288677999999999</v>
      </c>
      <c r="O2178" s="114">
        <v>0.13850818000000001</v>
      </c>
      <c r="P2178" s="114">
        <v>4.3785973000000002E-3</v>
      </c>
      <c r="Q2178" s="114">
        <v>0</v>
      </c>
      <c r="R2178" s="113">
        <v>8.3038477839999997E-6</v>
      </c>
      <c r="S2178" s="112">
        <v>1.6193037451899998E-8</v>
      </c>
      <c r="T2178" s="112">
        <v>0</v>
      </c>
      <c r="U2178" s="111">
        <v>1.9316238E-4</v>
      </c>
      <c r="V2178" s="137"/>
      <c r="W2178" s="136"/>
      <c r="X2178" s="76" t="s">
        <v>6885</v>
      </c>
      <c r="Y2178" s="76"/>
      <c r="Z2178" s="76"/>
      <c r="AA2178" s="108"/>
    </row>
    <row r="2179" spans="1:27" ht="14.5" customHeight="1">
      <c r="A2179" s="41" t="s">
        <v>7192</v>
      </c>
      <c r="B2179" s="119" t="s">
        <v>6888</v>
      </c>
      <c r="C2179" s="120" t="s">
        <v>7191</v>
      </c>
      <c r="D2179" s="135" t="s">
        <v>7178</v>
      </c>
      <c r="E2179" s="119" t="s">
        <v>6570</v>
      </c>
      <c r="F2179" s="118" t="s">
        <v>7190</v>
      </c>
      <c r="G2179" s="117">
        <v>3.3365589206732438E-2</v>
      </c>
      <c r="H2179" s="117">
        <v>3.7050294401999999E-6</v>
      </c>
      <c r="I2179" s="117">
        <v>5.5339781772922401E-3</v>
      </c>
      <c r="J2179" s="117">
        <v>0</v>
      </c>
      <c r="K2179" s="117">
        <v>2.7827905999999999E-2</v>
      </c>
      <c r="L2179" s="116">
        <v>0.20923237593984961</v>
      </c>
      <c r="M2179" s="115">
        <v>0</v>
      </c>
      <c r="N2179" s="114">
        <v>5.0619636999999999E-3</v>
      </c>
      <c r="O2179" s="114">
        <v>4.8726708999999998E-3</v>
      </c>
      <c r="P2179" s="114">
        <v>1.8929278999999999E-4</v>
      </c>
      <c r="Q2179" s="114">
        <v>0</v>
      </c>
      <c r="R2179" s="113">
        <v>2.9212654748724001E-7</v>
      </c>
      <c r="S2179" s="112">
        <v>7.0004729062200012E-10</v>
      </c>
      <c r="T2179" s="112">
        <v>0</v>
      </c>
      <c r="U2179" s="122">
        <v>7.3213274999999999E-6</v>
      </c>
      <c r="V2179" s="137"/>
      <c r="W2179" s="136"/>
      <c r="X2179" s="76" t="s">
        <v>6885</v>
      </c>
      <c r="Y2179" s="76"/>
      <c r="Z2179" s="76"/>
      <c r="AA2179" s="108"/>
    </row>
    <row r="2180" spans="1:27" ht="14.5" customHeight="1">
      <c r="A2180" s="41" t="s">
        <v>7189</v>
      </c>
      <c r="B2180" s="119" t="s">
        <v>6888</v>
      </c>
      <c r="C2180" s="120" t="s">
        <v>7188</v>
      </c>
      <c r="D2180" s="135" t="s">
        <v>7178</v>
      </c>
      <c r="E2180" s="119" t="s">
        <v>6570</v>
      </c>
      <c r="F2180" s="118" t="s">
        <v>7187</v>
      </c>
      <c r="G2180" s="117">
        <v>8.7683497054331996E-2</v>
      </c>
      <c r="H2180" s="117">
        <v>2.0114796209810002E-3</v>
      </c>
      <c r="I2180" s="117">
        <v>1.9279769433351E-2</v>
      </c>
      <c r="J2180" s="117">
        <v>0</v>
      </c>
      <c r="K2180" s="117">
        <v>6.6392248000000001E-2</v>
      </c>
      <c r="L2180" s="116">
        <v>0.49918983458646615</v>
      </c>
      <c r="M2180" s="115">
        <v>0</v>
      </c>
      <c r="N2180" s="114">
        <v>1.3524766000000001E-2</v>
      </c>
      <c r="O2180" s="114">
        <v>1.3035578000000001E-2</v>
      </c>
      <c r="P2180" s="114">
        <v>4.8918761000000003E-4</v>
      </c>
      <c r="Q2180" s="114">
        <v>0</v>
      </c>
      <c r="R2180" s="113">
        <v>7.8150947604999995E-7</v>
      </c>
      <c r="S2180" s="112">
        <v>1.8091257410229999E-9</v>
      </c>
      <c r="T2180" s="112">
        <v>0</v>
      </c>
      <c r="U2180" s="122">
        <v>1.9618903000000001E-5</v>
      </c>
      <c r="V2180" s="137"/>
      <c r="W2180" s="136"/>
      <c r="X2180" s="76" t="s">
        <v>6885</v>
      </c>
      <c r="Y2180" s="76"/>
      <c r="Z2180" s="76"/>
      <c r="AA2180" s="108"/>
    </row>
    <row r="2181" spans="1:27" ht="14.5" customHeight="1">
      <c r="A2181" s="41" t="s">
        <v>7186</v>
      </c>
      <c r="B2181" s="119" t="s">
        <v>6888</v>
      </c>
      <c r="C2181" s="120" t="s">
        <v>7185</v>
      </c>
      <c r="D2181" s="135" t="s">
        <v>7178</v>
      </c>
      <c r="E2181" s="119" t="s">
        <v>6570</v>
      </c>
      <c r="F2181" s="118" t="s">
        <v>7184</v>
      </c>
      <c r="G2181" s="117">
        <v>6.5034748409598997E-2</v>
      </c>
      <c r="H2181" s="117">
        <v>2.3552005752199999E-4</v>
      </c>
      <c r="I2181" s="117">
        <v>8.8767493520769992E-3</v>
      </c>
      <c r="J2181" s="117">
        <v>0</v>
      </c>
      <c r="K2181" s="117">
        <v>5.5922478999999997E-2</v>
      </c>
      <c r="L2181" s="116">
        <v>0.42046976691729321</v>
      </c>
      <c r="M2181" s="115">
        <v>0</v>
      </c>
      <c r="N2181" s="114">
        <v>9.4674055999999993E-3</v>
      </c>
      <c r="O2181" s="114">
        <v>9.0988496999999998E-3</v>
      </c>
      <c r="P2181" s="114">
        <v>3.6855585999999999E-4</v>
      </c>
      <c r="Q2181" s="114">
        <v>0</v>
      </c>
      <c r="R2181" s="113">
        <v>5.4549458814E-7</v>
      </c>
      <c r="S2181" s="112">
        <v>1.363002385837E-9</v>
      </c>
      <c r="T2181" s="112">
        <v>0</v>
      </c>
      <c r="U2181" s="122">
        <v>1.4181483E-5</v>
      </c>
      <c r="V2181" s="110"/>
      <c r="W2181" s="109"/>
      <c r="X2181" s="76" t="s">
        <v>6885</v>
      </c>
      <c r="Y2181" s="76"/>
      <c r="Z2181" s="76"/>
      <c r="AA2181" s="108"/>
    </row>
    <row r="2182" spans="1:27" ht="14.5" customHeight="1">
      <c r="A2182" s="41" t="s">
        <v>7183</v>
      </c>
      <c r="B2182" s="119" t="s">
        <v>6888</v>
      </c>
      <c r="C2182" s="120" t="s">
        <v>7182</v>
      </c>
      <c r="D2182" s="135" t="s">
        <v>7178</v>
      </c>
      <c r="E2182" s="119" t="s">
        <v>6570</v>
      </c>
      <c r="F2182" s="118" t="s">
        <v>7181</v>
      </c>
      <c r="G2182" s="117">
        <v>7.2961809921255893E-2</v>
      </c>
      <c r="H2182" s="117">
        <v>8.5710589323299998E-4</v>
      </c>
      <c r="I2182" s="117">
        <v>1.2517806028022899E-2</v>
      </c>
      <c r="J2182" s="117">
        <v>0</v>
      </c>
      <c r="K2182" s="117">
        <v>5.9586897999999999E-2</v>
      </c>
      <c r="L2182" s="116">
        <v>0.44802178947368421</v>
      </c>
      <c r="M2182" s="115">
        <v>0</v>
      </c>
      <c r="N2182" s="114">
        <v>1.0887482E-2</v>
      </c>
      <c r="O2182" s="114">
        <v>1.0476704999999999E-2</v>
      </c>
      <c r="P2182" s="114">
        <v>4.1077696999999999E-4</v>
      </c>
      <c r="Q2182" s="114">
        <v>0</v>
      </c>
      <c r="R2182" s="113">
        <v>6.2809979191000006E-7</v>
      </c>
      <c r="S2182" s="112">
        <v>1.519145584667E-9</v>
      </c>
      <c r="T2182" s="112">
        <v>0</v>
      </c>
      <c r="U2182" s="122">
        <v>1.608458E-5</v>
      </c>
      <c r="V2182" s="137"/>
      <c r="W2182" s="136"/>
      <c r="X2182" s="76" t="s">
        <v>6885</v>
      </c>
      <c r="Y2182" s="76"/>
      <c r="Z2182" s="76"/>
      <c r="AA2182" s="108"/>
    </row>
    <row r="2183" spans="1:27" ht="14.5" customHeight="1">
      <c r="A2183" s="41" t="s">
        <v>7180</v>
      </c>
      <c r="B2183" s="119" t="s">
        <v>6888</v>
      </c>
      <c r="C2183" s="120" t="s">
        <v>7179</v>
      </c>
      <c r="D2183" s="135" t="s">
        <v>7178</v>
      </c>
      <c r="E2183" s="119" t="s">
        <v>6570</v>
      </c>
      <c r="F2183" s="118" t="s">
        <v>7177</v>
      </c>
      <c r="G2183" s="117">
        <v>2.8137462172025698</v>
      </c>
      <c r="H2183" s="117">
        <v>0.24578421850329998</v>
      </c>
      <c r="I2183" s="117">
        <v>1.74410727869927</v>
      </c>
      <c r="J2183" s="117">
        <v>0</v>
      </c>
      <c r="K2183" s="117">
        <v>0.82385472000000004</v>
      </c>
      <c r="L2183" s="116">
        <v>6.1943963909774435</v>
      </c>
      <c r="M2183" s="115">
        <v>0</v>
      </c>
      <c r="N2183" s="114">
        <v>0.58636186000000001</v>
      </c>
      <c r="O2183" s="114">
        <v>0.57135091000000005</v>
      </c>
      <c r="P2183" s="114">
        <v>1.5010951E-2</v>
      </c>
      <c r="Q2183" s="114">
        <v>0</v>
      </c>
      <c r="R2183" s="113">
        <v>3.4253651764000001E-5</v>
      </c>
      <c r="S2183" s="112">
        <v>5.5513870371320002E-8</v>
      </c>
      <c r="T2183" s="112">
        <v>0</v>
      </c>
      <c r="U2183" s="111">
        <v>7.1173685E-4</v>
      </c>
      <c r="V2183" s="137"/>
      <c r="W2183" s="136"/>
      <c r="X2183" s="76" t="s">
        <v>6885</v>
      </c>
      <c r="Y2183" s="76"/>
      <c r="Z2183" s="76"/>
      <c r="AA2183" s="108"/>
    </row>
    <row r="2184" spans="1:27" ht="14.5" customHeight="1">
      <c r="B2184" s="119" t="s">
        <v>6888</v>
      </c>
      <c r="C2184" s="133" t="s">
        <v>7176</v>
      </c>
      <c r="D2184" s="133" t="s">
        <v>7152</v>
      </c>
      <c r="G2184" s="131"/>
      <c r="H2184" s="131"/>
      <c r="I2184" s="131"/>
      <c r="J2184" s="131"/>
      <c r="K2184" s="131"/>
      <c r="L2184" s="131"/>
      <c r="M2184" s="100"/>
      <c r="N2184" s="41"/>
      <c r="O2184" s="41"/>
      <c r="V2184" s="130"/>
      <c r="W2184" s="105"/>
      <c r="X2184" s="76"/>
      <c r="Y2184" s="76"/>
      <c r="Z2184" s="76"/>
      <c r="AA2184" s="108"/>
    </row>
    <row r="2185" spans="1:27" ht="14.5" customHeight="1">
      <c r="A2185" s="41" t="s">
        <v>7175</v>
      </c>
      <c r="B2185" s="119" t="s">
        <v>6888</v>
      </c>
      <c r="C2185" s="120" t="s">
        <v>7174</v>
      </c>
      <c r="D2185" s="135" t="s">
        <v>7152</v>
      </c>
      <c r="E2185" s="119" t="s">
        <v>6570</v>
      </c>
      <c r="F2185" s="118" t="s">
        <v>7173</v>
      </c>
      <c r="G2185" s="117">
        <v>1.4404554070102051</v>
      </c>
      <c r="H2185" s="117">
        <v>0.11697189576831001</v>
      </c>
      <c r="I2185" s="117">
        <v>0.74241429124189506</v>
      </c>
      <c r="J2185" s="117">
        <v>0</v>
      </c>
      <c r="K2185" s="117">
        <v>0.58106922000000005</v>
      </c>
      <c r="L2185" s="116">
        <v>4.368941503759399</v>
      </c>
      <c r="M2185" s="115">
        <v>0</v>
      </c>
      <c r="N2185" s="114">
        <v>0.27724558999999999</v>
      </c>
      <c r="O2185" s="114">
        <v>0.26948697999999999</v>
      </c>
      <c r="P2185" s="114">
        <v>7.7586154999999997E-3</v>
      </c>
      <c r="Q2185" s="114">
        <v>0</v>
      </c>
      <c r="R2185" s="113">
        <v>1.6156293471E-5</v>
      </c>
      <c r="S2185" s="112">
        <v>2.8693104824019999E-8</v>
      </c>
      <c r="T2185" s="112">
        <v>0</v>
      </c>
      <c r="U2185" s="111">
        <v>3.5613811999999999E-4</v>
      </c>
      <c r="V2185" s="110"/>
      <c r="W2185" s="109"/>
      <c r="X2185" s="76" t="s">
        <v>6885</v>
      </c>
      <c r="Y2185" s="76"/>
      <c r="Z2185" s="76"/>
      <c r="AA2185" s="108"/>
    </row>
    <row r="2186" spans="1:27" ht="14.5" customHeight="1">
      <c r="A2186" s="41" t="s">
        <v>7172</v>
      </c>
      <c r="B2186" s="119" t="s">
        <v>6888</v>
      </c>
      <c r="C2186" s="120" t="s">
        <v>7171</v>
      </c>
      <c r="D2186" s="135" t="s">
        <v>7152</v>
      </c>
      <c r="E2186" s="119" t="s">
        <v>6570</v>
      </c>
      <c r="F2186" s="118" t="s">
        <v>7170</v>
      </c>
      <c r="G2186" s="117">
        <v>1.4828027779812603</v>
      </c>
      <c r="H2186" s="117">
        <v>0.11922568239590001</v>
      </c>
      <c r="I2186" s="117">
        <v>0.86182177558536011</v>
      </c>
      <c r="J2186" s="117">
        <v>0</v>
      </c>
      <c r="K2186" s="117">
        <v>0.50175532</v>
      </c>
      <c r="L2186" s="116">
        <v>3.7725963909774434</v>
      </c>
      <c r="M2186" s="115">
        <v>0</v>
      </c>
      <c r="N2186" s="114">
        <v>0.29098248999999998</v>
      </c>
      <c r="O2186" s="114">
        <v>0.28322929000000002</v>
      </c>
      <c r="P2186" s="114">
        <v>7.7532E-3</v>
      </c>
      <c r="Q2186" s="114">
        <v>0</v>
      </c>
      <c r="R2186" s="113">
        <v>1.6980172955999999E-5</v>
      </c>
      <c r="S2186" s="112">
        <v>2.8673076603619996E-8</v>
      </c>
      <c r="T2186" s="112">
        <v>0</v>
      </c>
      <c r="U2186" s="111">
        <v>3.6137894000000002E-4</v>
      </c>
      <c r="V2186" s="137"/>
      <c r="W2186" s="136"/>
      <c r="X2186" s="76" t="s">
        <v>6885</v>
      </c>
      <c r="Y2186" s="76"/>
      <c r="Z2186" s="76"/>
      <c r="AA2186" s="108"/>
    </row>
    <row r="2187" spans="1:27" ht="14.5" customHeight="1">
      <c r="A2187" s="41" t="s">
        <v>7169</v>
      </c>
      <c r="B2187" s="119" t="s">
        <v>6888</v>
      </c>
      <c r="C2187" s="120" t="s">
        <v>7168</v>
      </c>
      <c r="D2187" s="135" t="s">
        <v>7152</v>
      </c>
      <c r="E2187" s="119" t="s">
        <v>6570</v>
      </c>
      <c r="F2187" s="118" t="s">
        <v>7167</v>
      </c>
      <c r="G2187" s="117">
        <v>0.96430300602458496</v>
      </c>
      <c r="H2187" s="117">
        <v>7.8735961539599997E-2</v>
      </c>
      <c r="I2187" s="117">
        <v>0.43097064448498501</v>
      </c>
      <c r="J2187" s="117">
        <v>0</v>
      </c>
      <c r="K2187" s="117">
        <v>0.45459640000000001</v>
      </c>
      <c r="L2187" s="116">
        <v>3.418018045112782</v>
      </c>
      <c r="M2187" s="115">
        <v>0</v>
      </c>
      <c r="N2187" s="114">
        <v>0.17146633999999999</v>
      </c>
      <c r="O2187" s="114">
        <v>0.16630698999999999</v>
      </c>
      <c r="P2187" s="114">
        <v>5.1593508000000003E-3</v>
      </c>
      <c r="Q2187" s="114">
        <v>0</v>
      </c>
      <c r="R2187" s="113">
        <v>9.9704427420000014E-6</v>
      </c>
      <c r="S2187" s="112">
        <v>1.9080439378380001E-8</v>
      </c>
      <c r="T2187" s="112">
        <v>0</v>
      </c>
      <c r="U2187" s="111">
        <v>2.3259109E-4</v>
      </c>
      <c r="V2187" s="137"/>
      <c r="W2187" s="136"/>
      <c r="X2187" s="76" t="s">
        <v>6885</v>
      </c>
      <c r="Y2187" s="76"/>
      <c r="Z2187" s="76"/>
      <c r="AA2187" s="108"/>
    </row>
    <row r="2188" spans="1:27" ht="14.5" customHeight="1">
      <c r="A2188" s="41" t="s">
        <v>7166</v>
      </c>
      <c r="B2188" s="119" t="s">
        <v>6888</v>
      </c>
      <c r="C2188" s="120" t="s">
        <v>7165</v>
      </c>
      <c r="D2188" s="135" t="s">
        <v>7152</v>
      </c>
      <c r="E2188" s="119" t="s">
        <v>6570</v>
      </c>
      <c r="F2188" s="118" t="s">
        <v>7164</v>
      </c>
      <c r="G2188" s="117">
        <v>0.39491992347573401</v>
      </c>
      <c r="H2188" s="117">
        <v>2.9879871026539998E-2</v>
      </c>
      <c r="I2188" s="117">
        <v>0.18010282244919401</v>
      </c>
      <c r="J2188" s="117">
        <v>0</v>
      </c>
      <c r="K2188" s="117">
        <v>0.18493723000000001</v>
      </c>
      <c r="L2188" s="116">
        <v>1.3905054887218045</v>
      </c>
      <c r="M2188" s="115">
        <v>0</v>
      </c>
      <c r="N2188" s="114">
        <v>7.0850964000000002E-2</v>
      </c>
      <c r="O2188" s="114">
        <v>6.8743284000000002E-2</v>
      </c>
      <c r="P2188" s="114">
        <v>2.1076801999999999E-3</v>
      </c>
      <c r="Q2188" s="114">
        <v>0</v>
      </c>
      <c r="R2188" s="113">
        <v>4.1212999444999998E-6</v>
      </c>
      <c r="S2188" s="112">
        <v>7.7946751036699989E-9</v>
      </c>
      <c r="T2188" s="112">
        <v>0</v>
      </c>
      <c r="U2188" s="122">
        <v>9.4676543999999994E-5</v>
      </c>
      <c r="V2188" s="137"/>
      <c r="W2188" s="136"/>
      <c r="X2188" s="76" t="s">
        <v>6885</v>
      </c>
      <c r="Y2188" s="76"/>
      <c r="Z2188" s="76"/>
      <c r="AA2188" s="108"/>
    </row>
    <row r="2189" spans="1:27" ht="14.5" customHeight="1">
      <c r="A2189" s="41" t="s">
        <v>7163</v>
      </c>
      <c r="B2189" s="119" t="s">
        <v>6888</v>
      </c>
      <c r="C2189" s="120" t="s">
        <v>7162</v>
      </c>
      <c r="D2189" s="135" t="s">
        <v>7152</v>
      </c>
      <c r="E2189" s="119" t="s">
        <v>6570</v>
      </c>
      <c r="F2189" s="118" t="s">
        <v>7161</v>
      </c>
      <c r="G2189" s="117">
        <v>1.043421393728126</v>
      </c>
      <c r="H2189" s="117">
        <v>3.2992132623079998E-2</v>
      </c>
      <c r="I2189" s="117">
        <v>0.10914455110504599</v>
      </c>
      <c r="J2189" s="117">
        <v>0</v>
      </c>
      <c r="K2189" s="117">
        <v>0.90128470999999999</v>
      </c>
      <c r="L2189" s="116">
        <v>6.7765767669172927</v>
      </c>
      <c r="M2189" s="115">
        <v>0</v>
      </c>
      <c r="N2189" s="114">
        <v>0.13713462000000001</v>
      </c>
      <c r="O2189" s="114">
        <v>0.13132451000000001</v>
      </c>
      <c r="P2189" s="114">
        <v>5.8101150000000002E-3</v>
      </c>
      <c r="Q2189" s="114">
        <v>0</v>
      </c>
      <c r="R2189" s="113">
        <v>7.8731719575000011E-6</v>
      </c>
      <c r="S2189" s="112">
        <v>2.1487111788120001E-8</v>
      </c>
      <c r="T2189" s="112">
        <v>0</v>
      </c>
      <c r="U2189" s="111">
        <v>2.2730077000000001E-4</v>
      </c>
      <c r="V2189" s="110"/>
      <c r="W2189" s="109"/>
      <c r="X2189" s="76" t="s">
        <v>6885</v>
      </c>
      <c r="Y2189" s="76"/>
      <c r="Z2189" s="76"/>
      <c r="AA2189" s="108"/>
    </row>
    <row r="2190" spans="1:27" ht="14.5" customHeight="1">
      <c r="A2190" s="41" t="s">
        <v>7160</v>
      </c>
      <c r="B2190" s="119" t="s">
        <v>6888</v>
      </c>
      <c r="C2190" s="120" t="s">
        <v>7159</v>
      </c>
      <c r="D2190" s="135" t="s">
        <v>7152</v>
      </c>
      <c r="E2190" s="119" t="s">
        <v>6570</v>
      </c>
      <c r="F2190" s="118" t="s">
        <v>7158</v>
      </c>
      <c r="G2190" s="117">
        <v>0.40148346761361897</v>
      </c>
      <c r="H2190" s="117">
        <v>1.9273516137460003E-2</v>
      </c>
      <c r="I2190" s="117">
        <v>0.176298181476159</v>
      </c>
      <c r="J2190" s="117">
        <v>0</v>
      </c>
      <c r="K2190" s="117">
        <v>0.20591176999999999</v>
      </c>
      <c r="L2190" s="116">
        <v>1.5482087969924812</v>
      </c>
      <c r="M2190" s="115">
        <v>0</v>
      </c>
      <c r="N2190" s="114">
        <v>7.2631791000000001E-2</v>
      </c>
      <c r="O2190" s="114">
        <v>7.0476021999999999E-2</v>
      </c>
      <c r="P2190" s="114">
        <v>2.1557688E-3</v>
      </c>
      <c r="Q2190" s="114">
        <v>0</v>
      </c>
      <c r="R2190" s="113">
        <v>4.2251811096999997E-6</v>
      </c>
      <c r="S2190" s="112">
        <v>7.9725178079699992E-9</v>
      </c>
      <c r="T2190" s="112">
        <v>0</v>
      </c>
      <c r="U2190" s="122">
        <v>9.3826337000000001E-5</v>
      </c>
      <c r="V2190" s="137"/>
      <c r="W2190" s="136"/>
      <c r="X2190" s="76" t="s">
        <v>6885</v>
      </c>
      <c r="Y2190" s="76"/>
      <c r="Z2190" s="76"/>
      <c r="AA2190" s="108"/>
    </row>
    <row r="2191" spans="1:27" ht="14.5" customHeight="1">
      <c r="A2191" s="41" t="s">
        <v>7157</v>
      </c>
      <c r="B2191" s="119" t="s">
        <v>6888</v>
      </c>
      <c r="C2191" s="120" t="s">
        <v>7156</v>
      </c>
      <c r="D2191" s="135" t="s">
        <v>7152</v>
      </c>
      <c r="E2191" s="119" t="s">
        <v>6570</v>
      </c>
      <c r="F2191" s="118" t="s">
        <v>7155</v>
      </c>
      <c r="G2191" s="117">
        <v>0.40450483672611903</v>
      </c>
      <c r="H2191" s="117">
        <v>1.9468084445519999E-2</v>
      </c>
      <c r="I2191" s="117">
        <v>0.17786406228059901</v>
      </c>
      <c r="J2191" s="117">
        <v>0</v>
      </c>
      <c r="K2191" s="117">
        <v>0.20717268999999999</v>
      </c>
      <c r="L2191" s="116">
        <v>1.5576893984962406</v>
      </c>
      <c r="M2191" s="115">
        <v>0</v>
      </c>
      <c r="N2191" s="114">
        <v>7.3199539999999994E-2</v>
      </c>
      <c r="O2191" s="114">
        <v>7.1027881000000001E-2</v>
      </c>
      <c r="P2191" s="114">
        <v>2.1716595E-3</v>
      </c>
      <c r="Q2191" s="114">
        <v>0</v>
      </c>
      <c r="R2191" s="113">
        <v>4.2582662393E-6</v>
      </c>
      <c r="S2191" s="112">
        <v>8.0312850432399987E-9</v>
      </c>
      <c r="T2191" s="112">
        <v>0</v>
      </c>
      <c r="U2191" s="122">
        <v>9.4543496000000003E-5</v>
      </c>
      <c r="V2191" s="137"/>
      <c r="W2191" s="136"/>
      <c r="X2191" s="76" t="s">
        <v>6885</v>
      </c>
      <c r="Y2191" s="76"/>
      <c r="Z2191" s="76"/>
      <c r="AA2191" s="108"/>
    </row>
    <row r="2192" spans="1:27" ht="14.5" customHeight="1">
      <c r="A2192" s="41" t="s">
        <v>7154</v>
      </c>
      <c r="B2192" s="119" t="s">
        <v>6888</v>
      </c>
      <c r="C2192" s="120" t="s">
        <v>7153</v>
      </c>
      <c r="D2192" s="135" t="s">
        <v>7152</v>
      </c>
      <c r="E2192" s="119" t="s">
        <v>6570</v>
      </c>
      <c r="F2192" s="118" t="s">
        <v>7151</v>
      </c>
      <c r="G2192" s="117">
        <v>0.82123339369119597</v>
      </c>
      <c r="H2192" s="117">
        <v>4.8199606175470006E-2</v>
      </c>
      <c r="I2192" s="117">
        <v>0.393689327515726</v>
      </c>
      <c r="J2192" s="117">
        <v>0</v>
      </c>
      <c r="K2192" s="117">
        <v>0.37934445999999999</v>
      </c>
      <c r="L2192" s="116">
        <v>2.8522139849624057</v>
      </c>
      <c r="M2192" s="115">
        <v>0</v>
      </c>
      <c r="N2192" s="114">
        <v>0.15849571000000001</v>
      </c>
      <c r="O2192" s="114">
        <v>0.15399858999999999</v>
      </c>
      <c r="P2192" s="114">
        <v>4.4971153E-3</v>
      </c>
      <c r="Q2192" s="114">
        <v>0</v>
      </c>
      <c r="R2192" s="113">
        <v>9.2325295926000008E-6</v>
      </c>
      <c r="S2192" s="112">
        <v>1.6631343594369999E-8</v>
      </c>
      <c r="T2192" s="112">
        <v>0</v>
      </c>
      <c r="U2192" s="111">
        <v>2.0033320000000001E-4</v>
      </c>
      <c r="V2192" s="137"/>
      <c r="W2192" s="136"/>
      <c r="X2192" s="76" t="s">
        <v>6885</v>
      </c>
      <c r="Y2192" s="76"/>
      <c r="Z2192" s="76"/>
      <c r="AA2192" s="108"/>
    </row>
    <row r="2193" spans="1:27" ht="14.5" customHeight="1">
      <c r="B2193" s="119" t="s">
        <v>6888</v>
      </c>
      <c r="C2193" s="133" t="s">
        <v>7150</v>
      </c>
      <c r="D2193" s="133" t="s">
        <v>7141</v>
      </c>
      <c r="G2193" s="131"/>
      <c r="H2193" s="131"/>
      <c r="I2193" s="131"/>
      <c r="J2193" s="131"/>
      <c r="K2193" s="131"/>
      <c r="L2193" s="131"/>
      <c r="M2193" s="100"/>
      <c r="N2193" s="41"/>
      <c r="O2193" s="41"/>
      <c r="V2193" s="130"/>
      <c r="W2193" s="105"/>
      <c r="X2193" s="76"/>
      <c r="Y2193" s="76"/>
      <c r="Z2193" s="76"/>
      <c r="AA2193" s="108"/>
    </row>
    <row r="2194" spans="1:27" ht="14.5" customHeight="1">
      <c r="A2194" s="41" t="s">
        <v>7149</v>
      </c>
      <c r="B2194" s="119" t="s">
        <v>6888</v>
      </c>
      <c r="C2194" s="120" t="s">
        <v>7148</v>
      </c>
      <c r="D2194" s="135" t="s">
        <v>7141</v>
      </c>
      <c r="E2194" s="119" t="s">
        <v>6570</v>
      </c>
      <c r="F2194" s="118" t="s">
        <v>7147</v>
      </c>
      <c r="G2194" s="117">
        <v>0.31418344509761498</v>
      </c>
      <c r="H2194" s="117">
        <v>1.1313655514120001E-2</v>
      </c>
      <c r="I2194" s="117">
        <v>0.106360899583495</v>
      </c>
      <c r="J2194" s="117">
        <v>0</v>
      </c>
      <c r="K2194" s="117">
        <v>0.19650888999999999</v>
      </c>
      <c r="L2194" s="116">
        <v>1.4775104511278194</v>
      </c>
      <c r="M2194" s="115">
        <v>0</v>
      </c>
      <c r="N2194" s="114">
        <v>5.3428628999999998E-2</v>
      </c>
      <c r="O2194" s="114">
        <v>5.1703683E-2</v>
      </c>
      <c r="P2194" s="114">
        <v>1.7249454E-3</v>
      </c>
      <c r="Q2194" s="114">
        <v>0</v>
      </c>
      <c r="R2194" s="113">
        <v>3.0997412091999998E-6</v>
      </c>
      <c r="S2194" s="112">
        <v>6.3792361395499994E-9</v>
      </c>
      <c r="T2194" s="112">
        <v>0</v>
      </c>
      <c r="U2194" s="122">
        <v>7.2325541000000003E-5</v>
      </c>
      <c r="V2194" s="137"/>
      <c r="W2194" s="136"/>
      <c r="X2194" s="76" t="s">
        <v>6885</v>
      </c>
      <c r="Y2194" s="76"/>
      <c r="Z2194" s="76"/>
      <c r="AA2194" s="108"/>
    </row>
    <row r="2195" spans="1:27" ht="14.5" customHeight="1">
      <c r="A2195" s="41" t="s">
        <v>7146</v>
      </c>
      <c r="B2195" s="119" t="s">
        <v>6888</v>
      </c>
      <c r="C2195" s="120" t="s">
        <v>7145</v>
      </c>
      <c r="D2195" s="135" t="s">
        <v>7141</v>
      </c>
      <c r="E2195" s="119" t="s">
        <v>6570</v>
      </c>
      <c r="F2195" s="118" t="s">
        <v>7144</v>
      </c>
      <c r="G2195" s="117">
        <v>0.33720589130930201</v>
      </c>
      <c r="H2195" s="117">
        <v>1.1332382325070001E-2</v>
      </c>
      <c r="I2195" s="117">
        <v>0.121372678984232</v>
      </c>
      <c r="J2195" s="117">
        <v>0</v>
      </c>
      <c r="K2195" s="117">
        <v>0.20450082999999999</v>
      </c>
      <c r="L2195" s="116">
        <v>1.5376002255639096</v>
      </c>
      <c r="M2195" s="115">
        <v>0</v>
      </c>
      <c r="N2195" s="114">
        <v>5.9061957999999998E-2</v>
      </c>
      <c r="O2195" s="114">
        <v>5.7205092999999999E-2</v>
      </c>
      <c r="P2195" s="114">
        <v>1.8568644999999999E-3</v>
      </c>
      <c r="Q2195" s="114">
        <v>0</v>
      </c>
      <c r="R2195" s="113">
        <v>3.4295618947000001E-6</v>
      </c>
      <c r="S2195" s="112">
        <v>6.8671024064199993E-9</v>
      </c>
      <c r="T2195" s="112">
        <v>0</v>
      </c>
      <c r="U2195" s="122">
        <v>7.8165816999999996E-5</v>
      </c>
      <c r="V2195" s="137"/>
      <c r="W2195" s="136"/>
      <c r="X2195" s="76" t="s">
        <v>6885</v>
      </c>
      <c r="Y2195" s="76"/>
      <c r="Z2195" s="76"/>
      <c r="AA2195" s="108"/>
    </row>
    <row r="2196" spans="1:27" ht="14.5" customHeight="1">
      <c r="A2196" s="41" t="s">
        <v>7143</v>
      </c>
      <c r="B2196" s="119" t="s">
        <v>6888</v>
      </c>
      <c r="C2196" s="120" t="s">
        <v>7142</v>
      </c>
      <c r="D2196" s="135" t="s">
        <v>7141</v>
      </c>
      <c r="E2196" s="119" t="s">
        <v>6570</v>
      </c>
      <c r="F2196" s="118" t="s">
        <v>7140</v>
      </c>
      <c r="G2196" s="117">
        <v>0.97995717394534898</v>
      </c>
      <c r="H2196" s="117">
        <v>3.1053846571910002E-2</v>
      </c>
      <c r="I2196" s="117">
        <v>0.122083887373439</v>
      </c>
      <c r="J2196" s="117">
        <v>0</v>
      </c>
      <c r="K2196" s="117">
        <v>0.82681943999999996</v>
      </c>
      <c r="L2196" s="116">
        <v>6.2166875187969914</v>
      </c>
      <c r="M2196" s="115">
        <v>0</v>
      </c>
      <c r="N2196" s="114">
        <v>0.13106371999999999</v>
      </c>
      <c r="O2196" s="114">
        <v>0.12563194999999999</v>
      </c>
      <c r="P2196" s="114">
        <v>5.4317691E-3</v>
      </c>
      <c r="Q2196" s="114">
        <v>0</v>
      </c>
      <c r="R2196" s="113">
        <v>7.5318917048E-6</v>
      </c>
      <c r="S2196" s="112">
        <v>2.0087903356599997E-8</v>
      </c>
      <c r="T2196" s="112">
        <v>0</v>
      </c>
      <c r="U2196" s="111">
        <v>2.1355266000000001E-4</v>
      </c>
      <c r="V2196" s="137"/>
      <c r="W2196" s="136"/>
      <c r="X2196" s="76" t="s">
        <v>6885</v>
      </c>
      <c r="Y2196" s="76"/>
      <c r="Z2196" s="76"/>
      <c r="AA2196" s="108"/>
    </row>
    <row r="2197" spans="1:27" ht="14.5" customHeight="1">
      <c r="B2197" s="119" t="s">
        <v>6888</v>
      </c>
      <c r="C2197" s="133" t="s">
        <v>7139</v>
      </c>
      <c r="D2197" s="133" t="s">
        <v>7136</v>
      </c>
      <c r="G2197" s="131"/>
      <c r="H2197" s="131"/>
      <c r="I2197" s="131"/>
      <c r="J2197" s="131"/>
      <c r="K2197" s="131"/>
      <c r="L2197" s="131"/>
      <c r="M2197" s="100"/>
      <c r="N2197" s="41"/>
      <c r="O2197" s="41"/>
      <c r="V2197" s="130"/>
      <c r="W2197" s="105"/>
      <c r="X2197" s="76"/>
      <c r="Y2197" s="76"/>
      <c r="Z2197" s="76"/>
      <c r="AA2197" s="108"/>
    </row>
    <row r="2198" spans="1:27" ht="14.5" customHeight="1">
      <c r="A2198" s="41" t="s">
        <v>7138</v>
      </c>
      <c r="B2198" s="119" t="s">
        <v>6888</v>
      </c>
      <c r="C2198" s="120" t="s">
        <v>7137</v>
      </c>
      <c r="D2198" s="135" t="s">
        <v>7136</v>
      </c>
      <c r="E2198" s="119" t="s">
        <v>6570</v>
      </c>
      <c r="F2198" s="118" t="s">
        <v>7135</v>
      </c>
      <c r="G2198" s="117">
        <v>1.7307210970476681</v>
      </c>
      <c r="H2198" s="117">
        <v>6.7184095266050001E-2</v>
      </c>
      <c r="I2198" s="117">
        <v>0.80939813178161801</v>
      </c>
      <c r="J2198" s="117">
        <v>0</v>
      </c>
      <c r="K2198" s="117">
        <v>0.85413886999999999</v>
      </c>
      <c r="L2198" s="116">
        <v>6.422096766917293</v>
      </c>
      <c r="M2198" s="115">
        <v>0</v>
      </c>
      <c r="N2198" s="114">
        <v>0.34166844000000002</v>
      </c>
      <c r="O2198" s="114">
        <v>0.33204607000000003</v>
      </c>
      <c r="P2198" s="114">
        <v>9.6223704999999996E-3</v>
      </c>
      <c r="Q2198" s="114">
        <v>0</v>
      </c>
      <c r="R2198" s="113">
        <v>1.9906838552300001E-5</v>
      </c>
      <c r="S2198" s="112">
        <v>3.5585689990400005E-8</v>
      </c>
      <c r="T2198" s="112">
        <v>0</v>
      </c>
      <c r="U2198" s="111">
        <v>4.1976338999999999E-4</v>
      </c>
      <c r="V2198" s="137"/>
      <c r="W2198" s="136"/>
      <c r="X2198" s="76" t="s">
        <v>6885</v>
      </c>
      <c r="Y2198" s="76"/>
      <c r="Z2198" s="76"/>
      <c r="AA2198" s="108"/>
    </row>
    <row r="2199" spans="1:27" ht="14.5" customHeight="1">
      <c r="B2199" s="119" t="s">
        <v>6888</v>
      </c>
      <c r="C2199" s="133" t="s">
        <v>7134</v>
      </c>
      <c r="D2199" s="133" t="s">
        <v>7101</v>
      </c>
      <c r="G2199" s="131"/>
      <c r="H2199" s="131"/>
      <c r="I2199" s="131"/>
      <c r="J2199" s="131"/>
      <c r="K2199" s="131"/>
      <c r="L2199" s="131"/>
      <c r="M2199" s="100"/>
      <c r="N2199" s="41"/>
      <c r="O2199" s="41"/>
      <c r="V2199" s="130"/>
      <c r="W2199" s="105"/>
      <c r="X2199" s="76"/>
      <c r="Y2199" s="76"/>
      <c r="Z2199" s="76"/>
      <c r="AA2199" s="108"/>
    </row>
    <row r="2200" spans="1:27" ht="14.5" customHeight="1">
      <c r="A2200" s="41" t="s">
        <v>7133</v>
      </c>
      <c r="B2200" s="119" t="s">
        <v>6888</v>
      </c>
      <c r="C2200" s="120" t="s">
        <v>7132</v>
      </c>
      <c r="D2200" s="135" t="s">
        <v>7101</v>
      </c>
      <c r="E2200" s="119" t="s">
        <v>6570</v>
      </c>
      <c r="F2200" s="118" t="s">
        <v>7131</v>
      </c>
      <c r="G2200" s="117">
        <v>0.77818784299207</v>
      </c>
      <c r="H2200" s="117">
        <v>3.6951171013000002E-2</v>
      </c>
      <c r="I2200" s="117">
        <v>0.34743121197907001</v>
      </c>
      <c r="J2200" s="117">
        <v>0</v>
      </c>
      <c r="K2200" s="117">
        <v>0.39380546</v>
      </c>
      <c r="L2200" s="116">
        <v>2.9609433082706764</v>
      </c>
      <c r="M2200" s="115">
        <v>0</v>
      </c>
      <c r="N2200" s="114">
        <v>0.14279169999999999</v>
      </c>
      <c r="O2200" s="114">
        <v>0.13859632999999999</v>
      </c>
      <c r="P2200" s="114">
        <v>4.1953633999999998E-3</v>
      </c>
      <c r="Q2200" s="114">
        <v>0</v>
      </c>
      <c r="R2200" s="113">
        <v>8.3091326614999997E-6</v>
      </c>
      <c r="S2200" s="112">
        <v>1.551539719216E-8</v>
      </c>
      <c r="T2200" s="112">
        <v>0</v>
      </c>
      <c r="U2200" s="111">
        <v>1.8294736000000001E-4</v>
      </c>
      <c r="V2200" s="137"/>
      <c r="W2200" s="136"/>
      <c r="X2200" s="76" t="s">
        <v>6885</v>
      </c>
      <c r="Y2200" s="76"/>
      <c r="Z2200" s="76"/>
      <c r="AA2200" s="108"/>
    </row>
    <row r="2201" spans="1:27" ht="14.5" customHeight="1">
      <c r="A2201" s="41" t="s">
        <v>7130</v>
      </c>
      <c r="B2201" s="119" t="s">
        <v>6888</v>
      </c>
      <c r="C2201" s="120" t="s">
        <v>7129</v>
      </c>
      <c r="D2201" s="135" t="s">
        <v>7101</v>
      </c>
      <c r="E2201" s="119" t="s">
        <v>6570</v>
      </c>
      <c r="F2201" s="118" t="s">
        <v>7128</v>
      </c>
      <c r="G2201" s="117">
        <v>0.46517057155867003</v>
      </c>
      <c r="H2201" s="117">
        <v>2.5228147569700002E-2</v>
      </c>
      <c r="I2201" s="117">
        <v>0.17952734398897002</v>
      </c>
      <c r="J2201" s="117">
        <v>0</v>
      </c>
      <c r="K2201" s="117">
        <v>0.26041508000000002</v>
      </c>
      <c r="L2201" s="116">
        <v>1.958008120300752</v>
      </c>
      <c r="M2201" s="115">
        <v>0</v>
      </c>
      <c r="N2201" s="114">
        <v>7.489991E-2</v>
      </c>
      <c r="O2201" s="114">
        <v>7.2483222999999999E-2</v>
      </c>
      <c r="P2201" s="114">
        <v>2.4166869999999998E-3</v>
      </c>
      <c r="Q2201" s="114">
        <v>0</v>
      </c>
      <c r="R2201" s="113">
        <v>4.3455169739000002E-6</v>
      </c>
      <c r="S2201" s="112">
        <v>8.9374519576200012E-9</v>
      </c>
      <c r="T2201" s="112">
        <v>0</v>
      </c>
      <c r="U2201" s="111">
        <v>1.0389445E-4</v>
      </c>
      <c r="V2201" s="137"/>
      <c r="W2201" s="136"/>
      <c r="X2201" s="76" t="s">
        <v>6885</v>
      </c>
      <c r="Y2201" s="76"/>
      <c r="Z2201" s="76"/>
      <c r="AA2201" s="108"/>
    </row>
    <row r="2202" spans="1:27" ht="14.5" customHeight="1">
      <c r="A2202" s="41" t="s">
        <v>7127</v>
      </c>
      <c r="B2202" s="119" t="s">
        <v>6888</v>
      </c>
      <c r="C2202" s="120" t="s">
        <v>7126</v>
      </c>
      <c r="D2202" s="135" t="s">
        <v>7101</v>
      </c>
      <c r="E2202" s="119" t="s">
        <v>6570</v>
      </c>
      <c r="F2202" s="118" t="s">
        <v>7125</v>
      </c>
      <c r="G2202" s="117">
        <v>1.4748245183303101</v>
      </c>
      <c r="H2202" s="117">
        <v>6.0441192572899996E-2</v>
      </c>
      <c r="I2202" s="117">
        <v>0.67286813575741011</v>
      </c>
      <c r="J2202" s="117">
        <v>0</v>
      </c>
      <c r="K2202" s="117">
        <v>0.74151518999999999</v>
      </c>
      <c r="L2202" s="116">
        <v>5.5753021804511276</v>
      </c>
      <c r="M2202" s="115">
        <v>0</v>
      </c>
      <c r="N2202" s="114">
        <v>0.28052557</v>
      </c>
      <c r="O2202" s="114">
        <v>0.27245887000000002</v>
      </c>
      <c r="P2202" s="114">
        <v>8.0667037000000004E-3</v>
      </c>
      <c r="Q2202" s="114">
        <v>0</v>
      </c>
      <c r="R2202" s="113">
        <v>1.6334464317799998E-5</v>
      </c>
      <c r="S2202" s="112">
        <v>2.9832484210619997E-8</v>
      </c>
      <c r="T2202" s="112">
        <v>0</v>
      </c>
      <c r="U2202" s="111">
        <v>3.5096214E-4</v>
      </c>
      <c r="V2202" s="137"/>
      <c r="W2202" s="136"/>
      <c r="X2202" s="76" t="s">
        <v>6885</v>
      </c>
      <c r="Y2202" s="76"/>
      <c r="Z2202" s="76"/>
      <c r="AA2202" s="108"/>
    </row>
    <row r="2203" spans="1:27" ht="14.5" customHeight="1">
      <c r="A2203" s="41" t="s">
        <v>7124</v>
      </c>
      <c r="B2203" s="119" t="s">
        <v>6888</v>
      </c>
      <c r="C2203" s="120" t="s">
        <v>7123</v>
      </c>
      <c r="D2203" s="135" t="s">
        <v>7101</v>
      </c>
      <c r="E2203" s="119" t="s">
        <v>6570</v>
      </c>
      <c r="F2203" s="118" t="s">
        <v>7122</v>
      </c>
      <c r="G2203" s="117">
        <v>0.82948071906700482</v>
      </c>
      <c r="H2203" s="117">
        <v>3.2105907503310001E-2</v>
      </c>
      <c r="I2203" s="117">
        <v>0.26440545156369494</v>
      </c>
      <c r="J2203" s="117">
        <v>0</v>
      </c>
      <c r="K2203" s="117">
        <v>0.53296935999999995</v>
      </c>
      <c r="L2203" s="116">
        <v>4.0072884210526309</v>
      </c>
      <c r="M2203" s="115">
        <v>0</v>
      </c>
      <c r="N2203" s="114">
        <v>0.13865812999999999</v>
      </c>
      <c r="O2203" s="114">
        <v>0.13408797</v>
      </c>
      <c r="P2203" s="114">
        <v>4.5701591999999999E-3</v>
      </c>
      <c r="Q2203" s="114">
        <v>0</v>
      </c>
      <c r="R2203" s="113">
        <v>8.0388474292000006E-6</v>
      </c>
      <c r="S2203" s="112">
        <v>1.6901476697560001E-8</v>
      </c>
      <c r="T2203" s="112">
        <v>0</v>
      </c>
      <c r="U2203" s="111">
        <v>1.9119214999999999E-4</v>
      </c>
      <c r="V2203" s="137"/>
      <c r="W2203" s="136"/>
      <c r="X2203" s="76" t="s">
        <v>6885</v>
      </c>
      <c r="Y2203" s="76"/>
      <c r="Z2203" s="76"/>
      <c r="AA2203" s="108"/>
    </row>
    <row r="2204" spans="1:27" ht="14.5" customHeight="1">
      <c r="A2204" s="41" t="s">
        <v>7121</v>
      </c>
      <c r="B2204" s="119" t="s">
        <v>6888</v>
      </c>
      <c r="C2204" s="120" t="s">
        <v>7120</v>
      </c>
      <c r="D2204" s="135" t="s">
        <v>7101</v>
      </c>
      <c r="E2204" s="119" t="s">
        <v>6570</v>
      </c>
      <c r="F2204" s="118" t="s">
        <v>7119</v>
      </c>
      <c r="G2204" s="117">
        <v>0.88756110784701903</v>
      </c>
      <c r="H2204" s="117">
        <v>3.7379442532730005E-2</v>
      </c>
      <c r="I2204" s="117">
        <v>0.30582766531428901</v>
      </c>
      <c r="J2204" s="117">
        <v>0</v>
      </c>
      <c r="K2204" s="117">
        <v>0.544354</v>
      </c>
      <c r="L2204" s="116">
        <v>4.0928872180451128</v>
      </c>
      <c r="M2204" s="115">
        <v>0</v>
      </c>
      <c r="N2204" s="114">
        <v>0.15145713</v>
      </c>
      <c r="O2204" s="114">
        <v>0.14658244000000001</v>
      </c>
      <c r="P2204" s="114">
        <v>4.8746908000000004E-3</v>
      </c>
      <c r="Q2204" s="114">
        <v>0</v>
      </c>
      <c r="R2204" s="113">
        <v>8.7879161493999997E-6</v>
      </c>
      <c r="S2204" s="112">
        <v>1.8027702645869999E-8</v>
      </c>
      <c r="T2204" s="112">
        <v>0</v>
      </c>
      <c r="U2204" s="111">
        <v>2.0602418E-4</v>
      </c>
      <c r="V2204" s="137"/>
      <c r="W2204" s="136"/>
      <c r="X2204" s="76" t="s">
        <v>6885</v>
      </c>
      <c r="Y2204" s="76"/>
      <c r="Z2204" s="76"/>
      <c r="AA2204" s="108"/>
    </row>
    <row r="2205" spans="1:27" ht="14.5" customHeight="1">
      <c r="A2205" s="41" t="s">
        <v>7118</v>
      </c>
      <c r="B2205" s="119" t="s">
        <v>6888</v>
      </c>
      <c r="C2205" s="120" t="s">
        <v>7117</v>
      </c>
      <c r="D2205" s="135" t="s">
        <v>7101</v>
      </c>
      <c r="E2205" s="119" t="s">
        <v>6570</v>
      </c>
      <c r="F2205" s="118" t="s">
        <v>7116</v>
      </c>
      <c r="G2205" s="117">
        <v>0.2079512648125714</v>
      </c>
      <c r="H2205" s="117">
        <v>3.067663092853E-3</v>
      </c>
      <c r="I2205" s="117">
        <v>6.6288671719718389E-2</v>
      </c>
      <c r="J2205" s="117">
        <v>0</v>
      </c>
      <c r="K2205" s="117">
        <v>0.13859493000000001</v>
      </c>
      <c r="L2205" s="116">
        <v>1.0420671428571429</v>
      </c>
      <c r="M2205" s="115">
        <v>0</v>
      </c>
      <c r="N2205" s="114">
        <v>3.6502168000000002E-2</v>
      </c>
      <c r="O2205" s="114">
        <v>3.5333795000000001E-2</v>
      </c>
      <c r="P2205" s="114">
        <v>1.1683729999999999E-3</v>
      </c>
      <c r="Q2205" s="114">
        <v>0</v>
      </c>
      <c r="R2205" s="113">
        <v>2.1183330172899999E-6</v>
      </c>
      <c r="S2205" s="112">
        <v>4.320906121135E-9</v>
      </c>
      <c r="T2205" s="112">
        <v>0</v>
      </c>
      <c r="U2205" s="122">
        <v>4.7848968000000001E-5</v>
      </c>
      <c r="V2205" s="137"/>
      <c r="W2205" s="136"/>
      <c r="X2205" s="76" t="s">
        <v>6885</v>
      </c>
      <c r="Y2205" s="76"/>
      <c r="Z2205" s="76"/>
      <c r="AA2205" s="108"/>
    </row>
    <row r="2206" spans="1:27" ht="14.5" customHeight="1">
      <c r="A2206" s="41" t="s">
        <v>7115</v>
      </c>
      <c r="B2206" s="119" t="s">
        <v>6888</v>
      </c>
      <c r="C2206" s="120" t="s">
        <v>7114</v>
      </c>
      <c r="D2206" s="135" t="s">
        <v>7101</v>
      </c>
      <c r="E2206" s="119" t="s">
        <v>6570</v>
      </c>
      <c r="F2206" s="118" t="s">
        <v>7113</v>
      </c>
      <c r="G2206" s="117">
        <v>0.1470865298891787</v>
      </c>
      <c r="H2206" s="117">
        <v>3.048528518706E-3</v>
      </c>
      <c r="I2206" s="117">
        <v>3.9669471370472699E-2</v>
      </c>
      <c r="J2206" s="117">
        <v>0</v>
      </c>
      <c r="K2206" s="117">
        <v>0.10436853</v>
      </c>
      <c r="L2206" s="116">
        <v>0.78472578947368421</v>
      </c>
      <c r="M2206" s="115">
        <v>0</v>
      </c>
      <c r="N2206" s="114">
        <v>2.4122693000000001E-2</v>
      </c>
      <c r="O2206" s="114">
        <v>2.3301262E-2</v>
      </c>
      <c r="P2206" s="114">
        <v>8.2143163000000005E-4</v>
      </c>
      <c r="Q2206" s="114">
        <v>0</v>
      </c>
      <c r="R2206" s="113">
        <v>1.3969581224899999E-6</v>
      </c>
      <c r="S2206" s="112">
        <v>3.0378388305230001E-9</v>
      </c>
      <c r="T2206" s="112">
        <v>0</v>
      </c>
      <c r="U2206" s="122">
        <v>3.3346182E-5</v>
      </c>
      <c r="V2206" s="137"/>
      <c r="W2206" s="136"/>
      <c r="X2206" s="76" t="s">
        <v>6885</v>
      </c>
      <c r="Y2206" s="76"/>
      <c r="Z2206" s="76"/>
      <c r="AA2206" s="108"/>
    </row>
    <row r="2207" spans="1:27" ht="14.5" customHeight="1">
      <c r="A2207" s="41" t="s">
        <v>7112</v>
      </c>
      <c r="B2207" s="119" t="s">
        <v>6888</v>
      </c>
      <c r="C2207" s="120" t="s">
        <v>7111</v>
      </c>
      <c r="D2207" s="135" t="s">
        <v>7101</v>
      </c>
      <c r="E2207" s="119" t="s">
        <v>6570</v>
      </c>
      <c r="F2207" s="118" t="s">
        <v>7110</v>
      </c>
      <c r="G2207" s="117">
        <v>0.13499670837316488</v>
      </c>
      <c r="H2207" s="117">
        <v>4.9099021124899998E-3</v>
      </c>
      <c r="I2207" s="117">
        <v>3.5689045260674894E-2</v>
      </c>
      <c r="J2207" s="117">
        <v>0</v>
      </c>
      <c r="K2207" s="117">
        <v>9.4397760999999997E-2</v>
      </c>
      <c r="L2207" s="116">
        <v>0.70975760150375933</v>
      </c>
      <c r="M2207" s="115">
        <v>0</v>
      </c>
      <c r="N2207" s="114">
        <v>2.1324817999999999E-2</v>
      </c>
      <c r="O2207" s="114">
        <v>2.0579463999999999E-2</v>
      </c>
      <c r="P2207" s="114">
        <v>7.4535436999999998E-4</v>
      </c>
      <c r="Q2207" s="114">
        <v>0</v>
      </c>
      <c r="R2207" s="113">
        <v>1.2337808039900001E-6</v>
      </c>
      <c r="S2207" s="112">
        <v>2.7564880664570003E-9</v>
      </c>
      <c r="T2207" s="112">
        <v>0</v>
      </c>
      <c r="U2207" s="122">
        <v>3.0643988000000001E-5</v>
      </c>
      <c r="V2207" s="137"/>
      <c r="W2207" s="136"/>
      <c r="X2207" s="76" t="s">
        <v>6885</v>
      </c>
      <c r="Y2207" s="76"/>
      <c r="Z2207" s="76"/>
      <c r="AA2207" s="108"/>
    </row>
    <row r="2208" spans="1:27" ht="14.5" customHeight="1">
      <c r="A2208" s="41" t="s">
        <v>7109</v>
      </c>
      <c r="B2208" s="119" t="s">
        <v>6888</v>
      </c>
      <c r="C2208" s="120" t="s">
        <v>7108</v>
      </c>
      <c r="D2208" s="135" t="s">
        <v>7101</v>
      </c>
      <c r="E2208" s="119" t="s">
        <v>6570</v>
      </c>
      <c r="F2208" s="118" t="s">
        <v>7107</v>
      </c>
      <c r="G2208" s="117">
        <v>0.36201712934146202</v>
      </c>
      <c r="H2208" s="117">
        <v>1.386985585661E-2</v>
      </c>
      <c r="I2208" s="117">
        <v>0.12540381348485202</v>
      </c>
      <c r="J2208" s="117">
        <v>0</v>
      </c>
      <c r="K2208" s="117">
        <v>0.22274346</v>
      </c>
      <c r="L2208" s="116">
        <v>1.674762857142857</v>
      </c>
      <c r="M2208" s="115">
        <v>0</v>
      </c>
      <c r="N2208" s="114">
        <v>6.2315461000000003E-2</v>
      </c>
      <c r="O2208" s="114">
        <v>6.0322116000000002E-2</v>
      </c>
      <c r="P2208" s="114">
        <v>1.9933446E-3</v>
      </c>
      <c r="Q2208" s="114">
        <v>0</v>
      </c>
      <c r="R2208" s="113">
        <v>3.6164338055999995E-6</v>
      </c>
      <c r="S2208" s="112">
        <v>7.3718365393600004E-9</v>
      </c>
      <c r="T2208" s="112">
        <v>0</v>
      </c>
      <c r="U2208" s="122">
        <v>8.3995311000000002E-5</v>
      </c>
      <c r="V2208" s="137"/>
      <c r="W2208" s="136"/>
      <c r="X2208" s="76" t="s">
        <v>6885</v>
      </c>
      <c r="Y2208" s="76"/>
      <c r="Z2208" s="76"/>
      <c r="AA2208" s="108"/>
    </row>
    <row r="2209" spans="1:27" ht="14.5" customHeight="1">
      <c r="A2209" s="41" t="s">
        <v>7106</v>
      </c>
      <c r="B2209" s="119" t="s">
        <v>6888</v>
      </c>
      <c r="C2209" s="120" t="s">
        <v>7105</v>
      </c>
      <c r="D2209" s="135" t="s">
        <v>7101</v>
      </c>
      <c r="E2209" s="119" t="s">
        <v>6570</v>
      </c>
      <c r="F2209" s="118" t="s">
        <v>7104</v>
      </c>
      <c r="G2209" s="117">
        <v>0.21312023226175303</v>
      </c>
      <c r="H2209" s="117">
        <v>1.655949390115E-2</v>
      </c>
      <c r="I2209" s="117">
        <v>9.9974179360603016E-2</v>
      </c>
      <c r="J2209" s="117">
        <v>0</v>
      </c>
      <c r="K2209" s="117">
        <v>9.6586559000000002E-2</v>
      </c>
      <c r="L2209" s="116">
        <v>0.72621472932330822</v>
      </c>
      <c r="M2209" s="115">
        <v>0</v>
      </c>
      <c r="N2209" s="114">
        <v>3.8575957000000001E-2</v>
      </c>
      <c r="O2209" s="114">
        <v>3.7440920000000003E-2</v>
      </c>
      <c r="P2209" s="114">
        <v>1.135037E-3</v>
      </c>
      <c r="Q2209" s="114">
        <v>0</v>
      </c>
      <c r="R2209" s="113">
        <v>2.2446595040999998E-6</v>
      </c>
      <c r="S2209" s="112">
        <v>4.1976221254270002E-9</v>
      </c>
      <c r="T2209" s="112">
        <v>0</v>
      </c>
      <c r="U2209" s="122">
        <v>5.1259615000000001E-5</v>
      </c>
      <c r="V2209" s="137"/>
      <c r="W2209" s="136"/>
      <c r="X2209" s="76" t="s">
        <v>6885</v>
      </c>
      <c r="Y2209" s="76"/>
      <c r="Z2209" s="76"/>
      <c r="AA2209" s="108"/>
    </row>
    <row r="2210" spans="1:27" ht="14.5" customHeight="1">
      <c r="A2210" s="41" t="s">
        <v>7103</v>
      </c>
      <c r="B2210" s="119" t="s">
        <v>6888</v>
      </c>
      <c r="C2210" s="120" t="s">
        <v>7102</v>
      </c>
      <c r="D2210" s="135" t="s">
        <v>7101</v>
      </c>
      <c r="E2210" s="119" t="s">
        <v>6570</v>
      </c>
      <c r="F2210" s="118" t="s">
        <v>7100</v>
      </c>
      <c r="G2210" s="117">
        <v>0.20648108714552899</v>
      </c>
      <c r="H2210" s="117">
        <v>4.3843721413799998E-3</v>
      </c>
      <c r="I2210" s="117">
        <v>4.6036425004148999E-2</v>
      </c>
      <c r="J2210" s="117">
        <v>0</v>
      </c>
      <c r="K2210" s="117">
        <v>0.15606028999999999</v>
      </c>
      <c r="L2210" s="116">
        <v>1.1733856390977442</v>
      </c>
      <c r="M2210" s="115">
        <v>0</v>
      </c>
      <c r="N2210" s="114">
        <v>3.1966585999999998E-2</v>
      </c>
      <c r="O2210" s="114">
        <v>3.0815301E-2</v>
      </c>
      <c r="P2210" s="114">
        <v>1.1512848000000001E-3</v>
      </c>
      <c r="Q2210" s="114">
        <v>0</v>
      </c>
      <c r="R2210" s="113">
        <v>1.8474401658800001E-6</v>
      </c>
      <c r="S2210" s="112">
        <v>4.2577100249999998E-9</v>
      </c>
      <c r="T2210" s="112">
        <v>0</v>
      </c>
      <c r="U2210" s="122">
        <v>4.6124941999999998E-5</v>
      </c>
      <c r="V2210" s="137"/>
      <c r="W2210" s="136"/>
      <c r="X2210" s="76" t="s">
        <v>6885</v>
      </c>
      <c r="Y2210" s="76"/>
      <c r="Z2210" s="76"/>
      <c r="AA2210" s="108"/>
    </row>
    <row r="2211" spans="1:27" ht="14.5" customHeight="1">
      <c r="B2211" s="119" t="s">
        <v>6888</v>
      </c>
      <c r="C2211" s="133" t="s">
        <v>7099</v>
      </c>
      <c r="D2211" s="133" t="s">
        <v>7078</v>
      </c>
      <c r="G2211" s="131"/>
      <c r="H2211" s="131"/>
      <c r="I2211" s="131"/>
      <c r="J2211" s="131"/>
      <c r="K2211" s="131"/>
      <c r="L2211" s="131"/>
      <c r="M2211" s="100"/>
      <c r="N2211" s="41"/>
      <c r="O2211" s="41"/>
      <c r="V2211" s="130"/>
      <c r="W2211" s="105"/>
      <c r="X2211" s="76"/>
      <c r="Y2211" s="76"/>
      <c r="Z2211" s="76"/>
      <c r="AA2211" s="108"/>
    </row>
    <row r="2212" spans="1:27" ht="14.5" customHeight="1">
      <c r="A2212" s="41" t="s">
        <v>7098</v>
      </c>
      <c r="B2212" s="119" t="s">
        <v>6888</v>
      </c>
      <c r="C2212" s="120" t="s">
        <v>7097</v>
      </c>
      <c r="D2212" s="135" t="s">
        <v>7078</v>
      </c>
      <c r="E2212" s="119" t="s">
        <v>6570</v>
      </c>
      <c r="F2212" s="118" t="s">
        <v>7096</v>
      </c>
      <c r="G2212" s="117">
        <v>3.4538404272033958</v>
      </c>
      <c r="H2212" s="117">
        <v>0.14076593037318</v>
      </c>
      <c r="I2212" s="117">
        <v>1.8175391968302159</v>
      </c>
      <c r="J2212" s="117">
        <v>0</v>
      </c>
      <c r="K2212" s="117">
        <v>1.4955353</v>
      </c>
      <c r="L2212" s="116">
        <v>11.244626315789473</v>
      </c>
      <c r="M2212" s="115">
        <v>0</v>
      </c>
      <c r="N2212" s="114">
        <v>0.71831378000000001</v>
      </c>
      <c r="O2212" s="114">
        <v>0.69911626999999998</v>
      </c>
      <c r="P2212" s="114">
        <v>1.9197502000000002E-2</v>
      </c>
      <c r="Q2212" s="114">
        <v>0</v>
      </c>
      <c r="R2212" s="113">
        <v>4.1913445825000001E-5</v>
      </c>
      <c r="S2212" s="112">
        <v>7.099667911392E-8</v>
      </c>
      <c r="T2212" s="112">
        <v>0</v>
      </c>
      <c r="U2212" s="111">
        <v>8.5206512E-4</v>
      </c>
      <c r="V2212" s="137"/>
      <c r="W2212" s="136"/>
      <c r="X2212" s="76" t="s">
        <v>6885</v>
      </c>
      <c r="Y2212" s="76"/>
      <c r="Z2212" s="76"/>
      <c r="AA2212" s="108"/>
    </row>
    <row r="2213" spans="1:27" ht="14.5" customHeight="1">
      <c r="A2213" s="41" t="s">
        <v>7095</v>
      </c>
      <c r="B2213" s="119" t="s">
        <v>6888</v>
      </c>
      <c r="C2213" s="120" t="s">
        <v>7094</v>
      </c>
      <c r="D2213" s="135" t="s">
        <v>7078</v>
      </c>
      <c r="E2213" s="119" t="s">
        <v>6570</v>
      </c>
      <c r="F2213" s="118" t="s">
        <v>7093</v>
      </c>
      <c r="G2213" s="117">
        <v>3.4537017171996118</v>
      </c>
      <c r="H2213" s="117">
        <v>0.14076590036973</v>
      </c>
      <c r="I2213" s="117">
        <v>1.817499516829882</v>
      </c>
      <c r="J2213" s="117">
        <v>0</v>
      </c>
      <c r="K2213" s="117">
        <v>1.4954362999999999</v>
      </c>
      <c r="L2213" s="116">
        <v>11.243881954887216</v>
      </c>
      <c r="M2213" s="115">
        <v>0</v>
      </c>
      <c r="N2213" s="114">
        <v>0.71828946000000005</v>
      </c>
      <c r="O2213" s="114">
        <v>0.69909275000000004</v>
      </c>
      <c r="P2213" s="114">
        <v>1.9196711000000002E-2</v>
      </c>
      <c r="Q2213" s="114">
        <v>0</v>
      </c>
      <c r="R2213" s="113">
        <v>4.1912034820999994E-5</v>
      </c>
      <c r="S2213" s="112">
        <v>7.0993754556940006E-8</v>
      </c>
      <c r="T2213" s="112">
        <v>0</v>
      </c>
      <c r="U2213" s="111">
        <v>8.5203343E-4</v>
      </c>
      <c r="V2213" s="137"/>
      <c r="W2213" s="136"/>
      <c r="X2213" s="76" t="s">
        <v>6885</v>
      </c>
      <c r="Y2213" s="76"/>
      <c r="Z2213" s="76"/>
      <c r="AA2213" s="108"/>
    </row>
    <row r="2214" spans="1:27" ht="14.5" customHeight="1">
      <c r="A2214" s="41" t="s">
        <v>7092</v>
      </c>
      <c r="B2214" s="119" t="s">
        <v>6888</v>
      </c>
      <c r="C2214" s="120" t="s">
        <v>7091</v>
      </c>
      <c r="D2214" s="135" t="s">
        <v>7078</v>
      </c>
      <c r="E2214" s="119" t="s">
        <v>6570</v>
      </c>
      <c r="F2214" s="118" t="s">
        <v>7090</v>
      </c>
      <c r="G2214" s="117">
        <v>0.94321717149305107</v>
      </c>
      <c r="H2214" s="117">
        <v>6.0975928747080001E-2</v>
      </c>
      <c r="I2214" s="117">
        <v>0.29319470274597098</v>
      </c>
      <c r="J2214" s="117">
        <v>0</v>
      </c>
      <c r="K2214" s="117">
        <v>0.58904654000000001</v>
      </c>
      <c r="L2214" s="116">
        <v>4.4289213533834584</v>
      </c>
      <c r="M2214" s="115">
        <v>0</v>
      </c>
      <c r="N2214" s="114">
        <v>0.14978311999999999</v>
      </c>
      <c r="O2214" s="114">
        <v>0.14465964000000001</v>
      </c>
      <c r="P2214" s="114">
        <v>5.1234834E-3</v>
      </c>
      <c r="Q2214" s="114">
        <v>0</v>
      </c>
      <c r="R2214" s="113">
        <v>8.6726403012999989E-6</v>
      </c>
      <c r="S2214" s="112">
        <v>1.8947793812480001E-8</v>
      </c>
      <c r="T2214" s="112">
        <v>0</v>
      </c>
      <c r="U2214" s="111">
        <v>2.1915682E-4</v>
      </c>
      <c r="V2214" s="137"/>
      <c r="W2214" s="136"/>
      <c r="X2214" s="76" t="s">
        <v>6885</v>
      </c>
      <c r="Y2214" s="76"/>
      <c r="Z2214" s="76"/>
      <c r="AA2214" s="108"/>
    </row>
    <row r="2215" spans="1:27" ht="14.5" customHeight="1">
      <c r="A2215" s="41" t="s">
        <v>7089</v>
      </c>
      <c r="B2215" s="119" t="s">
        <v>6888</v>
      </c>
      <c r="C2215" s="120" t="s">
        <v>7088</v>
      </c>
      <c r="D2215" s="135" t="s">
        <v>7078</v>
      </c>
      <c r="E2215" s="119" t="s">
        <v>6570</v>
      </c>
      <c r="F2215" s="118" t="s">
        <v>7087</v>
      </c>
      <c r="G2215" s="117">
        <v>0.42443228811463002</v>
      </c>
      <c r="H2215" s="117">
        <v>2.3512805741039998E-2</v>
      </c>
      <c r="I2215" s="117">
        <v>0.11372974237358999</v>
      </c>
      <c r="J2215" s="117">
        <v>0</v>
      </c>
      <c r="K2215" s="117">
        <v>0.28718974000000003</v>
      </c>
      <c r="L2215" s="116">
        <v>2.1593213533834588</v>
      </c>
      <c r="M2215" s="115">
        <v>0</v>
      </c>
      <c r="N2215" s="114">
        <v>6.5247867000000001E-2</v>
      </c>
      <c r="O2215" s="114">
        <v>6.2927406000000005E-2</v>
      </c>
      <c r="P2215" s="114">
        <v>2.3204613999999999E-3</v>
      </c>
      <c r="Q2215" s="114">
        <v>0</v>
      </c>
      <c r="R2215" s="113">
        <v>3.7726262524000003E-6</v>
      </c>
      <c r="S2215" s="112">
        <v>8.581587898080001E-9</v>
      </c>
      <c r="T2215" s="112">
        <v>0</v>
      </c>
      <c r="U2215" s="122">
        <v>9.7240050999999997E-5</v>
      </c>
      <c r="V2215" s="137"/>
      <c r="W2215" s="136"/>
      <c r="X2215" s="76" t="s">
        <v>6885</v>
      </c>
      <c r="Y2215" s="76"/>
      <c r="Z2215" s="76"/>
      <c r="AA2215" s="108"/>
    </row>
    <row r="2216" spans="1:27" ht="14.5" customHeight="1">
      <c r="A2216" s="41" t="s">
        <v>7086</v>
      </c>
      <c r="B2216" s="119" t="s">
        <v>6888</v>
      </c>
      <c r="C2216" s="120" t="s">
        <v>7085</v>
      </c>
      <c r="D2216" s="135" t="s">
        <v>7078</v>
      </c>
      <c r="E2216" s="119" t="s">
        <v>6570</v>
      </c>
      <c r="F2216" s="118" t="s">
        <v>7084</v>
      </c>
      <c r="G2216" s="117">
        <v>0.83340167068386206</v>
      </c>
      <c r="H2216" s="117">
        <v>4.1231915278599998E-2</v>
      </c>
      <c r="I2216" s="117">
        <v>0.20281089540526198</v>
      </c>
      <c r="J2216" s="117">
        <v>0</v>
      </c>
      <c r="K2216" s="117">
        <v>0.58935886000000004</v>
      </c>
      <c r="L2216" s="116">
        <v>4.4312696240601506</v>
      </c>
      <c r="M2216" s="115">
        <v>0</v>
      </c>
      <c r="N2216" s="114">
        <v>0.1256553</v>
      </c>
      <c r="O2216" s="114">
        <v>0.12108376</v>
      </c>
      <c r="P2216" s="114">
        <v>4.5715364000000003E-3</v>
      </c>
      <c r="Q2216" s="114">
        <v>0</v>
      </c>
      <c r="R2216" s="113">
        <v>7.2592184226999999E-6</v>
      </c>
      <c r="S2216" s="112">
        <v>1.6906569542120001E-8</v>
      </c>
      <c r="T2216" s="112">
        <v>0</v>
      </c>
      <c r="U2216" s="111">
        <v>1.8918229000000001E-4</v>
      </c>
      <c r="V2216" s="110"/>
      <c r="W2216" s="109"/>
      <c r="X2216" s="76" t="s">
        <v>6885</v>
      </c>
      <c r="Y2216" s="76"/>
      <c r="Z2216" s="76"/>
      <c r="AA2216" s="108"/>
    </row>
    <row r="2217" spans="1:27" ht="14.5" customHeight="1">
      <c r="A2217" s="41" t="s">
        <v>7083</v>
      </c>
      <c r="B2217" s="119" t="s">
        <v>6888</v>
      </c>
      <c r="C2217" s="120" t="s">
        <v>7082</v>
      </c>
      <c r="D2217" s="135" t="s">
        <v>7078</v>
      </c>
      <c r="E2217" s="119" t="s">
        <v>6570</v>
      </c>
      <c r="F2217" s="118" t="s">
        <v>7081</v>
      </c>
      <c r="G2217" s="117">
        <v>1.68098836290161</v>
      </c>
      <c r="H2217" s="117">
        <v>0.1166091954796</v>
      </c>
      <c r="I2217" s="117">
        <v>0.70012935742200999</v>
      </c>
      <c r="J2217" s="117">
        <v>0</v>
      </c>
      <c r="K2217" s="117">
        <v>0.86424981000000001</v>
      </c>
      <c r="L2217" s="116">
        <v>6.4981188721804513</v>
      </c>
      <c r="M2217" s="115">
        <v>0</v>
      </c>
      <c r="N2217" s="114">
        <v>0.29211165</v>
      </c>
      <c r="O2217" s="114">
        <v>0.28310806999999999</v>
      </c>
      <c r="P2217" s="114">
        <v>9.0035778000000007E-3</v>
      </c>
      <c r="Q2217" s="114">
        <v>0</v>
      </c>
      <c r="R2217" s="113">
        <v>1.6972905915000001E-5</v>
      </c>
      <c r="S2217" s="112">
        <v>3.3297255606090001E-8</v>
      </c>
      <c r="T2217" s="112">
        <v>0</v>
      </c>
      <c r="U2217" s="111">
        <v>3.9776537E-4</v>
      </c>
      <c r="V2217" s="110"/>
      <c r="W2217" s="109"/>
      <c r="X2217" s="76" t="s">
        <v>6885</v>
      </c>
      <c r="Y2217" s="76"/>
      <c r="Z2217" s="76"/>
      <c r="AA2217" s="108"/>
    </row>
    <row r="2218" spans="1:27" ht="14.5" customHeight="1">
      <c r="A2218" s="41" t="s">
        <v>7080</v>
      </c>
      <c r="B2218" s="119" t="s">
        <v>6888</v>
      </c>
      <c r="C2218" s="120" t="s">
        <v>7079</v>
      </c>
      <c r="D2218" s="135" t="s">
        <v>7078</v>
      </c>
      <c r="E2218" s="119" t="s">
        <v>6570</v>
      </c>
      <c r="F2218" s="118" t="s">
        <v>7077</v>
      </c>
      <c r="G2218" s="117">
        <v>0.98457976927461099</v>
      </c>
      <c r="H2218" s="117">
        <v>7.1049366518990006E-2</v>
      </c>
      <c r="I2218" s="117">
        <v>0.31791384275562101</v>
      </c>
      <c r="J2218" s="117">
        <v>0</v>
      </c>
      <c r="K2218" s="117">
        <v>0.59561655999999996</v>
      </c>
      <c r="L2218" s="116">
        <v>4.4783199999999992</v>
      </c>
      <c r="M2218" s="115">
        <v>0</v>
      </c>
      <c r="N2218" s="114">
        <v>0.15657562</v>
      </c>
      <c r="O2218" s="114">
        <v>0.15124969999999999</v>
      </c>
      <c r="P2218" s="114">
        <v>5.3259136999999996E-3</v>
      </c>
      <c r="Q2218" s="114">
        <v>0</v>
      </c>
      <c r="R2218" s="113">
        <v>9.067727950999999E-6</v>
      </c>
      <c r="S2218" s="112">
        <v>1.969642619148E-8</v>
      </c>
      <c r="T2218" s="112">
        <v>0</v>
      </c>
      <c r="U2218" s="111">
        <v>2.3020332E-4</v>
      </c>
      <c r="V2218" s="137"/>
      <c r="W2218" s="136"/>
      <c r="X2218" s="76" t="s">
        <v>6885</v>
      </c>
      <c r="Y2218" s="76"/>
      <c r="Z2218" s="76"/>
      <c r="AA2218" s="108"/>
    </row>
    <row r="2219" spans="1:27" ht="14.5" customHeight="1">
      <c r="B2219" s="119" t="s">
        <v>6888</v>
      </c>
      <c r="C2219" s="133" t="s">
        <v>7076</v>
      </c>
      <c r="D2219" s="133" t="s">
        <v>7007</v>
      </c>
      <c r="G2219" s="131"/>
      <c r="H2219" s="131"/>
      <c r="I2219" s="131"/>
      <c r="J2219" s="131"/>
      <c r="K2219" s="131"/>
      <c r="L2219" s="131"/>
      <c r="M2219" s="100"/>
      <c r="N2219" s="41"/>
      <c r="O2219" s="41"/>
      <c r="V2219" s="130"/>
      <c r="W2219" s="105"/>
      <c r="X2219" s="76"/>
      <c r="Y2219" s="76"/>
      <c r="Z2219" s="76"/>
      <c r="AA2219" s="108"/>
    </row>
    <row r="2220" spans="1:27" ht="14.5" customHeight="1">
      <c r="A2220" s="41" t="s">
        <v>7075</v>
      </c>
      <c r="B2220" s="119" t="s">
        <v>6888</v>
      </c>
      <c r="C2220" s="120" t="s">
        <v>7074</v>
      </c>
      <c r="D2220" s="135" t="s">
        <v>7007</v>
      </c>
      <c r="E2220" s="119" t="s">
        <v>6570</v>
      </c>
      <c r="F2220" s="118" t="s">
        <v>7073</v>
      </c>
      <c r="G2220" s="117">
        <v>2.5182629934556862</v>
      </c>
      <c r="H2220" s="117">
        <v>1.289172342664E-2</v>
      </c>
      <c r="I2220" s="117">
        <v>0.27747667002904602</v>
      </c>
      <c r="J2220" s="117">
        <v>0</v>
      </c>
      <c r="K2220" s="117">
        <v>2.2278945999999999</v>
      </c>
      <c r="L2220" s="116">
        <v>16.751087218045111</v>
      </c>
      <c r="M2220" s="115">
        <v>0</v>
      </c>
      <c r="N2220" s="114">
        <v>0.35375915000000002</v>
      </c>
      <c r="O2220" s="114">
        <v>0.33949135000000003</v>
      </c>
      <c r="P2220" s="114">
        <v>1.4267791E-2</v>
      </c>
      <c r="Q2220" s="114">
        <v>0</v>
      </c>
      <c r="R2220" s="113">
        <v>2.0353198849799999E-5</v>
      </c>
      <c r="S2220" s="112">
        <v>5.2765499018199998E-8</v>
      </c>
      <c r="T2220" s="112">
        <v>0</v>
      </c>
      <c r="U2220" s="111">
        <v>5.4558692000000004E-4</v>
      </c>
      <c r="V2220" s="137"/>
      <c r="W2220" s="136"/>
      <c r="X2220" s="76" t="s">
        <v>6885</v>
      </c>
      <c r="Y2220" s="76"/>
      <c r="Z2220" s="76"/>
      <c r="AA2220" s="108"/>
    </row>
    <row r="2221" spans="1:27" ht="14.5" customHeight="1">
      <c r="A2221" s="41" t="s">
        <v>7072</v>
      </c>
      <c r="B2221" s="119" t="s">
        <v>6888</v>
      </c>
      <c r="C2221" s="120" t="s">
        <v>7071</v>
      </c>
      <c r="D2221" s="135" t="s">
        <v>7007</v>
      </c>
      <c r="E2221" s="119" t="s">
        <v>6570</v>
      </c>
      <c r="F2221" s="118" t="s">
        <v>7070</v>
      </c>
      <c r="G2221" s="117">
        <v>0.99209348150302701</v>
      </c>
      <c r="H2221" s="117">
        <v>9.5491613418699998E-3</v>
      </c>
      <c r="I2221" s="117">
        <v>0.19359038016115701</v>
      </c>
      <c r="J2221" s="117">
        <v>0</v>
      </c>
      <c r="K2221" s="117">
        <v>0.78895393999999996</v>
      </c>
      <c r="L2221" s="116">
        <v>5.9319845112781948</v>
      </c>
      <c r="M2221" s="115">
        <v>0</v>
      </c>
      <c r="N2221" s="114">
        <v>0.154</v>
      </c>
      <c r="O2221" s="114">
        <v>0.14838833000000001</v>
      </c>
      <c r="P2221" s="114">
        <v>5.6116715000000001E-3</v>
      </c>
      <c r="Q2221" s="114">
        <v>0</v>
      </c>
      <c r="R2221" s="113">
        <v>8.8961828759999989E-6</v>
      </c>
      <c r="S2221" s="112">
        <v>2.0753223426819997E-8</v>
      </c>
      <c r="T2221" s="112">
        <v>0</v>
      </c>
      <c r="U2221" s="111">
        <v>2.2098058999999999E-4</v>
      </c>
      <c r="V2221" s="137"/>
      <c r="W2221" s="136"/>
      <c r="X2221" s="76" t="s">
        <v>6885</v>
      </c>
      <c r="Y2221" s="76"/>
      <c r="Z2221" s="76"/>
      <c r="AA2221" s="108"/>
    </row>
    <row r="2222" spans="1:27" ht="14.5" customHeight="1">
      <c r="A2222" s="41" t="s">
        <v>7069</v>
      </c>
      <c r="B2222" s="119" t="s">
        <v>6888</v>
      </c>
      <c r="C2222" s="120" t="s">
        <v>7068</v>
      </c>
      <c r="D2222" s="135" t="s">
        <v>7007</v>
      </c>
      <c r="E2222" s="119" t="s">
        <v>6570</v>
      </c>
      <c r="F2222" s="118" t="s">
        <v>7067</v>
      </c>
      <c r="G2222" s="117">
        <v>0.87190175461706976</v>
      </c>
      <c r="H2222" s="117">
        <v>8.0798791575199997E-4</v>
      </c>
      <c r="I2222" s="117">
        <v>0.15681115670131771</v>
      </c>
      <c r="J2222" s="117">
        <v>0</v>
      </c>
      <c r="K2222" s="117">
        <v>0.71428261000000004</v>
      </c>
      <c r="L2222" s="116">
        <v>5.3705459398496238</v>
      </c>
      <c r="M2222" s="115">
        <v>0</v>
      </c>
      <c r="N2222" s="114">
        <v>0.13534154000000001</v>
      </c>
      <c r="O2222" s="114">
        <v>0.13037868</v>
      </c>
      <c r="P2222" s="114">
        <v>4.9628607000000002E-3</v>
      </c>
      <c r="Q2222" s="114">
        <v>0</v>
      </c>
      <c r="R2222" s="113">
        <v>7.8164677380000001E-6</v>
      </c>
      <c r="S2222" s="112">
        <v>1.835377529876E-8</v>
      </c>
      <c r="T2222" s="112">
        <v>0</v>
      </c>
      <c r="U2222" s="111">
        <v>1.9305842E-4</v>
      </c>
      <c r="V2222" s="137"/>
      <c r="W2222" s="136"/>
      <c r="X2222" s="76" t="s">
        <v>6885</v>
      </c>
      <c r="Y2222" s="76"/>
      <c r="Z2222" s="76"/>
      <c r="AA2222" s="108"/>
    </row>
    <row r="2223" spans="1:27" ht="14.5" customHeight="1">
      <c r="A2223" s="41" t="s">
        <v>7066</v>
      </c>
      <c r="B2223" s="119" t="s">
        <v>6888</v>
      </c>
      <c r="C2223" s="120" t="s">
        <v>7065</v>
      </c>
      <c r="D2223" s="135" t="s">
        <v>7007</v>
      </c>
      <c r="E2223" s="119" t="s">
        <v>6570</v>
      </c>
      <c r="F2223" s="118" t="s">
        <v>7064</v>
      </c>
      <c r="G2223" s="117">
        <v>0.81500010665472633</v>
      </c>
      <c r="H2223" s="117">
        <v>1.0780394151096001E-2</v>
      </c>
      <c r="I2223" s="117">
        <v>0.16261411250363039</v>
      </c>
      <c r="J2223" s="117">
        <v>0</v>
      </c>
      <c r="K2223" s="117">
        <v>0.6416056</v>
      </c>
      <c r="L2223" s="116">
        <v>4.8241022556390973</v>
      </c>
      <c r="M2223" s="115">
        <v>0</v>
      </c>
      <c r="N2223" s="114">
        <v>0.12627587000000001</v>
      </c>
      <c r="O2223" s="114">
        <v>0.12167687000000001</v>
      </c>
      <c r="P2223" s="114">
        <v>4.5990038999999998E-3</v>
      </c>
      <c r="Q2223" s="114">
        <v>0</v>
      </c>
      <c r="R2223" s="113">
        <v>7.2947762525999999E-6</v>
      </c>
      <c r="S2223" s="112">
        <v>1.700814998382E-8</v>
      </c>
      <c r="T2223" s="112">
        <v>0</v>
      </c>
      <c r="U2223" s="111">
        <v>1.8192902999999999E-4</v>
      </c>
      <c r="V2223" s="137"/>
      <c r="W2223" s="136"/>
      <c r="X2223" s="76" t="s">
        <v>6885</v>
      </c>
      <c r="Y2223" s="76"/>
      <c r="Z2223" s="76"/>
      <c r="AA2223" s="108"/>
    </row>
    <row r="2224" spans="1:27" ht="14.5" customHeight="1">
      <c r="A2224" s="41" t="s">
        <v>7063</v>
      </c>
      <c r="B2224" s="119" t="s">
        <v>6888</v>
      </c>
      <c r="C2224" s="120" t="s">
        <v>7062</v>
      </c>
      <c r="D2224" s="135" t="s">
        <v>7007</v>
      </c>
      <c r="E2224" s="119" t="s">
        <v>6570</v>
      </c>
      <c r="F2224" s="118" t="s">
        <v>7061</v>
      </c>
      <c r="G2224" s="117">
        <v>0.31418332660280202</v>
      </c>
      <c r="H2224" s="117">
        <v>6.1282876193399999E-3</v>
      </c>
      <c r="I2224" s="117">
        <v>6.5780438983462003E-2</v>
      </c>
      <c r="J2224" s="117">
        <v>0</v>
      </c>
      <c r="K2224" s="117">
        <v>0.24227460000000001</v>
      </c>
      <c r="L2224" s="116">
        <v>1.8216135338345865</v>
      </c>
      <c r="M2224" s="115">
        <v>0</v>
      </c>
      <c r="N2224" s="114">
        <v>4.8225667999999999E-2</v>
      </c>
      <c r="O2224" s="114">
        <v>4.6467957999999997E-2</v>
      </c>
      <c r="P2224" s="114">
        <v>1.7577096999999999E-3</v>
      </c>
      <c r="Q2224" s="114">
        <v>0</v>
      </c>
      <c r="R2224" s="113">
        <v>2.7858488113000002E-6</v>
      </c>
      <c r="S2224" s="112">
        <v>6.5004056634399997E-9</v>
      </c>
      <c r="T2224" s="112">
        <v>0</v>
      </c>
      <c r="U2224" s="122">
        <v>7.0065275E-5</v>
      </c>
      <c r="V2224" s="137"/>
      <c r="W2224" s="136"/>
      <c r="X2224" s="76" t="s">
        <v>6885</v>
      </c>
      <c r="Y2224" s="76"/>
      <c r="Z2224" s="76"/>
      <c r="AA2224" s="108"/>
    </row>
    <row r="2225" spans="1:27" ht="14.5" customHeight="1">
      <c r="A2225" s="41" t="s">
        <v>7060</v>
      </c>
      <c r="B2225" s="119" t="s">
        <v>6888</v>
      </c>
      <c r="C2225" s="120" t="s">
        <v>7059</v>
      </c>
      <c r="D2225" s="135" t="s">
        <v>7007</v>
      </c>
      <c r="E2225" s="119" t="s">
        <v>6570</v>
      </c>
      <c r="F2225" s="118" t="s">
        <v>7058</v>
      </c>
      <c r="G2225" s="117">
        <v>0.56032065693151301</v>
      </c>
      <c r="H2225" s="117">
        <v>7.8368470709000004E-3</v>
      </c>
      <c r="I2225" s="117">
        <v>0.118222039860613</v>
      </c>
      <c r="J2225" s="117">
        <v>0</v>
      </c>
      <c r="K2225" s="117">
        <v>0.43426176999999999</v>
      </c>
      <c r="L2225" s="116">
        <v>3.2651260902255639</v>
      </c>
      <c r="M2225" s="115">
        <v>0</v>
      </c>
      <c r="N2225" s="114">
        <v>8.7187395000000001E-2</v>
      </c>
      <c r="O2225" s="114">
        <v>8.4039863000000006E-2</v>
      </c>
      <c r="P2225" s="114">
        <v>3.1475320000000002E-3</v>
      </c>
      <c r="Q2225" s="114">
        <v>0</v>
      </c>
      <c r="R2225" s="113">
        <v>5.0383610492000001E-6</v>
      </c>
      <c r="S2225" s="112">
        <v>1.1640281062139999E-8</v>
      </c>
      <c r="T2225" s="112">
        <v>0</v>
      </c>
      <c r="U2225" s="111">
        <v>1.2490244000000001E-4</v>
      </c>
      <c r="V2225" s="137"/>
      <c r="W2225" s="136"/>
      <c r="X2225" s="76" t="s">
        <v>6885</v>
      </c>
      <c r="Y2225" s="76"/>
      <c r="Z2225" s="76"/>
      <c r="AA2225" s="108"/>
    </row>
    <row r="2226" spans="1:27" ht="14.5" customHeight="1">
      <c r="A2226" s="41" t="s">
        <v>7057</v>
      </c>
      <c r="B2226" s="119" t="s">
        <v>6888</v>
      </c>
      <c r="C2226" s="120" t="s">
        <v>7056</v>
      </c>
      <c r="D2226" s="135" t="s">
        <v>7007</v>
      </c>
      <c r="E2226" s="119" t="s">
        <v>6570</v>
      </c>
      <c r="F2226" s="118" t="s">
        <v>7055</v>
      </c>
      <c r="G2226" s="117">
        <v>0.39135498360818</v>
      </c>
      <c r="H2226" s="117">
        <v>7.80917943871E-3</v>
      </c>
      <c r="I2226" s="117">
        <v>7.2466404169469992E-2</v>
      </c>
      <c r="J2226" s="117">
        <v>0</v>
      </c>
      <c r="K2226" s="117">
        <v>0.31107940000000001</v>
      </c>
      <c r="L2226" s="116">
        <v>2.338942857142857</v>
      </c>
      <c r="M2226" s="115">
        <v>0</v>
      </c>
      <c r="N2226" s="114">
        <v>5.8385312000000002E-2</v>
      </c>
      <c r="O2226" s="114">
        <v>5.6194278E-2</v>
      </c>
      <c r="P2226" s="114">
        <v>2.1910344999999999E-3</v>
      </c>
      <c r="Q2226" s="114">
        <v>0</v>
      </c>
      <c r="R2226" s="113">
        <v>3.3689614470999997E-6</v>
      </c>
      <c r="S2226" s="112">
        <v>8.1029380991299995E-9</v>
      </c>
      <c r="T2226" s="112">
        <v>0</v>
      </c>
      <c r="U2226" s="122">
        <v>8.6782023E-5</v>
      </c>
      <c r="V2226" s="137"/>
      <c r="W2226" s="136"/>
      <c r="X2226" s="76" t="s">
        <v>6885</v>
      </c>
      <c r="Y2226" s="76"/>
      <c r="Z2226" s="76"/>
      <c r="AA2226" s="108"/>
    </row>
    <row r="2227" spans="1:27" ht="14.5" customHeight="1">
      <c r="A2227" s="41" t="s">
        <v>7054</v>
      </c>
      <c r="B2227" s="119" t="s">
        <v>6888</v>
      </c>
      <c r="C2227" s="120" t="s">
        <v>7053</v>
      </c>
      <c r="D2227" s="135" t="s">
        <v>7007</v>
      </c>
      <c r="E2227" s="119" t="s">
        <v>6570</v>
      </c>
      <c r="F2227" s="118" t="s">
        <v>7052</v>
      </c>
      <c r="G2227" s="117">
        <v>0.91786638356397909</v>
      </c>
      <c r="H2227" s="117">
        <v>7.7934463909900002E-4</v>
      </c>
      <c r="I2227" s="117">
        <v>0.16718849892488008</v>
      </c>
      <c r="J2227" s="117">
        <v>0</v>
      </c>
      <c r="K2227" s="117">
        <v>0.74989854</v>
      </c>
      <c r="L2227" s="116">
        <v>5.6383348872180452</v>
      </c>
      <c r="M2227" s="115">
        <v>0</v>
      </c>
      <c r="N2227" s="114">
        <v>0.14289603000000001</v>
      </c>
      <c r="O2227" s="114">
        <v>0.13767114</v>
      </c>
      <c r="P2227" s="114">
        <v>5.2248900999999999E-3</v>
      </c>
      <c r="Q2227" s="114">
        <v>0</v>
      </c>
      <c r="R2227" s="113">
        <v>8.2536656789100002E-6</v>
      </c>
      <c r="S2227" s="112">
        <v>1.9322818623619999E-8</v>
      </c>
      <c r="T2227" s="112">
        <v>0</v>
      </c>
      <c r="U2227" s="111">
        <v>2.0337455000000001E-4</v>
      </c>
      <c r="V2227" s="137"/>
      <c r="W2227" s="136"/>
      <c r="X2227" s="76" t="s">
        <v>6885</v>
      </c>
      <c r="Y2227" s="76"/>
      <c r="Z2227" s="76"/>
      <c r="AA2227" s="108"/>
    </row>
    <row r="2228" spans="1:27" ht="14.5" customHeight="1">
      <c r="A2228" s="41" t="s">
        <v>7051</v>
      </c>
      <c r="B2228" s="119" t="s">
        <v>6888</v>
      </c>
      <c r="C2228" s="120" t="s">
        <v>7050</v>
      </c>
      <c r="D2228" s="135" t="s">
        <v>7007</v>
      </c>
      <c r="E2228" s="119" t="s">
        <v>6570</v>
      </c>
      <c r="F2228" s="118" t="s">
        <v>7049</v>
      </c>
      <c r="G2228" s="117">
        <v>0.289690230382321</v>
      </c>
      <c r="H2228" s="117">
        <v>6.7749166129799998E-3</v>
      </c>
      <c r="I2228" s="117">
        <v>5.2032813769341005E-2</v>
      </c>
      <c r="J2228" s="117">
        <v>0</v>
      </c>
      <c r="K2228" s="117">
        <v>0.23088249999999999</v>
      </c>
      <c r="L2228" s="116">
        <v>1.7359586466165411</v>
      </c>
      <c r="M2228" s="115">
        <v>0</v>
      </c>
      <c r="N2228" s="114">
        <v>4.2534862E-2</v>
      </c>
      <c r="O2228" s="114">
        <v>4.0918232999999998E-2</v>
      </c>
      <c r="P2228" s="114">
        <v>1.6166291000000001E-3</v>
      </c>
      <c r="Q2228" s="114">
        <v>0</v>
      </c>
      <c r="R2228" s="113">
        <v>2.4531314221E-6</v>
      </c>
      <c r="S2228" s="112">
        <v>5.9786578208400002E-9</v>
      </c>
      <c r="T2228" s="112">
        <v>0</v>
      </c>
      <c r="U2228" s="122">
        <v>6.4116849000000003E-5</v>
      </c>
      <c r="V2228" s="137"/>
      <c r="W2228" s="136"/>
      <c r="X2228" s="76" t="s">
        <v>6885</v>
      </c>
      <c r="Y2228" s="76"/>
      <c r="Z2228" s="76"/>
      <c r="AA2228" s="108"/>
    </row>
    <row r="2229" spans="1:27" ht="14.5" customHeight="1">
      <c r="A2229" s="41" t="s">
        <v>7048</v>
      </c>
      <c r="B2229" s="119" t="s">
        <v>6888</v>
      </c>
      <c r="C2229" s="120" t="s">
        <v>7047</v>
      </c>
      <c r="D2229" s="135" t="s">
        <v>7007</v>
      </c>
      <c r="E2229" s="119" t="s">
        <v>6570</v>
      </c>
      <c r="F2229" s="118" t="s">
        <v>7046</v>
      </c>
      <c r="G2229" s="117">
        <v>1.7275457067005551</v>
      </c>
      <c r="H2229" s="117">
        <v>2.838635247712E-2</v>
      </c>
      <c r="I2229" s="117">
        <v>0.25994265422343499</v>
      </c>
      <c r="J2229" s="117">
        <v>0</v>
      </c>
      <c r="K2229" s="117">
        <v>1.4392167</v>
      </c>
      <c r="L2229" s="116">
        <v>10.821178195488722</v>
      </c>
      <c r="M2229" s="115">
        <v>0</v>
      </c>
      <c r="N2229" s="114">
        <v>0.24708028000000001</v>
      </c>
      <c r="O2229" s="114">
        <v>0.23741193999999999</v>
      </c>
      <c r="P2229" s="114">
        <v>9.6683420999999995E-3</v>
      </c>
      <c r="Q2229" s="114">
        <v>0</v>
      </c>
      <c r="R2229" s="113">
        <v>1.42333302096E-5</v>
      </c>
      <c r="S2229" s="112">
        <v>3.5755703090160001E-8</v>
      </c>
      <c r="T2229" s="112">
        <v>0</v>
      </c>
      <c r="U2229" s="111">
        <v>3.7761355999999999E-4</v>
      </c>
      <c r="V2229" s="137"/>
      <c r="W2229" s="136"/>
      <c r="X2229" s="76" t="s">
        <v>6885</v>
      </c>
      <c r="Y2229" s="76"/>
      <c r="Z2229" s="76"/>
      <c r="AA2229" s="108"/>
    </row>
    <row r="2230" spans="1:27" ht="14.5" customHeight="1">
      <c r="A2230" s="41" t="s">
        <v>7045</v>
      </c>
      <c r="B2230" s="119" t="s">
        <v>6888</v>
      </c>
      <c r="C2230" s="120" t="s">
        <v>7044</v>
      </c>
      <c r="D2230" s="135" t="s">
        <v>7007</v>
      </c>
      <c r="E2230" s="119" t="s">
        <v>6570</v>
      </c>
      <c r="F2230" s="118" t="s">
        <v>7043</v>
      </c>
      <c r="G2230" s="117">
        <v>0.91786638356397909</v>
      </c>
      <c r="H2230" s="117">
        <v>7.7934463909900002E-4</v>
      </c>
      <c r="I2230" s="117">
        <v>0.16718849892488008</v>
      </c>
      <c r="J2230" s="117">
        <v>0</v>
      </c>
      <c r="K2230" s="117">
        <v>0.74989854</v>
      </c>
      <c r="L2230" s="116">
        <v>5.6383348872180452</v>
      </c>
      <c r="M2230" s="115">
        <v>0</v>
      </c>
      <c r="N2230" s="114">
        <v>0.14289603000000001</v>
      </c>
      <c r="O2230" s="114">
        <v>0.13767114</v>
      </c>
      <c r="P2230" s="114">
        <v>5.2248900999999999E-3</v>
      </c>
      <c r="Q2230" s="114">
        <v>0</v>
      </c>
      <c r="R2230" s="113">
        <v>8.2536656789100002E-6</v>
      </c>
      <c r="S2230" s="112">
        <v>1.9322818623619999E-8</v>
      </c>
      <c r="T2230" s="112">
        <v>0</v>
      </c>
      <c r="U2230" s="111">
        <v>2.0337455000000001E-4</v>
      </c>
      <c r="V2230" s="137"/>
      <c r="W2230" s="136"/>
      <c r="X2230" s="76" t="s">
        <v>6885</v>
      </c>
      <c r="Y2230" s="76"/>
      <c r="Z2230" s="76"/>
      <c r="AA2230" s="108"/>
    </row>
    <row r="2231" spans="1:27" ht="14.5" customHeight="1">
      <c r="A2231" s="41" t="s">
        <v>7042</v>
      </c>
      <c r="B2231" s="119" t="s">
        <v>6888</v>
      </c>
      <c r="C2231" s="120" t="s">
        <v>7041</v>
      </c>
      <c r="D2231" s="135" t="s">
        <v>7007</v>
      </c>
      <c r="E2231" s="119" t="s">
        <v>6570</v>
      </c>
      <c r="F2231" s="118" t="s">
        <v>7040</v>
      </c>
      <c r="G2231" s="117">
        <v>1.1370712915003096</v>
      </c>
      <c r="H2231" s="117">
        <v>9.3266839453700007E-4</v>
      </c>
      <c r="I2231" s="117">
        <v>0.2084101831057727</v>
      </c>
      <c r="J2231" s="117">
        <v>0</v>
      </c>
      <c r="K2231" s="117">
        <v>0.92772843999999999</v>
      </c>
      <c r="L2231" s="116">
        <v>6.9754018045112778</v>
      </c>
      <c r="M2231" s="115">
        <v>0</v>
      </c>
      <c r="N2231" s="114">
        <v>0.17729839999999999</v>
      </c>
      <c r="O2231" s="114">
        <v>0.17082509000000001</v>
      </c>
      <c r="P2231" s="114">
        <v>6.4733113000000004E-3</v>
      </c>
      <c r="Q2231" s="114">
        <v>0</v>
      </c>
      <c r="R2231" s="113">
        <v>1.024131237693E-5</v>
      </c>
      <c r="S2231" s="112">
        <v>2.3939760816240002E-8</v>
      </c>
      <c r="T2231" s="112">
        <v>0</v>
      </c>
      <c r="U2231" s="111">
        <v>2.5204968000000001E-4</v>
      </c>
      <c r="V2231" s="137"/>
      <c r="W2231" s="136"/>
      <c r="X2231" s="76" t="s">
        <v>6885</v>
      </c>
      <c r="Y2231" s="76"/>
      <c r="Z2231" s="76"/>
      <c r="AA2231" s="108"/>
    </row>
    <row r="2232" spans="1:27" ht="14.5" customHeight="1">
      <c r="A2232" s="41" t="s">
        <v>7039</v>
      </c>
      <c r="B2232" s="119" t="s">
        <v>6888</v>
      </c>
      <c r="C2232" s="120" t="s">
        <v>7038</v>
      </c>
      <c r="D2232" s="135" t="s">
        <v>7007</v>
      </c>
      <c r="E2232" s="119" t="s">
        <v>6570</v>
      </c>
      <c r="F2232" s="118" t="s">
        <v>7037</v>
      </c>
      <c r="G2232" s="117">
        <v>0.92901583731789805</v>
      </c>
      <c r="H2232" s="117">
        <v>2.0638887620760001E-2</v>
      </c>
      <c r="I2232" s="117">
        <v>0.175775689697138</v>
      </c>
      <c r="J2232" s="117">
        <v>0</v>
      </c>
      <c r="K2232" s="117">
        <v>0.73260126000000003</v>
      </c>
      <c r="L2232" s="116">
        <v>5.5082801503759402</v>
      </c>
      <c r="M2232" s="115">
        <v>0</v>
      </c>
      <c r="N2232" s="114">
        <v>0.13818178</v>
      </c>
      <c r="O2232" s="114">
        <v>0.13299712999999999</v>
      </c>
      <c r="P2232" s="114">
        <v>5.1846545000000001E-3</v>
      </c>
      <c r="Q2232" s="114">
        <v>0</v>
      </c>
      <c r="R2232" s="113">
        <v>7.9734488855999991E-6</v>
      </c>
      <c r="S2232" s="112">
        <v>1.9174017633430001E-8</v>
      </c>
      <c r="T2232" s="112">
        <v>0</v>
      </c>
      <c r="U2232" s="111">
        <v>2.0594822E-4</v>
      </c>
      <c r="V2232" s="137"/>
      <c r="W2232" s="136"/>
      <c r="X2232" s="76" t="s">
        <v>6885</v>
      </c>
      <c r="Y2232" s="76"/>
      <c r="Z2232" s="76"/>
      <c r="AA2232" s="108"/>
    </row>
    <row r="2233" spans="1:27" ht="14.5" customHeight="1">
      <c r="A2233" s="41" t="s">
        <v>7036</v>
      </c>
      <c r="B2233" s="119" t="s">
        <v>6888</v>
      </c>
      <c r="C2233" s="120" t="s">
        <v>7035</v>
      </c>
      <c r="D2233" s="135" t="s">
        <v>7007</v>
      </c>
      <c r="E2233" s="119" t="s">
        <v>6570</v>
      </c>
      <c r="F2233" s="118" t="s">
        <v>7034</v>
      </c>
      <c r="G2233" s="117">
        <v>0.58710540448235093</v>
      </c>
      <c r="H2233" s="117">
        <v>7.68216160893E-3</v>
      </c>
      <c r="I2233" s="117">
        <v>0.116540452873421</v>
      </c>
      <c r="J2233" s="117">
        <v>0</v>
      </c>
      <c r="K2233" s="117">
        <v>0.46288278999999999</v>
      </c>
      <c r="L2233" s="116">
        <v>3.480321729323308</v>
      </c>
      <c r="M2233" s="115">
        <v>0</v>
      </c>
      <c r="N2233" s="114">
        <v>9.0509085000000003E-2</v>
      </c>
      <c r="O2233" s="114">
        <v>8.7202641999999997E-2</v>
      </c>
      <c r="P2233" s="114">
        <v>3.3064438999999999E-3</v>
      </c>
      <c r="Q2233" s="114">
        <v>0</v>
      </c>
      <c r="R2233" s="113">
        <v>5.2279761593999996E-6</v>
      </c>
      <c r="S2233" s="112">
        <v>1.222797282461E-8</v>
      </c>
      <c r="T2233" s="112">
        <v>0</v>
      </c>
      <c r="U2233" s="111">
        <v>1.3068252999999999E-4</v>
      </c>
      <c r="V2233" s="137"/>
      <c r="W2233" s="136"/>
      <c r="X2233" s="76" t="s">
        <v>6885</v>
      </c>
      <c r="Y2233" s="76"/>
      <c r="Z2233" s="76"/>
      <c r="AA2233" s="108"/>
    </row>
    <row r="2234" spans="1:27" ht="14.5" customHeight="1">
      <c r="A2234" s="41" t="s">
        <v>7033</v>
      </c>
      <c r="B2234" s="119" t="s">
        <v>6888</v>
      </c>
      <c r="C2234" s="120" t="s">
        <v>7032</v>
      </c>
      <c r="D2234" s="135" t="s">
        <v>7007</v>
      </c>
      <c r="E2234" s="119" t="s">
        <v>6570</v>
      </c>
      <c r="F2234" s="118" t="s">
        <v>7031</v>
      </c>
      <c r="G2234" s="117">
        <v>0.89168015770619802</v>
      </c>
      <c r="H2234" s="117">
        <v>2.0638480857569998E-2</v>
      </c>
      <c r="I2234" s="117">
        <v>0.16416826684862801</v>
      </c>
      <c r="J2234" s="117">
        <v>0</v>
      </c>
      <c r="K2234" s="117">
        <v>0.70687341000000004</v>
      </c>
      <c r="L2234" s="116">
        <v>5.314837669172932</v>
      </c>
      <c r="M2234" s="115">
        <v>0</v>
      </c>
      <c r="N2234" s="114">
        <v>0.13149748</v>
      </c>
      <c r="O2234" s="114">
        <v>0.12652495999999999</v>
      </c>
      <c r="P2234" s="114">
        <v>4.9725161000000002E-3</v>
      </c>
      <c r="Q2234" s="114">
        <v>0</v>
      </c>
      <c r="R2234" s="113">
        <v>7.5854295262999996E-6</v>
      </c>
      <c r="S2234" s="112">
        <v>1.8389483135079999E-8</v>
      </c>
      <c r="T2234" s="112">
        <v>0</v>
      </c>
      <c r="U2234" s="111">
        <v>1.9739192E-4</v>
      </c>
      <c r="V2234" s="110"/>
      <c r="W2234" s="109"/>
      <c r="X2234" s="76" t="s">
        <v>6885</v>
      </c>
      <c r="Y2234" s="76"/>
      <c r="Z2234" s="76"/>
      <c r="AA2234" s="108"/>
    </row>
    <row r="2235" spans="1:27" ht="14.5" customHeight="1">
      <c r="A2235" s="41" t="s">
        <v>7030</v>
      </c>
      <c r="B2235" s="119" t="s">
        <v>6888</v>
      </c>
      <c r="C2235" s="120" t="s">
        <v>7029</v>
      </c>
      <c r="D2235" s="135" t="s">
        <v>7007</v>
      </c>
      <c r="E2235" s="119" t="s">
        <v>6570</v>
      </c>
      <c r="F2235" s="118" t="s">
        <v>7028</v>
      </c>
      <c r="G2235" s="117">
        <v>0.54976972597065099</v>
      </c>
      <c r="H2235" s="117">
        <v>7.6817539457400006E-3</v>
      </c>
      <c r="I2235" s="117">
        <v>0.104933032024911</v>
      </c>
      <c r="J2235" s="117">
        <v>0</v>
      </c>
      <c r="K2235" s="117">
        <v>0.43715493999999999</v>
      </c>
      <c r="L2235" s="116">
        <v>3.2868792481203006</v>
      </c>
      <c r="M2235" s="115">
        <v>0</v>
      </c>
      <c r="N2235" s="114">
        <v>8.3824783999999999E-2</v>
      </c>
      <c r="O2235" s="114">
        <v>8.0730477999999994E-2</v>
      </c>
      <c r="P2235" s="114">
        <v>3.0943055000000001E-3</v>
      </c>
      <c r="Q2235" s="114">
        <v>0</v>
      </c>
      <c r="R2235" s="113">
        <v>4.8399567000000003E-6</v>
      </c>
      <c r="S2235" s="112">
        <v>1.1443437316260001E-8</v>
      </c>
      <c r="T2235" s="112">
        <v>0</v>
      </c>
      <c r="U2235" s="111">
        <v>1.2212622999999999E-4</v>
      </c>
      <c r="V2235" s="110"/>
      <c r="W2235" s="109"/>
      <c r="X2235" s="76" t="s">
        <v>6885</v>
      </c>
      <c r="Y2235" s="76"/>
      <c r="Z2235" s="76"/>
      <c r="AA2235" s="108"/>
    </row>
    <row r="2236" spans="1:27" ht="14.5" customHeight="1">
      <c r="A2236" s="41" t="s">
        <v>7027</v>
      </c>
      <c r="B2236" s="119" t="s">
        <v>6888</v>
      </c>
      <c r="C2236" s="120" t="s">
        <v>7026</v>
      </c>
      <c r="D2236" s="135" t="s">
        <v>7007</v>
      </c>
      <c r="E2236" s="119" t="s">
        <v>6570</v>
      </c>
      <c r="F2236" s="118" t="s">
        <v>7025</v>
      </c>
      <c r="G2236" s="117">
        <v>0.99423795698039197</v>
      </c>
      <c r="H2236" s="117">
        <v>2.293165151706E-2</v>
      </c>
      <c r="I2236" s="117">
        <v>0.18213293546333198</v>
      </c>
      <c r="J2236" s="117">
        <v>0</v>
      </c>
      <c r="K2236" s="117">
        <v>0.78917336999999999</v>
      </c>
      <c r="L2236" s="116">
        <v>5.9336343609022553</v>
      </c>
      <c r="M2236" s="115">
        <v>0</v>
      </c>
      <c r="N2236" s="114">
        <v>0.14649369000000001</v>
      </c>
      <c r="O2236" s="114">
        <v>0.14094862999999999</v>
      </c>
      <c r="P2236" s="114">
        <v>5.5450528999999998E-3</v>
      </c>
      <c r="Q2236" s="114">
        <v>0</v>
      </c>
      <c r="R2236" s="113">
        <v>8.4501578971999998E-6</v>
      </c>
      <c r="S2236" s="112">
        <v>2.0506852313029998E-8</v>
      </c>
      <c r="T2236" s="112">
        <v>0</v>
      </c>
      <c r="U2236" s="111">
        <v>2.2004675000000001E-4</v>
      </c>
      <c r="V2236" s="110"/>
      <c r="W2236" s="109"/>
      <c r="X2236" s="76" t="s">
        <v>6885</v>
      </c>
      <c r="Y2236" s="76"/>
      <c r="Z2236" s="76"/>
      <c r="AA2236" s="108"/>
    </row>
    <row r="2237" spans="1:27" ht="14.5" customHeight="1">
      <c r="A2237" s="41" t="s">
        <v>7024</v>
      </c>
      <c r="B2237" s="119" t="s">
        <v>6888</v>
      </c>
      <c r="C2237" s="120" t="s">
        <v>7023</v>
      </c>
      <c r="D2237" s="135" t="s">
        <v>7007</v>
      </c>
      <c r="E2237" s="119" t="s">
        <v>6570</v>
      </c>
      <c r="F2237" s="118" t="s">
        <v>7022</v>
      </c>
      <c r="G2237" s="117">
        <v>0.61433747080756895</v>
      </c>
      <c r="H2237" s="117">
        <v>8.5352884816999996E-3</v>
      </c>
      <c r="I2237" s="117">
        <v>0.116316002325869</v>
      </c>
      <c r="J2237" s="117">
        <v>0</v>
      </c>
      <c r="K2237" s="117">
        <v>0.48948617999999999</v>
      </c>
      <c r="L2237" s="116">
        <v>3.6803472180451124</v>
      </c>
      <c r="M2237" s="115">
        <v>0</v>
      </c>
      <c r="N2237" s="114">
        <v>9.3524022999999998E-2</v>
      </c>
      <c r="O2237" s="114">
        <v>9.0065871000000006E-2</v>
      </c>
      <c r="P2237" s="114">
        <v>3.4581522E-3</v>
      </c>
      <c r="Q2237" s="114">
        <v>0</v>
      </c>
      <c r="R2237" s="113">
        <v>5.3996325124999995E-6</v>
      </c>
      <c r="S2237" s="112">
        <v>1.278902420656E-8</v>
      </c>
      <c r="T2237" s="112">
        <v>0</v>
      </c>
      <c r="U2237" s="111">
        <v>1.3641820000000001E-4</v>
      </c>
      <c r="V2237" s="110"/>
      <c r="W2237" s="109"/>
      <c r="X2237" s="76" t="s">
        <v>6885</v>
      </c>
      <c r="Y2237" s="76"/>
      <c r="Z2237" s="76"/>
      <c r="AA2237" s="108"/>
    </row>
    <row r="2238" spans="1:27" ht="14.5" customHeight="1">
      <c r="A2238" s="41" t="s">
        <v>7021</v>
      </c>
      <c r="B2238" s="119" t="s">
        <v>6888</v>
      </c>
      <c r="C2238" s="120" t="s">
        <v>7020</v>
      </c>
      <c r="D2238" s="135" t="s">
        <v>7007</v>
      </c>
      <c r="E2238" s="119" t="s">
        <v>6570</v>
      </c>
      <c r="F2238" s="118" t="s">
        <v>7019</v>
      </c>
      <c r="G2238" s="117">
        <v>1.8351555640052499</v>
      </c>
      <c r="H2238" s="117">
        <v>3.4350999628700002E-2</v>
      </c>
      <c r="I2238" s="117">
        <v>0.40477236437655001</v>
      </c>
      <c r="J2238" s="117">
        <v>0</v>
      </c>
      <c r="K2238" s="117">
        <v>1.3960322000000001</v>
      </c>
      <c r="L2238" s="116">
        <v>10.496482706766917</v>
      </c>
      <c r="M2238" s="115">
        <v>0</v>
      </c>
      <c r="N2238" s="114">
        <v>0.26552777</v>
      </c>
      <c r="O2238" s="114">
        <v>0.25563372000000001</v>
      </c>
      <c r="P2238" s="114">
        <v>9.8940504999999995E-3</v>
      </c>
      <c r="Q2238" s="114">
        <v>0</v>
      </c>
      <c r="R2238" s="113">
        <v>1.5325762541499999E-5</v>
      </c>
      <c r="S2238" s="112">
        <v>3.659042402093E-8</v>
      </c>
      <c r="T2238" s="112">
        <v>0</v>
      </c>
      <c r="U2238" s="111">
        <v>3.9228932000000001E-4</v>
      </c>
      <c r="V2238" s="110"/>
      <c r="W2238" s="109"/>
      <c r="X2238" s="76" t="s">
        <v>6885</v>
      </c>
      <c r="Y2238" s="76"/>
      <c r="Z2238" s="76"/>
      <c r="AA2238" s="108"/>
    </row>
    <row r="2239" spans="1:27" ht="14.5" customHeight="1">
      <c r="A2239" s="41" t="s">
        <v>7018</v>
      </c>
      <c r="B2239" s="119" t="s">
        <v>6888</v>
      </c>
      <c r="C2239" s="120" t="s">
        <v>7017</v>
      </c>
      <c r="D2239" s="135" t="s">
        <v>7007</v>
      </c>
      <c r="E2239" s="119" t="s">
        <v>6570</v>
      </c>
      <c r="F2239" s="118" t="s">
        <v>7016</v>
      </c>
      <c r="G2239" s="117">
        <v>3.4135028167559538</v>
      </c>
      <c r="H2239" s="117">
        <v>2.917271485181E-2</v>
      </c>
      <c r="I2239" s="117">
        <v>0.87298570190414404</v>
      </c>
      <c r="J2239" s="117">
        <v>0</v>
      </c>
      <c r="K2239" s="117">
        <v>2.5113444</v>
      </c>
      <c r="L2239" s="116">
        <v>18.88228872180451</v>
      </c>
      <c r="M2239" s="115">
        <v>0</v>
      </c>
      <c r="N2239" s="114">
        <v>0.56710362999999997</v>
      </c>
      <c r="O2239" s="114">
        <v>0.54782226999999994</v>
      </c>
      <c r="P2239" s="114">
        <v>1.9281355999999999E-2</v>
      </c>
      <c r="Q2239" s="114">
        <v>0</v>
      </c>
      <c r="R2239" s="113">
        <v>3.2843061637999999E-5</v>
      </c>
      <c r="S2239" s="112">
        <v>7.1306790425099999E-8</v>
      </c>
      <c r="T2239" s="112">
        <v>0</v>
      </c>
      <c r="U2239" s="111">
        <v>7.7151621000000001E-4</v>
      </c>
      <c r="V2239" s="110"/>
      <c r="W2239" s="109"/>
      <c r="X2239" s="76" t="s">
        <v>6885</v>
      </c>
      <c r="Y2239" s="76"/>
      <c r="Z2239" s="76"/>
      <c r="AA2239" s="108"/>
    </row>
    <row r="2240" spans="1:27" ht="14.5" customHeight="1">
      <c r="A2240" s="41" t="s">
        <v>7015</v>
      </c>
      <c r="B2240" s="119" t="s">
        <v>6888</v>
      </c>
      <c r="C2240" s="120" t="s">
        <v>7014</v>
      </c>
      <c r="D2240" s="135" t="s">
        <v>7007</v>
      </c>
      <c r="E2240" s="119" t="s">
        <v>6570</v>
      </c>
      <c r="F2240" s="118" t="s">
        <v>7013</v>
      </c>
      <c r="G2240" s="117">
        <v>1.6701966504339141</v>
      </c>
      <c r="H2240" s="117">
        <v>1.8466457528439999E-2</v>
      </c>
      <c r="I2240" s="117">
        <v>0.28772569290547401</v>
      </c>
      <c r="J2240" s="117">
        <v>0</v>
      </c>
      <c r="K2240" s="117">
        <v>1.3640045000000001</v>
      </c>
      <c r="L2240" s="116">
        <v>10.255672932330826</v>
      </c>
      <c r="M2240" s="115">
        <v>0</v>
      </c>
      <c r="N2240" s="114">
        <v>0.25090261000000003</v>
      </c>
      <c r="O2240" s="114">
        <v>0.24147461000000001</v>
      </c>
      <c r="P2240" s="114">
        <v>9.4280006E-3</v>
      </c>
      <c r="Q2240" s="114">
        <v>0</v>
      </c>
      <c r="R2240" s="113">
        <v>1.4476894985099999E-5</v>
      </c>
      <c r="S2240" s="112">
        <v>3.4866866029009999E-8</v>
      </c>
      <c r="T2240" s="112">
        <v>0</v>
      </c>
      <c r="U2240" s="111">
        <v>3.6919398999999997E-4</v>
      </c>
      <c r="V2240" s="110"/>
      <c r="W2240" s="109"/>
      <c r="X2240" s="76" t="s">
        <v>6885</v>
      </c>
      <c r="Y2240" s="76"/>
      <c r="Z2240" s="76"/>
      <c r="AA2240" s="108"/>
    </row>
    <row r="2241" spans="1:27" ht="14.5" customHeight="1">
      <c r="A2241" s="41" t="s">
        <v>7012</v>
      </c>
      <c r="B2241" s="119" t="s">
        <v>6888</v>
      </c>
      <c r="C2241" s="120" t="s">
        <v>7011</v>
      </c>
      <c r="D2241" s="135" t="s">
        <v>7007</v>
      </c>
      <c r="E2241" s="119" t="s">
        <v>6570</v>
      </c>
      <c r="F2241" s="118" t="s">
        <v>7010</v>
      </c>
      <c r="G2241" s="117">
        <v>2.2966416025622669</v>
      </c>
      <c r="H2241" s="117">
        <v>8.2971251457399989E-3</v>
      </c>
      <c r="I2241" s="117">
        <v>0.46914407741652703</v>
      </c>
      <c r="J2241" s="117">
        <v>0</v>
      </c>
      <c r="K2241" s="117">
        <v>1.8192003999999999</v>
      </c>
      <c r="L2241" s="116">
        <v>13.678198496240601</v>
      </c>
      <c r="M2241" s="115">
        <v>0</v>
      </c>
      <c r="N2241" s="114">
        <v>0.36473926000000001</v>
      </c>
      <c r="O2241" s="114">
        <v>0.35169454999999999</v>
      </c>
      <c r="P2241" s="114">
        <v>1.3044705E-2</v>
      </c>
      <c r="Q2241" s="114">
        <v>0</v>
      </c>
      <c r="R2241" s="113">
        <v>2.10848054976E-5</v>
      </c>
      <c r="S2241" s="112">
        <v>4.8242254092200004E-8</v>
      </c>
      <c r="T2241" s="112">
        <v>0</v>
      </c>
      <c r="U2241" s="111">
        <v>5.1226030000000005E-4</v>
      </c>
      <c r="V2241" s="110"/>
      <c r="W2241" s="109"/>
      <c r="X2241" s="76" t="s">
        <v>6885</v>
      </c>
      <c r="Y2241" s="76"/>
      <c r="Z2241" s="76"/>
      <c r="AA2241" s="108"/>
    </row>
    <row r="2242" spans="1:27" ht="14.5" customHeight="1">
      <c r="A2242" s="41" t="s">
        <v>7009</v>
      </c>
      <c r="B2242" s="119" t="s">
        <v>6888</v>
      </c>
      <c r="C2242" s="120" t="s">
        <v>7008</v>
      </c>
      <c r="D2242" s="135" t="s">
        <v>7007</v>
      </c>
      <c r="E2242" s="119" t="s">
        <v>6570</v>
      </c>
      <c r="F2242" s="118" t="s">
        <v>7006</v>
      </c>
      <c r="G2242" s="117">
        <v>0.69237198867079897</v>
      </c>
      <c r="H2242" s="117">
        <v>1.1504748164270001E-2</v>
      </c>
      <c r="I2242" s="117">
        <v>0.17802620050652901</v>
      </c>
      <c r="J2242" s="117">
        <v>0</v>
      </c>
      <c r="K2242" s="117">
        <v>0.50284103999999996</v>
      </c>
      <c r="L2242" s="116">
        <v>3.7807596992481196</v>
      </c>
      <c r="M2242" s="115">
        <v>0</v>
      </c>
      <c r="N2242" s="114">
        <v>0.1138338</v>
      </c>
      <c r="O2242" s="114">
        <v>0.10993751</v>
      </c>
      <c r="P2242" s="114">
        <v>3.8962891999999999E-3</v>
      </c>
      <c r="Q2242" s="114">
        <v>0</v>
      </c>
      <c r="R2242" s="113">
        <v>6.5909779541000002E-6</v>
      </c>
      <c r="S2242" s="112">
        <v>1.440935343812E-8</v>
      </c>
      <c r="T2242" s="112">
        <v>0</v>
      </c>
      <c r="U2242" s="111">
        <v>1.5716282E-4</v>
      </c>
      <c r="V2242" s="110"/>
      <c r="W2242" s="109"/>
      <c r="X2242" s="76" t="s">
        <v>6885</v>
      </c>
      <c r="Y2242" s="76"/>
      <c r="Z2242" s="76"/>
      <c r="AA2242" s="108"/>
    </row>
    <row r="2243" spans="1:27" ht="14.5" customHeight="1">
      <c r="B2243" s="119" t="s">
        <v>6888</v>
      </c>
      <c r="C2243" s="133" t="s">
        <v>7005</v>
      </c>
      <c r="D2243" s="133" t="s">
        <v>6958</v>
      </c>
      <c r="G2243" s="131"/>
      <c r="H2243" s="131"/>
      <c r="I2243" s="131"/>
      <c r="J2243" s="131"/>
      <c r="K2243" s="131"/>
      <c r="L2243" s="131"/>
      <c r="M2243" s="100"/>
      <c r="N2243" s="41"/>
      <c r="O2243" s="41"/>
      <c r="V2243" s="130"/>
      <c r="W2243" s="105"/>
      <c r="X2243" s="76"/>
      <c r="Y2243" s="76"/>
      <c r="Z2243" s="76"/>
      <c r="AA2243" s="108"/>
    </row>
    <row r="2244" spans="1:27" ht="14.5" customHeight="1">
      <c r="A2244" s="41" t="s">
        <v>7004</v>
      </c>
      <c r="B2244" s="119" t="s">
        <v>6888</v>
      </c>
      <c r="C2244" s="120" t="s">
        <v>7003</v>
      </c>
      <c r="D2244" s="135" t="s">
        <v>6958</v>
      </c>
      <c r="E2244" s="119" t="s">
        <v>6570</v>
      </c>
      <c r="F2244" s="118" t="s">
        <v>7002</v>
      </c>
      <c r="G2244" s="117">
        <v>7.786327203540969</v>
      </c>
      <c r="H2244" s="117">
        <v>0.39886290230121002</v>
      </c>
      <c r="I2244" s="117">
        <v>4.433365101239759</v>
      </c>
      <c r="J2244" s="117">
        <v>0</v>
      </c>
      <c r="K2244" s="117">
        <v>2.9540991999999999</v>
      </c>
      <c r="L2244" s="116">
        <v>22.211272180451125</v>
      </c>
      <c r="M2244" s="115">
        <v>0</v>
      </c>
      <c r="N2244" s="114">
        <v>1.658074</v>
      </c>
      <c r="O2244" s="114">
        <v>1.6150727</v>
      </c>
      <c r="P2244" s="114">
        <v>4.3001336000000001E-2</v>
      </c>
      <c r="Q2244" s="114">
        <v>0</v>
      </c>
      <c r="R2244" s="113">
        <v>9.6826897905999998E-5</v>
      </c>
      <c r="S2244" s="112">
        <v>1.5902860866230001E-7</v>
      </c>
      <c r="T2244" s="112">
        <v>0</v>
      </c>
      <c r="U2244" s="111">
        <v>1.9483898000000001E-3</v>
      </c>
      <c r="V2244" s="110"/>
      <c r="W2244" s="109"/>
      <c r="X2244" s="76" t="s">
        <v>6885</v>
      </c>
      <c r="Y2244" s="76"/>
      <c r="Z2244" s="76"/>
      <c r="AA2244" s="108"/>
    </row>
    <row r="2245" spans="1:27" ht="14.5" customHeight="1">
      <c r="A2245" s="41" t="s">
        <v>7001</v>
      </c>
      <c r="B2245" s="119" t="s">
        <v>6888</v>
      </c>
      <c r="C2245" s="120" t="s">
        <v>7000</v>
      </c>
      <c r="D2245" s="135" t="s">
        <v>6958</v>
      </c>
      <c r="E2245" s="119" t="s">
        <v>6570</v>
      </c>
      <c r="F2245" s="118" t="s">
        <v>6999</v>
      </c>
      <c r="G2245" s="117">
        <v>9.5564418870325003</v>
      </c>
      <c r="H2245" s="117">
        <v>0.4918178542976</v>
      </c>
      <c r="I2245" s="117">
        <v>5.4545289327348998</v>
      </c>
      <c r="J2245" s="117">
        <v>0</v>
      </c>
      <c r="K2245" s="117">
        <v>3.6100951000000001</v>
      </c>
      <c r="L2245" s="116">
        <v>27.143572180451127</v>
      </c>
      <c r="M2245" s="115">
        <v>0</v>
      </c>
      <c r="N2245" s="114">
        <v>2.0368016999999998</v>
      </c>
      <c r="O2245" s="114">
        <v>1.9840327</v>
      </c>
      <c r="P2245" s="114">
        <v>5.2769005000000001E-2</v>
      </c>
      <c r="Q2245" s="114">
        <v>0</v>
      </c>
      <c r="R2245" s="113">
        <v>1.18946804606E-4</v>
      </c>
      <c r="S2245" s="112">
        <v>1.9515164348330001E-7</v>
      </c>
      <c r="T2245" s="112">
        <v>0</v>
      </c>
      <c r="U2245" s="111">
        <v>2.3923338999999998E-3</v>
      </c>
      <c r="V2245" s="110"/>
      <c r="W2245" s="109"/>
      <c r="X2245" s="76" t="s">
        <v>6885</v>
      </c>
      <c r="Y2245" s="76"/>
      <c r="Z2245" s="76"/>
      <c r="AA2245" s="108"/>
    </row>
    <row r="2246" spans="1:27" ht="14.5" customHeight="1">
      <c r="A2246" s="41" t="s">
        <v>6998</v>
      </c>
      <c r="B2246" s="119" t="s">
        <v>6888</v>
      </c>
      <c r="C2246" s="120" t="s">
        <v>6997</v>
      </c>
      <c r="D2246" s="135" t="s">
        <v>6958</v>
      </c>
      <c r="E2246" s="119" t="s">
        <v>6570</v>
      </c>
      <c r="F2246" s="118" t="s">
        <v>6996</v>
      </c>
      <c r="G2246" s="117">
        <v>7.786327203540969</v>
      </c>
      <c r="H2246" s="117">
        <v>0.39886290230121002</v>
      </c>
      <c r="I2246" s="117">
        <v>4.433365101239759</v>
      </c>
      <c r="J2246" s="117">
        <v>0</v>
      </c>
      <c r="K2246" s="117">
        <v>2.9540991999999999</v>
      </c>
      <c r="L2246" s="116">
        <v>22.211272180451125</v>
      </c>
      <c r="M2246" s="115">
        <v>0</v>
      </c>
      <c r="N2246" s="114">
        <v>1.658074</v>
      </c>
      <c r="O2246" s="114">
        <v>1.6150727</v>
      </c>
      <c r="P2246" s="114">
        <v>4.3001336000000001E-2</v>
      </c>
      <c r="Q2246" s="114">
        <v>0</v>
      </c>
      <c r="R2246" s="113">
        <v>9.6826897905999998E-5</v>
      </c>
      <c r="S2246" s="112">
        <v>1.5902860866230001E-7</v>
      </c>
      <c r="T2246" s="112">
        <v>0</v>
      </c>
      <c r="U2246" s="111">
        <v>1.9483898000000001E-3</v>
      </c>
      <c r="V2246" s="110"/>
      <c r="W2246" s="109"/>
      <c r="X2246" s="76" t="s">
        <v>6885</v>
      </c>
      <c r="Y2246" s="76"/>
      <c r="Z2246" s="76"/>
      <c r="AA2246" s="108"/>
    </row>
    <row r="2247" spans="1:27" ht="14.5" customHeight="1">
      <c r="A2247" s="41" t="s">
        <v>6995</v>
      </c>
      <c r="B2247" s="119" t="s">
        <v>6888</v>
      </c>
      <c r="C2247" s="120" t="s">
        <v>6994</v>
      </c>
      <c r="D2247" s="135" t="s">
        <v>6958</v>
      </c>
      <c r="E2247" s="119" t="s">
        <v>6570</v>
      </c>
      <c r="F2247" s="118" t="s">
        <v>6924</v>
      </c>
      <c r="G2247" s="117">
        <v>1.520245190559236</v>
      </c>
      <c r="H2247" s="117">
        <v>3.191084965536E-2</v>
      </c>
      <c r="I2247" s="117">
        <v>0.63415058090387599</v>
      </c>
      <c r="J2247" s="117">
        <v>0</v>
      </c>
      <c r="K2247" s="117">
        <v>0.85418375999999996</v>
      </c>
      <c r="L2247" s="116">
        <v>6.4224342857142851</v>
      </c>
      <c r="M2247" s="115">
        <v>0</v>
      </c>
      <c r="N2247" s="114">
        <v>0.29177818999999999</v>
      </c>
      <c r="O2247" s="114">
        <v>0.28326941</v>
      </c>
      <c r="P2247" s="114">
        <v>8.5087869000000007E-3</v>
      </c>
      <c r="Q2247" s="114">
        <v>0</v>
      </c>
      <c r="R2247" s="113">
        <v>1.6982578817299999E-5</v>
      </c>
      <c r="S2247" s="112">
        <v>3.1467407276219999E-8</v>
      </c>
      <c r="T2247" s="112">
        <v>0</v>
      </c>
      <c r="U2247" s="111">
        <v>3.6010604000000001E-4</v>
      </c>
      <c r="V2247" s="110"/>
      <c r="W2247" s="109"/>
      <c r="X2247" s="76" t="s">
        <v>6885</v>
      </c>
      <c r="Y2247" s="76"/>
      <c r="Z2247" s="76"/>
      <c r="AA2247" s="108"/>
    </row>
    <row r="2248" spans="1:27" ht="14.5" customHeight="1">
      <c r="A2248" s="41" t="s">
        <v>6993</v>
      </c>
      <c r="B2248" s="119" t="s">
        <v>6888</v>
      </c>
      <c r="C2248" s="120" t="s">
        <v>6992</v>
      </c>
      <c r="D2248" s="135" t="s">
        <v>6958</v>
      </c>
      <c r="E2248" s="119" t="s">
        <v>6570</v>
      </c>
      <c r="F2248" s="118" t="s">
        <v>6991</v>
      </c>
      <c r="G2248" s="117">
        <v>1.520245190559236</v>
      </c>
      <c r="H2248" s="117">
        <v>3.191084965536E-2</v>
      </c>
      <c r="I2248" s="117">
        <v>0.63415058090387599</v>
      </c>
      <c r="J2248" s="117">
        <v>0</v>
      </c>
      <c r="K2248" s="117">
        <v>0.85418375999999996</v>
      </c>
      <c r="L2248" s="116">
        <v>6.4224342857142851</v>
      </c>
      <c r="M2248" s="115">
        <v>0</v>
      </c>
      <c r="N2248" s="114">
        <v>0.29177818999999999</v>
      </c>
      <c r="O2248" s="114">
        <v>0.28326941</v>
      </c>
      <c r="P2248" s="114">
        <v>8.5087869000000007E-3</v>
      </c>
      <c r="Q2248" s="114">
        <v>0</v>
      </c>
      <c r="R2248" s="113">
        <v>1.6982578817299999E-5</v>
      </c>
      <c r="S2248" s="112">
        <v>3.1467407276219999E-8</v>
      </c>
      <c r="T2248" s="112">
        <v>0</v>
      </c>
      <c r="U2248" s="111">
        <v>3.6010604000000001E-4</v>
      </c>
      <c r="V2248" s="110"/>
      <c r="W2248" s="109"/>
      <c r="X2248" s="76" t="s">
        <v>6885</v>
      </c>
      <c r="Y2248" s="76"/>
      <c r="Z2248" s="76"/>
      <c r="AA2248" s="108"/>
    </row>
    <row r="2249" spans="1:27" ht="14.5" customHeight="1">
      <c r="A2249" s="41" t="s">
        <v>6990</v>
      </c>
      <c r="B2249" s="119" t="s">
        <v>6888</v>
      </c>
      <c r="C2249" s="120" t="s">
        <v>6989</v>
      </c>
      <c r="D2249" s="135" t="s">
        <v>6958</v>
      </c>
      <c r="E2249" s="119" t="s">
        <v>6570</v>
      </c>
      <c r="F2249" s="118" t="s">
        <v>6988</v>
      </c>
      <c r="G2249" s="117">
        <v>7.1090473739637581</v>
      </c>
      <c r="H2249" s="117">
        <v>0.36348104974897999</v>
      </c>
      <c r="I2249" s="117">
        <v>4.0396590242147781</v>
      </c>
      <c r="J2249" s="117">
        <v>0</v>
      </c>
      <c r="K2249" s="117">
        <v>2.7059072999999998</v>
      </c>
      <c r="L2249" s="116">
        <v>20.34516766917293</v>
      </c>
      <c r="M2249" s="115">
        <v>0</v>
      </c>
      <c r="N2249" s="114">
        <v>1.5124994</v>
      </c>
      <c r="O2249" s="114">
        <v>1.4732371</v>
      </c>
      <c r="P2249" s="114">
        <v>3.9262302999999998E-2</v>
      </c>
      <c r="Q2249" s="114">
        <v>0</v>
      </c>
      <c r="R2249" s="113">
        <v>8.8323565888999994E-5</v>
      </c>
      <c r="S2249" s="112">
        <v>1.452008234053E-7</v>
      </c>
      <c r="T2249" s="112">
        <v>0</v>
      </c>
      <c r="U2249" s="111">
        <v>1.7782952999999999E-3</v>
      </c>
      <c r="V2249" s="110"/>
      <c r="W2249" s="109"/>
      <c r="X2249" s="76" t="s">
        <v>6885</v>
      </c>
      <c r="Y2249" s="76"/>
      <c r="Z2249" s="76"/>
      <c r="AA2249" s="108"/>
    </row>
    <row r="2250" spans="1:27" ht="14.5" customHeight="1">
      <c r="A2250" s="41" t="s">
        <v>6987</v>
      </c>
      <c r="B2250" s="119" t="s">
        <v>6888</v>
      </c>
      <c r="C2250" s="120" t="s">
        <v>6986</v>
      </c>
      <c r="D2250" s="135" t="s">
        <v>6958</v>
      </c>
      <c r="E2250" s="119" t="s">
        <v>6570</v>
      </c>
      <c r="F2250" s="118" t="s">
        <v>6985</v>
      </c>
      <c r="G2250" s="117">
        <v>8.0760354716779652</v>
      </c>
      <c r="H2250" s="117">
        <v>0.41883766530594002</v>
      </c>
      <c r="I2250" s="117">
        <v>4.6488776063720243</v>
      </c>
      <c r="J2250" s="117">
        <v>0</v>
      </c>
      <c r="K2250" s="117">
        <v>3.0083202</v>
      </c>
      <c r="L2250" s="116">
        <v>22.61894887218045</v>
      </c>
      <c r="M2250" s="115">
        <v>0</v>
      </c>
      <c r="N2250" s="114">
        <v>1.7276341</v>
      </c>
      <c r="O2250" s="114">
        <v>1.6830505</v>
      </c>
      <c r="P2250" s="114">
        <v>4.4583592999999998E-2</v>
      </c>
      <c r="Q2250" s="114">
        <v>0</v>
      </c>
      <c r="R2250" s="113">
        <v>1.0090230900099999E-4</v>
      </c>
      <c r="S2250" s="112">
        <v>1.6488015134960001E-7</v>
      </c>
      <c r="T2250" s="112">
        <v>0</v>
      </c>
      <c r="U2250" s="111">
        <v>2.0245008000000001E-3</v>
      </c>
      <c r="V2250" s="110"/>
      <c r="W2250" s="109"/>
      <c r="X2250" s="76" t="s">
        <v>6885</v>
      </c>
      <c r="Y2250" s="76"/>
      <c r="Z2250" s="76"/>
      <c r="AA2250" s="108"/>
    </row>
    <row r="2251" spans="1:27" ht="14.5" customHeight="1">
      <c r="A2251" s="41" t="s">
        <v>6984</v>
      </c>
      <c r="B2251" s="119" t="s">
        <v>6888</v>
      </c>
      <c r="C2251" s="120" t="s">
        <v>6983</v>
      </c>
      <c r="D2251" s="135" t="s">
        <v>6958</v>
      </c>
      <c r="E2251" s="119" t="s">
        <v>6570</v>
      </c>
      <c r="F2251" s="118" t="s">
        <v>6982</v>
      </c>
      <c r="G2251" s="117">
        <v>5.0619164995387074</v>
      </c>
      <c r="H2251" s="117">
        <v>0.24239599953504998</v>
      </c>
      <c r="I2251" s="117">
        <v>2.7980380000036571</v>
      </c>
      <c r="J2251" s="117">
        <v>0</v>
      </c>
      <c r="K2251" s="117">
        <v>2.0214824999999998</v>
      </c>
      <c r="L2251" s="116">
        <v>15.199116541353382</v>
      </c>
      <c r="M2251" s="115">
        <v>0</v>
      </c>
      <c r="N2251" s="114">
        <v>1.0657091000000001</v>
      </c>
      <c r="O2251" s="114">
        <v>1.0377242</v>
      </c>
      <c r="P2251" s="114">
        <v>2.7984881E-2</v>
      </c>
      <c r="Q2251" s="114">
        <v>0</v>
      </c>
      <c r="R2251" s="113">
        <v>6.2213679404000001E-5</v>
      </c>
      <c r="S2251" s="112">
        <v>1.034943806324E-7</v>
      </c>
      <c r="T2251" s="112">
        <v>0</v>
      </c>
      <c r="U2251" s="111">
        <v>1.2586741E-3</v>
      </c>
      <c r="V2251" s="110"/>
      <c r="W2251" s="109"/>
      <c r="X2251" s="76" t="s">
        <v>6885</v>
      </c>
      <c r="Y2251" s="76"/>
      <c r="Z2251" s="76"/>
      <c r="AA2251" s="108"/>
    </row>
    <row r="2252" spans="1:27" ht="14.5" customHeight="1">
      <c r="A2252" s="41" t="s">
        <v>6981</v>
      </c>
      <c r="B2252" s="119" t="s">
        <v>6888</v>
      </c>
      <c r="C2252" s="120" t="s">
        <v>6980</v>
      </c>
      <c r="D2252" s="135" t="s">
        <v>6958</v>
      </c>
      <c r="E2252" s="119" t="s">
        <v>6570</v>
      </c>
      <c r="F2252" s="118" t="s">
        <v>6979</v>
      </c>
      <c r="G2252" s="117">
        <v>1.9495649660823691</v>
      </c>
      <c r="H2252" s="117">
        <v>6.2778434977289993E-2</v>
      </c>
      <c r="I2252" s="117">
        <v>0.90245445110507905</v>
      </c>
      <c r="J2252" s="117">
        <v>0</v>
      </c>
      <c r="K2252" s="117">
        <v>0.98433208000000005</v>
      </c>
      <c r="L2252" s="116">
        <v>7.4009930827067674</v>
      </c>
      <c r="M2252" s="115">
        <v>0</v>
      </c>
      <c r="N2252" s="114">
        <v>0.38457118000000001</v>
      </c>
      <c r="O2252" s="114">
        <v>0.37373071000000002</v>
      </c>
      <c r="P2252" s="114">
        <v>1.0840476999999999E-2</v>
      </c>
      <c r="Q2252" s="114">
        <v>0</v>
      </c>
      <c r="R2252" s="113">
        <v>2.2405917180399998E-5</v>
      </c>
      <c r="S2252" s="112">
        <v>4.0090522875969999E-8</v>
      </c>
      <c r="T2252" s="112">
        <v>0</v>
      </c>
      <c r="U2252" s="111">
        <v>4.6927154000000001E-4</v>
      </c>
      <c r="V2252" s="110"/>
      <c r="W2252" s="109"/>
      <c r="X2252" s="76" t="s">
        <v>6885</v>
      </c>
      <c r="Y2252" s="76"/>
      <c r="Z2252" s="76"/>
      <c r="AA2252" s="108"/>
    </row>
    <row r="2253" spans="1:27" ht="14.5" customHeight="1">
      <c r="A2253" s="41" t="s">
        <v>6978</v>
      </c>
      <c r="B2253" s="119" t="s">
        <v>6888</v>
      </c>
      <c r="C2253" s="120" t="s">
        <v>6977</v>
      </c>
      <c r="D2253" s="135" t="s">
        <v>6958</v>
      </c>
      <c r="E2253" s="119" t="s">
        <v>6570</v>
      </c>
      <c r="F2253" s="118" t="s">
        <v>6976</v>
      </c>
      <c r="G2253" s="117">
        <v>1.9495649660823691</v>
      </c>
      <c r="H2253" s="117">
        <v>6.2778434977289993E-2</v>
      </c>
      <c r="I2253" s="117">
        <v>0.90245445110507905</v>
      </c>
      <c r="J2253" s="117">
        <v>0</v>
      </c>
      <c r="K2253" s="117">
        <v>0.98433208000000005</v>
      </c>
      <c r="L2253" s="116">
        <v>7.4009930827067674</v>
      </c>
      <c r="M2253" s="115">
        <v>0</v>
      </c>
      <c r="N2253" s="114">
        <v>0.38457118000000001</v>
      </c>
      <c r="O2253" s="114">
        <v>0.37373071000000002</v>
      </c>
      <c r="P2253" s="114">
        <v>1.0840476999999999E-2</v>
      </c>
      <c r="Q2253" s="114">
        <v>0</v>
      </c>
      <c r="R2253" s="113">
        <v>2.2405917180399998E-5</v>
      </c>
      <c r="S2253" s="112">
        <v>4.0090522875969999E-8</v>
      </c>
      <c r="T2253" s="112">
        <v>0</v>
      </c>
      <c r="U2253" s="111">
        <v>4.6927154000000001E-4</v>
      </c>
      <c r="V2253" s="110"/>
      <c r="W2253" s="109"/>
      <c r="X2253" s="76" t="s">
        <v>6885</v>
      </c>
      <c r="Y2253" s="76"/>
      <c r="Z2253" s="76"/>
      <c r="AA2253" s="108"/>
    </row>
    <row r="2254" spans="1:27" ht="14.5" customHeight="1">
      <c r="A2254" s="41" t="s">
        <v>6975</v>
      </c>
      <c r="B2254" s="119" t="s">
        <v>6888</v>
      </c>
      <c r="C2254" s="120" t="s">
        <v>6974</v>
      </c>
      <c r="D2254" s="135" t="s">
        <v>6958</v>
      </c>
      <c r="E2254" s="119" t="s">
        <v>6570</v>
      </c>
      <c r="F2254" s="118" t="s">
        <v>6973</v>
      </c>
      <c r="G2254" s="117">
        <v>1.9495649660823691</v>
      </c>
      <c r="H2254" s="117">
        <v>6.2778434977289993E-2</v>
      </c>
      <c r="I2254" s="117">
        <v>0.90245445110507905</v>
      </c>
      <c r="J2254" s="117">
        <v>0</v>
      </c>
      <c r="K2254" s="117">
        <v>0.98433208000000005</v>
      </c>
      <c r="L2254" s="116">
        <v>7.4009930827067674</v>
      </c>
      <c r="M2254" s="115">
        <v>0</v>
      </c>
      <c r="N2254" s="114">
        <v>0.38457118000000001</v>
      </c>
      <c r="O2254" s="114">
        <v>0.37373071000000002</v>
      </c>
      <c r="P2254" s="114">
        <v>1.0840476999999999E-2</v>
      </c>
      <c r="Q2254" s="114">
        <v>0</v>
      </c>
      <c r="R2254" s="113">
        <v>2.2405917180399998E-5</v>
      </c>
      <c r="S2254" s="112">
        <v>4.0090522875969999E-8</v>
      </c>
      <c r="T2254" s="112">
        <v>0</v>
      </c>
      <c r="U2254" s="111">
        <v>4.6927154000000001E-4</v>
      </c>
      <c r="V2254" s="110"/>
      <c r="W2254" s="109"/>
      <c r="X2254" s="76" t="s">
        <v>6885</v>
      </c>
      <c r="Y2254" s="76"/>
      <c r="Z2254" s="76"/>
      <c r="AA2254" s="108"/>
    </row>
    <row r="2255" spans="1:27" ht="14.5" customHeight="1">
      <c r="A2255" s="41" t="s">
        <v>6972</v>
      </c>
      <c r="B2255" s="119" t="s">
        <v>6888</v>
      </c>
      <c r="C2255" s="120" t="s">
        <v>6971</v>
      </c>
      <c r="D2255" s="135" t="s">
        <v>6958</v>
      </c>
      <c r="E2255" s="119" t="s">
        <v>6570</v>
      </c>
      <c r="F2255" s="118" t="s">
        <v>6970</v>
      </c>
      <c r="G2255" s="117">
        <v>3.9971741855830469</v>
      </c>
      <c r="H2255" s="117">
        <v>0.18562075446713999</v>
      </c>
      <c r="I2255" s="117">
        <v>2.1570212311159067</v>
      </c>
      <c r="J2255" s="117">
        <v>0</v>
      </c>
      <c r="K2255" s="117">
        <v>1.6545322</v>
      </c>
      <c r="L2255" s="116">
        <v>12.440091729323308</v>
      </c>
      <c r="M2255" s="115">
        <v>0</v>
      </c>
      <c r="N2255" s="114">
        <v>0.83342782999999998</v>
      </c>
      <c r="O2255" s="114">
        <v>0.81131101000000005</v>
      </c>
      <c r="P2255" s="114">
        <v>2.2116822000000001E-2</v>
      </c>
      <c r="Q2255" s="114">
        <v>0</v>
      </c>
      <c r="R2255" s="113">
        <v>4.8639748362E-5</v>
      </c>
      <c r="S2255" s="112">
        <v>8.1792979467040004E-8</v>
      </c>
      <c r="T2255" s="112">
        <v>0</v>
      </c>
      <c r="U2255" s="111">
        <v>9.9005865000000005E-4</v>
      </c>
      <c r="V2255" s="110"/>
      <c r="W2255" s="109"/>
      <c r="X2255" s="76" t="s">
        <v>6885</v>
      </c>
      <c r="Y2255" s="76"/>
      <c r="Z2255" s="76"/>
      <c r="AA2255" s="108"/>
    </row>
    <row r="2256" spans="1:27" ht="14.5" customHeight="1">
      <c r="A2256" s="41" t="s">
        <v>6969</v>
      </c>
      <c r="B2256" s="119" t="s">
        <v>6888</v>
      </c>
      <c r="C2256" s="120" t="s">
        <v>6968</v>
      </c>
      <c r="D2256" s="135" t="s">
        <v>6958</v>
      </c>
      <c r="E2256" s="119" t="s">
        <v>6570</v>
      </c>
      <c r="F2256" s="118" t="s">
        <v>6967</v>
      </c>
      <c r="G2256" s="117">
        <v>4.0201966387947436</v>
      </c>
      <c r="H2256" s="117">
        <v>0.18563947827809998</v>
      </c>
      <c r="I2256" s="117">
        <v>2.1720329605166442</v>
      </c>
      <c r="J2256" s="117">
        <v>0</v>
      </c>
      <c r="K2256" s="117">
        <v>1.6625242</v>
      </c>
      <c r="L2256" s="116">
        <v>12.500181954887218</v>
      </c>
      <c r="M2256" s="115">
        <v>0</v>
      </c>
      <c r="N2256" s="114">
        <v>0.83906115999999997</v>
      </c>
      <c r="O2256" s="114">
        <v>0.81681241999999998</v>
      </c>
      <c r="P2256" s="114">
        <v>2.2248740999999999E-2</v>
      </c>
      <c r="Q2256" s="114">
        <v>0</v>
      </c>
      <c r="R2256" s="113">
        <v>4.8969569148000002E-5</v>
      </c>
      <c r="S2256" s="112">
        <v>8.2280844963920011E-8</v>
      </c>
      <c r="T2256" s="112">
        <v>0</v>
      </c>
      <c r="U2256" s="111">
        <v>9.9589893000000002E-4</v>
      </c>
      <c r="V2256" s="110"/>
      <c r="W2256" s="109"/>
      <c r="X2256" s="76" t="s">
        <v>6885</v>
      </c>
      <c r="Y2256" s="76"/>
      <c r="Z2256" s="76"/>
      <c r="AA2256" s="108"/>
    </row>
    <row r="2257" spans="1:27" ht="14.5" customHeight="1">
      <c r="A2257" s="41" t="s">
        <v>6966</v>
      </c>
      <c r="B2257" s="119" t="s">
        <v>6888</v>
      </c>
      <c r="C2257" s="120" t="s">
        <v>6965</v>
      </c>
      <c r="D2257" s="135" t="s">
        <v>6958</v>
      </c>
      <c r="E2257" s="119" t="s">
        <v>6570</v>
      </c>
      <c r="F2257" s="118" t="s">
        <v>6964</v>
      </c>
      <c r="G2257" s="117">
        <v>3.0384358605185708</v>
      </c>
      <c r="H2257" s="117">
        <v>0.12814154984974999</v>
      </c>
      <c r="I2257" s="117">
        <v>1.5570501106688208</v>
      </c>
      <c r="J2257" s="117">
        <v>0</v>
      </c>
      <c r="K2257" s="117">
        <v>1.3532442</v>
      </c>
      <c r="L2257" s="116">
        <v>10.174768421052631</v>
      </c>
      <c r="M2257" s="115">
        <v>0</v>
      </c>
      <c r="N2257" s="114">
        <v>0.62110175999999995</v>
      </c>
      <c r="O2257" s="114">
        <v>0.60426170000000001</v>
      </c>
      <c r="P2257" s="114">
        <v>1.6840062999999999E-2</v>
      </c>
      <c r="Q2257" s="114">
        <v>0</v>
      </c>
      <c r="R2257" s="113">
        <v>3.6226721019E-5</v>
      </c>
      <c r="S2257" s="112">
        <v>6.2278340969810002E-8</v>
      </c>
      <c r="T2257" s="112">
        <v>0</v>
      </c>
      <c r="U2257" s="111">
        <v>7.4556220000000003E-4</v>
      </c>
      <c r="V2257" s="110"/>
      <c r="W2257" s="109"/>
      <c r="X2257" s="76" t="s">
        <v>6885</v>
      </c>
      <c r="Y2257" s="76"/>
      <c r="Z2257" s="76"/>
      <c r="AA2257" s="108"/>
    </row>
    <row r="2258" spans="1:27" ht="14.5" customHeight="1">
      <c r="A2258" s="41" t="s">
        <v>6963</v>
      </c>
      <c r="B2258" s="119" t="s">
        <v>6888</v>
      </c>
      <c r="C2258" s="120" t="s">
        <v>6962</v>
      </c>
      <c r="D2258" s="135" t="s">
        <v>6958</v>
      </c>
      <c r="E2258" s="119" t="s">
        <v>6570</v>
      </c>
      <c r="F2258" s="118" t="s">
        <v>6961</v>
      </c>
      <c r="G2258" s="117">
        <v>6.6216798989991839</v>
      </c>
      <c r="H2258" s="117">
        <v>0.33804031051939998</v>
      </c>
      <c r="I2258" s="117">
        <v>3.7515324884797838</v>
      </c>
      <c r="J2258" s="117">
        <v>0</v>
      </c>
      <c r="K2258" s="117">
        <v>2.5321071000000002</v>
      </c>
      <c r="L2258" s="116">
        <v>19.038399248120299</v>
      </c>
      <c r="M2258" s="115">
        <v>0</v>
      </c>
      <c r="N2258" s="114">
        <v>1.4068712000000001</v>
      </c>
      <c r="O2258" s="114">
        <v>1.3702991</v>
      </c>
      <c r="P2258" s="114">
        <v>3.6572090000000002E-2</v>
      </c>
      <c r="Q2258" s="114">
        <v>0</v>
      </c>
      <c r="R2258" s="113">
        <v>8.215222704300001E-5</v>
      </c>
      <c r="S2258" s="112">
        <v>1.3525181373760001E-7</v>
      </c>
      <c r="T2258" s="112">
        <v>0</v>
      </c>
      <c r="U2258" s="111">
        <v>1.6556084E-3</v>
      </c>
      <c r="V2258" s="110"/>
      <c r="W2258" s="109"/>
      <c r="X2258" s="76" t="s">
        <v>6885</v>
      </c>
      <c r="Y2258" s="76"/>
      <c r="Z2258" s="76"/>
      <c r="AA2258" s="108"/>
    </row>
    <row r="2259" spans="1:27" ht="14.5" customHeight="1">
      <c r="A2259" s="41" t="s">
        <v>6960</v>
      </c>
      <c r="B2259" s="119" t="s">
        <v>6888</v>
      </c>
      <c r="C2259" s="120" t="s">
        <v>6959</v>
      </c>
      <c r="D2259" s="135" t="s">
        <v>6958</v>
      </c>
      <c r="E2259" s="119" t="s">
        <v>6570</v>
      </c>
      <c r="F2259" s="118" t="s">
        <v>6957</v>
      </c>
      <c r="G2259" s="117">
        <v>5.2237308940826015</v>
      </c>
      <c r="H2259" s="117">
        <v>0.15754072074012002</v>
      </c>
      <c r="I2259" s="117">
        <v>2.5918095733424815</v>
      </c>
      <c r="J2259" s="117">
        <v>0</v>
      </c>
      <c r="K2259" s="117">
        <v>2.4743805999999999</v>
      </c>
      <c r="L2259" s="116">
        <v>18.604365413533834</v>
      </c>
      <c r="M2259" s="115">
        <v>0</v>
      </c>
      <c r="N2259" s="114">
        <v>1.0718413</v>
      </c>
      <c r="O2259" s="114">
        <v>1.0426441</v>
      </c>
      <c r="P2259" s="114">
        <v>2.9197184000000001E-2</v>
      </c>
      <c r="Q2259" s="114">
        <v>0</v>
      </c>
      <c r="R2259" s="113">
        <v>6.2508641045000006E-5</v>
      </c>
      <c r="S2259" s="112">
        <v>1.079777514339E-7</v>
      </c>
      <c r="T2259" s="112">
        <v>0</v>
      </c>
      <c r="U2259" s="111">
        <v>1.2733369E-3</v>
      </c>
      <c r="V2259" s="110"/>
      <c r="W2259" s="109"/>
      <c r="X2259" s="76" t="s">
        <v>6885</v>
      </c>
      <c r="Y2259" s="76"/>
      <c r="Z2259" s="76"/>
      <c r="AA2259" s="108"/>
    </row>
    <row r="2260" spans="1:27" ht="14.5" customHeight="1">
      <c r="B2260" s="119" t="s">
        <v>6888</v>
      </c>
      <c r="C2260" s="133" t="s">
        <v>6956</v>
      </c>
      <c r="D2260" s="133" t="s">
        <v>6935</v>
      </c>
      <c r="G2260" s="131"/>
      <c r="H2260" s="131"/>
      <c r="I2260" s="131"/>
      <c r="J2260" s="131"/>
      <c r="K2260" s="131"/>
      <c r="L2260" s="131"/>
      <c r="M2260" s="100"/>
      <c r="N2260" s="41"/>
      <c r="O2260" s="41"/>
      <c r="V2260" s="130"/>
      <c r="W2260" s="105"/>
      <c r="X2260" s="76"/>
      <c r="Y2260" s="76"/>
      <c r="Z2260" s="76"/>
      <c r="AA2260" s="108"/>
    </row>
    <row r="2261" spans="1:27" ht="14.5" customHeight="1">
      <c r="A2261" s="41" t="s">
        <v>6955</v>
      </c>
      <c r="B2261" s="119" t="s">
        <v>6888</v>
      </c>
      <c r="C2261" s="120" t="s">
        <v>6954</v>
      </c>
      <c r="D2261" s="135" t="s">
        <v>6935</v>
      </c>
      <c r="E2261" s="119" t="s">
        <v>6570</v>
      </c>
      <c r="F2261" s="118" t="s">
        <v>6953</v>
      </c>
      <c r="G2261" s="117">
        <v>0.59820495539318197</v>
      </c>
      <c r="H2261" s="117">
        <v>6.4251023168000005E-3</v>
      </c>
      <c r="I2261" s="117">
        <v>0.14566091307638199</v>
      </c>
      <c r="J2261" s="117">
        <v>0</v>
      </c>
      <c r="K2261" s="117">
        <v>0.44611894000000002</v>
      </c>
      <c r="L2261" s="116">
        <v>3.3542777443609024</v>
      </c>
      <c r="M2261" s="115">
        <v>0</v>
      </c>
      <c r="N2261" s="114">
        <v>9.7747819999999999E-2</v>
      </c>
      <c r="O2261" s="114">
        <v>9.4371463000000003E-2</v>
      </c>
      <c r="P2261" s="114">
        <v>3.3763562000000001E-3</v>
      </c>
      <c r="Q2261" s="114">
        <v>0</v>
      </c>
      <c r="R2261" s="113">
        <v>5.6577615465900003E-6</v>
      </c>
      <c r="S2261" s="112">
        <v>1.248652445225E-8</v>
      </c>
      <c r="T2261" s="112">
        <v>0</v>
      </c>
      <c r="U2261" s="111">
        <v>1.3491522999999999E-4</v>
      </c>
      <c r="V2261" s="110"/>
      <c r="W2261" s="109"/>
      <c r="X2261" s="76" t="s">
        <v>6885</v>
      </c>
      <c r="Y2261" s="76"/>
      <c r="Z2261" s="76"/>
      <c r="AA2261" s="108"/>
    </row>
    <row r="2262" spans="1:27" ht="14.5" customHeight="1">
      <c r="A2262" s="41" t="s">
        <v>6952</v>
      </c>
      <c r="B2262" s="119" t="s">
        <v>6888</v>
      </c>
      <c r="C2262" s="120" t="s">
        <v>6951</v>
      </c>
      <c r="D2262" s="135" t="s">
        <v>6935</v>
      </c>
      <c r="E2262" s="119" t="s">
        <v>6570</v>
      </c>
      <c r="F2262" s="118" t="s">
        <v>6950</v>
      </c>
      <c r="G2262" s="117">
        <v>1.015328304138631</v>
      </c>
      <c r="H2262" s="117">
        <v>3.5946077490689995E-2</v>
      </c>
      <c r="I2262" s="117">
        <v>0.40390151664794099</v>
      </c>
      <c r="J2262" s="117">
        <v>0</v>
      </c>
      <c r="K2262" s="117">
        <v>0.57548071000000001</v>
      </c>
      <c r="L2262" s="116">
        <v>4.3269226315789471</v>
      </c>
      <c r="M2262" s="115">
        <v>0</v>
      </c>
      <c r="N2262" s="114">
        <v>0.18722092000000001</v>
      </c>
      <c r="O2262" s="114">
        <v>0.18158431999999999</v>
      </c>
      <c r="P2262" s="114">
        <v>5.6366003E-3</v>
      </c>
      <c r="Q2262" s="114">
        <v>0</v>
      </c>
      <c r="R2262" s="113">
        <v>1.0886349967000001E-5</v>
      </c>
      <c r="S2262" s="112">
        <v>2.084541495958E-8</v>
      </c>
      <c r="T2262" s="112">
        <v>0</v>
      </c>
      <c r="U2262" s="111">
        <v>2.4046081999999999E-4</v>
      </c>
      <c r="V2262" s="110"/>
      <c r="W2262" s="109"/>
      <c r="X2262" s="76" t="s">
        <v>6885</v>
      </c>
      <c r="Y2262" s="76"/>
      <c r="Z2262" s="76"/>
      <c r="AA2262" s="108"/>
    </row>
    <row r="2263" spans="1:27" ht="14.5" customHeight="1">
      <c r="A2263" s="41" t="s">
        <v>6949</v>
      </c>
      <c r="B2263" s="119" t="s">
        <v>6888</v>
      </c>
      <c r="C2263" s="120" t="s">
        <v>6948</v>
      </c>
      <c r="D2263" s="135" t="s">
        <v>6935</v>
      </c>
      <c r="E2263" s="119" t="s">
        <v>6570</v>
      </c>
      <c r="F2263" s="118" t="s">
        <v>6947</v>
      </c>
      <c r="G2263" s="117">
        <v>0.10760144586755341</v>
      </c>
      <c r="H2263" s="117">
        <v>1.2023776007649999E-3</v>
      </c>
      <c r="I2263" s="117">
        <v>1.8077710266788397E-2</v>
      </c>
      <c r="J2263" s="117">
        <v>0</v>
      </c>
      <c r="K2263" s="117">
        <v>8.8321358000000003E-2</v>
      </c>
      <c r="L2263" s="116">
        <v>0.66407036090225557</v>
      </c>
      <c r="M2263" s="115">
        <v>0</v>
      </c>
      <c r="N2263" s="114">
        <v>1.5973733E-2</v>
      </c>
      <c r="O2263" s="114">
        <v>1.5368272000000001E-2</v>
      </c>
      <c r="P2263" s="114">
        <v>6.0546082999999998E-4</v>
      </c>
      <c r="Q2263" s="114">
        <v>0</v>
      </c>
      <c r="R2263" s="113">
        <v>9.2135922866000002E-7</v>
      </c>
      <c r="S2263" s="112">
        <v>2.2391302893820003E-9</v>
      </c>
      <c r="T2263" s="112">
        <v>0</v>
      </c>
      <c r="U2263" s="122">
        <v>2.3665453E-5</v>
      </c>
      <c r="V2263" s="110"/>
      <c r="W2263" s="109"/>
      <c r="X2263" s="76" t="s">
        <v>6885</v>
      </c>
      <c r="Y2263" s="76"/>
      <c r="Z2263" s="76"/>
      <c r="AA2263" s="108"/>
    </row>
    <row r="2264" spans="1:27" ht="14.5" customHeight="1">
      <c r="A2264" s="41" t="s">
        <v>6946</v>
      </c>
      <c r="B2264" s="119" t="s">
        <v>6888</v>
      </c>
      <c r="C2264" s="120" t="s">
        <v>6945</v>
      </c>
      <c r="D2264" s="135" t="s">
        <v>6935</v>
      </c>
      <c r="E2264" s="119" t="s">
        <v>6570</v>
      </c>
      <c r="F2264" s="118" t="s">
        <v>6944</v>
      </c>
      <c r="G2264" s="117">
        <v>0.49120967458200399</v>
      </c>
      <c r="H2264" s="117">
        <v>5.1363784455699998E-3</v>
      </c>
      <c r="I2264" s="117">
        <v>5.0999436136434005E-2</v>
      </c>
      <c r="J2264" s="117">
        <v>0</v>
      </c>
      <c r="K2264" s="117">
        <v>0.43507385999999998</v>
      </c>
      <c r="L2264" s="116">
        <v>3.2712320300751876</v>
      </c>
      <c r="M2264" s="115">
        <v>0</v>
      </c>
      <c r="N2264" s="114">
        <v>6.6917819000000003E-2</v>
      </c>
      <c r="O2264" s="114">
        <v>6.4157639000000002E-2</v>
      </c>
      <c r="P2264" s="114">
        <v>2.7601793999999999E-3</v>
      </c>
      <c r="Q2264" s="114">
        <v>0</v>
      </c>
      <c r="R2264" s="113">
        <v>3.8463812465599998E-6</v>
      </c>
      <c r="S2264" s="112">
        <v>1.0207763889250001E-8</v>
      </c>
      <c r="T2264" s="112">
        <v>0</v>
      </c>
      <c r="U2264" s="111">
        <v>1.0573569E-4</v>
      </c>
      <c r="V2264" s="110"/>
      <c r="W2264" s="109"/>
      <c r="X2264" s="76" t="s">
        <v>6885</v>
      </c>
      <c r="Y2264" s="76"/>
      <c r="Z2264" s="76"/>
      <c r="AA2264" s="108"/>
    </row>
    <row r="2265" spans="1:27" ht="14.5" customHeight="1">
      <c r="A2265" s="41" t="s">
        <v>6943</v>
      </c>
      <c r="B2265" s="119" t="s">
        <v>6888</v>
      </c>
      <c r="C2265" s="120" t="s">
        <v>6942</v>
      </c>
      <c r="D2265" s="135" t="s">
        <v>6935</v>
      </c>
      <c r="E2265" s="119" t="s">
        <v>6570</v>
      </c>
      <c r="F2265" s="118" t="s">
        <v>6941</v>
      </c>
      <c r="G2265" s="117">
        <v>0.71907848952862896</v>
      </c>
      <c r="H2265" s="117">
        <v>1.7070700465690002E-2</v>
      </c>
      <c r="I2265" s="117">
        <v>0.26504817906293898</v>
      </c>
      <c r="J2265" s="117">
        <v>0</v>
      </c>
      <c r="K2265" s="117">
        <v>0.43695961</v>
      </c>
      <c r="L2265" s="116">
        <v>3.2854106015037594</v>
      </c>
      <c r="M2265" s="115">
        <v>0</v>
      </c>
      <c r="N2265" s="114">
        <v>0.13077533</v>
      </c>
      <c r="O2265" s="114">
        <v>0.12676122000000001</v>
      </c>
      <c r="P2265" s="114">
        <v>4.0141155000000001E-3</v>
      </c>
      <c r="Q2265" s="114">
        <v>0</v>
      </c>
      <c r="R2265" s="113">
        <v>7.5995933397000004E-6</v>
      </c>
      <c r="S2265" s="112">
        <v>1.484510153391E-8</v>
      </c>
      <c r="T2265" s="112">
        <v>0</v>
      </c>
      <c r="U2265" s="111">
        <v>1.6803696E-4</v>
      </c>
      <c r="V2265" s="110"/>
      <c r="W2265" s="109"/>
      <c r="X2265" s="76" t="s">
        <v>6885</v>
      </c>
      <c r="Y2265" s="76"/>
      <c r="Z2265" s="76"/>
      <c r="AA2265" s="108"/>
    </row>
    <row r="2266" spans="1:27" ht="14.5" customHeight="1">
      <c r="A2266" s="41" t="s">
        <v>6940</v>
      </c>
      <c r="B2266" s="119" t="s">
        <v>6888</v>
      </c>
      <c r="C2266" s="120" t="s">
        <v>6939</v>
      </c>
      <c r="D2266" s="135" t="s">
        <v>6935</v>
      </c>
      <c r="E2266" s="119" t="s">
        <v>6570</v>
      </c>
      <c r="F2266" s="118" t="s">
        <v>6938</v>
      </c>
      <c r="G2266" s="117">
        <v>0.41489149280600895</v>
      </c>
      <c r="H2266" s="117">
        <v>7.4082446023899995E-3</v>
      </c>
      <c r="I2266" s="117">
        <v>6.0253228203619003E-2</v>
      </c>
      <c r="J2266" s="117">
        <v>0</v>
      </c>
      <c r="K2266" s="117">
        <v>0.34723001999999997</v>
      </c>
      <c r="L2266" s="116">
        <v>2.6107520300751874</v>
      </c>
      <c r="M2266" s="115">
        <v>0</v>
      </c>
      <c r="N2266" s="114">
        <v>5.8910696999999998E-2</v>
      </c>
      <c r="O2266" s="114">
        <v>5.6588067999999998E-2</v>
      </c>
      <c r="P2266" s="114">
        <v>2.3226299E-3</v>
      </c>
      <c r="Q2266" s="114">
        <v>0</v>
      </c>
      <c r="R2266" s="113">
        <v>3.3925699948000003E-6</v>
      </c>
      <c r="S2266" s="112">
        <v>8.589607532530001E-9</v>
      </c>
      <c r="T2266" s="112">
        <v>0</v>
      </c>
      <c r="U2266" s="122">
        <v>9.0719094999999996E-5</v>
      </c>
      <c r="V2266" s="110"/>
      <c r="W2266" s="109"/>
      <c r="X2266" s="76" t="s">
        <v>6885</v>
      </c>
      <c r="Y2266" s="76"/>
      <c r="Z2266" s="76"/>
      <c r="AA2266" s="108"/>
    </row>
    <row r="2267" spans="1:27" ht="14.5" customHeight="1">
      <c r="A2267" s="41" t="s">
        <v>6937</v>
      </c>
      <c r="B2267" s="119" t="s">
        <v>6888</v>
      </c>
      <c r="C2267" s="120" t="s">
        <v>6936</v>
      </c>
      <c r="D2267" s="135" t="s">
        <v>6935</v>
      </c>
      <c r="E2267" s="119" t="s">
        <v>6570</v>
      </c>
      <c r="F2267" s="118" t="s">
        <v>6934</v>
      </c>
      <c r="G2267" s="117">
        <v>1.0714142276123249</v>
      </c>
      <c r="H2267" s="117">
        <v>3.2352495777900003E-2</v>
      </c>
      <c r="I2267" s="117">
        <v>0.45958407183442496</v>
      </c>
      <c r="J2267" s="117">
        <v>0</v>
      </c>
      <c r="K2267" s="117">
        <v>0.57947766000000001</v>
      </c>
      <c r="L2267" s="116">
        <v>4.3569748872180449</v>
      </c>
      <c r="M2267" s="115">
        <v>0</v>
      </c>
      <c r="N2267" s="114">
        <v>0.20571696</v>
      </c>
      <c r="O2267" s="114">
        <v>0.19974312999999999</v>
      </c>
      <c r="P2267" s="114">
        <v>5.9738363999999999E-3</v>
      </c>
      <c r="Q2267" s="114">
        <v>0</v>
      </c>
      <c r="R2267" s="113">
        <v>1.19750076346E-5</v>
      </c>
      <c r="S2267" s="112">
        <v>2.2092590638580001E-8</v>
      </c>
      <c r="T2267" s="112">
        <v>0</v>
      </c>
      <c r="U2267" s="111">
        <v>2.5582797E-4</v>
      </c>
      <c r="V2267" s="110"/>
      <c r="W2267" s="109"/>
      <c r="X2267" s="76" t="s">
        <v>6885</v>
      </c>
      <c r="Y2267" s="76"/>
      <c r="Z2267" s="76"/>
      <c r="AA2267" s="108"/>
    </row>
    <row r="2268" spans="1:27" ht="14.5" customHeight="1">
      <c r="B2268" s="119" t="s">
        <v>6888</v>
      </c>
      <c r="C2268" s="133" t="s">
        <v>6933</v>
      </c>
      <c r="D2268" s="133" t="s">
        <v>6897</v>
      </c>
      <c r="G2268" s="131"/>
      <c r="H2268" s="131"/>
      <c r="I2268" s="131"/>
      <c r="J2268" s="131"/>
      <c r="K2268" s="131"/>
      <c r="L2268" s="131"/>
      <c r="M2268" s="100"/>
      <c r="N2268" s="41"/>
      <c r="O2268" s="41"/>
      <c r="V2268" s="130"/>
      <c r="W2268" s="105"/>
      <c r="X2268" s="76"/>
      <c r="Y2268" s="76"/>
      <c r="Z2268" s="76"/>
      <c r="AA2268" s="108"/>
    </row>
    <row r="2269" spans="1:27" ht="14.5" customHeight="1">
      <c r="A2269" s="41" t="s">
        <v>6932</v>
      </c>
      <c r="B2269" s="119" t="s">
        <v>6888</v>
      </c>
      <c r="C2269" s="120" t="s">
        <v>6931</v>
      </c>
      <c r="D2269" s="135" t="s">
        <v>6897</v>
      </c>
      <c r="E2269" s="119" t="s">
        <v>6570</v>
      </c>
      <c r="F2269" s="118" t="s">
        <v>6930</v>
      </c>
      <c r="G2269" s="117">
        <v>2.4210387040846744</v>
      </c>
      <c r="H2269" s="117">
        <v>7.5337789618880005E-2</v>
      </c>
      <c r="I2269" s="117">
        <v>1.0860261144657941</v>
      </c>
      <c r="J2269" s="117">
        <v>0</v>
      </c>
      <c r="K2269" s="117">
        <v>1.2596748</v>
      </c>
      <c r="L2269" s="116">
        <v>9.4712390977443608</v>
      </c>
      <c r="M2269" s="115">
        <v>0</v>
      </c>
      <c r="N2269" s="114">
        <v>0.47203693000000002</v>
      </c>
      <c r="O2269" s="114">
        <v>0.45856359000000002</v>
      </c>
      <c r="P2269" s="114">
        <v>1.3473344E-2</v>
      </c>
      <c r="Q2269" s="114">
        <v>0</v>
      </c>
      <c r="R2269" s="113">
        <v>2.7491822142999999E-5</v>
      </c>
      <c r="S2269" s="112">
        <v>4.9827457449809994E-8</v>
      </c>
      <c r="T2269" s="112">
        <v>0</v>
      </c>
      <c r="U2269" s="111">
        <v>5.8044642999999999E-4</v>
      </c>
      <c r="V2269" s="110"/>
      <c r="W2269" s="109"/>
      <c r="X2269" s="76" t="s">
        <v>6885</v>
      </c>
      <c r="Y2269" s="76"/>
      <c r="Z2269" s="76"/>
      <c r="AA2269" s="108"/>
    </row>
    <row r="2270" spans="1:27" ht="14.5" customHeight="1">
      <c r="A2270" s="41" t="s">
        <v>6929</v>
      </c>
      <c r="B2270" s="119" t="s">
        <v>6888</v>
      </c>
      <c r="C2270" s="120" t="s">
        <v>6928</v>
      </c>
      <c r="D2270" s="135" t="s">
        <v>6897</v>
      </c>
      <c r="E2270" s="119" t="s">
        <v>6570</v>
      </c>
      <c r="F2270" s="118" t="s">
        <v>6927</v>
      </c>
      <c r="G2270" s="117">
        <v>8.5514436264871208</v>
      </c>
      <c r="H2270" s="117">
        <v>0.43890677615939999</v>
      </c>
      <c r="I2270" s="117">
        <v>4.8760935503277203</v>
      </c>
      <c r="J2270" s="117">
        <v>0</v>
      </c>
      <c r="K2270" s="117">
        <v>3.2364432999999999</v>
      </c>
      <c r="L2270" s="116">
        <v>24.334160150375936</v>
      </c>
      <c r="M2270" s="115">
        <v>0</v>
      </c>
      <c r="N2270" s="114">
        <v>1.822074</v>
      </c>
      <c r="O2270" s="114">
        <v>1.77485</v>
      </c>
      <c r="P2270" s="114">
        <v>4.7223996999999997E-2</v>
      </c>
      <c r="Q2270" s="114">
        <v>0</v>
      </c>
      <c r="R2270" s="113">
        <v>1.06405875128E-4</v>
      </c>
      <c r="S2270" s="112">
        <v>1.7464496116320001E-7</v>
      </c>
      <c r="T2270" s="112">
        <v>0</v>
      </c>
      <c r="U2270" s="111">
        <v>2.1403677E-3</v>
      </c>
      <c r="V2270" s="110"/>
      <c r="W2270" s="109"/>
      <c r="X2270" s="76" t="s">
        <v>6885</v>
      </c>
      <c r="Y2270" s="76"/>
      <c r="Z2270" s="76"/>
      <c r="AA2270" s="108"/>
    </row>
    <row r="2271" spans="1:27" ht="14.5" customHeight="1">
      <c r="A2271" s="41" t="s">
        <v>6926</v>
      </c>
      <c r="B2271" s="119" t="s">
        <v>6888</v>
      </c>
      <c r="C2271" s="120" t="s">
        <v>6925</v>
      </c>
      <c r="D2271" s="135" t="s">
        <v>6897</v>
      </c>
      <c r="E2271" s="119" t="s">
        <v>6570</v>
      </c>
      <c r="F2271" s="118" t="s">
        <v>6924</v>
      </c>
      <c r="G2271" s="117">
        <v>1.9470826879068253</v>
      </c>
      <c r="H2271" s="117">
        <v>3.9320090289050001E-2</v>
      </c>
      <c r="I2271" s="117">
        <v>0.78478599761777501</v>
      </c>
      <c r="J2271" s="117">
        <v>0</v>
      </c>
      <c r="K2271" s="117">
        <v>1.1229766000000001</v>
      </c>
      <c r="L2271" s="116">
        <v>8.4434330827067665</v>
      </c>
      <c r="M2271" s="115">
        <v>0</v>
      </c>
      <c r="N2271" s="114">
        <v>0.36921556999999999</v>
      </c>
      <c r="O2271" s="114">
        <v>0.35830985999999998</v>
      </c>
      <c r="P2271" s="114">
        <v>1.0905717000000001E-2</v>
      </c>
      <c r="Q2271" s="114">
        <v>0</v>
      </c>
      <c r="R2271" s="113">
        <v>2.1481406296999998E-5</v>
      </c>
      <c r="S2271" s="112">
        <v>4.0331793062620005E-8</v>
      </c>
      <c r="T2271" s="112">
        <v>0</v>
      </c>
      <c r="U2271" s="111">
        <v>4.5946139E-4</v>
      </c>
      <c r="V2271" s="110"/>
      <c r="W2271" s="109"/>
      <c r="X2271" s="76" t="s">
        <v>6885</v>
      </c>
      <c r="Y2271" s="76"/>
      <c r="Z2271" s="76"/>
      <c r="AA2271" s="108"/>
    </row>
    <row r="2272" spans="1:27" ht="14.5" customHeight="1">
      <c r="A2272" s="41" t="s">
        <v>6923</v>
      </c>
      <c r="B2272" s="119" t="s">
        <v>6888</v>
      </c>
      <c r="C2272" s="120" t="s">
        <v>6922</v>
      </c>
      <c r="D2272" s="135" t="s">
        <v>6897</v>
      </c>
      <c r="E2272" s="119" t="s">
        <v>6570</v>
      </c>
      <c r="F2272" s="118" t="s">
        <v>6921</v>
      </c>
      <c r="G2272" s="117">
        <v>5.3179492791293974</v>
      </c>
      <c r="H2272" s="117">
        <v>0.27268969858320996</v>
      </c>
      <c r="I2272" s="117">
        <v>2.9598644805461873</v>
      </c>
      <c r="J2272" s="117">
        <v>0</v>
      </c>
      <c r="K2272" s="117">
        <v>2.0853950999999999</v>
      </c>
      <c r="L2272" s="116">
        <v>15.679662406015037</v>
      </c>
      <c r="M2272" s="115">
        <v>0</v>
      </c>
      <c r="N2272" s="114">
        <v>1.1192861000000001</v>
      </c>
      <c r="O2272" s="114">
        <v>1.0899266000000001</v>
      </c>
      <c r="P2272" s="114">
        <v>2.9359488999999999E-2</v>
      </c>
      <c r="Q2272" s="114">
        <v>0</v>
      </c>
      <c r="R2272" s="113">
        <v>6.5343321889000007E-5</v>
      </c>
      <c r="S2272" s="112">
        <v>1.085779901942E-7</v>
      </c>
      <c r="T2272" s="112">
        <v>0</v>
      </c>
      <c r="U2272" s="111">
        <v>1.3259251E-3</v>
      </c>
      <c r="V2272" s="110"/>
      <c r="W2272" s="109"/>
      <c r="X2272" s="76" t="s">
        <v>6885</v>
      </c>
      <c r="Y2272" s="76"/>
      <c r="Z2272" s="76"/>
      <c r="AA2272" s="108"/>
    </row>
    <row r="2273" spans="1:27" ht="14.5" customHeight="1">
      <c r="A2273" s="41" t="s">
        <v>6920</v>
      </c>
      <c r="B2273" s="119" t="s">
        <v>6888</v>
      </c>
      <c r="C2273" s="120" t="s">
        <v>6919</v>
      </c>
      <c r="D2273" s="135" t="s">
        <v>6897</v>
      </c>
      <c r="E2273" s="119" t="s">
        <v>6570</v>
      </c>
      <c r="F2273" s="118" t="s">
        <v>6918</v>
      </c>
      <c r="G2273" s="117">
        <v>2.4210387040846744</v>
      </c>
      <c r="H2273" s="117">
        <v>7.5337789618880005E-2</v>
      </c>
      <c r="I2273" s="117">
        <v>1.0860261144657941</v>
      </c>
      <c r="J2273" s="117">
        <v>0</v>
      </c>
      <c r="K2273" s="117">
        <v>1.2596748</v>
      </c>
      <c r="L2273" s="116">
        <v>9.4712390977443608</v>
      </c>
      <c r="M2273" s="115">
        <v>0</v>
      </c>
      <c r="N2273" s="114">
        <v>0.47203693000000002</v>
      </c>
      <c r="O2273" s="114">
        <v>0.45856359000000002</v>
      </c>
      <c r="P2273" s="114">
        <v>1.3473344E-2</v>
      </c>
      <c r="Q2273" s="114">
        <v>0</v>
      </c>
      <c r="R2273" s="113">
        <v>2.7491822142999999E-5</v>
      </c>
      <c r="S2273" s="112">
        <v>4.9827457449809994E-8</v>
      </c>
      <c r="T2273" s="112">
        <v>0</v>
      </c>
      <c r="U2273" s="111">
        <v>5.8044642999999999E-4</v>
      </c>
      <c r="V2273" s="110"/>
      <c r="W2273" s="109"/>
      <c r="X2273" s="76" t="s">
        <v>6885</v>
      </c>
      <c r="Y2273" s="76"/>
      <c r="Z2273" s="76"/>
      <c r="AA2273" s="108"/>
    </row>
    <row r="2274" spans="1:27" ht="14.5" customHeight="1">
      <c r="A2274" s="41" t="s">
        <v>6917</v>
      </c>
      <c r="B2274" s="119" t="s">
        <v>6888</v>
      </c>
      <c r="C2274" s="120" t="s">
        <v>6916</v>
      </c>
      <c r="D2274" s="135" t="s">
        <v>6897</v>
      </c>
      <c r="E2274" s="119" t="s">
        <v>6570</v>
      </c>
      <c r="F2274" s="118" t="s">
        <v>6915</v>
      </c>
      <c r="G2274" s="117">
        <v>2.4224050611950019</v>
      </c>
      <c r="H2274" s="117">
        <v>7.5417166631189997E-2</v>
      </c>
      <c r="I2274" s="117">
        <v>1.0865565945638118</v>
      </c>
      <c r="J2274" s="117">
        <v>0</v>
      </c>
      <c r="K2274" s="117">
        <v>1.2604313</v>
      </c>
      <c r="L2274" s="116">
        <v>9.4769270676691733</v>
      </c>
      <c r="M2274" s="115">
        <v>0</v>
      </c>
      <c r="N2274" s="114">
        <v>0.47227522999999999</v>
      </c>
      <c r="O2274" s="114">
        <v>0.45879445000000002</v>
      </c>
      <c r="P2274" s="114">
        <v>1.3480781000000001E-2</v>
      </c>
      <c r="Q2274" s="114">
        <v>0</v>
      </c>
      <c r="R2274" s="113">
        <v>2.7505662045E-5</v>
      </c>
      <c r="S2274" s="112">
        <v>4.9854960984909998E-8</v>
      </c>
      <c r="T2274" s="112">
        <v>0</v>
      </c>
      <c r="U2274" s="111">
        <v>5.8076934000000002E-4</v>
      </c>
      <c r="V2274" s="110"/>
      <c r="W2274" s="109"/>
      <c r="X2274" s="76" t="s">
        <v>6885</v>
      </c>
      <c r="Y2274" s="76"/>
      <c r="Z2274" s="76"/>
      <c r="AA2274" s="108"/>
    </row>
    <row r="2275" spans="1:27" ht="14.5" customHeight="1">
      <c r="A2275" s="41" t="s">
        <v>6914</v>
      </c>
      <c r="B2275" s="119" t="s">
        <v>6888</v>
      </c>
      <c r="C2275" s="120" t="s">
        <v>6913</v>
      </c>
      <c r="D2275" s="135" t="s">
        <v>6897</v>
      </c>
      <c r="E2275" s="119" t="s">
        <v>6570</v>
      </c>
      <c r="F2275" s="118" t="s">
        <v>6912</v>
      </c>
      <c r="G2275" s="117">
        <v>1.178898405762896</v>
      </c>
      <c r="H2275" s="117">
        <v>3.3807719085820004E-2</v>
      </c>
      <c r="I2275" s="117">
        <v>0.49699877667707598</v>
      </c>
      <c r="J2275" s="117">
        <v>0</v>
      </c>
      <c r="K2275" s="117">
        <v>0.64809190999999999</v>
      </c>
      <c r="L2275" s="116">
        <v>4.8728715037593986</v>
      </c>
      <c r="M2275" s="115">
        <v>0</v>
      </c>
      <c r="N2275" s="114">
        <v>0.22485379999999999</v>
      </c>
      <c r="O2275" s="114">
        <v>0.21828212999999999</v>
      </c>
      <c r="P2275" s="114">
        <v>6.5716732000000002E-3</v>
      </c>
      <c r="Q2275" s="114">
        <v>0</v>
      </c>
      <c r="R2275" s="113">
        <v>1.3086458397600001E-5</v>
      </c>
      <c r="S2275" s="112">
        <v>2.4303525144669999E-8</v>
      </c>
      <c r="T2275" s="112">
        <v>0</v>
      </c>
      <c r="U2275" s="111">
        <v>2.8044042999999998E-4</v>
      </c>
      <c r="V2275" s="110"/>
      <c r="W2275" s="109"/>
      <c r="X2275" s="76" t="s">
        <v>6885</v>
      </c>
      <c r="Y2275" s="76"/>
      <c r="Z2275" s="76"/>
      <c r="AA2275" s="108"/>
    </row>
    <row r="2276" spans="1:27" ht="14.5" customHeight="1">
      <c r="A2276" s="41" t="s">
        <v>6911</v>
      </c>
      <c r="B2276" s="119" t="s">
        <v>6888</v>
      </c>
      <c r="C2276" s="120" t="s">
        <v>6910</v>
      </c>
      <c r="D2276" s="135" t="s">
        <v>6897</v>
      </c>
      <c r="E2276" s="119" t="s">
        <v>6570</v>
      </c>
      <c r="F2276" s="118" t="s">
        <v>6909</v>
      </c>
      <c r="G2276" s="117">
        <v>2.0120365936617528</v>
      </c>
      <c r="H2276" s="117">
        <v>7.5793526776279999E-2</v>
      </c>
      <c r="I2276" s="117">
        <v>0.98804867688547304</v>
      </c>
      <c r="J2276" s="117">
        <v>0</v>
      </c>
      <c r="K2276" s="117">
        <v>0.94819439000000005</v>
      </c>
      <c r="L2276" s="116">
        <v>7.1292811278195485</v>
      </c>
      <c r="M2276" s="115">
        <v>0</v>
      </c>
      <c r="N2276" s="114">
        <v>0.40496264999999998</v>
      </c>
      <c r="O2276" s="114">
        <v>0.39379844000000003</v>
      </c>
      <c r="P2276" s="114">
        <v>1.1164211E-2</v>
      </c>
      <c r="Q2276" s="114">
        <v>0</v>
      </c>
      <c r="R2276" s="113">
        <v>2.3609018750000003E-5</v>
      </c>
      <c r="S2276" s="112">
        <v>4.1287761490010001E-8</v>
      </c>
      <c r="T2276" s="112">
        <v>0</v>
      </c>
      <c r="U2276" s="111">
        <v>4.8941632999999999E-4</v>
      </c>
      <c r="V2276" s="110"/>
      <c r="W2276" s="109"/>
      <c r="X2276" s="76" t="s">
        <v>6885</v>
      </c>
      <c r="Y2276" s="76"/>
      <c r="Z2276" s="76"/>
      <c r="AA2276" s="108"/>
    </row>
    <row r="2277" spans="1:27" ht="14.5" customHeight="1">
      <c r="A2277" s="41" t="s">
        <v>6908</v>
      </c>
      <c r="B2277" s="119" t="s">
        <v>6888</v>
      </c>
      <c r="C2277" s="120" t="s">
        <v>6907</v>
      </c>
      <c r="D2277" s="135" t="s">
        <v>6897</v>
      </c>
      <c r="E2277" s="119" t="s">
        <v>6570</v>
      </c>
      <c r="F2277" s="118" t="s">
        <v>6906</v>
      </c>
      <c r="G2277" s="117">
        <v>4.2387796322555253</v>
      </c>
      <c r="H2277" s="117">
        <v>0.19348715172269998</v>
      </c>
      <c r="I2277" s="117">
        <v>2.2606084805328259</v>
      </c>
      <c r="J2277" s="117">
        <v>0</v>
      </c>
      <c r="K2277" s="117">
        <v>1.7846839999999999</v>
      </c>
      <c r="L2277" s="116">
        <v>13.418676691729322</v>
      </c>
      <c r="M2277" s="115">
        <v>0</v>
      </c>
      <c r="N2277" s="114">
        <v>0.87954009</v>
      </c>
      <c r="O2277" s="114">
        <v>0.85608002999999999</v>
      </c>
      <c r="P2277" s="114">
        <v>2.3460064999999999E-2</v>
      </c>
      <c r="Q2277" s="114">
        <v>0</v>
      </c>
      <c r="R2277" s="113">
        <v>5.1323743023999996E-5</v>
      </c>
      <c r="S2277" s="112">
        <v>8.6760595628799996E-8</v>
      </c>
      <c r="T2277" s="112">
        <v>0</v>
      </c>
      <c r="U2277" s="111">
        <v>1.0476933E-3</v>
      </c>
      <c r="V2277" s="110"/>
      <c r="W2277" s="109"/>
      <c r="X2277" s="76" t="s">
        <v>6885</v>
      </c>
      <c r="Y2277" s="76"/>
      <c r="Z2277" s="76"/>
      <c r="AA2277" s="108"/>
    </row>
    <row r="2278" spans="1:27" ht="14.5" customHeight="1">
      <c r="A2278" s="41" t="s">
        <v>6905</v>
      </c>
      <c r="B2278" s="119" t="s">
        <v>6888</v>
      </c>
      <c r="C2278" s="120" t="s">
        <v>6904</v>
      </c>
      <c r="D2278" s="135" t="s">
        <v>6897</v>
      </c>
      <c r="E2278" s="119" t="s">
        <v>6570</v>
      </c>
      <c r="F2278" s="118" t="s">
        <v>6903</v>
      </c>
      <c r="G2278" s="117">
        <v>1.3944049088323809</v>
      </c>
      <c r="H2278" s="117">
        <v>4.1968531908830001E-2</v>
      </c>
      <c r="I2278" s="117">
        <v>0.60788044692355092</v>
      </c>
      <c r="J2278" s="117">
        <v>0</v>
      </c>
      <c r="K2278" s="117">
        <v>0.74455592999999998</v>
      </c>
      <c r="L2278" s="116">
        <v>5.5981648872180445</v>
      </c>
      <c r="M2278" s="115">
        <v>0</v>
      </c>
      <c r="N2278" s="114">
        <v>0.26901765</v>
      </c>
      <c r="O2278" s="114">
        <v>0.26125282</v>
      </c>
      <c r="P2278" s="114">
        <v>7.7648250000000004E-3</v>
      </c>
      <c r="Q2278" s="114">
        <v>0</v>
      </c>
      <c r="R2278" s="113">
        <v>1.5662639336099998E-5</v>
      </c>
      <c r="S2278" s="112">
        <v>2.8716069339610001E-8</v>
      </c>
      <c r="T2278" s="112">
        <v>0</v>
      </c>
      <c r="U2278" s="111">
        <v>3.3307034999999999E-4</v>
      </c>
      <c r="V2278" s="110"/>
      <c r="W2278" s="109"/>
      <c r="X2278" s="76" t="s">
        <v>6885</v>
      </c>
      <c r="Y2278" s="76"/>
      <c r="Z2278" s="76"/>
      <c r="AA2278" s="108"/>
    </row>
    <row r="2279" spans="1:27" ht="14.5" customHeight="1">
      <c r="A2279" s="41" t="s">
        <v>6902</v>
      </c>
      <c r="B2279" s="119" t="s">
        <v>6888</v>
      </c>
      <c r="C2279" s="120" t="s">
        <v>6901</v>
      </c>
      <c r="D2279" s="135" t="s">
        <v>6897</v>
      </c>
      <c r="E2279" s="119" t="s">
        <v>6570</v>
      </c>
      <c r="F2279" s="118" t="s">
        <v>6900</v>
      </c>
      <c r="G2279" s="117">
        <v>7.5212253887635407</v>
      </c>
      <c r="H2279" s="117">
        <v>0.38493509059389003</v>
      </c>
      <c r="I2279" s="117">
        <v>4.2793327981696505</v>
      </c>
      <c r="J2279" s="117">
        <v>0</v>
      </c>
      <c r="K2279" s="117">
        <v>2.8569575</v>
      </c>
      <c r="L2279" s="116">
        <v>21.480883458646616</v>
      </c>
      <c r="M2279" s="115">
        <v>0</v>
      </c>
      <c r="N2279" s="114">
        <v>1.6011439999999999</v>
      </c>
      <c r="O2279" s="114">
        <v>1.5596056</v>
      </c>
      <c r="P2279" s="114">
        <v>4.1538342999999998E-2</v>
      </c>
      <c r="Q2279" s="114">
        <v>0</v>
      </c>
      <c r="R2279" s="113">
        <v>9.3501537946000013E-5</v>
      </c>
      <c r="S2279" s="112">
        <v>1.5361813108760001E-7</v>
      </c>
      <c r="T2279" s="112">
        <v>0</v>
      </c>
      <c r="U2279" s="111">
        <v>1.8818235999999999E-3</v>
      </c>
      <c r="V2279" s="110"/>
      <c r="W2279" s="109"/>
      <c r="X2279" s="76" t="s">
        <v>6885</v>
      </c>
      <c r="Y2279" s="76"/>
      <c r="Z2279" s="76"/>
      <c r="AA2279" s="108"/>
    </row>
    <row r="2280" spans="1:27" ht="14.5" customHeight="1">
      <c r="A2280" s="41" t="s">
        <v>6899</v>
      </c>
      <c r="B2280" s="119" t="s">
        <v>6888</v>
      </c>
      <c r="C2280" s="120" t="s">
        <v>6898</v>
      </c>
      <c r="D2280" s="135" t="s">
        <v>6897</v>
      </c>
      <c r="E2280" s="119" t="s">
        <v>6570</v>
      </c>
      <c r="F2280" s="118" t="s">
        <v>6896</v>
      </c>
      <c r="G2280" s="117">
        <v>4.0480697447110927</v>
      </c>
      <c r="H2280" s="117">
        <v>0.18081914484427999</v>
      </c>
      <c r="I2280" s="117">
        <v>2.136275399866812</v>
      </c>
      <c r="J2280" s="117">
        <v>0</v>
      </c>
      <c r="K2280" s="117">
        <v>1.7309752</v>
      </c>
      <c r="L2280" s="116">
        <v>13.014851127819549</v>
      </c>
      <c r="M2280" s="115">
        <v>0</v>
      </c>
      <c r="N2280" s="114">
        <v>0.83675765999999996</v>
      </c>
      <c r="O2280" s="114">
        <v>0.81434264999999995</v>
      </c>
      <c r="P2280" s="114">
        <v>2.2415015E-2</v>
      </c>
      <c r="Q2280" s="114">
        <v>0</v>
      </c>
      <c r="R2280" s="113">
        <v>4.8821501383999997E-5</v>
      </c>
      <c r="S2280" s="112">
        <v>8.2895764136120002E-8</v>
      </c>
      <c r="T2280" s="112">
        <v>0</v>
      </c>
      <c r="U2280" s="111">
        <v>9.9866735000000008E-4</v>
      </c>
      <c r="V2280" s="110"/>
      <c r="W2280" s="109"/>
      <c r="X2280" s="76" t="s">
        <v>6885</v>
      </c>
      <c r="Y2280" s="76"/>
      <c r="Z2280" s="76"/>
      <c r="AA2280" s="108"/>
    </row>
    <row r="2281" spans="1:27" ht="14.5" customHeight="1">
      <c r="B2281" s="119" t="s">
        <v>6888</v>
      </c>
      <c r="C2281" s="133" t="s">
        <v>6895</v>
      </c>
      <c r="D2281" s="133" t="s">
        <v>6894</v>
      </c>
      <c r="G2281" s="131"/>
      <c r="H2281" s="131"/>
      <c r="I2281" s="131"/>
      <c r="J2281" s="131"/>
      <c r="K2281" s="131"/>
      <c r="L2281" s="131"/>
      <c r="M2281" s="100"/>
      <c r="N2281" s="41"/>
      <c r="O2281" s="41"/>
      <c r="V2281" s="130"/>
      <c r="W2281" s="105"/>
      <c r="X2281" s="76"/>
      <c r="Y2281" s="76"/>
      <c r="Z2281" s="76"/>
      <c r="AA2281" s="108"/>
    </row>
    <row r="2282" spans="1:27" ht="14.5" customHeight="1">
      <c r="A2282" s="41" t="s">
        <v>6893</v>
      </c>
      <c r="B2282" s="119" t="s">
        <v>6888</v>
      </c>
      <c r="C2282" s="120" t="s">
        <v>770</v>
      </c>
      <c r="D2282" s="135" t="s">
        <v>6887</v>
      </c>
      <c r="E2282" s="119" t="s">
        <v>6570</v>
      </c>
      <c r="F2282" s="118" t="s">
        <v>6892</v>
      </c>
      <c r="G2282" s="117">
        <v>3.6390515130000002E-2</v>
      </c>
      <c r="H2282" s="117">
        <v>1.0438150199999999E-3</v>
      </c>
      <c r="I2282" s="117">
        <v>2.6031717000000003E-3</v>
      </c>
      <c r="J2282" s="117">
        <v>5.4561444100000005E-3</v>
      </c>
      <c r="K2282" s="117">
        <v>2.7287384000000001E-2</v>
      </c>
      <c r="L2282" s="116">
        <v>0.2051683007518797</v>
      </c>
      <c r="M2282" s="115">
        <v>3.5115630000000002</v>
      </c>
      <c r="N2282" s="114">
        <v>4.0797052000000004E-3</v>
      </c>
      <c r="O2282" s="114">
        <v>3.8492323999999999E-3</v>
      </c>
      <c r="P2282" s="114">
        <v>1.7226905E-4</v>
      </c>
      <c r="Q2282" s="121">
        <v>5.8203676000000001E-5</v>
      </c>
      <c r="R2282" s="113">
        <v>2.3076932667999999E-7</v>
      </c>
      <c r="S2282" s="112">
        <v>6.3708969137499988E-10</v>
      </c>
      <c r="T2282" s="112">
        <v>8.1517753355999992E-3</v>
      </c>
      <c r="U2282" s="122">
        <v>1.0578381E-5</v>
      </c>
      <c r="V2282" s="110"/>
      <c r="W2282" s="109"/>
      <c r="X2282" s="76" t="s">
        <v>6885</v>
      </c>
      <c r="Y2282" s="76"/>
      <c r="Z2282" s="76"/>
      <c r="AA2282" s="108"/>
    </row>
    <row r="2283" spans="1:27" ht="14.5" customHeight="1">
      <c r="A2283" s="41" t="s">
        <v>6891</v>
      </c>
      <c r="B2283" s="119" t="s">
        <v>6888</v>
      </c>
      <c r="C2283" s="120" t="s">
        <v>771</v>
      </c>
      <c r="D2283" s="135" t="s">
        <v>6887</v>
      </c>
      <c r="E2283" s="119" t="s">
        <v>6570</v>
      </c>
      <c r="F2283" s="118" t="s">
        <v>6890</v>
      </c>
      <c r="G2283" s="117">
        <v>2.668637745E-2</v>
      </c>
      <c r="H2283" s="117">
        <v>7.6546435E-4</v>
      </c>
      <c r="I2283" s="117">
        <v>1.9089925700000001E-3</v>
      </c>
      <c r="J2283" s="117">
        <v>4.0011725299999995E-3</v>
      </c>
      <c r="K2283" s="117">
        <v>2.0010747999999998E-2</v>
      </c>
      <c r="L2283" s="116">
        <v>0.15045675187969923</v>
      </c>
      <c r="M2283" s="115">
        <v>2.5751461999999998</v>
      </c>
      <c r="N2283" s="114">
        <v>2.9917837999999999E-3</v>
      </c>
      <c r="O2283" s="114">
        <v>2.8227704999999998E-3</v>
      </c>
      <c r="P2283" s="114">
        <v>1.2633064000000001E-4</v>
      </c>
      <c r="Q2283" s="121">
        <v>4.2682696E-5</v>
      </c>
      <c r="R2283" s="113">
        <v>1.69230843765E-7</v>
      </c>
      <c r="S2283" s="112">
        <v>4.6719909994199998E-10</v>
      </c>
      <c r="T2283" s="112">
        <v>5.9779686194000002E-3</v>
      </c>
      <c r="U2283" s="122">
        <v>7.7574793000000006E-6</v>
      </c>
      <c r="V2283" s="110"/>
      <c r="W2283" s="109"/>
      <c r="X2283" s="76" t="s">
        <v>6885</v>
      </c>
      <c r="Y2283" s="76"/>
      <c r="Z2283" s="76"/>
      <c r="AA2283" s="108"/>
    </row>
    <row r="2284" spans="1:27" ht="14.5" customHeight="1">
      <c r="A2284" s="41" t="s">
        <v>6889</v>
      </c>
      <c r="B2284" s="119" t="s">
        <v>6888</v>
      </c>
      <c r="C2284" s="120" t="s">
        <v>772</v>
      </c>
      <c r="D2284" s="135" t="s">
        <v>6887</v>
      </c>
      <c r="E2284" s="119" t="s">
        <v>6570</v>
      </c>
      <c r="F2284" s="118" t="s">
        <v>6886</v>
      </c>
      <c r="G2284" s="117">
        <v>7.2781030140000008E-2</v>
      </c>
      <c r="H2284" s="117">
        <v>2.08763002E-3</v>
      </c>
      <c r="I2284" s="117">
        <v>5.2063435000000002E-3</v>
      </c>
      <c r="J2284" s="117">
        <v>1.091228862E-2</v>
      </c>
      <c r="K2284" s="117">
        <v>5.4574768000000003E-2</v>
      </c>
      <c r="L2284" s="116">
        <v>0.41033660150375939</v>
      </c>
      <c r="M2284" s="115">
        <v>7.0231260000000004</v>
      </c>
      <c r="N2284" s="114">
        <v>8.1594102999999994E-3</v>
      </c>
      <c r="O2284" s="114">
        <v>7.6984649000000002E-3</v>
      </c>
      <c r="P2284" s="114">
        <v>3.4453810000000001E-4</v>
      </c>
      <c r="Q2284" s="114">
        <v>1.1640735E-4</v>
      </c>
      <c r="R2284" s="113">
        <v>4.6153866235999997E-7</v>
      </c>
      <c r="S2284" s="112">
        <v>1.2741793817499998E-9</v>
      </c>
      <c r="T2284" s="112">
        <v>1.6303550871199998E-2</v>
      </c>
      <c r="U2284" s="122">
        <v>2.1156762E-5</v>
      </c>
      <c r="V2284" s="110"/>
      <c r="W2284" s="109"/>
      <c r="X2284" s="76" t="s">
        <v>6885</v>
      </c>
      <c r="Y2284" s="76"/>
      <c r="Z2284" s="76"/>
      <c r="AA2284" s="108"/>
    </row>
    <row r="2285" spans="1:27" ht="14.5" customHeight="1">
      <c r="B2285" s="119" t="s">
        <v>6573</v>
      </c>
      <c r="C2285" s="133" t="s">
        <v>6884</v>
      </c>
      <c r="D2285" s="134"/>
      <c r="G2285" s="131"/>
      <c r="H2285" s="131"/>
      <c r="I2285" s="131"/>
      <c r="J2285" s="131"/>
      <c r="K2285" s="131"/>
      <c r="L2285" s="131"/>
      <c r="M2285" s="100"/>
      <c r="N2285" s="41"/>
      <c r="O2285" s="41"/>
      <c r="V2285" s="130"/>
      <c r="W2285" s="105"/>
      <c r="X2285" s="76"/>
      <c r="Y2285" s="76"/>
      <c r="Z2285" s="76"/>
      <c r="AA2285" s="108"/>
    </row>
    <row r="2286" spans="1:27" ht="14.5" customHeight="1">
      <c r="B2286" s="119" t="s">
        <v>6573</v>
      </c>
      <c r="C2286" s="133" t="s">
        <v>6883</v>
      </c>
      <c r="D2286" s="132" t="s">
        <v>6882</v>
      </c>
      <c r="G2286" s="131"/>
      <c r="H2286" s="131"/>
      <c r="I2286" s="131"/>
      <c r="J2286" s="131"/>
      <c r="K2286" s="131"/>
      <c r="L2286" s="131"/>
      <c r="M2286" s="100"/>
      <c r="N2286" s="41"/>
      <c r="O2286" s="41"/>
      <c r="V2286" s="130"/>
      <c r="W2286" s="105"/>
      <c r="X2286" s="76"/>
      <c r="Y2286" s="76"/>
      <c r="Z2286" s="76"/>
      <c r="AA2286" s="108"/>
    </row>
    <row r="2287" spans="1:27" ht="14.5" customHeight="1">
      <c r="A2287" s="41" t="s">
        <v>6881</v>
      </c>
      <c r="B2287" s="119" t="s">
        <v>6573</v>
      </c>
      <c r="C2287" s="120" t="s">
        <v>6880</v>
      </c>
      <c r="D2287" s="41" t="s">
        <v>6571</v>
      </c>
      <c r="E2287" s="119" t="s">
        <v>6570</v>
      </c>
      <c r="F2287" s="118" t="s">
        <v>6879</v>
      </c>
      <c r="G2287" s="117">
        <v>0.64496021824641003</v>
      </c>
      <c r="H2287" s="117">
        <v>1.4155696820000001E-2</v>
      </c>
      <c r="I2287" s="117">
        <v>7.0783087999999994E-2</v>
      </c>
      <c r="J2287" s="117">
        <v>1.028598342641E-2</v>
      </c>
      <c r="K2287" s="117">
        <v>0.54973545000000001</v>
      </c>
      <c r="L2287" s="116">
        <v>4.1333492481203002</v>
      </c>
      <c r="M2287" s="115">
        <v>59.159905999999999</v>
      </c>
      <c r="N2287" s="114">
        <v>8.9625394999999997E-2</v>
      </c>
      <c r="O2287" s="114">
        <v>8.2704128000000002E-2</v>
      </c>
      <c r="P2287" s="114">
        <v>3.5676816999999999E-3</v>
      </c>
      <c r="Q2287" s="114">
        <v>3.3535855999999998E-3</v>
      </c>
      <c r="R2287" s="113">
        <v>4.9582810093643E-6</v>
      </c>
      <c r="S2287" s="112">
        <v>1.3194089493567097E-8</v>
      </c>
      <c r="T2287" s="112">
        <v>0.469689854962</v>
      </c>
      <c r="U2287" s="111">
        <v>2.0933677999999999E-4</v>
      </c>
      <c r="V2287" s="110"/>
      <c r="W2287" s="109"/>
      <c r="X2287" s="76" t="s">
        <v>6568</v>
      </c>
      <c r="Y2287" s="76"/>
      <c r="Z2287" s="76"/>
      <c r="AA2287" s="108"/>
    </row>
    <row r="2288" spans="1:27" ht="14.5" customHeight="1">
      <c r="A2288" s="41" t="s">
        <v>6878</v>
      </c>
      <c r="B2288" s="119" t="s">
        <v>6573</v>
      </c>
      <c r="C2288" s="120" t="s">
        <v>6877</v>
      </c>
      <c r="D2288" s="41" t="s">
        <v>6571</v>
      </c>
      <c r="E2288" s="119" t="s">
        <v>6570</v>
      </c>
      <c r="F2288" s="118" t="s">
        <v>6876</v>
      </c>
      <c r="G2288" s="117">
        <v>0.28080238318148043</v>
      </c>
      <c r="H2288" s="117">
        <v>3.4153856636499999E-3</v>
      </c>
      <c r="I2288" s="117">
        <v>3.9316997517830403E-2</v>
      </c>
      <c r="J2288" s="117">
        <v>0</v>
      </c>
      <c r="K2288" s="117">
        <v>0.23807</v>
      </c>
      <c r="L2288" s="116">
        <v>1.79</v>
      </c>
      <c r="M2288" s="115">
        <v>38.648400000000002</v>
      </c>
      <c r="N2288" s="114">
        <v>4.3160852999999999E-2</v>
      </c>
      <c r="O2288" s="114">
        <v>3.9035930000000003E-2</v>
      </c>
      <c r="P2288" s="114">
        <v>1.5878604000000001E-3</v>
      </c>
      <c r="Q2288" s="114">
        <v>2.5370619000000001E-3</v>
      </c>
      <c r="R2288" s="113">
        <v>2.3402836000000001E-6</v>
      </c>
      <c r="S2288" s="112">
        <v>5.8722649349999999E-9</v>
      </c>
      <c r="T2288" s="112">
        <v>0.3553308</v>
      </c>
      <c r="U2288" s="111">
        <v>1.0887988000000001E-4</v>
      </c>
      <c r="V2288" s="110"/>
      <c r="W2288" s="109"/>
      <c r="X2288" s="76" t="s">
        <v>6568</v>
      </c>
      <c r="Y2288" s="76"/>
      <c r="Z2288" s="76"/>
      <c r="AA2288" s="108"/>
    </row>
    <row r="2289" spans="1:27" ht="14.5" customHeight="1">
      <c r="A2289" s="41" t="s">
        <v>6875</v>
      </c>
      <c r="B2289" s="119" t="s">
        <v>6573</v>
      </c>
      <c r="C2289" s="120" t="s">
        <v>6874</v>
      </c>
      <c r="D2289" s="41" t="s">
        <v>6571</v>
      </c>
      <c r="E2289" s="119" t="s">
        <v>6570</v>
      </c>
      <c r="F2289" s="118" t="s">
        <v>6873</v>
      </c>
      <c r="G2289" s="117">
        <v>0.25684114081787862</v>
      </c>
      <c r="H2289" s="117">
        <v>2.82622351899E-3</v>
      </c>
      <c r="I2289" s="117">
        <v>3.58949172988886E-2</v>
      </c>
      <c r="J2289" s="117">
        <v>0</v>
      </c>
      <c r="K2289" s="117">
        <v>0.21812000000000001</v>
      </c>
      <c r="L2289" s="116">
        <v>1.64</v>
      </c>
      <c r="M2289" s="115">
        <v>33.946800000000003</v>
      </c>
      <c r="N2289" s="114">
        <v>3.9423197E-2</v>
      </c>
      <c r="O2289" s="114">
        <v>3.5742191E-2</v>
      </c>
      <c r="P2289" s="114">
        <v>1.4543143000000001E-3</v>
      </c>
      <c r="Q2289" s="114">
        <v>2.2266918000000001E-3</v>
      </c>
      <c r="R2289" s="113">
        <v>2.1428171999999998E-6</v>
      </c>
      <c r="S2289" s="112">
        <v>5.3783814600000001E-9</v>
      </c>
      <c r="T2289" s="112">
        <v>0.31186160000000002</v>
      </c>
      <c r="U2289" s="122">
        <v>9.7704040999999997E-5</v>
      </c>
      <c r="V2289" s="110"/>
      <c r="W2289" s="109"/>
      <c r="X2289" s="76" t="s">
        <v>6568</v>
      </c>
      <c r="Y2289" s="76"/>
      <c r="Z2289" s="76"/>
      <c r="AA2289" s="108"/>
    </row>
    <row r="2290" spans="1:27" ht="14.5" customHeight="1">
      <c r="A2290" s="41" t="s">
        <v>6872</v>
      </c>
      <c r="B2290" s="119" t="s">
        <v>6573</v>
      </c>
      <c r="C2290" s="120" t="s">
        <v>6871</v>
      </c>
      <c r="D2290" s="41" t="s">
        <v>6571</v>
      </c>
      <c r="E2290" s="119" t="s">
        <v>6570</v>
      </c>
      <c r="F2290" s="118" t="s">
        <v>6870</v>
      </c>
      <c r="G2290" s="117">
        <v>0.44544630438900001</v>
      </c>
      <c r="H2290" s="117">
        <v>2.075149037E-2</v>
      </c>
      <c r="I2290" s="117">
        <v>5.7935479000000005E-2</v>
      </c>
      <c r="J2290" s="117">
        <v>8.8124450190000016E-3</v>
      </c>
      <c r="K2290" s="117">
        <v>0.35794689000000002</v>
      </c>
      <c r="L2290" s="116">
        <v>2.6913299999999998</v>
      </c>
      <c r="M2290" s="115">
        <v>57.428342000000001</v>
      </c>
      <c r="N2290" s="114">
        <v>6.0829956999999997E-2</v>
      </c>
      <c r="O2290" s="114">
        <v>5.5279782999999999E-2</v>
      </c>
      <c r="P2290" s="114">
        <v>2.4410281000000001E-3</v>
      </c>
      <c r="Q2290" s="114">
        <v>3.1091460000000001E-3</v>
      </c>
      <c r="R2290" s="113">
        <v>3.3141356311799999E-6</v>
      </c>
      <c r="S2290" s="112">
        <v>9.0274707810820319E-9</v>
      </c>
      <c r="T2290" s="112">
        <v>0.43545462231900001</v>
      </c>
      <c r="U2290" s="111">
        <v>1.6744498999999999E-4</v>
      </c>
      <c r="V2290" s="110"/>
      <c r="W2290" s="109"/>
      <c r="X2290" s="76" t="s">
        <v>6568</v>
      </c>
      <c r="Y2290" s="76"/>
      <c r="Z2290" s="76"/>
      <c r="AA2290" s="108"/>
    </row>
    <row r="2291" spans="1:27" ht="14.5" customHeight="1">
      <c r="A2291" s="41" t="s">
        <v>6869</v>
      </c>
      <c r="B2291" s="119" t="s">
        <v>6573</v>
      </c>
      <c r="C2291" s="120" t="s">
        <v>6868</v>
      </c>
      <c r="D2291" s="41" t="s">
        <v>6571</v>
      </c>
      <c r="E2291" s="119" t="s">
        <v>6570</v>
      </c>
      <c r="F2291" s="118" t="s">
        <v>6867</v>
      </c>
      <c r="G2291" s="117">
        <v>2.3663419539440587E-2</v>
      </c>
      <c r="H2291" s="117">
        <v>1.2172510483999999E-3</v>
      </c>
      <c r="I2291" s="117">
        <v>8.0484500290000007E-3</v>
      </c>
      <c r="J2291" s="117">
        <v>1.931666462040589E-3</v>
      </c>
      <c r="K2291" s="117">
        <v>1.2466052E-2</v>
      </c>
      <c r="L2291" s="116">
        <v>9.3729714285714277E-2</v>
      </c>
      <c r="M2291" s="115">
        <v>2.5806532999999998</v>
      </c>
      <c r="N2291" s="114">
        <v>3.8838016999999999E-3</v>
      </c>
      <c r="O2291" s="114">
        <v>3.7325637000000002E-3</v>
      </c>
      <c r="P2291" s="114">
        <v>1.1833798E-4</v>
      </c>
      <c r="Q2291" s="121">
        <v>3.2900047000000002E-5</v>
      </c>
      <c r="R2291" s="113">
        <v>2.237747973098854E-7</v>
      </c>
      <c r="S2291" s="112">
        <v>4.3764044148388354E-10</v>
      </c>
      <c r="T2291" s="112">
        <v>4.6078497403299994E-3</v>
      </c>
      <c r="U2291" s="122">
        <v>6.3651674E-6</v>
      </c>
      <c r="V2291" s="110"/>
      <c r="W2291" s="109"/>
      <c r="X2291" s="76" t="s">
        <v>6568</v>
      </c>
      <c r="Y2291" s="76"/>
      <c r="Z2291" s="76"/>
      <c r="AA2291" s="108"/>
    </row>
    <row r="2292" spans="1:27" ht="14.5" customHeight="1">
      <c r="A2292" s="41" t="s">
        <v>6866</v>
      </c>
      <c r="B2292" s="119" t="s">
        <v>6573</v>
      </c>
      <c r="C2292" s="120" t="s">
        <v>6865</v>
      </c>
      <c r="D2292" s="41" t="s">
        <v>6571</v>
      </c>
      <c r="E2292" s="119" t="s">
        <v>6570</v>
      </c>
      <c r="F2292" s="118" t="s">
        <v>6864</v>
      </c>
      <c r="G2292" s="117">
        <v>0.15181098651967775</v>
      </c>
      <c r="H2292" s="117">
        <v>1.1908319551E-2</v>
      </c>
      <c r="I2292" s="117">
        <v>2.357655371E-2</v>
      </c>
      <c r="J2292" s="117">
        <v>9.089343258677756E-3</v>
      </c>
      <c r="K2292" s="117">
        <v>0.10723677</v>
      </c>
      <c r="L2292" s="116">
        <v>0.8062915037593984</v>
      </c>
      <c r="M2292" s="115">
        <v>8.4878765999999999</v>
      </c>
      <c r="N2292" s="114">
        <v>1.956312E-2</v>
      </c>
      <c r="O2292" s="114">
        <v>1.8561702999999999E-2</v>
      </c>
      <c r="P2292" s="114">
        <v>7.4276167000000002E-4</v>
      </c>
      <c r="Q2292" s="114">
        <v>2.5865570999999998E-4</v>
      </c>
      <c r="R2292" s="113">
        <v>1.1128119368193691E-6</v>
      </c>
      <c r="S2292" s="112">
        <v>2.7468996956259355E-9</v>
      </c>
      <c r="T2292" s="112">
        <v>3.6226289820799999E-2</v>
      </c>
      <c r="U2292" s="122">
        <v>4.4856337000000001E-5</v>
      </c>
      <c r="V2292" s="110"/>
      <c r="W2292" s="109"/>
      <c r="X2292" s="76" t="s">
        <v>6568</v>
      </c>
      <c r="Y2292" s="76"/>
      <c r="Z2292" s="76"/>
      <c r="AA2292" s="108"/>
    </row>
    <row r="2293" spans="1:27" ht="14.5" customHeight="1">
      <c r="A2293" s="41" t="s">
        <v>6863</v>
      </c>
      <c r="B2293" s="119" t="s">
        <v>6573</v>
      </c>
      <c r="C2293" s="120" t="s">
        <v>6862</v>
      </c>
      <c r="D2293" s="41" t="s">
        <v>6571</v>
      </c>
      <c r="E2293" s="119" t="s">
        <v>6570</v>
      </c>
      <c r="F2293" s="118" t="s">
        <v>6861</v>
      </c>
      <c r="G2293" s="117">
        <v>0.15436643743179138</v>
      </c>
      <c r="H2293" s="117">
        <v>1.7167792232007002E-2</v>
      </c>
      <c r="I2293" s="117">
        <v>3.3458645199784372E-2</v>
      </c>
      <c r="J2293" s="117">
        <v>0</v>
      </c>
      <c r="K2293" s="117">
        <v>0.10374</v>
      </c>
      <c r="L2293" s="116">
        <v>0.77999999999999992</v>
      </c>
      <c r="M2293" s="115">
        <v>0</v>
      </c>
      <c r="N2293" s="114">
        <v>2.2038157999999999E-2</v>
      </c>
      <c r="O2293" s="114">
        <v>2.1272406000000001E-2</v>
      </c>
      <c r="P2293" s="114">
        <v>7.6575221E-4</v>
      </c>
      <c r="Q2293" s="114">
        <v>0</v>
      </c>
      <c r="R2293" s="113">
        <v>1.27532409E-6</v>
      </c>
      <c r="S2293" s="112">
        <v>2.8319238700000004E-9</v>
      </c>
      <c r="T2293" s="112">
        <v>0</v>
      </c>
      <c r="U2293" s="122">
        <v>4.5611841999999997E-5</v>
      </c>
      <c r="V2293" s="110"/>
      <c r="W2293" s="109"/>
      <c r="X2293" s="76" t="s">
        <v>6568</v>
      </c>
      <c r="Y2293" s="76"/>
      <c r="Z2293" s="76"/>
      <c r="AA2293" s="108"/>
    </row>
    <row r="2294" spans="1:27" ht="14.5" customHeight="1">
      <c r="A2294" s="41" t="s">
        <v>6860</v>
      </c>
      <c r="B2294" s="119" t="s">
        <v>6573</v>
      </c>
      <c r="C2294" s="120" t="s">
        <v>6859</v>
      </c>
      <c r="D2294" s="41" t="s">
        <v>6571</v>
      </c>
      <c r="E2294" s="119" t="s">
        <v>6570</v>
      </c>
      <c r="F2294" s="118" t="s">
        <v>6858</v>
      </c>
      <c r="G2294" s="117">
        <v>0.35718418749609998</v>
      </c>
      <c r="H2294" s="117">
        <v>1.3916817889999999E-2</v>
      </c>
      <c r="I2294" s="117">
        <v>2.2927242299999998E-2</v>
      </c>
      <c r="J2294" s="117">
        <v>3.7899773060999999E-3</v>
      </c>
      <c r="K2294" s="117">
        <v>0.31655014999999997</v>
      </c>
      <c r="L2294" s="116">
        <v>2.3800763157894735</v>
      </c>
      <c r="M2294" s="115">
        <v>33.578921999999999</v>
      </c>
      <c r="N2294" s="114">
        <v>4.6213351E-2</v>
      </c>
      <c r="O2294" s="114">
        <v>4.2563914000000001E-2</v>
      </c>
      <c r="P2294" s="114">
        <v>1.9877311E-3</v>
      </c>
      <c r="Q2294" s="114">
        <v>1.6617059E-3</v>
      </c>
      <c r="R2294" s="113">
        <v>2.5517933602840003E-6</v>
      </c>
      <c r="S2294" s="112">
        <v>7.3510764001328993E-9</v>
      </c>
      <c r="T2294" s="112">
        <v>0.23273192162799999</v>
      </c>
      <c r="U2294" s="111">
        <v>1.3026195999999999E-4</v>
      </c>
      <c r="V2294" s="110"/>
      <c r="W2294" s="109"/>
      <c r="X2294" s="76" t="s">
        <v>6568</v>
      </c>
      <c r="Y2294" s="76"/>
      <c r="Z2294" s="76"/>
      <c r="AA2294" s="108"/>
    </row>
    <row r="2295" spans="1:27" ht="14.5" customHeight="1">
      <c r="A2295" s="41" t="s">
        <v>6857</v>
      </c>
      <c r="B2295" s="119" t="s">
        <v>6573</v>
      </c>
      <c r="C2295" s="120" t="s">
        <v>6856</v>
      </c>
      <c r="D2295" s="41" t="s">
        <v>6571</v>
      </c>
      <c r="E2295" s="119" t="s">
        <v>6570</v>
      </c>
      <c r="F2295" s="118" t="s">
        <v>6855</v>
      </c>
      <c r="G2295" s="117">
        <v>0.30186179969469001</v>
      </c>
      <c r="H2295" s="117">
        <v>1.8952652700000003E-2</v>
      </c>
      <c r="I2295" s="117">
        <v>6.7842401600000005E-2</v>
      </c>
      <c r="J2295" s="117">
        <v>7.8044153946899997E-3</v>
      </c>
      <c r="K2295" s="117">
        <v>0.20726232999999999</v>
      </c>
      <c r="L2295" s="116">
        <v>1.5583633834586466</v>
      </c>
      <c r="M2295" s="115">
        <v>16.569825000000002</v>
      </c>
      <c r="N2295" s="114">
        <v>4.5400309E-2</v>
      </c>
      <c r="O2295" s="114">
        <v>4.3012005999999998E-2</v>
      </c>
      <c r="P2295" s="114">
        <v>1.6018094E-3</v>
      </c>
      <c r="Q2295" s="114">
        <v>7.8649369000000004E-4</v>
      </c>
      <c r="R2295" s="113">
        <v>2.5786574439348994E-6</v>
      </c>
      <c r="S2295" s="112">
        <v>5.9238512288403563E-9</v>
      </c>
      <c r="T2295" s="112">
        <v>0.110153177</v>
      </c>
      <c r="U2295" s="122">
        <v>9.0871205999999995E-5</v>
      </c>
      <c r="V2295" s="110"/>
      <c r="W2295" s="109"/>
      <c r="X2295" s="76" t="s">
        <v>6568</v>
      </c>
      <c r="Y2295" s="76"/>
      <c r="Z2295" s="76"/>
      <c r="AA2295" s="108"/>
    </row>
    <row r="2296" spans="1:27" ht="14.5" customHeight="1">
      <c r="A2296" s="41" t="s">
        <v>6854</v>
      </c>
      <c r="B2296" s="119" t="s">
        <v>6573</v>
      </c>
      <c r="C2296" s="120" t="s">
        <v>6853</v>
      </c>
      <c r="D2296" s="41" t="s">
        <v>6571</v>
      </c>
      <c r="E2296" s="119" t="s">
        <v>6570</v>
      </c>
      <c r="F2296" s="118" t="s">
        <v>6852</v>
      </c>
      <c r="G2296" s="117">
        <v>0.35035491864750001</v>
      </c>
      <c r="H2296" s="117">
        <v>3.3294805067999998E-2</v>
      </c>
      <c r="I2296" s="117">
        <v>7.4712151399999996E-2</v>
      </c>
      <c r="J2296" s="117">
        <v>3.7933021795000005E-3</v>
      </c>
      <c r="K2296" s="117">
        <v>0.23855466</v>
      </c>
      <c r="L2296" s="116">
        <v>1.7936440601503758</v>
      </c>
      <c r="M2296" s="115">
        <v>72.141346999999996</v>
      </c>
      <c r="N2296" s="114">
        <v>5.0351939999999998E-2</v>
      </c>
      <c r="O2296" s="114">
        <v>4.3875102999999999E-2</v>
      </c>
      <c r="P2296" s="114">
        <v>1.8488768E-3</v>
      </c>
      <c r="Q2296" s="114">
        <v>4.6279605000000001E-3</v>
      </c>
      <c r="R2296" s="113">
        <v>2.6304018324480996E-6</v>
      </c>
      <c r="S2296" s="112">
        <v>6.8375620690687092E-9</v>
      </c>
      <c r="T2296" s="112">
        <v>0.64817374719440002</v>
      </c>
      <c r="U2296" s="111">
        <v>1.6633805E-4</v>
      </c>
      <c r="V2296" s="110"/>
      <c r="W2296" s="109"/>
      <c r="X2296" s="76" t="s">
        <v>6568</v>
      </c>
      <c r="Y2296" s="76"/>
      <c r="Z2296" s="76"/>
      <c r="AA2296" s="108"/>
    </row>
    <row r="2297" spans="1:27" ht="14.5" customHeight="1">
      <c r="A2297" s="41" t="s">
        <v>6851</v>
      </c>
      <c r="B2297" s="119" t="s">
        <v>6573</v>
      </c>
      <c r="C2297" s="120" t="s">
        <v>6850</v>
      </c>
      <c r="D2297" s="41" t="s">
        <v>6571</v>
      </c>
      <c r="E2297" s="119" t="s">
        <v>6570</v>
      </c>
      <c r="F2297" s="118" t="s">
        <v>6849</v>
      </c>
      <c r="G2297" s="117">
        <v>0.29651708058671999</v>
      </c>
      <c r="H2297" s="117">
        <v>2.1172108289999998E-2</v>
      </c>
      <c r="I2297" s="117">
        <v>2.996429414E-2</v>
      </c>
      <c r="J2297" s="117">
        <v>2.7766681567199998E-3</v>
      </c>
      <c r="K2297" s="117">
        <v>0.24260401000000001</v>
      </c>
      <c r="L2297" s="116">
        <v>1.8240903007518796</v>
      </c>
      <c r="M2297" s="115">
        <v>28.088010000000001</v>
      </c>
      <c r="N2297" s="114">
        <v>3.9047625000000002E-2</v>
      </c>
      <c r="O2297" s="114">
        <v>3.6471880999999998E-2</v>
      </c>
      <c r="P2297" s="114">
        <v>1.588379E-3</v>
      </c>
      <c r="Q2297" s="114">
        <v>9.8736587999999998E-4</v>
      </c>
      <c r="R2297" s="113">
        <v>2.1865636069090399E-6</v>
      </c>
      <c r="S2297" s="112">
        <v>5.8741825331579911E-9</v>
      </c>
      <c r="T2297" s="112">
        <v>0.13828653389500001</v>
      </c>
      <c r="U2297" s="111">
        <v>1.0438023E-4</v>
      </c>
      <c r="V2297" s="110"/>
      <c r="W2297" s="109"/>
      <c r="X2297" s="76" t="s">
        <v>6568</v>
      </c>
      <c r="Y2297" s="76"/>
      <c r="Z2297" s="76"/>
      <c r="AA2297" s="108"/>
    </row>
    <row r="2298" spans="1:27" ht="14.5" customHeight="1">
      <c r="A2298" s="41" t="s">
        <v>6848</v>
      </c>
      <c r="B2298" s="119" t="s">
        <v>6573</v>
      </c>
      <c r="C2298" s="120" t="s">
        <v>6847</v>
      </c>
      <c r="D2298" s="41" t="s">
        <v>6571</v>
      </c>
      <c r="E2298" s="119" t="s">
        <v>6570</v>
      </c>
      <c r="F2298" s="118" t="s">
        <v>6846</v>
      </c>
      <c r="G2298" s="117">
        <v>0.489226033656882</v>
      </c>
      <c r="H2298" s="117">
        <v>1.8691259679999996E-2</v>
      </c>
      <c r="I2298" s="117">
        <v>6.3490273E-2</v>
      </c>
      <c r="J2298" s="117">
        <v>9.4762309768820011E-3</v>
      </c>
      <c r="K2298" s="117">
        <v>0.39756827</v>
      </c>
      <c r="L2298" s="116">
        <v>2.9892351127819548</v>
      </c>
      <c r="M2298" s="115">
        <v>73.073593000000002</v>
      </c>
      <c r="N2298" s="114">
        <v>6.1126719000000003E-2</v>
      </c>
      <c r="O2298" s="114">
        <v>5.6485974000000001E-2</v>
      </c>
      <c r="P2298" s="114">
        <v>2.6010775E-3</v>
      </c>
      <c r="Q2298" s="114">
        <v>2.0396675E-3</v>
      </c>
      <c r="R2298" s="113">
        <v>3.3864492861817798E-6</v>
      </c>
      <c r="S2298" s="112">
        <v>9.6193695772438878E-9</v>
      </c>
      <c r="T2298" s="112">
        <v>0.28566770846</v>
      </c>
      <c r="U2298" s="111">
        <v>1.5921956000000001E-4</v>
      </c>
      <c r="V2298" s="110"/>
      <c r="W2298" s="109"/>
      <c r="X2298" s="76" t="s">
        <v>6568</v>
      </c>
      <c r="Y2298" s="76"/>
      <c r="Z2298" s="76"/>
      <c r="AA2298" s="108"/>
    </row>
    <row r="2299" spans="1:27" ht="14.5" customHeight="1">
      <c r="A2299" s="41" t="s">
        <v>6845</v>
      </c>
      <c r="B2299" s="119" t="s">
        <v>6573</v>
      </c>
      <c r="C2299" s="120" t="s">
        <v>6844</v>
      </c>
      <c r="D2299" s="41" t="s">
        <v>6571</v>
      </c>
      <c r="E2299" s="119" t="s">
        <v>6570</v>
      </c>
      <c r="F2299" s="118" t="s">
        <v>6843</v>
      </c>
      <c r="G2299" s="117">
        <v>0.48855122783078597</v>
      </c>
      <c r="H2299" s="117">
        <v>1.4572445440000002E-2</v>
      </c>
      <c r="I2299" s="117">
        <v>0.19620706699999999</v>
      </c>
      <c r="J2299" s="117">
        <v>1.725155390786E-3</v>
      </c>
      <c r="K2299" s="117">
        <v>0.27604656</v>
      </c>
      <c r="L2299" s="116">
        <v>2.0755380451127818</v>
      </c>
      <c r="M2299" s="115">
        <v>47.332304000000001</v>
      </c>
      <c r="N2299" s="114">
        <v>5.2337063000000003E-2</v>
      </c>
      <c r="O2299" s="114">
        <v>4.7428324000000001E-2</v>
      </c>
      <c r="P2299" s="114">
        <v>1.8916815E-3</v>
      </c>
      <c r="Q2299" s="114">
        <v>3.0170575999999998E-3</v>
      </c>
      <c r="R2299" s="113">
        <v>2.8434246435426003E-6</v>
      </c>
      <c r="S2299" s="112">
        <v>6.9958636446616747E-9</v>
      </c>
      <c r="T2299" s="112">
        <v>0.42255708084990001</v>
      </c>
      <c r="U2299" s="111">
        <v>1.6273875000000001E-4</v>
      </c>
      <c r="V2299" s="110"/>
      <c r="W2299" s="109"/>
      <c r="X2299" s="76" t="s">
        <v>6568</v>
      </c>
      <c r="Y2299" s="76"/>
      <c r="Z2299" s="76"/>
      <c r="AA2299" s="108"/>
    </row>
    <row r="2300" spans="1:27" ht="14.5" customHeight="1">
      <c r="A2300" s="41" t="s">
        <v>6842</v>
      </c>
      <c r="B2300" s="119" t="s">
        <v>6573</v>
      </c>
      <c r="C2300" s="120" t="s">
        <v>6841</v>
      </c>
      <c r="D2300" s="41" t="s">
        <v>6571</v>
      </c>
      <c r="E2300" s="119" t="s">
        <v>6570</v>
      </c>
      <c r="F2300" s="118" t="s">
        <v>6840</v>
      </c>
      <c r="G2300" s="117">
        <v>0.6609168956</v>
      </c>
      <c r="H2300" s="117">
        <v>2.9988500500000004E-2</v>
      </c>
      <c r="I2300" s="117">
        <v>0.1854972</v>
      </c>
      <c r="J2300" s="117">
        <v>0.19405822510000001</v>
      </c>
      <c r="K2300" s="117">
        <v>0.25137296999999997</v>
      </c>
      <c r="L2300" s="116">
        <v>1.8900223308270674</v>
      </c>
      <c r="M2300" s="115">
        <v>61.471814000000002</v>
      </c>
      <c r="N2300" s="114">
        <v>4.8675476000000002E-2</v>
      </c>
      <c r="O2300" s="114">
        <v>4.4949601999999998E-2</v>
      </c>
      <c r="P2300" s="114">
        <v>1.7377423999999999E-3</v>
      </c>
      <c r="Q2300" s="114">
        <v>1.9881318E-3</v>
      </c>
      <c r="R2300" s="113">
        <v>2.6948202833019999E-6</v>
      </c>
      <c r="S2300" s="112">
        <v>6.42656218267672E-9</v>
      </c>
      <c r="T2300" s="112">
        <v>0.27844982309999999</v>
      </c>
      <c r="U2300" s="111">
        <v>1.540104E-4</v>
      </c>
      <c r="V2300" s="110"/>
      <c r="W2300" s="109"/>
      <c r="X2300" s="76" t="s">
        <v>6568</v>
      </c>
      <c r="Y2300" s="76"/>
      <c r="Z2300" s="76"/>
      <c r="AA2300" s="108"/>
    </row>
    <row r="2301" spans="1:27" ht="14.5" customHeight="1">
      <c r="A2301" s="41" t="s">
        <v>6839</v>
      </c>
      <c r="B2301" s="119" t="s">
        <v>6573</v>
      </c>
      <c r="C2301" s="120" t="s">
        <v>6838</v>
      </c>
      <c r="D2301" s="41" t="s">
        <v>6571</v>
      </c>
      <c r="E2301" s="119" t="s">
        <v>6570</v>
      </c>
      <c r="F2301" s="118" t="s">
        <v>6837</v>
      </c>
      <c r="G2301" s="117">
        <v>1.9750110490186001</v>
      </c>
      <c r="H2301" s="117">
        <v>6.0004229179999993E-2</v>
      </c>
      <c r="I2301" s="117">
        <v>1.383686067</v>
      </c>
      <c r="J2301" s="117">
        <v>1.2864872838600003E-2</v>
      </c>
      <c r="K2301" s="117">
        <v>0.51845587999999998</v>
      </c>
      <c r="L2301" s="116">
        <v>3.8981645112781953</v>
      </c>
      <c r="M2301" s="115">
        <v>75.620607000000007</v>
      </c>
      <c r="N2301" s="114">
        <v>0.10076721</v>
      </c>
      <c r="O2301" s="114">
        <v>9.2889269999999996E-2</v>
      </c>
      <c r="P2301" s="114">
        <v>3.6652148999999998E-3</v>
      </c>
      <c r="Q2301" s="114">
        <v>4.2127257999999999E-3</v>
      </c>
      <c r="R2301" s="113">
        <v>5.5689010510308996E-6</v>
      </c>
      <c r="S2301" s="112">
        <v>1.3554788792795328E-8</v>
      </c>
      <c r="T2301" s="112">
        <v>0.59001762143100001</v>
      </c>
      <c r="U2301" s="111">
        <v>4.4899825000000002E-4</v>
      </c>
      <c r="V2301" s="110"/>
      <c r="W2301" s="109"/>
      <c r="X2301" s="76" t="s">
        <v>6568</v>
      </c>
      <c r="Y2301" s="76"/>
      <c r="Z2301" s="76"/>
      <c r="AA2301" s="108"/>
    </row>
    <row r="2302" spans="1:27" ht="14.5" customHeight="1">
      <c r="A2302" s="41" t="s">
        <v>6836</v>
      </c>
      <c r="B2302" s="119" t="s">
        <v>6573</v>
      </c>
      <c r="C2302" s="120" t="s">
        <v>6835</v>
      </c>
      <c r="D2302" s="41" t="s">
        <v>6571</v>
      </c>
      <c r="E2302" s="119" t="s">
        <v>6570</v>
      </c>
      <c r="F2302" s="118" t="s">
        <v>6834</v>
      </c>
      <c r="G2302" s="117">
        <v>1.41210434402644</v>
      </c>
      <c r="H2302" s="117">
        <v>4.7018171970000001E-2</v>
      </c>
      <c r="I2302" s="117">
        <v>0.82192261199999994</v>
      </c>
      <c r="J2302" s="117">
        <v>1.3097390056439999E-2</v>
      </c>
      <c r="K2302" s="117">
        <v>0.53006617</v>
      </c>
      <c r="L2302" s="116">
        <v>3.9854599248120297</v>
      </c>
      <c r="M2302" s="115">
        <v>76.429173000000006</v>
      </c>
      <c r="N2302" s="114">
        <v>0.10872772999999999</v>
      </c>
      <c r="O2302" s="114">
        <v>0.1003353</v>
      </c>
      <c r="P2302" s="114">
        <v>3.8738217999999998E-3</v>
      </c>
      <c r="Q2302" s="114">
        <v>4.5186082000000004E-3</v>
      </c>
      <c r="R2302" s="113">
        <v>6.0153057439967003E-6</v>
      </c>
      <c r="S2302" s="112">
        <v>1.4326264379793907E-8</v>
      </c>
      <c r="T2302" s="112">
        <v>0.63285828499599994</v>
      </c>
      <c r="U2302" s="111">
        <v>3.6209281000000002E-4</v>
      </c>
      <c r="V2302" s="110"/>
      <c r="W2302" s="109"/>
      <c r="X2302" s="76" t="s">
        <v>6568</v>
      </c>
      <c r="Y2302" s="76"/>
      <c r="Z2302" s="76"/>
      <c r="AA2302" s="108"/>
    </row>
    <row r="2303" spans="1:27" ht="14.5" customHeight="1">
      <c r="A2303" s="41" t="s">
        <v>6833</v>
      </c>
      <c r="B2303" s="119" t="s">
        <v>6573</v>
      </c>
      <c r="C2303" s="120" t="s">
        <v>6832</v>
      </c>
      <c r="D2303" s="41" t="s">
        <v>6571</v>
      </c>
      <c r="E2303" s="119" t="s">
        <v>6570</v>
      </c>
      <c r="F2303" s="118" t="s">
        <v>6831</v>
      </c>
      <c r="G2303" s="117">
        <v>0.64242004622829008</v>
      </c>
      <c r="H2303" s="117">
        <v>2.5664506927000001E-2</v>
      </c>
      <c r="I2303" s="117">
        <v>0.33761740559999998</v>
      </c>
      <c r="J2303" s="117">
        <v>5.3061137012900004E-3</v>
      </c>
      <c r="K2303" s="117">
        <v>0.27383202000000001</v>
      </c>
      <c r="L2303" s="116">
        <v>2.0588873684210527</v>
      </c>
      <c r="M2303" s="115">
        <v>50.258467000000003</v>
      </c>
      <c r="N2303" s="114">
        <v>5.5369285999999997E-2</v>
      </c>
      <c r="O2303" s="114">
        <v>5.0398783000000003E-2</v>
      </c>
      <c r="P2303" s="114">
        <v>1.9606948000000001E-3</v>
      </c>
      <c r="Q2303" s="114">
        <v>3.0098081000000001E-3</v>
      </c>
      <c r="R2303" s="113">
        <v>3.021509772181E-6</v>
      </c>
      <c r="S2303" s="112">
        <v>7.2510904029813125E-9</v>
      </c>
      <c r="T2303" s="112">
        <v>0.42154175324050003</v>
      </c>
      <c r="U2303" s="111">
        <v>1.9692293999999999E-4</v>
      </c>
      <c r="V2303" s="110"/>
      <c r="W2303" s="109"/>
      <c r="X2303" s="76" t="s">
        <v>6568</v>
      </c>
      <c r="Y2303" s="76"/>
      <c r="Z2303" s="76"/>
      <c r="AA2303" s="108"/>
    </row>
    <row r="2304" spans="1:27" ht="14.5" customHeight="1">
      <c r="A2304" s="41" t="s">
        <v>6830</v>
      </c>
      <c r="B2304" s="119" t="s">
        <v>6573</v>
      </c>
      <c r="C2304" s="120" t="s">
        <v>6829</v>
      </c>
      <c r="D2304" s="41" t="s">
        <v>6571</v>
      </c>
      <c r="E2304" s="119" t="s">
        <v>6570</v>
      </c>
      <c r="F2304" s="118" t="s">
        <v>6828</v>
      </c>
      <c r="G2304" s="117">
        <v>0.44052030314199997</v>
      </c>
      <c r="H2304" s="117">
        <v>1.702326337E-2</v>
      </c>
      <c r="I2304" s="117">
        <v>7.4856778999999998E-2</v>
      </c>
      <c r="J2304" s="117">
        <v>7.8059507720000003E-3</v>
      </c>
      <c r="K2304" s="117">
        <v>0.34083430999999997</v>
      </c>
      <c r="L2304" s="116">
        <v>2.5626639849624056</v>
      </c>
      <c r="M2304" s="115">
        <v>56.702376000000001</v>
      </c>
      <c r="N2304" s="114">
        <v>6.2398475000000002E-2</v>
      </c>
      <c r="O2304" s="114">
        <v>5.6768870999999999E-2</v>
      </c>
      <c r="P2304" s="114">
        <v>2.4457957E-3</v>
      </c>
      <c r="Q2304" s="114">
        <v>3.1838082999999999E-3</v>
      </c>
      <c r="R2304" s="113">
        <v>3.4034095956354006E-6</v>
      </c>
      <c r="S2304" s="112">
        <v>9.0451025367035892E-9</v>
      </c>
      <c r="T2304" s="112">
        <v>0.445911525659</v>
      </c>
      <c r="U2304" s="111">
        <v>1.6524146999999999E-4</v>
      </c>
      <c r="V2304" s="110"/>
      <c r="W2304" s="109"/>
      <c r="X2304" s="76" t="s">
        <v>6568</v>
      </c>
      <c r="Y2304" s="76"/>
      <c r="Z2304" s="76"/>
      <c r="AA2304" s="108"/>
    </row>
    <row r="2305" spans="1:27" ht="14.5" customHeight="1">
      <c r="A2305" s="41" t="s">
        <v>6827</v>
      </c>
      <c r="B2305" s="119" t="s">
        <v>6573</v>
      </c>
      <c r="C2305" s="120" t="s">
        <v>6826</v>
      </c>
      <c r="D2305" s="41" t="s">
        <v>6571</v>
      </c>
      <c r="E2305" s="119" t="s">
        <v>6570</v>
      </c>
      <c r="F2305" s="118" t="s">
        <v>6825</v>
      </c>
      <c r="G2305" s="117">
        <v>0.499487635752</v>
      </c>
      <c r="H2305" s="117">
        <v>2.3644444779999999E-2</v>
      </c>
      <c r="I2305" s="117">
        <v>6.7191240999999999E-2</v>
      </c>
      <c r="J2305" s="117">
        <v>1.6685239971999999E-2</v>
      </c>
      <c r="K2305" s="117">
        <v>0.39196671</v>
      </c>
      <c r="L2305" s="116">
        <v>2.9471181203007517</v>
      </c>
      <c r="M2305" s="115">
        <v>60.399233000000002</v>
      </c>
      <c r="N2305" s="114">
        <v>6.2653786000000003E-2</v>
      </c>
      <c r="O2305" s="114">
        <v>5.7061098999999997E-2</v>
      </c>
      <c r="P2305" s="114">
        <v>2.6366245999999999E-3</v>
      </c>
      <c r="Q2305" s="114">
        <v>2.9560614E-3</v>
      </c>
      <c r="R2305" s="113">
        <v>3.4209292318230005E-6</v>
      </c>
      <c r="S2305" s="112">
        <v>9.7508306394201603E-9</v>
      </c>
      <c r="T2305" s="112">
        <v>0.41401420636999997</v>
      </c>
      <c r="U2305" s="111">
        <v>2.8384843999999999E-4</v>
      </c>
      <c r="V2305" s="110"/>
      <c r="W2305" s="109"/>
      <c r="X2305" s="76" t="s">
        <v>6568</v>
      </c>
      <c r="Y2305" s="76"/>
      <c r="Z2305" s="76"/>
      <c r="AA2305" s="108"/>
    </row>
    <row r="2306" spans="1:27" ht="14.5" customHeight="1">
      <c r="A2306" s="41" t="s">
        <v>6824</v>
      </c>
      <c r="B2306" s="119" t="s">
        <v>6573</v>
      </c>
      <c r="C2306" s="120" t="s">
        <v>6823</v>
      </c>
      <c r="D2306" s="41" t="s">
        <v>6571</v>
      </c>
      <c r="E2306" s="119" t="s">
        <v>6570</v>
      </c>
      <c r="F2306" s="118" t="s">
        <v>6822</v>
      </c>
      <c r="G2306" s="117">
        <v>0.34287635988119997</v>
      </c>
      <c r="H2306" s="117">
        <v>1.6044264069999998E-2</v>
      </c>
      <c r="I2306" s="117">
        <v>3.6184660399999999E-2</v>
      </c>
      <c r="J2306" s="117">
        <v>5.5574054111999999E-3</v>
      </c>
      <c r="K2306" s="117">
        <v>0.28509002999999999</v>
      </c>
      <c r="L2306" s="116">
        <v>2.1435340601503756</v>
      </c>
      <c r="M2306" s="115">
        <v>40.923729999999999</v>
      </c>
      <c r="N2306" s="114">
        <v>4.4941987000000003E-2</v>
      </c>
      <c r="O2306" s="114">
        <v>4.1063124999999999E-2</v>
      </c>
      <c r="P2306" s="114">
        <v>1.8834590999999999E-3</v>
      </c>
      <c r="Q2306" s="114">
        <v>1.9954025E-3</v>
      </c>
      <c r="R2306" s="113">
        <v>2.4618180770141998E-6</v>
      </c>
      <c r="S2306" s="112">
        <v>6.9654551191263796E-9</v>
      </c>
      <c r="T2306" s="112">
        <v>0.27946813605099996</v>
      </c>
      <c r="U2306" s="111">
        <v>1.2457762E-4</v>
      </c>
      <c r="V2306" s="110"/>
      <c r="W2306" s="109"/>
      <c r="X2306" s="76" t="s">
        <v>6568</v>
      </c>
      <c r="Y2306" s="76"/>
      <c r="Z2306" s="76"/>
      <c r="AA2306" s="108"/>
    </row>
    <row r="2307" spans="1:27" ht="14.5" customHeight="1">
      <c r="A2307" s="41" t="s">
        <v>6821</v>
      </c>
      <c r="B2307" s="119" t="s">
        <v>6573</v>
      </c>
      <c r="C2307" s="120" t="s">
        <v>6820</v>
      </c>
      <c r="D2307" s="41" t="s">
        <v>6571</v>
      </c>
      <c r="E2307" s="119" t="s">
        <v>6570</v>
      </c>
      <c r="F2307" s="118" t="s">
        <v>6819</v>
      </c>
      <c r="G2307" s="117">
        <v>0.23337337643709999</v>
      </c>
      <c r="H2307" s="117">
        <v>4.6690368500000006E-3</v>
      </c>
      <c r="I2307" s="117">
        <v>3.3670485259999994E-2</v>
      </c>
      <c r="J2307" s="117">
        <v>7.2948432710000005E-4</v>
      </c>
      <c r="K2307" s="117">
        <v>0.19430437</v>
      </c>
      <c r="L2307" s="116">
        <v>1.4609351127819548</v>
      </c>
      <c r="M2307" s="115">
        <v>58.172595000000001</v>
      </c>
      <c r="N2307" s="114">
        <v>3.5479427000000001E-2</v>
      </c>
      <c r="O2307" s="114">
        <v>3.2041132999999999E-2</v>
      </c>
      <c r="P2307" s="114">
        <v>1.3125265E-3</v>
      </c>
      <c r="Q2307" s="114">
        <v>2.1257668000000001E-3</v>
      </c>
      <c r="R2307" s="113">
        <v>1.9209312747402999E-6</v>
      </c>
      <c r="S2307" s="112">
        <v>4.8540179508878592E-9</v>
      </c>
      <c r="T2307" s="112">
        <v>0.29772644555710004</v>
      </c>
      <c r="U2307" s="122">
        <v>9.2254064999999999E-5</v>
      </c>
      <c r="V2307" s="110"/>
      <c r="W2307" s="109"/>
      <c r="X2307" s="76" t="s">
        <v>6568</v>
      </c>
      <c r="Y2307" s="76"/>
      <c r="Z2307" s="76"/>
      <c r="AA2307" s="108"/>
    </row>
    <row r="2308" spans="1:27" ht="14.5" customHeight="1">
      <c r="A2308" s="41" t="s">
        <v>6818</v>
      </c>
      <c r="B2308" s="119" t="s">
        <v>6573</v>
      </c>
      <c r="C2308" s="120" t="s">
        <v>6817</v>
      </c>
      <c r="D2308" s="41" t="s">
        <v>6571</v>
      </c>
      <c r="E2308" s="119" t="s">
        <v>6570</v>
      </c>
      <c r="F2308" s="118" t="s">
        <v>6816</v>
      </c>
      <c r="G2308" s="117">
        <v>0.66392924278499998</v>
      </c>
      <c r="H2308" s="117">
        <v>2.7110771519999997E-2</v>
      </c>
      <c r="I2308" s="117">
        <v>9.2199220999999998E-2</v>
      </c>
      <c r="J2308" s="117">
        <v>1.0241380265000001E-2</v>
      </c>
      <c r="K2308" s="117">
        <v>0.53437787000000003</v>
      </c>
      <c r="L2308" s="116">
        <v>4.0178787218045109</v>
      </c>
      <c r="M2308" s="115">
        <v>85.609376999999995</v>
      </c>
      <c r="N2308" s="114">
        <v>9.2992616E-2</v>
      </c>
      <c r="O2308" s="114">
        <v>8.4290169999999998E-2</v>
      </c>
      <c r="P2308" s="114">
        <v>3.6536095000000001E-3</v>
      </c>
      <c r="Q2308" s="114">
        <v>5.0488368000000004E-3</v>
      </c>
      <c r="R2308" s="113">
        <v>5.053367571054E-6</v>
      </c>
      <c r="S2308" s="112">
        <v>1.3511869959944319E-8</v>
      </c>
      <c r="T2308" s="112">
        <v>0.70712000176400003</v>
      </c>
      <c r="U2308" s="111">
        <v>2.5794378999999999E-4</v>
      </c>
      <c r="V2308" s="110"/>
      <c r="W2308" s="109"/>
      <c r="X2308" s="76" t="s">
        <v>6568</v>
      </c>
      <c r="Y2308" s="76"/>
      <c r="Z2308" s="76"/>
      <c r="AA2308" s="108"/>
    </row>
    <row r="2309" spans="1:27" ht="14.5" customHeight="1">
      <c r="A2309" s="41" t="s">
        <v>6815</v>
      </c>
      <c r="B2309" s="119" t="s">
        <v>6573</v>
      </c>
      <c r="C2309" s="120" t="s">
        <v>6814</v>
      </c>
      <c r="D2309" s="41" t="s">
        <v>6571</v>
      </c>
      <c r="E2309" s="119" t="s">
        <v>6570</v>
      </c>
      <c r="F2309" s="118" t="s">
        <v>6813</v>
      </c>
      <c r="G2309" s="117">
        <v>0.57515815566369999</v>
      </c>
      <c r="H2309" s="117">
        <v>1.9251873060000001E-2</v>
      </c>
      <c r="I2309" s="117">
        <v>3.3751232999999999E-2</v>
      </c>
      <c r="J2309" s="117">
        <v>0.27707025960370002</v>
      </c>
      <c r="K2309" s="117">
        <v>0.24508479</v>
      </c>
      <c r="L2309" s="116">
        <v>1.8427427819548872</v>
      </c>
      <c r="M2309" s="115">
        <v>55.480226000000002</v>
      </c>
      <c r="N2309" s="114">
        <v>4.1430938E-2</v>
      </c>
      <c r="O2309" s="114">
        <v>3.6700253000000002E-2</v>
      </c>
      <c r="P2309" s="114">
        <v>1.6819873999999999E-3</v>
      </c>
      <c r="Q2309" s="114">
        <v>3.0486977000000002E-3</v>
      </c>
      <c r="R2309" s="113">
        <v>2.2002549944989997E-6</v>
      </c>
      <c r="S2309" s="112">
        <v>6.2203674784117467E-9</v>
      </c>
      <c r="T2309" s="112">
        <v>0.42698847451100003</v>
      </c>
      <c r="U2309" s="111">
        <v>1.3336226000000001E-4</v>
      </c>
      <c r="V2309" s="110"/>
      <c r="W2309" s="109"/>
      <c r="X2309" s="76" t="s">
        <v>6568</v>
      </c>
      <c r="Y2309" s="76"/>
      <c r="Z2309" s="76"/>
      <c r="AA2309" s="108"/>
    </row>
    <row r="2310" spans="1:27" ht="14.5" customHeight="1" thickBot="1">
      <c r="A2310" s="41" t="s">
        <v>6812</v>
      </c>
      <c r="B2310" s="119" t="s">
        <v>6573</v>
      </c>
      <c r="C2310" s="120" t="s">
        <v>6811</v>
      </c>
      <c r="D2310" s="41" t="s">
        <v>6571</v>
      </c>
      <c r="E2310" s="119" t="s">
        <v>6570</v>
      </c>
      <c r="F2310" s="118" t="s">
        <v>6810</v>
      </c>
      <c r="G2310" s="117">
        <v>0.27351719738070002</v>
      </c>
      <c r="H2310" s="117">
        <v>5.7780757069999999E-3</v>
      </c>
      <c r="I2310" s="117">
        <v>2.8214225840000003E-2</v>
      </c>
      <c r="J2310" s="117">
        <v>9.6769583369999996E-4</v>
      </c>
      <c r="K2310" s="117">
        <v>0.2385572</v>
      </c>
      <c r="L2310" s="116">
        <v>1.7936631578947366</v>
      </c>
      <c r="M2310" s="115">
        <v>46.746448999999998</v>
      </c>
      <c r="N2310" s="114">
        <v>3.8570506999999997E-2</v>
      </c>
      <c r="O2310" s="114">
        <v>3.5456567000000001E-2</v>
      </c>
      <c r="P2310" s="114">
        <v>1.5398121E-3</v>
      </c>
      <c r="Q2310" s="114">
        <v>1.5741278999999999E-3</v>
      </c>
      <c r="R2310" s="113">
        <v>2.1256934797930003E-6</v>
      </c>
      <c r="S2310" s="112">
        <v>5.6945713126599493E-9</v>
      </c>
      <c r="T2310" s="112">
        <v>0.22046608602249998</v>
      </c>
      <c r="U2310" s="122">
        <v>9.1242166000000006E-5</v>
      </c>
      <c r="V2310" s="110"/>
      <c r="W2310" s="109"/>
      <c r="X2310" s="76" t="s">
        <v>6568</v>
      </c>
      <c r="Y2310" s="76"/>
      <c r="Z2310" s="76"/>
      <c r="AA2310" s="108"/>
    </row>
    <row r="2311" spans="1:27" ht="14.5" customHeight="1">
      <c r="A2311" s="41" t="s">
        <v>6809</v>
      </c>
      <c r="B2311" s="119" t="s">
        <v>6573</v>
      </c>
      <c r="C2311" s="120" t="s">
        <v>6808</v>
      </c>
      <c r="D2311" s="41" t="s">
        <v>6571</v>
      </c>
      <c r="E2311" s="119" t="s">
        <v>6570</v>
      </c>
      <c r="F2311" s="118" t="s">
        <v>6807</v>
      </c>
      <c r="G2311" s="117">
        <v>0.49501221250000005</v>
      </c>
      <c r="H2311" s="117">
        <v>3.4681811399999998E-2</v>
      </c>
      <c r="I2311" s="117">
        <v>0.13416455499999999</v>
      </c>
      <c r="J2311" s="117">
        <v>3.6821466099999998E-2</v>
      </c>
      <c r="K2311" s="117">
        <v>0.28934438000000001</v>
      </c>
      <c r="L2311" s="116">
        <v>2.1755216541353382</v>
      </c>
      <c r="M2311" s="115">
        <v>40.156866000000001</v>
      </c>
      <c r="N2311" s="114">
        <v>5.3309322999999999E-2</v>
      </c>
      <c r="O2311" s="114">
        <v>4.9033592000000001E-2</v>
      </c>
      <c r="P2311" s="114">
        <v>1.9576246E-3</v>
      </c>
      <c r="Q2311" s="114">
        <v>2.3181060999999999E-3</v>
      </c>
      <c r="R2311" s="113">
        <v>2.9396637966861E-6</v>
      </c>
      <c r="S2311" s="112">
        <v>7.2397357909509758E-9</v>
      </c>
      <c r="T2311" s="112">
        <v>0.32466471536999997</v>
      </c>
      <c r="U2311" s="111">
        <v>1.6563972999999999E-4</v>
      </c>
      <c r="V2311" s="110"/>
      <c r="W2311" s="109"/>
      <c r="X2311" s="76" t="s">
        <v>6568</v>
      </c>
      <c r="Y2311" s="129" t="s">
        <v>6806</v>
      </c>
      <c r="Z2311" s="128"/>
      <c r="AA2311" s="127"/>
    </row>
    <row r="2312" spans="1:27" ht="14.5" customHeight="1">
      <c r="A2312" s="41" t="s">
        <v>6805</v>
      </c>
      <c r="B2312" s="119" t="s">
        <v>6573</v>
      </c>
      <c r="C2312" s="120" t="s">
        <v>6804</v>
      </c>
      <c r="D2312" s="41" t="s">
        <v>6571</v>
      </c>
      <c r="E2312" s="119" t="s">
        <v>6570</v>
      </c>
      <c r="F2312" s="118" t="s">
        <v>6803</v>
      </c>
      <c r="G2312" s="117">
        <v>0.75321606210300007</v>
      </c>
      <c r="H2312" s="117">
        <v>3.149880838E-2</v>
      </c>
      <c r="I2312" s="117">
        <v>6.8576791200000001E-2</v>
      </c>
      <c r="J2312" s="117">
        <v>3.2882162523000004E-2</v>
      </c>
      <c r="K2312" s="117">
        <v>0.62025830000000004</v>
      </c>
      <c r="L2312" s="116">
        <v>4.6635962406015041</v>
      </c>
      <c r="M2312" s="115">
        <v>101.56823</v>
      </c>
      <c r="N2312" s="114">
        <v>9.9128526999999994E-2</v>
      </c>
      <c r="O2312" s="114">
        <v>8.9789654999999996E-2</v>
      </c>
      <c r="P2312" s="114">
        <v>4.0609864999999997E-3</v>
      </c>
      <c r="Q2312" s="114">
        <v>5.2778853999999997E-3</v>
      </c>
      <c r="R2312" s="113">
        <v>5.3830728139589994E-6</v>
      </c>
      <c r="S2312" s="112">
        <v>1.5018440997785367E-8</v>
      </c>
      <c r="T2312" s="112">
        <v>0.73919963306000003</v>
      </c>
      <c r="U2312" s="111">
        <v>2.8075780999999998E-4</v>
      </c>
      <c r="V2312" s="110"/>
      <c r="W2312" s="109"/>
      <c r="X2312" s="76" t="s">
        <v>6568</v>
      </c>
      <c r="Y2312" s="126" t="s">
        <v>6802</v>
      </c>
      <c r="Z2312" s="76"/>
      <c r="AA2312" s="108"/>
    </row>
    <row r="2313" spans="1:27" ht="14.5" customHeight="1">
      <c r="A2313" s="41" t="s">
        <v>6801</v>
      </c>
      <c r="B2313" s="119" t="s">
        <v>6573</v>
      </c>
      <c r="C2313" s="120" t="s">
        <v>6800</v>
      </c>
      <c r="D2313" s="41" t="s">
        <v>6571</v>
      </c>
      <c r="E2313" s="119" t="s">
        <v>6570</v>
      </c>
      <c r="F2313" s="118" t="s">
        <v>6799</v>
      </c>
      <c r="G2313" s="117">
        <v>2.3682298635322798</v>
      </c>
      <c r="H2313" s="117">
        <v>7.0807935599999997E-2</v>
      </c>
      <c r="I2313" s="117">
        <v>0.62340500099999996</v>
      </c>
      <c r="J2313" s="117">
        <v>2.68112693228E-3</v>
      </c>
      <c r="K2313" s="117">
        <v>1.6713358</v>
      </c>
      <c r="L2313" s="116">
        <v>12.566434586466166</v>
      </c>
      <c r="M2313" s="115">
        <v>349.90726999999998</v>
      </c>
      <c r="N2313" s="114">
        <v>0.35883605000000002</v>
      </c>
      <c r="O2313" s="114">
        <v>0.32322345000000002</v>
      </c>
      <c r="P2313" s="114">
        <v>1.243558E-2</v>
      </c>
      <c r="Q2313" s="114">
        <v>2.3177013E-2</v>
      </c>
      <c r="R2313" s="113">
        <v>1.9377904632649298E-5</v>
      </c>
      <c r="S2313" s="112">
        <v>4.5989570501629897E-8</v>
      </c>
      <c r="T2313" s="112">
        <v>3.2460802349839</v>
      </c>
      <c r="U2313" s="111">
        <v>9.8663511000000002E-4</v>
      </c>
      <c r="V2313" s="110"/>
      <c r="W2313" s="109"/>
      <c r="X2313" s="76" t="s">
        <v>6568</v>
      </c>
      <c r="Y2313" s="126" t="s">
        <v>6798</v>
      </c>
      <c r="Z2313" s="76"/>
      <c r="AA2313" s="108"/>
    </row>
    <row r="2314" spans="1:27" ht="14.5" customHeight="1">
      <c r="A2314" s="41" t="s">
        <v>6797</v>
      </c>
      <c r="B2314" s="119" t="s">
        <v>6573</v>
      </c>
      <c r="C2314" s="120" t="s">
        <v>6796</v>
      </c>
      <c r="D2314" s="41" t="s">
        <v>6571</v>
      </c>
      <c r="E2314" s="119" t="s">
        <v>6570</v>
      </c>
      <c r="F2314" s="118" t="s">
        <v>6795</v>
      </c>
      <c r="G2314" s="117">
        <v>8.5118684171235998E-2</v>
      </c>
      <c r="H2314" s="117">
        <v>1.6938801253600001E-4</v>
      </c>
      <c r="I2314" s="117">
        <v>2.6984870766000001E-3</v>
      </c>
      <c r="J2314" s="117">
        <v>5.7969706082099996E-2</v>
      </c>
      <c r="K2314" s="117">
        <v>2.4281102999999998E-2</v>
      </c>
      <c r="L2314" s="116">
        <v>0.1825646842105263</v>
      </c>
      <c r="M2314" s="115">
        <v>6.6650793999999998</v>
      </c>
      <c r="N2314" s="114">
        <v>3.9419258E-3</v>
      </c>
      <c r="O2314" s="114">
        <v>3.5916355999999999E-3</v>
      </c>
      <c r="P2314" s="114">
        <v>1.5366174E-4</v>
      </c>
      <c r="Q2314" s="114">
        <v>1.9662847999999999E-4</v>
      </c>
      <c r="R2314" s="113">
        <v>2.1532587251317413E-7</v>
      </c>
      <c r="S2314" s="112">
        <v>5.6827565318278553E-10</v>
      </c>
      <c r="T2314" s="112">
        <v>2.7539002825838002E-2</v>
      </c>
      <c r="U2314" s="122">
        <v>9.4722776000000008E-6</v>
      </c>
      <c r="V2314" s="110"/>
      <c r="W2314" s="109"/>
      <c r="X2314" s="76" t="s">
        <v>6568</v>
      </c>
      <c r="Y2314" s="126" t="s">
        <v>6794</v>
      </c>
      <c r="Z2314" s="76"/>
      <c r="AA2314" s="108"/>
    </row>
    <row r="2315" spans="1:27" ht="14.5" customHeight="1" thickBot="1">
      <c r="A2315" s="41" t="s">
        <v>6793</v>
      </c>
      <c r="B2315" s="119" t="s">
        <v>6573</v>
      </c>
      <c r="C2315" s="120" t="s">
        <v>6792</v>
      </c>
      <c r="D2315" s="41" t="s">
        <v>6571</v>
      </c>
      <c r="E2315" s="119" t="s">
        <v>6570</v>
      </c>
      <c r="F2315" s="118" t="s">
        <v>6791</v>
      </c>
      <c r="G2315" s="117">
        <v>0.11320760658784719</v>
      </c>
      <c r="H2315" s="117">
        <v>1.0523051565999999E-2</v>
      </c>
      <c r="I2315" s="117">
        <v>2.0239302793999998E-2</v>
      </c>
      <c r="J2315" s="117">
        <v>4.387691227847196E-3</v>
      </c>
      <c r="K2315" s="117">
        <v>7.8057560999999998E-2</v>
      </c>
      <c r="L2315" s="116">
        <v>0.58689895488721799</v>
      </c>
      <c r="M2315" s="115">
        <v>4.9668368000000003</v>
      </c>
      <c r="N2315" s="114">
        <v>1.5533402999999999E-2</v>
      </c>
      <c r="O2315" s="114">
        <v>1.4857092000000001E-2</v>
      </c>
      <c r="P2315" s="114">
        <v>5.6223400999999996E-4</v>
      </c>
      <c r="Q2315" s="114">
        <v>1.1407667E-4</v>
      </c>
      <c r="R2315" s="113">
        <v>8.9071294304588626E-7</v>
      </c>
      <c r="S2315" s="112">
        <v>2.0792677586708588E-9</v>
      </c>
      <c r="T2315" s="112">
        <v>1.5977124608799999E-2</v>
      </c>
      <c r="U2315" s="122">
        <v>3.9551931999999997E-5</v>
      </c>
      <c r="V2315" s="110"/>
      <c r="W2315" s="109"/>
      <c r="X2315" s="76" t="s">
        <v>6568</v>
      </c>
      <c r="Y2315" s="125" t="s">
        <v>6790</v>
      </c>
      <c r="Z2315" s="124"/>
      <c r="AA2315" s="123"/>
    </row>
    <row r="2316" spans="1:27" ht="14.5" customHeight="1">
      <c r="A2316" s="41" t="s">
        <v>6789</v>
      </c>
      <c r="B2316" s="119" t="s">
        <v>6573</v>
      </c>
      <c r="C2316" s="120" t="s">
        <v>6788</v>
      </c>
      <c r="D2316" s="41" t="s">
        <v>6571</v>
      </c>
      <c r="E2316" s="119" t="s">
        <v>6570</v>
      </c>
      <c r="F2316" s="118" t="s">
        <v>6787</v>
      </c>
      <c r="G2316" s="117">
        <v>1.815214001959</v>
      </c>
      <c r="H2316" s="117">
        <v>0.15460020903999999</v>
      </c>
      <c r="I2316" s="117">
        <v>0.32475634591899999</v>
      </c>
      <c r="J2316" s="117">
        <v>0.15440774699999998</v>
      </c>
      <c r="K2316" s="117">
        <v>1.1814496999999999</v>
      </c>
      <c r="L2316" s="116">
        <v>8.8830804511278192</v>
      </c>
      <c r="M2316" s="115">
        <v>54.948937999999998</v>
      </c>
      <c r="N2316" s="114">
        <v>0.23032211</v>
      </c>
      <c r="O2316" s="114">
        <v>0.22048988</v>
      </c>
      <c r="P2316" s="114">
        <v>8.8877117999999998E-3</v>
      </c>
      <c r="Q2316" s="114">
        <v>9.4451405000000005E-4</v>
      </c>
      <c r="R2316" s="113">
        <v>1.3218817899999999E-5</v>
      </c>
      <c r="S2316" s="112">
        <v>3.286875646743E-8</v>
      </c>
      <c r="T2316" s="112">
        <v>0.13228487989999999</v>
      </c>
      <c r="U2316" s="111">
        <v>1.3685100000000001E-3</v>
      </c>
      <c r="V2316" s="110"/>
      <c r="W2316" s="109"/>
      <c r="X2316" s="76" t="s">
        <v>6568</v>
      </c>
      <c r="Y2316" s="76"/>
      <c r="Z2316" s="76"/>
      <c r="AA2316" s="108"/>
    </row>
    <row r="2317" spans="1:27" ht="14.5" customHeight="1">
      <c r="A2317" s="41" t="s">
        <v>6786</v>
      </c>
      <c r="B2317" s="119" t="s">
        <v>6573</v>
      </c>
      <c r="C2317" s="120" t="s">
        <v>6785</v>
      </c>
      <c r="D2317" s="41" t="s">
        <v>6571</v>
      </c>
      <c r="E2317" s="119" t="s">
        <v>6570</v>
      </c>
      <c r="F2317" s="118" t="s">
        <v>6784</v>
      </c>
      <c r="G2317" s="117">
        <v>0.33080206043044003</v>
      </c>
      <c r="H2317" s="117">
        <v>1.2854654000000002E-2</v>
      </c>
      <c r="I2317" s="117">
        <v>2.1412525699999997E-2</v>
      </c>
      <c r="J2317" s="117">
        <v>3.4589807304400001E-3</v>
      </c>
      <c r="K2317" s="117">
        <v>0.2930759</v>
      </c>
      <c r="L2317" s="116">
        <v>2.2035781954887215</v>
      </c>
      <c r="M2317" s="115">
        <v>31.04571</v>
      </c>
      <c r="N2317" s="114">
        <v>4.2828035E-2</v>
      </c>
      <c r="O2317" s="114">
        <v>3.9450264999999998E-2</v>
      </c>
      <c r="P2317" s="114">
        <v>1.8410976000000001E-3</v>
      </c>
      <c r="Q2317" s="114">
        <v>1.5366721E-3</v>
      </c>
      <c r="R2317" s="113">
        <v>2.3651237784400994E-6</v>
      </c>
      <c r="S2317" s="112">
        <v>6.8087929511670784E-9</v>
      </c>
      <c r="T2317" s="112">
        <v>0.21522018197500001</v>
      </c>
      <c r="U2317" s="111">
        <v>1.084755E-4</v>
      </c>
      <c r="V2317" s="110"/>
      <c r="W2317" s="109"/>
      <c r="X2317" s="76" t="s">
        <v>6568</v>
      </c>
      <c r="Y2317" s="76"/>
      <c r="Z2317" s="76"/>
      <c r="AA2317" s="108"/>
    </row>
    <row r="2318" spans="1:27" ht="14.5" customHeight="1">
      <c r="A2318" s="41" t="s">
        <v>6783</v>
      </c>
      <c r="B2318" s="119" t="s">
        <v>6573</v>
      </c>
      <c r="C2318" s="120" t="s">
        <v>6782</v>
      </c>
      <c r="D2318" s="41" t="s">
        <v>6571</v>
      </c>
      <c r="E2318" s="119" t="s">
        <v>6570</v>
      </c>
      <c r="F2318" s="118" t="s">
        <v>6781</v>
      </c>
      <c r="G2318" s="117">
        <v>0.2539007999897</v>
      </c>
      <c r="H2318" s="117">
        <v>5.5541333470000001E-3</v>
      </c>
      <c r="I2318" s="117">
        <v>2.3436625799999999E-2</v>
      </c>
      <c r="J2318" s="117">
        <v>1.4328108427000001E-3</v>
      </c>
      <c r="K2318" s="117">
        <v>0.22347723</v>
      </c>
      <c r="L2318" s="116">
        <v>1.6802799248120299</v>
      </c>
      <c r="M2318" s="115">
        <v>26.733183</v>
      </c>
      <c r="N2318" s="114">
        <v>3.3633956E-2</v>
      </c>
      <c r="O2318" s="114">
        <v>3.1435075999999999E-2</v>
      </c>
      <c r="P2318" s="114">
        <v>1.4308609E-3</v>
      </c>
      <c r="Q2318" s="114">
        <v>7.6801962999999997E-4</v>
      </c>
      <c r="R2318" s="113">
        <v>1.8845968206052E-6</v>
      </c>
      <c r="S2318" s="112">
        <v>5.2916455427012013E-9</v>
      </c>
      <c r="T2318" s="112">
        <v>0.10756577786259999</v>
      </c>
      <c r="U2318" s="122">
        <v>8.3608396000000006E-5</v>
      </c>
      <c r="V2318" s="110"/>
      <c r="W2318" s="109"/>
      <c r="X2318" s="76" t="s">
        <v>6568</v>
      </c>
      <c r="Y2318" s="76"/>
      <c r="Z2318" s="76"/>
      <c r="AA2318" s="108"/>
    </row>
    <row r="2319" spans="1:27" ht="14.5" customHeight="1">
      <c r="A2319" s="41" t="s">
        <v>6780</v>
      </c>
      <c r="B2319" s="119" t="s">
        <v>6573</v>
      </c>
      <c r="C2319" s="120" t="s">
        <v>6779</v>
      </c>
      <c r="D2319" s="41" t="s">
        <v>6571</v>
      </c>
      <c r="E2319" s="119" t="s">
        <v>6570</v>
      </c>
      <c r="F2319" s="118" t="s">
        <v>6778</v>
      </c>
      <c r="G2319" s="117">
        <v>30.372398188904118</v>
      </c>
      <c r="H2319" s="117">
        <v>0.1111671936905</v>
      </c>
      <c r="I2319" s="117">
        <v>12.0953465699265</v>
      </c>
      <c r="J2319" s="117">
        <v>13.53143182528712</v>
      </c>
      <c r="K2319" s="117">
        <v>4.6344526000000004</v>
      </c>
      <c r="L2319" s="116">
        <v>34.845508270676696</v>
      </c>
      <c r="M2319" s="115">
        <v>1.2540396</v>
      </c>
      <c r="N2319" s="114">
        <v>4.2845918000000003</v>
      </c>
      <c r="O2319" s="114">
        <v>4.1835294000000003</v>
      </c>
      <c r="P2319" s="114">
        <v>9.6210720999999999E-2</v>
      </c>
      <c r="Q2319" s="114">
        <v>4.8516797999999996E-3</v>
      </c>
      <c r="R2319" s="113">
        <v>2.5081111142352029E-4</v>
      </c>
      <c r="S2319" s="112">
        <v>3.5580887802051187E-7</v>
      </c>
      <c r="T2319" s="112">
        <v>0.67950697299999996</v>
      </c>
      <c r="U2319" s="111">
        <v>4.4629142000000002E-3</v>
      </c>
      <c r="V2319" s="110"/>
      <c r="W2319" s="109"/>
      <c r="X2319" s="76" t="s">
        <v>6568</v>
      </c>
      <c r="Y2319" s="76"/>
      <c r="Z2319" s="76"/>
      <c r="AA2319" s="108"/>
    </row>
    <row r="2320" spans="1:27" ht="14.5" customHeight="1">
      <c r="A2320" s="41" t="s">
        <v>6777</v>
      </c>
      <c r="B2320" s="119" t="s">
        <v>6573</v>
      </c>
      <c r="C2320" s="120" t="s">
        <v>6776</v>
      </c>
      <c r="D2320" s="41" t="s">
        <v>6571</v>
      </c>
      <c r="E2320" s="119" t="s">
        <v>6570</v>
      </c>
      <c r="F2320" s="118" t="s">
        <v>6775</v>
      </c>
      <c r="G2320" s="117">
        <v>0.51856666836800003</v>
      </c>
      <c r="H2320" s="117">
        <v>2.023249622E-2</v>
      </c>
      <c r="I2320" s="117">
        <v>3.3195323700000001E-2</v>
      </c>
      <c r="J2320" s="117">
        <v>5.7887784479999996E-3</v>
      </c>
      <c r="K2320" s="117">
        <v>0.45935007</v>
      </c>
      <c r="L2320" s="116">
        <v>3.4537599248120299</v>
      </c>
      <c r="M2320" s="115">
        <v>48.755212</v>
      </c>
      <c r="N2320" s="114">
        <v>6.7043842000000006E-2</v>
      </c>
      <c r="O2320" s="114">
        <v>6.1746292000000001E-2</v>
      </c>
      <c r="P2320" s="114">
        <v>2.8845739E-3</v>
      </c>
      <c r="Q2320" s="114">
        <v>2.4129762999999999E-3</v>
      </c>
      <c r="R2320" s="113">
        <v>3.7018160119369997E-6</v>
      </c>
      <c r="S2320" s="112">
        <v>1.06678029825701E-8</v>
      </c>
      <c r="T2320" s="112">
        <v>0.337951856813</v>
      </c>
      <c r="U2320" s="111">
        <v>1.9621537999999999E-4</v>
      </c>
      <c r="V2320" s="110"/>
      <c r="W2320" s="109"/>
      <c r="X2320" s="76" t="s">
        <v>6568</v>
      </c>
      <c r="Y2320" s="76"/>
      <c r="Z2320" s="76"/>
      <c r="AA2320" s="108"/>
    </row>
    <row r="2321" spans="1:27" ht="14.5" customHeight="1">
      <c r="A2321" s="41" t="s">
        <v>6774</v>
      </c>
      <c r="B2321" s="119" t="s">
        <v>6573</v>
      </c>
      <c r="C2321" s="120" t="s">
        <v>6773</v>
      </c>
      <c r="D2321" s="41" t="s">
        <v>6571</v>
      </c>
      <c r="E2321" s="119" t="s">
        <v>6570</v>
      </c>
      <c r="F2321" s="118" t="s">
        <v>6772</v>
      </c>
      <c r="G2321" s="117">
        <v>10.109542996956053</v>
      </c>
      <c r="H2321" s="117">
        <v>0.743209813</v>
      </c>
      <c r="I2321" s="117">
        <v>0.8829321576000001</v>
      </c>
      <c r="J2321" s="117">
        <v>7.6895082763560545</v>
      </c>
      <c r="K2321" s="117">
        <v>0.79389275000000004</v>
      </c>
      <c r="L2321" s="116">
        <v>5.9691184210526318</v>
      </c>
      <c r="M2321" s="115">
        <v>98.253896999999995</v>
      </c>
      <c r="N2321" s="114">
        <v>0.39647919999999998</v>
      </c>
      <c r="O2321" s="114">
        <v>0.38165753000000002</v>
      </c>
      <c r="P2321" s="114">
        <v>9.8893450000000008E-3</v>
      </c>
      <c r="Q2321" s="114">
        <v>4.9323307999999998E-3</v>
      </c>
      <c r="R2321" s="113">
        <v>2.2881146811808048E-5</v>
      </c>
      <c r="S2321" s="112">
        <v>3.6573021560122463E-8</v>
      </c>
      <c r="T2321" s="112">
        <v>0.69080262999999997</v>
      </c>
      <c r="U2321" s="111">
        <v>1.0326147999999999E-3</v>
      </c>
      <c r="V2321" s="110"/>
      <c r="W2321" s="109"/>
      <c r="X2321" s="76" t="s">
        <v>6568</v>
      </c>
      <c r="Y2321" s="76"/>
      <c r="Z2321" s="76"/>
      <c r="AA2321" s="108"/>
    </row>
    <row r="2322" spans="1:27" ht="14.5" customHeight="1">
      <c r="A2322" s="41" t="s">
        <v>6771</v>
      </c>
      <c r="B2322" s="119" t="s">
        <v>6573</v>
      </c>
      <c r="C2322" s="120" t="s">
        <v>6770</v>
      </c>
      <c r="D2322" s="41" t="s">
        <v>6571</v>
      </c>
      <c r="E2322" s="119" t="s">
        <v>6570</v>
      </c>
      <c r="F2322" s="118" t="s">
        <v>6769</v>
      </c>
      <c r="G2322" s="117">
        <v>0.9797973932220001</v>
      </c>
      <c r="H2322" s="117">
        <v>4.2988007200000004E-2</v>
      </c>
      <c r="I2322" s="117">
        <v>0.11480458900000001</v>
      </c>
      <c r="J2322" s="117">
        <v>4.8118987022000001E-2</v>
      </c>
      <c r="K2322" s="117">
        <v>0.77388581000000001</v>
      </c>
      <c r="L2322" s="116">
        <v>5.8186903007518795</v>
      </c>
      <c r="M2322" s="115">
        <v>122.32922000000001</v>
      </c>
      <c r="N2322" s="114">
        <v>0.12668913000000001</v>
      </c>
      <c r="O2322" s="114">
        <v>0.11541877</v>
      </c>
      <c r="P2322" s="114">
        <v>5.1904917E-3</v>
      </c>
      <c r="Q2322" s="114">
        <v>6.0798730000000004E-3</v>
      </c>
      <c r="R2322" s="113">
        <v>6.9195902874210006E-6</v>
      </c>
      <c r="S2322" s="112">
        <v>1.919560551295801E-8</v>
      </c>
      <c r="T2322" s="112">
        <v>0.85152282443999994</v>
      </c>
      <c r="U2322" s="111">
        <v>3.5422151000000002E-4</v>
      </c>
      <c r="V2322" s="110"/>
      <c r="W2322" s="109"/>
      <c r="X2322" s="76" t="s">
        <v>6568</v>
      </c>
      <c r="Y2322" s="76"/>
      <c r="Z2322" s="76"/>
      <c r="AA2322" s="108"/>
    </row>
    <row r="2323" spans="1:27" ht="14.5" customHeight="1">
      <c r="A2323" s="41" t="s">
        <v>6768</v>
      </c>
      <c r="B2323" s="119" t="s">
        <v>6573</v>
      </c>
      <c r="C2323" s="120" t="s">
        <v>6767</v>
      </c>
      <c r="D2323" s="41" t="s">
        <v>6571</v>
      </c>
      <c r="E2323" s="119" t="s">
        <v>6570</v>
      </c>
      <c r="F2323" s="118" t="s">
        <v>6766</v>
      </c>
      <c r="G2323" s="117">
        <v>8.4895684318997092E-2</v>
      </c>
      <c r="H2323" s="117">
        <v>2.6251893045E-5</v>
      </c>
      <c r="I2323" s="117">
        <v>6.101639308E-5</v>
      </c>
      <c r="J2323" s="117">
        <v>1.103890328721E-4</v>
      </c>
      <c r="K2323" s="117">
        <v>8.4698026999999995E-2</v>
      </c>
      <c r="L2323" s="116">
        <v>0.63682727067669165</v>
      </c>
      <c r="M2323" s="115">
        <v>8.3245895E-2</v>
      </c>
      <c r="N2323" s="114">
        <v>1.0357564E-2</v>
      </c>
      <c r="O2323" s="114">
        <v>9.8731779999999998E-3</v>
      </c>
      <c r="P2323" s="114">
        <v>4.8257836000000003E-4</v>
      </c>
      <c r="Q2323" s="121">
        <v>1.8079475E-6</v>
      </c>
      <c r="R2323" s="113">
        <v>5.9191715068403602E-7</v>
      </c>
      <c r="S2323" s="112">
        <v>1.7846832574604671E-9</v>
      </c>
      <c r="T2323" s="112">
        <v>2.5321393715299997E-4</v>
      </c>
      <c r="U2323" s="122">
        <v>1.7873293000000001E-5</v>
      </c>
      <c r="V2323" s="110"/>
      <c r="W2323" s="109"/>
      <c r="X2323" s="76" t="s">
        <v>6568</v>
      </c>
      <c r="Y2323" s="76"/>
      <c r="Z2323" s="76"/>
      <c r="AA2323" s="108"/>
    </row>
    <row r="2324" spans="1:27" ht="14.5" customHeight="1">
      <c r="A2324" s="41" t="s">
        <v>6765</v>
      </c>
      <c r="B2324" s="119" t="s">
        <v>6573</v>
      </c>
      <c r="C2324" s="120" t="s">
        <v>6764</v>
      </c>
      <c r="D2324" s="41" t="s">
        <v>6571</v>
      </c>
      <c r="E2324" s="119" t="s">
        <v>6570</v>
      </c>
      <c r="F2324" s="118" t="s">
        <v>6763</v>
      </c>
      <c r="G2324" s="117">
        <v>0.1121593255767</v>
      </c>
      <c r="H2324" s="117">
        <v>3.982759927E-2</v>
      </c>
      <c r="I2324" s="117">
        <v>3.5544307599999999E-3</v>
      </c>
      <c r="J2324" s="117">
        <v>6.4344225466999999E-3</v>
      </c>
      <c r="K2324" s="117">
        <v>6.2342873E-2</v>
      </c>
      <c r="L2324" s="116">
        <v>0.46874340601503756</v>
      </c>
      <c r="M2324" s="115">
        <v>7.1936599000000001</v>
      </c>
      <c r="N2324" s="114">
        <v>8.9460371999999996E-3</v>
      </c>
      <c r="O2324" s="114">
        <v>8.1121205999999998E-3</v>
      </c>
      <c r="P2324" s="114">
        <v>3.9411325E-4</v>
      </c>
      <c r="Q2324" s="114">
        <v>4.3980339000000002E-4</v>
      </c>
      <c r="R2324" s="113">
        <v>4.8633816186650004E-7</v>
      </c>
      <c r="S2324" s="112">
        <v>1.4575194502799497E-9</v>
      </c>
      <c r="T2324" s="112">
        <v>6.1597114000000001E-2</v>
      </c>
      <c r="U2324" s="111">
        <v>1.6910467999999999E-4</v>
      </c>
      <c r="V2324" s="110"/>
      <c r="W2324" s="109"/>
      <c r="X2324" s="76" t="s">
        <v>6568</v>
      </c>
      <c r="Y2324" s="76"/>
      <c r="Z2324" s="76"/>
      <c r="AA2324" s="108"/>
    </row>
    <row r="2325" spans="1:27" ht="14.5" customHeight="1">
      <c r="A2325" s="41" t="s">
        <v>6762</v>
      </c>
      <c r="B2325" s="119" t="s">
        <v>6573</v>
      </c>
      <c r="C2325" s="120" t="s">
        <v>6761</v>
      </c>
      <c r="D2325" s="41" t="s">
        <v>6571</v>
      </c>
      <c r="E2325" s="119" t="s">
        <v>6570</v>
      </c>
      <c r="F2325" s="118" t="s">
        <v>6760</v>
      </c>
      <c r="G2325" s="117">
        <v>1.6061247466999998E-2</v>
      </c>
      <c r="H2325" s="117">
        <v>9.2547670599999994E-4</v>
      </c>
      <c r="I2325" s="117">
        <v>5.1311161000000004E-5</v>
      </c>
      <c r="J2325" s="117">
        <v>3.2580996000000002E-3</v>
      </c>
      <c r="K2325" s="117">
        <v>1.1826359999999999E-2</v>
      </c>
      <c r="L2325" s="116">
        <v>8.8919999999999985E-2</v>
      </c>
      <c r="M2325" s="115">
        <v>1.5606599999999999</v>
      </c>
      <c r="N2325" s="114">
        <v>1.5437525E-3</v>
      </c>
      <c r="O2325" s="114">
        <v>1.3879560999999999E-3</v>
      </c>
      <c r="P2325" s="121">
        <v>7.5894119999999997E-5</v>
      </c>
      <c r="Q2325" s="121">
        <v>7.9902198000000003E-5</v>
      </c>
      <c r="R2325" s="113">
        <v>8.3210799999999992E-8</v>
      </c>
      <c r="S2325" s="112">
        <v>2.8067352237999998E-10</v>
      </c>
      <c r="T2325" s="112">
        <v>1.119078404E-2</v>
      </c>
      <c r="U2325" s="122">
        <v>8.2382715000000001E-5</v>
      </c>
      <c r="V2325" s="110"/>
      <c r="W2325" s="109"/>
      <c r="X2325" s="76" t="s">
        <v>6568</v>
      </c>
      <c r="Y2325" s="76"/>
      <c r="Z2325" s="76"/>
      <c r="AA2325" s="108"/>
    </row>
    <row r="2326" spans="1:27" ht="14.5" customHeight="1">
      <c r="A2326" s="41" t="s">
        <v>6759</v>
      </c>
      <c r="B2326" s="119" t="s">
        <v>6573</v>
      </c>
      <c r="C2326" s="120" t="s">
        <v>6758</v>
      </c>
      <c r="D2326" s="41" t="s">
        <v>6571</v>
      </c>
      <c r="E2326" s="119" t="s">
        <v>6570</v>
      </c>
      <c r="F2326" s="118" t="s">
        <v>6757</v>
      </c>
      <c r="G2326" s="117">
        <v>0.31406389563623299</v>
      </c>
      <c r="H2326" s="117">
        <v>2.9940846509950002E-3</v>
      </c>
      <c r="I2326" s="117">
        <v>4.7729810985237986E-2</v>
      </c>
      <c r="J2326" s="117">
        <v>0</v>
      </c>
      <c r="K2326" s="117">
        <v>0.26334000000000002</v>
      </c>
      <c r="L2326" s="116">
        <v>1.98</v>
      </c>
      <c r="M2326" s="115">
        <v>53.176000000000002</v>
      </c>
      <c r="N2326" s="114">
        <v>4.8493146000000001E-2</v>
      </c>
      <c r="O2326" s="114">
        <v>4.3218527E-2</v>
      </c>
      <c r="P2326" s="114">
        <v>1.7438029999999999E-3</v>
      </c>
      <c r="Q2326" s="114">
        <v>3.5308156999999999E-3</v>
      </c>
      <c r="R2326" s="113">
        <v>2.5910388E-6</v>
      </c>
      <c r="S2326" s="112">
        <v>6.4489754699999997E-9</v>
      </c>
      <c r="T2326" s="112">
        <v>0.49451200000000001</v>
      </c>
      <c r="U2326" s="111">
        <v>1.3281275000000001E-4</v>
      </c>
      <c r="V2326" s="110"/>
      <c r="W2326" s="109"/>
      <c r="X2326" s="76" t="s">
        <v>6568</v>
      </c>
      <c r="Y2326" s="76"/>
      <c r="Z2326" s="76"/>
      <c r="AA2326" s="108"/>
    </row>
    <row r="2327" spans="1:27" ht="14.5" customHeight="1">
      <c r="A2327" s="41" t="s">
        <v>6756</v>
      </c>
      <c r="B2327" s="119" t="s">
        <v>6573</v>
      </c>
      <c r="C2327" s="120" t="s">
        <v>6755</v>
      </c>
      <c r="D2327" s="41" t="s">
        <v>6571</v>
      </c>
      <c r="E2327" s="119" t="s">
        <v>6570</v>
      </c>
      <c r="F2327" s="118" t="s">
        <v>6754</v>
      </c>
      <c r="G2327" s="117">
        <v>0.2362597940908</v>
      </c>
      <c r="H2327" s="117">
        <v>1.6998060480999999E-2</v>
      </c>
      <c r="I2327" s="117">
        <v>6.7203086699999998E-2</v>
      </c>
      <c r="J2327" s="117">
        <v>5.1187690980000007E-4</v>
      </c>
      <c r="K2327" s="117">
        <v>0.15154677</v>
      </c>
      <c r="L2327" s="116">
        <v>1.1394493984962406</v>
      </c>
      <c r="M2327" s="115">
        <v>13.167291000000001</v>
      </c>
      <c r="N2327" s="114">
        <v>3.8500368E-2</v>
      </c>
      <c r="O2327" s="114">
        <v>3.6392427999999998E-2</v>
      </c>
      <c r="P2327" s="114">
        <v>1.2700259E-3</v>
      </c>
      <c r="Q2327" s="114">
        <v>8.3791379999999997E-4</v>
      </c>
      <c r="R2327" s="113">
        <v>2.1818002671223004E-6</v>
      </c>
      <c r="S2327" s="112">
        <v>4.696841295056301E-9</v>
      </c>
      <c r="T2327" s="112">
        <v>0.1173548779479</v>
      </c>
      <c r="U2327" s="122">
        <v>7.3528859000000001E-5</v>
      </c>
      <c r="V2327" s="110"/>
      <c r="W2327" s="109"/>
      <c r="X2327" s="76" t="s">
        <v>6568</v>
      </c>
      <c r="Y2327" s="76"/>
      <c r="Z2327" s="76"/>
      <c r="AA2327" s="108"/>
    </row>
    <row r="2328" spans="1:27" ht="14.5" customHeight="1">
      <c r="A2328" s="41" t="s">
        <v>6753</v>
      </c>
      <c r="B2328" s="119" t="s">
        <v>6573</v>
      </c>
      <c r="C2328" s="120" t="s">
        <v>6752</v>
      </c>
      <c r="D2328" s="41" t="s">
        <v>6571</v>
      </c>
      <c r="E2328" s="119" t="s">
        <v>6570</v>
      </c>
      <c r="F2328" s="118" t="s">
        <v>6751</v>
      </c>
      <c r="G2328" s="117">
        <v>0.63281690067579999</v>
      </c>
      <c r="H2328" s="117">
        <v>3.4412962484799997E-2</v>
      </c>
      <c r="I2328" s="117">
        <v>0.14701218400000002</v>
      </c>
      <c r="J2328" s="117">
        <v>1.1591404191E-2</v>
      </c>
      <c r="K2328" s="117">
        <v>0.43980035000000001</v>
      </c>
      <c r="L2328" s="116">
        <v>3.3067695488721802</v>
      </c>
      <c r="M2328" s="115">
        <v>98.476382000000001</v>
      </c>
      <c r="N2328" s="114">
        <v>9.5078625999999999E-2</v>
      </c>
      <c r="O2328" s="114">
        <v>8.6181704999999997E-2</v>
      </c>
      <c r="P2328" s="114">
        <v>3.3671567999999999E-3</v>
      </c>
      <c r="Q2328" s="114">
        <v>5.5297645999999997E-3</v>
      </c>
      <c r="R2328" s="113">
        <v>5.1667688937879269E-6</v>
      </c>
      <c r="S2328" s="112">
        <v>1.2452502806757499E-8</v>
      </c>
      <c r="T2328" s="112">
        <v>0.77447682557660003</v>
      </c>
      <c r="U2328" s="111">
        <v>2.6500889999999999E-4</v>
      </c>
      <c r="V2328" s="110"/>
      <c r="W2328" s="109"/>
      <c r="X2328" s="76" t="s">
        <v>6568</v>
      </c>
      <c r="Y2328" s="76"/>
      <c r="Z2328" s="76"/>
      <c r="AA2328" s="108"/>
    </row>
    <row r="2329" spans="1:27" ht="14.5" customHeight="1">
      <c r="A2329" s="41" t="s">
        <v>6750</v>
      </c>
      <c r="B2329" s="119" t="s">
        <v>6573</v>
      </c>
      <c r="C2329" s="120" t="s">
        <v>6749</v>
      </c>
      <c r="D2329" s="41" t="s">
        <v>6571</v>
      </c>
      <c r="E2329" s="119" t="s">
        <v>6570</v>
      </c>
      <c r="F2329" s="118" t="s">
        <v>6748</v>
      </c>
      <c r="G2329" s="117">
        <v>0.21898478253932857</v>
      </c>
      <c r="H2329" s="117">
        <v>2.51110402925004E-2</v>
      </c>
      <c r="I2329" s="117">
        <v>3.7576013791799999E-2</v>
      </c>
      <c r="J2329" s="117">
        <v>1.0300845502814925E-4</v>
      </c>
      <c r="K2329" s="117">
        <v>0.15619472000000001</v>
      </c>
      <c r="L2329" s="116">
        <v>1.1743963909774435</v>
      </c>
      <c r="M2329" s="115">
        <v>13.323975000000001</v>
      </c>
      <c r="N2329" s="114">
        <v>3.0737443999999999E-2</v>
      </c>
      <c r="O2329" s="114">
        <v>2.8979636999999999E-2</v>
      </c>
      <c r="P2329" s="114">
        <v>1.1008501E-3</v>
      </c>
      <c r="Q2329" s="114">
        <v>6.5695724999999998E-4</v>
      </c>
      <c r="R2329" s="113">
        <v>1.7373883041058213E-6</v>
      </c>
      <c r="S2329" s="112">
        <v>4.0711912236889823E-9</v>
      </c>
      <c r="T2329" s="112">
        <v>9.2010818282000001E-2</v>
      </c>
      <c r="U2329" s="122">
        <v>9.1196721000000005E-5</v>
      </c>
      <c r="V2329" s="110"/>
      <c r="W2329" s="109"/>
      <c r="X2329" s="76" t="s">
        <v>6568</v>
      </c>
      <c r="Y2329" s="76"/>
      <c r="Z2329" s="76"/>
      <c r="AA2329" s="108"/>
    </row>
    <row r="2330" spans="1:27" ht="14.5" customHeight="1">
      <c r="A2330" s="41" t="s">
        <v>6747</v>
      </c>
      <c r="B2330" s="119" t="s">
        <v>6573</v>
      </c>
      <c r="C2330" s="120" t="s">
        <v>6746</v>
      </c>
      <c r="D2330" s="41" t="s">
        <v>6571</v>
      </c>
      <c r="E2330" s="119" t="s">
        <v>6570</v>
      </c>
      <c r="F2330" s="118" t="s">
        <v>6745</v>
      </c>
      <c r="G2330" s="117">
        <v>0.21959204042118999</v>
      </c>
      <c r="H2330" s="117">
        <v>1.9767392309999999E-4</v>
      </c>
      <c r="I2330" s="117">
        <v>3.2922253199999999E-4</v>
      </c>
      <c r="J2330" s="117">
        <v>0.21454655926608998</v>
      </c>
      <c r="K2330" s="117">
        <v>4.5185846999999998E-3</v>
      </c>
      <c r="L2330" s="116">
        <v>3.3974321052631574E-2</v>
      </c>
      <c r="M2330" s="115">
        <v>12.721579999999999</v>
      </c>
      <c r="N2330" s="114">
        <v>1.4823092000000001E-3</v>
      </c>
      <c r="O2330" s="114">
        <v>6.0806651000000001E-4</v>
      </c>
      <c r="P2330" s="121">
        <v>2.8369852E-5</v>
      </c>
      <c r="Q2330" s="114">
        <v>8.4587284000000001E-4</v>
      </c>
      <c r="R2330" s="113">
        <v>3.6454827150760005E-8</v>
      </c>
      <c r="S2330" s="112">
        <v>1.04918091638218E-10</v>
      </c>
      <c r="T2330" s="112">
        <v>0.11846958522573001</v>
      </c>
      <c r="U2330" s="122">
        <v>1.6454895E-5</v>
      </c>
      <c r="V2330" s="110"/>
      <c r="W2330" s="109"/>
      <c r="X2330" s="76" t="s">
        <v>6568</v>
      </c>
      <c r="Y2330" s="76"/>
      <c r="Z2330" s="76"/>
      <c r="AA2330" s="108"/>
    </row>
    <row r="2331" spans="1:27" ht="14.5" customHeight="1">
      <c r="A2331" s="41" t="s">
        <v>6744</v>
      </c>
      <c r="B2331" s="119" t="s">
        <v>6573</v>
      </c>
      <c r="C2331" s="120" t="s">
        <v>6743</v>
      </c>
      <c r="D2331" s="41" t="s">
        <v>6571</v>
      </c>
      <c r="E2331" s="119" t="s">
        <v>6570</v>
      </c>
      <c r="F2331" s="118" t="s">
        <v>6742</v>
      </c>
      <c r="G2331" s="117">
        <v>4.2344190992169996E-2</v>
      </c>
      <c r="H2331" s="117">
        <v>1.2386137452299998E-3</v>
      </c>
      <c r="I2331" s="117">
        <v>3.0462199965999998E-3</v>
      </c>
      <c r="J2331" s="117">
        <v>6.6279822503399997E-3</v>
      </c>
      <c r="K2331" s="117">
        <v>3.1431374999999998E-2</v>
      </c>
      <c r="L2331" s="116">
        <v>0.23632612781954884</v>
      </c>
      <c r="M2331" s="115">
        <v>4.0382565000000001</v>
      </c>
      <c r="N2331" s="114">
        <v>4.7105573999999999E-3</v>
      </c>
      <c r="O2331" s="114">
        <v>4.4415154999999998E-3</v>
      </c>
      <c r="P2331" s="114">
        <v>1.9943898000000001E-4</v>
      </c>
      <c r="Q2331" s="121">
        <v>6.9602977999999997E-5</v>
      </c>
      <c r="R2331" s="113">
        <v>2.6627791079319899E-7</v>
      </c>
      <c r="S2331" s="112">
        <v>7.3757018000016145E-10</v>
      </c>
      <c r="T2331" s="112">
        <v>9.7483162340999997E-3</v>
      </c>
      <c r="U2331" s="122">
        <v>1.221417E-5</v>
      </c>
      <c r="V2331" s="110"/>
      <c r="W2331" s="109"/>
      <c r="X2331" s="76" t="s">
        <v>6568</v>
      </c>
      <c r="Y2331" s="76"/>
      <c r="Z2331" s="76"/>
      <c r="AA2331" s="108"/>
    </row>
    <row r="2332" spans="1:27" ht="14.5" customHeight="1">
      <c r="A2332" s="41" t="s">
        <v>6741</v>
      </c>
      <c r="B2332" s="119" t="s">
        <v>6573</v>
      </c>
      <c r="C2332" s="120" t="s">
        <v>6740</v>
      </c>
      <c r="D2332" s="41" t="s">
        <v>6571</v>
      </c>
      <c r="E2332" s="119" t="s">
        <v>6570</v>
      </c>
      <c r="F2332" s="118" t="s">
        <v>6739</v>
      </c>
      <c r="G2332" s="117">
        <v>0.15581669816339999</v>
      </c>
      <c r="H2332" s="117">
        <v>5.311089693E-3</v>
      </c>
      <c r="I2332" s="117">
        <v>1.0574960319999998E-2</v>
      </c>
      <c r="J2332" s="117">
        <v>1.16715281504E-2</v>
      </c>
      <c r="K2332" s="117">
        <v>0.12825912</v>
      </c>
      <c r="L2332" s="116">
        <v>0.96435428571428572</v>
      </c>
      <c r="M2332" s="115">
        <v>14.827316</v>
      </c>
      <c r="N2332" s="114">
        <v>1.8923846000000001E-2</v>
      </c>
      <c r="O2332" s="114">
        <v>1.7614178000000001E-2</v>
      </c>
      <c r="P2332" s="114">
        <v>8.0716399000000001E-4</v>
      </c>
      <c r="Q2332" s="114">
        <v>5.0250462999999995E-4</v>
      </c>
      <c r="R2332" s="113">
        <v>1.0560058644155E-6</v>
      </c>
      <c r="S2332" s="112">
        <v>2.9850738820530001E-9</v>
      </c>
      <c r="T2332" s="112">
        <v>7.0378800104000008E-2</v>
      </c>
      <c r="U2332" s="122">
        <v>4.8419764999999998E-5</v>
      </c>
      <c r="V2332" s="110"/>
      <c r="W2332" s="109"/>
      <c r="X2332" s="76" t="s">
        <v>6568</v>
      </c>
      <c r="Y2332" s="76"/>
      <c r="Z2332" s="76"/>
      <c r="AA2332" s="108"/>
    </row>
    <row r="2333" spans="1:27" ht="14.5" customHeight="1">
      <c r="A2333" s="41" t="s">
        <v>6738</v>
      </c>
      <c r="B2333" s="119" t="s">
        <v>6573</v>
      </c>
      <c r="C2333" s="120" t="s">
        <v>6737</v>
      </c>
      <c r="D2333" s="41" t="s">
        <v>6571</v>
      </c>
      <c r="E2333" s="119" t="s">
        <v>6570</v>
      </c>
      <c r="F2333" s="118" t="s">
        <v>6736</v>
      </c>
      <c r="G2333" s="117">
        <v>0.13843476195019999</v>
      </c>
      <c r="H2333" s="117">
        <v>5.2796122200000004E-3</v>
      </c>
      <c r="I2333" s="117">
        <v>9.0324431900000012E-3</v>
      </c>
      <c r="J2333" s="117">
        <v>2.6161165401999997E-3</v>
      </c>
      <c r="K2333" s="117">
        <v>0.12150659</v>
      </c>
      <c r="L2333" s="116">
        <v>0.91358338345864654</v>
      </c>
      <c r="M2333" s="115">
        <v>13.028914</v>
      </c>
      <c r="N2333" s="114">
        <v>1.7795281999999999E-2</v>
      </c>
      <c r="O2333" s="114">
        <v>1.6415401999999999E-2</v>
      </c>
      <c r="P2333" s="114">
        <v>7.6451011999999999E-4</v>
      </c>
      <c r="Q2333" s="114">
        <v>6.1536963000000003E-4</v>
      </c>
      <c r="R2333" s="113">
        <v>9.8413681064189972E-7</v>
      </c>
      <c r="S2333" s="112">
        <v>2.8273303169779206E-9</v>
      </c>
      <c r="T2333" s="112">
        <v>8.6186222760100004E-2</v>
      </c>
      <c r="U2333" s="122">
        <v>4.5196491000000002E-5</v>
      </c>
      <c r="V2333" s="110"/>
      <c r="W2333" s="109"/>
      <c r="X2333" s="76" t="s">
        <v>6568</v>
      </c>
      <c r="Y2333" s="76"/>
      <c r="Z2333" s="76"/>
      <c r="AA2333" s="108"/>
    </row>
    <row r="2334" spans="1:27" ht="14.5" customHeight="1">
      <c r="A2334" s="41" t="s">
        <v>6735</v>
      </c>
      <c r="B2334" s="119" t="s">
        <v>6573</v>
      </c>
      <c r="C2334" s="120" t="s">
        <v>6734</v>
      </c>
      <c r="D2334" s="41" t="s">
        <v>6571</v>
      </c>
      <c r="E2334" s="119" t="s">
        <v>6570</v>
      </c>
      <c r="F2334" s="118" t="s">
        <v>6733</v>
      </c>
      <c r="G2334" s="117">
        <v>0.30776086153499999</v>
      </c>
      <c r="H2334" s="117">
        <v>4.4824324330000002E-3</v>
      </c>
      <c r="I2334" s="117">
        <v>2.5308429101999999E-2</v>
      </c>
      <c r="J2334" s="117">
        <v>0</v>
      </c>
      <c r="K2334" s="117">
        <v>0.27796999999999999</v>
      </c>
      <c r="L2334" s="116">
        <v>2.09</v>
      </c>
      <c r="M2334" s="115">
        <v>44.731999999999999</v>
      </c>
      <c r="N2334" s="114">
        <v>4.4756045000000001E-2</v>
      </c>
      <c r="O2334" s="114">
        <v>3.9984984000000001E-2</v>
      </c>
      <c r="P2334" s="114">
        <v>1.7670207E-3</v>
      </c>
      <c r="Q2334" s="114">
        <v>3.0040408000000002E-3</v>
      </c>
      <c r="R2334" s="113">
        <v>2.39718128E-6</v>
      </c>
      <c r="S2334" s="112">
        <v>6.534839885E-9</v>
      </c>
      <c r="T2334" s="112">
        <v>0.420734</v>
      </c>
      <c r="U2334" s="111">
        <v>1.2396898E-4</v>
      </c>
      <c r="V2334" s="110"/>
      <c r="W2334" s="109"/>
      <c r="X2334" s="76" t="s">
        <v>6568</v>
      </c>
      <c r="Y2334" s="76"/>
      <c r="Z2334" s="76"/>
      <c r="AA2334" s="108"/>
    </row>
    <row r="2335" spans="1:27" ht="14.5" customHeight="1">
      <c r="A2335" s="41" t="s">
        <v>6732</v>
      </c>
      <c r="B2335" s="119" t="s">
        <v>6573</v>
      </c>
      <c r="C2335" s="120" t="s">
        <v>6731</v>
      </c>
      <c r="D2335" s="41" t="s">
        <v>6571</v>
      </c>
      <c r="E2335" s="119" t="s">
        <v>6570</v>
      </c>
      <c r="F2335" s="118" t="s">
        <v>6730</v>
      </c>
      <c r="G2335" s="117">
        <v>0.29107112098999999</v>
      </c>
      <c r="H2335" s="117">
        <v>1.6470547409999998E-2</v>
      </c>
      <c r="I2335" s="117">
        <v>3.1760982199999996E-2</v>
      </c>
      <c r="J2335" s="117">
        <v>1.972635138E-2</v>
      </c>
      <c r="K2335" s="117">
        <v>0.22311323999999999</v>
      </c>
      <c r="L2335" s="116">
        <v>1.6775431578947366</v>
      </c>
      <c r="M2335" s="115">
        <v>41.967297000000002</v>
      </c>
      <c r="N2335" s="114">
        <v>3.6702958000000001E-2</v>
      </c>
      <c r="O2335" s="114">
        <v>3.3391057000000002E-2</v>
      </c>
      <c r="P2335" s="114">
        <v>1.511653E-3</v>
      </c>
      <c r="Q2335" s="114">
        <v>1.8002482E-3</v>
      </c>
      <c r="R2335" s="113">
        <v>2.0018619325190002E-6</v>
      </c>
      <c r="S2335" s="112">
        <v>5.5904327015248162E-9</v>
      </c>
      <c r="T2335" s="112">
        <v>0.252135603692</v>
      </c>
      <c r="U2335" s="111">
        <v>1.0966441E-4</v>
      </c>
      <c r="V2335" s="110"/>
      <c r="W2335" s="109"/>
      <c r="X2335" s="76" t="s">
        <v>6568</v>
      </c>
      <c r="Y2335" s="76"/>
      <c r="Z2335" s="76"/>
      <c r="AA2335" s="108"/>
    </row>
    <row r="2336" spans="1:27" ht="14.5" customHeight="1">
      <c r="A2336" s="41" t="s">
        <v>6729</v>
      </c>
      <c r="B2336" s="119" t="s">
        <v>6573</v>
      </c>
      <c r="C2336" s="120" t="s">
        <v>6728</v>
      </c>
      <c r="D2336" s="41" t="s">
        <v>6571</v>
      </c>
      <c r="E2336" s="119" t="s">
        <v>6570</v>
      </c>
      <c r="F2336" s="118" t="s">
        <v>6727</v>
      </c>
      <c r="G2336" s="117">
        <v>0.17260745251510001</v>
      </c>
      <c r="H2336" s="117">
        <v>6.2551410999999993E-3</v>
      </c>
      <c r="I2336" s="117">
        <v>1.036815023E-2</v>
      </c>
      <c r="J2336" s="117">
        <v>1.4658911851E-3</v>
      </c>
      <c r="K2336" s="117">
        <v>0.15451827000000001</v>
      </c>
      <c r="L2336" s="116">
        <v>1.1617915037593984</v>
      </c>
      <c r="M2336" s="115">
        <v>32.608074999999999</v>
      </c>
      <c r="N2336" s="114">
        <v>2.2585978999999999E-2</v>
      </c>
      <c r="O2336" s="114">
        <v>2.0863131E-2</v>
      </c>
      <c r="P2336" s="114">
        <v>9.7739674999999999E-4</v>
      </c>
      <c r="Q2336" s="114">
        <v>7.4545163999999999E-4</v>
      </c>
      <c r="R2336" s="113">
        <v>1.2507872213547E-6</v>
      </c>
      <c r="S2336" s="112">
        <v>3.6146329833386188E-9</v>
      </c>
      <c r="T2336" s="112">
        <v>0.1044049950086</v>
      </c>
      <c r="U2336" s="122">
        <v>5.5263082E-5</v>
      </c>
      <c r="V2336" s="110"/>
      <c r="W2336" s="109"/>
      <c r="X2336" s="76" t="s">
        <v>6568</v>
      </c>
      <c r="Y2336" s="76"/>
      <c r="Z2336" s="76"/>
      <c r="AA2336" s="108"/>
    </row>
    <row r="2337" spans="1:27" ht="14.5" customHeight="1">
      <c r="A2337" s="41" t="s">
        <v>6726</v>
      </c>
      <c r="B2337" s="119" t="s">
        <v>6573</v>
      </c>
      <c r="C2337" s="120" t="s">
        <v>6725</v>
      </c>
      <c r="D2337" s="41" t="s">
        <v>6571</v>
      </c>
      <c r="E2337" s="119" t="s">
        <v>6570</v>
      </c>
      <c r="F2337" s="118" t="s">
        <v>6724</v>
      </c>
      <c r="G2337" s="117">
        <v>0.92542227521800002</v>
      </c>
      <c r="H2337" s="117">
        <v>4.9103837099999999E-2</v>
      </c>
      <c r="I2337" s="117">
        <v>0.1100956946</v>
      </c>
      <c r="J2337" s="117">
        <v>3.5763513518000001E-2</v>
      </c>
      <c r="K2337" s="117">
        <v>0.73045923000000001</v>
      </c>
      <c r="L2337" s="116">
        <v>5.4921746616541354</v>
      </c>
      <c r="M2337" s="115">
        <v>152.69807</v>
      </c>
      <c r="N2337" s="114">
        <v>0.12633185999999999</v>
      </c>
      <c r="O2337" s="114">
        <v>0.11234921</v>
      </c>
      <c r="P2337" s="114">
        <v>5.4731472999999999E-3</v>
      </c>
      <c r="Q2337" s="114">
        <v>8.5095041000000007E-3</v>
      </c>
      <c r="R2337" s="113">
        <v>6.7355641229959994E-6</v>
      </c>
      <c r="S2337" s="112">
        <v>2.0240929681481472E-8</v>
      </c>
      <c r="T2337" s="112">
        <v>1.1918072693699999</v>
      </c>
      <c r="U2337" s="111">
        <v>3.8695211999999999E-4</v>
      </c>
      <c r="V2337" s="110"/>
      <c r="W2337" s="109"/>
      <c r="X2337" s="76" t="s">
        <v>6568</v>
      </c>
      <c r="Y2337" s="76"/>
      <c r="Z2337" s="76"/>
      <c r="AA2337" s="108"/>
    </row>
    <row r="2338" spans="1:27" ht="14.5" customHeight="1">
      <c r="A2338" s="41" t="s">
        <v>6723</v>
      </c>
      <c r="B2338" s="119" t="s">
        <v>6573</v>
      </c>
      <c r="C2338" s="120" t="s">
        <v>6722</v>
      </c>
      <c r="D2338" s="41" t="s">
        <v>6571</v>
      </c>
      <c r="E2338" s="119" t="s">
        <v>6570</v>
      </c>
      <c r="F2338" s="118" t="s">
        <v>6721</v>
      </c>
      <c r="G2338" s="117">
        <v>0.21445387427262622</v>
      </c>
      <c r="H2338" s="117">
        <v>2.8163485063300003E-3</v>
      </c>
      <c r="I2338" s="117">
        <v>4.9377525766296226E-2</v>
      </c>
      <c r="J2338" s="117">
        <v>0</v>
      </c>
      <c r="K2338" s="117">
        <v>0.16225999999999999</v>
      </c>
      <c r="L2338" s="116">
        <v>1.2199999999999998</v>
      </c>
      <c r="M2338" s="115">
        <v>52.67</v>
      </c>
      <c r="N2338" s="114">
        <v>3.8031240000000001E-2</v>
      </c>
      <c r="O2338" s="114">
        <v>3.3305830000000002E-2</v>
      </c>
      <c r="P2338" s="114">
        <v>1.2017130999999999E-3</v>
      </c>
      <c r="Q2338" s="114">
        <v>3.5236971000000001E-3</v>
      </c>
      <c r="R2338" s="113">
        <v>1.9967524000000002E-6</v>
      </c>
      <c r="S2338" s="112">
        <v>4.4442053300000004E-9</v>
      </c>
      <c r="T2338" s="112">
        <v>0.49351499999999998</v>
      </c>
      <c r="U2338" s="111">
        <v>1.1301963E-4</v>
      </c>
      <c r="V2338" s="110"/>
      <c r="W2338" s="109"/>
      <c r="X2338" s="76" t="s">
        <v>6568</v>
      </c>
      <c r="Y2338" s="76"/>
      <c r="Z2338" s="76"/>
      <c r="AA2338" s="108"/>
    </row>
    <row r="2339" spans="1:27" ht="14.5" customHeight="1">
      <c r="A2339" s="41" t="s">
        <v>6720</v>
      </c>
      <c r="B2339" s="119" t="s">
        <v>6573</v>
      </c>
      <c r="C2339" s="120" t="s">
        <v>6719</v>
      </c>
      <c r="D2339" s="41" t="s">
        <v>6571</v>
      </c>
      <c r="E2339" s="119" t="s">
        <v>6570</v>
      </c>
      <c r="F2339" s="118" t="s">
        <v>6718</v>
      </c>
      <c r="G2339" s="117">
        <v>28.337567154711206</v>
      </c>
      <c r="H2339" s="117">
        <v>0.38806162399999994</v>
      </c>
      <c r="I2339" s="117">
        <v>0.93624306199999996</v>
      </c>
      <c r="J2339" s="117">
        <v>25.903589668711206</v>
      </c>
      <c r="K2339" s="117">
        <v>1.1096728</v>
      </c>
      <c r="L2339" s="116">
        <v>8.3434045112781945</v>
      </c>
      <c r="M2339" s="115">
        <v>120.17632</v>
      </c>
      <c r="N2339" s="114">
        <v>0.39559103000000001</v>
      </c>
      <c r="O2339" s="114">
        <v>0.37368636</v>
      </c>
      <c r="P2339" s="114">
        <v>1.1271886E-2</v>
      </c>
      <c r="Q2339" s="114">
        <v>1.0632775000000001E-2</v>
      </c>
      <c r="R2339" s="113">
        <v>2.2403259206006799E-5</v>
      </c>
      <c r="S2339" s="112">
        <v>4.1685970089319919E-8</v>
      </c>
      <c r="T2339" s="112">
        <v>1.4891842200000001</v>
      </c>
      <c r="U2339" s="111">
        <v>1.8155038000000001E-3</v>
      </c>
      <c r="V2339" s="110"/>
      <c r="W2339" s="109"/>
      <c r="X2339" s="76" t="s">
        <v>6568</v>
      </c>
      <c r="Y2339" s="76"/>
      <c r="Z2339" s="76"/>
      <c r="AA2339" s="108"/>
    </row>
    <row r="2340" spans="1:27" ht="14.5" customHeight="1">
      <c r="A2340" s="41" t="s">
        <v>6717</v>
      </c>
      <c r="B2340" s="119" t="s">
        <v>6573</v>
      </c>
      <c r="C2340" s="120" t="s">
        <v>6716</v>
      </c>
      <c r="D2340" s="41" t="s">
        <v>6571</v>
      </c>
      <c r="E2340" s="119" t="s">
        <v>6570</v>
      </c>
      <c r="F2340" s="118" t="s">
        <v>6713</v>
      </c>
      <c r="G2340" s="117">
        <v>0.25387923049988081</v>
      </c>
      <c r="H2340" s="117">
        <v>2.6531495967460003E-3</v>
      </c>
      <c r="I2340" s="117">
        <v>4.1086080903134828E-2</v>
      </c>
      <c r="J2340" s="117">
        <v>0</v>
      </c>
      <c r="K2340" s="117">
        <v>0.21013999999999999</v>
      </c>
      <c r="L2340" s="116">
        <v>1.5799999999999998</v>
      </c>
      <c r="M2340" s="115">
        <v>50.968000000000004</v>
      </c>
      <c r="N2340" s="114">
        <v>3.9952050000000003E-2</v>
      </c>
      <c r="O2340" s="114">
        <v>3.5144574999999997E-2</v>
      </c>
      <c r="P2340" s="114">
        <v>1.4047936999999999E-3</v>
      </c>
      <c r="Q2340" s="114">
        <v>3.4026811999999999E-3</v>
      </c>
      <c r="R2340" s="113">
        <v>2.1069889000000003E-6</v>
      </c>
      <c r="S2340" s="112">
        <v>5.1952428699999997E-9</v>
      </c>
      <c r="T2340" s="112">
        <v>0.47656599999999999</v>
      </c>
      <c r="U2340" s="111">
        <v>1.1733739000000001E-4</v>
      </c>
      <c r="V2340" s="110"/>
      <c r="W2340" s="109"/>
      <c r="X2340" s="76" t="s">
        <v>6568</v>
      </c>
      <c r="Y2340" s="76"/>
      <c r="Z2340" s="76"/>
      <c r="AA2340" s="108"/>
    </row>
    <row r="2341" spans="1:27" ht="14.5" customHeight="1">
      <c r="A2341" s="41" t="s">
        <v>6715</v>
      </c>
      <c r="B2341" s="119" t="s">
        <v>6573</v>
      </c>
      <c r="C2341" s="120" t="s">
        <v>6714</v>
      </c>
      <c r="D2341" s="41" t="s">
        <v>6571</v>
      </c>
      <c r="E2341" s="119" t="s">
        <v>6570</v>
      </c>
      <c r="F2341" s="118" t="s">
        <v>6713</v>
      </c>
      <c r="G2341" s="117">
        <v>0.23525923049988082</v>
      </c>
      <c r="H2341" s="117">
        <v>2.6531495967460003E-3</v>
      </c>
      <c r="I2341" s="117">
        <v>4.1086080903134828E-2</v>
      </c>
      <c r="J2341" s="117">
        <v>0</v>
      </c>
      <c r="K2341" s="117">
        <v>0.19152</v>
      </c>
      <c r="L2341" s="116">
        <v>1.44</v>
      </c>
      <c r="M2341" s="115">
        <v>50.968000000000004</v>
      </c>
      <c r="N2341" s="114">
        <v>3.7678983999999999E-2</v>
      </c>
      <c r="O2341" s="114">
        <v>3.2977509000000002E-2</v>
      </c>
      <c r="P2341" s="114">
        <v>1.298794E-3</v>
      </c>
      <c r="Q2341" s="114">
        <v>3.4026811999999999E-3</v>
      </c>
      <c r="R2341" s="113">
        <v>1.9770688999999999E-6</v>
      </c>
      <c r="S2341" s="112">
        <v>4.8032321600000003E-9</v>
      </c>
      <c r="T2341" s="112">
        <v>0.47656599999999999</v>
      </c>
      <c r="U2341" s="111">
        <v>1.1343382E-4</v>
      </c>
      <c r="V2341" s="110"/>
      <c r="W2341" s="109"/>
      <c r="X2341" s="76" t="s">
        <v>6568</v>
      </c>
      <c r="Y2341" s="76"/>
      <c r="Z2341" s="76"/>
      <c r="AA2341" s="108"/>
    </row>
    <row r="2342" spans="1:27" ht="14.5" customHeight="1">
      <c r="A2342" s="41" t="s">
        <v>6712</v>
      </c>
      <c r="B2342" s="119" t="s">
        <v>6573</v>
      </c>
      <c r="C2342" s="120" t="s">
        <v>6711</v>
      </c>
      <c r="D2342" s="41" t="s">
        <v>6571</v>
      </c>
      <c r="E2342" s="119" t="s">
        <v>6570</v>
      </c>
      <c r="F2342" s="118" t="s">
        <v>6710</v>
      </c>
      <c r="G2342" s="117">
        <v>0.92184440085658903</v>
      </c>
      <c r="H2342" s="117">
        <v>4.8006985420000002E-2</v>
      </c>
      <c r="I2342" s="117">
        <v>0.13475610439999999</v>
      </c>
      <c r="J2342" s="117">
        <v>3.4397351036588995E-2</v>
      </c>
      <c r="K2342" s="117">
        <v>0.70468396</v>
      </c>
      <c r="L2342" s="116">
        <v>5.2983756390977437</v>
      </c>
      <c r="M2342" s="115">
        <v>74.208775000000003</v>
      </c>
      <c r="N2342" s="114">
        <v>0.12699453999999999</v>
      </c>
      <c r="O2342" s="114">
        <v>0.1184674</v>
      </c>
      <c r="P2342" s="114">
        <v>4.9348079000000001E-3</v>
      </c>
      <c r="Q2342" s="114">
        <v>3.5923378E-3</v>
      </c>
      <c r="R2342" s="113">
        <v>7.1023619297314996E-6</v>
      </c>
      <c r="S2342" s="112">
        <v>1.8250029172439775E-8</v>
      </c>
      <c r="T2342" s="112">
        <v>0.50312854669999996</v>
      </c>
      <c r="U2342" s="111">
        <v>2.9275241000000001E-4</v>
      </c>
      <c r="V2342" s="110"/>
      <c r="W2342" s="109"/>
      <c r="X2342" s="76" t="s">
        <v>6568</v>
      </c>
      <c r="Y2342" s="76"/>
      <c r="Z2342" s="76"/>
      <c r="AA2342" s="108"/>
    </row>
    <row r="2343" spans="1:27" ht="14.5" customHeight="1">
      <c r="A2343" s="41" t="s">
        <v>6709</v>
      </c>
      <c r="B2343" s="119" t="s">
        <v>6573</v>
      </c>
      <c r="C2343" s="120" t="s">
        <v>6708</v>
      </c>
      <c r="D2343" s="41" t="s">
        <v>6571</v>
      </c>
      <c r="E2343" s="119" t="s">
        <v>6570</v>
      </c>
      <c r="F2343" s="118" t="s">
        <v>6707</v>
      </c>
      <c r="G2343" s="117">
        <v>0.30096068567544998</v>
      </c>
      <c r="H2343" s="117">
        <v>5.4040352800000001E-4</v>
      </c>
      <c r="I2343" s="117">
        <v>9.00032825E-4</v>
      </c>
      <c r="J2343" s="117">
        <v>0.28716728432244998</v>
      </c>
      <c r="K2343" s="117">
        <v>1.2352965E-2</v>
      </c>
      <c r="L2343" s="116">
        <v>9.2879436090225559E-2</v>
      </c>
      <c r="M2343" s="115">
        <v>17.695948999999999</v>
      </c>
      <c r="N2343" s="114">
        <v>2.9051584999999999E-3</v>
      </c>
      <c r="O2343" s="114">
        <v>1.6623401E-3</v>
      </c>
      <c r="P2343" s="121">
        <v>7.7557869E-5</v>
      </c>
      <c r="Q2343" s="114">
        <v>1.1652604999999999E-3</v>
      </c>
      <c r="R2343" s="113">
        <v>9.9660677877529986E-8</v>
      </c>
      <c r="S2343" s="112">
        <v>2.86826435309762E-10</v>
      </c>
      <c r="T2343" s="112">
        <v>0.16320175709192</v>
      </c>
      <c r="U2343" s="122">
        <v>2.4358066E-5</v>
      </c>
      <c r="V2343" s="110"/>
      <c r="W2343" s="109"/>
      <c r="X2343" s="76" t="s">
        <v>6568</v>
      </c>
      <c r="Y2343" s="76"/>
      <c r="Z2343" s="76"/>
      <c r="AA2343" s="108"/>
    </row>
    <row r="2344" spans="1:27" ht="14.5" customHeight="1">
      <c r="A2344" s="41" t="s">
        <v>6706</v>
      </c>
      <c r="B2344" s="119" t="s">
        <v>6573</v>
      </c>
      <c r="C2344" s="120" t="s">
        <v>6705</v>
      </c>
      <c r="D2344" s="41" t="s">
        <v>6571</v>
      </c>
      <c r="E2344" s="119" t="s">
        <v>6570</v>
      </c>
      <c r="F2344" s="118" t="s">
        <v>6704</v>
      </c>
      <c r="G2344" s="117">
        <v>0.25214171631807691</v>
      </c>
      <c r="H2344" s="117">
        <v>2.8385655244130004E-3</v>
      </c>
      <c r="I2344" s="117">
        <v>5.9113150793663943E-2</v>
      </c>
      <c r="J2344" s="117">
        <v>0</v>
      </c>
      <c r="K2344" s="117">
        <v>0.19019</v>
      </c>
      <c r="L2344" s="116">
        <v>1.43</v>
      </c>
      <c r="M2344" s="115">
        <v>52.351999999999997</v>
      </c>
      <c r="N2344" s="114">
        <v>4.4358172000000001E-2</v>
      </c>
      <c r="O2344" s="114">
        <v>3.9440454999999999E-2</v>
      </c>
      <c r="P2344" s="114">
        <v>1.4153751E-3</v>
      </c>
      <c r="Q2344" s="114">
        <v>3.5023414000000001E-3</v>
      </c>
      <c r="R2344" s="113">
        <v>2.3645357000000003E-6</v>
      </c>
      <c r="S2344" s="112">
        <v>5.2343753949999997E-9</v>
      </c>
      <c r="T2344" s="112">
        <v>0.49052400000000002</v>
      </c>
      <c r="U2344" s="111">
        <v>1.2113318999999999E-4</v>
      </c>
      <c r="V2344" s="110"/>
      <c r="W2344" s="109"/>
      <c r="X2344" s="76" t="s">
        <v>6568</v>
      </c>
      <c r="Y2344" s="76"/>
      <c r="Z2344" s="76"/>
      <c r="AA2344" s="108"/>
    </row>
    <row r="2345" spans="1:27" ht="14.5" customHeight="1">
      <c r="A2345" s="41" t="s">
        <v>6703</v>
      </c>
      <c r="B2345" s="119" t="s">
        <v>6573</v>
      </c>
      <c r="C2345" s="120" t="s">
        <v>6702</v>
      </c>
      <c r="D2345" s="41" t="s">
        <v>6571</v>
      </c>
      <c r="E2345" s="119" t="s">
        <v>6570</v>
      </c>
      <c r="F2345" s="118" t="s">
        <v>6701</v>
      </c>
      <c r="G2345" s="117">
        <v>0.71416039282999999</v>
      </c>
      <c r="H2345" s="117">
        <v>5.2842742699999994E-2</v>
      </c>
      <c r="I2345" s="117">
        <v>0.12713435012999999</v>
      </c>
      <c r="J2345" s="117">
        <v>5.8708299999999998E-2</v>
      </c>
      <c r="K2345" s="117">
        <v>0.47547499999999998</v>
      </c>
      <c r="L2345" s="116">
        <v>3.5749999999999997</v>
      </c>
      <c r="M2345" s="115">
        <v>3.1118999999999999</v>
      </c>
      <c r="N2345" s="114">
        <v>9.1071154000000001E-2</v>
      </c>
      <c r="O2345" s="114">
        <v>8.7777360999999998E-2</v>
      </c>
      <c r="P2345" s="114">
        <v>3.2886400999999998E-3</v>
      </c>
      <c r="Q2345" s="121">
        <v>5.1522240000000002E-6</v>
      </c>
      <c r="R2345" s="113">
        <v>5.2624317320000001E-6</v>
      </c>
      <c r="S2345" s="112">
        <v>1.21621307302E-8</v>
      </c>
      <c r="T2345" s="112">
        <v>7.2159999999999998E-4</v>
      </c>
      <c r="U2345" s="111">
        <v>1.9072781999999999E-4</v>
      </c>
      <c r="V2345" s="110"/>
      <c r="W2345" s="109"/>
      <c r="X2345" s="76" t="s">
        <v>6568</v>
      </c>
      <c r="Y2345" s="76"/>
      <c r="Z2345" s="76"/>
      <c r="AA2345" s="108"/>
    </row>
    <row r="2346" spans="1:27" ht="14.5" customHeight="1">
      <c r="A2346" s="41" t="s">
        <v>6700</v>
      </c>
      <c r="B2346" s="119" t="s">
        <v>6573</v>
      </c>
      <c r="C2346" s="120" t="s">
        <v>6699</v>
      </c>
      <c r="D2346" s="41" t="s">
        <v>6571</v>
      </c>
      <c r="E2346" s="119" t="s">
        <v>6570</v>
      </c>
      <c r="F2346" s="118" t="s">
        <v>6698</v>
      </c>
      <c r="G2346" s="117">
        <v>1.7827416594400001</v>
      </c>
      <c r="H2346" s="117">
        <v>0.13252877300000002</v>
      </c>
      <c r="I2346" s="117">
        <v>0.37743978644000004</v>
      </c>
      <c r="J2346" s="117">
        <v>9.8915100000000006E-2</v>
      </c>
      <c r="K2346" s="117">
        <v>1.1738580000000001</v>
      </c>
      <c r="L2346" s="116">
        <v>8.8260000000000005</v>
      </c>
      <c r="M2346" s="115">
        <v>6.4493</v>
      </c>
      <c r="N2346" s="114">
        <v>0.23235091999999999</v>
      </c>
      <c r="O2346" s="114">
        <v>0.22408123999999999</v>
      </c>
      <c r="P2346" s="114">
        <v>8.2622809999999998E-3</v>
      </c>
      <c r="Q2346" s="121">
        <v>7.3984680000000004E-6</v>
      </c>
      <c r="R2346" s="113">
        <v>1.3434127020999999E-5</v>
      </c>
      <c r="S2346" s="112">
        <v>3.0555772802799999E-8</v>
      </c>
      <c r="T2346" s="112">
        <v>1.0361999999999999E-3</v>
      </c>
      <c r="U2346" s="111">
        <v>4.6370926999999998E-4</v>
      </c>
      <c r="V2346" s="110"/>
      <c r="W2346" s="109"/>
      <c r="X2346" s="76" t="s">
        <v>6568</v>
      </c>
      <c r="Y2346" s="76"/>
      <c r="Z2346" s="76"/>
      <c r="AA2346" s="108"/>
    </row>
    <row r="2347" spans="1:27" ht="14.5" customHeight="1">
      <c r="A2347" s="41" t="s">
        <v>6697</v>
      </c>
      <c r="B2347" s="119" t="s">
        <v>6573</v>
      </c>
      <c r="C2347" s="120" t="s">
        <v>6696</v>
      </c>
      <c r="D2347" s="41" t="s">
        <v>6571</v>
      </c>
      <c r="E2347" s="119" t="s">
        <v>6570</v>
      </c>
      <c r="F2347" s="118" t="s">
        <v>6695</v>
      </c>
      <c r="G2347" s="117">
        <v>0.85750102907000003</v>
      </c>
      <c r="H2347" s="117">
        <v>8.5996812000000006E-2</v>
      </c>
      <c r="I2347" s="117">
        <v>0.15265051706999999</v>
      </c>
      <c r="J2347" s="117">
        <v>8.5922699999999991E-2</v>
      </c>
      <c r="K2347" s="117">
        <v>0.53293100000000004</v>
      </c>
      <c r="L2347" s="116">
        <v>4.0069999999999997</v>
      </c>
      <c r="M2347" s="115">
        <v>4.5551000000000004</v>
      </c>
      <c r="N2347" s="114">
        <v>0.10529968000000001</v>
      </c>
      <c r="O2347" s="114">
        <v>0.10156353</v>
      </c>
      <c r="P2347" s="114">
        <v>3.7286067E-3</v>
      </c>
      <c r="Q2347" s="121">
        <v>7.5398399999999996E-6</v>
      </c>
      <c r="R2347" s="113">
        <v>6.0889406700000006E-6</v>
      </c>
      <c r="S2347" s="112">
        <v>1.37892258517E-8</v>
      </c>
      <c r="T2347" s="112">
        <v>1.0560000000000001E-3</v>
      </c>
      <c r="U2347" s="111">
        <v>2.4453080000000002E-4</v>
      </c>
      <c r="V2347" s="110"/>
      <c r="W2347" s="109"/>
      <c r="X2347" s="76" t="s">
        <v>6568</v>
      </c>
      <c r="Y2347" s="76"/>
      <c r="Z2347" s="76"/>
      <c r="AA2347" s="108"/>
    </row>
    <row r="2348" spans="1:27" ht="14.5" customHeight="1">
      <c r="A2348" s="41" t="s">
        <v>6694</v>
      </c>
      <c r="B2348" s="119" t="s">
        <v>6573</v>
      </c>
      <c r="C2348" s="120" t="s">
        <v>6693</v>
      </c>
      <c r="D2348" s="41" t="s">
        <v>6571</v>
      </c>
      <c r="E2348" s="119" t="s">
        <v>6570</v>
      </c>
      <c r="F2348" s="118" t="s">
        <v>6692</v>
      </c>
      <c r="G2348" s="117">
        <v>0.86304566970999996</v>
      </c>
      <c r="H2348" s="117">
        <v>5.4071965200000002E-2</v>
      </c>
      <c r="I2348" s="117">
        <v>0.47214755451000001</v>
      </c>
      <c r="J2348" s="117">
        <v>4.6088149999999994E-2</v>
      </c>
      <c r="K2348" s="117">
        <v>0.290738</v>
      </c>
      <c r="L2348" s="116">
        <v>2.1859999999999999</v>
      </c>
      <c r="M2348" s="115">
        <v>2.0069499999999998</v>
      </c>
      <c r="N2348" s="114">
        <v>5.4756859999999997E-2</v>
      </c>
      <c r="O2348" s="114">
        <v>5.2752831E-2</v>
      </c>
      <c r="P2348" s="114">
        <v>1.9995210000000002E-3</v>
      </c>
      <c r="Q2348" s="121">
        <v>4.5081960000000002E-6</v>
      </c>
      <c r="R2348" s="113">
        <v>3.1626397460000004E-6</v>
      </c>
      <c r="S2348" s="112">
        <v>7.3946781549999993E-9</v>
      </c>
      <c r="T2348" s="112">
        <v>6.3139999999999995E-4</v>
      </c>
      <c r="U2348" s="111">
        <v>1.3609137999999999E-4</v>
      </c>
      <c r="V2348" s="110"/>
      <c r="W2348" s="109"/>
      <c r="X2348" s="76" t="s">
        <v>6568</v>
      </c>
      <c r="Y2348" s="76"/>
      <c r="Z2348" s="76"/>
      <c r="AA2348" s="108"/>
    </row>
    <row r="2349" spans="1:27" ht="14.5" customHeight="1">
      <c r="A2349" s="41" t="s">
        <v>6691</v>
      </c>
      <c r="B2349" s="119" t="s">
        <v>6573</v>
      </c>
      <c r="C2349" s="120" t="s">
        <v>6690</v>
      </c>
      <c r="D2349" s="41" t="s">
        <v>6571</v>
      </c>
      <c r="E2349" s="119" t="s">
        <v>6570</v>
      </c>
      <c r="F2349" s="118" t="s">
        <v>6689</v>
      </c>
      <c r="G2349" s="117">
        <v>0.42743130263000001</v>
      </c>
      <c r="H2349" s="117">
        <v>3.8955375200000003E-2</v>
      </c>
      <c r="I2349" s="117">
        <v>7.3093517430000005E-2</v>
      </c>
      <c r="J2349" s="117">
        <v>4.6589409999999998E-2</v>
      </c>
      <c r="K2349" s="117">
        <v>0.268793</v>
      </c>
      <c r="L2349" s="116">
        <v>2.0209999999999999</v>
      </c>
      <c r="M2349" s="115">
        <v>2.1783299999999999</v>
      </c>
      <c r="N2349" s="114">
        <v>5.1191632000000001E-2</v>
      </c>
      <c r="O2349" s="114">
        <v>4.9342127E-2</v>
      </c>
      <c r="P2349" s="114">
        <v>1.8451063999999999E-3</v>
      </c>
      <c r="Q2349" s="121">
        <v>4.3982399999999999E-6</v>
      </c>
      <c r="R2349" s="113">
        <v>2.9581611029999999E-6</v>
      </c>
      <c r="S2349" s="112">
        <v>6.8236182138000001E-9</v>
      </c>
      <c r="T2349" s="112">
        <v>6.1600000000000001E-4</v>
      </c>
      <c r="U2349" s="111">
        <v>1.2007333E-4</v>
      </c>
      <c r="V2349" s="110"/>
      <c r="W2349" s="109"/>
      <c r="X2349" s="76" t="s">
        <v>6568</v>
      </c>
      <c r="Y2349" s="76"/>
      <c r="Z2349" s="76"/>
      <c r="AA2349" s="108"/>
    </row>
    <row r="2350" spans="1:27" ht="14.5" customHeight="1">
      <c r="A2350" s="41" t="s">
        <v>6688</v>
      </c>
      <c r="B2350" s="119" t="s">
        <v>6573</v>
      </c>
      <c r="C2350" s="120" t="s">
        <v>6687</v>
      </c>
      <c r="D2350" s="41" t="s">
        <v>6571</v>
      </c>
      <c r="E2350" s="119" t="s">
        <v>6570</v>
      </c>
      <c r="F2350" s="118" t="s">
        <v>6686</v>
      </c>
      <c r="G2350" s="117">
        <v>1.12376595072</v>
      </c>
      <c r="H2350" s="117">
        <v>0.21255033800000001</v>
      </c>
      <c r="I2350" s="117">
        <v>0.26615061271999996</v>
      </c>
      <c r="J2350" s="117">
        <v>0.11253299999999999</v>
      </c>
      <c r="K2350" s="117">
        <v>0.53253200000000001</v>
      </c>
      <c r="L2350" s="116">
        <v>4.0039999999999996</v>
      </c>
      <c r="M2350" s="115">
        <v>8.1180000000000003</v>
      </c>
      <c r="N2350" s="114">
        <v>0.11521728000000001</v>
      </c>
      <c r="O2350" s="114">
        <v>0.1111767</v>
      </c>
      <c r="P2350" s="114">
        <v>4.0329978999999998E-3</v>
      </c>
      <c r="Q2350" s="121">
        <v>7.5869640000000002E-6</v>
      </c>
      <c r="R2350" s="113">
        <v>6.6652695700000007E-6</v>
      </c>
      <c r="S2350" s="112">
        <v>1.4914932995999999E-8</v>
      </c>
      <c r="T2350" s="112">
        <v>1.0625999999999999E-3</v>
      </c>
      <c r="U2350" s="111">
        <v>3.7542590000000001E-4</v>
      </c>
      <c r="V2350" s="110"/>
      <c r="W2350" s="109"/>
      <c r="X2350" s="76" t="s">
        <v>6568</v>
      </c>
      <c r="Y2350" s="76"/>
      <c r="Z2350" s="76"/>
      <c r="AA2350" s="108"/>
    </row>
    <row r="2351" spans="1:27" ht="14.5" customHeight="1">
      <c r="A2351" s="41" t="s">
        <v>6685</v>
      </c>
      <c r="B2351" s="119" t="s">
        <v>6573</v>
      </c>
      <c r="C2351" s="120" t="s">
        <v>6684</v>
      </c>
      <c r="D2351" s="41" t="s">
        <v>6571</v>
      </c>
      <c r="E2351" s="119" t="s">
        <v>6570</v>
      </c>
      <c r="F2351" s="118" t="s">
        <v>6683</v>
      </c>
      <c r="G2351" s="117">
        <v>1.6432104770100002</v>
      </c>
      <c r="H2351" s="117">
        <v>0.16618781299999999</v>
      </c>
      <c r="I2351" s="117">
        <v>0.25245146401000002</v>
      </c>
      <c r="J2351" s="117">
        <v>0.35235720000000004</v>
      </c>
      <c r="K2351" s="117">
        <v>0.87221400000000004</v>
      </c>
      <c r="L2351" s="116">
        <v>6.5579999999999998</v>
      </c>
      <c r="M2351" s="115">
        <v>6.5846</v>
      </c>
      <c r="N2351" s="114">
        <v>0.17513042000000001</v>
      </c>
      <c r="O2351" s="114">
        <v>0.16883176</v>
      </c>
      <c r="P2351" s="114">
        <v>6.2548867999999997E-3</v>
      </c>
      <c r="Q2351" s="121">
        <v>4.3778196000000003E-5</v>
      </c>
      <c r="R2351" s="113">
        <v>1.0121807990000001E-5</v>
      </c>
      <c r="S2351" s="112">
        <v>2.3131977792E-8</v>
      </c>
      <c r="T2351" s="112">
        <v>6.1314000000000004E-3</v>
      </c>
      <c r="U2351" s="111">
        <v>5.4868061999999997E-4</v>
      </c>
      <c r="V2351" s="110"/>
      <c r="W2351" s="109"/>
      <c r="X2351" s="76" t="s">
        <v>6568</v>
      </c>
      <c r="Y2351" s="76"/>
      <c r="Z2351" s="76"/>
      <c r="AA2351" s="108"/>
    </row>
    <row r="2352" spans="1:27" ht="14.5" customHeight="1">
      <c r="A2352" s="41" t="s">
        <v>6682</v>
      </c>
      <c r="B2352" s="119" t="s">
        <v>6573</v>
      </c>
      <c r="C2352" s="120" t="s">
        <v>6681</v>
      </c>
      <c r="D2352" s="41" t="s">
        <v>6571</v>
      </c>
      <c r="E2352" s="119" t="s">
        <v>6570</v>
      </c>
      <c r="F2352" s="118" t="s">
        <v>6680</v>
      </c>
      <c r="G2352" s="117">
        <v>1.7836443488000002</v>
      </c>
      <c r="H2352" s="117">
        <v>0.19423181899999997</v>
      </c>
      <c r="I2352" s="117">
        <v>0.43386382979999999</v>
      </c>
      <c r="J2352" s="117">
        <v>0.1537927</v>
      </c>
      <c r="K2352" s="117">
        <v>1.0017560000000001</v>
      </c>
      <c r="L2352" s="116">
        <v>7.532</v>
      </c>
      <c r="M2352" s="115">
        <v>7.7121000000000004</v>
      </c>
      <c r="N2352" s="114">
        <v>0.23507249</v>
      </c>
      <c r="O2352" s="114">
        <v>0.22745936</v>
      </c>
      <c r="P2352" s="114">
        <v>7.5991710000000001E-3</v>
      </c>
      <c r="Q2352" s="121">
        <v>1.3964412000000001E-5</v>
      </c>
      <c r="R2352" s="113">
        <v>1.3636652240000001E-5</v>
      </c>
      <c r="S2352" s="112">
        <v>2.8103443006E-8</v>
      </c>
      <c r="T2352" s="112">
        <v>1.9558000000000002E-3</v>
      </c>
      <c r="U2352" s="111">
        <v>5.1132963999999997E-4</v>
      </c>
      <c r="V2352" s="110"/>
      <c r="W2352" s="109"/>
      <c r="X2352" s="76" t="s">
        <v>6568</v>
      </c>
      <c r="Y2352" s="76"/>
      <c r="Z2352" s="76"/>
      <c r="AA2352" s="108"/>
    </row>
    <row r="2353" spans="1:27" ht="14.5" customHeight="1">
      <c r="A2353" s="41" t="s">
        <v>6679</v>
      </c>
      <c r="B2353" s="119" t="s">
        <v>6573</v>
      </c>
      <c r="C2353" s="120" t="s">
        <v>6678</v>
      </c>
      <c r="D2353" s="41" t="s">
        <v>6571</v>
      </c>
      <c r="E2353" s="119" t="s">
        <v>6570</v>
      </c>
      <c r="F2353" s="118" t="s">
        <v>6677</v>
      </c>
      <c r="G2353" s="117">
        <v>2.661728783</v>
      </c>
      <c r="H2353" s="117">
        <v>1.7739684099999999</v>
      </c>
      <c r="I2353" s="117">
        <v>0.24707117300000001</v>
      </c>
      <c r="J2353" s="117">
        <v>7.7833199999999991E-2</v>
      </c>
      <c r="K2353" s="117">
        <v>0.56285600000000002</v>
      </c>
      <c r="L2353" s="116">
        <v>4.2320000000000002</v>
      </c>
      <c r="M2353" s="115">
        <v>5.2316000000000003</v>
      </c>
      <c r="N2353" s="114">
        <v>0.11228339</v>
      </c>
      <c r="O2353" s="114">
        <v>0.10808928</v>
      </c>
      <c r="P2353" s="114">
        <v>4.1884556E-3</v>
      </c>
      <c r="Q2353" s="121">
        <v>5.6548800000000001E-6</v>
      </c>
      <c r="R2353" s="113">
        <v>6.4801727120000003E-6</v>
      </c>
      <c r="S2353" s="112">
        <v>1.5489850536000001E-8</v>
      </c>
      <c r="T2353" s="112">
        <v>7.9199999999999995E-4</v>
      </c>
      <c r="U2353" s="111">
        <v>1.3995334E-3</v>
      </c>
      <c r="V2353" s="110"/>
      <c r="W2353" s="109"/>
      <c r="X2353" s="76" t="s">
        <v>6568</v>
      </c>
      <c r="Y2353" s="76"/>
      <c r="Z2353" s="76"/>
      <c r="AA2353" s="108"/>
    </row>
    <row r="2354" spans="1:27" ht="14.5" customHeight="1">
      <c r="A2354" s="41" t="s">
        <v>6676</v>
      </c>
      <c r="B2354" s="119" t="s">
        <v>6573</v>
      </c>
      <c r="C2354" s="120" t="s">
        <v>6675</v>
      </c>
      <c r="D2354" s="41" t="s">
        <v>6571</v>
      </c>
      <c r="E2354" s="119" t="s">
        <v>6570</v>
      </c>
      <c r="F2354" s="118" t="s">
        <v>6674</v>
      </c>
      <c r="G2354" s="117">
        <v>0.58188168815999997</v>
      </c>
      <c r="H2354" s="117">
        <v>3.7794541500000001E-2</v>
      </c>
      <c r="I2354" s="117">
        <v>0.16261448666000003</v>
      </c>
      <c r="J2354" s="117">
        <v>3.780066E-2</v>
      </c>
      <c r="K2354" s="117">
        <v>0.34367199999999998</v>
      </c>
      <c r="L2354" s="116">
        <v>2.5839999999999996</v>
      </c>
      <c r="M2354" s="115">
        <v>2.0655800000000002</v>
      </c>
      <c r="N2354" s="114">
        <v>7.3373703999999998E-2</v>
      </c>
      <c r="O2354" s="114">
        <v>7.0847541E-2</v>
      </c>
      <c r="P2354" s="114">
        <v>2.5229114000000002E-3</v>
      </c>
      <c r="Q2354" s="121">
        <v>3.251556E-6</v>
      </c>
      <c r="R2354" s="113">
        <v>4.2474544809999999E-6</v>
      </c>
      <c r="S2354" s="112">
        <v>9.3302935008999997E-9</v>
      </c>
      <c r="T2354" s="112">
        <v>4.5540000000000001E-4</v>
      </c>
      <c r="U2354" s="111">
        <v>1.4429001E-4</v>
      </c>
      <c r="V2354" s="110"/>
      <c r="W2354" s="109"/>
      <c r="X2354" s="76" t="s">
        <v>6568</v>
      </c>
      <c r="Y2354" s="76"/>
      <c r="Z2354" s="76"/>
      <c r="AA2354" s="108"/>
    </row>
    <row r="2355" spans="1:27" ht="14.5" customHeight="1">
      <c r="A2355" s="41" t="s">
        <v>6673</v>
      </c>
      <c r="B2355" s="119" t="s">
        <v>6573</v>
      </c>
      <c r="C2355" s="120" t="s">
        <v>6672</v>
      </c>
      <c r="D2355" s="41" t="s">
        <v>6571</v>
      </c>
      <c r="E2355" s="119" t="s">
        <v>6570</v>
      </c>
      <c r="F2355" s="118" t="s">
        <v>6671</v>
      </c>
      <c r="G2355" s="117">
        <v>0.62471038676000001</v>
      </c>
      <c r="H2355" s="117">
        <v>4.3185936799999998E-2</v>
      </c>
      <c r="I2355" s="117">
        <v>0.23325536996000001</v>
      </c>
      <c r="J2355" s="117">
        <v>4.8487080000000002E-2</v>
      </c>
      <c r="K2355" s="117">
        <v>0.29978199999999999</v>
      </c>
      <c r="L2355" s="116">
        <v>2.254</v>
      </c>
      <c r="M2355" s="115">
        <v>2.2730399999999999</v>
      </c>
      <c r="N2355" s="114">
        <v>0.10351984</v>
      </c>
      <c r="O2355" s="114">
        <v>0.10061071000000001</v>
      </c>
      <c r="P2355" s="114">
        <v>2.9045611E-3</v>
      </c>
      <c r="Q2355" s="121">
        <v>4.5710279999999999E-6</v>
      </c>
      <c r="R2355" s="113">
        <v>6.0318172900000003E-6</v>
      </c>
      <c r="S2355" s="112">
        <v>1.0741719872000002E-8</v>
      </c>
      <c r="T2355" s="112">
        <v>6.4019999999999995E-4</v>
      </c>
      <c r="U2355" s="111">
        <v>1.7346606E-4</v>
      </c>
      <c r="V2355" s="110"/>
      <c r="W2355" s="109"/>
      <c r="X2355" s="76" t="s">
        <v>6568</v>
      </c>
      <c r="Y2355" s="76"/>
      <c r="Z2355" s="76"/>
      <c r="AA2355" s="108"/>
    </row>
    <row r="2356" spans="1:27" ht="14.5" customHeight="1">
      <c r="A2356" s="41" t="s">
        <v>6670</v>
      </c>
      <c r="B2356" s="119" t="s">
        <v>6573</v>
      </c>
      <c r="C2356" s="120" t="s">
        <v>6669</v>
      </c>
      <c r="D2356" s="41" t="s">
        <v>6571</v>
      </c>
      <c r="E2356" s="119" t="s">
        <v>6570</v>
      </c>
      <c r="F2356" s="118" t="s">
        <v>6668</v>
      </c>
      <c r="G2356" s="117">
        <v>1.09945020385</v>
      </c>
      <c r="H2356" s="117">
        <v>9.4280767500000001E-2</v>
      </c>
      <c r="I2356" s="117">
        <v>0.19024024635</v>
      </c>
      <c r="J2356" s="117">
        <v>7.2789190000000004E-2</v>
      </c>
      <c r="K2356" s="117">
        <v>0.74214000000000002</v>
      </c>
      <c r="L2356" s="116">
        <v>5.58</v>
      </c>
      <c r="M2356" s="115">
        <v>4.0454699999999999</v>
      </c>
      <c r="N2356" s="114">
        <v>0.14231870999999999</v>
      </c>
      <c r="O2356" s="114">
        <v>0.13718077000000001</v>
      </c>
      <c r="P2356" s="114">
        <v>5.1317447000000004E-3</v>
      </c>
      <c r="Q2356" s="121">
        <v>6.1889519999999999E-6</v>
      </c>
      <c r="R2356" s="113">
        <v>8.2242668740000001E-6</v>
      </c>
      <c r="S2356" s="112">
        <v>1.8978345626000001E-8</v>
      </c>
      <c r="T2356" s="112">
        <v>8.6680000000000004E-4</v>
      </c>
      <c r="U2356" s="111">
        <v>2.9830459000000002E-4</v>
      </c>
      <c r="V2356" s="110"/>
      <c r="W2356" s="109"/>
      <c r="X2356" s="76" t="s">
        <v>6568</v>
      </c>
      <c r="Y2356" s="76"/>
      <c r="Z2356" s="76"/>
      <c r="AA2356" s="108"/>
    </row>
    <row r="2357" spans="1:27" ht="14.5" customHeight="1">
      <c r="A2357" s="41" t="s">
        <v>6667</v>
      </c>
      <c r="B2357" s="119" t="s">
        <v>6573</v>
      </c>
      <c r="C2357" s="120" t="s">
        <v>6666</v>
      </c>
      <c r="D2357" s="41" t="s">
        <v>6571</v>
      </c>
      <c r="E2357" s="119" t="s">
        <v>6570</v>
      </c>
      <c r="F2357" s="118" t="s">
        <v>6665</v>
      </c>
      <c r="G2357" s="117">
        <v>1.0127720980399999</v>
      </c>
      <c r="H2357" s="117">
        <v>0.1024988157</v>
      </c>
      <c r="I2357" s="117">
        <v>0.19308648234</v>
      </c>
      <c r="J2357" s="117">
        <v>0.1105738</v>
      </c>
      <c r="K2357" s="117">
        <v>0.60661299999999996</v>
      </c>
      <c r="L2357" s="116">
        <v>4.5609999999999991</v>
      </c>
      <c r="M2357" s="115">
        <v>4.6904000000000003</v>
      </c>
      <c r="N2357" s="114">
        <v>0.12304169</v>
      </c>
      <c r="O2357" s="114">
        <v>0.11874798</v>
      </c>
      <c r="P2357" s="114">
        <v>4.2827595999999999E-3</v>
      </c>
      <c r="Q2357" s="121">
        <v>1.0948476E-5</v>
      </c>
      <c r="R2357" s="113">
        <v>7.1191832979999997E-6</v>
      </c>
      <c r="S2357" s="112">
        <v>1.5838607859499999E-8</v>
      </c>
      <c r="T2357" s="112">
        <v>1.5334000000000001E-3</v>
      </c>
      <c r="U2357" s="111">
        <v>2.9050646E-4</v>
      </c>
      <c r="V2357" s="110"/>
      <c r="W2357" s="109"/>
      <c r="X2357" s="76" t="s">
        <v>6568</v>
      </c>
      <c r="Y2357" s="76"/>
      <c r="Z2357" s="76"/>
      <c r="AA2357" s="108"/>
    </row>
    <row r="2358" spans="1:27" ht="14.5" customHeight="1">
      <c r="A2358" s="41" t="s">
        <v>6664</v>
      </c>
      <c r="B2358" s="119" t="s">
        <v>6573</v>
      </c>
      <c r="C2358" s="120" t="s">
        <v>6663</v>
      </c>
      <c r="D2358" s="41" t="s">
        <v>6571</v>
      </c>
      <c r="E2358" s="119" t="s">
        <v>6570</v>
      </c>
      <c r="F2358" s="118" t="s">
        <v>6662</v>
      </c>
      <c r="G2358" s="117">
        <v>1.01091449751</v>
      </c>
      <c r="H2358" s="117">
        <v>7.0591039899999999E-2</v>
      </c>
      <c r="I2358" s="117">
        <v>0.30502339761000002</v>
      </c>
      <c r="J2358" s="117">
        <v>7.7498059999999994E-2</v>
      </c>
      <c r="K2358" s="117">
        <v>0.55780200000000002</v>
      </c>
      <c r="L2358" s="116">
        <v>4.194</v>
      </c>
      <c r="M2358" s="115">
        <v>3.9597799999999999</v>
      </c>
      <c r="N2358" s="114">
        <v>0.1022319</v>
      </c>
      <c r="O2358" s="114">
        <v>9.8430808999999994E-2</v>
      </c>
      <c r="P2358" s="114">
        <v>3.7941367999999999E-3</v>
      </c>
      <c r="Q2358" s="121">
        <v>6.9586440000000001E-6</v>
      </c>
      <c r="R2358" s="113">
        <v>5.901127615E-6</v>
      </c>
      <c r="S2358" s="112">
        <v>1.40315708667E-8</v>
      </c>
      <c r="T2358" s="112">
        <v>9.7460000000000005E-4</v>
      </c>
      <c r="U2358" s="111">
        <v>2.3306796000000001E-4</v>
      </c>
      <c r="V2358" s="110"/>
      <c r="W2358" s="109"/>
      <c r="X2358" s="76" t="s">
        <v>6568</v>
      </c>
      <c r="Y2358" s="76"/>
      <c r="Z2358" s="76"/>
      <c r="AA2358" s="108"/>
    </row>
    <row r="2359" spans="1:27" ht="14.5" customHeight="1">
      <c r="A2359" s="41" t="s">
        <v>6661</v>
      </c>
      <c r="B2359" s="119" t="s">
        <v>6573</v>
      </c>
      <c r="C2359" s="120" t="s">
        <v>6660</v>
      </c>
      <c r="D2359" s="41" t="s">
        <v>6571</v>
      </c>
      <c r="E2359" s="119" t="s">
        <v>6570</v>
      </c>
      <c r="F2359" s="118" t="s">
        <v>6659</v>
      </c>
      <c r="G2359" s="117">
        <v>0.97919515596000006</v>
      </c>
      <c r="H2359" s="117">
        <v>7.9173996800000007E-2</v>
      </c>
      <c r="I2359" s="117">
        <v>0.17741965915999999</v>
      </c>
      <c r="J2359" s="117">
        <v>7.3960499999999998E-2</v>
      </c>
      <c r="K2359" s="117">
        <v>0.64864100000000002</v>
      </c>
      <c r="L2359" s="116">
        <v>4.8769999999999998</v>
      </c>
      <c r="M2359" s="115">
        <v>5.6375000000000002</v>
      </c>
      <c r="N2359" s="114">
        <v>0.11814167</v>
      </c>
      <c r="O2359" s="114">
        <v>0.11377442</v>
      </c>
      <c r="P2359" s="114">
        <v>4.3625775E-3</v>
      </c>
      <c r="Q2359" s="121">
        <v>4.6652760000000002E-6</v>
      </c>
      <c r="R2359" s="113">
        <v>6.8210085720000006E-6</v>
      </c>
      <c r="S2359" s="112">
        <v>1.6133792658899999E-8</v>
      </c>
      <c r="T2359" s="112">
        <v>6.5340000000000005E-4</v>
      </c>
      <c r="U2359" s="111">
        <v>2.5446494999999998E-4</v>
      </c>
      <c r="V2359" s="110"/>
      <c r="W2359" s="109"/>
      <c r="X2359" s="76" t="s">
        <v>6568</v>
      </c>
      <c r="Y2359" s="76"/>
      <c r="Z2359" s="76"/>
      <c r="AA2359" s="108"/>
    </row>
    <row r="2360" spans="1:27" ht="14.5" customHeight="1">
      <c r="A2360" s="41" t="s">
        <v>6658</v>
      </c>
      <c r="B2360" s="119" t="s">
        <v>6573</v>
      </c>
      <c r="C2360" s="120" t="s">
        <v>6657</v>
      </c>
      <c r="D2360" s="41" t="s">
        <v>6571</v>
      </c>
      <c r="E2360" s="119" t="s">
        <v>6570</v>
      </c>
      <c r="F2360" s="118" t="s">
        <v>6656</v>
      </c>
      <c r="G2360" s="117">
        <v>4.8060058297000001</v>
      </c>
      <c r="H2360" s="117">
        <v>0.46196583800000002</v>
      </c>
      <c r="I2360" s="117">
        <v>1.5617819917</v>
      </c>
      <c r="J2360" s="117">
        <v>0.36804199999999998</v>
      </c>
      <c r="K2360" s="117">
        <v>2.4142160000000001</v>
      </c>
      <c r="L2360" s="116">
        <v>18.152000000000001</v>
      </c>
      <c r="M2360" s="115">
        <v>20.295000000000002</v>
      </c>
      <c r="N2360" s="114">
        <v>0.72959056</v>
      </c>
      <c r="O2360" s="114">
        <v>0.70758105000000004</v>
      </c>
      <c r="P2360" s="114">
        <v>2.1978050999999998E-2</v>
      </c>
      <c r="Q2360" s="121">
        <v>3.1463123999999999E-5</v>
      </c>
      <c r="R2360" s="113">
        <v>4.2420925960000004E-5</v>
      </c>
      <c r="S2360" s="112">
        <v>8.1279774234999985E-8</v>
      </c>
      <c r="T2360" s="112">
        <v>4.4066000000000001E-3</v>
      </c>
      <c r="U2360" s="111">
        <v>1.3936953E-3</v>
      </c>
      <c r="V2360" s="110"/>
      <c r="W2360" s="109"/>
      <c r="X2360" s="76" t="s">
        <v>6568</v>
      </c>
      <c r="Y2360" s="76"/>
      <c r="Z2360" s="76"/>
      <c r="AA2360" s="108"/>
    </row>
    <row r="2361" spans="1:27" ht="14.5" customHeight="1">
      <c r="A2361" s="41" t="s">
        <v>6655</v>
      </c>
      <c r="B2361" s="119" t="s">
        <v>6573</v>
      </c>
      <c r="C2361" s="120" t="s">
        <v>6654</v>
      </c>
      <c r="D2361" s="41" t="s">
        <v>6571</v>
      </c>
      <c r="E2361" s="119" t="s">
        <v>6570</v>
      </c>
      <c r="F2361" s="118" t="s">
        <v>6653</v>
      </c>
      <c r="G2361" s="117">
        <v>3.8647653257999997</v>
      </c>
      <c r="H2361" s="117">
        <v>0.490228836</v>
      </c>
      <c r="I2361" s="117">
        <v>1.3378654898</v>
      </c>
      <c r="J2361" s="117">
        <v>0.34823599999999999</v>
      </c>
      <c r="K2361" s="117">
        <v>1.6884349999999999</v>
      </c>
      <c r="L2361" s="116">
        <v>12.694999999999999</v>
      </c>
      <c r="M2361" s="115">
        <v>16.236000000000001</v>
      </c>
      <c r="N2361" s="114">
        <v>0.55255162999999996</v>
      </c>
      <c r="O2361" s="114">
        <v>0.53663766000000002</v>
      </c>
      <c r="P2361" s="114">
        <v>1.5881044E-2</v>
      </c>
      <c r="Q2361" s="121">
        <v>3.2923967999999998E-5</v>
      </c>
      <c r="R2361" s="113">
        <v>3.2172521619999997E-5</v>
      </c>
      <c r="S2361" s="112">
        <v>5.87316699375E-8</v>
      </c>
      <c r="T2361" s="112">
        <v>4.6112000000000002E-3</v>
      </c>
      <c r="U2361" s="111">
        <v>1.1532996E-3</v>
      </c>
      <c r="V2361" s="110"/>
      <c r="W2361" s="109"/>
      <c r="X2361" s="76" t="s">
        <v>6568</v>
      </c>
      <c r="Y2361" s="76"/>
      <c r="Z2361" s="76"/>
      <c r="AA2361" s="108"/>
    </row>
    <row r="2362" spans="1:27" ht="14.5" customHeight="1">
      <c r="A2362" s="41" t="s">
        <v>6652</v>
      </c>
      <c r="B2362" s="119" t="s">
        <v>6573</v>
      </c>
      <c r="C2362" s="120" t="s">
        <v>6651</v>
      </c>
      <c r="D2362" s="41" t="s">
        <v>6571</v>
      </c>
      <c r="E2362" s="119" t="s">
        <v>6570</v>
      </c>
      <c r="F2362" s="118" t="s">
        <v>6650</v>
      </c>
      <c r="G2362" s="117">
        <v>2.1763264133</v>
      </c>
      <c r="H2362" s="117">
        <v>0.28352523499999999</v>
      </c>
      <c r="I2362" s="117">
        <v>0.39061367830000004</v>
      </c>
      <c r="J2362" s="117">
        <v>0.20636850000000001</v>
      </c>
      <c r="K2362" s="117">
        <v>1.2958190000000001</v>
      </c>
      <c r="L2362" s="116">
        <v>9.7430000000000003</v>
      </c>
      <c r="M2362" s="115">
        <v>10.5985</v>
      </c>
      <c r="N2362" s="114">
        <v>0.25830905999999998</v>
      </c>
      <c r="O2362" s="114">
        <v>0.24914131</v>
      </c>
      <c r="P2362" s="114">
        <v>9.1492757000000008E-3</v>
      </c>
      <c r="Q2362" s="121">
        <v>1.8472607999999998E-5</v>
      </c>
      <c r="R2362" s="113">
        <v>1.4936529360000002E-5</v>
      </c>
      <c r="S2362" s="112">
        <v>3.3836078840499998E-8</v>
      </c>
      <c r="T2362" s="112">
        <v>2.5872E-3</v>
      </c>
      <c r="U2362" s="111">
        <v>6.5801186000000005E-4</v>
      </c>
      <c r="V2362" s="110"/>
      <c r="W2362" s="109"/>
      <c r="X2362" s="76" t="s">
        <v>6568</v>
      </c>
      <c r="Y2362" s="76"/>
      <c r="Z2362" s="76"/>
      <c r="AA2362" s="108"/>
    </row>
    <row r="2363" spans="1:27" ht="14.5" customHeight="1">
      <c r="A2363" s="41" t="s">
        <v>6649</v>
      </c>
      <c r="B2363" s="119" t="s">
        <v>6573</v>
      </c>
      <c r="C2363" s="120" t="s">
        <v>6648</v>
      </c>
      <c r="D2363" s="41" t="s">
        <v>6571</v>
      </c>
      <c r="E2363" s="119" t="s">
        <v>6570</v>
      </c>
      <c r="F2363" s="118" t="s">
        <v>6647</v>
      </c>
      <c r="G2363" s="117">
        <v>3.3237872816519998</v>
      </c>
      <c r="H2363" s="117">
        <v>0.11118462754000001</v>
      </c>
      <c r="I2363" s="117">
        <v>0.23264347769999999</v>
      </c>
      <c r="J2363" s="117">
        <v>0.28879017641200005</v>
      </c>
      <c r="K2363" s="117">
        <v>2.6911689999999999</v>
      </c>
      <c r="L2363" s="116">
        <v>20.234353383458647</v>
      </c>
      <c r="M2363" s="115">
        <v>316.11075</v>
      </c>
      <c r="N2363" s="114">
        <v>0.39946933000000001</v>
      </c>
      <c r="O2363" s="114">
        <v>0.37266659000000002</v>
      </c>
      <c r="P2363" s="114">
        <v>1.6975535E-2</v>
      </c>
      <c r="Q2363" s="114">
        <v>9.8272072999999998E-3</v>
      </c>
      <c r="R2363" s="113">
        <v>2.2342121487033999E-5</v>
      </c>
      <c r="S2363" s="112">
        <v>6.27793438089147E-8</v>
      </c>
      <c r="T2363" s="112">
        <v>1.37635959164</v>
      </c>
      <c r="U2363" s="111">
        <v>1.0217744E-3</v>
      </c>
      <c r="V2363" s="110"/>
      <c r="W2363" s="109"/>
      <c r="X2363" s="76" t="s">
        <v>6568</v>
      </c>
      <c r="Y2363" s="76"/>
      <c r="Z2363" s="76"/>
      <c r="AA2363" s="108"/>
    </row>
    <row r="2364" spans="1:27" ht="14.5" customHeight="1">
      <c r="A2364" s="41" t="s">
        <v>6646</v>
      </c>
      <c r="B2364" s="119" t="s">
        <v>6573</v>
      </c>
      <c r="C2364" s="120" t="s">
        <v>6645</v>
      </c>
      <c r="D2364" s="41" t="s">
        <v>6571</v>
      </c>
      <c r="E2364" s="119" t="s">
        <v>6570</v>
      </c>
      <c r="F2364" s="118" t="s">
        <v>6644</v>
      </c>
      <c r="G2364" s="117">
        <v>1.217985969918</v>
      </c>
      <c r="H2364" s="117">
        <v>5.5818947370000004E-2</v>
      </c>
      <c r="I2364" s="117">
        <v>0.15858859750000001</v>
      </c>
      <c r="J2364" s="117">
        <v>5.2731925047999999E-2</v>
      </c>
      <c r="K2364" s="117">
        <v>0.95084650000000004</v>
      </c>
      <c r="L2364" s="116">
        <v>7.1492218045112779</v>
      </c>
      <c r="M2364" s="115">
        <v>101.73820000000001</v>
      </c>
      <c r="N2364" s="114">
        <v>0.16418767000000001</v>
      </c>
      <c r="O2364" s="114">
        <v>0.15341431</v>
      </c>
      <c r="P2364" s="114">
        <v>6.4545647999999997E-3</v>
      </c>
      <c r="Q2364" s="114">
        <v>4.3187911999999998E-3</v>
      </c>
      <c r="R2364" s="113">
        <v>9.1975007564879996E-6</v>
      </c>
      <c r="S2364" s="112">
        <v>2.3870432179477093E-8</v>
      </c>
      <c r="T2364" s="112">
        <v>0.60487270683099992</v>
      </c>
      <c r="U2364" s="111">
        <v>3.8207355E-4</v>
      </c>
      <c r="V2364" s="110"/>
      <c r="W2364" s="109"/>
      <c r="X2364" s="76" t="s">
        <v>6568</v>
      </c>
      <c r="Y2364" s="76"/>
      <c r="Z2364" s="76"/>
      <c r="AA2364" s="108"/>
    </row>
    <row r="2365" spans="1:27" ht="14.5" customHeight="1">
      <c r="A2365" s="41" t="s">
        <v>6643</v>
      </c>
      <c r="B2365" s="119" t="s">
        <v>6573</v>
      </c>
      <c r="C2365" s="120" t="s">
        <v>6642</v>
      </c>
      <c r="D2365" s="41" t="s">
        <v>6571</v>
      </c>
      <c r="E2365" s="119" t="s">
        <v>6570</v>
      </c>
      <c r="F2365" s="118" t="s">
        <v>6641</v>
      </c>
      <c r="G2365" s="117">
        <v>1.7698425990610001</v>
      </c>
      <c r="H2365" s="117">
        <v>7.0811538229999998E-2</v>
      </c>
      <c r="I2365" s="117">
        <v>0.17525271549999999</v>
      </c>
      <c r="J2365" s="117">
        <v>0.10336634533099999</v>
      </c>
      <c r="K2365" s="117">
        <v>1.420412</v>
      </c>
      <c r="L2365" s="116">
        <v>10.67978947368421</v>
      </c>
      <c r="M2365" s="115">
        <v>158.09759</v>
      </c>
      <c r="N2365" s="114">
        <v>0.22692106000000001</v>
      </c>
      <c r="O2365" s="114">
        <v>0.21162202999999999</v>
      </c>
      <c r="P2365" s="114">
        <v>9.2809008999999998E-3</v>
      </c>
      <c r="Q2365" s="114">
        <v>6.0181280999999998E-3</v>
      </c>
      <c r="R2365" s="113">
        <v>1.2687172358684002E-5</v>
      </c>
      <c r="S2365" s="112">
        <v>3.4322858002039897E-8</v>
      </c>
      <c r="T2365" s="112">
        <v>0.84287507622000002</v>
      </c>
      <c r="U2365" s="111">
        <v>5.5290753999999995E-4</v>
      </c>
      <c r="V2365" s="110"/>
      <c r="W2365" s="109"/>
      <c r="X2365" s="76" t="s">
        <v>6568</v>
      </c>
      <c r="Y2365" s="76"/>
      <c r="Z2365" s="76"/>
      <c r="AA2365" s="108"/>
    </row>
    <row r="2366" spans="1:27" ht="14.5" customHeight="1">
      <c r="A2366" s="41" t="s">
        <v>6640</v>
      </c>
      <c r="B2366" s="119" t="s">
        <v>6573</v>
      </c>
      <c r="C2366" s="120" t="s">
        <v>6639</v>
      </c>
      <c r="D2366" s="41" t="s">
        <v>6571</v>
      </c>
      <c r="E2366" s="119" t="s">
        <v>6570</v>
      </c>
      <c r="F2366" s="118" t="s">
        <v>6638</v>
      </c>
      <c r="G2366" s="117">
        <v>1.079976855795</v>
      </c>
      <c r="H2366" s="117">
        <v>4.328884098E-2</v>
      </c>
      <c r="I2366" s="117">
        <v>0.1134068721</v>
      </c>
      <c r="J2366" s="117">
        <v>7.4172702714999997E-2</v>
      </c>
      <c r="K2366" s="117">
        <v>0.84910843999999996</v>
      </c>
      <c r="L2366" s="116">
        <v>6.3842739849624053</v>
      </c>
      <c r="M2366" s="115">
        <v>95.644720000000007</v>
      </c>
      <c r="N2366" s="114">
        <v>0.13796137</v>
      </c>
      <c r="O2366" s="114">
        <v>0.12897233</v>
      </c>
      <c r="P2366" s="114">
        <v>5.5909022999999997E-3</v>
      </c>
      <c r="Q2366" s="114">
        <v>3.3981343999999998E-3</v>
      </c>
      <c r="R2366" s="113">
        <v>7.7321541072479993E-6</v>
      </c>
      <c r="S2366" s="112">
        <v>2.0676414220813299E-8</v>
      </c>
      <c r="T2366" s="112">
        <v>0.47592918998799999</v>
      </c>
      <c r="U2366" s="111">
        <v>3.3391277000000002E-4</v>
      </c>
      <c r="V2366" s="110"/>
      <c r="W2366" s="109"/>
      <c r="X2366" s="76" t="s">
        <v>6568</v>
      </c>
      <c r="Y2366" s="76"/>
      <c r="Z2366" s="76"/>
      <c r="AA2366" s="108"/>
    </row>
    <row r="2367" spans="1:27" ht="14.5" customHeight="1">
      <c r="A2367" s="41" t="s">
        <v>6637</v>
      </c>
      <c r="B2367" s="119" t="s">
        <v>6573</v>
      </c>
      <c r="C2367" s="120" t="s">
        <v>6636</v>
      </c>
      <c r="D2367" s="41" t="s">
        <v>6571</v>
      </c>
      <c r="E2367" s="119" t="s">
        <v>6570</v>
      </c>
      <c r="F2367" s="118" t="s">
        <v>6635</v>
      </c>
      <c r="G2367" s="117">
        <v>5.1868484717539998</v>
      </c>
      <c r="H2367" s="117">
        <v>0.16735407784</v>
      </c>
      <c r="I2367" s="117">
        <v>0.40688070979999996</v>
      </c>
      <c r="J2367" s="117">
        <v>0.61028868411400006</v>
      </c>
      <c r="K2367" s="117">
        <v>4.0023249999999999</v>
      </c>
      <c r="L2367" s="116">
        <v>30.092669172932329</v>
      </c>
      <c r="M2367" s="115">
        <v>489.90323999999998</v>
      </c>
      <c r="N2367" s="114">
        <v>0.60882161000000001</v>
      </c>
      <c r="O2367" s="114">
        <v>0.57164749000000004</v>
      </c>
      <c r="P2367" s="114">
        <v>2.5502311E-2</v>
      </c>
      <c r="Q2367" s="114">
        <v>1.1671814000000001E-2</v>
      </c>
      <c r="R2367" s="113">
        <v>3.4271432009792995E-5</v>
      </c>
      <c r="S2367" s="112">
        <v>9.431327929948561E-8</v>
      </c>
      <c r="T2367" s="112">
        <v>1.6347078758</v>
      </c>
      <c r="U2367" s="111">
        <v>1.5487236999999999E-3</v>
      </c>
      <c r="V2367" s="110"/>
      <c r="W2367" s="109"/>
      <c r="X2367" s="76" t="s">
        <v>6568</v>
      </c>
      <c r="Y2367" s="76"/>
      <c r="Z2367" s="76"/>
      <c r="AA2367" s="108"/>
    </row>
    <row r="2368" spans="1:27" ht="14.5" customHeight="1">
      <c r="A2368" s="41" t="s">
        <v>6634</v>
      </c>
      <c r="B2368" s="119" t="s">
        <v>6573</v>
      </c>
      <c r="C2368" s="120" t="s">
        <v>6633</v>
      </c>
      <c r="D2368" s="41" t="s">
        <v>6571</v>
      </c>
      <c r="E2368" s="119" t="s">
        <v>6570</v>
      </c>
      <c r="F2368" s="118" t="s">
        <v>6632</v>
      </c>
      <c r="G2368" s="117">
        <v>3.0844207219449999</v>
      </c>
      <c r="H2368" s="117">
        <v>0.14260852960000001</v>
      </c>
      <c r="I2368" s="117">
        <v>0.42220992600000001</v>
      </c>
      <c r="J2368" s="117">
        <v>0.156256066345</v>
      </c>
      <c r="K2368" s="117">
        <v>2.3633462000000001</v>
      </c>
      <c r="L2368" s="116">
        <v>17.769520300751878</v>
      </c>
      <c r="M2368" s="115">
        <v>254.67034000000001</v>
      </c>
      <c r="N2368" s="114">
        <v>0.41583312</v>
      </c>
      <c r="O2368" s="114">
        <v>0.38931017000000001</v>
      </c>
      <c r="P2368" s="114">
        <v>1.6189344000000001E-2</v>
      </c>
      <c r="Q2368" s="114">
        <v>1.0333607999999999E-2</v>
      </c>
      <c r="R2368" s="113">
        <v>2.3339937976422998E-5</v>
      </c>
      <c r="S2368" s="112">
        <v>5.9871833746370001E-8</v>
      </c>
      <c r="T2368" s="112">
        <v>1.4472840194600001</v>
      </c>
      <c r="U2368" s="111">
        <v>9.5980754000000003E-4</v>
      </c>
      <c r="V2368" s="110"/>
      <c r="W2368" s="109"/>
      <c r="X2368" s="76" t="s">
        <v>6568</v>
      </c>
      <c r="Y2368" s="76"/>
      <c r="Z2368" s="76"/>
      <c r="AA2368" s="108"/>
    </row>
    <row r="2369" spans="1:27" ht="14.5" customHeight="1">
      <c r="A2369" s="41" t="s">
        <v>6631</v>
      </c>
      <c r="B2369" s="119" t="s">
        <v>6573</v>
      </c>
      <c r="C2369" s="120" t="s">
        <v>6630</v>
      </c>
      <c r="D2369" s="41" t="s">
        <v>6571</v>
      </c>
      <c r="E2369" s="119" t="s">
        <v>6570</v>
      </c>
      <c r="F2369" s="118" t="s">
        <v>6629</v>
      </c>
      <c r="G2369" s="117">
        <v>2.8032105421070002</v>
      </c>
      <c r="H2369" s="117">
        <v>0.10990172550000001</v>
      </c>
      <c r="I2369" s="117">
        <v>0.26107039320000003</v>
      </c>
      <c r="J2369" s="117">
        <v>0.16130162340699999</v>
      </c>
      <c r="K2369" s="117">
        <v>2.2709367999999999</v>
      </c>
      <c r="L2369" s="116">
        <v>17.074712781954887</v>
      </c>
      <c r="M2369" s="115">
        <v>253.20272</v>
      </c>
      <c r="N2369" s="114">
        <v>0.35729945000000002</v>
      </c>
      <c r="O2369" s="114">
        <v>0.33288985999999998</v>
      </c>
      <c r="P2369" s="114">
        <v>1.4731849E-2</v>
      </c>
      <c r="Q2369" s="114">
        <v>9.6777443000000008E-3</v>
      </c>
      <c r="R2369" s="113">
        <v>1.9957425619518998E-5</v>
      </c>
      <c r="S2369" s="112">
        <v>5.4481688795869898E-8</v>
      </c>
      <c r="T2369" s="112">
        <v>1.35542640508</v>
      </c>
      <c r="U2369" s="111">
        <v>8.7779581999999998E-4</v>
      </c>
      <c r="V2369" s="110"/>
      <c r="W2369" s="109"/>
      <c r="X2369" s="76" t="s">
        <v>6568</v>
      </c>
      <c r="Y2369" s="76"/>
      <c r="Z2369" s="76"/>
      <c r="AA2369" s="108"/>
    </row>
    <row r="2370" spans="1:27" ht="14.5" customHeight="1">
      <c r="A2370" s="41" t="s">
        <v>6628</v>
      </c>
      <c r="B2370" s="119" t="s">
        <v>6573</v>
      </c>
      <c r="C2370" s="120" t="s">
        <v>6627</v>
      </c>
      <c r="D2370" s="41" t="s">
        <v>6571</v>
      </c>
      <c r="E2370" s="119" t="s">
        <v>6570</v>
      </c>
      <c r="F2370" s="118" t="s">
        <v>6626</v>
      </c>
      <c r="G2370" s="117">
        <v>1.233043872206</v>
      </c>
      <c r="H2370" s="117">
        <v>4.5591310710000006E-2</v>
      </c>
      <c r="I2370" s="117">
        <v>0.1066185662</v>
      </c>
      <c r="J2370" s="117">
        <v>9.0298655295999994E-2</v>
      </c>
      <c r="K2370" s="117">
        <v>0.99053533999999999</v>
      </c>
      <c r="L2370" s="116">
        <v>7.4476341353383457</v>
      </c>
      <c r="M2370" s="115">
        <v>113.30812</v>
      </c>
      <c r="N2370" s="114">
        <v>0.15340524999999999</v>
      </c>
      <c r="O2370" s="114">
        <v>0.14314041</v>
      </c>
      <c r="P2370" s="114">
        <v>6.3748661999999999E-3</v>
      </c>
      <c r="Q2370" s="114">
        <v>3.8899730000000001E-3</v>
      </c>
      <c r="R2370" s="113">
        <v>8.5815593949560004E-6</v>
      </c>
      <c r="S2370" s="112">
        <v>2.3575688621261002E-8</v>
      </c>
      <c r="T2370" s="112">
        <v>0.54481414337099998</v>
      </c>
      <c r="U2370" s="111">
        <v>3.8173230000000002E-4</v>
      </c>
      <c r="V2370" s="110"/>
      <c r="W2370" s="109"/>
      <c r="X2370" s="76" t="s">
        <v>6568</v>
      </c>
      <c r="Y2370" s="76"/>
      <c r="Z2370" s="76"/>
      <c r="AA2370" s="108"/>
    </row>
    <row r="2371" spans="1:27" ht="14.5" customHeight="1">
      <c r="A2371" s="41" t="s">
        <v>6625</v>
      </c>
      <c r="B2371" s="119" t="s">
        <v>6573</v>
      </c>
      <c r="C2371" s="120" t="s">
        <v>6624</v>
      </c>
      <c r="D2371" s="41" t="s">
        <v>6571</v>
      </c>
      <c r="E2371" s="119" t="s">
        <v>6570</v>
      </c>
      <c r="F2371" s="118" t="s">
        <v>6623</v>
      </c>
      <c r="G2371" s="117">
        <v>3.2372776110419998</v>
      </c>
      <c r="H2371" s="117">
        <v>0.14916344380000002</v>
      </c>
      <c r="I2371" s="117">
        <v>0.44124886099999999</v>
      </c>
      <c r="J2371" s="117">
        <v>0.166941606242</v>
      </c>
      <c r="K2371" s="117">
        <v>2.4799237000000001</v>
      </c>
      <c r="L2371" s="116">
        <v>18.646042857142856</v>
      </c>
      <c r="M2371" s="115">
        <v>267.69506000000001</v>
      </c>
      <c r="N2371" s="114">
        <v>0.43577557</v>
      </c>
      <c r="O2371" s="114">
        <v>0.40800568999999998</v>
      </c>
      <c r="P2371" s="114">
        <v>1.6976339E-2</v>
      </c>
      <c r="Q2371" s="114">
        <v>1.0793540000000001E-2</v>
      </c>
      <c r="R2371" s="113">
        <v>2.4460772749807996E-5</v>
      </c>
      <c r="S2371" s="112">
        <v>6.2782317362299997E-8</v>
      </c>
      <c r="T2371" s="112">
        <v>1.51170023551</v>
      </c>
      <c r="U2371" s="111">
        <v>1.0067618E-3</v>
      </c>
      <c r="V2371" s="110"/>
      <c r="W2371" s="109"/>
      <c r="X2371" s="76" t="s">
        <v>6568</v>
      </c>
      <c r="Y2371" s="76"/>
      <c r="Z2371" s="76"/>
      <c r="AA2371" s="108"/>
    </row>
    <row r="2372" spans="1:27" ht="14.5" customHeight="1">
      <c r="A2372" s="41" t="s">
        <v>6622</v>
      </c>
      <c r="B2372" s="119" t="s">
        <v>6573</v>
      </c>
      <c r="C2372" s="120" t="s">
        <v>6621</v>
      </c>
      <c r="D2372" s="41" t="s">
        <v>6571</v>
      </c>
      <c r="E2372" s="119" t="s">
        <v>6570</v>
      </c>
      <c r="F2372" s="118" t="s">
        <v>6620</v>
      </c>
      <c r="G2372" s="117">
        <v>0.57048239057610006</v>
      </c>
      <c r="H2372" s="117">
        <v>2.133259966E-2</v>
      </c>
      <c r="I2372" s="117">
        <v>4.9830881999999993E-2</v>
      </c>
      <c r="J2372" s="117">
        <v>3.96984589161E-2</v>
      </c>
      <c r="K2372" s="117">
        <v>0.45962045000000001</v>
      </c>
      <c r="L2372" s="116">
        <v>3.4557928571428569</v>
      </c>
      <c r="M2372" s="115">
        <v>52.281623000000003</v>
      </c>
      <c r="N2372" s="114">
        <v>7.1322681999999998E-2</v>
      </c>
      <c r="O2372" s="114">
        <v>6.6520206999999998E-2</v>
      </c>
      <c r="P2372" s="114">
        <v>2.9611250999999998E-3</v>
      </c>
      <c r="Q2372" s="114">
        <v>1.8413495999999999E-3</v>
      </c>
      <c r="R2372" s="113">
        <v>3.9880219783760001E-6</v>
      </c>
      <c r="S2372" s="112">
        <v>1.0950906465777199E-8</v>
      </c>
      <c r="T2372" s="112">
        <v>0.25789209634499999</v>
      </c>
      <c r="U2372" s="111">
        <v>1.7711678E-4</v>
      </c>
      <c r="V2372" s="110"/>
      <c r="W2372" s="109"/>
      <c r="X2372" s="76" t="s">
        <v>6568</v>
      </c>
      <c r="Y2372" s="76"/>
      <c r="Z2372" s="76"/>
      <c r="AA2372" s="108"/>
    </row>
    <row r="2373" spans="1:27" ht="14.5" customHeight="1">
      <c r="A2373" s="41" t="s">
        <v>6619</v>
      </c>
      <c r="B2373" s="119" t="s">
        <v>6573</v>
      </c>
      <c r="C2373" s="120" t="s">
        <v>6618</v>
      </c>
      <c r="D2373" s="41" t="s">
        <v>6571</v>
      </c>
      <c r="E2373" s="119" t="s">
        <v>6570</v>
      </c>
      <c r="F2373" s="118" t="s">
        <v>6617</v>
      </c>
      <c r="G2373" s="117">
        <v>0.736155197737</v>
      </c>
      <c r="H2373" s="117">
        <v>2.8065659429999997E-2</v>
      </c>
      <c r="I2373" s="117">
        <v>6.14644045E-2</v>
      </c>
      <c r="J2373" s="117">
        <v>3.9131483807000003E-2</v>
      </c>
      <c r="K2373" s="117">
        <v>0.60749365</v>
      </c>
      <c r="L2373" s="116">
        <v>4.5676214285714281</v>
      </c>
      <c r="M2373" s="115">
        <v>67.638091000000003</v>
      </c>
      <c r="N2373" s="114">
        <v>9.3209991000000006E-2</v>
      </c>
      <c r="O2373" s="114">
        <v>8.6663592999999997E-2</v>
      </c>
      <c r="P2373" s="114">
        <v>3.8954366000000002E-3</v>
      </c>
      <c r="Q2373" s="114">
        <v>2.6509620000000002E-3</v>
      </c>
      <c r="R2373" s="113">
        <v>5.1956589999049998E-6</v>
      </c>
      <c r="S2373" s="112">
        <v>1.4406200356824E-8</v>
      </c>
      <c r="T2373" s="112">
        <v>0.37128319173800001</v>
      </c>
      <c r="U2373" s="111">
        <v>2.3198024E-4</v>
      </c>
      <c r="V2373" s="110"/>
      <c r="W2373" s="109"/>
      <c r="X2373" s="76" t="s">
        <v>6568</v>
      </c>
      <c r="Y2373" s="76"/>
      <c r="Z2373" s="76"/>
      <c r="AA2373" s="108"/>
    </row>
    <row r="2374" spans="1:27" ht="14.5" customHeight="1">
      <c r="A2374" s="41" t="s">
        <v>6616</v>
      </c>
      <c r="B2374" s="119" t="s">
        <v>6573</v>
      </c>
      <c r="C2374" s="120" t="s">
        <v>6615</v>
      </c>
      <c r="D2374" s="41" t="s">
        <v>6571</v>
      </c>
      <c r="E2374" s="119" t="s">
        <v>6570</v>
      </c>
      <c r="F2374" s="118" t="s">
        <v>6614</v>
      </c>
      <c r="G2374" s="117">
        <v>1.3782490318189999</v>
      </c>
      <c r="H2374" s="117">
        <v>5.0489403549999999E-2</v>
      </c>
      <c r="I2374" s="117">
        <v>0.1227054014</v>
      </c>
      <c r="J2374" s="117">
        <v>0.11347852686899999</v>
      </c>
      <c r="K2374" s="117">
        <v>1.0915756999999999</v>
      </c>
      <c r="L2374" s="116">
        <v>8.2073360902255637</v>
      </c>
      <c r="M2374" s="115">
        <v>126.36973999999999</v>
      </c>
      <c r="N2374" s="114">
        <v>0.17033880000000001</v>
      </c>
      <c r="O2374" s="114">
        <v>0.15923139</v>
      </c>
      <c r="P2374" s="114">
        <v>7.0478008999999998E-3</v>
      </c>
      <c r="Q2374" s="114">
        <v>4.0596080999999997E-3</v>
      </c>
      <c r="R2374" s="113">
        <v>9.546246400508002E-6</v>
      </c>
      <c r="S2374" s="112">
        <v>2.60643525851878E-8</v>
      </c>
      <c r="T2374" s="112">
        <v>0.56857255858000011</v>
      </c>
      <c r="U2374" s="111">
        <v>4.2308013000000002E-4</v>
      </c>
      <c r="V2374" s="110"/>
      <c r="W2374" s="109"/>
      <c r="X2374" s="76" t="s">
        <v>6568</v>
      </c>
      <c r="Y2374" s="76"/>
      <c r="Z2374" s="76"/>
      <c r="AA2374" s="108"/>
    </row>
    <row r="2375" spans="1:27" ht="14.5" customHeight="1">
      <c r="A2375" s="41" t="s">
        <v>6613</v>
      </c>
      <c r="B2375" s="119" t="s">
        <v>6573</v>
      </c>
      <c r="C2375" s="120" t="s">
        <v>6612</v>
      </c>
      <c r="D2375" s="41" t="s">
        <v>6571</v>
      </c>
      <c r="E2375" s="119" t="s">
        <v>6570</v>
      </c>
      <c r="F2375" s="118" t="s">
        <v>6611</v>
      </c>
      <c r="G2375" s="117">
        <v>3.0526758562520002</v>
      </c>
      <c r="H2375" s="117">
        <v>0.11287058690000001</v>
      </c>
      <c r="I2375" s="117">
        <v>0.24739092560000001</v>
      </c>
      <c r="J2375" s="117">
        <v>0.192580243752</v>
      </c>
      <c r="K2375" s="117">
        <v>2.4998341000000002</v>
      </c>
      <c r="L2375" s="116">
        <v>18.795745112781955</v>
      </c>
      <c r="M2375" s="115">
        <v>282.57467000000003</v>
      </c>
      <c r="N2375" s="114">
        <v>0.38142580999999998</v>
      </c>
      <c r="O2375" s="114">
        <v>0.35505554</v>
      </c>
      <c r="P2375" s="114">
        <v>1.5982895E-2</v>
      </c>
      <c r="Q2375" s="114">
        <v>1.0387367E-2</v>
      </c>
      <c r="R2375" s="113">
        <v>2.1286303712063005E-5</v>
      </c>
      <c r="S2375" s="112">
        <v>5.9108339409288393E-8</v>
      </c>
      <c r="T2375" s="112">
        <v>1.45481333388</v>
      </c>
      <c r="U2375" s="111">
        <v>9.5464173000000001E-4</v>
      </c>
      <c r="V2375" s="110"/>
      <c r="W2375" s="109"/>
      <c r="X2375" s="76" t="s">
        <v>6568</v>
      </c>
      <c r="Y2375" s="76"/>
      <c r="Z2375" s="76"/>
      <c r="AA2375" s="108"/>
    </row>
    <row r="2376" spans="1:27" ht="14.5" customHeight="1">
      <c r="A2376" s="41" t="s">
        <v>6610</v>
      </c>
      <c r="B2376" s="119" t="s">
        <v>6573</v>
      </c>
      <c r="C2376" s="120" t="s">
        <v>6609</v>
      </c>
      <c r="D2376" s="41" t="s">
        <v>6571</v>
      </c>
      <c r="E2376" s="119" t="s">
        <v>6570</v>
      </c>
      <c r="F2376" s="118" t="s">
        <v>6608</v>
      </c>
      <c r="G2376" s="117">
        <v>1.602086322908</v>
      </c>
      <c r="H2376" s="117">
        <v>6.0118004290000006E-2</v>
      </c>
      <c r="I2376" s="117">
        <v>0.1416104493</v>
      </c>
      <c r="J2376" s="117">
        <v>0.11196356931799999</v>
      </c>
      <c r="K2376" s="117">
        <v>1.2883943</v>
      </c>
      <c r="L2376" s="116">
        <v>9.6871751879699239</v>
      </c>
      <c r="M2376" s="115">
        <v>146.54580000000001</v>
      </c>
      <c r="N2376" s="114">
        <v>0.20047881000000001</v>
      </c>
      <c r="O2376" s="114">
        <v>0.18701639</v>
      </c>
      <c r="P2376" s="114">
        <v>8.3111094000000007E-3</v>
      </c>
      <c r="Q2376" s="114">
        <v>5.1513154999999998E-3</v>
      </c>
      <c r="R2376" s="113">
        <v>1.1212013728197002E-5</v>
      </c>
      <c r="S2376" s="112">
        <v>3.0736351717925288E-8</v>
      </c>
      <c r="T2376" s="112">
        <v>0.72147275467999994</v>
      </c>
      <c r="U2376" s="111">
        <v>4.9712740000000001E-4</v>
      </c>
      <c r="V2376" s="110"/>
      <c r="W2376" s="109"/>
      <c r="X2376" s="76" t="s">
        <v>6568</v>
      </c>
      <c r="Y2376" s="76"/>
      <c r="Z2376" s="76"/>
      <c r="AA2376" s="108"/>
    </row>
    <row r="2377" spans="1:27" ht="14.5" customHeight="1">
      <c r="A2377" s="41" t="s">
        <v>6607</v>
      </c>
      <c r="B2377" s="119" t="s">
        <v>6573</v>
      </c>
      <c r="C2377" s="120" t="s">
        <v>6606</v>
      </c>
      <c r="D2377" s="41" t="s">
        <v>6571</v>
      </c>
      <c r="E2377" s="119" t="s">
        <v>6570</v>
      </c>
      <c r="F2377" s="118" t="s">
        <v>6605</v>
      </c>
      <c r="G2377" s="117">
        <v>0.79824891677980003</v>
      </c>
      <c r="H2377" s="117">
        <v>2.6733850650000002E-2</v>
      </c>
      <c r="I2377" s="117">
        <v>5.4497824200000003E-2</v>
      </c>
      <c r="J2377" s="117">
        <v>6.63887719298E-2</v>
      </c>
      <c r="K2377" s="117">
        <v>0.65062847000000001</v>
      </c>
      <c r="L2377" s="116">
        <v>4.8919433834586465</v>
      </c>
      <c r="M2377" s="115">
        <v>76.077951999999996</v>
      </c>
      <c r="N2377" s="114">
        <v>9.6125764000000002E-2</v>
      </c>
      <c r="O2377" s="114">
        <v>8.9598466000000002E-2</v>
      </c>
      <c r="P2377" s="114">
        <v>4.0958662000000002E-3</v>
      </c>
      <c r="Q2377" s="114">
        <v>2.4314317999999998E-3</v>
      </c>
      <c r="R2377" s="113">
        <v>5.3716106571690012E-6</v>
      </c>
      <c r="S2377" s="112">
        <v>1.5147433596913196E-8</v>
      </c>
      <c r="T2377" s="112">
        <v>0.34053666326099996</v>
      </c>
      <c r="U2377" s="111">
        <v>2.4629121000000002E-4</v>
      </c>
      <c r="V2377" s="110"/>
      <c r="W2377" s="109"/>
      <c r="X2377" s="76" t="s">
        <v>6568</v>
      </c>
      <c r="Y2377" s="76"/>
      <c r="Z2377" s="76"/>
      <c r="AA2377" s="108"/>
    </row>
    <row r="2378" spans="1:27" ht="14.5" customHeight="1">
      <c r="A2378" s="41" t="s">
        <v>6604</v>
      </c>
      <c r="B2378" s="119" t="s">
        <v>6573</v>
      </c>
      <c r="C2378" s="120" t="s">
        <v>6603</v>
      </c>
      <c r="D2378" s="41" t="s">
        <v>6571</v>
      </c>
      <c r="E2378" s="119" t="s">
        <v>6570</v>
      </c>
      <c r="F2378" s="118" t="s">
        <v>6602</v>
      </c>
      <c r="G2378" s="117">
        <v>1.5969522824489999</v>
      </c>
      <c r="H2378" s="117">
        <v>5.9814799940000003E-2</v>
      </c>
      <c r="I2378" s="117">
        <v>0.143226988</v>
      </c>
      <c r="J2378" s="117">
        <v>0.116872094509</v>
      </c>
      <c r="K2378" s="117">
        <v>1.2770383999999999</v>
      </c>
      <c r="L2378" s="116">
        <v>9.601792481203006</v>
      </c>
      <c r="M2378" s="115">
        <v>145.85608999999999</v>
      </c>
      <c r="N2378" s="114">
        <v>0.19944790000000001</v>
      </c>
      <c r="O2378" s="114">
        <v>0.18618635</v>
      </c>
      <c r="P2378" s="114">
        <v>8.2511874999999998E-3</v>
      </c>
      <c r="Q2378" s="114">
        <v>5.0103550999999998E-3</v>
      </c>
      <c r="R2378" s="113">
        <v>1.1162251505564001E-5</v>
      </c>
      <c r="S2378" s="112">
        <v>3.0514746732473909E-8</v>
      </c>
      <c r="T2378" s="112">
        <v>0.70173040760999994</v>
      </c>
      <c r="U2378" s="111">
        <v>4.9396992000000004E-4</v>
      </c>
      <c r="V2378" s="110"/>
      <c r="W2378" s="109"/>
      <c r="X2378" s="76" t="s">
        <v>6568</v>
      </c>
      <c r="Y2378" s="76"/>
      <c r="Z2378" s="76"/>
      <c r="AA2378" s="108"/>
    </row>
    <row r="2379" spans="1:27" ht="14.5" customHeight="1">
      <c r="A2379" s="41" t="s">
        <v>6601</v>
      </c>
      <c r="B2379" s="119" t="s">
        <v>6573</v>
      </c>
      <c r="C2379" s="120" t="s">
        <v>6600</v>
      </c>
      <c r="D2379" s="41" t="s">
        <v>6571</v>
      </c>
      <c r="E2379" s="119" t="s">
        <v>6570</v>
      </c>
      <c r="F2379" s="118" t="s">
        <v>6599</v>
      </c>
      <c r="G2379" s="117">
        <v>0.86159727237700001</v>
      </c>
      <c r="H2379" s="117">
        <v>2.9791221110000002E-2</v>
      </c>
      <c r="I2379" s="117">
        <v>6.3821419099999999E-2</v>
      </c>
      <c r="J2379" s="117">
        <v>6.9196682166999993E-2</v>
      </c>
      <c r="K2379" s="117">
        <v>0.69878795000000005</v>
      </c>
      <c r="L2379" s="116">
        <v>5.254044736842105</v>
      </c>
      <c r="M2379" s="115">
        <v>81.184898000000004</v>
      </c>
      <c r="N2379" s="114">
        <v>0.10481521000000001</v>
      </c>
      <c r="O2379" s="114">
        <v>9.7736653000000007E-2</v>
      </c>
      <c r="P2379" s="114">
        <v>4.4300284999999997E-3</v>
      </c>
      <c r="Q2379" s="114">
        <v>2.6485318999999998E-3</v>
      </c>
      <c r="R2379" s="113">
        <v>5.8595115020040005E-6</v>
      </c>
      <c r="S2379" s="112">
        <v>1.6383241856678696E-8</v>
      </c>
      <c r="T2379" s="112">
        <v>0.37094284202200001</v>
      </c>
      <c r="U2379" s="111">
        <v>2.6605329000000002E-4</v>
      </c>
      <c r="V2379" s="110"/>
      <c r="W2379" s="109"/>
      <c r="X2379" s="76" t="s">
        <v>6568</v>
      </c>
      <c r="Y2379" s="76"/>
      <c r="Z2379" s="76"/>
      <c r="AA2379" s="108"/>
    </row>
    <row r="2380" spans="1:27" ht="14.5" customHeight="1">
      <c r="A2380" s="41" t="s">
        <v>6598</v>
      </c>
      <c r="B2380" s="119" t="s">
        <v>6573</v>
      </c>
      <c r="C2380" s="120" t="s">
        <v>6597</v>
      </c>
      <c r="D2380" s="41" t="s">
        <v>6571</v>
      </c>
      <c r="E2380" s="119" t="s">
        <v>6570</v>
      </c>
      <c r="F2380" s="118" t="s">
        <v>6596</v>
      </c>
      <c r="G2380" s="117">
        <v>0.60755444006399995</v>
      </c>
      <c r="H2380" s="117">
        <v>3.1812936679999994E-2</v>
      </c>
      <c r="I2380" s="117">
        <v>9.5669058299999998E-2</v>
      </c>
      <c r="J2380" s="117">
        <v>7.1861450839999994E-3</v>
      </c>
      <c r="K2380" s="117">
        <v>0.47288629999999998</v>
      </c>
      <c r="L2380" s="116">
        <v>3.5555360902255635</v>
      </c>
      <c r="M2380" s="115">
        <v>47.377474999999997</v>
      </c>
      <c r="N2380" s="114">
        <v>8.6859288000000007E-2</v>
      </c>
      <c r="O2380" s="114">
        <v>8.1075971999999996E-2</v>
      </c>
      <c r="P2380" s="114">
        <v>3.3145168999999999E-3</v>
      </c>
      <c r="Q2380" s="114">
        <v>2.4687989999999998E-3</v>
      </c>
      <c r="R2380" s="113">
        <v>4.8606698170850014E-6</v>
      </c>
      <c r="S2380" s="112">
        <v>1.2257829108387801E-8</v>
      </c>
      <c r="T2380" s="112">
        <v>0.34577016328600002</v>
      </c>
      <c r="U2380" s="111">
        <v>1.9418829000000001E-4</v>
      </c>
      <c r="V2380" s="110"/>
      <c r="W2380" s="109"/>
      <c r="X2380" s="76" t="s">
        <v>6568</v>
      </c>
      <c r="Y2380" s="76"/>
      <c r="Z2380" s="76"/>
      <c r="AA2380" s="108"/>
    </row>
    <row r="2381" spans="1:27" ht="14.5" customHeight="1">
      <c r="A2381" s="41" t="s">
        <v>6595</v>
      </c>
      <c r="B2381" s="119" t="s">
        <v>6573</v>
      </c>
      <c r="C2381" s="120" t="s">
        <v>6594</v>
      </c>
      <c r="D2381" s="41" t="s">
        <v>6571</v>
      </c>
      <c r="E2381" s="119" t="s">
        <v>6570</v>
      </c>
      <c r="F2381" s="118" t="s">
        <v>6593</v>
      </c>
      <c r="G2381" s="117">
        <v>0.62939798651900003</v>
      </c>
      <c r="H2381" s="117">
        <v>2.3375912100000003E-2</v>
      </c>
      <c r="I2381" s="117">
        <v>4.1411031900000006E-2</v>
      </c>
      <c r="J2381" s="117">
        <v>2.0442022519E-2</v>
      </c>
      <c r="K2381" s="117">
        <v>0.54416902</v>
      </c>
      <c r="L2381" s="116">
        <v>4.0914963909774436</v>
      </c>
      <c r="M2381" s="115">
        <v>59.416505999999998</v>
      </c>
      <c r="N2381" s="114">
        <v>7.9764382999999994E-2</v>
      </c>
      <c r="O2381" s="114">
        <v>7.3736768999999994E-2</v>
      </c>
      <c r="P2381" s="114">
        <v>3.4192662999999999E-3</v>
      </c>
      <c r="Q2381" s="114">
        <v>2.6083479999999999E-3</v>
      </c>
      <c r="R2381" s="113">
        <v>4.4206695418140006E-6</v>
      </c>
      <c r="S2381" s="112">
        <v>1.2645215447749397E-8</v>
      </c>
      <c r="T2381" s="112">
        <v>0.36531485519000001</v>
      </c>
      <c r="U2381" s="111">
        <v>2.0272309E-4</v>
      </c>
      <c r="V2381" s="110"/>
      <c r="W2381" s="109"/>
      <c r="X2381" s="76" t="s">
        <v>6568</v>
      </c>
      <c r="Y2381" s="76"/>
      <c r="Z2381" s="76"/>
      <c r="AA2381" s="108"/>
    </row>
    <row r="2382" spans="1:27" ht="14.5" customHeight="1">
      <c r="A2382" s="41" t="s">
        <v>6592</v>
      </c>
      <c r="B2382" s="119" t="s">
        <v>6573</v>
      </c>
      <c r="C2382" s="120" t="s">
        <v>6591</v>
      </c>
      <c r="D2382" s="41" t="s">
        <v>6571</v>
      </c>
      <c r="E2382" s="119" t="s">
        <v>6570</v>
      </c>
      <c r="F2382" s="118" t="s">
        <v>6590</v>
      </c>
      <c r="G2382" s="117">
        <v>0.92438397039099995</v>
      </c>
      <c r="H2382" s="117">
        <v>3.9411656889999994E-2</v>
      </c>
      <c r="I2382" s="117">
        <v>0.1016912398</v>
      </c>
      <c r="J2382" s="117">
        <v>4.2356563701000001E-2</v>
      </c>
      <c r="K2382" s="117">
        <v>0.74092451000000004</v>
      </c>
      <c r="L2382" s="116">
        <v>5.5708609774436093</v>
      </c>
      <c r="M2382" s="115">
        <v>80.508725999999996</v>
      </c>
      <c r="N2382" s="114">
        <v>0.12154949</v>
      </c>
      <c r="O2382" s="114">
        <v>0.11331033</v>
      </c>
      <c r="P2382" s="114">
        <v>4.9050153000000001E-3</v>
      </c>
      <c r="Q2382" s="114">
        <v>3.3341415999999999E-3</v>
      </c>
      <c r="R2382" s="113">
        <v>6.7931855136940002E-6</v>
      </c>
      <c r="S2382" s="112">
        <v>1.8139849720298899E-8</v>
      </c>
      <c r="T2382" s="112">
        <v>0.466966615493</v>
      </c>
      <c r="U2382" s="111">
        <v>2.9096713000000002E-4</v>
      </c>
      <c r="V2382" s="110"/>
      <c r="W2382" s="109"/>
      <c r="X2382" s="76" t="s">
        <v>6568</v>
      </c>
      <c r="Y2382" s="76"/>
      <c r="Z2382" s="76"/>
      <c r="AA2382" s="108"/>
    </row>
    <row r="2383" spans="1:27" ht="14.5" customHeight="1">
      <c r="A2383" s="41" t="s">
        <v>6589</v>
      </c>
      <c r="B2383" s="119" t="s">
        <v>6573</v>
      </c>
      <c r="C2383" s="120" t="s">
        <v>6588</v>
      </c>
      <c r="D2383" s="41" t="s">
        <v>6571</v>
      </c>
      <c r="E2383" s="119" t="s">
        <v>6570</v>
      </c>
      <c r="F2383" s="118" t="s">
        <v>6587</v>
      </c>
      <c r="G2383" s="117">
        <v>0.83992153700999994</v>
      </c>
      <c r="H2383" s="117">
        <v>3.5311139169999999E-2</v>
      </c>
      <c r="I2383" s="117">
        <v>9.0778631700000001E-2</v>
      </c>
      <c r="J2383" s="117">
        <v>4.1757336140000004E-2</v>
      </c>
      <c r="K2383" s="117">
        <v>0.67207443</v>
      </c>
      <c r="L2383" s="116">
        <v>5.0531912030075183</v>
      </c>
      <c r="M2383" s="115">
        <v>73.519293000000005</v>
      </c>
      <c r="N2383" s="114">
        <v>0.10977358</v>
      </c>
      <c r="O2383" s="114">
        <v>0.10236551000000001</v>
      </c>
      <c r="P2383" s="114">
        <v>4.4392985000000001E-3</v>
      </c>
      <c r="Q2383" s="114">
        <v>2.9687742E-3</v>
      </c>
      <c r="R2383" s="113">
        <v>6.1370210058639996E-6</v>
      </c>
      <c r="S2383" s="112">
        <v>1.64175238943732E-8</v>
      </c>
      <c r="T2383" s="112">
        <v>0.415794694435</v>
      </c>
      <c r="U2383" s="111">
        <v>2.6366005E-4</v>
      </c>
      <c r="V2383" s="110"/>
      <c r="W2383" s="109"/>
      <c r="X2383" s="76" t="s">
        <v>6568</v>
      </c>
      <c r="Y2383" s="76"/>
      <c r="Z2383" s="76"/>
      <c r="AA2383" s="108"/>
    </row>
    <row r="2384" spans="1:27" ht="14.5" customHeight="1">
      <c r="A2384" s="41" t="s">
        <v>6586</v>
      </c>
      <c r="B2384" s="119" t="s">
        <v>6573</v>
      </c>
      <c r="C2384" s="120" t="s">
        <v>6585</v>
      </c>
      <c r="D2384" s="41" t="s">
        <v>6571</v>
      </c>
      <c r="E2384" s="119" t="s">
        <v>6570</v>
      </c>
      <c r="F2384" s="118" t="s">
        <v>6584</v>
      </c>
      <c r="G2384" s="117">
        <v>3.5444301815530004</v>
      </c>
      <c r="H2384" s="117">
        <v>0.12906953550000003</v>
      </c>
      <c r="I2384" s="117">
        <v>0.25748506250000003</v>
      </c>
      <c r="J2384" s="117">
        <v>0.192976183553</v>
      </c>
      <c r="K2384" s="117">
        <v>2.9648994000000002</v>
      </c>
      <c r="L2384" s="116">
        <v>22.292476691729323</v>
      </c>
      <c r="M2384" s="115">
        <v>332.44353000000001</v>
      </c>
      <c r="N2384" s="114">
        <v>0.44251593</v>
      </c>
      <c r="O2384" s="114">
        <v>0.41086043</v>
      </c>
      <c r="P2384" s="114">
        <v>1.8770235999999999E-2</v>
      </c>
      <c r="Q2384" s="114">
        <v>1.2885264E-2</v>
      </c>
      <c r="R2384" s="113">
        <v>2.4631920183590006E-5</v>
      </c>
      <c r="S2384" s="112">
        <v>6.9416552796996125E-8</v>
      </c>
      <c r="T2384" s="112">
        <v>1.8046587918800001</v>
      </c>
      <c r="U2384" s="111">
        <v>1.1190480999999999E-3</v>
      </c>
      <c r="V2384" s="110"/>
      <c r="W2384" s="109"/>
      <c r="X2384" s="76" t="s">
        <v>6568</v>
      </c>
      <c r="Y2384" s="76"/>
      <c r="Z2384" s="76"/>
      <c r="AA2384" s="108"/>
    </row>
    <row r="2385" spans="1:27" ht="14.5" customHeight="1">
      <c r="A2385" s="41" t="s">
        <v>6583</v>
      </c>
      <c r="B2385" s="119" t="s">
        <v>6573</v>
      </c>
      <c r="C2385" s="120" t="s">
        <v>6582</v>
      </c>
      <c r="D2385" s="41" t="s">
        <v>6571</v>
      </c>
      <c r="E2385" s="119" t="s">
        <v>6570</v>
      </c>
      <c r="F2385" s="118" t="s">
        <v>6581</v>
      </c>
      <c r="G2385" s="117">
        <v>3.0766608900870001</v>
      </c>
      <c r="H2385" s="117">
        <v>0.11201789940000001</v>
      </c>
      <c r="I2385" s="117">
        <v>0.2095886407</v>
      </c>
      <c r="J2385" s="117">
        <v>0.14170894998699998</v>
      </c>
      <c r="K2385" s="117">
        <v>2.6133454</v>
      </c>
      <c r="L2385" s="116">
        <v>19.649213533834587</v>
      </c>
      <c r="M2385" s="115">
        <v>290.30176999999998</v>
      </c>
      <c r="N2385" s="114">
        <v>0.38546201000000002</v>
      </c>
      <c r="O2385" s="114">
        <v>0.35718598000000001</v>
      </c>
      <c r="P2385" s="114">
        <v>1.6460189E-2</v>
      </c>
      <c r="Q2385" s="114">
        <v>1.1815839999999999E-2</v>
      </c>
      <c r="R2385" s="113">
        <v>2.1414027477810001E-5</v>
      </c>
      <c r="S2385" s="112">
        <v>6.0873479276646687E-8</v>
      </c>
      <c r="T2385" s="112">
        <v>1.6548795217500001</v>
      </c>
      <c r="U2385" s="111">
        <v>9.7935181000000007E-4</v>
      </c>
      <c r="V2385" s="110"/>
      <c r="W2385" s="109"/>
      <c r="X2385" s="76" t="s">
        <v>6568</v>
      </c>
      <c r="Y2385" s="76"/>
      <c r="Z2385" s="76"/>
      <c r="AA2385" s="108"/>
    </row>
    <row r="2386" spans="1:27" ht="14.5" customHeight="1">
      <c r="A2386" s="41" t="s">
        <v>6580</v>
      </c>
      <c r="B2386" s="119" t="s">
        <v>6573</v>
      </c>
      <c r="C2386" s="120" t="s">
        <v>6579</v>
      </c>
      <c r="D2386" s="41" t="s">
        <v>6571</v>
      </c>
      <c r="E2386" s="119" t="s">
        <v>6570</v>
      </c>
      <c r="F2386" s="118" t="s">
        <v>6578</v>
      </c>
      <c r="G2386" s="117">
        <v>2.7697402239019997</v>
      </c>
      <c r="H2386" s="117">
        <v>0.10433308769999999</v>
      </c>
      <c r="I2386" s="117">
        <v>0.22518409490000002</v>
      </c>
      <c r="J2386" s="117">
        <v>0.15180334130199999</v>
      </c>
      <c r="K2386" s="117">
        <v>2.2884196999999999</v>
      </c>
      <c r="L2386" s="116">
        <v>17.206163157894736</v>
      </c>
      <c r="M2386" s="115">
        <v>255.65631999999999</v>
      </c>
      <c r="N2386" s="114">
        <v>0.34919958000000001</v>
      </c>
      <c r="O2386" s="114">
        <v>0.32465276999999998</v>
      </c>
      <c r="P2386" s="114">
        <v>1.4635931E-2</v>
      </c>
      <c r="Q2386" s="114">
        <v>9.9108717000000006E-3</v>
      </c>
      <c r="R2386" s="113">
        <v>1.9463595311213001E-5</v>
      </c>
      <c r="S2386" s="112">
        <v>5.4126965442228799E-8</v>
      </c>
      <c r="T2386" s="112">
        <v>1.3880772795899998</v>
      </c>
      <c r="U2386" s="111">
        <v>8.7213183999999995E-4</v>
      </c>
      <c r="V2386" s="110"/>
      <c r="W2386" s="109"/>
      <c r="X2386" s="76" t="s">
        <v>6568</v>
      </c>
      <c r="Y2386" s="76"/>
      <c r="Z2386" s="76"/>
      <c r="AA2386" s="108"/>
    </row>
    <row r="2387" spans="1:27" ht="14.5" customHeight="1">
      <c r="A2387" s="41" t="s">
        <v>6577</v>
      </c>
      <c r="B2387" s="119" t="s">
        <v>6573</v>
      </c>
      <c r="C2387" s="120" t="s">
        <v>6576</v>
      </c>
      <c r="D2387" s="41" t="s">
        <v>6571</v>
      </c>
      <c r="E2387" s="119" t="s">
        <v>6570</v>
      </c>
      <c r="F2387" s="118" t="s">
        <v>6575</v>
      </c>
      <c r="G2387" s="117">
        <v>1.321235260586</v>
      </c>
      <c r="H2387" s="117">
        <v>5.2687110160000002E-2</v>
      </c>
      <c r="I2387" s="117">
        <v>0.13461702110000001</v>
      </c>
      <c r="J2387" s="117">
        <v>8.6463229326000007E-2</v>
      </c>
      <c r="K2387" s="117">
        <v>1.0474679</v>
      </c>
      <c r="L2387" s="116">
        <v>7.8756984962406014</v>
      </c>
      <c r="M2387" s="115">
        <v>117.61281</v>
      </c>
      <c r="N2387" s="114">
        <v>0.16873642</v>
      </c>
      <c r="O2387" s="114">
        <v>0.15759461</v>
      </c>
      <c r="P2387" s="114">
        <v>6.8695427999999996E-3</v>
      </c>
      <c r="Q2387" s="114">
        <v>4.2722703000000004E-3</v>
      </c>
      <c r="R2387" s="113">
        <v>9.4481178241960005E-6</v>
      </c>
      <c r="S2387" s="112">
        <v>2.5405113934476401E-8</v>
      </c>
      <c r="T2387" s="112">
        <v>0.59835718017099992</v>
      </c>
      <c r="U2387" s="111">
        <v>4.0998768E-4</v>
      </c>
      <c r="V2387" s="110"/>
      <c r="W2387" s="109"/>
      <c r="X2387" s="76" t="s">
        <v>6568</v>
      </c>
      <c r="Y2387" s="76"/>
      <c r="Z2387" s="76"/>
      <c r="AA2387" s="108"/>
    </row>
    <row r="2388" spans="1:27" ht="14.5" customHeight="1">
      <c r="A2388" s="41" t="s">
        <v>6574</v>
      </c>
      <c r="B2388" s="119" t="s">
        <v>6573</v>
      </c>
      <c r="C2388" s="120" t="s">
        <v>6572</v>
      </c>
      <c r="D2388" s="41" t="s">
        <v>6571</v>
      </c>
      <c r="E2388" s="119" t="s">
        <v>6570</v>
      </c>
      <c r="F2388" s="118" t="s">
        <v>6569</v>
      </c>
      <c r="G2388" s="117">
        <v>1.0165471391250001</v>
      </c>
      <c r="H2388" s="117">
        <v>3.5525069009999993E-2</v>
      </c>
      <c r="I2388" s="117">
        <v>7.8537635600000016E-2</v>
      </c>
      <c r="J2388" s="117">
        <v>8.2950634514999996E-2</v>
      </c>
      <c r="K2388" s="117">
        <v>0.81953379999999998</v>
      </c>
      <c r="L2388" s="116">
        <v>6.1619082706766912</v>
      </c>
      <c r="M2388" s="115">
        <v>95.258694000000006</v>
      </c>
      <c r="N2388" s="114">
        <v>0.12397018</v>
      </c>
      <c r="O2388" s="114">
        <v>0.11567628000000001</v>
      </c>
      <c r="P2388" s="114">
        <v>5.2155124000000004E-3</v>
      </c>
      <c r="Q2388" s="114">
        <v>3.0783811999999999E-3</v>
      </c>
      <c r="R2388" s="113">
        <v>6.9350290639789996E-6</v>
      </c>
      <c r="S2388" s="112">
        <v>1.9288137484557305E-8</v>
      </c>
      <c r="T2388" s="112">
        <v>0.43114582636999998</v>
      </c>
      <c r="U2388" s="111">
        <v>3.1327664000000002E-4</v>
      </c>
      <c r="V2388" s="110"/>
      <c r="W2388" s="109"/>
      <c r="X2388" s="76" t="s">
        <v>6568</v>
      </c>
      <c r="Y2388" s="76"/>
      <c r="Z2388" s="76"/>
      <c r="AA2388" s="108"/>
    </row>
  </sheetData>
  <autoFilter ref="B1:D1702" xr:uid="{00000000-0001-0000-0100-000000000000}"/>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53278-CAD1-B74F-88BB-953323B1B987}">
  <dimension ref="A1:LF2512"/>
  <sheetViews>
    <sheetView zoomScale="110" zoomScaleNormal="75" workbookViewId="0">
      <pane xSplit="6" ySplit="3" topLeftCell="G1716" activePane="bottomRight" state="frozenSplit"/>
      <selection pane="topRight" activeCell="E1" sqref="E1"/>
      <selection pane="bottomLeft" activeCell="A6" sqref="A6"/>
      <selection pane="bottomRight" activeCell="D1725" sqref="D1725"/>
    </sheetView>
  </sheetViews>
  <sheetFormatPr baseColWidth="10" defaultColWidth="8.83203125" defaultRowHeight="13"/>
  <cols>
    <col min="1" max="2" width="3.1640625" style="41" customWidth="1"/>
    <col min="3" max="3" width="14.83203125" style="106" customWidth="1"/>
    <col min="4" max="4" width="6.5" style="41" customWidth="1"/>
    <col min="5" max="5" width="4.1640625" style="41" customWidth="1"/>
    <col min="6" max="6" width="69" style="41" customWidth="1"/>
    <col min="7" max="7" width="12.83203125" style="105" customWidth="1"/>
    <col min="8" max="8" width="14.5" style="105" customWidth="1"/>
    <col min="9" max="10" width="13.6640625" style="105" customWidth="1"/>
    <col min="11" max="11" width="15" style="159" customWidth="1"/>
    <col min="12" max="19" width="14.1640625" style="100" customWidth="1"/>
    <col min="20" max="20" width="14.1640625" style="100" bestFit="1" customWidth="1"/>
    <col min="21" max="22" width="14.1640625" style="100" customWidth="1"/>
    <col min="23" max="23" width="14.5" style="100" customWidth="1"/>
    <col min="24" max="24" width="11.1640625" style="105" customWidth="1"/>
    <col min="25" max="25" width="2.33203125" style="105" customWidth="1"/>
    <col min="26" max="26" width="13.83203125" style="78" customWidth="1"/>
    <col min="27" max="27" width="3.83203125" style="78" customWidth="1"/>
    <col min="28" max="33" width="12.83203125" style="105" customWidth="1"/>
    <col min="34" max="34" width="10.83203125" style="105" customWidth="1"/>
    <col min="35" max="35" width="3.6640625" style="105" customWidth="1"/>
    <col min="36" max="36" width="13" style="105" customWidth="1"/>
    <col min="37" max="64" width="12.83203125" style="105" customWidth="1"/>
    <col min="65" max="65" width="2.83203125" style="76" customWidth="1"/>
    <col min="66" max="82" width="12.83203125" style="76" customWidth="1"/>
    <col min="83" max="83" width="8.33203125" style="110" customWidth="1"/>
    <col min="84" max="84" width="12.83203125" style="109" customWidth="1"/>
    <col min="85" max="85" width="49.83203125" style="76" customWidth="1"/>
    <col min="86" max="86" width="14.33203125" style="76" customWidth="1"/>
    <col min="87" max="87" width="12.83203125" style="76" customWidth="1"/>
    <col min="88" max="88" width="17" style="108" customWidth="1"/>
    <col min="89" max="89" width="44.6640625" style="108" customWidth="1"/>
    <col min="90" max="90" width="9.5" style="42" bestFit="1" customWidth="1"/>
    <col min="91" max="91" width="30.83203125" style="42" customWidth="1"/>
    <col min="92" max="99" width="9.5" style="42" bestFit="1" customWidth="1"/>
    <col min="100" max="100" width="11.1640625" style="42" bestFit="1" customWidth="1"/>
    <col min="101" max="101" width="10.1640625" style="42" bestFit="1" customWidth="1"/>
    <col min="102" max="16384" width="8.83203125" style="41"/>
  </cols>
  <sheetData>
    <row r="1" spans="1:101" ht="15">
      <c r="A1" s="41" t="s">
        <v>14</v>
      </c>
      <c r="B1" s="278" t="s">
        <v>13179</v>
      </c>
      <c r="C1" s="277" t="s">
        <v>14</v>
      </c>
      <c r="D1" s="276" t="s">
        <v>14</v>
      </c>
      <c r="E1" s="287"/>
      <c r="F1" s="52" t="s">
        <v>28</v>
      </c>
      <c r="G1" s="296" t="s">
        <v>20</v>
      </c>
      <c r="H1" s="54" t="s">
        <v>635</v>
      </c>
      <c r="I1" s="54" t="s">
        <v>635</v>
      </c>
      <c r="J1" s="54" t="s">
        <v>635</v>
      </c>
      <c r="K1" s="295" t="s">
        <v>635</v>
      </c>
      <c r="L1" s="297" t="s">
        <v>635</v>
      </c>
      <c r="M1" s="297" t="s">
        <v>635</v>
      </c>
      <c r="N1" s="297" t="s">
        <v>635</v>
      </c>
      <c r="O1" s="297" t="s">
        <v>635</v>
      </c>
      <c r="P1" s="297" t="s">
        <v>635</v>
      </c>
      <c r="Q1" s="297" t="s">
        <v>635</v>
      </c>
      <c r="R1" s="297" t="s">
        <v>635</v>
      </c>
      <c r="S1" s="297" t="s">
        <v>635</v>
      </c>
      <c r="T1" s="297" t="s">
        <v>635</v>
      </c>
      <c r="U1" s="297" t="s">
        <v>635</v>
      </c>
      <c r="V1" s="297" t="s">
        <v>635</v>
      </c>
      <c r="W1" s="298" t="s">
        <v>635</v>
      </c>
      <c r="X1" s="87" t="s">
        <v>635</v>
      </c>
      <c r="Y1" s="299"/>
      <c r="Z1" s="294" t="s">
        <v>15</v>
      </c>
      <c r="AA1" s="300"/>
      <c r="AB1" s="293" t="s">
        <v>23</v>
      </c>
      <c r="AC1" s="301" t="s">
        <v>710</v>
      </c>
      <c r="AD1" s="301" t="s">
        <v>710</v>
      </c>
      <c r="AE1" s="301" t="s">
        <v>710</v>
      </c>
      <c r="AF1" s="301" t="s">
        <v>713</v>
      </c>
      <c r="AG1" s="301" t="s">
        <v>713</v>
      </c>
      <c r="AH1" s="301" t="s">
        <v>713</v>
      </c>
      <c r="AI1" s="302"/>
      <c r="AJ1" s="292" t="s">
        <v>886</v>
      </c>
      <c r="AK1" s="292" t="s">
        <v>730</v>
      </c>
      <c r="AL1" s="292" t="s">
        <v>730</v>
      </c>
      <c r="AM1" s="292" t="s">
        <v>730</v>
      </c>
      <c r="AN1" s="291" t="s">
        <v>730</v>
      </c>
      <c r="AO1" s="291" t="s">
        <v>730</v>
      </c>
      <c r="AP1" s="291" t="s">
        <v>730</v>
      </c>
      <c r="AQ1" s="303" t="s">
        <v>733</v>
      </c>
      <c r="AR1" s="303" t="s">
        <v>733</v>
      </c>
      <c r="AS1" s="303" t="s">
        <v>733</v>
      </c>
      <c r="AT1" s="303" t="s">
        <v>738</v>
      </c>
      <c r="AU1" s="303" t="s">
        <v>740</v>
      </c>
      <c r="AV1" s="303" t="s">
        <v>741</v>
      </c>
      <c r="AW1" s="303" t="s">
        <v>742</v>
      </c>
      <c r="AX1" s="303" t="s">
        <v>741</v>
      </c>
      <c r="AY1" s="303" t="s">
        <v>723</v>
      </c>
      <c r="AZ1" s="303" t="s">
        <v>745</v>
      </c>
      <c r="BA1" s="303" t="s">
        <v>807</v>
      </c>
      <c r="BB1" s="303" t="s">
        <v>747</v>
      </c>
      <c r="BC1" s="303" t="s">
        <v>748</v>
      </c>
      <c r="BD1" s="303" t="s">
        <v>749</v>
      </c>
      <c r="BE1" s="303" t="s">
        <v>750</v>
      </c>
      <c r="BF1" s="303" t="s">
        <v>750</v>
      </c>
      <c r="BG1" s="303" t="s">
        <v>753</v>
      </c>
      <c r="BH1" s="303" t="s">
        <v>756</v>
      </c>
      <c r="BI1" s="303" t="s">
        <v>757</v>
      </c>
      <c r="BJ1" s="303" t="s">
        <v>758</v>
      </c>
      <c r="BK1" s="303" t="s">
        <v>760</v>
      </c>
      <c r="BL1" s="303" t="s">
        <v>760</v>
      </c>
      <c r="BN1" s="290" t="s">
        <v>13184</v>
      </c>
      <c r="BO1" s="304" t="s">
        <v>705</v>
      </c>
      <c r="BP1" s="304" t="s">
        <v>13185</v>
      </c>
      <c r="BQ1" s="304" t="s">
        <v>13186</v>
      </c>
      <c r="BR1" s="304" t="s">
        <v>13187</v>
      </c>
      <c r="BS1" s="304" t="s">
        <v>13188</v>
      </c>
      <c r="BT1" s="304" t="s">
        <v>13188</v>
      </c>
      <c r="BU1" s="304" t="s">
        <v>13189</v>
      </c>
      <c r="BV1" s="304" t="s">
        <v>13190</v>
      </c>
      <c r="BW1" s="304" t="s">
        <v>13191</v>
      </c>
      <c r="BX1" s="304" t="s">
        <v>13192</v>
      </c>
      <c r="BY1" s="304" t="s">
        <v>753</v>
      </c>
      <c r="BZ1" s="304" t="s">
        <v>13193</v>
      </c>
      <c r="CA1" s="304" t="s">
        <v>13194</v>
      </c>
      <c r="CB1" s="304" t="s">
        <v>13195</v>
      </c>
      <c r="CC1" s="304" t="s">
        <v>13195</v>
      </c>
      <c r="CD1" s="111" t="s">
        <v>13196</v>
      </c>
      <c r="CF1" s="289" t="s">
        <v>13183</v>
      </c>
      <c r="CG1" s="305" t="s">
        <v>679</v>
      </c>
      <c r="CK1" s="234"/>
    </row>
    <row r="2" spans="1:101" ht="15">
      <c r="A2" s="41" t="s">
        <v>14</v>
      </c>
      <c r="B2" s="278" t="s">
        <v>13179</v>
      </c>
      <c r="C2" s="277" t="s">
        <v>14</v>
      </c>
      <c r="D2" s="276"/>
      <c r="E2" s="287"/>
      <c r="F2" s="60"/>
      <c r="G2" s="286" t="s">
        <v>16</v>
      </c>
      <c r="H2" s="62" t="s">
        <v>18</v>
      </c>
      <c r="I2" s="62" t="s">
        <v>13182</v>
      </c>
      <c r="J2" s="62" t="s">
        <v>637</v>
      </c>
      <c r="K2" s="285" t="s">
        <v>69</v>
      </c>
      <c r="L2" s="306" t="s">
        <v>705</v>
      </c>
      <c r="M2" s="306" t="s">
        <v>706</v>
      </c>
      <c r="N2" s="306" t="s">
        <v>707</v>
      </c>
      <c r="O2" s="306" t="s">
        <v>708</v>
      </c>
      <c r="P2" s="306" t="s">
        <v>13197</v>
      </c>
      <c r="Q2" s="306" t="s">
        <v>13197</v>
      </c>
      <c r="R2" s="306" t="s">
        <v>704</v>
      </c>
      <c r="S2" s="306" t="s">
        <v>876</v>
      </c>
      <c r="T2" s="306" t="s">
        <v>911</v>
      </c>
      <c r="U2" s="306" t="s">
        <v>913</v>
      </c>
      <c r="V2" s="306" t="s">
        <v>67</v>
      </c>
      <c r="W2" s="307" t="s">
        <v>877</v>
      </c>
      <c r="X2" s="89" t="s">
        <v>1437</v>
      </c>
      <c r="Y2" s="308"/>
      <c r="Z2" s="284" t="s">
        <v>22</v>
      </c>
      <c r="AA2" s="309"/>
      <c r="AB2" s="283" t="s">
        <v>19</v>
      </c>
      <c r="AC2" s="310" t="s">
        <v>709</v>
      </c>
      <c r="AD2" s="310" t="s">
        <v>711</v>
      </c>
      <c r="AE2" s="310" t="s">
        <v>712</v>
      </c>
      <c r="AF2" s="310" t="s">
        <v>712</v>
      </c>
      <c r="AG2" s="310" t="s">
        <v>714</v>
      </c>
      <c r="AH2" s="310" t="s">
        <v>70</v>
      </c>
      <c r="AI2" s="311"/>
      <c r="AJ2" s="282" t="s">
        <v>888</v>
      </c>
      <c r="AK2" s="282" t="s">
        <v>18</v>
      </c>
      <c r="AL2" s="282" t="s">
        <v>32</v>
      </c>
      <c r="AM2" s="282" t="s">
        <v>731</v>
      </c>
      <c r="AN2" s="281" t="s">
        <v>18</v>
      </c>
      <c r="AO2" s="281" t="s">
        <v>32</v>
      </c>
      <c r="AP2" s="281" t="s">
        <v>731</v>
      </c>
      <c r="AQ2" s="312" t="s">
        <v>735</v>
      </c>
      <c r="AR2" s="312" t="s">
        <v>734</v>
      </c>
      <c r="AS2" s="312" t="s">
        <v>736</v>
      </c>
      <c r="AT2" s="312" t="s">
        <v>739</v>
      </c>
      <c r="AU2" s="312" t="s">
        <v>724</v>
      </c>
      <c r="AV2" s="312" t="s">
        <v>735</v>
      </c>
      <c r="AW2" s="312" t="s">
        <v>743</v>
      </c>
      <c r="AX2" s="312" t="s">
        <v>734</v>
      </c>
      <c r="AY2" s="312" t="s">
        <v>744</v>
      </c>
      <c r="AZ2" s="312" t="s">
        <v>746</v>
      </c>
      <c r="BA2" s="312" t="s">
        <v>746</v>
      </c>
      <c r="BB2" s="312" t="s">
        <v>32</v>
      </c>
      <c r="BC2" s="312" t="s">
        <v>32</v>
      </c>
      <c r="BD2" s="312" t="s">
        <v>32</v>
      </c>
      <c r="BE2" s="312" t="s">
        <v>751</v>
      </c>
      <c r="BF2" s="312" t="s">
        <v>752</v>
      </c>
      <c r="BG2" s="312" t="s">
        <v>14</v>
      </c>
      <c r="BH2" s="312" t="s">
        <v>754</v>
      </c>
      <c r="BI2" s="312" t="s">
        <v>68</v>
      </c>
      <c r="BJ2" s="312" t="s">
        <v>759</v>
      </c>
      <c r="BK2" s="312" t="s">
        <v>761</v>
      </c>
      <c r="BL2" s="312" t="s">
        <v>762</v>
      </c>
      <c r="BN2" s="280" t="s">
        <v>20</v>
      </c>
      <c r="BO2" s="304"/>
      <c r="BP2" s="304"/>
      <c r="BQ2" s="304" t="s">
        <v>13198</v>
      </c>
      <c r="BR2" s="304" t="s">
        <v>13199</v>
      </c>
      <c r="BS2" s="304" t="s">
        <v>13200</v>
      </c>
      <c r="BT2" s="304" t="s">
        <v>13198</v>
      </c>
      <c r="BU2" s="304" t="s">
        <v>13201</v>
      </c>
      <c r="BV2" s="304" t="s">
        <v>13202</v>
      </c>
      <c r="BW2" s="304" t="s">
        <v>13203</v>
      </c>
      <c r="BX2" s="304"/>
      <c r="BY2" s="304"/>
      <c r="BZ2" s="304"/>
      <c r="CA2" s="304"/>
      <c r="CB2" s="304" t="s">
        <v>13204</v>
      </c>
      <c r="CC2" s="304" t="s">
        <v>13205</v>
      </c>
      <c r="CD2" s="111"/>
      <c r="CE2" s="267" t="s">
        <v>13181</v>
      </c>
      <c r="CF2" s="176" t="s">
        <v>13180</v>
      </c>
      <c r="CG2" s="279" t="s">
        <v>683</v>
      </c>
      <c r="CK2" s="234"/>
    </row>
    <row r="3" spans="1:101" ht="14.5" customHeight="1" thickBot="1">
      <c r="A3" s="41" t="s">
        <v>14</v>
      </c>
      <c r="B3" s="278" t="s">
        <v>13179</v>
      </c>
      <c r="C3" s="277" t="s">
        <v>14</v>
      </c>
      <c r="D3" s="276" t="s">
        <v>14</v>
      </c>
      <c r="E3" s="275" t="s">
        <v>0</v>
      </c>
      <c r="F3" s="60"/>
      <c r="G3" s="274" t="s">
        <v>31</v>
      </c>
      <c r="H3" s="68" t="s">
        <v>31</v>
      </c>
      <c r="I3" s="68" t="s">
        <v>639</v>
      </c>
      <c r="J3" s="68" t="s">
        <v>882</v>
      </c>
      <c r="K3" s="273" t="s">
        <v>1439</v>
      </c>
      <c r="L3" s="313" t="s">
        <v>639</v>
      </c>
      <c r="M3" s="313" t="s">
        <v>639</v>
      </c>
      <c r="N3" s="314" t="s">
        <v>703</v>
      </c>
      <c r="O3" s="313" t="s">
        <v>639</v>
      </c>
      <c r="P3" s="313" t="s">
        <v>908</v>
      </c>
      <c r="Q3" s="313" t="s">
        <v>909</v>
      </c>
      <c r="R3" s="313" t="s">
        <v>910</v>
      </c>
      <c r="S3" s="313" t="s">
        <v>639</v>
      </c>
      <c r="T3" s="313" t="s">
        <v>912</v>
      </c>
      <c r="U3" s="313" t="s">
        <v>639</v>
      </c>
      <c r="V3" s="313" t="s">
        <v>639</v>
      </c>
      <c r="W3" s="314" t="s">
        <v>878</v>
      </c>
      <c r="X3" s="90" t="s">
        <v>1438</v>
      </c>
      <c r="Y3" s="315"/>
      <c r="Z3" s="272" t="s">
        <v>678</v>
      </c>
      <c r="AA3" s="316"/>
      <c r="AB3" s="271" t="s">
        <v>29</v>
      </c>
      <c r="AC3" s="271" t="s">
        <v>29</v>
      </c>
      <c r="AD3" s="271" t="s">
        <v>29</v>
      </c>
      <c r="AE3" s="271" t="s">
        <v>29</v>
      </c>
      <c r="AF3" s="271" t="s">
        <v>29</v>
      </c>
      <c r="AG3" s="271" t="s">
        <v>29</v>
      </c>
      <c r="AH3" s="271" t="s">
        <v>29</v>
      </c>
      <c r="AI3" s="317"/>
      <c r="AJ3" s="270" t="s">
        <v>887</v>
      </c>
      <c r="AK3" s="270" t="s">
        <v>13178</v>
      </c>
      <c r="AL3" s="270" t="s">
        <v>13178</v>
      </c>
      <c r="AM3" s="270" t="s">
        <v>13178</v>
      </c>
      <c r="AN3" s="269" t="s">
        <v>732</v>
      </c>
      <c r="AO3" s="269" t="s">
        <v>737</v>
      </c>
      <c r="AP3" s="269" t="s">
        <v>755</v>
      </c>
      <c r="AQ3" s="318" t="s">
        <v>732</v>
      </c>
      <c r="AR3" s="318" t="s">
        <v>737</v>
      </c>
      <c r="AS3" s="318" t="s">
        <v>737</v>
      </c>
      <c r="AT3" s="318" t="s">
        <v>732</v>
      </c>
      <c r="AU3" s="318" t="s">
        <v>732</v>
      </c>
      <c r="AV3" s="318" t="s">
        <v>732</v>
      </c>
      <c r="AW3" s="318" t="s">
        <v>732</v>
      </c>
      <c r="AX3" s="318" t="s">
        <v>737</v>
      </c>
      <c r="AY3" s="318" t="s">
        <v>737</v>
      </c>
      <c r="AZ3" s="318" t="s">
        <v>737</v>
      </c>
      <c r="BA3" s="318" t="s">
        <v>737</v>
      </c>
      <c r="BB3" s="318" t="s">
        <v>737</v>
      </c>
      <c r="BC3" s="318" t="s">
        <v>737</v>
      </c>
      <c r="BD3" s="318" t="s">
        <v>737</v>
      </c>
      <c r="BE3" s="318" t="s">
        <v>732</v>
      </c>
      <c r="BF3" s="318" t="s">
        <v>732</v>
      </c>
      <c r="BG3" s="318" t="s">
        <v>737</v>
      </c>
      <c r="BH3" s="318" t="s">
        <v>755</v>
      </c>
      <c r="BI3" s="318" t="s">
        <v>755</v>
      </c>
      <c r="BJ3" s="318" t="s">
        <v>732</v>
      </c>
      <c r="BK3" s="318" t="s">
        <v>737</v>
      </c>
      <c r="BL3" s="318" t="s">
        <v>737</v>
      </c>
      <c r="BM3" s="264"/>
      <c r="BN3" s="268" t="s">
        <v>13178</v>
      </c>
      <c r="BO3" s="319" t="s">
        <v>13178</v>
      </c>
      <c r="BP3" s="319" t="s">
        <v>13178</v>
      </c>
      <c r="BQ3" s="319" t="s">
        <v>13178</v>
      </c>
      <c r="BR3" s="319" t="s">
        <v>13178</v>
      </c>
      <c r="BS3" s="319" t="s">
        <v>13178</v>
      </c>
      <c r="BT3" s="319" t="s">
        <v>13178</v>
      </c>
      <c r="BU3" s="319" t="s">
        <v>13178</v>
      </c>
      <c r="BV3" s="319" t="s">
        <v>13178</v>
      </c>
      <c r="BW3" s="319" t="s">
        <v>13178</v>
      </c>
      <c r="BX3" s="319" t="s">
        <v>13178</v>
      </c>
      <c r="BY3" s="319" t="s">
        <v>13178</v>
      </c>
      <c r="BZ3" s="319" t="s">
        <v>13178</v>
      </c>
      <c r="CA3" s="319" t="s">
        <v>13178</v>
      </c>
      <c r="CB3" s="319" t="s">
        <v>13178</v>
      </c>
      <c r="CC3" s="319" t="s">
        <v>13178</v>
      </c>
      <c r="CD3" s="320" t="s">
        <v>13178</v>
      </c>
      <c r="CE3" s="267" t="s">
        <v>13177</v>
      </c>
      <c r="CF3" s="266" t="s">
        <v>13176</v>
      </c>
      <c r="CG3" s="265" t="s">
        <v>871</v>
      </c>
      <c r="CH3" s="42"/>
      <c r="CI3" s="264"/>
      <c r="CK3" s="321"/>
      <c r="CL3" s="322"/>
    </row>
    <row r="4" spans="1:101" ht="14.5" customHeight="1">
      <c r="A4" s="263"/>
      <c r="B4" s="262"/>
      <c r="C4" s="261"/>
      <c r="D4" s="40"/>
      <c r="E4" s="260"/>
      <c r="F4" s="107"/>
      <c r="G4" s="259"/>
      <c r="H4" s="258"/>
      <c r="I4" s="258"/>
      <c r="J4" s="258"/>
      <c r="K4" s="257"/>
      <c r="L4" s="323"/>
      <c r="M4" s="323"/>
      <c r="N4" s="170"/>
      <c r="O4" s="323"/>
      <c r="P4" s="323"/>
      <c r="Q4" s="323"/>
      <c r="R4" s="323"/>
      <c r="S4" s="323"/>
      <c r="T4" s="323"/>
      <c r="U4" s="323"/>
      <c r="V4" s="323"/>
      <c r="W4" s="170"/>
      <c r="X4" s="324"/>
      <c r="Y4" s="324"/>
      <c r="Z4" s="256"/>
      <c r="AA4" s="256"/>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5"/>
      <c r="BB4" s="255"/>
      <c r="BC4" s="255"/>
      <c r="BD4" s="255"/>
      <c r="BE4" s="255"/>
      <c r="BF4" s="255"/>
      <c r="BG4" s="255"/>
      <c r="BH4" s="255"/>
      <c r="BI4" s="255"/>
      <c r="BJ4" s="255"/>
      <c r="BK4" s="255"/>
      <c r="BL4" s="255"/>
      <c r="BM4" s="324"/>
      <c r="BN4" s="254"/>
      <c r="BO4" s="255"/>
      <c r="BP4" s="255"/>
      <c r="BQ4" s="255"/>
      <c r="BR4" s="255"/>
      <c r="BS4" s="255"/>
      <c r="BT4" s="255"/>
      <c r="BU4" s="255"/>
      <c r="BV4" s="255"/>
      <c r="BW4" s="255"/>
      <c r="BX4" s="255"/>
      <c r="BY4" s="255"/>
      <c r="BZ4" s="255"/>
      <c r="CA4" s="255"/>
      <c r="CB4" s="255"/>
      <c r="CC4" s="255"/>
      <c r="CD4" s="255"/>
      <c r="CE4" s="130"/>
      <c r="CF4" s="253"/>
      <c r="CG4" s="235" t="s">
        <v>684</v>
      </c>
      <c r="CL4" s="325"/>
      <c r="CM4" s="325"/>
    </row>
    <row r="5" spans="1:101" ht="14.5" customHeight="1">
      <c r="C5" s="133" t="s">
        <v>72</v>
      </c>
      <c r="D5" s="133" t="s">
        <v>71</v>
      </c>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130"/>
      <c r="CF5" s="252"/>
      <c r="CK5" s="234"/>
      <c r="CL5" s="325"/>
      <c r="CM5" s="325"/>
      <c r="CN5" s="41"/>
      <c r="CO5" s="41"/>
      <c r="CP5" s="41"/>
      <c r="CQ5" s="105"/>
      <c r="CR5" s="41"/>
      <c r="CS5" s="41"/>
      <c r="CT5" s="41"/>
      <c r="CU5" s="41"/>
      <c r="CV5" s="41"/>
      <c r="CW5" s="41"/>
    </row>
    <row r="6" spans="1:101" ht="14.5" customHeight="1">
      <c r="A6" s="41" t="s">
        <v>13175</v>
      </c>
      <c r="B6" s="119" t="s">
        <v>13082</v>
      </c>
      <c r="C6" s="120" t="str">
        <f>MID(A6,1,12)</f>
        <v>A.010.02.101</v>
      </c>
      <c r="D6" s="135" t="s">
        <v>13168</v>
      </c>
      <c r="E6" s="119" t="s">
        <v>6570</v>
      </c>
      <c r="F6" s="118" t="str">
        <f>MID(A6, 21,85)</f>
        <v>Leather Chrome tanning, hides from Argentia</v>
      </c>
      <c r="G6" s="118">
        <f>H6+I6+J6+K6</f>
        <v>5.4472847380000005</v>
      </c>
      <c r="H6" s="118">
        <f>N6+O6+P6+Q6</f>
        <v>0.98287692999999998</v>
      </c>
      <c r="I6" s="118">
        <f>L6+M6+R6</f>
        <v>1.0495079899999999</v>
      </c>
      <c r="J6" s="326">
        <f>S6+IF(T6="x",0,T6)+IF(U6="x",0,U6)+IF(V6="x",0,V6)+W6+X6</f>
        <v>1.2974336180000001</v>
      </c>
      <c r="K6" s="118">
        <v>2.1174662</v>
      </c>
      <c r="L6" s="118">
        <v>0.41595763000000002</v>
      </c>
      <c r="M6" s="118">
        <v>0.18105309</v>
      </c>
      <c r="N6" s="118">
        <v>0.12540783</v>
      </c>
      <c r="O6" s="118">
        <v>0.28740019999999999</v>
      </c>
      <c r="P6" s="118">
        <v>0.52575751000000004</v>
      </c>
      <c r="Q6" s="118">
        <v>4.4311389999999999E-2</v>
      </c>
      <c r="R6" s="118">
        <v>0.45249727000000001</v>
      </c>
      <c r="S6" s="118">
        <v>1.0896885999999999</v>
      </c>
      <c r="T6" s="118">
        <v>9.8287621000000006E-2</v>
      </c>
      <c r="U6" s="118">
        <v>5.9503895000000001E-2</v>
      </c>
      <c r="V6" s="118">
        <v>3.8284896999999998E-2</v>
      </c>
      <c r="W6" s="118">
        <v>1.1668605E-2</v>
      </c>
      <c r="X6" s="118">
        <v>0</v>
      </c>
      <c r="Y6" s="41"/>
      <c r="Z6" s="327">
        <f>K6/0.133</f>
        <v>15.9207984962406</v>
      </c>
      <c r="AA6" s="41"/>
      <c r="AB6" s="111">
        <v>110.23554</v>
      </c>
      <c r="AC6" s="111">
        <v>92.199973</v>
      </c>
      <c r="AD6" s="111">
        <v>8.0663049000000004</v>
      </c>
      <c r="AE6" s="111">
        <v>0</v>
      </c>
      <c r="AF6" s="111">
        <v>0.22886218</v>
      </c>
      <c r="AG6" s="111">
        <v>0.99627014000000003</v>
      </c>
      <c r="AH6" s="111">
        <v>8.7441299000000008</v>
      </c>
      <c r="AI6" s="41"/>
      <c r="AJ6" s="114">
        <v>0.355827</v>
      </c>
      <c r="AK6" s="114">
        <v>0.33688374999999998</v>
      </c>
      <c r="AL6" s="114">
        <v>1.4004297000000001E-2</v>
      </c>
      <c r="AM6" s="114">
        <v>4.9389534000000004E-3</v>
      </c>
      <c r="AN6" s="113">
        <f>AQ6+AT6+AU6+AV6+AW6+BE6+BF6+BJ6</f>
        <v>2.0196867395107998E-5</v>
      </c>
      <c r="AO6" s="112">
        <f>AR6+AS6+AX6+AY6+AZ6+BA6+BB6+BC6+BD6+BG6+BK6+BL6</f>
        <v>5.1791039988388088E-8</v>
      </c>
      <c r="AP6" s="112">
        <f>BH6+BI6</f>
        <v>0.69173016099999995</v>
      </c>
      <c r="AQ6" s="328">
        <v>1.4924777E-5</v>
      </c>
      <c r="AR6" s="328">
        <v>4.5036411000000002E-8</v>
      </c>
      <c r="AS6" s="328">
        <v>1.230233E-12</v>
      </c>
      <c r="AT6" s="328">
        <v>2.4149435999999998E-9</v>
      </c>
      <c r="AU6" s="328">
        <v>3.9156378E-11</v>
      </c>
      <c r="AV6" s="328">
        <v>1.8662778999999999E-8</v>
      </c>
      <c r="AW6" s="328">
        <v>5.1010111999999999E-6</v>
      </c>
      <c r="AX6" s="328">
        <v>3.7528054999999998E-9</v>
      </c>
      <c r="AY6" s="328">
        <v>2.8013401000000002E-9</v>
      </c>
      <c r="AZ6" s="328">
        <v>9.3448817000000006E-12</v>
      </c>
      <c r="BA6" s="328">
        <v>8.3123021000000002E-15</v>
      </c>
      <c r="BB6" s="328">
        <v>2.156971E-11</v>
      </c>
      <c r="BC6" s="328">
        <v>3.3994070999999999E-12</v>
      </c>
      <c r="BD6" s="328">
        <v>1.0957992E-12</v>
      </c>
      <c r="BE6" s="328">
        <v>6.8062557E-8</v>
      </c>
      <c r="BF6" s="328">
        <v>8.1756356000000002E-8</v>
      </c>
      <c r="BG6" s="328">
        <v>1.6296296E-10</v>
      </c>
      <c r="BH6" s="329">
        <v>4.2865860999999998E-2</v>
      </c>
      <c r="BI6" s="329">
        <v>0.64886429999999995</v>
      </c>
      <c r="BJ6" s="328">
        <v>1.4340313E-10</v>
      </c>
      <c r="BK6" s="328">
        <v>8.7204607000000002E-13</v>
      </c>
      <c r="BL6" s="328">
        <v>3.9015987000000001E-17</v>
      </c>
      <c r="BM6" s="41"/>
      <c r="BN6" s="111">
        <v>1.7778395E-3</v>
      </c>
      <c r="BO6" s="122">
        <v>2.1249673E-5</v>
      </c>
      <c r="BP6" s="111">
        <v>4.4391411E-4</v>
      </c>
      <c r="BQ6" s="122">
        <v>5.3005571E-5</v>
      </c>
      <c r="BR6" s="111">
        <v>2.7028650000000002E-4</v>
      </c>
      <c r="BS6" s="122">
        <v>3.8050614E-6</v>
      </c>
      <c r="BT6" s="122">
        <v>4.5533824999999998E-9</v>
      </c>
      <c r="BU6" s="122">
        <v>5.8219408999999998E-6</v>
      </c>
      <c r="BV6" s="111">
        <v>7.0552956000000003E-4</v>
      </c>
      <c r="BW6" s="122">
        <v>2.9321105E-5</v>
      </c>
      <c r="BX6" s="122">
        <v>2.9400121999999999E-7</v>
      </c>
      <c r="BY6" s="122">
        <v>1.1459458E-7</v>
      </c>
      <c r="BZ6" s="122">
        <v>5.6508258000000003E-9</v>
      </c>
      <c r="CA6" s="111">
        <v>1.0033847000000001E-4</v>
      </c>
      <c r="CB6" s="111">
        <v>1.1665836E-4</v>
      </c>
      <c r="CC6" s="122">
        <v>2.7469744999999999E-5</v>
      </c>
      <c r="CD6" s="122">
        <v>2.0586564000000001E-8</v>
      </c>
      <c r="CE6" s="154"/>
      <c r="CF6" s="173"/>
      <c r="CG6" s="76" t="s">
        <v>968</v>
      </c>
      <c r="CH6" s="78"/>
      <c r="CI6" s="78"/>
      <c r="CK6" s="41"/>
      <c r="CL6" s="325"/>
      <c r="CM6" s="325"/>
      <c r="CN6" s="41"/>
      <c r="CO6" s="41"/>
      <c r="CP6" s="41"/>
      <c r="CQ6" s="105"/>
      <c r="CR6" s="41"/>
      <c r="CS6" s="41"/>
      <c r="CT6" s="41"/>
      <c r="CU6" s="41"/>
      <c r="CV6" s="41"/>
      <c r="CW6" s="41"/>
    </row>
    <row r="7" spans="1:101" ht="14.5" customHeight="1">
      <c r="A7" s="41" t="s">
        <v>13173</v>
      </c>
      <c r="B7" s="119" t="s">
        <v>13082</v>
      </c>
      <c r="C7" s="120" t="str">
        <f>MID(A7,1,12)</f>
        <v>A.010.02.102</v>
      </c>
      <c r="D7" s="135" t="s">
        <v>13168</v>
      </c>
      <c r="E7" s="119" t="s">
        <v>6570</v>
      </c>
      <c r="F7" s="118" t="str">
        <f>MID(A7, 21,85)</f>
        <v>Leather Vegetable tanning, hides from Europe</v>
      </c>
      <c r="G7" s="118">
        <f>H7+I7+J7+K7</f>
        <v>2.6823156202194998</v>
      </c>
      <c r="H7" s="118">
        <f>N7+O7+P7+Q7</f>
        <v>0.16240493093</v>
      </c>
      <c r="I7" s="118">
        <f>L7+M7+R7</f>
        <v>0.1215307029</v>
      </c>
      <c r="J7" s="326">
        <f>S7+IF(T7="x",0,T7)+IF(U7="x",0,U7)+IF(V7="x",0,V7)+W7+X7</f>
        <v>3.2016186389499997E-2</v>
      </c>
      <c r="K7" s="118">
        <v>2.3663637999999998</v>
      </c>
      <c r="L7" s="118">
        <v>7.5971593000000004E-2</v>
      </c>
      <c r="M7" s="118">
        <v>4.1583133000000001E-2</v>
      </c>
      <c r="N7" s="118">
        <v>3.4173180999999997E-2</v>
      </c>
      <c r="O7" s="118">
        <v>0.12699405</v>
      </c>
      <c r="P7" s="118">
        <v>3.9016852000000002E-4</v>
      </c>
      <c r="Q7" s="118">
        <v>8.4753140999999999E-4</v>
      </c>
      <c r="R7" s="118">
        <v>3.9759768999999999E-3</v>
      </c>
      <c r="S7" s="118">
        <v>3.0354078999999998E-3</v>
      </c>
      <c r="T7" s="118">
        <v>2.2515778E-2</v>
      </c>
      <c r="U7" s="118">
        <v>6.3573800000000001E-3</v>
      </c>
      <c r="V7" s="330">
        <v>9.8226038000000002E-5</v>
      </c>
      <c r="W7" s="330">
        <v>9.3944515000000003E-6</v>
      </c>
      <c r="X7" s="118">
        <v>0</v>
      </c>
      <c r="Y7" s="41"/>
      <c r="Z7" s="327">
        <f>K7/0.133</f>
        <v>17.792209022556388</v>
      </c>
      <c r="AA7" s="41"/>
      <c r="AB7" s="111">
        <v>88.516976999999997</v>
      </c>
      <c r="AC7" s="111">
        <v>80.521640000000005</v>
      </c>
      <c r="AD7" s="111">
        <v>0.86188102</v>
      </c>
      <c r="AE7" s="111">
        <v>0</v>
      </c>
      <c r="AF7" s="111">
        <v>0.38078557000000002</v>
      </c>
      <c r="AG7" s="111">
        <v>1.0039047000000001</v>
      </c>
      <c r="AH7" s="111">
        <v>5.7487662999999998</v>
      </c>
      <c r="AI7" s="41"/>
      <c r="AJ7" s="114">
        <v>0.32558788</v>
      </c>
      <c r="AK7" s="114">
        <v>0.307035</v>
      </c>
      <c r="AL7" s="114">
        <v>1.4319761E-2</v>
      </c>
      <c r="AM7" s="114">
        <v>4.2331149000000004E-3</v>
      </c>
      <c r="AN7" s="113">
        <f>AQ7+AT7+AU7+AV7+AW7+BE7+BF7+BJ7</f>
        <v>1.8407374060053001E-5</v>
      </c>
      <c r="AO7" s="112">
        <f>AR7+AS7+AX7+AY7+AZ7+BA7+BB7+BC7+BD7+BG7+BK7+BL7</f>
        <v>5.2957696457364306E-8</v>
      </c>
      <c r="AP7" s="112">
        <f>BH7+BI7</f>
        <v>0.59287323869999997</v>
      </c>
      <c r="AQ7" s="328">
        <v>1.6572635E-5</v>
      </c>
      <c r="AR7" s="328">
        <v>5.0005913999999997E-8</v>
      </c>
      <c r="AS7" s="328">
        <v>1.366134E-12</v>
      </c>
      <c r="AT7" s="328">
        <v>2.8657307E-10</v>
      </c>
      <c r="AU7" s="328">
        <v>3.3303693000000003E-11</v>
      </c>
      <c r="AV7" s="328">
        <v>5.0814490000000002E-9</v>
      </c>
      <c r="AW7" s="328">
        <v>1.8173093E-6</v>
      </c>
      <c r="AX7" s="328">
        <v>7.3974786999999998E-10</v>
      </c>
      <c r="AY7" s="328">
        <v>2.0264992000000001E-9</v>
      </c>
      <c r="AZ7" s="328">
        <v>1.6583910000000001E-11</v>
      </c>
      <c r="BA7" s="328">
        <v>7.6997800999999998E-15</v>
      </c>
      <c r="BB7" s="328">
        <v>2.3653517E-12</v>
      </c>
      <c r="BC7" s="328">
        <v>2.1984640999999999E-13</v>
      </c>
      <c r="BD7" s="328">
        <v>7.1683504000000004E-14</v>
      </c>
      <c r="BE7" s="328">
        <v>4.3787753000000002E-9</v>
      </c>
      <c r="BF7" s="328">
        <v>7.4938907000000007E-9</v>
      </c>
      <c r="BG7" s="328">
        <v>1.6397348E-10</v>
      </c>
      <c r="BH7" s="329">
        <v>1.2184887E-3</v>
      </c>
      <c r="BI7" s="329">
        <v>0.59165475000000001</v>
      </c>
      <c r="BJ7" s="328">
        <v>1.5576829E-10</v>
      </c>
      <c r="BK7" s="328">
        <v>9.4723959E-13</v>
      </c>
      <c r="BL7" s="328">
        <v>4.2380201E-17</v>
      </c>
      <c r="BM7" s="41"/>
      <c r="BN7" s="111">
        <v>7.7392436000000002E-4</v>
      </c>
      <c r="BO7" s="122">
        <v>1.5585141E-5</v>
      </c>
      <c r="BP7" s="111">
        <v>4.9609399999999998E-4</v>
      </c>
      <c r="BQ7" s="122">
        <v>4.6700522000000002E-7</v>
      </c>
      <c r="BR7" s="111">
        <v>1.2344495999999999E-4</v>
      </c>
      <c r="BS7" s="122">
        <v>3.1717207000000002E-6</v>
      </c>
      <c r="BT7" s="122">
        <v>3.6950860999999999E-9</v>
      </c>
      <c r="BU7" s="122">
        <v>4.8551342999999998E-6</v>
      </c>
      <c r="BV7" s="122">
        <v>5.2357868000000001E-7</v>
      </c>
      <c r="BW7" s="122">
        <v>5.6081647000000002E-7</v>
      </c>
      <c r="BX7" s="122">
        <v>2.5013367E-7</v>
      </c>
      <c r="BY7" s="122">
        <v>1.2053785E-7</v>
      </c>
      <c r="BZ7" s="122">
        <v>4.8928812999999998E-9</v>
      </c>
      <c r="CA7" s="122">
        <v>8.6631893000000001E-6</v>
      </c>
      <c r="CB7" s="122">
        <v>9.4566912000000004E-5</v>
      </c>
      <c r="CC7" s="122">
        <v>2.5590278000000001E-5</v>
      </c>
      <c r="CD7" s="122">
        <v>2.2361672E-8</v>
      </c>
      <c r="CE7" s="154"/>
      <c r="CF7" s="173"/>
      <c r="CG7" s="76" t="s">
        <v>968</v>
      </c>
      <c r="CH7" s="78"/>
      <c r="CI7" s="78"/>
      <c r="CK7" s="41"/>
      <c r="CL7" s="325"/>
      <c r="CM7" s="325"/>
      <c r="CN7" s="41"/>
      <c r="CO7" s="41"/>
      <c r="CP7" s="41"/>
      <c r="CQ7" s="105"/>
      <c r="CR7" s="41"/>
      <c r="CS7" s="41"/>
      <c r="CT7" s="41"/>
      <c r="CU7" s="41"/>
      <c r="CV7" s="41"/>
      <c r="CW7" s="41"/>
    </row>
    <row r="8" spans="1:101" ht="14.5" customHeight="1">
      <c r="A8" s="41" t="s">
        <v>13171</v>
      </c>
      <c r="B8" s="119" t="s">
        <v>13082</v>
      </c>
      <c r="C8" s="120" t="str">
        <f>MID(A8,1,12)</f>
        <v>A.010.02.103</v>
      </c>
      <c r="D8" s="135" t="s">
        <v>13168</v>
      </c>
      <c r="E8" s="119" t="s">
        <v>6570</v>
      </c>
      <c r="F8" s="118" t="str">
        <f>MID(A8, 21,85)</f>
        <v>Wool (Australia, transported to Rotterdam)</v>
      </c>
      <c r="G8" s="118">
        <f>H8+I8+J8+K8</f>
        <v>10.943225012554299</v>
      </c>
      <c r="H8" s="118">
        <f>N8+O8+P8+Q8</f>
        <v>2.0238141100000002E-2</v>
      </c>
      <c r="I8" s="118">
        <f>L8+M8+R8</f>
        <v>5.9716437999999997E-2</v>
      </c>
      <c r="J8" s="326">
        <f>S8+IF(T8="x",0,T8)+IF(U8="x",0,U8)+IF(V8="x",0,V8)+W8+X8</f>
        <v>0.47896743345429998</v>
      </c>
      <c r="K8" s="118">
        <v>10.384302999999999</v>
      </c>
      <c r="L8" s="118">
        <v>3.0408087E-2</v>
      </c>
      <c r="M8" s="118">
        <v>2.0846437999999998E-2</v>
      </c>
      <c r="N8" s="118">
        <v>8.3549621000000001E-3</v>
      </c>
      <c r="O8" s="118">
        <v>1.5076238000000001E-3</v>
      </c>
      <c r="P8" s="118">
        <v>3.1101220000000001E-4</v>
      </c>
      <c r="Q8" s="118">
        <v>1.0064543E-2</v>
      </c>
      <c r="R8" s="118">
        <v>8.4619129999999997E-3</v>
      </c>
      <c r="S8" s="118">
        <v>3.4405028000000001E-4</v>
      </c>
      <c r="T8" s="118">
        <v>0.47543537000000002</v>
      </c>
      <c r="U8" s="118">
        <v>1.3584724E-3</v>
      </c>
      <c r="V8" s="118">
        <v>1.8280583999999999E-3</v>
      </c>
      <c r="W8" s="330">
        <v>1.4823742999999999E-6</v>
      </c>
      <c r="X8" s="118">
        <v>0</v>
      </c>
      <c r="Y8" s="41"/>
      <c r="Z8" s="327">
        <f>K8/0.133</f>
        <v>78.077466165413526</v>
      </c>
      <c r="AA8" s="41"/>
      <c r="AB8" s="111">
        <v>57.459857</v>
      </c>
      <c r="AC8" s="111">
        <v>57.222551000000003</v>
      </c>
      <c r="AD8" s="111">
        <v>0.18417301999999999</v>
      </c>
      <c r="AE8" s="111">
        <v>0</v>
      </c>
      <c r="AF8" s="111">
        <v>4.8589554999999999E-4</v>
      </c>
      <c r="AG8" s="111">
        <v>3.9179879999999999E-3</v>
      </c>
      <c r="AH8" s="111">
        <v>4.8729809999999998E-2</v>
      </c>
      <c r="AI8" s="41"/>
      <c r="AJ8" s="114">
        <v>1.2864483</v>
      </c>
      <c r="AK8" s="114">
        <v>1.2224503</v>
      </c>
      <c r="AL8" s="114">
        <v>6.0243135000000003E-2</v>
      </c>
      <c r="AM8" s="114">
        <v>3.7548798999999999E-3</v>
      </c>
      <c r="AN8" s="113">
        <f>AQ8+AT8+AU8+AV8+AW8+BE8+BF8+BJ8</f>
        <v>7.3288389039588298E-5</v>
      </c>
      <c r="AO8" s="112">
        <f>AR8+AS8+AX8+AY8+AZ8+BA8+BB8+BC8+BD8+BG8+BK8+BL8</f>
        <v>2.2279265874125153E-7</v>
      </c>
      <c r="AP8" s="112">
        <f>BH8+BI8</f>
        <v>0.52589354161199997</v>
      </c>
      <c r="AQ8" s="328">
        <v>7.2478831000000006E-5</v>
      </c>
      <c r="AR8" s="328">
        <v>2.1868684000000001E-7</v>
      </c>
      <c r="AS8" s="328">
        <v>5.9748025999999998E-12</v>
      </c>
      <c r="AT8" s="328">
        <v>4.0200832E-10</v>
      </c>
      <c r="AU8" s="328">
        <v>8.6211503E-12</v>
      </c>
      <c r="AV8" s="328">
        <v>1.2423955E-9</v>
      </c>
      <c r="AW8" s="328">
        <v>7.0252192999999998E-7</v>
      </c>
      <c r="AX8" s="328">
        <v>1.8703364000000001E-10</v>
      </c>
      <c r="AY8" s="328">
        <v>8.7985432000000003E-10</v>
      </c>
      <c r="AZ8" s="328">
        <v>2.4503504999999998E-12</v>
      </c>
      <c r="BA8" s="328">
        <v>9.5265262000000002E-14</v>
      </c>
      <c r="BB8" s="328">
        <v>2.3108699999999998E-12</v>
      </c>
      <c r="BC8" s="328">
        <v>6.5071751000000003E-13</v>
      </c>
      <c r="BD8" s="328">
        <v>3.8279372000000001E-13</v>
      </c>
      <c r="BE8" s="328">
        <v>9.9541402999999994E-10</v>
      </c>
      <c r="BF8" s="328">
        <v>1.0435893E-7</v>
      </c>
      <c r="BG8" s="328">
        <v>3.0268912E-9</v>
      </c>
      <c r="BH8" s="328">
        <v>6.0351611999999999E-5</v>
      </c>
      <c r="BI8" s="329">
        <v>0.52583318999999995</v>
      </c>
      <c r="BJ8" s="328">
        <v>2.8740587999999999E-11</v>
      </c>
      <c r="BK8" s="328">
        <v>1.7477384000000001E-13</v>
      </c>
      <c r="BL8" s="328">
        <v>7.8195112999999996E-18</v>
      </c>
      <c r="BM8" s="41"/>
      <c r="BN8" s="111">
        <v>2.2751522E-3</v>
      </c>
      <c r="BO8" s="122">
        <v>6.6058754000000003E-6</v>
      </c>
      <c r="BP8" s="111">
        <v>2.1770069999999999E-3</v>
      </c>
      <c r="BQ8" s="122">
        <v>9.9170606999999996E-7</v>
      </c>
      <c r="BR8" s="122">
        <v>6.3554377000000001E-6</v>
      </c>
      <c r="BS8" s="122">
        <v>1.0560912E-6</v>
      </c>
      <c r="BT8" s="122">
        <v>5.4986712000000002E-8</v>
      </c>
      <c r="BU8" s="122">
        <v>2.0687088999999999E-6</v>
      </c>
      <c r="BV8" s="122">
        <v>4.1735646999999998E-7</v>
      </c>
      <c r="BW8" s="122">
        <v>6.6597668E-6</v>
      </c>
      <c r="BX8" s="122">
        <v>6.2760931000000003E-8</v>
      </c>
      <c r="BY8" s="122">
        <v>1.9732450000000002E-6</v>
      </c>
      <c r="BZ8" s="122">
        <v>8.6361728000000004E-10</v>
      </c>
      <c r="CA8" s="122">
        <v>2.6665594000000001E-6</v>
      </c>
      <c r="CB8" s="122">
        <v>6.9084149000000006E-5</v>
      </c>
      <c r="CC8" s="122">
        <v>1.4362153E-7</v>
      </c>
      <c r="CD8" s="122">
        <v>4.1259207000000004E-9</v>
      </c>
      <c r="CE8" s="154"/>
      <c r="CF8" s="173"/>
      <c r="CG8" s="76" t="s">
        <v>969</v>
      </c>
      <c r="CH8" s="78"/>
      <c r="CI8" s="78"/>
      <c r="CK8" s="41"/>
      <c r="CL8" s="325"/>
      <c r="CM8" s="325"/>
      <c r="CN8" s="41"/>
      <c r="CO8" s="41"/>
      <c r="CP8" s="41"/>
      <c r="CQ8" s="105"/>
      <c r="CR8" s="41"/>
      <c r="CS8" s="41"/>
      <c r="CT8" s="41"/>
      <c r="CU8" s="41"/>
      <c r="CV8" s="41"/>
      <c r="CW8" s="41"/>
    </row>
    <row r="9" spans="1:101" ht="14.5" customHeight="1">
      <c r="A9" s="41" t="s">
        <v>13169</v>
      </c>
      <c r="B9" s="119" t="s">
        <v>13082</v>
      </c>
      <c r="C9" s="120" t="str">
        <f>MID(A9,1,12)</f>
        <v>A.010.02.104</v>
      </c>
      <c r="D9" s="135" t="s">
        <v>13168</v>
      </c>
      <c r="E9" s="119" t="s">
        <v>6570</v>
      </c>
      <c r="F9" s="118" t="str">
        <f>MID(A9, 21,85)</f>
        <v>Wool at farm Australia</v>
      </c>
      <c r="G9" s="118">
        <f>H9+I9+J9+K9</f>
        <v>10.850808234894</v>
      </c>
      <c r="H9" s="118">
        <f>N9+O9+P9+Q9</f>
        <v>1.9904502220000002E-2</v>
      </c>
      <c r="I9" s="118">
        <f>L9+M9+R9</f>
        <v>4.8462733299999998E-2</v>
      </c>
      <c r="J9" s="326">
        <f>S9+IF(T9="x",0,T9)+IF(U9="x",0,U9)+IF(V9="x",0,V9)+W9+X9</f>
        <v>0.44068599937399999</v>
      </c>
      <c r="K9" s="118">
        <v>10.341754999999999</v>
      </c>
      <c r="L9" s="118">
        <v>1.9899163000000001E-2</v>
      </c>
      <c r="M9" s="118">
        <v>2.0114380000000001E-2</v>
      </c>
      <c r="N9" s="118">
        <v>8.1568227999999996E-3</v>
      </c>
      <c r="O9" s="118">
        <v>1.4129959000000001E-3</v>
      </c>
      <c r="P9" s="118">
        <v>3.0573652000000001E-4</v>
      </c>
      <c r="Q9" s="118">
        <v>1.0028947E-2</v>
      </c>
      <c r="R9" s="118">
        <v>8.4491902999999993E-3</v>
      </c>
      <c r="S9" s="118">
        <v>3.1976958999999999E-4</v>
      </c>
      <c r="T9" s="118">
        <v>0.43728791</v>
      </c>
      <c r="U9" s="118">
        <v>1.2512628E-3</v>
      </c>
      <c r="V9" s="118">
        <v>1.8257226999999999E-3</v>
      </c>
      <c r="W9" s="330">
        <v>1.3342840000000001E-6</v>
      </c>
      <c r="X9" s="118">
        <v>0</v>
      </c>
      <c r="Y9" s="41"/>
      <c r="Z9" s="327">
        <f>K9/0.133</f>
        <v>77.757556390977427</v>
      </c>
      <c r="AA9" s="41"/>
      <c r="AB9" s="111">
        <v>53.249752999999998</v>
      </c>
      <c r="AC9" s="111">
        <v>53.032117</v>
      </c>
      <c r="AD9" s="111">
        <v>0.16963961999999999</v>
      </c>
      <c r="AE9" s="111">
        <v>0</v>
      </c>
      <c r="AF9" s="111">
        <v>4.3735424E-4</v>
      </c>
      <c r="AG9" s="111">
        <v>2.3779774E-3</v>
      </c>
      <c r="AH9" s="111">
        <v>4.5180905E-2</v>
      </c>
      <c r="AI9" s="41"/>
      <c r="AJ9" s="114">
        <v>1.2776965</v>
      </c>
      <c r="AK9" s="114">
        <v>1.2142793000000001</v>
      </c>
      <c r="AL9" s="114">
        <v>5.9937958999999999E-2</v>
      </c>
      <c r="AM9" s="114">
        <v>3.4792663000000001E-3</v>
      </c>
      <c r="AN9" s="113">
        <f>AQ9+AT9+AU9+AV9+AW9+BE9+BF9+BJ9</f>
        <v>7.2798517727843876E-5</v>
      </c>
      <c r="AO9" s="112">
        <f>AR9+AS9+AX9+AY9+AZ9+BA9+BB9+BC9+BD9+BG9+BK9+BL9</f>
        <v>2.2166404855197535E-7</v>
      </c>
      <c r="AP9" s="112">
        <f>BH9+BI9</f>
        <v>0.48729218795499996</v>
      </c>
      <c r="AQ9" s="328">
        <v>7.2181917999999997E-5</v>
      </c>
      <c r="AR9" s="328">
        <v>2.1779098E-7</v>
      </c>
      <c r="AS9" s="328">
        <v>5.9503264999999997E-12</v>
      </c>
      <c r="AT9" s="328">
        <v>4.0157010000000002E-10</v>
      </c>
      <c r="AU9" s="328">
        <v>8.6096808999999998E-12</v>
      </c>
      <c r="AV9" s="328">
        <v>1.2129058E-9</v>
      </c>
      <c r="AW9" s="328">
        <v>5.0970948000000005E-7</v>
      </c>
      <c r="AX9" s="328">
        <v>1.8087765999999999E-10</v>
      </c>
      <c r="AY9" s="328">
        <v>6.5685083999999998E-10</v>
      </c>
      <c r="AZ9" s="328">
        <v>2.4474377999999999E-12</v>
      </c>
      <c r="BA9" s="328">
        <v>9.5171446999999998E-14</v>
      </c>
      <c r="BB9" s="328">
        <v>2.2938598E-12</v>
      </c>
      <c r="BC9" s="328">
        <v>1.4736881000000001E-13</v>
      </c>
      <c r="BD9" s="328">
        <v>2.9126676999999999E-13</v>
      </c>
      <c r="BE9" s="328">
        <v>9.9303288000000004E-10</v>
      </c>
      <c r="BF9" s="328">
        <v>1.0424826E-7</v>
      </c>
      <c r="BG9" s="328">
        <v>3.0239572999999999E-9</v>
      </c>
      <c r="BH9" s="328">
        <v>5.7827955E-5</v>
      </c>
      <c r="BI9" s="329">
        <v>0.48723435999999998</v>
      </c>
      <c r="BJ9" s="328">
        <v>2.5869382999999999E-11</v>
      </c>
      <c r="BK9" s="328">
        <v>1.5731381E-13</v>
      </c>
      <c r="BL9" s="328">
        <v>7.0383365999999993E-18</v>
      </c>
      <c r="BM9" s="41"/>
      <c r="BN9" s="111">
        <v>2.2579650999999998E-3</v>
      </c>
      <c r="BO9" s="122">
        <v>5.0660836000000003E-6</v>
      </c>
      <c r="BP9" s="111">
        <v>2.1680868999999999E-3</v>
      </c>
      <c r="BQ9" s="122">
        <v>9.9021513999999993E-7</v>
      </c>
      <c r="BR9" s="122">
        <v>5.0083464999999997E-6</v>
      </c>
      <c r="BS9" s="122">
        <v>1.0514937E-6</v>
      </c>
      <c r="BT9" s="122">
        <v>5.4930047999999998E-8</v>
      </c>
      <c r="BU9" s="122">
        <v>2.0612825000000001E-6</v>
      </c>
      <c r="BV9" s="122">
        <v>4.1027688E-7</v>
      </c>
      <c r="BW9" s="122">
        <v>6.6362123000000002E-6</v>
      </c>
      <c r="BX9" s="122">
        <v>6.2676747999999998E-8</v>
      </c>
      <c r="BY9" s="122">
        <v>1.9713322E-6</v>
      </c>
      <c r="BZ9" s="122">
        <v>8.6204413999999999E-10</v>
      </c>
      <c r="CA9" s="122">
        <v>2.3952069999999999E-6</v>
      </c>
      <c r="CB9" s="122">
        <v>6.4022689999999999E-5</v>
      </c>
      <c r="CC9" s="122">
        <v>1.4284732999999999E-7</v>
      </c>
      <c r="CD9" s="122">
        <v>3.7137382999999999E-9</v>
      </c>
      <c r="CE9" s="154"/>
      <c r="CF9" s="173"/>
      <c r="CG9" s="76" t="s">
        <v>969</v>
      </c>
      <c r="CH9" s="78"/>
      <c r="CI9" s="78"/>
      <c r="CK9" s="41"/>
      <c r="CL9" s="325"/>
      <c r="CM9" s="325"/>
      <c r="CN9" s="41"/>
      <c r="CO9" s="41"/>
      <c r="CP9" s="41"/>
      <c r="CQ9" s="105"/>
      <c r="CR9" s="41"/>
      <c r="CS9" s="41"/>
      <c r="CT9" s="41"/>
      <c r="CU9" s="41"/>
      <c r="CV9" s="41"/>
      <c r="CW9" s="41"/>
    </row>
    <row r="10" spans="1:101" ht="14.5" customHeight="1">
      <c r="B10" s="119" t="s">
        <v>13082</v>
      </c>
      <c r="C10" s="133" t="s">
        <v>914</v>
      </c>
      <c r="D10" s="133" t="s">
        <v>13140</v>
      </c>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152"/>
      <c r="CF10" s="172"/>
      <c r="CH10" s="78"/>
      <c r="CI10" s="78"/>
      <c r="CK10" s="41"/>
      <c r="CL10" s="325"/>
      <c r="CM10" s="325"/>
      <c r="CN10" s="41"/>
      <c r="CO10" s="41"/>
      <c r="CP10" s="41"/>
      <c r="CQ10" s="105"/>
      <c r="CR10" s="41"/>
      <c r="CS10" s="41"/>
      <c r="CT10" s="41"/>
      <c r="CU10" s="41"/>
      <c r="CV10" s="41"/>
      <c r="CW10" s="41"/>
    </row>
    <row r="11" spans="1:101" ht="14.5" customHeight="1">
      <c r="A11" s="41" t="s">
        <v>13166</v>
      </c>
      <c r="B11" s="119" t="s">
        <v>13082</v>
      </c>
      <c r="C11" s="120" t="str">
        <f t="shared" ref="C11:C23" si="0">MID(A11,1,12)</f>
        <v>A.010.04.101</v>
      </c>
      <c r="D11" s="135" t="s">
        <v>13140</v>
      </c>
      <c r="E11" s="119" t="s">
        <v>6570</v>
      </c>
      <c r="F11" s="118" t="str">
        <f t="shared" ref="F11:F23" si="1">MID(A11, 21,85)</f>
        <v>Crude palm kernel oil refined</v>
      </c>
      <c r="G11" s="118">
        <f t="shared" ref="G11:G23" si="2">H11+I11+J11+K11</f>
        <v>0.77658781986032999</v>
      </c>
      <c r="H11" s="118">
        <f t="shared" ref="H11:H23" si="3">N11+O11+P11+Q11</f>
        <v>4.0584428013000001E-3</v>
      </c>
      <c r="I11" s="118">
        <f t="shared" ref="I11:I23" si="4">L11+M11+R11</f>
        <v>1.7838281080000001E-2</v>
      </c>
      <c r="J11" s="326">
        <f t="shared" ref="J11:J23" si="5">S11+IF(T11="x",0,T11)+IF(U11="x",0,U11)+IF(V11="x",0,V11)+W11+X11</f>
        <v>0.62876967597903</v>
      </c>
      <c r="K11" s="118">
        <v>0.12592142000000001</v>
      </c>
      <c r="L11" s="118">
        <v>1.3839735000000001E-2</v>
      </c>
      <c r="M11" s="118">
        <v>3.6066792999999999E-3</v>
      </c>
      <c r="N11" s="118">
        <v>3.3431762999999999E-3</v>
      </c>
      <c r="O11" s="118">
        <v>1.6231040000000001E-4</v>
      </c>
      <c r="P11" s="330">
        <v>9.6316513000000004E-6</v>
      </c>
      <c r="Q11" s="118">
        <v>5.4332445000000002E-4</v>
      </c>
      <c r="R11" s="118">
        <v>3.9186678000000002E-4</v>
      </c>
      <c r="S11" s="118">
        <v>1.5781327000000001E-4</v>
      </c>
      <c r="T11" s="118">
        <v>1.5500576E-2</v>
      </c>
      <c r="U11" s="118">
        <v>3.8719803999999998E-3</v>
      </c>
      <c r="V11" s="118">
        <v>0.60923908000000004</v>
      </c>
      <c r="W11" s="330">
        <v>2.2630902999999999E-7</v>
      </c>
      <c r="X11" s="118">
        <v>0</v>
      </c>
      <c r="Y11" s="41"/>
      <c r="Z11" s="327">
        <f t="shared" ref="Z11:Z23" si="6">K11/0.133</f>
        <v>0.94677759398496242</v>
      </c>
      <c r="AA11" s="41"/>
      <c r="AB11" s="111">
        <v>4.5039648999999997</v>
      </c>
      <c r="AC11" s="111">
        <v>3.6206942</v>
      </c>
      <c r="AD11" s="111">
        <v>0.52487700999999998</v>
      </c>
      <c r="AE11" s="111">
        <v>0</v>
      </c>
      <c r="AF11" s="111">
        <v>4.4487672999999998E-2</v>
      </c>
      <c r="AG11" s="111">
        <v>0.1948792</v>
      </c>
      <c r="AH11" s="111">
        <v>0.11902688</v>
      </c>
      <c r="AI11" s="41"/>
      <c r="AJ11" s="114">
        <v>2.3006045999999999E-2</v>
      </c>
      <c r="AK11" s="114">
        <v>2.1868832000000001E-2</v>
      </c>
      <c r="AL11" s="114">
        <v>9.6887872999999996E-4</v>
      </c>
      <c r="AM11" s="114">
        <v>1.6833509E-4</v>
      </c>
      <c r="AN11" s="113">
        <f t="shared" ref="AN11:AN23" si="7">AQ11+AT11+AU11+AV11+AW11+BE11+BF11+BJ11</f>
        <v>1.3110810025268798E-6</v>
      </c>
      <c r="AO11" s="112">
        <f t="shared" ref="AO11:AO23" si="8">AR11+AS11+AX11+AY11+AZ11+BA11+BB11+BC11+BD11+BG11+BK11+BL11</f>
        <v>3.5831314609357775E-9</v>
      </c>
      <c r="AP11" s="112">
        <f t="shared" ref="AP11:AP23" si="9">BH11+BI11</f>
        <v>2.3576343947399998E-2</v>
      </c>
      <c r="AQ11" s="328">
        <v>1.0221865000000001E-6</v>
      </c>
      <c r="AR11" s="328">
        <v>3.0809629000000002E-9</v>
      </c>
      <c r="AS11" s="328">
        <v>8.4086577999999996E-14</v>
      </c>
      <c r="AT11" s="328">
        <v>1.1577391E-11</v>
      </c>
      <c r="AU11" s="328">
        <v>3.0057637999999999E-13</v>
      </c>
      <c r="AV11" s="328">
        <v>4.9722092000000003E-10</v>
      </c>
      <c r="AW11" s="328">
        <v>2.8546954999999998E-7</v>
      </c>
      <c r="AX11" s="328">
        <v>7.8764857E-11</v>
      </c>
      <c r="AY11" s="328">
        <v>3.3036228000000001E-10</v>
      </c>
      <c r="AZ11" s="328">
        <v>9.4475901000000002E-12</v>
      </c>
      <c r="BA11" s="328">
        <v>5.4745771999999998E-14</v>
      </c>
      <c r="BB11" s="328">
        <v>6.7439189000000002E-14</v>
      </c>
      <c r="BC11" s="328">
        <v>4.9334071000000002E-14</v>
      </c>
      <c r="BD11" s="328">
        <v>1.6292905E-14</v>
      </c>
      <c r="BE11" s="328">
        <v>3.5477612000000001E-11</v>
      </c>
      <c r="BF11" s="328">
        <v>2.8759883E-9</v>
      </c>
      <c r="BG11" s="328">
        <v>8.3295251999999998E-11</v>
      </c>
      <c r="BH11" s="328">
        <v>5.6359473999999997E-6</v>
      </c>
      <c r="BI11" s="329">
        <v>2.3570707999999999E-2</v>
      </c>
      <c r="BJ11" s="328">
        <v>4.3877274999999997E-12</v>
      </c>
      <c r="BK11" s="328">
        <v>2.6682126999999999E-14</v>
      </c>
      <c r="BL11" s="328">
        <v>1.1937780999999999E-18</v>
      </c>
      <c r="BM11" s="41"/>
      <c r="BN11" s="122">
        <v>3.8621102999999997E-5</v>
      </c>
      <c r="BO11" s="122">
        <v>2.4144829000000001E-6</v>
      </c>
      <c r="BP11" s="122">
        <v>2.6398671999999999E-5</v>
      </c>
      <c r="BQ11" s="122">
        <v>4.5918334000000002E-8</v>
      </c>
      <c r="BR11" s="122">
        <v>1.9396217999999999E-6</v>
      </c>
      <c r="BS11" s="122">
        <v>2.6897164000000003E-7</v>
      </c>
      <c r="BT11" s="122">
        <v>1.5176224999999999E-9</v>
      </c>
      <c r="BU11" s="122">
        <v>4.2109481999999998E-7</v>
      </c>
      <c r="BV11" s="122">
        <v>1.2924997999999999E-8</v>
      </c>
      <c r="BW11" s="122">
        <v>3.5952094999999998E-7</v>
      </c>
      <c r="BX11" s="122">
        <v>2.2030924E-9</v>
      </c>
      <c r="BY11" s="122">
        <v>5.4303407000000001E-8</v>
      </c>
      <c r="BZ11" s="122">
        <v>3.2580481999999999E-11</v>
      </c>
      <c r="CA11" s="122">
        <v>1.6215392E-6</v>
      </c>
      <c r="CB11" s="122">
        <v>5.0078232E-6</v>
      </c>
      <c r="CC11" s="122">
        <v>7.1847145000000005E-8</v>
      </c>
      <c r="CD11" s="122">
        <v>6.2989024999999996E-10</v>
      </c>
      <c r="CE11" s="154"/>
      <c r="CF11" s="173"/>
      <c r="CG11" s="76" t="s">
        <v>941</v>
      </c>
      <c r="CH11" s="78"/>
      <c r="CI11" s="78"/>
      <c r="CK11" s="41"/>
      <c r="CL11" s="325"/>
      <c r="CM11" s="325"/>
      <c r="CN11" s="41"/>
      <c r="CO11" s="41"/>
      <c r="CP11" s="41"/>
      <c r="CQ11" s="105"/>
      <c r="CR11" s="41"/>
      <c r="CS11" s="41"/>
      <c r="CT11" s="41"/>
      <c r="CU11" s="41"/>
      <c r="CV11" s="41"/>
      <c r="CW11" s="41"/>
    </row>
    <row r="12" spans="1:101" ht="14.5" customHeight="1">
      <c r="A12" s="41" t="s">
        <v>13164</v>
      </c>
      <c r="B12" s="119" t="s">
        <v>13082</v>
      </c>
      <c r="C12" s="120" t="str">
        <f t="shared" si="0"/>
        <v>A.010.04.102</v>
      </c>
      <c r="D12" s="135" t="s">
        <v>13140</v>
      </c>
      <c r="E12" s="119" t="s">
        <v>6570</v>
      </c>
      <c r="F12" s="118" t="str">
        <f t="shared" si="1"/>
        <v>Palm kernel oil, crude from trees</v>
      </c>
      <c r="G12" s="118">
        <f t="shared" si="2"/>
        <v>0.67149315674766008</v>
      </c>
      <c r="H12" s="118">
        <f t="shared" si="3"/>
        <v>2.5405012885899997E-3</v>
      </c>
      <c r="I12" s="118">
        <f t="shared" si="4"/>
        <v>1.2773676799999998E-2</v>
      </c>
      <c r="J12" s="326">
        <f t="shared" si="5"/>
        <v>0.57308270665907002</v>
      </c>
      <c r="K12" s="118">
        <v>8.3096271999999999E-2</v>
      </c>
      <c r="L12" s="118">
        <v>1.0560376999999999E-2</v>
      </c>
      <c r="M12" s="118">
        <v>2.0587248999999999E-3</v>
      </c>
      <c r="N12" s="118">
        <v>2.2745948999999999E-3</v>
      </c>
      <c r="O12" s="330">
        <v>6.5984675999999998E-6</v>
      </c>
      <c r="P12" s="330">
        <v>4.2223098999999998E-7</v>
      </c>
      <c r="Q12" s="118">
        <v>2.5888568999999999E-4</v>
      </c>
      <c r="R12" s="118">
        <v>1.545749E-4</v>
      </c>
      <c r="S12" s="330">
        <v>6.6644111000000001E-6</v>
      </c>
      <c r="T12" s="118">
        <v>5.2426131E-4</v>
      </c>
      <c r="U12" s="330">
        <v>3.9111731000000002E-6</v>
      </c>
      <c r="V12" s="118">
        <v>0.57254771000000004</v>
      </c>
      <c r="W12" s="330">
        <v>1.5976487000000001E-7</v>
      </c>
      <c r="X12" s="118">
        <v>0</v>
      </c>
      <c r="Y12" s="41"/>
      <c r="Z12" s="327">
        <f t="shared" si="6"/>
        <v>0.62478400000000001</v>
      </c>
      <c r="AA12" s="41"/>
      <c r="AB12" s="111">
        <v>7.0667196000000002E-2</v>
      </c>
      <c r="AC12" s="111">
        <v>6.9928511999999998E-2</v>
      </c>
      <c r="AD12" s="111">
        <v>5.3024004999999998E-4</v>
      </c>
      <c r="AE12" s="111">
        <v>0</v>
      </c>
      <c r="AF12" s="122">
        <v>5.2368043000000002E-5</v>
      </c>
      <c r="AG12" s="122">
        <v>5.7056060999999997E-5</v>
      </c>
      <c r="AH12" s="122">
        <v>9.9019874999999995E-5</v>
      </c>
      <c r="AJ12" s="114">
        <v>1.6109825000000001E-2</v>
      </c>
      <c r="AK12" s="114">
        <v>1.543925E-2</v>
      </c>
      <c r="AL12" s="114">
        <v>6.6617884000000002E-4</v>
      </c>
      <c r="AM12" s="121">
        <v>4.3967565000000002E-6</v>
      </c>
      <c r="AN12" s="113">
        <f t="shared" si="7"/>
        <v>9.2561448460067712E-7</v>
      </c>
      <c r="AO12" s="112">
        <f t="shared" si="8"/>
        <v>2.4636791021796081E-9</v>
      </c>
      <c r="AP12" s="112">
        <f t="shared" si="9"/>
        <v>6.1579221748000003E-4</v>
      </c>
      <c r="AQ12" s="328">
        <v>7.1407214000000002E-7</v>
      </c>
      <c r="AR12" s="328">
        <v>2.1514797E-9</v>
      </c>
      <c r="AS12" s="328">
        <v>5.8698178999999998E-14</v>
      </c>
      <c r="AT12" s="328">
        <v>4.7276469999999998E-13</v>
      </c>
      <c r="AU12" s="328">
        <v>1.2373577E-14</v>
      </c>
      <c r="AV12" s="328">
        <v>3.3832008000000002E-10</v>
      </c>
      <c r="AW12" s="328">
        <v>2.110876E-7</v>
      </c>
      <c r="AX12" s="328">
        <v>5.5337912000000003E-11</v>
      </c>
      <c r="AY12" s="328">
        <v>2.4474753000000002E-10</v>
      </c>
      <c r="AZ12" s="328">
        <v>8.8178424000000001E-12</v>
      </c>
      <c r="BA12" s="328">
        <v>4.9086211000000003E-14</v>
      </c>
      <c r="BB12" s="328">
        <v>3.7825032999999996E-15</v>
      </c>
      <c r="BC12" s="328">
        <v>1.7396448E-16</v>
      </c>
      <c r="BD12" s="328">
        <v>3.2329406999999998E-16</v>
      </c>
      <c r="BE12" s="328">
        <v>1.8454470999999999E-12</v>
      </c>
      <c r="BF12" s="328">
        <v>1.1099638E-10</v>
      </c>
      <c r="BG12" s="328">
        <v>3.1652163E-12</v>
      </c>
      <c r="BH12" s="328">
        <v>9.2632747999999997E-7</v>
      </c>
      <c r="BI12" s="329">
        <v>6.1486589000000005E-4</v>
      </c>
      <c r="BJ12" s="328">
        <v>3.0975553000000001E-12</v>
      </c>
      <c r="BK12" s="328">
        <v>1.8836485E-14</v>
      </c>
      <c r="BL12" s="328">
        <v>8.4275828999999995E-19</v>
      </c>
      <c r="BM12" s="41"/>
      <c r="BN12" s="122">
        <v>2.2528450999999999E-5</v>
      </c>
      <c r="BO12" s="122">
        <v>1.7707773000000001E-6</v>
      </c>
      <c r="BP12" s="122">
        <v>1.7420635999999999E-5</v>
      </c>
      <c r="BQ12" s="122">
        <v>1.8107088E-8</v>
      </c>
      <c r="BR12" s="122">
        <v>1.339483E-6</v>
      </c>
      <c r="BS12" s="122">
        <v>1.6402148999999999E-7</v>
      </c>
      <c r="BT12" s="122">
        <v>6.1131601999999994E-11</v>
      </c>
      <c r="BU12" s="122">
        <v>2.4943319999999999E-7</v>
      </c>
      <c r="BV12" s="122">
        <v>5.6660426000000004E-10</v>
      </c>
      <c r="BW12" s="122">
        <v>1.7130616000000001E-7</v>
      </c>
      <c r="BX12" s="122">
        <v>9.0818952000000005E-11</v>
      </c>
      <c r="BY12" s="122">
        <v>2.0635764000000001E-9</v>
      </c>
      <c r="BZ12" s="122">
        <v>1.6971594000000001E-12</v>
      </c>
      <c r="CA12" s="122">
        <v>1.3064079999999999E-6</v>
      </c>
      <c r="CB12" s="122">
        <v>8.4215740000000001E-8</v>
      </c>
      <c r="CC12" s="122">
        <v>8.3523650000000002E-10</v>
      </c>
      <c r="CD12" s="122">
        <v>4.4467662999999999E-10</v>
      </c>
      <c r="CE12" s="154"/>
      <c r="CF12" s="173"/>
      <c r="CG12" s="76" t="s">
        <v>941</v>
      </c>
      <c r="CH12" s="78"/>
      <c r="CI12" s="78"/>
      <c r="CK12" s="41"/>
      <c r="CL12" s="325"/>
      <c r="CM12" s="325"/>
      <c r="CN12" s="41"/>
      <c r="CO12" s="41"/>
      <c r="CP12" s="41"/>
      <c r="CQ12" s="105"/>
      <c r="CR12" s="41"/>
      <c r="CS12" s="41"/>
      <c r="CT12" s="41"/>
      <c r="CU12" s="41"/>
      <c r="CV12" s="41"/>
      <c r="CW12" s="41"/>
    </row>
    <row r="13" spans="1:101" ht="14.5" customHeight="1">
      <c r="A13" s="41" t="s">
        <v>13162</v>
      </c>
      <c r="B13" s="119" t="s">
        <v>13082</v>
      </c>
      <c r="C13" s="120" t="str">
        <f t="shared" si="0"/>
        <v>A.010.04.103</v>
      </c>
      <c r="D13" s="135" t="s">
        <v>13140</v>
      </c>
      <c r="E13" s="119" t="s">
        <v>6570</v>
      </c>
      <c r="F13" s="118" t="str">
        <f t="shared" si="1"/>
        <v>Potatoe starch, DE</v>
      </c>
      <c r="G13" s="118">
        <f t="shared" si="2"/>
        <v>0.12038149883523</v>
      </c>
      <c r="H13" s="118">
        <f t="shared" si="3"/>
        <v>3.9988362960000001E-3</v>
      </c>
      <c r="I13" s="118">
        <f t="shared" si="4"/>
        <v>1.5599587099999999E-2</v>
      </c>
      <c r="J13" s="326">
        <f t="shared" si="5"/>
        <v>1.6811146439229995E-2</v>
      </c>
      <c r="K13" s="118">
        <v>8.3971929000000001E-2</v>
      </c>
      <c r="L13" s="118">
        <v>4.4810301999999996E-3</v>
      </c>
      <c r="M13" s="118">
        <v>3.7968193E-3</v>
      </c>
      <c r="N13" s="118">
        <v>3.0095107000000002E-3</v>
      </c>
      <c r="O13" s="118">
        <v>5.6120937000000005E-4</v>
      </c>
      <c r="P13" s="330">
        <v>4.3665726000000002E-5</v>
      </c>
      <c r="Q13" s="118">
        <v>3.844505E-4</v>
      </c>
      <c r="R13" s="118">
        <v>7.3217376000000002E-3</v>
      </c>
      <c r="S13" s="118">
        <v>2.2030766000000001E-4</v>
      </c>
      <c r="T13" s="118">
        <v>1.2230069999999999E-2</v>
      </c>
      <c r="U13" s="118">
        <v>4.3132246999999999E-3</v>
      </c>
      <c r="V13" s="330">
        <v>4.7379436999999997E-5</v>
      </c>
      <c r="W13" s="330">
        <v>1.6464222999999999E-7</v>
      </c>
      <c r="X13" s="118">
        <v>0</v>
      </c>
      <c r="Y13" s="41"/>
      <c r="Z13" s="327">
        <f t="shared" si="6"/>
        <v>0.63136788721804504</v>
      </c>
      <c r="AA13" s="41"/>
      <c r="AB13" s="111">
        <v>9.3620943000000008</v>
      </c>
      <c r="AC13" s="111">
        <v>8.4046786000000004</v>
      </c>
      <c r="AD13" s="111">
        <v>0.58469817000000002</v>
      </c>
      <c r="AE13" s="111">
        <v>0</v>
      </c>
      <c r="AF13" s="111">
        <v>4.487944E-2</v>
      </c>
      <c r="AG13" s="111">
        <v>0.1970962</v>
      </c>
      <c r="AH13" s="111">
        <v>0.13074189999999999</v>
      </c>
      <c r="AI13" s="41"/>
      <c r="AJ13" s="114">
        <v>1.3005299999999999E-2</v>
      </c>
      <c r="AK13" s="114">
        <v>1.2012449E-2</v>
      </c>
      <c r="AL13" s="114">
        <v>5.9088572999999999E-4</v>
      </c>
      <c r="AM13" s="114">
        <v>4.0196511E-4</v>
      </c>
      <c r="AN13" s="113">
        <f t="shared" si="7"/>
        <v>7.2017081071769991E-7</v>
      </c>
      <c r="AO13" s="112">
        <f t="shared" si="8"/>
        <v>2.1852283120671856E-9</v>
      </c>
      <c r="AP13" s="112">
        <f t="shared" si="9"/>
        <v>5.6297633819999998E-2</v>
      </c>
      <c r="AQ13" s="328">
        <v>5.9180427999999995E-7</v>
      </c>
      <c r="AR13" s="328">
        <v>1.7858287E-9</v>
      </c>
      <c r="AS13" s="328">
        <v>4.8782008999999999E-14</v>
      </c>
      <c r="AT13" s="328">
        <v>4.0142668999999999E-11</v>
      </c>
      <c r="AU13" s="328">
        <v>3.1796999999999999E-12</v>
      </c>
      <c r="AV13" s="328">
        <v>4.4750010999999998E-10</v>
      </c>
      <c r="AW13" s="328">
        <v>1.2341874999999999E-7</v>
      </c>
      <c r="AX13" s="328">
        <v>6.4515636000000002E-11</v>
      </c>
      <c r="AY13" s="328">
        <v>1.3538391E-10</v>
      </c>
      <c r="AZ13" s="328">
        <v>9.9990110999999997E-14</v>
      </c>
      <c r="BA13" s="328">
        <v>2.6393467E-15</v>
      </c>
      <c r="BB13" s="328">
        <v>5.5913744E-11</v>
      </c>
      <c r="BC13" s="328">
        <v>5.9833905999999995E-11</v>
      </c>
      <c r="BD13" s="328">
        <v>5.6930042000000001E-12</v>
      </c>
      <c r="BE13" s="328">
        <v>4.8874961999999995E-10</v>
      </c>
      <c r="BF13" s="328">
        <v>3.9650164999999997E-9</v>
      </c>
      <c r="BG13" s="328">
        <v>7.7888588000000001E-11</v>
      </c>
      <c r="BH13" s="329">
        <v>4.2274682000000002E-4</v>
      </c>
      <c r="BI13" s="329">
        <v>5.5874886999999998E-2</v>
      </c>
      <c r="BJ13" s="328">
        <v>3.1921187E-12</v>
      </c>
      <c r="BK13" s="328">
        <v>1.9411532000000001E-14</v>
      </c>
      <c r="BL13" s="328">
        <v>8.6848633999999996E-19</v>
      </c>
      <c r="BM13" s="41"/>
      <c r="BN13" s="122">
        <v>3.373847E-5</v>
      </c>
      <c r="BO13" s="122">
        <v>1.0815689E-6</v>
      </c>
      <c r="BP13" s="122">
        <v>1.7604211999999999E-5</v>
      </c>
      <c r="BQ13" s="122">
        <v>8.5776993000000005E-7</v>
      </c>
      <c r="BR13" s="122">
        <v>1.1833929E-6</v>
      </c>
      <c r="BS13" s="122">
        <v>2.9091042999999997E-7</v>
      </c>
      <c r="BT13" s="122">
        <v>1.507094E-9</v>
      </c>
      <c r="BU13" s="122">
        <v>4.5543244000000001E-7</v>
      </c>
      <c r="BV13" s="122">
        <v>5.8596329999999997E-8</v>
      </c>
      <c r="BW13" s="122">
        <v>2.5439313000000002E-7</v>
      </c>
      <c r="BX13" s="122">
        <v>2.3835916999999999E-8</v>
      </c>
      <c r="BY13" s="122">
        <v>5.0910402999999997E-8</v>
      </c>
      <c r="BZ13" s="122">
        <v>5.6504415999999997E-10</v>
      </c>
      <c r="CA13" s="122">
        <v>7.0430224999999998E-7</v>
      </c>
      <c r="CB13" s="122">
        <v>1.0603584000000001E-5</v>
      </c>
      <c r="CC13" s="122">
        <v>5.6703117999999996E-7</v>
      </c>
      <c r="CD13" s="122">
        <v>4.5825188999999999E-10</v>
      </c>
      <c r="CE13" s="154"/>
      <c r="CF13" s="173"/>
      <c r="CG13" s="76" t="s">
        <v>942</v>
      </c>
      <c r="CH13" s="78"/>
      <c r="CI13" s="78"/>
      <c r="CK13" s="41"/>
      <c r="CL13" s="325"/>
      <c r="CM13" s="325"/>
      <c r="CN13" s="41"/>
      <c r="CO13" s="41"/>
      <c r="CP13" s="41"/>
      <c r="CQ13" s="105"/>
      <c r="CR13" s="41"/>
      <c r="CS13" s="41"/>
      <c r="CT13" s="41"/>
      <c r="CU13" s="41"/>
      <c r="CV13" s="41"/>
      <c r="CW13" s="41"/>
    </row>
    <row r="14" spans="1:101" ht="14.5" customHeight="1">
      <c r="A14" s="41" t="s">
        <v>13160</v>
      </c>
      <c r="B14" s="119" t="s">
        <v>13082</v>
      </c>
      <c r="C14" s="120" t="str">
        <f t="shared" si="0"/>
        <v>A.010.04.104</v>
      </c>
      <c r="D14" s="135" t="s">
        <v>13140</v>
      </c>
      <c r="E14" s="119" t="s">
        <v>6570</v>
      </c>
      <c r="F14" s="118" t="str">
        <f t="shared" si="1"/>
        <v>Potatoes, DE</v>
      </c>
      <c r="G14" s="118">
        <f t="shared" si="2"/>
        <v>1.0456120064859201E-2</v>
      </c>
      <c r="H14" s="118">
        <f t="shared" si="3"/>
        <v>3.1764051930000003E-4</v>
      </c>
      <c r="I14" s="118">
        <f t="shared" si="4"/>
        <v>2.20098433E-3</v>
      </c>
      <c r="J14" s="326">
        <f t="shared" si="5"/>
        <v>2.4677160155592002E-3</v>
      </c>
      <c r="K14" s="118">
        <v>5.4697792000000002E-3</v>
      </c>
      <c r="L14" s="118">
        <v>4.8744385000000002E-4</v>
      </c>
      <c r="M14" s="118">
        <v>2.8008838000000001E-4</v>
      </c>
      <c r="N14" s="118">
        <v>1.9438665000000001E-4</v>
      </c>
      <c r="O14" s="330">
        <v>4.9076077E-5</v>
      </c>
      <c r="P14" s="330">
        <v>3.5445492999999998E-6</v>
      </c>
      <c r="Q14" s="330">
        <v>7.0633243000000004E-5</v>
      </c>
      <c r="R14" s="118">
        <v>1.4334521E-3</v>
      </c>
      <c r="S14" s="330">
        <v>6.957812E-6</v>
      </c>
      <c r="T14" s="118">
        <v>2.3592370000000001E-3</v>
      </c>
      <c r="U14" s="330">
        <v>9.2577958999999995E-5</v>
      </c>
      <c r="V14" s="330">
        <v>8.9367608000000007E-6</v>
      </c>
      <c r="W14" s="330">
        <v>6.4837591999999997E-9</v>
      </c>
      <c r="X14" s="118">
        <v>0</v>
      </c>
      <c r="Y14" s="41"/>
      <c r="Z14" s="327">
        <f t="shared" si="6"/>
        <v>4.1126159398496238E-2</v>
      </c>
      <c r="AA14" s="41"/>
      <c r="AB14" s="111">
        <v>0.58914093999999995</v>
      </c>
      <c r="AC14" s="111">
        <v>0.56945999000000003</v>
      </c>
      <c r="AD14" s="111">
        <v>1.255006E-2</v>
      </c>
      <c r="AE14" s="111">
        <v>0</v>
      </c>
      <c r="AF14" s="111">
        <v>7.9773063000000005E-4</v>
      </c>
      <c r="AG14" s="111">
        <v>3.5226739999999999E-3</v>
      </c>
      <c r="AH14" s="111">
        <v>2.8104881999999999E-3</v>
      </c>
      <c r="AI14" s="41"/>
      <c r="AJ14" s="114">
        <v>9.3161728E-4</v>
      </c>
      <c r="AK14" s="114">
        <v>8.5271328000000003E-4</v>
      </c>
      <c r="AL14" s="121">
        <v>4.6744542999999997E-5</v>
      </c>
      <c r="AM14" s="121">
        <v>3.2159461000000003E-5</v>
      </c>
      <c r="AN14" s="113">
        <f t="shared" si="7"/>
        <v>5.1121898743509997E-8</v>
      </c>
      <c r="AO14" s="112">
        <f t="shared" si="8"/>
        <v>1.7287182933326177E-10</v>
      </c>
      <c r="AP14" s="112">
        <f t="shared" si="9"/>
        <v>4.5041260949999998E-3</v>
      </c>
      <c r="AQ14" s="328">
        <v>3.8522123999999999E-8</v>
      </c>
      <c r="AR14" s="328">
        <v>1.1624252E-10</v>
      </c>
      <c r="AS14" s="328">
        <v>3.1753607999999998E-15</v>
      </c>
      <c r="AT14" s="328">
        <v>4.3592299999999998E-12</v>
      </c>
      <c r="AU14" s="328">
        <v>1.6739700999999999E-13</v>
      </c>
      <c r="AV14" s="328">
        <v>2.8904466000000001E-11</v>
      </c>
      <c r="AW14" s="328">
        <v>1.1771272000000001E-8</v>
      </c>
      <c r="AX14" s="328">
        <v>4.1844123999999997E-12</v>
      </c>
      <c r="AY14" s="328">
        <v>1.3373782999999999E-11</v>
      </c>
      <c r="AZ14" s="328">
        <v>1.4241140000000001E-14</v>
      </c>
      <c r="BA14" s="328">
        <v>4.8425465999999998E-16</v>
      </c>
      <c r="BB14" s="328">
        <v>1.1171025000000001E-11</v>
      </c>
      <c r="BC14" s="328">
        <v>1.1966111000000001E-11</v>
      </c>
      <c r="BD14" s="328">
        <v>1.1380627E-12</v>
      </c>
      <c r="BE14" s="328">
        <v>4.1690991999999998E-11</v>
      </c>
      <c r="BF14" s="328">
        <v>7.5325494999999998E-10</v>
      </c>
      <c r="BG14" s="328">
        <v>1.4777249999999999E-11</v>
      </c>
      <c r="BH14" s="328">
        <v>8.3386394999999998E-5</v>
      </c>
      <c r="BI14" s="329">
        <v>4.4207396999999997E-3</v>
      </c>
      <c r="BJ14" s="328">
        <v>1.2570849999999999E-13</v>
      </c>
      <c r="BK14" s="328">
        <v>7.644436E-16</v>
      </c>
      <c r="BL14" s="328">
        <v>3.4201772999999999E-20</v>
      </c>
      <c r="BM14" s="41"/>
      <c r="BN14" s="122">
        <v>2.4856900999999999E-6</v>
      </c>
      <c r="BO14" s="122">
        <v>1.0226005E-7</v>
      </c>
      <c r="BP14" s="122">
        <v>1.1467064000000001E-6</v>
      </c>
      <c r="BQ14" s="122">
        <v>1.6791722000000001E-7</v>
      </c>
      <c r="BR14" s="122">
        <v>1.1523475000000001E-7</v>
      </c>
      <c r="BS14" s="122">
        <v>1.9754496999999999E-8</v>
      </c>
      <c r="BT14" s="122">
        <v>2.8458218000000001E-10</v>
      </c>
      <c r="BU14" s="122">
        <v>3.2327567999999998E-8</v>
      </c>
      <c r="BV14" s="122">
        <v>4.7565356E-9</v>
      </c>
      <c r="BW14" s="122">
        <v>4.6738428000000002E-8</v>
      </c>
      <c r="BX14" s="122">
        <v>1.2458558E-9</v>
      </c>
      <c r="BY14" s="122">
        <v>9.6394647000000004E-9</v>
      </c>
      <c r="BZ14" s="122">
        <v>5.0835169999999999E-11</v>
      </c>
      <c r="CA14" s="122">
        <v>4.8520798000000003E-8</v>
      </c>
      <c r="CB14" s="122">
        <v>6.9170396999999998E-7</v>
      </c>
      <c r="CC14" s="122">
        <v>9.8531075000000005E-8</v>
      </c>
      <c r="CD14" s="122">
        <v>1.8046371000000001E-11</v>
      </c>
      <c r="CE14" s="154"/>
      <c r="CF14" s="173"/>
      <c r="CG14" s="76" t="s">
        <v>943</v>
      </c>
      <c r="CH14" s="78"/>
      <c r="CI14" s="78"/>
      <c r="CK14" s="41"/>
      <c r="CL14" s="325"/>
      <c r="CM14" s="325"/>
      <c r="CN14" s="41"/>
      <c r="CO14" s="41"/>
      <c r="CP14" s="41"/>
      <c r="CQ14" s="105"/>
      <c r="CR14" s="41"/>
      <c r="CS14" s="41"/>
      <c r="CT14" s="41"/>
      <c r="CU14" s="41"/>
      <c r="CV14" s="41"/>
      <c r="CW14" s="41"/>
    </row>
    <row r="15" spans="1:101" ht="14.5" customHeight="1">
      <c r="A15" s="41" t="s">
        <v>13158</v>
      </c>
      <c r="B15" s="119" t="s">
        <v>13082</v>
      </c>
      <c r="C15" s="120" t="str">
        <f t="shared" si="0"/>
        <v>A.010.04.105</v>
      </c>
      <c r="D15" s="135" t="s">
        <v>13140</v>
      </c>
      <c r="E15" s="119" t="s">
        <v>6570</v>
      </c>
      <c r="F15" s="118" t="str">
        <f t="shared" si="1"/>
        <v>Rape cake, Europe</v>
      </c>
      <c r="G15" s="118">
        <f t="shared" si="2"/>
        <v>0.15038636876099001</v>
      </c>
      <c r="H15" s="118">
        <f t="shared" si="3"/>
        <v>1.379797991E-3</v>
      </c>
      <c r="I15" s="118">
        <f t="shared" si="4"/>
        <v>0.11999788701</v>
      </c>
      <c r="J15" s="326">
        <f t="shared" si="5"/>
        <v>2.86168375999E-3</v>
      </c>
      <c r="K15" s="118">
        <v>2.6147E-2</v>
      </c>
      <c r="L15" s="118">
        <v>1.4072138000000001E-3</v>
      </c>
      <c r="M15" s="118">
        <v>0.11822898</v>
      </c>
      <c r="N15" s="118">
        <v>1.1175228E-3</v>
      </c>
      <c r="O15" s="118">
        <v>1.6135564000000001E-4</v>
      </c>
      <c r="P15" s="330">
        <v>8.5765110000000001E-6</v>
      </c>
      <c r="Q15" s="330">
        <v>9.2343039999999996E-5</v>
      </c>
      <c r="R15" s="118">
        <v>3.6169320999999998E-4</v>
      </c>
      <c r="S15" s="330">
        <v>4.0507167E-5</v>
      </c>
      <c r="T15" s="118">
        <v>2.5944887000000001E-3</v>
      </c>
      <c r="U15" s="118">
        <v>2.1650525000000001E-4</v>
      </c>
      <c r="V15" s="330">
        <v>9.5742519999999995E-6</v>
      </c>
      <c r="W15" s="330">
        <v>6.0839099E-7</v>
      </c>
      <c r="X15" s="118">
        <v>0</v>
      </c>
      <c r="Y15" s="41"/>
      <c r="Z15" s="327">
        <f t="shared" si="6"/>
        <v>0.19659398496240602</v>
      </c>
      <c r="AA15" s="41"/>
      <c r="AB15" s="111">
        <v>3.1559167000000001</v>
      </c>
      <c r="AC15" s="111">
        <v>3.1109596000000002</v>
      </c>
      <c r="AD15" s="111">
        <v>2.9350187999999999E-2</v>
      </c>
      <c r="AE15" s="111">
        <v>0</v>
      </c>
      <c r="AF15" s="111">
        <v>1.8247211000000001E-3</v>
      </c>
      <c r="AG15" s="111">
        <v>7.4246301999999998E-3</v>
      </c>
      <c r="AH15" s="111">
        <v>6.3576270999999998E-3</v>
      </c>
      <c r="AI15" s="41"/>
      <c r="AJ15" s="114">
        <v>5.8848842999999996E-3</v>
      </c>
      <c r="AK15" s="114">
        <v>5.5568427999999996E-3</v>
      </c>
      <c r="AL15" s="114">
        <v>2.5749931999999998E-4</v>
      </c>
      <c r="AM15" s="121">
        <v>7.0542123999999996E-5</v>
      </c>
      <c r="AN15" s="113">
        <f t="shared" si="7"/>
        <v>3.3314405366095004E-7</v>
      </c>
      <c r="AO15" s="112">
        <f t="shared" si="8"/>
        <v>9.5229038624515682E-10</v>
      </c>
      <c r="AP15" s="112">
        <f t="shared" si="9"/>
        <v>9.879849369999999E-3</v>
      </c>
      <c r="AQ15" s="328">
        <v>1.9204013000000001E-7</v>
      </c>
      <c r="AR15" s="328">
        <v>5.7881779999999999E-10</v>
      </c>
      <c r="AS15" s="328">
        <v>1.581768E-14</v>
      </c>
      <c r="AT15" s="328">
        <v>2.1387300000000001E-9</v>
      </c>
      <c r="AU15" s="328">
        <v>4.7620295000000002E-13</v>
      </c>
      <c r="AV15" s="328">
        <v>1.661695E-10</v>
      </c>
      <c r="AW15" s="328">
        <v>1.3800555999999999E-7</v>
      </c>
      <c r="AX15" s="328">
        <v>2.3784644E-11</v>
      </c>
      <c r="AY15" s="328">
        <v>3.1451833000000002E-10</v>
      </c>
      <c r="AZ15" s="328">
        <v>1.6935769999999999E-11</v>
      </c>
      <c r="BA15" s="328">
        <v>2.1972346000000002E-12</v>
      </c>
      <c r="BB15" s="328">
        <v>1.7022384E-13</v>
      </c>
      <c r="BC15" s="328">
        <v>2.1371946999999999E-15</v>
      </c>
      <c r="BD15" s="328">
        <v>4.0506372000000004E-15</v>
      </c>
      <c r="BE15" s="328">
        <v>9.0086494000000001E-11</v>
      </c>
      <c r="BF15" s="328">
        <v>6.9110585000000003E-10</v>
      </c>
      <c r="BG15" s="328">
        <v>1.5772644999999999E-11</v>
      </c>
      <c r="BH15" s="329">
        <v>3.0380506999999997E-4</v>
      </c>
      <c r="BI15" s="329">
        <v>9.5760442999999994E-3</v>
      </c>
      <c r="BJ15" s="328">
        <v>1.1795614E-11</v>
      </c>
      <c r="BK15" s="328">
        <v>7.1730083999999998E-14</v>
      </c>
      <c r="BL15" s="328">
        <v>3.2092571000000002E-18</v>
      </c>
      <c r="BM15" s="41"/>
      <c r="BN15" s="122">
        <v>2.1976416999999998E-5</v>
      </c>
      <c r="BO15" s="122">
        <v>2.5489256E-6</v>
      </c>
      <c r="BP15" s="122">
        <v>5.4815618999999996E-6</v>
      </c>
      <c r="BQ15" s="122">
        <v>4.2386743999999999E-8</v>
      </c>
      <c r="BR15" s="122">
        <v>2.4037974000000001E-6</v>
      </c>
      <c r="BS15" s="122">
        <v>6.7934137000000002E-6</v>
      </c>
      <c r="BT15" s="122">
        <v>4.3957756000000001E-7</v>
      </c>
      <c r="BU15" s="122">
        <v>2.0027518000000002E-6</v>
      </c>
      <c r="BV15" s="122">
        <v>1.1509073999999999E-8</v>
      </c>
      <c r="BW15" s="122">
        <v>6.1103927000000002E-8</v>
      </c>
      <c r="BX15" s="122">
        <v>3.5605830999999999E-9</v>
      </c>
      <c r="BY15" s="122">
        <v>1.0303216999999999E-8</v>
      </c>
      <c r="BZ15" s="122">
        <v>1.5391508E-10</v>
      </c>
      <c r="CA15" s="122">
        <v>2.4490906000000002E-7</v>
      </c>
      <c r="CB15" s="122">
        <v>1.5889473E-6</v>
      </c>
      <c r="CC15" s="122">
        <v>3.4182179999999999E-7</v>
      </c>
      <c r="CD15" s="122">
        <v>1.6933463E-9</v>
      </c>
      <c r="CE15" s="154"/>
      <c r="CF15" s="173"/>
      <c r="CG15" s="76" t="s">
        <v>970</v>
      </c>
      <c r="CH15" s="78"/>
      <c r="CI15" s="78"/>
      <c r="CK15" s="41"/>
      <c r="CL15" s="325"/>
      <c r="CM15" s="325"/>
      <c r="CN15" s="41"/>
      <c r="CO15" s="41"/>
      <c r="CP15" s="41"/>
      <c r="CQ15" s="105"/>
      <c r="CR15" s="41"/>
      <c r="CS15" s="41"/>
      <c r="CT15" s="41"/>
      <c r="CU15" s="41"/>
      <c r="CV15" s="41"/>
      <c r="CW15" s="41"/>
    </row>
    <row r="16" spans="1:101" ht="14.5" customHeight="1">
      <c r="A16" s="41" t="s">
        <v>13156</v>
      </c>
      <c r="B16" s="119" t="s">
        <v>13082</v>
      </c>
      <c r="C16" s="120" t="str">
        <f t="shared" si="0"/>
        <v>A.010.04.106</v>
      </c>
      <c r="D16" s="135" t="s">
        <v>13140</v>
      </c>
      <c r="E16" s="119" t="s">
        <v>6570</v>
      </c>
      <c r="F16" s="118" t="str">
        <f t="shared" si="1"/>
        <v>Soy meal at coast Brazil</v>
      </c>
      <c r="G16" s="118">
        <f t="shared" si="2"/>
        <v>1.5836490023042999</v>
      </c>
      <c r="H16" s="118">
        <f t="shared" si="3"/>
        <v>7.6936599810000002E-3</v>
      </c>
      <c r="I16" s="118">
        <f t="shared" si="4"/>
        <v>2.0697815040000001E-2</v>
      </c>
      <c r="J16" s="326">
        <f t="shared" si="5"/>
        <v>0.76574068728329991</v>
      </c>
      <c r="K16" s="118">
        <v>0.78951684</v>
      </c>
      <c r="L16" s="118">
        <v>7.8372275999999998E-3</v>
      </c>
      <c r="M16" s="118">
        <v>1.2182892000000001E-2</v>
      </c>
      <c r="N16" s="118">
        <v>5.8785390000000003E-3</v>
      </c>
      <c r="O16" s="118">
        <v>8.8638189999999998E-4</v>
      </c>
      <c r="P16" s="330">
        <v>4.4466581E-5</v>
      </c>
      <c r="Q16" s="118">
        <v>8.8427250000000003E-4</v>
      </c>
      <c r="R16" s="118">
        <v>6.7769544000000005E-4</v>
      </c>
      <c r="S16" s="118">
        <v>2.9884669000000003E-4</v>
      </c>
      <c r="T16" s="118">
        <v>2.7724948999999999E-2</v>
      </c>
      <c r="U16" s="118">
        <v>1.6014061999999999E-3</v>
      </c>
      <c r="V16" s="118">
        <v>0.73611006999999995</v>
      </c>
      <c r="W16" s="330">
        <v>5.4153932999999997E-6</v>
      </c>
      <c r="X16" s="118">
        <v>0</v>
      </c>
      <c r="Y16" s="41"/>
      <c r="Z16" s="327">
        <f t="shared" si="6"/>
        <v>5.9362168421052628</v>
      </c>
      <c r="AA16" s="41"/>
      <c r="AB16" s="111">
        <v>7.3385224999999998</v>
      </c>
      <c r="AC16" s="111">
        <v>6.9867448000000003</v>
      </c>
      <c r="AD16" s="111">
        <v>0.21708702999999999</v>
      </c>
      <c r="AE16" s="111">
        <v>0</v>
      </c>
      <c r="AF16" s="111">
        <v>1.7135085000000001E-2</v>
      </c>
      <c r="AG16" s="111">
        <v>6.9375612000000003E-2</v>
      </c>
      <c r="AH16" s="111">
        <v>4.8179969000000003E-2</v>
      </c>
      <c r="AI16" s="41"/>
      <c r="AJ16" s="114">
        <v>0.10078526</v>
      </c>
      <c r="AK16" s="114">
        <v>9.5767159000000004E-2</v>
      </c>
      <c r="AL16" s="114">
        <v>4.6533039E-3</v>
      </c>
      <c r="AM16" s="114">
        <v>3.6479375000000001E-4</v>
      </c>
      <c r="AN16" s="113">
        <f t="shared" si="7"/>
        <v>5.7414364084806985E-6</v>
      </c>
      <c r="AO16" s="112">
        <f t="shared" si="8"/>
        <v>1.7208963761346671E-8</v>
      </c>
      <c r="AP16" s="112">
        <f t="shared" si="9"/>
        <v>5.1091562E-2</v>
      </c>
      <c r="AQ16" s="328">
        <v>5.5210690999999997E-6</v>
      </c>
      <c r="AR16" s="328">
        <v>1.6657881000000001E-8</v>
      </c>
      <c r="AS16" s="328">
        <v>4.5511641000000001E-13</v>
      </c>
      <c r="AT16" s="328">
        <v>2.1544263E-9</v>
      </c>
      <c r="AU16" s="328">
        <v>1.4456807E-12</v>
      </c>
      <c r="AV16" s="328">
        <v>8.7413563999999996E-10</v>
      </c>
      <c r="AW16" s="328">
        <v>2.1041674000000001E-7</v>
      </c>
      <c r="AX16" s="328">
        <v>1.3174845000000001E-10</v>
      </c>
      <c r="AY16" s="328">
        <v>2.3921892000000002E-10</v>
      </c>
      <c r="AZ16" s="328">
        <v>1.9530312999999999E-11</v>
      </c>
      <c r="BA16" s="328">
        <v>1.0717147E-13</v>
      </c>
      <c r="BB16" s="328">
        <v>8.2417162E-13</v>
      </c>
      <c r="BC16" s="328">
        <v>1.4233531000000001E-14</v>
      </c>
      <c r="BD16" s="328">
        <v>2.5476903000000001E-14</v>
      </c>
      <c r="BE16" s="328">
        <v>3.5066089999999998E-10</v>
      </c>
      <c r="BF16" s="328">
        <v>6.4650650000000004E-9</v>
      </c>
      <c r="BG16" s="328">
        <v>1.5852136999999999E-10</v>
      </c>
      <c r="BH16" s="329">
        <v>1.059632E-3</v>
      </c>
      <c r="BI16" s="329">
        <v>5.0031930000000002E-2</v>
      </c>
      <c r="BJ16" s="328">
        <v>1.0483496E-10</v>
      </c>
      <c r="BK16" s="328">
        <v>6.3750989000000003E-13</v>
      </c>
      <c r="BL16" s="328">
        <v>2.8522665E-17</v>
      </c>
      <c r="BM16" s="41"/>
      <c r="BN16" s="111">
        <v>1.8311881999999999E-4</v>
      </c>
      <c r="BO16" s="122">
        <v>1.9166131000000001E-6</v>
      </c>
      <c r="BP16" s="111">
        <v>1.6551747999999999E-4</v>
      </c>
      <c r="BQ16" s="122">
        <v>7.9448267E-8</v>
      </c>
      <c r="BR16" s="122">
        <v>1.8953841E-6</v>
      </c>
      <c r="BS16" s="122">
        <v>8.3151898999999996E-7</v>
      </c>
      <c r="BT16" s="122">
        <v>5.0562611999999996E-7</v>
      </c>
      <c r="BU16" s="122">
        <v>8.2261598000000002E-7</v>
      </c>
      <c r="BV16" s="122">
        <v>5.9671021000000002E-8</v>
      </c>
      <c r="BW16" s="122">
        <v>5.8512826000000004E-7</v>
      </c>
      <c r="BX16" s="122">
        <v>1.0722445E-8</v>
      </c>
      <c r="BY16" s="122">
        <v>1.0350211E-7</v>
      </c>
      <c r="BZ16" s="122">
        <v>1.1965160999999999E-9</v>
      </c>
      <c r="CA16" s="122">
        <v>1.7424335999999999E-6</v>
      </c>
      <c r="CB16" s="122">
        <v>8.6118260000000006E-6</v>
      </c>
      <c r="CC16" s="122">
        <v>4.2061127999999999E-7</v>
      </c>
      <c r="CD16" s="122">
        <v>1.5049821999999999E-8</v>
      </c>
      <c r="CE16" s="154"/>
      <c r="CF16" s="173"/>
      <c r="CG16" s="76" t="s">
        <v>976</v>
      </c>
      <c r="CH16" s="41"/>
      <c r="CI16" s="78"/>
      <c r="CK16" s="41"/>
      <c r="CL16" s="325"/>
      <c r="CM16" s="325"/>
      <c r="CN16" s="41"/>
      <c r="CO16" s="41"/>
      <c r="CP16" s="41"/>
      <c r="CQ16" s="105"/>
      <c r="CR16" s="41"/>
      <c r="CS16" s="41"/>
      <c r="CT16" s="41"/>
      <c r="CU16" s="41"/>
      <c r="CV16" s="41"/>
      <c r="CW16" s="41"/>
    </row>
    <row r="17" spans="1:101" ht="14.5" customHeight="1">
      <c r="A17" s="41" t="s">
        <v>13154</v>
      </c>
      <c r="B17" s="119" t="s">
        <v>13082</v>
      </c>
      <c r="C17" s="120" t="str">
        <f t="shared" si="0"/>
        <v>A.010.04.107</v>
      </c>
      <c r="D17" s="135" t="s">
        <v>13140</v>
      </c>
      <c r="E17" s="119" t="s">
        <v>6570</v>
      </c>
      <c r="F17" s="118" t="str">
        <f t="shared" si="1"/>
        <v>Soy meal at coast USA</v>
      </c>
      <c r="G17" s="118">
        <f t="shared" si="2"/>
        <v>0.10773533262547999</v>
      </c>
      <c r="H17" s="118">
        <f t="shared" si="3"/>
        <v>5.9744660060000003E-3</v>
      </c>
      <c r="I17" s="118">
        <f t="shared" si="4"/>
        <v>1.7885610359999998E-2</v>
      </c>
      <c r="J17" s="326">
        <f t="shared" si="5"/>
        <v>1.9056807259479999E-2</v>
      </c>
      <c r="K17" s="118">
        <v>6.4818449E-2</v>
      </c>
      <c r="L17" s="118">
        <v>6.9649522E-3</v>
      </c>
      <c r="M17" s="118">
        <v>1.0419424E-2</v>
      </c>
      <c r="N17" s="118">
        <v>4.5455458999999997E-3</v>
      </c>
      <c r="O17" s="118">
        <v>7.1170741E-4</v>
      </c>
      <c r="P17" s="330">
        <v>3.5631886000000002E-5</v>
      </c>
      <c r="Q17" s="118">
        <v>6.8158081000000001E-4</v>
      </c>
      <c r="R17" s="118">
        <v>5.0123416000000004E-4</v>
      </c>
      <c r="S17" s="118">
        <v>1.1037906E-4</v>
      </c>
      <c r="T17" s="118">
        <v>1.7382828999999999E-2</v>
      </c>
      <c r="U17" s="118">
        <v>1.5023708000000001E-3</v>
      </c>
      <c r="V17" s="330">
        <v>6.0399994999999997E-5</v>
      </c>
      <c r="W17" s="330">
        <v>8.2840448000000003E-7</v>
      </c>
      <c r="X17" s="118">
        <v>0</v>
      </c>
      <c r="Y17" s="41"/>
      <c r="Z17" s="327">
        <f t="shared" si="6"/>
        <v>0.48735675939849621</v>
      </c>
      <c r="AA17" s="41"/>
      <c r="AB17" s="111">
        <v>5.8825205</v>
      </c>
      <c r="AC17" s="111">
        <v>5.5496504</v>
      </c>
      <c r="AD17" s="111">
        <v>0.20366081</v>
      </c>
      <c r="AE17" s="111">
        <v>0</v>
      </c>
      <c r="AF17" s="111">
        <v>1.5631552999999999E-2</v>
      </c>
      <c r="AG17" s="111">
        <v>6.7758170000000006E-2</v>
      </c>
      <c r="AH17" s="111">
        <v>4.5819575000000001E-2</v>
      </c>
      <c r="AI17" s="41"/>
      <c r="AJ17" s="114">
        <v>1.1606447000000001E-2</v>
      </c>
      <c r="AK17" s="114">
        <v>1.083711E-2</v>
      </c>
      <c r="AL17" s="114">
        <v>4.9332417999999999E-4</v>
      </c>
      <c r="AM17" s="114">
        <v>2.7601254999999998E-4</v>
      </c>
      <c r="AN17" s="113">
        <f t="shared" si="7"/>
        <v>6.4970683603400003E-7</v>
      </c>
      <c r="AO17" s="112">
        <f t="shared" si="8"/>
        <v>1.8244237694733391E-9</v>
      </c>
      <c r="AP17" s="112">
        <f t="shared" si="9"/>
        <v>3.8657220300000003E-2</v>
      </c>
      <c r="AQ17" s="328">
        <v>4.6374186000000002E-7</v>
      </c>
      <c r="AR17" s="328">
        <v>1.3986781E-9</v>
      </c>
      <c r="AS17" s="328">
        <v>3.8214392E-14</v>
      </c>
      <c r="AT17" s="328">
        <v>2.1451787999999999E-9</v>
      </c>
      <c r="AU17" s="328">
        <v>1.18297E-12</v>
      </c>
      <c r="AV17" s="328">
        <v>6.7592449999999996E-10</v>
      </c>
      <c r="AW17" s="328">
        <v>1.7841612000000001E-7</v>
      </c>
      <c r="AX17" s="328">
        <v>1.0318901E-10</v>
      </c>
      <c r="AY17" s="328">
        <v>2.0182258999999999E-10</v>
      </c>
      <c r="AZ17" s="328">
        <v>1.9466434999999999E-11</v>
      </c>
      <c r="BA17" s="328">
        <v>1.0529184E-13</v>
      </c>
      <c r="BB17" s="328">
        <v>7.4018524E-13</v>
      </c>
      <c r="BC17" s="328">
        <v>1.0826366000000001E-14</v>
      </c>
      <c r="BD17" s="328">
        <v>1.9334338E-14</v>
      </c>
      <c r="BE17" s="328">
        <v>3.0831261999999998E-10</v>
      </c>
      <c r="BF17" s="328">
        <v>4.4023557000000004E-9</v>
      </c>
      <c r="BG17" s="328">
        <v>1.0025708000000001E-10</v>
      </c>
      <c r="BH17" s="329">
        <v>1.0335813000000001E-3</v>
      </c>
      <c r="BI17" s="329">
        <v>3.7623639E-2</v>
      </c>
      <c r="BJ17" s="328">
        <v>1.5901444000000001E-11</v>
      </c>
      <c r="BK17" s="328">
        <v>9.6697971E-14</v>
      </c>
      <c r="BL17" s="328">
        <v>4.3263388E-18</v>
      </c>
      <c r="BM17" s="41"/>
      <c r="BN17" s="122">
        <v>2.8015297000000001E-5</v>
      </c>
      <c r="BO17" s="122">
        <v>1.59198E-6</v>
      </c>
      <c r="BP17" s="122">
        <v>1.3588799999999999E-5</v>
      </c>
      <c r="BQ17" s="122">
        <v>5.8764027000000001E-8</v>
      </c>
      <c r="BR17" s="122">
        <v>1.6530077000000001E-6</v>
      </c>
      <c r="BS17" s="122">
        <v>7.0010557999999999E-7</v>
      </c>
      <c r="BT17" s="122">
        <v>5.0446303999999997E-7</v>
      </c>
      <c r="BU17" s="122">
        <v>6.1428504000000004E-7</v>
      </c>
      <c r="BV17" s="122">
        <v>4.7815482000000003E-8</v>
      </c>
      <c r="BW17" s="122">
        <v>4.5100599000000003E-7</v>
      </c>
      <c r="BX17" s="122">
        <v>8.7885988999999997E-9</v>
      </c>
      <c r="BY17" s="122">
        <v>6.5514827999999999E-8</v>
      </c>
      <c r="BZ17" s="122">
        <v>1.1570137000000001E-9</v>
      </c>
      <c r="CA17" s="122">
        <v>1.4464111000000001E-6</v>
      </c>
      <c r="CB17" s="122">
        <v>6.8828076E-6</v>
      </c>
      <c r="CC17" s="122">
        <v>3.9810914000000001E-7</v>
      </c>
      <c r="CD17" s="122">
        <v>2.2827681000000002E-9</v>
      </c>
      <c r="CE17" s="154"/>
      <c r="CF17" s="173"/>
      <c r="CG17" s="76" t="s">
        <v>976</v>
      </c>
      <c r="CH17" s="251" t="s">
        <v>975</v>
      </c>
      <c r="CI17" s="78"/>
      <c r="CK17" s="41"/>
      <c r="CL17" s="325"/>
      <c r="CM17" s="325"/>
      <c r="CN17" s="41"/>
      <c r="CO17" s="41"/>
      <c r="CP17" s="41"/>
      <c r="CQ17" s="105"/>
      <c r="CR17" s="41"/>
      <c r="CS17" s="41"/>
      <c r="CT17" s="41"/>
      <c r="CU17" s="41"/>
      <c r="CV17" s="41"/>
      <c r="CW17" s="41"/>
    </row>
    <row r="18" spans="1:101" ht="14.5" customHeight="1">
      <c r="A18" s="41" t="s">
        <v>13151</v>
      </c>
      <c r="B18" s="119" t="s">
        <v>13082</v>
      </c>
      <c r="C18" s="120" t="str">
        <f t="shared" si="0"/>
        <v>A.010.04.108</v>
      </c>
      <c r="D18" s="135" t="s">
        <v>13140</v>
      </c>
      <c r="E18" s="119" t="s">
        <v>6570</v>
      </c>
      <c r="F18" s="118" t="str">
        <f t="shared" si="1"/>
        <v>Soy oil, refined at coast Brazil</v>
      </c>
      <c r="G18" s="118">
        <f t="shared" si="2"/>
        <v>1.6488329543825</v>
      </c>
      <c r="H18" s="118">
        <f t="shared" si="3"/>
        <v>8.0370540999999997E-3</v>
      </c>
      <c r="I18" s="118">
        <f t="shared" si="4"/>
        <v>2.1599449830000002E-2</v>
      </c>
      <c r="J18" s="326">
        <f t="shared" si="5"/>
        <v>0.79700842045250009</v>
      </c>
      <c r="K18" s="118">
        <v>0.82218802999999996</v>
      </c>
      <c r="L18" s="118">
        <v>8.1896697000000008E-3</v>
      </c>
      <c r="M18" s="118">
        <v>1.2703798000000001E-2</v>
      </c>
      <c r="N18" s="118">
        <v>6.1387808000000002E-3</v>
      </c>
      <c r="O18" s="118">
        <v>9.2653870999999995E-4</v>
      </c>
      <c r="P18" s="330">
        <v>4.6560210000000003E-5</v>
      </c>
      <c r="Q18" s="118">
        <v>9.2517437999999996E-4</v>
      </c>
      <c r="R18" s="118">
        <v>7.0598212999999999E-4</v>
      </c>
      <c r="S18" s="118">
        <v>3.1433852999999999E-4</v>
      </c>
      <c r="T18" s="118">
        <v>2.8861496E-2</v>
      </c>
      <c r="U18" s="118">
        <v>1.7541401E-3</v>
      </c>
      <c r="V18" s="118">
        <v>0.76607281000000005</v>
      </c>
      <c r="W18" s="330">
        <v>5.6358225000000002E-6</v>
      </c>
      <c r="X18" s="118">
        <v>0</v>
      </c>
      <c r="Y18" s="41"/>
      <c r="Z18" s="327">
        <f t="shared" si="6"/>
        <v>6.1818648872180448</v>
      </c>
      <c r="AA18" s="41"/>
      <c r="AB18" s="111">
        <v>7.7119533999999996</v>
      </c>
      <c r="AC18" s="111">
        <v>7.3258995999999996</v>
      </c>
      <c r="AD18" s="111">
        <v>0.23779146000000001</v>
      </c>
      <c r="AE18" s="111">
        <v>0</v>
      </c>
      <c r="AF18" s="111">
        <v>1.8836853000000001E-2</v>
      </c>
      <c r="AG18" s="111">
        <v>7.6601648999999994E-2</v>
      </c>
      <c r="AH18" s="111">
        <v>5.2823905999999997E-2</v>
      </c>
      <c r="AI18" s="41"/>
      <c r="AJ18" s="114">
        <v>0.10497036999999999</v>
      </c>
      <c r="AK18" s="114">
        <v>9.9742802000000005E-2</v>
      </c>
      <c r="AL18" s="114">
        <v>4.8461696999999998E-3</v>
      </c>
      <c r="AM18" s="114">
        <v>3.8140344000000002E-4</v>
      </c>
      <c r="AN18" s="113">
        <f t="shared" si="7"/>
        <v>5.9797842335319E-6</v>
      </c>
      <c r="AO18" s="112">
        <f t="shared" si="8"/>
        <v>1.7922225560741663E-8</v>
      </c>
      <c r="AP18" s="112">
        <f t="shared" si="9"/>
        <v>5.3417849500000003E-2</v>
      </c>
      <c r="AQ18" s="328">
        <v>5.7495455000000001E-6</v>
      </c>
      <c r="AR18" s="328">
        <v>1.734723E-8</v>
      </c>
      <c r="AS18" s="328">
        <v>4.7395034000000003E-13</v>
      </c>
      <c r="AT18" s="328">
        <v>2.2424557E-9</v>
      </c>
      <c r="AU18" s="328">
        <v>1.5131719E-12</v>
      </c>
      <c r="AV18" s="328">
        <v>9.1283332999999999E-10</v>
      </c>
      <c r="AW18" s="328">
        <v>2.1987420000000001E-7</v>
      </c>
      <c r="AX18" s="328">
        <v>1.3755543999999999E-10</v>
      </c>
      <c r="AY18" s="328">
        <v>2.4992635000000001E-10</v>
      </c>
      <c r="AZ18" s="328">
        <v>2.0328376999999999E-11</v>
      </c>
      <c r="BA18" s="328">
        <v>1.1153601999999999E-13</v>
      </c>
      <c r="BB18" s="328">
        <v>8.6064844E-13</v>
      </c>
      <c r="BC18" s="328">
        <v>1.4827516000000001E-14</v>
      </c>
      <c r="BD18" s="328">
        <v>2.6532532E-14</v>
      </c>
      <c r="BE18" s="328">
        <v>3.6648375000000002E-10</v>
      </c>
      <c r="BF18" s="328">
        <v>6.7321454000000004E-9</v>
      </c>
      <c r="BG18" s="328">
        <v>1.6503441E-10</v>
      </c>
      <c r="BH18" s="329">
        <v>1.1028365E-3</v>
      </c>
      <c r="BI18" s="329">
        <v>5.2315013E-2</v>
      </c>
      <c r="BJ18" s="328">
        <v>1.0910218E-10</v>
      </c>
      <c r="BK18" s="328">
        <v>6.6345921000000001E-13</v>
      </c>
      <c r="BL18" s="328">
        <v>2.9683657E-17</v>
      </c>
      <c r="BM18" s="41"/>
      <c r="BN18" s="111">
        <v>1.9079623E-4</v>
      </c>
      <c r="BO18" s="122">
        <v>2.0023378000000002E-6</v>
      </c>
      <c r="BP18" s="111">
        <v>1.723668E-4</v>
      </c>
      <c r="BQ18" s="122">
        <v>8.2764665000000003E-8</v>
      </c>
      <c r="BR18" s="122">
        <v>1.9810537000000002E-6</v>
      </c>
      <c r="BS18" s="122">
        <v>8.6737256999999997E-7</v>
      </c>
      <c r="BT18" s="122">
        <v>5.2620831000000001E-7</v>
      </c>
      <c r="BU18" s="122">
        <v>8.5916154E-7</v>
      </c>
      <c r="BV18" s="122">
        <v>6.2480523000000006E-8</v>
      </c>
      <c r="BW18" s="122">
        <v>6.1219326999999998E-7</v>
      </c>
      <c r="BX18" s="122">
        <v>1.1223841000000001E-8</v>
      </c>
      <c r="BY18" s="122">
        <v>1.0775494E-7</v>
      </c>
      <c r="BZ18" s="122">
        <v>1.6238297000000001E-9</v>
      </c>
      <c r="CA18" s="122">
        <v>1.8178888E-6</v>
      </c>
      <c r="CB18" s="122">
        <v>9.0424228999999997E-6</v>
      </c>
      <c r="CC18" s="122">
        <v>4.3928911000000001E-7</v>
      </c>
      <c r="CD18" s="122">
        <v>1.5662413000000001E-8</v>
      </c>
      <c r="CE18" s="154"/>
      <c r="CF18" s="173"/>
      <c r="CG18" s="76" t="s">
        <v>976</v>
      </c>
      <c r="CH18" s="250" t="s">
        <v>945</v>
      </c>
      <c r="CI18" s="78"/>
      <c r="CK18" s="41"/>
      <c r="CL18" s="325"/>
      <c r="CM18" s="325"/>
      <c r="CN18" s="41"/>
      <c r="CO18" s="41"/>
      <c r="CP18" s="41"/>
      <c r="CQ18" s="105"/>
      <c r="CR18" s="41"/>
      <c r="CS18" s="41"/>
      <c r="CT18" s="41"/>
      <c r="CU18" s="41"/>
      <c r="CV18" s="41"/>
      <c r="CW18" s="41"/>
    </row>
    <row r="19" spans="1:101" ht="14.5" customHeight="1">
      <c r="A19" s="41" t="s">
        <v>13149</v>
      </c>
      <c r="B19" s="119" t="s">
        <v>13082</v>
      </c>
      <c r="C19" s="120" t="str">
        <f t="shared" si="0"/>
        <v>A.010.04.109</v>
      </c>
      <c r="D19" s="135" t="s">
        <v>13140</v>
      </c>
      <c r="E19" s="119" t="s">
        <v>6570</v>
      </c>
      <c r="F19" s="118" t="str">
        <f t="shared" si="1"/>
        <v>Soy oil, refined at coast USA</v>
      </c>
      <c r="G19" s="118">
        <f t="shared" si="2"/>
        <v>0.11284354445139999</v>
      </c>
      <c r="H19" s="118">
        <f t="shared" si="3"/>
        <v>6.2478818660000003E-3</v>
      </c>
      <c r="I19" s="118">
        <f t="shared" si="4"/>
        <v>1.8672777259999999E-2</v>
      </c>
      <c r="J19" s="326">
        <f t="shared" si="5"/>
        <v>1.99314413254E-2</v>
      </c>
      <c r="K19" s="118">
        <v>6.7991443999999998E-2</v>
      </c>
      <c r="L19" s="118">
        <v>7.2818891000000002E-3</v>
      </c>
      <c r="M19" s="118">
        <v>1.0868549999999999E-2</v>
      </c>
      <c r="N19" s="118">
        <v>4.7515294000000001E-3</v>
      </c>
      <c r="O19" s="118">
        <v>7.4475425000000001E-4</v>
      </c>
      <c r="P19" s="330">
        <v>3.7365905999999997E-5</v>
      </c>
      <c r="Q19" s="118">
        <v>7.1423231000000004E-4</v>
      </c>
      <c r="R19" s="118">
        <v>5.2233816000000002E-4</v>
      </c>
      <c r="S19" s="118">
        <v>1.1819949E-4</v>
      </c>
      <c r="T19" s="118">
        <v>1.8098409999999999E-2</v>
      </c>
      <c r="U19" s="118">
        <v>1.6510736000000001E-3</v>
      </c>
      <c r="V19" s="330">
        <v>6.2896111000000006E-5</v>
      </c>
      <c r="W19" s="330">
        <v>8.6212439999999997E-7</v>
      </c>
      <c r="X19" s="118">
        <v>0</v>
      </c>
      <c r="Y19" s="41"/>
      <c r="Z19" s="327">
        <f t="shared" si="6"/>
        <v>0.51121386466165408</v>
      </c>
      <c r="AA19" s="41"/>
      <c r="AB19" s="111">
        <v>6.1966862000000003</v>
      </c>
      <c r="AC19" s="111">
        <v>5.8303095000000003</v>
      </c>
      <c r="AD19" s="111">
        <v>0.22381873999999999</v>
      </c>
      <c r="AE19" s="111">
        <v>0</v>
      </c>
      <c r="AF19" s="111">
        <v>1.7272121000000001E-2</v>
      </c>
      <c r="AG19" s="111">
        <v>7.4918370999999997E-2</v>
      </c>
      <c r="AH19" s="111">
        <v>5.0367434000000003E-2</v>
      </c>
      <c r="AI19" s="41"/>
      <c r="AJ19" s="114">
        <v>1.2161622E-2</v>
      </c>
      <c r="AK19" s="114">
        <v>1.1355752E-2</v>
      </c>
      <c r="AL19" s="114">
        <v>5.1686172000000002E-4</v>
      </c>
      <c r="AM19" s="114">
        <v>2.8900848999999999E-4</v>
      </c>
      <c r="AN19" s="113">
        <f t="shared" si="7"/>
        <v>6.8080046158490006E-7</v>
      </c>
      <c r="AO19" s="112">
        <f t="shared" si="8"/>
        <v>1.9114708411794407E-9</v>
      </c>
      <c r="AP19" s="112">
        <f t="shared" si="9"/>
        <v>4.0477379500000001E-2</v>
      </c>
      <c r="AQ19" s="328">
        <v>4.8636437000000005E-7</v>
      </c>
      <c r="AR19" s="328">
        <v>1.4669140999999999E-9</v>
      </c>
      <c r="AS19" s="328">
        <v>4.0078693E-14</v>
      </c>
      <c r="AT19" s="328">
        <v>2.2328318000000002E-9</v>
      </c>
      <c r="AU19" s="328">
        <v>1.2397679000000001E-12</v>
      </c>
      <c r="AV19" s="328">
        <v>7.0655418999999996E-10</v>
      </c>
      <c r="AW19" s="328">
        <v>1.8657103000000001E-7</v>
      </c>
      <c r="AX19" s="328">
        <v>1.0783351999999999E-10</v>
      </c>
      <c r="AY19" s="328">
        <v>2.1100783E-10</v>
      </c>
      <c r="AZ19" s="328">
        <v>2.0261899000000001E-11</v>
      </c>
      <c r="BA19" s="328">
        <v>1.0957989000000001E-13</v>
      </c>
      <c r="BB19" s="328">
        <v>7.7324346E-13</v>
      </c>
      <c r="BC19" s="328">
        <v>1.1281665E-14</v>
      </c>
      <c r="BD19" s="328">
        <v>2.0139939000000001E-14</v>
      </c>
      <c r="BE19" s="328">
        <v>3.2241171999999999E-10</v>
      </c>
      <c r="BF19" s="328">
        <v>4.5854754000000004E-9</v>
      </c>
      <c r="BG19" s="328">
        <v>1.0439853E-10</v>
      </c>
      <c r="BH19" s="329">
        <v>1.0757255E-3</v>
      </c>
      <c r="BI19" s="329">
        <v>3.9401654000000001E-2</v>
      </c>
      <c r="BJ19" s="328">
        <v>1.6548707E-11</v>
      </c>
      <c r="BK19" s="328">
        <v>1.0063403E-13</v>
      </c>
      <c r="BL19" s="328">
        <v>4.502441E-18</v>
      </c>
      <c r="BM19" s="41"/>
      <c r="BN19" s="122">
        <v>2.9379358E-5</v>
      </c>
      <c r="BO19" s="122">
        <v>1.6644907E-6</v>
      </c>
      <c r="BP19" s="122">
        <v>1.4253999E-5</v>
      </c>
      <c r="BQ19" s="122">
        <v>6.1238491000000003E-8</v>
      </c>
      <c r="BR19" s="122">
        <v>1.7288116E-6</v>
      </c>
      <c r="BS19" s="122">
        <v>7.3061010000000005E-7</v>
      </c>
      <c r="BT19" s="122">
        <v>5.2499789000000002E-7</v>
      </c>
      <c r="BU19" s="122">
        <v>6.4235068000000001E-7</v>
      </c>
      <c r="BV19" s="122">
        <v>5.0142416E-8</v>
      </c>
      <c r="BW19" s="122">
        <v>4.7261168E-7</v>
      </c>
      <c r="BX19" s="122">
        <v>9.2112801000000005E-9</v>
      </c>
      <c r="BY19" s="122">
        <v>6.8221418999999997E-8</v>
      </c>
      <c r="BZ19" s="122">
        <v>1.5827193000000001E-9</v>
      </c>
      <c r="CA19" s="122">
        <v>1.5098169E-6</v>
      </c>
      <c r="CB19" s="122">
        <v>7.2430264999999999E-6</v>
      </c>
      <c r="CC19" s="122">
        <v>4.1587103999999999E-7</v>
      </c>
      <c r="CD19" s="122">
        <v>2.3756874000000001E-9</v>
      </c>
      <c r="CE19" s="154"/>
      <c r="CF19" s="173"/>
      <c r="CG19" s="76" t="s">
        <v>976</v>
      </c>
      <c r="CH19" s="250" t="s">
        <v>971</v>
      </c>
      <c r="CI19" s="78"/>
      <c r="CK19" s="41"/>
      <c r="CL19" s="325"/>
      <c r="CM19" s="325"/>
      <c r="CN19" s="41"/>
      <c r="CO19" s="41"/>
      <c r="CP19" s="41"/>
      <c r="CQ19" s="105"/>
      <c r="CR19" s="41"/>
      <c r="CS19" s="41"/>
      <c r="CT19" s="41"/>
      <c r="CU19" s="41"/>
      <c r="CV19" s="41"/>
      <c r="CW19" s="41"/>
    </row>
    <row r="20" spans="1:101" ht="14.5" customHeight="1">
      <c r="A20" s="41" t="s">
        <v>13147</v>
      </c>
      <c r="B20" s="119" t="s">
        <v>13082</v>
      </c>
      <c r="C20" s="120" t="str">
        <f t="shared" si="0"/>
        <v>A.010.04.110</v>
      </c>
      <c r="D20" s="135" t="s">
        <v>13140</v>
      </c>
      <c r="E20" s="119" t="s">
        <v>6570</v>
      </c>
      <c r="F20" s="118" t="str">
        <f t="shared" si="1"/>
        <v>Soybean grain, harvested and transported to coast Brazil</v>
      </c>
      <c r="G20" s="118">
        <f t="shared" si="2"/>
        <v>1.5257447187395998</v>
      </c>
      <c r="H20" s="118">
        <f t="shared" si="3"/>
        <v>5.341887862E-3</v>
      </c>
      <c r="I20" s="118">
        <f t="shared" si="4"/>
        <v>1.600127309E-2</v>
      </c>
      <c r="J20" s="326">
        <f t="shared" si="5"/>
        <v>0.74955898778759988</v>
      </c>
      <c r="K20" s="118">
        <v>0.75484256999999999</v>
      </c>
      <c r="L20" s="118">
        <v>4.6300914000000004E-3</v>
      </c>
      <c r="M20" s="118">
        <v>1.0750312E-2</v>
      </c>
      <c r="N20" s="118">
        <v>4.2572911000000003E-3</v>
      </c>
      <c r="O20" s="118">
        <v>5.1277834000000003E-4</v>
      </c>
      <c r="P20" s="330">
        <v>2.5569032E-5</v>
      </c>
      <c r="Q20" s="118">
        <v>5.4624939000000002E-4</v>
      </c>
      <c r="R20" s="118">
        <v>6.2086968999999997E-4</v>
      </c>
      <c r="S20" s="118">
        <v>2.5474778000000002E-4</v>
      </c>
      <c r="T20" s="118">
        <v>2.70718E-2</v>
      </c>
      <c r="U20" s="118">
        <v>7.8441279000000005E-4</v>
      </c>
      <c r="V20" s="118">
        <v>0.72144271999999998</v>
      </c>
      <c r="W20" s="330">
        <v>5.3072176000000001E-6</v>
      </c>
      <c r="X20" s="118">
        <v>0</v>
      </c>
      <c r="Y20" s="41"/>
      <c r="Z20" s="327">
        <f t="shared" si="6"/>
        <v>5.6755080451127817</v>
      </c>
      <c r="AA20" s="41"/>
      <c r="AB20" s="111">
        <v>4.7959262000000003</v>
      </c>
      <c r="AC20" s="111">
        <v>4.6256111999999998</v>
      </c>
      <c r="AD20" s="111">
        <v>0.10633594</v>
      </c>
      <c r="AE20" s="111">
        <v>0</v>
      </c>
      <c r="AF20" s="111">
        <v>8.5884489000000001E-3</v>
      </c>
      <c r="AG20" s="111">
        <v>3.1928183999999998E-2</v>
      </c>
      <c r="AH20" s="111">
        <v>2.3462479000000001E-2</v>
      </c>
      <c r="AI20" s="41"/>
      <c r="AJ20" s="114">
        <v>9.5190457000000006E-2</v>
      </c>
      <c r="AK20" s="114">
        <v>9.0482699999999999E-2</v>
      </c>
      <c r="AL20" s="114">
        <v>4.4198648999999998E-3</v>
      </c>
      <c r="AM20" s="114">
        <v>2.8789198000000001E-4</v>
      </c>
      <c r="AN20" s="113">
        <f t="shared" si="7"/>
        <v>5.4246223280881899E-6</v>
      </c>
      <c r="AO20" s="112">
        <f t="shared" si="8"/>
        <v>1.6345654458628899E-8</v>
      </c>
      <c r="AP20" s="112">
        <f t="shared" si="9"/>
        <v>4.0321005800000004E-2</v>
      </c>
      <c r="AQ20" s="328">
        <v>5.2774148E-6</v>
      </c>
      <c r="AR20" s="328">
        <v>1.5922688E-8</v>
      </c>
      <c r="AS20" s="328">
        <v>4.3503197999999999E-13</v>
      </c>
      <c r="AT20" s="328">
        <v>2.0730341999999999E-9</v>
      </c>
      <c r="AU20" s="328">
        <v>8.6555818999999998E-13</v>
      </c>
      <c r="AV20" s="328">
        <v>6.3303747999999996E-10</v>
      </c>
      <c r="AW20" s="328">
        <v>1.3849657E-7</v>
      </c>
      <c r="AX20" s="328">
        <v>9.0755900999999998E-11</v>
      </c>
      <c r="AY20" s="328">
        <v>1.5742994000000001E-10</v>
      </c>
      <c r="AZ20" s="328">
        <v>1.9132441E-11</v>
      </c>
      <c r="BA20" s="328">
        <v>1.0495776E-13</v>
      </c>
      <c r="BB20" s="328">
        <v>5.9953807000000005E-13</v>
      </c>
      <c r="BC20" s="328">
        <v>1.1405085E-14</v>
      </c>
      <c r="BD20" s="328">
        <v>2.3510580999999999E-14</v>
      </c>
      <c r="BE20" s="328">
        <v>1.9940673999999999E-10</v>
      </c>
      <c r="BF20" s="328">
        <v>5.7018732999999997E-9</v>
      </c>
      <c r="BG20" s="328">
        <v>1.5384893000000001E-10</v>
      </c>
      <c r="BH20" s="329">
        <v>1.0373908000000001E-3</v>
      </c>
      <c r="BI20" s="329">
        <v>3.9283615000000001E-2</v>
      </c>
      <c r="BJ20" s="328">
        <v>1.0274081E-10</v>
      </c>
      <c r="BK20" s="328">
        <v>6.2477520000000005E-13</v>
      </c>
      <c r="BL20" s="328">
        <v>2.7952904999999998E-17</v>
      </c>
      <c r="BM20" s="41"/>
      <c r="BN20" s="111">
        <v>1.7013786000000001E-4</v>
      </c>
      <c r="BO20" s="122">
        <v>1.2987871E-6</v>
      </c>
      <c r="BP20" s="111">
        <v>1.5824822000000001E-4</v>
      </c>
      <c r="BQ20" s="122">
        <v>7.2769635999999999E-8</v>
      </c>
      <c r="BR20" s="122">
        <v>1.1303198E-6</v>
      </c>
      <c r="BS20" s="122">
        <v>7.1940329000000002E-7</v>
      </c>
      <c r="BT20" s="122">
        <v>4.9551154E-7</v>
      </c>
      <c r="BU20" s="122">
        <v>6.6066317E-7</v>
      </c>
      <c r="BV20" s="122">
        <v>3.4311841000000002E-8</v>
      </c>
      <c r="BW20" s="122">
        <v>3.6145640000000003E-7</v>
      </c>
      <c r="BX20" s="122">
        <v>6.3664834E-9</v>
      </c>
      <c r="BY20" s="122">
        <v>1.0042542E-7</v>
      </c>
      <c r="BZ20" s="122">
        <v>1.4248233E-10</v>
      </c>
      <c r="CA20" s="122">
        <v>9.3154005000000001E-7</v>
      </c>
      <c r="CB20" s="122">
        <v>5.6662615E-6</v>
      </c>
      <c r="CC20" s="122">
        <v>3.969279E-7</v>
      </c>
      <c r="CD20" s="122">
        <v>1.4749192E-8</v>
      </c>
      <c r="CE20" s="154"/>
      <c r="CF20" s="173"/>
      <c r="CG20" s="76" t="s">
        <v>976</v>
      </c>
      <c r="CH20" s="250" t="s">
        <v>972</v>
      </c>
      <c r="CI20" s="78"/>
      <c r="CK20" s="41"/>
      <c r="CL20" s="325"/>
      <c r="CM20" s="325"/>
      <c r="CN20" s="41"/>
      <c r="CO20" s="41"/>
      <c r="CP20" s="41"/>
      <c r="CQ20" s="105"/>
      <c r="CR20" s="41"/>
      <c r="CS20" s="41"/>
      <c r="CT20" s="41"/>
      <c r="CU20" s="41"/>
      <c r="CV20" s="41"/>
      <c r="CW20" s="41"/>
    </row>
    <row r="21" spans="1:101" ht="14.5" customHeight="1">
      <c r="A21" s="41" t="s">
        <v>13145</v>
      </c>
      <c r="B21" s="119" t="s">
        <v>13082</v>
      </c>
      <c r="C21" s="120" t="str">
        <f t="shared" si="0"/>
        <v>A.010.04.111</v>
      </c>
      <c r="D21" s="135" t="s">
        <v>13140</v>
      </c>
      <c r="E21" s="119" t="s">
        <v>6570</v>
      </c>
      <c r="F21" s="118" t="str">
        <f t="shared" si="1"/>
        <v>Soybean grain, harvested and transported to coast USA</v>
      </c>
      <c r="G21" s="118">
        <f t="shared" si="2"/>
        <v>7.9237414978729992E-2</v>
      </c>
      <c r="H21" s="118">
        <f t="shared" si="3"/>
        <v>3.6569474309999998E-3</v>
      </c>
      <c r="I21" s="118">
        <f t="shared" si="4"/>
        <v>1.324509946E-2</v>
      </c>
      <c r="J21" s="326">
        <f t="shared" si="5"/>
        <v>1.7752169087729999E-2</v>
      </c>
      <c r="K21" s="118">
        <v>4.4583198999999997E-2</v>
      </c>
      <c r="L21" s="118">
        <v>3.7751953E-3</v>
      </c>
      <c r="M21" s="118">
        <v>9.0219798999999993E-3</v>
      </c>
      <c r="N21" s="118">
        <v>2.9508567999999998E-3</v>
      </c>
      <c r="O21" s="118">
        <v>3.4158410000000001E-4</v>
      </c>
      <c r="P21" s="330">
        <v>1.6910361E-5</v>
      </c>
      <c r="Q21" s="118">
        <v>3.4759617000000001E-4</v>
      </c>
      <c r="R21" s="118">
        <v>4.4792425999999998E-4</v>
      </c>
      <c r="S21" s="330">
        <v>7.0035214999999998E-5</v>
      </c>
      <c r="T21" s="118">
        <v>1.6935738999999998E-2</v>
      </c>
      <c r="U21" s="118">
        <v>6.8735064999999999E-4</v>
      </c>
      <c r="V21" s="330">
        <v>5.8232602000000001E-5</v>
      </c>
      <c r="W21" s="330">
        <v>8.1162073000000001E-7</v>
      </c>
      <c r="X21" s="118">
        <v>0</v>
      </c>
      <c r="Y21" s="41"/>
      <c r="Z21" s="327">
        <f t="shared" si="6"/>
        <v>0.33521202255639093</v>
      </c>
      <c r="AA21" s="41"/>
      <c r="AB21" s="111">
        <v>3.3689339</v>
      </c>
      <c r="AC21" s="111">
        <v>3.2171496999999998</v>
      </c>
      <c r="AD21" s="111">
        <v>9.3177225000000002E-2</v>
      </c>
      <c r="AE21" s="111">
        <v>0</v>
      </c>
      <c r="AF21" s="111">
        <v>7.1148734E-3</v>
      </c>
      <c r="AG21" s="111">
        <v>3.0342968000000001E-2</v>
      </c>
      <c r="AH21" s="111">
        <v>2.1149114E-2</v>
      </c>
      <c r="AI21" s="41"/>
      <c r="AJ21" s="114">
        <v>7.7884616000000002E-3</v>
      </c>
      <c r="AK21" s="114">
        <v>7.2448125000000004E-3</v>
      </c>
      <c r="AL21" s="114">
        <v>3.4276936000000001E-4</v>
      </c>
      <c r="AM21" s="114">
        <v>2.0087967999999999E-4</v>
      </c>
      <c r="AN21" s="113">
        <f t="shared" si="7"/>
        <v>4.3434127775386E-7</v>
      </c>
      <c r="AO21" s="112">
        <f t="shared" si="8"/>
        <v>1.2676381689605709E-9</v>
      </c>
      <c r="AP21" s="112">
        <f t="shared" si="9"/>
        <v>2.8134408100000001E-2</v>
      </c>
      <c r="AQ21" s="328">
        <v>3.2085064000000001E-7</v>
      </c>
      <c r="AR21" s="328">
        <v>9.6751156000000002E-10</v>
      </c>
      <c r="AS21" s="328">
        <v>2.6436384E-14</v>
      </c>
      <c r="AT21" s="328">
        <v>2.0639709000000001E-9</v>
      </c>
      <c r="AU21" s="328">
        <v>6.0808186000000001E-13</v>
      </c>
      <c r="AV21" s="328">
        <v>4.3877553999999999E-10</v>
      </c>
      <c r="AW21" s="328">
        <v>1.0713354E-7</v>
      </c>
      <c r="AX21" s="328">
        <v>6.2765487000000006E-11</v>
      </c>
      <c r="AY21" s="328">
        <v>1.2077869999999999E-10</v>
      </c>
      <c r="AZ21" s="328">
        <v>1.9069836000000001E-11</v>
      </c>
      <c r="BA21" s="328">
        <v>1.0311557999999999E-13</v>
      </c>
      <c r="BB21" s="328">
        <v>5.1722503999999999E-13</v>
      </c>
      <c r="BC21" s="328">
        <v>8.0658049000000001E-15</v>
      </c>
      <c r="BD21" s="328">
        <v>1.7490402E-14</v>
      </c>
      <c r="BE21" s="328">
        <v>1.5790220999999999E-10</v>
      </c>
      <c r="BF21" s="328">
        <v>3.6802618E-9</v>
      </c>
      <c r="BG21" s="328">
        <v>9.6745509999999995E-11</v>
      </c>
      <c r="BH21" s="329">
        <v>1.0118591E-3</v>
      </c>
      <c r="BI21" s="329">
        <v>2.7122548999999999E-2</v>
      </c>
      <c r="BJ21" s="328">
        <v>1.5579221999999999E-11</v>
      </c>
      <c r="BK21" s="328">
        <v>9.4738511000000005E-14</v>
      </c>
      <c r="BL21" s="328">
        <v>4.2386712E-18</v>
      </c>
      <c r="BM21" s="41"/>
      <c r="BN21" s="122">
        <v>1.8124643E-5</v>
      </c>
      <c r="BO21" s="122">
        <v>9.8062199999999995E-7</v>
      </c>
      <c r="BP21" s="122">
        <v>9.3466006999999992E-6</v>
      </c>
      <c r="BQ21" s="122">
        <v>5.2497512000000001E-8</v>
      </c>
      <c r="BR21" s="122">
        <v>8.9277249E-7</v>
      </c>
      <c r="BS21" s="122">
        <v>5.9060818000000003E-7</v>
      </c>
      <c r="BT21" s="122">
        <v>4.9437164000000002E-7</v>
      </c>
      <c r="BU21" s="122">
        <v>4.5648305000000002E-7</v>
      </c>
      <c r="BV21" s="122">
        <v>2.2692514000000001E-8</v>
      </c>
      <c r="BW21" s="122">
        <v>2.3000641000000001E-7</v>
      </c>
      <c r="BX21" s="122">
        <v>4.4711680999999998E-9</v>
      </c>
      <c r="BY21" s="122">
        <v>6.3195010000000001E-8</v>
      </c>
      <c r="BZ21" s="122">
        <v>1.0376694E-10</v>
      </c>
      <c r="CA21" s="122">
        <v>6.4141548999999998E-7</v>
      </c>
      <c r="CB21" s="122">
        <v>3.9716924E-6</v>
      </c>
      <c r="CC21" s="122">
        <v>3.7487408999999998E-7</v>
      </c>
      <c r="CD21" s="122">
        <v>2.2365108E-9</v>
      </c>
      <c r="CE21" s="154"/>
      <c r="CF21" s="173"/>
      <c r="CG21" s="76" t="s">
        <v>976</v>
      </c>
      <c r="CH21" s="250" t="s">
        <v>973</v>
      </c>
      <c r="CI21" s="78"/>
      <c r="CK21" s="41"/>
      <c r="CL21" s="325"/>
      <c r="CM21" s="325"/>
      <c r="CN21" s="41"/>
      <c r="CO21" s="41"/>
      <c r="CP21" s="41"/>
      <c r="CQ21" s="105"/>
      <c r="CR21" s="41"/>
      <c r="CS21" s="41"/>
      <c r="CT21" s="41"/>
      <c r="CU21" s="41"/>
      <c r="CV21" s="41"/>
      <c r="CW21" s="41"/>
    </row>
    <row r="22" spans="1:101" ht="14.5" customHeight="1">
      <c r="A22" s="41" t="s">
        <v>13143</v>
      </c>
      <c r="B22" s="119" t="s">
        <v>13082</v>
      </c>
      <c r="C22" s="120" t="str">
        <f t="shared" si="0"/>
        <v>A.010.04.112</v>
      </c>
      <c r="D22" s="135" t="s">
        <v>13140</v>
      </c>
      <c r="E22" s="119" t="s">
        <v>6570</v>
      </c>
      <c r="F22" s="118" t="str">
        <f t="shared" si="1"/>
        <v>Soybean oil, crude, degummed at coast Brazil</v>
      </c>
      <c r="G22" s="118">
        <f t="shared" si="2"/>
        <v>1.5847211639657</v>
      </c>
      <c r="H22" s="118">
        <f t="shared" si="3"/>
        <v>7.698868745999999E-3</v>
      </c>
      <c r="I22" s="118">
        <f t="shared" si="4"/>
        <v>2.071182785E-2</v>
      </c>
      <c r="J22" s="326">
        <f t="shared" si="5"/>
        <v>0.76625910736969993</v>
      </c>
      <c r="K22" s="118">
        <v>0.79005135999999998</v>
      </c>
      <c r="L22" s="118">
        <v>7.8425335999999998E-3</v>
      </c>
      <c r="M22" s="118">
        <v>1.219114E-2</v>
      </c>
      <c r="N22" s="118">
        <v>5.8825188999999996E-3</v>
      </c>
      <c r="O22" s="118">
        <v>8.8698198999999996E-4</v>
      </c>
      <c r="P22" s="330">
        <v>4.4496685999999999E-5</v>
      </c>
      <c r="Q22" s="118">
        <v>8.8487117000000004E-4</v>
      </c>
      <c r="R22" s="118">
        <v>6.7815425000000002E-4</v>
      </c>
      <c r="S22" s="118">
        <v>2.9904900999999998E-4</v>
      </c>
      <c r="T22" s="118">
        <v>2.7743719E-2</v>
      </c>
      <c r="U22" s="118">
        <v>1.6024902999999999E-3</v>
      </c>
      <c r="V22" s="118">
        <v>0.73660842999999998</v>
      </c>
      <c r="W22" s="330">
        <v>5.4190597000000003E-6</v>
      </c>
      <c r="X22" s="118">
        <v>0</v>
      </c>
      <c r="Y22" s="41"/>
      <c r="Z22" s="327">
        <f t="shared" si="6"/>
        <v>5.9402357894736841</v>
      </c>
      <c r="AA22" s="41"/>
      <c r="AB22" s="111">
        <v>7.3434907999999997</v>
      </c>
      <c r="AC22" s="111">
        <v>6.9914749</v>
      </c>
      <c r="AD22" s="111">
        <v>0.21723401000000001</v>
      </c>
      <c r="AE22" s="111">
        <v>0</v>
      </c>
      <c r="AF22" s="111">
        <v>1.7146686000000001E-2</v>
      </c>
      <c r="AG22" s="111">
        <v>6.9422580999999997E-2</v>
      </c>
      <c r="AH22" s="111">
        <v>4.8212588000000001E-2</v>
      </c>
      <c r="AI22" s="41"/>
      <c r="AJ22" s="114">
        <v>0.10085349</v>
      </c>
      <c r="AK22" s="114">
        <v>9.5831995000000003E-2</v>
      </c>
      <c r="AL22" s="114">
        <v>4.6564542999999996E-3</v>
      </c>
      <c r="AM22" s="114">
        <v>3.6504072000000001E-4</v>
      </c>
      <c r="AN22" s="113">
        <f t="shared" si="7"/>
        <v>5.7453233952493997E-6</v>
      </c>
      <c r="AO22" s="112">
        <f t="shared" si="8"/>
        <v>1.7220614850520975E-8</v>
      </c>
      <c r="AP22" s="112">
        <f t="shared" si="9"/>
        <v>5.11261514E-2</v>
      </c>
      <c r="AQ22" s="328">
        <v>5.5248069000000001E-6</v>
      </c>
      <c r="AR22" s="328">
        <v>1.6669159E-8</v>
      </c>
      <c r="AS22" s="328">
        <v>4.5542454000000001E-13</v>
      </c>
      <c r="AT22" s="328">
        <v>2.1558849000000001E-9</v>
      </c>
      <c r="AU22" s="328">
        <v>1.4466594000000001E-12</v>
      </c>
      <c r="AV22" s="328">
        <v>8.7472744000000001E-10</v>
      </c>
      <c r="AW22" s="328">
        <v>2.1055919E-7</v>
      </c>
      <c r="AX22" s="328">
        <v>1.3183763999999999E-10</v>
      </c>
      <c r="AY22" s="328">
        <v>2.3938088E-10</v>
      </c>
      <c r="AZ22" s="328">
        <v>1.9543535E-11</v>
      </c>
      <c r="BA22" s="328">
        <v>1.0724402E-13</v>
      </c>
      <c r="BB22" s="328">
        <v>8.2472960000000003E-13</v>
      </c>
      <c r="BC22" s="328">
        <v>1.4243167999999999E-14</v>
      </c>
      <c r="BD22" s="328">
        <v>2.5494151000000001E-14</v>
      </c>
      <c r="BE22" s="328">
        <v>3.5089831000000002E-10</v>
      </c>
      <c r="BF22" s="328">
        <v>6.4694420000000002E-9</v>
      </c>
      <c r="BG22" s="328">
        <v>1.5862869000000001E-10</v>
      </c>
      <c r="BH22" s="329">
        <v>1.0603494000000001E-3</v>
      </c>
      <c r="BI22" s="329">
        <v>5.0065802E-2</v>
      </c>
      <c r="BJ22" s="328">
        <v>1.0490594E-10</v>
      </c>
      <c r="BK22" s="328">
        <v>6.3794149999999996E-13</v>
      </c>
      <c r="BL22" s="328">
        <v>2.8541974999999999E-17</v>
      </c>
      <c r="BM22" s="41"/>
      <c r="BN22" s="111">
        <v>1.8324279999999999E-4</v>
      </c>
      <c r="BO22" s="122">
        <v>1.9179107000000002E-6</v>
      </c>
      <c r="BP22" s="111">
        <v>1.6562953999999999E-4</v>
      </c>
      <c r="BQ22" s="122">
        <v>7.9502054999999994E-8</v>
      </c>
      <c r="BR22" s="122">
        <v>1.8966672999999999E-6</v>
      </c>
      <c r="BS22" s="122">
        <v>8.3208193999999997E-7</v>
      </c>
      <c r="BT22" s="122">
        <v>5.0596843999999998E-7</v>
      </c>
      <c r="BU22" s="122">
        <v>8.2317291E-7</v>
      </c>
      <c r="BV22" s="122">
        <v>5.9711418999999996E-8</v>
      </c>
      <c r="BW22" s="122">
        <v>5.8552440000000004E-7</v>
      </c>
      <c r="BX22" s="122">
        <v>1.0729704000000001E-8</v>
      </c>
      <c r="BY22" s="122">
        <v>1.0357218E-7</v>
      </c>
      <c r="BZ22" s="122">
        <v>1.1973262000000001E-9</v>
      </c>
      <c r="CA22" s="122">
        <v>1.7436133000000001E-6</v>
      </c>
      <c r="CB22" s="122">
        <v>8.6176563999999999E-6</v>
      </c>
      <c r="CC22" s="122">
        <v>4.2089604E-7</v>
      </c>
      <c r="CD22" s="122">
        <v>1.5060011000000001E-8</v>
      </c>
      <c r="CE22" s="154"/>
      <c r="CF22" s="173"/>
      <c r="CG22" s="76" t="s">
        <v>976</v>
      </c>
      <c r="CH22" s="249" t="s">
        <v>974</v>
      </c>
      <c r="CI22" s="78"/>
      <c r="CK22" s="41"/>
      <c r="CL22" s="325"/>
      <c r="CM22" s="325"/>
      <c r="CN22" s="41"/>
      <c r="CO22" s="41"/>
      <c r="CP22" s="41"/>
      <c r="CQ22" s="105"/>
      <c r="CR22" s="41"/>
      <c r="CS22" s="41"/>
      <c r="CT22" s="41"/>
      <c r="CU22" s="41"/>
      <c r="CV22" s="41"/>
      <c r="CW22" s="41"/>
    </row>
    <row r="23" spans="1:101" ht="14.5" customHeight="1">
      <c r="A23" s="41" t="s">
        <v>13141</v>
      </c>
      <c r="B23" s="119" t="s">
        <v>13082</v>
      </c>
      <c r="C23" s="120" t="str">
        <f t="shared" si="0"/>
        <v>A.010.04.113</v>
      </c>
      <c r="D23" s="135" t="s">
        <v>13140</v>
      </c>
      <c r="E23" s="119" t="s">
        <v>6570</v>
      </c>
      <c r="F23" s="118" t="str">
        <f t="shared" si="1"/>
        <v>Soybean oil, crude, degummed at coast USA</v>
      </c>
      <c r="G23" s="118">
        <f t="shared" si="2"/>
        <v>0.10780827256132</v>
      </c>
      <c r="H23" s="118">
        <f t="shared" si="3"/>
        <v>5.9785108089999992E-3</v>
      </c>
      <c r="I23" s="118">
        <f t="shared" si="4"/>
        <v>1.7897720110000001E-2</v>
      </c>
      <c r="J23" s="326">
        <f t="shared" si="5"/>
        <v>1.906970964232E-2</v>
      </c>
      <c r="K23" s="118">
        <v>6.4862331999999995E-2</v>
      </c>
      <c r="L23" s="118">
        <v>6.9696675999999999E-3</v>
      </c>
      <c r="M23" s="118">
        <v>1.0426479000000001E-2</v>
      </c>
      <c r="N23" s="118">
        <v>4.5486232999999996E-3</v>
      </c>
      <c r="O23" s="118">
        <v>7.1218924999999998E-4</v>
      </c>
      <c r="P23" s="330">
        <v>3.5656008999999997E-5</v>
      </c>
      <c r="Q23" s="118">
        <v>6.8204224999999998E-4</v>
      </c>
      <c r="R23" s="118">
        <v>5.0157350999999997E-4</v>
      </c>
      <c r="S23" s="118">
        <v>1.1045379E-4</v>
      </c>
      <c r="T23" s="118">
        <v>1.7394598000000001E-2</v>
      </c>
      <c r="U23" s="118">
        <v>1.503388E-3</v>
      </c>
      <c r="V23" s="330">
        <v>6.0440886999999997E-5</v>
      </c>
      <c r="W23" s="330">
        <v>8.2896532000000001E-7</v>
      </c>
      <c r="X23" s="118">
        <v>0</v>
      </c>
      <c r="Y23" s="41"/>
      <c r="Z23" s="327">
        <f t="shared" si="6"/>
        <v>0.48768670676691722</v>
      </c>
      <c r="AA23" s="41"/>
      <c r="AB23" s="111">
        <v>5.8865030000000003</v>
      </c>
      <c r="AC23" s="111">
        <v>5.5534075999999999</v>
      </c>
      <c r="AD23" s="111">
        <v>0.20379869</v>
      </c>
      <c r="AE23" s="111">
        <v>0</v>
      </c>
      <c r="AF23" s="111">
        <v>1.5642136000000001E-2</v>
      </c>
      <c r="AG23" s="111">
        <v>6.7804043999999994E-2</v>
      </c>
      <c r="AH23" s="111">
        <v>4.5850596E-2</v>
      </c>
      <c r="AI23" s="41"/>
      <c r="AJ23" s="114">
        <v>1.1614305E-2</v>
      </c>
      <c r="AK23" s="114">
        <v>1.0844447E-2</v>
      </c>
      <c r="AL23" s="114">
        <v>4.9365816999999998E-4</v>
      </c>
      <c r="AM23" s="114">
        <v>2.7619941999999998E-4</v>
      </c>
      <c r="AN23" s="113">
        <f t="shared" si="7"/>
        <v>6.5014669675090012E-7</v>
      </c>
      <c r="AO23" s="112">
        <f t="shared" si="8"/>
        <v>1.825658912633268E-9</v>
      </c>
      <c r="AP23" s="112">
        <f t="shared" si="9"/>
        <v>3.8683392099999998E-2</v>
      </c>
      <c r="AQ23" s="328">
        <v>4.6405582000000002E-7</v>
      </c>
      <c r="AR23" s="328">
        <v>1.3996249999999999E-9</v>
      </c>
      <c r="AS23" s="328">
        <v>3.8240264E-14</v>
      </c>
      <c r="AT23" s="328">
        <v>2.1466311E-9</v>
      </c>
      <c r="AU23" s="328">
        <v>1.1837709E-12</v>
      </c>
      <c r="AV23" s="328">
        <v>6.7638210999999999E-10</v>
      </c>
      <c r="AW23" s="328">
        <v>1.7853691E-7</v>
      </c>
      <c r="AX23" s="328">
        <v>1.0325886999999999E-10</v>
      </c>
      <c r="AY23" s="328">
        <v>2.0195923E-10</v>
      </c>
      <c r="AZ23" s="328">
        <v>1.9479614E-11</v>
      </c>
      <c r="BA23" s="328">
        <v>1.0536313E-13</v>
      </c>
      <c r="BB23" s="328">
        <v>7.4068634999999996E-13</v>
      </c>
      <c r="BC23" s="328">
        <v>1.0833696E-14</v>
      </c>
      <c r="BD23" s="328">
        <v>1.9347427E-14</v>
      </c>
      <c r="BE23" s="328">
        <v>3.0852135999999999E-10</v>
      </c>
      <c r="BF23" s="328">
        <v>4.4053362E-9</v>
      </c>
      <c r="BG23" s="328">
        <v>1.0032496E-10</v>
      </c>
      <c r="BH23" s="329">
        <v>1.0342811E-3</v>
      </c>
      <c r="BI23" s="329">
        <v>3.7649110999999999E-2</v>
      </c>
      <c r="BJ23" s="328">
        <v>1.5912209999999999E-11</v>
      </c>
      <c r="BK23" s="328">
        <v>9.6763437000000002E-14</v>
      </c>
      <c r="BL23" s="328">
        <v>4.3292679000000003E-18</v>
      </c>
      <c r="BM23" s="41"/>
      <c r="BN23" s="122">
        <v>2.8034263999999998E-5</v>
      </c>
      <c r="BO23" s="122">
        <v>1.5930578000000001E-6</v>
      </c>
      <c r="BP23" s="122">
        <v>1.3597999E-5</v>
      </c>
      <c r="BQ23" s="122">
        <v>5.8803810999999998E-8</v>
      </c>
      <c r="BR23" s="122">
        <v>1.6541268E-6</v>
      </c>
      <c r="BS23" s="122">
        <v>7.0057955999999998E-7</v>
      </c>
      <c r="BT23" s="122">
        <v>5.0480456999999997E-7</v>
      </c>
      <c r="BU23" s="122">
        <v>6.1470091999999997E-7</v>
      </c>
      <c r="BV23" s="122">
        <v>4.7847853999999999E-8</v>
      </c>
      <c r="BW23" s="122">
        <v>4.5131132999999999E-7</v>
      </c>
      <c r="BX23" s="122">
        <v>8.7945490000000005E-9</v>
      </c>
      <c r="BY23" s="122">
        <v>6.5559183E-8</v>
      </c>
      <c r="BZ23" s="122">
        <v>1.1577969999999999E-9</v>
      </c>
      <c r="CA23" s="122">
        <v>1.4473903000000001E-6</v>
      </c>
      <c r="CB23" s="122">
        <v>6.8874674E-6</v>
      </c>
      <c r="CC23" s="122">
        <v>3.9837866000000001E-7</v>
      </c>
      <c r="CD23" s="122">
        <v>2.2843135999999998E-9</v>
      </c>
      <c r="CE23" s="154"/>
      <c r="CF23" s="173"/>
      <c r="CG23" s="76" t="s">
        <v>976</v>
      </c>
      <c r="CH23" s="78"/>
      <c r="CI23" s="78"/>
      <c r="CK23" s="41"/>
      <c r="CL23" s="325"/>
      <c r="CM23" s="325"/>
      <c r="CN23" s="41"/>
      <c r="CO23" s="41"/>
      <c r="CP23" s="41"/>
      <c r="CQ23" s="105"/>
      <c r="CR23" s="41"/>
      <c r="CS23" s="41"/>
      <c r="CT23" s="41"/>
      <c r="CU23" s="41"/>
      <c r="CV23" s="41"/>
      <c r="CW23" s="41"/>
    </row>
    <row r="24" spans="1:101" ht="14.5" customHeight="1">
      <c r="B24" s="119" t="s">
        <v>13082</v>
      </c>
      <c r="C24" s="133" t="s">
        <v>73</v>
      </c>
      <c r="D24" s="133" t="s">
        <v>13131</v>
      </c>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130"/>
      <c r="CF24" s="172"/>
      <c r="CH24" s="78"/>
      <c r="CK24" s="41"/>
      <c r="CL24" s="325"/>
      <c r="CM24" s="325"/>
      <c r="CN24" s="41"/>
      <c r="CO24" s="41"/>
      <c r="CP24" s="41"/>
      <c r="CQ24" s="41"/>
      <c r="CR24" s="41"/>
      <c r="CS24" s="41"/>
      <c r="CT24" s="41"/>
      <c r="CU24" s="41"/>
      <c r="CV24" s="41"/>
      <c r="CW24" s="41"/>
    </row>
    <row r="25" spans="1:101" ht="14.5" customHeight="1">
      <c r="A25" s="41" t="s">
        <v>13138</v>
      </c>
      <c r="B25" s="119" t="s">
        <v>13082</v>
      </c>
      <c r="C25" s="120" t="str">
        <f>MID(A25,1,12)</f>
        <v>A.010.06.101</v>
      </c>
      <c r="D25" s="135" t="s">
        <v>13131</v>
      </c>
      <c r="E25" s="119" t="s">
        <v>6570</v>
      </c>
      <c r="F25" s="118" t="str">
        <f>MID(A25, 21,85)</f>
        <v>Palm oil in Rotterdam</v>
      </c>
      <c r="G25" s="118">
        <f>H25+I25+J25+K25</f>
        <v>0.79948515760146011</v>
      </c>
      <c r="H25" s="118">
        <f>N25+O25+P25+Q25</f>
        <v>4.1789252990000001E-3</v>
      </c>
      <c r="I25" s="118">
        <f>L25+M25+R25</f>
        <v>2.059854249E-2</v>
      </c>
      <c r="J25" s="326">
        <f>S25+IF(T25="x",0,T25)+IF(U25="x",0,U25)+IF(V25="x",0,V25)+W25+X25</f>
        <v>0.63824554981246007</v>
      </c>
      <c r="K25" s="118">
        <v>0.13646214000000001</v>
      </c>
      <c r="L25" s="118">
        <v>1.6374611000000001E-2</v>
      </c>
      <c r="M25" s="118">
        <v>3.8233761999999999E-3</v>
      </c>
      <c r="N25" s="118">
        <v>3.4204540999999999E-3</v>
      </c>
      <c r="O25" s="118">
        <v>1.8892846E-4</v>
      </c>
      <c r="P25" s="330">
        <v>1.1148598999999999E-5</v>
      </c>
      <c r="Q25" s="118">
        <v>5.5839414000000002E-4</v>
      </c>
      <c r="R25" s="118">
        <v>4.0055529000000001E-4</v>
      </c>
      <c r="S25" s="118">
        <v>1.6765608E-4</v>
      </c>
      <c r="T25" s="118">
        <v>2.4936758E-2</v>
      </c>
      <c r="U25" s="118">
        <v>3.8999771999999999E-3</v>
      </c>
      <c r="V25" s="118">
        <v>0.60924080000000003</v>
      </c>
      <c r="W25" s="330">
        <v>3.5853246E-7</v>
      </c>
      <c r="X25" s="118">
        <v>0</v>
      </c>
      <c r="Y25" s="41"/>
      <c r="Z25" s="327">
        <f>K25/0.133</f>
        <v>1.0260311278195489</v>
      </c>
      <c r="AA25" s="41"/>
      <c r="AB25" s="111">
        <v>5.5531413000000001</v>
      </c>
      <c r="AC25" s="111">
        <v>4.6647208999999998</v>
      </c>
      <c r="AD25" s="111">
        <v>0.52867229999999998</v>
      </c>
      <c r="AE25" s="111">
        <v>0</v>
      </c>
      <c r="AF25" s="111">
        <v>4.4531014000000001E-2</v>
      </c>
      <c r="AG25" s="111">
        <v>0.19528189000000001</v>
      </c>
      <c r="AH25" s="111">
        <v>0.11993520000000001</v>
      </c>
      <c r="AI25" s="41"/>
      <c r="AJ25" s="114">
        <v>2.5161640999999998E-2</v>
      </c>
      <c r="AK25" s="114">
        <v>2.3879859999999999E-2</v>
      </c>
      <c r="AL25" s="114">
        <v>1.0449014999999999E-3</v>
      </c>
      <c r="AM25" s="114">
        <v>2.3688016000000001E-4</v>
      </c>
      <c r="AN25" s="113">
        <f>AQ25+AT25+AU25+AV25+AW25+BE25+BF25+BJ25</f>
        <v>1.43164622632861E-6</v>
      </c>
      <c r="AO25" s="112">
        <f>AR25+AS25+AX25+AY25+AZ25+BA25+BB25+BC25+BD25+BG25+BK25+BL25</f>
        <v>3.8642807396222558E-9</v>
      </c>
      <c r="AP25" s="112">
        <f>BH25+BI25</f>
        <v>3.3176492580400001E-2</v>
      </c>
      <c r="AQ25" s="328">
        <v>1.0957634999999999E-6</v>
      </c>
      <c r="AR25" s="328">
        <v>3.3029634000000002E-9</v>
      </c>
      <c r="AS25" s="328">
        <v>9.0151905000000004E-14</v>
      </c>
      <c r="AT25" s="328">
        <v>1.1968657E-11</v>
      </c>
      <c r="AU25" s="328">
        <v>3.1081691E-13</v>
      </c>
      <c r="AV25" s="328">
        <v>5.0871834000000003E-10</v>
      </c>
      <c r="AW25" s="328">
        <v>3.3234789999999999E-7</v>
      </c>
      <c r="AX25" s="328">
        <v>8.0878688999999996E-11</v>
      </c>
      <c r="AY25" s="328">
        <v>3.8460446000000001E-10</v>
      </c>
      <c r="AZ25" s="328">
        <v>9.4501908000000006E-12</v>
      </c>
      <c r="BA25" s="328">
        <v>5.4829536E-14</v>
      </c>
      <c r="BB25" s="328">
        <v>7.3797534000000001E-14</v>
      </c>
      <c r="BC25" s="328">
        <v>1.6975583000000001E-13</v>
      </c>
      <c r="BD25" s="328">
        <v>3.8366685000000002E-14</v>
      </c>
      <c r="BE25" s="328">
        <v>3.7165211000000001E-11</v>
      </c>
      <c r="BF25" s="328">
        <v>2.9697119999999999E-9</v>
      </c>
      <c r="BG25" s="328">
        <v>8.5914825000000004E-11</v>
      </c>
      <c r="BH25" s="328">
        <v>6.8005803999999998E-6</v>
      </c>
      <c r="BI25" s="329">
        <v>3.3169692000000001E-2</v>
      </c>
      <c r="BJ25" s="328">
        <v>6.9513036999999998E-12</v>
      </c>
      <c r="BK25" s="328">
        <v>4.2271440999999999E-14</v>
      </c>
      <c r="BL25" s="328">
        <v>1.8912555999999999E-18</v>
      </c>
      <c r="BM25" s="41"/>
      <c r="BN25" s="122">
        <v>4.2894379000000003E-5</v>
      </c>
      <c r="BO25" s="122">
        <v>2.7905328000000002E-6</v>
      </c>
      <c r="BP25" s="122">
        <v>2.8608471E-5</v>
      </c>
      <c r="BQ25" s="122">
        <v>4.6936641E-8</v>
      </c>
      <c r="BR25" s="122">
        <v>2.2678661000000002E-6</v>
      </c>
      <c r="BS25" s="122">
        <v>2.7307650000000002E-7</v>
      </c>
      <c r="BT25" s="122">
        <v>1.5682158000000001E-9</v>
      </c>
      <c r="BU25" s="122">
        <v>4.2772557999999999E-7</v>
      </c>
      <c r="BV25" s="122">
        <v>1.4960635E-8</v>
      </c>
      <c r="BW25" s="122">
        <v>3.6949264999999999E-7</v>
      </c>
      <c r="BX25" s="122">
        <v>2.2782553000000001E-9</v>
      </c>
      <c r="BY25" s="122">
        <v>5.6011249000000001E-8</v>
      </c>
      <c r="BZ25" s="122">
        <v>3.3985073000000003E-11</v>
      </c>
      <c r="CA25" s="122">
        <v>1.6931783E-6</v>
      </c>
      <c r="CB25" s="122">
        <v>6.2687113999999996E-6</v>
      </c>
      <c r="CC25" s="122">
        <v>7.2538397999999999E-8</v>
      </c>
      <c r="CD25" s="122">
        <v>9.9791027999999992E-10</v>
      </c>
      <c r="CE25" s="175"/>
      <c r="CF25" s="173"/>
      <c r="CG25" s="76" t="s">
        <v>941</v>
      </c>
      <c r="CI25" s="42"/>
      <c r="CK25" s="41"/>
      <c r="CL25" s="325"/>
      <c r="CM25" s="325"/>
      <c r="CN25" s="41"/>
      <c r="CO25" s="41"/>
      <c r="CP25" s="41"/>
      <c r="CQ25" s="41"/>
      <c r="CR25" s="41"/>
      <c r="CS25" s="41"/>
      <c r="CT25" s="41"/>
      <c r="CU25" s="41"/>
      <c r="CV25" s="41"/>
      <c r="CW25" s="41"/>
    </row>
    <row r="26" spans="1:101" ht="14.5" customHeight="1">
      <c r="A26" s="41" t="s">
        <v>13136</v>
      </c>
      <c r="B26" s="119" t="s">
        <v>13082</v>
      </c>
      <c r="C26" s="120" t="str">
        <f>MID(A26,1,12)</f>
        <v>A.010.06.102</v>
      </c>
      <c r="D26" s="135" t="s">
        <v>13131</v>
      </c>
      <c r="E26" s="119" t="s">
        <v>6570</v>
      </c>
      <c r="F26" s="118" t="str">
        <f>MID(A26, 21,85)</f>
        <v>Rape oil, Europe</v>
      </c>
      <c r="G26" s="118">
        <f>H26+I26+J26+K26</f>
        <v>0.46537062890190001</v>
      </c>
      <c r="H26" s="118">
        <f>N26+O26+P26+Q26</f>
        <v>4.2697848929999999E-3</v>
      </c>
      <c r="I26" s="118">
        <f>L26+M26+R26</f>
        <v>0.37133347259999999</v>
      </c>
      <c r="J26" s="326">
        <f>S26+IF(T26="x",0,T26)+IF(U26="x",0,U26)+IF(V26="x",0,V26)+W26+X26</f>
        <v>8.8554804088999996E-3</v>
      </c>
      <c r="K26" s="118">
        <v>8.0911891E-2</v>
      </c>
      <c r="L26" s="118">
        <v>4.3546230000000002E-3</v>
      </c>
      <c r="M26" s="118">
        <v>0.36585959000000001</v>
      </c>
      <c r="N26" s="118">
        <v>3.4581743000000002E-3</v>
      </c>
      <c r="O26" s="118">
        <v>4.9931504000000002E-4</v>
      </c>
      <c r="P26" s="330">
        <v>2.6540012999999999E-5</v>
      </c>
      <c r="Q26" s="118">
        <v>2.8575554000000001E-4</v>
      </c>
      <c r="R26" s="118">
        <v>1.1192596E-3</v>
      </c>
      <c r="S26" s="118">
        <v>1.2534943000000001E-4</v>
      </c>
      <c r="T26" s="118">
        <v>8.0286452999999997E-3</v>
      </c>
      <c r="U26" s="118">
        <v>6.6997548999999995E-4</v>
      </c>
      <c r="V26" s="330">
        <v>2.9627523E-5</v>
      </c>
      <c r="W26" s="330">
        <v>1.8826659E-6</v>
      </c>
      <c r="X26" s="118">
        <v>0</v>
      </c>
      <c r="Y26" s="41"/>
      <c r="Z26" s="327">
        <f>K26/0.133</f>
        <v>0.60836008270676689</v>
      </c>
      <c r="AA26" s="41"/>
      <c r="AB26" s="111">
        <v>9.7659844000000007</v>
      </c>
      <c r="AC26" s="111">
        <v>9.6268644000000005</v>
      </c>
      <c r="AD26" s="111">
        <v>9.0824155000000004E-2</v>
      </c>
      <c r="AE26" s="111">
        <v>0</v>
      </c>
      <c r="AF26" s="111">
        <v>5.6465995000000001E-3</v>
      </c>
      <c r="AG26" s="111">
        <v>2.2975518E-2</v>
      </c>
      <c r="AH26" s="111">
        <v>1.9673677000000001E-2</v>
      </c>
      <c r="AI26" s="41"/>
      <c r="AJ26" s="114">
        <v>1.8210773999999999E-2</v>
      </c>
      <c r="AK26" s="114">
        <v>1.719565E-2</v>
      </c>
      <c r="AL26" s="114">
        <v>7.9683165000000002E-4</v>
      </c>
      <c r="AM26" s="114">
        <v>2.1829259999999999E-4</v>
      </c>
      <c r="AN26" s="113">
        <f>AQ26+AT26+AU26+AV26+AW26+BE26+BF26+BJ26</f>
        <v>1.0309142763069997E-6</v>
      </c>
      <c r="AO26" s="112">
        <f>AR26+AS26+AX26+AY26+AZ26+BA26+BB26+BC26+BD26+BG26+BK26+BL26</f>
        <v>2.9468626139970461E-9</v>
      </c>
      <c r="AP26" s="112">
        <f>BH26+BI26</f>
        <v>3.0573193790000001E-2</v>
      </c>
      <c r="AQ26" s="328">
        <v>5.9426817999999995E-7</v>
      </c>
      <c r="AR26" s="328">
        <v>1.7911517000000001E-9</v>
      </c>
      <c r="AS26" s="328">
        <v>4.8947809999999999E-14</v>
      </c>
      <c r="AT26" s="328">
        <v>6.6182999999999998E-9</v>
      </c>
      <c r="AU26" s="328">
        <v>1.47361E-12</v>
      </c>
      <c r="AV26" s="328">
        <v>5.1421151000000003E-10</v>
      </c>
      <c r="AW26" s="328">
        <v>4.2705820999999998E-7</v>
      </c>
      <c r="AX26" s="328">
        <v>7.3601580000000004E-11</v>
      </c>
      <c r="AY26" s="328">
        <v>9.7327696999999992E-10</v>
      </c>
      <c r="AZ26" s="328">
        <v>5.2407739999999997E-11</v>
      </c>
      <c r="BA26" s="328">
        <v>6.7993426000000003E-12</v>
      </c>
      <c r="BB26" s="328">
        <v>5.2675766000000001E-13</v>
      </c>
      <c r="BC26" s="328">
        <v>6.6135489999999997E-15</v>
      </c>
      <c r="BD26" s="328">
        <v>1.2534697E-14</v>
      </c>
      <c r="BE26" s="328">
        <v>2.7877266000000002E-10</v>
      </c>
      <c r="BF26" s="328">
        <v>2.138627E-9</v>
      </c>
      <c r="BG26" s="328">
        <v>4.8808449E-11</v>
      </c>
      <c r="BH26" s="329">
        <v>9.4012478999999996E-4</v>
      </c>
      <c r="BI26" s="329">
        <v>2.9633069000000001E-2</v>
      </c>
      <c r="BJ26" s="328">
        <v>3.6501526999999999E-11</v>
      </c>
      <c r="BK26" s="328">
        <v>2.2196875E-13</v>
      </c>
      <c r="BL26" s="328">
        <v>9.9310461000000001E-18</v>
      </c>
      <c r="BM26" s="41"/>
      <c r="BN26" s="122">
        <v>6.8006022000000006E-5</v>
      </c>
      <c r="BO26" s="122">
        <v>7.8876504000000004E-6</v>
      </c>
      <c r="BP26" s="122">
        <v>1.6962693E-5</v>
      </c>
      <c r="BQ26" s="122">
        <v>1.3116577999999999E-7</v>
      </c>
      <c r="BR26" s="122">
        <v>7.4385512000000002E-6</v>
      </c>
      <c r="BS26" s="122">
        <v>2.1022218999999999E-5</v>
      </c>
      <c r="BT26" s="122">
        <v>1.3602727999999999E-6</v>
      </c>
      <c r="BU26" s="122">
        <v>6.1975154000000003E-6</v>
      </c>
      <c r="BV26" s="122">
        <v>3.5614829E-8</v>
      </c>
      <c r="BW26" s="122">
        <v>1.890861E-7</v>
      </c>
      <c r="BX26" s="122">
        <v>1.1018224E-8</v>
      </c>
      <c r="BY26" s="122">
        <v>3.1883303999999999E-8</v>
      </c>
      <c r="BZ26" s="122">
        <v>4.7629021999999996E-10</v>
      </c>
      <c r="CA26" s="122">
        <v>7.5787108E-7</v>
      </c>
      <c r="CB26" s="122">
        <v>4.9169974000000004E-6</v>
      </c>
      <c r="CC26" s="122">
        <v>1.0577676000000001E-6</v>
      </c>
      <c r="CD26" s="122">
        <v>5.2400601000000002E-9</v>
      </c>
      <c r="CE26" s="175"/>
      <c r="CF26" s="173"/>
      <c r="CG26" s="76" t="s">
        <v>944</v>
      </c>
      <c r="CH26" s="42"/>
      <c r="CI26" s="42"/>
      <c r="CK26" s="41"/>
      <c r="CL26" s="325"/>
      <c r="CM26" s="325"/>
      <c r="CN26" s="41"/>
      <c r="CO26" s="41"/>
      <c r="CP26" s="41"/>
      <c r="CQ26" s="41"/>
      <c r="CR26" s="41"/>
      <c r="CS26" s="41"/>
      <c r="CT26" s="41"/>
      <c r="CU26" s="41"/>
      <c r="CV26" s="41"/>
      <c r="CW26" s="41"/>
    </row>
    <row r="27" spans="1:101" ht="14.5" customHeight="1">
      <c r="A27" s="41" t="s">
        <v>13134</v>
      </c>
      <c r="B27" s="119" t="s">
        <v>13082</v>
      </c>
      <c r="C27" s="120" t="str">
        <f>MID(A27,1,12)</f>
        <v>A.010.06.103</v>
      </c>
      <c r="D27" s="135" t="s">
        <v>13131</v>
      </c>
      <c r="E27" s="119" t="s">
        <v>6570</v>
      </c>
      <c r="F27" s="118" t="str">
        <f>MID(A27, 21,85)</f>
        <v>Soybean oil from Brazil in Rotterdam</v>
      </c>
      <c r="G27" s="118">
        <f>H27+I27+J27+K27</f>
        <v>1.6648835335593</v>
      </c>
      <c r="H27" s="118">
        <f>N27+O27+P27+Q27</f>
        <v>8.2941979030000008E-3</v>
      </c>
      <c r="I27" s="118">
        <f>L27+M27+R27</f>
        <v>2.3406663809999999E-2</v>
      </c>
      <c r="J27" s="326">
        <f>S27+IF(T27="x",0,T27)+IF(U27="x",0,U27)+IF(V27="x",0,V27)+W27+X27</f>
        <v>0.80361082184629995</v>
      </c>
      <c r="K27" s="118">
        <v>0.82957185</v>
      </c>
      <c r="L27" s="118">
        <v>9.6523319999999996E-3</v>
      </c>
      <c r="M27" s="118">
        <v>1.3016979999999999E-2</v>
      </c>
      <c r="N27" s="118">
        <v>6.3216536000000002E-3</v>
      </c>
      <c r="O27" s="118">
        <v>9.5968558000000001E-4</v>
      </c>
      <c r="P27" s="330">
        <v>4.8581712999999998E-5</v>
      </c>
      <c r="Q27" s="118">
        <v>9.6427701E-4</v>
      </c>
      <c r="R27" s="118">
        <v>7.3735181000000004E-4</v>
      </c>
      <c r="S27" s="118">
        <v>3.3871253000000002E-4</v>
      </c>
      <c r="T27" s="118">
        <v>3.5406429000000003E-2</v>
      </c>
      <c r="U27" s="118">
        <v>1.7803156E-3</v>
      </c>
      <c r="V27" s="118">
        <v>0.76607919999999996</v>
      </c>
      <c r="W27" s="330">
        <v>6.1647162999999999E-6</v>
      </c>
      <c r="X27" s="118">
        <v>0</v>
      </c>
      <c r="Y27" s="41"/>
      <c r="Z27" s="327">
        <f>K27/0.133</f>
        <v>6.2373823308270673</v>
      </c>
      <c r="AA27" s="41"/>
      <c r="AB27" s="111">
        <v>8.4751610999999993</v>
      </c>
      <c r="AC27" s="111">
        <v>8.0842372999999998</v>
      </c>
      <c r="AD27" s="111">
        <v>0.24133995999999999</v>
      </c>
      <c r="AE27" s="111">
        <v>0</v>
      </c>
      <c r="AF27" s="111">
        <v>1.9010215E-2</v>
      </c>
      <c r="AG27" s="111">
        <v>7.6980436999999999E-2</v>
      </c>
      <c r="AH27" s="111">
        <v>5.3593182000000003E-2</v>
      </c>
      <c r="AI27" s="41"/>
      <c r="AJ27" s="114">
        <v>0.10642313</v>
      </c>
      <c r="AK27" s="114">
        <v>0.10109115</v>
      </c>
      <c r="AL27" s="114">
        <v>4.9013427999999998E-3</v>
      </c>
      <c r="AM27" s="114">
        <v>4.3063424000000001E-4</v>
      </c>
      <c r="AN27" s="113">
        <f>AQ27+AT27+AU27+AV27+AW27+BE27+BF27+BJ27</f>
        <v>6.0606204774841002E-6</v>
      </c>
      <c r="AO27" s="112">
        <f>AR27+AS27+AX27+AY27+AZ27+BA27+BB27+BC27+BD27+BG27+BK27+BL27</f>
        <v>1.8126267745101564E-8</v>
      </c>
      <c r="AP27" s="112">
        <f>BH27+BI27</f>
        <v>6.0312918700000002E-2</v>
      </c>
      <c r="AQ27" s="328">
        <v>5.8011845999999997E-6</v>
      </c>
      <c r="AR27" s="328">
        <v>1.7503041000000001E-8</v>
      </c>
      <c r="AS27" s="328">
        <v>4.7820715000000001E-13</v>
      </c>
      <c r="AT27" s="328">
        <v>2.2440208000000001E-9</v>
      </c>
      <c r="AU27" s="328">
        <v>1.5541340999999999E-12</v>
      </c>
      <c r="AV27" s="328">
        <v>9.4002931999999998E-10</v>
      </c>
      <c r="AW27" s="328">
        <v>2.4865765E-7</v>
      </c>
      <c r="AX27" s="328">
        <v>1.4172489E-10</v>
      </c>
      <c r="AY27" s="328">
        <v>2.8334062999999999E-10</v>
      </c>
      <c r="AZ27" s="328">
        <v>2.0338780000000001E-11</v>
      </c>
      <c r="BA27" s="328">
        <v>1.1187108E-13</v>
      </c>
      <c r="BB27" s="328">
        <v>8.7489470000000001E-13</v>
      </c>
      <c r="BC27" s="328">
        <v>7.9660682000000002E-14</v>
      </c>
      <c r="BD27" s="328">
        <v>3.9252545999999999E-14</v>
      </c>
      <c r="BE27" s="328">
        <v>3.7267863999999999E-10</v>
      </c>
      <c r="BF27" s="328">
        <v>7.1005881000000004E-9</v>
      </c>
      <c r="BG27" s="328">
        <v>1.7551271E-10</v>
      </c>
      <c r="BH27" s="329">
        <v>1.1061157E-3</v>
      </c>
      <c r="BI27" s="329">
        <v>5.9206803000000002E-2</v>
      </c>
      <c r="BJ27" s="328">
        <v>1.1935648999999999E-10</v>
      </c>
      <c r="BK27" s="328">
        <v>7.2581646999999997E-13</v>
      </c>
      <c r="BL27" s="328">
        <v>3.2473566000000001E-17</v>
      </c>
      <c r="BM27" s="41"/>
      <c r="BN27" s="111">
        <v>1.9386016E-4</v>
      </c>
      <c r="BO27" s="122">
        <v>2.2410574000000001E-6</v>
      </c>
      <c r="BP27" s="111">
        <v>1.7391476999999999E-4</v>
      </c>
      <c r="BQ27" s="122">
        <v>8.6441462999999998E-8</v>
      </c>
      <c r="BR27" s="122">
        <v>2.1859793000000002E-6</v>
      </c>
      <c r="BS27" s="122">
        <v>8.8379201999999997E-7</v>
      </c>
      <c r="BT27" s="122">
        <v>5.2641068000000004E-7</v>
      </c>
      <c r="BU27" s="122">
        <v>8.8568456999999998E-7</v>
      </c>
      <c r="BV27" s="122">
        <v>6.5193237999999997E-8</v>
      </c>
      <c r="BW27" s="122">
        <v>6.3806771000000005E-7</v>
      </c>
      <c r="BX27" s="122">
        <v>1.1524492999999999E-8</v>
      </c>
      <c r="BY27" s="122">
        <v>1.1458631E-7</v>
      </c>
      <c r="BZ27" s="122">
        <v>1.629448E-9</v>
      </c>
      <c r="CA27" s="122">
        <v>1.8882368000000001E-6</v>
      </c>
      <c r="CB27" s="122">
        <v>9.9575970999999994E-6</v>
      </c>
      <c r="CC27" s="122">
        <v>4.4205411999999998E-7</v>
      </c>
      <c r="CD27" s="122">
        <v>1.7134493000000001E-8</v>
      </c>
      <c r="CE27" s="175"/>
      <c r="CF27" s="173"/>
      <c r="CG27" s="76" t="s">
        <v>976</v>
      </c>
      <c r="CH27" s="42"/>
      <c r="CI27" s="42"/>
      <c r="CK27" s="41"/>
      <c r="CL27" s="325"/>
      <c r="CM27" s="325"/>
      <c r="CN27" s="41"/>
      <c r="CO27" s="41"/>
      <c r="CP27" s="41"/>
      <c r="CQ27" s="41"/>
      <c r="CR27" s="41"/>
      <c r="CS27" s="41"/>
      <c r="CT27" s="41"/>
      <c r="CU27" s="41"/>
      <c r="CV27" s="41"/>
      <c r="CW27" s="41"/>
    </row>
    <row r="28" spans="1:101" ht="14.5" customHeight="1">
      <c r="A28" s="41" t="s">
        <v>13132</v>
      </c>
      <c r="B28" s="119" t="s">
        <v>13082</v>
      </c>
      <c r="C28" s="120" t="str">
        <f>MID(A28,1,12)</f>
        <v>A.010.06.104</v>
      </c>
      <c r="D28" s="135" t="s">
        <v>13131</v>
      </c>
      <c r="E28" s="119" t="s">
        <v>6570</v>
      </c>
      <c r="F28" s="118" t="str">
        <f>MID(A28, 21,85)</f>
        <v>Soybean oil from USA in Rotterdam</v>
      </c>
      <c r="G28" s="118">
        <f>H28+I28+J28+K28</f>
        <v>0.12631175363319999</v>
      </c>
      <c r="H28" s="118">
        <f>N28+O28+P28+Q28</f>
        <v>6.4973410920000007E-3</v>
      </c>
      <c r="I28" s="118">
        <f>L28+M28+R28</f>
        <v>2.0164321440000001E-2</v>
      </c>
      <c r="J28" s="326">
        <f>S28+IF(T28="x",0,T28)+IF(U28="x",0,U28)+IF(V28="x",0,V28)+W28+X28</f>
        <v>2.54637891012E-2</v>
      </c>
      <c r="K28" s="118">
        <v>7.4186301999999996E-2</v>
      </c>
      <c r="L28" s="118">
        <v>8.4479233000000001E-3</v>
      </c>
      <c r="M28" s="118">
        <v>1.1162806000000001E-2</v>
      </c>
      <c r="N28" s="118">
        <v>4.9300866000000004E-3</v>
      </c>
      <c r="O28" s="118">
        <v>7.7539440999999998E-4</v>
      </c>
      <c r="P28" s="330">
        <v>3.9249082000000001E-5</v>
      </c>
      <c r="Q28" s="118">
        <v>7.5261100000000004E-4</v>
      </c>
      <c r="R28" s="118">
        <v>5.5359213999999998E-4</v>
      </c>
      <c r="S28" s="118">
        <v>1.4206080000000001E-4</v>
      </c>
      <c r="T28" s="118">
        <v>2.3576742000000001E-2</v>
      </c>
      <c r="U28" s="118">
        <v>1.6743155E-3</v>
      </c>
      <c r="V28" s="330">
        <v>6.9279783E-5</v>
      </c>
      <c r="W28" s="330">
        <v>1.3910182000000001E-6</v>
      </c>
      <c r="X28" s="118">
        <v>0</v>
      </c>
      <c r="Y28" s="41"/>
      <c r="Z28" s="327">
        <f>K28/0.133</f>
        <v>0.55779174436090218</v>
      </c>
      <c r="AA28" s="41"/>
      <c r="AB28" s="111">
        <v>6.8425156999999999</v>
      </c>
      <c r="AC28" s="111">
        <v>6.4718068999999998</v>
      </c>
      <c r="AD28" s="111">
        <v>0.22696954999999999</v>
      </c>
      <c r="AE28" s="111">
        <v>0</v>
      </c>
      <c r="AF28" s="111">
        <v>1.7445483000000001E-2</v>
      </c>
      <c r="AG28" s="111">
        <v>7.5255041999999994E-2</v>
      </c>
      <c r="AH28" s="111">
        <v>5.1038802000000001E-2</v>
      </c>
      <c r="AI28" s="41"/>
      <c r="AJ28" s="114">
        <v>1.3369272E-2</v>
      </c>
      <c r="AK28" s="114">
        <v>1.2475197E-2</v>
      </c>
      <c r="AL28" s="114">
        <v>5.6352530000000004E-4</v>
      </c>
      <c r="AM28" s="114">
        <v>3.3054911999999998E-4</v>
      </c>
      <c r="AN28" s="113">
        <f>AQ28+AT28+AU28+AV28+AW28+BE28+BF28+BJ28</f>
        <v>7.47913503362E-7</v>
      </c>
      <c r="AO28" s="112">
        <f>AR28+AS28+AX28+AY28+AZ28+BA28+BB28+BC28+BD28+BG28+BK28+BL28</f>
        <v>2.0840432849553511E-9</v>
      </c>
      <c r="AP28" s="112">
        <f>BH28+BI28</f>
        <v>4.6295395499999996E-2</v>
      </c>
      <c r="AQ28" s="328">
        <v>5.2970751999999995E-7</v>
      </c>
      <c r="AR28" s="328">
        <v>1.5976948E-9</v>
      </c>
      <c r="AS28" s="328">
        <v>4.3651626E-14</v>
      </c>
      <c r="AT28" s="328">
        <v>2.2343968999999999E-9</v>
      </c>
      <c r="AU28" s="328">
        <v>1.2807299999999999E-12</v>
      </c>
      <c r="AV28" s="328">
        <v>7.3310769999999995E-10</v>
      </c>
      <c r="AW28" s="328">
        <v>2.0992811E-7</v>
      </c>
      <c r="AX28" s="328">
        <v>1.1185644999999999E-10</v>
      </c>
      <c r="AY28" s="328">
        <v>2.3814709000000001E-10</v>
      </c>
      <c r="AZ28" s="328">
        <v>2.0272301999999999E-11</v>
      </c>
      <c r="BA28" s="328">
        <v>1.0991494E-13</v>
      </c>
      <c r="BB28" s="328">
        <v>7.8710727999999995E-13</v>
      </c>
      <c r="BC28" s="328">
        <v>6.1864196999999996E-14</v>
      </c>
      <c r="BD28" s="328">
        <v>3.0276330000000003E-14</v>
      </c>
      <c r="BE28" s="328">
        <v>3.2858762E-10</v>
      </c>
      <c r="BF28" s="328">
        <v>4.9536974000000004E-9</v>
      </c>
      <c r="BG28" s="328">
        <v>1.1487683E-10</v>
      </c>
      <c r="BH28" s="329">
        <v>1.0789574999999999E-3</v>
      </c>
      <c r="BI28" s="329">
        <v>4.5216437999999998E-2</v>
      </c>
      <c r="BJ28" s="328">
        <v>2.6803012000000001E-11</v>
      </c>
      <c r="BK28" s="328">
        <v>1.6299129E-13</v>
      </c>
      <c r="BL28" s="328">
        <v>7.2923509000000002E-18</v>
      </c>
      <c r="BM28" s="41"/>
      <c r="BN28" s="122">
        <v>3.1963679000000003E-5</v>
      </c>
      <c r="BO28" s="122">
        <v>1.8599484999999999E-6</v>
      </c>
      <c r="BP28" s="122">
        <v>1.5552713999999999E-5</v>
      </c>
      <c r="BQ28" s="122">
        <v>6.4901737000000007E-8</v>
      </c>
      <c r="BR28" s="122">
        <v>1.8958570999999999E-6</v>
      </c>
      <c r="BS28" s="122">
        <v>7.4702955000000005E-7</v>
      </c>
      <c r="BT28" s="122">
        <v>5.2520025999999996E-7</v>
      </c>
      <c r="BU28" s="122">
        <v>6.6887369999999996E-7</v>
      </c>
      <c r="BV28" s="122">
        <v>5.2669504999999999E-8</v>
      </c>
      <c r="BW28" s="122">
        <v>4.9800707999999999E-7</v>
      </c>
      <c r="BX28" s="122">
        <v>9.5119317000000008E-9</v>
      </c>
      <c r="BY28" s="122">
        <v>7.5052786999999999E-8</v>
      </c>
      <c r="BZ28" s="122">
        <v>1.5883377E-9</v>
      </c>
      <c r="CA28" s="122">
        <v>1.5727736E-6</v>
      </c>
      <c r="CB28" s="122">
        <v>8.0170671999999995E-6</v>
      </c>
      <c r="CC28" s="122">
        <v>4.1863605000000001E-7</v>
      </c>
      <c r="CD28" s="122">
        <v>3.8477676000000003E-9</v>
      </c>
      <c r="CE28" s="175"/>
      <c r="CF28" s="173"/>
      <c r="CG28" s="76" t="s">
        <v>976</v>
      </c>
      <c r="CH28" s="42"/>
      <c r="CI28" s="42"/>
      <c r="CK28" s="41"/>
      <c r="CL28" s="325"/>
      <c r="CM28" s="325"/>
      <c r="CN28" s="41"/>
      <c r="CO28" s="41"/>
      <c r="CP28" s="41"/>
      <c r="CQ28" s="41"/>
      <c r="CR28" s="41"/>
      <c r="CS28" s="41"/>
      <c r="CT28" s="41"/>
      <c r="CU28" s="41"/>
      <c r="CV28" s="41"/>
      <c r="CW28" s="41"/>
    </row>
    <row r="29" spans="1:101" ht="14.5" customHeight="1">
      <c r="B29" s="119" t="s">
        <v>13082</v>
      </c>
      <c r="C29" s="133" t="s">
        <v>13129</v>
      </c>
      <c r="D29" s="133" t="s">
        <v>13080</v>
      </c>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c r="BY29" s="41"/>
      <c r="BZ29" s="41"/>
      <c r="CA29" s="41"/>
      <c r="CB29" s="41"/>
      <c r="CC29" s="41"/>
      <c r="CD29" s="41"/>
      <c r="CE29" s="130"/>
      <c r="CF29" s="172"/>
      <c r="CK29" s="76"/>
      <c r="CL29" s="325"/>
      <c r="CM29" s="325"/>
      <c r="CN29" s="41"/>
      <c r="CO29" s="41"/>
      <c r="CP29" s="41"/>
      <c r="CQ29" s="41"/>
      <c r="CR29" s="41"/>
      <c r="CS29" s="41"/>
      <c r="CT29" s="41"/>
      <c r="CU29" s="41"/>
      <c r="CV29" s="41"/>
      <c r="CW29" s="41"/>
    </row>
    <row r="30" spans="1:101" ht="14.5" customHeight="1">
      <c r="A30" s="41" t="s">
        <v>13128</v>
      </c>
      <c r="B30" s="119" t="s">
        <v>13082</v>
      </c>
      <c r="C30" s="120" t="str">
        <f t="shared" ref="C30:C45" si="10">MID(A30,1,12)</f>
        <v>A.010.08.101</v>
      </c>
      <c r="D30" s="135" t="s">
        <v>13080</v>
      </c>
      <c r="E30" s="119" t="s">
        <v>6570</v>
      </c>
      <c r="F30" s="118" t="str">
        <f t="shared" ref="F30:F45" si="11">MID(A30, 21,85)</f>
        <v>bio-Cotton, China</v>
      </c>
      <c r="G30" s="118">
        <f t="shared" ref="G30:G45" si="12">H30+I30+J30+K30</f>
        <v>0.95970946950039993</v>
      </c>
      <c r="H30" s="118">
        <f t="shared" ref="H30:H45" si="13">N30+O30+P30+Q30</f>
        <v>2.0210434304000001E-3</v>
      </c>
      <c r="I30" s="118">
        <f t="shared" ref="I30:I45" si="14">L30+M30+R30</f>
        <v>4.3931866800000002E-3</v>
      </c>
      <c r="J30" s="326">
        <f t="shared" ref="J30:J45" si="15">S30+IF(T30="x",0,T30)+IF(U30="x",0,U30)+IF(V30="x",0,V30)+W30+X30</f>
        <v>0.91484827038999994</v>
      </c>
      <c r="K30" s="118">
        <v>3.8446968999999998E-2</v>
      </c>
      <c r="L30" s="118">
        <v>2.1127812999999999E-3</v>
      </c>
      <c r="M30" s="118">
        <v>2.0693405E-3</v>
      </c>
      <c r="N30" s="118">
        <v>1.5346336999999999E-3</v>
      </c>
      <c r="O30" s="118">
        <v>2.3008088999999999E-4</v>
      </c>
      <c r="P30" s="330">
        <v>8.6803603999999994E-6</v>
      </c>
      <c r="Q30" s="118">
        <v>2.4764847999999998E-4</v>
      </c>
      <c r="R30" s="118">
        <v>2.1106487999999999E-4</v>
      </c>
      <c r="S30" s="118">
        <v>2.6268506E-4</v>
      </c>
      <c r="T30" s="118">
        <v>1.1438594E-2</v>
      </c>
      <c r="U30" s="118">
        <v>4.9491062999999997E-3</v>
      </c>
      <c r="V30" s="330">
        <v>4.435503E-5</v>
      </c>
      <c r="W30" s="118">
        <v>0.89815352999999998</v>
      </c>
      <c r="X30" s="118">
        <v>0</v>
      </c>
      <c r="Y30" s="41"/>
      <c r="Z30" s="327">
        <f t="shared" ref="Z30:Z45" si="16">K30/0.133</f>
        <v>0.28907495488721802</v>
      </c>
      <c r="AA30" s="41"/>
      <c r="AB30" s="111">
        <v>4.7358697000000003</v>
      </c>
      <c r="AC30" s="111">
        <v>3.6057801</v>
      </c>
      <c r="AD30" s="111">
        <v>0.67088965</v>
      </c>
      <c r="AE30" s="111">
        <v>0</v>
      </c>
      <c r="AF30" s="111">
        <v>5.7515849000000001E-2</v>
      </c>
      <c r="AG30" s="111">
        <v>0.24990391000000001</v>
      </c>
      <c r="AH30" s="111">
        <v>0.15178022999999999</v>
      </c>
      <c r="AI30" s="41"/>
      <c r="AJ30" s="114">
        <v>3.4002157999999998E-2</v>
      </c>
      <c r="AK30" s="114">
        <v>3.1082143E-2</v>
      </c>
      <c r="AL30" s="114">
        <v>2.7722171E-3</v>
      </c>
      <c r="AM30" s="114">
        <v>1.4779758000000001E-4</v>
      </c>
      <c r="AN30" s="113">
        <f t="shared" ref="AN30:AN45" si="17">AQ30+AT30+AU30+AV30+AW30+BE30+BF30+BJ30</f>
        <v>1.8634378087085301E-6</v>
      </c>
      <c r="AO30" s="112">
        <f t="shared" ref="AO30:AO45" si="18">AR30+AS30+AX30+AY30+AZ30+BA30+BB30+BC30+BD30+BG30+BK30+BL30</f>
        <v>1.02522821996947E-8</v>
      </c>
      <c r="AP30" s="112">
        <f t="shared" ref="AP30:AP45" si="19">BH30+BI30</f>
        <v>2.0699941736999999E-2</v>
      </c>
      <c r="AQ30" s="328">
        <v>2.6896435999999998E-7</v>
      </c>
      <c r="AR30" s="328">
        <v>8.1155310999999995E-10</v>
      </c>
      <c r="AS30" s="328">
        <v>2.2171723000000001E-14</v>
      </c>
      <c r="AT30" s="328">
        <v>1.0397903999999999E-11</v>
      </c>
      <c r="AU30" s="328">
        <v>2.5037053000000002E-13</v>
      </c>
      <c r="AV30" s="328">
        <v>2.2819169E-10</v>
      </c>
      <c r="AW30" s="328">
        <v>5.9173488E-8</v>
      </c>
      <c r="AX30" s="328">
        <v>3.2688297999999999E-11</v>
      </c>
      <c r="AY30" s="328">
        <v>6.6976556E-11</v>
      </c>
      <c r="AZ30" s="328">
        <v>6.6572761999999996E-14</v>
      </c>
      <c r="BA30" s="328">
        <v>2.3314314999999998E-15</v>
      </c>
      <c r="BB30" s="328">
        <v>7.2663689999999995E-14</v>
      </c>
      <c r="BC30" s="328">
        <v>3.821585E-15</v>
      </c>
      <c r="BD30" s="328">
        <v>7.3013032E-15</v>
      </c>
      <c r="BE30" s="328">
        <v>3.4007144E-11</v>
      </c>
      <c r="BF30" s="328">
        <v>2.5554135999999999E-9</v>
      </c>
      <c r="BG30" s="328">
        <v>7.3457394000000005E-11</v>
      </c>
      <c r="BH30" s="328">
        <v>1.5600736999999999E-5</v>
      </c>
      <c r="BI30" s="329">
        <v>2.0684340999999998E-2</v>
      </c>
      <c r="BJ30" s="328">
        <v>1.5324717E-6</v>
      </c>
      <c r="BK30" s="328">
        <v>9.2595271999999997E-9</v>
      </c>
      <c r="BL30" s="328">
        <v>7.9047791999999993E-12</v>
      </c>
      <c r="BM30" s="41"/>
      <c r="BN30" s="111">
        <v>6.5141964999999998E-4</v>
      </c>
      <c r="BO30" s="122">
        <v>5.3976956000000001E-7</v>
      </c>
      <c r="BP30" s="122">
        <v>8.0601767000000001E-6</v>
      </c>
      <c r="BQ30" s="122">
        <v>2.4737591000000002E-8</v>
      </c>
      <c r="BR30" s="122">
        <v>5.0642910999999996E-7</v>
      </c>
      <c r="BS30" s="122">
        <v>1.5332886999999999E-7</v>
      </c>
      <c r="BT30" s="122">
        <v>1.3789348E-9</v>
      </c>
      <c r="BU30" s="122">
        <v>2.4398489999999998E-7</v>
      </c>
      <c r="BV30" s="122">
        <v>1.1648433E-8</v>
      </c>
      <c r="BW30" s="122">
        <v>1.6387044000000001E-7</v>
      </c>
      <c r="BX30" s="122">
        <v>1.8317441E-9</v>
      </c>
      <c r="BY30" s="122">
        <v>4.7889148E-8</v>
      </c>
      <c r="BZ30" s="122">
        <v>3.0688087E-11</v>
      </c>
      <c r="CA30" s="122">
        <v>3.3780636999999999E-7</v>
      </c>
      <c r="CB30" s="122">
        <v>5.1708710999999997E-6</v>
      </c>
      <c r="CC30" s="122">
        <v>9.7387155000000004E-8</v>
      </c>
      <c r="CD30" s="111">
        <v>6.3605851000000002E-4</v>
      </c>
      <c r="CE30" s="154"/>
      <c r="CF30" s="173"/>
      <c r="CG30" s="42" t="s">
        <v>946</v>
      </c>
      <c r="CH30" s="42"/>
      <c r="CI30" s="42"/>
      <c r="CK30" s="50"/>
      <c r="CL30" s="331"/>
      <c r="CM30" s="331"/>
      <c r="CN30" s="41"/>
      <c r="CO30" s="41"/>
      <c r="CP30" s="41"/>
      <c r="CQ30" s="41"/>
      <c r="CR30" s="41"/>
      <c r="CS30" s="41"/>
      <c r="CT30" s="41"/>
      <c r="CU30" s="41"/>
      <c r="CV30" s="41"/>
      <c r="CW30" s="41"/>
    </row>
    <row r="31" spans="1:101" ht="14.5" customHeight="1">
      <c r="A31" s="41" t="s">
        <v>13125</v>
      </c>
      <c r="B31" s="119" t="s">
        <v>13082</v>
      </c>
      <c r="C31" s="120" t="str">
        <f t="shared" si="10"/>
        <v>A.010.08.102</v>
      </c>
      <c r="D31" s="135" t="s">
        <v>13080</v>
      </c>
      <c r="E31" s="119" t="s">
        <v>6570</v>
      </c>
      <c r="F31" s="118" t="str">
        <f t="shared" si="11"/>
        <v>bio-Cotton, India</v>
      </c>
      <c r="G31" s="118">
        <f t="shared" si="12"/>
        <v>0.89009698125199999</v>
      </c>
      <c r="H31" s="118">
        <f t="shared" si="13"/>
        <v>2.5095348960000002E-3</v>
      </c>
      <c r="I31" s="118">
        <f t="shared" si="14"/>
        <v>5.6011215000000003E-3</v>
      </c>
      <c r="J31" s="326">
        <f t="shared" si="15"/>
        <v>0.83103955385600004</v>
      </c>
      <c r="K31" s="118">
        <v>5.0946771000000002E-2</v>
      </c>
      <c r="L31" s="118">
        <v>2.7077549E-3</v>
      </c>
      <c r="M31" s="118">
        <v>2.5664927999999999E-3</v>
      </c>
      <c r="N31" s="118">
        <v>1.8323509E-3</v>
      </c>
      <c r="O31" s="118">
        <v>2.7918541999999999E-4</v>
      </c>
      <c r="P31" s="330">
        <v>1.2861116E-5</v>
      </c>
      <c r="Q31" s="118">
        <v>3.8513745999999997E-4</v>
      </c>
      <c r="R31" s="118">
        <v>3.2687379999999999E-4</v>
      </c>
      <c r="S31" s="118">
        <v>3.0676354E-4</v>
      </c>
      <c r="T31" s="118">
        <v>1.7427433999999999E-2</v>
      </c>
      <c r="U31" s="118">
        <v>6.0802052000000001E-3</v>
      </c>
      <c r="V31" s="330">
        <v>6.9391115999999997E-5</v>
      </c>
      <c r="W31" s="118">
        <v>0.80715576</v>
      </c>
      <c r="X31" s="118">
        <v>0</v>
      </c>
      <c r="Y31" s="41"/>
      <c r="Z31" s="327">
        <f t="shared" si="16"/>
        <v>0.38305842857142858</v>
      </c>
      <c r="AA31" s="41"/>
      <c r="AB31" s="111">
        <v>6.2074990000000003</v>
      </c>
      <c r="AC31" s="111">
        <v>4.8194461999999998</v>
      </c>
      <c r="AD31" s="111">
        <v>0.82421893999999996</v>
      </c>
      <c r="AE31" s="111">
        <v>0</v>
      </c>
      <c r="AF31" s="111">
        <v>7.0482462999999995E-2</v>
      </c>
      <c r="AG31" s="111">
        <v>0.30674504000000002</v>
      </c>
      <c r="AH31" s="111">
        <v>0.18660634000000001</v>
      </c>
      <c r="AI31" s="41"/>
      <c r="AJ31" s="114">
        <v>3.3049777000000002E-2</v>
      </c>
      <c r="AK31" s="114">
        <v>3.0234422E-2</v>
      </c>
      <c r="AL31" s="114">
        <v>2.6076160000000001E-3</v>
      </c>
      <c r="AM31" s="114">
        <v>2.0773898E-4</v>
      </c>
      <c r="AN31" s="113">
        <f t="shared" si="17"/>
        <v>1.8126152606116701E-6</v>
      </c>
      <c r="AO31" s="112">
        <f t="shared" si="18"/>
        <v>9.6435502059351987E-9</v>
      </c>
      <c r="AP31" s="112">
        <f t="shared" si="19"/>
        <v>2.9095095615E-2</v>
      </c>
      <c r="AQ31" s="328">
        <v>3.5649379000000002E-7</v>
      </c>
      <c r="AR31" s="328">
        <v>1.0756602E-9</v>
      </c>
      <c r="AS31" s="328">
        <v>2.9387039999999998E-14</v>
      </c>
      <c r="AT31" s="328">
        <v>1.5898576E-11</v>
      </c>
      <c r="AU31" s="328">
        <v>3.6804666999999999E-13</v>
      </c>
      <c r="AV31" s="328">
        <v>2.7246071000000002E-10</v>
      </c>
      <c r="AW31" s="328">
        <v>7.4589859E-8</v>
      </c>
      <c r="AX31" s="328">
        <v>3.9085207000000003E-11</v>
      </c>
      <c r="AY31" s="328">
        <v>8.5116000999999998E-11</v>
      </c>
      <c r="AZ31" s="328">
        <v>1.0006739E-13</v>
      </c>
      <c r="BA31" s="328">
        <v>3.6363332999999999E-15</v>
      </c>
      <c r="BB31" s="328">
        <v>1.0395977999999999E-13</v>
      </c>
      <c r="BC31" s="328">
        <v>5.8401759000000001E-15</v>
      </c>
      <c r="BD31" s="328">
        <v>1.1293315999999999E-14</v>
      </c>
      <c r="BE31" s="328">
        <v>4.7531478999999997E-11</v>
      </c>
      <c r="BF31" s="328">
        <v>3.9847528000000004E-9</v>
      </c>
      <c r="BG31" s="328">
        <v>1.1492492E-10</v>
      </c>
      <c r="BH31" s="328">
        <v>1.7109615000000001E-5</v>
      </c>
      <c r="BI31" s="329">
        <v>2.9077986E-2</v>
      </c>
      <c r="BJ31" s="328">
        <v>1.3772106E-6</v>
      </c>
      <c r="BK31" s="328">
        <v>8.3214057999999992E-9</v>
      </c>
      <c r="BL31" s="328">
        <v>7.1038938999999998E-12</v>
      </c>
      <c r="BM31" s="41"/>
      <c r="BN31" s="111">
        <v>5.9185208000000003E-4</v>
      </c>
      <c r="BO31" s="122">
        <v>6.8130298999999999E-7</v>
      </c>
      <c r="BP31" s="122">
        <v>1.0680685E-5</v>
      </c>
      <c r="BQ31" s="122">
        <v>3.8309970000000001E-8</v>
      </c>
      <c r="BR31" s="122">
        <v>6.4809187000000004E-7</v>
      </c>
      <c r="BS31" s="122">
        <v>1.8564749E-7</v>
      </c>
      <c r="BT31" s="122">
        <v>2.1317704000000001E-9</v>
      </c>
      <c r="BU31" s="122">
        <v>2.9941919999999997E-7</v>
      </c>
      <c r="BV31" s="122">
        <v>1.7258712E-8</v>
      </c>
      <c r="BW31" s="122">
        <v>2.548477E-7</v>
      </c>
      <c r="BX31" s="122">
        <v>2.6883171E-9</v>
      </c>
      <c r="BY31" s="122">
        <v>7.4922005000000006E-8</v>
      </c>
      <c r="BZ31" s="122">
        <v>4.2417463999999997E-11</v>
      </c>
      <c r="CA31" s="122">
        <v>4.0914776000000001E-7</v>
      </c>
      <c r="CB31" s="122">
        <v>6.8231289000000002E-6</v>
      </c>
      <c r="CC31" s="122">
        <v>1.1876346E-7</v>
      </c>
      <c r="CD31" s="111">
        <v>5.7161569999999995E-4</v>
      </c>
      <c r="CE31" s="154"/>
      <c r="CF31" s="173"/>
      <c r="CG31" s="42" t="s">
        <v>946</v>
      </c>
      <c r="CH31" s="42"/>
      <c r="CI31" s="42"/>
      <c r="CK31" s="50"/>
      <c r="CL31" s="331"/>
      <c r="CM31" s="331"/>
      <c r="CN31" s="41"/>
      <c r="CO31" s="41"/>
      <c r="CP31" s="41"/>
      <c r="CQ31" s="41"/>
      <c r="CR31" s="41"/>
      <c r="CS31" s="41"/>
      <c r="CT31" s="41"/>
      <c r="CU31" s="41"/>
      <c r="CV31" s="41"/>
      <c r="CW31" s="41"/>
    </row>
    <row r="32" spans="1:101" ht="14.5" customHeight="1">
      <c r="A32" s="41" t="s">
        <v>13122</v>
      </c>
      <c r="B32" s="119" t="s">
        <v>13082</v>
      </c>
      <c r="C32" s="120" t="str">
        <f t="shared" si="10"/>
        <v>A.010.08.103</v>
      </c>
      <c r="D32" s="135" t="s">
        <v>13080</v>
      </c>
      <c r="E32" s="119" t="s">
        <v>6570</v>
      </c>
      <c r="F32" s="118" t="str">
        <f t="shared" si="11"/>
        <v>bio-Cotton, USA</v>
      </c>
      <c r="G32" s="118">
        <f t="shared" si="12"/>
        <v>0.99608649294600005</v>
      </c>
      <c r="H32" s="118">
        <f t="shared" si="13"/>
        <v>4.4903782659999995E-3</v>
      </c>
      <c r="I32" s="118">
        <f t="shared" si="14"/>
        <v>1.052070418E-2</v>
      </c>
      <c r="J32" s="326">
        <f t="shared" si="15"/>
        <v>0.87888130050000002</v>
      </c>
      <c r="K32" s="118">
        <v>0.10219411</v>
      </c>
      <c r="L32" s="118">
        <v>5.3725361999999999E-3</v>
      </c>
      <c r="M32" s="118">
        <v>4.5917503E-3</v>
      </c>
      <c r="N32" s="118">
        <v>3.2960761999999998E-3</v>
      </c>
      <c r="O32" s="118">
        <v>5.1550106999999996E-4</v>
      </c>
      <c r="P32" s="330">
        <v>2.1147756000000001E-5</v>
      </c>
      <c r="Q32" s="118">
        <v>6.5765324000000003E-4</v>
      </c>
      <c r="R32" s="118">
        <v>5.5641768000000002E-4</v>
      </c>
      <c r="S32" s="118">
        <v>5.7943956999999995E-4</v>
      </c>
      <c r="T32" s="118">
        <v>2.9297864E-2</v>
      </c>
      <c r="U32" s="118">
        <v>1.3429862000000001E-2</v>
      </c>
      <c r="V32" s="118">
        <v>1.1901493000000001E-4</v>
      </c>
      <c r="W32" s="118">
        <v>0.83545512</v>
      </c>
      <c r="X32" s="118">
        <v>0</v>
      </c>
      <c r="Y32" s="41"/>
      <c r="Z32" s="327">
        <f t="shared" si="16"/>
        <v>0.76837676691729317</v>
      </c>
      <c r="AA32" s="41"/>
      <c r="AB32" s="111">
        <v>12.530982</v>
      </c>
      <c r="AC32" s="111">
        <v>9.4625213000000006</v>
      </c>
      <c r="AD32" s="111">
        <v>1.8205210000000001</v>
      </c>
      <c r="AE32" s="111">
        <v>0</v>
      </c>
      <c r="AF32" s="111">
        <v>0.15562284000000001</v>
      </c>
      <c r="AG32" s="111">
        <v>0.67985030000000002</v>
      </c>
      <c r="AH32" s="111">
        <v>0.41246609000000001</v>
      </c>
      <c r="AI32" s="41"/>
      <c r="AJ32" s="114">
        <v>4.9802089000000001E-2</v>
      </c>
      <c r="AK32" s="114">
        <v>4.6003670000000003E-2</v>
      </c>
      <c r="AL32" s="114">
        <v>3.4154065999999999E-3</v>
      </c>
      <c r="AM32" s="114">
        <v>3.8301189999999998E-4</v>
      </c>
      <c r="AN32" s="113">
        <f t="shared" si="17"/>
        <v>2.75801381208258E-6</v>
      </c>
      <c r="AO32" s="112">
        <f t="shared" si="18"/>
        <v>1.2630941598128301E-8</v>
      </c>
      <c r="AP32" s="112">
        <f t="shared" si="19"/>
        <v>5.3643123518999997E-2</v>
      </c>
      <c r="AQ32" s="328">
        <v>7.1468909000000004E-7</v>
      </c>
      <c r="AR32" s="328">
        <v>2.1564411E-9</v>
      </c>
      <c r="AS32" s="328">
        <v>5.8914592000000005E-14</v>
      </c>
      <c r="AT32" s="328">
        <v>2.6801412000000001E-11</v>
      </c>
      <c r="AU32" s="328">
        <v>6.0129158E-13</v>
      </c>
      <c r="AV32" s="328">
        <v>4.9010732999999997E-10</v>
      </c>
      <c r="AW32" s="328">
        <v>1.4418274E-7</v>
      </c>
      <c r="AX32" s="328">
        <v>7.0179055000000001E-11</v>
      </c>
      <c r="AY32" s="328">
        <v>1.6338658000000001E-10</v>
      </c>
      <c r="AZ32" s="328">
        <v>1.6645682E-13</v>
      </c>
      <c r="BA32" s="328">
        <v>6.2227682000000003E-15</v>
      </c>
      <c r="BB32" s="328">
        <v>1.6599149E-13</v>
      </c>
      <c r="BC32" s="328">
        <v>9.8412081000000008E-15</v>
      </c>
      <c r="BD32" s="328">
        <v>1.920585E-14</v>
      </c>
      <c r="BE32" s="328">
        <v>7.4337948999999997E-11</v>
      </c>
      <c r="BF32" s="328">
        <v>6.8178341000000003E-9</v>
      </c>
      <c r="BG32" s="328">
        <v>1.9711735E-10</v>
      </c>
      <c r="BH32" s="328">
        <v>2.3840518999999998E-5</v>
      </c>
      <c r="BI32" s="329">
        <v>5.3619282999999997E-2</v>
      </c>
      <c r="BJ32" s="328">
        <v>1.8917323000000001E-6</v>
      </c>
      <c r="BK32" s="328">
        <v>1.0037793E-8</v>
      </c>
      <c r="BL32" s="328">
        <v>5.5978803999999998E-12</v>
      </c>
      <c r="BM32" s="41"/>
      <c r="BN32" s="111">
        <v>5.2429112000000003E-4</v>
      </c>
      <c r="BO32" s="122">
        <v>1.2963453E-6</v>
      </c>
      <c r="BP32" s="122">
        <v>2.1424381999999998E-5</v>
      </c>
      <c r="BQ32" s="122">
        <v>6.5211671E-8</v>
      </c>
      <c r="BR32" s="122">
        <v>1.2661207E-6</v>
      </c>
      <c r="BS32" s="122">
        <v>3.3380167000000001E-7</v>
      </c>
      <c r="BT32" s="122">
        <v>3.6239595999999998E-9</v>
      </c>
      <c r="BU32" s="122">
        <v>5.3693427000000001E-7</v>
      </c>
      <c r="BV32" s="122">
        <v>2.8378799000000001E-8</v>
      </c>
      <c r="BW32" s="122">
        <v>4.3517297000000003E-7</v>
      </c>
      <c r="BX32" s="122">
        <v>4.3861233E-9</v>
      </c>
      <c r="BY32" s="122">
        <v>1.2850361000000001E-7</v>
      </c>
      <c r="BZ32" s="122">
        <v>6.5666166000000001E-11</v>
      </c>
      <c r="CA32" s="122">
        <v>7.3161416000000003E-7</v>
      </c>
      <c r="CB32" s="122">
        <v>1.3656649E-5</v>
      </c>
      <c r="CC32" s="122">
        <v>2.5050658000000002E-7</v>
      </c>
      <c r="CD32" s="111">
        <v>4.8412942999999999E-4</v>
      </c>
      <c r="CE32" s="154"/>
      <c r="CF32" s="173"/>
      <c r="CG32" s="42" t="s">
        <v>946</v>
      </c>
      <c r="CH32" s="42"/>
      <c r="CI32" s="42"/>
      <c r="CK32" s="50"/>
      <c r="CL32" s="325"/>
      <c r="CM32" s="325"/>
      <c r="CN32" s="41"/>
      <c r="CO32" s="41"/>
      <c r="CP32" s="41"/>
      <c r="CQ32" s="41"/>
      <c r="CR32" s="41"/>
      <c r="CS32" s="41"/>
      <c r="CT32" s="41"/>
      <c r="CU32" s="41"/>
      <c r="CV32" s="41"/>
      <c r="CW32" s="41"/>
    </row>
    <row r="33" spans="1:101" ht="14.5" customHeight="1">
      <c r="A33" s="41" t="s">
        <v>13119</v>
      </c>
      <c r="B33" s="119" t="s">
        <v>13082</v>
      </c>
      <c r="C33" s="120" t="str">
        <f t="shared" si="10"/>
        <v>A.010.08.104</v>
      </c>
      <c r="D33" s="135" t="s">
        <v>13080</v>
      </c>
      <c r="E33" s="119" t="s">
        <v>6570</v>
      </c>
      <c r="F33" s="118" t="str">
        <f t="shared" si="11"/>
        <v>Cotton, China</v>
      </c>
      <c r="G33" s="118">
        <f t="shared" si="12"/>
        <v>1.0285306418490001</v>
      </c>
      <c r="H33" s="118">
        <f t="shared" si="13"/>
        <v>5.4140250500000009E-3</v>
      </c>
      <c r="I33" s="118">
        <f t="shared" si="14"/>
        <v>1.6091914299999999E-2</v>
      </c>
      <c r="J33" s="326">
        <f t="shared" si="15"/>
        <v>0.91846313449900008</v>
      </c>
      <c r="K33" s="118">
        <v>8.8561567999999993E-2</v>
      </c>
      <c r="L33" s="118">
        <v>8.3068133000000002E-3</v>
      </c>
      <c r="M33" s="118">
        <v>5.0206191000000001E-3</v>
      </c>
      <c r="N33" s="118">
        <v>3.9982782000000001E-3</v>
      </c>
      <c r="O33" s="118">
        <v>8.9876321000000004E-4</v>
      </c>
      <c r="P33" s="330">
        <v>4.2802939999999999E-5</v>
      </c>
      <c r="Q33" s="118">
        <v>4.7418070000000001E-4</v>
      </c>
      <c r="R33" s="118">
        <v>2.7644818999999999E-3</v>
      </c>
      <c r="S33" s="118">
        <v>3.3423548999999999E-4</v>
      </c>
      <c r="T33" s="118">
        <v>1.4069247999999999E-2</v>
      </c>
      <c r="U33" s="118">
        <v>5.8519981999999998E-3</v>
      </c>
      <c r="V33" s="330">
        <v>5.4112808999999999E-5</v>
      </c>
      <c r="W33" s="118">
        <v>0.89815354000000003</v>
      </c>
      <c r="X33" s="118">
        <v>0</v>
      </c>
      <c r="Y33" s="41"/>
      <c r="Z33" s="327">
        <f t="shared" si="16"/>
        <v>0.66587645112781946</v>
      </c>
      <c r="AA33" s="41"/>
      <c r="AB33" s="111">
        <v>10.034001</v>
      </c>
      <c r="AC33" s="111">
        <v>8.7170304000000005</v>
      </c>
      <c r="AD33" s="111">
        <v>0.79328874999999999</v>
      </c>
      <c r="AE33" s="111">
        <v>0</v>
      </c>
      <c r="AF33" s="111">
        <v>6.4463234999999994E-2</v>
      </c>
      <c r="AG33" s="111">
        <v>0.28076192</v>
      </c>
      <c r="AH33" s="111">
        <v>0.1784568</v>
      </c>
      <c r="AI33" s="41"/>
      <c r="AJ33" s="114">
        <v>4.3011954999999998E-2</v>
      </c>
      <c r="AK33" s="114">
        <v>3.9483047E-2</v>
      </c>
      <c r="AL33" s="114">
        <v>3.1238268E-3</v>
      </c>
      <c r="AM33" s="114">
        <v>4.0508120000000002E-4</v>
      </c>
      <c r="AN33" s="113">
        <f t="shared" si="17"/>
        <v>2.3670890975611999E-6</v>
      </c>
      <c r="AO33" s="112">
        <f t="shared" si="18"/>
        <v>1.1552613957829499E-8</v>
      </c>
      <c r="AP33" s="112">
        <f t="shared" si="19"/>
        <v>5.6734062259999996E-2</v>
      </c>
      <c r="AQ33" s="328">
        <v>6.2277880999999999E-7</v>
      </c>
      <c r="AR33" s="328">
        <v>1.8792407E-9</v>
      </c>
      <c r="AS33" s="328">
        <v>5.1335983000000003E-14</v>
      </c>
      <c r="AT33" s="328">
        <v>4.993341E-11</v>
      </c>
      <c r="AU33" s="328">
        <v>2.3697811999999999E-12</v>
      </c>
      <c r="AV33" s="328">
        <v>5.9452390999999998E-10</v>
      </c>
      <c r="AW33" s="328">
        <v>2.0692408999999999E-7</v>
      </c>
      <c r="AX33" s="328">
        <v>8.5379825000000002E-11</v>
      </c>
      <c r="AY33" s="328">
        <v>2.2913920999999999E-10</v>
      </c>
      <c r="AZ33" s="328">
        <v>1.1688665999999999E-13</v>
      </c>
      <c r="BA33" s="328">
        <v>3.1416485E-15</v>
      </c>
      <c r="BB33" s="328">
        <v>8.4274315E-13</v>
      </c>
      <c r="BC33" s="328">
        <v>1.1730163000000001E-12</v>
      </c>
      <c r="BD33" s="328">
        <v>2.5234888E-14</v>
      </c>
      <c r="BE33" s="328">
        <v>4.4434635999999999E-10</v>
      </c>
      <c r="BF33" s="328">
        <v>3.8232241E-9</v>
      </c>
      <c r="BG33" s="328">
        <v>8.9209184999999996E-11</v>
      </c>
      <c r="BH33" s="329">
        <v>7.6259826000000001E-4</v>
      </c>
      <c r="BI33" s="329">
        <v>5.5971463999999999E-2</v>
      </c>
      <c r="BJ33" s="328">
        <v>1.5324717999999999E-6</v>
      </c>
      <c r="BK33" s="328">
        <v>9.2595278999999999E-9</v>
      </c>
      <c r="BL33" s="328">
        <v>7.9047791999999993E-12</v>
      </c>
      <c r="BM33" s="41"/>
      <c r="BN33" s="111">
        <v>6.7304853000000003E-4</v>
      </c>
      <c r="BO33" s="122">
        <v>1.7768743E-6</v>
      </c>
      <c r="BP33" s="122">
        <v>1.8566402000000001E-5</v>
      </c>
      <c r="BQ33" s="122">
        <v>3.2391835E-7</v>
      </c>
      <c r="BR33" s="122">
        <v>1.9521863999999999E-6</v>
      </c>
      <c r="BS33" s="122">
        <v>3.8759294000000002E-7</v>
      </c>
      <c r="BT33" s="122">
        <v>1.9291840999999998E-9</v>
      </c>
      <c r="BU33" s="122">
        <v>6.0314114999999998E-7</v>
      </c>
      <c r="BV33" s="122">
        <v>5.7438531999999999E-8</v>
      </c>
      <c r="BW33" s="122">
        <v>3.1376812999999998E-7</v>
      </c>
      <c r="BX33" s="122">
        <v>1.7712046000000001E-8</v>
      </c>
      <c r="BY33" s="122">
        <v>5.8258765E-8</v>
      </c>
      <c r="BZ33" s="122">
        <v>7.4633557999999999E-10</v>
      </c>
      <c r="CA33" s="122">
        <v>9.2966663000000004E-7</v>
      </c>
      <c r="CB33" s="122">
        <v>1.1320862E-5</v>
      </c>
      <c r="CC33" s="122">
        <v>6.7951237E-7</v>
      </c>
      <c r="CD33" s="111">
        <v>6.3605851999999998E-4</v>
      </c>
      <c r="CE33" s="154"/>
      <c r="CF33" s="173"/>
      <c r="CG33" s="42" t="s">
        <v>946</v>
      </c>
      <c r="CH33" s="42"/>
      <c r="CI33" s="42"/>
      <c r="CK33" s="50"/>
      <c r="CL33" s="325"/>
      <c r="CM33" s="325"/>
      <c r="CN33" s="41"/>
      <c r="CO33" s="41"/>
      <c r="CP33" s="41"/>
      <c r="CQ33" s="41"/>
      <c r="CR33" s="41"/>
      <c r="CS33" s="41"/>
      <c r="CT33" s="41"/>
      <c r="CU33" s="41"/>
      <c r="CV33" s="41"/>
      <c r="CW33" s="41"/>
    </row>
    <row r="34" spans="1:101" ht="14.5" customHeight="1">
      <c r="A34" s="41" t="s">
        <v>13116</v>
      </c>
      <c r="B34" s="119" t="s">
        <v>13082</v>
      </c>
      <c r="C34" s="120" t="str">
        <f t="shared" si="10"/>
        <v>A.010.08.105</v>
      </c>
      <c r="D34" s="135" t="s">
        <v>13080</v>
      </c>
      <c r="E34" s="119" t="s">
        <v>6570</v>
      </c>
      <c r="F34" s="118" t="str">
        <f t="shared" si="11"/>
        <v>Cotton, India</v>
      </c>
      <c r="G34" s="118">
        <f t="shared" si="12"/>
        <v>1.024601649466</v>
      </c>
      <c r="H34" s="118">
        <f t="shared" si="13"/>
        <v>9.0515359639999991E-3</v>
      </c>
      <c r="I34" s="118">
        <f t="shared" si="14"/>
        <v>2.9696988300000001E-2</v>
      </c>
      <c r="J34" s="326">
        <f t="shared" si="15"/>
        <v>0.83856119520200001</v>
      </c>
      <c r="K34" s="118">
        <v>0.14729192999999999</v>
      </c>
      <c r="L34" s="118">
        <v>1.4761177E-2</v>
      </c>
      <c r="M34" s="118">
        <v>8.2641147999999998E-3</v>
      </c>
      <c r="N34" s="118">
        <v>6.5842553000000003E-3</v>
      </c>
      <c r="O34" s="118">
        <v>1.5722304999999999E-3</v>
      </c>
      <c r="P34" s="330">
        <v>7.8023063999999997E-5</v>
      </c>
      <c r="Q34" s="118">
        <v>8.1702710000000004E-4</v>
      </c>
      <c r="R34" s="118">
        <v>6.6716965000000001E-3</v>
      </c>
      <c r="S34" s="118">
        <v>4.4487615000000002E-4</v>
      </c>
      <c r="T34" s="118">
        <v>2.3025799999999999E-2</v>
      </c>
      <c r="U34" s="118">
        <v>7.8458348999999993E-3</v>
      </c>
      <c r="V34" s="330">
        <v>8.8914151999999999E-5</v>
      </c>
      <c r="W34" s="118">
        <v>0.80715577000000005</v>
      </c>
      <c r="X34" s="118">
        <v>0</v>
      </c>
      <c r="Y34" s="41"/>
      <c r="Z34" s="327">
        <f t="shared" si="16"/>
        <v>1.1074581203007516</v>
      </c>
      <c r="AA34" s="41"/>
      <c r="AB34" s="111">
        <v>16.373698999999998</v>
      </c>
      <c r="AC34" s="111">
        <v>14.619153000000001</v>
      </c>
      <c r="AD34" s="111">
        <v>1.0635734999999999</v>
      </c>
      <c r="AE34" s="111">
        <v>0</v>
      </c>
      <c r="AF34" s="111">
        <v>8.4250775E-2</v>
      </c>
      <c r="AG34" s="111">
        <v>0.36786701999999999</v>
      </c>
      <c r="AH34" s="111">
        <v>0.23885439999999999</v>
      </c>
      <c r="AI34" s="41"/>
      <c r="AJ34" s="114">
        <v>5.0427059000000003E-2</v>
      </c>
      <c r="AK34" s="114">
        <v>4.6436532000000003E-2</v>
      </c>
      <c r="AL34" s="114">
        <v>3.2850739000000002E-3</v>
      </c>
      <c r="AM34" s="114">
        <v>7.0545299999999998E-4</v>
      </c>
      <c r="AN34" s="113">
        <f t="shared" si="17"/>
        <v>2.7839646488892999E-6</v>
      </c>
      <c r="AO34" s="112">
        <f t="shared" si="18"/>
        <v>1.21489419542016E-8</v>
      </c>
      <c r="AP34" s="112">
        <f t="shared" si="19"/>
        <v>9.8802941799999988E-2</v>
      </c>
      <c r="AQ34" s="328">
        <v>1.0366299999999999E-6</v>
      </c>
      <c r="AR34" s="328">
        <v>3.1280699999999999E-9</v>
      </c>
      <c r="AS34" s="328">
        <v>8.5449436000000005E-14</v>
      </c>
      <c r="AT34" s="328">
        <v>9.0959918000000006E-11</v>
      </c>
      <c r="AU34" s="328">
        <v>4.4041612999999996E-12</v>
      </c>
      <c r="AV34" s="328">
        <v>9.7904626999999997E-10</v>
      </c>
      <c r="AW34" s="328">
        <v>3.6170578000000002E-7</v>
      </c>
      <c r="AX34" s="328">
        <v>1.4071426E-10</v>
      </c>
      <c r="AY34" s="328">
        <v>4.0020407000000001E-10</v>
      </c>
      <c r="AZ34" s="328">
        <v>1.9829007999999999E-13</v>
      </c>
      <c r="BA34" s="328">
        <v>5.2464846E-15</v>
      </c>
      <c r="BB34" s="328">
        <v>1.615334E-12</v>
      </c>
      <c r="BC34" s="328">
        <v>3.0078941E-12</v>
      </c>
      <c r="BD34" s="328">
        <v>4.9156100999999997E-14</v>
      </c>
      <c r="BE34" s="328">
        <v>8.3700414000000004E-10</v>
      </c>
      <c r="BF34" s="328">
        <v>6.5066543999999998E-9</v>
      </c>
      <c r="BG34" s="328">
        <v>1.4648106000000001E-10</v>
      </c>
      <c r="BH34" s="329">
        <v>1.7914558E-3</v>
      </c>
      <c r="BI34" s="329">
        <v>9.7011485999999994E-2</v>
      </c>
      <c r="BJ34" s="328">
        <v>1.3772107999999999E-6</v>
      </c>
      <c r="BK34" s="328">
        <v>8.3214072999999997E-9</v>
      </c>
      <c r="BL34" s="328">
        <v>7.1038939999999998E-12</v>
      </c>
      <c r="BM34" s="41"/>
      <c r="BN34" s="111">
        <v>6.3408933999999995E-4</v>
      </c>
      <c r="BO34" s="122">
        <v>3.0834267999999998E-6</v>
      </c>
      <c r="BP34" s="122">
        <v>3.0878871000000001E-5</v>
      </c>
      <c r="BQ34" s="122">
        <v>7.8167781999999998E-7</v>
      </c>
      <c r="BR34" s="122">
        <v>3.4526951999999999E-6</v>
      </c>
      <c r="BS34" s="122">
        <v>6.3768087000000001E-7</v>
      </c>
      <c r="BT34" s="122">
        <v>3.2280612000000001E-9</v>
      </c>
      <c r="BU34" s="122">
        <v>9.9257245000000005E-7</v>
      </c>
      <c r="BV34" s="122">
        <v>1.0470145999999999E-7</v>
      </c>
      <c r="BW34" s="122">
        <v>5.4063158999999999E-7</v>
      </c>
      <c r="BX34" s="122">
        <v>3.2925896E-8</v>
      </c>
      <c r="BY34" s="122">
        <v>9.5686311000000004E-8</v>
      </c>
      <c r="BZ34" s="122">
        <v>1.3803271E-9</v>
      </c>
      <c r="CA34" s="122">
        <v>1.5512217E-6</v>
      </c>
      <c r="CB34" s="122">
        <v>1.8623390000000001E-5</v>
      </c>
      <c r="CC34" s="122">
        <v>1.6935215E-6</v>
      </c>
      <c r="CD34" s="111">
        <v>5.7161573000000005E-4</v>
      </c>
      <c r="CE34" s="154"/>
      <c r="CF34" s="173"/>
      <c r="CG34" s="42" t="s">
        <v>946</v>
      </c>
      <c r="CH34" s="42"/>
      <c r="CI34" s="42"/>
      <c r="CK34" s="50"/>
      <c r="CL34" s="325"/>
      <c r="CM34" s="325"/>
      <c r="CN34" s="41"/>
      <c r="CO34" s="41"/>
      <c r="CP34" s="41"/>
      <c r="CQ34" s="41"/>
      <c r="CR34" s="41"/>
      <c r="CS34" s="41"/>
      <c r="CT34" s="41"/>
      <c r="CU34" s="41"/>
      <c r="CV34" s="41"/>
      <c r="CW34" s="41"/>
    </row>
    <row r="35" spans="1:101" ht="14.5" customHeight="1">
      <c r="A35" s="41" t="s">
        <v>13113</v>
      </c>
      <c r="B35" s="119" t="s">
        <v>13082</v>
      </c>
      <c r="C35" s="120" t="str">
        <f t="shared" si="10"/>
        <v>A.010.08.106</v>
      </c>
      <c r="D35" s="135" t="s">
        <v>13080</v>
      </c>
      <c r="E35" s="119" t="s">
        <v>6570</v>
      </c>
      <c r="F35" s="118" t="str">
        <f t="shared" si="11"/>
        <v>Cotton, trade mix, China, India, USA</v>
      </c>
      <c r="G35" s="118">
        <f t="shared" si="12"/>
        <v>1.0449458242279999</v>
      </c>
      <c r="H35" s="118">
        <f t="shared" si="13"/>
        <v>7.8655743139999998E-3</v>
      </c>
      <c r="I35" s="118">
        <f t="shared" si="14"/>
        <v>2.4378164299999998E-2</v>
      </c>
      <c r="J35" s="326">
        <f t="shared" si="15"/>
        <v>0.87884680561399997</v>
      </c>
      <c r="K35" s="118">
        <v>0.13385527999999999</v>
      </c>
      <c r="L35" s="118">
        <v>1.2370878E-2</v>
      </c>
      <c r="M35" s="118">
        <v>7.2802031999999999E-3</v>
      </c>
      <c r="N35" s="118">
        <v>5.7474967999999998E-3</v>
      </c>
      <c r="O35" s="118">
        <v>1.3120155999999999E-3</v>
      </c>
      <c r="P35" s="330">
        <v>6.3776083999999997E-5</v>
      </c>
      <c r="Q35" s="118">
        <v>7.4228583000000002E-4</v>
      </c>
      <c r="R35" s="118">
        <v>4.7270830999999996E-3</v>
      </c>
      <c r="S35" s="118">
        <v>4.6815540999999998E-4</v>
      </c>
      <c r="T35" s="118">
        <v>2.2530670999999999E-2</v>
      </c>
      <c r="U35" s="118">
        <v>8.9419141999999997E-3</v>
      </c>
      <c r="V35" s="330">
        <v>8.8255003999999999E-5</v>
      </c>
      <c r="W35" s="118">
        <v>0.84681781</v>
      </c>
      <c r="X35" s="118">
        <v>0</v>
      </c>
      <c r="Y35" s="41"/>
      <c r="Z35" s="327">
        <f t="shared" si="16"/>
        <v>1.0064306766917293</v>
      </c>
      <c r="AA35" s="41"/>
      <c r="AB35" s="111">
        <v>15.151794000000001</v>
      </c>
      <c r="AC35" s="111">
        <v>13.13794</v>
      </c>
      <c r="AD35" s="111">
        <v>1.212153</v>
      </c>
      <c r="AE35" s="111">
        <v>0</v>
      </c>
      <c r="AF35" s="111">
        <v>9.8521523999999999E-2</v>
      </c>
      <c r="AG35" s="111">
        <v>0.43021883999999999</v>
      </c>
      <c r="AH35" s="111">
        <v>0.27296084999999998</v>
      </c>
      <c r="AI35" s="41"/>
      <c r="AJ35" s="114">
        <v>5.1064189000000003E-2</v>
      </c>
      <c r="AK35" s="114">
        <v>4.7055183E-2</v>
      </c>
      <c r="AL35" s="114">
        <v>3.3958903E-3</v>
      </c>
      <c r="AM35" s="114">
        <v>6.1311552E-4</v>
      </c>
      <c r="AN35" s="113">
        <f t="shared" si="17"/>
        <v>2.821054153698E-6</v>
      </c>
      <c r="AO35" s="112">
        <f t="shared" si="18"/>
        <v>1.2558765956454001E-8</v>
      </c>
      <c r="AP35" s="112">
        <f t="shared" si="19"/>
        <v>8.5870521599999999E-2</v>
      </c>
      <c r="AQ35" s="328">
        <v>9.4112488999999995E-7</v>
      </c>
      <c r="AR35" s="328">
        <v>2.8398467000000001E-9</v>
      </c>
      <c r="AS35" s="328">
        <v>7.7577514000000002E-14</v>
      </c>
      <c r="AT35" s="328">
        <v>7.4921701999999998E-11</v>
      </c>
      <c r="AU35" s="328">
        <v>3.5018760000000001E-12</v>
      </c>
      <c r="AV35" s="328">
        <v>8.5462368999999999E-10</v>
      </c>
      <c r="AW35" s="328">
        <v>3.0611277000000002E-7</v>
      </c>
      <c r="AX35" s="328">
        <v>1.2275451E-10</v>
      </c>
      <c r="AY35" s="328">
        <v>3.3928981000000001E-10</v>
      </c>
      <c r="AZ35" s="328">
        <v>1.8035751000000001E-13</v>
      </c>
      <c r="BA35" s="328">
        <v>5.0676269999999996E-15</v>
      </c>
      <c r="BB35" s="328">
        <v>1.2532261999999999E-12</v>
      </c>
      <c r="BC35" s="328">
        <v>2.0545007999999998E-12</v>
      </c>
      <c r="BD35" s="328">
        <v>3.9762102999999999E-14</v>
      </c>
      <c r="BE35" s="328">
        <v>6.5500692999999997E-10</v>
      </c>
      <c r="BF35" s="328">
        <v>6.1243394999999998E-9</v>
      </c>
      <c r="BG35" s="328">
        <v>1.455671E-10</v>
      </c>
      <c r="BH35" s="329">
        <v>1.2573796000000001E-3</v>
      </c>
      <c r="BI35" s="329">
        <v>8.4613142000000002E-2</v>
      </c>
      <c r="BJ35" s="328">
        <v>1.5661041E-6</v>
      </c>
      <c r="BK35" s="328">
        <v>9.1007007000000004E-9</v>
      </c>
      <c r="BL35" s="328">
        <v>6.9966447000000003E-12</v>
      </c>
      <c r="BM35" s="41"/>
      <c r="BN35" s="111">
        <v>6.2765092000000001E-4</v>
      </c>
      <c r="BO35" s="122">
        <v>2.6234492999999998E-6</v>
      </c>
      <c r="BP35" s="122">
        <v>2.8061956999999999E-5</v>
      </c>
      <c r="BQ35" s="122">
        <v>5.5385757999999997E-7</v>
      </c>
      <c r="BR35" s="122">
        <v>2.8991612999999999E-6</v>
      </c>
      <c r="BS35" s="122">
        <v>5.5893403000000005E-7</v>
      </c>
      <c r="BT35" s="122">
        <v>3.0818149E-9</v>
      </c>
      <c r="BU35" s="122">
        <v>8.7241652E-7</v>
      </c>
      <c r="BV35" s="122">
        <v>8.5583014000000004E-8</v>
      </c>
      <c r="BW35" s="122">
        <v>4.9117484999999999E-7</v>
      </c>
      <c r="BX35" s="122">
        <v>2.6164015E-8</v>
      </c>
      <c r="BY35" s="122">
        <v>9.5046223000000004E-8</v>
      </c>
      <c r="BZ35" s="122">
        <v>1.0907983999999999E-9</v>
      </c>
      <c r="CA35" s="122">
        <v>1.3423156000000001E-6</v>
      </c>
      <c r="CB35" s="122">
        <v>1.7092923999999999E-5</v>
      </c>
      <c r="CC35" s="122">
        <v>1.1972782000000001E-6</v>
      </c>
      <c r="CD35" s="111">
        <v>5.7174649000000003E-4</v>
      </c>
      <c r="CE35" s="154"/>
      <c r="CF35" s="173"/>
      <c r="CG35" s="42" t="s">
        <v>946</v>
      </c>
      <c r="CH35" s="42"/>
      <c r="CI35" s="42"/>
      <c r="CK35" s="50"/>
      <c r="CL35" s="325"/>
      <c r="CM35" s="325"/>
      <c r="CN35" s="41"/>
      <c r="CO35" s="41"/>
      <c r="CP35" s="41"/>
      <c r="CQ35" s="41"/>
      <c r="CR35" s="41"/>
      <c r="CS35" s="41"/>
      <c r="CT35" s="41"/>
      <c r="CU35" s="41"/>
      <c r="CV35" s="41"/>
      <c r="CW35" s="41"/>
    </row>
    <row r="36" spans="1:101" ht="14.5" customHeight="1">
      <c r="A36" s="41" t="s">
        <v>13110</v>
      </c>
      <c r="B36" s="119" t="s">
        <v>13082</v>
      </c>
      <c r="C36" s="120" t="str">
        <f t="shared" si="10"/>
        <v>A.010.08.107</v>
      </c>
      <c r="D36" s="135" t="s">
        <v>13080</v>
      </c>
      <c r="E36" s="119" t="s">
        <v>6570</v>
      </c>
      <c r="F36" s="118" t="str">
        <f t="shared" si="11"/>
        <v>Cotton, USA</v>
      </c>
      <c r="G36" s="118">
        <f t="shared" si="12"/>
        <v>1.097483885962</v>
      </c>
      <c r="H36" s="118">
        <f t="shared" si="13"/>
        <v>9.4567463619999997E-3</v>
      </c>
      <c r="I36" s="118">
        <f t="shared" si="14"/>
        <v>2.7816130599999999E-2</v>
      </c>
      <c r="J36" s="326">
        <f t="shared" si="15"/>
        <v>0.88440897900000004</v>
      </c>
      <c r="K36" s="118">
        <v>0.17580203</v>
      </c>
      <c r="L36" s="118">
        <v>1.4380407E-2</v>
      </c>
      <c r="M36" s="118">
        <v>8.9084586000000004E-3</v>
      </c>
      <c r="N36" s="118">
        <v>6.8968066000000003E-3</v>
      </c>
      <c r="O36" s="118">
        <v>1.4909458999999999E-3</v>
      </c>
      <c r="P36" s="330">
        <v>7.1316001999999998E-5</v>
      </c>
      <c r="Q36" s="118">
        <v>9.9767786000000002E-4</v>
      </c>
      <c r="R36" s="118">
        <v>4.5272649999999999E-3</v>
      </c>
      <c r="S36" s="118">
        <v>6.8547881000000001E-4</v>
      </c>
      <c r="T36" s="118">
        <v>3.3350594999999997E-2</v>
      </c>
      <c r="U36" s="118">
        <v>1.4783879E-2</v>
      </c>
      <c r="V36" s="118">
        <v>1.3389618999999999E-4</v>
      </c>
      <c r="W36" s="118">
        <v>0.83545513000000005</v>
      </c>
      <c r="X36" s="118">
        <v>0</v>
      </c>
      <c r="Y36" s="41"/>
      <c r="Z36" s="327">
        <f t="shared" si="16"/>
        <v>1.3218197744360902</v>
      </c>
      <c r="AA36" s="41"/>
      <c r="AB36" s="111">
        <v>20.330190999999999</v>
      </c>
      <c r="AC36" s="111">
        <v>16.980846</v>
      </c>
      <c r="AD36" s="111">
        <v>2.004076</v>
      </c>
      <c r="AE36" s="111">
        <v>0</v>
      </c>
      <c r="AF36" s="111">
        <v>0.16615587000000001</v>
      </c>
      <c r="AG36" s="111">
        <v>0.72661366999999999</v>
      </c>
      <c r="AH36" s="111">
        <v>0.45249903000000002</v>
      </c>
      <c r="AI36" s="41"/>
      <c r="AJ36" s="114">
        <v>6.3002030000000001E-2</v>
      </c>
      <c r="AK36" s="114">
        <v>5.8310143000000002E-2</v>
      </c>
      <c r="AL36" s="114">
        <v>3.9314551E-3</v>
      </c>
      <c r="AM36" s="114">
        <v>7.6043189000000002E-4</v>
      </c>
      <c r="AN36" s="113">
        <f t="shared" si="17"/>
        <v>3.4958119324574E-6</v>
      </c>
      <c r="AO36" s="112">
        <f t="shared" si="18"/>
        <v>1.45394049323894E-8</v>
      </c>
      <c r="AP36" s="112">
        <f t="shared" si="19"/>
        <v>0.1065030629</v>
      </c>
      <c r="AQ36" s="328">
        <v>1.2343686E-6</v>
      </c>
      <c r="AR36" s="328">
        <v>3.7246510999999999E-9</v>
      </c>
      <c r="AS36" s="328">
        <v>1.017508E-13</v>
      </c>
      <c r="AT36" s="328">
        <v>8.5291433000000004E-11</v>
      </c>
      <c r="AU36" s="328">
        <v>3.7115443999999999E-12</v>
      </c>
      <c r="AV36" s="328">
        <v>1.0255188E-9</v>
      </c>
      <c r="AW36" s="328">
        <v>3.5922304000000003E-7</v>
      </c>
      <c r="AX36" s="328">
        <v>1.4719107999999999E-10</v>
      </c>
      <c r="AY36" s="328">
        <v>3.9948776999999997E-10</v>
      </c>
      <c r="AZ36" s="328">
        <v>2.4046561E-13</v>
      </c>
      <c r="BA36" s="328">
        <v>7.4324813999999994E-15</v>
      </c>
      <c r="BB36" s="328">
        <v>1.2774953999999999E-12</v>
      </c>
      <c r="BC36" s="328">
        <v>1.8463106E-12</v>
      </c>
      <c r="BD36" s="328">
        <v>4.5686998000000003E-14</v>
      </c>
      <c r="BE36" s="328">
        <v>6.7314378E-10</v>
      </c>
      <c r="BF36" s="328">
        <v>8.7001268999999992E-9</v>
      </c>
      <c r="BG36" s="328">
        <v>2.2116396E-10</v>
      </c>
      <c r="BH36" s="329">
        <v>1.1421029E-3</v>
      </c>
      <c r="BI36" s="329">
        <v>0.10536096</v>
      </c>
      <c r="BJ36" s="328">
        <v>1.8917325E-6</v>
      </c>
      <c r="BK36" s="328">
        <v>1.0037794000000001E-8</v>
      </c>
      <c r="BL36" s="328">
        <v>5.5978804999999999E-12</v>
      </c>
      <c r="BM36" s="41"/>
      <c r="BN36" s="111">
        <v>5.5613191999999997E-4</v>
      </c>
      <c r="BO36" s="122">
        <v>3.0982294000000002E-6</v>
      </c>
      <c r="BP36" s="122">
        <v>3.6855842000000002E-5</v>
      </c>
      <c r="BQ36" s="122">
        <v>5.3046387999999999E-7</v>
      </c>
      <c r="BR36" s="122">
        <v>3.3724905000000002E-6</v>
      </c>
      <c r="BS36" s="122">
        <v>6.7627462000000004E-7</v>
      </c>
      <c r="BT36" s="122">
        <v>4.4390423000000003E-9</v>
      </c>
      <c r="BU36" s="122">
        <v>1.0621578E-6</v>
      </c>
      <c r="BV36" s="122">
        <v>9.5701052999999998E-8</v>
      </c>
      <c r="BW36" s="122">
        <v>6.6016924999999999E-7</v>
      </c>
      <c r="BX36" s="122">
        <v>2.7691421000000001E-8</v>
      </c>
      <c r="BY36" s="122">
        <v>1.4432742999999999E-7</v>
      </c>
      <c r="BZ36" s="122">
        <v>1.1323975E-9</v>
      </c>
      <c r="CA36" s="122">
        <v>1.5963984999999999E-6</v>
      </c>
      <c r="CB36" s="122">
        <v>2.2707741000000002E-5</v>
      </c>
      <c r="CC36" s="122">
        <v>1.1694058000000001E-6</v>
      </c>
      <c r="CD36" s="111">
        <v>4.8412945000000002E-4</v>
      </c>
      <c r="CE36" s="154"/>
      <c r="CF36" s="173"/>
      <c r="CG36" s="42" t="s">
        <v>946</v>
      </c>
      <c r="CH36" s="42"/>
      <c r="CI36" s="42"/>
      <c r="CK36" s="50"/>
      <c r="CL36" s="325"/>
      <c r="CM36" s="325"/>
      <c r="CN36" s="41"/>
      <c r="CO36" s="41"/>
      <c r="CP36" s="41"/>
      <c r="CQ36" s="41"/>
      <c r="CR36" s="41"/>
      <c r="CS36" s="41"/>
      <c r="CT36" s="41"/>
      <c r="CU36" s="41"/>
      <c r="CV36" s="41"/>
      <c r="CW36" s="41"/>
    </row>
    <row r="37" spans="1:101" ht="14.5" customHeight="1">
      <c r="A37" s="41" t="s">
        <v>13107</v>
      </c>
      <c r="B37" s="119" t="s">
        <v>13082</v>
      </c>
      <c r="C37" s="120" t="str">
        <f t="shared" si="10"/>
        <v>A.010.08.108</v>
      </c>
      <c r="D37" s="135" t="s">
        <v>13080</v>
      </c>
      <c r="E37" s="119" t="s">
        <v>6570</v>
      </c>
      <c r="F37" s="118" t="str">
        <f t="shared" si="11"/>
        <v>Jute fibres,  Bangladesh, rainfed</v>
      </c>
      <c r="G37" s="118">
        <f t="shared" si="12"/>
        <v>0.182344495582</v>
      </c>
      <c r="H37" s="118">
        <f t="shared" si="13"/>
        <v>2.9752742909999997E-3</v>
      </c>
      <c r="I37" s="118">
        <f t="shared" si="14"/>
        <v>2.9048987299999999E-2</v>
      </c>
      <c r="J37" s="326">
        <f t="shared" si="15"/>
        <v>2.2016193991000001E-2</v>
      </c>
      <c r="K37" s="118">
        <v>0.12830404000000001</v>
      </c>
      <c r="L37" s="118">
        <v>3.4461232999999998E-3</v>
      </c>
      <c r="M37" s="118">
        <v>2.5470979999999998E-3</v>
      </c>
      <c r="N37" s="118">
        <v>1.9215587999999999E-3</v>
      </c>
      <c r="O37" s="118">
        <v>4.0412975999999998E-4</v>
      </c>
      <c r="P37" s="330">
        <v>2.3397781E-5</v>
      </c>
      <c r="Q37" s="118">
        <v>6.2618795000000005E-4</v>
      </c>
      <c r="R37" s="118">
        <v>2.3055765999999998E-2</v>
      </c>
      <c r="S37" s="118">
        <v>1.461872E-4</v>
      </c>
      <c r="T37" s="118">
        <v>1.423761E-2</v>
      </c>
      <c r="U37" s="118">
        <v>5.7097227E-4</v>
      </c>
      <c r="V37" s="330">
        <v>5.0560921000000003E-5</v>
      </c>
      <c r="W37" s="118">
        <v>7.0108636000000002E-3</v>
      </c>
      <c r="X37" s="118">
        <v>0</v>
      </c>
      <c r="Y37" s="41"/>
      <c r="Z37" s="327">
        <f t="shared" si="16"/>
        <v>0.964692030075188</v>
      </c>
      <c r="AA37" s="41"/>
      <c r="AB37" s="111">
        <v>3.8461978000000001</v>
      </c>
      <c r="AC37" s="111">
        <v>3.7265823</v>
      </c>
      <c r="AD37" s="111">
        <v>7.7402745999999994E-2</v>
      </c>
      <c r="AE37" s="111">
        <v>0</v>
      </c>
      <c r="AF37" s="111">
        <v>5.2134794999999998E-3</v>
      </c>
      <c r="AG37" s="111">
        <v>2.0170695999999998E-2</v>
      </c>
      <c r="AH37" s="111">
        <v>1.6828640999999998E-2</v>
      </c>
      <c r="AI37" s="41"/>
      <c r="AJ37" s="114">
        <v>2.3289619000000001E-2</v>
      </c>
      <c r="AK37" s="114">
        <v>2.2108883999999999E-2</v>
      </c>
      <c r="AL37" s="114">
        <v>9.7123895999999999E-4</v>
      </c>
      <c r="AM37" s="114">
        <v>2.0949637E-4</v>
      </c>
      <c r="AN37" s="113">
        <f t="shared" si="17"/>
        <v>1.3254726935391003E-6</v>
      </c>
      <c r="AO37" s="112">
        <f t="shared" si="18"/>
        <v>3.5918600685270008E-9</v>
      </c>
      <c r="AP37" s="112">
        <f t="shared" si="19"/>
        <v>2.934122854E-2</v>
      </c>
      <c r="AQ37" s="328">
        <v>1.0491644000000001E-6</v>
      </c>
      <c r="AR37" s="328">
        <v>3.1622243E-9</v>
      </c>
      <c r="AS37" s="328">
        <v>8.6298719000000006E-14</v>
      </c>
      <c r="AT37" s="328">
        <v>2.7393935999999999E-11</v>
      </c>
      <c r="AU37" s="328">
        <v>1.1251531000000001E-12</v>
      </c>
      <c r="AV37" s="328">
        <v>2.8572775000000001E-10</v>
      </c>
      <c r="AW37" s="328">
        <v>8.8906625000000006E-8</v>
      </c>
      <c r="AX37" s="328">
        <v>4.1208118999999999E-11</v>
      </c>
      <c r="AY37" s="328">
        <v>1.0030293E-10</v>
      </c>
      <c r="AZ37" s="328">
        <v>9.2739707E-14</v>
      </c>
      <c r="BA37" s="328">
        <v>2.7896135000000001E-15</v>
      </c>
      <c r="BB37" s="328">
        <v>4.1040252999999998E-13</v>
      </c>
      <c r="BC37" s="328">
        <v>7.0849925000000003E-15</v>
      </c>
      <c r="BD37" s="328">
        <v>1.3567665E-14</v>
      </c>
      <c r="BE37" s="328">
        <v>2.0748559999999999E-10</v>
      </c>
      <c r="BF37" s="328">
        <v>3.2072361000000002E-9</v>
      </c>
      <c r="BG37" s="328">
        <v>8.3569062000000003E-11</v>
      </c>
      <c r="BH37" s="329">
        <v>5.9994354000000004E-4</v>
      </c>
      <c r="BI37" s="329">
        <v>2.8741284999999998E-2</v>
      </c>
      <c r="BJ37" s="328">
        <v>1.836727E-7</v>
      </c>
      <c r="BK37" s="328">
        <v>2.0370829E-10</v>
      </c>
      <c r="BL37" s="328">
        <v>2.3448429999999998E-13</v>
      </c>
      <c r="BM37" s="41"/>
      <c r="BN37" s="122">
        <v>3.986695E-5</v>
      </c>
      <c r="BO37" s="122">
        <v>7.8786977999999997E-7</v>
      </c>
      <c r="BP37" s="122">
        <v>2.6898172999999999E-5</v>
      </c>
      <c r="BQ37" s="122">
        <v>2.7007264999999998E-6</v>
      </c>
      <c r="BR37" s="122">
        <v>8.2800691000000003E-7</v>
      </c>
      <c r="BS37" s="122">
        <v>1.8943845E-7</v>
      </c>
      <c r="BT37" s="122">
        <v>1.6917131999999999E-9</v>
      </c>
      <c r="BU37" s="122">
        <v>3.0079633000000002E-7</v>
      </c>
      <c r="BV37" s="122">
        <v>3.1398175000000001E-8</v>
      </c>
      <c r="BW37" s="122">
        <v>4.1435221000000002E-7</v>
      </c>
      <c r="BX37" s="122">
        <v>8.3828973E-9</v>
      </c>
      <c r="BY37" s="122">
        <v>5.4522388000000001E-8</v>
      </c>
      <c r="BZ37" s="122">
        <v>3.2860106E-10</v>
      </c>
      <c r="CA37" s="122">
        <v>7.5982256000000001E-7</v>
      </c>
      <c r="CB37" s="122">
        <v>4.5102032000000002E-6</v>
      </c>
      <c r="CC37" s="122">
        <v>6.7597235999999997E-7</v>
      </c>
      <c r="CD37" s="122">
        <v>1.7052648999999999E-6</v>
      </c>
      <c r="CE37" s="154"/>
      <c r="CF37" s="173"/>
      <c r="CG37" s="42" t="s">
        <v>686</v>
      </c>
      <c r="CH37" s="42"/>
      <c r="CI37" s="42"/>
      <c r="CK37" s="50"/>
      <c r="CL37" s="325"/>
      <c r="CM37" s="325"/>
      <c r="CN37" s="41"/>
      <c r="CO37" s="41"/>
      <c r="CP37" s="41"/>
      <c r="CQ37" s="41"/>
      <c r="CR37" s="41"/>
      <c r="CS37" s="41"/>
      <c r="CT37" s="41"/>
      <c r="CU37" s="41"/>
      <c r="CV37" s="41"/>
      <c r="CW37" s="41"/>
    </row>
    <row r="38" spans="1:101" ht="14.5" customHeight="1">
      <c r="A38" s="41" t="s">
        <v>13104</v>
      </c>
      <c r="B38" s="119" t="s">
        <v>13082</v>
      </c>
      <c r="C38" s="120" t="str">
        <f t="shared" si="10"/>
        <v>A.010.08.109</v>
      </c>
      <c r="D38" s="135" t="s">
        <v>13080</v>
      </c>
      <c r="E38" s="119" t="s">
        <v>6570</v>
      </c>
      <c r="F38" s="118" t="str">
        <f t="shared" si="11"/>
        <v>Jute fibres, trade mix</v>
      </c>
      <c r="G38" s="118">
        <f t="shared" si="12"/>
        <v>0.276616701982</v>
      </c>
      <c r="H38" s="118">
        <f t="shared" si="13"/>
        <v>2.9752742909999997E-3</v>
      </c>
      <c r="I38" s="118">
        <f t="shared" si="14"/>
        <v>2.9048987299999999E-2</v>
      </c>
      <c r="J38" s="326">
        <f t="shared" si="15"/>
        <v>0.116288400391</v>
      </c>
      <c r="K38" s="118">
        <v>0.12830404000000001</v>
      </c>
      <c r="L38" s="118">
        <v>3.4461232999999998E-3</v>
      </c>
      <c r="M38" s="118">
        <v>2.5470979999999998E-3</v>
      </c>
      <c r="N38" s="118">
        <v>1.9215587999999999E-3</v>
      </c>
      <c r="O38" s="118">
        <v>4.0412975999999998E-4</v>
      </c>
      <c r="P38" s="330">
        <v>2.3397781E-5</v>
      </c>
      <c r="Q38" s="118">
        <v>6.2618795000000005E-4</v>
      </c>
      <c r="R38" s="118">
        <v>2.3055765999999998E-2</v>
      </c>
      <c r="S38" s="118">
        <v>1.461872E-4</v>
      </c>
      <c r="T38" s="118">
        <v>1.423761E-2</v>
      </c>
      <c r="U38" s="118">
        <v>5.7097227E-4</v>
      </c>
      <c r="V38" s="330">
        <v>5.0560921000000003E-5</v>
      </c>
      <c r="W38" s="118">
        <v>0.10128307</v>
      </c>
      <c r="X38" s="118">
        <v>0</v>
      </c>
      <c r="Y38" s="41"/>
      <c r="Z38" s="327">
        <f t="shared" si="16"/>
        <v>0.964692030075188</v>
      </c>
      <c r="AA38" s="41"/>
      <c r="AB38" s="111">
        <v>3.8461978000000001</v>
      </c>
      <c r="AC38" s="111">
        <v>3.7265823</v>
      </c>
      <c r="AD38" s="111">
        <v>7.7402745999999994E-2</v>
      </c>
      <c r="AE38" s="111">
        <v>0</v>
      </c>
      <c r="AF38" s="111">
        <v>5.2134794999999998E-3</v>
      </c>
      <c r="AG38" s="111">
        <v>2.0170695999999998E-2</v>
      </c>
      <c r="AH38" s="111">
        <v>1.6828640999999998E-2</v>
      </c>
      <c r="AI38" s="41"/>
      <c r="AJ38" s="114">
        <v>2.3277085999999999E-2</v>
      </c>
      <c r="AK38" s="114">
        <v>2.1895118000000002E-2</v>
      </c>
      <c r="AL38" s="114">
        <v>1.1724717E-3</v>
      </c>
      <c r="AM38" s="114">
        <v>2.0949637E-4</v>
      </c>
      <c r="AN38" s="113">
        <f t="shared" si="17"/>
        <v>1.3126570145391003E-6</v>
      </c>
      <c r="AO38" s="112">
        <f t="shared" si="18"/>
        <v>4.3360639500471009E-9</v>
      </c>
      <c r="AP38" s="112">
        <f t="shared" si="19"/>
        <v>2.934122854E-2</v>
      </c>
      <c r="AQ38" s="328">
        <v>1.0491644000000001E-6</v>
      </c>
      <c r="AR38" s="328">
        <v>3.1622243E-9</v>
      </c>
      <c r="AS38" s="328">
        <v>8.6298719000000006E-14</v>
      </c>
      <c r="AT38" s="328">
        <v>2.7393935999999999E-11</v>
      </c>
      <c r="AU38" s="328">
        <v>1.1251531000000001E-12</v>
      </c>
      <c r="AV38" s="328">
        <v>2.8572775000000001E-10</v>
      </c>
      <c r="AW38" s="328">
        <v>8.8906625999999997E-8</v>
      </c>
      <c r="AX38" s="328">
        <v>4.1208118999999999E-11</v>
      </c>
      <c r="AY38" s="328">
        <v>1.0030293E-10</v>
      </c>
      <c r="AZ38" s="328">
        <v>9.2739707E-14</v>
      </c>
      <c r="BA38" s="328">
        <v>2.7896135000000001E-15</v>
      </c>
      <c r="BB38" s="328">
        <v>4.1040252999999998E-13</v>
      </c>
      <c r="BC38" s="328">
        <v>7.0849926000000003E-15</v>
      </c>
      <c r="BD38" s="328">
        <v>1.3567665E-14</v>
      </c>
      <c r="BE38" s="328">
        <v>2.0748559999999999E-10</v>
      </c>
      <c r="BF38" s="328">
        <v>3.2072361000000002E-9</v>
      </c>
      <c r="BG38" s="328">
        <v>8.3569062000000003E-11</v>
      </c>
      <c r="BH38" s="329">
        <v>5.9994354000000004E-4</v>
      </c>
      <c r="BI38" s="329">
        <v>2.8741284999999998E-2</v>
      </c>
      <c r="BJ38" s="328">
        <v>1.7085702E-7</v>
      </c>
      <c r="BK38" s="328">
        <v>9.4770320999999997E-10</v>
      </c>
      <c r="BL38" s="328">
        <v>4.4344582000000001E-13</v>
      </c>
      <c r="BM38" s="41"/>
      <c r="BN38" s="122">
        <v>6.8330696000000002E-5</v>
      </c>
      <c r="BO38" s="122">
        <v>7.8786977999999997E-7</v>
      </c>
      <c r="BP38" s="122">
        <v>2.6898172999999999E-5</v>
      </c>
      <c r="BQ38" s="122">
        <v>2.7007264999999998E-6</v>
      </c>
      <c r="BR38" s="122">
        <v>8.2800691999999996E-7</v>
      </c>
      <c r="BS38" s="122">
        <v>1.8943845E-7</v>
      </c>
      <c r="BT38" s="122">
        <v>1.6917131999999999E-9</v>
      </c>
      <c r="BU38" s="122">
        <v>3.0079633000000002E-7</v>
      </c>
      <c r="BV38" s="122">
        <v>3.1398175000000001E-8</v>
      </c>
      <c r="BW38" s="122">
        <v>4.1435221000000002E-7</v>
      </c>
      <c r="BX38" s="122">
        <v>8.3828974000000001E-9</v>
      </c>
      <c r="BY38" s="122">
        <v>5.4522388000000001E-8</v>
      </c>
      <c r="BZ38" s="122">
        <v>3.2860106E-10</v>
      </c>
      <c r="CA38" s="122">
        <v>7.5982256000000001E-7</v>
      </c>
      <c r="CB38" s="122">
        <v>4.5102032000000002E-6</v>
      </c>
      <c r="CC38" s="122">
        <v>6.7597235999999997E-7</v>
      </c>
      <c r="CD38" s="122">
        <v>3.0169012000000002E-5</v>
      </c>
      <c r="CE38" s="154"/>
      <c r="CF38" s="173"/>
      <c r="CG38" s="42" t="s">
        <v>686</v>
      </c>
      <c r="CH38" s="42"/>
      <c r="CI38" s="42"/>
      <c r="CK38" s="50"/>
      <c r="CL38" s="325"/>
      <c r="CM38" s="325"/>
      <c r="CN38" s="41"/>
      <c r="CO38" s="41"/>
      <c r="CP38" s="41"/>
      <c r="CQ38" s="41"/>
      <c r="CR38" s="41"/>
      <c r="CS38" s="41"/>
      <c r="CT38" s="41"/>
      <c r="CU38" s="41"/>
      <c r="CV38" s="41"/>
      <c r="CW38" s="41"/>
    </row>
    <row r="39" spans="1:101" ht="14.5" customHeight="1">
      <c r="A39" s="41" t="s">
        <v>13101</v>
      </c>
      <c r="B39" s="119" t="s">
        <v>13082</v>
      </c>
      <c r="C39" s="120" t="str">
        <f t="shared" si="10"/>
        <v>A.010.08.110</v>
      </c>
      <c r="D39" s="135" t="s">
        <v>13080</v>
      </c>
      <c r="E39" s="119" t="s">
        <v>6570</v>
      </c>
      <c r="F39" s="118" t="str">
        <f t="shared" si="11"/>
        <v>Jute fibres, Bangladesh</v>
      </c>
      <c r="G39" s="118">
        <f t="shared" si="12"/>
        <v>0.22700322298199999</v>
      </c>
      <c r="H39" s="118">
        <f t="shared" si="13"/>
        <v>2.9752742909999997E-3</v>
      </c>
      <c r="I39" s="118">
        <f t="shared" si="14"/>
        <v>2.9048987299999999E-2</v>
      </c>
      <c r="J39" s="326">
        <f t="shared" si="15"/>
        <v>6.6674921390999994E-2</v>
      </c>
      <c r="K39" s="118">
        <v>0.12830404000000001</v>
      </c>
      <c r="L39" s="118">
        <v>3.4461232999999998E-3</v>
      </c>
      <c r="M39" s="118">
        <v>2.5470979999999998E-3</v>
      </c>
      <c r="N39" s="118">
        <v>1.9215587999999999E-3</v>
      </c>
      <c r="O39" s="118">
        <v>4.0412975999999998E-4</v>
      </c>
      <c r="P39" s="330">
        <v>2.3397781E-5</v>
      </c>
      <c r="Q39" s="118">
        <v>6.2618795000000005E-4</v>
      </c>
      <c r="R39" s="118">
        <v>2.3055765999999998E-2</v>
      </c>
      <c r="S39" s="118">
        <v>1.461872E-4</v>
      </c>
      <c r="T39" s="118">
        <v>1.423761E-2</v>
      </c>
      <c r="U39" s="118">
        <v>5.7097227E-4</v>
      </c>
      <c r="V39" s="330">
        <v>5.0560921000000003E-5</v>
      </c>
      <c r="W39" s="118">
        <v>5.1669591000000001E-2</v>
      </c>
      <c r="X39" s="118">
        <v>0</v>
      </c>
      <c r="Y39" s="41"/>
      <c r="Z39" s="327">
        <f t="shared" si="16"/>
        <v>0.964692030075188</v>
      </c>
      <c r="AA39" s="41"/>
      <c r="AB39" s="111">
        <v>3.8461978000000001</v>
      </c>
      <c r="AC39" s="111">
        <v>3.7265823</v>
      </c>
      <c r="AD39" s="111">
        <v>7.7402745999999994E-2</v>
      </c>
      <c r="AE39" s="111">
        <v>0</v>
      </c>
      <c r="AF39" s="111">
        <v>5.2134794999999998E-3</v>
      </c>
      <c r="AG39" s="111">
        <v>2.0170695999999998E-2</v>
      </c>
      <c r="AH39" s="111">
        <v>1.6828640999999998E-2</v>
      </c>
      <c r="AI39" s="41"/>
      <c r="AJ39" s="114">
        <v>4.3157719999999997E-2</v>
      </c>
      <c r="AK39" s="114">
        <v>4.1626112999999999E-2</v>
      </c>
      <c r="AL39" s="114">
        <v>1.3221106E-3</v>
      </c>
      <c r="AM39" s="114">
        <v>2.0949637E-4</v>
      </c>
      <c r="AN39" s="113">
        <f t="shared" si="17"/>
        <v>2.4955703935391E-6</v>
      </c>
      <c r="AO39" s="112">
        <f t="shared" si="18"/>
        <v>4.8894624032270004E-9</v>
      </c>
      <c r="AP39" s="112">
        <f t="shared" si="19"/>
        <v>2.934122854E-2</v>
      </c>
      <c r="AQ39" s="328">
        <v>1.0491644000000001E-6</v>
      </c>
      <c r="AR39" s="328">
        <v>3.1622243E-9</v>
      </c>
      <c r="AS39" s="328">
        <v>8.6298719000000006E-14</v>
      </c>
      <c r="AT39" s="328">
        <v>2.7393935999999999E-11</v>
      </c>
      <c r="AU39" s="328">
        <v>1.1251531000000001E-12</v>
      </c>
      <c r="AV39" s="328">
        <v>2.8572775000000001E-10</v>
      </c>
      <c r="AW39" s="328">
        <v>8.8906625000000006E-8</v>
      </c>
      <c r="AX39" s="328">
        <v>4.1208118999999999E-11</v>
      </c>
      <c r="AY39" s="328">
        <v>1.0030293E-10</v>
      </c>
      <c r="AZ39" s="328">
        <v>9.2739707E-14</v>
      </c>
      <c r="BA39" s="328">
        <v>2.7896135000000001E-15</v>
      </c>
      <c r="BB39" s="328">
        <v>4.1040252999999998E-13</v>
      </c>
      <c r="BC39" s="328">
        <v>7.0849925000000003E-15</v>
      </c>
      <c r="BD39" s="328">
        <v>1.3567665E-14</v>
      </c>
      <c r="BE39" s="328">
        <v>2.0748559999999999E-10</v>
      </c>
      <c r="BF39" s="328">
        <v>3.2072361000000002E-9</v>
      </c>
      <c r="BG39" s="328">
        <v>8.3569062000000003E-11</v>
      </c>
      <c r="BH39" s="329">
        <v>5.9994354000000004E-4</v>
      </c>
      <c r="BI39" s="329">
        <v>2.8741284999999998E-2</v>
      </c>
      <c r="BJ39" s="328">
        <v>1.3537704000000001E-6</v>
      </c>
      <c r="BK39" s="328">
        <v>1.4998165E-9</v>
      </c>
      <c r="BL39" s="328">
        <v>1.7286090000000001E-12</v>
      </c>
      <c r="BM39" s="41"/>
      <c r="BN39" s="122">
        <v>5.0686490000000003E-5</v>
      </c>
      <c r="BO39" s="122">
        <v>7.8786977999999997E-7</v>
      </c>
      <c r="BP39" s="122">
        <v>2.6898172999999999E-5</v>
      </c>
      <c r="BQ39" s="122">
        <v>2.7007264999999998E-6</v>
      </c>
      <c r="BR39" s="122">
        <v>8.2800691000000003E-7</v>
      </c>
      <c r="BS39" s="122">
        <v>1.8943845E-7</v>
      </c>
      <c r="BT39" s="122">
        <v>1.6917131999999999E-9</v>
      </c>
      <c r="BU39" s="122">
        <v>3.0079633000000002E-7</v>
      </c>
      <c r="BV39" s="122">
        <v>3.1398175000000001E-8</v>
      </c>
      <c r="BW39" s="122">
        <v>4.1435221000000002E-7</v>
      </c>
      <c r="BX39" s="122">
        <v>8.3828973E-9</v>
      </c>
      <c r="BY39" s="122">
        <v>5.4522388000000001E-8</v>
      </c>
      <c r="BZ39" s="122">
        <v>3.2860106E-10</v>
      </c>
      <c r="CA39" s="122">
        <v>7.5982256000000001E-7</v>
      </c>
      <c r="CB39" s="122">
        <v>4.5102032000000002E-6</v>
      </c>
      <c r="CC39" s="122">
        <v>6.7597235999999997E-7</v>
      </c>
      <c r="CD39" s="122">
        <v>1.2524804999999999E-5</v>
      </c>
      <c r="CE39" s="154"/>
      <c r="CF39" s="173"/>
      <c r="CG39" s="42" t="s">
        <v>686</v>
      </c>
      <c r="CH39" s="42"/>
      <c r="CK39" s="50"/>
      <c r="CL39" s="325"/>
      <c r="CM39" s="325"/>
      <c r="CN39" s="41"/>
      <c r="CO39" s="41"/>
      <c r="CP39" s="41"/>
      <c r="CQ39" s="41"/>
      <c r="CR39" s="41"/>
      <c r="CS39" s="41"/>
      <c r="CT39" s="41"/>
      <c r="CU39" s="41"/>
      <c r="CV39" s="41"/>
      <c r="CW39" s="41"/>
    </row>
    <row r="40" spans="1:101" ht="14.5" customHeight="1">
      <c r="A40" s="41" t="s">
        <v>13098</v>
      </c>
      <c r="B40" s="119" t="s">
        <v>13082</v>
      </c>
      <c r="C40" s="120" t="str">
        <f t="shared" si="10"/>
        <v>A.010.08.111</v>
      </c>
      <c r="D40" s="135" t="s">
        <v>13080</v>
      </c>
      <c r="E40" s="119" t="s">
        <v>6570</v>
      </c>
      <c r="F40" s="118" t="str">
        <f t="shared" si="11"/>
        <v>Jute fibres, India</v>
      </c>
      <c r="G40" s="118">
        <f t="shared" si="12"/>
        <v>0.67769793198200001</v>
      </c>
      <c r="H40" s="118">
        <f t="shared" si="13"/>
        <v>2.9752742909999997E-3</v>
      </c>
      <c r="I40" s="118">
        <f t="shared" si="14"/>
        <v>2.9048987299999999E-2</v>
      </c>
      <c r="J40" s="326">
        <f t="shared" si="15"/>
        <v>0.51736963039100003</v>
      </c>
      <c r="K40" s="118">
        <v>0.12830404000000001</v>
      </c>
      <c r="L40" s="118">
        <v>3.4461232999999998E-3</v>
      </c>
      <c r="M40" s="118">
        <v>2.5470979999999998E-3</v>
      </c>
      <c r="N40" s="118">
        <v>1.9215587999999999E-3</v>
      </c>
      <c r="O40" s="118">
        <v>4.0412975999999998E-4</v>
      </c>
      <c r="P40" s="330">
        <v>2.3397781E-5</v>
      </c>
      <c r="Q40" s="118">
        <v>6.2618795000000005E-4</v>
      </c>
      <c r="R40" s="118">
        <v>2.3055765999999998E-2</v>
      </c>
      <c r="S40" s="118">
        <v>1.461872E-4</v>
      </c>
      <c r="T40" s="118">
        <v>1.423761E-2</v>
      </c>
      <c r="U40" s="118">
        <v>5.7097227E-4</v>
      </c>
      <c r="V40" s="330">
        <v>5.0560921000000003E-5</v>
      </c>
      <c r="W40" s="118">
        <v>0.50236429999999999</v>
      </c>
      <c r="X40" s="118">
        <v>0</v>
      </c>
      <c r="Y40" s="41"/>
      <c r="Z40" s="327">
        <f t="shared" si="16"/>
        <v>0.964692030075188</v>
      </c>
      <c r="AA40" s="41"/>
      <c r="AB40" s="111">
        <v>3.8461978000000001</v>
      </c>
      <c r="AC40" s="111">
        <v>3.7265823</v>
      </c>
      <c r="AD40" s="111">
        <v>7.7402745999999994E-2</v>
      </c>
      <c r="AE40" s="111">
        <v>0</v>
      </c>
      <c r="AF40" s="111">
        <v>5.2134794999999998E-3</v>
      </c>
      <c r="AG40" s="111">
        <v>2.0170695999999998E-2</v>
      </c>
      <c r="AH40" s="111">
        <v>1.6828640999999998E-2</v>
      </c>
      <c r="AI40" s="41"/>
      <c r="AJ40" s="114">
        <v>2.1845445000000002E-2</v>
      </c>
      <c r="AK40" s="114">
        <v>1.9625054999999999E-2</v>
      </c>
      <c r="AL40" s="114">
        <v>2.010894E-3</v>
      </c>
      <c r="AM40" s="114">
        <v>2.0949637E-4</v>
      </c>
      <c r="AN40" s="113">
        <f t="shared" si="17"/>
        <v>1.1765621015391002E-6</v>
      </c>
      <c r="AO40" s="112">
        <f t="shared" si="18"/>
        <v>7.4367381107270005E-9</v>
      </c>
      <c r="AP40" s="112">
        <f t="shared" si="19"/>
        <v>2.934122854E-2</v>
      </c>
      <c r="AQ40" s="328">
        <v>1.0491644000000001E-6</v>
      </c>
      <c r="AR40" s="328">
        <v>3.1622243E-9</v>
      </c>
      <c r="AS40" s="328">
        <v>8.6298719000000006E-14</v>
      </c>
      <c r="AT40" s="328">
        <v>2.7393935999999999E-11</v>
      </c>
      <c r="AU40" s="328">
        <v>1.1251531000000001E-12</v>
      </c>
      <c r="AV40" s="328">
        <v>2.8572775000000001E-10</v>
      </c>
      <c r="AW40" s="328">
        <v>8.8906625000000006E-8</v>
      </c>
      <c r="AX40" s="328">
        <v>4.1208118999999999E-11</v>
      </c>
      <c r="AY40" s="328">
        <v>1.0030293E-10</v>
      </c>
      <c r="AZ40" s="328">
        <v>9.2739707E-14</v>
      </c>
      <c r="BA40" s="328">
        <v>2.7896135000000001E-15</v>
      </c>
      <c r="BB40" s="328">
        <v>4.1040252999999998E-13</v>
      </c>
      <c r="BC40" s="328">
        <v>7.0849925000000003E-15</v>
      </c>
      <c r="BD40" s="328">
        <v>1.3567665E-14</v>
      </c>
      <c r="BE40" s="328">
        <v>2.0748559999999999E-10</v>
      </c>
      <c r="BF40" s="328">
        <v>3.2072361000000002E-9</v>
      </c>
      <c r="BG40" s="328">
        <v>8.3569062000000003E-11</v>
      </c>
      <c r="BH40" s="329">
        <v>5.9994354000000004E-4</v>
      </c>
      <c r="BI40" s="329">
        <v>2.8741284999999998E-2</v>
      </c>
      <c r="BJ40" s="328">
        <v>3.4762107999999999E-8</v>
      </c>
      <c r="BK40" s="328">
        <v>4.0475851000000002E-9</v>
      </c>
      <c r="BL40" s="328">
        <v>1.2357164999999999E-12</v>
      </c>
      <c r="BM40" s="41"/>
      <c r="BN40" s="111">
        <v>1.8961453E-4</v>
      </c>
      <c r="BO40" s="122">
        <v>7.8786977999999997E-7</v>
      </c>
      <c r="BP40" s="122">
        <v>2.6898172999999999E-5</v>
      </c>
      <c r="BQ40" s="122">
        <v>2.7007264999999998E-6</v>
      </c>
      <c r="BR40" s="122">
        <v>8.2800691000000003E-7</v>
      </c>
      <c r="BS40" s="122">
        <v>1.8943845E-7</v>
      </c>
      <c r="BT40" s="122">
        <v>1.6917131999999999E-9</v>
      </c>
      <c r="BU40" s="122">
        <v>3.0079633000000002E-7</v>
      </c>
      <c r="BV40" s="122">
        <v>3.1398175000000001E-8</v>
      </c>
      <c r="BW40" s="122">
        <v>4.1435221000000002E-7</v>
      </c>
      <c r="BX40" s="122">
        <v>8.3828973E-9</v>
      </c>
      <c r="BY40" s="122">
        <v>5.4522388000000001E-8</v>
      </c>
      <c r="BZ40" s="122">
        <v>3.2860106E-10</v>
      </c>
      <c r="CA40" s="122">
        <v>7.5982256000000001E-7</v>
      </c>
      <c r="CB40" s="122">
        <v>4.5102032000000002E-6</v>
      </c>
      <c r="CC40" s="122">
        <v>6.7597235999999997E-7</v>
      </c>
      <c r="CD40" s="111">
        <v>1.5145284E-4</v>
      </c>
      <c r="CE40" s="154"/>
      <c r="CF40" s="173"/>
      <c r="CG40" s="42" t="s">
        <v>686</v>
      </c>
      <c r="CH40" s="42"/>
      <c r="CI40" s="234"/>
      <c r="CK40" s="50"/>
      <c r="CL40" s="325"/>
      <c r="CM40" s="325"/>
      <c r="CN40" s="41"/>
      <c r="CO40" s="41"/>
      <c r="CP40" s="41"/>
      <c r="CQ40" s="41"/>
      <c r="CR40" s="41"/>
      <c r="CS40" s="41"/>
      <c r="CT40" s="41"/>
      <c r="CU40" s="41"/>
      <c r="CV40" s="41"/>
      <c r="CW40" s="41"/>
    </row>
    <row r="41" spans="1:101" ht="14.5" customHeight="1">
      <c r="A41" s="41" t="s">
        <v>13095</v>
      </c>
      <c r="B41" s="119" t="s">
        <v>13082</v>
      </c>
      <c r="C41" s="120" t="str">
        <f t="shared" si="10"/>
        <v>A.010.08.112</v>
      </c>
      <c r="D41" s="135" t="s">
        <v>13080</v>
      </c>
      <c r="E41" s="119" t="s">
        <v>6570</v>
      </c>
      <c r="F41" s="118" t="str">
        <f t="shared" si="11"/>
        <v>Jute fibres, India, rainfed</v>
      </c>
      <c r="G41" s="118">
        <f t="shared" si="12"/>
        <v>0.24347768898200001</v>
      </c>
      <c r="H41" s="118">
        <f t="shared" si="13"/>
        <v>2.9752742909999997E-3</v>
      </c>
      <c r="I41" s="118">
        <f t="shared" si="14"/>
        <v>2.9048987299999999E-2</v>
      </c>
      <c r="J41" s="326">
        <f t="shared" si="15"/>
        <v>8.3149387390999988E-2</v>
      </c>
      <c r="K41" s="118">
        <v>0.12830404000000001</v>
      </c>
      <c r="L41" s="118">
        <v>3.4461232999999998E-3</v>
      </c>
      <c r="M41" s="118">
        <v>2.5470979999999998E-3</v>
      </c>
      <c r="N41" s="118">
        <v>1.9215587999999999E-3</v>
      </c>
      <c r="O41" s="118">
        <v>4.0412975999999998E-4</v>
      </c>
      <c r="P41" s="330">
        <v>2.3397781E-5</v>
      </c>
      <c r="Q41" s="118">
        <v>6.2618795000000005E-4</v>
      </c>
      <c r="R41" s="118">
        <v>2.3055765999999998E-2</v>
      </c>
      <c r="S41" s="118">
        <v>1.461872E-4</v>
      </c>
      <c r="T41" s="118">
        <v>1.423761E-2</v>
      </c>
      <c r="U41" s="118">
        <v>5.7097227E-4</v>
      </c>
      <c r="V41" s="330">
        <v>5.0560921000000003E-5</v>
      </c>
      <c r="W41" s="118">
        <v>6.8144056999999994E-2</v>
      </c>
      <c r="X41" s="118">
        <v>0</v>
      </c>
      <c r="Y41" s="41"/>
      <c r="Z41" s="327">
        <f t="shared" si="16"/>
        <v>0.964692030075188</v>
      </c>
      <c r="AA41" s="41"/>
      <c r="AB41" s="111">
        <v>3.8461978000000001</v>
      </c>
      <c r="AC41" s="111">
        <v>3.7265823</v>
      </c>
      <c r="AD41" s="111">
        <v>7.7402745999999994E-2</v>
      </c>
      <c r="AE41" s="111">
        <v>0</v>
      </c>
      <c r="AF41" s="111">
        <v>5.2134794999999998E-3</v>
      </c>
      <c r="AG41" s="111">
        <v>2.0170695999999998E-2</v>
      </c>
      <c r="AH41" s="111">
        <v>1.6828640999999998E-2</v>
      </c>
      <c r="AI41" s="41"/>
      <c r="AJ41" s="114">
        <v>2.0398777E-2</v>
      </c>
      <c r="AK41" s="114">
        <v>1.9124612999999999E-2</v>
      </c>
      <c r="AL41" s="114">
        <v>1.064667E-3</v>
      </c>
      <c r="AM41" s="114">
        <v>2.0949637E-4</v>
      </c>
      <c r="AN41" s="113">
        <f t="shared" si="17"/>
        <v>1.1465595972391001E-6</v>
      </c>
      <c r="AO41" s="112">
        <f t="shared" si="18"/>
        <v>3.9373779915270001E-9</v>
      </c>
      <c r="AP41" s="112">
        <f t="shared" si="19"/>
        <v>2.934122854E-2</v>
      </c>
      <c r="AQ41" s="328">
        <v>1.0491644000000001E-6</v>
      </c>
      <c r="AR41" s="328">
        <v>3.1622243E-9</v>
      </c>
      <c r="AS41" s="328">
        <v>8.6298719000000006E-14</v>
      </c>
      <c r="AT41" s="328">
        <v>2.7393935999999999E-11</v>
      </c>
      <c r="AU41" s="328">
        <v>1.1251531000000001E-12</v>
      </c>
      <c r="AV41" s="328">
        <v>2.8572775000000001E-10</v>
      </c>
      <c r="AW41" s="328">
        <v>8.8906625000000006E-8</v>
      </c>
      <c r="AX41" s="328">
        <v>4.1208118999999999E-11</v>
      </c>
      <c r="AY41" s="328">
        <v>1.0030293E-10</v>
      </c>
      <c r="AZ41" s="328">
        <v>9.2739707E-14</v>
      </c>
      <c r="BA41" s="328">
        <v>2.7896135000000001E-15</v>
      </c>
      <c r="BB41" s="328">
        <v>4.1040252999999998E-13</v>
      </c>
      <c r="BC41" s="328">
        <v>7.0849925000000003E-15</v>
      </c>
      <c r="BD41" s="328">
        <v>1.3567665E-14</v>
      </c>
      <c r="BE41" s="328">
        <v>2.0748559999999999E-10</v>
      </c>
      <c r="BF41" s="328">
        <v>3.2072361000000002E-9</v>
      </c>
      <c r="BG41" s="328">
        <v>8.3569062000000003E-11</v>
      </c>
      <c r="BH41" s="329">
        <v>5.9994354000000004E-4</v>
      </c>
      <c r="BI41" s="329">
        <v>2.8741284999999998E-2</v>
      </c>
      <c r="BJ41" s="328">
        <v>4.7596037000000003E-9</v>
      </c>
      <c r="BK41" s="328">
        <v>5.4929307E-10</v>
      </c>
      <c r="BL41" s="328">
        <v>1.6762729999999999E-13</v>
      </c>
      <c r="BM41" s="41"/>
      <c r="BN41" s="122">
        <v>5.8711444999999998E-5</v>
      </c>
      <c r="BO41" s="122">
        <v>7.8786977999999997E-7</v>
      </c>
      <c r="BP41" s="122">
        <v>2.6898172999999999E-5</v>
      </c>
      <c r="BQ41" s="122">
        <v>2.7007264999999998E-6</v>
      </c>
      <c r="BR41" s="122">
        <v>8.2800691000000003E-7</v>
      </c>
      <c r="BS41" s="122">
        <v>1.8943845E-7</v>
      </c>
      <c r="BT41" s="122">
        <v>1.6917131999999999E-9</v>
      </c>
      <c r="BU41" s="122">
        <v>3.0079633000000002E-7</v>
      </c>
      <c r="BV41" s="122">
        <v>3.1398175000000001E-8</v>
      </c>
      <c r="BW41" s="122">
        <v>4.1435221000000002E-7</v>
      </c>
      <c r="BX41" s="122">
        <v>8.3828973E-9</v>
      </c>
      <c r="BY41" s="122">
        <v>5.4522388000000001E-8</v>
      </c>
      <c r="BZ41" s="122">
        <v>3.2860106E-10</v>
      </c>
      <c r="CA41" s="122">
        <v>7.5982256000000001E-7</v>
      </c>
      <c r="CB41" s="122">
        <v>4.5102032000000002E-6</v>
      </c>
      <c r="CC41" s="122">
        <v>6.7597235999999997E-7</v>
      </c>
      <c r="CD41" s="122">
        <v>2.0549761000000001E-5</v>
      </c>
      <c r="CE41" s="154"/>
      <c r="CF41" s="173"/>
      <c r="CG41" s="42" t="s">
        <v>686</v>
      </c>
      <c r="CH41" s="42"/>
      <c r="CI41" s="42"/>
      <c r="CK41" s="50"/>
      <c r="CL41" s="325"/>
      <c r="CM41" s="325"/>
      <c r="CN41" s="41"/>
      <c r="CO41" s="41"/>
      <c r="CP41" s="41"/>
      <c r="CQ41" s="41"/>
      <c r="CR41" s="41"/>
      <c r="CS41" s="41"/>
      <c r="CT41" s="41"/>
      <c r="CU41" s="41"/>
      <c r="CV41" s="41"/>
      <c r="CW41" s="41"/>
    </row>
    <row r="42" spans="1:101" ht="14.5" customHeight="1">
      <c r="A42" s="41" t="s">
        <v>13092</v>
      </c>
      <c r="B42" s="119" t="s">
        <v>13082</v>
      </c>
      <c r="C42" s="120" t="str">
        <f t="shared" si="10"/>
        <v>A.010.08.113</v>
      </c>
      <c r="D42" s="135" t="s">
        <v>13080</v>
      </c>
      <c r="E42" s="119" t="s">
        <v>6570</v>
      </c>
      <c r="F42" s="118" t="str">
        <f t="shared" si="11"/>
        <v>Kenaf fibres, Italy</v>
      </c>
      <c r="G42" s="118">
        <f t="shared" si="12"/>
        <v>0.28076089019099998</v>
      </c>
      <c r="H42" s="118">
        <f t="shared" si="13"/>
        <v>2.6114144770000005E-3</v>
      </c>
      <c r="I42" s="118">
        <f t="shared" si="14"/>
        <v>6.6045877100000001E-3</v>
      </c>
      <c r="J42" s="326">
        <f t="shared" si="15"/>
        <v>0.22731615900399998</v>
      </c>
      <c r="K42" s="118">
        <v>4.4228729000000001E-2</v>
      </c>
      <c r="L42" s="118">
        <v>3.8641811E-3</v>
      </c>
      <c r="M42" s="118">
        <v>2.4410362999999998E-3</v>
      </c>
      <c r="N42" s="118">
        <v>1.8999487000000001E-3</v>
      </c>
      <c r="O42" s="118">
        <v>4.1597796E-4</v>
      </c>
      <c r="P42" s="330">
        <v>2.0826246999999999E-5</v>
      </c>
      <c r="Q42" s="118">
        <v>2.7466156999999999E-4</v>
      </c>
      <c r="R42" s="118">
        <v>2.9937030999999998E-4</v>
      </c>
      <c r="S42" s="118">
        <v>1.6942216E-4</v>
      </c>
      <c r="T42" s="118">
        <v>8.7295198000000001E-3</v>
      </c>
      <c r="U42" s="118">
        <v>3.0288384E-3</v>
      </c>
      <c r="V42" s="330">
        <v>3.5218644000000002E-5</v>
      </c>
      <c r="W42" s="118">
        <v>0.21535315999999999</v>
      </c>
      <c r="X42" s="118">
        <v>0</v>
      </c>
      <c r="Y42" s="41"/>
      <c r="Z42" s="327">
        <f t="shared" si="16"/>
        <v>0.33254683458646617</v>
      </c>
      <c r="AA42" s="41"/>
      <c r="AB42" s="111">
        <v>5.0458466</v>
      </c>
      <c r="AC42" s="111">
        <v>4.3629255000000002</v>
      </c>
      <c r="AD42" s="111">
        <v>0.41058478999999998</v>
      </c>
      <c r="AE42" s="111">
        <v>0</v>
      </c>
      <c r="AF42" s="111">
        <v>3.3580727999999997E-2</v>
      </c>
      <c r="AG42" s="111">
        <v>0.14627671</v>
      </c>
      <c r="AH42" s="111">
        <v>9.2478898000000004E-2</v>
      </c>
      <c r="AI42" s="41"/>
      <c r="AJ42" s="114">
        <v>1.9828139000000002E-2</v>
      </c>
      <c r="AK42" s="114">
        <v>1.9048776E-2</v>
      </c>
      <c r="AL42" s="114">
        <v>5.7151841000000001E-4</v>
      </c>
      <c r="AM42" s="114">
        <v>2.0784537E-4</v>
      </c>
      <c r="AN42" s="113">
        <f t="shared" si="17"/>
        <v>1.1420129265761001E-6</v>
      </c>
      <c r="AO42" s="112">
        <f t="shared" si="18"/>
        <v>2.1136035820043997E-9</v>
      </c>
      <c r="AP42" s="112">
        <f t="shared" si="19"/>
        <v>2.9109995659999999E-2</v>
      </c>
      <c r="AQ42" s="328">
        <v>3.1088260999999998E-7</v>
      </c>
      <c r="AR42" s="328">
        <v>9.3808565999999991E-10</v>
      </c>
      <c r="AS42" s="328">
        <v>2.5626297000000001E-14</v>
      </c>
      <c r="AT42" s="328">
        <v>2.4855503000000001E-11</v>
      </c>
      <c r="AU42" s="328">
        <v>1.0943331E-12</v>
      </c>
      <c r="AV42" s="328">
        <v>2.8251286000000001E-10</v>
      </c>
      <c r="AW42" s="328">
        <v>9.6866018000000001E-8</v>
      </c>
      <c r="AX42" s="328">
        <v>4.0590813999999997E-11</v>
      </c>
      <c r="AY42" s="328">
        <v>1.0783407E-10</v>
      </c>
      <c r="AZ42" s="328">
        <v>6.6705199E-14</v>
      </c>
      <c r="BA42" s="328">
        <v>1.9723019000000002E-15</v>
      </c>
      <c r="BB42" s="328">
        <v>3.7379361000000001E-13</v>
      </c>
      <c r="BC42" s="328">
        <v>5.6880535E-15</v>
      </c>
      <c r="BD42" s="328">
        <v>1.0854237E-14</v>
      </c>
      <c r="BE42" s="328">
        <v>1.9973978E-10</v>
      </c>
      <c r="BF42" s="328">
        <v>2.3127760999999999E-9</v>
      </c>
      <c r="BG42" s="328">
        <v>5.8149276000000003E-11</v>
      </c>
      <c r="BH42" s="329">
        <v>8.6212766000000004E-4</v>
      </c>
      <c r="BI42" s="329">
        <v>2.8247867999999999E-2</v>
      </c>
      <c r="BJ42" s="328">
        <v>7.3144332000000002E-7</v>
      </c>
      <c r="BK42" s="328">
        <v>9.6838283999999995E-10</v>
      </c>
      <c r="BL42" s="328">
        <v>7.6282306000000005E-14</v>
      </c>
      <c r="BM42" s="41"/>
      <c r="BN42" s="111">
        <v>1.3506457999999999E-4</v>
      </c>
      <c r="BO42" s="122">
        <v>8.3791310999999997E-7</v>
      </c>
      <c r="BP42" s="122">
        <v>9.2722880999999998E-6</v>
      </c>
      <c r="BQ42" s="122">
        <v>3.5112510999999998E-8</v>
      </c>
      <c r="BR42" s="122">
        <v>9.1231377000000001E-7</v>
      </c>
      <c r="BS42" s="122">
        <v>1.8571973E-7</v>
      </c>
      <c r="BT42" s="122">
        <v>1.1883451E-9</v>
      </c>
      <c r="BU42" s="122">
        <v>2.9132837000000002E-7</v>
      </c>
      <c r="BV42" s="122">
        <v>2.7947358E-8</v>
      </c>
      <c r="BW42" s="122">
        <v>1.8174515999999999E-7</v>
      </c>
      <c r="BX42" s="122">
        <v>8.1695727999999992E-9</v>
      </c>
      <c r="BY42" s="122">
        <v>3.7952757999999998E-8</v>
      </c>
      <c r="BZ42" s="122">
        <v>3.4842531E-10</v>
      </c>
      <c r="CA42" s="122">
        <v>4.4215951999999999E-7</v>
      </c>
      <c r="CB42" s="122">
        <v>5.6926252000000003E-6</v>
      </c>
      <c r="CC42" s="122">
        <v>1.0940342E-6</v>
      </c>
      <c r="CD42" s="111">
        <v>1.1604373E-4</v>
      </c>
      <c r="CE42" s="154"/>
      <c r="CF42" s="173"/>
      <c r="CG42" s="76" t="s">
        <v>687</v>
      </c>
      <c r="CH42" s="169"/>
      <c r="CJ42" s="169"/>
      <c r="CK42" s="50"/>
      <c r="CL42" s="325"/>
      <c r="CM42" s="325"/>
      <c r="CN42" s="41"/>
      <c r="CO42" s="41"/>
      <c r="CP42" s="41"/>
      <c r="CQ42" s="41"/>
      <c r="CR42" s="41"/>
      <c r="CS42" s="41"/>
      <c r="CT42" s="41"/>
      <c r="CU42" s="41"/>
      <c r="CV42" s="41"/>
      <c r="CW42" s="41"/>
    </row>
    <row r="43" spans="1:101" ht="14.5" customHeight="1">
      <c r="A43" s="41" t="s">
        <v>13089</v>
      </c>
      <c r="B43" s="119" t="s">
        <v>13082</v>
      </c>
      <c r="C43" s="120" t="str">
        <f t="shared" si="10"/>
        <v>A.010.08.114</v>
      </c>
      <c r="D43" s="135" t="s">
        <v>13080</v>
      </c>
      <c r="E43" s="119" t="s">
        <v>6570</v>
      </c>
      <c r="F43" s="118" t="str">
        <f t="shared" si="11"/>
        <v>Kenaf fibres, India</v>
      </c>
      <c r="G43" s="118">
        <f t="shared" si="12"/>
        <v>0.31745051019100007</v>
      </c>
      <c r="H43" s="118">
        <f t="shared" si="13"/>
        <v>2.6114144770000005E-3</v>
      </c>
      <c r="I43" s="118">
        <f t="shared" si="14"/>
        <v>6.6045877100000001E-3</v>
      </c>
      <c r="J43" s="326">
        <f t="shared" si="15"/>
        <v>0.26400577900400002</v>
      </c>
      <c r="K43" s="118">
        <v>4.4228729000000001E-2</v>
      </c>
      <c r="L43" s="118">
        <v>3.8641811E-3</v>
      </c>
      <c r="M43" s="118">
        <v>2.4410362999999998E-3</v>
      </c>
      <c r="N43" s="118">
        <v>1.8999487000000001E-3</v>
      </c>
      <c r="O43" s="118">
        <v>4.1597796E-4</v>
      </c>
      <c r="P43" s="330">
        <v>2.0826246999999999E-5</v>
      </c>
      <c r="Q43" s="118">
        <v>2.7466156999999999E-4</v>
      </c>
      <c r="R43" s="118">
        <v>2.9937030999999998E-4</v>
      </c>
      <c r="S43" s="118">
        <v>1.6942216E-4</v>
      </c>
      <c r="T43" s="118">
        <v>8.7295198000000001E-3</v>
      </c>
      <c r="U43" s="118">
        <v>3.0288384E-3</v>
      </c>
      <c r="V43" s="330">
        <v>3.5218644000000002E-5</v>
      </c>
      <c r="W43" s="118">
        <v>0.25204278000000002</v>
      </c>
      <c r="X43" s="118">
        <v>0</v>
      </c>
      <c r="Y43" s="41"/>
      <c r="Z43" s="327">
        <f t="shared" si="16"/>
        <v>0.33254683458646617</v>
      </c>
      <c r="AA43" s="41"/>
      <c r="AB43" s="111">
        <v>5.0458466</v>
      </c>
      <c r="AC43" s="111">
        <v>4.3629255000000002</v>
      </c>
      <c r="AD43" s="111">
        <v>0.41058478999999998</v>
      </c>
      <c r="AE43" s="111">
        <v>0</v>
      </c>
      <c r="AF43" s="111">
        <v>3.3580727999999997E-2</v>
      </c>
      <c r="AG43" s="111">
        <v>0.14627671</v>
      </c>
      <c r="AH43" s="111">
        <v>9.2478898000000004E-2</v>
      </c>
      <c r="AI43" s="41"/>
      <c r="AJ43" s="114">
        <v>8.2058591000000007E-3</v>
      </c>
      <c r="AK43" s="114">
        <v>7.1391006E-3</v>
      </c>
      <c r="AL43" s="114">
        <v>8.5891310000000003E-4</v>
      </c>
      <c r="AM43" s="114">
        <v>2.0784537E-4</v>
      </c>
      <c r="AN43" s="113">
        <f t="shared" si="17"/>
        <v>4.2800363857609997E-7</v>
      </c>
      <c r="AO43" s="112">
        <f t="shared" si="18"/>
        <v>3.1764537339584E-9</v>
      </c>
      <c r="AP43" s="112">
        <f t="shared" si="19"/>
        <v>2.9109995659999999E-2</v>
      </c>
      <c r="AQ43" s="328">
        <v>3.1088260999999998E-7</v>
      </c>
      <c r="AR43" s="328">
        <v>9.3808565999999991E-10</v>
      </c>
      <c r="AS43" s="328">
        <v>2.5626297000000001E-14</v>
      </c>
      <c r="AT43" s="328">
        <v>2.4855503000000001E-11</v>
      </c>
      <c r="AU43" s="328">
        <v>1.0943331E-12</v>
      </c>
      <c r="AV43" s="328">
        <v>2.8251286000000001E-10</v>
      </c>
      <c r="AW43" s="328">
        <v>9.6866018000000001E-8</v>
      </c>
      <c r="AX43" s="328">
        <v>4.0590813999999997E-11</v>
      </c>
      <c r="AY43" s="328">
        <v>1.0783407E-10</v>
      </c>
      <c r="AZ43" s="328">
        <v>6.6705199E-14</v>
      </c>
      <c r="BA43" s="328">
        <v>1.9723019000000002E-15</v>
      </c>
      <c r="BB43" s="328">
        <v>3.7379361000000001E-13</v>
      </c>
      <c r="BC43" s="328">
        <v>5.6880535E-15</v>
      </c>
      <c r="BD43" s="328">
        <v>1.0854237E-14</v>
      </c>
      <c r="BE43" s="328">
        <v>1.9973978E-10</v>
      </c>
      <c r="BF43" s="328">
        <v>2.3127760999999999E-9</v>
      </c>
      <c r="BG43" s="328">
        <v>5.8149276000000003E-11</v>
      </c>
      <c r="BH43" s="329">
        <v>8.6212766000000004E-4</v>
      </c>
      <c r="BI43" s="329">
        <v>2.8247867999999999E-2</v>
      </c>
      <c r="BJ43" s="328">
        <v>1.7434031999999999E-8</v>
      </c>
      <c r="BK43" s="328">
        <v>2.0306892999999999E-9</v>
      </c>
      <c r="BL43" s="328">
        <v>6.1997426000000005E-13</v>
      </c>
      <c r="BM43" s="41"/>
      <c r="BN43" s="122">
        <v>9.5005886999999996E-5</v>
      </c>
      <c r="BO43" s="122">
        <v>8.3791310999999997E-7</v>
      </c>
      <c r="BP43" s="122">
        <v>9.2722880999999998E-6</v>
      </c>
      <c r="BQ43" s="122">
        <v>3.5112510999999998E-8</v>
      </c>
      <c r="BR43" s="122">
        <v>9.1231377000000001E-7</v>
      </c>
      <c r="BS43" s="122">
        <v>1.8571973E-7</v>
      </c>
      <c r="BT43" s="122">
        <v>1.1883451E-9</v>
      </c>
      <c r="BU43" s="122">
        <v>2.9132837000000002E-7</v>
      </c>
      <c r="BV43" s="122">
        <v>2.7947358E-8</v>
      </c>
      <c r="BW43" s="122">
        <v>1.8174515999999999E-7</v>
      </c>
      <c r="BX43" s="122">
        <v>8.1695727999999992E-9</v>
      </c>
      <c r="BY43" s="122">
        <v>3.7952757999999998E-8</v>
      </c>
      <c r="BZ43" s="122">
        <v>3.4842531E-10</v>
      </c>
      <c r="CA43" s="122">
        <v>4.4215951999999999E-7</v>
      </c>
      <c r="CB43" s="122">
        <v>5.6926252000000003E-6</v>
      </c>
      <c r="CC43" s="122">
        <v>1.0940342E-6</v>
      </c>
      <c r="CD43" s="122">
        <v>7.5985040999999997E-5</v>
      </c>
      <c r="CE43" s="154"/>
      <c r="CF43" s="173"/>
      <c r="CG43" s="42" t="s">
        <v>687</v>
      </c>
      <c r="CH43" s="169"/>
      <c r="CI43" s="41"/>
      <c r="CJ43" s="169"/>
      <c r="CK43" s="41"/>
      <c r="CL43" s="325"/>
      <c r="CM43" s="325"/>
      <c r="CN43" s="41"/>
      <c r="CO43" s="41"/>
      <c r="CP43" s="41"/>
      <c r="CQ43" s="41"/>
      <c r="CR43" s="41"/>
      <c r="CS43" s="41"/>
      <c r="CT43" s="41"/>
      <c r="CU43" s="41"/>
      <c r="CV43" s="41"/>
      <c r="CW43" s="41"/>
    </row>
    <row r="44" spans="1:101" ht="14.5" customHeight="1">
      <c r="A44" s="41" t="s">
        <v>13086</v>
      </c>
      <c r="B44" s="119" t="s">
        <v>13082</v>
      </c>
      <c r="C44" s="120" t="str">
        <f t="shared" si="10"/>
        <v>A.010.08.115</v>
      </c>
      <c r="D44" s="135" t="s">
        <v>13080</v>
      </c>
      <c r="E44" s="119" t="s">
        <v>6570</v>
      </c>
      <c r="F44" s="118" t="str">
        <f t="shared" si="11"/>
        <v>Linseed produced in region</v>
      </c>
      <c r="G44" s="118">
        <f t="shared" si="12"/>
        <v>0.15888173172780001</v>
      </c>
      <c r="H44" s="118">
        <f t="shared" si="13"/>
        <v>6.0198628140000002E-3</v>
      </c>
      <c r="I44" s="118">
        <f t="shared" si="14"/>
        <v>1.3865571200000001E-2</v>
      </c>
      <c r="J44" s="326">
        <f t="shared" si="15"/>
        <v>0.1010114457138</v>
      </c>
      <c r="K44" s="118">
        <v>3.7984852E-2</v>
      </c>
      <c r="L44" s="118">
        <v>5.9472005999999999E-3</v>
      </c>
      <c r="M44" s="118">
        <v>5.9517926999999998E-3</v>
      </c>
      <c r="N44" s="118">
        <v>3.0445601E-3</v>
      </c>
      <c r="O44" s="118">
        <v>5.4758442999999996E-4</v>
      </c>
      <c r="P44" s="330">
        <v>8.0347483999999999E-5</v>
      </c>
      <c r="Q44" s="118">
        <v>2.3473707999999999E-3</v>
      </c>
      <c r="R44" s="118">
        <v>1.9665779E-3</v>
      </c>
      <c r="S44" s="118">
        <v>1.8938361999999999E-4</v>
      </c>
      <c r="T44" s="118">
        <v>9.9738417999999995E-2</v>
      </c>
      <c r="U44" s="118">
        <v>6.6839264000000001E-4</v>
      </c>
      <c r="V44" s="118">
        <v>4.1260403E-4</v>
      </c>
      <c r="W44" s="330">
        <v>2.6474238000000002E-6</v>
      </c>
      <c r="X44" s="118">
        <v>0</v>
      </c>
      <c r="Y44" s="41"/>
      <c r="Z44" s="327">
        <f t="shared" si="16"/>
        <v>0.28560039097744361</v>
      </c>
      <c r="AA44" s="41"/>
      <c r="AB44" s="111">
        <v>13.74611</v>
      </c>
      <c r="AC44" s="111">
        <v>13.615754000000001</v>
      </c>
      <c r="AD44" s="111">
        <v>9.0612490000000004E-2</v>
      </c>
      <c r="AE44" s="111">
        <v>0</v>
      </c>
      <c r="AF44" s="111">
        <v>3.8706226E-3</v>
      </c>
      <c r="AG44" s="111">
        <v>1.4624346E-2</v>
      </c>
      <c r="AH44" s="111">
        <v>2.1248502999999998E-2</v>
      </c>
      <c r="AI44" s="41"/>
      <c r="AJ44" s="114">
        <v>8.8829974999999999E-3</v>
      </c>
      <c r="AK44" s="114">
        <v>7.5475424999999997E-3</v>
      </c>
      <c r="AL44" s="114">
        <v>4.7726058999999999E-4</v>
      </c>
      <c r="AM44" s="114">
        <v>8.5819436000000003E-4</v>
      </c>
      <c r="AN44" s="113">
        <f t="shared" si="17"/>
        <v>4.5249056241060004E-7</v>
      </c>
      <c r="AO44" s="112">
        <f t="shared" si="18"/>
        <v>1.765016995596137E-9</v>
      </c>
      <c r="AP44" s="112">
        <f t="shared" si="19"/>
        <v>0.120195287525</v>
      </c>
      <c r="AQ44" s="328">
        <v>2.7159841000000003E-7</v>
      </c>
      <c r="AR44" s="328">
        <v>8.1968650000000001E-10</v>
      </c>
      <c r="AS44" s="328">
        <v>2.2385108E-14</v>
      </c>
      <c r="AT44" s="328">
        <v>1.0471325E-10</v>
      </c>
      <c r="AU44" s="328">
        <v>2.6118556E-12</v>
      </c>
      <c r="AV44" s="328">
        <v>4.5271758999999998E-10</v>
      </c>
      <c r="AW44" s="328">
        <v>1.5624689999999999E-7</v>
      </c>
      <c r="AX44" s="328">
        <v>6.6520826999999999E-11</v>
      </c>
      <c r="AY44" s="328">
        <v>1.9387628E-10</v>
      </c>
      <c r="AZ44" s="328">
        <v>5.6922537E-13</v>
      </c>
      <c r="BA44" s="328">
        <v>2.1566786000000001E-14</v>
      </c>
      <c r="BB44" s="328">
        <v>6.3897877000000003E-13</v>
      </c>
      <c r="BC44" s="328">
        <v>3.4661645000000001E-14</v>
      </c>
      <c r="BD44" s="328">
        <v>6.7422262000000001E-14</v>
      </c>
      <c r="BE44" s="328">
        <v>3.3459890000000002E-10</v>
      </c>
      <c r="BF44" s="328">
        <v>2.3699282E-8</v>
      </c>
      <c r="BG44" s="328">
        <v>6.8326700000000004E-10</v>
      </c>
      <c r="BH44" s="328">
        <v>2.6747524999999999E-5</v>
      </c>
      <c r="BI44" s="329">
        <v>0.12016854</v>
      </c>
      <c r="BJ44" s="328">
        <v>5.1328815E-11</v>
      </c>
      <c r="BK44" s="328">
        <v>3.1213469000000001E-13</v>
      </c>
      <c r="BL44" s="328">
        <v>1.3965136999999999E-17</v>
      </c>
      <c r="BM44" s="41"/>
      <c r="BN44" s="122">
        <v>3.1685072000000003E-5</v>
      </c>
      <c r="BO44" s="122">
        <v>1.5157936E-6</v>
      </c>
      <c r="BP44" s="122">
        <v>7.9632968000000007E-6</v>
      </c>
      <c r="BQ44" s="122">
        <v>2.3049817000000001E-7</v>
      </c>
      <c r="BR44" s="122">
        <v>1.5112683E-6</v>
      </c>
      <c r="BS44" s="122">
        <v>3.5102863999999998E-7</v>
      </c>
      <c r="BT44" s="122">
        <v>1.2484118999999999E-8</v>
      </c>
      <c r="BU44" s="122">
        <v>6.3828110000000004E-7</v>
      </c>
      <c r="BV44" s="122">
        <v>1.0782067E-7</v>
      </c>
      <c r="BW44" s="122">
        <v>1.5532689000000001E-6</v>
      </c>
      <c r="BX44" s="122">
        <v>1.9168274000000001E-8</v>
      </c>
      <c r="BY44" s="122">
        <v>4.4545537999999999E-7</v>
      </c>
      <c r="BZ44" s="122">
        <v>5.1631150999999995E-10</v>
      </c>
      <c r="CA44" s="122">
        <v>8.1048305999999997E-7</v>
      </c>
      <c r="CB44" s="122">
        <v>1.6440132999999999E-5</v>
      </c>
      <c r="CC44" s="122">
        <v>7.8206756999999999E-8</v>
      </c>
      <c r="CD44" s="122">
        <v>7.3686253000000002E-9</v>
      </c>
      <c r="CE44" s="154"/>
      <c r="CF44" s="173"/>
      <c r="CG44" s="76" t="s">
        <v>1260</v>
      </c>
      <c r="CH44" s="169"/>
      <c r="CI44" s="42"/>
      <c r="CK44" s="41"/>
      <c r="CL44" s="325"/>
      <c r="CM44" s="325"/>
      <c r="CN44" s="41"/>
      <c r="CO44" s="41"/>
      <c r="CP44" s="41"/>
      <c r="CQ44" s="41"/>
      <c r="CR44" s="41"/>
      <c r="CS44" s="41"/>
      <c r="CT44" s="41"/>
      <c r="CU44" s="41"/>
      <c r="CV44" s="41"/>
      <c r="CW44" s="41"/>
    </row>
    <row r="45" spans="1:101" ht="14.5" customHeight="1">
      <c r="A45" s="41" t="s">
        <v>13083</v>
      </c>
      <c r="B45" s="119" t="s">
        <v>13082</v>
      </c>
      <c r="C45" s="120" t="str">
        <f t="shared" si="10"/>
        <v>A.010.08.116</v>
      </c>
      <c r="D45" s="135" t="s">
        <v>13080</v>
      </c>
      <c r="E45" s="119" t="s">
        <v>6570</v>
      </c>
      <c r="F45" s="118" t="str">
        <f t="shared" si="11"/>
        <v>European Flax, scutched, long fibres (12% moisture content)</v>
      </c>
      <c r="G45" s="118">
        <f t="shared" si="12"/>
        <v>0.32969102607049994</v>
      </c>
      <c r="H45" s="118">
        <f t="shared" si="13"/>
        <v>4.8497324410000001E-2</v>
      </c>
      <c r="I45" s="118">
        <f t="shared" si="14"/>
        <v>9.6942845E-2</v>
      </c>
      <c r="J45" s="326">
        <f t="shared" si="15"/>
        <v>1.0015266605000002E-3</v>
      </c>
      <c r="K45" s="118">
        <v>0.18324932999999999</v>
      </c>
      <c r="L45" s="118">
        <v>6.5195032E-2</v>
      </c>
      <c r="M45" s="118">
        <v>1.8268214000000001E-2</v>
      </c>
      <c r="N45" s="118">
        <v>9.0315918000000005E-3</v>
      </c>
      <c r="O45" s="118">
        <v>5.5064310999999996E-4</v>
      </c>
      <c r="P45" s="118">
        <v>9.6822035000000001E-3</v>
      </c>
      <c r="Q45" s="118">
        <v>2.9232886E-2</v>
      </c>
      <c r="R45" s="118">
        <v>1.3479599E-2</v>
      </c>
      <c r="S45" s="118">
        <v>1.3495196E-4</v>
      </c>
      <c r="T45" s="118">
        <v>0</v>
      </c>
      <c r="U45" s="118">
        <v>8.6372038E-4</v>
      </c>
      <c r="V45" s="330">
        <v>2.8543205000000002E-6</v>
      </c>
      <c r="W45" s="118">
        <v>0</v>
      </c>
      <c r="X45" s="118">
        <v>0</v>
      </c>
      <c r="Y45" s="41"/>
      <c r="Z45" s="327">
        <f t="shared" si="16"/>
        <v>1.3778145112781954</v>
      </c>
      <c r="AA45" s="41"/>
      <c r="AB45" s="111">
        <v>10.294644999999999</v>
      </c>
      <c r="AC45" s="111">
        <v>10.153741</v>
      </c>
      <c r="AD45" s="111">
        <v>0.11709875</v>
      </c>
      <c r="AE45" s="111">
        <v>0</v>
      </c>
      <c r="AF45" s="111">
        <v>0</v>
      </c>
      <c r="AG45" s="111">
        <v>1.1723787E-3</v>
      </c>
      <c r="AH45" s="111">
        <v>2.2633092E-2</v>
      </c>
      <c r="AI45" s="41"/>
      <c r="AJ45" s="114">
        <v>2.9199412000000001E-2</v>
      </c>
      <c r="AK45" s="114">
        <v>2.7458505000000001E-2</v>
      </c>
      <c r="AL45" s="114">
        <v>1.2315989000000001E-3</v>
      </c>
      <c r="AM45" s="114">
        <v>5.0930772999999998E-4</v>
      </c>
      <c r="AN45" s="113">
        <f t="shared" si="17"/>
        <v>1.6461933099466999E-6</v>
      </c>
      <c r="AO45" s="112">
        <f t="shared" si="18"/>
        <v>4.5547296825751608E-9</v>
      </c>
      <c r="AP45" s="112">
        <f t="shared" si="19"/>
        <v>7.1331615539100002E-2</v>
      </c>
      <c r="AQ45" s="328">
        <v>1.2890681E-6</v>
      </c>
      <c r="AR45" s="328">
        <v>3.8898179000000003E-9</v>
      </c>
      <c r="AS45" s="328">
        <v>1.0625851E-13</v>
      </c>
      <c r="AT45" s="328">
        <v>4.6016748000000003E-11</v>
      </c>
      <c r="AU45" s="328">
        <v>5.9777986999999999E-12</v>
      </c>
      <c r="AV45" s="328">
        <v>1.3439344000000001E-9</v>
      </c>
      <c r="AW45" s="328">
        <v>1.8847354E-7</v>
      </c>
      <c r="AX45" s="328">
        <v>2.6217371000000002E-10</v>
      </c>
      <c r="AY45" s="328">
        <v>3.5820086000000002E-10</v>
      </c>
      <c r="AZ45" s="328">
        <v>6.7105207000000002E-14</v>
      </c>
      <c r="BA45" s="328">
        <v>3.4421716000000002E-16</v>
      </c>
      <c r="BB45" s="328">
        <v>4.0659327999999998E-11</v>
      </c>
      <c r="BC45" s="328">
        <v>2.3892871E-14</v>
      </c>
      <c r="BD45" s="328">
        <v>1.3645307E-13</v>
      </c>
      <c r="BE45" s="328">
        <v>1.6021820999999999E-8</v>
      </c>
      <c r="BF45" s="328">
        <v>1.5123391999999999E-7</v>
      </c>
      <c r="BG45" s="328">
        <v>3.5438306999999999E-12</v>
      </c>
      <c r="BH45" s="328">
        <v>6.3505391000000004E-6</v>
      </c>
      <c r="BI45" s="329">
        <v>7.1325264999999999E-2</v>
      </c>
      <c r="BJ45" s="329">
        <v>0</v>
      </c>
      <c r="BK45" s="329">
        <v>0</v>
      </c>
      <c r="BL45" s="329">
        <v>0</v>
      </c>
      <c r="BM45" s="41"/>
      <c r="BN45" s="122">
        <v>9.9484274000000001E-5</v>
      </c>
      <c r="BO45" s="122">
        <v>2.9536925000000001E-6</v>
      </c>
      <c r="BP45" s="122">
        <v>3.8417124999999997E-5</v>
      </c>
      <c r="BQ45" s="122">
        <v>1.5791833E-6</v>
      </c>
      <c r="BR45" s="122">
        <v>2.9188107000000002E-6</v>
      </c>
      <c r="BS45" s="122">
        <v>4.2100993999999998E-7</v>
      </c>
      <c r="BT45" s="122">
        <v>8.6085699000000002E-11</v>
      </c>
      <c r="BU45" s="122">
        <v>2.2810395999999999E-6</v>
      </c>
      <c r="BV45" s="122">
        <v>1.2992834999999999E-5</v>
      </c>
      <c r="BW45" s="122">
        <v>1.9343571E-5</v>
      </c>
      <c r="BX45" s="122">
        <v>4.4930666999999997E-8</v>
      </c>
      <c r="BY45" s="122">
        <v>2.5762798000000001E-9</v>
      </c>
      <c r="BZ45" s="122">
        <v>7.9311131999999995E-10</v>
      </c>
      <c r="CA45" s="122">
        <v>6.6315203000000003E-6</v>
      </c>
      <c r="CB45" s="122">
        <v>1.1865664E-5</v>
      </c>
      <c r="CC45" s="122">
        <v>3.1436315000000002E-8</v>
      </c>
      <c r="CD45" s="111">
        <v>0</v>
      </c>
      <c r="CE45" s="154"/>
      <c r="CF45" s="173"/>
      <c r="CG45" s="41" t="s">
        <v>10294</v>
      </c>
      <c r="CH45" s="42"/>
      <c r="CI45" s="42"/>
      <c r="CK45" s="41"/>
      <c r="CL45" s="325"/>
      <c r="CM45" s="325"/>
      <c r="CN45" s="41"/>
      <c r="CO45" s="41"/>
      <c r="CP45" s="41"/>
      <c r="CQ45" s="41"/>
      <c r="CR45" s="41"/>
      <c r="CS45" s="41"/>
      <c r="CT45" s="41"/>
      <c r="CU45" s="41"/>
      <c r="CV45" s="41"/>
      <c r="CW45" s="41"/>
    </row>
    <row r="46" spans="1:101" ht="14.5" customHeight="1">
      <c r="B46" s="119" t="s">
        <v>13044</v>
      </c>
      <c r="C46" s="133" t="s">
        <v>13078</v>
      </c>
      <c r="D46" s="135"/>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130"/>
      <c r="CF46" s="172"/>
      <c r="CK46" s="41"/>
      <c r="CL46" s="325"/>
      <c r="CM46" s="325"/>
      <c r="CN46" s="41"/>
      <c r="CO46" s="41"/>
      <c r="CP46" s="41"/>
      <c r="CQ46" s="41"/>
      <c r="CR46" s="41"/>
      <c r="CS46" s="41"/>
      <c r="CT46" s="41"/>
      <c r="CU46" s="41"/>
      <c r="CV46" s="41"/>
      <c r="CW46" s="41"/>
    </row>
    <row r="47" spans="1:101" ht="14.5" customHeight="1">
      <c r="B47" s="119" t="s">
        <v>13044</v>
      </c>
      <c r="C47" s="133" t="s">
        <v>41</v>
      </c>
      <c r="D47" s="133" t="s">
        <v>13043</v>
      </c>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130"/>
      <c r="CF47" s="105"/>
    </row>
    <row r="48" spans="1:101" ht="14.5" customHeight="1">
      <c r="A48" s="41" t="s">
        <v>13077</v>
      </c>
      <c r="B48" s="119" t="s">
        <v>13044</v>
      </c>
      <c r="C48" s="120" t="str">
        <f t="shared" ref="C48:C60" si="20">MID(A48,1,12)</f>
        <v>A.020.01.101</v>
      </c>
      <c r="D48" s="135" t="s">
        <v>13043</v>
      </c>
      <c r="E48" s="119" t="s">
        <v>6570</v>
      </c>
      <c r="F48" s="118" t="str">
        <f t="shared" ref="F48:F60" si="21">MID(A48, 21,85)</f>
        <v>Alumina</v>
      </c>
      <c r="G48" s="118">
        <f t="shared" ref="G48:G60" si="22">H48+I48+J48+K48</f>
        <v>1.1491488755744101</v>
      </c>
      <c r="H48" s="118">
        <f t="shared" ref="H48:H60" si="23">N48+O48+P48+Q48</f>
        <v>3.2883952100000002E-2</v>
      </c>
      <c r="I48" s="118">
        <f t="shared" ref="I48:I60" si="24">L48+M48+R48</f>
        <v>0.14199616410000002</v>
      </c>
      <c r="J48" s="326">
        <f t="shared" ref="J48:J60" si="25">S48+IF(T48="x",0,T48)+IF(U48="x",0,U48)+IF(V48="x",0,V48)+W48+X48</f>
        <v>0.49581503937441002</v>
      </c>
      <c r="K48" s="118">
        <v>0.47845372000000003</v>
      </c>
      <c r="L48" s="118">
        <v>0.11518269</v>
      </c>
      <c r="M48" s="118">
        <v>2.5593092000000001E-2</v>
      </c>
      <c r="N48" s="118">
        <v>2.1505547999999999E-2</v>
      </c>
      <c r="O48" s="118">
        <v>2.5677352999999999E-3</v>
      </c>
      <c r="P48" s="118">
        <v>4.1240212000000004E-3</v>
      </c>
      <c r="Q48" s="118">
        <v>4.6866475999999997E-3</v>
      </c>
      <c r="R48" s="118">
        <v>1.2203820999999999E-3</v>
      </c>
      <c r="S48" s="118">
        <v>0.41306670000000001</v>
      </c>
      <c r="T48" s="118">
        <v>2.4813557E-3</v>
      </c>
      <c r="U48" s="118">
        <v>8.0254972999999993E-2</v>
      </c>
      <c r="V48" s="330">
        <v>1.1842802999999999E-5</v>
      </c>
      <c r="W48" s="330">
        <v>1.6787141000000001E-7</v>
      </c>
      <c r="X48" s="118">
        <v>0</v>
      </c>
      <c r="Y48" s="41"/>
      <c r="Z48" s="327">
        <f t="shared" ref="Z48:Z60" si="26">K48/0.133</f>
        <v>3.5973963909774436</v>
      </c>
      <c r="AA48" s="41"/>
      <c r="AB48" s="111">
        <v>62.352238999999997</v>
      </c>
      <c r="AC48" s="111">
        <v>44.019492999999997</v>
      </c>
      <c r="AD48" s="111">
        <v>10.879178</v>
      </c>
      <c r="AE48" s="111">
        <v>0</v>
      </c>
      <c r="AF48" s="111">
        <v>0.92745761000000004</v>
      </c>
      <c r="AG48" s="111">
        <v>4.0643485000000004</v>
      </c>
      <c r="AH48" s="111">
        <v>2.4617621000000001</v>
      </c>
      <c r="AI48" s="41"/>
      <c r="AJ48" s="114">
        <v>0.10073616000000001</v>
      </c>
      <c r="AK48" s="114">
        <v>9.5772945999999998E-2</v>
      </c>
      <c r="AL48" s="114">
        <v>3.5909416E-3</v>
      </c>
      <c r="AM48" s="114">
        <v>1.3722741E-3</v>
      </c>
      <c r="AN48" s="113">
        <f t="shared" ref="AN48:AN60" si="27">AQ48+AT48+AU48+AV48+AW48+BE48+BF48+BJ48</f>
        <v>5.7417833344301002E-6</v>
      </c>
      <c r="AO48" s="112">
        <f t="shared" ref="AO48:AO60" si="28">AR48+AS48+AX48+AY48+AZ48+BA48+BB48+BC48+BD48+BG48+BK48+BL48</f>
        <v>1.328010891677612E-8</v>
      </c>
      <c r="AP48" s="112">
        <f t="shared" ref="AP48:AP60" si="29">BH48+BI48</f>
        <v>0.19219525400000001</v>
      </c>
      <c r="AQ48" s="328">
        <v>3.3468225000000002E-6</v>
      </c>
      <c r="AR48" s="328">
        <v>1.0098486E-8</v>
      </c>
      <c r="AS48" s="328">
        <v>2.7589143000000001E-13</v>
      </c>
      <c r="AT48" s="328">
        <v>3.2376203000000001E-11</v>
      </c>
      <c r="AU48" s="328">
        <v>3.8736004000000002E-12</v>
      </c>
      <c r="AV48" s="328">
        <v>3.1977284000000002E-9</v>
      </c>
      <c r="AW48" s="328">
        <v>2.3744526999999998E-6</v>
      </c>
      <c r="AX48" s="328">
        <v>4.5440947999999999E-10</v>
      </c>
      <c r="AY48" s="328">
        <v>2.7050939999999998E-9</v>
      </c>
      <c r="AZ48" s="328">
        <v>5.8679192999999996E-14</v>
      </c>
      <c r="BA48" s="328">
        <v>7.692096E-16</v>
      </c>
      <c r="BB48" s="328">
        <v>2.7431551999999999E-12</v>
      </c>
      <c r="BC48" s="328">
        <v>3.1156331000000001E-14</v>
      </c>
      <c r="BD48" s="328">
        <v>1.2938626999999999E-13</v>
      </c>
      <c r="BE48" s="328">
        <v>1.5383481000000001E-8</v>
      </c>
      <c r="BF48" s="328">
        <v>1.8874204999999998E-9</v>
      </c>
      <c r="BG48" s="328">
        <v>1.8860606000000001E-11</v>
      </c>
      <c r="BH48" s="329">
        <v>1.5783404000000001E-2</v>
      </c>
      <c r="BI48" s="329">
        <v>0.17641185000000001</v>
      </c>
      <c r="BJ48" s="328">
        <v>3.2547266999999999E-12</v>
      </c>
      <c r="BK48" s="328">
        <v>1.9792257000000001E-14</v>
      </c>
      <c r="BL48" s="328">
        <v>8.8552023E-19</v>
      </c>
      <c r="BM48" s="41"/>
      <c r="BN48" s="111">
        <v>2.2401931000000001E-4</v>
      </c>
      <c r="BO48" s="122">
        <v>1.9700022000000001E-5</v>
      </c>
      <c r="BP48" s="111">
        <v>1.0030496000000001E-4</v>
      </c>
      <c r="BQ48" s="122">
        <v>1.4309944000000001E-7</v>
      </c>
      <c r="BR48" s="122">
        <v>1.6985610999999999E-5</v>
      </c>
      <c r="BS48" s="122">
        <v>2.0646483E-6</v>
      </c>
      <c r="BT48" s="122">
        <v>3.8790478000000002E-10</v>
      </c>
      <c r="BU48" s="122">
        <v>3.1391149E-6</v>
      </c>
      <c r="BV48" s="122">
        <v>5.5341460000000001E-6</v>
      </c>
      <c r="BW48" s="122">
        <v>3.101182E-6</v>
      </c>
      <c r="BX48" s="122">
        <v>2.9099526E-8</v>
      </c>
      <c r="BY48" s="122">
        <v>1.2466804E-8</v>
      </c>
      <c r="BZ48" s="122">
        <v>5.1412373000000005E-10</v>
      </c>
      <c r="CA48" s="122">
        <v>5.2953599999999999E-6</v>
      </c>
      <c r="CB48" s="122">
        <v>6.6291496999999999E-5</v>
      </c>
      <c r="CC48" s="122">
        <v>1.4167389999999999E-6</v>
      </c>
      <c r="CD48" s="122">
        <v>4.6723972000000003E-10</v>
      </c>
      <c r="CE48" s="226" t="s">
        <v>13075</v>
      </c>
      <c r="CF48" s="173"/>
      <c r="CG48" s="76" t="s">
        <v>977</v>
      </c>
      <c r="CH48" s="42"/>
      <c r="CI48" s="42"/>
      <c r="CK48" s="41"/>
      <c r="CL48" s="325"/>
      <c r="CM48" s="325"/>
      <c r="CN48" s="41"/>
      <c r="CO48" s="41"/>
      <c r="CP48" s="41"/>
      <c r="CQ48" s="41"/>
      <c r="CR48" s="41"/>
      <c r="CS48" s="41"/>
      <c r="CT48" s="41"/>
      <c r="CU48" s="41"/>
      <c r="CV48" s="41"/>
      <c r="CW48" s="41"/>
    </row>
    <row r="49" spans="1:101" ht="14.5" customHeight="1" thickBot="1">
      <c r="A49" s="41" t="s">
        <v>13074</v>
      </c>
      <c r="B49" s="119" t="s">
        <v>13044</v>
      </c>
      <c r="C49" s="120" t="str">
        <f t="shared" si="20"/>
        <v>A.020.01.102</v>
      </c>
      <c r="D49" s="135" t="s">
        <v>13043</v>
      </c>
      <c r="E49" s="119" t="s">
        <v>6570</v>
      </c>
      <c r="F49" s="118" t="str">
        <f t="shared" si="21"/>
        <v>Aluminium Nitride</v>
      </c>
      <c r="G49" s="118">
        <f t="shared" si="22"/>
        <v>1.4315484229582602</v>
      </c>
      <c r="H49" s="118">
        <f t="shared" si="23"/>
        <v>4.0965075199999999E-2</v>
      </c>
      <c r="I49" s="118">
        <f t="shared" si="24"/>
        <v>0.17689125690000002</v>
      </c>
      <c r="J49" s="326">
        <f t="shared" si="25"/>
        <v>0.61765995085826009</v>
      </c>
      <c r="K49" s="118">
        <v>0.59603214000000004</v>
      </c>
      <c r="L49" s="118">
        <v>0.14348846000000001</v>
      </c>
      <c r="M49" s="118">
        <v>3.1882510000000003E-2</v>
      </c>
      <c r="N49" s="118">
        <v>2.6790465999999999E-2</v>
      </c>
      <c r="O49" s="118">
        <v>3.1987477999999999E-3</v>
      </c>
      <c r="P49" s="118">
        <v>5.1374856999999996E-3</v>
      </c>
      <c r="Q49" s="118">
        <v>5.8383756999999996E-3</v>
      </c>
      <c r="R49" s="118">
        <v>1.5202868999999999E-3</v>
      </c>
      <c r="S49" s="118">
        <v>0.51457648</v>
      </c>
      <c r="T49" s="118">
        <v>3.0911405999999998E-3</v>
      </c>
      <c r="U49" s="118">
        <v>9.9977367999999997E-2</v>
      </c>
      <c r="V49" s="330">
        <v>1.4753133E-5</v>
      </c>
      <c r="W49" s="330">
        <v>2.0912526E-7</v>
      </c>
      <c r="X49" s="118">
        <v>0</v>
      </c>
      <c r="Y49" s="41"/>
      <c r="Z49" s="327">
        <f t="shared" si="26"/>
        <v>4.4814446616541357</v>
      </c>
      <c r="AA49" s="41"/>
      <c r="AB49" s="111">
        <v>77.675095999999996</v>
      </c>
      <c r="AC49" s="111">
        <v>54.837138000000003</v>
      </c>
      <c r="AD49" s="111">
        <v>13.5527</v>
      </c>
      <c r="AE49" s="111">
        <v>0</v>
      </c>
      <c r="AF49" s="111">
        <v>1.1553772</v>
      </c>
      <c r="AG49" s="111">
        <v>5.0631487000000002</v>
      </c>
      <c r="AH49" s="111">
        <v>3.066732</v>
      </c>
      <c r="AI49" s="41"/>
      <c r="AJ49" s="114">
        <v>0.12549173999999999</v>
      </c>
      <c r="AK49" s="114">
        <v>0.11930883</v>
      </c>
      <c r="AL49" s="114">
        <v>4.4734036000000001E-3</v>
      </c>
      <c r="AM49" s="114">
        <v>1.7095058999999999E-3</v>
      </c>
      <c r="AN49" s="113">
        <f t="shared" si="27"/>
        <v>7.1528075399379008E-6</v>
      </c>
      <c r="AO49" s="112">
        <f t="shared" si="28"/>
        <v>1.6543652224637456E-8</v>
      </c>
      <c r="AP49" s="112">
        <f t="shared" si="29"/>
        <v>0.23942659299999999</v>
      </c>
      <c r="AQ49" s="328">
        <v>4.1692930000000001E-6</v>
      </c>
      <c r="AR49" s="328">
        <v>1.2580155999999999E-8</v>
      </c>
      <c r="AS49" s="328">
        <v>3.4369082999999999E-13</v>
      </c>
      <c r="AT49" s="328">
        <v>4.0332548000000002E-11</v>
      </c>
      <c r="AU49" s="328">
        <v>4.8255249000000002E-12</v>
      </c>
      <c r="AV49" s="328">
        <v>3.9835594999999997E-9</v>
      </c>
      <c r="AW49" s="328">
        <v>2.9579665999999999E-6</v>
      </c>
      <c r="AX49" s="328">
        <v>5.6607911000000004E-10</v>
      </c>
      <c r="AY49" s="328">
        <v>3.3698619E-9</v>
      </c>
      <c r="AZ49" s="328">
        <v>7.3099410000000004E-14</v>
      </c>
      <c r="BA49" s="328">
        <v>9.5824031999999991E-16</v>
      </c>
      <c r="BB49" s="328">
        <v>3.4172765000000002E-12</v>
      </c>
      <c r="BC49" s="328">
        <v>3.8812896000000003E-14</v>
      </c>
      <c r="BD49" s="328">
        <v>1.6118252E-13</v>
      </c>
      <c r="BE49" s="328">
        <v>1.916392E-8</v>
      </c>
      <c r="BF49" s="328">
        <v>2.3512477999999998E-9</v>
      </c>
      <c r="BG49" s="328">
        <v>2.3495536999999999E-11</v>
      </c>
      <c r="BH49" s="329">
        <v>1.9662123E-2</v>
      </c>
      <c r="BI49" s="329">
        <v>0.21976446999999999</v>
      </c>
      <c r="BJ49" s="328">
        <v>4.0545650000000001E-12</v>
      </c>
      <c r="BK49" s="328">
        <v>2.4656138E-14</v>
      </c>
      <c r="BL49" s="328">
        <v>1.1031339000000001E-18</v>
      </c>
      <c r="BM49" s="41"/>
      <c r="BN49" s="111">
        <v>2.7907132000000001E-4</v>
      </c>
      <c r="BO49" s="122">
        <v>2.4541237999999999E-5</v>
      </c>
      <c r="BP49" s="111">
        <v>1.2495457000000001E-4</v>
      </c>
      <c r="BQ49" s="122">
        <v>1.7826564999999999E-7</v>
      </c>
      <c r="BR49" s="122">
        <v>2.1159767999999999E-5</v>
      </c>
      <c r="BS49" s="122">
        <v>2.5720287E-6</v>
      </c>
      <c r="BT49" s="122">
        <v>4.8323110000000004E-10</v>
      </c>
      <c r="BU49" s="122">
        <v>3.910542E-6</v>
      </c>
      <c r="BV49" s="122">
        <v>6.8941441000000001E-6</v>
      </c>
      <c r="BW49" s="122">
        <v>3.8632872000000001E-6</v>
      </c>
      <c r="BX49" s="122">
        <v>3.6250638000000002E-8</v>
      </c>
      <c r="BY49" s="122">
        <v>1.5530480000000002E-8</v>
      </c>
      <c r="BZ49" s="122">
        <v>6.4046793999999999E-10</v>
      </c>
      <c r="CA49" s="122">
        <v>6.5966772000000002E-6</v>
      </c>
      <c r="CB49" s="122">
        <v>8.2582413000000006E-5</v>
      </c>
      <c r="CC49" s="122">
        <v>1.7648979E-6</v>
      </c>
      <c r="CD49" s="122">
        <v>5.8206234000000004E-10</v>
      </c>
      <c r="CE49" s="226" t="s">
        <v>13072</v>
      </c>
      <c r="CF49" s="173"/>
      <c r="CG49" s="76" t="s">
        <v>977</v>
      </c>
      <c r="CH49" s="42"/>
      <c r="CI49" s="42"/>
      <c r="CK49" s="41"/>
      <c r="CL49" s="325"/>
      <c r="CM49" s="325"/>
      <c r="CN49" s="41"/>
      <c r="CO49" s="41"/>
      <c r="CP49" s="41"/>
      <c r="CQ49" s="41"/>
      <c r="CR49" s="41"/>
      <c r="CS49" s="41"/>
      <c r="CT49" s="41"/>
      <c r="CU49" s="41"/>
      <c r="CV49" s="41"/>
      <c r="CW49" s="41"/>
    </row>
    <row r="50" spans="1:101" ht="14.5" customHeight="1" thickBot="1">
      <c r="A50" s="41" t="s">
        <v>13071</v>
      </c>
      <c r="B50" s="119" t="s">
        <v>13044</v>
      </c>
      <c r="C50" s="120" t="str">
        <f t="shared" si="20"/>
        <v>A.020.01.103</v>
      </c>
      <c r="D50" s="135" t="s">
        <v>13043</v>
      </c>
      <c r="E50" s="119" t="s">
        <v>6570</v>
      </c>
      <c r="F50" s="118" t="str">
        <f t="shared" si="21"/>
        <v>Boron Carbide</v>
      </c>
      <c r="G50" s="118">
        <f t="shared" si="22"/>
        <v>1.477687694886</v>
      </c>
      <c r="H50" s="118">
        <f t="shared" si="23"/>
        <v>0.12338674391</v>
      </c>
      <c r="I50" s="118">
        <f t="shared" si="24"/>
        <v>0.259681316976</v>
      </c>
      <c r="J50" s="326">
        <f t="shared" si="25"/>
        <v>0.12852949399999999</v>
      </c>
      <c r="K50" s="118">
        <v>0.96609014000000004</v>
      </c>
      <c r="L50" s="118">
        <v>0.16168927999999999</v>
      </c>
      <c r="M50" s="118">
        <v>9.7981233000000001E-2</v>
      </c>
      <c r="N50" s="118">
        <v>8.2317730000000006E-2</v>
      </c>
      <c r="O50" s="118">
        <v>4.0946191E-2</v>
      </c>
      <c r="P50" s="118">
        <v>0</v>
      </c>
      <c r="Q50" s="118">
        <v>1.2282290999999999E-4</v>
      </c>
      <c r="R50" s="330">
        <v>1.0803976E-5</v>
      </c>
      <c r="S50" s="118">
        <v>5.7124289000000002E-2</v>
      </c>
      <c r="T50" s="118">
        <v>0</v>
      </c>
      <c r="U50" s="118">
        <v>7.1405204999999999E-2</v>
      </c>
      <c r="V50" s="118">
        <v>0</v>
      </c>
      <c r="W50" s="118">
        <v>0</v>
      </c>
      <c r="X50" s="118">
        <v>0</v>
      </c>
      <c r="Y50" s="41"/>
      <c r="Z50" s="327">
        <f t="shared" si="26"/>
        <v>7.2638356390977439</v>
      </c>
      <c r="AA50" s="41"/>
      <c r="AB50" s="111">
        <v>47.623536999999999</v>
      </c>
      <c r="AC50" s="111">
        <v>31.279655000000002</v>
      </c>
      <c r="AD50" s="111">
        <v>9.6795153000000003</v>
      </c>
      <c r="AE50" s="111">
        <v>0</v>
      </c>
      <c r="AF50" s="111">
        <v>0.83095470000000005</v>
      </c>
      <c r="AG50" s="111">
        <v>3.6409311999999998</v>
      </c>
      <c r="AH50" s="111">
        <v>2.1924806999999999</v>
      </c>
      <c r="AI50" s="41"/>
      <c r="AJ50" s="114">
        <v>0.18685011000000001</v>
      </c>
      <c r="AK50" s="114">
        <v>0.17880609</v>
      </c>
      <c r="AL50" s="114">
        <v>7.2280151000000004E-3</v>
      </c>
      <c r="AM50" s="114">
        <v>8.1601050999999996E-4</v>
      </c>
      <c r="AN50" s="113">
        <f t="shared" si="27"/>
        <v>1.07197893294E-5</v>
      </c>
      <c r="AO50" s="112">
        <f t="shared" si="28"/>
        <v>2.673082520172E-8</v>
      </c>
      <c r="AP50" s="112">
        <f t="shared" si="29"/>
        <v>0.11428718810000001</v>
      </c>
      <c r="AQ50" s="328">
        <v>6.8094934000000004E-6</v>
      </c>
      <c r="AR50" s="328">
        <v>2.0548395E-8</v>
      </c>
      <c r="AS50" s="328">
        <v>5.6130171999999998E-13</v>
      </c>
      <c r="AT50" s="328">
        <v>3.6447439999999999E-10</v>
      </c>
      <c r="AU50" s="329">
        <v>0</v>
      </c>
      <c r="AV50" s="328">
        <v>1.2240055E-8</v>
      </c>
      <c r="AW50" s="328">
        <v>3.8976914000000001E-6</v>
      </c>
      <c r="AX50" s="328">
        <v>1.7351286E-9</v>
      </c>
      <c r="AY50" s="328">
        <v>4.4467403E-9</v>
      </c>
      <c r="AZ50" s="329">
        <v>0</v>
      </c>
      <c r="BA50" s="329">
        <v>0</v>
      </c>
      <c r="BB50" s="329">
        <v>0</v>
      </c>
      <c r="BC50" s="329">
        <v>0</v>
      </c>
      <c r="BD50" s="329">
        <v>0</v>
      </c>
      <c r="BE50" s="329">
        <v>0</v>
      </c>
      <c r="BF50" s="329">
        <v>0</v>
      </c>
      <c r="BG50" s="329">
        <v>0</v>
      </c>
      <c r="BH50" s="329">
        <v>3.7857480999999998E-3</v>
      </c>
      <c r="BI50" s="329">
        <v>0.11050144000000001</v>
      </c>
      <c r="BJ50" s="329">
        <v>0</v>
      </c>
      <c r="BK50" s="329">
        <v>0</v>
      </c>
      <c r="BL50" s="329">
        <v>0</v>
      </c>
      <c r="BM50" s="41"/>
      <c r="BN50" s="111">
        <v>1.093817E-3</v>
      </c>
      <c r="BO50" s="122">
        <v>3.4686932000000002E-5</v>
      </c>
      <c r="BP50" s="111">
        <v>2.0253501000000001E-4</v>
      </c>
      <c r="BQ50" s="122">
        <v>1.2655430000000001E-9</v>
      </c>
      <c r="BR50" s="122">
        <v>5.9620263999999997E-5</v>
      </c>
      <c r="BS50" s="122">
        <v>7.9239835000000006E-6</v>
      </c>
      <c r="BT50" s="111">
        <v>0</v>
      </c>
      <c r="BU50" s="122">
        <v>1.2026902E-5</v>
      </c>
      <c r="BV50" s="111">
        <v>0</v>
      </c>
      <c r="BW50" s="122">
        <v>8.1272635000000002E-8</v>
      </c>
      <c r="BX50" s="111">
        <v>0</v>
      </c>
      <c r="BY50" s="111">
        <v>0</v>
      </c>
      <c r="BZ50" s="111">
        <v>0</v>
      </c>
      <c r="CA50" s="122">
        <v>1.7404391000000001E-5</v>
      </c>
      <c r="CB50" s="122">
        <v>4.9748686999999998E-5</v>
      </c>
      <c r="CC50" s="111">
        <v>7.0978828000000001E-4</v>
      </c>
      <c r="CD50" s="111">
        <v>0</v>
      </c>
      <c r="CE50" s="238" t="s">
        <v>13069</v>
      </c>
      <c r="CF50" s="173"/>
      <c r="CG50" s="42" t="s">
        <v>978</v>
      </c>
      <c r="CH50" s="42"/>
      <c r="CI50" s="42"/>
      <c r="CK50" s="41"/>
      <c r="CL50" s="325"/>
      <c r="CM50" s="325"/>
      <c r="CN50" s="41"/>
      <c r="CO50" s="41"/>
      <c r="CP50" s="41"/>
      <c r="CQ50" s="41"/>
      <c r="CR50" s="41"/>
      <c r="CS50" s="41"/>
      <c r="CT50" s="41"/>
      <c r="CU50" s="41"/>
      <c r="CV50" s="41"/>
      <c r="CW50" s="41"/>
    </row>
    <row r="51" spans="1:101" ht="14.5" customHeight="1">
      <c r="A51" s="41" t="s">
        <v>13068</v>
      </c>
      <c r="B51" s="119" t="s">
        <v>13044</v>
      </c>
      <c r="C51" s="120" t="str">
        <f t="shared" si="20"/>
        <v>A.020.01.104</v>
      </c>
      <c r="D51" s="135" t="s">
        <v>13043</v>
      </c>
      <c r="E51" s="119" t="s">
        <v>6570</v>
      </c>
      <c r="F51" s="118" t="str">
        <f t="shared" si="21"/>
        <v>Germanium</v>
      </c>
      <c r="G51" s="118">
        <f t="shared" si="22"/>
        <v>1152.0184556995998</v>
      </c>
      <c r="H51" s="118">
        <f t="shared" si="23"/>
        <v>9.5545671290000005</v>
      </c>
      <c r="I51" s="118">
        <f t="shared" si="24"/>
        <v>33.361273599999997</v>
      </c>
      <c r="J51" s="326">
        <f t="shared" si="25"/>
        <v>997.02395497060002</v>
      </c>
      <c r="K51" s="118">
        <v>112.07866</v>
      </c>
      <c r="L51" s="118">
        <v>23.621693</v>
      </c>
      <c r="M51" s="118">
        <v>8.4202987999999994</v>
      </c>
      <c r="N51" s="118">
        <v>7.1159397999999996</v>
      </c>
      <c r="O51" s="118">
        <v>2.2094695999999998</v>
      </c>
      <c r="P51" s="118">
        <v>7.0596749E-2</v>
      </c>
      <c r="Q51" s="118">
        <v>0.15856097999999999</v>
      </c>
      <c r="R51" s="118">
        <v>1.3192817999999999</v>
      </c>
      <c r="S51" s="118">
        <v>996.43940999999995</v>
      </c>
      <c r="T51" s="118">
        <v>0</v>
      </c>
      <c r="U51" s="118">
        <v>0.58222618000000004</v>
      </c>
      <c r="V51" s="118">
        <v>2.3187906E-3</v>
      </c>
      <c r="W51" s="118">
        <v>0</v>
      </c>
      <c r="X51" s="118">
        <v>0</v>
      </c>
      <c r="Y51" s="41"/>
      <c r="Z51" s="327">
        <f t="shared" si="26"/>
        <v>842.69669172932322</v>
      </c>
      <c r="AA51" s="41"/>
      <c r="AB51" s="111">
        <v>10577.029</v>
      </c>
      <c r="AC51" s="111">
        <v>10480.457</v>
      </c>
      <c r="AD51" s="111">
        <v>78.935219000000004</v>
      </c>
      <c r="AE51" s="111">
        <v>0</v>
      </c>
      <c r="AF51" s="111">
        <v>0</v>
      </c>
      <c r="AG51" s="111">
        <v>0.83358893000000001</v>
      </c>
      <c r="AH51" s="111">
        <v>16.803414</v>
      </c>
      <c r="AI51" s="41"/>
      <c r="AJ51" s="114">
        <v>24.237442000000001</v>
      </c>
      <c r="AK51" s="114">
        <v>22.259836</v>
      </c>
      <c r="AL51" s="114">
        <v>0.84658891000000003</v>
      </c>
      <c r="AM51" s="114">
        <v>1.1310165000000001</v>
      </c>
      <c r="AN51" s="113">
        <f t="shared" si="27"/>
        <v>1.3345225603433996E-3</v>
      </c>
      <c r="AO51" s="112">
        <f t="shared" si="28"/>
        <v>3.1308761593852996E-6</v>
      </c>
      <c r="AP51" s="112">
        <f t="shared" si="29"/>
        <v>158.40567399999998</v>
      </c>
      <c r="AQ51" s="329">
        <v>7.9003156999999996E-4</v>
      </c>
      <c r="AR51" s="328">
        <v>2.3839994999999998E-6</v>
      </c>
      <c r="AS51" s="328">
        <v>6.5121619999999995E-11</v>
      </c>
      <c r="AT51" s="328">
        <v>6.5048968000000005E-8</v>
      </c>
      <c r="AU51" s="328">
        <v>4.0371753999999997E-9</v>
      </c>
      <c r="AV51" s="328">
        <v>1.0581068999999999E-6</v>
      </c>
      <c r="AW51" s="329">
        <v>5.3906764999999996E-4</v>
      </c>
      <c r="AX51" s="328">
        <v>1.5197740000000001E-7</v>
      </c>
      <c r="AY51" s="328">
        <v>5.8793631999999995E-7</v>
      </c>
      <c r="AZ51" s="328">
        <v>1.3239079E-10</v>
      </c>
      <c r="BA51" s="328">
        <v>1.5811073E-12</v>
      </c>
      <c r="BB51" s="328">
        <v>3.6284268999999999E-9</v>
      </c>
      <c r="BC51" s="328">
        <v>2.6138274999999999E-11</v>
      </c>
      <c r="BD51" s="328">
        <v>6.1295793000000005E-11</v>
      </c>
      <c r="BE51" s="328">
        <v>1.1952407000000001E-6</v>
      </c>
      <c r="BF51" s="328">
        <v>3.1009066E-6</v>
      </c>
      <c r="BG51" s="328">
        <v>3.0479849E-9</v>
      </c>
      <c r="BH51" s="329">
        <v>73.405795999999995</v>
      </c>
      <c r="BI51" s="329">
        <v>84.999877999999995</v>
      </c>
      <c r="BJ51" s="329">
        <v>0</v>
      </c>
      <c r="BK51" s="329">
        <v>0</v>
      </c>
      <c r="BL51" s="329">
        <v>0</v>
      </c>
      <c r="BM51" s="41"/>
      <c r="BN51" s="111">
        <v>4.9301149000000002E-2</v>
      </c>
      <c r="BO51" s="111">
        <v>4.3959654000000001E-3</v>
      </c>
      <c r="BP51" s="111">
        <v>2.3496619999999999E-2</v>
      </c>
      <c r="BQ51" s="111">
        <v>1.5469253E-4</v>
      </c>
      <c r="BR51" s="111">
        <v>5.0949335999999996E-3</v>
      </c>
      <c r="BS51" s="111">
        <v>6.7532929000000005E-4</v>
      </c>
      <c r="BT51" s="122">
        <v>1.5288169E-6</v>
      </c>
      <c r="BU51" s="111">
        <v>1.0269334E-3</v>
      </c>
      <c r="BV51" s="122">
        <v>9.4735866999999998E-5</v>
      </c>
      <c r="BW51" s="111">
        <v>1.0492072E-4</v>
      </c>
      <c r="BX51" s="122">
        <v>3.011676E-5</v>
      </c>
      <c r="BY51" s="122">
        <v>2.2145594E-6</v>
      </c>
      <c r="BZ51" s="122">
        <v>5.1034043999999996E-7</v>
      </c>
      <c r="CA51" s="111">
        <v>1.7369808E-3</v>
      </c>
      <c r="CB51" s="111">
        <v>1.2453479999999999E-2</v>
      </c>
      <c r="CC51" s="122">
        <v>3.2186456000000001E-5</v>
      </c>
      <c r="CD51" s="111">
        <v>0</v>
      </c>
      <c r="CE51" s="226" t="s">
        <v>13066</v>
      </c>
      <c r="CF51" s="173"/>
      <c r="CG51" s="42" t="s">
        <v>979</v>
      </c>
      <c r="CH51" s="42"/>
      <c r="CI51" s="42"/>
      <c r="CK51" s="41"/>
      <c r="CL51" s="325"/>
      <c r="CM51" s="325"/>
      <c r="CN51" s="41"/>
      <c r="CO51" s="41"/>
      <c r="CP51" s="41"/>
      <c r="CQ51" s="41"/>
      <c r="CR51" s="41"/>
      <c r="CS51" s="41"/>
      <c r="CT51" s="41"/>
      <c r="CU51" s="41"/>
      <c r="CV51" s="41"/>
      <c r="CW51" s="41"/>
    </row>
    <row r="52" spans="1:101" ht="14.5" customHeight="1">
      <c r="A52" s="41" t="s">
        <v>13065</v>
      </c>
      <c r="B52" s="119" t="s">
        <v>13044</v>
      </c>
      <c r="C52" s="120" t="str">
        <f t="shared" si="20"/>
        <v>A.020.01.105</v>
      </c>
      <c r="D52" s="135" t="s">
        <v>13043</v>
      </c>
      <c r="E52" s="119" t="s">
        <v>6570</v>
      </c>
      <c r="F52" s="118" t="str">
        <f t="shared" si="21"/>
        <v>Glaze (in addition to Porcelain and Stoneware)</v>
      </c>
      <c r="G52" s="118">
        <f t="shared" si="22"/>
        <v>0.20628824064865747</v>
      </c>
      <c r="H52" s="118">
        <f t="shared" si="23"/>
        <v>0.19496028026339998</v>
      </c>
      <c r="I52" s="118">
        <f t="shared" si="24"/>
        <v>5.7996476199999999E-3</v>
      </c>
      <c r="J52" s="326">
        <f t="shared" si="25"/>
        <v>4.8797516525749999E-4</v>
      </c>
      <c r="K52" s="118">
        <v>5.0403376E-3</v>
      </c>
      <c r="L52" s="118">
        <v>3.8411981E-4</v>
      </c>
      <c r="M52" s="118">
        <v>5.3050011000000004E-4</v>
      </c>
      <c r="N52" s="118">
        <v>0.19191256000000001</v>
      </c>
      <c r="O52" s="330">
        <v>7.0398348000000005E-5</v>
      </c>
      <c r="P52" s="330">
        <v>7.1912153999999998E-6</v>
      </c>
      <c r="Q52" s="118">
        <v>2.9701306999999999E-3</v>
      </c>
      <c r="R52" s="118">
        <v>4.8850276999999999E-3</v>
      </c>
      <c r="S52" s="330">
        <v>2.7950639E-5</v>
      </c>
      <c r="T52" s="330">
        <v>3.4710826000000001E-6</v>
      </c>
      <c r="U52" s="118">
        <v>4.5622692000000002E-4</v>
      </c>
      <c r="V52" s="330">
        <v>3.2546587000000002E-7</v>
      </c>
      <c r="W52" s="330">
        <v>1.0577875E-9</v>
      </c>
      <c r="X52" s="118">
        <v>0</v>
      </c>
      <c r="Y52" s="41"/>
      <c r="Z52" s="327">
        <f t="shared" si="26"/>
        <v>3.7897275187969925E-2</v>
      </c>
      <c r="AA52" s="41"/>
      <c r="AB52" s="111">
        <v>1.3698094000000001</v>
      </c>
      <c r="AC52" s="111">
        <v>1.2716088999999999</v>
      </c>
      <c r="AD52" s="111">
        <v>6.1846643999999999E-2</v>
      </c>
      <c r="AE52" s="111">
        <v>0</v>
      </c>
      <c r="AF52" s="111">
        <v>4.2076989999999996E-3</v>
      </c>
      <c r="AG52" s="111">
        <v>1.8563897999999999E-2</v>
      </c>
      <c r="AH52" s="111">
        <v>1.3582194000000001E-2</v>
      </c>
      <c r="AI52" s="41"/>
      <c r="AJ52" s="114">
        <v>3.2088063999999999E-3</v>
      </c>
      <c r="AK52" s="114">
        <v>1.3261316999999999E-3</v>
      </c>
      <c r="AL52" s="114">
        <v>1.8228328E-3</v>
      </c>
      <c r="AM52" s="121">
        <v>5.9841864000000002E-5</v>
      </c>
      <c r="AN52" s="113">
        <f t="shared" si="27"/>
        <v>7.9504298209578997E-8</v>
      </c>
      <c r="AO52" s="112">
        <f t="shared" si="28"/>
        <v>6.7412457453295351E-9</v>
      </c>
      <c r="AP52" s="112">
        <f t="shared" si="29"/>
        <v>8.3812134452500003E-3</v>
      </c>
      <c r="AQ52" s="328">
        <v>3.6314831999999997E-8</v>
      </c>
      <c r="AR52" s="328">
        <v>1.0961316E-10</v>
      </c>
      <c r="AS52" s="328">
        <v>2.9929389999999999E-15</v>
      </c>
      <c r="AT52" s="328">
        <v>5.0461963000000003E-12</v>
      </c>
      <c r="AU52" s="328">
        <v>6.5520067000000002E-13</v>
      </c>
      <c r="AV52" s="328">
        <v>2.857958E-8</v>
      </c>
      <c r="AW52" s="328">
        <v>1.3071101000000001E-8</v>
      </c>
      <c r="AX52" s="328">
        <v>6.5337580999999998E-9</v>
      </c>
      <c r="AY52" s="328">
        <v>1.3726009000000001E-11</v>
      </c>
      <c r="AZ52" s="328">
        <v>9.3111968999999993E-15</v>
      </c>
      <c r="BA52" s="328">
        <v>3.8393545000000003E-17</v>
      </c>
      <c r="BB52" s="328">
        <v>8.0795209000000002E-11</v>
      </c>
      <c r="BC52" s="328">
        <v>1.8007694999999999E-12</v>
      </c>
      <c r="BD52" s="328">
        <v>1.1306986E-12</v>
      </c>
      <c r="BE52" s="328">
        <v>7.8309204000000005E-11</v>
      </c>
      <c r="BF52" s="328">
        <v>1.4547541E-9</v>
      </c>
      <c r="BG52" s="328">
        <v>4.0933198000000001E-13</v>
      </c>
      <c r="BH52" s="328">
        <v>9.6684525000000003E-7</v>
      </c>
      <c r="BI52" s="329">
        <v>8.3802466000000003E-3</v>
      </c>
      <c r="BJ52" s="328">
        <v>2.0508609E-14</v>
      </c>
      <c r="BK52" s="328">
        <v>1.2471451000000001E-16</v>
      </c>
      <c r="BL52" s="328">
        <v>5.5798197999999999E-21</v>
      </c>
      <c r="BM52" s="41"/>
      <c r="BN52" s="111">
        <v>3.6552729999999998E-4</v>
      </c>
      <c r="BO52" s="122">
        <v>1.1633264E-7</v>
      </c>
      <c r="BP52" s="122">
        <v>1.0566766E-6</v>
      </c>
      <c r="BQ52" s="122">
        <v>5.7224127E-7</v>
      </c>
      <c r="BR52" s="122">
        <v>1.271087E-7</v>
      </c>
      <c r="BS52" s="122">
        <v>4.2566207000000002E-8</v>
      </c>
      <c r="BT52" s="122">
        <v>9.8390478999999998E-12</v>
      </c>
      <c r="BU52" s="122">
        <v>6.5106705999999994E-8</v>
      </c>
      <c r="BV52" s="122">
        <v>9.6501047000000007E-9</v>
      </c>
      <c r="BW52" s="122">
        <v>1.9653528000000002E-6</v>
      </c>
      <c r="BX52" s="122">
        <v>4.9246417000000002E-9</v>
      </c>
      <c r="BY52" s="122">
        <v>2.9600232000000001E-10</v>
      </c>
      <c r="BZ52" s="122">
        <v>8.6929871E-11</v>
      </c>
      <c r="CA52" s="111">
        <v>3.6000433000000001E-4</v>
      </c>
      <c r="CB52" s="122">
        <v>1.5528303999999999E-6</v>
      </c>
      <c r="CC52" s="122">
        <v>9.7768937999999997E-9</v>
      </c>
      <c r="CD52" s="122">
        <v>2.9441602E-12</v>
      </c>
      <c r="CE52" s="154"/>
      <c r="CF52" s="173"/>
      <c r="CG52" s="76" t="s">
        <v>980</v>
      </c>
      <c r="CH52" s="42"/>
      <c r="CI52" s="42"/>
      <c r="CK52" s="41"/>
      <c r="CL52" s="325"/>
      <c r="CM52" s="325"/>
      <c r="CN52" s="41"/>
      <c r="CO52" s="41"/>
      <c r="CP52" s="41"/>
      <c r="CQ52" s="41"/>
      <c r="CR52" s="41"/>
      <c r="CS52" s="41"/>
      <c r="CT52" s="41"/>
      <c r="CU52" s="41"/>
      <c r="CV52" s="41"/>
      <c r="CW52" s="41"/>
    </row>
    <row r="53" spans="1:101" ht="14.5" customHeight="1">
      <c r="A53" s="41" t="s">
        <v>13063</v>
      </c>
      <c r="B53" s="119" t="s">
        <v>13044</v>
      </c>
      <c r="C53" s="120" t="str">
        <f t="shared" si="20"/>
        <v>A.020.01.106</v>
      </c>
      <c r="D53" s="135" t="s">
        <v>13043</v>
      </c>
      <c r="E53" s="119" t="s">
        <v>6570</v>
      </c>
      <c r="F53" s="118" t="str">
        <f t="shared" si="21"/>
        <v>Porcelain</v>
      </c>
      <c r="G53" s="118">
        <f t="shared" si="22"/>
        <v>8.2123325127049993E-2</v>
      </c>
      <c r="H53" s="118">
        <f t="shared" si="23"/>
        <v>8.1522022819999988E-3</v>
      </c>
      <c r="I53" s="118">
        <f t="shared" si="24"/>
        <v>1.4123524509999999E-2</v>
      </c>
      <c r="J53" s="326">
        <f t="shared" si="25"/>
        <v>3.9653223350499993E-3</v>
      </c>
      <c r="K53" s="118">
        <v>5.5882276000000002E-2</v>
      </c>
      <c r="L53" s="118">
        <v>4.7667502000000002E-3</v>
      </c>
      <c r="M53" s="118">
        <v>9.0766123999999997E-3</v>
      </c>
      <c r="N53" s="118">
        <v>7.6313965999999997E-3</v>
      </c>
      <c r="O53" s="118">
        <v>3.7318486999999998E-4</v>
      </c>
      <c r="P53" s="330">
        <v>4.3018882E-5</v>
      </c>
      <c r="Q53" s="118">
        <v>1.0460192999999999E-4</v>
      </c>
      <c r="R53" s="118">
        <v>2.8016191000000001E-4</v>
      </c>
      <c r="S53" s="118">
        <v>1.0802131E-4</v>
      </c>
      <c r="T53" s="118">
        <v>3.2860208E-3</v>
      </c>
      <c r="U53" s="118">
        <v>5.6259815999999999E-4</v>
      </c>
      <c r="V53" s="330">
        <v>8.1531713000000006E-6</v>
      </c>
      <c r="W53" s="330">
        <v>5.2889375000000002E-7</v>
      </c>
      <c r="X53" s="118">
        <v>0</v>
      </c>
      <c r="Y53" s="41"/>
      <c r="Z53" s="327">
        <f t="shared" si="26"/>
        <v>0.42016748872180448</v>
      </c>
      <c r="AA53" s="41"/>
      <c r="AB53" s="111">
        <v>6.9049997999999997</v>
      </c>
      <c r="AC53" s="111">
        <v>6.8128004000000004</v>
      </c>
      <c r="AD53" s="111">
        <v>7.6274037000000003E-2</v>
      </c>
      <c r="AE53" s="111">
        <v>0</v>
      </c>
      <c r="AF53" s="111">
        <v>1.7336183000000001E-4</v>
      </c>
      <c r="AG53" s="111">
        <v>9.9038904999999996E-4</v>
      </c>
      <c r="AH53" s="111">
        <v>1.4761523E-2</v>
      </c>
      <c r="AI53" s="41"/>
      <c r="AJ53" s="114">
        <v>1.0566069000000001E-2</v>
      </c>
      <c r="AK53" s="114">
        <v>9.7860419000000004E-3</v>
      </c>
      <c r="AL53" s="114">
        <v>4.2634219999999998E-4</v>
      </c>
      <c r="AM53" s="114">
        <v>3.5368507E-4</v>
      </c>
      <c r="AN53" s="113">
        <f t="shared" si="27"/>
        <v>5.8669316525010004E-7</v>
      </c>
      <c r="AO53" s="112">
        <f t="shared" si="28"/>
        <v>1.57670933572272E-9</v>
      </c>
      <c r="AP53" s="112">
        <f t="shared" si="29"/>
        <v>4.9535724080000003E-2</v>
      </c>
      <c r="AQ53" s="328">
        <v>3.9663680000000002E-7</v>
      </c>
      <c r="AR53" s="328">
        <v>1.1969980000000001E-9</v>
      </c>
      <c r="AS53" s="328">
        <v>3.2692861E-14</v>
      </c>
      <c r="AT53" s="328">
        <v>3.0621793000000001E-11</v>
      </c>
      <c r="AU53" s="328">
        <v>3.8155721000000001E-12</v>
      </c>
      <c r="AV53" s="328">
        <v>1.1347429E-9</v>
      </c>
      <c r="AW53" s="328">
        <v>1.8501569000000001E-7</v>
      </c>
      <c r="AX53" s="328">
        <v>1.6202011E-10</v>
      </c>
      <c r="AY53" s="328">
        <v>2.0442156E-10</v>
      </c>
      <c r="AZ53" s="328">
        <v>5.2775425E-14</v>
      </c>
      <c r="BA53" s="328">
        <v>5.5240581E-16</v>
      </c>
      <c r="BB53" s="328">
        <v>1.0287006E-13</v>
      </c>
      <c r="BC53" s="328">
        <v>2.4638157000000001E-13</v>
      </c>
      <c r="BD53" s="328">
        <v>5.6030354000000001E-14</v>
      </c>
      <c r="BE53" s="328">
        <v>4.5758007999999998E-10</v>
      </c>
      <c r="BF53" s="328">
        <v>3.4036606E-9</v>
      </c>
      <c r="BG53" s="328">
        <v>1.2716003E-11</v>
      </c>
      <c r="BH53" s="329">
        <v>8.9714508000000002E-4</v>
      </c>
      <c r="BI53" s="329">
        <v>4.8638579000000001E-2</v>
      </c>
      <c r="BJ53" s="328">
        <v>1.0254305000000001E-11</v>
      </c>
      <c r="BK53" s="328">
        <v>6.2357256999999994E-14</v>
      </c>
      <c r="BL53" s="328">
        <v>2.7899099000000002E-18</v>
      </c>
      <c r="BM53" s="41"/>
      <c r="BN53" s="122">
        <v>2.6275359E-5</v>
      </c>
      <c r="BO53" s="122">
        <v>1.7215261E-6</v>
      </c>
      <c r="BP53" s="122">
        <v>1.1715385E-5</v>
      </c>
      <c r="BQ53" s="122">
        <v>3.2962516999999997E-8</v>
      </c>
      <c r="BR53" s="122">
        <v>1.2006934999999999E-6</v>
      </c>
      <c r="BS53" s="122">
        <v>7.2793689999999997E-7</v>
      </c>
      <c r="BT53" s="122">
        <v>2.5673095999999999E-10</v>
      </c>
      <c r="BU53" s="122">
        <v>1.1093179E-6</v>
      </c>
      <c r="BV53" s="122">
        <v>5.7728309999999999E-8</v>
      </c>
      <c r="BW53" s="122">
        <v>6.9215708000000002E-8</v>
      </c>
      <c r="BX53" s="122">
        <v>2.8671588000000001E-8</v>
      </c>
      <c r="BY53" s="122">
        <v>1.3040416E-8</v>
      </c>
      <c r="BZ53" s="122">
        <v>5.0641908999999997E-10</v>
      </c>
      <c r="CA53" s="122">
        <v>1.5976460999999999E-6</v>
      </c>
      <c r="CB53" s="122">
        <v>7.9763855000000007E-6</v>
      </c>
      <c r="CC53" s="122">
        <v>2.2615096999999999E-8</v>
      </c>
      <c r="CD53" s="122">
        <v>1.4720801E-9</v>
      </c>
      <c r="CE53" s="154"/>
      <c r="CF53" s="173"/>
      <c r="CG53" s="76" t="s">
        <v>981</v>
      </c>
      <c r="CH53" s="42"/>
      <c r="CI53" s="42"/>
      <c r="CK53" s="41"/>
      <c r="CL53" s="325"/>
      <c r="CM53" s="325"/>
      <c r="CN53" s="41"/>
      <c r="CO53" s="41"/>
      <c r="CP53" s="41"/>
      <c r="CQ53" s="41"/>
      <c r="CR53" s="41"/>
      <c r="CS53" s="41"/>
      <c r="CT53" s="41"/>
      <c r="CU53" s="41"/>
      <c r="CV53" s="41"/>
      <c r="CW53" s="41"/>
    </row>
    <row r="54" spans="1:101" ht="14.5" customHeight="1" thickBot="1">
      <c r="A54" s="41" t="s">
        <v>13061</v>
      </c>
      <c r="B54" s="119" t="s">
        <v>13044</v>
      </c>
      <c r="C54" s="120" t="str">
        <f t="shared" si="20"/>
        <v>A.020.01.107</v>
      </c>
      <c r="D54" s="135" t="s">
        <v>13043</v>
      </c>
      <c r="E54" s="119" t="s">
        <v>6570</v>
      </c>
      <c r="F54" s="118" t="str">
        <f t="shared" si="21"/>
        <v>PZT Piezo-electric ceramic</v>
      </c>
      <c r="G54" s="118">
        <f t="shared" si="22"/>
        <v>66.507245358999995</v>
      </c>
      <c r="H54" s="118">
        <f t="shared" si="23"/>
        <v>4.9357740590000008</v>
      </c>
      <c r="I54" s="118">
        <f t="shared" si="24"/>
        <v>23.154820000000001</v>
      </c>
      <c r="J54" s="326">
        <f t="shared" si="25"/>
        <v>8.7873253000000009</v>
      </c>
      <c r="K54" s="118">
        <v>29.629325999999999</v>
      </c>
      <c r="L54" s="118">
        <v>16.63569</v>
      </c>
      <c r="M54" s="118">
        <v>5.4662227000000003</v>
      </c>
      <c r="N54" s="118">
        <v>4.5890567000000004</v>
      </c>
      <c r="O54" s="118">
        <v>0.11227038</v>
      </c>
      <c r="P54" s="118">
        <v>6.0731638999999997E-2</v>
      </c>
      <c r="Q54" s="118">
        <v>0.17371534</v>
      </c>
      <c r="R54" s="118">
        <v>1.0529073</v>
      </c>
      <c r="S54" s="118">
        <v>4.6479480000000004</v>
      </c>
      <c r="T54" s="118">
        <v>0</v>
      </c>
      <c r="U54" s="118">
        <v>1.1852773000000001</v>
      </c>
      <c r="V54" s="118">
        <v>0</v>
      </c>
      <c r="W54" s="118">
        <v>2.9540999999999999</v>
      </c>
      <c r="X54" s="118">
        <v>0</v>
      </c>
      <c r="Y54" s="41"/>
      <c r="Z54" s="327">
        <f t="shared" si="26"/>
        <v>222.77688721804509</v>
      </c>
      <c r="AA54" s="41"/>
      <c r="AB54" s="111">
        <v>3269.1307999999999</v>
      </c>
      <c r="AC54" s="111">
        <v>3097.1327999999999</v>
      </c>
      <c r="AD54" s="111">
        <v>160.67400000000001</v>
      </c>
      <c r="AE54" s="111">
        <v>0</v>
      </c>
      <c r="AF54" s="111">
        <v>0</v>
      </c>
      <c r="AG54" s="111">
        <v>0</v>
      </c>
      <c r="AH54" s="111">
        <v>11.324</v>
      </c>
      <c r="AI54" s="41"/>
      <c r="AJ54" s="114">
        <v>11.998471</v>
      </c>
      <c r="AK54" s="114">
        <v>11.476281999999999</v>
      </c>
      <c r="AL54" s="114">
        <v>0.38304837000000003</v>
      </c>
      <c r="AM54" s="114">
        <v>0.13914014</v>
      </c>
      <c r="AN54" s="113">
        <f t="shared" si="27"/>
        <v>6.8802650903399996E-4</v>
      </c>
      <c r="AO54" s="112">
        <f t="shared" si="28"/>
        <v>1.4165990270463902E-6</v>
      </c>
      <c r="AP54" s="112">
        <f t="shared" si="29"/>
        <v>19.487414099999999</v>
      </c>
      <c r="AQ54" s="329">
        <v>2.0979574E-4</v>
      </c>
      <c r="AR54" s="328">
        <v>6.3309060000000002E-7</v>
      </c>
      <c r="AS54" s="328">
        <v>1.7292545000000001E-11</v>
      </c>
      <c r="AT54" s="328">
        <v>7.8408034000000001E-8</v>
      </c>
      <c r="AU54" s="329">
        <v>0</v>
      </c>
      <c r="AV54" s="328">
        <v>6.8236635999999997E-7</v>
      </c>
      <c r="AW54" s="329">
        <v>4.4116039999999999E-4</v>
      </c>
      <c r="AX54" s="328">
        <v>9.7274956000000002E-8</v>
      </c>
      <c r="AY54" s="328">
        <v>5.0958724999999998E-7</v>
      </c>
      <c r="AZ54" s="328">
        <v>9.6606831000000008E-10</v>
      </c>
      <c r="BA54" s="328">
        <v>4.4226739000000002E-13</v>
      </c>
      <c r="BB54" s="328">
        <v>1.200587E-9</v>
      </c>
      <c r="BC54" s="328">
        <v>2.4695116000000001E-10</v>
      </c>
      <c r="BD54" s="328">
        <v>5.7088164E-11</v>
      </c>
      <c r="BE54" s="328">
        <v>5.3933174000000001E-7</v>
      </c>
      <c r="BF54" s="328">
        <v>7.1322629E-6</v>
      </c>
      <c r="BG54" s="329">
        <v>0</v>
      </c>
      <c r="BH54" s="329">
        <v>0.39027810000000002</v>
      </c>
      <c r="BI54" s="329">
        <v>19.097135999999999</v>
      </c>
      <c r="BJ54" s="328">
        <v>2.8637999999999999E-5</v>
      </c>
      <c r="BK54" s="328">
        <v>1.7415000000000001E-7</v>
      </c>
      <c r="BL54" s="328">
        <v>7.7915999999999992E-12</v>
      </c>
      <c r="BM54" s="41"/>
      <c r="BN54" s="111">
        <v>4.0072295000000001E-2</v>
      </c>
      <c r="BO54" s="111">
        <v>3.0412777E-3</v>
      </c>
      <c r="BP54" s="111">
        <v>6.2116106000000004E-3</v>
      </c>
      <c r="BQ54" s="111">
        <v>2.3102543999999999E-4</v>
      </c>
      <c r="BR54" s="111">
        <v>2.1790148999999998E-3</v>
      </c>
      <c r="BS54" s="111">
        <v>4.3907031999999998E-4</v>
      </c>
      <c r="BT54" s="122">
        <v>2.5014486000000001E-5</v>
      </c>
      <c r="BU54" s="111">
        <v>6.6567674E-4</v>
      </c>
      <c r="BV54" s="122">
        <v>8.1497583999999993E-5</v>
      </c>
      <c r="BW54" s="111">
        <v>1.1494845E-4</v>
      </c>
      <c r="BX54" s="111">
        <v>0</v>
      </c>
      <c r="BY54" s="111">
        <v>0</v>
      </c>
      <c r="BZ54" s="122">
        <v>1.5775125999999999E-5</v>
      </c>
      <c r="CA54" s="111">
        <v>1.0772841E-3</v>
      </c>
      <c r="CB54" s="111">
        <v>3.8162893000000002E-3</v>
      </c>
      <c r="CC54" s="111">
        <v>1.8062617E-2</v>
      </c>
      <c r="CD54" s="111">
        <v>4.1111934999999997E-3</v>
      </c>
      <c r="CE54" s="154"/>
      <c r="CF54" s="173"/>
      <c r="CG54" s="76" t="s">
        <v>982</v>
      </c>
      <c r="CH54" s="42"/>
      <c r="CI54" s="42"/>
      <c r="CK54" s="41"/>
      <c r="CL54" s="325"/>
      <c r="CM54" s="325"/>
      <c r="CN54" s="41"/>
      <c r="CO54" s="41"/>
      <c r="CP54" s="41"/>
      <c r="CQ54" s="41"/>
      <c r="CR54" s="41"/>
      <c r="CS54" s="41"/>
      <c r="CT54" s="41"/>
      <c r="CU54" s="41"/>
      <c r="CV54" s="41"/>
      <c r="CW54" s="41"/>
    </row>
    <row r="55" spans="1:101" ht="14.5" customHeight="1" thickBot="1">
      <c r="A55" s="41" t="s">
        <v>13059</v>
      </c>
      <c r="B55" s="119" t="s">
        <v>13044</v>
      </c>
      <c r="C55" s="120" t="str">
        <f t="shared" si="20"/>
        <v>A.020.01.108</v>
      </c>
      <c r="D55" s="135" t="s">
        <v>13043</v>
      </c>
      <c r="E55" s="119" t="s">
        <v>6570</v>
      </c>
      <c r="F55" s="118" t="str">
        <f t="shared" si="21"/>
        <v>Silicon (purified) for electronics and PV cells, gross</v>
      </c>
      <c r="G55" s="118">
        <f t="shared" si="22"/>
        <v>52.086364750688404</v>
      </c>
      <c r="H55" s="118">
        <f t="shared" si="23"/>
        <v>1.0153284675000003</v>
      </c>
      <c r="I55" s="118">
        <f t="shared" si="24"/>
        <v>2.287555496</v>
      </c>
      <c r="J55" s="326">
        <f t="shared" si="25"/>
        <v>20.336896787188401</v>
      </c>
      <c r="K55" s="118">
        <v>28.446584000000001</v>
      </c>
      <c r="L55" s="118">
        <v>1.2312563999999999</v>
      </c>
      <c r="M55" s="118">
        <v>1.0284158000000001</v>
      </c>
      <c r="N55" s="118">
        <v>0.86891839000000004</v>
      </c>
      <c r="O55" s="118">
        <v>0.13690973000000001</v>
      </c>
      <c r="P55" s="118">
        <v>4.8163531999999998E-3</v>
      </c>
      <c r="Q55" s="118">
        <v>4.6839943E-3</v>
      </c>
      <c r="R55" s="118">
        <v>2.7883295999999998E-2</v>
      </c>
      <c r="S55" s="118">
        <v>16.658536000000002</v>
      </c>
      <c r="T55" s="118">
        <v>7.6491500000000004E-2</v>
      </c>
      <c r="U55" s="118">
        <v>3.6015703999999999</v>
      </c>
      <c r="V55" s="118">
        <v>2.9197631000000001E-4</v>
      </c>
      <c r="W55" s="330">
        <v>6.9108783999999998E-6</v>
      </c>
      <c r="X55" s="118">
        <v>0</v>
      </c>
      <c r="Y55" s="41"/>
      <c r="Z55" s="327">
        <f t="shared" si="26"/>
        <v>213.88409022556391</v>
      </c>
      <c r="AA55" s="41"/>
      <c r="AB55" s="111">
        <v>3120.7060000000001</v>
      </c>
      <c r="AC55" s="111">
        <v>2300.5070999999998</v>
      </c>
      <c r="AD55" s="111">
        <v>488.22118</v>
      </c>
      <c r="AE55" s="111">
        <v>0</v>
      </c>
      <c r="AF55" s="111">
        <v>41.176490999999999</v>
      </c>
      <c r="AG55" s="111">
        <v>180.50021000000001</v>
      </c>
      <c r="AH55" s="111">
        <v>110.30095</v>
      </c>
      <c r="AI55" s="41"/>
      <c r="AJ55" s="114">
        <v>4.1624220000000003</v>
      </c>
      <c r="AK55" s="114">
        <v>3.8980022999999999</v>
      </c>
      <c r="AL55" s="114">
        <v>0.17763101000000001</v>
      </c>
      <c r="AM55" s="114">
        <v>8.6788701999999995E-2</v>
      </c>
      <c r="AN55" s="113">
        <f t="shared" si="27"/>
        <v>2.3369318601341999E-4</v>
      </c>
      <c r="AO55" s="112">
        <f t="shared" si="28"/>
        <v>6.5691942814942198E-7</v>
      </c>
      <c r="AP55" s="112">
        <f t="shared" si="29"/>
        <v>12.1552802</v>
      </c>
      <c r="AQ55" s="329">
        <v>1.9924974999999999E-4</v>
      </c>
      <c r="AR55" s="328">
        <v>6.0121298999999996E-7</v>
      </c>
      <c r="AS55" s="328">
        <v>1.6424763E-11</v>
      </c>
      <c r="AT55" s="328">
        <v>3.3816733999999998E-9</v>
      </c>
      <c r="AU55" s="328">
        <v>4.3717443999999998E-10</v>
      </c>
      <c r="AV55" s="328">
        <v>1.2920280999999999E-7</v>
      </c>
      <c r="AW55" s="328">
        <v>3.4233194E-5</v>
      </c>
      <c r="AX55" s="328">
        <v>1.8436747E-8</v>
      </c>
      <c r="AY55" s="328">
        <v>3.6839120000000002E-8</v>
      </c>
      <c r="AZ55" s="328">
        <v>5.0375255000000001E-12</v>
      </c>
      <c r="BA55" s="328">
        <v>2.9520857E-14</v>
      </c>
      <c r="BB55" s="328">
        <v>1.0569907E-11</v>
      </c>
      <c r="BC55" s="328">
        <v>1.3266263999999999E-12</v>
      </c>
      <c r="BD55" s="328">
        <v>5.9789871000000005E-13</v>
      </c>
      <c r="BE55" s="328">
        <v>5.2266032000000003E-8</v>
      </c>
      <c r="BF55" s="328">
        <v>2.4820334E-8</v>
      </c>
      <c r="BG55" s="328">
        <v>3.9577007000000002E-10</v>
      </c>
      <c r="BH55" s="329">
        <v>1.3890971999999999</v>
      </c>
      <c r="BI55" s="329">
        <v>10.766183</v>
      </c>
      <c r="BJ55" s="328">
        <v>1.3398958000000001E-10</v>
      </c>
      <c r="BK55" s="328">
        <v>8.1480149999999998E-13</v>
      </c>
      <c r="BL55" s="328">
        <v>3.6454822999999998E-17</v>
      </c>
      <c r="BM55" s="41"/>
      <c r="BN55" s="111">
        <v>1.0384378999999999E-2</v>
      </c>
      <c r="BO55" s="111">
        <v>2.9614959999999999E-4</v>
      </c>
      <c r="BP55" s="111">
        <v>5.9636558999999999E-3</v>
      </c>
      <c r="BQ55" s="122">
        <v>3.2827306E-6</v>
      </c>
      <c r="BR55" s="111">
        <v>3.0465655000000002E-4</v>
      </c>
      <c r="BS55" s="122">
        <v>8.2849685000000006E-5</v>
      </c>
      <c r="BT55" s="122">
        <v>8.9323414999999998E-9</v>
      </c>
      <c r="BU55" s="111">
        <v>1.2610027999999999E-4</v>
      </c>
      <c r="BV55" s="122">
        <v>6.4632069000000003E-6</v>
      </c>
      <c r="BW55" s="122">
        <v>3.0994263E-6</v>
      </c>
      <c r="BX55" s="122">
        <v>3.2858207000000001E-6</v>
      </c>
      <c r="BY55" s="122">
        <v>2.7744364E-7</v>
      </c>
      <c r="BZ55" s="122">
        <v>5.8005022000000003E-8</v>
      </c>
      <c r="CA55" s="111">
        <v>1.8768408999999999E-4</v>
      </c>
      <c r="CB55" s="111">
        <v>3.3425455999999999E-3</v>
      </c>
      <c r="CC55" s="122">
        <v>6.4242352000000002E-5</v>
      </c>
      <c r="CD55" s="122">
        <v>1.9235180000000001E-8</v>
      </c>
      <c r="CE55" s="238" t="s">
        <v>13057</v>
      </c>
      <c r="CF55" s="173"/>
      <c r="CG55" s="76" t="s">
        <v>983</v>
      </c>
      <c r="CH55" s="42"/>
      <c r="CI55" s="42"/>
      <c r="CK55" s="41"/>
      <c r="CL55" s="331"/>
      <c r="CM55" s="331"/>
      <c r="CN55" s="41"/>
      <c r="CO55" s="41"/>
      <c r="CP55" s="41"/>
      <c r="CQ55" s="41"/>
      <c r="CR55" s="41"/>
      <c r="CS55" s="41"/>
      <c r="CT55" s="41"/>
      <c r="CU55" s="41"/>
      <c r="CV55" s="41"/>
      <c r="CW55" s="41"/>
    </row>
    <row r="56" spans="1:101" ht="14.5" customHeight="1">
      <c r="A56" s="41" t="s">
        <v>13056</v>
      </c>
      <c r="B56" s="119" t="s">
        <v>13044</v>
      </c>
      <c r="C56" s="120" t="str">
        <f t="shared" si="20"/>
        <v>A.020.01.109</v>
      </c>
      <c r="D56" s="135" t="s">
        <v>13043</v>
      </c>
      <c r="E56" s="119" t="s">
        <v>6570</v>
      </c>
      <c r="F56" s="118" t="str">
        <f t="shared" si="21"/>
        <v>Silicon carbide</v>
      </c>
      <c r="G56" s="118">
        <f t="shared" si="22"/>
        <v>3.6646254193429999</v>
      </c>
      <c r="H56" s="118">
        <f t="shared" si="23"/>
        <v>0.27090423189999996</v>
      </c>
      <c r="I56" s="118">
        <f t="shared" si="24"/>
        <v>1.0904726740000001</v>
      </c>
      <c r="J56" s="326">
        <f t="shared" si="25"/>
        <v>6.4133134429999999E-3</v>
      </c>
      <c r="K56" s="118">
        <v>2.2968351999999999</v>
      </c>
      <c r="L56" s="118">
        <v>0.81815503000000001</v>
      </c>
      <c r="M56" s="118">
        <v>0.23098341999999999</v>
      </c>
      <c r="N56" s="118">
        <v>0.19409371</v>
      </c>
      <c r="O56" s="118">
        <v>7.0700823999999995E-2</v>
      </c>
      <c r="P56" s="118">
        <v>1.3654082999999999E-3</v>
      </c>
      <c r="Q56" s="118">
        <v>4.7442895999999998E-3</v>
      </c>
      <c r="R56" s="118">
        <v>4.1334224000000003E-2</v>
      </c>
      <c r="S56" s="118">
        <v>1.1297957999999999E-3</v>
      </c>
      <c r="T56" s="118">
        <v>0</v>
      </c>
      <c r="U56" s="118">
        <v>5.2517003999999999E-3</v>
      </c>
      <c r="V56" s="330">
        <v>3.1817243000000002E-5</v>
      </c>
      <c r="W56" s="118">
        <v>0</v>
      </c>
      <c r="X56" s="118">
        <v>0</v>
      </c>
      <c r="Y56" s="41"/>
      <c r="Z56" s="327">
        <f t="shared" si="26"/>
        <v>17.269437593984961</v>
      </c>
      <c r="AA56" s="41"/>
      <c r="AB56" s="111">
        <v>195.86873</v>
      </c>
      <c r="AC56" s="111">
        <v>194.95373000000001</v>
      </c>
      <c r="AD56" s="111">
        <v>0.71199842000000002</v>
      </c>
      <c r="AE56" s="111">
        <v>0</v>
      </c>
      <c r="AF56" s="111">
        <v>0</v>
      </c>
      <c r="AG56" s="111">
        <v>8.7148665999999993E-3</v>
      </c>
      <c r="AH56" s="111">
        <v>0.19428403</v>
      </c>
      <c r="AI56" s="41"/>
      <c r="AJ56" s="114">
        <v>0.60446920000000004</v>
      </c>
      <c r="AK56" s="114">
        <v>0.57205715000000001</v>
      </c>
      <c r="AL56" s="114">
        <v>1.9656519000000001E-2</v>
      </c>
      <c r="AM56" s="114">
        <v>1.2755524000000001E-2</v>
      </c>
      <c r="AN56" s="113">
        <f t="shared" si="27"/>
        <v>3.4295992130323002E-5</v>
      </c>
      <c r="AO56" s="112">
        <f t="shared" si="28"/>
        <v>7.2694227126253998E-8</v>
      </c>
      <c r="AP56" s="112">
        <f t="shared" si="29"/>
        <v>1.786487922494</v>
      </c>
      <c r="AQ56" s="328">
        <v>1.6124809E-5</v>
      </c>
      <c r="AR56" s="328">
        <v>4.8655602999999998E-8</v>
      </c>
      <c r="AS56" s="328">
        <v>1.3291910999999999E-12</v>
      </c>
      <c r="AT56" s="328">
        <v>1.5265991E-9</v>
      </c>
      <c r="AU56" s="328">
        <v>3.6625223000000002E-11</v>
      </c>
      <c r="AV56" s="328">
        <v>2.8860775000000001E-8</v>
      </c>
      <c r="AW56" s="328">
        <v>1.8001753999999998E-5</v>
      </c>
      <c r="AX56" s="328">
        <v>4.1339110999999998E-9</v>
      </c>
      <c r="AY56" s="328">
        <v>1.9720804999999999E-8</v>
      </c>
      <c r="AZ56" s="328">
        <v>3.6013108000000002E-12</v>
      </c>
      <c r="BA56" s="328">
        <v>5.1521494E-14</v>
      </c>
      <c r="BB56" s="328">
        <v>1.3029401E-10</v>
      </c>
      <c r="BC56" s="328">
        <v>8.0471936000000004E-13</v>
      </c>
      <c r="BD56" s="328">
        <v>2.1302035E-12</v>
      </c>
      <c r="BE56" s="328">
        <v>3.0491090999999997E-8</v>
      </c>
      <c r="BF56" s="328">
        <v>1.0851404E-7</v>
      </c>
      <c r="BG56" s="328">
        <v>4.5697070000000003E-11</v>
      </c>
      <c r="BH56" s="328">
        <v>9.4122493999999996E-5</v>
      </c>
      <c r="BI56" s="329">
        <v>1.7863937999999999</v>
      </c>
      <c r="BJ56" s="329">
        <v>0</v>
      </c>
      <c r="BK56" s="329">
        <v>0</v>
      </c>
      <c r="BL56" s="329">
        <v>0</v>
      </c>
      <c r="BM56" s="41"/>
      <c r="BN56" s="111">
        <v>1.1367631000000001E-3</v>
      </c>
      <c r="BO56" s="111">
        <v>1.4534246E-4</v>
      </c>
      <c r="BP56" s="111">
        <v>4.8151774000000002E-4</v>
      </c>
      <c r="BQ56" s="122">
        <v>4.8432613999999996E-6</v>
      </c>
      <c r="BR56" s="111">
        <v>1.6916469E-4</v>
      </c>
      <c r="BS56" s="122">
        <v>1.8528926999999999E-5</v>
      </c>
      <c r="BT56" s="122">
        <v>5.4411421999999999E-8</v>
      </c>
      <c r="BU56" s="122">
        <v>2.8109139000000002E-5</v>
      </c>
      <c r="BV56" s="122">
        <v>1.8322818000000001E-6</v>
      </c>
      <c r="BW56" s="122">
        <v>3.1393240999999999E-6</v>
      </c>
      <c r="BX56" s="122">
        <v>2.6694244999999997E-7</v>
      </c>
      <c r="BY56" s="122">
        <v>3.3174786000000002E-8</v>
      </c>
      <c r="BZ56" s="122">
        <v>3.9324600000000003E-9</v>
      </c>
      <c r="CA56" s="122">
        <v>4.7989984000000003E-5</v>
      </c>
      <c r="CB56" s="111">
        <v>2.3537115999999999E-4</v>
      </c>
      <c r="CC56" s="122">
        <v>5.6565823999999997E-7</v>
      </c>
      <c r="CD56" s="111">
        <v>0</v>
      </c>
      <c r="CE56" s="226" t="s">
        <v>13054</v>
      </c>
      <c r="CF56" s="173"/>
      <c r="CG56" s="42" t="s">
        <v>984</v>
      </c>
      <c r="CH56" s="42"/>
      <c r="CI56" s="42"/>
      <c r="CJ56" s="41"/>
      <c r="CK56" s="41"/>
      <c r="CL56" s="325"/>
      <c r="CM56" s="325"/>
      <c r="CN56" s="41"/>
      <c r="CO56" s="41"/>
      <c r="CP56" s="41"/>
      <c r="CQ56" s="41"/>
      <c r="CR56" s="41"/>
      <c r="CS56" s="41"/>
      <c r="CT56" s="41"/>
      <c r="CU56" s="41"/>
      <c r="CV56" s="41"/>
      <c r="CW56" s="41"/>
    </row>
    <row r="57" spans="1:101" ht="14.5" customHeight="1">
      <c r="A57" s="41" t="s">
        <v>13053</v>
      </c>
      <c r="B57" s="119" t="s">
        <v>13044</v>
      </c>
      <c r="C57" s="120" t="str">
        <f t="shared" si="20"/>
        <v>A.020.01.110</v>
      </c>
      <c r="D57" s="135" t="s">
        <v>13043</v>
      </c>
      <c r="E57" s="119" t="s">
        <v>6570</v>
      </c>
      <c r="F57" s="118" t="str">
        <f t="shared" si="21"/>
        <v>Silicon Nitride</v>
      </c>
      <c r="G57" s="118">
        <f t="shared" si="22"/>
        <v>1.2084862808004999</v>
      </c>
      <c r="H57" s="118">
        <f t="shared" si="23"/>
        <v>1.4148081749999999E-2</v>
      </c>
      <c r="I57" s="118">
        <f t="shared" si="24"/>
        <v>2.4802194800000003E-2</v>
      </c>
      <c r="J57" s="326">
        <f t="shared" si="25"/>
        <v>0.71808178425049995</v>
      </c>
      <c r="K57" s="118">
        <v>0.45145422000000002</v>
      </c>
      <c r="L57" s="118">
        <v>9.6884234E-3</v>
      </c>
      <c r="M57" s="118">
        <v>1.3918773000000001E-2</v>
      </c>
      <c r="N57" s="118">
        <v>1.1904006E-2</v>
      </c>
      <c r="O57" s="118">
        <v>1.8369180000000001E-3</v>
      </c>
      <c r="P57" s="118">
        <v>2.0641514E-4</v>
      </c>
      <c r="Q57" s="118">
        <v>2.0074261000000001E-4</v>
      </c>
      <c r="R57" s="118">
        <v>1.1949984E-3</v>
      </c>
      <c r="S57" s="118">
        <v>0.70856326999999997</v>
      </c>
      <c r="T57" s="118">
        <v>3.2782071E-3</v>
      </c>
      <c r="U57" s="118">
        <v>6.2274977E-3</v>
      </c>
      <c r="V57" s="330">
        <v>1.2513270000000001E-5</v>
      </c>
      <c r="W57" s="330">
        <v>2.9618050000000001E-7</v>
      </c>
      <c r="X57" s="118">
        <v>0</v>
      </c>
      <c r="Y57" s="41"/>
      <c r="Z57" s="327">
        <f t="shared" si="26"/>
        <v>3.3943926315789472</v>
      </c>
      <c r="AA57" s="41"/>
      <c r="AB57" s="111">
        <v>34.952567999999999</v>
      </c>
      <c r="AC57" s="111">
        <v>33.705523999999997</v>
      </c>
      <c r="AD57" s="111">
        <v>0.84423121000000001</v>
      </c>
      <c r="AE57" s="111">
        <v>0</v>
      </c>
      <c r="AF57" s="111">
        <v>4.0944529E-2</v>
      </c>
      <c r="AG57" s="111">
        <v>0.18284505000000001</v>
      </c>
      <c r="AH57" s="111">
        <v>0.17902301000000001</v>
      </c>
      <c r="AI57" s="41"/>
      <c r="AJ57" s="114">
        <v>6.3613810000000007E-2</v>
      </c>
      <c r="AK57" s="114">
        <v>5.8765502999999997E-2</v>
      </c>
      <c r="AL57" s="114">
        <v>2.7662551000000001E-3</v>
      </c>
      <c r="AM57" s="114">
        <v>2.0820524000000002E-3</v>
      </c>
      <c r="AN57" s="113">
        <f t="shared" si="27"/>
        <v>3.5231116770185997E-6</v>
      </c>
      <c r="AO57" s="112">
        <f t="shared" si="28"/>
        <v>1.0230233196633948E-8</v>
      </c>
      <c r="AP57" s="112">
        <f t="shared" si="29"/>
        <v>0.29160397900000001</v>
      </c>
      <c r="AQ57" s="328">
        <v>3.1827956E-6</v>
      </c>
      <c r="AR57" s="328">
        <v>9.6044799000000003E-9</v>
      </c>
      <c r="AS57" s="328">
        <v>2.6235520000000001E-13</v>
      </c>
      <c r="AT57" s="328">
        <v>1.4492886E-10</v>
      </c>
      <c r="AU57" s="328">
        <v>1.8736048000000001E-11</v>
      </c>
      <c r="AV57" s="328">
        <v>1.7700783E-9</v>
      </c>
      <c r="AW57" s="328">
        <v>3.3507289E-7</v>
      </c>
      <c r="AX57" s="328">
        <v>2.5611678000000002E-10</v>
      </c>
      <c r="AY57" s="328">
        <v>3.5162502999999999E-10</v>
      </c>
      <c r="AZ57" s="328">
        <v>2.1589395000000001E-13</v>
      </c>
      <c r="BA57" s="328">
        <v>1.2651796000000001E-15</v>
      </c>
      <c r="BB57" s="328">
        <v>4.5299603000000001E-13</v>
      </c>
      <c r="BC57" s="328">
        <v>5.6855416999999995E-14</v>
      </c>
      <c r="BD57" s="328">
        <v>2.5624231000000001E-14</v>
      </c>
      <c r="BE57" s="328">
        <v>2.2399728000000001E-9</v>
      </c>
      <c r="BF57" s="328">
        <v>1.0637286E-9</v>
      </c>
      <c r="BG57" s="328">
        <v>1.6961575E-11</v>
      </c>
      <c r="BH57" s="329">
        <v>5.9424269000000002E-2</v>
      </c>
      <c r="BI57" s="329">
        <v>0.23217971000000001</v>
      </c>
      <c r="BJ57" s="328">
        <v>5.7424105999999999E-12</v>
      </c>
      <c r="BK57" s="328">
        <v>3.4920063999999999E-14</v>
      </c>
      <c r="BL57" s="328">
        <v>1.5623495000000001E-18</v>
      </c>
      <c r="BM57" s="41"/>
      <c r="BN57" s="111">
        <v>1.4743969E-4</v>
      </c>
      <c r="BO57" s="122">
        <v>2.9912163000000001E-6</v>
      </c>
      <c r="BP57" s="122">
        <v>9.4644673000000005E-5</v>
      </c>
      <c r="BQ57" s="122">
        <v>1.4068846E-7</v>
      </c>
      <c r="BR57" s="122">
        <v>3.2766241999999998E-6</v>
      </c>
      <c r="BS57" s="122">
        <v>1.1118953E-6</v>
      </c>
      <c r="BT57" s="122">
        <v>3.8281463999999998E-10</v>
      </c>
      <c r="BU57" s="122">
        <v>1.702716E-6</v>
      </c>
      <c r="BV57" s="122">
        <v>2.7699457999999999E-7</v>
      </c>
      <c r="BW57" s="122">
        <v>1.3283256E-7</v>
      </c>
      <c r="BX57" s="122">
        <v>1.4082089000000001E-7</v>
      </c>
      <c r="BY57" s="122">
        <v>1.1890442E-8</v>
      </c>
      <c r="BZ57" s="122">
        <v>2.4859295000000002E-9</v>
      </c>
      <c r="CA57" s="122">
        <v>2.7927649999999998E-6</v>
      </c>
      <c r="CB57" s="122">
        <v>4.0051491999999999E-5</v>
      </c>
      <c r="CC57" s="122">
        <v>1.6138613000000001E-7</v>
      </c>
      <c r="CD57" s="122">
        <v>8.2436485999999997E-10</v>
      </c>
      <c r="CE57" s="226" t="s">
        <v>13051</v>
      </c>
      <c r="CF57" s="173"/>
      <c r="CG57" s="42" t="s">
        <v>985</v>
      </c>
      <c r="CH57" s="42"/>
      <c r="CI57" s="42"/>
      <c r="CK57" s="41"/>
      <c r="CL57" s="325"/>
      <c r="CM57" s="325"/>
      <c r="CN57" s="41"/>
      <c r="CO57" s="41"/>
      <c r="CP57" s="41"/>
      <c r="CQ57" s="41"/>
      <c r="CR57" s="41"/>
      <c r="CS57" s="41"/>
      <c r="CT57" s="41"/>
      <c r="CU57" s="41"/>
      <c r="CV57" s="41"/>
      <c r="CW57" s="41"/>
    </row>
    <row r="58" spans="1:101" ht="14.5" customHeight="1" thickBot="1">
      <c r="A58" s="41" t="s">
        <v>13050</v>
      </c>
      <c r="B58" s="119" t="s">
        <v>13044</v>
      </c>
      <c r="C58" s="120" t="str">
        <f t="shared" si="20"/>
        <v>A.020.01.111</v>
      </c>
      <c r="D58" s="135" t="s">
        <v>13043</v>
      </c>
      <c r="E58" s="119" t="s">
        <v>6570</v>
      </c>
      <c r="F58" s="118" t="str">
        <f t="shared" si="21"/>
        <v>Stoneware</v>
      </c>
      <c r="G58" s="118">
        <f t="shared" si="22"/>
        <v>7.9129122651649994E-2</v>
      </c>
      <c r="H58" s="118">
        <f t="shared" si="23"/>
        <v>8.1432922450000011E-3</v>
      </c>
      <c r="I58" s="118">
        <f t="shared" si="24"/>
        <v>1.375751406E-2</v>
      </c>
      <c r="J58" s="326">
        <f t="shared" si="25"/>
        <v>2.72461134665E-3</v>
      </c>
      <c r="K58" s="118">
        <v>5.4503705E-2</v>
      </c>
      <c r="L58" s="118">
        <v>4.4228176999999997E-3</v>
      </c>
      <c r="M58" s="118">
        <v>9.0546685999999994E-3</v>
      </c>
      <c r="N58" s="118">
        <v>7.6263928000000003E-3</v>
      </c>
      <c r="O58" s="118">
        <v>3.7027840000000001E-4</v>
      </c>
      <c r="P58" s="330">
        <v>4.2858495000000003E-5</v>
      </c>
      <c r="Q58" s="118">
        <v>1.0376255E-4</v>
      </c>
      <c r="R58" s="118">
        <v>2.8002776000000002E-4</v>
      </c>
      <c r="S58" s="118">
        <v>1.0742685E-4</v>
      </c>
      <c r="T58" s="118">
        <v>2.0493242E-3</v>
      </c>
      <c r="U58" s="118">
        <v>5.5919675000000002E-4</v>
      </c>
      <c r="V58" s="330">
        <v>8.1346529000000001E-6</v>
      </c>
      <c r="W58" s="330">
        <v>5.2889375000000002E-7</v>
      </c>
      <c r="X58" s="118">
        <v>0</v>
      </c>
      <c r="Y58" s="41"/>
      <c r="Z58" s="327">
        <f t="shared" si="26"/>
        <v>0.4098022932330827</v>
      </c>
      <c r="AA58" s="41"/>
      <c r="AB58" s="111">
        <v>6.7689028999999996</v>
      </c>
      <c r="AC58" s="111">
        <v>6.677327</v>
      </c>
      <c r="AD58" s="111">
        <v>7.5812940999999995E-2</v>
      </c>
      <c r="AE58" s="111">
        <v>0</v>
      </c>
      <c r="AF58" s="111">
        <v>1.7336183000000001E-4</v>
      </c>
      <c r="AG58" s="111">
        <v>9.4155613999999995E-4</v>
      </c>
      <c r="AH58" s="111">
        <v>1.4648001000000001E-2</v>
      </c>
      <c r="AI58" s="41"/>
      <c r="AJ58" s="114">
        <v>1.0278067E-2</v>
      </c>
      <c r="AK58" s="114">
        <v>9.5206353999999997E-3</v>
      </c>
      <c r="AL58" s="114">
        <v>4.1647560000000001E-4</v>
      </c>
      <c r="AM58" s="114">
        <v>3.4095577E-4</v>
      </c>
      <c r="AN58" s="113">
        <f t="shared" si="27"/>
        <v>5.707814925301E-7</v>
      </c>
      <c r="AO58" s="112">
        <f t="shared" si="28"/>
        <v>1.5402203704707196E-9</v>
      </c>
      <c r="AP58" s="112">
        <f t="shared" si="29"/>
        <v>4.7752909410000002E-2</v>
      </c>
      <c r="AQ58" s="328">
        <v>3.8701789E-7</v>
      </c>
      <c r="AR58" s="328">
        <v>1.1679753999999999E-9</v>
      </c>
      <c r="AS58" s="328">
        <v>3.1899923000000003E-14</v>
      </c>
      <c r="AT58" s="328">
        <v>3.0621793000000001E-11</v>
      </c>
      <c r="AU58" s="328">
        <v>3.8155721000000001E-12</v>
      </c>
      <c r="AV58" s="328">
        <v>1.1339979E-9</v>
      </c>
      <c r="AW58" s="328">
        <v>1.7872395000000001E-7</v>
      </c>
      <c r="AX58" s="328">
        <v>1.6185023000000001E-10</v>
      </c>
      <c r="AY58" s="328">
        <v>1.9714583E-10</v>
      </c>
      <c r="AZ58" s="328">
        <v>5.2775425E-14</v>
      </c>
      <c r="BA58" s="328">
        <v>5.5240581E-16</v>
      </c>
      <c r="BB58" s="328">
        <v>1.0242663E-13</v>
      </c>
      <c r="BC58" s="328">
        <v>2.2985832999999998E-13</v>
      </c>
      <c r="BD58" s="328">
        <v>5.303471E-14</v>
      </c>
      <c r="BE58" s="328">
        <v>4.5755806000000001E-10</v>
      </c>
      <c r="BF58" s="328">
        <v>3.4034049E-9</v>
      </c>
      <c r="BG58" s="328">
        <v>1.2716003E-11</v>
      </c>
      <c r="BH58" s="329">
        <v>3.6309040999999998E-4</v>
      </c>
      <c r="BI58" s="329">
        <v>4.7389819E-2</v>
      </c>
      <c r="BJ58" s="328">
        <v>1.0254305000000001E-11</v>
      </c>
      <c r="BK58" s="328">
        <v>6.2357256999999994E-14</v>
      </c>
      <c r="BL58" s="328">
        <v>2.7899099000000002E-18</v>
      </c>
      <c r="BM58" s="41"/>
      <c r="BN58" s="122">
        <v>2.5719271E-5</v>
      </c>
      <c r="BO58" s="122">
        <v>1.6713650000000001E-6</v>
      </c>
      <c r="BP58" s="122">
        <v>1.1426375E-5</v>
      </c>
      <c r="BQ58" s="122">
        <v>3.2946804000000001E-8</v>
      </c>
      <c r="BR58" s="122">
        <v>1.1567725000000001E-6</v>
      </c>
      <c r="BS58" s="122">
        <v>7.2793689999999997E-7</v>
      </c>
      <c r="BT58" s="122">
        <v>2.5673095999999999E-10</v>
      </c>
      <c r="BU58" s="122">
        <v>1.1093179E-6</v>
      </c>
      <c r="BV58" s="122">
        <v>5.7513082999999997E-8</v>
      </c>
      <c r="BW58" s="122">
        <v>6.8660285999999999E-8</v>
      </c>
      <c r="BX58" s="122">
        <v>2.8671588000000001E-8</v>
      </c>
      <c r="BY58" s="122">
        <v>1.3040416E-8</v>
      </c>
      <c r="BZ58" s="122">
        <v>5.0641908999999997E-10</v>
      </c>
      <c r="CA58" s="122">
        <v>1.5890761000000001E-6</v>
      </c>
      <c r="CB58" s="122">
        <v>7.8127449000000004E-6</v>
      </c>
      <c r="CC58" s="122">
        <v>2.2615096999999999E-8</v>
      </c>
      <c r="CD58" s="122">
        <v>1.4720801E-9</v>
      </c>
      <c r="CE58" s="154"/>
      <c r="CF58" s="173"/>
      <c r="CG58" s="76" t="s">
        <v>986</v>
      </c>
      <c r="CH58" s="42"/>
      <c r="CI58" s="42"/>
      <c r="CK58" s="41"/>
      <c r="CL58" s="325"/>
      <c r="CM58" s="325"/>
      <c r="CN58" s="41"/>
      <c r="CO58" s="41"/>
      <c r="CP58" s="41"/>
      <c r="CQ58" s="41"/>
      <c r="CR58" s="41"/>
      <c r="CS58" s="41"/>
      <c r="CT58" s="41"/>
      <c r="CU58" s="41"/>
      <c r="CV58" s="41"/>
      <c r="CW58" s="41"/>
    </row>
    <row r="59" spans="1:101" ht="14.5" customHeight="1" thickBot="1">
      <c r="A59" s="41" t="s">
        <v>13048</v>
      </c>
      <c r="B59" s="119" t="s">
        <v>13044</v>
      </c>
      <c r="C59" s="120" t="str">
        <f t="shared" si="20"/>
        <v>A.020.01.112</v>
      </c>
      <c r="D59" s="135" t="s">
        <v>13043</v>
      </c>
      <c r="E59" s="119" t="s">
        <v>6570</v>
      </c>
      <c r="F59" s="118" t="str">
        <f t="shared" si="21"/>
        <v>Tungsten Carbide</v>
      </c>
      <c r="G59" s="118">
        <f t="shared" si="22"/>
        <v>23.851469374878</v>
      </c>
      <c r="H59" s="118">
        <f t="shared" si="23"/>
        <v>1.5094830588779999</v>
      </c>
      <c r="I59" s="118">
        <f t="shared" si="24"/>
        <v>3.1399058479999997</v>
      </c>
      <c r="J59" s="326">
        <f t="shared" si="25"/>
        <v>18.986699848000001</v>
      </c>
      <c r="K59" s="118">
        <v>0.21538061999999999</v>
      </c>
      <c r="L59" s="118">
        <v>2.6018914999999998</v>
      </c>
      <c r="M59" s="118">
        <v>7.1407548000000001E-2</v>
      </c>
      <c r="N59" s="118">
        <v>2.5476934999999999E-2</v>
      </c>
      <c r="O59" s="330">
        <v>3.5553877999999998E-5</v>
      </c>
      <c r="P59" s="118">
        <v>0.44372397000000002</v>
      </c>
      <c r="Q59" s="118">
        <v>1.0402465999999999</v>
      </c>
      <c r="R59" s="118">
        <v>0.46660679999999999</v>
      </c>
      <c r="S59" s="118">
        <v>18.947606</v>
      </c>
      <c r="T59" s="118">
        <v>0</v>
      </c>
      <c r="U59" s="118">
        <v>3.9093848E-2</v>
      </c>
      <c r="V59" s="118">
        <v>0</v>
      </c>
      <c r="W59" s="118">
        <v>0</v>
      </c>
      <c r="X59" s="118">
        <v>0</v>
      </c>
      <c r="Y59" s="41"/>
      <c r="Z59" s="327">
        <f t="shared" si="26"/>
        <v>1.6194031578947368</v>
      </c>
      <c r="AA59" s="41"/>
      <c r="AB59" s="111">
        <v>30.592551</v>
      </c>
      <c r="AC59" s="111">
        <v>19.615193000000001</v>
      </c>
      <c r="AD59" s="111">
        <v>5.3001195000000001</v>
      </c>
      <c r="AE59" s="111">
        <v>0</v>
      </c>
      <c r="AF59" s="111">
        <v>5.5704957999999998</v>
      </c>
      <c r="AG59" s="111">
        <v>6.6623162E-2</v>
      </c>
      <c r="AH59" s="111">
        <v>4.0118857000000001E-2</v>
      </c>
      <c r="AI59" s="41"/>
      <c r="AJ59" s="114">
        <v>1.2326693</v>
      </c>
      <c r="AK59" s="114">
        <v>1.2017724000000001</v>
      </c>
      <c r="AL59" s="114">
        <v>2.2579861999999999E-2</v>
      </c>
      <c r="AM59" s="114">
        <v>8.3170593000000004E-3</v>
      </c>
      <c r="AN59" s="113">
        <f t="shared" si="27"/>
        <v>7.20487038858E-5</v>
      </c>
      <c r="AO59" s="112">
        <f t="shared" si="28"/>
        <v>8.3505405679340017E-8</v>
      </c>
      <c r="AP59" s="112">
        <f t="shared" si="29"/>
        <v>1.1648542399999999</v>
      </c>
      <c r="AQ59" s="328">
        <v>1.5028062000000001E-6</v>
      </c>
      <c r="AR59" s="328">
        <v>4.5343289000000001E-9</v>
      </c>
      <c r="AS59" s="328">
        <v>1.2388434E-13</v>
      </c>
      <c r="AT59" s="329">
        <v>0</v>
      </c>
      <c r="AU59" s="329">
        <v>0</v>
      </c>
      <c r="AV59" s="328">
        <v>3.7844858000000003E-9</v>
      </c>
      <c r="AW59" s="328">
        <v>4.7255916E-5</v>
      </c>
      <c r="AX59" s="328">
        <v>8.6181573999999997E-10</v>
      </c>
      <c r="AY59" s="328">
        <v>5.5044546000000002E-8</v>
      </c>
      <c r="AZ59" s="328">
        <v>2.0719076E-11</v>
      </c>
      <c r="BA59" s="328">
        <v>7.9834199999999995E-13</v>
      </c>
      <c r="BB59" s="328">
        <v>2.2905581999999999E-8</v>
      </c>
      <c r="BC59" s="328">
        <v>3.9660808999999997E-11</v>
      </c>
      <c r="BD59" s="328">
        <v>9.7830928000000006E-11</v>
      </c>
      <c r="BE59" s="328">
        <v>2.8593862E-6</v>
      </c>
      <c r="BF59" s="328">
        <v>2.0426810999999999E-5</v>
      </c>
      <c r="BG59" s="329">
        <v>0</v>
      </c>
      <c r="BH59" s="329">
        <v>0.98372188999999999</v>
      </c>
      <c r="BI59" s="329">
        <v>0.18113235</v>
      </c>
      <c r="BJ59" s="329">
        <v>0</v>
      </c>
      <c r="BK59" s="329">
        <v>0</v>
      </c>
      <c r="BL59" s="329">
        <v>0</v>
      </c>
      <c r="BM59" s="41"/>
      <c r="BN59" s="111">
        <v>5.0877331000000001E-3</v>
      </c>
      <c r="BO59" s="111">
        <v>3.7950467E-4</v>
      </c>
      <c r="BP59" s="122">
        <v>4.5153257999999999E-5</v>
      </c>
      <c r="BQ59" s="122">
        <v>5.4656820999999999E-5</v>
      </c>
      <c r="BR59" s="111">
        <v>3.1262682999999997E-4</v>
      </c>
      <c r="BS59" s="122">
        <v>2.415693E-6</v>
      </c>
      <c r="BT59" s="122">
        <v>5.3805909000000002E-7</v>
      </c>
      <c r="BU59" s="122">
        <v>3.2651272999999997E-8</v>
      </c>
      <c r="BV59" s="111">
        <v>5.9544633E-4</v>
      </c>
      <c r="BW59" s="111">
        <v>6.8833719999999998E-4</v>
      </c>
      <c r="BX59" s="111">
        <v>0</v>
      </c>
      <c r="BY59" s="111">
        <v>0</v>
      </c>
      <c r="BZ59" s="111">
        <v>0</v>
      </c>
      <c r="CA59" s="122">
        <v>4.7149978000000001E-5</v>
      </c>
      <c r="CB59" s="122">
        <v>3.0460935000000001E-5</v>
      </c>
      <c r="CC59" s="111">
        <v>2.9314107E-3</v>
      </c>
      <c r="CD59" s="111">
        <v>0</v>
      </c>
      <c r="CE59" s="238" t="s">
        <v>13046</v>
      </c>
      <c r="CF59" s="173"/>
      <c r="CG59" s="42" t="s">
        <v>987</v>
      </c>
      <c r="CH59" s="42"/>
      <c r="CI59" s="42"/>
      <c r="CK59" s="41"/>
      <c r="CL59" s="325"/>
      <c r="CM59" s="325"/>
      <c r="CN59" s="41"/>
      <c r="CO59" s="41"/>
      <c r="CP59" s="41"/>
      <c r="CQ59" s="41"/>
      <c r="CR59" s="41"/>
      <c r="CS59" s="41"/>
      <c r="CT59" s="41"/>
      <c r="CU59" s="41"/>
      <c r="CV59" s="41"/>
      <c r="CW59" s="41"/>
    </row>
    <row r="60" spans="1:101" ht="14.5" customHeight="1">
      <c r="A60" s="41" t="s">
        <v>13045</v>
      </c>
      <c r="B60" s="119" t="s">
        <v>13044</v>
      </c>
      <c r="C60" s="120" t="str">
        <f t="shared" si="20"/>
        <v>A.020.01.113</v>
      </c>
      <c r="D60" s="135" t="s">
        <v>13043</v>
      </c>
      <c r="E60" s="119" t="s">
        <v>6570</v>
      </c>
      <c r="F60" s="118" t="str">
        <f t="shared" si="21"/>
        <v>Zirconia</v>
      </c>
      <c r="G60" s="118">
        <f t="shared" si="22"/>
        <v>0.56604035568176392</v>
      </c>
      <c r="H60" s="118">
        <f t="shared" si="23"/>
        <v>3.3325527124799999E-4</v>
      </c>
      <c r="I60" s="118">
        <f t="shared" si="24"/>
        <v>2.7347100410515829E-2</v>
      </c>
      <c r="J60" s="326">
        <f t="shared" si="25"/>
        <v>0.49580000000000002</v>
      </c>
      <c r="K60" s="118">
        <v>4.2560000000000001E-2</v>
      </c>
      <c r="L60" s="118">
        <v>2.60559E-2</v>
      </c>
      <c r="M60" s="118">
        <v>1.2911999999999999E-3</v>
      </c>
      <c r="N60" s="118">
        <v>3.3323400000000002E-4</v>
      </c>
      <c r="O60" s="118">
        <v>0</v>
      </c>
      <c r="P60" s="118">
        <v>0</v>
      </c>
      <c r="Q60" s="330">
        <v>2.1271247999999999E-8</v>
      </c>
      <c r="R60" s="330">
        <v>4.1051582999999998E-10</v>
      </c>
      <c r="S60" s="118">
        <v>0.49580000000000002</v>
      </c>
      <c r="T60" s="118">
        <v>0</v>
      </c>
      <c r="U60" s="118">
        <v>0</v>
      </c>
      <c r="V60" s="118">
        <v>0</v>
      </c>
      <c r="W60" s="118">
        <v>0</v>
      </c>
      <c r="X60" s="118">
        <v>0</v>
      </c>
      <c r="Y60" s="41"/>
      <c r="Z60" s="327">
        <f t="shared" si="26"/>
        <v>0.32</v>
      </c>
      <c r="AA60" s="41"/>
      <c r="AB60" s="111">
        <v>4.2</v>
      </c>
      <c r="AC60" s="111">
        <v>4.2</v>
      </c>
      <c r="AD60" s="111">
        <v>0</v>
      </c>
      <c r="AE60" s="111">
        <v>0</v>
      </c>
      <c r="AF60" s="111">
        <v>0</v>
      </c>
      <c r="AG60" s="111">
        <v>0</v>
      </c>
      <c r="AH60" s="111">
        <v>0</v>
      </c>
      <c r="AI60" s="41"/>
      <c r="AJ60" s="114">
        <v>1.3241482000000001E-2</v>
      </c>
      <c r="AK60" s="114">
        <v>1.2847094E-2</v>
      </c>
      <c r="AL60" s="114">
        <v>3.9438772E-4</v>
      </c>
      <c r="AM60" s="114">
        <v>0</v>
      </c>
      <c r="AN60" s="113">
        <f t="shared" si="27"/>
        <v>7.702095E-7</v>
      </c>
      <c r="AO60" s="112">
        <f t="shared" si="28"/>
        <v>1.45853448E-9</v>
      </c>
      <c r="AP60" s="112">
        <f t="shared" si="29"/>
        <v>0</v>
      </c>
      <c r="AQ60" s="328">
        <v>2.9695999999999998E-7</v>
      </c>
      <c r="AR60" s="328">
        <v>8.9600000000000001E-10</v>
      </c>
      <c r="AS60" s="328">
        <v>2.448E-14</v>
      </c>
      <c r="AT60" s="329">
        <v>0</v>
      </c>
      <c r="AU60" s="329">
        <v>0</v>
      </c>
      <c r="AV60" s="328">
        <v>4.9499999999999997E-11</v>
      </c>
      <c r="AW60" s="328">
        <v>4.7319999999999998E-7</v>
      </c>
      <c r="AX60" s="328">
        <v>1.1309999999999999E-11</v>
      </c>
      <c r="AY60" s="328">
        <v>5.5120000000000002E-10</v>
      </c>
      <c r="AZ60" s="329">
        <v>0</v>
      </c>
      <c r="BA60" s="329">
        <v>0</v>
      </c>
      <c r="BB60" s="329">
        <v>0</v>
      </c>
      <c r="BC60" s="329">
        <v>0</v>
      </c>
      <c r="BD60" s="329">
        <v>0</v>
      </c>
      <c r="BE60" s="329">
        <v>0</v>
      </c>
      <c r="BF60" s="329">
        <v>0</v>
      </c>
      <c r="BG60" s="329">
        <v>0</v>
      </c>
      <c r="BH60" s="329">
        <v>0</v>
      </c>
      <c r="BI60" s="329">
        <v>0</v>
      </c>
      <c r="BJ60" s="329">
        <v>0</v>
      </c>
      <c r="BK60" s="329">
        <v>0</v>
      </c>
      <c r="BL60" s="329">
        <v>0</v>
      </c>
      <c r="BM60" s="41"/>
      <c r="BN60" s="122">
        <v>2.1173267999999998E-5</v>
      </c>
      <c r="BO60" s="122">
        <v>3.8001393000000001E-6</v>
      </c>
      <c r="BP60" s="122">
        <v>8.9224491000000001E-6</v>
      </c>
      <c r="BQ60" s="122">
        <v>4.8086504999999998E-14</v>
      </c>
      <c r="BR60" s="122">
        <v>3.1303054E-6</v>
      </c>
      <c r="BS60" s="111">
        <v>0</v>
      </c>
      <c r="BT60" s="111">
        <v>0</v>
      </c>
      <c r="BU60" s="111">
        <v>0</v>
      </c>
      <c r="BV60" s="111">
        <v>0</v>
      </c>
      <c r="BW60" s="122">
        <v>1.4075309E-11</v>
      </c>
      <c r="BX60" s="111">
        <v>0</v>
      </c>
      <c r="BY60" s="111">
        <v>0</v>
      </c>
      <c r="BZ60" s="111">
        <v>0</v>
      </c>
      <c r="CA60" s="122">
        <v>5.4324141000000002E-7</v>
      </c>
      <c r="CB60" s="111">
        <v>0</v>
      </c>
      <c r="CC60" s="122">
        <v>4.7771188999999999E-6</v>
      </c>
      <c r="CD60" s="111">
        <v>0</v>
      </c>
      <c r="CE60" s="226" t="s">
        <v>13041</v>
      </c>
      <c r="CF60" s="173"/>
      <c r="CG60" s="42" t="s">
        <v>988</v>
      </c>
      <c r="CH60" s="42"/>
      <c r="CI60" s="42"/>
      <c r="CK60" s="41"/>
      <c r="CL60" s="325"/>
      <c r="CM60" s="325"/>
      <c r="CN60" s="41"/>
      <c r="CO60" s="41"/>
      <c r="CP60" s="41"/>
      <c r="CQ60" s="41"/>
      <c r="CR60" s="41"/>
      <c r="CS60" s="41"/>
      <c r="CT60" s="41"/>
      <c r="CU60" s="41"/>
      <c r="CV60" s="41"/>
      <c r="CW60" s="41"/>
    </row>
    <row r="61" spans="1:101" ht="14.5" customHeight="1">
      <c r="B61" s="119" t="s">
        <v>12026</v>
      </c>
      <c r="C61" s="133" t="s">
        <v>13040</v>
      </c>
      <c r="D61" s="135"/>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152"/>
      <c r="CF61" s="172"/>
      <c r="CG61" s="42"/>
      <c r="CH61" s="42"/>
      <c r="CI61" s="42"/>
      <c r="CK61" s="41"/>
      <c r="CL61" s="325"/>
      <c r="CM61" s="325"/>
      <c r="CN61" s="41"/>
      <c r="CO61" s="41"/>
      <c r="CP61" s="41"/>
      <c r="CQ61" s="41"/>
      <c r="CR61" s="41"/>
      <c r="CS61" s="41"/>
      <c r="CT61" s="41"/>
      <c r="CU61" s="41"/>
      <c r="CV61" s="41"/>
      <c r="CW61" s="41"/>
    </row>
    <row r="62" spans="1:101" ht="14.5" customHeight="1">
      <c r="B62" s="119" t="s">
        <v>12026</v>
      </c>
      <c r="C62" s="133" t="s">
        <v>74</v>
      </c>
      <c r="D62" s="133" t="s">
        <v>13019</v>
      </c>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130"/>
      <c r="CF62" s="172"/>
      <c r="CK62" s="41"/>
      <c r="CL62" s="325"/>
      <c r="CM62" s="325"/>
      <c r="CN62" s="41"/>
      <c r="CO62" s="41"/>
      <c r="CP62" s="41"/>
      <c r="CQ62" s="41"/>
      <c r="CR62" s="41"/>
      <c r="CS62" s="41"/>
      <c r="CT62" s="41"/>
      <c r="CU62" s="41"/>
      <c r="CV62" s="41"/>
      <c r="CW62" s="41"/>
    </row>
    <row r="63" spans="1:101" ht="14.5" customHeight="1">
      <c r="A63" s="41" t="s">
        <v>13039</v>
      </c>
      <c r="B63" s="119" t="s">
        <v>12026</v>
      </c>
      <c r="C63" s="120" t="str">
        <f>MID(A63,1,12)</f>
        <v>A.030.02.101</v>
      </c>
      <c r="D63" s="135" t="s">
        <v>13019</v>
      </c>
      <c r="E63" s="119" t="s">
        <v>6570</v>
      </c>
      <c r="F63" s="118" t="str">
        <f>MID(A63, 21,85)</f>
        <v>HCL (hydrochloric acid)</v>
      </c>
      <c r="G63" s="118">
        <f>H63+I63+J63+K63</f>
        <v>8.5118684171235998E-2</v>
      </c>
      <c r="H63" s="118">
        <f>N63+O63+P63+Q63</f>
        <v>1.6938801253600001E-4</v>
      </c>
      <c r="I63" s="118">
        <f>L63+M63+R63</f>
        <v>2.6984870766000001E-3</v>
      </c>
      <c r="J63" s="326">
        <f>S63+IF(T63="x",0,T63)+IF(U63="x",0,U63)+IF(V63="x",0,V63)+W63+X63</f>
        <v>5.7969706082099996E-2</v>
      </c>
      <c r="K63" s="118">
        <v>2.4281102999999998E-2</v>
      </c>
      <c r="L63" s="118">
        <v>2.5240617E-3</v>
      </c>
      <c r="M63" s="118">
        <v>1.7380332000000001E-4</v>
      </c>
      <c r="N63" s="118">
        <v>1.0183156000000001E-4</v>
      </c>
      <c r="O63" s="330">
        <v>6.6799433999999996E-5</v>
      </c>
      <c r="P63" s="330">
        <v>2.8180945999999999E-8</v>
      </c>
      <c r="Q63" s="330">
        <v>7.2883759E-7</v>
      </c>
      <c r="R63" s="330">
        <v>6.2205659999999995E-7</v>
      </c>
      <c r="S63" s="330">
        <v>4.4480252E-7</v>
      </c>
      <c r="T63" s="118">
        <v>5.7968862000000003E-2</v>
      </c>
      <c r="U63" s="330">
        <v>2.6104327000000002E-7</v>
      </c>
      <c r="V63" s="330">
        <v>1.2757313E-7</v>
      </c>
      <c r="W63" s="330">
        <v>1.066318E-8</v>
      </c>
      <c r="X63" s="118">
        <v>0</v>
      </c>
      <c r="Y63" s="41"/>
      <c r="Z63" s="327">
        <f>K63/0.133</f>
        <v>0.1825646842105263</v>
      </c>
      <c r="AA63" s="41"/>
      <c r="AB63" s="111">
        <v>6.6650793999999998</v>
      </c>
      <c r="AC63" s="111">
        <v>6.6650301000000001</v>
      </c>
      <c r="AD63" s="122">
        <v>3.5389789999999997E-5</v>
      </c>
      <c r="AE63" s="111">
        <v>0</v>
      </c>
      <c r="AF63" s="122">
        <v>3.4951981999999998E-6</v>
      </c>
      <c r="AG63" s="122">
        <v>3.8080904999999999E-6</v>
      </c>
      <c r="AH63" s="122">
        <v>6.6088796000000001E-6</v>
      </c>
      <c r="AJ63" s="114">
        <v>3.9419258E-3</v>
      </c>
      <c r="AK63" s="114">
        <v>3.5916355999999999E-3</v>
      </c>
      <c r="AL63" s="114">
        <v>1.5366174E-4</v>
      </c>
      <c r="AM63" s="114">
        <v>1.9662847999999999E-4</v>
      </c>
      <c r="AN63" s="113">
        <f>AQ63+AT63+AU63+AV63+AW63+BE63+BF63+BJ63</f>
        <v>2.1532587251317413E-7</v>
      </c>
      <c r="AO63" s="112">
        <f>AR63+AS63+AX63+AY63+AZ63+BA63+BB63+BC63+BD63+BG63+BK63+BL63</f>
        <v>5.6827565318278553E-10</v>
      </c>
      <c r="AP63" s="112">
        <f>BH63+BI63</f>
        <v>2.7539002825839001E-2</v>
      </c>
      <c r="AQ63" s="328">
        <v>1.6942242000000001E-7</v>
      </c>
      <c r="AR63" s="328">
        <v>5.1118841999999996E-10</v>
      </c>
      <c r="AS63" s="328">
        <v>1.3966394E-14</v>
      </c>
      <c r="AT63" s="328">
        <v>3.1553715000000002E-14</v>
      </c>
      <c r="AU63" s="328">
        <v>8.2584914999999995E-16</v>
      </c>
      <c r="AV63" s="328">
        <v>1.5126996000000001E-11</v>
      </c>
      <c r="AW63" s="328">
        <v>4.5880554999999999E-8</v>
      </c>
      <c r="AX63" s="328">
        <v>3.4150964999999999E-12</v>
      </c>
      <c r="AY63" s="328">
        <v>5.3445155000000002E-11</v>
      </c>
      <c r="AZ63" s="328">
        <v>2.0973063999999999E-16</v>
      </c>
      <c r="BA63" s="328">
        <v>6.7551205000000004E-18</v>
      </c>
      <c r="BB63" s="328">
        <v>2.5245546999999999E-16</v>
      </c>
      <c r="BC63" s="328">
        <v>1.1610904E-17</v>
      </c>
      <c r="BD63" s="328">
        <v>2.1577603000000001E-17</v>
      </c>
      <c r="BE63" s="328">
        <v>1.2317060000000001E-13</v>
      </c>
      <c r="BF63" s="328">
        <v>7.4082269999999993E-12</v>
      </c>
      <c r="BG63" s="328">
        <v>2.1125590000000001E-13</v>
      </c>
      <c r="BH63" s="328">
        <v>6.1825838999999999E-8</v>
      </c>
      <c r="BI63" s="329">
        <v>2.7538941000000001E-2</v>
      </c>
      <c r="BJ63" s="328">
        <v>2.0674001E-13</v>
      </c>
      <c r="BK63" s="328">
        <v>1.2572028000000001E-15</v>
      </c>
      <c r="BL63" s="328">
        <v>5.6248183000000006E-20</v>
      </c>
      <c r="BM63" s="41"/>
      <c r="BN63" s="122">
        <v>9.4722776000000008E-6</v>
      </c>
      <c r="BO63" s="122">
        <v>3.6863542000000001E-7</v>
      </c>
      <c r="BP63" s="122">
        <v>5.0903877000000003E-6</v>
      </c>
      <c r="BQ63" s="122">
        <v>7.2911174000000003E-11</v>
      </c>
      <c r="BR63" s="122">
        <v>3.6353849000000001E-7</v>
      </c>
      <c r="BS63" s="122">
        <v>3.3103729E-10</v>
      </c>
      <c r="BT63" s="122">
        <v>4.0801040999999999E-12</v>
      </c>
      <c r="BU63" s="122">
        <v>5.3473849999999999E-10</v>
      </c>
      <c r="BV63" s="122">
        <v>3.7816846E-11</v>
      </c>
      <c r="BW63" s="122">
        <v>4.8227608000000003E-10</v>
      </c>
      <c r="BX63" s="122">
        <v>6.0615256999999999E-12</v>
      </c>
      <c r="BY63" s="122">
        <v>1.377292E-10</v>
      </c>
      <c r="BZ63" s="122">
        <v>1.1327344000000001E-13</v>
      </c>
      <c r="CA63" s="122">
        <v>1.123117E-7</v>
      </c>
      <c r="CB63" s="122">
        <v>3.5357120000000002E-6</v>
      </c>
      <c r="CC63" s="122">
        <v>5.5746157E-11</v>
      </c>
      <c r="CD63" s="122">
        <v>2.9679035E-11</v>
      </c>
      <c r="CE63" s="226" t="s">
        <v>12470</v>
      </c>
      <c r="CF63" s="221" t="s">
        <v>12469</v>
      </c>
      <c r="CG63" s="76" t="s">
        <v>990</v>
      </c>
      <c r="CH63" s="42"/>
      <c r="CI63" s="42"/>
      <c r="CK63" s="50"/>
      <c r="CL63" s="325"/>
      <c r="CM63" s="325"/>
      <c r="CN63" s="41"/>
      <c r="CO63" s="41"/>
      <c r="CP63" s="41"/>
      <c r="CQ63" s="41"/>
      <c r="CR63" s="41"/>
      <c r="CS63" s="41"/>
      <c r="CT63" s="41"/>
      <c r="CU63" s="41"/>
      <c r="CV63" s="41"/>
      <c r="CW63" s="41"/>
    </row>
    <row r="64" spans="1:101" ht="14.5" customHeight="1" thickBot="1">
      <c r="A64" s="41" t="s">
        <v>13037</v>
      </c>
      <c r="B64" s="119" t="s">
        <v>12026</v>
      </c>
      <c r="C64" s="120" t="str">
        <f>MID(A64,1,12)</f>
        <v>A.030.02.102</v>
      </c>
      <c r="D64" s="135" t="s">
        <v>13019</v>
      </c>
      <c r="E64" s="119" t="s">
        <v>6570</v>
      </c>
      <c r="F64" s="118" t="str">
        <f>MID(A64, 21,85)</f>
        <v>Nitric acid</v>
      </c>
      <c r="G64" s="118">
        <f>H64+I64+J64+K64</f>
        <v>8.4895684318997092E-2</v>
      </c>
      <c r="H64" s="118">
        <f>N64+O64+P64+Q64</f>
        <v>2.6251893045E-5</v>
      </c>
      <c r="I64" s="118">
        <f>L64+M64+R64</f>
        <v>6.101639308E-5</v>
      </c>
      <c r="J64" s="326">
        <f>S64+IF(T64="x",0,T64)+IF(U64="x",0,U64)+IF(V64="x",0,V64)+W64+X64</f>
        <v>1.103890328721E-4</v>
      </c>
      <c r="K64" s="118">
        <v>8.4698026999999995E-2</v>
      </c>
      <c r="L64" s="330">
        <v>3.3838425E-5</v>
      </c>
      <c r="M64" s="330">
        <v>2.670245E-5</v>
      </c>
      <c r="N64" s="330">
        <v>2.2535122000000001E-5</v>
      </c>
      <c r="O64" s="330">
        <v>3.5615160000000001E-6</v>
      </c>
      <c r="P64" s="330">
        <v>8.2923057000000002E-8</v>
      </c>
      <c r="Q64" s="330">
        <v>7.2331987999999998E-8</v>
      </c>
      <c r="R64" s="330">
        <v>4.7551807999999998E-7</v>
      </c>
      <c r="S64" s="330">
        <v>3.9909943999999996E-6</v>
      </c>
      <c r="T64" s="118">
        <v>0</v>
      </c>
      <c r="U64" s="118">
        <v>1.0639443E-4</v>
      </c>
      <c r="V64" s="330">
        <v>3.6084720999999999E-9</v>
      </c>
      <c r="W64" s="118">
        <v>0</v>
      </c>
      <c r="X64" s="118">
        <v>0</v>
      </c>
      <c r="Y64" s="41"/>
      <c r="Z64" s="327">
        <f>K64/0.133</f>
        <v>0.63682727067669165</v>
      </c>
      <c r="AA64" s="41"/>
      <c r="AB64" s="111">
        <v>8.3245895E-2</v>
      </c>
      <c r="AC64" s="111">
        <v>5.8965153999999999E-2</v>
      </c>
      <c r="AD64" s="111">
        <v>1.4422588E-2</v>
      </c>
      <c r="AE64" s="111">
        <v>0</v>
      </c>
      <c r="AF64" s="111">
        <v>1.2254233999999999E-3</v>
      </c>
      <c r="AG64" s="111">
        <v>5.3708269000000003E-3</v>
      </c>
      <c r="AH64" s="111">
        <v>3.2619025999999999E-3</v>
      </c>
      <c r="AI64" s="41"/>
      <c r="AJ64" s="114">
        <v>1.0357564E-2</v>
      </c>
      <c r="AK64" s="114">
        <v>9.8731779999999998E-3</v>
      </c>
      <c r="AL64" s="114">
        <v>4.8257836000000003E-4</v>
      </c>
      <c r="AM64" s="121">
        <v>1.8079475E-6</v>
      </c>
      <c r="AN64" s="113">
        <f>AQ64+AT64+AU64+AV64+AW64+BE64+BF64+BJ64</f>
        <v>5.9191715068403602E-7</v>
      </c>
      <c r="AO64" s="112">
        <f>AR64+AS64+AX64+AY64+AZ64+BA64+BB64+BC64+BD64+BG64+BK64+BL64</f>
        <v>1.7846832574604671E-9</v>
      </c>
      <c r="AP64" s="112">
        <f>BH64+BI64</f>
        <v>2.5321393715299997E-4</v>
      </c>
      <c r="AQ64" s="328">
        <v>5.9098893000000001E-7</v>
      </c>
      <c r="AR64" s="328">
        <v>1.7831567000000001E-9</v>
      </c>
      <c r="AS64" s="328">
        <v>4.8718367999999997E-14</v>
      </c>
      <c r="AT64" s="328">
        <v>5.8175019000000005E-14</v>
      </c>
      <c r="AU64" s="328">
        <v>7.5572171000000007E-15</v>
      </c>
      <c r="AV64" s="328">
        <v>3.3508252999999999E-12</v>
      </c>
      <c r="AW64" s="328">
        <v>9.2355463000000003E-10</v>
      </c>
      <c r="AX64" s="328">
        <v>4.7704158E-13</v>
      </c>
      <c r="AY64" s="328">
        <v>9.9603407000000003E-13</v>
      </c>
      <c r="AZ64" s="328">
        <v>8.4835345000000001E-17</v>
      </c>
      <c r="BA64" s="328">
        <v>4.3516415999999998E-19</v>
      </c>
      <c r="BB64" s="328">
        <v>1.7977488999999999E-16</v>
      </c>
      <c r="BC64" s="328">
        <v>1.0386468E-17</v>
      </c>
      <c r="BD64" s="328">
        <v>7.8500999999999995E-18</v>
      </c>
      <c r="BE64" s="328">
        <v>9.0320619999999997E-13</v>
      </c>
      <c r="BF64" s="328">
        <v>3.462903E-13</v>
      </c>
      <c r="BG64" s="328">
        <v>4.4801604999999997E-15</v>
      </c>
      <c r="BH64" s="328">
        <v>8.5137153000000002E-8</v>
      </c>
      <c r="BI64" s="329">
        <v>2.5312879999999998E-4</v>
      </c>
      <c r="BJ64" s="329">
        <v>0</v>
      </c>
      <c r="BK64" s="329">
        <v>0</v>
      </c>
      <c r="BL64" s="329">
        <v>0</v>
      </c>
      <c r="BM64" s="41"/>
      <c r="BN64" s="122">
        <v>1.7873293000000001E-5</v>
      </c>
      <c r="BO64" s="122">
        <v>7.9638873999999999E-9</v>
      </c>
      <c r="BP64" s="122">
        <v>1.7756434000000001E-5</v>
      </c>
      <c r="BQ64" s="122">
        <v>5.5986955999999999E-11</v>
      </c>
      <c r="BR64" s="122">
        <v>8.1415309000000004E-9</v>
      </c>
      <c r="BS64" s="122">
        <v>2.1557304000000001E-9</v>
      </c>
      <c r="BT64" s="122">
        <v>1.0883075000000001E-13</v>
      </c>
      <c r="BU64" s="122">
        <v>3.2776698999999999E-9</v>
      </c>
      <c r="BV64" s="122">
        <v>1.112769E-10</v>
      </c>
      <c r="BW64" s="122">
        <v>4.7862496999999997E-11</v>
      </c>
      <c r="BX64" s="122">
        <v>5.6801979999999999E-11</v>
      </c>
      <c r="BY64" s="122">
        <v>3.2569690999999999E-12</v>
      </c>
      <c r="BZ64" s="122">
        <v>1.0026624999999999E-12</v>
      </c>
      <c r="CA64" s="122">
        <v>4.7955952999999996E-9</v>
      </c>
      <c r="CB64" s="122">
        <v>8.8365995999999997E-8</v>
      </c>
      <c r="CC64" s="122">
        <v>1.8822950000000001E-9</v>
      </c>
      <c r="CD64" s="111">
        <v>0</v>
      </c>
      <c r="CE64" s="226" t="s">
        <v>13034</v>
      </c>
      <c r="CF64" s="221" t="s">
        <v>13033</v>
      </c>
      <c r="CG64" s="76" t="s">
        <v>13032</v>
      </c>
      <c r="CH64" s="42"/>
      <c r="CI64" s="42"/>
      <c r="CK64" s="50"/>
      <c r="CL64" s="325"/>
      <c r="CM64" s="325"/>
      <c r="CN64" s="41"/>
      <c r="CO64" s="41"/>
      <c r="CP64" s="41"/>
      <c r="CQ64" s="41"/>
      <c r="CR64" s="41"/>
      <c r="CS64" s="41"/>
      <c r="CT64" s="41"/>
      <c r="CU64" s="41"/>
      <c r="CV64" s="41"/>
      <c r="CW64" s="41"/>
    </row>
    <row r="65" spans="1:101" ht="14.5" customHeight="1" thickBot="1">
      <c r="A65" s="41" t="s">
        <v>13031</v>
      </c>
      <c r="B65" s="119" t="s">
        <v>12026</v>
      </c>
      <c r="C65" s="120" t="str">
        <f>MID(A65,1,12)</f>
        <v>A.030.02.103</v>
      </c>
      <c r="D65" s="135" t="s">
        <v>13019</v>
      </c>
      <c r="E65" s="119" t="s">
        <v>6570</v>
      </c>
      <c r="F65" s="118" t="str">
        <f>MID(A65, 21,85)</f>
        <v>Phosphoric acid</v>
      </c>
      <c r="G65" s="118">
        <f>H65+I65+J65+K65</f>
        <v>0.1121593255767</v>
      </c>
      <c r="H65" s="118">
        <f>N65+O65+P65+Q65</f>
        <v>3.982759927E-2</v>
      </c>
      <c r="I65" s="118">
        <f>L65+M65+R65</f>
        <v>3.5544307599999999E-3</v>
      </c>
      <c r="J65" s="326">
        <f>S65+IF(T65="x",0,T65)+IF(U65="x",0,U65)+IF(V65="x",0,V65)+W65+X65</f>
        <v>6.4344225466999999E-3</v>
      </c>
      <c r="K65" s="118">
        <v>6.2342873E-2</v>
      </c>
      <c r="L65" s="118">
        <v>1.3609353000000001E-3</v>
      </c>
      <c r="M65" s="118">
        <v>1.8770430999999999E-3</v>
      </c>
      <c r="N65" s="118">
        <v>3.0080828999999999E-3</v>
      </c>
      <c r="O65" s="118">
        <v>2.4850159000000001E-4</v>
      </c>
      <c r="P65" s="330">
        <v>2.6324780000000001E-5</v>
      </c>
      <c r="Q65" s="118">
        <v>3.6544689999999998E-2</v>
      </c>
      <c r="R65" s="118">
        <v>3.1645236000000002E-4</v>
      </c>
      <c r="S65" s="118">
        <v>5.0757294000000003E-3</v>
      </c>
      <c r="T65" s="118">
        <v>0</v>
      </c>
      <c r="U65" s="118">
        <v>1.3575476E-3</v>
      </c>
      <c r="V65" s="330">
        <v>1.1455467000000001E-6</v>
      </c>
      <c r="W65" s="118">
        <v>0</v>
      </c>
      <c r="X65" s="118">
        <v>0</v>
      </c>
      <c r="Y65" s="41"/>
      <c r="Z65" s="327">
        <f>K65/0.133</f>
        <v>0.46874340601503756</v>
      </c>
      <c r="AA65" s="41"/>
      <c r="AB65" s="111">
        <v>7.1936599000000001</v>
      </c>
      <c r="AC65" s="111">
        <v>6.9057247000000004</v>
      </c>
      <c r="AD65" s="111">
        <v>0.18403183000000001</v>
      </c>
      <c r="AE65" s="111">
        <v>0</v>
      </c>
      <c r="AF65" s="111">
        <v>1.1764065000000001E-2</v>
      </c>
      <c r="AG65" s="111">
        <v>5.2016228999999997E-2</v>
      </c>
      <c r="AH65" s="111">
        <v>4.0123093999999998E-2</v>
      </c>
      <c r="AI65" s="41"/>
      <c r="AJ65" s="114">
        <v>8.9460371999999996E-3</v>
      </c>
      <c r="AK65" s="114">
        <v>8.1121205999999998E-3</v>
      </c>
      <c r="AL65" s="114">
        <v>3.9411325E-4</v>
      </c>
      <c r="AM65" s="114">
        <v>4.3980339000000002E-4</v>
      </c>
      <c r="AN65" s="113">
        <f>AQ65+AT65+AU65+AV65+AW65+BE65+BF65+BJ65</f>
        <v>4.8633816186650004E-7</v>
      </c>
      <c r="AO65" s="112">
        <f>AR65+AS65+AX65+AY65+AZ65+BA65+BB65+BC65+BD65+BG65+BK65+BL65</f>
        <v>1.4575194502799497E-9</v>
      </c>
      <c r="AP65" s="112">
        <f>BH65+BI65</f>
        <v>6.1597114000000001E-2</v>
      </c>
      <c r="AQ65" s="328">
        <v>4.3919037000000002E-7</v>
      </c>
      <c r="AR65" s="328">
        <v>1.3252991999999999E-9</v>
      </c>
      <c r="AS65" s="328">
        <v>3.6202296000000003E-14</v>
      </c>
      <c r="AT65" s="328">
        <v>1.8468259999999999E-11</v>
      </c>
      <c r="AU65" s="328">
        <v>2.3991165E-12</v>
      </c>
      <c r="AV65" s="328">
        <v>4.4753892999999998E-10</v>
      </c>
      <c r="AW65" s="328">
        <v>4.6282720000000002E-8</v>
      </c>
      <c r="AX65" s="328">
        <v>8.2059376000000001E-11</v>
      </c>
      <c r="AY65" s="328">
        <v>4.8612467999999997E-11</v>
      </c>
      <c r="AZ65" s="328">
        <v>2.6931854999999999E-14</v>
      </c>
      <c r="BA65" s="328">
        <v>1.3814735E-16</v>
      </c>
      <c r="BB65" s="328">
        <v>5.7071394999999998E-14</v>
      </c>
      <c r="BC65" s="328">
        <v>3.2972913000000001E-15</v>
      </c>
      <c r="BD65" s="328">
        <v>2.4920953000000001E-15</v>
      </c>
      <c r="BE65" s="328">
        <v>2.8673212999999998E-10</v>
      </c>
      <c r="BF65" s="328">
        <v>1.0993343E-10</v>
      </c>
      <c r="BG65" s="328">
        <v>1.4222732E-12</v>
      </c>
      <c r="BH65" s="329">
        <v>1.4477402E-2</v>
      </c>
      <c r="BI65" s="329">
        <v>4.7119712000000001E-2</v>
      </c>
      <c r="BJ65" s="329">
        <v>0</v>
      </c>
      <c r="BK65" s="329">
        <v>0</v>
      </c>
      <c r="BL65" s="329">
        <v>0</v>
      </c>
      <c r="BM65" s="41"/>
      <c r="BN65" s="111">
        <v>1.6910467999999999E-4</v>
      </c>
      <c r="BO65" s="122">
        <v>4.1193905000000002E-7</v>
      </c>
      <c r="BP65" s="122">
        <v>1.306981E-5</v>
      </c>
      <c r="BQ65" s="122">
        <v>3.7159100000000001E-8</v>
      </c>
      <c r="BR65" s="122">
        <v>4.4979936000000003E-7</v>
      </c>
      <c r="BS65" s="122">
        <v>1.5060664999999999E-7</v>
      </c>
      <c r="BT65" s="122">
        <v>3.4549445000000002E-11</v>
      </c>
      <c r="BU65" s="122">
        <v>2.3040915E-7</v>
      </c>
      <c r="BV65" s="122">
        <v>3.5326000999999998E-8</v>
      </c>
      <c r="BW65" s="122">
        <v>2.4181833999999999E-5</v>
      </c>
      <c r="BX65" s="122">
        <v>1.8032374999999999E-8</v>
      </c>
      <c r="BY65" s="122">
        <v>1.0339583999999999E-9</v>
      </c>
      <c r="BZ65" s="122">
        <v>3.1830554999999999E-10</v>
      </c>
      <c r="CA65" s="122">
        <v>1.8592865000000001E-6</v>
      </c>
      <c r="CB65" s="122">
        <v>8.2197759999999998E-6</v>
      </c>
      <c r="CC65" s="111">
        <v>1.2043932E-4</v>
      </c>
      <c r="CD65" s="111">
        <v>0</v>
      </c>
      <c r="CE65" s="238" t="s">
        <v>13028</v>
      </c>
      <c r="CF65" s="221" t="s">
        <v>13027</v>
      </c>
      <c r="CG65" s="42" t="s">
        <v>989</v>
      </c>
      <c r="CH65" s="42"/>
      <c r="CI65" s="42"/>
      <c r="CK65" s="50"/>
      <c r="CL65" s="331"/>
      <c r="CM65" s="331"/>
      <c r="CN65" s="41"/>
      <c r="CO65" s="41"/>
      <c r="CP65" s="41"/>
      <c r="CQ65" s="41"/>
      <c r="CR65" s="41"/>
      <c r="CS65" s="41"/>
      <c r="CT65" s="41"/>
      <c r="CU65" s="41"/>
      <c r="CV65" s="41"/>
      <c r="CW65" s="41"/>
    </row>
    <row r="66" spans="1:101" ht="14.5" customHeight="1" thickBot="1">
      <c r="A66" s="41" t="s">
        <v>13026</v>
      </c>
      <c r="B66" s="119" t="s">
        <v>12026</v>
      </c>
      <c r="C66" s="120" t="str">
        <f>MID(A66,1,12)</f>
        <v>A.030.02.104</v>
      </c>
      <c r="D66" s="135" t="s">
        <v>13019</v>
      </c>
      <c r="E66" s="119" t="s">
        <v>6570</v>
      </c>
      <c r="F66" s="118" t="str">
        <f>MID(A66, 21,85)</f>
        <v>Sulphuric acid</v>
      </c>
      <c r="G66" s="118"/>
      <c r="H66" s="118"/>
      <c r="I66" s="118"/>
      <c r="J66" s="326">
        <f>S66+IF(T66="x",0,T66)+IF(U66="x",0,U66)+IF(V66="x",0,V66)+W66+X66</f>
        <v>3.2580996000000002E-3</v>
      </c>
      <c r="K66" s="118">
        <v>1.1826359999999999E-2</v>
      </c>
      <c r="L66" s="330">
        <v>3.066579E-5</v>
      </c>
      <c r="M66" s="118">
        <v>0</v>
      </c>
      <c r="N66" s="118">
        <v>9.1432799999999995E-4</v>
      </c>
      <c r="O66" s="118">
        <v>0</v>
      </c>
      <c r="P66" s="118">
        <v>0</v>
      </c>
      <c r="Q66" s="330">
        <v>1.1148706E-5</v>
      </c>
      <c r="R66" s="330">
        <v>2.0645371000000001E-5</v>
      </c>
      <c r="S66" s="118">
        <v>3.2580996000000002E-3</v>
      </c>
      <c r="T66" s="118">
        <v>0</v>
      </c>
      <c r="U66" s="118">
        <v>0</v>
      </c>
      <c r="V66" s="118">
        <v>0</v>
      </c>
      <c r="W66" s="118">
        <v>0</v>
      </c>
      <c r="X66" s="118">
        <v>0</v>
      </c>
      <c r="Y66" s="41"/>
      <c r="Z66" s="327">
        <f>K66/0.133</f>
        <v>8.8919999999999985E-2</v>
      </c>
      <c r="AA66" s="41"/>
      <c r="AB66" s="111">
        <v>1.5606599999999999</v>
      </c>
      <c r="AC66" s="111">
        <v>1.5606599999999999</v>
      </c>
      <c r="AD66" s="111">
        <v>0</v>
      </c>
      <c r="AE66" s="111">
        <v>0</v>
      </c>
      <c r="AF66" s="111">
        <v>0</v>
      </c>
      <c r="AG66" s="111">
        <v>0</v>
      </c>
      <c r="AH66" s="111">
        <v>0</v>
      </c>
      <c r="AI66" s="41"/>
      <c r="AJ66" s="114">
        <v>1.5437525E-3</v>
      </c>
      <c r="AK66" s="114">
        <v>1.3879560999999999E-3</v>
      </c>
      <c r="AL66" s="121">
        <v>7.5894119999999997E-5</v>
      </c>
      <c r="AM66" s="121">
        <v>7.9902198000000003E-5</v>
      </c>
      <c r="AN66" s="113">
        <f>AQ66+AT66+AU66+AV66+AW66+BE66+BF66+BJ66</f>
        <v>8.3210799999999992E-8</v>
      </c>
      <c r="AO66" s="112">
        <f>AR66+AS66+AX66+AY66+AZ66+BA66+BB66+BC66+BD66+BG66+BK66+BL66</f>
        <v>2.8067352237999998E-10</v>
      </c>
      <c r="AP66" s="112">
        <f>BH66+BI66</f>
        <v>1.119078404E-2</v>
      </c>
      <c r="AQ66" s="328">
        <v>8.2517760000000001E-8</v>
      </c>
      <c r="AR66" s="328">
        <v>2.4897600000000002E-10</v>
      </c>
      <c r="AS66" s="328">
        <v>6.8023799999999999E-15</v>
      </c>
      <c r="AT66" s="329">
        <v>0</v>
      </c>
      <c r="AU66" s="329">
        <v>0</v>
      </c>
      <c r="AV66" s="328">
        <v>1.3611999999999999E-10</v>
      </c>
      <c r="AW66" s="328">
        <v>5.5691999999999998E-10</v>
      </c>
      <c r="AX66" s="328">
        <v>3.1042000000000001E-11</v>
      </c>
      <c r="AY66" s="328">
        <v>6.4871999999999999E-13</v>
      </c>
      <c r="AZ66" s="329">
        <v>0</v>
      </c>
      <c r="BA66" s="329">
        <v>0</v>
      </c>
      <c r="BB66" s="329">
        <v>0</v>
      </c>
      <c r="BC66" s="329">
        <v>0</v>
      </c>
      <c r="BD66" s="329">
        <v>0</v>
      </c>
      <c r="BE66" s="329">
        <v>0</v>
      </c>
      <c r="BF66" s="329">
        <v>0</v>
      </c>
      <c r="BG66" s="329">
        <v>0</v>
      </c>
      <c r="BH66" s="329">
        <v>1.2556404E-4</v>
      </c>
      <c r="BI66" s="329">
        <v>1.1065220000000001E-2</v>
      </c>
      <c r="BJ66" s="329">
        <v>0</v>
      </c>
      <c r="BK66" s="329">
        <v>0</v>
      </c>
      <c r="BL66" s="329">
        <v>0</v>
      </c>
      <c r="BM66" s="41"/>
      <c r="BN66" s="122">
        <v>8.2382715000000001E-5</v>
      </c>
      <c r="BO66" s="122">
        <v>4.4724717000000001E-9</v>
      </c>
      <c r="BP66" s="122">
        <v>2.4793254999999999E-6</v>
      </c>
      <c r="BQ66" s="122">
        <v>2.4183323999999998E-9</v>
      </c>
      <c r="BR66" s="122">
        <v>3.6841287000000002E-9</v>
      </c>
      <c r="BS66" s="111">
        <v>0</v>
      </c>
      <c r="BT66" s="111">
        <v>0</v>
      </c>
      <c r="BU66" s="111">
        <v>0</v>
      </c>
      <c r="BV66" s="111">
        <v>0</v>
      </c>
      <c r="BW66" s="122">
        <v>7.3771636999999997E-9</v>
      </c>
      <c r="BX66" s="111">
        <v>0</v>
      </c>
      <c r="BY66" s="111">
        <v>0</v>
      </c>
      <c r="BZ66" s="111">
        <v>0</v>
      </c>
      <c r="CA66" s="122">
        <v>9.7128343999999998E-7</v>
      </c>
      <c r="CB66" s="122">
        <v>1.7995621E-6</v>
      </c>
      <c r="CC66" s="122">
        <v>7.7114592E-5</v>
      </c>
      <c r="CD66" s="111">
        <v>0</v>
      </c>
      <c r="CE66" s="238" t="s">
        <v>13023</v>
      </c>
      <c r="CF66" s="221" t="s">
        <v>13022</v>
      </c>
      <c r="CG66" s="42" t="s">
        <v>1358</v>
      </c>
      <c r="CK66" s="76"/>
      <c r="CL66" s="325"/>
      <c r="CM66" s="325"/>
      <c r="CN66" s="41"/>
      <c r="CO66" s="41"/>
      <c r="CP66" s="41"/>
      <c r="CQ66" s="41"/>
      <c r="CR66" s="41"/>
      <c r="CS66" s="41"/>
      <c r="CT66" s="41"/>
      <c r="CU66" s="41"/>
      <c r="CV66" s="41"/>
      <c r="CW66" s="41"/>
    </row>
    <row r="67" spans="1:101" ht="14.5" customHeight="1">
      <c r="A67" s="41" t="s">
        <v>13021</v>
      </c>
      <c r="B67" s="119" t="s">
        <v>12026</v>
      </c>
      <c r="C67" s="120" t="str">
        <f>MID(A67,1,12)</f>
        <v>A.030.02.105</v>
      </c>
      <c r="D67" s="135" t="s">
        <v>13019</v>
      </c>
      <c r="E67" s="119" t="s">
        <v>6570</v>
      </c>
      <c r="F67" s="118" t="str">
        <f>MID(A67, 21,85)</f>
        <v>Boric acid</v>
      </c>
      <c r="G67" s="118">
        <f>H67+I67+J67+K67</f>
        <v>1.815214001959</v>
      </c>
      <c r="H67" s="118">
        <f>N67+O67+P67+Q67</f>
        <v>0.15460020903999999</v>
      </c>
      <c r="I67" s="118">
        <f>L67+M67+R67</f>
        <v>0.32475634591899999</v>
      </c>
      <c r="J67" s="326">
        <f>S67+IF(T67="x",0,T67)+IF(U67="x",0,U67)+IF(V67="x",0,V67)+W67+X67</f>
        <v>0.15440774699999998</v>
      </c>
      <c r="K67" s="118">
        <v>1.1814496999999999</v>
      </c>
      <c r="L67" s="118">
        <v>0.202344</v>
      </c>
      <c r="M67" s="118">
        <v>0.12239867</v>
      </c>
      <c r="N67" s="118">
        <v>0.10283174</v>
      </c>
      <c r="O67" s="118">
        <v>5.1612997000000001E-2</v>
      </c>
      <c r="P67" s="118">
        <v>0</v>
      </c>
      <c r="Q67" s="118">
        <v>1.5547204000000001E-4</v>
      </c>
      <c r="R67" s="330">
        <v>1.3675918999999999E-5</v>
      </c>
      <c r="S67" s="118">
        <v>7.2019070000000004E-2</v>
      </c>
      <c r="T67" s="118">
        <v>0</v>
      </c>
      <c r="U67" s="118">
        <v>8.2388676999999993E-2</v>
      </c>
      <c r="V67" s="118">
        <v>0</v>
      </c>
      <c r="W67" s="118">
        <v>0</v>
      </c>
      <c r="X67" s="118">
        <v>0</v>
      </c>
      <c r="Y67" s="41"/>
      <c r="Z67" s="327">
        <f>K67/0.133</f>
        <v>8.8830804511278192</v>
      </c>
      <c r="AA67" s="41"/>
      <c r="AB67" s="111">
        <v>54.948937999999998</v>
      </c>
      <c r="AC67" s="111">
        <v>36.091057999999997</v>
      </c>
      <c r="AD67" s="111">
        <v>11.168407999999999</v>
      </c>
      <c r="AE67" s="111">
        <v>0</v>
      </c>
      <c r="AF67" s="111">
        <v>0.95877126000000001</v>
      </c>
      <c r="AG67" s="111">
        <v>4.2009752999999996</v>
      </c>
      <c r="AH67" s="111">
        <v>2.5297257000000002</v>
      </c>
      <c r="AI67" s="41"/>
      <c r="AJ67" s="114">
        <v>0.23032211</v>
      </c>
      <c r="AK67" s="114">
        <v>0.22048988</v>
      </c>
      <c r="AL67" s="114">
        <v>8.8877117999999998E-3</v>
      </c>
      <c r="AM67" s="114">
        <v>9.4451405000000005E-4</v>
      </c>
      <c r="AN67" s="113">
        <f>AQ67+AT67+AU67+AV67+AW67+BE67+BF67+BJ67</f>
        <v>1.3218817899999999E-5</v>
      </c>
      <c r="AO67" s="112">
        <f>AR67+AS67+AX67+AY67+AZ67+BA67+BB67+BC67+BD67+BG67+BK67+BL67</f>
        <v>3.286875646743E-8</v>
      </c>
      <c r="AP67" s="112">
        <f>BH67+BI67</f>
        <v>0.13228487989999999</v>
      </c>
      <c r="AQ67" s="328">
        <v>8.3304024999999992E-6</v>
      </c>
      <c r="AR67" s="328">
        <v>2.5138012E-8</v>
      </c>
      <c r="AS67" s="328">
        <v>6.8666743000000001E-13</v>
      </c>
      <c r="AT67" s="328">
        <v>4.6136E-10</v>
      </c>
      <c r="AU67" s="329">
        <v>0</v>
      </c>
      <c r="AV67" s="328">
        <v>1.5290339999999999E-8</v>
      </c>
      <c r="AW67" s="328">
        <v>4.8726637E-6</v>
      </c>
      <c r="AX67" s="328">
        <v>2.1675318E-9</v>
      </c>
      <c r="AY67" s="328">
        <v>5.5625260000000002E-9</v>
      </c>
      <c r="AZ67" s="329">
        <v>0</v>
      </c>
      <c r="BA67" s="329">
        <v>0</v>
      </c>
      <c r="BB67" s="329">
        <v>0</v>
      </c>
      <c r="BC67" s="329">
        <v>0</v>
      </c>
      <c r="BD67" s="329">
        <v>0</v>
      </c>
      <c r="BE67" s="329">
        <v>0</v>
      </c>
      <c r="BF67" s="329">
        <v>0</v>
      </c>
      <c r="BG67" s="329">
        <v>0</v>
      </c>
      <c r="BH67" s="329">
        <v>4.7862299000000002E-3</v>
      </c>
      <c r="BI67" s="329">
        <v>0.12749864999999999</v>
      </c>
      <c r="BJ67" s="329">
        <v>0</v>
      </c>
      <c r="BK67" s="329">
        <v>0</v>
      </c>
      <c r="BL67" s="329">
        <v>0</v>
      </c>
      <c r="BM67" s="41"/>
      <c r="BN67" s="111">
        <v>1.3685100000000001E-3</v>
      </c>
      <c r="BO67" s="122">
        <v>4.3383733E-5</v>
      </c>
      <c r="BP67" s="111">
        <v>2.4768385999999999E-4</v>
      </c>
      <c r="BQ67" s="122">
        <v>1.6019532E-9</v>
      </c>
      <c r="BR67" s="122">
        <v>7.4940637999999996E-5</v>
      </c>
      <c r="BS67" s="122">
        <v>9.8986817999999998E-6</v>
      </c>
      <c r="BT67" s="111">
        <v>0</v>
      </c>
      <c r="BU67" s="122">
        <v>1.5024068999999999E-5</v>
      </c>
      <c r="BV67" s="111">
        <v>0</v>
      </c>
      <c r="BW67" s="122">
        <v>1.0287675E-7</v>
      </c>
      <c r="BX67" s="111">
        <v>0</v>
      </c>
      <c r="BY67" s="111">
        <v>0</v>
      </c>
      <c r="BZ67" s="111">
        <v>0</v>
      </c>
      <c r="CA67" s="122">
        <v>2.1747369E-5</v>
      </c>
      <c r="CB67" s="122">
        <v>5.7400976999999999E-5</v>
      </c>
      <c r="CC67" s="111">
        <v>8.9832623000000002E-4</v>
      </c>
      <c r="CD67" s="111">
        <v>0</v>
      </c>
      <c r="CE67" s="248"/>
      <c r="CF67" s="221"/>
      <c r="CG67" s="42"/>
      <c r="CK67" s="76"/>
      <c r="CL67" s="325"/>
      <c r="CM67" s="325"/>
      <c r="CN67" s="41"/>
      <c r="CO67" s="41"/>
      <c r="CP67" s="41"/>
      <c r="CQ67" s="41"/>
      <c r="CR67" s="41"/>
      <c r="CS67" s="41"/>
      <c r="CT67" s="41"/>
      <c r="CU67" s="41"/>
      <c r="CV67" s="41"/>
      <c r="CW67" s="41"/>
    </row>
    <row r="68" spans="1:101" ht="14.5" customHeight="1" thickBot="1">
      <c r="B68" s="119" t="s">
        <v>12026</v>
      </c>
      <c r="C68" s="133" t="s">
        <v>42</v>
      </c>
      <c r="D68" s="133" t="s">
        <v>13001</v>
      </c>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152"/>
      <c r="CF68" s="172"/>
      <c r="CH68" s="42"/>
      <c r="CI68" s="42"/>
      <c r="CK68" s="41"/>
      <c r="CL68" s="325"/>
      <c r="CM68" s="325"/>
      <c r="CN68" s="41"/>
      <c r="CO68" s="41"/>
      <c r="CP68" s="41"/>
      <c r="CQ68" s="41"/>
      <c r="CR68" s="41"/>
      <c r="CS68" s="41"/>
      <c r="CT68" s="41"/>
      <c r="CU68" s="41"/>
      <c r="CV68" s="41"/>
      <c r="CW68" s="41"/>
    </row>
    <row r="69" spans="1:101" ht="14.5" customHeight="1" thickBot="1">
      <c r="A69" s="41" t="s">
        <v>13017</v>
      </c>
      <c r="B69" s="119" t="s">
        <v>12026</v>
      </c>
      <c r="C69" s="120" t="str">
        <f t="shared" ref="C69:C75" si="30">MID(A69,1,12)</f>
        <v>A.030.04.101</v>
      </c>
      <c r="D69" s="135" t="s">
        <v>13001</v>
      </c>
      <c r="E69" s="119" t="s">
        <v>6570</v>
      </c>
      <c r="F69" s="118" t="str">
        <f t="shared" ref="F69:F75" si="31">MID(A69, 21,85)</f>
        <v>Acetic acid trade mix</v>
      </c>
      <c r="G69" s="118">
        <f t="shared" ref="G69:G75" si="32">H69+I69+J69+K69</f>
        <v>0.294436675114431</v>
      </c>
      <c r="H69" s="118">
        <f t="shared" ref="H69:H75" si="33">N69+O69+P69+Q69</f>
        <v>1.138008699E-2</v>
      </c>
      <c r="I69" s="118">
        <f t="shared" ref="I69:I75" si="34">L69+M69+R69</f>
        <v>1.908058399E-2</v>
      </c>
      <c r="J69" s="326">
        <f t="shared" ref="J69:J75" si="35">S69+IF(T69="x",0,T69)+IF(U69="x",0,U69)+IF(V69="x",0,V69)+W69+X69</f>
        <v>3.5704941344309998E-3</v>
      </c>
      <c r="K69" s="118">
        <v>0.26040551000000001</v>
      </c>
      <c r="L69" s="118">
        <v>6.9338693999999998E-3</v>
      </c>
      <c r="M69" s="118">
        <v>1.115269E-2</v>
      </c>
      <c r="N69" s="118">
        <v>9.5791412999999999E-3</v>
      </c>
      <c r="O69" s="118">
        <v>1.4743626999999999E-3</v>
      </c>
      <c r="P69" s="118">
        <v>1.7304401000000001E-4</v>
      </c>
      <c r="Q69" s="118">
        <v>1.5353898000000001E-4</v>
      </c>
      <c r="R69" s="118">
        <v>9.9402459000000006E-4</v>
      </c>
      <c r="S69" s="118">
        <v>3.8535328999999999E-4</v>
      </c>
      <c r="T69" s="118">
        <v>1.301656E-4</v>
      </c>
      <c r="U69" s="118">
        <v>3.0469353999999999E-3</v>
      </c>
      <c r="V69" s="330">
        <v>8.0001774000000003E-6</v>
      </c>
      <c r="W69" s="330">
        <v>3.9667031E-8</v>
      </c>
      <c r="X69" s="118">
        <v>0</v>
      </c>
      <c r="Y69" s="41"/>
      <c r="Z69" s="327">
        <f t="shared" ref="Z69:Z75" si="36">K69/0.133</f>
        <v>1.9579361654135339</v>
      </c>
      <c r="AA69" s="41"/>
      <c r="AB69" s="111">
        <v>27.672747000000001</v>
      </c>
      <c r="AC69" s="111">
        <v>27.125112000000001</v>
      </c>
      <c r="AD69" s="111">
        <v>0.41307449000000002</v>
      </c>
      <c r="AE69" s="111">
        <v>0</v>
      </c>
      <c r="AF69" s="111">
        <v>8.9585928999999995E-3</v>
      </c>
      <c r="AG69" s="111">
        <v>4.2301436999999997E-2</v>
      </c>
      <c r="AH69" s="111">
        <v>8.3301246999999995E-2</v>
      </c>
      <c r="AI69" s="41"/>
      <c r="AJ69" s="114">
        <v>3.8059780000000001E-2</v>
      </c>
      <c r="AK69" s="114">
        <v>3.5071970000000001E-2</v>
      </c>
      <c r="AL69" s="114">
        <v>1.6353971000000001E-3</v>
      </c>
      <c r="AM69" s="114">
        <v>1.352413E-3</v>
      </c>
      <c r="AN69" s="113">
        <f t="shared" ref="AN69:AN75" si="37">AQ69+AT69+AU69+AV69+AW69+BE69+BF69+BJ69</f>
        <v>2.1026360557578396E-6</v>
      </c>
      <c r="AO69" s="112">
        <f t="shared" ref="AO69:AO75" si="38">AR69+AS69+AX69+AY69+AZ69+BA69+BB69+BC69+BD69+BG69+BK69+BL69</f>
        <v>6.0480662761789522E-9</v>
      </c>
      <c r="AP69" s="112">
        <f t="shared" ref="AP69:AP75" si="39">BH69+BI69</f>
        <v>0.189413586503</v>
      </c>
      <c r="AQ69" s="328">
        <v>1.8445423E-6</v>
      </c>
      <c r="AR69" s="328">
        <v>5.5664531999999997E-9</v>
      </c>
      <c r="AS69" s="328">
        <v>1.5203896000000001E-13</v>
      </c>
      <c r="AT69" s="328">
        <v>1.2144358999999999E-10</v>
      </c>
      <c r="AU69" s="328">
        <v>1.5763934999999999E-11</v>
      </c>
      <c r="AV69" s="328">
        <v>1.42438E-9</v>
      </c>
      <c r="AW69" s="328">
        <v>2.5389750999999998E-7</v>
      </c>
      <c r="AX69" s="328">
        <v>2.0616541E-10</v>
      </c>
      <c r="AY69" s="328">
        <v>2.6456886999999998E-10</v>
      </c>
      <c r="AZ69" s="328">
        <v>1.7770753000000001E-13</v>
      </c>
      <c r="BA69" s="328">
        <v>9.3268040999999993E-16</v>
      </c>
      <c r="BB69" s="328">
        <v>3.7586649000000001E-13</v>
      </c>
      <c r="BC69" s="328">
        <v>2.1704565E-14</v>
      </c>
      <c r="BD69" s="328">
        <v>1.6451950000000001E-14</v>
      </c>
      <c r="BE69" s="328">
        <v>1.8841289999999999E-9</v>
      </c>
      <c r="BF69" s="328">
        <v>7.4976015999999999E-10</v>
      </c>
      <c r="BG69" s="328">
        <v>1.0129416999999999E-11</v>
      </c>
      <c r="BH69" s="328">
        <v>1.7536502999999999E-5</v>
      </c>
      <c r="BI69" s="329">
        <v>0.18939605000000001</v>
      </c>
      <c r="BJ69" s="328">
        <v>7.6907284000000002E-13</v>
      </c>
      <c r="BK69" s="328">
        <v>4.6767943E-15</v>
      </c>
      <c r="BL69" s="328">
        <v>2.0924324E-19</v>
      </c>
      <c r="BM69" s="41"/>
      <c r="BN69" s="122">
        <v>9.6431165000000004E-5</v>
      </c>
      <c r="BO69" s="122">
        <v>2.2799422000000002E-6</v>
      </c>
      <c r="BP69" s="122">
        <v>5.4592456000000003E-5</v>
      </c>
      <c r="BQ69" s="122">
        <v>1.1703410000000001E-7</v>
      </c>
      <c r="BR69" s="122">
        <v>2.5327338000000001E-6</v>
      </c>
      <c r="BS69" s="122">
        <v>8.9394816000000003E-7</v>
      </c>
      <c r="BT69" s="122">
        <v>2.4214863999999998E-10</v>
      </c>
      <c r="BU69" s="122">
        <v>1.3689017999999999E-6</v>
      </c>
      <c r="BV69" s="122">
        <v>2.3221288E-7</v>
      </c>
      <c r="BW69" s="122">
        <v>1.0159764E-7</v>
      </c>
      <c r="BX69" s="122">
        <v>1.1848523000000001E-7</v>
      </c>
      <c r="BY69" s="122">
        <v>7.3048850999999997E-9</v>
      </c>
      <c r="BZ69" s="122">
        <v>2.0915120000000002E-9</v>
      </c>
      <c r="CA69" s="122">
        <v>2.2464760000000002E-6</v>
      </c>
      <c r="CB69" s="122">
        <v>3.1841087E-5</v>
      </c>
      <c r="CC69" s="122">
        <v>9.6541938999999996E-8</v>
      </c>
      <c r="CD69" s="122">
        <v>1.1040600999999999E-10</v>
      </c>
      <c r="CE69" s="238" t="s">
        <v>12594</v>
      </c>
      <c r="CF69" s="221" t="s">
        <v>12474</v>
      </c>
      <c r="CG69" s="76" t="s">
        <v>991</v>
      </c>
      <c r="CH69" s="42"/>
      <c r="CI69" s="42"/>
      <c r="CK69" s="41"/>
      <c r="CL69" s="325"/>
      <c r="CM69" s="325"/>
      <c r="CN69" s="41"/>
      <c r="CO69" s="41"/>
      <c r="CP69" s="41"/>
      <c r="CQ69" s="41"/>
      <c r="CR69" s="41"/>
      <c r="CS69" s="41"/>
      <c r="CT69" s="41"/>
      <c r="CU69" s="41"/>
      <c r="CV69" s="41"/>
      <c r="CW69" s="41"/>
    </row>
    <row r="70" spans="1:101" ht="14.5" customHeight="1" thickBot="1">
      <c r="A70" s="41" t="s">
        <v>13015</v>
      </c>
      <c r="B70" s="119" t="s">
        <v>12026</v>
      </c>
      <c r="C70" s="120" t="str">
        <f t="shared" si="30"/>
        <v>A.030.04.102</v>
      </c>
      <c r="D70" s="135" t="s">
        <v>13001</v>
      </c>
      <c r="E70" s="119" t="s">
        <v>6570</v>
      </c>
      <c r="F70" s="118" t="str">
        <f t="shared" si="31"/>
        <v>Acetic Anhydride trade mix</v>
      </c>
      <c r="G70" s="118">
        <f t="shared" si="32"/>
        <v>0.74826145735975991</v>
      </c>
      <c r="H70" s="118">
        <f t="shared" si="33"/>
        <v>1.649512408E-2</v>
      </c>
      <c r="I70" s="118">
        <f t="shared" si="34"/>
        <v>2.8629307600000001E-2</v>
      </c>
      <c r="J70" s="326">
        <f t="shared" si="35"/>
        <v>0.45339762567975994</v>
      </c>
      <c r="K70" s="118">
        <v>0.2497394</v>
      </c>
      <c r="L70" s="118">
        <v>1.0910075999999999E-2</v>
      </c>
      <c r="M70" s="118">
        <v>1.6077236000000002E-2</v>
      </c>
      <c r="N70" s="118">
        <v>1.3562391E-2</v>
      </c>
      <c r="O70" s="118">
        <v>2.0833816999999998E-3</v>
      </c>
      <c r="P70" s="118">
        <v>2.6810913000000001E-4</v>
      </c>
      <c r="Q70" s="118">
        <v>5.8124225000000002E-4</v>
      </c>
      <c r="R70" s="118">
        <v>1.6419956E-3</v>
      </c>
      <c r="S70" s="118">
        <v>6.5532651000000004E-4</v>
      </c>
      <c r="T70" s="118">
        <v>0.44450117</v>
      </c>
      <c r="U70" s="118">
        <v>7.9751853999999994E-3</v>
      </c>
      <c r="V70" s="330">
        <v>7.4617548E-5</v>
      </c>
      <c r="W70" s="330">
        <v>1.7421759999999998E-8</v>
      </c>
      <c r="X70" s="118">
        <v>1.9130880000000001E-4</v>
      </c>
      <c r="Y70" s="41"/>
      <c r="Z70" s="327">
        <f t="shared" si="36"/>
        <v>1.87773984962406</v>
      </c>
      <c r="AA70" s="41"/>
      <c r="AB70" s="111">
        <v>49.769317999999998</v>
      </c>
      <c r="AC70" s="111">
        <v>48.142215</v>
      </c>
      <c r="AD70" s="111">
        <v>1.0811489000000001</v>
      </c>
      <c r="AE70" s="111">
        <v>0</v>
      </c>
      <c r="AF70" s="111">
        <v>5.7631032999999998E-2</v>
      </c>
      <c r="AG70" s="111">
        <v>0.25661075</v>
      </c>
      <c r="AH70" s="111">
        <v>0.23171216</v>
      </c>
      <c r="AI70" s="41"/>
      <c r="AJ70" s="114">
        <v>4.0479649999999999E-2</v>
      </c>
      <c r="AK70" s="114">
        <v>3.6225909000000001E-2</v>
      </c>
      <c r="AL70" s="114">
        <v>1.6727525E-3</v>
      </c>
      <c r="AM70" s="114">
        <v>2.5809889000000001E-3</v>
      </c>
      <c r="AN70" s="113">
        <f t="shared" si="37"/>
        <v>2.1718170911627899E-6</v>
      </c>
      <c r="AO70" s="112">
        <f t="shared" si="38"/>
        <v>6.1862149152249E-9</v>
      </c>
      <c r="AP70" s="112">
        <f t="shared" si="39"/>
        <v>0.36148304060499997</v>
      </c>
      <c r="AQ70" s="328">
        <v>1.7795953999999999E-6</v>
      </c>
      <c r="AR70" s="328">
        <v>5.3708398E-9</v>
      </c>
      <c r="AS70" s="328">
        <v>1.4667932999999999E-13</v>
      </c>
      <c r="AT70" s="328">
        <v>1.7297411000000001E-10</v>
      </c>
      <c r="AU70" s="328">
        <v>2.0925576000000001E-11</v>
      </c>
      <c r="AV70" s="328">
        <v>2.0166876000000001E-9</v>
      </c>
      <c r="AW70" s="328">
        <v>3.7985994999999999E-7</v>
      </c>
      <c r="AX70" s="328">
        <v>2.9289195000000001E-10</v>
      </c>
      <c r="AY70" s="328">
        <v>4.0148058999999998E-10</v>
      </c>
      <c r="AZ70" s="328">
        <v>3.1820181000000001E-13</v>
      </c>
      <c r="BA70" s="328">
        <v>4.5635098999999999E-15</v>
      </c>
      <c r="BB70" s="328">
        <v>6.3058477000000001E-13</v>
      </c>
      <c r="BC70" s="328">
        <v>3.0556588000000001E-13</v>
      </c>
      <c r="BD70" s="328">
        <v>8.8815785000000002E-14</v>
      </c>
      <c r="BE70" s="328">
        <v>2.4996316000000001E-9</v>
      </c>
      <c r="BF70" s="328">
        <v>7.6511844999999994E-9</v>
      </c>
      <c r="BG70" s="328">
        <v>1.1950611E-10</v>
      </c>
      <c r="BH70" s="328">
        <v>2.7420605E-5</v>
      </c>
      <c r="BI70" s="329">
        <v>0.36145561999999998</v>
      </c>
      <c r="BJ70" s="328">
        <v>3.3777678999999999E-13</v>
      </c>
      <c r="BK70" s="328">
        <v>2.0540480999999999E-15</v>
      </c>
      <c r="BL70" s="328">
        <v>9.1899631999999994E-20</v>
      </c>
      <c r="BM70" s="41"/>
      <c r="BN70" s="111">
        <v>1.2499505E-4</v>
      </c>
      <c r="BO70" s="122">
        <v>3.4153602999999999E-6</v>
      </c>
      <c r="BP70" s="122">
        <v>5.2356369999999997E-5</v>
      </c>
      <c r="BQ70" s="122">
        <v>1.9313714E-7</v>
      </c>
      <c r="BR70" s="122">
        <v>3.7476288000000002E-6</v>
      </c>
      <c r="BS70" s="122">
        <v>1.2695333999999999E-6</v>
      </c>
      <c r="BT70" s="122">
        <v>2.2450337E-9</v>
      </c>
      <c r="BU70" s="122">
        <v>1.9590367999999999E-6</v>
      </c>
      <c r="BV70" s="122">
        <v>3.5978356999999999E-7</v>
      </c>
      <c r="BW70" s="122">
        <v>3.8461137999999998E-7</v>
      </c>
      <c r="BX70" s="122">
        <v>1.5720978000000001E-7</v>
      </c>
      <c r="BY70" s="122">
        <v>7.8824289999999998E-8</v>
      </c>
      <c r="BZ70" s="122">
        <v>2.7663163000000001E-9</v>
      </c>
      <c r="CA70" s="122">
        <v>3.2711982999999999E-6</v>
      </c>
      <c r="CB70" s="122">
        <v>5.7597272000000002E-5</v>
      </c>
      <c r="CC70" s="122">
        <v>2.0002541E-7</v>
      </c>
      <c r="CD70" s="122">
        <v>4.8490319000000002E-11</v>
      </c>
      <c r="CE70" s="238" t="s">
        <v>12590</v>
      </c>
      <c r="CF70" s="221" t="s">
        <v>12589</v>
      </c>
      <c r="CG70" s="42" t="s">
        <v>1000</v>
      </c>
      <c r="CH70" s="41"/>
      <c r="CI70" s="41"/>
      <c r="CJ70" s="42"/>
      <c r="CK70" s="41"/>
      <c r="CL70" s="325"/>
      <c r="CM70" s="325"/>
      <c r="CN70" s="41"/>
      <c r="CO70" s="41"/>
      <c r="CP70" s="41"/>
      <c r="CQ70" s="41"/>
      <c r="CR70" s="41"/>
      <c r="CS70" s="41"/>
      <c r="CT70" s="41"/>
      <c r="CU70" s="41"/>
      <c r="CV70" s="41"/>
      <c r="CW70" s="41"/>
    </row>
    <row r="71" spans="1:101" ht="14.5" customHeight="1" thickBot="1">
      <c r="A71" s="41" t="s">
        <v>13013</v>
      </c>
      <c r="B71" s="119" t="s">
        <v>12026</v>
      </c>
      <c r="C71" s="120" t="str">
        <f t="shared" si="30"/>
        <v>A.030.04.103</v>
      </c>
      <c r="D71" s="135" t="s">
        <v>13001</v>
      </c>
      <c r="E71" s="119" t="s">
        <v>6570</v>
      </c>
      <c r="F71" s="118" t="str">
        <f t="shared" si="31"/>
        <v>Acetic Anhydride, Halcon process</v>
      </c>
      <c r="G71" s="118">
        <f t="shared" si="32"/>
        <v>0.60398466602690004</v>
      </c>
      <c r="H71" s="118">
        <f t="shared" si="33"/>
        <v>1.4447225559999997E-2</v>
      </c>
      <c r="I71" s="118">
        <f t="shared" si="34"/>
        <v>2.4580165399999999E-2</v>
      </c>
      <c r="J71" s="326">
        <f t="shared" si="35"/>
        <v>0.4376717150669</v>
      </c>
      <c r="K71" s="118">
        <v>0.12728555999999999</v>
      </c>
      <c r="L71" s="118">
        <v>9.3719508000000007E-3</v>
      </c>
      <c r="M71" s="118">
        <v>1.3969702000000001E-2</v>
      </c>
      <c r="N71" s="118">
        <v>1.2124553999999999E-2</v>
      </c>
      <c r="O71" s="118">
        <v>1.8487379999999999E-3</v>
      </c>
      <c r="P71" s="118">
        <v>2.5222710999999999E-4</v>
      </c>
      <c r="Q71" s="118">
        <v>2.2170645E-4</v>
      </c>
      <c r="R71" s="118">
        <v>1.2385126E-3</v>
      </c>
      <c r="S71" s="118">
        <v>6.0343598999999999E-4</v>
      </c>
      <c r="T71" s="118">
        <v>0.42899999999999999</v>
      </c>
      <c r="U71" s="118">
        <v>7.7604921000000004E-3</v>
      </c>
      <c r="V71" s="330">
        <v>8.8669769000000005E-6</v>
      </c>
      <c r="W71" s="118">
        <v>0</v>
      </c>
      <c r="X71" s="118">
        <v>2.9891999999999999E-4</v>
      </c>
      <c r="Y71" s="41"/>
      <c r="Z71" s="327">
        <f t="shared" si="36"/>
        <v>0.95703428571428562</v>
      </c>
      <c r="AA71" s="41"/>
      <c r="AB71" s="111">
        <v>35.36674</v>
      </c>
      <c r="AC71" s="111">
        <v>33.766871999999999</v>
      </c>
      <c r="AD71" s="111">
        <v>1.0520396999999999</v>
      </c>
      <c r="AE71" s="111">
        <v>0</v>
      </c>
      <c r="AF71" s="111">
        <v>5.9085830999999998E-2</v>
      </c>
      <c r="AG71" s="111">
        <v>0.26253390999999998</v>
      </c>
      <c r="AH71" s="111">
        <v>0.22620837999999999</v>
      </c>
      <c r="AI71" s="41"/>
      <c r="AJ71" s="114">
        <v>2.3595703999999999E-2</v>
      </c>
      <c r="AK71" s="114">
        <v>2.1037961000000001E-2</v>
      </c>
      <c r="AL71" s="114">
        <v>9.1944585000000004E-4</v>
      </c>
      <c r="AM71" s="114">
        <v>1.6382975999999999E-3</v>
      </c>
      <c r="AN71" s="113">
        <f t="shared" si="37"/>
        <v>1.2612686189049998E-6</v>
      </c>
      <c r="AO71" s="112">
        <f t="shared" si="38"/>
        <v>3.4003174928592001E-9</v>
      </c>
      <c r="AP71" s="112">
        <f t="shared" si="39"/>
        <v>0.22945344594199998</v>
      </c>
      <c r="AQ71" s="328">
        <v>9.2088038000000003E-7</v>
      </c>
      <c r="AR71" s="328">
        <v>2.7797348000000002E-9</v>
      </c>
      <c r="AS71" s="328">
        <v>7.5893475000000004E-14</v>
      </c>
      <c r="AT71" s="328">
        <v>1.4295150999999999E-10</v>
      </c>
      <c r="AU71" s="328">
        <v>1.8570095E-11</v>
      </c>
      <c r="AV71" s="328">
        <v>1.8028950999999999E-9</v>
      </c>
      <c r="AW71" s="328">
        <v>3.3065306999999998E-7</v>
      </c>
      <c r="AX71" s="328">
        <v>2.6236095E-10</v>
      </c>
      <c r="AY71" s="328">
        <v>3.4583455999999998E-10</v>
      </c>
      <c r="AZ71" s="328">
        <v>2.0846304000000001E-13</v>
      </c>
      <c r="BA71" s="328">
        <v>1.0693142E-15</v>
      </c>
      <c r="BB71" s="328">
        <v>5.3383124999999997E-13</v>
      </c>
      <c r="BC71" s="328">
        <v>4.5052335E-13</v>
      </c>
      <c r="BD71" s="328">
        <v>1.0845543E-13</v>
      </c>
      <c r="BE71" s="328">
        <v>2.2194940000000002E-9</v>
      </c>
      <c r="BF71" s="328">
        <v>5.5512582E-9</v>
      </c>
      <c r="BG71" s="328">
        <v>1.1008947000000001E-11</v>
      </c>
      <c r="BH71" s="328">
        <v>2.3445942E-5</v>
      </c>
      <c r="BI71" s="329">
        <v>0.22943</v>
      </c>
      <c r="BJ71" s="329">
        <v>0</v>
      </c>
      <c r="BK71" s="329">
        <v>0</v>
      </c>
      <c r="BL71" s="329">
        <v>0</v>
      </c>
      <c r="BM71" s="41"/>
      <c r="BN71" s="122">
        <v>8.0065403000000002E-5</v>
      </c>
      <c r="BO71" s="122">
        <v>2.9556678999999999E-6</v>
      </c>
      <c r="BP71" s="122">
        <v>2.6684655999999998E-5</v>
      </c>
      <c r="BQ71" s="122">
        <v>1.4577889E-7</v>
      </c>
      <c r="BR71" s="122">
        <v>3.2565891000000001E-6</v>
      </c>
      <c r="BS71" s="122">
        <v>1.1205187E-6</v>
      </c>
      <c r="BT71" s="122">
        <v>2.6742614E-10</v>
      </c>
      <c r="BU71" s="122">
        <v>1.7147988999999999E-6</v>
      </c>
      <c r="BV71" s="122">
        <v>3.3847101999999998E-7</v>
      </c>
      <c r="BW71" s="122">
        <v>1.4670445000000001E-7</v>
      </c>
      <c r="BX71" s="122">
        <v>1.3957759E-7</v>
      </c>
      <c r="BY71" s="122">
        <v>8.0032403999999995E-9</v>
      </c>
      <c r="BZ71" s="122">
        <v>2.4638087E-9</v>
      </c>
      <c r="CA71" s="122">
        <v>2.9671665000000002E-6</v>
      </c>
      <c r="CB71" s="122">
        <v>4.0398239999999998E-5</v>
      </c>
      <c r="CC71" s="122">
        <v>1.8649900000000001E-7</v>
      </c>
      <c r="CD71" s="111">
        <v>0</v>
      </c>
      <c r="CE71" s="238" t="s">
        <v>12590</v>
      </c>
      <c r="CF71" s="221" t="s">
        <v>12589</v>
      </c>
      <c r="CG71" s="42" t="s">
        <v>1001</v>
      </c>
      <c r="CH71" s="42"/>
      <c r="CI71" s="42"/>
      <c r="CK71" s="41"/>
      <c r="CL71" s="325"/>
      <c r="CM71" s="325"/>
      <c r="CN71" s="41"/>
      <c r="CO71" s="41"/>
      <c r="CP71" s="41"/>
      <c r="CQ71" s="41"/>
      <c r="CR71" s="41"/>
      <c r="CS71" s="41"/>
      <c r="CT71" s="41"/>
      <c r="CU71" s="41"/>
      <c r="CV71" s="41"/>
      <c r="CW71" s="41"/>
    </row>
    <row r="72" spans="1:101" ht="14.5" customHeight="1" thickBot="1">
      <c r="A72" s="41" t="s">
        <v>13011</v>
      </c>
      <c r="B72" s="119" t="s">
        <v>12026</v>
      </c>
      <c r="C72" s="120" t="str">
        <f t="shared" si="30"/>
        <v>A.030.04.104</v>
      </c>
      <c r="D72" s="135" t="s">
        <v>13001</v>
      </c>
      <c r="E72" s="119" t="s">
        <v>6570</v>
      </c>
      <c r="F72" s="118" t="str">
        <f t="shared" si="31"/>
        <v>Acetic Anhydride, Ketene process</v>
      </c>
      <c r="G72" s="118">
        <f t="shared" si="32"/>
        <v>1.0047535311137779</v>
      </c>
      <c r="H72" s="118">
        <f t="shared" si="33"/>
        <v>2.0135832940000004E-2</v>
      </c>
      <c r="I72" s="118">
        <f t="shared" si="34"/>
        <v>3.5827783799999999E-2</v>
      </c>
      <c r="J72" s="326">
        <f t="shared" si="35"/>
        <v>0.48135479437377798</v>
      </c>
      <c r="K72" s="118">
        <v>0.46743511999999998</v>
      </c>
      <c r="L72" s="118">
        <v>1.3644521999999999E-2</v>
      </c>
      <c r="M72" s="118">
        <v>1.9823963E-2</v>
      </c>
      <c r="N72" s="118">
        <v>1.6118546000000001E-2</v>
      </c>
      <c r="O72" s="118">
        <v>2.5005260999999999E-3</v>
      </c>
      <c r="P72" s="118">
        <v>2.9634384000000002E-4</v>
      </c>
      <c r="Q72" s="118">
        <v>1.2204169999999999E-3</v>
      </c>
      <c r="R72" s="118">
        <v>2.3592988E-3</v>
      </c>
      <c r="S72" s="118">
        <v>7.4757633E-4</v>
      </c>
      <c r="T72" s="118">
        <v>0.4720588</v>
      </c>
      <c r="U72" s="118">
        <v>8.3568622000000006E-3</v>
      </c>
      <c r="V72" s="118">
        <v>1.9150745000000001E-4</v>
      </c>
      <c r="W72" s="330">
        <v>4.8393777999999998E-8</v>
      </c>
      <c r="X72" s="118">
        <v>0</v>
      </c>
      <c r="Y72" s="41"/>
      <c r="Z72" s="327">
        <f t="shared" si="36"/>
        <v>3.5145497744360901</v>
      </c>
      <c r="AA72" s="41"/>
      <c r="AB72" s="111">
        <v>75.373902000000001</v>
      </c>
      <c r="AC72" s="111">
        <v>73.698380999999998</v>
      </c>
      <c r="AD72" s="111">
        <v>1.1328985</v>
      </c>
      <c r="AE72" s="111">
        <v>0</v>
      </c>
      <c r="AF72" s="111">
        <v>5.5044725000000003E-2</v>
      </c>
      <c r="AG72" s="111">
        <v>0.24608068999999999</v>
      </c>
      <c r="AH72" s="111">
        <v>0.24149666</v>
      </c>
      <c r="AI72" s="41"/>
      <c r="AJ72" s="114">
        <v>7.0495554000000002E-2</v>
      </c>
      <c r="AK72" s="114">
        <v>6.3226705999999994E-2</v>
      </c>
      <c r="AL72" s="114">
        <v>3.0119642999999999E-3</v>
      </c>
      <c r="AM72" s="114">
        <v>4.2568846E-3</v>
      </c>
      <c r="AN72" s="113">
        <f t="shared" si="37"/>
        <v>3.7905698532868697E-6</v>
      </c>
      <c r="AO72" s="112">
        <f t="shared" si="38"/>
        <v>1.1138921350755375E-8</v>
      </c>
      <c r="AP72" s="112">
        <f t="shared" si="39"/>
        <v>0.59620232667299999</v>
      </c>
      <c r="AQ72" s="328">
        <v>3.3061997999999999E-6</v>
      </c>
      <c r="AR72" s="328">
        <v>9.9772486000000004E-9</v>
      </c>
      <c r="AS72" s="328">
        <v>2.7252083999999998E-13</v>
      </c>
      <c r="AT72" s="328">
        <v>2.2634762E-10</v>
      </c>
      <c r="AU72" s="328">
        <v>2.5113097999999999E-11</v>
      </c>
      <c r="AV72" s="328">
        <v>2.3967633000000001E-9</v>
      </c>
      <c r="AW72" s="328">
        <v>4.6733885000000001E-7</v>
      </c>
      <c r="AX72" s="328">
        <v>3.4716928999999999E-10</v>
      </c>
      <c r="AY72" s="328">
        <v>5.0040686E-10</v>
      </c>
      <c r="AZ72" s="328">
        <v>5.1329296E-13</v>
      </c>
      <c r="BA72" s="328">
        <v>1.0775413E-14</v>
      </c>
      <c r="BB72" s="328">
        <v>8.0259104000000003E-13</v>
      </c>
      <c r="BC72" s="328">
        <v>4.7863701E-14</v>
      </c>
      <c r="BD72" s="328">
        <v>5.3900857E-14</v>
      </c>
      <c r="BE72" s="328">
        <v>2.9976539999999999E-9</v>
      </c>
      <c r="BF72" s="328">
        <v>1.1384387000000001E-8</v>
      </c>
      <c r="BG72" s="328">
        <v>3.1238994999999998E-10</v>
      </c>
      <c r="BH72" s="328">
        <v>3.4486673000000003E-5</v>
      </c>
      <c r="BI72" s="329">
        <v>0.59616784</v>
      </c>
      <c r="BJ72" s="328">
        <v>9.3826886999999991E-13</v>
      </c>
      <c r="BK72" s="328">
        <v>5.7056891E-15</v>
      </c>
      <c r="BL72" s="328">
        <v>2.5527674999999999E-19</v>
      </c>
      <c r="BM72" s="41"/>
      <c r="BN72" s="111">
        <v>2.0486998000000001E-4</v>
      </c>
      <c r="BO72" s="122">
        <v>4.2325913000000001E-6</v>
      </c>
      <c r="BP72" s="122">
        <v>9.7994973999999995E-5</v>
      </c>
      <c r="BQ72" s="122">
        <v>2.7732958000000002E-7</v>
      </c>
      <c r="BR72" s="122">
        <v>4.6205883999999997E-6</v>
      </c>
      <c r="BS72" s="122">
        <v>1.5344482E-6</v>
      </c>
      <c r="BT72" s="122">
        <v>5.7607803999999997E-9</v>
      </c>
      <c r="BU72" s="122">
        <v>2.3932375999999998E-6</v>
      </c>
      <c r="BV72" s="122">
        <v>3.9767256000000001E-7</v>
      </c>
      <c r="BW72" s="122">
        <v>8.0755702999999999E-7</v>
      </c>
      <c r="BX72" s="122">
        <v>1.8855588E-7</v>
      </c>
      <c r="BY72" s="122">
        <v>2.0472838000000001E-7</v>
      </c>
      <c r="BZ72" s="122">
        <v>3.3041076000000001E-9</v>
      </c>
      <c r="CA72" s="122">
        <v>3.8116992999999999E-6</v>
      </c>
      <c r="CB72" s="122">
        <v>8.8173328999999998E-5</v>
      </c>
      <c r="CC72" s="122">
        <v>2.2407236000000001E-7</v>
      </c>
      <c r="CD72" s="122">
        <v>1.3469532999999999E-10</v>
      </c>
      <c r="CE72" s="238" t="s">
        <v>12590</v>
      </c>
      <c r="CF72" s="221" t="s">
        <v>12589</v>
      </c>
      <c r="CG72" s="76" t="s">
        <v>1002</v>
      </c>
      <c r="CH72" s="42"/>
      <c r="CI72" s="42"/>
      <c r="CK72" s="41"/>
      <c r="CL72" s="325"/>
      <c r="CM72" s="325"/>
      <c r="CN72" s="41"/>
      <c r="CO72" s="41"/>
      <c r="CP72" s="41"/>
      <c r="CQ72" s="41"/>
      <c r="CR72" s="41"/>
      <c r="CS72" s="41"/>
      <c r="CT72" s="41"/>
      <c r="CU72" s="41"/>
      <c r="CV72" s="41"/>
      <c r="CW72" s="41"/>
    </row>
    <row r="73" spans="1:101" ht="14.5" customHeight="1">
      <c r="A73" s="41" t="s">
        <v>13009</v>
      </c>
      <c r="B73" s="119" t="s">
        <v>12026</v>
      </c>
      <c r="C73" s="120" t="str">
        <f t="shared" si="30"/>
        <v>A.030.04.105</v>
      </c>
      <c r="D73" s="135" t="s">
        <v>13001</v>
      </c>
      <c r="E73" s="119" t="s">
        <v>6570</v>
      </c>
      <c r="F73" s="118" t="str">
        <f t="shared" si="31"/>
        <v>Chloroacetic acid (1)</v>
      </c>
      <c r="G73" s="118">
        <f t="shared" si="32"/>
        <v>0.37957468350874102</v>
      </c>
      <c r="H73" s="118">
        <f t="shared" si="33"/>
        <v>3.4531317540000002E-2</v>
      </c>
      <c r="I73" s="118">
        <f t="shared" si="34"/>
        <v>4.6966132229999999E-2</v>
      </c>
      <c r="J73" s="326">
        <f t="shared" si="35"/>
        <v>3.7205537387409999E-3</v>
      </c>
      <c r="K73" s="118">
        <v>0.29435667999999998</v>
      </c>
      <c r="L73" s="118">
        <v>3.5379656000000002E-2</v>
      </c>
      <c r="M73" s="118">
        <v>1.0683606E-2</v>
      </c>
      <c r="N73" s="118">
        <v>8.1105507E-3</v>
      </c>
      <c r="O73" s="118">
        <v>2.6158232E-2</v>
      </c>
      <c r="P73" s="118">
        <v>1.3066029999999999E-4</v>
      </c>
      <c r="Q73" s="118">
        <v>1.3187453999999999E-4</v>
      </c>
      <c r="R73" s="118">
        <v>9.0287023000000001E-4</v>
      </c>
      <c r="S73" s="118">
        <v>3.2179765999999999E-4</v>
      </c>
      <c r="T73" s="330">
        <v>8.5909293999999998E-5</v>
      </c>
      <c r="U73" s="118">
        <v>3.3069502E-3</v>
      </c>
      <c r="V73" s="330">
        <v>5.8704045000000004E-6</v>
      </c>
      <c r="W73" s="330">
        <v>2.6180241000000001E-8</v>
      </c>
      <c r="X73" s="118">
        <v>0</v>
      </c>
      <c r="Y73" s="41"/>
      <c r="Z73" s="327">
        <f t="shared" si="36"/>
        <v>2.2132081203007514</v>
      </c>
      <c r="AA73" s="41"/>
      <c r="AB73" s="111">
        <v>24.940635</v>
      </c>
      <c r="AC73" s="111">
        <v>20.872731000000002</v>
      </c>
      <c r="AD73" s="111">
        <v>0.44831082</v>
      </c>
      <c r="AE73" s="111">
        <v>0</v>
      </c>
      <c r="AF73" s="111">
        <v>1.9147244000000001E-2</v>
      </c>
      <c r="AG73" s="111">
        <v>8.6130512000000006E-2</v>
      </c>
      <c r="AH73" s="111">
        <v>3.5143149999999999</v>
      </c>
      <c r="AI73" s="41"/>
      <c r="AJ73" s="114">
        <v>5.0208651E-2</v>
      </c>
      <c r="AK73" s="114">
        <v>4.7194653000000003E-2</v>
      </c>
      <c r="AL73" s="114">
        <v>1.9712936E-3</v>
      </c>
      <c r="AM73" s="114">
        <v>1.0427043000000001E-3</v>
      </c>
      <c r="AN73" s="113">
        <f t="shared" si="37"/>
        <v>2.8294156196170804E-6</v>
      </c>
      <c r="AO73" s="112">
        <f t="shared" si="38"/>
        <v>7.290286976747421E-9</v>
      </c>
      <c r="AP73" s="112">
        <f t="shared" si="39"/>
        <v>0.14603701637399999</v>
      </c>
      <c r="AQ73" s="328">
        <v>2.0741398000000001E-6</v>
      </c>
      <c r="AR73" s="328">
        <v>6.2589311000000004E-9</v>
      </c>
      <c r="AS73" s="328">
        <v>1.7097026000000001E-13</v>
      </c>
      <c r="AT73" s="328">
        <v>9.4282265000000005E-11</v>
      </c>
      <c r="AU73" s="328">
        <v>1.1503864E-11</v>
      </c>
      <c r="AV73" s="328">
        <v>1.205982E-9</v>
      </c>
      <c r="AW73" s="328">
        <v>7.5143832E-7</v>
      </c>
      <c r="AX73" s="328">
        <v>1.7616432999999999E-10</v>
      </c>
      <c r="AY73" s="328">
        <v>8.4652194000000005E-10</v>
      </c>
      <c r="AZ73" s="328">
        <v>1.4414966999999999E-13</v>
      </c>
      <c r="BA73" s="328">
        <v>9.0376211999999993E-16</v>
      </c>
      <c r="BB73" s="328">
        <v>8.6322107E-13</v>
      </c>
      <c r="BC73" s="328">
        <v>1.9269489E-14</v>
      </c>
      <c r="BD73" s="328">
        <v>2.1521773999999999E-14</v>
      </c>
      <c r="BE73" s="328">
        <v>1.4937939000000001E-9</v>
      </c>
      <c r="BF73" s="328">
        <v>1.03143E-9</v>
      </c>
      <c r="BG73" s="328">
        <v>7.4464839000000002E-12</v>
      </c>
      <c r="BH73" s="328">
        <v>1.3826373999999999E-5</v>
      </c>
      <c r="BI73" s="329">
        <v>0.14602319</v>
      </c>
      <c r="BJ73" s="328">
        <v>5.0758808E-13</v>
      </c>
      <c r="BK73" s="328">
        <v>3.0866841999999999E-15</v>
      </c>
      <c r="BL73" s="328">
        <v>1.3810053999999999E-19</v>
      </c>
      <c r="BM73" s="41"/>
      <c r="BN73" s="111">
        <v>1.4017065000000001E-4</v>
      </c>
      <c r="BO73" s="122">
        <v>6.2158749000000001E-6</v>
      </c>
      <c r="BP73" s="122">
        <v>6.1710116000000001E-5</v>
      </c>
      <c r="BQ73" s="122">
        <v>1.0619568999999999E-7</v>
      </c>
      <c r="BR73" s="122">
        <v>1.8377374E-5</v>
      </c>
      <c r="BS73" s="122">
        <v>7.4515011999999998E-7</v>
      </c>
      <c r="BT73" s="122">
        <v>4.2087484000000002E-10</v>
      </c>
      <c r="BU73" s="122">
        <v>1.1395962E-6</v>
      </c>
      <c r="BV73" s="122">
        <v>1.7533692E-7</v>
      </c>
      <c r="BW73" s="122">
        <v>8.7262147999999998E-8</v>
      </c>
      <c r="BX73" s="122">
        <v>8.6427671999999999E-8</v>
      </c>
      <c r="BY73" s="122">
        <v>5.3742942000000002E-9</v>
      </c>
      <c r="BZ73" s="122">
        <v>1.5220796000000001E-9</v>
      </c>
      <c r="CA73" s="122">
        <v>2.2573124000000001E-6</v>
      </c>
      <c r="CB73" s="122">
        <v>2.4730556E-5</v>
      </c>
      <c r="CC73" s="122">
        <v>2.4532060999999998E-5</v>
      </c>
      <c r="CD73" s="122">
        <v>7.2867966000000005E-11</v>
      </c>
      <c r="CE73" s="226" t="s">
        <v>12124</v>
      </c>
      <c r="CF73" s="221" t="s">
        <v>12123</v>
      </c>
      <c r="CH73" s="42"/>
      <c r="CI73" s="42"/>
      <c r="CK73" s="41"/>
      <c r="CL73" s="325"/>
      <c r="CM73" s="325"/>
      <c r="CN73" s="41"/>
      <c r="CO73" s="41"/>
      <c r="CP73" s="41"/>
      <c r="CQ73" s="41"/>
      <c r="CR73" s="41"/>
      <c r="CS73" s="41"/>
      <c r="CT73" s="41"/>
      <c r="CU73" s="41"/>
      <c r="CV73" s="41"/>
      <c r="CW73" s="41"/>
    </row>
    <row r="74" spans="1:101" ht="14.5" customHeight="1">
      <c r="A74" s="41" t="s">
        <v>13007</v>
      </c>
      <c r="B74" s="119" t="s">
        <v>12026</v>
      </c>
      <c r="C74" s="120" t="str">
        <f t="shared" si="30"/>
        <v>A.030.04.106</v>
      </c>
      <c r="D74" s="135" t="s">
        <v>13001</v>
      </c>
      <c r="E74" s="119" t="s">
        <v>6570</v>
      </c>
      <c r="F74" s="118" t="str">
        <f t="shared" si="31"/>
        <v>Maleic acid</v>
      </c>
      <c r="G74" s="118">
        <f t="shared" si="32"/>
        <v>0.11278900960204299</v>
      </c>
      <c r="H74" s="118">
        <f t="shared" si="33"/>
        <v>2.3094211107042999E-2</v>
      </c>
      <c r="I74" s="118">
        <f t="shared" si="34"/>
        <v>4.1384262839999998E-2</v>
      </c>
      <c r="J74" s="326">
        <f t="shared" si="35"/>
        <v>1.747728655E-3</v>
      </c>
      <c r="K74" s="118">
        <v>4.6562806999999998E-2</v>
      </c>
      <c r="L74" s="118">
        <v>1.6244149999999999E-2</v>
      </c>
      <c r="M74" s="118">
        <v>2.4857902000000001E-2</v>
      </c>
      <c r="N74" s="118">
        <v>2.0883071999999999E-2</v>
      </c>
      <c r="O74" s="118">
        <v>2.1884611000000001E-3</v>
      </c>
      <c r="P74" s="330">
        <v>6.2588043000000001E-8</v>
      </c>
      <c r="Q74" s="330">
        <v>2.2615418999999999E-5</v>
      </c>
      <c r="R74" s="118">
        <v>2.8221083999999997E-4</v>
      </c>
      <c r="S74" s="330">
        <v>9.1030654999999999E-5</v>
      </c>
      <c r="T74" s="118">
        <v>0</v>
      </c>
      <c r="U74" s="118">
        <v>1.6441030000000001E-3</v>
      </c>
      <c r="V74" s="118">
        <v>0</v>
      </c>
      <c r="W74" s="330">
        <v>1.2595000000000001E-5</v>
      </c>
      <c r="X74" s="118">
        <v>0</v>
      </c>
      <c r="Y74" s="41"/>
      <c r="Z74" s="327">
        <f t="shared" si="36"/>
        <v>0.35009629323308267</v>
      </c>
      <c r="AA74" s="41"/>
      <c r="AB74" s="111">
        <v>50.250051999999997</v>
      </c>
      <c r="AC74" s="111">
        <v>50.003853999999997</v>
      </c>
      <c r="AD74" s="111">
        <v>0.22289900000000001</v>
      </c>
      <c r="AE74" s="111">
        <v>0</v>
      </c>
      <c r="AF74" s="111">
        <v>1.6707501E-2</v>
      </c>
      <c r="AG74" s="111">
        <v>7.8911835999999997E-4</v>
      </c>
      <c r="AH74" s="111">
        <v>5.8020277000000002E-3</v>
      </c>
      <c r="AI74" s="41"/>
      <c r="AJ74" s="114">
        <v>1.8381531999999999E-2</v>
      </c>
      <c r="AK74" s="114">
        <v>1.45042E-2</v>
      </c>
      <c r="AL74" s="114">
        <v>5.6595856999999998E-4</v>
      </c>
      <c r="AM74" s="114">
        <v>3.3113731999999999E-3</v>
      </c>
      <c r="AN74" s="113">
        <f t="shared" si="37"/>
        <v>8.6955634782516345E-7</v>
      </c>
      <c r="AO74" s="112">
        <f t="shared" si="38"/>
        <v>2.0930420832543475E-9</v>
      </c>
      <c r="AP74" s="112">
        <f t="shared" si="39"/>
        <v>0.46377776314340002</v>
      </c>
      <c r="AQ74" s="328">
        <v>3.3519065999999998E-7</v>
      </c>
      <c r="AR74" s="328">
        <v>1.0117530000000001E-9</v>
      </c>
      <c r="AS74" s="328">
        <v>2.7625568000000001E-14</v>
      </c>
      <c r="AT74" s="328">
        <v>1.7695780000000002E-18</v>
      </c>
      <c r="AU74" s="329">
        <v>0</v>
      </c>
      <c r="AV74" s="328">
        <v>3.1051627000000001E-9</v>
      </c>
      <c r="AW74" s="328">
        <v>5.3113799999999997E-7</v>
      </c>
      <c r="AX74" s="328">
        <v>4.4018253000000002E-10</v>
      </c>
      <c r="AY74" s="328">
        <v>6.0399298000000004E-10</v>
      </c>
      <c r="AZ74" s="328">
        <v>2.4459561000000001E-13</v>
      </c>
      <c r="BA74" s="328">
        <v>4.2107562999999997E-15</v>
      </c>
      <c r="BB74" s="328">
        <v>1.0060514E-15</v>
      </c>
      <c r="BC74" s="328">
        <v>3.2274169000000001E-19</v>
      </c>
      <c r="BD74" s="328">
        <v>1.7259051999999999E-18</v>
      </c>
      <c r="BE74" s="328">
        <v>2.0761553999999999E-14</v>
      </c>
      <c r="BF74" s="328">
        <v>4.0436183999999998E-13</v>
      </c>
      <c r="BG74" s="328">
        <v>3.6093599999999999E-11</v>
      </c>
      <c r="BH74" s="328">
        <v>1.3031434E-6</v>
      </c>
      <c r="BI74" s="329">
        <v>0.46377646</v>
      </c>
      <c r="BJ74" s="328">
        <v>1.221E-10</v>
      </c>
      <c r="BK74" s="328">
        <v>7.4250000000000002E-13</v>
      </c>
      <c r="BL74" s="328">
        <v>3.322E-17</v>
      </c>
      <c r="BM74" s="41"/>
      <c r="BN74" s="122">
        <v>8.9512500999999997E-5</v>
      </c>
      <c r="BO74" s="122">
        <v>5.1864140999999999E-6</v>
      </c>
      <c r="BP74" s="122">
        <v>9.7616135000000001E-6</v>
      </c>
      <c r="BQ74" s="122">
        <v>3.3057279999999999E-8</v>
      </c>
      <c r="BR74" s="122">
        <v>4.6014965000000003E-6</v>
      </c>
      <c r="BS74" s="122">
        <v>2.022855E-6</v>
      </c>
      <c r="BT74" s="122">
        <v>1.0108090999999999E-11</v>
      </c>
      <c r="BU74" s="122">
        <v>3.0510867999999999E-6</v>
      </c>
      <c r="BV74" s="122">
        <v>8.3988747000000006E-11</v>
      </c>
      <c r="BW74" s="122">
        <v>1.4964755E-8</v>
      </c>
      <c r="BX74" s="111">
        <v>0</v>
      </c>
      <c r="BY74" s="122">
        <v>7.9816391999999997E-8</v>
      </c>
      <c r="BZ74" s="111">
        <v>0</v>
      </c>
      <c r="CA74" s="122">
        <v>4.1668846999999998E-6</v>
      </c>
      <c r="CB74" s="122">
        <v>6.057643E-5</v>
      </c>
      <c r="CC74" s="122">
        <v>2.5957237000000003E-10</v>
      </c>
      <c r="CD74" s="122">
        <v>1.7528344E-8</v>
      </c>
      <c r="CE74" s="226" t="s">
        <v>13004</v>
      </c>
      <c r="CF74" s="221" t="s">
        <v>12589</v>
      </c>
      <c r="CK74" s="76"/>
      <c r="CL74" s="41"/>
      <c r="CM74" s="41"/>
      <c r="CN74" s="41"/>
      <c r="CO74" s="41"/>
      <c r="CP74" s="41"/>
      <c r="CQ74" s="41"/>
      <c r="CR74" s="41"/>
      <c r="CS74" s="41"/>
      <c r="CT74" s="41"/>
      <c r="CU74" s="41"/>
      <c r="CV74" s="41"/>
      <c r="CW74" s="41"/>
    </row>
    <row r="75" spans="1:101" ht="14.5" customHeight="1">
      <c r="A75" s="41" t="s">
        <v>13003</v>
      </c>
      <c r="B75" s="119" t="s">
        <v>12026</v>
      </c>
      <c r="C75" s="120" t="str">
        <f t="shared" si="30"/>
        <v>A.030.04.107</v>
      </c>
      <c r="D75" s="135" t="s">
        <v>13001</v>
      </c>
      <c r="E75" s="119" t="s">
        <v>6570</v>
      </c>
      <c r="F75" s="118" t="str">
        <f t="shared" si="31"/>
        <v>Adipic acid</v>
      </c>
      <c r="G75" s="118">
        <f t="shared" si="32"/>
        <v>0.66362431678699996</v>
      </c>
      <c r="H75" s="118">
        <f t="shared" si="33"/>
        <v>1.526500523E-2</v>
      </c>
      <c r="I75" s="118">
        <f t="shared" si="34"/>
        <v>0.113377614</v>
      </c>
      <c r="J75" s="326">
        <f t="shared" si="35"/>
        <v>8.5393475569999992E-3</v>
      </c>
      <c r="K75" s="118">
        <v>0.52644234999999995</v>
      </c>
      <c r="L75" s="118">
        <v>4.3139666E-2</v>
      </c>
      <c r="M75" s="118">
        <v>1.3745036E-2</v>
      </c>
      <c r="N75" s="118">
        <v>1.0852697999999999E-2</v>
      </c>
      <c r="O75" s="118">
        <v>3.3505878000000002E-3</v>
      </c>
      <c r="P75" s="118">
        <v>5.2806024000000003E-4</v>
      </c>
      <c r="Q75" s="118">
        <v>5.3365919000000002E-4</v>
      </c>
      <c r="R75" s="118">
        <v>5.6492911999999999E-2</v>
      </c>
      <c r="S75" s="118">
        <v>9.8991503999999991E-4</v>
      </c>
      <c r="T75" s="118">
        <v>2.8469544999999998E-3</v>
      </c>
      <c r="U75" s="118">
        <v>4.6611524999999997E-3</v>
      </c>
      <c r="V75" s="330">
        <v>1.8224624000000001E-5</v>
      </c>
      <c r="W75" s="330">
        <v>2.3100892999999999E-5</v>
      </c>
      <c r="X75" s="118">
        <v>0</v>
      </c>
      <c r="Y75" s="41"/>
      <c r="Z75" s="327">
        <f t="shared" si="36"/>
        <v>3.9582131578947362</v>
      </c>
      <c r="AA75" s="41"/>
      <c r="AB75" s="111">
        <v>58.360745000000001</v>
      </c>
      <c r="AC75" s="111">
        <v>57.259380999999998</v>
      </c>
      <c r="AD75" s="111">
        <v>0.63189138</v>
      </c>
      <c r="AE75" s="111">
        <v>0</v>
      </c>
      <c r="AF75" s="111">
        <v>0.20283608</v>
      </c>
      <c r="AG75" s="111">
        <v>0.13158436000000001</v>
      </c>
      <c r="AH75" s="111">
        <v>0.13505268000000001</v>
      </c>
      <c r="AI75" s="41"/>
      <c r="AJ75" s="114">
        <v>9.6473005000000001E-2</v>
      </c>
      <c r="AK75" s="114">
        <v>8.9700278999999994E-2</v>
      </c>
      <c r="AL75" s="114">
        <v>3.3939950999999999E-3</v>
      </c>
      <c r="AM75" s="114">
        <v>3.3787302E-3</v>
      </c>
      <c r="AN75" s="113">
        <f t="shared" si="37"/>
        <v>5.3777146330549998E-6</v>
      </c>
      <c r="AO75" s="112">
        <f t="shared" si="38"/>
        <v>1.2551756633807388E-8</v>
      </c>
      <c r="AP75" s="112">
        <f t="shared" si="39"/>
        <v>0.47321150598900003</v>
      </c>
      <c r="AQ75" s="328">
        <v>3.6987905999999998E-6</v>
      </c>
      <c r="AR75" s="328">
        <v>1.1161091999999999E-8</v>
      </c>
      <c r="AS75" s="328">
        <v>3.0489575000000001E-13</v>
      </c>
      <c r="AT75" s="328">
        <v>1.1469908999999999E-10</v>
      </c>
      <c r="AU75" s="328">
        <v>1.5143575000000001E-11</v>
      </c>
      <c r="AV75" s="328">
        <v>1.6131115999999999E-9</v>
      </c>
      <c r="AW75" s="328">
        <v>9.0809335999999999E-7</v>
      </c>
      <c r="AX75" s="328">
        <v>2.5253174999999999E-10</v>
      </c>
      <c r="AY75" s="328">
        <v>1.0279962E-9</v>
      </c>
      <c r="AZ75" s="328">
        <v>6.8214998000000003E-12</v>
      </c>
      <c r="BA75" s="328">
        <v>1.4875977E-15</v>
      </c>
      <c r="BB75" s="328">
        <v>1.1534666E-12</v>
      </c>
      <c r="BC75" s="328">
        <v>5.9133627E-11</v>
      </c>
      <c r="BD75" s="328">
        <v>1.268818E-11</v>
      </c>
      <c r="BE75" s="328">
        <v>7.8612039000000005E-9</v>
      </c>
      <c r="BF75" s="328">
        <v>7.6077862000000004E-7</v>
      </c>
      <c r="BG75" s="328">
        <v>2.730972E-11</v>
      </c>
      <c r="BH75" s="328">
        <v>3.2935989000000001E-5</v>
      </c>
      <c r="BI75" s="329">
        <v>0.47317857000000002</v>
      </c>
      <c r="BJ75" s="328">
        <v>4.4789489000000001E-10</v>
      </c>
      <c r="BK75" s="328">
        <v>2.7236852000000001E-12</v>
      </c>
      <c r="BL75" s="328">
        <v>1.2185969E-16</v>
      </c>
      <c r="BM75" s="41"/>
      <c r="BN75" s="111">
        <v>2.0972752E-4</v>
      </c>
      <c r="BO75" s="122">
        <v>7.5316643999999999E-6</v>
      </c>
      <c r="BP75" s="111">
        <v>1.1036548E-4</v>
      </c>
      <c r="BQ75" s="122">
        <v>6.6179514999999998E-6</v>
      </c>
      <c r="BR75" s="122">
        <v>8.3795247000000002E-6</v>
      </c>
      <c r="BS75" s="122">
        <v>8.7141830000000003E-7</v>
      </c>
      <c r="BT75" s="122">
        <v>5.6732496999999997E-10</v>
      </c>
      <c r="BU75" s="122">
        <v>1.3364738000000001E-6</v>
      </c>
      <c r="BV75" s="122">
        <v>7.0861966000000004E-7</v>
      </c>
      <c r="BW75" s="122">
        <v>3.5312538999999999E-7</v>
      </c>
      <c r="BX75" s="122">
        <v>1.1114872E-7</v>
      </c>
      <c r="BY75" s="122">
        <v>1.8449776000000001E-8</v>
      </c>
      <c r="BZ75" s="122">
        <v>2.0353745E-9</v>
      </c>
      <c r="CA75" s="122">
        <v>4.1829657000000001E-6</v>
      </c>
      <c r="CB75" s="122">
        <v>6.8608154999999995E-5</v>
      </c>
      <c r="CC75" s="122">
        <v>5.7563742999999998E-7</v>
      </c>
      <c r="CD75" s="122">
        <v>6.4298575000000006E-8</v>
      </c>
      <c r="CG75" s="76" t="s">
        <v>12999</v>
      </c>
    </row>
    <row r="76" spans="1:101" ht="14.5" customHeight="1">
      <c r="B76" s="119" t="s">
        <v>12026</v>
      </c>
      <c r="C76" s="133" t="s">
        <v>75</v>
      </c>
      <c r="D76" s="133" t="s">
        <v>12993</v>
      </c>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130"/>
      <c r="CF76" s="105"/>
    </row>
    <row r="77" spans="1:101" ht="14.5" customHeight="1">
      <c r="A77" s="41" t="s">
        <v>12998</v>
      </c>
      <c r="B77" s="119" t="s">
        <v>12026</v>
      </c>
      <c r="C77" s="120" t="str">
        <f>MID(A77,1,12)</f>
        <v>A.030.06.101</v>
      </c>
      <c r="D77" s="135" t="s">
        <v>12993</v>
      </c>
      <c r="E77" s="119" t="s">
        <v>6570</v>
      </c>
      <c r="F77" s="118" t="str">
        <f>MID(A77, 21,85)</f>
        <v>Fertilizer-N</v>
      </c>
      <c r="G77" s="118">
        <f>H77+I77+J77+K77</f>
        <v>0.73747552188627097</v>
      </c>
      <c r="H77" s="118">
        <f>N77+O77+P77+Q77</f>
        <v>3.8405587960000001E-2</v>
      </c>
      <c r="I77" s="118">
        <f>L77+M77+R77</f>
        <v>0.10780488370000001</v>
      </c>
      <c r="J77" s="326">
        <f>S77+IF(T77="x",0,T77)+IF(U77="x",0,U77)+IF(V77="x",0,V77)+W77+X77</f>
        <v>2.7517880226271E-2</v>
      </c>
      <c r="K77" s="118">
        <v>0.56374716999999996</v>
      </c>
      <c r="L77" s="118">
        <v>7.0374851000000002E-2</v>
      </c>
      <c r="M77" s="118">
        <v>3.3404238000000003E-2</v>
      </c>
      <c r="N77" s="118">
        <v>2.8011270000000001E-2</v>
      </c>
      <c r="O77" s="118">
        <v>7.6141858000000001E-3</v>
      </c>
      <c r="P77" s="118">
        <v>3.8767746000000001E-4</v>
      </c>
      <c r="Q77" s="118">
        <v>2.3924546999999998E-3</v>
      </c>
      <c r="R77" s="118">
        <v>4.0257946999999999E-3</v>
      </c>
      <c r="S77" s="118">
        <v>7.7352981000000003E-4</v>
      </c>
      <c r="T77" s="118">
        <v>1.7582792999999999E-2</v>
      </c>
      <c r="U77" s="118">
        <v>9.0759088000000009E-3</v>
      </c>
      <c r="V77" s="330">
        <v>8.5595114999999997E-5</v>
      </c>
      <c r="W77" s="330">
        <v>5.3501271000000001E-8</v>
      </c>
      <c r="X77" s="118">
        <v>0</v>
      </c>
      <c r="Y77" s="41"/>
      <c r="Z77" s="327">
        <f>K77/0.133</f>
        <v>4.2387005263157889</v>
      </c>
      <c r="AA77" s="41"/>
      <c r="AB77" s="111">
        <v>59.367019999999997</v>
      </c>
      <c r="AC77" s="111">
        <v>57.517246</v>
      </c>
      <c r="AD77" s="111">
        <v>1.2303687999999999</v>
      </c>
      <c r="AE77" s="111">
        <v>0</v>
      </c>
      <c r="AF77" s="111">
        <v>6.4686204999999997E-2</v>
      </c>
      <c r="AG77" s="111">
        <v>0.28824527</v>
      </c>
      <c r="AH77" s="111">
        <v>0.26647398</v>
      </c>
      <c r="AI77" s="41"/>
      <c r="AJ77" s="114">
        <v>0.10159563000000001</v>
      </c>
      <c r="AK77" s="114">
        <v>9.4773917999999999E-2</v>
      </c>
      <c r="AL77" s="114">
        <v>3.9478463000000002E-3</v>
      </c>
      <c r="AM77" s="114">
        <v>2.8738701999999998E-3</v>
      </c>
      <c r="AN77" s="113">
        <f>AQ77+AT77+AU77+AV77+AW77+BE77+BF77+BJ77</f>
        <v>5.6818895633809998E-6</v>
      </c>
      <c r="AO77" s="112">
        <f>AR77+AS77+AX77+AY77+AZ77+BA77+BB77+BC77+BD77+BG77+BK77+BL77</f>
        <v>1.460002329574772E-8</v>
      </c>
      <c r="AP77" s="112">
        <f>BH77+BI77</f>
        <v>0.40250283930000003</v>
      </c>
      <c r="AQ77" s="328">
        <v>3.9809578999999998E-6</v>
      </c>
      <c r="AR77" s="328">
        <v>1.2013164000000001E-8</v>
      </c>
      <c r="AS77" s="328">
        <v>3.2814238999999999E-13</v>
      </c>
      <c r="AT77" s="328">
        <v>4.4465169999999998E-10</v>
      </c>
      <c r="AU77" s="328">
        <v>2.4367187E-11</v>
      </c>
      <c r="AV77" s="328">
        <v>4.1651429999999997E-9</v>
      </c>
      <c r="AW77" s="328">
        <v>1.6789106E-6</v>
      </c>
      <c r="AX77" s="328">
        <v>5.9910188999999997E-10</v>
      </c>
      <c r="AY77" s="328">
        <v>1.8407805999999999E-9</v>
      </c>
      <c r="AZ77" s="328">
        <v>5.4485260000000003E-13</v>
      </c>
      <c r="BA77" s="328">
        <v>7.9439604000000005E-15</v>
      </c>
      <c r="BB77" s="328">
        <v>8.8222094000000007E-12</v>
      </c>
      <c r="BC77" s="328">
        <v>8.0902535999999999E-14</v>
      </c>
      <c r="BD77" s="328">
        <v>1.5442671E-13</v>
      </c>
      <c r="BE77" s="328">
        <v>4.7133302E-9</v>
      </c>
      <c r="BF77" s="328">
        <v>1.2672534000000001E-8</v>
      </c>
      <c r="BG77" s="328">
        <v>1.3703201999999999E-10</v>
      </c>
      <c r="BH77" s="329">
        <v>4.3920692999999998E-3</v>
      </c>
      <c r="BI77" s="329">
        <v>0.39811077</v>
      </c>
      <c r="BJ77" s="328">
        <v>1.037294E-12</v>
      </c>
      <c r="BK77" s="328">
        <v>6.3078690999999999E-15</v>
      </c>
      <c r="BL77" s="328">
        <v>2.8221873999999999E-19</v>
      </c>
      <c r="BM77" s="41"/>
      <c r="BN77" s="111">
        <v>2.3420192999999999E-4</v>
      </c>
      <c r="BO77" s="122">
        <v>1.4042789E-5</v>
      </c>
      <c r="BP77" s="111">
        <v>1.1818622E-4</v>
      </c>
      <c r="BQ77" s="122">
        <v>4.7250532999999999E-7</v>
      </c>
      <c r="BR77" s="122">
        <v>1.6427557000000001E-5</v>
      </c>
      <c r="BS77" s="122">
        <v>2.6590504000000002E-6</v>
      </c>
      <c r="BT77" s="122">
        <v>5.5381469000000002E-9</v>
      </c>
      <c r="BU77" s="122">
        <v>4.0704773999999996E-6</v>
      </c>
      <c r="BV77" s="122">
        <v>5.2023585999999997E-7</v>
      </c>
      <c r="BW77" s="122">
        <v>1.5831012E-6</v>
      </c>
      <c r="BX77" s="122">
        <v>1.8260610000000001E-7</v>
      </c>
      <c r="BY77" s="122">
        <v>9.0498433999999994E-8</v>
      </c>
      <c r="BZ77" s="122">
        <v>8.0833672999999999E-9</v>
      </c>
      <c r="CA77" s="122">
        <v>6.7300118000000004E-6</v>
      </c>
      <c r="CB77" s="122">
        <v>6.8973146000000005E-5</v>
      </c>
      <c r="CC77" s="122">
        <v>2.4996451E-7</v>
      </c>
      <c r="CD77" s="122">
        <v>1.4891110999999999E-10</v>
      </c>
      <c r="CE77" s="154"/>
      <c r="CF77" s="173"/>
      <c r="CG77" s="42" t="s">
        <v>685</v>
      </c>
      <c r="CK77" s="76"/>
      <c r="CL77" s="41"/>
      <c r="CM77" s="41"/>
      <c r="CN77" s="41"/>
      <c r="CO77" s="41"/>
      <c r="CP77" s="41"/>
      <c r="CQ77" s="41"/>
      <c r="CR77" s="41"/>
      <c r="CS77" s="41"/>
      <c r="CT77" s="41"/>
      <c r="CU77" s="41"/>
      <c r="CV77" s="41"/>
      <c r="CW77" s="41"/>
    </row>
    <row r="78" spans="1:101" ht="14.5" customHeight="1">
      <c r="A78" s="41" t="s">
        <v>12996</v>
      </c>
      <c r="B78" s="119" t="s">
        <v>12026</v>
      </c>
      <c r="C78" s="120" t="str">
        <f>MID(A78,1,12)</f>
        <v>A.030.06.102</v>
      </c>
      <c r="D78" s="135" t="s">
        <v>12993</v>
      </c>
      <c r="E78" s="119" t="s">
        <v>6570</v>
      </c>
      <c r="F78" s="118" t="str">
        <f>MID(A78, 21,85)</f>
        <v>Fertilizer-P</v>
      </c>
      <c r="G78" s="118">
        <f>H78+I78+J78+K78</f>
        <v>0.23194164778822501</v>
      </c>
      <c r="H78" s="118">
        <f>N78+O78+P78+Q78</f>
        <v>1.1277248206999999E-2</v>
      </c>
      <c r="I78" s="118">
        <f>L78+M78+R78</f>
        <v>3.6324850300000003E-2</v>
      </c>
      <c r="J78" s="326">
        <f>S78+IF(T78="x",0,T78)+IF(U78="x",0,U78)+IF(V78="x",0,V78)+W78+X78</f>
        <v>2.3719389281225002E-2</v>
      </c>
      <c r="K78" s="118">
        <v>0.16062016000000001</v>
      </c>
      <c r="L78" s="118">
        <v>2.4693808000000001E-2</v>
      </c>
      <c r="M78" s="118">
        <v>1.0102186000000001E-2</v>
      </c>
      <c r="N78" s="118">
        <v>8.1969357999999992E-3</v>
      </c>
      <c r="O78" s="118">
        <v>2.3415696000000001E-3</v>
      </c>
      <c r="P78" s="330">
        <v>8.5388957000000001E-5</v>
      </c>
      <c r="Q78" s="118">
        <v>6.5335385000000004E-4</v>
      </c>
      <c r="R78" s="118">
        <v>1.5288563E-3</v>
      </c>
      <c r="S78" s="118">
        <v>3.2760511000000001E-4</v>
      </c>
      <c r="T78" s="118">
        <v>1.6770803000000001E-2</v>
      </c>
      <c r="U78" s="118">
        <v>6.5485830999999998E-3</v>
      </c>
      <c r="V78" s="330">
        <v>7.2346910999999993E-5</v>
      </c>
      <c r="W78" s="330">
        <v>5.1160224999999998E-8</v>
      </c>
      <c r="X78" s="118">
        <v>0</v>
      </c>
      <c r="Y78" s="41"/>
      <c r="Z78" s="327">
        <f>K78/0.133</f>
        <v>1.2076703759398497</v>
      </c>
      <c r="AA78" s="41"/>
      <c r="AB78" s="111">
        <v>16.739294999999998</v>
      </c>
      <c r="AC78" s="111">
        <v>15.28111</v>
      </c>
      <c r="AD78" s="111">
        <v>0.88772114000000002</v>
      </c>
      <c r="AE78" s="111">
        <v>0</v>
      </c>
      <c r="AF78" s="111">
        <v>6.8677373999999999E-2</v>
      </c>
      <c r="AG78" s="111">
        <v>0.30178951999999998</v>
      </c>
      <c r="AH78" s="111">
        <v>0.19999702</v>
      </c>
      <c r="AI78" s="41"/>
      <c r="AJ78" s="114">
        <v>3.0878646999999999E-2</v>
      </c>
      <c r="AK78" s="114">
        <v>2.8556941999999998E-2</v>
      </c>
      <c r="AL78" s="114">
        <v>1.1726345E-3</v>
      </c>
      <c r="AM78" s="114">
        <v>1.1490707000000001E-3</v>
      </c>
      <c r="AN78" s="113">
        <f>AQ78+AT78+AU78+AV78+AW78+BE78+BF78+BJ78</f>
        <v>1.7120468643125198E-6</v>
      </c>
      <c r="AO78" s="112">
        <f>AR78+AS78+AX78+AY78+AZ78+BA78+BB78+BC78+BD78+BG78+BK78+BL78</f>
        <v>4.3366659238545683E-9</v>
      </c>
      <c r="AP78" s="112">
        <f>BH78+BI78</f>
        <v>0.16093427300000002</v>
      </c>
      <c r="AQ78" s="328">
        <v>1.1299247999999999E-6</v>
      </c>
      <c r="AR78" s="328">
        <v>3.4095741999999999E-9</v>
      </c>
      <c r="AS78" s="328">
        <v>9.3140047000000005E-14</v>
      </c>
      <c r="AT78" s="328">
        <v>9.1634949999999999E-11</v>
      </c>
      <c r="AU78" s="328">
        <v>4.4928572000000003E-12</v>
      </c>
      <c r="AV78" s="328">
        <v>1.2188439999999999E-9</v>
      </c>
      <c r="AW78" s="328">
        <v>5.7272595999999998E-7</v>
      </c>
      <c r="AX78" s="328">
        <v>1.7503736999999999E-10</v>
      </c>
      <c r="AY78" s="328">
        <v>6.2923569999999996E-10</v>
      </c>
      <c r="AZ78" s="328">
        <v>2.1758424000000001E-13</v>
      </c>
      <c r="BA78" s="328">
        <v>5.0818750999999998E-15</v>
      </c>
      <c r="BB78" s="328">
        <v>3.3904191999999999E-12</v>
      </c>
      <c r="BC78" s="328">
        <v>2.9591953999999998E-14</v>
      </c>
      <c r="BD78" s="328">
        <v>6.6134412000000005E-14</v>
      </c>
      <c r="BE78" s="328">
        <v>1.1946178999999999E-9</v>
      </c>
      <c r="BF78" s="328">
        <v>6.8855226999999996E-9</v>
      </c>
      <c r="BG78" s="328">
        <v>1.1901067E-10</v>
      </c>
      <c r="BH78" s="329">
        <v>5.0192292999999999E-2</v>
      </c>
      <c r="BI78" s="329">
        <v>0.11074198</v>
      </c>
      <c r="BJ78" s="328">
        <v>9.9190532000000005E-13</v>
      </c>
      <c r="BK78" s="328">
        <v>6.0318566E-15</v>
      </c>
      <c r="BL78" s="328">
        <v>2.6986973000000002E-19</v>
      </c>
      <c r="BM78" s="41"/>
      <c r="BN78" s="111">
        <v>1.3838405000000001E-4</v>
      </c>
      <c r="BO78" s="122">
        <v>4.7390920999999998E-6</v>
      </c>
      <c r="BP78" s="122">
        <v>3.3673054999999998E-5</v>
      </c>
      <c r="BQ78" s="122">
        <v>1.7926513999999999E-7</v>
      </c>
      <c r="BR78" s="122">
        <v>5.4252148999999996E-6</v>
      </c>
      <c r="BS78" s="122">
        <v>7.8964749999999996E-7</v>
      </c>
      <c r="BT78" s="122">
        <v>3.4668454000000001E-9</v>
      </c>
      <c r="BU78" s="122">
        <v>1.2185151999999999E-6</v>
      </c>
      <c r="BV78" s="122">
        <v>1.1458597E-7</v>
      </c>
      <c r="BW78" s="122">
        <v>4.3232804999999997E-7</v>
      </c>
      <c r="BX78" s="122">
        <v>3.3490078999999999E-8</v>
      </c>
      <c r="BY78" s="122">
        <v>7.7811257E-8</v>
      </c>
      <c r="BZ78" s="122">
        <v>9.6114542E-10</v>
      </c>
      <c r="CA78" s="122">
        <v>1.9757736000000002E-6</v>
      </c>
      <c r="CB78" s="122">
        <v>1.9227289000000001E-5</v>
      </c>
      <c r="CC78" s="122">
        <v>7.0493414000000003E-5</v>
      </c>
      <c r="CD78" s="122">
        <v>1.4239522999999999E-10</v>
      </c>
      <c r="CE78" s="154"/>
      <c r="CF78" s="173"/>
      <c r="CG78" s="42" t="s">
        <v>685</v>
      </c>
    </row>
    <row r="79" spans="1:101" ht="14.5" customHeight="1">
      <c r="A79" s="41" t="s">
        <v>12994</v>
      </c>
      <c r="B79" s="119" t="s">
        <v>12026</v>
      </c>
      <c r="C79" s="120" t="str">
        <f>MID(A79,1,12)</f>
        <v>A.030.06.103</v>
      </c>
      <c r="D79" s="135" t="s">
        <v>12993</v>
      </c>
      <c r="E79" s="119" t="s">
        <v>6570</v>
      </c>
      <c r="F79" s="118" t="str">
        <f>MID(A79, 21,85)</f>
        <v>Fertilizer-K</v>
      </c>
      <c r="G79" s="118">
        <f>H79+I79+J79+K79</f>
        <v>0.133574753782155</v>
      </c>
      <c r="H79" s="118">
        <f>N79+O79+P79+Q79</f>
        <v>6.3000564589999995E-3</v>
      </c>
      <c r="I79" s="118">
        <f>L79+M79+R79</f>
        <v>1.473316475E-2</v>
      </c>
      <c r="J79" s="326">
        <f>S79+IF(T79="x",0,T79)+IF(U79="x",0,U79)+IF(V79="x",0,V79)+W79+X79</f>
        <v>9.6373725731549991E-3</v>
      </c>
      <c r="K79" s="118">
        <v>0.10290415999999999</v>
      </c>
      <c r="L79" s="118">
        <v>8.9007272999999994E-3</v>
      </c>
      <c r="M79" s="118">
        <v>5.3308174E-3</v>
      </c>
      <c r="N79" s="118">
        <v>4.3987274E-3</v>
      </c>
      <c r="O79" s="118">
        <v>1.1127394999999999E-3</v>
      </c>
      <c r="P79" s="330">
        <v>7.4768518999999999E-5</v>
      </c>
      <c r="Q79" s="118">
        <v>7.1382103999999996E-4</v>
      </c>
      <c r="R79" s="118">
        <v>5.0162004999999995E-4</v>
      </c>
      <c r="S79" s="118">
        <v>1.7221477E-4</v>
      </c>
      <c r="T79" s="118">
        <v>6.9336522999999999E-3</v>
      </c>
      <c r="U79" s="118">
        <v>2.5004233E-3</v>
      </c>
      <c r="V79" s="330">
        <v>3.1061096000000002E-5</v>
      </c>
      <c r="W79" s="330">
        <v>2.1107155000000001E-8</v>
      </c>
      <c r="X79" s="118">
        <v>0</v>
      </c>
      <c r="Y79" s="41"/>
      <c r="Z79" s="327">
        <f>K79/0.133</f>
        <v>0.7737154887218044</v>
      </c>
      <c r="AA79" s="41"/>
      <c r="AB79" s="111">
        <v>11.555471000000001</v>
      </c>
      <c r="AC79" s="111">
        <v>11.026026999999999</v>
      </c>
      <c r="AD79" s="111">
        <v>0.33896263999999998</v>
      </c>
      <c r="AE79" s="111">
        <v>0</v>
      </c>
      <c r="AF79" s="111">
        <v>2.1455809999999999E-2</v>
      </c>
      <c r="AG79" s="111">
        <v>9.4887403999999995E-2</v>
      </c>
      <c r="AH79" s="111">
        <v>7.4137782999999999E-2</v>
      </c>
      <c r="AI79" s="41"/>
      <c r="AJ79" s="114">
        <v>1.7063166000000001E-2</v>
      </c>
      <c r="AK79" s="114">
        <v>1.5871414E-2</v>
      </c>
      <c r="AL79" s="114">
        <v>6.9880913000000002E-4</v>
      </c>
      <c r="AM79" s="114">
        <v>4.9294314999999997E-4</v>
      </c>
      <c r="AN79" s="113">
        <f>AQ79+AT79+AU79+AV79+AW79+BE79+BF79+BJ79</f>
        <v>9.5152361666362017E-7</v>
      </c>
      <c r="AO79" s="112">
        <f>AR79+AS79+AX79+AY79+AZ79+BA79+BB79+BC79+BD79+BG79+BK79+BL79</f>
        <v>2.5843532481504402E-9</v>
      </c>
      <c r="AP79" s="112">
        <f>BH79+BI79</f>
        <v>6.9039656717999998E-2</v>
      </c>
      <c r="AQ79" s="328">
        <v>7.2702252000000004E-7</v>
      </c>
      <c r="AR79" s="328">
        <v>2.193909E-9</v>
      </c>
      <c r="AS79" s="328">
        <v>5.9926737999999997E-14</v>
      </c>
      <c r="AT79" s="328">
        <v>1.0101024E-10</v>
      </c>
      <c r="AU79" s="328">
        <v>4.5488936000000001E-12</v>
      </c>
      <c r="AV79" s="328">
        <v>6.5406917999999996E-10</v>
      </c>
      <c r="AW79" s="328">
        <v>2.2044729000000001E-7</v>
      </c>
      <c r="AX79" s="328">
        <v>9.4126591000000005E-11</v>
      </c>
      <c r="AY79" s="328">
        <v>2.4480473E-10</v>
      </c>
      <c r="AZ79" s="328">
        <v>9.5379421000000003E-14</v>
      </c>
      <c r="BA79" s="328">
        <v>1.8707532000000001E-15</v>
      </c>
      <c r="BB79" s="328">
        <v>7.5416734000000001E-13</v>
      </c>
      <c r="BC79" s="328">
        <v>1.0117991000000001E-14</v>
      </c>
      <c r="BD79" s="328">
        <v>1.4423235000000001E-14</v>
      </c>
      <c r="BE79" s="328">
        <v>7.1861642000000002E-10</v>
      </c>
      <c r="BF79" s="328">
        <v>2.5751527000000002E-9</v>
      </c>
      <c r="BG79" s="328">
        <v>5.0574552999999998E-11</v>
      </c>
      <c r="BH79" s="328">
        <v>7.0747180000000003E-6</v>
      </c>
      <c r="BI79" s="329">
        <v>6.9032581999999995E-2</v>
      </c>
      <c r="BJ79" s="328">
        <v>4.0923001999999999E-13</v>
      </c>
      <c r="BK79" s="328">
        <v>2.4885609000000002E-15</v>
      </c>
      <c r="BL79" s="328">
        <v>1.1134006000000001E-19</v>
      </c>
      <c r="BM79" s="41"/>
      <c r="BN79" s="122">
        <v>4.2157965000000003E-5</v>
      </c>
      <c r="BO79" s="122">
        <v>1.9014140000000001E-6</v>
      </c>
      <c r="BP79" s="122">
        <v>2.1573241000000001E-5</v>
      </c>
      <c r="BQ79" s="122">
        <v>5.8933563E-8</v>
      </c>
      <c r="BR79" s="122">
        <v>2.2594289000000001E-6</v>
      </c>
      <c r="BS79" s="122">
        <v>4.1951461000000002E-7</v>
      </c>
      <c r="BT79" s="122">
        <v>1.0525867E-9</v>
      </c>
      <c r="BU79" s="122">
        <v>6.4735989999999995E-7</v>
      </c>
      <c r="BV79" s="122">
        <v>1.0033409E-7</v>
      </c>
      <c r="BW79" s="122">
        <v>4.7233953999999998E-7</v>
      </c>
      <c r="BX79" s="122">
        <v>3.4140037999999999E-8</v>
      </c>
      <c r="BY79" s="122">
        <v>3.3170143999999998E-8</v>
      </c>
      <c r="BZ79" s="122">
        <v>2.2269635999999998E-9</v>
      </c>
      <c r="CA79" s="122">
        <v>1.0454882999999999E-6</v>
      </c>
      <c r="CB79" s="122">
        <v>1.335136E-5</v>
      </c>
      <c r="CC79" s="122">
        <v>2.5790219E-7</v>
      </c>
      <c r="CD79" s="122">
        <v>5.8747949999999997E-11</v>
      </c>
      <c r="CE79" s="154"/>
      <c r="CF79" s="173"/>
      <c r="CG79" s="42" t="s">
        <v>685</v>
      </c>
      <c r="CH79" s="42"/>
      <c r="CI79" s="42"/>
      <c r="CK79" s="41"/>
      <c r="CL79" s="41"/>
      <c r="CM79" s="41"/>
      <c r="CN79" s="41"/>
      <c r="CO79" s="41"/>
      <c r="CP79" s="41"/>
      <c r="CQ79" s="41"/>
      <c r="CR79" s="41"/>
      <c r="CS79" s="41"/>
      <c r="CT79" s="41"/>
      <c r="CU79" s="41"/>
      <c r="CV79" s="41"/>
      <c r="CW79" s="41"/>
    </row>
    <row r="80" spans="1:101" ht="14.5" customHeight="1">
      <c r="B80" s="119" t="s">
        <v>12026</v>
      </c>
      <c r="C80" s="133" t="s">
        <v>76</v>
      </c>
      <c r="D80" s="133" t="s">
        <v>12956</v>
      </c>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c r="BV80" s="41"/>
      <c r="BW80" s="41"/>
      <c r="BX80" s="41"/>
      <c r="BY80" s="41"/>
      <c r="BZ80" s="41"/>
      <c r="CA80" s="41"/>
      <c r="CB80" s="41"/>
      <c r="CC80" s="41"/>
      <c r="CD80" s="41"/>
      <c r="CE80" s="130"/>
      <c r="CF80" s="105"/>
      <c r="CH80" s="42"/>
      <c r="CI80" s="42"/>
      <c r="CK80" s="41"/>
      <c r="CL80" s="41"/>
      <c r="CM80" s="41"/>
      <c r="CN80" s="41"/>
      <c r="CO80" s="41"/>
      <c r="CP80" s="41"/>
      <c r="CQ80" s="41"/>
      <c r="CR80" s="41"/>
      <c r="CS80" s="41"/>
      <c r="CT80" s="41"/>
      <c r="CU80" s="41"/>
      <c r="CV80" s="41"/>
      <c r="CW80" s="41"/>
    </row>
    <row r="81" spans="1:101" ht="14.5" customHeight="1">
      <c r="A81" s="41" t="s">
        <v>12991</v>
      </c>
      <c r="B81" s="119" t="s">
        <v>12026</v>
      </c>
      <c r="C81" s="120" t="str">
        <f t="shared" ref="C81:C90" si="40">MID(A81,1,12)</f>
        <v>A.030.08.101</v>
      </c>
      <c r="D81" s="135" t="s">
        <v>12956</v>
      </c>
      <c r="E81" s="119" t="s">
        <v>6570</v>
      </c>
      <c r="F81" s="118" t="str">
        <f t="shared" ref="F81:F90" si="41">MID(A81, 21,85)</f>
        <v>Argon</v>
      </c>
      <c r="G81" s="118">
        <f t="shared" ref="G81:G90" si="42">H81+I81+J81+K81</f>
        <v>0.33080206043044003</v>
      </c>
      <c r="H81" s="118">
        <f t="shared" ref="H81:H90" si="43">N81+O81+P81+Q81</f>
        <v>1.2854654000000002E-2</v>
      </c>
      <c r="I81" s="118">
        <f t="shared" ref="I81:I90" si="44">L81+M81+R81</f>
        <v>2.1412525699999997E-2</v>
      </c>
      <c r="J81" s="326">
        <f t="shared" ref="J81:J90" si="45">S81+IF(T81="x",0,T81)+IF(U81="x",0,U81)+IF(V81="x",0,V81)+W81+X81</f>
        <v>3.4589807304400001E-3</v>
      </c>
      <c r="K81" s="118">
        <v>0.2930759</v>
      </c>
      <c r="L81" s="118">
        <v>7.6813827999999999E-3</v>
      </c>
      <c r="M81" s="118">
        <v>1.2591244999999999E-2</v>
      </c>
      <c r="N81" s="118">
        <v>1.0812775E-2</v>
      </c>
      <c r="O81" s="118">
        <v>1.6629151000000001E-3</v>
      </c>
      <c r="P81" s="118">
        <v>1.9778529E-4</v>
      </c>
      <c r="Q81" s="118">
        <v>1.8117860999999999E-4</v>
      </c>
      <c r="R81" s="118">
        <v>1.1398979E-3</v>
      </c>
      <c r="S81" s="118">
        <v>4.1172548000000003E-4</v>
      </c>
      <c r="T81" s="118">
        <v>4.3388531999999998E-4</v>
      </c>
      <c r="U81" s="118">
        <v>2.6030642000000001E-3</v>
      </c>
      <c r="V81" s="330">
        <v>1.0173506999999999E-5</v>
      </c>
      <c r="W81" s="330">
        <v>1.3222343999999999E-7</v>
      </c>
      <c r="X81" s="118">
        <v>0</v>
      </c>
      <c r="Y81" s="41"/>
      <c r="Z81" s="327">
        <f t="shared" ref="Z81:Z90" si="46">K81/0.133</f>
        <v>2.2035781954887215</v>
      </c>
      <c r="AA81" s="41"/>
      <c r="AB81" s="111">
        <v>31.04571</v>
      </c>
      <c r="AC81" s="111">
        <v>30.620971999999998</v>
      </c>
      <c r="AD81" s="111">
        <v>0.35290999000000001</v>
      </c>
      <c r="AE81" s="111">
        <v>0</v>
      </c>
      <c r="AF81" s="122">
        <v>4.3340458000000001E-5</v>
      </c>
      <c r="AG81" s="111">
        <v>3.5761196000000002E-3</v>
      </c>
      <c r="AH81" s="111">
        <v>6.8208314000000006E-2</v>
      </c>
      <c r="AI81" s="41"/>
      <c r="AJ81" s="114">
        <v>4.2828035E-2</v>
      </c>
      <c r="AK81" s="114">
        <v>3.9450264999999998E-2</v>
      </c>
      <c r="AL81" s="114">
        <v>1.8410976000000001E-3</v>
      </c>
      <c r="AM81" s="114">
        <v>1.5366721E-3</v>
      </c>
      <c r="AN81" s="113">
        <f t="shared" ref="AN81:AN90" si="47">AQ81+AT81+AU81+AV81+AW81+BE81+BF81+BJ81</f>
        <v>2.3651237784400994E-6</v>
      </c>
      <c r="AO81" s="112">
        <f t="shared" ref="AO81:AO90" si="48">AR81+AS81+AX81+AY81+AZ81+BA81+BB81+BC81+BD81+BG81+BK81+BL81</f>
        <v>6.8087929511670784E-9</v>
      </c>
      <c r="AP81" s="112">
        <f t="shared" ref="AP81:AP90" si="49">BH81+BI81</f>
        <v>0.21522018197500001</v>
      </c>
      <c r="AQ81" s="328">
        <v>2.076424E-6</v>
      </c>
      <c r="AR81" s="328">
        <v>6.2662418999999998E-9</v>
      </c>
      <c r="AS81" s="328">
        <v>1.7115186E-13</v>
      </c>
      <c r="AT81" s="328">
        <v>1.3890322E-10</v>
      </c>
      <c r="AU81" s="328">
        <v>1.8003614000000001E-11</v>
      </c>
      <c r="AV81" s="328">
        <v>1.607817E-9</v>
      </c>
      <c r="AW81" s="328">
        <v>2.8386410999999998E-7</v>
      </c>
      <c r="AX81" s="328">
        <v>2.3278134999999999E-10</v>
      </c>
      <c r="AY81" s="328">
        <v>2.9561562999999998E-10</v>
      </c>
      <c r="AZ81" s="328">
        <v>2.0458957999999999E-13</v>
      </c>
      <c r="BA81" s="328">
        <v>1.1198686E-15</v>
      </c>
      <c r="BB81" s="328">
        <v>4.3116591000000001E-13</v>
      </c>
      <c r="BC81" s="328">
        <v>2.487366E-14</v>
      </c>
      <c r="BD81" s="328">
        <v>1.8958277E-14</v>
      </c>
      <c r="BE81" s="328">
        <v>2.1520183000000001E-9</v>
      </c>
      <c r="BF81" s="328">
        <v>9.1636272999999999E-10</v>
      </c>
      <c r="BG81" s="328">
        <v>1.3286622E-11</v>
      </c>
      <c r="BH81" s="328">
        <v>1.9881974999999999E-5</v>
      </c>
      <c r="BI81" s="329">
        <v>0.21520030000000001</v>
      </c>
      <c r="BJ81" s="328">
        <v>2.5635761E-12</v>
      </c>
      <c r="BK81" s="328">
        <v>1.5589314E-14</v>
      </c>
      <c r="BL81" s="328">
        <v>6.9747747E-19</v>
      </c>
      <c r="BM81" s="41"/>
      <c r="BN81" s="111">
        <v>1.084755E-4</v>
      </c>
      <c r="BO81" s="122">
        <v>2.5525938999999998E-6</v>
      </c>
      <c r="BP81" s="122">
        <v>6.1441608000000007E-5</v>
      </c>
      <c r="BQ81" s="122">
        <v>1.3420619999999999E-7</v>
      </c>
      <c r="BR81" s="122">
        <v>2.8391581999999998E-6</v>
      </c>
      <c r="BS81" s="122">
        <v>1.0088249000000001E-6</v>
      </c>
      <c r="BT81" s="122">
        <v>3.0971413E-10</v>
      </c>
      <c r="BU81" s="122">
        <v>1.5452345E-6</v>
      </c>
      <c r="BV81" s="122">
        <v>2.6541393999999999E-7</v>
      </c>
      <c r="BW81" s="122">
        <v>1.1988693999999999E-7</v>
      </c>
      <c r="BX81" s="122">
        <v>1.3531796999999999E-7</v>
      </c>
      <c r="BY81" s="122">
        <v>9.4625302999999993E-9</v>
      </c>
      <c r="BZ81" s="122">
        <v>2.3886961999999999E-9</v>
      </c>
      <c r="CA81" s="122">
        <v>2.5396629000000001E-6</v>
      </c>
      <c r="CB81" s="122">
        <v>3.5785745000000002E-5</v>
      </c>
      <c r="CC81" s="122">
        <v>9.5315610999999996E-8</v>
      </c>
      <c r="CD81" s="122">
        <v>3.6802003000000002E-10</v>
      </c>
      <c r="CE81" s="226" t="s">
        <v>12989</v>
      </c>
      <c r="CF81" s="221" t="s">
        <v>12988</v>
      </c>
      <c r="CG81" s="76" t="s">
        <v>992</v>
      </c>
      <c r="CH81" s="42"/>
      <c r="CI81" s="42"/>
      <c r="CK81" s="41"/>
      <c r="CL81" s="41"/>
      <c r="CM81" s="41"/>
      <c r="CN81" s="41"/>
      <c r="CO81" s="41"/>
      <c r="CP81" s="41"/>
      <c r="CQ81" s="41"/>
      <c r="CR81" s="41"/>
      <c r="CS81" s="41"/>
      <c r="CT81" s="41"/>
      <c r="CU81" s="41"/>
      <c r="CV81" s="41"/>
      <c r="CW81" s="41"/>
    </row>
    <row r="82" spans="1:101" ht="14.5" customHeight="1">
      <c r="A82" s="41" t="s">
        <v>12987</v>
      </c>
      <c r="B82" s="119" t="s">
        <v>12026</v>
      </c>
      <c r="C82" s="120" t="str">
        <f t="shared" si="40"/>
        <v>A.030.08.102</v>
      </c>
      <c r="D82" s="135" t="s">
        <v>12956</v>
      </c>
      <c r="E82" s="119" t="s">
        <v>6570</v>
      </c>
      <c r="F82" s="118" t="str">
        <f t="shared" si="41"/>
        <v>Carbon dioxide, liquid</v>
      </c>
      <c r="G82" s="118">
        <f t="shared" si="42"/>
        <v>7.7908351376200002E-2</v>
      </c>
      <c r="H82" s="118">
        <f t="shared" si="43"/>
        <v>2.6555448410000002E-3</v>
      </c>
      <c r="I82" s="118">
        <f t="shared" si="44"/>
        <v>5.2874802599999996E-3</v>
      </c>
      <c r="J82" s="326">
        <f t="shared" si="45"/>
        <v>5.8357642752000002E-3</v>
      </c>
      <c r="K82" s="118">
        <v>6.4129562000000001E-2</v>
      </c>
      <c r="L82" s="118">
        <v>2.4946147999999999E-3</v>
      </c>
      <c r="M82" s="118">
        <v>2.6502939000000001E-3</v>
      </c>
      <c r="N82" s="118">
        <v>2.2570099999999998E-3</v>
      </c>
      <c r="O82" s="118">
        <v>3.5198571000000001E-4</v>
      </c>
      <c r="P82" s="330">
        <v>2.4862291999999999E-5</v>
      </c>
      <c r="Q82" s="330">
        <v>2.1686839E-5</v>
      </c>
      <c r="R82" s="118">
        <v>1.4257156000000001E-4</v>
      </c>
      <c r="S82" s="118">
        <v>2.4217166999999999E-4</v>
      </c>
      <c r="T82" s="118">
        <v>0</v>
      </c>
      <c r="U82" s="118">
        <v>5.5925107E-3</v>
      </c>
      <c r="V82" s="330">
        <v>1.0819052E-6</v>
      </c>
      <c r="W82" s="118">
        <v>0</v>
      </c>
      <c r="X82" s="118">
        <v>0</v>
      </c>
      <c r="Y82" s="41"/>
      <c r="Z82" s="327">
        <f t="shared" si="46"/>
        <v>0.48217715789473681</v>
      </c>
      <c r="AA82" s="41"/>
      <c r="AB82" s="111">
        <v>7.4136579999999999</v>
      </c>
      <c r="AC82" s="111">
        <v>6.1551191000000003</v>
      </c>
      <c r="AD82" s="111">
        <v>0.75811276000000005</v>
      </c>
      <c r="AE82" s="111">
        <v>0</v>
      </c>
      <c r="AF82" s="111">
        <v>6.1271169E-2</v>
      </c>
      <c r="AG82" s="111">
        <v>0.26891162000000002</v>
      </c>
      <c r="AH82" s="111">
        <v>0.17024334999999999</v>
      </c>
      <c r="AI82" s="41"/>
      <c r="AJ82" s="114">
        <v>9.4619231999999998E-3</v>
      </c>
      <c r="AK82" s="114">
        <v>8.8070888999999992E-3</v>
      </c>
      <c r="AL82" s="114">
        <v>4.0358199000000003E-4</v>
      </c>
      <c r="AM82" s="114">
        <v>2.5125232000000001E-4</v>
      </c>
      <c r="AN82" s="113">
        <f t="shared" si="47"/>
        <v>5.2800292620730008E-7</v>
      </c>
      <c r="AO82" s="112">
        <f t="shared" si="48"/>
        <v>1.4925369905275E-9</v>
      </c>
      <c r="AP82" s="112">
        <f t="shared" si="49"/>
        <v>3.5189399551900001E-2</v>
      </c>
      <c r="AQ82" s="328">
        <v>4.5142375E-7</v>
      </c>
      <c r="AR82" s="328">
        <v>1.3622016E-9</v>
      </c>
      <c r="AS82" s="328">
        <v>3.7210899000000002E-14</v>
      </c>
      <c r="AT82" s="328">
        <v>1.7442245E-11</v>
      </c>
      <c r="AU82" s="328">
        <v>2.2658323E-12</v>
      </c>
      <c r="AV82" s="328">
        <v>3.3560555000000002E-10</v>
      </c>
      <c r="AW82" s="328">
        <v>7.5849233999999995E-8</v>
      </c>
      <c r="AX82" s="328">
        <v>4.8184837000000002E-11</v>
      </c>
      <c r="AY82" s="328">
        <v>8.068515E-11</v>
      </c>
      <c r="AZ82" s="328">
        <v>2.5435640999999999E-14</v>
      </c>
      <c r="BA82" s="328">
        <v>1.304725E-16</v>
      </c>
      <c r="BB82" s="328">
        <v>5.3900760999999998E-14</v>
      </c>
      <c r="BC82" s="328">
        <v>3.1141084999999999E-15</v>
      </c>
      <c r="BD82" s="328">
        <v>2.3536454999999999E-15</v>
      </c>
      <c r="BE82" s="328">
        <v>2.7080256000000002E-10</v>
      </c>
      <c r="BF82" s="328">
        <v>1.0382602E-10</v>
      </c>
      <c r="BG82" s="328">
        <v>1.3432579999999999E-12</v>
      </c>
      <c r="BH82" s="328">
        <v>6.2625519000000004E-6</v>
      </c>
      <c r="BI82" s="329">
        <v>3.5183137000000003E-2</v>
      </c>
      <c r="BJ82" s="329">
        <v>0</v>
      </c>
      <c r="BK82" s="329">
        <v>0</v>
      </c>
      <c r="BL82" s="329">
        <v>0</v>
      </c>
      <c r="BM82" s="41"/>
      <c r="BN82" s="122">
        <v>2.4209882000000001E-5</v>
      </c>
      <c r="BO82" s="122">
        <v>6.6488268999999997E-7</v>
      </c>
      <c r="BP82" s="122">
        <v>1.3444377999999999E-5</v>
      </c>
      <c r="BQ82" s="122">
        <v>1.6786213000000001E-8</v>
      </c>
      <c r="BR82" s="122">
        <v>7.0408279E-7</v>
      </c>
      <c r="BS82" s="122">
        <v>2.1320770000000001E-7</v>
      </c>
      <c r="BT82" s="122">
        <v>3.2630031E-11</v>
      </c>
      <c r="BU82" s="122">
        <v>3.2532292000000001E-7</v>
      </c>
      <c r="BV82" s="122">
        <v>3.3363444999999999E-8</v>
      </c>
      <c r="BW82" s="122">
        <v>1.4350308E-8</v>
      </c>
      <c r="BX82" s="122">
        <v>1.7030575999999999E-8</v>
      </c>
      <c r="BY82" s="122">
        <v>9.7651629999999991E-10</v>
      </c>
      <c r="BZ82" s="122">
        <v>3.0062189999999998E-10</v>
      </c>
      <c r="CA82" s="122">
        <v>5.0528516000000001E-7</v>
      </c>
      <c r="CB82" s="122">
        <v>8.1658391000000006E-6</v>
      </c>
      <c r="CC82" s="122">
        <v>1.040433E-7</v>
      </c>
      <c r="CD82" s="111">
        <v>0</v>
      </c>
      <c r="CE82" s="226" t="s">
        <v>12167</v>
      </c>
      <c r="CF82" s="221" t="s">
        <v>12166</v>
      </c>
      <c r="CG82" s="76" t="s">
        <v>992</v>
      </c>
      <c r="CH82" s="42"/>
      <c r="CI82" s="42"/>
      <c r="CK82" s="41"/>
      <c r="CL82" s="41"/>
      <c r="CM82" s="41"/>
      <c r="CN82" s="41"/>
      <c r="CO82" s="41"/>
      <c r="CP82" s="41"/>
      <c r="CQ82" s="41"/>
      <c r="CR82" s="41"/>
      <c r="CS82" s="41"/>
      <c r="CT82" s="41"/>
      <c r="CU82" s="41"/>
      <c r="CV82" s="41"/>
      <c r="CW82" s="41"/>
    </row>
    <row r="83" spans="1:101" ht="14.5" customHeight="1">
      <c r="A83" s="41" t="s">
        <v>12984</v>
      </c>
      <c r="B83" s="119" t="s">
        <v>12026</v>
      </c>
      <c r="C83" s="120" t="str">
        <f t="shared" si="40"/>
        <v>A.030.08.103</v>
      </c>
      <c r="D83" s="135" t="s">
        <v>12956</v>
      </c>
      <c r="E83" s="119" t="s">
        <v>6570</v>
      </c>
      <c r="F83" s="118" t="str">
        <f t="shared" si="41"/>
        <v>Carbon monoxide</v>
      </c>
      <c r="G83" s="118">
        <f t="shared" si="42"/>
        <v>0.260303231114</v>
      </c>
      <c r="H83" s="118">
        <f t="shared" si="43"/>
        <v>8.6786761139999984E-3</v>
      </c>
      <c r="I83" s="118">
        <f t="shared" si="44"/>
        <v>6.3509912000000002E-2</v>
      </c>
      <c r="J83" s="326">
        <f t="shared" si="45"/>
        <v>2.6226029999999998E-3</v>
      </c>
      <c r="K83" s="118">
        <v>0.18549204</v>
      </c>
      <c r="L83" s="118">
        <v>2.4706555000000002E-2</v>
      </c>
      <c r="M83" s="118">
        <v>2.7448091000000001E-2</v>
      </c>
      <c r="N83" s="118">
        <v>5.0730287999999997E-3</v>
      </c>
      <c r="O83" s="118">
        <v>2.6742966999999999E-3</v>
      </c>
      <c r="P83" s="330">
        <v>7.1092143999999997E-5</v>
      </c>
      <c r="Q83" s="118">
        <v>8.6025846999999999E-4</v>
      </c>
      <c r="R83" s="118">
        <v>1.1355265999999999E-2</v>
      </c>
      <c r="S83" s="118">
        <v>0</v>
      </c>
      <c r="T83" s="118">
        <v>0</v>
      </c>
      <c r="U83" s="118">
        <v>2.2835455999999999E-3</v>
      </c>
      <c r="V83" s="118">
        <v>0</v>
      </c>
      <c r="W83" s="118">
        <v>3.390574E-4</v>
      </c>
      <c r="X83" s="118">
        <v>0</v>
      </c>
      <c r="Y83" s="41"/>
      <c r="Z83" s="327">
        <f t="shared" si="46"/>
        <v>1.3946769924812028</v>
      </c>
      <c r="AA83" s="41"/>
      <c r="AB83" s="111">
        <v>52.489767000000001</v>
      </c>
      <c r="AC83" s="111">
        <v>52.449424</v>
      </c>
      <c r="AD83" s="111">
        <v>0</v>
      </c>
      <c r="AE83" s="111">
        <v>0</v>
      </c>
      <c r="AF83" s="111">
        <v>7.7516E-4</v>
      </c>
      <c r="AG83" s="111">
        <v>3.8214970000000001E-3</v>
      </c>
      <c r="AH83" s="111">
        <v>3.5746E-2</v>
      </c>
      <c r="AI83" s="41"/>
      <c r="AJ83" s="114">
        <v>3.7388849000000002E-2</v>
      </c>
      <c r="AK83" s="114">
        <v>3.4978058999999999E-2</v>
      </c>
      <c r="AL83" s="114">
        <v>1.4403338999999999E-3</v>
      </c>
      <c r="AM83" s="114">
        <v>9.7045621999999995E-4</v>
      </c>
      <c r="AN83" s="113">
        <f t="shared" si="47"/>
        <v>2.0970059785700001E-6</v>
      </c>
      <c r="AO83" s="112">
        <f t="shared" si="48"/>
        <v>5.3266784627947995E-9</v>
      </c>
      <c r="AP83" s="112">
        <f t="shared" si="49"/>
        <v>0.13591824</v>
      </c>
      <c r="AQ83" s="328">
        <v>1.3693484E-6</v>
      </c>
      <c r="AR83" s="328">
        <v>4.1345365999999998E-9</v>
      </c>
      <c r="AS83" s="328">
        <v>1.1283868E-13</v>
      </c>
      <c r="AT83" s="328">
        <v>1.0197035000000001E-10</v>
      </c>
      <c r="AU83" s="329">
        <v>0</v>
      </c>
      <c r="AV83" s="328">
        <v>7.5423143999999999E-10</v>
      </c>
      <c r="AW83" s="328">
        <v>7.0364475999999998E-7</v>
      </c>
      <c r="AX83" s="328">
        <v>1.0932549000000001E-10</v>
      </c>
      <c r="AY83" s="328">
        <v>1.041177E-9</v>
      </c>
      <c r="AZ83" s="328">
        <v>3.2345566000000002E-13</v>
      </c>
      <c r="BA83" s="328">
        <v>4.270321E-14</v>
      </c>
      <c r="BB83" s="328">
        <v>2.1015780999999999E-13</v>
      </c>
      <c r="BC83" s="328">
        <v>8.0500217E-13</v>
      </c>
      <c r="BD83" s="328">
        <v>1.672267E-13</v>
      </c>
      <c r="BE83" s="328">
        <v>8.8291678000000002E-10</v>
      </c>
      <c r="BF83" s="328">
        <v>1.5699835999999999E-8</v>
      </c>
      <c r="BG83" s="329">
        <v>0</v>
      </c>
      <c r="BH83" s="329">
        <v>0</v>
      </c>
      <c r="BI83" s="329">
        <v>0.13591824</v>
      </c>
      <c r="BJ83" s="328">
        <v>6.5738640000000003E-9</v>
      </c>
      <c r="BK83" s="328">
        <v>3.9976199999999998E-11</v>
      </c>
      <c r="BL83" s="328">
        <v>1.7885647999999999E-15</v>
      </c>
      <c r="BM83" s="41"/>
      <c r="BN83" s="111">
        <v>1.2576494000000001E-4</v>
      </c>
      <c r="BO83" s="122">
        <v>7.9689881999999998E-6</v>
      </c>
      <c r="BP83" s="122">
        <v>3.8887295000000003E-5</v>
      </c>
      <c r="BQ83" s="122">
        <v>1.3644576E-6</v>
      </c>
      <c r="BR83" s="122">
        <v>9.0347945000000003E-6</v>
      </c>
      <c r="BS83" s="122">
        <v>7.5174103000000001E-7</v>
      </c>
      <c r="BT83" s="111">
        <v>0</v>
      </c>
      <c r="BU83" s="122">
        <v>3.8239514E-6</v>
      </c>
      <c r="BV83" s="122">
        <v>9.5400652000000003E-8</v>
      </c>
      <c r="BW83" s="122">
        <v>5.6923804000000002E-7</v>
      </c>
      <c r="BX83" s="111">
        <v>0</v>
      </c>
      <c r="BY83" s="111">
        <v>0</v>
      </c>
      <c r="BZ83" s="122">
        <v>7.1731010999999996E-12</v>
      </c>
      <c r="CA83" s="122">
        <v>1.8258198999999999E-6</v>
      </c>
      <c r="CB83" s="122">
        <v>6.0499525000000001E-5</v>
      </c>
      <c r="CC83" s="111">
        <v>0</v>
      </c>
      <c r="CD83" s="122">
        <v>9.4372606000000005E-7</v>
      </c>
      <c r="CE83" s="226" t="s">
        <v>12981</v>
      </c>
      <c r="CF83" s="221" t="s">
        <v>12093</v>
      </c>
      <c r="CG83" s="42" t="s">
        <v>993</v>
      </c>
      <c r="CH83" s="42"/>
      <c r="CI83" s="42"/>
      <c r="CK83" s="41"/>
      <c r="CL83" s="41"/>
      <c r="CM83" s="41"/>
      <c r="CN83" s="41"/>
      <c r="CO83" s="41"/>
      <c r="CP83" s="41"/>
      <c r="CQ83" s="41"/>
      <c r="CR83" s="41"/>
      <c r="CS83" s="41"/>
      <c r="CT83" s="41"/>
      <c r="CU83" s="41"/>
      <c r="CV83" s="41"/>
      <c r="CW83" s="41"/>
    </row>
    <row r="84" spans="1:101" ht="14.5" customHeight="1">
      <c r="A84" s="41" t="s">
        <v>12980</v>
      </c>
      <c r="B84" s="119" t="s">
        <v>12026</v>
      </c>
      <c r="C84" s="120" t="str">
        <f t="shared" si="40"/>
        <v>A.030.08.104</v>
      </c>
      <c r="D84" s="135" t="s">
        <v>12956</v>
      </c>
      <c r="E84" s="119" t="s">
        <v>6570</v>
      </c>
      <c r="F84" s="118" t="str">
        <f t="shared" si="41"/>
        <v>Chlorine (US 2011)</v>
      </c>
      <c r="G84" s="118">
        <f t="shared" si="42"/>
        <v>0.13668168841138878</v>
      </c>
      <c r="H84" s="118">
        <f t="shared" si="43"/>
        <v>7.9644036100000003E-3</v>
      </c>
      <c r="I84" s="118">
        <f t="shared" si="44"/>
        <v>1.3066277080000001E-2</v>
      </c>
      <c r="J84" s="326">
        <f t="shared" si="45"/>
        <v>1.7550764721388782E-2</v>
      </c>
      <c r="K84" s="118">
        <v>9.8100243000000004E-2</v>
      </c>
      <c r="L84" s="118">
        <v>7.2183183000000001E-3</v>
      </c>
      <c r="M84" s="118">
        <v>5.5713064E-3</v>
      </c>
      <c r="N84" s="118">
        <v>4.6518888000000001E-3</v>
      </c>
      <c r="O84" s="118">
        <v>1.0643988000000001E-3</v>
      </c>
      <c r="P84" s="118">
        <v>1.1836931E-4</v>
      </c>
      <c r="Q84" s="118">
        <v>2.1297466999999999E-3</v>
      </c>
      <c r="R84" s="118">
        <v>2.7665238000000001E-4</v>
      </c>
      <c r="S84" s="118">
        <v>5.4757207000000001E-4</v>
      </c>
      <c r="T84" s="118">
        <v>3.4905505E-3</v>
      </c>
      <c r="U84" s="118">
        <v>1.3496515000000001E-2</v>
      </c>
      <c r="V84" s="330">
        <v>1.6126948000000001E-5</v>
      </c>
      <c r="W84" s="330">
        <v>2.0338878E-10</v>
      </c>
      <c r="X84" s="118">
        <v>0</v>
      </c>
      <c r="Y84" s="41"/>
      <c r="Z84" s="327">
        <f t="shared" si="46"/>
        <v>0.73759581203007518</v>
      </c>
      <c r="AA84" s="41"/>
      <c r="AB84" s="111">
        <v>15.367347000000001</v>
      </c>
      <c r="AC84" s="111">
        <v>12.309453</v>
      </c>
      <c r="AD84" s="111">
        <v>1.8295629</v>
      </c>
      <c r="AE84" s="111">
        <v>0</v>
      </c>
      <c r="AF84" s="111">
        <v>0.15150148999999999</v>
      </c>
      <c r="AG84" s="111">
        <v>0.66447283999999995</v>
      </c>
      <c r="AH84" s="111">
        <v>0.41235734000000002</v>
      </c>
      <c r="AI84" s="41"/>
      <c r="AJ84" s="114">
        <v>1.5915899000000001E-2</v>
      </c>
      <c r="AK84" s="114">
        <v>1.4804321E-2</v>
      </c>
      <c r="AL84" s="114">
        <v>6.5527152E-4</v>
      </c>
      <c r="AM84" s="114">
        <v>4.5630667E-4</v>
      </c>
      <c r="AN84" s="113">
        <f t="shared" si="47"/>
        <v>8.8754922212754507E-7</v>
      </c>
      <c r="AO84" s="112">
        <f t="shared" si="48"/>
        <v>2.4233413888835533E-9</v>
      </c>
      <c r="AP84" s="112">
        <f t="shared" si="49"/>
        <v>6.3908497435000003E-2</v>
      </c>
      <c r="AQ84" s="328">
        <v>6.9067383999999998E-7</v>
      </c>
      <c r="AR84" s="328">
        <v>2.0841497E-9</v>
      </c>
      <c r="AS84" s="328">
        <v>5.6932032000000003E-14</v>
      </c>
      <c r="AT84" s="328">
        <v>1.4236494E-10</v>
      </c>
      <c r="AU84" s="328">
        <v>3.3071842000000001E-12</v>
      </c>
      <c r="AV84" s="328">
        <v>6.9170908999999996E-10</v>
      </c>
      <c r="AW84" s="328">
        <v>1.9373218E-7</v>
      </c>
      <c r="AX84" s="328">
        <v>9.9004147000000003E-11</v>
      </c>
      <c r="AY84" s="328">
        <v>2.1143989999999999E-10</v>
      </c>
      <c r="AZ84" s="328">
        <v>1.3430318E-12</v>
      </c>
      <c r="BA84" s="328">
        <v>9.4661137999999996E-16</v>
      </c>
      <c r="BB84" s="328">
        <v>1.2630088E-12</v>
      </c>
      <c r="BC84" s="328">
        <v>5.7358172999999999E-15</v>
      </c>
      <c r="BD84" s="328">
        <v>7.6238419999999993E-15</v>
      </c>
      <c r="BE84" s="328">
        <v>6.1967686999999999E-10</v>
      </c>
      <c r="BF84" s="328">
        <v>1.6861401E-9</v>
      </c>
      <c r="BG84" s="328">
        <v>2.6070338999999999E-11</v>
      </c>
      <c r="BH84" s="328">
        <v>1.3378435E-5</v>
      </c>
      <c r="BI84" s="329">
        <v>6.3895119E-2</v>
      </c>
      <c r="BJ84" s="328">
        <v>3.9433449999999998E-15</v>
      </c>
      <c r="BK84" s="328">
        <v>2.3979801E-17</v>
      </c>
      <c r="BL84" s="328">
        <v>1.0728739999999999E-21</v>
      </c>
      <c r="BM84" s="41"/>
      <c r="BN84" s="122">
        <v>4.5320803999999999E-5</v>
      </c>
      <c r="BO84" s="122">
        <v>1.6838625E-6</v>
      </c>
      <c r="BP84" s="122">
        <v>2.0566127999999999E-5</v>
      </c>
      <c r="BQ84" s="122">
        <v>3.2532879000000002E-8</v>
      </c>
      <c r="BR84" s="122">
        <v>2.0152430999999998E-6</v>
      </c>
      <c r="BS84" s="122">
        <v>4.4408678000000002E-7</v>
      </c>
      <c r="BT84" s="122">
        <v>4.8526900999999995E-10</v>
      </c>
      <c r="BU84" s="122">
        <v>6.8020157000000005E-7</v>
      </c>
      <c r="BV84" s="122">
        <v>1.5884326999999999E-7</v>
      </c>
      <c r="BW84" s="122">
        <v>1.4092658E-6</v>
      </c>
      <c r="BX84" s="122">
        <v>2.4841377000000002E-8</v>
      </c>
      <c r="BY84" s="122">
        <v>1.7139553E-8</v>
      </c>
      <c r="BZ84" s="122">
        <v>1.6455325000000001E-7</v>
      </c>
      <c r="CA84" s="122">
        <v>1.0378346E-6</v>
      </c>
      <c r="CB84" s="122">
        <v>1.6839858999999999E-5</v>
      </c>
      <c r="CC84" s="122">
        <v>2.4592588000000002E-7</v>
      </c>
      <c r="CD84" s="122">
        <v>5.6609590000000004E-13</v>
      </c>
      <c r="CE84" s="226" t="s">
        <v>12968</v>
      </c>
      <c r="CF84" s="221" t="s">
        <v>12967</v>
      </c>
      <c r="CH84" s="42"/>
      <c r="CI84" s="42"/>
      <c r="CK84" s="41"/>
      <c r="CL84" s="41"/>
      <c r="CM84" s="41"/>
      <c r="CN84" s="41"/>
      <c r="CO84" s="41"/>
      <c r="CP84" s="41"/>
      <c r="CQ84" s="41"/>
      <c r="CR84" s="41"/>
      <c r="CS84" s="41"/>
      <c r="CT84" s="41"/>
      <c r="CU84" s="41"/>
      <c r="CV84" s="41"/>
      <c r="CW84" s="41"/>
    </row>
    <row r="85" spans="1:101" ht="14.5" customHeight="1">
      <c r="A85" s="41" t="s">
        <v>12977</v>
      </c>
      <c r="B85" s="119" t="s">
        <v>12026</v>
      </c>
      <c r="C85" s="120" t="str">
        <f t="shared" si="40"/>
        <v>A.030.08.105</v>
      </c>
      <c r="D85" s="135" t="s">
        <v>12956</v>
      </c>
      <c r="E85" s="119" t="s">
        <v>6570</v>
      </c>
      <c r="F85" s="118" t="str">
        <f t="shared" si="41"/>
        <v>Chlorine (Plasticseurope 2013)</v>
      </c>
      <c r="G85" s="118">
        <f t="shared" si="42"/>
        <v>0.18896475457543857</v>
      </c>
      <c r="H85" s="118">
        <f t="shared" si="43"/>
        <v>3.2761164287871999E-2</v>
      </c>
      <c r="I85" s="118">
        <f t="shared" si="44"/>
        <v>3.6503590287566563E-2</v>
      </c>
      <c r="J85" s="326">
        <f t="shared" si="45"/>
        <v>0</v>
      </c>
      <c r="K85" s="118">
        <v>0.1197</v>
      </c>
      <c r="L85" s="118">
        <v>3.4674389999999999E-2</v>
      </c>
      <c r="M85" s="118">
        <v>1.8292E-3</v>
      </c>
      <c r="N85" s="118">
        <v>1.9994039999999999E-4</v>
      </c>
      <c r="O85" s="118">
        <v>3.2561199999999998E-2</v>
      </c>
      <c r="P85" s="118">
        <v>0</v>
      </c>
      <c r="Q85" s="330">
        <v>2.3887872000000001E-8</v>
      </c>
      <c r="R85" s="330">
        <v>2.8756656E-10</v>
      </c>
      <c r="S85" s="118">
        <v>0</v>
      </c>
      <c r="T85" s="118">
        <v>0</v>
      </c>
      <c r="U85" s="118">
        <v>0</v>
      </c>
      <c r="V85" s="118">
        <v>0</v>
      </c>
      <c r="W85" s="118">
        <v>0</v>
      </c>
      <c r="X85" s="118">
        <v>0</v>
      </c>
      <c r="Y85" s="41"/>
      <c r="Z85" s="327">
        <f t="shared" si="46"/>
        <v>0.89999999999999991</v>
      </c>
      <c r="AA85" s="41"/>
      <c r="AB85" s="111">
        <v>4.5</v>
      </c>
      <c r="AC85" s="111">
        <v>0</v>
      </c>
      <c r="AD85" s="111">
        <v>0</v>
      </c>
      <c r="AE85" s="111">
        <v>0</v>
      </c>
      <c r="AF85" s="111">
        <v>0</v>
      </c>
      <c r="AG85" s="111">
        <v>0</v>
      </c>
      <c r="AH85" s="111">
        <v>4.5</v>
      </c>
      <c r="AI85" s="41"/>
      <c r="AJ85" s="114">
        <v>2.5316966E-2</v>
      </c>
      <c r="AK85" s="114">
        <v>2.4435360999999999E-2</v>
      </c>
      <c r="AL85" s="114">
        <v>8.8160536000000001E-4</v>
      </c>
      <c r="AM85" s="114">
        <v>0</v>
      </c>
      <c r="AN85" s="113">
        <f t="shared" si="47"/>
        <v>1.4649497E-6</v>
      </c>
      <c r="AO85" s="112">
        <f t="shared" si="48"/>
        <v>3.2603748500000003E-9</v>
      </c>
      <c r="AP85" s="112">
        <f t="shared" si="49"/>
        <v>0</v>
      </c>
      <c r="AQ85" s="328">
        <v>8.3519999999999996E-7</v>
      </c>
      <c r="AR85" s="328">
        <v>2.52E-9</v>
      </c>
      <c r="AS85" s="328">
        <v>6.8850000000000005E-14</v>
      </c>
      <c r="AT85" s="329">
        <v>0</v>
      </c>
      <c r="AU85" s="329">
        <v>0</v>
      </c>
      <c r="AV85" s="328">
        <v>2.9699999999999998E-11</v>
      </c>
      <c r="AW85" s="328">
        <v>6.2972E-7</v>
      </c>
      <c r="AX85" s="328">
        <v>6.7860000000000004E-12</v>
      </c>
      <c r="AY85" s="328">
        <v>7.3351999999999997E-10</v>
      </c>
      <c r="AZ85" s="329">
        <v>0</v>
      </c>
      <c r="BA85" s="329">
        <v>0</v>
      </c>
      <c r="BB85" s="329">
        <v>0</v>
      </c>
      <c r="BC85" s="329">
        <v>0</v>
      </c>
      <c r="BD85" s="329">
        <v>0</v>
      </c>
      <c r="BE85" s="329">
        <v>0</v>
      </c>
      <c r="BF85" s="329">
        <v>0</v>
      </c>
      <c r="BG85" s="329">
        <v>0</v>
      </c>
      <c r="BH85" s="329">
        <v>0</v>
      </c>
      <c r="BI85" s="329">
        <v>0</v>
      </c>
      <c r="BJ85" s="329">
        <v>0</v>
      </c>
      <c r="BK85" s="329">
        <v>0</v>
      </c>
      <c r="BL85" s="329">
        <v>0</v>
      </c>
      <c r="BM85" s="41"/>
      <c r="BN85" s="122">
        <v>8.3493274999999994E-5</v>
      </c>
      <c r="BO85" s="122">
        <v>5.0571085000000002E-6</v>
      </c>
      <c r="BP85" s="122">
        <v>2.5094387999999999E-5</v>
      </c>
      <c r="BQ85" s="122">
        <v>3.3684622000000002E-14</v>
      </c>
      <c r="BR85" s="122">
        <v>2.067639E-5</v>
      </c>
      <c r="BS85" s="111">
        <v>0</v>
      </c>
      <c r="BT85" s="111">
        <v>0</v>
      </c>
      <c r="BU85" s="111">
        <v>0</v>
      </c>
      <c r="BV85" s="111">
        <v>0</v>
      </c>
      <c r="BW85" s="122">
        <v>1.5806743999999999E-11</v>
      </c>
      <c r="BX85" s="111">
        <v>0</v>
      </c>
      <c r="BY85" s="111">
        <v>0</v>
      </c>
      <c r="BZ85" s="111">
        <v>0</v>
      </c>
      <c r="CA85" s="122">
        <v>5.0621030000000001E-7</v>
      </c>
      <c r="CB85" s="111">
        <v>0</v>
      </c>
      <c r="CC85" s="122">
        <v>3.2159161999999998E-5</v>
      </c>
      <c r="CD85" s="111">
        <v>0</v>
      </c>
      <c r="CE85" s="226" t="s">
        <v>12968</v>
      </c>
      <c r="CF85" s="221" t="s">
        <v>12967</v>
      </c>
      <c r="CH85" s="42"/>
      <c r="CI85" s="42"/>
      <c r="CK85" s="41"/>
      <c r="CL85" s="41"/>
      <c r="CM85" s="41"/>
      <c r="CN85" s="41"/>
      <c r="CO85" s="41"/>
      <c r="CP85" s="41"/>
      <c r="CQ85" s="41"/>
      <c r="CR85" s="41"/>
      <c r="CS85" s="41"/>
      <c r="CT85" s="41"/>
      <c r="CU85" s="41"/>
      <c r="CV85" s="41"/>
      <c r="CW85" s="41"/>
    </row>
    <row r="86" spans="1:101" ht="14.5" customHeight="1">
      <c r="A86" s="41" t="s">
        <v>12974</v>
      </c>
      <c r="B86" s="119" t="s">
        <v>12026</v>
      </c>
      <c r="C86" s="120" t="str">
        <f t="shared" si="40"/>
        <v>A.030.08.106</v>
      </c>
      <c r="D86" s="135" t="s">
        <v>12956</v>
      </c>
      <c r="E86" s="119" t="s">
        <v>6570</v>
      </c>
      <c r="F86" s="118" t="str">
        <f t="shared" si="41"/>
        <v>Chlorine (European Chlor-Alkali Industry 2022)</v>
      </c>
      <c r="G86" s="118">
        <f t="shared" si="42"/>
        <v>0.12718398347725862</v>
      </c>
      <c r="H86" s="118">
        <f t="shared" si="43"/>
        <v>1.3666383705244999E-3</v>
      </c>
      <c r="I86" s="118">
        <f t="shared" si="44"/>
        <v>3.1387345106734119E-2</v>
      </c>
      <c r="J86" s="326">
        <f t="shared" si="45"/>
        <v>0</v>
      </c>
      <c r="K86" s="118">
        <v>9.443E-2</v>
      </c>
      <c r="L86" s="118">
        <v>3.0365145E-2</v>
      </c>
      <c r="M86" s="118">
        <v>1.0222E-3</v>
      </c>
      <c r="N86" s="330">
        <v>8.6640840000000002E-5</v>
      </c>
      <c r="O86" s="118">
        <v>1.279992E-3</v>
      </c>
      <c r="P86" s="118">
        <v>0</v>
      </c>
      <c r="Q86" s="330">
        <v>5.5305244999999998E-9</v>
      </c>
      <c r="R86" s="330">
        <v>1.0673412E-10</v>
      </c>
      <c r="S86" s="118">
        <v>0</v>
      </c>
      <c r="T86" s="118">
        <v>0</v>
      </c>
      <c r="U86" s="118">
        <v>0</v>
      </c>
      <c r="V86" s="118">
        <v>0</v>
      </c>
      <c r="W86" s="118">
        <v>0</v>
      </c>
      <c r="X86" s="118">
        <v>0</v>
      </c>
      <c r="Y86" s="41"/>
      <c r="Z86" s="327">
        <f t="shared" si="46"/>
        <v>0.71</v>
      </c>
      <c r="AA86" s="41"/>
      <c r="AB86" s="111">
        <v>0</v>
      </c>
      <c r="AC86" s="111">
        <v>0</v>
      </c>
      <c r="AD86" s="111">
        <v>0</v>
      </c>
      <c r="AE86" s="111">
        <v>0</v>
      </c>
      <c r="AF86" s="111">
        <v>0</v>
      </c>
      <c r="AG86" s="111">
        <v>0</v>
      </c>
      <c r="AH86" s="111">
        <v>0</v>
      </c>
      <c r="AI86" s="41"/>
      <c r="AJ86" s="114">
        <v>2.0900744999999998E-2</v>
      </c>
      <c r="AK86" s="114">
        <v>2.0188686000000001E-2</v>
      </c>
      <c r="AL86" s="114">
        <v>7.1205916999999999E-4</v>
      </c>
      <c r="AM86" s="114">
        <v>0</v>
      </c>
      <c r="AN86" s="113">
        <f t="shared" si="47"/>
        <v>1.21035287E-6</v>
      </c>
      <c r="AO86" s="112">
        <f t="shared" si="48"/>
        <v>2.6333549150000007E-9</v>
      </c>
      <c r="AP86" s="112">
        <f t="shared" si="49"/>
        <v>0</v>
      </c>
      <c r="AQ86" s="328">
        <v>6.5888000000000003E-7</v>
      </c>
      <c r="AR86" s="328">
        <v>1.9880000000000002E-9</v>
      </c>
      <c r="AS86" s="328">
        <v>5.4315E-14</v>
      </c>
      <c r="AT86" s="329">
        <v>0</v>
      </c>
      <c r="AU86" s="329">
        <v>0</v>
      </c>
      <c r="AV86" s="328">
        <v>1.287E-11</v>
      </c>
      <c r="AW86" s="328">
        <v>5.5145999999999999E-7</v>
      </c>
      <c r="AX86" s="328">
        <v>2.9405999999999998E-12</v>
      </c>
      <c r="AY86" s="328">
        <v>6.4236000000000004E-10</v>
      </c>
      <c r="AZ86" s="329">
        <v>0</v>
      </c>
      <c r="BA86" s="329">
        <v>0</v>
      </c>
      <c r="BB86" s="329">
        <v>0</v>
      </c>
      <c r="BC86" s="329">
        <v>0</v>
      </c>
      <c r="BD86" s="329">
        <v>0</v>
      </c>
      <c r="BE86" s="329">
        <v>0</v>
      </c>
      <c r="BF86" s="329">
        <v>0</v>
      </c>
      <c r="BG86" s="329">
        <v>0</v>
      </c>
      <c r="BH86" s="329">
        <v>0</v>
      </c>
      <c r="BI86" s="329">
        <v>0</v>
      </c>
      <c r="BJ86" s="329">
        <v>0</v>
      </c>
      <c r="BK86" s="329">
        <v>0</v>
      </c>
      <c r="BL86" s="329">
        <v>0</v>
      </c>
      <c r="BM86" s="41"/>
      <c r="BN86" s="122">
        <v>2.9393650999999999E-5</v>
      </c>
      <c r="BO86" s="122">
        <v>4.4286239000000001E-6</v>
      </c>
      <c r="BP86" s="122">
        <v>1.9796683999999999E-5</v>
      </c>
      <c r="BQ86" s="122">
        <v>1.2502491E-14</v>
      </c>
      <c r="BR86" s="122">
        <v>4.8037571000000003E-6</v>
      </c>
      <c r="BS86" s="111">
        <v>0</v>
      </c>
      <c r="BT86" s="111">
        <v>0</v>
      </c>
      <c r="BU86" s="111">
        <v>0</v>
      </c>
      <c r="BV86" s="111">
        <v>0</v>
      </c>
      <c r="BW86" s="122">
        <v>3.6595802000000002E-12</v>
      </c>
      <c r="BX86" s="111">
        <v>0</v>
      </c>
      <c r="BY86" s="111">
        <v>0</v>
      </c>
      <c r="BZ86" s="111">
        <v>0</v>
      </c>
      <c r="CA86" s="122">
        <v>3.6458218000000002E-7</v>
      </c>
      <c r="CB86" s="111">
        <v>0</v>
      </c>
      <c r="CC86" s="111">
        <v>0</v>
      </c>
      <c r="CD86" s="111">
        <v>0</v>
      </c>
      <c r="CE86" s="226" t="s">
        <v>12968</v>
      </c>
      <c r="CF86" s="221" t="s">
        <v>12967</v>
      </c>
      <c r="CH86" s="42"/>
      <c r="CI86" s="42"/>
      <c r="CK86" s="41"/>
      <c r="CL86" s="41"/>
      <c r="CM86" s="41"/>
      <c r="CN86" s="41"/>
      <c r="CO86" s="41"/>
      <c r="CP86" s="41"/>
      <c r="CQ86" s="41"/>
      <c r="CR86" s="41"/>
      <c r="CS86" s="41"/>
      <c r="CT86" s="41"/>
      <c r="CU86" s="41"/>
      <c r="CV86" s="41"/>
      <c r="CW86" s="41"/>
    </row>
    <row r="87" spans="1:101" ht="14.5" customHeight="1" thickBot="1">
      <c r="A87" s="41" t="s">
        <v>12971</v>
      </c>
      <c r="B87" s="119" t="s">
        <v>12026</v>
      </c>
      <c r="C87" s="120" t="str">
        <f t="shared" si="40"/>
        <v>A.030.08.107</v>
      </c>
      <c r="D87" s="135" t="s">
        <v>12956</v>
      </c>
      <c r="E87" s="119" t="s">
        <v>6570</v>
      </c>
      <c r="F87" s="118" t="str">
        <f t="shared" si="41"/>
        <v>Chlorine (average of USLCI, Plasticseurope, EU chlor-alkali ind.)</v>
      </c>
      <c r="G87" s="118">
        <f t="shared" si="42"/>
        <v>0.15094347785409626</v>
      </c>
      <c r="H87" s="118">
        <f t="shared" si="43"/>
        <v>1.4030735524999999E-2</v>
      </c>
      <c r="I87" s="118">
        <f t="shared" si="44"/>
        <v>2.6985737392000001E-2</v>
      </c>
      <c r="J87" s="326">
        <f t="shared" si="45"/>
        <v>5.8502549370962609E-3</v>
      </c>
      <c r="K87" s="118">
        <v>0.10407675</v>
      </c>
      <c r="L87" s="118">
        <v>2.4085951000000001E-2</v>
      </c>
      <c r="M87" s="118">
        <v>2.8075688000000001E-3</v>
      </c>
      <c r="N87" s="118">
        <v>1.6461567E-3</v>
      </c>
      <c r="O87" s="118">
        <v>1.1635197E-2</v>
      </c>
      <c r="P87" s="330">
        <v>3.9456435E-5</v>
      </c>
      <c r="Q87" s="118">
        <v>7.0992538999999999E-4</v>
      </c>
      <c r="R87" s="330">
        <v>9.2217591999999994E-5</v>
      </c>
      <c r="S87" s="118">
        <v>1.8252401999999999E-4</v>
      </c>
      <c r="T87" s="118">
        <v>1.1635167999999999E-3</v>
      </c>
      <c r="U87" s="118">
        <v>4.4988383999999999E-3</v>
      </c>
      <c r="V87" s="330">
        <v>5.3756493000000004E-6</v>
      </c>
      <c r="W87" s="330">
        <v>6.7796260999999995E-11</v>
      </c>
      <c r="X87" s="118">
        <v>0</v>
      </c>
      <c r="Y87" s="41"/>
      <c r="Z87" s="327">
        <f t="shared" si="46"/>
        <v>0.78253195488721794</v>
      </c>
      <c r="AA87" s="41"/>
      <c r="AB87" s="111">
        <v>6.6224490999999999</v>
      </c>
      <c r="AC87" s="111">
        <v>4.1031509000000002</v>
      </c>
      <c r="AD87" s="111">
        <v>0.60985429999999996</v>
      </c>
      <c r="AE87" s="111">
        <v>0</v>
      </c>
      <c r="AF87" s="111">
        <v>5.0500494999999999E-2</v>
      </c>
      <c r="AG87" s="111">
        <v>0.22149094999999999</v>
      </c>
      <c r="AH87" s="111">
        <v>1.6374523999999999</v>
      </c>
      <c r="AI87" s="41"/>
      <c r="AJ87" s="114">
        <v>2.0711204E-2</v>
      </c>
      <c r="AK87" s="114">
        <v>1.9809456E-2</v>
      </c>
      <c r="AL87" s="114">
        <v>7.4964534999999997E-4</v>
      </c>
      <c r="AM87" s="114">
        <v>1.5210222E-4</v>
      </c>
      <c r="AN87" s="113">
        <f t="shared" si="47"/>
        <v>1.1876172640681483E-6</v>
      </c>
      <c r="AO87" s="112">
        <f t="shared" si="48"/>
        <v>2.7723570141945541E-9</v>
      </c>
      <c r="AP87" s="112">
        <f t="shared" si="49"/>
        <v>2.1302832478399997E-2</v>
      </c>
      <c r="AQ87" s="328">
        <v>7.2825127999999996E-7</v>
      </c>
      <c r="AR87" s="328">
        <v>2.1973831999999999E-9</v>
      </c>
      <c r="AS87" s="328">
        <v>6.0032344000000005E-14</v>
      </c>
      <c r="AT87" s="328">
        <v>4.7454979E-11</v>
      </c>
      <c r="AU87" s="328">
        <v>1.1023947E-12</v>
      </c>
      <c r="AV87" s="328">
        <v>2.447597E-10</v>
      </c>
      <c r="AW87" s="328">
        <v>4.5830405999999998E-7</v>
      </c>
      <c r="AX87" s="328">
        <v>3.6243582000000002E-11</v>
      </c>
      <c r="AY87" s="328">
        <v>5.2910663000000003E-10</v>
      </c>
      <c r="AZ87" s="328">
        <v>4.4767727000000002E-13</v>
      </c>
      <c r="BA87" s="328">
        <v>3.1553713000000002E-16</v>
      </c>
      <c r="BB87" s="328">
        <v>4.2100292999999999E-13</v>
      </c>
      <c r="BC87" s="328">
        <v>1.9119390999999998E-15</v>
      </c>
      <c r="BD87" s="328">
        <v>2.5412807E-15</v>
      </c>
      <c r="BE87" s="328">
        <v>2.0655896E-10</v>
      </c>
      <c r="BF87" s="328">
        <v>5.6204672000000001E-10</v>
      </c>
      <c r="BG87" s="328">
        <v>8.6901129000000001E-12</v>
      </c>
      <c r="BH87" s="328">
        <v>4.4594783999999998E-6</v>
      </c>
      <c r="BI87" s="329">
        <v>2.1298372999999999E-2</v>
      </c>
      <c r="BJ87" s="328">
        <v>1.3144483E-15</v>
      </c>
      <c r="BK87" s="328">
        <v>7.9932669000000007E-18</v>
      </c>
      <c r="BL87" s="328">
        <v>3.5762467999999999E-22</v>
      </c>
      <c r="BM87" s="41"/>
      <c r="BN87" s="122">
        <v>5.2735909999999998E-5</v>
      </c>
      <c r="BO87" s="122">
        <v>3.7231983E-6</v>
      </c>
      <c r="BP87" s="122">
        <v>2.1819066999999999E-5</v>
      </c>
      <c r="BQ87" s="122">
        <v>1.0844308E-8</v>
      </c>
      <c r="BR87" s="122">
        <v>9.1651300000000001E-6</v>
      </c>
      <c r="BS87" s="122">
        <v>1.4802892999999999E-7</v>
      </c>
      <c r="BT87" s="122">
        <v>1.6175634E-10</v>
      </c>
      <c r="BU87" s="122">
        <v>2.2673385999999999E-7</v>
      </c>
      <c r="BV87" s="122">
        <v>5.2947758000000001E-8</v>
      </c>
      <c r="BW87" s="122">
        <v>4.6976176000000002E-7</v>
      </c>
      <c r="BX87" s="122">
        <v>8.2804588999999994E-9</v>
      </c>
      <c r="BY87" s="122">
        <v>5.7131844999999997E-9</v>
      </c>
      <c r="BZ87" s="122">
        <v>5.4851084E-8</v>
      </c>
      <c r="CA87" s="122">
        <v>6.3620902999999998E-7</v>
      </c>
      <c r="CB87" s="122">
        <v>5.6132863E-6</v>
      </c>
      <c r="CC87" s="122">
        <v>1.0801695999999999E-5</v>
      </c>
      <c r="CD87" s="122">
        <v>1.8869863E-13</v>
      </c>
      <c r="CE87" s="226" t="s">
        <v>12968</v>
      </c>
      <c r="CF87" s="221" t="s">
        <v>12967</v>
      </c>
      <c r="CI87" s="235"/>
      <c r="CK87" s="40"/>
      <c r="CL87" s="41"/>
      <c r="CM87" s="41"/>
      <c r="CN87" s="41"/>
      <c r="CO87" s="41"/>
      <c r="CP87" s="41"/>
      <c r="CQ87" s="41"/>
      <c r="CR87" s="41"/>
      <c r="CS87" s="41"/>
      <c r="CT87" s="41"/>
      <c r="CU87" s="41"/>
      <c r="CV87" s="41"/>
      <c r="CW87" s="41"/>
    </row>
    <row r="88" spans="1:101" ht="14.5" customHeight="1" thickBot="1">
      <c r="A88" s="41" t="s">
        <v>12966</v>
      </c>
      <c r="B88" s="119" t="s">
        <v>12026</v>
      </c>
      <c r="C88" s="120" t="str">
        <f t="shared" si="40"/>
        <v>A.030.08.108</v>
      </c>
      <c r="D88" s="135" t="s">
        <v>12956</v>
      </c>
      <c r="E88" s="119" t="s">
        <v>6570</v>
      </c>
      <c r="F88" s="118" t="str">
        <f t="shared" si="41"/>
        <v>Hydrogen, methane to hydrogen (SMR)</v>
      </c>
      <c r="G88" s="118">
        <f t="shared" si="42"/>
        <v>1.768999806241</v>
      </c>
      <c r="H88" s="118">
        <f t="shared" si="43"/>
        <v>6.8377518030000001E-2</v>
      </c>
      <c r="I88" s="118">
        <f t="shared" si="44"/>
        <v>0.11483010460000001</v>
      </c>
      <c r="J88" s="326">
        <f t="shared" si="45"/>
        <v>2.0827083611E-2</v>
      </c>
      <c r="K88" s="118">
        <v>1.5649651</v>
      </c>
      <c r="L88" s="118">
        <v>4.1848022999999998E-2</v>
      </c>
      <c r="M88" s="118">
        <v>6.7001923000000005E-2</v>
      </c>
      <c r="N88" s="118">
        <v>5.7561387999999998E-2</v>
      </c>
      <c r="O88" s="118">
        <v>8.8600449000000008E-3</v>
      </c>
      <c r="P88" s="118">
        <v>1.0423303000000001E-3</v>
      </c>
      <c r="Q88" s="118">
        <v>9.1375482999999996E-4</v>
      </c>
      <c r="R88" s="118">
        <v>5.9801586000000004E-3</v>
      </c>
      <c r="S88" s="118">
        <v>2.2916171000000002E-3</v>
      </c>
      <c r="T88" s="118">
        <v>2.2196102000000001E-4</v>
      </c>
      <c r="U88" s="118">
        <v>1.7717673999999999E-2</v>
      </c>
      <c r="V88" s="330">
        <v>4.6169611000000003E-5</v>
      </c>
      <c r="W88" s="118">
        <v>5.4966187999999996E-4</v>
      </c>
      <c r="X88" s="118">
        <v>0</v>
      </c>
      <c r="Y88" s="41"/>
      <c r="Z88" s="327">
        <f t="shared" si="46"/>
        <v>11.766654887218044</v>
      </c>
      <c r="AA88" s="41"/>
      <c r="AB88" s="111">
        <v>166.25709000000001</v>
      </c>
      <c r="AC88" s="111">
        <v>163.10409000000001</v>
      </c>
      <c r="AD88" s="111">
        <v>2.4020017999999999</v>
      </c>
      <c r="AE88" s="111">
        <v>0</v>
      </c>
      <c r="AF88" s="111">
        <v>4.6488337999999997E-2</v>
      </c>
      <c r="AG88" s="111">
        <v>0.22225481999999999</v>
      </c>
      <c r="AH88" s="111">
        <v>0.48224763999999998</v>
      </c>
      <c r="AI88" s="41"/>
      <c r="AJ88" s="114">
        <v>0.22899338999999999</v>
      </c>
      <c r="AK88" s="114">
        <v>0.21100914000000001</v>
      </c>
      <c r="AL88" s="114">
        <v>9.8462340000000006E-3</v>
      </c>
      <c r="AM88" s="114">
        <v>8.1380211999999997E-3</v>
      </c>
      <c r="AN88" s="113">
        <f t="shared" si="47"/>
        <v>1.2650427637990998E-5</v>
      </c>
      <c r="AO88" s="112">
        <f t="shared" si="48"/>
        <v>3.6413587729283597E-8</v>
      </c>
      <c r="AP88" s="112">
        <f t="shared" si="49"/>
        <v>1.1397788841100001</v>
      </c>
      <c r="AQ88" s="328">
        <v>1.1085646E-5</v>
      </c>
      <c r="AR88" s="328">
        <v>3.3454240999999997E-8</v>
      </c>
      <c r="AS88" s="328">
        <v>9.137495199999999E-13</v>
      </c>
      <c r="AT88" s="328">
        <v>7.3132766000000002E-10</v>
      </c>
      <c r="AU88" s="328">
        <v>9.4982131E-11</v>
      </c>
      <c r="AV88" s="328">
        <v>8.5591487000000002E-9</v>
      </c>
      <c r="AW88" s="328">
        <v>1.5289873999999999E-6</v>
      </c>
      <c r="AX88" s="328">
        <v>1.2389064999999999E-9</v>
      </c>
      <c r="AY88" s="328">
        <v>1.5934907000000001E-9</v>
      </c>
      <c r="AZ88" s="328">
        <v>1.0675095000000001E-12</v>
      </c>
      <c r="BA88" s="328">
        <v>5.5123401999999999E-15</v>
      </c>
      <c r="BB88" s="328">
        <v>2.2609238000000002E-12</v>
      </c>
      <c r="BC88" s="328">
        <v>1.3060794E-13</v>
      </c>
      <c r="BD88" s="328">
        <v>9.8795656999999999E-14</v>
      </c>
      <c r="BE88" s="328">
        <v>1.1351998000000001E-8</v>
      </c>
      <c r="BF88" s="328">
        <v>4.3995815000000003E-9</v>
      </c>
      <c r="BG88" s="328">
        <v>5.7662235000000002E-11</v>
      </c>
      <c r="BH88" s="329">
        <v>1.0418411E-4</v>
      </c>
      <c r="BI88" s="329">
        <v>1.1396747</v>
      </c>
      <c r="BJ88" s="328">
        <v>1.06572E-8</v>
      </c>
      <c r="BK88" s="328">
        <v>6.4807295999999997E-11</v>
      </c>
      <c r="BL88" s="328">
        <v>2.8995263999999999E-15</v>
      </c>
      <c r="BM88" s="41"/>
      <c r="BN88" s="111">
        <v>5.8107508999999998E-4</v>
      </c>
      <c r="BO88" s="122">
        <v>1.3725337999999999E-5</v>
      </c>
      <c r="BP88" s="111">
        <v>3.2808556000000003E-4</v>
      </c>
      <c r="BQ88" s="122">
        <v>7.0409492999999999E-7</v>
      </c>
      <c r="BR88" s="122">
        <v>1.524407E-5</v>
      </c>
      <c r="BS88" s="122">
        <v>5.3710647000000004E-6</v>
      </c>
      <c r="BT88" s="122">
        <v>1.3938078999999999E-9</v>
      </c>
      <c r="BU88" s="122">
        <v>8.2244045999999993E-6</v>
      </c>
      <c r="BV88" s="122">
        <v>1.3987338000000001E-6</v>
      </c>
      <c r="BW88" s="122">
        <v>6.0463688999999999E-7</v>
      </c>
      <c r="BX88" s="122">
        <v>7.1390910999999997E-7</v>
      </c>
      <c r="BY88" s="122">
        <v>4.1817260999999997E-8</v>
      </c>
      <c r="BZ88" s="122">
        <v>1.2601873E-8</v>
      </c>
      <c r="CA88" s="122">
        <v>1.3505430999999999E-5</v>
      </c>
      <c r="CB88" s="111">
        <v>1.9134244999999999E-4</v>
      </c>
      <c r="CC88" s="122">
        <v>5.6966816000000004E-7</v>
      </c>
      <c r="CD88" s="122">
        <v>1.5299187E-6</v>
      </c>
      <c r="CE88" s="238" t="s">
        <v>12465</v>
      </c>
      <c r="CF88" s="244" t="s">
        <v>12028</v>
      </c>
      <c r="CG88" s="76" t="s">
        <v>941</v>
      </c>
      <c r="CI88" s="235"/>
      <c r="CK88" s="40"/>
      <c r="CL88" s="41"/>
      <c r="CM88" s="41"/>
      <c r="CN88" s="41"/>
      <c r="CO88" s="41"/>
      <c r="CP88" s="41"/>
      <c r="CQ88" s="41"/>
      <c r="CR88" s="41"/>
      <c r="CS88" s="41"/>
      <c r="CT88" s="41"/>
      <c r="CU88" s="41"/>
      <c r="CV88" s="41"/>
      <c r="CW88" s="41"/>
    </row>
    <row r="89" spans="1:101" ht="14.5" customHeight="1" thickBot="1">
      <c r="A89" s="41" t="s">
        <v>12963</v>
      </c>
      <c r="B89" s="119" t="s">
        <v>12026</v>
      </c>
      <c r="C89" s="120" t="str">
        <f t="shared" si="40"/>
        <v>A.030.08.109</v>
      </c>
      <c r="D89" s="135" t="s">
        <v>12956</v>
      </c>
      <c r="E89" s="119" t="s">
        <v>6570</v>
      </c>
      <c r="F89" s="118" t="str">
        <f t="shared" si="41"/>
        <v>Nitrogen, liquid</v>
      </c>
      <c r="G89" s="118">
        <f t="shared" si="42"/>
        <v>4.2344190992169996E-2</v>
      </c>
      <c r="H89" s="118">
        <f t="shared" si="43"/>
        <v>1.2386137452299998E-3</v>
      </c>
      <c r="I89" s="118">
        <f t="shared" si="44"/>
        <v>3.0462199965999998E-3</v>
      </c>
      <c r="J89" s="326">
        <f t="shared" si="45"/>
        <v>6.6279822503399997E-3</v>
      </c>
      <c r="K89" s="118">
        <v>3.1431374999999998E-2</v>
      </c>
      <c r="L89" s="118">
        <v>1.7667239999999999E-3</v>
      </c>
      <c r="M89" s="118">
        <v>1.271784E-3</v>
      </c>
      <c r="N89" s="118">
        <v>1.0614718999999999E-3</v>
      </c>
      <c r="O89" s="118">
        <v>1.6783280999999999E-4</v>
      </c>
      <c r="P89" s="330">
        <v>3.4944373000000002E-7</v>
      </c>
      <c r="Q89" s="330">
        <v>8.9595914999999998E-6</v>
      </c>
      <c r="R89" s="330">
        <v>7.7119966000000004E-6</v>
      </c>
      <c r="S89" s="118">
        <v>2.2200409999999999E-4</v>
      </c>
      <c r="T89" s="118">
        <v>4.3388531999999998E-4</v>
      </c>
      <c r="U89" s="118">
        <v>5.9703786999999999E-3</v>
      </c>
      <c r="V89" s="330">
        <v>1.5819069000000001E-6</v>
      </c>
      <c r="W89" s="330">
        <v>1.3222343999999999E-7</v>
      </c>
      <c r="X89" s="118">
        <v>0</v>
      </c>
      <c r="Y89" s="41"/>
      <c r="Z89" s="327">
        <f t="shared" si="46"/>
        <v>0.23632612781954884</v>
      </c>
      <c r="AA89" s="41"/>
      <c r="AB89" s="111">
        <v>4.0382565000000001</v>
      </c>
      <c r="AC89" s="111">
        <v>2.6718307000000001</v>
      </c>
      <c r="AD89" s="111">
        <v>0.80933001000000004</v>
      </c>
      <c r="AE89" s="111">
        <v>0</v>
      </c>
      <c r="AF89" s="111">
        <v>6.9483999000000005E-2</v>
      </c>
      <c r="AG89" s="111">
        <v>0.30431008999999998</v>
      </c>
      <c r="AH89" s="111">
        <v>0.18330168999999999</v>
      </c>
      <c r="AI89" s="41"/>
      <c r="AJ89" s="114">
        <v>4.7105573999999999E-3</v>
      </c>
      <c r="AK89" s="114">
        <v>4.4415154999999998E-3</v>
      </c>
      <c r="AL89" s="114">
        <v>1.9943898000000001E-4</v>
      </c>
      <c r="AM89" s="121">
        <v>6.9602977999999997E-5</v>
      </c>
      <c r="AN89" s="113">
        <f t="shared" si="47"/>
        <v>2.6627791079319899E-7</v>
      </c>
      <c r="AO89" s="112">
        <f t="shared" si="48"/>
        <v>7.3757018000016145E-10</v>
      </c>
      <c r="AP89" s="112">
        <f t="shared" si="49"/>
        <v>9.7483162340999997E-3</v>
      </c>
      <c r="AQ89" s="328">
        <v>2.1934037E-7</v>
      </c>
      <c r="AR89" s="328">
        <v>6.6180381000000005E-10</v>
      </c>
      <c r="AS89" s="328">
        <v>1.8081380000000001E-14</v>
      </c>
      <c r="AT89" s="328">
        <v>3.9126607000000002E-13</v>
      </c>
      <c r="AU89" s="328">
        <v>1.0240529E-14</v>
      </c>
      <c r="AV89" s="328">
        <v>1.5783338E-10</v>
      </c>
      <c r="AW89" s="328">
        <v>4.6683352999999999E-8</v>
      </c>
      <c r="AX89" s="328">
        <v>2.2390233999999999E-11</v>
      </c>
      <c r="AY89" s="328">
        <v>5.0716665000000001E-11</v>
      </c>
      <c r="AZ89" s="328">
        <v>2.6006599E-15</v>
      </c>
      <c r="BA89" s="328">
        <v>8.3763493999999996E-17</v>
      </c>
      <c r="BB89" s="328">
        <v>3.1304477999999998E-15</v>
      </c>
      <c r="BC89" s="328">
        <v>1.4397521E-16</v>
      </c>
      <c r="BD89" s="328">
        <v>2.6756227999999999E-16</v>
      </c>
      <c r="BE89" s="328">
        <v>1.5273155E-12</v>
      </c>
      <c r="BF89" s="328">
        <v>9.1862015E-11</v>
      </c>
      <c r="BG89" s="328">
        <v>2.6195732000000001E-12</v>
      </c>
      <c r="BH89" s="328">
        <v>5.1361341000000003E-6</v>
      </c>
      <c r="BI89" s="329">
        <v>9.7431801000000002E-3</v>
      </c>
      <c r="BJ89" s="328">
        <v>2.5635761E-12</v>
      </c>
      <c r="BK89" s="328">
        <v>1.5589314E-14</v>
      </c>
      <c r="BL89" s="328">
        <v>6.9747747E-19</v>
      </c>
      <c r="BM89" s="41"/>
      <c r="BN89" s="122">
        <v>1.221417E-5</v>
      </c>
      <c r="BO89" s="122">
        <v>4.0170698000000002E-7</v>
      </c>
      <c r="BP89" s="122">
        <v>6.5893995000000003E-6</v>
      </c>
      <c r="BQ89" s="122">
        <v>9.0392223999999997E-10</v>
      </c>
      <c r="BR89" s="122">
        <v>4.0251484E-7</v>
      </c>
      <c r="BS89" s="122">
        <v>1.0235058E-7</v>
      </c>
      <c r="BT89" s="122">
        <v>5.0593291000000003E-11</v>
      </c>
      <c r="BU89" s="122">
        <v>1.5574661000000001E-7</v>
      </c>
      <c r="BV89" s="122">
        <v>4.6892888999999997E-10</v>
      </c>
      <c r="BW89" s="122">
        <v>5.9286138999999999E-9</v>
      </c>
      <c r="BX89" s="122">
        <v>7.5162919E-11</v>
      </c>
      <c r="BY89" s="122">
        <v>1.707842E-9</v>
      </c>
      <c r="BZ89" s="122">
        <v>1.4045907E-12</v>
      </c>
      <c r="CA89" s="122">
        <v>2.2078163999999999E-7</v>
      </c>
      <c r="CB89" s="122">
        <v>4.2270624999999996E-6</v>
      </c>
      <c r="CC89" s="122">
        <v>1.0510257E-7</v>
      </c>
      <c r="CD89" s="122">
        <v>3.6802003000000002E-10</v>
      </c>
      <c r="CE89" s="238" t="s">
        <v>12960</v>
      </c>
      <c r="CF89" s="221" t="s">
        <v>12959</v>
      </c>
      <c r="CG89" s="76" t="s">
        <v>994</v>
      </c>
      <c r="CH89" s="42"/>
      <c r="CI89" s="235"/>
      <c r="CK89" s="40"/>
      <c r="CL89" s="41"/>
      <c r="CM89" s="41"/>
      <c r="CN89" s="41"/>
      <c r="CO89" s="41"/>
      <c r="CP89" s="41"/>
      <c r="CQ89" s="41"/>
      <c r="CR89" s="41"/>
      <c r="CS89" s="41"/>
      <c r="CT89" s="41"/>
      <c r="CU89" s="41"/>
      <c r="CV89" s="41"/>
      <c r="CW89" s="41"/>
    </row>
    <row r="90" spans="1:101" ht="14.5" customHeight="1">
      <c r="A90" s="41" t="s">
        <v>12958</v>
      </c>
      <c r="B90" s="119" t="s">
        <v>12026</v>
      </c>
      <c r="C90" s="120" t="str">
        <f t="shared" si="40"/>
        <v>A.030.08.110</v>
      </c>
      <c r="D90" s="135" t="s">
        <v>12956</v>
      </c>
      <c r="E90" s="119" t="s">
        <v>6570</v>
      </c>
      <c r="F90" s="118" t="str">
        <f t="shared" si="41"/>
        <v>Oxigen, liquid</v>
      </c>
      <c r="G90" s="118">
        <f t="shared" si="42"/>
        <v>6.1752465232169998E-2</v>
      </c>
      <c r="H90" s="118">
        <f t="shared" si="43"/>
        <v>1.79531501523E-3</v>
      </c>
      <c r="I90" s="118">
        <f t="shared" si="44"/>
        <v>4.4345782966000004E-3</v>
      </c>
      <c r="J90" s="326">
        <f t="shared" si="45"/>
        <v>9.5379259203399996E-3</v>
      </c>
      <c r="K90" s="118">
        <v>4.5984645999999997E-2</v>
      </c>
      <c r="L90" s="118">
        <v>2.5834008999999999E-3</v>
      </c>
      <c r="M90" s="118">
        <v>1.8434654E-3</v>
      </c>
      <c r="N90" s="118">
        <v>1.5417629E-3</v>
      </c>
      <c r="O90" s="118">
        <v>2.4424308E-4</v>
      </c>
      <c r="P90" s="330">
        <v>3.4944373000000002E-7</v>
      </c>
      <c r="Q90" s="330">
        <v>8.9595914999999998E-6</v>
      </c>
      <c r="R90" s="330">
        <v>7.7119966000000004E-6</v>
      </c>
      <c r="S90" s="118">
        <v>3.2388106999999998E-4</v>
      </c>
      <c r="T90" s="118">
        <v>4.3388531999999998E-4</v>
      </c>
      <c r="U90" s="118">
        <v>8.7784453999999994E-3</v>
      </c>
      <c r="V90" s="330">
        <v>1.5819069000000001E-6</v>
      </c>
      <c r="W90" s="330">
        <v>1.3222343999999999E-7</v>
      </c>
      <c r="X90" s="118">
        <v>0</v>
      </c>
      <c r="Y90" s="41"/>
      <c r="Z90" s="327">
        <f t="shared" si="46"/>
        <v>0.34574921804511272</v>
      </c>
      <c r="AA90" s="41"/>
      <c r="AB90" s="111">
        <v>5.9110901</v>
      </c>
      <c r="AC90" s="111">
        <v>3.9019281000000001</v>
      </c>
      <c r="AD90" s="111">
        <v>1.1899846999999999</v>
      </c>
      <c r="AE90" s="111">
        <v>0</v>
      </c>
      <c r="AF90" s="111">
        <v>0.10216196</v>
      </c>
      <c r="AG90" s="111">
        <v>0.44749261000000001</v>
      </c>
      <c r="AH90" s="111">
        <v>0.26952273999999998</v>
      </c>
      <c r="AI90" s="41"/>
      <c r="AJ90" s="114">
        <v>6.8864002000000001E-3</v>
      </c>
      <c r="AK90" s="114">
        <v>6.4944394000000004E-3</v>
      </c>
      <c r="AL90" s="114">
        <v>2.913158E-4</v>
      </c>
      <c r="AM90" s="114">
        <v>1.0064494000000001E-4</v>
      </c>
      <c r="AN90" s="113">
        <f t="shared" si="47"/>
        <v>3.8935488562319895E-7</v>
      </c>
      <c r="AO90" s="112">
        <f t="shared" si="48"/>
        <v>1.0773513418671617E-9</v>
      </c>
      <c r="AP90" s="112">
        <f t="shared" si="49"/>
        <v>1.4095929366400001E-2</v>
      </c>
      <c r="AQ90" s="328">
        <v>3.2088499999999998E-7</v>
      </c>
      <c r="AR90" s="328">
        <v>9.6818846999999995E-10</v>
      </c>
      <c r="AS90" s="328">
        <v>2.6452247E-14</v>
      </c>
      <c r="AT90" s="328">
        <v>3.9126607000000002E-13</v>
      </c>
      <c r="AU90" s="328">
        <v>1.0240529E-14</v>
      </c>
      <c r="AV90" s="328">
        <v>2.2924921000000001E-10</v>
      </c>
      <c r="AW90" s="328">
        <v>6.8144281999999995E-8</v>
      </c>
      <c r="AX90" s="328">
        <v>3.2514016999999998E-11</v>
      </c>
      <c r="AY90" s="328">
        <v>7.3981012999999996E-11</v>
      </c>
      <c r="AZ90" s="328">
        <v>2.6006599E-15</v>
      </c>
      <c r="BA90" s="328">
        <v>8.3763493999999996E-17</v>
      </c>
      <c r="BB90" s="328">
        <v>3.1304477999999998E-15</v>
      </c>
      <c r="BC90" s="328">
        <v>1.4397521E-16</v>
      </c>
      <c r="BD90" s="328">
        <v>2.6756227999999999E-16</v>
      </c>
      <c r="BE90" s="328">
        <v>1.5273155E-12</v>
      </c>
      <c r="BF90" s="328">
        <v>9.1862015E-11</v>
      </c>
      <c r="BG90" s="328">
        <v>2.6195732000000001E-12</v>
      </c>
      <c r="BH90" s="328">
        <v>7.1923664E-6</v>
      </c>
      <c r="BI90" s="329">
        <v>1.4088737E-2</v>
      </c>
      <c r="BJ90" s="328">
        <v>2.5635761E-12</v>
      </c>
      <c r="BK90" s="328">
        <v>1.5589314E-14</v>
      </c>
      <c r="BL90" s="328">
        <v>6.9747747E-19</v>
      </c>
      <c r="BM90" s="41"/>
      <c r="BN90" s="122">
        <v>1.7855972999999999E-5</v>
      </c>
      <c r="BO90" s="122">
        <v>5.8561047000000002E-7</v>
      </c>
      <c r="BP90" s="122">
        <v>9.6404057E-6</v>
      </c>
      <c r="BQ90" s="122">
        <v>9.0392223999999997E-10</v>
      </c>
      <c r="BR90" s="122">
        <v>5.8791930000000004E-7</v>
      </c>
      <c r="BS90" s="122">
        <v>1.4858386E-7</v>
      </c>
      <c r="BT90" s="122">
        <v>5.0593291000000003E-11</v>
      </c>
      <c r="BU90" s="122">
        <v>2.2591878E-7</v>
      </c>
      <c r="BV90" s="122">
        <v>4.6892888999999997E-10</v>
      </c>
      <c r="BW90" s="122">
        <v>5.9286138999999999E-9</v>
      </c>
      <c r="BX90" s="122">
        <v>7.5162919E-11</v>
      </c>
      <c r="BY90" s="122">
        <v>1.707842E-9</v>
      </c>
      <c r="BZ90" s="122">
        <v>1.4045907E-12</v>
      </c>
      <c r="CA90" s="122">
        <v>3.2032362E-7</v>
      </c>
      <c r="CB90" s="122">
        <v>6.1834694000000001E-6</v>
      </c>
      <c r="CC90" s="122">
        <v>1.5423730999999999E-7</v>
      </c>
      <c r="CD90" s="122">
        <v>3.6802003000000002E-10</v>
      </c>
      <c r="CE90" s="226" t="s">
        <v>12954</v>
      </c>
      <c r="CF90" s="222" t="s">
        <v>12028</v>
      </c>
      <c r="CG90" s="76" t="s">
        <v>994</v>
      </c>
      <c r="CI90" s="235"/>
      <c r="CK90" s="40"/>
      <c r="CL90" s="41"/>
      <c r="CM90" s="41"/>
      <c r="CN90" s="41"/>
      <c r="CO90" s="41"/>
      <c r="CP90" s="41"/>
      <c r="CQ90" s="41"/>
      <c r="CR90" s="41"/>
      <c r="CS90" s="41"/>
      <c r="CT90" s="41"/>
      <c r="CU90" s="41"/>
      <c r="CV90" s="41"/>
      <c r="CW90" s="41"/>
    </row>
    <row r="91" spans="1:101" ht="14.5" customHeight="1">
      <c r="B91" s="119" t="s">
        <v>12026</v>
      </c>
      <c r="C91" s="133" t="s">
        <v>12953</v>
      </c>
      <c r="D91" s="133" t="s">
        <v>12806</v>
      </c>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41"/>
      <c r="BU91" s="41"/>
      <c r="BV91" s="41"/>
      <c r="BW91" s="41"/>
      <c r="BX91" s="41"/>
      <c r="BY91" s="41"/>
      <c r="BZ91" s="41"/>
      <c r="CA91" s="41"/>
      <c r="CB91" s="41"/>
      <c r="CC91" s="41"/>
      <c r="CD91" s="41"/>
      <c r="CE91" s="130"/>
      <c r="CF91" s="105"/>
      <c r="CH91" s="42"/>
      <c r="CI91" s="42"/>
      <c r="CK91" s="41"/>
      <c r="CL91" s="41"/>
      <c r="CM91" s="41"/>
      <c r="CN91" s="41"/>
      <c r="CO91" s="41"/>
      <c r="CP91" s="41"/>
      <c r="CQ91" s="41"/>
      <c r="CR91" s="41"/>
      <c r="CS91" s="41"/>
      <c r="CT91" s="41"/>
      <c r="CU91" s="41"/>
      <c r="CV91" s="41"/>
      <c r="CW91" s="41"/>
    </row>
    <row r="92" spans="1:101" ht="14.5" customHeight="1">
      <c r="A92" s="41" t="s">
        <v>12952</v>
      </c>
      <c r="B92" s="119" t="s">
        <v>12026</v>
      </c>
      <c r="C92" s="120" t="str">
        <f t="shared" ref="C92:C125" si="50">MID(A92,1,12)</f>
        <v>A.030.10.101</v>
      </c>
      <c r="D92" s="135" t="s">
        <v>12806</v>
      </c>
      <c r="E92" s="119" t="s">
        <v>6570</v>
      </c>
      <c r="F92" s="118" t="str">
        <f t="shared" ref="F92:F125" si="51">MID(A92, 21,85)</f>
        <v>Ammonia</v>
      </c>
      <c r="G92" s="118">
        <f t="shared" ref="G92:G125" si="52">H92+I92+J92+K92</f>
        <v>0.31173286813030099</v>
      </c>
      <c r="H92" s="118">
        <f t="shared" ref="H92:H125" si="53">N92+O92+P92+Q92</f>
        <v>1.990960368E-5</v>
      </c>
      <c r="I92" s="118">
        <f t="shared" ref="I92:I125" si="54">L92+M92+R92</f>
        <v>3.3159104099999995E-5</v>
      </c>
      <c r="J92" s="326">
        <f t="shared" ref="J92:J125" si="55">S92+IF(T92="x",0,T92)+IF(U92="x",0,U92)+IF(V92="x",0,V92)+W92+X92</f>
        <v>4.6894225210000002E-6</v>
      </c>
      <c r="K92" s="118">
        <v>0.31167510999999998</v>
      </c>
      <c r="L92" s="330">
        <v>1.1900150999999999E-5</v>
      </c>
      <c r="M92" s="330">
        <v>1.9497775E-5</v>
      </c>
      <c r="N92" s="330">
        <v>1.6756323E-5</v>
      </c>
      <c r="O92" s="330">
        <v>2.5782620000000002E-6</v>
      </c>
      <c r="P92" s="330">
        <v>3.0712242999999999E-7</v>
      </c>
      <c r="Q92" s="330">
        <v>2.6789625000000001E-7</v>
      </c>
      <c r="R92" s="330">
        <v>1.7611780999999999E-6</v>
      </c>
      <c r="S92" s="330">
        <v>6.3188211000000005E-7</v>
      </c>
      <c r="T92" s="118">
        <v>0</v>
      </c>
      <c r="U92" s="330">
        <v>4.0441756999999997E-6</v>
      </c>
      <c r="V92" s="330">
        <v>1.3364711E-8</v>
      </c>
      <c r="W92" s="118">
        <v>0</v>
      </c>
      <c r="X92" s="118">
        <v>0</v>
      </c>
      <c r="Y92" s="41"/>
      <c r="Z92" s="327">
        <f t="shared" ref="Z92:Z125" si="56">K92/0.133</f>
        <v>2.3434218796992479</v>
      </c>
      <c r="AA92" s="41"/>
      <c r="AB92" s="111">
        <v>4.8202349999999998E-2</v>
      </c>
      <c r="AC92" s="111">
        <v>4.7542597999999998E-2</v>
      </c>
      <c r="AD92" s="111">
        <v>5.4828845999999997E-4</v>
      </c>
      <c r="AE92" s="111">
        <v>0</v>
      </c>
      <c r="AF92" s="111">
        <v>0</v>
      </c>
      <c r="AG92" s="122">
        <v>5.4893988000000002E-6</v>
      </c>
      <c r="AH92" s="111">
        <v>1.0597434E-4</v>
      </c>
      <c r="AI92" s="41"/>
      <c r="AJ92" s="114">
        <v>3.8059149E-2</v>
      </c>
      <c r="AK92" s="114">
        <v>3.6282198000000002E-2</v>
      </c>
      <c r="AL92" s="114">
        <v>1.7745666E-3</v>
      </c>
      <c r="AM92" s="121">
        <v>2.3847185E-6</v>
      </c>
      <c r="AN92" s="113">
        <f t="shared" ref="AN92:AN125" si="57">AQ92+AT92+AU92+AV92+AW92+BE92+BF92+BJ92</f>
        <v>2.1751917509565233E-6</v>
      </c>
      <c r="AO92" s="112">
        <f t="shared" ref="AO92:AO125" si="58">AR92+AS92+AX92+AY92+AZ92+BA92+BB92+BC92+BD92+BG92+BK92+BL92</f>
        <v>6.5627463134994842E-9</v>
      </c>
      <c r="AP92" s="112">
        <f t="shared" ref="AP92:AP125" si="59">BH92+BI92</f>
        <v>3.3399418496599998E-4</v>
      </c>
      <c r="AQ92" s="328">
        <v>2.1747445000000002E-6</v>
      </c>
      <c r="AR92" s="328">
        <v>6.5617307999999997E-9</v>
      </c>
      <c r="AS92" s="328">
        <v>1.7927578E-13</v>
      </c>
      <c r="AT92" s="328">
        <v>2.1546302999999999E-13</v>
      </c>
      <c r="AU92" s="328">
        <v>2.7989693000000001E-14</v>
      </c>
      <c r="AV92" s="328">
        <v>2.4915989999999998E-12</v>
      </c>
      <c r="AW92" s="328">
        <v>4.3988814E-10</v>
      </c>
      <c r="AX92" s="328">
        <v>3.6073980000000002E-13</v>
      </c>
      <c r="AY92" s="328">
        <v>4.5785554E-13</v>
      </c>
      <c r="AZ92" s="328">
        <v>3.1420498E-16</v>
      </c>
      <c r="BA92" s="328">
        <v>1.6117191000000001E-18</v>
      </c>
      <c r="BB92" s="328">
        <v>6.6583293999999998E-16</v>
      </c>
      <c r="BC92" s="328">
        <v>3.8468399000000003E-17</v>
      </c>
      <c r="BD92" s="328">
        <v>2.9074444999999998E-17</v>
      </c>
      <c r="BE92" s="328">
        <v>3.3452081000000002E-12</v>
      </c>
      <c r="BF92" s="328">
        <v>1.2825567000000001E-12</v>
      </c>
      <c r="BG92" s="328">
        <v>1.6593186999999999E-14</v>
      </c>
      <c r="BH92" s="328">
        <v>2.9734966E-8</v>
      </c>
      <c r="BI92" s="329">
        <v>3.3396445000000001E-4</v>
      </c>
      <c r="BJ92" s="329">
        <v>0</v>
      </c>
      <c r="BK92" s="329">
        <v>0</v>
      </c>
      <c r="BL92" s="329">
        <v>0</v>
      </c>
      <c r="BM92" s="41"/>
      <c r="BN92" s="122">
        <v>6.5413798000000002E-5</v>
      </c>
      <c r="BO92" s="122">
        <v>3.9537273000000001E-9</v>
      </c>
      <c r="BP92" s="122">
        <v>6.5340819999999998E-5</v>
      </c>
      <c r="BQ92" s="122">
        <v>2.0735909999999999E-10</v>
      </c>
      <c r="BR92" s="122">
        <v>4.4031988000000003E-9</v>
      </c>
      <c r="BS92" s="122">
        <v>1.5628979E-9</v>
      </c>
      <c r="BT92" s="122">
        <v>4.0307684999999998E-13</v>
      </c>
      <c r="BU92" s="122">
        <v>2.3933836000000002E-9</v>
      </c>
      <c r="BV92" s="122">
        <v>4.1213667999999998E-10</v>
      </c>
      <c r="BW92" s="122">
        <v>1.7726851E-10</v>
      </c>
      <c r="BX92" s="122">
        <v>2.1037769999999999E-10</v>
      </c>
      <c r="BY92" s="122">
        <v>1.2062847999999999E-11</v>
      </c>
      <c r="BZ92" s="122">
        <v>3.7135646999999997E-12</v>
      </c>
      <c r="CA92" s="122">
        <v>3.9361900999999999E-9</v>
      </c>
      <c r="CB92" s="122">
        <v>5.5558294999999998E-8</v>
      </c>
      <c r="CC92" s="122">
        <v>1.4719345E-10</v>
      </c>
      <c r="CD92" s="111">
        <v>0</v>
      </c>
      <c r="CE92" s="226" t="s">
        <v>12949</v>
      </c>
      <c r="CF92" s="221" t="s">
        <v>12093</v>
      </c>
      <c r="CH92" s="42"/>
      <c r="CI92" s="42"/>
      <c r="CK92" s="41"/>
      <c r="CL92" s="41"/>
      <c r="CM92" s="41"/>
      <c r="CN92" s="41"/>
      <c r="CO92" s="41"/>
      <c r="CP92" s="41"/>
      <c r="CQ92" s="41"/>
      <c r="CR92" s="41"/>
      <c r="CS92" s="41"/>
      <c r="CT92" s="41"/>
      <c r="CU92" s="41"/>
      <c r="CV92" s="41"/>
      <c r="CW92" s="41"/>
    </row>
    <row r="93" spans="1:101" ht="14.5" customHeight="1">
      <c r="A93" s="41" t="s">
        <v>12948</v>
      </c>
      <c r="B93" s="119" t="s">
        <v>12026</v>
      </c>
      <c r="C93" s="120" t="str">
        <f t="shared" si="50"/>
        <v>A.030.10.103</v>
      </c>
      <c r="D93" s="135" t="s">
        <v>12806</v>
      </c>
      <c r="E93" s="119" t="s">
        <v>6570</v>
      </c>
      <c r="F93" s="118" t="str">
        <f t="shared" si="51"/>
        <v>Carbon black</v>
      </c>
      <c r="G93" s="118">
        <f t="shared" si="52"/>
        <v>0.63518209971500006</v>
      </c>
      <c r="H93" s="118">
        <f t="shared" si="53"/>
        <v>6.3037170549999993E-2</v>
      </c>
      <c r="I93" s="118">
        <f t="shared" si="54"/>
        <v>0.12966159970000002</v>
      </c>
      <c r="J93" s="326">
        <f t="shared" si="55"/>
        <v>1.0316729465E-2</v>
      </c>
      <c r="K93" s="118">
        <v>0.43216660000000001</v>
      </c>
      <c r="L93" s="118">
        <v>6.1656441999999999E-2</v>
      </c>
      <c r="M93" s="118">
        <v>6.4130565E-2</v>
      </c>
      <c r="N93" s="118">
        <v>5.3693909999999997E-2</v>
      </c>
      <c r="O93" s="118">
        <v>8.0781764999999991E-3</v>
      </c>
      <c r="P93" s="118">
        <v>6.7566934999999996E-4</v>
      </c>
      <c r="Q93" s="118">
        <v>5.8941470000000004E-4</v>
      </c>
      <c r="R93" s="118">
        <v>3.8745926999999999E-3</v>
      </c>
      <c r="S93" s="118">
        <v>1.3901406E-3</v>
      </c>
      <c r="T93" s="118">
        <v>0</v>
      </c>
      <c r="U93" s="118">
        <v>8.8971864999999994E-3</v>
      </c>
      <c r="V93" s="330">
        <v>2.9402364999999999E-5</v>
      </c>
      <c r="W93" s="118">
        <v>0</v>
      </c>
      <c r="X93" s="118">
        <v>0</v>
      </c>
      <c r="Y93" s="41"/>
      <c r="Z93" s="327">
        <f t="shared" si="56"/>
        <v>3.2493729323308269</v>
      </c>
      <c r="AA93" s="41"/>
      <c r="AB93" s="111">
        <v>106.04517</v>
      </c>
      <c r="AC93" s="111">
        <v>104.59372</v>
      </c>
      <c r="AD93" s="111">
        <v>1.2062345999999999</v>
      </c>
      <c r="AE93" s="111">
        <v>0</v>
      </c>
      <c r="AF93" s="111">
        <v>0</v>
      </c>
      <c r="AG93" s="111">
        <v>1.2076676999999999E-2</v>
      </c>
      <c r="AH93" s="111">
        <v>0.23314356</v>
      </c>
      <c r="AI93" s="41"/>
      <c r="AJ93" s="114">
        <v>9.1118161000000003E-2</v>
      </c>
      <c r="AK93" s="114">
        <v>8.2468633999999999E-2</v>
      </c>
      <c r="AL93" s="114">
        <v>3.4031468E-3</v>
      </c>
      <c r="AM93" s="114">
        <v>5.2463806999999999E-3</v>
      </c>
      <c r="AN93" s="113">
        <f t="shared" si="57"/>
        <v>4.9441626963940002E-6</v>
      </c>
      <c r="AO93" s="112">
        <f t="shared" si="58"/>
        <v>1.2585602276147999E-8</v>
      </c>
      <c r="AP93" s="112">
        <f t="shared" si="59"/>
        <v>0.73478720692400001</v>
      </c>
      <c r="AQ93" s="328">
        <v>3.1231281000000001E-6</v>
      </c>
      <c r="AR93" s="328">
        <v>9.4272299999999995E-9</v>
      </c>
      <c r="AS93" s="328">
        <v>2.5739160999999998E-13</v>
      </c>
      <c r="AT93" s="328">
        <v>4.7401866999999995E-10</v>
      </c>
      <c r="AU93" s="328">
        <v>6.1577324000000002E-11</v>
      </c>
      <c r="AV93" s="328">
        <v>7.9840177999999996E-9</v>
      </c>
      <c r="AW93" s="328">
        <v>1.8023339E-6</v>
      </c>
      <c r="AX93" s="328">
        <v>1.1483776E-9</v>
      </c>
      <c r="AY93" s="328">
        <v>1.9675872000000002E-9</v>
      </c>
      <c r="AZ93" s="328">
        <v>4.0028510000000002E-12</v>
      </c>
      <c r="BA93" s="328">
        <v>2.8795782000000003E-14</v>
      </c>
      <c r="BB93" s="328">
        <v>1.4648325E-12</v>
      </c>
      <c r="BC93" s="328">
        <v>8.4630478000000004E-14</v>
      </c>
      <c r="BD93" s="328">
        <v>6.3963778000000001E-14</v>
      </c>
      <c r="BE93" s="328">
        <v>7.3594579000000003E-9</v>
      </c>
      <c r="BF93" s="328">
        <v>2.8216246999999999E-9</v>
      </c>
      <c r="BG93" s="328">
        <v>3.6505011000000001E-11</v>
      </c>
      <c r="BH93" s="328">
        <v>6.5416924000000006E-5</v>
      </c>
      <c r="BI93" s="329">
        <v>0.73472179000000004</v>
      </c>
      <c r="BJ93" s="329">
        <v>0</v>
      </c>
      <c r="BK93" s="329">
        <v>0</v>
      </c>
      <c r="BL93" s="329">
        <v>0</v>
      </c>
      <c r="BM93" s="41"/>
      <c r="BN93" s="111">
        <v>2.7122967999999999E-4</v>
      </c>
      <c r="BO93" s="122">
        <v>1.6142723999999999E-5</v>
      </c>
      <c r="BP93" s="122">
        <v>9.0601138999999996E-5</v>
      </c>
      <c r="BQ93" s="122">
        <v>4.5619012000000002E-7</v>
      </c>
      <c r="BR93" s="122">
        <v>1.4611249000000001E-5</v>
      </c>
      <c r="BS93" s="122">
        <v>5.1341692E-6</v>
      </c>
      <c r="BT93" s="122">
        <v>8.8676907999999996E-10</v>
      </c>
      <c r="BU93" s="122">
        <v>7.7243644999999997E-6</v>
      </c>
      <c r="BV93" s="122">
        <v>9.0670069E-7</v>
      </c>
      <c r="BW93" s="122">
        <v>3.9001914E-7</v>
      </c>
      <c r="BX93" s="122">
        <v>4.6283094999999997E-7</v>
      </c>
      <c r="BY93" s="122">
        <v>2.6538267000000002E-8</v>
      </c>
      <c r="BZ93" s="122">
        <v>8.1698423000000007E-9</v>
      </c>
      <c r="CA93" s="122">
        <v>1.2212626999999999E-5</v>
      </c>
      <c r="CB93" s="111">
        <v>1.2222825E-4</v>
      </c>
      <c r="CC93" s="122">
        <v>3.2382558000000002E-7</v>
      </c>
      <c r="CD93" s="111">
        <v>0</v>
      </c>
      <c r="CE93" s="226" t="s">
        <v>12945</v>
      </c>
      <c r="CF93" s="244" t="s">
        <v>12028</v>
      </c>
      <c r="CG93" s="76" t="s">
        <v>1004</v>
      </c>
      <c r="CH93" s="42"/>
      <c r="CI93" s="42"/>
      <c r="CK93" s="41"/>
      <c r="CL93" s="41"/>
      <c r="CM93" s="41"/>
      <c r="CN93" s="41"/>
      <c r="CO93" s="41"/>
      <c r="CP93" s="41"/>
      <c r="CQ93" s="41"/>
      <c r="CR93" s="41"/>
      <c r="CS93" s="41"/>
      <c r="CT93" s="41"/>
      <c r="CU93" s="41"/>
      <c r="CV93" s="41"/>
      <c r="CW93" s="41"/>
    </row>
    <row r="94" spans="1:101" ht="14.5" customHeight="1" thickBot="1">
      <c r="A94" s="41" t="s">
        <v>12944</v>
      </c>
      <c r="B94" s="119" t="s">
        <v>12026</v>
      </c>
      <c r="C94" s="120" t="str">
        <f t="shared" si="50"/>
        <v>A.030.10.105</v>
      </c>
      <c r="D94" s="135" t="s">
        <v>12806</v>
      </c>
      <c r="E94" s="119" t="s">
        <v>6570</v>
      </c>
      <c r="F94" s="118" t="str">
        <f t="shared" si="51"/>
        <v>Cobalt oxide (CoO)</v>
      </c>
      <c r="G94" s="118">
        <f t="shared" si="52"/>
        <v>26.33291882612</v>
      </c>
      <c r="H94" s="118">
        <f t="shared" si="53"/>
        <v>0.19025394511999999</v>
      </c>
      <c r="I94" s="118">
        <f t="shared" si="54"/>
        <v>0.74898201100000006</v>
      </c>
      <c r="J94" s="326">
        <f t="shared" si="55"/>
        <v>24.72620242</v>
      </c>
      <c r="K94" s="118">
        <v>0.66748045</v>
      </c>
      <c r="L94" s="118">
        <v>0.56671583000000003</v>
      </c>
      <c r="M94" s="118">
        <v>0.14367848</v>
      </c>
      <c r="N94" s="118">
        <v>1.7761372E-3</v>
      </c>
      <c r="O94" s="118">
        <v>0.13846770999999999</v>
      </c>
      <c r="P94" s="118">
        <v>4.9476622999999997E-2</v>
      </c>
      <c r="Q94" s="118">
        <v>5.3347492000000005E-4</v>
      </c>
      <c r="R94" s="118">
        <v>3.8587701000000002E-2</v>
      </c>
      <c r="S94" s="118">
        <v>24.609780000000001</v>
      </c>
      <c r="T94" s="118">
        <v>0</v>
      </c>
      <c r="U94" s="118">
        <v>0.11642242</v>
      </c>
      <c r="V94" s="118">
        <v>0</v>
      </c>
      <c r="W94" s="118">
        <v>0</v>
      </c>
      <c r="X94" s="118">
        <v>0</v>
      </c>
      <c r="Y94" s="41"/>
      <c r="Z94" s="327">
        <f t="shared" si="56"/>
        <v>5.0186500000000001</v>
      </c>
      <c r="AA94" s="41"/>
      <c r="AB94" s="111">
        <v>69.964427000000001</v>
      </c>
      <c r="AC94" s="111">
        <v>53.185977000000001</v>
      </c>
      <c r="AD94" s="111">
        <v>15.783950000000001</v>
      </c>
      <c r="AE94" s="111">
        <v>0</v>
      </c>
      <c r="AF94" s="111">
        <v>0.99450000000000005</v>
      </c>
      <c r="AG94" s="111">
        <v>0</v>
      </c>
      <c r="AH94" s="111">
        <v>0</v>
      </c>
      <c r="AI94" s="41"/>
      <c r="AJ94" s="114">
        <v>0.26661432000000002</v>
      </c>
      <c r="AK94" s="114">
        <v>0.25047240999999998</v>
      </c>
      <c r="AL94" s="114">
        <v>7.0677635000000001E-3</v>
      </c>
      <c r="AM94" s="114">
        <v>9.0741490999999997E-3</v>
      </c>
      <c r="AN94" s="113">
        <f t="shared" si="57"/>
        <v>1.5016331507699999E-5</v>
      </c>
      <c r="AO94" s="112">
        <f t="shared" si="58"/>
        <v>2.613817848777E-8</v>
      </c>
      <c r="AP94" s="112">
        <f t="shared" si="59"/>
        <v>1.27088924</v>
      </c>
      <c r="AQ94" s="328">
        <v>4.6573072000000001E-6</v>
      </c>
      <c r="AR94" s="328">
        <v>1.405222E-8</v>
      </c>
      <c r="AS94" s="328">
        <v>3.8392672999999998E-13</v>
      </c>
      <c r="AT94" s="329">
        <v>0</v>
      </c>
      <c r="AU94" s="329">
        <v>0</v>
      </c>
      <c r="AV94" s="328">
        <v>2.63835E-10</v>
      </c>
      <c r="AW94" s="328">
        <v>1.0292099999999999E-5</v>
      </c>
      <c r="AX94" s="328">
        <v>6.0282299999999994E-11</v>
      </c>
      <c r="AY94" s="328">
        <v>1.1988600000000001E-8</v>
      </c>
      <c r="AZ94" s="328">
        <v>1.6791775000000001E-11</v>
      </c>
      <c r="BA94" s="328">
        <v>1.775722E-12</v>
      </c>
      <c r="BB94" s="328">
        <v>1.4539356E-11</v>
      </c>
      <c r="BC94" s="328">
        <v>2.8839356999999999E-12</v>
      </c>
      <c r="BD94" s="328">
        <v>7.0147234E-13</v>
      </c>
      <c r="BE94" s="328">
        <v>9.6771227000000006E-9</v>
      </c>
      <c r="BF94" s="328">
        <v>5.6983350000000001E-8</v>
      </c>
      <c r="BG94" s="329">
        <v>0</v>
      </c>
      <c r="BH94" s="329">
        <v>0.77063999999999999</v>
      </c>
      <c r="BI94" s="329">
        <v>0.50024924000000004</v>
      </c>
      <c r="BJ94" s="329">
        <v>0</v>
      </c>
      <c r="BK94" s="329">
        <v>0</v>
      </c>
      <c r="BL94" s="329">
        <v>0</v>
      </c>
      <c r="BM94" s="41"/>
      <c r="BN94" s="111">
        <v>5.9354039E-4</v>
      </c>
      <c r="BO94" s="122">
        <v>8.2653030999999994E-5</v>
      </c>
      <c r="BP94" s="111">
        <v>1.3993328000000001E-4</v>
      </c>
      <c r="BQ94" s="122">
        <v>4.5200391999999998E-6</v>
      </c>
      <c r="BR94" s="111">
        <v>1.9311122999999999E-4</v>
      </c>
      <c r="BS94" s="122">
        <v>5.3252518000000001E-6</v>
      </c>
      <c r="BT94" s="122">
        <v>4.3607000000000001E-7</v>
      </c>
      <c r="BU94" s="111">
        <v>0</v>
      </c>
      <c r="BV94" s="122">
        <v>6.6394145000000005E-5</v>
      </c>
      <c r="BW94" s="122">
        <v>3.5300346E-7</v>
      </c>
      <c r="BX94" s="111">
        <v>0</v>
      </c>
      <c r="BY94" s="111">
        <v>0</v>
      </c>
      <c r="BZ94" s="111">
        <v>0</v>
      </c>
      <c r="CA94" s="122">
        <v>6.9459467000000003E-6</v>
      </c>
      <c r="CB94" s="122">
        <v>8.4422499999999993E-5</v>
      </c>
      <c r="CC94" s="122">
        <v>9.4458934999999993E-6</v>
      </c>
      <c r="CD94" s="111">
        <v>0</v>
      </c>
      <c r="CE94" s="226" t="s">
        <v>12941</v>
      </c>
      <c r="CF94" s="221" t="s">
        <v>12816</v>
      </c>
      <c r="CG94" s="76" t="s">
        <v>833</v>
      </c>
      <c r="CH94" s="42"/>
      <c r="CI94" s="42"/>
      <c r="CK94" s="41"/>
      <c r="CL94" s="41"/>
      <c r="CM94" s="41"/>
      <c r="CN94" s="41"/>
      <c r="CO94" s="41"/>
      <c r="CP94" s="41"/>
      <c r="CQ94" s="41"/>
      <c r="CR94" s="41"/>
      <c r="CS94" s="41"/>
      <c r="CT94" s="41"/>
      <c r="CU94" s="41"/>
      <c r="CV94" s="41"/>
      <c r="CW94" s="41"/>
    </row>
    <row r="95" spans="1:101" ht="14.5" customHeight="1" thickBot="1">
      <c r="A95" s="41" t="s">
        <v>12940</v>
      </c>
      <c r="B95" s="119" t="s">
        <v>12026</v>
      </c>
      <c r="C95" s="120" t="str">
        <f t="shared" si="50"/>
        <v>A.030.10.106</v>
      </c>
      <c r="D95" s="135" t="s">
        <v>12806</v>
      </c>
      <c r="E95" s="119" t="s">
        <v>6570</v>
      </c>
      <c r="F95" s="118" t="str">
        <f t="shared" si="51"/>
        <v>Graphite for batteries</v>
      </c>
      <c r="G95" s="118">
        <f t="shared" si="52"/>
        <v>2.56340628000769</v>
      </c>
      <c r="H95" s="118">
        <f t="shared" si="53"/>
        <v>0.54756120239999995</v>
      </c>
      <c r="I95" s="118">
        <f t="shared" si="54"/>
        <v>0.78291299970000006</v>
      </c>
      <c r="J95" s="326">
        <f t="shared" si="55"/>
        <v>1.5676877907690002E-2</v>
      </c>
      <c r="K95" s="118">
        <v>1.2172552000000001</v>
      </c>
      <c r="L95" s="118">
        <v>0.67606843999999999</v>
      </c>
      <c r="M95" s="118">
        <v>0.10347782</v>
      </c>
      <c r="N95" s="118">
        <v>8.7361843999999994E-2</v>
      </c>
      <c r="O95" s="118">
        <v>9.7422266000000007E-3</v>
      </c>
      <c r="P95" s="118">
        <v>2.5736117999999998E-3</v>
      </c>
      <c r="Q95" s="118">
        <v>0.44788351999999998</v>
      </c>
      <c r="R95" s="118">
        <v>3.3667396999999999E-3</v>
      </c>
      <c r="S95" s="118">
        <v>9.4840742000000002E-4</v>
      </c>
      <c r="T95" s="118">
        <v>8.4783627000000004E-3</v>
      </c>
      <c r="U95" s="118">
        <v>6.2000503E-3</v>
      </c>
      <c r="V95" s="330">
        <v>4.9392955000000003E-5</v>
      </c>
      <c r="W95" s="330">
        <v>6.6453269000000005E-7</v>
      </c>
      <c r="X95" s="118">
        <v>0</v>
      </c>
      <c r="Y95" s="41"/>
      <c r="Z95" s="327">
        <f t="shared" si="56"/>
        <v>9.152294736842105</v>
      </c>
      <c r="AA95" s="41"/>
      <c r="AB95" s="111">
        <v>129.47448</v>
      </c>
      <c r="AC95" s="111">
        <v>128.43693999999999</v>
      </c>
      <c r="AD95" s="111">
        <v>0.84056401000000003</v>
      </c>
      <c r="AE95" s="111">
        <v>0</v>
      </c>
      <c r="AF95" s="111">
        <v>4.7250176E-3</v>
      </c>
      <c r="AG95" s="111">
        <v>2.7886906E-2</v>
      </c>
      <c r="AH95" s="111">
        <v>0.16436908</v>
      </c>
      <c r="AI95" s="41"/>
      <c r="AJ95" s="114">
        <v>0.38252968999999998</v>
      </c>
      <c r="AK95" s="114">
        <v>0.36660042999999998</v>
      </c>
      <c r="AL95" s="114">
        <v>1.1693225E-2</v>
      </c>
      <c r="AM95" s="114">
        <v>4.2360313E-3</v>
      </c>
      <c r="AN95" s="113">
        <f t="shared" si="57"/>
        <v>2.1978443130440001E-5</v>
      </c>
      <c r="AO95" s="112">
        <f t="shared" si="58"/>
        <v>4.324417662765781E-8</v>
      </c>
      <c r="AP95" s="112">
        <f t="shared" si="59"/>
        <v>0.59328169597799996</v>
      </c>
      <c r="AQ95" s="328">
        <v>8.5770961000000003E-6</v>
      </c>
      <c r="AR95" s="328">
        <v>2.5882302E-8</v>
      </c>
      <c r="AS95" s="328">
        <v>7.0700590999999997E-13</v>
      </c>
      <c r="AT95" s="328">
        <v>3.1481951999999999E-10</v>
      </c>
      <c r="AU95" s="328">
        <v>4.0153818999999999E-11</v>
      </c>
      <c r="AV95" s="328">
        <v>1.2990154E-8</v>
      </c>
      <c r="AW95" s="328">
        <v>1.3315506E-5</v>
      </c>
      <c r="AX95" s="328">
        <v>1.8529909999999999E-9</v>
      </c>
      <c r="AY95" s="328">
        <v>1.5388712000000001E-8</v>
      </c>
      <c r="AZ95" s="328">
        <v>4.9321343999999996E-13</v>
      </c>
      <c r="BA95" s="328">
        <v>3.8959924E-15</v>
      </c>
      <c r="BB95" s="328">
        <v>4.4714109E-11</v>
      </c>
      <c r="BC95" s="328">
        <v>8.8299655999999999E-14</v>
      </c>
      <c r="BD95" s="328">
        <v>1.9879688999999999E-13</v>
      </c>
      <c r="BE95" s="328">
        <v>2.0925922E-8</v>
      </c>
      <c r="BF95" s="328">
        <v>5.1557096999999998E-8</v>
      </c>
      <c r="BG95" s="328">
        <v>7.3887953999999998E-11</v>
      </c>
      <c r="BH95" s="328">
        <v>4.7285978000000001E-5</v>
      </c>
      <c r="BI95" s="329">
        <v>0.59323440999999999</v>
      </c>
      <c r="BJ95" s="328">
        <v>1.2884101000000001E-11</v>
      </c>
      <c r="BK95" s="328">
        <v>7.8349263999999996E-14</v>
      </c>
      <c r="BL95" s="328">
        <v>3.5054040999999999E-18</v>
      </c>
      <c r="BM95" s="41"/>
      <c r="BN95" s="111">
        <v>9.5804726E-4</v>
      </c>
      <c r="BO95" s="111">
        <v>1.10338E-4</v>
      </c>
      <c r="BP95" s="111">
        <v>2.5519026999999998E-4</v>
      </c>
      <c r="BQ95" s="122">
        <v>3.9589329999999999E-7</v>
      </c>
      <c r="BR95" s="122">
        <v>9.3437853999999996E-5</v>
      </c>
      <c r="BS95" s="122">
        <v>8.3378386000000003E-6</v>
      </c>
      <c r="BT95" s="122">
        <v>1.5105310000000001E-9</v>
      </c>
      <c r="BU95" s="122">
        <v>1.2693062E-5</v>
      </c>
      <c r="BV95" s="122">
        <v>3.4536059000000001E-6</v>
      </c>
      <c r="BW95" s="111">
        <v>2.9636712999999999E-4</v>
      </c>
      <c r="BX95" s="122">
        <v>3.0177183999999999E-7</v>
      </c>
      <c r="BY95" s="122">
        <v>4.9950980000000002E-8</v>
      </c>
      <c r="BZ95" s="122">
        <v>5.3241519999999999E-9</v>
      </c>
      <c r="CA95" s="122">
        <v>2.4185145E-5</v>
      </c>
      <c r="CB95" s="111">
        <v>1.5306577000000001E-4</v>
      </c>
      <c r="CC95" s="122">
        <v>2.2229075000000001E-7</v>
      </c>
      <c r="CD95" s="122">
        <v>1.8496065999999999E-9</v>
      </c>
      <c r="CE95" s="238" t="s">
        <v>12937</v>
      </c>
      <c r="CF95" s="244" t="s">
        <v>12028</v>
      </c>
      <c r="CG95" s="76" t="s">
        <v>995</v>
      </c>
      <c r="CH95" s="169"/>
      <c r="CI95" s="42"/>
      <c r="CK95" s="41"/>
      <c r="CL95" s="41"/>
      <c r="CM95" s="41"/>
      <c r="CN95" s="41"/>
      <c r="CO95" s="41"/>
      <c r="CP95" s="41"/>
      <c r="CQ95" s="41"/>
      <c r="CR95" s="41"/>
      <c r="CS95" s="41"/>
      <c r="CT95" s="41"/>
      <c r="CU95" s="41"/>
      <c r="CV95" s="41"/>
      <c r="CW95" s="41"/>
    </row>
    <row r="96" spans="1:101" ht="14.5" customHeight="1" thickBot="1">
      <c r="A96" s="41" t="s">
        <v>12936</v>
      </c>
      <c r="B96" s="119" t="s">
        <v>12026</v>
      </c>
      <c r="C96" s="120" t="str">
        <f t="shared" si="50"/>
        <v>A.030.10.107</v>
      </c>
      <c r="D96" s="135" t="s">
        <v>12806</v>
      </c>
      <c r="E96" s="119" t="s">
        <v>6570</v>
      </c>
      <c r="F96" s="118" t="str">
        <f t="shared" si="51"/>
        <v>H2O2, hydrogen peroxide, 70% in H2O</v>
      </c>
      <c r="G96" s="118">
        <f t="shared" si="52"/>
        <v>7.9556980159858529E-2</v>
      </c>
      <c r="H96" s="118">
        <f t="shared" si="53"/>
        <v>2.7771281776199999E-4</v>
      </c>
      <c r="I96" s="118">
        <f t="shared" si="54"/>
        <v>8.2498103420965193E-3</v>
      </c>
      <c r="J96" s="326">
        <f t="shared" si="55"/>
        <v>0</v>
      </c>
      <c r="K96" s="118">
        <v>7.1029457000000004E-2</v>
      </c>
      <c r="L96" s="118">
        <v>7.4159100000000004E-3</v>
      </c>
      <c r="M96" s="118">
        <v>8.3390000000000005E-4</v>
      </c>
      <c r="N96" s="118">
        <v>2.77695E-4</v>
      </c>
      <c r="O96" s="118">
        <v>0</v>
      </c>
      <c r="P96" s="118">
        <v>0</v>
      </c>
      <c r="Q96" s="330">
        <v>1.7817762000000001E-8</v>
      </c>
      <c r="R96" s="330">
        <v>3.4209651999999999E-10</v>
      </c>
      <c r="S96" s="118">
        <v>0</v>
      </c>
      <c r="T96" s="118">
        <v>0</v>
      </c>
      <c r="U96" s="118">
        <v>0</v>
      </c>
      <c r="V96" s="118">
        <v>0</v>
      </c>
      <c r="W96" s="118">
        <v>0</v>
      </c>
      <c r="X96" s="118">
        <v>0</v>
      </c>
      <c r="Y96" s="41"/>
      <c r="Z96" s="327">
        <f t="shared" si="56"/>
        <v>0.53405606766917291</v>
      </c>
      <c r="AA96" s="41"/>
      <c r="AB96" s="111">
        <v>7.7547480000000002</v>
      </c>
      <c r="AC96" s="111">
        <v>7.7547480000000002</v>
      </c>
      <c r="AD96" s="111">
        <v>0</v>
      </c>
      <c r="AE96" s="111">
        <v>0</v>
      </c>
      <c r="AF96" s="111">
        <v>0</v>
      </c>
      <c r="AG96" s="111">
        <v>0</v>
      </c>
      <c r="AH96" s="111">
        <v>0</v>
      </c>
      <c r="AI96" s="41"/>
      <c r="AJ96" s="114">
        <v>1.1483884E-2</v>
      </c>
      <c r="AK96" s="114">
        <v>1.0513784999999999E-2</v>
      </c>
      <c r="AL96" s="114">
        <v>4.4931849999999999E-4</v>
      </c>
      <c r="AM96" s="114">
        <v>5.2078108000000001E-4</v>
      </c>
      <c r="AN96" s="113">
        <f t="shared" si="57"/>
        <v>6.3032282731000001E-7</v>
      </c>
      <c r="AO96" s="112">
        <f t="shared" si="58"/>
        <v>1.661680854681E-9</v>
      </c>
      <c r="AP96" s="112">
        <f t="shared" si="59"/>
        <v>7.2938526000000004E-2</v>
      </c>
      <c r="AQ96" s="328">
        <v>4.9559672999999996E-7</v>
      </c>
      <c r="AR96" s="328">
        <v>1.495335E-9</v>
      </c>
      <c r="AS96" s="328">
        <v>4.0854681E-14</v>
      </c>
      <c r="AT96" s="328">
        <v>4.7789999999999997E-12</v>
      </c>
      <c r="AU96" s="329">
        <v>0</v>
      </c>
      <c r="AV96" s="328">
        <v>4.125E-11</v>
      </c>
      <c r="AW96" s="328">
        <v>1.3468000000000001E-7</v>
      </c>
      <c r="AX96" s="328">
        <v>9.4250000000000007E-12</v>
      </c>
      <c r="AY96" s="328">
        <v>1.5688000000000001E-10</v>
      </c>
      <c r="AZ96" s="329">
        <v>0</v>
      </c>
      <c r="BA96" s="329">
        <v>0</v>
      </c>
      <c r="BB96" s="329">
        <v>0</v>
      </c>
      <c r="BC96" s="329">
        <v>0</v>
      </c>
      <c r="BD96" s="329">
        <v>0</v>
      </c>
      <c r="BE96" s="329">
        <v>0</v>
      </c>
      <c r="BF96" s="328">
        <v>6.8310000000000001E-14</v>
      </c>
      <c r="BG96" s="329">
        <v>0</v>
      </c>
      <c r="BH96" s="329">
        <v>0</v>
      </c>
      <c r="BI96" s="329">
        <v>7.2938526000000004E-2</v>
      </c>
      <c r="BJ96" s="329">
        <v>0</v>
      </c>
      <c r="BK96" s="329">
        <v>0</v>
      </c>
      <c r="BL96" s="329">
        <v>0</v>
      </c>
      <c r="BM96" s="41"/>
      <c r="BN96" s="122">
        <v>2.6555226000000001E-5</v>
      </c>
      <c r="BO96" s="122">
        <v>1.0815780999999999E-6</v>
      </c>
      <c r="BP96" s="122">
        <v>1.48909E-5</v>
      </c>
      <c r="BQ96" s="122">
        <v>4.0072087000000003E-14</v>
      </c>
      <c r="BR96" s="122">
        <v>8.9093308999999998E-7</v>
      </c>
      <c r="BS96" s="111">
        <v>0</v>
      </c>
      <c r="BT96" s="111">
        <v>0</v>
      </c>
      <c r="BU96" s="111">
        <v>0</v>
      </c>
      <c r="BV96" s="111">
        <v>0</v>
      </c>
      <c r="BW96" s="122">
        <v>1.1790117E-11</v>
      </c>
      <c r="BX96" s="111">
        <v>0</v>
      </c>
      <c r="BY96" s="111">
        <v>0</v>
      </c>
      <c r="BZ96" s="122">
        <v>1.0848473000000001E-8</v>
      </c>
      <c r="CA96" s="122">
        <v>3.1734394999999999E-7</v>
      </c>
      <c r="CB96" s="122">
        <v>9.3636104E-6</v>
      </c>
      <c r="CC96" s="111">
        <v>0</v>
      </c>
      <c r="CD96" s="111">
        <v>0</v>
      </c>
      <c r="CE96" s="238" t="s">
        <v>12094</v>
      </c>
      <c r="CF96" s="221" t="s">
        <v>12093</v>
      </c>
      <c r="CG96" s="107" t="s">
        <v>691</v>
      </c>
      <c r="CH96" s="169"/>
      <c r="CI96" s="169"/>
      <c r="CK96" s="41"/>
      <c r="CL96" s="41"/>
      <c r="CM96" s="41"/>
      <c r="CN96" s="41"/>
      <c r="CO96" s="41"/>
      <c r="CP96" s="41"/>
      <c r="CQ96" s="41"/>
      <c r="CR96" s="41"/>
      <c r="CS96" s="41"/>
      <c r="CT96" s="41"/>
      <c r="CU96" s="41"/>
      <c r="CV96" s="41"/>
      <c r="CW96" s="41"/>
    </row>
    <row r="97" spans="1:101" ht="14.5" customHeight="1">
      <c r="A97" s="41" t="s">
        <v>12933</v>
      </c>
      <c r="B97" s="119" t="s">
        <v>12026</v>
      </c>
      <c r="C97" s="120" t="str">
        <f t="shared" si="50"/>
        <v>A.030.10.108</v>
      </c>
      <c r="D97" s="135" t="s">
        <v>12806</v>
      </c>
      <c r="E97" s="119" t="s">
        <v>6570</v>
      </c>
      <c r="F97" s="118" t="str">
        <f t="shared" si="51"/>
        <v>Hydrogen Sulfide</v>
      </c>
      <c r="G97" s="118">
        <f t="shared" si="52"/>
        <v>0.13843476195019999</v>
      </c>
      <c r="H97" s="118">
        <f t="shared" si="53"/>
        <v>5.2796122200000004E-3</v>
      </c>
      <c r="I97" s="118">
        <f t="shared" si="54"/>
        <v>9.0324431900000012E-3</v>
      </c>
      <c r="J97" s="326">
        <f t="shared" si="55"/>
        <v>2.6161165401999997E-3</v>
      </c>
      <c r="K97" s="118">
        <v>0.12150659</v>
      </c>
      <c r="L97" s="118">
        <v>3.4056175999999999E-3</v>
      </c>
      <c r="M97" s="118">
        <v>5.1830547999999997E-3</v>
      </c>
      <c r="N97" s="118">
        <v>4.4487824000000002E-3</v>
      </c>
      <c r="O97" s="118">
        <v>6.8568931000000002E-4</v>
      </c>
      <c r="P97" s="330">
        <v>7.7350582000000002E-5</v>
      </c>
      <c r="Q97" s="330">
        <v>6.7789928000000003E-5</v>
      </c>
      <c r="R97" s="118">
        <v>4.4377079E-4</v>
      </c>
      <c r="S97" s="118">
        <v>2.0764393999999999E-4</v>
      </c>
      <c r="T97" s="330">
        <v>1.5537270999999998E-5</v>
      </c>
      <c r="U97" s="118">
        <v>2.3510362E-3</v>
      </c>
      <c r="V97" s="330">
        <v>3.4227972000000001E-6</v>
      </c>
      <c r="W97" s="330">
        <v>3.8476331999999997E-5</v>
      </c>
      <c r="X97" s="118">
        <v>0</v>
      </c>
      <c r="Y97" s="41"/>
      <c r="Z97" s="327">
        <f t="shared" si="56"/>
        <v>0.91358338345864654</v>
      </c>
      <c r="AA97" s="41"/>
      <c r="AB97" s="111">
        <v>13.028914</v>
      </c>
      <c r="AC97" s="111">
        <v>12.557753</v>
      </c>
      <c r="AD97" s="111">
        <v>0.31871832</v>
      </c>
      <c r="AE97" s="111">
        <v>0</v>
      </c>
      <c r="AF97" s="111">
        <v>1.5508418E-2</v>
      </c>
      <c r="AG97" s="111">
        <v>6.9329705000000005E-2</v>
      </c>
      <c r="AH97" s="111">
        <v>6.7604149000000002E-2</v>
      </c>
      <c r="AI97" s="41"/>
      <c r="AJ97" s="114">
        <v>1.7795281999999999E-2</v>
      </c>
      <c r="AK97" s="114">
        <v>1.6415401999999999E-2</v>
      </c>
      <c r="AL97" s="114">
        <v>7.6451011999999999E-4</v>
      </c>
      <c r="AM97" s="114">
        <v>6.1536963000000003E-4</v>
      </c>
      <c r="AN97" s="113">
        <f t="shared" si="57"/>
        <v>9.8413681064189972E-7</v>
      </c>
      <c r="AO97" s="112">
        <f t="shared" si="58"/>
        <v>2.8273303169779206E-9</v>
      </c>
      <c r="AP97" s="112">
        <f t="shared" si="59"/>
        <v>8.6186222760100004E-2</v>
      </c>
      <c r="AQ97" s="328">
        <v>8.6013817E-7</v>
      </c>
      <c r="AR97" s="328">
        <v>2.5957022999999999E-9</v>
      </c>
      <c r="AS97" s="328">
        <v>7.0898398000000004E-14</v>
      </c>
      <c r="AT97" s="328">
        <v>5.4270980000000001E-11</v>
      </c>
      <c r="AU97" s="328">
        <v>7.0486019E-12</v>
      </c>
      <c r="AV97" s="328">
        <v>6.6151562000000004E-10</v>
      </c>
      <c r="AW97" s="328">
        <v>1.2136108E-7</v>
      </c>
      <c r="AX97" s="328">
        <v>9.5673299999999996E-11</v>
      </c>
      <c r="AY97" s="328">
        <v>1.2680928E-10</v>
      </c>
      <c r="AZ97" s="328">
        <v>7.9214304999999999E-14</v>
      </c>
      <c r="BA97" s="328">
        <v>4.0888837000000002E-16</v>
      </c>
      <c r="BB97" s="328">
        <v>1.6777656999999999E-13</v>
      </c>
      <c r="BC97" s="328">
        <v>9.6921045000000006E-15</v>
      </c>
      <c r="BD97" s="328">
        <v>7.3310452E-15</v>
      </c>
      <c r="BE97" s="328">
        <v>8.4242851999999998E-10</v>
      </c>
      <c r="BF97" s="328">
        <v>3.2629293999999998E-10</v>
      </c>
      <c r="BG97" s="328">
        <v>4.2734020000000003E-12</v>
      </c>
      <c r="BH97" s="328">
        <v>8.4887600999999996E-6</v>
      </c>
      <c r="BI97" s="329">
        <v>8.6177734000000006E-2</v>
      </c>
      <c r="BJ97" s="328">
        <v>7.4600397999999995E-10</v>
      </c>
      <c r="BK97" s="328">
        <v>4.5365107E-12</v>
      </c>
      <c r="BL97" s="328">
        <v>2.0296685E-16</v>
      </c>
      <c r="BM97" s="41"/>
      <c r="BN97" s="122">
        <v>4.5196491000000002E-5</v>
      </c>
      <c r="BO97" s="122">
        <v>1.0862193E-6</v>
      </c>
      <c r="BP97" s="122">
        <v>2.5473130000000001E-5</v>
      </c>
      <c r="BQ97" s="122">
        <v>5.2248918000000001E-8</v>
      </c>
      <c r="BR97" s="122">
        <v>1.1995144000000001E-6</v>
      </c>
      <c r="BS97" s="122">
        <v>4.1563912000000002E-7</v>
      </c>
      <c r="BT97" s="122">
        <v>1.033248E-10</v>
      </c>
      <c r="BU97" s="122">
        <v>6.3621407999999998E-7</v>
      </c>
      <c r="BV97" s="122">
        <v>1.0379903E-7</v>
      </c>
      <c r="BW97" s="122">
        <v>4.4856989999999999E-8</v>
      </c>
      <c r="BX97" s="122">
        <v>5.2979033000000001E-8</v>
      </c>
      <c r="BY97" s="122">
        <v>3.0995347000000002E-9</v>
      </c>
      <c r="BZ97" s="122">
        <v>9.3518201999999997E-10</v>
      </c>
      <c r="CA97" s="122">
        <v>1.0389396999999999E-6</v>
      </c>
      <c r="CB97" s="122">
        <v>1.4921314000000001E-5</v>
      </c>
      <c r="CC97" s="122">
        <v>6.0405062000000004E-8</v>
      </c>
      <c r="CD97" s="122">
        <v>1.0709431000000001E-7</v>
      </c>
      <c r="CE97" s="247" t="s">
        <v>12930</v>
      </c>
      <c r="CF97" s="221" t="s">
        <v>12835</v>
      </c>
      <c r="CG97" s="76" t="s">
        <v>12929</v>
      </c>
      <c r="CH97" s="42"/>
      <c r="CI97" s="42"/>
      <c r="CK97" s="41"/>
      <c r="CL97" s="41"/>
      <c r="CM97" s="41"/>
      <c r="CN97" s="41"/>
      <c r="CO97" s="41"/>
      <c r="CP97" s="41"/>
      <c r="CQ97" s="41"/>
      <c r="CR97" s="41"/>
      <c r="CS97" s="41"/>
      <c r="CT97" s="41"/>
      <c r="CU97" s="41"/>
      <c r="CV97" s="41"/>
      <c r="CW97" s="41"/>
    </row>
    <row r="98" spans="1:101" ht="14.5" customHeight="1">
      <c r="A98" s="41" t="s">
        <v>12928</v>
      </c>
      <c r="B98" s="119" t="s">
        <v>12026</v>
      </c>
      <c r="C98" s="120" t="str">
        <f t="shared" si="50"/>
        <v>A.030.10.109</v>
      </c>
      <c r="D98" s="135" t="s">
        <v>12806</v>
      </c>
      <c r="E98" s="119" t="s">
        <v>6570</v>
      </c>
      <c r="F98" s="118" t="str">
        <f t="shared" si="51"/>
        <v>KOH, Potassium hydroxide</v>
      </c>
      <c r="G98" s="118">
        <f t="shared" si="52"/>
        <v>0.32198804734230002</v>
      </c>
      <c r="H98" s="118">
        <f t="shared" si="53"/>
        <v>1.3813573849999998E-2</v>
      </c>
      <c r="I98" s="118">
        <f t="shared" si="54"/>
        <v>4.3024901900000002E-2</v>
      </c>
      <c r="J98" s="326">
        <f t="shared" si="55"/>
        <v>2.7895951592299996E-2</v>
      </c>
      <c r="K98" s="118">
        <v>0.23725362</v>
      </c>
      <c r="L98" s="118">
        <v>2.8904467999999999E-2</v>
      </c>
      <c r="M98" s="118">
        <v>1.2933717000000001E-2</v>
      </c>
      <c r="N98" s="118">
        <v>1.0903639999999999E-2</v>
      </c>
      <c r="O98" s="118">
        <v>2.7038025000000001E-3</v>
      </c>
      <c r="P98" s="330">
        <v>6.3503000000000005E-5</v>
      </c>
      <c r="Q98" s="118">
        <v>1.4262834999999999E-4</v>
      </c>
      <c r="R98" s="118">
        <v>1.1867169000000001E-3</v>
      </c>
      <c r="S98" s="118">
        <v>1.0445178000000001E-3</v>
      </c>
      <c r="T98" s="118">
        <v>0</v>
      </c>
      <c r="U98" s="118">
        <v>2.6849347999999999E-2</v>
      </c>
      <c r="V98" s="330">
        <v>2.0857923E-6</v>
      </c>
      <c r="W98" s="118">
        <v>0</v>
      </c>
      <c r="X98" s="118">
        <v>0</v>
      </c>
      <c r="Y98" s="41"/>
      <c r="Z98" s="327">
        <f t="shared" si="56"/>
        <v>1.7838618045112782</v>
      </c>
      <c r="AA98" s="41"/>
      <c r="AB98" s="111">
        <v>27.072036000000001</v>
      </c>
      <c r="AC98" s="111">
        <v>20.959515</v>
      </c>
      <c r="AD98" s="111">
        <v>3.6396411</v>
      </c>
      <c r="AE98" s="111">
        <v>0</v>
      </c>
      <c r="AF98" s="111">
        <v>0.30635584999999999</v>
      </c>
      <c r="AG98" s="111">
        <v>1.343086</v>
      </c>
      <c r="AH98" s="111">
        <v>0.82343734000000002</v>
      </c>
      <c r="AI98" s="41"/>
      <c r="AJ98" s="114">
        <v>4.1729109E-2</v>
      </c>
      <c r="AK98" s="114">
        <v>3.9269271000000001E-2</v>
      </c>
      <c r="AL98" s="114">
        <v>1.6228667E-3</v>
      </c>
      <c r="AM98" s="114">
        <v>8.3697188999999996E-4</v>
      </c>
      <c r="AN98" s="113">
        <f t="shared" si="57"/>
        <v>2.3542728119832996E-6</v>
      </c>
      <c r="AO98" s="112">
        <f t="shared" si="58"/>
        <v>6.0017258015034008E-9</v>
      </c>
      <c r="AP98" s="112">
        <f t="shared" si="59"/>
        <v>0.117222950669</v>
      </c>
      <c r="AQ98" s="328">
        <v>1.6626279999999999E-6</v>
      </c>
      <c r="AR98" s="328">
        <v>5.0168051000000003E-9</v>
      </c>
      <c r="AS98" s="328">
        <v>1.3705490000000001E-13</v>
      </c>
      <c r="AT98" s="328">
        <v>5.8512674000000006E-11</v>
      </c>
      <c r="AU98" s="328">
        <v>3.6315093000000001E-12</v>
      </c>
      <c r="AV98" s="328">
        <v>1.6213088999999999E-9</v>
      </c>
      <c r="AW98" s="328">
        <v>6.8609689999999996E-7</v>
      </c>
      <c r="AX98" s="328">
        <v>2.3161675999999999E-10</v>
      </c>
      <c r="AY98" s="328">
        <v>7.4696217999999996E-10</v>
      </c>
      <c r="AZ98" s="328">
        <v>1.1908781E-13</v>
      </c>
      <c r="BA98" s="328">
        <v>1.4222334E-15</v>
      </c>
      <c r="BB98" s="328">
        <v>3.2638328999999999E-12</v>
      </c>
      <c r="BC98" s="328">
        <v>2.3511832000000001E-14</v>
      </c>
      <c r="BD98" s="328">
        <v>5.5136628E-14</v>
      </c>
      <c r="BE98" s="328">
        <v>1.0751397E-9</v>
      </c>
      <c r="BF98" s="328">
        <v>2.7893192000000002E-9</v>
      </c>
      <c r="BG98" s="328">
        <v>2.7417151999999998E-12</v>
      </c>
      <c r="BH98" s="328">
        <v>2.4490669000000001E-5</v>
      </c>
      <c r="BI98" s="329">
        <v>0.11719846</v>
      </c>
      <c r="BJ98" s="329">
        <v>0</v>
      </c>
      <c r="BK98" s="329">
        <v>0</v>
      </c>
      <c r="BL98" s="329">
        <v>0</v>
      </c>
      <c r="BM98" s="41"/>
      <c r="BN98" s="122">
        <v>9.7238446E-5</v>
      </c>
      <c r="BO98" s="122">
        <v>5.6783423E-6</v>
      </c>
      <c r="BP98" s="122">
        <v>4.9738799999999999E-5</v>
      </c>
      <c r="BQ98" s="122">
        <v>1.3914862E-7</v>
      </c>
      <c r="BR98" s="122">
        <v>6.3211479E-6</v>
      </c>
      <c r="BS98" s="122">
        <v>1.0409074E-6</v>
      </c>
      <c r="BT98" s="122">
        <v>1.3751972999999999E-9</v>
      </c>
      <c r="BU98" s="122">
        <v>1.5816084999999999E-6</v>
      </c>
      <c r="BV98" s="122">
        <v>8.5216555000000002E-8</v>
      </c>
      <c r="BW98" s="122">
        <v>9.4378008000000002E-8</v>
      </c>
      <c r="BX98" s="122">
        <v>2.7090547999999999E-8</v>
      </c>
      <c r="BY98" s="122">
        <v>1.9920346E-9</v>
      </c>
      <c r="BZ98" s="122">
        <v>4.5906007000000002E-10</v>
      </c>
      <c r="CA98" s="122">
        <v>2.4956502999999998E-6</v>
      </c>
      <c r="CB98" s="122">
        <v>2.9543435000000002E-5</v>
      </c>
      <c r="CC98" s="122">
        <v>4.8889449000000001E-7</v>
      </c>
      <c r="CD98" s="111">
        <v>0</v>
      </c>
      <c r="CE98" s="226" t="s">
        <v>12925</v>
      </c>
      <c r="CF98" s="221" t="s">
        <v>12861</v>
      </c>
      <c r="CG98" s="76" t="s">
        <v>997</v>
      </c>
      <c r="CH98" s="42"/>
      <c r="CI98" s="217"/>
      <c r="CK98" s="41"/>
      <c r="CL98" s="41"/>
      <c r="CM98" s="41"/>
      <c r="CN98" s="41"/>
      <c r="CO98" s="41"/>
      <c r="CP98" s="41"/>
      <c r="CQ98" s="41"/>
      <c r="CR98" s="41"/>
      <c r="CS98" s="41"/>
      <c r="CT98" s="41"/>
      <c r="CU98" s="41"/>
      <c r="CV98" s="41"/>
      <c r="CW98" s="41"/>
    </row>
    <row r="99" spans="1:101" ht="14.5" customHeight="1">
      <c r="A99" s="41" t="s">
        <v>12924</v>
      </c>
      <c r="B99" s="119" t="s">
        <v>12026</v>
      </c>
      <c r="C99" s="120" t="str">
        <f t="shared" si="50"/>
        <v>A.030.10.110</v>
      </c>
      <c r="D99" s="135" t="s">
        <v>12806</v>
      </c>
      <c r="E99" s="119" t="s">
        <v>6570</v>
      </c>
      <c r="F99" s="118" t="str">
        <f t="shared" si="51"/>
        <v>Lime</v>
      </c>
      <c r="G99" s="118">
        <f t="shared" si="52"/>
        <v>0.1268914354862184</v>
      </c>
      <c r="H99" s="118">
        <f t="shared" si="53"/>
        <v>8.5580213570000015E-3</v>
      </c>
      <c r="I99" s="118">
        <f t="shared" si="54"/>
        <v>3.3757858799999999E-2</v>
      </c>
      <c r="J99" s="326">
        <f t="shared" si="55"/>
        <v>4.2700853292184007E-3</v>
      </c>
      <c r="K99" s="118">
        <v>8.0305470000000004E-2</v>
      </c>
      <c r="L99" s="118">
        <v>2.5103477999999999E-2</v>
      </c>
      <c r="M99" s="118">
        <v>7.3731344000000001E-3</v>
      </c>
      <c r="N99" s="118">
        <v>6.1503117000000001E-3</v>
      </c>
      <c r="O99" s="118">
        <v>2.171339E-3</v>
      </c>
      <c r="P99" s="330">
        <v>4.2461596999999999E-5</v>
      </c>
      <c r="Q99" s="118">
        <v>1.9390906000000001E-4</v>
      </c>
      <c r="R99" s="118">
        <v>1.2812463999999999E-3</v>
      </c>
      <c r="S99" s="330">
        <v>9.8465335000000003E-5</v>
      </c>
      <c r="T99" s="118">
        <v>2.2614241000000002E-3</v>
      </c>
      <c r="U99" s="118">
        <v>1.8997947E-3</v>
      </c>
      <c r="V99" s="330">
        <v>1.0394294E-5</v>
      </c>
      <c r="W99" s="330">
        <v>6.9002183999999999E-9</v>
      </c>
      <c r="X99" s="118">
        <v>0</v>
      </c>
      <c r="Y99" s="41"/>
      <c r="Z99" s="327">
        <f t="shared" si="56"/>
        <v>0.60380052631578951</v>
      </c>
      <c r="AA99" s="41"/>
      <c r="AB99" s="111">
        <v>7.2975924000000001</v>
      </c>
      <c r="AC99" s="111">
        <v>6.8717001</v>
      </c>
      <c r="AD99" s="111">
        <v>0.25753435000000002</v>
      </c>
      <c r="AE99" s="111">
        <v>0</v>
      </c>
      <c r="AF99" s="111">
        <v>2.0205409000000001E-2</v>
      </c>
      <c r="AG99" s="111">
        <v>8.8795818999999998E-2</v>
      </c>
      <c r="AH99" s="111">
        <v>5.9356706000000002E-2</v>
      </c>
      <c r="AI99" s="41"/>
      <c r="AJ99" s="114">
        <v>1.9888441999999999E-2</v>
      </c>
      <c r="AK99" s="114">
        <v>1.8747504000000002E-2</v>
      </c>
      <c r="AL99" s="114">
        <v>6.6528859000000002E-4</v>
      </c>
      <c r="AM99" s="114">
        <v>4.7564961999999999E-4</v>
      </c>
      <c r="AN99" s="113">
        <f t="shared" si="57"/>
        <v>1.1239510818301999E-6</v>
      </c>
      <c r="AO99" s="112">
        <f t="shared" si="58"/>
        <v>2.4603867723126786E-9</v>
      </c>
      <c r="AP99" s="112">
        <f t="shared" si="59"/>
        <v>6.6617594400000008E-2</v>
      </c>
      <c r="AQ99" s="328">
        <v>5.6340258000000002E-7</v>
      </c>
      <c r="AR99" s="328">
        <v>1.7000199000000001E-9</v>
      </c>
      <c r="AS99" s="328">
        <v>4.6442321000000001E-14</v>
      </c>
      <c r="AT99" s="328">
        <v>4.7783269000000002E-11</v>
      </c>
      <c r="AU99" s="328">
        <v>1.1410883E-12</v>
      </c>
      <c r="AV99" s="328">
        <v>9.1452041999999997E-10</v>
      </c>
      <c r="AW99" s="328">
        <v>5.5487883999999998E-7</v>
      </c>
      <c r="AX99" s="328">
        <v>1.3096423E-10</v>
      </c>
      <c r="AY99" s="328">
        <v>6.0822335000000003E-10</v>
      </c>
      <c r="AZ99" s="328">
        <v>1.2048054000000001E-13</v>
      </c>
      <c r="BA99" s="328">
        <v>2.0347365999999998E-15</v>
      </c>
      <c r="BB99" s="328">
        <v>3.9128807999999998E-12</v>
      </c>
      <c r="BC99" s="328">
        <v>2.4855507999999999E-14</v>
      </c>
      <c r="BD99" s="328">
        <v>6.5284826000000003E-14</v>
      </c>
      <c r="BE99" s="328">
        <v>9.1804236999999998E-10</v>
      </c>
      <c r="BF99" s="328">
        <v>3.7880409000000004E-9</v>
      </c>
      <c r="BG99" s="328">
        <v>1.70065E-11</v>
      </c>
      <c r="BH99" s="329">
        <v>7.9263883999999996E-3</v>
      </c>
      <c r="BI99" s="329">
        <v>5.8691206000000003E-2</v>
      </c>
      <c r="BJ99" s="328">
        <v>1.3378289999999999E-13</v>
      </c>
      <c r="BK99" s="328">
        <v>8.1354468000000005E-16</v>
      </c>
      <c r="BL99" s="328">
        <v>3.6398592E-20</v>
      </c>
      <c r="BM99" s="41"/>
      <c r="BN99" s="122">
        <v>3.8520248000000002E-5</v>
      </c>
      <c r="BO99" s="122">
        <v>4.4914682E-6</v>
      </c>
      <c r="BP99" s="122">
        <v>1.6835560999999999E-5</v>
      </c>
      <c r="BQ99" s="122">
        <v>1.501287E-7</v>
      </c>
      <c r="BR99" s="122">
        <v>5.2053377999999999E-6</v>
      </c>
      <c r="BS99" s="122">
        <v>5.8877979000000004E-7</v>
      </c>
      <c r="BT99" s="122">
        <v>1.9131539000000002E-9</v>
      </c>
      <c r="BU99" s="122">
        <v>8.9563479000000004E-7</v>
      </c>
      <c r="BV99" s="122">
        <v>5.6980473999999997E-8</v>
      </c>
      <c r="BW99" s="122">
        <v>1.2831075000000001E-7</v>
      </c>
      <c r="BX99" s="122">
        <v>8.3164200999999997E-9</v>
      </c>
      <c r="BY99" s="122">
        <v>1.1187955E-8</v>
      </c>
      <c r="BZ99" s="122">
        <v>1.2219635999999999E-10</v>
      </c>
      <c r="CA99" s="122">
        <v>1.5107544E-6</v>
      </c>
      <c r="CB99" s="122">
        <v>8.5876811000000004E-6</v>
      </c>
      <c r="CC99" s="122">
        <v>4.8052159999999997E-8</v>
      </c>
      <c r="CD99" s="122">
        <v>1.920551E-11</v>
      </c>
      <c r="CE99" s="226" t="s">
        <v>12906</v>
      </c>
      <c r="CF99" s="221" t="s">
        <v>12905</v>
      </c>
      <c r="CG99" s="42" t="s">
        <v>996</v>
      </c>
      <c r="CH99" s="42"/>
      <c r="CI99" s="217"/>
      <c r="CK99" s="41"/>
      <c r="CL99" s="41"/>
      <c r="CM99" s="41"/>
      <c r="CN99" s="41"/>
      <c r="CO99" s="41"/>
      <c r="CP99" s="41"/>
      <c r="CQ99" s="41"/>
      <c r="CR99" s="41"/>
      <c r="CS99" s="41"/>
      <c r="CT99" s="41"/>
      <c r="CU99" s="41"/>
      <c r="CV99" s="41"/>
      <c r="CW99" s="41"/>
    </row>
    <row r="100" spans="1:101" ht="14.5" customHeight="1">
      <c r="A100" s="41" t="s">
        <v>12921</v>
      </c>
      <c r="B100" s="119" t="s">
        <v>12026</v>
      </c>
      <c r="C100" s="120" t="str">
        <f t="shared" si="50"/>
        <v>A.030.10.111</v>
      </c>
      <c r="D100" s="135" t="s">
        <v>12806</v>
      </c>
      <c r="E100" s="119" t="s">
        <v>6570</v>
      </c>
      <c r="F100" s="118" t="str">
        <f t="shared" si="51"/>
        <v>Manganese dioxide</v>
      </c>
      <c r="G100" s="118">
        <f t="shared" si="52"/>
        <v>0.54672578731330002</v>
      </c>
      <c r="H100" s="118">
        <f t="shared" si="53"/>
        <v>7.6633051800000015E-3</v>
      </c>
      <c r="I100" s="118">
        <f t="shared" si="54"/>
        <v>7.8905478600000009E-2</v>
      </c>
      <c r="J100" s="326">
        <f t="shared" si="55"/>
        <v>0.36538708653329999</v>
      </c>
      <c r="K100" s="118">
        <v>9.4769916999999995E-2</v>
      </c>
      <c r="L100" s="118">
        <v>7.9556766000000001E-2</v>
      </c>
      <c r="M100" s="118">
        <v>-2.1221751000000001E-3</v>
      </c>
      <c r="N100" s="118">
        <v>-6.8362626000000003E-3</v>
      </c>
      <c r="O100" s="118">
        <v>-2.3025406999999999E-3</v>
      </c>
      <c r="P100" s="118">
        <v>1.6066902000000001E-2</v>
      </c>
      <c r="Q100" s="118">
        <v>7.3520648E-4</v>
      </c>
      <c r="R100" s="118">
        <v>1.4708877E-3</v>
      </c>
      <c r="S100" s="118">
        <v>0.29801240000000001</v>
      </c>
      <c r="T100" s="118">
        <v>0</v>
      </c>
      <c r="U100" s="118">
        <v>6.7377102999999994E-2</v>
      </c>
      <c r="V100" s="330">
        <v>-2.4164667E-6</v>
      </c>
      <c r="W100" s="118">
        <v>0</v>
      </c>
      <c r="X100" s="118">
        <v>0</v>
      </c>
      <c r="Y100" s="41"/>
      <c r="Z100" s="327">
        <f t="shared" si="56"/>
        <v>0.71255576691729317</v>
      </c>
      <c r="AA100" s="41"/>
      <c r="AB100" s="111">
        <v>20.216557000000002</v>
      </c>
      <c r="AC100" s="111">
        <v>6.5624070999999997</v>
      </c>
      <c r="AD100" s="111">
        <v>9.1346396999999993</v>
      </c>
      <c r="AE100" s="111">
        <v>0</v>
      </c>
      <c r="AF100" s="111">
        <v>4.53789</v>
      </c>
      <c r="AG100" s="111">
        <v>-8.6870280999999997E-4</v>
      </c>
      <c r="AH100" s="111">
        <v>-1.7511236999999999E-2</v>
      </c>
      <c r="AI100" s="41"/>
      <c r="AJ100" s="114">
        <v>3.4641573000000002E-2</v>
      </c>
      <c r="AK100" s="114">
        <v>3.3097135E-2</v>
      </c>
      <c r="AL100" s="114">
        <v>9.2498608000000004E-4</v>
      </c>
      <c r="AM100" s="114">
        <v>6.1945233000000003E-4</v>
      </c>
      <c r="AN100" s="113">
        <f t="shared" si="57"/>
        <v>1.9842406868995998E-6</v>
      </c>
      <c r="AO100" s="112">
        <f t="shared" si="58"/>
        <v>3.4208064511390997E-9</v>
      </c>
      <c r="AP100" s="112">
        <f t="shared" si="59"/>
        <v>8.6758028999999987E-2</v>
      </c>
      <c r="AQ100" s="328">
        <v>6.5290534999999995E-7</v>
      </c>
      <c r="AR100" s="328">
        <v>1.9696775000000002E-9</v>
      </c>
      <c r="AS100" s="328">
        <v>5.3827589000000001E-14</v>
      </c>
      <c r="AT100" s="328">
        <v>-6.7789074000000001E-11</v>
      </c>
      <c r="AU100" s="328">
        <v>-4.2072364000000001E-12</v>
      </c>
      <c r="AV100" s="328">
        <v>-1.0166077E-9</v>
      </c>
      <c r="AW100" s="328">
        <v>1.3301148000000001E-6</v>
      </c>
      <c r="AX100" s="328">
        <v>-1.3871343000000001E-10</v>
      </c>
      <c r="AY100" s="328">
        <v>1.5910376E-9</v>
      </c>
      <c r="AZ100" s="328">
        <v>2.1036194E-13</v>
      </c>
      <c r="BA100" s="328">
        <v>1.241502E-15</v>
      </c>
      <c r="BB100" s="328">
        <v>1.545453E-12</v>
      </c>
      <c r="BC100" s="328">
        <v>1.6339807E-13</v>
      </c>
      <c r="BD100" s="328">
        <v>6.8764380999999997E-15</v>
      </c>
      <c r="BE100" s="328">
        <v>2.5018599999999999E-9</v>
      </c>
      <c r="BF100" s="328">
        <v>-1.9271909000000001E-10</v>
      </c>
      <c r="BG100" s="328">
        <v>-3.1763774E-12</v>
      </c>
      <c r="BH100" s="329">
        <v>1.0886659999999999E-2</v>
      </c>
      <c r="BI100" s="329">
        <v>7.5871368999999994E-2</v>
      </c>
      <c r="BJ100" s="329">
        <v>0</v>
      </c>
      <c r="BK100" s="329">
        <v>0</v>
      </c>
      <c r="BL100" s="329">
        <v>0</v>
      </c>
      <c r="BM100" s="41"/>
      <c r="BN100" s="122">
        <v>7.9430526999999998E-5</v>
      </c>
      <c r="BO100" s="122">
        <v>1.061211E-5</v>
      </c>
      <c r="BP100" s="122">
        <v>1.9867945E-5</v>
      </c>
      <c r="BQ100" s="122">
        <v>1.7213238E-7</v>
      </c>
      <c r="BR100" s="122">
        <v>7.2056506999999998E-6</v>
      </c>
      <c r="BS100" s="122">
        <v>-6.9511100000000001E-7</v>
      </c>
      <c r="BT100" s="122">
        <v>7.4526439999999996E-9</v>
      </c>
      <c r="BU100" s="122">
        <v>-1.0701916999999999E-6</v>
      </c>
      <c r="BV100" s="122">
        <v>2.1560651000000001E-5</v>
      </c>
      <c r="BW100" s="122">
        <v>4.8649040000000003E-7</v>
      </c>
      <c r="BX100" s="122">
        <v>-3.1385391000000002E-8</v>
      </c>
      <c r="BY100" s="122">
        <v>-2.3078449000000001E-9</v>
      </c>
      <c r="BZ100" s="122">
        <v>-5.3183789000000001E-10</v>
      </c>
      <c r="CA100" s="122">
        <v>-3.0824448000000001E-7</v>
      </c>
      <c r="CB100" s="122">
        <v>1.9930573000000001E-5</v>
      </c>
      <c r="CC100" s="122">
        <v>1.6952932999999999E-6</v>
      </c>
      <c r="CD100" s="111">
        <v>0</v>
      </c>
      <c r="CE100" s="226" t="s">
        <v>12918</v>
      </c>
      <c r="CF100" s="221" t="s">
        <v>12821</v>
      </c>
      <c r="CG100" s="76" t="s">
        <v>870</v>
      </c>
      <c r="CH100" s="42"/>
      <c r="CI100" s="217"/>
      <c r="CK100" s="41"/>
      <c r="CL100" s="41"/>
      <c r="CM100" s="41"/>
      <c r="CN100" s="41"/>
      <c r="CO100" s="41"/>
      <c r="CP100" s="41"/>
      <c r="CQ100" s="41"/>
      <c r="CR100" s="41"/>
      <c r="CS100" s="41"/>
      <c r="CT100" s="41"/>
      <c r="CU100" s="41"/>
      <c r="CV100" s="41"/>
      <c r="CW100" s="41"/>
    </row>
    <row r="101" spans="1:101" ht="14.5" customHeight="1">
      <c r="A101" s="41" t="s">
        <v>12917</v>
      </c>
      <c r="B101" s="119" t="s">
        <v>12026</v>
      </c>
      <c r="C101" s="120" t="str">
        <f t="shared" si="50"/>
        <v>A.030.10.112</v>
      </c>
      <c r="D101" s="135" t="s">
        <v>12806</v>
      </c>
      <c r="E101" s="119" t="s">
        <v>6570</v>
      </c>
      <c r="F101" s="118" t="str">
        <f t="shared" si="51"/>
        <v>Nickel in FerroNickel (27%)</v>
      </c>
      <c r="G101" s="118">
        <f t="shared" si="52"/>
        <v>21.34454110410072</v>
      </c>
      <c r="H101" s="118">
        <f t="shared" si="53"/>
        <v>2.2299118357999997E-2</v>
      </c>
      <c r="I101" s="118">
        <f t="shared" si="54"/>
        <v>1.7931075604555999</v>
      </c>
      <c r="J101" s="326">
        <f t="shared" si="55"/>
        <v>13.53143182528712</v>
      </c>
      <c r="K101" s="118">
        <v>5.9977026000000002</v>
      </c>
      <c r="L101" s="118">
        <v>1.7068241</v>
      </c>
      <c r="M101" s="118">
        <v>8.6282197000000005E-2</v>
      </c>
      <c r="N101" s="118">
        <v>2.2261706999999999E-2</v>
      </c>
      <c r="O101" s="330">
        <v>2.6781117E-5</v>
      </c>
      <c r="P101" s="330">
        <v>1.4778535E-6</v>
      </c>
      <c r="Q101" s="330">
        <v>9.1523874999999998E-6</v>
      </c>
      <c r="R101" s="330">
        <v>1.2634555999999999E-6</v>
      </c>
      <c r="S101" s="118">
        <v>13.520004999999999</v>
      </c>
      <c r="T101" s="118">
        <v>1.1395313000000001E-2</v>
      </c>
      <c r="U101" s="330">
        <v>3.1341652E-5</v>
      </c>
      <c r="V101" s="330">
        <v>1.7063512E-7</v>
      </c>
      <c r="W101" s="118">
        <v>0</v>
      </c>
      <c r="X101" s="118">
        <v>0</v>
      </c>
      <c r="Y101" s="41"/>
      <c r="Z101" s="327">
        <f t="shared" si="56"/>
        <v>45.095508270676689</v>
      </c>
      <c r="AA101" s="41"/>
      <c r="AB101" s="111">
        <v>1.2540396</v>
      </c>
      <c r="AC101" s="111">
        <v>1.2482949000000001</v>
      </c>
      <c r="AD101" s="111">
        <v>4.2486866999999996E-3</v>
      </c>
      <c r="AE101" s="111">
        <v>0</v>
      </c>
      <c r="AF101" s="111">
        <v>0</v>
      </c>
      <c r="AG101" s="111">
        <v>4.4996183999999997E-4</v>
      </c>
      <c r="AH101" s="111">
        <v>1.0460275000000001E-3</v>
      </c>
      <c r="AI101" s="41"/>
      <c r="AJ101" s="114">
        <v>1.2640996</v>
      </c>
      <c r="AK101" s="114">
        <v>1.2151365999999999</v>
      </c>
      <c r="AL101" s="114">
        <v>4.4111341999999998E-2</v>
      </c>
      <c r="AM101" s="114">
        <v>4.8516797999999996E-3</v>
      </c>
      <c r="AN101" s="113">
        <f t="shared" si="57"/>
        <v>7.2849915423620269E-5</v>
      </c>
      <c r="AO101" s="112">
        <f t="shared" si="58"/>
        <v>1.6313366010551192E-7</v>
      </c>
      <c r="AP101" s="112">
        <f t="shared" si="59"/>
        <v>0.67950697299999996</v>
      </c>
      <c r="AQ101" s="328">
        <v>4.1848631999999999E-5</v>
      </c>
      <c r="AR101" s="328">
        <v>1.2626741999999999E-7</v>
      </c>
      <c r="AS101" s="328">
        <v>3.4498064000000002E-12</v>
      </c>
      <c r="AT101" s="329">
        <v>0</v>
      </c>
      <c r="AU101" s="329">
        <v>0</v>
      </c>
      <c r="AV101" s="328">
        <v>3.3068641E-9</v>
      </c>
      <c r="AW101" s="328">
        <v>3.0997973999999999E-5</v>
      </c>
      <c r="AX101" s="328">
        <v>7.5556536000000002E-10</v>
      </c>
      <c r="AY101" s="328">
        <v>3.6107040999999997E-8</v>
      </c>
      <c r="AZ101" s="329">
        <v>0</v>
      </c>
      <c r="BA101" s="329">
        <v>0</v>
      </c>
      <c r="BB101" s="328">
        <v>4.0859449000000002E-15</v>
      </c>
      <c r="BC101" s="328">
        <v>1.5225035999999999E-13</v>
      </c>
      <c r="BD101" s="328">
        <v>2.7602807E-14</v>
      </c>
      <c r="BE101" s="328">
        <v>2.0289035999999999E-13</v>
      </c>
      <c r="BF101" s="328">
        <v>2.3566299000000002E-12</v>
      </c>
      <c r="BG101" s="329">
        <v>0</v>
      </c>
      <c r="BH101" s="329">
        <v>0.6680005</v>
      </c>
      <c r="BI101" s="329">
        <v>1.1506473E-2</v>
      </c>
      <c r="BJ101" s="329">
        <v>0</v>
      </c>
      <c r="BK101" s="329">
        <v>0</v>
      </c>
      <c r="BL101" s="329">
        <v>0</v>
      </c>
      <c r="BM101" s="41"/>
      <c r="BN101" s="111">
        <v>1.8263791E-3</v>
      </c>
      <c r="BO101" s="111">
        <v>2.4893285000000001E-4</v>
      </c>
      <c r="BP101" s="111">
        <v>1.2573824E-3</v>
      </c>
      <c r="BQ101" s="122">
        <v>1.4799712999999999E-10</v>
      </c>
      <c r="BR101" s="111">
        <v>2.0507852000000001E-4</v>
      </c>
      <c r="BS101" s="111">
        <v>0</v>
      </c>
      <c r="BT101" s="111">
        <v>0</v>
      </c>
      <c r="BU101" s="111">
        <v>0</v>
      </c>
      <c r="BV101" s="122">
        <v>1.9831752999999999E-9</v>
      </c>
      <c r="BW101" s="122">
        <v>6.0561881000000002E-9</v>
      </c>
      <c r="BX101" s="111">
        <v>0</v>
      </c>
      <c r="BY101" s="111">
        <v>0</v>
      </c>
      <c r="BZ101" s="111">
        <v>0</v>
      </c>
      <c r="CA101" s="122">
        <v>3.5978805999999998E-5</v>
      </c>
      <c r="CB101" s="122">
        <v>1.5078358E-6</v>
      </c>
      <c r="CC101" s="122">
        <v>7.7490527E-5</v>
      </c>
      <c r="CD101" s="111">
        <v>0</v>
      </c>
      <c r="CE101" s="226" t="s">
        <v>12911</v>
      </c>
      <c r="CF101" s="221" t="s">
        <v>12910</v>
      </c>
      <c r="CG101" s="76" t="s">
        <v>1263</v>
      </c>
      <c r="CH101" s="42"/>
      <c r="CI101" s="217"/>
      <c r="CK101" s="41"/>
      <c r="CL101" s="41"/>
      <c r="CM101" s="41"/>
      <c r="CN101" s="41"/>
      <c r="CO101" s="41"/>
      <c r="CP101" s="41"/>
      <c r="CQ101" s="41"/>
      <c r="CR101" s="41"/>
      <c r="CS101" s="41"/>
      <c r="CT101" s="41"/>
      <c r="CU101" s="41"/>
      <c r="CV101" s="41"/>
      <c r="CW101" s="41"/>
    </row>
    <row r="102" spans="1:101" ht="14.5" customHeight="1">
      <c r="A102" s="41" t="s">
        <v>12914</v>
      </c>
      <c r="B102" s="119" t="s">
        <v>12026</v>
      </c>
      <c r="C102" s="120" t="str">
        <f t="shared" si="50"/>
        <v>A.030.10.113</v>
      </c>
      <c r="D102" s="135" t="s">
        <v>12806</v>
      </c>
      <c r="E102" s="119" t="s">
        <v>6570</v>
      </c>
      <c r="F102" s="118" t="str">
        <f t="shared" si="51"/>
        <v>Nickel in Nickel Sufate (22%) for car batteries</v>
      </c>
      <c r="G102" s="118">
        <f t="shared" si="52"/>
        <v>39.400255370708024</v>
      </c>
      <c r="H102" s="118">
        <f t="shared" si="53"/>
        <v>0.2000352660235</v>
      </c>
      <c r="I102" s="118">
        <f t="shared" si="54"/>
        <v>22.397585679397402</v>
      </c>
      <c r="J102" s="326">
        <f t="shared" si="55"/>
        <v>13.53143182528712</v>
      </c>
      <c r="K102" s="118">
        <v>3.2712026000000001</v>
      </c>
      <c r="L102" s="118">
        <v>22.351113999999999</v>
      </c>
      <c r="M102" s="118">
        <v>4.6470196999999998E-2</v>
      </c>
      <c r="N102" s="118">
        <v>0.19998651000000001</v>
      </c>
      <c r="O102" s="330">
        <v>2.6781117E-5</v>
      </c>
      <c r="P102" s="330">
        <v>1.4778535E-6</v>
      </c>
      <c r="Q102" s="330">
        <v>2.0497052999999999E-5</v>
      </c>
      <c r="R102" s="330">
        <v>1.4823974000000001E-6</v>
      </c>
      <c r="S102" s="118">
        <v>13.520004999999999</v>
      </c>
      <c r="T102" s="118">
        <v>1.1395313000000001E-2</v>
      </c>
      <c r="U102" s="330">
        <v>3.1341652E-5</v>
      </c>
      <c r="V102" s="330">
        <v>1.7063512E-7</v>
      </c>
      <c r="W102" s="118">
        <v>0</v>
      </c>
      <c r="X102" s="118">
        <v>0</v>
      </c>
      <c r="Y102" s="41"/>
      <c r="Z102" s="327">
        <f t="shared" si="56"/>
        <v>24.595508270676692</v>
      </c>
      <c r="AA102" s="41"/>
      <c r="AB102" s="111">
        <v>1.2540396</v>
      </c>
      <c r="AC102" s="111">
        <v>1.2482949000000001</v>
      </c>
      <c r="AD102" s="111">
        <v>4.2486866999999996E-3</v>
      </c>
      <c r="AE102" s="111">
        <v>0</v>
      </c>
      <c r="AF102" s="111">
        <v>0</v>
      </c>
      <c r="AG102" s="111">
        <v>4.4996183999999997E-4</v>
      </c>
      <c r="AH102" s="111">
        <v>1.0460275000000001E-3</v>
      </c>
      <c r="AI102" s="41"/>
      <c r="AJ102" s="114">
        <v>7.3050839999999999</v>
      </c>
      <c r="AK102" s="114">
        <v>7.1519221999999996</v>
      </c>
      <c r="AL102" s="114">
        <v>0.1483101</v>
      </c>
      <c r="AM102" s="114">
        <v>4.8516797999999996E-3</v>
      </c>
      <c r="AN102" s="113">
        <f t="shared" si="57"/>
        <v>4.2877231142352033E-4</v>
      </c>
      <c r="AO102" s="112">
        <f t="shared" si="58"/>
        <v>5.4848409389551184E-7</v>
      </c>
      <c r="AP102" s="112">
        <f t="shared" si="59"/>
        <v>0.67950697299999996</v>
      </c>
      <c r="AQ102" s="328">
        <v>2.2824631999999999E-5</v>
      </c>
      <c r="AR102" s="328">
        <v>6.8867423000000003E-8</v>
      </c>
      <c r="AS102" s="328">
        <v>1.8815563999999999E-12</v>
      </c>
      <c r="AT102" s="329">
        <v>0</v>
      </c>
      <c r="AU102" s="329">
        <v>0</v>
      </c>
      <c r="AV102" s="328">
        <v>2.9706863999999999E-8</v>
      </c>
      <c r="AW102" s="329">
        <v>4.0591797000000002E-4</v>
      </c>
      <c r="AX102" s="328">
        <v>6.7875653999999997E-9</v>
      </c>
      <c r="AY102" s="328">
        <v>4.7282703999999999E-7</v>
      </c>
      <c r="AZ102" s="329">
        <v>0</v>
      </c>
      <c r="BA102" s="329">
        <v>0</v>
      </c>
      <c r="BB102" s="328">
        <v>4.0859449000000002E-15</v>
      </c>
      <c r="BC102" s="328">
        <v>1.5225035999999999E-13</v>
      </c>
      <c r="BD102" s="328">
        <v>2.7602807E-14</v>
      </c>
      <c r="BE102" s="328">
        <v>2.0289035999999999E-13</v>
      </c>
      <c r="BF102" s="328">
        <v>2.3566299000000002E-12</v>
      </c>
      <c r="BG102" s="329">
        <v>0</v>
      </c>
      <c r="BH102" s="329">
        <v>0.6680005</v>
      </c>
      <c r="BI102" s="329">
        <v>1.1506473E-2</v>
      </c>
      <c r="BJ102" s="329">
        <v>0</v>
      </c>
      <c r="BK102" s="329">
        <v>0</v>
      </c>
      <c r="BL102" s="329">
        <v>0</v>
      </c>
      <c r="BM102" s="41"/>
      <c r="BN102" s="111">
        <v>7.0994493000000004E-3</v>
      </c>
      <c r="BO102" s="111">
        <v>3.2598125000000001E-3</v>
      </c>
      <c r="BP102" s="111">
        <v>6.8578802999999999E-4</v>
      </c>
      <c r="BQ102" s="122">
        <v>1.7364327E-10</v>
      </c>
      <c r="BR102" s="111">
        <v>2.6852436000000001E-3</v>
      </c>
      <c r="BS102" s="111">
        <v>0</v>
      </c>
      <c r="BT102" s="111">
        <v>0</v>
      </c>
      <c r="BU102" s="111">
        <v>0</v>
      </c>
      <c r="BV102" s="122">
        <v>1.9831752999999999E-9</v>
      </c>
      <c r="BW102" s="122">
        <v>1.3563019E-8</v>
      </c>
      <c r="BX102" s="111">
        <v>0</v>
      </c>
      <c r="BY102" s="111">
        <v>0</v>
      </c>
      <c r="BZ102" s="111">
        <v>0</v>
      </c>
      <c r="CA102" s="111">
        <v>3.8959109999999998E-4</v>
      </c>
      <c r="CB102" s="122">
        <v>1.5078358E-6</v>
      </c>
      <c r="CC102" s="122">
        <v>7.7490527E-5</v>
      </c>
      <c r="CD102" s="111">
        <v>0</v>
      </c>
      <c r="CE102" s="226" t="s">
        <v>12911</v>
      </c>
      <c r="CF102" s="221" t="s">
        <v>12910</v>
      </c>
      <c r="CG102" s="76" t="s">
        <v>1264</v>
      </c>
      <c r="CH102" s="42"/>
      <c r="CI102" s="217"/>
      <c r="CK102" s="41"/>
      <c r="CL102" s="41"/>
      <c r="CM102" s="41"/>
      <c r="CN102" s="41"/>
      <c r="CO102" s="41"/>
      <c r="CP102" s="41"/>
      <c r="CQ102" s="41"/>
      <c r="CR102" s="41"/>
      <c r="CS102" s="41"/>
      <c r="CT102" s="41"/>
      <c r="CU102" s="41"/>
      <c r="CV102" s="41"/>
      <c r="CW102" s="41"/>
    </row>
    <row r="103" spans="1:101" ht="14.5" customHeight="1">
      <c r="A103" s="41" t="s">
        <v>12909</v>
      </c>
      <c r="B103" s="119" t="s">
        <v>12026</v>
      </c>
      <c r="C103" s="120" t="str">
        <f t="shared" si="50"/>
        <v>A.030.10.114</v>
      </c>
      <c r="D103" s="135" t="s">
        <v>12806</v>
      </c>
      <c r="E103" s="119" t="s">
        <v>6570</v>
      </c>
      <c r="F103" s="118" t="str">
        <f t="shared" si="51"/>
        <v>Quicklime</v>
      </c>
      <c r="G103" s="118">
        <f t="shared" si="52"/>
        <v>0.47683216426617003</v>
      </c>
      <c r="H103" s="118">
        <f t="shared" si="53"/>
        <v>2.93472847E-2</v>
      </c>
      <c r="I103" s="118">
        <f t="shared" si="54"/>
        <v>0.1019269438</v>
      </c>
      <c r="J103" s="326">
        <f t="shared" si="55"/>
        <v>1.1338745766170001E-2</v>
      </c>
      <c r="K103" s="118">
        <v>0.33421919</v>
      </c>
      <c r="L103" s="118">
        <v>7.7684907999999997E-2</v>
      </c>
      <c r="M103" s="118">
        <v>2.1741145E-2</v>
      </c>
      <c r="N103" s="118">
        <v>1.8151719E-2</v>
      </c>
      <c r="O103" s="118">
        <v>7.3024377E-3</v>
      </c>
      <c r="P103" s="118">
        <v>2.1293979999999999E-4</v>
      </c>
      <c r="Q103" s="118">
        <v>3.6801882000000001E-3</v>
      </c>
      <c r="R103" s="118">
        <v>2.5008907999999998E-3</v>
      </c>
      <c r="S103" s="118">
        <v>2.4082285000000001E-4</v>
      </c>
      <c r="T103" s="118">
        <v>6.4852445999999996E-3</v>
      </c>
      <c r="U103" s="118">
        <v>4.5839080999999999E-3</v>
      </c>
      <c r="V103" s="330">
        <v>2.8541021000000001E-5</v>
      </c>
      <c r="W103" s="330">
        <v>2.2919516999999999E-7</v>
      </c>
      <c r="X103" s="118">
        <v>0</v>
      </c>
      <c r="Y103" s="41"/>
      <c r="Z103" s="327">
        <f t="shared" si="56"/>
        <v>2.5129262406015038</v>
      </c>
      <c r="AA103" s="41"/>
      <c r="AB103" s="111">
        <v>25.842058000000002</v>
      </c>
      <c r="AC103" s="111">
        <v>24.815349000000001</v>
      </c>
      <c r="AD103" s="111">
        <v>0.62139021999999999</v>
      </c>
      <c r="AE103" s="111">
        <v>0</v>
      </c>
      <c r="AF103" s="111">
        <v>4.8805122999999999E-2</v>
      </c>
      <c r="AG103" s="111">
        <v>0.21421942999999999</v>
      </c>
      <c r="AH103" s="111">
        <v>0.14229430000000001</v>
      </c>
      <c r="AI103" s="41"/>
      <c r="AJ103" s="114">
        <v>7.0912175999999993E-2</v>
      </c>
      <c r="AK103" s="114">
        <v>6.7276507999999999E-2</v>
      </c>
      <c r="AL103" s="114">
        <v>2.5383301000000001E-3</v>
      </c>
      <c r="AM103" s="114">
        <v>1.0973377999999999E-3</v>
      </c>
      <c r="AN103" s="113">
        <f t="shared" si="57"/>
        <v>4.0333638257285997E-6</v>
      </c>
      <c r="AO103" s="112">
        <f t="shared" si="58"/>
        <v>9.3873156454588153E-9</v>
      </c>
      <c r="AP103" s="112">
        <f t="shared" si="59"/>
        <v>0.153688766</v>
      </c>
      <c r="AQ103" s="328">
        <v>2.3444123000000001E-6</v>
      </c>
      <c r="AR103" s="328">
        <v>7.0739280999999996E-9</v>
      </c>
      <c r="AS103" s="328">
        <v>1.9325354E-13</v>
      </c>
      <c r="AT103" s="328">
        <v>4.7156220999999999E-10</v>
      </c>
      <c r="AU103" s="328">
        <v>2.7392937999999999E-12</v>
      </c>
      <c r="AV103" s="328">
        <v>2.6990562E-9</v>
      </c>
      <c r="AW103" s="328">
        <v>1.6724444999999999E-6</v>
      </c>
      <c r="AX103" s="328">
        <v>3.8532995999999998E-10</v>
      </c>
      <c r="AY103" s="328">
        <v>1.8711607999999998E-9</v>
      </c>
      <c r="AZ103" s="328">
        <v>2.4460887000000002E-13</v>
      </c>
      <c r="BA103" s="328">
        <v>4.3025637000000004E-15</v>
      </c>
      <c r="BB103" s="328">
        <v>9.4738781000000001E-12</v>
      </c>
      <c r="BC103" s="328">
        <v>4.8384424000000003E-14</v>
      </c>
      <c r="BD103" s="328">
        <v>1.2817017000000001E-13</v>
      </c>
      <c r="BE103" s="328">
        <v>2.5557805999999998E-9</v>
      </c>
      <c r="BF103" s="328">
        <v>1.0773447E-8</v>
      </c>
      <c r="BG103" s="328">
        <v>4.6777184000000002E-11</v>
      </c>
      <c r="BH103" s="329">
        <v>1.4825056E-2</v>
      </c>
      <c r="BI103" s="329">
        <v>0.13886371</v>
      </c>
      <c r="BJ103" s="328">
        <v>4.4404248000000001E-12</v>
      </c>
      <c r="BK103" s="328">
        <v>2.7002583000000001E-14</v>
      </c>
      <c r="BL103" s="328">
        <v>1.2081155999999999E-18</v>
      </c>
      <c r="BM103" s="41"/>
      <c r="BN103" s="111">
        <v>1.4322215999999999E-4</v>
      </c>
      <c r="BO103" s="122">
        <v>1.3783566E-5</v>
      </c>
      <c r="BP103" s="122">
        <v>7.0067052000000001E-5</v>
      </c>
      <c r="BQ103" s="122">
        <v>2.9305918E-7</v>
      </c>
      <c r="BR103" s="122">
        <v>1.6616321999999999E-5</v>
      </c>
      <c r="BS103" s="122">
        <v>1.7411588999999999E-6</v>
      </c>
      <c r="BT103" s="122">
        <v>3.8591527999999999E-9</v>
      </c>
      <c r="BU103" s="122">
        <v>2.6490914999999998E-6</v>
      </c>
      <c r="BV103" s="122">
        <v>2.8575021999999998E-7</v>
      </c>
      <c r="BW103" s="122">
        <v>2.4352020000000001E-6</v>
      </c>
      <c r="BX103" s="122">
        <v>2.0092380000000001E-8</v>
      </c>
      <c r="BY103" s="122">
        <v>3.0711142000000002E-8</v>
      </c>
      <c r="BZ103" s="122">
        <v>1.0880939E-8</v>
      </c>
      <c r="CA103" s="122">
        <v>4.4505500000000001E-6</v>
      </c>
      <c r="CB103" s="122">
        <v>3.0723362999999997E-5</v>
      </c>
      <c r="CC103" s="122">
        <v>1.1086908999999999E-7</v>
      </c>
      <c r="CD103" s="122">
        <v>6.3745532000000003E-10</v>
      </c>
      <c r="CE103" s="226" t="s">
        <v>12906</v>
      </c>
      <c r="CF103" s="221" t="s">
        <v>12905</v>
      </c>
      <c r="CG103" s="76" t="s">
        <v>12904</v>
      </c>
      <c r="CH103" s="42"/>
      <c r="CI103" s="217"/>
      <c r="CK103" s="41"/>
      <c r="CL103" s="41"/>
      <c r="CM103" s="41"/>
      <c r="CN103" s="41"/>
      <c r="CO103" s="41"/>
      <c r="CP103" s="41"/>
      <c r="CQ103" s="41"/>
      <c r="CR103" s="41"/>
      <c r="CS103" s="41"/>
      <c r="CT103" s="41"/>
      <c r="CU103" s="41"/>
      <c r="CV103" s="41"/>
      <c r="CW103" s="41"/>
    </row>
    <row r="104" spans="1:101" ht="14.5" customHeight="1">
      <c r="A104" s="41" t="s">
        <v>12903</v>
      </c>
      <c r="B104" s="119" t="s">
        <v>12026</v>
      </c>
      <c r="C104" s="120" t="str">
        <f t="shared" si="50"/>
        <v>A.030.10.115</v>
      </c>
      <c r="D104" s="135" t="s">
        <v>12806</v>
      </c>
      <c r="E104" s="119" t="s">
        <v>6570</v>
      </c>
      <c r="F104" s="118" t="str">
        <f t="shared" si="51"/>
        <v>Silicagel</v>
      </c>
      <c r="G104" s="118">
        <f t="shared" si="52"/>
        <v>0.51856666836800003</v>
      </c>
      <c r="H104" s="118">
        <f t="shared" si="53"/>
        <v>2.023249622E-2</v>
      </c>
      <c r="I104" s="118">
        <f t="shared" si="54"/>
        <v>3.3195323700000001E-2</v>
      </c>
      <c r="J104" s="326">
        <f t="shared" si="55"/>
        <v>5.7887784479999996E-3</v>
      </c>
      <c r="K104" s="118">
        <v>0.45935007</v>
      </c>
      <c r="L104" s="118">
        <v>1.1917273000000001E-2</v>
      </c>
      <c r="M104" s="118">
        <v>1.9508917000000001E-2</v>
      </c>
      <c r="N104" s="118">
        <v>1.7073661E-2</v>
      </c>
      <c r="O104" s="118">
        <v>2.5797353000000002E-3</v>
      </c>
      <c r="P104" s="118">
        <v>3.0729793000000002E-4</v>
      </c>
      <c r="Q104" s="118">
        <v>2.7180199000000001E-4</v>
      </c>
      <c r="R104" s="118">
        <v>1.7691337E-3</v>
      </c>
      <c r="S104" s="118">
        <v>1.7289194999999999E-3</v>
      </c>
      <c r="T104" s="118">
        <v>0</v>
      </c>
      <c r="U104" s="118">
        <v>4.0464866000000004E-3</v>
      </c>
      <c r="V104" s="330">
        <v>1.3372348E-5</v>
      </c>
      <c r="W104" s="118">
        <v>0</v>
      </c>
      <c r="X104" s="118">
        <v>0</v>
      </c>
      <c r="Y104" s="41"/>
      <c r="Z104" s="327">
        <f t="shared" si="56"/>
        <v>3.4537599248120299</v>
      </c>
      <c r="AA104" s="41"/>
      <c r="AB104" s="111">
        <v>48.755212</v>
      </c>
      <c r="AC104" s="111">
        <v>48.095083000000002</v>
      </c>
      <c r="AD104" s="111">
        <v>0.54860176999999999</v>
      </c>
      <c r="AE104" s="111">
        <v>0</v>
      </c>
      <c r="AF104" s="111">
        <v>0</v>
      </c>
      <c r="AG104" s="111">
        <v>5.4925356E-3</v>
      </c>
      <c r="AH104" s="111">
        <v>0.1060349</v>
      </c>
      <c r="AI104" s="41"/>
      <c r="AJ104" s="114">
        <v>6.7043842000000006E-2</v>
      </c>
      <c r="AK104" s="114">
        <v>6.1746292000000001E-2</v>
      </c>
      <c r="AL104" s="114">
        <v>2.8845739E-3</v>
      </c>
      <c r="AM104" s="114">
        <v>2.4129762999999999E-3</v>
      </c>
      <c r="AN104" s="113">
        <f t="shared" si="57"/>
        <v>3.7018160119369997E-6</v>
      </c>
      <c r="AO104" s="112">
        <f t="shared" si="58"/>
        <v>1.06678029825701E-8</v>
      </c>
      <c r="AP104" s="112">
        <f t="shared" si="59"/>
        <v>0.337951856813</v>
      </c>
      <c r="AQ104" s="328">
        <v>3.2540762E-6</v>
      </c>
      <c r="AR104" s="328">
        <v>9.8201521000000001E-9</v>
      </c>
      <c r="AS104" s="328">
        <v>2.6822154999999998E-13</v>
      </c>
      <c r="AT104" s="328">
        <v>2.1558614999999999E-10</v>
      </c>
      <c r="AU104" s="328">
        <v>2.8005687E-11</v>
      </c>
      <c r="AV104" s="328">
        <v>2.5388408000000001E-9</v>
      </c>
      <c r="AW104" s="328">
        <v>4.4032696999999999E-7</v>
      </c>
      <c r="AX104" s="328">
        <v>3.7139467000000002E-10</v>
      </c>
      <c r="AY104" s="328">
        <v>4.5833552999999998E-10</v>
      </c>
      <c r="AZ104" s="328">
        <v>3.1438453E-13</v>
      </c>
      <c r="BA104" s="328">
        <v>1.6126401000000001E-15</v>
      </c>
      <c r="BB104" s="328">
        <v>6.6621340999999997E-13</v>
      </c>
      <c r="BC104" s="328">
        <v>3.8490381000000003E-14</v>
      </c>
      <c r="BD104" s="328">
        <v>2.9091058999999998E-14</v>
      </c>
      <c r="BE104" s="328">
        <v>3.3471196999999998E-9</v>
      </c>
      <c r="BF104" s="328">
        <v>1.2832896000000001E-9</v>
      </c>
      <c r="BG104" s="328">
        <v>1.6602668999999999E-11</v>
      </c>
      <c r="BH104" s="328">
        <v>7.2016813E-5</v>
      </c>
      <c r="BI104" s="329">
        <v>0.33787983999999999</v>
      </c>
      <c r="BJ104" s="329">
        <v>0</v>
      </c>
      <c r="BK104" s="329">
        <v>0</v>
      </c>
      <c r="BL104" s="329">
        <v>0</v>
      </c>
      <c r="BM104" s="41"/>
      <c r="BN104" s="111">
        <v>1.9621537999999999E-4</v>
      </c>
      <c r="BO104" s="122">
        <v>3.9574919999999996E-6</v>
      </c>
      <c r="BP104" s="122">
        <v>9.6299989999999995E-5</v>
      </c>
      <c r="BQ104" s="122">
        <v>2.082916E-7</v>
      </c>
      <c r="BR104" s="122">
        <v>4.4069549999999997E-6</v>
      </c>
      <c r="BS104" s="122">
        <v>1.5637909E-6</v>
      </c>
      <c r="BT104" s="122">
        <v>4.0330717999999998E-10</v>
      </c>
      <c r="BU104" s="122">
        <v>2.3947512999999999E-6</v>
      </c>
      <c r="BV104" s="122">
        <v>4.1237218999999998E-7</v>
      </c>
      <c r="BW104" s="122">
        <v>1.7985296E-7</v>
      </c>
      <c r="BX104" s="122">
        <v>2.1049792000000001E-7</v>
      </c>
      <c r="BY104" s="122">
        <v>1.2069742E-8</v>
      </c>
      <c r="BZ104" s="122">
        <v>3.7156866999999998E-9</v>
      </c>
      <c r="CA104" s="122">
        <v>4.2653733999999999E-6</v>
      </c>
      <c r="CB104" s="122">
        <v>5.6195775E-5</v>
      </c>
      <c r="CC104" s="122">
        <v>2.6104049E-5</v>
      </c>
      <c r="CD104" s="111">
        <v>0</v>
      </c>
      <c r="CE104" s="226" t="s">
        <v>12900</v>
      </c>
      <c r="CF104" s="221" t="s">
        <v>12899</v>
      </c>
      <c r="CG104" s="42" t="s">
        <v>868</v>
      </c>
      <c r="CH104" s="42"/>
      <c r="CI104" s="217"/>
      <c r="CK104" s="41"/>
      <c r="CL104" s="41"/>
      <c r="CM104" s="41"/>
      <c r="CN104" s="41"/>
      <c r="CO104" s="41"/>
      <c r="CP104" s="41"/>
      <c r="CQ104" s="41"/>
      <c r="CR104" s="41"/>
      <c r="CS104" s="41"/>
      <c r="CT104" s="41"/>
      <c r="CU104" s="41"/>
      <c r="CV104" s="41"/>
      <c r="CW104" s="41"/>
    </row>
    <row r="105" spans="1:101" ht="14.5" customHeight="1" thickBot="1">
      <c r="A105" s="41" t="s">
        <v>12898</v>
      </c>
      <c r="B105" s="119" t="s">
        <v>12026</v>
      </c>
      <c r="C105" s="120" t="str">
        <f t="shared" si="50"/>
        <v>A.030.10.116</v>
      </c>
      <c r="D105" s="135" t="s">
        <v>12806</v>
      </c>
      <c r="E105" s="119" t="s">
        <v>6570</v>
      </c>
      <c r="F105" s="118" t="str">
        <f t="shared" si="51"/>
        <v>Sodium Carbonate  (soda, Na2CO3)</v>
      </c>
      <c r="G105" s="118">
        <f t="shared" si="52"/>
        <v>0.2362597940908</v>
      </c>
      <c r="H105" s="118">
        <f t="shared" si="53"/>
        <v>1.6998060480999999E-2</v>
      </c>
      <c r="I105" s="118">
        <f t="shared" si="54"/>
        <v>6.7203086699999998E-2</v>
      </c>
      <c r="J105" s="326">
        <f t="shared" si="55"/>
        <v>5.1187690980000007E-4</v>
      </c>
      <c r="K105" s="118">
        <v>0.15154677</v>
      </c>
      <c r="L105" s="118">
        <v>5.0084017000000002E-2</v>
      </c>
      <c r="M105" s="118">
        <v>1.4558658E-2</v>
      </c>
      <c r="N105" s="118">
        <v>1.2243202E-2</v>
      </c>
      <c r="O105" s="118">
        <v>4.3682316000000004E-3</v>
      </c>
      <c r="P105" s="330">
        <v>9.1039710999999999E-5</v>
      </c>
      <c r="Q105" s="118">
        <v>2.9558717000000001E-4</v>
      </c>
      <c r="R105" s="118">
        <v>2.5604117000000001E-3</v>
      </c>
      <c r="S105" s="330">
        <v>8.5133725999999999E-5</v>
      </c>
      <c r="T105" s="118">
        <v>0</v>
      </c>
      <c r="U105" s="118">
        <v>4.2446063000000002E-4</v>
      </c>
      <c r="V105" s="330">
        <v>2.2825538000000001E-6</v>
      </c>
      <c r="W105" s="118">
        <v>0</v>
      </c>
      <c r="X105" s="118">
        <v>0</v>
      </c>
      <c r="Y105" s="41"/>
      <c r="Z105" s="327">
        <f t="shared" si="56"/>
        <v>1.1394493984962406</v>
      </c>
      <c r="AA105" s="41"/>
      <c r="AB105" s="111">
        <v>13.167291000000001</v>
      </c>
      <c r="AC105" s="111">
        <v>13.094502</v>
      </c>
      <c r="AD105" s="111">
        <v>5.7546181000000002E-2</v>
      </c>
      <c r="AE105" s="111">
        <v>0</v>
      </c>
      <c r="AF105" s="111">
        <v>0</v>
      </c>
      <c r="AG105" s="111">
        <v>6.7266083999999995E-4</v>
      </c>
      <c r="AH105" s="111">
        <v>1.4570201E-2</v>
      </c>
      <c r="AI105" s="41"/>
      <c r="AJ105" s="114">
        <v>3.8500368E-2</v>
      </c>
      <c r="AK105" s="114">
        <v>3.6392427999999998E-2</v>
      </c>
      <c r="AL105" s="114">
        <v>1.2700259E-3</v>
      </c>
      <c r="AM105" s="114">
        <v>8.3791379999999997E-4</v>
      </c>
      <c r="AN105" s="113">
        <f t="shared" si="57"/>
        <v>2.1818002671223004E-6</v>
      </c>
      <c r="AO105" s="112">
        <f t="shared" si="58"/>
        <v>4.696841295056301E-9</v>
      </c>
      <c r="AP105" s="112">
        <f t="shared" si="59"/>
        <v>0.1173548779479</v>
      </c>
      <c r="AQ105" s="328">
        <v>1.0646887E-6</v>
      </c>
      <c r="AR105" s="328">
        <v>3.2126623999999999E-9</v>
      </c>
      <c r="AS105" s="328">
        <v>8.7763384000000006E-14</v>
      </c>
      <c r="AT105" s="328">
        <v>9.8467506000000005E-11</v>
      </c>
      <c r="AU105" s="328">
        <v>2.9546163000000001E-12</v>
      </c>
      <c r="AV105" s="328">
        <v>1.8205040999999999E-9</v>
      </c>
      <c r="AW105" s="328">
        <v>1.1066127E-6</v>
      </c>
      <c r="AX105" s="328">
        <v>2.6086227999999999E-10</v>
      </c>
      <c r="AY105" s="328">
        <v>1.2116631999999999E-9</v>
      </c>
      <c r="AZ105" s="328">
        <v>2.2725208E-13</v>
      </c>
      <c r="BA105" s="328">
        <v>3.1763092999999999E-15</v>
      </c>
      <c r="BB105" s="328">
        <v>7.9441487999999995E-12</v>
      </c>
      <c r="BC105" s="328">
        <v>4.9956123E-14</v>
      </c>
      <c r="BD105" s="328">
        <v>1.3035255999999999E-13</v>
      </c>
      <c r="BE105" s="328">
        <v>1.9418430000000001E-9</v>
      </c>
      <c r="BF105" s="328">
        <v>6.6350979000000001E-9</v>
      </c>
      <c r="BG105" s="328">
        <v>3.2107658000000001E-12</v>
      </c>
      <c r="BH105" s="328">
        <v>6.4979478999999998E-6</v>
      </c>
      <c r="BI105" s="329">
        <v>0.11734838</v>
      </c>
      <c r="BJ105" s="329">
        <v>0</v>
      </c>
      <c r="BK105" s="329">
        <v>0</v>
      </c>
      <c r="BL105" s="329">
        <v>0</v>
      </c>
      <c r="BM105" s="41"/>
      <c r="BN105" s="122">
        <v>7.3528859000000001E-5</v>
      </c>
      <c r="BO105" s="122">
        <v>8.9450002999999997E-6</v>
      </c>
      <c r="BP105" s="122">
        <v>3.1770872999999997E-5</v>
      </c>
      <c r="BQ105" s="122">
        <v>3.0003737000000002E-7</v>
      </c>
      <c r="BR105" s="122">
        <v>1.0405969E-5</v>
      </c>
      <c r="BS105" s="122">
        <v>1.1678298E-6</v>
      </c>
      <c r="BT105" s="122">
        <v>3.3207605000000002E-9</v>
      </c>
      <c r="BU105" s="122">
        <v>1.7722268999999999E-6</v>
      </c>
      <c r="BV105" s="122">
        <v>1.2216888E-7</v>
      </c>
      <c r="BW105" s="122">
        <v>1.9559174999999999E-7</v>
      </c>
      <c r="BX105" s="122">
        <v>2.1700132999999998E-8</v>
      </c>
      <c r="BY105" s="122">
        <v>2.3313579999999999E-9</v>
      </c>
      <c r="BZ105" s="122">
        <v>3.3562011999999999E-10</v>
      </c>
      <c r="CA105" s="122">
        <v>3.0217835999999998E-6</v>
      </c>
      <c r="CB105" s="122">
        <v>1.5761457E-5</v>
      </c>
      <c r="CC105" s="122">
        <v>3.8233719000000003E-8</v>
      </c>
      <c r="CD105" s="111">
        <v>0</v>
      </c>
      <c r="CE105" s="226" t="s">
        <v>12895</v>
      </c>
      <c r="CF105" s="221" t="s">
        <v>12894</v>
      </c>
      <c r="CG105" s="76" t="s">
        <v>12893</v>
      </c>
      <c r="CH105" s="42"/>
      <c r="CI105" s="217"/>
      <c r="CK105" s="41"/>
      <c r="CL105" s="41"/>
      <c r="CM105" s="41"/>
      <c r="CN105" s="41"/>
      <c r="CO105" s="41"/>
      <c r="CP105" s="41"/>
      <c r="CQ105" s="41"/>
      <c r="CR105" s="41"/>
      <c r="CS105" s="41"/>
      <c r="CT105" s="41"/>
      <c r="CU105" s="41"/>
      <c r="CV105" s="41"/>
      <c r="CW105" s="41"/>
    </row>
    <row r="106" spans="1:101" ht="14.5" customHeight="1" thickBot="1">
      <c r="A106" s="41" t="s">
        <v>12892</v>
      </c>
      <c r="B106" s="119" t="s">
        <v>12026</v>
      </c>
      <c r="C106" s="120" t="str">
        <f t="shared" si="50"/>
        <v>A.030.10.117</v>
      </c>
      <c r="D106" s="135" t="s">
        <v>12806</v>
      </c>
      <c r="E106" s="119" t="s">
        <v>6570</v>
      </c>
      <c r="F106" s="118" t="str">
        <f t="shared" si="51"/>
        <v>Sodium Chloride (US)</v>
      </c>
      <c r="G106" s="118">
        <f t="shared" si="52"/>
        <v>3.1084258701221772E-2</v>
      </c>
      <c r="H106" s="118">
        <f t="shared" si="53"/>
        <v>1.5719933550000001E-3</v>
      </c>
      <c r="I106" s="118">
        <f t="shared" si="54"/>
        <v>3.8280700500000005E-3</v>
      </c>
      <c r="J106" s="326">
        <f t="shared" si="55"/>
        <v>4.2460392962217703E-3</v>
      </c>
      <c r="K106" s="118">
        <v>2.1438156E-2</v>
      </c>
      <c r="L106" s="118">
        <v>2.5144056000000001E-3</v>
      </c>
      <c r="M106" s="118">
        <v>1.1996291000000001E-3</v>
      </c>
      <c r="N106" s="118">
        <v>9.4344682E-4</v>
      </c>
      <c r="O106" s="118">
        <v>2.9787398000000003E-4</v>
      </c>
      <c r="P106" s="330">
        <v>1.8310674999999999E-5</v>
      </c>
      <c r="Q106" s="118">
        <v>3.1236187999999999E-4</v>
      </c>
      <c r="R106" s="118">
        <v>1.1403535E-4</v>
      </c>
      <c r="S106" s="330">
        <v>3.2519730000000002E-5</v>
      </c>
      <c r="T106" s="118">
        <v>3.6664279999999998E-3</v>
      </c>
      <c r="U106" s="118">
        <v>5.3146273000000003E-4</v>
      </c>
      <c r="V106" s="330">
        <v>1.5628626999999999E-5</v>
      </c>
      <c r="W106" s="330">
        <v>2.0922177E-10</v>
      </c>
      <c r="X106" s="118">
        <v>0</v>
      </c>
      <c r="Y106" s="41"/>
      <c r="Z106" s="327">
        <f t="shared" si="56"/>
        <v>0.16118914285714284</v>
      </c>
      <c r="AA106" s="41"/>
      <c r="AB106" s="111">
        <v>2.5619599000000002</v>
      </c>
      <c r="AC106" s="111">
        <v>2.4471159</v>
      </c>
      <c r="AD106" s="111">
        <v>7.2045606999999998E-2</v>
      </c>
      <c r="AE106" s="111">
        <v>0</v>
      </c>
      <c r="AF106" s="111">
        <v>4.961923E-3</v>
      </c>
      <c r="AG106" s="111">
        <v>2.1885779000000001E-2</v>
      </c>
      <c r="AH106" s="111">
        <v>1.5950682000000001E-2</v>
      </c>
      <c r="AI106" s="41"/>
      <c r="AJ106" s="114">
        <v>3.7639368000000001E-3</v>
      </c>
      <c r="AK106" s="114">
        <v>3.5114612000000001E-3</v>
      </c>
      <c r="AL106" s="114">
        <v>1.5377538000000001E-4</v>
      </c>
      <c r="AM106" s="121">
        <v>9.8700142000000002E-5</v>
      </c>
      <c r="AN106" s="113">
        <f t="shared" si="57"/>
        <v>2.1051925790064612E-7</v>
      </c>
      <c r="AO106" s="112">
        <f t="shared" si="58"/>
        <v>5.6869591075016068E-10</v>
      </c>
      <c r="AP106" s="112">
        <f t="shared" si="59"/>
        <v>1.3823549120999999E-2</v>
      </c>
      <c r="AQ106" s="328">
        <v>1.5130032000000001E-7</v>
      </c>
      <c r="AR106" s="328">
        <v>4.5656124000000002E-10</v>
      </c>
      <c r="AS106" s="328">
        <v>1.2471374E-14</v>
      </c>
      <c r="AT106" s="328">
        <v>3.3983133000000001E-11</v>
      </c>
      <c r="AU106" s="328">
        <v>7.2787120999999998E-13</v>
      </c>
      <c r="AV106" s="328">
        <v>1.4028538000000001E-10</v>
      </c>
      <c r="AW106" s="328">
        <v>5.7785953999999997E-8</v>
      </c>
      <c r="AX106" s="328">
        <v>2.0139816000000001E-11</v>
      </c>
      <c r="AY106" s="328">
        <v>6.6011945999999999E-11</v>
      </c>
      <c r="AZ106" s="328">
        <v>2.7881346000000001E-14</v>
      </c>
      <c r="BA106" s="328">
        <v>8.3619833999999996E-16</v>
      </c>
      <c r="BB106" s="328">
        <v>1.7967649000000001E-13</v>
      </c>
      <c r="BC106" s="328">
        <v>2.1632715999999999E-15</v>
      </c>
      <c r="BD106" s="328">
        <v>3.4004015999999999E-15</v>
      </c>
      <c r="BE106" s="328">
        <v>1.3878985999999999E-10</v>
      </c>
      <c r="BF106" s="328">
        <v>1.1191936000000001E-9</v>
      </c>
      <c r="BG106" s="328">
        <v>2.5756454999999999E-11</v>
      </c>
      <c r="BH106" s="328">
        <v>1.4341209999999999E-6</v>
      </c>
      <c r="BI106" s="329">
        <v>1.3822114999999999E-2</v>
      </c>
      <c r="BJ106" s="328">
        <v>4.0564361E-15</v>
      </c>
      <c r="BK106" s="328">
        <v>2.4667516999999999E-17</v>
      </c>
      <c r="BL106" s="328">
        <v>1.1036430000000001E-21</v>
      </c>
      <c r="BM106" s="41"/>
      <c r="BN106" s="122">
        <v>9.3455150999999999E-6</v>
      </c>
      <c r="BO106" s="122">
        <v>5.0190246999999997E-7</v>
      </c>
      <c r="BP106" s="122">
        <v>4.4943810000000002E-6</v>
      </c>
      <c r="BQ106" s="122">
        <v>1.33868E-8</v>
      </c>
      <c r="BR106" s="122">
        <v>6.1652224999999997E-7</v>
      </c>
      <c r="BS106" s="122">
        <v>9.1865361999999999E-8</v>
      </c>
      <c r="BT106" s="122">
        <v>4.7017930999999995E-10</v>
      </c>
      <c r="BU106" s="122">
        <v>1.4383253E-7</v>
      </c>
      <c r="BV106" s="122">
        <v>2.4571637E-8</v>
      </c>
      <c r="BW106" s="122">
        <v>2.0669167E-7</v>
      </c>
      <c r="BX106" s="122">
        <v>5.4537797999999997E-9</v>
      </c>
      <c r="BY106" s="122">
        <v>1.6819987E-8</v>
      </c>
      <c r="BZ106" s="122">
        <v>8.1340565999999999E-10</v>
      </c>
      <c r="CA106" s="122">
        <v>2.2724345000000001E-7</v>
      </c>
      <c r="CB106" s="122">
        <v>2.9894989000000002E-6</v>
      </c>
      <c r="CC106" s="122">
        <v>1.2061096E-8</v>
      </c>
      <c r="CD106" s="122">
        <v>5.8233095000000005E-13</v>
      </c>
      <c r="CE106" s="238" t="s">
        <v>12886</v>
      </c>
      <c r="CF106" s="221" t="s">
        <v>12880</v>
      </c>
      <c r="CG106" s="42" t="s">
        <v>12872</v>
      </c>
      <c r="CH106" s="42"/>
      <c r="CI106" s="217"/>
      <c r="CK106" s="41"/>
      <c r="CL106" s="41"/>
      <c r="CM106" s="41"/>
      <c r="CN106" s="41"/>
      <c r="CO106" s="41"/>
      <c r="CP106" s="41"/>
      <c r="CQ106" s="41"/>
      <c r="CR106" s="41"/>
      <c r="CS106" s="41"/>
      <c r="CT106" s="41"/>
      <c r="CU106" s="41"/>
      <c r="CV106" s="41"/>
      <c r="CW106" s="41"/>
    </row>
    <row r="107" spans="1:101" ht="14.5" customHeight="1" thickBot="1">
      <c r="A107" s="41" t="s">
        <v>12889</v>
      </c>
      <c r="B107" s="119" t="s">
        <v>12026</v>
      </c>
      <c r="C107" s="120" t="str">
        <f t="shared" si="50"/>
        <v>A.030.10.118</v>
      </c>
      <c r="D107" s="135" t="s">
        <v>12806</v>
      </c>
      <c r="E107" s="119" t="s">
        <v>6570</v>
      </c>
      <c r="F107" s="118" t="str">
        <f t="shared" si="51"/>
        <v>Sodium Chloride, NaCl (plasticseurope)</v>
      </c>
      <c r="G107" s="118">
        <f t="shared" si="52"/>
        <v>1.968413028615984E-2</v>
      </c>
      <c r="H107" s="118">
        <f t="shared" si="53"/>
        <v>1.9758902542080002E-3</v>
      </c>
      <c r="I107" s="118">
        <f t="shared" si="54"/>
        <v>9.7282400319518396E-3</v>
      </c>
      <c r="J107" s="326">
        <f t="shared" si="55"/>
        <v>0</v>
      </c>
      <c r="K107" s="118">
        <v>7.9799999999999992E-3</v>
      </c>
      <c r="L107" s="118">
        <v>9.6206399999999997E-3</v>
      </c>
      <c r="M107" s="118">
        <v>1.076E-4</v>
      </c>
      <c r="N107" s="330">
        <v>2.2215600000000001E-5</v>
      </c>
      <c r="O107" s="118">
        <v>1.953672E-3</v>
      </c>
      <c r="P107" s="118">
        <v>0</v>
      </c>
      <c r="Q107" s="330">
        <v>2.6542079999999999E-9</v>
      </c>
      <c r="R107" s="330">
        <v>3.1951839999999999E-11</v>
      </c>
      <c r="S107" s="118">
        <v>0</v>
      </c>
      <c r="T107" s="118">
        <v>0</v>
      </c>
      <c r="U107" s="118">
        <v>0</v>
      </c>
      <c r="V107" s="118">
        <v>0</v>
      </c>
      <c r="W107" s="118">
        <v>0</v>
      </c>
      <c r="X107" s="118">
        <v>0</v>
      </c>
      <c r="Y107" s="41"/>
      <c r="Z107" s="327">
        <f t="shared" si="56"/>
        <v>5.9999999999999991E-2</v>
      </c>
      <c r="AA107" s="41"/>
      <c r="AB107" s="111">
        <v>2.6</v>
      </c>
      <c r="AC107" s="111">
        <v>0</v>
      </c>
      <c r="AD107" s="111">
        <v>0</v>
      </c>
      <c r="AE107" s="111">
        <v>0</v>
      </c>
      <c r="AF107" s="111">
        <v>0</v>
      </c>
      <c r="AG107" s="111">
        <v>0</v>
      </c>
      <c r="AH107" s="111">
        <v>2.6</v>
      </c>
      <c r="AI107" s="41"/>
      <c r="AJ107" s="114">
        <v>3.9437912000000004E-3</v>
      </c>
      <c r="AK107" s="114">
        <v>3.843127E-3</v>
      </c>
      <c r="AL107" s="114">
        <v>1.0066413000000001E-4</v>
      </c>
      <c r="AM107" s="114">
        <v>0</v>
      </c>
      <c r="AN107" s="113">
        <f t="shared" si="57"/>
        <v>2.304033E-7</v>
      </c>
      <c r="AO107" s="112">
        <f t="shared" si="58"/>
        <v>3.7227859000000001E-10</v>
      </c>
      <c r="AP107" s="112">
        <f t="shared" si="59"/>
        <v>0</v>
      </c>
      <c r="AQ107" s="328">
        <v>5.568E-8</v>
      </c>
      <c r="AR107" s="328">
        <v>1.6799999999999999E-10</v>
      </c>
      <c r="AS107" s="328">
        <v>4.59E-15</v>
      </c>
      <c r="AT107" s="329">
        <v>0</v>
      </c>
      <c r="AU107" s="329">
        <v>0</v>
      </c>
      <c r="AV107" s="328">
        <v>3.3000000000000001E-12</v>
      </c>
      <c r="AW107" s="328">
        <v>1.7471999999999999E-7</v>
      </c>
      <c r="AX107" s="328">
        <v>7.5400000000000002E-13</v>
      </c>
      <c r="AY107" s="328">
        <v>2.0352000000000001E-10</v>
      </c>
      <c r="AZ107" s="329">
        <v>0</v>
      </c>
      <c r="BA107" s="329">
        <v>0</v>
      </c>
      <c r="BB107" s="329">
        <v>0</v>
      </c>
      <c r="BC107" s="329">
        <v>0</v>
      </c>
      <c r="BD107" s="329">
        <v>0</v>
      </c>
      <c r="BE107" s="329">
        <v>0</v>
      </c>
      <c r="BF107" s="329">
        <v>0</v>
      </c>
      <c r="BG107" s="329">
        <v>0</v>
      </c>
      <c r="BH107" s="329">
        <v>0</v>
      </c>
      <c r="BI107" s="329">
        <v>0</v>
      </c>
      <c r="BJ107" s="329">
        <v>0</v>
      </c>
      <c r="BK107" s="329">
        <v>0</v>
      </c>
      <c r="BL107" s="329">
        <v>0</v>
      </c>
      <c r="BM107" s="41"/>
      <c r="BN107" s="122">
        <v>5.3333872999999997E-6</v>
      </c>
      <c r="BO107" s="122">
        <v>1.4031284000000001E-6</v>
      </c>
      <c r="BP107" s="122">
        <v>1.6729591999999999E-6</v>
      </c>
      <c r="BQ107" s="122">
        <v>3.7427357999999997E-15</v>
      </c>
      <c r="BR107" s="122">
        <v>2.1464456000000001E-6</v>
      </c>
      <c r="BS107" s="111">
        <v>0</v>
      </c>
      <c r="BT107" s="111">
        <v>0</v>
      </c>
      <c r="BU107" s="111">
        <v>0</v>
      </c>
      <c r="BV107" s="111">
        <v>0</v>
      </c>
      <c r="BW107" s="122">
        <v>1.7563049000000001E-12</v>
      </c>
      <c r="BX107" s="111">
        <v>0</v>
      </c>
      <c r="BY107" s="111">
        <v>0</v>
      </c>
      <c r="BZ107" s="111">
        <v>0</v>
      </c>
      <c r="CA107" s="122">
        <v>1.1085232E-7</v>
      </c>
      <c r="CB107" s="111">
        <v>0</v>
      </c>
      <c r="CC107" s="111">
        <v>0</v>
      </c>
      <c r="CD107" s="111">
        <v>0</v>
      </c>
      <c r="CE107" s="238" t="s">
        <v>12886</v>
      </c>
      <c r="CF107" s="221" t="s">
        <v>12880</v>
      </c>
      <c r="CG107" s="76" t="s">
        <v>12885</v>
      </c>
      <c r="CH107" s="42"/>
      <c r="CI107" s="217"/>
      <c r="CK107" s="41"/>
      <c r="CL107" s="41"/>
      <c r="CM107" s="41"/>
      <c r="CN107" s="41"/>
      <c r="CO107" s="41"/>
      <c r="CP107" s="41"/>
      <c r="CQ107" s="41"/>
      <c r="CR107" s="41"/>
      <c r="CS107" s="41"/>
      <c r="CT107" s="41"/>
      <c r="CU107" s="41"/>
      <c r="CV107" s="41"/>
      <c r="CW107" s="41"/>
    </row>
    <row r="108" spans="1:101" ht="14.5" customHeight="1">
      <c r="A108" s="41" t="s">
        <v>12884</v>
      </c>
      <c r="B108" s="119" t="s">
        <v>12026</v>
      </c>
      <c r="C108" s="120" t="str">
        <f t="shared" si="50"/>
        <v>A.030.10.119</v>
      </c>
      <c r="D108" s="135" t="s">
        <v>12806</v>
      </c>
      <c r="E108" s="119" t="s">
        <v>6570</v>
      </c>
      <c r="F108" s="118" t="str">
        <f t="shared" si="51"/>
        <v>Sodium Chlorite</v>
      </c>
      <c r="G108" s="118">
        <f t="shared" si="52"/>
        <v>2.0221869545452513E-2</v>
      </c>
      <c r="H108" s="118">
        <f t="shared" si="53"/>
        <v>1.0386953012659E-4</v>
      </c>
      <c r="I108" s="118">
        <f t="shared" si="54"/>
        <v>1.0589040015325924E-2</v>
      </c>
      <c r="J108" s="326">
        <f t="shared" si="55"/>
        <v>1.5489600000000001E-3</v>
      </c>
      <c r="K108" s="118">
        <v>7.9799999999999992E-3</v>
      </c>
      <c r="L108" s="118">
        <v>9.6206399999999997E-3</v>
      </c>
      <c r="M108" s="118">
        <v>9.6840000000000001E-4</v>
      </c>
      <c r="N108" s="330">
        <v>1.2440735999999999E-5</v>
      </c>
      <c r="O108" s="330">
        <v>9.1428000000000006E-5</v>
      </c>
      <c r="P108" s="118">
        <v>0</v>
      </c>
      <c r="Q108" s="330">
        <v>7.9412659000000004E-10</v>
      </c>
      <c r="R108" s="330">
        <v>1.5325924E-11</v>
      </c>
      <c r="S108" s="118">
        <v>0</v>
      </c>
      <c r="T108" s="118">
        <v>0</v>
      </c>
      <c r="U108" s="118">
        <v>1.5489600000000001E-3</v>
      </c>
      <c r="V108" s="118">
        <v>0</v>
      </c>
      <c r="W108" s="118">
        <v>0</v>
      </c>
      <c r="X108" s="118">
        <v>0</v>
      </c>
      <c r="Y108" s="41"/>
      <c r="Z108" s="327">
        <f t="shared" si="56"/>
        <v>5.9999999999999991E-2</v>
      </c>
      <c r="AA108" s="41"/>
      <c r="AB108" s="111">
        <v>2.58</v>
      </c>
      <c r="AC108" s="111">
        <v>0</v>
      </c>
      <c r="AD108" s="111">
        <v>0</v>
      </c>
      <c r="AE108" s="111">
        <v>0</v>
      </c>
      <c r="AF108" s="111">
        <v>0</v>
      </c>
      <c r="AG108" s="111">
        <v>2.5499999999999998</v>
      </c>
      <c r="AH108" s="111">
        <v>0.03</v>
      </c>
      <c r="AI108" s="41"/>
      <c r="AJ108" s="114">
        <v>3.9436771999999997E-3</v>
      </c>
      <c r="AK108" s="114">
        <v>3.8431028E-3</v>
      </c>
      <c r="AL108" s="114">
        <v>1.0057442000000001E-4</v>
      </c>
      <c r="AM108" s="114">
        <v>0</v>
      </c>
      <c r="AN108" s="113">
        <f t="shared" si="57"/>
        <v>2.3040184799999998E-7</v>
      </c>
      <c r="AO108" s="112">
        <f t="shared" si="58"/>
        <v>3.7194682999999998E-10</v>
      </c>
      <c r="AP108" s="112">
        <f t="shared" si="59"/>
        <v>0</v>
      </c>
      <c r="AQ108" s="328">
        <v>5.568E-8</v>
      </c>
      <c r="AR108" s="328">
        <v>1.6799999999999999E-10</v>
      </c>
      <c r="AS108" s="328">
        <v>4.59E-15</v>
      </c>
      <c r="AT108" s="329">
        <v>0</v>
      </c>
      <c r="AU108" s="329">
        <v>0</v>
      </c>
      <c r="AV108" s="328">
        <v>1.8479999999999998E-12</v>
      </c>
      <c r="AW108" s="328">
        <v>1.7471999999999999E-7</v>
      </c>
      <c r="AX108" s="328">
        <v>4.2223999999999998E-13</v>
      </c>
      <c r="AY108" s="328">
        <v>2.0352000000000001E-10</v>
      </c>
      <c r="AZ108" s="329">
        <v>0</v>
      </c>
      <c r="BA108" s="329">
        <v>0</v>
      </c>
      <c r="BB108" s="329">
        <v>0</v>
      </c>
      <c r="BC108" s="329">
        <v>0</v>
      </c>
      <c r="BD108" s="329">
        <v>0</v>
      </c>
      <c r="BE108" s="329">
        <v>0</v>
      </c>
      <c r="BF108" s="329">
        <v>0</v>
      </c>
      <c r="BG108" s="329">
        <v>0</v>
      </c>
      <c r="BH108" s="329">
        <v>0</v>
      </c>
      <c r="BI108" s="329">
        <v>0</v>
      </c>
      <c r="BJ108" s="329">
        <v>0</v>
      </c>
      <c r="BK108" s="329">
        <v>0</v>
      </c>
      <c r="BL108" s="329">
        <v>0</v>
      </c>
      <c r="BM108" s="41"/>
      <c r="BN108" s="122">
        <v>4.4165997000000004E-6</v>
      </c>
      <c r="BO108" s="122">
        <v>1.4031284000000001E-6</v>
      </c>
      <c r="BP108" s="122">
        <v>1.6729591999999999E-6</v>
      </c>
      <c r="BQ108" s="122">
        <v>1.7952294999999999E-15</v>
      </c>
      <c r="BR108" s="122">
        <v>1.2383585000000001E-6</v>
      </c>
      <c r="BS108" s="111">
        <v>0</v>
      </c>
      <c r="BT108" s="111">
        <v>0</v>
      </c>
      <c r="BU108" s="111">
        <v>0</v>
      </c>
      <c r="BV108" s="111">
        <v>0</v>
      </c>
      <c r="BW108" s="122">
        <v>5.2547818999999998E-13</v>
      </c>
      <c r="BX108" s="111">
        <v>0</v>
      </c>
      <c r="BY108" s="111">
        <v>0</v>
      </c>
      <c r="BZ108" s="111">
        <v>0</v>
      </c>
      <c r="CA108" s="122">
        <v>1.0215316E-7</v>
      </c>
      <c r="CB108" s="111">
        <v>0</v>
      </c>
      <c r="CC108" s="111">
        <v>0</v>
      </c>
      <c r="CD108" s="111">
        <v>0</v>
      </c>
      <c r="CE108" s="226" t="s">
        <v>12881</v>
      </c>
      <c r="CF108" s="221" t="s">
        <v>12880</v>
      </c>
      <c r="CG108" s="76" t="s">
        <v>12879</v>
      </c>
      <c r="CH108" s="42"/>
      <c r="CI108" s="217"/>
      <c r="CK108" s="41"/>
      <c r="CL108" s="41"/>
      <c r="CM108" s="41"/>
      <c r="CN108" s="41"/>
      <c r="CO108" s="41"/>
      <c r="CP108" s="41"/>
      <c r="CQ108" s="41"/>
      <c r="CR108" s="41"/>
      <c r="CS108" s="41"/>
      <c r="CT108" s="41"/>
      <c r="CU108" s="41"/>
      <c r="CV108" s="41"/>
      <c r="CW108" s="41"/>
    </row>
    <row r="109" spans="1:101" ht="14.5" customHeight="1">
      <c r="A109" s="41" t="s">
        <v>12878</v>
      </c>
      <c r="B109" s="119" t="s">
        <v>12026</v>
      </c>
      <c r="C109" s="120" t="str">
        <f t="shared" si="50"/>
        <v>A.030.10.120</v>
      </c>
      <c r="D109" s="135" t="s">
        <v>12806</v>
      </c>
      <c r="E109" s="119" t="s">
        <v>6570</v>
      </c>
      <c r="F109" s="118" t="str">
        <f t="shared" si="51"/>
        <v>Sodium Cumenesulphonate</v>
      </c>
      <c r="G109" s="118">
        <f t="shared" si="52"/>
        <v>1.4704487384000002</v>
      </c>
      <c r="H109" s="118">
        <f t="shared" si="53"/>
        <v>7.1887697299999997E-2</v>
      </c>
      <c r="I109" s="118">
        <f t="shared" si="54"/>
        <v>0.52658057400000002</v>
      </c>
      <c r="J109" s="326">
        <f t="shared" si="55"/>
        <v>0.57794616710000002</v>
      </c>
      <c r="K109" s="118">
        <v>0.29403430000000003</v>
      </c>
      <c r="L109" s="118">
        <v>8.5182750000000002E-2</v>
      </c>
      <c r="M109" s="118">
        <v>3.0782224E-2</v>
      </c>
      <c r="N109" s="118">
        <v>8.7073075000000007E-3</v>
      </c>
      <c r="O109" s="118">
        <v>2.2413253000000001E-2</v>
      </c>
      <c r="P109" s="118">
        <v>3.4639841999999997E-2</v>
      </c>
      <c r="Q109" s="118">
        <v>6.1272948000000004E-3</v>
      </c>
      <c r="R109" s="118">
        <v>0.41061560000000003</v>
      </c>
      <c r="S109" s="118">
        <v>2.6649848E-2</v>
      </c>
      <c r="T109" s="118">
        <v>0.50365852</v>
      </c>
      <c r="U109" s="118">
        <v>2.9591257999999999E-2</v>
      </c>
      <c r="V109" s="118">
        <v>1.2240134999999999E-2</v>
      </c>
      <c r="W109" s="118">
        <v>5.8064060999999997E-3</v>
      </c>
      <c r="X109" s="118">
        <v>0</v>
      </c>
      <c r="Y109" s="41"/>
      <c r="Z109" s="327">
        <f t="shared" si="56"/>
        <v>2.2107842105263158</v>
      </c>
      <c r="AA109" s="41"/>
      <c r="AB109" s="111">
        <v>62.488394</v>
      </c>
      <c r="AC109" s="111">
        <v>56.736500999999997</v>
      </c>
      <c r="AD109" s="111">
        <v>4.0118299999999998</v>
      </c>
      <c r="AE109" s="111">
        <v>0</v>
      </c>
      <c r="AF109" s="111">
        <v>0.45961415999999999</v>
      </c>
      <c r="AG109" s="111">
        <v>0.39372984</v>
      </c>
      <c r="AH109" s="111">
        <v>0.88671904000000001</v>
      </c>
      <c r="AI109" s="41"/>
      <c r="AJ109" s="114">
        <v>7.8774184999999997E-2</v>
      </c>
      <c r="AK109" s="114">
        <v>7.2664240000000005E-2</v>
      </c>
      <c r="AL109" s="114">
        <v>2.2958841999999998E-3</v>
      </c>
      <c r="AM109" s="114">
        <v>3.8140604999999999E-3</v>
      </c>
      <c r="AN109" s="113">
        <f t="shared" si="57"/>
        <v>4.3563692848999991E-6</v>
      </c>
      <c r="AO109" s="112">
        <f t="shared" si="58"/>
        <v>8.4906959860899989E-9</v>
      </c>
      <c r="AP109" s="112">
        <f t="shared" si="59"/>
        <v>0.53418214683999998</v>
      </c>
      <c r="AQ109" s="328">
        <v>2.0516077E-6</v>
      </c>
      <c r="AR109" s="328">
        <v>6.1901957999999999E-9</v>
      </c>
      <c r="AS109" s="328">
        <v>1.6912498999999999E-13</v>
      </c>
      <c r="AT109" s="329">
        <v>0</v>
      </c>
      <c r="AU109" s="329">
        <v>0</v>
      </c>
      <c r="AV109" s="328">
        <v>1.2962949E-9</v>
      </c>
      <c r="AW109" s="328">
        <v>1.8985695E-6</v>
      </c>
      <c r="AX109" s="328">
        <v>2.9561846000000002E-10</v>
      </c>
      <c r="AY109" s="328">
        <v>1.802E-9</v>
      </c>
      <c r="AZ109" s="329">
        <v>0</v>
      </c>
      <c r="BA109" s="329">
        <v>0</v>
      </c>
      <c r="BB109" s="328">
        <v>3.2037921E-12</v>
      </c>
      <c r="BC109" s="328">
        <v>1.6800046999999999E-10</v>
      </c>
      <c r="BD109" s="328">
        <v>3.1508339E-11</v>
      </c>
      <c r="BE109" s="328">
        <v>3.9849318999999999E-7</v>
      </c>
      <c r="BF109" s="328">
        <v>6.4026000000000002E-9</v>
      </c>
      <c r="BG109" s="329">
        <v>0</v>
      </c>
      <c r="BH109" s="329">
        <v>5.3788684000000001E-4</v>
      </c>
      <c r="BI109" s="329">
        <v>0.53364425999999998</v>
      </c>
      <c r="BJ109" s="329">
        <v>0</v>
      </c>
      <c r="BK109" s="329">
        <v>0</v>
      </c>
      <c r="BL109" s="329">
        <v>0</v>
      </c>
      <c r="BM109" s="41"/>
      <c r="BN109" s="111">
        <v>2.9954709000000002E-4</v>
      </c>
      <c r="BO109" s="122">
        <v>1.2423532E-5</v>
      </c>
      <c r="BP109" s="122">
        <v>6.164253E-5</v>
      </c>
      <c r="BQ109" s="122">
        <v>4.8098191999999998E-5</v>
      </c>
      <c r="BR109" s="122">
        <v>3.0295348999999998E-5</v>
      </c>
      <c r="BS109" s="111">
        <v>0</v>
      </c>
      <c r="BT109" s="111">
        <v>0</v>
      </c>
      <c r="BU109" s="111">
        <v>0</v>
      </c>
      <c r="BV109" s="122">
        <v>4.6484228999999997E-5</v>
      </c>
      <c r="BW109" s="122">
        <v>4.0544665999999999E-6</v>
      </c>
      <c r="BX109" s="111">
        <v>0</v>
      </c>
      <c r="BY109" s="111">
        <v>0</v>
      </c>
      <c r="BZ109" s="111">
        <v>0</v>
      </c>
      <c r="CA109" s="122">
        <v>1.005339E-5</v>
      </c>
      <c r="CB109" s="122">
        <v>7.3642318000000001E-5</v>
      </c>
      <c r="CC109" s="122">
        <v>1.2853086000000001E-5</v>
      </c>
      <c r="CD109" s="111">
        <v>0</v>
      </c>
      <c r="CE109" s="226" t="s">
        <v>12022</v>
      </c>
      <c r="CF109" s="221" t="s">
        <v>12021</v>
      </c>
      <c r="CG109" s="76" t="s">
        <v>12755</v>
      </c>
      <c r="CH109" s="42"/>
      <c r="CI109" s="217"/>
      <c r="CK109" s="41"/>
      <c r="CL109" s="41"/>
      <c r="CM109" s="41"/>
      <c r="CN109" s="41"/>
      <c r="CO109" s="41"/>
      <c r="CP109" s="41"/>
      <c r="CQ109" s="41"/>
      <c r="CR109" s="41"/>
      <c r="CS109" s="41"/>
      <c r="CT109" s="41"/>
      <c r="CU109" s="41"/>
      <c r="CV109" s="41"/>
      <c r="CW109" s="41"/>
    </row>
    <row r="110" spans="1:101" ht="14.5" customHeight="1">
      <c r="A110" s="41" t="s">
        <v>12875</v>
      </c>
      <c r="B110" s="119" t="s">
        <v>12026</v>
      </c>
      <c r="C110" s="120" t="str">
        <f t="shared" si="50"/>
        <v>A.030.10.121</v>
      </c>
      <c r="D110" s="135" t="s">
        <v>12806</v>
      </c>
      <c r="E110" s="119" t="s">
        <v>6570</v>
      </c>
      <c r="F110" s="118" t="str">
        <f t="shared" si="51"/>
        <v>Sodium Hydroxide (US 2011)</v>
      </c>
      <c r="G110" s="118">
        <f t="shared" si="52"/>
        <v>0.13668168841138878</v>
      </c>
      <c r="H110" s="118">
        <f t="shared" si="53"/>
        <v>7.9644036100000003E-3</v>
      </c>
      <c r="I110" s="118">
        <f t="shared" si="54"/>
        <v>1.3066277080000001E-2</v>
      </c>
      <c r="J110" s="326">
        <f t="shared" si="55"/>
        <v>1.7550764721388782E-2</v>
      </c>
      <c r="K110" s="118">
        <v>9.8100243000000004E-2</v>
      </c>
      <c r="L110" s="118">
        <v>7.2183183000000001E-3</v>
      </c>
      <c r="M110" s="118">
        <v>5.5713064E-3</v>
      </c>
      <c r="N110" s="118">
        <v>4.6518888000000001E-3</v>
      </c>
      <c r="O110" s="118">
        <v>1.0643988000000001E-3</v>
      </c>
      <c r="P110" s="118">
        <v>1.1836931E-4</v>
      </c>
      <c r="Q110" s="118">
        <v>2.1297466999999999E-3</v>
      </c>
      <c r="R110" s="118">
        <v>2.7665238000000001E-4</v>
      </c>
      <c r="S110" s="118">
        <v>5.4757207000000001E-4</v>
      </c>
      <c r="T110" s="118">
        <v>3.4905505E-3</v>
      </c>
      <c r="U110" s="118">
        <v>1.3496515000000001E-2</v>
      </c>
      <c r="V110" s="330">
        <v>1.6126948000000001E-5</v>
      </c>
      <c r="W110" s="330">
        <v>2.0338878E-10</v>
      </c>
      <c r="X110" s="118">
        <v>0</v>
      </c>
      <c r="Y110" s="41"/>
      <c r="Z110" s="327">
        <f t="shared" si="56"/>
        <v>0.73759581203007518</v>
      </c>
      <c r="AA110" s="41"/>
      <c r="AB110" s="111">
        <v>15.367347000000001</v>
      </c>
      <c r="AC110" s="111">
        <v>12.309453</v>
      </c>
      <c r="AD110" s="111">
        <v>1.8295629</v>
      </c>
      <c r="AE110" s="111">
        <v>0</v>
      </c>
      <c r="AF110" s="111">
        <v>0.15150148999999999</v>
      </c>
      <c r="AG110" s="111">
        <v>0.66447283999999995</v>
      </c>
      <c r="AH110" s="111">
        <v>0.41235734000000002</v>
      </c>
      <c r="AI110" s="41"/>
      <c r="AJ110" s="114">
        <v>1.5915899000000001E-2</v>
      </c>
      <c r="AK110" s="114">
        <v>1.4804321E-2</v>
      </c>
      <c r="AL110" s="114">
        <v>6.5527152E-4</v>
      </c>
      <c r="AM110" s="114">
        <v>4.5630667E-4</v>
      </c>
      <c r="AN110" s="113">
        <f t="shared" si="57"/>
        <v>8.8754922212754507E-7</v>
      </c>
      <c r="AO110" s="112">
        <f t="shared" si="58"/>
        <v>2.4233413888835533E-9</v>
      </c>
      <c r="AP110" s="112">
        <f t="shared" si="59"/>
        <v>6.3908497435000003E-2</v>
      </c>
      <c r="AQ110" s="328">
        <v>6.9067383999999998E-7</v>
      </c>
      <c r="AR110" s="328">
        <v>2.0841497E-9</v>
      </c>
      <c r="AS110" s="328">
        <v>5.6932032000000003E-14</v>
      </c>
      <c r="AT110" s="328">
        <v>1.4236494E-10</v>
      </c>
      <c r="AU110" s="328">
        <v>3.3071842000000001E-12</v>
      </c>
      <c r="AV110" s="328">
        <v>6.9170908999999996E-10</v>
      </c>
      <c r="AW110" s="328">
        <v>1.9373218E-7</v>
      </c>
      <c r="AX110" s="328">
        <v>9.9004147000000003E-11</v>
      </c>
      <c r="AY110" s="328">
        <v>2.1143989999999999E-10</v>
      </c>
      <c r="AZ110" s="328">
        <v>1.3430318E-12</v>
      </c>
      <c r="BA110" s="328">
        <v>9.4661137999999996E-16</v>
      </c>
      <c r="BB110" s="328">
        <v>1.2630088E-12</v>
      </c>
      <c r="BC110" s="328">
        <v>5.7358172999999999E-15</v>
      </c>
      <c r="BD110" s="328">
        <v>7.6238419999999993E-15</v>
      </c>
      <c r="BE110" s="328">
        <v>6.1967686999999999E-10</v>
      </c>
      <c r="BF110" s="328">
        <v>1.6861401E-9</v>
      </c>
      <c r="BG110" s="328">
        <v>2.6070338999999999E-11</v>
      </c>
      <c r="BH110" s="328">
        <v>1.3378435E-5</v>
      </c>
      <c r="BI110" s="329">
        <v>6.3895119E-2</v>
      </c>
      <c r="BJ110" s="328">
        <v>3.9433449999999998E-15</v>
      </c>
      <c r="BK110" s="328">
        <v>2.3979801E-17</v>
      </c>
      <c r="BL110" s="328">
        <v>1.0728739999999999E-21</v>
      </c>
      <c r="BM110" s="41"/>
      <c r="BN110" s="122">
        <v>4.5320803999999999E-5</v>
      </c>
      <c r="BO110" s="122">
        <v>1.6838625E-6</v>
      </c>
      <c r="BP110" s="122">
        <v>2.0566127999999999E-5</v>
      </c>
      <c r="BQ110" s="122">
        <v>3.2532879000000002E-8</v>
      </c>
      <c r="BR110" s="122">
        <v>2.0152430999999998E-6</v>
      </c>
      <c r="BS110" s="122">
        <v>4.4408678000000002E-7</v>
      </c>
      <c r="BT110" s="122">
        <v>4.8526900999999995E-10</v>
      </c>
      <c r="BU110" s="122">
        <v>6.8020157000000005E-7</v>
      </c>
      <c r="BV110" s="122">
        <v>1.5884326999999999E-7</v>
      </c>
      <c r="BW110" s="122">
        <v>1.4092658E-6</v>
      </c>
      <c r="BX110" s="122">
        <v>2.4841377000000002E-8</v>
      </c>
      <c r="BY110" s="122">
        <v>1.7139553E-8</v>
      </c>
      <c r="BZ110" s="122">
        <v>1.6455325000000001E-7</v>
      </c>
      <c r="CA110" s="122">
        <v>1.0378346E-6</v>
      </c>
      <c r="CB110" s="122">
        <v>1.6839858999999999E-5</v>
      </c>
      <c r="CC110" s="122">
        <v>2.4592588000000002E-7</v>
      </c>
      <c r="CD110" s="122">
        <v>5.6609590000000004E-13</v>
      </c>
      <c r="CE110" s="226" t="s">
        <v>12862</v>
      </c>
      <c r="CF110" s="221" t="s">
        <v>12861</v>
      </c>
      <c r="CG110" s="76" t="s">
        <v>12872</v>
      </c>
      <c r="CH110" s="42"/>
      <c r="CI110" s="217"/>
      <c r="CK110" s="41"/>
      <c r="CL110" s="41"/>
      <c r="CM110" s="41"/>
      <c r="CN110" s="41"/>
      <c r="CO110" s="41"/>
      <c r="CP110" s="41"/>
      <c r="CQ110" s="41"/>
      <c r="CR110" s="41"/>
      <c r="CS110" s="41"/>
      <c r="CT110" s="41"/>
      <c r="CU110" s="41"/>
      <c r="CV110" s="41"/>
      <c r="CW110" s="41"/>
    </row>
    <row r="111" spans="1:101" ht="14.5" customHeight="1">
      <c r="A111" s="41" t="s">
        <v>12871</v>
      </c>
      <c r="B111" s="119" t="s">
        <v>12026</v>
      </c>
      <c r="C111" s="120" t="str">
        <f t="shared" si="50"/>
        <v>A.030.10.122</v>
      </c>
      <c r="D111" s="135" t="s">
        <v>12806</v>
      </c>
      <c r="E111" s="119" t="s">
        <v>6570</v>
      </c>
      <c r="F111" s="118" t="str">
        <f t="shared" si="51"/>
        <v>Sodium Hydroxide, NaOH (European Chlor-Alkali Industry 2022)</v>
      </c>
      <c r="G111" s="118">
        <f t="shared" si="52"/>
        <v>0.14086506817294348</v>
      </c>
      <c r="H111" s="118">
        <f t="shared" si="53"/>
        <v>2.1403128064307199E-2</v>
      </c>
      <c r="I111" s="118">
        <f t="shared" si="54"/>
        <v>3.3011940108636263E-2</v>
      </c>
      <c r="J111" s="326">
        <f t="shared" si="55"/>
        <v>0</v>
      </c>
      <c r="K111" s="118">
        <v>8.6449999999999999E-2</v>
      </c>
      <c r="L111" s="118">
        <v>2.365074E-2</v>
      </c>
      <c r="M111" s="118">
        <v>9.3612000000000001E-3</v>
      </c>
      <c r="N111" s="330">
        <v>7.5533039999999999E-5</v>
      </c>
      <c r="O111" s="118">
        <v>2.1327585999999999E-2</v>
      </c>
      <c r="P111" s="118">
        <v>0</v>
      </c>
      <c r="Q111" s="330">
        <v>9.0243072000000006E-9</v>
      </c>
      <c r="R111" s="330">
        <v>1.0863626E-10</v>
      </c>
      <c r="S111" s="118">
        <v>0</v>
      </c>
      <c r="T111" s="118">
        <v>0</v>
      </c>
      <c r="U111" s="118">
        <v>0</v>
      </c>
      <c r="V111" s="118">
        <v>0</v>
      </c>
      <c r="W111" s="118">
        <v>0</v>
      </c>
      <c r="X111" s="118">
        <v>0</v>
      </c>
      <c r="Y111" s="41"/>
      <c r="Z111" s="327">
        <f t="shared" si="56"/>
        <v>0.64999999999999991</v>
      </c>
      <c r="AA111" s="41"/>
      <c r="AB111" s="111">
        <v>0</v>
      </c>
      <c r="AC111" s="111">
        <v>0</v>
      </c>
      <c r="AD111" s="111">
        <v>0</v>
      </c>
      <c r="AE111" s="111">
        <v>0</v>
      </c>
      <c r="AF111" s="111">
        <v>0</v>
      </c>
      <c r="AG111" s="111">
        <v>0</v>
      </c>
      <c r="AH111" s="111">
        <v>0</v>
      </c>
      <c r="AI111" s="41"/>
      <c r="AJ111" s="114">
        <v>1.7854077999999999E-2</v>
      </c>
      <c r="AK111" s="114">
        <v>1.7225957E-2</v>
      </c>
      <c r="AL111" s="114">
        <v>6.2812117000000001E-4</v>
      </c>
      <c r="AM111" s="114">
        <v>0</v>
      </c>
      <c r="AN111" s="113">
        <f t="shared" si="57"/>
        <v>1.03273122E-6</v>
      </c>
      <c r="AO111" s="112">
        <f t="shared" si="58"/>
        <v>2.3229333249999998E-9</v>
      </c>
      <c r="AP111" s="112">
        <f t="shared" si="59"/>
        <v>0</v>
      </c>
      <c r="AQ111" s="328">
        <v>6.032E-7</v>
      </c>
      <c r="AR111" s="328">
        <v>1.8199999999999999E-9</v>
      </c>
      <c r="AS111" s="328">
        <v>4.9724999999999998E-14</v>
      </c>
      <c r="AT111" s="329">
        <v>0</v>
      </c>
      <c r="AU111" s="329">
        <v>0</v>
      </c>
      <c r="AV111" s="328">
        <v>1.1219999999999999E-11</v>
      </c>
      <c r="AW111" s="328">
        <v>4.2952E-7</v>
      </c>
      <c r="AX111" s="328">
        <v>2.5636000000000001E-12</v>
      </c>
      <c r="AY111" s="328">
        <v>5.0031999999999998E-10</v>
      </c>
      <c r="AZ111" s="329">
        <v>0</v>
      </c>
      <c r="BA111" s="329">
        <v>0</v>
      </c>
      <c r="BB111" s="329">
        <v>0</v>
      </c>
      <c r="BC111" s="329">
        <v>0</v>
      </c>
      <c r="BD111" s="329">
        <v>0</v>
      </c>
      <c r="BE111" s="329">
        <v>0</v>
      </c>
      <c r="BF111" s="329">
        <v>0</v>
      </c>
      <c r="BG111" s="329">
        <v>0</v>
      </c>
      <c r="BH111" s="329">
        <v>0</v>
      </c>
      <c r="BI111" s="329">
        <v>0</v>
      </c>
      <c r="BJ111" s="329">
        <v>0</v>
      </c>
      <c r="BK111" s="329">
        <v>0</v>
      </c>
      <c r="BL111" s="329">
        <v>0</v>
      </c>
      <c r="BM111" s="41"/>
      <c r="BN111" s="122">
        <v>3.5520064E-5</v>
      </c>
      <c r="BO111" s="122">
        <v>3.4493573000000001E-6</v>
      </c>
      <c r="BP111" s="122">
        <v>1.8123724999999999E-5</v>
      </c>
      <c r="BQ111" s="122">
        <v>1.2725302E-14</v>
      </c>
      <c r="BR111" s="122">
        <v>1.3655846999999999E-5</v>
      </c>
      <c r="BS111" s="111">
        <v>0</v>
      </c>
      <c r="BT111" s="111">
        <v>0</v>
      </c>
      <c r="BU111" s="111">
        <v>0</v>
      </c>
      <c r="BV111" s="111">
        <v>0</v>
      </c>
      <c r="BW111" s="122">
        <v>5.9714366000000003E-12</v>
      </c>
      <c r="BX111" s="111">
        <v>0</v>
      </c>
      <c r="BY111" s="111">
        <v>0</v>
      </c>
      <c r="BZ111" s="111">
        <v>0</v>
      </c>
      <c r="CA111" s="122">
        <v>2.9112948000000001E-7</v>
      </c>
      <c r="CB111" s="111">
        <v>0</v>
      </c>
      <c r="CC111" s="111">
        <v>0</v>
      </c>
      <c r="CD111" s="111">
        <v>0</v>
      </c>
      <c r="CE111" s="226" t="s">
        <v>12862</v>
      </c>
      <c r="CF111" s="221" t="s">
        <v>12861</v>
      </c>
      <c r="CG111" s="76" t="s">
        <v>12856</v>
      </c>
      <c r="CH111" s="42"/>
      <c r="CI111" s="217"/>
      <c r="CK111" s="41"/>
      <c r="CL111" s="41"/>
      <c r="CM111" s="41"/>
      <c r="CN111" s="41"/>
      <c r="CO111" s="41"/>
      <c r="CP111" s="41"/>
      <c r="CQ111" s="41"/>
      <c r="CR111" s="41"/>
      <c r="CS111" s="41"/>
      <c r="CT111" s="41"/>
      <c r="CU111" s="41"/>
      <c r="CV111" s="41"/>
      <c r="CW111" s="41"/>
    </row>
    <row r="112" spans="1:101" ht="14.5" customHeight="1">
      <c r="A112" s="41" t="s">
        <v>12868</v>
      </c>
      <c r="B112" s="119" t="s">
        <v>12026</v>
      </c>
      <c r="C112" s="120" t="str">
        <f t="shared" si="50"/>
        <v>A.030.10.123</v>
      </c>
      <c r="D112" s="135" t="s">
        <v>12806</v>
      </c>
      <c r="E112" s="119" t="s">
        <v>6570</v>
      </c>
      <c r="F112" s="118" t="str">
        <f t="shared" si="51"/>
        <v>Sodium Hydroxide, NaOH (Plasticseurope 2013)</v>
      </c>
      <c r="G112" s="118">
        <f t="shared" si="52"/>
        <v>0.15952014236360779</v>
      </c>
      <c r="H112" s="118">
        <f t="shared" si="53"/>
        <v>1.6360492144665999E-2</v>
      </c>
      <c r="I112" s="118">
        <f t="shared" si="54"/>
        <v>2.8779650218941782E-2</v>
      </c>
      <c r="J112" s="326">
        <f t="shared" si="55"/>
        <v>0</v>
      </c>
      <c r="K112" s="118">
        <v>0.11438</v>
      </c>
      <c r="L112" s="118">
        <v>2.705805E-2</v>
      </c>
      <c r="M112" s="118">
        <v>1.7216E-3</v>
      </c>
      <c r="N112" s="118">
        <v>1.7772480000000001E-4</v>
      </c>
      <c r="O112" s="118">
        <v>1.6182756E-2</v>
      </c>
      <c r="P112" s="118">
        <v>0</v>
      </c>
      <c r="Q112" s="330">
        <v>1.1344665999999999E-8</v>
      </c>
      <c r="R112" s="330">
        <v>2.1894177999999999E-10</v>
      </c>
      <c r="S112" s="118">
        <v>0</v>
      </c>
      <c r="T112" s="118">
        <v>0</v>
      </c>
      <c r="U112" s="118">
        <v>0</v>
      </c>
      <c r="V112" s="118">
        <v>0</v>
      </c>
      <c r="W112" s="118">
        <v>0</v>
      </c>
      <c r="X112" s="118">
        <v>0</v>
      </c>
      <c r="Y112" s="41"/>
      <c r="Z112" s="327">
        <f t="shared" si="56"/>
        <v>0.85999999999999988</v>
      </c>
      <c r="AA112" s="41"/>
      <c r="AB112" s="111">
        <v>0</v>
      </c>
      <c r="AC112" s="111">
        <v>0</v>
      </c>
      <c r="AD112" s="111">
        <v>0</v>
      </c>
      <c r="AE112" s="111">
        <v>0</v>
      </c>
      <c r="AF112" s="111">
        <v>0</v>
      </c>
      <c r="AG112" s="111">
        <v>0</v>
      </c>
      <c r="AH112" s="111">
        <v>0</v>
      </c>
      <c r="AI112" s="41"/>
      <c r="AJ112" s="114">
        <v>2.2316516000000002E-2</v>
      </c>
      <c r="AK112" s="114">
        <v>2.1508967E-2</v>
      </c>
      <c r="AL112" s="114">
        <v>8.0754899999999996E-4</v>
      </c>
      <c r="AM112" s="114">
        <v>0</v>
      </c>
      <c r="AN112" s="113">
        <f t="shared" si="57"/>
        <v>1.2895064E-6</v>
      </c>
      <c r="AO112" s="112">
        <f t="shared" si="58"/>
        <v>2.9864977900000003E-9</v>
      </c>
      <c r="AP112" s="112">
        <f t="shared" si="59"/>
        <v>0</v>
      </c>
      <c r="AQ112" s="328">
        <v>7.9808000000000001E-7</v>
      </c>
      <c r="AR112" s="328">
        <v>2.408E-9</v>
      </c>
      <c r="AS112" s="328">
        <v>6.5790000000000003E-14</v>
      </c>
      <c r="AT112" s="329">
        <v>0</v>
      </c>
      <c r="AU112" s="329">
        <v>0</v>
      </c>
      <c r="AV112" s="328">
        <v>2.6400000000000001E-11</v>
      </c>
      <c r="AW112" s="328">
        <v>4.9139999999999997E-7</v>
      </c>
      <c r="AX112" s="328">
        <v>6.0320000000000001E-12</v>
      </c>
      <c r="AY112" s="328">
        <v>5.7240000000000001E-10</v>
      </c>
      <c r="AZ112" s="329">
        <v>0</v>
      </c>
      <c r="BA112" s="329">
        <v>0</v>
      </c>
      <c r="BB112" s="329">
        <v>0</v>
      </c>
      <c r="BC112" s="329">
        <v>0</v>
      </c>
      <c r="BD112" s="329">
        <v>0</v>
      </c>
      <c r="BE112" s="329">
        <v>0</v>
      </c>
      <c r="BF112" s="329">
        <v>0</v>
      </c>
      <c r="BG112" s="329">
        <v>0</v>
      </c>
      <c r="BH112" s="329">
        <v>0</v>
      </c>
      <c r="BI112" s="329">
        <v>0</v>
      </c>
      <c r="BJ112" s="329">
        <v>0</v>
      </c>
      <c r="BK112" s="329">
        <v>0</v>
      </c>
      <c r="BL112" s="329">
        <v>0</v>
      </c>
      <c r="BM112" s="41"/>
      <c r="BN112" s="122">
        <v>4.6202370999999997E-5</v>
      </c>
      <c r="BO112" s="122">
        <v>3.9462985999999998E-6</v>
      </c>
      <c r="BP112" s="122">
        <v>2.3979082E-5</v>
      </c>
      <c r="BQ112" s="122">
        <v>2.5646136000000001E-14</v>
      </c>
      <c r="BR112" s="122">
        <v>1.7862650000000001E-5</v>
      </c>
      <c r="BS112" s="111">
        <v>0</v>
      </c>
      <c r="BT112" s="111">
        <v>0</v>
      </c>
      <c r="BU112" s="111">
        <v>0</v>
      </c>
      <c r="BV112" s="111">
        <v>0</v>
      </c>
      <c r="BW112" s="122">
        <v>7.5068312999999998E-12</v>
      </c>
      <c r="BX112" s="111">
        <v>0</v>
      </c>
      <c r="BY112" s="111">
        <v>0</v>
      </c>
      <c r="BZ112" s="111">
        <v>0</v>
      </c>
      <c r="CA112" s="122">
        <v>4.1433329E-7</v>
      </c>
      <c r="CB112" s="111">
        <v>0</v>
      </c>
      <c r="CC112" s="111">
        <v>0</v>
      </c>
      <c r="CD112" s="111">
        <v>0</v>
      </c>
      <c r="CE112" s="226" t="s">
        <v>12862</v>
      </c>
      <c r="CF112" s="221" t="s">
        <v>12861</v>
      </c>
      <c r="CG112" s="76" t="s">
        <v>12850</v>
      </c>
      <c r="CH112" s="42"/>
      <c r="CI112" s="217"/>
      <c r="CK112" s="41"/>
      <c r="CL112" s="41"/>
      <c r="CM112" s="41"/>
      <c r="CN112" s="41"/>
      <c r="CO112" s="41"/>
      <c r="CP112" s="41"/>
      <c r="CQ112" s="41"/>
      <c r="CR112" s="41"/>
      <c r="CS112" s="41"/>
      <c r="CT112" s="41"/>
      <c r="CU112" s="41"/>
      <c r="CV112" s="41"/>
      <c r="CW112" s="41"/>
    </row>
    <row r="113" spans="1:101" ht="14.5" customHeight="1" thickBot="1">
      <c r="A113" s="41" t="s">
        <v>12865</v>
      </c>
      <c r="B113" s="119" t="s">
        <v>12026</v>
      </c>
      <c r="C113" s="120" t="str">
        <f t="shared" si="50"/>
        <v>A.030.10.124</v>
      </c>
      <c r="D113" s="135" t="s">
        <v>12806</v>
      </c>
      <c r="E113" s="119" t="s">
        <v>6570</v>
      </c>
      <c r="F113" s="118" t="str">
        <f t="shared" si="51"/>
        <v>Sodium Hydroxide, NaOH (average of USLCI, Plasticseurope, EU Chlor-Alkali ind.)</v>
      </c>
      <c r="G113" s="118">
        <f t="shared" si="52"/>
        <v>0.14568896601209627</v>
      </c>
      <c r="H113" s="118">
        <f t="shared" si="53"/>
        <v>1.5242674704999999E-2</v>
      </c>
      <c r="I113" s="118">
        <f t="shared" si="54"/>
        <v>2.4952622370000004E-2</v>
      </c>
      <c r="J113" s="326">
        <f t="shared" si="55"/>
        <v>5.8502549370962609E-3</v>
      </c>
      <c r="K113" s="118">
        <v>9.9643414E-2</v>
      </c>
      <c r="L113" s="118">
        <v>1.9309036000000002E-2</v>
      </c>
      <c r="M113" s="118">
        <v>5.5513688000000004E-3</v>
      </c>
      <c r="N113" s="118">
        <v>1.6350488999999999E-3</v>
      </c>
      <c r="O113" s="118">
        <v>1.2858247E-2</v>
      </c>
      <c r="P113" s="330">
        <v>3.9456435E-5</v>
      </c>
      <c r="Q113" s="118">
        <v>7.0992237000000002E-4</v>
      </c>
      <c r="R113" s="330">
        <v>9.2217570000000001E-5</v>
      </c>
      <c r="S113" s="118">
        <v>1.8252401999999999E-4</v>
      </c>
      <c r="T113" s="118">
        <v>1.1635167999999999E-3</v>
      </c>
      <c r="U113" s="118">
        <v>4.4988383999999999E-3</v>
      </c>
      <c r="V113" s="330">
        <v>5.3756493000000004E-6</v>
      </c>
      <c r="W113" s="330">
        <v>6.7796260999999995E-11</v>
      </c>
      <c r="X113" s="118">
        <v>0</v>
      </c>
      <c r="Y113" s="41"/>
      <c r="Z113" s="327">
        <f t="shared" si="56"/>
        <v>0.74919860150375939</v>
      </c>
      <c r="AA113" s="41"/>
      <c r="AB113" s="111">
        <v>5.1224490999999999</v>
      </c>
      <c r="AC113" s="111">
        <v>4.1031509000000002</v>
      </c>
      <c r="AD113" s="111">
        <v>0.60985429999999996</v>
      </c>
      <c r="AE113" s="111">
        <v>0</v>
      </c>
      <c r="AF113" s="111">
        <v>5.0500494999999999E-2</v>
      </c>
      <c r="AG113" s="111">
        <v>0.22149094999999999</v>
      </c>
      <c r="AH113" s="111">
        <v>0.13745245</v>
      </c>
      <c r="AI113" s="41"/>
      <c r="AJ113" s="114">
        <v>1.8695498000000001E-2</v>
      </c>
      <c r="AK113" s="114">
        <v>1.7846415000000001E-2</v>
      </c>
      <c r="AL113" s="114">
        <v>6.9698055999999997E-4</v>
      </c>
      <c r="AM113" s="114">
        <v>1.5210222E-4</v>
      </c>
      <c r="AN113" s="113">
        <f t="shared" si="57"/>
        <v>1.0699289540681484E-6</v>
      </c>
      <c r="AO113" s="112">
        <f t="shared" si="58"/>
        <v>2.5775908341945541E-9</v>
      </c>
      <c r="AP113" s="112">
        <f t="shared" si="59"/>
        <v>2.1302832478399997E-2</v>
      </c>
      <c r="AQ113" s="328">
        <v>6.9731794999999998E-7</v>
      </c>
      <c r="AR113" s="328">
        <v>2.1040499E-9</v>
      </c>
      <c r="AS113" s="328">
        <v>5.7482344000000006E-14</v>
      </c>
      <c r="AT113" s="328">
        <v>4.7454979E-11</v>
      </c>
      <c r="AU113" s="328">
        <v>1.1023947E-12</v>
      </c>
      <c r="AV113" s="328">
        <v>2.4310970000000001E-10</v>
      </c>
      <c r="AW113" s="328">
        <v>3.7155073000000002E-7</v>
      </c>
      <c r="AX113" s="328">
        <v>3.5866581999999999E-11</v>
      </c>
      <c r="AY113" s="328">
        <v>4.280533E-10</v>
      </c>
      <c r="AZ113" s="328">
        <v>4.4767727000000002E-13</v>
      </c>
      <c r="BA113" s="328">
        <v>3.1553713000000002E-16</v>
      </c>
      <c r="BB113" s="328">
        <v>4.2100292999999999E-13</v>
      </c>
      <c r="BC113" s="328">
        <v>1.9119390999999998E-15</v>
      </c>
      <c r="BD113" s="328">
        <v>2.5412807E-15</v>
      </c>
      <c r="BE113" s="328">
        <v>2.0655896E-10</v>
      </c>
      <c r="BF113" s="328">
        <v>5.6204672000000001E-10</v>
      </c>
      <c r="BG113" s="328">
        <v>8.6901129000000001E-12</v>
      </c>
      <c r="BH113" s="328">
        <v>4.4594783999999998E-6</v>
      </c>
      <c r="BI113" s="329">
        <v>2.1298372999999999E-2</v>
      </c>
      <c r="BJ113" s="328">
        <v>1.3144483E-15</v>
      </c>
      <c r="BK113" s="328">
        <v>7.9932669000000007E-18</v>
      </c>
      <c r="BL113" s="328">
        <v>3.5762467999999999E-22</v>
      </c>
      <c r="BM113" s="41"/>
      <c r="BN113" s="122">
        <v>4.2347746E-5</v>
      </c>
      <c r="BO113" s="122">
        <v>3.0265060999999998E-6</v>
      </c>
      <c r="BP113" s="122">
        <v>2.0889645E-5</v>
      </c>
      <c r="BQ113" s="122">
        <v>1.0844305999999999E-8</v>
      </c>
      <c r="BR113" s="122">
        <v>1.1177913000000001E-5</v>
      </c>
      <c r="BS113" s="122">
        <v>1.4802892999999999E-7</v>
      </c>
      <c r="BT113" s="122">
        <v>1.6175634E-10</v>
      </c>
      <c r="BU113" s="122">
        <v>2.2673385999999999E-7</v>
      </c>
      <c r="BV113" s="122">
        <v>5.2947758000000001E-8</v>
      </c>
      <c r="BW113" s="122">
        <v>4.6975976000000002E-7</v>
      </c>
      <c r="BX113" s="122">
        <v>8.2804588999999994E-9</v>
      </c>
      <c r="BY113" s="122">
        <v>5.7131844999999997E-9</v>
      </c>
      <c r="BZ113" s="122">
        <v>5.4851084E-8</v>
      </c>
      <c r="CA113" s="122">
        <v>5.8109912000000002E-7</v>
      </c>
      <c r="CB113" s="122">
        <v>5.6132863E-6</v>
      </c>
      <c r="CC113" s="122">
        <v>8.1975292999999995E-8</v>
      </c>
      <c r="CD113" s="122">
        <v>1.8869863E-13</v>
      </c>
      <c r="CE113" s="226" t="s">
        <v>12862</v>
      </c>
      <c r="CF113" s="221" t="s">
        <v>12861</v>
      </c>
      <c r="CG113" s="76" t="s">
        <v>12860</v>
      </c>
      <c r="CH113" s="42"/>
      <c r="CI113" s="217"/>
      <c r="CK113" s="41"/>
      <c r="CL113" s="41"/>
      <c r="CM113" s="41"/>
      <c r="CN113" s="41"/>
      <c r="CO113" s="41"/>
      <c r="CP113" s="41"/>
      <c r="CQ113" s="41"/>
      <c r="CR113" s="41"/>
      <c r="CS113" s="41"/>
      <c r="CT113" s="41"/>
      <c r="CU113" s="41"/>
      <c r="CV113" s="41"/>
      <c r="CW113" s="41"/>
    </row>
    <row r="114" spans="1:101" ht="14.5" customHeight="1" thickBot="1">
      <c r="A114" s="41" t="s">
        <v>12859</v>
      </c>
      <c r="B114" s="119" t="s">
        <v>12026</v>
      </c>
      <c r="C114" s="120" t="str">
        <f t="shared" si="50"/>
        <v>A.030.10.125</v>
      </c>
      <c r="D114" s="135" t="s">
        <v>12806</v>
      </c>
      <c r="E114" s="119" t="s">
        <v>6570</v>
      </c>
      <c r="F114" s="118" t="str">
        <f t="shared" si="51"/>
        <v>Sodium Hypochlorite, NaOCl (European Chlor-Alkali Industry 2022)</v>
      </c>
      <c r="G114" s="118">
        <f t="shared" si="52"/>
        <v>0.13120412040907423</v>
      </c>
      <c r="H114" s="118">
        <f t="shared" si="53"/>
        <v>1.3724970283182701E-2</v>
      </c>
      <c r="I114" s="118">
        <f t="shared" si="54"/>
        <v>3.368915012589152E-2</v>
      </c>
      <c r="J114" s="326">
        <f t="shared" si="55"/>
        <v>0</v>
      </c>
      <c r="K114" s="118">
        <v>8.3790000000000003E-2</v>
      </c>
      <c r="L114" s="118">
        <v>2.9062350000000001E-2</v>
      </c>
      <c r="M114" s="118">
        <v>4.6268000000000004E-3</v>
      </c>
      <c r="N114" s="118">
        <v>1.0219176E-4</v>
      </c>
      <c r="O114" s="118">
        <v>1.3622772E-2</v>
      </c>
      <c r="P114" s="118">
        <v>0</v>
      </c>
      <c r="Q114" s="330">
        <v>6.5231827000000002E-9</v>
      </c>
      <c r="R114" s="330">
        <v>1.2589151999999999E-10</v>
      </c>
      <c r="S114" s="118">
        <v>0</v>
      </c>
      <c r="T114" s="118">
        <v>0</v>
      </c>
      <c r="U114" s="118">
        <v>0</v>
      </c>
      <c r="V114" s="118">
        <v>0</v>
      </c>
      <c r="W114" s="118">
        <v>0</v>
      </c>
      <c r="X114" s="118">
        <v>0</v>
      </c>
      <c r="Y114" s="41"/>
      <c r="Z114" s="327">
        <f t="shared" si="56"/>
        <v>0.63</v>
      </c>
      <c r="AA114" s="41"/>
      <c r="AB114" s="111">
        <v>0</v>
      </c>
      <c r="AC114" s="111">
        <v>0</v>
      </c>
      <c r="AD114" s="111">
        <v>0</v>
      </c>
      <c r="AE114" s="111">
        <v>0</v>
      </c>
      <c r="AF114" s="111">
        <v>0</v>
      </c>
      <c r="AG114" s="111">
        <v>0</v>
      </c>
      <c r="AH114" s="111">
        <v>0</v>
      </c>
      <c r="AI114" s="41"/>
      <c r="AJ114" s="114">
        <v>1.9199931E-2</v>
      </c>
      <c r="AK114" s="114">
        <v>1.8555751999999998E-2</v>
      </c>
      <c r="AL114" s="114">
        <v>6.4417841000000001E-4</v>
      </c>
      <c r="AM114" s="114">
        <v>0</v>
      </c>
      <c r="AN114" s="113">
        <f t="shared" si="57"/>
        <v>1.11245518E-6</v>
      </c>
      <c r="AO114" s="112">
        <f t="shared" si="58"/>
        <v>2.3823165949999999E-9</v>
      </c>
      <c r="AP114" s="112">
        <f t="shared" si="59"/>
        <v>0</v>
      </c>
      <c r="AQ114" s="328">
        <v>5.8464000000000003E-7</v>
      </c>
      <c r="AR114" s="328">
        <v>1.7639999999999999E-9</v>
      </c>
      <c r="AS114" s="328">
        <v>4.8195000000000003E-14</v>
      </c>
      <c r="AT114" s="329">
        <v>0</v>
      </c>
      <c r="AU114" s="329">
        <v>0</v>
      </c>
      <c r="AV114" s="328">
        <v>1.518E-11</v>
      </c>
      <c r="AW114" s="328">
        <v>5.2779999999999995E-7</v>
      </c>
      <c r="AX114" s="328">
        <v>3.4684E-12</v>
      </c>
      <c r="AY114" s="328">
        <v>6.1479999999999999E-10</v>
      </c>
      <c r="AZ114" s="329">
        <v>0</v>
      </c>
      <c r="BA114" s="329">
        <v>0</v>
      </c>
      <c r="BB114" s="329">
        <v>0</v>
      </c>
      <c r="BC114" s="329">
        <v>0</v>
      </c>
      <c r="BD114" s="329">
        <v>0</v>
      </c>
      <c r="BE114" s="329">
        <v>0</v>
      </c>
      <c r="BF114" s="329">
        <v>0</v>
      </c>
      <c r="BG114" s="329">
        <v>0</v>
      </c>
      <c r="BH114" s="329">
        <v>0</v>
      </c>
      <c r="BI114" s="329">
        <v>0</v>
      </c>
      <c r="BJ114" s="329">
        <v>0</v>
      </c>
      <c r="BK114" s="329">
        <v>0</v>
      </c>
      <c r="BL114" s="329">
        <v>0</v>
      </c>
      <c r="BM114" s="41"/>
      <c r="BN114" s="122">
        <v>3.7962729000000001E-5</v>
      </c>
      <c r="BO114" s="122">
        <v>4.2386170000000002E-6</v>
      </c>
      <c r="BP114" s="122">
        <v>1.7566072000000001E-5</v>
      </c>
      <c r="BQ114" s="122">
        <v>1.4746528000000001E-14</v>
      </c>
      <c r="BR114" s="122">
        <v>1.5791947999999998E-5</v>
      </c>
      <c r="BS114" s="111">
        <v>0</v>
      </c>
      <c r="BT114" s="111">
        <v>0</v>
      </c>
      <c r="BU114" s="111">
        <v>0</v>
      </c>
      <c r="BV114" s="111">
        <v>0</v>
      </c>
      <c r="BW114" s="122">
        <v>4.3164279999999997E-12</v>
      </c>
      <c r="BX114" s="111">
        <v>0</v>
      </c>
      <c r="BY114" s="111">
        <v>0</v>
      </c>
      <c r="BZ114" s="111">
        <v>0</v>
      </c>
      <c r="CA114" s="122">
        <v>3.6608779999999998E-7</v>
      </c>
      <c r="CB114" s="111">
        <v>0</v>
      </c>
      <c r="CC114" s="111">
        <v>0</v>
      </c>
      <c r="CD114" s="111">
        <v>0</v>
      </c>
      <c r="CE114" s="238" t="s">
        <v>12852</v>
      </c>
      <c r="CF114" s="221" t="s">
        <v>12851</v>
      </c>
      <c r="CG114" s="76" t="s">
        <v>12856</v>
      </c>
      <c r="CH114" s="42"/>
      <c r="CI114" s="217"/>
      <c r="CK114" s="41"/>
      <c r="CL114" s="41"/>
      <c r="CM114" s="41"/>
      <c r="CN114" s="41"/>
      <c r="CO114" s="41"/>
      <c r="CP114" s="41"/>
      <c r="CQ114" s="41"/>
      <c r="CR114" s="41"/>
      <c r="CS114" s="41"/>
      <c r="CT114" s="41"/>
      <c r="CU114" s="41"/>
      <c r="CV114" s="41"/>
      <c r="CW114" s="41"/>
    </row>
    <row r="115" spans="1:101" ht="14.5" customHeight="1" thickBot="1">
      <c r="A115" s="41" t="s">
        <v>12855</v>
      </c>
      <c r="B115" s="119" t="s">
        <v>12026</v>
      </c>
      <c r="C115" s="120" t="str">
        <f t="shared" si="50"/>
        <v>A.030.10.126</v>
      </c>
      <c r="D115" s="135" t="s">
        <v>12806</v>
      </c>
      <c r="E115" s="119" t="s">
        <v>6570</v>
      </c>
      <c r="F115" s="118" t="str">
        <f t="shared" si="51"/>
        <v>Sodium Hypochlorite, NaOCl (Plasticseurope 2013)</v>
      </c>
      <c r="G115" s="118">
        <f t="shared" si="52"/>
        <v>0.17752875445450922</v>
      </c>
      <c r="H115" s="118">
        <f t="shared" si="53"/>
        <v>2.0610614180832001E-2</v>
      </c>
      <c r="I115" s="118">
        <f t="shared" si="54"/>
        <v>3.3228140273677216E-2</v>
      </c>
      <c r="J115" s="326">
        <f t="shared" si="55"/>
        <v>0</v>
      </c>
      <c r="K115" s="118">
        <v>0.12368999999999999</v>
      </c>
      <c r="L115" s="118">
        <v>3.1667939999999999E-2</v>
      </c>
      <c r="M115" s="118">
        <v>1.5602000000000001E-3</v>
      </c>
      <c r="N115" s="118">
        <v>2.2215599999999999E-4</v>
      </c>
      <c r="O115" s="118">
        <v>2.0388443999999999E-2</v>
      </c>
      <c r="P115" s="118">
        <v>0</v>
      </c>
      <c r="Q115" s="330">
        <v>1.4180832000000001E-8</v>
      </c>
      <c r="R115" s="330">
        <v>2.7367722E-10</v>
      </c>
      <c r="S115" s="118">
        <v>0</v>
      </c>
      <c r="T115" s="118">
        <v>0</v>
      </c>
      <c r="U115" s="118">
        <v>0</v>
      </c>
      <c r="V115" s="118">
        <v>0</v>
      </c>
      <c r="W115" s="118">
        <v>0</v>
      </c>
      <c r="X115" s="118">
        <v>0</v>
      </c>
      <c r="Y115" s="41"/>
      <c r="Z115" s="327">
        <f t="shared" si="56"/>
        <v>0.92999999999999994</v>
      </c>
      <c r="AA115" s="41"/>
      <c r="AB115" s="111">
        <v>0</v>
      </c>
      <c r="AC115" s="111">
        <v>0</v>
      </c>
      <c r="AD115" s="111">
        <v>0</v>
      </c>
      <c r="AE115" s="111">
        <v>0</v>
      </c>
      <c r="AF115" s="111">
        <v>0</v>
      </c>
      <c r="AG115" s="111">
        <v>0</v>
      </c>
      <c r="AH115" s="111">
        <v>0</v>
      </c>
      <c r="AI115" s="41"/>
      <c r="AJ115" s="114">
        <v>2.4876385000000001E-2</v>
      </c>
      <c r="AK115" s="114">
        <v>2.3989059E-2</v>
      </c>
      <c r="AL115" s="114">
        <v>8.8732602000000005E-4</v>
      </c>
      <c r="AM115" s="114">
        <v>0</v>
      </c>
      <c r="AN115" s="113">
        <f t="shared" si="57"/>
        <v>1.4381930000000001E-6</v>
      </c>
      <c r="AO115" s="112">
        <f t="shared" si="58"/>
        <v>3.2815311450000004E-9</v>
      </c>
      <c r="AP115" s="112">
        <f t="shared" si="59"/>
        <v>0</v>
      </c>
      <c r="AQ115" s="328">
        <v>8.6303999999999998E-7</v>
      </c>
      <c r="AR115" s="328">
        <v>2.6040000000000001E-9</v>
      </c>
      <c r="AS115" s="328">
        <v>7.1144999999999996E-14</v>
      </c>
      <c r="AT115" s="329">
        <v>0</v>
      </c>
      <c r="AU115" s="329">
        <v>0</v>
      </c>
      <c r="AV115" s="328">
        <v>3.3000000000000002E-11</v>
      </c>
      <c r="AW115" s="328">
        <v>5.7512000000000003E-7</v>
      </c>
      <c r="AX115" s="328">
        <v>7.5400000000000006E-12</v>
      </c>
      <c r="AY115" s="328">
        <v>6.6992E-10</v>
      </c>
      <c r="AZ115" s="329">
        <v>0</v>
      </c>
      <c r="BA115" s="329">
        <v>0</v>
      </c>
      <c r="BB115" s="329">
        <v>0</v>
      </c>
      <c r="BC115" s="329">
        <v>0</v>
      </c>
      <c r="BD115" s="329">
        <v>0</v>
      </c>
      <c r="BE115" s="329">
        <v>0</v>
      </c>
      <c r="BF115" s="329">
        <v>0</v>
      </c>
      <c r="BG115" s="329">
        <v>0</v>
      </c>
      <c r="BH115" s="329">
        <v>0</v>
      </c>
      <c r="BI115" s="329">
        <v>0</v>
      </c>
      <c r="BJ115" s="329">
        <v>0</v>
      </c>
      <c r="BK115" s="329">
        <v>0</v>
      </c>
      <c r="BL115" s="329">
        <v>0</v>
      </c>
      <c r="BM115" s="41"/>
      <c r="BN115" s="122">
        <v>5.3260955000000001E-5</v>
      </c>
      <c r="BO115" s="122">
        <v>4.6186309E-6</v>
      </c>
      <c r="BP115" s="122">
        <v>2.5930867999999998E-5</v>
      </c>
      <c r="BQ115" s="122">
        <v>3.2057670000000001E-14</v>
      </c>
      <c r="BR115" s="122">
        <v>2.2213928000000001E-5</v>
      </c>
      <c r="BS115" s="111">
        <v>0</v>
      </c>
      <c r="BT115" s="111">
        <v>0</v>
      </c>
      <c r="BU115" s="111">
        <v>0</v>
      </c>
      <c r="BV115" s="111">
        <v>0</v>
      </c>
      <c r="BW115" s="122">
        <v>9.3835391000000001E-12</v>
      </c>
      <c r="BX115" s="111">
        <v>0</v>
      </c>
      <c r="BY115" s="111">
        <v>0</v>
      </c>
      <c r="BZ115" s="111">
        <v>0</v>
      </c>
      <c r="CA115" s="122">
        <v>4.9751816000000002E-7</v>
      </c>
      <c r="CB115" s="111">
        <v>0</v>
      </c>
      <c r="CC115" s="111">
        <v>0</v>
      </c>
      <c r="CD115" s="111">
        <v>0</v>
      </c>
      <c r="CE115" s="238" t="s">
        <v>12852</v>
      </c>
      <c r="CF115" s="221" t="s">
        <v>12851</v>
      </c>
      <c r="CG115" s="76" t="s">
        <v>12850</v>
      </c>
      <c r="CH115" s="42"/>
      <c r="CI115" s="217"/>
      <c r="CK115" s="41"/>
      <c r="CL115" s="41"/>
      <c r="CM115" s="41"/>
      <c r="CN115" s="41"/>
      <c r="CO115" s="41"/>
      <c r="CP115" s="41"/>
      <c r="CQ115" s="41"/>
      <c r="CR115" s="41"/>
      <c r="CS115" s="41"/>
      <c r="CT115" s="41"/>
      <c r="CU115" s="41"/>
      <c r="CV115" s="41"/>
      <c r="CW115" s="41"/>
    </row>
    <row r="116" spans="1:101" ht="14.5" customHeight="1" thickBot="1">
      <c r="A116" s="41" t="s">
        <v>12849</v>
      </c>
      <c r="B116" s="119" t="s">
        <v>12026</v>
      </c>
      <c r="C116" s="120" t="str">
        <f t="shared" si="50"/>
        <v>A.030.10.127</v>
      </c>
      <c r="D116" s="135" t="s">
        <v>12806</v>
      </c>
      <c r="E116" s="119" t="s">
        <v>6570</v>
      </c>
      <c r="F116" s="118" t="str">
        <f t="shared" si="51"/>
        <v>Sodium Silicate</v>
      </c>
      <c r="G116" s="118">
        <f t="shared" si="52"/>
        <v>0.1953780472886</v>
      </c>
      <c r="H116" s="118">
        <f t="shared" si="53"/>
        <v>7.5846108900000002E-3</v>
      </c>
      <c r="I116" s="118">
        <f t="shared" si="54"/>
        <v>1.2632039690000001E-2</v>
      </c>
      <c r="J116" s="326">
        <f t="shared" si="55"/>
        <v>1.7864467085999998E-3</v>
      </c>
      <c r="K116" s="118">
        <v>0.17337495</v>
      </c>
      <c r="L116" s="118">
        <v>4.5333908999999999E-3</v>
      </c>
      <c r="M116" s="118">
        <v>7.4277238000000001E-3</v>
      </c>
      <c r="N116" s="118">
        <v>6.3833611000000002E-3</v>
      </c>
      <c r="O116" s="118">
        <v>9.8219505999999992E-4</v>
      </c>
      <c r="P116" s="118">
        <v>1.1699902E-4</v>
      </c>
      <c r="Q116" s="118">
        <v>1.0205570999999999E-4</v>
      </c>
      <c r="R116" s="118">
        <v>6.7092498999999999E-4</v>
      </c>
      <c r="S116" s="118">
        <v>2.4071699000000001E-4</v>
      </c>
      <c r="T116" s="118">
        <v>0</v>
      </c>
      <c r="U116" s="118">
        <v>1.5406383999999999E-3</v>
      </c>
      <c r="V116" s="330">
        <v>5.0913186000000004E-6</v>
      </c>
      <c r="W116" s="118">
        <v>0</v>
      </c>
      <c r="X116" s="118">
        <v>0</v>
      </c>
      <c r="Y116" s="41"/>
      <c r="Z116" s="327">
        <f t="shared" si="56"/>
        <v>1.3035710526315789</v>
      </c>
      <c r="AA116" s="41"/>
      <c r="AB116" s="111">
        <v>18.3628</v>
      </c>
      <c r="AC116" s="111">
        <v>18.111466</v>
      </c>
      <c r="AD116" s="111">
        <v>0.20887179</v>
      </c>
      <c r="AE116" s="111">
        <v>0</v>
      </c>
      <c r="AF116" s="111">
        <v>0</v>
      </c>
      <c r="AG116" s="111">
        <v>2.0911996E-3</v>
      </c>
      <c r="AH116" s="111">
        <v>4.0371179E-2</v>
      </c>
      <c r="AI116" s="41"/>
      <c r="AJ116" s="114">
        <v>2.5328085E-2</v>
      </c>
      <c r="AK116" s="114">
        <v>2.3331088999999999E-2</v>
      </c>
      <c r="AL116" s="114">
        <v>1.0885315E-3</v>
      </c>
      <c r="AM116" s="114">
        <v>9.0846418000000003E-4</v>
      </c>
      <c r="AN116" s="113">
        <f t="shared" si="57"/>
        <v>1.398746322485E-6</v>
      </c>
      <c r="AO116" s="112">
        <f t="shared" si="58"/>
        <v>4.0256341959952398E-9</v>
      </c>
      <c r="AP116" s="112">
        <f t="shared" si="59"/>
        <v>0.127235877606</v>
      </c>
      <c r="AQ116" s="328">
        <v>1.2283650000000001E-6</v>
      </c>
      <c r="AR116" s="328">
        <v>3.7069662000000001E-9</v>
      </c>
      <c r="AS116" s="328">
        <v>1.0124952E-13</v>
      </c>
      <c r="AT116" s="328">
        <v>8.2081155000000004E-11</v>
      </c>
      <c r="AU116" s="328">
        <v>1.066274E-11</v>
      </c>
      <c r="AV116" s="328">
        <v>9.4918057000000008E-10</v>
      </c>
      <c r="AW116" s="328">
        <v>1.6757644E-7</v>
      </c>
      <c r="AX116" s="328">
        <v>1.3742467999999999E-10</v>
      </c>
      <c r="AY116" s="328">
        <v>1.7442116E-10</v>
      </c>
      <c r="AZ116" s="328">
        <v>1.1969713999999999E-13</v>
      </c>
      <c r="BA116" s="328">
        <v>6.1398823999999997E-16</v>
      </c>
      <c r="BB116" s="328">
        <v>2.5365064000000002E-13</v>
      </c>
      <c r="BC116" s="328">
        <v>1.4654627999999999E-14</v>
      </c>
      <c r="BD116" s="328">
        <v>1.1075979E-14</v>
      </c>
      <c r="BE116" s="328">
        <v>1.2743650000000001E-9</v>
      </c>
      <c r="BF116" s="328">
        <v>4.8859301999999998E-10</v>
      </c>
      <c r="BG116" s="328">
        <v>6.3212141000000002E-12</v>
      </c>
      <c r="BH116" s="328">
        <v>1.1327606E-5</v>
      </c>
      <c r="BI116" s="329">
        <v>0.12722454999999999</v>
      </c>
      <c r="BJ116" s="329">
        <v>0</v>
      </c>
      <c r="BK116" s="329">
        <v>0</v>
      </c>
      <c r="BL116" s="329">
        <v>0</v>
      </c>
      <c r="BM116" s="41"/>
      <c r="BN116" s="122">
        <v>6.4148242000000005E-5</v>
      </c>
      <c r="BO116" s="122">
        <v>1.5061817999999999E-6</v>
      </c>
      <c r="BP116" s="122">
        <v>3.6347019999999997E-5</v>
      </c>
      <c r="BQ116" s="122">
        <v>7.8993940999999997E-8</v>
      </c>
      <c r="BR116" s="122">
        <v>1.6774091E-6</v>
      </c>
      <c r="BS116" s="122">
        <v>5.9538966000000002E-7</v>
      </c>
      <c r="BT116" s="122">
        <v>1.5355308999999999E-10</v>
      </c>
      <c r="BU116" s="122">
        <v>9.1176519000000004E-7</v>
      </c>
      <c r="BV116" s="122">
        <v>1.5700445000000001E-7</v>
      </c>
      <c r="BW116" s="122">
        <v>6.7530860000000006E-8</v>
      </c>
      <c r="BX116" s="122">
        <v>8.0143887999999997E-8</v>
      </c>
      <c r="BY116" s="122">
        <v>4.5953707999999999E-9</v>
      </c>
      <c r="BZ116" s="122">
        <v>1.4146913E-9</v>
      </c>
      <c r="CA116" s="122">
        <v>1.499501E-6</v>
      </c>
      <c r="CB116" s="122">
        <v>2.1165064999999999E-5</v>
      </c>
      <c r="CC116" s="122">
        <v>5.6073693999999998E-8</v>
      </c>
      <c r="CD116" s="111">
        <v>0</v>
      </c>
      <c r="CE116" s="226" t="s">
        <v>12846</v>
      </c>
      <c r="CF116" s="221" t="s">
        <v>12845</v>
      </c>
      <c r="CG116" s="76" t="s">
        <v>869</v>
      </c>
      <c r="CI116" s="217"/>
      <c r="CK116" s="41"/>
      <c r="CL116" s="41"/>
      <c r="CM116" s="41"/>
      <c r="CN116" s="41"/>
      <c r="CO116" s="41"/>
      <c r="CP116" s="41"/>
      <c r="CQ116" s="41"/>
      <c r="CR116" s="41"/>
      <c r="CS116" s="41"/>
      <c r="CT116" s="41"/>
      <c r="CU116" s="41"/>
      <c r="CV116" s="41"/>
      <c r="CW116" s="41"/>
    </row>
    <row r="117" spans="1:101" ht="14.5" customHeight="1" thickBot="1">
      <c r="A117" s="41" t="s">
        <v>12844</v>
      </c>
      <c r="B117" s="119" t="s">
        <v>12026</v>
      </c>
      <c r="C117" s="120" t="str">
        <f t="shared" si="50"/>
        <v>A.030.10.128</v>
      </c>
      <c r="D117" s="135" t="s">
        <v>12806</v>
      </c>
      <c r="E117" s="119" t="s">
        <v>6570</v>
      </c>
      <c r="F117" s="118" t="str">
        <f t="shared" si="51"/>
        <v>Sodium Sulphate</v>
      </c>
      <c r="G117" s="118">
        <f t="shared" si="52"/>
        <v>0.51899032801400002</v>
      </c>
      <c r="H117" s="118">
        <f t="shared" si="53"/>
        <v>2.024902604E-2</v>
      </c>
      <c r="I117" s="118">
        <f t="shared" si="54"/>
        <v>3.3222444100000005E-2</v>
      </c>
      <c r="J117" s="326">
        <f t="shared" si="55"/>
        <v>5.7935078740000007E-3</v>
      </c>
      <c r="K117" s="118">
        <v>0.45972534999999998</v>
      </c>
      <c r="L117" s="118">
        <v>1.192701E-2</v>
      </c>
      <c r="M117" s="118">
        <v>1.9524855000000001E-2</v>
      </c>
      <c r="N117" s="118">
        <v>1.708761E-2</v>
      </c>
      <c r="O117" s="118">
        <v>2.5818429999999999E-3</v>
      </c>
      <c r="P117" s="118">
        <v>3.0754898999999999E-4</v>
      </c>
      <c r="Q117" s="118">
        <v>2.7202405000000001E-4</v>
      </c>
      <c r="R117" s="118">
        <v>1.7705791E-3</v>
      </c>
      <c r="S117" s="118">
        <v>1.730332E-3</v>
      </c>
      <c r="T117" s="118">
        <v>0</v>
      </c>
      <c r="U117" s="118">
        <v>4.0497926000000002E-3</v>
      </c>
      <c r="V117" s="330">
        <v>1.3383274E-5</v>
      </c>
      <c r="W117" s="118">
        <v>0</v>
      </c>
      <c r="X117" s="118">
        <v>0</v>
      </c>
      <c r="Y117" s="41"/>
      <c r="Z117" s="327">
        <f t="shared" si="56"/>
        <v>3.4565815789473682</v>
      </c>
      <c r="AA117" s="41"/>
      <c r="AB117" s="111">
        <v>48.795045000000002</v>
      </c>
      <c r="AC117" s="111">
        <v>48.134376000000003</v>
      </c>
      <c r="AD117" s="111">
        <v>0.54904997</v>
      </c>
      <c r="AE117" s="111">
        <v>0</v>
      </c>
      <c r="AF117" s="111">
        <v>0</v>
      </c>
      <c r="AG117" s="111">
        <v>5.4970230000000002E-3</v>
      </c>
      <c r="AH117" s="111">
        <v>0.10612153000000001</v>
      </c>
      <c r="AI117" s="41"/>
      <c r="AJ117" s="114">
        <v>6.7098616E-2</v>
      </c>
      <c r="AK117" s="114">
        <v>6.1796737999999997E-2</v>
      </c>
      <c r="AL117" s="114">
        <v>2.8869306E-3</v>
      </c>
      <c r="AM117" s="114">
        <v>2.4149476E-3</v>
      </c>
      <c r="AN117" s="113">
        <f t="shared" si="57"/>
        <v>3.7048404081570002E-6</v>
      </c>
      <c r="AO117" s="112">
        <f t="shared" si="58"/>
        <v>1.0676518513380598E-8</v>
      </c>
      <c r="AP117" s="112">
        <f t="shared" si="59"/>
        <v>0.33822796565000002</v>
      </c>
      <c r="AQ117" s="328">
        <v>3.2567348000000001E-6</v>
      </c>
      <c r="AR117" s="328">
        <v>9.8281751E-9</v>
      </c>
      <c r="AS117" s="328">
        <v>2.6844068999999998E-13</v>
      </c>
      <c r="AT117" s="328">
        <v>2.1576229E-10</v>
      </c>
      <c r="AU117" s="328">
        <v>2.8028566999999999E-11</v>
      </c>
      <c r="AV117" s="328">
        <v>2.540915E-9</v>
      </c>
      <c r="AW117" s="328">
        <v>4.4068670999999999E-7</v>
      </c>
      <c r="AX117" s="328">
        <v>3.7169809999999998E-10</v>
      </c>
      <c r="AY117" s="328">
        <v>4.5870999000000002E-10</v>
      </c>
      <c r="AZ117" s="328">
        <v>3.1464137999999999E-13</v>
      </c>
      <c r="BA117" s="328">
        <v>1.6139575999999999E-15</v>
      </c>
      <c r="BB117" s="328">
        <v>6.6675769999999996E-13</v>
      </c>
      <c r="BC117" s="328">
        <v>3.8521827000000002E-14</v>
      </c>
      <c r="BD117" s="328">
        <v>2.9114825999999997E-14</v>
      </c>
      <c r="BE117" s="328">
        <v>3.3498543000000001E-9</v>
      </c>
      <c r="BF117" s="328">
        <v>1.2843379999999999E-9</v>
      </c>
      <c r="BG117" s="328">
        <v>1.6616233E-11</v>
      </c>
      <c r="BH117" s="328">
        <v>7.2075649999999995E-5</v>
      </c>
      <c r="BI117" s="329">
        <v>0.33815589000000001</v>
      </c>
      <c r="BJ117" s="329">
        <v>0</v>
      </c>
      <c r="BK117" s="329">
        <v>0</v>
      </c>
      <c r="BL117" s="329">
        <v>0</v>
      </c>
      <c r="BM117" s="41"/>
      <c r="BN117" s="111">
        <v>1.9637569E-4</v>
      </c>
      <c r="BO117" s="122">
        <v>3.9607252E-6</v>
      </c>
      <c r="BP117" s="122">
        <v>9.6378666E-5</v>
      </c>
      <c r="BQ117" s="122">
        <v>2.0846176999999999E-7</v>
      </c>
      <c r="BR117" s="122">
        <v>4.4105553999999997E-6</v>
      </c>
      <c r="BS117" s="122">
        <v>1.5650686000000001E-6</v>
      </c>
      <c r="BT117" s="122">
        <v>4.0363668000000001E-10</v>
      </c>
      <c r="BU117" s="122">
        <v>2.3967078000000002E-6</v>
      </c>
      <c r="BV117" s="122">
        <v>4.1270908999999998E-7</v>
      </c>
      <c r="BW117" s="122">
        <v>1.799999E-7</v>
      </c>
      <c r="BX117" s="122">
        <v>2.106699E-7</v>
      </c>
      <c r="BY117" s="122">
        <v>1.2079602E-8</v>
      </c>
      <c r="BZ117" s="122">
        <v>3.7187224000000001E-9</v>
      </c>
      <c r="CA117" s="122">
        <v>4.2688581999999999E-6</v>
      </c>
      <c r="CB117" s="122">
        <v>5.6241686999999998E-5</v>
      </c>
      <c r="CC117" s="122">
        <v>2.6125376E-5</v>
      </c>
      <c r="CD117" s="111">
        <v>0</v>
      </c>
      <c r="CE117" s="238" t="s">
        <v>12841</v>
      </c>
      <c r="CF117" s="221" t="s">
        <v>12840</v>
      </c>
      <c r="CG117" s="76" t="s">
        <v>868</v>
      </c>
      <c r="CH117" s="42"/>
      <c r="CI117" s="42"/>
      <c r="CK117" s="41"/>
      <c r="CL117" s="41"/>
      <c r="CM117" s="41"/>
      <c r="CN117" s="41"/>
      <c r="CO117" s="41"/>
      <c r="CP117" s="41"/>
      <c r="CQ117" s="41"/>
      <c r="CR117" s="41"/>
      <c r="CS117" s="41"/>
      <c r="CT117" s="41"/>
      <c r="CU117" s="41"/>
      <c r="CV117" s="41"/>
      <c r="CW117" s="41"/>
    </row>
    <row r="118" spans="1:101" ht="14.5" customHeight="1" thickBot="1">
      <c r="A118" s="41" t="s">
        <v>12839</v>
      </c>
      <c r="B118" s="119" t="s">
        <v>12026</v>
      </c>
      <c r="C118" s="120" t="str">
        <f t="shared" si="50"/>
        <v>A.030.10.129</v>
      </c>
      <c r="D118" s="135" t="s">
        <v>12806</v>
      </c>
      <c r="E118" s="119" t="s">
        <v>6570</v>
      </c>
      <c r="F118" s="118" t="str">
        <f t="shared" si="51"/>
        <v>Sulphur</v>
      </c>
      <c r="G118" s="118">
        <f t="shared" si="52"/>
        <v>0</v>
      </c>
      <c r="H118" s="118">
        <f t="shared" si="53"/>
        <v>0</v>
      </c>
      <c r="I118" s="118">
        <f t="shared" si="54"/>
        <v>0</v>
      </c>
      <c r="J118" s="326">
        <f t="shared" si="55"/>
        <v>0</v>
      </c>
      <c r="K118" s="118">
        <v>0</v>
      </c>
      <c r="L118" s="118">
        <v>0</v>
      </c>
      <c r="M118" s="118">
        <v>0</v>
      </c>
      <c r="N118" s="118">
        <v>0</v>
      </c>
      <c r="O118" s="118">
        <v>0</v>
      </c>
      <c r="P118" s="118">
        <v>0</v>
      </c>
      <c r="Q118" s="118">
        <v>0</v>
      </c>
      <c r="R118" s="118">
        <v>0</v>
      </c>
      <c r="S118" s="118">
        <v>0</v>
      </c>
      <c r="T118" s="118">
        <v>0</v>
      </c>
      <c r="U118" s="118">
        <v>0</v>
      </c>
      <c r="V118" s="118">
        <v>0</v>
      </c>
      <c r="W118" s="118">
        <v>0</v>
      </c>
      <c r="X118" s="118">
        <v>0</v>
      </c>
      <c r="Y118" s="41"/>
      <c r="Z118" s="327">
        <f t="shared" si="56"/>
        <v>0</v>
      </c>
      <c r="AA118" s="41"/>
      <c r="AB118" s="111">
        <v>0</v>
      </c>
      <c r="AC118" s="111">
        <v>0</v>
      </c>
      <c r="AD118" s="111">
        <v>0</v>
      </c>
      <c r="AE118" s="111">
        <v>0</v>
      </c>
      <c r="AF118" s="111">
        <v>0</v>
      </c>
      <c r="AG118" s="111">
        <v>0</v>
      </c>
      <c r="AH118" s="111">
        <v>0</v>
      </c>
      <c r="AI118" s="41"/>
      <c r="AJ118" s="114">
        <v>0</v>
      </c>
      <c r="AK118" s="114">
        <v>0</v>
      </c>
      <c r="AL118" s="114">
        <v>0</v>
      </c>
      <c r="AM118" s="114">
        <v>0</v>
      </c>
      <c r="AN118" s="113">
        <f t="shared" si="57"/>
        <v>0</v>
      </c>
      <c r="AO118" s="112">
        <f t="shared" si="58"/>
        <v>0</v>
      </c>
      <c r="AP118" s="112">
        <f t="shared" si="59"/>
        <v>0</v>
      </c>
      <c r="AQ118" s="329">
        <v>0</v>
      </c>
      <c r="AR118" s="329">
        <v>0</v>
      </c>
      <c r="AS118" s="329">
        <v>0</v>
      </c>
      <c r="AT118" s="329">
        <v>0</v>
      </c>
      <c r="AU118" s="329">
        <v>0</v>
      </c>
      <c r="AV118" s="329">
        <v>0</v>
      </c>
      <c r="AW118" s="329">
        <v>0</v>
      </c>
      <c r="AX118" s="329">
        <v>0</v>
      </c>
      <c r="AY118" s="329">
        <v>0</v>
      </c>
      <c r="AZ118" s="329">
        <v>0</v>
      </c>
      <c r="BA118" s="329">
        <v>0</v>
      </c>
      <c r="BB118" s="329">
        <v>0</v>
      </c>
      <c r="BC118" s="329">
        <v>0</v>
      </c>
      <c r="BD118" s="329">
        <v>0</v>
      </c>
      <c r="BE118" s="329">
        <v>0</v>
      </c>
      <c r="BF118" s="329">
        <v>0</v>
      </c>
      <c r="BG118" s="329">
        <v>0</v>
      </c>
      <c r="BH118" s="329">
        <v>0</v>
      </c>
      <c r="BI118" s="329">
        <v>0</v>
      </c>
      <c r="BJ118" s="329">
        <v>0</v>
      </c>
      <c r="BK118" s="329">
        <v>0</v>
      </c>
      <c r="BL118" s="329">
        <v>0</v>
      </c>
      <c r="BM118" s="41"/>
      <c r="BN118" s="111">
        <v>0</v>
      </c>
      <c r="BO118" s="111">
        <v>0</v>
      </c>
      <c r="BP118" s="111">
        <v>0</v>
      </c>
      <c r="BQ118" s="111">
        <v>0</v>
      </c>
      <c r="BR118" s="111">
        <v>0</v>
      </c>
      <c r="BS118" s="111">
        <v>0</v>
      </c>
      <c r="BT118" s="111">
        <v>0</v>
      </c>
      <c r="BU118" s="111">
        <v>0</v>
      </c>
      <c r="BV118" s="111">
        <v>0</v>
      </c>
      <c r="BW118" s="111">
        <v>0</v>
      </c>
      <c r="BX118" s="111">
        <v>0</v>
      </c>
      <c r="BY118" s="111">
        <v>0</v>
      </c>
      <c r="BZ118" s="111">
        <v>0</v>
      </c>
      <c r="CA118" s="111">
        <v>0</v>
      </c>
      <c r="CB118" s="111">
        <v>0</v>
      </c>
      <c r="CC118" s="111">
        <v>0</v>
      </c>
      <c r="CD118" s="111">
        <v>0</v>
      </c>
      <c r="CE118" s="238" t="s">
        <v>12836</v>
      </c>
      <c r="CF118" s="221" t="s">
        <v>12835</v>
      </c>
      <c r="CG118" s="76" t="s">
        <v>998</v>
      </c>
      <c r="CH118" s="42"/>
      <c r="CI118" s="42"/>
      <c r="CK118" s="41"/>
      <c r="CL118" s="41"/>
      <c r="CM118" s="41"/>
      <c r="CN118" s="41"/>
      <c r="CO118" s="41"/>
      <c r="CP118" s="41"/>
      <c r="CQ118" s="41"/>
      <c r="CR118" s="41"/>
      <c r="CS118" s="41"/>
      <c r="CT118" s="41"/>
      <c r="CU118" s="41"/>
      <c r="CV118" s="41"/>
      <c r="CW118" s="41"/>
    </row>
    <row r="119" spans="1:101" ht="14.5" customHeight="1" thickBot="1">
      <c r="A119" s="41" t="s">
        <v>12834</v>
      </c>
      <c r="B119" s="119" t="s">
        <v>12026</v>
      </c>
      <c r="C119" s="120" t="str">
        <f t="shared" si="50"/>
        <v>A.030.10.130</v>
      </c>
      <c r="D119" s="135" t="s">
        <v>12806</v>
      </c>
      <c r="E119" s="119" t="s">
        <v>6570</v>
      </c>
      <c r="F119" s="118" t="str">
        <f t="shared" si="51"/>
        <v>Titanium dioxide</v>
      </c>
      <c r="G119" s="118">
        <f t="shared" si="52"/>
        <v>10.244750375097</v>
      </c>
      <c r="H119" s="118">
        <f t="shared" si="53"/>
        <v>4.3895935189999999E-2</v>
      </c>
      <c r="I119" s="118">
        <f t="shared" si="54"/>
        <v>7.3107929400000007E-2</v>
      </c>
      <c r="J119" s="326">
        <f t="shared" si="55"/>
        <v>9.1243390105070006</v>
      </c>
      <c r="K119" s="118">
        <v>1.0034075</v>
      </c>
      <c r="L119" s="118">
        <v>2.6237E-2</v>
      </c>
      <c r="M119" s="118">
        <v>4.2987951000000003E-2</v>
      </c>
      <c r="N119" s="118">
        <v>3.6943702000000002E-2</v>
      </c>
      <c r="O119" s="118">
        <v>5.6844538999999998E-3</v>
      </c>
      <c r="P119" s="118">
        <v>6.7713183999999998E-4</v>
      </c>
      <c r="Q119" s="118">
        <v>5.9064744999999996E-4</v>
      </c>
      <c r="R119" s="118">
        <v>3.8829784000000002E-3</v>
      </c>
      <c r="S119" s="118">
        <v>9.1153931000000004</v>
      </c>
      <c r="T119" s="118">
        <v>0</v>
      </c>
      <c r="U119" s="118">
        <v>8.9164445000000005E-3</v>
      </c>
      <c r="V119" s="330">
        <v>2.9466007000000001E-5</v>
      </c>
      <c r="W119" s="118">
        <v>0</v>
      </c>
      <c r="X119" s="118">
        <v>0</v>
      </c>
      <c r="Y119" s="41"/>
      <c r="Z119" s="327">
        <f t="shared" si="56"/>
        <v>7.5444172932330824</v>
      </c>
      <c r="AA119" s="41"/>
      <c r="AB119" s="111">
        <v>106.2747</v>
      </c>
      <c r="AC119" s="111">
        <v>104.82011</v>
      </c>
      <c r="AD119" s="111">
        <v>1.2088455</v>
      </c>
      <c r="AE119" s="111">
        <v>0</v>
      </c>
      <c r="AF119" s="111">
        <v>0</v>
      </c>
      <c r="AG119" s="111">
        <v>1.2102817E-2</v>
      </c>
      <c r="AH119" s="111">
        <v>0.2336482</v>
      </c>
      <c r="AI119" s="41"/>
      <c r="AJ119" s="114">
        <v>0.14745594000000001</v>
      </c>
      <c r="AK119" s="114">
        <v>0.13502868000000001</v>
      </c>
      <c r="AL119" s="114">
        <v>6.2998760000000003E-3</v>
      </c>
      <c r="AM119" s="114">
        <v>6.1273884999999998E-3</v>
      </c>
      <c r="AN119" s="113">
        <f t="shared" si="57"/>
        <v>8.0952444773879998E-6</v>
      </c>
      <c r="AO119" s="112">
        <f t="shared" si="58"/>
        <v>2.3298358088225899E-8</v>
      </c>
      <c r="AP119" s="112">
        <f t="shared" si="59"/>
        <v>0.85817766000000006</v>
      </c>
      <c r="AQ119" s="328">
        <v>7.1091626000000003E-6</v>
      </c>
      <c r="AR119" s="328">
        <v>2.1454067E-8</v>
      </c>
      <c r="AS119" s="328">
        <v>5.8598160999999999E-13</v>
      </c>
      <c r="AT119" s="328">
        <v>4.7504468000000001E-10</v>
      </c>
      <c r="AU119" s="328">
        <v>6.1710608000000001E-11</v>
      </c>
      <c r="AV119" s="328">
        <v>5.4933825000000003E-9</v>
      </c>
      <c r="AW119" s="328">
        <v>9.6984861999999999E-7</v>
      </c>
      <c r="AX119" s="328">
        <v>7.9534535999999996E-10</v>
      </c>
      <c r="AY119" s="328">
        <v>1.0094624999999999E-9</v>
      </c>
      <c r="AZ119" s="328">
        <v>6.9274716999999999E-13</v>
      </c>
      <c r="BA119" s="328">
        <v>3.5534568999999997E-15</v>
      </c>
      <c r="BB119" s="328">
        <v>1.4680031E-12</v>
      </c>
      <c r="BC119" s="328">
        <v>8.4813660999999998E-14</v>
      </c>
      <c r="BD119" s="328">
        <v>6.4102228000000002E-14</v>
      </c>
      <c r="BE119" s="328">
        <v>7.3753875000000001E-9</v>
      </c>
      <c r="BF119" s="328">
        <v>2.8277321E-9</v>
      </c>
      <c r="BG119" s="328">
        <v>3.6584027000000003E-11</v>
      </c>
      <c r="BH119" s="329">
        <v>0.12186556</v>
      </c>
      <c r="BI119" s="329">
        <v>0.73631210000000002</v>
      </c>
      <c r="BJ119" s="329">
        <v>0</v>
      </c>
      <c r="BK119" s="329">
        <v>0</v>
      </c>
      <c r="BL119" s="329">
        <v>0</v>
      </c>
      <c r="BM119" s="41"/>
      <c r="BN119" s="111">
        <v>3.7127782000000002E-4</v>
      </c>
      <c r="BO119" s="122">
        <v>8.7170273000000001E-6</v>
      </c>
      <c r="BP119" s="111">
        <v>2.1035838000000001E-4</v>
      </c>
      <c r="BQ119" s="122">
        <v>4.5717744E-7</v>
      </c>
      <c r="BR119" s="122">
        <v>9.7080048999999996E-6</v>
      </c>
      <c r="BS119" s="122">
        <v>3.4458176999999999E-6</v>
      </c>
      <c r="BT119" s="122">
        <v>8.8868848999999995E-10</v>
      </c>
      <c r="BU119" s="122">
        <v>5.2768409999999997E-6</v>
      </c>
      <c r="BV119" s="122">
        <v>9.0866324999999997E-7</v>
      </c>
      <c r="BW119" s="122">
        <v>3.9083484999999998E-7</v>
      </c>
      <c r="BX119" s="122">
        <v>4.6383275000000001E-7</v>
      </c>
      <c r="BY119" s="122">
        <v>2.6595708999999999E-8</v>
      </c>
      <c r="BZ119" s="122">
        <v>8.1875259999999997E-9</v>
      </c>
      <c r="CA119" s="122">
        <v>8.6783619999999992E-6</v>
      </c>
      <c r="CB119" s="111">
        <v>1.2249280999999999E-4</v>
      </c>
      <c r="CC119" s="122">
        <v>3.4439160999999999E-7</v>
      </c>
      <c r="CD119" s="111">
        <v>0</v>
      </c>
      <c r="CE119" s="226" t="s">
        <v>12831</v>
      </c>
      <c r="CF119" s="246" t="s">
        <v>12821</v>
      </c>
      <c r="CG119" s="42" t="s">
        <v>831</v>
      </c>
      <c r="CH119" s="42"/>
      <c r="CI119" s="42"/>
      <c r="CK119" s="41"/>
      <c r="CL119" s="41"/>
      <c r="CM119" s="41"/>
      <c r="CN119" s="41"/>
      <c r="CO119" s="41"/>
      <c r="CP119" s="41"/>
      <c r="CQ119" s="41"/>
      <c r="CR119" s="41"/>
      <c r="CS119" s="41"/>
      <c r="CT119" s="41"/>
      <c r="CU119" s="41"/>
      <c r="CV119" s="41"/>
      <c r="CW119" s="41"/>
    </row>
    <row r="120" spans="1:101" ht="14.5" customHeight="1" thickBot="1">
      <c r="A120" s="41" t="s">
        <v>12830</v>
      </c>
      <c r="B120" s="119" t="s">
        <v>12026</v>
      </c>
      <c r="C120" s="120" t="str">
        <f t="shared" si="50"/>
        <v>A.030.10.131</v>
      </c>
      <c r="D120" s="135" t="s">
        <v>12806</v>
      </c>
      <c r="E120" s="119" t="s">
        <v>6570</v>
      </c>
      <c r="F120" s="118" t="str">
        <f t="shared" si="51"/>
        <v>Urea (AdBlue)</v>
      </c>
      <c r="G120" s="118">
        <f t="shared" si="52"/>
        <v>0.92184440085658903</v>
      </c>
      <c r="H120" s="118">
        <f t="shared" si="53"/>
        <v>4.8006985420000002E-2</v>
      </c>
      <c r="I120" s="118">
        <f t="shared" si="54"/>
        <v>0.13475610439999999</v>
      </c>
      <c r="J120" s="326">
        <f t="shared" si="55"/>
        <v>3.4397351036588995E-2</v>
      </c>
      <c r="K120" s="118">
        <v>0.70468396</v>
      </c>
      <c r="L120" s="118">
        <v>8.7968563E-2</v>
      </c>
      <c r="M120" s="118">
        <v>4.1755298000000003E-2</v>
      </c>
      <c r="N120" s="118">
        <v>3.5014087999999999E-2</v>
      </c>
      <c r="O120" s="118">
        <v>9.5177322000000002E-3</v>
      </c>
      <c r="P120" s="118">
        <v>4.8459681999999998E-4</v>
      </c>
      <c r="Q120" s="118">
        <v>2.9905684E-3</v>
      </c>
      <c r="R120" s="118">
        <v>5.0322433999999997E-3</v>
      </c>
      <c r="S120" s="118">
        <v>9.6691227000000001E-4</v>
      </c>
      <c r="T120" s="118">
        <v>2.1978491999999999E-2</v>
      </c>
      <c r="U120" s="118">
        <v>1.1344886E-2</v>
      </c>
      <c r="V120" s="118">
        <v>1.0699389000000001E-4</v>
      </c>
      <c r="W120" s="330">
        <v>6.6876589000000002E-8</v>
      </c>
      <c r="X120" s="118">
        <v>0</v>
      </c>
      <c r="Y120" s="41"/>
      <c r="Z120" s="327">
        <f t="shared" si="56"/>
        <v>5.2983756390977437</v>
      </c>
      <c r="AA120" s="41"/>
      <c r="AB120" s="111">
        <v>74.208775000000003</v>
      </c>
      <c r="AC120" s="111">
        <v>71.896557000000001</v>
      </c>
      <c r="AD120" s="111">
        <v>1.5379609999999999</v>
      </c>
      <c r="AE120" s="111">
        <v>0</v>
      </c>
      <c r="AF120" s="111">
        <v>8.0857757000000002E-2</v>
      </c>
      <c r="AG120" s="111">
        <v>0.36030658999999998</v>
      </c>
      <c r="AH120" s="111">
        <v>0.33309248000000002</v>
      </c>
      <c r="AI120" s="41"/>
      <c r="AJ120" s="114">
        <v>0.12699453999999999</v>
      </c>
      <c r="AK120" s="114">
        <v>0.1184674</v>
      </c>
      <c r="AL120" s="114">
        <v>4.9348079000000001E-3</v>
      </c>
      <c r="AM120" s="114">
        <v>3.5923378E-3</v>
      </c>
      <c r="AN120" s="113">
        <f t="shared" si="57"/>
        <v>7.1023619297314996E-6</v>
      </c>
      <c r="AO120" s="112">
        <f t="shared" si="58"/>
        <v>1.8250029172439775E-8</v>
      </c>
      <c r="AP120" s="112">
        <f t="shared" si="59"/>
        <v>0.50312854669999996</v>
      </c>
      <c r="AQ120" s="328">
        <v>4.9761973999999998E-6</v>
      </c>
      <c r="AR120" s="328">
        <v>1.5016455E-8</v>
      </c>
      <c r="AS120" s="328">
        <v>4.1017799E-13</v>
      </c>
      <c r="AT120" s="328">
        <v>5.5581463000000001E-10</v>
      </c>
      <c r="AU120" s="328">
        <v>3.0458983999999999E-11</v>
      </c>
      <c r="AV120" s="328">
        <v>5.2064286999999998E-9</v>
      </c>
      <c r="AW120" s="328">
        <v>2.0986382000000002E-6</v>
      </c>
      <c r="AX120" s="328">
        <v>7.4887736999999997E-10</v>
      </c>
      <c r="AY120" s="328">
        <v>2.3009758E-9</v>
      </c>
      <c r="AZ120" s="328">
        <v>6.8106575000000002E-13</v>
      </c>
      <c r="BA120" s="328">
        <v>9.9299505999999995E-15</v>
      </c>
      <c r="BB120" s="328">
        <v>1.1027762E-11</v>
      </c>
      <c r="BC120" s="328">
        <v>1.0112817E-13</v>
      </c>
      <c r="BD120" s="328">
        <v>1.9303338999999999E-13</v>
      </c>
      <c r="BE120" s="328">
        <v>5.8916628E-9</v>
      </c>
      <c r="BF120" s="328">
        <v>1.5840667999999999E-8</v>
      </c>
      <c r="BG120" s="328">
        <v>1.7129002E-10</v>
      </c>
      <c r="BH120" s="329">
        <v>5.4900866999999997E-3</v>
      </c>
      <c r="BI120" s="329">
        <v>0.49763846</v>
      </c>
      <c r="BJ120" s="328">
        <v>1.2966175E-12</v>
      </c>
      <c r="BK120" s="328">
        <v>7.8848364000000004E-15</v>
      </c>
      <c r="BL120" s="328">
        <v>3.5277341999999998E-19</v>
      </c>
      <c r="BM120" s="41"/>
      <c r="BN120" s="111">
        <v>2.9275241000000001E-4</v>
      </c>
      <c r="BO120" s="122">
        <v>1.7553485999999999E-5</v>
      </c>
      <c r="BP120" s="111">
        <v>1.4773276999999999E-4</v>
      </c>
      <c r="BQ120" s="122">
        <v>5.9063167000000001E-7</v>
      </c>
      <c r="BR120" s="122">
        <v>2.0534446E-5</v>
      </c>
      <c r="BS120" s="122">
        <v>3.323813E-6</v>
      </c>
      <c r="BT120" s="122">
        <v>6.9226836000000002E-9</v>
      </c>
      <c r="BU120" s="122">
        <v>5.0880966999999999E-6</v>
      </c>
      <c r="BV120" s="122">
        <v>6.5029482E-7</v>
      </c>
      <c r="BW120" s="122">
        <v>1.9788765000000001E-6</v>
      </c>
      <c r="BX120" s="122">
        <v>2.2825763000000001E-7</v>
      </c>
      <c r="BY120" s="122">
        <v>1.1312304E-7</v>
      </c>
      <c r="BZ120" s="122">
        <v>1.0104208999999999E-8</v>
      </c>
      <c r="CA120" s="122">
        <v>8.4125148000000007E-6</v>
      </c>
      <c r="CB120" s="122">
        <v>8.6216432999999994E-5</v>
      </c>
      <c r="CC120" s="122">
        <v>3.1245563000000001E-7</v>
      </c>
      <c r="CD120" s="122">
        <v>1.8613889000000001E-10</v>
      </c>
      <c r="CE120" s="238" t="s">
        <v>12827</v>
      </c>
      <c r="CF120" s="221" t="s">
        <v>12826</v>
      </c>
      <c r="CG120" s="76" t="s">
        <v>947</v>
      </c>
      <c r="CH120" s="42"/>
      <c r="CI120" s="42"/>
      <c r="CK120" s="41"/>
      <c r="CL120" s="41"/>
      <c r="CM120" s="41"/>
      <c r="CN120" s="41"/>
      <c r="CO120" s="41"/>
      <c r="CP120" s="41"/>
      <c r="CQ120" s="41"/>
      <c r="CR120" s="41"/>
      <c r="CS120" s="41"/>
      <c r="CT120" s="41"/>
      <c r="CU120" s="41"/>
      <c r="CV120" s="41"/>
      <c r="CW120" s="41"/>
    </row>
    <row r="121" spans="1:101" ht="14.5" customHeight="1" thickBot="1">
      <c r="A121" s="41" t="s">
        <v>12825</v>
      </c>
      <c r="B121" s="119" t="s">
        <v>12026</v>
      </c>
      <c r="C121" s="120" t="str">
        <f t="shared" si="50"/>
        <v>A.030.10.132</v>
      </c>
      <c r="D121" s="135" t="s">
        <v>12806</v>
      </c>
      <c r="E121" s="119" t="s">
        <v>6570</v>
      </c>
      <c r="F121" s="118" t="str">
        <f t="shared" si="51"/>
        <v>V2O5, Vanadium pentoxide</v>
      </c>
      <c r="G121" s="118">
        <f t="shared" si="52"/>
        <v>19.537152369330158</v>
      </c>
      <c r="H121" s="118">
        <f t="shared" si="53"/>
        <v>2.1780702440000002</v>
      </c>
      <c r="I121" s="118">
        <f t="shared" si="54"/>
        <v>2.4967830907999997</v>
      </c>
      <c r="J121" s="326">
        <f t="shared" si="55"/>
        <v>13.578798234530161</v>
      </c>
      <c r="K121" s="118">
        <v>1.2835008000000001</v>
      </c>
      <c r="L121" s="118">
        <v>2.3944700999999999</v>
      </c>
      <c r="M121" s="118">
        <v>9.4057591999999995E-2</v>
      </c>
      <c r="N121" s="118">
        <v>7.8482153999999998E-2</v>
      </c>
      <c r="O121" s="118">
        <v>0.20572889</v>
      </c>
      <c r="P121" s="118">
        <v>6.8189E-2</v>
      </c>
      <c r="Q121" s="118">
        <v>1.8256702</v>
      </c>
      <c r="R121" s="118">
        <v>8.2553987999999991E-3</v>
      </c>
      <c r="S121" s="118">
        <v>13.346382</v>
      </c>
      <c r="T121" s="118">
        <v>4.6045972999999997E-2</v>
      </c>
      <c r="U121" s="118">
        <v>0.18619157</v>
      </c>
      <c r="V121" s="118">
        <v>1.7869153E-4</v>
      </c>
      <c r="W121" s="330">
        <v>1.6184428000000001E-13</v>
      </c>
      <c r="X121" s="118">
        <v>0</v>
      </c>
      <c r="Y121" s="41"/>
      <c r="Z121" s="327">
        <f t="shared" si="56"/>
        <v>9.6503819548872176</v>
      </c>
      <c r="AA121" s="41"/>
      <c r="AB121" s="111">
        <v>168.27043</v>
      </c>
      <c r="AC121" s="111">
        <v>125.88205000000001</v>
      </c>
      <c r="AD121" s="111">
        <v>25.239735</v>
      </c>
      <c r="AE121" s="111">
        <v>0</v>
      </c>
      <c r="AF121" s="111">
        <v>2.1259719000000001</v>
      </c>
      <c r="AG121" s="111">
        <v>9.3202023999999994</v>
      </c>
      <c r="AH121" s="111">
        <v>5.7024694</v>
      </c>
      <c r="AI121" s="41"/>
      <c r="AJ121" s="114">
        <v>1.0073401</v>
      </c>
      <c r="AK121" s="114">
        <v>0.97684676999999998</v>
      </c>
      <c r="AL121" s="114">
        <v>2.2443173E-2</v>
      </c>
      <c r="AM121" s="114">
        <v>8.0501517000000009E-3</v>
      </c>
      <c r="AN121" s="113">
        <f t="shared" si="57"/>
        <v>5.8563954483141133E-5</v>
      </c>
      <c r="AO121" s="112">
        <f t="shared" si="58"/>
        <v>8.2999899757078107E-8</v>
      </c>
      <c r="AP121" s="112">
        <f t="shared" si="59"/>
        <v>1.12747223</v>
      </c>
      <c r="AQ121" s="328">
        <v>8.9989780999999995E-6</v>
      </c>
      <c r="AR121" s="328">
        <v>2.7153689E-8</v>
      </c>
      <c r="AS121" s="328">
        <v>7.4180776000000005E-13</v>
      </c>
      <c r="AT121" s="328">
        <v>2.165883E-10</v>
      </c>
      <c r="AU121" s="328">
        <v>2.4140837999999999E-11</v>
      </c>
      <c r="AV121" s="328">
        <v>1.1669783E-8</v>
      </c>
      <c r="AW121" s="328">
        <v>4.7597898999999998E-5</v>
      </c>
      <c r="AX121" s="328">
        <v>1.6618897E-9</v>
      </c>
      <c r="AY121" s="328">
        <v>5.1641820000000002E-8</v>
      </c>
      <c r="AZ121" s="328">
        <v>4.8623834000000003E-13</v>
      </c>
      <c r="BA121" s="328">
        <v>1.0072759E-14</v>
      </c>
      <c r="BB121" s="328">
        <v>2.2366082E-9</v>
      </c>
      <c r="BC121" s="328">
        <v>2.9834862000000001E-12</v>
      </c>
      <c r="BD121" s="328">
        <v>1.0475091999999999E-11</v>
      </c>
      <c r="BE121" s="328">
        <v>4.8733970999999999E-8</v>
      </c>
      <c r="BF121" s="328">
        <v>1.9064329E-6</v>
      </c>
      <c r="BG121" s="328">
        <v>2.9119615999999999E-10</v>
      </c>
      <c r="BH121" s="329">
        <v>0.51424347999999998</v>
      </c>
      <c r="BI121" s="329">
        <v>0.61322874999999999</v>
      </c>
      <c r="BJ121" s="328">
        <v>3.1378714000000001E-18</v>
      </c>
      <c r="BK121" s="328">
        <v>1.908165E-20</v>
      </c>
      <c r="BL121" s="328">
        <v>8.5372717000000009E-25</v>
      </c>
      <c r="BM121" s="41"/>
      <c r="BN121" s="111">
        <v>2.6471359E-3</v>
      </c>
      <c r="BO121" s="111">
        <v>3.5986778000000002E-4</v>
      </c>
      <c r="BP121" s="111">
        <v>2.6907824999999999E-4</v>
      </c>
      <c r="BQ121" s="122">
        <v>9.6794173000000005E-7</v>
      </c>
      <c r="BR121" s="111">
        <v>4.7499974000000001E-4</v>
      </c>
      <c r="BS121" s="122">
        <v>7.5336993E-6</v>
      </c>
      <c r="BT121" s="122">
        <v>5.3719105999999997E-9</v>
      </c>
      <c r="BU121" s="122">
        <v>1.1494938E-5</v>
      </c>
      <c r="BV121" s="122">
        <v>9.1504837E-5</v>
      </c>
      <c r="BW121" s="111">
        <v>1.2080566000000001E-3</v>
      </c>
      <c r="BX121" s="122">
        <v>1.8126201999999999E-7</v>
      </c>
      <c r="BY121" s="122">
        <v>1.9087148999999999E-7</v>
      </c>
      <c r="BZ121" s="122">
        <v>3.1774932000000001E-9</v>
      </c>
      <c r="CA121" s="122">
        <v>3.8296188000000002E-5</v>
      </c>
      <c r="CB121" s="111">
        <v>1.8111160000000001E-4</v>
      </c>
      <c r="CC121" s="122">
        <v>3.8437071000000001E-6</v>
      </c>
      <c r="CD121" s="122">
        <v>4.5046430000000004E-16</v>
      </c>
      <c r="CE121" s="238" t="s">
        <v>12822</v>
      </c>
      <c r="CF121" s="221" t="s">
        <v>12821</v>
      </c>
      <c r="CG121" s="208" t="s">
        <v>1356</v>
      </c>
      <c r="CH121" s="42"/>
      <c r="CI121" s="42"/>
      <c r="CK121" s="41"/>
      <c r="CL121" s="41"/>
      <c r="CM121" s="41"/>
      <c r="CN121" s="41"/>
      <c r="CO121" s="41"/>
      <c r="CP121" s="41"/>
      <c r="CQ121" s="41"/>
      <c r="CR121" s="41"/>
      <c r="CS121" s="41"/>
      <c r="CT121" s="41"/>
      <c r="CU121" s="41"/>
      <c r="CV121" s="41"/>
      <c r="CW121" s="41"/>
    </row>
    <row r="122" spans="1:101" ht="14.5" customHeight="1" thickBot="1">
      <c r="A122" s="41" t="s">
        <v>12820</v>
      </c>
      <c r="B122" s="119" t="s">
        <v>12026</v>
      </c>
      <c r="C122" s="120" t="str">
        <f t="shared" si="50"/>
        <v>A.030.10.133</v>
      </c>
      <c r="D122" s="135" t="s">
        <v>12806</v>
      </c>
      <c r="E122" s="119" t="s">
        <v>6570</v>
      </c>
      <c r="F122" s="118" t="str">
        <f t="shared" si="51"/>
        <v>Zinc Oxide</v>
      </c>
      <c r="G122" s="118">
        <f t="shared" si="52"/>
        <v>2.00464841651121</v>
      </c>
      <c r="H122" s="118">
        <f t="shared" si="53"/>
        <v>0.19780768499999998</v>
      </c>
      <c r="I122" s="118">
        <f t="shared" si="54"/>
        <v>0.18726106079999999</v>
      </c>
      <c r="J122" s="326">
        <f t="shared" si="55"/>
        <v>1.1773873507112098</v>
      </c>
      <c r="K122" s="118">
        <v>0.44219232000000003</v>
      </c>
      <c r="L122" s="118">
        <v>8.7851288999999999E-2</v>
      </c>
      <c r="M122" s="118">
        <v>9.7076920999999997E-2</v>
      </c>
      <c r="N122" s="118">
        <v>7.9979711999999994E-2</v>
      </c>
      <c r="O122" s="118">
        <v>4.5901106999999997E-2</v>
      </c>
      <c r="P122" s="118">
        <v>1.0475336E-2</v>
      </c>
      <c r="Q122" s="118">
        <v>6.1451529999999997E-2</v>
      </c>
      <c r="R122" s="118">
        <v>2.3328507999999999E-3</v>
      </c>
      <c r="S122" s="118">
        <v>1.1059140999999999</v>
      </c>
      <c r="T122" s="118">
        <v>8.4547036000000002E-3</v>
      </c>
      <c r="U122" s="118">
        <v>6.3013691999999996E-2</v>
      </c>
      <c r="V122" s="330">
        <v>4.6767365000000003E-6</v>
      </c>
      <c r="W122" s="330">
        <v>1.7837470999999999E-7</v>
      </c>
      <c r="X122" s="118">
        <v>0</v>
      </c>
      <c r="Y122" s="41"/>
      <c r="Z122" s="327">
        <f t="shared" si="56"/>
        <v>3.3247542857142856</v>
      </c>
      <c r="AA122" s="41"/>
      <c r="AB122" s="111">
        <v>50.211894000000001</v>
      </c>
      <c r="AC122" s="111">
        <v>36.634253999999999</v>
      </c>
      <c r="AD122" s="111">
        <v>8.5429797000000001</v>
      </c>
      <c r="AE122" s="111">
        <v>0</v>
      </c>
      <c r="AF122" s="111">
        <v>6.1773121E-2</v>
      </c>
      <c r="AG122" s="111">
        <v>0.28561245000000002</v>
      </c>
      <c r="AH122" s="111">
        <v>4.6872746999999997</v>
      </c>
      <c r="AI122" s="41"/>
      <c r="AJ122" s="114">
        <v>0.1289767</v>
      </c>
      <c r="AK122" s="114">
        <v>0.12321395</v>
      </c>
      <c r="AL122" s="114">
        <v>4.2041227999999996E-3</v>
      </c>
      <c r="AM122" s="114">
        <v>1.5586262000000001E-3</v>
      </c>
      <c r="AN122" s="113">
        <f t="shared" si="57"/>
        <v>7.3869277480067998E-6</v>
      </c>
      <c r="AO122" s="112">
        <f t="shared" si="58"/>
        <v>1.5547791257939926E-8</v>
      </c>
      <c r="AP122" s="112">
        <f t="shared" si="59"/>
        <v>0.21829498</v>
      </c>
      <c r="AQ122" s="328">
        <v>3.1113363000000001E-6</v>
      </c>
      <c r="AR122" s="328">
        <v>9.3884331000000002E-9</v>
      </c>
      <c r="AS122" s="328">
        <v>2.5646675000000001E-13</v>
      </c>
      <c r="AT122" s="328">
        <v>6.0710723999999999E-10</v>
      </c>
      <c r="AU122" s="328">
        <v>1.1359294E-9</v>
      </c>
      <c r="AV122" s="328">
        <v>1.1892454000000001E-8</v>
      </c>
      <c r="AW122" s="328">
        <v>2.7740040000000001E-6</v>
      </c>
      <c r="AX122" s="328">
        <v>1.690593E-9</v>
      </c>
      <c r="AY122" s="328">
        <v>2.8762406000000002E-9</v>
      </c>
      <c r="AZ122" s="328">
        <v>4.0273503E-12</v>
      </c>
      <c r="BA122" s="328">
        <v>1.1277694E-13</v>
      </c>
      <c r="BB122" s="328">
        <v>1.5536348E-9</v>
      </c>
      <c r="BC122" s="328">
        <v>1.7364953000000002E-11</v>
      </c>
      <c r="BD122" s="328">
        <v>1.0414309000000001E-11</v>
      </c>
      <c r="BE122" s="328">
        <v>4.9577699000000002E-8</v>
      </c>
      <c r="BF122" s="328">
        <v>1.4383708E-6</v>
      </c>
      <c r="BG122" s="328">
        <v>6.6928704000000002E-12</v>
      </c>
      <c r="BH122" s="329">
        <v>2.6889730000000001E-2</v>
      </c>
      <c r="BI122" s="329">
        <v>0.19140525</v>
      </c>
      <c r="BJ122" s="328">
        <v>3.4583668000000001E-12</v>
      </c>
      <c r="BK122" s="328">
        <v>2.1030609000000001E-14</v>
      </c>
      <c r="BL122" s="328">
        <v>9.4092500999999995E-19</v>
      </c>
      <c r="BM122" s="41"/>
      <c r="BN122" s="111">
        <v>1.2219634999999999E-3</v>
      </c>
      <c r="BO122" s="122">
        <v>2.3757399000000001E-5</v>
      </c>
      <c r="BP122" s="122">
        <v>9.2702972E-5</v>
      </c>
      <c r="BQ122" s="122">
        <v>2.7343134000000002E-7</v>
      </c>
      <c r="BR122" s="122">
        <v>5.5179129999999997E-5</v>
      </c>
      <c r="BS122" s="122">
        <v>7.8204945000000007E-6</v>
      </c>
      <c r="BT122" s="122">
        <v>1.4707028E-8</v>
      </c>
      <c r="BU122" s="122">
        <v>1.1803402E-5</v>
      </c>
      <c r="BV122" s="122">
        <v>1.4057164E-5</v>
      </c>
      <c r="BW122" s="122">
        <v>4.0662835000000002E-5</v>
      </c>
      <c r="BX122" s="122">
        <v>3.2424071E-6</v>
      </c>
      <c r="BY122" s="122">
        <v>4.5993372000000003E-9</v>
      </c>
      <c r="BZ122" s="122">
        <v>2.0494837999999999E-7</v>
      </c>
      <c r="CA122" s="122">
        <v>1.665148E-5</v>
      </c>
      <c r="CB122" s="122">
        <v>5.4296550000000001E-5</v>
      </c>
      <c r="CC122" s="111">
        <v>9.0129144E-4</v>
      </c>
      <c r="CD122" s="122">
        <v>4.9647373999999995E-10</v>
      </c>
      <c r="CE122" s="238" t="s">
        <v>12817</v>
      </c>
      <c r="CF122" s="221" t="s">
        <v>12816</v>
      </c>
      <c r="CG122" s="76" t="s">
        <v>999</v>
      </c>
      <c r="CH122" s="42"/>
      <c r="CI122" s="42"/>
      <c r="CK122" s="41"/>
      <c r="CL122" s="41"/>
      <c r="CM122" s="41"/>
      <c r="CN122" s="41"/>
      <c r="CO122" s="41"/>
      <c r="CP122" s="41"/>
      <c r="CQ122" s="41"/>
      <c r="CR122" s="41"/>
      <c r="CS122" s="41"/>
      <c r="CT122" s="41"/>
      <c r="CU122" s="41"/>
      <c r="CV122" s="41"/>
      <c r="CW122" s="41"/>
    </row>
    <row r="123" spans="1:101" ht="14.5" customHeight="1">
      <c r="A123" s="41" t="s">
        <v>12815</v>
      </c>
      <c r="B123" s="119" t="s">
        <v>12026</v>
      </c>
      <c r="C123" s="120" t="str">
        <f t="shared" si="50"/>
        <v>A.030.10.134</v>
      </c>
      <c r="D123" s="135" t="s">
        <v>12806</v>
      </c>
      <c r="E123" s="119" t="s">
        <v>6570</v>
      </c>
      <c r="F123" s="118" t="str">
        <f t="shared" si="51"/>
        <v>LiFePO4 (lithium iron phosphate, LFP)</v>
      </c>
      <c r="G123" s="118">
        <f t="shared" si="52"/>
        <v>3.1341613875999998</v>
      </c>
      <c r="H123" s="118">
        <f t="shared" si="53"/>
        <v>0.38995104720000001</v>
      </c>
      <c r="I123" s="118">
        <f t="shared" si="54"/>
        <v>0.93553387999999993</v>
      </c>
      <c r="J123" s="326">
        <f t="shared" si="55"/>
        <v>0.63827776040000006</v>
      </c>
      <c r="K123" s="118">
        <v>1.1703987</v>
      </c>
      <c r="L123" s="118">
        <v>0.29315277000000001</v>
      </c>
      <c r="M123" s="118">
        <v>0.24282671</v>
      </c>
      <c r="N123" s="118">
        <v>0.14985255</v>
      </c>
      <c r="O123" s="118">
        <v>0.17669429</v>
      </c>
      <c r="P123" s="118">
        <v>3.7434152E-3</v>
      </c>
      <c r="Q123" s="118">
        <v>5.9660791999999997E-2</v>
      </c>
      <c r="R123" s="118">
        <v>0.39955439999999998</v>
      </c>
      <c r="S123" s="118">
        <v>0.39771571999999999</v>
      </c>
      <c r="T123" s="118">
        <v>4.8227443999999996E-3</v>
      </c>
      <c r="U123" s="118">
        <v>4.7410014E-2</v>
      </c>
      <c r="V123" s="118">
        <v>0.17774665000000001</v>
      </c>
      <c r="W123" s="118">
        <v>1.0582632E-2</v>
      </c>
      <c r="X123" s="118">
        <v>0</v>
      </c>
      <c r="Y123" s="41"/>
      <c r="Z123" s="327">
        <f t="shared" si="56"/>
        <v>8.79999022556391</v>
      </c>
      <c r="AA123" s="41"/>
      <c r="AB123" s="111">
        <v>113.44025999999999</v>
      </c>
      <c r="AC123" s="111">
        <v>101.0294</v>
      </c>
      <c r="AD123" s="111">
        <v>6.4270842000000004</v>
      </c>
      <c r="AE123" s="111">
        <v>6.0397374E-3</v>
      </c>
      <c r="AF123" s="111">
        <v>1.7465128000000001</v>
      </c>
      <c r="AG123" s="111">
        <v>1.0511219000000001</v>
      </c>
      <c r="AH123" s="111">
        <v>3.1801046999999998</v>
      </c>
      <c r="AI123" s="41"/>
      <c r="AJ123" s="114">
        <v>0.34457029</v>
      </c>
      <c r="AK123" s="114">
        <v>0.32769031999999998</v>
      </c>
      <c r="AL123" s="114">
        <v>1.1655696E-2</v>
      </c>
      <c r="AM123" s="114">
        <v>5.2242775999999996E-3</v>
      </c>
      <c r="AN123" s="113">
        <f t="shared" si="57"/>
        <v>1.9645702612149999E-5</v>
      </c>
      <c r="AO123" s="112">
        <f t="shared" si="58"/>
        <v>4.3105385626423998E-8</v>
      </c>
      <c r="AP123" s="112">
        <f t="shared" si="59"/>
        <v>0.73169154000000003</v>
      </c>
      <c r="AQ123" s="328">
        <v>8.3208441000000003E-6</v>
      </c>
      <c r="AR123" s="328">
        <v>2.5111246000000001E-8</v>
      </c>
      <c r="AS123" s="328">
        <v>6.8583796000000005E-13</v>
      </c>
      <c r="AT123" s="328">
        <v>1.3119909E-9</v>
      </c>
      <c r="AU123" s="328">
        <v>3.7791824999999998E-10</v>
      </c>
      <c r="AV123" s="328">
        <v>2.2283233E-8</v>
      </c>
      <c r="AW123" s="328">
        <v>9.7989859000000006E-6</v>
      </c>
      <c r="AX123" s="328">
        <v>3.2517451000000002E-9</v>
      </c>
      <c r="AY123" s="328">
        <v>8.5925838999999993E-9</v>
      </c>
      <c r="AZ123" s="328">
        <v>3.0877243999999999E-9</v>
      </c>
      <c r="BA123" s="328">
        <v>7.0523966999999998E-12</v>
      </c>
      <c r="BB123" s="328">
        <v>6.5889280000000005E-10</v>
      </c>
      <c r="BC123" s="328">
        <v>6.6300434999999999E-12</v>
      </c>
      <c r="BD123" s="328">
        <v>4.2748891000000001E-12</v>
      </c>
      <c r="BE123" s="328">
        <v>3.8798245E-7</v>
      </c>
      <c r="BF123" s="328">
        <v>1.0075887999999999E-6</v>
      </c>
      <c r="BG123" s="328">
        <v>1.6654779999999999E-9</v>
      </c>
      <c r="BH123" s="329">
        <v>0.10266134</v>
      </c>
      <c r="BI123" s="329">
        <v>0.62903019999999998</v>
      </c>
      <c r="BJ123" s="328">
        <v>1.0632822E-7</v>
      </c>
      <c r="BK123" s="328">
        <v>7.1902129999999996E-10</v>
      </c>
      <c r="BL123" s="328">
        <v>5.0959163999999997E-14</v>
      </c>
      <c r="BM123" s="41"/>
      <c r="BN123" s="111">
        <v>9.9378035E-4</v>
      </c>
      <c r="BO123" s="122">
        <v>6.6933047000000006E-5</v>
      </c>
      <c r="BP123" s="111">
        <v>2.4536707999999998E-4</v>
      </c>
      <c r="BQ123" s="122">
        <v>4.7259345E-5</v>
      </c>
      <c r="BR123" s="122">
        <v>7.8681197E-5</v>
      </c>
      <c r="BS123" s="122">
        <v>3.5022774000000002E-5</v>
      </c>
      <c r="BT123" s="122">
        <v>2.9547273E-5</v>
      </c>
      <c r="BU123" s="122">
        <v>2.4980737000000001E-5</v>
      </c>
      <c r="BV123" s="122">
        <v>5.0233996000000003E-6</v>
      </c>
      <c r="BW123" s="122">
        <v>3.9477892999999998E-5</v>
      </c>
      <c r="BX123" s="122">
        <v>1.9142009000000001E-6</v>
      </c>
      <c r="BY123" s="122">
        <v>2.9817699000000001E-6</v>
      </c>
      <c r="BZ123" s="122">
        <v>3.7438117999999999E-7</v>
      </c>
      <c r="CA123" s="122">
        <v>3.8622011000000001E-5</v>
      </c>
      <c r="CB123" s="111">
        <v>1.2749939000000001E-4</v>
      </c>
      <c r="CC123" s="111">
        <v>2.3279938E-4</v>
      </c>
      <c r="CD123" s="122">
        <v>1.7296478999999999E-5</v>
      </c>
      <c r="CG123" s="76" t="s">
        <v>12812</v>
      </c>
      <c r="CH123" s="42"/>
      <c r="CI123" s="42"/>
      <c r="CK123" s="41"/>
      <c r="CL123" s="41"/>
      <c r="CM123" s="41"/>
      <c r="CN123" s="41"/>
      <c r="CO123" s="41"/>
      <c r="CP123" s="41"/>
      <c r="CQ123" s="41"/>
      <c r="CR123" s="41"/>
      <c r="CS123" s="41"/>
      <c r="CT123" s="41"/>
      <c r="CU123" s="41"/>
      <c r="CV123" s="41"/>
      <c r="CW123" s="41"/>
    </row>
    <row r="124" spans="1:101" ht="14.5" customHeight="1">
      <c r="A124" s="41" t="s">
        <v>12811</v>
      </c>
      <c r="B124" s="119" t="s">
        <v>12026</v>
      </c>
      <c r="C124" s="120" t="str">
        <f t="shared" si="50"/>
        <v>A.030.10.135</v>
      </c>
      <c r="D124" s="135" t="s">
        <v>12806</v>
      </c>
      <c r="E124" s="119" t="s">
        <v>6570</v>
      </c>
      <c r="F124" s="118" t="str">
        <f t="shared" si="51"/>
        <v>Chromium oxide</v>
      </c>
      <c r="G124" s="118">
        <f t="shared" si="52"/>
        <v>2.8027061192999998</v>
      </c>
      <c r="H124" s="118">
        <f t="shared" si="53"/>
        <v>0.57352955100000003</v>
      </c>
      <c r="I124" s="118">
        <f t="shared" si="54"/>
        <v>0.61396947999999996</v>
      </c>
      <c r="J124" s="326">
        <f t="shared" si="55"/>
        <v>0.89102426830000003</v>
      </c>
      <c r="K124" s="118">
        <v>0.72418282</v>
      </c>
      <c r="L124" s="118">
        <v>0.22421414000000001</v>
      </c>
      <c r="M124" s="118">
        <v>9.257253E-2</v>
      </c>
      <c r="N124" s="118">
        <v>5.8456403999999997E-2</v>
      </c>
      <c r="O124" s="118">
        <v>9.0787006000000003E-2</v>
      </c>
      <c r="P124" s="118">
        <v>0.40145027999999999</v>
      </c>
      <c r="Q124" s="118">
        <v>2.2835860999999999E-2</v>
      </c>
      <c r="R124" s="118">
        <v>0.29718281000000002</v>
      </c>
      <c r="S124" s="118">
        <v>0.80515791999999997</v>
      </c>
      <c r="T124" s="118">
        <v>2.7473256000000001E-2</v>
      </c>
      <c r="U124" s="118">
        <v>2.3083790999999999E-2</v>
      </c>
      <c r="V124" s="118">
        <v>2.6849739000000001E-2</v>
      </c>
      <c r="W124" s="118">
        <v>8.4595623000000009E-3</v>
      </c>
      <c r="X124" s="118">
        <v>0</v>
      </c>
      <c r="Y124" s="41"/>
      <c r="Z124" s="327">
        <f t="shared" si="56"/>
        <v>5.4449836090225565</v>
      </c>
      <c r="AA124" s="41"/>
      <c r="AB124" s="111">
        <v>3.1291823000000001</v>
      </c>
      <c r="AC124" s="111">
        <v>0</v>
      </c>
      <c r="AD124" s="111">
        <v>3.1291823000000001</v>
      </c>
      <c r="AE124" s="111">
        <v>0</v>
      </c>
      <c r="AF124" s="111">
        <v>0</v>
      </c>
      <c r="AG124" s="111">
        <v>0</v>
      </c>
      <c r="AH124" s="111">
        <v>0</v>
      </c>
      <c r="AI124" s="41"/>
      <c r="AJ124" s="114">
        <v>0.11464191</v>
      </c>
      <c r="AK124" s="114">
        <v>0.10975944</v>
      </c>
      <c r="AL124" s="114">
        <v>4.6620979000000003E-3</v>
      </c>
      <c r="AM124" s="114">
        <v>2.2037171999999999E-4</v>
      </c>
      <c r="AN124" s="113">
        <f t="shared" si="57"/>
        <v>6.5803022100000014E-6</v>
      </c>
      <c r="AO124" s="112">
        <f t="shared" si="58"/>
        <v>1.7241486350410001E-8</v>
      </c>
      <c r="AP124" s="112">
        <f t="shared" si="59"/>
        <v>3.0864387E-2</v>
      </c>
      <c r="AQ124" s="328">
        <v>5.0529448000000002E-6</v>
      </c>
      <c r="AR124" s="328">
        <v>1.5245954000000002E-8</v>
      </c>
      <c r="AS124" s="328">
        <v>4.1654125000000003E-13</v>
      </c>
      <c r="AT124" s="329">
        <v>0</v>
      </c>
      <c r="AU124" s="329">
        <v>0</v>
      </c>
      <c r="AV124" s="328">
        <v>8.7026599999999994E-9</v>
      </c>
      <c r="AW124" s="328">
        <v>1.4240655000000001E-6</v>
      </c>
      <c r="AX124" s="328">
        <v>1.9846309999999999E-9</v>
      </c>
      <c r="AY124" s="329">
        <v>0</v>
      </c>
      <c r="AZ124" s="329">
        <v>0</v>
      </c>
      <c r="BA124" s="329">
        <v>0</v>
      </c>
      <c r="BB124" s="328">
        <v>8.0512705000000006E-12</v>
      </c>
      <c r="BC124" s="328">
        <v>1.8058108E-12</v>
      </c>
      <c r="BD124" s="328">
        <v>6.2772786000000005E-13</v>
      </c>
      <c r="BE124" s="328">
        <v>4.7732586999999999E-8</v>
      </c>
      <c r="BF124" s="328">
        <v>4.6856663000000002E-8</v>
      </c>
      <c r="BG124" s="329">
        <v>0</v>
      </c>
      <c r="BH124" s="329">
        <v>3.0864387E-2</v>
      </c>
      <c r="BI124" s="329">
        <v>0</v>
      </c>
      <c r="BJ124" s="329">
        <v>0</v>
      </c>
      <c r="BK124" s="329">
        <v>0</v>
      </c>
      <c r="BL124" s="329">
        <v>0</v>
      </c>
      <c r="BM124" s="41"/>
      <c r="BN124" s="111">
        <v>8.8780724000000002E-4</v>
      </c>
      <c r="BO124" s="111">
        <v>0</v>
      </c>
      <c r="BP124" s="111">
        <v>1.5182058999999999E-4</v>
      </c>
      <c r="BQ124" s="122">
        <v>3.4811039000000003E-5</v>
      </c>
      <c r="BR124" s="122">
        <v>8.1261646999999997E-5</v>
      </c>
      <c r="BS124" s="111">
        <v>0</v>
      </c>
      <c r="BT124" s="111">
        <v>0</v>
      </c>
      <c r="BU124" s="111">
        <v>0</v>
      </c>
      <c r="BV124" s="111">
        <v>5.3871802000000002E-4</v>
      </c>
      <c r="BW124" s="122">
        <v>1.5110622000000001E-5</v>
      </c>
      <c r="BX124" s="111">
        <v>0</v>
      </c>
      <c r="BY124" s="111">
        <v>0</v>
      </c>
      <c r="BZ124" s="111">
        <v>0</v>
      </c>
      <c r="CA124" s="122">
        <v>6.2079217E-5</v>
      </c>
      <c r="CB124" s="122">
        <v>4.0050908999999996E-6</v>
      </c>
      <c r="CC124" s="122">
        <v>1.0210402000000001E-9</v>
      </c>
      <c r="CD124" s="111">
        <v>0</v>
      </c>
      <c r="CG124" s="76" t="s">
        <v>12804</v>
      </c>
      <c r="CH124" s="42"/>
      <c r="CI124" s="42"/>
      <c r="CK124" s="41"/>
      <c r="CL124" s="41"/>
      <c r="CM124" s="41"/>
      <c r="CN124" s="41"/>
      <c r="CO124" s="41"/>
      <c r="CP124" s="41"/>
      <c r="CQ124" s="41"/>
      <c r="CR124" s="41"/>
      <c r="CS124" s="41"/>
      <c r="CT124" s="41"/>
      <c r="CU124" s="41"/>
      <c r="CV124" s="41"/>
      <c r="CW124" s="41"/>
    </row>
    <row r="125" spans="1:101" ht="14.5" customHeight="1">
      <c r="A125" s="41" t="s">
        <v>12808</v>
      </c>
      <c r="B125" s="119" t="s">
        <v>12026</v>
      </c>
      <c r="C125" s="120" t="str">
        <f t="shared" si="50"/>
        <v>A.030.10.136</v>
      </c>
      <c r="D125" s="135" t="s">
        <v>12806</v>
      </c>
      <c r="E125" s="119" t="s">
        <v>6570</v>
      </c>
      <c r="F125" s="118" t="str">
        <f t="shared" si="51"/>
        <v>Magnesium oxide</v>
      </c>
      <c r="G125" s="118">
        <f t="shared" si="52"/>
        <v>0.48309856692999997</v>
      </c>
      <c r="H125" s="118">
        <f t="shared" si="53"/>
        <v>8.4374145400000003E-2</v>
      </c>
      <c r="I125" s="118">
        <f t="shared" si="54"/>
        <v>0.10271406999999999</v>
      </c>
      <c r="J125" s="326">
        <f t="shared" si="55"/>
        <v>5.7753191529999998E-2</v>
      </c>
      <c r="K125" s="118">
        <v>0.23825716</v>
      </c>
      <c r="L125" s="118">
        <v>1.8378720000000001E-2</v>
      </c>
      <c r="M125" s="118">
        <v>1.256995E-2</v>
      </c>
      <c r="N125" s="118">
        <v>9.9190211999999993E-3</v>
      </c>
      <c r="O125" s="118">
        <v>5.4795648000000002E-2</v>
      </c>
      <c r="P125" s="118">
        <v>3.9527151999999999E-3</v>
      </c>
      <c r="Q125" s="118">
        <v>1.5706761E-2</v>
      </c>
      <c r="R125" s="118">
        <v>7.1765399999999993E-2</v>
      </c>
      <c r="S125" s="118">
        <v>4.6469319000000002E-2</v>
      </c>
      <c r="T125" s="118">
        <v>1.8855181999999999E-3</v>
      </c>
      <c r="U125" s="118">
        <v>4.8143685999999996E-3</v>
      </c>
      <c r="V125" s="118">
        <v>3.8130080000000001E-3</v>
      </c>
      <c r="W125" s="118">
        <v>7.7097772999999996E-4</v>
      </c>
      <c r="X125" s="118">
        <v>0</v>
      </c>
      <c r="Y125" s="41"/>
      <c r="Z125" s="327">
        <f t="shared" si="56"/>
        <v>1.7914072180451126</v>
      </c>
      <c r="AA125" s="41"/>
      <c r="AB125" s="111">
        <v>0.65262405999999995</v>
      </c>
      <c r="AC125" s="111">
        <v>0</v>
      </c>
      <c r="AD125" s="111">
        <v>0.65262405999999995</v>
      </c>
      <c r="AE125" s="111">
        <v>0</v>
      </c>
      <c r="AF125" s="111">
        <v>0</v>
      </c>
      <c r="AG125" s="111">
        <v>0</v>
      </c>
      <c r="AH125" s="111">
        <v>0</v>
      </c>
      <c r="AI125" s="41"/>
      <c r="AJ125" s="114">
        <v>4.3788373999999998E-2</v>
      </c>
      <c r="AK125" s="114">
        <v>4.2326010999999997E-2</v>
      </c>
      <c r="AL125" s="114">
        <v>1.4496443E-3</v>
      </c>
      <c r="AM125" s="121">
        <v>1.2718653E-5</v>
      </c>
      <c r="AN125" s="113">
        <f t="shared" si="57"/>
        <v>2.5375306594600001E-6</v>
      </c>
      <c r="AO125" s="112">
        <f t="shared" si="58"/>
        <v>5.3611107661639998E-9</v>
      </c>
      <c r="AP125" s="112">
        <f t="shared" si="59"/>
        <v>1.7813238999999999E-3</v>
      </c>
      <c r="AQ125" s="328">
        <v>1.6624259000000001E-6</v>
      </c>
      <c r="AR125" s="328">
        <v>5.0159402E-9</v>
      </c>
      <c r="AS125" s="328">
        <v>1.3704265E-13</v>
      </c>
      <c r="AT125" s="329">
        <v>0</v>
      </c>
      <c r="AU125" s="329">
        <v>0</v>
      </c>
      <c r="AV125" s="328">
        <v>1.476688E-9</v>
      </c>
      <c r="AW125" s="328">
        <v>8.5951277999999997E-7</v>
      </c>
      <c r="AX125" s="328">
        <v>3.3675688999999998E-10</v>
      </c>
      <c r="AY125" s="329">
        <v>0</v>
      </c>
      <c r="AZ125" s="329">
        <v>0</v>
      </c>
      <c r="BA125" s="329">
        <v>0</v>
      </c>
      <c r="BB125" s="328">
        <v>7.7561480000000003E-12</v>
      </c>
      <c r="BC125" s="328">
        <v>4.2986875999999999E-13</v>
      </c>
      <c r="BD125" s="328">
        <v>9.0616754E-14</v>
      </c>
      <c r="BE125" s="328">
        <v>6.8454546000000002E-10</v>
      </c>
      <c r="BF125" s="328">
        <v>1.3430746E-8</v>
      </c>
      <c r="BG125" s="329">
        <v>0</v>
      </c>
      <c r="BH125" s="329">
        <v>1.7813238999999999E-3</v>
      </c>
      <c r="BI125" s="329">
        <v>0</v>
      </c>
      <c r="BJ125" s="329">
        <v>0</v>
      </c>
      <c r="BK125" s="329">
        <v>0</v>
      </c>
      <c r="BL125" s="329">
        <v>0</v>
      </c>
      <c r="BM125" s="41"/>
      <c r="BN125" s="111">
        <v>1.3446867999999999E-4</v>
      </c>
      <c r="BO125" s="111">
        <v>0</v>
      </c>
      <c r="BP125" s="122">
        <v>4.9949186000000001E-5</v>
      </c>
      <c r="BQ125" s="122">
        <v>8.4063682000000004E-6</v>
      </c>
      <c r="BR125" s="122">
        <v>4.9046496999999997E-5</v>
      </c>
      <c r="BS125" s="111">
        <v>0</v>
      </c>
      <c r="BT125" s="111">
        <v>0</v>
      </c>
      <c r="BU125" s="111">
        <v>0</v>
      </c>
      <c r="BV125" s="122">
        <v>5.3042654E-6</v>
      </c>
      <c r="BW125" s="122">
        <v>1.0393254999999999E-5</v>
      </c>
      <c r="BX125" s="111">
        <v>0</v>
      </c>
      <c r="BY125" s="111">
        <v>0</v>
      </c>
      <c r="BZ125" s="111">
        <v>0</v>
      </c>
      <c r="CA125" s="122">
        <v>1.0533748999999999E-5</v>
      </c>
      <c r="CB125" s="122">
        <v>8.3530405999999998E-7</v>
      </c>
      <c r="CC125" s="122">
        <v>5.8928864E-11</v>
      </c>
      <c r="CD125" s="111">
        <v>0</v>
      </c>
      <c r="CF125" s="173"/>
      <c r="CG125" s="76" t="s">
        <v>12804</v>
      </c>
      <c r="CH125" s="42"/>
      <c r="CI125" s="42"/>
      <c r="CK125" s="41"/>
      <c r="CL125" s="41"/>
      <c r="CM125" s="41"/>
      <c r="CN125" s="41"/>
      <c r="CO125" s="41"/>
      <c r="CP125" s="41"/>
      <c r="CQ125" s="41"/>
      <c r="CR125" s="41"/>
      <c r="CS125" s="41"/>
      <c r="CT125" s="41"/>
      <c r="CU125" s="41"/>
      <c r="CV125" s="41"/>
      <c r="CW125" s="41"/>
    </row>
    <row r="126" spans="1:101" ht="14.5" customHeight="1">
      <c r="B126" s="119" t="s">
        <v>12026</v>
      </c>
      <c r="C126" s="133" t="s">
        <v>12803</v>
      </c>
      <c r="D126" s="133" t="s">
        <v>12646</v>
      </c>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130"/>
      <c r="CF126" s="105"/>
    </row>
    <row r="127" spans="1:101" ht="14.5" customHeight="1" thickBot="1">
      <c r="A127" s="41" t="s">
        <v>12802</v>
      </c>
      <c r="B127" s="119" t="s">
        <v>12026</v>
      </c>
      <c r="C127" s="120" t="str">
        <f t="shared" ref="C127:C158" si="60">MID(A127,1,12)</f>
        <v>A.030.14.101</v>
      </c>
      <c r="D127" s="135" t="s">
        <v>12646</v>
      </c>
      <c r="E127" s="119" t="s">
        <v>6570</v>
      </c>
      <c r="F127" s="118" t="str">
        <f t="shared" ref="F127:F158" si="61">MID(A127, 21,85)</f>
        <v>Acetone (1)</v>
      </c>
      <c r="G127" s="118">
        <f t="shared" ref="G127:G160" si="62">H127+I127+J127+K127</f>
        <v>0.25684114081787862</v>
      </c>
      <c r="H127" s="118">
        <f t="shared" ref="H127:H160" si="63">N127+O127+P127+Q127</f>
        <v>2.82622351899E-3</v>
      </c>
      <c r="I127" s="118">
        <f t="shared" ref="I127:I160" si="64">L127+M127+R127</f>
        <v>3.58949172988886E-2</v>
      </c>
      <c r="J127" s="326">
        <f t="shared" ref="J127:J160" si="65">S127+IF(T127="x",0,T127)+IF(U127="x",0,U127)+IF(V127="x",0,V127)+W127+X127</f>
        <v>0</v>
      </c>
      <c r="K127" s="118">
        <v>0.21812000000000001</v>
      </c>
      <c r="L127" s="118">
        <v>3.4173315000000003E-2</v>
      </c>
      <c r="M127" s="118">
        <v>1.7216E-3</v>
      </c>
      <c r="N127" s="118">
        <v>1.8661104E-3</v>
      </c>
      <c r="O127" s="118">
        <v>9.5999400000000004E-4</v>
      </c>
      <c r="P127" s="118">
        <v>0</v>
      </c>
      <c r="Q127" s="330">
        <v>1.1911899E-7</v>
      </c>
      <c r="R127" s="330">
        <v>2.2988886000000001E-9</v>
      </c>
      <c r="S127" s="118">
        <v>0</v>
      </c>
      <c r="T127" s="118">
        <v>0</v>
      </c>
      <c r="U127" s="118">
        <v>0</v>
      </c>
      <c r="V127" s="118">
        <v>0</v>
      </c>
      <c r="W127" s="118">
        <v>0</v>
      </c>
      <c r="X127" s="118">
        <v>0</v>
      </c>
      <c r="Y127" s="41"/>
      <c r="Z127" s="327">
        <f t="shared" ref="Z127:Z160" si="66">K127/0.133</f>
        <v>1.64</v>
      </c>
      <c r="AA127" s="41"/>
      <c r="AB127" s="111">
        <v>33.946800000000003</v>
      </c>
      <c r="AC127" s="111">
        <v>33.156799999999997</v>
      </c>
      <c r="AD127" s="111">
        <v>0</v>
      </c>
      <c r="AE127" s="111">
        <v>0</v>
      </c>
      <c r="AF127" s="111">
        <v>0.79</v>
      </c>
      <c r="AG127" s="111">
        <v>0</v>
      </c>
      <c r="AH127" s="111">
        <v>0</v>
      </c>
      <c r="AI127" s="41"/>
      <c r="AJ127" s="114">
        <v>3.9423197E-2</v>
      </c>
      <c r="AK127" s="114">
        <v>3.5742191E-2</v>
      </c>
      <c r="AL127" s="114">
        <v>1.4543143000000001E-3</v>
      </c>
      <c r="AM127" s="114">
        <v>2.2266918000000001E-3</v>
      </c>
      <c r="AN127" s="113">
        <f t="shared" ref="AN127:AN160" si="67">AQ127+AT127+AU127+AV127+AW127+BE127+BF127+BJ127</f>
        <v>2.1428171999999998E-6</v>
      </c>
      <c r="AO127" s="112">
        <f t="shared" ref="AO127:AO160" si="68">AR127+AS127+AX127+AY127+AZ127+BA127+BB127+BC127+BD127+BG127+BK127+BL127</f>
        <v>5.3783814600000001E-9</v>
      </c>
      <c r="AP127" s="112">
        <f t="shared" ref="AP127:AP160" si="69">BH127+BI127</f>
        <v>0.31186160000000002</v>
      </c>
      <c r="AQ127" s="328">
        <v>1.5219199999999999E-6</v>
      </c>
      <c r="AR127" s="328">
        <v>4.5919999999999999E-9</v>
      </c>
      <c r="AS127" s="328">
        <v>1.2546E-13</v>
      </c>
      <c r="AT127" s="329">
        <v>0</v>
      </c>
      <c r="AU127" s="329">
        <v>0</v>
      </c>
      <c r="AV127" s="328">
        <v>2.7719999999999998E-10</v>
      </c>
      <c r="AW127" s="328">
        <v>6.2061999999999995E-7</v>
      </c>
      <c r="AX127" s="328">
        <v>6.3336000000000002E-11</v>
      </c>
      <c r="AY127" s="328">
        <v>7.2292000000000002E-10</v>
      </c>
      <c r="AZ127" s="329">
        <v>0</v>
      </c>
      <c r="BA127" s="329">
        <v>0</v>
      </c>
      <c r="BB127" s="329">
        <v>0</v>
      </c>
      <c r="BC127" s="329">
        <v>0</v>
      </c>
      <c r="BD127" s="329">
        <v>0</v>
      </c>
      <c r="BE127" s="329">
        <v>0</v>
      </c>
      <c r="BF127" s="329">
        <v>0</v>
      </c>
      <c r="BG127" s="329">
        <v>0</v>
      </c>
      <c r="BH127" s="329">
        <v>0</v>
      </c>
      <c r="BI127" s="329">
        <v>0.31186160000000002</v>
      </c>
      <c r="BJ127" s="329">
        <v>0</v>
      </c>
      <c r="BK127" s="329">
        <v>0</v>
      </c>
      <c r="BL127" s="329">
        <v>0</v>
      </c>
      <c r="BM127" s="41"/>
      <c r="BN127" s="122">
        <v>9.7704040999999997E-5</v>
      </c>
      <c r="BO127" s="122">
        <v>4.9840289000000003E-6</v>
      </c>
      <c r="BP127" s="122">
        <v>4.5727552000000001E-5</v>
      </c>
      <c r="BQ127" s="122">
        <v>2.6928443000000001E-13</v>
      </c>
      <c r="BR127" s="122">
        <v>4.9723264999999998E-6</v>
      </c>
      <c r="BS127" s="111">
        <v>0</v>
      </c>
      <c r="BT127" s="111">
        <v>0</v>
      </c>
      <c r="BU127" s="111">
        <v>0</v>
      </c>
      <c r="BV127" s="111">
        <v>0</v>
      </c>
      <c r="BW127" s="122">
        <v>7.8821727999999995E-11</v>
      </c>
      <c r="BX127" s="111">
        <v>0</v>
      </c>
      <c r="BY127" s="111">
        <v>0</v>
      </c>
      <c r="BZ127" s="111">
        <v>0</v>
      </c>
      <c r="CA127" s="122">
        <v>1.9842782999999998E-6</v>
      </c>
      <c r="CB127" s="122">
        <v>4.0035776000000001E-5</v>
      </c>
      <c r="CC127" s="111">
        <v>0</v>
      </c>
      <c r="CD127" s="111">
        <v>0</v>
      </c>
      <c r="CE127" s="226" t="s">
        <v>12585</v>
      </c>
      <c r="CF127" s="221" t="s">
        <v>12413</v>
      </c>
      <c r="CG127" s="76" t="s">
        <v>12799</v>
      </c>
      <c r="CH127" s="42"/>
      <c r="CI127" s="42"/>
      <c r="CK127" s="41"/>
      <c r="CL127" s="41"/>
      <c r="CM127" s="41"/>
      <c r="CN127" s="41"/>
      <c r="CO127" s="41"/>
      <c r="CP127" s="41"/>
      <c r="CQ127" s="41"/>
      <c r="CR127" s="41"/>
      <c r="CS127" s="41"/>
      <c r="CT127" s="41"/>
      <c r="CU127" s="41"/>
      <c r="CV127" s="41"/>
      <c r="CW127" s="41"/>
    </row>
    <row r="128" spans="1:101" ht="14.5" customHeight="1" thickBot="1">
      <c r="A128" s="41" t="s">
        <v>12798</v>
      </c>
      <c r="B128" s="119" t="s">
        <v>12026</v>
      </c>
      <c r="C128" s="120" t="str">
        <f t="shared" si="60"/>
        <v>A.030.14.102</v>
      </c>
      <c r="D128" s="135" t="s">
        <v>12646</v>
      </c>
      <c r="E128" s="119" t="s">
        <v>6570</v>
      </c>
      <c r="F128" s="118" t="str">
        <f t="shared" si="61"/>
        <v>Acetylene (Ethyne)</v>
      </c>
      <c r="G128" s="118">
        <f t="shared" si="62"/>
        <v>0.25684114081787862</v>
      </c>
      <c r="H128" s="118">
        <f t="shared" si="63"/>
        <v>2.82622351899E-3</v>
      </c>
      <c r="I128" s="118">
        <f t="shared" si="64"/>
        <v>3.58949172988886E-2</v>
      </c>
      <c r="J128" s="326">
        <f t="shared" si="65"/>
        <v>0</v>
      </c>
      <c r="K128" s="118">
        <v>0.21812000000000001</v>
      </c>
      <c r="L128" s="118">
        <v>3.4173315000000003E-2</v>
      </c>
      <c r="M128" s="118">
        <v>1.7216E-3</v>
      </c>
      <c r="N128" s="118">
        <v>1.8661104E-3</v>
      </c>
      <c r="O128" s="118">
        <v>9.5999400000000004E-4</v>
      </c>
      <c r="P128" s="118">
        <v>0</v>
      </c>
      <c r="Q128" s="330">
        <v>1.1911899E-7</v>
      </c>
      <c r="R128" s="330">
        <v>2.2988886000000001E-9</v>
      </c>
      <c r="S128" s="118">
        <v>0</v>
      </c>
      <c r="T128" s="118">
        <v>0</v>
      </c>
      <c r="U128" s="118">
        <v>0</v>
      </c>
      <c r="V128" s="118">
        <v>0</v>
      </c>
      <c r="W128" s="118">
        <v>0</v>
      </c>
      <c r="X128" s="118">
        <v>0</v>
      </c>
      <c r="Y128" s="41"/>
      <c r="Z128" s="327">
        <f t="shared" si="66"/>
        <v>1.64</v>
      </c>
      <c r="AA128" s="41"/>
      <c r="AB128" s="111">
        <v>33.946800000000003</v>
      </c>
      <c r="AC128" s="111">
        <v>33.156799999999997</v>
      </c>
      <c r="AD128" s="111">
        <v>0</v>
      </c>
      <c r="AE128" s="111">
        <v>0</v>
      </c>
      <c r="AF128" s="111">
        <v>0.79</v>
      </c>
      <c r="AG128" s="111">
        <v>0</v>
      </c>
      <c r="AH128" s="111">
        <v>0</v>
      </c>
      <c r="AI128" s="41"/>
      <c r="AJ128" s="114">
        <v>3.9423197E-2</v>
      </c>
      <c r="AK128" s="114">
        <v>3.5742191E-2</v>
      </c>
      <c r="AL128" s="114">
        <v>1.4543143000000001E-3</v>
      </c>
      <c r="AM128" s="114">
        <v>2.2266918000000001E-3</v>
      </c>
      <c r="AN128" s="113">
        <f t="shared" si="67"/>
        <v>2.1428171999999998E-6</v>
      </c>
      <c r="AO128" s="112">
        <f t="shared" si="68"/>
        <v>5.3783814600000001E-9</v>
      </c>
      <c r="AP128" s="112">
        <f t="shared" si="69"/>
        <v>0.31186160000000002</v>
      </c>
      <c r="AQ128" s="328">
        <v>1.5219199999999999E-6</v>
      </c>
      <c r="AR128" s="328">
        <v>4.5919999999999999E-9</v>
      </c>
      <c r="AS128" s="328">
        <v>1.2546E-13</v>
      </c>
      <c r="AT128" s="329">
        <v>0</v>
      </c>
      <c r="AU128" s="329">
        <v>0</v>
      </c>
      <c r="AV128" s="328">
        <v>2.7719999999999998E-10</v>
      </c>
      <c r="AW128" s="328">
        <v>6.2061999999999995E-7</v>
      </c>
      <c r="AX128" s="328">
        <v>6.3336000000000002E-11</v>
      </c>
      <c r="AY128" s="328">
        <v>7.2292000000000002E-10</v>
      </c>
      <c r="AZ128" s="329">
        <v>0</v>
      </c>
      <c r="BA128" s="329">
        <v>0</v>
      </c>
      <c r="BB128" s="329">
        <v>0</v>
      </c>
      <c r="BC128" s="329">
        <v>0</v>
      </c>
      <c r="BD128" s="329">
        <v>0</v>
      </c>
      <c r="BE128" s="329">
        <v>0</v>
      </c>
      <c r="BF128" s="329">
        <v>0</v>
      </c>
      <c r="BG128" s="329">
        <v>0</v>
      </c>
      <c r="BH128" s="329">
        <v>0</v>
      </c>
      <c r="BI128" s="329">
        <v>0.31186160000000002</v>
      </c>
      <c r="BJ128" s="329">
        <v>0</v>
      </c>
      <c r="BK128" s="329">
        <v>0</v>
      </c>
      <c r="BL128" s="329">
        <v>0</v>
      </c>
      <c r="BM128" s="41"/>
      <c r="BN128" s="122">
        <v>9.7704040999999997E-5</v>
      </c>
      <c r="BO128" s="122">
        <v>4.9840289000000003E-6</v>
      </c>
      <c r="BP128" s="122">
        <v>4.5727552000000001E-5</v>
      </c>
      <c r="BQ128" s="122">
        <v>2.6928443000000001E-13</v>
      </c>
      <c r="BR128" s="122">
        <v>4.9723264999999998E-6</v>
      </c>
      <c r="BS128" s="111">
        <v>0</v>
      </c>
      <c r="BT128" s="111">
        <v>0</v>
      </c>
      <c r="BU128" s="111">
        <v>0</v>
      </c>
      <c r="BV128" s="111">
        <v>0</v>
      </c>
      <c r="BW128" s="122">
        <v>7.8821727999999995E-11</v>
      </c>
      <c r="BX128" s="111">
        <v>0</v>
      </c>
      <c r="BY128" s="111">
        <v>0</v>
      </c>
      <c r="BZ128" s="111">
        <v>0</v>
      </c>
      <c r="CA128" s="122">
        <v>1.9842782999999998E-6</v>
      </c>
      <c r="CB128" s="122">
        <v>4.0035776000000001E-5</v>
      </c>
      <c r="CC128" s="111">
        <v>0</v>
      </c>
      <c r="CD128" s="111">
        <v>0</v>
      </c>
      <c r="CE128" s="238" t="s">
        <v>12795</v>
      </c>
      <c r="CF128" s="221" t="s">
        <v>12794</v>
      </c>
      <c r="CG128" s="76" t="s">
        <v>12793</v>
      </c>
      <c r="CH128" s="42"/>
      <c r="CI128" s="42"/>
      <c r="CK128" s="41"/>
      <c r="CL128" s="41"/>
      <c r="CM128" s="41"/>
      <c r="CN128" s="41"/>
      <c r="CO128" s="41"/>
      <c r="CP128" s="41"/>
      <c r="CQ128" s="41"/>
      <c r="CR128" s="41"/>
      <c r="CS128" s="41"/>
      <c r="CT128" s="41"/>
      <c r="CU128" s="41"/>
      <c r="CV128" s="41"/>
      <c r="CW128" s="41"/>
    </row>
    <row r="129" spans="1:101" ht="14.5" customHeight="1" thickBot="1">
      <c r="A129" s="41" t="s">
        <v>12792</v>
      </c>
      <c r="B129" s="119" t="s">
        <v>12026</v>
      </c>
      <c r="C129" s="120" t="str">
        <f t="shared" si="60"/>
        <v>A.030.14.103</v>
      </c>
      <c r="D129" s="135" t="s">
        <v>12646</v>
      </c>
      <c r="E129" s="119" t="s">
        <v>6570</v>
      </c>
      <c r="F129" s="118" t="str">
        <f t="shared" si="61"/>
        <v>Acrylonitrile</v>
      </c>
      <c r="G129" s="118">
        <f t="shared" si="62"/>
        <v>0.63281690067579999</v>
      </c>
      <c r="H129" s="118">
        <f t="shared" si="63"/>
        <v>3.4412962484799997E-2</v>
      </c>
      <c r="I129" s="118">
        <f t="shared" si="64"/>
        <v>0.14701218400000002</v>
      </c>
      <c r="J129" s="326">
        <f t="shared" si="65"/>
        <v>1.1591404191E-2</v>
      </c>
      <c r="K129" s="118">
        <v>0.43980035000000001</v>
      </c>
      <c r="L129" s="118">
        <v>9.3200250999999998E-2</v>
      </c>
      <c r="M129" s="118">
        <v>3.8396761000000001E-2</v>
      </c>
      <c r="N129" s="118">
        <v>2.6034254E-2</v>
      </c>
      <c r="O129" s="118">
        <v>8.1282938999999998E-3</v>
      </c>
      <c r="P129" s="330">
        <v>1.8260348E-6</v>
      </c>
      <c r="Q129" s="118">
        <v>2.4858855000000002E-4</v>
      </c>
      <c r="R129" s="118">
        <v>1.5415172E-2</v>
      </c>
      <c r="S129" s="330">
        <v>2.0009191E-5</v>
      </c>
      <c r="T129" s="118">
        <v>0</v>
      </c>
      <c r="U129" s="118">
        <v>1.1571395E-2</v>
      </c>
      <c r="V129" s="118">
        <v>0</v>
      </c>
      <c r="W129" s="118">
        <v>0</v>
      </c>
      <c r="X129" s="118">
        <v>0</v>
      </c>
      <c r="Y129" s="41"/>
      <c r="Z129" s="327">
        <f t="shared" si="66"/>
        <v>3.3067695488721802</v>
      </c>
      <c r="AA129" s="41"/>
      <c r="AB129" s="111">
        <v>98.476382000000001</v>
      </c>
      <c r="AC129" s="111">
        <v>96.540321000000006</v>
      </c>
      <c r="AD129" s="111">
        <v>1.5687899999999999</v>
      </c>
      <c r="AE129" s="111">
        <v>0</v>
      </c>
      <c r="AF129" s="111">
        <v>7.6354864999999994E-2</v>
      </c>
      <c r="AG129" s="111">
        <v>7.1261242000000002E-2</v>
      </c>
      <c r="AH129" s="111">
        <v>0.21965451</v>
      </c>
      <c r="AI129" s="41"/>
      <c r="AJ129" s="114">
        <v>9.5078625999999999E-2</v>
      </c>
      <c r="AK129" s="114">
        <v>8.6181704999999997E-2</v>
      </c>
      <c r="AL129" s="114">
        <v>3.3671567999999999E-3</v>
      </c>
      <c r="AM129" s="114">
        <v>5.5297645999999997E-3</v>
      </c>
      <c r="AN129" s="113">
        <f t="shared" si="67"/>
        <v>5.1667688937879269E-6</v>
      </c>
      <c r="AO129" s="112">
        <f t="shared" si="68"/>
        <v>1.2452502806757499E-8</v>
      </c>
      <c r="AP129" s="112">
        <f t="shared" si="69"/>
        <v>0.77447682557660003</v>
      </c>
      <c r="AQ129" s="328">
        <v>3.1746493000000002E-6</v>
      </c>
      <c r="AR129" s="328">
        <v>9.5828170000000001E-9</v>
      </c>
      <c r="AS129" s="328">
        <v>2.6164170000000001E-13</v>
      </c>
      <c r="AT129" s="328">
        <v>6.6879270000000003E-15</v>
      </c>
      <c r="AU129" s="329">
        <v>0</v>
      </c>
      <c r="AV129" s="328">
        <v>3.8710968999999998E-9</v>
      </c>
      <c r="AW129" s="328">
        <v>1.9881024999999998E-6</v>
      </c>
      <c r="AX129" s="328">
        <v>5.4966259E-10</v>
      </c>
      <c r="AY129" s="328">
        <v>2.3005833000000002E-9</v>
      </c>
      <c r="AZ129" s="328">
        <v>1.8322092E-11</v>
      </c>
      <c r="BA129" s="328">
        <v>8.1799494999999996E-13</v>
      </c>
      <c r="BB129" s="328">
        <v>2.7740685E-14</v>
      </c>
      <c r="BC129" s="328">
        <v>8.7365531999999998E-15</v>
      </c>
      <c r="BD129" s="328">
        <v>1.7108693000000001E-15</v>
      </c>
      <c r="BE129" s="328">
        <v>2.3410009999999999E-11</v>
      </c>
      <c r="BF129" s="328">
        <v>1.2258019E-10</v>
      </c>
      <c r="BG129" s="329">
        <v>0</v>
      </c>
      <c r="BH129" s="328">
        <v>7.0855766000000002E-6</v>
      </c>
      <c r="BI129" s="329">
        <v>0.77446974000000002</v>
      </c>
      <c r="BJ129" s="329">
        <v>0</v>
      </c>
      <c r="BK129" s="329">
        <v>0</v>
      </c>
      <c r="BL129" s="329">
        <v>0</v>
      </c>
      <c r="BM129" s="41"/>
      <c r="BN129" s="111">
        <v>2.6500889999999999E-4</v>
      </c>
      <c r="BO129" s="122">
        <v>1.7138321999999998E-5</v>
      </c>
      <c r="BP129" s="122">
        <v>9.2201510000000002E-5</v>
      </c>
      <c r="BQ129" s="122">
        <v>1.8063725E-6</v>
      </c>
      <c r="BR129" s="122">
        <v>1.9597823E-5</v>
      </c>
      <c r="BS129" s="122">
        <v>4.95873E-6</v>
      </c>
      <c r="BT129" s="122">
        <v>2.4703911000000001E-9</v>
      </c>
      <c r="BU129" s="122">
        <v>3.8293035000000003E-6</v>
      </c>
      <c r="BV129" s="122">
        <v>2.4504101000000001E-9</v>
      </c>
      <c r="BW129" s="122">
        <v>1.6449248999999999E-7</v>
      </c>
      <c r="BX129" s="111">
        <v>0</v>
      </c>
      <c r="BY129" s="111">
        <v>0</v>
      </c>
      <c r="BZ129" s="111">
        <v>0</v>
      </c>
      <c r="CA129" s="122">
        <v>6.095272E-6</v>
      </c>
      <c r="CB129" s="111">
        <v>1.1587409E-4</v>
      </c>
      <c r="CC129" s="122">
        <v>3.3380661000000001E-6</v>
      </c>
      <c r="CD129" s="111">
        <v>0</v>
      </c>
      <c r="CE129" s="226" t="s">
        <v>12661</v>
      </c>
      <c r="CF129" s="221" t="s">
        <v>12652</v>
      </c>
      <c r="CG129" s="42" t="s">
        <v>1003</v>
      </c>
      <c r="CH129" s="42"/>
      <c r="CI129" s="42"/>
      <c r="CK129" s="41"/>
      <c r="CL129" s="41"/>
      <c r="CM129" s="41"/>
      <c r="CN129" s="41"/>
      <c r="CO129" s="41"/>
      <c r="CP129" s="41"/>
      <c r="CQ129" s="41"/>
      <c r="CR129" s="41"/>
      <c r="CS129" s="41"/>
      <c r="CT129" s="41"/>
      <c r="CU129" s="41"/>
      <c r="CV129" s="41"/>
      <c r="CW129" s="41"/>
    </row>
    <row r="130" spans="1:101" ht="14.5" customHeight="1" thickBot="1">
      <c r="A130" s="41" t="s">
        <v>12789</v>
      </c>
      <c r="B130" s="119" t="s">
        <v>12026</v>
      </c>
      <c r="C130" s="120" t="str">
        <f t="shared" si="60"/>
        <v>A.030.14.104</v>
      </c>
      <c r="D130" s="135" t="s">
        <v>12646</v>
      </c>
      <c r="E130" s="119" t="s">
        <v>6570</v>
      </c>
      <c r="F130" s="118" t="str">
        <f t="shared" si="61"/>
        <v>Alkenyl Succinic Anhydride (ASA)</v>
      </c>
      <c r="G130" s="118">
        <f t="shared" si="62"/>
        <v>1.681520629035</v>
      </c>
      <c r="H130" s="118">
        <f t="shared" si="63"/>
        <v>6.1274849779999994E-2</v>
      </c>
      <c r="I130" s="118">
        <f t="shared" si="64"/>
        <v>0.206243861</v>
      </c>
      <c r="J130" s="326">
        <f t="shared" si="65"/>
        <v>0.121593718255</v>
      </c>
      <c r="K130" s="118">
        <v>1.2924081999999999</v>
      </c>
      <c r="L130" s="118">
        <v>0.14041354</v>
      </c>
      <c r="M130" s="118">
        <v>6.1197195000000003E-2</v>
      </c>
      <c r="N130" s="118">
        <v>4.7913923999999997E-2</v>
      </c>
      <c r="O130" s="118">
        <v>1.2451268999999999E-2</v>
      </c>
      <c r="P130" s="118">
        <v>3.3086541E-4</v>
      </c>
      <c r="Q130" s="118">
        <v>5.7879136999999998E-4</v>
      </c>
      <c r="R130" s="118">
        <v>4.6331260000000004E-3</v>
      </c>
      <c r="S130" s="118">
        <v>4.6649839999999996E-3</v>
      </c>
      <c r="T130" s="118">
        <v>0</v>
      </c>
      <c r="U130" s="118">
        <v>0.11691659</v>
      </c>
      <c r="V130" s="330">
        <v>1.2144255E-5</v>
      </c>
      <c r="W130" s="118">
        <v>0</v>
      </c>
      <c r="X130" s="118">
        <v>0</v>
      </c>
      <c r="Y130" s="41"/>
      <c r="Z130" s="327">
        <f t="shared" si="66"/>
        <v>9.7173548872180433</v>
      </c>
      <c r="AA130" s="41"/>
      <c r="AB130" s="111">
        <v>172.52305999999999</v>
      </c>
      <c r="AC130" s="111">
        <v>145.70276999999999</v>
      </c>
      <c r="AD130" s="111">
        <v>15.848984</v>
      </c>
      <c r="AE130" s="111">
        <v>0</v>
      </c>
      <c r="AF130" s="111">
        <v>1.5946992</v>
      </c>
      <c r="AG130" s="111">
        <v>5.7970166000000001</v>
      </c>
      <c r="AH130" s="111">
        <v>3.5795937000000002</v>
      </c>
      <c r="AI130" s="41"/>
      <c r="AJ130" s="114">
        <v>0.22119079</v>
      </c>
      <c r="AK130" s="114">
        <v>0.20545677000000001</v>
      </c>
      <c r="AL130" s="114">
        <v>8.6399675999999995E-3</v>
      </c>
      <c r="AM130" s="114">
        <v>7.0940559999999996E-3</v>
      </c>
      <c r="AN130" s="113">
        <f t="shared" si="67"/>
        <v>1.2317551863885999E-5</v>
      </c>
      <c r="AO130" s="112">
        <f t="shared" si="68"/>
        <v>3.195254254976391E-8</v>
      </c>
      <c r="AP130" s="112">
        <f t="shared" si="69"/>
        <v>0.99356526876999995</v>
      </c>
      <c r="AQ130" s="328">
        <v>9.060741E-6</v>
      </c>
      <c r="AR130" s="328">
        <v>2.7339999000000002E-8</v>
      </c>
      <c r="AS130" s="328">
        <v>7.4689921000000001E-13</v>
      </c>
      <c r="AT130" s="328">
        <v>2.7855641999999999E-10</v>
      </c>
      <c r="AU130" s="328">
        <v>2.2983265999999999E-11</v>
      </c>
      <c r="AV130" s="328">
        <v>7.1244314E-9</v>
      </c>
      <c r="AW130" s="328">
        <v>3.2347288999999999E-6</v>
      </c>
      <c r="AX130" s="328">
        <v>1.0273983000000001E-9</v>
      </c>
      <c r="AY130" s="328">
        <v>3.5568882E-9</v>
      </c>
      <c r="AZ130" s="328">
        <v>5.1849670999999996E-13</v>
      </c>
      <c r="BA130" s="328">
        <v>5.3582089000000001E-15</v>
      </c>
      <c r="BB130" s="328">
        <v>1.1114735000000001E-11</v>
      </c>
      <c r="BC130" s="328">
        <v>9.3186685000000002E-14</v>
      </c>
      <c r="BD130" s="328">
        <v>1.9470895000000001E-13</v>
      </c>
      <c r="BE130" s="328">
        <v>4.8791804999999998E-9</v>
      </c>
      <c r="BF130" s="328">
        <v>9.7768123000000002E-9</v>
      </c>
      <c r="BG130" s="328">
        <v>1.5583664999999999E-11</v>
      </c>
      <c r="BH130" s="329">
        <v>1.1210877E-4</v>
      </c>
      <c r="BI130" s="329">
        <v>0.99345315999999995</v>
      </c>
      <c r="BJ130" s="329">
        <v>0</v>
      </c>
      <c r="BK130" s="329">
        <v>0</v>
      </c>
      <c r="BL130" s="329">
        <v>0</v>
      </c>
      <c r="BM130" s="41"/>
      <c r="BN130" s="111">
        <v>5.4800713999999997E-4</v>
      </c>
      <c r="BO130" s="122">
        <v>2.6808838E-5</v>
      </c>
      <c r="BP130" s="111">
        <v>2.7094563000000001E-4</v>
      </c>
      <c r="BQ130" s="122">
        <v>5.4358963000000005E-7</v>
      </c>
      <c r="BR130" s="122">
        <v>2.9887419E-5</v>
      </c>
      <c r="BS130" s="122">
        <v>4.4996791000000003E-6</v>
      </c>
      <c r="BT130" s="122">
        <v>4.7308697000000001E-9</v>
      </c>
      <c r="BU130" s="122">
        <v>6.8435910000000004E-6</v>
      </c>
      <c r="BV130" s="122">
        <v>4.4399807999999998E-7</v>
      </c>
      <c r="BW130" s="122">
        <v>3.8298962000000001E-7</v>
      </c>
      <c r="BX130" s="122">
        <v>1.7206694E-7</v>
      </c>
      <c r="BY130" s="122">
        <v>1.1325203000000001E-8</v>
      </c>
      <c r="BZ130" s="122">
        <v>2.9736507000000002E-9</v>
      </c>
      <c r="CA130" s="122">
        <v>1.1653834999999999E-5</v>
      </c>
      <c r="CB130" s="111">
        <v>1.9366741999999999E-4</v>
      </c>
      <c r="CC130" s="122">
        <v>2.1390505E-6</v>
      </c>
      <c r="CD130" s="111">
        <v>0</v>
      </c>
      <c r="CE130" s="238" t="s">
        <v>12786</v>
      </c>
      <c r="CF130" s="244" t="s">
        <v>12028</v>
      </c>
      <c r="CG130" s="76" t="s">
        <v>12686</v>
      </c>
      <c r="CH130" s="42"/>
      <c r="CI130" s="42"/>
      <c r="CK130" s="41"/>
      <c r="CL130" s="41"/>
      <c r="CM130" s="41"/>
      <c r="CN130" s="41"/>
      <c r="CO130" s="41"/>
      <c r="CP130" s="41"/>
      <c r="CQ130" s="41"/>
      <c r="CR130" s="41"/>
      <c r="CS130" s="41"/>
      <c r="CT130" s="41"/>
      <c r="CU130" s="41"/>
      <c r="CV130" s="41"/>
      <c r="CW130" s="41"/>
    </row>
    <row r="131" spans="1:101" ht="14.5" customHeight="1">
      <c r="A131" s="41" t="s">
        <v>12785</v>
      </c>
      <c r="B131" s="119" t="s">
        <v>12026</v>
      </c>
      <c r="C131" s="120" t="str">
        <f t="shared" si="60"/>
        <v>A.030.14.105</v>
      </c>
      <c r="D131" s="135" t="s">
        <v>12646</v>
      </c>
      <c r="E131" s="119" t="s">
        <v>6570</v>
      </c>
      <c r="F131" s="118" t="str">
        <f t="shared" si="61"/>
        <v>Alkyl Ketene Dimer (AKD)</v>
      </c>
      <c r="G131" s="118">
        <f t="shared" si="62"/>
        <v>0.79017024212209996</v>
      </c>
      <c r="H131" s="118">
        <f t="shared" si="63"/>
        <v>2.5278099660000001E-2</v>
      </c>
      <c r="I131" s="118">
        <f t="shared" si="64"/>
        <v>5.4750713249999999E-2</v>
      </c>
      <c r="J131" s="326">
        <f t="shared" si="65"/>
        <v>8.2178489212099998E-2</v>
      </c>
      <c r="K131" s="118">
        <v>0.62796293999999997</v>
      </c>
      <c r="L131" s="118">
        <v>2.8383459E-2</v>
      </c>
      <c r="M131" s="118">
        <v>2.5482006000000001E-2</v>
      </c>
      <c r="N131" s="118">
        <v>2.1597141E-2</v>
      </c>
      <c r="O131" s="118">
        <v>3.3919280999999998E-3</v>
      </c>
      <c r="P131" s="118">
        <v>1.5437371E-4</v>
      </c>
      <c r="Q131" s="118">
        <v>1.3465685E-4</v>
      </c>
      <c r="R131" s="118">
        <v>8.8524825000000002E-4</v>
      </c>
      <c r="S131" s="118">
        <v>3.1121545E-3</v>
      </c>
      <c r="T131" s="118">
        <v>0</v>
      </c>
      <c r="U131" s="118">
        <v>7.9059616999999999E-2</v>
      </c>
      <c r="V131" s="330">
        <v>6.7177121000000003E-6</v>
      </c>
      <c r="W131" s="118">
        <v>0</v>
      </c>
      <c r="X131" s="118">
        <v>0</v>
      </c>
      <c r="Y131" s="41"/>
      <c r="Z131" s="327">
        <f t="shared" si="66"/>
        <v>4.721525864661654</v>
      </c>
      <c r="AA131" s="41"/>
      <c r="AB131" s="111">
        <v>75.601561000000004</v>
      </c>
      <c r="AC131" s="111">
        <v>57.639327999999999</v>
      </c>
      <c r="AD131" s="111">
        <v>10.717164</v>
      </c>
      <c r="AE131" s="111">
        <v>0</v>
      </c>
      <c r="AF131" s="111">
        <v>0.89637451999999995</v>
      </c>
      <c r="AG131" s="111">
        <v>3.9303355</v>
      </c>
      <c r="AH131" s="111">
        <v>2.4183588999999999</v>
      </c>
      <c r="AI131" s="41"/>
      <c r="AJ131" s="114">
        <v>9.3103575999999993E-2</v>
      </c>
      <c r="AK131" s="114">
        <v>8.7096920999999994E-2</v>
      </c>
      <c r="AL131" s="114">
        <v>3.9564891999999997E-3</v>
      </c>
      <c r="AM131" s="114">
        <v>2.0501662E-3</v>
      </c>
      <c r="AN131" s="113">
        <f t="shared" si="67"/>
        <v>5.2216379624530004E-6</v>
      </c>
      <c r="AO131" s="112">
        <f t="shared" si="68"/>
        <v>1.463198732332037E-8</v>
      </c>
      <c r="AP131" s="112">
        <f t="shared" si="69"/>
        <v>0.28713812974200004</v>
      </c>
      <c r="AQ131" s="328">
        <v>4.4061851E-6</v>
      </c>
      <c r="AR131" s="328">
        <v>1.3295438E-8</v>
      </c>
      <c r="AS131" s="328">
        <v>3.6321064000000001E-13</v>
      </c>
      <c r="AT131" s="328">
        <v>1.0830152E-10</v>
      </c>
      <c r="AU131" s="328">
        <v>1.4068893E-11</v>
      </c>
      <c r="AV131" s="328">
        <v>3.2113669000000001E-9</v>
      </c>
      <c r="AW131" s="328">
        <v>8.0979299999999998E-7</v>
      </c>
      <c r="AX131" s="328">
        <v>4.5902520999999998E-10</v>
      </c>
      <c r="AY131" s="328">
        <v>8.6829304E-10</v>
      </c>
      <c r="AZ131" s="328">
        <v>1.5793372E-13</v>
      </c>
      <c r="BA131" s="328">
        <v>8.1012337000000002E-16</v>
      </c>
      <c r="BB131" s="328">
        <v>3.3467793E-13</v>
      </c>
      <c r="BC131" s="328">
        <v>1.9335968E-14</v>
      </c>
      <c r="BD131" s="328">
        <v>1.4614139E-14</v>
      </c>
      <c r="BE131" s="328">
        <v>1.6814538E-9</v>
      </c>
      <c r="BF131" s="328">
        <v>6.4467133999999998E-10</v>
      </c>
      <c r="BG131" s="328">
        <v>8.3404907999999994E-12</v>
      </c>
      <c r="BH131" s="328">
        <v>7.1349742000000001E-5</v>
      </c>
      <c r="BI131" s="329">
        <v>0.28706678000000002</v>
      </c>
      <c r="BJ131" s="329">
        <v>0</v>
      </c>
      <c r="BK131" s="329">
        <v>0</v>
      </c>
      <c r="BL131" s="329">
        <v>0</v>
      </c>
      <c r="BM131" s="41"/>
      <c r="BN131" s="111">
        <v>2.3939784E-4</v>
      </c>
      <c r="BO131" s="122">
        <v>7.0318981999999998E-6</v>
      </c>
      <c r="BP131" s="111">
        <v>1.3164867E-4</v>
      </c>
      <c r="BQ131" s="122">
        <v>1.0422812E-7</v>
      </c>
      <c r="BR131" s="122">
        <v>7.2989954000000002E-6</v>
      </c>
      <c r="BS131" s="122">
        <v>2.0537881000000002E-6</v>
      </c>
      <c r="BT131" s="122">
        <v>2.0260477E-10</v>
      </c>
      <c r="BU131" s="122">
        <v>3.127885E-6</v>
      </c>
      <c r="BV131" s="122">
        <v>2.0715865000000001E-7</v>
      </c>
      <c r="BW131" s="122">
        <v>8.9103219000000001E-8</v>
      </c>
      <c r="BX131" s="122">
        <v>1.0574541E-7</v>
      </c>
      <c r="BY131" s="122">
        <v>6.0633365E-9</v>
      </c>
      <c r="BZ131" s="122">
        <v>1.8666066000000002E-9</v>
      </c>
      <c r="CA131" s="122">
        <v>4.7089999000000002E-6</v>
      </c>
      <c r="CB131" s="122">
        <v>8.1591453000000005E-5</v>
      </c>
      <c r="CC131" s="122">
        <v>1.4217793E-6</v>
      </c>
      <c r="CD131" s="111">
        <v>0</v>
      </c>
      <c r="CE131" s="245" t="s">
        <v>12782</v>
      </c>
      <c r="CF131" s="244" t="s">
        <v>12028</v>
      </c>
      <c r="CG131" s="76" t="s">
        <v>12686</v>
      </c>
      <c r="CH131" s="42"/>
      <c r="CI131" s="42"/>
      <c r="CK131" s="41"/>
      <c r="CL131" s="41"/>
      <c r="CM131" s="41"/>
      <c r="CN131" s="41"/>
      <c r="CO131" s="41"/>
      <c r="CP131" s="41"/>
      <c r="CQ131" s="41"/>
      <c r="CR131" s="41"/>
      <c r="CS131" s="41"/>
      <c r="CT131" s="41"/>
      <c r="CU131" s="41"/>
      <c r="CV131" s="41"/>
      <c r="CW131" s="41"/>
    </row>
    <row r="132" spans="1:101" ht="14.5" customHeight="1" thickBot="1">
      <c r="A132" s="41" t="s">
        <v>12781</v>
      </c>
      <c r="B132" s="119" t="s">
        <v>12026</v>
      </c>
      <c r="C132" s="120" t="str">
        <f t="shared" si="60"/>
        <v>A.030.14.106</v>
      </c>
      <c r="D132" s="135" t="s">
        <v>12646</v>
      </c>
      <c r="E132" s="119" t="s">
        <v>6570</v>
      </c>
      <c r="F132" s="118" t="str">
        <f t="shared" si="61"/>
        <v>Benzene</v>
      </c>
      <c r="G132" s="118">
        <f t="shared" si="62"/>
        <v>0.31658801781803692</v>
      </c>
      <c r="H132" s="118">
        <f t="shared" si="63"/>
        <v>3.3572367233279995E-3</v>
      </c>
      <c r="I132" s="118">
        <f t="shared" si="64"/>
        <v>6.5850781094708905E-2</v>
      </c>
      <c r="J132" s="326">
        <f t="shared" si="65"/>
        <v>0</v>
      </c>
      <c r="K132" s="118">
        <v>0.24737999999999999</v>
      </c>
      <c r="L132" s="118">
        <v>6.1331579999999997E-2</v>
      </c>
      <c r="M132" s="118">
        <v>4.5192000000000001E-3</v>
      </c>
      <c r="N132" s="118">
        <v>8.8862399999999997E-4</v>
      </c>
      <c r="O132" s="118">
        <v>2.4685559999999998E-3</v>
      </c>
      <c r="P132" s="118">
        <v>0</v>
      </c>
      <c r="Q132" s="330">
        <v>5.6723328000000003E-8</v>
      </c>
      <c r="R132" s="330">
        <v>1.0947089000000001E-9</v>
      </c>
      <c r="S132" s="118">
        <v>0</v>
      </c>
      <c r="T132" s="118">
        <v>0</v>
      </c>
      <c r="U132" s="118">
        <v>0</v>
      </c>
      <c r="V132" s="118">
        <v>0</v>
      </c>
      <c r="W132" s="118">
        <v>0</v>
      </c>
      <c r="X132" s="118">
        <v>0</v>
      </c>
      <c r="Y132" s="41"/>
      <c r="Z132" s="327">
        <f t="shared" si="66"/>
        <v>1.8599999999999999</v>
      </c>
      <c r="AA132" s="41"/>
      <c r="AB132" s="111">
        <v>54.148000000000003</v>
      </c>
      <c r="AC132" s="111">
        <v>53.847999999999999</v>
      </c>
      <c r="AD132" s="111">
        <v>0</v>
      </c>
      <c r="AE132" s="111">
        <v>0</v>
      </c>
      <c r="AF132" s="111">
        <v>0.3</v>
      </c>
      <c r="AG132" s="111">
        <v>0</v>
      </c>
      <c r="AH132" s="111">
        <v>0</v>
      </c>
      <c r="AI132" s="41"/>
      <c r="AJ132" s="114">
        <v>5.2755571000000001E-2</v>
      </c>
      <c r="AK132" s="114">
        <v>4.7372066999999997E-2</v>
      </c>
      <c r="AL132" s="114">
        <v>1.7672647E-3</v>
      </c>
      <c r="AM132" s="114">
        <v>3.6162386000000001E-3</v>
      </c>
      <c r="AN132" s="113">
        <f t="shared" si="67"/>
        <v>2.8400520000000001E-6</v>
      </c>
      <c r="AO132" s="112">
        <f t="shared" si="68"/>
        <v>6.5357422900000005E-9</v>
      </c>
      <c r="AP132" s="112">
        <f t="shared" si="69"/>
        <v>0.50647600000000004</v>
      </c>
      <c r="AQ132" s="328">
        <v>1.72608E-6</v>
      </c>
      <c r="AR132" s="328">
        <v>5.2080000000000002E-9</v>
      </c>
      <c r="AS132" s="328">
        <v>1.4228999999999999E-13</v>
      </c>
      <c r="AT132" s="329">
        <v>0</v>
      </c>
      <c r="AU132" s="329">
        <v>0</v>
      </c>
      <c r="AV132" s="328">
        <v>1.3200000000000001E-10</v>
      </c>
      <c r="AW132" s="328">
        <v>1.1138400000000001E-6</v>
      </c>
      <c r="AX132" s="328">
        <v>3.0160000000000002E-11</v>
      </c>
      <c r="AY132" s="328">
        <v>1.29744E-9</v>
      </c>
      <c r="AZ132" s="329">
        <v>0</v>
      </c>
      <c r="BA132" s="329">
        <v>0</v>
      </c>
      <c r="BB132" s="329">
        <v>0</v>
      </c>
      <c r="BC132" s="329">
        <v>0</v>
      </c>
      <c r="BD132" s="329">
        <v>0</v>
      </c>
      <c r="BE132" s="329">
        <v>0</v>
      </c>
      <c r="BF132" s="329">
        <v>0</v>
      </c>
      <c r="BG132" s="329">
        <v>0</v>
      </c>
      <c r="BH132" s="329">
        <v>0</v>
      </c>
      <c r="BI132" s="329">
        <v>0.50647600000000004</v>
      </c>
      <c r="BJ132" s="329">
        <v>0</v>
      </c>
      <c r="BK132" s="329">
        <v>0</v>
      </c>
      <c r="BL132" s="329">
        <v>0</v>
      </c>
      <c r="BM132" s="41"/>
      <c r="BN132" s="111">
        <v>1.3679512999999999E-4</v>
      </c>
      <c r="BO132" s="122">
        <v>8.9449434000000004E-6</v>
      </c>
      <c r="BP132" s="122">
        <v>5.1861735000000001E-5</v>
      </c>
      <c r="BQ132" s="122">
        <v>1.2823068E-13</v>
      </c>
      <c r="BR132" s="122">
        <v>9.5971985999999994E-6</v>
      </c>
      <c r="BS132" s="111">
        <v>0</v>
      </c>
      <c r="BT132" s="111">
        <v>0</v>
      </c>
      <c r="BU132" s="111">
        <v>0</v>
      </c>
      <c r="BV132" s="111">
        <v>0</v>
      </c>
      <c r="BW132" s="122">
        <v>3.7534156E-11</v>
      </c>
      <c r="BX132" s="111">
        <v>0</v>
      </c>
      <c r="BY132" s="111">
        <v>0</v>
      </c>
      <c r="BZ132" s="111">
        <v>0</v>
      </c>
      <c r="CA132" s="122">
        <v>1.3714775E-6</v>
      </c>
      <c r="CB132" s="122">
        <v>6.5019738999999997E-5</v>
      </c>
      <c r="CC132" s="111">
        <v>0</v>
      </c>
      <c r="CD132" s="111">
        <v>0</v>
      </c>
      <c r="CE132" s="226" t="s">
        <v>12778</v>
      </c>
      <c r="CF132" s="221" t="s">
        <v>12580</v>
      </c>
      <c r="CG132" s="76" t="s">
        <v>12697</v>
      </c>
      <c r="CH132" s="42"/>
      <c r="CI132" s="42"/>
      <c r="CK132" s="41"/>
      <c r="CL132" s="41"/>
      <c r="CM132" s="41"/>
      <c r="CN132" s="41"/>
      <c r="CO132" s="41"/>
      <c r="CP132" s="41"/>
      <c r="CQ132" s="41"/>
      <c r="CR132" s="41"/>
      <c r="CS132" s="41"/>
      <c r="CT132" s="41"/>
      <c r="CU132" s="41"/>
      <c r="CV132" s="41"/>
      <c r="CW132" s="41"/>
    </row>
    <row r="133" spans="1:101" ht="14.5" customHeight="1" thickBot="1">
      <c r="A133" s="41" t="s">
        <v>12777</v>
      </c>
      <c r="B133" s="119" t="s">
        <v>12026</v>
      </c>
      <c r="C133" s="120" t="str">
        <f t="shared" si="60"/>
        <v>A.030.14.107</v>
      </c>
      <c r="D133" s="135" t="s">
        <v>12646</v>
      </c>
      <c r="E133" s="119" t="s">
        <v>6570</v>
      </c>
      <c r="F133" s="118" t="str">
        <f t="shared" si="61"/>
        <v>Butadiene</v>
      </c>
      <c r="G133" s="118">
        <f t="shared" si="62"/>
        <v>0.31406389563623299</v>
      </c>
      <c r="H133" s="118">
        <f t="shared" si="63"/>
        <v>2.9940846509950002E-3</v>
      </c>
      <c r="I133" s="118">
        <f t="shared" si="64"/>
        <v>4.7729810985237986E-2</v>
      </c>
      <c r="J133" s="326">
        <f t="shared" si="65"/>
        <v>0</v>
      </c>
      <c r="K133" s="118">
        <v>0.26334000000000002</v>
      </c>
      <c r="L133" s="118">
        <v>4.148901E-2</v>
      </c>
      <c r="M133" s="118">
        <v>6.2408000000000003E-3</v>
      </c>
      <c r="N133" s="118">
        <v>7.9976159999999995E-4</v>
      </c>
      <c r="O133" s="118">
        <v>2.1942720000000001E-3</v>
      </c>
      <c r="P133" s="118">
        <v>0</v>
      </c>
      <c r="Q133" s="330">
        <v>5.1050995E-8</v>
      </c>
      <c r="R133" s="330">
        <v>9.8523798999999994E-10</v>
      </c>
      <c r="S133" s="118">
        <v>0</v>
      </c>
      <c r="T133" s="118">
        <v>0</v>
      </c>
      <c r="U133" s="118">
        <v>0</v>
      </c>
      <c r="V133" s="118">
        <v>0</v>
      </c>
      <c r="W133" s="118">
        <v>0</v>
      </c>
      <c r="X133" s="118">
        <v>0</v>
      </c>
      <c r="Y133" s="41"/>
      <c r="Z133" s="327">
        <f t="shared" si="66"/>
        <v>1.98</v>
      </c>
      <c r="AA133" s="41"/>
      <c r="AB133" s="111">
        <v>53.176000000000002</v>
      </c>
      <c r="AC133" s="111">
        <v>52.576000000000001</v>
      </c>
      <c r="AD133" s="111">
        <v>0</v>
      </c>
      <c r="AE133" s="111">
        <v>0</v>
      </c>
      <c r="AF133" s="111">
        <v>0.6</v>
      </c>
      <c r="AG133" s="111">
        <v>0</v>
      </c>
      <c r="AH133" s="111">
        <v>0</v>
      </c>
      <c r="AI133" s="41"/>
      <c r="AJ133" s="114">
        <v>4.8493146000000001E-2</v>
      </c>
      <c r="AK133" s="114">
        <v>4.3218527E-2</v>
      </c>
      <c r="AL133" s="114">
        <v>1.7438029999999999E-3</v>
      </c>
      <c r="AM133" s="114">
        <v>3.5308156999999999E-3</v>
      </c>
      <c r="AN133" s="113">
        <f t="shared" si="67"/>
        <v>2.5910388E-6</v>
      </c>
      <c r="AO133" s="112">
        <f t="shared" si="68"/>
        <v>6.4489754699999997E-9</v>
      </c>
      <c r="AP133" s="112">
        <f t="shared" si="69"/>
        <v>0.49451200000000001</v>
      </c>
      <c r="AQ133" s="328">
        <v>1.83744E-6</v>
      </c>
      <c r="AR133" s="328">
        <v>5.5439999999999999E-9</v>
      </c>
      <c r="AS133" s="328">
        <v>1.5147000000000001E-13</v>
      </c>
      <c r="AT133" s="329">
        <v>0</v>
      </c>
      <c r="AU133" s="329">
        <v>0</v>
      </c>
      <c r="AV133" s="328">
        <v>1.1879999999999999E-10</v>
      </c>
      <c r="AW133" s="328">
        <v>7.5348000000000005E-7</v>
      </c>
      <c r="AX133" s="328">
        <v>2.7144000000000001E-11</v>
      </c>
      <c r="AY133" s="328">
        <v>8.7768000000000001E-10</v>
      </c>
      <c r="AZ133" s="329">
        <v>0</v>
      </c>
      <c r="BA133" s="329">
        <v>0</v>
      </c>
      <c r="BB133" s="329">
        <v>0</v>
      </c>
      <c r="BC133" s="329">
        <v>0</v>
      </c>
      <c r="BD133" s="329">
        <v>0</v>
      </c>
      <c r="BE133" s="329">
        <v>0</v>
      </c>
      <c r="BF133" s="329">
        <v>0</v>
      </c>
      <c r="BG133" s="329">
        <v>0</v>
      </c>
      <c r="BH133" s="329">
        <v>0</v>
      </c>
      <c r="BI133" s="329">
        <v>0.49451200000000001</v>
      </c>
      <c r="BJ133" s="329">
        <v>0</v>
      </c>
      <c r="BK133" s="329">
        <v>0</v>
      </c>
      <c r="BL133" s="329">
        <v>0</v>
      </c>
      <c r="BM133" s="41"/>
      <c r="BN133" s="111">
        <v>1.3281275000000001E-4</v>
      </c>
      <c r="BO133" s="122">
        <v>6.0509910999999997E-6</v>
      </c>
      <c r="BP133" s="122">
        <v>5.5207653999999997E-5</v>
      </c>
      <c r="BQ133" s="122">
        <v>1.1540761E-13</v>
      </c>
      <c r="BR133" s="122">
        <v>6.9656904999999999E-6</v>
      </c>
      <c r="BS133" s="111">
        <v>0</v>
      </c>
      <c r="BT133" s="111">
        <v>0</v>
      </c>
      <c r="BU133" s="111">
        <v>0</v>
      </c>
      <c r="BV133" s="111">
        <v>0</v>
      </c>
      <c r="BW133" s="122">
        <v>3.3780741E-11</v>
      </c>
      <c r="BX133" s="111">
        <v>0</v>
      </c>
      <c r="BY133" s="111">
        <v>0</v>
      </c>
      <c r="BZ133" s="111">
        <v>0</v>
      </c>
      <c r="CA133" s="122">
        <v>1.1045386E-6</v>
      </c>
      <c r="CB133" s="122">
        <v>6.3483840000000006E-5</v>
      </c>
      <c r="CC133" s="111">
        <v>0</v>
      </c>
      <c r="CD133" s="111">
        <v>0</v>
      </c>
      <c r="CE133" s="238" t="s">
        <v>12774</v>
      </c>
      <c r="CF133" s="221" t="s">
        <v>12773</v>
      </c>
      <c r="CG133" s="76" t="s">
        <v>12697</v>
      </c>
      <c r="CH133" s="42"/>
      <c r="CI133" s="42"/>
      <c r="CK133" s="41"/>
      <c r="CL133" s="41"/>
      <c r="CM133" s="41"/>
      <c r="CN133" s="41"/>
      <c r="CO133" s="41"/>
      <c r="CP133" s="41"/>
      <c r="CQ133" s="41"/>
      <c r="CR133" s="41"/>
      <c r="CS133" s="41"/>
      <c r="CT133" s="41"/>
      <c r="CU133" s="41"/>
      <c r="CV133" s="41"/>
      <c r="CW133" s="41"/>
    </row>
    <row r="134" spans="1:101" ht="14.5" customHeight="1" thickBot="1">
      <c r="A134" s="41" t="s">
        <v>12772</v>
      </c>
      <c r="B134" s="119" t="s">
        <v>12026</v>
      </c>
      <c r="C134" s="120" t="str">
        <f t="shared" si="60"/>
        <v>A.030.14.108</v>
      </c>
      <c r="D134" s="135" t="s">
        <v>12646</v>
      </c>
      <c r="E134" s="119" t="s">
        <v>6570</v>
      </c>
      <c r="F134" s="118" t="str">
        <f t="shared" si="61"/>
        <v>Butane</v>
      </c>
      <c r="G134" s="118">
        <f t="shared" si="62"/>
        <v>0.11278900960204299</v>
      </c>
      <c r="H134" s="118">
        <f t="shared" si="63"/>
        <v>2.3094211107042999E-2</v>
      </c>
      <c r="I134" s="118">
        <f t="shared" si="64"/>
        <v>4.1384262839999998E-2</v>
      </c>
      <c r="J134" s="326">
        <f t="shared" si="65"/>
        <v>1.747728655E-3</v>
      </c>
      <c r="K134" s="118">
        <v>4.6562806999999998E-2</v>
      </c>
      <c r="L134" s="118">
        <v>1.6244149999999999E-2</v>
      </c>
      <c r="M134" s="118">
        <v>2.4857902000000001E-2</v>
      </c>
      <c r="N134" s="118">
        <v>2.0883071999999999E-2</v>
      </c>
      <c r="O134" s="118">
        <v>2.1884611000000001E-3</v>
      </c>
      <c r="P134" s="330">
        <v>6.2588043000000001E-8</v>
      </c>
      <c r="Q134" s="330">
        <v>2.2615418999999999E-5</v>
      </c>
      <c r="R134" s="118">
        <v>2.8221083999999997E-4</v>
      </c>
      <c r="S134" s="330">
        <v>9.1030654999999999E-5</v>
      </c>
      <c r="T134" s="118">
        <v>0</v>
      </c>
      <c r="U134" s="118">
        <v>1.6441030000000001E-3</v>
      </c>
      <c r="V134" s="118">
        <v>0</v>
      </c>
      <c r="W134" s="330">
        <v>1.2595000000000001E-5</v>
      </c>
      <c r="X134" s="118">
        <v>0</v>
      </c>
      <c r="Y134" s="41"/>
      <c r="Z134" s="327">
        <f t="shared" si="66"/>
        <v>0.35009629323308267</v>
      </c>
      <c r="AA134" s="41"/>
      <c r="AB134" s="111">
        <v>50.250051999999997</v>
      </c>
      <c r="AC134" s="111">
        <v>50.003853999999997</v>
      </c>
      <c r="AD134" s="111">
        <v>0.22289900000000001</v>
      </c>
      <c r="AE134" s="111">
        <v>0</v>
      </c>
      <c r="AF134" s="111">
        <v>1.6707501E-2</v>
      </c>
      <c r="AG134" s="111">
        <v>7.8911835999999997E-4</v>
      </c>
      <c r="AH134" s="111">
        <v>5.8020277000000002E-3</v>
      </c>
      <c r="AI134" s="41"/>
      <c r="AJ134" s="114">
        <v>1.8381531999999999E-2</v>
      </c>
      <c r="AK134" s="114">
        <v>1.45042E-2</v>
      </c>
      <c r="AL134" s="114">
        <v>5.6595856999999998E-4</v>
      </c>
      <c r="AM134" s="114">
        <v>3.3113731999999999E-3</v>
      </c>
      <c r="AN134" s="113">
        <f t="shared" si="67"/>
        <v>8.6955634782516345E-7</v>
      </c>
      <c r="AO134" s="112">
        <f t="shared" si="68"/>
        <v>2.0930420832543475E-9</v>
      </c>
      <c r="AP134" s="112">
        <f t="shared" si="69"/>
        <v>0.46377776314340002</v>
      </c>
      <c r="AQ134" s="328">
        <v>3.3519065999999998E-7</v>
      </c>
      <c r="AR134" s="328">
        <v>1.0117530000000001E-9</v>
      </c>
      <c r="AS134" s="328">
        <v>2.7625568000000001E-14</v>
      </c>
      <c r="AT134" s="328">
        <v>1.7695780000000002E-18</v>
      </c>
      <c r="AU134" s="329">
        <v>0</v>
      </c>
      <c r="AV134" s="328">
        <v>3.1051627000000001E-9</v>
      </c>
      <c r="AW134" s="328">
        <v>5.3113799999999997E-7</v>
      </c>
      <c r="AX134" s="328">
        <v>4.4018253000000002E-10</v>
      </c>
      <c r="AY134" s="328">
        <v>6.0399298000000004E-10</v>
      </c>
      <c r="AZ134" s="328">
        <v>2.4459561000000001E-13</v>
      </c>
      <c r="BA134" s="328">
        <v>4.2107562999999997E-15</v>
      </c>
      <c r="BB134" s="328">
        <v>1.0060514E-15</v>
      </c>
      <c r="BC134" s="328">
        <v>3.2274169000000001E-19</v>
      </c>
      <c r="BD134" s="328">
        <v>1.7259051999999999E-18</v>
      </c>
      <c r="BE134" s="328">
        <v>2.0761553999999999E-14</v>
      </c>
      <c r="BF134" s="328">
        <v>4.0436183999999998E-13</v>
      </c>
      <c r="BG134" s="328">
        <v>3.6093599999999999E-11</v>
      </c>
      <c r="BH134" s="328">
        <v>1.3031434E-6</v>
      </c>
      <c r="BI134" s="329">
        <v>0.46377646</v>
      </c>
      <c r="BJ134" s="328">
        <v>1.221E-10</v>
      </c>
      <c r="BK134" s="328">
        <v>7.4250000000000002E-13</v>
      </c>
      <c r="BL134" s="328">
        <v>3.322E-17</v>
      </c>
      <c r="BM134" s="41"/>
      <c r="BN134" s="122">
        <v>8.9512500999999997E-5</v>
      </c>
      <c r="BO134" s="122">
        <v>5.1864140999999999E-6</v>
      </c>
      <c r="BP134" s="122">
        <v>9.7616135000000001E-6</v>
      </c>
      <c r="BQ134" s="122">
        <v>3.3057279999999999E-8</v>
      </c>
      <c r="BR134" s="122">
        <v>4.6014965000000003E-6</v>
      </c>
      <c r="BS134" s="122">
        <v>2.022855E-6</v>
      </c>
      <c r="BT134" s="122">
        <v>1.0108090999999999E-11</v>
      </c>
      <c r="BU134" s="122">
        <v>3.0510867999999999E-6</v>
      </c>
      <c r="BV134" s="122">
        <v>8.3988747000000006E-11</v>
      </c>
      <c r="BW134" s="122">
        <v>1.4964755E-8</v>
      </c>
      <c r="BX134" s="111">
        <v>0</v>
      </c>
      <c r="BY134" s="122">
        <v>7.9816391999999997E-8</v>
      </c>
      <c r="BZ134" s="111">
        <v>0</v>
      </c>
      <c r="CA134" s="122">
        <v>4.1668846999999998E-6</v>
      </c>
      <c r="CB134" s="122">
        <v>6.057643E-5</v>
      </c>
      <c r="CC134" s="122">
        <v>2.5957237000000003E-10</v>
      </c>
      <c r="CD134" s="122">
        <v>1.7528344E-8</v>
      </c>
      <c r="CE134" s="238" t="s">
        <v>12548</v>
      </c>
      <c r="CF134" s="221" t="s">
        <v>12547</v>
      </c>
      <c r="CG134" s="42" t="s">
        <v>1266</v>
      </c>
      <c r="CH134" s="42"/>
      <c r="CI134" s="42"/>
      <c r="CK134" s="41"/>
      <c r="CL134" s="41"/>
      <c r="CM134" s="41"/>
      <c r="CN134" s="41"/>
      <c r="CO134" s="41"/>
      <c r="CP134" s="41"/>
      <c r="CQ134" s="41"/>
      <c r="CR134" s="41"/>
      <c r="CS134" s="41"/>
      <c r="CT134" s="41"/>
      <c r="CU134" s="41"/>
      <c r="CV134" s="41"/>
      <c r="CW134" s="41"/>
    </row>
    <row r="135" spans="1:101" ht="14.5" customHeight="1">
      <c r="A135" s="41" t="s">
        <v>12769</v>
      </c>
      <c r="B135" s="119" t="s">
        <v>12026</v>
      </c>
      <c r="C135" s="120" t="str">
        <f t="shared" si="60"/>
        <v>A.030.14.109</v>
      </c>
      <c r="D135" s="135" t="s">
        <v>12646</v>
      </c>
      <c r="E135" s="119" t="s">
        <v>6570</v>
      </c>
      <c r="F135" s="118" t="str">
        <f t="shared" si="61"/>
        <v>Cumene hydroperoxide</v>
      </c>
      <c r="G135" s="118">
        <f t="shared" si="62"/>
        <v>0.28658363762086536</v>
      </c>
      <c r="H135" s="118">
        <f t="shared" si="63"/>
        <v>3.0913156003230004E-3</v>
      </c>
      <c r="I135" s="118">
        <f t="shared" si="64"/>
        <v>5.7019922020542402E-2</v>
      </c>
      <c r="J135" s="326">
        <f t="shared" si="65"/>
        <v>0</v>
      </c>
      <c r="K135" s="118">
        <v>0.22647239999999999</v>
      </c>
      <c r="L135" s="118">
        <v>5.2119816999999999E-2</v>
      </c>
      <c r="M135" s="118">
        <v>4.9001039999999997E-3</v>
      </c>
      <c r="N135" s="118">
        <v>8.2841971999999999E-4</v>
      </c>
      <c r="O135" s="118">
        <v>2.2628430000000001E-3</v>
      </c>
      <c r="P135" s="118">
        <v>0</v>
      </c>
      <c r="Q135" s="330">
        <v>5.2880323000000001E-8</v>
      </c>
      <c r="R135" s="330">
        <v>1.0205424E-9</v>
      </c>
      <c r="S135" s="118">
        <v>0</v>
      </c>
      <c r="T135" s="118">
        <v>0</v>
      </c>
      <c r="U135" s="118">
        <v>0</v>
      </c>
      <c r="V135" s="118">
        <v>0</v>
      </c>
      <c r="W135" s="118">
        <v>0</v>
      </c>
      <c r="X135" s="118">
        <v>0</v>
      </c>
      <c r="Y135" s="41"/>
      <c r="Z135" s="327">
        <f t="shared" si="66"/>
        <v>1.7027999999999999</v>
      </c>
      <c r="AA135" s="41"/>
      <c r="AB135" s="111">
        <v>52.557119999999998</v>
      </c>
      <c r="AC135" s="111">
        <v>52.260120000000001</v>
      </c>
      <c r="AD135" s="111">
        <v>0</v>
      </c>
      <c r="AE135" s="111">
        <v>0</v>
      </c>
      <c r="AF135" s="111">
        <v>0.29699999999999999</v>
      </c>
      <c r="AG135" s="111">
        <v>0</v>
      </c>
      <c r="AH135" s="111">
        <v>0</v>
      </c>
      <c r="AI135" s="41"/>
      <c r="AJ135" s="114">
        <v>4.7252742E-2</v>
      </c>
      <c r="AK135" s="114">
        <v>4.2148142999999999E-2</v>
      </c>
      <c r="AL135" s="114">
        <v>1.5949967E-3</v>
      </c>
      <c r="AM135" s="114">
        <v>3.5096022999999998E-3</v>
      </c>
      <c r="AN135" s="113">
        <f t="shared" si="67"/>
        <v>2.5268670569999997E-6</v>
      </c>
      <c r="AO135" s="112">
        <f t="shared" si="68"/>
        <v>5.8986565242000002E-9</v>
      </c>
      <c r="AP135" s="112">
        <f t="shared" si="69"/>
        <v>0.49154093999999998</v>
      </c>
      <c r="AQ135" s="328">
        <v>1.5801984E-6</v>
      </c>
      <c r="AR135" s="328">
        <v>4.7678400000000004E-9</v>
      </c>
      <c r="AS135" s="328">
        <v>1.3026419999999999E-13</v>
      </c>
      <c r="AT135" s="329">
        <v>0</v>
      </c>
      <c r="AU135" s="329">
        <v>0</v>
      </c>
      <c r="AV135" s="328">
        <v>1.2305700000000001E-10</v>
      </c>
      <c r="AW135" s="328">
        <v>9.4654559999999999E-7</v>
      </c>
      <c r="AX135" s="328">
        <v>2.811666E-11</v>
      </c>
      <c r="AY135" s="328">
        <v>1.1025695999999999E-9</v>
      </c>
      <c r="AZ135" s="329">
        <v>0</v>
      </c>
      <c r="BA135" s="329">
        <v>0</v>
      </c>
      <c r="BB135" s="329">
        <v>0</v>
      </c>
      <c r="BC135" s="329">
        <v>0</v>
      </c>
      <c r="BD135" s="329">
        <v>0</v>
      </c>
      <c r="BE135" s="329">
        <v>0</v>
      </c>
      <c r="BF135" s="329">
        <v>0</v>
      </c>
      <c r="BG135" s="329">
        <v>0</v>
      </c>
      <c r="BH135" s="329">
        <v>0</v>
      </c>
      <c r="BI135" s="329">
        <v>0.49154093999999998</v>
      </c>
      <c r="BJ135" s="329">
        <v>0</v>
      </c>
      <c r="BK135" s="329">
        <v>0</v>
      </c>
      <c r="BL135" s="329">
        <v>0</v>
      </c>
      <c r="BM135" s="41"/>
      <c r="BN135" s="111">
        <v>1.2771795000000001E-4</v>
      </c>
      <c r="BO135" s="122">
        <v>7.6014480000000002E-6</v>
      </c>
      <c r="BP135" s="122">
        <v>4.7478582000000001E-5</v>
      </c>
      <c r="BQ135" s="122">
        <v>1.1954305000000001E-13</v>
      </c>
      <c r="BR135" s="122">
        <v>8.3047702E-6</v>
      </c>
      <c r="BS135" s="111">
        <v>0</v>
      </c>
      <c r="BT135" s="111">
        <v>0</v>
      </c>
      <c r="BU135" s="111">
        <v>0</v>
      </c>
      <c r="BV135" s="111">
        <v>0</v>
      </c>
      <c r="BW135" s="122">
        <v>3.4991216999999998E-11</v>
      </c>
      <c r="BX135" s="111">
        <v>0</v>
      </c>
      <c r="BY135" s="111">
        <v>0</v>
      </c>
      <c r="BZ135" s="111">
        <v>0</v>
      </c>
      <c r="CA135" s="122">
        <v>1.230688E-6</v>
      </c>
      <c r="CB135" s="122">
        <v>6.3102425000000003E-5</v>
      </c>
      <c r="CC135" s="111">
        <v>0</v>
      </c>
      <c r="CD135" s="111">
        <v>0</v>
      </c>
      <c r="CE135" s="226" t="s">
        <v>12766</v>
      </c>
      <c r="CF135" s="221" t="s">
        <v>12115</v>
      </c>
      <c r="CG135" s="76" t="s">
        <v>12765</v>
      </c>
      <c r="CH135" s="42"/>
      <c r="CI135" s="42"/>
      <c r="CK135" s="41"/>
      <c r="CL135" s="41"/>
      <c r="CM135" s="41"/>
      <c r="CN135" s="41"/>
      <c r="CO135" s="41"/>
      <c r="CP135" s="41"/>
      <c r="CQ135" s="41"/>
      <c r="CR135" s="41"/>
      <c r="CS135" s="41"/>
      <c r="CT135" s="41"/>
      <c r="CU135" s="41"/>
      <c r="CV135" s="41"/>
      <c r="CW135" s="41"/>
    </row>
    <row r="136" spans="1:101" ht="14.5" customHeight="1" thickBot="1">
      <c r="A136" s="41" t="s">
        <v>12764</v>
      </c>
      <c r="B136" s="119" t="s">
        <v>12026</v>
      </c>
      <c r="C136" s="120" t="str">
        <f t="shared" si="60"/>
        <v>A.030.14.110</v>
      </c>
      <c r="D136" s="135" t="s">
        <v>12646</v>
      </c>
      <c r="E136" s="119" t="s">
        <v>6570</v>
      </c>
      <c r="F136" s="118" t="str">
        <f t="shared" si="61"/>
        <v>Diethylene glycol (DEG)</v>
      </c>
      <c r="G136" s="118">
        <f t="shared" si="62"/>
        <v>0.29187895013619292</v>
      </c>
      <c r="H136" s="118">
        <f t="shared" si="63"/>
        <v>3.14704384991E-3</v>
      </c>
      <c r="I136" s="118">
        <f t="shared" si="64"/>
        <v>4.1351906286282901E-2</v>
      </c>
      <c r="J136" s="326">
        <f t="shared" si="65"/>
        <v>0</v>
      </c>
      <c r="K136" s="118">
        <v>0.24737999999999999</v>
      </c>
      <c r="L136" s="118">
        <v>3.6778905000000001E-2</v>
      </c>
      <c r="M136" s="118">
        <v>4.5729999999999998E-3</v>
      </c>
      <c r="N136" s="118">
        <v>1.0441332000000001E-3</v>
      </c>
      <c r="O136" s="118">
        <v>2.102844E-3</v>
      </c>
      <c r="P136" s="118">
        <v>0</v>
      </c>
      <c r="Q136" s="330">
        <v>6.6649909999999996E-8</v>
      </c>
      <c r="R136" s="330">
        <v>1.2862828999999999E-9</v>
      </c>
      <c r="S136" s="118">
        <v>0</v>
      </c>
      <c r="T136" s="118">
        <v>0</v>
      </c>
      <c r="U136" s="118">
        <v>0</v>
      </c>
      <c r="V136" s="118">
        <v>0</v>
      </c>
      <c r="W136" s="118">
        <v>0</v>
      </c>
      <c r="X136" s="118">
        <v>0</v>
      </c>
      <c r="Y136" s="41"/>
      <c r="Z136" s="327">
        <f t="shared" si="66"/>
        <v>1.8599999999999999</v>
      </c>
      <c r="AA136" s="41"/>
      <c r="AB136" s="111">
        <v>28.318000000000001</v>
      </c>
      <c r="AC136" s="111">
        <v>26.818000000000001</v>
      </c>
      <c r="AD136" s="111">
        <v>0</v>
      </c>
      <c r="AE136" s="111">
        <v>0</v>
      </c>
      <c r="AF136" s="111">
        <v>1.5</v>
      </c>
      <c r="AG136" s="111">
        <v>0</v>
      </c>
      <c r="AH136" s="111">
        <v>0</v>
      </c>
      <c r="AI136" s="41"/>
      <c r="AJ136" s="114">
        <v>4.3364088000000002E-2</v>
      </c>
      <c r="AK136" s="114">
        <v>3.9934840999999999E-2</v>
      </c>
      <c r="AL136" s="114">
        <v>1.6282460999999999E-3</v>
      </c>
      <c r="AM136" s="114">
        <v>1.8010007000000001E-3</v>
      </c>
      <c r="AN136" s="113">
        <f t="shared" si="67"/>
        <v>2.3941750999999998E-6</v>
      </c>
      <c r="AO136" s="112">
        <f t="shared" si="68"/>
        <v>6.02162029E-9</v>
      </c>
      <c r="AP136" s="112">
        <f t="shared" si="69"/>
        <v>0.25224099999999999</v>
      </c>
      <c r="AQ136" s="328">
        <v>1.72608E-6</v>
      </c>
      <c r="AR136" s="328">
        <v>5.2080000000000002E-9</v>
      </c>
      <c r="AS136" s="328">
        <v>1.4228999999999999E-13</v>
      </c>
      <c r="AT136" s="329">
        <v>0</v>
      </c>
      <c r="AU136" s="329">
        <v>0</v>
      </c>
      <c r="AV136" s="328">
        <v>1.5510000000000001E-10</v>
      </c>
      <c r="AW136" s="328">
        <v>6.6794000000000004E-7</v>
      </c>
      <c r="AX136" s="328">
        <v>3.5437999999999998E-11</v>
      </c>
      <c r="AY136" s="328">
        <v>7.7804000000000003E-10</v>
      </c>
      <c r="AZ136" s="329">
        <v>0</v>
      </c>
      <c r="BA136" s="329">
        <v>0</v>
      </c>
      <c r="BB136" s="329">
        <v>0</v>
      </c>
      <c r="BC136" s="329">
        <v>0</v>
      </c>
      <c r="BD136" s="329">
        <v>0</v>
      </c>
      <c r="BE136" s="329">
        <v>0</v>
      </c>
      <c r="BF136" s="329">
        <v>0</v>
      </c>
      <c r="BG136" s="329">
        <v>0</v>
      </c>
      <c r="BH136" s="329">
        <v>0</v>
      </c>
      <c r="BI136" s="329">
        <v>0.25224099999999999</v>
      </c>
      <c r="BJ136" s="329">
        <v>0</v>
      </c>
      <c r="BK136" s="329">
        <v>0</v>
      </c>
      <c r="BL136" s="329">
        <v>0</v>
      </c>
      <c r="BM136" s="41"/>
      <c r="BN136" s="122">
        <v>9.7202399999999996E-5</v>
      </c>
      <c r="BO136" s="122">
        <v>5.3640428000000001E-6</v>
      </c>
      <c r="BP136" s="122">
        <v>5.1861735000000001E-5</v>
      </c>
      <c r="BQ136" s="122">
        <v>1.5067105E-13</v>
      </c>
      <c r="BR136" s="122">
        <v>6.3172742000000001E-6</v>
      </c>
      <c r="BS136" s="111">
        <v>0</v>
      </c>
      <c r="BT136" s="111">
        <v>0</v>
      </c>
      <c r="BU136" s="111">
        <v>0</v>
      </c>
      <c r="BV136" s="111">
        <v>0</v>
      </c>
      <c r="BW136" s="122">
        <v>4.4102633999999997E-11</v>
      </c>
      <c r="BX136" s="111">
        <v>0</v>
      </c>
      <c r="BY136" s="111">
        <v>0</v>
      </c>
      <c r="BZ136" s="111">
        <v>0</v>
      </c>
      <c r="CA136" s="122">
        <v>1.2774257000000001E-6</v>
      </c>
      <c r="CB136" s="122">
        <v>3.2381878000000002E-5</v>
      </c>
      <c r="CC136" s="111">
        <v>0</v>
      </c>
      <c r="CD136" s="111">
        <v>0</v>
      </c>
      <c r="CE136" s="226" t="s">
        <v>12761</v>
      </c>
      <c r="CF136" s="221" t="s">
        <v>12485</v>
      </c>
      <c r="CG136" s="76" t="s">
        <v>12760</v>
      </c>
      <c r="CH136" s="42"/>
      <c r="CI136" s="42"/>
      <c r="CK136" s="41"/>
      <c r="CL136" s="41"/>
      <c r="CM136" s="41"/>
      <c r="CN136" s="41"/>
      <c r="CO136" s="41"/>
      <c r="CP136" s="41"/>
      <c r="CQ136" s="41"/>
      <c r="CR136" s="41"/>
      <c r="CS136" s="41"/>
      <c r="CT136" s="41"/>
      <c r="CU136" s="41"/>
      <c r="CV136" s="41"/>
      <c r="CW136" s="41"/>
    </row>
    <row r="137" spans="1:101" ht="14.5" customHeight="1" thickBot="1">
      <c r="A137" s="41" t="s">
        <v>12759</v>
      </c>
      <c r="B137" s="119" t="s">
        <v>12026</v>
      </c>
      <c r="C137" s="120" t="str">
        <f t="shared" si="60"/>
        <v>A.030.14.111</v>
      </c>
      <c r="D137" s="135" t="s">
        <v>12646</v>
      </c>
      <c r="E137" s="119" t="s">
        <v>6570</v>
      </c>
      <c r="F137" s="118" t="str">
        <f t="shared" si="61"/>
        <v>Dipropylene glycol monomethyl ether</v>
      </c>
      <c r="G137" s="118">
        <f t="shared" si="62"/>
        <v>1.3830138869999997</v>
      </c>
      <c r="H137" s="118">
        <f t="shared" si="63"/>
        <v>0.18750536699999998</v>
      </c>
      <c r="I137" s="118">
        <f t="shared" si="64"/>
        <v>0.42859483699999995</v>
      </c>
      <c r="J137" s="326">
        <f t="shared" si="65"/>
        <v>0.22607830300000001</v>
      </c>
      <c r="K137" s="118">
        <v>0.54083537999999998</v>
      </c>
      <c r="L137" s="118">
        <v>9.8210699999999998E-2</v>
      </c>
      <c r="M137" s="118">
        <v>6.5690536999999993E-2</v>
      </c>
      <c r="N137" s="118">
        <v>1.4188806999999999E-2</v>
      </c>
      <c r="O137" s="118">
        <v>4.0730974000000003E-2</v>
      </c>
      <c r="P137" s="118">
        <v>4.4009371999999998E-2</v>
      </c>
      <c r="Q137" s="118">
        <v>8.8576214E-2</v>
      </c>
      <c r="R137" s="118">
        <v>0.26469359999999997</v>
      </c>
      <c r="S137" s="118">
        <v>7.2351248000000007E-2</v>
      </c>
      <c r="T137" s="118">
        <v>2.1923494000000002E-2</v>
      </c>
      <c r="U137" s="118">
        <v>8.9091953000000002E-2</v>
      </c>
      <c r="V137" s="118">
        <v>2.9138061E-2</v>
      </c>
      <c r="W137" s="118">
        <v>1.3573547E-2</v>
      </c>
      <c r="X137" s="118">
        <v>0</v>
      </c>
      <c r="Y137" s="41"/>
      <c r="Z137" s="327">
        <f t="shared" si="66"/>
        <v>4.0664314285714278</v>
      </c>
      <c r="AA137" s="41"/>
      <c r="AB137" s="111">
        <v>105.88889</v>
      </c>
      <c r="AC137" s="111">
        <v>88.075524000000001</v>
      </c>
      <c r="AD137" s="111">
        <v>12.078626999999999</v>
      </c>
      <c r="AE137" s="111">
        <v>0</v>
      </c>
      <c r="AF137" s="111">
        <v>1.2017728000000001</v>
      </c>
      <c r="AG137" s="111">
        <v>1.4495898</v>
      </c>
      <c r="AH137" s="111">
        <v>3.0833761000000002</v>
      </c>
      <c r="AI137" s="41"/>
      <c r="AJ137" s="114">
        <v>0.11778173</v>
      </c>
      <c r="AK137" s="114">
        <v>0.10803727</v>
      </c>
      <c r="AL137" s="114">
        <v>3.8191965000000001E-3</v>
      </c>
      <c r="AM137" s="114">
        <v>5.9252630000000001E-3</v>
      </c>
      <c r="AN137" s="113">
        <f t="shared" si="67"/>
        <v>6.4770545097000001E-6</v>
      </c>
      <c r="AO137" s="112">
        <f t="shared" si="68"/>
        <v>1.4124247589000001E-8</v>
      </c>
      <c r="AP137" s="112">
        <f t="shared" si="69"/>
        <v>0.82986877039999996</v>
      </c>
      <c r="AQ137" s="328">
        <v>3.7736483E-6</v>
      </c>
      <c r="AR137" s="328">
        <v>1.1386007999999999E-8</v>
      </c>
      <c r="AS137" s="328">
        <v>3.1108200000000002E-13</v>
      </c>
      <c r="AT137" s="329">
        <v>0</v>
      </c>
      <c r="AU137" s="329">
        <v>0</v>
      </c>
      <c r="AV137" s="328">
        <v>2.1123497E-9</v>
      </c>
      <c r="AW137" s="328">
        <v>2.4224973E-6</v>
      </c>
      <c r="AX137" s="328">
        <v>4.8171876999999997E-10</v>
      </c>
      <c r="AY137" s="328">
        <v>2.0775999999999999E-9</v>
      </c>
      <c r="AZ137" s="329">
        <v>0</v>
      </c>
      <c r="BA137" s="329">
        <v>0</v>
      </c>
      <c r="BB137" s="328">
        <v>5.0083904000000001E-11</v>
      </c>
      <c r="BC137" s="328">
        <v>1.0816253E-10</v>
      </c>
      <c r="BD137" s="328">
        <v>2.0363303000000002E-11</v>
      </c>
      <c r="BE137" s="328">
        <v>2.5739305999999999E-7</v>
      </c>
      <c r="BF137" s="328">
        <v>2.14035E-8</v>
      </c>
      <c r="BG137" s="329">
        <v>0</v>
      </c>
      <c r="BH137" s="329">
        <v>1.4603004E-3</v>
      </c>
      <c r="BI137" s="329">
        <v>0.82840846999999995</v>
      </c>
      <c r="BJ137" s="329">
        <v>0</v>
      </c>
      <c r="BK137" s="329">
        <v>0</v>
      </c>
      <c r="BL137" s="329">
        <v>0</v>
      </c>
      <c r="BM137" s="41"/>
      <c r="BN137" s="111">
        <v>4.9733765000000004E-4</v>
      </c>
      <c r="BO137" s="122">
        <v>1.4323602E-5</v>
      </c>
      <c r="BP137" s="111">
        <v>1.133829E-4</v>
      </c>
      <c r="BQ137" s="122">
        <v>3.1005357999999998E-5</v>
      </c>
      <c r="BR137" s="122">
        <v>4.8256330000000003E-5</v>
      </c>
      <c r="BS137" s="111">
        <v>0</v>
      </c>
      <c r="BT137" s="111">
        <v>0</v>
      </c>
      <c r="BU137" s="111">
        <v>0</v>
      </c>
      <c r="BV137" s="122">
        <v>5.9057478999999997E-5</v>
      </c>
      <c r="BW137" s="122">
        <v>5.8611396000000002E-5</v>
      </c>
      <c r="BX137" s="111">
        <v>0</v>
      </c>
      <c r="BY137" s="111">
        <v>0</v>
      </c>
      <c r="BZ137" s="111">
        <v>0</v>
      </c>
      <c r="CA137" s="122">
        <v>1.5997942999999999E-5</v>
      </c>
      <c r="CB137" s="111">
        <v>1.2180801E-4</v>
      </c>
      <c r="CC137" s="122">
        <v>3.4894638E-5</v>
      </c>
      <c r="CD137" s="111">
        <v>0</v>
      </c>
      <c r="CE137" s="238" t="s">
        <v>12756</v>
      </c>
      <c r="CF137" s="221" t="s">
        <v>12485</v>
      </c>
      <c r="CG137" s="76" t="s">
        <v>12755</v>
      </c>
      <c r="CH137" s="42"/>
      <c r="CI137" s="42"/>
      <c r="CK137" s="41"/>
      <c r="CL137" s="41"/>
      <c r="CM137" s="41"/>
      <c r="CN137" s="41"/>
      <c r="CO137" s="41"/>
      <c r="CP137" s="41"/>
      <c r="CQ137" s="41"/>
      <c r="CR137" s="41"/>
      <c r="CS137" s="41"/>
      <c r="CT137" s="41"/>
      <c r="CU137" s="41"/>
      <c r="CV137" s="41"/>
      <c r="CW137" s="41"/>
    </row>
    <row r="138" spans="1:101" ht="14.5" customHeight="1" thickBot="1">
      <c r="A138" s="41" t="s">
        <v>12754</v>
      </c>
      <c r="B138" s="119" t="s">
        <v>12026</v>
      </c>
      <c r="C138" s="120" t="str">
        <f t="shared" si="60"/>
        <v>A.030.14.112</v>
      </c>
      <c r="D138" s="135" t="s">
        <v>12646</v>
      </c>
      <c r="E138" s="119" t="s">
        <v>6570</v>
      </c>
      <c r="F138" s="118" t="str">
        <f t="shared" si="61"/>
        <v>Ethanol (alcohol), bio-based from agricultural waste</v>
      </c>
      <c r="G138" s="118">
        <f t="shared" si="62"/>
        <v>0.2195574347832</v>
      </c>
      <c r="H138" s="118">
        <f t="shared" si="63"/>
        <v>8.1543877119999997E-3</v>
      </c>
      <c r="I138" s="118">
        <f t="shared" si="64"/>
        <v>1.444570897E-2</v>
      </c>
      <c r="J138" s="326">
        <f t="shared" si="65"/>
        <v>7.1309381012000005E-3</v>
      </c>
      <c r="K138" s="118">
        <v>0.18982640000000001</v>
      </c>
      <c r="L138" s="118">
        <v>5.7813231999999997E-3</v>
      </c>
      <c r="M138" s="118">
        <v>8.0353935999999994E-3</v>
      </c>
      <c r="N138" s="118">
        <v>6.8849467999999997E-3</v>
      </c>
      <c r="O138" s="118">
        <v>1.0640770999999999E-3</v>
      </c>
      <c r="P138" s="118">
        <v>1.0968658000000001E-4</v>
      </c>
      <c r="Q138" s="330">
        <v>9.5677231999999993E-5</v>
      </c>
      <c r="R138" s="118">
        <v>6.2899216999999996E-4</v>
      </c>
      <c r="S138" s="118">
        <v>4.1669149000000001E-4</v>
      </c>
      <c r="T138" s="118">
        <v>0</v>
      </c>
      <c r="U138" s="118">
        <v>6.7094735000000003E-3</v>
      </c>
      <c r="V138" s="330">
        <v>4.7731112000000001E-6</v>
      </c>
      <c r="W138" s="118">
        <v>0</v>
      </c>
      <c r="X138" s="118">
        <v>0</v>
      </c>
      <c r="Y138" s="41"/>
      <c r="Z138" s="327">
        <f t="shared" si="66"/>
        <v>1.4272661654135339</v>
      </c>
      <c r="AA138" s="41"/>
      <c r="AB138" s="111">
        <v>20.726687999999999</v>
      </c>
      <c r="AC138" s="111">
        <v>19.285931999999999</v>
      </c>
      <c r="AD138" s="111">
        <v>0.90954480999999998</v>
      </c>
      <c r="AE138" s="111">
        <v>0</v>
      </c>
      <c r="AF138" s="111">
        <v>6.1271169E-2</v>
      </c>
      <c r="AG138" s="111">
        <v>0.27042774000000003</v>
      </c>
      <c r="AH138" s="111">
        <v>0.19951246</v>
      </c>
      <c r="AI138" s="41"/>
      <c r="AJ138" s="114">
        <v>2.7824785000000001E-2</v>
      </c>
      <c r="AK138" s="114">
        <v>2.5722129E-2</v>
      </c>
      <c r="AL138" s="114">
        <v>1.1927673000000001E-3</v>
      </c>
      <c r="AM138" s="114">
        <v>9.0988885000000005E-4</v>
      </c>
      <c r="AN138" s="113">
        <f t="shared" si="67"/>
        <v>1.5420940320619001E-6</v>
      </c>
      <c r="AO138" s="112">
        <f t="shared" si="68"/>
        <v>4.4111217865979698E-9</v>
      </c>
      <c r="AP138" s="112">
        <f t="shared" si="69"/>
        <v>0.12743541506600001</v>
      </c>
      <c r="AQ138" s="328">
        <v>1.3419884000000001E-6</v>
      </c>
      <c r="AR138" s="328">
        <v>4.0497521000000003E-9</v>
      </c>
      <c r="AS138" s="328">
        <v>1.106168E-13</v>
      </c>
      <c r="AT138" s="328">
        <v>7.6951083000000001E-11</v>
      </c>
      <c r="AU138" s="328">
        <v>9.9963189000000005E-12</v>
      </c>
      <c r="AV138" s="328">
        <v>1.0237615000000001E-9</v>
      </c>
      <c r="AW138" s="328">
        <v>1.9734215000000001E-7</v>
      </c>
      <c r="AX138" s="328">
        <v>1.4781773000000001E-10</v>
      </c>
      <c r="AY138" s="328">
        <v>2.0714049000000001E-10</v>
      </c>
      <c r="AZ138" s="328">
        <v>1.1221606E-13</v>
      </c>
      <c r="BA138" s="328">
        <v>5.7561396999999997E-16</v>
      </c>
      <c r="BB138" s="328">
        <v>2.3779748000000001E-13</v>
      </c>
      <c r="BC138" s="328">
        <v>1.3738714E-14</v>
      </c>
      <c r="BD138" s="328">
        <v>1.038373E-14</v>
      </c>
      <c r="BE138" s="328">
        <v>1.1947171999999999E-9</v>
      </c>
      <c r="BF138" s="328">
        <v>4.5805596000000001E-10</v>
      </c>
      <c r="BG138" s="328">
        <v>5.9261382000000002E-12</v>
      </c>
      <c r="BH138" s="328">
        <v>1.4475066E-5</v>
      </c>
      <c r="BI138" s="329">
        <v>0.12742094000000001</v>
      </c>
      <c r="BJ138" s="329">
        <v>0</v>
      </c>
      <c r="BK138" s="329">
        <v>0</v>
      </c>
      <c r="BL138" s="329">
        <v>0</v>
      </c>
      <c r="BM138" s="41"/>
      <c r="BN138" s="122">
        <v>7.0717358E-5</v>
      </c>
      <c r="BO138" s="122">
        <v>1.7568645E-6</v>
      </c>
      <c r="BP138" s="122">
        <v>3.9795968000000002E-5</v>
      </c>
      <c r="BQ138" s="122">
        <v>7.4056819999999995E-8</v>
      </c>
      <c r="BR138" s="122">
        <v>1.9202044000000001E-6</v>
      </c>
      <c r="BS138" s="122">
        <v>6.4486520999999997E-7</v>
      </c>
      <c r="BT138" s="122">
        <v>1.4395601999999999E-10</v>
      </c>
      <c r="BU138" s="122">
        <v>9.8635268000000007E-7</v>
      </c>
      <c r="BV138" s="122">
        <v>1.4719167000000001E-7</v>
      </c>
      <c r="BW138" s="122">
        <v>6.3310182000000001E-8</v>
      </c>
      <c r="BX138" s="122">
        <v>7.5134894999999994E-8</v>
      </c>
      <c r="BY138" s="122">
        <v>4.3081602000000002E-9</v>
      </c>
      <c r="BZ138" s="122">
        <v>1.3262731E-9</v>
      </c>
      <c r="CA138" s="122">
        <v>1.5924234E-6</v>
      </c>
      <c r="CB138" s="122">
        <v>2.3510511000000001E-5</v>
      </c>
      <c r="CC138" s="122">
        <v>1.4469672999999999E-7</v>
      </c>
      <c r="CD138" s="111">
        <v>0</v>
      </c>
      <c r="CE138" s="238" t="s">
        <v>12520</v>
      </c>
      <c r="CF138" s="221" t="s">
        <v>12408</v>
      </c>
      <c r="CG138" s="76" t="s">
        <v>12751</v>
      </c>
      <c r="CH138" s="42"/>
      <c r="CI138" s="42"/>
      <c r="CK138" s="41"/>
      <c r="CL138" s="41"/>
      <c r="CM138" s="41"/>
      <c r="CN138" s="41"/>
      <c r="CO138" s="41"/>
      <c r="CP138" s="41"/>
      <c r="CQ138" s="41"/>
      <c r="CR138" s="41"/>
      <c r="CS138" s="41"/>
      <c r="CT138" s="41"/>
      <c r="CU138" s="41"/>
      <c r="CV138" s="41"/>
      <c r="CW138" s="41"/>
    </row>
    <row r="139" spans="1:101" ht="14.5" customHeight="1" thickBot="1">
      <c r="A139" s="41" t="s">
        <v>12750</v>
      </c>
      <c r="B139" s="119" t="s">
        <v>12026</v>
      </c>
      <c r="C139" s="120" t="str">
        <f t="shared" si="60"/>
        <v>A.030.14.113</v>
      </c>
      <c r="D139" s="135" t="s">
        <v>12646</v>
      </c>
      <c r="E139" s="119" t="s">
        <v>6570</v>
      </c>
      <c r="F139" s="118" t="str">
        <f t="shared" si="61"/>
        <v>Ethanol (alcohol), synthetic</v>
      </c>
      <c r="G139" s="118">
        <f t="shared" si="62"/>
        <v>0.16888421934391001</v>
      </c>
      <c r="H139" s="118">
        <f t="shared" si="63"/>
        <v>2.1980345135000001E-3</v>
      </c>
      <c r="I139" s="118">
        <f t="shared" si="64"/>
        <v>2.2685401913999998E-2</v>
      </c>
      <c r="J139" s="326">
        <f t="shared" si="65"/>
        <v>1.1165291641E-4</v>
      </c>
      <c r="K139" s="118">
        <v>0.14388913</v>
      </c>
      <c r="L139" s="118">
        <v>2.1129058999999999E-2</v>
      </c>
      <c r="M139" s="118">
        <v>1.5144087000000001E-3</v>
      </c>
      <c r="N139" s="118">
        <v>1.5372873999999999E-3</v>
      </c>
      <c r="O139" s="118">
        <v>6.4698353000000001E-4</v>
      </c>
      <c r="P139" s="330">
        <v>7.3124387999999998E-6</v>
      </c>
      <c r="Q139" s="330">
        <v>6.4511446999999999E-6</v>
      </c>
      <c r="R139" s="330">
        <v>4.1934214000000001E-5</v>
      </c>
      <c r="S139" s="330">
        <v>1.5044812E-5</v>
      </c>
      <c r="T139" s="118">
        <v>0</v>
      </c>
      <c r="U139" s="330">
        <v>9.6289897000000006E-5</v>
      </c>
      <c r="V139" s="330">
        <v>3.1820741000000002E-7</v>
      </c>
      <c r="W139" s="118">
        <v>0</v>
      </c>
      <c r="X139" s="118">
        <v>0</v>
      </c>
      <c r="Y139" s="41"/>
      <c r="Z139" s="327">
        <f t="shared" si="66"/>
        <v>1.0818731578947367</v>
      </c>
      <c r="AA139" s="41"/>
      <c r="AB139" s="111">
        <v>21.855222999999999</v>
      </c>
      <c r="AC139" s="111">
        <v>21.357614999999999</v>
      </c>
      <c r="AD139" s="111">
        <v>1.3054487E-2</v>
      </c>
      <c r="AE139" s="111">
        <v>0</v>
      </c>
      <c r="AF139" s="111">
        <v>0.4819</v>
      </c>
      <c r="AG139" s="111">
        <v>1.3069996999999999E-4</v>
      </c>
      <c r="AH139" s="111">
        <v>2.5231987000000002E-3</v>
      </c>
      <c r="AI139" s="41"/>
      <c r="AJ139" s="114">
        <v>2.5631155999999999E-2</v>
      </c>
      <c r="AK139" s="114">
        <v>2.3260929999999999E-2</v>
      </c>
      <c r="AL139" s="114">
        <v>9.5516497000000002E-4</v>
      </c>
      <c r="AM139" s="114">
        <v>1.415061E-3</v>
      </c>
      <c r="AN139" s="113">
        <f t="shared" si="67"/>
        <v>1.3945401271604602E-6</v>
      </c>
      <c r="AO139" s="112">
        <f t="shared" si="68"/>
        <v>3.5324148383482054E-9</v>
      </c>
      <c r="AP139" s="112">
        <f t="shared" si="69"/>
        <v>0.19818781797537</v>
      </c>
      <c r="AQ139" s="328">
        <v>1.0051440000000001E-6</v>
      </c>
      <c r="AR139" s="328">
        <v>3.0328054000000002E-9</v>
      </c>
      <c r="AS139" s="328">
        <v>8.2858695000000001E-14</v>
      </c>
      <c r="AT139" s="328">
        <v>5.1300721999999998E-12</v>
      </c>
      <c r="AU139" s="328">
        <v>6.6642126E-13</v>
      </c>
      <c r="AV139" s="328">
        <v>2.2841579000000001E-10</v>
      </c>
      <c r="AW139" s="328">
        <v>3.8905172999999998E-7</v>
      </c>
      <c r="AX139" s="328">
        <v>4.7224002999999997E-11</v>
      </c>
      <c r="AY139" s="328">
        <v>4.5188252E-10</v>
      </c>
      <c r="AZ139" s="328">
        <v>7.4810709999999997E-15</v>
      </c>
      <c r="BA139" s="328">
        <v>3.8374264999999998E-17</v>
      </c>
      <c r="BB139" s="328">
        <v>1.5853165000000001E-14</v>
      </c>
      <c r="BC139" s="328">
        <v>9.1591425999999995E-16</v>
      </c>
      <c r="BD139" s="328">
        <v>6.9224868E-16</v>
      </c>
      <c r="BE139" s="328">
        <v>7.9647813000000002E-11</v>
      </c>
      <c r="BF139" s="328">
        <v>3.0537063999999997E-11</v>
      </c>
      <c r="BG139" s="328">
        <v>3.9507588E-13</v>
      </c>
      <c r="BH139" s="328">
        <v>7.0797536999999995E-7</v>
      </c>
      <c r="BI139" s="329">
        <v>0.19818711</v>
      </c>
      <c r="BJ139" s="329">
        <v>0</v>
      </c>
      <c r="BK139" s="329">
        <v>0</v>
      </c>
      <c r="BL139" s="329">
        <v>0</v>
      </c>
      <c r="BM139" s="41"/>
      <c r="BN139" s="122">
        <v>6.3608730000000002E-5</v>
      </c>
      <c r="BO139" s="122">
        <v>3.1343939999999998E-6</v>
      </c>
      <c r="BP139" s="122">
        <v>3.0165495000000001E-5</v>
      </c>
      <c r="BQ139" s="122">
        <v>4.9372855999999999E-9</v>
      </c>
      <c r="BR139" s="122">
        <v>3.1379572E-6</v>
      </c>
      <c r="BS139" s="122">
        <v>3.7211854000000002E-8</v>
      </c>
      <c r="BT139" s="122">
        <v>9.5970679E-12</v>
      </c>
      <c r="BU139" s="122">
        <v>5.6985324000000001E-8</v>
      </c>
      <c r="BV139" s="122">
        <v>9.8127781000000003E-9</v>
      </c>
      <c r="BW139" s="122">
        <v>4.2687599999999996E-9</v>
      </c>
      <c r="BX139" s="122">
        <v>5.0089929999999998E-9</v>
      </c>
      <c r="BY139" s="122">
        <v>2.8721068000000001E-10</v>
      </c>
      <c r="BZ139" s="122">
        <v>8.8418206999999996E-11</v>
      </c>
      <c r="CA139" s="122">
        <v>1.3041285999999999E-6</v>
      </c>
      <c r="CB139" s="122">
        <v>2.574464E-5</v>
      </c>
      <c r="CC139" s="122">
        <v>3.5046058999999999E-9</v>
      </c>
      <c r="CD139" s="111">
        <v>0</v>
      </c>
      <c r="CE139" s="238" t="s">
        <v>12520</v>
      </c>
      <c r="CF139" s="221" t="s">
        <v>12408</v>
      </c>
      <c r="CG139" s="76" t="s">
        <v>12747</v>
      </c>
      <c r="CH139" s="42"/>
      <c r="CI139" s="42"/>
      <c r="CK139" s="41"/>
      <c r="CL139" s="41"/>
      <c r="CM139" s="41"/>
      <c r="CN139" s="41"/>
      <c r="CO139" s="41"/>
      <c r="CP139" s="41"/>
      <c r="CQ139" s="41"/>
      <c r="CR139" s="41"/>
      <c r="CS139" s="41"/>
      <c r="CT139" s="41"/>
      <c r="CU139" s="41"/>
      <c r="CV139" s="41"/>
      <c r="CW139" s="41"/>
    </row>
    <row r="140" spans="1:101" ht="14.5" customHeight="1">
      <c r="A140" s="41" t="s">
        <v>12746</v>
      </c>
      <c r="B140" s="119" t="s">
        <v>12026</v>
      </c>
      <c r="C140" s="120" t="str">
        <f t="shared" si="60"/>
        <v>A.030.14.114</v>
      </c>
      <c r="D140" s="135" t="s">
        <v>12646</v>
      </c>
      <c r="E140" s="119" t="s">
        <v>6570</v>
      </c>
      <c r="F140" s="118" t="str">
        <f t="shared" si="61"/>
        <v>Ethylbenzene</v>
      </c>
      <c r="G140" s="118">
        <f t="shared" si="62"/>
        <v>0.32638086153500001</v>
      </c>
      <c r="H140" s="118">
        <f t="shared" si="63"/>
        <v>4.4824324330000002E-3</v>
      </c>
      <c r="I140" s="118">
        <f t="shared" si="64"/>
        <v>2.5308429101999999E-2</v>
      </c>
      <c r="J140" s="326">
        <f t="shared" si="65"/>
        <v>0</v>
      </c>
      <c r="K140" s="118">
        <v>0.29659000000000002</v>
      </c>
      <c r="L140" s="118">
        <v>2.5163985999999999E-2</v>
      </c>
      <c r="M140" s="330">
        <v>4.4449559999999999E-5</v>
      </c>
      <c r="N140" s="118">
        <v>4.4284320000000004E-3</v>
      </c>
      <c r="O140" s="118">
        <v>0</v>
      </c>
      <c r="P140" s="118">
        <v>0</v>
      </c>
      <c r="Q140" s="330">
        <v>5.4000433000000003E-5</v>
      </c>
      <c r="R140" s="330">
        <v>9.9993542000000006E-5</v>
      </c>
      <c r="S140" s="118">
        <v>0</v>
      </c>
      <c r="T140" s="118">
        <v>0</v>
      </c>
      <c r="U140" s="118">
        <v>0</v>
      </c>
      <c r="V140" s="118">
        <v>0</v>
      </c>
      <c r="W140" s="118">
        <v>0</v>
      </c>
      <c r="X140" s="118">
        <v>0</v>
      </c>
      <c r="Y140" s="41"/>
      <c r="Z140" s="327">
        <f t="shared" si="66"/>
        <v>2.23</v>
      </c>
      <c r="AA140" s="41"/>
      <c r="AB140" s="111">
        <v>44.731999999999999</v>
      </c>
      <c r="AC140" s="111">
        <v>44.731999999999999</v>
      </c>
      <c r="AD140" s="111">
        <v>0</v>
      </c>
      <c r="AE140" s="111">
        <v>0</v>
      </c>
      <c r="AF140" s="111">
        <v>0</v>
      </c>
      <c r="AG140" s="111">
        <v>0</v>
      </c>
      <c r="AH140" s="111">
        <v>0</v>
      </c>
      <c r="AI140" s="41"/>
      <c r="AJ140" s="114">
        <v>4.7029110999999998E-2</v>
      </c>
      <c r="AK140" s="114">
        <v>4.2152048999999997E-2</v>
      </c>
      <c r="AL140" s="114">
        <v>1.8730203999999999E-3</v>
      </c>
      <c r="AM140" s="114">
        <v>3.0040408000000002E-3</v>
      </c>
      <c r="AN140" s="113">
        <f t="shared" si="67"/>
        <v>2.5271012799999999E-6</v>
      </c>
      <c r="AO140" s="112">
        <f t="shared" si="68"/>
        <v>6.9268505950000002E-9</v>
      </c>
      <c r="AP140" s="112">
        <f t="shared" si="69"/>
        <v>0.420734</v>
      </c>
      <c r="AQ140" s="328">
        <v>2.0694399999999999E-6</v>
      </c>
      <c r="AR140" s="328">
        <v>6.2440000000000004E-9</v>
      </c>
      <c r="AS140" s="328">
        <v>1.7059499999999999E-13</v>
      </c>
      <c r="AT140" s="329">
        <v>0</v>
      </c>
      <c r="AU140" s="329">
        <v>0</v>
      </c>
      <c r="AV140" s="328">
        <v>6.5928000000000002E-10</v>
      </c>
      <c r="AW140" s="328">
        <v>4.5700199999999998E-7</v>
      </c>
      <c r="AX140" s="328">
        <v>1.5034800000000001E-10</v>
      </c>
      <c r="AY140" s="328">
        <v>5.3233199999999998E-10</v>
      </c>
      <c r="AZ140" s="329">
        <v>0</v>
      </c>
      <c r="BA140" s="329">
        <v>0</v>
      </c>
      <c r="BB140" s="329">
        <v>0</v>
      </c>
      <c r="BC140" s="329">
        <v>0</v>
      </c>
      <c r="BD140" s="329">
        <v>0</v>
      </c>
      <c r="BE140" s="329">
        <v>0</v>
      </c>
      <c r="BF140" s="329">
        <v>0</v>
      </c>
      <c r="BG140" s="329">
        <v>0</v>
      </c>
      <c r="BH140" s="329">
        <v>0</v>
      </c>
      <c r="BI140" s="329">
        <v>0.420734</v>
      </c>
      <c r="BJ140" s="329">
        <v>0</v>
      </c>
      <c r="BK140" s="329">
        <v>0</v>
      </c>
      <c r="BL140" s="329">
        <v>0</v>
      </c>
      <c r="BM140" s="41"/>
      <c r="BN140" s="111">
        <v>1.2787255000000001E-4</v>
      </c>
      <c r="BO140" s="122">
        <v>3.6700577000000001E-6</v>
      </c>
      <c r="BP140" s="122">
        <v>6.2178316999999994E-5</v>
      </c>
      <c r="BQ140" s="122">
        <v>1.1712922E-8</v>
      </c>
      <c r="BR140" s="122">
        <v>3.0231527000000001E-6</v>
      </c>
      <c r="BS140" s="111">
        <v>0</v>
      </c>
      <c r="BT140" s="111">
        <v>0</v>
      </c>
      <c r="BU140" s="111">
        <v>0</v>
      </c>
      <c r="BV140" s="111">
        <v>0</v>
      </c>
      <c r="BW140" s="122">
        <v>3.5732400999999997E-8</v>
      </c>
      <c r="BX140" s="111">
        <v>0</v>
      </c>
      <c r="BY140" s="111">
        <v>0</v>
      </c>
      <c r="BZ140" s="111">
        <v>0</v>
      </c>
      <c r="CA140" s="122">
        <v>4.9411173999999996E-6</v>
      </c>
      <c r="CB140" s="122">
        <v>5.4012460000000002E-5</v>
      </c>
      <c r="CC140" s="111">
        <v>0</v>
      </c>
      <c r="CD140" s="111">
        <v>0</v>
      </c>
      <c r="CE140" s="226" t="s">
        <v>12743</v>
      </c>
      <c r="CF140" s="221" t="s">
        <v>12580</v>
      </c>
      <c r="CG140" s="76" t="s">
        <v>12742</v>
      </c>
      <c r="CH140" s="42"/>
      <c r="CI140" s="42"/>
      <c r="CK140" s="41"/>
      <c r="CL140" s="41"/>
      <c r="CM140" s="41"/>
      <c r="CN140" s="41"/>
      <c r="CO140" s="41"/>
      <c r="CP140" s="41"/>
      <c r="CQ140" s="41"/>
      <c r="CR140" s="41"/>
      <c r="CS140" s="41"/>
      <c r="CT140" s="41"/>
      <c r="CU140" s="41"/>
      <c r="CV140" s="41"/>
      <c r="CW140" s="41"/>
    </row>
    <row r="141" spans="1:101" ht="14.5" customHeight="1">
      <c r="A141" s="41" t="s">
        <v>12741</v>
      </c>
      <c r="B141" s="119" t="s">
        <v>12026</v>
      </c>
      <c r="C141" s="120" t="str">
        <f t="shared" si="60"/>
        <v>A.030.14.115</v>
      </c>
      <c r="D141" s="135" t="s">
        <v>12646</v>
      </c>
      <c r="E141" s="119" t="s">
        <v>6570</v>
      </c>
      <c r="F141" s="118" t="str">
        <f t="shared" si="61"/>
        <v>Ethylene</v>
      </c>
      <c r="G141" s="118">
        <f t="shared" si="62"/>
        <v>0.25387923049988081</v>
      </c>
      <c r="H141" s="118">
        <f t="shared" si="63"/>
        <v>2.6531495967460003E-3</v>
      </c>
      <c r="I141" s="118">
        <f t="shared" si="64"/>
        <v>4.1086080903134828E-2</v>
      </c>
      <c r="J141" s="326">
        <f t="shared" si="65"/>
        <v>0</v>
      </c>
      <c r="K141" s="118">
        <v>0.21013999999999999</v>
      </c>
      <c r="L141" s="118">
        <v>3.5275679999999997E-2</v>
      </c>
      <c r="M141" s="118">
        <v>5.8104000000000003E-3</v>
      </c>
      <c r="N141" s="118">
        <v>7.3311480000000004E-4</v>
      </c>
      <c r="O141" s="118">
        <v>1.9199880000000001E-3</v>
      </c>
      <c r="P141" s="118">
        <v>0</v>
      </c>
      <c r="Q141" s="330">
        <v>4.6796745999999997E-8</v>
      </c>
      <c r="R141" s="330">
        <v>9.0313482999999997E-10</v>
      </c>
      <c r="S141" s="118">
        <v>0</v>
      </c>
      <c r="T141" s="118">
        <v>0</v>
      </c>
      <c r="U141" s="118">
        <v>0</v>
      </c>
      <c r="V141" s="118">
        <v>0</v>
      </c>
      <c r="W141" s="118">
        <v>0</v>
      </c>
      <c r="X141" s="118">
        <v>0</v>
      </c>
      <c r="Y141" s="41"/>
      <c r="Z141" s="327">
        <f t="shared" si="66"/>
        <v>1.5799999999999998</v>
      </c>
      <c r="AA141" s="41"/>
      <c r="AB141" s="111">
        <v>50.968000000000004</v>
      </c>
      <c r="AC141" s="111">
        <v>50.667999999999999</v>
      </c>
      <c r="AD141" s="111">
        <v>0</v>
      </c>
      <c r="AE141" s="111">
        <v>0</v>
      </c>
      <c r="AF141" s="111">
        <v>0.3</v>
      </c>
      <c r="AG141" s="111">
        <v>0</v>
      </c>
      <c r="AH141" s="111">
        <v>0</v>
      </c>
      <c r="AI141" s="41"/>
      <c r="AJ141" s="114">
        <v>3.9952050000000003E-2</v>
      </c>
      <c r="AK141" s="114">
        <v>3.5144574999999997E-2</v>
      </c>
      <c r="AL141" s="114">
        <v>1.4047936999999999E-3</v>
      </c>
      <c r="AM141" s="114">
        <v>3.4026811999999999E-3</v>
      </c>
      <c r="AN141" s="113">
        <f t="shared" si="67"/>
        <v>2.1069889000000003E-6</v>
      </c>
      <c r="AO141" s="112">
        <f t="shared" si="68"/>
        <v>5.1952428699999997E-9</v>
      </c>
      <c r="AP141" s="112">
        <f t="shared" si="69"/>
        <v>0.47656599999999999</v>
      </c>
      <c r="AQ141" s="328">
        <v>1.4662400000000001E-6</v>
      </c>
      <c r="AR141" s="328">
        <v>4.4239999999999996E-9</v>
      </c>
      <c r="AS141" s="328">
        <v>1.2086999999999999E-13</v>
      </c>
      <c r="AT141" s="329">
        <v>0</v>
      </c>
      <c r="AU141" s="329">
        <v>0</v>
      </c>
      <c r="AV141" s="328">
        <v>1.0889999999999999E-10</v>
      </c>
      <c r="AW141" s="328">
        <v>6.4064E-7</v>
      </c>
      <c r="AX141" s="328">
        <v>2.4882E-11</v>
      </c>
      <c r="AY141" s="328">
        <v>7.4624E-10</v>
      </c>
      <c r="AZ141" s="329">
        <v>0</v>
      </c>
      <c r="BA141" s="329">
        <v>0</v>
      </c>
      <c r="BB141" s="329">
        <v>0</v>
      </c>
      <c r="BC141" s="329">
        <v>0</v>
      </c>
      <c r="BD141" s="329">
        <v>0</v>
      </c>
      <c r="BE141" s="329">
        <v>0</v>
      </c>
      <c r="BF141" s="329">
        <v>0</v>
      </c>
      <c r="BG141" s="329">
        <v>0</v>
      </c>
      <c r="BH141" s="329">
        <v>0</v>
      </c>
      <c r="BI141" s="329">
        <v>0.47656599999999999</v>
      </c>
      <c r="BJ141" s="329">
        <v>0</v>
      </c>
      <c r="BK141" s="329">
        <v>0</v>
      </c>
      <c r="BL141" s="329">
        <v>0</v>
      </c>
      <c r="BM141" s="41"/>
      <c r="BN141" s="111">
        <v>1.1733739000000001E-4</v>
      </c>
      <c r="BO141" s="122">
        <v>5.1448040000000004E-6</v>
      </c>
      <c r="BP141" s="122">
        <v>4.4054592000000001E-5</v>
      </c>
      <c r="BQ141" s="122">
        <v>1.0579031E-13</v>
      </c>
      <c r="BR141" s="122">
        <v>5.9715729000000001E-6</v>
      </c>
      <c r="BS141" s="111">
        <v>0</v>
      </c>
      <c r="BT141" s="111">
        <v>0</v>
      </c>
      <c r="BU141" s="111">
        <v>0</v>
      </c>
      <c r="BV141" s="111">
        <v>0</v>
      </c>
      <c r="BW141" s="122">
        <v>3.0965678999999998E-11</v>
      </c>
      <c r="BX141" s="111">
        <v>0</v>
      </c>
      <c r="BY141" s="111">
        <v>0</v>
      </c>
      <c r="BZ141" s="111">
        <v>0</v>
      </c>
      <c r="CA141" s="122">
        <v>9.8640266999999994E-7</v>
      </c>
      <c r="CB141" s="122">
        <v>6.1179991000000002E-5</v>
      </c>
      <c r="CC141" s="111">
        <v>0</v>
      </c>
      <c r="CD141" s="111">
        <v>0</v>
      </c>
      <c r="CE141" s="226" t="s">
        <v>12738</v>
      </c>
      <c r="CF141" s="221" t="s">
        <v>12698</v>
      </c>
      <c r="CG141" s="76" t="s">
        <v>12697</v>
      </c>
      <c r="CH141" s="42"/>
      <c r="CI141" s="42"/>
      <c r="CK141" s="41"/>
      <c r="CL141" s="41"/>
      <c r="CM141" s="41"/>
      <c r="CN141" s="41"/>
      <c r="CO141" s="41"/>
      <c r="CP141" s="41"/>
      <c r="CQ141" s="41"/>
      <c r="CR141" s="41"/>
      <c r="CS141" s="41"/>
      <c r="CT141" s="41"/>
      <c r="CU141" s="41"/>
      <c r="CV141" s="41"/>
      <c r="CW141" s="41"/>
    </row>
    <row r="142" spans="1:101" ht="14.5" customHeight="1">
      <c r="A142" s="41" t="s">
        <v>12737</v>
      </c>
      <c r="B142" s="119" t="s">
        <v>12026</v>
      </c>
      <c r="C142" s="120" t="str">
        <f t="shared" si="60"/>
        <v>A.030.14.116</v>
      </c>
      <c r="D142" s="135" t="s">
        <v>12646</v>
      </c>
      <c r="E142" s="119" t="s">
        <v>6570</v>
      </c>
      <c r="F142" s="118" t="str">
        <f t="shared" si="61"/>
        <v>Ethylene dichloride</v>
      </c>
      <c r="G142" s="118">
        <f t="shared" si="62"/>
        <v>0.21898478253932754</v>
      </c>
      <c r="H142" s="118">
        <f t="shared" si="63"/>
        <v>2.51110402925004E-2</v>
      </c>
      <c r="I142" s="118">
        <f t="shared" si="64"/>
        <v>3.7576013791799999E-2</v>
      </c>
      <c r="J142" s="326">
        <f t="shared" si="65"/>
        <v>1.0300845502714925E-4</v>
      </c>
      <c r="K142" s="118">
        <v>0.15619472000000001</v>
      </c>
      <c r="L142" s="118">
        <v>3.5571014999999997E-2</v>
      </c>
      <c r="M142" s="118">
        <v>2.0004415000000001E-3</v>
      </c>
      <c r="N142" s="118">
        <v>8.9348887999999996E-4</v>
      </c>
      <c r="O142" s="118">
        <v>2.4215701999999999E-2</v>
      </c>
      <c r="P142" s="330">
        <v>2.6712004000000002E-9</v>
      </c>
      <c r="Q142" s="330">
        <v>1.8467412999999999E-6</v>
      </c>
      <c r="R142" s="330">
        <v>4.5572918000000003E-6</v>
      </c>
      <c r="S142" s="330">
        <v>9.7729280000000005E-5</v>
      </c>
      <c r="T142" s="330">
        <v>4.3463986E-8</v>
      </c>
      <c r="U142" s="330">
        <v>5.2354392999999997E-6</v>
      </c>
      <c r="V142" s="330">
        <v>2.7172763999999998E-10</v>
      </c>
      <c r="W142" s="330">
        <v>1.3509256E-14</v>
      </c>
      <c r="X142" s="118">
        <v>0</v>
      </c>
      <c r="Y142" s="41"/>
      <c r="Z142" s="327">
        <f t="shared" si="66"/>
        <v>1.1743963909774435</v>
      </c>
      <c r="AA142" s="41"/>
      <c r="AB142" s="111">
        <v>13.323975000000001</v>
      </c>
      <c r="AC142" s="111">
        <v>9.7822949000000001</v>
      </c>
      <c r="AD142" s="111">
        <v>7.0979354999999998E-4</v>
      </c>
      <c r="AE142" s="111">
        <v>0</v>
      </c>
      <c r="AF142" s="111">
        <v>0.23305302999999999</v>
      </c>
      <c r="AG142" s="111">
        <v>3.9540476999999998E-4</v>
      </c>
      <c r="AH142" s="111">
        <v>3.3075223</v>
      </c>
      <c r="AI142" s="41"/>
      <c r="AJ142" s="114">
        <v>3.0737443999999999E-2</v>
      </c>
      <c r="AK142" s="114">
        <v>2.8979636999999999E-2</v>
      </c>
      <c r="AL142" s="114">
        <v>1.1008501E-3</v>
      </c>
      <c r="AM142" s="114">
        <v>6.5695724999999998E-4</v>
      </c>
      <c r="AN142" s="113">
        <f t="shared" si="67"/>
        <v>1.7373883041058213E-6</v>
      </c>
      <c r="AO142" s="112">
        <f t="shared" si="68"/>
        <v>4.0711912236889823E-9</v>
      </c>
      <c r="AP142" s="112">
        <f t="shared" si="69"/>
        <v>9.2010818282000001E-2</v>
      </c>
      <c r="AQ142" s="328">
        <v>1.0898428999999999E-6</v>
      </c>
      <c r="AR142" s="328">
        <v>3.2883191000000002E-9</v>
      </c>
      <c r="AS142" s="328">
        <v>8.9841574000000006E-14</v>
      </c>
      <c r="AT142" s="328">
        <v>4.0468059000000001E-13</v>
      </c>
      <c r="AU142" s="328">
        <v>2.1049985999999999E-16</v>
      </c>
      <c r="AV142" s="328">
        <v>1.3276476E-10</v>
      </c>
      <c r="AW142" s="328">
        <v>6.4741033999999996E-7</v>
      </c>
      <c r="AX142" s="328">
        <v>2.8726103E-11</v>
      </c>
      <c r="AY142" s="328">
        <v>7.5404820999999998E-10</v>
      </c>
      <c r="AZ142" s="328">
        <v>6.1702319999999997E-15</v>
      </c>
      <c r="BA142" s="328">
        <v>1.5417407E-18</v>
      </c>
      <c r="BB142" s="328">
        <v>1.2249754000000001E-15</v>
      </c>
      <c r="BC142" s="328">
        <v>1.3922877E-16</v>
      </c>
      <c r="BD142" s="328">
        <v>2.4170958000000001E-17</v>
      </c>
      <c r="BE142" s="328">
        <v>7.8659546999999997E-13</v>
      </c>
      <c r="BF142" s="328">
        <v>1.1078589999999999E-12</v>
      </c>
      <c r="BG142" s="328">
        <v>4.0896452000000002E-16</v>
      </c>
      <c r="BH142" s="328">
        <v>5.3392819999999998E-6</v>
      </c>
      <c r="BI142" s="329">
        <v>9.2005479000000001E-2</v>
      </c>
      <c r="BJ142" s="328">
        <v>2.6192031999999999E-19</v>
      </c>
      <c r="BK142" s="328">
        <v>1.5927586999999999E-21</v>
      </c>
      <c r="BL142" s="328">
        <v>7.1261204E-26</v>
      </c>
      <c r="BM142" s="41"/>
      <c r="BN142" s="122">
        <v>9.1196721000000005E-5</v>
      </c>
      <c r="BO142" s="122">
        <v>5.2046579999999996E-6</v>
      </c>
      <c r="BP142" s="122">
        <v>3.2745288E-5</v>
      </c>
      <c r="BQ142" s="122">
        <v>5.3383449999999999E-10</v>
      </c>
      <c r="BR142" s="122">
        <v>1.6669401999999999E-5</v>
      </c>
      <c r="BS142" s="122">
        <v>1.1975782999999999E-8</v>
      </c>
      <c r="BT142" s="122">
        <v>1.3461E-11</v>
      </c>
      <c r="BU142" s="122">
        <v>1.8173189000000001E-8</v>
      </c>
      <c r="BV142" s="122">
        <v>3.5845628999999999E-12</v>
      </c>
      <c r="BW142" s="122">
        <v>1.2219993999999999E-9</v>
      </c>
      <c r="BX142" s="122">
        <v>1.5819687E-12</v>
      </c>
      <c r="BY142" s="122">
        <v>2.7598361E-13</v>
      </c>
      <c r="BZ142" s="122">
        <v>2.8089175E-14</v>
      </c>
      <c r="CA142" s="122">
        <v>1.0577409E-6</v>
      </c>
      <c r="CB142" s="122">
        <v>1.1812693E-5</v>
      </c>
      <c r="CC142" s="122">
        <v>2.3675016E-5</v>
      </c>
      <c r="CD142" s="122">
        <v>3.7600569999999999E-17</v>
      </c>
      <c r="CE142" s="226" t="s">
        <v>12734</v>
      </c>
      <c r="CF142" s="221" t="s">
        <v>12733</v>
      </c>
      <c r="CG142" s="76" t="s">
        <v>12732</v>
      </c>
      <c r="CH142" s="42"/>
      <c r="CI142" s="42"/>
      <c r="CK142" s="41"/>
      <c r="CL142" s="41"/>
      <c r="CM142" s="41"/>
      <c r="CN142" s="41"/>
      <c r="CO142" s="41"/>
      <c r="CP142" s="41"/>
      <c r="CQ142" s="41"/>
      <c r="CR142" s="41"/>
      <c r="CS142" s="41"/>
      <c r="CT142" s="41"/>
      <c r="CU142" s="41"/>
      <c r="CV142" s="41"/>
      <c r="CW142" s="41"/>
    </row>
    <row r="143" spans="1:101" ht="14.5" customHeight="1" thickBot="1">
      <c r="A143" s="41" t="s">
        <v>12731</v>
      </c>
      <c r="B143" s="119" t="s">
        <v>12026</v>
      </c>
      <c r="C143" s="120" t="str">
        <f t="shared" si="60"/>
        <v>A.030.14.117</v>
      </c>
      <c r="D143" s="135" t="s">
        <v>12646</v>
      </c>
      <c r="E143" s="119" t="s">
        <v>6570</v>
      </c>
      <c r="F143" s="118" t="str">
        <f t="shared" si="61"/>
        <v>Ethylene oxide (1)</v>
      </c>
      <c r="G143" s="118">
        <f t="shared" si="62"/>
        <v>0.31201838740889931</v>
      </c>
      <c r="H143" s="118">
        <f t="shared" si="63"/>
        <v>3.2803459584099998E-3</v>
      </c>
      <c r="I143" s="118">
        <f t="shared" si="64"/>
        <v>4.2738041450489296E-2</v>
      </c>
      <c r="J143" s="326">
        <f t="shared" si="65"/>
        <v>0</v>
      </c>
      <c r="K143" s="118">
        <v>0.26600000000000001</v>
      </c>
      <c r="L143" s="118">
        <v>3.768084E-2</v>
      </c>
      <c r="M143" s="118">
        <v>5.0572000000000004E-3</v>
      </c>
      <c r="N143" s="118">
        <v>1.1774267999999999E-3</v>
      </c>
      <c r="O143" s="118">
        <v>2.102844E-3</v>
      </c>
      <c r="P143" s="118">
        <v>0</v>
      </c>
      <c r="Q143" s="330">
        <v>7.5158409999999995E-8</v>
      </c>
      <c r="R143" s="330">
        <v>1.4504893E-9</v>
      </c>
      <c r="S143" s="118">
        <v>0</v>
      </c>
      <c r="T143" s="118">
        <v>0</v>
      </c>
      <c r="U143" s="118">
        <v>0</v>
      </c>
      <c r="V143" s="118">
        <v>0</v>
      </c>
      <c r="W143" s="118">
        <v>0</v>
      </c>
      <c r="X143" s="118">
        <v>0</v>
      </c>
      <c r="Y143" s="41"/>
      <c r="Z143" s="327">
        <f t="shared" si="66"/>
        <v>2</v>
      </c>
      <c r="AA143" s="41"/>
      <c r="AB143" s="111">
        <v>33.423999999999999</v>
      </c>
      <c r="AC143" s="111">
        <v>32.223999999999997</v>
      </c>
      <c r="AD143" s="111">
        <v>0</v>
      </c>
      <c r="AE143" s="111">
        <v>0</v>
      </c>
      <c r="AF143" s="111">
        <v>1.2</v>
      </c>
      <c r="AG143" s="111">
        <v>0</v>
      </c>
      <c r="AH143" s="111">
        <v>0</v>
      </c>
      <c r="AI143" s="41"/>
      <c r="AJ143" s="114">
        <v>4.6280132000000002E-2</v>
      </c>
      <c r="AK143" s="114">
        <v>4.2375454999999999E-2</v>
      </c>
      <c r="AL143" s="114">
        <v>1.7406283E-3</v>
      </c>
      <c r="AM143" s="114">
        <v>2.1640483000000001E-3</v>
      </c>
      <c r="AN143" s="113">
        <f t="shared" si="67"/>
        <v>2.5404949000000002E-6</v>
      </c>
      <c r="AO143" s="112">
        <f t="shared" si="68"/>
        <v>6.4372349999999996E-9</v>
      </c>
      <c r="AP143" s="112">
        <f t="shared" si="69"/>
        <v>0.30308800000000002</v>
      </c>
      <c r="AQ143" s="328">
        <v>1.8560000000000001E-6</v>
      </c>
      <c r="AR143" s="328">
        <v>5.5999999999999997E-9</v>
      </c>
      <c r="AS143" s="328">
        <v>1.53E-13</v>
      </c>
      <c r="AT143" s="329">
        <v>0</v>
      </c>
      <c r="AU143" s="329">
        <v>0</v>
      </c>
      <c r="AV143" s="328">
        <v>1.7490000000000001E-10</v>
      </c>
      <c r="AW143" s="328">
        <v>6.8431999999999998E-7</v>
      </c>
      <c r="AX143" s="328">
        <v>3.9962000000000001E-11</v>
      </c>
      <c r="AY143" s="328">
        <v>7.9712000000000003E-10</v>
      </c>
      <c r="AZ143" s="329">
        <v>0</v>
      </c>
      <c r="BA143" s="329">
        <v>0</v>
      </c>
      <c r="BB143" s="329">
        <v>0</v>
      </c>
      <c r="BC143" s="329">
        <v>0</v>
      </c>
      <c r="BD143" s="329">
        <v>0</v>
      </c>
      <c r="BE143" s="329">
        <v>0</v>
      </c>
      <c r="BF143" s="329">
        <v>0</v>
      </c>
      <c r="BG143" s="329">
        <v>0</v>
      </c>
      <c r="BH143" s="329">
        <v>0</v>
      </c>
      <c r="BI143" s="329">
        <v>0.30308800000000002</v>
      </c>
      <c r="BJ143" s="329">
        <v>0</v>
      </c>
      <c r="BK143" s="329">
        <v>0</v>
      </c>
      <c r="BL143" s="329">
        <v>0</v>
      </c>
      <c r="BM143" s="41"/>
      <c r="BN143" s="111">
        <v>1.0800061E-4</v>
      </c>
      <c r="BO143" s="122">
        <v>5.4955861000000003E-6</v>
      </c>
      <c r="BP143" s="122">
        <v>5.5765306999999999E-5</v>
      </c>
      <c r="BQ143" s="122">
        <v>1.6990564999999999E-13</v>
      </c>
      <c r="BR143" s="122">
        <v>6.4256309999999997E-6</v>
      </c>
      <c r="BS143" s="111">
        <v>0</v>
      </c>
      <c r="BT143" s="111">
        <v>0</v>
      </c>
      <c r="BU143" s="111">
        <v>0</v>
      </c>
      <c r="BV143" s="111">
        <v>0</v>
      </c>
      <c r="BW143" s="122">
        <v>4.9732757000000001E-11</v>
      </c>
      <c r="BX143" s="111">
        <v>0</v>
      </c>
      <c r="BY143" s="111">
        <v>0</v>
      </c>
      <c r="BZ143" s="111">
        <v>0</v>
      </c>
      <c r="CA143" s="122">
        <v>1.4045895000000001E-6</v>
      </c>
      <c r="CB143" s="122">
        <v>3.8909450000000001E-5</v>
      </c>
      <c r="CC143" s="111">
        <v>0</v>
      </c>
      <c r="CD143" s="111">
        <v>0</v>
      </c>
      <c r="CE143" s="226" t="s">
        <v>12099</v>
      </c>
      <c r="CF143" s="221" t="s">
        <v>12098</v>
      </c>
      <c r="CG143" s="76" t="s">
        <v>12728</v>
      </c>
      <c r="CH143" s="42"/>
      <c r="CI143" s="42"/>
      <c r="CK143" s="41"/>
      <c r="CL143" s="41"/>
      <c r="CM143" s="41"/>
      <c r="CN143" s="41"/>
      <c r="CO143" s="41"/>
      <c r="CP143" s="41"/>
      <c r="CQ143" s="41"/>
      <c r="CR143" s="41"/>
      <c r="CS143" s="41"/>
      <c r="CT143" s="41"/>
      <c r="CU143" s="41"/>
      <c r="CV143" s="41"/>
      <c r="CW143" s="41"/>
    </row>
    <row r="144" spans="1:101" ht="14.5" customHeight="1" thickBot="1">
      <c r="A144" s="41" t="s">
        <v>12727</v>
      </c>
      <c r="B144" s="119" t="s">
        <v>12026</v>
      </c>
      <c r="C144" s="120" t="str">
        <f t="shared" si="60"/>
        <v>A.030.14.118</v>
      </c>
      <c r="D144" s="135" t="s">
        <v>12646</v>
      </c>
      <c r="E144" s="119" t="s">
        <v>6570</v>
      </c>
      <c r="F144" s="118" t="str">
        <f t="shared" si="61"/>
        <v>Methanol</v>
      </c>
      <c r="G144" s="118">
        <f t="shared" si="62"/>
        <v>0.175567380006388</v>
      </c>
      <c r="H144" s="118">
        <f t="shared" si="63"/>
        <v>1.3460380569999998E-2</v>
      </c>
      <c r="I144" s="118">
        <f t="shared" si="64"/>
        <v>2.38991803E-2</v>
      </c>
      <c r="J144" s="326">
        <f t="shared" si="65"/>
        <v>1.2199379136388E-2</v>
      </c>
      <c r="K144" s="118">
        <v>0.12600844</v>
      </c>
      <c r="L144" s="118">
        <v>9.6029952000000005E-3</v>
      </c>
      <c r="M144" s="118">
        <v>1.3262503E-2</v>
      </c>
      <c r="N144" s="118">
        <v>1.1362091E-2</v>
      </c>
      <c r="O144" s="118">
        <v>1.7599587000000001E-3</v>
      </c>
      <c r="P144" s="118">
        <v>1.7978037999999999E-4</v>
      </c>
      <c r="Q144" s="118">
        <v>1.5855049E-4</v>
      </c>
      <c r="R144" s="118">
        <v>1.0336821E-3</v>
      </c>
      <c r="S144" s="118">
        <v>6.9876598000000005E-4</v>
      </c>
      <c r="T144" s="330">
        <v>8.6777064999999997E-5</v>
      </c>
      <c r="U144" s="118">
        <v>1.1405673E-2</v>
      </c>
      <c r="V144" s="330">
        <v>8.1366466999999997E-6</v>
      </c>
      <c r="W144" s="330">
        <v>2.6444687999999999E-8</v>
      </c>
      <c r="X144" s="118">
        <v>0</v>
      </c>
      <c r="Y144" s="41"/>
      <c r="Z144" s="327">
        <f t="shared" si="66"/>
        <v>0.94743187969924803</v>
      </c>
      <c r="AA144" s="41"/>
      <c r="AB144" s="111">
        <v>34.245234000000004</v>
      </c>
      <c r="AC144" s="111">
        <v>31.790223000000001</v>
      </c>
      <c r="AD144" s="111">
        <v>1.5461661</v>
      </c>
      <c r="AE144" s="111">
        <v>0</v>
      </c>
      <c r="AF144" s="111">
        <v>0.10519248</v>
      </c>
      <c r="AG144" s="111">
        <v>0.46409744000000003</v>
      </c>
      <c r="AH144" s="111">
        <v>0.33955485000000002</v>
      </c>
      <c r="AI144" s="41"/>
      <c r="AJ144" s="114">
        <v>2.3068730999999999E-2</v>
      </c>
      <c r="AK144" s="114">
        <v>2.0669980000000001E-2</v>
      </c>
      <c r="AL144" s="114">
        <v>9.0270503000000005E-4</v>
      </c>
      <c r="AM144" s="114">
        <v>1.4960466E-3</v>
      </c>
      <c r="AN144" s="113">
        <f t="shared" si="67"/>
        <v>1.23920742221223E-6</v>
      </c>
      <c r="AO144" s="112">
        <f t="shared" si="68"/>
        <v>3.3384061582260158E-9</v>
      </c>
      <c r="AP144" s="112">
        <f t="shared" si="69"/>
        <v>0.209530331131</v>
      </c>
      <c r="AQ144" s="328">
        <v>9.0787078000000001E-7</v>
      </c>
      <c r="AR144" s="328">
        <v>2.7403289999999999E-9</v>
      </c>
      <c r="AS144" s="328">
        <v>7.4823475000000002E-14</v>
      </c>
      <c r="AT144" s="328">
        <v>1.2615491E-10</v>
      </c>
      <c r="AU144" s="328">
        <v>1.6380016999999999E-11</v>
      </c>
      <c r="AV144" s="328">
        <v>1.6894931999999999E-9</v>
      </c>
      <c r="AW144" s="328">
        <v>3.2677752000000002E-7</v>
      </c>
      <c r="AX144" s="328">
        <v>2.4395211000000001E-10</v>
      </c>
      <c r="AY144" s="328">
        <v>3.4315022999999999E-10</v>
      </c>
      <c r="AZ144" s="328">
        <v>2.3277992000000001E-13</v>
      </c>
      <c r="BA144" s="328">
        <v>9.5983862000000008E-16</v>
      </c>
      <c r="BB144" s="328">
        <v>3.9023346999999999E-13</v>
      </c>
      <c r="BC144" s="328">
        <v>2.2538304E-14</v>
      </c>
      <c r="BD144" s="328">
        <v>1.7066216E-14</v>
      </c>
      <c r="BE144" s="328">
        <v>1.9577301000000001E-9</v>
      </c>
      <c r="BF144" s="328">
        <v>7.6885126999999996E-10</v>
      </c>
      <c r="BG144" s="328">
        <v>1.0233298999999999E-11</v>
      </c>
      <c r="BH144" s="328">
        <v>2.4171131000000001E-5</v>
      </c>
      <c r="BI144" s="329">
        <v>0.20950616</v>
      </c>
      <c r="BJ144" s="328">
        <v>5.1271522999999997E-13</v>
      </c>
      <c r="BK144" s="328">
        <v>3.1178629E-15</v>
      </c>
      <c r="BL144" s="328">
        <v>1.3949549000000001E-19</v>
      </c>
      <c r="BM144" s="41"/>
      <c r="BN144" s="122">
        <v>7.7489542000000006E-5</v>
      </c>
      <c r="BO144" s="122">
        <v>2.9083161000000001E-6</v>
      </c>
      <c r="BP144" s="122">
        <v>2.6416913999999999E-5</v>
      </c>
      <c r="BQ144" s="122">
        <v>1.2170277E-7</v>
      </c>
      <c r="BR144" s="122">
        <v>3.1777174000000001E-6</v>
      </c>
      <c r="BS144" s="122">
        <v>1.0641552E-6</v>
      </c>
      <c r="BT144" s="122">
        <v>2.4597619999999999E-10</v>
      </c>
      <c r="BU144" s="122">
        <v>1.6276676000000001E-6</v>
      </c>
      <c r="BV144" s="122">
        <v>2.4125261999999999E-7</v>
      </c>
      <c r="BW144" s="122">
        <v>1.0491379E-7</v>
      </c>
      <c r="BX144" s="122">
        <v>1.2311603999999999E-7</v>
      </c>
      <c r="BY144" s="122">
        <v>7.4000579000000003E-9</v>
      </c>
      <c r="BZ144" s="122">
        <v>2.1732467999999999E-9</v>
      </c>
      <c r="CA144" s="122">
        <v>2.6287101000000001E-6</v>
      </c>
      <c r="CB144" s="122">
        <v>3.8820760999999999E-5</v>
      </c>
      <c r="CC144" s="122">
        <v>2.4442233999999998E-7</v>
      </c>
      <c r="CD144" s="122">
        <v>7.3604005999999996E-11</v>
      </c>
      <c r="CE144" s="238" t="s">
        <v>12724</v>
      </c>
      <c r="CF144" s="221" t="s">
        <v>12723</v>
      </c>
      <c r="CG144" s="76" t="s">
        <v>12722</v>
      </c>
      <c r="CH144" s="42"/>
      <c r="CI144" s="42"/>
      <c r="CK144" s="41"/>
      <c r="CL144" s="41"/>
      <c r="CM144" s="41"/>
      <c r="CN144" s="41"/>
      <c r="CO144" s="41"/>
      <c r="CP144" s="41"/>
      <c r="CQ144" s="41"/>
      <c r="CR144" s="41"/>
      <c r="CS144" s="41"/>
      <c r="CT144" s="41"/>
      <c r="CU144" s="41"/>
      <c r="CV144" s="41"/>
      <c r="CW144" s="41"/>
    </row>
    <row r="145" spans="1:101" ht="14.5" customHeight="1">
      <c r="A145" s="41" t="s">
        <v>12721</v>
      </c>
      <c r="B145" s="119" t="s">
        <v>12026</v>
      </c>
      <c r="C145" s="120" t="str">
        <f t="shared" si="60"/>
        <v>A.030.14.119</v>
      </c>
      <c r="D145" s="135" t="s">
        <v>12646</v>
      </c>
      <c r="E145" s="119" t="s">
        <v>6570</v>
      </c>
      <c r="F145" s="118" t="str">
        <f t="shared" si="61"/>
        <v>Methylamine</v>
      </c>
      <c r="G145" s="118">
        <f t="shared" si="62"/>
        <v>0.68074861719779201</v>
      </c>
      <c r="H145" s="118">
        <f t="shared" si="63"/>
        <v>3.6628184999999994E-2</v>
      </c>
      <c r="I145" s="118">
        <f t="shared" si="64"/>
        <v>0.12610154700000001</v>
      </c>
      <c r="J145" s="326">
        <f t="shared" si="65"/>
        <v>3.2254435197791996E-2</v>
      </c>
      <c r="K145" s="118">
        <v>0.48576445000000001</v>
      </c>
      <c r="L145" s="118">
        <v>4.7696994999999999E-2</v>
      </c>
      <c r="M145" s="118">
        <v>5.5037982999999999E-2</v>
      </c>
      <c r="N145" s="118">
        <v>2.8792446999999999E-2</v>
      </c>
      <c r="O145" s="118">
        <v>5.9973420999999997E-3</v>
      </c>
      <c r="P145" s="118">
        <v>4.0673389999999998E-4</v>
      </c>
      <c r="Q145" s="118">
        <v>1.431662E-3</v>
      </c>
      <c r="R145" s="118">
        <v>2.3366569E-2</v>
      </c>
      <c r="S145" s="118">
        <v>1.3561754E-3</v>
      </c>
      <c r="T145" s="118">
        <v>8.8868513999999996E-3</v>
      </c>
      <c r="U145" s="118">
        <v>2.1958946E-2</v>
      </c>
      <c r="V145" s="330">
        <v>5.2406557999999999E-5</v>
      </c>
      <c r="W145" s="330">
        <v>5.5839792000000002E-8</v>
      </c>
      <c r="X145" s="118">
        <v>0</v>
      </c>
      <c r="Y145" s="41"/>
      <c r="Z145" s="327">
        <f t="shared" si="66"/>
        <v>3.6523642857142855</v>
      </c>
      <c r="AA145" s="41"/>
      <c r="AB145" s="111">
        <v>72.847223</v>
      </c>
      <c r="AC145" s="111">
        <v>68.119152</v>
      </c>
      <c r="AD145" s="111">
        <v>2.9767798999999999</v>
      </c>
      <c r="AE145" s="111">
        <v>0</v>
      </c>
      <c r="AF145" s="111">
        <v>0.20246363000000001</v>
      </c>
      <c r="AG145" s="111">
        <v>0.89329928000000003</v>
      </c>
      <c r="AH145" s="111">
        <v>0.65552840000000001</v>
      </c>
      <c r="AI145" s="41"/>
      <c r="AJ145" s="114">
        <v>8.8271656000000004E-2</v>
      </c>
      <c r="AK145" s="114">
        <v>8.1501952000000003E-2</v>
      </c>
      <c r="AL145" s="114">
        <v>3.5179003000000001E-3</v>
      </c>
      <c r="AM145" s="114">
        <v>3.2518038E-3</v>
      </c>
      <c r="AN145" s="113">
        <f t="shared" si="67"/>
        <v>4.8862081252377999E-6</v>
      </c>
      <c r="AO145" s="112">
        <f t="shared" si="68"/>
        <v>1.3009986141176251E-8</v>
      </c>
      <c r="AP145" s="112">
        <f t="shared" si="69"/>
        <v>0.45543471199999996</v>
      </c>
      <c r="AQ145" s="328">
        <v>3.4470484E-6</v>
      </c>
      <c r="AR145" s="328">
        <v>1.0402663000000001E-8</v>
      </c>
      <c r="AS145" s="328">
        <v>2.8412367000000001E-13</v>
      </c>
      <c r="AT145" s="328">
        <v>3.717155E-10</v>
      </c>
      <c r="AU145" s="328">
        <v>3.1581104E-11</v>
      </c>
      <c r="AV145" s="328">
        <v>4.2813916000000003E-9</v>
      </c>
      <c r="AW145" s="328">
        <v>1.4224232E-6</v>
      </c>
      <c r="AX145" s="328">
        <v>6.2507368999999999E-10</v>
      </c>
      <c r="AY145" s="328">
        <v>1.8167563999999999E-9</v>
      </c>
      <c r="AZ145" s="328">
        <v>7.8463969999999997E-11</v>
      </c>
      <c r="BA145" s="328">
        <v>1.0635072E-12</v>
      </c>
      <c r="BB145" s="328">
        <v>4.8816655999999996E-12</v>
      </c>
      <c r="BC145" s="328">
        <v>1.0497026E-13</v>
      </c>
      <c r="BD145" s="328">
        <v>9.7785567999999996E-14</v>
      </c>
      <c r="BE145" s="328">
        <v>4.6750391999999998E-9</v>
      </c>
      <c r="BF145" s="328">
        <v>7.3757152000000004E-9</v>
      </c>
      <c r="BG145" s="328">
        <v>8.0590444999999995E-11</v>
      </c>
      <c r="BH145" s="329">
        <v>2.2275120000000001E-3</v>
      </c>
      <c r="BI145" s="329">
        <v>0.45320719999999998</v>
      </c>
      <c r="BJ145" s="328">
        <v>1.0826338E-12</v>
      </c>
      <c r="BK145" s="328">
        <v>6.5835836999999997E-15</v>
      </c>
      <c r="BL145" s="328">
        <v>2.9455440999999998E-19</v>
      </c>
      <c r="BM145" s="41"/>
      <c r="BN145" s="111">
        <v>2.3942897E-4</v>
      </c>
      <c r="BO145" s="122">
        <v>1.4428022999999999E-5</v>
      </c>
      <c r="BP145" s="111">
        <v>1.0183761E-4</v>
      </c>
      <c r="BQ145" s="122">
        <v>2.7382880000000002E-6</v>
      </c>
      <c r="BR145" s="122">
        <v>1.4552611E-5</v>
      </c>
      <c r="BS145" s="122">
        <v>5.9885963000000003E-6</v>
      </c>
      <c r="BT145" s="122">
        <v>3.0595132000000001E-9</v>
      </c>
      <c r="BU145" s="122">
        <v>7.1704844000000004E-6</v>
      </c>
      <c r="BV145" s="122">
        <v>5.4580826000000003E-7</v>
      </c>
      <c r="BW145" s="122">
        <v>9.4733909000000005E-7</v>
      </c>
      <c r="BX145" s="122">
        <v>2.3709931999999999E-7</v>
      </c>
      <c r="BY145" s="122">
        <v>5.3983806999999997E-8</v>
      </c>
      <c r="BZ145" s="122">
        <v>6.6152808000000002E-9</v>
      </c>
      <c r="CA145" s="122">
        <v>7.2513285E-6</v>
      </c>
      <c r="CB145" s="122">
        <v>8.3185057999999996E-5</v>
      </c>
      <c r="CC145" s="122">
        <v>4.8291070999999996E-7</v>
      </c>
      <c r="CD145" s="122">
        <v>1.5541995999999999E-10</v>
      </c>
      <c r="CE145" s="226" t="s">
        <v>12718</v>
      </c>
      <c r="CF145" s="221" t="s">
        <v>12081</v>
      </c>
      <c r="CG145" s="76" t="s">
        <v>12717</v>
      </c>
      <c r="CH145" s="42"/>
      <c r="CI145" s="42"/>
      <c r="CK145" s="41"/>
      <c r="CL145" s="41"/>
      <c r="CM145" s="41"/>
      <c r="CN145" s="41"/>
      <c r="CO145" s="41"/>
      <c r="CP145" s="41"/>
      <c r="CQ145" s="41"/>
      <c r="CR145" s="41"/>
      <c r="CS145" s="41"/>
      <c r="CT145" s="41"/>
      <c r="CU145" s="41"/>
      <c r="CV145" s="41"/>
      <c r="CW145" s="41"/>
    </row>
    <row r="146" spans="1:101" ht="14.5" customHeight="1">
      <c r="A146" s="41" t="s">
        <v>12716</v>
      </c>
      <c r="B146" s="119" t="s">
        <v>12026</v>
      </c>
      <c r="C146" s="120" t="str">
        <f t="shared" si="60"/>
        <v>A.030.14.120</v>
      </c>
      <c r="D146" s="135" t="s">
        <v>12646</v>
      </c>
      <c r="E146" s="119" t="s">
        <v>6570</v>
      </c>
      <c r="F146" s="118" t="str">
        <f t="shared" si="61"/>
        <v>Monoethylene glycol (MEG)</v>
      </c>
      <c r="G146" s="118">
        <f t="shared" si="62"/>
        <v>0.24770606381803689</v>
      </c>
      <c r="H146" s="118">
        <f t="shared" si="63"/>
        <v>2.6258127233279999E-3</v>
      </c>
      <c r="I146" s="118">
        <f t="shared" si="64"/>
        <v>3.4940251094708899E-2</v>
      </c>
      <c r="J146" s="326">
        <f t="shared" si="65"/>
        <v>0</v>
      </c>
      <c r="K146" s="118">
        <v>0.21013999999999999</v>
      </c>
      <c r="L146" s="118">
        <v>3.1066650000000001E-2</v>
      </c>
      <c r="M146" s="118">
        <v>3.8736E-3</v>
      </c>
      <c r="N146" s="118">
        <v>8.8862399999999997E-4</v>
      </c>
      <c r="O146" s="118">
        <v>1.737132E-3</v>
      </c>
      <c r="P146" s="118">
        <v>0</v>
      </c>
      <c r="Q146" s="330">
        <v>5.6723328000000003E-8</v>
      </c>
      <c r="R146" s="330">
        <v>1.0947089000000001E-9</v>
      </c>
      <c r="S146" s="118">
        <v>0</v>
      </c>
      <c r="T146" s="118">
        <v>0</v>
      </c>
      <c r="U146" s="118">
        <v>0</v>
      </c>
      <c r="V146" s="118">
        <v>0</v>
      </c>
      <c r="W146" s="118">
        <v>0</v>
      </c>
      <c r="X146" s="118">
        <v>0</v>
      </c>
      <c r="Y146" s="41"/>
      <c r="Z146" s="327">
        <f t="shared" si="66"/>
        <v>1.5799999999999998</v>
      </c>
      <c r="AA146" s="41"/>
      <c r="AB146" s="111">
        <v>24.196000000000002</v>
      </c>
      <c r="AC146" s="111">
        <v>22.896000000000001</v>
      </c>
      <c r="AD146" s="111">
        <v>0</v>
      </c>
      <c r="AE146" s="111">
        <v>0</v>
      </c>
      <c r="AF146" s="111">
        <v>1.3</v>
      </c>
      <c r="AG146" s="111">
        <v>0</v>
      </c>
      <c r="AH146" s="111">
        <v>0</v>
      </c>
      <c r="AI146" s="41"/>
      <c r="AJ146" s="114">
        <v>3.6789699000000002E-2</v>
      </c>
      <c r="AK146" s="114">
        <v>3.3869941000000001E-2</v>
      </c>
      <c r="AL146" s="114">
        <v>1.3821444E-3</v>
      </c>
      <c r="AM146" s="114">
        <v>1.5376133000000001E-3</v>
      </c>
      <c r="AN146" s="113">
        <f t="shared" si="67"/>
        <v>2.0305720000000002E-6</v>
      </c>
      <c r="AO146" s="112">
        <f t="shared" si="68"/>
        <v>5.1114808699999993E-9</v>
      </c>
      <c r="AP146" s="112">
        <f t="shared" si="69"/>
        <v>0.21535199999999999</v>
      </c>
      <c r="AQ146" s="328">
        <v>1.4662400000000001E-6</v>
      </c>
      <c r="AR146" s="328">
        <v>4.4239999999999996E-9</v>
      </c>
      <c r="AS146" s="328">
        <v>1.2086999999999999E-13</v>
      </c>
      <c r="AT146" s="329">
        <v>0</v>
      </c>
      <c r="AU146" s="329">
        <v>0</v>
      </c>
      <c r="AV146" s="328">
        <v>1.3200000000000001E-10</v>
      </c>
      <c r="AW146" s="328">
        <v>5.6420000000000004E-7</v>
      </c>
      <c r="AX146" s="328">
        <v>3.0160000000000002E-11</v>
      </c>
      <c r="AY146" s="328">
        <v>6.5719999999999996E-10</v>
      </c>
      <c r="AZ146" s="329">
        <v>0</v>
      </c>
      <c r="BA146" s="329">
        <v>0</v>
      </c>
      <c r="BB146" s="329">
        <v>0</v>
      </c>
      <c r="BC146" s="329">
        <v>0</v>
      </c>
      <c r="BD146" s="329">
        <v>0</v>
      </c>
      <c r="BE146" s="329">
        <v>0</v>
      </c>
      <c r="BF146" s="329">
        <v>0</v>
      </c>
      <c r="BG146" s="329">
        <v>0</v>
      </c>
      <c r="BH146" s="329">
        <v>0</v>
      </c>
      <c r="BI146" s="329">
        <v>0.21535199999999999</v>
      </c>
      <c r="BJ146" s="329">
        <v>0</v>
      </c>
      <c r="BK146" s="329">
        <v>0</v>
      </c>
      <c r="BL146" s="329">
        <v>0</v>
      </c>
      <c r="BM146" s="41"/>
      <c r="BN146" s="122">
        <v>8.2617505E-5</v>
      </c>
      <c r="BO146" s="122">
        <v>4.5309353999999998E-6</v>
      </c>
      <c r="BP146" s="122">
        <v>4.4054592000000001E-5</v>
      </c>
      <c r="BQ146" s="122">
        <v>1.2823068E-13</v>
      </c>
      <c r="BR146" s="122">
        <v>5.3008014000000001E-6</v>
      </c>
      <c r="BS146" s="111">
        <v>0</v>
      </c>
      <c r="BT146" s="111">
        <v>0</v>
      </c>
      <c r="BU146" s="111">
        <v>0</v>
      </c>
      <c r="BV146" s="111">
        <v>0</v>
      </c>
      <c r="BW146" s="122">
        <v>3.7534156E-11</v>
      </c>
      <c r="BX146" s="111">
        <v>0</v>
      </c>
      <c r="BY146" s="111">
        <v>0</v>
      </c>
      <c r="BZ146" s="111">
        <v>0</v>
      </c>
      <c r="CA146" s="122">
        <v>1.0849502999999999E-6</v>
      </c>
      <c r="CB146" s="122">
        <v>2.7646188E-5</v>
      </c>
      <c r="CC146" s="111">
        <v>0</v>
      </c>
      <c r="CD146" s="111">
        <v>0</v>
      </c>
      <c r="CE146" s="226" t="s">
        <v>12713</v>
      </c>
      <c r="CF146" s="221" t="s">
        <v>12408</v>
      </c>
      <c r="CG146" s="42" t="s">
        <v>12697</v>
      </c>
      <c r="CH146" s="42"/>
      <c r="CI146" s="42"/>
      <c r="CK146" s="41"/>
      <c r="CL146" s="41"/>
      <c r="CM146" s="41"/>
      <c r="CN146" s="41"/>
      <c r="CO146" s="41"/>
      <c r="CP146" s="41"/>
      <c r="CQ146" s="41"/>
      <c r="CR146" s="41"/>
      <c r="CS146" s="41"/>
      <c r="CT146" s="41"/>
      <c r="CU146" s="41"/>
      <c r="CV146" s="41"/>
      <c r="CW146" s="41"/>
    </row>
    <row r="147" spans="1:101" ht="14.5" customHeight="1">
      <c r="A147" s="41" t="s">
        <v>12712</v>
      </c>
      <c r="B147" s="119" t="s">
        <v>12026</v>
      </c>
      <c r="C147" s="120" t="str">
        <f t="shared" si="60"/>
        <v>A.030.14.121</v>
      </c>
      <c r="D147" s="135" t="s">
        <v>12646</v>
      </c>
      <c r="E147" s="119" t="s">
        <v>6570</v>
      </c>
      <c r="F147" s="118" t="str">
        <f t="shared" si="61"/>
        <v>Pentane blowing agent</v>
      </c>
      <c r="G147" s="118">
        <f t="shared" si="62"/>
        <v>0.44990271616419997</v>
      </c>
      <c r="H147" s="118">
        <f t="shared" si="63"/>
        <v>3.9579050284799994E-2</v>
      </c>
      <c r="I147" s="118">
        <f t="shared" si="64"/>
        <v>0.10460325237</v>
      </c>
      <c r="J147" s="326">
        <f t="shared" si="65"/>
        <v>4.1853635093999997E-3</v>
      </c>
      <c r="K147" s="118">
        <v>0.30153505000000003</v>
      </c>
      <c r="L147" s="118">
        <v>5.1205054999999999E-2</v>
      </c>
      <c r="M147" s="118">
        <v>5.3277258000000001E-2</v>
      </c>
      <c r="N147" s="118">
        <v>3.0168530999999998E-2</v>
      </c>
      <c r="O147" s="118">
        <v>9.3166194999999997E-3</v>
      </c>
      <c r="P147" s="330">
        <v>6.2329608000000004E-6</v>
      </c>
      <c r="Q147" s="330">
        <v>8.7666823999999998E-5</v>
      </c>
      <c r="R147" s="118">
        <v>1.2093937E-4</v>
      </c>
      <c r="S147" s="330">
        <v>3.4370094000000001E-6</v>
      </c>
      <c r="T147" s="118">
        <v>0</v>
      </c>
      <c r="U147" s="118">
        <v>4.1819264999999996E-3</v>
      </c>
      <c r="V147" s="118">
        <v>0</v>
      </c>
      <c r="W147" s="118">
        <v>0</v>
      </c>
      <c r="X147" s="118">
        <v>0</v>
      </c>
      <c r="Y147" s="41"/>
      <c r="Z147" s="327">
        <f t="shared" si="66"/>
        <v>2.2671808270676692</v>
      </c>
      <c r="AA147" s="41"/>
      <c r="AB147" s="111">
        <v>90.992812000000001</v>
      </c>
      <c r="AC147" s="111">
        <v>90.363622000000007</v>
      </c>
      <c r="AD147" s="111">
        <v>0.56696400000000002</v>
      </c>
      <c r="AE147" s="111">
        <v>0</v>
      </c>
      <c r="AF147" s="111">
        <v>3.4234121999999999E-2</v>
      </c>
      <c r="AG147" s="111">
        <v>2.215496E-3</v>
      </c>
      <c r="AH147" s="111">
        <v>2.5776528999999999E-2</v>
      </c>
      <c r="AI147" s="41"/>
      <c r="AJ147" s="114">
        <v>6.6460610000000003E-2</v>
      </c>
      <c r="AK147" s="114">
        <v>5.8228567000000002E-2</v>
      </c>
      <c r="AL147" s="114">
        <v>2.3145701999999998E-3</v>
      </c>
      <c r="AM147" s="114">
        <v>5.9174728999999999E-3</v>
      </c>
      <c r="AN147" s="113">
        <f t="shared" si="67"/>
        <v>3.4909212621103825E-6</v>
      </c>
      <c r="AO147" s="112">
        <f t="shared" si="68"/>
        <v>8.5598010342496015E-9</v>
      </c>
      <c r="AP147" s="112">
        <f t="shared" si="69"/>
        <v>0.82877771789124</v>
      </c>
      <c r="AQ147" s="328">
        <v>2.1417234999999999E-6</v>
      </c>
      <c r="AR147" s="328">
        <v>6.4635705000000004E-9</v>
      </c>
      <c r="AS147" s="328">
        <v>1.7653175000000001E-13</v>
      </c>
      <c r="AT147" s="328">
        <v>4.9670381999999999E-14</v>
      </c>
      <c r="AU147" s="329">
        <v>0</v>
      </c>
      <c r="AV147" s="328">
        <v>4.4858423999999998E-9</v>
      </c>
      <c r="AW147" s="328">
        <v>1.3439542000000001E-6</v>
      </c>
      <c r="AX147" s="328">
        <v>6.3597805000000001E-10</v>
      </c>
      <c r="AY147" s="328">
        <v>1.4592688000000001E-9</v>
      </c>
      <c r="AZ147" s="328">
        <v>3.7013013000000002E-13</v>
      </c>
      <c r="BA147" s="328">
        <v>1.6360096E-15</v>
      </c>
      <c r="BB147" s="328">
        <v>4.2524802999999999E-13</v>
      </c>
      <c r="BC147" s="328">
        <v>2.4238874000000001E-15</v>
      </c>
      <c r="BD147" s="328">
        <v>7.7144425999999995E-15</v>
      </c>
      <c r="BE147" s="328">
        <v>7.2933848000000004E-10</v>
      </c>
      <c r="BF147" s="328">
        <v>2.833156E-11</v>
      </c>
      <c r="BG147" s="329">
        <v>0</v>
      </c>
      <c r="BH147" s="328">
        <v>7.2789124000000004E-7</v>
      </c>
      <c r="BI147" s="329">
        <v>0.82877699000000005</v>
      </c>
      <c r="BJ147" s="329">
        <v>0</v>
      </c>
      <c r="BK147" s="329">
        <v>0</v>
      </c>
      <c r="BL147" s="329">
        <v>0</v>
      </c>
      <c r="BM147" s="41"/>
      <c r="BN147" s="111">
        <v>2.1368541000000001E-4</v>
      </c>
      <c r="BO147" s="122">
        <v>1.1537227000000001E-5</v>
      </c>
      <c r="BP147" s="122">
        <v>6.3215016999999997E-5</v>
      </c>
      <c r="BQ147" s="122">
        <v>1.4265415999999999E-8</v>
      </c>
      <c r="BR147" s="122">
        <v>1.5714199E-5</v>
      </c>
      <c r="BS147" s="122">
        <v>2.908425E-6</v>
      </c>
      <c r="BT147" s="122">
        <v>3.0221317999999999E-9</v>
      </c>
      <c r="BU147" s="122">
        <v>4.4069025000000003E-6</v>
      </c>
      <c r="BV147" s="122">
        <v>8.3641946000000005E-9</v>
      </c>
      <c r="BW147" s="122">
        <v>5.8009648000000002E-8</v>
      </c>
      <c r="BX147" s="111">
        <v>0</v>
      </c>
      <c r="BY147" s="111">
        <v>0</v>
      </c>
      <c r="BZ147" s="111">
        <v>0</v>
      </c>
      <c r="CA147" s="122">
        <v>6.3298123000000001E-6</v>
      </c>
      <c r="CB147" s="111">
        <v>1.0948732E-4</v>
      </c>
      <c r="CC147" s="122">
        <v>2.8494918E-9</v>
      </c>
      <c r="CD147" s="111">
        <v>0</v>
      </c>
      <c r="CE147" s="226" t="s">
        <v>12709</v>
      </c>
      <c r="CF147" s="221" t="s">
        <v>12547</v>
      </c>
      <c r="CG147" s="76" t="s">
        <v>12708</v>
      </c>
      <c r="CH147" s="42"/>
      <c r="CI147" s="42"/>
      <c r="CK147" s="41"/>
      <c r="CL147" s="41"/>
      <c r="CM147" s="41"/>
      <c r="CN147" s="41"/>
      <c r="CO147" s="41"/>
      <c r="CP147" s="41"/>
      <c r="CQ147" s="41"/>
      <c r="CR147" s="41"/>
      <c r="CS147" s="41"/>
      <c r="CT147" s="41"/>
      <c r="CU147" s="41"/>
      <c r="CV147" s="41"/>
      <c r="CW147" s="41"/>
    </row>
    <row r="148" spans="1:101" ht="14.5" customHeight="1">
      <c r="A148" s="41" t="s">
        <v>12707</v>
      </c>
      <c r="B148" s="119" t="s">
        <v>12026</v>
      </c>
      <c r="C148" s="120" t="str">
        <f t="shared" si="60"/>
        <v>A.030.14.122</v>
      </c>
      <c r="D148" s="135" t="s">
        <v>12646</v>
      </c>
      <c r="E148" s="119" t="s">
        <v>6570</v>
      </c>
      <c r="F148" s="118" t="str">
        <f t="shared" si="61"/>
        <v>Propane</v>
      </c>
      <c r="G148" s="118">
        <f t="shared" si="62"/>
        <v>0.11278900960204299</v>
      </c>
      <c r="H148" s="118">
        <f t="shared" si="63"/>
        <v>2.3094211107042999E-2</v>
      </c>
      <c r="I148" s="118">
        <f t="shared" si="64"/>
        <v>4.1384262839999998E-2</v>
      </c>
      <c r="J148" s="326">
        <f t="shared" si="65"/>
        <v>1.747728655E-3</v>
      </c>
      <c r="K148" s="118">
        <v>4.6562806999999998E-2</v>
      </c>
      <c r="L148" s="118">
        <v>1.6244149999999999E-2</v>
      </c>
      <c r="M148" s="118">
        <v>2.4857902000000001E-2</v>
      </c>
      <c r="N148" s="118">
        <v>2.0883071999999999E-2</v>
      </c>
      <c r="O148" s="118">
        <v>2.1884611000000001E-3</v>
      </c>
      <c r="P148" s="330">
        <v>6.2588043000000001E-8</v>
      </c>
      <c r="Q148" s="330">
        <v>2.2615418999999999E-5</v>
      </c>
      <c r="R148" s="118">
        <v>2.8221083999999997E-4</v>
      </c>
      <c r="S148" s="330">
        <v>9.1030654999999999E-5</v>
      </c>
      <c r="T148" s="118">
        <v>0</v>
      </c>
      <c r="U148" s="118">
        <v>1.6441030000000001E-3</v>
      </c>
      <c r="V148" s="118">
        <v>0</v>
      </c>
      <c r="W148" s="330">
        <v>1.2595000000000001E-5</v>
      </c>
      <c r="X148" s="118">
        <v>0</v>
      </c>
      <c r="Y148" s="41"/>
      <c r="Z148" s="327">
        <f t="shared" si="66"/>
        <v>0.35009629323308267</v>
      </c>
      <c r="AA148" s="41"/>
      <c r="AB148" s="111">
        <v>50.250051999999997</v>
      </c>
      <c r="AC148" s="111">
        <v>50.003853999999997</v>
      </c>
      <c r="AD148" s="111">
        <v>0.22289900000000001</v>
      </c>
      <c r="AE148" s="111">
        <v>0</v>
      </c>
      <c r="AF148" s="111">
        <v>1.6707501E-2</v>
      </c>
      <c r="AG148" s="111">
        <v>7.8911835999999997E-4</v>
      </c>
      <c r="AH148" s="111">
        <v>5.8020277000000002E-3</v>
      </c>
      <c r="AI148" s="41"/>
      <c r="AJ148" s="114">
        <v>1.8381531999999999E-2</v>
      </c>
      <c r="AK148" s="114">
        <v>1.45042E-2</v>
      </c>
      <c r="AL148" s="114">
        <v>5.6595856999999998E-4</v>
      </c>
      <c r="AM148" s="114">
        <v>3.3113731999999999E-3</v>
      </c>
      <c r="AN148" s="113">
        <f t="shared" si="67"/>
        <v>8.6955634782516345E-7</v>
      </c>
      <c r="AO148" s="112">
        <f t="shared" si="68"/>
        <v>2.0930420832543475E-9</v>
      </c>
      <c r="AP148" s="112">
        <f t="shared" si="69"/>
        <v>0.46377776314340002</v>
      </c>
      <c r="AQ148" s="328">
        <v>3.3519065999999998E-7</v>
      </c>
      <c r="AR148" s="328">
        <v>1.0117530000000001E-9</v>
      </c>
      <c r="AS148" s="328">
        <v>2.7625568000000001E-14</v>
      </c>
      <c r="AT148" s="328">
        <v>1.7695780000000002E-18</v>
      </c>
      <c r="AU148" s="329">
        <v>0</v>
      </c>
      <c r="AV148" s="328">
        <v>3.1051627000000001E-9</v>
      </c>
      <c r="AW148" s="328">
        <v>5.3113799999999997E-7</v>
      </c>
      <c r="AX148" s="328">
        <v>4.4018253000000002E-10</v>
      </c>
      <c r="AY148" s="328">
        <v>6.0399298000000004E-10</v>
      </c>
      <c r="AZ148" s="328">
        <v>2.4459561000000001E-13</v>
      </c>
      <c r="BA148" s="328">
        <v>4.2107562999999997E-15</v>
      </c>
      <c r="BB148" s="328">
        <v>1.0060514E-15</v>
      </c>
      <c r="BC148" s="328">
        <v>3.2274169000000001E-19</v>
      </c>
      <c r="BD148" s="328">
        <v>1.7259051999999999E-18</v>
      </c>
      <c r="BE148" s="328">
        <v>2.0761553999999999E-14</v>
      </c>
      <c r="BF148" s="328">
        <v>4.0436183999999998E-13</v>
      </c>
      <c r="BG148" s="328">
        <v>3.6093599999999999E-11</v>
      </c>
      <c r="BH148" s="328">
        <v>1.3031434E-6</v>
      </c>
      <c r="BI148" s="329">
        <v>0.46377646</v>
      </c>
      <c r="BJ148" s="328">
        <v>1.221E-10</v>
      </c>
      <c r="BK148" s="328">
        <v>7.4250000000000002E-13</v>
      </c>
      <c r="BL148" s="328">
        <v>3.322E-17</v>
      </c>
      <c r="BM148" s="41"/>
      <c r="BN148" s="122">
        <v>8.9512500999999997E-5</v>
      </c>
      <c r="BO148" s="122">
        <v>5.1864140999999999E-6</v>
      </c>
      <c r="BP148" s="122">
        <v>9.7616135000000001E-6</v>
      </c>
      <c r="BQ148" s="122">
        <v>3.3057279999999999E-8</v>
      </c>
      <c r="BR148" s="122">
        <v>4.6014965000000003E-6</v>
      </c>
      <c r="BS148" s="122">
        <v>2.022855E-6</v>
      </c>
      <c r="BT148" s="122">
        <v>1.0108090999999999E-11</v>
      </c>
      <c r="BU148" s="122">
        <v>3.0510867999999999E-6</v>
      </c>
      <c r="BV148" s="122">
        <v>8.3988747000000006E-11</v>
      </c>
      <c r="BW148" s="122">
        <v>1.4964755E-8</v>
      </c>
      <c r="BX148" s="111">
        <v>0</v>
      </c>
      <c r="BY148" s="122">
        <v>7.9816391999999997E-8</v>
      </c>
      <c r="BZ148" s="111">
        <v>0</v>
      </c>
      <c r="CA148" s="122">
        <v>4.1668846999999998E-6</v>
      </c>
      <c r="CB148" s="122">
        <v>6.057643E-5</v>
      </c>
      <c r="CC148" s="122">
        <v>2.5957237000000003E-10</v>
      </c>
      <c r="CD148" s="122">
        <v>1.7528344E-8</v>
      </c>
      <c r="CE148" s="226" t="s">
        <v>12704</v>
      </c>
      <c r="CF148" s="221" t="s">
        <v>12547</v>
      </c>
      <c r="CG148" s="76" t="s">
        <v>12703</v>
      </c>
      <c r="CH148" s="42"/>
      <c r="CI148" s="42"/>
      <c r="CK148" s="41"/>
      <c r="CL148" s="41"/>
      <c r="CM148" s="41"/>
      <c r="CN148" s="41"/>
      <c r="CO148" s="41"/>
      <c r="CP148" s="41"/>
      <c r="CQ148" s="41"/>
      <c r="CR148" s="41"/>
      <c r="CS148" s="41"/>
      <c r="CT148" s="41"/>
      <c r="CU148" s="41"/>
      <c r="CV148" s="41"/>
      <c r="CW148" s="41"/>
    </row>
    <row r="149" spans="1:101" ht="14.5" customHeight="1">
      <c r="A149" s="41" t="s">
        <v>12702</v>
      </c>
      <c r="B149" s="119" t="s">
        <v>12026</v>
      </c>
      <c r="C149" s="120" t="str">
        <f t="shared" si="60"/>
        <v>A.030.14.123</v>
      </c>
      <c r="D149" s="135" t="s">
        <v>12646</v>
      </c>
      <c r="E149" s="119" t="s">
        <v>6570</v>
      </c>
      <c r="F149" s="118" t="str">
        <f t="shared" si="61"/>
        <v>Propylene</v>
      </c>
      <c r="G149" s="118">
        <f t="shared" si="62"/>
        <v>0.23525923049988082</v>
      </c>
      <c r="H149" s="118">
        <f t="shared" si="63"/>
        <v>2.6531495967460003E-3</v>
      </c>
      <c r="I149" s="118">
        <f t="shared" si="64"/>
        <v>4.1086080903134828E-2</v>
      </c>
      <c r="J149" s="326">
        <f t="shared" si="65"/>
        <v>0</v>
      </c>
      <c r="K149" s="118">
        <v>0.19152</v>
      </c>
      <c r="L149" s="118">
        <v>3.5275679999999997E-2</v>
      </c>
      <c r="M149" s="118">
        <v>5.8104000000000003E-3</v>
      </c>
      <c r="N149" s="118">
        <v>7.3311480000000004E-4</v>
      </c>
      <c r="O149" s="118">
        <v>1.9199880000000001E-3</v>
      </c>
      <c r="P149" s="118">
        <v>0</v>
      </c>
      <c r="Q149" s="330">
        <v>4.6796745999999997E-8</v>
      </c>
      <c r="R149" s="330">
        <v>9.0313482999999997E-10</v>
      </c>
      <c r="S149" s="118">
        <v>0</v>
      </c>
      <c r="T149" s="118">
        <v>0</v>
      </c>
      <c r="U149" s="118">
        <v>0</v>
      </c>
      <c r="V149" s="118">
        <v>0</v>
      </c>
      <c r="W149" s="118">
        <v>0</v>
      </c>
      <c r="X149" s="118">
        <v>0</v>
      </c>
      <c r="Y149" s="41"/>
      <c r="Z149" s="327">
        <f t="shared" si="66"/>
        <v>1.44</v>
      </c>
      <c r="AA149" s="41"/>
      <c r="AB149" s="111">
        <v>50.968000000000004</v>
      </c>
      <c r="AC149" s="111">
        <v>50.667999999999999</v>
      </c>
      <c r="AD149" s="111">
        <v>0</v>
      </c>
      <c r="AE149" s="111">
        <v>0</v>
      </c>
      <c r="AF149" s="111">
        <v>0.3</v>
      </c>
      <c r="AG149" s="111">
        <v>0</v>
      </c>
      <c r="AH149" s="111">
        <v>0</v>
      </c>
      <c r="AI149" s="41"/>
      <c r="AJ149" s="114">
        <v>3.7678983999999999E-2</v>
      </c>
      <c r="AK149" s="114">
        <v>3.2977509000000002E-2</v>
      </c>
      <c r="AL149" s="114">
        <v>1.298794E-3</v>
      </c>
      <c r="AM149" s="114">
        <v>3.4026811999999999E-3</v>
      </c>
      <c r="AN149" s="113">
        <f t="shared" si="67"/>
        <v>1.9770688999999999E-6</v>
      </c>
      <c r="AO149" s="112">
        <f t="shared" si="68"/>
        <v>4.8032321600000003E-9</v>
      </c>
      <c r="AP149" s="112">
        <f t="shared" si="69"/>
        <v>0.47656599999999999</v>
      </c>
      <c r="AQ149" s="328">
        <v>1.3363199999999999E-6</v>
      </c>
      <c r="AR149" s="328">
        <v>4.0320000000000001E-9</v>
      </c>
      <c r="AS149" s="328">
        <v>1.1015999999999999E-13</v>
      </c>
      <c r="AT149" s="329">
        <v>0</v>
      </c>
      <c r="AU149" s="329">
        <v>0</v>
      </c>
      <c r="AV149" s="328">
        <v>1.0889999999999999E-10</v>
      </c>
      <c r="AW149" s="328">
        <v>6.4064E-7</v>
      </c>
      <c r="AX149" s="328">
        <v>2.4882E-11</v>
      </c>
      <c r="AY149" s="328">
        <v>7.4624E-10</v>
      </c>
      <c r="AZ149" s="329">
        <v>0</v>
      </c>
      <c r="BA149" s="329">
        <v>0</v>
      </c>
      <c r="BB149" s="329">
        <v>0</v>
      </c>
      <c r="BC149" s="329">
        <v>0</v>
      </c>
      <c r="BD149" s="329">
        <v>0</v>
      </c>
      <c r="BE149" s="329">
        <v>0</v>
      </c>
      <c r="BF149" s="329">
        <v>0</v>
      </c>
      <c r="BG149" s="329">
        <v>0</v>
      </c>
      <c r="BH149" s="329">
        <v>0</v>
      </c>
      <c r="BI149" s="329">
        <v>0.47656599999999999</v>
      </c>
      <c r="BJ149" s="329">
        <v>0</v>
      </c>
      <c r="BK149" s="329">
        <v>0</v>
      </c>
      <c r="BL149" s="329">
        <v>0</v>
      </c>
      <c r="BM149" s="41"/>
      <c r="BN149" s="111">
        <v>1.1343382E-4</v>
      </c>
      <c r="BO149" s="122">
        <v>5.1448040000000004E-6</v>
      </c>
      <c r="BP149" s="122">
        <v>4.0151021E-5</v>
      </c>
      <c r="BQ149" s="122">
        <v>1.0579031E-13</v>
      </c>
      <c r="BR149" s="122">
        <v>5.9715729000000001E-6</v>
      </c>
      <c r="BS149" s="111">
        <v>0</v>
      </c>
      <c r="BT149" s="111">
        <v>0</v>
      </c>
      <c r="BU149" s="111">
        <v>0</v>
      </c>
      <c r="BV149" s="111">
        <v>0</v>
      </c>
      <c r="BW149" s="122">
        <v>3.0965678999999998E-11</v>
      </c>
      <c r="BX149" s="111">
        <v>0</v>
      </c>
      <c r="BY149" s="111">
        <v>0</v>
      </c>
      <c r="BZ149" s="111">
        <v>0</v>
      </c>
      <c r="CA149" s="122">
        <v>9.8640266999999994E-7</v>
      </c>
      <c r="CB149" s="122">
        <v>6.1179991000000002E-5</v>
      </c>
      <c r="CC149" s="111">
        <v>0</v>
      </c>
      <c r="CD149" s="111">
        <v>0</v>
      </c>
      <c r="CE149" s="226" t="s">
        <v>12699</v>
      </c>
      <c r="CF149" s="221" t="s">
        <v>12698</v>
      </c>
      <c r="CG149" s="76" t="s">
        <v>12697</v>
      </c>
      <c r="CH149" s="42"/>
      <c r="CI149" s="42"/>
      <c r="CK149" s="41"/>
      <c r="CL149" s="41"/>
      <c r="CM149" s="41"/>
      <c r="CN149" s="41"/>
      <c r="CO149" s="41"/>
      <c r="CP149" s="41"/>
      <c r="CQ149" s="41"/>
      <c r="CR149" s="41"/>
      <c r="CS149" s="41"/>
      <c r="CT149" s="41"/>
      <c r="CU149" s="41"/>
      <c r="CV149" s="41"/>
      <c r="CW149" s="41"/>
    </row>
    <row r="150" spans="1:101" ht="14.5" customHeight="1" thickBot="1">
      <c r="A150" s="41" t="s">
        <v>12696</v>
      </c>
      <c r="B150" s="119" t="s">
        <v>12026</v>
      </c>
      <c r="C150" s="120" t="str">
        <f t="shared" si="60"/>
        <v>A.030.14.124</v>
      </c>
      <c r="D150" s="135" t="s">
        <v>12646</v>
      </c>
      <c r="E150" s="119" t="s">
        <v>6570</v>
      </c>
      <c r="F150" s="118" t="str">
        <f t="shared" si="61"/>
        <v>Phenol</v>
      </c>
      <c r="G150" s="118">
        <f t="shared" si="62"/>
        <v>0.28080238318148043</v>
      </c>
      <c r="H150" s="118">
        <f t="shared" si="63"/>
        <v>3.4153856636499999E-3</v>
      </c>
      <c r="I150" s="118">
        <f t="shared" si="64"/>
        <v>3.9316997517830403E-2</v>
      </c>
      <c r="J150" s="326">
        <f t="shared" si="65"/>
        <v>0</v>
      </c>
      <c r="K150" s="118">
        <v>0.23807</v>
      </c>
      <c r="L150" s="118">
        <v>3.7380194999999998E-2</v>
      </c>
      <c r="M150" s="118">
        <v>1.9368E-3</v>
      </c>
      <c r="N150" s="118">
        <v>2.0438352E-3</v>
      </c>
      <c r="O150" s="118">
        <v>1.3714199999999999E-3</v>
      </c>
      <c r="P150" s="118">
        <v>0</v>
      </c>
      <c r="Q150" s="330">
        <v>1.3046365E-7</v>
      </c>
      <c r="R150" s="330">
        <v>2.5178303999999999E-9</v>
      </c>
      <c r="S150" s="118">
        <v>0</v>
      </c>
      <c r="T150" s="118">
        <v>0</v>
      </c>
      <c r="U150" s="118">
        <v>0</v>
      </c>
      <c r="V150" s="118">
        <v>0</v>
      </c>
      <c r="W150" s="118">
        <v>0</v>
      </c>
      <c r="X150" s="118">
        <v>0</v>
      </c>
      <c r="Y150" s="41"/>
      <c r="Z150" s="327">
        <f t="shared" si="66"/>
        <v>1.79</v>
      </c>
      <c r="AA150" s="41"/>
      <c r="AB150" s="111">
        <v>38.648400000000002</v>
      </c>
      <c r="AC150" s="111">
        <v>37.778399999999998</v>
      </c>
      <c r="AD150" s="111">
        <v>0</v>
      </c>
      <c r="AE150" s="111">
        <v>0</v>
      </c>
      <c r="AF150" s="111">
        <v>0.87</v>
      </c>
      <c r="AG150" s="111">
        <v>0</v>
      </c>
      <c r="AH150" s="111">
        <v>0</v>
      </c>
      <c r="AI150" s="41"/>
      <c r="AJ150" s="114">
        <v>4.3160852999999999E-2</v>
      </c>
      <c r="AK150" s="114">
        <v>3.9035930000000003E-2</v>
      </c>
      <c r="AL150" s="114">
        <v>1.5878604000000001E-3</v>
      </c>
      <c r="AM150" s="114">
        <v>2.5370619000000001E-3</v>
      </c>
      <c r="AN150" s="113">
        <f t="shared" si="67"/>
        <v>2.3402836000000001E-6</v>
      </c>
      <c r="AO150" s="112">
        <f t="shared" si="68"/>
        <v>5.8722649349999999E-9</v>
      </c>
      <c r="AP150" s="112">
        <f t="shared" si="69"/>
        <v>0.3553308</v>
      </c>
      <c r="AQ150" s="328">
        <v>1.66112E-6</v>
      </c>
      <c r="AR150" s="328">
        <v>5.0119999999999996E-9</v>
      </c>
      <c r="AS150" s="328">
        <v>1.3693500000000001E-13</v>
      </c>
      <c r="AT150" s="329">
        <v>0</v>
      </c>
      <c r="AU150" s="329">
        <v>0</v>
      </c>
      <c r="AV150" s="328">
        <v>3.0360000000000002E-10</v>
      </c>
      <c r="AW150" s="328">
        <v>6.7886000000000003E-7</v>
      </c>
      <c r="AX150" s="328">
        <v>6.9367999999999998E-11</v>
      </c>
      <c r="AY150" s="328">
        <v>7.9075999999999997E-10</v>
      </c>
      <c r="AZ150" s="329">
        <v>0</v>
      </c>
      <c r="BA150" s="329">
        <v>0</v>
      </c>
      <c r="BB150" s="329">
        <v>0</v>
      </c>
      <c r="BC150" s="329">
        <v>0</v>
      </c>
      <c r="BD150" s="329">
        <v>0</v>
      </c>
      <c r="BE150" s="329">
        <v>0</v>
      </c>
      <c r="BF150" s="329">
        <v>0</v>
      </c>
      <c r="BG150" s="329">
        <v>0</v>
      </c>
      <c r="BH150" s="329">
        <v>0</v>
      </c>
      <c r="BI150" s="329">
        <v>0.3553308</v>
      </c>
      <c r="BJ150" s="329">
        <v>0</v>
      </c>
      <c r="BK150" s="329">
        <v>0</v>
      </c>
      <c r="BL150" s="329">
        <v>0</v>
      </c>
      <c r="BM150" s="41"/>
      <c r="BN150" s="111">
        <v>1.0887988000000001E-4</v>
      </c>
      <c r="BO150" s="122">
        <v>5.4517384000000002E-6</v>
      </c>
      <c r="BP150" s="122">
        <v>4.9909949999999998E-5</v>
      </c>
      <c r="BQ150" s="122">
        <v>2.9493055999999999E-13</v>
      </c>
      <c r="BR150" s="122">
        <v>5.7290849999999997E-6</v>
      </c>
      <c r="BS150" s="111">
        <v>0</v>
      </c>
      <c r="BT150" s="111">
        <v>0</v>
      </c>
      <c r="BU150" s="111">
        <v>0</v>
      </c>
      <c r="BV150" s="111">
        <v>0</v>
      </c>
      <c r="BW150" s="122">
        <v>8.6328559999999997E-11</v>
      </c>
      <c r="BX150" s="111">
        <v>0</v>
      </c>
      <c r="BY150" s="111">
        <v>0</v>
      </c>
      <c r="BZ150" s="111">
        <v>0</v>
      </c>
      <c r="CA150" s="122">
        <v>2.1728052999999999E-6</v>
      </c>
      <c r="CB150" s="122">
        <v>4.5616211000000002E-5</v>
      </c>
      <c r="CC150" s="111">
        <v>0</v>
      </c>
      <c r="CD150" s="111">
        <v>0</v>
      </c>
      <c r="CE150" s="226" t="s">
        <v>12693</v>
      </c>
      <c r="CF150" s="221" t="s">
        <v>12692</v>
      </c>
      <c r="CG150" s="42" t="s">
        <v>12691</v>
      </c>
      <c r="CH150" s="42"/>
      <c r="CI150" s="42"/>
      <c r="CK150" s="41"/>
      <c r="CL150" s="41"/>
      <c r="CM150" s="41"/>
      <c r="CN150" s="41"/>
      <c r="CO150" s="41"/>
      <c r="CP150" s="41"/>
      <c r="CQ150" s="41"/>
      <c r="CR150" s="41"/>
      <c r="CS150" s="41"/>
      <c r="CT150" s="41"/>
      <c r="CU150" s="41"/>
      <c r="CV150" s="41"/>
      <c r="CW150" s="41"/>
    </row>
    <row r="151" spans="1:101" ht="14.5" customHeight="1" thickBot="1">
      <c r="A151" s="41" t="s">
        <v>12690</v>
      </c>
      <c r="B151" s="119" t="s">
        <v>12026</v>
      </c>
      <c r="C151" s="120" t="str">
        <f t="shared" si="60"/>
        <v>A.030.14.125</v>
      </c>
      <c r="D151" s="135" t="s">
        <v>12646</v>
      </c>
      <c r="E151" s="119" t="s">
        <v>6570</v>
      </c>
      <c r="F151" s="118" t="str">
        <f t="shared" si="61"/>
        <v>Rosin</v>
      </c>
      <c r="G151" s="118">
        <f t="shared" si="62"/>
        <v>1.2170471583092999</v>
      </c>
      <c r="H151" s="118">
        <f t="shared" si="63"/>
        <v>4.6852103919999999E-2</v>
      </c>
      <c r="I151" s="118">
        <f t="shared" si="64"/>
        <v>0.14374403920000001</v>
      </c>
      <c r="J151" s="326">
        <f t="shared" si="65"/>
        <v>0.13777444518930002</v>
      </c>
      <c r="K151" s="118">
        <v>0.88867657</v>
      </c>
      <c r="L151" s="118">
        <v>9.5953533999999993E-2</v>
      </c>
      <c r="M151" s="118">
        <v>4.4765922E-2</v>
      </c>
      <c r="N151" s="118">
        <v>3.7650004000000001E-2</v>
      </c>
      <c r="O151" s="118">
        <v>8.7231857999999999E-3</v>
      </c>
      <c r="P151" s="118">
        <v>1.2510299000000001E-4</v>
      </c>
      <c r="Q151" s="118">
        <v>3.5381113000000001E-4</v>
      </c>
      <c r="R151" s="118">
        <v>3.0245832E-3</v>
      </c>
      <c r="S151" s="118">
        <v>4.9331417999999997E-3</v>
      </c>
      <c r="T151" s="118">
        <v>0</v>
      </c>
      <c r="U151" s="118">
        <v>0.13283776</v>
      </c>
      <c r="V151" s="330">
        <v>3.5433893E-6</v>
      </c>
      <c r="W151" s="118">
        <v>0</v>
      </c>
      <c r="X151" s="118">
        <v>0</v>
      </c>
      <c r="Y151" s="41"/>
      <c r="Z151" s="327">
        <f t="shared" si="66"/>
        <v>6.6817787218045108</v>
      </c>
      <c r="AA151" s="41"/>
      <c r="AB151" s="111">
        <v>106.44729</v>
      </c>
      <c r="AC151" s="111">
        <v>76.088834000000006</v>
      </c>
      <c r="AD151" s="111">
        <v>18.007176000000001</v>
      </c>
      <c r="AE151" s="111">
        <v>0</v>
      </c>
      <c r="AF151" s="111">
        <v>1.5368852</v>
      </c>
      <c r="AG151" s="111">
        <v>6.7352087999999997</v>
      </c>
      <c r="AH151" s="111">
        <v>4.0791864000000002</v>
      </c>
      <c r="AI151" s="41"/>
      <c r="AJ151" s="114">
        <v>0.1506855</v>
      </c>
      <c r="AK151" s="114">
        <v>0.14214205999999999</v>
      </c>
      <c r="AL151" s="114">
        <v>5.9638158000000002E-3</v>
      </c>
      <c r="AM151" s="114">
        <v>2.5796273999999998E-3</v>
      </c>
      <c r="AN151" s="113">
        <f t="shared" si="67"/>
        <v>8.5217060983765002E-6</v>
      </c>
      <c r="AO151" s="112">
        <f t="shared" si="68"/>
        <v>2.2055531842399897E-8</v>
      </c>
      <c r="AP151" s="112">
        <f t="shared" si="69"/>
        <v>0.36129234756</v>
      </c>
      <c r="AQ151" s="328">
        <v>6.2124464999999997E-6</v>
      </c>
      <c r="AR151" s="328">
        <v>1.8744851999999999E-8</v>
      </c>
      <c r="AS151" s="328">
        <v>5.1211786E-13</v>
      </c>
      <c r="AT151" s="328">
        <v>1.2692789E-10</v>
      </c>
      <c r="AU151" s="328">
        <v>5.3543865000000002E-12</v>
      </c>
      <c r="AV151" s="328">
        <v>5.5983205000000003E-9</v>
      </c>
      <c r="AW151" s="328">
        <v>2.2934884999999999E-6</v>
      </c>
      <c r="AX151" s="328">
        <v>7.9730808999999998E-10</v>
      </c>
      <c r="AY151" s="328">
        <v>2.4985016000000001E-9</v>
      </c>
      <c r="AZ151" s="328">
        <v>2.7978900999999998E-13</v>
      </c>
      <c r="BA151" s="328">
        <v>3.7109778999999998E-15</v>
      </c>
      <c r="BB151" s="328">
        <v>9.0397177000000005E-12</v>
      </c>
      <c r="BC151" s="328">
        <v>5.9307441999999995E-14</v>
      </c>
      <c r="BD151" s="328">
        <v>1.4963270999999999E-13</v>
      </c>
      <c r="BE151" s="328">
        <v>2.4381891E-9</v>
      </c>
      <c r="BF151" s="328">
        <v>7.6023064999999993E-9</v>
      </c>
      <c r="BG151" s="328">
        <v>4.8258766999999997E-12</v>
      </c>
      <c r="BH151" s="329">
        <v>1.0619756E-4</v>
      </c>
      <c r="BI151" s="329">
        <v>0.36118614999999998</v>
      </c>
      <c r="BJ151" s="329">
        <v>0</v>
      </c>
      <c r="BK151" s="329">
        <v>0</v>
      </c>
      <c r="BL151" s="329">
        <v>0</v>
      </c>
      <c r="BM151" s="41"/>
      <c r="BN151" s="111">
        <v>3.6066051999999999E-4</v>
      </c>
      <c r="BO151" s="122">
        <v>1.9057903000000001E-5</v>
      </c>
      <c r="BP151" s="111">
        <v>1.8630572E-4</v>
      </c>
      <c r="BQ151" s="122">
        <v>3.5450076999999999E-7</v>
      </c>
      <c r="BR151" s="122">
        <v>2.0814430000000001E-5</v>
      </c>
      <c r="BS151" s="122">
        <v>3.6085033E-6</v>
      </c>
      <c r="BT151" s="122">
        <v>3.7876819000000001E-9</v>
      </c>
      <c r="BU151" s="122">
        <v>5.4781316000000004E-6</v>
      </c>
      <c r="BV151" s="122">
        <v>1.6787940000000001E-7</v>
      </c>
      <c r="BW151" s="122">
        <v>2.3411888E-7</v>
      </c>
      <c r="BX151" s="122">
        <v>3.9670483999999999E-8</v>
      </c>
      <c r="BY151" s="122">
        <v>3.5051366999999999E-9</v>
      </c>
      <c r="BZ151" s="122">
        <v>6.4657551999999995E-10</v>
      </c>
      <c r="CA151" s="122">
        <v>8.3845877999999999E-6</v>
      </c>
      <c r="CB151" s="111">
        <v>1.1384242E-4</v>
      </c>
      <c r="CC151" s="122">
        <v>2.3647153E-6</v>
      </c>
      <c r="CD151" s="111">
        <v>0</v>
      </c>
      <c r="CE151" s="238" t="s">
        <v>12687</v>
      </c>
      <c r="CF151" s="222" t="s">
        <v>12028</v>
      </c>
      <c r="CG151" s="76" t="s">
        <v>12686</v>
      </c>
      <c r="CH151" s="42"/>
      <c r="CI151" s="42"/>
      <c r="CK151" s="41"/>
      <c r="CL151" s="41"/>
      <c r="CM151" s="41"/>
      <c r="CN151" s="41"/>
      <c r="CO151" s="41"/>
      <c r="CP151" s="41"/>
      <c r="CQ151" s="41"/>
      <c r="CR151" s="41"/>
      <c r="CS151" s="41"/>
      <c r="CT151" s="41"/>
      <c r="CU151" s="41"/>
      <c r="CV151" s="41"/>
      <c r="CW151" s="41"/>
    </row>
    <row r="152" spans="1:101" ht="14.5" customHeight="1" thickBot="1">
      <c r="A152" s="41" t="s">
        <v>12685</v>
      </c>
      <c r="B152" s="119" t="s">
        <v>12026</v>
      </c>
      <c r="C152" s="120" t="str">
        <f t="shared" si="60"/>
        <v>A.030.14.126</v>
      </c>
      <c r="D152" s="135" t="s">
        <v>12646</v>
      </c>
      <c r="E152" s="119" t="s">
        <v>6570</v>
      </c>
      <c r="F152" s="118" t="str">
        <f t="shared" si="61"/>
        <v>Styrene</v>
      </c>
      <c r="G152" s="118">
        <f t="shared" si="62"/>
        <v>0.30776086153499999</v>
      </c>
      <c r="H152" s="118">
        <f t="shared" si="63"/>
        <v>4.4824324330000002E-3</v>
      </c>
      <c r="I152" s="118">
        <f t="shared" si="64"/>
        <v>2.5308429101999999E-2</v>
      </c>
      <c r="J152" s="326">
        <f t="shared" si="65"/>
        <v>0</v>
      </c>
      <c r="K152" s="118">
        <v>0.27796999999999999</v>
      </c>
      <c r="L152" s="118">
        <v>2.5163985999999999E-2</v>
      </c>
      <c r="M152" s="330">
        <v>4.4449559999999999E-5</v>
      </c>
      <c r="N152" s="118">
        <v>4.4284320000000004E-3</v>
      </c>
      <c r="O152" s="118">
        <v>0</v>
      </c>
      <c r="P152" s="118">
        <v>0</v>
      </c>
      <c r="Q152" s="330">
        <v>5.4000433000000003E-5</v>
      </c>
      <c r="R152" s="330">
        <v>9.9993542000000006E-5</v>
      </c>
      <c r="S152" s="118">
        <v>0</v>
      </c>
      <c r="T152" s="118">
        <v>0</v>
      </c>
      <c r="U152" s="118">
        <v>0</v>
      </c>
      <c r="V152" s="118">
        <v>0</v>
      </c>
      <c r="W152" s="118">
        <v>0</v>
      </c>
      <c r="X152" s="118">
        <v>0</v>
      </c>
      <c r="Y152" s="41"/>
      <c r="Z152" s="327">
        <f t="shared" si="66"/>
        <v>2.09</v>
      </c>
      <c r="AA152" s="41"/>
      <c r="AB152" s="111">
        <v>44.731999999999999</v>
      </c>
      <c r="AC152" s="111">
        <v>44.731999999999999</v>
      </c>
      <c r="AD152" s="111">
        <v>0</v>
      </c>
      <c r="AE152" s="111">
        <v>0</v>
      </c>
      <c r="AF152" s="111">
        <v>0</v>
      </c>
      <c r="AG152" s="111">
        <v>0</v>
      </c>
      <c r="AH152" s="111">
        <v>0</v>
      </c>
      <c r="AI152" s="41"/>
      <c r="AJ152" s="114">
        <v>4.4756045000000001E-2</v>
      </c>
      <c r="AK152" s="114">
        <v>3.9984984000000001E-2</v>
      </c>
      <c r="AL152" s="114">
        <v>1.7670207E-3</v>
      </c>
      <c r="AM152" s="114">
        <v>3.0040408000000002E-3</v>
      </c>
      <c r="AN152" s="113">
        <f t="shared" si="67"/>
        <v>2.39718128E-6</v>
      </c>
      <c r="AO152" s="112">
        <f t="shared" si="68"/>
        <v>6.534839885E-9</v>
      </c>
      <c r="AP152" s="112">
        <f t="shared" si="69"/>
        <v>0.420734</v>
      </c>
      <c r="AQ152" s="328">
        <v>1.9395199999999999E-6</v>
      </c>
      <c r="AR152" s="328">
        <v>5.8520000000000001E-9</v>
      </c>
      <c r="AS152" s="328">
        <v>1.59885E-13</v>
      </c>
      <c r="AT152" s="329">
        <v>0</v>
      </c>
      <c r="AU152" s="329">
        <v>0</v>
      </c>
      <c r="AV152" s="328">
        <v>6.5928000000000002E-10</v>
      </c>
      <c r="AW152" s="328">
        <v>4.5700199999999998E-7</v>
      </c>
      <c r="AX152" s="328">
        <v>1.5034800000000001E-10</v>
      </c>
      <c r="AY152" s="328">
        <v>5.3233199999999998E-10</v>
      </c>
      <c r="AZ152" s="329">
        <v>0</v>
      </c>
      <c r="BA152" s="329">
        <v>0</v>
      </c>
      <c r="BB152" s="329">
        <v>0</v>
      </c>
      <c r="BC152" s="329">
        <v>0</v>
      </c>
      <c r="BD152" s="329">
        <v>0</v>
      </c>
      <c r="BE152" s="329">
        <v>0</v>
      </c>
      <c r="BF152" s="329">
        <v>0</v>
      </c>
      <c r="BG152" s="329">
        <v>0</v>
      </c>
      <c r="BH152" s="329">
        <v>0</v>
      </c>
      <c r="BI152" s="329">
        <v>0.420734</v>
      </c>
      <c r="BJ152" s="329">
        <v>0</v>
      </c>
      <c r="BK152" s="329">
        <v>0</v>
      </c>
      <c r="BL152" s="329">
        <v>0</v>
      </c>
      <c r="BM152" s="41"/>
      <c r="BN152" s="111">
        <v>1.2396898E-4</v>
      </c>
      <c r="BO152" s="122">
        <v>3.6700577000000001E-6</v>
      </c>
      <c r="BP152" s="122">
        <v>5.8274745999999999E-5</v>
      </c>
      <c r="BQ152" s="122">
        <v>1.1712922E-8</v>
      </c>
      <c r="BR152" s="122">
        <v>3.0231527000000001E-6</v>
      </c>
      <c r="BS152" s="111">
        <v>0</v>
      </c>
      <c r="BT152" s="111">
        <v>0</v>
      </c>
      <c r="BU152" s="111">
        <v>0</v>
      </c>
      <c r="BV152" s="111">
        <v>0</v>
      </c>
      <c r="BW152" s="122">
        <v>3.5732400999999997E-8</v>
      </c>
      <c r="BX152" s="111">
        <v>0</v>
      </c>
      <c r="BY152" s="111">
        <v>0</v>
      </c>
      <c r="BZ152" s="111">
        <v>0</v>
      </c>
      <c r="CA152" s="122">
        <v>4.9411173999999996E-6</v>
      </c>
      <c r="CB152" s="122">
        <v>5.4012460000000002E-5</v>
      </c>
      <c r="CC152" s="111">
        <v>0</v>
      </c>
      <c r="CD152" s="111">
        <v>0</v>
      </c>
      <c r="CE152" s="226" t="s">
        <v>12682</v>
      </c>
      <c r="CF152" s="221" t="s">
        <v>12681</v>
      </c>
      <c r="CG152" s="42" t="s">
        <v>12680</v>
      </c>
      <c r="CH152" s="42"/>
      <c r="CI152" s="42"/>
      <c r="CK152" s="41"/>
      <c r="CL152" s="41"/>
      <c r="CM152" s="41"/>
      <c r="CN152" s="41"/>
      <c r="CO152" s="41"/>
      <c r="CP152" s="41"/>
      <c r="CQ152" s="41"/>
      <c r="CR152" s="41"/>
      <c r="CS152" s="41"/>
      <c r="CT152" s="41"/>
      <c r="CU152" s="41"/>
      <c r="CV152" s="41"/>
      <c r="CW152" s="41"/>
    </row>
    <row r="153" spans="1:101" ht="14.5" customHeight="1" thickBot="1">
      <c r="A153" s="41" t="s">
        <v>12679</v>
      </c>
      <c r="B153" s="119" t="s">
        <v>12026</v>
      </c>
      <c r="C153" s="120" t="str">
        <f t="shared" si="60"/>
        <v>A.030.14.127</v>
      </c>
      <c r="D153" s="135" t="s">
        <v>12646</v>
      </c>
      <c r="E153" s="119" t="s">
        <v>6570</v>
      </c>
      <c r="F153" s="118" t="str">
        <f t="shared" si="61"/>
        <v>Toluene</v>
      </c>
      <c r="G153" s="118">
        <f t="shared" si="62"/>
        <v>0.21445387427262622</v>
      </c>
      <c r="H153" s="118">
        <f t="shared" si="63"/>
        <v>2.8163485063300003E-3</v>
      </c>
      <c r="I153" s="118">
        <f t="shared" si="64"/>
        <v>4.9377525766296226E-2</v>
      </c>
      <c r="J153" s="326">
        <f t="shared" si="65"/>
        <v>0</v>
      </c>
      <c r="K153" s="118">
        <v>0.16225999999999999</v>
      </c>
      <c r="L153" s="118">
        <v>4.7602125000000002E-2</v>
      </c>
      <c r="M153" s="118">
        <v>1.7753999999999999E-3</v>
      </c>
      <c r="N153" s="118">
        <v>6.2203680000000002E-4</v>
      </c>
      <c r="O153" s="118">
        <v>2.1942720000000001E-3</v>
      </c>
      <c r="P153" s="118">
        <v>0</v>
      </c>
      <c r="Q153" s="330">
        <v>3.9706329999999998E-8</v>
      </c>
      <c r="R153" s="330">
        <v>7.6629622000000005E-10</v>
      </c>
      <c r="S153" s="118">
        <v>0</v>
      </c>
      <c r="T153" s="118">
        <v>0</v>
      </c>
      <c r="U153" s="118">
        <v>0</v>
      </c>
      <c r="V153" s="118">
        <v>0</v>
      </c>
      <c r="W153" s="118">
        <v>0</v>
      </c>
      <c r="X153" s="118">
        <v>0</v>
      </c>
      <c r="Y153" s="41"/>
      <c r="Z153" s="327">
        <f t="shared" si="66"/>
        <v>1.2199999999999998</v>
      </c>
      <c r="AA153" s="41"/>
      <c r="AB153" s="111">
        <v>52.67</v>
      </c>
      <c r="AC153" s="111">
        <v>52.47</v>
      </c>
      <c r="AD153" s="111">
        <v>0</v>
      </c>
      <c r="AE153" s="111">
        <v>0</v>
      </c>
      <c r="AF153" s="111">
        <v>0.2</v>
      </c>
      <c r="AG153" s="111">
        <v>0</v>
      </c>
      <c r="AH153" s="111">
        <v>0</v>
      </c>
      <c r="AI153" s="41"/>
      <c r="AJ153" s="114">
        <v>3.8031240000000001E-2</v>
      </c>
      <c r="AK153" s="114">
        <v>3.3305830000000002E-2</v>
      </c>
      <c r="AL153" s="114">
        <v>1.2017130999999999E-3</v>
      </c>
      <c r="AM153" s="114">
        <v>3.5236971000000001E-3</v>
      </c>
      <c r="AN153" s="113">
        <f t="shared" si="67"/>
        <v>1.9967524000000002E-6</v>
      </c>
      <c r="AO153" s="112">
        <f t="shared" si="68"/>
        <v>4.4442053300000004E-9</v>
      </c>
      <c r="AP153" s="112">
        <f t="shared" si="69"/>
        <v>0.49351499999999998</v>
      </c>
      <c r="AQ153" s="328">
        <v>1.1321600000000001E-6</v>
      </c>
      <c r="AR153" s="328">
        <v>3.4160000000000002E-9</v>
      </c>
      <c r="AS153" s="328">
        <v>9.3330000000000005E-14</v>
      </c>
      <c r="AT153" s="329">
        <v>0</v>
      </c>
      <c r="AU153" s="329">
        <v>0</v>
      </c>
      <c r="AV153" s="328">
        <v>9.2399999999999999E-11</v>
      </c>
      <c r="AW153" s="328">
        <v>8.6450000000000005E-7</v>
      </c>
      <c r="AX153" s="328">
        <v>2.1112E-11</v>
      </c>
      <c r="AY153" s="328">
        <v>1.0069999999999999E-9</v>
      </c>
      <c r="AZ153" s="329">
        <v>0</v>
      </c>
      <c r="BA153" s="329">
        <v>0</v>
      </c>
      <c r="BB153" s="329">
        <v>0</v>
      </c>
      <c r="BC153" s="329">
        <v>0</v>
      </c>
      <c r="BD153" s="329">
        <v>0</v>
      </c>
      <c r="BE153" s="329">
        <v>0</v>
      </c>
      <c r="BF153" s="329">
        <v>0</v>
      </c>
      <c r="BG153" s="329">
        <v>0</v>
      </c>
      <c r="BH153" s="329">
        <v>0</v>
      </c>
      <c r="BI153" s="329">
        <v>0.49351499999999998</v>
      </c>
      <c r="BJ153" s="329">
        <v>0</v>
      </c>
      <c r="BK153" s="329">
        <v>0</v>
      </c>
      <c r="BL153" s="329">
        <v>0</v>
      </c>
      <c r="BM153" s="41"/>
      <c r="BN153" s="111">
        <v>1.1301963E-4</v>
      </c>
      <c r="BO153" s="122">
        <v>6.9425623000000003E-6</v>
      </c>
      <c r="BP153" s="122">
        <v>3.4016836999999997E-5</v>
      </c>
      <c r="BQ153" s="122">
        <v>8.9761476E-14</v>
      </c>
      <c r="BR153" s="122">
        <v>7.7001082999999994E-6</v>
      </c>
      <c r="BS153" s="111">
        <v>0</v>
      </c>
      <c r="BT153" s="111">
        <v>0</v>
      </c>
      <c r="BU153" s="111">
        <v>0</v>
      </c>
      <c r="BV153" s="111">
        <v>0</v>
      </c>
      <c r="BW153" s="122">
        <v>2.6273909000000001E-11</v>
      </c>
      <c r="BX153" s="111">
        <v>0</v>
      </c>
      <c r="BY153" s="111">
        <v>0</v>
      </c>
      <c r="BZ153" s="111">
        <v>0</v>
      </c>
      <c r="CA153" s="122">
        <v>1.0042467000000001E-6</v>
      </c>
      <c r="CB153" s="122">
        <v>6.3355848000000006E-5</v>
      </c>
      <c r="CC153" s="111">
        <v>0</v>
      </c>
      <c r="CD153" s="111">
        <v>0</v>
      </c>
      <c r="CE153" s="238" t="s">
        <v>12676</v>
      </c>
      <c r="CF153" s="221" t="s">
        <v>12675</v>
      </c>
      <c r="CG153" s="42" t="s">
        <v>1266</v>
      </c>
      <c r="CH153" s="42"/>
      <c r="CI153" s="42"/>
      <c r="CK153" s="41"/>
      <c r="CL153" s="41"/>
      <c r="CM153" s="41"/>
      <c r="CN153" s="41"/>
      <c r="CO153" s="41"/>
      <c r="CP153" s="41"/>
      <c r="CQ153" s="41"/>
      <c r="CR153" s="41"/>
      <c r="CS153" s="41"/>
      <c r="CT153" s="41"/>
      <c r="CU153" s="41"/>
      <c r="CV153" s="41"/>
      <c r="CW153" s="41"/>
    </row>
    <row r="154" spans="1:101" ht="14.5" customHeight="1">
      <c r="A154" s="41" t="s">
        <v>12674</v>
      </c>
      <c r="B154" s="119" t="s">
        <v>12026</v>
      </c>
      <c r="C154" s="120" t="str">
        <f t="shared" si="60"/>
        <v>A.030.14.128</v>
      </c>
      <c r="D154" s="135" t="s">
        <v>12646</v>
      </c>
      <c r="E154" s="119" t="s">
        <v>6570</v>
      </c>
      <c r="F154" s="118" t="str">
        <f t="shared" si="61"/>
        <v>Triethylene glycol (TEG)</v>
      </c>
      <c r="G154" s="118">
        <f t="shared" si="62"/>
        <v>0.30914075927254614</v>
      </c>
      <c r="H154" s="118">
        <f t="shared" si="63"/>
        <v>3.3051229041600001E-3</v>
      </c>
      <c r="I154" s="118">
        <f t="shared" si="64"/>
        <v>4.3825636368386101E-2</v>
      </c>
      <c r="J154" s="326">
        <f t="shared" si="65"/>
        <v>0</v>
      </c>
      <c r="K154" s="118">
        <v>0.26201000000000002</v>
      </c>
      <c r="L154" s="118">
        <v>3.8983635000000003E-2</v>
      </c>
      <c r="M154" s="118">
        <v>4.8419999999999999E-3</v>
      </c>
      <c r="N154" s="118">
        <v>1.11078E-3</v>
      </c>
      <c r="O154" s="118">
        <v>2.1942720000000001E-3</v>
      </c>
      <c r="P154" s="118">
        <v>0</v>
      </c>
      <c r="Q154" s="330">
        <v>7.0904159999999996E-8</v>
      </c>
      <c r="R154" s="330">
        <v>1.3683861000000001E-9</v>
      </c>
      <c r="S154" s="118">
        <v>0</v>
      </c>
      <c r="T154" s="118">
        <v>0</v>
      </c>
      <c r="U154" s="118">
        <v>0</v>
      </c>
      <c r="V154" s="118">
        <v>0</v>
      </c>
      <c r="W154" s="118">
        <v>0</v>
      </c>
      <c r="X154" s="118">
        <v>0</v>
      </c>
      <c r="Y154" s="41"/>
      <c r="Z154" s="327">
        <f t="shared" si="66"/>
        <v>1.97</v>
      </c>
      <c r="AA154" s="41"/>
      <c r="AB154" s="111">
        <v>30.007999999999999</v>
      </c>
      <c r="AC154" s="111">
        <v>28.408000000000001</v>
      </c>
      <c r="AD154" s="111">
        <v>0</v>
      </c>
      <c r="AE154" s="111">
        <v>0</v>
      </c>
      <c r="AF154" s="111">
        <v>1.6</v>
      </c>
      <c r="AG154" s="111">
        <v>0</v>
      </c>
      <c r="AH154" s="111">
        <v>0</v>
      </c>
      <c r="AI154" s="41"/>
      <c r="AJ154" s="114">
        <v>4.5938102000000001E-2</v>
      </c>
      <c r="AK154" s="114">
        <v>4.2305567000000002E-2</v>
      </c>
      <c r="AL154" s="114">
        <v>1.7247547E-3</v>
      </c>
      <c r="AM154" s="114">
        <v>1.9077794E-3</v>
      </c>
      <c r="AN154" s="113">
        <f t="shared" si="67"/>
        <v>2.5363050000000001E-6</v>
      </c>
      <c r="AO154" s="112">
        <f t="shared" si="68"/>
        <v>6.3785307050000004E-9</v>
      </c>
      <c r="AP154" s="112">
        <f t="shared" si="69"/>
        <v>0.26719599999999999</v>
      </c>
      <c r="AQ154" s="328">
        <v>1.8281600000000001E-6</v>
      </c>
      <c r="AR154" s="328">
        <v>5.5160000000000004E-9</v>
      </c>
      <c r="AS154" s="328">
        <v>1.5070499999999999E-13</v>
      </c>
      <c r="AT154" s="329">
        <v>0</v>
      </c>
      <c r="AU154" s="329">
        <v>0</v>
      </c>
      <c r="AV154" s="328">
        <v>1.65E-10</v>
      </c>
      <c r="AW154" s="328">
        <v>7.0798000000000002E-7</v>
      </c>
      <c r="AX154" s="328">
        <v>3.7700000000000003E-11</v>
      </c>
      <c r="AY154" s="328">
        <v>8.2467999999999999E-10</v>
      </c>
      <c r="AZ154" s="329">
        <v>0</v>
      </c>
      <c r="BA154" s="329">
        <v>0</v>
      </c>
      <c r="BB154" s="329">
        <v>0</v>
      </c>
      <c r="BC154" s="329">
        <v>0</v>
      </c>
      <c r="BD154" s="329">
        <v>0</v>
      </c>
      <c r="BE154" s="329">
        <v>0</v>
      </c>
      <c r="BF154" s="329">
        <v>0</v>
      </c>
      <c r="BG154" s="329">
        <v>0</v>
      </c>
      <c r="BH154" s="329">
        <v>0</v>
      </c>
      <c r="BI154" s="329">
        <v>0.26719599999999999</v>
      </c>
      <c r="BJ154" s="329">
        <v>0</v>
      </c>
      <c r="BK154" s="329">
        <v>0</v>
      </c>
      <c r="BL154" s="329">
        <v>0</v>
      </c>
      <c r="BM154" s="41"/>
      <c r="BN154" s="111">
        <v>1.0293853000000001E-4</v>
      </c>
      <c r="BO154" s="122">
        <v>5.6855931000000002E-6</v>
      </c>
      <c r="BP154" s="122">
        <v>5.4928827000000002E-5</v>
      </c>
      <c r="BQ154" s="122">
        <v>1.6028835E-13</v>
      </c>
      <c r="BR154" s="122">
        <v>6.6646996000000001E-6</v>
      </c>
      <c r="BS154" s="111">
        <v>0</v>
      </c>
      <c r="BT154" s="111">
        <v>0</v>
      </c>
      <c r="BU154" s="111">
        <v>0</v>
      </c>
      <c r="BV154" s="111">
        <v>0</v>
      </c>
      <c r="BW154" s="122">
        <v>4.6917694999999999E-11</v>
      </c>
      <c r="BX154" s="111">
        <v>0</v>
      </c>
      <c r="BY154" s="111">
        <v>0</v>
      </c>
      <c r="BZ154" s="111">
        <v>0</v>
      </c>
      <c r="CA154" s="122">
        <v>1.357611E-6</v>
      </c>
      <c r="CB154" s="122">
        <v>3.4301751999999999E-5</v>
      </c>
      <c r="CC154" s="111">
        <v>0</v>
      </c>
      <c r="CD154" s="111">
        <v>0</v>
      </c>
      <c r="CE154" s="226" t="s">
        <v>12671</v>
      </c>
      <c r="CF154" s="221" t="s">
        <v>12485</v>
      </c>
      <c r="CG154" s="76" t="s">
        <v>12670</v>
      </c>
      <c r="CH154" s="42"/>
      <c r="CI154" s="42"/>
      <c r="CK154" s="41"/>
      <c r="CL154" s="41"/>
      <c r="CM154" s="41"/>
      <c r="CN154" s="41"/>
      <c r="CO154" s="41"/>
      <c r="CP154" s="41"/>
      <c r="CQ154" s="41"/>
      <c r="CR154" s="41"/>
      <c r="CS154" s="41"/>
      <c r="CT154" s="41"/>
      <c r="CU154" s="41"/>
      <c r="CV154" s="41"/>
      <c r="CW154" s="41"/>
    </row>
    <row r="155" spans="1:101" ht="14.5" customHeight="1">
      <c r="A155" s="41" t="s">
        <v>12669</v>
      </c>
      <c r="B155" s="119" t="s">
        <v>12026</v>
      </c>
      <c r="C155" s="120" t="str">
        <f t="shared" si="60"/>
        <v>A.030.14.129</v>
      </c>
      <c r="D155" s="135" t="s">
        <v>12646</v>
      </c>
      <c r="E155" s="119" t="s">
        <v>6570</v>
      </c>
      <c r="F155" s="118" t="str">
        <f t="shared" si="61"/>
        <v>Xylene</v>
      </c>
      <c r="G155" s="118">
        <f t="shared" si="62"/>
        <v>0.25214171631807691</v>
      </c>
      <c r="H155" s="118">
        <f t="shared" si="63"/>
        <v>2.8385655244130004E-3</v>
      </c>
      <c r="I155" s="118">
        <f t="shared" si="64"/>
        <v>5.9113150793663943E-2</v>
      </c>
      <c r="J155" s="326">
        <f t="shared" si="65"/>
        <v>0</v>
      </c>
      <c r="K155" s="118">
        <v>0.19019</v>
      </c>
      <c r="L155" s="118">
        <v>5.7122550000000001E-2</v>
      </c>
      <c r="M155" s="118">
        <v>1.9905999999999999E-3</v>
      </c>
      <c r="N155" s="118">
        <v>6.4425240000000003E-4</v>
      </c>
      <c r="O155" s="118">
        <v>2.1942720000000001E-3</v>
      </c>
      <c r="P155" s="118">
        <v>0</v>
      </c>
      <c r="Q155" s="330">
        <v>4.1124413000000001E-8</v>
      </c>
      <c r="R155" s="330">
        <v>7.9366394E-10</v>
      </c>
      <c r="S155" s="118">
        <v>0</v>
      </c>
      <c r="T155" s="118">
        <v>0</v>
      </c>
      <c r="U155" s="118">
        <v>0</v>
      </c>
      <c r="V155" s="118">
        <v>0</v>
      </c>
      <c r="W155" s="118">
        <v>0</v>
      </c>
      <c r="X155" s="118">
        <v>0</v>
      </c>
      <c r="Y155" s="41"/>
      <c r="Z155" s="327">
        <f t="shared" si="66"/>
        <v>1.43</v>
      </c>
      <c r="AA155" s="41"/>
      <c r="AB155" s="111">
        <v>52.351999999999997</v>
      </c>
      <c r="AC155" s="111">
        <v>52.152000000000001</v>
      </c>
      <c r="AD155" s="111">
        <v>0</v>
      </c>
      <c r="AE155" s="111">
        <v>0</v>
      </c>
      <c r="AF155" s="111">
        <v>0.2</v>
      </c>
      <c r="AG155" s="111">
        <v>0</v>
      </c>
      <c r="AH155" s="111">
        <v>0</v>
      </c>
      <c r="AI155" s="41"/>
      <c r="AJ155" s="114">
        <v>4.4358172000000001E-2</v>
      </c>
      <c r="AK155" s="114">
        <v>3.9440454999999999E-2</v>
      </c>
      <c r="AL155" s="114">
        <v>1.4153751E-3</v>
      </c>
      <c r="AM155" s="114">
        <v>3.5023414000000001E-3</v>
      </c>
      <c r="AN155" s="113">
        <f t="shared" si="67"/>
        <v>2.3645357000000003E-6</v>
      </c>
      <c r="AO155" s="112">
        <f t="shared" si="68"/>
        <v>5.2343753949999997E-9</v>
      </c>
      <c r="AP155" s="112">
        <f t="shared" si="69"/>
        <v>0.49052400000000002</v>
      </c>
      <c r="AQ155" s="328">
        <v>1.32704E-6</v>
      </c>
      <c r="AR155" s="328">
        <v>4.0039999999999998E-9</v>
      </c>
      <c r="AS155" s="328">
        <v>1.09395E-13</v>
      </c>
      <c r="AT155" s="329">
        <v>0</v>
      </c>
      <c r="AU155" s="329">
        <v>0</v>
      </c>
      <c r="AV155" s="328">
        <v>9.5700000000000003E-11</v>
      </c>
      <c r="AW155" s="328">
        <v>1.0374E-6</v>
      </c>
      <c r="AX155" s="328">
        <v>2.1865999999999999E-11</v>
      </c>
      <c r="AY155" s="328">
        <v>1.2084000000000001E-9</v>
      </c>
      <c r="AZ155" s="329">
        <v>0</v>
      </c>
      <c r="BA155" s="329">
        <v>0</v>
      </c>
      <c r="BB155" s="329">
        <v>0</v>
      </c>
      <c r="BC155" s="329">
        <v>0</v>
      </c>
      <c r="BD155" s="329">
        <v>0</v>
      </c>
      <c r="BE155" s="329">
        <v>0</v>
      </c>
      <c r="BF155" s="329">
        <v>0</v>
      </c>
      <c r="BG155" s="329">
        <v>0</v>
      </c>
      <c r="BH155" s="329">
        <v>0</v>
      </c>
      <c r="BI155" s="329">
        <v>0.49052400000000002</v>
      </c>
      <c r="BJ155" s="329">
        <v>0</v>
      </c>
      <c r="BK155" s="329">
        <v>0</v>
      </c>
      <c r="BL155" s="329">
        <v>0</v>
      </c>
      <c r="BM155" s="41"/>
      <c r="BN155" s="111">
        <v>1.2113318999999999E-4</v>
      </c>
      <c r="BO155" s="122">
        <v>8.3310747000000007E-6</v>
      </c>
      <c r="BP155" s="122">
        <v>3.9872193999999998E-5</v>
      </c>
      <c r="BQ155" s="122">
        <v>9.2967243000000005E-14</v>
      </c>
      <c r="BR155" s="122">
        <v>8.8438738000000008E-6</v>
      </c>
      <c r="BS155" s="111">
        <v>0</v>
      </c>
      <c r="BT155" s="111">
        <v>0</v>
      </c>
      <c r="BU155" s="111">
        <v>0</v>
      </c>
      <c r="BV155" s="111">
        <v>0</v>
      </c>
      <c r="BW155" s="122">
        <v>2.7212263E-11</v>
      </c>
      <c r="BX155" s="111">
        <v>0</v>
      </c>
      <c r="BY155" s="111">
        <v>0</v>
      </c>
      <c r="BZ155" s="111">
        <v>0</v>
      </c>
      <c r="CA155" s="122">
        <v>1.1141503E-6</v>
      </c>
      <c r="CB155" s="122">
        <v>6.2971872999999999E-5</v>
      </c>
      <c r="CC155" s="111">
        <v>0</v>
      </c>
      <c r="CD155" s="111">
        <v>0</v>
      </c>
      <c r="CE155" s="226" t="s">
        <v>12666</v>
      </c>
      <c r="CF155" s="221" t="s">
        <v>12665</v>
      </c>
      <c r="CG155" s="42" t="s">
        <v>1266</v>
      </c>
      <c r="CH155" s="42"/>
      <c r="CI155" s="42"/>
      <c r="CK155" s="41"/>
      <c r="CL155" s="41"/>
      <c r="CM155" s="41"/>
      <c r="CN155" s="41"/>
      <c r="CO155" s="41"/>
      <c r="CP155" s="41"/>
      <c r="CQ155" s="41"/>
      <c r="CR155" s="41"/>
      <c r="CS155" s="41"/>
      <c r="CT155" s="41"/>
      <c r="CU155" s="41"/>
      <c r="CV155" s="41"/>
      <c r="CW155" s="41"/>
    </row>
    <row r="156" spans="1:101" ht="14.5" customHeight="1">
      <c r="A156" s="41" t="s">
        <v>12664</v>
      </c>
      <c r="B156" s="119" t="s">
        <v>12026</v>
      </c>
      <c r="C156" s="120" t="str">
        <f t="shared" si="60"/>
        <v>A.030.14.130</v>
      </c>
      <c r="D156" s="135" t="s">
        <v>12646</v>
      </c>
      <c r="E156" s="119" t="s">
        <v>6570</v>
      </c>
      <c r="F156" s="118" t="str">
        <f t="shared" si="61"/>
        <v>Acrylonitrile from propylene ammoxidation</v>
      </c>
      <c r="G156" s="118">
        <f t="shared" si="62"/>
        <v>0.78993877518339994</v>
      </c>
      <c r="H156" s="118">
        <f t="shared" si="63"/>
        <v>1.9146357460000003E-2</v>
      </c>
      <c r="I156" s="118">
        <f t="shared" si="64"/>
        <v>0.25450631499999998</v>
      </c>
      <c r="J156" s="326">
        <f t="shared" si="65"/>
        <v>1.68468427234E-2</v>
      </c>
      <c r="K156" s="118">
        <v>0.49943926</v>
      </c>
      <c r="L156" s="118">
        <v>6.1110131999999998E-2</v>
      </c>
      <c r="M156" s="118">
        <v>8.9456202999999998E-2</v>
      </c>
      <c r="N156" s="118">
        <v>1.3014894000000001E-2</v>
      </c>
      <c r="O156" s="118">
        <v>4.9328052999999998E-3</v>
      </c>
      <c r="P156" s="118">
        <v>1.6815845999999999E-4</v>
      </c>
      <c r="Q156" s="118">
        <v>1.0304997000000001E-3</v>
      </c>
      <c r="R156" s="118">
        <v>0.10393998</v>
      </c>
      <c r="S156" s="118">
        <v>5.7046113999999995E-4</v>
      </c>
      <c r="T156" s="118">
        <v>9.8437518999999994E-3</v>
      </c>
      <c r="U156" s="118">
        <v>6.3863588000000002E-3</v>
      </c>
      <c r="V156" s="330">
        <v>4.5894445000000002E-5</v>
      </c>
      <c r="W156" s="330">
        <v>3.7643840000000002E-7</v>
      </c>
      <c r="X156" s="118">
        <v>0</v>
      </c>
      <c r="Y156" s="41"/>
      <c r="Z156" s="327">
        <f t="shared" si="66"/>
        <v>3.7551824060150372</v>
      </c>
      <c r="AA156" s="41"/>
      <c r="AB156" s="111">
        <v>74.313038000000006</v>
      </c>
      <c r="AC156" s="111">
        <v>72.679165999999995</v>
      </c>
      <c r="AD156" s="111">
        <v>0.86574653999999995</v>
      </c>
      <c r="AE156" s="111">
        <v>0</v>
      </c>
      <c r="AF156" s="111">
        <v>0.33051057</v>
      </c>
      <c r="AG156" s="111">
        <v>0.247195</v>
      </c>
      <c r="AH156" s="111">
        <v>0.19041991999999999</v>
      </c>
      <c r="AI156" s="41"/>
      <c r="AJ156" s="114">
        <v>9.7104441E-2</v>
      </c>
      <c r="AK156" s="114">
        <v>8.8899443999999994E-2</v>
      </c>
      <c r="AL156" s="114">
        <v>3.7991638000000002E-3</v>
      </c>
      <c r="AM156" s="114">
        <v>4.4058324000000003E-3</v>
      </c>
      <c r="AN156" s="113">
        <f t="shared" si="67"/>
        <v>5.3297028752137991E-6</v>
      </c>
      <c r="AO156" s="112">
        <f t="shared" si="68"/>
        <v>1.4050161868149709E-8</v>
      </c>
      <c r="AP156" s="112">
        <f t="shared" si="69"/>
        <v>0.61706335940000001</v>
      </c>
      <c r="AQ156" s="328">
        <v>3.505869E-6</v>
      </c>
      <c r="AR156" s="328">
        <v>1.0578792E-8</v>
      </c>
      <c r="AS156" s="328">
        <v>2.8899458000000002E-13</v>
      </c>
      <c r="AT156" s="328">
        <v>1.8612104000000001E-10</v>
      </c>
      <c r="AU156" s="328">
        <v>1.0933806E-11</v>
      </c>
      <c r="AV156" s="328">
        <v>1.9351577999999999E-9</v>
      </c>
      <c r="AW156" s="328">
        <v>1.8140187E-6</v>
      </c>
      <c r="AX156" s="328">
        <v>2.8724285000000001E-10</v>
      </c>
      <c r="AY156" s="328">
        <v>2.9058641999999998E-9</v>
      </c>
      <c r="AZ156" s="328">
        <v>1.9497275E-10</v>
      </c>
      <c r="BA156" s="328">
        <v>5.4915610999999999E-12</v>
      </c>
      <c r="BB156" s="328">
        <v>3.4729585000000001E-12</v>
      </c>
      <c r="BC156" s="328">
        <v>3.4338307999999997E-14</v>
      </c>
      <c r="BD156" s="328">
        <v>6.3317102000000006E-14</v>
      </c>
      <c r="BE156" s="328">
        <v>2.0058187E-9</v>
      </c>
      <c r="BF156" s="328">
        <v>5.6698454E-9</v>
      </c>
      <c r="BG156" s="328">
        <v>7.3894513999999998E-11</v>
      </c>
      <c r="BH156" s="329">
        <v>1.7137293999999999E-3</v>
      </c>
      <c r="BI156" s="329">
        <v>0.61534962999999998</v>
      </c>
      <c r="BJ156" s="328">
        <v>7.2984677999999992E-12</v>
      </c>
      <c r="BK156" s="328">
        <v>4.4382574E-14</v>
      </c>
      <c r="BL156" s="328">
        <v>1.9857093000000001E-18</v>
      </c>
      <c r="BM156" s="41"/>
      <c r="BN156" s="111">
        <v>2.8845854000000002E-4</v>
      </c>
      <c r="BO156" s="122">
        <v>2.2385868000000001E-5</v>
      </c>
      <c r="BP156" s="111">
        <v>1.0470445E-4</v>
      </c>
      <c r="BQ156" s="122">
        <v>1.2175616E-5</v>
      </c>
      <c r="BR156" s="122">
        <v>2.3352097000000001E-5</v>
      </c>
      <c r="BS156" s="122">
        <v>1.8152265999999999E-5</v>
      </c>
      <c r="BT156" s="122">
        <v>2.5377261000000001E-9</v>
      </c>
      <c r="BU156" s="122">
        <v>1.1700499999999999E-5</v>
      </c>
      <c r="BV156" s="122">
        <v>2.2565680999999999E-7</v>
      </c>
      <c r="BW156" s="122">
        <v>6.8188767000000004E-7</v>
      </c>
      <c r="BX156" s="122">
        <v>8.1956844000000001E-8</v>
      </c>
      <c r="BY156" s="122">
        <v>4.8688141000000001E-8</v>
      </c>
      <c r="BZ156" s="122">
        <v>3.3304438999999999E-9</v>
      </c>
      <c r="CA156" s="122">
        <v>3.8783999000000001E-6</v>
      </c>
      <c r="CB156" s="122">
        <v>8.7919345E-5</v>
      </c>
      <c r="CC156" s="122">
        <v>3.1448918000000001E-6</v>
      </c>
      <c r="CD156" s="122">
        <v>1.0477482000000001E-9</v>
      </c>
      <c r="CE156" s="243" t="s">
        <v>12661</v>
      </c>
      <c r="CF156" s="221" t="s">
        <v>12652</v>
      </c>
      <c r="CG156" s="184" t="s">
        <v>12395</v>
      </c>
      <c r="CH156" s="42"/>
      <c r="CI156" s="42"/>
      <c r="CK156" s="41"/>
      <c r="CL156" s="41"/>
      <c r="CM156" s="41"/>
      <c r="CN156" s="41"/>
      <c r="CO156" s="41"/>
      <c r="CP156" s="41"/>
      <c r="CQ156" s="41"/>
      <c r="CR156" s="41"/>
      <c r="CS156" s="41"/>
      <c r="CT156" s="41"/>
      <c r="CU156" s="41"/>
      <c r="CV156" s="41"/>
      <c r="CW156" s="41"/>
    </row>
    <row r="157" spans="1:101" ht="14.5" customHeight="1">
      <c r="A157" s="41" t="s">
        <v>12660</v>
      </c>
      <c r="B157" s="119" t="s">
        <v>12026</v>
      </c>
      <c r="C157" s="120" t="str">
        <f t="shared" si="60"/>
        <v>A.030.14.131</v>
      </c>
      <c r="D157" s="135" t="s">
        <v>12646</v>
      </c>
      <c r="E157" s="119" t="s">
        <v>6570</v>
      </c>
      <c r="F157" s="118" t="str">
        <f t="shared" si="61"/>
        <v>Acetonitrile from propylene ammoxidation</v>
      </c>
      <c r="G157" s="118">
        <f t="shared" si="62"/>
        <v>0.78715076047480004</v>
      </c>
      <c r="H157" s="118">
        <f t="shared" si="63"/>
        <v>1.907878205E-2</v>
      </c>
      <c r="I157" s="118">
        <f t="shared" si="64"/>
        <v>0.253608055</v>
      </c>
      <c r="J157" s="326">
        <f t="shared" si="65"/>
        <v>1.6787383424799997E-2</v>
      </c>
      <c r="K157" s="118">
        <v>0.49767654</v>
      </c>
      <c r="L157" s="118">
        <v>6.0894450000000003E-2</v>
      </c>
      <c r="M157" s="118">
        <v>8.9140474999999997E-2</v>
      </c>
      <c r="N157" s="118">
        <v>1.2968959E-2</v>
      </c>
      <c r="O157" s="118">
        <v>4.9153953999999996E-3</v>
      </c>
      <c r="P157" s="118">
        <v>1.6756495000000001E-4</v>
      </c>
      <c r="Q157" s="118">
        <v>1.0268626999999999E-3</v>
      </c>
      <c r="R157" s="118">
        <v>0.10357313</v>
      </c>
      <c r="S157" s="118">
        <v>5.6844774999999996E-4</v>
      </c>
      <c r="T157" s="118">
        <v>9.8090092999999993E-3</v>
      </c>
      <c r="U157" s="118">
        <v>6.3638187999999997E-3</v>
      </c>
      <c r="V157" s="330">
        <v>4.5732465000000001E-5</v>
      </c>
      <c r="W157" s="330">
        <v>3.7510979999999999E-7</v>
      </c>
      <c r="X157" s="118">
        <v>0</v>
      </c>
      <c r="Y157" s="41"/>
      <c r="Z157" s="327">
        <f t="shared" si="66"/>
        <v>3.7419288721804511</v>
      </c>
      <c r="AA157" s="41"/>
      <c r="AB157" s="111">
        <v>74.050757000000004</v>
      </c>
      <c r="AC157" s="111">
        <v>72.422651000000002</v>
      </c>
      <c r="AD157" s="111">
        <v>0.86269096999999995</v>
      </c>
      <c r="AE157" s="111">
        <v>0</v>
      </c>
      <c r="AF157" s="111">
        <v>0.32934405999999999</v>
      </c>
      <c r="AG157" s="111">
        <v>0.24632255</v>
      </c>
      <c r="AH157" s="111">
        <v>0.18974785</v>
      </c>
      <c r="AI157" s="41"/>
      <c r="AJ157" s="114">
        <v>9.6761718999999996E-2</v>
      </c>
      <c r="AK157" s="114">
        <v>8.8585681999999999E-2</v>
      </c>
      <c r="AL157" s="114">
        <v>3.785755E-3</v>
      </c>
      <c r="AM157" s="114">
        <v>4.3902823999999998E-3</v>
      </c>
      <c r="AN157" s="113">
        <f t="shared" si="67"/>
        <v>5.3108921333645007E-6</v>
      </c>
      <c r="AO157" s="112">
        <f t="shared" si="68"/>
        <v>1.4000573063342701E-8</v>
      </c>
      <c r="AP157" s="112">
        <f t="shared" si="69"/>
        <v>0.6148854909</v>
      </c>
      <c r="AQ157" s="328">
        <v>3.4934953E-6</v>
      </c>
      <c r="AR157" s="328">
        <v>1.0541454999999999E-8</v>
      </c>
      <c r="AS157" s="328">
        <v>2.8797458999999998E-13</v>
      </c>
      <c r="AT157" s="328">
        <v>1.8546414000000001E-10</v>
      </c>
      <c r="AU157" s="328">
        <v>1.0895216E-11</v>
      </c>
      <c r="AV157" s="328">
        <v>1.9283277999999998E-9</v>
      </c>
      <c r="AW157" s="328">
        <v>1.8076162999999999E-6</v>
      </c>
      <c r="AX157" s="328">
        <v>2.8622905000000001E-10</v>
      </c>
      <c r="AY157" s="328">
        <v>2.8956083E-9</v>
      </c>
      <c r="AZ157" s="328">
        <v>1.9428461000000001E-10</v>
      </c>
      <c r="BA157" s="328">
        <v>5.4721791000000001E-12</v>
      </c>
      <c r="BB157" s="328">
        <v>3.4607010000000002E-12</v>
      </c>
      <c r="BC157" s="328">
        <v>3.4217114E-14</v>
      </c>
      <c r="BD157" s="328">
        <v>6.3093630000000002E-14</v>
      </c>
      <c r="BE157" s="328">
        <v>1.9987392999999998E-9</v>
      </c>
      <c r="BF157" s="328">
        <v>5.6498342000000002E-9</v>
      </c>
      <c r="BG157" s="328">
        <v>7.3633710000000005E-11</v>
      </c>
      <c r="BH157" s="329">
        <v>1.7076808999999999E-3</v>
      </c>
      <c r="BI157" s="329">
        <v>0.61317781000000005</v>
      </c>
      <c r="BJ157" s="328">
        <v>7.2727085E-12</v>
      </c>
      <c r="BK157" s="328">
        <v>4.4225929999999999E-14</v>
      </c>
      <c r="BL157" s="328">
        <v>1.9787009E-18</v>
      </c>
      <c r="BM157" s="41"/>
      <c r="BN157" s="111">
        <v>2.8744045000000002E-4</v>
      </c>
      <c r="BO157" s="122">
        <v>2.2306858999999999E-5</v>
      </c>
      <c r="BP157" s="111">
        <v>1.0433491E-4</v>
      </c>
      <c r="BQ157" s="122">
        <v>1.2132643000000001E-5</v>
      </c>
      <c r="BR157" s="122">
        <v>2.3269678000000002E-5</v>
      </c>
      <c r="BS157" s="122">
        <v>1.8088199000000001E-5</v>
      </c>
      <c r="BT157" s="122">
        <v>2.5287694E-9</v>
      </c>
      <c r="BU157" s="122">
        <v>1.1659203999999999E-5</v>
      </c>
      <c r="BV157" s="122">
        <v>2.2486037000000001E-7</v>
      </c>
      <c r="BW157" s="122">
        <v>6.7948100999999995E-7</v>
      </c>
      <c r="BX157" s="122">
        <v>8.1667584E-8</v>
      </c>
      <c r="BY157" s="122">
        <v>4.8516301000000002E-8</v>
      </c>
      <c r="BZ157" s="122">
        <v>3.3186894000000001E-9</v>
      </c>
      <c r="CA157" s="122">
        <v>3.8647115000000002E-6</v>
      </c>
      <c r="CB157" s="122">
        <v>8.7609041000000007E-5</v>
      </c>
      <c r="CC157" s="122">
        <v>3.1337922E-6</v>
      </c>
      <c r="CD157" s="122">
        <v>1.0440503E-9</v>
      </c>
      <c r="CE157" s="242" t="s">
        <v>12657</v>
      </c>
      <c r="CF157" s="221" t="s">
        <v>12652</v>
      </c>
      <c r="CG157" s="184" t="s">
        <v>12395</v>
      </c>
      <c r="CH157" s="42"/>
      <c r="CI157" s="42"/>
      <c r="CK157" s="41"/>
      <c r="CL157" s="41"/>
      <c r="CM157" s="41"/>
      <c r="CN157" s="41"/>
      <c r="CO157" s="41"/>
      <c r="CP157" s="41"/>
      <c r="CQ157" s="41"/>
      <c r="CR157" s="41"/>
      <c r="CS157" s="41"/>
      <c r="CT157" s="41"/>
      <c r="CU157" s="41"/>
      <c r="CV157" s="41"/>
      <c r="CW157" s="41"/>
    </row>
    <row r="158" spans="1:101" ht="14.5" customHeight="1">
      <c r="A158" s="41" t="s">
        <v>12656</v>
      </c>
      <c r="B158" s="119" t="s">
        <v>12026</v>
      </c>
      <c r="C158" s="120" t="str">
        <f t="shared" si="60"/>
        <v>A.030.14.132</v>
      </c>
      <c r="D158" s="135" t="s">
        <v>12646</v>
      </c>
      <c r="E158" s="119" t="s">
        <v>6570</v>
      </c>
      <c r="F158" s="118" t="str">
        <f t="shared" si="61"/>
        <v>Hydrogen cyanide from propylene ammoxidation</v>
      </c>
      <c r="G158" s="118">
        <f t="shared" si="62"/>
        <v>0.79138275762451005</v>
      </c>
      <c r="H158" s="118">
        <f t="shared" si="63"/>
        <v>1.918135554E-2</v>
      </c>
      <c r="I158" s="118">
        <f t="shared" si="64"/>
        <v>0.25497154399999999</v>
      </c>
      <c r="J158" s="326">
        <f t="shared" si="65"/>
        <v>1.687763808451E-2</v>
      </c>
      <c r="K158" s="118">
        <v>0.50035222000000001</v>
      </c>
      <c r="L158" s="118">
        <v>6.1221839E-2</v>
      </c>
      <c r="M158" s="118">
        <v>8.9619724999999997E-2</v>
      </c>
      <c r="N158" s="118">
        <v>1.3038684E-2</v>
      </c>
      <c r="O158" s="118">
        <v>4.9418222999999999E-3</v>
      </c>
      <c r="P158" s="118">
        <v>1.6846584E-4</v>
      </c>
      <c r="Q158" s="118">
        <v>1.0323833999999999E-3</v>
      </c>
      <c r="R158" s="118">
        <v>0.10412998</v>
      </c>
      <c r="S158" s="118">
        <v>5.7150392000000002E-4</v>
      </c>
      <c r="T158" s="118">
        <v>9.8617458999999998E-3</v>
      </c>
      <c r="U158" s="118">
        <v>6.3980328E-3</v>
      </c>
      <c r="V158" s="330">
        <v>4.5978337999999997E-5</v>
      </c>
      <c r="W158" s="330">
        <v>3.7712650999999998E-7</v>
      </c>
      <c r="X158" s="118">
        <v>0</v>
      </c>
      <c r="Y158" s="41"/>
      <c r="Z158" s="327">
        <f t="shared" si="66"/>
        <v>3.762046766917293</v>
      </c>
      <c r="AA158" s="41"/>
      <c r="AB158" s="111">
        <v>74.448879000000005</v>
      </c>
      <c r="AC158" s="111">
        <v>72.812020000000004</v>
      </c>
      <c r="AD158" s="111">
        <v>0.86732909000000002</v>
      </c>
      <c r="AE158" s="111">
        <v>0</v>
      </c>
      <c r="AF158" s="111">
        <v>0.33111473000000002</v>
      </c>
      <c r="AG158" s="111">
        <v>0.24764686999999999</v>
      </c>
      <c r="AH158" s="111">
        <v>0.19076799999999999</v>
      </c>
      <c r="AI158" s="41"/>
      <c r="AJ158" s="114">
        <v>9.7281942999999996E-2</v>
      </c>
      <c r="AK158" s="114">
        <v>8.9061949000000001E-2</v>
      </c>
      <c r="AL158" s="114">
        <v>3.8061085000000001E-3</v>
      </c>
      <c r="AM158" s="114">
        <v>4.4138861000000001E-3</v>
      </c>
      <c r="AN158" s="113">
        <f t="shared" si="67"/>
        <v>5.339445416861101E-6</v>
      </c>
      <c r="AO158" s="112">
        <f t="shared" si="68"/>
        <v>1.4075845378863338E-8</v>
      </c>
      <c r="AP158" s="112">
        <f t="shared" si="69"/>
        <v>0.61819133199999998</v>
      </c>
      <c r="AQ158" s="328">
        <v>3.5122775999999999E-6</v>
      </c>
      <c r="AR158" s="328">
        <v>1.059813E-8</v>
      </c>
      <c r="AS158" s="328">
        <v>2.8952284999999999E-13</v>
      </c>
      <c r="AT158" s="328">
        <v>1.8646126E-10</v>
      </c>
      <c r="AU158" s="328">
        <v>1.0953792E-11</v>
      </c>
      <c r="AV158" s="328">
        <v>1.9386952000000001E-9</v>
      </c>
      <c r="AW158" s="328">
        <v>1.8173347E-6</v>
      </c>
      <c r="AX158" s="328">
        <v>2.8776790999999997E-10</v>
      </c>
      <c r="AY158" s="328">
        <v>2.9111759999999998E-9</v>
      </c>
      <c r="AZ158" s="328">
        <v>1.9532915E-10</v>
      </c>
      <c r="BA158" s="328">
        <v>5.5015994999999996E-12</v>
      </c>
      <c r="BB158" s="328">
        <v>3.4793068999999999E-12</v>
      </c>
      <c r="BC158" s="328">
        <v>3.4401076999999999E-14</v>
      </c>
      <c r="BD158" s="328">
        <v>6.3432843E-14</v>
      </c>
      <c r="BE158" s="328">
        <v>2.0094852E-9</v>
      </c>
      <c r="BF158" s="328">
        <v>5.6802096000000001E-9</v>
      </c>
      <c r="BG158" s="328">
        <v>7.4029589999999998E-11</v>
      </c>
      <c r="BH158" s="329">
        <v>1.716862E-3</v>
      </c>
      <c r="BI158" s="329">
        <v>0.61647447</v>
      </c>
      <c r="BJ158" s="328">
        <v>7.3118090999999992E-12</v>
      </c>
      <c r="BK158" s="328">
        <v>4.4463704000000003E-14</v>
      </c>
      <c r="BL158" s="328">
        <v>1.9893391000000001E-18</v>
      </c>
      <c r="BM158" s="41"/>
      <c r="BN158" s="111">
        <v>2.8898583E-4</v>
      </c>
      <c r="BO158" s="122">
        <v>2.2426789E-5</v>
      </c>
      <c r="BP158" s="111">
        <v>1.0489585E-4</v>
      </c>
      <c r="BQ158" s="122">
        <v>1.2197872000000001E-5</v>
      </c>
      <c r="BR158" s="122">
        <v>2.3394782999999999E-5</v>
      </c>
      <c r="BS158" s="122">
        <v>1.8185446999999999E-5</v>
      </c>
      <c r="BT158" s="122">
        <v>2.5423649999999998E-9</v>
      </c>
      <c r="BU158" s="122">
        <v>1.1721887999999999E-5</v>
      </c>
      <c r="BV158" s="122">
        <v>2.2606929999999999E-7</v>
      </c>
      <c r="BW158" s="122">
        <v>6.8313413E-7</v>
      </c>
      <c r="BX158" s="122">
        <v>8.2106656999999995E-8</v>
      </c>
      <c r="BY158" s="122">
        <v>4.8777141000000003E-8</v>
      </c>
      <c r="BZ158" s="122">
        <v>3.3365318E-9</v>
      </c>
      <c r="CA158" s="122">
        <v>3.8854894999999999E-6</v>
      </c>
      <c r="CB158" s="122">
        <v>8.8080057999999996E-5</v>
      </c>
      <c r="CC158" s="122">
        <v>3.1506405999999998E-6</v>
      </c>
      <c r="CD158" s="122">
        <v>1.0496634999999999E-9</v>
      </c>
      <c r="CE158" s="240" t="s">
        <v>12653</v>
      </c>
      <c r="CF158" s="221" t="s">
        <v>12652</v>
      </c>
      <c r="CG158" s="184" t="s">
        <v>12395</v>
      </c>
      <c r="CH158" s="42"/>
      <c r="CI158" s="42"/>
      <c r="CK158" s="41"/>
      <c r="CL158" s="41"/>
      <c r="CM158" s="41"/>
      <c r="CN158" s="41"/>
      <c r="CO158" s="41"/>
      <c r="CP158" s="41"/>
      <c r="CQ158" s="41"/>
      <c r="CR158" s="41"/>
      <c r="CS158" s="41"/>
      <c r="CT158" s="41"/>
      <c r="CU158" s="41"/>
      <c r="CV158" s="41"/>
      <c r="CW158" s="41"/>
    </row>
    <row r="159" spans="1:101" ht="14.5" customHeight="1">
      <c r="A159" s="41" t="s">
        <v>12651</v>
      </c>
      <c r="B159" s="119" t="s">
        <v>12026</v>
      </c>
      <c r="C159" s="120" t="s">
        <v>12650</v>
      </c>
      <c r="D159" s="135" t="s">
        <v>12646</v>
      </c>
      <c r="E159" s="119" t="s">
        <v>6570</v>
      </c>
      <c r="F159" s="118" t="s">
        <v>12649</v>
      </c>
      <c r="G159" s="118">
        <f t="shared" si="62"/>
        <v>1.8495787799999999</v>
      </c>
      <c r="H159" s="118">
        <f t="shared" si="63"/>
        <v>0.39977019999999996</v>
      </c>
      <c r="I159" s="118">
        <f t="shared" si="64"/>
        <v>0.58499633000000006</v>
      </c>
      <c r="J159" s="326">
        <f t="shared" si="65"/>
        <v>0.61034999999999995</v>
      </c>
      <c r="K159" s="118">
        <v>0.25446225</v>
      </c>
      <c r="L159" s="118">
        <v>0.11998241</v>
      </c>
      <c r="M159" s="118">
        <v>0.46501392000000003</v>
      </c>
      <c r="N159" s="118">
        <v>1.10007E-2</v>
      </c>
      <c r="O159" s="118">
        <v>0.38876949999999999</v>
      </c>
      <c r="P159" s="118">
        <v>0</v>
      </c>
      <c r="Q159" s="118">
        <v>0</v>
      </c>
      <c r="R159" s="118">
        <v>0</v>
      </c>
      <c r="S159" s="118">
        <v>0</v>
      </c>
      <c r="T159" s="118">
        <v>0.61034999999999995</v>
      </c>
      <c r="U159" s="118">
        <v>0</v>
      </c>
      <c r="V159" s="330">
        <v>0</v>
      </c>
      <c r="W159" s="330">
        <v>0</v>
      </c>
      <c r="X159" s="118">
        <v>0</v>
      </c>
      <c r="Y159" s="41"/>
      <c r="Z159" s="241">
        <f t="shared" si="66"/>
        <v>1.9132499999999999</v>
      </c>
      <c r="AA159" s="41"/>
      <c r="AB159" s="111">
        <v>34.844724999999997</v>
      </c>
      <c r="AC159" s="111">
        <v>34.844724999999997</v>
      </c>
      <c r="AD159" s="111">
        <v>0</v>
      </c>
      <c r="AE159" s="111">
        <v>0</v>
      </c>
      <c r="AF159" s="111">
        <v>0</v>
      </c>
      <c r="AG159" s="111">
        <v>0</v>
      </c>
      <c r="AH159" s="111">
        <v>0</v>
      </c>
      <c r="AI159" s="41"/>
      <c r="AJ159" s="114">
        <v>0.17449555</v>
      </c>
      <c r="AK159" s="114">
        <v>0.16978019</v>
      </c>
      <c r="AL159" s="114">
        <v>2.2347054000000002E-3</v>
      </c>
      <c r="AM159" s="114">
        <v>2.4806502000000001E-3</v>
      </c>
      <c r="AN159" s="113">
        <f t="shared" si="67"/>
        <v>1.0178668725E-5</v>
      </c>
      <c r="AO159" s="112">
        <f t="shared" si="68"/>
        <v>8.2644430636300011E-9</v>
      </c>
      <c r="AP159" s="112">
        <f t="shared" si="69"/>
        <v>0.34743000000000002</v>
      </c>
      <c r="AQ159" s="328">
        <v>1.7754960000000001E-6</v>
      </c>
      <c r="AR159" s="328">
        <v>5.3571E-9</v>
      </c>
      <c r="AS159" s="328">
        <v>1.4636363000000001E-13</v>
      </c>
      <c r="AT159" s="328">
        <v>0</v>
      </c>
      <c r="AU159" s="328">
        <v>0</v>
      </c>
      <c r="AV159" s="328">
        <v>1.635725E-9</v>
      </c>
      <c r="AW159" s="328">
        <v>8.4015370000000003E-6</v>
      </c>
      <c r="AX159" s="328">
        <v>2.3187750000000001E-10</v>
      </c>
      <c r="AY159" s="328">
        <v>2.6753192E-9</v>
      </c>
      <c r="AZ159" s="328">
        <v>0</v>
      </c>
      <c r="BA159" s="328">
        <v>0</v>
      </c>
      <c r="BB159" s="328">
        <v>0</v>
      </c>
      <c r="BC159" s="328">
        <v>0</v>
      </c>
      <c r="BD159" s="328">
        <v>0</v>
      </c>
      <c r="BE159" s="328">
        <v>0</v>
      </c>
      <c r="BF159" s="328">
        <v>0</v>
      </c>
      <c r="BG159" s="328">
        <v>0</v>
      </c>
      <c r="BH159" s="329">
        <v>0</v>
      </c>
      <c r="BI159" s="329">
        <v>0.34743000000000002</v>
      </c>
      <c r="BJ159" s="328">
        <v>0</v>
      </c>
      <c r="BK159" s="328">
        <v>0</v>
      </c>
      <c r="BL159" s="328">
        <v>0</v>
      </c>
      <c r="BM159" s="41"/>
      <c r="BN159" s="111">
        <v>4.8312598999999999E-4</v>
      </c>
      <c r="BO159" s="122">
        <v>1.8982985E-5</v>
      </c>
      <c r="BP159" s="111">
        <v>5.3346486999999999E-5</v>
      </c>
      <c r="BQ159" s="122">
        <v>0</v>
      </c>
      <c r="BR159" s="122">
        <v>3.6282714000000001E-4</v>
      </c>
      <c r="BS159" s="122">
        <v>1.0589379E-6</v>
      </c>
      <c r="BT159" s="122">
        <v>0</v>
      </c>
      <c r="BU159" s="122">
        <v>1.6072398999999999E-6</v>
      </c>
      <c r="BV159" s="122">
        <v>0</v>
      </c>
      <c r="BW159" s="122">
        <v>0</v>
      </c>
      <c r="BX159" s="122">
        <v>0</v>
      </c>
      <c r="BY159" s="122">
        <v>0</v>
      </c>
      <c r="BZ159" s="122">
        <v>0</v>
      </c>
      <c r="CA159" s="122">
        <v>3.2387530999999999E-6</v>
      </c>
      <c r="CB159" s="122">
        <v>4.2064443000000001E-5</v>
      </c>
      <c r="CC159" s="122">
        <v>0</v>
      </c>
      <c r="CD159" s="122">
        <v>0</v>
      </c>
      <c r="CE159" s="240"/>
      <c r="CF159" s="221"/>
      <c r="CG159" s="184" t="s">
        <v>12644</v>
      </c>
      <c r="CH159" s="42"/>
      <c r="CI159" s="42"/>
      <c r="CK159" s="41"/>
      <c r="CL159" s="41"/>
      <c r="CM159" s="184"/>
      <c r="CN159" s="41"/>
      <c r="CO159" s="41"/>
      <c r="CP159" s="41"/>
      <c r="CQ159" s="41"/>
      <c r="CR159" s="41"/>
      <c r="CS159" s="41"/>
      <c r="CT159" s="41"/>
      <c r="CU159" s="41"/>
      <c r="CV159" s="41"/>
      <c r="CW159" s="41"/>
    </row>
    <row r="160" spans="1:101" ht="14.5" customHeight="1">
      <c r="A160" s="41" t="s">
        <v>12648</v>
      </c>
      <c r="B160" s="119" t="s">
        <v>12026</v>
      </c>
      <c r="C160" s="120" t="s">
        <v>12647</v>
      </c>
      <c r="D160" s="135" t="s">
        <v>12646</v>
      </c>
      <c r="E160" s="119" t="s">
        <v>6570</v>
      </c>
      <c r="F160" s="118" t="s">
        <v>12645</v>
      </c>
      <c r="G160" s="118">
        <f t="shared" si="62"/>
        <v>2.6875952200000004</v>
      </c>
      <c r="H160" s="118">
        <f t="shared" si="63"/>
        <v>0.72085995000000003</v>
      </c>
      <c r="I160" s="118">
        <f t="shared" si="64"/>
        <v>1.0265652700000001</v>
      </c>
      <c r="J160" s="326">
        <f t="shared" si="65"/>
        <v>0.20202000000000001</v>
      </c>
      <c r="K160" s="118">
        <v>0.73814999999999997</v>
      </c>
      <c r="L160" s="118">
        <v>0.22583449999999999</v>
      </c>
      <c r="M160" s="118">
        <v>0.80073077000000004</v>
      </c>
      <c r="N160" s="118">
        <v>1.62027E-2</v>
      </c>
      <c r="O160" s="118">
        <v>0.70465725000000001</v>
      </c>
      <c r="P160" s="118">
        <v>0</v>
      </c>
      <c r="Q160" s="118">
        <v>0</v>
      </c>
      <c r="R160" s="118">
        <v>0</v>
      </c>
      <c r="S160" s="118">
        <v>0</v>
      </c>
      <c r="T160" s="118">
        <v>0.20202000000000001</v>
      </c>
      <c r="U160" s="118">
        <v>0</v>
      </c>
      <c r="V160" s="330">
        <v>0</v>
      </c>
      <c r="W160" s="330">
        <v>0</v>
      </c>
      <c r="X160" s="118">
        <v>0</v>
      </c>
      <c r="Y160" s="41"/>
      <c r="Z160" s="241">
        <f t="shared" si="66"/>
        <v>5.55</v>
      </c>
      <c r="AA160" s="41"/>
      <c r="AB160" s="111">
        <v>11.53327</v>
      </c>
      <c r="AC160" s="111">
        <v>11.53327</v>
      </c>
      <c r="AD160" s="111">
        <v>0</v>
      </c>
      <c r="AE160" s="111">
        <v>0</v>
      </c>
      <c r="AF160" s="111">
        <v>0</v>
      </c>
      <c r="AG160" s="111">
        <v>0</v>
      </c>
      <c r="AH160" s="111">
        <v>0</v>
      </c>
      <c r="AI160" s="41"/>
      <c r="AJ160" s="114">
        <v>0.34824334000000001</v>
      </c>
      <c r="AK160" s="114">
        <v>0.34178134999999998</v>
      </c>
      <c r="AL160" s="114">
        <v>5.6409162000000002E-3</v>
      </c>
      <c r="AM160" s="114">
        <v>8.2107144000000002E-4</v>
      </c>
      <c r="AN160" s="113">
        <f t="shared" si="67"/>
        <v>2.0490489224999997E-5</v>
      </c>
      <c r="AO160" s="112">
        <f t="shared" si="68"/>
        <v>2.0861376275000001E-8</v>
      </c>
      <c r="AP160" s="112">
        <f t="shared" si="69"/>
        <v>0.114996</v>
      </c>
      <c r="AQ160" s="328">
        <v>5.1503999999999998E-6</v>
      </c>
      <c r="AR160" s="328">
        <v>1.5539999999999999E-8</v>
      </c>
      <c r="AS160" s="328">
        <v>4.2457499999999999E-13</v>
      </c>
      <c r="AT160" s="328">
        <v>0</v>
      </c>
      <c r="AU160" s="328">
        <v>0</v>
      </c>
      <c r="AV160" s="328">
        <v>2.409225E-9</v>
      </c>
      <c r="AW160" s="328">
        <v>1.5337679999999999E-5</v>
      </c>
      <c r="AX160" s="328">
        <v>3.4152749999999999E-10</v>
      </c>
      <c r="AY160" s="328">
        <v>4.9794241999999998E-9</v>
      </c>
      <c r="AZ160" s="328">
        <v>0</v>
      </c>
      <c r="BA160" s="328">
        <v>0</v>
      </c>
      <c r="BB160" s="328">
        <v>0</v>
      </c>
      <c r="BC160" s="328">
        <v>0</v>
      </c>
      <c r="BD160" s="328">
        <v>0</v>
      </c>
      <c r="BE160" s="328">
        <v>0</v>
      </c>
      <c r="BF160" s="328">
        <v>0</v>
      </c>
      <c r="BG160" s="328">
        <v>0</v>
      </c>
      <c r="BH160" s="329">
        <v>0</v>
      </c>
      <c r="BI160" s="329">
        <v>0.114996</v>
      </c>
      <c r="BJ160" s="328">
        <v>0</v>
      </c>
      <c r="BK160" s="328">
        <v>0</v>
      </c>
      <c r="BL160" s="328">
        <v>0</v>
      </c>
      <c r="BM160" s="41"/>
      <c r="BN160" s="111">
        <v>8.7145026999999996E-4</v>
      </c>
      <c r="BO160" s="122">
        <v>3.5122837999999999E-5</v>
      </c>
      <c r="BP160" s="111">
        <v>1.5474873E-4</v>
      </c>
      <c r="BQ160" s="122">
        <v>0</v>
      </c>
      <c r="BR160" s="122">
        <v>6.5849354000000002E-4</v>
      </c>
      <c r="BS160" s="122">
        <v>1.5596873999999999E-6</v>
      </c>
      <c r="BT160" s="122">
        <v>0</v>
      </c>
      <c r="BU160" s="122">
        <v>2.3672698999999998E-6</v>
      </c>
      <c r="BV160" s="122">
        <v>0</v>
      </c>
      <c r="BW160" s="122">
        <v>0</v>
      </c>
      <c r="BX160" s="122">
        <v>0</v>
      </c>
      <c r="BY160" s="122">
        <v>0</v>
      </c>
      <c r="BZ160" s="122">
        <v>0</v>
      </c>
      <c r="CA160" s="122">
        <v>5.2352772999999999E-6</v>
      </c>
      <c r="CB160" s="122">
        <v>1.3922928E-5</v>
      </c>
      <c r="CC160" s="122">
        <v>0</v>
      </c>
      <c r="CD160" s="122">
        <v>0</v>
      </c>
      <c r="CE160" s="240"/>
      <c r="CF160" s="221"/>
      <c r="CG160" s="184" t="s">
        <v>12644</v>
      </c>
      <c r="CH160" s="42"/>
      <c r="CI160" s="42"/>
      <c r="CK160" s="41"/>
      <c r="CL160" s="41"/>
      <c r="CM160" s="41"/>
      <c r="CN160" s="41"/>
      <c r="CO160" s="41"/>
      <c r="CP160" s="41"/>
      <c r="CQ160" s="41"/>
      <c r="CR160" s="41"/>
      <c r="CS160" s="41"/>
      <c r="CT160" s="41"/>
      <c r="CU160" s="41"/>
      <c r="CV160" s="41"/>
      <c r="CW160" s="41"/>
    </row>
    <row r="161" spans="1:101" ht="14.5" customHeight="1" thickBot="1">
      <c r="B161" s="119" t="s">
        <v>12026</v>
      </c>
      <c r="C161" s="133" t="s">
        <v>12643</v>
      </c>
      <c r="D161" s="133" t="s">
        <v>12399</v>
      </c>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41"/>
      <c r="CC161" s="41"/>
      <c r="CD161" s="41"/>
      <c r="CE161" s="130"/>
      <c r="CF161" s="172"/>
      <c r="CG161" s="42"/>
      <c r="CH161" s="42"/>
      <c r="CI161" s="42"/>
      <c r="CK161" s="41"/>
      <c r="CL161" s="41"/>
      <c r="CM161" s="41"/>
      <c r="CN161" s="41"/>
      <c r="CO161" s="41"/>
      <c r="CP161" s="41"/>
      <c r="CQ161" s="41"/>
      <c r="CR161" s="41"/>
      <c r="CS161" s="41"/>
      <c r="CT161" s="41"/>
      <c r="CU161" s="41"/>
      <c r="CV161" s="41"/>
      <c r="CW161" s="41"/>
    </row>
    <row r="162" spans="1:101" ht="14.5" customHeight="1" thickBot="1">
      <c r="A162" s="41" t="s">
        <v>12642</v>
      </c>
      <c r="B162" s="119" t="s">
        <v>12026</v>
      </c>
      <c r="C162" s="120" t="str">
        <f t="shared" ref="C162:C221" si="70">MID(A162,1,12)</f>
        <v>A.030.18.101</v>
      </c>
      <c r="D162" s="135" t="s">
        <v>12399</v>
      </c>
      <c r="E162" s="119" t="s">
        <v>6570</v>
      </c>
      <c r="F162" s="118" t="str">
        <f t="shared" ref="F162:F221" si="71">MID(A162, 21,85)</f>
        <v>1-Butanol</v>
      </c>
      <c r="G162" s="118">
        <f t="shared" ref="G162:G221" si="72">H162+I162+J162+K162</f>
        <v>0.46491761191699998</v>
      </c>
      <c r="H162" s="118">
        <f t="shared" ref="H162:H221" si="73">N162+O162+P162+Q162</f>
        <v>1.6943314929999998E-2</v>
      </c>
      <c r="I162" s="118">
        <f t="shared" ref="I162:I221" si="74">L162+M162+R162</f>
        <v>5.3429581499999997E-2</v>
      </c>
      <c r="J162" s="326">
        <f t="shared" ref="J162:J221" si="75">S162+IF(T162="x",0,T162)+IF(U162="x",0,U162)+IF(V162="x",0,V162)+W162+X162</f>
        <v>7.5842754870000008E-3</v>
      </c>
      <c r="K162" s="118">
        <v>0.38696044000000002</v>
      </c>
      <c r="L162" s="118">
        <v>3.2928873999999997E-2</v>
      </c>
      <c r="M162" s="118">
        <v>1.9166664999999999E-2</v>
      </c>
      <c r="N162" s="118">
        <v>1.3231955E-2</v>
      </c>
      <c r="O162" s="118">
        <v>3.2405458999999999E-3</v>
      </c>
      <c r="P162" s="118">
        <v>2.2730318999999999E-4</v>
      </c>
      <c r="Q162" s="118">
        <v>2.4351084000000001E-4</v>
      </c>
      <c r="R162" s="118">
        <v>1.3340425000000001E-3</v>
      </c>
      <c r="S162" s="118">
        <v>5.4502393999999999E-4</v>
      </c>
      <c r="T162" s="118">
        <v>2.1107215E-3</v>
      </c>
      <c r="U162" s="118">
        <v>4.8946933E-3</v>
      </c>
      <c r="V162" s="330">
        <v>1.8209546000000002E-5</v>
      </c>
      <c r="W162" s="330">
        <v>1.5627201000000001E-5</v>
      </c>
      <c r="X162" s="118">
        <v>0</v>
      </c>
      <c r="Y162" s="41"/>
      <c r="Z162" s="327">
        <f t="shared" ref="Z162:Z221" si="76">K162/0.133</f>
        <v>2.9094769924812032</v>
      </c>
      <c r="AA162" s="41"/>
      <c r="AB162" s="111">
        <v>70.927012000000005</v>
      </c>
      <c r="AC162" s="111">
        <v>69.802712999999997</v>
      </c>
      <c r="AD162" s="111">
        <v>0.66356417999999995</v>
      </c>
      <c r="AE162" s="111">
        <v>0</v>
      </c>
      <c r="AF162" s="111">
        <v>0.22219269</v>
      </c>
      <c r="AG162" s="111">
        <v>0.10164177000000001</v>
      </c>
      <c r="AH162" s="111">
        <v>0.13689999</v>
      </c>
      <c r="AI162" s="41"/>
      <c r="AJ162" s="114">
        <v>6.5211173999999997E-2</v>
      </c>
      <c r="AK162" s="114">
        <v>5.8560932000000003E-2</v>
      </c>
      <c r="AL162" s="114">
        <v>2.5923173999999999E-3</v>
      </c>
      <c r="AM162" s="114">
        <v>4.0579248000000004E-3</v>
      </c>
      <c r="AN162" s="113">
        <f t="shared" ref="AN162:AN221" si="77">AQ162+AT162+AU162+AV162+AW162+BE162+BF162+BJ162</f>
        <v>3.5108472975719999E-6</v>
      </c>
      <c r="AO162" s="112">
        <f t="shared" ref="AO162:AO221" si="78">AR162+AS162+AX162+AY162+AZ162+BA162+BB162+BC162+BD162+BG162+BK162+BL162</f>
        <v>9.5869726109164593E-9</v>
      </c>
      <c r="AP162" s="112">
        <f t="shared" ref="AP162:AP221" si="79">BH162+BI162</f>
        <v>0.56833680219399996</v>
      </c>
      <c r="AQ162" s="328">
        <v>2.7361055E-6</v>
      </c>
      <c r="AR162" s="328">
        <v>8.2568305999999997E-9</v>
      </c>
      <c r="AS162" s="328">
        <v>2.2553016E-13</v>
      </c>
      <c r="AT162" s="328">
        <v>1.6029515000000001E-10</v>
      </c>
      <c r="AU162" s="328">
        <v>2.0617762E-11</v>
      </c>
      <c r="AV162" s="328">
        <v>1.9674641999999998E-9</v>
      </c>
      <c r="AW162" s="328">
        <v>7.6840141999999999E-7</v>
      </c>
      <c r="AX162" s="328">
        <v>2.9079104000000002E-10</v>
      </c>
      <c r="AY162" s="328">
        <v>8.5402218000000001E-10</v>
      </c>
      <c r="AZ162" s="328">
        <v>1.5661982999999999E-10</v>
      </c>
      <c r="BA162" s="328">
        <v>1.6242223E-15</v>
      </c>
      <c r="BB162" s="328">
        <v>5.0206063999999997E-13</v>
      </c>
      <c r="BC162" s="328">
        <v>2.8982291999999998E-14</v>
      </c>
      <c r="BD162" s="328">
        <v>2.2736467000000001E-14</v>
      </c>
      <c r="BE162" s="328">
        <v>2.4646025999999999E-9</v>
      </c>
      <c r="BF162" s="328">
        <v>1.4244076999999999E-9</v>
      </c>
      <c r="BG162" s="328">
        <v>2.6085437E-11</v>
      </c>
      <c r="BH162" s="328">
        <v>2.4852193999999999E-5</v>
      </c>
      <c r="BI162" s="329">
        <v>0.56831195000000001</v>
      </c>
      <c r="BJ162" s="328">
        <v>3.0299015999999999E-10</v>
      </c>
      <c r="BK162" s="328">
        <v>1.8425076999999999E-12</v>
      </c>
      <c r="BL162" s="328">
        <v>8.2435161000000005E-17</v>
      </c>
      <c r="BM162" s="41"/>
      <c r="BN162" s="111">
        <v>1.8588388E-4</v>
      </c>
      <c r="BO162" s="122">
        <v>6.4952908E-6</v>
      </c>
      <c r="BP162" s="122">
        <v>8.1123939000000004E-5</v>
      </c>
      <c r="BQ162" s="122">
        <v>1.5704739E-7</v>
      </c>
      <c r="BR162" s="122">
        <v>7.3726641000000004E-6</v>
      </c>
      <c r="BS162" s="122">
        <v>1.191011E-6</v>
      </c>
      <c r="BT162" s="122">
        <v>5.5415124000000004E-10</v>
      </c>
      <c r="BU162" s="122">
        <v>1.8254434E-6</v>
      </c>
      <c r="BV162" s="122">
        <v>3.0502487999999998E-7</v>
      </c>
      <c r="BW162" s="122">
        <v>1.6113253999999999E-7</v>
      </c>
      <c r="BX162" s="122">
        <v>1.5495895999999999E-7</v>
      </c>
      <c r="BY162" s="122">
        <v>1.7921058000000001E-8</v>
      </c>
      <c r="BZ162" s="122">
        <v>2.7347341000000002E-9</v>
      </c>
      <c r="CA162" s="122">
        <v>3.6425195999999998E-6</v>
      </c>
      <c r="CB162" s="122">
        <v>8.3246781000000005E-5</v>
      </c>
      <c r="CC162" s="122">
        <v>1.4336267000000001E-7</v>
      </c>
      <c r="CD162" s="122">
        <v>4.3496445000000001E-8</v>
      </c>
      <c r="CE162" s="229" t="s">
        <v>12639</v>
      </c>
      <c r="CF162" s="221" t="s">
        <v>12408</v>
      </c>
      <c r="CG162" s="184" t="s">
        <v>12395</v>
      </c>
      <c r="CH162" s="42"/>
      <c r="CI162" s="42"/>
      <c r="CK162" s="41"/>
      <c r="CL162" s="41"/>
      <c r="CM162" s="41"/>
      <c r="CN162" s="41"/>
      <c r="CO162" s="41"/>
      <c r="CP162" s="41"/>
      <c r="CQ162" s="41"/>
      <c r="CR162" s="41"/>
      <c r="CS162" s="41"/>
      <c r="CT162" s="41"/>
      <c r="CU162" s="41"/>
      <c r="CV162" s="41"/>
      <c r="CW162" s="41"/>
    </row>
    <row r="163" spans="1:101" ht="14.5" customHeight="1">
      <c r="A163" s="41" t="s">
        <v>12638</v>
      </c>
      <c r="B163" s="119" t="s">
        <v>12026</v>
      </c>
      <c r="C163" s="120" t="str">
        <f t="shared" si="70"/>
        <v>A.030.18.102</v>
      </c>
      <c r="D163" s="135" t="s">
        <v>12399</v>
      </c>
      <c r="E163" s="119" t="s">
        <v>6570</v>
      </c>
      <c r="F163" s="118" t="str">
        <f t="shared" si="71"/>
        <v>1-Pentanol</v>
      </c>
      <c r="G163" s="118">
        <f t="shared" si="72"/>
        <v>0.50692162587900003</v>
      </c>
      <c r="H163" s="118">
        <f t="shared" si="73"/>
        <v>1.558550209E-2</v>
      </c>
      <c r="I163" s="118">
        <f t="shared" si="74"/>
        <v>5.5332574599999997E-2</v>
      </c>
      <c r="J163" s="326">
        <f t="shared" si="75"/>
        <v>8.8399991890000008E-3</v>
      </c>
      <c r="K163" s="118">
        <v>0.42716355</v>
      </c>
      <c r="L163" s="118">
        <v>2.8962682E-2</v>
      </c>
      <c r="M163" s="118">
        <v>1.8568590999999999E-2</v>
      </c>
      <c r="N163" s="118">
        <v>1.2237863E-2</v>
      </c>
      <c r="O163" s="118">
        <v>2.8619962E-3</v>
      </c>
      <c r="P163" s="118">
        <v>1.7539161999999999E-4</v>
      </c>
      <c r="Q163" s="118">
        <v>3.1025127E-4</v>
      </c>
      <c r="R163" s="118">
        <v>7.8013016000000003E-3</v>
      </c>
      <c r="S163" s="118">
        <v>4.9781653000000004E-4</v>
      </c>
      <c r="T163" s="118">
        <v>1.5279565E-3</v>
      </c>
      <c r="U163" s="118">
        <v>6.7485423000000003E-3</v>
      </c>
      <c r="V163" s="330">
        <v>1.3177922E-5</v>
      </c>
      <c r="W163" s="330">
        <v>5.2505937000000003E-5</v>
      </c>
      <c r="X163" s="118">
        <v>0</v>
      </c>
      <c r="Y163" s="41"/>
      <c r="Z163" s="327">
        <f t="shared" si="76"/>
        <v>3.2117560150375937</v>
      </c>
      <c r="AA163" s="41"/>
      <c r="AB163" s="111">
        <v>62.041486999999996</v>
      </c>
      <c r="AC163" s="111">
        <v>60.564090999999998</v>
      </c>
      <c r="AD163" s="111">
        <v>0.86708057000000005</v>
      </c>
      <c r="AE163" s="111">
        <v>0</v>
      </c>
      <c r="AF163" s="111">
        <v>0.19837697000000001</v>
      </c>
      <c r="AG163" s="111">
        <v>0.21971632999999999</v>
      </c>
      <c r="AH163" s="111">
        <v>0.19222241000000001</v>
      </c>
      <c r="AI163" s="41"/>
      <c r="AJ163" s="114">
        <v>6.8023726000000007E-2</v>
      </c>
      <c r="AK163" s="114">
        <v>6.2081231000000001E-2</v>
      </c>
      <c r="AL163" s="114">
        <v>2.777037E-3</v>
      </c>
      <c r="AM163" s="114">
        <v>3.1654574000000001E-3</v>
      </c>
      <c r="AN163" s="113">
        <f t="shared" si="77"/>
        <v>3.7218963972999994E-6</v>
      </c>
      <c r="AO163" s="112">
        <f t="shared" si="78"/>
        <v>1.0270107066109732E-8</v>
      </c>
      <c r="AP163" s="112">
        <f t="shared" si="79"/>
        <v>0.44334136430099996</v>
      </c>
      <c r="AQ163" s="328">
        <v>3.0182177E-6</v>
      </c>
      <c r="AR163" s="328">
        <v>9.1081052E-9</v>
      </c>
      <c r="AS163" s="328">
        <v>2.4878537000000001E-13</v>
      </c>
      <c r="AT163" s="328">
        <v>1.3168735E-10</v>
      </c>
      <c r="AU163" s="328">
        <v>1.491385E-11</v>
      </c>
      <c r="AV163" s="328">
        <v>1.8201592E-9</v>
      </c>
      <c r="AW163" s="328">
        <v>6.9532128000000005E-7</v>
      </c>
      <c r="AX163" s="328">
        <v>2.8500635000000001E-10</v>
      </c>
      <c r="AY163" s="328">
        <v>8.1267719000000002E-10</v>
      </c>
      <c r="AZ163" s="328">
        <v>3.8408863000000003E-11</v>
      </c>
      <c r="BA163" s="328">
        <v>7.7655031999999999E-15</v>
      </c>
      <c r="BB163" s="328">
        <v>3.9560002000000002E-13</v>
      </c>
      <c r="BC163" s="328">
        <v>1.4519933999999999E-13</v>
      </c>
      <c r="BD163" s="328">
        <v>4.2255101999999999E-14</v>
      </c>
      <c r="BE163" s="328">
        <v>1.9190264999999999E-9</v>
      </c>
      <c r="BF163" s="328">
        <v>3.4536114000000001E-9</v>
      </c>
      <c r="BG163" s="328">
        <v>1.8878925E-11</v>
      </c>
      <c r="BH163" s="328">
        <v>2.0064301E-5</v>
      </c>
      <c r="BI163" s="329">
        <v>0.44332129999999997</v>
      </c>
      <c r="BJ163" s="328">
        <v>1.0180190000000001E-9</v>
      </c>
      <c r="BK163" s="328">
        <v>6.1906557999999998E-12</v>
      </c>
      <c r="BL163" s="328">
        <v>2.7697453000000001E-16</v>
      </c>
      <c r="BM163" s="41"/>
      <c r="BN163" s="111">
        <v>1.8298781999999999E-4</v>
      </c>
      <c r="BO163" s="122">
        <v>6.1881529000000001E-6</v>
      </c>
      <c r="BP163" s="122">
        <v>8.9552280000000005E-5</v>
      </c>
      <c r="BQ163" s="122">
        <v>9.1968438000000005E-7</v>
      </c>
      <c r="BR163" s="122">
        <v>7.0008349999999999E-6</v>
      </c>
      <c r="BS163" s="122">
        <v>1.0245337E-6</v>
      </c>
      <c r="BT163" s="122">
        <v>4.0101171000000001E-10</v>
      </c>
      <c r="BU163" s="122">
        <v>1.9819173000000001E-6</v>
      </c>
      <c r="BV163" s="122">
        <v>2.3536321000000001E-7</v>
      </c>
      <c r="BW163" s="122">
        <v>2.0529507E-7</v>
      </c>
      <c r="BX163" s="122">
        <v>1.1208949E-7</v>
      </c>
      <c r="BY163" s="122">
        <v>1.296973E-8</v>
      </c>
      <c r="BZ163" s="122">
        <v>1.9792734000000002E-9</v>
      </c>
      <c r="CA163" s="122">
        <v>3.0318790000000002E-6</v>
      </c>
      <c r="CB163" s="122">
        <v>7.2420633000000006E-5</v>
      </c>
      <c r="CC163" s="122">
        <v>1.5366457E-7</v>
      </c>
      <c r="CD163" s="122">
        <v>1.4614404E-7</v>
      </c>
      <c r="CE163" s="224" t="s">
        <v>12635</v>
      </c>
      <c r="CF163" s="221" t="s">
        <v>12408</v>
      </c>
      <c r="CG163" s="184" t="s">
        <v>12395</v>
      </c>
      <c r="CH163" s="42"/>
      <c r="CI163" s="42"/>
      <c r="CK163" s="41"/>
      <c r="CL163" s="41"/>
      <c r="CM163" s="41"/>
      <c r="CN163" s="41"/>
      <c r="CO163" s="41"/>
      <c r="CP163" s="41"/>
      <c r="CQ163" s="41"/>
      <c r="CR163" s="41"/>
      <c r="CS163" s="41"/>
      <c r="CT163" s="41"/>
      <c r="CU163" s="41"/>
      <c r="CV163" s="41"/>
      <c r="CW163" s="41"/>
    </row>
    <row r="164" spans="1:101" ht="14.5" customHeight="1">
      <c r="A164" s="41" t="s">
        <v>12634</v>
      </c>
      <c r="B164" s="119" t="s">
        <v>12026</v>
      </c>
      <c r="C164" s="120" t="str">
        <f t="shared" si="70"/>
        <v>A.030.18.103</v>
      </c>
      <c r="D164" s="135" t="s">
        <v>12399</v>
      </c>
      <c r="E164" s="119" t="s">
        <v>6570</v>
      </c>
      <c r="F164" s="118" t="str">
        <f t="shared" si="71"/>
        <v>1,4-Dioxane</v>
      </c>
      <c r="G164" s="118">
        <f t="shared" si="72"/>
        <v>0.64496021824641003</v>
      </c>
      <c r="H164" s="118">
        <f t="shared" si="73"/>
        <v>1.4155696820000001E-2</v>
      </c>
      <c r="I164" s="118">
        <f t="shared" si="74"/>
        <v>7.0783087999999994E-2</v>
      </c>
      <c r="J164" s="326">
        <f t="shared" si="75"/>
        <v>1.028598342641E-2</v>
      </c>
      <c r="K164" s="118">
        <v>0.54973545000000001</v>
      </c>
      <c r="L164" s="118">
        <v>5.5227986E-2</v>
      </c>
      <c r="M164" s="118">
        <v>1.4675399E-2</v>
      </c>
      <c r="N164" s="118">
        <v>8.4782571000000008E-3</v>
      </c>
      <c r="O164" s="118">
        <v>3.9081172000000001E-3</v>
      </c>
      <c r="P164" s="118">
        <v>8.9996513999999995E-4</v>
      </c>
      <c r="Q164" s="118">
        <v>8.6935737999999996E-4</v>
      </c>
      <c r="R164" s="118">
        <v>8.7970300000000002E-4</v>
      </c>
      <c r="S164" s="118">
        <v>4.3428478999999999E-4</v>
      </c>
      <c r="T164" s="118">
        <v>3.1371535999999999E-3</v>
      </c>
      <c r="U164" s="118">
        <v>6.6969064999999996E-3</v>
      </c>
      <c r="V164" s="330">
        <v>1.7255180999999998E-5</v>
      </c>
      <c r="W164" s="330">
        <v>3.8335540999999999E-7</v>
      </c>
      <c r="X164" s="118">
        <v>0</v>
      </c>
      <c r="Y164" s="41"/>
      <c r="Z164" s="327">
        <f t="shared" si="76"/>
        <v>4.1333492481203002</v>
      </c>
      <c r="AA164" s="41"/>
      <c r="AB164" s="111">
        <v>59.159905999999999</v>
      </c>
      <c r="AC164" s="111">
        <v>55.714986000000003</v>
      </c>
      <c r="AD164" s="111">
        <v>0.90784167999999998</v>
      </c>
      <c r="AE164" s="111">
        <v>0</v>
      </c>
      <c r="AF164" s="111">
        <v>2.0694397000000002</v>
      </c>
      <c r="AG164" s="111">
        <v>0.26858647000000002</v>
      </c>
      <c r="AH164" s="111">
        <v>0.19905196999999999</v>
      </c>
      <c r="AI164" s="41"/>
      <c r="AJ164" s="114">
        <v>8.9625394999999997E-2</v>
      </c>
      <c r="AK164" s="114">
        <v>8.2704128000000002E-2</v>
      </c>
      <c r="AL164" s="114">
        <v>3.5676816999999999E-3</v>
      </c>
      <c r="AM164" s="114">
        <v>3.3535855999999998E-3</v>
      </c>
      <c r="AN164" s="113">
        <f t="shared" si="77"/>
        <v>4.9582810093643E-6</v>
      </c>
      <c r="AO164" s="112">
        <f t="shared" si="78"/>
        <v>1.3194089493567097E-8</v>
      </c>
      <c r="AP164" s="112">
        <f t="shared" si="79"/>
        <v>0.469689854962</v>
      </c>
      <c r="AQ164" s="328">
        <v>3.8535635E-6</v>
      </c>
      <c r="AR164" s="328">
        <v>1.1627792E-8</v>
      </c>
      <c r="AS164" s="328">
        <v>3.1765915999999998E-13</v>
      </c>
      <c r="AT164" s="328">
        <v>8.0452750999999996E-11</v>
      </c>
      <c r="AU164" s="328">
        <v>1.0146236999999999E-11</v>
      </c>
      <c r="AV164" s="328">
        <v>1.2604683E-9</v>
      </c>
      <c r="AW164" s="328">
        <v>1.0980161000000001E-6</v>
      </c>
      <c r="AX164" s="328">
        <v>1.9949123E-10</v>
      </c>
      <c r="AY164" s="328">
        <v>1.2564794E-9</v>
      </c>
      <c r="AZ164" s="328">
        <v>8.2921200999999998E-11</v>
      </c>
      <c r="BA164" s="328">
        <v>1.2327209000000001E-15</v>
      </c>
      <c r="BB164" s="328">
        <v>4.0587586E-13</v>
      </c>
      <c r="BC164" s="328">
        <v>4.0903027999999999E-14</v>
      </c>
      <c r="BD164" s="328">
        <v>1.2580677E-14</v>
      </c>
      <c r="BE164" s="328">
        <v>4.1661999999999999E-9</v>
      </c>
      <c r="BF164" s="328">
        <v>1.1767095E-9</v>
      </c>
      <c r="BG164" s="328">
        <v>2.6582211E-11</v>
      </c>
      <c r="BH164" s="328">
        <v>1.6974961999999999E-5</v>
      </c>
      <c r="BI164" s="329">
        <v>0.46967288000000001</v>
      </c>
      <c r="BJ164" s="328">
        <v>7.4325762999999997E-12</v>
      </c>
      <c r="BK164" s="328">
        <v>4.5198099000000001E-14</v>
      </c>
      <c r="BL164" s="328">
        <v>2.0221964000000001E-18</v>
      </c>
      <c r="BM164" s="41"/>
      <c r="BN164" s="111">
        <v>2.0933677999999999E-4</v>
      </c>
      <c r="BO164" s="122">
        <v>9.0016628999999994E-6</v>
      </c>
      <c r="BP164" s="111">
        <v>1.1524874E-4</v>
      </c>
      <c r="BQ164" s="122">
        <v>1.0343123E-7</v>
      </c>
      <c r="BR164" s="122">
        <v>1.0435645E-5</v>
      </c>
      <c r="BS164" s="122">
        <v>6.6515578E-7</v>
      </c>
      <c r="BT164" s="122">
        <v>5.2806701000000004E-10</v>
      </c>
      <c r="BU164" s="122">
        <v>1.0203760999999999E-6</v>
      </c>
      <c r="BV164" s="122">
        <v>1.2076897999999999E-6</v>
      </c>
      <c r="BW164" s="122">
        <v>5.7525884E-7</v>
      </c>
      <c r="BX164" s="122">
        <v>7.6247715999999998E-8</v>
      </c>
      <c r="BY164" s="122">
        <v>1.7778029999999998E-8</v>
      </c>
      <c r="BZ164" s="122">
        <v>1.3450781999999999E-9</v>
      </c>
      <c r="CA164" s="122">
        <v>3.3500435999999999E-6</v>
      </c>
      <c r="CB164" s="122">
        <v>6.7484767000000005E-5</v>
      </c>
      <c r="CC164" s="122">
        <v>1.4704147000000001E-7</v>
      </c>
      <c r="CD164" s="122">
        <v>1.0670005000000001E-9</v>
      </c>
      <c r="CE164" s="224" t="s">
        <v>12631</v>
      </c>
      <c r="CF164" s="221" t="s">
        <v>12630</v>
      </c>
      <c r="CG164" s="184" t="s">
        <v>12395</v>
      </c>
      <c r="CH164" s="42"/>
      <c r="CI164" s="42"/>
      <c r="CK164" s="41"/>
      <c r="CL164" s="41"/>
      <c r="CM164" s="41"/>
      <c r="CN164" s="41"/>
      <c r="CO164" s="41"/>
      <c r="CP164" s="41"/>
      <c r="CQ164" s="41"/>
      <c r="CR164" s="41"/>
      <c r="CS164" s="41"/>
      <c r="CT164" s="41"/>
      <c r="CU164" s="41"/>
      <c r="CV164" s="41"/>
      <c r="CW164" s="41"/>
    </row>
    <row r="165" spans="1:101" ht="14.5" customHeight="1" thickBot="1">
      <c r="A165" s="41" t="s">
        <v>12629</v>
      </c>
      <c r="B165" s="119" t="s">
        <v>12026</v>
      </c>
      <c r="C165" s="120" t="str">
        <f t="shared" si="70"/>
        <v>A.030.18.104</v>
      </c>
      <c r="D165" s="135" t="s">
        <v>12399</v>
      </c>
      <c r="E165" s="119" t="s">
        <v>6570</v>
      </c>
      <c r="F165" s="118" t="str">
        <f t="shared" si="71"/>
        <v>2-Butanol</v>
      </c>
      <c r="G165" s="118">
        <f t="shared" si="72"/>
        <v>0.56916685334639006</v>
      </c>
      <c r="H165" s="118">
        <f t="shared" si="73"/>
        <v>3.6397020540000005E-2</v>
      </c>
      <c r="I165" s="118">
        <f t="shared" si="74"/>
        <v>7.0123595999999996E-2</v>
      </c>
      <c r="J165" s="326">
        <f t="shared" si="75"/>
        <v>6.1505168063899999E-3</v>
      </c>
      <c r="K165" s="118">
        <v>0.45649571999999999</v>
      </c>
      <c r="L165" s="118">
        <v>3.8708327000000001E-2</v>
      </c>
      <c r="M165" s="118">
        <v>1.6806650999999999E-2</v>
      </c>
      <c r="N165" s="118">
        <v>3.2487248000000003E-2</v>
      </c>
      <c r="O165" s="118">
        <v>3.5381321999999999E-3</v>
      </c>
      <c r="P165" s="118">
        <v>1.7166391000000001E-4</v>
      </c>
      <c r="Q165" s="118">
        <v>1.9997643E-4</v>
      </c>
      <c r="R165" s="118">
        <v>1.4608618E-2</v>
      </c>
      <c r="S165" s="118">
        <v>4.3299186000000001E-4</v>
      </c>
      <c r="T165" s="118">
        <v>2.0881337000000001E-3</v>
      </c>
      <c r="U165" s="118">
        <v>3.6134442E-3</v>
      </c>
      <c r="V165" s="330">
        <v>1.5701426E-5</v>
      </c>
      <c r="W165" s="330">
        <v>2.4562038999999998E-7</v>
      </c>
      <c r="X165" s="118">
        <v>0</v>
      </c>
      <c r="Y165" s="41"/>
      <c r="Z165" s="327">
        <f t="shared" si="76"/>
        <v>3.432298646616541</v>
      </c>
      <c r="AA165" s="41"/>
      <c r="AB165" s="111">
        <v>72.970117000000002</v>
      </c>
      <c r="AC165" s="111">
        <v>72.025401000000002</v>
      </c>
      <c r="AD165" s="111">
        <v>0.48986851999999997</v>
      </c>
      <c r="AE165" s="111">
        <v>0</v>
      </c>
      <c r="AF165" s="111">
        <v>0.28132376999999997</v>
      </c>
      <c r="AG165" s="111">
        <v>7.2668303000000004E-2</v>
      </c>
      <c r="AH165" s="111">
        <v>0.10085624</v>
      </c>
      <c r="AI165" s="41"/>
      <c r="AJ165" s="114">
        <v>7.5125440000000002E-2</v>
      </c>
      <c r="AK165" s="114">
        <v>6.7586734999999995E-2</v>
      </c>
      <c r="AL165" s="114">
        <v>3.1752515000000002E-3</v>
      </c>
      <c r="AM165" s="114">
        <v>4.3634536999999996E-3</v>
      </c>
      <c r="AN165" s="113">
        <f t="shared" si="77"/>
        <v>4.0519625181273998E-6</v>
      </c>
      <c r="AO165" s="112">
        <f t="shared" si="78"/>
        <v>1.1742793905582847E-8</v>
      </c>
      <c r="AP165" s="112">
        <f t="shared" si="79"/>
        <v>0.61112797805600005</v>
      </c>
      <c r="AQ165" s="328">
        <v>3.2124145E-6</v>
      </c>
      <c r="AR165" s="328">
        <v>9.6936406000000002E-9</v>
      </c>
      <c r="AS165" s="328">
        <v>2.6480017E-13</v>
      </c>
      <c r="AT165" s="328">
        <v>1.2125266000000001E-10</v>
      </c>
      <c r="AU165" s="328">
        <v>1.5548126999999999E-11</v>
      </c>
      <c r="AV165" s="328">
        <v>4.8388348999999998E-9</v>
      </c>
      <c r="AW165" s="328">
        <v>8.3152184999999996E-7</v>
      </c>
      <c r="AX165" s="328">
        <v>9.8545736000000005E-10</v>
      </c>
      <c r="AY165" s="328">
        <v>9.3776168999999996E-10</v>
      </c>
      <c r="AZ165" s="328">
        <v>1.0228328E-10</v>
      </c>
      <c r="BA165" s="328">
        <v>1.3277202E-15</v>
      </c>
      <c r="BB165" s="328">
        <v>3.8133016000000002E-13</v>
      </c>
      <c r="BC165" s="328">
        <v>2.2007832000000001E-14</v>
      </c>
      <c r="BD165" s="328">
        <v>1.7456442999999999E-14</v>
      </c>
      <c r="BE165" s="328">
        <v>1.8586936E-9</v>
      </c>
      <c r="BF165" s="328">
        <v>1.1870767E-9</v>
      </c>
      <c r="BG165" s="328">
        <v>2.2935093000000001E-11</v>
      </c>
      <c r="BH165" s="328">
        <v>1.9908056E-5</v>
      </c>
      <c r="BI165" s="329">
        <v>0.61110807</v>
      </c>
      <c r="BJ165" s="328">
        <v>4.7621404000000004E-12</v>
      </c>
      <c r="BK165" s="328">
        <v>2.8958962000000001E-14</v>
      </c>
      <c r="BL165" s="328">
        <v>1.2956454E-18</v>
      </c>
      <c r="BM165" s="41"/>
      <c r="BN165" s="111">
        <v>2.0513334999999999E-4</v>
      </c>
      <c r="BO165" s="122">
        <v>6.9235826999999996E-6</v>
      </c>
      <c r="BP165" s="122">
        <v>9.5701593E-5</v>
      </c>
      <c r="BQ165" s="122">
        <v>1.7117963999999999E-6</v>
      </c>
      <c r="BR165" s="122">
        <v>8.0725369000000007E-6</v>
      </c>
      <c r="BS165" s="122">
        <v>8.9878181999999999E-7</v>
      </c>
      <c r="BT165" s="122">
        <v>4.7842662999999995E-10</v>
      </c>
      <c r="BU165" s="122">
        <v>1.3780331999999999E-6</v>
      </c>
      <c r="BV165" s="122">
        <v>2.3036088E-7</v>
      </c>
      <c r="BW165" s="122">
        <v>1.3232556999999999E-7</v>
      </c>
      <c r="BX165" s="122">
        <v>1.1685438E-7</v>
      </c>
      <c r="BY165" s="122">
        <v>1.5641729999999999E-8</v>
      </c>
      <c r="BZ165" s="122">
        <v>2.0621196000000002E-9</v>
      </c>
      <c r="CA165" s="122">
        <v>3.1368366999999999E-6</v>
      </c>
      <c r="CB165" s="122">
        <v>8.6172634000000002E-5</v>
      </c>
      <c r="CC165" s="122">
        <v>6.3914952000000001E-7</v>
      </c>
      <c r="CD165" s="122">
        <v>6.8363995000000001E-10</v>
      </c>
      <c r="CE165" s="224" t="s">
        <v>12626</v>
      </c>
      <c r="CF165" s="221" t="s">
        <v>12408</v>
      </c>
      <c r="CG165" s="184" t="s">
        <v>12395</v>
      </c>
      <c r="CH165" s="42"/>
      <c r="CI165" s="42"/>
      <c r="CK165" s="41"/>
      <c r="CL165" s="41"/>
      <c r="CM165" s="41"/>
      <c r="CN165" s="41"/>
      <c r="CO165" s="41"/>
      <c r="CP165" s="41"/>
      <c r="CQ165" s="41"/>
      <c r="CR165" s="41"/>
      <c r="CS165" s="41"/>
      <c r="CT165" s="41"/>
      <c r="CU165" s="41"/>
      <c r="CV165" s="41"/>
      <c r="CW165" s="41"/>
    </row>
    <row r="166" spans="1:101" ht="14.5" customHeight="1" thickBot="1">
      <c r="A166" s="41" t="s">
        <v>12625</v>
      </c>
      <c r="B166" s="119" t="s">
        <v>12026</v>
      </c>
      <c r="C166" s="120" t="str">
        <f t="shared" si="70"/>
        <v>A.030.18.105</v>
      </c>
      <c r="D166" s="135" t="s">
        <v>12399</v>
      </c>
      <c r="E166" s="119" t="s">
        <v>6570</v>
      </c>
      <c r="F166" s="118" t="str">
        <f t="shared" si="71"/>
        <v>2-Methyl-1-butanol</v>
      </c>
      <c r="G166" s="118">
        <f t="shared" si="72"/>
        <v>0.50573805431899999</v>
      </c>
      <c r="H166" s="118">
        <f t="shared" si="73"/>
        <v>1.5549111999999999E-2</v>
      </c>
      <c r="I166" s="118">
        <f t="shared" si="74"/>
        <v>5.52033829E-2</v>
      </c>
      <c r="J166" s="326">
        <f t="shared" si="75"/>
        <v>8.8193594190000002E-3</v>
      </c>
      <c r="K166" s="118">
        <v>0.4261662</v>
      </c>
      <c r="L166" s="118">
        <v>2.8895059000000001E-2</v>
      </c>
      <c r="M166" s="118">
        <v>1.8525237E-2</v>
      </c>
      <c r="N166" s="118">
        <v>1.2209289E-2</v>
      </c>
      <c r="O166" s="118">
        <v>2.8553139999999999E-3</v>
      </c>
      <c r="P166" s="118">
        <v>1.7498211000000001E-4</v>
      </c>
      <c r="Q166" s="118">
        <v>3.0952688999999999E-4</v>
      </c>
      <c r="R166" s="118">
        <v>7.7830868999999997E-3</v>
      </c>
      <c r="S166" s="118">
        <v>4.9665422000000001E-4</v>
      </c>
      <c r="T166" s="118">
        <v>1.5243889999999999E-3</v>
      </c>
      <c r="U166" s="118">
        <v>6.7327856999999996E-3</v>
      </c>
      <c r="V166" s="330">
        <v>1.3147153999999999E-5</v>
      </c>
      <c r="W166" s="330">
        <v>5.2383345E-5</v>
      </c>
      <c r="X166" s="118">
        <v>0</v>
      </c>
      <c r="Y166" s="41"/>
      <c r="Z166" s="327">
        <f t="shared" si="76"/>
        <v>3.2042571428571427</v>
      </c>
      <c r="AA166" s="41"/>
      <c r="AB166" s="111">
        <v>61.896630999999999</v>
      </c>
      <c r="AC166" s="111">
        <v>60.422683999999997</v>
      </c>
      <c r="AD166" s="111">
        <v>0.86505608000000001</v>
      </c>
      <c r="AE166" s="111">
        <v>0</v>
      </c>
      <c r="AF166" s="111">
        <v>0.19791379000000001</v>
      </c>
      <c r="AG166" s="111">
        <v>0.21920333</v>
      </c>
      <c r="AH166" s="111">
        <v>0.19177361000000001</v>
      </c>
      <c r="AI166" s="41"/>
      <c r="AJ166" s="114">
        <v>6.7864902000000005E-2</v>
      </c>
      <c r="AK166" s="114">
        <v>6.1936283000000002E-2</v>
      </c>
      <c r="AL166" s="114">
        <v>2.7705530999999999E-3</v>
      </c>
      <c r="AM166" s="114">
        <v>3.1580665999999999E-3</v>
      </c>
      <c r="AN166" s="113">
        <f t="shared" si="77"/>
        <v>3.7132064342090004E-6</v>
      </c>
      <c r="AO166" s="112">
        <f t="shared" si="78"/>
        <v>1.0246128194023942E-8</v>
      </c>
      <c r="AP166" s="112">
        <f t="shared" si="79"/>
        <v>0.44230624745500002</v>
      </c>
      <c r="AQ166" s="328">
        <v>3.0111707000000001E-6</v>
      </c>
      <c r="AR166" s="328">
        <v>9.0868394000000007E-9</v>
      </c>
      <c r="AS166" s="328">
        <v>2.4820450000000002E-13</v>
      </c>
      <c r="AT166" s="328">
        <v>1.3137988E-10</v>
      </c>
      <c r="AU166" s="328">
        <v>1.4879029E-11</v>
      </c>
      <c r="AV166" s="328">
        <v>1.8159095E-9</v>
      </c>
      <c r="AW166" s="328">
        <v>6.9369782999999999E-7</v>
      </c>
      <c r="AX166" s="328">
        <v>2.8434090999999999E-10</v>
      </c>
      <c r="AY166" s="328">
        <v>8.1077973E-10</v>
      </c>
      <c r="AZ166" s="328">
        <v>3.8319184999999998E-11</v>
      </c>
      <c r="BA166" s="328">
        <v>7.7473720999999999E-15</v>
      </c>
      <c r="BB166" s="328">
        <v>3.9467635999999999E-13</v>
      </c>
      <c r="BC166" s="328">
        <v>1.4486031999999999E-13</v>
      </c>
      <c r="BD166" s="328">
        <v>4.2156443999999997E-14</v>
      </c>
      <c r="BE166" s="328">
        <v>1.9145459000000001E-9</v>
      </c>
      <c r="BF166" s="328">
        <v>3.4455478000000001E-9</v>
      </c>
      <c r="BG166" s="328">
        <v>1.8834846E-11</v>
      </c>
      <c r="BH166" s="328">
        <v>2.0017455E-5</v>
      </c>
      <c r="BI166" s="329">
        <v>0.44228623</v>
      </c>
      <c r="BJ166" s="328">
        <v>1.0156421000000001E-9</v>
      </c>
      <c r="BK166" s="328">
        <v>6.1762016999999996E-12</v>
      </c>
      <c r="BL166" s="328">
        <v>2.7632783999999999E-16</v>
      </c>
      <c r="BM166" s="41"/>
      <c r="BN166" s="111">
        <v>1.8256058E-4</v>
      </c>
      <c r="BO166" s="122">
        <v>6.1737045999999996E-6</v>
      </c>
      <c r="BP166" s="122">
        <v>8.9343190999999997E-5</v>
      </c>
      <c r="BQ166" s="122">
        <v>9.1753707000000001E-7</v>
      </c>
      <c r="BR166" s="122">
        <v>6.9844892000000004E-6</v>
      </c>
      <c r="BS166" s="122">
        <v>1.0221416000000001E-6</v>
      </c>
      <c r="BT166" s="122">
        <v>4.0007542E-10</v>
      </c>
      <c r="BU166" s="122">
        <v>1.9772898999999999E-6</v>
      </c>
      <c r="BV166" s="122">
        <v>2.3481368E-7</v>
      </c>
      <c r="BW166" s="122">
        <v>2.0481574000000001E-7</v>
      </c>
      <c r="BX166" s="122">
        <v>1.1182778E-7</v>
      </c>
      <c r="BY166" s="122">
        <v>1.2939448E-8</v>
      </c>
      <c r="BZ166" s="122">
        <v>1.9746521999999999E-9</v>
      </c>
      <c r="CA166" s="122">
        <v>3.0248001000000002E-6</v>
      </c>
      <c r="CB166" s="122">
        <v>7.2251544000000005E-5</v>
      </c>
      <c r="CC166" s="122">
        <v>1.5330578999999999E-7</v>
      </c>
      <c r="CD166" s="122">
        <v>1.4580282000000001E-7</v>
      </c>
      <c r="CE166" s="229" t="s">
        <v>12622</v>
      </c>
      <c r="CF166" s="221" t="s">
        <v>12408</v>
      </c>
      <c r="CG166" s="184" t="s">
        <v>12395</v>
      </c>
      <c r="CH166" s="42"/>
      <c r="CI166" s="42"/>
      <c r="CK166" s="41"/>
      <c r="CL166" s="41"/>
      <c r="CM166" s="41"/>
      <c r="CN166" s="41"/>
      <c r="CO166" s="41"/>
      <c r="CP166" s="41"/>
      <c r="CQ166" s="41"/>
      <c r="CR166" s="41"/>
      <c r="CS166" s="41"/>
      <c r="CT166" s="41"/>
      <c r="CU166" s="41"/>
      <c r="CV166" s="41"/>
      <c r="CW166" s="41"/>
    </row>
    <row r="167" spans="1:101" ht="14.5" customHeight="1">
      <c r="A167" s="41" t="s">
        <v>12621</v>
      </c>
      <c r="B167" s="119" t="s">
        <v>12026</v>
      </c>
      <c r="C167" s="120" t="str">
        <f t="shared" si="70"/>
        <v>A.030.18.106</v>
      </c>
      <c r="D167" s="135" t="s">
        <v>12399</v>
      </c>
      <c r="E167" s="119" t="s">
        <v>6570</v>
      </c>
      <c r="F167" s="118" t="str">
        <f t="shared" si="71"/>
        <v>2-Methyl-1-propanol</v>
      </c>
      <c r="G167" s="118">
        <f t="shared" si="72"/>
        <v>0.46948188859500001</v>
      </c>
      <c r="H167" s="118">
        <f t="shared" si="73"/>
        <v>1.7109653900000004E-2</v>
      </c>
      <c r="I167" s="118">
        <f t="shared" si="74"/>
        <v>5.3954121399999999E-2</v>
      </c>
      <c r="J167" s="326">
        <f t="shared" si="75"/>
        <v>7.6587332949999993E-3</v>
      </c>
      <c r="K167" s="118">
        <v>0.39075937999999999</v>
      </c>
      <c r="L167" s="118">
        <v>3.3252150000000001E-2</v>
      </c>
      <c r="M167" s="118">
        <v>1.9354831999999999E-2</v>
      </c>
      <c r="N167" s="118">
        <v>1.3361858000000001E-2</v>
      </c>
      <c r="O167" s="118">
        <v>3.2723597000000001E-3</v>
      </c>
      <c r="P167" s="118">
        <v>2.2953472000000001E-4</v>
      </c>
      <c r="Q167" s="118">
        <v>2.4590148000000001E-4</v>
      </c>
      <c r="R167" s="118">
        <v>1.3471393999999999E-3</v>
      </c>
      <c r="S167" s="118">
        <v>5.5037466000000003E-4</v>
      </c>
      <c r="T167" s="118">
        <v>2.1314432999999999E-3</v>
      </c>
      <c r="U167" s="118">
        <v>4.9427463999999997E-3</v>
      </c>
      <c r="V167" s="330">
        <v>1.8388315999999999E-5</v>
      </c>
      <c r="W167" s="330">
        <v>1.5780619000000001E-5</v>
      </c>
      <c r="X167" s="118">
        <v>0</v>
      </c>
      <c r="Y167" s="41"/>
      <c r="Z167" s="327">
        <f t="shared" si="76"/>
        <v>2.9380404511278195</v>
      </c>
      <c r="AA167" s="41"/>
      <c r="AB167" s="111">
        <v>71.623330999999993</v>
      </c>
      <c r="AC167" s="111">
        <v>70.487994</v>
      </c>
      <c r="AD167" s="111">
        <v>0.67007865</v>
      </c>
      <c r="AE167" s="111">
        <v>0</v>
      </c>
      <c r="AF167" s="111">
        <v>0.22437404</v>
      </c>
      <c r="AG167" s="111">
        <v>0.10263963</v>
      </c>
      <c r="AH167" s="111">
        <v>0.13824400000000001</v>
      </c>
      <c r="AI167" s="41"/>
      <c r="AJ167" s="114">
        <v>6.5851378000000002E-2</v>
      </c>
      <c r="AK167" s="114">
        <v>5.9135847999999998E-2</v>
      </c>
      <c r="AL167" s="114">
        <v>2.6177672000000001E-3</v>
      </c>
      <c r="AM167" s="114">
        <v>4.0977631000000004E-3</v>
      </c>
      <c r="AN167" s="113">
        <f t="shared" si="77"/>
        <v>3.5453146435450005E-6</v>
      </c>
      <c r="AO167" s="112">
        <f t="shared" si="78"/>
        <v>9.6810916481553602E-9</v>
      </c>
      <c r="AP167" s="112">
        <f t="shared" si="79"/>
        <v>0.57391639617799994</v>
      </c>
      <c r="AQ167" s="328">
        <v>2.7629668999999998E-6</v>
      </c>
      <c r="AR167" s="328">
        <v>8.3378911E-9</v>
      </c>
      <c r="AS167" s="328">
        <v>2.2774427999999998E-13</v>
      </c>
      <c r="AT167" s="328">
        <v>1.6186882999999999E-10</v>
      </c>
      <c r="AU167" s="328">
        <v>2.0820175E-11</v>
      </c>
      <c r="AV167" s="328">
        <v>1.9867795999999999E-9</v>
      </c>
      <c r="AW167" s="328">
        <v>7.7594512000000004E-7</v>
      </c>
      <c r="AX167" s="328">
        <v>2.9364584999999998E-10</v>
      </c>
      <c r="AY167" s="328">
        <v>8.6240645999999997E-10</v>
      </c>
      <c r="AZ167" s="328">
        <v>1.5815743E-10</v>
      </c>
      <c r="BA167" s="328">
        <v>1.6401679E-15</v>
      </c>
      <c r="BB167" s="328">
        <v>5.0698955999999997E-13</v>
      </c>
      <c r="BC167" s="328">
        <v>2.9266823000000002E-14</v>
      </c>
      <c r="BD167" s="328">
        <v>2.2959680000000002E-14</v>
      </c>
      <c r="BE167" s="328">
        <v>2.4887985999999999E-9</v>
      </c>
      <c r="BF167" s="328">
        <v>1.4383915999999999E-9</v>
      </c>
      <c r="BG167" s="328">
        <v>2.6341528E-11</v>
      </c>
      <c r="BH167" s="328">
        <v>2.5096177999999999E-5</v>
      </c>
      <c r="BI167" s="329">
        <v>0.57389129999999999</v>
      </c>
      <c r="BJ167" s="328">
        <v>3.0596474000000002E-10</v>
      </c>
      <c r="BK167" s="328">
        <v>1.8605963999999999E-12</v>
      </c>
      <c r="BL167" s="328">
        <v>8.3244459999999996E-17</v>
      </c>
      <c r="BM167" s="41"/>
      <c r="BN167" s="111">
        <v>1.8770878E-4</v>
      </c>
      <c r="BO167" s="122">
        <v>6.5590575999999999E-6</v>
      </c>
      <c r="BP167" s="122">
        <v>8.1920364999999993E-5</v>
      </c>
      <c r="BQ167" s="122">
        <v>1.5858918999999999E-7</v>
      </c>
      <c r="BR167" s="122">
        <v>7.4450444999999999E-6</v>
      </c>
      <c r="BS167" s="122">
        <v>1.2027036000000001E-6</v>
      </c>
      <c r="BT167" s="122">
        <v>5.5959156000000005E-10</v>
      </c>
      <c r="BU167" s="122">
        <v>1.8433645E-6</v>
      </c>
      <c r="BV167" s="122">
        <v>3.0801943000000002E-7</v>
      </c>
      <c r="BW167" s="122">
        <v>1.6271443999999999E-7</v>
      </c>
      <c r="BX167" s="122">
        <v>1.5648024999999999E-7</v>
      </c>
      <c r="BY167" s="122">
        <v>1.8096995999999999E-8</v>
      </c>
      <c r="BZ167" s="122">
        <v>2.7615821000000001E-9</v>
      </c>
      <c r="CA167" s="122">
        <v>3.6782797000000001E-6</v>
      </c>
      <c r="CB167" s="122">
        <v>8.4064047000000002E-5</v>
      </c>
      <c r="CC167" s="122">
        <v>1.4477012E-7</v>
      </c>
      <c r="CD167" s="122">
        <v>4.3923467000000002E-8</v>
      </c>
      <c r="CE167" s="224" t="s">
        <v>12618</v>
      </c>
      <c r="CF167" s="221" t="s">
        <v>12408</v>
      </c>
      <c r="CG167" s="184" t="s">
        <v>12395</v>
      </c>
      <c r="CH167" s="42"/>
      <c r="CI167" s="42"/>
      <c r="CK167" s="41"/>
      <c r="CL167" s="41"/>
      <c r="CM167" s="41"/>
      <c r="CN167" s="41"/>
      <c r="CO167" s="41"/>
      <c r="CP167" s="41"/>
      <c r="CQ167" s="41"/>
      <c r="CR167" s="41"/>
      <c r="CS167" s="41"/>
      <c r="CT167" s="41"/>
      <c r="CU167" s="41"/>
      <c r="CV167" s="41"/>
      <c r="CW167" s="41"/>
    </row>
    <row r="168" spans="1:101" ht="14.5" customHeight="1">
      <c r="A168" s="41" t="s">
        <v>12617</v>
      </c>
      <c r="B168" s="119" t="s">
        <v>12026</v>
      </c>
      <c r="C168" s="120" t="str">
        <f t="shared" si="70"/>
        <v>A.030.18.107</v>
      </c>
      <c r="D168" s="135" t="s">
        <v>12399</v>
      </c>
      <c r="E168" s="119" t="s">
        <v>6570</v>
      </c>
      <c r="F168" s="118" t="str">
        <f t="shared" si="71"/>
        <v>2-Methyl-2-butanol</v>
      </c>
      <c r="G168" s="118">
        <f t="shared" si="72"/>
        <v>0.82228266619903001</v>
      </c>
      <c r="H168" s="118">
        <f t="shared" si="73"/>
        <v>6.1589640790000004E-2</v>
      </c>
      <c r="I168" s="118">
        <f t="shared" si="74"/>
        <v>0.199944065</v>
      </c>
      <c r="J168" s="326">
        <f t="shared" si="75"/>
        <v>8.140800409030001E-3</v>
      </c>
      <c r="K168" s="118">
        <v>0.55260816000000001</v>
      </c>
      <c r="L168" s="118">
        <v>0.10797627</v>
      </c>
      <c r="M168" s="118">
        <v>6.7103987000000004E-2</v>
      </c>
      <c r="N168" s="118">
        <v>4.7072236000000003E-2</v>
      </c>
      <c r="O168" s="118">
        <v>1.3783373999999999E-2</v>
      </c>
      <c r="P168" s="118">
        <v>1.7950858E-4</v>
      </c>
      <c r="Q168" s="118">
        <v>5.5452221000000003E-4</v>
      </c>
      <c r="R168" s="118">
        <v>2.4863808000000001E-2</v>
      </c>
      <c r="S168" s="118">
        <v>2.8258398999999999E-4</v>
      </c>
      <c r="T168" s="118">
        <v>1.8849501000000001E-3</v>
      </c>
      <c r="U168" s="118">
        <v>5.9601202000000002E-3</v>
      </c>
      <c r="V168" s="330">
        <v>1.2924777000000001E-5</v>
      </c>
      <c r="W168" s="330">
        <v>2.2134203E-7</v>
      </c>
      <c r="X168" s="118">
        <v>0</v>
      </c>
      <c r="Y168" s="41"/>
      <c r="Z168" s="327">
        <f t="shared" si="76"/>
        <v>4.1549485714285712</v>
      </c>
      <c r="AA168" s="41"/>
      <c r="AB168" s="111">
        <v>102.92711</v>
      </c>
      <c r="AC168" s="111">
        <v>101.91983999999999</v>
      </c>
      <c r="AD168" s="111">
        <v>0.80802264999999995</v>
      </c>
      <c r="AE168" s="111">
        <v>0</v>
      </c>
      <c r="AF168" s="111">
        <v>4.1972040000000002E-2</v>
      </c>
      <c r="AG168" s="111">
        <v>6.1829926E-2</v>
      </c>
      <c r="AH168" s="111">
        <v>9.5445734000000004E-2</v>
      </c>
      <c r="AI168" s="41"/>
      <c r="AJ168" s="114">
        <v>0.11960836</v>
      </c>
      <c r="AK168" s="114">
        <v>0.1088566</v>
      </c>
      <c r="AL168" s="114">
        <v>4.2634511999999998E-3</v>
      </c>
      <c r="AM168" s="114">
        <v>6.4883077000000003E-3</v>
      </c>
      <c r="AN168" s="113">
        <f t="shared" si="77"/>
        <v>6.5261752130730008E-6</v>
      </c>
      <c r="AO168" s="112">
        <f t="shared" si="78"/>
        <v>1.5767201242948474E-8</v>
      </c>
      <c r="AP168" s="112">
        <f t="shared" si="79"/>
        <v>0.90872657507599996</v>
      </c>
      <c r="AQ168" s="328">
        <v>3.9060921000000003E-6</v>
      </c>
      <c r="AR168" s="328">
        <v>1.1787511000000001E-8</v>
      </c>
      <c r="AS168" s="328">
        <v>3.2197017E-13</v>
      </c>
      <c r="AT168" s="328">
        <v>1.6613403000000001E-10</v>
      </c>
      <c r="AU168" s="328">
        <v>9.1452165000000001E-12</v>
      </c>
      <c r="AV168" s="328">
        <v>7.0005667000000001E-9</v>
      </c>
      <c r="AW168" s="328">
        <v>2.6002568999999998E-6</v>
      </c>
      <c r="AX168" s="328">
        <v>1.0364856000000001E-9</v>
      </c>
      <c r="AY168" s="328">
        <v>2.8325471E-9</v>
      </c>
      <c r="AZ168" s="328">
        <v>8.0045615000000006E-11</v>
      </c>
      <c r="BA168" s="328">
        <v>6.0297668999999999E-15</v>
      </c>
      <c r="BB168" s="328">
        <v>1.0387545E-11</v>
      </c>
      <c r="BC168" s="328">
        <v>7.2318582000000004E-14</v>
      </c>
      <c r="BD168" s="328">
        <v>1.7561575000000001E-13</v>
      </c>
      <c r="BE168" s="328">
        <v>3.6821716E-9</v>
      </c>
      <c r="BF168" s="328">
        <v>8.9639040999999993E-9</v>
      </c>
      <c r="BG168" s="328">
        <v>1.9622350999999999E-11</v>
      </c>
      <c r="BH168" s="328">
        <v>1.6715076E-5</v>
      </c>
      <c r="BI168" s="329">
        <v>0.90870985999999998</v>
      </c>
      <c r="BJ168" s="328">
        <v>4.2914265E-12</v>
      </c>
      <c r="BK168" s="328">
        <v>2.6096512000000001E-14</v>
      </c>
      <c r="BL168" s="328">
        <v>1.1675773E-18</v>
      </c>
      <c r="BM168" s="41"/>
      <c r="BN168" s="111">
        <v>3.1474025999999998E-4</v>
      </c>
      <c r="BO168" s="122">
        <v>2.1670131999999999E-5</v>
      </c>
      <c r="BP168" s="111">
        <v>1.1585099E-4</v>
      </c>
      <c r="BQ168" s="122">
        <v>2.9129054000000002E-6</v>
      </c>
      <c r="BR168" s="122">
        <v>2.7070289000000001E-5</v>
      </c>
      <c r="BS168" s="122">
        <v>4.2206329000000002E-6</v>
      </c>
      <c r="BT168" s="122">
        <v>6.9735872E-9</v>
      </c>
      <c r="BU168" s="122">
        <v>6.4054306999999997E-6</v>
      </c>
      <c r="BV168" s="122">
        <v>2.4088788000000002E-7</v>
      </c>
      <c r="BW168" s="122">
        <v>3.6693058E-7</v>
      </c>
      <c r="BX168" s="122">
        <v>6.8097463000000003E-8</v>
      </c>
      <c r="BY168" s="122">
        <v>1.3330259000000001E-8</v>
      </c>
      <c r="BZ168" s="122">
        <v>1.1424713999999999E-9</v>
      </c>
      <c r="CA168" s="122">
        <v>1.2661777E-5</v>
      </c>
      <c r="CB168" s="111">
        <v>1.2315018E-4</v>
      </c>
      <c r="CC168" s="122">
        <v>9.9947825999999994E-8</v>
      </c>
      <c r="CD168" s="122">
        <v>6.1606552999999996E-10</v>
      </c>
      <c r="CE168" s="224" t="s">
        <v>12614</v>
      </c>
      <c r="CF168" s="221" t="s">
        <v>12408</v>
      </c>
      <c r="CG168" s="184" t="s">
        <v>12395</v>
      </c>
      <c r="CH168" s="42"/>
      <c r="CI168" s="42"/>
      <c r="CK168" s="41"/>
      <c r="CL168" s="41"/>
      <c r="CM168" s="41"/>
      <c r="CN168" s="41"/>
      <c r="CO168" s="41"/>
      <c r="CP168" s="41"/>
      <c r="CQ168" s="41"/>
      <c r="CR168" s="41"/>
      <c r="CS168" s="41"/>
      <c r="CT168" s="41"/>
      <c r="CU168" s="41"/>
      <c r="CV168" s="41"/>
      <c r="CW168" s="41"/>
    </row>
    <row r="169" spans="1:101" ht="14.5" customHeight="1">
      <c r="A169" s="41" t="s">
        <v>12613</v>
      </c>
      <c r="B169" s="119" t="s">
        <v>12026</v>
      </c>
      <c r="C169" s="120" t="str">
        <f t="shared" si="70"/>
        <v>A.030.18.108</v>
      </c>
      <c r="D169" s="135" t="s">
        <v>12399</v>
      </c>
      <c r="E169" s="119" t="s">
        <v>6570</v>
      </c>
      <c r="F169" s="118" t="str">
        <f t="shared" si="71"/>
        <v>2-Methylpentane</v>
      </c>
      <c r="G169" s="118">
        <f t="shared" si="72"/>
        <v>0.50716816580848301</v>
      </c>
      <c r="H169" s="118">
        <f t="shared" si="73"/>
        <v>4.4312165099999995E-2</v>
      </c>
      <c r="I169" s="118">
        <f t="shared" si="74"/>
        <v>0.1160704526</v>
      </c>
      <c r="J169" s="326">
        <f t="shared" si="75"/>
        <v>5.1356181084830001E-3</v>
      </c>
      <c r="K169" s="118">
        <v>0.34164992999999999</v>
      </c>
      <c r="L169" s="118">
        <v>5.4950935999999999E-2</v>
      </c>
      <c r="M169" s="118">
        <v>5.6579847000000003E-2</v>
      </c>
      <c r="N169" s="118">
        <v>3.3902851999999997E-2</v>
      </c>
      <c r="O169" s="118">
        <v>9.8863774999999997E-3</v>
      </c>
      <c r="P169" s="330">
        <v>2.0837110000000001E-5</v>
      </c>
      <c r="Q169" s="118">
        <v>5.0209848999999997E-4</v>
      </c>
      <c r="R169" s="118">
        <v>4.5396695999999999E-3</v>
      </c>
      <c r="S169" s="330">
        <v>3.0634903999999998E-5</v>
      </c>
      <c r="T169" s="118">
        <v>0</v>
      </c>
      <c r="U169" s="118">
        <v>5.1049451000000001E-3</v>
      </c>
      <c r="V169" s="330">
        <v>3.8104483E-8</v>
      </c>
      <c r="W169" s="118">
        <v>0</v>
      </c>
      <c r="X169" s="118">
        <v>0</v>
      </c>
      <c r="Y169" s="41"/>
      <c r="Z169" s="327">
        <f t="shared" si="76"/>
        <v>2.5687964661654132</v>
      </c>
      <c r="AA169" s="41"/>
      <c r="AB169" s="111">
        <v>96.248980000000003</v>
      </c>
      <c r="AC169" s="111">
        <v>95.425264999999996</v>
      </c>
      <c r="AD169" s="111">
        <v>0.69208987</v>
      </c>
      <c r="AE169" s="111">
        <v>0</v>
      </c>
      <c r="AF169" s="111">
        <v>4.4180674000000003E-2</v>
      </c>
      <c r="AG169" s="111">
        <v>3.8418703999999998E-2</v>
      </c>
      <c r="AH169" s="111">
        <v>4.9025737E-2</v>
      </c>
      <c r="AI169" s="41"/>
      <c r="AJ169" s="114">
        <v>7.3416019999999999E-2</v>
      </c>
      <c r="AK169" s="114">
        <v>6.4556699999999995E-2</v>
      </c>
      <c r="AL169" s="114">
        <v>2.6228748000000001E-3</v>
      </c>
      <c r="AM169" s="114">
        <v>6.2364452000000003E-3</v>
      </c>
      <c r="AN169" s="113">
        <f t="shared" si="77"/>
        <v>3.870305836658843E-6</v>
      </c>
      <c r="AO169" s="112">
        <f t="shared" si="78"/>
        <v>9.6999808571464009E-9</v>
      </c>
      <c r="AP169" s="112">
        <f t="shared" si="79"/>
        <v>0.87345171517789999</v>
      </c>
      <c r="AQ169" s="328">
        <v>2.4236300999999999E-6</v>
      </c>
      <c r="AR169" s="328">
        <v>7.3142281000000001E-9</v>
      </c>
      <c r="AS169" s="328">
        <v>1.9976964000000001E-13</v>
      </c>
      <c r="AT169" s="328">
        <v>1.8804163000000001E-12</v>
      </c>
      <c r="AU169" s="328">
        <v>4.3862542999999998E-14</v>
      </c>
      <c r="AV169" s="328">
        <v>5.0412151000000002E-9</v>
      </c>
      <c r="AW169" s="328">
        <v>1.4381191000000001E-6</v>
      </c>
      <c r="AX169" s="328">
        <v>7.3900093999999998E-10</v>
      </c>
      <c r="AY169" s="328">
        <v>1.5617126E-9</v>
      </c>
      <c r="AZ169" s="328">
        <v>8.3669950000000004E-11</v>
      </c>
      <c r="BA169" s="328">
        <v>1.7795124E-15</v>
      </c>
      <c r="BB169" s="328">
        <v>6.0256702999999997E-13</v>
      </c>
      <c r="BC169" s="328">
        <v>4.9891390999999996E-13</v>
      </c>
      <c r="BD169" s="328">
        <v>1.1510024E-14</v>
      </c>
      <c r="BE169" s="328">
        <v>8.8057217999999998E-10</v>
      </c>
      <c r="BF169" s="328">
        <v>2.6329251E-9</v>
      </c>
      <c r="BG169" s="328">
        <v>5.4727030000000002E-14</v>
      </c>
      <c r="BH169" s="328">
        <v>1.3951779000000001E-6</v>
      </c>
      <c r="BI169" s="329">
        <v>0.87345032</v>
      </c>
      <c r="BJ169" s="329">
        <v>0</v>
      </c>
      <c r="BK169" s="329">
        <v>0</v>
      </c>
      <c r="BL169" s="329">
        <v>0</v>
      </c>
      <c r="BM169" s="41"/>
      <c r="BN169" s="111">
        <v>2.3386133000000001E-4</v>
      </c>
      <c r="BO169" s="122">
        <v>1.2334495E-5</v>
      </c>
      <c r="BP169" s="122">
        <v>7.1624861000000006E-5</v>
      </c>
      <c r="BQ169" s="122">
        <v>5.3186801999999998E-7</v>
      </c>
      <c r="BR169" s="122">
        <v>1.6749222999999998E-5</v>
      </c>
      <c r="BS169" s="122">
        <v>3.0876874000000001E-6</v>
      </c>
      <c r="BT169" s="122">
        <v>3.2384017E-9</v>
      </c>
      <c r="BU169" s="122">
        <v>4.6785947000000002E-6</v>
      </c>
      <c r="BV169" s="122">
        <v>2.7961935000000002E-8</v>
      </c>
      <c r="BW169" s="122">
        <v>3.3224149000000002E-7</v>
      </c>
      <c r="BX169" s="122">
        <v>3.1969154999999999E-10</v>
      </c>
      <c r="BY169" s="122">
        <v>3.9730283000000003E-11</v>
      </c>
      <c r="BZ169" s="122">
        <v>4.7095329000000001E-12</v>
      </c>
      <c r="CA169" s="122">
        <v>8.7381612000000003E-6</v>
      </c>
      <c r="CB169" s="111">
        <v>1.1573658E-4</v>
      </c>
      <c r="CC169" s="122">
        <v>1.6051356E-8</v>
      </c>
      <c r="CD169" s="111">
        <v>0</v>
      </c>
      <c r="CE169" s="224" t="s">
        <v>12610</v>
      </c>
      <c r="CF169" s="221" t="s">
        <v>12547</v>
      </c>
      <c r="CG169" s="184" t="s">
        <v>12395</v>
      </c>
      <c r="CH169" s="42"/>
      <c r="CI169" s="42"/>
      <c r="CK169" s="41"/>
      <c r="CL169" s="41"/>
      <c r="CM169" s="41"/>
      <c r="CN169" s="41"/>
      <c r="CO169" s="41"/>
      <c r="CP169" s="41"/>
      <c r="CQ169" s="41"/>
      <c r="CR169" s="41"/>
      <c r="CS169" s="41"/>
      <c r="CT169" s="41"/>
      <c r="CU169" s="41"/>
      <c r="CV169" s="41"/>
      <c r="CW169" s="41"/>
    </row>
    <row r="170" spans="1:101" ht="14.5" customHeight="1">
      <c r="A170" s="41" t="s">
        <v>12609</v>
      </c>
      <c r="B170" s="119" t="s">
        <v>12026</v>
      </c>
      <c r="C170" s="120" t="str">
        <f t="shared" si="70"/>
        <v>A.030.18.109</v>
      </c>
      <c r="D170" s="135" t="s">
        <v>12399</v>
      </c>
      <c r="E170" s="119" t="s">
        <v>6570</v>
      </c>
      <c r="F170" s="118" t="str">
        <f t="shared" si="71"/>
        <v>3-Methyl-1-butanol</v>
      </c>
      <c r="G170" s="118">
        <f t="shared" si="72"/>
        <v>0.50702012183199996</v>
      </c>
      <c r="H170" s="118">
        <f t="shared" si="73"/>
        <v>1.5588529549999999E-2</v>
      </c>
      <c r="I170" s="118">
        <f t="shared" si="74"/>
        <v>5.5343325400000004E-2</v>
      </c>
      <c r="J170" s="326">
        <f t="shared" si="75"/>
        <v>8.8417168819999985E-3</v>
      </c>
      <c r="K170" s="118">
        <v>0.42724655</v>
      </c>
      <c r="L170" s="118">
        <v>2.8968309000000001E-2</v>
      </c>
      <c r="M170" s="118">
        <v>1.8572199000000001E-2</v>
      </c>
      <c r="N170" s="118">
        <v>1.2240239999999999E-2</v>
      </c>
      <c r="O170" s="118">
        <v>2.8625523000000001E-3</v>
      </c>
      <c r="P170" s="118">
        <v>1.7542569999999999E-4</v>
      </c>
      <c r="Q170" s="118">
        <v>3.1031154999999999E-4</v>
      </c>
      <c r="R170" s="118">
        <v>7.8028174000000002E-3</v>
      </c>
      <c r="S170" s="118">
        <v>4.9791326000000005E-4</v>
      </c>
      <c r="T170" s="118">
        <v>1.5282534E-3</v>
      </c>
      <c r="U170" s="118">
        <v>6.7498536000000003E-3</v>
      </c>
      <c r="V170" s="330">
        <v>1.3180483E-5</v>
      </c>
      <c r="W170" s="330">
        <v>5.2516138999999997E-5</v>
      </c>
      <c r="X170" s="118">
        <v>0</v>
      </c>
      <c r="Y170" s="41"/>
      <c r="Z170" s="327">
        <f t="shared" si="76"/>
        <v>3.2123800751879696</v>
      </c>
      <c r="AA170" s="41"/>
      <c r="AB170" s="111">
        <v>62.053542</v>
      </c>
      <c r="AC170" s="111">
        <v>60.575859000000001</v>
      </c>
      <c r="AD170" s="111">
        <v>0.86724904000000003</v>
      </c>
      <c r="AE170" s="111">
        <v>0</v>
      </c>
      <c r="AF170" s="111">
        <v>0.19841552000000001</v>
      </c>
      <c r="AG170" s="111">
        <v>0.21975902</v>
      </c>
      <c r="AH170" s="111">
        <v>0.19225976</v>
      </c>
      <c r="AI170" s="41"/>
      <c r="AJ170" s="114">
        <v>6.8036943000000003E-2</v>
      </c>
      <c r="AK170" s="114">
        <v>6.2093294E-2</v>
      </c>
      <c r="AL170" s="114">
        <v>2.7775766000000001E-3</v>
      </c>
      <c r="AM170" s="114">
        <v>3.1660723999999999E-3</v>
      </c>
      <c r="AN170" s="113">
        <f t="shared" si="77"/>
        <v>3.7226195312779996E-6</v>
      </c>
      <c r="AO170" s="112">
        <f t="shared" si="78"/>
        <v>1.027210265319234E-8</v>
      </c>
      <c r="AP170" s="112">
        <f t="shared" si="79"/>
        <v>0.44342750819999999</v>
      </c>
      <c r="AQ170" s="328">
        <v>3.0188040999999998E-6</v>
      </c>
      <c r="AR170" s="328">
        <v>9.109875E-9</v>
      </c>
      <c r="AS170" s="328">
        <v>2.4883371000000001E-13</v>
      </c>
      <c r="AT170" s="328">
        <v>1.3171293E-10</v>
      </c>
      <c r="AU170" s="328">
        <v>1.4916747999999999E-11</v>
      </c>
      <c r="AV170" s="328">
        <v>1.8205129E-9</v>
      </c>
      <c r="AW170" s="328">
        <v>6.9545639000000004E-7</v>
      </c>
      <c r="AX170" s="328">
        <v>2.8506173E-10</v>
      </c>
      <c r="AY170" s="328">
        <v>8.1283510000000005E-10</v>
      </c>
      <c r="AZ170" s="328">
        <v>3.8416326E-11</v>
      </c>
      <c r="BA170" s="328">
        <v>7.7670119999999996E-15</v>
      </c>
      <c r="BB170" s="328">
        <v>3.9567687999999999E-13</v>
      </c>
      <c r="BC170" s="328">
        <v>1.4522755E-13</v>
      </c>
      <c r="BD170" s="328">
        <v>4.2263311999999998E-14</v>
      </c>
      <c r="BE170" s="328">
        <v>1.9193994E-9</v>
      </c>
      <c r="BF170" s="328">
        <v>3.4542825000000002E-9</v>
      </c>
      <c r="BG170" s="328">
        <v>1.8882593000000001E-11</v>
      </c>
      <c r="BH170" s="328">
        <v>2.0068199999999999E-5</v>
      </c>
      <c r="BI170" s="329">
        <v>0.44340743999999999</v>
      </c>
      <c r="BJ170" s="328">
        <v>1.0182168E-9</v>
      </c>
      <c r="BK170" s="328">
        <v>6.1918587000000003E-12</v>
      </c>
      <c r="BL170" s="328">
        <v>2.7702833999999999E-16</v>
      </c>
      <c r="BM170" s="41"/>
      <c r="BN170" s="111">
        <v>1.8302338000000001E-4</v>
      </c>
      <c r="BO170" s="122">
        <v>6.1893552999999996E-6</v>
      </c>
      <c r="BP170" s="122">
        <v>8.9569680000000003E-5</v>
      </c>
      <c r="BQ170" s="122">
        <v>9.1986307000000005E-7</v>
      </c>
      <c r="BR170" s="122">
        <v>7.0021953E-6</v>
      </c>
      <c r="BS170" s="122">
        <v>1.0247326999999999E-6</v>
      </c>
      <c r="BT170" s="122">
        <v>4.0108963000000001E-10</v>
      </c>
      <c r="BU170" s="122">
        <v>1.9823023999999999E-6</v>
      </c>
      <c r="BV170" s="122">
        <v>2.3540894000000001E-7</v>
      </c>
      <c r="BW170" s="122">
        <v>2.0533495999999999E-7</v>
      </c>
      <c r="BX170" s="122">
        <v>1.1211127E-7</v>
      </c>
      <c r="BY170" s="122">
        <v>1.2972250000000001E-8</v>
      </c>
      <c r="BZ170" s="122">
        <v>1.9796579999999999E-9</v>
      </c>
      <c r="CA170" s="122">
        <v>3.0324681000000001E-6</v>
      </c>
      <c r="CB170" s="122">
        <v>7.2434705000000007E-5</v>
      </c>
      <c r="CC170" s="122">
        <v>1.5369443E-7</v>
      </c>
      <c r="CD170" s="122">
        <v>1.4617242999999999E-7</v>
      </c>
      <c r="CE170" s="224" t="s">
        <v>12606</v>
      </c>
      <c r="CF170" s="221" t="s">
        <v>12408</v>
      </c>
      <c r="CG170" s="184" t="s">
        <v>12395</v>
      </c>
      <c r="CH170" s="42"/>
      <c r="CI170" s="42"/>
      <c r="CK170" s="41"/>
      <c r="CL170" s="41"/>
      <c r="CM170" s="41"/>
      <c r="CN170" s="41"/>
      <c r="CO170" s="41"/>
      <c r="CP170" s="41"/>
      <c r="CQ170" s="41"/>
      <c r="CR170" s="41"/>
      <c r="CS170" s="41"/>
      <c r="CT170" s="41"/>
      <c r="CU170" s="41"/>
      <c r="CV170" s="41"/>
      <c r="CW170" s="41"/>
    </row>
    <row r="171" spans="1:101" ht="14.5" customHeight="1" thickBot="1">
      <c r="A171" s="41" t="s">
        <v>12605</v>
      </c>
      <c r="B171" s="119" t="s">
        <v>12026</v>
      </c>
      <c r="C171" s="120" t="str">
        <f t="shared" si="70"/>
        <v>A.030.18.110</v>
      </c>
      <c r="D171" s="135" t="s">
        <v>12399</v>
      </c>
      <c r="E171" s="119" t="s">
        <v>6570</v>
      </c>
      <c r="F171" s="118" t="str">
        <f t="shared" si="71"/>
        <v>3-Methyl-1-butyl acetate</v>
      </c>
      <c r="G171" s="118">
        <f t="shared" si="72"/>
        <v>0.82124526648700003</v>
      </c>
      <c r="H171" s="118">
        <f t="shared" si="73"/>
        <v>3.6321377299999999E-2</v>
      </c>
      <c r="I171" s="118">
        <f t="shared" si="74"/>
        <v>6.4469311000000001E-2</v>
      </c>
      <c r="J171" s="326">
        <f t="shared" si="75"/>
        <v>5.3668178186999996E-2</v>
      </c>
      <c r="K171" s="118">
        <v>0.6667864</v>
      </c>
      <c r="L171" s="118">
        <v>2.9918269000000001E-2</v>
      </c>
      <c r="M171" s="118">
        <v>2.3556272999999999E-2</v>
      </c>
      <c r="N171" s="118">
        <v>3.1320919000000003E-2</v>
      </c>
      <c r="O171" s="118">
        <v>3.5890927000000001E-3</v>
      </c>
      <c r="P171" s="118">
        <v>3.1270000000000001E-4</v>
      </c>
      <c r="Q171" s="118">
        <v>1.0986656E-3</v>
      </c>
      <c r="R171" s="118">
        <v>1.0994769E-2</v>
      </c>
      <c r="S171" s="118">
        <v>4.3407385E-2</v>
      </c>
      <c r="T171" s="118">
        <v>4.2952676000000004E-3</v>
      </c>
      <c r="U171" s="118">
        <v>5.9235321000000001E-3</v>
      </c>
      <c r="V171" s="330">
        <v>3.0518293000000003E-5</v>
      </c>
      <c r="W171" s="330">
        <v>1.1475194E-5</v>
      </c>
      <c r="X171" s="118">
        <v>0</v>
      </c>
      <c r="Y171" s="41"/>
      <c r="Z171" s="327">
        <f t="shared" si="76"/>
        <v>5.013431578947368</v>
      </c>
      <c r="AA171" s="41"/>
      <c r="AB171" s="111">
        <v>94.982843000000003</v>
      </c>
      <c r="AC171" s="111">
        <v>93.753495999999998</v>
      </c>
      <c r="AD171" s="111">
        <v>0.80305026999999995</v>
      </c>
      <c r="AE171" s="111">
        <v>0</v>
      </c>
      <c r="AF171" s="111">
        <v>0.16385759999999999</v>
      </c>
      <c r="AG171" s="111">
        <v>9.8928325999999997E-2</v>
      </c>
      <c r="AH171" s="111">
        <v>0.16351094999999999</v>
      </c>
      <c r="AI171" s="41"/>
      <c r="AJ171" s="114">
        <v>0.10102837000000001</v>
      </c>
      <c r="AK171" s="114">
        <v>9.1554458000000005E-2</v>
      </c>
      <c r="AL171" s="114">
        <v>4.3534207E-3</v>
      </c>
      <c r="AM171" s="114">
        <v>5.1204865000000002E-3</v>
      </c>
      <c r="AN171" s="113">
        <f t="shared" si="77"/>
        <v>5.4888763955929986E-6</v>
      </c>
      <c r="AO171" s="112">
        <f t="shared" si="78"/>
        <v>1.609992827006934E-8</v>
      </c>
      <c r="AP171" s="112">
        <f t="shared" si="79"/>
        <v>0.71715496280000002</v>
      </c>
      <c r="AQ171" s="328">
        <v>4.7020585000000001E-6</v>
      </c>
      <c r="AR171" s="328">
        <v>1.4189085E-8</v>
      </c>
      <c r="AS171" s="328">
        <v>3.8758609E-13</v>
      </c>
      <c r="AT171" s="328">
        <v>2.2106148000000001E-10</v>
      </c>
      <c r="AU171" s="328">
        <v>2.8299253E-11</v>
      </c>
      <c r="AV171" s="328">
        <v>4.658552E-9</v>
      </c>
      <c r="AW171" s="328">
        <v>7.7603235E-7</v>
      </c>
      <c r="AX171" s="328">
        <v>8.4697789999999996E-10</v>
      </c>
      <c r="AY171" s="328">
        <v>8.4832195000000002E-10</v>
      </c>
      <c r="AZ171" s="328">
        <v>1.6680643000000001E-10</v>
      </c>
      <c r="BA171" s="328">
        <v>2.5180555000000002E-15</v>
      </c>
      <c r="BB171" s="328">
        <v>1.6609545999999999E-12</v>
      </c>
      <c r="BC171" s="328">
        <v>3.4021737999999998E-13</v>
      </c>
      <c r="BD171" s="328">
        <v>3.3280310999999999E-14</v>
      </c>
      <c r="BE171" s="328">
        <v>3.3831576000000002E-9</v>
      </c>
      <c r="BF171" s="328">
        <v>2.271987E-9</v>
      </c>
      <c r="BG171" s="328">
        <v>4.4959403999999998E-11</v>
      </c>
      <c r="BH171" s="329">
        <v>1.6794927999999999E-3</v>
      </c>
      <c r="BI171" s="329">
        <v>0.71547547</v>
      </c>
      <c r="BJ171" s="328">
        <v>2.2248826E-10</v>
      </c>
      <c r="BK171" s="328">
        <v>1.3529690999999999E-12</v>
      </c>
      <c r="BL171" s="328">
        <v>6.0532842000000003E-17</v>
      </c>
      <c r="BM171" s="41"/>
      <c r="BN171" s="111">
        <v>1.3004094999999999E-3</v>
      </c>
      <c r="BO171" s="122">
        <v>6.6785109999999998E-6</v>
      </c>
      <c r="BP171" s="111">
        <v>1.3978777000000001E-4</v>
      </c>
      <c r="BQ171" s="122">
        <v>1.2889656999999999E-6</v>
      </c>
      <c r="BR171" s="122">
        <v>7.5049639000000001E-6</v>
      </c>
      <c r="BS171" s="122">
        <v>1.6273043999999999E-6</v>
      </c>
      <c r="BT171" s="122">
        <v>9.3072445999999998E-10</v>
      </c>
      <c r="BU171" s="122">
        <v>2.4956396E-6</v>
      </c>
      <c r="BV171" s="122">
        <v>4.1962138000000002E-7</v>
      </c>
      <c r="BW171" s="122">
        <v>7.2699342999999998E-7</v>
      </c>
      <c r="BX171" s="122">
        <v>2.1268525999999999E-7</v>
      </c>
      <c r="BY171" s="122">
        <v>3.0565142999999999E-8</v>
      </c>
      <c r="BZ171" s="122">
        <v>3.7531304E-9</v>
      </c>
      <c r="CA171" s="122">
        <v>1.8678906000000001E-5</v>
      </c>
      <c r="CB171" s="111">
        <v>1.1053594E-4</v>
      </c>
      <c r="CC171" s="111">
        <v>1.0103849999999999E-3</v>
      </c>
      <c r="CD171" s="122">
        <v>3.1939809999999999E-8</v>
      </c>
      <c r="CE171" s="224" t="s">
        <v>12602</v>
      </c>
      <c r="CF171" s="221" t="s">
        <v>12426</v>
      </c>
      <c r="CG171" s="184" t="s">
        <v>12395</v>
      </c>
      <c r="CH171" s="42"/>
      <c r="CI171" s="42"/>
      <c r="CK171" s="41"/>
      <c r="CL171" s="41"/>
      <c r="CM171" s="41"/>
      <c r="CN171" s="41"/>
      <c r="CO171" s="41"/>
      <c r="CP171" s="41"/>
      <c r="CQ171" s="41"/>
      <c r="CR171" s="41"/>
      <c r="CS171" s="41"/>
      <c r="CT171" s="41"/>
      <c r="CU171" s="41"/>
      <c r="CV171" s="41"/>
      <c r="CW171" s="41"/>
    </row>
    <row r="172" spans="1:101" ht="14.5" customHeight="1" thickBot="1">
      <c r="A172" s="41" t="s">
        <v>12601</v>
      </c>
      <c r="B172" s="119" t="s">
        <v>12026</v>
      </c>
      <c r="C172" s="120" t="str">
        <f t="shared" si="70"/>
        <v>A.030.18.111</v>
      </c>
      <c r="D172" s="135" t="s">
        <v>12399</v>
      </c>
      <c r="E172" s="119" t="s">
        <v>6570</v>
      </c>
      <c r="F172" s="118" t="str">
        <f t="shared" si="71"/>
        <v>4-Methyl-2-pentanone</v>
      </c>
      <c r="G172" s="118">
        <f t="shared" si="72"/>
        <v>0.61032137727699998</v>
      </c>
      <c r="H172" s="118">
        <f t="shared" si="73"/>
        <v>2.0877095769999996E-2</v>
      </c>
      <c r="I172" s="118">
        <f t="shared" si="74"/>
        <v>0.104912782</v>
      </c>
      <c r="J172" s="326">
        <f t="shared" si="75"/>
        <v>1.3693839507E-2</v>
      </c>
      <c r="K172" s="118">
        <v>0.47083765999999999</v>
      </c>
      <c r="L172" s="118">
        <v>5.8168192000000001E-2</v>
      </c>
      <c r="M172" s="118">
        <v>1.5365709999999999E-2</v>
      </c>
      <c r="N172" s="118">
        <v>1.7716671999999999E-2</v>
      </c>
      <c r="O172" s="118">
        <v>2.6809482999999999E-3</v>
      </c>
      <c r="P172" s="330">
        <v>5.6704469999999997E-5</v>
      </c>
      <c r="Q172" s="118">
        <v>4.2277100000000001E-4</v>
      </c>
      <c r="R172" s="118">
        <v>3.1378879999999998E-2</v>
      </c>
      <c r="S172" s="118">
        <v>4.6433793000000002E-4</v>
      </c>
      <c r="T172" s="118">
        <v>3.2243514E-3</v>
      </c>
      <c r="U172" s="118">
        <v>9.9777227000000003E-3</v>
      </c>
      <c r="V172" s="330">
        <v>1.5175643E-5</v>
      </c>
      <c r="W172" s="330">
        <v>1.2251834E-5</v>
      </c>
      <c r="X172" s="118">
        <v>0</v>
      </c>
      <c r="Y172" s="41"/>
      <c r="Z172" s="327">
        <f t="shared" si="76"/>
        <v>3.5401327819548869</v>
      </c>
      <c r="AA172" s="41"/>
      <c r="AB172" s="111">
        <v>70.094460999999995</v>
      </c>
      <c r="AC172" s="111">
        <v>66.620457000000002</v>
      </c>
      <c r="AD172" s="111">
        <v>1.3525682999999999</v>
      </c>
      <c r="AE172" s="111">
        <v>0</v>
      </c>
      <c r="AF172" s="111">
        <v>1.3456633</v>
      </c>
      <c r="AG172" s="111">
        <v>0.47264632000000001</v>
      </c>
      <c r="AH172" s="111">
        <v>0.30312602999999999</v>
      </c>
      <c r="AI172" s="41"/>
      <c r="AJ172" s="114">
        <v>8.1806207000000006E-2</v>
      </c>
      <c r="AK172" s="114">
        <v>7.3728788000000003E-2</v>
      </c>
      <c r="AL172" s="114">
        <v>3.9172458E-3</v>
      </c>
      <c r="AM172" s="114">
        <v>4.1601726000000004E-3</v>
      </c>
      <c r="AN172" s="113">
        <f t="shared" si="77"/>
        <v>4.4201911397550009E-6</v>
      </c>
      <c r="AO172" s="112">
        <f t="shared" si="78"/>
        <v>1.4486855646764963E-8</v>
      </c>
      <c r="AP172" s="112">
        <f t="shared" si="79"/>
        <v>0.58265722536800002</v>
      </c>
      <c r="AQ172" s="328">
        <v>3.2940921000000001E-6</v>
      </c>
      <c r="AR172" s="328">
        <v>9.9393985000000002E-9</v>
      </c>
      <c r="AS172" s="328">
        <v>2.7154431000000002E-13</v>
      </c>
      <c r="AT172" s="328">
        <v>4.1048819E-11</v>
      </c>
      <c r="AU172" s="328">
        <v>5.0187259999999997E-12</v>
      </c>
      <c r="AV172" s="328">
        <v>2.6310403000000001E-9</v>
      </c>
      <c r="AW172" s="328">
        <v>1.1199219000000001E-6</v>
      </c>
      <c r="AX172" s="328">
        <v>5.4168114000000005E-10</v>
      </c>
      <c r="AY172" s="328">
        <v>1.2895209E-9</v>
      </c>
      <c r="AZ172" s="328">
        <v>2.6834441000000001E-9</v>
      </c>
      <c r="BA172" s="328">
        <v>9.5660325000000001E-16</v>
      </c>
      <c r="BB172" s="328">
        <v>2.5148329999999999E-13</v>
      </c>
      <c r="BC172" s="328">
        <v>6.6478925000000001E-12</v>
      </c>
      <c r="BD172" s="328">
        <v>4.0910022000000002E-14</v>
      </c>
      <c r="BE172" s="328">
        <v>6.0051160000000002E-10</v>
      </c>
      <c r="BF172" s="328">
        <v>2.6619740000000001E-9</v>
      </c>
      <c r="BG172" s="328">
        <v>2.4153616999999999E-11</v>
      </c>
      <c r="BH172" s="328">
        <v>1.4465368E-5</v>
      </c>
      <c r="BI172" s="329">
        <v>0.58264276000000004</v>
      </c>
      <c r="BJ172" s="328">
        <v>2.3754631000000002E-10</v>
      </c>
      <c r="BK172" s="328">
        <v>1.4445383999999999E-12</v>
      </c>
      <c r="BL172" s="328">
        <v>6.4629718000000001E-17</v>
      </c>
      <c r="BM172" s="41"/>
      <c r="BN172" s="111">
        <v>2.2276796E-4</v>
      </c>
      <c r="BO172" s="122">
        <v>9.1171281999999993E-6</v>
      </c>
      <c r="BP172" s="122">
        <v>9.8708295000000005E-5</v>
      </c>
      <c r="BQ172" s="122">
        <v>3.6758126E-6</v>
      </c>
      <c r="BR172" s="122">
        <v>9.5890356999999995E-6</v>
      </c>
      <c r="BS172" s="122">
        <v>4.4510202999999999E-7</v>
      </c>
      <c r="BT172" s="122">
        <v>4.6524946999999999E-10</v>
      </c>
      <c r="BU172" s="122">
        <v>6.8258365999999995E-7</v>
      </c>
      <c r="BV172" s="122">
        <v>7.6093406999999999E-8</v>
      </c>
      <c r="BW172" s="122">
        <v>2.7975003E-7</v>
      </c>
      <c r="BX172" s="122">
        <v>3.7707620999999998E-8</v>
      </c>
      <c r="BY172" s="122">
        <v>1.5966543E-8</v>
      </c>
      <c r="BZ172" s="122">
        <v>6.6471614000000003E-10</v>
      </c>
      <c r="CA172" s="122">
        <v>1.8248678E-5</v>
      </c>
      <c r="CB172" s="122">
        <v>8.1666119999999995E-5</v>
      </c>
      <c r="CC172" s="122">
        <v>1.9045406E-7</v>
      </c>
      <c r="CD172" s="122">
        <v>3.4101503999999997E-8</v>
      </c>
      <c r="CE172" s="207" t="s">
        <v>12598</v>
      </c>
      <c r="CF172" s="221" t="s">
        <v>12413</v>
      </c>
      <c r="CG172" s="184" t="s">
        <v>12395</v>
      </c>
      <c r="CH172" s="42"/>
      <c r="CI172" s="42"/>
      <c r="CK172" s="41"/>
      <c r="CL172" s="41"/>
      <c r="CM172" s="41"/>
      <c r="CN172" s="41"/>
      <c r="CO172" s="41"/>
      <c r="CP172" s="41"/>
      <c r="CQ172" s="41"/>
      <c r="CR172" s="41"/>
      <c r="CS172" s="41"/>
      <c r="CT172" s="41"/>
      <c r="CU172" s="41"/>
      <c r="CV172" s="41"/>
      <c r="CW172" s="41"/>
    </row>
    <row r="173" spans="1:101" ht="14.5" customHeight="1" thickBot="1">
      <c r="A173" s="41" t="s">
        <v>12597</v>
      </c>
      <c r="B173" s="119" t="s">
        <v>12026</v>
      </c>
      <c r="C173" s="120" t="str">
        <f t="shared" si="70"/>
        <v>A.030.18.112</v>
      </c>
      <c r="D173" s="135" t="s">
        <v>12399</v>
      </c>
      <c r="E173" s="119" t="s">
        <v>6570</v>
      </c>
      <c r="F173" s="118" t="str">
        <f t="shared" si="71"/>
        <v>Acetic acid</v>
      </c>
      <c r="G173" s="118">
        <f t="shared" si="72"/>
        <v>0.1936551983922</v>
      </c>
      <c r="H173" s="118">
        <f t="shared" si="73"/>
        <v>1.8513448166E-2</v>
      </c>
      <c r="I173" s="118">
        <f t="shared" si="74"/>
        <v>3.4640003900000001E-2</v>
      </c>
      <c r="J173" s="326">
        <f t="shared" si="75"/>
        <v>5.3561263262000003E-3</v>
      </c>
      <c r="K173" s="118">
        <v>0.13514561999999999</v>
      </c>
      <c r="L173" s="118">
        <v>1.2444396E-2</v>
      </c>
      <c r="M173" s="118">
        <v>1.8817120999999999E-2</v>
      </c>
      <c r="N173" s="118">
        <v>1.6586416999999999E-2</v>
      </c>
      <c r="O173" s="118">
        <v>1.7833279E-3</v>
      </c>
      <c r="P173" s="330">
        <v>4.7878167999999998E-5</v>
      </c>
      <c r="Q173" s="330">
        <v>9.5825098E-5</v>
      </c>
      <c r="R173" s="118">
        <v>3.3784868999999999E-3</v>
      </c>
      <c r="S173" s="118">
        <v>2.2759384999999999E-4</v>
      </c>
      <c r="T173" s="118">
        <v>1.4036254000000001E-3</v>
      </c>
      <c r="U173" s="118">
        <v>3.7094891999999999E-3</v>
      </c>
      <c r="V173" s="330">
        <v>7.4049197999999999E-6</v>
      </c>
      <c r="W173" s="330">
        <v>8.0129564000000004E-6</v>
      </c>
      <c r="X173" s="118">
        <v>0</v>
      </c>
      <c r="Y173" s="41"/>
      <c r="Z173" s="327">
        <f t="shared" si="76"/>
        <v>1.0161324812030075</v>
      </c>
      <c r="AA173" s="41"/>
      <c r="AB173" s="111">
        <v>39.493892000000002</v>
      </c>
      <c r="AC173" s="111">
        <v>38.762540000000001</v>
      </c>
      <c r="AD173" s="111">
        <v>0.50287663999999999</v>
      </c>
      <c r="AE173" s="111">
        <v>0</v>
      </c>
      <c r="AF173" s="111">
        <v>3.5204873999999997E-2</v>
      </c>
      <c r="AG173" s="111">
        <v>0.10970630000000001</v>
      </c>
      <c r="AH173" s="111">
        <v>8.3563307000000003E-2</v>
      </c>
      <c r="AI173" s="41"/>
      <c r="AJ173" s="114">
        <v>2.6295580999999998E-2</v>
      </c>
      <c r="AK173" s="114">
        <v>2.2847131999999999E-2</v>
      </c>
      <c r="AL173" s="114">
        <v>1.0243234000000001E-3</v>
      </c>
      <c r="AM173" s="114">
        <v>2.4241255999999998E-3</v>
      </c>
      <c r="AN173" s="113">
        <f t="shared" si="77"/>
        <v>1.3697321171652999E-6</v>
      </c>
      <c r="AO173" s="112">
        <f t="shared" si="78"/>
        <v>3.788178269650211E-9</v>
      </c>
      <c r="AP173" s="112">
        <f t="shared" si="79"/>
        <v>0.33951338703740003</v>
      </c>
      <c r="AQ173" s="328">
        <v>9.5615483999999992E-7</v>
      </c>
      <c r="AR173" s="328">
        <v>2.8854513000000002E-9</v>
      </c>
      <c r="AS173" s="328">
        <v>7.8813162000000006E-14</v>
      </c>
      <c r="AT173" s="328">
        <v>3.0721246E-11</v>
      </c>
      <c r="AU173" s="328">
        <v>3.8542552999999999E-12</v>
      </c>
      <c r="AV173" s="328">
        <v>2.4663883000000001E-9</v>
      </c>
      <c r="AW173" s="328">
        <v>4.0965516999999998E-7</v>
      </c>
      <c r="AX173" s="328">
        <v>3.6184023E-10</v>
      </c>
      <c r="AY173" s="328">
        <v>4.5941267000000002E-10</v>
      </c>
      <c r="AZ173" s="328">
        <v>4.6329119999999999E-11</v>
      </c>
      <c r="BA173" s="328">
        <v>3.1364318E-15</v>
      </c>
      <c r="BB173" s="328">
        <v>1.1171548E-13</v>
      </c>
      <c r="BC173" s="328">
        <v>4.6459301000000004E-13</v>
      </c>
      <c r="BD173" s="328">
        <v>7.2326971999999999E-15</v>
      </c>
      <c r="BE173" s="328">
        <v>7.3983643999999996E-10</v>
      </c>
      <c r="BF173" s="328">
        <v>6.0202935999999998E-10</v>
      </c>
      <c r="BG173" s="328">
        <v>3.3997343999999997E-11</v>
      </c>
      <c r="BH173" s="328">
        <v>7.4870373999999998E-6</v>
      </c>
      <c r="BI173" s="329">
        <v>0.33950590000000003</v>
      </c>
      <c r="BJ173" s="328">
        <v>7.9277563999999999E-11</v>
      </c>
      <c r="BK173" s="328">
        <v>4.8209330000000001E-13</v>
      </c>
      <c r="BL173" s="328">
        <v>2.1569211E-17</v>
      </c>
      <c r="BM173" s="41"/>
      <c r="BN173" s="122">
        <v>9.1512641999999997E-5</v>
      </c>
      <c r="BO173" s="122">
        <v>3.9346993000000002E-6</v>
      </c>
      <c r="BP173" s="122">
        <v>2.8332470000000001E-5</v>
      </c>
      <c r="BQ173" s="122">
        <v>3.9589169000000002E-7</v>
      </c>
      <c r="BR173" s="122">
        <v>3.6297435999999999E-6</v>
      </c>
      <c r="BS173" s="122">
        <v>1.5161654E-6</v>
      </c>
      <c r="BT173" s="122">
        <v>2.3289882000000001E-10</v>
      </c>
      <c r="BU173" s="122">
        <v>2.2935874999999999E-6</v>
      </c>
      <c r="BV173" s="122">
        <v>6.4249130000000004E-8</v>
      </c>
      <c r="BW173" s="122">
        <v>6.3408025000000006E-8</v>
      </c>
      <c r="BX173" s="122">
        <v>2.8963297000000001E-8</v>
      </c>
      <c r="BY173" s="122">
        <v>5.7406734999999997E-8</v>
      </c>
      <c r="BZ173" s="122">
        <v>5.1086543999999997E-10</v>
      </c>
      <c r="CA173" s="122">
        <v>4.0932628999999999E-6</v>
      </c>
      <c r="CB173" s="122">
        <v>4.7032064000000001E-5</v>
      </c>
      <c r="CC173" s="122">
        <v>5.8606042999999999E-8</v>
      </c>
      <c r="CD173" s="122">
        <v>1.1380872E-8</v>
      </c>
      <c r="CE173" s="207" t="s">
        <v>12594</v>
      </c>
      <c r="CF173" s="221" t="s">
        <v>12474</v>
      </c>
      <c r="CG173" s="184" t="s">
        <v>12395</v>
      </c>
      <c r="CH173" s="42"/>
      <c r="CI173" s="42"/>
      <c r="CK173" s="41"/>
      <c r="CL173" s="41"/>
      <c r="CM173" s="41"/>
      <c r="CN173" s="41"/>
      <c r="CO173" s="41"/>
      <c r="CP173" s="41"/>
      <c r="CQ173" s="41"/>
      <c r="CR173" s="41"/>
      <c r="CS173" s="41"/>
      <c r="CT173" s="41"/>
      <c r="CU173" s="41"/>
      <c r="CV173" s="41"/>
      <c r="CW173" s="41"/>
    </row>
    <row r="174" spans="1:101" ht="14.5" customHeight="1">
      <c r="A174" s="41" t="s">
        <v>12593</v>
      </c>
      <c r="B174" s="119" t="s">
        <v>12026</v>
      </c>
      <c r="C174" s="120" t="str">
        <f t="shared" si="70"/>
        <v>A.030.18.113</v>
      </c>
      <c r="D174" s="135" t="s">
        <v>12399</v>
      </c>
      <c r="E174" s="119" t="s">
        <v>6570</v>
      </c>
      <c r="F174" s="118" t="str">
        <f t="shared" si="71"/>
        <v>Acetic anhydride</v>
      </c>
      <c r="G174" s="118">
        <f t="shared" si="72"/>
        <v>0.40600209361473705</v>
      </c>
      <c r="H174" s="118">
        <f t="shared" si="73"/>
        <v>2.2086971590000001E-2</v>
      </c>
      <c r="I174" s="118">
        <f t="shared" si="74"/>
        <v>3.8334643199999997E-2</v>
      </c>
      <c r="J174" s="326">
        <f t="shared" si="75"/>
        <v>1.1179418824737001E-2</v>
      </c>
      <c r="K174" s="118">
        <v>0.33440106000000003</v>
      </c>
      <c r="L174" s="118">
        <v>1.4608592E-2</v>
      </c>
      <c r="M174" s="118">
        <v>2.1527418999999999E-2</v>
      </c>
      <c r="N174" s="118">
        <v>1.8160042000000001E-2</v>
      </c>
      <c r="O174" s="118">
        <v>2.7896481000000001E-3</v>
      </c>
      <c r="P174" s="118">
        <v>3.5899811999999998E-4</v>
      </c>
      <c r="Q174" s="118">
        <v>7.7828336999999999E-4</v>
      </c>
      <c r="R174" s="118">
        <v>2.1986321999999999E-3</v>
      </c>
      <c r="S174" s="118">
        <v>8.7748220000000003E-4</v>
      </c>
      <c r="T174" s="118">
        <v>-7.3293507999999999E-4</v>
      </c>
      <c r="U174" s="118">
        <v>1.0678773000000001E-2</v>
      </c>
      <c r="V174" s="330">
        <v>9.9912896999999995E-5</v>
      </c>
      <c r="W174" s="330">
        <v>2.3327737000000001E-8</v>
      </c>
      <c r="X174" s="118">
        <v>2.5616248000000002E-4</v>
      </c>
      <c r="Y174" s="41"/>
      <c r="Z174" s="327">
        <f t="shared" si="76"/>
        <v>2.5142936842105263</v>
      </c>
      <c r="AA174" s="41"/>
      <c r="AB174" s="111">
        <v>66.641116999999994</v>
      </c>
      <c r="AC174" s="111">
        <v>64.462425999999994</v>
      </c>
      <c r="AD174" s="111">
        <v>1.4476583999999999</v>
      </c>
      <c r="AE174" s="111">
        <v>0</v>
      </c>
      <c r="AF174" s="111">
        <v>7.7167952999999997E-2</v>
      </c>
      <c r="AG174" s="111">
        <v>0.34360180000000001</v>
      </c>
      <c r="AH174" s="111">
        <v>0.31026259</v>
      </c>
      <c r="AI174" s="41"/>
      <c r="AJ174" s="114">
        <v>5.4202251E-2</v>
      </c>
      <c r="AK174" s="114">
        <v>4.8506491999999998E-2</v>
      </c>
      <c r="AL174" s="114">
        <v>2.2398155999999998E-3</v>
      </c>
      <c r="AM174" s="114">
        <v>3.4559441999999999E-3</v>
      </c>
      <c r="AN174" s="113">
        <f t="shared" si="77"/>
        <v>2.9080630413591198E-6</v>
      </c>
      <c r="AO174" s="112">
        <f t="shared" si="78"/>
        <v>8.2833416669332534E-9</v>
      </c>
      <c r="AP174" s="112">
        <f t="shared" si="79"/>
        <v>0.48402579619000002</v>
      </c>
      <c r="AQ174" s="328">
        <v>2.3828782000000002E-6</v>
      </c>
      <c r="AR174" s="328">
        <v>7.1915544000000002E-9</v>
      </c>
      <c r="AS174" s="328">
        <v>1.9640362000000001E-13</v>
      </c>
      <c r="AT174" s="328">
        <v>2.3161233E-10</v>
      </c>
      <c r="AU174" s="328">
        <v>2.8019346000000001E-11</v>
      </c>
      <c r="AV174" s="328">
        <v>2.7003447000000001E-9</v>
      </c>
      <c r="AW174" s="328">
        <v>5.0863247000000004E-7</v>
      </c>
      <c r="AX174" s="328">
        <v>3.9218231999999998E-10</v>
      </c>
      <c r="AY174" s="328">
        <v>5.3758249999999999E-10</v>
      </c>
      <c r="AZ174" s="328">
        <v>4.2607222E-13</v>
      </c>
      <c r="BA174" s="328">
        <v>6.1105398000000001E-15</v>
      </c>
      <c r="BB174" s="328">
        <v>8.4435301000000003E-13</v>
      </c>
      <c r="BC174" s="328">
        <v>4.0915271000000001E-13</v>
      </c>
      <c r="BD174" s="328">
        <v>1.1892433999999999E-13</v>
      </c>
      <c r="BE174" s="328">
        <v>3.3470067000000002E-9</v>
      </c>
      <c r="BF174" s="328">
        <v>1.0244936E-8</v>
      </c>
      <c r="BG174" s="328">
        <v>1.6001867999999999E-10</v>
      </c>
      <c r="BH174" s="328">
        <v>3.6716189999999999E-5</v>
      </c>
      <c r="BI174" s="329">
        <v>0.48398908000000002</v>
      </c>
      <c r="BJ174" s="328">
        <v>4.5228312000000001E-13</v>
      </c>
      <c r="BK174" s="328">
        <v>2.7503704000000001E-15</v>
      </c>
      <c r="BL174" s="328">
        <v>1.2305361E-19</v>
      </c>
      <c r="BM174" s="41"/>
      <c r="BN174" s="111">
        <v>1.6736837E-4</v>
      </c>
      <c r="BO174" s="122">
        <v>4.5731675E-6</v>
      </c>
      <c r="BP174" s="122">
        <v>7.0105180000000006E-5</v>
      </c>
      <c r="BQ174" s="122">
        <v>2.5861063000000002E-7</v>
      </c>
      <c r="BR174" s="122">
        <v>5.0180750000000002E-6</v>
      </c>
      <c r="BS174" s="122">
        <v>1.6999052E-6</v>
      </c>
      <c r="BT174" s="122">
        <v>3.0061000999999998E-9</v>
      </c>
      <c r="BU174" s="122">
        <v>2.6231502999999999E-6</v>
      </c>
      <c r="BV174" s="122">
        <v>4.8175019999999997E-7</v>
      </c>
      <c r="BW174" s="122">
        <v>5.1499463999999998E-7</v>
      </c>
      <c r="BX174" s="122">
        <v>2.1050388999999999E-7</v>
      </c>
      <c r="BY174" s="122">
        <v>1.0554572E-7</v>
      </c>
      <c r="BZ174" s="122">
        <v>3.7040975000000001E-9</v>
      </c>
      <c r="CA174" s="122">
        <v>4.3801345E-6</v>
      </c>
      <c r="CB174" s="122">
        <v>7.7122746999999995E-5</v>
      </c>
      <c r="CC174" s="122">
        <v>2.6783402000000001E-7</v>
      </c>
      <c r="CD174" s="122">
        <v>6.4928537000000004E-11</v>
      </c>
      <c r="CE174" s="226" t="s">
        <v>12590</v>
      </c>
      <c r="CF174" s="221" t="s">
        <v>12589</v>
      </c>
      <c r="CG174" s="184" t="s">
        <v>12395</v>
      </c>
      <c r="CH174" s="42"/>
      <c r="CI174" s="42"/>
      <c r="CK174" s="41"/>
      <c r="CL174" s="41"/>
      <c r="CM174" s="41"/>
      <c r="CN174" s="41"/>
      <c r="CO174" s="41"/>
      <c r="CP174" s="41"/>
      <c r="CQ174" s="41"/>
      <c r="CR174" s="41"/>
      <c r="CS174" s="41"/>
      <c r="CT174" s="41"/>
      <c r="CU174" s="41"/>
      <c r="CV174" s="41"/>
      <c r="CW174" s="41"/>
    </row>
    <row r="175" spans="1:101" ht="14.5" customHeight="1">
      <c r="A175" s="41" t="s">
        <v>12588</v>
      </c>
      <c r="B175" s="119" t="s">
        <v>12026</v>
      </c>
      <c r="C175" s="120" t="str">
        <f t="shared" si="70"/>
        <v>A.030.18.114</v>
      </c>
      <c r="D175" s="135" t="s">
        <v>12399</v>
      </c>
      <c r="E175" s="119" t="s">
        <v>6570</v>
      </c>
      <c r="F175" s="118" t="str">
        <f t="shared" si="71"/>
        <v>Acetone (2)</v>
      </c>
      <c r="G175" s="118">
        <f t="shared" si="72"/>
        <v>0.19348810542950001</v>
      </c>
      <c r="H175" s="118">
        <f t="shared" si="73"/>
        <v>1.8497474476E-2</v>
      </c>
      <c r="I175" s="118">
        <f t="shared" si="74"/>
        <v>3.4610115900000002E-2</v>
      </c>
      <c r="J175" s="326">
        <f t="shared" si="75"/>
        <v>5.3515050534999999E-3</v>
      </c>
      <c r="K175" s="118">
        <v>0.13502901</v>
      </c>
      <c r="L175" s="118">
        <v>1.2433658E-2</v>
      </c>
      <c r="M175" s="118">
        <v>1.8800885999999999E-2</v>
      </c>
      <c r="N175" s="118">
        <v>1.6572106E-2</v>
      </c>
      <c r="O175" s="118">
        <v>1.7817892000000001E-3</v>
      </c>
      <c r="P175" s="330">
        <v>4.7836858000000001E-5</v>
      </c>
      <c r="Q175" s="330">
        <v>9.5742418000000003E-5</v>
      </c>
      <c r="R175" s="118">
        <v>3.3755718999999998E-3</v>
      </c>
      <c r="S175" s="118">
        <v>2.2739748000000001E-4</v>
      </c>
      <c r="T175" s="118">
        <v>1.4024144E-3</v>
      </c>
      <c r="U175" s="118">
        <v>3.7062886000000001E-3</v>
      </c>
      <c r="V175" s="330">
        <v>7.3985308000000003E-6</v>
      </c>
      <c r="W175" s="330">
        <v>8.0060427000000004E-6</v>
      </c>
      <c r="X175" s="118">
        <v>0</v>
      </c>
      <c r="Y175" s="41"/>
      <c r="Z175" s="327">
        <f t="shared" si="76"/>
        <v>1.0152557142857144</v>
      </c>
      <c r="AA175" s="41"/>
      <c r="AB175" s="111">
        <v>39.459816000000004</v>
      </c>
      <c r="AC175" s="111">
        <v>38.729095999999998</v>
      </c>
      <c r="AD175" s="111">
        <v>0.50244275000000005</v>
      </c>
      <c r="AE175" s="111">
        <v>0</v>
      </c>
      <c r="AF175" s="111">
        <v>3.5174498999999998E-2</v>
      </c>
      <c r="AG175" s="111">
        <v>0.10961165</v>
      </c>
      <c r="AH175" s="111">
        <v>8.3491207999999997E-2</v>
      </c>
      <c r="AI175" s="41"/>
      <c r="AJ175" s="114">
        <v>2.6272892999999999E-2</v>
      </c>
      <c r="AK175" s="114">
        <v>2.2827419000000002E-2</v>
      </c>
      <c r="AL175" s="114">
        <v>1.0234396000000001E-3</v>
      </c>
      <c r="AM175" s="114">
        <v>2.422034E-3</v>
      </c>
      <c r="AN175" s="113">
        <f t="shared" si="77"/>
        <v>1.3685503031517999E-6</v>
      </c>
      <c r="AO175" s="112">
        <f t="shared" si="78"/>
        <v>3.7849097934841005E-9</v>
      </c>
      <c r="AP175" s="112">
        <f t="shared" si="79"/>
        <v>0.3392204505775</v>
      </c>
      <c r="AQ175" s="328">
        <v>9.5532986000000009E-7</v>
      </c>
      <c r="AR175" s="328">
        <v>2.8829616999999999E-9</v>
      </c>
      <c r="AS175" s="328">
        <v>7.8745160999999999E-14</v>
      </c>
      <c r="AT175" s="328">
        <v>3.0694739000000002E-11</v>
      </c>
      <c r="AU175" s="328">
        <v>3.8509298000000003E-12</v>
      </c>
      <c r="AV175" s="328">
        <v>2.4642603E-9</v>
      </c>
      <c r="AW175" s="328">
        <v>4.0930171999999998E-7</v>
      </c>
      <c r="AX175" s="328">
        <v>3.6152803E-10</v>
      </c>
      <c r="AY175" s="328">
        <v>4.5901629E-10</v>
      </c>
      <c r="AZ175" s="328">
        <v>4.6289147000000001E-11</v>
      </c>
      <c r="BA175" s="328">
        <v>3.1337257000000001E-15</v>
      </c>
      <c r="BB175" s="328">
        <v>1.1161910000000001E-13</v>
      </c>
      <c r="BC175" s="328">
        <v>4.6419214999999999E-13</v>
      </c>
      <c r="BD175" s="328">
        <v>7.2264568000000001E-15</v>
      </c>
      <c r="BE175" s="328">
        <v>7.3919810000000001E-10</v>
      </c>
      <c r="BF175" s="328">
        <v>6.0150991999999998E-10</v>
      </c>
      <c r="BG175" s="328">
        <v>3.3968011000000002E-11</v>
      </c>
      <c r="BH175" s="328">
        <v>7.4805775000000001E-6</v>
      </c>
      <c r="BI175" s="329">
        <v>0.33921297</v>
      </c>
      <c r="BJ175" s="328">
        <v>7.9209163000000005E-11</v>
      </c>
      <c r="BK175" s="328">
        <v>4.8167734000000002E-13</v>
      </c>
      <c r="BL175" s="328">
        <v>2.1550601000000001E-17</v>
      </c>
      <c r="BM175" s="41"/>
      <c r="BN175" s="122">
        <v>9.1433682999999999E-5</v>
      </c>
      <c r="BO175" s="122">
        <v>3.9313042999999999E-6</v>
      </c>
      <c r="BP175" s="122">
        <v>2.8308024E-5</v>
      </c>
      <c r="BQ175" s="122">
        <v>3.9555010999999999E-7</v>
      </c>
      <c r="BR175" s="122">
        <v>3.6266118000000002E-6</v>
      </c>
      <c r="BS175" s="122">
        <v>1.5148573E-6</v>
      </c>
      <c r="BT175" s="122">
        <v>2.3269787000000001E-10</v>
      </c>
      <c r="BU175" s="122">
        <v>2.2916085000000001E-6</v>
      </c>
      <c r="BV175" s="122">
        <v>6.4193695000000004E-8</v>
      </c>
      <c r="BW175" s="122">
        <v>6.3353316000000006E-8</v>
      </c>
      <c r="BX175" s="122">
        <v>2.8938306999999999E-8</v>
      </c>
      <c r="BY175" s="122">
        <v>5.7357202999999997E-8</v>
      </c>
      <c r="BZ175" s="122">
        <v>5.1042465999999996E-10</v>
      </c>
      <c r="CA175" s="122">
        <v>4.0897311999999997E-6</v>
      </c>
      <c r="CB175" s="122">
        <v>4.6991484000000002E-5</v>
      </c>
      <c r="CC175" s="122">
        <v>5.8555477E-8</v>
      </c>
      <c r="CD175" s="122">
        <v>1.1371052E-8</v>
      </c>
      <c r="CE175" s="226" t="s">
        <v>12585</v>
      </c>
      <c r="CF175" s="221" t="s">
        <v>12413</v>
      </c>
      <c r="CG175" s="184" t="s">
        <v>12395</v>
      </c>
      <c r="CH175" s="42"/>
      <c r="CI175" s="42"/>
      <c r="CK175" s="41"/>
      <c r="CL175" s="41"/>
      <c r="CM175" s="41"/>
      <c r="CN175" s="41"/>
      <c r="CO175" s="41"/>
      <c r="CP175" s="41"/>
      <c r="CQ175" s="41"/>
      <c r="CR175" s="41"/>
      <c r="CS175" s="41"/>
      <c r="CT175" s="41"/>
      <c r="CU175" s="41"/>
      <c r="CV175" s="41"/>
      <c r="CW175" s="41"/>
    </row>
    <row r="176" spans="1:101" ht="14.5" customHeight="1" thickBot="1">
      <c r="A176" s="41" t="s">
        <v>12584</v>
      </c>
      <c r="B176" s="119" t="s">
        <v>12026</v>
      </c>
      <c r="C176" s="120" t="str">
        <f t="shared" si="70"/>
        <v>A.030.18.115</v>
      </c>
      <c r="D176" s="135" t="s">
        <v>12399</v>
      </c>
      <c r="E176" s="119" t="s">
        <v>6570</v>
      </c>
      <c r="F176" s="118" t="str">
        <f t="shared" si="71"/>
        <v>Benzal chloride</v>
      </c>
      <c r="G176" s="118">
        <f t="shared" si="72"/>
        <v>0.82268480905226005</v>
      </c>
      <c r="H176" s="118">
        <f t="shared" si="73"/>
        <v>3.5877666262999999E-2</v>
      </c>
      <c r="I176" s="118">
        <f t="shared" si="74"/>
        <v>0.49746198650000001</v>
      </c>
      <c r="J176" s="326">
        <f t="shared" si="75"/>
        <v>5.1754662892599997E-3</v>
      </c>
      <c r="K176" s="118">
        <v>0.28416968999999997</v>
      </c>
      <c r="L176" s="118">
        <v>6.2864367000000004E-2</v>
      </c>
      <c r="M176" s="118">
        <v>5.6419395000000001E-3</v>
      </c>
      <c r="N176" s="118">
        <v>4.0781647000000002E-3</v>
      </c>
      <c r="O176" s="118">
        <v>3.1676282E-2</v>
      </c>
      <c r="P176" s="330">
        <v>4.4989133000000003E-5</v>
      </c>
      <c r="Q176" s="330">
        <v>7.8230430000000004E-5</v>
      </c>
      <c r="R176" s="118">
        <v>0.42895568000000001</v>
      </c>
      <c r="S176" s="118">
        <v>1.7281644000000001E-4</v>
      </c>
      <c r="T176" s="118">
        <v>1.9902038000000001E-3</v>
      </c>
      <c r="U176" s="118">
        <v>3.0029130999999999E-3</v>
      </c>
      <c r="V176" s="330">
        <v>9.2499910999999999E-6</v>
      </c>
      <c r="W176" s="330">
        <v>2.8295815999999998E-7</v>
      </c>
      <c r="X176" s="118">
        <v>0</v>
      </c>
      <c r="Y176" s="41"/>
      <c r="Z176" s="327">
        <f t="shared" si="76"/>
        <v>2.1366142105263153</v>
      </c>
      <c r="AA176" s="41"/>
      <c r="AB176" s="111">
        <v>43.116911000000002</v>
      </c>
      <c r="AC176" s="111">
        <v>38.192900000000002</v>
      </c>
      <c r="AD176" s="111">
        <v>0.40707516999999999</v>
      </c>
      <c r="AE176" s="111">
        <v>0</v>
      </c>
      <c r="AF176" s="111">
        <v>0.15089995</v>
      </c>
      <c r="AG176" s="111">
        <v>0.13129552</v>
      </c>
      <c r="AH176" s="111">
        <v>4.2347409000000003</v>
      </c>
      <c r="AI176" s="41"/>
      <c r="AJ176" s="114">
        <v>5.7226508000000002E-2</v>
      </c>
      <c r="AK176" s="114">
        <v>5.2760855000000002E-2</v>
      </c>
      <c r="AL176" s="114">
        <v>2.0347594999999999E-3</v>
      </c>
      <c r="AM176" s="114">
        <v>2.4308933E-3</v>
      </c>
      <c r="AN176" s="113">
        <f t="shared" si="77"/>
        <v>3.1631207306283005E-6</v>
      </c>
      <c r="AO176" s="112">
        <f t="shared" si="78"/>
        <v>7.5249980459091119E-9</v>
      </c>
      <c r="AP176" s="112">
        <f t="shared" si="79"/>
        <v>0.3404612525497</v>
      </c>
      <c r="AQ176" s="328">
        <v>1.9881222000000001E-6</v>
      </c>
      <c r="AR176" s="328">
        <v>5.9988424999999999E-9</v>
      </c>
      <c r="AS176" s="328">
        <v>1.6388833999999999E-13</v>
      </c>
      <c r="AT176" s="328">
        <v>2.4808005999999999E-11</v>
      </c>
      <c r="AU176" s="328">
        <v>3.0300094E-12</v>
      </c>
      <c r="AV176" s="328">
        <v>6.0559071999999998E-10</v>
      </c>
      <c r="AW176" s="328">
        <v>1.1730499E-6</v>
      </c>
      <c r="AX176" s="328">
        <v>1.0922854E-10</v>
      </c>
      <c r="AY176" s="328">
        <v>1.3592109E-9</v>
      </c>
      <c r="AZ176" s="328">
        <v>4.2414037000000003E-11</v>
      </c>
      <c r="BA176" s="328">
        <v>5.8259681000000002E-16</v>
      </c>
      <c r="BB176" s="328">
        <v>8.4694406000000005E-14</v>
      </c>
      <c r="BC176" s="328">
        <v>2.8618077E-13</v>
      </c>
      <c r="BD176" s="328">
        <v>5.2691707000000003E-15</v>
      </c>
      <c r="BE176" s="328">
        <v>4.3826543999999998E-10</v>
      </c>
      <c r="BF176" s="328">
        <v>8.7145040000000005E-10</v>
      </c>
      <c r="BG176" s="328">
        <v>1.4728091E-11</v>
      </c>
      <c r="BH176" s="328">
        <v>6.8125496999999999E-6</v>
      </c>
      <c r="BI176" s="329">
        <v>0.34045444000000002</v>
      </c>
      <c r="BJ176" s="328">
        <v>5.4860528999999997E-12</v>
      </c>
      <c r="BK176" s="328">
        <v>3.3361133E-14</v>
      </c>
      <c r="BL176" s="328">
        <v>1.4926018E-18</v>
      </c>
      <c r="BM176" s="41"/>
      <c r="BN176" s="111">
        <v>2.2354855999999999E-4</v>
      </c>
      <c r="BO176" s="122">
        <v>9.4830670000000005E-6</v>
      </c>
      <c r="BP176" s="122">
        <v>5.9574473000000003E-5</v>
      </c>
      <c r="BQ176" s="122">
        <v>5.0246605000000001E-5</v>
      </c>
      <c r="BR176" s="122">
        <v>2.4370900000000001E-5</v>
      </c>
      <c r="BS176" s="122">
        <v>2.2023537000000001E-7</v>
      </c>
      <c r="BT176" s="122">
        <v>2.8474964000000002E-10</v>
      </c>
      <c r="BU176" s="122">
        <v>3.3852517E-7</v>
      </c>
      <c r="BV176" s="122">
        <v>6.0372248999999996E-8</v>
      </c>
      <c r="BW176" s="122">
        <v>5.1765531000000001E-8</v>
      </c>
      <c r="BX176" s="122">
        <v>2.2765511E-8</v>
      </c>
      <c r="BY176" s="122">
        <v>9.7345329000000008E-9</v>
      </c>
      <c r="BZ176" s="122">
        <v>4.0141979999999998E-10</v>
      </c>
      <c r="CA176" s="122">
        <v>3.1389191E-6</v>
      </c>
      <c r="CB176" s="122">
        <v>4.6348791000000001E-5</v>
      </c>
      <c r="CC176" s="122">
        <v>2.9680927999999999E-5</v>
      </c>
      <c r="CD176" s="122">
        <v>7.8756286000000004E-10</v>
      </c>
      <c r="CE176" s="224" t="s">
        <v>12581</v>
      </c>
      <c r="CF176" s="221" t="s">
        <v>12580</v>
      </c>
      <c r="CG176" s="184" t="s">
        <v>12395</v>
      </c>
      <c r="CH176" s="42"/>
      <c r="CI176" s="42"/>
      <c r="CK176" s="41"/>
      <c r="CL176" s="41"/>
      <c r="CM176" s="41"/>
      <c r="CN176" s="41"/>
      <c r="CO176" s="41"/>
      <c r="CP176" s="41"/>
      <c r="CQ176" s="41"/>
      <c r="CR176" s="41"/>
      <c r="CS176" s="41"/>
      <c r="CT176" s="41"/>
      <c r="CU176" s="41"/>
      <c r="CV176" s="41"/>
      <c r="CW176" s="41"/>
    </row>
    <row r="177" spans="1:101" ht="14.5" customHeight="1" thickBot="1">
      <c r="A177" s="41" t="s">
        <v>12579</v>
      </c>
      <c r="B177" s="119" t="s">
        <v>12026</v>
      </c>
      <c r="C177" s="120" t="str">
        <f t="shared" si="70"/>
        <v>A.030.18.116</v>
      </c>
      <c r="D177" s="135" t="s">
        <v>12399</v>
      </c>
      <c r="E177" s="119" t="s">
        <v>6570</v>
      </c>
      <c r="F177" s="118" t="str">
        <f t="shared" si="71"/>
        <v>Benzaldehyde</v>
      </c>
      <c r="G177" s="118">
        <f t="shared" si="72"/>
        <v>1.9750110491186001</v>
      </c>
      <c r="H177" s="118">
        <f t="shared" si="73"/>
        <v>6.0004229179999993E-2</v>
      </c>
      <c r="I177" s="118">
        <f t="shared" si="74"/>
        <v>1.383686067</v>
      </c>
      <c r="J177" s="326">
        <f t="shared" si="75"/>
        <v>1.2864872938600001E-2</v>
      </c>
      <c r="K177" s="118">
        <v>0.51845587999999998</v>
      </c>
      <c r="L177" s="118">
        <v>0.10178060999999999</v>
      </c>
      <c r="M177" s="118">
        <v>1.1959757E-2</v>
      </c>
      <c r="N177" s="118">
        <v>8.9397849000000008E-3</v>
      </c>
      <c r="O177" s="118">
        <v>5.0710620999999997E-2</v>
      </c>
      <c r="P177" s="118">
        <v>1.1493764E-4</v>
      </c>
      <c r="Q177" s="118">
        <v>2.3888564E-4</v>
      </c>
      <c r="R177" s="118">
        <v>1.2699457000000001</v>
      </c>
      <c r="S177" s="118">
        <v>3.9104199000000001E-4</v>
      </c>
      <c r="T177" s="118">
        <v>6.7415569E-3</v>
      </c>
      <c r="U177" s="118">
        <v>5.7007051E-3</v>
      </c>
      <c r="V177" s="330">
        <v>3.0699121999999999E-5</v>
      </c>
      <c r="W177" s="330">
        <v>8.6982659999999995E-7</v>
      </c>
      <c r="X177" s="118">
        <v>0</v>
      </c>
      <c r="Y177" s="41"/>
      <c r="Z177" s="327">
        <f t="shared" si="76"/>
        <v>3.8981645112781953</v>
      </c>
      <c r="AA177" s="41"/>
      <c r="AB177" s="111">
        <v>75.620607000000007</v>
      </c>
      <c r="AC177" s="111">
        <v>67.619781000000003</v>
      </c>
      <c r="AD177" s="111">
        <v>0.77279527000000003</v>
      </c>
      <c r="AE177" s="111">
        <v>0</v>
      </c>
      <c r="AF177" s="111">
        <v>0.24428516</v>
      </c>
      <c r="AG177" s="111">
        <v>0.22865395999999999</v>
      </c>
      <c r="AH177" s="111">
        <v>6.7550920999999997</v>
      </c>
      <c r="AI177" s="41"/>
      <c r="AJ177" s="114">
        <v>0.10076721</v>
      </c>
      <c r="AK177" s="114">
        <v>9.2889269999999996E-2</v>
      </c>
      <c r="AL177" s="114">
        <v>3.6652148999999998E-3</v>
      </c>
      <c r="AM177" s="114">
        <v>4.2127257999999999E-3</v>
      </c>
      <c r="AN177" s="113">
        <f t="shared" si="77"/>
        <v>5.5689010510308996E-6</v>
      </c>
      <c r="AO177" s="112">
        <f t="shared" si="78"/>
        <v>1.3554788792795328E-8</v>
      </c>
      <c r="AP177" s="112">
        <f t="shared" si="79"/>
        <v>0.59001762143100001</v>
      </c>
      <c r="AQ177" s="328">
        <v>3.6327026000000001E-6</v>
      </c>
      <c r="AR177" s="328">
        <v>1.0961303E-8</v>
      </c>
      <c r="AS177" s="328">
        <v>2.9945396999999998E-13</v>
      </c>
      <c r="AT177" s="328">
        <v>7.1310054999999997E-11</v>
      </c>
      <c r="AU177" s="328">
        <v>8.6090928999999997E-12</v>
      </c>
      <c r="AV177" s="328">
        <v>1.3280136E-9</v>
      </c>
      <c r="AW177" s="328">
        <v>1.9312507999999999E-6</v>
      </c>
      <c r="AX177" s="328">
        <v>2.265061E-10</v>
      </c>
      <c r="AY177" s="328">
        <v>2.2310651999999999E-9</v>
      </c>
      <c r="AZ177" s="328">
        <v>8.5623320000000001E-11</v>
      </c>
      <c r="BA177" s="328">
        <v>1.8854820000000001E-15</v>
      </c>
      <c r="BB177" s="328">
        <v>2.4448647999999998E-13</v>
      </c>
      <c r="BC177" s="328">
        <v>4.6105120000000003E-13</v>
      </c>
      <c r="BD177" s="328">
        <v>1.4552395E-14</v>
      </c>
      <c r="BE177" s="328">
        <v>1.1506611E-9</v>
      </c>
      <c r="BF177" s="328">
        <v>2.3721927999999999E-9</v>
      </c>
      <c r="BG177" s="328">
        <v>4.9167185E-11</v>
      </c>
      <c r="BH177" s="328">
        <v>1.7741431000000001E-5</v>
      </c>
      <c r="BI177" s="329">
        <v>0.58999988000000003</v>
      </c>
      <c r="BJ177" s="328">
        <v>1.6864383000000001E-11</v>
      </c>
      <c r="BK177" s="328">
        <v>1.0255368E-13</v>
      </c>
      <c r="BL177" s="328">
        <v>4.5883277000000002E-18</v>
      </c>
      <c r="BM177" s="41"/>
      <c r="BN177" s="111">
        <v>4.4899825000000002E-4</v>
      </c>
      <c r="BO177" s="122">
        <v>1.567832E-5</v>
      </c>
      <c r="BP177" s="111">
        <v>1.0869117000000001E-4</v>
      </c>
      <c r="BQ177" s="111">
        <v>1.4875768999999999E-4</v>
      </c>
      <c r="BR177" s="122">
        <v>3.9387263E-5</v>
      </c>
      <c r="BS177" s="122">
        <v>5.8195410999999997E-7</v>
      </c>
      <c r="BT177" s="122">
        <v>9.4338802000000006E-10</v>
      </c>
      <c r="BU177" s="122">
        <v>8.9648193E-7</v>
      </c>
      <c r="BV177" s="122">
        <v>1.5423822000000001E-7</v>
      </c>
      <c r="BW177" s="122">
        <v>1.5807202000000001E-7</v>
      </c>
      <c r="BX177" s="122">
        <v>6.4678141E-8</v>
      </c>
      <c r="BY177" s="122">
        <v>3.2429911000000001E-8</v>
      </c>
      <c r="BZ177" s="122">
        <v>1.1400027E-9</v>
      </c>
      <c r="CA177" s="122">
        <v>5.5651083000000003E-6</v>
      </c>
      <c r="CB177" s="122">
        <v>8.1834336000000002E-5</v>
      </c>
      <c r="CC177" s="122">
        <v>4.7192004999999998E-5</v>
      </c>
      <c r="CD177" s="122">
        <v>2.4210050000000002E-9</v>
      </c>
      <c r="CE177" s="229" t="s">
        <v>12576</v>
      </c>
      <c r="CF177" s="221" t="s">
        <v>12575</v>
      </c>
      <c r="CG177" s="184" t="s">
        <v>12395</v>
      </c>
      <c r="CH177" s="42"/>
      <c r="CI177" s="42"/>
      <c r="CK177" s="41"/>
      <c r="CL177" s="41"/>
      <c r="CM177" s="41"/>
      <c r="CN177" s="41"/>
      <c r="CO177" s="41"/>
      <c r="CP177" s="41"/>
      <c r="CQ177" s="41"/>
      <c r="CR177" s="41"/>
      <c r="CS177" s="41"/>
      <c r="CT177" s="41"/>
      <c r="CU177" s="41"/>
      <c r="CV177" s="41"/>
      <c r="CW177" s="41"/>
    </row>
    <row r="178" spans="1:101" ht="14.5" customHeight="1">
      <c r="A178" s="41" t="s">
        <v>12574</v>
      </c>
      <c r="B178" s="119" t="s">
        <v>12026</v>
      </c>
      <c r="C178" s="120" t="str">
        <f t="shared" si="70"/>
        <v>A.030.18.117</v>
      </c>
      <c r="D178" s="135" t="s">
        <v>12399</v>
      </c>
      <c r="E178" s="119" t="s">
        <v>6570</v>
      </c>
      <c r="F178" s="118" t="str">
        <f t="shared" si="71"/>
        <v>Benzene chlorination (per kg benzene)</v>
      </c>
      <c r="G178" s="118">
        <f t="shared" si="72"/>
        <v>0.37058883358938099</v>
      </c>
      <c r="H178" s="118">
        <f t="shared" si="73"/>
        <v>1.108027193E-2</v>
      </c>
      <c r="I178" s="118">
        <f t="shared" si="74"/>
        <v>9.7552579599999995E-2</v>
      </c>
      <c r="J178" s="326">
        <f t="shared" si="75"/>
        <v>4.1955205938099997E-4</v>
      </c>
      <c r="K178" s="118">
        <v>0.26153642999999999</v>
      </c>
      <c r="L178" s="118">
        <v>6.4871013000000005E-2</v>
      </c>
      <c r="M178" s="118">
        <v>5.6741786000000004E-3</v>
      </c>
      <c r="N178" s="118">
        <v>1.6064314999999999E-3</v>
      </c>
      <c r="O178" s="118">
        <v>5.7145236999999998E-3</v>
      </c>
      <c r="P178" s="118">
        <v>3.1170733999999999E-3</v>
      </c>
      <c r="Q178" s="118">
        <v>6.4224333000000001E-4</v>
      </c>
      <c r="R178" s="118">
        <v>2.7007388E-2</v>
      </c>
      <c r="S178" s="330">
        <v>6.1491025000000003E-6</v>
      </c>
      <c r="T178" s="118">
        <v>3.3469237999999999E-4</v>
      </c>
      <c r="U178" s="330">
        <v>7.7304418999999997E-5</v>
      </c>
      <c r="V178" s="330">
        <v>1.3622597E-6</v>
      </c>
      <c r="W178" s="330">
        <v>4.3898181000000002E-8</v>
      </c>
      <c r="X178" s="118">
        <v>0</v>
      </c>
      <c r="Y178" s="41"/>
      <c r="Z178" s="327">
        <f t="shared" si="76"/>
        <v>1.9664393233082704</v>
      </c>
      <c r="AA178" s="41"/>
      <c r="AB178" s="111">
        <v>54.754705999999999</v>
      </c>
      <c r="AC178" s="111">
        <v>54.060782000000003</v>
      </c>
      <c r="AD178" s="111">
        <v>1.0479431000000001E-2</v>
      </c>
      <c r="AE178" s="111">
        <v>0</v>
      </c>
      <c r="AF178" s="111">
        <v>0.30075405</v>
      </c>
      <c r="AG178" s="111">
        <v>3.2739192000000002E-3</v>
      </c>
      <c r="AH178" s="111">
        <v>0.37941627999999999</v>
      </c>
      <c r="AI178" s="41"/>
      <c r="AJ178" s="114">
        <v>5.6151911999999998E-2</v>
      </c>
      <c r="AK178" s="114">
        <v>5.0579129E-2</v>
      </c>
      <c r="AL178" s="114">
        <v>1.9459627999999999E-3</v>
      </c>
      <c r="AM178" s="114">
        <v>3.6268195E-3</v>
      </c>
      <c r="AN178" s="113">
        <f t="shared" si="77"/>
        <v>3.0323218785342424E-6</v>
      </c>
      <c r="AO178" s="112">
        <f t="shared" si="78"/>
        <v>7.1966077760029732E-9</v>
      </c>
      <c r="AP178" s="112">
        <f t="shared" si="79"/>
        <v>0.50795791233143994</v>
      </c>
      <c r="AQ178" s="328">
        <v>1.8250224E-6</v>
      </c>
      <c r="AR178" s="328">
        <v>5.5065390999999996E-9</v>
      </c>
      <c r="AS178" s="328">
        <v>1.5044625000000001E-13</v>
      </c>
      <c r="AT178" s="328">
        <v>9.5139205000000002E-13</v>
      </c>
      <c r="AU178" s="328">
        <v>9.1114912999999995E-14</v>
      </c>
      <c r="AV178" s="328">
        <v>2.3863801999999998E-10</v>
      </c>
      <c r="AW178" s="328">
        <v>1.1791733999999999E-6</v>
      </c>
      <c r="AX178" s="328">
        <v>5.3549619999999999E-11</v>
      </c>
      <c r="AY178" s="328">
        <v>1.3733752E-9</v>
      </c>
      <c r="AZ178" s="328">
        <v>2.6006086999999998E-10</v>
      </c>
      <c r="BA178" s="328">
        <v>7.4183510999999996E-17</v>
      </c>
      <c r="BB178" s="328">
        <v>1.7578482000000001E-14</v>
      </c>
      <c r="BC178" s="328">
        <v>6.6359595999999999E-13</v>
      </c>
      <c r="BD178" s="328">
        <v>6.6037434999999997E-15</v>
      </c>
      <c r="BE178" s="328">
        <v>2.6273813000000001E-8</v>
      </c>
      <c r="BF178" s="328">
        <v>1.6117339E-9</v>
      </c>
      <c r="BG178" s="328">
        <v>2.2395115000000001E-12</v>
      </c>
      <c r="BH178" s="328">
        <v>4.1233144000000002E-7</v>
      </c>
      <c r="BI178" s="329">
        <v>0.50795749999999995</v>
      </c>
      <c r="BJ178" s="328">
        <v>8.5110727999999998E-13</v>
      </c>
      <c r="BK178" s="328">
        <v>5.1756524E-15</v>
      </c>
      <c r="BL178" s="328">
        <v>2.3156252000000001E-19</v>
      </c>
      <c r="BM178" s="41"/>
      <c r="BN178" s="111">
        <v>1.5439208999999999E-4</v>
      </c>
      <c r="BO178" s="122">
        <v>9.4723079999999993E-6</v>
      </c>
      <c r="BP178" s="122">
        <v>5.4829546E-5</v>
      </c>
      <c r="BQ178" s="122">
        <v>3.1635622000000002E-6</v>
      </c>
      <c r="BR178" s="122">
        <v>1.167593E-5</v>
      </c>
      <c r="BS178" s="122">
        <v>7.5428080000000001E-9</v>
      </c>
      <c r="BT178" s="122">
        <v>4.1971182000000002E-11</v>
      </c>
      <c r="BU178" s="122">
        <v>1.1848180000000001E-8</v>
      </c>
      <c r="BV178" s="122">
        <v>4.1828931000000002E-6</v>
      </c>
      <c r="BW178" s="122">
        <v>4.2497614999999999E-7</v>
      </c>
      <c r="BX178" s="122">
        <v>6.8335444999999999E-10</v>
      </c>
      <c r="BY178" s="122">
        <v>1.4637277E-9</v>
      </c>
      <c r="BZ178" s="122">
        <v>1.1980399E-11</v>
      </c>
      <c r="CA178" s="122">
        <v>2.6426589000000001E-6</v>
      </c>
      <c r="CB178" s="122">
        <v>6.5281721000000006E-5</v>
      </c>
      <c r="CC178" s="122">
        <v>2.6967808999999999E-6</v>
      </c>
      <c r="CD178" s="122">
        <v>1.2218265E-10</v>
      </c>
      <c r="CE178" s="232"/>
      <c r="CF178" s="222" t="s">
        <v>12028</v>
      </c>
      <c r="CG178" s="184" t="s">
        <v>12395</v>
      </c>
      <c r="CH178" s="42"/>
      <c r="CI178" s="42"/>
      <c r="CK178" s="41"/>
      <c r="CL178" s="41"/>
      <c r="CM178" s="41"/>
      <c r="CN178" s="41"/>
      <c r="CO178" s="41"/>
      <c r="CP178" s="41"/>
      <c r="CQ178" s="41"/>
      <c r="CR178" s="41"/>
      <c r="CS178" s="41"/>
      <c r="CT178" s="41"/>
      <c r="CU178" s="41"/>
      <c r="CV178" s="41"/>
      <c r="CW178" s="41"/>
    </row>
    <row r="179" spans="1:101" ht="14.5" customHeight="1" thickBot="1">
      <c r="A179" s="41" t="s">
        <v>12571</v>
      </c>
      <c r="B179" s="119" t="s">
        <v>12026</v>
      </c>
      <c r="C179" s="120" t="str">
        <f t="shared" si="70"/>
        <v>A.030.18.118</v>
      </c>
      <c r="D179" s="135" t="s">
        <v>12399</v>
      </c>
      <c r="E179" s="119" t="s">
        <v>6570</v>
      </c>
      <c r="F179" s="118" t="str">
        <f t="shared" si="71"/>
        <v>Benzyl alcohol</v>
      </c>
      <c r="G179" s="118">
        <f t="shared" si="72"/>
        <v>1.41210434402644</v>
      </c>
      <c r="H179" s="118">
        <f t="shared" si="73"/>
        <v>4.7018171970000001E-2</v>
      </c>
      <c r="I179" s="118">
        <f t="shared" si="74"/>
        <v>0.82192261199999994</v>
      </c>
      <c r="J179" s="326">
        <f t="shared" si="75"/>
        <v>1.3097390056439999E-2</v>
      </c>
      <c r="K179" s="118">
        <v>0.53006617</v>
      </c>
      <c r="L179" s="118">
        <v>0.11353265999999999</v>
      </c>
      <c r="M179" s="118">
        <v>2.0662222000000001E-2</v>
      </c>
      <c r="N179" s="118">
        <v>1.7234999000000001E-2</v>
      </c>
      <c r="O179" s="118">
        <v>2.9056987999999999E-2</v>
      </c>
      <c r="P179" s="118">
        <v>1.6411487E-4</v>
      </c>
      <c r="Q179" s="118">
        <v>5.6207010000000005E-4</v>
      </c>
      <c r="R179" s="118">
        <v>0.68772772999999998</v>
      </c>
      <c r="S179" s="118">
        <v>3.9789885000000001E-4</v>
      </c>
      <c r="T179" s="118">
        <v>7.3174976999999999E-3</v>
      </c>
      <c r="U179" s="118">
        <v>5.3472370999999999E-3</v>
      </c>
      <c r="V179" s="330">
        <v>3.3860233000000002E-5</v>
      </c>
      <c r="W179" s="330">
        <v>8.9617344E-7</v>
      </c>
      <c r="X179" s="118">
        <v>0</v>
      </c>
      <c r="Y179" s="41"/>
      <c r="Z179" s="327">
        <f t="shared" si="76"/>
        <v>3.9854599248120297</v>
      </c>
      <c r="AA179" s="41"/>
      <c r="AB179" s="111">
        <v>76.429173000000006</v>
      </c>
      <c r="AC179" s="111">
        <v>71.623609000000002</v>
      </c>
      <c r="AD179" s="111">
        <v>0.72488048000000005</v>
      </c>
      <c r="AE179" s="111">
        <v>0</v>
      </c>
      <c r="AF179" s="111">
        <v>0.22922877999999999</v>
      </c>
      <c r="AG179" s="111">
        <v>0.20935129999999999</v>
      </c>
      <c r="AH179" s="111">
        <v>3.6421033</v>
      </c>
      <c r="AI179" s="41"/>
      <c r="AJ179" s="114">
        <v>0.10872772999999999</v>
      </c>
      <c r="AK179" s="114">
        <v>0.1003353</v>
      </c>
      <c r="AL179" s="114">
        <v>3.8738217999999998E-3</v>
      </c>
      <c r="AM179" s="114">
        <v>4.5186082000000004E-3</v>
      </c>
      <c r="AN179" s="113">
        <f t="shared" si="77"/>
        <v>6.0153057439967003E-6</v>
      </c>
      <c r="AO179" s="112">
        <f t="shared" si="78"/>
        <v>1.4326264379793907E-8</v>
      </c>
      <c r="AP179" s="112">
        <f t="shared" si="79"/>
        <v>0.63285828499599994</v>
      </c>
      <c r="AQ179" s="328">
        <v>3.7157939E-6</v>
      </c>
      <c r="AR179" s="328">
        <v>1.1212062E-8</v>
      </c>
      <c r="AS179" s="328">
        <v>3.0630218E-13</v>
      </c>
      <c r="AT179" s="328">
        <v>1.3486569999999999E-10</v>
      </c>
      <c r="AU179" s="328">
        <v>8.8110957000000006E-12</v>
      </c>
      <c r="AV179" s="328">
        <v>2.5615606000000002E-9</v>
      </c>
      <c r="AW179" s="328">
        <v>2.2865538E-6</v>
      </c>
      <c r="AX179" s="328">
        <v>3.9936868E-10</v>
      </c>
      <c r="AY179" s="328">
        <v>2.5866634000000001E-9</v>
      </c>
      <c r="AZ179" s="328">
        <v>6.4138378999999999E-11</v>
      </c>
      <c r="BA179" s="328">
        <v>4.4638066000000001E-15</v>
      </c>
      <c r="BB179" s="328">
        <v>6.6589621999999998E-12</v>
      </c>
      <c r="BC179" s="328">
        <v>2.4530865E-12</v>
      </c>
      <c r="BD179" s="328">
        <v>1.2587036999999999E-13</v>
      </c>
      <c r="BE179" s="328">
        <v>2.4598353999999998E-9</v>
      </c>
      <c r="BF179" s="328">
        <v>7.7755959999999999E-9</v>
      </c>
      <c r="BG179" s="328">
        <v>5.4377570999999997E-11</v>
      </c>
      <c r="BH179" s="328">
        <v>2.0604995999999999E-5</v>
      </c>
      <c r="BI179" s="329">
        <v>0.63283767999999996</v>
      </c>
      <c r="BJ179" s="328">
        <v>1.7375201000000001E-11</v>
      </c>
      <c r="BK179" s="328">
        <v>1.0566001E-13</v>
      </c>
      <c r="BL179" s="328">
        <v>4.7273069999999999E-18</v>
      </c>
      <c r="BM179" s="41"/>
      <c r="BN179" s="111">
        <v>3.6209281000000002E-4</v>
      </c>
      <c r="BO179" s="122">
        <v>1.8545573E-5</v>
      </c>
      <c r="BP179" s="111">
        <v>1.111252E-4</v>
      </c>
      <c r="BQ179" s="122">
        <v>8.0558558000000003E-5</v>
      </c>
      <c r="BR179" s="122">
        <v>3.1404869000000003E-5</v>
      </c>
      <c r="BS179" s="122">
        <v>1.4035857999999999E-6</v>
      </c>
      <c r="BT179" s="122">
        <v>3.6829275999999999E-9</v>
      </c>
      <c r="BU179" s="122">
        <v>2.1422312000000001E-6</v>
      </c>
      <c r="BV179" s="122">
        <v>2.2023059999999999E-7</v>
      </c>
      <c r="BW179" s="122">
        <v>3.7192506E-7</v>
      </c>
      <c r="BX179" s="122">
        <v>6.578119E-8</v>
      </c>
      <c r="BY179" s="122">
        <v>3.5921870000000001E-8</v>
      </c>
      <c r="BZ179" s="122">
        <v>1.1206527000000001E-9</v>
      </c>
      <c r="CA179" s="122">
        <v>7.1417628999999996E-6</v>
      </c>
      <c r="CB179" s="122">
        <v>8.6710447000000004E-5</v>
      </c>
      <c r="CC179" s="122">
        <v>2.2359429000000001E-5</v>
      </c>
      <c r="CD179" s="122">
        <v>2.4943367000000001E-9</v>
      </c>
      <c r="CE179" s="224" t="s">
        <v>12568</v>
      </c>
      <c r="CF179" s="221" t="s">
        <v>12567</v>
      </c>
      <c r="CG179" s="184" t="s">
        <v>12395</v>
      </c>
      <c r="CH179" s="42"/>
      <c r="CI179" s="42"/>
      <c r="CK179" s="41"/>
      <c r="CL179" s="41"/>
      <c r="CM179" s="41"/>
      <c r="CN179" s="41"/>
      <c r="CO179" s="41"/>
      <c r="CP179" s="41"/>
      <c r="CQ179" s="41"/>
      <c r="CR179" s="41"/>
      <c r="CS179" s="41"/>
      <c r="CT179" s="41"/>
      <c r="CU179" s="41"/>
      <c r="CV179" s="41"/>
      <c r="CW179" s="41"/>
    </row>
    <row r="180" spans="1:101" ht="14.5" customHeight="1" thickBot="1">
      <c r="A180" s="41" t="s">
        <v>12566</v>
      </c>
      <c r="B180" s="119" t="s">
        <v>12026</v>
      </c>
      <c r="C180" s="120" t="str">
        <f t="shared" si="70"/>
        <v>A.030.18.119</v>
      </c>
      <c r="D180" s="135" t="s">
        <v>12399</v>
      </c>
      <c r="E180" s="119" t="s">
        <v>6570</v>
      </c>
      <c r="F180" s="118" t="str">
        <f t="shared" si="71"/>
        <v>Benzyl chloride</v>
      </c>
      <c r="G180" s="118">
        <f t="shared" si="72"/>
        <v>0.64242004622829008</v>
      </c>
      <c r="H180" s="118">
        <f t="shared" si="73"/>
        <v>2.5664506927000001E-2</v>
      </c>
      <c r="I180" s="118">
        <f t="shared" si="74"/>
        <v>0.33761740559999998</v>
      </c>
      <c r="J180" s="326">
        <f t="shared" si="75"/>
        <v>5.3061137012900004E-3</v>
      </c>
      <c r="K180" s="118">
        <v>0.27383202000000001</v>
      </c>
      <c r="L180" s="118">
        <v>5.9026159000000002E-2</v>
      </c>
      <c r="M180" s="118">
        <v>5.3542065999999996E-3</v>
      </c>
      <c r="N180" s="118">
        <v>4.4377949999999996E-3</v>
      </c>
      <c r="O180" s="118">
        <v>2.1095905000000002E-2</v>
      </c>
      <c r="P180" s="330">
        <v>4.7952832E-5</v>
      </c>
      <c r="Q180" s="330">
        <v>8.2854095000000003E-5</v>
      </c>
      <c r="R180" s="118">
        <v>0.27323703999999999</v>
      </c>
      <c r="S180" s="118">
        <v>1.7279061999999999E-4</v>
      </c>
      <c r="T180" s="118">
        <v>2.1200072999999998E-3</v>
      </c>
      <c r="U180" s="118">
        <v>3.0032382000000002E-3</v>
      </c>
      <c r="V180" s="330">
        <v>9.7972675999999996E-6</v>
      </c>
      <c r="W180" s="330">
        <v>2.8031368999999999E-7</v>
      </c>
      <c r="X180" s="118">
        <v>0</v>
      </c>
      <c r="Y180" s="41"/>
      <c r="Z180" s="327">
        <f t="shared" si="76"/>
        <v>2.0588873684210527</v>
      </c>
      <c r="AA180" s="41"/>
      <c r="AB180" s="111">
        <v>50.258467000000003</v>
      </c>
      <c r="AC180" s="111">
        <v>46.813600000000001</v>
      </c>
      <c r="AD180" s="111">
        <v>0.40711923999999999</v>
      </c>
      <c r="AE180" s="111">
        <v>0</v>
      </c>
      <c r="AF180" s="111">
        <v>0.18369907999999999</v>
      </c>
      <c r="AG180" s="111">
        <v>0.13129518000000001</v>
      </c>
      <c r="AH180" s="111">
        <v>2.7227535</v>
      </c>
      <c r="AI180" s="41"/>
      <c r="AJ180" s="114">
        <v>5.5369285999999997E-2</v>
      </c>
      <c r="AK180" s="114">
        <v>5.0398783000000003E-2</v>
      </c>
      <c r="AL180" s="114">
        <v>1.9606948000000001E-3</v>
      </c>
      <c r="AM180" s="114">
        <v>3.0098081000000001E-3</v>
      </c>
      <c r="AN180" s="113">
        <f t="shared" si="77"/>
        <v>3.021509772181E-6</v>
      </c>
      <c r="AO180" s="112">
        <f t="shared" si="78"/>
        <v>7.2510904029813125E-9</v>
      </c>
      <c r="AP180" s="112">
        <f t="shared" si="79"/>
        <v>0.42154175324050003</v>
      </c>
      <c r="AQ180" s="328">
        <v>1.9159984000000001E-6</v>
      </c>
      <c r="AR180" s="328">
        <v>5.7812276000000004E-9</v>
      </c>
      <c r="AS180" s="328">
        <v>1.5794278000000001E-13</v>
      </c>
      <c r="AT180" s="328">
        <v>2.4927374000000001E-11</v>
      </c>
      <c r="AU180" s="328">
        <v>3.0325256000000001E-12</v>
      </c>
      <c r="AV180" s="328">
        <v>6.5886201E-10</v>
      </c>
      <c r="AW180" s="328">
        <v>1.10338E-6</v>
      </c>
      <c r="AX180" s="328">
        <v>1.2140429999999999E-10</v>
      </c>
      <c r="AY180" s="328">
        <v>1.2780765999999999E-9</v>
      </c>
      <c r="AZ180" s="328">
        <v>5.4102760000000003E-11</v>
      </c>
      <c r="BA180" s="328">
        <v>6.1109506000000001E-16</v>
      </c>
      <c r="BB180" s="328">
        <v>8.5728602999999997E-14</v>
      </c>
      <c r="BC180" s="328">
        <v>3.6165390000000001E-13</v>
      </c>
      <c r="BD180" s="328">
        <v>5.5937786000000002E-15</v>
      </c>
      <c r="BE180" s="328">
        <v>4.5905742E-10</v>
      </c>
      <c r="BF180" s="328">
        <v>9.8005806999999991E-10</v>
      </c>
      <c r="BG180" s="328">
        <v>1.5634561999999999E-11</v>
      </c>
      <c r="BH180" s="328">
        <v>6.8132405000000002E-6</v>
      </c>
      <c r="BI180" s="329">
        <v>0.42153494000000002</v>
      </c>
      <c r="BJ180" s="328">
        <v>5.4347814E-12</v>
      </c>
      <c r="BK180" s="328">
        <v>3.3049346E-14</v>
      </c>
      <c r="BL180" s="328">
        <v>1.4786522000000001E-18</v>
      </c>
      <c r="BM180" s="41"/>
      <c r="BN180" s="111">
        <v>1.9692293999999999E-4</v>
      </c>
      <c r="BO180" s="122">
        <v>8.9238258000000004E-6</v>
      </c>
      <c r="BP180" s="122">
        <v>5.7407242999999999E-5</v>
      </c>
      <c r="BQ180" s="122">
        <v>3.2006225E-5</v>
      </c>
      <c r="BR180" s="122">
        <v>1.8687855000000001E-5</v>
      </c>
      <c r="BS180" s="122">
        <v>2.2047638E-7</v>
      </c>
      <c r="BT180" s="122">
        <v>3.0114574999999998E-10</v>
      </c>
      <c r="BU180" s="122">
        <v>3.3903053E-7</v>
      </c>
      <c r="BV180" s="122">
        <v>6.4349324E-8</v>
      </c>
      <c r="BW180" s="122">
        <v>5.4825036999999998E-8</v>
      </c>
      <c r="BX180" s="122">
        <v>2.2783815000000001E-8</v>
      </c>
      <c r="BY180" s="122">
        <v>1.0325462E-8</v>
      </c>
      <c r="BZ180" s="122">
        <v>4.0166292000000002E-10</v>
      </c>
      <c r="CA180" s="122">
        <v>3.5510223E-6</v>
      </c>
      <c r="CB180" s="122">
        <v>5.6758010999999998E-5</v>
      </c>
      <c r="CC180" s="122">
        <v>1.8875480000000001E-5</v>
      </c>
      <c r="CD180" s="122">
        <v>7.8020245999999995E-10</v>
      </c>
      <c r="CE180" s="229" t="s">
        <v>12563</v>
      </c>
      <c r="CF180" s="221" t="s">
        <v>12562</v>
      </c>
      <c r="CG180" s="184" t="s">
        <v>12395</v>
      </c>
      <c r="CH180" s="42"/>
      <c r="CI180" s="42"/>
      <c r="CK180" s="41"/>
      <c r="CL180" s="41"/>
      <c r="CM180" s="41"/>
      <c r="CN180" s="41"/>
      <c r="CO180" s="41"/>
      <c r="CP180" s="41"/>
      <c r="CQ180" s="41"/>
      <c r="CR180" s="41"/>
      <c r="CS180" s="41"/>
      <c r="CT180" s="41"/>
      <c r="CU180" s="41"/>
      <c r="CV180" s="41"/>
      <c r="CW180" s="41"/>
    </row>
    <row r="181" spans="1:101" ht="14.5" customHeight="1">
      <c r="A181" s="41" t="s">
        <v>12561</v>
      </c>
      <c r="B181" s="119" t="s">
        <v>12026</v>
      </c>
      <c r="C181" s="120" t="str">
        <f t="shared" si="70"/>
        <v>A.030.18.120</v>
      </c>
      <c r="D181" s="135" t="s">
        <v>12399</v>
      </c>
      <c r="E181" s="119" t="s">
        <v>6570</v>
      </c>
      <c r="F181" s="118" t="str">
        <f t="shared" si="71"/>
        <v>Butane-1,4-diol</v>
      </c>
      <c r="G181" s="118">
        <f t="shared" si="72"/>
        <v>0.64725866072400007</v>
      </c>
      <c r="H181" s="118">
        <f t="shared" si="73"/>
        <v>2.7961984929999999E-2</v>
      </c>
      <c r="I181" s="118">
        <f t="shared" si="74"/>
        <v>6.0386277699999998E-2</v>
      </c>
      <c r="J181" s="326">
        <f t="shared" si="75"/>
        <v>2.4611428093999996E-2</v>
      </c>
      <c r="K181" s="118">
        <v>0.53429897000000004</v>
      </c>
      <c r="L181" s="118">
        <v>3.1362924E-2</v>
      </c>
      <c r="M181" s="118">
        <v>2.6345701999999999E-2</v>
      </c>
      <c r="N181" s="118">
        <v>2.2677185999999998E-2</v>
      </c>
      <c r="O181" s="118">
        <v>3.7613004000000001E-3</v>
      </c>
      <c r="P181" s="118">
        <v>1.0777671999999999E-3</v>
      </c>
      <c r="Q181" s="118">
        <v>4.4573132999999997E-4</v>
      </c>
      <c r="R181" s="118">
        <v>2.6776516999999999E-3</v>
      </c>
      <c r="S181" s="118">
        <v>4.8853919000000001E-3</v>
      </c>
      <c r="T181" s="118">
        <v>5.4310199999999999E-3</v>
      </c>
      <c r="U181" s="118">
        <v>1.4227482E-2</v>
      </c>
      <c r="V181" s="330">
        <v>3.7209083000000003E-5</v>
      </c>
      <c r="W181" s="330">
        <v>3.0325110999999999E-5</v>
      </c>
      <c r="X181" s="118">
        <v>0</v>
      </c>
      <c r="Y181" s="41"/>
      <c r="Z181" s="327">
        <f t="shared" si="76"/>
        <v>4.0172854887218046</v>
      </c>
      <c r="AA181" s="41"/>
      <c r="AB181" s="111">
        <v>91.383818000000005</v>
      </c>
      <c r="AC181" s="111">
        <v>88.195654000000005</v>
      </c>
      <c r="AD181" s="111">
        <v>1.9287278000000001</v>
      </c>
      <c r="AE181" s="111">
        <v>0</v>
      </c>
      <c r="AF181" s="111">
        <v>0.36124498999999999</v>
      </c>
      <c r="AG181" s="111">
        <v>0.48446453</v>
      </c>
      <c r="AH181" s="111">
        <v>0.41372629</v>
      </c>
      <c r="AI181" s="41"/>
      <c r="AJ181" s="114">
        <v>8.6297684999999999E-2</v>
      </c>
      <c r="AK181" s="114">
        <v>7.7950296000000002E-2</v>
      </c>
      <c r="AL181" s="114">
        <v>3.5025049999999999E-3</v>
      </c>
      <c r="AM181" s="114">
        <v>4.8448835999999997E-3</v>
      </c>
      <c r="AN181" s="113">
        <f t="shared" si="77"/>
        <v>4.6732791493340006E-6</v>
      </c>
      <c r="AO181" s="112">
        <f t="shared" si="78"/>
        <v>1.2953051417600592E-8</v>
      </c>
      <c r="AP181" s="112">
        <f t="shared" si="79"/>
        <v>0.67855512660000006</v>
      </c>
      <c r="AQ181" s="328">
        <v>3.7871815000000002E-6</v>
      </c>
      <c r="AR181" s="328">
        <v>1.1429035000000001E-8</v>
      </c>
      <c r="AS181" s="328">
        <v>3.1216217000000001E-13</v>
      </c>
      <c r="AT181" s="328">
        <v>2.6384087999999998E-10</v>
      </c>
      <c r="AU181" s="328">
        <v>3.3736193999999998E-11</v>
      </c>
      <c r="AV181" s="328">
        <v>3.3719099000000002E-9</v>
      </c>
      <c r="AW181" s="328">
        <v>8.6408567999999995E-7</v>
      </c>
      <c r="AX181" s="328">
        <v>4.9600598000000001E-10</v>
      </c>
      <c r="AY181" s="328">
        <v>9.3591065999999997E-10</v>
      </c>
      <c r="AZ181" s="328">
        <v>7.3657090999999996E-13</v>
      </c>
      <c r="BA181" s="328">
        <v>3.0586024E-15</v>
      </c>
      <c r="BB181" s="328">
        <v>3.2061185000000003E-11</v>
      </c>
      <c r="BC181" s="328">
        <v>2.5166726999999998E-13</v>
      </c>
      <c r="BD181" s="328">
        <v>1.9103267999999999E-13</v>
      </c>
      <c r="BE181" s="328">
        <v>1.4948954999999999E-8</v>
      </c>
      <c r="BF181" s="328">
        <v>2.8055647999999999E-9</v>
      </c>
      <c r="BG181" s="328">
        <v>5.4968493000000001E-11</v>
      </c>
      <c r="BH181" s="329">
        <v>2.3695659999999999E-4</v>
      </c>
      <c r="BI181" s="329">
        <v>0.67831817000000005</v>
      </c>
      <c r="BJ181" s="328">
        <v>5.8796256000000003E-10</v>
      </c>
      <c r="BK181" s="328">
        <v>3.5754480000000001E-12</v>
      </c>
      <c r="BL181" s="328">
        <v>1.5996818999999999E-16</v>
      </c>
      <c r="BM181" s="41"/>
      <c r="BN181" s="111">
        <v>2.4755980000000001E-4</v>
      </c>
      <c r="BO181" s="122">
        <v>7.5021263999999998E-6</v>
      </c>
      <c r="BP181" s="111">
        <v>1.1201258E-4</v>
      </c>
      <c r="BQ181" s="122">
        <v>3.1493173E-7</v>
      </c>
      <c r="BR181" s="122">
        <v>7.9833956999999997E-6</v>
      </c>
      <c r="BS181" s="122">
        <v>2.0597229999999999E-6</v>
      </c>
      <c r="BT181" s="122">
        <v>1.2544355999999999E-9</v>
      </c>
      <c r="BU181" s="122">
        <v>3.1570783999999998E-6</v>
      </c>
      <c r="BV181" s="122">
        <v>1.4462877000000001E-6</v>
      </c>
      <c r="BW181" s="122">
        <v>2.9494302000000002E-7</v>
      </c>
      <c r="BX181" s="122">
        <v>2.5354608000000001E-7</v>
      </c>
      <c r="BY181" s="122">
        <v>3.7331229000000002E-8</v>
      </c>
      <c r="BZ181" s="122">
        <v>4.4741334000000004E-9</v>
      </c>
      <c r="CA181" s="122">
        <v>5.8726131999999999E-6</v>
      </c>
      <c r="CB181" s="111">
        <v>1.0583731E-4</v>
      </c>
      <c r="CC181" s="122">
        <v>6.9780582999999999E-7</v>
      </c>
      <c r="CD181" s="122">
        <v>8.4406309000000004E-8</v>
      </c>
      <c r="CE181" s="224" t="s">
        <v>12558</v>
      </c>
      <c r="CF181" s="221" t="s">
        <v>12408</v>
      </c>
      <c r="CG181" s="184" t="s">
        <v>12395</v>
      </c>
      <c r="CH181" s="42"/>
      <c r="CI181" s="42"/>
      <c r="CK181" s="41"/>
      <c r="CL181" s="41"/>
      <c r="CM181" s="41"/>
      <c r="CN181" s="41"/>
      <c r="CO181" s="41"/>
      <c r="CP181" s="41"/>
      <c r="CQ181" s="41"/>
      <c r="CR181" s="41"/>
      <c r="CS181" s="41"/>
      <c r="CT181" s="41"/>
      <c r="CU181" s="41"/>
      <c r="CV181" s="41"/>
      <c r="CW181" s="41"/>
    </row>
    <row r="182" spans="1:101" ht="14.5" customHeight="1">
      <c r="A182" s="41" t="s">
        <v>12557</v>
      </c>
      <c r="B182" s="119" t="s">
        <v>12026</v>
      </c>
      <c r="C182" s="120" t="str">
        <f t="shared" si="70"/>
        <v>A.030.18.121</v>
      </c>
      <c r="D182" s="135" t="s">
        <v>12399</v>
      </c>
      <c r="E182" s="119" t="s">
        <v>6570</v>
      </c>
      <c r="F182" s="118" t="str">
        <f t="shared" si="71"/>
        <v>Butane-1,4-diol dehydrogenation</v>
      </c>
      <c r="G182" s="118">
        <f t="shared" si="72"/>
        <v>0.71572709751399999</v>
      </c>
      <c r="H182" s="118">
        <f t="shared" si="73"/>
        <v>2.9931054319999997E-2</v>
      </c>
      <c r="I182" s="118">
        <f t="shared" si="74"/>
        <v>6.516359649999999E-2</v>
      </c>
      <c r="J182" s="326">
        <f t="shared" si="75"/>
        <v>3.1245556694000001E-2</v>
      </c>
      <c r="K182" s="118">
        <v>0.58938689</v>
      </c>
      <c r="L182" s="118">
        <v>3.3187794E-2</v>
      </c>
      <c r="M182" s="118">
        <v>2.8331856999999998E-2</v>
      </c>
      <c r="N182" s="118">
        <v>2.4224664999999999E-2</v>
      </c>
      <c r="O182" s="118">
        <v>4.0018570999999998E-3</v>
      </c>
      <c r="P182" s="118">
        <v>1.0933265000000001E-3</v>
      </c>
      <c r="Q182" s="118">
        <v>6.1120572000000002E-4</v>
      </c>
      <c r="R182" s="118">
        <v>3.6439455000000002E-3</v>
      </c>
      <c r="S182" s="118">
        <v>5.0707219999999997E-3</v>
      </c>
      <c r="T182" s="118">
        <v>7.6836025000000001E-3</v>
      </c>
      <c r="U182" s="118">
        <v>1.8413875999999999E-2</v>
      </c>
      <c r="V182" s="330">
        <v>4.6766637000000002E-5</v>
      </c>
      <c r="W182" s="330">
        <v>3.0589556999999998E-5</v>
      </c>
      <c r="X182" s="118">
        <v>0</v>
      </c>
      <c r="Y182" s="41"/>
      <c r="Z182" s="327">
        <f t="shared" si="76"/>
        <v>4.4314803759398496</v>
      </c>
      <c r="AA182" s="41"/>
      <c r="AB182" s="111">
        <v>96.512990000000002</v>
      </c>
      <c r="AC182" s="111">
        <v>92.379109999999997</v>
      </c>
      <c r="AD182" s="111">
        <v>2.4962284000000001</v>
      </c>
      <c r="AE182" s="111">
        <v>0</v>
      </c>
      <c r="AF182" s="111">
        <v>0.40779973000000003</v>
      </c>
      <c r="AG182" s="111">
        <v>0.68841894000000003</v>
      </c>
      <c r="AH182" s="111">
        <v>0.54143249000000004</v>
      </c>
      <c r="AI182" s="41"/>
      <c r="AJ182" s="114">
        <v>9.4194714999999998E-2</v>
      </c>
      <c r="AK182" s="114">
        <v>8.5320656999999994E-2</v>
      </c>
      <c r="AL182" s="114">
        <v>3.8588636999999999E-3</v>
      </c>
      <c r="AM182" s="114">
        <v>5.0151952000000001E-3</v>
      </c>
      <c r="AN182" s="113">
        <f t="shared" si="77"/>
        <v>5.1151473102760009E-6</v>
      </c>
      <c r="AO182" s="112">
        <f t="shared" si="78"/>
        <v>1.4270945456218851E-8</v>
      </c>
      <c r="AP182" s="112">
        <f t="shared" si="79"/>
        <v>0.70240829922999992</v>
      </c>
      <c r="AQ182" s="328">
        <v>4.1739010000000002E-6</v>
      </c>
      <c r="AR182" s="328">
        <v>1.2595947E-8</v>
      </c>
      <c r="AS182" s="328">
        <v>3.4404011000000001E-13</v>
      </c>
      <c r="AT182" s="328">
        <v>2.7564247999999998E-10</v>
      </c>
      <c r="AU182" s="328">
        <v>3.5050086000000002E-11</v>
      </c>
      <c r="AV182" s="328">
        <v>3.6020117000000002E-9</v>
      </c>
      <c r="AW182" s="328">
        <v>9.1825623E-7</v>
      </c>
      <c r="AX182" s="328">
        <v>5.2902585E-10</v>
      </c>
      <c r="AY182" s="328">
        <v>9.9432477000000009E-10</v>
      </c>
      <c r="AZ182" s="328">
        <v>4.4593731E-11</v>
      </c>
      <c r="BA182" s="328">
        <v>3.6007757000000001E-15</v>
      </c>
      <c r="BB182" s="328">
        <v>3.2104803999999999E-11</v>
      </c>
      <c r="BC182" s="328">
        <v>2.5416221999999998E-13</v>
      </c>
      <c r="BD182" s="328">
        <v>1.9380615000000001E-13</v>
      </c>
      <c r="BE182" s="328">
        <v>1.5106468E-8</v>
      </c>
      <c r="BF182" s="328">
        <v>3.3778183000000001E-9</v>
      </c>
      <c r="BG182" s="328">
        <v>7.0546904000000001E-11</v>
      </c>
      <c r="BH182" s="329">
        <v>2.4291923E-4</v>
      </c>
      <c r="BI182" s="329">
        <v>0.70216537999999995</v>
      </c>
      <c r="BJ182" s="328">
        <v>5.9308971000000002E-10</v>
      </c>
      <c r="BK182" s="328">
        <v>3.6066266E-12</v>
      </c>
      <c r="BL182" s="328">
        <v>1.6136315E-16</v>
      </c>
      <c r="BM182" s="41"/>
      <c r="BN182" s="111">
        <v>2.6678397000000001E-4</v>
      </c>
      <c r="BO182" s="122">
        <v>7.9801736999999993E-6</v>
      </c>
      <c r="BP182" s="111">
        <v>1.2356142999999999E-4</v>
      </c>
      <c r="BQ182" s="122">
        <v>4.2817096999999997E-7</v>
      </c>
      <c r="BR182" s="122">
        <v>8.4790394999999993E-6</v>
      </c>
      <c r="BS182" s="122">
        <v>2.2076100000000001E-6</v>
      </c>
      <c r="BT182" s="122">
        <v>1.5479363E-9</v>
      </c>
      <c r="BU182" s="122">
        <v>3.3847766E-6</v>
      </c>
      <c r="BV182" s="122">
        <v>1.4671671E-6</v>
      </c>
      <c r="BW182" s="122">
        <v>4.0443837999999999E-7</v>
      </c>
      <c r="BX182" s="122">
        <v>2.6341156E-7</v>
      </c>
      <c r="BY182" s="122">
        <v>4.7543475999999997E-8</v>
      </c>
      <c r="BZ182" s="122">
        <v>4.6476494000000004E-9</v>
      </c>
      <c r="CA182" s="122">
        <v>6.2181007000000002E-6</v>
      </c>
      <c r="CB182" s="111">
        <v>1.1147461E-4</v>
      </c>
      <c r="CC182" s="122">
        <v>7.7615132E-7</v>
      </c>
      <c r="CD182" s="122">
        <v>8.5142349000000004E-8</v>
      </c>
      <c r="CE182" s="232"/>
      <c r="CF182" s="222" t="s">
        <v>12028</v>
      </c>
      <c r="CG182" s="184" t="s">
        <v>12395</v>
      </c>
      <c r="CH182" s="42"/>
      <c r="CI182" s="42"/>
      <c r="CK182" s="41"/>
      <c r="CL182" s="41"/>
      <c r="CM182" s="41"/>
      <c r="CN182" s="41"/>
      <c r="CO182" s="41"/>
      <c r="CP182" s="41"/>
      <c r="CQ182" s="41"/>
      <c r="CR182" s="41"/>
      <c r="CS182" s="41"/>
      <c r="CT182" s="41"/>
      <c r="CU182" s="41"/>
      <c r="CV182" s="41"/>
      <c r="CW182" s="41"/>
    </row>
    <row r="183" spans="1:101" ht="14.5" customHeight="1">
      <c r="A183" s="41" t="s">
        <v>12554</v>
      </c>
      <c r="B183" s="119" t="s">
        <v>12026</v>
      </c>
      <c r="C183" s="120" t="str">
        <f t="shared" si="70"/>
        <v>A.030.18.122</v>
      </c>
      <c r="D183" s="135" t="s">
        <v>12399</v>
      </c>
      <c r="E183" s="119" t="s">
        <v>6570</v>
      </c>
      <c r="F183" s="118" t="str">
        <f t="shared" si="71"/>
        <v>Butane oxidation</v>
      </c>
      <c r="G183" s="118">
        <f t="shared" si="72"/>
        <v>0.31078400840100001</v>
      </c>
      <c r="H183" s="118">
        <f t="shared" si="73"/>
        <v>2.9710968763999999E-2</v>
      </c>
      <c r="I183" s="118">
        <f t="shared" si="74"/>
        <v>5.5591378100000005E-2</v>
      </c>
      <c r="J183" s="326">
        <f t="shared" si="75"/>
        <v>8.5956815370000009E-3</v>
      </c>
      <c r="K183" s="118">
        <v>0.21688598000000001</v>
      </c>
      <c r="L183" s="118">
        <v>1.9971161000000001E-2</v>
      </c>
      <c r="M183" s="118">
        <v>3.0198314E-2</v>
      </c>
      <c r="N183" s="118">
        <v>2.6618408E-2</v>
      </c>
      <c r="O183" s="118">
        <v>2.8619411999999999E-3</v>
      </c>
      <c r="P183" s="330">
        <v>7.6836404000000006E-5</v>
      </c>
      <c r="Q183" s="118">
        <v>1.5378316000000001E-4</v>
      </c>
      <c r="R183" s="118">
        <v>5.4219031000000001E-3</v>
      </c>
      <c r="S183" s="118">
        <v>3.6524984E-4</v>
      </c>
      <c r="T183" s="118">
        <v>2.2525826000000001E-3</v>
      </c>
      <c r="U183" s="118">
        <v>5.9531059999999997E-3</v>
      </c>
      <c r="V183" s="330">
        <v>1.1883649999999999E-5</v>
      </c>
      <c r="W183" s="330">
        <v>1.2859446999999999E-5</v>
      </c>
      <c r="X183" s="118">
        <v>0</v>
      </c>
      <c r="Y183" s="41"/>
      <c r="Z183" s="327">
        <f t="shared" si="76"/>
        <v>1.6307216541353382</v>
      </c>
      <c r="AA183" s="41"/>
      <c r="AB183" s="111">
        <v>63.381050999999999</v>
      </c>
      <c r="AC183" s="111">
        <v>62.207355999999997</v>
      </c>
      <c r="AD183" s="111">
        <v>0.80703239999999998</v>
      </c>
      <c r="AE183" s="111">
        <v>0</v>
      </c>
      <c r="AF183" s="111">
        <v>5.6497899999999997E-2</v>
      </c>
      <c r="AG183" s="111">
        <v>0.17606015999999999</v>
      </c>
      <c r="AH183" s="111">
        <v>0.13410505</v>
      </c>
      <c r="AI183" s="41"/>
      <c r="AJ183" s="114">
        <v>4.2199983000000003E-2</v>
      </c>
      <c r="AK183" s="114">
        <v>3.6665802999999997E-2</v>
      </c>
      <c r="AL183" s="114">
        <v>1.6438666999999999E-3</v>
      </c>
      <c r="AM183" s="114">
        <v>3.8903137000000001E-3</v>
      </c>
      <c r="AN183" s="113">
        <f t="shared" si="77"/>
        <v>2.1981896521523E-6</v>
      </c>
      <c r="AO183" s="112">
        <f t="shared" si="78"/>
        <v>6.0793888039923559E-9</v>
      </c>
      <c r="AP183" s="112">
        <f t="shared" si="79"/>
        <v>0.54486186543499993</v>
      </c>
      <c r="AQ183" s="328">
        <v>1.5344677E-6</v>
      </c>
      <c r="AR183" s="328">
        <v>4.6306638999999998E-9</v>
      </c>
      <c r="AS183" s="328">
        <v>1.2648187000000001E-13</v>
      </c>
      <c r="AT183" s="328">
        <v>4.9302431000000001E-11</v>
      </c>
      <c r="AU183" s="328">
        <v>6.1854313000000002E-12</v>
      </c>
      <c r="AV183" s="328">
        <v>3.9581383E-9</v>
      </c>
      <c r="AW183" s="328">
        <v>6.5742763000000001E-7</v>
      </c>
      <c r="AX183" s="328">
        <v>5.8069268999999998E-10</v>
      </c>
      <c r="AY183" s="328">
        <v>7.3728004000000004E-10</v>
      </c>
      <c r="AZ183" s="328">
        <v>7.4350442999999998E-11</v>
      </c>
      <c r="BA183" s="328">
        <v>5.0334453999999998E-15</v>
      </c>
      <c r="BB183" s="328">
        <v>1.7928456000000001E-13</v>
      </c>
      <c r="BC183" s="328">
        <v>7.4559361E-13</v>
      </c>
      <c r="BD183" s="328">
        <v>1.1607262E-14</v>
      </c>
      <c r="BE183" s="328">
        <v>1.187313E-9</v>
      </c>
      <c r="BF183" s="328">
        <v>9.6615583999999998E-10</v>
      </c>
      <c r="BG183" s="328">
        <v>5.4560017E-11</v>
      </c>
      <c r="BH183" s="328">
        <v>1.2015434999999999E-5</v>
      </c>
      <c r="BI183" s="329">
        <v>0.54484984999999997</v>
      </c>
      <c r="BJ183" s="328">
        <v>1.2722715000000001E-10</v>
      </c>
      <c r="BK183" s="328">
        <v>7.7367863000000005E-13</v>
      </c>
      <c r="BL183" s="328">
        <v>3.4614954999999998E-17</v>
      </c>
      <c r="BM183" s="41"/>
      <c r="BN183" s="111">
        <v>1.4686239E-4</v>
      </c>
      <c r="BO183" s="122">
        <v>6.3145302999999997E-6</v>
      </c>
      <c r="BP183" s="122">
        <v>4.5468847000000003E-5</v>
      </c>
      <c r="BQ183" s="122">
        <v>6.3533954999999998E-7</v>
      </c>
      <c r="BR183" s="122">
        <v>5.8251278000000004E-6</v>
      </c>
      <c r="BS183" s="122">
        <v>2.4331904000000002E-6</v>
      </c>
      <c r="BT183" s="122">
        <v>3.7376341999999999E-10</v>
      </c>
      <c r="BU183" s="122">
        <v>3.6808220000000002E-6</v>
      </c>
      <c r="BV183" s="122">
        <v>1.0310904E-7</v>
      </c>
      <c r="BW183" s="122">
        <v>1.0175921E-7</v>
      </c>
      <c r="BX183" s="122">
        <v>4.6481218000000001E-8</v>
      </c>
      <c r="BY183" s="122">
        <v>9.2128150000000004E-8</v>
      </c>
      <c r="BZ183" s="122">
        <v>8.1985307999999999E-10</v>
      </c>
      <c r="CA183" s="122">
        <v>6.5689983000000003E-6</v>
      </c>
      <c r="CB183" s="122">
        <v>7.5478549E-5</v>
      </c>
      <c r="CC183" s="122">
        <v>9.4052839E-8</v>
      </c>
      <c r="CD183" s="122">
        <v>1.8264384000000001E-8</v>
      </c>
      <c r="CE183" s="232"/>
      <c r="CF183" s="222" t="s">
        <v>12028</v>
      </c>
      <c r="CG183" s="184" t="s">
        <v>12395</v>
      </c>
      <c r="CH183" s="42"/>
      <c r="CI183" s="42"/>
      <c r="CK183" s="41"/>
      <c r="CL183" s="41"/>
      <c r="CM183" s="41"/>
      <c r="CN183" s="41"/>
      <c r="CO183" s="41"/>
      <c r="CP183" s="41"/>
      <c r="CQ183" s="41"/>
      <c r="CR183" s="41"/>
      <c r="CS183" s="41"/>
      <c r="CT183" s="41"/>
      <c r="CU183" s="41"/>
      <c r="CV183" s="41"/>
      <c r="CW183" s="41"/>
    </row>
    <row r="184" spans="1:101" ht="14.5" customHeight="1">
      <c r="A184" s="41" t="s">
        <v>12551</v>
      </c>
      <c r="B184" s="119" t="s">
        <v>12026</v>
      </c>
      <c r="C184" s="120" t="str">
        <f t="shared" si="70"/>
        <v>A.030.18.123</v>
      </c>
      <c r="D184" s="135" t="s">
        <v>12399</v>
      </c>
      <c r="E184" s="119" t="s">
        <v>6570</v>
      </c>
      <c r="F184" s="118" t="str">
        <f t="shared" si="71"/>
        <v>Butanes from butene,</v>
      </c>
      <c r="G184" s="118">
        <f t="shared" si="72"/>
        <v>0.56912568280362996</v>
      </c>
      <c r="H184" s="118">
        <f t="shared" si="73"/>
        <v>3.6394387770000002E-2</v>
      </c>
      <c r="I184" s="118">
        <f t="shared" si="74"/>
        <v>7.0118523000000002E-2</v>
      </c>
      <c r="J184" s="326">
        <f t="shared" si="75"/>
        <v>6.1500720336299993E-3</v>
      </c>
      <c r="K184" s="118">
        <v>0.4564627</v>
      </c>
      <c r="L184" s="118">
        <v>3.8705527000000003E-2</v>
      </c>
      <c r="M184" s="118">
        <v>1.6805435000000001E-2</v>
      </c>
      <c r="N184" s="118">
        <v>3.2484897999999998E-2</v>
      </c>
      <c r="O184" s="118">
        <v>3.5378762999999998E-3</v>
      </c>
      <c r="P184" s="118">
        <v>1.7165149999999999E-4</v>
      </c>
      <c r="Q184" s="118">
        <v>1.9996196999999999E-4</v>
      </c>
      <c r="R184" s="118">
        <v>1.4607561E-2</v>
      </c>
      <c r="S184" s="118">
        <v>4.3296053999999999E-4</v>
      </c>
      <c r="T184" s="118">
        <v>2.0879827000000002E-3</v>
      </c>
      <c r="U184" s="118">
        <v>3.6131828999999998E-3</v>
      </c>
      <c r="V184" s="330">
        <v>1.5700291000000001E-5</v>
      </c>
      <c r="W184" s="330">
        <v>2.4560262999999999E-7</v>
      </c>
      <c r="X184" s="118">
        <v>0</v>
      </c>
      <c r="Y184" s="41"/>
      <c r="Z184" s="327">
        <f t="shared" si="76"/>
        <v>3.4320503759398493</v>
      </c>
      <c r="AA184" s="41"/>
      <c r="AB184" s="111">
        <v>72.964839999999995</v>
      </c>
      <c r="AC184" s="111">
        <v>72.020190999999997</v>
      </c>
      <c r="AD184" s="111">
        <v>0.48983309000000003</v>
      </c>
      <c r="AE184" s="111">
        <v>0</v>
      </c>
      <c r="AF184" s="111">
        <v>0.28130342000000003</v>
      </c>
      <c r="AG184" s="111">
        <v>7.2663046999999995E-2</v>
      </c>
      <c r="AH184" s="111">
        <v>0.10084895000000001</v>
      </c>
      <c r="AI184" s="41"/>
      <c r="AJ184" s="114">
        <v>7.5120006000000003E-2</v>
      </c>
      <c r="AK184" s="114">
        <v>6.7581846000000001E-2</v>
      </c>
      <c r="AL184" s="114">
        <v>3.1750217999999999E-3</v>
      </c>
      <c r="AM184" s="114">
        <v>4.3631381000000004E-3</v>
      </c>
      <c r="AN184" s="113">
        <f t="shared" si="77"/>
        <v>4.0516693977889997E-6</v>
      </c>
      <c r="AO184" s="112">
        <f t="shared" si="78"/>
        <v>1.1741944604808751E-8</v>
      </c>
      <c r="AP184" s="112">
        <f t="shared" si="79"/>
        <v>0.611083776616</v>
      </c>
      <c r="AQ184" s="328">
        <v>3.2121820999999998E-6</v>
      </c>
      <c r="AR184" s="328">
        <v>9.6929395000000001E-9</v>
      </c>
      <c r="AS184" s="328">
        <v>2.6478102E-13</v>
      </c>
      <c r="AT184" s="328">
        <v>1.2124389E-10</v>
      </c>
      <c r="AU184" s="328">
        <v>1.5547002999999999E-11</v>
      </c>
      <c r="AV184" s="328">
        <v>4.838485E-9</v>
      </c>
      <c r="AW184" s="328">
        <v>8.3146171000000002E-7</v>
      </c>
      <c r="AX184" s="328">
        <v>9.8538609E-10</v>
      </c>
      <c r="AY184" s="328">
        <v>9.3769386999999997E-10</v>
      </c>
      <c r="AZ184" s="328">
        <v>1.0227587999999999E-10</v>
      </c>
      <c r="BA184" s="328">
        <v>1.3276242000000001E-15</v>
      </c>
      <c r="BB184" s="328">
        <v>3.8130258000000002E-13</v>
      </c>
      <c r="BC184" s="328">
        <v>2.2006240000000001E-14</v>
      </c>
      <c r="BD184" s="328">
        <v>1.7455180999999999E-14</v>
      </c>
      <c r="BE184" s="328">
        <v>1.8585592E-9</v>
      </c>
      <c r="BF184" s="328">
        <v>1.1869908999999999E-9</v>
      </c>
      <c r="BG184" s="328">
        <v>2.2933434E-11</v>
      </c>
      <c r="BH184" s="328">
        <v>1.9906616000000001E-5</v>
      </c>
      <c r="BI184" s="329">
        <v>0.61106386999999995</v>
      </c>
      <c r="BJ184" s="328">
        <v>4.7617960000000003E-12</v>
      </c>
      <c r="BK184" s="328">
        <v>2.8956867999999999E-14</v>
      </c>
      <c r="BL184" s="328">
        <v>1.2955516999999999E-18</v>
      </c>
      <c r="BM184" s="41"/>
      <c r="BN184" s="111">
        <v>2.0511851999999999E-4</v>
      </c>
      <c r="BO184" s="122">
        <v>6.9230818999999998E-6</v>
      </c>
      <c r="BP184" s="122">
        <v>9.5694671999999994E-5</v>
      </c>
      <c r="BQ184" s="122">
        <v>1.7116726E-6</v>
      </c>
      <c r="BR184" s="122">
        <v>8.0719530999999997E-6</v>
      </c>
      <c r="BS184" s="122">
        <v>8.9871680999999996E-7</v>
      </c>
      <c r="BT184" s="122">
        <v>4.7839202000000004E-10</v>
      </c>
      <c r="BU184" s="122">
        <v>1.3779334999999999E-6</v>
      </c>
      <c r="BV184" s="122">
        <v>2.3034421999999999E-7</v>
      </c>
      <c r="BW184" s="122">
        <v>1.3231600000000001E-7</v>
      </c>
      <c r="BX184" s="122">
        <v>1.1684592E-7</v>
      </c>
      <c r="BY184" s="122">
        <v>1.5640597999999998E-8</v>
      </c>
      <c r="BZ184" s="122">
        <v>2.0619704000000002E-9</v>
      </c>
      <c r="CA184" s="122">
        <v>3.1366098000000001E-6</v>
      </c>
      <c r="CB184" s="122">
        <v>8.6166401999999994E-5</v>
      </c>
      <c r="CC184" s="122">
        <v>6.3910329000000002E-7</v>
      </c>
      <c r="CD184" s="122">
        <v>6.8359049999999997E-10</v>
      </c>
      <c r="CE184" s="224" t="s">
        <v>12548</v>
      </c>
      <c r="CF184" s="221" t="s">
        <v>12547</v>
      </c>
      <c r="CG184" s="184" t="s">
        <v>12395</v>
      </c>
      <c r="CH184" s="42"/>
      <c r="CI184" s="42"/>
      <c r="CK184" s="41"/>
      <c r="CL184" s="41"/>
      <c r="CM184" s="41"/>
      <c r="CN184" s="41"/>
      <c r="CO184" s="41"/>
      <c r="CP184" s="41"/>
      <c r="CQ184" s="41"/>
      <c r="CR184" s="41"/>
      <c r="CS184" s="41"/>
      <c r="CT184" s="41"/>
      <c r="CU184" s="41"/>
      <c r="CV184" s="41"/>
      <c r="CW184" s="41"/>
    </row>
    <row r="185" spans="1:101" ht="14.5" customHeight="1">
      <c r="A185" s="41" t="s">
        <v>12546</v>
      </c>
      <c r="B185" s="119" t="s">
        <v>12026</v>
      </c>
      <c r="C185" s="120" t="str">
        <f t="shared" si="70"/>
        <v>A.030.18.124</v>
      </c>
      <c r="D185" s="135" t="s">
        <v>12399</v>
      </c>
      <c r="E185" s="119" t="s">
        <v>6570</v>
      </c>
      <c r="F185" s="118" t="str">
        <f t="shared" si="71"/>
        <v>Butene hydration</v>
      </c>
      <c r="G185" s="118">
        <f t="shared" si="72"/>
        <v>0.64343239024521992</v>
      </c>
      <c r="H185" s="118">
        <f t="shared" si="73"/>
        <v>4.1146145090000003E-2</v>
      </c>
      <c r="I185" s="118">
        <f t="shared" si="74"/>
        <v>7.9273402000000007E-2</v>
      </c>
      <c r="J185" s="326">
        <f t="shared" si="75"/>
        <v>6.9530431552199991E-3</v>
      </c>
      <c r="K185" s="118">
        <v>0.51605979999999996</v>
      </c>
      <c r="L185" s="118">
        <v>4.3759033000000003E-2</v>
      </c>
      <c r="M185" s="118">
        <v>1.8999602000000001E-2</v>
      </c>
      <c r="N185" s="118">
        <v>3.6726221000000003E-2</v>
      </c>
      <c r="O185" s="118">
        <v>3.9997916999999997E-3</v>
      </c>
      <c r="P185" s="118">
        <v>1.9406280999999999E-4</v>
      </c>
      <c r="Q185" s="118">
        <v>2.2606958000000001E-4</v>
      </c>
      <c r="R185" s="118">
        <v>1.6514767E-2</v>
      </c>
      <c r="S185" s="118">
        <v>4.8948912000000002E-4</v>
      </c>
      <c r="T185" s="118">
        <v>2.3605956999999999E-3</v>
      </c>
      <c r="U185" s="118">
        <v>4.0849305000000002E-3</v>
      </c>
      <c r="V185" s="330">
        <v>1.7750165999999999E-5</v>
      </c>
      <c r="W185" s="330">
        <v>2.7766922E-7</v>
      </c>
      <c r="X185" s="118">
        <v>0</v>
      </c>
      <c r="Y185" s="41"/>
      <c r="Z185" s="327">
        <f t="shared" si="76"/>
        <v>3.8801488721804507</v>
      </c>
      <c r="AA185" s="41"/>
      <c r="AB185" s="111">
        <v>82.491341000000006</v>
      </c>
      <c r="AC185" s="111">
        <v>81.423355999999998</v>
      </c>
      <c r="AD185" s="111">
        <v>0.55378711999999997</v>
      </c>
      <c r="AE185" s="111">
        <v>0</v>
      </c>
      <c r="AF185" s="111">
        <v>0.31803121000000001</v>
      </c>
      <c r="AG185" s="111">
        <v>8.2150144999999994E-2</v>
      </c>
      <c r="AH185" s="111">
        <v>0.11401608000000001</v>
      </c>
      <c r="AI185" s="41"/>
      <c r="AJ185" s="114">
        <v>8.4927892000000005E-2</v>
      </c>
      <c r="AK185" s="114">
        <v>7.6405528E-2</v>
      </c>
      <c r="AL185" s="114">
        <v>3.5895619000000001E-3</v>
      </c>
      <c r="AM185" s="114">
        <v>4.9328020999999996E-3</v>
      </c>
      <c r="AN185" s="113">
        <f t="shared" si="77"/>
        <v>4.5806671917239008E-6</v>
      </c>
      <c r="AO185" s="112">
        <f t="shared" si="78"/>
        <v>1.3275007201755301E-8</v>
      </c>
      <c r="AP185" s="112">
        <f t="shared" si="79"/>
        <v>0.69086864568200002</v>
      </c>
      <c r="AQ185" s="328">
        <v>3.6315739999999998E-6</v>
      </c>
      <c r="AR185" s="328">
        <v>1.0958478E-8</v>
      </c>
      <c r="AS185" s="328">
        <v>2.993516E-13</v>
      </c>
      <c r="AT185" s="328">
        <v>1.3707385000000001E-10</v>
      </c>
      <c r="AU185" s="328">
        <v>1.7576864000000001E-11</v>
      </c>
      <c r="AV185" s="328">
        <v>5.4702116E-9</v>
      </c>
      <c r="AW185" s="328">
        <v>9.4001976E-7</v>
      </c>
      <c r="AX185" s="328">
        <v>1.1140409999999999E-9</v>
      </c>
      <c r="AY185" s="328">
        <v>1.0601219E-9</v>
      </c>
      <c r="AZ185" s="328">
        <v>1.1562932E-10</v>
      </c>
      <c r="BA185" s="328">
        <v>1.5009626E-15</v>
      </c>
      <c r="BB185" s="328">
        <v>4.3108655000000001E-13</v>
      </c>
      <c r="BC185" s="328">
        <v>2.4879438000000001E-14</v>
      </c>
      <c r="BD185" s="328">
        <v>1.973418E-14</v>
      </c>
      <c r="BE185" s="328">
        <v>2.1012180000000001E-9</v>
      </c>
      <c r="BF185" s="328">
        <v>1.3419679E-9</v>
      </c>
      <c r="BG185" s="328">
        <v>2.5927689999999999E-11</v>
      </c>
      <c r="BH185" s="328">
        <v>2.2505682000000001E-5</v>
      </c>
      <c r="BI185" s="329">
        <v>0.69084614</v>
      </c>
      <c r="BJ185" s="328">
        <v>5.3835099000000003E-12</v>
      </c>
      <c r="BK185" s="328">
        <v>3.2737559999999999E-14</v>
      </c>
      <c r="BL185" s="328">
        <v>1.4647027E-18</v>
      </c>
      <c r="BM185" s="41"/>
      <c r="BN185" s="111">
        <v>2.3189938000000001E-4</v>
      </c>
      <c r="BO185" s="122">
        <v>7.8269795000000004E-6</v>
      </c>
      <c r="BP185" s="111">
        <v>1.0818884999999999E-4</v>
      </c>
      <c r="BQ185" s="122">
        <v>1.9351535999999999E-6</v>
      </c>
      <c r="BR185" s="122">
        <v>9.1258506999999996E-6</v>
      </c>
      <c r="BS185" s="122">
        <v>1.0160559E-6</v>
      </c>
      <c r="BT185" s="122">
        <v>5.4085227000000003E-10</v>
      </c>
      <c r="BU185" s="122">
        <v>1.5578405000000001E-6</v>
      </c>
      <c r="BV185" s="122">
        <v>2.6041863000000001E-7</v>
      </c>
      <c r="BW185" s="122">
        <v>1.4959156E-7</v>
      </c>
      <c r="BX185" s="122">
        <v>1.3210166999999999E-7</v>
      </c>
      <c r="BY185" s="122">
        <v>1.7682680000000001E-8</v>
      </c>
      <c r="BZ185" s="122">
        <v>2.3311873000000001E-9</v>
      </c>
      <c r="CA185" s="122">
        <v>3.5461346999999999E-6</v>
      </c>
      <c r="CB185" s="122">
        <v>9.7416536999999999E-5</v>
      </c>
      <c r="CC185" s="122">
        <v>7.2254646999999997E-7</v>
      </c>
      <c r="CD185" s="122">
        <v>7.7284205999999996E-10</v>
      </c>
      <c r="CE185" s="232"/>
      <c r="CF185" s="222" t="s">
        <v>12028</v>
      </c>
      <c r="CG185" s="184" t="s">
        <v>12395</v>
      </c>
      <c r="CH185" s="42"/>
      <c r="CI185" s="42"/>
      <c r="CK185" s="41"/>
      <c r="CL185" s="41"/>
      <c r="CM185" s="41"/>
      <c r="CN185" s="41"/>
      <c r="CO185" s="41"/>
      <c r="CP185" s="41"/>
      <c r="CQ185" s="41"/>
      <c r="CR185" s="41"/>
      <c r="CS185" s="41"/>
      <c r="CT185" s="41"/>
      <c r="CU185" s="41"/>
      <c r="CV185" s="41"/>
      <c r="CW185" s="41"/>
    </row>
    <row r="186" spans="1:101" ht="14.5" customHeight="1">
      <c r="A186" s="41" t="s">
        <v>12543</v>
      </c>
      <c r="B186" s="119" t="s">
        <v>12026</v>
      </c>
      <c r="C186" s="120" t="str">
        <f t="shared" si="70"/>
        <v>A.030.18.125</v>
      </c>
      <c r="D186" s="135" t="s">
        <v>12399</v>
      </c>
      <c r="E186" s="119" t="s">
        <v>6570</v>
      </c>
      <c r="F186" s="118" t="str">
        <f t="shared" si="71"/>
        <v>Butene hydroformylation</v>
      </c>
      <c r="G186" s="118">
        <f t="shared" si="72"/>
        <v>1.021540548453</v>
      </c>
      <c r="H186" s="118">
        <f t="shared" si="73"/>
        <v>3.1407660069999996E-2</v>
      </c>
      <c r="I186" s="118">
        <f t="shared" si="74"/>
        <v>0.11150534000000001</v>
      </c>
      <c r="J186" s="326">
        <f t="shared" si="75"/>
        <v>1.7814228382999998E-2</v>
      </c>
      <c r="K186" s="118">
        <v>0.86081331999999999</v>
      </c>
      <c r="L186" s="118">
        <v>5.8365144000000001E-2</v>
      </c>
      <c r="M186" s="118">
        <v>3.7419134999999999E-2</v>
      </c>
      <c r="N186" s="118">
        <v>2.4661550000000001E-2</v>
      </c>
      <c r="O186" s="118">
        <v>5.7674501E-3</v>
      </c>
      <c r="P186" s="118">
        <v>3.5344646E-4</v>
      </c>
      <c r="Q186" s="118">
        <v>6.2521351000000003E-4</v>
      </c>
      <c r="R186" s="118">
        <v>1.5721061000000001E-2</v>
      </c>
      <c r="S186" s="118">
        <v>1.0031921E-3</v>
      </c>
      <c r="T186" s="118">
        <v>3.0791142000000001E-3</v>
      </c>
      <c r="U186" s="118">
        <v>1.3599557E-2</v>
      </c>
      <c r="V186" s="330">
        <v>2.6555942999999999E-5</v>
      </c>
      <c r="W186" s="118">
        <v>1.0580914E-4</v>
      </c>
      <c r="X186" s="118">
        <v>0</v>
      </c>
      <c r="Y186" s="41"/>
      <c r="Z186" s="327">
        <f t="shared" si="76"/>
        <v>6.4722806015037593</v>
      </c>
      <c r="AA186" s="41"/>
      <c r="AB186" s="111">
        <v>125.02504</v>
      </c>
      <c r="AC186" s="111">
        <v>122.04781</v>
      </c>
      <c r="AD186" s="111">
        <v>1.7473272</v>
      </c>
      <c r="AE186" s="111">
        <v>0</v>
      </c>
      <c r="AF186" s="111">
        <v>0.39976616999999998</v>
      </c>
      <c r="AG186" s="111">
        <v>0.44276892000000001</v>
      </c>
      <c r="AH186" s="111">
        <v>0.38736359999999997</v>
      </c>
      <c r="AI186" s="41"/>
      <c r="AJ186" s="114">
        <v>0.13708034999999999</v>
      </c>
      <c r="AK186" s="114">
        <v>0.12510513000000001</v>
      </c>
      <c r="AL186" s="114">
        <v>5.5962414999999998E-3</v>
      </c>
      <c r="AM186" s="114">
        <v>6.3789802999999999E-3</v>
      </c>
      <c r="AN186" s="113">
        <f t="shared" si="77"/>
        <v>7.5003074369380003E-6</v>
      </c>
      <c r="AO186" s="112">
        <f t="shared" si="78"/>
        <v>2.0696159035707746E-8</v>
      </c>
      <c r="AP186" s="112">
        <f t="shared" si="79"/>
        <v>0.89341460326699995</v>
      </c>
      <c r="AQ186" s="328">
        <v>6.0822651000000002E-6</v>
      </c>
      <c r="AR186" s="328">
        <v>1.8354511000000001E-8</v>
      </c>
      <c r="AS186" s="328">
        <v>5.0134838999999998E-13</v>
      </c>
      <c r="AT186" s="328">
        <v>2.6537428000000003E-10</v>
      </c>
      <c r="AU186" s="328">
        <v>3.0054157999999998E-11</v>
      </c>
      <c r="AV186" s="328">
        <v>3.6679564999999999E-9</v>
      </c>
      <c r="AW186" s="328">
        <v>1.4012006000000001E-6</v>
      </c>
      <c r="AX186" s="328">
        <v>5.7434035000000001E-10</v>
      </c>
      <c r="AY186" s="328">
        <v>1.6376943999999999E-9</v>
      </c>
      <c r="AZ186" s="328">
        <v>7.7400941000000006E-11</v>
      </c>
      <c r="BA186" s="328">
        <v>1.5648921E-14</v>
      </c>
      <c r="BB186" s="328">
        <v>7.9720698000000001E-13</v>
      </c>
      <c r="BC186" s="328">
        <v>2.9260344000000002E-13</v>
      </c>
      <c r="BD186" s="328">
        <v>8.5151821999999996E-14</v>
      </c>
      <c r="BE186" s="328">
        <v>3.8671923000000001E-9</v>
      </c>
      <c r="BF186" s="328">
        <v>6.9596638000000003E-9</v>
      </c>
      <c r="BG186" s="328">
        <v>3.8044514E-11</v>
      </c>
      <c r="BH186" s="328">
        <v>4.0433267000000001E-5</v>
      </c>
      <c r="BI186" s="329">
        <v>0.89337416999999997</v>
      </c>
      <c r="BJ186" s="328">
        <v>2.0514959000000001E-9</v>
      </c>
      <c r="BK186" s="328">
        <v>1.2475313000000001E-11</v>
      </c>
      <c r="BL186" s="328">
        <v>5.5815474000000004E-16</v>
      </c>
      <c r="BM186" s="41"/>
      <c r="BN186" s="111">
        <v>3.6875420000000001E-4</v>
      </c>
      <c r="BO186" s="122">
        <v>1.2470269E-5</v>
      </c>
      <c r="BP186" s="111">
        <v>1.8046436E-4</v>
      </c>
      <c r="BQ186" s="122">
        <v>1.8533336E-6</v>
      </c>
      <c r="BR186" s="122">
        <v>1.4107973000000001E-5</v>
      </c>
      <c r="BS186" s="122">
        <v>2.0646241999999998E-6</v>
      </c>
      <c r="BT186" s="122">
        <v>8.0811253999999996E-10</v>
      </c>
      <c r="BU186" s="122">
        <v>3.9939288000000003E-6</v>
      </c>
      <c r="BV186" s="122">
        <v>4.7430026E-7</v>
      </c>
      <c r="BW186" s="122">
        <v>4.1370741999999998E-7</v>
      </c>
      <c r="BX186" s="122">
        <v>2.2588099E-7</v>
      </c>
      <c r="BY186" s="122">
        <v>2.6136397000000001E-8</v>
      </c>
      <c r="BZ186" s="122">
        <v>3.9886009000000003E-9</v>
      </c>
      <c r="CA186" s="122">
        <v>6.1097951999999999E-6</v>
      </c>
      <c r="CB186" s="111">
        <v>1.4594093E-4</v>
      </c>
      <c r="CC186" s="122">
        <v>3.0966244999999998E-7</v>
      </c>
      <c r="CD186" s="122">
        <v>2.9450718E-7</v>
      </c>
      <c r="CE186" s="232"/>
      <c r="CF186" s="222" t="s">
        <v>12028</v>
      </c>
      <c r="CG186" s="184" t="s">
        <v>12395</v>
      </c>
      <c r="CH186" s="42"/>
      <c r="CI186" s="42"/>
      <c r="CK186" s="41"/>
      <c r="CL186" s="41"/>
      <c r="CM186" s="41"/>
      <c r="CN186" s="41"/>
      <c r="CO186" s="41"/>
      <c r="CP186" s="41"/>
      <c r="CQ186" s="41"/>
      <c r="CR186" s="41"/>
      <c r="CS186" s="41"/>
      <c r="CT186" s="41"/>
      <c r="CU186" s="41"/>
      <c r="CV186" s="41"/>
      <c r="CW186" s="41"/>
    </row>
    <row r="187" spans="1:101" ht="14.5" customHeight="1">
      <c r="A187" s="41" t="s">
        <v>12540</v>
      </c>
      <c r="B187" s="119" t="s">
        <v>12026</v>
      </c>
      <c r="C187" s="120" t="str">
        <f t="shared" si="70"/>
        <v>A.030.18.126</v>
      </c>
      <c r="D187" s="135" t="s">
        <v>12399</v>
      </c>
      <c r="E187" s="119" t="s">
        <v>6570</v>
      </c>
      <c r="F187" s="118" t="str">
        <f t="shared" si="71"/>
        <v>Butyl acetate</v>
      </c>
      <c r="G187" s="118">
        <f t="shared" si="72"/>
        <v>0.58757978860100002</v>
      </c>
      <c r="H187" s="118">
        <f t="shared" si="73"/>
        <v>2.1764871329999998E-2</v>
      </c>
      <c r="I187" s="118">
        <f t="shared" si="74"/>
        <v>6.1191410000000002E-2</v>
      </c>
      <c r="J187" s="326">
        <f t="shared" si="75"/>
        <v>1.0641777271E-2</v>
      </c>
      <c r="K187" s="118">
        <v>0.49398173000000001</v>
      </c>
      <c r="L187" s="118">
        <v>2.7529608000000001E-2</v>
      </c>
      <c r="M187" s="118">
        <v>2.2652930000000002E-2</v>
      </c>
      <c r="N187" s="118">
        <v>1.7421236999999999E-2</v>
      </c>
      <c r="O187" s="118">
        <v>3.4224288999999998E-3</v>
      </c>
      <c r="P187" s="118">
        <v>3.0355284000000001E-4</v>
      </c>
      <c r="Q187" s="118">
        <v>6.1765259000000003E-4</v>
      </c>
      <c r="R187" s="118">
        <v>1.1008871999999999E-2</v>
      </c>
      <c r="S187" s="118">
        <v>7.0342348000000004E-4</v>
      </c>
      <c r="T187" s="118">
        <v>4.1968172000000003E-3</v>
      </c>
      <c r="U187" s="118">
        <v>5.7013884000000001E-3</v>
      </c>
      <c r="V187" s="330">
        <v>2.9730272999999998E-5</v>
      </c>
      <c r="W187" s="330">
        <v>1.0417918E-5</v>
      </c>
      <c r="X187" s="118">
        <v>0</v>
      </c>
      <c r="Y187" s="41"/>
      <c r="Z187" s="327">
        <f t="shared" si="76"/>
        <v>3.7141483458646616</v>
      </c>
      <c r="AA187" s="41"/>
      <c r="AB187" s="111">
        <v>70.722071999999997</v>
      </c>
      <c r="AC187" s="111">
        <v>69.549297999999993</v>
      </c>
      <c r="AD187" s="111">
        <v>0.77293493999999996</v>
      </c>
      <c r="AE187" s="111">
        <v>0</v>
      </c>
      <c r="AF187" s="111">
        <v>0.14906050000000001</v>
      </c>
      <c r="AG187" s="111">
        <v>9.3550395999999994E-2</v>
      </c>
      <c r="AH187" s="111">
        <v>0.15722823999999999</v>
      </c>
      <c r="AI187" s="41"/>
      <c r="AJ187" s="114">
        <v>7.7612368000000001E-2</v>
      </c>
      <c r="AK187" s="114">
        <v>7.0542028000000007E-2</v>
      </c>
      <c r="AL187" s="114">
        <v>3.2232648999999999E-3</v>
      </c>
      <c r="AM187" s="114">
        <v>3.8470747E-3</v>
      </c>
      <c r="AN187" s="113">
        <f t="shared" si="77"/>
        <v>4.2291383536849993E-6</v>
      </c>
      <c r="AO187" s="112">
        <f t="shared" si="78"/>
        <v>1.1920358417202296E-8</v>
      </c>
      <c r="AP187" s="112">
        <f t="shared" si="79"/>
        <v>0.53880597211399994</v>
      </c>
      <c r="AQ187" s="328">
        <v>3.4948711999999999E-6</v>
      </c>
      <c r="AR187" s="328">
        <v>1.0546656E-8</v>
      </c>
      <c r="AS187" s="328">
        <v>2.8807207E-13</v>
      </c>
      <c r="AT187" s="328">
        <v>2.1460522E-10</v>
      </c>
      <c r="AU187" s="328">
        <v>2.7470154999999999E-11</v>
      </c>
      <c r="AV187" s="328">
        <v>2.5904568E-9</v>
      </c>
      <c r="AW187" s="328">
        <v>7.2573705999999996E-7</v>
      </c>
      <c r="AX187" s="328">
        <v>3.8156998000000002E-10</v>
      </c>
      <c r="AY187" s="328">
        <v>7.9139978999999997E-10</v>
      </c>
      <c r="AZ187" s="328">
        <v>1.5323002000000001E-10</v>
      </c>
      <c r="BA187" s="328">
        <v>2.4498386999999998E-15</v>
      </c>
      <c r="BB187" s="328">
        <v>1.7580726999999999E-12</v>
      </c>
      <c r="BC187" s="328">
        <v>3.7513986999999999E-13</v>
      </c>
      <c r="BD187" s="328">
        <v>3.2502567999999999E-14</v>
      </c>
      <c r="BE187" s="328">
        <v>3.2840490000000001E-9</v>
      </c>
      <c r="BF187" s="328">
        <v>2.2115234000000001E-9</v>
      </c>
      <c r="BG187" s="328">
        <v>4.3818023E-11</v>
      </c>
      <c r="BH187" s="328">
        <v>3.3582114000000003E-5</v>
      </c>
      <c r="BI187" s="329">
        <v>0.53877238999999999</v>
      </c>
      <c r="BJ187" s="328">
        <v>2.0198911000000001E-10</v>
      </c>
      <c r="BK187" s="328">
        <v>1.2283121999999999E-12</v>
      </c>
      <c r="BL187" s="328">
        <v>5.4955596999999997E-17</v>
      </c>
      <c r="BM187" s="41"/>
      <c r="BN187" s="111">
        <v>2.104769E-4</v>
      </c>
      <c r="BO187" s="122">
        <v>6.2614208999999999E-6</v>
      </c>
      <c r="BP187" s="111">
        <v>1.0356031E-4</v>
      </c>
      <c r="BQ187" s="122">
        <v>1.2905862000000001E-6</v>
      </c>
      <c r="BR187" s="122">
        <v>7.0475824999999997E-6</v>
      </c>
      <c r="BS187" s="122">
        <v>1.5789661000000001E-6</v>
      </c>
      <c r="BT187" s="122">
        <v>9.0675268000000004E-10</v>
      </c>
      <c r="BU187" s="122">
        <v>2.4215447999999999E-6</v>
      </c>
      <c r="BV187" s="122">
        <v>4.0734654E-7</v>
      </c>
      <c r="BW187" s="122">
        <v>4.0870431000000002E-7</v>
      </c>
      <c r="BX187" s="122">
        <v>2.0645398999999999E-7</v>
      </c>
      <c r="BY187" s="122">
        <v>2.9784253999999999E-8</v>
      </c>
      <c r="BZ187" s="122">
        <v>3.6431667000000001E-9</v>
      </c>
      <c r="CA187" s="122">
        <v>4.5934240999999997E-6</v>
      </c>
      <c r="CB187" s="122">
        <v>8.2459602999999994E-5</v>
      </c>
      <c r="CC187" s="122">
        <v>1.7763081000000001E-7</v>
      </c>
      <c r="CD187" s="122">
        <v>2.8997009000000001E-8</v>
      </c>
      <c r="CE187" s="224" t="s">
        <v>12537</v>
      </c>
      <c r="CF187" s="221" t="s">
        <v>12426</v>
      </c>
      <c r="CG187" s="184" t="s">
        <v>12395</v>
      </c>
      <c r="CH187" s="42"/>
      <c r="CI187" s="42"/>
      <c r="CK187" s="41"/>
      <c r="CL187" s="41"/>
      <c r="CM187" s="41"/>
      <c r="CN187" s="41"/>
      <c r="CO187" s="41"/>
      <c r="CP187" s="41"/>
      <c r="CQ187" s="41"/>
      <c r="CR187" s="41"/>
      <c r="CS187" s="41"/>
      <c r="CT187" s="41"/>
      <c r="CU187" s="41"/>
      <c r="CV187" s="41"/>
      <c r="CW187" s="41"/>
    </row>
    <row r="188" spans="1:101" ht="14.5" customHeight="1">
      <c r="A188" s="41" t="s">
        <v>12536</v>
      </c>
      <c r="B188" s="119" t="s">
        <v>12026</v>
      </c>
      <c r="C188" s="120" t="str">
        <f t="shared" si="70"/>
        <v>A.030.18.127</v>
      </c>
      <c r="D188" s="135" t="s">
        <v>12399</v>
      </c>
      <c r="E188" s="119" t="s">
        <v>6570</v>
      </c>
      <c r="F188" s="118" t="str">
        <f t="shared" si="71"/>
        <v>Butyrolactone</v>
      </c>
      <c r="G188" s="118">
        <f t="shared" si="72"/>
        <v>0.75321606190300006</v>
      </c>
      <c r="H188" s="118">
        <f t="shared" si="73"/>
        <v>3.149880838E-2</v>
      </c>
      <c r="I188" s="118">
        <f t="shared" si="74"/>
        <v>6.8576791100000006E-2</v>
      </c>
      <c r="J188" s="326">
        <f t="shared" si="75"/>
        <v>3.2882162423000003E-2</v>
      </c>
      <c r="K188" s="118">
        <v>0.62025830000000004</v>
      </c>
      <c r="L188" s="118">
        <v>3.4926132999999998E-2</v>
      </c>
      <c r="M188" s="118">
        <v>2.9815846999999999E-2</v>
      </c>
      <c r="N188" s="118">
        <v>2.5493525E-2</v>
      </c>
      <c r="O188" s="118">
        <v>4.2114698000000001E-3</v>
      </c>
      <c r="P188" s="118">
        <v>1.1505936000000001E-3</v>
      </c>
      <c r="Q188" s="118">
        <v>6.4321997999999998E-4</v>
      </c>
      <c r="R188" s="118">
        <v>3.8348111000000001E-3</v>
      </c>
      <c r="S188" s="118">
        <v>5.3363205999999996E-3</v>
      </c>
      <c r="T188" s="118">
        <v>8.0860607999999994E-3</v>
      </c>
      <c r="U188" s="118">
        <v>1.9378373000000001E-2</v>
      </c>
      <c r="V188" s="330">
        <v>4.921622E-5</v>
      </c>
      <c r="W188" s="330">
        <v>3.2191803000000001E-5</v>
      </c>
      <c r="X188" s="118">
        <v>0</v>
      </c>
      <c r="Y188" s="41"/>
      <c r="Z188" s="327">
        <f t="shared" si="76"/>
        <v>4.6635962406015041</v>
      </c>
      <c r="AA188" s="41"/>
      <c r="AB188" s="111">
        <v>101.56823</v>
      </c>
      <c r="AC188" s="111">
        <v>97.217821999999998</v>
      </c>
      <c r="AD188" s="111">
        <v>2.6269779999999998</v>
      </c>
      <c r="AE188" s="111">
        <v>0</v>
      </c>
      <c r="AF188" s="111">
        <v>0.42915980999999997</v>
      </c>
      <c r="AG188" s="111">
        <v>0.72447753000000004</v>
      </c>
      <c r="AH188" s="111">
        <v>0.56979210000000002</v>
      </c>
      <c r="AI188" s="41"/>
      <c r="AJ188" s="114">
        <v>9.9128526999999994E-2</v>
      </c>
      <c r="AK188" s="114">
        <v>8.9789654999999996E-2</v>
      </c>
      <c r="AL188" s="114">
        <v>4.0609864999999997E-3</v>
      </c>
      <c r="AM188" s="114">
        <v>5.2778853999999997E-3</v>
      </c>
      <c r="AN188" s="113">
        <f t="shared" si="77"/>
        <v>5.3830728139589994E-6</v>
      </c>
      <c r="AO188" s="112">
        <f t="shared" si="78"/>
        <v>1.5018440996785365E-8</v>
      </c>
      <c r="AP188" s="112">
        <f t="shared" si="79"/>
        <v>0.73919963306000003</v>
      </c>
      <c r="AQ188" s="328">
        <v>4.3925250999999999E-6</v>
      </c>
      <c r="AR188" s="328">
        <v>1.3255707999999999E-8</v>
      </c>
      <c r="AS188" s="328">
        <v>3.6206054E-13</v>
      </c>
      <c r="AT188" s="328">
        <v>2.9008032000000002E-10</v>
      </c>
      <c r="AU188" s="328">
        <v>3.6885969000000001E-11</v>
      </c>
      <c r="AV188" s="328">
        <v>3.7906809999999999E-9</v>
      </c>
      <c r="AW188" s="328">
        <v>9.6635344000000006E-7</v>
      </c>
      <c r="AX188" s="328">
        <v>5.5673562000000001E-10</v>
      </c>
      <c r="AY188" s="328">
        <v>1.0464064E-9</v>
      </c>
      <c r="AZ188" s="328">
        <v>4.6929500000000002E-11</v>
      </c>
      <c r="BA188" s="328">
        <v>3.7893802E-15</v>
      </c>
      <c r="BB188" s="328">
        <v>3.3786417E-11</v>
      </c>
      <c r="BC188" s="328">
        <v>2.6747495E-13</v>
      </c>
      <c r="BD188" s="328">
        <v>2.0395749999999999E-13</v>
      </c>
      <c r="BE188" s="328">
        <v>1.5897727E-8</v>
      </c>
      <c r="BF188" s="328">
        <v>3.5547445999999999E-9</v>
      </c>
      <c r="BG188" s="328">
        <v>7.424207E-11</v>
      </c>
      <c r="BH188" s="329">
        <v>2.5564305999999998E-4</v>
      </c>
      <c r="BI188" s="329">
        <v>0.73894398999999999</v>
      </c>
      <c r="BJ188" s="328">
        <v>6.2415507E-10</v>
      </c>
      <c r="BK188" s="328">
        <v>3.7955376E-12</v>
      </c>
      <c r="BL188" s="328">
        <v>1.6981516E-16</v>
      </c>
      <c r="BM188" s="41"/>
      <c r="BN188" s="111">
        <v>2.8075780999999998E-4</v>
      </c>
      <c r="BO188" s="122">
        <v>8.3981661000000006E-6</v>
      </c>
      <c r="BP188" s="111">
        <v>1.3003344E-4</v>
      </c>
      <c r="BQ188" s="122">
        <v>4.5059808E-7</v>
      </c>
      <c r="BR188" s="122">
        <v>8.9231619000000007E-6</v>
      </c>
      <c r="BS188" s="122">
        <v>2.3232420999999999E-6</v>
      </c>
      <c r="BT188" s="122">
        <v>1.6290155E-9</v>
      </c>
      <c r="BU188" s="122">
        <v>3.5620673000000001E-6</v>
      </c>
      <c r="BV188" s="122">
        <v>1.5440156999999999E-6</v>
      </c>
      <c r="BW188" s="122">
        <v>4.2562239999999999E-7</v>
      </c>
      <c r="BX188" s="122">
        <v>2.7720875999999998E-7</v>
      </c>
      <c r="BY188" s="122">
        <v>5.0033748999999999E-8</v>
      </c>
      <c r="BZ188" s="122">
        <v>4.8910878999999997E-9</v>
      </c>
      <c r="CA188" s="122">
        <v>6.5437976999999996E-6</v>
      </c>
      <c r="CB188" s="111">
        <v>1.1731353E-4</v>
      </c>
      <c r="CC188" s="122">
        <v>8.1680524000000001E-7</v>
      </c>
      <c r="CD188" s="122">
        <v>8.9602006999999996E-8</v>
      </c>
      <c r="CE188" s="224" t="s">
        <v>12533</v>
      </c>
      <c r="CF188" s="221" t="s">
        <v>12532</v>
      </c>
      <c r="CG188" s="184" t="s">
        <v>12395</v>
      </c>
      <c r="CH188" s="42"/>
      <c r="CI188" s="42"/>
      <c r="CK188" s="41"/>
      <c r="CL188" s="41"/>
      <c r="CM188" s="41"/>
      <c r="CN188" s="41"/>
      <c r="CO188" s="41"/>
      <c r="CP188" s="41"/>
      <c r="CQ188" s="41"/>
      <c r="CR188" s="41"/>
      <c r="CS188" s="41"/>
      <c r="CT188" s="41"/>
      <c r="CU188" s="41"/>
      <c r="CV188" s="41"/>
      <c r="CW188" s="41"/>
    </row>
    <row r="189" spans="1:101" ht="14.5" customHeight="1" thickBot="1">
      <c r="A189" s="41" t="s">
        <v>12531</v>
      </c>
      <c r="B189" s="119" t="s">
        <v>12026</v>
      </c>
      <c r="C189" s="120" t="str">
        <f t="shared" si="70"/>
        <v>A.030.18.128</v>
      </c>
      <c r="D189" s="135" t="s">
        <v>12399</v>
      </c>
      <c r="E189" s="119" t="s">
        <v>6570</v>
      </c>
      <c r="F189" s="118" t="str">
        <f t="shared" si="71"/>
        <v>Cyclohexane</v>
      </c>
      <c r="G189" s="118">
        <f t="shared" si="72"/>
        <v>0.50412213985199994</v>
      </c>
      <c r="H189" s="118">
        <f t="shared" si="73"/>
        <v>1.091715824E-2</v>
      </c>
      <c r="I189" s="118">
        <f t="shared" si="74"/>
        <v>7.4600882199999996E-2</v>
      </c>
      <c r="J189" s="326">
        <f t="shared" si="75"/>
        <v>5.1903794120000003E-3</v>
      </c>
      <c r="K189" s="118">
        <v>0.41341371999999998</v>
      </c>
      <c r="L189" s="118">
        <v>6.1480425999999998E-2</v>
      </c>
      <c r="M189" s="118">
        <v>1.0817031E-2</v>
      </c>
      <c r="N189" s="118">
        <v>6.8455749999999996E-3</v>
      </c>
      <c r="O189" s="118">
        <v>3.1639908E-3</v>
      </c>
      <c r="P189" s="118">
        <v>6.8096395000000003E-4</v>
      </c>
      <c r="Q189" s="118">
        <v>2.2662849000000001E-4</v>
      </c>
      <c r="R189" s="118">
        <v>2.3034252000000001E-3</v>
      </c>
      <c r="S189" s="118">
        <v>2.6196116000000002E-4</v>
      </c>
      <c r="T189" s="118">
        <v>2.1594394000000001E-3</v>
      </c>
      <c r="U189" s="118">
        <v>2.7192290000000001E-3</v>
      </c>
      <c r="V189" s="330">
        <v>1.2760493E-5</v>
      </c>
      <c r="W189" s="330">
        <v>3.6989359000000003E-5</v>
      </c>
      <c r="X189" s="118">
        <v>0</v>
      </c>
      <c r="Y189" s="41"/>
      <c r="Z189" s="327">
        <f t="shared" si="76"/>
        <v>3.108373834586466</v>
      </c>
      <c r="AA189" s="41"/>
      <c r="AB189" s="111">
        <v>66.834722999999997</v>
      </c>
      <c r="AC189" s="111">
        <v>66.016364999999993</v>
      </c>
      <c r="AD189" s="111">
        <v>0.36863409000000003</v>
      </c>
      <c r="AE189" s="111">
        <v>0</v>
      </c>
      <c r="AF189" s="111">
        <v>0.29661333000000001</v>
      </c>
      <c r="AG189" s="111">
        <v>7.5334744999999995E-2</v>
      </c>
      <c r="AH189" s="111">
        <v>7.7775926999999995E-2</v>
      </c>
      <c r="AI189" s="41"/>
      <c r="AJ189" s="114">
        <v>7.5426508000000003E-2</v>
      </c>
      <c r="AK189" s="114">
        <v>6.8483354999999996E-2</v>
      </c>
      <c r="AL189" s="114">
        <v>2.7901776999999998E-3</v>
      </c>
      <c r="AM189" s="114">
        <v>4.1529751000000002E-3</v>
      </c>
      <c r="AN189" s="113">
        <f t="shared" si="77"/>
        <v>4.1057167501516006E-6</v>
      </c>
      <c r="AO189" s="112">
        <f t="shared" si="78"/>
        <v>1.0318704612417059E-8</v>
      </c>
      <c r="AP189" s="112">
        <f t="shared" si="79"/>
        <v>0.58164918089200002</v>
      </c>
      <c r="AQ189" s="328">
        <v>2.9000439000000002E-6</v>
      </c>
      <c r="AR189" s="328">
        <v>8.7507062000000007E-9</v>
      </c>
      <c r="AS189" s="328">
        <v>2.3905684000000001E-13</v>
      </c>
      <c r="AT189" s="328">
        <v>6.9493612000000002E-11</v>
      </c>
      <c r="AU189" s="328">
        <v>8.8175496000000007E-12</v>
      </c>
      <c r="AV189" s="328">
        <v>1.0177204E-9</v>
      </c>
      <c r="AW189" s="328">
        <v>1.1915097999999999E-6</v>
      </c>
      <c r="AX189" s="328">
        <v>1.627168E-10</v>
      </c>
      <c r="AY189" s="328">
        <v>1.3701648E-9</v>
      </c>
      <c r="AZ189" s="328">
        <v>1.0824888E-11</v>
      </c>
      <c r="BA189" s="328">
        <v>9.5446317999999995E-16</v>
      </c>
      <c r="BB189" s="328">
        <v>2.2423321000000001E-13</v>
      </c>
      <c r="BC189" s="328">
        <v>5.7808712999999994E-14</v>
      </c>
      <c r="BD189" s="328">
        <v>1.1350968E-14</v>
      </c>
      <c r="BE189" s="328">
        <v>1.0884433999999999E-8</v>
      </c>
      <c r="BF189" s="328">
        <v>1.4654110999999999E-9</v>
      </c>
      <c r="BG189" s="328">
        <v>1.9397134999999999E-11</v>
      </c>
      <c r="BH189" s="328">
        <v>1.2030892E-5</v>
      </c>
      <c r="BI189" s="329">
        <v>0.58163715000000005</v>
      </c>
      <c r="BJ189" s="328">
        <v>7.1717348999999995E-10</v>
      </c>
      <c r="BK189" s="328">
        <v>4.3611901000000004E-12</v>
      </c>
      <c r="BL189" s="328">
        <v>1.9512288E-16</v>
      </c>
      <c r="BM189" s="41"/>
      <c r="BN189" s="111">
        <v>1.9253168000000001E-4</v>
      </c>
      <c r="BO189" s="122">
        <v>9.7138762999999994E-6</v>
      </c>
      <c r="BP189" s="122">
        <v>8.6669710999999998E-5</v>
      </c>
      <c r="BQ189" s="122">
        <v>2.7015074999999999E-7</v>
      </c>
      <c r="BR189" s="122">
        <v>1.0458458999999999E-5</v>
      </c>
      <c r="BS189" s="122">
        <v>5.2464801000000001E-7</v>
      </c>
      <c r="BT189" s="122">
        <v>3.9002378999999999E-10</v>
      </c>
      <c r="BU189" s="122">
        <v>8.0513909999999999E-7</v>
      </c>
      <c r="BV189" s="122">
        <v>9.1380568E-7</v>
      </c>
      <c r="BW189" s="122">
        <v>1.4996138999999999E-7</v>
      </c>
      <c r="BX189" s="122">
        <v>6.6265320000000001E-8</v>
      </c>
      <c r="BY189" s="122">
        <v>1.3035719E-8</v>
      </c>
      <c r="BZ189" s="122">
        <v>1.1691208E-9</v>
      </c>
      <c r="CA189" s="122">
        <v>3.3939541999999999E-6</v>
      </c>
      <c r="CB189" s="122">
        <v>7.9375037000000006E-5</v>
      </c>
      <c r="CC189" s="122">
        <v>7.3124648999999999E-8</v>
      </c>
      <c r="CD189" s="122">
        <v>1.0295548000000001E-7</v>
      </c>
      <c r="CE189" s="224" t="s">
        <v>12528</v>
      </c>
      <c r="CF189" s="221" t="s">
        <v>12440</v>
      </c>
      <c r="CG189" s="184" t="s">
        <v>12395</v>
      </c>
      <c r="CH189" s="42"/>
      <c r="CI189" s="42"/>
      <c r="CK189" s="41"/>
      <c r="CL189" s="41"/>
      <c r="CM189" s="41"/>
      <c r="CN189" s="41"/>
      <c r="CO189" s="41"/>
      <c r="CP189" s="41"/>
      <c r="CQ189" s="41"/>
      <c r="CR189" s="41"/>
      <c r="CS189" s="41"/>
      <c r="CT189" s="41"/>
      <c r="CU189" s="41"/>
      <c r="CV189" s="41"/>
      <c r="CW189" s="41"/>
    </row>
    <row r="190" spans="1:101" ht="14.5" customHeight="1" thickBot="1">
      <c r="A190" s="41" t="s">
        <v>12527</v>
      </c>
      <c r="B190" s="119" t="s">
        <v>12026</v>
      </c>
      <c r="C190" s="120" t="str">
        <f t="shared" si="70"/>
        <v>A.030.18.129</v>
      </c>
      <c r="D190" s="135" t="s">
        <v>12399</v>
      </c>
      <c r="E190" s="119" t="s">
        <v>6570</v>
      </c>
      <c r="F190" s="118" t="str">
        <f t="shared" si="71"/>
        <v>Cyclohexanone</v>
      </c>
      <c r="G190" s="118">
        <f t="shared" si="72"/>
        <v>0.82702818077900009</v>
      </c>
      <c r="H190" s="118">
        <f t="shared" si="73"/>
        <v>2.2733046049999997E-2</v>
      </c>
      <c r="I190" s="118">
        <f t="shared" si="74"/>
        <v>0.16910284</v>
      </c>
      <c r="J190" s="326">
        <f t="shared" si="75"/>
        <v>1.2532754728999998E-2</v>
      </c>
      <c r="K190" s="118">
        <v>0.62265954000000001</v>
      </c>
      <c r="L190" s="118">
        <v>6.4322408999999997E-2</v>
      </c>
      <c r="M190" s="118">
        <v>2.0463566999999998E-2</v>
      </c>
      <c r="N190" s="118">
        <v>1.6154669E-2</v>
      </c>
      <c r="O190" s="118">
        <v>4.9940200999999997E-3</v>
      </c>
      <c r="P190" s="118">
        <v>7.8798995999999997E-4</v>
      </c>
      <c r="Q190" s="118">
        <v>7.9636699000000001E-4</v>
      </c>
      <c r="R190" s="118">
        <v>8.4316864000000005E-2</v>
      </c>
      <c r="S190" s="118">
        <v>1.469801E-3</v>
      </c>
      <c r="T190" s="118">
        <v>4.2491858000000002E-3</v>
      </c>
      <c r="U190" s="118">
        <v>6.7520949999999996E-3</v>
      </c>
      <c r="V190" s="330">
        <v>2.7193984E-5</v>
      </c>
      <c r="W190" s="330">
        <v>3.4478945000000003E-5</v>
      </c>
      <c r="X190" s="118">
        <v>0</v>
      </c>
      <c r="Y190" s="41"/>
      <c r="Z190" s="327">
        <f t="shared" si="76"/>
        <v>4.6816506766917287</v>
      </c>
      <c r="AA190" s="41"/>
      <c r="AB190" s="111">
        <v>86.945311000000004</v>
      </c>
      <c r="AC190" s="111">
        <v>85.348231999999996</v>
      </c>
      <c r="AD190" s="111">
        <v>0.91535259000000002</v>
      </c>
      <c r="AE190" s="111">
        <v>0</v>
      </c>
      <c r="AF190" s="111">
        <v>0.30038102999999999</v>
      </c>
      <c r="AG190" s="111">
        <v>0.18605373</v>
      </c>
      <c r="AH190" s="111">
        <v>0.19529078999999999</v>
      </c>
      <c r="AI190" s="41"/>
      <c r="AJ190" s="114">
        <v>0.12404738</v>
      </c>
      <c r="AK190" s="114">
        <v>0.11487145999999999</v>
      </c>
      <c r="AL190" s="114">
        <v>4.1365207999999997E-3</v>
      </c>
      <c r="AM190" s="114">
        <v>5.0393998999999998E-3</v>
      </c>
      <c r="AN190" s="113">
        <f t="shared" si="77"/>
        <v>6.8867782469099996E-6</v>
      </c>
      <c r="AO190" s="112">
        <f t="shared" si="78"/>
        <v>1.5297783718087338E-8</v>
      </c>
      <c r="AP190" s="112">
        <f t="shared" si="79"/>
        <v>0.70579830427199997</v>
      </c>
      <c r="AQ190" s="328">
        <v>4.3827087000000002E-6</v>
      </c>
      <c r="AR190" s="328">
        <v>1.3225103999999999E-8</v>
      </c>
      <c r="AS190" s="328">
        <v>3.6126725000000001E-13</v>
      </c>
      <c r="AT190" s="328">
        <v>1.7108067E-10</v>
      </c>
      <c r="AU190" s="328">
        <v>2.25878E-11</v>
      </c>
      <c r="AV190" s="328">
        <v>2.4011775999999998E-9</v>
      </c>
      <c r="AW190" s="328">
        <v>1.3535850000000001E-6</v>
      </c>
      <c r="AX190" s="328">
        <v>3.7599457999999999E-10</v>
      </c>
      <c r="AY190" s="328">
        <v>1.5324049999999999E-9</v>
      </c>
      <c r="AZ190" s="328">
        <v>1.018118E-11</v>
      </c>
      <c r="BA190" s="328">
        <v>2.2194572000000001E-15</v>
      </c>
      <c r="BB190" s="328">
        <v>1.7212458E-12</v>
      </c>
      <c r="BC190" s="328">
        <v>8.8259123999999999E-11</v>
      </c>
      <c r="BD190" s="328">
        <v>1.8937568E-11</v>
      </c>
      <c r="BE190" s="328">
        <v>1.1731401E-8</v>
      </c>
      <c r="BF190" s="328">
        <v>1.1354898E-6</v>
      </c>
      <c r="BG190" s="328">
        <v>4.0752150000000002E-11</v>
      </c>
      <c r="BH190" s="328">
        <v>4.8994272000000003E-5</v>
      </c>
      <c r="BI190" s="329">
        <v>0.70574930999999996</v>
      </c>
      <c r="BJ190" s="328">
        <v>6.6849984000000003E-10</v>
      </c>
      <c r="BK190" s="328">
        <v>4.0652017000000003E-12</v>
      </c>
      <c r="BL190" s="328">
        <v>1.8188014000000001E-16</v>
      </c>
      <c r="BM190" s="41"/>
      <c r="BN190" s="111">
        <v>2.7861339E-4</v>
      </c>
      <c r="BO190" s="122">
        <v>1.1225957E-5</v>
      </c>
      <c r="BP190" s="111">
        <v>1.3053684E-4</v>
      </c>
      <c r="BQ190" s="122">
        <v>9.8774317000000007E-6</v>
      </c>
      <c r="BR190" s="122">
        <v>1.2491078E-5</v>
      </c>
      <c r="BS190" s="122">
        <v>1.2964737000000001E-6</v>
      </c>
      <c r="BT190" s="122">
        <v>8.4654415000000004E-10</v>
      </c>
      <c r="BU190" s="122">
        <v>1.9884262000000001E-6</v>
      </c>
      <c r="BV190" s="122">
        <v>1.0574269999999999E-6</v>
      </c>
      <c r="BW190" s="122">
        <v>5.2696067000000005E-7</v>
      </c>
      <c r="BX190" s="122">
        <v>1.6578423999999999E-7</v>
      </c>
      <c r="BY190" s="122">
        <v>2.7530708E-8</v>
      </c>
      <c r="BZ190" s="122">
        <v>3.0359417999999999E-9</v>
      </c>
      <c r="CA190" s="122">
        <v>6.2339990999999996E-6</v>
      </c>
      <c r="CB190" s="111">
        <v>1.0223008999999999E-4</v>
      </c>
      <c r="CC190" s="122">
        <v>8.5553622E-7</v>
      </c>
      <c r="CD190" s="122">
        <v>9.5968022000000003E-8</v>
      </c>
      <c r="CE190" s="239" t="s">
        <v>12524</v>
      </c>
      <c r="CF190" s="221" t="s">
        <v>12413</v>
      </c>
      <c r="CG190" s="184" t="s">
        <v>12395</v>
      </c>
      <c r="CH190" s="42"/>
      <c r="CI190" s="42"/>
      <c r="CK190" s="41"/>
      <c r="CL190" s="41"/>
      <c r="CM190" s="41"/>
      <c r="CN190" s="41"/>
      <c r="CO190" s="41"/>
      <c r="CP190" s="41"/>
      <c r="CQ190" s="41"/>
      <c r="CR190" s="41"/>
      <c r="CS190" s="41"/>
      <c r="CT190" s="41"/>
      <c r="CU190" s="41"/>
      <c r="CV190" s="41"/>
      <c r="CW190" s="41"/>
    </row>
    <row r="191" spans="1:101" ht="14.5" customHeight="1">
      <c r="A191" s="41" t="s">
        <v>12523</v>
      </c>
      <c r="B191" s="119" t="s">
        <v>12026</v>
      </c>
      <c r="C191" s="120" t="str">
        <f t="shared" si="70"/>
        <v>A.030.18.130</v>
      </c>
      <c r="D191" s="135" t="s">
        <v>12399</v>
      </c>
      <c r="E191" s="119" t="s">
        <v>6570</v>
      </c>
      <c r="F191" s="118" t="str">
        <f t="shared" si="71"/>
        <v>Ethanol from ethylene</v>
      </c>
      <c r="G191" s="118">
        <f t="shared" si="72"/>
        <v>0.21116867743603002</v>
      </c>
      <c r="H191" s="118">
        <f t="shared" si="73"/>
        <v>3.3707032910000002E-3</v>
      </c>
      <c r="I191" s="118">
        <f t="shared" si="74"/>
        <v>3.2822084100000003E-2</v>
      </c>
      <c r="J191" s="326">
        <f t="shared" si="75"/>
        <v>2.0588600450299997E-3</v>
      </c>
      <c r="K191" s="118">
        <v>0.17291703</v>
      </c>
      <c r="L191" s="118">
        <v>2.2540365E-2</v>
      </c>
      <c r="M191" s="118">
        <v>8.4861309999999992E-3</v>
      </c>
      <c r="N191" s="118">
        <v>2.4332102E-3</v>
      </c>
      <c r="O191" s="118">
        <v>8.3968404E-4</v>
      </c>
      <c r="P191" s="330">
        <v>2.2327967999999999E-5</v>
      </c>
      <c r="Q191" s="330">
        <v>7.5481082999999998E-5</v>
      </c>
      <c r="R191" s="118">
        <v>1.7955880999999999E-3</v>
      </c>
      <c r="S191" s="330">
        <v>6.2522890999999999E-5</v>
      </c>
      <c r="T191" s="118">
        <v>1.4885172E-3</v>
      </c>
      <c r="U191" s="118">
        <v>5.0108559999999995E-4</v>
      </c>
      <c r="V191" s="330">
        <v>6.5677032000000004E-6</v>
      </c>
      <c r="W191" s="330">
        <v>1.6665082999999999E-7</v>
      </c>
      <c r="X191" s="118">
        <v>0</v>
      </c>
      <c r="Y191" s="41"/>
      <c r="Z191" s="327">
        <f t="shared" si="76"/>
        <v>1.3001280451127819</v>
      </c>
      <c r="AA191" s="41"/>
      <c r="AB191" s="111">
        <v>25.035537999999999</v>
      </c>
      <c r="AC191" s="111">
        <v>24.445667</v>
      </c>
      <c r="AD191" s="111">
        <v>6.7930878E-2</v>
      </c>
      <c r="AE191" s="111">
        <v>0</v>
      </c>
      <c r="AF191" s="111">
        <v>0.49644970999999999</v>
      </c>
      <c r="AG191" s="111">
        <v>1.1373664E-2</v>
      </c>
      <c r="AH191" s="111">
        <v>1.4116692E-2</v>
      </c>
      <c r="AI191" s="41"/>
      <c r="AJ191" s="114">
        <v>3.0098264E-2</v>
      </c>
      <c r="AK191" s="114">
        <v>2.7310528000000001E-2</v>
      </c>
      <c r="AL191" s="114">
        <v>1.2067024E-3</v>
      </c>
      <c r="AM191" s="114">
        <v>1.581034E-3</v>
      </c>
      <c r="AN191" s="113">
        <f t="shared" si="77"/>
        <v>1.6373218424783E-6</v>
      </c>
      <c r="AO191" s="112">
        <f t="shared" si="78"/>
        <v>4.4626568303757717E-9</v>
      </c>
      <c r="AP191" s="112">
        <f t="shared" si="79"/>
        <v>0.22143332835299998</v>
      </c>
      <c r="AQ191" s="328">
        <v>1.2099939E-6</v>
      </c>
      <c r="AR191" s="328">
        <v>3.6509722000000001E-9</v>
      </c>
      <c r="AS191" s="328">
        <v>9.9744178000000005E-14</v>
      </c>
      <c r="AT191" s="328">
        <v>1.6222563E-11</v>
      </c>
      <c r="AU191" s="328">
        <v>1.9692636000000001E-12</v>
      </c>
      <c r="AV191" s="328">
        <v>3.6163164999999998E-10</v>
      </c>
      <c r="AW191" s="328">
        <v>4.2629631999999999E-7</v>
      </c>
      <c r="AX191" s="328">
        <v>6.6877905999999999E-11</v>
      </c>
      <c r="AY191" s="328">
        <v>4.9280978000000003E-10</v>
      </c>
      <c r="AZ191" s="328">
        <v>2.4132301000000002E-10</v>
      </c>
      <c r="BA191" s="328">
        <v>4.0737289000000002E-16</v>
      </c>
      <c r="BB191" s="328">
        <v>5.4636540999999999E-14</v>
      </c>
      <c r="BC191" s="328">
        <v>3.1407943999999999E-15</v>
      </c>
      <c r="BD191" s="328">
        <v>2.9332623999999998E-15</v>
      </c>
      <c r="BE191" s="328">
        <v>2.3566170000000002E-10</v>
      </c>
      <c r="BF191" s="328">
        <v>4.1290624000000003E-10</v>
      </c>
      <c r="BG191" s="328">
        <v>1.0493422999999999E-11</v>
      </c>
      <c r="BH191" s="328">
        <v>1.3398353E-5</v>
      </c>
      <c r="BI191" s="329">
        <v>0.22141992999999999</v>
      </c>
      <c r="BJ191" s="328">
        <v>3.2310616999999999E-12</v>
      </c>
      <c r="BK191" s="328">
        <v>1.9648348000000001E-14</v>
      </c>
      <c r="BL191" s="328">
        <v>8.7908165999999992E-19</v>
      </c>
      <c r="BM191" s="41"/>
      <c r="BN191" s="122">
        <v>8.1162645000000004E-5</v>
      </c>
      <c r="BO191" s="122">
        <v>3.4582747000000001E-6</v>
      </c>
      <c r="BP191" s="122">
        <v>3.6251019999999997E-5</v>
      </c>
      <c r="BQ191" s="122">
        <v>2.1040459999999999E-7</v>
      </c>
      <c r="BR191" s="122">
        <v>3.4996459E-6</v>
      </c>
      <c r="BS191" s="122">
        <v>1.1902121999999999E-7</v>
      </c>
      <c r="BT191" s="122">
        <v>6.2785966999999998E-6</v>
      </c>
      <c r="BU191" s="122">
        <v>1.8355481E-7</v>
      </c>
      <c r="BV191" s="122">
        <v>2.9962560999999997E-8</v>
      </c>
      <c r="BW191" s="122">
        <v>4.9946271999999997E-8</v>
      </c>
      <c r="BX191" s="122">
        <v>1.4795144999999999E-8</v>
      </c>
      <c r="BY191" s="122">
        <v>6.9271774000000001E-9</v>
      </c>
      <c r="BZ191" s="122">
        <v>2.6076633000000001E-10</v>
      </c>
      <c r="CA191" s="122">
        <v>1.5409602E-6</v>
      </c>
      <c r="CB191" s="122">
        <v>2.9419580000000001E-5</v>
      </c>
      <c r="CC191" s="122">
        <v>9.9231753000000002E-8</v>
      </c>
      <c r="CD191" s="122">
        <v>4.6384244999999998E-10</v>
      </c>
      <c r="CE191" s="224" t="s">
        <v>12520</v>
      </c>
      <c r="CF191" s="221" t="s">
        <v>12408</v>
      </c>
      <c r="CG191" s="184" t="s">
        <v>12395</v>
      </c>
      <c r="CH191" s="42"/>
      <c r="CI191" s="42"/>
      <c r="CK191" s="41"/>
      <c r="CL191" s="41"/>
      <c r="CM191" s="41"/>
      <c r="CN191" s="41"/>
      <c r="CO191" s="41"/>
      <c r="CP191" s="41"/>
      <c r="CQ191" s="41"/>
      <c r="CR191" s="41"/>
      <c r="CS191" s="41"/>
      <c r="CT191" s="41"/>
      <c r="CU191" s="41"/>
      <c r="CV191" s="41"/>
      <c r="CW191" s="41"/>
    </row>
    <row r="192" spans="1:101" ht="14.5" customHeight="1">
      <c r="A192" s="41" t="s">
        <v>12519</v>
      </c>
      <c r="B192" s="119" t="s">
        <v>12026</v>
      </c>
      <c r="C192" s="120" t="str">
        <f t="shared" si="70"/>
        <v>A.030.18.131</v>
      </c>
      <c r="D192" s="135" t="s">
        <v>12399</v>
      </c>
      <c r="E192" s="119" t="s">
        <v>6570</v>
      </c>
      <c r="F192" s="118" t="str">
        <f t="shared" si="71"/>
        <v>Diethyl ether</v>
      </c>
      <c r="G192" s="118">
        <f t="shared" si="72"/>
        <v>0.20828672362504</v>
      </c>
      <c r="H192" s="118">
        <f t="shared" si="73"/>
        <v>3.3247012179999998E-3</v>
      </c>
      <c r="I192" s="118">
        <f t="shared" si="74"/>
        <v>3.2374140900000001E-2</v>
      </c>
      <c r="J192" s="326">
        <f t="shared" si="75"/>
        <v>2.0307615070400001E-3</v>
      </c>
      <c r="K192" s="118">
        <v>0.17055712000000001</v>
      </c>
      <c r="L192" s="118">
        <v>2.2232742999999999E-2</v>
      </c>
      <c r="M192" s="118">
        <v>8.3703153000000002E-3</v>
      </c>
      <c r="N192" s="118">
        <v>2.4000026999999998E-3</v>
      </c>
      <c r="O192" s="118">
        <v>8.2822433E-4</v>
      </c>
      <c r="P192" s="330">
        <v>2.2023244E-5</v>
      </c>
      <c r="Q192" s="330">
        <v>7.4450944000000003E-5</v>
      </c>
      <c r="R192" s="118">
        <v>1.7710826E-3</v>
      </c>
      <c r="S192" s="330">
        <v>6.1669601000000006E-5</v>
      </c>
      <c r="T192" s="118">
        <v>1.4682025E-3</v>
      </c>
      <c r="U192" s="118">
        <v>4.9424696000000001E-4</v>
      </c>
      <c r="V192" s="330">
        <v>6.4780695999999997E-6</v>
      </c>
      <c r="W192" s="330">
        <v>1.6437644E-7</v>
      </c>
      <c r="X192" s="118">
        <v>0</v>
      </c>
      <c r="Y192" s="41"/>
      <c r="Z192" s="327">
        <f t="shared" si="76"/>
        <v>1.2823843609022556</v>
      </c>
      <c r="AA192" s="41"/>
      <c r="AB192" s="111">
        <v>24.693861999999999</v>
      </c>
      <c r="AC192" s="111">
        <v>24.112041000000001</v>
      </c>
      <c r="AD192" s="111">
        <v>6.7003780999999998E-2</v>
      </c>
      <c r="AE192" s="111">
        <v>0</v>
      </c>
      <c r="AF192" s="111">
        <v>0.48967433999999999</v>
      </c>
      <c r="AG192" s="111">
        <v>1.121844E-2</v>
      </c>
      <c r="AH192" s="111">
        <v>1.3924033000000001E-2</v>
      </c>
      <c r="AI192" s="41"/>
      <c r="AJ192" s="114">
        <v>2.9687493999999998E-2</v>
      </c>
      <c r="AK192" s="114">
        <v>2.6937803999999999E-2</v>
      </c>
      <c r="AL192" s="114">
        <v>1.1902338E-3</v>
      </c>
      <c r="AM192" s="114">
        <v>1.5594566000000001E-3</v>
      </c>
      <c r="AN192" s="113">
        <f t="shared" si="77"/>
        <v>1.6149762232560998E-6</v>
      </c>
      <c r="AO192" s="112">
        <f t="shared" si="78"/>
        <v>4.4017520408214946E-9</v>
      </c>
      <c r="AP192" s="112">
        <f t="shared" si="79"/>
        <v>0.21841128549700001</v>
      </c>
      <c r="AQ192" s="328">
        <v>1.1934803E-6</v>
      </c>
      <c r="AR192" s="328">
        <v>3.6011450000000002E-9</v>
      </c>
      <c r="AS192" s="328">
        <v>9.8382904999999994E-14</v>
      </c>
      <c r="AT192" s="328">
        <v>1.6001162999999999E-11</v>
      </c>
      <c r="AU192" s="328">
        <v>1.9423878000000001E-12</v>
      </c>
      <c r="AV192" s="328">
        <v>3.5669622999999998E-10</v>
      </c>
      <c r="AW192" s="328">
        <v>4.2047838000000002E-7</v>
      </c>
      <c r="AX192" s="328">
        <v>6.5965180000000002E-11</v>
      </c>
      <c r="AY192" s="328">
        <v>4.8608408000000002E-10</v>
      </c>
      <c r="AZ192" s="328">
        <v>2.3802951999999999E-10</v>
      </c>
      <c r="BA192" s="328">
        <v>4.0181320999999998E-16</v>
      </c>
      <c r="BB192" s="328">
        <v>5.3890880999999997E-14</v>
      </c>
      <c r="BC192" s="328">
        <v>3.0979298999999999E-15</v>
      </c>
      <c r="BD192" s="328">
        <v>2.8932302999999998E-15</v>
      </c>
      <c r="BE192" s="328">
        <v>2.3244546999999999E-10</v>
      </c>
      <c r="BF192" s="328">
        <v>4.0727104000000001E-10</v>
      </c>
      <c r="BG192" s="328">
        <v>1.0350213E-11</v>
      </c>
      <c r="BH192" s="328">
        <v>1.3215496999999999E-5</v>
      </c>
      <c r="BI192" s="329">
        <v>0.21839807</v>
      </c>
      <c r="BJ192" s="328">
        <v>3.1869652999999998E-12</v>
      </c>
      <c r="BK192" s="328">
        <v>1.9380195000000001E-14</v>
      </c>
      <c r="BL192" s="328">
        <v>8.6708425999999996E-19</v>
      </c>
      <c r="BM192" s="41"/>
      <c r="BN192" s="122">
        <v>8.0054966000000006E-5</v>
      </c>
      <c r="BO192" s="122">
        <v>3.4110774E-6</v>
      </c>
      <c r="BP192" s="122">
        <v>3.5756278999999998E-5</v>
      </c>
      <c r="BQ192" s="122">
        <v>2.0753308000000001E-7</v>
      </c>
      <c r="BR192" s="122">
        <v>3.4518839999999999E-6</v>
      </c>
      <c r="BS192" s="122">
        <v>1.1739686E-7</v>
      </c>
      <c r="BT192" s="122">
        <v>6.1929086000000003E-6</v>
      </c>
      <c r="BU192" s="122">
        <v>1.8104971999999999E-7</v>
      </c>
      <c r="BV192" s="122">
        <v>2.9553642E-8</v>
      </c>
      <c r="BW192" s="122">
        <v>4.9264623E-8</v>
      </c>
      <c r="BX192" s="122">
        <v>1.4593226E-8</v>
      </c>
      <c r="BY192" s="122">
        <v>6.8326378000000002E-9</v>
      </c>
      <c r="BZ192" s="122">
        <v>2.5720749000000002E-10</v>
      </c>
      <c r="CA192" s="122">
        <v>1.5199297999999999E-6</v>
      </c>
      <c r="CB192" s="122">
        <v>2.9018071999999999E-5</v>
      </c>
      <c r="CC192" s="122">
        <v>9.7877473000000005E-8</v>
      </c>
      <c r="CD192" s="122">
        <v>4.5751209000000001E-10</v>
      </c>
      <c r="CE192" s="224" t="s">
        <v>12516</v>
      </c>
      <c r="CF192" s="221" t="s">
        <v>12485</v>
      </c>
      <c r="CG192" s="184" t="s">
        <v>12395</v>
      </c>
      <c r="CH192" s="42"/>
      <c r="CI192" s="42"/>
      <c r="CK192" s="41"/>
      <c r="CL192" s="41"/>
      <c r="CM192" s="41"/>
      <c r="CN192" s="41"/>
      <c r="CO192" s="41"/>
      <c r="CP192" s="41"/>
      <c r="CQ192" s="41"/>
      <c r="CR192" s="41"/>
      <c r="CS192" s="41"/>
      <c r="CT192" s="41"/>
      <c r="CU192" s="41"/>
      <c r="CV192" s="41"/>
      <c r="CW192" s="41"/>
    </row>
    <row r="193" spans="1:101" ht="14.5" customHeight="1">
      <c r="A193" s="41" t="s">
        <v>12515</v>
      </c>
      <c r="B193" s="119" t="s">
        <v>12026</v>
      </c>
      <c r="C193" s="120" t="str">
        <f t="shared" si="70"/>
        <v>A.030.18.132</v>
      </c>
      <c r="D193" s="135" t="s">
        <v>12399</v>
      </c>
      <c r="E193" s="119" t="s">
        <v>6570</v>
      </c>
      <c r="F193" s="118" t="str">
        <f t="shared" si="71"/>
        <v>Dimethyl sulfoxide</v>
      </c>
      <c r="G193" s="118">
        <f t="shared" si="72"/>
        <v>0.29107112098999999</v>
      </c>
      <c r="H193" s="118">
        <f t="shared" si="73"/>
        <v>1.6470547409999998E-2</v>
      </c>
      <c r="I193" s="118">
        <f t="shared" si="74"/>
        <v>3.1760982199999996E-2</v>
      </c>
      <c r="J193" s="326">
        <f t="shared" si="75"/>
        <v>1.972635138E-2</v>
      </c>
      <c r="K193" s="118">
        <v>0.22311323999999999</v>
      </c>
      <c r="L193" s="118">
        <v>1.2072849E-2</v>
      </c>
      <c r="M193" s="118">
        <v>1.6297751999999999E-2</v>
      </c>
      <c r="N193" s="118">
        <v>1.3850095E-2</v>
      </c>
      <c r="O193" s="118">
        <v>2.1403049999999999E-3</v>
      </c>
      <c r="P193" s="118">
        <v>2.1260442999999999E-4</v>
      </c>
      <c r="Q193" s="118">
        <v>2.6754297999999999E-4</v>
      </c>
      <c r="R193" s="118">
        <v>3.3903812000000001E-3</v>
      </c>
      <c r="S193" s="118">
        <v>9.1580769999999995E-4</v>
      </c>
      <c r="T193" s="118">
        <v>3.1430988999999999E-3</v>
      </c>
      <c r="U193" s="118">
        <v>1.5627325000000001E-2</v>
      </c>
      <c r="V193" s="330">
        <v>2.1614350000000001E-5</v>
      </c>
      <c r="W193" s="330">
        <v>1.8505429999999999E-5</v>
      </c>
      <c r="X193" s="118">
        <v>0</v>
      </c>
      <c r="Y193" s="41"/>
      <c r="Z193" s="327">
        <f t="shared" si="76"/>
        <v>1.6775431578947366</v>
      </c>
      <c r="AA193" s="41"/>
      <c r="AB193" s="111">
        <v>41.967297000000002</v>
      </c>
      <c r="AC193" s="111">
        <v>38.573103000000003</v>
      </c>
      <c r="AD193" s="111">
        <v>2.1184501</v>
      </c>
      <c r="AE193" s="111">
        <v>0</v>
      </c>
      <c r="AF193" s="111">
        <v>0.1495908</v>
      </c>
      <c r="AG193" s="111">
        <v>0.65880172999999997</v>
      </c>
      <c r="AH193" s="111">
        <v>0.46735117999999998</v>
      </c>
      <c r="AI193" s="41"/>
      <c r="AJ193" s="114">
        <v>3.6702958000000001E-2</v>
      </c>
      <c r="AK193" s="114">
        <v>3.3391057000000002E-2</v>
      </c>
      <c r="AL193" s="114">
        <v>1.511653E-3</v>
      </c>
      <c r="AM193" s="114">
        <v>1.8002482E-3</v>
      </c>
      <c r="AN193" s="113">
        <f t="shared" si="77"/>
        <v>2.0018619325190002E-6</v>
      </c>
      <c r="AO193" s="112">
        <f t="shared" si="78"/>
        <v>5.5904327015248162E-9</v>
      </c>
      <c r="AP193" s="112">
        <f t="shared" si="79"/>
        <v>0.252135603692</v>
      </c>
      <c r="AQ193" s="328">
        <v>1.5904666E-6</v>
      </c>
      <c r="AR193" s="328">
        <v>4.8000719999999998E-9</v>
      </c>
      <c r="AS193" s="328">
        <v>1.3109045999999999E-13</v>
      </c>
      <c r="AT193" s="328">
        <v>1.5038485E-10</v>
      </c>
      <c r="AU193" s="328">
        <v>1.9230199E-11</v>
      </c>
      <c r="AV193" s="328">
        <v>2.0594508999999998E-9</v>
      </c>
      <c r="AW193" s="328">
        <v>4.0489154E-7</v>
      </c>
      <c r="AX193" s="328">
        <v>2.9755307999999999E-10</v>
      </c>
      <c r="AY193" s="328">
        <v>4.2669846999999999E-10</v>
      </c>
      <c r="AZ193" s="328">
        <v>3.1249296000000003E-11</v>
      </c>
      <c r="BA193" s="328">
        <v>1.7569427E-15</v>
      </c>
      <c r="BB193" s="328">
        <v>4.7705768E-13</v>
      </c>
      <c r="BC193" s="328">
        <v>4.2515125999999999E-14</v>
      </c>
      <c r="BD193" s="328">
        <v>2.2045798000000001E-14</v>
      </c>
      <c r="BE193" s="328">
        <v>2.2990252999999998E-9</v>
      </c>
      <c r="BF193" s="328">
        <v>1.6169062E-9</v>
      </c>
      <c r="BG193" s="328">
        <v>3.2003430000000002E-11</v>
      </c>
      <c r="BH193" s="328">
        <v>3.2213691999999998E-5</v>
      </c>
      <c r="BI193" s="329">
        <v>0.25210338999999998</v>
      </c>
      <c r="BJ193" s="328">
        <v>3.5879507E-10</v>
      </c>
      <c r="BK193" s="328">
        <v>2.1818619E-12</v>
      </c>
      <c r="BL193" s="328">
        <v>9.7618118E-17</v>
      </c>
      <c r="BM193" s="41"/>
      <c r="BN193" s="111">
        <v>1.0966441E-4</v>
      </c>
      <c r="BO193" s="122">
        <v>3.6034180000000002E-6</v>
      </c>
      <c r="BP193" s="122">
        <v>4.6774355000000001E-5</v>
      </c>
      <c r="BQ193" s="122">
        <v>3.9786813999999998E-7</v>
      </c>
      <c r="BR193" s="122">
        <v>3.9124976999999999E-6</v>
      </c>
      <c r="BS193" s="122">
        <v>1.2978605E-6</v>
      </c>
      <c r="BT193" s="122">
        <v>6.5957698E-10</v>
      </c>
      <c r="BU193" s="122">
        <v>1.9875848000000002E-6</v>
      </c>
      <c r="BV193" s="122">
        <v>2.8530018000000001E-7</v>
      </c>
      <c r="BW193" s="122">
        <v>1.7703474999999999E-7</v>
      </c>
      <c r="BX193" s="122">
        <v>1.4452508E-7</v>
      </c>
      <c r="BY193" s="122">
        <v>2.1716423E-8</v>
      </c>
      <c r="BZ193" s="122">
        <v>2.5503038000000001E-9</v>
      </c>
      <c r="CA193" s="122">
        <v>3.2146034000000002E-6</v>
      </c>
      <c r="CB193" s="122">
        <v>4.7464811999999999E-5</v>
      </c>
      <c r="CC193" s="122">
        <v>3.2811646000000003E-7</v>
      </c>
      <c r="CD193" s="122">
        <v>5.1507646E-8</v>
      </c>
      <c r="CE193" s="224" t="s">
        <v>12512</v>
      </c>
      <c r="CF193" s="221" t="s">
        <v>12511</v>
      </c>
      <c r="CG193" s="184" t="s">
        <v>12395</v>
      </c>
      <c r="CH193" s="42"/>
      <c r="CI193" s="42"/>
      <c r="CK193" s="41"/>
      <c r="CL193" s="41"/>
      <c r="CM193" s="41"/>
      <c r="CN193" s="41"/>
      <c r="CO193" s="41"/>
      <c r="CP193" s="41"/>
      <c r="CQ193" s="41"/>
      <c r="CR193" s="41"/>
      <c r="CS193" s="41"/>
      <c r="CT193" s="41"/>
      <c r="CU193" s="41"/>
      <c r="CV193" s="41"/>
      <c r="CW193" s="41"/>
    </row>
    <row r="194" spans="1:101" ht="14.5" customHeight="1" thickBot="1">
      <c r="A194" s="41" t="s">
        <v>12510</v>
      </c>
      <c r="B194" s="119" t="s">
        <v>12026</v>
      </c>
      <c r="C194" s="120" t="str">
        <f t="shared" si="70"/>
        <v>A.030.18.133</v>
      </c>
      <c r="D194" s="135" t="s">
        <v>12399</v>
      </c>
      <c r="E194" s="119" t="s">
        <v>6570</v>
      </c>
      <c r="F194" s="118" t="str">
        <f t="shared" si="71"/>
        <v>Dimethylamine (1)</v>
      </c>
      <c r="G194" s="118">
        <f t="shared" si="72"/>
        <v>0.38846833469468001</v>
      </c>
      <c r="H194" s="118">
        <f t="shared" si="73"/>
        <v>1.2373997679999998E-2</v>
      </c>
      <c r="I194" s="118">
        <f t="shared" si="74"/>
        <v>0.18274938010000003</v>
      </c>
      <c r="J194" s="326">
        <f t="shared" si="75"/>
        <v>1.4910496914680002E-2</v>
      </c>
      <c r="K194" s="118">
        <v>0.17843445999999999</v>
      </c>
      <c r="L194" s="118">
        <v>9.0686051E-3</v>
      </c>
      <c r="M194" s="118">
        <v>2.7550985E-2</v>
      </c>
      <c r="N194" s="118">
        <v>1.0493409E-2</v>
      </c>
      <c r="O194" s="118">
        <v>1.5595032999999999E-3</v>
      </c>
      <c r="P194" s="118">
        <v>1.4824367E-4</v>
      </c>
      <c r="Q194" s="118">
        <v>1.7284171E-4</v>
      </c>
      <c r="R194" s="118">
        <v>0.14612979000000001</v>
      </c>
      <c r="S194" s="118">
        <v>7.2374546000000004E-4</v>
      </c>
      <c r="T194" s="118">
        <v>9.3037260000000004E-4</v>
      </c>
      <c r="U194" s="118">
        <v>1.3246257000000001E-2</v>
      </c>
      <c r="V194" s="330">
        <v>9.8746232999999997E-6</v>
      </c>
      <c r="W194" s="330">
        <v>2.4723138E-7</v>
      </c>
      <c r="X194" s="118">
        <v>0</v>
      </c>
      <c r="Y194" s="41"/>
      <c r="Z194" s="327">
        <f t="shared" si="76"/>
        <v>1.3416124812030075</v>
      </c>
      <c r="AA194" s="41"/>
      <c r="AB194" s="111">
        <v>30.809683</v>
      </c>
      <c r="AC194" s="111">
        <v>27.905735</v>
      </c>
      <c r="AD194" s="111">
        <v>1.7956639999999999</v>
      </c>
      <c r="AE194" s="111">
        <v>0</v>
      </c>
      <c r="AF194" s="111">
        <v>0.13155201</v>
      </c>
      <c r="AG194" s="111">
        <v>0.57878171</v>
      </c>
      <c r="AH194" s="111">
        <v>0.39795083999999997</v>
      </c>
      <c r="AI194" s="41"/>
      <c r="AJ194" s="114">
        <v>3.0804653000000001E-2</v>
      </c>
      <c r="AK194" s="114">
        <v>2.8233688E-2</v>
      </c>
      <c r="AL194" s="114">
        <v>1.2929736E-3</v>
      </c>
      <c r="AM194" s="114">
        <v>1.277991E-3</v>
      </c>
      <c r="AN194" s="113">
        <f t="shared" si="77"/>
        <v>1.6926671135496002E-6</v>
      </c>
      <c r="AO194" s="112">
        <f t="shared" si="78"/>
        <v>4.7817069193951432E-9</v>
      </c>
      <c r="AP194" s="112">
        <f t="shared" si="79"/>
        <v>0.17899033128300001</v>
      </c>
      <c r="AQ194" s="328">
        <v>1.2685926000000001E-6</v>
      </c>
      <c r="AR194" s="328">
        <v>3.8285251999999999E-9</v>
      </c>
      <c r="AS194" s="328">
        <v>1.0456275E-13</v>
      </c>
      <c r="AT194" s="328">
        <v>1.0432523E-10</v>
      </c>
      <c r="AU194" s="328">
        <v>1.3464594999999999E-11</v>
      </c>
      <c r="AV194" s="328">
        <v>1.5603795E-9</v>
      </c>
      <c r="AW194" s="328">
        <v>4.1987903E-7</v>
      </c>
      <c r="AX194" s="328">
        <v>2.3045606999999999E-10</v>
      </c>
      <c r="AY194" s="328">
        <v>6.4686556000000003E-10</v>
      </c>
      <c r="AZ194" s="328">
        <v>5.3762693000000001E-11</v>
      </c>
      <c r="BA194" s="328">
        <v>7.8801566999999995E-12</v>
      </c>
      <c r="BB194" s="328">
        <v>3.3195957E-13</v>
      </c>
      <c r="BC194" s="328">
        <v>4.4572798000000001E-14</v>
      </c>
      <c r="BD194" s="328">
        <v>1.4790372999999998E-14</v>
      </c>
      <c r="BE194" s="328">
        <v>1.6097872E-9</v>
      </c>
      <c r="BF194" s="328">
        <v>9.0273364999999997E-10</v>
      </c>
      <c r="BG194" s="328">
        <v>1.3692203999999999E-11</v>
      </c>
      <c r="BH194" s="328">
        <v>2.4001283E-5</v>
      </c>
      <c r="BI194" s="329">
        <v>0.17896633000000001</v>
      </c>
      <c r="BJ194" s="328">
        <v>4.7933746E-12</v>
      </c>
      <c r="BK194" s="328">
        <v>2.9148900000000003E-14</v>
      </c>
      <c r="BL194" s="328">
        <v>1.3041434E-18</v>
      </c>
      <c r="BM194" s="41"/>
      <c r="BN194" s="111">
        <v>1.3181293999999999E-4</v>
      </c>
      <c r="BO194" s="122">
        <v>5.3398266E-6</v>
      </c>
      <c r="BP194" s="122">
        <v>3.7407716000000001E-5</v>
      </c>
      <c r="BQ194" s="122">
        <v>1.7117684E-5</v>
      </c>
      <c r="BR194" s="122">
        <v>5.3925988999999997E-6</v>
      </c>
      <c r="BS194" s="122">
        <v>2.4737872999999999E-5</v>
      </c>
      <c r="BT194" s="122">
        <v>3.0316306999999999E-10</v>
      </c>
      <c r="BU194" s="122">
        <v>3.6924711999999999E-6</v>
      </c>
      <c r="BV194" s="122">
        <v>1.9893257E-7</v>
      </c>
      <c r="BW194" s="122">
        <v>1.1437037E-7</v>
      </c>
      <c r="BX194" s="122">
        <v>1.0119941E-7</v>
      </c>
      <c r="BY194" s="122">
        <v>9.5245357000000002E-9</v>
      </c>
      <c r="BZ194" s="122">
        <v>1.7864392E-9</v>
      </c>
      <c r="CA194" s="122">
        <v>2.7254685000000001E-6</v>
      </c>
      <c r="CB194" s="122">
        <v>3.4702787E-5</v>
      </c>
      <c r="CC194" s="122">
        <v>2.6970551000000002E-7</v>
      </c>
      <c r="CD194" s="122">
        <v>6.8812384000000004E-10</v>
      </c>
      <c r="CE194" s="226" t="s">
        <v>12108</v>
      </c>
      <c r="CF194" s="221" t="s">
        <v>12081</v>
      </c>
      <c r="CG194" s="184" t="s">
        <v>12395</v>
      </c>
      <c r="CH194" s="42"/>
      <c r="CI194" s="42"/>
      <c r="CK194" s="41"/>
      <c r="CL194" s="41"/>
      <c r="CM194" s="41"/>
      <c r="CN194" s="41"/>
      <c r="CO194" s="41"/>
      <c r="CP194" s="41"/>
      <c r="CQ194" s="41"/>
      <c r="CR194" s="41"/>
      <c r="CS194" s="41"/>
      <c r="CT194" s="41"/>
      <c r="CU194" s="41"/>
      <c r="CV194" s="41"/>
      <c r="CW194" s="41"/>
    </row>
    <row r="195" spans="1:101" ht="14.5" customHeight="1" thickBot="1">
      <c r="A195" s="41" t="s">
        <v>12507</v>
      </c>
      <c r="B195" s="119" t="s">
        <v>12026</v>
      </c>
      <c r="C195" s="120" t="str">
        <f t="shared" si="70"/>
        <v>A.030.18.134</v>
      </c>
      <c r="D195" s="135" t="s">
        <v>12399</v>
      </c>
      <c r="E195" s="119" t="s">
        <v>6570</v>
      </c>
      <c r="F195" s="118" t="str">
        <f t="shared" si="71"/>
        <v>Ethyl acetate from ethanol and acetic acid</v>
      </c>
      <c r="G195" s="118">
        <f t="shared" si="72"/>
        <v>0.47303018169029998</v>
      </c>
      <c r="H195" s="118">
        <f t="shared" si="73"/>
        <v>1.6251857710000001E-2</v>
      </c>
      <c r="I195" s="118">
        <f t="shared" si="74"/>
        <v>6.1096212999999996E-2</v>
      </c>
      <c r="J195" s="326">
        <f t="shared" si="75"/>
        <v>7.8661109803E-3</v>
      </c>
      <c r="K195" s="118">
        <v>0.38781599999999999</v>
      </c>
      <c r="L195" s="118">
        <v>2.1455747000000001E-2</v>
      </c>
      <c r="M195" s="118">
        <v>1.7510187E-2</v>
      </c>
      <c r="N195" s="118">
        <v>1.3021516E-2</v>
      </c>
      <c r="O195" s="118">
        <v>2.1031538999999998E-3</v>
      </c>
      <c r="P195" s="118">
        <v>2.2082165000000001E-4</v>
      </c>
      <c r="Q195" s="118">
        <v>9.0636616000000004E-4</v>
      </c>
      <c r="R195" s="118">
        <v>2.2130278999999999E-2</v>
      </c>
      <c r="S195" s="118">
        <v>4.9929548999999996E-4</v>
      </c>
      <c r="T195" s="118">
        <v>3.9726529999999996E-3</v>
      </c>
      <c r="U195" s="118">
        <v>3.3695154000000001E-3</v>
      </c>
      <c r="V195" s="330">
        <v>2.4168120000000001E-5</v>
      </c>
      <c r="W195" s="330">
        <v>4.7897030000000004E-7</v>
      </c>
      <c r="X195" s="118">
        <v>0</v>
      </c>
      <c r="Y195" s="41"/>
      <c r="Z195" s="327">
        <f t="shared" si="76"/>
        <v>2.91590977443609</v>
      </c>
      <c r="AA195" s="41"/>
      <c r="AB195" s="111">
        <v>45.218305999999998</v>
      </c>
      <c r="AC195" s="111">
        <v>44.312387999999999</v>
      </c>
      <c r="AD195" s="111">
        <v>0.45680841</v>
      </c>
      <c r="AE195" s="111">
        <v>0</v>
      </c>
      <c r="AF195" s="111">
        <v>0.31516052999999999</v>
      </c>
      <c r="AG195" s="111">
        <v>4.2198739999999998E-2</v>
      </c>
      <c r="AH195" s="111">
        <v>9.1750276000000006E-2</v>
      </c>
      <c r="AI195" s="41"/>
      <c r="AJ195" s="114">
        <v>5.9722798000000001E-2</v>
      </c>
      <c r="AK195" s="114">
        <v>5.4733603999999998E-2</v>
      </c>
      <c r="AL195" s="114">
        <v>2.5477672999999999E-3</v>
      </c>
      <c r="AM195" s="114">
        <v>2.4414264000000001E-3</v>
      </c>
      <c r="AN195" s="113">
        <f t="shared" si="77"/>
        <v>3.2813911423590999E-6</v>
      </c>
      <c r="AO195" s="112">
        <f t="shared" si="78"/>
        <v>9.422216360091564E-9</v>
      </c>
      <c r="AP195" s="112">
        <f t="shared" si="79"/>
        <v>0.34193646722900001</v>
      </c>
      <c r="AQ195" s="328">
        <v>2.7376252000000002E-6</v>
      </c>
      <c r="AR195" s="328">
        <v>8.2612502000000007E-9</v>
      </c>
      <c r="AS195" s="328">
        <v>2.2565810000000001E-13</v>
      </c>
      <c r="AT195" s="328">
        <v>1.4190347999999999E-10</v>
      </c>
      <c r="AU195" s="328">
        <v>1.8051901E-11</v>
      </c>
      <c r="AV195" s="328">
        <v>1.9362698999999999E-9</v>
      </c>
      <c r="AW195" s="328">
        <v>5.3772197000000003E-7</v>
      </c>
      <c r="AX195" s="328">
        <v>3.0452931000000001E-10</v>
      </c>
      <c r="AY195" s="328">
        <v>5.9130395000000003E-10</v>
      </c>
      <c r="AZ195" s="328">
        <v>2.2579803E-10</v>
      </c>
      <c r="BA195" s="328">
        <v>1.8519089999999999E-15</v>
      </c>
      <c r="BB195" s="328">
        <v>1.8229880999999998E-12</v>
      </c>
      <c r="BC195" s="328">
        <v>7.3475195999999997E-13</v>
      </c>
      <c r="BD195" s="328">
        <v>2.3630278E-14</v>
      </c>
      <c r="BE195" s="328">
        <v>2.2195290999999998E-9</v>
      </c>
      <c r="BF195" s="328">
        <v>1.7189316000000001E-9</v>
      </c>
      <c r="BG195" s="328">
        <v>3.6469516000000003E-11</v>
      </c>
      <c r="BH195" s="328">
        <v>3.0607229E-5</v>
      </c>
      <c r="BI195" s="329">
        <v>0.34190586000000001</v>
      </c>
      <c r="BJ195" s="328">
        <v>9.2863781000000008E-12</v>
      </c>
      <c r="BK195" s="328">
        <v>5.6471218E-14</v>
      </c>
      <c r="BL195" s="328">
        <v>2.5265641E-18</v>
      </c>
      <c r="BM195" s="41"/>
      <c r="BN195" s="111">
        <v>1.5921513000000001E-4</v>
      </c>
      <c r="BO195" s="122">
        <v>4.6050588999999997E-6</v>
      </c>
      <c r="BP195" s="122">
        <v>8.1303300999999994E-5</v>
      </c>
      <c r="BQ195" s="122">
        <v>2.5929552000000001E-6</v>
      </c>
      <c r="BR195" s="122">
        <v>4.8933621999999997E-6</v>
      </c>
      <c r="BS195" s="122">
        <v>1.0361304000000001E-6</v>
      </c>
      <c r="BT195" s="122">
        <v>3.8933435000000003E-6</v>
      </c>
      <c r="BU195" s="122">
        <v>1.5902224999999999E-6</v>
      </c>
      <c r="BV195" s="122">
        <v>2.9632711000000001E-7</v>
      </c>
      <c r="BW195" s="122">
        <v>5.9974775999999998E-7</v>
      </c>
      <c r="BX195" s="122">
        <v>1.3566517E-7</v>
      </c>
      <c r="BY195" s="122">
        <v>2.4574794000000001E-8</v>
      </c>
      <c r="BZ195" s="122">
        <v>2.3936938999999998E-9</v>
      </c>
      <c r="CA195" s="122">
        <v>4.6264454999999997E-6</v>
      </c>
      <c r="CB195" s="122">
        <v>5.2440951999999997E-5</v>
      </c>
      <c r="CC195" s="122">
        <v>1.1733136000000001E-6</v>
      </c>
      <c r="CD195" s="122">
        <v>1.3331272000000001E-9</v>
      </c>
      <c r="CE195" s="238" t="s">
        <v>12498</v>
      </c>
      <c r="CF195" s="221" t="s">
        <v>12426</v>
      </c>
      <c r="CG195" s="184" t="s">
        <v>12395</v>
      </c>
      <c r="CH195" s="42"/>
      <c r="CI195" s="42"/>
      <c r="CK195" s="41"/>
      <c r="CL195" s="41"/>
      <c r="CM195" s="41"/>
      <c r="CN195" s="41"/>
      <c r="CO195" s="41"/>
      <c r="CP195" s="41"/>
      <c r="CQ195" s="41"/>
      <c r="CR195" s="41"/>
      <c r="CS195" s="41"/>
      <c r="CT195" s="41"/>
      <c r="CU195" s="41"/>
      <c r="CV195" s="41"/>
      <c r="CW195" s="41"/>
    </row>
    <row r="196" spans="1:101" ht="14.5" customHeight="1" thickBot="1">
      <c r="A196" s="41" t="s">
        <v>12504</v>
      </c>
      <c r="B196" s="119" t="s">
        <v>12026</v>
      </c>
      <c r="C196" s="120" t="str">
        <f t="shared" si="70"/>
        <v>A.030.18.135</v>
      </c>
      <c r="D196" s="135" t="s">
        <v>12399</v>
      </c>
      <c r="E196" s="119" t="s">
        <v>6570</v>
      </c>
      <c r="F196" s="118" t="str">
        <f t="shared" si="71"/>
        <v>Ethyl acetate, from Butane oxidation</v>
      </c>
      <c r="G196" s="118">
        <f t="shared" si="72"/>
        <v>0.19364234483100001</v>
      </c>
      <c r="H196" s="118">
        <f t="shared" si="73"/>
        <v>1.8512219227999997E-2</v>
      </c>
      <c r="I196" s="118">
        <f t="shared" si="74"/>
        <v>3.4637704700000001E-2</v>
      </c>
      <c r="J196" s="326">
        <f t="shared" si="75"/>
        <v>5.3557709030000004E-3</v>
      </c>
      <c r="K196" s="118">
        <v>0.13513665</v>
      </c>
      <c r="L196" s="118">
        <v>1.2443569999999999E-2</v>
      </c>
      <c r="M196" s="118">
        <v>1.8815872000000001E-2</v>
      </c>
      <c r="N196" s="118">
        <v>1.6585315999999999E-2</v>
      </c>
      <c r="O196" s="118">
        <v>1.7832095E-3</v>
      </c>
      <c r="P196" s="330">
        <v>4.7874989999999997E-5</v>
      </c>
      <c r="Q196" s="330">
        <v>9.5818738000000002E-5</v>
      </c>
      <c r="R196" s="118">
        <v>3.3782627000000002E-3</v>
      </c>
      <c r="S196" s="118">
        <v>2.2757874999999999E-4</v>
      </c>
      <c r="T196" s="118">
        <v>1.4035323E-3</v>
      </c>
      <c r="U196" s="118">
        <v>3.7092430000000001E-3</v>
      </c>
      <c r="V196" s="330">
        <v>7.4044284000000003E-6</v>
      </c>
      <c r="W196" s="330">
        <v>8.0124246E-6</v>
      </c>
      <c r="X196" s="118">
        <v>0</v>
      </c>
      <c r="Y196" s="41"/>
      <c r="Z196" s="327">
        <f t="shared" si="76"/>
        <v>1.0160650375939848</v>
      </c>
      <c r="AA196" s="41"/>
      <c r="AB196" s="111">
        <v>39.49127</v>
      </c>
      <c r="AC196" s="111">
        <v>38.759968000000001</v>
      </c>
      <c r="AD196" s="111">
        <v>0.50284326999999995</v>
      </c>
      <c r="AE196" s="111">
        <v>0</v>
      </c>
      <c r="AF196" s="111">
        <v>3.5202537999999998E-2</v>
      </c>
      <c r="AG196" s="111">
        <v>0.10969901999999999</v>
      </c>
      <c r="AH196" s="111">
        <v>8.3557760999999994E-2</v>
      </c>
      <c r="AI196" s="41"/>
      <c r="AJ196" s="114">
        <v>2.6293836000000001E-2</v>
      </c>
      <c r="AK196" s="114">
        <v>2.2845615E-2</v>
      </c>
      <c r="AL196" s="114">
        <v>1.0242554000000001E-3</v>
      </c>
      <c r="AM196" s="114">
        <v>2.4239647E-3</v>
      </c>
      <c r="AN196" s="113">
        <f t="shared" si="77"/>
        <v>1.3696412068594997E-6</v>
      </c>
      <c r="AO196" s="112">
        <f t="shared" si="78"/>
        <v>3.7879268524796794E-9</v>
      </c>
      <c r="AP196" s="112">
        <f t="shared" si="79"/>
        <v>0.33949085654049999</v>
      </c>
      <c r="AQ196" s="328">
        <v>9.560913799999999E-7</v>
      </c>
      <c r="AR196" s="328">
        <v>2.8852598E-9</v>
      </c>
      <c r="AS196" s="328">
        <v>7.8807930999999995E-14</v>
      </c>
      <c r="AT196" s="328">
        <v>3.0719206999999999E-11</v>
      </c>
      <c r="AU196" s="328">
        <v>3.8539995000000001E-12</v>
      </c>
      <c r="AV196" s="328">
        <v>2.4662246E-9</v>
      </c>
      <c r="AW196" s="328">
        <v>4.0962797999999997E-7</v>
      </c>
      <c r="AX196" s="328">
        <v>3.6181621000000002E-10</v>
      </c>
      <c r="AY196" s="328">
        <v>4.5938218000000001E-10</v>
      </c>
      <c r="AZ196" s="328">
        <v>4.6326045000000001E-11</v>
      </c>
      <c r="BA196" s="328">
        <v>3.1362237E-15</v>
      </c>
      <c r="BB196" s="328">
        <v>1.1170807E-13</v>
      </c>
      <c r="BC196" s="328">
        <v>4.6456216999999999E-13</v>
      </c>
      <c r="BD196" s="328">
        <v>7.2322171999999995E-15</v>
      </c>
      <c r="BE196" s="328">
        <v>7.3978734000000003E-10</v>
      </c>
      <c r="BF196" s="328">
        <v>6.0198940999999996E-10</v>
      </c>
      <c r="BG196" s="328">
        <v>3.3995088E-11</v>
      </c>
      <c r="BH196" s="328">
        <v>7.4865405000000002E-6</v>
      </c>
      <c r="BI196" s="329">
        <v>0.33948337000000001</v>
      </c>
      <c r="BJ196" s="328">
        <v>7.9272303000000006E-11</v>
      </c>
      <c r="BK196" s="328">
        <v>4.8206130000000001E-13</v>
      </c>
      <c r="BL196" s="328">
        <v>2.1567780000000001E-17</v>
      </c>
      <c r="BM196" s="41"/>
      <c r="BN196" s="122">
        <v>9.1506567999999995E-5</v>
      </c>
      <c r="BO196" s="122">
        <v>3.9344380999999997E-6</v>
      </c>
      <c r="BP196" s="122">
        <v>2.8330588999999999E-5</v>
      </c>
      <c r="BQ196" s="122">
        <v>3.9586540999999998E-7</v>
      </c>
      <c r="BR196" s="122">
        <v>3.6295027000000002E-6</v>
      </c>
      <c r="BS196" s="122">
        <v>1.5160648E-6</v>
      </c>
      <c r="BT196" s="122">
        <v>2.3288336E-10</v>
      </c>
      <c r="BU196" s="122">
        <v>2.2934352000000001E-6</v>
      </c>
      <c r="BV196" s="122">
        <v>6.4244865999999994E-8</v>
      </c>
      <c r="BW196" s="122">
        <v>6.3403815999999997E-8</v>
      </c>
      <c r="BX196" s="122">
        <v>2.8961374E-8</v>
      </c>
      <c r="BY196" s="122">
        <v>5.7402925E-8</v>
      </c>
      <c r="BZ196" s="122">
        <v>5.1083152999999997E-10</v>
      </c>
      <c r="CA196" s="122">
        <v>4.0929911999999999E-6</v>
      </c>
      <c r="CB196" s="122">
        <v>4.7028942000000001E-5</v>
      </c>
      <c r="CC196" s="122">
        <v>5.8602154E-8</v>
      </c>
      <c r="CD196" s="122">
        <v>1.1380116000000001E-8</v>
      </c>
      <c r="CE196" s="229" t="s">
        <v>12498</v>
      </c>
      <c r="CF196" s="221" t="s">
        <v>12426</v>
      </c>
      <c r="CG196" s="184" t="s">
        <v>12395</v>
      </c>
      <c r="CH196" s="42"/>
      <c r="CI196" s="42"/>
      <c r="CK196" s="41"/>
      <c r="CL196" s="41"/>
      <c r="CM196" s="41"/>
      <c r="CN196" s="41"/>
      <c r="CO196" s="41"/>
      <c r="CP196" s="41"/>
      <c r="CQ196" s="41"/>
      <c r="CR196" s="41"/>
      <c r="CS196" s="41"/>
      <c r="CT196" s="41"/>
      <c r="CU196" s="41"/>
      <c r="CV196" s="41"/>
      <c r="CW196" s="41"/>
    </row>
    <row r="197" spans="1:101" ht="14.5" customHeight="1" thickBot="1">
      <c r="A197" s="41" t="s">
        <v>12501</v>
      </c>
      <c r="B197" s="119" t="s">
        <v>12026</v>
      </c>
      <c r="C197" s="120" t="str">
        <f t="shared" si="70"/>
        <v>A.030.18.136</v>
      </c>
      <c r="D197" s="135" t="s">
        <v>12399</v>
      </c>
      <c r="E197" s="119" t="s">
        <v>6570</v>
      </c>
      <c r="F197" s="118" t="str">
        <f t="shared" si="71"/>
        <v>Ethyl acetate, from Ethyl Alcohol</v>
      </c>
      <c r="G197" s="118">
        <f t="shared" si="72"/>
        <v>0.47790973845978002</v>
      </c>
      <c r="H197" s="118">
        <f t="shared" si="73"/>
        <v>1.8931824020000002E-2</v>
      </c>
      <c r="I197" s="118">
        <f t="shared" si="74"/>
        <v>4.9667305000000002E-2</v>
      </c>
      <c r="J197" s="326">
        <f t="shared" si="75"/>
        <v>1.1010799439779999E-2</v>
      </c>
      <c r="K197" s="118">
        <v>0.39829980999999998</v>
      </c>
      <c r="L197" s="118">
        <v>1.1065141000000001E-2</v>
      </c>
      <c r="M197" s="118">
        <v>1.723073E-2</v>
      </c>
      <c r="N197" s="118">
        <v>1.5781593E-2</v>
      </c>
      <c r="O197" s="118">
        <v>2.2422776000000002E-3</v>
      </c>
      <c r="P197" s="118">
        <v>2.7498399000000002E-4</v>
      </c>
      <c r="Q197" s="118">
        <v>6.3296942999999995E-4</v>
      </c>
      <c r="R197" s="118">
        <v>2.1371434000000002E-2</v>
      </c>
      <c r="S197" s="118">
        <v>7.1888002E-4</v>
      </c>
      <c r="T197" s="118">
        <v>3.0497723000000002E-3</v>
      </c>
      <c r="U197" s="118">
        <v>7.218716E-3</v>
      </c>
      <c r="V197" s="330">
        <v>2.3055472999999999E-5</v>
      </c>
      <c r="W197" s="330">
        <v>3.7564678000000002E-7</v>
      </c>
      <c r="X197" s="118">
        <v>0</v>
      </c>
      <c r="Y197" s="41"/>
      <c r="Z197" s="327">
        <f t="shared" si="76"/>
        <v>2.9947354135338342</v>
      </c>
      <c r="AA197" s="41"/>
      <c r="AB197" s="111">
        <v>42.546818999999999</v>
      </c>
      <c r="AC197" s="111">
        <v>41.113351999999999</v>
      </c>
      <c r="AD197" s="111">
        <v>0.97860904999999998</v>
      </c>
      <c r="AE197" s="111">
        <v>0</v>
      </c>
      <c r="AF197" s="111">
        <v>4.5349831E-2</v>
      </c>
      <c r="AG197" s="111">
        <v>0.20281226999999999</v>
      </c>
      <c r="AH197" s="111">
        <v>0.20669565000000001</v>
      </c>
      <c r="AI197" s="41"/>
      <c r="AJ197" s="114">
        <v>5.8313241000000002E-2</v>
      </c>
      <c r="AK197" s="114">
        <v>5.3748797000000001E-2</v>
      </c>
      <c r="AL197" s="114">
        <v>2.5391276000000002E-3</v>
      </c>
      <c r="AM197" s="114">
        <v>2.0253163999999998E-3</v>
      </c>
      <c r="AN197" s="113">
        <f t="shared" si="77"/>
        <v>3.2223499153648001E-6</v>
      </c>
      <c r="AO197" s="112">
        <f t="shared" si="78"/>
        <v>9.3902646037100324E-9</v>
      </c>
      <c r="AP197" s="112">
        <f t="shared" si="79"/>
        <v>0.28365776479100002</v>
      </c>
      <c r="AQ197" s="328">
        <v>2.8194618000000002E-6</v>
      </c>
      <c r="AR197" s="328">
        <v>8.5084936999999994E-9</v>
      </c>
      <c r="AS197" s="328">
        <v>2.3239912999999999E-13</v>
      </c>
      <c r="AT197" s="328">
        <v>1.7955516999999999E-10</v>
      </c>
      <c r="AU197" s="328">
        <v>2.3028675000000001E-11</v>
      </c>
      <c r="AV197" s="328">
        <v>2.3467904E-9</v>
      </c>
      <c r="AW197" s="328">
        <v>3.9577038999999999E-7</v>
      </c>
      <c r="AX197" s="328">
        <v>3.5471200000000003E-10</v>
      </c>
      <c r="AY197" s="328">
        <v>4.1418899999999998E-10</v>
      </c>
      <c r="AZ197" s="328">
        <v>7.6247337999999997E-11</v>
      </c>
      <c r="BA197" s="328">
        <v>1.9562184999999999E-15</v>
      </c>
      <c r="BB197" s="328">
        <v>1.9365478999999999E-12</v>
      </c>
      <c r="BC197" s="328">
        <v>7.4132267E-13</v>
      </c>
      <c r="BD197" s="328">
        <v>2.8249567999999998E-14</v>
      </c>
      <c r="BE197" s="328">
        <v>2.8141435999999999E-9</v>
      </c>
      <c r="BF197" s="328">
        <v>1.7469244E-9</v>
      </c>
      <c r="BG197" s="328">
        <v>3.3637799000000002E-11</v>
      </c>
      <c r="BH197" s="328">
        <v>3.1274791000000003E-5</v>
      </c>
      <c r="BI197" s="329">
        <v>0.28362649000000001</v>
      </c>
      <c r="BJ197" s="328">
        <v>7.2831197999999992E-12</v>
      </c>
      <c r="BK197" s="328">
        <v>4.4289241999999997E-14</v>
      </c>
      <c r="BL197" s="328">
        <v>1.9815335E-18</v>
      </c>
      <c r="BM197" s="41"/>
      <c r="BN197" s="111">
        <v>1.5254569E-4</v>
      </c>
      <c r="BO197" s="122">
        <v>3.5501845999999999E-6</v>
      </c>
      <c r="BP197" s="122">
        <v>8.3501169000000001E-5</v>
      </c>
      <c r="BQ197" s="122">
        <v>2.5042547999999998E-6</v>
      </c>
      <c r="BR197" s="122">
        <v>3.9141085000000003E-6</v>
      </c>
      <c r="BS197" s="122">
        <v>1.3621537E-6</v>
      </c>
      <c r="BT197" s="122">
        <v>7.0285775E-10</v>
      </c>
      <c r="BU197" s="122">
        <v>2.0879571E-6</v>
      </c>
      <c r="BV197" s="122">
        <v>3.6900916000000002E-7</v>
      </c>
      <c r="BW197" s="122">
        <v>4.1883956E-7</v>
      </c>
      <c r="BX197" s="122">
        <v>1.7307581999999999E-7</v>
      </c>
      <c r="BY197" s="122">
        <v>2.2951003999999999E-8</v>
      </c>
      <c r="BZ197" s="122">
        <v>3.0543081000000002E-9</v>
      </c>
      <c r="CA197" s="122">
        <v>4.6583527000000001E-6</v>
      </c>
      <c r="CB197" s="122">
        <v>4.877733E-5</v>
      </c>
      <c r="CC197" s="122">
        <v>1.2015019E-6</v>
      </c>
      <c r="CD197" s="122">
        <v>1.0455449E-9</v>
      </c>
      <c r="CE197" s="229" t="s">
        <v>12498</v>
      </c>
      <c r="CF197" s="221" t="s">
        <v>12426</v>
      </c>
      <c r="CG197" s="184" t="s">
        <v>12395</v>
      </c>
      <c r="CH197" s="42"/>
      <c r="CI197" s="42"/>
      <c r="CK197" s="41"/>
      <c r="CL197" s="41"/>
      <c r="CM197" s="41"/>
      <c r="CN197" s="41"/>
      <c r="CO197" s="41"/>
      <c r="CP197" s="41"/>
      <c r="CQ197" s="41"/>
      <c r="CR197" s="41"/>
      <c r="CS197" s="41"/>
      <c r="CT197" s="41"/>
      <c r="CU197" s="41"/>
      <c r="CV197" s="41"/>
      <c r="CW197" s="41"/>
    </row>
    <row r="198" spans="1:101" ht="14.5" customHeight="1" thickBot="1">
      <c r="A198" s="41" t="s">
        <v>12497</v>
      </c>
      <c r="B198" s="119" t="s">
        <v>12026</v>
      </c>
      <c r="C198" s="120" t="str">
        <f t="shared" si="70"/>
        <v>A.030.18.137</v>
      </c>
      <c r="D198" s="135" t="s">
        <v>12399</v>
      </c>
      <c r="E198" s="119" t="s">
        <v>6570</v>
      </c>
      <c r="F198" s="118" t="str">
        <f t="shared" si="71"/>
        <v>Ethylene glycol diethyl ether</v>
      </c>
      <c r="G198" s="118">
        <f t="shared" si="72"/>
        <v>0.69569128741049002</v>
      </c>
      <c r="H198" s="118">
        <f t="shared" si="73"/>
        <v>2.7446275719999996E-2</v>
      </c>
      <c r="I198" s="118">
        <f t="shared" si="74"/>
        <v>0.32364419</v>
      </c>
      <c r="J198" s="326">
        <f t="shared" si="75"/>
        <v>1.339704169049E-2</v>
      </c>
      <c r="K198" s="118">
        <v>0.33120378</v>
      </c>
      <c r="L198" s="118">
        <v>4.3711519999999997E-2</v>
      </c>
      <c r="M198" s="118">
        <v>1.0528620000000001E-2</v>
      </c>
      <c r="N198" s="118">
        <v>4.3684741000000003E-3</v>
      </c>
      <c r="O198" s="118">
        <v>1.9191831999999999E-2</v>
      </c>
      <c r="P198" s="118">
        <v>3.2243945E-3</v>
      </c>
      <c r="Q198" s="118">
        <v>6.6157512000000003E-4</v>
      </c>
      <c r="R198" s="118">
        <v>0.26940405000000001</v>
      </c>
      <c r="S198" s="118">
        <v>4.8575403999999997E-4</v>
      </c>
      <c r="T198" s="118">
        <v>2.1633780000000001E-3</v>
      </c>
      <c r="U198" s="118">
        <v>1.0737919E-2</v>
      </c>
      <c r="V198" s="330">
        <v>9.7007862000000003E-6</v>
      </c>
      <c r="W198" s="330">
        <v>2.8986428999999997E-7</v>
      </c>
      <c r="X198" s="118">
        <v>0</v>
      </c>
      <c r="Y198" s="41"/>
      <c r="Z198" s="327">
        <f t="shared" si="76"/>
        <v>2.4902539849624059</v>
      </c>
      <c r="AA198" s="41"/>
      <c r="AB198" s="111">
        <v>31.360461999999998</v>
      </c>
      <c r="AC198" s="111">
        <v>26.908936000000001</v>
      </c>
      <c r="AD198" s="111">
        <v>1.4556123000000001</v>
      </c>
      <c r="AE198" s="111">
        <v>0</v>
      </c>
      <c r="AF198" s="111">
        <v>0.73336203</v>
      </c>
      <c r="AG198" s="111">
        <v>0.52964977999999996</v>
      </c>
      <c r="AH198" s="111">
        <v>1.7329014</v>
      </c>
      <c r="AI198" s="41"/>
      <c r="AJ198" s="114">
        <v>5.6660042000000001E-2</v>
      </c>
      <c r="AK198" s="114">
        <v>5.2906547999999998E-2</v>
      </c>
      <c r="AL198" s="114">
        <v>2.2080842E-3</v>
      </c>
      <c r="AM198" s="114">
        <v>1.5454096E-3</v>
      </c>
      <c r="AN198" s="113">
        <f t="shared" si="77"/>
        <v>3.1718554101963993E-6</v>
      </c>
      <c r="AO198" s="112">
        <f t="shared" si="78"/>
        <v>8.1659920774820602E-9</v>
      </c>
      <c r="AP198" s="112">
        <f t="shared" si="79"/>
        <v>0.216443926816</v>
      </c>
      <c r="AQ198" s="328">
        <v>2.3153352999999998E-6</v>
      </c>
      <c r="AR198" s="328">
        <v>6.9860880999999996E-9</v>
      </c>
      <c r="AS198" s="328">
        <v>1.9086282E-13</v>
      </c>
      <c r="AT198" s="328">
        <v>2.0929537E-11</v>
      </c>
      <c r="AU198" s="328">
        <v>2.4868187999999998E-12</v>
      </c>
      <c r="AV198" s="328">
        <v>6.4945631999999999E-10</v>
      </c>
      <c r="AW198" s="328">
        <v>8.3995934E-7</v>
      </c>
      <c r="AX198" s="328">
        <v>1.0527271E-10</v>
      </c>
      <c r="AY198" s="328">
        <v>9.6744691999999993E-10</v>
      </c>
      <c r="AZ198" s="328">
        <v>9.1170635000000005E-11</v>
      </c>
      <c r="BA198" s="328">
        <v>5.8893303000000003E-16</v>
      </c>
      <c r="BB198" s="328">
        <v>1.115861E-13</v>
      </c>
      <c r="BC198" s="328">
        <v>8.5441392000000002E-14</v>
      </c>
      <c r="BD198" s="328">
        <v>8.0753329999999997E-15</v>
      </c>
      <c r="BE198" s="328">
        <v>1.5025382E-8</v>
      </c>
      <c r="BF198" s="328">
        <v>8.5689557000000002E-10</v>
      </c>
      <c r="BG198" s="328">
        <v>1.5582981000000001E-11</v>
      </c>
      <c r="BH198" s="328">
        <v>1.4276816000000001E-5</v>
      </c>
      <c r="BI198" s="329">
        <v>0.21642965</v>
      </c>
      <c r="BJ198" s="328">
        <v>5.6199505999999996E-12</v>
      </c>
      <c r="BK198" s="328">
        <v>3.4175374999999999E-14</v>
      </c>
      <c r="BL198" s="328">
        <v>1.5290316E-18</v>
      </c>
      <c r="BM198" s="41"/>
      <c r="BN198" s="111">
        <v>1.7547654E-4</v>
      </c>
      <c r="BO198" s="122">
        <v>6.8348055000000002E-6</v>
      </c>
      <c r="BP198" s="122">
        <v>6.9434888000000002E-5</v>
      </c>
      <c r="BQ198" s="122">
        <v>3.1557219999999998E-5</v>
      </c>
      <c r="BR198" s="122">
        <v>1.5723163000000001E-5</v>
      </c>
      <c r="BS198" s="122">
        <v>3.2396375999999998E-7</v>
      </c>
      <c r="BT198" s="122">
        <v>3.0415373E-10</v>
      </c>
      <c r="BU198" s="122">
        <v>4.9572740999999998E-7</v>
      </c>
      <c r="BV198" s="122">
        <v>4.3269103999999996E-6</v>
      </c>
      <c r="BW198" s="122">
        <v>4.3776811000000001E-7</v>
      </c>
      <c r="BX198" s="122">
        <v>1.8681955E-8</v>
      </c>
      <c r="BY198" s="122">
        <v>1.0267515999999999E-8</v>
      </c>
      <c r="BZ198" s="122">
        <v>3.2925624000000001E-10</v>
      </c>
      <c r="CA198" s="122">
        <v>1.9888249E-6</v>
      </c>
      <c r="CB198" s="122">
        <v>3.4070694000000003E-5</v>
      </c>
      <c r="CC198" s="122">
        <v>1.0252189E-5</v>
      </c>
      <c r="CD198" s="122">
        <v>8.0678484000000003E-10</v>
      </c>
      <c r="CE198" s="229" t="s">
        <v>12494</v>
      </c>
      <c r="CF198" s="221" t="s">
        <v>12485</v>
      </c>
      <c r="CG198" s="184" t="s">
        <v>12395</v>
      </c>
      <c r="CH198" s="42"/>
      <c r="CI198" s="42"/>
      <c r="CK198" s="41"/>
      <c r="CL198" s="41"/>
      <c r="CM198" s="41"/>
      <c r="CN198" s="41"/>
      <c r="CO198" s="41"/>
      <c r="CP198" s="41"/>
      <c r="CQ198" s="41"/>
      <c r="CR198" s="41"/>
      <c r="CS198" s="41"/>
      <c r="CT198" s="41"/>
      <c r="CU198" s="41"/>
      <c r="CV198" s="41"/>
      <c r="CW198" s="41"/>
    </row>
    <row r="199" spans="1:101" ht="14.5" customHeight="1" thickBot="1">
      <c r="A199" s="41" t="s">
        <v>12493</v>
      </c>
      <c r="B199" s="119" t="s">
        <v>12026</v>
      </c>
      <c r="C199" s="120" t="str">
        <f t="shared" si="70"/>
        <v>A.030.18.138</v>
      </c>
      <c r="D199" s="135" t="s">
        <v>12399</v>
      </c>
      <c r="E199" s="119" t="s">
        <v>6570</v>
      </c>
      <c r="F199" s="118" t="str">
        <f t="shared" si="71"/>
        <v>Ethylene glycol dimethyl ether</v>
      </c>
      <c r="G199" s="118">
        <f t="shared" si="72"/>
        <v>0.316828039894612</v>
      </c>
      <c r="H199" s="118">
        <f t="shared" si="73"/>
        <v>9.38753038E-3</v>
      </c>
      <c r="I199" s="118">
        <f t="shared" si="74"/>
        <v>4.0693695799999999E-2</v>
      </c>
      <c r="J199" s="326">
        <f t="shared" si="75"/>
        <v>5.6915437146120001E-3</v>
      </c>
      <c r="K199" s="118">
        <v>0.26105527000000001</v>
      </c>
      <c r="L199" s="118">
        <v>3.1503678E-2</v>
      </c>
      <c r="M199" s="118">
        <v>7.3272524000000004E-3</v>
      </c>
      <c r="N199" s="118">
        <v>3.8420523E-3</v>
      </c>
      <c r="O199" s="118">
        <v>1.1830657000000001E-3</v>
      </c>
      <c r="P199" s="118">
        <v>3.8062591999999998E-3</v>
      </c>
      <c r="Q199" s="118">
        <v>5.5615318000000003E-4</v>
      </c>
      <c r="R199" s="118">
        <v>1.8627654000000001E-3</v>
      </c>
      <c r="S199" s="118">
        <v>2.1639019999999999E-4</v>
      </c>
      <c r="T199" s="118">
        <v>8.0083715000000004E-4</v>
      </c>
      <c r="U199" s="118">
        <v>4.6700568E-3</v>
      </c>
      <c r="V199" s="330">
        <v>4.1699048000000001E-6</v>
      </c>
      <c r="W199" s="330">
        <v>8.9659812000000003E-8</v>
      </c>
      <c r="X199" s="118">
        <v>0</v>
      </c>
      <c r="Y199" s="41"/>
      <c r="Z199" s="327">
        <f t="shared" si="76"/>
        <v>1.9628215789473684</v>
      </c>
      <c r="AA199" s="41"/>
      <c r="AB199" s="111">
        <v>36.040863000000002</v>
      </c>
      <c r="AC199" s="111">
        <v>34.322400000000002</v>
      </c>
      <c r="AD199" s="111">
        <v>0.63306748999999995</v>
      </c>
      <c r="AE199" s="111">
        <v>0</v>
      </c>
      <c r="AF199" s="111">
        <v>0.72261262999999998</v>
      </c>
      <c r="AG199" s="111">
        <v>0.22093956000000001</v>
      </c>
      <c r="AH199" s="111">
        <v>0.14184357</v>
      </c>
      <c r="AI199" s="41"/>
      <c r="AJ199" s="114">
        <v>4.4705675E-2</v>
      </c>
      <c r="AK199" s="114">
        <v>4.0797820999999998E-2</v>
      </c>
      <c r="AL199" s="114">
        <v>1.7512674000000001E-3</v>
      </c>
      <c r="AM199" s="114">
        <v>2.1565866E-3</v>
      </c>
      <c r="AN199" s="113">
        <f t="shared" si="77"/>
        <v>2.4459124814344995E-6</v>
      </c>
      <c r="AO199" s="112">
        <f t="shared" si="78"/>
        <v>6.4765807816718765E-9</v>
      </c>
      <c r="AP199" s="112">
        <f t="shared" si="79"/>
        <v>0.302042945663</v>
      </c>
      <c r="AQ199" s="328">
        <v>1.8256994000000001E-6</v>
      </c>
      <c r="AR199" s="328">
        <v>5.5087316000000004E-9</v>
      </c>
      <c r="AS199" s="328">
        <v>1.5049964E-13</v>
      </c>
      <c r="AT199" s="328">
        <v>1.8988045E-11</v>
      </c>
      <c r="AU199" s="328">
        <v>2.3923259999999999E-12</v>
      </c>
      <c r="AV199" s="328">
        <v>5.7105604999999997E-10</v>
      </c>
      <c r="AW199" s="328">
        <v>6.0184140000000004E-7</v>
      </c>
      <c r="AX199" s="328">
        <v>1.0279042E-10</v>
      </c>
      <c r="AY199" s="328">
        <v>6.9382994999999995E-10</v>
      </c>
      <c r="AZ199" s="328">
        <v>1.6442615000000001E-10</v>
      </c>
      <c r="BA199" s="328">
        <v>2.9591921999999998E-16</v>
      </c>
      <c r="BB199" s="328">
        <v>1.081312E-13</v>
      </c>
      <c r="BC199" s="328">
        <v>8.9574984999999996E-14</v>
      </c>
      <c r="BD199" s="328">
        <v>7.8699467000000006E-15</v>
      </c>
      <c r="BE199" s="328">
        <v>1.7493111999999999E-8</v>
      </c>
      <c r="BF199" s="328">
        <v>2.8439467000000001E-10</v>
      </c>
      <c r="BG199" s="328">
        <v>6.4357185000000003E-12</v>
      </c>
      <c r="BH199" s="328">
        <v>1.1705662999999999E-5</v>
      </c>
      <c r="BI199" s="329">
        <v>0.30203123999999998</v>
      </c>
      <c r="BJ199" s="328">
        <v>1.7383435E-12</v>
      </c>
      <c r="BK199" s="328">
        <v>1.0571007999999999E-14</v>
      </c>
      <c r="BL199" s="328">
        <v>4.7295472E-19</v>
      </c>
      <c r="BM199" s="41"/>
      <c r="BN199" s="111">
        <v>1.1854436999999999E-4</v>
      </c>
      <c r="BO199" s="122">
        <v>4.8893194E-6</v>
      </c>
      <c r="BP199" s="122">
        <v>5.4728673999999999E-5</v>
      </c>
      <c r="BQ199" s="122">
        <v>2.1828929E-7</v>
      </c>
      <c r="BR199" s="122">
        <v>4.9292077999999997E-6</v>
      </c>
      <c r="BS199" s="122">
        <v>2.0773887999999999E-7</v>
      </c>
      <c r="BT199" s="122">
        <v>3.3779669999999998E-6</v>
      </c>
      <c r="BU199" s="122">
        <v>3.1787796999999998E-7</v>
      </c>
      <c r="BV199" s="122">
        <v>5.1077319000000003E-6</v>
      </c>
      <c r="BW199" s="122">
        <v>3.6800979E-7</v>
      </c>
      <c r="BX199" s="122">
        <v>1.7977921999999999E-8</v>
      </c>
      <c r="BY199" s="122">
        <v>4.3013121000000002E-9</v>
      </c>
      <c r="BZ199" s="122">
        <v>3.1713131000000001E-10</v>
      </c>
      <c r="CA199" s="122">
        <v>2.2341335999999998E-6</v>
      </c>
      <c r="CB199" s="122">
        <v>4.2008548000000001E-5</v>
      </c>
      <c r="CC199" s="122">
        <v>1.3402529999999999E-7</v>
      </c>
      <c r="CD199" s="122">
        <v>2.4955186999999999E-10</v>
      </c>
      <c r="CE199" s="207" t="s">
        <v>12490</v>
      </c>
      <c r="CF199" s="221" t="s">
        <v>12485</v>
      </c>
      <c r="CG199" s="184" t="s">
        <v>12395</v>
      </c>
      <c r="CH199" s="42"/>
      <c r="CI199" s="42"/>
      <c r="CK199" s="41"/>
      <c r="CL199" s="41"/>
      <c r="CM199" s="41"/>
      <c r="CN199" s="41"/>
      <c r="CO199" s="41"/>
      <c r="CP199" s="41"/>
      <c r="CQ199" s="41"/>
      <c r="CR199" s="41"/>
      <c r="CS199" s="41"/>
      <c r="CT199" s="41"/>
      <c r="CU199" s="41"/>
      <c r="CV199" s="41"/>
      <c r="CW199" s="41"/>
    </row>
    <row r="200" spans="1:101" ht="14.5" customHeight="1">
      <c r="A200" s="41" t="s">
        <v>12489</v>
      </c>
      <c r="B200" s="119" t="s">
        <v>12026</v>
      </c>
      <c r="C200" s="120" t="str">
        <f t="shared" si="70"/>
        <v>A.030.18.139</v>
      </c>
      <c r="D200" s="135" t="s">
        <v>12399</v>
      </c>
      <c r="E200" s="119" t="s">
        <v>6570</v>
      </c>
      <c r="F200" s="118" t="str">
        <f t="shared" si="71"/>
        <v>Ethylene glycol monoethyl ether</v>
      </c>
      <c r="G200" s="118">
        <f t="shared" si="72"/>
        <v>0.26024585842143</v>
      </c>
      <c r="H200" s="118">
        <f t="shared" si="73"/>
        <v>8.6566410999999992E-3</v>
      </c>
      <c r="I200" s="118">
        <f t="shared" si="74"/>
        <v>2.8667474900000003E-2</v>
      </c>
      <c r="J200" s="326">
        <f t="shared" si="75"/>
        <v>1.055261242143E-2</v>
      </c>
      <c r="K200" s="118">
        <v>0.21236912999999999</v>
      </c>
      <c r="L200" s="118">
        <v>2.2278280000000001E-2</v>
      </c>
      <c r="M200" s="118">
        <v>5.3760594E-3</v>
      </c>
      <c r="N200" s="118">
        <v>2.8474683999999998E-3</v>
      </c>
      <c r="O200" s="118">
        <v>1.4265772999999999E-3</v>
      </c>
      <c r="P200" s="118">
        <v>3.8083451999999999E-3</v>
      </c>
      <c r="Q200" s="118">
        <v>5.7425019999999996E-4</v>
      </c>
      <c r="R200" s="118">
        <v>1.0131355E-3</v>
      </c>
      <c r="S200" s="118">
        <v>3.1466303000000001E-4</v>
      </c>
      <c r="T200" s="118">
        <v>2.6032580999999998E-3</v>
      </c>
      <c r="U200" s="118">
        <v>7.6234351000000001E-3</v>
      </c>
      <c r="V200" s="330">
        <v>1.0907386E-5</v>
      </c>
      <c r="W200" s="330">
        <v>3.4880543E-7</v>
      </c>
      <c r="X200" s="118">
        <v>0</v>
      </c>
      <c r="Y200" s="41"/>
      <c r="Z200" s="327">
        <f t="shared" si="76"/>
        <v>1.5967603759398494</v>
      </c>
      <c r="AA200" s="41"/>
      <c r="AB200" s="111">
        <v>24.787986</v>
      </c>
      <c r="AC200" s="111">
        <v>22.438295</v>
      </c>
      <c r="AD200" s="111">
        <v>1.0334178000000001</v>
      </c>
      <c r="AE200" s="111">
        <v>0</v>
      </c>
      <c r="AF200" s="111">
        <v>0.70444132999999998</v>
      </c>
      <c r="AG200" s="111">
        <v>0.37864481</v>
      </c>
      <c r="AH200" s="111">
        <v>0.23318649999999999</v>
      </c>
      <c r="AI200" s="41"/>
      <c r="AJ200" s="114">
        <v>3.5028130999999997E-2</v>
      </c>
      <c r="AK200" s="114">
        <v>3.2315295000000001E-2</v>
      </c>
      <c r="AL200" s="114">
        <v>1.3815892E-3</v>
      </c>
      <c r="AM200" s="114">
        <v>1.3312466999999999E-3</v>
      </c>
      <c r="AN200" s="113">
        <f t="shared" si="77"/>
        <v>1.9373678225547001E-6</v>
      </c>
      <c r="AO200" s="112">
        <f t="shared" si="78"/>
        <v>5.1094273206602769E-9</v>
      </c>
      <c r="AP200" s="112">
        <f t="shared" si="79"/>
        <v>0.18644911918150001</v>
      </c>
      <c r="AQ200" s="328">
        <v>1.4842796E-6</v>
      </c>
      <c r="AR200" s="328">
        <v>4.4785212000000003E-9</v>
      </c>
      <c r="AS200" s="328">
        <v>1.2235560000000001E-13</v>
      </c>
      <c r="AT200" s="328">
        <v>1.2632072E-11</v>
      </c>
      <c r="AU200" s="328">
        <v>1.3885187999999999E-12</v>
      </c>
      <c r="AV200" s="328">
        <v>4.2331488999999998E-10</v>
      </c>
      <c r="AW200" s="328">
        <v>4.345931E-7</v>
      </c>
      <c r="AX200" s="328">
        <v>6.8773976000000006E-11</v>
      </c>
      <c r="AY200" s="328">
        <v>4.9932419000000004E-10</v>
      </c>
      <c r="AZ200" s="328">
        <v>4.4639180999999999E-11</v>
      </c>
      <c r="BA200" s="328">
        <v>6.1554433000000005E-16</v>
      </c>
      <c r="BB200" s="328">
        <v>9.5496456000000004E-14</v>
      </c>
      <c r="BC200" s="328">
        <v>1.0053961E-13</v>
      </c>
      <c r="BD200" s="328">
        <v>8.0389990000000001E-15</v>
      </c>
      <c r="BE200" s="328">
        <v>1.7399482000000001E-8</v>
      </c>
      <c r="BF200" s="328">
        <v>6.5154235999999997E-10</v>
      </c>
      <c r="BG200" s="328">
        <v>1.7800601E-11</v>
      </c>
      <c r="BH200" s="328">
        <v>9.0391814999999992E-6</v>
      </c>
      <c r="BI200" s="329">
        <v>0.18644008000000001</v>
      </c>
      <c r="BJ200" s="328">
        <v>6.7627138999999998E-12</v>
      </c>
      <c r="BK200" s="328">
        <v>4.1124611000000002E-14</v>
      </c>
      <c r="BL200" s="328">
        <v>1.8399455999999999E-18</v>
      </c>
      <c r="BM200" s="41"/>
      <c r="BN200" s="122">
        <v>8.7923662000000003E-5</v>
      </c>
      <c r="BO200" s="122">
        <v>3.5498115000000001E-6</v>
      </c>
      <c r="BP200" s="122">
        <v>4.4521914999999999E-5</v>
      </c>
      <c r="BQ200" s="122">
        <v>1.187291E-7</v>
      </c>
      <c r="BR200" s="122">
        <v>4.0477567999999996E-6</v>
      </c>
      <c r="BS200" s="122">
        <v>2.1079249E-7</v>
      </c>
      <c r="BT200" s="122">
        <v>3.3602324E-10</v>
      </c>
      <c r="BU200" s="122">
        <v>3.2355985000000001E-7</v>
      </c>
      <c r="BV200" s="122">
        <v>5.1105311000000002E-6</v>
      </c>
      <c r="BW200" s="122">
        <v>3.7998469999999999E-7</v>
      </c>
      <c r="BX200" s="122">
        <v>1.0424896000000001E-8</v>
      </c>
      <c r="BY200" s="122">
        <v>1.1663952000000001E-8</v>
      </c>
      <c r="BZ200" s="122">
        <v>1.8339857999999999E-10</v>
      </c>
      <c r="CA200" s="122">
        <v>1.2483575999999999E-6</v>
      </c>
      <c r="CB200" s="122">
        <v>2.8249552999999999E-5</v>
      </c>
      <c r="CC200" s="122">
        <v>1.3909224999999999E-7</v>
      </c>
      <c r="CD200" s="122">
        <v>9.7083683999999991E-10</v>
      </c>
      <c r="CE200" s="232" t="s">
        <v>12486</v>
      </c>
      <c r="CF200" s="221" t="s">
        <v>12485</v>
      </c>
      <c r="CG200" s="184" t="s">
        <v>12395</v>
      </c>
      <c r="CH200" s="42"/>
      <c r="CI200" s="42"/>
      <c r="CK200" s="41"/>
      <c r="CL200" s="41"/>
      <c r="CM200" s="41"/>
      <c r="CN200" s="41"/>
      <c r="CO200" s="41"/>
      <c r="CP200" s="41"/>
      <c r="CQ200" s="41"/>
      <c r="CR200" s="41"/>
      <c r="CS200" s="41"/>
      <c r="CT200" s="41"/>
      <c r="CU200" s="41"/>
      <c r="CV200" s="41"/>
      <c r="CW200" s="41"/>
    </row>
    <row r="201" spans="1:101" ht="14.5" customHeight="1">
      <c r="A201" s="41" t="s">
        <v>12484</v>
      </c>
      <c r="B201" s="119" t="s">
        <v>12026</v>
      </c>
      <c r="C201" s="120" t="str">
        <f t="shared" si="70"/>
        <v>A.030.18.140</v>
      </c>
      <c r="D201" s="135" t="s">
        <v>12399</v>
      </c>
      <c r="E201" s="119" t="s">
        <v>6570</v>
      </c>
      <c r="F201" s="118" t="str">
        <f t="shared" si="71"/>
        <v>Ethylene hydration</v>
      </c>
      <c r="G201" s="118">
        <f t="shared" si="72"/>
        <v>0.33846592493570998</v>
      </c>
      <c r="H201" s="118">
        <f t="shared" si="73"/>
        <v>5.4026393509999998E-3</v>
      </c>
      <c r="I201" s="118">
        <f t="shared" si="74"/>
        <v>5.2607978200000002E-2</v>
      </c>
      <c r="J201" s="326">
        <f t="shared" si="75"/>
        <v>3.2999873847099999E-3</v>
      </c>
      <c r="K201" s="118">
        <v>0.27715531999999998</v>
      </c>
      <c r="L201" s="118">
        <v>3.6128207000000002E-2</v>
      </c>
      <c r="M201" s="118">
        <v>1.3601762E-2</v>
      </c>
      <c r="N201" s="118">
        <v>3.9000043E-3</v>
      </c>
      <c r="O201" s="118">
        <v>1.3458645E-3</v>
      </c>
      <c r="P201" s="330">
        <v>3.5787770999999997E-5</v>
      </c>
      <c r="Q201" s="118">
        <v>1.2098278E-4</v>
      </c>
      <c r="R201" s="118">
        <v>2.8780092E-3</v>
      </c>
      <c r="S201" s="118">
        <v>1.002131E-4</v>
      </c>
      <c r="T201" s="118">
        <v>2.3858289999999999E-3</v>
      </c>
      <c r="U201" s="118">
        <v>8.0315130999999995E-4</v>
      </c>
      <c r="V201" s="330">
        <v>1.0526863E-5</v>
      </c>
      <c r="W201" s="330">
        <v>2.6711171000000002E-7</v>
      </c>
      <c r="X201" s="118">
        <v>0</v>
      </c>
      <c r="Y201" s="41"/>
      <c r="Z201" s="327">
        <f t="shared" si="76"/>
        <v>2.0838745864661652</v>
      </c>
      <c r="AA201" s="41"/>
      <c r="AB201" s="111">
        <v>40.127526000000003</v>
      </c>
      <c r="AC201" s="111">
        <v>39.182067000000004</v>
      </c>
      <c r="AD201" s="111">
        <v>0.10888114</v>
      </c>
      <c r="AE201" s="111">
        <v>0</v>
      </c>
      <c r="AF201" s="111">
        <v>0.79572080999999995</v>
      </c>
      <c r="AG201" s="111">
        <v>1.8229965000000001E-2</v>
      </c>
      <c r="AH201" s="111">
        <v>2.2626553000000001E-2</v>
      </c>
      <c r="AI201" s="41"/>
      <c r="AJ201" s="114">
        <v>4.8242177999999997E-2</v>
      </c>
      <c r="AK201" s="114">
        <v>4.3773931000000002E-2</v>
      </c>
      <c r="AL201" s="114">
        <v>1.9341299E-3</v>
      </c>
      <c r="AM201" s="114">
        <v>2.5341169000000002E-3</v>
      </c>
      <c r="AN201" s="113">
        <f t="shared" si="77"/>
        <v>2.6243363777888009E-6</v>
      </c>
      <c r="AO201" s="112">
        <f t="shared" si="78"/>
        <v>7.1528471537088832E-9</v>
      </c>
      <c r="AP201" s="112">
        <f t="shared" si="79"/>
        <v>0.35491833518299998</v>
      </c>
      <c r="AQ201" s="328">
        <v>1.9394055000000001E-6</v>
      </c>
      <c r="AR201" s="328">
        <v>5.8518607000000003E-9</v>
      </c>
      <c r="AS201" s="328">
        <v>1.5987222000000001E-13</v>
      </c>
      <c r="AT201" s="328">
        <v>2.600189E-11</v>
      </c>
      <c r="AU201" s="328">
        <v>3.1563801E-12</v>
      </c>
      <c r="AV201" s="328">
        <v>5.7963137E-10</v>
      </c>
      <c r="AW201" s="328">
        <v>6.8327736999999995E-7</v>
      </c>
      <c r="AX201" s="328">
        <v>1.0719342E-10</v>
      </c>
      <c r="AY201" s="328">
        <v>7.8988663999999997E-10</v>
      </c>
      <c r="AZ201" s="328">
        <v>3.8679797E-10</v>
      </c>
      <c r="BA201" s="328">
        <v>6.5294647000000003E-16</v>
      </c>
      <c r="BB201" s="328">
        <v>8.7572681999999996E-14</v>
      </c>
      <c r="BC201" s="328">
        <v>5.0341362000000001E-15</v>
      </c>
      <c r="BD201" s="328">
        <v>4.7014991999999997E-15</v>
      </c>
      <c r="BE201" s="328">
        <v>3.7772389000000002E-10</v>
      </c>
      <c r="BF201" s="328">
        <v>6.6181544000000005E-10</v>
      </c>
      <c r="BG201" s="328">
        <v>1.6819096000000001E-11</v>
      </c>
      <c r="BH201" s="328">
        <v>2.1475183000000001E-5</v>
      </c>
      <c r="BI201" s="329">
        <v>0.35489685999999998</v>
      </c>
      <c r="BJ201" s="328">
        <v>5.1788187E-12</v>
      </c>
      <c r="BK201" s="328">
        <v>3.1492815999999998E-14</v>
      </c>
      <c r="BL201" s="328">
        <v>1.4090119000000001E-18</v>
      </c>
      <c r="BM201" s="41"/>
      <c r="BN201" s="111">
        <v>1.3008932E-4</v>
      </c>
      <c r="BO201" s="122">
        <v>5.5430006999999997E-6</v>
      </c>
      <c r="BP201" s="122">
        <v>5.8103953000000003E-5</v>
      </c>
      <c r="BQ201" s="122">
        <v>3.3724125E-7</v>
      </c>
      <c r="BR201" s="122">
        <v>5.6093113999999997E-6</v>
      </c>
      <c r="BS201" s="122">
        <v>1.9076989999999999E-7</v>
      </c>
      <c r="BT201" s="122">
        <v>1.0063477E-5</v>
      </c>
      <c r="BU201" s="122">
        <v>2.942058E-7</v>
      </c>
      <c r="BV201" s="122">
        <v>4.8024668999999999E-8</v>
      </c>
      <c r="BW201" s="122">
        <v>8.0055013000000005E-8</v>
      </c>
      <c r="BX201" s="122">
        <v>2.3713992000000001E-8</v>
      </c>
      <c r="BY201" s="122">
        <v>1.1103036E-8</v>
      </c>
      <c r="BZ201" s="122">
        <v>4.1796217000000002E-10</v>
      </c>
      <c r="CA201" s="122">
        <v>2.4698858999999999E-6</v>
      </c>
      <c r="CB201" s="122">
        <v>4.7154367E-5</v>
      </c>
      <c r="CC201" s="122">
        <v>1.5905089000000001E-7</v>
      </c>
      <c r="CD201" s="122">
        <v>7.4345714999999995E-10</v>
      </c>
      <c r="CE201" s="232"/>
      <c r="CF201" s="222" t="s">
        <v>12028</v>
      </c>
      <c r="CG201" s="184" t="s">
        <v>12395</v>
      </c>
      <c r="CH201" s="42"/>
      <c r="CI201" s="42"/>
      <c r="CK201" s="41"/>
      <c r="CL201" s="41"/>
      <c r="CM201" s="41"/>
      <c r="CN201" s="41"/>
      <c r="CO201" s="41"/>
      <c r="CP201" s="41"/>
      <c r="CQ201" s="41"/>
      <c r="CR201" s="41"/>
      <c r="CS201" s="41"/>
      <c r="CT201" s="41"/>
      <c r="CU201" s="41"/>
      <c r="CV201" s="41"/>
      <c r="CW201" s="41"/>
    </row>
    <row r="202" spans="1:101" ht="14.5" customHeight="1">
      <c r="A202" s="41" t="s">
        <v>12481</v>
      </c>
      <c r="B202" s="119" t="s">
        <v>12026</v>
      </c>
      <c r="C202" s="120" t="str">
        <f t="shared" si="70"/>
        <v>A.030.18.141</v>
      </c>
      <c r="D202" s="135" t="s">
        <v>12399</v>
      </c>
      <c r="E202" s="119" t="s">
        <v>6570</v>
      </c>
      <c r="F202" s="118" t="str">
        <f t="shared" si="71"/>
        <v>Formic acid by butane oxidation</v>
      </c>
      <c r="G202" s="118">
        <f t="shared" si="72"/>
        <v>0.1934630425861</v>
      </c>
      <c r="H202" s="118">
        <f t="shared" si="73"/>
        <v>1.8495078078E-2</v>
      </c>
      <c r="I202" s="118">
        <f t="shared" si="74"/>
        <v>3.46056327E-2</v>
      </c>
      <c r="J202" s="326">
        <f t="shared" si="75"/>
        <v>5.3508118080999997E-3</v>
      </c>
      <c r="K202" s="118">
        <v>0.13501152</v>
      </c>
      <c r="L202" s="118">
        <v>1.2432047999999999E-2</v>
      </c>
      <c r="M202" s="118">
        <v>1.8798450000000001E-2</v>
      </c>
      <c r="N202" s="118">
        <v>1.6569958999999999E-2</v>
      </c>
      <c r="O202" s="118">
        <v>1.7815584000000001E-3</v>
      </c>
      <c r="P202" s="330">
        <v>4.7830661000000003E-5</v>
      </c>
      <c r="Q202" s="330">
        <v>9.5730017000000007E-5</v>
      </c>
      <c r="R202" s="118">
        <v>3.3751346999999999E-3</v>
      </c>
      <c r="S202" s="118">
        <v>2.2736803E-4</v>
      </c>
      <c r="T202" s="118">
        <v>1.4022327E-3</v>
      </c>
      <c r="U202" s="118">
        <v>3.7058084999999998E-3</v>
      </c>
      <c r="V202" s="330">
        <v>7.3975724E-6</v>
      </c>
      <c r="W202" s="330">
        <v>8.0050057000000004E-6</v>
      </c>
      <c r="X202" s="118">
        <v>0</v>
      </c>
      <c r="Y202" s="41"/>
      <c r="Z202" s="327">
        <f t="shared" si="76"/>
        <v>1.0151242105263156</v>
      </c>
      <c r="AA202" s="41"/>
      <c r="AB202" s="111">
        <v>39.454704</v>
      </c>
      <c r="AC202" s="111">
        <v>38.724079000000003</v>
      </c>
      <c r="AD202" s="111">
        <v>0.50237767</v>
      </c>
      <c r="AE202" s="111">
        <v>0</v>
      </c>
      <c r="AF202" s="111">
        <v>3.5169943000000002E-2</v>
      </c>
      <c r="AG202" s="111">
        <v>0.10959745</v>
      </c>
      <c r="AH202" s="111">
        <v>8.3480393E-2</v>
      </c>
      <c r="AI202" s="41"/>
      <c r="AJ202" s="114">
        <v>2.6269489E-2</v>
      </c>
      <c r="AK202" s="114">
        <v>2.2824462E-2</v>
      </c>
      <c r="AL202" s="114">
        <v>1.023307E-3</v>
      </c>
      <c r="AM202" s="114">
        <v>2.4217203000000001E-3</v>
      </c>
      <c r="AN202" s="113">
        <f t="shared" si="77"/>
        <v>1.3683730255559998E-6</v>
      </c>
      <c r="AO202" s="112">
        <f t="shared" si="78"/>
        <v>3.7844195589593081E-9</v>
      </c>
      <c r="AP202" s="112">
        <f t="shared" si="79"/>
        <v>0.33917650960849999</v>
      </c>
      <c r="AQ202" s="328">
        <v>9.5520610999999991E-7</v>
      </c>
      <c r="AR202" s="328">
        <v>2.8825882999999999E-9</v>
      </c>
      <c r="AS202" s="328">
        <v>7.8734961000000006E-14</v>
      </c>
      <c r="AT202" s="328">
        <v>3.0690763E-11</v>
      </c>
      <c r="AU202" s="328">
        <v>3.850431E-12</v>
      </c>
      <c r="AV202" s="328">
        <v>2.4639411E-9</v>
      </c>
      <c r="AW202" s="328">
        <v>4.0924869999999998E-7</v>
      </c>
      <c r="AX202" s="328">
        <v>3.614812E-10</v>
      </c>
      <c r="AY202" s="328">
        <v>4.5895682999999998E-10</v>
      </c>
      <c r="AZ202" s="328">
        <v>4.6283150999999997E-11</v>
      </c>
      <c r="BA202" s="328">
        <v>3.1333197999999998E-15</v>
      </c>
      <c r="BB202" s="328">
        <v>1.1160464E-13</v>
      </c>
      <c r="BC202" s="328">
        <v>4.6413201999999998E-13</v>
      </c>
      <c r="BD202" s="328">
        <v>7.2255206999999998E-15</v>
      </c>
      <c r="BE202" s="328">
        <v>7.3910234999999999E-10</v>
      </c>
      <c r="BF202" s="328">
        <v>6.0143201000000002E-10</v>
      </c>
      <c r="BG202" s="328">
        <v>3.3963611000000002E-11</v>
      </c>
      <c r="BH202" s="328">
        <v>7.4796085000000003E-6</v>
      </c>
      <c r="BI202" s="329">
        <v>0.33916902999999998</v>
      </c>
      <c r="BJ202" s="328">
        <v>7.9198901999999995E-11</v>
      </c>
      <c r="BK202" s="328">
        <v>4.8161495000000003E-13</v>
      </c>
      <c r="BL202" s="328">
        <v>2.1547808999999999E-17</v>
      </c>
      <c r="BM202" s="41"/>
      <c r="BN202" s="122">
        <v>9.1421839999999995E-5</v>
      </c>
      <c r="BO202" s="122">
        <v>3.9307951000000001E-6</v>
      </c>
      <c r="BP202" s="122">
        <v>2.8304356999999999E-5</v>
      </c>
      <c r="BQ202" s="122">
        <v>3.9549886999999999E-7</v>
      </c>
      <c r="BR202" s="122">
        <v>3.6261421000000001E-6</v>
      </c>
      <c r="BS202" s="122">
        <v>1.5146610000000001E-6</v>
      </c>
      <c r="BT202" s="122">
        <v>2.3266773E-10</v>
      </c>
      <c r="BU202" s="122">
        <v>2.2913117000000001E-6</v>
      </c>
      <c r="BV202" s="122">
        <v>6.4185380000000004E-8</v>
      </c>
      <c r="BW202" s="122">
        <v>6.3345109000000001E-8</v>
      </c>
      <c r="BX202" s="122">
        <v>2.8934557999999999E-8</v>
      </c>
      <c r="BY202" s="122">
        <v>5.7349774000000001E-8</v>
      </c>
      <c r="BZ202" s="122">
        <v>5.1035853999999999E-10</v>
      </c>
      <c r="CA202" s="122">
        <v>4.0892013999999997E-6</v>
      </c>
      <c r="CB202" s="122">
        <v>4.6985396999999998E-5</v>
      </c>
      <c r="CC202" s="122">
        <v>5.8547892999999998E-8</v>
      </c>
      <c r="CD202" s="122">
        <v>1.1369579E-8</v>
      </c>
      <c r="CE202" s="224" t="s">
        <v>12475</v>
      </c>
      <c r="CF202" s="221" t="s">
        <v>12474</v>
      </c>
      <c r="CG202" s="184" t="s">
        <v>12395</v>
      </c>
      <c r="CH202" s="42"/>
      <c r="CI202" s="42"/>
      <c r="CK202" s="41"/>
      <c r="CL202" s="41"/>
      <c r="CM202" s="41"/>
      <c r="CN202" s="41"/>
      <c r="CO202" s="41"/>
      <c r="CP202" s="41"/>
      <c r="CQ202" s="41"/>
      <c r="CR202" s="41"/>
      <c r="CS202" s="41"/>
      <c r="CT202" s="41"/>
      <c r="CU202" s="41"/>
      <c r="CV202" s="41"/>
      <c r="CW202" s="41"/>
    </row>
    <row r="203" spans="1:101" ht="14.5" customHeight="1">
      <c r="A203" s="41" t="s">
        <v>12478</v>
      </c>
      <c r="B203" s="119" t="s">
        <v>12026</v>
      </c>
      <c r="C203" s="120" t="str">
        <f t="shared" si="70"/>
        <v>A.030.18.142</v>
      </c>
      <c r="D203" s="135" t="s">
        <v>12399</v>
      </c>
      <c r="E203" s="119" t="s">
        <v>6570</v>
      </c>
      <c r="F203" s="118" t="str">
        <f t="shared" si="71"/>
        <v>Formic acid by methyl formate hydrolysis</v>
      </c>
      <c r="G203" s="118">
        <f t="shared" si="72"/>
        <v>0.68995053520299998</v>
      </c>
      <c r="H203" s="118">
        <f t="shared" si="73"/>
        <v>1.5788441529999999E-2</v>
      </c>
      <c r="I203" s="118">
        <f t="shared" si="74"/>
        <v>5.6412424199999998E-2</v>
      </c>
      <c r="J203" s="326">
        <f t="shared" si="75"/>
        <v>7.9521894730000004E-3</v>
      </c>
      <c r="K203" s="118">
        <v>0.60979748</v>
      </c>
      <c r="L203" s="118">
        <v>2.1612333000000001E-2</v>
      </c>
      <c r="M203" s="118">
        <v>2.6837719999999999E-2</v>
      </c>
      <c r="N203" s="118">
        <v>1.1805276999999999E-2</v>
      </c>
      <c r="O203" s="118">
        <v>2.9538548E-3</v>
      </c>
      <c r="P203" s="118">
        <v>1.930721E-4</v>
      </c>
      <c r="Q203" s="118">
        <v>8.3623762999999996E-4</v>
      </c>
      <c r="R203" s="118">
        <v>7.9623712000000003E-3</v>
      </c>
      <c r="S203" s="118">
        <v>3.8846467000000002E-4</v>
      </c>
      <c r="T203" s="118">
        <v>1.9474499000000001E-3</v>
      </c>
      <c r="U203" s="118">
        <v>5.3935514E-3</v>
      </c>
      <c r="V203" s="330">
        <v>1.4177363E-5</v>
      </c>
      <c r="W203" s="118">
        <v>2.0854614E-4</v>
      </c>
      <c r="X203" s="118">
        <v>0</v>
      </c>
      <c r="Y203" s="41"/>
      <c r="Z203" s="327">
        <f t="shared" si="76"/>
        <v>4.5849434586466167</v>
      </c>
      <c r="AA203" s="41"/>
      <c r="AB203" s="111">
        <v>57.073574999999998</v>
      </c>
      <c r="AC203" s="111">
        <v>56.263910000000003</v>
      </c>
      <c r="AD203" s="111">
        <v>0.54098179000000002</v>
      </c>
      <c r="AE203" s="111">
        <v>0</v>
      </c>
      <c r="AF203" s="111">
        <v>2.4213584999999999E-2</v>
      </c>
      <c r="AG203" s="111">
        <v>0.10875827</v>
      </c>
      <c r="AH203" s="111">
        <v>0.13571169999999999</v>
      </c>
      <c r="AI203" s="41"/>
      <c r="AJ203" s="114">
        <v>8.9143097000000004E-2</v>
      </c>
      <c r="AK203" s="114">
        <v>8.3508938000000005E-2</v>
      </c>
      <c r="AL203" s="114">
        <v>3.8508087000000001E-3</v>
      </c>
      <c r="AM203" s="114">
        <v>1.7833510999999999E-3</v>
      </c>
      <c r="AN203" s="113">
        <f t="shared" si="77"/>
        <v>5.0065310394379989E-6</v>
      </c>
      <c r="AO203" s="112">
        <f t="shared" si="78"/>
        <v>1.4241155975007598E-8</v>
      </c>
      <c r="AP203" s="112">
        <f t="shared" si="79"/>
        <v>0.24976906105400001</v>
      </c>
      <c r="AQ203" s="328">
        <v>4.3246611000000002E-6</v>
      </c>
      <c r="AR203" s="328">
        <v>1.3051196E-8</v>
      </c>
      <c r="AS203" s="328">
        <v>3.5646368000000002E-13</v>
      </c>
      <c r="AT203" s="328">
        <v>1.6822367E-10</v>
      </c>
      <c r="AU203" s="328">
        <v>1.3524968000000001E-11</v>
      </c>
      <c r="AV203" s="328">
        <v>1.7552798999999999E-9</v>
      </c>
      <c r="AW203" s="328">
        <v>6.6302180000000003E-7</v>
      </c>
      <c r="AX203" s="328">
        <v>2.5624927000000002E-10</v>
      </c>
      <c r="AY203" s="328">
        <v>8.8111284000000001E-10</v>
      </c>
      <c r="AZ203" s="328">
        <v>5.7202257000000001E-12</v>
      </c>
      <c r="BA203" s="328">
        <v>2.7418924E-14</v>
      </c>
      <c r="BB203" s="328">
        <v>4.6155211999999996E-13</v>
      </c>
      <c r="BC203" s="328">
        <v>5.1377752999999999E-13</v>
      </c>
      <c r="BD203" s="328">
        <v>1.1801095000000001E-13</v>
      </c>
      <c r="BE203" s="328">
        <v>2.1593286000000002E-9</v>
      </c>
      <c r="BF203" s="328">
        <v>1.0708355E-8</v>
      </c>
      <c r="BG203" s="328">
        <v>2.0810907000000001E-11</v>
      </c>
      <c r="BH203" s="328">
        <v>1.7281054E-5</v>
      </c>
      <c r="BI203" s="329">
        <v>0.24975178000000001</v>
      </c>
      <c r="BJ203" s="328">
        <v>4.0434272999999999E-9</v>
      </c>
      <c r="BK203" s="328">
        <v>2.4588408999999998E-11</v>
      </c>
      <c r="BL203" s="328">
        <v>1.1001036E-15</v>
      </c>
      <c r="BM203" s="41"/>
      <c r="BN203" s="111">
        <v>2.1894484999999999E-4</v>
      </c>
      <c r="BO203" s="122">
        <v>6.9666065999999997E-6</v>
      </c>
      <c r="BP203" s="111">
        <v>1.2784039000000001E-4</v>
      </c>
      <c r="BQ203" s="122">
        <v>9.5429719000000009E-7</v>
      </c>
      <c r="BR203" s="122">
        <v>7.8349115999999999E-6</v>
      </c>
      <c r="BS203" s="122">
        <v>1.2581625E-6</v>
      </c>
      <c r="BT203" s="122">
        <v>4.3213744999999998E-10</v>
      </c>
      <c r="BU203" s="122">
        <v>3.5702372999999999E-6</v>
      </c>
      <c r="BV203" s="122">
        <v>2.5908916E-7</v>
      </c>
      <c r="BW203" s="122">
        <v>5.5334331000000005E-7</v>
      </c>
      <c r="BX203" s="122">
        <v>1.0164842E-7</v>
      </c>
      <c r="BY203" s="122">
        <v>1.4167039E-8</v>
      </c>
      <c r="BZ203" s="122">
        <v>1.7981525E-9</v>
      </c>
      <c r="CA203" s="122">
        <v>3.2534438000000001E-6</v>
      </c>
      <c r="CB203" s="122">
        <v>6.5647801999999997E-5</v>
      </c>
      <c r="CC203" s="122">
        <v>1.0806111000000001E-7</v>
      </c>
      <c r="CD203" s="122">
        <v>5.8046344000000004E-7</v>
      </c>
      <c r="CE203" s="224" t="s">
        <v>12475</v>
      </c>
      <c r="CF203" s="221" t="s">
        <v>12474</v>
      </c>
      <c r="CG203" s="184" t="s">
        <v>12395</v>
      </c>
      <c r="CH203" s="42"/>
      <c r="CI203" s="42"/>
      <c r="CK203" s="41"/>
      <c r="CL203" s="41"/>
      <c r="CM203" s="41"/>
      <c r="CN203" s="41"/>
      <c r="CO203" s="41"/>
      <c r="CP203" s="41"/>
      <c r="CQ203" s="41"/>
      <c r="CR203" s="41"/>
      <c r="CS203" s="41"/>
      <c r="CT203" s="41"/>
      <c r="CU203" s="41"/>
      <c r="CV203" s="41"/>
      <c r="CW203" s="41"/>
    </row>
    <row r="204" spans="1:101" ht="14.5" customHeight="1">
      <c r="A204" s="41" t="s">
        <v>12473</v>
      </c>
      <c r="B204" s="119" t="s">
        <v>12026</v>
      </c>
      <c r="C204" s="120" t="str">
        <f t="shared" si="70"/>
        <v>A.030.18.143</v>
      </c>
      <c r="D204" s="135" t="s">
        <v>12399</v>
      </c>
      <c r="E204" s="119" t="s">
        <v>6570</v>
      </c>
      <c r="F204" s="118" t="str">
        <f t="shared" si="71"/>
        <v>Hydrochloric acid (do not use, use A.030.02.101. of plastic europe)</v>
      </c>
      <c r="G204" s="118">
        <f t="shared" si="72"/>
        <v>2.3676005716425399</v>
      </c>
      <c r="H204" s="118">
        <f t="shared" si="73"/>
        <v>7.0789121100000005E-2</v>
      </c>
      <c r="I204" s="118">
        <f t="shared" si="74"/>
        <v>0.62323933600000003</v>
      </c>
      <c r="J204" s="326">
        <f t="shared" si="75"/>
        <v>2.6804145425400002E-3</v>
      </c>
      <c r="K204" s="118">
        <v>1.6708917000000001</v>
      </c>
      <c r="L204" s="118">
        <v>0.41444488000000002</v>
      </c>
      <c r="M204" s="118">
        <v>3.6250926000000003E-2</v>
      </c>
      <c r="N204" s="118">
        <v>1.0263094E-2</v>
      </c>
      <c r="O204" s="118">
        <v>3.6508681000000001E-2</v>
      </c>
      <c r="P204" s="118">
        <v>1.9914212000000001E-2</v>
      </c>
      <c r="Q204" s="118">
        <v>4.1031341000000001E-3</v>
      </c>
      <c r="R204" s="118">
        <v>0.17254353</v>
      </c>
      <c r="S204" s="330">
        <v>3.9285096999999999E-5</v>
      </c>
      <c r="T204" s="118">
        <v>2.1382670000000001E-3</v>
      </c>
      <c r="U204" s="118">
        <v>4.9387884999999997E-4</v>
      </c>
      <c r="V204" s="330">
        <v>8.7031409000000003E-6</v>
      </c>
      <c r="W204" s="330">
        <v>2.8045464E-7</v>
      </c>
      <c r="X204" s="118">
        <v>0</v>
      </c>
      <c r="Y204" s="41"/>
      <c r="Z204" s="327">
        <f t="shared" si="76"/>
        <v>12.563095488721805</v>
      </c>
      <c r="AA204" s="41"/>
      <c r="AB204" s="111">
        <v>349.81429000000003</v>
      </c>
      <c r="AC204" s="111">
        <v>345.38099</v>
      </c>
      <c r="AD204" s="111">
        <v>6.6950498999999997E-2</v>
      </c>
      <c r="AE204" s="111">
        <v>0</v>
      </c>
      <c r="AF204" s="111">
        <v>1.9214434</v>
      </c>
      <c r="AG204" s="111">
        <v>2.0916260999999998E-2</v>
      </c>
      <c r="AH204" s="111">
        <v>2.4239969000000001</v>
      </c>
      <c r="AI204" s="41"/>
      <c r="AJ204" s="114">
        <v>0.35874070000000002</v>
      </c>
      <c r="AK204" s="114">
        <v>0.32313756999999999</v>
      </c>
      <c r="AL204" s="114">
        <v>1.2432276000000001E-2</v>
      </c>
      <c r="AM204" s="114">
        <v>2.3170854000000001E-2</v>
      </c>
      <c r="AN204" s="113">
        <f t="shared" si="77"/>
        <v>1.9372755567233782E-5</v>
      </c>
      <c r="AO204" s="112">
        <f t="shared" si="78"/>
        <v>4.5977350636281523E-8</v>
      </c>
      <c r="AP204" s="112">
        <f t="shared" si="79"/>
        <v>3.2452177342837998</v>
      </c>
      <c r="AQ204" s="328">
        <v>1.1659617000000001E-5</v>
      </c>
      <c r="AR204" s="328">
        <v>3.5179918999999999E-8</v>
      </c>
      <c r="AS204" s="328">
        <v>9.6116393E-13</v>
      </c>
      <c r="AT204" s="328">
        <v>6.0782089E-12</v>
      </c>
      <c r="AU204" s="328">
        <v>5.8211067999999996E-13</v>
      </c>
      <c r="AV204" s="328">
        <v>1.5245993999999999E-9</v>
      </c>
      <c r="AW204" s="328">
        <v>7.5334480000000002E-6</v>
      </c>
      <c r="AX204" s="328">
        <v>3.421153E-10</v>
      </c>
      <c r="AY204" s="328">
        <v>8.7741551999999995E-9</v>
      </c>
      <c r="AZ204" s="328">
        <v>1.6614647E-9</v>
      </c>
      <c r="BA204" s="328">
        <v>4.7394013000000004E-16</v>
      </c>
      <c r="BB204" s="328">
        <v>1.1230457999999999E-13</v>
      </c>
      <c r="BC204" s="328">
        <v>4.2395506999999996E-12</v>
      </c>
      <c r="BD204" s="328">
        <v>4.2189687000000001E-14</v>
      </c>
      <c r="BE204" s="328">
        <v>1.678569E-7</v>
      </c>
      <c r="BF204" s="328">
        <v>1.029697E-8</v>
      </c>
      <c r="BG204" s="328">
        <v>1.4307686000000001E-11</v>
      </c>
      <c r="BH204" s="328">
        <v>2.6342838E-6</v>
      </c>
      <c r="BI204" s="329">
        <v>3.2452150999999998</v>
      </c>
      <c r="BJ204" s="328">
        <v>5.4375141999999999E-12</v>
      </c>
      <c r="BK204" s="328">
        <v>3.3065964999999999E-14</v>
      </c>
      <c r="BL204" s="328">
        <v>1.4793958E-18</v>
      </c>
      <c r="BM204" s="41"/>
      <c r="BN204" s="111">
        <v>9.8637294000000005E-4</v>
      </c>
      <c r="BO204" s="122">
        <v>6.0516236E-5</v>
      </c>
      <c r="BP204" s="111">
        <v>3.5029243E-4</v>
      </c>
      <c r="BQ204" s="122">
        <v>2.0211218E-5</v>
      </c>
      <c r="BR204" s="122">
        <v>7.4594630999999997E-5</v>
      </c>
      <c r="BS204" s="122">
        <v>4.8189137000000003E-8</v>
      </c>
      <c r="BT204" s="122">
        <v>2.6814351999999998E-10</v>
      </c>
      <c r="BU204" s="122">
        <v>7.5695095000000004E-8</v>
      </c>
      <c r="BV204" s="122">
        <v>2.6723471E-5</v>
      </c>
      <c r="BW204" s="122">
        <v>2.7150677000000002E-6</v>
      </c>
      <c r="BX204" s="122">
        <v>4.3657828000000003E-9</v>
      </c>
      <c r="BY204" s="122">
        <v>9.3513949000000006E-9</v>
      </c>
      <c r="BZ204" s="122">
        <v>7.6539809999999995E-11</v>
      </c>
      <c r="CA204" s="122">
        <v>1.6883295000000001E-5</v>
      </c>
      <c r="CB204" s="111">
        <v>4.1706879999999999E-4</v>
      </c>
      <c r="CC204" s="122">
        <v>1.7229067E-5</v>
      </c>
      <c r="CD204" s="122">
        <v>7.8059477999999998E-10</v>
      </c>
      <c r="CE204" s="224" t="s">
        <v>12470</v>
      </c>
      <c r="CF204" s="221" t="s">
        <v>12469</v>
      </c>
      <c r="CG204" s="184" t="s">
        <v>12395</v>
      </c>
      <c r="CH204" s="42"/>
      <c r="CI204" s="42"/>
      <c r="CK204" s="41"/>
      <c r="CL204" s="41"/>
      <c r="CM204" s="41"/>
      <c r="CN204" s="41"/>
      <c r="CO204" s="41"/>
      <c r="CP204" s="41"/>
      <c r="CQ204" s="41"/>
      <c r="CR204" s="41"/>
      <c r="CS204" s="41"/>
      <c r="CT204" s="41"/>
      <c r="CU204" s="41"/>
      <c r="CV204" s="41"/>
      <c r="CW204" s="41"/>
    </row>
    <row r="205" spans="1:101" ht="14.5" customHeight="1" thickBot="1">
      <c r="A205" s="41" t="s">
        <v>12468</v>
      </c>
      <c r="B205" s="119" t="s">
        <v>12026</v>
      </c>
      <c r="C205" s="120" t="str">
        <f t="shared" si="70"/>
        <v>A.030.18.144</v>
      </c>
      <c r="D205" s="135" t="s">
        <v>12399</v>
      </c>
      <c r="E205" s="119" t="s">
        <v>6570</v>
      </c>
      <c r="F205" s="118" t="str">
        <f t="shared" si="71"/>
        <v>Hydrogen from Reppe process</v>
      </c>
      <c r="G205" s="118">
        <f t="shared" si="72"/>
        <v>0.75730744088099999</v>
      </c>
      <c r="H205" s="118">
        <f t="shared" si="73"/>
        <v>3.166990536E-2</v>
      </c>
      <c r="I205" s="118">
        <f t="shared" si="74"/>
        <v>6.8949291300000007E-2</v>
      </c>
      <c r="J205" s="326">
        <f t="shared" si="75"/>
        <v>3.3060774220999997E-2</v>
      </c>
      <c r="K205" s="118">
        <v>0.62362746999999996</v>
      </c>
      <c r="L205" s="118">
        <v>3.5115846999999999E-2</v>
      </c>
      <c r="M205" s="118">
        <v>2.9977803000000001E-2</v>
      </c>
      <c r="N205" s="118">
        <v>2.5632002000000001E-2</v>
      </c>
      <c r="O205" s="118">
        <v>4.2343459999999999E-3</v>
      </c>
      <c r="P205" s="118">
        <v>1.1568435E-3</v>
      </c>
      <c r="Q205" s="118">
        <v>6.4671385999999997E-4</v>
      </c>
      <c r="R205" s="118">
        <v>3.8556413E-3</v>
      </c>
      <c r="S205" s="118">
        <v>5.3653067999999996E-3</v>
      </c>
      <c r="T205" s="118">
        <v>8.1299831999999995E-3</v>
      </c>
      <c r="U205" s="118">
        <v>1.9483634E-2</v>
      </c>
      <c r="V205" s="330">
        <v>4.9483556000000001E-5</v>
      </c>
      <c r="W205" s="330">
        <v>3.2366665000000001E-5</v>
      </c>
      <c r="X205" s="118">
        <v>0</v>
      </c>
      <c r="Y205" s="41"/>
      <c r="Z205" s="327">
        <f t="shared" si="76"/>
        <v>4.6889283458646611</v>
      </c>
      <c r="AA205" s="41"/>
      <c r="AB205" s="111">
        <v>102.11994</v>
      </c>
      <c r="AC205" s="111">
        <v>97.745896999999999</v>
      </c>
      <c r="AD205" s="111">
        <v>2.6412474000000001</v>
      </c>
      <c r="AE205" s="111">
        <v>0</v>
      </c>
      <c r="AF205" s="111">
        <v>0.43149094999999998</v>
      </c>
      <c r="AG205" s="111">
        <v>0.72841279999999997</v>
      </c>
      <c r="AH205" s="111">
        <v>0.57288713999999996</v>
      </c>
      <c r="AI205" s="41"/>
      <c r="AJ205" s="114">
        <v>9.9666980000000002E-2</v>
      </c>
      <c r="AK205" s="114">
        <v>9.0277380000000004E-2</v>
      </c>
      <c r="AL205" s="114">
        <v>4.0830453000000001E-3</v>
      </c>
      <c r="AM205" s="114">
        <v>5.3065541999999999E-3</v>
      </c>
      <c r="AN205" s="113">
        <f t="shared" si="77"/>
        <v>5.4123129446290009E-6</v>
      </c>
      <c r="AO205" s="112">
        <f t="shared" si="78"/>
        <v>1.5100019893611179E-8</v>
      </c>
      <c r="AP205" s="112">
        <f t="shared" si="79"/>
        <v>0.74321487168</v>
      </c>
      <c r="AQ205" s="328">
        <v>4.4163846999999997E-6</v>
      </c>
      <c r="AR205" s="328">
        <v>1.3327711999999999E-8</v>
      </c>
      <c r="AS205" s="328">
        <v>3.6402720000000001E-13</v>
      </c>
      <c r="AT205" s="328">
        <v>2.9165600000000002E-10</v>
      </c>
      <c r="AU205" s="328">
        <v>3.7086328999999999E-11</v>
      </c>
      <c r="AV205" s="328">
        <v>3.8112713999999998E-9</v>
      </c>
      <c r="AW205" s="328">
        <v>9.7160255000000008E-7</v>
      </c>
      <c r="AX205" s="328">
        <v>5.5975974000000002E-10</v>
      </c>
      <c r="AY205" s="328">
        <v>1.0520902999999999E-9</v>
      </c>
      <c r="AZ205" s="328">
        <v>4.7184415000000001E-11</v>
      </c>
      <c r="BA205" s="328">
        <v>3.8099636000000002E-15</v>
      </c>
      <c r="BB205" s="328">
        <v>3.3969939999999998E-11</v>
      </c>
      <c r="BC205" s="328">
        <v>2.6892783999999998E-13</v>
      </c>
      <c r="BD205" s="328">
        <v>2.0506536999999999E-13</v>
      </c>
      <c r="BE205" s="328">
        <v>1.5984081999999999E-8</v>
      </c>
      <c r="BF205" s="328">
        <v>3.5740535E-9</v>
      </c>
      <c r="BG205" s="328">
        <v>7.4645343000000002E-11</v>
      </c>
      <c r="BH205" s="329">
        <v>2.5703168000000001E-4</v>
      </c>
      <c r="BI205" s="329">
        <v>0.74295783999999998</v>
      </c>
      <c r="BJ205" s="328">
        <v>6.2754539999999995E-10</v>
      </c>
      <c r="BK205" s="328">
        <v>3.8161545000000002E-12</v>
      </c>
      <c r="BL205" s="328">
        <v>1.7073758000000001E-16</v>
      </c>
      <c r="BM205" s="41"/>
      <c r="BN205" s="111">
        <v>2.8228284999999998E-4</v>
      </c>
      <c r="BO205" s="122">
        <v>8.4437838E-6</v>
      </c>
      <c r="BP205" s="111">
        <v>1.3073976E-4</v>
      </c>
      <c r="BQ205" s="122">
        <v>4.5304565999999998E-7</v>
      </c>
      <c r="BR205" s="122">
        <v>8.9716313000000003E-6</v>
      </c>
      <c r="BS205" s="122">
        <v>2.3358616999999999E-6</v>
      </c>
      <c r="BT205" s="122">
        <v>1.6378641E-9</v>
      </c>
      <c r="BU205" s="122">
        <v>3.5814160000000002E-6</v>
      </c>
      <c r="BV205" s="122">
        <v>1.5524024999999999E-6</v>
      </c>
      <c r="BW205" s="122">
        <v>4.2793432999999998E-7</v>
      </c>
      <c r="BX205" s="122">
        <v>2.7871452000000002E-7</v>
      </c>
      <c r="BY205" s="122">
        <v>5.0305526000000002E-8</v>
      </c>
      <c r="BZ205" s="122">
        <v>4.9176557E-9</v>
      </c>
      <c r="CA205" s="122">
        <v>6.5793427000000002E-6</v>
      </c>
      <c r="CB205" s="111">
        <v>1.1795076000000001E-4</v>
      </c>
      <c r="CC205" s="122">
        <v>8.2124202000000004E-7</v>
      </c>
      <c r="CD205" s="122">
        <v>9.0088714000000002E-8</v>
      </c>
      <c r="CE205" s="224" t="s">
        <v>12465</v>
      </c>
      <c r="CF205" s="222" t="s">
        <v>12028</v>
      </c>
      <c r="CG205" s="184" t="s">
        <v>12395</v>
      </c>
      <c r="CH205" s="42"/>
      <c r="CI205" s="42"/>
      <c r="CK205" s="41"/>
      <c r="CL205" s="41"/>
      <c r="CM205" s="41"/>
      <c r="CN205" s="41"/>
      <c r="CO205" s="41"/>
      <c r="CP205" s="41"/>
      <c r="CQ205" s="41"/>
      <c r="CR205" s="41"/>
      <c r="CS205" s="41"/>
      <c r="CT205" s="41"/>
      <c r="CU205" s="41"/>
      <c r="CV205" s="41"/>
      <c r="CW205" s="41"/>
    </row>
    <row r="206" spans="1:101" ht="14.5" customHeight="1" thickBot="1">
      <c r="A206" s="41" t="s">
        <v>12464</v>
      </c>
      <c r="B206" s="119" t="s">
        <v>12026</v>
      </c>
      <c r="C206" s="120" t="str">
        <f t="shared" si="70"/>
        <v>A.030.18.145</v>
      </c>
      <c r="D206" s="135" t="s">
        <v>12399</v>
      </c>
      <c r="E206" s="119" t="s">
        <v>6570</v>
      </c>
      <c r="F206" s="118" t="str">
        <f t="shared" si="71"/>
        <v>Isobutyl acetate</v>
      </c>
      <c r="G206" s="118">
        <f t="shared" si="72"/>
        <v>0.60715475269700003</v>
      </c>
      <c r="H206" s="118">
        <f t="shared" si="73"/>
        <v>2.2713793909999998E-2</v>
      </c>
      <c r="I206" s="118">
        <f t="shared" si="74"/>
        <v>6.3087038999999998E-2</v>
      </c>
      <c r="J206" s="326">
        <f t="shared" si="75"/>
        <v>1.0968699786999998E-2</v>
      </c>
      <c r="K206" s="118">
        <v>0.51038521999999997</v>
      </c>
      <c r="L206" s="118">
        <v>2.8572864999999999E-2</v>
      </c>
      <c r="M206" s="118">
        <v>2.3418782999999999E-2</v>
      </c>
      <c r="N206" s="118">
        <v>1.8003887E-2</v>
      </c>
      <c r="O206" s="118">
        <v>3.5427342000000001E-3</v>
      </c>
      <c r="P206" s="118">
        <v>3.1354555000000001E-4</v>
      </c>
      <c r="Q206" s="118">
        <v>8.5362716000000004E-4</v>
      </c>
      <c r="R206" s="118">
        <v>1.1095391E-2</v>
      </c>
      <c r="S206" s="118">
        <v>7.6940497000000004E-4</v>
      </c>
      <c r="T206" s="118">
        <v>4.2566486999999998E-3</v>
      </c>
      <c r="U206" s="118">
        <v>5.9014059000000001E-3</v>
      </c>
      <c r="V206" s="330">
        <v>3.0399948000000001E-5</v>
      </c>
      <c r="W206" s="330">
        <v>1.0840269E-5</v>
      </c>
      <c r="X206" s="118">
        <v>0</v>
      </c>
      <c r="Y206" s="41"/>
      <c r="Z206" s="327">
        <f t="shared" si="76"/>
        <v>3.8374828571428568</v>
      </c>
      <c r="AA206" s="41"/>
      <c r="AB206" s="111">
        <v>73.273073999999994</v>
      </c>
      <c r="AC206" s="111">
        <v>72.057754000000003</v>
      </c>
      <c r="AD206" s="111">
        <v>0.80005108999999996</v>
      </c>
      <c r="AE206" s="111">
        <v>0</v>
      </c>
      <c r="AF206" s="111">
        <v>0.15525299000000001</v>
      </c>
      <c r="AG206" s="111">
        <v>9.7235843000000002E-2</v>
      </c>
      <c r="AH206" s="111">
        <v>0.16277971999999999</v>
      </c>
      <c r="AI206" s="41"/>
      <c r="AJ206" s="114">
        <v>8.0240830999999999E-2</v>
      </c>
      <c r="AK206" s="114">
        <v>7.2922404999999996E-2</v>
      </c>
      <c r="AL206" s="114">
        <v>3.3306759999999999E-3</v>
      </c>
      <c r="AM206" s="114">
        <v>3.9877495000000002E-3</v>
      </c>
      <c r="AN206" s="113">
        <f t="shared" si="77"/>
        <v>4.3718468770870004E-6</v>
      </c>
      <c r="AO206" s="112">
        <f t="shared" si="78"/>
        <v>1.2317589175422945E-8</v>
      </c>
      <c r="AP206" s="112">
        <f t="shared" si="79"/>
        <v>0.55850832868199995</v>
      </c>
      <c r="AQ206" s="328">
        <v>3.6109152000000001E-6</v>
      </c>
      <c r="AR206" s="328">
        <v>1.0896847999999999E-8</v>
      </c>
      <c r="AS206" s="328">
        <v>2.9763722999999999E-13</v>
      </c>
      <c r="AT206" s="328">
        <v>2.2163899999999999E-10</v>
      </c>
      <c r="AU206" s="328">
        <v>2.8378066999999999E-11</v>
      </c>
      <c r="AV206" s="328">
        <v>2.6770947000000002E-9</v>
      </c>
      <c r="AW206" s="328">
        <v>7.5213513999999996E-7</v>
      </c>
      <c r="AX206" s="328">
        <v>3.9442087000000002E-10</v>
      </c>
      <c r="AY206" s="328">
        <v>8.2034644000000003E-10</v>
      </c>
      <c r="AZ206" s="328">
        <v>1.5745802000000001E-10</v>
      </c>
      <c r="BA206" s="328">
        <v>2.5144614E-15</v>
      </c>
      <c r="BB206" s="328">
        <v>1.7800026E-12</v>
      </c>
      <c r="BC206" s="328">
        <v>3.7640597000000001E-13</v>
      </c>
      <c r="BD206" s="328">
        <v>3.3482978E-14</v>
      </c>
      <c r="BE206" s="328">
        <v>3.3925731000000002E-9</v>
      </c>
      <c r="BF206" s="328">
        <v>2.2666743000000001E-9</v>
      </c>
      <c r="BG206" s="328">
        <v>4.4747635999999999E-11</v>
      </c>
      <c r="BH206" s="328">
        <v>3.6288682000000001E-5</v>
      </c>
      <c r="BI206" s="329">
        <v>0.55847203999999995</v>
      </c>
      <c r="BJ206" s="328">
        <v>2.1017792000000001E-10</v>
      </c>
      <c r="BK206" s="328">
        <v>1.2781089999999999E-12</v>
      </c>
      <c r="BL206" s="328">
        <v>5.7183543E-17</v>
      </c>
      <c r="BM206" s="41"/>
      <c r="BN206" s="111">
        <v>2.1887448000000001E-4</v>
      </c>
      <c r="BO206" s="122">
        <v>6.4875458000000003E-6</v>
      </c>
      <c r="BP206" s="111">
        <v>1.0699921E-4</v>
      </c>
      <c r="BQ206" s="122">
        <v>1.3007553E-6</v>
      </c>
      <c r="BR206" s="122">
        <v>7.3030020999999998E-6</v>
      </c>
      <c r="BS206" s="122">
        <v>1.6310405000000001E-6</v>
      </c>
      <c r="BT206" s="122">
        <v>9.2710290000000003E-10</v>
      </c>
      <c r="BU206" s="122">
        <v>2.5013308999999999E-6</v>
      </c>
      <c r="BV206" s="122">
        <v>4.2075606000000002E-7</v>
      </c>
      <c r="BW206" s="122">
        <v>5.6485005999999998E-7</v>
      </c>
      <c r="BX206" s="122">
        <v>2.1327781999999999E-7</v>
      </c>
      <c r="BY206" s="122">
        <v>3.0430629999999998E-8</v>
      </c>
      <c r="BZ206" s="122">
        <v>3.7636049999999996E-9</v>
      </c>
      <c r="CA206" s="122">
        <v>4.7545279999999999E-6</v>
      </c>
      <c r="CB206" s="122">
        <v>8.5439035999999998E-5</v>
      </c>
      <c r="CC206" s="122">
        <v>1.1938532999999999E-6</v>
      </c>
      <c r="CD206" s="122">
        <v>3.0172571999999997E-8</v>
      </c>
      <c r="CE206" s="229" t="s">
        <v>12461</v>
      </c>
      <c r="CF206" s="221" t="s">
        <v>12426</v>
      </c>
      <c r="CG206" s="184" t="s">
        <v>12395</v>
      </c>
      <c r="CK206" s="41"/>
      <c r="CL206" s="41"/>
      <c r="CM206" s="41"/>
      <c r="CN206" s="41"/>
      <c r="CO206" s="41"/>
      <c r="CP206" s="41"/>
      <c r="CQ206" s="41"/>
      <c r="CR206" s="41"/>
      <c r="CS206" s="41"/>
      <c r="CT206" s="41"/>
      <c r="CU206" s="41"/>
      <c r="CV206" s="41"/>
      <c r="CW206" s="41"/>
    </row>
    <row r="207" spans="1:101" ht="14.5" customHeight="1">
      <c r="A207" s="41" t="s">
        <v>12460</v>
      </c>
      <c r="B207" s="119" t="s">
        <v>12026</v>
      </c>
      <c r="C207" s="120" t="str">
        <f t="shared" si="70"/>
        <v>A.030.18.146</v>
      </c>
      <c r="D207" s="135" t="s">
        <v>12399</v>
      </c>
      <c r="E207" s="119" t="s">
        <v>6570</v>
      </c>
      <c r="F207" s="118" t="str">
        <f t="shared" si="71"/>
        <v>Isopropyl acetate</v>
      </c>
      <c r="G207" s="118">
        <f t="shared" si="72"/>
        <v>0.76305557952600001</v>
      </c>
      <c r="H207" s="118">
        <f t="shared" si="73"/>
        <v>4.570166472E-2</v>
      </c>
      <c r="I207" s="118">
        <f t="shared" si="74"/>
        <v>7.8546496999999993E-2</v>
      </c>
      <c r="J207" s="326">
        <f t="shared" si="75"/>
        <v>1.9331397806E-2</v>
      </c>
      <c r="K207" s="118">
        <v>0.61947602000000002</v>
      </c>
      <c r="L207" s="118">
        <v>3.2341351999999997E-2</v>
      </c>
      <c r="M207" s="118">
        <v>2.973379E-2</v>
      </c>
      <c r="N207" s="118">
        <v>4.0314883000000003E-2</v>
      </c>
      <c r="O207" s="118">
        <v>3.8203644999999999E-3</v>
      </c>
      <c r="P207" s="118">
        <v>3.1413441999999999E-4</v>
      </c>
      <c r="Q207" s="118">
        <v>1.2522828E-3</v>
      </c>
      <c r="R207" s="118">
        <v>1.6471355E-2</v>
      </c>
      <c r="S207" s="118">
        <v>9.6875544000000005E-4</v>
      </c>
      <c r="T207" s="118">
        <v>5.2753082999999999E-3</v>
      </c>
      <c r="U207" s="118">
        <v>1.2922365E-2</v>
      </c>
      <c r="V207" s="330">
        <v>3.3437026000000003E-5</v>
      </c>
      <c r="W207" s="118">
        <v>1.3153203999999999E-4</v>
      </c>
      <c r="X207" s="118">
        <v>0</v>
      </c>
      <c r="Y207" s="41"/>
      <c r="Z207" s="327">
        <f t="shared" si="76"/>
        <v>4.6577144360902256</v>
      </c>
      <c r="AA207" s="41"/>
      <c r="AB207" s="111">
        <v>78.542698000000001</v>
      </c>
      <c r="AC207" s="111">
        <v>75.739045000000004</v>
      </c>
      <c r="AD207" s="111">
        <v>1.6548792999999999</v>
      </c>
      <c r="AE207" s="111">
        <v>0</v>
      </c>
      <c r="AF207" s="111">
        <v>0.34542549</v>
      </c>
      <c r="AG207" s="111">
        <v>0.43443168999999998</v>
      </c>
      <c r="AH207" s="111">
        <v>0.36891629999999997</v>
      </c>
      <c r="AI207" s="41"/>
      <c r="AJ207" s="114">
        <v>9.6193571000000005E-2</v>
      </c>
      <c r="AK207" s="114">
        <v>8.8604067999999994E-2</v>
      </c>
      <c r="AL207" s="114">
        <v>4.2159273999999997E-3</v>
      </c>
      <c r="AM207" s="114">
        <v>3.3735759000000001E-3</v>
      </c>
      <c r="AN207" s="113">
        <f t="shared" si="77"/>
        <v>5.3119945116460001E-6</v>
      </c>
      <c r="AO207" s="112">
        <f t="shared" si="78"/>
        <v>1.559144771667382E-8</v>
      </c>
      <c r="AP207" s="112">
        <f t="shared" si="79"/>
        <v>0.47248962340099998</v>
      </c>
      <c r="AQ207" s="328">
        <v>4.3920843000000001E-6</v>
      </c>
      <c r="AR207" s="328">
        <v>1.3254595E-8</v>
      </c>
      <c r="AS207" s="328">
        <v>3.6202150000000001E-13</v>
      </c>
      <c r="AT207" s="328">
        <v>2.3875604999999999E-10</v>
      </c>
      <c r="AU207" s="328">
        <v>2.6355895999999999E-11</v>
      </c>
      <c r="AV207" s="328">
        <v>6.0001603999999998E-9</v>
      </c>
      <c r="AW207" s="328">
        <v>9.0034824999999999E-7</v>
      </c>
      <c r="AX207" s="328">
        <v>1.1330406E-9</v>
      </c>
      <c r="AY207" s="328">
        <v>1.0623648999999999E-9</v>
      </c>
      <c r="AZ207" s="328">
        <v>7.2581975000000006E-11</v>
      </c>
      <c r="BA207" s="328">
        <v>1.5976342000000001E-14</v>
      </c>
      <c r="BB207" s="328">
        <v>2.0349546999999998E-12</v>
      </c>
      <c r="BC207" s="328">
        <v>6.7371432999999998E-13</v>
      </c>
      <c r="BD207" s="328">
        <v>8.7563956000000002E-14</v>
      </c>
      <c r="BE207" s="328">
        <v>3.4275758999999998E-9</v>
      </c>
      <c r="BF207" s="328">
        <v>7.3188853999999999E-9</v>
      </c>
      <c r="BG207" s="328">
        <v>5.0182174000000003E-11</v>
      </c>
      <c r="BH207" s="328">
        <v>3.9823400999999998E-5</v>
      </c>
      <c r="BI207" s="329">
        <v>0.47244979999999998</v>
      </c>
      <c r="BJ207" s="328">
        <v>2.550228E-9</v>
      </c>
      <c r="BK207" s="328">
        <v>1.5508143000000001E-11</v>
      </c>
      <c r="BL207" s="328">
        <v>6.9384581999999999E-16</v>
      </c>
      <c r="BM207" s="41"/>
      <c r="BN207" s="111">
        <v>2.7392140000000002E-4</v>
      </c>
      <c r="BO207" s="122">
        <v>8.4035649999999996E-6</v>
      </c>
      <c r="BP207" s="111">
        <v>1.2986943999999999E-4</v>
      </c>
      <c r="BQ207" s="122">
        <v>1.9411523999999999E-6</v>
      </c>
      <c r="BR207" s="122">
        <v>9.1471203000000004E-6</v>
      </c>
      <c r="BS207" s="122">
        <v>1.8665080000000001E-6</v>
      </c>
      <c r="BT207" s="122">
        <v>1.0215413E-9</v>
      </c>
      <c r="BU207" s="122">
        <v>3.6981420000000001E-6</v>
      </c>
      <c r="BV207" s="122">
        <v>4.2154628000000002E-7</v>
      </c>
      <c r="BW207" s="122">
        <v>8.2864279E-7</v>
      </c>
      <c r="BX207" s="122">
        <v>1.9807414999999999E-7</v>
      </c>
      <c r="BY207" s="122">
        <v>3.3882599000000001E-8</v>
      </c>
      <c r="BZ207" s="122">
        <v>3.4972425999999998E-9</v>
      </c>
      <c r="CA207" s="122">
        <v>2.5604242999999999E-5</v>
      </c>
      <c r="CB207" s="122">
        <v>9.0239030000000003E-5</v>
      </c>
      <c r="CC207" s="122">
        <v>1.2994328999999999E-6</v>
      </c>
      <c r="CD207" s="122">
        <v>3.6610380999999998E-7</v>
      </c>
      <c r="CE207" s="224" t="s">
        <v>12457</v>
      </c>
      <c r="CF207" s="221" t="s">
        <v>12426</v>
      </c>
      <c r="CG207" s="184" t="s">
        <v>12395</v>
      </c>
      <c r="CK207" s="76"/>
      <c r="CL207" s="41"/>
      <c r="CM207" s="41"/>
      <c r="CN207" s="41"/>
      <c r="CO207" s="41"/>
      <c r="CP207" s="41"/>
      <c r="CQ207" s="41"/>
      <c r="CR207" s="41"/>
      <c r="CS207" s="41"/>
      <c r="CT207" s="41"/>
      <c r="CU207" s="41"/>
      <c r="CV207" s="41"/>
      <c r="CW207" s="41"/>
    </row>
    <row r="208" spans="1:101" ht="14.5" customHeight="1">
      <c r="A208" s="41" t="s">
        <v>12456</v>
      </c>
      <c r="B208" s="119" t="s">
        <v>12026</v>
      </c>
      <c r="C208" s="120" t="str">
        <f t="shared" si="70"/>
        <v>A.030.18.147</v>
      </c>
      <c r="D208" s="135" t="s">
        <v>12399</v>
      </c>
      <c r="E208" s="119" t="s">
        <v>6570</v>
      </c>
      <c r="F208" s="118" t="str">
        <f t="shared" si="71"/>
        <v>Methyl acetate</v>
      </c>
      <c r="G208" s="118">
        <f t="shared" si="72"/>
        <v>0.19357403732690001</v>
      </c>
      <c r="H208" s="118">
        <f t="shared" si="73"/>
        <v>1.8505689541999999E-2</v>
      </c>
      <c r="I208" s="118">
        <f t="shared" si="74"/>
        <v>3.4625486100000005E-2</v>
      </c>
      <c r="J208" s="326">
        <f t="shared" si="75"/>
        <v>5.3538816849E-3</v>
      </c>
      <c r="K208" s="118">
        <v>0.13508898</v>
      </c>
      <c r="L208" s="118">
        <v>1.2439179999999999E-2</v>
      </c>
      <c r="M208" s="118">
        <v>1.8809235000000001E-2</v>
      </c>
      <c r="N208" s="118">
        <v>1.6579466000000001E-2</v>
      </c>
      <c r="O208" s="118">
        <v>1.7825804999999999E-3</v>
      </c>
      <c r="P208" s="330">
        <v>4.7858103000000003E-5</v>
      </c>
      <c r="Q208" s="330">
        <v>9.5784939000000005E-5</v>
      </c>
      <c r="R208" s="118">
        <v>3.3770711000000002E-3</v>
      </c>
      <c r="S208" s="118">
        <v>2.2749846999999999E-4</v>
      </c>
      <c r="T208" s="118">
        <v>1.4030372000000001E-3</v>
      </c>
      <c r="U208" s="118">
        <v>3.7079346000000002E-3</v>
      </c>
      <c r="V208" s="330">
        <v>7.4018166000000001E-6</v>
      </c>
      <c r="W208" s="330">
        <v>8.0095982999999997E-6</v>
      </c>
      <c r="X208" s="118">
        <v>0</v>
      </c>
      <c r="Y208" s="41"/>
      <c r="Z208" s="327">
        <f t="shared" si="76"/>
        <v>1.0157066165413533</v>
      </c>
      <c r="AA208" s="41"/>
      <c r="AB208" s="111">
        <v>39.477339999999998</v>
      </c>
      <c r="AC208" s="111">
        <v>38.746296000000001</v>
      </c>
      <c r="AD208" s="111">
        <v>0.5026659</v>
      </c>
      <c r="AE208" s="111">
        <v>0</v>
      </c>
      <c r="AF208" s="111">
        <v>3.5190120999999998E-2</v>
      </c>
      <c r="AG208" s="111">
        <v>0.10966033</v>
      </c>
      <c r="AH208" s="111">
        <v>8.3528288000000006E-2</v>
      </c>
      <c r="AI208" s="41"/>
      <c r="AJ208" s="114">
        <v>2.6284561000000001E-2</v>
      </c>
      <c r="AK208" s="114">
        <v>2.2837557000000001E-2</v>
      </c>
      <c r="AL208" s="114">
        <v>1.0238941000000001E-3</v>
      </c>
      <c r="AM208" s="114">
        <v>2.4231096999999999E-3</v>
      </c>
      <c r="AN208" s="113">
        <f t="shared" si="77"/>
        <v>1.3691580935021E-6</v>
      </c>
      <c r="AO208" s="112">
        <f t="shared" si="78"/>
        <v>3.7865907547067723E-9</v>
      </c>
      <c r="AP208" s="112">
        <f t="shared" si="79"/>
        <v>0.33937110389979996</v>
      </c>
      <c r="AQ208" s="328">
        <v>9.557541399999999E-7</v>
      </c>
      <c r="AR208" s="328">
        <v>2.8842420999999998E-9</v>
      </c>
      <c r="AS208" s="328">
        <v>7.8780133000000001E-14</v>
      </c>
      <c r="AT208" s="328">
        <v>3.0708371E-11</v>
      </c>
      <c r="AU208" s="328">
        <v>3.8526400999999997E-12</v>
      </c>
      <c r="AV208" s="328">
        <v>2.4653546999999998E-9</v>
      </c>
      <c r="AW208" s="328">
        <v>4.0948348999999999E-7</v>
      </c>
      <c r="AX208" s="328">
        <v>3.6168858999999999E-10</v>
      </c>
      <c r="AY208" s="328">
        <v>4.5922014E-10</v>
      </c>
      <c r="AZ208" s="328">
        <v>4.6309704000000003E-11</v>
      </c>
      <c r="BA208" s="328">
        <v>3.1351174E-15</v>
      </c>
      <c r="BB208" s="328">
        <v>1.1166867E-13</v>
      </c>
      <c r="BC208" s="328">
        <v>4.6439830000000005E-13</v>
      </c>
      <c r="BD208" s="328">
        <v>7.2296661999999997E-15</v>
      </c>
      <c r="BE208" s="328">
        <v>7.3952638999999998E-10</v>
      </c>
      <c r="BF208" s="328">
        <v>6.0177706E-10</v>
      </c>
      <c r="BG208" s="328">
        <v>3.3983095999999999E-11</v>
      </c>
      <c r="BH208" s="328">
        <v>7.4838997999999997E-6</v>
      </c>
      <c r="BI208" s="329">
        <v>0.33936361999999998</v>
      </c>
      <c r="BJ208" s="328">
        <v>7.9244340999999994E-11</v>
      </c>
      <c r="BK208" s="328">
        <v>4.8189125999999998E-13</v>
      </c>
      <c r="BL208" s="328">
        <v>2.1560171999999999E-17</v>
      </c>
      <c r="BM208" s="41"/>
      <c r="BN208" s="122">
        <v>9.1474291000000001E-5</v>
      </c>
      <c r="BO208" s="122">
        <v>3.9330503000000002E-6</v>
      </c>
      <c r="BP208" s="122">
        <v>2.8320596E-5</v>
      </c>
      <c r="BQ208" s="122">
        <v>3.9572578E-7</v>
      </c>
      <c r="BR208" s="122">
        <v>3.6282225000000001E-6</v>
      </c>
      <c r="BS208" s="122">
        <v>1.5155299999999999E-6</v>
      </c>
      <c r="BT208" s="122">
        <v>2.3280121999999999E-10</v>
      </c>
      <c r="BU208" s="122">
        <v>2.2926263E-6</v>
      </c>
      <c r="BV208" s="122">
        <v>6.4222204000000003E-8</v>
      </c>
      <c r="BW208" s="122">
        <v>6.3381452000000002E-8</v>
      </c>
      <c r="BX208" s="122">
        <v>2.8951159E-8</v>
      </c>
      <c r="BY208" s="122">
        <v>5.7382676999999998E-8</v>
      </c>
      <c r="BZ208" s="122">
        <v>5.1065133999999996E-10</v>
      </c>
      <c r="CA208" s="122">
        <v>4.0915474999999996E-6</v>
      </c>
      <c r="CB208" s="122">
        <v>4.7012353999999998E-5</v>
      </c>
      <c r="CC208" s="122">
        <v>5.8581482999999999E-8</v>
      </c>
      <c r="CD208" s="122">
        <v>1.1376102E-8</v>
      </c>
      <c r="CE208" s="224" t="s">
        <v>12453</v>
      </c>
      <c r="CF208" s="221" t="s">
        <v>12426</v>
      </c>
      <c r="CG208" s="184" t="s">
        <v>12395</v>
      </c>
      <c r="CH208" s="42"/>
      <c r="CI208" s="42"/>
      <c r="CK208" s="50"/>
      <c r="CL208" s="41"/>
      <c r="CM208" s="41"/>
      <c r="CN208" s="41"/>
      <c r="CO208" s="41"/>
      <c r="CP208" s="41"/>
      <c r="CQ208" s="41"/>
      <c r="CR208" s="41"/>
      <c r="CS208" s="41"/>
      <c r="CT208" s="41"/>
      <c r="CU208" s="41"/>
      <c r="CV208" s="41"/>
      <c r="CW208" s="41"/>
    </row>
    <row r="209" spans="1:318" ht="14.5" customHeight="1">
      <c r="A209" s="41" t="s">
        <v>12452</v>
      </c>
      <c r="B209" s="119" t="s">
        <v>12026</v>
      </c>
      <c r="C209" s="120" t="str">
        <f t="shared" si="70"/>
        <v>A.030.18.148</v>
      </c>
      <c r="D209" s="135" t="s">
        <v>12399</v>
      </c>
      <c r="E209" s="119" t="s">
        <v>6570</v>
      </c>
      <c r="F209" s="118" t="str">
        <f t="shared" si="71"/>
        <v>Methyl ethyl ketone</v>
      </c>
      <c r="G209" s="118">
        <f t="shared" si="72"/>
        <v>0.19366448252929999</v>
      </c>
      <c r="H209" s="118">
        <f t="shared" si="73"/>
        <v>1.8514335553999998E-2</v>
      </c>
      <c r="I209" s="118">
        <f t="shared" si="74"/>
        <v>3.4641663900000001E-2</v>
      </c>
      <c r="J209" s="326">
        <f t="shared" si="75"/>
        <v>5.3563830752999999E-3</v>
      </c>
      <c r="K209" s="118">
        <v>0.1351521</v>
      </c>
      <c r="L209" s="118">
        <v>1.2444992E-2</v>
      </c>
      <c r="M209" s="118">
        <v>1.8818023E-2</v>
      </c>
      <c r="N209" s="118">
        <v>1.6587212E-2</v>
      </c>
      <c r="O209" s="118">
        <v>1.7834134000000001E-3</v>
      </c>
      <c r="P209" s="330">
        <v>4.7880463000000002E-5</v>
      </c>
      <c r="Q209" s="330">
        <v>9.5829690999999997E-5</v>
      </c>
      <c r="R209" s="118">
        <v>3.3786489E-3</v>
      </c>
      <c r="S209" s="118">
        <v>2.2760476000000001E-4</v>
      </c>
      <c r="T209" s="118">
        <v>1.4036927E-3</v>
      </c>
      <c r="U209" s="118">
        <v>3.7096669999999998E-3</v>
      </c>
      <c r="V209" s="330">
        <v>7.4052748000000001E-6</v>
      </c>
      <c r="W209" s="330">
        <v>8.0133405000000008E-6</v>
      </c>
      <c r="X209" s="118">
        <v>0</v>
      </c>
      <c r="Y209" s="41"/>
      <c r="Z209" s="327">
        <f t="shared" si="76"/>
        <v>1.0161812030075188</v>
      </c>
      <c r="AA209" s="41"/>
      <c r="AB209" s="111">
        <v>39.495784999999998</v>
      </c>
      <c r="AC209" s="111">
        <v>38.764398999999997</v>
      </c>
      <c r="AD209" s="111">
        <v>0.50290075000000001</v>
      </c>
      <c r="AE209" s="111">
        <v>0</v>
      </c>
      <c r="AF209" s="111">
        <v>3.5206561999999997E-2</v>
      </c>
      <c r="AG209" s="111">
        <v>0.10971156</v>
      </c>
      <c r="AH209" s="111">
        <v>8.3567313000000004E-2</v>
      </c>
      <c r="AI209" s="41"/>
      <c r="AJ209" s="114">
        <v>2.6296841000000001E-2</v>
      </c>
      <c r="AK209" s="114">
        <v>2.2848226999999999E-2</v>
      </c>
      <c r="AL209" s="114">
        <v>1.0243724999999999E-3</v>
      </c>
      <c r="AM209" s="114">
        <v>2.4242418E-3</v>
      </c>
      <c r="AN209" s="113">
        <f t="shared" si="77"/>
        <v>1.3697977851420998E-6</v>
      </c>
      <c r="AO209" s="112">
        <f t="shared" si="78"/>
        <v>3.7883599356563444E-9</v>
      </c>
      <c r="AP209" s="112">
        <f t="shared" si="79"/>
        <v>0.33952966739630003</v>
      </c>
      <c r="AQ209" s="328">
        <v>9.5620067999999998E-7</v>
      </c>
      <c r="AR209" s="328">
        <v>2.8855897000000001E-9</v>
      </c>
      <c r="AS209" s="328">
        <v>7.8816939999999994E-14</v>
      </c>
      <c r="AT209" s="328">
        <v>3.0722717999999997E-11</v>
      </c>
      <c r="AU209" s="328">
        <v>3.8544400999999999E-12</v>
      </c>
      <c r="AV209" s="328">
        <v>2.4665065000000001E-9</v>
      </c>
      <c r="AW209" s="328">
        <v>4.0967481000000002E-7</v>
      </c>
      <c r="AX209" s="328">
        <v>3.6185757000000001E-10</v>
      </c>
      <c r="AY209" s="328">
        <v>4.5943468999999999E-10</v>
      </c>
      <c r="AZ209" s="328">
        <v>4.6331341000000002E-11</v>
      </c>
      <c r="BA209" s="328">
        <v>3.1365822000000002E-15</v>
      </c>
      <c r="BB209" s="328">
        <v>1.1172084E-13</v>
      </c>
      <c r="BC209" s="328">
        <v>4.6461528000000004E-13</v>
      </c>
      <c r="BD209" s="328">
        <v>7.2330439000000006E-15</v>
      </c>
      <c r="BE209" s="328">
        <v>7.3987190000000004E-10</v>
      </c>
      <c r="BF209" s="328">
        <v>6.0205822000000002E-10</v>
      </c>
      <c r="BG209" s="328">
        <v>3.3998974000000001E-11</v>
      </c>
      <c r="BH209" s="328">
        <v>7.4873963000000002E-6</v>
      </c>
      <c r="BI209" s="329">
        <v>0.33952218000000001</v>
      </c>
      <c r="BJ209" s="328">
        <v>7.9281363999999996E-11</v>
      </c>
      <c r="BK209" s="328">
        <v>4.8211640000000001E-13</v>
      </c>
      <c r="BL209" s="328">
        <v>2.1570245000000001E-17</v>
      </c>
      <c r="BM209" s="41"/>
      <c r="BN209" s="122">
        <v>9.1517027999999995E-5</v>
      </c>
      <c r="BO209" s="122">
        <v>3.9348879E-6</v>
      </c>
      <c r="BP209" s="122">
        <v>2.8333828E-5</v>
      </c>
      <c r="BQ209" s="122">
        <v>3.9591067E-7</v>
      </c>
      <c r="BR209" s="122">
        <v>3.6299176000000001E-6</v>
      </c>
      <c r="BS209" s="122">
        <v>1.5162380999999999E-6</v>
      </c>
      <c r="BT209" s="122">
        <v>2.3290997999999999E-10</v>
      </c>
      <c r="BU209" s="122">
        <v>2.2936974E-6</v>
      </c>
      <c r="BV209" s="122">
        <v>6.4252210000000006E-8</v>
      </c>
      <c r="BW209" s="122">
        <v>6.3411064000000005E-8</v>
      </c>
      <c r="BX209" s="122">
        <v>2.8964685E-8</v>
      </c>
      <c r="BY209" s="122">
        <v>5.7409485999999998E-8</v>
      </c>
      <c r="BZ209" s="122">
        <v>5.1088992999999998E-10</v>
      </c>
      <c r="CA209" s="122">
        <v>4.0934591000000001E-6</v>
      </c>
      <c r="CB209" s="122">
        <v>4.7034318000000001E-5</v>
      </c>
      <c r="CC209" s="122">
        <v>5.8608853000000002E-8</v>
      </c>
      <c r="CD209" s="122">
        <v>1.1381417E-8</v>
      </c>
      <c r="CE209" s="224" t="s">
        <v>12449</v>
      </c>
      <c r="CF209" s="221" t="s">
        <v>12413</v>
      </c>
      <c r="CG209" s="184" t="s">
        <v>12395</v>
      </c>
      <c r="CH209" s="42"/>
      <c r="CI209" s="42"/>
      <c r="CK209" s="41"/>
      <c r="CL209" s="41"/>
      <c r="CM209" s="41"/>
      <c r="CN209" s="41"/>
      <c r="CO209" s="41"/>
      <c r="CP209" s="41"/>
      <c r="CQ209" s="41"/>
      <c r="CR209" s="41"/>
      <c r="CS209" s="41"/>
      <c r="CT209" s="41"/>
      <c r="CU209" s="41"/>
      <c r="CV209" s="41"/>
      <c r="CW209" s="41"/>
    </row>
    <row r="210" spans="1:318" ht="14.5" customHeight="1">
      <c r="A210" s="41" t="s">
        <v>12448</v>
      </c>
      <c r="B210" s="119" t="s">
        <v>12026</v>
      </c>
      <c r="C210" s="120" t="str">
        <f t="shared" si="70"/>
        <v>A.030.18.149</v>
      </c>
      <c r="D210" s="135" t="s">
        <v>12399</v>
      </c>
      <c r="E210" s="119" t="s">
        <v>6570</v>
      </c>
      <c r="F210" s="118" t="str">
        <f t="shared" si="71"/>
        <v>Methyl formate</v>
      </c>
      <c r="G210" s="118">
        <f t="shared" si="72"/>
        <v>0.458963851852</v>
      </c>
      <c r="H210" s="118">
        <f t="shared" si="73"/>
        <v>2.4802780829999999E-2</v>
      </c>
      <c r="I210" s="118">
        <f t="shared" si="74"/>
        <v>6.5810978899999997E-2</v>
      </c>
      <c r="J210" s="326">
        <f t="shared" si="75"/>
        <v>2.8679002121999999E-2</v>
      </c>
      <c r="K210" s="118">
        <v>0.33967109000000001</v>
      </c>
      <c r="L210" s="118">
        <v>2.6650565000000001E-2</v>
      </c>
      <c r="M210" s="118">
        <v>3.228777E-2</v>
      </c>
      <c r="N210" s="118">
        <v>2.0008247E-2</v>
      </c>
      <c r="O210" s="118">
        <v>3.8049574E-3</v>
      </c>
      <c r="P210" s="118">
        <v>2.7306069E-4</v>
      </c>
      <c r="Q210" s="118">
        <v>7.1651574E-4</v>
      </c>
      <c r="R210" s="118">
        <v>6.8726439000000002E-3</v>
      </c>
      <c r="S210" s="118">
        <v>1.1969283E-3</v>
      </c>
      <c r="T210" s="118">
        <v>4.1758120000000001E-3</v>
      </c>
      <c r="U210" s="118">
        <v>2.3117573999999998E-2</v>
      </c>
      <c r="V210" s="330">
        <v>2.6720271999999999E-5</v>
      </c>
      <c r="W210" s="118">
        <v>1.6196755E-4</v>
      </c>
      <c r="X210" s="118">
        <v>0</v>
      </c>
      <c r="Y210" s="41"/>
      <c r="Z210" s="327">
        <f t="shared" si="76"/>
        <v>2.5539179699248118</v>
      </c>
      <c r="AA210" s="41"/>
      <c r="AB210" s="111">
        <v>75.179924</v>
      </c>
      <c r="AC210" s="111">
        <v>70.323498999999998</v>
      </c>
      <c r="AD210" s="111">
        <v>2.9864692000000002</v>
      </c>
      <c r="AE210" s="111">
        <v>0</v>
      </c>
      <c r="AF210" s="111">
        <v>0.22051292</v>
      </c>
      <c r="AG210" s="111">
        <v>0.97001530999999996</v>
      </c>
      <c r="AH210" s="111">
        <v>0.67942820000000004</v>
      </c>
      <c r="AI210" s="41"/>
      <c r="AJ210" s="114">
        <v>5.9783483999999998E-2</v>
      </c>
      <c r="AK210" s="114">
        <v>5.4836751000000003E-2</v>
      </c>
      <c r="AL210" s="114">
        <v>2.4085529999999999E-3</v>
      </c>
      <c r="AM210" s="114">
        <v>2.5381800000000001E-3</v>
      </c>
      <c r="AN210" s="113">
        <f t="shared" si="77"/>
        <v>3.2875749301879998E-6</v>
      </c>
      <c r="AO210" s="112">
        <f t="shared" si="78"/>
        <v>8.9073704523704496E-9</v>
      </c>
      <c r="AP210" s="112">
        <f t="shared" si="79"/>
        <v>0.35548739488700004</v>
      </c>
      <c r="AQ210" s="328">
        <v>2.4436643000000001E-6</v>
      </c>
      <c r="AR210" s="328">
        <v>7.3759022999999996E-9</v>
      </c>
      <c r="AS210" s="328">
        <v>2.0140065E-13</v>
      </c>
      <c r="AT210" s="328">
        <v>2.1798066E-10</v>
      </c>
      <c r="AU210" s="328">
        <v>2.1606828000000001E-11</v>
      </c>
      <c r="AV210" s="328">
        <v>2.9752518000000002E-9</v>
      </c>
      <c r="AW210" s="328">
        <v>8.2498403999999996E-7</v>
      </c>
      <c r="AX210" s="328">
        <v>4.4507793000000001E-10</v>
      </c>
      <c r="AY210" s="328">
        <v>1.0132582999999999E-9</v>
      </c>
      <c r="AZ210" s="328">
        <v>1.2647387E-11</v>
      </c>
      <c r="BA210" s="328">
        <v>2.2428654000000001E-14</v>
      </c>
      <c r="BB210" s="328">
        <v>6.4437989999999997E-13</v>
      </c>
      <c r="BC210" s="328">
        <v>4.2050214000000002E-13</v>
      </c>
      <c r="BD210" s="328">
        <v>1.0488763000000001E-13</v>
      </c>
      <c r="BE210" s="328">
        <v>3.0037401999999999E-9</v>
      </c>
      <c r="BF210" s="328">
        <v>9.5676794000000004E-9</v>
      </c>
      <c r="BG210" s="328">
        <v>3.9993472999999997E-11</v>
      </c>
      <c r="BH210" s="328">
        <v>4.0304886999999999E-5</v>
      </c>
      <c r="BI210" s="329">
        <v>0.35544709000000002</v>
      </c>
      <c r="BJ210" s="328">
        <v>3.1403313000000001E-9</v>
      </c>
      <c r="BK210" s="328">
        <v>1.9096609000000001E-11</v>
      </c>
      <c r="BL210" s="328">
        <v>8.5439644999999999E-16</v>
      </c>
      <c r="BM210" s="41"/>
      <c r="BN210" s="111">
        <v>1.8831457E-4</v>
      </c>
      <c r="BO210" s="122">
        <v>8.1450159999999995E-6</v>
      </c>
      <c r="BP210" s="122">
        <v>7.1210008999999995E-5</v>
      </c>
      <c r="BQ210" s="122">
        <v>8.2220469000000001E-7</v>
      </c>
      <c r="BR210" s="122">
        <v>8.9996454000000006E-6</v>
      </c>
      <c r="BS210" s="122">
        <v>1.8937352E-6</v>
      </c>
      <c r="BT210" s="122">
        <v>8.1758574999999995E-10</v>
      </c>
      <c r="BU210" s="122">
        <v>4.1718855000000002E-6</v>
      </c>
      <c r="BV210" s="122">
        <v>3.6642821999999998E-7</v>
      </c>
      <c r="BW210" s="122">
        <v>4.7412263000000002E-7</v>
      </c>
      <c r="BX210" s="122">
        <v>1.6238392999999999E-7</v>
      </c>
      <c r="BY210" s="122">
        <v>2.7030114000000001E-8</v>
      </c>
      <c r="BZ210" s="122">
        <v>2.8688437000000001E-9</v>
      </c>
      <c r="CA210" s="122">
        <v>5.8248272000000001E-6</v>
      </c>
      <c r="CB210" s="122">
        <v>8.5315171E-5</v>
      </c>
      <c r="CC210" s="122">
        <v>4.4761131999999999E-7</v>
      </c>
      <c r="CD210" s="122">
        <v>4.5081743999999999E-7</v>
      </c>
      <c r="CE210" s="224" t="s">
        <v>12445</v>
      </c>
      <c r="CF210" s="221" t="s">
        <v>12426</v>
      </c>
      <c r="CG210" s="184" t="s">
        <v>12395</v>
      </c>
      <c r="CH210" s="42"/>
      <c r="CI210" s="42"/>
      <c r="CK210" s="41"/>
      <c r="CL210" s="41"/>
      <c r="CM210" s="41"/>
      <c r="CN210" s="41"/>
      <c r="CO210" s="41"/>
      <c r="CP210" s="41"/>
      <c r="CQ210" s="41"/>
      <c r="CR210" s="41"/>
      <c r="CS210" s="41"/>
      <c r="CT210" s="41"/>
      <c r="CU210" s="41"/>
      <c r="CV210" s="41"/>
      <c r="CW210" s="41"/>
    </row>
    <row r="211" spans="1:318" ht="14.5" customHeight="1">
      <c r="A211" s="41" t="s">
        <v>12444</v>
      </c>
      <c r="B211" s="119" t="s">
        <v>12026</v>
      </c>
      <c r="C211" s="120" t="str">
        <f t="shared" si="70"/>
        <v>A.030.18.150</v>
      </c>
      <c r="D211" s="135" t="s">
        <v>12399</v>
      </c>
      <c r="E211" s="119" t="s">
        <v>6570</v>
      </c>
      <c r="F211" s="118" t="str">
        <f t="shared" si="71"/>
        <v>Methylcyclohexane</v>
      </c>
      <c r="G211" s="118">
        <f t="shared" si="72"/>
        <v>0.823736346718</v>
      </c>
      <c r="H211" s="118">
        <f t="shared" si="73"/>
        <v>4.3304384800000005E-2</v>
      </c>
      <c r="I211" s="118">
        <f t="shared" si="74"/>
        <v>0.109797561</v>
      </c>
      <c r="J211" s="326">
        <f t="shared" si="75"/>
        <v>1.5292380918E-2</v>
      </c>
      <c r="K211" s="118">
        <v>0.65534201999999997</v>
      </c>
      <c r="L211" s="118">
        <v>6.2978850000000003E-2</v>
      </c>
      <c r="M211" s="118">
        <v>2.1692297999999999E-2</v>
      </c>
      <c r="N211" s="118">
        <v>3.7810364999999999E-2</v>
      </c>
      <c r="O211" s="118">
        <v>4.8637958E-3</v>
      </c>
      <c r="P211" s="118">
        <v>3.1062735999999998E-4</v>
      </c>
      <c r="Q211" s="118">
        <v>3.1959664E-4</v>
      </c>
      <c r="R211" s="118">
        <v>2.5126413E-2</v>
      </c>
      <c r="S211" s="118">
        <v>8.8480465999999996E-4</v>
      </c>
      <c r="T211" s="118">
        <v>2.4099666000000001E-3</v>
      </c>
      <c r="U211" s="118">
        <v>1.1938282999999999E-2</v>
      </c>
      <c r="V211" s="330">
        <v>2.1664840999999998E-5</v>
      </c>
      <c r="W211" s="330">
        <v>3.7661816999999999E-5</v>
      </c>
      <c r="X211" s="118">
        <v>0</v>
      </c>
      <c r="Y211" s="41"/>
      <c r="Z211" s="327">
        <f t="shared" si="76"/>
        <v>4.9273836090225558</v>
      </c>
      <c r="AA211" s="41"/>
      <c r="AB211" s="111">
        <v>104.38403</v>
      </c>
      <c r="AC211" s="111">
        <v>101.68409</v>
      </c>
      <c r="AD211" s="111">
        <v>1.6183879000000001</v>
      </c>
      <c r="AE211" s="111">
        <v>0</v>
      </c>
      <c r="AF211" s="111">
        <v>0.30489360999999998</v>
      </c>
      <c r="AG211" s="111">
        <v>0.42658565999999998</v>
      </c>
      <c r="AH211" s="111">
        <v>0.35007284999999999</v>
      </c>
      <c r="AI211" s="41"/>
      <c r="AJ211" s="114">
        <v>0.11055872</v>
      </c>
      <c r="AK211" s="114">
        <v>0.10009698</v>
      </c>
      <c r="AL211" s="114">
        <v>4.5170413E-3</v>
      </c>
      <c r="AM211" s="114">
        <v>5.9446984999999997E-3</v>
      </c>
      <c r="AN211" s="113">
        <f t="shared" si="77"/>
        <v>6.001018292359001E-6</v>
      </c>
      <c r="AO211" s="112">
        <f t="shared" si="78"/>
        <v>1.6705034625483655E-8</v>
      </c>
      <c r="AP211" s="112">
        <f t="shared" si="79"/>
        <v>0.83259082263600004</v>
      </c>
      <c r="AQ211" s="328">
        <v>4.6170714999999998E-6</v>
      </c>
      <c r="AR211" s="328">
        <v>1.3932468999999999E-8</v>
      </c>
      <c r="AS211" s="328">
        <v>3.8058324E-13</v>
      </c>
      <c r="AT211" s="328">
        <v>1.9722361E-10</v>
      </c>
      <c r="AU211" s="328">
        <v>2.5385918999999999E-11</v>
      </c>
      <c r="AV211" s="328">
        <v>5.6095427000000001E-9</v>
      </c>
      <c r="AW211" s="328">
        <v>1.3674163000000001E-6</v>
      </c>
      <c r="AX211" s="328">
        <v>1.0747238E-9</v>
      </c>
      <c r="AY211" s="328">
        <v>1.5386045E-9</v>
      </c>
      <c r="AZ211" s="328">
        <v>1.2204826000000001E-10</v>
      </c>
      <c r="BA211" s="328">
        <v>1.9603964999999999E-15</v>
      </c>
      <c r="BB211" s="328">
        <v>6.2670809999999998E-13</v>
      </c>
      <c r="BC211" s="328">
        <v>8.4279952999999997E-13</v>
      </c>
      <c r="BD211" s="328">
        <v>3.1021046999999998E-14</v>
      </c>
      <c r="BE211" s="328">
        <v>4.0251786000000003E-9</v>
      </c>
      <c r="BF211" s="328">
        <v>5.9429499999999996E-9</v>
      </c>
      <c r="BG211" s="328">
        <v>3.0865318999999998E-11</v>
      </c>
      <c r="BH211" s="328">
        <v>3.4812635999999998E-5</v>
      </c>
      <c r="BI211" s="329">
        <v>0.83255601000000001</v>
      </c>
      <c r="BJ211" s="328">
        <v>7.3021153E-10</v>
      </c>
      <c r="BK211" s="328">
        <v>4.4404755000000003E-12</v>
      </c>
      <c r="BL211" s="328">
        <v>1.9867016E-16</v>
      </c>
      <c r="BM211" s="41"/>
      <c r="BN211" s="111">
        <v>3.2335589000000002E-4</v>
      </c>
      <c r="BO211" s="122">
        <v>1.1404651E-5</v>
      </c>
      <c r="BP211" s="111">
        <v>1.3738853E-4</v>
      </c>
      <c r="BQ211" s="122">
        <v>2.9441898999999999E-6</v>
      </c>
      <c r="BR211" s="122">
        <v>1.26002E-5</v>
      </c>
      <c r="BS211" s="122">
        <v>1.5631403E-6</v>
      </c>
      <c r="BT211" s="122">
        <v>6.5916093999999998E-10</v>
      </c>
      <c r="BU211" s="122">
        <v>2.3941695000000002E-6</v>
      </c>
      <c r="BV211" s="122">
        <v>4.1684004000000001E-7</v>
      </c>
      <c r="BW211" s="122">
        <v>2.1147894999999999E-7</v>
      </c>
      <c r="BX211" s="122">
        <v>1.9079631E-7</v>
      </c>
      <c r="BY211" s="122">
        <v>2.1249044000000001E-8</v>
      </c>
      <c r="BZ211" s="122">
        <v>3.3672586000000002E-9</v>
      </c>
      <c r="CA211" s="122">
        <v>3.1337828E-5</v>
      </c>
      <c r="CB211" s="111">
        <v>1.2249411999999999E-4</v>
      </c>
      <c r="CC211" s="122">
        <v>2.7984664999999998E-7</v>
      </c>
      <c r="CD211" s="122">
        <v>1.0482717999999999E-7</v>
      </c>
      <c r="CE211" s="224" t="s">
        <v>12441</v>
      </c>
      <c r="CF211" s="221" t="s">
        <v>12440</v>
      </c>
      <c r="CG211" s="184" t="s">
        <v>12395</v>
      </c>
      <c r="CH211" s="42"/>
      <c r="CI211" s="42"/>
      <c r="CK211" s="41"/>
      <c r="CL211" s="41"/>
      <c r="CM211" s="41"/>
      <c r="CN211" s="41"/>
      <c r="CO211" s="41"/>
      <c r="CP211" s="41"/>
      <c r="CQ211" s="41"/>
      <c r="CR211" s="41"/>
      <c r="CS211" s="41"/>
      <c r="CT211" s="41"/>
      <c r="CU211" s="41"/>
      <c r="CV211" s="41"/>
      <c r="CW211" s="41"/>
    </row>
    <row r="212" spans="1:318" ht="14.5" customHeight="1">
      <c r="A212" s="41" t="s">
        <v>12439</v>
      </c>
      <c r="B212" s="119" t="s">
        <v>12026</v>
      </c>
      <c r="C212" s="120" t="str">
        <f t="shared" si="70"/>
        <v>A.030.18.151</v>
      </c>
      <c r="D212" s="135" t="s">
        <v>12399</v>
      </c>
      <c r="E212" s="119" t="s">
        <v>6570</v>
      </c>
      <c r="F212" s="118" t="str">
        <f t="shared" si="71"/>
        <v>Monochlorobenzene</v>
      </c>
      <c r="G212" s="118">
        <f t="shared" si="72"/>
        <v>2.3742391000849201</v>
      </c>
      <c r="H212" s="118">
        <f t="shared" si="73"/>
        <v>7.0987608899999999E-2</v>
      </c>
      <c r="I212" s="118">
        <f t="shared" si="74"/>
        <v>0.624986861</v>
      </c>
      <c r="J212" s="326">
        <f t="shared" si="75"/>
        <v>2.6879301849200002E-3</v>
      </c>
      <c r="K212" s="118">
        <v>1.6755766999999999</v>
      </c>
      <c r="L212" s="118">
        <v>0.41560696000000003</v>
      </c>
      <c r="M212" s="118">
        <v>3.6352571E-2</v>
      </c>
      <c r="N212" s="118">
        <v>1.0291870999999999E-2</v>
      </c>
      <c r="O212" s="118">
        <v>3.6611049E-2</v>
      </c>
      <c r="P212" s="118">
        <v>1.997005E-2</v>
      </c>
      <c r="Q212" s="118">
        <v>4.1146389000000002E-3</v>
      </c>
      <c r="R212" s="118">
        <v>0.17302733000000001</v>
      </c>
      <c r="S212" s="330">
        <v>3.9395250000000002E-5</v>
      </c>
      <c r="T212" s="118">
        <v>2.1442624999999998E-3</v>
      </c>
      <c r="U212" s="118">
        <v>4.9526365000000002E-4</v>
      </c>
      <c r="V212" s="330">
        <v>8.7275438999999995E-6</v>
      </c>
      <c r="W212" s="330">
        <v>2.8124101999999999E-7</v>
      </c>
      <c r="X212" s="118">
        <v>0</v>
      </c>
      <c r="Y212" s="41"/>
      <c r="Z212" s="327">
        <f t="shared" si="76"/>
        <v>12.598321052631578</v>
      </c>
      <c r="AA212" s="41"/>
      <c r="AB212" s="111">
        <v>350.79514999999998</v>
      </c>
      <c r="AC212" s="111">
        <v>346.34940999999998</v>
      </c>
      <c r="AD212" s="111">
        <v>6.7138222999999997E-2</v>
      </c>
      <c r="AE212" s="111">
        <v>0</v>
      </c>
      <c r="AF212" s="111">
        <v>1.926831</v>
      </c>
      <c r="AG212" s="111">
        <v>2.0974909E-2</v>
      </c>
      <c r="AH212" s="111">
        <v>2.4307935999999999</v>
      </c>
      <c r="AI212" s="41"/>
      <c r="AJ212" s="114">
        <v>0.35974657999999998</v>
      </c>
      <c r="AK212" s="114">
        <v>0.32404361999999998</v>
      </c>
      <c r="AL212" s="114">
        <v>1.2467135000000001E-2</v>
      </c>
      <c r="AM212" s="114">
        <v>2.3235823999999999E-2</v>
      </c>
      <c r="AN212" s="113">
        <f t="shared" si="77"/>
        <v>1.9427075608055172E-5</v>
      </c>
      <c r="AO212" s="112">
        <f t="shared" si="78"/>
        <v>4.6106267832966574E-8</v>
      </c>
      <c r="AP212" s="112">
        <f t="shared" si="79"/>
        <v>3.2543170416701002</v>
      </c>
      <c r="AQ212" s="328">
        <v>1.1692310000000001E-5</v>
      </c>
      <c r="AR212" s="328">
        <v>3.5278560999999997E-8</v>
      </c>
      <c r="AS212" s="328">
        <v>9.6385897000000007E-13</v>
      </c>
      <c r="AT212" s="328">
        <v>6.0952517000000001E-12</v>
      </c>
      <c r="AU212" s="328">
        <v>5.8374287E-13</v>
      </c>
      <c r="AV212" s="328">
        <v>1.5288743E-9</v>
      </c>
      <c r="AW212" s="328">
        <v>7.5545712000000002E-6</v>
      </c>
      <c r="AX212" s="328">
        <v>3.4307457000000002E-10</v>
      </c>
      <c r="AY212" s="328">
        <v>8.7987573000000003E-9</v>
      </c>
      <c r="AZ212" s="328">
        <v>1.6661233000000001E-9</v>
      </c>
      <c r="BA212" s="328">
        <v>4.7526903000000001E-16</v>
      </c>
      <c r="BB212" s="328">
        <v>1.1261948E-13</v>
      </c>
      <c r="BC212" s="328">
        <v>4.2514380999999996E-12</v>
      </c>
      <c r="BD212" s="328">
        <v>4.2307984000000002E-14</v>
      </c>
      <c r="BE212" s="328">
        <v>1.6832755999999999E-7</v>
      </c>
      <c r="BF212" s="328">
        <v>1.0325842E-8</v>
      </c>
      <c r="BG212" s="328">
        <v>1.4347802999999999E-11</v>
      </c>
      <c r="BH212" s="328">
        <v>2.6416701E-6</v>
      </c>
      <c r="BI212" s="329">
        <v>3.2543144000000002</v>
      </c>
      <c r="BJ212" s="328">
        <v>5.4527606000000002E-12</v>
      </c>
      <c r="BK212" s="328">
        <v>3.3158679999999999E-14</v>
      </c>
      <c r="BL212" s="328">
        <v>1.4835438999999999E-18</v>
      </c>
      <c r="BM212" s="41"/>
      <c r="BN212" s="111">
        <v>9.8913866000000005E-4</v>
      </c>
      <c r="BO212" s="122">
        <v>6.0685920000000003E-5</v>
      </c>
      <c r="BP212" s="111">
        <v>3.5127462000000001E-4</v>
      </c>
      <c r="BQ212" s="122">
        <v>2.0267888999999999E-5</v>
      </c>
      <c r="BR212" s="122">
        <v>7.4803789E-5</v>
      </c>
      <c r="BS212" s="122">
        <v>4.8324255999999999E-8</v>
      </c>
      <c r="BT212" s="122">
        <v>2.6889538000000002E-10</v>
      </c>
      <c r="BU212" s="122">
        <v>7.5907339000000005E-8</v>
      </c>
      <c r="BV212" s="122">
        <v>2.6798402E-5</v>
      </c>
      <c r="BW212" s="122">
        <v>2.7226805000000002E-6</v>
      </c>
      <c r="BX212" s="122">
        <v>4.3780241999999998E-9</v>
      </c>
      <c r="BY212" s="122">
        <v>9.3776154999999995E-9</v>
      </c>
      <c r="BZ212" s="122">
        <v>7.6754422E-11</v>
      </c>
      <c r="CA212" s="122">
        <v>1.6930634999999999E-5</v>
      </c>
      <c r="CB212" s="111">
        <v>4.1823822999999998E-4</v>
      </c>
      <c r="CC212" s="122">
        <v>1.7277375999999999E-5</v>
      </c>
      <c r="CD212" s="122">
        <v>7.8278350999999998E-10</v>
      </c>
      <c r="CE212" s="224" t="s">
        <v>12436</v>
      </c>
      <c r="CF212" s="221" t="s">
        <v>12244</v>
      </c>
      <c r="CG212" s="184" t="s">
        <v>12395</v>
      </c>
      <c r="CH212" s="42"/>
      <c r="CI212" s="42"/>
      <c r="CK212" s="41"/>
      <c r="CL212" s="41"/>
      <c r="CM212" s="41"/>
      <c r="CN212" s="41"/>
      <c r="CO212" s="41"/>
      <c r="CP212" s="41"/>
      <c r="CQ212" s="41"/>
      <c r="CR212" s="41"/>
      <c r="CS212" s="41"/>
      <c r="CT212" s="41"/>
      <c r="CU212" s="41"/>
      <c r="CV212" s="41"/>
      <c r="CW212" s="41"/>
    </row>
    <row r="213" spans="1:318" ht="14.5" customHeight="1">
      <c r="A213" s="41" t="s">
        <v>12435</v>
      </c>
      <c r="B213" s="119" t="s">
        <v>12026</v>
      </c>
      <c r="C213" s="120" t="str">
        <f t="shared" si="70"/>
        <v>A.030.18.152</v>
      </c>
      <c r="D213" s="135" t="s">
        <v>12399</v>
      </c>
      <c r="E213" s="119" t="s">
        <v>6570</v>
      </c>
      <c r="F213" s="118" t="str">
        <f t="shared" si="71"/>
        <v>N-Dimethyl-2-pyrrolidone</v>
      </c>
      <c r="G213" s="118">
        <f t="shared" si="72"/>
        <v>0.9797973932220001</v>
      </c>
      <c r="H213" s="118">
        <f t="shared" si="73"/>
        <v>4.2988007200000004E-2</v>
      </c>
      <c r="I213" s="118">
        <f t="shared" si="74"/>
        <v>0.11480458900000001</v>
      </c>
      <c r="J213" s="326">
        <f t="shared" si="75"/>
        <v>4.8118987022000001E-2</v>
      </c>
      <c r="K213" s="118">
        <v>0.77388581000000001</v>
      </c>
      <c r="L213" s="118">
        <v>4.9608434E-2</v>
      </c>
      <c r="M213" s="118">
        <v>4.7590459000000002E-2</v>
      </c>
      <c r="N213" s="118">
        <v>3.4452343000000003E-2</v>
      </c>
      <c r="O213" s="118">
        <v>6.0846253000000003E-3</v>
      </c>
      <c r="P213" s="118">
        <v>1.2025581999999999E-3</v>
      </c>
      <c r="Q213" s="118">
        <v>1.2484807E-3</v>
      </c>
      <c r="R213" s="118">
        <v>1.7605696000000001E-2</v>
      </c>
      <c r="S213" s="118">
        <v>5.5224161999999997E-3</v>
      </c>
      <c r="T213" s="118">
        <v>1.3121139E-2</v>
      </c>
      <c r="U213" s="118">
        <v>2.9371627000000001E-2</v>
      </c>
      <c r="V213" s="330">
        <v>7.4035171999999996E-5</v>
      </c>
      <c r="W213" s="330">
        <v>2.9769650000000001E-5</v>
      </c>
      <c r="X213" s="118">
        <v>0</v>
      </c>
      <c r="Y213" s="41"/>
      <c r="Z213" s="327">
        <f t="shared" si="76"/>
        <v>5.8186903007518795</v>
      </c>
      <c r="AA213" s="41"/>
      <c r="AB213" s="111">
        <v>122.32922000000001</v>
      </c>
      <c r="AC213" s="111">
        <v>115.79577</v>
      </c>
      <c r="AD213" s="111">
        <v>3.9816606999999999</v>
      </c>
      <c r="AE213" s="111">
        <v>0</v>
      </c>
      <c r="AF213" s="111">
        <v>0.50814046999999996</v>
      </c>
      <c r="AG213" s="111">
        <v>1.1719063000000001</v>
      </c>
      <c r="AH213" s="111">
        <v>0.87174264000000001</v>
      </c>
      <c r="AI213" s="41"/>
      <c r="AJ213" s="114">
        <v>0.12668913000000001</v>
      </c>
      <c r="AK213" s="114">
        <v>0.11541877</v>
      </c>
      <c r="AL213" s="114">
        <v>5.1904917E-3</v>
      </c>
      <c r="AM213" s="114">
        <v>6.0798730000000004E-3</v>
      </c>
      <c r="AN213" s="113">
        <f t="shared" si="77"/>
        <v>6.9195902874210006E-6</v>
      </c>
      <c r="AO213" s="112">
        <f t="shared" si="78"/>
        <v>1.919560551295801E-8</v>
      </c>
      <c r="AP213" s="112">
        <f t="shared" si="79"/>
        <v>0.85152282443999994</v>
      </c>
      <c r="AQ213" s="328">
        <v>5.4804085E-6</v>
      </c>
      <c r="AR213" s="328">
        <v>1.6538689E-8</v>
      </c>
      <c r="AS213" s="328">
        <v>4.5173087999999998E-13</v>
      </c>
      <c r="AT213" s="328">
        <v>4.0061143999999998E-10</v>
      </c>
      <c r="AU213" s="328">
        <v>4.5527611000000001E-11</v>
      </c>
      <c r="AV213" s="328">
        <v>5.1228513000000004E-9</v>
      </c>
      <c r="AW213" s="328">
        <v>1.4104124999999999E-6</v>
      </c>
      <c r="AX213" s="328">
        <v>7.5033887999999999E-10</v>
      </c>
      <c r="AY213" s="328">
        <v>1.6183446E-9</v>
      </c>
      <c r="AZ213" s="328">
        <v>1.3456271E-10</v>
      </c>
      <c r="BA213" s="328">
        <v>3.5508051999999999E-13</v>
      </c>
      <c r="BB213" s="328">
        <v>3.4837409000000003E-11</v>
      </c>
      <c r="BC213" s="328">
        <v>6.3148571999999998E-13</v>
      </c>
      <c r="BD213" s="328">
        <v>2.238643E-13</v>
      </c>
      <c r="BE213" s="328">
        <v>1.6240257000000001E-8</v>
      </c>
      <c r="BF213" s="328">
        <v>6.3828474000000001E-9</v>
      </c>
      <c r="BG213" s="328">
        <v>1.1366064000000001E-10</v>
      </c>
      <c r="BH213" s="329">
        <v>9.7533443999999999E-4</v>
      </c>
      <c r="BI213" s="329">
        <v>0.85054748999999996</v>
      </c>
      <c r="BJ213" s="328">
        <v>5.7719266999999995E-10</v>
      </c>
      <c r="BK213" s="328">
        <v>3.5099554999999999E-12</v>
      </c>
      <c r="BL213" s="328">
        <v>1.5703801E-16</v>
      </c>
      <c r="BM213" s="41"/>
      <c r="BN213" s="111">
        <v>3.5422151000000002E-4</v>
      </c>
      <c r="BO213" s="122">
        <v>1.2947796000000001E-5</v>
      </c>
      <c r="BP213" s="111">
        <v>1.6224052999999999E-4</v>
      </c>
      <c r="BQ213" s="122">
        <v>2.0640057E-6</v>
      </c>
      <c r="BR213" s="122">
        <v>1.3486369E-5</v>
      </c>
      <c r="BS213" s="122">
        <v>4.2575816999999998E-6</v>
      </c>
      <c r="BT213" s="122">
        <v>2.8596641000000001E-9</v>
      </c>
      <c r="BU213" s="122">
        <v>5.8654892999999997E-6</v>
      </c>
      <c r="BV213" s="122">
        <v>1.6137485000000001E-6</v>
      </c>
      <c r="BW213" s="122">
        <v>8.2612697000000002E-7</v>
      </c>
      <c r="BX213" s="122">
        <v>3.4206223000000002E-7</v>
      </c>
      <c r="BY213" s="122">
        <v>7.6127280000000001E-8</v>
      </c>
      <c r="BZ213" s="122">
        <v>6.8371889000000001E-9</v>
      </c>
      <c r="CA213" s="122">
        <v>8.7426778000000001E-6</v>
      </c>
      <c r="CB213" s="111">
        <v>1.4067763E-4</v>
      </c>
      <c r="CC213" s="122">
        <v>9.8881283999999995E-7</v>
      </c>
      <c r="CD213" s="122">
        <v>8.2860212999999994E-8</v>
      </c>
      <c r="CE213" s="230" t="s">
        <v>12432</v>
      </c>
      <c r="CF213" s="221" t="s">
        <v>12431</v>
      </c>
      <c r="CG213" s="184" t="s">
        <v>12395</v>
      </c>
      <c r="CH213" s="42"/>
      <c r="CI213" s="42"/>
      <c r="CK213" s="41"/>
      <c r="CL213" s="41"/>
      <c r="CM213" s="41"/>
      <c r="CN213" s="41"/>
      <c r="CO213" s="41"/>
      <c r="CP213" s="41"/>
      <c r="CQ213" s="41"/>
      <c r="CR213" s="41"/>
      <c r="CS213" s="41"/>
      <c r="CT213" s="41"/>
      <c r="CU213" s="41"/>
      <c r="CV213" s="41"/>
      <c r="CW213" s="41"/>
    </row>
    <row r="214" spans="1:318" ht="14.5" customHeight="1">
      <c r="A214" s="41" t="s">
        <v>12430</v>
      </c>
      <c r="B214" s="119" t="s">
        <v>12026</v>
      </c>
      <c r="C214" s="120" t="str">
        <f t="shared" si="70"/>
        <v>A.030.18.153</v>
      </c>
      <c r="D214" s="135" t="s">
        <v>12399</v>
      </c>
      <c r="E214" s="119" t="s">
        <v>6570</v>
      </c>
      <c r="F214" s="118" t="str">
        <f t="shared" si="71"/>
        <v>N,N-Dimethylformamide</v>
      </c>
      <c r="G214" s="118">
        <f t="shared" si="72"/>
        <v>0.41872079853099997</v>
      </c>
      <c r="H214" s="118">
        <f t="shared" si="73"/>
        <v>1.293837061E-2</v>
      </c>
      <c r="I214" s="118">
        <f t="shared" si="74"/>
        <v>0.15878046500000001</v>
      </c>
      <c r="J214" s="326">
        <f t="shared" si="75"/>
        <v>1.3976782921000002E-2</v>
      </c>
      <c r="K214" s="118">
        <v>0.23302518</v>
      </c>
      <c r="L214" s="118">
        <v>1.6823369000000001E-2</v>
      </c>
      <c r="M214" s="118">
        <v>3.0456066E-2</v>
      </c>
      <c r="N214" s="118">
        <v>1.0000277E-2</v>
      </c>
      <c r="O214" s="118">
        <v>2.2673520999999999E-3</v>
      </c>
      <c r="P214" s="118">
        <v>1.4379459000000001E-4</v>
      </c>
      <c r="Q214" s="118">
        <v>5.2694692000000004E-4</v>
      </c>
      <c r="R214" s="118">
        <v>0.11150103</v>
      </c>
      <c r="S214" s="118">
        <v>5.3755986999999995E-4</v>
      </c>
      <c r="T214" s="118">
        <v>2.9736395999999999E-3</v>
      </c>
      <c r="U214" s="118">
        <v>1.0311593000000001E-2</v>
      </c>
      <c r="V214" s="330">
        <v>1.6573141000000001E-5</v>
      </c>
      <c r="W214" s="118">
        <v>1.3741731000000001E-4</v>
      </c>
      <c r="X214" s="118">
        <v>0</v>
      </c>
      <c r="Y214" s="41"/>
      <c r="Z214" s="327">
        <f t="shared" si="76"/>
        <v>1.7520690225563909</v>
      </c>
      <c r="AA214" s="41"/>
      <c r="AB214" s="111">
        <v>44.557983999999998</v>
      </c>
      <c r="AC214" s="111">
        <v>42.491007000000003</v>
      </c>
      <c r="AD214" s="111">
        <v>1.2727812999999999</v>
      </c>
      <c r="AE214" s="111">
        <v>0</v>
      </c>
      <c r="AF214" s="111">
        <v>9.2251672000000007E-2</v>
      </c>
      <c r="AG214" s="111">
        <v>0.40593476000000001</v>
      </c>
      <c r="AH214" s="111">
        <v>0.29600907999999998</v>
      </c>
      <c r="AI214" s="41"/>
      <c r="AJ214" s="114">
        <v>4.1064801999999997E-2</v>
      </c>
      <c r="AK214" s="114">
        <v>3.7985711999999998E-2</v>
      </c>
      <c r="AL214" s="114">
        <v>1.6993596999999999E-3</v>
      </c>
      <c r="AM214" s="114">
        <v>1.3797307E-3</v>
      </c>
      <c r="AN214" s="113">
        <f t="shared" si="77"/>
        <v>2.2773208723149998E-6</v>
      </c>
      <c r="AO214" s="112">
        <f t="shared" si="78"/>
        <v>6.2846141140462695E-9</v>
      </c>
      <c r="AP214" s="112">
        <f t="shared" si="79"/>
        <v>0.19323958935499999</v>
      </c>
      <c r="AQ214" s="328">
        <v>1.674423E-6</v>
      </c>
      <c r="AR214" s="328">
        <v>5.0539762E-9</v>
      </c>
      <c r="AS214" s="328">
        <v>1.3800295999999999E-13</v>
      </c>
      <c r="AT214" s="328">
        <v>1.2306890000000001E-10</v>
      </c>
      <c r="AU214" s="328">
        <v>1.0348114999999999E-11</v>
      </c>
      <c r="AV214" s="328">
        <v>1.486991E-9</v>
      </c>
      <c r="AW214" s="328">
        <v>5.8947768999999999E-7</v>
      </c>
      <c r="AX214" s="328">
        <v>2.1825811000000001E-10</v>
      </c>
      <c r="AY214" s="328">
        <v>8.7542424000000003E-10</v>
      </c>
      <c r="AZ214" s="328">
        <v>7.3818989000000001E-11</v>
      </c>
      <c r="BA214" s="328">
        <v>5.1320573000000003E-12</v>
      </c>
      <c r="BB214" s="328">
        <v>1.3506456E-11</v>
      </c>
      <c r="BC214" s="328">
        <v>2.6523558999999999E-12</v>
      </c>
      <c r="BD214" s="328">
        <v>9.3100995000000006E-14</v>
      </c>
      <c r="BE214" s="328">
        <v>1.5943276000000001E-9</v>
      </c>
      <c r="BF214" s="328">
        <v>7.5411112000000002E-9</v>
      </c>
      <c r="BG214" s="328">
        <v>2.5411837E-11</v>
      </c>
      <c r="BH214" s="328">
        <v>1.9419354999999999E-5</v>
      </c>
      <c r="BI214" s="329">
        <v>0.19322017</v>
      </c>
      <c r="BJ214" s="328">
        <v>2.6643355000000001E-9</v>
      </c>
      <c r="BK214" s="328">
        <v>1.6202040000000001E-11</v>
      </c>
      <c r="BL214" s="328">
        <v>7.2489127E-16</v>
      </c>
      <c r="BM214" s="41"/>
      <c r="BN214" s="111">
        <v>1.5174593E-4</v>
      </c>
      <c r="BO214" s="122">
        <v>6.9813248999999997E-6</v>
      </c>
      <c r="BP214" s="122">
        <v>4.8852333999999999E-5</v>
      </c>
      <c r="BQ214" s="122">
        <v>1.3075138E-5</v>
      </c>
      <c r="BR214" s="122">
        <v>7.4663839999999998E-6</v>
      </c>
      <c r="BS214" s="122">
        <v>1.6466837000000001E-5</v>
      </c>
      <c r="BT214" s="122">
        <v>5.0881989000000003E-10</v>
      </c>
      <c r="BU214" s="122">
        <v>4.1091744999999998E-6</v>
      </c>
      <c r="BV214" s="122">
        <v>1.9296222000000001E-7</v>
      </c>
      <c r="BW214" s="122">
        <v>3.4868383999999998E-7</v>
      </c>
      <c r="BX214" s="122">
        <v>7.7765933999999995E-8</v>
      </c>
      <c r="BY214" s="122">
        <v>1.7024208000000001E-8</v>
      </c>
      <c r="BZ214" s="122">
        <v>1.3750021E-9</v>
      </c>
      <c r="CA214" s="122">
        <v>2.7726628999999998E-6</v>
      </c>
      <c r="CB214" s="122">
        <v>5.0806393000000003E-5</v>
      </c>
      <c r="CC214" s="122">
        <v>1.9487778E-7</v>
      </c>
      <c r="CD214" s="122">
        <v>3.8248475999999998E-7</v>
      </c>
      <c r="CE214" s="224" t="s">
        <v>12427</v>
      </c>
      <c r="CF214" s="221" t="s">
        <v>12426</v>
      </c>
      <c r="CG214" s="184" t="s">
        <v>12395</v>
      </c>
      <c r="CK214" s="42"/>
      <c r="CL214" s="41"/>
      <c r="CM214" s="41"/>
      <c r="CN214" s="41"/>
      <c r="CO214" s="41"/>
      <c r="CP214" s="41"/>
      <c r="CQ214" s="41"/>
      <c r="CR214" s="41"/>
      <c r="CS214" s="41"/>
      <c r="CT214" s="41"/>
      <c r="CU214" s="41"/>
      <c r="CV214" s="41"/>
      <c r="CW214" s="41"/>
    </row>
    <row r="215" spans="1:318" ht="14.5" customHeight="1">
      <c r="A215" s="41" t="s">
        <v>12425</v>
      </c>
      <c r="B215" s="119" t="s">
        <v>12026</v>
      </c>
      <c r="C215" s="120" t="str">
        <f t="shared" si="70"/>
        <v>A.030.18.154</v>
      </c>
      <c r="D215" s="135" t="s">
        <v>12399</v>
      </c>
      <c r="E215" s="119" t="s">
        <v>6570</v>
      </c>
      <c r="F215" s="118" t="str">
        <f t="shared" si="71"/>
        <v>o-dichlorobenzene</v>
      </c>
      <c r="G215" s="118">
        <f t="shared" si="72"/>
        <v>2.3636645372488001</v>
      </c>
      <c r="H215" s="118">
        <f t="shared" si="73"/>
        <v>7.06714378E-2</v>
      </c>
      <c r="I215" s="118">
        <f t="shared" si="74"/>
        <v>0.62220324100000002</v>
      </c>
      <c r="J215" s="326">
        <f t="shared" si="75"/>
        <v>2.6759584488000002E-3</v>
      </c>
      <c r="K215" s="118">
        <v>1.6681139</v>
      </c>
      <c r="L215" s="118">
        <v>0.41375589000000002</v>
      </c>
      <c r="M215" s="118">
        <v>3.6190660999999999E-2</v>
      </c>
      <c r="N215" s="118">
        <v>1.0246032E-2</v>
      </c>
      <c r="O215" s="118">
        <v>3.6447987000000001E-2</v>
      </c>
      <c r="P215" s="118">
        <v>1.9881105999999999E-2</v>
      </c>
      <c r="Q215" s="118">
        <v>4.0963127999999998E-3</v>
      </c>
      <c r="R215" s="118">
        <v>0.17225668999999999</v>
      </c>
      <c r="S215" s="330">
        <v>3.9219788000000001E-5</v>
      </c>
      <c r="T215" s="118">
        <v>2.1347122E-3</v>
      </c>
      <c r="U215" s="118">
        <v>4.9305780000000003E-4</v>
      </c>
      <c r="V215" s="330">
        <v>8.6886724000000002E-6</v>
      </c>
      <c r="W215" s="330">
        <v>2.7998839999999997E-7</v>
      </c>
      <c r="X215" s="118">
        <v>0</v>
      </c>
      <c r="Y215" s="41"/>
      <c r="Z215" s="327">
        <f t="shared" si="76"/>
        <v>12.54220977443609</v>
      </c>
      <c r="AA215" s="41"/>
      <c r="AB215" s="111">
        <v>349.23275000000001</v>
      </c>
      <c r="AC215" s="111">
        <v>344.80680999999998</v>
      </c>
      <c r="AD215" s="111">
        <v>6.6839198000000002E-2</v>
      </c>
      <c r="AE215" s="111">
        <v>0</v>
      </c>
      <c r="AF215" s="111">
        <v>1.9182490999999999</v>
      </c>
      <c r="AG215" s="111">
        <v>2.0881489E-2</v>
      </c>
      <c r="AH215" s="111">
        <v>2.4199671</v>
      </c>
      <c r="AI215" s="41"/>
      <c r="AJ215" s="114">
        <v>0.35814431000000002</v>
      </c>
      <c r="AK215" s="114">
        <v>0.32260037000000003</v>
      </c>
      <c r="AL215" s="114">
        <v>1.2411607999999999E-2</v>
      </c>
      <c r="AM215" s="114">
        <v>2.3132334000000001E-2</v>
      </c>
      <c r="AN215" s="113">
        <f t="shared" si="77"/>
        <v>1.934054984452185E-5</v>
      </c>
      <c r="AO215" s="112">
        <f t="shared" si="78"/>
        <v>4.5900915441803172E-8</v>
      </c>
      <c r="AP215" s="112">
        <f t="shared" si="79"/>
        <v>3.2398227299044002</v>
      </c>
      <c r="AQ215" s="328">
        <v>1.1640234E-5</v>
      </c>
      <c r="AR215" s="328">
        <v>3.5121434E-8</v>
      </c>
      <c r="AS215" s="328">
        <v>9.5956605000000006E-13</v>
      </c>
      <c r="AT215" s="328">
        <v>6.0681042E-12</v>
      </c>
      <c r="AU215" s="328">
        <v>5.8114294999999997E-13</v>
      </c>
      <c r="AV215" s="328">
        <v>1.5220648000000001E-9</v>
      </c>
      <c r="AW215" s="328">
        <v>7.5209240000000001E-6</v>
      </c>
      <c r="AX215" s="328">
        <v>3.4154655000000001E-10</v>
      </c>
      <c r="AY215" s="328">
        <v>8.7595686000000001E-9</v>
      </c>
      <c r="AZ215" s="328">
        <v>1.6587026000000001E-9</v>
      </c>
      <c r="BA215" s="328">
        <v>4.7315224E-16</v>
      </c>
      <c r="BB215" s="328">
        <v>1.1211788E-13</v>
      </c>
      <c r="BC215" s="328">
        <v>4.2325026999999999E-12</v>
      </c>
      <c r="BD215" s="328">
        <v>4.2119549E-14</v>
      </c>
      <c r="BE215" s="328">
        <v>1.6757785000000001E-7</v>
      </c>
      <c r="BF215" s="328">
        <v>1.0279851999999999E-8</v>
      </c>
      <c r="BG215" s="328">
        <v>1.4283900000000001E-11</v>
      </c>
      <c r="BH215" s="328">
        <v>2.6299043999999999E-6</v>
      </c>
      <c r="BI215" s="329">
        <v>3.2398201000000002</v>
      </c>
      <c r="BJ215" s="328">
        <v>5.4284747000000001E-12</v>
      </c>
      <c r="BK215" s="328">
        <v>3.3010995E-14</v>
      </c>
      <c r="BL215" s="328">
        <v>1.4769364000000001E-18</v>
      </c>
      <c r="BM215" s="41"/>
      <c r="BN215" s="111">
        <v>9.8473315000000006E-4</v>
      </c>
      <c r="BO215" s="122">
        <v>6.0415631999999999E-5</v>
      </c>
      <c r="BP215" s="111">
        <v>3.4971009E-4</v>
      </c>
      <c r="BQ215" s="122">
        <v>2.0177618000000001E-5</v>
      </c>
      <c r="BR215" s="122">
        <v>7.4470622000000005E-5</v>
      </c>
      <c r="BS215" s="122">
        <v>4.8109025999999999E-8</v>
      </c>
      <c r="BT215" s="122">
        <v>2.6769775000000002E-10</v>
      </c>
      <c r="BU215" s="122">
        <v>7.5569256999999999E-8</v>
      </c>
      <c r="BV215" s="122">
        <v>2.6679045E-5</v>
      </c>
      <c r="BW215" s="122">
        <v>2.7105539999999999E-6</v>
      </c>
      <c r="BX215" s="122">
        <v>4.3585249000000003E-9</v>
      </c>
      <c r="BY215" s="122">
        <v>9.3358486999999998E-9</v>
      </c>
      <c r="BZ215" s="122">
        <v>7.6412567E-11</v>
      </c>
      <c r="CA215" s="122">
        <v>1.6855228000000001E-5</v>
      </c>
      <c r="CB215" s="111">
        <v>4.1637544E-4</v>
      </c>
      <c r="CC215" s="122">
        <v>1.7200425000000001E-5</v>
      </c>
      <c r="CD215" s="122">
        <v>7.7929708000000001E-10</v>
      </c>
      <c r="CE215" s="224" t="s">
        <v>12422</v>
      </c>
      <c r="CF215" s="221" t="s">
        <v>12244</v>
      </c>
      <c r="CG215" s="184" t="s">
        <v>12395</v>
      </c>
      <c r="CK215" s="41"/>
      <c r="CL215" s="41"/>
      <c r="CM215" s="41"/>
      <c r="CN215" s="41"/>
      <c r="CO215" s="41"/>
      <c r="CP215" s="41"/>
      <c r="CQ215" s="41"/>
      <c r="CR215" s="41"/>
      <c r="CS215" s="41"/>
      <c r="CT215" s="41"/>
      <c r="CU215" s="41"/>
      <c r="CV215" s="41"/>
      <c r="CW215" s="41"/>
    </row>
    <row r="216" spans="1:318" ht="14.5" customHeight="1">
      <c r="A216" s="41" t="s">
        <v>12421</v>
      </c>
      <c r="B216" s="119" t="s">
        <v>12026</v>
      </c>
      <c r="C216" s="120" t="str">
        <f t="shared" si="70"/>
        <v>A.030.18.155</v>
      </c>
      <c r="D216" s="135" t="s">
        <v>12399</v>
      </c>
      <c r="E216" s="119" t="s">
        <v>6570</v>
      </c>
      <c r="F216" s="118" t="str">
        <f t="shared" si="71"/>
        <v>p-dichlorobenzene</v>
      </c>
      <c r="G216" s="118">
        <f t="shared" si="72"/>
        <v>2.3667858362832304</v>
      </c>
      <c r="H216" s="118">
        <f t="shared" si="73"/>
        <v>7.0764762100000003E-2</v>
      </c>
      <c r="I216" s="118">
        <f t="shared" si="74"/>
        <v>0.62302488199999995</v>
      </c>
      <c r="J216" s="326">
        <f t="shared" si="75"/>
        <v>2.6794921832300001E-3</v>
      </c>
      <c r="K216" s="118">
        <v>1.6703167000000001</v>
      </c>
      <c r="L216" s="118">
        <v>0.41430226999999997</v>
      </c>
      <c r="M216" s="118">
        <v>3.6238451999999997E-2</v>
      </c>
      <c r="N216" s="118">
        <v>1.0259562E-2</v>
      </c>
      <c r="O216" s="118">
        <v>3.6496118000000001E-2</v>
      </c>
      <c r="P216" s="118">
        <v>1.9907359999999999E-2</v>
      </c>
      <c r="Q216" s="118">
        <v>4.1017221E-3</v>
      </c>
      <c r="R216" s="118">
        <v>0.17248416</v>
      </c>
      <c r="S216" s="330">
        <v>3.9271579000000001E-5</v>
      </c>
      <c r="T216" s="118">
        <v>2.1375311999999999E-3</v>
      </c>
      <c r="U216" s="118">
        <v>4.9370890000000002E-4</v>
      </c>
      <c r="V216" s="330">
        <v>8.7001461000000007E-6</v>
      </c>
      <c r="W216" s="330">
        <v>2.8035813E-7</v>
      </c>
      <c r="X216" s="118">
        <v>0</v>
      </c>
      <c r="Y216" s="41"/>
      <c r="Z216" s="327">
        <f t="shared" si="76"/>
        <v>12.558772180451127</v>
      </c>
      <c r="AA216" s="41"/>
      <c r="AB216" s="111">
        <v>349.69391999999999</v>
      </c>
      <c r="AC216" s="111">
        <v>345.26213999999999</v>
      </c>
      <c r="AD216" s="111">
        <v>6.6927460999999994E-2</v>
      </c>
      <c r="AE216" s="111">
        <v>0</v>
      </c>
      <c r="AF216" s="111">
        <v>1.9207822000000001</v>
      </c>
      <c r="AG216" s="111">
        <v>2.0909064000000002E-2</v>
      </c>
      <c r="AH216" s="111">
        <v>2.4231628000000001</v>
      </c>
      <c r="AI216" s="41"/>
      <c r="AJ216" s="114">
        <v>0.35861725</v>
      </c>
      <c r="AK216" s="114">
        <v>0.32302637000000001</v>
      </c>
      <c r="AL216" s="114">
        <v>1.2427997E-2</v>
      </c>
      <c r="AM216" s="114">
        <v>2.3162881E-2</v>
      </c>
      <c r="AN216" s="113">
        <f t="shared" si="77"/>
        <v>1.9366089335470767E-5</v>
      </c>
      <c r="AO216" s="112">
        <f t="shared" si="78"/>
        <v>4.5961529138031937E-8</v>
      </c>
      <c r="AP216" s="112">
        <f t="shared" si="79"/>
        <v>3.2441009333773003</v>
      </c>
      <c r="AQ216" s="328">
        <v>1.1655604999999999E-5</v>
      </c>
      <c r="AR216" s="328">
        <v>3.5167812999999998E-8</v>
      </c>
      <c r="AS216" s="328">
        <v>9.6083317999999991E-13</v>
      </c>
      <c r="AT216" s="328">
        <v>6.0761173000000002E-12</v>
      </c>
      <c r="AU216" s="328">
        <v>5.8191036999999996E-13</v>
      </c>
      <c r="AV216" s="328">
        <v>1.5240748E-9</v>
      </c>
      <c r="AW216" s="328">
        <v>7.5308556000000001E-6</v>
      </c>
      <c r="AX216" s="328">
        <v>3.4199757999999998E-10</v>
      </c>
      <c r="AY216" s="328">
        <v>8.7711358999999999E-9</v>
      </c>
      <c r="AZ216" s="328">
        <v>1.660893E-9</v>
      </c>
      <c r="BA216" s="328">
        <v>4.7377705000000002E-16</v>
      </c>
      <c r="BB216" s="328">
        <v>1.1226594E-13</v>
      </c>
      <c r="BC216" s="328">
        <v>4.2380919000000001E-12</v>
      </c>
      <c r="BD216" s="328">
        <v>4.2175169000000002E-14</v>
      </c>
      <c r="BE216" s="328">
        <v>1.6779914000000001E-7</v>
      </c>
      <c r="BF216" s="328">
        <v>1.0293427E-8</v>
      </c>
      <c r="BG216" s="328">
        <v>1.4302762E-11</v>
      </c>
      <c r="BH216" s="328">
        <v>2.6333772999999999E-6</v>
      </c>
      <c r="BI216" s="329">
        <v>3.2440983000000001</v>
      </c>
      <c r="BJ216" s="328">
        <v>5.4356430999999998E-12</v>
      </c>
      <c r="BK216" s="328">
        <v>3.3054587000000003E-14</v>
      </c>
      <c r="BL216" s="328">
        <v>1.4788867E-18</v>
      </c>
      <c r="BM216" s="41"/>
      <c r="BN216" s="111">
        <v>9.8603351999999997E-4</v>
      </c>
      <c r="BO216" s="122">
        <v>6.0495412000000003E-5</v>
      </c>
      <c r="BP216" s="111">
        <v>3.5017189E-4</v>
      </c>
      <c r="BQ216" s="122">
        <v>2.0204263000000001E-5</v>
      </c>
      <c r="BR216" s="122">
        <v>7.4568962E-5</v>
      </c>
      <c r="BS216" s="122">
        <v>4.8172554999999998E-8</v>
      </c>
      <c r="BT216" s="122">
        <v>2.6805125000000001E-10</v>
      </c>
      <c r="BU216" s="122">
        <v>7.5669048000000003E-8</v>
      </c>
      <c r="BV216" s="122">
        <v>2.6714275000000001E-5</v>
      </c>
      <c r="BW216" s="122">
        <v>2.7141334E-6</v>
      </c>
      <c r="BX216" s="122">
        <v>4.3642805000000003E-9</v>
      </c>
      <c r="BY216" s="122">
        <v>9.3481770000000006E-9</v>
      </c>
      <c r="BZ216" s="122">
        <v>7.6513472000000003E-11</v>
      </c>
      <c r="CA216" s="122">
        <v>1.6877486000000001E-5</v>
      </c>
      <c r="CB216" s="111">
        <v>4.1692527999999998E-4</v>
      </c>
      <c r="CC216" s="122">
        <v>1.7223137999999998E-5</v>
      </c>
      <c r="CD216" s="122">
        <v>7.8032617000000003E-10</v>
      </c>
      <c r="CE216" s="224" t="s">
        <v>12418</v>
      </c>
      <c r="CF216" s="221" t="s">
        <v>12244</v>
      </c>
      <c r="CG216" s="184" t="s">
        <v>12395</v>
      </c>
      <c r="CK216" s="41"/>
      <c r="CL216" s="41"/>
      <c r="CM216" s="41"/>
      <c r="CN216" s="41"/>
      <c r="CO216" s="41"/>
      <c r="CP216" s="41"/>
      <c r="CQ216" s="41"/>
      <c r="CR216" s="41"/>
      <c r="CS216" s="41"/>
      <c r="CT216" s="41"/>
      <c r="CU216" s="41"/>
      <c r="CV216" s="41"/>
      <c r="CW216" s="41"/>
    </row>
    <row r="217" spans="1:318" ht="14.5" customHeight="1">
      <c r="A217" s="41" t="s">
        <v>12417</v>
      </c>
      <c r="B217" s="119" t="s">
        <v>12026</v>
      </c>
      <c r="C217" s="120" t="str">
        <f t="shared" si="70"/>
        <v>A.030.18.156</v>
      </c>
      <c r="D217" s="135" t="s">
        <v>12399</v>
      </c>
      <c r="E217" s="119" t="s">
        <v>6570</v>
      </c>
      <c r="F217" s="118" t="str">
        <f t="shared" si="71"/>
        <v>Propanal</v>
      </c>
      <c r="G217" s="118">
        <f t="shared" si="72"/>
        <v>0.56177850097100002</v>
      </c>
      <c r="H217" s="118">
        <f t="shared" si="73"/>
        <v>1.8691403409999998E-2</v>
      </c>
      <c r="I217" s="118">
        <f t="shared" si="74"/>
        <v>6.9978355399999997E-2</v>
      </c>
      <c r="J217" s="326">
        <f t="shared" si="75"/>
        <v>9.901222161000001E-3</v>
      </c>
      <c r="K217" s="118">
        <v>0.46320751999999998</v>
      </c>
      <c r="L217" s="118">
        <v>3.7048944E-2</v>
      </c>
      <c r="M217" s="118">
        <v>2.532891E-2</v>
      </c>
      <c r="N217" s="118">
        <v>1.4688005000000001E-2</v>
      </c>
      <c r="O217" s="118">
        <v>3.2182926E-3</v>
      </c>
      <c r="P217" s="118">
        <v>1.8445058E-4</v>
      </c>
      <c r="Q217" s="118">
        <v>6.0065523000000002E-4</v>
      </c>
      <c r="R217" s="118">
        <v>7.6005014000000001E-3</v>
      </c>
      <c r="S217" s="118">
        <v>4.7884639999999998E-4</v>
      </c>
      <c r="T217" s="118">
        <v>1.5156003000000001E-3</v>
      </c>
      <c r="U217" s="118">
        <v>7.7021648000000003E-3</v>
      </c>
      <c r="V217" s="330">
        <v>1.2374741000000001E-5</v>
      </c>
      <c r="W217" s="118">
        <v>1.9223592E-4</v>
      </c>
      <c r="X217" s="118">
        <v>0</v>
      </c>
      <c r="Y217" s="41"/>
      <c r="Z217" s="327">
        <f t="shared" si="76"/>
        <v>3.4827633082706764</v>
      </c>
      <c r="AA217" s="41"/>
      <c r="AB217" s="111">
        <v>70.272086000000002</v>
      </c>
      <c r="AC217" s="111">
        <v>68.480638999999996</v>
      </c>
      <c r="AD217" s="111">
        <v>0.88686792000000003</v>
      </c>
      <c r="AE217" s="111">
        <v>0</v>
      </c>
      <c r="AF217" s="111">
        <v>0.45527016999999997</v>
      </c>
      <c r="AG217" s="111">
        <v>0.23901433</v>
      </c>
      <c r="AH217" s="111">
        <v>0.21029527000000001</v>
      </c>
      <c r="AI217" s="41"/>
      <c r="AJ217" s="114">
        <v>7.6544330999999993E-2</v>
      </c>
      <c r="AK217" s="114">
        <v>7.0595140000000001E-2</v>
      </c>
      <c r="AL217" s="114">
        <v>3.1188813000000001E-3</v>
      </c>
      <c r="AM217" s="114">
        <v>2.8303096999999998E-3</v>
      </c>
      <c r="AN217" s="113">
        <f t="shared" si="77"/>
        <v>4.2323225670730002E-6</v>
      </c>
      <c r="AO217" s="112">
        <f t="shared" si="78"/>
        <v>1.1534324342266397E-8</v>
      </c>
      <c r="AP217" s="112">
        <f t="shared" si="79"/>
        <v>0.39640192633799998</v>
      </c>
      <c r="AQ217" s="328">
        <v>3.2937072000000002E-6</v>
      </c>
      <c r="AR217" s="328">
        <v>9.9402477999999996E-9</v>
      </c>
      <c r="AS217" s="328">
        <v>2.7148141000000001E-13</v>
      </c>
      <c r="AT217" s="328">
        <v>1.5645319000000001E-10</v>
      </c>
      <c r="AU217" s="328">
        <v>1.3447983E-11</v>
      </c>
      <c r="AV217" s="328">
        <v>2.1835031999999999E-9</v>
      </c>
      <c r="AW217" s="328">
        <v>9.2154511999999997E-7</v>
      </c>
      <c r="AX217" s="328">
        <v>3.5581090000000001E-10</v>
      </c>
      <c r="AY217" s="328">
        <v>1.1571708999999999E-9</v>
      </c>
      <c r="AZ217" s="328">
        <v>3.9332365999999997E-11</v>
      </c>
      <c r="BA217" s="328">
        <v>2.2778917000000001E-14</v>
      </c>
      <c r="BB217" s="328">
        <v>4.3517998999999998E-13</v>
      </c>
      <c r="BC217" s="328">
        <v>4.2788629999999999E-13</v>
      </c>
      <c r="BD217" s="328">
        <v>9.9862584000000005E-14</v>
      </c>
      <c r="BE217" s="328">
        <v>2.0561721999999998E-9</v>
      </c>
      <c r="BF217" s="328">
        <v>8.9334763999999993E-9</v>
      </c>
      <c r="BG217" s="328">
        <v>1.7838803E-11</v>
      </c>
      <c r="BH217" s="328">
        <v>1.8926337999999999E-5</v>
      </c>
      <c r="BI217" s="329">
        <v>0.39638299999999999</v>
      </c>
      <c r="BJ217" s="328">
        <v>3.7271940999999999E-9</v>
      </c>
      <c r="BK217" s="328">
        <v>2.266537E-11</v>
      </c>
      <c r="BL217" s="328">
        <v>1.0140654E-15</v>
      </c>
      <c r="BM217" s="41"/>
      <c r="BN217" s="111">
        <v>2.0941269E-4</v>
      </c>
      <c r="BO217" s="122">
        <v>8.8044553000000002E-6</v>
      </c>
      <c r="BP217" s="122">
        <v>9.7108683000000001E-5</v>
      </c>
      <c r="BQ217" s="122">
        <v>9.0825224000000002E-7</v>
      </c>
      <c r="BR217" s="122">
        <v>9.5537279999999996E-6</v>
      </c>
      <c r="BS217" s="122">
        <v>1.2150865999999999E-6</v>
      </c>
      <c r="BT217" s="122">
        <v>3.7746932000000001E-10</v>
      </c>
      <c r="BU217" s="122">
        <v>3.2188868000000002E-6</v>
      </c>
      <c r="BV217" s="122">
        <v>2.4751970000000001E-7</v>
      </c>
      <c r="BW217" s="122">
        <v>3.9745705999999999E-7</v>
      </c>
      <c r="BX217" s="122">
        <v>1.0107176E-7</v>
      </c>
      <c r="BY217" s="122">
        <v>1.2226454999999999E-8</v>
      </c>
      <c r="BZ217" s="122">
        <v>1.7874053999999999E-9</v>
      </c>
      <c r="CA217" s="122">
        <v>6.0208574999999998E-6</v>
      </c>
      <c r="CB217" s="122">
        <v>8.1134905999999998E-5</v>
      </c>
      <c r="CC217" s="122">
        <v>1.5232828E-7</v>
      </c>
      <c r="CD217" s="122">
        <v>5.3506586E-7</v>
      </c>
      <c r="CE217" s="224" t="s">
        <v>12414</v>
      </c>
      <c r="CF217" s="221" t="s">
        <v>12413</v>
      </c>
      <c r="CG217" s="184" t="s">
        <v>12395</v>
      </c>
      <c r="CK217" s="41"/>
      <c r="CL217" s="41"/>
      <c r="CM217" s="41"/>
      <c r="CN217" s="41"/>
      <c r="CO217" s="41"/>
      <c r="CP217" s="41"/>
      <c r="CQ217" s="41"/>
      <c r="CR217" s="41"/>
      <c r="CS217" s="41"/>
      <c r="CT217" s="41"/>
      <c r="CU217" s="41"/>
      <c r="CV217" s="41"/>
      <c r="CW217" s="41"/>
    </row>
    <row r="218" spans="1:318" ht="14.5" customHeight="1">
      <c r="A218" s="41" t="s">
        <v>12412</v>
      </c>
      <c r="B218" s="119" t="s">
        <v>12026</v>
      </c>
      <c r="C218" s="120" t="str">
        <f t="shared" si="70"/>
        <v>A.030.18.157</v>
      </c>
      <c r="D218" s="135" t="s">
        <v>12399</v>
      </c>
      <c r="E218" s="119" t="s">
        <v>6570</v>
      </c>
      <c r="F218" s="118" t="str">
        <f t="shared" si="71"/>
        <v>Propanol</v>
      </c>
      <c r="G218" s="118">
        <f t="shared" si="72"/>
        <v>0.72057696982300001</v>
      </c>
      <c r="H218" s="118">
        <f t="shared" si="73"/>
        <v>5.3986784659999995E-2</v>
      </c>
      <c r="I218" s="118">
        <f t="shared" si="74"/>
        <v>7.8587144700000014E-2</v>
      </c>
      <c r="J218" s="326">
        <f t="shared" si="75"/>
        <v>2.1226570463E-2</v>
      </c>
      <c r="K218" s="118">
        <v>0.56677646999999998</v>
      </c>
      <c r="L218" s="118">
        <v>4.0970789000000001E-2</v>
      </c>
      <c r="M218" s="118">
        <v>2.9662671000000002E-2</v>
      </c>
      <c r="N218" s="118">
        <v>4.9193542E-2</v>
      </c>
      <c r="O218" s="118">
        <v>3.7859273999999998E-3</v>
      </c>
      <c r="P218" s="118">
        <v>2.2664717000000001E-4</v>
      </c>
      <c r="Q218" s="118">
        <v>7.8066808999999995E-4</v>
      </c>
      <c r="R218" s="118">
        <v>7.9536846999999997E-3</v>
      </c>
      <c r="S218" s="118">
        <v>8.6651765000000003E-4</v>
      </c>
      <c r="T218" s="118">
        <v>3.8395791000000001E-3</v>
      </c>
      <c r="U218" s="118">
        <v>1.6285178000000001E-2</v>
      </c>
      <c r="V218" s="330">
        <v>2.3378213000000001E-5</v>
      </c>
      <c r="W218" s="118">
        <v>2.1191750000000001E-4</v>
      </c>
      <c r="X218" s="118">
        <v>0</v>
      </c>
      <c r="Y218" s="41"/>
      <c r="Z218" s="327">
        <f t="shared" si="76"/>
        <v>4.2614772180451128</v>
      </c>
      <c r="AA218" s="41"/>
      <c r="AB218" s="111">
        <v>82.115053000000003</v>
      </c>
      <c r="AC218" s="111">
        <v>78.395409000000001</v>
      </c>
      <c r="AD218" s="111">
        <v>2.0510614999999999</v>
      </c>
      <c r="AE218" s="111">
        <v>0</v>
      </c>
      <c r="AF218" s="111">
        <v>0.54718199000000001</v>
      </c>
      <c r="AG218" s="111">
        <v>0.64991069999999995</v>
      </c>
      <c r="AH218" s="111">
        <v>0.47149003</v>
      </c>
      <c r="AI218" s="41"/>
      <c r="AJ218" s="114">
        <v>9.2187148999999996E-2</v>
      </c>
      <c r="AK218" s="114">
        <v>8.4882227000000005E-2</v>
      </c>
      <c r="AL218" s="114">
        <v>4.0584504E-3</v>
      </c>
      <c r="AM218" s="114">
        <v>3.2464713E-3</v>
      </c>
      <c r="AN218" s="113">
        <f t="shared" si="77"/>
        <v>5.088862479131E-6</v>
      </c>
      <c r="AO218" s="112">
        <f t="shared" si="78"/>
        <v>1.5009062521039905E-8</v>
      </c>
      <c r="AP218" s="112">
        <f t="shared" si="79"/>
        <v>0.45468786188600002</v>
      </c>
      <c r="AQ218" s="328">
        <v>4.0228013999999998E-6</v>
      </c>
      <c r="AR218" s="328">
        <v>1.2140340000000001E-8</v>
      </c>
      <c r="AS218" s="328">
        <v>3.3158068000000002E-13</v>
      </c>
      <c r="AT218" s="328">
        <v>1.8685369E-10</v>
      </c>
      <c r="AU218" s="328">
        <v>1.7200641000000001E-11</v>
      </c>
      <c r="AV218" s="328">
        <v>7.3236952999999996E-9</v>
      </c>
      <c r="AW218" s="328">
        <v>1.0423228000000001E-6</v>
      </c>
      <c r="AX218" s="328">
        <v>1.4821848E-9</v>
      </c>
      <c r="AY218" s="328">
        <v>1.2854337999999999E-9</v>
      </c>
      <c r="AZ218" s="328">
        <v>3.9214937E-11</v>
      </c>
      <c r="BA218" s="328">
        <v>2.3380781999999999E-14</v>
      </c>
      <c r="BB218" s="328">
        <v>6.7357793E-13</v>
      </c>
      <c r="BC218" s="328">
        <v>4.3431010999999999E-13</v>
      </c>
      <c r="BD218" s="328">
        <v>1.0970365E-13</v>
      </c>
      <c r="BE218" s="328">
        <v>2.5032000000000002E-9</v>
      </c>
      <c r="BF218" s="328">
        <v>9.5985362999999999E-9</v>
      </c>
      <c r="BG218" s="328">
        <v>3.5329408000000003E-11</v>
      </c>
      <c r="BH218" s="328">
        <v>3.0501885999999998E-5</v>
      </c>
      <c r="BI218" s="329">
        <v>0.45465736000000001</v>
      </c>
      <c r="BJ218" s="328">
        <v>4.1087932E-9</v>
      </c>
      <c r="BK218" s="328">
        <v>2.4985905E-11</v>
      </c>
      <c r="BL218" s="328">
        <v>1.1178879000000001E-15</v>
      </c>
      <c r="BM218" s="41"/>
      <c r="BN218" s="111">
        <v>2.7903626000000002E-4</v>
      </c>
      <c r="BO218" s="122">
        <v>9.8658054999999997E-6</v>
      </c>
      <c r="BP218" s="111">
        <v>1.1882129E-4</v>
      </c>
      <c r="BQ218" s="122">
        <v>9.4968935E-7</v>
      </c>
      <c r="BR218" s="122">
        <v>1.0671177000000001E-5</v>
      </c>
      <c r="BS218" s="122">
        <v>1.5644372000000001E-6</v>
      </c>
      <c r="BT218" s="122">
        <v>7.1476597999999998E-10</v>
      </c>
      <c r="BU218" s="122">
        <v>3.7482876000000001E-6</v>
      </c>
      <c r="BV218" s="122">
        <v>3.0414453999999997E-7</v>
      </c>
      <c r="BW218" s="122">
        <v>5.1657261999999995E-7</v>
      </c>
      <c r="BX218" s="122">
        <v>1.2926732000000001E-7</v>
      </c>
      <c r="BY218" s="122">
        <v>2.3793748E-8</v>
      </c>
      <c r="BZ218" s="122">
        <v>2.2844482000000002E-9</v>
      </c>
      <c r="CA218" s="122">
        <v>3.7317210999999999E-5</v>
      </c>
      <c r="CB218" s="122">
        <v>9.4217331999999997E-5</v>
      </c>
      <c r="CC218" s="122">
        <v>3.1440449999999997E-7</v>
      </c>
      <c r="CD218" s="122">
        <v>5.8984719999999996E-7</v>
      </c>
      <c r="CE218" s="224" t="s">
        <v>12409</v>
      </c>
      <c r="CF218" s="221" t="s">
        <v>12408</v>
      </c>
      <c r="CG218" s="184" t="s">
        <v>12395</v>
      </c>
      <c r="CK218" s="41"/>
      <c r="CL218" s="41"/>
      <c r="CM218" s="41"/>
      <c r="CN218" s="41"/>
      <c r="CO218" s="41"/>
      <c r="CP218" s="41"/>
      <c r="CQ218" s="41"/>
      <c r="CR218" s="41"/>
      <c r="CS218" s="41"/>
      <c r="CT218" s="41"/>
      <c r="CU218" s="41"/>
      <c r="CV218" s="41"/>
      <c r="CW218" s="41"/>
    </row>
    <row r="219" spans="1:318" s="40" customFormat="1" ht="14.5" customHeight="1">
      <c r="A219" s="41" t="s">
        <v>12407</v>
      </c>
      <c r="B219" s="119" t="s">
        <v>12026</v>
      </c>
      <c r="C219" s="120" t="str">
        <f t="shared" si="70"/>
        <v>A.030.18.158</v>
      </c>
      <c r="D219" s="135" t="s">
        <v>12399</v>
      </c>
      <c r="E219" s="119" t="s">
        <v>6570</v>
      </c>
      <c r="F219" s="118" t="str">
        <f t="shared" si="71"/>
        <v>Propylene ammooxidation</v>
      </c>
      <c r="G219" s="118">
        <f t="shared" si="72"/>
        <v>0.86332663793774</v>
      </c>
      <c r="H219" s="118">
        <f t="shared" si="73"/>
        <v>2.092511532E-2</v>
      </c>
      <c r="I219" s="118">
        <f t="shared" si="74"/>
        <v>0.27815077399999999</v>
      </c>
      <c r="J219" s="326">
        <f t="shared" si="75"/>
        <v>1.8411968617740002E-2</v>
      </c>
      <c r="K219" s="118">
        <v>0.54583877999999997</v>
      </c>
      <c r="L219" s="118">
        <v>6.6787461000000006E-2</v>
      </c>
      <c r="M219" s="118">
        <v>9.7766972999999993E-2</v>
      </c>
      <c r="N219" s="118">
        <v>1.4224018999999999E-2</v>
      </c>
      <c r="O219" s="118">
        <v>5.3910789000000004E-3</v>
      </c>
      <c r="P219" s="118">
        <v>1.8378091999999999E-4</v>
      </c>
      <c r="Q219" s="118">
        <v>1.1262365E-3</v>
      </c>
      <c r="R219" s="118">
        <v>0.11359634</v>
      </c>
      <c r="S219" s="118">
        <v>6.2345882E-4</v>
      </c>
      <c r="T219" s="118">
        <v>1.0758268E-2</v>
      </c>
      <c r="U219" s="118">
        <v>6.9796722000000002E-3</v>
      </c>
      <c r="V219" s="330">
        <v>5.0158187000000001E-5</v>
      </c>
      <c r="W219" s="330">
        <v>4.1141073999999999E-7</v>
      </c>
      <c r="X219" s="118">
        <v>0</v>
      </c>
      <c r="Y219" s="41"/>
      <c r="Z219" s="327">
        <f t="shared" si="76"/>
        <v>4.1040509774436087</v>
      </c>
      <c r="AA219" s="41"/>
      <c r="AB219" s="111">
        <v>81.216959000000003</v>
      </c>
      <c r="AC219" s="111">
        <v>79.431295000000006</v>
      </c>
      <c r="AD219" s="111">
        <v>0.94617719</v>
      </c>
      <c r="AE219" s="111">
        <v>0</v>
      </c>
      <c r="AF219" s="111">
        <v>0.36121607</v>
      </c>
      <c r="AG219" s="111">
        <v>0.27016022000000001</v>
      </c>
      <c r="AH219" s="111">
        <v>0.20811055000000001</v>
      </c>
      <c r="AI219" s="41"/>
      <c r="AJ219" s="114">
        <v>0.10612586</v>
      </c>
      <c r="AK219" s="114">
        <v>9.715849E-2</v>
      </c>
      <c r="AL219" s="114">
        <v>4.1522175999999999E-3</v>
      </c>
      <c r="AM219" s="114">
        <v>4.8151484999999997E-3</v>
      </c>
      <c r="AN219" s="113">
        <f t="shared" si="77"/>
        <v>5.8248494365899998E-6</v>
      </c>
      <c r="AO219" s="112">
        <f t="shared" si="78"/>
        <v>1.5355834554442186E-8</v>
      </c>
      <c r="AP219" s="112">
        <f t="shared" si="79"/>
        <v>0.67439054040000002</v>
      </c>
      <c r="AQ219" s="328">
        <v>3.8315755000000004E-6</v>
      </c>
      <c r="AR219" s="328">
        <v>1.1561596E-8</v>
      </c>
      <c r="AS219" s="328">
        <v>3.1584310000000002E-13</v>
      </c>
      <c r="AT219" s="328">
        <v>2.0341228E-10</v>
      </c>
      <c r="AU219" s="328">
        <v>1.1949591E-11</v>
      </c>
      <c r="AV219" s="328">
        <v>2.1149401999999998E-9</v>
      </c>
      <c r="AW219" s="328">
        <v>1.9825469E-6</v>
      </c>
      <c r="AX219" s="328">
        <v>3.1392863000000002E-10</v>
      </c>
      <c r="AY219" s="328">
        <v>3.1758284000000001E-9</v>
      </c>
      <c r="AZ219" s="328">
        <v>2.1308633999999999E-10</v>
      </c>
      <c r="BA219" s="328">
        <v>6.3689448999999997E-12</v>
      </c>
      <c r="BB219" s="328">
        <v>3.7956075E-12</v>
      </c>
      <c r="BC219" s="328">
        <v>3.7528448000000001E-14</v>
      </c>
      <c r="BD219" s="328">
        <v>6.9199465E-14</v>
      </c>
      <c r="BE219" s="328">
        <v>2.1921657000000002E-9</v>
      </c>
      <c r="BF219" s="328">
        <v>6.1965922999999999E-9</v>
      </c>
      <c r="BG219" s="328">
        <v>8.0759552999999995E-11</v>
      </c>
      <c r="BH219" s="329">
        <v>1.8729403999999999E-3</v>
      </c>
      <c r="BI219" s="329">
        <v>0.67251760000000005</v>
      </c>
      <c r="BJ219" s="328">
        <v>7.9765189999999999E-12</v>
      </c>
      <c r="BK219" s="328">
        <v>4.8505859000000001E-14</v>
      </c>
      <c r="BL219" s="328">
        <v>2.1701880999999999E-18</v>
      </c>
      <c r="BM219" s="41"/>
      <c r="BN219" s="111">
        <v>3.1632313E-4</v>
      </c>
      <c r="BO219" s="122">
        <v>2.4465587999999999E-5</v>
      </c>
      <c r="BP219" s="111">
        <v>1.1443183000000001E-4</v>
      </c>
      <c r="BQ219" s="122">
        <v>1.3306770000000001E-5</v>
      </c>
      <c r="BR219" s="122">
        <v>2.5521582000000001E-5</v>
      </c>
      <c r="BS219" s="122">
        <v>2.0904533E-5</v>
      </c>
      <c r="BT219" s="122">
        <v>2.7734890999999998E-9</v>
      </c>
      <c r="BU219" s="122">
        <v>1.2787515E-5</v>
      </c>
      <c r="BV219" s="122">
        <v>2.4662105000000002E-7</v>
      </c>
      <c r="BW219" s="122">
        <v>7.4523723999999996E-7</v>
      </c>
      <c r="BX219" s="122">
        <v>8.9570899000000006E-8</v>
      </c>
      <c r="BY219" s="122">
        <v>5.3211427E-8</v>
      </c>
      <c r="BZ219" s="122">
        <v>3.6398529000000001E-9</v>
      </c>
      <c r="CA219" s="122">
        <v>4.2387158000000003E-6</v>
      </c>
      <c r="CB219" s="122">
        <v>9.6087336000000003E-5</v>
      </c>
      <c r="CC219" s="122">
        <v>3.4370624000000001E-6</v>
      </c>
      <c r="CD219" s="122">
        <v>1.1450874E-9</v>
      </c>
      <c r="CE219" s="230"/>
      <c r="CF219" s="222" t="s">
        <v>12028</v>
      </c>
      <c r="CG219" s="184" t="s">
        <v>12395</v>
      </c>
      <c r="CH219" s="42"/>
      <c r="CI219" s="42"/>
      <c r="CJ219" s="108"/>
      <c r="CK219" s="41"/>
      <c r="CL219" s="41"/>
      <c r="CM219" s="41"/>
      <c r="CN219" s="105"/>
      <c r="CO219" s="41"/>
      <c r="CP219" s="41"/>
      <c r="CQ219" s="41"/>
      <c r="CR219" s="41"/>
      <c r="CS219" s="41"/>
      <c r="CT219" s="41"/>
      <c r="CU219" s="41"/>
      <c r="CV219" s="41"/>
      <c r="CW219" s="41"/>
      <c r="CX219" s="41"/>
      <c r="CY219" s="41"/>
      <c r="CZ219" s="41"/>
      <c r="DA219" s="41"/>
      <c r="DB219" s="41"/>
      <c r="DC219" s="41"/>
      <c r="DD219" s="41"/>
      <c r="DE219" s="41"/>
      <c r="DF219" s="41"/>
      <c r="DG219" s="41"/>
      <c r="DH219" s="41"/>
      <c r="DI219" s="41"/>
      <c r="DJ219" s="41"/>
      <c r="DK219" s="41"/>
      <c r="DL219" s="41"/>
      <c r="DM219" s="41"/>
      <c r="DN219" s="41"/>
      <c r="DO219" s="41"/>
      <c r="DP219" s="41"/>
      <c r="DQ219" s="41"/>
      <c r="DR219" s="41"/>
      <c r="DS219" s="41"/>
      <c r="DT219" s="41"/>
      <c r="DU219" s="41"/>
      <c r="DV219" s="41"/>
      <c r="DW219" s="41"/>
      <c r="DX219" s="41"/>
      <c r="DY219" s="41"/>
      <c r="DZ219" s="41"/>
      <c r="EA219" s="41"/>
      <c r="EB219" s="41"/>
      <c r="EC219" s="41"/>
      <c r="ED219" s="41"/>
      <c r="EE219" s="41"/>
      <c r="EF219" s="41"/>
      <c r="EG219" s="41"/>
      <c r="EH219" s="41"/>
      <c r="EI219" s="41"/>
      <c r="EJ219" s="41"/>
      <c r="EK219" s="41"/>
      <c r="EL219" s="41"/>
      <c r="EM219" s="41"/>
      <c r="EN219" s="41"/>
      <c r="EO219" s="41"/>
      <c r="EP219" s="41"/>
      <c r="EQ219" s="41"/>
      <c r="ER219" s="41"/>
      <c r="ES219" s="41"/>
      <c r="ET219" s="41"/>
      <c r="EU219" s="41"/>
      <c r="EV219" s="41"/>
      <c r="EW219" s="41"/>
      <c r="EX219" s="41"/>
      <c r="EY219" s="41"/>
      <c r="EZ219" s="41"/>
      <c r="FA219" s="41"/>
      <c r="FB219" s="41"/>
      <c r="FC219" s="41"/>
      <c r="FD219" s="41"/>
      <c r="FE219" s="41"/>
      <c r="FF219" s="41"/>
      <c r="FG219" s="41"/>
      <c r="FH219" s="41"/>
      <c r="FI219" s="41"/>
      <c r="FJ219" s="41"/>
      <c r="FK219" s="41"/>
      <c r="FL219" s="41"/>
      <c r="FM219" s="41"/>
      <c r="FN219" s="41"/>
      <c r="FO219" s="41"/>
      <c r="FP219" s="41"/>
      <c r="FQ219" s="41"/>
      <c r="FR219" s="41"/>
      <c r="FS219" s="41"/>
      <c r="FT219" s="41"/>
      <c r="FU219" s="41"/>
      <c r="FV219" s="41"/>
      <c r="FW219" s="41"/>
      <c r="FX219" s="41"/>
      <c r="FY219" s="41"/>
      <c r="FZ219" s="41"/>
      <c r="GA219" s="41"/>
      <c r="GB219" s="41"/>
      <c r="GC219" s="41"/>
      <c r="GD219" s="41"/>
      <c r="GE219" s="41"/>
      <c r="GF219" s="41"/>
      <c r="GG219" s="41"/>
      <c r="GH219" s="41"/>
      <c r="GI219" s="41"/>
      <c r="GJ219" s="41"/>
      <c r="GK219" s="41"/>
      <c r="GL219" s="41"/>
      <c r="GM219" s="41"/>
      <c r="GN219" s="41"/>
      <c r="GO219" s="41"/>
      <c r="GP219" s="41"/>
      <c r="GQ219" s="41"/>
      <c r="GR219" s="41"/>
      <c r="GS219" s="41"/>
      <c r="GT219" s="41"/>
      <c r="GU219" s="41"/>
      <c r="GV219" s="41"/>
      <c r="GW219" s="41"/>
      <c r="GX219" s="41"/>
      <c r="GY219" s="41"/>
      <c r="GZ219" s="41"/>
      <c r="HA219" s="41"/>
      <c r="HB219" s="41"/>
      <c r="HC219" s="41"/>
      <c r="HD219" s="41"/>
      <c r="HE219" s="41"/>
      <c r="HF219" s="41"/>
      <c r="HG219" s="41"/>
      <c r="HH219" s="41"/>
      <c r="HI219" s="41"/>
      <c r="HJ219" s="41"/>
      <c r="HK219" s="41"/>
      <c r="HL219" s="41"/>
      <c r="HM219" s="41"/>
      <c r="HN219" s="41"/>
      <c r="HO219" s="41"/>
      <c r="HP219" s="41"/>
      <c r="HQ219" s="41"/>
      <c r="HR219" s="41"/>
      <c r="HS219" s="41"/>
      <c r="HT219" s="41"/>
      <c r="HU219" s="41"/>
      <c r="HV219" s="41"/>
      <c r="HW219" s="41"/>
      <c r="HX219" s="41"/>
      <c r="HY219" s="41"/>
      <c r="HZ219" s="41"/>
      <c r="IA219" s="41"/>
      <c r="IB219" s="41"/>
      <c r="IC219" s="41"/>
      <c r="ID219" s="41"/>
      <c r="IE219" s="41"/>
      <c r="IF219" s="41"/>
      <c r="IG219" s="41"/>
      <c r="IH219" s="41"/>
      <c r="II219" s="41"/>
      <c r="IJ219" s="41"/>
      <c r="IK219" s="41"/>
      <c r="IL219" s="41"/>
      <c r="IM219" s="41"/>
      <c r="IN219" s="41"/>
      <c r="IO219" s="41"/>
      <c r="IP219" s="41"/>
      <c r="IQ219" s="41"/>
      <c r="IR219" s="41"/>
      <c r="IS219" s="41"/>
      <c r="IT219" s="41"/>
      <c r="IU219" s="41"/>
      <c r="IV219" s="41"/>
      <c r="IW219" s="41"/>
      <c r="IX219" s="41"/>
      <c r="IY219" s="41"/>
      <c r="IZ219" s="41"/>
      <c r="JA219" s="41"/>
      <c r="JB219" s="41"/>
      <c r="JC219" s="41"/>
      <c r="JD219" s="41"/>
      <c r="JE219" s="41"/>
      <c r="JF219" s="41"/>
      <c r="JG219" s="41"/>
      <c r="JH219" s="41"/>
      <c r="JI219" s="41"/>
      <c r="JJ219" s="41"/>
      <c r="JK219" s="41"/>
      <c r="JL219" s="41"/>
      <c r="JM219" s="41"/>
      <c r="JN219" s="41"/>
      <c r="JO219" s="41"/>
      <c r="JP219" s="41"/>
      <c r="JQ219" s="41"/>
      <c r="JR219" s="41"/>
      <c r="JS219" s="41"/>
      <c r="JT219" s="41"/>
      <c r="JU219" s="41"/>
      <c r="JV219" s="41"/>
      <c r="JW219" s="41"/>
      <c r="JX219" s="41"/>
      <c r="JY219" s="41"/>
      <c r="JZ219" s="41"/>
      <c r="KA219" s="41"/>
      <c r="KB219" s="41"/>
      <c r="KC219" s="41"/>
      <c r="KD219" s="41"/>
      <c r="KE219" s="41"/>
      <c r="KF219" s="41"/>
      <c r="KG219" s="41"/>
      <c r="KH219" s="41"/>
      <c r="KI219" s="41"/>
      <c r="KJ219" s="41"/>
      <c r="KK219" s="41"/>
      <c r="KL219" s="41"/>
      <c r="KM219" s="41"/>
      <c r="KN219" s="41"/>
      <c r="KO219" s="41"/>
      <c r="KP219" s="41"/>
      <c r="KQ219" s="41"/>
      <c r="KR219" s="41"/>
      <c r="KS219" s="41"/>
      <c r="KT219" s="41"/>
      <c r="KU219" s="41"/>
      <c r="KV219" s="41"/>
      <c r="KW219" s="41"/>
      <c r="KX219" s="41"/>
      <c r="KY219" s="41"/>
      <c r="KZ219" s="41"/>
      <c r="LA219" s="41"/>
      <c r="LB219" s="41"/>
      <c r="LC219" s="41"/>
      <c r="LD219" s="41"/>
      <c r="LE219" s="41"/>
      <c r="LF219" s="41"/>
    </row>
    <row r="220" spans="1:318" ht="14.5" customHeight="1">
      <c r="A220" s="41" t="s">
        <v>12404</v>
      </c>
      <c r="B220" s="119" t="s">
        <v>12026</v>
      </c>
      <c r="C220" s="120" t="str">
        <f t="shared" si="70"/>
        <v>A.030.18.159</v>
      </c>
      <c r="D220" s="135" t="s">
        <v>12399</v>
      </c>
      <c r="E220" s="119" t="s">
        <v>6570</v>
      </c>
      <c r="F220" s="118" t="str">
        <f t="shared" si="71"/>
        <v>Propylene hydroformylation</v>
      </c>
      <c r="G220" s="118">
        <f t="shared" si="72"/>
        <v>1.0622984839309999</v>
      </c>
      <c r="H220" s="118">
        <f t="shared" si="73"/>
        <v>2.5433268880000002E-2</v>
      </c>
      <c r="I220" s="118">
        <f t="shared" si="74"/>
        <v>8.02020715E-2</v>
      </c>
      <c r="J220" s="326">
        <f t="shared" si="75"/>
        <v>1.1384603551000001E-2</v>
      </c>
      <c r="K220" s="118">
        <v>0.94527854</v>
      </c>
      <c r="L220" s="118">
        <v>4.9428870999999999E-2</v>
      </c>
      <c r="M220" s="118">
        <v>2.8770695999999998E-2</v>
      </c>
      <c r="N220" s="118">
        <v>1.9862220999999999E-2</v>
      </c>
      <c r="O220" s="118">
        <v>4.8643184000000004E-3</v>
      </c>
      <c r="P220" s="118">
        <v>3.4120024999999998E-4</v>
      </c>
      <c r="Q220" s="118">
        <v>3.6552923000000002E-4</v>
      </c>
      <c r="R220" s="118">
        <v>2.0025045000000002E-3</v>
      </c>
      <c r="S220" s="118">
        <v>8.1812449000000004E-4</v>
      </c>
      <c r="T220" s="118">
        <v>3.1683616E-3</v>
      </c>
      <c r="U220" s="118">
        <v>7.3473258000000003E-3</v>
      </c>
      <c r="V220" s="330">
        <v>2.7333983999999999E-5</v>
      </c>
      <c r="W220" s="330">
        <v>2.3457677000000001E-5</v>
      </c>
      <c r="X220" s="118">
        <v>0</v>
      </c>
      <c r="Y220" s="41"/>
      <c r="Z220" s="327">
        <f t="shared" si="76"/>
        <v>7.1073574436090219</v>
      </c>
      <c r="AA220" s="41"/>
      <c r="AB220" s="111">
        <v>106.46711000000001</v>
      </c>
      <c r="AC220" s="111">
        <v>104.77945</v>
      </c>
      <c r="AD220" s="111">
        <v>0.99606285999999999</v>
      </c>
      <c r="AE220" s="111">
        <v>0</v>
      </c>
      <c r="AF220" s="111">
        <v>0.33352897999999997</v>
      </c>
      <c r="AG220" s="111">
        <v>0.15257241999999999</v>
      </c>
      <c r="AH220" s="111">
        <v>0.20549782999999999</v>
      </c>
      <c r="AI220" s="41"/>
      <c r="AJ220" s="114">
        <v>0.14237432</v>
      </c>
      <c r="AK220" s="114">
        <v>0.13031720999999999</v>
      </c>
      <c r="AL220" s="114">
        <v>5.9658410000000004E-3</v>
      </c>
      <c r="AM220" s="114">
        <v>6.0912694E-3</v>
      </c>
      <c r="AN220" s="113">
        <f t="shared" si="77"/>
        <v>7.8127822133990022E-6</v>
      </c>
      <c r="AO220" s="112">
        <f t="shared" si="78"/>
        <v>2.2063022025149167E-8</v>
      </c>
      <c r="AP220" s="112">
        <f t="shared" si="79"/>
        <v>0.85311896512899998</v>
      </c>
      <c r="AQ220" s="328">
        <v>6.6498328999999998E-6</v>
      </c>
      <c r="AR220" s="328">
        <v>2.0066163000000001E-8</v>
      </c>
      <c r="AS220" s="328">
        <v>5.4814878999999997E-13</v>
      </c>
      <c r="AT220" s="328">
        <v>2.4061584000000002E-10</v>
      </c>
      <c r="AU220" s="328">
        <v>3.0948908999999997E-11</v>
      </c>
      <c r="AV220" s="328">
        <v>2.9533209999999998E-9</v>
      </c>
      <c r="AW220" s="328">
        <v>1.1534318999999999E-6</v>
      </c>
      <c r="AX220" s="328">
        <v>4.3650058999999998E-10</v>
      </c>
      <c r="AY220" s="328">
        <v>1.2819555E-9</v>
      </c>
      <c r="AZ220" s="328">
        <v>2.3509888000000002E-10</v>
      </c>
      <c r="BA220" s="328">
        <v>2.4380873999999998E-15</v>
      </c>
      <c r="BB220" s="328">
        <v>7.5363314000000001E-13</v>
      </c>
      <c r="BC220" s="328">
        <v>4.3504735999999997E-14</v>
      </c>
      <c r="BD220" s="328">
        <v>3.4129253999999997E-14</v>
      </c>
      <c r="BE220" s="328">
        <v>3.6995655000000001E-9</v>
      </c>
      <c r="BF220" s="328">
        <v>2.1381497E-9</v>
      </c>
      <c r="BG220" s="328">
        <v>3.9156326000000002E-11</v>
      </c>
      <c r="BH220" s="328">
        <v>3.7305129000000002E-5</v>
      </c>
      <c r="BI220" s="329">
        <v>0.85308165999999996</v>
      </c>
      <c r="BJ220" s="328">
        <v>4.5481245000000001E-10</v>
      </c>
      <c r="BK220" s="328">
        <v>2.7657514E-12</v>
      </c>
      <c r="BL220" s="328">
        <v>1.2374176999999999E-16</v>
      </c>
      <c r="BM220" s="41"/>
      <c r="BN220" s="111">
        <v>3.5542503000000002E-4</v>
      </c>
      <c r="BO220" s="122">
        <v>9.7499505999999993E-6</v>
      </c>
      <c r="BP220" s="111">
        <v>1.9817199E-4</v>
      </c>
      <c r="BQ220" s="122">
        <v>2.3574069000000001E-7</v>
      </c>
      <c r="BR220" s="122">
        <v>1.1066957999999999E-5</v>
      </c>
      <c r="BS220" s="122">
        <v>1.7878026999999999E-6</v>
      </c>
      <c r="BT220" s="122">
        <v>8.3182529999999996E-10</v>
      </c>
      <c r="BU220" s="122">
        <v>2.7401364000000001E-6</v>
      </c>
      <c r="BV220" s="122">
        <v>4.5786672000000002E-7</v>
      </c>
      <c r="BW220" s="122">
        <v>2.4187281999999999E-7</v>
      </c>
      <c r="BX220" s="122">
        <v>2.3260577E-7</v>
      </c>
      <c r="BY220" s="122">
        <v>2.6900940000000001E-8</v>
      </c>
      <c r="BZ220" s="122">
        <v>4.1050545000000002E-9</v>
      </c>
      <c r="CA220" s="122">
        <v>5.4677130999999998E-6</v>
      </c>
      <c r="CB220" s="111">
        <v>1.2496006999999999E-4</v>
      </c>
      <c r="CC220" s="122">
        <v>2.1519882E-7</v>
      </c>
      <c r="CD220" s="122">
        <v>6.5291640000000004E-8</v>
      </c>
      <c r="CE220" s="230"/>
      <c r="CF220" s="222" t="s">
        <v>12028</v>
      </c>
      <c r="CG220" s="184" t="s">
        <v>12395</v>
      </c>
      <c r="CH220" s="157"/>
      <c r="CI220" s="157"/>
      <c r="CK220" s="76"/>
      <c r="CL220" s="41"/>
      <c r="CM220" s="41"/>
      <c r="CN220" s="105"/>
      <c r="CO220" s="41"/>
      <c r="CP220" s="41"/>
      <c r="CQ220" s="41"/>
      <c r="CR220" s="41"/>
      <c r="CS220" s="41"/>
      <c r="CT220" s="41"/>
      <c r="CU220" s="41"/>
      <c r="CV220" s="41"/>
      <c r="CW220" s="41"/>
    </row>
    <row r="221" spans="1:318" ht="14.5" customHeight="1">
      <c r="A221" s="41" t="s">
        <v>12401</v>
      </c>
      <c r="B221" s="119" t="s">
        <v>12026</v>
      </c>
      <c r="C221" s="120" t="str">
        <f t="shared" si="70"/>
        <v>A.030.18.160</v>
      </c>
      <c r="D221" s="135" t="s">
        <v>12399</v>
      </c>
      <c r="E221" s="119" t="s">
        <v>6570</v>
      </c>
      <c r="F221" s="118" t="str">
        <f t="shared" si="71"/>
        <v>Tetrahydrofuran</v>
      </c>
      <c r="G221" s="118">
        <f t="shared" si="72"/>
        <v>0.92542227511800002</v>
      </c>
      <c r="H221" s="118">
        <f t="shared" si="73"/>
        <v>4.9103837099999999E-2</v>
      </c>
      <c r="I221" s="118">
        <f t="shared" si="74"/>
        <v>0.1100956946</v>
      </c>
      <c r="J221" s="326">
        <f t="shared" si="75"/>
        <v>3.5763513417999993E-2</v>
      </c>
      <c r="K221" s="118">
        <v>0.73045923000000001</v>
      </c>
      <c r="L221" s="118">
        <v>5.3560344000000003E-2</v>
      </c>
      <c r="M221" s="118">
        <v>4.7158341999999999E-2</v>
      </c>
      <c r="N221" s="118">
        <v>3.4309029999999997E-2</v>
      </c>
      <c r="O221" s="118">
        <v>5.7360342000000002E-3</v>
      </c>
      <c r="P221" s="118">
        <v>1.5697631000000001E-3</v>
      </c>
      <c r="Q221" s="118">
        <v>7.4890097999999999E-3</v>
      </c>
      <c r="R221" s="118">
        <v>9.3770086000000002E-3</v>
      </c>
      <c r="S221" s="118">
        <v>6.4172074000000004E-3</v>
      </c>
      <c r="T221" s="118">
        <v>7.7767171000000003E-3</v>
      </c>
      <c r="U221" s="118">
        <v>2.0236404999999999E-2</v>
      </c>
      <c r="V221" s="118">
        <v>1.2945501E-3</v>
      </c>
      <c r="W221" s="330">
        <v>3.8633817999999999E-5</v>
      </c>
      <c r="X221" s="118">
        <v>0</v>
      </c>
      <c r="Y221" s="41"/>
      <c r="Z221" s="327">
        <f t="shared" si="76"/>
        <v>5.4921746616541354</v>
      </c>
      <c r="AA221" s="41"/>
      <c r="AB221" s="111">
        <v>152.69807</v>
      </c>
      <c r="AC221" s="111">
        <v>148.19918000000001</v>
      </c>
      <c r="AD221" s="111">
        <v>2.7433198000000001</v>
      </c>
      <c r="AE221" s="111">
        <v>0</v>
      </c>
      <c r="AF221" s="111">
        <v>0.47290485999999998</v>
      </c>
      <c r="AG221" s="111">
        <v>0.68579044</v>
      </c>
      <c r="AH221" s="111">
        <v>0.59686985000000004</v>
      </c>
      <c r="AI221" s="41"/>
      <c r="AJ221" s="114">
        <v>0.12633185999999999</v>
      </c>
      <c r="AK221" s="114">
        <v>0.11234921</v>
      </c>
      <c r="AL221" s="114">
        <v>5.4731472999999999E-3</v>
      </c>
      <c r="AM221" s="114">
        <v>8.5095041000000007E-3</v>
      </c>
      <c r="AN221" s="113">
        <f t="shared" si="77"/>
        <v>6.7355641229959994E-6</v>
      </c>
      <c r="AO221" s="112">
        <f t="shared" si="78"/>
        <v>2.0240929681481472E-8</v>
      </c>
      <c r="AP221" s="112">
        <f t="shared" si="79"/>
        <v>1.1918072693699999</v>
      </c>
      <c r="AQ221" s="328">
        <v>5.1870425000000001E-6</v>
      </c>
      <c r="AR221" s="328">
        <v>1.5653815E-8</v>
      </c>
      <c r="AS221" s="328">
        <v>4.2754078999999999E-13</v>
      </c>
      <c r="AT221" s="328">
        <v>6.0744114999999998E-10</v>
      </c>
      <c r="AU221" s="328">
        <v>4.8479716000000001E-11</v>
      </c>
      <c r="AV221" s="328">
        <v>5.1015052000000002E-9</v>
      </c>
      <c r="AW221" s="328">
        <v>1.4476873E-6</v>
      </c>
      <c r="AX221" s="328">
        <v>7.5199801999999996E-10</v>
      </c>
      <c r="AY221" s="328">
        <v>1.6395353000000001E-9</v>
      </c>
      <c r="AZ221" s="328">
        <v>1.1853556000000001E-11</v>
      </c>
      <c r="BA221" s="328">
        <v>6.8889933999999997E-14</v>
      </c>
      <c r="BB221" s="328">
        <v>4.2055674999999999E-11</v>
      </c>
      <c r="BC221" s="328">
        <v>4.1848409999999999E-13</v>
      </c>
      <c r="BD221" s="328">
        <v>4.4023596000000002E-13</v>
      </c>
      <c r="BE221" s="328">
        <v>1.9556147E-8</v>
      </c>
      <c r="BF221" s="328">
        <v>7.4771693000000001E-8</v>
      </c>
      <c r="BG221" s="328">
        <v>2.1357617000000002E-9</v>
      </c>
      <c r="BH221" s="329">
        <v>3.3666936999999998E-4</v>
      </c>
      <c r="BI221" s="329">
        <v>1.1914705999999999</v>
      </c>
      <c r="BJ221" s="328">
        <v>7.4905692999999997E-10</v>
      </c>
      <c r="BK221" s="328">
        <v>4.5550759000000001E-12</v>
      </c>
      <c r="BL221" s="328">
        <v>2.0379746999999999E-16</v>
      </c>
      <c r="BM221" s="41"/>
      <c r="BN221" s="111">
        <v>3.8695211999999999E-4</v>
      </c>
      <c r="BO221" s="122">
        <v>1.3001258E-5</v>
      </c>
      <c r="BP221" s="111">
        <v>1.5313640000000001E-4</v>
      </c>
      <c r="BQ221" s="122">
        <v>1.1003535E-6</v>
      </c>
      <c r="BR221" s="122">
        <v>1.35807E-5</v>
      </c>
      <c r="BS221" s="122">
        <v>3.3292459999999998E-6</v>
      </c>
      <c r="BT221" s="122">
        <v>3.910598E-8</v>
      </c>
      <c r="BU221" s="122">
        <v>5.4100474999999998E-6</v>
      </c>
      <c r="BV221" s="122">
        <v>2.1065114999999999E-6</v>
      </c>
      <c r="BW221" s="122">
        <v>4.9555213999999999E-6</v>
      </c>
      <c r="BX221" s="122">
        <v>3.6296499000000001E-7</v>
      </c>
      <c r="BY221" s="122">
        <v>1.3942034E-6</v>
      </c>
      <c r="BZ221" s="122">
        <v>6.2369805000000003E-9</v>
      </c>
      <c r="CA221" s="122">
        <v>9.0725078000000003E-6</v>
      </c>
      <c r="CB221" s="111">
        <v>1.7834822000000001E-4</v>
      </c>
      <c r="CC221" s="122">
        <v>1.0013088999999999E-6</v>
      </c>
      <c r="CD221" s="122">
        <v>1.0753258E-7</v>
      </c>
      <c r="CE221" s="224" t="s">
        <v>12397</v>
      </c>
      <c r="CF221" s="221" t="s">
        <v>12396</v>
      </c>
      <c r="CG221" s="184" t="s">
        <v>12395</v>
      </c>
      <c r="CK221" s="41"/>
      <c r="CL221" s="41"/>
      <c r="CM221" s="41"/>
      <c r="CN221" s="105"/>
      <c r="CO221" s="41"/>
      <c r="CP221" s="41"/>
      <c r="CQ221" s="41"/>
      <c r="CR221" s="41"/>
      <c r="CS221" s="41"/>
      <c r="CT221" s="41"/>
      <c r="CU221" s="41"/>
      <c r="CV221" s="41"/>
      <c r="CW221" s="41"/>
      <c r="DH221" s="40"/>
      <c r="DI221" s="40"/>
      <c r="DJ221" s="40"/>
      <c r="DK221" s="40"/>
      <c r="DL221" s="40"/>
      <c r="DM221" s="40"/>
      <c r="DN221" s="40"/>
      <c r="DO221" s="40"/>
      <c r="DP221" s="40"/>
      <c r="DQ221" s="40"/>
      <c r="DR221" s="40"/>
      <c r="DS221" s="40"/>
      <c r="DT221" s="40"/>
      <c r="DU221" s="40"/>
      <c r="DV221" s="40"/>
      <c r="DW221" s="40"/>
      <c r="DX221" s="40"/>
      <c r="DY221" s="40"/>
      <c r="DZ221" s="40"/>
      <c r="EA221" s="40"/>
      <c r="EB221" s="40"/>
      <c r="EC221" s="40"/>
      <c r="ED221" s="40"/>
      <c r="EE221" s="40"/>
      <c r="EF221" s="40"/>
      <c r="EG221" s="40"/>
      <c r="EH221" s="40"/>
      <c r="EI221" s="40"/>
      <c r="EJ221" s="40"/>
      <c r="EK221" s="40"/>
      <c r="EL221" s="40"/>
      <c r="EM221" s="40"/>
      <c r="EN221" s="40"/>
      <c r="EO221" s="40"/>
      <c r="EP221" s="40"/>
      <c r="EQ221" s="40"/>
      <c r="ER221" s="40"/>
      <c r="ES221" s="40"/>
      <c r="ET221" s="40"/>
      <c r="EU221" s="40"/>
      <c r="EV221" s="40"/>
      <c r="EW221" s="40"/>
      <c r="EX221" s="40"/>
      <c r="EY221" s="40"/>
      <c r="EZ221" s="40"/>
      <c r="FA221" s="40"/>
      <c r="FB221" s="40"/>
      <c r="FC221" s="40"/>
      <c r="FD221" s="40"/>
      <c r="FE221" s="40"/>
      <c r="FF221" s="40"/>
      <c r="FG221" s="40"/>
      <c r="FH221" s="40"/>
      <c r="FI221" s="40"/>
      <c r="FJ221" s="40"/>
      <c r="FK221" s="40"/>
      <c r="FL221" s="40"/>
      <c r="FM221" s="40"/>
      <c r="FN221" s="40"/>
      <c r="FO221" s="40"/>
      <c r="FP221" s="40"/>
      <c r="FQ221" s="40"/>
      <c r="FR221" s="40"/>
      <c r="FS221" s="40"/>
      <c r="FT221" s="40"/>
      <c r="FU221" s="40"/>
      <c r="FV221" s="40"/>
      <c r="FW221" s="40"/>
      <c r="FX221" s="40"/>
      <c r="FY221" s="40"/>
      <c r="FZ221" s="40"/>
      <c r="GA221" s="40"/>
      <c r="GB221" s="40"/>
      <c r="GC221" s="40"/>
      <c r="GD221" s="40"/>
      <c r="GE221" s="40"/>
      <c r="GF221" s="40"/>
      <c r="GG221" s="40"/>
      <c r="GH221" s="40"/>
      <c r="GI221" s="40"/>
      <c r="GJ221" s="40"/>
      <c r="GK221" s="40"/>
      <c r="GL221" s="40"/>
      <c r="GM221" s="40"/>
      <c r="GN221" s="40"/>
      <c r="GO221" s="40"/>
      <c r="GP221" s="40"/>
      <c r="GQ221" s="40"/>
      <c r="GR221" s="40"/>
      <c r="GS221" s="40"/>
      <c r="GT221" s="40"/>
      <c r="GU221" s="40"/>
      <c r="GV221" s="40"/>
      <c r="GW221" s="40"/>
      <c r="GX221" s="40"/>
      <c r="GY221" s="40"/>
      <c r="GZ221" s="40"/>
      <c r="HA221" s="40"/>
      <c r="HB221" s="40"/>
      <c r="HC221" s="40"/>
      <c r="HD221" s="40"/>
      <c r="HE221" s="40"/>
      <c r="HF221" s="40"/>
      <c r="HG221" s="40"/>
      <c r="HH221" s="40"/>
      <c r="HI221" s="40"/>
      <c r="HJ221" s="40"/>
      <c r="HK221" s="40"/>
      <c r="HL221" s="40"/>
      <c r="HM221" s="40"/>
      <c r="HN221" s="40"/>
      <c r="HO221" s="40"/>
      <c r="HP221" s="40"/>
      <c r="HQ221" s="40"/>
      <c r="HR221" s="40"/>
      <c r="HS221" s="40"/>
      <c r="HT221" s="40"/>
      <c r="HU221" s="40"/>
      <c r="HV221" s="40"/>
      <c r="HW221" s="40"/>
      <c r="HX221" s="40"/>
      <c r="HY221" s="40"/>
      <c r="HZ221" s="40"/>
      <c r="IA221" s="40"/>
      <c r="IB221" s="40"/>
      <c r="IC221" s="40"/>
      <c r="ID221" s="40"/>
      <c r="IE221" s="40"/>
      <c r="IF221" s="40"/>
      <c r="IG221" s="40"/>
      <c r="IH221" s="40"/>
      <c r="II221" s="40"/>
      <c r="IJ221" s="40"/>
      <c r="IK221" s="40"/>
      <c r="IL221" s="40"/>
      <c r="IM221" s="40"/>
      <c r="IN221" s="40"/>
      <c r="IO221" s="40"/>
      <c r="IP221" s="40"/>
      <c r="IQ221" s="40"/>
      <c r="IR221" s="40"/>
      <c r="IS221" s="40"/>
      <c r="IT221" s="40"/>
      <c r="IU221" s="40"/>
      <c r="IV221" s="40"/>
      <c r="IW221" s="40"/>
      <c r="IX221" s="40"/>
      <c r="IY221" s="40"/>
      <c r="IZ221" s="40"/>
      <c r="JA221" s="40"/>
      <c r="JB221" s="40"/>
      <c r="JC221" s="40"/>
      <c r="JD221" s="40"/>
      <c r="JE221" s="40"/>
      <c r="JF221" s="40"/>
      <c r="JG221" s="40"/>
      <c r="JH221" s="40"/>
      <c r="JI221" s="40"/>
      <c r="JJ221" s="40"/>
      <c r="JK221" s="40"/>
      <c r="JL221" s="40"/>
      <c r="JM221" s="40"/>
      <c r="JN221" s="40"/>
      <c r="JO221" s="40"/>
      <c r="JP221" s="40"/>
      <c r="JQ221" s="40"/>
      <c r="JR221" s="40"/>
      <c r="JS221" s="40"/>
      <c r="JT221" s="40"/>
      <c r="JU221" s="40"/>
      <c r="JV221" s="40"/>
      <c r="JW221" s="40"/>
      <c r="JX221" s="40"/>
      <c r="JY221" s="40"/>
      <c r="JZ221" s="40"/>
      <c r="KA221" s="40"/>
      <c r="KB221" s="40"/>
      <c r="KC221" s="40"/>
      <c r="KD221" s="40"/>
      <c r="KE221" s="40"/>
      <c r="KF221" s="40"/>
      <c r="KG221" s="40"/>
      <c r="KH221" s="40"/>
      <c r="KI221" s="40"/>
      <c r="KJ221" s="40"/>
      <c r="KK221" s="40"/>
      <c r="KL221" s="40"/>
      <c r="KM221" s="40"/>
      <c r="KN221" s="40"/>
      <c r="KO221" s="40"/>
      <c r="KP221" s="40"/>
      <c r="KQ221" s="40"/>
      <c r="KR221" s="40"/>
      <c r="KS221" s="40"/>
      <c r="KT221" s="40"/>
      <c r="KU221" s="40"/>
      <c r="KV221" s="40"/>
      <c r="KW221" s="40"/>
      <c r="KX221" s="40"/>
      <c r="KY221" s="40"/>
      <c r="KZ221" s="40"/>
      <c r="LA221" s="40"/>
      <c r="LB221" s="40"/>
      <c r="LC221" s="40"/>
      <c r="LD221" s="40"/>
      <c r="LE221" s="40"/>
      <c r="LF221" s="40"/>
    </row>
    <row r="222" spans="1:318" ht="14.5" customHeight="1">
      <c r="B222" s="119" t="s">
        <v>12026</v>
      </c>
      <c r="C222" s="133" t="s">
        <v>12394</v>
      </c>
      <c r="D222" s="133" t="s">
        <v>12391</v>
      </c>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M222" s="41"/>
      <c r="AN222" s="41"/>
      <c r="AO222" s="41"/>
      <c r="AP222" s="41"/>
      <c r="AQ222" s="41"/>
      <c r="AR222" s="41"/>
      <c r="AS222" s="41"/>
      <c r="AT222" s="41"/>
      <c r="AU222" s="41"/>
      <c r="AV222" s="41"/>
      <c r="AW222" s="41"/>
      <c r="AX222" s="41"/>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c r="BV222" s="41"/>
      <c r="BW222" s="41"/>
      <c r="BX222" s="41"/>
      <c r="BY222" s="41"/>
      <c r="BZ222" s="41"/>
      <c r="CA222" s="41"/>
      <c r="CB222" s="41"/>
      <c r="CC222" s="41"/>
      <c r="CD222" s="41"/>
      <c r="CE222" s="231"/>
      <c r="CF222" s="172"/>
      <c r="CK222" s="41"/>
      <c r="CL222" s="41"/>
      <c r="CM222" s="41"/>
      <c r="CN222" s="105"/>
      <c r="CO222" s="41"/>
      <c r="CP222" s="41"/>
      <c r="CQ222" s="41"/>
      <c r="CR222" s="41"/>
      <c r="CS222" s="41"/>
      <c r="CT222" s="41"/>
      <c r="CU222" s="41"/>
      <c r="CV222" s="41"/>
      <c r="CW222" s="41"/>
      <c r="DD222" s="40"/>
      <c r="DE222" s="40"/>
      <c r="DF222" s="40"/>
      <c r="DG222" s="40"/>
    </row>
    <row r="223" spans="1:318" ht="14.5" customHeight="1">
      <c r="A223" s="41" t="s">
        <v>12393</v>
      </c>
      <c r="B223" s="119" t="s">
        <v>12026</v>
      </c>
      <c r="C223" s="120" t="str">
        <f>MID(A223,1,12)</f>
        <v>A.030.22.101</v>
      </c>
      <c r="D223" s="135" t="s">
        <v>12391</v>
      </c>
      <c r="E223" s="119" t="s">
        <v>6570</v>
      </c>
      <c r="F223" s="118" t="str">
        <f>MID(A223, 21,85)</f>
        <v>Pesticides (unspecified)</v>
      </c>
      <c r="G223" s="118">
        <f>H223+I223+J223+K223</f>
        <v>4.6005079938152988</v>
      </c>
      <c r="H223" s="118">
        <f>N223+O223+P223+Q223</f>
        <v>0.15464936210000002</v>
      </c>
      <c r="I223" s="118">
        <f>L223+M223+R223</f>
        <v>0.44389585299999995</v>
      </c>
      <c r="J223" s="326">
        <f>S223+IF(T223="x",0,T223)+IF(U223="x",0,U223)+IF(V223="x",0,V223)+W223+X223</f>
        <v>1.4848620787152997</v>
      </c>
      <c r="K223" s="118">
        <v>2.5171006999999999</v>
      </c>
      <c r="L223" s="118">
        <v>0.28348637999999998</v>
      </c>
      <c r="M223" s="118">
        <v>0.13794236000000001</v>
      </c>
      <c r="N223" s="118">
        <v>0.10480625</v>
      </c>
      <c r="O223" s="118">
        <v>2.8098084999999998E-2</v>
      </c>
      <c r="P223" s="118">
        <v>1.4154221E-3</v>
      </c>
      <c r="Q223" s="118">
        <v>2.0329605000000001E-2</v>
      </c>
      <c r="R223" s="118">
        <v>2.2467113E-2</v>
      </c>
      <c r="S223" s="118">
        <v>5.3630046000000004E-3</v>
      </c>
      <c r="T223" s="118">
        <v>1.3673788</v>
      </c>
      <c r="U223" s="118">
        <v>0.10963723</v>
      </c>
      <c r="V223" s="118">
        <v>2.4812523999999999E-3</v>
      </c>
      <c r="W223" s="330">
        <v>1.7917153E-6</v>
      </c>
      <c r="X223" s="118">
        <v>0</v>
      </c>
      <c r="Y223" s="41"/>
      <c r="Z223" s="327">
        <f>K223/0.133</f>
        <v>18.925569172932327</v>
      </c>
      <c r="AA223" s="41"/>
      <c r="AB223" s="111">
        <v>276.51486</v>
      </c>
      <c r="AC223" s="111">
        <v>252.02545000000001</v>
      </c>
      <c r="AD223" s="111">
        <v>14.862322000000001</v>
      </c>
      <c r="AE223" s="111">
        <v>0</v>
      </c>
      <c r="AF223" s="111">
        <v>1.1640961999999999</v>
      </c>
      <c r="AG223" s="111">
        <v>5.1123854</v>
      </c>
      <c r="AH223" s="111">
        <v>3.3506068</v>
      </c>
      <c r="AI223" s="41"/>
      <c r="AJ223" s="114">
        <v>0.44113571000000001</v>
      </c>
      <c r="AK223" s="114">
        <v>0.41035915000000001</v>
      </c>
      <c r="AL223" s="114">
        <v>1.8194993E-2</v>
      </c>
      <c r="AM223" s="114">
        <v>1.2581564999999999E-2</v>
      </c>
      <c r="AN223" s="113">
        <f>AQ223+AT223+AU223+AV223+AW223+BE223+BF223+BJ223</f>
        <v>2.4601867409885005E-5</v>
      </c>
      <c r="AO223" s="112">
        <f>AR223+AS223+AX223+AY223+AZ223+BA223+BB223+BC223+BD223+BG223+BK223+BL223</f>
        <v>6.7289174171731282E-8</v>
      </c>
      <c r="AP223" s="112">
        <f>BH223+BI223</f>
        <v>1.76212391629</v>
      </c>
      <c r="AQ223" s="328">
        <v>1.7706416000000001E-5</v>
      </c>
      <c r="AR223" s="328">
        <v>5.3429303000000002E-8</v>
      </c>
      <c r="AS223" s="328">
        <v>1.4595442999999999E-12</v>
      </c>
      <c r="AT223" s="328">
        <v>1.837632E-9</v>
      </c>
      <c r="AU223" s="328">
        <v>6.6809727000000004E-11</v>
      </c>
      <c r="AV223" s="328">
        <v>1.5584174000000002E-8</v>
      </c>
      <c r="AW223" s="328">
        <v>6.6949892000000001E-6</v>
      </c>
      <c r="AX223" s="328">
        <v>2.2425036E-9</v>
      </c>
      <c r="AY223" s="328">
        <v>7.4777499000000005E-9</v>
      </c>
      <c r="AZ223" s="328">
        <v>4.5288054999999998E-12</v>
      </c>
      <c r="BA223" s="328">
        <v>1.4062422999999999E-13</v>
      </c>
      <c r="BB223" s="328">
        <v>3.3157437999999999E-11</v>
      </c>
      <c r="BC223" s="328">
        <v>4.2133316000000002E-13</v>
      </c>
      <c r="BD223" s="328">
        <v>8.6257153000000004E-13</v>
      </c>
      <c r="BE223" s="328">
        <v>1.4304515999999999E-8</v>
      </c>
      <c r="BF223" s="328">
        <v>1.6863433999999999E-7</v>
      </c>
      <c r="BG223" s="328">
        <v>4.0988360999999999E-9</v>
      </c>
      <c r="BH223" s="329">
        <v>2.2031629E-4</v>
      </c>
      <c r="BI223" s="329">
        <v>1.7619035999999999</v>
      </c>
      <c r="BJ223" s="328">
        <v>3.4738157999999998E-11</v>
      </c>
      <c r="BK223" s="328">
        <v>2.1124556E-13</v>
      </c>
      <c r="BL223" s="328">
        <v>9.4512826000000004E-18</v>
      </c>
      <c r="BM223" s="41"/>
      <c r="BN223" s="111">
        <v>1.0429026000000001E-3</v>
      </c>
      <c r="BO223" s="122">
        <v>5.6806761E-5</v>
      </c>
      <c r="BP223" s="111">
        <v>5.2769510000000004E-4</v>
      </c>
      <c r="BQ223" s="122">
        <v>2.634518E-6</v>
      </c>
      <c r="BR223" s="122">
        <v>6.4760754000000006E-5</v>
      </c>
      <c r="BS223" s="122">
        <v>1.0329795E-5</v>
      </c>
      <c r="BT223" s="122">
        <v>8.5061991999999995E-8</v>
      </c>
      <c r="BU223" s="122">
        <v>1.6337206E-5</v>
      </c>
      <c r="BV223" s="122">
        <v>1.8993969E-6</v>
      </c>
      <c r="BW223" s="122">
        <v>1.3452218000000001E-5</v>
      </c>
      <c r="BX223" s="122">
        <v>4.9780100000000005E-7</v>
      </c>
      <c r="BY223" s="122">
        <v>2.6748523000000002E-6</v>
      </c>
      <c r="BZ223" s="122">
        <v>2.6050021999999999E-8</v>
      </c>
      <c r="CA223" s="122">
        <v>2.5344319999999999E-5</v>
      </c>
      <c r="CB223" s="111">
        <v>3.1804932000000001E-4</v>
      </c>
      <c r="CC223" s="122">
        <v>2.3044551999999998E-6</v>
      </c>
      <c r="CD223" s="122">
        <v>4.9869155999999998E-9</v>
      </c>
      <c r="CE223" s="230"/>
      <c r="CF223" s="222" t="s">
        <v>12028</v>
      </c>
      <c r="CG223" s="42" t="s">
        <v>948</v>
      </c>
      <c r="CK223" s="41"/>
      <c r="CL223" s="41"/>
      <c r="CM223" s="41"/>
      <c r="CN223" s="105"/>
      <c r="CO223" s="41"/>
      <c r="CP223" s="41"/>
      <c r="CQ223" s="41"/>
      <c r="CR223" s="41"/>
      <c r="CS223" s="41"/>
      <c r="CT223" s="41"/>
      <c r="CU223" s="41"/>
      <c r="CV223" s="41"/>
      <c r="CW223" s="41"/>
      <c r="DB223" s="40"/>
      <c r="DC223" s="40"/>
    </row>
    <row r="224" spans="1:318" s="40" customFormat="1" ht="14.5" customHeight="1">
      <c r="A224" s="41"/>
      <c r="B224" s="119" t="s">
        <v>12026</v>
      </c>
      <c r="C224" s="133" t="s">
        <v>12389</v>
      </c>
      <c r="D224" s="133" t="s">
        <v>12371</v>
      </c>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M224" s="41"/>
      <c r="AN224" s="41"/>
      <c r="AO224" s="41"/>
      <c r="AP224" s="41"/>
      <c r="AQ224" s="41"/>
      <c r="AR224" s="41"/>
      <c r="AS224" s="41"/>
      <c r="AT224" s="41"/>
      <c r="AU224" s="41"/>
      <c r="AV224" s="41"/>
      <c r="AW224" s="41"/>
      <c r="AX224" s="41"/>
      <c r="AY224" s="41"/>
      <c r="AZ224" s="41"/>
      <c r="BA224" s="41"/>
      <c r="BB224" s="41"/>
      <c r="BC224" s="41"/>
      <c r="BD224" s="41"/>
      <c r="BE224" s="41"/>
      <c r="BF224" s="41"/>
      <c r="BG224" s="41"/>
      <c r="BH224" s="41"/>
      <c r="BI224" s="41"/>
      <c r="BJ224" s="41"/>
      <c r="BK224" s="41"/>
      <c r="BL224" s="41"/>
      <c r="BM224" s="41"/>
      <c r="BN224" s="41"/>
      <c r="BO224" s="41"/>
      <c r="BP224" s="41"/>
      <c r="BQ224" s="41"/>
      <c r="BR224" s="41"/>
      <c r="BS224" s="41"/>
      <c r="BT224" s="41"/>
      <c r="BU224" s="41"/>
      <c r="BV224" s="41"/>
      <c r="BW224" s="41"/>
      <c r="BX224" s="41"/>
      <c r="BY224" s="41"/>
      <c r="BZ224" s="41"/>
      <c r="CA224" s="41"/>
      <c r="CB224" s="41"/>
      <c r="CC224" s="41"/>
      <c r="CD224" s="41"/>
      <c r="CE224" s="237"/>
      <c r="CF224" s="236"/>
      <c r="CG224" s="158"/>
      <c r="CH224" s="235"/>
      <c r="CI224" s="235"/>
      <c r="CJ224" s="234"/>
      <c r="CN224" s="332"/>
      <c r="DB224" s="41"/>
      <c r="DC224" s="41"/>
      <c r="DD224" s="41"/>
      <c r="DE224" s="41"/>
      <c r="DF224" s="41"/>
      <c r="DG224" s="41"/>
      <c r="DH224" s="41"/>
      <c r="DI224" s="41"/>
      <c r="DJ224" s="41"/>
      <c r="DK224" s="41"/>
      <c r="DL224" s="41"/>
      <c r="DM224" s="41"/>
      <c r="DN224" s="41"/>
      <c r="DO224" s="41"/>
      <c r="DP224" s="41"/>
      <c r="DQ224" s="41"/>
      <c r="DR224" s="41"/>
      <c r="DS224" s="41"/>
      <c r="DT224" s="41"/>
      <c r="DU224" s="41"/>
      <c r="DV224" s="41"/>
      <c r="DW224" s="41"/>
      <c r="DX224" s="41"/>
      <c r="DY224" s="41"/>
      <c r="DZ224" s="41"/>
      <c r="EA224" s="41"/>
      <c r="EB224" s="41"/>
      <c r="EC224" s="41"/>
      <c r="ED224" s="41"/>
      <c r="EE224" s="41"/>
      <c r="EF224" s="41"/>
      <c r="EG224" s="41"/>
      <c r="EH224" s="41"/>
      <c r="EI224" s="41"/>
      <c r="EJ224" s="41"/>
      <c r="EK224" s="41"/>
      <c r="EL224" s="41"/>
      <c r="EM224" s="41"/>
      <c r="EN224" s="41"/>
      <c r="EO224" s="41"/>
      <c r="EP224" s="41"/>
      <c r="EQ224" s="41"/>
      <c r="ER224" s="41"/>
      <c r="ES224" s="41"/>
      <c r="ET224" s="41"/>
      <c r="EU224" s="41"/>
      <c r="EV224" s="41"/>
      <c r="EW224" s="41"/>
      <c r="EX224" s="41"/>
      <c r="EY224" s="41"/>
      <c r="EZ224" s="41"/>
      <c r="FA224" s="41"/>
      <c r="FB224" s="41"/>
      <c r="FC224" s="41"/>
      <c r="FD224" s="41"/>
      <c r="FE224" s="41"/>
      <c r="FF224" s="41"/>
      <c r="FG224" s="41"/>
      <c r="FH224" s="41"/>
      <c r="FI224" s="41"/>
      <c r="FJ224" s="41"/>
      <c r="FK224" s="41"/>
      <c r="FL224" s="41"/>
      <c r="FM224" s="41"/>
      <c r="FN224" s="41"/>
      <c r="FO224" s="41"/>
      <c r="FP224" s="41"/>
      <c r="FQ224" s="41"/>
      <c r="FR224" s="41"/>
      <c r="FS224" s="41"/>
      <c r="FT224" s="41"/>
      <c r="FU224" s="41"/>
      <c r="FV224" s="41"/>
      <c r="FW224" s="41"/>
      <c r="FX224" s="41"/>
      <c r="FY224" s="41"/>
      <c r="FZ224" s="41"/>
      <c r="GA224" s="41"/>
      <c r="GB224" s="41"/>
      <c r="GC224" s="41"/>
      <c r="GD224" s="41"/>
      <c r="GE224" s="41"/>
      <c r="GF224" s="41"/>
      <c r="GG224" s="41"/>
      <c r="GH224" s="41"/>
      <c r="GI224" s="41"/>
      <c r="GJ224" s="41"/>
      <c r="GK224" s="41"/>
      <c r="GL224" s="41"/>
      <c r="GM224" s="41"/>
      <c r="GN224" s="41"/>
      <c r="GO224" s="41"/>
      <c r="GP224" s="41"/>
      <c r="GQ224" s="41"/>
      <c r="GR224" s="41"/>
      <c r="GS224" s="41"/>
      <c r="GT224" s="41"/>
      <c r="GU224" s="41"/>
      <c r="GV224" s="41"/>
      <c r="GW224" s="41"/>
      <c r="GX224" s="41"/>
      <c r="GY224" s="41"/>
      <c r="GZ224" s="41"/>
      <c r="HA224" s="41"/>
      <c r="HB224" s="41"/>
      <c r="HC224" s="41"/>
      <c r="HD224" s="41"/>
      <c r="HE224" s="41"/>
      <c r="HF224" s="41"/>
      <c r="HG224" s="41"/>
      <c r="HH224" s="41"/>
      <c r="HI224" s="41"/>
      <c r="HJ224" s="41"/>
      <c r="HK224" s="41"/>
      <c r="HL224" s="41"/>
      <c r="HM224" s="41"/>
      <c r="HN224" s="41"/>
      <c r="HO224" s="41"/>
      <c r="HP224" s="41"/>
      <c r="HQ224" s="41"/>
      <c r="HR224" s="41"/>
      <c r="HS224" s="41"/>
      <c r="HT224" s="41"/>
      <c r="HU224" s="41"/>
      <c r="HV224" s="41"/>
      <c r="HW224" s="41"/>
      <c r="HX224" s="41"/>
      <c r="HY224" s="41"/>
      <c r="HZ224" s="41"/>
      <c r="IA224" s="41"/>
      <c r="IB224" s="41"/>
      <c r="IC224" s="41"/>
      <c r="ID224" s="41"/>
      <c r="IE224" s="41"/>
      <c r="IF224" s="41"/>
      <c r="IG224" s="41"/>
      <c r="IH224" s="41"/>
      <c r="II224" s="41"/>
      <c r="IJ224" s="41"/>
      <c r="IK224" s="41"/>
      <c r="IL224" s="41"/>
      <c r="IM224" s="41"/>
      <c r="IN224" s="41"/>
      <c r="IO224" s="41"/>
      <c r="IP224" s="41"/>
      <c r="IQ224" s="41"/>
      <c r="IR224" s="41"/>
      <c r="IS224" s="41"/>
      <c r="IT224" s="41"/>
      <c r="IU224" s="41"/>
      <c r="IV224" s="41"/>
      <c r="IW224" s="41"/>
      <c r="IX224" s="41"/>
      <c r="IY224" s="41"/>
      <c r="IZ224" s="41"/>
      <c r="JA224" s="41"/>
      <c r="JB224" s="41"/>
      <c r="JC224" s="41"/>
      <c r="JD224" s="41"/>
      <c r="JE224" s="41"/>
      <c r="JF224" s="41"/>
      <c r="JG224" s="41"/>
      <c r="JH224" s="41"/>
      <c r="JI224" s="41"/>
      <c r="JJ224" s="41"/>
      <c r="JK224" s="41"/>
      <c r="JL224" s="41"/>
      <c r="JM224" s="41"/>
      <c r="JN224" s="41"/>
      <c r="JO224" s="41"/>
      <c r="JP224" s="41"/>
      <c r="JQ224" s="41"/>
      <c r="JR224" s="41"/>
      <c r="JS224" s="41"/>
      <c r="JT224" s="41"/>
      <c r="JU224" s="41"/>
      <c r="JV224" s="41"/>
      <c r="JW224" s="41"/>
      <c r="JX224" s="41"/>
      <c r="JY224" s="41"/>
      <c r="JZ224" s="41"/>
      <c r="KA224" s="41"/>
      <c r="KB224" s="41"/>
      <c r="KC224" s="41"/>
      <c r="KD224" s="41"/>
      <c r="KE224" s="41"/>
      <c r="KF224" s="41"/>
      <c r="KG224" s="41"/>
      <c r="KH224" s="41"/>
      <c r="KI224" s="41"/>
      <c r="KJ224" s="41"/>
      <c r="KK224" s="41"/>
      <c r="KL224" s="41"/>
      <c r="KM224" s="41"/>
      <c r="KN224" s="41"/>
      <c r="KO224" s="41"/>
      <c r="KP224" s="41"/>
      <c r="KQ224" s="41"/>
      <c r="KR224" s="41"/>
      <c r="KS224" s="41"/>
      <c r="KT224" s="41"/>
      <c r="KU224" s="41"/>
      <c r="KV224" s="41"/>
      <c r="KW224" s="41"/>
      <c r="KX224" s="41"/>
      <c r="KY224" s="41"/>
      <c r="KZ224" s="41"/>
      <c r="LA224" s="41"/>
      <c r="LB224" s="41"/>
      <c r="LC224" s="41"/>
      <c r="LD224" s="41"/>
      <c r="LE224" s="41"/>
      <c r="LF224" s="41"/>
    </row>
    <row r="225" spans="1:318" ht="14.5" customHeight="1">
      <c r="A225" s="41" t="s">
        <v>12388</v>
      </c>
      <c r="B225" s="119" t="s">
        <v>12026</v>
      </c>
      <c r="C225" s="120" t="str">
        <f>MID(A225,1,12)</f>
        <v>A.030.23.101</v>
      </c>
      <c r="D225" s="135" t="s">
        <v>12371</v>
      </c>
      <c r="E225" s="119" t="s">
        <v>6570</v>
      </c>
      <c r="F225" s="118" t="str">
        <f>MID(A225, 21,85)</f>
        <v>Benomyl (1-(Butylcarbamoyl)-1H-1,3-benzimidazol-2-yl methylcarbamate)</v>
      </c>
      <c r="G225" s="118">
        <f>H225+I225+J225+K225</f>
        <v>2.8032105421070002</v>
      </c>
      <c r="H225" s="118">
        <f>N225+O225+P225+Q225</f>
        <v>0.10990172550000001</v>
      </c>
      <c r="I225" s="118">
        <f>L225+M225+R225</f>
        <v>0.26107039320000003</v>
      </c>
      <c r="J225" s="326">
        <f>S225+IF(T225="x",0,T225)+IF(U225="x",0,U225)+IF(V225="x",0,V225)+W225+X225</f>
        <v>0.16130162340699999</v>
      </c>
      <c r="K225" s="118">
        <v>2.2709367999999999</v>
      </c>
      <c r="L225" s="118">
        <v>0.14632021000000001</v>
      </c>
      <c r="M225" s="118">
        <v>0.10602789</v>
      </c>
      <c r="N225" s="118">
        <v>9.0186163999999999E-2</v>
      </c>
      <c r="O225" s="118">
        <v>1.7500198000000002E-2</v>
      </c>
      <c r="P225" s="118">
        <v>1.0207356E-3</v>
      </c>
      <c r="Q225" s="118">
        <v>1.1946279000000001E-3</v>
      </c>
      <c r="R225" s="118">
        <v>8.7222932E-3</v>
      </c>
      <c r="S225" s="118">
        <v>7.1010685E-3</v>
      </c>
      <c r="T225" s="118">
        <v>0</v>
      </c>
      <c r="U225" s="118">
        <v>0.1541585</v>
      </c>
      <c r="V225" s="330">
        <v>4.2054907000000002E-5</v>
      </c>
      <c r="W225" s="118">
        <v>0</v>
      </c>
      <c r="X225" s="118">
        <v>0</v>
      </c>
      <c r="Y225" s="41"/>
      <c r="Z225" s="327">
        <f>K225/0.133</f>
        <v>17.074712781954887</v>
      </c>
      <c r="AA225" s="41"/>
      <c r="AB225" s="111">
        <v>253.20272</v>
      </c>
      <c r="AC225" s="111">
        <v>218.72462999999999</v>
      </c>
      <c r="AD225" s="111">
        <v>20.897563000000002</v>
      </c>
      <c r="AE225" s="111">
        <v>0</v>
      </c>
      <c r="AF225" s="111">
        <v>1.6502368000000001</v>
      </c>
      <c r="AG225" s="111">
        <v>7.2476183000000001</v>
      </c>
      <c r="AH225" s="111">
        <v>4.6826669000000001</v>
      </c>
      <c r="AI225" s="41"/>
      <c r="AJ225" s="114">
        <v>0.35729945000000002</v>
      </c>
      <c r="AK225" s="114">
        <v>0.33288985999999998</v>
      </c>
      <c r="AL225" s="114">
        <v>1.4731849E-2</v>
      </c>
      <c r="AM225" s="114">
        <v>9.6777443000000008E-3</v>
      </c>
      <c r="AN225" s="113">
        <f>AQ225+AT225+AU225+AV225+AW225+BE225+BF225+BJ225</f>
        <v>1.9957425619518998E-5</v>
      </c>
      <c r="AO225" s="112">
        <f>AR225+AS225+AX225+AY225+AZ225+BA225+BB225+BC225+BD225+BG225+BK225+BL225</f>
        <v>5.4481688795869898E-8</v>
      </c>
      <c r="AP225" s="112">
        <f>BH225+BI225</f>
        <v>1.35542640508</v>
      </c>
      <c r="AQ225" s="328">
        <v>1.5997870999999999E-5</v>
      </c>
      <c r="AR225" s="328">
        <v>4.8275057999999999E-8</v>
      </c>
      <c r="AS225" s="328">
        <v>1.3186983000000001E-12</v>
      </c>
      <c r="AT225" s="328">
        <v>7.6479767999999999E-10</v>
      </c>
      <c r="AU225" s="328">
        <v>8.5505839000000006E-11</v>
      </c>
      <c r="AV225" s="328">
        <v>1.3410231E-8</v>
      </c>
      <c r="AW225" s="328">
        <v>3.9197724E-6</v>
      </c>
      <c r="AX225" s="328">
        <v>1.9268382999999998E-9</v>
      </c>
      <c r="AY225" s="328">
        <v>4.2109208E-9</v>
      </c>
      <c r="AZ225" s="328">
        <v>1.2330360999999999E-12</v>
      </c>
      <c r="BA225" s="328">
        <v>9.1547799E-15</v>
      </c>
      <c r="BB225" s="328">
        <v>1.3116363E-11</v>
      </c>
      <c r="BC225" s="328">
        <v>1.8211411E-13</v>
      </c>
      <c r="BD225" s="328">
        <v>2.6796858E-13</v>
      </c>
      <c r="BE225" s="328">
        <v>1.2455382999999999E-8</v>
      </c>
      <c r="BF225" s="328">
        <v>1.3066302E-8</v>
      </c>
      <c r="BG225" s="328">
        <v>5.2744361000000001E-11</v>
      </c>
      <c r="BH225" s="329">
        <v>1.9940508E-4</v>
      </c>
      <c r="BI225" s="329">
        <v>1.355227</v>
      </c>
      <c r="BJ225" s="329">
        <v>0</v>
      </c>
      <c r="BK225" s="329">
        <v>0</v>
      </c>
      <c r="BL225" s="329">
        <v>0</v>
      </c>
      <c r="BM225" s="41"/>
      <c r="BN225" s="111">
        <v>8.7779581999999998E-4</v>
      </c>
      <c r="BO225" s="122">
        <v>3.3367873000000002E-5</v>
      </c>
      <c r="BP225" s="111">
        <v>4.7608829999999999E-4</v>
      </c>
      <c r="BQ225" s="122">
        <v>1.0249506000000001E-6</v>
      </c>
      <c r="BR225" s="122">
        <v>3.6806269999999998E-5</v>
      </c>
      <c r="BS225" s="122">
        <v>8.5207744000000001E-6</v>
      </c>
      <c r="BT225" s="122">
        <v>5.8453791999999997E-9</v>
      </c>
      <c r="BU225" s="122">
        <v>1.2994030999999999E-5</v>
      </c>
      <c r="BV225" s="122">
        <v>1.3697554E-6</v>
      </c>
      <c r="BW225" s="122">
        <v>7.9049227000000001E-7</v>
      </c>
      <c r="BX225" s="122">
        <v>6.4196947999999999E-7</v>
      </c>
      <c r="BY225" s="122">
        <v>3.8339955E-8</v>
      </c>
      <c r="BZ225" s="122">
        <v>1.1265222E-8</v>
      </c>
      <c r="CA225" s="122">
        <v>2.0719836999999999E-5</v>
      </c>
      <c r="CB225" s="111">
        <v>2.8245320999999997E-4</v>
      </c>
      <c r="CC225" s="122">
        <v>2.9629103000000001E-6</v>
      </c>
      <c r="CD225" s="111">
        <v>0</v>
      </c>
      <c r="CE225" s="230" t="s">
        <v>12385</v>
      </c>
      <c r="CF225" s="233" t="s">
        <v>12384</v>
      </c>
      <c r="CG225" s="42" t="s">
        <v>12205</v>
      </c>
      <c r="CK225" s="41"/>
      <c r="CL225" s="41"/>
      <c r="CM225" s="41"/>
      <c r="CN225" s="105"/>
      <c r="CO225" s="41"/>
      <c r="CP225" s="41"/>
      <c r="CQ225" s="41"/>
      <c r="CR225" s="41"/>
      <c r="CS225" s="41"/>
      <c r="CT225" s="41"/>
      <c r="CU225" s="41"/>
      <c r="CV225" s="41"/>
      <c r="CW225" s="41"/>
    </row>
    <row r="226" spans="1:318" ht="14.5" customHeight="1">
      <c r="A226" s="41" t="s">
        <v>12383</v>
      </c>
      <c r="B226" s="119" t="s">
        <v>12026</v>
      </c>
      <c r="C226" s="120" t="str">
        <f>MID(A226,1,12)</f>
        <v>A.030.23.102</v>
      </c>
      <c r="D226" s="135" t="s">
        <v>12371</v>
      </c>
      <c r="E226" s="119" t="s">
        <v>6570</v>
      </c>
      <c r="F226" s="118" t="str">
        <f>MID(A226, 21,85)</f>
        <v>Captan ((3aR,7aS)-2-[(Trichloromethyl)sulfanyl]-3a,4,7,7a-tetrahydro-1H-isoindole-1,3</v>
      </c>
      <c r="G226" s="118">
        <f>H226+I226+J226+K226</f>
        <v>0.79824891677980003</v>
      </c>
      <c r="H226" s="118">
        <f>N226+O226+P226+Q226</f>
        <v>2.6733850650000002E-2</v>
      </c>
      <c r="I226" s="118">
        <f>L226+M226+R226</f>
        <v>5.4497824200000003E-2</v>
      </c>
      <c r="J226" s="326">
        <f>S226+IF(T226="x",0,T226)+IF(U226="x",0,U226)+IF(V226="x",0,V226)+W226+X226</f>
        <v>6.63887719298E-2</v>
      </c>
      <c r="K226" s="118">
        <v>0.65062847000000001</v>
      </c>
      <c r="L226" s="118">
        <v>2.6444083E-2</v>
      </c>
      <c r="M226" s="118">
        <v>2.6753823999999999E-2</v>
      </c>
      <c r="N226" s="118">
        <v>2.2754057000000001E-2</v>
      </c>
      <c r="O226" s="118">
        <v>3.5553751E-3</v>
      </c>
      <c r="P226" s="118">
        <v>2.266856E-4</v>
      </c>
      <c r="Q226" s="118">
        <v>1.9773295E-4</v>
      </c>
      <c r="R226" s="118">
        <v>1.2999171999999999E-3</v>
      </c>
      <c r="S226" s="118">
        <v>2.6694785E-3</v>
      </c>
      <c r="T226" s="118">
        <v>0</v>
      </c>
      <c r="U226" s="118">
        <v>6.3709428999999998E-2</v>
      </c>
      <c r="V226" s="330">
        <v>9.8644298000000005E-6</v>
      </c>
      <c r="W226" s="118">
        <v>0</v>
      </c>
      <c r="X226" s="118">
        <v>0</v>
      </c>
      <c r="Y226" s="41"/>
      <c r="Z226" s="327">
        <f>K226/0.133</f>
        <v>4.8919433834586465</v>
      </c>
      <c r="AA226" s="41"/>
      <c r="AB226" s="111">
        <v>76.077951999999996</v>
      </c>
      <c r="AC226" s="111">
        <v>61.691820999999997</v>
      </c>
      <c r="AD226" s="111">
        <v>8.6363462999999996</v>
      </c>
      <c r="AE226" s="111">
        <v>0</v>
      </c>
      <c r="AF226" s="111">
        <v>0.70666081999999997</v>
      </c>
      <c r="AG226" s="111">
        <v>3.1003737999999998</v>
      </c>
      <c r="AH226" s="111">
        <v>1.9427494000000001</v>
      </c>
      <c r="AI226" s="41"/>
      <c r="AJ226" s="114">
        <v>9.6125764000000002E-2</v>
      </c>
      <c r="AK226" s="114">
        <v>8.9598466000000002E-2</v>
      </c>
      <c r="AL226" s="114">
        <v>4.0958662000000002E-3</v>
      </c>
      <c r="AM226" s="114">
        <v>2.4314317999999998E-3</v>
      </c>
      <c r="AN226" s="113">
        <f>AQ226+AT226+AU226+AV226+AW226+BE226+BF226+BJ226</f>
        <v>5.3716106571690012E-6</v>
      </c>
      <c r="AO226" s="112">
        <f>AR226+AS226+AX226+AY226+AZ226+BA226+BB226+BC226+BD226+BG226+BK226+BL226</f>
        <v>1.5147433596913196E-8</v>
      </c>
      <c r="AP226" s="112">
        <f>BH226+BI226</f>
        <v>0.34053666326099996</v>
      </c>
      <c r="AQ226" s="328">
        <v>4.5758599000000003E-6</v>
      </c>
      <c r="AR226" s="328">
        <v>1.3807814999999999E-8</v>
      </c>
      <c r="AS226" s="328">
        <v>3.7719093999999999E-13</v>
      </c>
      <c r="AT226" s="328">
        <v>1.5903223999999999E-10</v>
      </c>
      <c r="AU226" s="328">
        <v>2.0659058999999999E-11</v>
      </c>
      <c r="AV226" s="328">
        <v>3.3834047E-9</v>
      </c>
      <c r="AW226" s="328">
        <v>7.8877193E-7</v>
      </c>
      <c r="AX226" s="328">
        <v>4.8518712000000005E-10</v>
      </c>
      <c r="AY226" s="328">
        <v>8.4103253000000004E-10</v>
      </c>
      <c r="AZ226" s="328">
        <v>2.319132E-13</v>
      </c>
      <c r="BA226" s="328">
        <v>1.1896022E-15</v>
      </c>
      <c r="BB226" s="328">
        <v>4.9144811999999998E-13</v>
      </c>
      <c r="BC226" s="328">
        <v>2.8393342E-14</v>
      </c>
      <c r="BD226" s="328">
        <v>2.1459709E-14</v>
      </c>
      <c r="BE226" s="328">
        <v>2.4690822000000002E-9</v>
      </c>
      <c r="BF226" s="328">
        <v>9.4664897E-10</v>
      </c>
      <c r="BG226" s="328">
        <v>1.2247351999999999E-11</v>
      </c>
      <c r="BH226" s="328">
        <v>6.6413261000000003E-5</v>
      </c>
      <c r="BI226" s="329">
        <v>0.34047024999999997</v>
      </c>
      <c r="BJ226" s="329">
        <v>0</v>
      </c>
      <c r="BK226" s="329">
        <v>0</v>
      </c>
      <c r="BL226" s="329">
        <v>0</v>
      </c>
      <c r="BM226" s="41"/>
      <c r="BN226" s="111">
        <v>2.4629121000000002E-4</v>
      </c>
      <c r="BO226" s="122">
        <v>6.8951403000000003E-6</v>
      </c>
      <c r="BP226" s="111">
        <v>1.3640036000000001E-4</v>
      </c>
      <c r="BQ226" s="122">
        <v>1.5305075999999999E-7</v>
      </c>
      <c r="BR226" s="122">
        <v>7.2593515000000002E-6</v>
      </c>
      <c r="BS226" s="122">
        <v>2.1533621000000002E-6</v>
      </c>
      <c r="BT226" s="122">
        <v>2.9750911000000001E-10</v>
      </c>
      <c r="BU226" s="122">
        <v>3.2840182000000002E-6</v>
      </c>
      <c r="BV226" s="122">
        <v>3.0419611999999999E-7</v>
      </c>
      <c r="BW226" s="122">
        <v>1.3084104000000001E-7</v>
      </c>
      <c r="BX226" s="122">
        <v>1.5527877999999999E-7</v>
      </c>
      <c r="BY226" s="122">
        <v>8.9035309999999992E-9</v>
      </c>
      <c r="BZ226" s="122">
        <v>2.7409644000000002E-9</v>
      </c>
      <c r="CA226" s="122">
        <v>5.0578782999999999E-6</v>
      </c>
      <c r="CB226" s="122">
        <v>8.3314610999999994E-5</v>
      </c>
      <c r="CC226" s="122">
        <v>1.1711814999999999E-6</v>
      </c>
      <c r="CD226" s="111">
        <v>0</v>
      </c>
      <c r="CE226" s="230" t="s">
        <v>12380</v>
      </c>
      <c r="CF226" s="233" t="s">
        <v>12379</v>
      </c>
      <c r="CG226" s="42" t="s">
        <v>12205</v>
      </c>
      <c r="CK226" s="41"/>
      <c r="CL226" s="41"/>
      <c r="CM226" s="41"/>
      <c r="CN226" s="105"/>
      <c r="CO226" s="41"/>
      <c r="CP226" s="41"/>
      <c r="CQ226" s="41"/>
      <c r="CR226" s="41"/>
      <c r="CS226" s="41"/>
      <c r="CT226" s="41"/>
      <c r="CU226" s="41"/>
      <c r="CV226" s="41"/>
      <c r="CW226" s="41"/>
      <c r="DH226" s="40"/>
      <c r="DI226" s="40"/>
      <c r="DJ226" s="40"/>
      <c r="DK226" s="40"/>
      <c r="DL226" s="40"/>
      <c r="DM226" s="40"/>
      <c r="DN226" s="40"/>
      <c r="DO226" s="40"/>
      <c r="DP226" s="40"/>
      <c r="DQ226" s="40"/>
      <c r="DR226" s="40"/>
      <c r="DS226" s="40"/>
      <c r="DT226" s="40"/>
      <c r="DU226" s="40"/>
      <c r="DV226" s="40"/>
      <c r="DW226" s="40"/>
      <c r="DX226" s="40"/>
      <c r="DY226" s="40"/>
      <c r="DZ226" s="40"/>
      <c r="EA226" s="40"/>
      <c r="EB226" s="40"/>
      <c r="EC226" s="40"/>
      <c r="ED226" s="40"/>
      <c r="EE226" s="40"/>
      <c r="EF226" s="40"/>
      <c r="EG226" s="40"/>
      <c r="EH226" s="40"/>
      <c r="EI226" s="40"/>
      <c r="EJ226" s="40"/>
      <c r="EK226" s="40"/>
      <c r="EL226" s="40"/>
      <c r="EM226" s="40"/>
      <c r="EN226" s="40"/>
      <c r="EO226" s="40"/>
      <c r="EP226" s="40"/>
      <c r="EQ226" s="40"/>
      <c r="ER226" s="40"/>
      <c r="ES226" s="40"/>
      <c r="ET226" s="40"/>
      <c r="EU226" s="40"/>
      <c r="EV226" s="40"/>
      <c r="EW226" s="40"/>
      <c r="EX226" s="40"/>
      <c r="EY226" s="40"/>
      <c r="EZ226" s="40"/>
      <c r="FA226" s="40"/>
      <c r="FB226" s="40"/>
      <c r="FC226" s="40"/>
      <c r="FD226" s="40"/>
      <c r="FE226" s="40"/>
      <c r="FF226" s="40"/>
      <c r="FG226" s="40"/>
      <c r="FH226" s="40"/>
      <c r="FI226" s="40"/>
      <c r="FJ226" s="40"/>
      <c r="FK226" s="40"/>
      <c r="FL226" s="40"/>
      <c r="FM226" s="40"/>
      <c r="FN226" s="40"/>
      <c r="FO226" s="40"/>
      <c r="FP226" s="40"/>
      <c r="FQ226" s="40"/>
      <c r="FR226" s="40"/>
      <c r="FS226" s="40"/>
      <c r="FT226" s="40"/>
      <c r="FU226" s="40"/>
      <c r="FV226" s="40"/>
      <c r="FW226" s="40"/>
      <c r="FX226" s="40"/>
      <c r="FY226" s="40"/>
      <c r="FZ226" s="40"/>
      <c r="GA226" s="40"/>
      <c r="GB226" s="40"/>
      <c r="GC226" s="40"/>
      <c r="GD226" s="40"/>
      <c r="GE226" s="40"/>
      <c r="GF226" s="40"/>
      <c r="GG226" s="40"/>
      <c r="GH226" s="40"/>
      <c r="GI226" s="40"/>
      <c r="GJ226" s="40"/>
      <c r="GK226" s="40"/>
      <c r="GL226" s="40"/>
      <c r="GM226" s="40"/>
      <c r="GN226" s="40"/>
      <c r="GO226" s="40"/>
      <c r="GP226" s="40"/>
      <c r="GQ226" s="40"/>
      <c r="GR226" s="40"/>
      <c r="GS226" s="40"/>
      <c r="GT226" s="40"/>
      <c r="GU226" s="40"/>
      <c r="GV226" s="40"/>
      <c r="GW226" s="40"/>
      <c r="GX226" s="40"/>
      <c r="GY226" s="40"/>
      <c r="GZ226" s="40"/>
      <c r="HA226" s="40"/>
      <c r="HB226" s="40"/>
      <c r="HC226" s="40"/>
      <c r="HD226" s="40"/>
      <c r="HE226" s="40"/>
      <c r="HF226" s="40"/>
      <c r="HG226" s="40"/>
      <c r="HH226" s="40"/>
      <c r="HI226" s="40"/>
      <c r="HJ226" s="40"/>
      <c r="HK226" s="40"/>
      <c r="HL226" s="40"/>
      <c r="HM226" s="40"/>
      <c r="HN226" s="40"/>
      <c r="HO226" s="40"/>
      <c r="HP226" s="40"/>
      <c r="HQ226" s="40"/>
      <c r="HR226" s="40"/>
      <c r="HS226" s="40"/>
      <c r="HT226" s="40"/>
      <c r="HU226" s="40"/>
      <c r="HV226" s="40"/>
      <c r="HW226" s="40"/>
      <c r="HX226" s="40"/>
      <c r="HY226" s="40"/>
      <c r="HZ226" s="40"/>
      <c r="IA226" s="40"/>
      <c r="IB226" s="40"/>
      <c r="IC226" s="40"/>
      <c r="ID226" s="40"/>
      <c r="IE226" s="40"/>
      <c r="IF226" s="40"/>
      <c r="IG226" s="40"/>
      <c r="IH226" s="40"/>
      <c r="II226" s="40"/>
      <c r="IJ226" s="40"/>
      <c r="IK226" s="40"/>
      <c r="IL226" s="40"/>
      <c r="IM226" s="40"/>
      <c r="IN226" s="40"/>
      <c r="IO226" s="40"/>
      <c r="IP226" s="40"/>
      <c r="IQ226" s="40"/>
      <c r="IR226" s="40"/>
      <c r="IS226" s="40"/>
      <c r="IT226" s="40"/>
      <c r="IU226" s="40"/>
      <c r="IV226" s="40"/>
      <c r="IW226" s="40"/>
      <c r="IX226" s="40"/>
      <c r="IY226" s="40"/>
      <c r="IZ226" s="40"/>
      <c r="JA226" s="40"/>
      <c r="JB226" s="40"/>
      <c r="JC226" s="40"/>
      <c r="JD226" s="40"/>
      <c r="JE226" s="40"/>
      <c r="JF226" s="40"/>
      <c r="JG226" s="40"/>
      <c r="JH226" s="40"/>
      <c r="JI226" s="40"/>
      <c r="JJ226" s="40"/>
      <c r="JK226" s="40"/>
      <c r="JL226" s="40"/>
      <c r="JM226" s="40"/>
      <c r="JN226" s="40"/>
      <c r="JO226" s="40"/>
      <c r="JP226" s="40"/>
      <c r="JQ226" s="40"/>
      <c r="JR226" s="40"/>
      <c r="JS226" s="40"/>
      <c r="JT226" s="40"/>
      <c r="JU226" s="40"/>
      <c r="JV226" s="40"/>
      <c r="JW226" s="40"/>
      <c r="JX226" s="40"/>
      <c r="JY226" s="40"/>
      <c r="JZ226" s="40"/>
      <c r="KA226" s="40"/>
      <c r="KB226" s="40"/>
      <c r="KC226" s="40"/>
      <c r="KD226" s="40"/>
      <c r="KE226" s="40"/>
      <c r="KF226" s="40"/>
      <c r="KG226" s="40"/>
      <c r="KH226" s="40"/>
      <c r="KI226" s="40"/>
      <c r="KJ226" s="40"/>
      <c r="KK226" s="40"/>
      <c r="KL226" s="40"/>
      <c r="KM226" s="40"/>
      <c r="KN226" s="40"/>
      <c r="KO226" s="40"/>
      <c r="KP226" s="40"/>
      <c r="KQ226" s="40"/>
      <c r="KR226" s="40"/>
      <c r="KS226" s="40"/>
      <c r="KT226" s="40"/>
      <c r="KU226" s="40"/>
      <c r="KV226" s="40"/>
      <c r="KW226" s="40"/>
      <c r="KX226" s="40"/>
      <c r="KY226" s="40"/>
      <c r="KZ226" s="40"/>
      <c r="LA226" s="40"/>
      <c r="LB226" s="40"/>
      <c r="LC226" s="40"/>
      <c r="LD226" s="40"/>
      <c r="LE226" s="40"/>
      <c r="LF226" s="40"/>
    </row>
    <row r="227" spans="1:318" ht="14.5" customHeight="1">
      <c r="A227" s="41" t="s">
        <v>12378</v>
      </c>
      <c r="B227" s="119" t="s">
        <v>12026</v>
      </c>
      <c r="C227" s="120" t="str">
        <f>MID(A227,1,12)</f>
        <v>A.030.23.103</v>
      </c>
      <c r="D227" s="135" t="s">
        <v>12371</v>
      </c>
      <c r="E227" s="119" t="s">
        <v>6570</v>
      </c>
      <c r="F227" s="118" t="str">
        <f>MID(A227, 21,85)</f>
        <v>Ferbam (Iron(III) Dimethyldithiocarbamate)</v>
      </c>
      <c r="G227" s="118">
        <f>H227+I227+J227+K227</f>
        <v>0.62939798651900003</v>
      </c>
      <c r="H227" s="118">
        <f>N227+O227+P227+Q227</f>
        <v>2.3375912100000003E-2</v>
      </c>
      <c r="I227" s="118">
        <f>L227+M227+R227</f>
        <v>4.1411031900000006E-2</v>
      </c>
      <c r="J227" s="326">
        <f>S227+IF(T227="x",0,T227)+IF(U227="x",0,U227)+IF(V227="x",0,V227)+W227+X227</f>
        <v>2.0442022519E-2</v>
      </c>
      <c r="K227" s="118">
        <v>0.54416902</v>
      </c>
      <c r="L227" s="118">
        <v>1.6573126000000001E-2</v>
      </c>
      <c r="M227" s="118">
        <v>2.3034795E-2</v>
      </c>
      <c r="N227" s="118">
        <v>1.9736848000000001E-2</v>
      </c>
      <c r="O227" s="118">
        <v>3.0503545000000001E-3</v>
      </c>
      <c r="P227" s="118">
        <v>3.1443486999999998E-4</v>
      </c>
      <c r="Q227" s="118">
        <v>2.7427472999999998E-4</v>
      </c>
      <c r="R227" s="118">
        <v>1.8031109E-3</v>
      </c>
      <c r="S227" s="118">
        <v>1.1945155999999999E-3</v>
      </c>
      <c r="T227" s="118">
        <v>0</v>
      </c>
      <c r="U227" s="118">
        <v>1.9233824E-2</v>
      </c>
      <c r="V227" s="330">
        <v>1.3682918999999999E-5</v>
      </c>
      <c r="W227" s="118">
        <v>0</v>
      </c>
      <c r="X227" s="118">
        <v>0</v>
      </c>
      <c r="Y227" s="41"/>
      <c r="Z227" s="327">
        <f>K227/0.133</f>
        <v>4.0914963909774436</v>
      </c>
      <c r="AA227" s="41"/>
      <c r="AB227" s="111">
        <v>59.416505999999998</v>
      </c>
      <c r="AC227" s="111">
        <v>55.286338000000001</v>
      </c>
      <c r="AD227" s="111">
        <v>2.6073618000000001</v>
      </c>
      <c r="AE227" s="111">
        <v>0</v>
      </c>
      <c r="AF227" s="111">
        <v>0.17564402000000001</v>
      </c>
      <c r="AG227" s="111">
        <v>0.77522617999999999</v>
      </c>
      <c r="AH227" s="111">
        <v>0.57193570999999999</v>
      </c>
      <c r="AI227" s="41"/>
      <c r="AJ227" s="114">
        <v>7.9764382999999994E-2</v>
      </c>
      <c r="AK227" s="114">
        <v>7.3736768999999994E-2</v>
      </c>
      <c r="AL227" s="114">
        <v>3.4192662999999999E-3</v>
      </c>
      <c r="AM227" s="114">
        <v>2.6083479999999999E-3</v>
      </c>
      <c r="AN227" s="113">
        <f>AQ227+AT227+AU227+AV227+AW227+BE227+BF227+BJ227</f>
        <v>4.4206695418140006E-6</v>
      </c>
      <c r="AO227" s="112">
        <f>AR227+AS227+AX227+AY227+AZ227+BA227+BB227+BC227+BD227+BG227+BK227+BL227</f>
        <v>1.2645215447749397E-8</v>
      </c>
      <c r="AP227" s="112">
        <f>BH227+BI227</f>
        <v>0.36531485519000001</v>
      </c>
      <c r="AQ227" s="328">
        <v>3.8470333999999998E-6</v>
      </c>
      <c r="AR227" s="328">
        <v>1.1609288999999999E-8</v>
      </c>
      <c r="AS227" s="328">
        <v>3.1710149999999999E-13</v>
      </c>
      <c r="AT227" s="328">
        <v>2.2059309999999999E-10</v>
      </c>
      <c r="AU227" s="328">
        <v>2.8656114E-11</v>
      </c>
      <c r="AV227" s="328">
        <v>2.9347829000000002E-9</v>
      </c>
      <c r="AW227" s="328">
        <v>5.6571415999999995E-7</v>
      </c>
      <c r="AX227" s="328">
        <v>4.2374416999999999E-10</v>
      </c>
      <c r="AY227" s="328">
        <v>5.9380273999999996E-10</v>
      </c>
      <c r="AZ227" s="328">
        <v>3.2168605000000001E-13</v>
      </c>
      <c r="BA227" s="328">
        <v>1.6500933999999999E-15</v>
      </c>
      <c r="BB227" s="328">
        <v>6.8168609999999997E-13</v>
      </c>
      <c r="BC227" s="328">
        <v>3.9384312999999998E-14</v>
      </c>
      <c r="BD227" s="328">
        <v>2.9766692999999998E-14</v>
      </c>
      <c r="BE227" s="328">
        <v>3.4248560000000001E-9</v>
      </c>
      <c r="BF227" s="328">
        <v>1.3130937E-9</v>
      </c>
      <c r="BG227" s="328">
        <v>1.6988263E-11</v>
      </c>
      <c r="BH227" s="328">
        <v>4.1495190000000001E-5</v>
      </c>
      <c r="BI227" s="329">
        <v>0.36527335999999999</v>
      </c>
      <c r="BJ227" s="329">
        <v>0</v>
      </c>
      <c r="BK227" s="329">
        <v>0</v>
      </c>
      <c r="BL227" s="329">
        <v>0</v>
      </c>
      <c r="BM227" s="41"/>
      <c r="BN227" s="111">
        <v>2.0272309E-4</v>
      </c>
      <c r="BO227" s="122">
        <v>5.0363449000000002E-6</v>
      </c>
      <c r="BP227" s="111">
        <v>1.1408177999999999E-4</v>
      </c>
      <c r="BQ227" s="122">
        <v>2.1229621999999999E-7</v>
      </c>
      <c r="BR227" s="122">
        <v>5.5045857999999999E-6</v>
      </c>
      <c r="BS227" s="122">
        <v>1.8486136E-6</v>
      </c>
      <c r="BT227" s="122">
        <v>4.1267392000000002E-10</v>
      </c>
      <c r="BU227" s="122">
        <v>2.8275442999999998E-6</v>
      </c>
      <c r="BV227" s="122">
        <v>4.2194945999999999E-7</v>
      </c>
      <c r="BW227" s="122">
        <v>1.8148918999999999E-7</v>
      </c>
      <c r="BX227" s="122">
        <v>2.1538669999999999E-7</v>
      </c>
      <c r="BY227" s="122">
        <v>1.2350059E-8</v>
      </c>
      <c r="BZ227" s="122">
        <v>3.8019829000000002E-9</v>
      </c>
      <c r="CA227" s="122">
        <v>4.5649470000000004E-6</v>
      </c>
      <c r="CB227" s="122">
        <v>6.7396797999999999E-5</v>
      </c>
      <c r="CC227" s="122">
        <v>4.1479728000000001E-7</v>
      </c>
      <c r="CD227" s="111">
        <v>0</v>
      </c>
      <c r="CE227" s="230" t="s">
        <v>12375</v>
      </c>
      <c r="CF227" s="233" t="s">
        <v>12374</v>
      </c>
      <c r="CG227" s="42" t="s">
        <v>12205</v>
      </c>
      <c r="CK227" s="41"/>
      <c r="CL227" s="41"/>
      <c r="CM227" s="41"/>
      <c r="CN227" s="105"/>
      <c r="CO227" s="41"/>
      <c r="CP227" s="41"/>
      <c r="CQ227" s="41"/>
      <c r="CR227" s="41"/>
      <c r="CS227" s="41"/>
      <c r="CT227" s="41"/>
      <c r="CU227" s="41"/>
      <c r="CV227" s="41"/>
      <c r="CW227" s="41"/>
      <c r="DD227" s="40"/>
      <c r="DE227" s="40"/>
      <c r="DF227" s="40"/>
      <c r="DG227" s="40"/>
    </row>
    <row r="228" spans="1:318" ht="14.5" customHeight="1">
      <c r="A228" s="41" t="s">
        <v>12373</v>
      </c>
      <c r="B228" s="119" t="s">
        <v>12026</v>
      </c>
      <c r="C228" s="120" t="str">
        <f>MID(A228,1,12)</f>
        <v>A.030.23.104</v>
      </c>
      <c r="D228" s="135" t="s">
        <v>12371</v>
      </c>
      <c r="E228" s="119" t="s">
        <v>6570</v>
      </c>
      <c r="F228" s="118" t="str">
        <f>MID(A228, 21,85)</f>
        <v>Maneb ( [[2-[(Dithio Carboxyl)amino]ethyl]carbodithioate]](2-)-kS,kS']manganese)</v>
      </c>
      <c r="G228" s="118">
        <f>H228+I228+J228+K228</f>
        <v>0.7285560905320001</v>
      </c>
      <c r="H228" s="118">
        <f>N228+O228+P228+Q228</f>
        <v>3.3174436830000001E-2</v>
      </c>
      <c r="I228" s="118">
        <f>L228+M228+R228</f>
        <v>9.448877180000001E-2</v>
      </c>
      <c r="J228" s="326">
        <f>S228+IF(T228="x",0,T228)+IF(U228="x",0,U228)+IF(V228="x",0,V228)+W228+X228</f>
        <v>3.3550921902000007E-2</v>
      </c>
      <c r="K228" s="118">
        <v>0.56734196000000003</v>
      </c>
      <c r="L228" s="118">
        <v>6.0215307000000003E-2</v>
      </c>
      <c r="M228" s="118">
        <v>3.0913685999999999E-2</v>
      </c>
      <c r="N228" s="118">
        <v>2.6215082000000001E-2</v>
      </c>
      <c r="O228" s="118">
        <v>6.2604347999999999E-3</v>
      </c>
      <c r="P228" s="118">
        <v>2.7102072999999997E-4</v>
      </c>
      <c r="Q228" s="118">
        <v>4.2789930000000002E-4</v>
      </c>
      <c r="R228" s="118">
        <v>3.3597788000000002E-3</v>
      </c>
      <c r="S228" s="118">
        <v>1.5240706E-3</v>
      </c>
      <c r="T228" s="118">
        <v>0</v>
      </c>
      <c r="U228" s="118">
        <v>3.2016545E-2</v>
      </c>
      <c r="V228" s="330">
        <v>1.0306302E-5</v>
      </c>
      <c r="W228" s="118">
        <v>0</v>
      </c>
      <c r="X228" s="118">
        <v>0</v>
      </c>
      <c r="Y228" s="41"/>
      <c r="Z228" s="327">
        <f>K228/0.133</f>
        <v>4.2657290225563909</v>
      </c>
      <c r="AA228" s="41"/>
      <c r="AB228" s="111">
        <v>60.973672999999998</v>
      </c>
      <c r="AC228" s="111">
        <v>53.831848000000001</v>
      </c>
      <c r="AD228" s="111">
        <v>4.3401344999999996</v>
      </c>
      <c r="AE228" s="111">
        <v>0</v>
      </c>
      <c r="AF228" s="111">
        <v>0.3390338</v>
      </c>
      <c r="AG228" s="111">
        <v>1.4895172999999999</v>
      </c>
      <c r="AH228" s="111">
        <v>0.97314018999999996</v>
      </c>
      <c r="AI228" s="41"/>
      <c r="AJ228" s="114">
        <v>9.7891696E-2</v>
      </c>
      <c r="AK228" s="114">
        <v>9.1499727000000003E-2</v>
      </c>
      <c r="AL228" s="114">
        <v>3.8494522999999998E-3</v>
      </c>
      <c r="AM228" s="114">
        <v>2.5425170999999998E-3</v>
      </c>
      <c r="AN228" s="113">
        <f>AQ228+AT228+AU228+AV228+AW228+BE228+BF228+BJ228</f>
        <v>5.485595089948E-6</v>
      </c>
      <c r="AO228" s="112">
        <f>AR228+AS228+AX228+AY228+AZ228+BA228+BB228+BC228+BD228+BG228+BK228+BL228</f>
        <v>1.4236140666617599E-8</v>
      </c>
      <c r="AP228" s="112">
        <f>BH228+BI228</f>
        <v>0.35609483121500002</v>
      </c>
      <c r="AQ228" s="328">
        <v>3.9953931999999998E-6</v>
      </c>
      <c r="AR228" s="328">
        <v>1.2056405000000001E-8</v>
      </c>
      <c r="AS228" s="328">
        <v>3.2933936999999999E-13</v>
      </c>
      <c r="AT228" s="328">
        <v>2.2078376000000001E-10</v>
      </c>
      <c r="AU228" s="328">
        <v>1.9967187999999999E-11</v>
      </c>
      <c r="AV228" s="328">
        <v>3.8980525999999998E-9</v>
      </c>
      <c r="AW228" s="328">
        <v>1.4755967999999999E-6</v>
      </c>
      <c r="AX228" s="328">
        <v>5.5972402000000003E-10</v>
      </c>
      <c r="AY228" s="328">
        <v>1.5985012E-9</v>
      </c>
      <c r="AZ228" s="328">
        <v>3.9607154E-13</v>
      </c>
      <c r="BA228" s="328">
        <v>3.8127125999999999E-15</v>
      </c>
      <c r="BB228" s="328">
        <v>7.4498681000000006E-12</v>
      </c>
      <c r="BC228" s="328">
        <v>6.8097794999999994E-14</v>
      </c>
      <c r="BD228" s="328">
        <v>1.334921E-13</v>
      </c>
      <c r="BE228" s="328">
        <v>3.7937234000000003E-9</v>
      </c>
      <c r="BF228" s="328">
        <v>6.6725630000000001E-9</v>
      </c>
      <c r="BG228" s="328">
        <v>1.3129764999999999E-11</v>
      </c>
      <c r="BH228" s="328">
        <v>4.5521215000000002E-5</v>
      </c>
      <c r="BI228" s="329">
        <v>0.35604931000000001</v>
      </c>
      <c r="BJ228" s="329">
        <v>0</v>
      </c>
      <c r="BK228" s="329">
        <v>0</v>
      </c>
      <c r="BL228" s="329">
        <v>0</v>
      </c>
      <c r="BM228" s="41"/>
      <c r="BN228" s="111">
        <v>2.2804655E-4</v>
      </c>
      <c r="BO228" s="122">
        <v>1.2282508E-5</v>
      </c>
      <c r="BP228" s="111">
        <v>1.1893984E-4</v>
      </c>
      <c r="BQ228" s="122">
        <v>3.9431635999999998E-7</v>
      </c>
      <c r="BR228" s="122">
        <v>1.3870859000000001E-5</v>
      </c>
      <c r="BS228" s="122">
        <v>2.4829551999999999E-6</v>
      </c>
      <c r="BT228" s="122">
        <v>3.1914729E-9</v>
      </c>
      <c r="BU228" s="122">
        <v>3.7815037999999999E-6</v>
      </c>
      <c r="BV228" s="122">
        <v>3.6369073E-7</v>
      </c>
      <c r="BW228" s="122">
        <v>2.8314345999999998E-7</v>
      </c>
      <c r="BX228" s="122">
        <v>1.4962893000000001E-7</v>
      </c>
      <c r="BY228" s="122">
        <v>9.5425510000000006E-9</v>
      </c>
      <c r="BZ228" s="122">
        <v>2.5992205999999998E-9</v>
      </c>
      <c r="CA228" s="122">
        <v>6.1494423999999996E-6</v>
      </c>
      <c r="CB228" s="122">
        <v>6.8698440999999998E-5</v>
      </c>
      <c r="CC228" s="122">
        <v>6.3488186E-7</v>
      </c>
      <c r="CD228" s="111">
        <v>0</v>
      </c>
      <c r="CE228" s="230" t="s">
        <v>12369</v>
      </c>
      <c r="CF228" s="233" t="s">
        <v>12028</v>
      </c>
      <c r="CG228" s="42" t="s">
        <v>12205</v>
      </c>
      <c r="CK228" s="41"/>
      <c r="CL228" s="41"/>
      <c r="CM228" s="41"/>
      <c r="CN228" s="105"/>
      <c r="CO228" s="41"/>
      <c r="CP228" s="41"/>
      <c r="CQ228" s="41"/>
      <c r="CR228" s="41"/>
      <c r="CS228" s="41"/>
      <c r="CT228" s="41"/>
      <c r="CU228" s="41"/>
      <c r="CV228" s="41"/>
      <c r="CW228" s="41"/>
      <c r="DB228" s="40"/>
      <c r="DC228" s="40"/>
    </row>
    <row r="229" spans="1:318" ht="14.5" customHeight="1">
      <c r="B229" s="119" t="s">
        <v>12026</v>
      </c>
      <c r="C229" s="133" t="s">
        <v>12368</v>
      </c>
      <c r="D229" s="133" t="s">
        <v>12263</v>
      </c>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c r="AL229" s="41"/>
      <c r="AM229" s="41"/>
      <c r="AN229" s="41"/>
      <c r="AO229" s="41"/>
      <c r="AP229" s="41"/>
      <c r="AQ229" s="41"/>
      <c r="AR229" s="41"/>
      <c r="AS229" s="41"/>
      <c r="AT229" s="41"/>
      <c r="AU229" s="41"/>
      <c r="AV229" s="41"/>
      <c r="AW229" s="41"/>
      <c r="AX229" s="41"/>
      <c r="AY229" s="41"/>
      <c r="AZ229" s="41"/>
      <c r="BA229" s="41"/>
      <c r="BB229" s="41"/>
      <c r="BC229" s="41"/>
      <c r="BD229" s="41"/>
      <c r="BE229" s="41"/>
      <c r="BF229" s="41"/>
      <c r="BG229" s="41"/>
      <c r="BH229" s="41"/>
      <c r="BI229" s="41"/>
      <c r="BJ229" s="41"/>
      <c r="BK229" s="41"/>
      <c r="BL229" s="41"/>
      <c r="BM229" s="41"/>
      <c r="BN229" s="41"/>
      <c r="BO229" s="41"/>
      <c r="BP229" s="41"/>
      <c r="BQ229" s="41"/>
      <c r="BR229" s="41"/>
      <c r="BS229" s="41"/>
      <c r="BT229" s="41"/>
      <c r="BU229" s="41"/>
      <c r="BV229" s="41"/>
      <c r="BW229" s="41"/>
      <c r="BX229" s="41"/>
      <c r="BY229" s="41"/>
      <c r="BZ229" s="41"/>
      <c r="CA229" s="41"/>
      <c r="CB229" s="41"/>
      <c r="CC229" s="41"/>
      <c r="CD229" s="41"/>
      <c r="CE229" s="237"/>
      <c r="CF229" s="236"/>
      <c r="CG229" s="158"/>
      <c r="CH229" s="235"/>
      <c r="CI229" s="235"/>
      <c r="CJ229" s="234"/>
      <c r="CK229" s="40"/>
      <c r="CL229" s="40"/>
      <c r="CM229" s="40"/>
      <c r="CN229" s="332"/>
      <c r="CO229" s="40"/>
      <c r="CP229" s="40"/>
      <c r="CQ229" s="40"/>
      <c r="CR229" s="40"/>
      <c r="CS229" s="40"/>
      <c r="CT229" s="40"/>
      <c r="CU229" s="40"/>
      <c r="CV229" s="40"/>
      <c r="CW229" s="40"/>
      <c r="CX229" s="40"/>
      <c r="CY229" s="40"/>
      <c r="CZ229" s="40"/>
      <c r="DA229" s="40"/>
    </row>
    <row r="230" spans="1:318" ht="14.5" customHeight="1">
      <c r="A230" s="41" t="s">
        <v>12367</v>
      </c>
      <c r="B230" s="119" t="s">
        <v>12026</v>
      </c>
      <c r="C230" s="120" t="str">
        <f t="shared" ref="C230:C252" si="80">MID(A230,1,12)</f>
        <v>A.030.24.101</v>
      </c>
      <c r="D230" s="135" t="s">
        <v>12263</v>
      </c>
      <c r="E230" s="119" t="s">
        <v>6570</v>
      </c>
      <c r="F230" s="118" t="str">
        <f t="shared" ref="F230:F252" si="81">MID(A230, 21,85)</f>
        <v>2,4-D (2,4-Dichlorophenoxyacetic acid)</v>
      </c>
      <c r="G230" s="118">
        <f t="shared" ref="G230:G252" si="82">H230+I230+J230+K230</f>
        <v>0.82390004058900002</v>
      </c>
      <c r="H230" s="118">
        <f t="shared" ref="H230:H252" si="83">N230+O230+P230+Q230</f>
        <v>3.7023254120000008E-2</v>
      </c>
      <c r="I230" s="118">
        <f t="shared" ref="I230:I252" si="84">L230+M230+R230</f>
        <v>0.10055302610000001</v>
      </c>
      <c r="J230" s="326">
        <f t="shared" ref="J230:J252" si="85">S230+IF(T230="x",0,T230)+IF(U230="x",0,U230)+IF(V230="x",0,V230)+W230+X230</f>
        <v>3.2373340368999998E-2</v>
      </c>
      <c r="K230" s="118">
        <v>0.65395042000000003</v>
      </c>
      <c r="L230" s="118">
        <v>6.2152831999999998E-2</v>
      </c>
      <c r="M230" s="118">
        <v>3.4663020000000003E-2</v>
      </c>
      <c r="N230" s="118">
        <v>2.9445504000000001E-2</v>
      </c>
      <c r="O230" s="118">
        <v>6.7556118000000002E-3</v>
      </c>
      <c r="P230" s="118">
        <v>3.3683268000000001E-4</v>
      </c>
      <c r="Q230" s="118">
        <v>4.8530563999999999E-4</v>
      </c>
      <c r="R230" s="118">
        <v>3.7371740999999998E-3</v>
      </c>
      <c r="S230" s="118">
        <v>1.5830662E-3</v>
      </c>
      <c r="T230" s="118">
        <v>0</v>
      </c>
      <c r="U230" s="118">
        <v>3.0777104E-2</v>
      </c>
      <c r="V230" s="330">
        <v>1.3170169E-5</v>
      </c>
      <c r="W230" s="118">
        <v>0</v>
      </c>
      <c r="X230" s="118">
        <v>0</v>
      </c>
      <c r="Y230" s="41"/>
      <c r="Z230" s="327">
        <f t="shared" ref="Z230:Z252" si="86">K230/0.133</f>
        <v>4.9169204511278197</v>
      </c>
      <c r="AA230" s="41"/>
      <c r="AB230" s="111">
        <v>69.898122999999998</v>
      </c>
      <c r="AC230" s="111">
        <v>63.096974000000003</v>
      </c>
      <c r="AD230" s="111">
        <v>4.1721339000000004</v>
      </c>
      <c r="AE230" s="111">
        <v>0</v>
      </c>
      <c r="AF230" s="111">
        <v>0.31452533999999999</v>
      </c>
      <c r="AG230" s="111">
        <v>1.3833066999999999</v>
      </c>
      <c r="AH230" s="111">
        <v>0.93118319000000005</v>
      </c>
      <c r="AI230" s="41"/>
      <c r="AJ230" s="114">
        <v>0.11050686</v>
      </c>
      <c r="AK230" s="114">
        <v>0.10308377000000001</v>
      </c>
      <c r="AL230" s="114">
        <v>4.3928437000000002E-3</v>
      </c>
      <c r="AM230" s="114">
        <v>3.0302467000000001E-3</v>
      </c>
      <c r="AN230" s="113">
        <f t="shared" ref="AN230:AN252" si="87">AQ230+AT230+AU230+AV230+AW230+BE230+BF230+BJ230</f>
        <v>6.1800821744800003E-6</v>
      </c>
      <c r="AO230" s="112">
        <f t="shared" ref="AO230:AO252" si="88">AR230+AS230+AX230+AY230+AZ230+BA230+BB230+BC230+BD230+BG230+BK230+BL230</f>
        <v>1.6245724101293997E-8</v>
      </c>
      <c r="AP230" s="112">
        <f t="shared" ref="AP230:AP252" si="89">BH230+BI230</f>
        <v>0.42440430081899999</v>
      </c>
      <c r="AQ230" s="328">
        <v>4.6101900999999996E-6</v>
      </c>
      <c r="AR230" s="328">
        <v>1.3911785E-8</v>
      </c>
      <c r="AS230" s="328">
        <v>3.8001407E-13</v>
      </c>
      <c r="AT230" s="328">
        <v>2.669544E-10</v>
      </c>
      <c r="AU230" s="328">
        <v>2.5964979999999999E-11</v>
      </c>
      <c r="AV230" s="328">
        <v>4.3784048000000004E-9</v>
      </c>
      <c r="AW230" s="328">
        <v>1.5537628E-6</v>
      </c>
      <c r="AX230" s="328">
        <v>6.2943257000000004E-10</v>
      </c>
      <c r="AY230" s="328">
        <v>1.6791648999999999E-9</v>
      </c>
      <c r="AZ230" s="328">
        <v>4.6340118000000004E-13</v>
      </c>
      <c r="BA230" s="328">
        <v>4.1580809999999997E-15</v>
      </c>
      <c r="BB230" s="328">
        <v>7.5925465999999996E-12</v>
      </c>
      <c r="BC230" s="328">
        <v>7.6341023000000005E-14</v>
      </c>
      <c r="BD230" s="328">
        <v>1.3972233999999999E-13</v>
      </c>
      <c r="BE230" s="328">
        <v>4.5105536999999998E-9</v>
      </c>
      <c r="BF230" s="328">
        <v>6.9473966E-9</v>
      </c>
      <c r="BG230" s="328">
        <v>1.6685447999999999E-11</v>
      </c>
      <c r="BH230" s="328">
        <v>5.0350818999999998E-5</v>
      </c>
      <c r="BI230" s="329">
        <v>0.42435394999999998</v>
      </c>
      <c r="BJ230" s="329">
        <v>0</v>
      </c>
      <c r="BK230" s="329">
        <v>0</v>
      </c>
      <c r="BL230" s="329">
        <v>0</v>
      </c>
      <c r="BM230" s="41"/>
      <c r="BN230" s="111">
        <v>2.5989858000000001E-4</v>
      </c>
      <c r="BO230" s="122">
        <v>1.2991807000000001E-5</v>
      </c>
      <c r="BP230" s="111">
        <v>1.3709679E-4</v>
      </c>
      <c r="BQ230" s="122">
        <v>4.3875046000000001E-7</v>
      </c>
      <c r="BR230" s="122">
        <v>1.4675348E-5</v>
      </c>
      <c r="BS230" s="122">
        <v>2.7831870000000002E-6</v>
      </c>
      <c r="BT230" s="122">
        <v>3.2778464999999999E-9</v>
      </c>
      <c r="BU230" s="122">
        <v>4.2417425E-6</v>
      </c>
      <c r="BV230" s="122">
        <v>4.5200573999999999E-7</v>
      </c>
      <c r="BW230" s="122">
        <v>3.2112956000000001E-7</v>
      </c>
      <c r="BX230" s="122">
        <v>1.9470987000000001E-7</v>
      </c>
      <c r="BY230" s="122">
        <v>1.2127447E-8</v>
      </c>
      <c r="BZ230" s="122">
        <v>3.3949844E-9</v>
      </c>
      <c r="CA230" s="122">
        <v>6.9182553000000004E-6</v>
      </c>
      <c r="CB230" s="122">
        <v>7.9136484999999996E-5</v>
      </c>
      <c r="CC230" s="122">
        <v>6.2957226000000004E-7</v>
      </c>
      <c r="CD230" s="111">
        <v>0</v>
      </c>
      <c r="CE230" s="230" t="s">
        <v>12364</v>
      </c>
      <c r="CF230" s="233" t="s">
        <v>12284</v>
      </c>
      <c r="CG230" s="42" t="s">
        <v>12205</v>
      </c>
      <c r="CK230" s="41"/>
      <c r="CL230" s="41"/>
      <c r="CM230" s="41"/>
      <c r="CN230" s="105"/>
      <c r="CO230" s="41"/>
      <c r="CP230" s="41"/>
      <c r="CQ230" s="41"/>
      <c r="CR230" s="41"/>
      <c r="CS230" s="41"/>
      <c r="CT230" s="41"/>
      <c r="CU230" s="41"/>
      <c r="CV230" s="41"/>
      <c r="CW230" s="41"/>
    </row>
    <row r="231" spans="1:318" ht="14.5" customHeight="1">
      <c r="A231" s="41" t="s">
        <v>12363</v>
      </c>
      <c r="B231" s="119" t="s">
        <v>12026</v>
      </c>
      <c r="C231" s="120" t="str">
        <f t="shared" si="80"/>
        <v>A.030.24.102</v>
      </c>
      <c r="D231" s="135" t="s">
        <v>12263</v>
      </c>
      <c r="E231" s="119" t="s">
        <v>6570</v>
      </c>
      <c r="F231" s="118" t="str">
        <f t="shared" si="81"/>
        <v>2,4,5-T (2,4,5-Trichlorophenoxyacetic acid)</v>
      </c>
      <c r="G231" s="118">
        <f t="shared" si="82"/>
        <v>0.93303329775800004</v>
      </c>
      <c r="H231" s="118">
        <f t="shared" si="83"/>
        <v>3.4318353279999998E-2</v>
      </c>
      <c r="I231" s="118">
        <f t="shared" si="84"/>
        <v>7.28834332E-2</v>
      </c>
      <c r="J231" s="326">
        <f t="shared" si="85"/>
        <v>5.6025201278000002E-2</v>
      </c>
      <c r="K231" s="118">
        <v>0.76980630999999999</v>
      </c>
      <c r="L231" s="118">
        <v>3.6840271000000001E-2</v>
      </c>
      <c r="M231" s="118">
        <v>3.3661165E-2</v>
      </c>
      <c r="N231" s="118">
        <v>2.8682771999999999E-2</v>
      </c>
      <c r="O231" s="118">
        <v>4.9463197999999996E-3</v>
      </c>
      <c r="P231" s="118">
        <v>3.4541193999999999E-4</v>
      </c>
      <c r="Q231" s="118">
        <v>3.4384953999999998E-4</v>
      </c>
      <c r="R231" s="118">
        <v>2.3819971999999999E-3</v>
      </c>
      <c r="S231" s="118">
        <v>2.4733938999999998E-3</v>
      </c>
      <c r="T231" s="118">
        <v>0</v>
      </c>
      <c r="U231" s="118">
        <v>5.3537107E-2</v>
      </c>
      <c r="V231" s="330">
        <v>1.4700378000000001E-5</v>
      </c>
      <c r="W231" s="118">
        <v>0</v>
      </c>
      <c r="X231" s="118">
        <v>0</v>
      </c>
      <c r="Y231" s="41"/>
      <c r="Z231" s="327">
        <f t="shared" si="86"/>
        <v>5.7880173684210519</v>
      </c>
      <c r="AA231" s="41"/>
      <c r="AB231" s="111">
        <v>86.765696000000005</v>
      </c>
      <c r="AC231" s="111">
        <v>74.799976999999998</v>
      </c>
      <c r="AD231" s="111">
        <v>7.2574356</v>
      </c>
      <c r="AE231" s="111">
        <v>0</v>
      </c>
      <c r="AF231" s="111">
        <v>0.57186424999999996</v>
      </c>
      <c r="AG231" s="111">
        <v>2.5116801</v>
      </c>
      <c r="AH231" s="111">
        <v>1.6247391</v>
      </c>
      <c r="AI231" s="41"/>
      <c r="AJ231" s="114">
        <v>0.11655164</v>
      </c>
      <c r="AK231" s="114">
        <v>0.10839583999999999</v>
      </c>
      <c r="AL231" s="114">
        <v>4.9047467000000004E-3</v>
      </c>
      <c r="AM231" s="114">
        <v>3.2510505999999999E-3</v>
      </c>
      <c r="AN231" s="113">
        <f t="shared" si="87"/>
        <v>6.498551600552E-6</v>
      </c>
      <c r="AO231" s="112">
        <f t="shared" si="88"/>
        <v>1.8138856225234797E-8</v>
      </c>
      <c r="AP231" s="112">
        <f t="shared" si="89"/>
        <v>0.45532921017299999</v>
      </c>
      <c r="AQ231" s="328">
        <v>5.4249191999999997E-6</v>
      </c>
      <c r="AR231" s="328">
        <v>1.6370275999999999E-8</v>
      </c>
      <c r="AS231" s="328">
        <v>4.4717290000000001E-13</v>
      </c>
      <c r="AT231" s="328">
        <v>2.4913586999999999E-10</v>
      </c>
      <c r="AU231" s="328">
        <v>3.0427581999999999E-11</v>
      </c>
      <c r="AV231" s="328">
        <v>4.2649854E-9</v>
      </c>
      <c r="AW231" s="328">
        <v>1.0624648E-6</v>
      </c>
      <c r="AX231" s="328">
        <v>6.1318102999999998E-10</v>
      </c>
      <c r="AY231" s="328">
        <v>1.1338628999999999E-9</v>
      </c>
      <c r="AZ231" s="328">
        <v>3.7977766000000002E-13</v>
      </c>
      <c r="BA231" s="328">
        <v>2.3438657999999999E-15</v>
      </c>
      <c r="BB231" s="328">
        <v>2.2737997000000001E-12</v>
      </c>
      <c r="BC231" s="328">
        <v>5.08535E-14</v>
      </c>
      <c r="BD231" s="328">
        <v>5.6662608999999999E-14</v>
      </c>
      <c r="BE231" s="328">
        <v>3.9493143999999996E-9</v>
      </c>
      <c r="BF231" s="328">
        <v>2.6737372999999999E-9</v>
      </c>
      <c r="BG231" s="328">
        <v>1.8325685E-11</v>
      </c>
      <c r="BH231" s="328">
        <v>6.8970172999999999E-5</v>
      </c>
      <c r="BI231" s="329">
        <v>0.45526023999999998</v>
      </c>
      <c r="BJ231" s="329">
        <v>0</v>
      </c>
      <c r="BK231" s="329">
        <v>0</v>
      </c>
      <c r="BL231" s="329">
        <v>0</v>
      </c>
      <c r="BM231" s="41"/>
      <c r="BN231" s="111">
        <v>2.9276242000000002E-4</v>
      </c>
      <c r="BO231" s="122">
        <v>9.1950758000000006E-6</v>
      </c>
      <c r="BP231" s="111">
        <v>1.6138527999999999E-4</v>
      </c>
      <c r="BQ231" s="122">
        <v>2.8017359E-7</v>
      </c>
      <c r="BR231" s="122">
        <v>9.9882153999999995E-6</v>
      </c>
      <c r="BS231" s="122">
        <v>2.7055191E-6</v>
      </c>
      <c r="BT231" s="122">
        <v>1.0835019E-9</v>
      </c>
      <c r="BU231" s="122">
        <v>4.1289888999999997E-6</v>
      </c>
      <c r="BV231" s="122">
        <v>4.6351851000000001E-7</v>
      </c>
      <c r="BW231" s="122">
        <v>2.2752723999999999E-7</v>
      </c>
      <c r="BX231" s="122">
        <v>2.286016E-7</v>
      </c>
      <c r="BY231" s="122">
        <v>1.3321783E-8</v>
      </c>
      <c r="BZ231" s="122">
        <v>4.0259146E-9</v>
      </c>
      <c r="CA231" s="122">
        <v>6.5340614000000004E-6</v>
      </c>
      <c r="CB231" s="122">
        <v>9.6582679999999998E-5</v>
      </c>
      <c r="CC231" s="122">
        <v>1.0243396E-6</v>
      </c>
      <c r="CD231" s="111">
        <v>0</v>
      </c>
      <c r="CE231" s="230" t="s">
        <v>12360</v>
      </c>
      <c r="CF231" s="233" t="s">
        <v>12284</v>
      </c>
      <c r="CG231" s="42" t="s">
        <v>12205</v>
      </c>
      <c r="CK231" s="41"/>
      <c r="CL231" s="41"/>
      <c r="CM231" s="41"/>
      <c r="CN231" s="105"/>
      <c r="CO231" s="41"/>
      <c r="CP231" s="41"/>
      <c r="CQ231" s="41"/>
      <c r="CR231" s="41"/>
      <c r="CS231" s="41"/>
      <c r="CT231" s="41"/>
      <c r="CU231" s="41"/>
      <c r="CV231" s="41"/>
      <c r="CW231" s="41"/>
    </row>
    <row r="232" spans="1:318" ht="14.5" customHeight="1">
      <c r="A232" s="41" t="s">
        <v>12359</v>
      </c>
      <c r="B232" s="119" t="s">
        <v>12026</v>
      </c>
      <c r="C232" s="120" t="str">
        <f t="shared" si="80"/>
        <v>A.030.24.103</v>
      </c>
      <c r="D232" s="135" t="s">
        <v>12263</v>
      </c>
      <c r="E232" s="119" t="s">
        <v>6570</v>
      </c>
      <c r="F232" s="118" t="str">
        <f t="shared" si="81"/>
        <v>Alachlor (2-Chloro-N-(2,6-diethylphenyl)-N-(methoxymethyl)acetamide)</v>
      </c>
      <c r="G232" s="118">
        <f t="shared" si="82"/>
        <v>1.8507465384589998</v>
      </c>
      <c r="H232" s="118">
        <f t="shared" si="83"/>
        <v>7.4084810580000007E-2</v>
      </c>
      <c r="I232" s="118">
        <f t="shared" si="84"/>
        <v>0.1863090771</v>
      </c>
      <c r="J232" s="326">
        <f t="shared" si="85"/>
        <v>0.11332865077899999</v>
      </c>
      <c r="K232" s="118">
        <v>1.4770239999999999</v>
      </c>
      <c r="L232" s="118">
        <v>0.10925013</v>
      </c>
      <c r="M232" s="118">
        <v>7.1019750000000006E-2</v>
      </c>
      <c r="N232" s="118">
        <v>6.0318057000000001E-2</v>
      </c>
      <c r="O232" s="118">
        <v>1.2330114E-2</v>
      </c>
      <c r="P232" s="118">
        <v>6.2981384000000001E-4</v>
      </c>
      <c r="Q232" s="118">
        <v>8.0682574000000003E-4</v>
      </c>
      <c r="R232" s="118">
        <v>6.0391971000000001E-3</v>
      </c>
      <c r="S232" s="118">
        <v>4.8416835999999996E-3</v>
      </c>
      <c r="T232" s="118">
        <v>0</v>
      </c>
      <c r="U232" s="118">
        <v>0.10846156</v>
      </c>
      <c r="V232" s="330">
        <v>2.5407178999999999E-5</v>
      </c>
      <c r="W232" s="118">
        <v>0</v>
      </c>
      <c r="X232" s="118">
        <v>0</v>
      </c>
      <c r="Y232" s="41"/>
      <c r="Z232" s="327">
        <f t="shared" si="86"/>
        <v>11.105443609022554</v>
      </c>
      <c r="AA232" s="41"/>
      <c r="AB232" s="111">
        <v>164.9349</v>
      </c>
      <c r="AC232" s="111">
        <v>140.58967000000001</v>
      </c>
      <c r="AD232" s="111">
        <v>14.702912</v>
      </c>
      <c r="AE232" s="111">
        <v>0</v>
      </c>
      <c r="AF232" s="111">
        <v>1.1764064999999999</v>
      </c>
      <c r="AG232" s="111">
        <v>5.1646912</v>
      </c>
      <c r="AH232" s="111">
        <v>3.3012190000000001</v>
      </c>
      <c r="AI232" s="41"/>
      <c r="AJ232" s="114">
        <v>0.23705339</v>
      </c>
      <c r="AK232" s="114">
        <v>0.22121853</v>
      </c>
      <c r="AL232" s="114">
        <v>9.6709923000000003E-3</v>
      </c>
      <c r="AM232" s="114">
        <v>6.1638693999999999E-3</v>
      </c>
      <c r="AN232" s="113">
        <f t="shared" si="87"/>
        <v>1.3262502327777001E-5</v>
      </c>
      <c r="AO232" s="112">
        <f t="shared" si="88"/>
        <v>3.5765503856316099E-8</v>
      </c>
      <c r="AP232" s="112">
        <f t="shared" si="89"/>
        <v>0.86328703302999998</v>
      </c>
      <c r="AQ232" s="328">
        <v>1.0397638000000001E-5</v>
      </c>
      <c r="AR232" s="328">
        <v>3.1375553000000002E-8</v>
      </c>
      <c r="AS232" s="328">
        <v>8.5707756999999999E-13</v>
      </c>
      <c r="AT232" s="328">
        <v>4.8305311E-10</v>
      </c>
      <c r="AU232" s="328">
        <v>5.1035866999999998E-11</v>
      </c>
      <c r="AV232" s="328">
        <v>8.9689867999999999E-9</v>
      </c>
      <c r="AW232" s="328">
        <v>2.8372901999999999E-6</v>
      </c>
      <c r="AX232" s="328">
        <v>1.2875436E-9</v>
      </c>
      <c r="AY232" s="328">
        <v>3.0578253000000001E-9</v>
      </c>
      <c r="AZ232" s="328">
        <v>8.0405904999999997E-13</v>
      </c>
      <c r="BA232" s="328">
        <v>6.5189661000000002E-15</v>
      </c>
      <c r="BB232" s="328">
        <v>1.0591404E-11</v>
      </c>
      <c r="BC232" s="328">
        <v>1.2480139E-13</v>
      </c>
      <c r="BD232" s="328">
        <v>2.0460133999999999E-13</v>
      </c>
      <c r="BE232" s="328">
        <v>7.9916660000000008E-9</v>
      </c>
      <c r="BF232" s="328">
        <v>1.0079385999999999E-8</v>
      </c>
      <c r="BG232" s="328">
        <v>3.1993493999999998E-11</v>
      </c>
      <c r="BH232" s="329">
        <v>1.3224303E-4</v>
      </c>
      <c r="BI232" s="329">
        <v>0.86315478999999995</v>
      </c>
      <c r="BJ232" s="329">
        <v>0</v>
      </c>
      <c r="BK232" s="329">
        <v>0</v>
      </c>
      <c r="BL232" s="329">
        <v>0</v>
      </c>
      <c r="BM232" s="41"/>
      <c r="BN232" s="111">
        <v>5.7654183000000001E-4</v>
      </c>
      <c r="BO232" s="122">
        <v>2.3985627E-5</v>
      </c>
      <c r="BP232" s="111">
        <v>3.0964924000000002E-4</v>
      </c>
      <c r="BQ232" s="122">
        <v>7.0935394999999996E-7</v>
      </c>
      <c r="BR232" s="122">
        <v>2.6542647000000001E-5</v>
      </c>
      <c r="BS232" s="122">
        <v>5.7084937000000001E-6</v>
      </c>
      <c r="BT232" s="122">
        <v>4.6391316E-9</v>
      </c>
      <c r="BU232" s="122">
        <v>8.6999827000000001E-6</v>
      </c>
      <c r="BV232" s="122">
        <v>8.4516583E-7</v>
      </c>
      <c r="BW232" s="122">
        <v>5.3388128999999998E-7</v>
      </c>
      <c r="BX232" s="122">
        <v>3.8299423000000001E-7</v>
      </c>
      <c r="BY232" s="122">
        <v>2.3255176999999999E-8</v>
      </c>
      <c r="BZ232" s="122">
        <v>6.7040886000000001E-9</v>
      </c>
      <c r="CA232" s="122">
        <v>1.3864615E-5</v>
      </c>
      <c r="CB232" s="111">
        <v>1.8352097E-4</v>
      </c>
      <c r="CC232" s="122">
        <v>2.0642698E-6</v>
      </c>
      <c r="CD232" s="111">
        <v>0</v>
      </c>
      <c r="CE232" s="230" t="s">
        <v>12356</v>
      </c>
      <c r="CF232" s="233" t="s">
        <v>12266</v>
      </c>
      <c r="CG232" s="42" t="s">
        <v>12205</v>
      </c>
      <c r="CK232" s="41"/>
      <c r="CL232" s="41"/>
      <c r="CM232" s="41"/>
      <c r="CN232" s="105"/>
      <c r="CO232" s="41"/>
      <c r="CP232" s="41"/>
      <c r="CQ232" s="41"/>
      <c r="CR232" s="41"/>
      <c r="CS232" s="41"/>
      <c r="CT232" s="41"/>
      <c r="CU232" s="41"/>
      <c r="CV232" s="41"/>
      <c r="CW232" s="41"/>
    </row>
    <row r="233" spans="1:318" ht="14.5" customHeight="1">
      <c r="A233" s="41" t="s">
        <v>12355</v>
      </c>
      <c r="B233" s="119" t="s">
        <v>12026</v>
      </c>
      <c r="C233" s="120" t="str">
        <f t="shared" si="80"/>
        <v>A.030.24.104</v>
      </c>
      <c r="D233" s="135" t="s">
        <v>12263</v>
      </c>
      <c r="E233" s="119" t="s">
        <v>6570</v>
      </c>
      <c r="F233" s="118" t="str">
        <f t="shared" si="81"/>
        <v>Bentazone (3-isopropyl-2,1,3-benzothiadiazine-4-one-2,2-dioxide)</v>
      </c>
      <c r="G233" s="118">
        <f t="shared" si="82"/>
        <v>3.0844207219449999</v>
      </c>
      <c r="H233" s="118">
        <f t="shared" si="83"/>
        <v>0.14260852960000001</v>
      </c>
      <c r="I233" s="118">
        <f t="shared" si="84"/>
        <v>0.42220992600000001</v>
      </c>
      <c r="J233" s="326">
        <f t="shared" si="85"/>
        <v>0.156256066345</v>
      </c>
      <c r="K233" s="118">
        <v>2.3633462000000001</v>
      </c>
      <c r="L233" s="118">
        <v>0.27535205000000001</v>
      </c>
      <c r="M233" s="118">
        <v>0.13227458</v>
      </c>
      <c r="N233" s="118">
        <v>0.11201501</v>
      </c>
      <c r="O233" s="118">
        <v>2.7702893999999999E-2</v>
      </c>
      <c r="P233" s="118">
        <v>1.0631992E-3</v>
      </c>
      <c r="Q233" s="118">
        <v>1.8274264E-3</v>
      </c>
      <c r="R233" s="118">
        <v>1.4583296000000001E-2</v>
      </c>
      <c r="S233" s="118">
        <v>6.7922410999999997E-3</v>
      </c>
      <c r="T233" s="118">
        <v>0</v>
      </c>
      <c r="U233" s="118">
        <v>0.14942454999999999</v>
      </c>
      <c r="V233" s="330">
        <v>3.9275245000000003E-5</v>
      </c>
      <c r="W233" s="118">
        <v>0</v>
      </c>
      <c r="X233" s="118">
        <v>0</v>
      </c>
      <c r="Y233" s="41"/>
      <c r="Z233" s="327">
        <f t="shared" si="86"/>
        <v>17.769520300751878</v>
      </c>
      <c r="AA233" s="41"/>
      <c r="AB233" s="111">
        <v>254.67034000000001</v>
      </c>
      <c r="AC233" s="111">
        <v>221.16247999999999</v>
      </c>
      <c r="AD233" s="111">
        <v>20.255814000000001</v>
      </c>
      <c r="AE233" s="111">
        <v>0</v>
      </c>
      <c r="AF233" s="111">
        <v>1.6134740999999999</v>
      </c>
      <c r="AG233" s="111">
        <v>7.0846663000000003</v>
      </c>
      <c r="AH233" s="111">
        <v>4.5539012000000003</v>
      </c>
      <c r="AI233" s="41"/>
      <c r="AJ233" s="114">
        <v>0.41583312</v>
      </c>
      <c r="AK233" s="114">
        <v>0.38931017000000001</v>
      </c>
      <c r="AL233" s="114">
        <v>1.6189344000000001E-2</v>
      </c>
      <c r="AM233" s="114">
        <v>1.0333607999999999E-2</v>
      </c>
      <c r="AN233" s="113">
        <f t="shared" si="87"/>
        <v>2.3339937976422998E-5</v>
      </c>
      <c r="AO233" s="112">
        <f t="shared" si="88"/>
        <v>5.9871833746370001E-8</v>
      </c>
      <c r="AP233" s="112">
        <f t="shared" si="89"/>
        <v>1.4472840194600001</v>
      </c>
      <c r="AQ233" s="328">
        <v>1.6629486999999998E-5</v>
      </c>
      <c r="AR233" s="328">
        <v>5.0180222999999998E-8</v>
      </c>
      <c r="AS233" s="328">
        <v>1.3707729999999999E-12</v>
      </c>
      <c r="AT233" s="328">
        <v>8.8993756999999996E-10</v>
      </c>
      <c r="AU233" s="328">
        <v>7.4652852999999995E-11</v>
      </c>
      <c r="AV233" s="328">
        <v>1.6656064000000001E-8</v>
      </c>
      <c r="AW233" s="328">
        <v>6.6468120999999999E-6</v>
      </c>
      <c r="AX233" s="328">
        <v>2.3895393000000002E-9</v>
      </c>
      <c r="AY233" s="328">
        <v>7.2132471E-9</v>
      </c>
      <c r="AZ233" s="328">
        <v>1.6460814E-12</v>
      </c>
      <c r="BA233" s="328">
        <v>1.6814570000000001E-14</v>
      </c>
      <c r="BB233" s="328">
        <v>3.4557809000000003E-11</v>
      </c>
      <c r="BC233" s="328">
        <v>2.9368130000000001E-13</v>
      </c>
      <c r="BD233" s="328">
        <v>6.0747610000000002E-13</v>
      </c>
      <c r="BE233" s="328">
        <v>1.5536643000000001E-8</v>
      </c>
      <c r="BF233" s="328">
        <v>3.0481579000000003E-8</v>
      </c>
      <c r="BG233" s="328">
        <v>5.0331711000000001E-11</v>
      </c>
      <c r="BH233" s="329">
        <v>1.9481946E-4</v>
      </c>
      <c r="BI233" s="329">
        <v>1.4470892</v>
      </c>
      <c r="BJ233" s="329">
        <v>0</v>
      </c>
      <c r="BK233" s="329">
        <v>0</v>
      </c>
      <c r="BL233" s="329">
        <v>0</v>
      </c>
      <c r="BM233" s="41"/>
      <c r="BN233" s="111">
        <v>9.5980754000000003E-4</v>
      </c>
      <c r="BO233" s="122">
        <v>5.5129300000000001E-5</v>
      </c>
      <c r="BP233" s="111">
        <v>4.9546137000000003E-4</v>
      </c>
      <c r="BQ233" s="122">
        <v>1.7110978000000001E-6</v>
      </c>
      <c r="BR233" s="122">
        <v>6.228726E-5</v>
      </c>
      <c r="BS233" s="122">
        <v>1.0626506E-5</v>
      </c>
      <c r="BT233" s="122">
        <v>1.4723527E-8</v>
      </c>
      <c r="BU233" s="122">
        <v>1.6174871000000001E-5</v>
      </c>
      <c r="BV233" s="122">
        <v>1.4267384E-6</v>
      </c>
      <c r="BW233" s="122">
        <v>1.2092187000000001E-6</v>
      </c>
      <c r="BX233" s="122">
        <v>5.5899696999999998E-7</v>
      </c>
      <c r="BY233" s="122">
        <v>3.6578322000000002E-8</v>
      </c>
      <c r="BZ233" s="122">
        <v>9.6698923000000003E-9</v>
      </c>
      <c r="CA233" s="122">
        <v>2.6264247E-5</v>
      </c>
      <c r="CB233" s="111">
        <v>2.8598386E-4</v>
      </c>
      <c r="CC233" s="122">
        <v>2.9131071E-6</v>
      </c>
      <c r="CD233" s="111">
        <v>0</v>
      </c>
      <c r="CE233" s="230" t="s">
        <v>12352</v>
      </c>
      <c r="CF233" s="233" t="s">
        <v>12351</v>
      </c>
      <c r="CG233" s="42" t="s">
        <v>12205</v>
      </c>
      <c r="CK233" s="41"/>
      <c r="CL233" s="41"/>
      <c r="CM233" s="41"/>
      <c r="CN233" s="105"/>
      <c r="CO233" s="41"/>
      <c r="CP233" s="41"/>
      <c r="CQ233" s="41"/>
      <c r="CR233" s="41"/>
      <c r="CS233" s="41"/>
      <c r="CT233" s="41"/>
      <c r="CU233" s="41"/>
      <c r="CV233" s="41"/>
      <c r="CW233" s="41"/>
    </row>
    <row r="234" spans="1:318" ht="14.5" customHeight="1">
      <c r="A234" s="41" t="s">
        <v>12350</v>
      </c>
      <c r="B234" s="119" t="s">
        <v>12026</v>
      </c>
      <c r="C234" s="120" t="str">
        <f t="shared" si="80"/>
        <v>A.030.24.105</v>
      </c>
      <c r="D234" s="135" t="s">
        <v>12263</v>
      </c>
      <c r="E234" s="119" t="s">
        <v>6570</v>
      </c>
      <c r="F234" s="118" t="str">
        <f t="shared" si="81"/>
        <v>Butylate (Butylated hydroxytoluene, 2,6-Di-tert-butyl-4-methylphenol)</v>
      </c>
      <c r="G234" s="118">
        <f t="shared" si="82"/>
        <v>0.83992153700999994</v>
      </c>
      <c r="H234" s="118">
        <f t="shared" si="83"/>
        <v>3.5311139169999999E-2</v>
      </c>
      <c r="I234" s="118">
        <f t="shared" si="84"/>
        <v>9.0778631700000001E-2</v>
      </c>
      <c r="J234" s="326">
        <f t="shared" si="85"/>
        <v>4.1757336140000004E-2</v>
      </c>
      <c r="K234" s="118">
        <v>0.67207443</v>
      </c>
      <c r="L234" s="118">
        <v>5.4057275000000002E-2</v>
      </c>
      <c r="M234" s="118">
        <v>3.3524511999999999E-2</v>
      </c>
      <c r="N234" s="118">
        <v>2.8489423E-2</v>
      </c>
      <c r="O234" s="118">
        <v>6.0786957999999997E-3</v>
      </c>
      <c r="P234" s="118">
        <v>3.1957650999999999E-4</v>
      </c>
      <c r="Q234" s="118">
        <v>4.2344386E-4</v>
      </c>
      <c r="R234" s="118">
        <v>3.1968447000000001E-3</v>
      </c>
      <c r="S234" s="118">
        <v>1.9007873E-3</v>
      </c>
      <c r="T234" s="118">
        <v>0</v>
      </c>
      <c r="U234" s="118">
        <v>3.9843766000000003E-2</v>
      </c>
      <c r="V234" s="330">
        <v>1.278284E-5</v>
      </c>
      <c r="W234" s="118">
        <v>0</v>
      </c>
      <c r="X234" s="118">
        <v>0</v>
      </c>
      <c r="Y234" s="41"/>
      <c r="Z234" s="327">
        <f t="shared" si="86"/>
        <v>5.0531912030075183</v>
      </c>
      <c r="AA234" s="41"/>
      <c r="AB234" s="111">
        <v>73.519293000000005</v>
      </c>
      <c r="AC234" s="111">
        <v>64.639734000000004</v>
      </c>
      <c r="AD234" s="111">
        <v>5.4011874000000004</v>
      </c>
      <c r="AE234" s="111">
        <v>0</v>
      </c>
      <c r="AF234" s="111">
        <v>0.42072870000000001</v>
      </c>
      <c r="AG234" s="111">
        <v>1.8485482</v>
      </c>
      <c r="AH234" s="111">
        <v>1.2090945</v>
      </c>
      <c r="AI234" s="41"/>
      <c r="AJ234" s="114">
        <v>0.10977358</v>
      </c>
      <c r="AK234" s="114">
        <v>0.10236551000000001</v>
      </c>
      <c r="AL234" s="114">
        <v>4.4392985000000001E-3</v>
      </c>
      <c r="AM234" s="114">
        <v>2.9687742E-3</v>
      </c>
      <c r="AN234" s="113">
        <f t="shared" si="87"/>
        <v>6.1370210058639996E-6</v>
      </c>
      <c r="AO234" s="112">
        <f t="shared" si="88"/>
        <v>1.64175238943732E-8</v>
      </c>
      <c r="AP234" s="112">
        <f t="shared" si="89"/>
        <v>0.415794694435</v>
      </c>
      <c r="AQ234" s="328">
        <v>4.7354648E-6</v>
      </c>
      <c r="AR234" s="328">
        <v>1.4289731E-8</v>
      </c>
      <c r="AS234" s="328">
        <v>3.9034190000000002E-13</v>
      </c>
      <c r="AT234" s="328">
        <v>2.4735653000000001E-10</v>
      </c>
      <c r="AU234" s="328">
        <v>2.5549133999999999E-11</v>
      </c>
      <c r="AV234" s="328">
        <v>4.2362368000000001E-9</v>
      </c>
      <c r="AW234" s="328">
        <v>1.3874092999999999E-6</v>
      </c>
      <c r="AX234" s="328">
        <v>6.0873506000000003E-10</v>
      </c>
      <c r="AY234" s="328">
        <v>1.4960690999999999E-9</v>
      </c>
      <c r="AZ234" s="328">
        <v>4.1670685999999998E-13</v>
      </c>
      <c r="BA234" s="328">
        <v>3.4831922000000001E-15</v>
      </c>
      <c r="BB234" s="328">
        <v>5.8776838999999999E-12</v>
      </c>
      <c r="BC234" s="328">
        <v>6.5831521000000006E-14</v>
      </c>
      <c r="BD234" s="328">
        <v>1.11729E-13</v>
      </c>
      <c r="BE234" s="328">
        <v>4.1168394999999999E-9</v>
      </c>
      <c r="BF234" s="328">
        <v>5.5209239E-9</v>
      </c>
      <c r="BG234" s="328">
        <v>1.6122958E-11</v>
      </c>
      <c r="BH234" s="328">
        <v>5.5864435000000002E-5</v>
      </c>
      <c r="BI234" s="329">
        <v>0.41573883</v>
      </c>
      <c r="BJ234" s="329">
        <v>0</v>
      </c>
      <c r="BK234" s="329">
        <v>0</v>
      </c>
      <c r="BL234" s="329">
        <v>0</v>
      </c>
      <c r="BM234" s="41"/>
      <c r="BN234" s="111">
        <v>2.6366005E-4</v>
      </c>
      <c r="BO234" s="122">
        <v>1.1684215999999999E-5</v>
      </c>
      <c r="BP234" s="111">
        <v>1.4089638E-4</v>
      </c>
      <c r="BQ234" s="122">
        <v>3.7544072999999998E-7</v>
      </c>
      <c r="BR234" s="122">
        <v>1.305988E-5</v>
      </c>
      <c r="BS234" s="122">
        <v>2.6930727000000002E-6</v>
      </c>
      <c r="BT234" s="122">
        <v>2.5620091000000001E-9</v>
      </c>
      <c r="BU234" s="122">
        <v>4.1052005999999997E-6</v>
      </c>
      <c r="BV234" s="122">
        <v>4.2884916999999999E-7</v>
      </c>
      <c r="BW234" s="122">
        <v>2.8019526999999998E-7</v>
      </c>
      <c r="BX234" s="122">
        <v>1.9169415999999999E-7</v>
      </c>
      <c r="BY234" s="122">
        <v>1.1719135000000001E-8</v>
      </c>
      <c r="BZ234" s="122">
        <v>3.3520213999999998E-9</v>
      </c>
      <c r="CA234" s="122">
        <v>6.6189352000000001E-6</v>
      </c>
      <c r="CB234" s="122">
        <v>8.2526390999999999E-5</v>
      </c>
      <c r="CC234" s="122">
        <v>7.8215883999999998E-7</v>
      </c>
      <c r="CD234" s="111">
        <v>0</v>
      </c>
      <c r="CE234" s="230" t="s">
        <v>12347</v>
      </c>
      <c r="CF234" s="233" t="s">
        <v>12346</v>
      </c>
      <c r="CG234" s="42" t="s">
        <v>12205</v>
      </c>
      <c r="CK234" s="41"/>
      <c r="CL234" s="41"/>
      <c r="CM234" s="41"/>
      <c r="CN234" s="105"/>
      <c r="CO234" s="41"/>
      <c r="CP234" s="41"/>
      <c r="CQ234" s="41"/>
      <c r="CR234" s="41"/>
      <c r="CS234" s="41"/>
      <c r="CT234" s="41"/>
      <c r="CU234" s="41"/>
      <c r="CV234" s="41"/>
      <c r="CW234" s="41"/>
    </row>
    <row r="235" spans="1:318" ht="14.5" customHeight="1">
      <c r="A235" s="41" t="s">
        <v>12345</v>
      </c>
      <c r="B235" s="119" t="s">
        <v>12026</v>
      </c>
      <c r="C235" s="120" t="str">
        <f t="shared" si="80"/>
        <v>A.030.24.106</v>
      </c>
      <c r="D235" s="135" t="s">
        <v>12263</v>
      </c>
      <c r="E235" s="119" t="s">
        <v>6570</v>
      </c>
      <c r="F235" s="118" t="str">
        <f t="shared" si="81"/>
        <v>Chloramben (3-Amino-2,5-dichlorobenzoic acid)</v>
      </c>
      <c r="G235" s="118">
        <f t="shared" si="82"/>
        <v>0.71056893957040002</v>
      </c>
      <c r="H235" s="118">
        <f t="shared" si="83"/>
        <v>2.7821056209999997E-2</v>
      </c>
      <c r="I235" s="118">
        <f t="shared" si="84"/>
        <v>7.39500149E-2</v>
      </c>
      <c r="J235" s="326">
        <f t="shared" si="85"/>
        <v>5.5895288460400004E-2</v>
      </c>
      <c r="K235" s="118">
        <v>0.55290258000000003</v>
      </c>
      <c r="L235" s="118">
        <v>4.5168835999999997E-2</v>
      </c>
      <c r="M235" s="118">
        <v>2.6704971000000001E-2</v>
      </c>
      <c r="N235" s="118">
        <v>2.2615738999999999E-2</v>
      </c>
      <c r="O235" s="118">
        <v>4.7485736999999997E-3</v>
      </c>
      <c r="P235" s="118">
        <v>1.8712927E-4</v>
      </c>
      <c r="Q235" s="118">
        <v>2.6961424000000001E-4</v>
      </c>
      <c r="R235" s="118">
        <v>2.0762078999999999E-3</v>
      </c>
      <c r="S235" s="118">
        <v>2.2067116999999999E-3</v>
      </c>
      <c r="T235" s="118">
        <v>0</v>
      </c>
      <c r="U235" s="118">
        <v>5.3681260000000001E-2</v>
      </c>
      <c r="V235" s="330">
        <v>7.3167604000000003E-6</v>
      </c>
      <c r="W235" s="118">
        <v>0</v>
      </c>
      <c r="X235" s="118">
        <v>0</v>
      </c>
      <c r="Y235" s="41"/>
      <c r="Z235" s="327">
        <f t="shared" si="86"/>
        <v>4.1571622556390979</v>
      </c>
      <c r="AA235" s="41"/>
      <c r="AB235" s="111">
        <v>63.231150999999997</v>
      </c>
      <c r="AC235" s="111">
        <v>51.07931</v>
      </c>
      <c r="AD235" s="111">
        <v>7.2769366</v>
      </c>
      <c r="AE235" s="111">
        <v>0</v>
      </c>
      <c r="AF235" s="111">
        <v>0.60045746</v>
      </c>
      <c r="AG235" s="111">
        <v>2.6338537999999998</v>
      </c>
      <c r="AH235" s="111">
        <v>1.6405927</v>
      </c>
      <c r="AI235" s="41"/>
      <c r="AJ235" s="114">
        <v>8.9739097000000004E-2</v>
      </c>
      <c r="AK235" s="114">
        <v>8.4013799E-2</v>
      </c>
      <c r="AL235" s="114">
        <v>3.6374196E-3</v>
      </c>
      <c r="AM235" s="114">
        <v>2.0878782000000001E-3</v>
      </c>
      <c r="AN235" s="113">
        <f t="shared" si="87"/>
        <v>5.0367984975889993E-6</v>
      </c>
      <c r="AO235" s="112">
        <f t="shared" si="88"/>
        <v>1.3451995987964999E-8</v>
      </c>
      <c r="AP235" s="112">
        <f t="shared" si="89"/>
        <v>0.29241991081500002</v>
      </c>
      <c r="AQ235" s="328">
        <v>3.8841176000000001E-6</v>
      </c>
      <c r="AR235" s="328">
        <v>1.1720281E-8</v>
      </c>
      <c r="AS235" s="328">
        <v>3.2017272E-13</v>
      </c>
      <c r="AT235" s="328">
        <v>1.4830800000000001E-10</v>
      </c>
      <c r="AU235" s="328">
        <v>1.4424989E-11</v>
      </c>
      <c r="AV235" s="328">
        <v>3.3628366000000001E-9</v>
      </c>
      <c r="AW235" s="328">
        <v>1.1427897999999999E-6</v>
      </c>
      <c r="AX235" s="328">
        <v>4.8157515000000001E-10</v>
      </c>
      <c r="AY235" s="328">
        <v>1.2359520999999999E-9</v>
      </c>
      <c r="AZ235" s="328">
        <v>2.5744509999999998E-13</v>
      </c>
      <c r="BA235" s="328">
        <v>2.3100449999999999E-15</v>
      </c>
      <c r="BB235" s="328">
        <v>4.2180815000000002E-12</v>
      </c>
      <c r="BC235" s="328">
        <v>4.2411679E-14</v>
      </c>
      <c r="BD235" s="328">
        <v>7.7623521000000005E-14</v>
      </c>
      <c r="BE235" s="328">
        <v>2.5058632000000001E-9</v>
      </c>
      <c r="BF235" s="328">
        <v>3.8596648000000002E-9</v>
      </c>
      <c r="BG235" s="328">
        <v>9.2696933999999998E-12</v>
      </c>
      <c r="BH235" s="328">
        <v>5.4760815E-5</v>
      </c>
      <c r="BI235" s="329">
        <v>0.29236515000000002</v>
      </c>
      <c r="BJ235" s="329">
        <v>0</v>
      </c>
      <c r="BK235" s="329">
        <v>0</v>
      </c>
      <c r="BL235" s="329">
        <v>0</v>
      </c>
      <c r="BM235" s="41"/>
      <c r="BN235" s="111">
        <v>2.1788826E-4</v>
      </c>
      <c r="BO235" s="122">
        <v>9.6135247000000006E-6</v>
      </c>
      <c r="BP235" s="111">
        <v>1.1591271000000001E-4</v>
      </c>
      <c r="BQ235" s="122">
        <v>2.4375025E-7</v>
      </c>
      <c r="BR235" s="122">
        <v>1.0568379E-5</v>
      </c>
      <c r="BS235" s="122">
        <v>2.1485318999999999E-6</v>
      </c>
      <c r="BT235" s="122">
        <v>1.8210258E-9</v>
      </c>
      <c r="BU235" s="122">
        <v>3.270711E-6</v>
      </c>
      <c r="BV235" s="122">
        <v>2.5111430000000001E-7</v>
      </c>
      <c r="BW235" s="122">
        <v>1.7840531E-7</v>
      </c>
      <c r="BX235" s="122">
        <v>1.0817215E-7</v>
      </c>
      <c r="BY235" s="122">
        <v>6.7374705999999997E-9</v>
      </c>
      <c r="BZ235" s="122">
        <v>1.8861024999999999E-9</v>
      </c>
      <c r="CA235" s="122">
        <v>5.1402857999999999E-6</v>
      </c>
      <c r="CB235" s="122">
        <v>6.9452346999999994E-5</v>
      </c>
      <c r="CC235" s="122">
        <v>9.8987883999999994E-7</v>
      </c>
      <c r="CD235" s="111">
        <v>0</v>
      </c>
      <c r="CE235" s="230" t="s">
        <v>12342</v>
      </c>
      <c r="CF235" s="233" t="s">
        <v>12327</v>
      </c>
      <c r="CG235" s="42" t="s">
        <v>12205</v>
      </c>
      <c r="CK235" s="41"/>
      <c r="CL235" s="41"/>
      <c r="CM235" s="41"/>
      <c r="CN235" s="105"/>
      <c r="CO235" s="41"/>
      <c r="CP235" s="41"/>
      <c r="CQ235" s="41"/>
      <c r="CR235" s="41"/>
      <c r="CS235" s="41"/>
      <c r="CT235" s="41"/>
      <c r="CU235" s="41"/>
      <c r="CV235" s="41"/>
      <c r="CW235" s="41"/>
    </row>
    <row r="236" spans="1:318" ht="14.5" customHeight="1">
      <c r="A236" s="41" t="s">
        <v>12341</v>
      </c>
      <c r="B236" s="119" t="s">
        <v>12026</v>
      </c>
      <c r="C236" s="120" t="str">
        <f t="shared" si="80"/>
        <v>A.030.24.107</v>
      </c>
      <c r="D236" s="135" t="s">
        <v>12263</v>
      </c>
      <c r="E236" s="119" t="s">
        <v>6570</v>
      </c>
      <c r="F236" s="118" t="str">
        <f t="shared" si="81"/>
        <v>Chlorsulfuron (2-chloro-N-[(4-methoxy-6-methyl-1,3,5-triazin-2-yl)carbamoyl]benzene-1</v>
      </c>
      <c r="G236" s="118">
        <f t="shared" si="82"/>
        <v>2.7697402239019997</v>
      </c>
      <c r="H236" s="118">
        <f t="shared" si="83"/>
        <v>0.10433308769999999</v>
      </c>
      <c r="I236" s="118">
        <f t="shared" si="84"/>
        <v>0.22518409490000002</v>
      </c>
      <c r="J236" s="326">
        <f t="shared" si="85"/>
        <v>0.15180334130199999</v>
      </c>
      <c r="K236" s="118">
        <v>2.2884196999999999</v>
      </c>
      <c r="L236" s="118">
        <v>0.11563503999999999</v>
      </c>
      <c r="M236" s="118">
        <v>0.10181078</v>
      </c>
      <c r="N236" s="118">
        <v>8.6775032000000002E-2</v>
      </c>
      <c r="O236" s="118">
        <v>1.53765E-2</v>
      </c>
      <c r="P236" s="118">
        <v>1.0765462999999999E-3</v>
      </c>
      <c r="Q236" s="118">
        <v>1.1050094E-3</v>
      </c>
      <c r="R236" s="118">
        <v>7.7382748999999997E-3</v>
      </c>
      <c r="S236" s="118">
        <v>6.8992235000000001E-3</v>
      </c>
      <c r="T236" s="118">
        <v>0</v>
      </c>
      <c r="U236" s="118">
        <v>0.14485856</v>
      </c>
      <c r="V236" s="330">
        <v>4.5557801999999998E-5</v>
      </c>
      <c r="W236" s="118">
        <v>0</v>
      </c>
      <c r="X236" s="118">
        <v>0</v>
      </c>
      <c r="Y236" s="41"/>
      <c r="Z236" s="327">
        <f t="shared" si="86"/>
        <v>17.206163157894736</v>
      </c>
      <c r="AA236" s="41"/>
      <c r="AB236" s="111">
        <v>255.65631999999999</v>
      </c>
      <c r="AC236" s="111">
        <v>223.39005</v>
      </c>
      <c r="AD236" s="111">
        <v>19.636907000000001</v>
      </c>
      <c r="AE236" s="111">
        <v>0</v>
      </c>
      <c r="AF236" s="111">
        <v>1.5276945</v>
      </c>
      <c r="AG236" s="111">
        <v>6.7122921</v>
      </c>
      <c r="AH236" s="111">
        <v>4.3893715999999996</v>
      </c>
      <c r="AI236" s="41"/>
      <c r="AJ236" s="114">
        <v>0.34919958000000001</v>
      </c>
      <c r="AK236" s="114">
        <v>0.32465276999999998</v>
      </c>
      <c r="AL236" s="114">
        <v>1.4635931E-2</v>
      </c>
      <c r="AM236" s="114">
        <v>9.9108717000000006E-3</v>
      </c>
      <c r="AN236" s="113">
        <f t="shared" si="87"/>
        <v>1.9463595311213001E-5</v>
      </c>
      <c r="AO236" s="112">
        <f t="shared" si="88"/>
        <v>5.4126965442228799E-8</v>
      </c>
      <c r="AP236" s="112">
        <f t="shared" si="89"/>
        <v>1.3880772795899998</v>
      </c>
      <c r="AQ236" s="328">
        <v>1.6133380999999998E-5</v>
      </c>
      <c r="AR236" s="328">
        <v>4.8684447000000001E-8</v>
      </c>
      <c r="AS236" s="328">
        <v>1.3298612E-12</v>
      </c>
      <c r="AT236" s="328">
        <v>7.8181722999999996E-10</v>
      </c>
      <c r="AU236" s="328">
        <v>9.4009983000000003E-11</v>
      </c>
      <c r="AV236" s="328">
        <v>1.2903023000000001E-8</v>
      </c>
      <c r="AW236" s="328">
        <v>3.2946824000000001E-6</v>
      </c>
      <c r="AX236" s="328">
        <v>1.8559501E-9</v>
      </c>
      <c r="AY236" s="328">
        <v>3.518533E-9</v>
      </c>
      <c r="AZ236" s="328">
        <v>1.2043333000000001E-12</v>
      </c>
      <c r="BA236" s="328">
        <v>7.7212288000000005E-15</v>
      </c>
      <c r="BB236" s="328">
        <v>8.2812516999999998E-12</v>
      </c>
      <c r="BC236" s="328">
        <v>1.6443982000000001E-13</v>
      </c>
      <c r="BD236" s="328">
        <v>1.9537098E-13</v>
      </c>
      <c r="BE236" s="328">
        <v>1.2455356999999999E-8</v>
      </c>
      <c r="BF236" s="328">
        <v>9.2977039999999999E-9</v>
      </c>
      <c r="BG236" s="328">
        <v>5.6852363999999997E-11</v>
      </c>
      <c r="BH236" s="329">
        <v>1.9857959E-4</v>
      </c>
      <c r="BI236" s="329">
        <v>1.3878786999999999</v>
      </c>
      <c r="BJ236" s="329">
        <v>0</v>
      </c>
      <c r="BK236" s="329">
        <v>0</v>
      </c>
      <c r="BL236" s="329">
        <v>0</v>
      </c>
      <c r="BM236" s="41"/>
      <c r="BN236" s="111">
        <v>8.7213183999999995E-4</v>
      </c>
      <c r="BO236" s="122">
        <v>2.8423824999999999E-5</v>
      </c>
      <c r="BP236" s="111">
        <v>4.7975349000000002E-4</v>
      </c>
      <c r="BQ236" s="122">
        <v>9.1000352000000003E-7</v>
      </c>
      <c r="BR236" s="122">
        <v>3.1088835999999998E-5</v>
      </c>
      <c r="BS236" s="122">
        <v>8.1806705000000004E-6</v>
      </c>
      <c r="BT236" s="122">
        <v>3.8705657000000001E-9</v>
      </c>
      <c r="BU236" s="122">
        <v>1.2485898E-5</v>
      </c>
      <c r="BV236" s="122">
        <v>1.4446493999999999E-6</v>
      </c>
      <c r="BW236" s="122">
        <v>7.3119111999999996E-7</v>
      </c>
      <c r="BX236" s="122">
        <v>7.0621349999999996E-7</v>
      </c>
      <c r="BY236" s="122">
        <v>4.1328160000000003E-8</v>
      </c>
      <c r="BZ236" s="122">
        <v>1.2429593E-8</v>
      </c>
      <c r="CA236" s="122">
        <v>1.9875091000000001E-5</v>
      </c>
      <c r="CB236" s="111">
        <v>2.8566548999999999E-4</v>
      </c>
      <c r="CC236" s="122">
        <v>2.8088570000000002E-6</v>
      </c>
      <c r="CD236" s="111">
        <v>0</v>
      </c>
      <c r="CE236" s="230" t="s">
        <v>12338</v>
      </c>
      <c r="CF236" s="233" t="s">
        <v>12337</v>
      </c>
      <c r="CG236" s="42" t="s">
        <v>12205</v>
      </c>
      <c r="CK236" s="41"/>
      <c r="CL236" s="41"/>
      <c r="CM236" s="41"/>
      <c r="CN236" s="105"/>
      <c r="CO236" s="41"/>
      <c r="CP236" s="41"/>
      <c r="CQ236" s="41"/>
      <c r="CR236" s="41"/>
      <c r="CS236" s="41"/>
      <c r="CT236" s="41"/>
      <c r="CU236" s="41"/>
      <c r="CV236" s="41"/>
      <c r="CW236" s="41"/>
    </row>
    <row r="237" spans="1:318" ht="14.5" customHeight="1">
      <c r="A237" s="41" t="s">
        <v>12336</v>
      </c>
      <c r="B237" s="119" t="s">
        <v>12026</v>
      </c>
      <c r="C237" s="120" t="str">
        <f t="shared" si="80"/>
        <v>A.030.24.108</v>
      </c>
      <c r="D237" s="135" t="s">
        <v>12263</v>
      </c>
      <c r="E237" s="119" t="s">
        <v>6570</v>
      </c>
      <c r="F237" s="118" t="str">
        <f t="shared" si="81"/>
        <v>Cyanazine (2-[[4-Chloro-6-(ethylamino)-1,3,5-triazin-2-yl]amino]-2-methylpropanenitri</v>
      </c>
      <c r="G237" s="118">
        <f t="shared" si="82"/>
        <v>1.217985969918</v>
      </c>
      <c r="H237" s="118">
        <f t="shared" si="83"/>
        <v>5.5818947370000004E-2</v>
      </c>
      <c r="I237" s="118">
        <f t="shared" si="84"/>
        <v>0.15858859750000001</v>
      </c>
      <c r="J237" s="326">
        <f t="shared" si="85"/>
        <v>5.2731925047999999E-2</v>
      </c>
      <c r="K237" s="118">
        <v>0.95084650000000004</v>
      </c>
      <c r="L237" s="118">
        <v>0.10089589</v>
      </c>
      <c r="M237" s="118">
        <v>5.1968094999999999E-2</v>
      </c>
      <c r="N237" s="118">
        <v>4.4082039000000003E-2</v>
      </c>
      <c r="O237" s="118">
        <v>1.0540081E-2</v>
      </c>
      <c r="P237" s="118">
        <v>4.6649882000000001E-4</v>
      </c>
      <c r="Q237" s="118">
        <v>7.3032855E-4</v>
      </c>
      <c r="R237" s="118">
        <v>5.7246125000000002E-3</v>
      </c>
      <c r="S237" s="118">
        <v>2.449695E-3</v>
      </c>
      <c r="T237" s="118">
        <v>0</v>
      </c>
      <c r="U237" s="118">
        <v>5.0264441999999999E-2</v>
      </c>
      <c r="V237" s="330">
        <v>1.7788048000000001E-5</v>
      </c>
      <c r="W237" s="118">
        <v>0</v>
      </c>
      <c r="X237" s="118">
        <v>0</v>
      </c>
      <c r="Y237" s="41"/>
      <c r="Z237" s="327">
        <f t="shared" si="86"/>
        <v>7.1492218045112779</v>
      </c>
      <c r="AA237" s="41"/>
      <c r="AB237" s="111">
        <v>101.73820000000001</v>
      </c>
      <c r="AC237" s="111">
        <v>90.55565</v>
      </c>
      <c r="AD237" s="111">
        <v>6.8138112</v>
      </c>
      <c r="AE237" s="111">
        <v>0</v>
      </c>
      <c r="AF237" s="111">
        <v>0.52693206000000004</v>
      </c>
      <c r="AG237" s="111">
        <v>2.3157282000000001</v>
      </c>
      <c r="AH237" s="111">
        <v>1.5260834999999999</v>
      </c>
      <c r="AI237" s="41"/>
      <c r="AJ237" s="114">
        <v>0.16418767000000001</v>
      </c>
      <c r="AK237" s="114">
        <v>0.15341431</v>
      </c>
      <c r="AL237" s="114">
        <v>6.4545647999999997E-3</v>
      </c>
      <c r="AM237" s="114">
        <v>4.3187911999999998E-3</v>
      </c>
      <c r="AN237" s="113">
        <f t="shared" si="87"/>
        <v>9.1975007564879996E-6</v>
      </c>
      <c r="AO237" s="112">
        <f t="shared" si="88"/>
        <v>2.3870432179477093E-8</v>
      </c>
      <c r="AP237" s="112">
        <f t="shared" si="89"/>
        <v>0.60487270683099992</v>
      </c>
      <c r="AQ237" s="328">
        <v>6.6980222000000001E-6</v>
      </c>
      <c r="AR237" s="328">
        <v>2.0211862999999999E-8</v>
      </c>
      <c r="AS237" s="328">
        <v>5.5211535000000002E-13</v>
      </c>
      <c r="AT237" s="328">
        <v>3.7903532E-10</v>
      </c>
      <c r="AU237" s="328">
        <v>3.4522067999999999E-11</v>
      </c>
      <c r="AV237" s="328">
        <v>6.5547823999999999E-9</v>
      </c>
      <c r="AW237" s="328">
        <v>2.4747016000000001E-6</v>
      </c>
      <c r="AX237" s="328">
        <v>9.4147335999999993E-10</v>
      </c>
      <c r="AY237" s="328">
        <v>2.6802671000000002E-9</v>
      </c>
      <c r="AZ237" s="328">
        <v>6.7789809999999998E-13</v>
      </c>
      <c r="BA237" s="328">
        <v>6.4852970999999996E-15</v>
      </c>
      <c r="BB237" s="328">
        <v>1.2601023E-11</v>
      </c>
      <c r="BC237" s="328">
        <v>1.1610870999999999E-13</v>
      </c>
      <c r="BD237" s="328">
        <v>2.2628402E-13</v>
      </c>
      <c r="BE237" s="328">
        <v>6.5027547E-9</v>
      </c>
      <c r="BF237" s="328">
        <v>1.1305861999999999E-8</v>
      </c>
      <c r="BG237" s="328">
        <v>2.2648804999999999E-11</v>
      </c>
      <c r="BH237" s="328">
        <v>7.4856831000000003E-5</v>
      </c>
      <c r="BI237" s="329">
        <v>0.60479784999999997</v>
      </c>
      <c r="BJ237" s="329">
        <v>0</v>
      </c>
      <c r="BK237" s="329">
        <v>0</v>
      </c>
      <c r="BL237" s="329">
        <v>0</v>
      </c>
      <c r="BM237" s="41"/>
      <c r="BN237" s="111">
        <v>3.8207355E-4</v>
      </c>
      <c r="BO237" s="122">
        <v>2.0599801000000002E-5</v>
      </c>
      <c r="BP237" s="111">
        <v>1.9933926999999999E-4</v>
      </c>
      <c r="BQ237" s="122">
        <v>6.7188107000000002E-7</v>
      </c>
      <c r="BR237" s="122">
        <v>2.3293093999999999E-5</v>
      </c>
      <c r="BS237" s="122">
        <v>4.1734916E-6</v>
      </c>
      <c r="BT237" s="122">
        <v>5.4015596000000004E-9</v>
      </c>
      <c r="BU237" s="122">
        <v>6.3568759000000003E-6</v>
      </c>
      <c r="BV237" s="122">
        <v>6.2600856999999998E-7</v>
      </c>
      <c r="BW237" s="122">
        <v>4.8326265000000003E-7</v>
      </c>
      <c r="BX237" s="122">
        <v>2.5871743000000002E-7</v>
      </c>
      <c r="BY237" s="122">
        <v>1.6460960999999998E-8</v>
      </c>
      <c r="BZ237" s="122">
        <v>4.4958966000000003E-9</v>
      </c>
      <c r="CA237" s="122">
        <v>1.0359105000000001E-5</v>
      </c>
      <c r="CB237" s="111">
        <v>1.1487788E-4</v>
      </c>
      <c r="CC237" s="122">
        <v>1.0077983000000001E-6</v>
      </c>
      <c r="CD237" s="111">
        <v>0</v>
      </c>
      <c r="CE237" s="230" t="s">
        <v>12333</v>
      </c>
      <c r="CF237" s="233" t="s">
        <v>12332</v>
      </c>
      <c r="CG237" s="42" t="s">
        <v>12205</v>
      </c>
      <c r="CK237" s="41"/>
      <c r="CL237" s="41"/>
      <c r="CM237" s="41"/>
      <c r="CN237" s="105"/>
      <c r="CO237" s="41"/>
      <c r="CP237" s="41"/>
      <c r="CQ237" s="41"/>
      <c r="CR237" s="41"/>
      <c r="CS237" s="41"/>
      <c r="CT237" s="41"/>
      <c r="CU237" s="41"/>
      <c r="CV237" s="41"/>
      <c r="CW237" s="41"/>
    </row>
    <row r="238" spans="1:318" ht="14.5" customHeight="1">
      <c r="A238" s="41" t="s">
        <v>12331</v>
      </c>
      <c r="B238" s="119" t="s">
        <v>12026</v>
      </c>
      <c r="C238" s="120" t="str">
        <f t="shared" si="80"/>
        <v>A.030.24.109</v>
      </c>
      <c r="D238" s="135" t="s">
        <v>12263</v>
      </c>
      <c r="E238" s="119" t="s">
        <v>6570</v>
      </c>
      <c r="F238" s="118" t="str">
        <f t="shared" si="81"/>
        <v>Dicamba (3,6-Dichloro-2-methoxybenzoic acid)</v>
      </c>
      <c r="G238" s="118">
        <f t="shared" si="82"/>
        <v>1.755518804741</v>
      </c>
      <c r="H238" s="118">
        <f t="shared" si="83"/>
        <v>6.3361565110000004E-2</v>
      </c>
      <c r="I238" s="118">
        <f t="shared" si="84"/>
        <v>0.1392871175</v>
      </c>
      <c r="J238" s="326">
        <f t="shared" si="85"/>
        <v>0.124702022131</v>
      </c>
      <c r="K238" s="118">
        <v>1.4281680999999999</v>
      </c>
      <c r="L238" s="118">
        <v>7.2947200000000004E-2</v>
      </c>
      <c r="M238" s="118">
        <v>6.2288781000000001E-2</v>
      </c>
      <c r="N238" s="118">
        <v>5.2984679E-2</v>
      </c>
      <c r="O238" s="118">
        <v>9.2311088000000003E-3</v>
      </c>
      <c r="P238" s="118">
        <v>5.6651243000000004E-4</v>
      </c>
      <c r="Q238" s="118">
        <v>5.7926487999999997E-4</v>
      </c>
      <c r="R238" s="118">
        <v>4.0511365000000001E-3</v>
      </c>
      <c r="S238" s="118">
        <v>5.2004108999999998E-3</v>
      </c>
      <c r="T238" s="118">
        <v>0</v>
      </c>
      <c r="U238" s="118">
        <v>0.11947762000000001</v>
      </c>
      <c r="V238" s="330">
        <v>2.3991231E-5</v>
      </c>
      <c r="W238" s="118">
        <v>0</v>
      </c>
      <c r="X238" s="118">
        <v>0</v>
      </c>
      <c r="Y238" s="41"/>
      <c r="Z238" s="327">
        <f t="shared" si="86"/>
        <v>10.738106015037593</v>
      </c>
      <c r="AA238" s="41"/>
      <c r="AB238" s="111">
        <v>163.38508999999999</v>
      </c>
      <c r="AC238" s="111">
        <v>136.50701000000001</v>
      </c>
      <c r="AD238" s="111">
        <v>16.196217999999998</v>
      </c>
      <c r="AE238" s="111">
        <v>0</v>
      </c>
      <c r="AF238" s="111">
        <v>1.3071183</v>
      </c>
      <c r="AG238" s="111">
        <v>5.7370508999999998</v>
      </c>
      <c r="AH238" s="111">
        <v>3.6376892000000001</v>
      </c>
      <c r="AI238" s="41"/>
      <c r="AJ238" s="114">
        <v>0.2170714</v>
      </c>
      <c r="AK238" s="114">
        <v>0.20226701999999999</v>
      </c>
      <c r="AL238" s="114">
        <v>9.1123129000000008E-3</v>
      </c>
      <c r="AM238" s="114">
        <v>5.6920677999999997E-3</v>
      </c>
      <c r="AN238" s="113">
        <f t="shared" si="87"/>
        <v>1.2126320492423001E-5</v>
      </c>
      <c r="AO238" s="112">
        <f t="shared" si="88"/>
        <v>3.3699382204066111E-8</v>
      </c>
      <c r="AP238" s="112">
        <f t="shared" si="89"/>
        <v>0.79720837592999994</v>
      </c>
      <c r="AQ238" s="328">
        <v>1.0052423999999999E-5</v>
      </c>
      <c r="AR238" s="328">
        <v>3.0333824000000002E-8</v>
      </c>
      <c r="AS238" s="328">
        <v>8.2862253000000004E-13</v>
      </c>
      <c r="AT238" s="328">
        <v>4.1106052000000002E-10</v>
      </c>
      <c r="AU238" s="328">
        <v>4.9526003000000002E-11</v>
      </c>
      <c r="AV238" s="328">
        <v>7.8785455999999997E-9</v>
      </c>
      <c r="AW238" s="328">
        <v>2.0541843999999999E-6</v>
      </c>
      <c r="AX238" s="328">
        <v>1.1309672E-9</v>
      </c>
      <c r="AY238" s="328">
        <v>2.1987251E-9</v>
      </c>
      <c r="AZ238" s="328">
        <v>6.3237711999999999E-13</v>
      </c>
      <c r="BA238" s="328">
        <v>4.0353691000000001E-15</v>
      </c>
      <c r="BB238" s="328">
        <v>4.2780955999999996E-12</v>
      </c>
      <c r="BC238" s="328">
        <v>8.6136457E-14</v>
      </c>
      <c r="BD238" s="328">
        <v>1.0155699E-13</v>
      </c>
      <c r="BE238" s="328">
        <v>6.5446159E-9</v>
      </c>
      <c r="BF238" s="328">
        <v>4.8283444000000001E-9</v>
      </c>
      <c r="BG238" s="328">
        <v>2.9935079999999999E-11</v>
      </c>
      <c r="BH238" s="329">
        <v>1.3618593000000001E-4</v>
      </c>
      <c r="BI238" s="329">
        <v>0.79707218999999996</v>
      </c>
      <c r="BJ238" s="329">
        <v>0</v>
      </c>
      <c r="BK238" s="329">
        <v>0</v>
      </c>
      <c r="BL238" s="329">
        <v>0</v>
      </c>
      <c r="BM238" s="41"/>
      <c r="BN238" s="111">
        <v>5.4557634000000003E-4</v>
      </c>
      <c r="BO238" s="122">
        <v>1.7709351E-5</v>
      </c>
      <c r="BP238" s="111">
        <v>2.9940689000000002E-4</v>
      </c>
      <c r="BQ238" s="122">
        <v>4.7641611999999998E-7</v>
      </c>
      <c r="BR238" s="122">
        <v>1.9121205999999999E-5</v>
      </c>
      <c r="BS238" s="122">
        <v>5.0096031000000001E-6</v>
      </c>
      <c r="BT238" s="122">
        <v>2.0038536000000002E-9</v>
      </c>
      <c r="BU238" s="122">
        <v>7.6400881000000004E-6</v>
      </c>
      <c r="BV238" s="122">
        <v>7.6021979000000005E-7</v>
      </c>
      <c r="BW238" s="122">
        <v>3.8330294000000002E-7</v>
      </c>
      <c r="BX238" s="122">
        <v>3.7205032E-7</v>
      </c>
      <c r="BY238" s="122">
        <v>2.1760985000000001E-8</v>
      </c>
      <c r="BZ238" s="122">
        <v>6.5487197999999996E-9</v>
      </c>
      <c r="CA238" s="122">
        <v>1.1972613E-5</v>
      </c>
      <c r="CB238" s="111">
        <v>1.8045951E-4</v>
      </c>
      <c r="CC238" s="122">
        <v>2.2347745E-6</v>
      </c>
      <c r="CD238" s="111">
        <v>0</v>
      </c>
      <c r="CE238" s="230" t="s">
        <v>12328</v>
      </c>
      <c r="CF238" s="233" t="s">
        <v>12327</v>
      </c>
      <c r="CG238" s="42" t="s">
        <v>12205</v>
      </c>
      <c r="CK238" s="41"/>
      <c r="CL238" s="41"/>
      <c r="CM238" s="41"/>
      <c r="CN238" s="105"/>
      <c r="CO238" s="41"/>
      <c r="CP238" s="41"/>
      <c r="CQ238" s="41"/>
      <c r="CR238" s="41"/>
      <c r="CS238" s="41"/>
      <c r="CT238" s="41"/>
      <c r="CU238" s="41"/>
      <c r="CV238" s="41"/>
      <c r="CW238" s="41"/>
    </row>
    <row r="239" spans="1:318" ht="14.5" customHeight="1">
      <c r="A239" s="41" t="s">
        <v>12326</v>
      </c>
      <c r="B239" s="119" t="s">
        <v>12026</v>
      </c>
      <c r="C239" s="120" t="str">
        <f t="shared" si="80"/>
        <v>A.030.24.110</v>
      </c>
      <c r="D239" s="135" t="s">
        <v>12263</v>
      </c>
      <c r="E239" s="119" t="s">
        <v>6570</v>
      </c>
      <c r="F239" s="118" t="str">
        <f t="shared" si="81"/>
        <v>Dinoseb (2-(Butan-2-yl)-4,6-dinitrophenol)</v>
      </c>
      <c r="G239" s="118">
        <f t="shared" si="82"/>
        <v>0.60755444006399995</v>
      </c>
      <c r="H239" s="118">
        <f t="shared" si="83"/>
        <v>3.1812936679999994E-2</v>
      </c>
      <c r="I239" s="118">
        <f t="shared" si="84"/>
        <v>9.5669058299999998E-2</v>
      </c>
      <c r="J239" s="326">
        <f t="shared" si="85"/>
        <v>7.1861450839999994E-3</v>
      </c>
      <c r="K239" s="118">
        <v>0.47288629999999998</v>
      </c>
      <c r="L239" s="118">
        <v>6.2844731000000001E-2</v>
      </c>
      <c r="M239" s="118">
        <v>2.8927595E-2</v>
      </c>
      <c r="N239" s="118">
        <v>2.4555860999999998E-2</v>
      </c>
      <c r="O239" s="118">
        <v>6.4712946999999996E-3</v>
      </c>
      <c r="P239" s="118">
        <v>2.9468536000000001E-4</v>
      </c>
      <c r="Q239" s="118">
        <v>4.9109562E-4</v>
      </c>
      <c r="R239" s="118">
        <v>3.8967323000000001E-3</v>
      </c>
      <c r="S239" s="118">
        <v>6.2301863000000001E-4</v>
      </c>
      <c r="T239" s="118">
        <v>0</v>
      </c>
      <c r="U239" s="118">
        <v>6.5521208999999997E-3</v>
      </c>
      <c r="V239" s="330">
        <v>1.1005553999999999E-5</v>
      </c>
      <c r="W239" s="118">
        <v>0</v>
      </c>
      <c r="X239" s="118">
        <v>0</v>
      </c>
      <c r="Y239" s="41"/>
      <c r="Z239" s="327">
        <f t="shared" si="86"/>
        <v>3.5555360902255635</v>
      </c>
      <c r="AA239" s="41"/>
      <c r="AB239" s="111">
        <v>47.377474999999997</v>
      </c>
      <c r="AC239" s="111">
        <v>46.073951000000001</v>
      </c>
      <c r="AD239" s="111">
        <v>0.88824208000000004</v>
      </c>
      <c r="AE239" s="111">
        <v>0</v>
      </c>
      <c r="AF239" s="111">
        <v>4.0847446000000003E-2</v>
      </c>
      <c r="AG239" s="111">
        <v>0.18321179000000001</v>
      </c>
      <c r="AH239" s="111">
        <v>0.19122302999999999</v>
      </c>
      <c r="AI239" s="41"/>
      <c r="AJ239" s="114">
        <v>8.6859288000000007E-2</v>
      </c>
      <c r="AK239" s="114">
        <v>8.1075971999999996E-2</v>
      </c>
      <c r="AL239" s="114">
        <v>3.3145168999999999E-3</v>
      </c>
      <c r="AM239" s="114">
        <v>2.4687989999999998E-3</v>
      </c>
      <c r="AN239" s="113">
        <f t="shared" si="87"/>
        <v>4.8606698170850014E-6</v>
      </c>
      <c r="AO239" s="112">
        <f t="shared" si="88"/>
        <v>1.2257829108387801E-8</v>
      </c>
      <c r="AP239" s="112">
        <f t="shared" si="89"/>
        <v>0.34577016328600002</v>
      </c>
      <c r="AQ239" s="328">
        <v>3.3386828000000002E-6</v>
      </c>
      <c r="AR239" s="328">
        <v>1.0075032E-8</v>
      </c>
      <c r="AS239" s="328">
        <v>2.7520176000000002E-13</v>
      </c>
      <c r="AT239" s="328">
        <v>2.4419645E-10</v>
      </c>
      <c r="AU239" s="328">
        <v>2.1072234999999999E-11</v>
      </c>
      <c r="AV239" s="328">
        <v>3.6513448999999998E-9</v>
      </c>
      <c r="AW239" s="328">
        <v>1.5058292000000001E-6</v>
      </c>
      <c r="AX239" s="328">
        <v>5.2544147000000003E-10</v>
      </c>
      <c r="AY239" s="328">
        <v>1.6332927000000001E-9</v>
      </c>
      <c r="AZ239" s="328">
        <v>4.4668208E-13</v>
      </c>
      <c r="BA239" s="328">
        <v>4.4681107999999998E-15</v>
      </c>
      <c r="BB239" s="328">
        <v>9.0261285999999996E-12</v>
      </c>
      <c r="BC239" s="328">
        <v>7.8651067000000002E-14</v>
      </c>
      <c r="BD239" s="328">
        <v>1.5969577000000001E-13</v>
      </c>
      <c r="BE239" s="328">
        <v>4.2385340000000003E-9</v>
      </c>
      <c r="BF239" s="328">
        <v>8.0026694999999995E-9</v>
      </c>
      <c r="BG239" s="328">
        <v>1.4072111E-11</v>
      </c>
      <c r="BH239" s="328">
        <v>2.8593286000000001E-5</v>
      </c>
      <c r="BI239" s="329">
        <v>0.34574157</v>
      </c>
      <c r="BJ239" s="329">
        <v>0</v>
      </c>
      <c r="BK239" s="329">
        <v>0</v>
      </c>
      <c r="BL239" s="329">
        <v>0</v>
      </c>
      <c r="BM239" s="41"/>
      <c r="BN239" s="111">
        <v>1.9418829000000001E-4</v>
      </c>
      <c r="BO239" s="122">
        <v>1.2439152999999999E-5</v>
      </c>
      <c r="BP239" s="122">
        <v>9.9137781000000006E-5</v>
      </c>
      <c r="BQ239" s="122">
        <v>4.5725661999999997E-7</v>
      </c>
      <c r="BR239" s="122">
        <v>1.4309806E-5</v>
      </c>
      <c r="BS239" s="122">
        <v>2.3201917000000002E-6</v>
      </c>
      <c r="BT239" s="122">
        <v>3.8527037999999997E-9</v>
      </c>
      <c r="BU239" s="122">
        <v>3.5348043999999999E-6</v>
      </c>
      <c r="BV239" s="122">
        <v>3.9544701000000002E-7</v>
      </c>
      <c r="BW239" s="122">
        <v>3.2496083000000001E-7</v>
      </c>
      <c r="BX239" s="122">
        <v>1.5783484000000001E-7</v>
      </c>
      <c r="BY239" s="122">
        <v>1.0227065E-8</v>
      </c>
      <c r="BZ239" s="122">
        <v>2.7347341000000002E-9</v>
      </c>
      <c r="CA239" s="122">
        <v>5.9095710999999999E-6</v>
      </c>
      <c r="CB239" s="122">
        <v>5.4987861000000003E-5</v>
      </c>
      <c r="CC239" s="122">
        <v>1.9680631999999999E-7</v>
      </c>
      <c r="CD239" s="111">
        <v>0</v>
      </c>
      <c r="CE239" s="230" t="s">
        <v>12323</v>
      </c>
      <c r="CF239" s="233" t="s">
        <v>12322</v>
      </c>
      <c r="CG239" s="42" t="s">
        <v>12205</v>
      </c>
      <c r="CK239" s="41"/>
      <c r="CL239" s="41"/>
      <c r="CM239" s="41"/>
      <c r="CN239" s="105"/>
      <c r="CO239" s="41"/>
      <c r="CP239" s="41"/>
      <c r="CQ239" s="41"/>
      <c r="CR239" s="41"/>
      <c r="CS239" s="41"/>
      <c r="CT239" s="41"/>
      <c r="CU239" s="41"/>
      <c r="CV239" s="41"/>
      <c r="CW239" s="41"/>
    </row>
    <row r="240" spans="1:318" ht="14.5" customHeight="1">
      <c r="A240" s="41" t="s">
        <v>12321</v>
      </c>
      <c r="B240" s="119" t="s">
        <v>12026</v>
      </c>
      <c r="C240" s="120" t="str">
        <f t="shared" si="80"/>
        <v>A.030.24.111</v>
      </c>
      <c r="D240" s="135" t="s">
        <v>12263</v>
      </c>
      <c r="E240" s="119" t="s">
        <v>6570</v>
      </c>
      <c r="F240" s="118" t="str">
        <f t="shared" si="81"/>
        <v>Diquat (6,7-dihydrodipyrido[1,2-a:2',1'-c]pyrazine-5,8-diium dibromide)</v>
      </c>
      <c r="G240" s="118">
        <f t="shared" si="82"/>
        <v>3.0766608900870001</v>
      </c>
      <c r="H240" s="118">
        <f t="shared" si="83"/>
        <v>0.11201789940000001</v>
      </c>
      <c r="I240" s="118">
        <f t="shared" si="84"/>
        <v>0.2095886407</v>
      </c>
      <c r="J240" s="326">
        <f t="shared" si="85"/>
        <v>0.14170894998699998</v>
      </c>
      <c r="K240" s="118">
        <v>2.6133454</v>
      </c>
      <c r="L240" s="118">
        <v>9.1027303000000004E-2</v>
      </c>
      <c r="M240" s="118">
        <v>0.11059819</v>
      </c>
      <c r="N240" s="118">
        <v>9.4563006000000005E-2</v>
      </c>
      <c r="O240" s="118">
        <v>1.4899179E-2</v>
      </c>
      <c r="P240" s="118">
        <v>1.3536647999999999E-3</v>
      </c>
      <c r="Q240" s="118">
        <v>1.2020495999999999E-3</v>
      </c>
      <c r="R240" s="118">
        <v>7.9631476999999992E-3</v>
      </c>
      <c r="S240" s="118">
        <v>7.0156393000000003E-3</v>
      </c>
      <c r="T240" s="118">
        <v>0</v>
      </c>
      <c r="U240" s="118">
        <v>0.13463457000000001</v>
      </c>
      <c r="V240" s="330">
        <v>5.8740687000000003E-5</v>
      </c>
      <c r="W240" s="118">
        <v>0</v>
      </c>
      <c r="X240" s="118">
        <v>0</v>
      </c>
      <c r="Y240" s="41"/>
      <c r="Z240" s="327">
        <f t="shared" si="86"/>
        <v>19.649213533834587</v>
      </c>
      <c r="AA240" s="41"/>
      <c r="AB240" s="111">
        <v>290.30176999999998</v>
      </c>
      <c r="AC240" s="111">
        <v>260.65204999999997</v>
      </c>
      <c r="AD240" s="111">
        <v>18.25104</v>
      </c>
      <c r="AE240" s="111">
        <v>0</v>
      </c>
      <c r="AF240" s="111">
        <v>1.36022</v>
      </c>
      <c r="AG240" s="111">
        <v>5.9840736000000003</v>
      </c>
      <c r="AH240" s="111">
        <v>4.0543832999999996</v>
      </c>
      <c r="AI240" s="41"/>
      <c r="AJ240" s="114">
        <v>0.38546201000000002</v>
      </c>
      <c r="AK240" s="114">
        <v>0.35718598000000001</v>
      </c>
      <c r="AL240" s="114">
        <v>1.6460189E-2</v>
      </c>
      <c r="AM240" s="114">
        <v>1.1815839999999999E-2</v>
      </c>
      <c r="AN240" s="113">
        <f t="shared" si="87"/>
        <v>2.1414027477810001E-5</v>
      </c>
      <c r="AO240" s="112">
        <f t="shared" si="88"/>
        <v>6.0873479276646687E-8</v>
      </c>
      <c r="AP240" s="112">
        <f t="shared" si="89"/>
        <v>1.6548795217500001</v>
      </c>
      <c r="AQ240" s="328">
        <v>1.8449549000000001E-5</v>
      </c>
      <c r="AR240" s="328">
        <v>5.5674723999999999E-8</v>
      </c>
      <c r="AS240" s="328">
        <v>1.5207661E-12</v>
      </c>
      <c r="AT240" s="328">
        <v>9.5307459000000008E-10</v>
      </c>
      <c r="AU240" s="328">
        <v>1.2284081999999999E-10</v>
      </c>
      <c r="AV240" s="328">
        <v>1.4061079E-8</v>
      </c>
      <c r="AW240" s="328">
        <v>2.9282351E-6</v>
      </c>
      <c r="AX240" s="328">
        <v>2.0265403E-9</v>
      </c>
      <c r="AY240" s="328">
        <v>3.0923105000000002E-9</v>
      </c>
      <c r="AZ240" s="328">
        <v>1.3980818000000001E-12</v>
      </c>
      <c r="BA240" s="328">
        <v>7.3693766999999997E-15</v>
      </c>
      <c r="BB240" s="328">
        <v>3.697186E-12</v>
      </c>
      <c r="BC240" s="328">
        <v>1.7334689999999999E-13</v>
      </c>
      <c r="BD240" s="328">
        <v>1.4012947000000001E-13</v>
      </c>
      <c r="BE240" s="328">
        <v>1.4837778999999999E-8</v>
      </c>
      <c r="BF240" s="328">
        <v>6.2686044000000002E-9</v>
      </c>
      <c r="BG240" s="328">
        <v>7.2967596999999997E-11</v>
      </c>
      <c r="BH240" s="329">
        <v>2.1642174999999999E-4</v>
      </c>
      <c r="BI240" s="329">
        <v>1.6546631000000001</v>
      </c>
      <c r="BJ240" s="329">
        <v>0</v>
      </c>
      <c r="BK240" s="329">
        <v>0</v>
      </c>
      <c r="BL240" s="329">
        <v>0</v>
      </c>
      <c r="BM240" s="41"/>
      <c r="BN240" s="111">
        <v>9.7935181000000007E-4</v>
      </c>
      <c r="BO240" s="122">
        <v>2.5846388000000001E-5</v>
      </c>
      <c r="BP240" s="111">
        <v>5.4787220999999995E-4</v>
      </c>
      <c r="BQ240" s="122">
        <v>9.3743188999999997E-7</v>
      </c>
      <c r="BR240" s="122">
        <v>2.8020627000000001E-5</v>
      </c>
      <c r="BS240" s="122">
        <v>8.8823930000000007E-6</v>
      </c>
      <c r="BT240" s="122">
        <v>2.0916774E-9</v>
      </c>
      <c r="BU240" s="122">
        <v>1.3574534E-5</v>
      </c>
      <c r="BV240" s="122">
        <v>1.8165228999999999E-6</v>
      </c>
      <c r="BW240" s="122">
        <v>7.9540324000000004E-7</v>
      </c>
      <c r="BX240" s="122">
        <v>9.2325316999999997E-7</v>
      </c>
      <c r="BY240" s="122">
        <v>5.3045416000000003E-8</v>
      </c>
      <c r="BZ240" s="122">
        <v>1.6292498000000001E-8</v>
      </c>
      <c r="CA240" s="122">
        <v>2.1675060999999999E-5</v>
      </c>
      <c r="CB240" s="111">
        <v>3.2624309000000001E-4</v>
      </c>
      <c r="CC240" s="122">
        <v>2.6934682E-6</v>
      </c>
      <c r="CD240" s="111">
        <v>0</v>
      </c>
      <c r="CE240" s="230" t="s">
        <v>12318</v>
      </c>
      <c r="CF240" s="233" t="s">
        <v>12317</v>
      </c>
      <c r="CG240" s="42" t="s">
        <v>12205</v>
      </c>
      <c r="CK240" s="41"/>
      <c r="CL240" s="41"/>
      <c r="CM240" s="41"/>
      <c r="CN240" s="105"/>
      <c r="CO240" s="41"/>
      <c r="CP240" s="41"/>
      <c r="CQ240" s="41"/>
      <c r="CR240" s="41"/>
      <c r="CS240" s="41"/>
      <c r="CT240" s="41"/>
      <c r="CU240" s="41"/>
      <c r="CV240" s="41"/>
      <c r="CW240" s="41"/>
    </row>
    <row r="241" spans="1:318" ht="14.5" customHeight="1">
      <c r="A241" s="41" t="s">
        <v>12316</v>
      </c>
      <c r="B241" s="119" t="s">
        <v>12026</v>
      </c>
      <c r="C241" s="120" t="str">
        <f t="shared" si="80"/>
        <v>A.030.24.112</v>
      </c>
      <c r="D241" s="135" t="s">
        <v>12263</v>
      </c>
      <c r="E241" s="119" t="s">
        <v>6570</v>
      </c>
      <c r="F241" s="118" t="str">
        <f t="shared" si="81"/>
        <v>Diuron, DCMU (3-(3,4-dichlorophenyl)-1,1-dimethylurea)</v>
      </c>
      <c r="G241" s="118">
        <f t="shared" si="82"/>
        <v>1.395325411905</v>
      </c>
      <c r="H241" s="118">
        <f t="shared" si="83"/>
        <v>5.1163870670000007E-2</v>
      </c>
      <c r="I241" s="118">
        <f t="shared" si="84"/>
        <v>0.12154807050000001</v>
      </c>
      <c r="J241" s="326">
        <f t="shared" si="85"/>
        <v>0.10925927073500001</v>
      </c>
      <c r="K241" s="118">
        <v>1.1133542000000001</v>
      </c>
      <c r="L241" s="118">
        <v>6.8254774000000004E-2</v>
      </c>
      <c r="M241" s="118">
        <v>4.9980888000000001E-2</v>
      </c>
      <c r="N241" s="118">
        <v>4.2423777000000003E-2</v>
      </c>
      <c r="O241" s="118">
        <v>7.8885801000000005E-3</v>
      </c>
      <c r="P241" s="118">
        <v>3.9570650000000002E-4</v>
      </c>
      <c r="Q241" s="118">
        <v>4.5580707000000001E-4</v>
      </c>
      <c r="R241" s="118">
        <v>3.3124084999999999E-3</v>
      </c>
      <c r="S241" s="118">
        <v>4.3912105999999998E-3</v>
      </c>
      <c r="T241" s="118">
        <v>0</v>
      </c>
      <c r="U241" s="118">
        <v>0.10485170000000001</v>
      </c>
      <c r="V241" s="330">
        <v>1.6360134999999998E-5</v>
      </c>
      <c r="W241" s="118">
        <v>0</v>
      </c>
      <c r="X241" s="118">
        <v>0</v>
      </c>
      <c r="Y241" s="41"/>
      <c r="Z241" s="327">
        <f t="shared" si="86"/>
        <v>8.3710842105263161</v>
      </c>
      <c r="AA241" s="41"/>
      <c r="AB241" s="111">
        <v>128.25130999999999</v>
      </c>
      <c r="AC241" s="111">
        <v>104.56662</v>
      </c>
      <c r="AD241" s="111">
        <v>14.213524</v>
      </c>
      <c r="AE241" s="111">
        <v>0</v>
      </c>
      <c r="AF241" s="111">
        <v>1.1641522</v>
      </c>
      <c r="AG241" s="111">
        <v>5.1074617</v>
      </c>
      <c r="AH241" s="111">
        <v>3.1995450999999999</v>
      </c>
      <c r="AI241" s="41"/>
      <c r="AJ241" s="114">
        <v>0.17279534999999999</v>
      </c>
      <c r="AK241" s="114">
        <v>0.16137870000000001</v>
      </c>
      <c r="AL241" s="114">
        <v>7.1711756999999999E-3</v>
      </c>
      <c r="AM241" s="114">
        <v>4.2454741000000004E-3</v>
      </c>
      <c r="AN241" s="113">
        <f t="shared" si="87"/>
        <v>9.6749819656829993E-6</v>
      </c>
      <c r="AO241" s="112">
        <f t="shared" si="88"/>
        <v>2.6520620473088095E-8</v>
      </c>
      <c r="AP241" s="112">
        <f t="shared" si="89"/>
        <v>0.59460420925000002</v>
      </c>
      <c r="AQ241" s="328">
        <v>7.8277442999999998E-6</v>
      </c>
      <c r="AR241" s="328">
        <v>2.3620382999999999E-8</v>
      </c>
      <c r="AS241" s="328">
        <v>6.4524711000000003E-13</v>
      </c>
      <c r="AT241" s="328">
        <v>2.9531730999999998E-10</v>
      </c>
      <c r="AU241" s="328">
        <v>3.3328573E-11</v>
      </c>
      <c r="AV241" s="328">
        <v>6.3081866000000001E-9</v>
      </c>
      <c r="AW241" s="328">
        <v>1.8309506000000001E-6</v>
      </c>
      <c r="AX241" s="328">
        <v>9.0423110000000003E-10</v>
      </c>
      <c r="AY241" s="328">
        <v>1.9693872999999999E-9</v>
      </c>
      <c r="AZ241" s="328">
        <v>4.7347235000000004E-13</v>
      </c>
      <c r="BA241" s="328">
        <v>3.4577390999999998E-15</v>
      </c>
      <c r="BB241" s="328">
        <v>4.8227668000000002E-12</v>
      </c>
      <c r="BC241" s="328">
        <v>6.9295789E-14</v>
      </c>
      <c r="BD241" s="328">
        <v>9.9765300000000001E-14</v>
      </c>
      <c r="BE241" s="328">
        <v>4.7964126000000004E-9</v>
      </c>
      <c r="BF241" s="328">
        <v>4.8538205999999999E-9</v>
      </c>
      <c r="BG241" s="328">
        <v>2.0505067999999998E-11</v>
      </c>
      <c r="BH241" s="329">
        <v>1.1037925E-4</v>
      </c>
      <c r="BI241" s="329">
        <v>0.59449383</v>
      </c>
      <c r="BJ241" s="329">
        <v>0</v>
      </c>
      <c r="BK241" s="329">
        <v>0</v>
      </c>
      <c r="BL241" s="329">
        <v>0</v>
      </c>
      <c r="BM241" s="41"/>
      <c r="BN241" s="111">
        <v>4.3003296000000002E-4</v>
      </c>
      <c r="BO241" s="122">
        <v>1.5623981999999999E-5</v>
      </c>
      <c r="BP241" s="111">
        <v>2.3340802999999999E-4</v>
      </c>
      <c r="BQ241" s="122">
        <v>3.8927110000000001E-7</v>
      </c>
      <c r="BR241" s="122">
        <v>1.6936115999999999E-5</v>
      </c>
      <c r="BS241" s="122">
        <v>4.0213417E-6</v>
      </c>
      <c r="BT241" s="122">
        <v>2.1577862999999999E-9</v>
      </c>
      <c r="BU241" s="122">
        <v>6.1275292000000002E-6</v>
      </c>
      <c r="BV241" s="122">
        <v>5.3101026999999996E-7</v>
      </c>
      <c r="BW241" s="122">
        <v>3.0161019000000001E-7</v>
      </c>
      <c r="BX241" s="122">
        <v>2.5024634000000002E-7</v>
      </c>
      <c r="BY241" s="122">
        <v>1.4905263000000001E-8</v>
      </c>
      <c r="BZ241" s="122">
        <v>4.3930473000000002E-9</v>
      </c>
      <c r="CA241" s="122">
        <v>9.5671003000000001E-6</v>
      </c>
      <c r="CB241" s="111">
        <v>1.4091795E-4</v>
      </c>
      <c r="CC241" s="122">
        <v>1.9373108999999998E-6</v>
      </c>
      <c r="CD241" s="111">
        <v>0</v>
      </c>
      <c r="CE241" s="230" t="s">
        <v>12313</v>
      </c>
      <c r="CF241" s="233" t="s">
        <v>12289</v>
      </c>
      <c r="CG241" s="42" t="s">
        <v>12205</v>
      </c>
      <c r="CK241" s="41"/>
      <c r="CL241" s="41"/>
      <c r="CM241" s="41"/>
      <c r="CN241" s="105"/>
      <c r="CO241" s="41"/>
      <c r="CP241" s="41"/>
      <c r="CQ241" s="41"/>
      <c r="CR241" s="41"/>
      <c r="CS241" s="41"/>
      <c r="CT241" s="41"/>
      <c r="CU241" s="41"/>
      <c r="CV241" s="41"/>
      <c r="CW241" s="41"/>
    </row>
    <row r="242" spans="1:318" ht="14.5" customHeight="1">
      <c r="A242" s="41" t="s">
        <v>12312</v>
      </c>
      <c r="B242" s="119" t="s">
        <v>12026</v>
      </c>
      <c r="C242" s="120" t="str">
        <f t="shared" si="80"/>
        <v>A.030.24.113</v>
      </c>
      <c r="D242" s="135" t="s">
        <v>12263</v>
      </c>
      <c r="E242" s="119" t="s">
        <v>6570</v>
      </c>
      <c r="F242" s="118" t="str">
        <f t="shared" si="81"/>
        <v>EPTC ( S-Ethyl dipropylthiocarbamate)</v>
      </c>
      <c r="G242" s="118">
        <f t="shared" si="82"/>
        <v>1.321235260586</v>
      </c>
      <c r="H242" s="118">
        <f t="shared" si="83"/>
        <v>5.2687110160000002E-2</v>
      </c>
      <c r="I242" s="118">
        <f t="shared" si="84"/>
        <v>0.13461702110000001</v>
      </c>
      <c r="J242" s="326">
        <f t="shared" si="85"/>
        <v>8.6463229326000007E-2</v>
      </c>
      <c r="K242" s="118">
        <v>1.0474679</v>
      </c>
      <c r="L242" s="118">
        <v>7.9893564E-2</v>
      </c>
      <c r="M242" s="118">
        <v>5.0503646999999999E-2</v>
      </c>
      <c r="N242" s="118">
        <v>4.2861972999999998E-2</v>
      </c>
      <c r="O242" s="118">
        <v>8.8409972000000007E-3</v>
      </c>
      <c r="P242" s="118">
        <v>4.2449558000000001E-4</v>
      </c>
      <c r="Q242" s="118">
        <v>5.5964437999999998E-4</v>
      </c>
      <c r="R242" s="118">
        <v>4.2198100999999997E-3</v>
      </c>
      <c r="S242" s="118">
        <v>3.6109519000000001E-3</v>
      </c>
      <c r="T242" s="118">
        <v>0</v>
      </c>
      <c r="U242" s="118">
        <v>8.2835275999999999E-2</v>
      </c>
      <c r="V242" s="330">
        <v>1.7001426000000001E-5</v>
      </c>
      <c r="W242" s="118">
        <v>0</v>
      </c>
      <c r="X242" s="118">
        <v>0</v>
      </c>
      <c r="Y242" s="41"/>
      <c r="Z242" s="327">
        <f t="shared" si="86"/>
        <v>7.8756984962406014</v>
      </c>
      <c r="AA242" s="41"/>
      <c r="AB242" s="111">
        <v>117.61281</v>
      </c>
      <c r="AC242" s="111">
        <v>98.972547000000006</v>
      </c>
      <c r="AD242" s="111">
        <v>11.229032999999999</v>
      </c>
      <c r="AE242" s="111">
        <v>0</v>
      </c>
      <c r="AF242" s="111">
        <v>0.90681330999999998</v>
      </c>
      <c r="AG242" s="111">
        <v>3.9800662</v>
      </c>
      <c r="AH242" s="111">
        <v>2.5243541</v>
      </c>
      <c r="AI242" s="41"/>
      <c r="AJ242" s="114">
        <v>0.16873642</v>
      </c>
      <c r="AK242" s="114">
        <v>0.15759461</v>
      </c>
      <c r="AL242" s="114">
        <v>6.8695427999999996E-3</v>
      </c>
      <c r="AM242" s="114">
        <v>4.2722703000000004E-3</v>
      </c>
      <c r="AN242" s="113">
        <f t="shared" si="87"/>
        <v>9.4481178241960005E-6</v>
      </c>
      <c r="AO242" s="112">
        <f t="shared" si="88"/>
        <v>2.5405113934476401E-8</v>
      </c>
      <c r="AP242" s="112">
        <f t="shared" si="89"/>
        <v>0.59835718017099992</v>
      </c>
      <c r="AQ242" s="328">
        <v>7.3699819999999997E-6</v>
      </c>
      <c r="AR242" s="328">
        <v>2.2239265E-8</v>
      </c>
      <c r="AS242" s="328">
        <v>6.0751006000000002E-13</v>
      </c>
      <c r="AT242" s="328">
        <v>3.2811415E-10</v>
      </c>
      <c r="AU242" s="328">
        <v>3.4006746000000003E-11</v>
      </c>
      <c r="AV242" s="328">
        <v>6.3733526000000001E-9</v>
      </c>
      <c r="AW242" s="328">
        <v>2.0586923999999998E-6</v>
      </c>
      <c r="AX242" s="328">
        <v>9.1437815000000003E-10</v>
      </c>
      <c r="AY242" s="328">
        <v>2.2209283E-9</v>
      </c>
      <c r="AZ242" s="328">
        <v>5.5176565999999998E-13</v>
      </c>
      <c r="BA242" s="328">
        <v>4.5915584000000003E-15</v>
      </c>
      <c r="BB242" s="328">
        <v>7.7063494999999995E-12</v>
      </c>
      <c r="BC242" s="328">
        <v>8.6941718E-14</v>
      </c>
      <c r="BD242" s="328">
        <v>1.4682297999999999E-13</v>
      </c>
      <c r="BE242" s="328">
        <v>5.4560341000000003E-9</v>
      </c>
      <c r="BF242" s="328">
        <v>7.2519166000000001E-9</v>
      </c>
      <c r="BG242" s="328">
        <v>2.1438503000000001E-11</v>
      </c>
      <c r="BH242" s="328">
        <v>9.6130170999999997E-5</v>
      </c>
      <c r="BI242" s="329">
        <v>0.59826104999999996</v>
      </c>
      <c r="BJ242" s="329">
        <v>0</v>
      </c>
      <c r="BK242" s="329">
        <v>0</v>
      </c>
      <c r="BL242" s="329">
        <v>0</v>
      </c>
      <c r="BM242" s="41"/>
      <c r="BN242" s="111">
        <v>4.0998768E-4</v>
      </c>
      <c r="BO242" s="122">
        <v>1.7377077E-5</v>
      </c>
      <c r="BP242" s="111">
        <v>2.1959538E-4</v>
      </c>
      <c r="BQ242" s="122">
        <v>4.9558946999999999E-7</v>
      </c>
      <c r="BR242" s="122">
        <v>1.9203048E-5</v>
      </c>
      <c r="BS242" s="122">
        <v>4.0603333999999999E-6</v>
      </c>
      <c r="BT242" s="122">
        <v>3.3613893999999999E-9</v>
      </c>
      <c r="BU242" s="122">
        <v>6.1863036999999998E-6</v>
      </c>
      <c r="BV242" s="122">
        <v>5.6964317999999995E-7</v>
      </c>
      <c r="BW242" s="122">
        <v>3.7031993999999999E-7</v>
      </c>
      <c r="BX242" s="122">
        <v>2.5515883999999999E-7</v>
      </c>
      <c r="BY242" s="122">
        <v>1.5582831E-8</v>
      </c>
      <c r="BZ242" s="122">
        <v>4.4624900000000004E-9</v>
      </c>
      <c r="CA242" s="122">
        <v>9.8277146000000004E-6</v>
      </c>
      <c r="CB242" s="111">
        <v>1.3046149999999999E-4</v>
      </c>
      <c r="CC242" s="122">
        <v>1.5622064E-6</v>
      </c>
      <c r="CD242" s="111">
        <v>0</v>
      </c>
      <c r="CE242" s="230" t="s">
        <v>12309</v>
      </c>
      <c r="CF242" s="233" t="s">
        <v>12308</v>
      </c>
      <c r="CG242" s="42" t="s">
        <v>12205</v>
      </c>
      <c r="CK242" s="41"/>
      <c r="CL242" s="41"/>
      <c r="CM242" s="41"/>
      <c r="CN242" s="105"/>
      <c r="CO242" s="41"/>
      <c r="CP242" s="41"/>
      <c r="CQ242" s="41"/>
      <c r="CR242" s="41"/>
      <c r="CS242" s="41"/>
      <c r="CT242" s="41"/>
      <c r="CU242" s="41"/>
      <c r="CV242" s="41"/>
      <c r="CW242" s="41"/>
    </row>
    <row r="243" spans="1:318" ht="14.5" customHeight="1">
      <c r="A243" s="41" t="s">
        <v>12307</v>
      </c>
      <c r="B243" s="119" t="s">
        <v>12026</v>
      </c>
      <c r="C243" s="120" t="str">
        <f t="shared" si="80"/>
        <v>A.030.24.114</v>
      </c>
      <c r="D243" s="135" t="s">
        <v>12263</v>
      </c>
      <c r="E243" s="119" t="s">
        <v>6570</v>
      </c>
      <c r="F243" s="118" t="str">
        <f t="shared" si="81"/>
        <v>Fluazifop-butyl ( (2R)-2-(4-([5-(trifluoromethyl)-2-pyridyl]oxy)phenoxy)propanoic aci</v>
      </c>
      <c r="G243" s="118">
        <f t="shared" si="82"/>
        <v>5.1868484717539998</v>
      </c>
      <c r="H243" s="118">
        <f t="shared" si="83"/>
        <v>0.16735407784</v>
      </c>
      <c r="I243" s="118">
        <f t="shared" si="84"/>
        <v>0.40688070979999996</v>
      </c>
      <c r="J243" s="326">
        <f t="shared" si="85"/>
        <v>0.61028868411400006</v>
      </c>
      <c r="K243" s="118">
        <v>4.0023249999999999</v>
      </c>
      <c r="L243" s="118">
        <v>0.23375493999999999</v>
      </c>
      <c r="M243" s="118">
        <v>0.16759642999999999</v>
      </c>
      <c r="N243" s="118">
        <v>0.14153101000000001</v>
      </c>
      <c r="O243" s="118">
        <v>2.4398103000000001E-2</v>
      </c>
      <c r="P243" s="118">
        <v>6.6335323000000005E-4</v>
      </c>
      <c r="Q243" s="118">
        <v>7.6161160999999998E-4</v>
      </c>
      <c r="R243" s="118">
        <v>5.5293397999999997E-3</v>
      </c>
      <c r="S243" s="118">
        <v>2.2315908999999998E-2</v>
      </c>
      <c r="T243" s="118">
        <v>0</v>
      </c>
      <c r="U243" s="118">
        <v>0.58794533000000004</v>
      </c>
      <c r="V243" s="330">
        <v>2.7445114000000001E-5</v>
      </c>
      <c r="W243" s="118">
        <v>0</v>
      </c>
      <c r="X243" s="118">
        <v>0</v>
      </c>
      <c r="Y243" s="41"/>
      <c r="Z243" s="327">
        <f t="shared" si="86"/>
        <v>30.092669172932329</v>
      </c>
      <c r="AA243" s="41"/>
      <c r="AB243" s="111">
        <v>489.90323999999998</v>
      </c>
      <c r="AC243" s="111">
        <v>355.85714000000002</v>
      </c>
      <c r="AD243" s="111">
        <v>79.700574000000003</v>
      </c>
      <c r="AE243" s="111">
        <v>0</v>
      </c>
      <c r="AF243" s="111">
        <v>6.7479981000000002</v>
      </c>
      <c r="AG243" s="111">
        <v>29.578240000000001</v>
      </c>
      <c r="AH243" s="111">
        <v>18.019283999999999</v>
      </c>
      <c r="AI243" s="41"/>
      <c r="AJ243" s="114">
        <v>0.60882161000000001</v>
      </c>
      <c r="AK243" s="114">
        <v>0.57164749000000004</v>
      </c>
      <c r="AL243" s="114">
        <v>2.5502311E-2</v>
      </c>
      <c r="AM243" s="114">
        <v>1.1671814000000001E-2</v>
      </c>
      <c r="AN243" s="113">
        <f t="shared" si="87"/>
        <v>3.4271432009792995E-5</v>
      </c>
      <c r="AO243" s="112">
        <f t="shared" si="88"/>
        <v>9.431327929948561E-8</v>
      </c>
      <c r="AP243" s="112">
        <f t="shared" si="89"/>
        <v>1.6347078758</v>
      </c>
      <c r="AQ243" s="328">
        <v>2.8025620999999999E-5</v>
      </c>
      <c r="AR243" s="328">
        <v>8.4563735999999997E-8</v>
      </c>
      <c r="AS243" s="328">
        <v>2.3102418999999999E-12</v>
      </c>
      <c r="AT243" s="328">
        <v>4.9466413999999996E-10</v>
      </c>
      <c r="AU243" s="328">
        <v>5.5932853E-11</v>
      </c>
      <c r="AV243" s="328">
        <v>2.1044771000000001E-8</v>
      </c>
      <c r="AW243" s="328">
        <v>6.2081212999999997E-6</v>
      </c>
      <c r="AX243" s="328">
        <v>3.0000164999999999E-9</v>
      </c>
      <c r="AY243" s="328">
        <v>6.7037476999999998E-9</v>
      </c>
      <c r="AZ243" s="328">
        <v>7.9217157999999999E-13</v>
      </c>
      <c r="BA243" s="328">
        <v>5.7653556000000003E-15</v>
      </c>
      <c r="BB243" s="328">
        <v>7.9954428999999994E-12</v>
      </c>
      <c r="BC243" s="328">
        <v>1.1572128000000001E-13</v>
      </c>
      <c r="BD243" s="328">
        <v>1.6584047000000001E-13</v>
      </c>
      <c r="BE243" s="328">
        <v>8.0296375E-9</v>
      </c>
      <c r="BF243" s="328">
        <v>8.0647042999999998E-9</v>
      </c>
      <c r="BG243" s="328">
        <v>3.4393916000000002E-11</v>
      </c>
      <c r="BH243" s="329">
        <v>4.868758E-4</v>
      </c>
      <c r="BI243" s="329">
        <v>1.6342209999999999</v>
      </c>
      <c r="BJ243" s="329">
        <v>0</v>
      </c>
      <c r="BK243" s="329">
        <v>0</v>
      </c>
      <c r="BL243" s="329">
        <v>0</v>
      </c>
      <c r="BM243" s="41"/>
      <c r="BN243" s="111">
        <v>1.5487236999999999E-3</v>
      </c>
      <c r="BO243" s="122">
        <v>5.3095232E-5</v>
      </c>
      <c r="BP243" s="111">
        <v>8.3906346000000003E-4</v>
      </c>
      <c r="BQ243" s="122">
        <v>6.4981399999999997E-7</v>
      </c>
      <c r="BR243" s="122">
        <v>5.5499862999999999E-5</v>
      </c>
      <c r="BS243" s="122">
        <v>1.3519238E-5</v>
      </c>
      <c r="BT243" s="122">
        <v>3.5803475E-9</v>
      </c>
      <c r="BU243" s="122">
        <v>2.0559598999999999E-5</v>
      </c>
      <c r="BV243" s="122">
        <v>8.9017332999999999E-7</v>
      </c>
      <c r="BW243" s="122">
        <v>5.0396284000000005E-7</v>
      </c>
      <c r="BX243" s="122">
        <v>4.1997607000000002E-7</v>
      </c>
      <c r="BY243" s="122">
        <v>2.5001188E-8</v>
      </c>
      <c r="BZ243" s="122">
        <v>7.3732265000000003E-9</v>
      </c>
      <c r="CA243" s="122">
        <v>3.0627353000000002E-5</v>
      </c>
      <c r="CB243" s="111">
        <v>5.2339933999999996E-4</v>
      </c>
      <c r="CC243" s="122">
        <v>1.0459677E-5</v>
      </c>
      <c r="CD243" s="111">
        <v>0</v>
      </c>
      <c r="CE243" s="230" t="s">
        <v>12304</v>
      </c>
      <c r="CF243" s="233" t="s">
        <v>12303</v>
      </c>
      <c r="CG243" s="42" t="s">
        <v>12205</v>
      </c>
      <c r="CK243" s="41"/>
      <c r="CL243" s="41"/>
      <c r="CM243" s="41"/>
      <c r="CN243" s="105"/>
      <c r="CO243" s="41"/>
      <c r="CP243" s="41"/>
      <c r="CQ243" s="41"/>
      <c r="CR243" s="41"/>
      <c r="CS243" s="41"/>
      <c r="CT243" s="41"/>
      <c r="CU243" s="41"/>
      <c r="CV243" s="41"/>
      <c r="CW243" s="41"/>
    </row>
    <row r="244" spans="1:318" ht="14.5" customHeight="1">
      <c r="A244" s="41" t="s">
        <v>12302</v>
      </c>
      <c r="B244" s="119" t="s">
        <v>12026</v>
      </c>
      <c r="C244" s="120" t="str">
        <f t="shared" si="80"/>
        <v>A.030.24.115</v>
      </c>
      <c r="D244" s="135" t="s">
        <v>12263</v>
      </c>
      <c r="E244" s="119" t="s">
        <v>6570</v>
      </c>
      <c r="F244" s="118" t="str">
        <f t="shared" si="81"/>
        <v>Fluometuron (N,N-Dimethyl-N'-[3-(trifluoromethyl)phenyl]urea)</v>
      </c>
      <c r="G244" s="118">
        <f t="shared" si="82"/>
        <v>1.923244417154</v>
      </c>
      <c r="H244" s="118">
        <f t="shared" si="83"/>
        <v>7.329645830000002E-2</v>
      </c>
      <c r="I244" s="118">
        <f t="shared" si="84"/>
        <v>0.17428658449999998</v>
      </c>
      <c r="J244" s="326">
        <f t="shared" si="85"/>
        <v>0.12820557435399998</v>
      </c>
      <c r="K244" s="118">
        <v>1.5474558</v>
      </c>
      <c r="L244" s="118">
        <v>9.7838143000000002E-2</v>
      </c>
      <c r="M244" s="118">
        <v>7.1078854999999996E-2</v>
      </c>
      <c r="N244" s="118">
        <v>6.0403640000000001E-2</v>
      </c>
      <c r="O244" s="118">
        <v>1.1524435E-2</v>
      </c>
      <c r="P244" s="118">
        <v>6.3199611000000001E-4</v>
      </c>
      <c r="Q244" s="118">
        <v>7.3638719000000002E-4</v>
      </c>
      <c r="R244" s="118">
        <v>5.3695864999999997E-3</v>
      </c>
      <c r="S244" s="118">
        <v>5.3897503000000001E-3</v>
      </c>
      <c r="T244" s="118">
        <v>0</v>
      </c>
      <c r="U244" s="118">
        <v>0.12278976</v>
      </c>
      <c r="V244" s="330">
        <v>2.6064054000000001E-5</v>
      </c>
      <c r="W244" s="118">
        <v>0</v>
      </c>
      <c r="X244" s="118">
        <v>0</v>
      </c>
      <c r="Y244" s="41"/>
      <c r="Z244" s="327">
        <f t="shared" si="86"/>
        <v>11.635006015037593</v>
      </c>
      <c r="AA244" s="41"/>
      <c r="AB244" s="111">
        <v>175.01678999999999</v>
      </c>
      <c r="AC244" s="111">
        <v>147.41210000000001</v>
      </c>
      <c r="AD244" s="111">
        <v>16.645212999999998</v>
      </c>
      <c r="AE244" s="111">
        <v>0</v>
      </c>
      <c r="AF244" s="111">
        <v>1.3397962000000001</v>
      </c>
      <c r="AG244" s="111">
        <v>5.8809623000000002</v>
      </c>
      <c r="AH244" s="111">
        <v>3.7387139</v>
      </c>
      <c r="AI244" s="41"/>
      <c r="AJ244" s="114">
        <v>0.24211637</v>
      </c>
      <c r="AK244" s="114">
        <v>0.22581507000000001</v>
      </c>
      <c r="AL244" s="114">
        <v>1.000912E-2</v>
      </c>
      <c r="AM244" s="114">
        <v>6.2921799E-3</v>
      </c>
      <c r="AN244" s="113">
        <f t="shared" si="87"/>
        <v>1.3538074102280999E-5</v>
      </c>
      <c r="AO244" s="112">
        <f t="shared" si="88"/>
        <v>3.7015976852999988E-8</v>
      </c>
      <c r="AP244" s="112">
        <f t="shared" si="89"/>
        <v>0.88125769061999992</v>
      </c>
      <c r="AQ244" s="328">
        <v>1.0891840000000001E-5</v>
      </c>
      <c r="AR244" s="328">
        <v>3.2866794E-8</v>
      </c>
      <c r="AS244" s="328">
        <v>8.9781572000000002E-13</v>
      </c>
      <c r="AT244" s="328">
        <v>4.7300594999999995E-10</v>
      </c>
      <c r="AU244" s="328">
        <v>5.3022531000000002E-11</v>
      </c>
      <c r="AV244" s="328">
        <v>8.9817088000000004E-9</v>
      </c>
      <c r="AW244" s="328">
        <v>2.6210335999999999E-6</v>
      </c>
      <c r="AX244" s="328">
        <v>1.2892141E-9</v>
      </c>
      <c r="AY244" s="328">
        <v>2.817341E-9</v>
      </c>
      <c r="AZ244" s="328">
        <v>7.6141133999999997E-13</v>
      </c>
      <c r="BA244" s="328">
        <v>5.62736E-15</v>
      </c>
      <c r="BB244" s="328">
        <v>8.0037093000000004E-12</v>
      </c>
      <c r="BC244" s="328">
        <v>1.1217313E-13</v>
      </c>
      <c r="BD244" s="328">
        <v>1.6407015000000001E-13</v>
      </c>
      <c r="BE244" s="328">
        <v>7.6974453000000007E-9</v>
      </c>
      <c r="BF244" s="328">
        <v>7.9953197000000008E-9</v>
      </c>
      <c r="BG244" s="328">
        <v>3.2682945999999998E-11</v>
      </c>
      <c r="BH244" s="329">
        <v>1.4351062E-4</v>
      </c>
      <c r="BI244" s="329">
        <v>0.88111417999999997</v>
      </c>
      <c r="BJ244" s="329">
        <v>0</v>
      </c>
      <c r="BK244" s="329">
        <v>0</v>
      </c>
      <c r="BL244" s="329">
        <v>0</v>
      </c>
      <c r="BM244" s="41"/>
      <c r="BN244" s="111">
        <v>5.9804515999999997E-4</v>
      </c>
      <c r="BO244" s="122">
        <v>2.2332035000000001E-5</v>
      </c>
      <c r="BP244" s="111">
        <v>3.2441483999999998E-4</v>
      </c>
      <c r="BQ244" s="122">
        <v>6.3099082999999995E-7</v>
      </c>
      <c r="BR244" s="122">
        <v>2.4455433999999999E-5</v>
      </c>
      <c r="BS244" s="122">
        <v>5.7149930000000004E-6</v>
      </c>
      <c r="BT244" s="122">
        <v>3.5707020999999999E-9</v>
      </c>
      <c r="BU244" s="122">
        <v>8.7122015000000001E-6</v>
      </c>
      <c r="BV244" s="122">
        <v>8.4809427999999998E-7</v>
      </c>
      <c r="BW244" s="122">
        <v>4.8727168999999998E-7</v>
      </c>
      <c r="BX244" s="122">
        <v>3.9809634000000001E-7</v>
      </c>
      <c r="BY244" s="122">
        <v>2.3757326E-8</v>
      </c>
      <c r="BZ244" s="122">
        <v>6.9865412000000001E-9</v>
      </c>
      <c r="CA244" s="122">
        <v>1.3769531000000001E-5</v>
      </c>
      <c r="CB244" s="111">
        <v>1.9393456E-4</v>
      </c>
      <c r="CC244" s="122">
        <v>2.312796E-6</v>
      </c>
      <c r="CD244" s="111">
        <v>0</v>
      </c>
      <c r="CE244" s="230" t="s">
        <v>12299</v>
      </c>
      <c r="CF244" s="233" t="s">
        <v>12289</v>
      </c>
      <c r="CG244" s="42" t="s">
        <v>12205</v>
      </c>
      <c r="CK244" s="41"/>
      <c r="CL244" s="41"/>
      <c r="CM244" s="41"/>
      <c r="CN244" s="105"/>
      <c r="CO244" s="41"/>
      <c r="CP244" s="41"/>
      <c r="CQ244" s="41"/>
      <c r="CR244" s="41"/>
      <c r="CS244" s="41"/>
      <c r="CT244" s="41"/>
      <c r="CU244" s="41"/>
      <c r="CV244" s="41"/>
      <c r="CW244" s="41"/>
    </row>
    <row r="245" spans="1:318" ht="14.5" customHeight="1">
      <c r="A245" s="41" t="s">
        <v>12298</v>
      </c>
      <c r="B245" s="119" t="s">
        <v>12026</v>
      </c>
      <c r="C245" s="120" t="str">
        <f t="shared" si="80"/>
        <v>A.030.24.116</v>
      </c>
      <c r="D245" s="135" t="s">
        <v>12263</v>
      </c>
      <c r="E245" s="119" t="s">
        <v>6570</v>
      </c>
      <c r="F245" s="118" t="str">
        <f t="shared" si="81"/>
        <v>Glyphosate (N-(Phosphonomethyl)glycine)</v>
      </c>
      <c r="G245" s="118">
        <f t="shared" si="82"/>
        <v>3.3237872816519998</v>
      </c>
      <c r="H245" s="118">
        <f t="shared" si="83"/>
        <v>0.11118462754000001</v>
      </c>
      <c r="I245" s="118">
        <f t="shared" si="84"/>
        <v>0.23264347769999999</v>
      </c>
      <c r="J245" s="326">
        <f t="shared" si="85"/>
        <v>0.28879017641200005</v>
      </c>
      <c r="K245" s="118">
        <v>2.6911689999999999</v>
      </c>
      <c r="L245" s="118">
        <v>0.11617762</v>
      </c>
      <c r="M245" s="118">
        <v>0.11118641</v>
      </c>
      <c r="N245" s="118">
        <v>9.4484989000000005E-2</v>
      </c>
      <c r="O245" s="118">
        <v>1.5020143E-2</v>
      </c>
      <c r="P245" s="118">
        <v>8.8566876000000004E-4</v>
      </c>
      <c r="Q245" s="118">
        <v>7.9382678E-4</v>
      </c>
      <c r="R245" s="118">
        <v>5.2794477000000003E-3</v>
      </c>
      <c r="S245" s="118">
        <v>1.1452251E-2</v>
      </c>
      <c r="T245" s="118">
        <v>0</v>
      </c>
      <c r="U245" s="118">
        <v>0.27729955000000001</v>
      </c>
      <c r="V245" s="330">
        <v>3.8375411999999998E-5</v>
      </c>
      <c r="W245" s="118">
        <v>0</v>
      </c>
      <c r="X245" s="118">
        <v>0</v>
      </c>
      <c r="Y245" s="41"/>
      <c r="Z245" s="327">
        <f t="shared" si="86"/>
        <v>20.234353383458647</v>
      </c>
      <c r="AA245" s="41"/>
      <c r="AB245" s="111">
        <v>316.11075</v>
      </c>
      <c r="AC245" s="111">
        <v>253.40135000000001</v>
      </c>
      <c r="AD245" s="111">
        <v>37.590249999999997</v>
      </c>
      <c r="AE245" s="111">
        <v>0</v>
      </c>
      <c r="AF245" s="111">
        <v>3.0921517000000001</v>
      </c>
      <c r="AG245" s="111">
        <v>13.564382999999999</v>
      </c>
      <c r="AH245" s="111">
        <v>8.4626143999999996</v>
      </c>
      <c r="AI245" s="41"/>
      <c r="AJ245" s="114">
        <v>0.39946933000000001</v>
      </c>
      <c r="AK245" s="114">
        <v>0.37266659000000002</v>
      </c>
      <c r="AL245" s="114">
        <v>1.6975535E-2</v>
      </c>
      <c r="AM245" s="114">
        <v>9.8272072999999998E-3</v>
      </c>
      <c r="AN245" s="113">
        <f t="shared" si="87"/>
        <v>2.2342121487033999E-5</v>
      </c>
      <c r="AO245" s="112">
        <f t="shared" si="88"/>
        <v>6.27793438089147E-8</v>
      </c>
      <c r="AP245" s="112">
        <f t="shared" si="89"/>
        <v>1.37635959164</v>
      </c>
      <c r="AQ245" s="328">
        <v>1.8917954000000002E-5</v>
      </c>
      <c r="AR245" s="328">
        <v>5.7085245999999997E-8</v>
      </c>
      <c r="AS245" s="328">
        <v>1.5594239000000001E-12</v>
      </c>
      <c r="AT245" s="328">
        <v>6.2474997000000001E-10</v>
      </c>
      <c r="AU245" s="328">
        <v>8.0189863999999996E-11</v>
      </c>
      <c r="AV245" s="328">
        <v>1.4049395999999999E-8</v>
      </c>
      <c r="AW245" s="328">
        <v>3.3953585999999999E-6</v>
      </c>
      <c r="AX245" s="328">
        <v>2.0134019999999999E-9</v>
      </c>
      <c r="AY245" s="328">
        <v>3.6276363000000002E-9</v>
      </c>
      <c r="AZ245" s="328">
        <v>9.1929325000000007E-13</v>
      </c>
      <c r="BA245" s="328">
        <v>4.9134237000000002E-15</v>
      </c>
      <c r="BB245" s="328">
        <v>2.6825834E-12</v>
      </c>
      <c r="BC245" s="328">
        <v>1.1472839000000001E-13</v>
      </c>
      <c r="BD245" s="328">
        <v>9.5825551000000006E-14</v>
      </c>
      <c r="BE245" s="328">
        <v>9.7403189000000006E-9</v>
      </c>
      <c r="BF245" s="328">
        <v>4.3142323000000002E-9</v>
      </c>
      <c r="BG245" s="328">
        <v>4.7682741000000003E-11</v>
      </c>
      <c r="BH245" s="329">
        <v>2.8009163999999999E-4</v>
      </c>
      <c r="BI245" s="329">
        <v>1.3760794999999999</v>
      </c>
      <c r="BJ245" s="329">
        <v>0</v>
      </c>
      <c r="BK245" s="329">
        <v>0</v>
      </c>
      <c r="BL245" s="329">
        <v>0</v>
      </c>
      <c r="BM245" s="41"/>
      <c r="BN245" s="111">
        <v>1.0217744E-3</v>
      </c>
      <c r="BO245" s="122">
        <v>2.9568545999999999E-5</v>
      </c>
      <c r="BP245" s="111">
        <v>5.6418745999999996E-4</v>
      </c>
      <c r="BQ245" s="122">
        <v>6.2145613E-7</v>
      </c>
      <c r="BR245" s="122">
        <v>3.1137426999999998E-5</v>
      </c>
      <c r="BS245" s="122">
        <v>8.9511980999999994E-6</v>
      </c>
      <c r="BT245" s="122">
        <v>1.4774651E-9</v>
      </c>
      <c r="BU245" s="122">
        <v>1.3646598E-5</v>
      </c>
      <c r="BV245" s="122">
        <v>1.1885051E-6</v>
      </c>
      <c r="BW245" s="122">
        <v>5.2527979999999997E-7</v>
      </c>
      <c r="BX245" s="122">
        <v>6.0267760999999995E-7</v>
      </c>
      <c r="BY245" s="122">
        <v>3.4663933E-8</v>
      </c>
      <c r="BZ245" s="122">
        <v>1.0633733E-8</v>
      </c>
      <c r="CA245" s="122">
        <v>2.0952782000000001E-5</v>
      </c>
      <c r="CB245" s="111">
        <v>3.4527239E-4</v>
      </c>
      <c r="CC245" s="122">
        <v>5.0733146999999997E-6</v>
      </c>
      <c r="CD245" s="111">
        <v>0</v>
      </c>
      <c r="CE245" s="230" t="s">
        <v>12295</v>
      </c>
      <c r="CF245" s="233" t="s">
        <v>12294</v>
      </c>
      <c r="CG245" s="42" t="s">
        <v>12205</v>
      </c>
      <c r="CK245" s="41"/>
      <c r="CL245" s="41"/>
      <c r="CM245" s="41"/>
      <c r="CN245" s="105"/>
      <c r="CO245" s="41"/>
      <c r="CP245" s="41"/>
      <c r="CQ245" s="41"/>
      <c r="CR245" s="41"/>
      <c r="CS245" s="41"/>
      <c r="CT245" s="41"/>
      <c r="CU245" s="41"/>
      <c r="CV245" s="41"/>
      <c r="CW245" s="41"/>
    </row>
    <row r="246" spans="1:318" ht="14.5" customHeight="1">
      <c r="A246" s="41" t="s">
        <v>12293</v>
      </c>
      <c r="B246" s="119" t="s">
        <v>12026</v>
      </c>
      <c r="C246" s="120" t="str">
        <f t="shared" si="80"/>
        <v>A.030.24.117</v>
      </c>
      <c r="D246" s="135" t="s">
        <v>12263</v>
      </c>
      <c r="E246" s="119" t="s">
        <v>6570</v>
      </c>
      <c r="F246" s="118" t="str">
        <f t="shared" si="81"/>
        <v>Linuron (3-(3,4-dichlorophenyl)-1-methoxy-1-methylurea)</v>
      </c>
      <c r="G246" s="118">
        <f t="shared" si="82"/>
        <v>1.472287128099</v>
      </c>
      <c r="H246" s="118">
        <f t="shared" si="83"/>
        <v>5.4984069660000003E-2</v>
      </c>
      <c r="I246" s="118">
        <f t="shared" si="84"/>
        <v>0.13384631</v>
      </c>
      <c r="J246" s="326">
        <f t="shared" si="85"/>
        <v>0.113151448439</v>
      </c>
      <c r="K246" s="118">
        <v>1.1703053000000001</v>
      </c>
      <c r="L246" s="118">
        <v>7.6644411999999995E-2</v>
      </c>
      <c r="M246" s="118">
        <v>5.3467496000000003E-2</v>
      </c>
      <c r="N246" s="118">
        <v>4.5369402000000003E-2</v>
      </c>
      <c r="O246" s="118">
        <v>8.6872913999999999E-3</v>
      </c>
      <c r="P246" s="118">
        <v>4.2031543000000001E-4</v>
      </c>
      <c r="Q246" s="118">
        <v>5.0706082999999998E-4</v>
      </c>
      <c r="R246" s="118">
        <v>3.7344019999999999E-3</v>
      </c>
      <c r="S246" s="118">
        <v>4.5551087999999998E-3</v>
      </c>
      <c r="T246" s="118">
        <v>0</v>
      </c>
      <c r="U246" s="118">
        <v>0.10857914</v>
      </c>
      <c r="V246" s="330">
        <v>1.7199639E-5</v>
      </c>
      <c r="W246" s="118">
        <v>0</v>
      </c>
      <c r="X246" s="118">
        <v>0</v>
      </c>
      <c r="Y246" s="41"/>
      <c r="Z246" s="327">
        <f t="shared" si="86"/>
        <v>8.7992879699248121</v>
      </c>
      <c r="AA246" s="41"/>
      <c r="AB246" s="111">
        <v>134.30018000000001</v>
      </c>
      <c r="AC246" s="111">
        <v>109.77612999999999</v>
      </c>
      <c r="AD246" s="111">
        <v>14.71881</v>
      </c>
      <c r="AE246" s="111">
        <v>0</v>
      </c>
      <c r="AF246" s="111">
        <v>1.2049996999999999</v>
      </c>
      <c r="AG246" s="111">
        <v>5.2867480999999996</v>
      </c>
      <c r="AH246" s="111">
        <v>3.3134918999999998</v>
      </c>
      <c r="AI246" s="41"/>
      <c r="AJ246" s="114">
        <v>0.18343197</v>
      </c>
      <c r="AK246" s="114">
        <v>0.17136529</v>
      </c>
      <c r="AL246" s="114">
        <v>7.5732667000000002E-3</v>
      </c>
      <c r="AM246" s="114">
        <v>4.4934112999999998E-3</v>
      </c>
      <c r="AN246" s="113">
        <f t="shared" si="87"/>
        <v>1.0273698448739E-5</v>
      </c>
      <c r="AO246" s="112">
        <f t="shared" si="88"/>
        <v>2.8007643613244499E-8</v>
      </c>
      <c r="AP246" s="112">
        <f t="shared" si="89"/>
        <v>0.62932931294000005</v>
      </c>
      <c r="AQ246" s="328">
        <v>8.2280442000000001E-6</v>
      </c>
      <c r="AR246" s="328">
        <v>2.4828288999999999E-8</v>
      </c>
      <c r="AS246" s="328">
        <v>6.7824417999999998E-13</v>
      </c>
      <c r="AT246" s="328">
        <v>3.1734927E-10</v>
      </c>
      <c r="AU246" s="328">
        <v>3.4835169000000002E-11</v>
      </c>
      <c r="AV246" s="328">
        <v>6.7461858000000002E-9</v>
      </c>
      <c r="AW246" s="328">
        <v>2.027542E-6</v>
      </c>
      <c r="AX246" s="328">
        <v>9.6700163999999993E-10</v>
      </c>
      <c r="AY246" s="328">
        <v>2.1834142000000001E-9</v>
      </c>
      <c r="AZ246" s="328">
        <v>5.1712891E-13</v>
      </c>
      <c r="BA246" s="328">
        <v>3.9587294999999996E-15</v>
      </c>
      <c r="BB246" s="328">
        <v>5.9435874999999999E-12</v>
      </c>
      <c r="BC246" s="328">
        <v>7.7690584999999997E-14</v>
      </c>
      <c r="BD246" s="328">
        <v>1.1886934E-13</v>
      </c>
      <c r="BE246" s="328">
        <v>5.1953925999999998E-9</v>
      </c>
      <c r="BF246" s="328">
        <v>5.8184858999999998E-9</v>
      </c>
      <c r="BG246" s="328">
        <v>2.1599294000000001E-11</v>
      </c>
      <c r="BH246" s="329">
        <v>1.1501294E-4</v>
      </c>
      <c r="BI246" s="329">
        <v>0.6292143</v>
      </c>
      <c r="BJ246" s="329">
        <v>0</v>
      </c>
      <c r="BK246" s="329">
        <v>0</v>
      </c>
      <c r="BL246" s="329">
        <v>0</v>
      </c>
      <c r="BM246" s="41"/>
      <c r="BN246" s="111">
        <v>4.5383164000000002E-4</v>
      </c>
      <c r="BO246" s="122">
        <v>1.7241746E-5</v>
      </c>
      <c r="BP246" s="111">
        <v>2.4534749999999999E-4</v>
      </c>
      <c r="BQ246" s="122">
        <v>4.3876011000000002E-7</v>
      </c>
      <c r="BR246" s="122">
        <v>1.8774726999999999E-5</v>
      </c>
      <c r="BS246" s="122">
        <v>4.3014470000000003E-6</v>
      </c>
      <c r="BT246" s="122">
        <v>2.6312046E-9</v>
      </c>
      <c r="BU246" s="122">
        <v>6.5534635000000002E-6</v>
      </c>
      <c r="BV246" s="122">
        <v>5.6403371000000001E-7</v>
      </c>
      <c r="BW246" s="122">
        <v>3.355251E-7</v>
      </c>
      <c r="BX246" s="122">
        <v>2.6150037000000002E-7</v>
      </c>
      <c r="BY246" s="122">
        <v>1.5700353999999999E-8</v>
      </c>
      <c r="BZ246" s="122">
        <v>4.5851667999999996E-9</v>
      </c>
      <c r="CA246" s="122">
        <v>1.0262533000000001E-5</v>
      </c>
      <c r="CB246" s="111">
        <v>1.477177E-4</v>
      </c>
      <c r="CC246" s="122">
        <v>2.0097795999999999E-6</v>
      </c>
      <c r="CD246" s="111">
        <v>0</v>
      </c>
      <c r="CE246" s="230" t="s">
        <v>12290</v>
      </c>
      <c r="CF246" s="233" t="s">
        <v>12289</v>
      </c>
      <c r="CG246" s="42" t="s">
        <v>12205</v>
      </c>
      <c r="CK246" s="41"/>
      <c r="CL246" s="41"/>
      <c r="CM246" s="41"/>
      <c r="CN246" s="105"/>
      <c r="CO246" s="41"/>
      <c r="CP246" s="41"/>
      <c r="CQ246" s="41"/>
      <c r="CR246" s="41"/>
      <c r="CS246" s="41"/>
      <c r="CT246" s="41"/>
      <c r="CU246" s="41"/>
      <c r="CV246" s="41"/>
      <c r="CW246" s="41"/>
    </row>
    <row r="247" spans="1:318" ht="14.5" customHeight="1">
      <c r="A247" s="41" t="s">
        <v>12288</v>
      </c>
      <c r="B247" s="119" t="s">
        <v>12026</v>
      </c>
      <c r="C247" s="120" t="str">
        <f t="shared" si="80"/>
        <v>A.030.24.118</v>
      </c>
      <c r="D247" s="135" t="s">
        <v>12263</v>
      </c>
      <c r="E247" s="119" t="s">
        <v>6570</v>
      </c>
      <c r="F247" s="118" t="str">
        <f t="shared" si="81"/>
        <v>MCPA (2-methyl-4-chlorophenoxyacetic acid)</v>
      </c>
      <c r="G247" s="118">
        <f t="shared" si="82"/>
        <v>1.016218569636</v>
      </c>
      <c r="H247" s="118">
        <f t="shared" si="83"/>
        <v>4.6893361179999996E-2</v>
      </c>
      <c r="I247" s="118">
        <f t="shared" si="84"/>
        <v>0.13163725900000001</v>
      </c>
      <c r="J247" s="326">
        <f t="shared" si="85"/>
        <v>3.8671149456000004E-2</v>
      </c>
      <c r="K247" s="118">
        <v>0.79901679999999997</v>
      </c>
      <c r="L247" s="118">
        <v>8.3105999E-2</v>
      </c>
      <c r="M247" s="118">
        <v>4.3638872000000002E-2</v>
      </c>
      <c r="N247" s="118">
        <v>3.7043553999999999E-2</v>
      </c>
      <c r="O247" s="118">
        <v>8.8097100000000001E-3</v>
      </c>
      <c r="P247" s="118">
        <v>4.1233498999999999E-4</v>
      </c>
      <c r="Q247" s="118">
        <v>6.2776219000000002E-4</v>
      </c>
      <c r="R247" s="118">
        <v>4.8923880000000001E-3</v>
      </c>
      <c r="S247" s="118">
        <v>1.8932227E-3</v>
      </c>
      <c r="T247" s="118">
        <v>0</v>
      </c>
      <c r="U247" s="118">
        <v>3.6762066000000003E-2</v>
      </c>
      <c r="V247" s="330">
        <v>1.5860755999999999E-5</v>
      </c>
      <c r="W247" s="118">
        <v>0</v>
      </c>
      <c r="X247" s="118">
        <v>0</v>
      </c>
      <c r="Y247" s="41"/>
      <c r="Z247" s="327">
        <f t="shared" si="86"/>
        <v>6.0076451127819546</v>
      </c>
      <c r="AA247" s="41"/>
      <c r="AB247" s="111">
        <v>84.862358</v>
      </c>
      <c r="AC247" s="111">
        <v>76.737392</v>
      </c>
      <c r="AD247" s="111">
        <v>4.9834531999999996</v>
      </c>
      <c r="AE247" s="111">
        <v>0</v>
      </c>
      <c r="AF247" s="111">
        <v>0.37579650999999997</v>
      </c>
      <c r="AG247" s="111">
        <v>1.6527852000000001</v>
      </c>
      <c r="AH247" s="111">
        <v>1.112932</v>
      </c>
      <c r="AI247" s="41"/>
      <c r="AJ247" s="114">
        <v>0.13758997000000001</v>
      </c>
      <c r="AK247" s="114">
        <v>0.12845139</v>
      </c>
      <c r="AL247" s="114">
        <v>5.4174554E-3</v>
      </c>
      <c r="AM247" s="114">
        <v>3.7211275E-3</v>
      </c>
      <c r="AN247" s="113">
        <f t="shared" si="87"/>
        <v>7.7009227661389998E-6</v>
      </c>
      <c r="AO247" s="112">
        <f t="shared" si="88"/>
        <v>2.00349679157088E-8</v>
      </c>
      <c r="AP247" s="112">
        <f t="shared" si="89"/>
        <v>0.52116632548800002</v>
      </c>
      <c r="AQ247" s="328">
        <v>5.6318557000000001E-6</v>
      </c>
      <c r="AR247" s="328">
        <v>1.6994737E-8</v>
      </c>
      <c r="AS247" s="328">
        <v>4.6422967E-13</v>
      </c>
      <c r="AT247" s="328">
        <v>3.3218258E-10</v>
      </c>
      <c r="AU247" s="328">
        <v>3.0952959000000002E-11</v>
      </c>
      <c r="AV247" s="328">
        <v>5.5081976999999997E-9</v>
      </c>
      <c r="AW247" s="328">
        <v>2.0480470999999999E-6</v>
      </c>
      <c r="AX247" s="328">
        <v>7.9163987999999995E-10</v>
      </c>
      <c r="AY247" s="328">
        <v>2.2165829999999999E-9</v>
      </c>
      <c r="AZ247" s="328">
        <v>5.8816496999999999E-13</v>
      </c>
      <c r="BA247" s="328">
        <v>5.5104818E-15</v>
      </c>
      <c r="BB247" s="328">
        <v>1.0501155E-11</v>
      </c>
      <c r="BC247" s="328">
        <v>9.9458527000000006E-14</v>
      </c>
      <c r="BD247" s="328">
        <v>1.9000406E-13</v>
      </c>
      <c r="BE247" s="328">
        <v>5.6696279000000002E-9</v>
      </c>
      <c r="BF247" s="328">
        <v>9.479005E-9</v>
      </c>
      <c r="BG247" s="328">
        <v>2.0159513000000001E-11</v>
      </c>
      <c r="BH247" s="328">
        <v>6.0695488000000002E-5</v>
      </c>
      <c r="BI247" s="329">
        <v>0.52110562999999999</v>
      </c>
      <c r="BJ247" s="329">
        <v>0</v>
      </c>
      <c r="BK247" s="329">
        <v>0</v>
      </c>
      <c r="BL247" s="329">
        <v>0</v>
      </c>
      <c r="BM247" s="41"/>
      <c r="BN247" s="111">
        <v>3.2024041E-4</v>
      </c>
      <c r="BO247" s="122">
        <v>1.7062816999999998E-5</v>
      </c>
      <c r="BP247" s="111">
        <v>1.6750909E-4</v>
      </c>
      <c r="BQ247" s="122">
        <v>5.7425995999999997E-7</v>
      </c>
      <c r="BR247" s="122">
        <v>1.9330125000000002E-5</v>
      </c>
      <c r="BS247" s="122">
        <v>3.5037349999999999E-6</v>
      </c>
      <c r="BT247" s="122">
        <v>4.5112488999999998E-9</v>
      </c>
      <c r="BU247" s="122">
        <v>5.3382683999999999E-6</v>
      </c>
      <c r="BV247" s="122">
        <v>5.5332453E-7</v>
      </c>
      <c r="BW247" s="122">
        <v>4.1539388999999999E-7</v>
      </c>
      <c r="BX247" s="122">
        <v>2.3202097000000001E-7</v>
      </c>
      <c r="BY247" s="122">
        <v>1.4652019000000001E-8</v>
      </c>
      <c r="BZ247" s="122">
        <v>4.0367907000000003E-9</v>
      </c>
      <c r="CA247" s="122">
        <v>8.7298396000000003E-6</v>
      </c>
      <c r="CB247" s="122">
        <v>9.6212361000000001E-5</v>
      </c>
      <c r="CC247" s="122">
        <v>7.5597274000000005E-7</v>
      </c>
      <c r="CD247" s="111">
        <v>0</v>
      </c>
      <c r="CE247" s="230" t="s">
        <v>12285</v>
      </c>
      <c r="CF247" s="233" t="s">
        <v>12284</v>
      </c>
      <c r="CG247" s="42" t="s">
        <v>12205</v>
      </c>
      <c r="CK247" s="41"/>
      <c r="CL247" s="41"/>
      <c r="CM247" s="41"/>
      <c r="CN247" s="105"/>
      <c r="CO247" s="41"/>
      <c r="CP247" s="41"/>
      <c r="CQ247" s="41"/>
      <c r="CR247" s="41"/>
      <c r="CS247" s="41"/>
      <c r="CT247" s="41"/>
      <c r="CU247" s="41"/>
      <c r="CV247" s="41"/>
      <c r="CW247" s="41"/>
    </row>
    <row r="248" spans="1:318" s="40" customFormat="1" ht="14.5" customHeight="1">
      <c r="A248" s="41" t="s">
        <v>12283</v>
      </c>
      <c r="B248" s="119" t="s">
        <v>12026</v>
      </c>
      <c r="C248" s="120" t="str">
        <f t="shared" si="80"/>
        <v>A.030.24.119</v>
      </c>
      <c r="D248" s="135" t="s">
        <v>12263</v>
      </c>
      <c r="E248" s="119" t="s">
        <v>6570</v>
      </c>
      <c r="F248" s="118" t="str">
        <f t="shared" si="81"/>
        <v>Metolachlor ((RS)-2-Chloro-N-(2-ethyl-6-methyl-phenyl)-N-(1-methoxypropan-2-yl)acetam</v>
      </c>
      <c r="G248" s="118">
        <f t="shared" si="82"/>
        <v>1.8645074963249999</v>
      </c>
      <c r="H248" s="118">
        <f t="shared" si="83"/>
        <v>7.7593928650000005E-2</v>
      </c>
      <c r="I248" s="118">
        <f t="shared" si="84"/>
        <v>0.2020811491</v>
      </c>
      <c r="J248" s="326">
        <f t="shared" si="85"/>
        <v>0.103745618575</v>
      </c>
      <c r="K248" s="118">
        <v>1.4810867999999999</v>
      </c>
      <c r="L248" s="118">
        <v>0.12150291000000001</v>
      </c>
      <c r="M248" s="118">
        <v>7.3750385000000002E-2</v>
      </c>
      <c r="N248" s="118">
        <v>6.2622644000000005E-2</v>
      </c>
      <c r="O248" s="118">
        <v>1.3409829999999999E-2</v>
      </c>
      <c r="P248" s="118">
        <v>6.6238582000000001E-4</v>
      </c>
      <c r="Q248" s="118">
        <v>8.9906882999999998E-4</v>
      </c>
      <c r="R248" s="118">
        <v>6.8278541E-3</v>
      </c>
      <c r="S248" s="118">
        <v>4.5346937999999996E-3</v>
      </c>
      <c r="T248" s="118">
        <v>0</v>
      </c>
      <c r="U248" s="118">
        <v>9.9184596E-2</v>
      </c>
      <c r="V248" s="330">
        <v>2.6328774999999999E-5</v>
      </c>
      <c r="W248" s="118">
        <v>0</v>
      </c>
      <c r="X248" s="118">
        <v>0</v>
      </c>
      <c r="Y248" s="41"/>
      <c r="Z248" s="327">
        <f t="shared" si="86"/>
        <v>11.135990977443608</v>
      </c>
      <c r="AA248" s="41"/>
      <c r="AB248" s="111">
        <v>163.39512999999999</v>
      </c>
      <c r="AC248" s="111">
        <v>141.18541999999999</v>
      </c>
      <c r="AD248" s="111">
        <v>13.445353000000001</v>
      </c>
      <c r="AE248" s="111">
        <v>0</v>
      </c>
      <c r="AF248" s="111">
        <v>1.0661183000000001</v>
      </c>
      <c r="AG248" s="111">
        <v>4.6817504999999997</v>
      </c>
      <c r="AH248" s="111">
        <v>3.0164886000000002</v>
      </c>
      <c r="AI248" s="41"/>
      <c r="AJ248" s="114">
        <v>0.24230995999999999</v>
      </c>
      <c r="AK248" s="114">
        <v>0.22617039999999999</v>
      </c>
      <c r="AL248" s="114">
        <v>9.7888556999999998E-3</v>
      </c>
      <c r="AM248" s="114">
        <v>6.3507008999999998E-3</v>
      </c>
      <c r="AN248" s="113">
        <f t="shared" si="87"/>
        <v>1.3559376872198999E-5</v>
      </c>
      <c r="AO248" s="112">
        <f t="shared" si="88"/>
        <v>3.62013895645136E-8</v>
      </c>
      <c r="AP248" s="112">
        <f t="shared" si="89"/>
        <v>0.88945390284000003</v>
      </c>
      <c r="AQ248" s="328">
        <v>1.0429041999999999E-5</v>
      </c>
      <c r="AR248" s="328">
        <v>3.1470412000000002E-8</v>
      </c>
      <c r="AS248" s="328">
        <v>8.5966448999999998E-13</v>
      </c>
      <c r="AT248" s="328">
        <v>5.1612013000000003E-10</v>
      </c>
      <c r="AU248" s="328">
        <v>5.2426869000000002E-11</v>
      </c>
      <c r="AV248" s="328">
        <v>9.3116715000000004E-9</v>
      </c>
      <c r="AW248" s="328">
        <v>3.0997652999999999E-6</v>
      </c>
      <c r="AX248" s="328">
        <v>1.3370856E-9</v>
      </c>
      <c r="AY248" s="328">
        <v>3.3455654999999999E-9</v>
      </c>
      <c r="AZ248" s="328">
        <v>8.7698243999999998E-13</v>
      </c>
      <c r="BA248" s="328">
        <v>7.4867135999999999E-15</v>
      </c>
      <c r="BB248" s="328">
        <v>1.2949453E-11</v>
      </c>
      <c r="BC248" s="328">
        <v>1.4026493000000001E-13</v>
      </c>
      <c r="BD248" s="328">
        <v>2.4362993999999998E-13</v>
      </c>
      <c r="BE248" s="328">
        <v>8.6270227000000007E-9</v>
      </c>
      <c r="BF248" s="328">
        <v>1.2062331E-8</v>
      </c>
      <c r="BG248" s="328">
        <v>3.3248983000000002E-11</v>
      </c>
      <c r="BH248" s="329">
        <v>1.2777283999999999E-4</v>
      </c>
      <c r="BI248" s="329">
        <v>0.88932613000000005</v>
      </c>
      <c r="BJ248" s="329">
        <v>0</v>
      </c>
      <c r="BK248" s="329">
        <v>0</v>
      </c>
      <c r="BL248" s="329">
        <v>0</v>
      </c>
      <c r="BM248" s="41"/>
      <c r="BN248" s="111">
        <v>5.8233183E-4</v>
      </c>
      <c r="BO248" s="122">
        <v>2.6079444999999999E-5</v>
      </c>
      <c r="BP248" s="111">
        <v>3.1050096999999999E-4</v>
      </c>
      <c r="BQ248" s="122">
        <v>8.0178947999999995E-7</v>
      </c>
      <c r="BR248" s="122">
        <v>2.9071115000000001E-5</v>
      </c>
      <c r="BS248" s="122">
        <v>5.9262444000000002E-6</v>
      </c>
      <c r="BT248" s="122">
        <v>5.6271391000000002E-9</v>
      </c>
      <c r="BU248" s="122">
        <v>9.0307900999999992E-6</v>
      </c>
      <c r="BV248" s="122">
        <v>8.8887512999999997E-7</v>
      </c>
      <c r="BW248" s="122">
        <v>5.9491907999999998E-7</v>
      </c>
      <c r="BX248" s="122">
        <v>3.9329949000000001E-7</v>
      </c>
      <c r="BY248" s="122">
        <v>2.4167063000000001E-8</v>
      </c>
      <c r="BZ248" s="122">
        <v>6.8719916000000001E-9</v>
      </c>
      <c r="CA248" s="122">
        <v>1.4493847E-5</v>
      </c>
      <c r="CB248" s="111">
        <v>1.8260142000000001E-4</v>
      </c>
      <c r="CC248" s="122">
        <v>1.9124567E-6</v>
      </c>
      <c r="CD248" s="111">
        <v>0</v>
      </c>
      <c r="CE248" s="230" t="s">
        <v>12280</v>
      </c>
      <c r="CF248" s="233" t="s">
        <v>12266</v>
      </c>
      <c r="CG248" s="42" t="s">
        <v>12205</v>
      </c>
      <c r="CH248" s="76"/>
      <c r="CI248" s="76"/>
      <c r="CJ248" s="108"/>
      <c r="CK248" s="41"/>
      <c r="CL248" s="41"/>
      <c r="CM248" s="41"/>
      <c r="CN248" s="105"/>
      <c r="CO248" s="41"/>
      <c r="CP248" s="41"/>
      <c r="CQ248" s="41"/>
      <c r="CR248" s="41"/>
      <c r="CS248" s="41"/>
      <c r="CT248" s="41"/>
      <c r="CU248" s="41"/>
      <c r="CV248" s="41"/>
      <c r="CW248" s="41"/>
      <c r="CX248" s="41"/>
      <c r="CY248" s="41"/>
      <c r="CZ248" s="41"/>
      <c r="DA248" s="41"/>
      <c r="DB248" s="41"/>
      <c r="DC248" s="41"/>
      <c r="DD248" s="41"/>
      <c r="DE248" s="41"/>
      <c r="DF248" s="41"/>
      <c r="DG248" s="41"/>
      <c r="DH248" s="41"/>
      <c r="DI248" s="41"/>
      <c r="DJ248" s="41"/>
      <c r="DK248" s="41"/>
      <c r="DL248" s="41"/>
      <c r="DM248" s="41"/>
      <c r="DN248" s="41"/>
      <c r="DO248" s="41"/>
      <c r="DP248" s="41"/>
      <c r="DQ248" s="41"/>
      <c r="DR248" s="41"/>
      <c r="DS248" s="41"/>
      <c r="DT248" s="41"/>
      <c r="DU248" s="41"/>
      <c r="DV248" s="41"/>
      <c r="DW248" s="41"/>
      <c r="DX248" s="41"/>
      <c r="DY248" s="41"/>
      <c r="DZ248" s="41"/>
      <c r="EA248" s="41"/>
      <c r="EB248" s="41"/>
      <c r="EC248" s="41"/>
      <c r="ED248" s="41"/>
      <c r="EE248" s="41"/>
      <c r="EF248" s="41"/>
      <c r="EG248" s="41"/>
      <c r="EH248" s="41"/>
      <c r="EI248" s="41"/>
      <c r="EJ248" s="41"/>
      <c r="EK248" s="41"/>
      <c r="EL248" s="41"/>
      <c r="EM248" s="41"/>
      <c r="EN248" s="41"/>
      <c r="EO248" s="41"/>
      <c r="EP248" s="41"/>
      <c r="EQ248" s="41"/>
      <c r="ER248" s="41"/>
      <c r="ES248" s="41"/>
      <c r="ET248" s="41"/>
      <c r="EU248" s="41"/>
      <c r="EV248" s="41"/>
      <c r="EW248" s="41"/>
      <c r="EX248" s="41"/>
      <c r="EY248" s="41"/>
      <c r="EZ248" s="41"/>
      <c r="FA248" s="41"/>
      <c r="FB248" s="41"/>
      <c r="FC248" s="41"/>
      <c r="FD248" s="41"/>
      <c r="FE248" s="41"/>
      <c r="FF248" s="41"/>
      <c r="FG248" s="41"/>
      <c r="FH248" s="41"/>
      <c r="FI248" s="41"/>
      <c r="FJ248" s="41"/>
      <c r="FK248" s="41"/>
      <c r="FL248" s="41"/>
      <c r="FM248" s="41"/>
      <c r="FN248" s="41"/>
      <c r="FO248" s="41"/>
      <c r="FP248" s="41"/>
      <c r="FQ248" s="41"/>
      <c r="FR248" s="41"/>
      <c r="FS248" s="41"/>
      <c r="FT248" s="41"/>
      <c r="FU248" s="41"/>
      <c r="FV248" s="41"/>
      <c r="FW248" s="41"/>
      <c r="FX248" s="41"/>
      <c r="FY248" s="41"/>
      <c r="FZ248" s="41"/>
      <c r="GA248" s="41"/>
      <c r="GB248" s="41"/>
      <c r="GC248" s="41"/>
      <c r="GD248" s="41"/>
      <c r="GE248" s="41"/>
      <c r="GF248" s="41"/>
      <c r="GG248" s="41"/>
      <c r="GH248" s="41"/>
      <c r="GI248" s="41"/>
      <c r="GJ248" s="41"/>
      <c r="GK248" s="41"/>
      <c r="GL248" s="41"/>
      <c r="GM248" s="41"/>
      <c r="GN248" s="41"/>
      <c r="GO248" s="41"/>
      <c r="GP248" s="41"/>
      <c r="GQ248" s="41"/>
      <c r="GR248" s="41"/>
      <c r="GS248" s="41"/>
      <c r="GT248" s="41"/>
      <c r="GU248" s="41"/>
      <c r="GV248" s="41"/>
      <c r="GW248" s="41"/>
      <c r="GX248" s="41"/>
      <c r="GY248" s="41"/>
      <c r="GZ248" s="41"/>
      <c r="HA248" s="41"/>
      <c r="HB248" s="41"/>
      <c r="HC248" s="41"/>
      <c r="HD248" s="41"/>
      <c r="HE248" s="41"/>
      <c r="HF248" s="41"/>
      <c r="HG248" s="41"/>
      <c r="HH248" s="41"/>
      <c r="HI248" s="41"/>
      <c r="HJ248" s="41"/>
      <c r="HK248" s="41"/>
      <c r="HL248" s="41"/>
      <c r="HM248" s="41"/>
      <c r="HN248" s="41"/>
      <c r="HO248" s="41"/>
      <c r="HP248" s="41"/>
      <c r="HQ248" s="41"/>
      <c r="HR248" s="41"/>
      <c r="HS248" s="41"/>
      <c r="HT248" s="41"/>
      <c r="HU248" s="41"/>
      <c r="HV248" s="41"/>
      <c r="HW248" s="41"/>
      <c r="HX248" s="41"/>
      <c r="HY248" s="41"/>
      <c r="HZ248" s="41"/>
      <c r="IA248" s="41"/>
      <c r="IB248" s="41"/>
      <c r="IC248" s="41"/>
      <c r="ID248" s="41"/>
      <c r="IE248" s="41"/>
      <c r="IF248" s="41"/>
      <c r="IG248" s="41"/>
      <c r="IH248" s="41"/>
      <c r="II248" s="41"/>
      <c r="IJ248" s="41"/>
      <c r="IK248" s="41"/>
      <c r="IL248" s="41"/>
      <c r="IM248" s="41"/>
      <c r="IN248" s="41"/>
      <c r="IO248" s="41"/>
      <c r="IP248" s="41"/>
      <c r="IQ248" s="41"/>
      <c r="IR248" s="41"/>
      <c r="IS248" s="41"/>
      <c r="IT248" s="41"/>
      <c r="IU248" s="41"/>
      <c r="IV248" s="41"/>
      <c r="IW248" s="41"/>
      <c r="IX248" s="41"/>
      <c r="IY248" s="41"/>
      <c r="IZ248" s="41"/>
      <c r="JA248" s="41"/>
      <c r="JB248" s="41"/>
      <c r="JC248" s="41"/>
      <c r="JD248" s="41"/>
      <c r="JE248" s="41"/>
      <c r="JF248" s="41"/>
      <c r="JG248" s="41"/>
      <c r="JH248" s="41"/>
      <c r="JI248" s="41"/>
      <c r="JJ248" s="41"/>
      <c r="JK248" s="41"/>
      <c r="JL248" s="41"/>
      <c r="JM248" s="41"/>
      <c r="JN248" s="41"/>
      <c r="JO248" s="41"/>
      <c r="JP248" s="41"/>
      <c r="JQ248" s="41"/>
      <c r="JR248" s="41"/>
      <c r="JS248" s="41"/>
      <c r="JT248" s="41"/>
      <c r="JU248" s="41"/>
      <c r="JV248" s="41"/>
      <c r="JW248" s="41"/>
      <c r="JX248" s="41"/>
      <c r="JY248" s="41"/>
      <c r="JZ248" s="41"/>
      <c r="KA248" s="41"/>
      <c r="KB248" s="41"/>
      <c r="KC248" s="41"/>
      <c r="KD248" s="41"/>
      <c r="KE248" s="41"/>
      <c r="KF248" s="41"/>
      <c r="KG248" s="41"/>
      <c r="KH248" s="41"/>
      <c r="KI248" s="41"/>
      <c r="KJ248" s="41"/>
      <c r="KK248" s="41"/>
      <c r="KL248" s="41"/>
      <c r="KM248" s="41"/>
      <c r="KN248" s="41"/>
      <c r="KO248" s="41"/>
      <c r="KP248" s="41"/>
      <c r="KQ248" s="41"/>
      <c r="KR248" s="41"/>
      <c r="KS248" s="41"/>
      <c r="KT248" s="41"/>
      <c r="KU248" s="41"/>
      <c r="KV248" s="41"/>
      <c r="KW248" s="41"/>
      <c r="KX248" s="41"/>
      <c r="KY248" s="41"/>
      <c r="KZ248" s="41"/>
      <c r="LA248" s="41"/>
      <c r="LB248" s="41"/>
      <c r="LC248" s="41"/>
      <c r="LD248" s="41"/>
      <c r="LE248" s="41"/>
      <c r="LF248" s="41"/>
    </row>
    <row r="249" spans="1:318" ht="14.5" customHeight="1">
      <c r="A249" s="41" t="s">
        <v>12279</v>
      </c>
      <c r="B249" s="119" t="s">
        <v>12026</v>
      </c>
      <c r="C249" s="120" t="str">
        <f t="shared" si="80"/>
        <v>A.030.24.120</v>
      </c>
      <c r="D249" s="135" t="s">
        <v>12263</v>
      </c>
      <c r="E249" s="119" t="s">
        <v>6570</v>
      </c>
      <c r="F249" s="118" t="str">
        <f t="shared" si="81"/>
        <v>Paraquat (1,1'-Dimethyl[4,4'-bipyridine]-1,1'-diium dichloride)</v>
      </c>
      <c r="G249" s="118">
        <f t="shared" si="82"/>
        <v>3.5444301815530004</v>
      </c>
      <c r="H249" s="118">
        <f t="shared" si="83"/>
        <v>0.12906953550000003</v>
      </c>
      <c r="I249" s="118">
        <f t="shared" si="84"/>
        <v>0.25748506250000003</v>
      </c>
      <c r="J249" s="326">
        <f t="shared" si="85"/>
        <v>0.192976183553</v>
      </c>
      <c r="K249" s="118">
        <v>2.9648994000000002</v>
      </c>
      <c r="L249" s="118">
        <v>0.12141615</v>
      </c>
      <c r="M249" s="118">
        <v>0.12714099000000001</v>
      </c>
      <c r="N249" s="118">
        <v>0.10850927</v>
      </c>
      <c r="O249" s="118">
        <v>1.7822233999999999E-2</v>
      </c>
      <c r="P249" s="118">
        <v>1.4169491000000001E-3</v>
      </c>
      <c r="Q249" s="118">
        <v>1.3210824E-3</v>
      </c>
      <c r="R249" s="118">
        <v>8.9279224999999993E-3</v>
      </c>
      <c r="S249" s="118">
        <v>8.8857847999999993E-3</v>
      </c>
      <c r="T249" s="118">
        <v>0</v>
      </c>
      <c r="U249" s="118">
        <v>0.18402940000000001</v>
      </c>
      <c r="V249" s="330">
        <v>6.0998753000000001E-5</v>
      </c>
      <c r="W249" s="118">
        <v>0</v>
      </c>
      <c r="X249" s="118">
        <v>0</v>
      </c>
      <c r="Y249" s="41"/>
      <c r="Z249" s="327">
        <f t="shared" si="86"/>
        <v>22.292476691729323</v>
      </c>
      <c r="AA249" s="41"/>
      <c r="AB249" s="111">
        <v>332.44353000000001</v>
      </c>
      <c r="AC249" s="111">
        <v>291.52658000000002</v>
      </c>
      <c r="AD249" s="111">
        <v>24.946894</v>
      </c>
      <c r="AE249" s="111">
        <v>0</v>
      </c>
      <c r="AF249" s="111">
        <v>1.9279995000000001</v>
      </c>
      <c r="AG249" s="111">
        <v>8.4727192999999996</v>
      </c>
      <c r="AH249" s="111">
        <v>5.5693371999999997</v>
      </c>
      <c r="AI249" s="41"/>
      <c r="AJ249" s="114">
        <v>0.44251593</v>
      </c>
      <c r="AK249" s="114">
        <v>0.41086043</v>
      </c>
      <c r="AL249" s="114">
        <v>1.8770235999999999E-2</v>
      </c>
      <c r="AM249" s="114">
        <v>1.2885264E-2</v>
      </c>
      <c r="AN249" s="113">
        <f t="shared" si="87"/>
        <v>2.4631920183590006E-5</v>
      </c>
      <c r="AO249" s="112">
        <f t="shared" si="88"/>
        <v>6.9416552796996125E-8</v>
      </c>
      <c r="AP249" s="112">
        <f t="shared" si="89"/>
        <v>1.8046587918800001</v>
      </c>
      <c r="AQ249" s="328">
        <v>2.0910449999999999E-5</v>
      </c>
      <c r="AR249" s="328">
        <v>6.3100143000000005E-8</v>
      </c>
      <c r="AS249" s="328">
        <v>1.7236265E-12</v>
      </c>
      <c r="AT249" s="328">
        <v>1.0076879E-9</v>
      </c>
      <c r="AU249" s="328">
        <v>1.2703079E-10</v>
      </c>
      <c r="AV249" s="328">
        <v>1.6134802999999999E-8</v>
      </c>
      <c r="AW249" s="328">
        <v>3.6800131999999999E-6</v>
      </c>
      <c r="AX249" s="328">
        <v>2.3222248000000002E-9</v>
      </c>
      <c r="AY249" s="328">
        <v>3.9085715000000004E-9</v>
      </c>
      <c r="AZ249" s="328">
        <v>1.5024257E-12</v>
      </c>
      <c r="BA249" s="328">
        <v>8.4982961000000008E-15</v>
      </c>
      <c r="BB249" s="328">
        <v>6.1218187000000003E-12</v>
      </c>
      <c r="BC249" s="328">
        <v>1.9265729E-13</v>
      </c>
      <c r="BD249" s="328">
        <v>1.8206550999999999E-13</v>
      </c>
      <c r="BE249" s="328">
        <v>1.5807657000000002E-8</v>
      </c>
      <c r="BF249" s="328">
        <v>8.3798049000000003E-9</v>
      </c>
      <c r="BG249" s="328">
        <v>7.5882405E-11</v>
      </c>
      <c r="BH249" s="329">
        <v>2.5759188E-4</v>
      </c>
      <c r="BI249" s="329">
        <v>1.8044012</v>
      </c>
      <c r="BJ249" s="329">
        <v>0</v>
      </c>
      <c r="BK249" s="329">
        <v>0</v>
      </c>
      <c r="BL249" s="329">
        <v>0</v>
      </c>
      <c r="BM249" s="41"/>
      <c r="BN249" s="111">
        <v>1.1190480999999999E-3</v>
      </c>
      <c r="BO249" s="122">
        <v>3.2151576E-5</v>
      </c>
      <c r="BP249" s="111">
        <v>6.2157341000000004E-4</v>
      </c>
      <c r="BQ249" s="122">
        <v>1.0506033000000001E-6</v>
      </c>
      <c r="BR249" s="122">
        <v>3.4836558000000003E-5</v>
      </c>
      <c r="BS249" s="122">
        <v>1.0215774E-5</v>
      </c>
      <c r="BT249" s="122">
        <v>3.1199926000000001E-9</v>
      </c>
      <c r="BU249" s="122">
        <v>1.5600753E-5</v>
      </c>
      <c r="BV249" s="122">
        <v>1.9014459E-6</v>
      </c>
      <c r="BW249" s="122">
        <v>8.7416787999999998E-7</v>
      </c>
      <c r="BX249" s="122">
        <v>9.5459619999999991E-7</v>
      </c>
      <c r="BY249" s="122">
        <v>5.5163587000000001E-8</v>
      </c>
      <c r="BZ249" s="122">
        <v>1.6831757E-8</v>
      </c>
      <c r="CA249" s="122">
        <v>2.4763407999999999E-5</v>
      </c>
      <c r="CB249" s="111">
        <v>3.7147481000000002E-4</v>
      </c>
      <c r="CC249" s="122">
        <v>3.5759202999999999E-6</v>
      </c>
      <c r="CD249" s="111">
        <v>0</v>
      </c>
      <c r="CE249" s="230" t="s">
        <v>12276</v>
      </c>
      <c r="CF249" s="233" t="s">
        <v>12275</v>
      </c>
      <c r="CG249" s="42" t="s">
        <v>12205</v>
      </c>
      <c r="CK249" s="41"/>
      <c r="CL249" s="41"/>
      <c r="CM249" s="41"/>
      <c r="CN249" s="105"/>
      <c r="CO249" s="41"/>
      <c r="CP249" s="41"/>
      <c r="CQ249" s="41"/>
      <c r="CR249" s="41"/>
      <c r="CS249" s="41"/>
      <c r="CT249" s="41"/>
      <c r="CU249" s="41"/>
      <c r="CV249" s="41"/>
      <c r="CW249" s="41"/>
    </row>
    <row r="250" spans="1:318" ht="14.5" customHeight="1">
      <c r="A250" s="41" t="s">
        <v>12274</v>
      </c>
      <c r="B250" s="119" t="s">
        <v>12026</v>
      </c>
      <c r="C250" s="120" t="str">
        <f t="shared" si="80"/>
        <v>A.030.24.121</v>
      </c>
      <c r="D250" s="135" t="s">
        <v>12263</v>
      </c>
      <c r="E250" s="119" t="s">
        <v>6570</v>
      </c>
      <c r="F250" s="118" t="str">
        <f t="shared" si="81"/>
        <v>Propachlor (2-Chloro-N-phenyl-N-(propan-2-yl)acetamide)</v>
      </c>
      <c r="G250" s="118">
        <f t="shared" si="82"/>
        <v>1.914549480417</v>
      </c>
      <c r="H250" s="118">
        <f t="shared" si="83"/>
        <v>7.8221983239999987E-2</v>
      </c>
      <c r="I250" s="118">
        <f t="shared" si="84"/>
        <v>0.2000116032</v>
      </c>
      <c r="J250" s="326">
        <f t="shared" si="85"/>
        <v>0.11087129397699999</v>
      </c>
      <c r="K250" s="118">
        <v>1.5254445999999999</v>
      </c>
      <c r="L250" s="118">
        <v>0.11870515</v>
      </c>
      <c r="M250" s="118">
        <v>7.4654415000000002E-2</v>
      </c>
      <c r="N250" s="118">
        <v>6.3402481999999996E-2</v>
      </c>
      <c r="O250" s="118">
        <v>1.3266801E-2</v>
      </c>
      <c r="P250" s="118">
        <v>6.7021072000000002E-4</v>
      </c>
      <c r="Q250" s="118">
        <v>8.8248951999999996E-4</v>
      </c>
      <c r="R250" s="118">
        <v>6.6520381999999999E-3</v>
      </c>
      <c r="S250" s="118">
        <v>4.8038129000000001E-3</v>
      </c>
      <c r="T250" s="118">
        <v>0</v>
      </c>
      <c r="U250" s="118">
        <v>0.10604063</v>
      </c>
      <c r="V250" s="330">
        <v>2.6851077000000002E-5</v>
      </c>
      <c r="W250" s="118">
        <v>0</v>
      </c>
      <c r="X250" s="118">
        <v>0</v>
      </c>
      <c r="Y250" s="41"/>
      <c r="Z250" s="327">
        <f t="shared" si="86"/>
        <v>11.469508270676691</v>
      </c>
      <c r="AA250" s="41"/>
      <c r="AB250" s="111">
        <v>169.19261</v>
      </c>
      <c r="AC250" s="111">
        <v>145.4263</v>
      </c>
      <c r="AD250" s="111">
        <v>14.374743</v>
      </c>
      <c r="AE250" s="111">
        <v>0</v>
      </c>
      <c r="AF250" s="111">
        <v>1.1437284999999999</v>
      </c>
      <c r="AG250" s="111">
        <v>5.0220522000000001</v>
      </c>
      <c r="AH250" s="111">
        <v>3.2257872999999999</v>
      </c>
      <c r="AI250" s="41"/>
      <c r="AJ250" s="114">
        <v>0.24713695999999999</v>
      </c>
      <c r="AK250" s="114">
        <v>0.2306319</v>
      </c>
      <c r="AL250" s="114">
        <v>1.0034065E-2</v>
      </c>
      <c r="AM250" s="114">
        <v>6.4709987999999998E-3</v>
      </c>
      <c r="AN250" s="113">
        <f t="shared" si="87"/>
        <v>1.3826852086343999E-5</v>
      </c>
      <c r="AO250" s="112">
        <f t="shared" si="88"/>
        <v>3.7108230659881306E-8</v>
      </c>
      <c r="AP250" s="112">
        <f t="shared" si="89"/>
        <v>0.90630235476999998</v>
      </c>
      <c r="AQ250" s="328">
        <v>1.0740575999999999E-5</v>
      </c>
      <c r="AR250" s="328">
        <v>3.2410466E-8</v>
      </c>
      <c r="AS250" s="328">
        <v>8.8534476000000004E-13</v>
      </c>
      <c r="AT250" s="328">
        <v>5.1786385E-10</v>
      </c>
      <c r="AU250" s="328">
        <v>5.3718394E-11</v>
      </c>
      <c r="AV250" s="328">
        <v>9.4276279000000006E-9</v>
      </c>
      <c r="AW250" s="328">
        <v>3.0562496999999999E-6</v>
      </c>
      <c r="AX250" s="328">
        <v>1.3536550999999999E-9</v>
      </c>
      <c r="AY250" s="328">
        <v>3.2959938999999999E-9</v>
      </c>
      <c r="AZ250" s="328">
        <v>8.7046769000000003E-13</v>
      </c>
      <c r="BA250" s="328">
        <v>7.2356113000000006E-15</v>
      </c>
      <c r="BB250" s="328">
        <v>1.2127690999999999E-11</v>
      </c>
      <c r="BC250" s="328">
        <v>1.3707099E-13</v>
      </c>
      <c r="BD250" s="328">
        <v>2.3119083000000001E-13</v>
      </c>
      <c r="BE250" s="328">
        <v>8.6093731999999994E-9</v>
      </c>
      <c r="BF250" s="328">
        <v>1.1417803E-8</v>
      </c>
      <c r="BG250" s="328">
        <v>3.3856658999999997E-11</v>
      </c>
      <c r="BH250" s="329">
        <v>1.3366477000000001E-4</v>
      </c>
      <c r="BI250" s="329">
        <v>0.90616869</v>
      </c>
      <c r="BJ250" s="329">
        <v>0</v>
      </c>
      <c r="BK250" s="329">
        <v>0</v>
      </c>
      <c r="BL250" s="329">
        <v>0</v>
      </c>
      <c r="BM250" s="41"/>
      <c r="BN250" s="111">
        <v>5.9746476000000002E-4</v>
      </c>
      <c r="BO250" s="122">
        <v>2.5775384E-5</v>
      </c>
      <c r="BP250" s="111">
        <v>3.1980031999999999E-4</v>
      </c>
      <c r="BQ250" s="122">
        <v>7.8124314000000003E-7</v>
      </c>
      <c r="BR250" s="122">
        <v>2.8638320000000001E-5</v>
      </c>
      <c r="BS250" s="122">
        <v>5.9995889000000001E-6</v>
      </c>
      <c r="BT250" s="122">
        <v>5.2908137000000002E-9</v>
      </c>
      <c r="BU250" s="122">
        <v>9.1433652000000004E-6</v>
      </c>
      <c r="BV250" s="122">
        <v>8.9937560000000002E-7</v>
      </c>
      <c r="BW250" s="122">
        <v>5.8394845000000003E-7</v>
      </c>
      <c r="BX250" s="122">
        <v>4.0306187000000002E-7</v>
      </c>
      <c r="BY250" s="122">
        <v>2.4609131000000001E-8</v>
      </c>
      <c r="BZ250" s="122">
        <v>7.0494509999999998E-9</v>
      </c>
      <c r="CA250" s="122">
        <v>1.4629711E-5</v>
      </c>
      <c r="CB250" s="111">
        <v>1.8874001E-4</v>
      </c>
      <c r="CC250" s="122">
        <v>2.0334863999999999E-6</v>
      </c>
      <c r="CD250" s="111">
        <v>0</v>
      </c>
      <c r="CE250" s="230" t="s">
        <v>12271</v>
      </c>
      <c r="CF250" s="233" t="s">
        <v>12266</v>
      </c>
      <c r="CG250" s="42" t="s">
        <v>12205</v>
      </c>
      <c r="CK250" s="41"/>
      <c r="CL250" s="41"/>
      <c r="CM250" s="41"/>
      <c r="CN250" s="105"/>
      <c r="CO250" s="41"/>
      <c r="CP250" s="41"/>
      <c r="CQ250" s="41"/>
      <c r="CR250" s="41"/>
      <c r="CS250" s="41"/>
      <c r="CT250" s="41"/>
      <c r="CU250" s="41"/>
      <c r="CV250" s="41"/>
      <c r="CW250" s="41"/>
      <c r="DH250" s="40"/>
      <c r="DI250" s="40"/>
      <c r="DJ250" s="40"/>
      <c r="DK250" s="40"/>
      <c r="DL250" s="40"/>
      <c r="DM250" s="40"/>
      <c r="DN250" s="40"/>
      <c r="DO250" s="40"/>
      <c r="DP250" s="40"/>
      <c r="DQ250" s="40"/>
      <c r="DR250" s="40"/>
      <c r="DS250" s="40"/>
      <c r="DT250" s="40"/>
      <c r="DU250" s="40"/>
      <c r="DV250" s="40"/>
      <c r="DW250" s="40"/>
      <c r="DX250" s="40"/>
      <c r="DY250" s="40"/>
      <c r="DZ250" s="40"/>
      <c r="EA250" s="40"/>
      <c r="EB250" s="40"/>
      <c r="EC250" s="40"/>
      <c r="ED250" s="40"/>
      <c r="EE250" s="40"/>
      <c r="EF250" s="40"/>
      <c r="EG250" s="40"/>
      <c r="EH250" s="40"/>
      <c r="EI250" s="40"/>
      <c r="EJ250" s="40"/>
      <c r="EK250" s="40"/>
      <c r="EL250" s="40"/>
      <c r="EM250" s="40"/>
      <c r="EN250" s="40"/>
      <c r="EO250" s="40"/>
      <c r="EP250" s="40"/>
      <c r="EQ250" s="40"/>
      <c r="ER250" s="40"/>
      <c r="ES250" s="40"/>
      <c r="ET250" s="40"/>
      <c r="EU250" s="40"/>
      <c r="EV250" s="40"/>
      <c r="EW250" s="40"/>
      <c r="EX250" s="40"/>
      <c r="EY250" s="40"/>
      <c r="EZ250" s="40"/>
      <c r="FA250" s="40"/>
      <c r="FB250" s="40"/>
      <c r="FC250" s="40"/>
      <c r="FD250" s="40"/>
      <c r="FE250" s="40"/>
      <c r="FF250" s="40"/>
      <c r="FG250" s="40"/>
      <c r="FH250" s="40"/>
      <c r="FI250" s="40"/>
      <c r="FJ250" s="40"/>
      <c r="FK250" s="40"/>
      <c r="FL250" s="40"/>
      <c r="FM250" s="40"/>
      <c r="FN250" s="40"/>
      <c r="FO250" s="40"/>
      <c r="FP250" s="40"/>
      <c r="FQ250" s="40"/>
      <c r="FR250" s="40"/>
      <c r="FS250" s="40"/>
      <c r="FT250" s="40"/>
      <c r="FU250" s="40"/>
      <c r="FV250" s="40"/>
      <c r="FW250" s="40"/>
      <c r="FX250" s="40"/>
      <c r="FY250" s="40"/>
      <c r="FZ250" s="40"/>
      <c r="GA250" s="40"/>
      <c r="GB250" s="40"/>
      <c r="GC250" s="40"/>
      <c r="GD250" s="40"/>
      <c r="GE250" s="40"/>
      <c r="GF250" s="40"/>
      <c r="GG250" s="40"/>
      <c r="GH250" s="40"/>
      <c r="GI250" s="40"/>
      <c r="GJ250" s="40"/>
      <c r="GK250" s="40"/>
      <c r="GL250" s="40"/>
      <c r="GM250" s="40"/>
      <c r="GN250" s="40"/>
      <c r="GO250" s="40"/>
      <c r="GP250" s="40"/>
      <c r="GQ250" s="40"/>
      <c r="GR250" s="40"/>
      <c r="GS250" s="40"/>
      <c r="GT250" s="40"/>
      <c r="GU250" s="40"/>
      <c r="GV250" s="40"/>
      <c r="GW250" s="40"/>
      <c r="GX250" s="40"/>
      <c r="GY250" s="40"/>
      <c r="GZ250" s="40"/>
      <c r="HA250" s="40"/>
      <c r="HB250" s="40"/>
      <c r="HC250" s="40"/>
      <c r="HD250" s="40"/>
      <c r="HE250" s="40"/>
      <c r="HF250" s="40"/>
      <c r="HG250" s="40"/>
      <c r="HH250" s="40"/>
      <c r="HI250" s="40"/>
      <c r="HJ250" s="40"/>
      <c r="HK250" s="40"/>
      <c r="HL250" s="40"/>
      <c r="HM250" s="40"/>
      <c r="HN250" s="40"/>
      <c r="HO250" s="40"/>
      <c r="HP250" s="40"/>
      <c r="HQ250" s="40"/>
      <c r="HR250" s="40"/>
      <c r="HS250" s="40"/>
      <c r="HT250" s="40"/>
      <c r="HU250" s="40"/>
      <c r="HV250" s="40"/>
      <c r="HW250" s="40"/>
      <c r="HX250" s="40"/>
      <c r="HY250" s="40"/>
      <c r="HZ250" s="40"/>
      <c r="IA250" s="40"/>
      <c r="IB250" s="40"/>
      <c r="IC250" s="40"/>
      <c r="ID250" s="40"/>
      <c r="IE250" s="40"/>
      <c r="IF250" s="40"/>
      <c r="IG250" s="40"/>
      <c r="IH250" s="40"/>
      <c r="II250" s="40"/>
      <c r="IJ250" s="40"/>
      <c r="IK250" s="40"/>
      <c r="IL250" s="40"/>
      <c r="IM250" s="40"/>
      <c r="IN250" s="40"/>
      <c r="IO250" s="40"/>
      <c r="IP250" s="40"/>
      <c r="IQ250" s="40"/>
      <c r="IR250" s="40"/>
      <c r="IS250" s="40"/>
      <c r="IT250" s="40"/>
      <c r="IU250" s="40"/>
      <c r="IV250" s="40"/>
      <c r="IW250" s="40"/>
      <c r="IX250" s="40"/>
      <c r="IY250" s="40"/>
      <c r="IZ250" s="40"/>
      <c r="JA250" s="40"/>
      <c r="JB250" s="40"/>
      <c r="JC250" s="40"/>
      <c r="JD250" s="40"/>
      <c r="JE250" s="40"/>
      <c r="JF250" s="40"/>
      <c r="JG250" s="40"/>
      <c r="JH250" s="40"/>
      <c r="JI250" s="40"/>
      <c r="JJ250" s="40"/>
      <c r="JK250" s="40"/>
      <c r="JL250" s="40"/>
      <c r="JM250" s="40"/>
      <c r="JN250" s="40"/>
      <c r="JO250" s="40"/>
      <c r="JP250" s="40"/>
      <c r="JQ250" s="40"/>
      <c r="JR250" s="40"/>
      <c r="JS250" s="40"/>
      <c r="JT250" s="40"/>
      <c r="JU250" s="40"/>
      <c r="JV250" s="40"/>
      <c r="JW250" s="40"/>
      <c r="JX250" s="40"/>
      <c r="JY250" s="40"/>
      <c r="JZ250" s="40"/>
      <c r="KA250" s="40"/>
      <c r="KB250" s="40"/>
      <c r="KC250" s="40"/>
      <c r="KD250" s="40"/>
      <c r="KE250" s="40"/>
      <c r="KF250" s="40"/>
      <c r="KG250" s="40"/>
      <c r="KH250" s="40"/>
      <c r="KI250" s="40"/>
      <c r="KJ250" s="40"/>
      <c r="KK250" s="40"/>
      <c r="KL250" s="40"/>
      <c r="KM250" s="40"/>
      <c r="KN250" s="40"/>
      <c r="KO250" s="40"/>
      <c r="KP250" s="40"/>
      <c r="KQ250" s="40"/>
      <c r="KR250" s="40"/>
      <c r="KS250" s="40"/>
      <c r="KT250" s="40"/>
      <c r="KU250" s="40"/>
      <c r="KV250" s="40"/>
      <c r="KW250" s="40"/>
      <c r="KX250" s="40"/>
      <c r="KY250" s="40"/>
      <c r="KZ250" s="40"/>
      <c r="LA250" s="40"/>
      <c r="LB250" s="40"/>
      <c r="LC250" s="40"/>
      <c r="LD250" s="40"/>
      <c r="LE250" s="40"/>
      <c r="LF250" s="40"/>
    </row>
    <row r="251" spans="1:318" ht="14.5" customHeight="1">
      <c r="A251" s="41" t="s">
        <v>12270</v>
      </c>
      <c r="B251" s="119" t="s">
        <v>12026</v>
      </c>
      <c r="C251" s="120" t="str">
        <f t="shared" si="80"/>
        <v>A.030.24.122</v>
      </c>
      <c r="D251" s="135" t="s">
        <v>12263</v>
      </c>
      <c r="E251" s="119" t="s">
        <v>6570</v>
      </c>
      <c r="F251" s="118" t="str">
        <f t="shared" si="81"/>
        <v>Propanil (N-(3,4-Dichlorophenyl)propanamide)</v>
      </c>
      <c r="G251" s="118">
        <f t="shared" si="82"/>
        <v>1.4495669877339998</v>
      </c>
      <c r="H251" s="118">
        <f t="shared" si="83"/>
        <v>5.334542724E-2</v>
      </c>
      <c r="I251" s="118">
        <f t="shared" si="84"/>
        <v>0.1126090436</v>
      </c>
      <c r="J251" s="326">
        <f t="shared" si="85"/>
        <v>8.5519816893999998E-2</v>
      </c>
      <c r="K251" s="118">
        <v>1.1980926999999999</v>
      </c>
      <c r="L251" s="118">
        <v>5.6558339999999999E-2</v>
      </c>
      <c r="M251" s="118">
        <v>5.2330942999999998E-2</v>
      </c>
      <c r="N251" s="118">
        <v>4.4600628000000003E-2</v>
      </c>
      <c r="O251" s="118">
        <v>7.6629888000000002E-3</v>
      </c>
      <c r="P251" s="118">
        <v>5.4371145000000004E-4</v>
      </c>
      <c r="Q251" s="118">
        <v>5.3809899000000004E-4</v>
      </c>
      <c r="R251" s="118">
        <v>3.7197606000000001E-3</v>
      </c>
      <c r="S251" s="118">
        <v>3.8009516000000001E-3</v>
      </c>
      <c r="T251" s="118">
        <v>0</v>
      </c>
      <c r="U251" s="118">
        <v>8.1695700999999996E-2</v>
      </c>
      <c r="V251" s="330">
        <v>2.3164294000000001E-5</v>
      </c>
      <c r="W251" s="118">
        <v>0</v>
      </c>
      <c r="X251" s="118">
        <v>0</v>
      </c>
      <c r="Y251" s="41"/>
      <c r="Z251" s="327">
        <f t="shared" si="86"/>
        <v>9.0082157894736827</v>
      </c>
      <c r="AA251" s="41"/>
      <c r="AB251" s="111">
        <v>134.86771999999999</v>
      </c>
      <c r="AC251" s="111">
        <v>116.62314000000001</v>
      </c>
      <c r="AD251" s="111">
        <v>11.074590000000001</v>
      </c>
      <c r="AE251" s="111">
        <v>0</v>
      </c>
      <c r="AF251" s="111">
        <v>0.87005060999999995</v>
      </c>
      <c r="AG251" s="111">
        <v>3.8216709999999998</v>
      </c>
      <c r="AH251" s="111">
        <v>2.4782728000000001</v>
      </c>
      <c r="AI251" s="41"/>
      <c r="AJ251" s="114">
        <v>0.18118392</v>
      </c>
      <c r="AK251" s="114">
        <v>0.16846728</v>
      </c>
      <c r="AL251" s="114">
        <v>7.6296901999999998E-3</v>
      </c>
      <c r="AM251" s="114">
        <v>5.0869432000000001E-3</v>
      </c>
      <c r="AN251" s="113">
        <f t="shared" si="87"/>
        <v>1.0099957149706999E-5</v>
      </c>
      <c r="AO251" s="112">
        <f t="shared" si="88"/>
        <v>2.8216309648462605E-8</v>
      </c>
      <c r="AP251" s="112">
        <f t="shared" si="89"/>
        <v>0.71245702426000002</v>
      </c>
      <c r="AQ251" s="328">
        <v>8.4441629000000001E-6</v>
      </c>
      <c r="AR251" s="328">
        <v>2.5481207000000001E-8</v>
      </c>
      <c r="AS251" s="328">
        <v>6.9604676999999996E-13</v>
      </c>
      <c r="AT251" s="328">
        <v>3.9165906000000002E-10</v>
      </c>
      <c r="AU251" s="328">
        <v>4.7973847000000001E-11</v>
      </c>
      <c r="AV251" s="328">
        <v>6.6318922999999998E-9</v>
      </c>
      <c r="AW251" s="328">
        <v>1.6384025E-6</v>
      </c>
      <c r="AX251" s="328">
        <v>9.536296199999999E-10</v>
      </c>
      <c r="AY251" s="328">
        <v>1.7476731E-9</v>
      </c>
      <c r="AZ251" s="328">
        <v>5.9585024999999997E-13</v>
      </c>
      <c r="BA251" s="328">
        <v>3.6501085999999999E-15</v>
      </c>
      <c r="BB251" s="328">
        <v>3.4661856000000001E-12</v>
      </c>
      <c r="BC251" s="328">
        <v>7.9485949000000001E-14</v>
      </c>
      <c r="BD251" s="328">
        <v>8.7416785E-14</v>
      </c>
      <c r="BE251" s="328">
        <v>6.2027388999999997E-9</v>
      </c>
      <c r="BF251" s="328">
        <v>4.1174855999999999E-9</v>
      </c>
      <c r="BG251" s="328">
        <v>2.8871293E-11</v>
      </c>
      <c r="BH251" s="329">
        <v>1.0670426E-4</v>
      </c>
      <c r="BI251" s="329">
        <v>0.71235031999999998</v>
      </c>
      <c r="BJ251" s="329">
        <v>0</v>
      </c>
      <c r="BK251" s="329">
        <v>0</v>
      </c>
      <c r="BL251" s="329">
        <v>0</v>
      </c>
      <c r="BM251" s="41"/>
      <c r="BN251" s="111">
        <v>4.5529172999999999E-4</v>
      </c>
      <c r="BO251" s="122">
        <v>1.4191055000000001E-5</v>
      </c>
      <c r="BP251" s="111">
        <v>2.5117295999999999E-4</v>
      </c>
      <c r="BQ251" s="122">
        <v>4.3754031E-7</v>
      </c>
      <c r="BR251" s="122">
        <v>1.5418782999999999E-5</v>
      </c>
      <c r="BS251" s="122">
        <v>4.2058576000000002E-6</v>
      </c>
      <c r="BT251" s="122">
        <v>1.6588425E-9</v>
      </c>
      <c r="BU251" s="122">
        <v>6.4192465999999999E-6</v>
      </c>
      <c r="BV251" s="122">
        <v>7.2962249000000002E-7</v>
      </c>
      <c r="BW251" s="122">
        <v>3.5606323999999997E-7</v>
      </c>
      <c r="BX251" s="122">
        <v>3.6043387000000001E-7</v>
      </c>
      <c r="BY251" s="122">
        <v>2.0987912000000001E-8</v>
      </c>
      <c r="BZ251" s="122">
        <v>6.3483357000000003E-9</v>
      </c>
      <c r="CA251" s="122">
        <v>1.0166436E-5</v>
      </c>
      <c r="CB251" s="111">
        <v>1.5023753E-4</v>
      </c>
      <c r="CC251" s="122">
        <v>1.567201E-6</v>
      </c>
      <c r="CD251" s="111">
        <v>0</v>
      </c>
      <c r="CE251" s="230" t="s">
        <v>12267</v>
      </c>
      <c r="CF251" s="233" t="s">
        <v>12266</v>
      </c>
      <c r="CG251" s="42" t="s">
        <v>12205</v>
      </c>
      <c r="CK251" s="41"/>
      <c r="CL251" s="41"/>
      <c r="CM251" s="41"/>
      <c r="CN251" s="105"/>
      <c r="CO251" s="41"/>
      <c r="CP251" s="41"/>
      <c r="CQ251" s="41"/>
      <c r="CR251" s="41"/>
      <c r="CS251" s="41"/>
      <c r="CT251" s="41"/>
      <c r="CU251" s="41"/>
      <c r="CV251" s="41"/>
      <c r="CW251" s="41"/>
      <c r="DD251" s="40"/>
      <c r="DE251" s="40"/>
      <c r="DF251" s="40"/>
      <c r="DG251" s="40"/>
    </row>
    <row r="252" spans="1:318" ht="14.5" customHeight="1">
      <c r="A252" s="41" t="s">
        <v>12265</v>
      </c>
      <c r="B252" s="119" t="s">
        <v>12026</v>
      </c>
      <c r="C252" s="120" t="str">
        <f t="shared" si="80"/>
        <v>A.030.24.123</v>
      </c>
      <c r="D252" s="135" t="s">
        <v>12263</v>
      </c>
      <c r="E252" s="119" t="s">
        <v>6570</v>
      </c>
      <c r="F252" s="118" t="str">
        <f t="shared" si="81"/>
        <v>Trifluralin (2,6-Dinitro-N,N-dipropyl-4-(trifluoromethyl)aniline)</v>
      </c>
      <c r="G252" s="118">
        <f t="shared" si="82"/>
        <v>1.079976855795</v>
      </c>
      <c r="H252" s="118">
        <f t="shared" si="83"/>
        <v>4.328884098E-2</v>
      </c>
      <c r="I252" s="118">
        <f t="shared" si="84"/>
        <v>0.1134068721</v>
      </c>
      <c r="J252" s="326">
        <f t="shared" si="85"/>
        <v>7.4172702714999997E-2</v>
      </c>
      <c r="K252" s="118">
        <v>0.84910843999999996</v>
      </c>
      <c r="L252" s="118">
        <v>6.8531851000000005E-2</v>
      </c>
      <c r="M252" s="118">
        <v>4.1405915000000001E-2</v>
      </c>
      <c r="N252" s="118">
        <v>3.5111123000000001E-2</v>
      </c>
      <c r="O252" s="118">
        <v>7.3944541000000004E-3</v>
      </c>
      <c r="P252" s="118">
        <v>3.2857021000000001E-4</v>
      </c>
      <c r="Q252" s="118">
        <v>4.5469367000000003E-4</v>
      </c>
      <c r="R252" s="118">
        <v>3.4691061E-3</v>
      </c>
      <c r="S252" s="118">
        <v>3.0416102999999998E-3</v>
      </c>
      <c r="T252" s="118">
        <v>0</v>
      </c>
      <c r="U252" s="118">
        <v>7.1118100000000004E-2</v>
      </c>
      <c r="V252" s="330">
        <v>1.2992415000000001E-5</v>
      </c>
      <c r="W252" s="118">
        <v>0</v>
      </c>
      <c r="X252" s="118">
        <v>0</v>
      </c>
      <c r="Y252" s="41"/>
      <c r="Z252" s="327">
        <f t="shared" si="86"/>
        <v>6.3842739849624053</v>
      </c>
      <c r="AA252" s="41"/>
      <c r="AB252" s="111">
        <v>95.644720000000007</v>
      </c>
      <c r="AC252" s="111">
        <v>79.608694</v>
      </c>
      <c r="AD252" s="111">
        <v>9.6406603999999998</v>
      </c>
      <c r="AE252" s="111">
        <v>0</v>
      </c>
      <c r="AF252" s="111">
        <v>0.78427097000000001</v>
      </c>
      <c r="AG252" s="111">
        <v>3.4415111999999999</v>
      </c>
      <c r="AH252" s="111">
        <v>2.1695834000000001</v>
      </c>
      <c r="AI252" s="41"/>
      <c r="AJ252" s="114">
        <v>0.13796137</v>
      </c>
      <c r="AK252" s="114">
        <v>0.12897233</v>
      </c>
      <c r="AL252" s="114">
        <v>5.5909022999999997E-3</v>
      </c>
      <c r="AM252" s="114">
        <v>3.3981343999999998E-3</v>
      </c>
      <c r="AN252" s="113">
        <f t="shared" si="87"/>
        <v>7.7321541072479993E-6</v>
      </c>
      <c r="AO252" s="112">
        <f t="shared" si="88"/>
        <v>2.0676414220813299E-8</v>
      </c>
      <c r="AP252" s="112">
        <f t="shared" si="89"/>
        <v>0.47592918998799999</v>
      </c>
      <c r="AQ252" s="328">
        <v>5.9713600999999998E-6</v>
      </c>
      <c r="AR252" s="328">
        <v>1.8018747E-8</v>
      </c>
      <c r="AS252" s="328">
        <v>4.9222294E-13</v>
      </c>
      <c r="AT252" s="328">
        <v>2.5741196999999998E-10</v>
      </c>
      <c r="AU252" s="328">
        <v>2.5790378000000001E-11</v>
      </c>
      <c r="AV252" s="328">
        <v>5.2208388E-9</v>
      </c>
      <c r="AW252" s="328">
        <v>1.7447366E-6</v>
      </c>
      <c r="AX252" s="328">
        <v>7.4859149000000002E-10</v>
      </c>
      <c r="AY252" s="328">
        <v>1.8847825000000002E-9</v>
      </c>
      <c r="AZ252" s="328">
        <v>4.4042806999999998E-13</v>
      </c>
      <c r="BA252" s="328">
        <v>3.8225553000000004E-15</v>
      </c>
      <c r="BB252" s="328">
        <v>6.7359078999999997E-12</v>
      </c>
      <c r="BC252" s="328">
        <v>7.1132068000000002E-14</v>
      </c>
      <c r="BD252" s="328">
        <v>1.2576028000000001E-13</v>
      </c>
      <c r="BE252" s="328">
        <v>4.3176789999999996E-9</v>
      </c>
      <c r="BF252" s="328">
        <v>6.2356870999999999E-9</v>
      </c>
      <c r="BG252" s="328">
        <v>1.6423957E-11</v>
      </c>
      <c r="BH252" s="328">
        <v>7.9359988000000006E-5</v>
      </c>
      <c r="BI252" s="329">
        <v>0.47584982999999997</v>
      </c>
      <c r="BJ252" s="329">
        <v>0</v>
      </c>
      <c r="BK252" s="329">
        <v>0</v>
      </c>
      <c r="BL252" s="329">
        <v>0</v>
      </c>
      <c r="BM252" s="41"/>
      <c r="BN252" s="111">
        <v>3.3391277000000002E-4</v>
      </c>
      <c r="BO252" s="122">
        <v>1.4687488E-5</v>
      </c>
      <c r="BP252" s="111">
        <v>1.7801049999999999E-4</v>
      </c>
      <c r="BQ252" s="122">
        <v>4.0734244999999999E-7</v>
      </c>
      <c r="BR252" s="122">
        <v>1.6236762999999999E-5</v>
      </c>
      <c r="BS252" s="122">
        <v>3.3294646999999999E-6</v>
      </c>
      <c r="BT252" s="122">
        <v>2.9204075999999999E-9</v>
      </c>
      <c r="BU252" s="122">
        <v>5.0710159999999998E-6</v>
      </c>
      <c r="BV252" s="122">
        <v>4.4091809000000001E-7</v>
      </c>
      <c r="BW252" s="122">
        <v>3.0087344999999999E-7</v>
      </c>
      <c r="BX252" s="122">
        <v>1.9345246000000001E-7</v>
      </c>
      <c r="BY252" s="122">
        <v>1.1937652000000001E-8</v>
      </c>
      <c r="BZ252" s="122">
        <v>3.3779237999999998E-9</v>
      </c>
      <c r="CA252" s="122">
        <v>8.0424412999999997E-6</v>
      </c>
      <c r="CB252" s="111">
        <v>1.0584177E-4</v>
      </c>
      <c r="CC252" s="122">
        <v>1.3325087E-6</v>
      </c>
      <c r="CD252" s="111">
        <v>0</v>
      </c>
      <c r="CE252" s="230" t="s">
        <v>12261</v>
      </c>
      <c r="CF252" s="233" t="s">
        <v>12260</v>
      </c>
      <c r="CG252" s="42" t="s">
        <v>12205</v>
      </c>
      <c r="CK252" s="41"/>
      <c r="CL252" s="41"/>
      <c r="CM252" s="41"/>
      <c r="CN252" s="105"/>
      <c r="CO252" s="41"/>
      <c r="CP252" s="41"/>
      <c r="CQ252" s="41"/>
      <c r="CR252" s="41"/>
      <c r="CS252" s="41"/>
      <c r="CT252" s="41"/>
      <c r="CU252" s="41"/>
      <c r="CV252" s="41"/>
      <c r="CW252" s="41"/>
      <c r="DB252" s="40"/>
      <c r="DC252" s="40"/>
    </row>
    <row r="253" spans="1:318" ht="14.5" customHeight="1">
      <c r="B253" s="119" t="s">
        <v>12026</v>
      </c>
      <c r="C253" s="133" t="s">
        <v>12259</v>
      </c>
      <c r="D253" s="133" t="s">
        <v>12208</v>
      </c>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M253" s="41"/>
      <c r="AN253" s="41"/>
      <c r="AO253" s="41"/>
      <c r="AP253" s="41"/>
      <c r="AQ253" s="41"/>
      <c r="AR253" s="41"/>
      <c r="AS253" s="41"/>
      <c r="AT253" s="41"/>
      <c r="AU253" s="41"/>
      <c r="AV253" s="41"/>
      <c r="AW253" s="41"/>
      <c r="AX253" s="41"/>
      <c r="AY253" s="41"/>
      <c r="AZ253" s="41"/>
      <c r="BA253" s="41"/>
      <c r="BB253" s="41"/>
      <c r="BC253" s="41"/>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237"/>
      <c r="CF253" s="236"/>
      <c r="CG253" s="158"/>
      <c r="CH253" s="235"/>
      <c r="CI253" s="235"/>
      <c r="CJ253" s="234"/>
      <c r="CK253" s="40"/>
      <c r="CL253" s="40"/>
      <c r="CM253" s="40"/>
      <c r="CN253" s="332"/>
      <c r="CO253" s="40"/>
      <c r="CP253" s="40"/>
      <c r="CQ253" s="40"/>
      <c r="CR253" s="40"/>
      <c r="CS253" s="40"/>
      <c r="CT253" s="40"/>
      <c r="CU253" s="40"/>
      <c r="CV253" s="40"/>
      <c r="CW253" s="40"/>
      <c r="CX253" s="40"/>
      <c r="CY253" s="40"/>
      <c r="CZ253" s="40"/>
      <c r="DA253" s="40"/>
    </row>
    <row r="254" spans="1:318" ht="14.5" customHeight="1">
      <c r="A254" s="41" t="s">
        <v>12258</v>
      </c>
      <c r="B254" s="119" t="s">
        <v>12026</v>
      </c>
      <c r="C254" s="120" t="str">
        <f t="shared" ref="C254:C264" si="90">MID(A254,1,12)</f>
        <v>A.030.25.101</v>
      </c>
      <c r="D254" s="135" t="s">
        <v>12208</v>
      </c>
      <c r="E254" s="119" t="s">
        <v>6570</v>
      </c>
      <c r="F254" s="118" t="str">
        <f t="shared" ref="F254:F264" si="91">MID(A254, 21,85)</f>
        <v>Carbaryl (Naphthalen-1-yl methylcarbamate)</v>
      </c>
      <c r="G254" s="118">
        <f t="shared" ref="G254:G264" si="92">H254+I254+J254+K254</f>
        <v>0.86159727237700001</v>
      </c>
      <c r="H254" s="118">
        <f t="shared" ref="H254:H264" si="93">N254+O254+P254+Q254</f>
        <v>2.9791221110000002E-2</v>
      </c>
      <c r="I254" s="118">
        <f t="shared" ref="I254:I264" si="94">L254+M254+R254</f>
        <v>6.3821419099999999E-2</v>
      </c>
      <c r="J254" s="326">
        <f t="shared" ref="J254:J264" si="95">S254+IF(T254="x",0,T254)+IF(U254="x",0,U254)+IF(V254="x",0,V254)+W254+X254</f>
        <v>6.9196682166999993E-2</v>
      </c>
      <c r="K254" s="118">
        <v>0.69878795000000005</v>
      </c>
      <c r="L254" s="118">
        <v>3.2624480999999997E-2</v>
      </c>
      <c r="M254" s="118">
        <v>2.9565645000000002E-2</v>
      </c>
      <c r="N254" s="118">
        <v>2.5134469E-2</v>
      </c>
      <c r="O254" s="118">
        <v>4.1683667000000004E-3</v>
      </c>
      <c r="P254" s="118">
        <v>2.4948658E-4</v>
      </c>
      <c r="Q254" s="118">
        <v>2.3889882999999999E-4</v>
      </c>
      <c r="R254" s="118">
        <v>1.6312931000000001E-3</v>
      </c>
      <c r="S254" s="118">
        <v>2.7954757999999998E-3</v>
      </c>
      <c r="T254" s="118">
        <v>0</v>
      </c>
      <c r="U254" s="118">
        <v>6.6390514999999997E-2</v>
      </c>
      <c r="V254" s="330">
        <v>1.0691367E-5</v>
      </c>
      <c r="W254" s="118">
        <v>0</v>
      </c>
      <c r="X254" s="118">
        <v>0</v>
      </c>
      <c r="Y254" s="41"/>
      <c r="Z254" s="327">
        <f t="shared" ref="Z254:Z264" si="96">K254/0.133</f>
        <v>5.254044736842105</v>
      </c>
      <c r="AA254" s="41"/>
      <c r="AB254" s="111">
        <v>81.184898000000004</v>
      </c>
      <c r="AC254" s="111">
        <v>66.199477000000002</v>
      </c>
      <c r="AD254" s="111">
        <v>8.9997916</v>
      </c>
      <c r="AE254" s="111">
        <v>0</v>
      </c>
      <c r="AF254" s="111">
        <v>0.73525403</v>
      </c>
      <c r="AG254" s="111">
        <v>3.2259720999999999</v>
      </c>
      <c r="AH254" s="111">
        <v>2.0244026000000002</v>
      </c>
      <c r="AI254" s="41"/>
      <c r="AJ254" s="114">
        <v>0.10481521000000001</v>
      </c>
      <c r="AK254" s="114">
        <v>9.7736653000000007E-2</v>
      </c>
      <c r="AL254" s="114">
        <v>4.4300284999999997E-3</v>
      </c>
      <c r="AM254" s="114">
        <v>2.6485318999999998E-3</v>
      </c>
      <c r="AN254" s="113">
        <f t="shared" ref="AN254:AN264" si="97">AQ254+AT254+AU254+AV254+AW254+BE254+BF254+BJ254</f>
        <v>5.8595115020040005E-6</v>
      </c>
      <c r="AO254" s="112">
        <f t="shared" ref="AO254:AO264" si="98">AR254+AS254+AX254+AY254+AZ254+BA254+BB254+BC254+BD254+BG254+BK254+BL254</f>
        <v>1.6383241856678696E-8</v>
      </c>
      <c r="AP254" s="112">
        <f t="shared" ref="AP254:AP264" si="99">BH254+BI254</f>
        <v>0.37094284202200001</v>
      </c>
      <c r="AQ254" s="328">
        <v>4.9148127999999998E-6</v>
      </c>
      <c r="AR254" s="328">
        <v>1.4830624E-8</v>
      </c>
      <c r="AS254" s="328">
        <v>4.0513087000000002E-13</v>
      </c>
      <c r="AT254" s="328">
        <v>1.7843369E-10</v>
      </c>
      <c r="AU254" s="328">
        <v>2.2211214E-11</v>
      </c>
      <c r="AV254" s="328">
        <v>3.7373600999999996E-9</v>
      </c>
      <c r="AW254" s="328">
        <v>9.3629223000000002E-7</v>
      </c>
      <c r="AX254" s="328">
        <v>5.3597747000000005E-10</v>
      </c>
      <c r="AY254" s="328">
        <v>1.0012800999999999E-9</v>
      </c>
      <c r="AZ254" s="328">
        <v>2.6844008E-13</v>
      </c>
      <c r="BA254" s="328">
        <v>1.5748627E-15</v>
      </c>
      <c r="BB254" s="328">
        <v>1.3033580999999999E-12</v>
      </c>
      <c r="BC254" s="328">
        <v>3.5043850000000002E-14</v>
      </c>
      <c r="BD254" s="328">
        <v>3.5599915999999997E-14</v>
      </c>
      <c r="BE254" s="328">
        <v>2.8109592000000001E-9</v>
      </c>
      <c r="BF254" s="328">
        <v>1.6575077999999999E-9</v>
      </c>
      <c r="BG254" s="328">
        <v>1.3311139E-11</v>
      </c>
      <c r="BH254" s="328">
        <v>7.0192022000000002E-5</v>
      </c>
      <c r="BI254" s="329">
        <v>0.37087265000000003</v>
      </c>
      <c r="BJ254" s="329">
        <v>0</v>
      </c>
      <c r="BK254" s="329">
        <v>0</v>
      </c>
      <c r="BL254" s="329">
        <v>0</v>
      </c>
      <c r="BM254" s="41"/>
      <c r="BN254" s="111">
        <v>2.6605329000000002E-4</v>
      </c>
      <c r="BO254" s="122">
        <v>8.1146426999999997E-6</v>
      </c>
      <c r="BP254" s="111">
        <v>1.4649671000000001E-4</v>
      </c>
      <c r="BQ254" s="122">
        <v>1.9192657E-7</v>
      </c>
      <c r="BR254" s="122">
        <v>8.6442186999999998E-6</v>
      </c>
      <c r="BS254" s="122">
        <v>2.3791916E-6</v>
      </c>
      <c r="BT254" s="122">
        <v>6.4252013999999997E-10</v>
      </c>
      <c r="BU254" s="122">
        <v>3.6277077E-6</v>
      </c>
      <c r="BV254" s="122">
        <v>3.3479342000000001E-7</v>
      </c>
      <c r="BW254" s="122">
        <v>1.5808074999999999E-7</v>
      </c>
      <c r="BX254" s="122">
        <v>1.6689523E-7</v>
      </c>
      <c r="BY254" s="122">
        <v>9.6766038000000007E-9</v>
      </c>
      <c r="BZ254" s="122">
        <v>2.9413484999999999E-9</v>
      </c>
      <c r="CA254" s="122">
        <v>5.6197803000000001E-6</v>
      </c>
      <c r="CB254" s="122">
        <v>8.9081507999999999E-5</v>
      </c>
      <c r="CC254" s="122">
        <v>1.2245708000000001E-6</v>
      </c>
      <c r="CD254" s="111">
        <v>0</v>
      </c>
      <c r="CE254" s="230" t="s">
        <v>12255</v>
      </c>
      <c r="CF254" s="233" t="s">
        <v>12254</v>
      </c>
      <c r="CG254" s="42" t="s">
        <v>12205</v>
      </c>
      <c r="CK254" s="41"/>
      <c r="CL254" s="41"/>
      <c r="CM254" s="41"/>
      <c r="CN254" s="105"/>
      <c r="CO254" s="41"/>
      <c r="CP254" s="41"/>
      <c r="CQ254" s="41"/>
      <c r="CR254" s="41"/>
      <c r="CS254" s="41"/>
      <c r="CT254" s="41"/>
      <c r="CU254" s="41"/>
      <c r="CV254" s="41"/>
      <c r="CW254" s="41"/>
    </row>
    <row r="255" spans="1:318" ht="14.5" customHeight="1">
      <c r="A255" s="41" t="s">
        <v>12253</v>
      </c>
      <c r="B255" s="119" t="s">
        <v>12026</v>
      </c>
      <c r="C255" s="120" t="str">
        <f t="shared" si="90"/>
        <v>A.030.25.102</v>
      </c>
      <c r="D255" s="135" t="s">
        <v>12208</v>
      </c>
      <c r="E255" s="119" t="s">
        <v>6570</v>
      </c>
      <c r="F255" s="118" t="str">
        <f t="shared" si="91"/>
        <v>Carbofuran (2,2-Dimethyl-2,3-dihydro-1-benzofuran-7-yl methylcarbamate)</v>
      </c>
      <c r="G255" s="118">
        <f t="shared" si="92"/>
        <v>3.2372776110419998</v>
      </c>
      <c r="H255" s="118">
        <f t="shared" si="93"/>
        <v>0.14916344380000002</v>
      </c>
      <c r="I255" s="118">
        <f t="shared" si="94"/>
        <v>0.44124886099999999</v>
      </c>
      <c r="J255" s="326">
        <f t="shared" si="95"/>
        <v>0.166941606242</v>
      </c>
      <c r="K255" s="118">
        <v>2.4799237000000001</v>
      </c>
      <c r="L255" s="118">
        <v>0.28764395999999998</v>
      </c>
      <c r="M255" s="118">
        <v>0.13843730000000001</v>
      </c>
      <c r="N255" s="118">
        <v>0.11722778</v>
      </c>
      <c r="O255" s="118">
        <v>2.8929448999999999E-2</v>
      </c>
      <c r="P255" s="118">
        <v>1.1056171E-3</v>
      </c>
      <c r="Q255" s="118">
        <v>1.9005977E-3</v>
      </c>
      <c r="R255" s="118">
        <v>1.5167600999999999E-2</v>
      </c>
      <c r="S255" s="118">
        <v>7.2189860999999998E-3</v>
      </c>
      <c r="T255" s="118">
        <v>0</v>
      </c>
      <c r="U255" s="118">
        <v>0.15968178</v>
      </c>
      <c r="V255" s="330">
        <v>4.0840141999999997E-5</v>
      </c>
      <c r="W255" s="118">
        <v>0</v>
      </c>
      <c r="X255" s="118">
        <v>0</v>
      </c>
      <c r="Y255" s="41"/>
      <c r="Z255" s="327">
        <f t="shared" si="96"/>
        <v>18.646042857142856</v>
      </c>
      <c r="AA255" s="41"/>
      <c r="AB255" s="111">
        <v>267.69506000000001</v>
      </c>
      <c r="AC255" s="111">
        <v>231.86705000000001</v>
      </c>
      <c r="AD255" s="111">
        <v>21.646266000000001</v>
      </c>
      <c r="AE255" s="111">
        <v>0</v>
      </c>
      <c r="AF255" s="111">
        <v>1.7278469999999999</v>
      </c>
      <c r="AG255" s="111">
        <v>7.5864035999999997</v>
      </c>
      <c r="AH255" s="111">
        <v>4.8674930999999999</v>
      </c>
      <c r="AI255" s="41"/>
      <c r="AJ255" s="114">
        <v>0.43577557</v>
      </c>
      <c r="AK255" s="114">
        <v>0.40800568999999998</v>
      </c>
      <c r="AL255" s="114">
        <v>1.6976339E-2</v>
      </c>
      <c r="AM255" s="114">
        <v>1.0793540000000001E-2</v>
      </c>
      <c r="AN255" s="113">
        <f t="shared" si="97"/>
        <v>2.4460772749807996E-5</v>
      </c>
      <c r="AO255" s="112">
        <f t="shared" si="98"/>
        <v>6.2782317362299997E-8</v>
      </c>
      <c r="AP255" s="112">
        <f t="shared" si="99"/>
        <v>1.51170023551</v>
      </c>
      <c r="AQ255" s="328">
        <v>1.7448451999999999E-5</v>
      </c>
      <c r="AR255" s="328">
        <v>5.2651438999999997E-8</v>
      </c>
      <c r="AS255" s="328">
        <v>1.4382812999999999E-12</v>
      </c>
      <c r="AT255" s="328">
        <v>9.2548507999999998E-10</v>
      </c>
      <c r="AU255" s="328">
        <v>7.7624728000000001E-11</v>
      </c>
      <c r="AV255" s="328">
        <v>1.7431174999999999E-8</v>
      </c>
      <c r="AW255" s="328">
        <v>6.9460235000000002E-6</v>
      </c>
      <c r="AX255" s="328">
        <v>2.5005515000000001E-9</v>
      </c>
      <c r="AY255" s="328">
        <v>7.5379381999999996E-9</v>
      </c>
      <c r="AZ255" s="328">
        <v>1.7119176000000001E-12</v>
      </c>
      <c r="BA255" s="328">
        <v>1.74887E-14</v>
      </c>
      <c r="BB255" s="328">
        <v>3.5945982999999997E-11</v>
      </c>
      <c r="BC255" s="328">
        <v>3.0544512E-13</v>
      </c>
      <c r="BD255" s="328">
        <v>6.3186057999999997E-13</v>
      </c>
      <c r="BE255" s="328">
        <v>1.6157658000000002E-8</v>
      </c>
      <c r="BF255" s="328">
        <v>3.1705307E-8</v>
      </c>
      <c r="BG255" s="328">
        <v>5.2337685999999999E-11</v>
      </c>
      <c r="BH255" s="329">
        <v>2.0573550999999999E-4</v>
      </c>
      <c r="BI255" s="329">
        <v>1.5114945</v>
      </c>
      <c r="BJ255" s="329">
        <v>0</v>
      </c>
      <c r="BK255" s="329">
        <v>0</v>
      </c>
      <c r="BL255" s="329">
        <v>0</v>
      </c>
      <c r="BM255" s="41"/>
      <c r="BN255" s="111">
        <v>1.0067618E-3</v>
      </c>
      <c r="BO255" s="122">
        <v>5.7619628000000003E-5</v>
      </c>
      <c r="BP255" s="111">
        <v>5.1990116000000003E-4</v>
      </c>
      <c r="BQ255" s="122">
        <v>1.7796552999999999E-6</v>
      </c>
      <c r="BR255" s="122">
        <v>6.5067079999999998E-5</v>
      </c>
      <c r="BS255" s="122">
        <v>1.1122067E-5</v>
      </c>
      <c r="BT255" s="122">
        <v>1.5314843999999998E-8</v>
      </c>
      <c r="BU255" s="122">
        <v>1.6928856999999999E-5</v>
      </c>
      <c r="BV255" s="122">
        <v>1.4836603000000001E-6</v>
      </c>
      <c r="BW255" s="122">
        <v>1.2576365000000001E-6</v>
      </c>
      <c r="BX255" s="122">
        <v>5.8124941999999995E-7</v>
      </c>
      <c r="BY255" s="122">
        <v>3.8036151000000002E-8</v>
      </c>
      <c r="BZ255" s="122">
        <v>1.0054754000000001E-8</v>
      </c>
      <c r="CA255" s="122">
        <v>2.7466668000000002E-5</v>
      </c>
      <c r="CB255" s="111">
        <v>3.0038626000000003E-4</v>
      </c>
      <c r="CC255" s="122">
        <v>3.1045049000000001E-6</v>
      </c>
      <c r="CD255" s="111">
        <v>0</v>
      </c>
      <c r="CE255" s="230" t="s">
        <v>12250</v>
      </c>
      <c r="CF255" s="233" t="s">
        <v>12249</v>
      </c>
      <c r="CG255" s="42" t="s">
        <v>12205</v>
      </c>
      <c r="CK255" s="41"/>
      <c r="CL255" s="41"/>
      <c r="CM255" s="41"/>
      <c r="CN255" s="105"/>
      <c r="CO255" s="41"/>
      <c r="CP255" s="41"/>
      <c r="CQ255" s="41"/>
      <c r="CR255" s="41"/>
      <c r="CS255" s="41"/>
      <c r="CT255" s="41"/>
      <c r="CU255" s="41"/>
      <c r="CV255" s="41"/>
      <c r="CW255" s="41"/>
    </row>
    <row r="256" spans="1:318" ht="14.5" customHeight="1">
      <c r="A256" s="41" t="s">
        <v>12248</v>
      </c>
      <c r="B256" s="119" t="s">
        <v>12026</v>
      </c>
      <c r="C256" s="120" t="str">
        <f t="shared" si="90"/>
        <v>A.030.25.103</v>
      </c>
      <c r="D256" s="135" t="s">
        <v>12208</v>
      </c>
      <c r="E256" s="119" t="s">
        <v>6570</v>
      </c>
      <c r="F256" s="118" t="str">
        <f t="shared" si="91"/>
        <v>Chlordimeform (N'-(4-chloro-2-methylphenyl)-N,N-dimethylmethanimidamide)</v>
      </c>
      <c r="G256" s="118">
        <f t="shared" si="92"/>
        <v>1.602086322908</v>
      </c>
      <c r="H256" s="118">
        <f t="shared" si="93"/>
        <v>6.0118004290000006E-2</v>
      </c>
      <c r="I256" s="118">
        <f t="shared" si="94"/>
        <v>0.1416104493</v>
      </c>
      <c r="J256" s="326">
        <f t="shared" si="95"/>
        <v>0.11196356931799999</v>
      </c>
      <c r="K256" s="118">
        <v>1.2883943</v>
      </c>
      <c r="L256" s="118">
        <v>7.8896617000000002E-2</v>
      </c>
      <c r="M256" s="118">
        <v>5.8492600999999998E-2</v>
      </c>
      <c r="N256" s="118">
        <v>4.9700237000000001E-2</v>
      </c>
      <c r="O256" s="118">
        <v>9.3270203000000006E-3</v>
      </c>
      <c r="P256" s="118">
        <v>5.0870956999999998E-4</v>
      </c>
      <c r="Q256" s="118">
        <v>5.8203742000000004E-4</v>
      </c>
      <c r="R256" s="118">
        <v>4.2212313000000003E-3</v>
      </c>
      <c r="S256" s="118">
        <v>4.6488366000000001E-3</v>
      </c>
      <c r="T256" s="118">
        <v>0</v>
      </c>
      <c r="U256" s="118">
        <v>0.10729366999999999</v>
      </c>
      <c r="V256" s="330">
        <v>2.1062718E-5</v>
      </c>
      <c r="W256" s="118">
        <v>0</v>
      </c>
      <c r="X256" s="118">
        <v>0</v>
      </c>
      <c r="Y256" s="41"/>
      <c r="Z256" s="327">
        <f t="shared" si="96"/>
        <v>9.6871751879699239</v>
      </c>
      <c r="AA256" s="41"/>
      <c r="AB256" s="111">
        <v>146.54580000000001</v>
      </c>
      <c r="AC256" s="111">
        <v>122.39305</v>
      </c>
      <c r="AD256" s="111">
        <v>14.544575</v>
      </c>
      <c r="AE256" s="111">
        <v>0</v>
      </c>
      <c r="AF256" s="111">
        <v>1.1764064999999999</v>
      </c>
      <c r="AG256" s="111">
        <v>5.1630528</v>
      </c>
      <c r="AH256" s="111">
        <v>3.2687151999999999</v>
      </c>
      <c r="AI256" s="41"/>
      <c r="AJ256" s="114">
        <v>0.20047881000000001</v>
      </c>
      <c r="AK256" s="114">
        <v>0.18701639</v>
      </c>
      <c r="AL256" s="114">
        <v>8.3111094000000007E-3</v>
      </c>
      <c r="AM256" s="114">
        <v>5.1513154999999998E-3</v>
      </c>
      <c r="AN256" s="113">
        <f t="shared" si="97"/>
        <v>1.1212013728197002E-5</v>
      </c>
      <c r="AO256" s="112">
        <f t="shared" si="98"/>
        <v>3.0736351717925288E-8</v>
      </c>
      <c r="AP256" s="112">
        <f t="shared" si="99"/>
        <v>0.72147275467999994</v>
      </c>
      <c r="AQ256" s="328">
        <v>9.0661654000000004E-6</v>
      </c>
      <c r="AR256" s="328">
        <v>2.7357629E-8</v>
      </c>
      <c r="AS256" s="328">
        <v>7.4732650999999999E-13</v>
      </c>
      <c r="AT256" s="328">
        <v>3.7902202E-10</v>
      </c>
      <c r="AU256" s="328">
        <v>4.2943576999999999E-11</v>
      </c>
      <c r="AV256" s="328">
        <v>7.3901653000000001E-9</v>
      </c>
      <c r="AW256" s="328">
        <v>2.1257612999999998E-6</v>
      </c>
      <c r="AX256" s="328">
        <v>1.0604542999999999E-9</v>
      </c>
      <c r="AY256" s="328">
        <v>2.2842452E-9</v>
      </c>
      <c r="AZ256" s="328">
        <v>6.0624150000000001E-13</v>
      </c>
      <c r="BA256" s="328">
        <v>4.3960443000000003E-15</v>
      </c>
      <c r="BB256" s="328">
        <v>6.0589757999999997E-12</v>
      </c>
      <c r="BC256" s="328">
        <v>8.8382871000000005E-14</v>
      </c>
      <c r="BD256" s="328">
        <v>1.260392E-13</v>
      </c>
      <c r="BE256" s="328">
        <v>6.1488376999999997E-9</v>
      </c>
      <c r="BF256" s="328">
        <v>6.1260595999999997E-9</v>
      </c>
      <c r="BG256" s="328">
        <v>2.6391856000000001E-11</v>
      </c>
      <c r="BH256" s="329">
        <v>1.2179468E-4</v>
      </c>
      <c r="BI256" s="329">
        <v>0.72135095999999999</v>
      </c>
      <c r="BJ256" s="329">
        <v>0</v>
      </c>
      <c r="BK256" s="329">
        <v>0</v>
      </c>
      <c r="BL256" s="329">
        <v>0</v>
      </c>
      <c r="BM256" s="41"/>
      <c r="BN256" s="111">
        <v>4.9712740000000001E-4</v>
      </c>
      <c r="BO256" s="122">
        <v>1.8142263E-5</v>
      </c>
      <c r="BP256" s="111">
        <v>2.7010414E-4</v>
      </c>
      <c r="BQ256" s="122">
        <v>4.9609283000000004E-7</v>
      </c>
      <c r="BR256" s="122">
        <v>1.9790226E-5</v>
      </c>
      <c r="BS256" s="122">
        <v>4.7038822999999997E-6</v>
      </c>
      <c r="BT256" s="122">
        <v>2.7157071999999999E-9</v>
      </c>
      <c r="BU256" s="122">
        <v>7.1704519999999997E-6</v>
      </c>
      <c r="BV256" s="122">
        <v>6.8265242999999996E-7</v>
      </c>
      <c r="BW256" s="122">
        <v>3.8513755000000003E-7</v>
      </c>
      <c r="BX256" s="122">
        <v>3.2245024E-7</v>
      </c>
      <c r="BY256" s="122">
        <v>1.9184458999999999E-8</v>
      </c>
      <c r="BZ256" s="122">
        <v>5.6615141000000003E-9</v>
      </c>
      <c r="CA256" s="122">
        <v>1.1290067E-5</v>
      </c>
      <c r="CB256" s="111">
        <v>1.6200327000000001E-4</v>
      </c>
      <c r="CC256" s="122">
        <v>2.0092042000000002E-6</v>
      </c>
      <c r="CD256" s="111">
        <v>0</v>
      </c>
      <c r="CE256" s="230" t="s">
        <v>12245</v>
      </c>
      <c r="CF256" s="233" t="s">
        <v>12244</v>
      </c>
      <c r="CG256" s="42" t="s">
        <v>12205</v>
      </c>
      <c r="CK256" s="41"/>
      <c r="CL256" s="41"/>
      <c r="CM256" s="41"/>
      <c r="CN256" s="105"/>
      <c r="CO256" s="41"/>
      <c r="CP256" s="41"/>
      <c r="CQ256" s="41"/>
      <c r="CR256" s="41"/>
      <c r="CS256" s="41"/>
      <c r="CT256" s="41"/>
      <c r="CU256" s="41"/>
      <c r="CV256" s="41"/>
      <c r="CW256" s="41"/>
    </row>
    <row r="257" spans="1:101" ht="14.5" customHeight="1">
      <c r="A257" s="41" t="s">
        <v>12243</v>
      </c>
      <c r="B257" s="119" t="s">
        <v>12026</v>
      </c>
      <c r="C257" s="120" t="str">
        <f t="shared" si="90"/>
        <v>A.030.25.104</v>
      </c>
      <c r="D257" s="135" t="s">
        <v>12208</v>
      </c>
      <c r="E257" s="119" t="s">
        <v>6570</v>
      </c>
      <c r="F257" s="118" t="str">
        <f t="shared" si="91"/>
        <v>Cypermethrin ([Cyano-(3-phenoxyphenyl)methyl]3-(2,2-dichloroethenyl)-2,2-dimethylcycl</v>
      </c>
      <c r="G257" s="118">
        <f t="shared" si="92"/>
        <v>4.647894090586</v>
      </c>
      <c r="H257" s="118">
        <f t="shared" si="93"/>
        <v>0.17201304550000002</v>
      </c>
      <c r="I257" s="118">
        <f t="shared" si="94"/>
        <v>0.364249553</v>
      </c>
      <c r="J257" s="326">
        <f t="shared" si="95"/>
        <v>0.26796479208600005</v>
      </c>
      <c r="K257" s="118">
        <v>3.8436667</v>
      </c>
      <c r="L257" s="118">
        <v>0.18351482</v>
      </c>
      <c r="M257" s="118">
        <v>0.16854083</v>
      </c>
      <c r="N257" s="118">
        <v>0.14365606</v>
      </c>
      <c r="O257" s="118">
        <v>2.4831248E-2</v>
      </c>
      <c r="P257" s="118">
        <v>1.7660747000000001E-3</v>
      </c>
      <c r="Q257" s="118">
        <v>1.7596628E-3</v>
      </c>
      <c r="R257" s="118">
        <v>1.2193903000000001E-2</v>
      </c>
      <c r="S257" s="118">
        <v>1.1998511999999999E-2</v>
      </c>
      <c r="T257" s="118">
        <v>0</v>
      </c>
      <c r="U257" s="118">
        <v>0.25589113000000002</v>
      </c>
      <c r="V257" s="330">
        <v>7.5150086000000006E-5</v>
      </c>
      <c r="W257" s="118">
        <v>0</v>
      </c>
      <c r="X257" s="118">
        <v>0</v>
      </c>
      <c r="Y257" s="41"/>
      <c r="Z257" s="327">
        <f t="shared" si="96"/>
        <v>28.899749624060149</v>
      </c>
      <c r="AA257" s="41"/>
      <c r="AB257" s="111">
        <v>431.72507000000002</v>
      </c>
      <c r="AC257" s="111">
        <v>374.62826000000001</v>
      </c>
      <c r="AD257" s="111">
        <v>34.688364999999997</v>
      </c>
      <c r="AE257" s="111">
        <v>0</v>
      </c>
      <c r="AF257" s="111">
        <v>2.7163552000000002</v>
      </c>
      <c r="AG257" s="111">
        <v>11.932646</v>
      </c>
      <c r="AH257" s="111">
        <v>7.7594436</v>
      </c>
      <c r="AI257" s="41"/>
      <c r="AJ257" s="114">
        <v>0.58223977999999998</v>
      </c>
      <c r="AK257" s="114">
        <v>0.54131627999999998</v>
      </c>
      <c r="AL257" s="114">
        <v>2.4497250000000002E-2</v>
      </c>
      <c r="AM257" s="114">
        <v>1.6426254000000001E-2</v>
      </c>
      <c r="AN257" s="113">
        <f t="shared" si="97"/>
        <v>3.245301424690999E-5</v>
      </c>
      <c r="AO257" s="112">
        <f t="shared" si="98"/>
        <v>9.0596337450724023E-8</v>
      </c>
      <c r="AP257" s="112">
        <f t="shared" si="99"/>
        <v>2.3005957638100001</v>
      </c>
      <c r="AQ257" s="328">
        <v>2.7093168999999999E-5</v>
      </c>
      <c r="AR257" s="328">
        <v>8.1756779000000001E-8</v>
      </c>
      <c r="AS257" s="328">
        <v>2.2332701999999999E-12</v>
      </c>
      <c r="AT257" s="328">
        <v>1.2740721E-9</v>
      </c>
      <c r="AU257" s="328">
        <v>1.5553581000000001E-10</v>
      </c>
      <c r="AV257" s="328">
        <v>2.1360947000000001E-8</v>
      </c>
      <c r="AW257" s="328">
        <v>5.3031388000000002E-6</v>
      </c>
      <c r="AX257" s="328">
        <v>3.0719849999999999E-9</v>
      </c>
      <c r="AY257" s="328">
        <v>5.6574663000000004E-9</v>
      </c>
      <c r="AZ257" s="328">
        <v>1.9427630999999999E-12</v>
      </c>
      <c r="BA257" s="328">
        <v>1.2003754E-14</v>
      </c>
      <c r="BB257" s="328">
        <v>1.1682325E-11</v>
      </c>
      <c r="BC257" s="328">
        <v>2.6029266999999998E-13</v>
      </c>
      <c r="BD257" s="328">
        <v>2.9060100000000002E-13</v>
      </c>
      <c r="BE257" s="328">
        <v>2.0199584999999999E-8</v>
      </c>
      <c r="BF257" s="328">
        <v>1.3716307E-8</v>
      </c>
      <c r="BG257" s="328">
        <v>9.3685895000000004E-11</v>
      </c>
      <c r="BH257" s="329">
        <v>3.3956380999999999E-4</v>
      </c>
      <c r="BI257" s="329">
        <v>2.3002562000000002</v>
      </c>
      <c r="BJ257" s="329">
        <v>0</v>
      </c>
      <c r="BK257" s="329">
        <v>0</v>
      </c>
      <c r="BL257" s="329">
        <v>0</v>
      </c>
      <c r="BM257" s="41"/>
      <c r="BN257" s="111">
        <v>1.4612176000000001E-3</v>
      </c>
      <c r="BO257" s="122">
        <v>4.5902577E-5</v>
      </c>
      <c r="BP257" s="111">
        <v>8.0580170999999996E-4</v>
      </c>
      <c r="BQ257" s="122">
        <v>1.434254E-6</v>
      </c>
      <c r="BR257" s="122">
        <v>4.9958011000000002E-5</v>
      </c>
      <c r="BS257" s="122">
        <v>1.3544670000000001E-5</v>
      </c>
      <c r="BT257" s="122">
        <v>5.5632397000000002E-9</v>
      </c>
      <c r="BU257" s="122">
        <v>2.0673363E-5</v>
      </c>
      <c r="BV257" s="122">
        <v>2.369948E-6</v>
      </c>
      <c r="BW257" s="122">
        <v>1.1643791E-6</v>
      </c>
      <c r="BX257" s="122">
        <v>1.1685325000000001E-6</v>
      </c>
      <c r="BY257" s="122">
        <v>6.8104564999999997E-8</v>
      </c>
      <c r="BZ257" s="122">
        <v>2.0578729000000001E-8</v>
      </c>
      <c r="CA257" s="122">
        <v>3.2789614E-5</v>
      </c>
      <c r="CB257" s="111">
        <v>4.8139103E-4</v>
      </c>
      <c r="CC257" s="122">
        <v>4.9252724999999999E-6</v>
      </c>
      <c r="CD257" s="111">
        <v>0</v>
      </c>
      <c r="CE257" s="230" t="s">
        <v>12240</v>
      </c>
      <c r="CF257" s="233" t="s">
        <v>12230</v>
      </c>
      <c r="CG257" s="42" t="s">
        <v>12205</v>
      </c>
      <c r="CK257" s="41"/>
      <c r="CL257" s="41"/>
      <c r="CM257" s="41"/>
      <c r="CN257" s="105"/>
      <c r="CO257" s="41"/>
      <c r="CP257" s="41"/>
      <c r="CQ257" s="41"/>
      <c r="CR257" s="41"/>
      <c r="CS257" s="41"/>
      <c r="CT257" s="41"/>
      <c r="CU257" s="41"/>
      <c r="CV257" s="41"/>
      <c r="CW257" s="41"/>
    </row>
    <row r="258" spans="1:101" ht="14.5" customHeight="1">
      <c r="A258" s="41" t="s">
        <v>12239</v>
      </c>
      <c r="B258" s="119" t="s">
        <v>12026</v>
      </c>
      <c r="C258" s="120" t="str">
        <f t="shared" si="90"/>
        <v>A.030.25.105</v>
      </c>
      <c r="D258" s="135" t="s">
        <v>12208</v>
      </c>
      <c r="E258" s="119" t="s">
        <v>6570</v>
      </c>
      <c r="F258" s="118" t="str">
        <f t="shared" si="91"/>
        <v>Lindane (Hexachlorocyclohexane, or benzene hexachloride, BHC)</v>
      </c>
      <c r="G258" s="118">
        <f t="shared" si="92"/>
        <v>0.57048239057610006</v>
      </c>
      <c r="H258" s="118">
        <f t="shared" si="93"/>
        <v>2.133259966E-2</v>
      </c>
      <c r="I258" s="118">
        <f t="shared" si="94"/>
        <v>4.9830881999999993E-2</v>
      </c>
      <c r="J258" s="326">
        <f t="shared" si="95"/>
        <v>3.96984589161E-2</v>
      </c>
      <c r="K258" s="118">
        <v>0.45962045000000001</v>
      </c>
      <c r="L258" s="118">
        <v>2.7565802E-2</v>
      </c>
      <c r="M258" s="118">
        <v>2.0777068999999999E-2</v>
      </c>
      <c r="N258" s="118">
        <v>1.7657236E-2</v>
      </c>
      <c r="O258" s="118">
        <v>3.2868309E-3</v>
      </c>
      <c r="P258" s="118">
        <v>1.8251728999999999E-4</v>
      </c>
      <c r="Q258" s="118">
        <v>2.0601547E-4</v>
      </c>
      <c r="R258" s="118">
        <v>1.488011E-3</v>
      </c>
      <c r="S258" s="118">
        <v>1.6523231000000001E-3</v>
      </c>
      <c r="T258" s="118">
        <v>0</v>
      </c>
      <c r="U258" s="118">
        <v>3.8038557000000001E-2</v>
      </c>
      <c r="V258" s="330">
        <v>7.5788160999999997E-6</v>
      </c>
      <c r="W258" s="118">
        <v>0</v>
      </c>
      <c r="X258" s="118">
        <v>0</v>
      </c>
      <c r="Y258" s="41"/>
      <c r="Z258" s="327">
        <f t="shared" si="96"/>
        <v>3.4557928571428569</v>
      </c>
      <c r="AA258" s="41"/>
      <c r="AB258" s="111">
        <v>52.281623000000003</v>
      </c>
      <c r="AC258" s="111">
        <v>43.721243000000001</v>
      </c>
      <c r="AD258" s="111">
        <v>5.1564525999999997</v>
      </c>
      <c r="AE258" s="111">
        <v>0</v>
      </c>
      <c r="AF258" s="111">
        <v>0.41664394999999999</v>
      </c>
      <c r="AG258" s="111">
        <v>1.8286328000000001</v>
      </c>
      <c r="AH258" s="111">
        <v>1.1586498000000001</v>
      </c>
      <c r="AI258" s="41"/>
      <c r="AJ258" s="114">
        <v>7.1322681999999998E-2</v>
      </c>
      <c r="AK258" s="114">
        <v>6.6520206999999998E-2</v>
      </c>
      <c r="AL258" s="114">
        <v>2.9611250999999998E-3</v>
      </c>
      <c r="AM258" s="114">
        <v>1.8413495999999999E-3</v>
      </c>
      <c r="AN258" s="113">
        <f t="shared" si="97"/>
        <v>3.9880219783760001E-6</v>
      </c>
      <c r="AO258" s="112">
        <f t="shared" si="98"/>
        <v>1.0950906465777199E-8</v>
      </c>
      <c r="AP258" s="112">
        <f t="shared" si="99"/>
        <v>0.25789209634499999</v>
      </c>
      <c r="AQ258" s="328">
        <v>3.234505E-6</v>
      </c>
      <c r="AR258" s="328">
        <v>9.7602977E-9</v>
      </c>
      <c r="AS258" s="328">
        <v>2.6662099000000002E-13</v>
      </c>
      <c r="AT258" s="328">
        <v>1.3553751E-10</v>
      </c>
      <c r="AU258" s="328">
        <v>1.5476966000000001E-11</v>
      </c>
      <c r="AV258" s="328">
        <v>2.6255388E-9</v>
      </c>
      <c r="AW258" s="328">
        <v>7.4643005999999995E-7</v>
      </c>
      <c r="AX258" s="328">
        <v>3.7679040000000002E-10</v>
      </c>
      <c r="AY258" s="328">
        <v>8.0169524000000003E-10</v>
      </c>
      <c r="AZ258" s="328">
        <v>2.1576651999999999E-13</v>
      </c>
      <c r="BA258" s="328">
        <v>1.5421471999999999E-15</v>
      </c>
      <c r="BB258" s="328">
        <v>2.0731442000000002E-12</v>
      </c>
      <c r="BC258" s="328">
        <v>3.1209163999999999E-14</v>
      </c>
      <c r="BD258" s="328">
        <v>4.3638156000000001E-14</v>
      </c>
      <c r="BE258" s="328">
        <v>2.1937548000000001E-9</v>
      </c>
      <c r="BF258" s="328">
        <v>2.1166102999999999E-9</v>
      </c>
      <c r="BG258" s="328">
        <v>9.4912046E-12</v>
      </c>
      <c r="BH258" s="328">
        <v>4.3386344999999998E-5</v>
      </c>
      <c r="BI258" s="329">
        <v>0.25784870999999998</v>
      </c>
      <c r="BJ258" s="329">
        <v>0</v>
      </c>
      <c r="BK258" s="329">
        <v>0</v>
      </c>
      <c r="BL258" s="329">
        <v>0</v>
      </c>
      <c r="BM258" s="41"/>
      <c r="BN258" s="111">
        <v>1.7711678E-4</v>
      </c>
      <c r="BO258" s="122">
        <v>6.3775287999999998E-6</v>
      </c>
      <c r="BP258" s="122">
        <v>9.6356674000000001E-5</v>
      </c>
      <c r="BQ258" s="122">
        <v>1.7488866999999999E-7</v>
      </c>
      <c r="BR258" s="122">
        <v>6.9512802E-6</v>
      </c>
      <c r="BS258" s="122">
        <v>1.6708347E-6</v>
      </c>
      <c r="BT258" s="122">
        <v>9.3273119999999991E-10</v>
      </c>
      <c r="BU258" s="122">
        <v>2.547165E-6</v>
      </c>
      <c r="BV258" s="122">
        <v>2.4492534999999998E-7</v>
      </c>
      <c r="BW258" s="122">
        <v>1.3632164000000001E-7</v>
      </c>
      <c r="BX258" s="122">
        <v>1.1621894999999999E-7</v>
      </c>
      <c r="BY258" s="122">
        <v>6.8992733999999997E-9</v>
      </c>
      <c r="BZ258" s="122">
        <v>2.0412145E-9</v>
      </c>
      <c r="CA258" s="122">
        <v>4.0100368000000002E-6</v>
      </c>
      <c r="CB258" s="122">
        <v>5.7808257000000003E-5</v>
      </c>
      <c r="CC258" s="122">
        <v>7.1277334999999997E-7</v>
      </c>
      <c r="CD258" s="111">
        <v>0</v>
      </c>
      <c r="CE258" s="230" t="s">
        <v>12236</v>
      </c>
      <c r="CF258" s="233" t="s">
        <v>12235</v>
      </c>
      <c r="CG258" s="42" t="s">
        <v>12205</v>
      </c>
      <c r="CK258" s="41"/>
      <c r="CL258" s="41"/>
      <c r="CM258" s="41"/>
      <c r="CN258" s="105"/>
      <c r="CO258" s="41"/>
      <c r="CP258" s="41"/>
      <c r="CQ258" s="41"/>
      <c r="CR258" s="41"/>
      <c r="CS258" s="41"/>
      <c r="CT258" s="41"/>
      <c r="CU258" s="41"/>
      <c r="CV258" s="41"/>
      <c r="CW258" s="41"/>
    </row>
    <row r="259" spans="1:101" ht="14.5" customHeight="1">
      <c r="A259" s="41" t="s">
        <v>12234</v>
      </c>
      <c r="B259" s="119" t="s">
        <v>12026</v>
      </c>
      <c r="C259" s="120" t="str">
        <f t="shared" si="90"/>
        <v>A.030.25.106</v>
      </c>
      <c r="D259" s="135" t="s">
        <v>12208</v>
      </c>
      <c r="E259" s="119" t="s">
        <v>6570</v>
      </c>
      <c r="F259" s="118" t="str">
        <f t="shared" si="91"/>
        <v>Malathion (Diethyl 2-[(dimethoxyphosphorothioyl)sulfanyl]butanedioate)</v>
      </c>
      <c r="G259" s="118">
        <f t="shared" si="92"/>
        <v>1.4574576266879999</v>
      </c>
      <c r="H259" s="118">
        <f t="shared" si="93"/>
        <v>5.3728128569999999E-2</v>
      </c>
      <c r="I259" s="118">
        <f t="shared" si="94"/>
        <v>0.13053230229999999</v>
      </c>
      <c r="J259" s="326">
        <f t="shared" si="95"/>
        <v>0.117195695818</v>
      </c>
      <c r="K259" s="118">
        <v>1.1560014999999999</v>
      </c>
      <c r="L259" s="118">
        <v>7.4654850999999994E-2</v>
      </c>
      <c r="M259" s="118">
        <v>5.2380022999999998E-2</v>
      </c>
      <c r="N259" s="118">
        <v>4.4431527999999998E-2</v>
      </c>
      <c r="O259" s="118">
        <v>8.4244822999999993E-3</v>
      </c>
      <c r="P259" s="118">
        <v>3.9648379999999999E-4</v>
      </c>
      <c r="Q259" s="118">
        <v>4.7563447000000003E-4</v>
      </c>
      <c r="R259" s="118">
        <v>3.4974283E-3</v>
      </c>
      <c r="S259" s="118">
        <v>4.6639206000000004E-3</v>
      </c>
      <c r="T259" s="118">
        <v>0</v>
      </c>
      <c r="U259" s="118">
        <v>0.11251553</v>
      </c>
      <c r="V259" s="330">
        <v>1.6245218000000001E-5</v>
      </c>
      <c r="W259" s="118">
        <v>0</v>
      </c>
      <c r="X259" s="118">
        <v>0</v>
      </c>
      <c r="Y259" s="41"/>
      <c r="Z259" s="327">
        <f t="shared" si="96"/>
        <v>8.6917406015037582</v>
      </c>
      <c r="AA259" s="41"/>
      <c r="AB259" s="111">
        <v>133.42427000000001</v>
      </c>
      <c r="AC259" s="111">
        <v>107.98126999999999</v>
      </c>
      <c r="AD259" s="111">
        <v>15.252413000000001</v>
      </c>
      <c r="AE259" s="111">
        <v>0</v>
      </c>
      <c r="AF259" s="111">
        <v>1.2540165999999999</v>
      </c>
      <c r="AG259" s="111">
        <v>5.5011429999999999</v>
      </c>
      <c r="AH259" s="111">
        <v>3.4354290999999999</v>
      </c>
      <c r="AI259" s="41"/>
      <c r="AJ259" s="114">
        <v>0.18061183</v>
      </c>
      <c r="AK259" s="114">
        <v>0.16879480999999999</v>
      </c>
      <c r="AL259" s="114">
        <v>7.4685404000000002E-3</v>
      </c>
      <c r="AM259" s="114">
        <v>4.3484806999999999E-3</v>
      </c>
      <c r="AN259" s="113">
        <f t="shared" si="97"/>
        <v>1.0119592875794998E-5</v>
      </c>
      <c r="AO259" s="112">
        <f t="shared" si="98"/>
        <v>2.7620342287410003E-8</v>
      </c>
      <c r="AP259" s="112">
        <f t="shared" si="99"/>
        <v>0.60903091396000009</v>
      </c>
      <c r="AQ259" s="328">
        <v>8.1247966999999992E-6</v>
      </c>
      <c r="AR259" s="328">
        <v>2.4516640000000001E-8</v>
      </c>
      <c r="AS259" s="328">
        <v>6.6973500999999996E-13</v>
      </c>
      <c r="AT259" s="328">
        <v>2.9892742000000001E-10</v>
      </c>
      <c r="AU259" s="328">
        <v>3.2926174999999998E-11</v>
      </c>
      <c r="AV259" s="328">
        <v>6.6067259000000003E-9</v>
      </c>
      <c r="AW259" s="328">
        <v>1.9775574E-6</v>
      </c>
      <c r="AX259" s="328">
        <v>9.4661992000000004E-10</v>
      </c>
      <c r="AY259" s="328">
        <v>2.1298329E-9</v>
      </c>
      <c r="AZ259" s="328">
        <v>4.8614764999999996E-13</v>
      </c>
      <c r="BA259" s="328">
        <v>3.7008630000000002E-15</v>
      </c>
      <c r="BB259" s="328">
        <v>5.5106822000000002E-12</v>
      </c>
      <c r="BC259" s="328">
        <v>7.2808276999999996E-14</v>
      </c>
      <c r="BD259" s="328">
        <v>1.1062240999999999E-13</v>
      </c>
      <c r="BE259" s="328">
        <v>4.8890528000000003E-9</v>
      </c>
      <c r="BF259" s="328">
        <v>5.4111434999999999E-9</v>
      </c>
      <c r="BG259" s="328">
        <v>2.0395771E-11</v>
      </c>
      <c r="BH259" s="329">
        <v>1.1590396E-4</v>
      </c>
      <c r="BI259" s="329">
        <v>0.60891501000000003</v>
      </c>
      <c r="BJ259" s="329">
        <v>0</v>
      </c>
      <c r="BK259" s="329">
        <v>0</v>
      </c>
      <c r="BL259" s="329">
        <v>0</v>
      </c>
      <c r="BM259" s="41"/>
      <c r="BN259" s="111">
        <v>4.4806585000000001E-4</v>
      </c>
      <c r="BO259" s="122">
        <v>1.6828276E-5</v>
      </c>
      <c r="BP259" s="111">
        <v>2.4234878E-4</v>
      </c>
      <c r="BQ259" s="122">
        <v>4.1092910000000001E-7</v>
      </c>
      <c r="BR259" s="122">
        <v>1.8263290000000001E-5</v>
      </c>
      <c r="BS259" s="122">
        <v>4.2148490999999997E-6</v>
      </c>
      <c r="BT259" s="122">
        <v>2.4423841000000001E-9</v>
      </c>
      <c r="BU259" s="122">
        <v>6.4207022999999997E-6</v>
      </c>
      <c r="BV259" s="122">
        <v>5.3205334E-7</v>
      </c>
      <c r="BW259" s="122">
        <v>3.1473009000000002E-7</v>
      </c>
      <c r="BX259" s="122">
        <v>2.4717686000000001E-7</v>
      </c>
      <c r="BY259" s="122">
        <v>1.482556E-8</v>
      </c>
      <c r="BZ259" s="122">
        <v>4.3346638E-9</v>
      </c>
      <c r="CA259" s="122">
        <v>1.0015122E-5</v>
      </c>
      <c r="CB259" s="111">
        <v>1.4637601E-4</v>
      </c>
      <c r="CC259" s="122">
        <v>2.0723257000000001E-6</v>
      </c>
      <c r="CD259" s="111">
        <v>0</v>
      </c>
      <c r="CE259" s="230" t="s">
        <v>12231</v>
      </c>
      <c r="CF259" s="233" t="s">
        <v>12230</v>
      </c>
      <c r="CG259" s="42" t="s">
        <v>12205</v>
      </c>
      <c r="CK259" s="41"/>
      <c r="CL259" s="41"/>
      <c r="CM259" s="41"/>
      <c r="CN259" s="105"/>
      <c r="CO259" s="41"/>
      <c r="CP259" s="41"/>
      <c r="CQ259" s="41"/>
      <c r="CR259" s="41"/>
      <c r="CS259" s="41"/>
      <c r="CT259" s="41"/>
      <c r="CU259" s="41"/>
      <c r="CV259" s="41"/>
      <c r="CW259" s="41"/>
    </row>
    <row r="260" spans="1:101" ht="14.5" customHeight="1">
      <c r="A260" s="41" t="s">
        <v>12229</v>
      </c>
      <c r="B260" s="119" t="s">
        <v>12026</v>
      </c>
      <c r="C260" s="120" t="str">
        <f t="shared" si="90"/>
        <v>A.030.25.107</v>
      </c>
      <c r="D260" s="135" t="s">
        <v>12208</v>
      </c>
      <c r="E260" s="119" t="s">
        <v>6570</v>
      </c>
      <c r="F260" s="118" t="str">
        <f t="shared" si="91"/>
        <v>Methoxychlor (1,1'-(2,2,2-Trichloroethane-1,1-diyl)bis(4-methoxybenzene))</v>
      </c>
      <c r="G260" s="118">
        <f t="shared" si="92"/>
        <v>0.736155197737</v>
      </c>
      <c r="H260" s="118">
        <f t="shared" si="93"/>
        <v>2.8065659429999997E-2</v>
      </c>
      <c r="I260" s="118">
        <f t="shared" si="94"/>
        <v>6.14644045E-2</v>
      </c>
      <c r="J260" s="326">
        <f t="shared" si="95"/>
        <v>3.9131483807000003E-2</v>
      </c>
      <c r="K260" s="118">
        <v>0.60749365</v>
      </c>
      <c r="L260" s="118">
        <v>3.2013171999999999E-2</v>
      </c>
      <c r="M260" s="118">
        <v>2.7309887000000001E-2</v>
      </c>
      <c r="N260" s="118">
        <v>2.3274489999999998E-2</v>
      </c>
      <c r="O260" s="118">
        <v>4.1981704000000003E-3</v>
      </c>
      <c r="P260" s="118">
        <v>2.8945163000000001E-4</v>
      </c>
      <c r="Q260" s="118">
        <v>3.0354740000000001E-4</v>
      </c>
      <c r="R260" s="118">
        <v>2.1413455E-3</v>
      </c>
      <c r="S260" s="118">
        <v>1.7939137000000001E-3</v>
      </c>
      <c r="T260" s="118">
        <v>0</v>
      </c>
      <c r="U260" s="118">
        <v>3.7325371000000003E-2</v>
      </c>
      <c r="V260" s="330">
        <v>1.2199107000000001E-5</v>
      </c>
      <c r="W260" s="118">
        <v>0</v>
      </c>
      <c r="X260" s="118">
        <v>0</v>
      </c>
      <c r="Y260" s="41"/>
      <c r="Z260" s="327">
        <f t="shared" si="96"/>
        <v>4.5676214285714281</v>
      </c>
      <c r="AA260" s="41"/>
      <c r="AB260" s="111">
        <v>67.638091000000003</v>
      </c>
      <c r="AC260" s="111">
        <v>59.332467000000001</v>
      </c>
      <c r="AD260" s="111">
        <v>5.0597988999999997</v>
      </c>
      <c r="AE260" s="111">
        <v>0</v>
      </c>
      <c r="AF260" s="111">
        <v>0.39213547999999998</v>
      </c>
      <c r="AG260" s="111">
        <v>1.7231384000000001</v>
      </c>
      <c r="AH260" s="111">
        <v>1.1305508</v>
      </c>
      <c r="AI260" s="41"/>
      <c r="AJ260" s="114">
        <v>9.3209991000000006E-2</v>
      </c>
      <c r="AK260" s="114">
        <v>8.6663592999999997E-2</v>
      </c>
      <c r="AL260" s="114">
        <v>3.8954366000000002E-3</v>
      </c>
      <c r="AM260" s="114">
        <v>2.6509620000000002E-3</v>
      </c>
      <c r="AN260" s="113">
        <f t="shared" si="97"/>
        <v>5.1956589999049998E-6</v>
      </c>
      <c r="AO260" s="112">
        <f t="shared" si="98"/>
        <v>1.4406200356824E-8</v>
      </c>
      <c r="AP260" s="112">
        <f t="shared" si="99"/>
        <v>0.37128319173800001</v>
      </c>
      <c r="AQ260" s="328">
        <v>4.2831861999999998E-6</v>
      </c>
      <c r="AR260" s="328">
        <v>1.2925049000000001E-8</v>
      </c>
      <c r="AS260" s="328">
        <v>3.5305926000000002E-13</v>
      </c>
      <c r="AT260" s="328">
        <v>2.1123881000000001E-10</v>
      </c>
      <c r="AU260" s="328">
        <v>2.5117294999999999E-11</v>
      </c>
      <c r="AV260" s="328">
        <v>3.4608033000000001E-9</v>
      </c>
      <c r="AW260" s="328">
        <v>9.0271214000000005E-7</v>
      </c>
      <c r="AX260" s="328">
        <v>4.9783056999999998E-10</v>
      </c>
      <c r="AY260" s="328">
        <v>9.648437499999999E-10</v>
      </c>
      <c r="AZ260" s="328">
        <v>3.2780688E-13</v>
      </c>
      <c r="BA260" s="328">
        <v>2.1564390000000002E-15</v>
      </c>
      <c r="BB260" s="328">
        <v>2.4574704999999999E-12</v>
      </c>
      <c r="BC260" s="328">
        <v>4.5362066000000002E-14</v>
      </c>
      <c r="BD260" s="328">
        <v>5.6157678999999999E-14</v>
      </c>
      <c r="BE260" s="328">
        <v>3.3771996000000002E-9</v>
      </c>
      <c r="BF260" s="328">
        <v>2.6863009E-9</v>
      </c>
      <c r="BG260" s="328">
        <v>1.5235024000000001E-11</v>
      </c>
      <c r="BH260" s="328">
        <v>5.2151738000000001E-5</v>
      </c>
      <c r="BI260" s="329">
        <v>0.37123104000000001</v>
      </c>
      <c r="BJ260" s="329">
        <v>0</v>
      </c>
      <c r="BK260" s="329">
        <v>0</v>
      </c>
      <c r="BL260" s="329">
        <v>0</v>
      </c>
      <c r="BM260" s="41"/>
      <c r="BN260" s="111">
        <v>2.3198024E-4</v>
      </c>
      <c r="BO260" s="122">
        <v>7.7692277000000002E-6</v>
      </c>
      <c r="BP260" s="111">
        <v>1.2735741E-4</v>
      </c>
      <c r="BQ260" s="122">
        <v>2.5178352999999999E-7</v>
      </c>
      <c r="BR260" s="122">
        <v>8.5244874000000003E-6</v>
      </c>
      <c r="BS260" s="122">
        <v>2.1942007000000001E-6</v>
      </c>
      <c r="BT260" s="122">
        <v>1.1360924000000001E-9</v>
      </c>
      <c r="BU260" s="122">
        <v>3.3487881000000001E-6</v>
      </c>
      <c r="BV260" s="122">
        <v>3.8842370000000001E-7</v>
      </c>
      <c r="BW260" s="122">
        <v>2.0085908000000001E-7</v>
      </c>
      <c r="BX260" s="122">
        <v>1.8866814000000001E-7</v>
      </c>
      <c r="BY260" s="122">
        <v>1.1074836999999999E-8</v>
      </c>
      <c r="BZ260" s="122">
        <v>3.3191462000000001E-9</v>
      </c>
      <c r="CA260" s="122">
        <v>5.3424041999999999E-6</v>
      </c>
      <c r="CB260" s="122">
        <v>7.5671391999999993E-5</v>
      </c>
      <c r="CC260" s="122">
        <v>7.2706606000000001E-7</v>
      </c>
      <c r="CD260" s="111">
        <v>0</v>
      </c>
      <c r="CE260" s="230" t="s">
        <v>12226</v>
      </c>
      <c r="CF260" s="233" t="s">
        <v>12225</v>
      </c>
      <c r="CG260" s="42" t="s">
        <v>12205</v>
      </c>
      <c r="CK260" s="41"/>
      <c r="CL260" s="41"/>
      <c r="CM260" s="41"/>
      <c r="CN260" s="105"/>
      <c r="CO260" s="41"/>
      <c r="CP260" s="41"/>
      <c r="CQ260" s="41"/>
      <c r="CR260" s="41"/>
      <c r="CS260" s="41"/>
      <c r="CT260" s="41"/>
      <c r="CU260" s="41"/>
      <c r="CV260" s="41"/>
      <c r="CW260" s="41"/>
    </row>
    <row r="261" spans="1:101" ht="14.5" customHeight="1">
      <c r="A261" s="41" t="s">
        <v>12224</v>
      </c>
      <c r="B261" s="119" t="s">
        <v>12026</v>
      </c>
      <c r="C261" s="120" t="str">
        <f t="shared" si="90"/>
        <v>A.030.25.108</v>
      </c>
      <c r="D261" s="135" t="s">
        <v>12208</v>
      </c>
      <c r="E261" s="119" t="s">
        <v>6570</v>
      </c>
      <c r="F261" s="118" t="str">
        <f t="shared" si="91"/>
        <v>Methyl  parathion (O,O-Dimethyl O-4-nitrophenyl phosphorothioate)</v>
      </c>
      <c r="G261" s="118">
        <f t="shared" si="92"/>
        <v>1.0974369424570001</v>
      </c>
      <c r="H261" s="118">
        <f t="shared" si="93"/>
        <v>3.8167616829999994E-2</v>
      </c>
      <c r="I261" s="118">
        <f t="shared" si="94"/>
        <v>8.5232029500000001E-2</v>
      </c>
      <c r="J261" s="326">
        <f t="shared" si="95"/>
        <v>9.2709156127000009E-2</v>
      </c>
      <c r="K261" s="118">
        <v>0.88132814000000004</v>
      </c>
      <c r="L261" s="118">
        <v>4.5371627999999997E-2</v>
      </c>
      <c r="M261" s="118">
        <v>3.7771934E-2</v>
      </c>
      <c r="N261" s="118">
        <v>3.20738E-2</v>
      </c>
      <c r="O261" s="118">
        <v>5.5003917999999997E-3</v>
      </c>
      <c r="P261" s="118">
        <v>2.9422486999999999E-4</v>
      </c>
      <c r="Q261" s="118">
        <v>2.9920016000000002E-4</v>
      </c>
      <c r="R261" s="118">
        <v>2.0884674999999998E-3</v>
      </c>
      <c r="S261" s="118">
        <v>3.6797461999999999E-3</v>
      </c>
      <c r="T261" s="118">
        <v>0</v>
      </c>
      <c r="U261" s="118">
        <v>8.9016937000000004E-2</v>
      </c>
      <c r="V261" s="330">
        <v>1.2472926999999999E-5</v>
      </c>
      <c r="W261" s="118">
        <v>0</v>
      </c>
      <c r="X261" s="118">
        <v>0</v>
      </c>
      <c r="Y261" s="41"/>
      <c r="Z261" s="327">
        <f t="shared" si="96"/>
        <v>6.6265273684210522</v>
      </c>
      <c r="AA261" s="41"/>
      <c r="AB261" s="111">
        <v>102.8447</v>
      </c>
      <c r="AC261" s="111">
        <v>82.713714999999993</v>
      </c>
      <c r="AD261" s="111">
        <v>12.066983</v>
      </c>
      <c r="AE261" s="111">
        <v>0</v>
      </c>
      <c r="AF261" s="111">
        <v>0.99259295000000003</v>
      </c>
      <c r="AG261" s="111">
        <v>4.3542401999999996</v>
      </c>
      <c r="AH261" s="111">
        <v>2.7171728000000002</v>
      </c>
      <c r="AI261" s="41"/>
      <c r="AJ261" s="114">
        <v>0.13348457999999999</v>
      </c>
      <c r="AK261" s="114">
        <v>0.12461989</v>
      </c>
      <c r="AL261" s="114">
        <v>5.6114282999999996E-3</v>
      </c>
      <c r="AM261" s="114">
        <v>3.2532628000000001E-3</v>
      </c>
      <c r="AN261" s="113">
        <f t="shared" si="97"/>
        <v>7.4712161432029994E-6</v>
      </c>
      <c r="AO261" s="112">
        <f t="shared" si="98"/>
        <v>2.07523240070349E-8</v>
      </c>
      <c r="AP261" s="112">
        <f t="shared" si="99"/>
        <v>0.45563903833699998</v>
      </c>
      <c r="AQ261" s="328">
        <v>6.1948966000000001E-6</v>
      </c>
      <c r="AR261" s="328">
        <v>1.8693180999999999E-8</v>
      </c>
      <c r="AS261" s="328">
        <v>5.1065115000000001E-13</v>
      </c>
      <c r="AT261" s="328">
        <v>2.1322537E-10</v>
      </c>
      <c r="AU261" s="328">
        <v>2.5762633000000001E-11</v>
      </c>
      <c r="AV261" s="328">
        <v>4.7691976999999997E-9</v>
      </c>
      <c r="AW261" s="328">
        <v>1.2654596E-6</v>
      </c>
      <c r="AX261" s="328">
        <v>6.8340143E-10</v>
      </c>
      <c r="AY261" s="328">
        <v>1.3570821999999999E-9</v>
      </c>
      <c r="AZ261" s="328">
        <v>3.2741017000000002E-13</v>
      </c>
      <c r="BA261" s="328">
        <v>2.0752458999999999E-15</v>
      </c>
      <c r="BB261" s="328">
        <v>2.1628275000000002E-12</v>
      </c>
      <c r="BC261" s="328">
        <v>4.4442099999999999E-14</v>
      </c>
      <c r="BD261" s="328">
        <v>5.1816869000000002E-14</v>
      </c>
      <c r="BE261" s="328">
        <v>3.3917797E-9</v>
      </c>
      <c r="BF261" s="328">
        <v>2.4599778000000001E-9</v>
      </c>
      <c r="BG261" s="328">
        <v>1.5560154000000001E-11</v>
      </c>
      <c r="BH261" s="328">
        <v>9.0488337E-5</v>
      </c>
      <c r="BI261" s="329">
        <v>0.45554855</v>
      </c>
      <c r="BJ261" s="329">
        <v>0</v>
      </c>
      <c r="BK261" s="329">
        <v>0</v>
      </c>
      <c r="BL261" s="329">
        <v>0</v>
      </c>
      <c r="BM261" s="41"/>
      <c r="BN261" s="111">
        <v>3.3733578E-4</v>
      </c>
      <c r="BO261" s="122">
        <v>1.0903879E-5</v>
      </c>
      <c r="BP261" s="111">
        <v>1.8476517000000001E-4</v>
      </c>
      <c r="BQ261" s="122">
        <v>2.4561374E-7</v>
      </c>
      <c r="BR261" s="122">
        <v>1.1641431E-5</v>
      </c>
      <c r="BS261" s="122">
        <v>3.0402895999999999E-6</v>
      </c>
      <c r="BT261" s="122">
        <v>1.0163224E-9</v>
      </c>
      <c r="BU261" s="122">
        <v>4.6335582999999999E-6</v>
      </c>
      <c r="BV261" s="122">
        <v>3.9482905999999997E-7</v>
      </c>
      <c r="BW261" s="122">
        <v>1.9798249000000001E-7</v>
      </c>
      <c r="BX261" s="122">
        <v>1.9353865E-7</v>
      </c>
      <c r="BY261" s="122">
        <v>1.1311309E-8</v>
      </c>
      <c r="BZ261" s="122">
        <v>3.4069872E-9</v>
      </c>
      <c r="CA261" s="122">
        <v>7.1596325999999997E-6</v>
      </c>
      <c r="CB261" s="111">
        <v>1.125117E-4</v>
      </c>
      <c r="CC261" s="122">
        <v>1.6324171E-6</v>
      </c>
      <c r="CD261" s="111">
        <v>0</v>
      </c>
      <c r="CE261" s="230" t="s">
        <v>12221</v>
      </c>
      <c r="CF261" s="233" t="s">
        <v>12216</v>
      </c>
      <c r="CG261" s="42" t="s">
        <v>12205</v>
      </c>
      <c r="CK261" s="41"/>
      <c r="CL261" s="41"/>
      <c r="CM261" s="41"/>
      <c r="CN261" s="105"/>
      <c r="CO261" s="41"/>
      <c r="CP261" s="41"/>
      <c r="CQ261" s="41"/>
      <c r="CR261" s="41"/>
      <c r="CS261" s="41"/>
      <c r="CT261" s="41"/>
      <c r="CU261" s="41"/>
      <c r="CV261" s="41"/>
      <c r="CW261" s="41"/>
    </row>
    <row r="262" spans="1:101" ht="14.5" customHeight="1">
      <c r="A262" s="41" t="s">
        <v>12220</v>
      </c>
      <c r="B262" s="119" t="s">
        <v>12026</v>
      </c>
      <c r="C262" s="120" t="str">
        <f t="shared" si="90"/>
        <v>A.030.25.109</v>
      </c>
      <c r="D262" s="135" t="s">
        <v>12208</v>
      </c>
      <c r="E262" s="119" t="s">
        <v>6570</v>
      </c>
      <c r="F262" s="118" t="str">
        <f t="shared" si="91"/>
        <v>Parathion (O,O-Diethyl O-(4-nitrophenyl) phosphorothioate)</v>
      </c>
      <c r="G262" s="118">
        <f t="shared" si="92"/>
        <v>0.93565732378299993</v>
      </c>
      <c r="H262" s="118">
        <f t="shared" si="93"/>
        <v>3.2882521179999999E-2</v>
      </c>
      <c r="I262" s="118">
        <f t="shared" si="94"/>
        <v>7.1843240699999991E-2</v>
      </c>
      <c r="J262" s="326">
        <f t="shared" si="95"/>
        <v>7.3192111902999998E-2</v>
      </c>
      <c r="K262" s="118">
        <v>0.75773944999999998</v>
      </c>
      <c r="L262" s="118">
        <v>3.7434817000000002E-2</v>
      </c>
      <c r="M262" s="118">
        <v>3.2502825999999999E-2</v>
      </c>
      <c r="N262" s="118">
        <v>2.7629055999999999E-2</v>
      </c>
      <c r="O262" s="118">
        <v>4.7020559999999996E-3</v>
      </c>
      <c r="P262" s="118">
        <v>2.7632954999999999E-4</v>
      </c>
      <c r="Q262" s="118">
        <v>2.7507962999999999E-4</v>
      </c>
      <c r="R262" s="118">
        <v>1.9055977E-3</v>
      </c>
      <c r="S262" s="118">
        <v>2.9720155999999999E-3</v>
      </c>
      <c r="T262" s="118">
        <v>0</v>
      </c>
      <c r="U262" s="118">
        <v>7.0208335999999996E-2</v>
      </c>
      <c r="V262" s="330">
        <v>1.1760303E-5</v>
      </c>
      <c r="W262" s="118">
        <v>0</v>
      </c>
      <c r="X262" s="118">
        <v>0</v>
      </c>
      <c r="Y262" s="41"/>
      <c r="Z262" s="327">
        <f t="shared" si="96"/>
        <v>5.6972890977443607</v>
      </c>
      <c r="AA262" s="41"/>
      <c r="AB262" s="111">
        <v>87.672685000000001</v>
      </c>
      <c r="AC262" s="111">
        <v>71.833432000000002</v>
      </c>
      <c r="AD262" s="111">
        <v>9.5173314999999992</v>
      </c>
      <c r="AE262" s="111">
        <v>0</v>
      </c>
      <c r="AF262" s="111">
        <v>0.77610148000000001</v>
      </c>
      <c r="AG262" s="111">
        <v>3.4053737000000002</v>
      </c>
      <c r="AH262" s="111">
        <v>2.1404466000000002</v>
      </c>
      <c r="AI262" s="41"/>
      <c r="AJ262" s="114">
        <v>0.11445577999999999</v>
      </c>
      <c r="AK262" s="114">
        <v>0.10673268</v>
      </c>
      <c r="AL262" s="114">
        <v>4.8195963999999999E-3</v>
      </c>
      <c r="AM262" s="114">
        <v>2.9034996000000001E-3</v>
      </c>
      <c r="AN262" s="113">
        <f t="shared" si="97"/>
        <v>6.3988417846659996E-6</v>
      </c>
      <c r="AO262" s="112">
        <f t="shared" si="98"/>
        <v>1.7823951052180603E-8</v>
      </c>
      <c r="AP262" s="112">
        <f t="shared" si="99"/>
        <v>0.40665260440399997</v>
      </c>
      <c r="AQ262" s="328">
        <v>5.3299955E-6</v>
      </c>
      <c r="AR262" s="328">
        <v>1.6083471E-8</v>
      </c>
      <c r="AS262" s="328">
        <v>4.3935426999999999E-13</v>
      </c>
      <c r="AT262" s="328">
        <v>1.9930870000000001E-10</v>
      </c>
      <c r="AU262" s="328">
        <v>2.4342066E-11</v>
      </c>
      <c r="AV262" s="328">
        <v>4.1082926000000001E-9</v>
      </c>
      <c r="AW262" s="328">
        <v>1.0592159E-6</v>
      </c>
      <c r="AX262" s="328">
        <v>5.8925170000000003E-10</v>
      </c>
      <c r="AY262" s="328">
        <v>1.1339177E-9</v>
      </c>
      <c r="AZ262" s="328">
        <v>3.0382213000000002E-13</v>
      </c>
      <c r="BA262" s="328">
        <v>1.8750926000000002E-15</v>
      </c>
      <c r="BB262" s="328">
        <v>1.8190398000000002E-12</v>
      </c>
      <c r="BC262" s="328">
        <v>4.0682799999999998E-14</v>
      </c>
      <c r="BD262" s="328">
        <v>4.5330087999999998E-14</v>
      </c>
      <c r="BE262" s="328">
        <v>3.1594514999999999E-9</v>
      </c>
      <c r="BF262" s="328">
        <v>2.1389897999999998E-9</v>
      </c>
      <c r="BG262" s="328">
        <v>1.4660548000000001E-11</v>
      </c>
      <c r="BH262" s="328">
        <v>7.5224403999999995E-5</v>
      </c>
      <c r="BI262" s="329">
        <v>0.40657737999999999</v>
      </c>
      <c r="BJ262" s="329">
        <v>0</v>
      </c>
      <c r="BK262" s="329">
        <v>0</v>
      </c>
      <c r="BL262" s="329">
        <v>0</v>
      </c>
      <c r="BM262" s="41"/>
      <c r="BN262" s="111">
        <v>2.8921751E-4</v>
      </c>
      <c r="BO262" s="122">
        <v>9.1491197000000001E-6</v>
      </c>
      <c r="BP262" s="111">
        <v>1.5885553999999999E-4</v>
      </c>
      <c r="BQ262" s="122">
        <v>2.2413887E-7</v>
      </c>
      <c r="BR262" s="122">
        <v>9.7982657999999995E-6</v>
      </c>
      <c r="BS262" s="122">
        <v>2.6151897999999998E-6</v>
      </c>
      <c r="BT262" s="122">
        <v>8.6680148000000002E-10</v>
      </c>
      <c r="BU262" s="122">
        <v>3.9873697999999999E-6</v>
      </c>
      <c r="BV262" s="122">
        <v>3.7081481E-7</v>
      </c>
      <c r="BW262" s="122">
        <v>1.8202178999999999E-7</v>
      </c>
      <c r="BX262" s="122">
        <v>1.8288127999999999E-7</v>
      </c>
      <c r="BY262" s="122">
        <v>1.0657427E-8</v>
      </c>
      <c r="BZ262" s="122">
        <v>3.2207317E-9</v>
      </c>
      <c r="CA262" s="122">
        <v>6.1977833000000002E-6</v>
      </c>
      <c r="CB262" s="122">
        <v>9.6341110999999995E-5</v>
      </c>
      <c r="CC262" s="122">
        <v>1.2985354E-6</v>
      </c>
      <c r="CD262" s="111">
        <v>0</v>
      </c>
      <c r="CE262" s="230" t="s">
        <v>12217</v>
      </c>
      <c r="CF262" s="233" t="s">
        <v>12216</v>
      </c>
      <c r="CG262" s="42" t="s">
        <v>12205</v>
      </c>
      <c r="CK262" s="41"/>
      <c r="CL262" s="41"/>
      <c r="CM262" s="41"/>
      <c r="CN262" s="105"/>
      <c r="CO262" s="41"/>
      <c r="CP262" s="41"/>
      <c r="CQ262" s="41"/>
      <c r="CR262" s="41"/>
      <c r="CS262" s="41"/>
      <c r="CT262" s="41"/>
      <c r="CU262" s="41"/>
      <c r="CV262" s="41"/>
      <c r="CW262" s="41"/>
    </row>
    <row r="263" spans="1:101" ht="14.5" customHeight="1">
      <c r="A263" s="41" t="s">
        <v>12215</v>
      </c>
      <c r="B263" s="119" t="s">
        <v>12026</v>
      </c>
      <c r="C263" s="120" t="str">
        <f t="shared" si="90"/>
        <v>A.030.25.110</v>
      </c>
      <c r="D263" s="135" t="s">
        <v>12208</v>
      </c>
      <c r="E263" s="119" t="s">
        <v>6570</v>
      </c>
      <c r="F263" s="118" t="str">
        <f t="shared" si="91"/>
        <v>Phorate (O,O-Diethyl S-[(ethylsulfanyl)methyl] phosphorodithioate)</v>
      </c>
      <c r="G263" s="118">
        <f t="shared" si="92"/>
        <v>1.3782490318189999</v>
      </c>
      <c r="H263" s="118">
        <f t="shared" si="93"/>
        <v>5.0489403549999999E-2</v>
      </c>
      <c r="I263" s="118">
        <f t="shared" si="94"/>
        <v>0.1227054014</v>
      </c>
      <c r="J263" s="326">
        <f t="shared" si="95"/>
        <v>0.11347852686899999</v>
      </c>
      <c r="K263" s="118">
        <v>1.0915756999999999</v>
      </c>
      <c r="L263" s="118">
        <v>7.0209842999999994E-2</v>
      </c>
      <c r="M263" s="118">
        <v>4.9281230000000002E-2</v>
      </c>
      <c r="N263" s="118">
        <v>4.1794033000000001E-2</v>
      </c>
      <c r="O263" s="118">
        <v>7.8935702999999996E-3</v>
      </c>
      <c r="P263" s="118">
        <v>3.6460848000000002E-4</v>
      </c>
      <c r="Q263" s="118">
        <v>4.3719176999999998E-4</v>
      </c>
      <c r="R263" s="118">
        <v>3.2143283999999999E-3</v>
      </c>
      <c r="S263" s="118">
        <v>4.4887560999999996E-3</v>
      </c>
      <c r="T263" s="118">
        <v>0</v>
      </c>
      <c r="U263" s="118">
        <v>0.10897482999999999</v>
      </c>
      <c r="V263" s="330">
        <v>1.4940769E-5</v>
      </c>
      <c r="W263" s="118">
        <v>0</v>
      </c>
      <c r="X263" s="118">
        <v>0</v>
      </c>
      <c r="Y263" s="41"/>
      <c r="Z263" s="327">
        <f t="shared" si="96"/>
        <v>8.2073360902255637</v>
      </c>
      <c r="AA263" s="41"/>
      <c r="AB263" s="111">
        <v>126.36973999999999</v>
      </c>
      <c r="AC263" s="111">
        <v>101.71223999999999</v>
      </c>
      <c r="AD263" s="111">
        <v>14.772437</v>
      </c>
      <c r="AE263" s="111">
        <v>0</v>
      </c>
      <c r="AF263" s="111">
        <v>1.2172539</v>
      </c>
      <c r="AG263" s="111">
        <v>5.3395399000000001</v>
      </c>
      <c r="AH263" s="111">
        <v>3.3282606000000001</v>
      </c>
      <c r="AI263" s="41"/>
      <c r="AJ263" s="114">
        <v>0.17033880000000001</v>
      </c>
      <c r="AK263" s="114">
        <v>0.15923139</v>
      </c>
      <c r="AL263" s="114">
        <v>7.0478008999999998E-3</v>
      </c>
      <c r="AM263" s="114">
        <v>4.0596080999999997E-3</v>
      </c>
      <c r="AN263" s="113">
        <f t="shared" si="97"/>
        <v>9.546246400508002E-6</v>
      </c>
      <c r="AO263" s="112">
        <f t="shared" si="98"/>
        <v>2.60643525851878E-8</v>
      </c>
      <c r="AP263" s="112">
        <f t="shared" si="99"/>
        <v>0.56857255858000011</v>
      </c>
      <c r="AQ263" s="328">
        <v>7.6705444000000006E-6</v>
      </c>
      <c r="AR263" s="328">
        <v>2.3145877000000001E-8</v>
      </c>
      <c r="AS263" s="328">
        <v>6.3229141000000001E-13</v>
      </c>
      <c r="AT263" s="328">
        <v>2.7486249E-10</v>
      </c>
      <c r="AU263" s="328">
        <v>3.0284117999999997E-11</v>
      </c>
      <c r="AV263" s="328">
        <v>6.2145431999999997E-9</v>
      </c>
      <c r="AW263" s="328">
        <v>1.859717E-6</v>
      </c>
      <c r="AX263" s="328">
        <v>8.9021531999999999E-10</v>
      </c>
      <c r="AY263" s="328">
        <v>2.0031910999999999E-9</v>
      </c>
      <c r="AZ263" s="328">
        <v>4.4693721E-13</v>
      </c>
      <c r="BA263" s="328">
        <v>3.4007847999999999E-15</v>
      </c>
      <c r="BB263" s="328">
        <v>5.0603382999999996E-12</v>
      </c>
      <c r="BC263" s="328">
        <v>6.6918462999999999E-14</v>
      </c>
      <c r="BD263" s="328">
        <v>1.0161402E-13</v>
      </c>
      <c r="BE263" s="328">
        <v>4.4951003999999996E-9</v>
      </c>
      <c r="BF263" s="328">
        <v>4.9702103E-9</v>
      </c>
      <c r="BG263" s="328">
        <v>1.8757665000000001E-11</v>
      </c>
      <c r="BH263" s="329">
        <v>1.1061858E-4</v>
      </c>
      <c r="BI263" s="329">
        <v>0.56846194000000005</v>
      </c>
      <c r="BJ263" s="329">
        <v>0</v>
      </c>
      <c r="BK263" s="329">
        <v>0</v>
      </c>
      <c r="BL263" s="329">
        <v>0</v>
      </c>
      <c r="BM263" s="41"/>
      <c r="BN263" s="111">
        <v>4.2308013000000002E-4</v>
      </c>
      <c r="BO263" s="122">
        <v>1.582851E-5</v>
      </c>
      <c r="BP263" s="111">
        <v>2.2884231E-4</v>
      </c>
      <c r="BQ263" s="122">
        <v>3.7766725999999998E-7</v>
      </c>
      <c r="BR263" s="122">
        <v>1.7149844E-5</v>
      </c>
      <c r="BS263" s="122">
        <v>3.9659556999999996E-6</v>
      </c>
      <c r="BT263" s="122">
        <v>2.2430067999999999E-9</v>
      </c>
      <c r="BU263" s="122">
        <v>6.0410552999999997E-6</v>
      </c>
      <c r="BV263" s="122">
        <v>4.8927890999999996E-7</v>
      </c>
      <c r="BW263" s="122">
        <v>2.8929233999999998E-7</v>
      </c>
      <c r="BX263" s="122">
        <v>2.2734346E-7</v>
      </c>
      <c r="BY263" s="122">
        <v>1.3634833000000001E-8</v>
      </c>
      <c r="BZ263" s="122">
        <v>3.9869007000000002E-9</v>
      </c>
      <c r="CA263" s="122">
        <v>9.4033235999999995E-6</v>
      </c>
      <c r="CB263" s="111">
        <v>1.3844363999999999E-4</v>
      </c>
      <c r="CC263" s="122">
        <v>2.0020381000000002E-6</v>
      </c>
      <c r="CD263" s="111">
        <v>0</v>
      </c>
      <c r="CE263" s="230" t="s">
        <v>12212</v>
      </c>
      <c r="CF263" s="233" t="s">
        <v>12211</v>
      </c>
      <c r="CG263" s="42" t="s">
        <v>12205</v>
      </c>
      <c r="CK263" s="41"/>
      <c r="CL263" s="41"/>
      <c r="CM263" s="41"/>
      <c r="CN263" s="105"/>
      <c r="CO263" s="41"/>
      <c r="CP263" s="41"/>
      <c r="CQ263" s="41"/>
      <c r="CR263" s="41"/>
      <c r="CS263" s="41"/>
      <c r="CT263" s="41"/>
      <c r="CU263" s="41"/>
      <c r="CV263" s="41"/>
      <c r="CW263" s="41"/>
    </row>
    <row r="264" spans="1:101" ht="14.5" customHeight="1">
      <c r="A264" s="41" t="s">
        <v>12210</v>
      </c>
      <c r="B264" s="119" t="s">
        <v>12026</v>
      </c>
      <c r="C264" s="120" t="str">
        <f t="shared" si="90"/>
        <v>A.030.25.111</v>
      </c>
      <c r="D264" s="135" t="s">
        <v>12208</v>
      </c>
      <c r="E264" s="119" t="s">
        <v>6570</v>
      </c>
      <c r="F264" s="118" t="str">
        <f t="shared" si="91"/>
        <v>Toxaphene (Polychlorocamphene)</v>
      </c>
      <c r="G264" s="118">
        <f t="shared" si="92"/>
        <v>0.56238548079289996</v>
      </c>
      <c r="H264" s="118">
        <f t="shared" si="93"/>
        <v>1.9970939199999999E-2</v>
      </c>
      <c r="I264" s="118">
        <f t="shared" si="94"/>
        <v>4.3257625000000001E-2</v>
      </c>
      <c r="J264" s="326">
        <f t="shared" si="95"/>
        <v>4.1526916592900004E-2</v>
      </c>
      <c r="K264" s="118">
        <v>0.45762999999999998</v>
      </c>
      <c r="L264" s="118">
        <v>2.2338935000000001E-2</v>
      </c>
      <c r="M264" s="118">
        <v>1.9706725000000001E-2</v>
      </c>
      <c r="N264" s="118">
        <v>1.6762211999999999E-2</v>
      </c>
      <c r="O264" s="118">
        <v>2.8572509999999999E-3</v>
      </c>
      <c r="P264" s="118">
        <v>1.7636219E-4</v>
      </c>
      <c r="Q264" s="118">
        <v>1.7511400999999999E-4</v>
      </c>
      <c r="R264" s="118">
        <v>1.211965E-3</v>
      </c>
      <c r="S264" s="118">
        <v>1.7154003000000001E-3</v>
      </c>
      <c r="T264" s="118">
        <v>0</v>
      </c>
      <c r="U264" s="118">
        <v>3.9804007000000002E-2</v>
      </c>
      <c r="V264" s="330">
        <v>7.5092929000000003E-6</v>
      </c>
      <c r="W264" s="118">
        <v>0</v>
      </c>
      <c r="X264" s="118">
        <v>0</v>
      </c>
      <c r="Y264" s="41"/>
      <c r="Z264" s="327">
        <f t="shared" si="96"/>
        <v>3.4408270676691726</v>
      </c>
      <c r="AA264" s="41"/>
      <c r="AB264" s="111">
        <v>52.618541</v>
      </c>
      <c r="AC264" s="111">
        <v>43.655172</v>
      </c>
      <c r="AD264" s="111">
        <v>5.3957728999999999</v>
      </c>
      <c r="AE264" s="111">
        <v>0</v>
      </c>
      <c r="AF264" s="111">
        <v>0.43706768000000001</v>
      </c>
      <c r="AG264" s="111">
        <v>1.9181246000000001</v>
      </c>
      <c r="AH264" s="111">
        <v>1.2124035</v>
      </c>
      <c r="AI264" s="41"/>
      <c r="AJ264" s="114">
        <v>6.9130595000000003E-2</v>
      </c>
      <c r="AK264" s="114">
        <v>6.4421791000000006E-2</v>
      </c>
      <c r="AL264" s="114">
        <v>2.9113202999999999E-3</v>
      </c>
      <c r="AM264" s="114">
        <v>1.7974839E-3</v>
      </c>
      <c r="AN264" s="113">
        <f t="shared" si="97"/>
        <v>3.8622176310720005E-6</v>
      </c>
      <c r="AO264" s="112">
        <f t="shared" si="98"/>
        <v>1.0766717015185998E-8</v>
      </c>
      <c r="AP264" s="112">
        <f t="shared" si="99"/>
        <v>0.25174843914899997</v>
      </c>
      <c r="AQ264" s="328">
        <v>3.2204899000000001E-6</v>
      </c>
      <c r="AR264" s="328">
        <v>9.7180096999999995E-9</v>
      </c>
      <c r="AS264" s="328">
        <v>2.6546575999999998E-13</v>
      </c>
      <c r="AT264" s="328">
        <v>1.2713297E-10</v>
      </c>
      <c r="AU264" s="328">
        <v>1.5547001999999999E-11</v>
      </c>
      <c r="AV264" s="328">
        <v>2.4924528000000001E-9</v>
      </c>
      <c r="AW264" s="328">
        <v>6.3572598000000002E-7</v>
      </c>
      <c r="AX264" s="328">
        <v>3.5770753000000001E-10</v>
      </c>
      <c r="AY264" s="328">
        <v>6.7997973E-10</v>
      </c>
      <c r="AZ264" s="328">
        <v>1.9362937E-13</v>
      </c>
      <c r="BA264" s="328">
        <v>1.1911199999999999E-15</v>
      </c>
      <c r="BB264" s="328">
        <v>1.1448264E-12</v>
      </c>
      <c r="BC264" s="328">
        <v>2.5884707000000001E-14</v>
      </c>
      <c r="BD264" s="328">
        <v>2.8677429E-14</v>
      </c>
      <c r="BE264" s="328">
        <v>2.0144811000000002E-9</v>
      </c>
      <c r="BF264" s="328">
        <v>1.3521372E-9</v>
      </c>
      <c r="BG264" s="328">
        <v>9.3603804000000004E-12</v>
      </c>
      <c r="BH264" s="328">
        <v>4.4349148999999999E-5</v>
      </c>
      <c r="BI264" s="329">
        <v>0.25170408999999999</v>
      </c>
      <c r="BJ264" s="329">
        <v>0</v>
      </c>
      <c r="BK264" s="329">
        <v>0</v>
      </c>
      <c r="BL264" s="329">
        <v>0</v>
      </c>
      <c r="BM264" s="41"/>
      <c r="BN264" s="111">
        <v>1.7447917999999999E-4</v>
      </c>
      <c r="BO264" s="122">
        <v>5.4951597000000003E-6</v>
      </c>
      <c r="BP264" s="122">
        <v>9.5939390000000004E-5</v>
      </c>
      <c r="BQ264" s="122">
        <v>1.4255536E-7</v>
      </c>
      <c r="BR264" s="122">
        <v>5.9040223999999997E-6</v>
      </c>
      <c r="BS264" s="122">
        <v>1.5851944000000001E-6</v>
      </c>
      <c r="BT264" s="122">
        <v>5.4654946000000001E-10</v>
      </c>
      <c r="BU264" s="122">
        <v>2.4175334000000002E-6</v>
      </c>
      <c r="BV264" s="122">
        <v>2.3666564E-7</v>
      </c>
      <c r="BW264" s="122">
        <v>1.1587396E-7</v>
      </c>
      <c r="BX264" s="122">
        <v>1.168053E-7</v>
      </c>
      <c r="BY264" s="122">
        <v>6.8044969999999997E-9</v>
      </c>
      <c r="BZ264" s="122">
        <v>2.0571663999999999E-9</v>
      </c>
      <c r="CA264" s="122">
        <v>3.7742716999999998E-6</v>
      </c>
      <c r="CB264" s="122">
        <v>5.8001129999999998E-5</v>
      </c>
      <c r="CC264" s="122">
        <v>7.4117026E-7</v>
      </c>
      <c r="CD264" s="111">
        <v>0</v>
      </c>
      <c r="CE264" s="230" t="s">
        <v>12206</v>
      </c>
      <c r="CF264" s="233" t="s">
        <v>12028</v>
      </c>
      <c r="CG264" s="42" t="s">
        <v>12205</v>
      </c>
      <c r="CK264" s="41"/>
      <c r="CL264" s="41"/>
      <c r="CM264" s="41"/>
      <c r="CN264" s="105"/>
      <c r="CO264" s="41"/>
      <c r="CP264" s="41"/>
      <c r="CQ264" s="41"/>
      <c r="CR264" s="41"/>
      <c r="CS264" s="41"/>
      <c r="CT264" s="41"/>
      <c r="CU264" s="41"/>
      <c r="CV264" s="41"/>
      <c r="CW264" s="41"/>
    </row>
    <row r="265" spans="1:101" ht="14.5" customHeight="1">
      <c r="B265" s="119" t="s">
        <v>12026</v>
      </c>
      <c r="C265" s="133" t="s">
        <v>12204</v>
      </c>
      <c r="D265" s="133" t="s">
        <v>12186</v>
      </c>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M265" s="41"/>
      <c r="AN265" s="41"/>
      <c r="AO265" s="41"/>
      <c r="AP265" s="41"/>
      <c r="AQ265" s="41"/>
      <c r="AR265" s="41"/>
      <c r="AS265" s="41"/>
      <c r="AT265" s="41"/>
      <c r="AU265" s="41"/>
      <c r="AV265" s="41"/>
      <c r="AW265" s="41"/>
      <c r="AX265" s="41"/>
      <c r="AY265" s="41"/>
      <c r="AZ265" s="41"/>
      <c r="BA265" s="41"/>
      <c r="BB265" s="41"/>
      <c r="BC265" s="41"/>
      <c r="BD265" s="41"/>
      <c r="BE265" s="41"/>
      <c r="BF265" s="41"/>
      <c r="BG265" s="41"/>
      <c r="BH265" s="41"/>
      <c r="BI265" s="41"/>
      <c r="BJ265" s="41"/>
      <c r="BK265" s="41"/>
      <c r="BL265" s="41"/>
      <c r="BM265" s="41"/>
      <c r="BN265" s="41"/>
      <c r="BO265" s="41"/>
      <c r="BP265" s="41"/>
      <c r="BQ265" s="41"/>
      <c r="BR265" s="41"/>
      <c r="BS265" s="41"/>
      <c r="BT265" s="41"/>
      <c r="BU265" s="41"/>
      <c r="BV265" s="41"/>
      <c r="BW265" s="41"/>
      <c r="BX265" s="41"/>
      <c r="BY265" s="41"/>
      <c r="BZ265" s="41"/>
      <c r="CA265" s="41"/>
      <c r="CB265" s="41"/>
      <c r="CC265" s="41"/>
      <c r="CD265" s="41"/>
      <c r="CE265" s="231"/>
      <c r="CF265" s="172"/>
      <c r="CG265" s="42"/>
      <c r="CK265" s="41"/>
      <c r="CL265" s="41"/>
      <c r="CM265" s="41"/>
      <c r="CN265" s="105"/>
      <c r="CO265" s="41"/>
      <c r="CP265" s="41"/>
      <c r="CQ265" s="41"/>
      <c r="CR265" s="41"/>
      <c r="CS265" s="41"/>
      <c r="CT265" s="41"/>
      <c r="CU265" s="41"/>
      <c r="CV265" s="41"/>
      <c r="CW265" s="41"/>
    </row>
    <row r="266" spans="1:101" ht="14.5" customHeight="1">
      <c r="A266" s="41" t="s">
        <v>12203</v>
      </c>
      <c r="B266" s="119" t="s">
        <v>12026</v>
      </c>
      <c r="C266" s="120" t="str">
        <f t="shared" ref="C266:C271" si="100">MID(A266,1,12)</f>
        <v>A.030.26.101</v>
      </c>
      <c r="D266" s="135" t="s">
        <v>12186</v>
      </c>
      <c r="E266" s="119" t="s">
        <v>6570</v>
      </c>
      <c r="F266" s="118" t="str">
        <f t="shared" ref="F266:F271" si="101">MID(A266, 21,85)</f>
        <v>Printing Ink, Black, conventional</v>
      </c>
      <c r="G266" s="118">
        <f t="shared" ref="G266:G271" si="102">H266+I266+J266+K266</f>
        <v>0.61216991200000004</v>
      </c>
      <c r="H266" s="118">
        <f t="shared" ref="H266:H271" si="103">N266+O266+P266+Q266</f>
        <v>2.01854349E-2</v>
      </c>
      <c r="I266" s="118">
        <f t="shared" ref="I266:I271" si="104">L266+M266+R266</f>
        <v>0.2301767623</v>
      </c>
      <c r="J266" s="326">
        <f t="shared" ref="J266:J271" si="105">S266+IF(T266="x",0,T266)+IF(U266="x",0,U266)+IF(V266="x",0,V266)+W266+X266</f>
        <v>0.14612539479999997</v>
      </c>
      <c r="K266" s="118">
        <v>0.21568232000000001</v>
      </c>
      <c r="L266" s="118">
        <v>2.705805E-2</v>
      </c>
      <c r="M266" s="118">
        <v>0.19654255000000001</v>
      </c>
      <c r="N266" s="118">
        <v>5.1118667999999999E-3</v>
      </c>
      <c r="O266" s="118">
        <v>1.1834312E-2</v>
      </c>
      <c r="P266" s="118">
        <v>1.1009339E-3</v>
      </c>
      <c r="Q266" s="118">
        <v>2.1383221999999999E-3</v>
      </c>
      <c r="R266" s="118">
        <v>6.5761622999999996E-3</v>
      </c>
      <c r="S266" s="118">
        <v>8.8743451000000001E-3</v>
      </c>
      <c r="T266" s="118">
        <v>0.12022046</v>
      </c>
      <c r="U266" s="118">
        <v>5.0339872000000003E-3</v>
      </c>
      <c r="V266" s="118">
        <v>1.0682541E-2</v>
      </c>
      <c r="W266" s="118">
        <v>1.3140615E-3</v>
      </c>
      <c r="X266" s="118">
        <v>0</v>
      </c>
      <c r="Y266" s="41"/>
      <c r="Z266" s="327">
        <f t="shared" ref="Z266:Z271" si="106">K266/0.133</f>
        <v>1.6216715789473684</v>
      </c>
      <c r="AA266" s="41"/>
      <c r="AB266" s="111">
        <v>50.649968000000001</v>
      </c>
      <c r="AC266" s="111">
        <v>39.075370999999997</v>
      </c>
      <c r="AD266" s="111">
        <v>0.68248200000000003</v>
      </c>
      <c r="AE266" s="111">
        <v>0</v>
      </c>
      <c r="AF266" s="111">
        <v>10.645172000000001</v>
      </c>
      <c r="AG266" s="111">
        <v>5.2297426000000001E-2</v>
      </c>
      <c r="AH266" s="111">
        <v>0.19464496000000001</v>
      </c>
      <c r="AI266" s="41"/>
      <c r="AJ266" s="114">
        <v>4.0577886000000001E-2</v>
      </c>
      <c r="AK266" s="114">
        <v>3.6521737999999998E-2</v>
      </c>
      <c r="AL266" s="114">
        <v>1.4307069E-3</v>
      </c>
      <c r="AM266" s="114">
        <v>2.6254407E-3</v>
      </c>
      <c r="AN266" s="113">
        <f t="shared" ref="AN266:AN271" si="107">AQ266+AT266+AU266+AV266+AW266+BE266+BF266+BJ266</f>
        <v>2.1895525820300001E-6</v>
      </c>
      <c r="AO266" s="112">
        <f t="shared" ref="AO266:AO271" si="108">AR266+AS266+AX266+AY266+AZ266+BA266+BB266+BC266+BD266+BG266+BK266+BL266</f>
        <v>5.2910759901099997E-9</v>
      </c>
      <c r="AP266" s="112">
        <f t="shared" ref="AP266:AP271" si="109">BH266+BI266</f>
        <v>0.36770878522</v>
      </c>
      <c r="AQ266" s="328">
        <v>1.5049112E-6</v>
      </c>
      <c r="AR266" s="328">
        <v>4.5406804999999998E-9</v>
      </c>
      <c r="AS266" s="328">
        <v>1.2405788000000001E-13</v>
      </c>
      <c r="AT266" s="329">
        <v>0</v>
      </c>
      <c r="AU266" s="329">
        <v>0</v>
      </c>
      <c r="AV266" s="328">
        <v>7.6102592999999997E-10</v>
      </c>
      <c r="AW266" s="328">
        <v>6.7703047999999996E-7</v>
      </c>
      <c r="AX266" s="328">
        <v>1.7355103E-10</v>
      </c>
      <c r="AY266" s="328">
        <v>5.7240000000000001E-10</v>
      </c>
      <c r="AZ266" s="329">
        <v>0</v>
      </c>
      <c r="BA266" s="329">
        <v>0</v>
      </c>
      <c r="BB266" s="328">
        <v>1.1791990999999999E-12</v>
      </c>
      <c r="BC266" s="328">
        <v>2.6432946E-12</v>
      </c>
      <c r="BD266" s="328">
        <v>4.9790853000000005E-13</v>
      </c>
      <c r="BE266" s="328">
        <v>6.3429611000000001E-9</v>
      </c>
      <c r="BF266" s="328">
        <v>5.06915E-10</v>
      </c>
      <c r="BG266" s="329">
        <v>0</v>
      </c>
      <c r="BH266" s="329">
        <v>1.7911522E-4</v>
      </c>
      <c r="BI266" s="329">
        <v>0.36752966999999997</v>
      </c>
      <c r="BJ266" s="329">
        <v>0</v>
      </c>
      <c r="BK266" s="329">
        <v>0</v>
      </c>
      <c r="BL266" s="329">
        <v>0</v>
      </c>
      <c r="BM266" s="41"/>
      <c r="BN266" s="111">
        <v>1.2468945999999999E-4</v>
      </c>
      <c r="BO266" s="122">
        <v>3.9462985999999998E-6</v>
      </c>
      <c r="BP266" s="122">
        <v>4.5216507000000002E-5</v>
      </c>
      <c r="BQ266" s="122">
        <v>7.7031050999999996E-7</v>
      </c>
      <c r="BR266" s="122">
        <v>1.3843359999999999E-5</v>
      </c>
      <c r="BS266" s="111">
        <v>0</v>
      </c>
      <c r="BT266" s="111">
        <v>0</v>
      </c>
      <c r="BU266" s="111">
        <v>0</v>
      </c>
      <c r="BV266" s="122">
        <v>1.4773757999999999E-6</v>
      </c>
      <c r="BW266" s="122">
        <v>1.4149403000000001E-6</v>
      </c>
      <c r="BX266" s="111">
        <v>0</v>
      </c>
      <c r="BY266" s="111">
        <v>0</v>
      </c>
      <c r="BZ266" s="111">
        <v>0</v>
      </c>
      <c r="CA266" s="122">
        <v>5.6848394999999999E-6</v>
      </c>
      <c r="CB266" s="122">
        <v>4.8055781999999999E-5</v>
      </c>
      <c r="CC266" s="122">
        <v>4.2800512999999998E-6</v>
      </c>
      <c r="CD266" s="111">
        <v>0</v>
      </c>
      <c r="CE266" s="232"/>
      <c r="CF266" s="173"/>
      <c r="CG266" s="76" t="s">
        <v>12184</v>
      </c>
      <c r="CH266" s="76" t="s">
        <v>12183</v>
      </c>
      <c r="CK266" s="41"/>
      <c r="CL266" s="41"/>
      <c r="CM266" s="41"/>
      <c r="CN266" s="105"/>
      <c r="CO266" s="41"/>
      <c r="CP266" s="41"/>
      <c r="CQ266" s="41"/>
      <c r="CR266" s="41"/>
      <c r="CS266" s="41"/>
      <c r="CT266" s="41"/>
      <c r="CU266" s="41"/>
      <c r="CV266" s="41"/>
      <c r="CW266" s="41"/>
    </row>
    <row r="267" spans="1:101" ht="14.5" customHeight="1">
      <c r="A267" s="41" t="s">
        <v>12200</v>
      </c>
      <c r="B267" s="119" t="s">
        <v>12026</v>
      </c>
      <c r="C267" s="120" t="str">
        <f t="shared" si="100"/>
        <v>A.030.26.102</v>
      </c>
      <c r="D267" s="135" t="s">
        <v>12186</v>
      </c>
      <c r="E267" s="119" t="s">
        <v>6570</v>
      </c>
      <c r="F267" s="118" t="str">
        <f t="shared" si="101"/>
        <v>Printing Ink, Black, UV, inkjet</v>
      </c>
      <c r="G267" s="118">
        <f t="shared" si="102"/>
        <v>1.9303945769999999</v>
      </c>
      <c r="H267" s="118">
        <f t="shared" si="103"/>
        <v>9.9433092000000001E-2</v>
      </c>
      <c r="I267" s="118">
        <f t="shared" si="104"/>
        <v>0.51035815000000007</v>
      </c>
      <c r="J267" s="326">
        <f t="shared" si="105"/>
        <v>0.76512425499999992</v>
      </c>
      <c r="K267" s="118">
        <v>0.55547908000000001</v>
      </c>
      <c r="L267" s="118">
        <v>0.1182537</v>
      </c>
      <c r="M267" s="118">
        <v>0.23374002999999999</v>
      </c>
      <c r="N267" s="118">
        <v>1.8956715999999998E-2</v>
      </c>
      <c r="O267" s="118">
        <v>4.8491726999999998E-2</v>
      </c>
      <c r="P267" s="118">
        <v>1.6332053999999999E-2</v>
      </c>
      <c r="Q267" s="118">
        <v>1.5652594999999998E-2</v>
      </c>
      <c r="R267" s="118">
        <v>0.15836442000000001</v>
      </c>
      <c r="S267" s="118">
        <v>4.9274202000000003E-2</v>
      </c>
      <c r="T267" s="118">
        <v>0.57888280999999997</v>
      </c>
      <c r="U267" s="118">
        <v>2.8862789E-2</v>
      </c>
      <c r="V267" s="118">
        <v>3.9223551000000002E-2</v>
      </c>
      <c r="W267" s="118">
        <v>6.8880902999999993E-2</v>
      </c>
      <c r="X267" s="118">
        <v>0</v>
      </c>
      <c r="Y267" s="41"/>
      <c r="Z267" s="327">
        <f t="shared" si="106"/>
        <v>4.1765344360902255</v>
      </c>
      <c r="AA267" s="41"/>
      <c r="AB267" s="111">
        <v>106.24778000000001</v>
      </c>
      <c r="AC267" s="111">
        <v>82.865435000000005</v>
      </c>
      <c r="AD267" s="111">
        <v>3.9130679000000002</v>
      </c>
      <c r="AE267" s="111">
        <v>0</v>
      </c>
      <c r="AF267" s="111">
        <v>17.810935000000001</v>
      </c>
      <c r="AG267" s="111">
        <v>0.42996001</v>
      </c>
      <c r="AH267" s="111">
        <v>1.2283801000000001</v>
      </c>
      <c r="AI267" s="41"/>
      <c r="AJ267" s="114">
        <v>0.12546309</v>
      </c>
      <c r="AK267" s="114">
        <v>0.11585525000000001</v>
      </c>
      <c r="AL267" s="114">
        <v>4.0357969999999998E-3</v>
      </c>
      <c r="AM267" s="114">
        <v>5.5720465000000004E-3</v>
      </c>
      <c r="AN267" s="113">
        <f t="shared" si="107"/>
        <v>6.9457582291000012E-6</v>
      </c>
      <c r="AO267" s="112">
        <f t="shared" si="108"/>
        <v>1.492528430648E-8</v>
      </c>
      <c r="AP267" s="112">
        <f t="shared" si="109"/>
        <v>0.78039866518000001</v>
      </c>
      <c r="AQ267" s="328">
        <v>3.8758239000000001E-6</v>
      </c>
      <c r="AR267" s="328">
        <v>1.1694296E-8</v>
      </c>
      <c r="AS267" s="328">
        <v>3.1950487999999998E-13</v>
      </c>
      <c r="AT267" s="329">
        <v>0</v>
      </c>
      <c r="AU267" s="329">
        <v>0</v>
      </c>
      <c r="AV267" s="328">
        <v>2.8221691000000001E-9</v>
      </c>
      <c r="AW267" s="328">
        <v>2.9082307999999999E-6</v>
      </c>
      <c r="AX267" s="328">
        <v>6.4359222000000001E-10</v>
      </c>
      <c r="AY267" s="328">
        <v>2.5016000000000001E-9</v>
      </c>
      <c r="AZ267" s="329">
        <v>0</v>
      </c>
      <c r="BA267" s="329">
        <v>0</v>
      </c>
      <c r="BB267" s="328">
        <v>8.6987745999999999E-12</v>
      </c>
      <c r="BC267" s="328">
        <v>6.4640704999999996E-11</v>
      </c>
      <c r="BD267" s="328">
        <v>1.2137102E-11</v>
      </c>
      <c r="BE267" s="328">
        <v>1.5373126000000001E-7</v>
      </c>
      <c r="BF267" s="328">
        <v>5.1501000000000002E-9</v>
      </c>
      <c r="BG267" s="329">
        <v>0</v>
      </c>
      <c r="BH267" s="329">
        <v>9.9452517999999994E-4</v>
      </c>
      <c r="BI267" s="329">
        <v>0.77940414000000002</v>
      </c>
      <c r="BJ267" s="329">
        <v>0</v>
      </c>
      <c r="BK267" s="329">
        <v>0</v>
      </c>
      <c r="BL267" s="329">
        <v>0</v>
      </c>
      <c r="BM267" s="41"/>
      <c r="BN267" s="111">
        <v>3.9221613E-4</v>
      </c>
      <c r="BO267" s="122">
        <v>1.7246786000000001E-5</v>
      </c>
      <c r="BP267" s="111">
        <v>1.1645285999999999E-4</v>
      </c>
      <c r="BQ267" s="122">
        <v>1.8550299000000002E-5</v>
      </c>
      <c r="BR267" s="122">
        <v>5.7610752999999999E-5</v>
      </c>
      <c r="BS267" s="111">
        <v>0</v>
      </c>
      <c r="BT267" s="111">
        <v>0</v>
      </c>
      <c r="BU267" s="111">
        <v>0</v>
      </c>
      <c r="BV267" s="122">
        <v>2.1916466E-5</v>
      </c>
      <c r="BW267" s="122">
        <v>1.0357413000000001E-5</v>
      </c>
      <c r="BX267" s="111">
        <v>0</v>
      </c>
      <c r="BY267" s="111">
        <v>0</v>
      </c>
      <c r="BZ267" s="111">
        <v>0</v>
      </c>
      <c r="CA267" s="122">
        <v>2.1251095E-5</v>
      </c>
      <c r="CB267" s="111">
        <v>1.0506576E-4</v>
      </c>
      <c r="CC267" s="122">
        <v>2.3764695999999999E-5</v>
      </c>
      <c r="CD267" s="111">
        <v>0</v>
      </c>
      <c r="CE267" s="230"/>
      <c r="CF267" s="173"/>
      <c r="CG267" s="76" t="s">
        <v>12184</v>
      </c>
      <c r="CH267" s="76" t="s">
        <v>12183</v>
      </c>
      <c r="CK267" s="333"/>
      <c r="CL267" s="41"/>
      <c r="CM267" s="41"/>
      <c r="CN267" s="105"/>
      <c r="CO267" s="41"/>
      <c r="CP267" s="41"/>
      <c r="CQ267" s="41"/>
      <c r="CR267" s="41"/>
      <c r="CS267" s="41"/>
      <c r="CT267" s="41"/>
      <c r="CU267" s="41"/>
      <c r="CV267" s="41"/>
      <c r="CW267" s="41"/>
    </row>
    <row r="268" spans="1:101" ht="14.5" customHeight="1">
      <c r="A268" s="41" t="s">
        <v>12197</v>
      </c>
      <c r="B268" s="119" t="s">
        <v>12026</v>
      </c>
      <c r="C268" s="120" t="str">
        <f t="shared" si="100"/>
        <v>A.030.26.103</v>
      </c>
      <c r="D268" s="135" t="s">
        <v>12186</v>
      </c>
      <c r="E268" s="119" t="s">
        <v>6570</v>
      </c>
      <c r="F268" s="118" t="str">
        <f t="shared" si="101"/>
        <v>Printing Ink, Magenta, conventional</v>
      </c>
      <c r="G268" s="118">
        <f t="shared" si="102"/>
        <v>0.88856903630000006</v>
      </c>
      <c r="H268" s="118">
        <f t="shared" si="103"/>
        <v>2.6865902299999998E-2</v>
      </c>
      <c r="I268" s="118">
        <f t="shared" si="104"/>
        <v>0.25345243700000003</v>
      </c>
      <c r="J268" s="326">
        <f t="shared" si="105"/>
        <v>0.38821101699999999</v>
      </c>
      <c r="K268" s="118">
        <v>0.22003967999999999</v>
      </c>
      <c r="L268" s="118">
        <v>4.8103199999999999E-2</v>
      </c>
      <c r="M268" s="118">
        <v>0.19343041999999999</v>
      </c>
      <c r="N268" s="118">
        <v>4.7330354000000002E-3</v>
      </c>
      <c r="O268" s="118">
        <v>1.5740092000000001E-2</v>
      </c>
      <c r="P268" s="118">
        <v>1.8038392999999999E-3</v>
      </c>
      <c r="Q268" s="118">
        <v>4.5889355999999999E-3</v>
      </c>
      <c r="R268" s="118">
        <v>1.1918817E-2</v>
      </c>
      <c r="S268" s="118">
        <v>2.0374484000000002E-2</v>
      </c>
      <c r="T268" s="118">
        <v>0.33583056999999999</v>
      </c>
      <c r="U268" s="118">
        <v>1.3343971E-2</v>
      </c>
      <c r="V268" s="118">
        <v>1.5217153000000001E-2</v>
      </c>
      <c r="W268" s="118">
        <v>3.4448389999999999E-3</v>
      </c>
      <c r="X268" s="118">
        <v>0</v>
      </c>
      <c r="Y268" s="41"/>
      <c r="Z268" s="327">
        <f t="shared" si="106"/>
        <v>1.6544336842105261</v>
      </c>
      <c r="AA268" s="41"/>
      <c r="AB268" s="111">
        <v>48.917552000000001</v>
      </c>
      <c r="AC268" s="111">
        <v>35.505462000000001</v>
      </c>
      <c r="AD268" s="111">
        <v>1.8091067000000001</v>
      </c>
      <c r="AE268" s="111">
        <v>0</v>
      </c>
      <c r="AF268" s="111">
        <v>10.833322000000001</v>
      </c>
      <c r="AG268" s="111">
        <v>0.23122746999999999</v>
      </c>
      <c r="AH268" s="111">
        <v>0.53843386000000004</v>
      </c>
      <c r="AI268" s="41"/>
      <c r="AJ268" s="114">
        <v>4.8482550999999999E-2</v>
      </c>
      <c r="AK268" s="114">
        <v>4.4521697999999998E-2</v>
      </c>
      <c r="AL268" s="114">
        <v>1.5734976999999999E-3</v>
      </c>
      <c r="AM268" s="114">
        <v>2.3873557000000001E-3</v>
      </c>
      <c r="AN268" s="113">
        <f t="shared" si="107"/>
        <v>2.6691665456399998E-6</v>
      </c>
      <c r="AO268" s="112">
        <f t="shared" si="108"/>
        <v>5.8191483045600002E-9</v>
      </c>
      <c r="AP268" s="112">
        <f t="shared" si="109"/>
        <v>0.33436354811000002</v>
      </c>
      <c r="AQ268" s="328">
        <v>1.5353145E-6</v>
      </c>
      <c r="AR268" s="328">
        <v>4.6324144000000003E-9</v>
      </c>
      <c r="AS268" s="328">
        <v>1.2656418E-13</v>
      </c>
      <c r="AT268" s="329">
        <v>0</v>
      </c>
      <c r="AU268" s="329">
        <v>0</v>
      </c>
      <c r="AV268" s="328">
        <v>7.0462764000000001E-10</v>
      </c>
      <c r="AW268" s="328">
        <v>1.1204957E-6</v>
      </c>
      <c r="AX268" s="328">
        <v>1.6068947000000001E-10</v>
      </c>
      <c r="AY268" s="328">
        <v>1.0176000000000001E-9</v>
      </c>
      <c r="AZ268" s="329">
        <v>0</v>
      </c>
      <c r="BA268" s="329">
        <v>0</v>
      </c>
      <c r="BB268" s="328">
        <v>2.5749809000000001E-12</v>
      </c>
      <c r="BC268" s="328">
        <v>4.8321736999999997E-12</v>
      </c>
      <c r="BD268" s="328">
        <v>9.1071578000000001E-13</v>
      </c>
      <c r="BE268" s="328">
        <v>1.1574118E-8</v>
      </c>
      <c r="BF268" s="328">
        <v>1.0776000000000001E-9</v>
      </c>
      <c r="BG268" s="329">
        <v>0</v>
      </c>
      <c r="BH268" s="329">
        <v>4.1122811000000002E-4</v>
      </c>
      <c r="BI268" s="329">
        <v>0.33395232000000002</v>
      </c>
      <c r="BJ268" s="329">
        <v>0</v>
      </c>
      <c r="BK268" s="329">
        <v>0</v>
      </c>
      <c r="BL268" s="329">
        <v>0</v>
      </c>
      <c r="BM268" s="41"/>
      <c r="BN268" s="111">
        <v>1.4036208999999999E-4</v>
      </c>
      <c r="BO268" s="122">
        <v>7.0156419000000002E-6</v>
      </c>
      <c r="BP268" s="122">
        <v>4.6130001000000003E-5</v>
      </c>
      <c r="BQ268" s="122">
        <v>1.3961319E-6</v>
      </c>
      <c r="BR268" s="122">
        <v>1.9867670000000001E-5</v>
      </c>
      <c r="BS268" s="111">
        <v>0</v>
      </c>
      <c r="BT268" s="111">
        <v>0</v>
      </c>
      <c r="BU268" s="111">
        <v>0</v>
      </c>
      <c r="BV268" s="122">
        <v>2.4206253E-6</v>
      </c>
      <c r="BW268" s="122">
        <v>3.0365253999999999E-6</v>
      </c>
      <c r="BX268" s="111">
        <v>0</v>
      </c>
      <c r="BY268" s="111">
        <v>0</v>
      </c>
      <c r="BZ268" s="111">
        <v>0</v>
      </c>
      <c r="CA268" s="122">
        <v>5.4817708999999997E-6</v>
      </c>
      <c r="CB268" s="122">
        <v>4.5187215999999997E-5</v>
      </c>
      <c r="CC268" s="122">
        <v>9.8265094999999992E-6</v>
      </c>
      <c r="CD268" s="111">
        <v>0</v>
      </c>
      <c r="CE268" s="230"/>
      <c r="CF268" s="173"/>
      <c r="CG268" s="76" t="s">
        <v>12184</v>
      </c>
      <c r="CH268" s="76" t="s">
        <v>12183</v>
      </c>
      <c r="CK268" s="333"/>
      <c r="CL268" s="41"/>
      <c r="CM268" s="41"/>
      <c r="CN268" s="105"/>
      <c r="CO268" s="41"/>
      <c r="CP268" s="41"/>
      <c r="CQ268" s="41"/>
      <c r="CR268" s="41"/>
      <c r="CS268" s="41"/>
      <c r="CT268" s="41"/>
      <c r="CU268" s="41"/>
      <c r="CV268" s="41"/>
      <c r="CW268" s="41"/>
    </row>
    <row r="269" spans="1:101" ht="14.5" customHeight="1">
      <c r="A269" s="41" t="s">
        <v>12194</v>
      </c>
      <c r="B269" s="119" t="s">
        <v>12026</v>
      </c>
      <c r="C269" s="120" t="str">
        <f t="shared" si="100"/>
        <v>A.030.26.104</v>
      </c>
      <c r="D269" s="135" t="s">
        <v>12186</v>
      </c>
      <c r="E269" s="119" t="s">
        <v>6570</v>
      </c>
      <c r="F269" s="118" t="str">
        <f t="shared" si="101"/>
        <v>Printing Ink, Magenta, UV, inkjet</v>
      </c>
      <c r="G269" s="118">
        <f t="shared" si="102"/>
        <v>1.965647143</v>
      </c>
      <c r="H269" s="118">
        <f t="shared" si="103"/>
        <v>0.10033094900000002</v>
      </c>
      <c r="I269" s="118">
        <f t="shared" si="104"/>
        <v>0.51273769999999996</v>
      </c>
      <c r="J269" s="326">
        <f t="shared" si="105"/>
        <v>0.79653107399999989</v>
      </c>
      <c r="K269" s="118">
        <v>0.55604741999999996</v>
      </c>
      <c r="L269" s="118">
        <v>0.120258</v>
      </c>
      <c r="M269" s="118">
        <v>0.23333409999999999</v>
      </c>
      <c r="N269" s="118">
        <v>1.8907304E-2</v>
      </c>
      <c r="O269" s="118">
        <v>4.9001197000000003E-2</v>
      </c>
      <c r="P269" s="118">
        <v>1.6438983000000001E-2</v>
      </c>
      <c r="Q269" s="118">
        <v>1.5983464999999999E-2</v>
      </c>
      <c r="R269" s="118">
        <v>0.1591456</v>
      </c>
      <c r="S269" s="118">
        <v>5.0774220000000002E-2</v>
      </c>
      <c r="T269" s="118">
        <v>0.6068363</v>
      </c>
      <c r="U269" s="118">
        <v>2.99467E-2</v>
      </c>
      <c r="V269" s="118">
        <v>3.9815022999999998E-2</v>
      </c>
      <c r="W269" s="118">
        <v>6.9158831000000004E-2</v>
      </c>
      <c r="X269" s="118">
        <v>0</v>
      </c>
      <c r="Y269" s="41"/>
      <c r="Z269" s="327">
        <f t="shared" si="106"/>
        <v>4.1808076691729319</v>
      </c>
      <c r="AA269" s="41"/>
      <c r="AB269" s="111">
        <v>106.02181</v>
      </c>
      <c r="AC269" s="111">
        <v>82.399794999999997</v>
      </c>
      <c r="AD269" s="111">
        <v>4.0600189999999996</v>
      </c>
      <c r="AE269" s="111">
        <v>0</v>
      </c>
      <c r="AF269" s="111">
        <v>17.835476</v>
      </c>
      <c r="AG269" s="111">
        <v>0.45329870999999999</v>
      </c>
      <c r="AH269" s="111">
        <v>1.2732220999999999</v>
      </c>
      <c r="AI269" s="41"/>
      <c r="AJ269" s="114">
        <v>0.12626697000000001</v>
      </c>
      <c r="AK269" s="114">
        <v>0.11667578000000001</v>
      </c>
      <c r="AL269" s="114">
        <v>4.0501976000000004E-3</v>
      </c>
      <c r="AM269" s="114">
        <v>5.5409919000000002E-3</v>
      </c>
      <c r="AN269" s="113">
        <f t="shared" si="107"/>
        <v>6.9949509428999997E-6</v>
      </c>
      <c r="AO269" s="112">
        <f t="shared" si="108"/>
        <v>1.497854180519E-8</v>
      </c>
      <c r="AP269" s="112">
        <f t="shared" si="109"/>
        <v>0.77604929079999996</v>
      </c>
      <c r="AQ269" s="328">
        <v>3.8797895000000001E-6</v>
      </c>
      <c r="AR269" s="328">
        <v>1.1706262E-8</v>
      </c>
      <c r="AS269" s="328">
        <v>3.1983179E-13</v>
      </c>
      <c r="AT269" s="329">
        <v>0</v>
      </c>
      <c r="AU269" s="329">
        <v>0</v>
      </c>
      <c r="AV269" s="328">
        <v>2.8148128999999998E-9</v>
      </c>
      <c r="AW269" s="328">
        <v>2.9526222999999999E-6</v>
      </c>
      <c r="AX269" s="328">
        <v>6.4191464E-10</v>
      </c>
      <c r="AY269" s="328">
        <v>2.5439999999999999E-9</v>
      </c>
      <c r="AZ269" s="329">
        <v>0</v>
      </c>
      <c r="BA269" s="329">
        <v>0</v>
      </c>
      <c r="BB269" s="328">
        <v>8.8871834000000005E-12</v>
      </c>
      <c r="BC269" s="328">
        <v>6.4960716999999995E-11</v>
      </c>
      <c r="BD269" s="328">
        <v>1.2197433E-11</v>
      </c>
      <c r="BE269" s="328">
        <v>1.5449643000000001E-7</v>
      </c>
      <c r="BF269" s="328">
        <v>5.2279000000000001E-9</v>
      </c>
      <c r="BG269" s="329">
        <v>0</v>
      </c>
      <c r="BH269" s="329">
        <v>1.0248008E-3</v>
      </c>
      <c r="BI269" s="329">
        <v>0.77502448999999995</v>
      </c>
      <c r="BJ269" s="329">
        <v>0</v>
      </c>
      <c r="BK269" s="329">
        <v>0</v>
      </c>
      <c r="BL269" s="329">
        <v>0</v>
      </c>
      <c r="BM269" s="41"/>
      <c r="BN269" s="111">
        <v>3.9409413999999998E-4</v>
      </c>
      <c r="BO269" s="122">
        <v>1.7539105E-5</v>
      </c>
      <c r="BP269" s="111">
        <v>1.1657201E-4</v>
      </c>
      <c r="BQ269" s="122">
        <v>1.8641803999999999E-5</v>
      </c>
      <c r="BR269" s="122">
        <v>5.8307563000000003E-5</v>
      </c>
      <c r="BS269" s="111">
        <v>0</v>
      </c>
      <c r="BT269" s="111">
        <v>0</v>
      </c>
      <c r="BU269" s="111">
        <v>0</v>
      </c>
      <c r="BV269" s="122">
        <v>2.2059958000000001E-5</v>
      </c>
      <c r="BW269" s="122">
        <v>1.0576352E-5</v>
      </c>
      <c r="BX269" s="111">
        <v>0</v>
      </c>
      <c r="BY269" s="111">
        <v>0</v>
      </c>
      <c r="BZ269" s="111">
        <v>0</v>
      </c>
      <c r="CA269" s="122">
        <v>2.1217595000000001E-5</v>
      </c>
      <c r="CB269" s="111">
        <v>1.0469160000000001E-4</v>
      </c>
      <c r="CC269" s="122">
        <v>2.4488146999999999E-5</v>
      </c>
      <c r="CD269" s="111">
        <v>0</v>
      </c>
      <c r="CE269" s="232"/>
      <c r="CF269" s="173"/>
      <c r="CG269" s="76" t="s">
        <v>12184</v>
      </c>
      <c r="CH269" s="76" t="s">
        <v>12183</v>
      </c>
      <c r="CK269" s="41"/>
      <c r="CL269" s="41"/>
      <c r="CM269" s="41"/>
      <c r="CN269" s="41"/>
      <c r="CO269" s="41"/>
      <c r="CP269" s="41"/>
      <c r="CQ269" s="41"/>
      <c r="CR269" s="41"/>
      <c r="CS269" s="41"/>
      <c r="CT269" s="41"/>
      <c r="CU269" s="41"/>
      <c r="CV269" s="41"/>
      <c r="CW269" s="41"/>
    </row>
    <row r="270" spans="1:101" ht="14.5" customHeight="1">
      <c r="A270" s="41" t="s">
        <v>12191</v>
      </c>
      <c r="B270" s="119" t="s">
        <v>12026</v>
      </c>
      <c r="C270" s="120" t="str">
        <f t="shared" si="100"/>
        <v>A.030.26.105</v>
      </c>
      <c r="D270" s="135" t="s">
        <v>12186</v>
      </c>
      <c r="E270" s="119" t="s">
        <v>6570</v>
      </c>
      <c r="F270" s="118" t="str">
        <f t="shared" si="101"/>
        <v>Printing Ink, Varnish, conventional</v>
      </c>
      <c r="G270" s="118">
        <f t="shared" si="102"/>
        <v>0.96591378609</v>
      </c>
      <c r="H270" s="118">
        <f t="shared" si="103"/>
        <v>2.3875448800000001E-2</v>
      </c>
      <c r="I270" s="118">
        <f t="shared" si="104"/>
        <v>0.238555986</v>
      </c>
      <c r="J270" s="326">
        <f t="shared" si="105"/>
        <v>0.35589081128999994</v>
      </c>
      <c r="K270" s="118">
        <v>0.34759153999999998</v>
      </c>
      <c r="L270" s="118">
        <v>0.14385554</v>
      </c>
      <c r="M270" s="118">
        <v>7.0003794999999994E-2</v>
      </c>
      <c r="N270" s="118">
        <v>1.1902855E-2</v>
      </c>
      <c r="O270" s="118">
        <v>6.4078609000000003E-3</v>
      </c>
      <c r="P270" s="118">
        <v>2.5926617999999998E-3</v>
      </c>
      <c r="Q270" s="118">
        <v>2.9720711000000002E-3</v>
      </c>
      <c r="R270" s="118">
        <v>2.4696651E-2</v>
      </c>
      <c r="S270" s="118">
        <v>3.1112692999999999E-3</v>
      </c>
      <c r="T270" s="118">
        <v>0.34712208999999999</v>
      </c>
      <c r="U270" s="118">
        <v>3.7330468000000001E-3</v>
      </c>
      <c r="V270" s="118">
        <v>1.3101288999999999E-3</v>
      </c>
      <c r="W270" s="118">
        <v>6.1427629000000001E-4</v>
      </c>
      <c r="X270" s="118">
        <v>0</v>
      </c>
      <c r="Y270" s="41"/>
      <c r="Z270" s="327">
        <f t="shared" si="106"/>
        <v>2.6134702255639093</v>
      </c>
      <c r="AA270" s="41"/>
      <c r="AB270" s="111">
        <v>68.179032000000007</v>
      </c>
      <c r="AC270" s="111">
        <v>66.890964999999994</v>
      </c>
      <c r="AD270" s="111">
        <v>0.50610721000000003</v>
      </c>
      <c r="AE270" s="111">
        <v>0</v>
      </c>
      <c r="AF270" s="111">
        <v>0.60153696999999995</v>
      </c>
      <c r="AG270" s="111">
        <v>5.7008612E-2</v>
      </c>
      <c r="AH270" s="111">
        <v>0.12341441</v>
      </c>
      <c r="AI270" s="41"/>
      <c r="AJ270" s="114">
        <v>9.6546636000000005E-2</v>
      </c>
      <c r="AK270" s="114">
        <v>9.1283974000000004E-2</v>
      </c>
      <c r="AL270" s="114">
        <v>3.1957219000000002E-3</v>
      </c>
      <c r="AM270" s="114">
        <v>2.0669400999999998E-3</v>
      </c>
      <c r="AN270" s="113">
        <f t="shared" si="107"/>
        <v>5.4726602851323006E-6</v>
      </c>
      <c r="AO270" s="112">
        <f t="shared" si="108"/>
        <v>1.1818498227554781E-8</v>
      </c>
      <c r="AP270" s="112">
        <f t="shared" si="109"/>
        <v>0.28948740224999997</v>
      </c>
      <c r="AQ270" s="328">
        <v>2.4253096E-6</v>
      </c>
      <c r="AR270" s="328">
        <v>7.3177449000000003E-9</v>
      </c>
      <c r="AS270" s="328">
        <v>1.9993123000000001E-13</v>
      </c>
      <c r="AT270" s="328">
        <v>2.1943457999999999E-13</v>
      </c>
      <c r="AU270" s="328">
        <v>4.8271772000000004E-13</v>
      </c>
      <c r="AV270" s="328">
        <v>1.771626E-9</v>
      </c>
      <c r="AW270" s="328">
        <v>3.0220989000000001E-6</v>
      </c>
      <c r="AX270" s="328">
        <v>4.0395157999999999E-10</v>
      </c>
      <c r="AY270" s="328">
        <v>4.0833360999999997E-9</v>
      </c>
      <c r="AZ270" s="328">
        <v>4.1040412000000003E-14</v>
      </c>
      <c r="BA270" s="328">
        <v>7.4912782E-17</v>
      </c>
      <c r="BB270" s="328">
        <v>1.8858012999999998E-12</v>
      </c>
      <c r="BC270" s="328">
        <v>9.5445870000000001E-12</v>
      </c>
      <c r="BD270" s="328">
        <v>1.7942127E-12</v>
      </c>
      <c r="BE270" s="328">
        <v>2.2613161E-8</v>
      </c>
      <c r="BF270" s="328">
        <v>8.6629597999999998E-10</v>
      </c>
      <c r="BG270" s="329">
        <v>0</v>
      </c>
      <c r="BH270" s="328">
        <v>6.2822250000000007E-5</v>
      </c>
      <c r="BI270" s="329">
        <v>0.28942457999999999</v>
      </c>
      <c r="BJ270" s="329">
        <v>0</v>
      </c>
      <c r="BK270" s="329">
        <v>0</v>
      </c>
      <c r="BL270" s="329">
        <v>0</v>
      </c>
      <c r="BM270" s="41"/>
      <c r="BN270" s="111">
        <v>2.0485571E-4</v>
      </c>
      <c r="BO270" s="122">
        <v>2.9405910999999999E-5</v>
      </c>
      <c r="BP270" s="122">
        <v>7.2870484999999999E-5</v>
      </c>
      <c r="BQ270" s="122">
        <v>2.8928921999999999E-6</v>
      </c>
      <c r="BR270" s="122">
        <v>3.0953881000000003E-5</v>
      </c>
      <c r="BS270" s="122">
        <v>3.4957843000000001E-7</v>
      </c>
      <c r="BT270" s="122">
        <v>7.700893E-12</v>
      </c>
      <c r="BU270" s="122">
        <v>7.0698691999999999E-6</v>
      </c>
      <c r="BV270" s="122">
        <v>3.4791696999999999E-6</v>
      </c>
      <c r="BW270" s="122">
        <v>1.9666367000000001E-6</v>
      </c>
      <c r="BX270" s="122">
        <v>1.3687799999999999E-9</v>
      </c>
      <c r="BY270" s="111">
        <v>0</v>
      </c>
      <c r="BZ270" s="122">
        <v>8.9304711000000003E-11</v>
      </c>
      <c r="CA270" s="122">
        <v>1.3783233000000001E-5</v>
      </c>
      <c r="CB270" s="122">
        <v>4.0581601999999997E-5</v>
      </c>
      <c r="CC270" s="122">
        <v>1.5009817E-6</v>
      </c>
      <c r="CD270" s="111">
        <v>0</v>
      </c>
      <c r="CE270" s="230"/>
      <c r="CF270" s="173"/>
      <c r="CG270" s="76" t="s">
        <v>12184</v>
      </c>
      <c r="CH270" s="76" t="s">
        <v>12183</v>
      </c>
      <c r="CK270" s="41"/>
      <c r="CL270" s="41"/>
      <c r="CM270" s="41"/>
      <c r="CN270" s="41"/>
      <c r="CO270" s="41"/>
      <c r="CP270" s="41"/>
      <c r="CQ270" s="41"/>
      <c r="CR270" s="41"/>
      <c r="CS270" s="41"/>
      <c r="CT270" s="41"/>
      <c r="CU270" s="41"/>
      <c r="CV270" s="41"/>
      <c r="CW270" s="41"/>
    </row>
    <row r="271" spans="1:101" ht="14.5" customHeight="1">
      <c r="A271" s="41" t="s">
        <v>12188</v>
      </c>
      <c r="B271" s="119" t="s">
        <v>12026</v>
      </c>
      <c r="C271" s="120" t="str">
        <f t="shared" si="100"/>
        <v>A.030.26.106</v>
      </c>
      <c r="D271" s="135" t="s">
        <v>12186</v>
      </c>
      <c r="E271" s="119" t="s">
        <v>6570</v>
      </c>
      <c r="F271" s="118" t="str">
        <f t="shared" si="101"/>
        <v>Printing Ink, White, UV, inkjet</v>
      </c>
      <c r="G271" s="118">
        <f t="shared" si="102"/>
        <v>2.1196293859999997</v>
      </c>
      <c r="H271" s="118">
        <f t="shared" si="103"/>
        <v>9.4723345000000014E-2</v>
      </c>
      <c r="I271" s="118">
        <f t="shared" si="104"/>
        <v>0.49430041999999996</v>
      </c>
      <c r="J271" s="326">
        <f t="shared" si="105"/>
        <v>0.98679915100000004</v>
      </c>
      <c r="K271" s="118">
        <v>0.54380647000000004</v>
      </c>
      <c r="L271" s="118">
        <v>0.10516845</v>
      </c>
      <c r="M271" s="118">
        <v>0.23067386000000001</v>
      </c>
      <c r="N271" s="118">
        <v>1.6659797E-2</v>
      </c>
      <c r="O271" s="118">
        <v>4.7303282000000002E-2</v>
      </c>
      <c r="P271" s="118">
        <v>1.6303943000000001E-2</v>
      </c>
      <c r="Q271" s="118">
        <v>1.4456323E-2</v>
      </c>
      <c r="R271" s="118">
        <v>0.15845811000000001</v>
      </c>
      <c r="S271" s="118">
        <v>0.27529714999999999</v>
      </c>
      <c r="T271" s="118">
        <v>0.57848885999999999</v>
      </c>
      <c r="U271" s="118">
        <v>2.4909503999999999E-2</v>
      </c>
      <c r="V271" s="118">
        <v>3.9222729999999997E-2</v>
      </c>
      <c r="W271" s="118">
        <v>6.8880907000000005E-2</v>
      </c>
      <c r="X271" s="118">
        <v>0</v>
      </c>
      <c r="Y271" s="41"/>
      <c r="Z271" s="327">
        <f t="shared" si="106"/>
        <v>4.0887704511278198</v>
      </c>
      <c r="AA271" s="41"/>
      <c r="AB271" s="111">
        <v>101.45495</v>
      </c>
      <c r="AC271" s="111">
        <v>79.087108000000001</v>
      </c>
      <c r="AD271" s="111">
        <v>3.3772123000000001</v>
      </c>
      <c r="AE271" s="111">
        <v>0</v>
      </c>
      <c r="AF271" s="111">
        <v>17.736975000000001</v>
      </c>
      <c r="AG271" s="111">
        <v>0.14558169000000001</v>
      </c>
      <c r="AH271" s="111">
        <v>1.1080734000000001</v>
      </c>
      <c r="AI271" s="41"/>
      <c r="AJ271" s="114">
        <v>0.11958161</v>
      </c>
      <c r="AK271" s="114">
        <v>0.11008445</v>
      </c>
      <c r="AL271" s="114">
        <v>3.8739235000000002E-3</v>
      </c>
      <c r="AM271" s="114">
        <v>5.6232360999999998E-3</v>
      </c>
      <c r="AN271" s="113">
        <f t="shared" si="107"/>
        <v>6.5997871127835078E-6</v>
      </c>
      <c r="AO271" s="112">
        <f t="shared" si="108"/>
        <v>1.4326639969580661E-8</v>
      </c>
      <c r="AP271" s="112">
        <f t="shared" si="109"/>
        <v>0.78756807399999995</v>
      </c>
      <c r="AQ271" s="328">
        <v>3.7954636E-6</v>
      </c>
      <c r="AR271" s="328">
        <v>1.1451928999999999E-8</v>
      </c>
      <c r="AS271" s="328">
        <v>3.1288015000000001E-13</v>
      </c>
      <c r="AT271" s="328">
        <v>-1.2438482E-10</v>
      </c>
      <c r="AU271" s="328">
        <v>1.789889E-12</v>
      </c>
      <c r="AV271" s="328">
        <v>2.4806269999999998E-9</v>
      </c>
      <c r="AW271" s="328">
        <v>2.6443232000000001E-6</v>
      </c>
      <c r="AX271" s="328">
        <v>5.9492220999999997E-10</v>
      </c>
      <c r="AY271" s="328">
        <v>2.1965591999999999E-9</v>
      </c>
      <c r="AZ271" s="328">
        <v>1.7823277E-14</v>
      </c>
      <c r="BA271" s="328">
        <v>1.6821299E-17</v>
      </c>
      <c r="BB271" s="328">
        <v>7.9541189000000002E-12</v>
      </c>
      <c r="BC271" s="328">
        <v>6.4495815999999999E-11</v>
      </c>
      <c r="BD271" s="328">
        <v>1.2110548E-11</v>
      </c>
      <c r="BE271" s="328">
        <v>1.5366396000000001E-7</v>
      </c>
      <c r="BF271" s="328">
        <v>3.9783472E-9</v>
      </c>
      <c r="BG271" s="328">
        <v>-1.6614824999999999E-12</v>
      </c>
      <c r="BH271" s="329">
        <v>5.5384739999999998E-3</v>
      </c>
      <c r="BI271" s="329">
        <v>0.78202959999999999</v>
      </c>
      <c r="BJ271" s="328">
        <v>-2.6485492E-14</v>
      </c>
      <c r="BK271" s="328">
        <v>-1.6106042999999999E-16</v>
      </c>
      <c r="BL271" s="328">
        <v>-7.2059627999999996E-21</v>
      </c>
      <c r="BM271" s="41"/>
      <c r="BN271" s="111">
        <v>4.8514944999999998E-4</v>
      </c>
      <c r="BO271" s="122">
        <v>1.5032468E-5</v>
      </c>
      <c r="BP271" s="111">
        <v>1.1400577E-4</v>
      </c>
      <c r="BQ271" s="122">
        <v>1.8561342E-5</v>
      </c>
      <c r="BR271" s="122">
        <v>5.487724E-5</v>
      </c>
      <c r="BS271" s="122">
        <v>-2.190969E-7</v>
      </c>
      <c r="BT271" s="122">
        <v>-2.4649292999999999E-11</v>
      </c>
      <c r="BU271" s="122">
        <v>-3.3159213000000002E-7</v>
      </c>
      <c r="BV271" s="122">
        <v>2.1878744000000001E-5</v>
      </c>
      <c r="BW271" s="122">
        <v>9.5658331999999993E-6</v>
      </c>
      <c r="BX271" s="122">
        <v>1.3455167000000001E-8</v>
      </c>
      <c r="BY271" s="122">
        <v>-1.003407E-9</v>
      </c>
      <c r="BZ271" s="122">
        <v>-3.6400296000000002E-9</v>
      </c>
      <c r="CA271" s="122">
        <v>2.0661721E-5</v>
      </c>
      <c r="CB271" s="122">
        <v>9.9660065999999998E-5</v>
      </c>
      <c r="CC271" s="111">
        <v>1.3144816999999999E-4</v>
      </c>
      <c r="CD271" s="122">
        <v>-3.8021853999999997E-12</v>
      </c>
      <c r="CE271" s="230"/>
      <c r="CF271" s="173"/>
      <c r="CG271" s="76" t="s">
        <v>12184</v>
      </c>
      <c r="CH271" s="76" t="s">
        <v>12183</v>
      </c>
      <c r="CK271" s="41"/>
      <c r="CL271" s="41"/>
      <c r="CM271" s="41"/>
      <c r="CN271" s="41"/>
      <c r="CO271" s="41"/>
      <c r="CP271" s="41"/>
      <c r="CQ271" s="41"/>
      <c r="CR271" s="41"/>
      <c r="CS271" s="41"/>
      <c r="CT271" s="41"/>
      <c r="CU271" s="41"/>
      <c r="CV271" s="41"/>
      <c r="CW271" s="41"/>
    </row>
    <row r="272" spans="1:101" ht="14.5" customHeight="1">
      <c r="B272" s="119" t="s">
        <v>12026</v>
      </c>
      <c r="C272" s="133" t="s">
        <v>12182</v>
      </c>
      <c r="D272" s="133" t="s">
        <v>12169</v>
      </c>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M272" s="41"/>
      <c r="AN272" s="41"/>
      <c r="AO272" s="41"/>
      <c r="AP272" s="41"/>
      <c r="AQ272" s="41"/>
      <c r="AR272" s="41"/>
      <c r="AS272" s="41"/>
      <c r="AT272" s="41"/>
      <c r="AU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41"/>
      <c r="BU272" s="41"/>
      <c r="BV272" s="41"/>
      <c r="BW272" s="41"/>
      <c r="BX272" s="41"/>
      <c r="BY272" s="41"/>
      <c r="BZ272" s="41"/>
      <c r="CA272" s="41"/>
      <c r="CB272" s="41"/>
      <c r="CC272" s="41"/>
      <c r="CD272" s="41"/>
      <c r="CE272" s="231"/>
      <c r="CF272" s="172"/>
      <c r="CK272" s="41"/>
      <c r="CL272" s="41"/>
      <c r="CM272" s="41"/>
      <c r="CN272" s="41"/>
      <c r="CO272" s="41"/>
      <c r="CP272" s="41"/>
      <c r="CQ272" s="41"/>
      <c r="CR272" s="41"/>
      <c r="CS272" s="41"/>
      <c r="CT272" s="41"/>
      <c r="CU272" s="41"/>
      <c r="CV272" s="41"/>
      <c r="CW272" s="41"/>
    </row>
    <row r="273" spans="1:101" ht="14.5" customHeight="1" thickBot="1">
      <c r="A273" s="41" t="s">
        <v>12181</v>
      </c>
      <c r="B273" s="119" t="s">
        <v>12026</v>
      </c>
      <c r="C273" s="120" t="str">
        <f>MID(A273,1,12)</f>
        <v>A.030.28.101</v>
      </c>
      <c r="D273" s="135" t="s">
        <v>12169</v>
      </c>
      <c r="E273" s="119" t="s">
        <v>6570</v>
      </c>
      <c r="F273" s="118" t="str">
        <f>MID(A273, 21,85)</f>
        <v>R-1234 yf</v>
      </c>
      <c r="G273" s="118">
        <f>H273+I273+J273+K273</f>
        <v>0.30096068567544998</v>
      </c>
      <c r="H273" s="118">
        <f>N273+O273+P273+Q273</f>
        <v>5.4040352800000001E-4</v>
      </c>
      <c r="I273" s="118">
        <f>L273+M273+R273</f>
        <v>9.00032825E-4</v>
      </c>
      <c r="J273" s="326">
        <f>S273+IF(T273="x",0,T273)+IF(U273="x",0,U273)+IF(V273="x",0,V273)+W273+X273</f>
        <v>0.28716728432244998</v>
      </c>
      <c r="K273" s="118">
        <v>1.2352965E-2</v>
      </c>
      <c r="L273" s="118">
        <v>3.2300409999999998E-4</v>
      </c>
      <c r="M273" s="118">
        <v>5.2922532000000005E-4</v>
      </c>
      <c r="N273" s="118">
        <v>4.5481447999999998E-4</v>
      </c>
      <c r="O273" s="330">
        <v>6.9981398000000002E-5</v>
      </c>
      <c r="P273" s="330">
        <v>8.3361803E-6</v>
      </c>
      <c r="Q273" s="330">
        <v>7.2714697000000004E-6</v>
      </c>
      <c r="R273" s="330">
        <v>4.7803404999999997E-5</v>
      </c>
      <c r="S273" s="330">
        <v>1.7151086000000001E-5</v>
      </c>
      <c r="T273" s="118">
        <v>0.28704000000000002</v>
      </c>
      <c r="U273" s="118">
        <v>1.0977047999999999E-4</v>
      </c>
      <c r="V273" s="330">
        <v>3.6275644999999999E-7</v>
      </c>
      <c r="W273" s="118">
        <v>0</v>
      </c>
      <c r="X273" s="118">
        <v>0</v>
      </c>
      <c r="Y273" s="41"/>
      <c r="Z273" s="327">
        <f>K273/0.133</f>
        <v>9.2879436090225559E-2</v>
      </c>
      <c r="AA273" s="41"/>
      <c r="AB273" s="111">
        <v>17.695948999999999</v>
      </c>
      <c r="AC273" s="111">
        <v>17.678042000000001</v>
      </c>
      <c r="AD273" s="111">
        <v>1.4882115E-2</v>
      </c>
      <c r="AE273" s="111">
        <v>0</v>
      </c>
      <c r="AF273" s="111">
        <v>0</v>
      </c>
      <c r="AG273" s="111">
        <v>1.4899797E-4</v>
      </c>
      <c r="AH273" s="111">
        <v>2.8764465000000001E-3</v>
      </c>
      <c r="AI273" s="41"/>
      <c r="AJ273" s="114">
        <v>2.9051584999999999E-3</v>
      </c>
      <c r="AK273" s="114">
        <v>1.6623401E-3</v>
      </c>
      <c r="AL273" s="121">
        <v>7.7557869E-5</v>
      </c>
      <c r="AM273" s="114">
        <v>1.1652604999999999E-3</v>
      </c>
      <c r="AN273" s="113">
        <f>AQ273+AT273+AU273+AV273+AW273+BE273+BF273+BJ273</f>
        <v>9.9660677877529986E-8</v>
      </c>
      <c r="AO273" s="112">
        <f>AR273+AS273+AX273+AY273+AZ273+BA273+BB273+BC273+BD273+BG273+BK273+BL273</f>
        <v>2.86826435309762E-10</v>
      </c>
      <c r="AP273" s="112">
        <f>BH273+BI273</f>
        <v>0.16320175709192</v>
      </c>
      <c r="AQ273" s="328">
        <v>8.7521009E-8</v>
      </c>
      <c r="AR273" s="328">
        <v>2.6412133999999999E-10</v>
      </c>
      <c r="AS273" s="328">
        <v>7.2140284000000005E-15</v>
      </c>
      <c r="AT273" s="328">
        <v>5.8482822999999999E-12</v>
      </c>
      <c r="AU273" s="328">
        <v>7.5972022999999999E-13</v>
      </c>
      <c r="AV273" s="328">
        <v>6.7629115000000003E-11</v>
      </c>
      <c r="AW273" s="328">
        <v>1.1939821000000001E-8</v>
      </c>
      <c r="AX273" s="328">
        <v>9.7915086999999994E-12</v>
      </c>
      <c r="AY273" s="328">
        <v>1.2427508E-11</v>
      </c>
      <c r="AZ273" s="328">
        <v>8.5284208999999997E-15</v>
      </c>
      <c r="BA273" s="328">
        <v>4.3746662000000002E-17</v>
      </c>
      <c r="BB273" s="328">
        <v>1.8072608E-14</v>
      </c>
      <c r="BC273" s="328">
        <v>1.0441423E-15</v>
      </c>
      <c r="BD273" s="328">
        <v>7.8916350000000005E-16</v>
      </c>
      <c r="BE273" s="328">
        <v>9.0798506999999997E-11</v>
      </c>
      <c r="BF273" s="328">
        <v>3.4812253000000002E-11</v>
      </c>
      <c r="BG273" s="328">
        <v>4.5038650000000001E-13</v>
      </c>
      <c r="BH273" s="328">
        <v>8.0709191999999999E-7</v>
      </c>
      <c r="BI273" s="329">
        <v>0.16320095000000001</v>
      </c>
      <c r="BJ273" s="329">
        <v>0</v>
      </c>
      <c r="BK273" s="329">
        <v>0</v>
      </c>
      <c r="BL273" s="329">
        <v>0</v>
      </c>
      <c r="BM273" s="41"/>
      <c r="BN273" s="122">
        <v>2.4358066E-5</v>
      </c>
      <c r="BO273" s="122">
        <v>1.0731545E-7</v>
      </c>
      <c r="BP273" s="122">
        <v>2.5897251999999999E-6</v>
      </c>
      <c r="BQ273" s="122">
        <v>5.6283182999999997E-9</v>
      </c>
      <c r="BR273" s="122">
        <v>1.1951539999999999E-7</v>
      </c>
      <c r="BS273" s="122">
        <v>4.2421513000000001E-8</v>
      </c>
      <c r="BT273" s="122">
        <v>1.0940656999999999E-11</v>
      </c>
      <c r="BU273" s="122">
        <v>6.4963269999999997E-8</v>
      </c>
      <c r="BV273" s="122">
        <v>1.1186567E-8</v>
      </c>
      <c r="BW273" s="122">
        <v>4.8115738000000001E-9</v>
      </c>
      <c r="BX273" s="122">
        <v>5.7102519999999996E-9</v>
      </c>
      <c r="BY273" s="122">
        <v>3.2742017000000003E-10</v>
      </c>
      <c r="BZ273" s="122">
        <v>1.0079675999999999E-10</v>
      </c>
      <c r="CA273" s="122">
        <v>1.0683945E-7</v>
      </c>
      <c r="CB273" s="122">
        <v>2.1295514000000001E-5</v>
      </c>
      <c r="CC273" s="122">
        <v>3.9952507E-9</v>
      </c>
      <c r="CD273" s="111">
        <v>0</v>
      </c>
      <c r="CE273" s="230" t="s">
        <v>12178</v>
      </c>
      <c r="CF273" s="221" t="s">
        <v>12177</v>
      </c>
      <c r="CG273" s="42" t="s">
        <v>1447</v>
      </c>
      <c r="CK273" s="41"/>
      <c r="CL273" s="41"/>
      <c r="CM273" s="41"/>
      <c r="CN273" s="41"/>
      <c r="CO273" s="41"/>
      <c r="CP273" s="41"/>
      <c r="CQ273" s="41"/>
      <c r="CR273" s="41"/>
      <c r="CS273" s="41"/>
      <c r="CT273" s="41"/>
      <c r="CU273" s="41"/>
      <c r="CV273" s="41"/>
      <c r="CW273" s="41"/>
    </row>
    <row r="274" spans="1:101" ht="14.5" customHeight="1" thickBot="1">
      <c r="A274" s="41" t="s">
        <v>12176</v>
      </c>
      <c r="B274" s="119" t="s">
        <v>12026</v>
      </c>
      <c r="C274" s="120" t="str">
        <f>MID(A274,1,12)</f>
        <v>A.030.28.102</v>
      </c>
      <c r="D274" s="135" t="s">
        <v>12169</v>
      </c>
      <c r="E274" s="119" t="s">
        <v>6570</v>
      </c>
      <c r="F274" s="118" t="str">
        <f>MID(A274, 21,85)</f>
        <v>R-134a</v>
      </c>
      <c r="G274" s="118">
        <f>H274+I274+J274+K274</f>
        <v>0.21959204042118999</v>
      </c>
      <c r="H274" s="118">
        <f>N274+O274+P274+Q274</f>
        <v>1.9767392309999999E-4</v>
      </c>
      <c r="I274" s="118">
        <f>L274+M274+R274</f>
        <v>3.2922253199999999E-4</v>
      </c>
      <c r="J274" s="326">
        <f>S274+IF(T274="x",0,T274)+IF(U274="x",0,U274)+IF(V274="x",0,V274)+W274+X274</f>
        <v>0.21454655926608998</v>
      </c>
      <c r="K274" s="118">
        <v>4.5185846999999998E-3</v>
      </c>
      <c r="L274" s="118">
        <v>1.181515E-4</v>
      </c>
      <c r="M274" s="118">
        <v>1.9358504999999999E-4</v>
      </c>
      <c r="N274" s="118">
        <v>1.6636635E-4</v>
      </c>
      <c r="O274" s="330">
        <v>2.5598459E-5</v>
      </c>
      <c r="P274" s="330">
        <v>3.049287E-6</v>
      </c>
      <c r="Q274" s="330">
        <v>2.6598271E-6</v>
      </c>
      <c r="R274" s="330">
        <v>1.7485981999999999E-5</v>
      </c>
      <c r="S274" s="330">
        <v>6.2736866000000003E-6</v>
      </c>
      <c r="T274" s="118">
        <v>0.2145</v>
      </c>
      <c r="U274" s="330">
        <v>4.0152886999999997E-5</v>
      </c>
      <c r="V274" s="330">
        <v>1.3269249000000001E-7</v>
      </c>
      <c r="W274" s="118">
        <v>0</v>
      </c>
      <c r="X274" s="118">
        <v>0</v>
      </c>
      <c r="Y274" s="41"/>
      <c r="Z274" s="327">
        <f>K274/0.133</f>
        <v>3.3974321052631574E-2</v>
      </c>
      <c r="AA274" s="41"/>
      <c r="AB274" s="111">
        <v>12.721579999999999</v>
      </c>
      <c r="AC274" s="111">
        <v>12.71503</v>
      </c>
      <c r="AD274" s="111">
        <v>5.4437210999999999E-3</v>
      </c>
      <c r="AE274" s="111">
        <v>0</v>
      </c>
      <c r="AF274" s="111">
        <v>0</v>
      </c>
      <c r="AG274" s="122">
        <v>5.4501888000000001E-5</v>
      </c>
      <c r="AH274" s="111">
        <v>1.0521738000000001E-3</v>
      </c>
      <c r="AI274" s="41"/>
      <c r="AJ274" s="114">
        <v>1.4823092000000001E-3</v>
      </c>
      <c r="AK274" s="114">
        <v>6.0806651000000001E-4</v>
      </c>
      <c r="AL274" s="121">
        <v>2.8369852E-5</v>
      </c>
      <c r="AM274" s="114">
        <v>8.4587284000000001E-4</v>
      </c>
      <c r="AN274" s="113">
        <f>AQ274+AT274+AU274+AV274+AW274+BE274+BF274+BJ274</f>
        <v>3.6454827150760005E-8</v>
      </c>
      <c r="AO274" s="112">
        <f>AR274+AS274+AX274+AY274+AZ274+BA274+BB274+BC274+BD274+BG274+BK274+BL274</f>
        <v>1.04918091638218E-10</v>
      </c>
      <c r="AP274" s="112">
        <f>BH274+BI274</f>
        <v>0.11846958522573001</v>
      </c>
      <c r="AQ274" s="328">
        <v>3.2014264000000003E-8</v>
      </c>
      <c r="AR274" s="328">
        <v>9.6612807000000001E-11</v>
      </c>
      <c r="AS274" s="328">
        <v>2.6388157000000001E-15</v>
      </c>
      <c r="AT274" s="328">
        <v>2.1392401000000001E-12</v>
      </c>
      <c r="AU274" s="328">
        <v>2.7789766E-13</v>
      </c>
      <c r="AV274" s="328">
        <v>2.4738019E-11</v>
      </c>
      <c r="AW274" s="328">
        <v>4.3674609E-9</v>
      </c>
      <c r="AX274" s="328">
        <v>3.5816308E-12</v>
      </c>
      <c r="AY274" s="328">
        <v>4.5458514000000001E-12</v>
      </c>
      <c r="AZ274" s="328">
        <v>3.1196066E-15</v>
      </c>
      <c r="BA274" s="328">
        <v>1.6002067999999999E-17</v>
      </c>
      <c r="BB274" s="328">
        <v>6.6107699E-15</v>
      </c>
      <c r="BC274" s="328">
        <v>3.8193624999999998E-16</v>
      </c>
      <c r="BD274" s="328">
        <v>2.8866769999999999E-16</v>
      </c>
      <c r="BE274" s="328">
        <v>3.3213138000000003E-11</v>
      </c>
      <c r="BF274" s="328">
        <v>1.2733956E-11</v>
      </c>
      <c r="BG274" s="328">
        <v>1.6474664E-13</v>
      </c>
      <c r="BH274" s="328">
        <v>2.9522573E-7</v>
      </c>
      <c r="BI274" s="329">
        <v>0.11846929</v>
      </c>
      <c r="BJ274" s="329">
        <v>0</v>
      </c>
      <c r="BK274" s="329">
        <v>0</v>
      </c>
      <c r="BL274" s="329">
        <v>0</v>
      </c>
      <c r="BM274" s="41"/>
      <c r="BN274" s="122">
        <v>1.6454895E-5</v>
      </c>
      <c r="BO274" s="122">
        <v>3.9254863999999999E-8</v>
      </c>
      <c r="BP274" s="122">
        <v>9.4729422000000002E-7</v>
      </c>
      <c r="BQ274" s="122">
        <v>2.0587796000000001E-9</v>
      </c>
      <c r="BR274" s="122">
        <v>4.3717473999999999E-8</v>
      </c>
      <c r="BS274" s="122">
        <v>1.5517342999999999E-8</v>
      </c>
      <c r="BT274" s="122">
        <v>4.0019772999999999E-12</v>
      </c>
      <c r="BU274" s="122">
        <v>2.3762880000000001E-8</v>
      </c>
      <c r="BV274" s="122">
        <v>4.0919284999999999E-9</v>
      </c>
      <c r="BW274" s="122">
        <v>1.760023E-9</v>
      </c>
      <c r="BX274" s="122">
        <v>2.0887500999999999E-9</v>
      </c>
      <c r="BY274" s="122">
        <v>1.1976684999999999E-10</v>
      </c>
      <c r="BZ274" s="122">
        <v>3.6870391999999998E-11</v>
      </c>
      <c r="CA274" s="122">
        <v>3.9080744999999999E-8</v>
      </c>
      <c r="CB274" s="122">
        <v>1.5334646E-5</v>
      </c>
      <c r="CC274" s="122">
        <v>1.4614206000000001E-9</v>
      </c>
      <c r="CD274" s="111">
        <v>0</v>
      </c>
      <c r="CE274" s="229" t="s">
        <v>12173</v>
      </c>
      <c r="CF274" s="221" t="s">
        <v>12172</v>
      </c>
      <c r="CG274" s="42" t="s">
        <v>1447</v>
      </c>
      <c r="CK274" s="41"/>
      <c r="CL274" s="41"/>
      <c r="CM274" s="41"/>
      <c r="CN274" s="41"/>
      <c r="CO274" s="41"/>
      <c r="CP274" s="41"/>
      <c r="CQ274" s="41"/>
      <c r="CR274" s="41"/>
      <c r="CS274" s="41"/>
      <c r="CT274" s="41"/>
      <c r="CU274" s="41"/>
      <c r="CV274" s="41"/>
      <c r="CW274" s="41"/>
    </row>
    <row r="275" spans="1:101" ht="14.5" customHeight="1">
      <c r="A275" s="41" t="s">
        <v>12171</v>
      </c>
      <c r="B275" s="119" t="s">
        <v>12026</v>
      </c>
      <c r="C275" s="120" t="str">
        <f>MID(A275,1,12)</f>
        <v>A.030.28.103</v>
      </c>
      <c r="D275" s="135" t="s">
        <v>12169</v>
      </c>
      <c r="E275" s="119" t="s">
        <v>6570</v>
      </c>
      <c r="F275" s="118" t="str">
        <f>MID(A275, 21,85)</f>
        <v>R-744 (CO2)</v>
      </c>
      <c r="G275" s="118">
        <f>H275+I275+J275+K275</f>
        <v>7.7908351376200002E-2</v>
      </c>
      <c r="H275" s="118">
        <f>N275+O275+P275+Q275</f>
        <v>2.6555448410000002E-3</v>
      </c>
      <c r="I275" s="118">
        <f>L275+M275+R275</f>
        <v>5.2874802599999996E-3</v>
      </c>
      <c r="J275" s="326">
        <f>S275+IF(T275="x",0,T275)+IF(U275="x",0,U275)+IF(V275="x",0,V275)+W275+X275</f>
        <v>5.8357642752000002E-3</v>
      </c>
      <c r="K275" s="118">
        <v>6.4129562000000001E-2</v>
      </c>
      <c r="L275" s="118">
        <v>2.4946147999999999E-3</v>
      </c>
      <c r="M275" s="118">
        <v>2.6502939000000001E-3</v>
      </c>
      <c r="N275" s="118">
        <v>2.2570099999999998E-3</v>
      </c>
      <c r="O275" s="118">
        <v>3.5198571000000001E-4</v>
      </c>
      <c r="P275" s="330">
        <v>2.4862291999999999E-5</v>
      </c>
      <c r="Q275" s="330">
        <v>2.1686839E-5</v>
      </c>
      <c r="R275" s="118">
        <v>1.4257156000000001E-4</v>
      </c>
      <c r="S275" s="118">
        <v>2.4217166999999999E-4</v>
      </c>
      <c r="T275" s="118">
        <v>0</v>
      </c>
      <c r="U275" s="118">
        <v>5.5925107E-3</v>
      </c>
      <c r="V275" s="330">
        <v>1.0819052E-6</v>
      </c>
      <c r="W275" s="118">
        <v>0</v>
      </c>
      <c r="X275" s="118">
        <v>0</v>
      </c>
      <c r="Y275" s="41"/>
      <c r="Z275" s="327">
        <f>K275/0.133</f>
        <v>0.48217715789473681</v>
      </c>
      <c r="AA275" s="41"/>
      <c r="AB275" s="111">
        <v>7.4136579999999999</v>
      </c>
      <c r="AC275" s="111">
        <v>6.1551191000000003</v>
      </c>
      <c r="AD275" s="111">
        <v>0.75811276000000005</v>
      </c>
      <c r="AE275" s="111">
        <v>0</v>
      </c>
      <c r="AF275" s="111">
        <v>6.1271169E-2</v>
      </c>
      <c r="AG275" s="111">
        <v>0.26891162000000002</v>
      </c>
      <c r="AH275" s="111">
        <v>0.17024334999999999</v>
      </c>
      <c r="AI275" s="41"/>
      <c r="AJ275" s="114">
        <v>9.4619231999999998E-3</v>
      </c>
      <c r="AK275" s="114">
        <v>8.8070888999999992E-3</v>
      </c>
      <c r="AL275" s="114">
        <v>4.0358199000000003E-4</v>
      </c>
      <c r="AM275" s="114">
        <v>2.5125232000000001E-4</v>
      </c>
      <c r="AN275" s="113">
        <f>AQ275+AT275+AU275+AV275+AW275+BE275+BF275+BJ275</f>
        <v>5.2800292620730008E-7</v>
      </c>
      <c r="AO275" s="112">
        <f>AR275+AS275+AX275+AY275+AZ275+BA275+BB275+BC275+BD275+BG275+BK275+BL275</f>
        <v>1.4925369905275E-9</v>
      </c>
      <c r="AP275" s="112">
        <f>BH275+BI275</f>
        <v>3.5189399551900001E-2</v>
      </c>
      <c r="AQ275" s="328">
        <v>4.5142375E-7</v>
      </c>
      <c r="AR275" s="328">
        <v>1.3622016E-9</v>
      </c>
      <c r="AS275" s="328">
        <v>3.7210899000000002E-14</v>
      </c>
      <c r="AT275" s="328">
        <v>1.7442245E-11</v>
      </c>
      <c r="AU275" s="328">
        <v>2.2658323E-12</v>
      </c>
      <c r="AV275" s="328">
        <v>3.3560555000000002E-10</v>
      </c>
      <c r="AW275" s="328">
        <v>7.5849233999999995E-8</v>
      </c>
      <c r="AX275" s="328">
        <v>4.8184837000000002E-11</v>
      </c>
      <c r="AY275" s="328">
        <v>8.068515E-11</v>
      </c>
      <c r="AZ275" s="328">
        <v>2.5435640999999999E-14</v>
      </c>
      <c r="BA275" s="328">
        <v>1.304725E-16</v>
      </c>
      <c r="BB275" s="328">
        <v>5.3900760999999998E-14</v>
      </c>
      <c r="BC275" s="328">
        <v>3.1141084999999999E-15</v>
      </c>
      <c r="BD275" s="328">
        <v>2.3536454999999999E-15</v>
      </c>
      <c r="BE275" s="328">
        <v>2.7080256000000002E-10</v>
      </c>
      <c r="BF275" s="328">
        <v>1.0382602E-10</v>
      </c>
      <c r="BG275" s="328">
        <v>1.3432579999999999E-12</v>
      </c>
      <c r="BH275" s="328">
        <v>6.2625519000000004E-6</v>
      </c>
      <c r="BI275" s="329">
        <v>3.5183137000000003E-2</v>
      </c>
      <c r="BJ275" s="329">
        <v>0</v>
      </c>
      <c r="BK275" s="329">
        <v>0</v>
      </c>
      <c r="BL275" s="329">
        <v>0</v>
      </c>
      <c r="BM275" s="41"/>
      <c r="BN275" s="122">
        <v>2.4209882000000001E-5</v>
      </c>
      <c r="BO275" s="122">
        <v>6.6488268999999997E-7</v>
      </c>
      <c r="BP275" s="122">
        <v>1.3444377999999999E-5</v>
      </c>
      <c r="BQ275" s="122">
        <v>1.6786213000000001E-8</v>
      </c>
      <c r="BR275" s="122">
        <v>7.0408279E-7</v>
      </c>
      <c r="BS275" s="122">
        <v>2.1320770000000001E-7</v>
      </c>
      <c r="BT275" s="122">
        <v>3.2630031E-11</v>
      </c>
      <c r="BU275" s="122">
        <v>3.2532292000000001E-7</v>
      </c>
      <c r="BV275" s="122">
        <v>3.3363444999999999E-8</v>
      </c>
      <c r="BW275" s="122">
        <v>1.4350308E-8</v>
      </c>
      <c r="BX275" s="122">
        <v>1.7030575999999999E-8</v>
      </c>
      <c r="BY275" s="122">
        <v>9.7651629999999991E-10</v>
      </c>
      <c r="BZ275" s="122">
        <v>3.0062189999999998E-10</v>
      </c>
      <c r="CA275" s="122">
        <v>5.0528516000000001E-7</v>
      </c>
      <c r="CB275" s="122">
        <v>8.1658391000000006E-6</v>
      </c>
      <c r="CC275" s="122">
        <v>1.040433E-7</v>
      </c>
      <c r="CD275" s="111">
        <v>0</v>
      </c>
      <c r="CE275" s="228" t="s">
        <v>12167</v>
      </c>
      <c r="CF275" s="221" t="s">
        <v>12166</v>
      </c>
      <c r="CG275" s="42" t="s">
        <v>1448</v>
      </c>
      <c r="CK275" s="41"/>
      <c r="CL275" s="41"/>
      <c r="CM275" s="41"/>
      <c r="CN275" s="41"/>
      <c r="CO275" s="41"/>
      <c r="CP275" s="41"/>
      <c r="CQ275" s="41"/>
      <c r="CR275" s="41"/>
      <c r="CS275" s="41"/>
      <c r="CT275" s="41"/>
      <c r="CU275" s="41"/>
      <c r="CV275" s="41"/>
      <c r="CW275" s="41"/>
    </row>
    <row r="276" spans="1:101" ht="14.5" customHeight="1">
      <c r="B276" s="119" t="s">
        <v>12026</v>
      </c>
      <c r="C276" s="133" t="s">
        <v>12165</v>
      </c>
      <c r="D276" s="133" t="s">
        <v>12150</v>
      </c>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M276" s="41"/>
      <c r="AN276" s="41"/>
      <c r="AO276" s="41"/>
      <c r="AP276" s="41"/>
      <c r="AQ276" s="41"/>
      <c r="AR276" s="41"/>
      <c r="AS276" s="41"/>
      <c r="AT276" s="41"/>
      <c r="AU276" s="41"/>
      <c r="AV276" s="41"/>
      <c r="AW276" s="41"/>
      <c r="AX276" s="41"/>
      <c r="AY276" s="41"/>
      <c r="AZ276" s="41"/>
      <c r="BA276" s="41"/>
      <c r="BB276" s="41"/>
      <c r="BC276" s="41"/>
      <c r="BD276" s="41"/>
      <c r="BE276" s="41"/>
      <c r="BF276" s="41"/>
      <c r="BG276" s="41"/>
      <c r="BH276" s="41"/>
      <c r="BI276" s="41"/>
      <c r="BJ276" s="41"/>
      <c r="BK276" s="41"/>
      <c r="BL276" s="41"/>
      <c r="BM276" s="41"/>
      <c r="BN276" s="41"/>
      <c r="BO276" s="41"/>
      <c r="BP276" s="41"/>
      <c r="BQ276" s="41"/>
      <c r="BR276" s="41"/>
      <c r="BS276" s="41"/>
      <c r="BT276" s="41"/>
      <c r="BU276" s="41"/>
      <c r="BV276" s="41"/>
      <c r="BW276" s="41"/>
      <c r="BX276" s="41"/>
      <c r="BY276" s="41"/>
      <c r="BZ276" s="41"/>
      <c r="CA276" s="41"/>
      <c r="CB276" s="41"/>
      <c r="CC276" s="41"/>
      <c r="CD276" s="41"/>
      <c r="CE276" s="152"/>
      <c r="CF276" s="172"/>
      <c r="CK276" s="41"/>
      <c r="CL276" s="41"/>
      <c r="CM276" s="41"/>
      <c r="CN276" s="41"/>
      <c r="CO276" s="41"/>
      <c r="CP276" s="41"/>
      <c r="CQ276" s="41"/>
      <c r="CR276" s="41"/>
      <c r="CS276" s="41"/>
      <c r="CT276" s="41"/>
      <c r="CU276" s="41"/>
      <c r="CV276" s="41"/>
      <c r="CW276" s="41"/>
    </row>
    <row r="277" spans="1:101" ht="14.5" customHeight="1">
      <c r="A277" s="41" t="s">
        <v>12164</v>
      </c>
      <c r="B277" s="119" t="s">
        <v>12026</v>
      </c>
      <c r="C277" s="120" t="str">
        <f>MID(A277,1,12)</f>
        <v>A.030.30.101</v>
      </c>
      <c r="D277" s="135" t="s">
        <v>12150</v>
      </c>
      <c r="E277" s="119" t="s">
        <v>6570</v>
      </c>
      <c r="F277" s="118" t="str">
        <f>MID(A277, 21,85)</f>
        <v>Carboxymethyl cellulose</v>
      </c>
      <c r="G277" s="118">
        <f>H277+I277+J277+K277</f>
        <v>0.73303618333851994</v>
      </c>
      <c r="H277" s="118">
        <f>N277+O277+P277+Q277</f>
        <v>4.5435301459999994E-2</v>
      </c>
      <c r="I277" s="118">
        <f>L277+M277+R277</f>
        <v>0.1116626312</v>
      </c>
      <c r="J277" s="326">
        <f>S277+IF(T277="x",0,T277)+IF(U277="x",0,U277)+IF(V277="x",0,V277)+W277+X277</f>
        <v>2.8311200678519999E-2</v>
      </c>
      <c r="K277" s="118">
        <v>0.54762705</v>
      </c>
      <c r="L277" s="118">
        <v>7.6121719000000004E-2</v>
      </c>
      <c r="M277" s="118">
        <v>3.2299754E-2</v>
      </c>
      <c r="N277" s="118">
        <v>2.5713773999999998E-2</v>
      </c>
      <c r="O277" s="118">
        <v>1.9056613999999999E-2</v>
      </c>
      <c r="P277" s="118">
        <v>2.3990460999999999E-4</v>
      </c>
      <c r="Q277" s="118">
        <v>4.2500885000000001E-4</v>
      </c>
      <c r="R277" s="118">
        <v>3.2411582000000001E-3</v>
      </c>
      <c r="S277" s="118">
        <v>1.1675228999999999E-3</v>
      </c>
      <c r="T277" s="118">
        <v>3.8210963000000001E-3</v>
      </c>
      <c r="U277" s="118">
        <v>2.3310109999999998E-2</v>
      </c>
      <c r="V277" s="330">
        <v>1.2196042E-5</v>
      </c>
      <c r="W277" s="330">
        <v>2.7543652000000001E-7</v>
      </c>
      <c r="X277" s="118">
        <v>0</v>
      </c>
      <c r="Y277" s="41"/>
      <c r="Z277" s="327">
        <f>K277/0.133</f>
        <v>4.1174966165413531</v>
      </c>
      <c r="AA277" s="41"/>
      <c r="AB277" s="111">
        <v>53.330409000000003</v>
      </c>
      <c r="AC277" s="111">
        <v>47.024484999999999</v>
      </c>
      <c r="AD277" s="111">
        <v>3.159904</v>
      </c>
      <c r="AE277" s="111">
        <v>0</v>
      </c>
      <c r="AF277" s="111">
        <v>0.2427976</v>
      </c>
      <c r="AG277" s="111">
        <v>1.0668652999999999</v>
      </c>
      <c r="AH277" s="111">
        <v>1.8363574</v>
      </c>
      <c r="AI277" s="41"/>
      <c r="AJ277" s="114">
        <v>9.9810221000000005E-2</v>
      </c>
      <c r="AK277" s="114">
        <v>9.3720998E-2</v>
      </c>
      <c r="AL277" s="114">
        <v>3.8244306E-3</v>
      </c>
      <c r="AM277" s="114">
        <v>2.2647922999999999E-3</v>
      </c>
      <c r="AN277" s="113">
        <f>AQ277+AT277+AU277+AV277+AW277+BE277+BF277+BJ277</f>
        <v>5.6187648777139004E-6</v>
      </c>
      <c r="AO277" s="112">
        <f>AR277+AS277+AX277+AY277+AZ277+BA277+BB277+BC277+BD277+BG277+BK277+BL277</f>
        <v>1.4143603918673925E-8</v>
      </c>
      <c r="AP277" s="112">
        <f>BH277+BI277</f>
        <v>0.31719779818499999</v>
      </c>
      <c r="AQ277" s="328">
        <v>3.8526415000000004E-6</v>
      </c>
      <c r="AR277" s="328">
        <v>1.1625494E-8</v>
      </c>
      <c r="AS277" s="328">
        <v>3.1757467999999999E-13</v>
      </c>
      <c r="AT277" s="328">
        <v>1.9994001E-10</v>
      </c>
      <c r="AU277" s="328">
        <v>1.6938682E-11</v>
      </c>
      <c r="AV277" s="328">
        <v>3.8234919000000002E-9</v>
      </c>
      <c r="AW277" s="328">
        <v>1.7517263E-6</v>
      </c>
      <c r="AX277" s="328">
        <v>5.4988384999999995E-10</v>
      </c>
      <c r="AY277" s="328">
        <v>1.9278486000000001E-9</v>
      </c>
      <c r="AZ277" s="328">
        <v>1.5383334999999999E-11</v>
      </c>
      <c r="BA277" s="328">
        <v>2.2973115E-14</v>
      </c>
      <c r="BB277" s="328">
        <v>7.5734136000000006E-12</v>
      </c>
      <c r="BC277" s="328">
        <v>8.7483933999999995E-14</v>
      </c>
      <c r="BD277" s="328">
        <v>1.3795757E-13</v>
      </c>
      <c r="BE277" s="328">
        <v>3.4705604999999998E-9</v>
      </c>
      <c r="BF277" s="328">
        <v>6.8808064E-9</v>
      </c>
      <c r="BG277" s="328">
        <v>1.6822254999999999E-11</v>
      </c>
      <c r="BH277" s="328">
        <v>3.7968184999999999E-5</v>
      </c>
      <c r="BI277" s="329">
        <v>0.31715982999999998</v>
      </c>
      <c r="BJ277" s="328">
        <v>5.3402218999999999E-12</v>
      </c>
      <c r="BK277" s="328">
        <v>3.2474321999999998E-14</v>
      </c>
      <c r="BL277" s="328">
        <v>1.4529252E-18</v>
      </c>
      <c r="BM277" s="41"/>
      <c r="BN277" s="111">
        <v>2.339295E-4</v>
      </c>
      <c r="BO277" s="122">
        <v>1.4525578E-5</v>
      </c>
      <c r="BP277" s="111">
        <v>1.1480673E-4</v>
      </c>
      <c r="BQ277" s="122">
        <v>3.8030733E-7</v>
      </c>
      <c r="BR277" s="122">
        <v>2.4077624E-5</v>
      </c>
      <c r="BS277" s="122">
        <v>2.4866524E-6</v>
      </c>
      <c r="BT277" s="122">
        <v>1.0291782E-7</v>
      </c>
      <c r="BU277" s="122">
        <v>3.6986881999999998E-6</v>
      </c>
      <c r="BV277" s="122">
        <v>3.2193509000000001E-7</v>
      </c>
      <c r="BW277" s="122">
        <v>2.8123082999999998E-7</v>
      </c>
      <c r="BX277" s="122">
        <v>1.2684995E-7</v>
      </c>
      <c r="BY277" s="122">
        <v>1.1816802999999999E-8</v>
      </c>
      <c r="BZ277" s="122">
        <v>2.1961610999999999E-9</v>
      </c>
      <c r="CA277" s="122">
        <v>6.2233063999999997E-6</v>
      </c>
      <c r="CB277" s="122">
        <v>5.8341441999999998E-5</v>
      </c>
      <c r="CC277" s="122">
        <v>8.5414565000000005E-6</v>
      </c>
      <c r="CD277" s="122">
        <v>7.6662774999999997E-10</v>
      </c>
      <c r="CE277" s="227" t="s">
        <v>12161</v>
      </c>
      <c r="CF277" s="222" t="s">
        <v>12028</v>
      </c>
      <c r="CG277" s="76" t="s">
        <v>12153</v>
      </c>
      <c r="CK277" s="41"/>
      <c r="CL277" s="41"/>
      <c r="CM277" s="41"/>
      <c r="CN277" s="41"/>
      <c r="CO277" s="41"/>
      <c r="CP277" s="41"/>
      <c r="CQ277" s="41"/>
      <c r="CR277" s="41"/>
      <c r="CS277" s="41"/>
      <c r="CT277" s="41"/>
      <c r="CU277" s="41"/>
      <c r="CV277" s="41"/>
      <c r="CW277" s="41"/>
    </row>
    <row r="278" spans="1:101" ht="14.5" customHeight="1">
      <c r="A278" s="41" t="s">
        <v>12160</v>
      </c>
      <c r="B278" s="119" t="s">
        <v>12026</v>
      </c>
      <c r="C278" s="120" t="str">
        <f>MID(A278,1,12)</f>
        <v>A.030.30.102</v>
      </c>
      <c r="D278" s="135" t="s">
        <v>12150</v>
      </c>
      <c r="E278" s="119" t="s">
        <v>6570</v>
      </c>
      <c r="F278" s="118" t="str">
        <f>MID(A278, 21,85)</f>
        <v>Fluorescent whitening agent, DAS1, triazinylaminostilben type</v>
      </c>
      <c r="G278" s="118">
        <f>H278+I278+J278+K278</f>
        <v>4.7728130664999995</v>
      </c>
      <c r="H278" s="118">
        <f>N278+O278+P278+Q278</f>
        <v>0.5429811966000001</v>
      </c>
      <c r="I278" s="118">
        <f>L278+M278+R278</f>
        <v>2.28867573</v>
      </c>
      <c r="J278" s="326">
        <f>S278+IF(T278="x",0,T278)+IF(U278="x",0,U278)+IF(V278="x",0,V278)+W278+X278</f>
        <v>0.48287973989999999</v>
      </c>
      <c r="K278" s="118">
        <v>1.4582763999999999</v>
      </c>
      <c r="L278" s="118">
        <v>0.73026316000000002</v>
      </c>
      <c r="M278" s="118">
        <v>0.69515751000000003</v>
      </c>
      <c r="N278" s="118">
        <v>0.22720545</v>
      </c>
      <c r="O278" s="118">
        <v>0.29765914999999998</v>
      </c>
      <c r="P278" s="118">
        <v>2.3108816000000001E-3</v>
      </c>
      <c r="Q278" s="118">
        <v>1.5805715000000001E-2</v>
      </c>
      <c r="R278" s="118">
        <v>0.86325505999999996</v>
      </c>
      <c r="S278" s="118">
        <v>5.6020345999999999E-2</v>
      </c>
      <c r="T278" s="118">
        <v>0</v>
      </c>
      <c r="U278" s="118">
        <v>0.31414354</v>
      </c>
      <c r="V278" s="118">
        <v>5.3019238999999999E-3</v>
      </c>
      <c r="W278" s="118">
        <v>0.10741393</v>
      </c>
      <c r="X278" s="118">
        <v>0</v>
      </c>
      <c r="Y278" s="41"/>
      <c r="Z278" s="327">
        <f>K278/0.133</f>
        <v>10.964484210526315</v>
      </c>
      <c r="AA278" s="41"/>
      <c r="AB278" s="111">
        <v>217.38480999999999</v>
      </c>
      <c r="AC278" s="111">
        <v>169.64572999999999</v>
      </c>
      <c r="AD278" s="111">
        <v>42.585422999999999</v>
      </c>
      <c r="AE278" s="111">
        <v>8.8883191000000002E-4</v>
      </c>
      <c r="AF278" s="111">
        <v>0.25666909999999998</v>
      </c>
      <c r="AG278" s="111">
        <v>6.4839678999999997E-2</v>
      </c>
      <c r="AH278" s="111">
        <v>4.8312572999999999</v>
      </c>
      <c r="AI278" s="41"/>
      <c r="AJ278" s="114">
        <v>0.59651304000000005</v>
      </c>
      <c r="AK278" s="114">
        <v>0.56672460000000002</v>
      </c>
      <c r="AL278" s="114">
        <v>2.0680461000000001E-2</v>
      </c>
      <c r="AM278" s="114">
        <v>9.1079747000000003E-3</v>
      </c>
      <c r="AN278" s="113">
        <f>AQ278+AT278+AU278+AV278+AW278+BE278+BF278+BJ278</f>
        <v>3.3976294092547002E-5</v>
      </c>
      <c r="AO278" s="112">
        <f>AR278+AS278+AX278+AY278+AZ278+BA278+BB278+BC278+BD278+BG278+BK278+BL278</f>
        <v>7.6480994821980015E-8</v>
      </c>
      <c r="AP278" s="112">
        <f>BH278+BI278</f>
        <v>1.2756267539000001</v>
      </c>
      <c r="AQ278" s="328">
        <v>1.0289990000000001E-5</v>
      </c>
      <c r="AR278" s="328">
        <v>3.1050840999999997E-8</v>
      </c>
      <c r="AS278" s="328">
        <v>8.4818280000000003E-13</v>
      </c>
      <c r="AT278" s="328">
        <v>2.8094439999999998E-9</v>
      </c>
      <c r="AU278" s="328">
        <v>1.4212547E-11</v>
      </c>
      <c r="AV278" s="328">
        <v>3.3787656000000001E-8</v>
      </c>
      <c r="AW278" s="328">
        <v>2.0925227000000001E-5</v>
      </c>
      <c r="AX278" s="328">
        <v>5.0635884000000002E-9</v>
      </c>
      <c r="AY278" s="328">
        <v>2.6890850000000001E-8</v>
      </c>
      <c r="AZ278" s="328">
        <v>4.9533616000000002E-10</v>
      </c>
      <c r="BA278" s="328">
        <v>1.2367527000000001E-12</v>
      </c>
      <c r="BB278" s="328">
        <v>1.5359446999999999E-10</v>
      </c>
      <c r="BC278" s="328">
        <v>9.6147733000000005E-12</v>
      </c>
      <c r="BD278" s="328">
        <v>2.7063007999999999E-12</v>
      </c>
      <c r="BE278" s="328">
        <v>3.3710786999999998E-7</v>
      </c>
      <c r="BF278" s="328">
        <v>3.1150400999999999E-7</v>
      </c>
      <c r="BG278" s="328">
        <v>1.8664171000000001E-10</v>
      </c>
      <c r="BH278" s="329">
        <v>6.6892538999999999E-3</v>
      </c>
      <c r="BI278" s="329">
        <v>1.2689375000000001</v>
      </c>
      <c r="BJ278" s="328">
        <v>2.0758539E-6</v>
      </c>
      <c r="BK278" s="328">
        <v>1.2625171E-8</v>
      </c>
      <c r="BL278" s="328">
        <v>5.6607238000000003E-13</v>
      </c>
      <c r="BM278" s="41"/>
      <c r="BN278" s="111">
        <v>1.7133803999999999E-3</v>
      </c>
      <c r="BO278" s="111">
        <v>2.0617035E-4</v>
      </c>
      <c r="BP278" s="111">
        <v>3.0571891000000001E-4</v>
      </c>
      <c r="BQ278" s="111">
        <v>1.0387008E-4</v>
      </c>
      <c r="BR278" s="111">
        <v>2.9918263999999999E-4</v>
      </c>
      <c r="BS278" s="122">
        <v>2.6447395999999999E-5</v>
      </c>
      <c r="BT278" s="122">
        <v>1.283737E-5</v>
      </c>
      <c r="BU278" s="122">
        <v>9.0402564000000002E-5</v>
      </c>
      <c r="BV278" s="122">
        <v>3.1010405E-6</v>
      </c>
      <c r="BW278" s="122">
        <v>1.0458734E-5</v>
      </c>
      <c r="BX278" s="122">
        <v>1.0447829E-7</v>
      </c>
      <c r="BY278" s="122">
        <v>3.286834E-7</v>
      </c>
      <c r="BZ278" s="122">
        <v>3.8525739999999999E-6</v>
      </c>
      <c r="CA278" s="122">
        <v>6.9408324000000003E-5</v>
      </c>
      <c r="CB278" s="111">
        <v>2.5543041E-4</v>
      </c>
      <c r="CC278" s="122">
        <v>2.8020981999999999E-5</v>
      </c>
      <c r="CD278" s="111">
        <v>2.9804589E-4</v>
      </c>
      <c r="CE278" s="224" t="s">
        <v>12157</v>
      </c>
      <c r="CF278" s="222" t="s">
        <v>12028</v>
      </c>
      <c r="CG278" s="76" t="s">
        <v>12153</v>
      </c>
      <c r="CK278" s="41"/>
      <c r="CL278" s="41"/>
      <c r="CM278" s="41"/>
      <c r="CN278" s="41"/>
      <c r="CO278" s="41"/>
      <c r="CP278" s="41"/>
      <c r="CQ278" s="41"/>
      <c r="CR278" s="41"/>
      <c r="CS278" s="41"/>
      <c r="CT278" s="41"/>
      <c r="CU278" s="41"/>
      <c r="CV278" s="41"/>
      <c r="CW278" s="41"/>
    </row>
    <row r="279" spans="1:101" ht="14.5" customHeight="1">
      <c r="A279" s="41" t="s">
        <v>12156</v>
      </c>
      <c r="B279" s="119" t="s">
        <v>12026</v>
      </c>
      <c r="C279" s="120" t="str">
        <f>MID(A279,1,12)</f>
        <v>A.030.30.103</v>
      </c>
      <c r="D279" s="135" t="s">
        <v>12150</v>
      </c>
      <c r="E279" s="119" t="s">
        <v>6570</v>
      </c>
      <c r="F279" s="118" t="str">
        <f>MID(A279, 21,85)</f>
        <v>Fluorescent whitening agent, distyrylbiphenyl type</v>
      </c>
      <c r="G279" s="118">
        <f>H279+I279+J279+K279</f>
        <v>6.7077807865000008</v>
      </c>
      <c r="H279" s="118">
        <f>N279+O279+P279+Q279</f>
        <v>0.86442513310000002</v>
      </c>
      <c r="I279" s="118">
        <f>L279+M279+R279</f>
        <v>2.0064033500000003</v>
      </c>
      <c r="J279" s="326">
        <f>S279+IF(T279="x",0,T279)+IF(U279="x",0,U279)+IF(V279="x",0,V279)+W279+X279</f>
        <v>0.83339410339999997</v>
      </c>
      <c r="K279" s="118">
        <v>3.0035582000000001</v>
      </c>
      <c r="L279" s="118">
        <v>0.96810008999999997</v>
      </c>
      <c r="M279" s="118">
        <v>0.51030516000000004</v>
      </c>
      <c r="N279" s="118">
        <v>0.40228756999999998</v>
      </c>
      <c r="O279" s="118">
        <v>0.43367667999999998</v>
      </c>
      <c r="P279" s="118">
        <v>3.2487571000000002E-3</v>
      </c>
      <c r="Q279" s="118">
        <v>2.5212126000000001E-2</v>
      </c>
      <c r="R279" s="118">
        <v>0.52799810000000003</v>
      </c>
      <c r="S279" s="118">
        <v>4.2652605000000003E-2</v>
      </c>
      <c r="T279" s="118">
        <v>0</v>
      </c>
      <c r="U279" s="118">
        <v>0.47814991000000001</v>
      </c>
      <c r="V279" s="118">
        <v>5.2344084000000004E-3</v>
      </c>
      <c r="W279" s="118">
        <v>0.30735718000000001</v>
      </c>
      <c r="X279" s="118">
        <v>0</v>
      </c>
      <c r="Y279" s="41"/>
      <c r="Z279" s="327">
        <f>K279/0.133</f>
        <v>22.583144360902256</v>
      </c>
      <c r="AA279" s="41"/>
      <c r="AB279" s="111">
        <v>467.68335999999999</v>
      </c>
      <c r="AC279" s="111">
        <v>369.73165999999998</v>
      </c>
      <c r="AD279" s="111">
        <v>64.818190999999999</v>
      </c>
      <c r="AE279" s="111">
        <v>9.1214816000000001E-4</v>
      </c>
      <c r="AF279" s="111">
        <v>0.25665515999999999</v>
      </c>
      <c r="AG279" s="111">
        <v>6.5129254999999997E-2</v>
      </c>
      <c r="AH279" s="111">
        <v>32.810809999999996</v>
      </c>
      <c r="AI279" s="41"/>
      <c r="AJ279" s="114">
        <v>0.94148231000000004</v>
      </c>
      <c r="AK279" s="114">
        <v>0.88414685999999998</v>
      </c>
      <c r="AL279" s="114">
        <v>3.6592680000000002E-2</v>
      </c>
      <c r="AM279" s="114">
        <v>2.0742765E-2</v>
      </c>
      <c r="AN279" s="113">
        <f>AQ279+AT279+AU279+AV279+AW279+BE279+BF279+BJ279</f>
        <v>5.3006407050922002E-5</v>
      </c>
      <c r="AO279" s="112">
        <f>AR279+AS279+AX279+AY279+AZ279+BA279+BB279+BC279+BD279+BG279+BK279+BL279</f>
        <v>1.3532795987250001E-7</v>
      </c>
      <c r="AP279" s="112">
        <f>BH279+BI279</f>
        <v>2.9051491309999999</v>
      </c>
      <c r="AQ279" s="328">
        <v>2.1250304E-5</v>
      </c>
      <c r="AR279" s="328">
        <v>6.4122757999999994E-8</v>
      </c>
      <c r="AS279" s="328">
        <v>1.7515477E-12</v>
      </c>
      <c r="AT279" s="328">
        <v>5.8947606999999998E-9</v>
      </c>
      <c r="AU279" s="328">
        <v>1.4232222E-11</v>
      </c>
      <c r="AV279" s="328">
        <v>5.9823857999999995E-8</v>
      </c>
      <c r="AW279" s="328">
        <v>2.4780808E-5</v>
      </c>
      <c r="AX279" s="328">
        <v>8.9540632000000006E-9</v>
      </c>
      <c r="AY279" s="328">
        <v>2.5089147000000001E-8</v>
      </c>
      <c r="AZ279" s="328">
        <v>5.3546773000000003E-10</v>
      </c>
      <c r="BA279" s="328">
        <v>3.0188486999999999E-12</v>
      </c>
      <c r="BB279" s="328">
        <v>1.7962179000000001E-10</v>
      </c>
      <c r="BC279" s="328">
        <v>4.1534901000000003E-11</v>
      </c>
      <c r="BD279" s="328">
        <v>9.5469861000000005E-12</v>
      </c>
      <c r="BE279" s="328">
        <v>2.7389332999999998E-7</v>
      </c>
      <c r="BF279" s="328">
        <v>6.8353377E-7</v>
      </c>
      <c r="BG279" s="328">
        <v>1.9230710000000001E-10</v>
      </c>
      <c r="BH279" s="329">
        <v>7.7847631E-2</v>
      </c>
      <c r="BI279" s="329">
        <v>2.8273014999999999</v>
      </c>
      <c r="BJ279" s="328">
        <v>5.9521351E-6</v>
      </c>
      <c r="BK279" s="328">
        <v>3.6197122000000002E-8</v>
      </c>
      <c r="BL279" s="328">
        <v>1.620769E-12</v>
      </c>
      <c r="BM279" s="41"/>
      <c r="BN279" s="111">
        <v>4.1789117999999998E-3</v>
      </c>
      <c r="BO279" s="111">
        <v>1.9091909E-4</v>
      </c>
      <c r="BP279" s="111">
        <v>6.2967800000000005E-4</v>
      </c>
      <c r="BQ279" s="122">
        <v>6.7579112999999994E-5</v>
      </c>
      <c r="BR279" s="111">
        <v>3.6201049000000001E-4</v>
      </c>
      <c r="BS279" s="122">
        <v>4.3807048000000001E-5</v>
      </c>
      <c r="BT279" s="122">
        <v>1.3744832E-5</v>
      </c>
      <c r="BU279" s="122">
        <v>5.3754161000000001E-5</v>
      </c>
      <c r="BV279" s="122">
        <v>4.3596034000000002E-6</v>
      </c>
      <c r="BW279" s="122">
        <v>1.6683010999999999E-5</v>
      </c>
      <c r="BX279" s="122">
        <v>1.0462049E-7</v>
      </c>
      <c r="BY279" s="122">
        <v>3.4000960000000002E-7</v>
      </c>
      <c r="BZ279" s="122">
        <v>5.0437352000000003E-6</v>
      </c>
      <c r="CA279" s="111">
        <v>1.1922829E-4</v>
      </c>
      <c r="CB279" s="111">
        <v>5.1868018000000003E-4</v>
      </c>
      <c r="CC279" s="111">
        <v>1.2985602000000001E-3</v>
      </c>
      <c r="CD279" s="111">
        <v>8.5441939999999995E-4</v>
      </c>
      <c r="CE279" s="154"/>
      <c r="CF279" s="222" t="s">
        <v>12028</v>
      </c>
      <c r="CG279" s="76" t="s">
        <v>12153</v>
      </c>
      <c r="CK279" s="41"/>
      <c r="CL279" s="41"/>
      <c r="CM279" s="41"/>
      <c r="CN279" s="41"/>
      <c r="CO279" s="41"/>
      <c r="CP279" s="41"/>
      <c r="CQ279" s="41"/>
      <c r="CR279" s="41"/>
      <c r="CS279" s="41"/>
      <c r="CT279" s="41"/>
      <c r="CU279" s="41"/>
      <c r="CV279" s="41"/>
      <c r="CW279" s="41"/>
    </row>
    <row r="280" spans="1:101" ht="14.5" customHeight="1">
      <c r="A280" s="41" t="s">
        <v>12152</v>
      </c>
      <c r="B280" s="119" t="s">
        <v>12026</v>
      </c>
      <c r="C280" s="120" t="str">
        <f>MID(A280,1,12)</f>
        <v>A.030.30.104</v>
      </c>
      <c r="D280" s="135" t="s">
        <v>12150</v>
      </c>
      <c r="E280" s="119" t="s">
        <v>6570</v>
      </c>
      <c r="F280" s="118" t="str">
        <f>MID(A280, 21,85)</f>
        <v>Sodium dodecylbenzenesulfonate</v>
      </c>
      <c r="G280" s="118">
        <f>H280+I280+J280+K280</f>
        <v>0.25678688096829999</v>
      </c>
      <c r="H280" s="118">
        <f>N280+O280+P280+Q280</f>
        <v>8.96243683E-3</v>
      </c>
      <c r="I280" s="118">
        <f>L280+M280+R280</f>
        <v>1.4814192050000001E-2</v>
      </c>
      <c r="J280" s="326">
        <f>S280+IF(T280="x",0,T280)+IF(U280="x",0,U280)+IF(V280="x",0,V280)+W280+X280</f>
        <v>2.0941620883000002E-3</v>
      </c>
      <c r="K280" s="118">
        <v>0.23091608999999999</v>
      </c>
      <c r="L280" s="118">
        <v>5.3142674999999999E-3</v>
      </c>
      <c r="M280" s="118">
        <v>8.7071492E-3</v>
      </c>
      <c r="N280" s="118">
        <v>7.4828951000000003E-3</v>
      </c>
      <c r="O280" s="118">
        <v>1.1513782000000001E-3</v>
      </c>
      <c r="P280" s="118">
        <v>1.3715210000000001E-4</v>
      </c>
      <c r="Q280" s="118">
        <v>1.9101143000000001E-4</v>
      </c>
      <c r="R280" s="118">
        <v>7.9277535000000002E-4</v>
      </c>
      <c r="S280" s="118">
        <v>2.8218048999999998E-4</v>
      </c>
      <c r="T280" s="118">
        <v>0</v>
      </c>
      <c r="U280" s="118">
        <v>1.8060133000000001E-3</v>
      </c>
      <c r="V280" s="330">
        <v>5.9682983000000003E-6</v>
      </c>
      <c r="W280" s="118">
        <v>0</v>
      </c>
      <c r="X280" s="118">
        <v>0</v>
      </c>
      <c r="Y280" s="41"/>
      <c r="Z280" s="327">
        <f>K280/0.133</f>
        <v>1.7362112030075185</v>
      </c>
      <c r="AA280" s="41"/>
      <c r="AB280" s="111">
        <v>66.051041999999995</v>
      </c>
      <c r="AC280" s="111">
        <v>65.756416000000002</v>
      </c>
      <c r="AD280" s="111">
        <v>0.24484996000000001</v>
      </c>
      <c r="AE280" s="111">
        <v>0</v>
      </c>
      <c r="AF280" s="111">
        <v>0</v>
      </c>
      <c r="AG280" s="111">
        <v>2.4514087000000002E-3</v>
      </c>
      <c r="AH280" s="111">
        <v>4.7325114000000001E-2</v>
      </c>
      <c r="AI280" s="41"/>
      <c r="AJ280" s="114">
        <v>3.3763791000000001E-2</v>
      </c>
      <c r="AK280" s="114">
        <v>3.1232586E-2</v>
      </c>
      <c r="AL280" s="114">
        <v>1.4662572E-3</v>
      </c>
      <c r="AM280" s="114">
        <v>1.0649470999999999E-3</v>
      </c>
      <c r="AN280" s="113">
        <f>AQ280+AT280+AU280+AV280+AW280+BE280+BF280+BJ280</f>
        <v>1.8724572034969999E-6</v>
      </c>
      <c r="AO280" s="112">
        <f>AR280+AS280+AX280+AY280+AZ280+BA280+BB280+BC280+BD280+BG280+BK280+BL280</f>
        <v>5.4225489183417095E-9</v>
      </c>
      <c r="AP280" s="112">
        <f>BH280+BI280</f>
        <v>0.149152258786</v>
      </c>
      <c r="AQ280" s="328">
        <v>1.6726109E-6</v>
      </c>
      <c r="AR280" s="328">
        <v>5.0489712000000002E-9</v>
      </c>
      <c r="AS280" s="328">
        <v>1.3784575000000001E-13</v>
      </c>
      <c r="AT280" s="328">
        <v>2.1301963000000001E-10</v>
      </c>
      <c r="AU280" s="328">
        <v>1.2499397E-11</v>
      </c>
      <c r="AV280" s="328">
        <v>1.1126769E-9</v>
      </c>
      <c r="AW280" s="328">
        <v>1.9644148E-7</v>
      </c>
      <c r="AX280" s="328">
        <v>1.6109609E-10</v>
      </c>
      <c r="AY280" s="328">
        <v>2.0446519999999999E-10</v>
      </c>
      <c r="AZ280" s="328">
        <v>1.4031497000000001E-13</v>
      </c>
      <c r="BA280" s="328">
        <v>7.1974771000000003E-16</v>
      </c>
      <c r="BB280" s="328">
        <v>2.9734197000000001E-13</v>
      </c>
      <c r="BC280" s="328">
        <v>1.7178888000000001E-14</v>
      </c>
      <c r="BD280" s="328">
        <v>1.2983816E-14</v>
      </c>
      <c r="BE280" s="328">
        <v>1.4938744000000001E-9</v>
      </c>
      <c r="BF280" s="328">
        <v>5.7275316999999997E-10</v>
      </c>
      <c r="BG280" s="328">
        <v>7.4100431999999992E-12</v>
      </c>
      <c r="BH280" s="328">
        <v>1.3278786000000001E-5</v>
      </c>
      <c r="BI280" s="329">
        <v>0.14913898</v>
      </c>
      <c r="BJ280" s="329">
        <v>0</v>
      </c>
      <c r="BK280" s="329">
        <v>0</v>
      </c>
      <c r="BL280" s="329">
        <v>0</v>
      </c>
      <c r="BM280" s="41"/>
      <c r="BN280" s="122">
        <v>8.1128470000000006E-5</v>
      </c>
      <c r="BO280" s="122">
        <v>1.7656216000000001E-6</v>
      </c>
      <c r="BP280" s="122">
        <v>4.8410174999999998E-5</v>
      </c>
      <c r="BQ280" s="122">
        <v>9.3336680000000001E-8</v>
      </c>
      <c r="BR280" s="122">
        <v>1.9663428E-6</v>
      </c>
      <c r="BS280" s="122">
        <v>6.9794553000000001E-7</v>
      </c>
      <c r="BT280" s="122">
        <v>1.8000260999999999E-10</v>
      </c>
      <c r="BU280" s="122">
        <v>1.0688167000000001E-6</v>
      </c>
      <c r="BV280" s="122">
        <v>1.8404846999999999E-7</v>
      </c>
      <c r="BW280" s="122">
        <v>1.2639337E-7</v>
      </c>
      <c r="BX280" s="122">
        <v>9.3948672000000004E-8</v>
      </c>
      <c r="BY280" s="122">
        <v>5.3869235000000001E-9</v>
      </c>
      <c r="BZ280" s="122">
        <v>1.6583718999999999E-9</v>
      </c>
      <c r="CA280" s="122">
        <v>1.8381367999999999E-6</v>
      </c>
      <c r="CB280" s="122">
        <v>2.4810747000000001E-5</v>
      </c>
      <c r="CC280" s="122">
        <v>6.5732388000000001E-8</v>
      </c>
      <c r="CD280" s="111">
        <v>0</v>
      </c>
      <c r="CE280" s="224" t="s">
        <v>12148</v>
      </c>
      <c r="CF280" s="221" t="s">
        <v>12021</v>
      </c>
      <c r="CG280" s="76" t="s">
        <v>12147</v>
      </c>
      <c r="CK280" s="41"/>
      <c r="CL280" s="41"/>
      <c r="CM280" s="41"/>
      <c r="CN280" s="41"/>
      <c r="CO280" s="41"/>
      <c r="CP280" s="41"/>
      <c r="CQ280" s="41"/>
      <c r="CR280" s="41"/>
      <c r="CS280" s="41"/>
      <c r="CT280" s="41"/>
      <c r="CU280" s="41"/>
      <c r="CV280" s="41"/>
      <c r="CW280" s="41"/>
    </row>
    <row r="281" spans="1:101" ht="14.5" customHeight="1">
      <c r="B281" s="119" t="s">
        <v>12026</v>
      </c>
      <c r="C281" s="133" t="s">
        <v>12146</v>
      </c>
      <c r="D281" s="133" t="s">
        <v>12083</v>
      </c>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M281" s="41"/>
      <c r="AN281" s="41"/>
      <c r="AO281" s="41"/>
      <c r="AP281" s="41"/>
      <c r="AQ281" s="41"/>
      <c r="AR281" s="41"/>
      <c r="AS281" s="41"/>
      <c r="AT281" s="41"/>
      <c r="AU281" s="41"/>
      <c r="AV281" s="41"/>
      <c r="AW281" s="41"/>
      <c r="AX281" s="41"/>
      <c r="AY281" s="41"/>
      <c r="AZ281" s="41"/>
      <c r="BA281" s="41"/>
      <c r="BB281" s="41"/>
      <c r="BC281" s="41"/>
      <c r="BD281" s="41"/>
      <c r="BE281" s="41"/>
      <c r="BF281" s="41"/>
      <c r="BG281" s="41"/>
      <c r="BH281" s="41"/>
      <c r="BI281" s="41"/>
      <c r="BJ281" s="41"/>
      <c r="BK281" s="41"/>
      <c r="BL281" s="41"/>
      <c r="BM281" s="41"/>
      <c r="BN281" s="41"/>
      <c r="BO281" s="41"/>
      <c r="BP281" s="41"/>
      <c r="BQ281" s="41"/>
      <c r="BR281" s="41"/>
      <c r="BS281" s="41"/>
      <c r="BT281" s="41"/>
      <c r="BU281" s="41"/>
      <c r="BV281" s="41"/>
      <c r="BW281" s="41"/>
      <c r="BX281" s="41"/>
      <c r="BY281" s="41"/>
      <c r="BZ281" s="41"/>
      <c r="CA281" s="41"/>
      <c r="CB281" s="41"/>
      <c r="CC281" s="41"/>
      <c r="CD281" s="41"/>
      <c r="CE281" s="152"/>
      <c r="CF281" s="172"/>
      <c r="CK281" s="41"/>
      <c r="CL281" s="41"/>
      <c r="CM281" s="41"/>
      <c r="CN281" s="41"/>
      <c r="CO281" s="41"/>
      <c r="CP281" s="41"/>
      <c r="CQ281" s="41"/>
      <c r="CR281" s="41"/>
      <c r="CS281" s="41"/>
      <c r="CT281" s="41"/>
      <c r="CU281" s="41"/>
      <c r="CV281" s="41"/>
      <c r="CW281" s="41"/>
    </row>
    <row r="282" spans="1:101" ht="14.5" customHeight="1">
      <c r="A282" s="41" t="s">
        <v>12145</v>
      </c>
      <c r="B282" s="119" t="s">
        <v>12026</v>
      </c>
      <c r="C282" s="120" t="str">
        <f t="shared" ref="C282:C297" si="110">MID(A282,1,12)</f>
        <v>A.030.36.101</v>
      </c>
      <c r="D282" s="135" t="s">
        <v>12083</v>
      </c>
      <c r="E282" s="119" t="s">
        <v>6570</v>
      </c>
      <c r="F282" s="118" t="str">
        <f t="shared" ref="F282:F297" si="111">MID(A282, 21,85)</f>
        <v>3-dimethylamino-propylamine</v>
      </c>
      <c r="G282" s="118">
        <f t="shared" ref="G282:G297" si="112">H282+I282+J282+K282</f>
        <v>0.71213361078399995</v>
      </c>
      <c r="H282" s="118">
        <f t="shared" ref="H282:H297" si="113">N282+O282+P282+Q282</f>
        <v>2.518190553E-2</v>
      </c>
      <c r="I282" s="118">
        <f t="shared" ref="I282:I297" si="114">L282+M282+R282</f>
        <v>4.17057947E-2</v>
      </c>
      <c r="J282" s="326">
        <f t="shared" ref="J282:J297" si="115">S282+IF(T282="x",0,T282)+IF(U282="x",0,U282)+IF(V282="x",0,V282)+W282+X282</f>
        <v>5.896390554E-3</v>
      </c>
      <c r="K282" s="118">
        <v>0.63934952</v>
      </c>
      <c r="L282" s="118">
        <v>1.4963023000000001E-2</v>
      </c>
      <c r="M282" s="118">
        <v>2.4516131E-2</v>
      </c>
      <c r="N282" s="118">
        <v>2.1080096999999999E-2</v>
      </c>
      <c r="O282" s="118">
        <v>3.2418576000000001E-3</v>
      </c>
      <c r="P282" s="118">
        <v>3.8616989999999999E-4</v>
      </c>
      <c r="Q282" s="118">
        <v>4.7378102999999998E-4</v>
      </c>
      <c r="R282" s="118">
        <v>2.2266407E-3</v>
      </c>
      <c r="S282" s="118">
        <v>7.9451651999999998E-4</v>
      </c>
      <c r="T282" s="118">
        <v>0</v>
      </c>
      <c r="U282" s="118">
        <v>5.0850695E-3</v>
      </c>
      <c r="V282" s="330">
        <v>1.6804534000000001E-5</v>
      </c>
      <c r="W282" s="118">
        <v>0</v>
      </c>
      <c r="X282" s="118">
        <v>0</v>
      </c>
      <c r="Y282" s="41"/>
      <c r="Z282" s="327">
        <f t="shared" ref="Z282:Z297" si="116">K282/0.133</f>
        <v>4.8071392481203006</v>
      </c>
      <c r="AA282" s="41"/>
      <c r="AB282" s="111">
        <v>116.92547</v>
      </c>
      <c r="AC282" s="111">
        <v>116.09591</v>
      </c>
      <c r="AD282" s="111">
        <v>0.68940747000000002</v>
      </c>
      <c r="AE282" s="111">
        <v>0</v>
      </c>
      <c r="AF282" s="111">
        <v>0</v>
      </c>
      <c r="AG282" s="111">
        <v>6.9022655E-3</v>
      </c>
      <c r="AH282" s="111">
        <v>0.13325012</v>
      </c>
      <c r="AI282" s="41"/>
      <c r="AJ282" s="114">
        <v>9.3312745000000002E-2</v>
      </c>
      <c r="AK282" s="114">
        <v>8.6269767999999997E-2</v>
      </c>
      <c r="AL282" s="114">
        <v>4.0444777999999997E-3</v>
      </c>
      <c r="AM282" s="114">
        <v>2.9984996000000002E-3</v>
      </c>
      <c r="AN282" s="113">
        <f t="shared" ref="AN282:AN297" si="117">AQ282+AT282+AU282+AV282+AW282+BE282+BF282+BJ282</f>
        <v>5.1720483752070001E-6</v>
      </c>
      <c r="AO282" s="112">
        <f t="shared" ref="AO282:AO297" si="118">AR282+AS282+AX282+AY282+AZ282+BA282+BB282+BC282+BD282+BG282+BK282+BL282</f>
        <v>1.4957388075339899E-8</v>
      </c>
      <c r="AP282" s="112">
        <f t="shared" ref="AP282:AP297" si="119">BH282+BI282</f>
        <v>0.41995792817900002</v>
      </c>
      <c r="AQ282" s="328">
        <v>4.6071122999999996E-6</v>
      </c>
      <c r="AR282" s="328">
        <v>1.3905165000000001E-8</v>
      </c>
      <c r="AS282" s="328">
        <v>3.7969369999999999E-13</v>
      </c>
      <c r="AT282" s="328">
        <v>2.8405191000000002E-9</v>
      </c>
      <c r="AU282" s="328">
        <v>3.5193706999999998E-11</v>
      </c>
      <c r="AV282" s="328">
        <v>3.1345291000000001E-9</v>
      </c>
      <c r="AW282" s="328">
        <v>5.5310697000000003E-7</v>
      </c>
      <c r="AX282" s="328">
        <v>4.5396135000000002E-10</v>
      </c>
      <c r="AY282" s="328">
        <v>5.7569883999999999E-10</v>
      </c>
      <c r="AZ282" s="328">
        <v>3.9507536E-13</v>
      </c>
      <c r="BA282" s="328">
        <v>2.0265448999999999E-15</v>
      </c>
      <c r="BB282" s="328">
        <v>8.3720565000000004E-13</v>
      </c>
      <c r="BC282" s="328">
        <v>4.8369432000000001E-14</v>
      </c>
      <c r="BD282" s="328">
        <v>3.6557652999999997E-14</v>
      </c>
      <c r="BE282" s="328">
        <v>4.2062010000000001E-9</v>
      </c>
      <c r="BF282" s="328">
        <v>1.6126623E-9</v>
      </c>
      <c r="BG282" s="328">
        <v>2.0863956999999999E-11</v>
      </c>
      <c r="BH282" s="328">
        <v>3.7388178999999998E-5</v>
      </c>
      <c r="BI282" s="329">
        <v>0.41992054000000001</v>
      </c>
      <c r="BJ282" s="329">
        <v>0</v>
      </c>
      <c r="BK282" s="329">
        <v>0</v>
      </c>
      <c r="BL282" s="329">
        <v>0</v>
      </c>
      <c r="BM282" s="41"/>
      <c r="BN282" s="111">
        <v>2.2605336000000001E-4</v>
      </c>
      <c r="BO282" s="122">
        <v>4.9713414000000004E-6</v>
      </c>
      <c r="BP282" s="111">
        <v>1.3403579999999999E-4</v>
      </c>
      <c r="BQ282" s="122">
        <v>2.6215480999999998E-7</v>
      </c>
      <c r="BR282" s="122">
        <v>5.5364982999999996E-6</v>
      </c>
      <c r="BS282" s="122">
        <v>1.9651579999999999E-6</v>
      </c>
      <c r="BT282" s="122">
        <v>5.0682116000000001E-10</v>
      </c>
      <c r="BU282" s="122">
        <v>3.009395E-6</v>
      </c>
      <c r="BV282" s="122">
        <v>5.1821280999999996E-7</v>
      </c>
      <c r="BW282" s="122">
        <v>3.1350365999999998E-7</v>
      </c>
      <c r="BX282" s="122">
        <v>2.6452492E-7</v>
      </c>
      <c r="BY282" s="122">
        <v>1.5167596000000001E-8</v>
      </c>
      <c r="BZ282" s="122">
        <v>4.6693655000000002E-9</v>
      </c>
      <c r="CA282" s="122">
        <v>5.1134116999999997E-6</v>
      </c>
      <c r="CB282" s="122">
        <v>6.9857941999999996E-5</v>
      </c>
      <c r="CC282" s="122">
        <v>1.8507824000000001E-7</v>
      </c>
      <c r="CD282" s="111">
        <v>0</v>
      </c>
      <c r="CE282" s="226" t="s">
        <v>12142</v>
      </c>
      <c r="CF282" s="221" t="s">
        <v>12081</v>
      </c>
      <c r="CG282" s="220" t="s">
        <v>12020</v>
      </c>
      <c r="CK282" s="41"/>
      <c r="CL282" s="41"/>
      <c r="CM282" s="41"/>
      <c r="CN282" s="41"/>
      <c r="CO282" s="41"/>
      <c r="CP282" s="41"/>
      <c r="CQ282" s="41"/>
      <c r="CR282" s="41"/>
      <c r="CS282" s="41"/>
      <c r="CT282" s="41"/>
      <c r="CU282" s="41"/>
      <c r="CV282" s="41"/>
      <c r="CW282" s="41"/>
    </row>
    <row r="283" spans="1:101" ht="14.5" customHeight="1">
      <c r="A283" s="41" t="s">
        <v>12141</v>
      </c>
      <c r="B283" s="119" t="s">
        <v>12026</v>
      </c>
      <c r="C283" s="120" t="str">
        <f t="shared" si="110"/>
        <v>A.030.36.102</v>
      </c>
      <c r="D283" s="135" t="s">
        <v>12083</v>
      </c>
      <c r="E283" s="119" t="s">
        <v>6570</v>
      </c>
      <c r="F283" s="118" t="str">
        <f t="shared" si="111"/>
        <v>Aminoethylethanol-amine</v>
      </c>
      <c r="G283" s="118">
        <f t="shared" si="112"/>
        <v>0.43244085986390002</v>
      </c>
      <c r="H283" s="118">
        <f t="shared" si="113"/>
        <v>1.466790682E-2</v>
      </c>
      <c r="I283" s="118">
        <f t="shared" si="114"/>
        <v>2.4299224500000001E-2</v>
      </c>
      <c r="J283" s="326">
        <f t="shared" si="115"/>
        <v>3.4354485438999999E-3</v>
      </c>
      <c r="K283" s="118">
        <v>0.39003828000000001</v>
      </c>
      <c r="L283" s="118">
        <v>8.7179939999999997E-3</v>
      </c>
      <c r="M283" s="118">
        <v>1.4283977E-2</v>
      </c>
      <c r="N283" s="118">
        <v>1.2275602E-2</v>
      </c>
      <c r="O283" s="118">
        <v>1.8888225E-3</v>
      </c>
      <c r="P283" s="118">
        <v>2.2499643E-4</v>
      </c>
      <c r="Q283" s="118">
        <v>2.7848589E-4</v>
      </c>
      <c r="R283" s="118">
        <v>1.2972534999999999E-3</v>
      </c>
      <c r="S283" s="118">
        <v>4.6291381999999999E-4</v>
      </c>
      <c r="T283" s="118">
        <v>0</v>
      </c>
      <c r="U283" s="118">
        <v>2.9627438000000002E-3</v>
      </c>
      <c r="V283" s="330">
        <v>9.7909239000000004E-6</v>
      </c>
      <c r="W283" s="118">
        <v>0</v>
      </c>
      <c r="X283" s="118">
        <v>0</v>
      </c>
      <c r="Y283" s="41"/>
      <c r="Z283" s="327">
        <f t="shared" si="116"/>
        <v>2.9326186466165414</v>
      </c>
      <c r="AA283" s="41"/>
      <c r="AB283" s="111">
        <v>70.971862000000002</v>
      </c>
      <c r="AC283" s="111">
        <v>70.488530999999995</v>
      </c>
      <c r="AD283" s="111">
        <v>0.40167351000000001</v>
      </c>
      <c r="AE283" s="111">
        <v>0</v>
      </c>
      <c r="AF283" s="111">
        <v>0</v>
      </c>
      <c r="AG283" s="111">
        <v>4.0215073999999998E-3</v>
      </c>
      <c r="AH283" s="111">
        <v>7.7636300000000005E-2</v>
      </c>
      <c r="AI283" s="41"/>
      <c r="AJ283" s="114">
        <v>5.6757709000000003E-2</v>
      </c>
      <c r="AK283" s="114">
        <v>5.2545166999999997E-2</v>
      </c>
      <c r="AL283" s="114">
        <v>2.4655082E-3</v>
      </c>
      <c r="AM283" s="114">
        <v>1.7470334E-3</v>
      </c>
      <c r="AN283" s="113">
        <f t="shared" si="117"/>
        <v>3.1501898244259994E-6</v>
      </c>
      <c r="AO283" s="112">
        <f t="shared" si="118"/>
        <v>9.1180037265737997E-9</v>
      </c>
      <c r="AP283" s="112">
        <f t="shared" si="119"/>
        <v>0.24468255369399999</v>
      </c>
      <c r="AQ283" s="328">
        <v>2.8182726999999998E-6</v>
      </c>
      <c r="AR283" s="328">
        <v>8.5051476999999998E-9</v>
      </c>
      <c r="AS283" s="328">
        <v>2.3225315999999998E-13</v>
      </c>
      <c r="AT283" s="328">
        <v>4.4210471999999997E-9</v>
      </c>
      <c r="AU283" s="328">
        <v>2.0505116E-11</v>
      </c>
      <c r="AV283" s="328">
        <v>1.8253336000000001E-9</v>
      </c>
      <c r="AW283" s="328">
        <v>3.2225995999999999E-7</v>
      </c>
      <c r="AX283" s="328">
        <v>2.6427625999999998E-10</v>
      </c>
      <c r="AY283" s="328">
        <v>3.3542278999999999E-10</v>
      </c>
      <c r="AZ283" s="328">
        <v>2.3018506999999999E-13</v>
      </c>
      <c r="BA283" s="328">
        <v>1.1807377999999999E-15</v>
      </c>
      <c r="BB283" s="328">
        <v>4.8778604000000004E-13</v>
      </c>
      <c r="BC283" s="328">
        <v>2.8181766E-14</v>
      </c>
      <c r="BD283" s="328">
        <v>2.12998E-14</v>
      </c>
      <c r="BE283" s="328">
        <v>2.4506836E-9</v>
      </c>
      <c r="BF283" s="328">
        <v>9.3959491000000001E-10</v>
      </c>
      <c r="BG283" s="328">
        <v>1.215609E-11</v>
      </c>
      <c r="BH283" s="328">
        <v>2.1783694E-5</v>
      </c>
      <c r="BI283" s="329">
        <v>0.24466077</v>
      </c>
      <c r="BJ283" s="329">
        <v>0</v>
      </c>
      <c r="BK283" s="329">
        <v>0</v>
      </c>
      <c r="BL283" s="329">
        <v>0</v>
      </c>
      <c r="BM283" s="41"/>
      <c r="BN283" s="111">
        <v>1.3537771000000001E-4</v>
      </c>
      <c r="BO283" s="122">
        <v>2.8964818000000002E-6</v>
      </c>
      <c r="BP283" s="122">
        <v>8.1769189E-5</v>
      </c>
      <c r="BQ283" s="122">
        <v>1.5273291000000001E-7</v>
      </c>
      <c r="BR283" s="122">
        <v>3.2257625E-6</v>
      </c>
      <c r="BS283" s="122">
        <v>1.1449715E-6</v>
      </c>
      <c r="BT283" s="122">
        <v>2.9529218000000001E-10</v>
      </c>
      <c r="BU283" s="122">
        <v>1.7533814000000001E-6</v>
      </c>
      <c r="BV283" s="122">
        <v>3.0192937E-7</v>
      </c>
      <c r="BW283" s="122">
        <v>1.8427573E-7</v>
      </c>
      <c r="BX283" s="122">
        <v>1.5412170000000001E-7</v>
      </c>
      <c r="BY283" s="122">
        <v>8.8371852999999995E-9</v>
      </c>
      <c r="BZ283" s="122">
        <v>2.7205398000000001E-9</v>
      </c>
      <c r="CA283" s="122">
        <v>2.9734333999999998E-6</v>
      </c>
      <c r="CB283" s="122">
        <v>4.0701741999999998E-5</v>
      </c>
      <c r="CC283" s="122">
        <v>1.0783322E-7</v>
      </c>
      <c r="CD283" s="111">
        <v>0</v>
      </c>
      <c r="CE283" s="226" t="s">
        <v>12138</v>
      </c>
      <c r="CF283" s="221" t="s">
        <v>12081</v>
      </c>
      <c r="CG283" s="220" t="s">
        <v>12020</v>
      </c>
      <c r="CK283" s="41"/>
      <c r="CL283" s="41"/>
      <c r="CM283" s="41"/>
      <c r="CN283" s="41"/>
      <c r="CO283" s="41"/>
      <c r="CP283" s="41"/>
      <c r="CQ283" s="41"/>
      <c r="CR283" s="41"/>
      <c r="CS283" s="41"/>
      <c r="CT283" s="41"/>
      <c r="CU283" s="41"/>
      <c r="CV283" s="41"/>
      <c r="CW283" s="41"/>
    </row>
    <row r="284" spans="1:101" ht="14.5" customHeight="1">
      <c r="A284" s="41" t="s">
        <v>12137</v>
      </c>
      <c r="B284" s="119" t="s">
        <v>12026</v>
      </c>
      <c r="C284" s="120" t="str">
        <f t="shared" si="110"/>
        <v>A.030.36.103</v>
      </c>
      <c r="D284" s="135" t="s">
        <v>12083</v>
      </c>
      <c r="E284" s="119" t="s">
        <v>6570</v>
      </c>
      <c r="F284" s="118" t="str">
        <f t="shared" si="111"/>
        <v>Beef tallow</v>
      </c>
      <c r="G284" s="118">
        <f t="shared" si="112"/>
        <v>0.35666070938459998</v>
      </c>
      <c r="H284" s="118">
        <f t="shared" si="113"/>
        <v>5.2447808460000002E-3</v>
      </c>
      <c r="I284" s="118">
        <f t="shared" si="114"/>
        <v>7.8831233399999992E-3</v>
      </c>
      <c r="J284" s="326">
        <f t="shared" si="115"/>
        <v>1.1081551985999999E-3</v>
      </c>
      <c r="K284" s="118">
        <v>0.34242465</v>
      </c>
      <c r="L284" s="118">
        <v>2.8121190000000001E-3</v>
      </c>
      <c r="M284" s="118">
        <v>4.6075099E-3</v>
      </c>
      <c r="N284" s="118">
        <v>3.9596787000000001E-3</v>
      </c>
      <c r="O284" s="118">
        <v>6.0926787999999999E-4</v>
      </c>
      <c r="P284" s="330">
        <v>7.2575956000000004E-5</v>
      </c>
      <c r="Q284" s="118">
        <v>6.0325831000000003E-4</v>
      </c>
      <c r="R284" s="118">
        <v>4.6349443999999998E-4</v>
      </c>
      <c r="S284" s="118">
        <v>1.4931976E-4</v>
      </c>
      <c r="T284" s="118">
        <v>0</v>
      </c>
      <c r="U284" s="118">
        <v>9.5567722999999999E-4</v>
      </c>
      <c r="V284" s="330">
        <v>3.1582086E-6</v>
      </c>
      <c r="W284" s="118">
        <v>0</v>
      </c>
      <c r="X284" s="118">
        <v>0</v>
      </c>
      <c r="Y284" s="41"/>
      <c r="Z284" s="327">
        <f t="shared" si="116"/>
        <v>2.5746214285714286</v>
      </c>
      <c r="AA284" s="41"/>
      <c r="AB284" s="111">
        <v>16.053723999999999</v>
      </c>
      <c r="AC284" s="111">
        <v>15.897819</v>
      </c>
      <c r="AD284" s="111">
        <v>0.12956577999999999</v>
      </c>
      <c r="AE284" s="111">
        <v>0</v>
      </c>
      <c r="AF284" s="111">
        <v>0</v>
      </c>
      <c r="AG284" s="111">
        <v>1.2971972E-3</v>
      </c>
      <c r="AH284" s="111">
        <v>2.5042747000000001E-2</v>
      </c>
      <c r="AI284" s="41"/>
      <c r="AJ284" s="114">
        <v>4.9983888999999997E-2</v>
      </c>
      <c r="AK284" s="114">
        <v>4.7148338999999997E-2</v>
      </c>
      <c r="AL284" s="114">
        <v>2.2720176000000001E-3</v>
      </c>
      <c r="AM284" s="114">
        <v>5.6353168999999999E-4</v>
      </c>
      <c r="AN284" s="113">
        <f t="shared" si="117"/>
        <v>2.8266390637009999E-6</v>
      </c>
      <c r="AO284" s="112">
        <f t="shared" si="118"/>
        <v>8.4024321016108765E-9</v>
      </c>
      <c r="AP284" s="112">
        <f t="shared" si="119"/>
        <v>7.8926006655599998E-2</v>
      </c>
      <c r="AQ284" s="328">
        <v>2.7158102000000001E-6</v>
      </c>
      <c r="AR284" s="328">
        <v>8.2045975000000004E-9</v>
      </c>
      <c r="AS284" s="328">
        <v>2.2367034000000001E-13</v>
      </c>
      <c r="AT284" s="328">
        <v>5.1901160000000002E-9</v>
      </c>
      <c r="AU284" s="328">
        <v>6.614231E-12</v>
      </c>
      <c r="AV284" s="328">
        <v>5.8878857000000003E-10</v>
      </c>
      <c r="AW284" s="328">
        <v>1.0394976E-7</v>
      </c>
      <c r="AX284" s="328">
        <v>8.5246249000000002E-11</v>
      </c>
      <c r="AY284" s="328">
        <v>1.0819562E-10</v>
      </c>
      <c r="AZ284" s="328">
        <v>7.4249628999999997E-14</v>
      </c>
      <c r="BA284" s="328">
        <v>3.8086458E-16</v>
      </c>
      <c r="BB284" s="328">
        <v>1.5734265999999999E-13</v>
      </c>
      <c r="BC284" s="328">
        <v>9.0904491000000002E-15</v>
      </c>
      <c r="BD284" s="328">
        <v>6.8705682000000003E-15</v>
      </c>
      <c r="BE284" s="328">
        <v>7.9050453999999997E-10</v>
      </c>
      <c r="BF284" s="328">
        <v>3.0308036E-10</v>
      </c>
      <c r="BG284" s="328">
        <v>3.9211281000000004E-12</v>
      </c>
      <c r="BH284" s="328">
        <v>7.0266555999999999E-6</v>
      </c>
      <c r="BI284" s="329">
        <v>7.891898E-2</v>
      </c>
      <c r="BJ284" s="329">
        <v>0</v>
      </c>
      <c r="BK284" s="329">
        <v>0</v>
      </c>
      <c r="BL284" s="329">
        <v>0</v>
      </c>
      <c r="BM284" s="41"/>
      <c r="BN284" s="122">
        <v>9.0000517E-5</v>
      </c>
      <c r="BO284" s="122">
        <v>9.3430340999999998E-7</v>
      </c>
      <c r="BP284" s="122">
        <v>7.1787277E-5</v>
      </c>
      <c r="BQ284" s="122">
        <v>5.4542821999999997E-8</v>
      </c>
      <c r="BR284" s="122">
        <v>1.0405178E-6</v>
      </c>
      <c r="BS284" s="122">
        <v>3.6932764999999998E-7</v>
      </c>
      <c r="BT284" s="122">
        <v>9.5250899000000003E-11</v>
      </c>
      <c r="BU284" s="122">
        <v>5.6557933999999995E-7</v>
      </c>
      <c r="BV284" s="122">
        <v>9.7391822000000006E-8</v>
      </c>
      <c r="BW284" s="122">
        <v>3.9917953999999998E-7</v>
      </c>
      <c r="BX284" s="122">
        <v>4.9714255000000003E-8</v>
      </c>
      <c r="BY284" s="122">
        <v>2.850566E-9</v>
      </c>
      <c r="BZ284" s="122">
        <v>8.7755069999999995E-10</v>
      </c>
      <c r="CA284" s="122">
        <v>1.5351229999999999E-6</v>
      </c>
      <c r="CB284" s="122">
        <v>1.3128954E-5</v>
      </c>
      <c r="CC284" s="122">
        <v>3.4783213E-8</v>
      </c>
      <c r="CD284" s="111">
        <v>0</v>
      </c>
      <c r="CF284" s="222" t="s">
        <v>12028</v>
      </c>
      <c r="CG284" s="220" t="s">
        <v>12020</v>
      </c>
      <c r="CK284" s="41"/>
      <c r="CL284" s="41"/>
      <c r="CM284" s="41"/>
      <c r="CN284" s="41"/>
      <c r="CO284" s="41"/>
      <c r="CP284" s="41"/>
      <c r="CQ284" s="41"/>
      <c r="CR284" s="41"/>
      <c r="CS284" s="41"/>
      <c r="CT284" s="41"/>
      <c r="CU284" s="41"/>
      <c r="CV284" s="41"/>
      <c r="CW284" s="41"/>
    </row>
    <row r="285" spans="1:101" ht="14.5" customHeight="1">
      <c r="A285" s="41" t="s">
        <v>12134</v>
      </c>
      <c r="B285" s="119" t="s">
        <v>12026</v>
      </c>
      <c r="C285" s="120" t="str">
        <f t="shared" si="110"/>
        <v>A.030.36.104</v>
      </c>
      <c r="D285" s="135" t="s">
        <v>12083</v>
      </c>
      <c r="E285" s="119" t="s">
        <v>6570</v>
      </c>
      <c r="F285" s="118" t="str">
        <f t="shared" si="111"/>
        <v>C16–C18 fatty alcohol (palm oil)</v>
      </c>
      <c r="G285" s="118">
        <f t="shared" si="112"/>
        <v>0.26045966015060001</v>
      </c>
      <c r="H285" s="118">
        <f t="shared" si="113"/>
        <v>3.496034728E-3</v>
      </c>
      <c r="I285" s="118">
        <f t="shared" si="114"/>
        <v>5.1261957599999996E-3</v>
      </c>
      <c r="J285" s="326">
        <f t="shared" si="115"/>
        <v>7.2004966259999999E-4</v>
      </c>
      <c r="K285" s="118">
        <v>0.25111738</v>
      </c>
      <c r="L285" s="118">
        <v>1.8272398999999999E-3</v>
      </c>
      <c r="M285" s="118">
        <v>2.9938369E-3</v>
      </c>
      <c r="N285" s="118">
        <v>2.6279735000000002E-3</v>
      </c>
      <c r="O285" s="118">
        <v>3.9588600000000002E-4</v>
      </c>
      <c r="P285" s="330">
        <v>4.7157918E-5</v>
      </c>
      <c r="Q285" s="118">
        <v>4.2501730999999998E-4</v>
      </c>
      <c r="R285" s="118">
        <v>3.0511896000000001E-4</v>
      </c>
      <c r="S285" s="330">
        <v>9.7023992999999999E-5</v>
      </c>
      <c r="T285" s="118">
        <v>0</v>
      </c>
      <c r="U285" s="118">
        <v>6.2097355E-4</v>
      </c>
      <c r="V285" s="330">
        <v>2.0521196000000002E-6</v>
      </c>
      <c r="W285" s="118">
        <v>0</v>
      </c>
      <c r="X285" s="118">
        <v>0</v>
      </c>
      <c r="Y285" s="41"/>
      <c r="Z285" s="327">
        <f t="shared" si="116"/>
        <v>1.8881006015037594</v>
      </c>
      <c r="AA285" s="41"/>
      <c r="AB285" s="111">
        <v>10.646906</v>
      </c>
      <c r="AC285" s="111">
        <v>10.545603</v>
      </c>
      <c r="AD285" s="111">
        <v>8.4188388000000003E-2</v>
      </c>
      <c r="AE285" s="111">
        <v>0</v>
      </c>
      <c r="AF285" s="111">
        <v>0</v>
      </c>
      <c r="AG285" s="111">
        <v>8.4288411999999997E-4</v>
      </c>
      <c r="AH285" s="111">
        <v>1.6272108E-2</v>
      </c>
      <c r="AI285" s="41"/>
      <c r="AJ285" s="114">
        <v>3.6506584000000002E-2</v>
      </c>
      <c r="AK285" s="114">
        <v>3.4477960000000002E-2</v>
      </c>
      <c r="AL285" s="114">
        <v>1.6624558E-3</v>
      </c>
      <c r="AM285" s="114">
        <v>3.6616785E-4</v>
      </c>
      <c r="AN285" s="113">
        <f t="shared" si="117"/>
        <v>2.0670240199107005E-6</v>
      </c>
      <c r="AO285" s="112">
        <f t="shared" si="118"/>
        <v>6.1481354822954299E-9</v>
      </c>
      <c r="AP285" s="112">
        <f t="shared" si="119"/>
        <v>5.1284011733199998E-2</v>
      </c>
      <c r="AQ285" s="328">
        <v>1.9922679E-6</v>
      </c>
      <c r="AR285" s="328">
        <v>6.0176990999999997E-9</v>
      </c>
      <c r="AS285" s="328">
        <v>1.6407189E-13</v>
      </c>
      <c r="AT285" s="328">
        <v>6.1066837999999998E-9</v>
      </c>
      <c r="AU285" s="328">
        <v>4.2977507000000003E-12</v>
      </c>
      <c r="AV285" s="328">
        <v>3.9077909E-10</v>
      </c>
      <c r="AW285" s="328">
        <v>6.7543776999999998E-8</v>
      </c>
      <c r="AX285" s="328">
        <v>5.7260736999999997E-11</v>
      </c>
      <c r="AY285" s="328">
        <v>7.0302627999999997E-11</v>
      </c>
      <c r="AZ285" s="328">
        <v>4.8245426999999999E-14</v>
      </c>
      <c r="BA285" s="328">
        <v>2.4747562999999998E-16</v>
      </c>
      <c r="BB285" s="328">
        <v>1.0223706E-13</v>
      </c>
      <c r="BC285" s="328">
        <v>5.9067311000000002E-15</v>
      </c>
      <c r="BD285" s="328">
        <v>4.4643116999999999E-15</v>
      </c>
      <c r="BE285" s="328">
        <v>5.1364874999999999E-10</v>
      </c>
      <c r="BF285" s="328">
        <v>1.9693352E-10</v>
      </c>
      <c r="BG285" s="328">
        <v>2.5478443999999999E-12</v>
      </c>
      <c r="BH285" s="328">
        <v>4.5657332000000003E-6</v>
      </c>
      <c r="BI285" s="329">
        <v>5.1279445999999999E-2</v>
      </c>
      <c r="BJ285" s="329">
        <v>0</v>
      </c>
      <c r="BK285" s="329">
        <v>0</v>
      </c>
      <c r="BL285" s="329">
        <v>0</v>
      </c>
      <c r="BM285" s="41"/>
      <c r="BN285" s="122">
        <v>6.4595187999999995E-5</v>
      </c>
      <c r="BO285" s="122">
        <v>6.0708540999999999E-7</v>
      </c>
      <c r="BP285" s="122">
        <v>5.2645254999999999E-5</v>
      </c>
      <c r="BQ285" s="122">
        <v>3.5903469000000001E-8</v>
      </c>
      <c r="BR285" s="122">
        <v>6.7610069000000004E-7</v>
      </c>
      <c r="BS285" s="122">
        <v>2.3997924999999999E-7</v>
      </c>
      <c r="BT285" s="122">
        <v>6.1891490999999994E-11</v>
      </c>
      <c r="BU285" s="122">
        <v>3.6749836000000001E-7</v>
      </c>
      <c r="BV285" s="122">
        <v>6.3282605999999998E-8</v>
      </c>
      <c r="BW285" s="122">
        <v>2.8123643000000002E-7</v>
      </c>
      <c r="BX285" s="122">
        <v>3.2302996E-8</v>
      </c>
      <c r="BY285" s="122">
        <v>1.8522217E-9</v>
      </c>
      <c r="BZ285" s="122">
        <v>5.7020902000000002E-10</v>
      </c>
      <c r="CA285" s="122">
        <v>1.0906145000000001E-6</v>
      </c>
      <c r="CB285" s="122">
        <v>8.5308439000000001E-6</v>
      </c>
      <c r="CC285" s="122">
        <v>2.2601203E-8</v>
      </c>
      <c r="CD285" s="111">
        <v>0</v>
      </c>
      <c r="CE285" s="226" t="s">
        <v>12128</v>
      </c>
      <c r="CF285" s="222" t="s">
        <v>12028</v>
      </c>
      <c r="CG285" s="220" t="s">
        <v>12020</v>
      </c>
      <c r="CK285" s="41"/>
      <c r="CL285" s="41"/>
      <c r="CM285" s="41"/>
      <c r="CN285" s="41"/>
      <c r="CO285" s="41"/>
      <c r="CP285" s="41"/>
      <c r="CQ285" s="41"/>
      <c r="CR285" s="41"/>
      <c r="CS285" s="41"/>
      <c r="CT285" s="41"/>
      <c r="CU285" s="41"/>
      <c r="CV285" s="41"/>
      <c r="CW285" s="41"/>
    </row>
    <row r="286" spans="1:101" ht="14.5" customHeight="1">
      <c r="A286" s="41" t="s">
        <v>12131</v>
      </c>
      <c r="B286" s="119" t="s">
        <v>12026</v>
      </c>
      <c r="C286" s="120" t="str">
        <f t="shared" si="110"/>
        <v>A.030.36.105</v>
      </c>
      <c r="D286" s="135" t="s">
        <v>12083</v>
      </c>
      <c r="E286" s="119" t="s">
        <v>6570</v>
      </c>
      <c r="F286" s="118" t="str">
        <f t="shared" si="111"/>
        <v>C16–C18 fatty alcohol (tallow)</v>
      </c>
      <c r="G286" s="118">
        <f t="shared" si="112"/>
        <v>0.4031155593661</v>
      </c>
      <c r="H286" s="118">
        <f t="shared" si="113"/>
        <v>6.961876467E-3</v>
      </c>
      <c r="I286" s="118">
        <f t="shared" si="114"/>
        <v>1.0732992289999998E-2</v>
      </c>
      <c r="J286" s="326">
        <f t="shared" si="115"/>
        <v>1.5111106091E-3</v>
      </c>
      <c r="K286" s="118">
        <v>0.38390957999999997</v>
      </c>
      <c r="L286" s="118">
        <v>3.8346819999999998E-3</v>
      </c>
      <c r="M286" s="118">
        <v>6.2829258999999998E-3</v>
      </c>
      <c r="N286" s="118">
        <v>5.3995255999999998E-3</v>
      </c>
      <c r="O286" s="118">
        <v>8.3081425000000001E-4</v>
      </c>
      <c r="P286" s="330">
        <v>9.8966546999999997E-5</v>
      </c>
      <c r="Q286" s="118">
        <v>6.3257006999999999E-4</v>
      </c>
      <c r="R286" s="118">
        <v>6.1538439000000003E-4</v>
      </c>
      <c r="S286" s="118">
        <v>2.0361648999999999E-4</v>
      </c>
      <c r="T286" s="118">
        <v>0</v>
      </c>
      <c r="U286" s="118">
        <v>1.3031875000000001E-3</v>
      </c>
      <c r="V286" s="330">
        <v>4.3066190999999998E-6</v>
      </c>
      <c r="W286" s="118">
        <v>0</v>
      </c>
      <c r="X286" s="118">
        <v>0</v>
      </c>
      <c r="Y286" s="41"/>
      <c r="Z286" s="327">
        <f t="shared" si="116"/>
        <v>2.8865381954887215</v>
      </c>
      <c r="AA286" s="41"/>
      <c r="AB286" s="111">
        <v>22.026883000000002</v>
      </c>
      <c r="AC286" s="111">
        <v>21.814285999999999</v>
      </c>
      <c r="AD286" s="111">
        <v>0.17667943</v>
      </c>
      <c r="AE286" s="111">
        <v>0</v>
      </c>
      <c r="AF286" s="111">
        <v>0</v>
      </c>
      <c r="AG286" s="111">
        <v>1.7688934E-3</v>
      </c>
      <c r="AH286" s="111">
        <v>3.4148971E-2</v>
      </c>
      <c r="AI286" s="41"/>
      <c r="AJ286" s="114">
        <v>5.6047608999999998E-2</v>
      </c>
      <c r="AK286" s="114">
        <v>5.2745225E-2</v>
      </c>
      <c r="AL286" s="114">
        <v>2.5339362000000002E-3</v>
      </c>
      <c r="AM286" s="114">
        <v>7.6844713999999999E-4</v>
      </c>
      <c r="AN286" s="113">
        <f t="shared" si="117"/>
        <v>3.1621837999752998E-6</v>
      </c>
      <c r="AO286" s="112">
        <f t="shared" si="118"/>
        <v>9.3710659052249007E-9</v>
      </c>
      <c r="AP286" s="112">
        <f t="shared" si="119"/>
        <v>0.10762565173869999</v>
      </c>
      <c r="AQ286" s="328">
        <v>3.0129232999999998E-6</v>
      </c>
      <c r="AR286" s="328">
        <v>9.1013501000000007E-9</v>
      </c>
      <c r="AS286" s="328">
        <v>2.4815844E-13</v>
      </c>
      <c r="AT286" s="328">
        <v>5.2086304000000002E-9</v>
      </c>
      <c r="AU286" s="328">
        <v>9.0193453E-12</v>
      </c>
      <c r="AV286" s="328">
        <v>8.0288810999999996E-10</v>
      </c>
      <c r="AW286" s="328">
        <v>1.4174872E-7</v>
      </c>
      <c r="AX286" s="328">
        <v>1.1624410000000001E-10</v>
      </c>
      <c r="AY286" s="328">
        <v>1.475385E-10</v>
      </c>
      <c r="AZ286" s="328">
        <v>1.0124881E-13</v>
      </c>
      <c r="BA286" s="328">
        <v>5.1935730000000002E-16</v>
      </c>
      <c r="BB286" s="328">
        <v>2.1455674E-13</v>
      </c>
      <c r="BC286" s="328">
        <v>1.2395984E-14</v>
      </c>
      <c r="BD286" s="328">
        <v>9.3688935999999992E-15</v>
      </c>
      <c r="BE286" s="328">
        <v>1.0779535000000001E-9</v>
      </c>
      <c r="BF286" s="328">
        <v>4.1328861999999998E-10</v>
      </c>
      <c r="BG286" s="328">
        <v>5.346957E-12</v>
      </c>
      <c r="BH286" s="328">
        <v>9.5817387000000003E-6</v>
      </c>
      <c r="BI286" s="329">
        <v>0.10761606999999999</v>
      </c>
      <c r="BJ286" s="329">
        <v>0</v>
      </c>
      <c r="BK286" s="329">
        <v>0</v>
      </c>
      <c r="BL286" s="329">
        <v>0</v>
      </c>
      <c r="BM286" s="41"/>
      <c r="BN286" s="111">
        <v>1.0497981E-4</v>
      </c>
      <c r="BO286" s="122">
        <v>1.2740415E-6</v>
      </c>
      <c r="BP286" s="122">
        <v>8.0484344000000005E-5</v>
      </c>
      <c r="BQ286" s="122">
        <v>7.2425836000000003E-8</v>
      </c>
      <c r="BR286" s="122">
        <v>1.4188784000000001E-6</v>
      </c>
      <c r="BS286" s="122">
        <v>5.0362522999999997E-7</v>
      </c>
      <c r="BT286" s="122">
        <v>1.2988672E-10</v>
      </c>
      <c r="BU286" s="122">
        <v>7.7123938000000004E-7</v>
      </c>
      <c r="BV286" s="122">
        <v>1.3280614000000001E-7</v>
      </c>
      <c r="BW286" s="122">
        <v>4.1857529999999998E-7</v>
      </c>
      <c r="BX286" s="122">
        <v>6.7791711E-8</v>
      </c>
      <c r="BY286" s="122">
        <v>3.8871092999999996E-9</v>
      </c>
      <c r="BZ286" s="122">
        <v>1.196652E-9</v>
      </c>
      <c r="CA286" s="122">
        <v>1.8804436E-6</v>
      </c>
      <c r="CB286" s="122">
        <v>1.7902998999999998E-5</v>
      </c>
      <c r="CC286" s="122">
        <v>4.7431335999999998E-8</v>
      </c>
      <c r="CD286" s="111">
        <v>0</v>
      </c>
      <c r="CE286" s="226" t="s">
        <v>12128</v>
      </c>
      <c r="CF286" s="222" t="s">
        <v>12028</v>
      </c>
      <c r="CG286" s="220" t="s">
        <v>12020</v>
      </c>
      <c r="CK286" s="41"/>
      <c r="CL286" s="41"/>
      <c r="CM286" s="41"/>
      <c r="CN286" s="41"/>
      <c r="CO286" s="41"/>
      <c r="CP286" s="41"/>
      <c r="CQ286" s="41"/>
      <c r="CR286" s="41"/>
      <c r="CS286" s="41"/>
      <c r="CT286" s="41"/>
      <c r="CU286" s="41"/>
      <c r="CV286" s="41"/>
      <c r="CW286" s="41"/>
    </row>
    <row r="287" spans="1:101" ht="14.5" customHeight="1">
      <c r="A287" s="41" t="s">
        <v>12127</v>
      </c>
      <c r="B287" s="119" t="s">
        <v>12026</v>
      </c>
      <c r="C287" s="120" t="str">
        <f t="shared" si="110"/>
        <v>A.030.36.106</v>
      </c>
      <c r="D287" s="135" t="s">
        <v>12083</v>
      </c>
      <c r="E287" s="119" t="s">
        <v>6570</v>
      </c>
      <c r="F287" s="118" t="str">
        <f t="shared" si="111"/>
        <v>Chloroacetic acid (2)</v>
      </c>
      <c r="G287" s="118">
        <f t="shared" si="112"/>
        <v>0.21345947785470001</v>
      </c>
      <c r="H287" s="118">
        <f t="shared" si="113"/>
        <v>7.81289984E-3</v>
      </c>
      <c r="I287" s="118">
        <f t="shared" si="114"/>
        <v>1.2962455349999999E-2</v>
      </c>
      <c r="J287" s="326">
        <f t="shared" si="115"/>
        <v>1.8327826646999999E-3</v>
      </c>
      <c r="K287" s="118">
        <v>0.19085134000000001</v>
      </c>
      <c r="L287" s="118">
        <v>4.6509756999999997E-3</v>
      </c>
      <c r="M287" s="118">
        <v>7.6203803999999997E-3</v>
      </c>
      <c r="N287" s="118">
        <v>6.5489296000000004E-3</v>
      </c>
      <c r="O287" s="118">
        <v>1.0076707E-3</v>
      </c>
      <c r="P287" s="118">
        <v>1.2003368E-4</v>
      </c>
      <c r="Q287" s="118">
        <v>1.3626586E-4</v>
      </c>
      <c r="R287" s="118">
        <v>6.9109925000000001E-4</v>
      </c>
      <c r="S287" s="118">
        <v>2.4696058999999998E-4</v>
      </c>
      <c r="T287" s="118">
        <v>0</v>
      </c>
      <c r="U287" s="118">
        <v>1.5805986999999999E-3</v>
      </c>
      <c r="V287" s="330">
        <v>5.2233747E-6</v>
      </c>
      <c r="W287" s="118">
        <v>0</v>
      </c>
      <c r="X287" s="118">
        <v>0</v>
      </c>
      <c r="Y287" s="41"/>
      <c r="Z287" s="327">
        <f t="shared" si="116"/>
        <v>1.4349724812030076</v>
      </c>
      <c r="AA287" s="41"/>
      <c r="AB287" s="111">
        <v>31.235385000000001</v>
      </c>
      <c r="AC287" s="111">
        <v>30.977532</v>
      </c>
      <c r="AD287" s="111">
        <v>0.21428941000000001</v>
      </c>
      <c r="AE287" s="111">
        <v>0</v>
      </c>
      <c r="AF287" s="111">
        <v>0</v>
      </c>
      <c r="AG287" s="111">
        <v>2.1454400000000002E-3</v>
      </c>
      <c r="AH287" s="111">
        <v>4.1418306000000002E-2</v>
      </c>
      <c r="AI287" s="41"/>
      <c r="AJ287" s="114">
        <v>2.7886600000000001E-2</v>
      </c>
      <c r="AK287" s="114">
        <v>2.5749108E-2</v>
      </c>
      <c r="AL287" s="114">
        <v>1.2054642999999999E-3</v>
      </c>
      <c r="AM287" s="114">
        <v>9.3202746999999995E-4</v>
      </c>
      <c r="AN287" s="113">
        <f t="shared" si="117"/>
        <v>1.5437115840749999E-6</v>
      </c>
      <c r="AO287" s="112">
        <f t="shared" si="118"/>
        <v>4.4580780896785613E-9</v>
      </c>
      <c r="AP287" s="112">
        <f t="shared" si="119"/>
        <v>0.13053606141599999</v>
      </c>
      <c r="AQ287" s="328">
        <v>1.3687358E-6</v>
      </c>
      <c r="AR287" s="328">
        <v>4.1311357000000001E-9</v>
      </c>
      <c r="AS287" s="328">
        <v>1.1280968E-13</v>
      </c>
      <c r="AT287" s="328">
        <v>2.5941013E-10</v>
      </c>
      <c r="AU287" s="328">
        <v>1.0939304999999999E-11</v>
      </c>
      <c r="AV287" s="328">
        <v>9.7379994000000003E-10</v>
      </c>
      <c r="AW287" s="328">
        <v>1.7192295E-7</v>
      </c>
      <c r="AX287" s="328">
        <v>1.4098913999999999E-10</v>
      </c>
      <c r="AY287" s="328">
        <v>1.7894521E-10</v>
      </c>
      <c r="AZ287" s="328">
        <v>1.2280178E-13</v>
      </c>
      <c r="BA287" s="328">
        <v>6.2991355999999996E-16</v>
      </c>
      <c r="BB287" s="328">
        <v>2.6022971000000001E-13</v>
      </c>
      <c r="BC287" s="328">
        <v>1.5034733E-14</v>
      </c>
      <c r="BD287" s="328">
        <v>1.1363262E-14</v>
      </c>
      <c r="BE287" s="328">
        <v>1.3074188000000001E-9</v>
      </c>
      <c r="BF287" s="328">
        <v>5.012659E-10</v>
      </c>
      <c r="BG287" s="328">
        <v>6.4851705999999999E-12</v>
      </c>
      <c r="BH287" s="328">
        <v>1.1621416000000001E-5</v>
      </c>
      <c r="BI287" s="329">
        <v>0.13052443999999999</v>
      </c>
      <c r="BJ287" s="329">
        <v>0</v>
      </c>
      <c r="BK287" s="329">
        <v>0</v>
      </c>
      <c r="BL287" s="329">
        <v>0</v>
      </c>
      <c r="BM287" s="41"/>
      <c r="BN287" s="122">
        <v>6.8589812999999994E-5</v>
      </c>
      <c r="BO287" s="122">
        <v>1.5452484000000001E-6</v>
      </c>
      <c r="BP287" s="122">
        <v>4.0010839E-5</v>
      </c>
      <c r="BQ287" s="122">
        <v>8.1367566999999995E-8</v>
      </c>
      <c r="BR287" s="122">
        <v>1.7209169E-6</v>
      </c>
      <c r="BS287" s="122">
        <v>6.1083257999999996E-7</v>
      </c>
      <c r="BT287" s="122">
        <v>1.5753586999999999E-10</v>
      </c>
      <c r="BU287" s="122">
        <v>9.3541409999999998E-7</v>
      </c>
      <c r="BV287" s="122">
        <v>1.6107675E-7</v>
      </c>
      <c r="BW287" s="122">
        <v>9.0167913000000006E-8</v>
      </c>
      <c r="BX287" s="122">
        <v>8.2222620000000006E-8</v>
      </c>
      <c r="BY287" s="122">
        <v>4.7145633000000001E-9</v>
      </c>
      <c r="BZ287" s="122">
        <v>1.4513848999999999E-9</v>
      </c>
      <c r="CA287" s="122">
        <v>1.5738413999999999E-6</v>
      </c>
      <c r="CB287" s="122">
        <v>2.1714033999999999E-5</v>
      </c>
      <c r="CC287" s="122">
        <v>5.7528105000000001E-8</v>
      </c>
      <c r="CD287" s="111">
        <v>0</v>
      </c>
      <c r="CE287" s="226" t="s">
        <v>12124</v>
      </c>
      <c r="CF287" s="221" t="s">
        <v>12123</v>
      </c>
      <c r="CG287" s="220" t="s">
        <v>12020</v>
      </c>
      <c r="CK287" s="41"/>
      <c r="CL287" s="41"/>
      <c r="CM287" s="41"/>
      <c r="CN287" s="41"/>
      <c r="CO287" s="41"/>
      <c r="CP287" s="41"/>
      <c r="CQ287" s="41"/>
      <c r="CR287" s="41"/>
      <c r="CS287" s="41"/>
      <c r="CT287" s="41"/>
      <c r="CU287" s="41"/>
      <c r="CV287" s="41"/>
      <c r="CW287" s="41"/>
    </row>
    <row r="288" spans="1:101" ht="14.5" customHeight="1">
      <c r="A288" s="41" t="s">
        <v>12122</v>
      </c>
      <c r="B288" s="119" t="s">
        <v>12026</v>
      </c>
      <c r="C288" s="120" t="str">
        <f t="shared" si="110"/>
        <v>A.030.36.107</v>
      </c>
      <c r="D288" s="135" t="s">
        <v>12083</v>
      </c>
      <c r="E288" s="119" t="s">
        <v>6570</v>
      </c>
      <c r="F288" s="118" t="str">
        <f t="shared" si="111"/>
        <v>Coconut oil methyl ester</v>
      </c>
      <c r="G288" s="118">
        <f t="shared" si="112"/>
        <v>9.80804265653E-2</v>
      </c>
      <c r="H288" s="118">
        <f t="shared" si="113"/>
        <v>2.758128944E-3</v>
      </c>
      <c r="I288" s="118">
        <f t="shared" si="114"/>
        <v>4.5438273899999996E-3</v>
      </c>
      <c r="J288" s="326">
        <f t="shared" si="115"/>
        <v>6.423392313E-4</v>
      </c>
      <c r="K288" s="118">
        <v>9.0136130999999994E-2</v>
      </c>
      <c r="L288" s="118">
        <v>1.6300373999999999E-3</v>
      </c>
      <c r="M288" s="118">
        <v>2.6707308999999999E-3</v>
      </c>
      <c r="N288" s="118">
        <v>2.3062333000000001E-3</v>
      </c>
      <c r="O288" s="118">
        <v>3.5316051000000001E-4</v>
      </c>
      <c r="P288" s="330">
        <v>4.2068460999999999E-5</v>
      </c>
      <c r="Q288" s="330">
        <v>5.6666672999999997E-5</v>
      </c>
      <c r="R288" s="118">
        <v>2.4305909E-4</v>
      </c>
      <c r="S288" s="330">
        <v>8.6552803999999993E-5</v>
      </c>
      <c r="T288" s="118">
        <v>0</v>
      </c>
      <c r="U288" s="118">
        <v>5.5395577999999999E-4</v>
      </c>
      <c r="V288" s="330">
        <v>1.8306472999999999E-6</v>
      </c>
      <c r="W288" s="118">
        <v>0</v>
      </c>
      <c r="X288" s="118">
        <v>0</v>
      </c>
      <c r="Y288" s="41"/>
      <c r="Z288" s="327">
        <f t="shared" si="116"/>
        <v>0.67771527067669168</v>
      </c>
      <c r="AA288" s="41"/>
      <c r="AB288" s="111">
        <v>10.907574</v>
      </c>
      <c r="AC288" s="111">
        <v>10.817204</v>
      </c>
      <c r="AD288" s="111">
        <v>7.5102464999999993E-2</v>
      </c>
      <c r="AE288" s="111">
        <v>0</v>
      </c>
      <c r="AF288" s="111">
        <v>0</v>
      </c>
      <c r="AG288" s="111">
        <v>7.5191693999999997E-4</v>
      </c>
      <c r="AH288" s="111">
        <v>1.4515962E-2</v>
      </c>
      <c r="AI288" s="41"/>
      <c r="AJ288" s="114">
        <v>1.2967786E-2</v>
      </c>
      <c r="AK288" s="114">
        <v>1.207241E-2</v>
      </c>
      <c r="AL288" s="114">
        <v>5.6872664000000002E-4</v>
      </c>
      <c r="AM288" s="114">
        <v>3.2664964999999999E-4</v>
      </c>
      <c r="AN288" s="113">
        <f t="shared" si="117"/>
        <v>7.2376557256149995E-7</v>
      </c>
      <c r="AO288" s="112">
        <f t="shared" si="118"/>
        <v>2.1032789614196505E-9</v>
      </c>
      <c r="AP288" s="112">
        <f t="shared" si="119"/>
        <v>4.5749250982299997E-2</v>
      </c>
      <c r="AQ288" s="328">
        <v>6.5911400000000003E-7</v>
      </c>
      <c r="AR288" s="328">
        <v>1.9883060000000001E-9</v>
      </c>
      <c r="AS288" s="328">
        <v>5.4304530999999998E-14</v>
      </c>
      <c r="AT288" s="328">
        <v>3.4167133000000001E-9</v>
      </c>
      <c r="AU288" s="328">
        <v>3.8339214999999999E-12</v>
      </c>
      <c r="AV288" s="328">
        <v>3.4292974E-10</v>
      </c>
      <c r="AW288" s="328">
        <v>6.0254201999999996E-8</v>
      </c>
      <c r="AX288" s="328">
        <v>4.9786763000000002E-11</v>
      </c>
      <c r="AY288" s="328">
        <v>6.2715307999999997E-11</v>
      </c>
      <c r="AZ288" s="328">
        <v>4.3038600999999998E-14</v>
      </c>
      <c r="BA288" s="328">
        <v>2.2076715000000001E-16</v>
      </c>
      <c r="BB288" s="328">
        <v>9.1203259000000005E-14</v>
      </c>
      <c r="BC288" s="328">
        <v>5.2692548000000001E-15</v>
      </c>
      <c r="BD288" s="328">
        <v>3.9825066999999999E-15</v>
      </c>
      <c r="BE288" s="328">
        <v>4.5821386999999999E-10</v>
      </c>
      <c r="BF288" s="328">
        <v>1.7567972999999999E-10</v>
      </c>
      <c r="BG288" s="328">
        <v>2.2728714999999998E-12</v>
      </c>
      <c r="BH288" s="328">
        <v>4.0729823000000004E-6</v>
      </c>
      <c r="BI288" s="329">
        <v>4.5745177999999997E-2</v>
      </c>
      <c r="BJ288" s="329">
        <v>0</v>
      </c>
      <c r="BK288" s="329">
        <v>0</v>
      </c>
      <c r="BL288" s="329">
        <v>0</v>
      </c>
      <c r="BM288" s="41"/>
      <c r="BN288" s="122">
        <v>2.8937990999999998E-5</v>
      </c>
      <c r="BO288" s="122">
        <v>5.4156649999999995E-7</v>
      </c>
      <c r="BP288" s="122">
        <v>1.8896500000000001E-5</v>
      </c>
      <c r="BQ288" s="122">
        <v>2.8616403999999999E-8</v>
      </c>
      <c r="BR288" s="122">
        <v>6.0313338999999999E-7</v>
      </c>
      <c r="BS288" s="122">
        <v>2.1407980000000001E-7</v>
      </c>
      <c r="BT288" s="122">
        <v>5.5211932E-11</v>
      </c>
      <c r="BU288" s="122">
        <v>3.2783657E-7</v>
      </c>
      <c r="BV288" s="122">
        <v>5.6452912000000001E-8</v>
      </c>
      <c r="BW288" s="122">
        <v>3.7496666999999998E-8</v>
      </c>
      <c r="BX288" s="122">
        <v>2.8816737000000001E-8</v>
      </c>
      <c r="BY288" s="122">
        <v>1.6523230000000001E-9</v>
      </c>
      <c r="BZ288" s="122">
        <v>5.0866995000000005E-10</v>
      </c>
      <c r="CA288" s="122">
        <v>5.7094972999999999E-7</v>
      </c>
      <c r="CB288" s="122">
        <v>7.6101635999999997E-6</v>
      </c>
      <c r="CC288" s="122">
        <v>2.0161998000000001E-8</v>
      </c>
      <c r="CD288" s="111">
        <v>0</v>
      </c>
      <c r="CE288" s="226" t="s">
        <v>12086</v>
      </c>
      <c r="CF288" s="222" t="s">
        <v>12028</v>
      </c>
      <c r="CG288" s="220" t="s">
        <v>12020</v>
      </c>
      <c r="CK288" s="41"/>
      <c r="CL288" s="41"/>
      <c r="CM288" s="41"/>
      <c r="CN288" s="41"/>
      <c r="CO288" s="41"/>
      <c r="CP288" s="41"/>
      <c r="CQ288" s="41"/>
      <c r="CR288" s="41"/>
      <c r="CS288" s="41"/>
      <c r="CT288" s="41"/>
      <c r="CU288" s="41"/>
      <c r="CV288" s="41"/>
      <c r="CW288" s="41"/>
    </row>
    <row r="289" spans="1:101" ht="14.5" customHeight="1">
      <c r="A289" s="41" t="s">
        <v>12119</v>
      </c>
      <c r="B289" s="119" t="s">
        <v>12026</v>
      </c>
      <c r="C289" s="120" t="str">
        <f t="shared" si="110"/>
        <v>A.030.36.108</v>
      </c>
      <c r="D289" s="135" t="s">
        <v>12083</v>
      </c>
      <c r="E289" s="119" t="s">
        <v>6570</v>
      </c>
      <c r="F289" s="118" t="str">
        <f t="shared" si="111"/>
        <v>Cumene</v>
      </c>
      <c r="G289" s="118">
        <f t="shared" si="112"/>
        <v>0.18016311591429998</v>
      </c>
      <c r="H289" s="118">
        <f t="shared" si="113"/>
        <v>6.2467580480000005E-3</v>
      </c>
      <c r="I289" s="118">
        <f t="shared" si="114"/>
        <v>1.0321049190000001E-2</v>
      </c>
      <c r="J289" s="326">
        <f t="shared" si="115"/>
        <v>1.4589686762999999E-3</v>
      </c>
      <c r="K289" s="118">
        <v>0.16213633999999999</v>
      </c>
      <c r="L289" s="118">
        <v>3.7023637E-3</v>
      </c>
      <c r="M289" s="118">
        <v>6.0661292E-3</v>
      </c>
      <c r="N289" s="118">
        <v>5.2132111999999998E-3</v>
      </c>
      <c r="O289" s="118">
        <v>8.0214643000000002E-4</v>
      </c>
      <c r="P289" s="330">
        <v>9.5551638000000006E-5</v>
      </c>
      <c r="Q289" s="118">
        <v>1.3584877999999999E-4</v>
      </c>
      <c r="R289" s="118">
        <v>5.5255628999999998E-4</v>
      </c>
      <c r="S289" s="118">
        <v>1.9659056E-4</v>
      </c>
      <c r="T289" s="118">
        <v>0</v>
      </c>
      <c r="U289" s="118">
        <v>1.2582201E-3</v>
      </c>
      <c r="V289" s="330">
        <v>4.1580163000000001E-6</v>
      </c>
      <c r="W289" s="118">
        <v>0</v>
      </c>
      <c r="X289" s="118">
        <v>0</v>
      </c>
      <c r="Y289" s="41"/>
      <c r="Z289" s="327">
        <f t="shared" si="116"/>
        <v>1.2190702255639096</v>
      </c>
      <c r="AA289" s="41"/>
      <c r="AB289" s="111">
        <v>63.788069</v>
      </c>
      <c r="AC289" s="111">
        <v>63.582808</v>
      </c>
      <c r="AD289" s="111">
        <v>0.17058298</v>
      </c>
      <c r="AE289" s="111">
        <v>0</v>
      </c>
      <c r="AF289" s="111">
        <v>0</v>
      </c>
      <c r="AG289" s="111">
        <v>1.7078565E-3</v>
      </c>
      <c r="AH289" s="111">
        <v>3.2970636999999997E-2</v>
      </c>
      <c r="AI289" s="41"/>
      <c r="AJ289" s="114">
        <v>2.3706112000000001E-2</v>
      </c>
      <c r="AK289" s="114">
        <v>2.1934123999999999E-2</v>
      </c>
      <c r="AL289" s="114">
        <v>1.0300562E-3</v>
      </c>
      <c r="AM289" s="114">
        <v>7.4193133999999998E-4</v>
      </c>
      <c r="AN289" s="113">
        <f t="shared" si="117"/>
        <v>1.3149954924965998E-6</v>
      </c>
      <c r="AO289" s="112">
        <f t="shared" si="118"/>
        <v>3.8093793754850192E-9</v>
      </c>
      <c r="AP289" s="112">
        <f t="shared" si="119"/>
        <v>0.1039119511142</v>
      </c>
      <c r="AQ289" s="328">
        <v>1.1757304E-6</v>
      </c>
      <c r="AR289" s="328">
        <v>3.5491130000000001E-9</v>
      </c>
      <c r="AS289" s="328">
        <v>9.6895219000000005E-14</v>
      </c>
      <c r="AT289" s="328">
        <v>1.8383465000000001E-10</v>
      </c>
      <c r="AU289" s="328">
        <v>8.7081265999999992E-12</v>
      </c>
      <c r="AV289" s="328">
        <v>7.7518390999999995E-10</v>
      </c>
      <c r="AW289" s="328">
        <v>1.3685758000000001E-7</v>
      </c>
      <c r="AX289" s="328">
        <v>1.1223302E-10</v>
      </c>
      <c r="AY289" s="328">
        <v>1.4244758000000001E-10</v>
      </c>
      <c r="AZ289" s="328">
        <v>9.7755154000000006E-14</v>
      </c>
      <c r="BA289" s="328">
        <v>5.0143651999999996E-16</v>
      </c>
      <c r="BB289" s="328">
        <v>2.0715331E-13</v>
      </c>
      <c r="BC289" s="328">
        <v>1.1968251999999999E-14</v>
      </c>
      <c r="BD289" s="328">
        <v>9.0456134999999992E-15</v>
      </c>
      <c r="BE289" s="328">
        <v>1.040758E-9</v>
      </c>
      <c r="BF289" s="328">
        <v>3.9902780999999998E-10</v>
      </c>
      <c r="BG289" s="328">
        <v>5.1624565000000002E-12</v>
      </c>
      <c r="BH289" s="328">
        <v>9.2511142000000001E-6</v>
      </c>
      <c r="BI289" s="329">
        <v>0.1039027</v>
      </c>
      <c r="BJ289" s="329">
        <v>0</v>
      </c>
      <c r="BK289" s="329">
        <v>0</v>
      </c>
      <c r="BL289" s="329">
        <v>0</v>
      </c>
      <c r="BM289" s="41"/>
      <c r="BN289" s="122">
        <v>5.6790182000000001E-5</v>
      </c>
      <c r="BO289" s="122">
        <v>1.2300799E-6</v>
      </c>
      <c r="BP289" s="122">
        <v>3.3990912E-5</v>
      </c>
      <c r="BQ289" s="122">
        <v>6.5054565000000006E-8</v>
      </c>
      <c r="BR289" s="122">
        <v>1.3699190000000001E-6</v>
      </c>
      <c r="BS289" s="122">
        <v>4.8624729000000002E-7</v>
      </c>
      <c r="BT289" s="122">
        <v>1.2540488999999999E-10</v>
      </c>
      <c r="BU289" s="122">
        <v>7.4462723000000003E-7</v>
      </c>
      <c r="BV289" s="122">
        <v>1.2822357E-7</v>
      </c>
      <c r="BW289" s="122">
        <v>8.9891929000000002E-8</v>
      </c>
      <c r="BX289" s="122">
        <v>6.5452510999999997E-8</v>
      </c>
      <c r="BY289" s="122">
        <v>3.7529818999999998E-9</v>
      </c>
      <c r="BZ289" s="122">
        <v>1.1553607E-9</v>
      </c>
      <c r="CA289" s="122">
        <v>1.2837022E-6</v>
      </c>
      <c r="CB289" s="122">
        <v>1.7285243999999999E-5</v>
      </c>
      <c r="CC289" s="122">
        <v>4.5794685000000003E-8</v>
      </c>
      <c r="CD289" s="111">
        <v>0</v>
      </c>
      <c r="CE289" s="226" t="s">
        <v>12116</v>
      </c>
      <c r="CF289" s="221" t="s">
        <v>12115</v>
      </c>
      <c r="CG289" s="220" t="s">
        <v>12020</v>
      </c>
      <c r="CK289" s="50"/>
      <c r="CL289" s="41"/>
      <c r="CM289" s="41"/>
      <c r="CN289" s="41"/>
      <c r="CO289" s="41"/>
      <c r="CP289" s="41"/>
      <c r="CQ289" s="41"/>
      <c r="CR289" s="41"/>
      <c r="CS289" s="41"/>
      <c r="CT289" s="41"/>
      <c r="CU289" s="41"/>
      <c r="CV289" s="41"/>
      <c r="CW289" s="41"/>
    </row>
    <row r="290" spans="1:101" ht="14.5" customHeight="1">
      <c r="A290" s="41" t="s">
        <v>12114</v>
      </c>
      <c r="B290" s="119" t="s">
        <v>12026</v>
      </c>
      <c r="C290" s="120" t="str">
        <f t="shared" si="110"/>
        <v>A.030.36.109</v>
      </c>
      <c r="D290" s="135" t="s">
        <v>12083</v>
      </c>
      <c r="E290" s="119" t="s">
        <v>6570</v>
      </c>
      <c r="F290" s="118" t="str">
        <f t="shared" si="111"/>
        <v>Diethanolamine</v>
      </c>
      <c r="G290" s="118">
        <f t="shared" si="112"/>
        <v>0.32362963095809999</v>
      </c>
      <c r="H290" s="118">
        <f t="shared" si="113"/>
        <v>1.120829487E-2</v>
      </c>
      <c r="I290" s="118">
        <f t="shared" si="114"/>
        <v>1.856595766E-2</v>
      </c>
      <c r="J290" s="326">
        <f t="shared" si="115"/>
        <v>2.6248484280999998E-3</v>
      </c>
      <c r="K290" s="118">
        <v>0.29123052999999999</v>
      </c>
      <c r="L290" s="118">
        <v>6.6609679000000001E-3</v>
      </c>
      <c r="M290" s="118">
        <v>1.0913647E-2</v>
      </c>
      <c r="N290" s="118">
        <v>9.3791523000000005E-3</v>
      </c>
      <c r="O290" s="118">
        <v>1.4431514999999999E-3</v>
      </c>
      <c r="P290" s="118">
        <v>1.7190812E-4</v>
      </c>
      <c r="Q290" s="118">
        <v>2.1408295000000001E-4</v>
      </c>
      <c r="R290" s="118">
        <v>9.9134276000000009E-4</v>
      </c>
      <c r="S290" s="118">
        <v>3.5368849E-4</v>
      </c>
      <c r="T290" s="118">
        <v>0</v>
      </c>
      <c r="U290" s="118">
        <v>2.2636791999999998E-3</v>
      </c>
      <c r="V290" s="330">
        <v>7.4807380999999999E-6</v>
      </c>
      <c r="W290" s="118">
        <v>0</v>
      </c>
      <c r="X290" s="118">
        <v>0</v>
      </c>
      <c r="Y290" s="41"/>
      <c r="Z290" s="327">
        <f t="shared" si="116"/>
        <v>2.1897032330827066</v>
      </c>
      <c r="AA290" s="41"/>
      <c r="AB290" s="111">
        <v>56.753442</v>
      </c>
      <c r="AC290" s="111">
        <v>56.384152999999998</v>
      </c>
      <c r="AD290" s="111">
        <v>0.30689793999999998</v>
      </c>
      <c r="AE290" s="111">
        <v>0</v>
      </c>
      <c r="AF290" s="111">
        <v>0</v>
      </c>
      <c r="AG290" s="111">
        <v>3.0726256E-3</v>
      </c>
      <c r="AH290" s="111">
        <v>5.9317876999999998E-2</v>
      </c>
      <c r="AI290" s="41"/>
      <c r="AJ290" s="114">
        <v>4.2451561999999998E-2</v>
      </c>
      <c r="AK290" s="114">
        <v>3.9274552999999997E-2</v>
      </c>
      <c r="AL290" s="114">
        <v>1.8421917E-3</v>
      </c>
      <c r="AM290" s="114">
        <v>1.3348177999999999E-3</v>
      </c>
      <c r="AN290" s="113">
        <f t="shared" si="117"/>
        <v>2.3545894989270002E-6</v>
      </c>
      <c r="AO290" s="112">
        <f t="shared" si="118"/>
        <v>6.8128391590925889E-9</v>
      </c>
      <c r="AP290" s="112">
        <f t="shared" si="119"/>
        <v>0.186949273793</v>
      </c>
      <c r="AQ290" s="328">
        <v>2.1022021E-6</v>
      </c>
      <c r="AR290" s="328">
        <v>6.3445917999999997E-9</v>
      </c>
      <c r="AS290" s="328">
        <v>1.7324719000000001E-13</v>
      </c>
      <c r="AT290" s="328">
        <v>2.1646028999999998E-9</v>
      </c>
      <c r="AU290" s="328">
        <v>1.5666897000000001E-11</v>
      </c>
      <c r="AV290" s="328">
        <v>1.3946428999999999E-9</v>
      </c>
      <c r="AW290" s="328">
        <v>2.4622215000000001E-7</v>
      </c>
      <c r="AX290" s="328">
        <v>2.0191980999999999E-10</v>
      </c>
      <c r="AY290" s="328">
        <v>2.5627918999999998E-10</v>
      </c>
      <c r="AZ290" s="328">
        <v>1.7587249999999999E-13</v>
      </c>
      <c r="BA290" s="328">
        <v>9.0214058999999999E-16</v>
      </c>
      <c r="BB290" s="328">
        <v>3.7269206000000001E-13</v>
      </c>
      <c r="BC290" s="328">
        <v>2.1532228E-14</v>
      </c>
      <c r="BD290" s="328">
        <v>1.6274074000000001E-14</v>
      </c>
      <c r="BE290" s="328">
        <v>1.8724403999999999E-9</v>
      </c>
      <c r="BF290" s="328">
        <v>7.1789583000000001E-10</v>
      </c>
      <c r="BG290" s="328">
        <v>9.2878389000000007E-12</v>
      </c>
      <c r="BH290" s="328">
        <v>1.6643792999999999E-5</v>
      </c>
      <c r="BI290" s="329">
        <v>0.18693262999999999</v>
      </c>
      <c r="BJ290" s="329">
        <v>0</v>
      </c>
      <c r="BK290" s="329">
        <v>0</v>
      </c>
      <c r="BL290" s="329">
        <v>0</v>
      </c>
      <c r="BM290" s="41"/>
      <c r="BN290" s="111">
        <v>1.020174E-4</v>
      </c>
      <c r="BO290" s="122">
        <v>2.2130518000000001E-6</v>
      </c>
      <c r="BP290" s="122">
        <v>6.1054736999999998E-5</v>
      </c>
      <c r="BQ290" s="122">
        <v>1.1671623E-7</v>
      </c>
      <c r="BR290" s="122">
        <v>2.4646380999999998E-6</v>
      </c>
      <c r="BS290" s="122">
        <v>8.7481347000000002E-7</v>
      </c>
      <c r="BT290" s="122">
        <v>2.2561746999999999E-10</v>
      </c>
      <c r="BU290" s="122">
        <v>1.339668E-6</v>
      </c>
      <c r="BV290" s="122">
        <v>2.3068859999999999E-7</v>
      </c>
      <c r="BW290" s="122">
        <v>1.4165993E-7</v>
      </c>
      <c r="BX290" s="122">
        <v>1.1775642E-7</v>
      </c>
      <c r="BY290" s="122">
        <v>6.7520357999999997E-9</v>
      </c>
      <c r="BZ290" s="122">
        <v>2.0786235999999999E-9</v>
      </c>
      <c r="CA290" s="122">
        <v>2.2741298000000001E-6</v>
      </c>
      <c r="CB290" s="122">
        <v>3.1098094000000003E-5</v>
      </c>
      <c r="CC290" s="122">
        <v>8.2389779000000004E-8</v>
      </c>
      <c r="CD290" s="111">
        <v>0</v>
      </c>
      <c r="CE290" s="226" t="s">
        <v>12036</v>
      </c>
      <c r="CF290" s="221" t="s">
        <v>12081</v>
      </c>
      <c r="CG290" s="220" t="s">
        <v>12020</v>
      </c>
      <c r="CK290" s="50"/>
      <c r="CL290" s="41"/>
      <c r="CM290" s="41"/>
      <c r="CN290" s="41"/>
      <c r="CO290" s="41"/>
      <c r="CP290" s="41"/>
      <c r="CQ290" s="41"/>
      <c r="CR290" s="41"/>
      <c r="CS290" s="41"/>
      <c r="CT290" s="41"/>
      <c r="CU290" s="41"/>
      <c r="CV290" s="41"/>
      <c r="CW290" s="41"/>
    </row>
    <row r="291" spans="1:101" ht="14.5" customHeight="1">
      <c r="A291" s="41" t="s">
        <v>12111</v>
      </c>
      <c r="B291" s="119" t="s">
        <v>12026</v>
      </c>
      <c r="C291" s="120" t="str">
        <f t="shared" si="110"/>
        <v>A.030.36.110</v>
      </c>
      <c r="D291" s="135" t="s">
        <v>12083</v>
      </c>
      <c r="E291" s="119" t="s">
        <v>6570</v>
      </c>
      <c r="F291" s="118" t="str">
        <f t="shared" si="111"/>
        <v>Dimethylamine (2)</v>
      </c>
      <c r="G291" s="118">
        <f t="shared" si="112"/>
        <v>0.44496516484199999</v>
      </c>
      <c r="H291" s="118">
        <f t="shared" si="113"/>
        <v>1.5466661959999999E-2</v>
      </c>
      <c r="I291" s="118">
        <f t="shared" si="114"/>
        <v>2.56467711E-2</v>
      </c>
      <c r="J291" s="326">
        <f t="shared" si="115"/>
        <v>3.6261517819999997E-3</v>
      </c>
      <c r="K291" s="118">
        <v>0.40022558000000003</v>
      </c>
      <c r="L291" s="118">
        <v>9.2019335000000004E-3</v>
      </c>
      <c r="M291" s="118">
        <v>1.5076887000000001E-2</v>
      </c>
      <c r="N291" s="118">
        <v>1.2957026E-2</v>
      </c>
      <c r="O291" s="118">
        <v>1.9936718000000001E-3</v>
      </c>
      <c r="P291" s="118">
        <v>2.3748608E-4</v>
      </c>
      <c r="Q291" s="118">
        <v>2.7847807999999998E-4</v>
      </c>
      <c r="R291" s="118">
        <v>1.3679505999999999E-3</v>
      </c>
      <c r="S291" s="118">
        <v>4.8861035999999997E-4</v>
      </c>
      <c r="T291" s="118">
        <v>0</v>
      </c>
      <c r="U291" s="118">
        <v>3.1272069999999999E-3</v>
      </c>
      <c r="V291" s="330">
        <v>1.0334422000000001E-5</v>
      </c>
      <c r="W291" s="118">
        <v>0</v>
      </c>
      <c r="X291" s="118">
        <v>0</v>
      </c>
      <c r="Y291" s="41"/>
      <c r="Z291" s="327">
        <f t="shared" si="116"/>
        <v>3.0092148872180453</v>
      </c>
      <c r="AA291" s="41"/>
      <c r="AB291" s="111">
        <v>85.679091</v>
      </c>
      <c r="AC291" s="111">
        <v>85.168930000000003</v>
      </c>
      <c r="AD291" s="111">
        <v>0.42397057999999999</v>
      </c>
      <c r="AE291" s="111">
        <v>0</v>
      </c>
      <c r="AF291" s="111">
        <v>0</v>
      </c>
      <c r="AG291" s="111">
        <v>4.2447429999999996E-3</v>
      </c>
      <c r="AH291" s="111">
        <v>8.1945923000000004E-2</v>
      </c>
      <c r="AI291" s="41"/>
      <c r="AJ291" s="114">
        <v>5.8283863999999998E-2</v>
      </c>
      <c r="AK291" s="114">
        <v>5.3912516000000001E-2</v>
      </c>
      <c r="AL291" s="114">
        <v>2.5273354E-3</v>
      </c>
      <c r="AM291" s="114">
        <v>1.8440119999999999E-3</v>
      </c>
      <c r="AN291" s="113">
        <f t="shared" si="117"/>
        <v>3.2321652255830002E-6</v>
      </c>
      <c r="AO291" s="112">
        <f t="shared" si="118"/>
        <v>9.346654745119E-9</v>
      </c>
      <c r="AP291" s="112">
        <f t="shared" si="119"/>
        <v>0.25826498291599997</v>
      </c>
      <c r="AQ291" s="328">
        <v>2.8827606999999999E-6</v>
      </c>
      <c r="AR291" s="328">
        <v>8.6997863999999999E-9</v>
      </c>
      <c r="AS291" s="328">
        <v>2.3757554999999999E-13</v>
      </c>
      <c r="AT291" s="328">
        <v>3.7290094000000004E-9</v>
      </c>
      <c r="AU291" s="328">
        <v>2.1643362999999998E-11</v>
      </c>
      <c r="AV291" s="328">
        <v>1.9266586E-9</v>
      </c>
      <c r="AW291" s="328">
        <v>3.4014874000000002E-7</v>
      </c>
      <c r="AX291" s="328">
        <v>2.7894633999999998E-10</v>
      </c>
      <c r="AY291" s="328">
        <v>3.5404224999999999E-10</v>
      </c>
      <c r="AZ291" s="328">
        <v>2.4296273999999999E-13</v>
      </c>
      <c r="BA291" s="328">
        <v>1.246281E-15</v>
      </c>
      <c r="BB291" s="328">
        <v>5.1486323999999996E-13</v>
      </c>
      <c r="BC291" s="328">
        <v>2.9746147999999999E-14</v>
      </c>
      <c r="BD291" s="328">
        <v>2.2482159999999998E-14</v>
      </c>
      <c r="BE291" s="328">
        <v>2.5867220000000002E-9</v>
      </c>
      <c r="BF291" s="328">
        <v>9.9175221999999998E-10</v>
      </c>
      <c r="BG291" s="328">
        <v>1.2830878999999999E-11</v>
      </c>
      <c r="BH291" s="328">
        <v>2.2992915999999998E-5</v>
      </c>
      <c r="BI291" s="329">
        <v>0.25824198999999998</v>
      </c>
      <c r="BJ291" s="329">
        <v>0</v>
      </c>
      <c r="BK291" s="329">
        <v>0</v>
      </c>
      <c r="BL291" s="329">
        <v>0</v>
      </c>
      <c r="BM291" s="41"/>
      <c r="BN291" s="111">
        <v>1.4046206E-4</v>
      </c>
      <c r="BO291" s="122">
        <v>3.0572666999999998E-6</v>
      </c>
      <c r="BP291" s="122">
        <v>8.3904895000000003E-5</v>
      </c>
      <c r="BQ291" s="122">
        <v>1.6105727000000001E-7</v>
      </c>
      <c r="BR291" s="122">
        <v>3.4048258999999999E-6</v>
      </c>
      <c r="BS291" s="122">
        <v>1.2085294000000001E-6</v>
      </c>
      <c r="BT291" s="122">
        <v>3.1168398E-10</v>
      </c>
      <c r="BU291" s="122">
        <v>1.8507124E-6</v>
      </c>
      <c r="BV291" s="122">
        <v>3.1868959E-7</v>
      </c>
      <c r="BW291" s="122">
        <v>1.8427057E-7</v>
      </c>
      <c r="BX291" s="122">
        <v>1.6267706E-7</v>
      </c>
      <c r="BY291" s="122">
        <v>9.3277411999999994E-9</v>
      </c>
      <c r="BZ291" s="122">
        <v>2.8715581000000002E-9</v>
      </c>
      <c r="CA291" s="122">
        <v>3.1216895000000001E-6</v>
      </c>
      <c r="CB291" s="122">
        <v>4.2961113E-5</v>
      </c>
      <c r="CC291" s="122">
        <v>1.1381907999999999E-7</v>
      </c>
      <c r="CD291" s="111">
        <v>0</v>
      </c>
      <c r="CE291" s="226" t="s">
        <v>12108</v>
      </c>
      <c r="CF291" s="221" t="s">
        <v>12081</v>
      </c>
      <c r="CG291" s="220" t="s">
        <v>12020</v>
      </c>
      <c r="CK291" s="50"/>
      <c r="CL291" s="41"/>
      <c r="CM291" s="41"/>
      <c r="CN291" s="41"/>
      <c r="CO291" s="41"/>
      <c r="CP291" s="41"/>
      <c r="CQ291" s="41"/>
      <c r="CR291" s="41"/>
      <c r="CS291" s="41"/>
      <c r="CT291" s="41"/>
      <c r="CU291" s="41"/>
      <c r="CV291" s="41"/>
      <c r="CW291" s="41"/>
    </row>
    <row r="292" spans="1:101" ht="14.5" customHeight="1">
      <c r="A292" s="41" t="s">
        <v>12107</v>
      </c>
      <c r="B292" s="119" t="s">
        <v>12026</v>
      </c>
      <c r="C292" s="120" t="str">
        <f t="shared" si="110"/>
        <v>A.030.36.111</v>
      </c>
      <c r="D292" s="135" t="s">
        <v>12083</v>
      </c>
      <c r="E292" s="119" t="s">
        <v>6570</v>
      </c>
      <c r="F292" s="118" t="str">
        <f t="shared" si="111"/>
        <v>Dimethylsulfate</v>
      </c>
      <c r="G292" s="118">
        <f t="shared" si="112"/>
        <v>0.17260745251510001</v>
      </c>
      <c r="H292" s="118">
        <f t="shared" si="113"/>
        <v>6.2551410999999993E-3</v>
      </c>
      <c r="I292" s="118">
        <f t="shared" si="114"/>
        <v>1.036815023E-2</v>
      </c>
      <c r="J292" s="326">
        <f t="shared" si="115"/>
        <v>1.4658911851E-3</v>
      </c>
      <c r="K292" s="118">
        <v>0.15451827000000001</v>
      </c>
      <c r="L292" s="118">
        <v>3.7199306E-3</v>
      </c>
      <c r="M292" s="118">
        <v>6.0949115999999999E-3</v>
      </c>
      <c r="N292" s="118">
        <v>5.2379467999999997E-3</v>
      </c>
      <c r="O292" s="118">
        <v>8.0595243999999995E-4</v>
      </c>
      <c r="P292" s="330">
        <v>9.6005010000000001E-5</v>
      </c>
      <c r="Q292" s="118">
        <v>1.1523685E-4</v>
      </c>
      <c r="R292" s="118">
        <v>5.5330802999999996E-4</v>
      </c>
      <c r="S292" s="118">
        <v>1.9752334000000001E-4</v>
      </c>
      <c r="T292" s="118">
        <v>0</v>
      </c>
      <c r="U292" s="118">
        <v>1.2641900999999999E-3</v>
      </c>
      <c r="V292" s="330">
        <v>4.1777451000000004E-6</v>
      </c>
      <c r="W292" s="118">
        <v>0</v>
      </c>
      <c r="X292" s="118">
        <v>0</v>
      </c>
      <c r="Y292" s="41"/>
      <c r="Z292" s="327">
        <f t="shared" si="116"/>
        <v>1.1617915037593984</v>
      </c>
      <c r="AA292" s="41"/>
      <c r="AB292" s="111">
        <v>32.608074999999999</v>
      </c>
      <c r="AC292" s="111">
        <v>32.40184</v>
      </c>
      <c r="AD292" s="111">
        <v>0.17139235999999999</v>
      </c>
      <c r="AE292" s="111">
        <v>0</v>
      </c>
      <c r="AF292" s="111">
        <v>0</v>
      </c>
      <c r="AG292" s="111">
        <v>1.7159599000000001E-3</v>
      </c>
      <c r="AH292" s="111">
        <v>3.3127074999999999E-2</v>
      </c>
      <c r="AI292" s="41"/>
      <c r="AJ292" s="114">
        <v>2.2585978999999999E-2</v>
      </c>
      <c r="AK292" s="114">
        <v>2.0863131E-2</v>
      </c>
      <c r="AL292" s="114">
        <v>9.7739674999999999E-4</v>
      </c>
      <c r="AM292" s="114">
        <v>7.4545163999999999E-4</v>
      </c>
      <c r="AN292" s="113">
        <f t="shared" si="117"/>
        <v>1.2507872213547E-6</v>
      </c>
      <c r="AO292" s="112">
        <f t="shared" si="118"/>
        <v>3.6146329833386188E-9</v>
      </c>
      <c r="AP292" s="112">
        <f t="shared" si="119"/>
        <v>0.1044049950086</v>
      </c>
      <c r="AQ292" s="328">
        <v>1.1109203E-6</v>
      </c>
      <c r="AR292" s="328">
        <v>3.3531374999999999E-9</v>
      </c>
      <c r="AS292" s="328">
        <v>9.1559561E-14</v>
      </c>
      <c r="AT292" s="328">
        <v>1.2575272E-10</v>
      </c>
      <c r="AU292" s="328">
        <v>8.7494446999999998E-12</v>
      </c>
      <c r="AV292" s="328">
        <v>7.7886197999999997E-10</v>
      </c>
      <c r="AW292" s="328">
        <v>1.3750694000000001E-7</v>
      </c>
      <c r="AX292" s="328">
        <v>1.1276554E-10</v>
      </c>
      <c r="AY292" s="328">
        <v>1.4312346E-10</v>
      </c>
      <c r="AZ292" s="328">
        <v>9.8218980999999997E-14</v>
      </c>
      <c r="BA292" s="328">
        <v>5.0381571999999995E-16</v>
      </c>
      <c r="BB292" s="328">
        <v>2.0813621E-13</v>
      </c>
      <c r="BC292" s="328">
        <v>1.2025038000000001E-14</v>
      </c>
      <c r="BD292" s="328">
        <v>9.0885328999999997E-15</v>
      </c>
      <c r="BE292" s="328">
        <v>1.0456961E-9</v>
      </c>
      <c r="BF292" s="328">
        <v>4.0092110999999998E-10</v>
      </c>
      <c r="BG292" s="328">
        <v>5.1869511999999997E-12</v>
      </c>
      <c r="BH292" s="328">
        <v>9.2950085999999998E-6</v>
      </c>
      <c r="BI292" s="329">
        <v>0.10439569999999999</v>
      </c>
      <c r="BJ292" s="329">
        <v>0</v>
      </c>
      <c r="BK292" s="329">
        <v>0</v>
      </c>
      <c r="BL292" s="329">
        <v>0</v>
      </c>
      <c r="BM292" s="41"/>
      <c r="BN292" s="122">
        <v>5.5263082E-5</v>
      </c>
      <c r="BO292" s="122">
        <v>1.2359162999999999E-6</v>
      </c>
      <c r="BP292" s="122">
        <v>3.2393831E-5</v>
      </c>
      <c r="BQ292" s="122">
        <v>6.5144186000000004E-8</v>
      </c>
      <c r="BR292" s="122">
        <v>1.376419E-6</v>
      </c>
      <c r="BS292" s="122">
        <v>4.8855443000000005E-7</v>
      </c>
      <c r="BT292" s="122">
        <v>1.259999E-10</v>
      </c>
      <c r="BU292" s="122">
        <v>7.4816032000000005E-7</v>
      </c>
      <c r="BV292" s="122">
        <v>1.2883196000000001E-7</v>
      </c>
      <c r="BW292" s="122">
        <v>7.6252896999999998E-8</v>
      </c>
      <c r="BX292" s="122">
        <v>6.5763069000000003E-8</v>
      </c>
      <c r="BY292" s="122">
        <v>3.7707890000000001E-9</v>
      </c>
      <c r="BZ292" s="122">
        <v>1.1608426000000001E-9</v>
      </c>
      <c r="CA292" s="122">
        <v>1.2658814000000001E-6</v>
      </c>
      <c r="CB292" s="122">
        <v>1.7367258000000001E-5</v>
      </c>
      <c r="CC292" s="122">
        <v>4.6011969999999999E-8</v>
      </c>
      <c r="CD292" s="111">
        <v>0</v>
      </c>
      <c r="CE292" s="226" t="s">
        <v>12104</v>
      </c>
      <c r="CF292" s="221" t="s">
        <v>12103</v>
      </c>
      <c r="CG292" s="220" t="s">
        <v>12020</v>
      </c>
      <c r="CK292" s="50"/>
      <c r="CL292" s="41"/>
      <c r="CM292" s="41"/>
      <c r="CN292" s="41"/>
      <c r="CO292" s="41"/>
      <c r="CP292" s="41"/>
      <c r="CQ292" s="41"/>
      <c r="CR292" s="41"/>
      <c r="CS292" s="41"/>
      <c r="CT292" s="41"/>
      <c r="CU292" s="41"/>
      <c r="CV292" s="41"/>
      <c r="CW292" s="41"/>
    </row>
    <row r="293" spans="1:101" ht="14.5" customHeight="1">
      <c r="A293" s="41" t="s">
        <v>12102</v>
      </c>
      <c r="B293" s="119" t="s">
        <v>12026</v>
      </c>
      <c r="C293" s="120" t="str">
        <f t="shared" si="110"/>
        <v>A.030.36.112</v>
      </c>
      <c r="D293" s="135" t="s">
        <v>12083</v>
      </c>
      <c r="E293" s="119" t="s">
        <v>6570</v>
      </c>
      <c r="F293" s="118" t="str">
        <f t="shared" si="111"/>
        <v>Ethylene oxide (2)</v>
      </c>
      <c r="G293" s="118">
        <f t="shared" si="112"/>
        <v>0.23501600795730002</v>
      </c>
      <c r="H293" s="118">
        <f t="shared" si="113"/>
        <v>8.2758055499999993E-3</v>
      </c>
      <c r="I293" s="118">
        <f t="shared" si="114"/>
        <v>1.3690410730000001E-2</v>
      </c>
      <c r="J293" s="326">
        <f t="shared" si="115"/>
        <v>1.9353916773E-3</v>
      </c>
      <c r="K293" s="118">
        <v>0.21111440000000001</v>
      </c>
      <c r="L293" s="118">
        <v>4.9113624E-3</v>
      </c>
      <c r="M293" s="118">
        <v>8.0470103000000008E-3</v>
      </c>
      <c r="N293" s="118">
        <v>6.9155739000000003E-3</v>
      </c>
      <c r="O293" s="118">
        <v>1.0640856E-3</v>
      </c>
      <c r="P293" s="118">
        <v>1.2675381E-4</v>
      </c>
      <c r="Q293" s="118">
        <v>1.6939224E-4</v>
      </c>
      <c r="R293" s="118">
        <v>7.3203802999999995E-4</v>
      </c>
      <c r="S293" s="118">
        <v>2.6078677000000001E-4</v>
      </c>
      <c r="T293" s="118">
        <v>0</v>
      </c>
      <c r="U293" s="118">
        <v>1.6690890999999999E-3</v>
      </c>
      <c r="V293" s="330">
        <v>5.5158073000000004E-6</v>
      </c>
      <c r="W293" s="118">
        <v>0</v>
      </c>
      <c r="X293" s="118">
        <v>0</v>
      </c>
      <c r="Y293" s="41"/>
      <c r="Z293" s="327">
        <f t="shared" si="116"/>
        <v>1.5873263157894737</v>
      </c>
      <c r="AA293" s="41"/>
      <c r="AB293" s="111">
        <v>60.068897999999997</v>
      </c>
      <c r="AC293" s="111">
        <v>59.796608999999997</v>
      </c>
      <c r="AD293" s="111">
        <v>0.22628648000000001</v>
      </c>
      <c r="AE293" s="111">
        <v>0</v>
      </c>
      <c r="AF293" s="111">
        <v>0</v>
      </c>
      <c r="AG293" s="111">
        <v>2.2655533000000001E-3</v>
      </c>
      <c r="AH293" s="111">
        <v>4.3737126000000001E-2</v>
      </c>
      <c r="AI293" s="41"/>
      <c r="AJ293" s="114">
        <v>3.0860881999999999E-2</v>
      </c>
      <c r="AK293" s="114">
        <v>2.8537679E-2</v>
      </c>
      <c r="AL293" s="114">
        <v>1.3389958E-3</v>
      </c>
      <c r="AM293" s="114">
        <v>9.8420738999999992E-4</v>
      </c>
      <c r="AN293" s="113">
        <f t="shared" si="117"/>
        <v>1.7108920595759999E-6</v>
      </c>
      <c r="AO293" s="112">
        <f t="shared" si="118"/>
        <v>4.9519075272165092E-9</v>
      </c>
      <c r="AP293" s="112">
        <f t="shared" si="119"/>
        <v>0.13784417204500002</v>
      </c>
      <c r="AQ293" s="328">
        <v>1.5261300000000001E-6</v>
      </c>
      <c r="AR293" s="328">
        <v>4.6066545000000002E-9</v>
      </c>
      <c r="AS293" s="328">
        <v>1.257752E-13</v>
      </c>
      <c r="AT293" s="328">
        <v>2.6412466999999998E-10</v>
      </c>
      <c r="AU293" s="328">
        <v>1.1551746E-11</v>
      </c>
      <c r="AV293" s="328">
        <v>1.0283185E-9</v>
      </c>
      <c r="AW293" s="328">
        <v>1.8154811999999999E-7</v>
      </c>
      <c r="AX293" s="328">
        <v>1.4888247E-10</v>
      </c>
      <c r="AY293" s="328">
        <v>1.8896352E-10</v>
      </c>
      <c r="AZ293" s="328">
        <v>1.2967687999999999E-13</v>
      </c>
      <c r="BA293" s="328">
        <v>6.6517950999999998E-16</v>
      </c>
      <c r="BB293" s="328">
        <v>2.7479876000000002E-13</v>
      </c>
      <c r="BC293" s="328">
        <v>1.5876458000000001E-14</v>
      </c>
      <c r="BD293" s="328">
        <v>1.1999438999999999E-14</v>
      </c>
      <c r="BE293" s="328">
        <v>1.3806152000000001E-9</v>
      </c>
      <c r="BF293" s="328">
        <v>5.2932946000000005E-10</v>
      </c>
      <c r="BG293" s="328">
        <v>6.8482453000000001E-12</v>
      </c>
      <c r="BH293" s="328">
        <v>1.2272045E-5</v>
      </c>
      <c r="BI293" s="329">
        <v>0.13783190000000001</v>
      </c>
      <c r="BJ293" s="329">
        <v>0</v>
      </c>
      <c r="BK293" s="329">
        <v>0</v>
      </c>
      <c r="BL293" s="329">
        <v>0</v>
      </c>
      <c r="BM293" s="41"/>
      <c r="BN293" s="122">
        <v>7.4483718999999998E-5</v>
      </c>
      <c r="BO293" s="122">
        <v>1.6317596999999999E-6</v>
      </c>
      <c r="BP293" s="122">
        <v>4.4258868999999999E-5</v>
      </c>
      <c r="BQ293" s="122">
        <v>8.6186205999999994E-8</v>
      </c>
      <c r="BR293" s="122">
        <v>1.817263E-6</v>
      </c>
      <c r="BS293" s="122">
        <v>6.4503026999999997E-7</v>
      </c>
      <c r="BT293" s="122">
        <v>1.6635557999999999E-10</v>
      </c>
      <c r="BU293" s="122">
        <v>9.8778360999999993E-7</v>
      </c>
      <c r="BV293" s="122">
        <v>1.7009470000000001E-7</v>
      </c>
      <c r="BW293" s="122">
        <v>1.1208783E-7</v>
      </c>
      <c r="BX293" s="122">
        <v>8.6825884000000002E-8</v>
      </c>
      <c r="BY293" s="122">
        <v>4.9785099000000004E-9</v>
      </c>
      <c r="BZ293" s="122">
        <v>1.5326412E-9</v>
      </c>
      <c r="CA293" s="122">
        <v>1.6906898E-6</v>
      </c>
      <c r="CB293" s="122">
        <v>2.2929702000000001E-5</v>
      </c>
      <c r="CC293" s="122">
        <v>6.0748838000000005E-8</v>
      </c>
      <c r="CD293" s="111">
        <v>0</v>
      </c>
      <c r="CE293" s="226" t="s">
        <v>12099</v>
      </c>
      <c r="CF293" s="221" t="s">
        <v>12098</v>
      </c>
      <c r="CG293" s="220" t="s">
        <v>12020</v>
      </c>
      <c r="CK293" s="50"/>
      <c r="CL293" s="41"/>
      <c r="CM293" s="41"/>
      <c r="CN293" s="41"/>
      <c r="CO293" s="41"/>
      <c r="CP293" s="41"/>
      <c r="CQ293" s="41"/>
      <c r="CR293" s="41"/>
      <c r="CS293" s="41"/>
      <c r="CT293" s="41"/>
      <c r="CU293" s="41"/>
      <c r="CV293" s="41"/>
      <c r="CW293" s="41"/>
    </row>
    <row r="294" spans="1:101" ht="14.5" customHeight="1">
      <c r="A294" s="41" t="s">
        <v>12097</v>
      </c>
      <c r="B294" s="119" t="s">
        <v>12026</v>
      </c>
      <c r="C294" s="120" t="str">
        <f t="shared" si="110"/>
        <v>A.030.36.113</v>
      </c>
      <c r="D294" s="135" t="s">
        <v>12083</v>
      </c>
      <c r="E294" s="119" t="s">
        <v>6570</v>
      </c>
      <c r="F294" s="118" t="str">
        <f t="shared" si="111"/>
        <v>Hydrogen peroxide</v>
      </c>
      <c r="G294" s="118">
        <f t="shared" si="112"/>
        <v>0.36401011678610001</v>
      </c>
      <c r="H294" s="118">
        <f t="shared" si="113"/>
        <v>1.3240235049999998E-2</v>
      </c>
      <c r="I294" s="118">
        <f t="shared" si="114"/>
        <v>2.1953620699999996E-2</v>
      </c>
      <c r="J294" s="326">
        <f t="shared" si="115"/>
        <v>3.1039510360999995E-3</v>
      </c>
      <c r="K294" s="118">
        <v>0.32571231</v>
      </c>
      <c r="L294" s="118">
        <v>7.8767666999999993E-3</v>
      </c>
      <c r="M294" s="118">
        <v>1.2905669999999999E-2</v>
      </c>
      <c r="N294" s="118">
        <v>1.109109E-2</v>
      </c>
      <c r="O294" s="118">
        <v>1.7065639E-3</v>
      </c>
      <c r="P294" s="118">
        <v>2.0328579999999999E-4</v>
      </c>
      <c r="Q294" s="118">
        <v>2.3929535E-4</v>
      </c>
      <c r="R294" s="118">
        <v>1.171184E-3</v>
      </c>
      <c r="S294" s="118">
        <v>4.1824576999999999E-4</v>
      </c>
      <c r="T294" s="118">
        <v>0</v>
      </c>
      <c r="U294" s="118">
        <v>2.6768590999999998E-3</v>
      </c>
      <c r="V294" s="330">
        <v>8.8461661000000004E-6</v>
      </c>
      <c r="W294" s="118">
        <v>0</v>
      </c>
      <c r="X294" s="118">
        <v>0</v>
      </c>
      <c r="Y294" s="41"/>
      <c r="Z294" s="327">
        <f t="shared" si="116"/>
        <v>2.4489647368421052</v>
      </c>
      <c r="AA294" s="41"/>
      <c r="AB294" s="111">
        <v>46.640014999999998</v>
      </c>
      <c r="AC294" s="111">
        <v>46.203322</v>
      </c>
      <c r="AD294" s="111">
        <v>0.36291474000000001</v>
      </c>
      <c r="AE294" s="111">
        <v>0</v>
      </c>
      <c r="AF294" s="111">
        <v>0</v>
      </c>
      <c r="AG294" s="111">
        <v>3.6334592E-3</v>
      </c>
      <c r="AH294" s="111">
        <v>7.0144922999999998E-2</v>
      </c>
      <c r="AI294" s="41"/>
      <c r="AJ294" s="114">
        <v>4.7603943000000003E-2</v>
      </c>
      <c r="AK294" s="114">
        <v>4.3966261E-2</v>
      </c>
      <c r="AL294" s="114">
        <v>2.0592248E-3</v>
      </c>
      <c r="AM294" s="114">
        <v>1.5784565E-3</v>
      </c>
      <c r="AN294" s="113">
        <f t="shared" si="117"/>
        <v>2.6358670432909999E-6</v>
      </c>
      <c r="AO294" s="112">
        <f t="shared" si="118"/>
        <v>7.615476354534602E-9</v>
      </c>
      <c r="AP294" s="112">
        <f t="shared" si="119"/>
        <v>0.22107234171500001</v>
      </c>
      <c r="AQ294" s="328">
        <v>2.3396543000000001E-6</v>
      </c>
      <c r="AR294" s="328">
        <v>7.0617737999999997E-9</v>
      </c>
      <c r="AS294" s="328">
        <v>1.9283003999999999E-13</v>
      </c>
      <c r="AT294" s="328">
        <v>3.1781601E-10</v>
      </c>
      <c r="AU294" s="328">
        <v>1.8526510999999999E-11</v>
      </c>
      <c r="AV294" s="328">
        <v>1.6492012E-9</v>
      </c>
      <c r="AW294" s="328">
        <v>2.9116405999999998E-7</v>
      </c>
      <c r="AX294" s="328">
        <v>2.3877539000000002E-10</v>
      </c>
      <c r="AY294" s="328">
        <v>3.0305675999999998E-10</v>
      </c>
      <c r="AZ294" s="328">
        <v>2.0797377000000001E-13</v>
      </c>
      <c r="BA294" s="328">
        <v>1.0668046000000001E-15</v>
      </c>
      <c r="BB294" s="328">
        <v>4.4071798999999998E-13</v>
      </c>
      <c r="BC294" s="328">
        <v>2.5462417E-14</v>
      </c>
      <c r="BD294" s="328">
        <v>1.9244513E-14</v>
      </c>
      <c r="BE294" s="328">
        <v>2.2142092000000001E-9</v>
      </c>
      <c r="BF294" s="328">
        <v>8.4893036999999998E-10</v>
      </c>
      <c r="BG294" s="328">
        <v>1.0983109E-11</v>
      </c>
      <c r="BH294" s="328">
        <v>1.9681714999999999E-5</v>
      </c>
      <c r="BI294" s="329">
        <v>0.22105266000000001</v>
      </c>
      <c r="BJ294" s="329">
        <v>0</v>
      </c>
      <c r="BK294" s="329">
        <v>0</v>
      </c>
      <c r="BL294" s="329">
        <v>0</v>
      </c>
      <c r="BM294" s="41"/>
      <c r="BN294" s="111">
        <v>1.1669962E-4</v>
      </c>
      <c r="BO294" s="122">
        <v>2.6169909000000001E-6</v>
      </c>
      <c r="BP294" s="122">
        <v>6.8283634999999994E-5</v>
      </c>
      <c r="BQ294" s="122">
        <v>1.3789059E-7</v>
      </c>
      <c r="BR294" s="122">
        <v>2.9144982E-6</v>
      </c>
      <c r="BS294" s="122">
        <v>1.0344895E-6</v>
      </c>
      <c r="BT294" s="122">
        <v>2.6679848999999999E-10</v>
      </c>
      <c r="BU294" s="122">
        <v>1.584192E-6</v>
      </c>
      <c r="BV294" s="122">
        <v>2.7279523000000002E-7</v>
      </c>
      <c r="BW294" s="122">
        <v>1.5834311999999999E-7</v>
      </c>
      <c r="BX294" s="122">
        <v>1.3925000000000001E-7</v>
      </c>
      <c r="BY294" s="122">
        <v>7.9844568000000006E-9</v>
      </c>
      <c r="BZ294" s="122">
        <v>2.4580262000000001E-9</v>
      </c>
      <c r="CA294" s="122">
        <v>2.6750956000000002E-6</v>
      </c>
      <c r="CB294" s="122">
        <v>3.6774299999999998E-5</v>
      </c>
      <c r="CC294" s="122">
        <v>9.7428043000000001E-8</v>
      </c>
      <c r="CD294" s="111">
        <v>0</v>
      </c>
      <c r="CE294" s="226" t="s">
        <v>12094</v>
      </c>
      <c r="CF294" s="221" t="s">
        <v>12093</v>
      </c>
      <c r="CG294" s="220" t="s">
        <v>12020</v>
      </c>
      <c r="CK294" s="50"/>
      <c r="CL294" s="41"/>
      <c r="CM294" s="41"/>
      <c r="CN294" s="41"/>
      <c r="CO294" s="41"/>
      <c r="CP294" s="41"/>
      <c r="CQ294" s="41"/>
      <c r="CR294" s="41"/>
      <c r="CS294" s="41"/>
      <c r="CT294" s="41"/>
      <c r="CU294" s="41"/>
      <c r="CV294" s="41"/>
      <c r="CW294" s="41"/>
    </row>
    <row r="295" spans="1:101" ht="14.5" customHeight="1">
      <c r="A295" s="41" t="s">
        <v>12092</v>
      </c>
      <c r="B295" s="119" t="s">
        <v>12026</v>
      </c>
      <c r="C295" s="120" t="str">
        <f t="shared" si="110"/>
        <v>A.030.36.114</v>
      </c>
      <c r="D295" s="135" t="s">
        <v>12083</v>
      </c>
      <c r="E295" s="119" t="s">
        <v>6570</v>
      </c>
      <c r="F295" s="118" t="str">
        <f t="shared" si="111"/>
        <v>Palm kernel oil methyl ester</v>
      </c>
      <c r="G295" s="118">
        <f t="shared" si="112"/>
        <v>0.22314003395840001</v>
      </c>
      <c r="H295" s="118">
        <f t="shared" si="113"/>
        <v>2.7056386680000002E-3</v>
      </c>
      <c r="I295" s="118">
        <f t="shared" si="114"/>
        <v>3.8699288100000001E-3</v>
      </c>
      <c r="J295" s="326">
        <f t="shared" si="115"/>
        <v>5.4285648040000003E-4</v>
      </c>
      <c r="K295" s="118">
        <v>0.21602161</v>
      </c>
      <c r="L295" s="118">
        <v>1.3775841999999999E-3</v>
      </c>
      <c r="M295" s="118">
        <v>2.2570996E-3</v>
      </c>
      <c r="N295" s="118">
        <v>1.9948239E-3</v>
      </c>
      <c r="O295" s="118">
        <v>2.9846453000000002E-4</v>
      </c>
      <c r="P295" s="330">
        <v>3.5553078000000003E-5</v>
      </c>
      <c r="Q295" s="118">
        <v>3.7679716000000002E-4</v>
      </c>
      <c r="R295" s="118">
        <v>2.3524500999999999E-4</v>
      </c>
      <c r="S295" s="330">
        <v>7.3147876000000006E-5</v>
      </c>
      <c r="T295" s="118">
        <v>0</v>
      </c>
      <c r="U295" s="118">
        <v>4.6816148000000001E-4</v>
      </c>
      <c r="V295" s="330">
        <v>1.5471244E-6</v>
      </c>
      <c r="W295" s="118">
        <v>0</v>
      </c>
      <c r="X295" s="118">
        <v>0</v>
      </c>
      <c r="Y295" s="41"/>
      <c r="Z295" s="327">
        <f t="shared" si="116"/>
        <v>1.6242226315789472</v>
      </c>
      <c r="AA295" s="41"/>
      <c r="AB295" s="111">
        <v>9.7841958000000009</v>
      </c>
      <c r="AC295" s="111">
        <v>9.7078217000000002</v>
      </c>
      <c r="AD295" s="111">
        <v>6.3470916000000002E-2</v>
      </c>
      <c r="AE295" s="111">
        <v>0</v>
      </c>
      <c r="AF295" s="111">
        <v>0</v>
      </c>
      <c r="AG295" s="111">
        <v>6.3546326E-4</v>
      </c>
      <c r="AH295" s="111">
        <v>1.2267792E-2</v>
      </c>
      <c r="AI295" s="41"/>
      <c r="AJ295" s="114">
        <v>3.1396102000000002E-2</v>
      </c>
      <c r="AK295" s="114">
        <v>2.9686428000000001E-2</v>
      </c>
      <c r="AL295" s="114">
        <v>1.4336150000000001E-3</v>
      </c>
      <c r="AM295" s="114">
        <v>2.7605955000000002E-4</v>
      </c>
      <c r="AN295" s="113">
        <f t="shared" si="117"/>
        <v>1.7797618226601998E-6</v>
      </c>
      <c r="AO295" s="112">
        <f t="shared" si="118"/>
        <v>5.3018307196199812E-9</v>
      </c>
      <c r="AP295" s="112">
        <f t="shared" si="119"/>
        <v>3.8663803176299999E-2</v>
      </c>
      <c r="AQ295" s="328">
        <v>1.7224893999999999E-6</v>
      </c>
      <c r="AR295" s="328">
        <v>5.2030144E-9</v>
      </c>
      <c r="AS295" s="328">
        <v>1.4184919999999999E-13</v>
      </c>
      <c r="AT295" s="328">
        <v>5.5145423999999998E-9</v>
      </c>
      <c r="AU295" s="328">
        <v>3.2401402000000001E-12</v>
      </c>
      <c r="AV295" s="328">
        <v>2.9663224999999998E-10</v>
      </c>
      <c r="AW295" s="328">
        <v>5.0922289E-8</v>
      </c>
      <c r="AX295" s="328">
        <v>4.3629925999999998E-11</v>
      </c>
      <c r="AY295" s="328">
        <v>5.3002228999999999E-11</v>
      </c>
      <c r="AZ295" s="328">
        <v>3.6372967000000003E-14</v>
      </c>
      <c r="BA295" s="328">
        <v>1.8657568000000001E-16</v>
      </c>
      <c r="BB295" s="328">
        <v>7.7078088999999995E-14</v>
      </c>
      <c r="BC295" s="328">
        <v>4.4531752000000004E-15</v>
      </c>
      <c r="BD295" s="328">
        <v>3.3657130999999999E-15</v>
      </c>
      <c r="BE295" s="328">
        <v>3.8724766999999999E-10</v>
      </c>
      <c r="BF295" s="328">
        <v>1.484712E-10</v>
      </c>
      <c r="BG295" s="328">
        <v>1.9208589000000001E-12</v>
      </c>
      <c r="BH295" s="328">
        <v>3.4421762999999998E-6</v>
      </c>
      <c r="BI295" s="329">
        <v>3.8660360999999997E-2</v>
      </c>
      <c r="BJ295" s="329">
        <v>0</v>
      </c>
      <c r="BK295" s="329">
        <v>0</v>
      </c>
      <c r="BL295" s="329">
        <v>0</v>
      </c>
      <c r="BM295" s="41"/>
      <c r="BN295" s="122">
        <v>5.4411901000000003E-5</v>
      </c>
      <c r="BO295" s="122">
        <v>4.5769099999999999E-7</v>
      </c>
      <c r="BP295" s="122">
        <v>4.5287636999999998E-5</v>
      </c>
      <c r="BQ295" s="122">
        <v>2.7678592999999999E-8</v>
      </c>
      <c r="BR295" s="122">
        <v>5.0972267999999997E-7</v>
      </c>
      <c r="BS295" s="122">
        <v>1.8092402999999999E-7</v>
      </c>
      <c r="BT295" s="122">
        <v>4.6660943999999999E-11</v>
      </c>
      <c r="BU295" s="122">
        <v>2.7706265E-7</v>
      </c>
      <c r="BV295" s="122">
        <v>4.7709726999999997E-8</v>
      </c>
      <c r="BW295" s="122">
        <v>2.4932887999999998E-7</v>
      </c>
      <c r="BX295" s="122">
        <v>2.4353723999999999E-8</v>
      </c>
      <c r="BY295" s="122">
        <v>1.3964183000000001E-9</v>
      </c>
      <c r="BZ295" s="122">
        <v>4.2988932000000002E-10</v>
      </c>
      <c r="CA295" s="122">
        <v>8.9934623E-7</v>
      </c>
      <c r="CB295" s="122">
        <v>6.4315339999999998E-6</v>
      </c>
      <c r="CC295" s="122">
        <v>1.7039394000000001E-8</v>
      </c>
      <c r="CD295" s="111">
        <v>0</v>
      </c>
      <c r="CE295" s="226" t="s">
        <v>12086</v>
      </c>
      <c r="CF295" s="222" t="s">
        <v>12028</v>
      </c>
      <c r="CG295" s="220" t="s">
        <v>12020</v>
      </c>
      <c r="CK295" s="50"/>
      <c r="CL295" s="41"/>
      <c r="CM295" s="41"/>
      <c r="CN295" s="41"/>
      <c r="CO295" s="41"/>
      <c r="CP295" s="41"/>
      <c r="CQ295" s="41"/>
      <c r="CR295" s="41"/>
      <c r="CS295" s="41"/>
      <c r="CT295" s="41"/>
      <c r="CU295" s="41"/>
      <c r="CV295" s="41"/>
      <c r="CW295" s="41"/>
    </row>
    <row r="296" spans="1:101" ht="14.5" customHeight="1">
      <c r="A296" s="41" t="s">
        <v>12089</v>
      </c>
      <c r="B296" s="119" t="s">
        <v>12026</v>
      </c>
      <c r="C296" s="120" t="str">
        <f t="shared" si="110"/>
        <v>A.030.36.115</v>
      </c>
      <c r="D296" s="135" t="s">
        <v>12083</v>
      </c>
      <c r="E296" s="119" t="s">
        <v>6570</v>
      </c>
      <c r="F296" s="118" t="str">
        <f t="shared" si="111"/>
        <v>Palm oil methyl ester</v>
      </c>
      <c r="G296" s="118">
        <f t="shared" si="112"/>
        <v>0.20729423841860001</v>
      </c>
      <c r="H296" s="118">
        <f t="shared" si="113"/>
        <v>2.1336469209999997E-3</v>
      </c>
      <c r="I296" s="118">
        <f t="shared" si="114"/>
        <v>2.9222485200000002E-3</v>
      </c>
      <c r="J296" s="326">
        <f t="shared" si="115"/>
        <v>4.0887297759999999E-4</v>
      </c>
      <c r="K296" s="118">
        <v>0.20182947000000001</v>
      </c>
      <c r="L296" s="118">
        <v>1.0375797999999999E-3</v>
      </c>
      <c r="M296" s="118">
        <v>1.7000203000000001E-3</v>
      </c>
      <c r="N296" s="118">
        <v>1.5160718E-3</v>
      </c>
      <c r="O296" s="118">
        <v>2.2479990000000001E-4</v>
      </c>
      <c r="P296" s="330">
        <v>2.6778151E-5</v>
      </c>
      <c r="Q296" s="118">
        <v>3.6599707E-4</v>
      </c>
      <c r="R296" s="118">
        <v>1.8464841999999999E-4</v>
      </c>
      <c r="S296" s="330">
        <v>5.5094101999999997E-5</v>
      </c>
      <c r="T296" s="118">
        <v>0</v>
      </c>
      <c r="U296" s="118">
        <v>3.5261359999999998E-4</v>
      </c>
      <c r="V296" s="330">
        <v>1.1652756000000001E-6</v>
      </c>
      <c r="W296" s="118">
        <v>0</v>
      </c>
      <c r="X296" s="118">
        <v>0</v>
      </c>
      <c r="Y296" s="41"/>
      <c r="Z296" s="327">
        <f t="shared" si="116"/>
        <v>1.5175148120300752</v>
      </c>
      <c r="AA296" s="41"/>
      <c r="AB296" s="111">
        <v>8.3072358000000008</v>
      </c>
      <c r="AC296" s="111">
        <v>8.2497117000000006</v>
      </c>
      <c r="AD296" s="111">
        <v>4.7805531999999998E-2</v>
      </c>
      <c r="AE296" s="111">
        <v>0</v>
      </c>
      <c r="AF296" s="111">
        <v>0</v>
      </c>
      <c r="AG296" s="111">
        <v>4.7862330000000001E-4</v>
      </c>
      <c r="AH296" s="111">
        <v>9.2399535000000001E-3</v>
      </c>
      <c r="AI296" s="41"/>
      <c r="AJ296" s="114">
        <v>2.9321169000000001E-2</v>
      </c>
      <c r="AK296" s="114">
        <v>2.7769462000000002E-2</v>
      </c>
      <c r="AL296" s="114">
        <v>1.3437817999999999E-3</v>
      </c>
      <c r="AM296" s="114">
        <v>2.0792474000000001E-4</v>
      </c>
      <c r="AN296" s="113">
        <f t="shared" si="117"/>
        <v>1.6648358244546001E-6</v>
      </c>
      <c r="AO296" s="112">
        <f t="shared" si="118"/>
        <v>4.9696072959722613E-9</v>
      </c>
      <c r="AP296" s="112">
        <f t="shared" si="119"/>
        <v>2.9121111605799999E-2</v>
      </c>
      <c r="AQ296" s="328">
        <v>1.6203420000000001E-6</v>
      </c>
      <c r="AR296" s="328">
        <v>4.8946919000000004E-9</v>
      </c>
      <c r="AS296" s="328">
        <v>1.3343048000000001E-13</v>
      </c>
      <c r="AT296" s="328">
        <v>5.5083863000000003E-9</v>
      </c>
      <c r="AU296" s="328">
        <v>2.4404346000000002E-12</v>
      </c>
      <c r="AV296" s="328">
        <v>2.2544369999999999E-10</v>
      </c>
      <c r="AW296" s="328">
        <v>3.8354057000000002E-8</v>
      </c>
      <c r="AX296" s="328">
        <v>3.3323074999999999E-11</v>
      </c>
      <c r="AY296" s="328">
        <v>3.9920642999999999E-11</v>
      </c>
      <c r="AZ296" s="328">
        <v>2.7395682E-14</v>
      </c>
      <c r="BA296" s="328">
        <v>1.4052655999999999E-16</v>
      </c>
      <c r="BB296" s="328">
        <v>5.8054291000000006E-14</v>
      </c>
      <c r="BC296" s="328">
        <v>3.3540779999999998E-15</v>
      </c>
      <c r="BD296" s="328">
        <v>2.5350147000000001E-15</v>
      </c>
      <c r="BE296" s="328">
        <v>2.9167028999999999E-10</v>
      </c>
      <c r="BF296" s="328">
        <v>1.1182673E-10</v>
      </c>
      <c r="BG296" s="328">
        <v>1.4467678999999999E-12</v>
      </c>
      <c r="BH296" s="328">
        <v>2.5926057999999998E-6</v>
      </c>
      <c r="BI296" s="329">
        <v>2.9118518999999999E-2</v>
      </c>
      <c r="BJ296" s="329">
        <v>0</v>
      </c>
      <c r="BK296" s="329">
        <v>0</v>
      </c>
      <c r="BL296" s="329">
        <v>0</v>
      </c>
      <c r="BM296" s="41"/>
      <c r="BN296" s="122">
        <v>4.9345853000000003E-5</v>
      </c>
      <c r="BO296" s="122">
        <v>3.4472736E-7</v>
      </c>
      <c r="BP296" s="122">
        <v>4.2312340000000001E-5</v>
      </c>
      <c r="BQ296" s="122">
        <v>2.1721576000000001E-8</v>
      </c>
      <c r="BR296" s="122">
        <v>3.8391699999999998E-7</v>
      </c>
      <c r="BS296" s="122">
        <v>1.3626980999999999E-7</v>
      </c>
      <c r="BT296" s="122">
        <v>3.5144462999999999E-11</v>
      </c>
      <c r="BU296" s="122">
        <v>2.0868026E-7</v>
      </c>
      <c r="BV296" s="122">
        <v>3.5934392999999999E-8</v>
      </c>
      <c r="BW296" s="122">
        <v>2.4218239E-7</v>
      </c>
      <c r="BX296" s="122">
        <v>1.8342931999999999E-8</v>
      </c>
      <c r="BY296" s="122">
        <v>1.0517655E-9</v>
      </c>
      <c r="BZ296" s="122">
        <v>3.2378746999999997E-10</v>
      </c>
      <c r="CA296" s="122">
        <v>7.8333893999999999E-7</v>
      </c>
      <c r="CB296" s="122">
        <v>4.8441542E-6</v>
      </c>
      <c r="CC296" s="122">
        <v>1.2833867E-8</v>
      </c>
      <c r="CD296" s="111">
        <v>0</v>
      </c>
      <c r="CE296" s="226" t="s">
        <v>12086</v>
      </c>
      <c r="CF296" s="222" t="s">
        <v>12028</v>
      </c>
      <c r="CG296" s="220" t="s">
        <v>12020</v>
      </c>
      <c r="CK296" s="50"/>
      <c r="CL296" s="41"/>
      <c r="CM296" s="41"/>
      <c r="CN296" s="41"/>
      <c r="CO296" s="41"/>
      <c r="CP296" s="41"/>
      <c r="CQ296" s="41"/>
      <c r="CR296" s="41"/>
      <c r="CS296" s="41"/>
      <c r="CT296" s="41"/>
      <c r="CU296" s="41"/>
      <c r="CV296" s="41"/>
      <c r="CW296" s="41"/>
    </row>
    <row r="297" spans="1:101" ht="14.5" customHeight="1">
      <c r="A297" s="41" t="s">
        <v>12085</v>
      </c>
      <c r="B297" s="119" t="s">
        <v>12026</v>
      </c>
      <c r="C297" s="120" t="str">
        <f t="shared" si="110"/>
        <v>A.030.36.116</v>
      </c>
      <c r="D297" s="135" t="s">
        <v>12083</v>
      </c>
      <c r="E297" s="119" t="s">
        <v>6570</v>
      </c>
      <c r="F297" s="118" t="str">
        <f t="shared" si="111"/>
        <v>Triethanolamine</v>
      </c>
      <c r="G297" s="118">
        <f t="shared" si="112"/>
        <v>0.442196016719</v>
      </c>
      <c r="H297" s="118">
        <f t="shared" si="113"/>
        <v>1.531186239E-2</v>
      </c>
      <c r="I297" s="118">
        <f t="shared" si="114"/>
        <v>2.53632393E-2</v>
      </c>
      <c r="J297" s="326">
        <f t="shared" si="115"/>
        <v>3.5858450290000001E-3</v>
      </c>
      <c r="K297" s="118">
        <v>0.39793507</v>
      </c>
      <c r="L297" s="118">
        <v>9.0996489E-3</v>
      </c>
      <c r="M297" s="118">
        <v>1.4909299000000001E-2</v>
      </c>
      <c r="N297" s="118">
        <v>1.2813002E-2</v>
      </c>
      <c r="O297" s="118">
        <v>1.971511E-3</v>
      </c>
      <c r="P297" s="118">
        <v>2.3484628999999999E-4</v>
      </c>
      <c r="Q297" s="118">
        <v>2.9250309999999998E-4</v>
      </c>
      <c r="R297" s="118">
        <v>1.3542914E-3</v>
      </c>
      <c r="S297" s="118">
        <v>4.8317918000000002E-4</v>
      </c>
      <c r="T297" s="118">
        <v>0</v>
      </c>
      <c r="U297" s="118">
        <v>3.0924463000000001E-3</v>
      </c>
      <c r="V297" s="330">
        <v>1.0219549E-5</v>
      </c>
      <c r="W297" s="118">
        <v>0</v>
      </c>
      <c r="X297" s="118">
        <v>0</v>
      </c>
      <c r="Y297" s="41"/>
      <c r="Z297" s="327">
        <f t="shared" si="116"/>
        <v>2.991993007518797</v>
      </c>
      <c r="AA297" s="41"/>
      <c r="AB297" s="111">
        <v>77.528379999999999</v>
      </c>
      <c r="AC297" s="111">
        <v>77.023889999999994</v>
      </c>
      <c r="AD297" s="111">
        <v>0.41925791000000001</v>
      </c>
      <c r="AE297" s="111">
        <v>0</v>
      </c>
      <c r="AF297" s="111">
        <v>0</v>
      </c>
      <c r="AG297" s="111">
        <v>4.1975603E-3</v>
      </c>
      <c r="AH297" s="111">
        <v>8.1035047999999998E-2</v>
      </c>
      <c r="AI297" s="41"/>
      <c r="AJ297" s="114">
        <v>5.8004847999999998E-2</v>
      </c>
      <c r="AK297" s="114">
        <v>5.3664177E-2</v>
      </c>
      <c r="AL297" s="114">
        <v>2.5171556999999999E-3</v>
      </c>
      <c r="AM297" s="114">
        <v>1.8235147000000001E-3</v>
      </c>
      <c r="AN297" s="113">
        <f t="shared" si="117"/>
        <v>3.2172768004249994E-6</v>
      </c>
      <c r="AO297" s="112">
        <f t="shared" si="118"/>
        <v>9.3090078366189003E-9</v>
      </c>
      <c r="AP297" s="112">
        <f t="shared" si="119"/>
        <v>0.25539421733699996</v>
      </c>
      <c r="AQ297" s="328">
        <v>2.8724757E-6</v>
      </c>
      <c r="AR297" s="328">
        <v>8.6693280000000001E-9</v>
      </c>
      <c r="AS297" s="328">
        <v>2.3672709999999998E-13</v>
      </c>
      <c r="AT297" s="328">
        <v>2.9679574000000002E-9</v>
      </c>
      <c r="AU297" s="328">
        <v>2.1402785E-11</v>
      </c>
      <c r="AV297" s="328">
        <v>1.9052427E-9</v>
      </c>
      <c r="AW297" s="328">
        <v>3.363678E-7</v>
      </c>
      <c r="AX297" s="328">
        <v>2.7584570000000001E-10</v>
      </c>
      <c r="AY297" s="328">
        <v>3.5010687000000001E-10</v>
      </c>
      <c r="AZ297" s="328">
        <v>2.4026208000000001E-13</v>
      </c>
      <c r="BA297" s="328">
        <v>1.2324279E-15</v>
      </c>
      <c r="BB297" s="328">
        <v>5.0914025000000003E-13</v>
      </c>
      <c r="BC297" s="328">
        <v>2.9415501999999998E-14</v>
      </c>
      <c r="BD297" s="328">
        <v>2.2232259000000001E-14</v>
      </c>
      <c r="BE297" s="328">
        <v>2.5579692000000002E-9</v>
      </c>
      <c r="BF297" s="328">
        <v>9.8072834000000003E-10</v>
      </c>
      <c r="BG297" s="328">
        <v>1.2688257000000001E-11</v>
      </c>
      <c r="BH297" s="328">
        <v>2.2737337000000001E-5</v>
      </c>
      <c r="BI297" s="329">
        <v>0.25537147999999998</v>
      </c>
      <c r="BJ297" s="329">
        <v>0</v>
      </c>
      <c r="BK297" s="329">
        <v>0</v>
      </c>
      <c r="BL297" s="329">
        <v>0</v>
      </c>
      <c r="BM297" s="41"/>
      <c r="BN297" s="111">
        <v>1.3938448E-4</v>
      </c>
      <c r="BO297" s="122">
        <v>3.0232833999999998E-6</v>
      </c>
      <c r="BP297" s="122">
        <v>8.3424704999999995E-5</v>
      </c>
      <c r="BQ297" s="122">
        <v>1.5944816000000001E-7</v>
      </c>
      <c r="BR297" s="122">
        <v>3.3669793E-6</v>
      </c>
      <c r="BS297" s="122">
        <v>1.1950959E-6</v>
      </c>
      <c r="BT297" s="122">
        <v>3.0821942999999999E-10</v>
      </c>
      <c r="BU297" s="122">
        <v>1.8301406999999999E-6</v>
      </c>
      <c r="BV297" s="122">
        <v>3.1514718E-7</v>
      </c>
      <c r="BW297" s="122">
        <v>1.9355100000000001E-7</v>
      </c>
      <c r="BX297" s="122">
        <v>1.6086881999999999E-7</v>
      </c>
      <c r="BY297" s="122">
        <v>9.2240581000000007E-9</v>
      </c>
      <c r="BZ297" s="122">
        <v>2.8396391000000001E-9</v>
      </c>
      <c r="CA297" s="122">
        <v>3.1067620999999998E-6</v>
      </c>
      <c r="CB297" s="122">
        <v>4.2483576000000002E-5</v>
      </c>
      <c r="CC297" s="122">
        <v>1.1255392E-7</v>
      </c>
      <c r="CD297" s="111">
        <v>0</v>
      </c>
      <c r="CE297" s="226" t="s">
        <v>12043</v>
      </c>
      <c r="CF297" s="221" t="s">
        <v>12081</v>
      </c>
      <c r="CG297" s="220" t="s">
        <v>12020</v>
      </c>
      <c r="CK297" s="50"/>
      <c r="CL297" s="41"/>
      <c r="CM297" s="41"/>
      <c r="CN297" s="41"/>
      <c r="CO297" s="41"/>
      <c r="CP297" s="41"/>
      <c r="CQ297" s="41"/>
      <c r="CR297" s="41"/>
      <c r="CS297" s="41"/>
      <c r="CT297" s="41"/>
      <c r="CU297" s="41"/>
      <c r="CV297" s="41"/>
      <c r="CW297" s="41"/>
    </row>
    <row r="298" spans="1:101" ht="14.5" customHeight="1" thickBot="1">
      <c r="B298" s="119" t="s">
        <v>12026</v>
      </c>
      <c r="C298" s="133" t="s">
        <v>12080</v>
      </c>
      <c r="D298" s="133" t="s">
        <v>12024</v>
      </c>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M298" s="41"/>
      <c r="AN298" s="41"/>
      <c r="AO298" s="41"/>
      <c r="AP298" s="41"/>
      <c r="AQ298" s="41"/>
      <c r="AR298" s="41"/>
      <c r="AS298" s="41"/>
      <c r="AT298" s="41"/>
      <c r="AU298" s="41"/>
      <c r="AV298" s="41"/>
      <c r="AW298" s="41"/>
      <c r="AX298" s="41"/>
      <c r="AY298" s="41"/>
      <c r="AZ298" s="41"/>
      <c r="BA298" s="41"/>
      <c r="BB298" s="41"/>
      <c r="BC298" s="41"/>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152"/>
      <c r="CF298" s="172"/>
      <c r="CK298" s="50"/>
      <c r="CL298" s="41"/>
      <c r="CM298" s="41"/>
      <c r="CN298" s="41"/>
      <c r="CO298" s="41"/>
      <c r="CP298" s="41"/>
      <c r="CQ298" s="41"/>
      <c r="CR298" s="41"/>
      <c r="CS298" s="41"/>
      <c r="CT298" s="41"/>
      <c r="CU298" s="41"/>
      <c r="CV298" s="41"/>
      <c r="CW298" s="41"/>
    </row>
    <row r="299" spans="1:101" ht="14.5" customHeight="1" thickBot="1">
      <c r="A299" s="41" t="s">
        <v>12079</v>
      </c>
      <c r="B299" s="119" t="s">
        <v>12026</v>
      </c>
      <c r="C299" s="120" t="str">
        <f t="shared" ref="C299:C313" si="120">MID(A299,1,12)</f>
        <v>A.030.38.101</v>
      </c>
      <c r="D299" s="135" t="s">
        <v>12024</v>
      </c>
      <c r="E299" s="119" t="s">
        <v>6570</v>
      </c>
      <c r="F299" s="118" t="str">
        <f t="shared" ref="F299:F313" si="121">MID(A299, 21,85)</f>
        <v>C12–C13 sodium alkyl ether sulphate. 2 EO</v>
      </c>
      <c r="G299" s="118">
        <f t="shared" ref="G299:G313" si="122">H299+I299+J299+K299</f>
        <v>0.35604418540909999</v>
      </c>
      <c r="H299" s="118">
        <f t="shared" ref="H299:H313" si="123">N299+O299+P299+Q299</f>
        <v>1.2658065179999999E-2</v>
      </c>
      <c r="I299" s="118">
        <f t="shared" ref="I299:I313" si="124">L299+M299+R299</f>
        <v>2.0954194999999998E-2</v>
      </c>
      <c r="J299" s="326">
        <f t="shared" ref="J299:J313" si="125">S299+IF(T299="x",0,T299)+IF(U299="x",0,U299)+IF(V299="x",0,V299)+W299+X299</f>
        <v>2.9623752291E-3</v>
      </c>
      <c r="K299" s="118">
        <v>0.31946954999999999</v>
      </c>
      <c r="L299" s="118">
        <v>7.5174954999999996E-3</v>
      </c>
      <c r="M299" s="118">
        <v>1.2317023E-2</v>
      </c>
      <c r="N299" s="118">
        <v>1.0585209E-2</v>
      </c>
      <c r="O299" s="118">
        <v>1.6287249999999999E-3</v>
      </c>
      <c r="P299" s="118">
        <v>1.9401362999999999E-4</v>
      </c>
      <c r="Q299" s="118">
        <v>2.5011754999999997E-4</v>
      </c>
      <c r="R299" s="118">
        <v>1.1196765E-3</v>
      </c>
      <c r="S299" s="118">
        <v>3.9916894999999998E-4</v>
      </c>
      <c r="T299" s="118">
        <v>0</v>
      </c>
      <c r="U299" s="118">
        <v>2.5547636E-3</v>
      </c>
      <c r="V299" s="330">
        <v>8.4426791000000005E-6</v>
      </c>
      <c r="W299" s="118">
        <v>0</v>
      </c>
      <c r="X299" s="118">
        <v>0</v>
      </c>
      <c r="Y299" s="41"/>
      <c r="Z299" s="327">
        <f t="shared" ref="Z299:Z313" si="126">K299/0.133</f>
        <v>2.4020266917293229</v>
      </c>
      <c r="AA299" s="41"/>
      <c r="AB299" s="111">
        <v>69.204562999999993</v>
      </c>
      <c r="AC299" s="111">
        <v>68.787788000000006</v>
      </c>
      <c r="AD299" s="111">
        <v>0.34636165000000002</v>
      </c>
      <c r="AE299" s="111">
        <v>0</v>
      </c>
      <c r="AF299" s="111">
        <v>0</v>
      </c>
      <c r="AG299" s="111">
        <v>3.4677317000000002E-3</v>
      </c>
      <c r="AH299" s="111">
        <v>6.6945507000000001E-2</v>
      </c>
      <c r="AI299" s="41"/>
      <c r="AJ299" s="114">
        <v>4.6698086999999999E-2</v>
      </c>
      <c r="AK299" s="114">
        <v>4.3167252000000003E-2</v>
      </c>
      <c r="AL299" s="114">
        <v>2.0243739000000002E-3</v>
      </c>
      <c r="AM299" s="114">
        <v>1.5064607000000001E-3</v>
      </c>
      <c r="AN299" s="113">
        <f t="shared" ref="AN299:AN313" si="127">AQ299+AT299+AU299+AV299+AW299+BE299+BF299+BJ299</f>
        <v>2.5879647164389993E-6</v>
      </c>
      <c r="AO299" s="112">
        <f t="shared" ref="AO299:AO313" si="128">AR299+AS299+AX299+AY299+AZ299+BA299+BB299+BC299+BD299+BG299+BK299+BL299</f>
        <v>7.4865899968949984E-9</v>
      </c>
      <c r="AP299" s="112">
        <f t="shared" ref="AP299:AP313" si="129">BH299+BI299</f>
        <v>0.210988894003</v>
      </c>
      <c r="AQ299" s="328">
        <v>2.3051963000000001E-6</v>
      </c>
      <c r="AR299" s="328">
        <v>6.9581366999999999E-9</v>
      </c>
      <c r="AS299" s="328">
        <v>1.8998402E-13</v>
      </c>
      <c r="AT299" s="328">
        <v>3.6971108000000001E-10</v>
      </c>
      <c r="AU299" s="328">
        <v>1.7681489000000001E-11</v>
      </c>
      <c r="AV299" s="328">
        <v>1.5739787E-9</v>
      </c>
      <c r="AW299" s="328">
        <v>2.7788362E-7</v>
      </c>
      <c r="AX299" s="328">
        <v>2.2788447999999999E-10</v>
      </c>
      <c r="AY299" s="328">
        <v>2.8923389E-10</v>
      </c>
      <c r="AZ299" s="328">
        <v>1.9848777000000001E-13</v>
      </c>
      <c r="BA299" s="328">
        <v>1.0181459999999999E-15</v>
      </c>
      <c r="BB299" s="328">
        <v>4.2061617999999998E-13</v>
      </c>
      <c r="BC299" s="328">
        <v>2.4301037000000001E-14</v>
      </c>
      <c r="BD299" s="328">
        <v>1.8366742000000001E-14</v>
      </c>
      <c r="BE299" s="328">
        <v>2.1132158000000002E-9</v>
      </c>
      <c r="BF299" s="328">
        <v>8.1020937000000002E-10</v>
      </c>
      <c r="BG299" s="328">
        <v>1.0482152999999999E-11</v>
      </c>
      <c r="BH299" s="328">
        <v>1.8784003E-5</v>
      </c>
      <c r="BI299" s="329">
        <v>0.21097010999999999</v>
      </c>
      <c r="BJ299" s="329">
        <v>0</v>
      </c>
      <c r="BK299" s="329">
        <v>0</v>
      </c>
      <c r="BL299" s="329">
        <v>0</v>
      </c>
      <c r="BM299" s="41"/>
      <c r="BN299" s="111">
        <v>1.1322159000000001E-4</v>
      </c>
      <c r="BO299" s="122">
        <v>2.4976259999999999E-6</v>
      </c>
      <c r="BP299" s="122">
        <v>6.6974878999999997E-5</v>
      </c>
      <c r="BQ299" s="122">
        <v>1.3182514999999999E-7</v>
      </c>
      <c r="BR299" s="122">
        <v>2.7815635999999999E-6</v>
      </c>
      <c r="BS299" s="122">
        <v>9.8730491000000008E-7</v>
      </c>
      <c r="BT299" s="122">
        <v>2.5462940999999999E-10</v>
      </c>
      <c r="BU299" s="122">
        <v>1.5119346E-6</v>
      </c>
      <c r="BV299" s="122">
        <v>2.6035262999999998E-7</v>
      </c>
      <c r="BW299" s="122">
        <v>1.6550423999999999E-7</v>
      </c>
      <c r="BX299" s="122">
        <v>1.3289860000000001E-7</v>
      </c>
      <c r="BY299" s="122">
        <v>7.6202736999999993E-9</v>
      </c>
      <c r="BZ299" s="122">
        <v>2.3459119E-9</v>
      </c>
      <c r="CA299" s="122">
        <v>2.5775284E-6</v>
      </c>
      <c r="CB299" s="122">
        <v>3.5096967999999999E-5</v>
      </c>
      <c r="CC299" s="122">
        <v>9.2984203000000003E-8</v>
      </c>
      <c r="CD299" s="111">
        <v>0</v>
      </c>
      <c r="CE299" s="207" t="s">
        <v>12062</v>
      </c>
      <c r="CF299" s="222" t="s">
        <v>12028</v>
      </c>
      <c r="CG299" s="220" t="s">
        <v>12020</v>
      </c>
      <c r="CK299" s="334"/>
      <c r="CL299" s="41"/>
      <c r="CM299" s="41"/>
      <c r="CN299" s="41"/>
      <c r="CO299" s="41"/>
      <c r="CP299" s="41"/>
      <c r="CQ299" s="41"/>
      <c r="CR299" s="41"/>
      <c r="CS299" s="41"/>
      <c r="CT299" s="41"/>
      <c r="CU299" s="41"/>
      <c r="CV299" s="41"/>
      <c r="CW299" s="41"/>
    </row>
    <row r="300" spans="1:101" ht="14.5" customHeight="1" thickBot="1">
      <c r="A300" s="41" t="s">
        <v>12076</v>
      </c>
      <c r="B300" s="119" t="s">
        <v>12026</v>
      </c>
      <c r="C300" s="120" t="str">
        <f t="shared" si="120"/>
        <v>A.030.38.102</v>
      </c>
      <c r="D300" s="135" t="s">
        <v>12024</v>
      </c>
      <c r="E300" s="119" t="s">
        <v>6570</v>
      </c>
      <c r="F300" s="118" t="str">
        <f t="shared" si="121"/>
        <v>C12–C14 alcohol ethoxylate. 3 EO</v>
      </c>
      <c r="G300" s="118">
        <f t="shared" si="122"/>
        <v>0.2673053652463</v>
      </c>
      <c r="H300" s="118">
        <f t="shared" si="123"/>
        <v>6.3146788609999994E-3</v>
      </c>
      <c r="I300" s="118">
        <f t="shared" si="124"/>
        <v>1.008314167E-2</v>
      </c>
      <c r="J300" s="326">
        <f t="shared" si="125"/>
        <v>1.4229047153E-3</v>
      </c>
      <c r="K300" s="118">
        <v>0.24948464000000001</v>
      </c>
      <c r="L300" s="118">
        <v>3.6108458E-3</v>
      </c>
      <c r="M300" s="118">
        <v>5.9161819999999999E-3</v>
      </c>
      <c r="N300" s="118">
        <v>5.1173950999999999E-3</v>
      </c>
      <c r="O300" s="118">
        <v>7.8231836999999999E-4</v>
      </c>
      <c r="P300" s="330">
        <v>9.3189720999999997E-5</v>
      </c>
      <c r="Q300" s="118">
        <v>3.2177566999999998E-4</v>
      </c>
      <c r="R300" s="118">
        <v>5.5611387E-4</v>
      </c>
      <c r="S300" s="118">
        <v>1.9173108E-4</v>
      </c>
      <c r="T300" s="118">
        <v>0</v>
      </c>
      <c r="U300" s="118">
        <v>1.2271184000000001E-3</v>
      </c>
      <c r="V300" s="330">
        <v>4.0552353000000003E-6</v>
      </c>
      <c r="W300" s="118">
        <v>0</v>
      </c>
      <c r="X300" s="118">
        <v>0</v>
      </c>
      <c r="Y300" s="41"/>
      <c r="Z300" s="327">
        <f t="shared" si="126"/>
        <v>1.8758243609022556</v>
      </c>
      <c r="AA300" s="41"/>
      <c r="AB300" s="111">
        <v>34.535020000000003</v>
      </c>
      <c r="AC300" s="111">
        <v>34.334833000000003</v>
      </c>
      <c r="AD300" s="111">
        <v>0.16636638000000001</v>
      </c>
      <c r="AE300" s="111">
        <v>0</v>
      </c>
      <c r="AF300" s="111">
        <v>0</v>
      </c>
      <c r="AG300" s="111">
        <v>1.6656404000000001E-3</v>
      </c>
      <c r="AH300" s="111">
        <v>3.2155643999999997E-2</v>
      </c>
      <c r="AI300" s="41"/>
      <c r="AJ300" s="114">
        <v>3.6357151999999997E-2</v>
      </c>
      <c r="AK300" s="114">
        <v>3.4013222000000003E-2</v>
      </c>
      <c r="AL300" s="114">
        <v>1.6203382999999999E-3</v>
      </c>
      <c r="AM300" s="114">
        <v>7.2359172000000004E-4</v>
      </c>
      <c r="AN300" s="113">
        <f t="shared" si="127"/>
        <v>2.0391620388325E-6</v>
      </c>
      <c r="AO300" s="112">
        <f t="shared" si="128"/>
        <v>5.9923755342178288E-9</v>
      </c>
      <c r="AP300" s="112">
        <f t="shared" si="129"/>
        <v>0.1013433824381</v>
      </c>
      <c r="AQ300" s="328">
        <v>1.9000028E-6</v>
      </c>
      <c r="AR300" s="328">
        <v>5.7373585999999997E-9</v>
      </c>
      <c r="AS300" s="328">
        <v>1.5652224E-13</v>
      </c>
      <c r="AT300" s="328">
        <v>3.5109775999999999E-9</v>
      </c>
      <c r="AU300" s="328">
        <v>8.4928725000000002E-12</v>
      </c>
      <c r="AV300" s="328">
        <v>7.6094231999999995E-10</v>
      </c>
      <c r="AW300" s="328">
        <v>1.3347463E-7</v>
      </c>
      <c r="AX300" s="328">
        <v>1.1058075999999999E-10</v>
      </c>
      <c r="AY300" s="328">
        <v>1.3892645000000001E-10</v>
      </c>
      <c r="AZ300" s="328">
        <v>9.5338767999999995E-14</v>
      </c>
      <c r="BA300" s="328">
        <v>4.8904162999999996E-16</v>
      </c>
      <c r="BB300" s="328">
        <v>2.0203274000000001E-13</v>
      </c>
      <c r="BC300" s="328">
        <v>1.1672411E-14</v>
      </c>
      <c r="BD300" s="328">
        <v>8.8220172000000002E-15</v>
      </c>
      <c r="BE300" s="328">
        <v>1.0150317000000001E-9</v>
      </c>
      <c r="BF300" s="328">
        <v>3.8916433999999998E-10</v>
      </c>
      <c r="BG300" s="328">
        <v>5.034847E-12</v>
      </c>
      <c r="BH300" s="328">
        <v>9.0224381000000008E-6</v>
      </c>
      <c r="BI300" s="329">
        <v>0.10133436</v>
      </c>
      <c r="BJ300" s="329">
        <v>0</v>
      </c>
      <c r="BK300" s="329">
        <v>0</v>
      </c>
      <c r="BL300" s="329">
        <v>0</v>
      </c>
      <c r="BM300" s="41"/>
      <c r="BN300" s="122">
        <v>7.4911623000000006E-5</v>
      </c>
      <c r="BO300" s="122">
        <v>1.1996738E-6</v>
      </c>
      <c r="BP300" s="122">
        <v>5.2302960000000001E-5</v>
      </c>
      <c r="BQ300" s="122">
        <v>6.5463134000000005E-8</v>
      </c>
      <c r="BR300" s="122">
        <v>1.3360563000000001E-6</v>
      </c>
      <c r="BS300" s="122">
        <v>4.7422786999999998E-7</v>
      </c>
      <c r="BT300" s="122">
        <v>1.2230503E-10</v>
      </c>
      <c r="BU300" s="122">
        <v>7.2622096999999997E-7</v>
      </c>
      <c r="BV300" s="122">
        <v>1.2505403999999999E-7</v>
      </c>
      <c r="BW300" s="122">
        <v>2.1292083E-7</v>
      </c>
      <c r="BX300" s="122">
        <v>6.3834606000000002E-8</v>
      </c>
      <c r="BY300" s="122">
        <v>3.6602128999999998E-9</v>
      </c>
      <c r="BZ300" s="122">
        <v>1.1268016E-9</v>
      </c>
      <c r="CA300" s="122">
        <v>1.4976650999999999E-6</v>
      </c>
      <c r="CB300" s="122">
        <v>1.6857973999999999E-5</v>
      </c>
      <c r="CC300" s="122">
        <v>4.4662697E-8</v>
      </c>
      <c r="CD300" s="111">
        <v>0</v>
      </c>
      <c r="CE300" s="207" t="s">
        <v>12070</v>
      </c>
      <c r="CF300" s="222" t="s">
        <v>12028</v>
      </c>
      <c r="CG300" s="220" t="s">
        <v>12020</v>
      </c>
      <c r="CK300" s="334"/>
      <c r="CL300" s="41"/>
      <c r="CM300" s="41"/>
      <c r="CN300" s="41"/>
      <c r="CO300" s="41"/>
      <c r="CP300" s="41"/>
      <c r="CQ300" s="41"/>
      <c r="CR300" s="41"/>
      <c r="CS300" s="41"/>
      <c r="CT300" s="41"/>
      <c r="CU300" s="41"/>
      <c r="CV300" s="41"/>
      <c r="CW300" s="41"/>
    </row>
    <row r="301" spans="1:101" ht="14.5" customHeight="1" thickBot="1">
      <c r="A301" s="41" t="s">
        <v>12073</v>
      </c>
      <c r="B301" s="119" t="s">
        <v>12026</v>
      </c>
      <c r="C301" s="120" t="str">
        <f t="shared" si="120"/>
        <v>A.030.38.103</v>
      </c>
      <c r="D301" s="135" t="s">
        <v>12024</v>
      </c>
      <c r="E301" s="119" t="s">
        <v>6570</v>
      </c>
      <c r="F301" s="118" t="str">
        <f t="shared" si="121"/>
        <v>C12–C14 alcohol ethoxylate. 7 EO</v>
      </c>
      <c r="G301" s="118">
        <f t="shared" si="122"/>
        <v>0.2999794675845</v>
      </c>
      <c r="H301" s="118">
        <f t="shared" si="123"/>
        <v>8.9335263799999991E-3</v>
      </c>
      <c r="I301" s="118">
        <f t="shared" si="124"/>
        <v>1.4594705160000001E-2</v>
      </c>
      <c r="J301" s="326">
        <f t="shared" si="125"/>
        <v>2.0620060444999999E-3</v>
      </c>
      <c r="K301" s="118">
        <v>0.27438922999999998</v>
      </c>
      <c r="L301" s="118">
        <v>5.2326663999999997E-3</v>
      </c>
      <c r="M301" s="118">
        <v>8.5734502000000008E-3</v>
      </c>
      <c r="N301" s="118">
        <v>7.3900266000000003E-3</v>
      </c>
      <c r="O301" s="118">
        <v>1.1336987000000001E-3</v>
      </c>
      <c r="P301" s="118">
        <v>1.3504612E-4</v>
      </c>
      <c r="Q301" s="118">
        <v>2.7475496000000001E-4</v>
      </c>
      <c r="R301" s="118">
        <v>7.8858856000000005E-4</v>
      </c>
      <c r="S301" s="118">
        <v>2.7784758999999999E-4</v>
      </c>
      <c r="T301" s="118">
        <v>0</v>
      </c>
      <c r="U301" s="118">
        <v>1.7782818000000001E-3</v>
      </c>
      <c r="V301" s="330">
        <v>5.8766544999999997E-6</v>
      </c>
      <c r="W301" s="118">
        <v>0</v>
      </c>
      <c r="X301" s="118">
        <v>0</v>
      </c>
      <c r="Y301" s="41"/>
      <c r="Z301" s="327">
        <f t="shared" si="126"/>
        <v>2.0630769172932331</v>
      </c>
      <c r="AA301" s="41"/>
      <c r="AB301" s="111">
        <v>51.937162000000001</v>
      </c>
      <c r="AC301" s="111">
        <v>51.647058999999999</v>
      </c>
      <c r="AD301" s="111">
        <v>0.24109027</v>
      </c>
      <c r="AE301" s="111">
        <v>0</v>
      </c>
      <c r="AF301" s="111">
        <v>0</v>
      </c>
      <c r="AG301" s="111">
        <v>2.4137670999999999E-3</v>
      </c>
      <c r="AH301" s="111">
        <v>4.6598433000000002E-2</v>
      </c>
      <c r="AI301" s="41"/>
      <c r="AJ301" s="114">
        <v>4.0010276999999997E-2</v>
      </c>
      <c r="AK301" s="114">
        <v>3.7203864000000003E-2</v>
      </c>
      <c r="AL301" s="114">
        <v>1.7578182E-3</v>
      </c>
      <c r="AM301" s="114">
        <v>1.0485948E-3</v>
      </c>
      <c r="AN301" s="113">
        <f t="shared" si="127"/>
        <v>2.2304474156580006E-6</v>
      </c>
      <c r="AO301" s="112">
        <f t="shared" si="128"/>
        <v>6.5008068375799197E-9</v>
      </c>
      <c r="AP301" s="112">
        <f t="shared" si="129"/>
        <v>0.146862014889</v>
      </c>
      <c r="AQ301" s="328">
        <v>2.0312703000000002E-6</v>
      </c>
      <c r="AR301" s="328">
        <v>6.1321857999999996E-9</v>
      </c>
      <c r="AS301" s="328">
        <v>1.6737126E-13</v>
      </c>
      <c r="AT301" s="328">
        <v>2.6059422000000001E-9</v>
      </c>
      <c r="AU301" s="328">
        <v>1.2307468E-11</v>
      </c>
      <c r="AV301" s="328">
        <v>1.0988717000000001E-9</v>
      </c>
      <c r="AW301" s="328">
        <v>1.9342509999999999E-7</v>
      </c>
      <c r="AX301" s="328">
        <v>1.5937044000000001E-10</v>
      </c>
      <c r="AY301" s="328">
        <v>2.0132562E-10</v>
      </c>
      <c r="AZ301" s="328">
        <v>1.3816041999999999E-13</v>
      </c>
      <c r="BA301" s="328">
        <v>7.0869592E-16</v>
      </c>
      <c r="BB301" s="328">
        <v>2.9277625E-13</v>
      </c>
      <c r="BC301" s="328">
        <v>1.6915105E-14</v>
      </c>
      <c r="BD301" s="328">
        <v>1.2784449000000001E-14</v>
      </c>
      <c r="BE301" s="328">
        <v>1.4709358E-9</v>
      </c>
      <c r="BF301" s="328">
        <v>5.6395848999999998E-10</v>
      </c>
      <c r="BG301" s="328">
        <v>7.2962614000000003E-12</v>
      </c>
      <c r="BH301" s="328">
        <v>1.3074889000000001E-5</v>
      </c>
      <c r="BI301" s="329">
        <v>0.14684894000000001</v>
      </c>
      <c r="BJ301" s="329">
        <v>0</v>
      </c>
      <c r="BK301" s="329">
        <v>0</v>
      </c>
      <c r="BL301" s="329">
        <v>0</v>
      </c>
      <c r="BM301" s="41"/>
      <c r="BN301" s="122">
        <v>8.9917407999999996E-5</v>
      </c>
      <c r="BO301" s="122">
        <v>1.7385104E-6</v>
      </c>
      <c r="BP301" s="122">
        <v>5.7524057999999999E-5</v>
      </c>
      <c r="BQ301" s="122">
        <v>9.2838983000000006E-8</v>
      </c>
      <c r="BR301" s="122">
        <v>1.9361494E-6</v>
      </c>
      <c r="BS301" s="122">
        <v>6.8722851999999997E-7</v>
      </c>
      <c r="BT301" s="122">
        <v>1.7723865000000001E-10</v>
      </c>
      <c r="BU301" s="122">
        <v>1.052405E-6</v>
      </c>
      <c r="BV301" s="122">
        <v>1.8122238999999999E-7</v>
      </c>
      <c r="BW301" s="122">
        <v>1.8180696E-7</v>
      </c>
      <c r="BX301" s="122">
        <v>9.2506082000000001E-8</v>
      </c>
      <c r="BY301" s="122">
        <v>5.3042067999999996E-9</v>
      </c>
      <c r="BZ301" s="122">
        <v>1.6329074000000001E-9</v>
      </c>
      <c r="CA301" s="122">
        <v>1.9290688000000002E-6</v>
      </c>
      <c r="CB301" s="122">
        <v>2.4429775999999999E-5</v>
      </c>
      <c r="CC301" s="122">
        <v>6.4723061E-8</v>
      </c>
      <c r="CD301" s="111">
        <v>0</v>
      </c>
      <c r="CE301" s="207" t="s">
        <v>12070</v>
      </c>
      <c r="CF301" s="222" t="s">
        <v>12028</v>
      </c>
      <c r="CG301" s="220" t="s">
        <v>12020</v>
      </c>
      <c r="CK301" s="334"/>
      <c r="CL301" s="41"/>
      <c r="CM301" s="41"/>
      <c r="CN301" s="41"/>
      <c r="CO301" s="41"/>
      <c r="CP301" s="41"/>
      <c r="CQ301" s="41"/>
      <c r="CR301" s="41"/>
      <c r="CS301" s="41"/>
      <c r="CT301" s="41"/>
      <c r="CU301" s="41"/>
      <c r="CV301" s="41"/>
      <c r="CW301" s="41"/>
    </row>
    <row r="302" spans="1:101" ht="14.5" customHeight="1" thickBot="1">
      <c r="A302" s="41" t="s">
        <v>12069</v>
      </c>
      <c r="B302" s="119" t="s">
        <v>12026</v>
      </c>
      <c r="C302" s="120" t="str">
        <f t="shared" si="120"/>
        <v>A.030.38.104</v>
      </c>
      <c r="D302" s="135" t="s">
        <v>12024</v>
      </c>
      <c r="E302" s="119" t="s">
        <v>6570</v>
      </c>
      <c r="F302" s="118" t="str">
        <f t="shared" si="121"/>
        <v>C12–C14 amine oxide</v>
      </c>
      <c r="G302" s="118">
        <f t="shared" si="122"/>
        <v>0.37171013060489999</v>
      </c>
      <c r="H302" s="118">
        <f t="shared" si="123"/>
        <v>9.6153751200000002E-3</v>
      </c>
      <c r="I302" s="118">
        <f t="shared" si="124"/>
        <v>1.5542215769999999E-2</v>
      </c>
      <c r="J302" s="326">
        <f t="shared" si="125"/>
        <v>2.1946497148999998E-3</v>
      </c>
      <c r="K302" s="118">
        <v>0.34435789</v>
      </c>
      <c r="L302" s="118">
        <v>5.5692707000000001E-3</v>
      </c>
      <c r="M302" s="118">
        <v>9.1249586999999997E-3</v>
      </c>
      <c r="N302" s="118">
        <v>7.8750070999999994E-3</v>
      </c>
      <c r="O302" s="118">
        <v>1.2066265999999999E-3</v>
      </c>
      <c r="P302" s="118">
        <v>1.4373329999999999E-4</v>
      </c>
      <c r="Q302" s="118">
        <v>3.9000812000000002E-4</v>
      </c>
      <c r="R302" s="118">
        <v>8.4798637000000005E-4</v>
      </c>
      <c r="S302" s="118">
        <v>2.9572083000000001E-4</v>
      </c>
      <c r="T302" s="118">
        <v>0</v>
      </c>
      <c r="U302" s="118">
        <v>1.8926742000000001E-3</v>
      </c>
      <c r="V302" s="330">
        <v>6.2546849000000003E-6</v>
      </c>
      <c r="W302" s="118">
        <v>0</v>
      </c>
      <c r="X302" s="118">
        <v>0</v>
      </c>
      <c r="Y302" s="41"/>
      <c r="Z302" s="327">
        <f t="shared" si="126"/>
        <v>2.5891570676691726</v>
      </c>
      <c r="AA302" s="41"/>
      <c r="AB302" s="111">
        <v>42.909799999999997</v>
      </c>
      <c r="AC302" s="111">
        <v>42.601036000000001</v>
      </c>
      <c r="AD302" s="111">
        <v>0.25659900000000002</v>
      </c>
      <c r="AE302" s="111">
        <v>0</v>
      </c>
      <c r="AF302" s="111">
        <v>0</v>
      </c>
      <c r="AG302" s="111">
        <v>2.5690386999999999E-3</v>
      </c>
      <c r="AH302" s="111">
        <v>4.9595992999999998E-2</v>
      </c>
      <c r="AI302" s="41"/>
      <c r="AJ302" s="114">
        <v>5.0117035999999997E-2</v>
      </c>
      <c r="AK302" s="114">
        <v>4.6780408000000002E-2</v>
      </c>
      <c r="AL302" s="114">
        <v>2.2205796000000001E-3</v>
      </c>
      <c r="AM302" s="114">
        <v>1.1160483E-3</v>
      </c>
      <c r="AN302" s="113">
        <f t="shared" si="127"/>
        <v>2.8045807680960001E-6</v>
      </c>
      <c r="AO302" s="112">
        <f t="shared" si="128"/>
        <v>8.212202623615551E-9</v>
      </c>
      <c r="AP302" s="112">
        <f t="shared" si="129"/>
        <v>0.15630927596399999</v>
      </c>
      <c r="AQ302" s="328">
        <v>2.5900064000000001E-6</v>
      </c>
      <c r="AR302" s="328">
        <v>7.8195080000000002E-9</v>
      </c>
      <c r="AS302" s="328">
        <v>2.1338003999999999E-13</v>
      </c>
      <c r="AT302" s="328">
        <v>5.3568366999999997E-9</v>
      </c>
      <c r="AU302" s="328">
        <v>1.3099176E-11</v>
      </c>
      <c r="AV302" s="328">
        <v>1.1709883E-9</v>
      </c>
      <c r="AW302" s="328">
        <v>2.0586765E-7</v>
      </c>
      <c r="AX302" s="328">
        <v>1.6994822E-10</v>
      </c>
      <c r="AY302" s="328">
        <v>2.1427639000000001E-10</v>
      </c>
      <c r="AZ302" s="328">
        <v>1.4704793E-13</v>
      </c>
      <c r="BA302" s="328">
        <v>7.5428454999999997E-16</v>
      </c>
      <c r="BB302" s="328">
        <v>3.1160980999999999E-13</v>
      </c>
      <c r="BC302" s="328">
        <v>1.8003211000000002E-14</v>
      </c>
      <c r="BD302" s="328">
        <v>1.3606839999999999E-14</v>
      </c>
      <c r="BE302" s="328">
        <v>1.5655573999999999E-9</v>
      </c>
      <c r="BF302" s="328">
        <v>6.0023651999999999E-10</v>
      </c>
      <c r="BG302" s="328">
        <v>7.7656114999999993E-12</v>
      </c>
      <c r="BH302" s="328">
        <v>1.3915964E-5</v>
      </c>
      <c r="BI302" s="329">
        <v>0.15629535999999999</v>
      </c>
      <c r="BJ302" s="329">
        <v>0</v>
      </c>
      <c r="BK302" s="329">
        <v>0</v>
      </c>
      <c r="BL302" s="329">
        <v>0</v>
      </c>
      <c r="BM302" s="41"/>
      <c r="BN302" s="111">
        <v>1.0685357E-4</v>
      </c>
      <c r="BO302" s="122">
        <v>1.8503444E-6</v>
      </c>
      <c r="BP302" s="122">
        <v>7.2192569000000006E-5</v>
      </c>
      <c r="BQ302" s="122">
        <v>9.9826644999999994E-8</v>
      </c>
      <c r="BR302" s="122">
        <v>2.0606970000000002E-6</v>
      </c>
      <c r="BS302" s="122">
        <v>7.3143620000000002E-7</v>
      </c>
      <c r="BT302" s="122">
        <v>1.8863997E-10</v>
      </c>
      <c r="BU302" s="122">
        <v>1.1201035000000001E-6</v>
      </c>
      <c r="BV302" s="122">
        <v>1.9287996999999999E-7</v>
      </c>
      <c r="BW302" s="122">
        <v>2.5807064000000003E-7</v>
      </c>
      <c r="BX302" s="122">
        <v>9.8456766000000004E-8</v>
      </c>
      <c r="BY302" s="122">
        <v>5.6454130999999996E-9</v>
      </c>
      <c r="BZ302" s="122">
        <v>1.7379483000000001E-9</v>
      </c>
      <c r="CA302" s="122">
        <v>2.171444E-6</v>
      </c>
      <c r="CB302" s="122">
        <v>2.6001281999999999E-5</v>
      </c>
      <c r="CC302" s="122">
        <v>6.8886533E-8</v>
      </c>
      <c r="CD302" s="111">
        <v>0</v>
      </c>
      <c r="CE302" s="207" t="s">
        <v>12066</v>
      </c>
      <c r="CF302" s="222" t="s">
        <v>12028</v>
      </c>
      <c r="CG302" s="220" t="s">
        <v>12020</v>
      </c>
      <c r="CK302" s="334"/>
      <c r="CL302" s="41"/>
      <c r="CM302" s="41"/>
      <c r="CN302" s="41"/>
      <c r="CO302" s="41"/>
      <c r="CP302" s="41"/>
      <c r="CQ302" s="41"/>
      <c r="CR302" s="41"/>
      <c r="CS302" s="41"/>
      <c r="CT302" s="41"/>
      <c r="CU302" s="41"/>
      <c r="CV302" s="41"/>
      <c r="CW302" s="41"/>
    </row>
    <row r="303" spans="1:101" ht="14.5" customHeight="1">
      <c r="A303" s="41" t="s">
        <v>12065</v>
      </c>
      <c r="B303" s="119" t="s">
        <v>12026</v>
      </c>
      <c r="C303" s="120" t="str">
        <f t="shared" si="120"/>
        <v>A.030.38.105</v>
      </c>
      <c r="D303" s="135" t="s">
        <v>12024</v>
      </c>
      <c r="E303" s="119" t="s">
        <v>6570</v>
      </c>
      <c r="F303" s="118" t="str">
        <f t="shared" si="121"/>
        <v>C12–C14 sodium alkyl ether sulphate. 2 EO</v>
      </c>
      <c r="G303" s="118">
        <f t="shared" si="122"/>
        <v>0.26435407048359999</v>
      </c>
      <c r="H303" s="118">
        <f t="shared" si="123"/>
        <v>8.0689209999999997E-3</v>
      </c>
      <c r="I303" s="118">
        <f t="shared" si="124"/>
        <v>1.321745949E-2</v>
      </c>
      <c r="J303" s="326">
        <f t="shared" si="125"/>
        <v>1.8677299936000001E-3</v>
      </c>
      <c r="K303" s="118">
        <v>0.24119995999999999</v>
      </c>
      <c r="L303" s="118">
        <v>4.7396601999999998E-3</v>
      </c>
      <c r="M303" s="118">
        <v>7.7656851999999997E-3</v>
      </c>
      <c r="N303" s="118">
        <v>6.6958360999999997E-3</v>
      </c>
      <c r="O303" s="118">
        <v>1.0268848999999999E-3</v>
      </c>
      <c r="P303" s="118">
        <v>1.2232247999999999E-4</v>
      </c>
      <c r="Q303" s="118">
        <v>2.2387751999999999E-4</v>
      </c>
      <c r="R303" s="118">
        <v>7.1211408999999999E-4</v>
      </c>
      <c r="S303" s="118">
        <v>2.5166962000000001E-4</v>
      </c>
      <c r="T303" s="118">
        <v>0</v>
      </c>
      <c r="U303" s="118">
        <v>1.6107374E-3</v>
      </c>
      <c r="V303" s="330">
        <v>5.3229735999999996E-6</v>
      </c>
      <c r="W303" s="118">
        <v>0</v>
      </c>
      <c r="X303" s="118">
        <v>0</v>
      </c>
      <c r="Y303" s="41"/>
      <c r="Z303" s="327">
        <f t="shared" si="126"/>
        <v>1.8135335338345864</v>
      </c>
      <c r="AA303" s="41"/>
      <c r="AB303" s="111">
        <v>36.755356999999997</v>
      </c>
      <c r="AC303" s="111">
        <v>36.492587</v>
      </c>
      <c r="AD303" s="111">
        <v>0.21837545999999999</v>
      </c>
      <c r="AE303" s="111">
        <v>0</v>
      </c>
      <c r="AF303" s="111">
        <v>0</v>
      </c>
      <c r="AG303" s="111">
        <v>2.1863490999999998E-3</v>
      </c>
      <c r="AH303" s="111">
        <v>4.2208067000000002E-2</v>
      </c>
      <c r="AI303" s="41"/>
      <c r="AJ303" s="114">
        <v>3.5133905E-2</v>
      </c>
      <c r="AK303" s="114">
        <v>3.2643936999999998E-2</v>
      </c>
      <c r="AL303" s="114">
        <v>1.5401684000000001E-3</v>
      </c>
      <c r="AM303" s="114">
        <v>9.4979929999999997E-4</v>
      </c>
      <c r="AN303" s="113">
        <f t="shared" si="127"/>
        <v>1.957070544575E-6</v>
      </c>
      <c r="AO303" s="112">
        <f t="shared" si="128"/>
        <v>5.6958891040647006E-9</v>
      </c>
      <c r="AP303" s="112">
        <f t="shared" si="129"/>
        <v>0.13302511301199998</v>
      </c>
      <c r="AQ303" s="328">
        <v>1.7763056E-6</v>
      </c>
      <c r="AR303" s="328">
        <v>5.3619331999999997E-9</v>
      </c>
      <c r="AS303" s="328">
        <v>1.4636638000000001E-13</v>
      </c>
      <c r="AT303" s="328">
        <v>2.7138157999999999E-9</v>
      </c>
      <c r="AU303" s="328">
        <v>1.1147895E-11</v>
      </c>
      <c r="AV303" s="328">
        <v>9.9564827999999996E-10</v>
      </c>
      <c r="AW303" s="328">
        <v>1.7520116000000001E-7</v>
      </c>
      <c r="AX303" s="328">
        <v>1.4442550999999999E-10</v>
      </c>
      <c r="AY303" s="328">
        <v>1.8235732000000001E-10</v>
      </c>
      <c r="AZ303" s="328">
        <v>1.2514336000000001E-13</v>
      </c>
      <c r="BA303" s="328">
        <v>6.4192470000000003E-16</v>
      </c>
      <c r="BB303" s="328">
        <v>2.6519175E-13</v>
      </c>
      <c r="BC303" s="328">
        <v>1.5321413999999999E-14</v>
      </c>
      <c r="BD303" s="328">
        <v>1.1579936E-14</v>
      </c>
      <c r="BE303" s="328">
        <v>1.3323486E-9</v>
      </c>
      <c r="BF303" s="328">
        <v>5.1082400000000003E-10</v>
      </c>
      <c r="BG303" s="328">
        <v>6.6088292999999998E-12</v>
      </c>
      <c r="BH303" s="328">
        <v>1.1843011999999999E-5</v>
      </c>
      <c r="BI303" s="329">
        <v>0.13301326999999999</v>
      </c>
      <c r="BJ303" s="329">
        <v>0</v>
      </c>
      <c r="BK303" s="329">
        <v>0</v>
      </c>
      <c r="BL303" s="329">
        <v>0</v>
      </c>
      <c r="BM303" s="41"/>
      <c r="BN303" s="122">
        <v>7.9864462000000004E-5</v>
      </c>
      <c r="BO303" s="122">
        <v>1.5747131E-6</v>
      </c>
      <c r="BP303" s="122">
        <v>5.0566128E-5</v>
      </c>
      <c r="BQ303" s="122">
        <v>8.3837079999999997E-8</v>
      </c>
      <c r="BR303" s="122">
        <v>1.7537311999999999E-6</v>
      </c>
      <c r="BS303" s="122">
        <v>6.2247988999999997E-7</v>
      </c>
      <c r="BT303" s="122">
        <v>1.6053974999999999E-10</v>
      </c>
      <c r="BU303" s="122">
        <v>9.5325049999999995E-7</v>
      </c>
      <c r="BV303" s="122">
        <v>1.6414815000000001E-7</v>
      </c>
      <c r="BW303" s="122">
        <v>1.4814105E-7</v>
      </c>
      <c r="BX303" s="122">
        <v>8.3790433999999997E-8</v>
      </c>
      <c r="BY303" s="122">
        <v>4.8044601999999998E-9</v>
      </c>
      <c r="BZ303" s="122">
        <v>1.4790598E-9</v>
      </c>
      <c r="CA303" s="122">
        <v>1.7210984E-6</v>
      </c>
      <c r="CB303" s="122">
        <v>2.2128075000000001E-5</v>
      </c>
      <c r="CC303" s="122">
        <v>5.8625047000000002E-8</v>
      </c>
      <c r="CD303" s="111">
        <v>0</v>
      </c>
      <c r="CE303" s="224" t="s">
        <v>12062</v>
      </c>
      <c r="CF303" s="222" t="s">
        <v>12028</v>
      </c>
      <c r="CG303" s="220" t="s">
        <v>12020</v>
      </c>
      <c r="CK303" s="50"/>
      <c r="CL303" s="41"/>
      <c r="CM303" s="41"/>
      <c r="CN303" s="41"/>
      <c r="CO303" s="41"/>
      <c r="CP303" s="41"/>
      <c r="CQ303" s="41"/>
      <c r="CR303" s="41"/>
      <c r="CS303" s="41"/>
      <c r="CT303" s="41"/>
      <c r="CU303" s="41"/>
      <c r="CV303" s="41"/>
      <c r="CW303" s="41"/>
    </row>
    <row r="304" spans="1:101" ht="14.5" customHeight="1">
      <c r="A304" s="41" t="s">
        <v>12061</v>
      </c>
      <c r="B304" s="119" t="s">
        <v>12026</v>
      </c>
      <c r="C304" s="120" t="str">
        <f t="shared" si="120"/>
        <v>A.030.38.106</v>
      </c>
      <c r="D304" s="135" t="s">
        <v>12024</v>
      </c>
      <c r="E304" s="119" t="s">
        <v>6570</v>
      </c>
      <c r="F304" s="118" t="str">
        <f t="shared" si="121"/>
        <v>C12–C14 sodium alkyl sulphate</v>
      </c>
      <c r="G304" s="118">
        <f t="shared" si="122"/>
        <v>0.38061838048769997</v>
      </c>
      <c r="H304" s="118">
        <f t="shared" si="123"/>
        <v>1.2426042179999999E-2</v>
      </c>
      <c r="I304" s="118">
        <f t="shared" si="124"/>
        <v>2.04655545E-2</v>
      </c>
      <c r="J304" s="326">
        <f t="shared" si="125"/>
        <v>2.8927038077000001E-3</v>
      </c>
      <c r="K304" s="118">
        <v>0.34483407999999999</v>
      </c>
      <c r="L304" s="118">
        <v>7.3406931999999998E-3</v>
      </c>
      <c r="M304" s="118">
        <v>1.2027342E-2</v>
      </c>
      <c r="N304" s="118">
        <v>1.0358289E-2</v>
      </c>
      <c r="O304" s="118">
        <v>1.5904194E-3</v>
      </c>
      <c r="P304" s="118">
        <v>1.8945067E-4</v>
      </c>
      <c r="Q304" s="118">
        <v>2.8788311E-4</v>
      </c>
      <c r="R304" s="118">
        <v>1.0975193E-3</v>
      </c>
      <c r="S304" s="118">
        <v>3.8978099E-4</v>
      </c>
      <c r="T304" s="118">
        <v>0</v>
      </c>
      <c r="U304" s="118">
        <v>2.4946787E-3</v>
      </c>
      <c r="V304" s="330">
        <v>8.2441177000000007E-6</v>
      </c>
      <c r="W304" s="118">
        <v>0</v>
      </c>
      <c r="X304" s="118">
        <v>0</v>
      </c>
      <c r="Y304" s="41"/>
      <c r="Z304" s="327">
        <f t="shared" si="126"/>
        <v>2.5927374436090225</v>
      </c>
      <c r="AA304" s="41"/>
      <c r="AB304" s="111">
        <v>46.792264000000003</v>
      </c>
      <c r="AC304" s="111">
        <v>46.385291000000002</v>
      </c>
      <c r="AD304" s="111">
        <v>0.33821564999999998</v>
      </c>
      <c r="AE304" s="111">
        <v>0</v>
      </c>
      <c r="AF304" s="111">
        <v>0</v>
      </c>
      <c r="AG304" s="111">
        <v>3.3861748999999999E-3</v>
      </c>
      <c r="AH304" s="111">
        <v>6.5371030999999996E-2</v>
      </c>
      <c r="AI304" s="41"/>
      <c r="AJ304" s="114">
        <v>5.0254702999999998E-2</v>
      </c>
      <c r="AK304" s="114">
        <v>4.6591771999999997E-2</v>
      </c>
      <c r="AL304" s="114">
        <v>2.1919001000000001E-3</v>
      </c>
      <c r="AM304" s="114">
        <v>1.4710305999999999E-3</v>
      </c>
      <c r="AN304" s="113">
        <f t="shared" si="127"/>
        <v>2.7932717258920001E-6</v>
      </c>
      <c r="AO304" s="112">
        <f t="shared" si="128"/>
        <v>8.1061395091664596E-9</v>
      </c>
      <c r="AP304" s="112">
        <f t="shared" si="129"/>
        <v>0.206026702226</v>
      </c>
      <c r="AQ304" s="328">
        <v>2.5144001E-6</v>
      </c>
      <c r="AR304" s="328">
        <v>7.5893451000000002E-9</v>
      </c>
      <c r="AS304" s="328">
        <v>2.0720129E-13</v>
      </c>
      <c r="AT304" s="328">
        <v>3.1113099000000001E-9</v>
      </c>
      <c r="AU304" s="328">
        <v>1.7265642E-11</v>
      </c>
      <c r="AV304" s="328">
        <v>1.5402406E-9</v>
      </c>
      <c r="AW304" s="328">
        <v>2.7134813999999998E-7</v>
      </c>
      <c r="AX304" s="328">
        <v>2.2327292E-10</v>
      </c>
      <c r="AY304" s="328">
        <v>2.8243146000000002E-10</v>
      </c>
      <c r="AZ304" s="328">
        <v>1.9381959000000001E-13</v>
      </c>
      <c r="BA304" s="328">
        <v>9.9420045999999998E-16</v>
      </c>
      <c r="BB304" s="328">
        <v>4.1072380000000001E-13</v>
      </c>
      <c r="BC304" s="328">
        <v>2.3729507000000001E-14</v>
      </c>
      <c r="BD304" s="328">
        <v>1.7934779E-14</v>
      </c>
      <c r="BE304" s="328">
        <v>2.0635155000000001E-9</v>
      </c>
      <c r="BF304" s="328">
        <v>7.9115425000000001E-10</v>
      </c>
      <c r="BG304" s="328">
        <v>1.0235626E-11</v>
      </c>
      <c r="BH304" s="328">
        <v>1.8342226E-5</v>
      </c>
      <c r="BI304" s="329">
        <v>0.20600836</v>
      </c>
      <c r="BJ304" s="329">
        <v>0</v>
      </c>
      <c r="BK304" s="329">
        <v>0</v>
      </c>
      <c r="BL304" s="329">
        <v>0</v>
      </c>
      <c r="BM304" s="41"/>
      <c r="BN304" s="111">
        <v>1.1755125E-4</v>
      </c>
      <c r="BO304" s="122">
        <v>2.4388848999999999E-6</v>
      </c>
      <c r="BP304" s="122">
        <v>7.2292400000000006E-5</v>
      </c>
      <c r="BQ304" s="122">
        <v>1.2921397000000001E-7</v>
      </c>
      <c r="BR304" s="122">
        <v>2.7161446000000001E-6</v>
      </c>
      <c r="BS304" s="122">
        <v>9.6408471000000003E-7</v>
      </c>
      <c r="BT304" s="122">
        <v>2.4864084E-10</v>
      </c>
      <c r="BU304" s="122">
        <v>1.4763758000000001E-6</v>
      </c>
      <c r="BV304" s="122">
        <v>2.5422944999999998E-7</v>
      </c>
      <c r="BW304" s="122">
        <v>1.9049393E-7</v>
      </c>
      <c r="BX304" s="122">
        <v>1.2977299E-7</v>
      </c>
      <c r="BY304" s="122">
        <v>7.4410542000000002E-9</v>
      </c>
      <c r="BZ304" s="122">
        <v>2.2907389E-9</v>
      </c>
      <c r="CA304" s="122">
        <v>2.587345E-6</v>
      </c>
      <c r="CB304" s="122">
        <v>3.4271530999999997E-5</v>
      </c>
      <c r="CC304" s="122">
        <v>9.0797329000000005E-8</v>
      </c>
      <c r="CD304" s="111">
        <v>0</v>
      </c>
      <c r="CE304" s="226" t="s">
        <v>12058</v>
      </c>
      <c r="CF304" s="222" t="s">
        <v>12028</v>
      </c>
      <c r="CG304" s="220" t="s">
        <v>12020</v>
      </c>
      <c r="CK304" s="50"/>
      <c r="CL304" s="41"/>
      <c r="CM304" s="41"/>
      <c r="CN304" s="41"/>
      <c r="CO304" s="41"/>
      <c r="CP304" s="41"/>
      <c r="CQ304" s="41"/>
      <c r="CR304" s="41"/>
      <c r="CS304" s="41"/>
      <c r="CT304" s="41"/>
      <c r="CU304" s="41"/>
      <c r="CV304" s="41"/>
      <c r="CW304" s="41"/>
    </row>
    <row r="305" spans="1:101" ht="14.5" customHeight="1">
      <c r="A305" s="41" t="s">
        <v>12057</v>
      </c>
      <c r="B305" s="119" t="s">
        <v>12026</v>
      </c>
      <c r="C305" s="120" t="str">
        <f t="shared" si="120"/>
        <v>A.030.38.107</v>
      </c>
      <c r="D305" s="135" t="s">
        <v>12024</v>
      </c>
      <c r="E305" s="119" t="s">
        <v>6570</v>
      </c>
      <c r="F305" s="118" t="str">
        <f t="shared" si="121"/>
        <v>C12–C15 alcohol ethoxylate. 3 EO</v>
      </c>
      <c r="G305" s="118">
        <f t="shared" si="122"/>
        <v>0.39206595099140001</v>
      </c>
      <c r="H305" s="118">
        <f t="shared" si="123"/>
        <v>1.379756628E-2</v>
      </c>
      <c r="I305" s="118">
        <f t="shared" si="124"/>
        <v>2.2822242E-2</v>
      </c>
      <c r="J305" s="326">
        <f t="shared" si="125"/>
        <v>3.2263227113999999E-3</v>
      </c>
      <c r="K305" s="118">
        <v>0.35221982000000002</v>
      </c>
      <c r="L305" s="118">
        <v>8.1873039999999994E-3</v>
      </c>
      <c r="M305" s="118">
        <v>1.3414469E-2</v>
      </c>
      <c r="N305" s="118">
        <v>1.152835E-2</v>
      </c>
      <c r="O305" s="118">
        <v>1.7738443E-3</v>
      </c>
      <c r="P305" s="118">
        <v>2.1130022999999999E-4</v>
      </c>
      <c r="Q305" s="118">
        <v>2.8407174999999998E-4</v>
      </c>
      <c r="R305" s="118">
        <v>1.2204690000000001E-3</v>
      </c>
      <c r="S305" s="118">
        <v>4.3473489000000001E-4</v>
      </c>
      <c r="T305" s="118">
        <v>0</v>
      </c>
      <c r="U305" s="118">
        <v>2.7823929000000002E-3</v>
      </c>
      <c r="V305" s="330">
        <v>9.1949213999999995E-6</v>
      </c>
      <c r="W305" s="118">
        <v>0</v>
      </c>
      <c r="X305" s="118">
        <v>0</v>
      </c>
      <c r="Y305" s="41"/>
      <c r="Z305" s="327">
        <f t="shared" si="126"/>
        <v>2.6482693233082708</v>
      </c>
      <c r="AA305" s="41"/>
      <c r="AB305" s="111">
        <v>81.963016999999994</v>
      </c>
      <c r="AC305" s="111">
        <v>81.509107</v>
      </c>
      <c r="AD305" s="111">
        <v>0.37722245999999998</v>
      </c>
      <c r="AE305" s="111">
        <v>0</v>
      </c>
      <c r="AF305" s="111">
        <v>0</v>
      </c>
      <c r="AG305" s="111">
        <v>3.7767064E-3</v>
      </c>
      <c r="AH305" s="111">
        <v>7.2910348999999999E-2</v>
      </c>
      <c r="AI305" s="41"/>
      <c r="AJ305" s="114">
        <v>5.1492272999999998E-2</v>
      </c>
      <c r="AK305" s="114">
        <v>4.7617222000000001E-2</v>
      </c>
      <c r="AL305" s="114">
        <v>2.2343645000000001E-3</v>
      </c>
      <c r="AM305" s="114">
        <v>1.6406863E-3</v>
      </c>
      <c r="AN305" s="113">
        <f t="shared" si="127"/>
        <v>2.8547495577690005E-6</v>
      </c>
      <c r="AO305" s="112">
        <f t="shared" si="128"/>
        <v>8.2631824410697998E-9</v>
      </c>
      <c r="AP305" s="112">
        <f t="shared" si="129"/>
        <v>0.229787997656</v>
      </c>
      <c r="AQ305" s="328">
        <v>2.5468073000000001E-6</v>
      </c>
      <c r="AR305" s="328">
        <v>7.6876410000000005E-9</v>
      </c>
      <c r="AS305" s="328">
        <v>2.0989364E-13</v>
      </c>
      <c r="AT305" s="328">
        <v>3.8183856999999999E-10</v>
      </c>
      <c r="AU305" s="328">
        <v>1.9256908999999999E-11</v>
      </c>
      <c r="AV305" s="328">
        <v>1.7142200999999999E-9</v>
      </c>
      <c r="AW305" s="328">
        <v>3.0264303999999998E-7</v>
      </c>
      <c r="AX305" s="328">
        <v>2.4818898E-10</v>
      </c>
      <c r="AY305" s="328">
        <v>3.1500461000000001E-10</v>
      </c>
      <c r="AZ305" s="328">
        <v>2.1617303E-13</v>
      </c>
      <c r="BA305" s="328">
        <v>1.1088627999999999E-15</v>
      </c>
      <c r="BB305" s="328">
        <v>4.5809306000000005E-13</v>
      </c>
      <c r="BC305" s="328">
        <v>2.6466259000000001E-14</v>
      </c>
      <c r="BD305" s="328">
        <v>2.0003218000000001E-14</v>
      </c>
      <c r="BE305" s="328">
        <v>2.3015032000000002E-9</v>
      </c>
      <c r="BF305" s="328">
        <v>8.8239899000000002E-10</v>
      </c>
      <c r="BG305" s="328">
        <v>1.1416113E-11</v>
      </c>
      <c r="BH305" s="328">
        <v>2.0457655999999999E-5</v>
      </c>
      <c r="BI305" s="329">
        <v>0.22976753999999999</v>
      </c>
      <c r="BJ305" s="329">
        <v>0</v>
      </c>
      <c r="BK305" s="329">
        <v>0</v>
      </c>
      <c r="BL305" s="329">
        <v>0</v>
      </c>
      <c r="BM305" s="41"/>
      <c r="BN305" s="111">
        <v>1.2422907E-4</v>
      </c>
      <c r="BO305" s="122">
        <v>2.7201643999999998E-6</v>
      </c>
      <c r="BP305" s="122">
        <v>7.3840776000000001E-5</v>
      </c>
      <c r="BQ305" s="122">
        <v>1.4369134E-7</v>
      </c>
      <c r="BR305" s="122">
        <v>3.0294008000000001E-6</v>
      </c>
      <c r="BS305" s="122">
        <v>1.0752737E-6</v>
      </c>
      <c r="BT305" s="122">
        <v>2.7731687999999999E-10</v>
      </c>
      <c r="BU305" s="122">
        <v>1.6466478999999999E-6</v>
      </c>
      <c r="BV305" s="122">
        <v>2.8355004000000001E-7</v>
      </c>
      <c r="BW305" s="122">
        <v>1.8797192999999999E-7</v>
      </c>
      <c r="BX305" s="122">
        <v>1.4473986000000001E-7</v>
      </c>
      <c r="BY305" s="122">
        <v>8.2992397000000007E-9</v>
      </c>
      <c r="BZ305" s="122">
        <v>2.5549325E-9</v>
      </c>
      <c r="CA305" s="122">
        <v>2.8203479E-6</v>
      </c>
      <c r="CB305" s="122">
        <v>3.8224106999999998E-5</v>
      </c>
      <c r="CC305" s="122">
        <v>1.0126909E-7</v>
      </c>
      <c r="CD305" s="111">
        <v>0</v>
      </c>
      <c r="CE305" s="226" t="s">
        <v>12051</v>
      </c>
      <c r="CF305" s="222" t="s">
        <v>12028</v>
      </c>
      <c r="CG305" s="220" t="s">
        <v>12020</v>
      </c>
      <c r="CK305" s="50"/>
      <c r="CL305" s="41"/>
      <c r="CM305" s="41"/>
      <c r="CN305" s="41"/>
      <c r="CO305" s="41"/>
      <c r="CP305" s="41"/>
      <c r="CQ305" s="41"/>
      <c r="CR305" s="41"/>
      <c r="CS305" s="41"/>
      <c r="CT305" s="41"/>
      <c r="CU305" s="41"/>
      <c r="CV305" s="41"/>
      <c r="CW305" s="41"/>
    </row>
    <row r="306" spans="1:101" ht="14.5" customHeight="1">
      <c r="A306" s="41" t="s">
        <v>12054</v>
      </c>
      <c r="B306" s="119" t="s">
        <v>12026</v>
      </c>
      <c r="C306" s="120" t="str">
        <f t="shared" si="120"/>
        <v>A.030.38.108</v>
      </c>
      <c r="D306" s="135" t="s">
        <v>12024</v>
      </c>
      <c r="E306" s="119" t="s">
        <v>6570</v>
      </c>
      <c r="F306" s="118" t="str">
        <f t="shared" si="121"/>
        <v>C12–C15 alcohol ethoxylate. 7 EO</v>
      </c>
      <c r="G306" s="118">
        <f t="shared" si="122"/>
        <v>0.34013433239140001</v>
      </c>
      <c r="H306" s="118">
        <f t="shared" si="123"/>
        <v>1.2011677569999999E-2</v>
      </c>
      <c r="I306" s="118">
        <f t="shared" si="124"/>
        <v>1.9874340800000001E-2</v>
      </c>
      <c r="J306" s="326">
        <f t="shared" si="125"/>
        <v>2.8096340214000004E-3</v>
      </c>
      <c r="K306" s="118">
        <v>0.30543868000000002</v>
      </c>
      <c r="L306" s="118">
        <v>7.1298904999999996E-3</v>
      </c>
      <c r="M306" s="118">
        <v>1.1681953E-2</v>
      </c>
      <c r="N306" s="118">
        <v>1.0039431E-2</v>
      </c>
      <c r="O306" s="118">
        <v>1.5447473000000001E-3</v>
      </c>
      <c r="P306" s="118">
        <v>1.8401021E-4</v>
      </c>
      <c r="Q306" s="118">
        <v>2.4348906E-4</v>
      </c>
      <c r="R306" s="118">
        <v>1.0624973E-3</v>
      </c>
      <c r="S306" s="118">
        <v>3.7858765E-4</v>
      </c>
      <c r="T306" s="118">
        <v>0</v>
      </c>
      <c r="U306" s="118">
        <v>2.4230390000000001E-3</v>
      </c>
      <c r="V306" s="330">
        <v>8.0073713999999994E-6</v>
      </c>
      <c r="W306" s="118">
        <v>0</v>
      </c>
      <c r="X306" s="118">
        <v>0</v>
      </c>
      <c r="Y306" s="41"/>
      <c r="Z306" s="327">
        <f t="shared" si="126"/>
        <v>2.2965314285714284</v>
      </c>
      <c r="AA306" s="41"/>
      <c r="AB306" s="111">
        <v>77.090844000000004</v>
      </c>
      <c r="AC306" s="111">
        <v>76.695558000000005</v>
      </c>
      <c r="AD306" s="111">
        <v>0.32850310999999999</v>
      </c>
      <c r="AE306" s="111">
        <v>0</v>
      </c>
      <c r="AF306" s="111">
        <v>0</v>
      </c>
      <c r="AG306" s="111">
        <v>3.2889340999999999E-3</v>
      </c>
      <c r="AH306" s="111">
        <v>6.3493771000000004E-2</v>
      </c>
      <c r="AI306" s="41"/>
      <c r="AJ306" s="114">
        <v>4.4649420000000002E-2</v>
      </c>
      <c r="AK306" s="114">
        <v>4.1283866000000002E-2</v>
      </c>
      <c r="AL306" s="114">
        <v>1.9367666999999999E-3</v>
      </c>
      <c r="AM306" s="114">
        <v>1.4287869999999999E-3</v>
      </c>
      <c r="AN306" s="113">
        <f t="shared" si="127"/>
        <v>2.475051918935E-6</v>
      </c>
      <c r="AO306" s="112">
        <f t="shared" si="128"/>
        <v>7.1625988328730001E-9</v>
      </c>
      <c r="AP306" s="112">
        <f t="shared" si="129"/>
        <v>0.20011023549199999</v>
      </c>
      <c r="AQ306" s="328">
        <v>2.2068511000000001E-6</v>
      </c>
      <c r="AR306" s="328">
        <v>6.6613910999999998E-9</v>
      </c>
      <c r="AS306" s="328">
        <v>1.8187718999999999E-13</v>
      </c>
      <c r="AT306" s="328">
        <v>3.6269313999999999E-10</v>
      </c>
      <c r="AU306" s="328">
        <v>1.6769825E-11</v>
      </c>
      <c r="AV306" s="328">
        <v>1.4928237E-9</v>
      </c>
      <c r="AW306" s="328">
        <v>2.6355584000000001E-7</v>
      </c>
      <c r="AX306" s="328">
        <v>2.1613467E-10</v>
      </c>
      <c r="AY306" s="328">
        <v>2.7432087999999998E-10</v>
      </c>
      <c r="AZ306" s="328">
        <v>1.8825366999999999E-13</v>
      </c>
      <c r="BA306" s="328">
        <v>9.6565000000000002E-16</v>
      </c>
      <c r="BB306" s="328">
        <v>3.9892905E-13</v>
      </c>
      <c r="BC306" s="328">
        <v>2.3048067000000001E-14</v>
      </c>
      <c r="BD306" s="328">
        <v>1.7419746000000001E-14</v>
      </c>
      <c r="BE306" s="328">
        <v>2.0042575999999999E-9</v>
      </c>
      <c r="BF306" s="328">
        <v>7.6843467000000002E-10</v>
      </c>
      <c r="BG306" s="328">
        <v>9.9416894999999995E-12</v>
      </c>
      <c r="BH306" s="328">
        <v>1.7815492000000001E-5</v>
      </c>
      <c r="BI306" s="329">
        <v>0.20009241999999999</v>
      </c>
      <c r="BJ306" s="329">
        <v>0</v>
      </c>
      <c r="BK306" s="329">
        <v>0</v>
      </c>
      <c r="BL306" s="329">
        <v>0</v>
      </c>
      <c r="BM306" s="41"/>
      <c r="BN306" s="111">
        <v>1.0790687E-4</v>
      </c>
      <c r="BO306" s="122">
        <v>2.3688475E-6</v>
      </c>
      <c r="BP306" s="122">
        <v>6.4033389000000006E-5</v>
      </c>
      <c r="BQ306" s="122">
        <v>1.2509282E-7</v>
      </c>
      <c r="BR306" s="122">
        <v>2.6381450999999999E-6</v>
      </c>
      <c r="BS306" s="122">
        <v>9.3639909000000003E-7</v>
      </c>
      <c r="BT306" s="122">
        <v>2.4150062000000002E-10</v>
      </c>
      <c r="BU306" s="122">
        <v>1.4339787E-6</v>
      </c>
      <c r="BV306" s="122">
        <v>2.4692875000000002E-7</v>
      </c>
      <c r="BW306" s="122">
        <v>1.6111813E-7</v>
      </c>
      <c r="BX306" s="122">
        <v>1.2604629999999999E-7</v>
      </c>
      <c r="BY306" s="122">
        <v>7.2273695000000003E-9</v>
      </c>
      <c r="BZ306" s="122">
        <v>2.2249558E-9</v>
      </c>
      <c r="CA306" s="122">
        <v>2.4516842E-6</v>
      </c>
      <c r="CB306" s="122">
        <v>3.3287354999999999E-5</v>
      </c>
      <c r="CC306" s="122">
        <v>8.8189901999999999E-8</v>
      </c>
      <c r="CD306" s="111">
        <v>0</v>
      </c>
      <c r="CE306" s="226" t="s">
        <v>12051</v>
      </c>
      <c r="CF306" s="222" t="s">
        <v>12028</v>
      </c>
      <c r="CG306" s="220" t="s">
        <v>12020</v>
      </c>
      <c r="CK306" s="50"/>
      <c r="CL306" s="41"/>
      <c r="CM306" s="41"/>
      <c r="CN306" s="41"/>
      <c r="CO306" s="41"/>
      <c r="CP306" s="41"/>
      <c r="CQ306" s="41"/>
      <c r="CR306" s="41"/>
      <c r="CS306" s="41"/>
      <c r="CT306" s="41"/>
      <c r="CU306" s="41"/>
      <c r="CV306" s="41"/>
      <c r="CW306" s="41"/>
    </row>
    <row r="307" spans="1:101" ht="14.5" customHeight="1">
      <c r="A307" s="41" t="s">
        <v>12050</v>
      </c>
      <c r="B307" s="119" t="s">
        <v>12026</v>
      </c>
      <c r="C307" s="120" t="str">
        <f t="shared" si="120"/>
        <v>A.030.38.109</v>
      </c>
      <c r="D307" s="135" t="s">
        <v>12024</v>
      </c>
      <c r="E307" s="119" t="s">
        <v>6570</v>
      </c>
      <c r="F307" s="118" t="str">
        <f t="shared" si="121"/>
        <v>C16–C18 alcohol ethoxylate. &gt; 20 EO</v>
      </c>
      <c r="G307" s="118">
        <f t="shared" si="122"/>
        <v>0.35201054595370002</v>
      </c>
      <c r="H307" s="118">
        <f t="shared" si="123"/>
        <v>1.1140976850000001E-2</v>
      </c>
      <c r="I307" s="118">
        <f t="shared" si="124"/>
        <v>1.8299107569999997E-2</v>
      </c>
      <c r="J307" s="326">
        <f t="shared" si="125"/>
        <v>2.5858815336999999E-3</v>
      </c>
      <c r="K307" s="118">
        <v>0.31998458000000002</v>
      </c>
      <c r="L307" s="118">
        <v>6.5620833000000003E-3</v>
      </c>
      <c r="M307" s="118">
        <v>1.075163E-2</v>
      </c>
      <c r="N307" s="118">
        <v>9.2399152000000005E-3</v>
      </c>
      <c r="O307" s="118">
        <v>1.4217273999999999E-3</v>
      </c>
      <c r="P307" s="118">
        <v>1.6935607999999999E-4</v>
      </c>
      <c r="Q307" s="118">
        <v>3.0997817E-4</v>
      </c>
      <c r="R307" s="118">
        <v>9.853942699999999E-4</v>
      </c>
      <c r="S307" s="118">
        <v>3.4843785000000002E-4</v>
      </c>
      <c r="T307" s="118">
        <v>0</v>
      </c>
      <c r="U307" s="118">
        <v>2.2300739999999999E-3</v>
      </c>
      <c r="V307" s="330">
        <v>7.3696836999999997E-6</v>
      </c>
      <c r="W307" s="118">
        <v>0</v>
      </c>
      <c r="X307" s="118">
        <v>0</v>
      </c>
      <c r="Y307" s="41"/>
      <c r="Z307" s="327">
        <f t="shared" si="126"/>
        <v>2.4058990977443608</v>
      </c>
      <c r="AA307" s="41"/>
      <c r="AB307" s="111">
        <v>69.369753000000003</v>
      </c>
      <c r="AC307" s="111">
        <v>69.005947000000006</v>
      </c>
      <c r="AD307" s="111">
        <v>0.30234191999999999</v>
      </c>
      <c r="AE307" s="111">
        <v>0</v>
      </c>
      <c r="AF307" s="111">
        <v>0</v>
      </c>
      <c r="AG307" s="111">
        <v>3.0270114000000002E-3</v>
      </c>
      <c r="AH307" s="111">
        <v>5.8437281000000001E-2</v>
      </c>
      <c r="AI307" s="41"/>
      <c r="AJ307" s="114">
        <v>4.6750042999999998E-2</v>
      </c>
      <c r="AK307" s="114">
        <v>4.3389186000000003E-2</v>
      </c>
      <c r="AL307" s="114">
        <v>2.0458553000000002E-3</v>
      </c>
      <c r="AM307" s="114">
        <v>1.3150019E-3</v>
      </c>
      <c r="AN307" s="113">
        <f t="shared" si="127"/>
        <v>2.6012701574059994E-6</v>
      </c>
      <c r="AO307" s="112">
        <f t="shared" si="128"/>
        <v>7.5660328967809823E-9</v>
      </c>
      <c r="AP307" s="112">
        <f t="shared" si="129"/>
        <v>0.18417393671000001</v>
      </c>
      <c r="AQ307" s="328">
        <v>2.3533584000000001E-6</v>
      </c>
      <c r="AR307" s="328">
        <v>7.1047136000000003E-9</v>
      </c>
      <c r="AS307" s="328">
        <v>1.9392468000000001E-13</v>
      </c>
      <c r="AT307" s="328">
        <v>1.4036125E-9</v>
      </c>
      <c r="AU307" s="328">
        <v>1.5434315999999999E-11</v>
      </c>
      <c r="AV307" s="328">
        <v>1.3739389E-9</v>
      </c>
      <c r="AW307" s="328">
        <v>2.4256688999999998E-7</v>
      </c>
      <c r="AX307" s="328">
        <v>1.9892223E-10</v>
      </c>
      <c r="AY307" s="328">
        <v>2.5247463000000001E-10</v>
      </c>
      <c r="AZ307" s="328">
        <v>1.732616E-13</v>
      </c>
      <c r="BA307" s="328">
        <v>8.8874798000000006E-16</v>
      </c>
      <c r="BB307" s="328">
        <v>3.6715930000000002E-13</v>
      </c>
      <c r="BC307" s="328">
        <v>2.1212573999999999E-14</v>
      </c>
      <c r="BD307" s="328">
        <v>1.6032479000000001E-14</v>
      </c>
      <c r="BE307" s="328">
        <v>1.8446433E-9</v>
      </c>
      <c r="BF307" s="328">
        <v>7.0723838999999999E-10</v>
      </c>
      <c r="BG307" s="328">
        <v>9.1499574E-12</v>
      </c>
      <c r="BH307" s="328">
        <v>1.6396709999999999E-5</v>
      </c>
      <c r="BI307" s="329">
        <v>0.18415754000000001</v>
      </c>
      <c r="BJ307" s="329">
        <v>0</v>
      </c>
      <c r="BK307" s="329">
        <v>0</v>
      </c>
      <c r="BL307" s="329">
        <v>0</v>
      </c>
      <c r="BM307" s="41"/>
      <c r="BN307" s="111">
        <v>1.0761611E-4</v>
      </c>
      <c r="BO307" s="122">
        <v>2.1801982000000001E-6</v>
      </c>
      <c r="BP307" s="122">
        <v>6.7082850999999994E-5</v>
      </c>
      <c r="BQ307" s="122">
        <v>1.1601063E-7</v>
      </c>
      <c r="BR307" s="122">
        <v>2.4280495999999998E-6</v>
      </c>
      <c r="BS307" s="122">
        <v>8.6182653000000005E-7</v>
      </c>
      <c r="BT307" s="122">
        <v>2.2226808999999999E-10</v>
      </c>
      <c r="BU307" s="122">
        <v>1.3197801000000001E-6</v>
      </c>
      <c r="BV307" s="122">
        <v>2.2726394000000001E-7</v>
      </c>
      <c r="BW307" s="122">
        <v>2.0511436E-7</v>
      </c>
      <c r="BX307" s="122">
        <v>1.1600828E-7</v>
      </c>
      <c r="BY307" s="122">
        <v>6.6517993000000003E-9</v>
      </c>
      <c r="BZ307" s="122">
        <v>2.0477657000000001E-9</v>
      </c>
      <c r="CA307" s="122">
        <v>2.3524895E-6</v>
      </c>
      <c r="CB307" s="122">
        <v>3.0636431000000002E-5</v>
      </c>
      <c r="CC307" s="122">
        <v>8.1166672000000003E-8</v>
      </c>
      <c r="CD307" s="111">
        <v>0</v>
      </c>
      <c r="CE307" s="225" t="s">
        <v>12047</v>
      </c>
      <c r="CF307" s="222" t="s">
        <v>12028</v>
      </c>
      <c r="CG307" s="220" t="s">
        <v>12020</v>
      </c>
      <c r="CK307" s="334"/>
      <c r="CL307" s="41"/>
      <c r="CM307" s="41"/>
      <c r="CN307" s="41"/>
      <c r="CO307" s="41"/>
      <c r="CP307" s="41"/>
      <c r="CQ307" s="41"/>
      <c r="CR307" s="41"/>
      <c r="CS307" s="41"/>
      <c r="CT307" s="41"/>
      <c r="CU307" s="41"/>
      <c r="CV307" s="41"/>
      <c r="CW307" s="41"/>
    </row>
    <row r="308" spans="1:101" ht="14.5" customHeight="1">
      <c r="A308" s="41" t="s">
        <v>12046</v>
      </c>
      <c r="B308" s="119" t="s">
        <v>12026</v>
      </c>
      <c r="C308" s="120" t="str">
        <f t="shared" si="120"/>
        <v>A.030.38.110</v>
      </c>
      <c r="D308" s="135" t="s">
        <v>12024</v>
      </c>
      <c r="E308" s="119" t="s">
        <v>6570</v>
      </c>
      <c r="F308" s="118" t="str">
        <f t="shared" si="121"/>
        <v>C16–C18 triethanolamine esterquats</v>
      </c>
      <c r="G308" s="118">
        <f t="shared" si="122"/>
        <v>0.4079058130887</v>
      </c>
      <c r="H308" s="118">
        <f t="shared" si="123"/>
        <v>1.266165161E-2</v>
      </c>
      <c r="I308" s="118">
        <f t="shared" si="124"/>
        <v>1.5841145720000002E-2</v>
      </c>
      <c r="J308" s="326">
        <f t="shared" si="125"/>
        <v>2.2268057587000001E-3</v>
      </c>
      <c r="K308" s="118">
        <v>0.37717621000000001</v>
      </c>
      <c r="L308" s="118">
        <v>5.6508718000000003E-3</v>
      </c>
      <c r="M308" s="118">
        <v>9.2586577000000007E-3</v>
      </c>
      <c r="N308" s="118">
        <v>1.076594E-2</v>
      </c>
      <c r="O308" s="118">
        <v>1.2243060999999999E-3</v>
      </c>
      <c r="P308" s="118">
        <v>1.4583928E-4</v>
      </c>
      <c r="Q308" s="118">
        <v>5.2556623000000005E-4</v>
      </c>
      <c r="R308" s="118">
        <v>9.3161622000000001E-4</v>
      </c>
      <c r="S308" s="118">
        <v>3.0005373000000001E-4</v>
      </c>
      <c r="T308" s="118">
        <v>0</v>
      </c>
      <c r="U308" s="118">
        <v>1.9204057000000001E-3</v>
      </c>
      <c r="V308" s="330">
        <v>6.3463287E-6</v>
      </c>
      <c r="W308" s="118">
        <v>0</v>
      </c>
      <c r="X308" s="118">
        <v>0</v>
      </c>
      <c r="Y308" s="41"/>
      <c r="Z308" s="327">
        <f t="shared" si="126"/>
        <v>2.8359113533834588</v>
      </c>
      <c r="AA308" s="41"/>
      <c r="AB308" s="111">
        <v>41.938330000000001</v>
      </c>
      <c r="AC308" s="111">
        <v>41.625042000000001</v>
      </c>
      <c r="AD308" s="111">
        <v>0.26035869</v>
      </c>
      <c r="AE308" s="111">
        <v>0</v>
      </c>
      <c r="AF308" s="111">
        <v>0</v>
      </c>
      <c r="AG308" s="111">
        <v>2.6066802000000002E-3</v>
      </c>
      <c r="AH308" s="111">
        <v>5.0322673999999998E-2</v>
      </c>
      <c r="AI308" s="41"/>
      <c r="AJ308" s="114">
        <v>5.5078824999999998E-2</v>
      </c>
      <c r="AK308" s="114">
        <v>5.1470449000000001E-2</v>
      </c>
      <c r="AL308" s="114">
        <v>2.4759753000000002E-3</v>
      </c>
      <c r="AM308" s="114">
        <v>1.1324006E-3</v>
      </c>
      <c r="AN308" s="113">
        <f t="shared" si="127"/>
        <v>3.0857583161059996E-6</v>
      </c>
      <c r="AO308" s="112">
        <f t="shared" si="128"/>
        <v>9.1567132084783416E-9</v>
      </c>
      <c r="AP308" s="112">
        <f t="shared" si="129"/>
        <v>0.15859951986099999</v>
      </c>
      <c r="AQ308" s="328">
        <v>2.8690469999999998E-6</v>
      </c>
      <c r="AR308" s="328">
        <v>8.6640134E-9</v>
      </c>
      <c r="AS308" s="328">
        <v>2.3635853000000001E-13</v>
      </c>
      <c r="AT308" s="328">
        <v>4.0151141999999999E-9</v>
      </c>
      <c r="AU308" s="328">
        <v>1.3291106E-11</v>
      </c>
      <c r="AV308" s="328">
        <v>1.6013536E-9</v>
      </c>
      <c r="AW308" s="328">
        <v>2.0888403000000001E-7</v>
      </c>
      <c r="AX308" s="328">
        <v>2.6666987000000001E-10</v>
      </c>
      <c r="AY308" s="328">
        <v>2.1741597E-10</v>
      </c>
      <c r="AZ308" s="328">
        <v>1.4920247999999999E-13</v>
      </c>
      <c r="BA308" s="328">
        <v>7.6533634E-16</v>
      </c>
      <c r="BB308" s="328">
        <v>3.1617553000000001E-13</v>
      </c>
      <c r="BC308" s="328">
        <v>1.8266993999999999E-14</v>
      </c>
      <c r="BD308" s="328">
        <v>1.3806208E-14</v>
      </c>
      <c r="BE308" s="328">
        <v>1.588496E-9</v>
      </c>
      <c r="BF308" s="328">
        <v>6.0903119999999998E-10</v>
      </c>
      <c r="BG308" s="328">
        <v>7.8793934E-12</v>
      </c>
      <c r="BH308" s="328">
        <v>1.4119861E-5</v>
      </c>
      <c r="BI308" s="329">
        <v>0.15858539999999999</v>
      </c>
      <c r="BJ308" s="329">
        <v>0</v>
      </c>
      <c r="BK308" s="329">
        <v>0</v>
      </c>
      <c r="BL308" s="329">
        <v>0</v>
      </c>
      <c r="BM308" s="41"/>
      <c r="BN308" s="111">
        <v>1.1739253E-4</v>
      </c>
      <c r="BO308" s="122">
        <v>1.8774555999999999E-6</v>
      </c>
      <c r="BP308" s="122">
        <v>7.9072733000000003E-5</v>
      </c>
      <c r="BQ308" s="122">
        <v>1.0963005000000001E-7</v>
      </c>
      <c r="BR308" s="122">
        <v>2.0908904000000001E-6</v>
      </c>
      <c r="BS308" s="122">
        <v>7.4215320999999996E-7</v>
      </c>
      <c r="BT308" s="122">
        <v>1.9140391999999999E-10</v>
      </c>
      <c r="BU308" s="122">
        <v>1.1365153000000001E-6</v>
      </c>
      <c r="BV308" s="122">
        <v>1.9570604999999999E-7</v>
      </c>
      <c r="BW308" s="122">
        <v>3.4777022999999998E-7</v>
      </c>
      <c r="BX308" s="122">
        <v>9.9899355999999994E-8</v>
      </c>
      <c r="BY308" s="122">
        <v>5.7281297000000001E-9</v>
      </c>
      <c r="BZ308" s="122">
        <v>1.7634127E-9</v>
      </c>
      <c r="CA308" s="122">
        <v>5.2599412999999997E-6</v>
      </c>
      <c r="CB308" s="122">
        <v>2.6382253000000001E-5</v>
      </c>
      <c r="CC308" s="122">
        <v>6.9895858999999997E-8</v>
      </c>
      <c r="CD308" s="111">
        <v>0</v>
      </c>
      <c r="CE308" s="154" t="s">
        <v>12043</v>
      </c>
      <c r="CF308" s="222" t="s">
        <v>12028</v>
      </c>
      <c r="CG308" s="220" t="s">
        <v>12020</v>
      </c>
      <c r="CK308" s="334"/>
      <c r="CL308" s="41"/>
      <c r="CM308" s="41"/>
      <c r="CN308" s="41"/>
      <c r="CO308" s="41"/>
      <c r="CP308" s="41"/>
      <c r="CQ308" s="41"/>
      <c r="CR308" s="41"/>
      <c r="CS308" s="41"/>
      <c r="CT308" s="41"/>
      <c r="CU308" s="41"/>
      <c r="CV308" s="41"/>
      <c r="CW308" s="41"/>
    </row>
    <row r="309" spans="1:101" ht="14.5" customHeight="1">
      <c r="A309" s="41" t="s">
        <v>12042</v>
      </c>
      <c r="B309" s="119" t="s">
        <v>12026</v>
      </c>
      <c r="C309" s="120" t="str">
        <f t="shared" si="120"/>
        <v>A.030.38.111</v>
      </c>
      <c r="D309" s="135" t="s">
        <v>12024</v>
      </c>
      <c r="E309" s="119" t="s">
        <v>6570</v>
      </c>
      <c r="F309" s="118" t="str">
        <f t="shared" si="121"/>
        <v>C8–C18 alkyl amidopropyl betaine</v>
      </c>
      <c r="G309" s="118">
        <f t="shared" si="122"/>
        <v>0.46553388321559996</v>
      </c>
      <c r="H309" s="118">
        <f t="shared" si="123"/>
        <v>1.506539805E-2</v>
      </c>
      <c r="I309" s="118">
        <f t="shared" si="124"/>
        <v>2.4807617000000001E-2</v>
      </c>
      <c r="J309" s="326">
        <f t="shared" si="125"/>
        <v>3.5063481656000001E-3</v>
      </c>
      <c r="K309" s="118">
        <v>0.42215451999999998</v>
      </c>
      <c r="L309" s="118">
        <v>8.8979130000000003E-3</v>
      </c>
      <c r="M309" s="118">
        <v>1.4578765E-2</v>
      </c>
      <c r="N309" s="118">
        <v>1.2550973999999999E-2</v>
      </c>
      <c r="O309" s="118">
        <v>1.9278034E-3</v>
      </c>
      <c r="P309" s="118">
        <v>2.2963983000000001E-4</v>
      </c>
      <c r="Q309" s="118">
        <v>3.5698081999999999E-4</v>
      </c>
      <c r="R309" s="118">
        <v>1.330939E-3</v>
      </c>
      <c r="S309" s="118">
        <v>4.7246727999999998E-4</v>
      </c>
      <c r="T309" s="118">
        <v>0</v>
      </c>
      <c r="U309" s="118">
        <v>3.0238879000000001E-3</v>
      </c>
      <c r="V309" s="330">
        <v>9.9929855999999993E-6</v>
      </c>
      <c r="W309" s="118">
        <v>0</v>
      </c>
      <c r="X309" s="118">
        <v>0</v>
      </c>
      <c r="Y309" s="41"/>
      <c r="Z309" s="327">
        <f t="shared" si="126"/>
        <v>3.1740941353383456</v>
      </c>
      <c r="AA309" s="41"/>
      <c r="AB309" s="111">
        <v>56.749685999999997</v>
      </c>
      <c r="AC309" s="111">
        <v>56.25638</v>
      </c>
      <c r="AD309" s="111">
        <v>0.40996311000000002</v>
      </c>
      <c r="AE309" s="111">
        <v>0</v>
      </c>
      <c r="AF309" s="111">
        <v>0</v>
      </c>
      <c r="AG309" s="111">
        <v>4.1045018999999999E-3</v>
      </c>
      <c r="AH309" s="111">
        <v>7.9238531000000001E-2</v>
      </c>
      <c r="AI309" s="41"/>
      <c r="AJ309" s="114">
        <v>6.1517114999999997E-2</v>
      </c>
      <c r="AK309" s="114">
        <v>5.7049247999999997E-2</v>
      </c>
      <c r="AL309" s="114">
        <v>2.6847791E-3</v>
      </c>
      <c r="AM309" s="114">
        <v>1.7830881E-3</v>
      </c>
      <c r="AN309" s="113">
        <f t="shared" si="127"/>
        <v>3.4202187131429994E-6</v>
      </c>
      <c r="AO309" s="112">
        <f t="shared" si="128"/>
        <v>9.9289168617053997E-9</v>
      </c>
      <c r="AP309" s="112">
        <f t="shared" si="129"/>
        <v>0.24973222325899999</v>
      </c>
      <c r="AQ309" s="328">
        <v>3.0820034999999999E-6</v>
      </c>
      <c r="AR309" s="328">
        <v>9.3026479999999993E-9</v>
      </c>
      <c r="AS309" s="328">
        <v>2.5397250000000001E-13</v>
      </c>
      <c r="AT309" s="328">
        <v>3.9571047999999998E-9</v>
      </c>
      <c r="AU309" s="328">
        <v>2.0928292999999999E-11</v>
      </c>
      <c r="AV309" s="328">
        <v>1.8662842E-9</v>
      </c>
      <c r="AW309" s="328">
        <v>3.2891064999999997E-7</v>
      </c>
      <c r="AX309" s="328">
        <v>2.7047830000000001E-10</v>
      </c>
      <c r="AY309" s="328">
        <v>3.4234512999999998E-10</v>
      </c>
      <c r="AZ309" s="328">
        <v>2.3493555000000001E-13</v>
      </c>
      <c r="BA309" s="328">
        <v>1.2051054E-15</v>
      </c>
      <c r="BB309" s="328">
        <v>4.9785280000000005E-13</v>
      </c>
      <c r="BC309" s="328">
        <v>2.8763372000000001E-14</v>
      </c>
      <c r="BD309" s="328">
        <v>2.1739377999999999E-14</v>
      </c>
      <c r="BE309" s="328">
        <v>2.5012599000000001E-9</v>
      </c>
      <c r="BF309" s="328">
        <v>9.5898594999999996E-10</v>
      </c>
      <c r="BG309" s="328">
        <v>1.2406963E-11</v>
      </c>
      <c r="BH309" s="328">
        <v>2.2233259000000001E-5</v>
      </c>
      <c r="BI309" s="329">
        <v>0.24970998999999999</v>
      </c>
      <c r="BJ309" s="329">
        <v>0</v>
      </c>
      <c r="BK309" s="329">
        <v>0</v>
      </c>
      <c r="BL309" s="329">
        <v>0</v>
      </c>
      <c r="BM309" s="41"/>
      <c r="BN309" s="111">
        <v>1.4337142E-4</v>
      </c>
      <c r="BO309" s="122">
        <v>2.9562583999999998E-6</v>
      </c>
      <c r="BP309" s="122">
        <v>8.8502166000000001E-5</v>
      </c>
      <c r="BQ309" s="122">
        <v>1.5669475999999999E-7</v>
      </c>
      <c r="BR309" s="122">
        <v>3.2923346E-6</v>
      </c>
      <c r="BS309" s="122">
        <v>1.1686011000000001E-6</v>
      </c>
      <c r="BT309" s="122">
        <v>3.0138631999999998E-10</v>
      </c>
      <c r="BU309" s="122">
        <v>1.7895671000000001E-6</v>
      </c>
      <c r="BV309" s="122">
        <v>3.0816048000000002E-7</v>
      </c>
      <c r="BW309" s="122">
        <v>2.3621629E-7</v>
      </c>
      <c r="BX309" s="122">
        <v>1.5730242E-7</v>
      </c>
      <c r="BY309" s="122">
        <v>9.0195641000000007E-9</v>
      </c>
      <c r="BZ309" s="122">
        <v>2.7766854E-9</v>
      </c>
      <c r="CA309" s="122">
        <v>3.1402337999999998E-6</v>
      </c>
      <c r="CB309" s="122">
        <v>4.1541731000000001E-5</v>
      </c>
      <c r="CC309" s="122">
        <v>1.1005864E-7</v>
      </c>
      <c r="CD309" s="111">
        <v>0</v>
      </c>
      <c r="CE309" s="223" t="s">
        <v>12028</v>
      </c>
      <c r="CF309" s="222" t="s">
        <v>12028</v>
      </c>
      <c r="CG309" s="220" t="s">
        <v>12020</v>
      </c>
      <c r="CK309" s="334"/>
      <c r="CL309" s="41"/>
      <c r="CM309" s="41"/>
      <c r="CN309" s="41"/>
      <c r="CO309" s="41"/>
      <c r="CP309" s="41"/>
      <c r="CQ309" s="41"/>
      <c r="CR309" s="41"/>
      <c r="CS309" s="41"/>
      <c r="CT309" s="41"/>
      <c r="CU309" s="41"/>
      <c r="CV309" s="41"/>
      <c r="CW309" s="41"/>
    </row>
    <row r="310" spans="1:101" ht="14.5" customHeight="1">
      <c r="A310" s="41" t="s">
        <v>12039</v>
      </c>
      <c r="B310" s="119" t="s">
        <v>12026</v>
      </c>
      <c r="C310" s="120" t="str">
        <f t="shared" si="120"/>
        <v>A.030.38.112</v>
      </c>
      <c r="D310" s="135" t="s">
        <v>12024</v>
      </c>
      <c r="E310" s="119" t="s">
        <v>6570</v>
      </c>
      <c r="F310" s="118" t="str">
        <f t="shared" si="121"/>
        <v>Cocamide diethanolamine</v>
      </c>
      <c r="G310" s="118">
        <f t="shared" si="122"/>
        <v>0.15470279314680002</v>
      </c>
      <c r="H310" s="118">
        <f t="shared" si="123"/>
        <v>4.8114435730000002E-3</v>
      </c>
      <c r="I310" s="118">
        <f t="shared" si="124"/>
        <v>7.9422578399999996E-3</v>
      </c>
      <c r="J310" s="326">
        <f t="shared" si="125"/>
        <v>1.1227817337999999E-3</v>
      </c>
      <c r="K310" s="118">
        <v>0.14082631000000001</v>
      </c>
      <c r="L310" s="118">
        <v>2.8492361999999999E-3</v>
      </c>
      <c r="M310" s="118">
        <v>4.6683243999999999E-3</v>
      </c>
      <c r="N310" s="118">
        <v>4.0229584999999998E-3</v>
      </c>
      <c r="O310" s="118">
        <v>6.1730960000000001E-4</v>
      </c>
      <c r="P310" s="330">
        <v>7.3533885000000003E-5</v>
      </c>
      <c r="Q310" s="330">
        <v>9.7641588000000004E-5</v>
      </c>
      <c r="R310" s="118">
        <v>4.2469723999999999E-4</v>
      </c>
      <c r="S310" s="118">
        <v>1.5129063E-4</v>
      </c>
      <c r="T310" s="118">
        <v>0</v>
      </c>
      <c r="U310" s="118">
        <v>9.6829120999999995E-4</v>
      </c>
      <c r="V310" s="330">
        <v>3.1998938E-6</v>
      </c>
      <c r="W310" s="118">
        <v>0</v>
      </c>
      <c r="X310" s="118">
        <v>0</v>
      </c>
      <c r="Y310" s="41"/>
      <c r="Z310" s="327">
        <f t="shared" si="126"/>
        <v>1.0588444360902256</v>
      </c>
      <c r="AA310" s="41"/>
      <c r="AB310" s="111">
        <v>20.05547</v>
      </c>
      <c r="AC310" s="111">
        <v>19.897506</v>
      </c>
      <c r="AD310" s="111">
        <v>0.13127591999999999</v>
      </c>
      <c r="AE310" s="111">
        <v>0</v>
      </c>
      <c r="AF310" s="111">
        <v>0</v>
      </c>
      <c r="AG310" s="111">
        <v>1.3143189E-3</v>
      </c>
      <c r="AH310" s="111">
        <v>2.5373285999999998E-2</v>
      </c>
      <c r="AI310" s="41"/>
      <c r="AJ310" s="114">
        <v>2.0390908999999999E-2</v>
      </c>
      <c r="AK310" s="114">
        <v>1.8929727E-2</v>
      </c>
      <c r="AL310" s="114">
        <v>8.9021247999999996E-4</v>
      </c>
      <c r="AM310" s="114">
        <v>5.7096974000000003E-4</v>
      </c>
      <c r="AN310" s="113">
        <f t="shared" si="127"/>
        <v>1.1348756986422001E-6</v>
      </c>
      <c r="AO310" s="112">
        <f t="shared" si="128"/>
        <v>3.2922059290831096E-9</v>
      </c>
      <c r="AP310" s="112">
        <f t="shared" si="129"/>
        <v>7.9967750400300006E-2</v>
      </c>
      <c r="AQ310" s="328">
        <v>1.0245774000000001E-6</v>
      </c>
      <c r="AR310" s="328">
        <v>3.0915282999999998E-9</v>
      </c>
      <c r="AS310" s="328">
        <v>8.4425325000000002E-14</v>
      </c>
      <c r="AT310" s="328">
        <v>3.2635880000000001E-9</v>
      </c>
      <c r="AU310" s="328">
        <v>6.7015322000000001E-12</v>
      </c>
      <c r="AV310" s="328">
        <v>5.9819999000000002E-10</v>
      </c>
      <c r="AW310" s="328">
        <v>1.0532179E-7</v>
      </c>
      <c r="AX310" s="328">
        <v>8.6745414E-11</v>
      </c>
      <c r="AY310" s="328">
        <v>1.096237E-10</v>
      </c>
      <c r="AZ310" s="328">
        <v>7.5229649999999998E-14</v>
      </c>
      <c r="BA310" s="328">
        <v>3.8589161E-16</v>
      </c>
      <c r="BB310" s="328">
        <v>1.5941943000000001E-13</v>
      </c>
      <c r="BC310" s="328">
        <v>9.2104338000000002E-15</v>
      </c>
      <c r="BD310" s="328">
        <v>6.9612527000000004E-15</v>
      </c>
      <c r="BE310" s="328">
        <v>8.0093840999999998E-10</v>
      </c>
      <c r="BF310" s="328">
        <v>3.0708071E-10</v>
      </c>
      <c r="BG310" s="328">
        <v>3.9728830999999997E-12</v>
      </c>
      <c r="BH310" s="328">
        <v>7.1194002999999998E-6</v>
      </c>
      <c r="BI310" s="329">
        <v>7.9960631000000004E-2</v>
      </c>
      <c r="BJ310" s="329">
        <v>0</v>
      </c>
      <c r="BK310" s="329">
        <v>0</v>
      </c>
      <c r="BL310" s="329">
        <v>0</v>
      </c>
      <c r="BM310" s="41"/>
      <c r="BN310" s="122">
        <v>4.7066125999999998E-5</v>
      </c>
      <c r="BO310" s="122">
        <v>9.4663527000000001E-7</v>
      </c>
      <c r="BP310" s="122">
        <v>2.9523392000000001E-5</v>
      </c>
      <c r="BQ310" s="122">
        <v>5.0001548999999999E-8</v>
      </c>
      <c r="BR310" s="122">
        <v>1.0542516E-6</v>
      </c>
      <c r="BS310" s="122">
        <v>3.7420240000000003E-7</v>
      </c>
      <c r="BT310" s="122">
        <v>9.6508115000000002E-11</v>
      </c>
      <c r="BU310" s="122">
        <v>5.7304442000000005E-7</v>
      </c>
      <c r="BV310" s="122">
        <v>9.8677296000000006E-8</v>
      </c>
      <c r="BW310" s="122">
        <v>6.4610007000000006E-8</v>
      </c>
      <c r="BX310" s="122">
        <v>5.0370433000000003E-8</v>
      </c>
      <c r="BY310" s="122">
        <v>2.8881905999999999E-9</v>
      </c>
      <c r="BZ310" s="122">
        <v>8.8913349000000005E-10</v>
      </c>
      <c r="CA310" s="122">
        <v>9.8958219E-7</v>
      </c>
      <c r="CB310" s="122">
        <v>1.3302243E-5</v>
      </c>
      <c r="CC310" s="122">
        <v>3.5242316999999997E-8</v>
      </c>
      <c r="CD310" s="111">
        <v>0</v>
      </c>
      <c r="CE310" s="154" t="s">
        <v>12036</v>
      </c>
      <c r="CF310" s="222" t="s">
        <v>12028</v>
      </c>
      <c r="CG310" s="220" t="s">
        <v>12020</v>
      </c>
      <c r="CK310" s="50"/>
      <c r="CL310" s="41"/>
      <c r="CM310" s="41"/>
      <c r="CN310" s="41"/>
      <c r="CO310" s="41"/>
      <c r="CP310" s="41"/>
      <c r="CQ310" s="41"/>
      <c r="CR310" s="41"/>
      <c r="CS310" s="41"/>
      <c r="CT310" s="41"/>
      <c r="CU310" s="41"/>
      <c r="CV310" s="41"/>
      <c r="CW310" s="41"/>
    </row>
    <row r="311" spans="1:101" ht="14.5" customHeight="1">
      <c r="A311" s="41" t="s">
        <v>12035</v>
      </c>
      <c r="B311" s="119" t="s">
        <v>12026</v>
      </c>
      <c r="C311" s="120" t="str">
        <f t="shared" si="120"/>
        <v>A.030.38.113</v>
      </c>
      <c r="D311" s="135" t="s">
        <v>12024</v>
      </c>
      <c r="E311" s="119" t="s">
        <v>6570</v>
      </c>
      <c r="F311" s="118" t="str">
        <f t="shared" si="121"/>
        <v>Linear alkylbenzene sulphonic acid</v>
      </c>
      <c r="G311" s="118">
        <f t="shared" si="122"/>
        <v>0.25678688096829999</v>
      </c>
      <c r="H311" s="118">
        <f t="shared" si="123"/>
        <v>8.96243683E-3</v>
      </c>
      <c r="I311" s="118">
        <f t="shared" si="124"/>
        <v>1.4814192050000001E-2</v>
      </c>
      <c r="J311" s="326">
        <f t="shared" si="125"/>
        <v>2.0941620883000002E-3</v>
      </c>
      <c r="K311" s="118">
        <v>0.23091608999999999</v>
      </c>
      <c r="L311" s="118">
        <v>5.3142674999999999E-3</v>
      </c>
      <c r="M311" s="118">
        <v>8.7071492E-3</v>
      </c>
      <c r="N311" s="118">
        <v>7.4828951000000003E-3</v>
      </c>
      <c r="O311" s="118">
        <v>1.1513782000000001E-3</v>
      </c>
      <c r="P311" s="118">
        <v>1.3715210000000001E-4</v>
      </c>
      <c r="Q311" s="118">
        <v>1.9101143000000001E-4</v>
      </c>
      <c r="R311" s="118">
        <v>7.9277535000000002E-4</v>
      </c>
      <c r="S311" s="118">
        <v>2.8218048999999998E-4</v>
      </c>
      <c r="T311" s="118">
        <v>0</v>
      </c>
      <c r="U311" s="118">
        <v>1.8060133000000001E-3</v>
      </c>
      <c r="V311" s="330">
        <v>5.9682983000000003E-6</v>
      </c>
      <c r="W311" s="118">
        <v>0</v>
      </c>
      <c r="X311" s="118">
        <v>0</v>
      </c>
      <c r="Y311" s="41"/>
      <c r="Z311" s="327">
        <f t="shared" si="126"/>
        <v>1.7362112030075185</v>
      </c>
      <c r="AA311" s="41"/>
      <c r="AB311" s="111">
        <v>66.051041999999995</v>
      </c>
      <c r="AC311" s="111">
        <v>65.756416000000002</v>
      </c>
      <c r="AD311" s="111">
        <v>0.24484996000000001</v>
      </c>
      <c r="AE311" s="111">
        <v>0</v>
      </c>
      <c r="AF311" s="111">
        <v>0</v>
      </c>
      <c r="AG311" s="111">
        <v>2.4514087000000002E-3</v>
      </c>
      <c r="AH311" s="111">
        <v>4.7325114000000001E-2</v>
      </c>
      <c r="AI311" s="41"/>
      <c r="AJ311" s="114">
        <v>3.3763791000000001E-2</v>
      </c>
      <c r="AK311" s="114">
        <v>3.1232586E-2</v>
      </c>
      <c r="AL311" s="114">
        <v>1.4662572E-3</v>
      </c>
      <c r="AM311" s="114">
        <v>1.0649470999999999E-3</v>
      </c>
      <c r="AN311" s="113">
        <f t="shared" si="127"/>
        <v>1.8724572034969999E-6</v>
      </c>
      <c r="AO311" s="112">
        <f t="shared" si="128"/>
        <v>5.4225489183417095E-9</v>
      </c>
      <c r="AP311" s="112">
        <f t="shared" si="129"/>
        <v>0.149152258786</v>
      </c>
      <c r="AQ311" s="328">
        <v>1.6726109E-6</v>
      </c>
      <c r="AR311" s="328">
        <v>5.0489712000000002E-9</v>
      </c>
      <c r="AS311" s="328">
        <v>1.3784575000000001E-13</v>
      </c>
      <c r="AT311" s="328">
        <v>2.1301963000000001E-10</v>
      </c>
      <c r="AU311" s="328">
        <v>1.2499397E-11</v>
      </c>
      <c r="AV311" s="328">
        <v>1.1126769E-9</v>
      </c>
      <c r="AW311" s="328">
        <v>1.9644148E-7</v>
      </c>
      <c r="AX311" s="328">
        <v>1.6109609E-10</v>
      </c>
      <c r="AY311" s="328">
        <v>2.0446519999999999E-10</v>
      </c>
      <c r="AZ311" s="328">
        <v>1.4031497000000001E-13</v>
      </c>
      <c r="BA311" s="328">
        <v>7.1974771000000003E-16</v>
      </c>
      <c r="BB311" s="328">
        <v>2.9734197000000001E-13</v>
      </c>
      <c r="BC311" s="328">
        <v>1.7178888000000001E-14</v>
      </c>
      <c r="BD311" s="328">
        <v>1.2983816E-14</v>
      </c>
      <c r="BE311" s="328">
        <v>1.4938744000000001E-9</v>
      </c>
      <c r="BF311" s="328">
        <v>5.7275316999999997E-10</v>
      </c>
      <c r="BG311" s="328">
        <v>7.4100431999999992E-12</v>
      </c>
      <c r="BH311" s="328">
        <v>1.3278786000000001E-5</v>
      </c>
      <c r="BI311" s="329">
        <v>0.14913898</v>
      </c>
      <c r="BJ311" s="329">
        <v>0</v>
      </c>
      <c r="BK311" s="329">
        <v>0</v>
      </c>
      <c r="BL311" s="329">
        <v>0</v>
      </c>
      <c r="BM311" s="41"/>
      <c r="BN311" s="122">
        <v>8.1128470000000006E-5</v>
      </c>
      <c r="BO311" s="122">
        <v>1.7656216000000001E-6</v>
      </c>
      <c r="BP311" s="122">
        <v>4.8410174999999998E-5</v>
      </c>
      <c r="BQ311" s="122">
        <v>9.3336680000000001E-8</v>
      </c>
      <c r="BR311" s="122">
        <v>1.9663428E-6</v>
      </c>
      <c r="BS311" s="122">
        <v>6.9794553000000001E-7</v>
      </c>
      <c r="BT311" s="122">
        <v>1.8000260999999999E-10</v>
      </c>
      <c r="BU311" s="122">
        <v>1.0688167000000001E-6</v>
      </c>
      <c r="BV311" s="122">
        <v>1.8404846999999999E-7</v>
      </c>
      <c r="BW311" s="122">
        <v>1.2639337E-7</v>
      </c>
      <c r="BX311" s="122">
        <v>9.3948672000000004E-8</v>
      </c>
      <c r="BY311" s="122">
        <v>5.3869235000000001E-9</v>
      </c>
      <c r="BZ311" s="122">
        <v>1.6583718999999999E-9</v>
      </c>
      <c r="CA311" s="122">
        <v>1.8381367999999999E-6</v>
      </c>
      <c r="CB311" s="122">
        <v>2.4810747000000001E-5</v>
      </c>
      <c r="CC311" s="122">
        <v>6.5732388000000001E-8</v>
      </c>
      <c r="CD311" s="111">
        <v>0</v>
      </c>
      <c r="CE311" s="224" t="s">
        <v>12032</v>
      </c>
      <c r="CF311" s="222" t="s">
        <v>12028</v>
      </c>
      <c r="CG311" s="220" t="s">
        <v>12020</v>
      </c>
      <c r="CK311" s="50"/>
      <c r="CL311" s="41"/>
      <c r="CM311" s="41"/>
      <c r="CN311" s="41"/>
      <c r="CO311" s="41"/>
      <c r="CP311" s="41"/>
      <c r="CQ311" s="41"/>
      <c r="CR311" s="41"/>
      <c r="CS311" s="41"/>
      <c r="CT311" s="41"/>
      <c r="CU311" s="41"/>
      <c r="CV311" s="41"/>
      <c r="CW311" s="41"/>
    </row>
    <row r="312" spans="1:101" ht="14.5" customHeight="1" thickBot="1">
      <c r="A312" s="41" t="s">
        <v>12031</v>
      </c>
      <c r="B312" s="119" t="s">
        <v>12026</v>
      </c>
      <c r="C312" s="120" t="str">
        <f t="shared" si="120"/>
        <v>A.030.38.114</v>
      </c>
      <c r="D312" s="135" t="s">
        <v>12024</v>
      </c>
      <c r="E312" s="119" t="s">
        <v>6570</v>
      </c>
      <c r="F312" s="118" t="str">
        <f t="shared" si="121"/>
        <v>Sodium cocoamphoacetate</v>
      </c>
      <c r="G312" s="118">
        <f t="shared" si="122"/>
        <v>0.49939096036599995</v>
      </c>
      <c r="H312" s="118">
        <f t="shared" si="123"/>
        <v>1.7215946569999998E-2</v>
      </c>
      <c r="I312" s="118">
        <f t="shared" si="124"/>
        <v>2.8497249999999998E-2</v>
      </c>
      <c r="J312" s="326">
        <f t="shared" si="125"/>
        <v>4.0288837959999999E-3</v>
      </c>
      <c r="K312" s="118">
        <v>0.44964887999999997</v>
      </c>
      <c r="L312" s="118">
        <v>1.0223930000000001E-2</v>
      </c>
      <c r="M312" s="118">
        <v>1.6751373999999999E-2</v>
      </c>
      <c r="N312" s="118">
        <v>1.4407091E-2</v>
      </c>
      <c r="O312" s="118">
        <v>2.2150954E-3</v>
      </c>
      <c r="P312" s="118">
        <v>2.6386204000000002E-4</v>
      </c>
      <c r="Q312" s="118">
        <v>3.2989812999999999E-4</v>
      </c>
      <c r="R312" s="118">
        <v>1.5219459999999999E-3</v>
      </c>
      <c r="S312" s="118">
        <v>5.4287699999999999E-4</v>
      </c>
      <c r="T312" s="118">
        <v>0</v>
      </c>
      <c r="U312" s="118">
        <v>3.4745245999999999E-3</v>
      </c>
      <c r="V312" s="330">
        <v>1.1482196000000001E-5</v>
      </c>
      <c r="W312" s="118">
        <v>0</v>
      </c>
      <c r="X312" s="118">
        <v>0</v>
      </c>
      <c r="Y312" s="41"/>
      <c r="Z312" s="327">
        <f t="shared" si="126"/>
        <v>3.3808186466165409</v>
      </c>
      <c r="AA312" s="41"/>
      <c r="AB312" s="111">
        <v>60.875504999999997</v>
      </c>
      <c r="AC312" s="111">
        <v>60.308683000000002</v>
      </c>
      <c r="AD312" s="111">
        <v>0.47105810999999997</v>
      </c>
      <c r="AE312" s="111">
        <v>0</v>
      </c>
      <c r="AF312" s="111">
        <v>0</v>
      </c>
      <c r="AG312" s="111">
        <v>4.7161777999999996E-3</v>
      </c>
      <c r="AH312" s="111">
        <v>9.1047101000000005E-2</v>
      </c>
      <c r="AI312" s="41"/>
      <c r="AJ312" s="114">
        <v>6.5522401999999993E-2</v>
      </c>
      <c r="AK312" s="114">
        <v>6.0629270999999998E-2</v>
      </c>
      <c r="AL312" s="114">
        <v>2.8443173E-3</v>
      </c>
      <c r="AM312" s="114">
        <v>2.0488138999999999E-3</v>
      </c>
      <c r="AN312" s="113">
        <f t="shared" si="127"/>
        <v>3.6348483112449995E-6</v>
      </c>
      <c r="AO312" s="112">
        <f t="shared" si="128"/>
        <v>1.0518924862198E-8</v>
      </c>
      <c r="AP312" s="112">
        <f t="shared" si="129"/>
        <v>0.28694871658300003</v>
      </c>
      <c r="AQ312" s="328">
        <v>3.2470901999999998E-6</v>
      </c>
      <c r="AR312" s="328">
        <v>9.7998356000000006E-9</v>
      </c>
      <c r="AS312" s="328">
        <v>2.6759797999999998E-13</v>
      </c>
      <c r="AT312" s="328">
        <v>3.6891135000000002E-9</v>
      </c>
      <c r="AU312" s="328">
        <v>2.4047145E-11</v>
      </c>
      <c r="AV312" s="328">
        <v>2.1422795E-9</v>
      </c>
      <c r="AW312" s="328">
        <v>3.7792676E-7</v>
      </c>
      <c r="AX312" s="328">
        <v>3.1030102E-10</v>
      </c>
      <c r="AY312" s="328">
        <v>3.9336331999999998E-10</v>
      </c>
      <c r="AZ312" s="328">
        <v>2.6994696000000002E-13</v>
      </c>
      <c r="BA312" s="328">
        <v>1.3846969999999999E-15</v>
      </c>
      <c r="BB312" s="328">
        <v>5.7204561000000004E-13</v>
      </c>
      <c r="BC312" s="328">
        <v>3.3049849999999997E-14</v>
      </c>
      <c r="BD312" s="328">
        <v>2.4979100999999999E-14</v>
      </c>
      <c r="BE312" s="328">
        <v>2.8740116999999998E-9</v>
      </c>
      <c r="BF312" s="328">
        <v>1.1018993999999999E-9</v>
      </c>
      <c r="BG312" s="328">
        <v>1.4255918E-11</v>
      </c>
      <c r="BH312" s="328">
        <v>2.5546583000000001E-5</v>
      </c>
      <c r="BI312" s="329">
        <v>0.28692317000000001</v>
      </c>
      <c r="BJ312" s="329">
        <v>0</v>
      </c>
      <c r="BK312" s="329">
        <v>0</v>
      </c>
      <c r="BL312" s="329">
        <v>0</v>
      </c>
      <c r="BM312" s="41"/>
      <c r="BN312" s="111">
        <v>1.5715352E-4</v>
      </c>
      <c r="BO312" s="122">
        <v>3.3968165E-6</v>
      </c>
      <c r="BP312" s="122">
        <v>9.4266195000000002E-5</v>
      </c>
      <c r="BQ312" s="122">
        <v>1.7918686E-7</v>
      </c>
      <c r="BR312" s="122">
        <v>3.7829768000000002E-6</v>
      </c>
      <c r="BS312" s="122">
        <v>1.3427524999999999E-6</v>
      </c>
      <c r="BT312" s="122">
        <v>3.4630060000000002E-10</v>
      </c>
      <c r="BU312" s="122">
        <v>2.0562584E-6</v>
      </c>
      <c r="BV312" s="122">
        <v>3.5408428000000002E-7</v>
      </c>
      <c r="BW312" s="122">
        <v>2.1829551000000001E-7</v>
      </c>
      <c r="BX312" s="122">
        <v>1.8074450000000001E-7</v>
      </c>
      <c r="BY312" s="122">
        <v>1.036371E-8</v>
      </c>
      <c r="BZ312" s="122">
        <v>3.1904825999999999E-9</v>
      </c>
      <c r="CA312" s="122">
        <v>3.5033342999999999E-6</v>
      </c>
      <c r="CB312" s="122">
        <v>4.7732511999999997E-5</v>
      </c>
      <c r="CC312" s="122">
        <v>1.2646019999999999E-7</v>
      </c>
      <c r="CD312" s="111">
        <v>0</v>
      </c>
      <c r="CE312" s="223" t="s">
        <v>12028</v>
      </c>
      <c r="CF312" s="222" t="s">
        <v>12028</v>
      </c>
      <c r="CG312" s="220" t="s">
        <v>12020</v>
      </c>
      <c r="CK312" s="50"/>
      <c r="CL312" s="41"/>
      <c r="CM312" s="41"/>
      <c r="CN312" s="41"/>
      <c r="CO312" s="41"/>
      <c r="CP312" s="41"/>
      <c r="CQ312" s="41"/>
      <c r="CR312" s="41"/>
      <c r="CS312" s="41"/>
      <c r="CT312" s="41"/>
      <c r="CU312" s="41"/>
      <c r="CV312" s="41"/>
      <c r="CW312" s="41"/>
    </row>
    <row r="313" spans="1:101" ht="14.5" customHeight="1" thickBot="1">
      <c r="A313" s="41" t="s">
        <v>12027</v>
      </c>
      <c r="B313" s="119" t="s">
        <v>12026</v>
      </c>
      <c r="C313" s="120" t="str">
        <f t="shared" si="120"/>
        <v>A.030.38.115</v>
      </c>
      <c r="D313" s="135" t="s">
        <v>12024</v>
      </c>
      <c r="E313" s="119" t="s">
        <v>6570</v>
      </c>
      <c r="F313" s="118" t="str">
        <f t="shared" si="121"/>
        <v>Sodium cumene sulphonate</v>
      </c>
      <c r="G313" s="118">
        <f t="shared" si="122"/>
        <v>0.25551507696289999</v>
      </c>
      <c r="H313" s="118">
        <f t="shared" si="123"/>
        <v>9.1153677100000007E-3</v>
      </c>
      <c r="I313" s="118">
        <f t="shared" si="124"/>
        <v>1.5096842070000002E-2</v>
      </c>
      <c r="J313" s="326">
        <f t="shared" si="125"/>
        <v>2.1343571828999998E-3</v>
      </c>
      <c r="K313" s="118">
        <v>0.22916850999999999</v>
      </c>
      <c r="L313" s="118">
        <v>5.4162688000000004E-3</v>
      </c>
      <c r="M313" s="118">
        <v>8.8742730000000002E-3</v>
      </c>
      <c r="N313" s="118">
        <v>7.6265207000000002E-3</v>
      </c>
      <c r="O313" s="118">
        <v>1.1734776E-3</v>
      </c>
      <c r="P313" s="118">
        <v>1.3978457999999999E-4</v>
      </c>
      <c r="Q313" s="118">
        <v>1.7558483E-4</v>
      </c>
      <c r="R313" s="118">
        <v>8.0630027000000003E-4</v>
      </c>
      <c r="S313" s="118">
        <v>2.8759663000000002E-4</v>
      </c>
      <c r="T313" s="118">
        <v>0</v>
      </c>
      <c r="U313" s="118">
        <v>1.8406777E-3</v>
      </c>
      <c r="V313" s="330">
        <v>6.0828528999999996E-6</v>
      </c>
      <c r="W313" s="118">
        <v>0</v>
      </c>
      <c r="X313" s="118">
        <v>0</v>
      </c>
      <c r="Y313" s="41"/>
      <c r="Z313" s="327">
        <f t="shared" si="126"/>
        <v>1.7230715037593984</v>
      </c>
      <c r="AA313" s="41"/>
      <c r="AB313" s="111">
        <v>55.876004999999999</v>
      </c>
      <c r="AC313" s="111">
        <v>55.575724000000001</v>
      </c>
      <c r="AD313" s="111">
        <v>0.24954957999999999</v>
      </c>
      <c r="AE313" s="111">
        <v>0</v>
      </c>
      <c r="AF313" s="111">
        <v>0</v>
      </c>
      <c r="AG313" s="111">
        <v>2.4984606999999999E-3</v>
      </c>
      <c r="AH313" s="111">
        <v>4.8233466000000003E-2</v>
      </c>
      <c r="AI313" s="41"/>
      <c r="AJ313" s="114">
        <v>3.3488452000000002E-2</v>
      </c>
      <c r="AK313" s="114">
        <v>3.0951979000000001E-2</v>
      </c>
      <c r="AL313" s="114">
        <v>1.4510858E-3</v>
      </c>
      <c r="AM313" s="114">
        <v>1.0853875999999999E-3</v>
      </c>
      <c r="AN313" s="113">
        <f t="shared" si="127"/>
        <v>1.8556341833790001E-6</v>
      </c>
      <c r="AO313" s="112">
        <f t="shared" si="128"/>
        <v>5.3664416558254485E-9</v>
      </c>
      <c r="AP313" s="112">
        <f t="shared" si="129"/>
        <v>0.15201506365699999</v>
      </c>
      <c r="AQ313" s="328">
        <v>1.6517791E-6</v>
      </c>
      <c r="AR313" s="328">
        <v>4.9856978999999996E-9</v>
      </c>
      <c r="AS313" s="328">
        <v>1.3613287E-13</v>
      </c>
      <c r="AT313" s="328">
        <v>3.9006645999999998E-10</v>
      </c>
      <c r="AU313" s="328">
        <v>1.2739309E-11</v>
      </c>
      <c r="AV313" s="328">
        <v>1.1340334999999999E-9</v>
      </c>
      <c r="AW313" s="328">
        <v>2.0021195E-7</v>
      </c>
      <c r="AX313" s="328">
        <v>1.6418813999999999E-10</v>
      </c>
      <c r="AY313" s="328">
        <v>2.0838968000000001E-10</v>
      </c>
      <c r="AZ313" s="328">
        <v>1.4300815000000001E-13</v>
      </c>
      <c r="BA313" s="328">
        <v>7.3356244999999999E-16</v>
      </c>
      <c r="BB313" s="328">
        <v>3.0304909999999999E-13</v>
      </c>
      <c r="BC313" s="328">
        <v>1.7508616999999999E-14</v>
      </c>
      <c r="BD313" s="328">
        <v>1.3233026E-14</v>
      </c>
      <c r="BE313" s="328">
        <v>1.5225475999999999E-9</v>
      </c>
      <c r="BF313" s="328">
        <v>5.8374651000000004E-10</v>
      </c>
      <c r="BG313" s="328">
        <v>7.5522704999999996E-12</v>
      </c>
      <c r="BH313" s="328">
        <v>1.3533657E-5</v>
      </c>
      <c r="BI313" s="329">
        <v>0.15200153</v>
      </c>
      <c r="BJ313" s="329">
        <v>0</v>
      </c>
      <c r="BK313" s="329">
        <v>0</v>
      </c>
      <c r="BL313" s="329">
        <v>0</v>
      </c>
      <c r="BM313" s="41"/>
      <c r="BN313" s="122">
        <v>8.1355630999999996E-5</v>
      </c>
      <c r="BO313" s="122">
        <v>1.7995106999999999E-6</v>
      </c>
      <c r="BP313" s="122">
        <v>4.8043805999999999E-5</v>
      </c>
      <c r="BQ313" s="122">
        <v>9.4930036000000002E-8</v>
      </c>
      <c r="BR313" s="122">
        <v>2.0040845000000001E-6</v>
      </c>
      <c r="BS313" s="122">
        <v>7.1134179999999998E-7</v>
      </c>
      <c r="BT313" s="122">
        <v>1.8345755E-10</v>
      </c>
      <c r="BU313" s="122">
        <v>1.0893315E-6</v>
      </c>
      <c r="BV313" s="122">
        <v>1.8758107000000001E-7</v>
      </c>
      <c r="BW313" s="122">
        <v>1.161855E-7</v>
      </c>
      <c r="BX313" s="122">
        <v>9.575191E-8</v>
      </c>
      <c r="BY313" s="122">
        <v>5.4903192999999999E-9</v>
      </c>
      <c r="BZ313" s="122">
        <v>1.6902024E-9</v>
      </c>
      <c r="CA313" s="122">
        <v>1.8517889E-6</v>
      </c>
      <c r="CB313" s="122">
        <v>2.5286961E-5</v>
      </c>
      <c r="CC313" s="122">
        <v>6.6994046000000006E-8</v>
      </c>
      <c r="CD313" s="111">
        <v>0</v>
      </c>
      <c r="CE313" s="207" t="s">
        <v>12022</v>
      </c>
      <c r="CF313" s="221" t="s">
        <v>12021</v>
      </c>
      <c r="CG313" s="220" t="s">
        <v>12020</v>
      </c>
      <c r="CK313" s="41"/>
      <c r="CL313" s="41"/>
      <c r="CM313" s="41"/>
      <c r="CN313" s="41"/>
      <c r="CO313" s="41"/>
      <c r="CP313" s="41"/>
      <c r="CQ313" s="41"/>
      <c r="CR313" s="41"/>
      <c r="CS313" s="41"/>
      <c r="CT313" s="41"/>
      <c r="CU313" s="41"/>
      <c r="CV313" s="41"/>
      <c r="CW313" s="41"/>
    </row>
    <row r="314" spans="1:101" ht="14.5" customHeight="1">
      <c r="B314" s="119" t="s">
        <v>11940</v>
      </c>
      <c r="C314" s="133" t="s">
        <v>12019</v>
      </c>
      <c r="D314" s="135"/>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c r="AQ314" s="41"/>
      <c r="AR314" s="41"/>
      <c r="AS314" s="41"/>
      <c r="AT314" s="41"/>
      <c r="AU314" s="41"/>
      <c r="AV314" s="41"/>
      <c r="AW314" s="41"/>
      <c r="AX314" s="41"/>
      <c r="AY314" s="41"/>
      <c r="AZ314" s="41"/>
      <c r="BA314" s="41"/>
      <c r="BB314" s="41"/>
      <c r="BC314" s="41"/>
      <c r="BD314" s="41"/>
      <c r="BE314" s="41"/>
      <c r="BF314" s="41"/>
      <c r="BG314" s="41"/>
      <c r="BH314" s="41"/>
      <c r="BI314" s="41"/>
      <c r="BJ314" s="41"/>
      <c r="BK314" s="41"/>
      <c r="BL314" s="41"/>
      <c r="BM314" s="41"/>
      <c r="BN314" s="41"/>
      <c r="BO314" s="41"/>
      <c r="BP314" s="41"/>
      <c r="BQ314" s="41"/>
      <c r="BR314" s="41"/>
      <c r="BS314" s="41"/>
      <c r="BT314" s="41"/>
      <c r="BU314" s="41"/>
      <c r="BV314" s="41"/>
      <c r="BW314" s="41"/>
      <c r="BX314" s="41"/>
      <c r="BY314" s="41"/>
      <c r="BZ314" s="41"/>
      <c r="CA314" s="41"/>
      <c r="CB314" s="41"/>
      <c r="CC314" s="41"/>
      <c r="CD314" s="41"/>
      <c r="CE314" s="150"/>
      <c r="CF314" s="172"/>
      <c r="CJ314" s="42"/>
      <c r="CK314" s="50"/>
      <c r="CL314" s="41"/>
      <c r="CM314" s="41"/>
      <c r="CN314" s="41"/>
      <c r="CO314" s="41"/>
      <c r="CP314" s="41"/>
      <c r="CQ314" s="41"/>
      <c r="CR314" s="41"/>
      <c r="CS314" s="41"/>
      <c r="CT314" s="41"/>
      <c r="CU314" s="41"/>
      <c r="CV314" s="41"/>
      <c r="CW314" s="41"/>
    </row>
    <row r="315" spans="1:101" ht="14.5" customHeight="1">
      <c r="B315" s="119" t="s">
        <v>11940</v>
      </c>
      <c r="C315" s="133" t="s">
        <v>43</v>
      </c>
      <c r="D315" s="133" t="s">
        <v>12013</v>
      </c>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M315" s="41"/>
      <c r="AN315" s="41"/>
      <c r="AO315" s="41"/>
      <c r="AP315" s="41"/>
      <c r="AQ315" s="41"/>
      <c r="AR315" s="41"/>
      <c r="AS315" s="41"/>
      <c r="AT315" s="41"/>
      <c r="AU315" s="41"/>
      <c r="AV315" s="41"/>
      <c r="AW315" s="41"/>
      <c r="AX315" s="41"/>
      <c r="AY315" s="41"/>
      <c r="AZ315" s="41"/>
      <c r="BA315" s="41"/>
      <c r="BB315" s="41"/>
      <c r="BC315" s="41"/>
      <c r="BD315" s="41"/>
      <c r="BE315" s="41"/>
      <c r="BF315" s="41"/>
      <c r="BG315" s="41"/>
      <c r="BH315" s="41"/>
      <c r="BI315" s="41"/>
      <c r="BJ315" s="41"/>
      <c r="BK315" s="41"/>
      <c r="BL315" s="41"/>
      <c r="BM315" s="41"/>
      <c r="BN315" s="41"/>
      <c r="BO315" s="41"/>
      <c r="BP315" s="41"/>
      <c r="BQ315" s="41"/>
      <c r="BR315" s="41"/>
      <c r="BS315" s="41"/>
      <c r="BT315" s="41"/>
      <c r="BU315" s="41"/>
      <c r="BV315" s="41"/>
      <c r="BW315" s="41"/>
      <c r="BX315" s="41"/>
      <c r="BY315" s="41"/>
      <c r="BZ315" s="41"/>
      <c r="CA315" s="41"/>
      <c r="CB315" s="41"/>
      <c r="CC315" s="41"/>
      <c r="CD315" s="41"/>
      <c r="CE315" s="150"/>
      <c r="CF315" s="172"/>
      <c r="CJ315" s="42"/>
      <c r="CK315" s="50"/>
      <c r="CL315" s="41"/>
      <c r="CM315" s="41"/>
      <c r="CN315" s="41"/>
      <c r="CO315" s="41"/>
      <c r="CP315" s="41"/>
      <c r="CQ315" s="41"/>
      <c r="CR315" s="41"/>
      <c r="CS315" s="41"/>
      <c r="CT315" s="41"/>
      <c r="CU315" s="41"/>
      <c r="CV315" s="41"/>
      <c r="CW315" s="41"/>
    </row>
    <row r="316" spans="1:101" ht="14.5" customHeight="1">
      <c r="A316" s="41" t="s">
        <v>12018</v>
      </c>
      <c r="B316" s="119" t="s">
        <v>11940</v>
      </c>
      <c r="C316" s="120" t="str">
        <f>MID(A316,1,12)</f>
        <v>A.040.01.101</v>
      </c>
      <c r="D316" s="135" t="s">
        <v>12013</v>
      </c>
      <c r="E316" s="119" t="s">
        <v>6570</v>
      </c>
      <c r="F316" s="118" t="str">
        <f>MID(A316, 21,85)</f>
        <v>Cement (blastfurnace CEM III B 42.5 N)</v>
      </c>
      <c r="G316" s="118">
        <f>H316+I316+J316+K316</f>
        <v>6.7396874645400007E-2</v>
      </c>
      <c r="H316" s="118">
        <f>N316+O316+P316+Q316</f>
        <v>2.585367509E-3</v>
      </c>
      <c r="I316" s="118">
        <f>L316+M316+R316</f>
        <v>8.6201269300000011E-3</v>
      </c>
      <c r="J316" s="326">
        <f>S316+IF(T316="x",0,T316)+IF(U316="x",0,U316)+IF(V316="x",0,V316)+W316+X316</f>
        <v>1.7948812063999999E-3</v>
      </c>
      <c r="K316" s="118">
        <v>5.4396499000000001E-2</v>
      </c>
      <c r="L316" s="118">
        <v>6.0079323000000002E-3</v>
      </c>
      <c r="M316" s="118">
        <v>2.2914205999999999E-3</v>
      </c>
      <c r="N316" s="118">
        <v>1.9319592999999999E-3</v>
      </c>
      <c r="O316" s="118">
        <v>5.8148271999999997E-4</v>
      </c>
      <c r="P316" s="330">
        <v>1.9480519999999999E-5</v>
      </c>
      <c r="Q316" s="330">
        <v>5.2444968999999999E-5</v>
      </c>
      <c r="R316" s="118">
        <v>3.2077403E-4</v>
      </c>
      <c r="S316" s="118">
        <v>2.6083938999999997E-4</v>
      </c>
      <c r="T316" s="118">
        <v>1.4680264000000001E-4</v>
      </c>
      <c r="U316" s="118">
        <v>1.3826751999999999E-3</v>
      </c>
      <c r="V316" s="330">
        <v>1.1587546000000001E-6</v>
      </c>
      <c r="W316" s="330">
        <v>3.4052217999999999E-6</v>
      </c>
      <c r="X316" s="118">
        <v>0</v>
      </c>
      <c r="Y316" s="41"/>
      <c r="Z316" s="327">
        <f>K316/0.133</f>
        <v>0.40899623308270677</v>
      </c>
      <c r="AA316" s="41"/>
      <c r="AB316" s="111">
        <v>3.3958298</v>
      </c>
      <c r="AC316" s="111">
        <v>3.0881240999999999</v>
      </c>
      <c r="AD316" s="111">
        <v>0.18743447999999999</v>
      </c>
      <c r="AE316" s="111">
        <v>0</v>
      </c>
      <c r="AF316" s="111">
        <v>1.4471131E-2</v>
      </c>
      <c r="AG316" s="111">
        <v>6.3601904000000001E-2</v>
      </c>
      <c r="AH316" s="111">
        <v>4.2198178000000003E-2</v>
      </c>
      <c r="AI316" s="41"/>
      <c r="AJ316" s="114">
        <v>9.2244907000000008E-3</v>
      </c>
      <c r="AK316" s="114">
        <v>8.6997220999999996E-3</v>
      </c>
      <c r="AL316" s="114">
        <v>3.6410369000000001E-4</v>
      </c>
      <c r="AM316" s="114">
        <v>1.6066489999999999E-4</v>
      </c>
      <c r="AN316" s="113">
        <f>AQ316+AT316+AU316+AV316+AW316+BE316+BF316+BJ316</f>
        <v>5.2156607280280996E-7</v>
      </c>
      <c r="AO316" s="112">
        <f>AR316+AS316+AX316+AY316+AZ316+BA316+BB316+BC316+BD316+BG316+BK316+BL316</f>
        <v>1.3465373254244363E-9</v>
      </c>
      <c r="AP316" s="112">
        <f>BH316+BI316</f>
        <v>2.2502087401000001E-2</v>
      </c>
      <c r="AQ316" s="328">
        <v>3.8148038E-7</v>
      </c>
      <c r="AR316" s="328">
        <v>1.1510864000000001E-9</v>
      </c>
      <c r="AS316" s="328">
        <v>3.1446281000000002E-14</v>
      </c>
      <c r="AT316" s="328">
        <v>1.6458556000000001E-11</v>
      </c>
      <c r="AU316" s="328">
        <v>9.6528781000000005E-13</v>
      </c>
      <c r="AV316" s="328">
        <v>2.8727270000000001E-10</v>
      </c>
      <c r="AW316" s="328">
        <v>1.3852811999999999E-7</v>
      </c>
      <c r="AX316" s="328">
        <v>4.1197655000000001E-11</v>
      </c>
      <c r="AY316" s="328">
        <v>1.5110994E-10</v>
      </c>
      <c r="AZ316" s="328">
        <v>4.6154352000000003E-14</v>
      </c>
      <c r="BA316" s="328">
        <v>4.5062322000000003E-16</v>
      </c>
      <c r="BB316" s="328">
        <v>9.2490007000000003E-13</v>
      </c>
      <c r="BC316" s="328">
        <v>6.9250633E-15</v>
      </c>
      <c r="BD316" s="328">
        <v>1.5163555999999999E-14</v>
      </c>
      <c r="BE316" s="328">
        <v>3.0057591999999998E-10</v>
      </c>
      <c r="BF316" s="328">
        <v>8.8849769999999997E-10</v>
      </c>
      <c r="BG316" s="328">
        <v>1.7302840999999999E-12</v>
      </c>
      <c r="BH316" s="328">
        <v>7.6645401000000006E-5</v>
      </c>
      <c r="BI316" s="329">
        <v>2.2425442E-2</v>
      </c>
      <c r="BJ316" s="328">
        <v>6.3802638999999994E-11</v>
      </c>
      <c r="BK316" s="328">
        <v>3.8798902E-13</v>
      </c>
      <c r="BL316" s="328">
        <v>1.7358915999999999E-17</v>
      </c>
      <c r="BM316" s="41"/>
      <c r="BN316" s="122">
        <v>1.8800438000000001E-5</v>
      </c>
      <c r="BO316" s="122">
        <v>1.1350409000000001E-6</v>
      </c>
      <c r="BP316" s="122">
        <v>1.1403899999999999E-5</v>
      </c>
      <c r="BQ316" s="122">
        <v>3.7611816E-8</v>
      </c>
      <c r="BR316" s="122">
        <v>1.3062772999999999E-6</v>
      </c>
      <c r="BS316" s="122">
        <v>1.8387315000000001E-7</v>
      </c>
      <c r="BT316" s="122">
        <v>6.5897835999999997E-10</v>
      </c>
      <c r="BU316" s="122">
        <v>2.7952470999999999E-7</v>
      </c>
      <c r="BV316" s="122">
        <v>2.6141485999999998E-8</v>
      </c>
      <c r="BW316" s="122">
        <v>3.4703140999999998E-8</v>
      </c>
      <c r="BX316" s="122">
        <v>7.200724E-9</v>
      </c>
      <c r="BY316" s="122">
        <v>1.1821606E-9</v>
      </c>
      <c r="BZ316" s="122">
        <v>1.2199164E-10</v>
      </c>
      <c r="CA316" s="122">
        <v>4.6295056000000002E-7</v>
      </c>
      <c r="CB316" s="122">
        <v>3.8890897000000001E-6</v>
      </c>
      <c r="CC316" s="122">
        <v>2.300141E-8</v>
      </c>
      <c r="CD316" s="122">
        <v>9.1593334999999999E-9</v>
      </c>
      <c r="CE316" s="174"/>
      <c r="CF316" s="173"/>
      <c r="CG316" s="76" t="s">
        <v>949</v>
      </c>
      <c r="CJ316" s="42"/>
      <c r="CK316" s="50"/>
      <c r="CL316" s="41"/>
      <c r="CM316" s="41"/>
      <c r="CN316" s="41"/>
      <c r="CO316" s="41"/>
      <c r="CP316" s="41"/>
      <c r="CQ316" s="41"/>
      <c r="CR316" s="41"/>
      <c r="CS316" s="41"/>
      <c r="CT316" s="41"/>
      <c r="CU316" s="41"/>
      <c r="CV316" s="41"/>
      <c r="CW316" s="41"/>
    </row>
    <row r="317" spans="1:101" ht="14.5" customHeight="1">
      <c r="A317" s="41" t="s">
        <v>12016</v>
      </c>
      <c r="B317" s="119" t="s">
        <v>11940</v>
      </c>
      <c r="C317" s="120" t="str">
        <f>MID(A317,1,12)</f>
        <v>A.040.01.102</v>
      </c>
      <c r="D317" s="135" t="s">
        <v>12013</v>
      </c>
      <c r="E317" s="119" t="s">
        <v>6570</v>
      </c>
      <c r="F317" s="118" t="str">
        <f>MID(A317, 21,85)</f>
        <v>Cement (Portland CEM I 52.5 N)</v>
      </c>
      <c r="G317" s="118">
        <f>H317+I317+J317+K317</f>
        <v>0.17161057546899999</v>
      </c>
      <c r="H317" s="118">
        <f>N317+O317+P317+Q317</f>
        <v>1.4190085868999999E-2</v>
      </c>
      <c r="I317" s="118">
        <f>L317+M317+R317</f>
        <v>2.7101911599999997E-2</v>
      </c>
      <c r="J317" s="326">
        <f>S317+IF(T317="x",0,T317)+IF(U317="x",0,U317)+IF(V317="x",0,V317)+W317+X317</f>
        <v>1.0201498E-2</v>
      </c>
      <c r="K317" s="118">
        <v>0.12011708</v>
      </c>
      <c r="L317" s="118">
        <v>1.0501129999999999E-2</v>
      </c>
      <c r="M317" s="118">
        <v>1.3807593E-2</v>
      </c>
      <c r="N317" s="118">
        <v>1.1199153999999999E-2</v>
      </c>
      <c r="O317" s="118">
        <v>2.1217715999999999E-3</v>
      </c>
      <c r="P317" s="330">
        <v>4.0464799000000003E-5</v>
      </c>
      <c r="Q317" s="118">
        <v>8.2869547000000003E-4</v>
      </c>
      <c r="R317" s="118">
        <v>2.7931886E-3</v>
      </c>
      <c r="S317" s="118">
        <v>1.0201498E-2</v>
      </c>
      <c r="T317" s="118">
        <v>0</v>
      </c>
      <c r="U317" s="118">
        <v>0</v>
      </c>
      <c r="V317" s="118">
        <v>0</v>
      </c>
      <c r="W317" s="118">
        <v>0</v>
      </c>
      <c r="X317" s="118">
        <v>0</v>
      </c>
      <c r="Y317" s="41"/>
      <c r="Z317" s="327">
        <f>K317/0.133</f>
        <v>0.90313593984962404</v>
      </c>
      <c r="AA317" s="41"/>
      <c r="AB317" s="111">
        <v>3.8408932999999998</v>
      </c>
      <c r="AC317" s="111">
        <v>3.7087596999999999</v>
      </c>
      <c r="AD317" s="111">
        <v>0</v>
      </c>
      <c r="AE317" s="111">
        <v>0</v>
      </c>
      <c r="AF317" s="111">
        <v>8.2318115000000003E-4</v>
      </c>
      <c r="AG317" s="111">
        <v>3.178926E-2</v>
      </c>
      <c r="AH317" s="111">
        <v>9.9521224000000005E-2</v>
      </c>
      <c r="AI317" s="41"/>
      <c r="AJ317" s="114">
        <v>2.0759527999999999E-2</v>
      </c>
      <c r="AK317" s="114">
        <v>1.9759217999999999E-2</v>
      </c>
      <c r="AL317" s="114">
        <v>8.5314235999999996E-4</v>
      </c>
      <c r="AM317" s="114">
        <v>1.4716706999999999E-4</v>
      </c>
      <c r="AN317" s="113">
        <f>AQ317+AT317+AU317+AV317+AW317+BE317+BF317+BJ317</f>
        <v>1.1846054059330003E-6</v>
      </c>
      <c r="AO317" s="112">
        <f>AR317+AS317+AX317+AY317+AZ317+BA317+BB317+BC317+BD317+BG317+BK317+BL317</f>
        <v>3.1551122692914994E-9</v>
      </c>
      <c r="AP317" s="112">
        <f>BH317+BI317</f>
        <v>2.0611633899999999E-2</v>
      </c>
      <c r="AQ317" s="328">
        <v>8.4148915999999997E-7</v>
      </c>
      <c r="AR317" s="328">
        <v>2.5391019999999999E-9</v>
      </c>
      <c r="AS317" s="328">
        <v>6.9366435000000003E-14</v>
      </c>
      <c r="AT317" s="328">
        <v>3.7149255999999999E-11</v>
      </c>
      <c r="AU317" s="328">
        <v>5.8185587E-11</v>
      </c>
      <c r="AV317" s="328">
        <v>1.6652788999999999E-9</v>
      </c>
      <c r="AW317" s="328">
        <v>3.4002953E-7</v>
      </c>
      <c r="AX317" s="328">
        <v>2.3935593E-10</v>
      </c>
      <c r="AY317" s="328">
        <v>3.7486107999999999E-10</v>
      </c>
      <c r="AZ317" s="328">
        <v>3.3136106999999999E-13</v>
      </c>
      <c r="BA317" s="328">
        <v>1.140933E-15</v>
      </c>
      <c r="BB317" s="328">
        <v>1.3688313999999999E-12</v>
      </c>
      <c r="BC317" s="328">
        <v>1.3868158E-14</v>
      </c>
      <c r="BD317" s="328">
        <v>8.6912955000000007E-15</v>
      </c>
      <c r="BE317" s="328">
        <v>2.5081918999999998E-10</v>
      </c>
      <c r="BF317" s="328">
        <v>1.075283E-9</v>
      </c>
      <c r="BG317" s="329">
        <v>0</v>
      </c>
      <c r="BH317" s="329">
        <v>3.5850790000000002E-4</v>
      </c>
      <c r="BI317" s="329">
        <v>2.0253126E-2</v>
      </c>
      <c r="BJ317" s="329">
        <v>0</v>
      </c>
      <c r="BK317" s="329">
        <v>0</v>
      </c>
      <c r="BL317" s="329">
        <v>0</v>
      </c>
      <c r="BM317" s="41"/>
      <c r="BN317" s="122">
        <v>4.2890920999999997E-5</v>
      </c>
      <c r="BO317" s="122">
        <v>3.1397426000000001E-6</v>
      </c>
      <c r="BP317" s="122">
        <v>2.5181827000000001E-5</v>
      </c>
      <c r="BQ317" s="122">
        <v>3.2797508999999998E-7</v>
      </c>
      <c r="BR317" s="122">
        <v>3.7218166000000002E-6</v>
      </c>
      <c r="BS317" s="122">
        <v>1.0616215E-6</v>
      </c>
      <c r="BT317" s="122">
        <v>1.1496288999999999E-9</v>
      </c>
      <c r="BU317" s="122">
        <v>1.7094995E-6</v>
      </c>
      <c r="BV317" s="122">
        <v>5.4300910999999999E-8</v>
      </c>
      <c r="BW317" s="122">
        <v>5.4835260999999995E-7</v>
      </c>
      <c r="BX317" s="122">
        <v>1.6477820000000001E-7</v>
      </c>
      <c r="BY317" s="111">
        <v>0</v>
      </c>
      <c r="BZ317" s="122">
        <v>6.0247986E-8</v>
      </c>
      <c r="CA317" s="122">
        <v>2.4710423999999998E-6</v>
      </c>
      <c r="CB317" s="122">
        <v>4.4439348999999999E-6</v>
      </c>
      <c r="CC317" s="122">
        <v>4.6317296000000004E-9</v>
      </c>
      <c r="CD317" s="111">
        <v>0</v>
      </c>
      <c r="CF317" s="173"/>
      <c r="CG317" s="76" t="s">
        <v>832</v>
      </c>
      <c r="CK317" s="76"/>
      <c r="CL317" s="41"/>
      <c r="CM317" s="41"/>
      <c r="CN317" s="41"/>
      <c r="CO317" s="41"/>
      <c r="CP317" s="41"/>
      <c r="CQ317" s="41"/>
      <c r="CR317" s="41"/>
      <c r="CS317" s="41"/>
      <c r="CT317" s="41"/>
      <c r="CU317" s="41"/>
      <c r="CV317" s="41"/>
      <c r="CW317" s="41"/>
    </row>
    <row r="318" spans="1:101" ht="14.5" customHeight="1">
      <c r="A318" s="41" t="s">
        <v>12014</v>
      </c>
      <c r="B318" s="119" t="s">
        <v>11940</v>
      </c>
      <c r="C318" s="120" t="str">
        <f>MID(A318,1,12)</f>
        <v>A.040.01.103</v>
      </c>
      <c r="D318" s="135" t="s">
        <v>12013</v>
      </c>
      <c r="E318" s="119" t="s">
        <v>6570</v>
      </c>
      <c r="F318" s="118" t="str">
        <f>MID(A318, 21,85)</f>
        <v>Gypsum</v>
      </c>
      <c r="G318" s="118">
        <f>H318+I318+J318+K318</f>
        <v>1.9963331872809999E-2</v>
      </c>
      <c r="H318" s="118">
        <f>N318+O318+P318+Q318</f>
        <v>1.9308610619999999E-4</v>
      </c>
      <c r="I318" s="118">
        <f>L318+M318+R318</f>
        <v>2.1571719120000001E-3</v>
      </c>
      <c r="J318" s="326">
        <f>S318+IF(T318="x",0,T318)+IF(U318="x",0,U318)+IF(V318="x",0,V318)+W318+X318</f>
        <v>1.33305585461E-3</v>
      </c>
      <c r="K318" s="118">
        <v>1.6280018E-2</v>
      </c>
      <c r="L318" s="118">
        <v>1.8275763999999999E-3</v>
      </c>
      <c r="M318" s="118">
        <v>3.0645949000000002E-4</v>
      </c>
      <c r="N318" s="118">
        <v>1.4877440000000001E-4</v>
      </c>
      <c r="O318" s="330">
        <v>1.6382926999999999E-5</v>
      </c>
      <c r="P318" s="330">
        <v>1.0483312000000001E-6</v>
      </c>
      <c r="Q318" s="330">
        <v>2.6880447999999999E-5</v>
      </c>
      <c r="R318" s="330">
        <v>2.3136022E-5</v>
      </c>
      <c r="S318" s="330">
        <v>1.6546653999999999E-5</v>
      </c>
      <c r="T318" s="118">
        <v>1.301656E-3</v>
      </c>
      <c r="U318" s="330">
        <v>9.7108096999999995E-6</v>
      </c>
      <c r="V318" s="330">
        <v>4.7457206000000003E-6</v>
      </c>
      <c r="W318" s="330">
        <v>3.9667030999999998E-7</v>
      </c>
      <c r="X318" s="118">
        <v>0</v>
      </c>
      <c r="Y318" s="41"/>
      <c r="Z318" s="327">
        <f>K318/0.133</f>
        <v>0.12240615037593984</v>
      </c>
      <c r="AA318" s="41"/>
      <c r="AB318" s="111">
        <v>1.3538851999999999</v>
      </c>
      <c r="AC318" s="111">
        <v>1.1870512</v>
      </c>
      <c r="AD318" s="111">
        <v>1.3165002E-3</v>
      </c>
      <c r="AE318" s="111">
        <v>0</v>
      </c>
      <c r="AF318" s="111">
        <v>1.3002137000000001E-4</v>
      </c>
      <c r="AG318" s="111">
        <v>0.16514166</v>
      </c>
      <c r="AH318" s="111">
        <v>2.4585032000000001E-4</v>
      </c>
      <c r="AI318" s="41"/>
      <c r="AJ318" s="114">
        <v>2.6496031E-3</v>
      </c>
      <c r="AK318" s="114">
        <v>2.4805809999999999E-3</v>
      </c>
      <c r="AL318" s="114">
        <v>1.0680254E-4</v>
      </c>
      <c r="AM318" s="121">
        <v>6.2219548000000001E-5</v>
      </c>
      <c r="AN318" s="113">
        <f>AQ318+AT318+AU318+AV318+AW318+BE318+BF318+BJ318</f>
        <v>1.48715888477588E-7</v>
      </c>
      <c r="AO318" s="112">
        <f>AR318+AS318+AX318+AY318+AZ318+BA318+BB318+BC318+BD318+BG318+BK318+BL318</f>
        <v>3.9497982192598236E-10</v>
      </c>
      <c r="AP318" s="112">
        <f>BH318+BI318</f>
        <v>8.7142224212000009E-3</v>
      </c>
      <c r="AQ318" s="328">
        <v>1.1368207E-7</v>
      </c>
      <c r="AR318" s="328">
        <v>3.4300919999999999E-10</v>
      </c>
      <c r="AS318" s="328">
        <v>9.3713645999999993E-15</v>
      </c>
      <c r="AT318" s="328">
        <v>1.1737982000000001E-12</v>
      </c>
      <c r="AU318" s="328">
        <v>3.0721587999999999E-14</v>
      </c>
      <c r="AV318" s="328">
        <v>2.2118233000000001E-11</v>
      </c>
      <c r="AW318" s="328">
        <v>3.4722636999999999E-8</v>
      </c>
      <c r="AX318" s="328">
        <v>3.5213107000000001E-12</v>
      </c>
      <c r="AY318" s="328">
        <v>4.0515771000000001E-11</v>
      </c>
      <c r="AZ318" s="328">
        <v>7.8019796000000007E-15</v>
      </c>
      <c r="BA318" s="328">
        <v>2.5129048E-16</v>
      </c>
      <c r="BB318" s="328">
        <v>9.3913433999999995E-15</v>
      </c>
      <c r="BC318" s="328">
        <v>4.3192563E-16</v>
      </c>
      <c r="BD318" s="328">
        <v>8.0268684000000001E-16</v>
      </c>
      <c r="BE318" s="328">
        <v>4.5819464000000002E-12</v>
      </c>
      <c r="BF318" s="328">
        <v>2.7558605000000001E-10</v>
      </c>
      <c r="BG318" s="328">
        <v>7.8587196E-12</v>
      </c>
      <c r="BH318" s="328">
        <v>2.2999212E-6</v>
      </c>
      <c r="BI318" s="329">
        <v>8.7119225000000002E-3</v>
      </c>
      <c r="BJ318" s="328">
        <v>7.6907284000000002E-12</v>
      </c>
      <c r="BK318" s="328">
        <v>4.6767942999999997E-14</v>
      </c>
      <c r="BL318" s="328">
        <v>2.0924324E-18</v>
      </c>
      <c r="BM318" s="41"/>
      <c r="BN318" s="122">
        <v>5.4404374999999997E-6</v>
      </c>
      <c r="BO318" s="122">
        <v>2.8559158000000002E-7</v>
      </c>
      <c r="BP318" s="122">
        <v>3.4130084000000002E-6</v>
      </c>
      <c r="BQ318" s="122">
        <v>2.7117705000000002E-9</v>
      </c>
      <c r="BR318" s="122">
        <v>2.3387681E-7</v>
      </c>
      <c r="BS318" s="122">
        <v>1.2314587E-8</v>
      </c>
      <c r="BT318" s="122">
        <v>1.5177987000000001E-10</v>
      </c>
      <c r="BU318" s="122">
        <v>1.9892272000000001E-8</v>
      </c>
      <c r="BV318" s="122">
        <v>1.4067867E-9</v>
      </c>
      <c r="BW318" s="122">
        <v>1.7786948999999999E-8</v>
      </c>
      <c r="BX318" s="122">
        <v>2.2548876E-10</v>
      </c>
      <c r="BY318" s="122">
        <v>5.1235261000000004E-9</v>
      </c>
      <c r="BZ318" s="122">
        <v>4.2137720999999997E-12</v>
      </c>
      <c r="CA318" s="122">
        <v>6.7508075999999996E-8</v>
      </c>
      <c r="CB318" s="122">
        <v>1.3776574999999999E-6</v>
      </c>
      <c r="CC318" s="122">
        <v>2.073757E-9</v>
      </c>
      <c r="CD318" s="122">
        <v>1.1040601E-9</v>
      </c>
      <c r="CF318" s="173"/>
      <c r="CG318" s="76" t="s">
        <v>1005</v>
      </c>
      <c r="CK318" s="41"/>
      <c r="CL318" s="41"/>
      <c r="CM318" s="41"/>
      <c r="CN318" s="41"/>
      <c r="CO318" s="41"/>
      <c r="CP318" s="41"/>
      <c r="CQ318" s="41"/>
      <c r="CR318" s="41"/>
      <c r="CS318" s="41"/>
      <c r="CT318" s="41"/>
      <c r="CU318" s="41"/>
      <c r="CV318" s="41"/>
      <c r="CW318" s="41"/>
    </row>
    <row r="319" spans="1:101" ht="14.5" customHeight="1">
      <c r="B319" s="119" t="s">
        <v>11940</v>
      </c>
      <c r="C319" s="133" t="s">
        <v>44</v>
      </c>
      <c r="D319" s="133" t="s">
        <v>12011</v>
      </c>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M319" s="41"/>
      <c r="AN319" s="41"/>
      <c r="AO319" s="41"/>
      <c r="AP319" s="41"/>
      <c r="AQ319" s="41"/>
      <c r="AR319" s="41"/>
      <c r="AS319" s="41"/>
      <c r="AT319" s="41"/>
      <c r="AU319" s="41"/>
      <c r="AV319" s="41"/>
      <c r="AW319" s="41"/>
      <c r="AX319" s="41"/>
      <c r="AY319" s="41"/>
      <c r="AZ319" s="41"/>
      <c r="BA319" s="41"/>
      <c r="BB319" s="41"/>
      <c r="BC319" s="41"/>
      <c r="BD319" s="41"/>
      <c r="BE319" s="41"/>
      <c r="BF319" s="41"/>
      <c r="BG319" s="41"/>
      <c r="BH319" s="41"/>
      <c r="BI319" s="41"/>
      <c r="BJ319" s="41"/>
      <c r="BK319" s="41"/>
      <c r="BL319" s="41"/>
      <c r="BM319" s="41"/>
      <c r="BN319" s="41"/>
      <c r="BO319" s="41"/>
      <c r="BP319" s="41"/>
      <c r="BQ319" s="41"/>
      <c r="BR319" s="41"/>
      <c r="BS319" s="41"/>
      <c r="BT319" s="41"/>
      <c r="BU319" s="41"/>
      <c r="BV319" s="41"/>
      <c r="BW319" s="41"/>
      <c r="BX319" s="41"/>
      <c r="BY319" s="41"/>
      <c r="BZ319" s="41"/>
      <c r="CA319" s="41"/>
      <c r="CB319" s="41"/>
      <c r="CC319" s="41"/>
      <c r="CD319" s="41"/>
      <c r="CE319" s="152"/>
      <c r="CF319" s="172"/>
      <c r="CK319" s="50"/>
      <c r="CL319" s="41"/>
      <c r="CM319" s="41"/>
      <c r="CN319" s="41"/>
      <c r="CO319" s="41"/>
      <c r="CP319" s="41"/>
      <c r="CQ319" s="41"/>
      <c r="CR319" s="41"/>
      <c r="CS319" s="41"/>
      <c r="CT319" s="41"/>
      <c r="CU319" s="41"/>
      <c r="CV319" s="41"/>
      <c r="CW319" s="41"/>
    </row>
    <row r="320" spans="1:101" ht="14.5" customHeight="1">
      <c r="A320" s="41" t="s">
        <v>12010</v>
      </c>
      <c r="B320" s="119" t="s">
        <v>11940</v>
      </c>
      <c r="C320" s="120" t="str">
        <f>MID(A320,1,12)</f>
        <v>A.040.03.101</v>
      </c>
      <c r="D320" s="135" t="s">
        <v>12007</v>
      </c>
      <c r="E320" s="119" t="s">
        <v>6570</v>
      </c>
      <c r="F320" s="118" t="str">
        <f>MID(A320, 21,85)</f>
        <v>Bitumen</v>
      </c>
      <c r="G320" s="118">
        <f>H320+I320+J320+K320</f>
        <v>0.87182970609130006</v>
      </c>
      <c r="H320" s="118">
        <f>N320+O320+P320+Q320</f>
        <v>3.0908331470000001E-3</v>
      </c>
      <c r="I320" s="118">
        <f>L320+M320+R320</f>
        <v>2.6751055774000002E-2</v>
      </c>
      <c r="J320" s="326">
        <f>S320+IF(T320="x",0,T320)+IF(U320="x",0,U320)+IF(V320="x",0,V320)+W320+X320</f>
        <v>0.78139255817030007</v>
      </c>
      <c r="K320" s="118">
        <v>6.0595258999999999E-2</v>
      </c>
      <c r="L320" s="118">
        <v>1.9092391E-2</v>
      </c>
      <c r="M320" s="118">
        <v>7.6121297000000003E-3</v>
      </c>
      <c r="N320" s="118">
        <v>1.7357922E-3</v>
      </c>
      <c r="O320" s="118">
        <v>1.0082303E-3</v>
      </c>
      <c r="P320" s="330">
        <v>5.5636836999999997E-5</v>
      </c>
      <c r="Q320" s="118">
        <v>2.9117381E-4</v>
      </c>
      <c r="R320" s="330">
        <v>4.6535074000000003E-5</v>
      </c>
      <c r="S320" s="118">
        <v>2.0621326E-4</v>
      </c>
      <c r="T320" s="118">
        <v>0.78</v>
      </c>
      <c r="U320" s="118">
        <v>1.179921E-3</v>
      </c>
      <c r="V320" s="330">
        <v>6.4239103000000001E-6</v>
      </c>
      <c r="W320" s="118">
        <v>0</v>
      </c>
      <c r="X320" s="118">
        <v>0</v>
      </c>
      <c r="Y320" s="41"/>
      <c r="Z320" s="327">
        <f>K320/0.133</f>
        <v>0.45560345112781953</v>
      </c>
      <c r="AA320" s="41"/>
      <c r="AB320" s="111">
        <v>47.210901</v>
      </c>
      <c r="AC320" s="111">
        <v>46.994630999999998</v>
      </c>
      <c r="AD320" s="111">
        <v>0.15995055999999999</v>
      </c>
      <c r="AE320" s="111">
        <v>0</v>
      </c>
      <c r="AF320" s="111">
        <v>0</v>
      </c>
      <c r="AG320" s="111">
        <v>1.6939739999999998E-2</v>
      </c>
      <c r="AH320" s="111">
        <v>3.9379859000000003E-2</v>
      </c>
      <c r="AI320" s="41"/>
      <c r="AJ320" s="114">
        <v>1.6670621E-2</v>
      </c>
      <c r="AK320" s="114">
        <v>1.3105571E-2</v>
      </c>
      <c r="AL320" s="114">
        <v>4.7197530999999997E-4</v>
      </c>
      <c r="AM320" s="114">
        <v>3.0930754E-3</v>
      </c>
      <c r="AN320" s="113">
        <f>AQ320+AT320+AU320+AV320+AW320+BE320+BF320+BJ320</f>
        <v>7.8570568336929993E-7</v>
      </c>
      <c r="AO320" s="112">
        <f>AR320+AS320+AX320+AY320+AZ320+BA320+BB320+BC320+BD320+BG320+BK320+BL320</f>
        <v>1.745470857374E-9</v>
      </c>
      <c r="AP320" s="112">
        <f>BH320+BI320</f>
        <v>0.43320383614300001</v>
      </c>
      <c r="AQ320" s="328">
        <v>4.228E-7</v>
      </c>
      <c r="AR320" s="328">
        <v>1.2756897000000001E-9</v>
      </c>
      <c r="AS320" s="328">
        <v>3.4853664000000001E-14</v>
      </c>
      <c r="AT320" s="329">
        <v>0</v>
      </c>
      <c r="AU320" s="329">
        <v>0</v>
      </c>
      <c r="AV320" s="328">
        <v>2.5841496000000001E-10</v>
      </c>
      <c r="AW320" s="328">
        <v>3.6255090999999999E-7</v>
      </c>
      <c r="AX320" s="328">
        <v>5.8931216999999995E-11</v>
      </c>
      <c r="AY320" s="328">
        <v>4.0389032000000002E-10</v>
      </c>
      <c r="AZ320" s="329">
        <v>0</v>
      </c>
      <c r="BA320" s="329">
        <v>0</v>
      </c>
      <c r="BB320" s="328">
        <v>1.5382381E-13</v>
      </c>
      <c r="BC320" s="328">
        <v>5.7317783999999999E-12</v>
      </c>
      <c r="BD320" s="328">
        <v>1.0391645E-12</v>
      </c>
      <c r="BE320" s="328">
        <v>7.6382253000000004E-12</v>
      </c>
      <c r="BF320" s="328">
        <v>8.8720183999999995E-11</v>
      </c>
      <c r="BG320" s="329">
        <v>0</v>
      </c>
      <c r="BH320" s="328">
        <v>1.8966142999999999E-5</v>
      </c>
      <c r="BI320" s="329">
        <v>0.43318487</v>
      </c>
      <c r="BJ320" s="329">
        <v>0</v>
      </c>
      <c r="BK320" s="329">
        <v>0</v>
      </c>
      <c r="BL320" s="329">
        <v>0</v>
      </c>
      <c r="BM320" s="41"/>
      <c r="BN320" s="122">
        <v>7.7746630000000001E-5</v>
      </c>
      <c r="BO320" s="122">
        <v>2.7845419000000001E-6</v>
      </c>
      <c r="BP320" s="122">
        <v>1.2703433E-5</v>
      </c>
      <c r="BQ320" s="122">
        <v>5.4509689000000003E-9</v>
      </c>
      <c r="BR320" s="122">
        <v>3.1961698000000001E-6</v>
      </c>
      <c r="BS320" s="111">
        <v>0</v>
      </c>
      <c r="BT320" s="111">
        <v>0</v>
      </c>
      <c r="BU320" s="111">
        <v>0</v>
      </c>
      <c r="BV320" s="122">
        <v>7.4660718000000005E-8</v>
      </c>
      <c r="BW320" s="122">
        <v>1.9267139999999999E-7</v>
      </c>
      <c r="BX320" s="111">
        <v>0</v>
      </c>
      <c r="BY320" s="111">
        <v>0</v>
      </c>
      <c r="BZ320" s="111">
        <v>0</v>
      </c>
      <c r="CA320" s="122">
        <v>2.0241206999999999E-6</v>
      </c>
      <c r="CB320" s="122">
        <v>5.6765582000000002E-5</v>
      </c>
      <c r="CC320" s="122">
        <v>2.9033410000000002E-15</v>
      </c>
      <c r="CD320" s="111">
        <v>0</v>
      </c>
      <c r="CE320" s="154"/>
      <c r="CF320" s="173"/>
      <c r="CG320" s="42" t="s">
        <v>1006</v>
      </c>
      <c r="CK320" s="50"/>
      <c r="CL320" s="41"/>
      <c r="CM320" s="41"/>
      <c r="CN320" s="41"/>
      <c r="CO320" s="41"/>
      <c r="CP320" s="41"/>
      <c r="CQ320" s="41"/>
      <c r="CR320" s="41"/>
      <c r="CS320" s="41"/>
      <c r="CT320" s="41"/>
      <c r="CU320" s="41"/>
      <c r="CV320" s="41"/>
      <c r="CW320" s="41"/>
    </row>
    <row r="321" spans="1:101" ht="14.5" customHeight="1">
      <c r="A321" s="41" t="s">
        <v>12008</v>
      </c>
      <c r="B321" s="119" t="s">
        <v>11940</v>
      </c>
      <c r="C321" s="120" t="str">
        <f>MID(A321,1,12)</f>
        <v>A.040.03.102</v>
      </c>
      <c r="D321" s="135" t="s">
        <v>12007</v>
      </c>
      <c r="E321" s="119" t="s">
        <v>6570</v>
      </c>
      <c r="F321" s="118" t="str">
        <f>MID(A321, 21,85)</f>
        <v>Asphalt</v>
      </c>
      <c r="G321" s="118">
        <f>H321+I321+J321+K321</f>
        <v>0.27305589564999999</v>
      </c>
      <c r="H321" s="118">
        <f>N321+O321+P321+Q321</f>
        <v>1.049417148E-2</v>
      </c>
      <c r="I321" s="118">
        <f>L321+M321+R321</f>
        <v>1.8259246100000001E-2</v>
      </c>
      <c r="J321" s="326">
        <f>S321+IF(T321="x",0,T321)+IF(U321="x",0,U321)+IF(V321="x",0,V321)+W321+X321</f>
        <v>0.12026237807</v>
      </c>
      <c r="K321" s="118">
        <v>0.1240401</v>
      </c>
      <c r="L321" s="118">
        <v>8.6798611000000001E-3</v>
      </c>
      <c r="M321" s="118">
        <v>7.8065104999999997E-3</v>
      </c>
      <c r="N321" s="118">
        <v>5.3039235999999997E-3</v>
      </c>
      <c r="O321" s="118">
        <v>1.7348973999999999E-3</v>
      </c>
      <c r="P321" s="118">
        <v>4.5605118E-4</v>
      </c>
      <c r="Q321" s="118">
        <v>2.9992993000000001E-3</v>
      </c>
      <c r="R321" s="118">
        <v>1.7728745E-3</v>
      </c>
      <c r="S321" s="118">
        <v>3.0963016999999999E-2</v>
      </c>
      <c r="T321" s="118">
        <v>8.8356273999999999E-2</v>
      </c>
      <c r="U321" s="118">
        <v>2.2507635000000001E-4</v>
      </c>
      <c r="V321" s="118">
        <v>2.0660667E-4</v>
      </c>
      <c r="W321" s="118">
        <v>5.1140405000000004E-4</v>
      </c>
      <c r="X321" s="118">
        <v>0</v>
      </c>
      <c r="Y321" s="41"/>
      <c r="Z321" s="327">
        <f>K321/0.133</f>
        <v>0.93263233082706765</v>
      </c>
      <c r="AA321" s="41"/>
      <c r="AB321" s="111">
        <v>13.900966</v>
      </c>
      <c r="AC321" s="111">
        <v>13.861573999999999</v>
      </c>
      <c r="AD321" s="111">
        <v>3.0513829999999999E-2</v>
      </c>
      <c r="AE321" s="111">
        <v>0</v>
      </c>
      <c r="AF321" s="122">
        <v>2.4704060999999999E-5</v>
      </c>
      <c r="AG321" s="111">
        <v>1.1248931000000001E-3</v>
      </c>
      <c r="AH321" s="111">
        <v>7.7284483000000003E-3</v>
      </c>
      <c r="AI321" s="41"/>
      <c r="AJ321" s="114">
        <v>2.0683169000000001E-2</v>
      </c>
      <c r="AK321" s="114">
        <v>1.9007837E-2</v>
      </c>
      <c r="AL321" s="114">
        <v>9.2521349999999999E-4</v>
      </c>
      <c r="AM321" s="114">
        <v>7.5011828999999996E-4</v>
      </c>
      <c r="AN321" s="113">
        <f>AQ321+AT321+AU321+AV321+AW321+BE321+BF321+BJ321</f>
        <v>1.1395585787745E-6</v>
      </c>
      <c r="AO321" s="112">
        <f>AR321+AS321+AX321+AY321+AZ321+BA321+BB321+BC321+BD321+BG321+BK321+BL321</f>
        <v>3.4216476220512005E-9</v>
      </c>
      <c r="AP321" s="112">
        <f>BH321+BI321</f>
        <v>0.1050585845</v>
      </c>
      <c r="AQ321" s="328">
        <v>8.7099204999999996E-7</v>
      </c>
      <c r="AR321" s="328">
        <v>2.6281225000000002E-9</v>
      </c>
      <c r="AS321" s="328">
        <v>7.1796656000000003E-14</v>
      </c>
      <c r="AT321" s="328">
        <v>1.8639132999999999E-10</v>
      </c>
      <c r="AU321" s="328">
        <v>1.1507244999999999E-12</v>
      </c>
      <c r="AV321" s="328">
        <v>7.8867641999999999E-10</v>
      </c>
      <c r="AW321" s="328">
        <v>2.2397183999999999E-7</v>
      </c>
      <c r="AX321" s="328">
        <v>1.1396949E-10</v>
      </c>
      <c r="AY321" s="328">
        <v>2.6380504000000002E-10</v>
      </c>
      <c r="AZ321" s="328">
        <v>2.5177475E-12</v>
      </c>
      <c r="BA321" s="328">
        <v>1.7850703000000001E-14</v>
      </c>
      <c r="BB321" s="328">
        <v>1.0623479E-11</v>
      </c>
      <c r="BC321" s="328">
        <v>4.1217560999999999E-13</v>
      </c>
      <c r="BD321" s="328">
        <v>1.7152687E-13</v>
      </c>
      <c r="BE321" s="328">
        <v>2.7662389999999998E-9</v>
      </c>
      <c r="BF321" s="328">
        <v>3.0936799E-8</v>
      </c>
      <c r="BG321" s="328">
        <v>3.4163677000000001E-10</v>
      </c>
      <c r="BH321" s="329">
        <v>5.6613274999999996E-3</v>
      </c>
      <c r="BI321" s="329">
        <v>9.9397257000000003E-2</v>
      </c>
      <c r="BJ321" s="328">
        <v>9.9154323000000003E-9</v>
      </c>
      <c r="BK321" s="328">
        <v>6.0296547999999999E-11</v>
      </c>
      <c r="BL321" s="328">
        <v>2.6977121999999998E-15</v>
      </c>
      <c r="BM321" s="41"/>
      <c r="BN321" s="122">
        <v>5.390559E-5</v>
      </c>
      <c r="BO321" s="122">
        <v>2.0896333E-6</v>
      </c>
      <c r="BP321" s="122">
        <v>2.6004264999999999E-5</v>
      </c>
      <c r="BQ321" s="122">
        <v>2.0773250000000001E-7</v>
      </c>
      <c r="BR321" s="122">
        <v>2.9308917000000001E-6</v>
      </c>
      <c r="BS321" s="122">
        <v>5.5016824999999996E-7</v>
      </c>
      <c r="BT321" s="122">
        <v>5.1067160999999998E-8</v>
      </c>
      <c r="BU321" s="122">
        <v>8.6014889999999996E-7</v>
      </c>
      <c r="BV321" s="122">
        <v>6.1198858E-7</v>
      </c>
      <c r="BW321" s="122">
        <v>1.9846537999999999E-6</v>
      </c>
      <c r="BX321" s="122">
        <v>8.4192371000000003E-9</v>
      </c>
      <c r="BY321" s="122">
        <v>2.2272257E-7</v>
      </c>
      <c r="BZ321" s="122">
        <v>1.2085535E-10</v>
      </c>
      <c r="CA321" s="122">
        <v>1.2697733E-6</v>
      </c>
      <c r="CB321" s="122">
        <v>1.668804E-5</v>
      </c>
      <c r="CC321" s="122">
        <v>-9.9746767000000002E-7</v>
      </c>
      <c r="CD321" s="122">
        <v>1.4234324999999999E-6</v>
      </c>
      <c r="CG321" s="76" t="s">
        <v>12005</v>
      </c>
      <c r="CK321" s="50"/>
      <c r="CL321" s="41"/>
      <c r="CM321" s="41"/>
      <c r="CN321" s="41"/>
      <c r="CO321" s="41"/>
      <c r="CP321" s="41"/>
      <c r="CQ321" s="41"/>
      <c r="CR321" s="41"/>
      <c r="CS321" s="41"/>
      <c r="CT321" s="41"/>
      <c r="CU321" s="41"/>
      <c r="CV321" s="41"/>
      <c r="CW321" s="41"/>
    </row>
    <row r="322" spans="1:101" ht="14.5" customHeight="1">
      <c r="B322" s="119" t="s">
        <v>11940</v>
      </c>
      <c r="C322" s="133" t="s">
        <v>45</v>
      </c>
      <c r="D322" s="133" t="s">
        <v>11995</v>
      </c>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s="41"/>
      <c r="AZ322" s="41"/>
      <c r="BA322" s="41"/>
      <c r="BB322" s="41"/>
      <c r="BC322" s="41"/>
      <c r="BD322" s="41"/>
      <c r="BE322" s="41"/>
      <c r="BF322" s="41"/>
      <c r="BG322" s="41"/>
      <c r="BH322" s="41"/>
      <c r="BI322" s="41"/>
      <c r="BJ322" s="41"/>
      <c r="BK322" s="41"/>
      <c r="BL322" s="41"/>
      <c r="BM322" s="41"/>
      <c r="BN322" s="41"/>
      <c r="BO322" s="41"/>
      <c r="BP322" s="41"/>
      <c r="BQ322" s="41"/>
      <c r="BR322" s="41"/>
      <c r="BS322" s="41"/>
      <c r="BT322" s="41"/>
      <c r="BU322" s="41"/>
      <c r="BV322" s="41"/>
      <c r="BW322" s="41"/>
      <c r="BX322" s="41"/>
      <c r="BY322" s="41"/>
      <c r="BZ322" s="41"/>
      <c r="CA322" s="41"/>
      <c r="CB322" s="41"/>
      <c r="CC322" s="41"/>
      <c r="CD322" s="41"/>
      <c r="CE322" s="130"/>
      <c r="CF322" s="105"/>
      <c r="CW322" s="41"/>
    </row>
    <row r="323" spans="1:101" ht="14.5" customHeight="1">
      <c r="A323" s="41" t="s">
        <v>12004</v>
      </c>
      <c r="B323" s="119" t="s">
        <v>11940</v>
      </c>
      <c r="C323" s="120" t="str">
        <f>MID(A323,1,12)</f>
        <v>A.040.05.101</v>
      </c>
      <c r="D323" s="135" t="s">
        <v>11995</v>
      </c>
      <c r="E323" s="119" t="s">
        <v>6570</v>
      </c>
      <c r="F323" s="118" t="str">
        <f>MID(A323, 21,85)</f>
        <v>Red Clay Brick, for housing and roads, packed</v>
      </c>
      <c r="G323" s="118">
        <f>H323+I323+J323+K323</f>
        <v>4.3771244093686351E-2</v>
      </c>
      <c r="H323" s="118">
        <f>N323+O323+P323+Q323</f>
        <v>2.5305183196800004E-4</v>
      </c>
      <c r="I323" s="118">
        <f>L323+M323+R323</f>
        <v>6.5116185117183503E-3</v>
      </c>
      <c r="J323" s="326">
        <f>S323+IF(T323="x",0,T323)+IF(U323="x",0,U323)+IF(V323="x",0,V323)+W323+X323</f>
        <v>8.5773750000000005E-5</v>
      </c>
      <c r="K323" s="118">
        <v>3.6920799999999997E-2</v>
      </c>
      <c r="L323" s="118">
        <v>5.1911370000000002E-3</v>
      </c>
      <c r="M323" s="118">
        <v>1.3204811999999999E-3</v>
      </c>
      <c r="N323" s="118">
        <v>2.5303568000000003E-4</v>
      </c>
      <c r="O323" s="118">
        <v>0</v>
      </c>
      <c r="P323" s="118">
        <v>0</v>
      </c>
      <c r="Q323" s="330">
        <v>1.6151968000000001E-8</v>
      </c>
      <c r="R323" s="330">
        <v>3.1171834999999998E-10</v>
      </c>
      <c r="S323" s="330">
        <v>8.5773750000000005E-5</v>
      </c>
      <c r="T323" s="118">
        <v>0</v>
      </c>
      <c r="U323" s="118">
        <v>0</v>
      </c>
      <c r="V323" s="118">
        <v>0</v>
      </c>
      <c r="W323" s="118">
        <v>0</v>
      </c>
      <c r="X323" s="118">
        <v>0</v>
      </c>
      <c r="Y323" s="41"/>
      <c r="Z323" s="327">
        <f>K323/0.133</f>
        <v>0.27759999999999996</v>
      </c>
      <c r="AA323" s="41"/>
      <c r="AB323" s="111">
        <v>4.03118</v>
      </c>
      <c r="AC323" s="111">
        <v>4.03118</v>
      </c>
      <c r="AD323" s="111">
        <v>0</v>
      </c>
      <c r="AE323" s="111">
        <v>0</v>
      </c>
      <c r="AF323" s="111">
        <v>0</v>
      </c>
      <c r="AG323" s="111">
        <v>0</v>
      </c>
      <c r="AH323" s="111">
        <v>0</v>
      </c>
      <c r="AI323" s="41"/>
      <c r="AJ323" s="114">
        <v>6.3976036000000002E-3</v>
      </c>
      <c r="AK323" s="114">
        <v>5.8701320999999997E-3</v>
      </c>
      <c r="AL323" s="114">
        <v>2.5675189000000002E-4</v>
      </c>
      <c r="AM323" s="114">
        <v>2.7071959999999998E-4</v>
      </c>
      <c r="AN323" s="113">
        <f>AQ323+AT323+AU323+AV323+AW323+BE323+BF323+BJ323</f>
        <v>3.5192638699999997E-7</v>
      </c>
      <c r="AO323" s="112">
        <f>AR323+AS323+AX323+AY323+AZ323+BA323+BB323+BC323+BD323+BG323+BK323+BL323</f>
        <v>9.4952620639999996E-10</v>
      </c>
      <c r="AP323" s="112">
        <f>BH323+BI323</f>
        <v>3.7915909999999997E-2</v>
      </c>
      <c r="AQ323" s="328">
        <v>2.5761279999999998E-7</v>
      </c>
      <c r="AR323" s="328">
        <v>7.7728000000000003E-10</v>
      </c>
      <c r="AS323" s="328">
        <v>2.1236400000000001E-14</v>
      </c>
      <c r="AT323" s="329">
        <v>0</v>
      </c>
      <c r="AU323" s="329">
        <v>0</v>
      </c>
      <c r="AV323" s="328">
        <v>3.7587000000000003E-11</v>
      </c>
      <c r="AW323" s="328">
        <v>9.4276000000000003E-8</v>
      </c>
      <c r="AX323" s="328">
        <v>8.5880599999999993E-12</v>
      </c>
      <c r="AY323" s="328">
        <v>1.0981600000000001E-10</v>
      </c>
      <c r="AZ323" s="328">
        <v>5.3820910000000003E-11</v>
      </c>
      <c r="BA323" s="329">
        <v>0</v>
      </c>
      <c r="BB323" s="329">
        <v>0</v>
      </c>
      <c r="BC323" s="329">
        <v>0</v>
      </c>
      <c r="BD323" s="329">
        <v>0</v>
      </c>
      <c r="BE323" s="329">
        <v>0</v>
      </c>
      <c r="BF323" s="329">
        <v>0</v>
      </c>
      <c r="BG323" s="329">
        <v>0</v>
      </c>
      <c r="BH323" s="329">
        <v>0</v>
      </c>
      <c r="BI323" s="329">
        <v>3.7915909999999997E-2</v>
      </c>
      <c r="BJ323" s="329">
        <v>0</v>
      </c>
      <c r="BK323" s="329">
        <v>0</v>
      </c>
      <c r="BL323" s="329">
        <v>0</v>
      </c>
      <c r="BM323" s="41"/>
      <c r="BN323" s="122">
        <v>1.5660539E-5</v>
      </c>
      <c r="BO323" s="122">
        <v>7.5710467999999995E-7</v>
      </c>
      <c r="BP323" s="122">
        <v>7.7402245999999995E-6</v>
      </c>
      <c r="BQ323" s="122">
        <v>3.6513685999999999E-14</v>
      </c>
      <c r="BR323" s="122">
        <v>6.2365315999999998E-7</v>
      </c>
      <c r="BS323" s="111">
        <v>0</v>
      </c>
      <c r="BT323" s="122">
        <v>1.3976892999999999E-6</v>
      </c>
      <c r="BU323" s="111">
        <v>0</v>
      </c>
      <c r="BV323" s="111">
        <v>0</v>
      </c>
      <c r="BW323" s="122">
        <v>1.0687850999999999E-11</v>
      </c>
      <c r="BX323" s="111">
        <v>0</v>
      </c>
      <c r="BY323" s="111">
        <v>0</v>
      </c>
      <c r="BZ323" s="111">
        <v>0</v>
      </c>
      <c r="CA323" s="122">
        <v>2.7433574000000001E-7</v>
      </c>
      <c r="CB323" s="122">
        <v>4.8675210000000004E-6</v>
      </c>
      <c r="CC323" s="111">
        <v>0</v>
      </c>
      <c r="CD323" s="111">
        <v>0</v>
      </c>
      <c r="CE323" s="154"/>
      <c r="CF323" s="173"/>
      <c r="CG323" s="42" t="s">
        <v>1267</v>
      </c>
      <c r="CH323" s="157"/>
      <c r="CI323" s="157"/>
      <c r="CK323" s="50"/>
      <c r="CL323" s="41"/>
      <c r="CM323" s="41"/>
      <c r="CN323" s="41"/>
      <c r="CO323" s="41"/>
      <c r="CP323" s="41"/>
      <c r="CQ323" s="41"/>
      <c r="CR323" s="41"/>
      <c r="CS323" s="41"/>
      <c r="CT323" s="41"/>
      <c r="CU323" s="41"/>
      <c r="CV323" s="41"/>
      <c r="CW323" s="41"/>
    </row>
    <row r="324" spans="1:101" ht="14.5" customHeight="1">
      <c r="A324" s="41" t="s">
        <v>12002</v>
      </c>
      <c r="B324" s="119" t="s">
        <v>11940</v>
      </c>
      <c r="C324" s="120" t="str">
        <f>MID(A324,1,12)</f>
        <v>A.040.05.102</v>
      </c>
      <c r="D324" s="135" t="s">
        <v>11995</v>
      </c>
      <c r="E324" s="119" t="s">
        <v>6570</v>
      </c>
      <c r="F324" s="118" t="str">
        <f>MID(A324, 21,85)</f>
        <v>Concrete blocks, light  (439 kg/m3)</v>
      </c>
      <c r="G324" s="118">
        <f>H324+I324+J324+K324</f>
        <v>3.910244854004253E-2</v>
      </c>
      <c r="H324" s="118">
        <f>N324+O324+P324+Q324</f>
        <v>1.04844168998E-4</v>
      </c>
      <c r="I324" s="118">
        <f>L324+M324+R324</f>
        <v>9.3073991701811982E-3</v>
      </c>
      <c r="J324" s="326">
        <f>S324+IF(T324="x",0,T324)+IF(U324="x",0,U324)+IF(V324="x",0,V324)+W324+X324</f>
        <v>2.0086332999999999E-10</v>
      </c>
      <c r="K324" s="118">
        <v>2.9690205000000001E-2</v>
      </c>
      <c r="L324" s="118">
        <v>8.0811184999999997E-3</v>
      </c>
      <c r="M324" s="118">
        <v>1.2262722999999999E-3</v>
      </c>
      <c r="N324" s="118">
        <v>1.0475237E-4</v>
      </c>
      <c r="O324" s="118">
        <v>0</v>
      </c>
      <c r="P324" s="118">
        <v>0</v>
      </c>
      <c r="Q324" s="330">
        <v>9.1798998000000006E-8</v>
      </c>
      <c r="R324" s="330">
        <v>8.3701811999999997E-9</v>
      </c>
      <c r="S324" s="118">
        <v>0</v>
      </c>
      <c r="T324" s="330">
        <v>2.0086332999999999E-10</v>
      </c>
      <c r="U324" s="118">
        <v>0</v>
      </c>
      <c r="V324" s="118">
        <v>0</v>
      </c>
      <c r="W324" s="118">
        <v>0</v>
      </c>
      <c r="X324" s="118">
        <v>0</v>
      </c>
      <c r="Y324" s="41"/>
      <c r="Z324" s="327">
        <f>K324/0.133</f>
        <v>0.22323462406015038</v>
      </c>
      <c r="AA324" s="41"/>
      <c r="AB324" s="111">
        <v>3.2418132000000002</v>
      </c>
      <c r="AC324" s="111">
        <v>3.2418132000000002</v>
      </c>
      <c r="AD324" s="111">
        <v>0</v>
      </c>
      <c r="AE324" s="111">
        <v>0</v>
      </c>
      <c r="AF324" s="111">
        <v>0</v>
      </c>
      <c r="AG324" s="111">
        <v>0</v>
      </c>
      <c r="AH324" s="111">
        <v>0</v>
      </c>
      <c r="AI324" s="41"/>
      <c r="AJ324" s="114">
        <v>6.3376031000000003E-3</v>
      </c>
      <c r="AK324" s="114">
        <v>5.9036877000000001E-3</v>
      </c>
      <c r="AL324" s="114">
        <v>2.1620683999999999E-4</v>
      </c>
      <c r="AM324" s="114">
        <v>2.1770854999999999E-4</v>
      </c>
      <c r="AN324" s="113">
        <f>AQ324+AT324+AU324+AV324+AW324+BE324+BF324+BJ324</f>
        <v>3.53938110364E-7</v>
      </c>
      <c r="AO324" s="112">
        <f>AR324+AS324+AX324+AY324+AZ324+BA324+BB324+BC324+BD324+BG324+BK324+BL324</f>
        <v>7.9958149494899996E-10</v>
      </c>
      <c r="AP324" s="112">
        <f>BH324+BI324</f>
        <v>3.0491394000000002E-2</v>
      </c>
      <c r="AQ324" s="328">
        <v>2.0716173000000001E-7</v>
      </c>
      <c r="AR324" s="328">
        <v>6.2505694999999997E-10</v>
      </c>
      <c r="AS324" s="328">
        <v>1.7077449E-14</v>
      </c>
      <c r="AT324" s="329">
        <v>0</v>
      </c>
      <c r="AU324" s="329">
        <v>0</v>
      </c>
      <c r="AV324" s="328">
        <v>1.5560363999999999E-11</v>
      </c>
      <c r="AW324" s="328">
        <v>1.4676082000000001E-7</v>
      </c>
      <c r="AX324" s="328">
        <v>3.5553074999999999E-12</v>
      </c>
      <c r="AY324" s="328">
        <v>1.7095215999999999E-10</v>
      </c>
      <c r="AZ324" s="329">
        <v>0</v>
      </c>
      <c r="BA324" s="329">
        <v>0</v>
      </c>
      <c r="BB324" s="329">
        <v>0</v>
      </c>
      <c r="BC324" s="329">
        <v>0</v>
      </c>
      <c r="BD324" s="329">
        <v>0</v>
      </c>
      <c r="BE324" s="329">
        <v>0</v>
      </c>
      <c r="BF324" s="329">
        <v>0</v>
      </c>
      <c r="BG324" s="329">
        <v>0</v>
      </c>
      <c r="BH324" s="329">
        <v>0</v>
      </c>
      <c r="BI324" s="329">
        <v>3.0491394000000002E-2</v>
      </c>
      <c r="BJ324" s="329">
        <v>0</v>
      </c>
      <c r="BK324" s="329">
        <v>0</v>
      </c>
      <c r="BL324" s="329">
        <v>0</v>
      </c>
      <c r="BM324" s="41"/>
      <c r="BN324" s="122">
        <v>1.2457998E-5</v>
      </c>
      <c r="BO324" s="122">
        <v>1.1785959E-6</v>
      </c>
      <c r="BP324" s="122">
        <v>6.2243737E-6</v>
      </c>
      <c r="BQ324" s="122">
        <v>9.8045611999999999E-13</v>
      </c>
      <c r="BR324" s="122">
        <v>9.7084993999999998E-7</v>
      </c>
      <c r="BS324" s="111">
        <v>0</v>
      </c>
      <c r="BT324" s="111">
        <v>0</v>
      </c>
      <c r="BU324" s="111">
        <v>0</v>
      </c>
      <c r="BV324" s="111">
        <v>0</v>
      </c>
      <c r="BW324" s="122">
        <v>6.0743931000000003E-11</v>
      </c>
      <c r="BX324" s="111">
        <v>0</v>
      </c>
      <c r="BY324" s="111">
        <v>0</v>
      </c>
      <c r="BZ324" s="111">
        <v>0</v>
      </c>
      <c r="CA324" s="122">
        <v>1.6973098999999999E-7</v>
      </c>
      <c r="CB324" s="122">
        <v>3.9143858000000003E-6</v>
      </c>
      <c r="CC324" s="111">
        <v>0</v>
      </c>
      <c r="CD324" s="111">
        <v>0</v>
      </c>
      <c r="CE324" s="154"/>
      <c r="CF324" s="173"/>
      <c r="CG324" s="42" t="s">
        <v>1008</v>
      </c>
      <c r="CH324" s="42"/>
      <c r="CI324" s="42"/>
      <c r="CK324" s="50"/>
      <c r="CL324" s="41"/>
      <c r="CM324" s="41"/>
      <c r="CN324" s="41"/>
      <c r="CO324" s="41"/>
      <c r="CP324" s="41"/>
      <c r="CQ324" s="41"/>
      <c r="CR324" s="41"/>
      <c r="CS324" s="41"/>
      <c r="CT324" s="41"/>
      <c r="CU324" s="41"/>
      <c r="CV324" s="41"/>
      <c r="CW324" s="41"/>
    </row>
    <row r="325" spans="1:101" ht="14.5" customHeight="1">
      <c r="A325" s="41" t="s">
        <v>12000</v>
      </c>
      <c r="B325" s="119" t="s">
        <v>11940</v>
      </c>
      <c r="C325" s="120" t="str">
        <f>MID(A325,1,12)</f>
        <v>A.040.05.103</v>
      </c>
      <c r="D325" s="135" t="s">
        <v>11995</v>
      </c>
      <c r="E325" s="119" t="s">
        <v>6570</v>
      </c>
      <c r="F325" s="118" t="str">
        <f>MID(A325, 21,85)</f>
        <v>Roof tiles</v>
      </c>
      <c r="G325" s="118">
        <f>H325+I325+J325+K325</f>
        <v>5.1924415529984877E-2</v>
      </c>
      <c r="H325" s="118">
        <f>N325+O325+P325+Q325</f>
        <v>9.2867135587799997E-5</v>
      </c>
      <c r="I325" s="118">
        <f>L325+M325+R325</f>
        <v>3.7807693943970799E-3</v>
      </c>
      <c r="J325" s="326">
        <f>S325+IF(T325="x",0,T325)+IF(U325="x",0,U325)+IF(V325="x",0,V325)+W325+X325</f>
        <v>3.7778999999999999E-5</v>
      </c>
      <c r="K325" s="118">
        <v>4.8013E-2</v>
      </c>
      <c r="L325" s="118">
        <v>2.9312888E-3</v>
      </c>
      <c r="M325" s="118">
        <v>8.4948048000000004E-4</v>
      </c>
      <c r="N325" s="330">
        <v>9.2861208E-5</v>
      </c>
      <c r="O325" s="118">
        <v>0</v>
      </c>
      <c r="P325" s="118">
        <v>0</v>
      </c>
      <c r="Q325" s="330">
        <v>5.9275878000000003E-9</v>
      </c>
      <c r="R325" s="330">
        <v>1.1439708E-10</v>
      </c>
      <c r="S325" s="330">
        <v>3.7778999999999999E-5</v>
      </c>
      <c r="T325" s="118">
        <v>0</v>
      </c>
      <c r="U325" s="118">
        <v>0</v>
      </c>
      <c r="V325" s="118">
        <v>0</v>
      </c>
      <c r="W325" s="118">
        <v>0</v>
      </c>
      <c r="X325" s="118">
        <v>0</v>
      </c>
      <c r="Y325" s="41"/>
      <c r="Z325" s="327">
        <f>K325/0.133</f>
        <v>0.36099999999999999</v>
      </c>
      <c r="AA325" s="41"/>
      <c r="AB325" s="111">
        <v>5.2424419999999996</v>
      </c>
      <c r="AC325" s="111">
        <v>5.2424419999999996</v>
      </c>
      <c r="AD325" s="111">
        <v>0</v>
      </c>
      <c r="AE325" s="111">
        <v>0</v>
      </c>
      <c r="AF325" s="111">
        <v>0</v>
      </c>
      <c r="AG325" s="111">
        <v>0</v>
      </c>
      <c r="AH325" s="111">
        <v>0</v>
      </c>
      <c r="AI325" s="41"/>
      <c r="AJ325" s="114">
        <v>7.1284966999999996E-3</v>
      </c>
      <c r="AK325" s="114">
        <v>6.4761233E-3</v>
      </c>
      <c r="AL325" s="114">
        <v>3.0030973999999998E-4</v>
      </c>
      <c r="AM325" s="114">
        <v>3.5206361000000001E-4</v>
      </c>
      <c r="AN325" s="113">
        <f>AQ325+AT325+AU325+AV325+AW325+BE325+BF325+BJ325</f>
        <v>3.8825679399999997E-7</v>
      </c>
      <c r="AO325" s="112">
        <f>AR325+AS325+AX325+AY325+AZ325+BA325+BB325+BC325+BD325+BG325+BK325+BL325</f>
        <v>1.1106129365000001E-9</v>
      </c>
      <c r="AP325" s="112">
        <f>BH325+BI325</f>
        <v>4.9308629E-2</v>
      </c>
      <c r="AQ325" s="328">
        <v>3.3500799999999998E-7</v>
      </c>
      <c r="AR325" s="328">
        <v>1.0108000000000001E-9</v>
      </c>
      <c r="AS325" s="328">
        <v>2.7616499999999999E-14</v>
      </c>
      <c r="AT325" s="329">
        <v>0</v>
      </c>
      <c r="AU325" s="329">
        <v>0</v>
      </c>
      <c r="AV325" s="328">
        <v>1.3794E-11</v>
      </c>
      <c r="AW325" s="328">
        <v>5.3235E-8</v>
      </c>
      <c r="AX325" s="328">
        <v>3.1517199999999998E-12</v>
      </c>
      <c r="AY325" s="328">
        <v>6.2010000000000001E-11</v>
      </c>
      <c r="AZ325" s="328">
        <v>3.4623600000000003E-11</v>
      </c>
      <c r="BA325" s="329">
        <v>0</v>
      </c>
      <c r="BB325" s="329">
        <v>0</v>
      </c>
      <c r="BC325" s="329">
        <v>0</v>
      </c>
      <c r="BD325" s="329">
        <v>0</v>
      </c>
      <c r="BE325" s="329">
        <v>0</v>
      </c>
      <c r="BF325" s="329">
        <v>0</v>
      </c>
      <c r="BG325" s="329">
        <v>0</v>
      </c>
      <c r="BH325" s="329">
        <v>0</v>
      </c>
      <c r="BI325" s="329">
        <v>4.9308629E-2</v>
      </c>
      <c r="BJ325" s="329">
        <v>0</v>
      </c>
      <c r="BK325" s="329">
        <v>0</v>
      </c>
      <c r="BL325" s="329">
        <v>0</v>
      </c>
      <c r="BM325" s="41"/>
      <c r="BN325" s="122">
        <v>1.8184941000000002E-5</v>
      </c>
      <c r="BO325" s="122">
        <v>4.2751568000000001E-7</v>
      </c>
      <c r="BP325" s="122">
        <v>1.0065638E-5</v>
      </c>
      <c r="BQ325" s="122">
        <v>1.3400106E-14</v>
      </c>
      <c r="BR325" s="122">
        <v>3.5215936000000001E-7</v>
      </c>
      <c r="BS325" s="111">
        <v>0</v>
      </c>
      <c r="BT325" s="122">
        <v>8.9914931999999997E-7</v>
      </c>
      <c r="BU325" s="111">
        <v>0</v>
      </c>
      <c r="BV325" s="111">
        <v>0</v>
      </c>
      <c r="BW325" s="122">
        <v>3.9223192999999998E-12</v>
      </c>
      <c r="BX325" s="111">
        <v>0</v>
      </c>
      <c r="BY325" s="111">
        <v>0</v>
      </c>
      <c r="BZ325" s="111">
        <v>0</v>
      </c>
      <c r="CA325" s="122">
        <v>1.1039344E-7</v>
      </c>
      <c r="CB325" s="122">
        <v>6.3300812000000002E-6</v>
      </c>
      <c r="CC325" s="111">
        <v>0</v>
      </c>
      <c r="CD325" s="111">
        <v>0</v>
      </c>
      <c r="CF325" s="173"/>
      <c r="CG325" s="42" t="s">
        <v>1007</v>
      </c>
      <c r="CH325" s="42"/>
      <c r="CI325" s="42"/>
      <c r="CK325" s="41"/>
      <c r="CL325" s="41"/>
      <c r="CM325" s="41"/>
      <c r="CN325" s="41"/>
      <c r="CO325" s="41"/>
      <c r="CP325" s="41"/>
      <c r="CQ325" s="41"/>
      <c r="CR325" s="41"/>
      <c r="CS325" s="41"/>
      <c r="CT325" s="41"/>
      <c r="CU325" s="41"/>
      <c r="CV325" s="41"/>
      <c r="CW325" s="41"/>
    </row>
    <row r="326" spans="1:101" ht="14.5" customHeight="1">
      <c r="A326" s="41" t="s">
        <v>11997</v>
      </c>
      <c r="B326" s="119" t="s">
        <v>11940</v>
      </c>
      <c r="C326" s="120" t="str">
        <f>MID(A326,1,12)</f>
        <v>A.040.05.104</v>
      </c>
      <c r="D326" s="135" t="s">
        <v>11995</v>
      </c>
      <c r="E326" s="119" t="s">
        <v>6570</v>
      </c>
      <c r="F326" s="118" t="str">
        <f>MID(A326, 21,85)</f>
        <v>Sand-lime bricks, light (600 kg/m3)</v>
      </c>
      <c r="G326" s="118">
        <f>H326+I326+J326+K326</f>
        <v>1.9064199360265099E-2</v>
      </c>
      <c r="H326" s="118">
        <f>N326+O326+P326+Q326</f>
        <v>2.6679846580000001E-5</v>
      </c>
      <c r="I326" s="118">
        <f>L326+M326+R326</f>
        <v>1.2820195136851E-3</v>
      </c>
      <c r="J326" s="326">
        <f>S326+IF(T326="x",0,T326)+IF(U326="x",0,U326)+IF(V326="x",0,V326)+W326+X326</f>
        <v>0</v>
      </c>
      <c r="K326" s="118">
        <v>1.77555E-2</v>
      </c>
      <c r="L326" s="118">
        <v>1.00215E-3</v>
      </c>
      <c r="M326" s="118">
        <v>2.7986759999999998E-4</v>
      </c>
      <c r="N326" s="330">
        <v>2.6658720000000001E-5</v>
      </c>
      <c r="O326" s="118">
        <v>0</v>
      </c>
      <c r="P326" s="118">
        <v>0</v>
      </c>
      <c r="Q326" s="330">
        <v>2.112658E-8</v>
      </c>
      <c r="R326" s="330">
        <v>1.9136850999999999E-9</v>
      </c>
      <c r="S326" s="118">
        <v>0</v>
      </c>
      <c r="T326" s="118">
        <v>0</v>
      </c>
      <c r="U326" s="118">
        <v>0</v>
      </c>
      <c r="V326" s="118">
        <v>0</v>
      </c>
      <c r="W326" s="118">
        <v>0</v>
      </c>
      <c r="X326" s="118">
        <v>0</v>
      </c>
      <c r="Y326" s="41"/>
      <c r="Z326" s="327">
        <f>K326/0.133</f>
        <v>0.13350000000000001</v>
      </c>
      <c r="AA326" s="41"/>
      <c r="AB326" s="111">
        <v>1.938687</v>
      </c>
      <c r="AC326" s="111">
        <v>1.938687</v>
      </c>
      <c r="AD326" s="111">
        <v>0</v>
      </c>
      <c r="AE326" s="111">
        <v>0</v>
      </c>
      <c r="AF326" s="111">
        <v>0</v>
      </c>
      <c r="AG326" s="111">
        <v>0</v>
      </c>
      <c r="AH326" s="111">
        <v>0</v>
      </c>
      <c r="AI326" s="41"/>
      <c r="AJ326" s="114">
        <v>2.6073445999999999E-3</v>
      </c>
      <c r="AK326" s="114">
        <v>2.3700939000000001E-3</v>
      </c>
      <c r="AL326" s="114">
        <v>1.0705542E-4</v>
      </c>
      <c r="AM326" s="114">
        <v>1.3019527E-4</v>
      </c>
      <c r="AN326" s="113">
        <f>AQ326+AT326+AU326+AV326+AW326+BE326+BF326+BJ326</f>
        <v>1.4209195999999999E-7</v>
      </c>
      <c r="AO326" s="112">
        <f>AR326+AS326+AX326+AY326+AZ326+BA326+BB326+BC326+BD326+BG326+BK326+BL326</f>
        <v>3.9591501274999996E-10</v>
      </c>
      <c r="AP326" s="112">
        <f>BH326+BI326</f>
        <v>1.8234632000000001E-2</v>
      </c>
      <c r="AQ326" s="328">
        <v>1.23888E-7</v>
      </c>
      <c r="AR326" s="328">
        <v>3.7379999999999999E-10</v>
      </c>
      <c r="AS326" s="328">
        <v>1.021275E-14</v>
      </c>
      <c r="AT326" s="329">
        <v>0</v>
      </c>
      <c r="AU326" s="329">
        <v>0</v>
      </c>
      <c r="AV326" s="328">
        <v>3.9600000000000001E-12</v>
      </c>
      <c r="AW326" s="328">
        <v>1.8200000000000001E-8</v>
      </c>
      <c r="AX326" s="328">
        <v>9.0480000000000004E-13</v>
      </c>
      <c r="AY326" s="328">
        <v>2.1199999999999999E-11</v>
      </c>
      <c r="AZ326" s="329">
        <v>0</v>
      </c>
      <c r="BA326" s="329">
        <v>0</v>
      </c>
      <c r="BB326" s="329">
        <v>0</v>
      </c>
      <c r="BC326" s="329">
        <v>0</v>
      </c>
      <c r="BD326" s="329">
        <v>0</v>
      </c>
      <c r="BE326" s="329">
        <v>0</v>
      </c>
      <c r="BF326" s="329">
        <v>0</v>
      </c>
      <c r="BG326" s="329">
        <v>0</v>
      </c>
      <c r="BH326" s="329">
        <v>0</v>
      </c>
      <c r="BI326" s="329">
        <v>1.8234632000000001E-2</v>
      </c>
      <c r="BJ326" s="329">
        <v>0</v>
      </c>
      <c r="BK326" s="329">
        <v>0</v>
      </c>
      <c r="BL326" s="329">
        <v>0</v>
      </c>
      <c r="BM326" s="41"/>
      <c r="BN326" s="122">
        <v>6.3630192000000001E-6</v>
      </c>
      <c r="BO326" s="122">
        <v>1.4615921E-7</v>
      </c>
      <c r="BP326" s="122">
        <v>3.7223341999999999E-6</v>
      </c>
      <c r="BQ326" s="122">
        <v>2.2416292000000001E-13</v>
      </c>
      <c r="BR326" s="122">
        <v>1.2039636E-7</v>
      </c>
      <c r="BS326" s="111">
        <v>0</v>
      </c>
      <c r="BT326" s="111">
        <v>0</v>
      </c>
      <c r="BU326" s="111">
        <v>0</v>
      </c>
      <c r="BV326" s="111">
        <v>0</v>
      </c>
      <c r="BW326" s="122">
        <v>1.3979581E-11</v>
      </c>
      <c r="BX326" s="111">
        <v>0</v>
      </c>
      <c r="BY326" s="111">
        <v>0</v>
      </c>
      <c r="BZ326" s="111">
        <v>0</v>
      </c>
      <c r="CA326" s="122">
        <v>3.3212644E-8</v>
      </c>
      <c r="CB326" s="122">
        <v>2.3409026E-6</v>
      </c>
      <c r="CC326" s="111">
        <v>0</v>
      </c>
      <c r="CD326" s="111">
        <v>0</v>
      </c>
      <c r="CE326" s="154"/>
      <c r="CF326" s="173"/>
      <c r="CG326" s="42" t="s">
        <v>1009</v>
      </c>
      <c r="CH326" s="42"/>
      <c r="CI326" s="42"/>
      <c r="CK326" s="41"/>
      <c r="CL326" s="41"/>
      <c r="CM326" s="41"/>
      <c r="CN326" s="41"/>
      <c r="CO326" s="41"/>
      <c r="CP326" s="41"/>
      <c r="CQ326" s="41"/>
      <c r="CR326" s="41"/>
      <c r="CS326" s="41"/>
      <c r="CT326" s="41"/>
      <c r="CU326" s="41"/>
      <c r="CV326" s="41"/>
      <c r="CW326" s="41"/>
    </row>
    <row r="327" spans="1:101" ht="14.5" customHeight="1">
      <c r="B327" s="119" t="s">
        <v>11940</v>
      </c>
      <c r="C327" s="133" t="s">
        <v>11993</v>
      </c>
      <c r="D327" s="133" t="s">
        <v>11987</v>
      </c>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M327" s="41"/>
      <c r="AN327" s="41"/>
      <c r="AO327" s="41"/>
      <c r="AP327" s="41"/>
      <c r="AQ327" s="41"/>
      <c r="AR327" s="41"/>
      <c r="AS327" s="41"/>
      <c r="AT327" s="41"/>
      <c r="AU327" s="41"/>
      <c r="AV327" s="41"/>
      <c r="AW327" s="41"/>
      <c r="AX327" s="41"/>
      <c r="AY327" s="41"/>
      <c r="AZ327" s="41"/>
      <c r="BA327" s="41"/>
      <c r="BB327" s="41"/>
      <c r="BC327" s="41"/>
      <c r="BD327" s="41"/>
      <c r="BE327" s="41"/>
      <c r="BF327" s="41"/>
      <c r="BG327" s="41"/>
      <c r="BH327" s="41"/>
      <c r="BI327" s="41"/>
      <c r="BJ327" s="41"/>
      <c r="BK327" s="41"/>
      <c r="BL327" s="41"/>
      <c r="BM327" s="41"/>
      <c r="BN327" s="41"/>
      <c r="BO327" s="41"/>
      <c r="BP327" s="41"/>
      <c r="BQ327" s="41"/>
      <c r="BR327" s="41"/>
      <c r="BS327" s="41"/>
      <c r="BT327" s="41"/>
      <c r="BU327" s="41"/>
      <c r="BV327" s="41"/>
      <c r="BW327" s="41"/>
      <c r="BX327" s="41"/>
      <c r="BY327" s="41"/>
      <c r="BZ327" s="41"/>
      <c r="CA327" s="41"/>
      <c r="CB327" s="41"/>
      <c r="CC327" s="41"/>
      <c r="CD327" s="41"/>
      <c r="CE327" s="152"/>
      <c r="CF327" s="172"/>
      <c r="CK327" s="50"/>
      <c r="CL327" s="41"/>
      <c r="CM327" s="41"/>
      <c r="CN327" s="41"/>
      <c r="CO327" s="41"/>
      <c r="CP327" s="41"/>
      <c r="CQ327" s="41"/>
      <c r="CR327" s="41"/>
      <c r="CS327" s="41"/>
      <c r="CT327" s="41"/>
      <c r="CU327" s="41"/>
      <c r="CV327" s="41"/>
      <c r="CW327" s="41"/>
    </row>
    <row r="328" spans="1:101" ht="14.5" customHeight="1">
      <c r="A328" s="41" t="s">
        <v>11992</v>
      </c>
      <c r="B328" s="119" t="s">
        <v>11940</v>
      </c>
      <c r="C328" s="120" t="str">
        <f>MID(A328,1,12)</f>
        <v>A.040.07.101</v>
      </c>
      <c r="D328" s="135" t="s">
        <v>11987</v>
      </c>
      <c r="E328" s="119" t="s">
        <v>10730</v>
      </c>
      <c r="F328" s="118" t="str">
        <f>MID(A328, 21,85)</f>
        <v>Concrete</v>
      </c>
      <c r="G328" s="118">
        <f>H328+I328+J328+K328</f>
        <v>58.964496888799999</v>
      </c>
      <c r="H328" s="118">
        <f>N328+O328+P328+Q328</f>
        <v>4.7187481529999999</v>
      </c>
      <c r="I328" s="118">
        <f>L328+M328+R328</f>
        <v>9.0393290900000007</v>
      </c>
      <c r="J328" s="326">
        <f>S328+IF(T328="x",0,T328)+IF(U328="x",0,U328)+IF(V328="x",0,V328)+W328+X328</f>
        <v>4.5641526458000001</v>
      </c>
      <c r="K328" s="118">
        <v>40.642266999999997</v>
      </c>
      <c r="L328" s="118">
        <v>3.5291456999999999</v>
      </c>
      <c r="M328" s="118">
        <v>4.5774805000000001</v>
      </c>
      <c r="N328" s="118">
        <v>3.6941619999999999</v>
      </c>
      <c r="O328" s="118">
        <v>0.70558905000000005</v>
      </c>
      <c r="P328" s="118">
        <v>1.6060662999999999E-2</v>
      </c>
      <c r="Q328" s="118">
        <v>0.30293643999999997</v>
      </c>
      <c r="R328" s="118">
        <v>0.93270288999999995</v>
      </c>
      <c r="S328" s="118">
        <v>3.4780191999999999</v>
      </c>
      <c r="T328" s="118">
        <v>1.0613393</v>
      </c>
      <c r="U328" s="118">
        <v>1.7754743E-2</v>
      </c>
      <c r="V328" s="118">
        <v>4.3649841000000002E-3</v>
      </c>
      <c r="W328" s="118">
        <v>2.6744186999999998E-3</v>
      </c>
      <c r="X328" s="118">
        <v>0</v>
      </c>
      <c r="Y328" s="41"/>
      <c r="Z328" s="327">
        <f>K328/0.133</f>
        <v>305.58095488721801</v>
      </c>
      <c r="AA328" s="41"/>
      <c r="AB328" s="111">
        <v>1415.7258999999999</v>
      </c>
      <c r="AC328" s="111">
        <v>1368.9443000000001</v>
      </c>
      <c r="AD328" s="111">
        <v>2.4068567999999999</v>
      </c>
      <c r="AE328" s="111">
        <v>0</v>
      </c>
      <c r="AF328" s="111">
        <v>0.43948660000000001</v>
      </c>
      <c r="AG328" s="111">
        <v>11.044881</v>
      </c>
      <c r="AH328" s="111">
        <v>32.890315999999999</v>
      </c>
      <c r="AI328" s="41"/>
      <c r="AJ328" s="114">
        <v>7.0118574999999996</v>
      </c>
      <c r="AK328" s="114">
        <v>6.6646150999999998</v>
      </c>
      <c r="AL328" s="114">
        <v>0.28977814000000002</v>
      </c>
      <c r="AM328" s="114">
        <v>5.7464270999999997E-2</v>
      </c>
      <c r="AN328" s="113">
        <f>AQ328+AT328+AU328+AV328+AW328+BE328+BF328+BJ328</f>
        <v>3.99557265394E-4</v>
      </c>
      <c r="AO328" s="112">
        <f>AR328+AS328+AX328+AY328+AZ328+BA328+BB328+BC328+BD328+BG328+BK328+BL328</f>
        <v>1.071664723576006E-6</v>
      </c>
      <c r="AP328" s="112">
        <f>BH328+BI328</f>
        <v>8.0482173100000001</v>
      </c>
      <c r="AQ328" s="329">
        <v>2.8474913000000002E-4</v>
      </c>
      <c r="AR328" s="328">
        <v>8.5919984999999995E-7</v>
      </c>
      <c r="AS328" s="328">
        <v>2.3472689999999999E-11</v>
      </c>
      <c r="AT328" s="328">
        <v>1.3788337000000001E-8</v>
      </c>
      <c r="AU328" s="328">
        <v>1.8940656E-8</v>
      </c>
      <c r="AV328" s="328">
        <v>5.4931017000000002E-7</v>
      </c>
      <c r="AW328" s="329">
        <v>1.1337758E-4</v>
      </c>
      <c r="AX328" s="328">
        <v>7.8961987999999999E-8</v>
      </c>
      <c r="AY328" s="328">
        <v>1.25287E-7</v>
      </c>
      <c r="AZ328" s="328">
        <v>1.3331408000000001E-10</v>
      </c>
      <c r="BA328" s="328">
        <v>6.4742965999999998E-13</v>
      </c>
      <c r="BB328" s="328">
        <v>5.0410334999999998E-10</v>
      </c>
      <c r="BC328" s="328">
        <v>5.4396752000000002E-12</v>
      </c>
      <c r="BD328" s="328">
        <v>3.9747832999999996E-12</v>
      </c>
      <c r="BE328" s="328">
        <v>9.8778910999999995E-8</v>
      </c>
      <c r="BF328" s="328">
        <v>6.9788398000000004E-7</v>
      </c>
      <c r="BG328" s="328">
        <v>7.2295951E-9</v>
      </c>
      <c r="BH328" s="329">
        <v>0.14600251</v>
      </c>
      <c r="BI328" s="329">
        <v>7.9022148000000003</v>
      </c>
      <c r="BJ328" s="328">
        <v>5.1853339999999997E-8</v>
      </c>
      <c r="BK328" s="328">
        <v>3.1532435999999999E-10</v>
      </c>
      <c r="BL328" s="328">
        <v>1.4107846000000001E-14</v>
      </c>
      <c r="BM328" s="41"/>
      <c r="BN328" s="111">
        <v>1.4601294000000001E-2</v>
      </c>
      <c r="BO328" s="111">
        <v>1.0472369000000001E-3</v>
      </c>
      <c r="BP328" s="111">
        <v>8.5204077999999992E-3</v>
      </c>
      <c r="BQ328" s="111">
        <v>1.0951192E-4</v>
      </c>
      <c r="BR328" s="111">
        <v>1.2418336999999999E-3</v>
      </c>
      <c r="BS328" s="111">
        <v>3.5100738999999998E-4</v>
      </c>
      <c r="BT328" s="122">
        <v>7.3707398999999999E-7</v>
      </c>
      <c r="BU328" s="111">
        <v>5.6559272999999997E-4</v>
      </c>
      <c r="BV328" s="122">
        <v>2.1552279E-5</v>
      </c>
      <c r="BW328" s="111">
        <v>2.0045480999999999E-4</v>
      </c>
      <c r="BX328" s="122">
        <v>5.3734160999999998E-5</v>
      </c>
      <c r="BY328" s="122">
        <v>4.7130449000000003E-6</v>
      </c>
      <c r="BZ328" s="122">
        <v>1.9584714000000001E-5</v>
      </c>
      <c r="CA328" s="111">
        <v>8.1643030000000004E-4</v>
      </c>
      <c r="CB328" s="111">
        <v>1.6439079999999999E-3</v>
      </c>
      <c r="CC328" s="122">
        <v>-2.8544762E-6</v>
      </c>
      <c r="CD328" s="122">
        <v>7.4439247000000002E-6</v>
      </c>
      <c r="CE328" s="154"/>
      <c r="CF328" s="173"/>
      <c r="CG328" s="76" t="s">
        <v>950</v>
      </c>
      <c r="CH328" s="42"/>
      <c r="CI328" s="42"/>
      <c r="CK328" s="50"/>
      <c r="CL328" s="41"/>
      <c r="CM328" s="41"/>
      <c r="CN328" s="41"/>
      <c r="CO328" s="41"/>
      <c r="CP328" s="41"/>
      <c r="CQ328" s="41"/>
      <c r="CR328" s="41"/>
      <c r="CS328" s="41"/>
      <c r="CT328" s="41"/>
      <c r="CU328" s="41"/>
      <c r="CV328" s="41"/>
      <c r="CW328" s="41"/>
    </row>
    <row r="329" spans="1:101" ht="14.5" customHeight="1">
      <c r="A329" s="41" t="s">
        <v>11989</v>
      </c>
      <c r="B329" s="119" t="s">
        <v>11940</v>
      </c>
      <c r="C329" s="120" t="str">
        <f>MID(A329,1,12)</f>
        <v>A.040.07.102</v>
      </c>
      <c r="D329" s="135" t="s">
        <v>11987</v>
      </c>
      <c r="E329" s="119" t="s">
        <v>10730</v>
      </c>
      <c r="F329" s="118" t="str">
        <f>MID(A329, 21,85)</f>
        <v>Concrete (reinforced, 40 kg steel per 1000 kg)</v>
      </c>
      <c r="G329" s="118">
        <f>H329+I329+J329+K329</f>
        <v>75.1257394533</v>
      </c>
      <c r="H329" s="118">
        <f>N329+O329+P329+Q329</f>
        <v>5.6617839270000001</v>
      </c>
      <c r="I329" s="118">
        <f>L329+M329+R329</f>
        <v>10.722777900000001</v>
      </c>
      <c r="J329" s="326">
        <f>S329+IF(T329="x",0,T329)+IF(U329="x",0,U329)+IF(V329="x",0,V329)+W329+X329</f>
        <v>8.8981026263000018</v>
      </c>
      <c r="K329" s="118">
        <v>49.843074999999999</v>
      </c>
      <c r="L329" s="118">
        <v>4.5828445999999996</v>
      </c>
      <c r="M329" s="118">
        <v>5.1311726000000002</v>
      </c>
      <c r="N329" s="118">
        <v>4.1463293999999999</v>
      </c>
      <c r="O329" s="118">
        <v>0.89793752999999998</v>
      </c>
      <c r="P329" s="118">
        <v>7.1770687E-2</v>
      </c>
      <c r="Q329" s="118">
        <v>0.54574630999999996</v>
      </c>
      <c r="R329" s="118">
        <v>1.0087607000000001</v>
      </c>
      <c r="S329" s="118">
        <v>7.5055624999999999</v>
      </c>
      <c r="T329" s="118">
        <v>1.2967112000000001</v>
      </c>
      <c r="U329" s="118">
        <v>1.9117228E-2</v>
      </c>
      <c r="V329" s="118">
        <v>5.2033113000000001E-3</v>
      </c>
      <c r="W329" s="118">
        <v>7.1508387000000007E-2</v>
      </c>
      <c r="X329" s="118">
        <v>0</v>
      </c>
      <c r="Y329" s="41"/>
      <c r="Z329" s="327">
        <f>K329/0.133</f>
        <v>374.75996240601501</v>
      </c>
      <c r="AA329" s="41"/>
      <c r="AB329" s="111">
        <v>2099.9564999999998</v>
      </c>
      <c r="AC329" s="111">
        <v>2054.6547999999998</v>
      </c>
      <c r="AD329" s="111">
        <v>2.5915762999999998</v>
      </c>
      <c r="AE329" s="111">
        <v>0</v>
      </c>
      <c r="AF329" s="111">
        <v>0.44965888999999998</v>
      </c>
      <c r="AG329" s="111">
        <v>10.633322</v>
      </c>
      <c r="AH329" s="111">
        <v>31.627178000000001</v>
      </c>
      <c r="AI329" s="41"/>
      <c r="AJ329" s="114">
        <v>8.6508375999999991</v>
      </c>
      <c r="AK329" s="114">
        <v>8.2125456999999997</v>
      </c>
      <c r="AL329" s="114">
        <v>0.35554174</v>
      </c>
      <c r="AM329" s="114">
        <v>8.2750112000000001E-2</v>
      </c>
      <c r="AN329" s="113">
        <f>AQ329+AT329+AU329+AV329+AW329+BE329+BF329+BJ329</f>
        <v>4.9235886282100001E-4</v>
      </c>
      <c r="AO329" s="112">
        <f>AR329+AS329+AX329+AY329+AZ329+BA329+BB329+BC329+BD329+BG329+BK329+BL329</f>
        <v>1.31487333230803E-6</v>
      </c>
      <c r="AP329" s="112">
        <f>BH329+BI329</f>
        <v>11.589651590000001</v>
      </c>
      <c r="AQ329" s="329">
        <v>3.4927134000000001E-4</v>
      </c>
      <c r="AR329" s="328">
        <v>1.0538829E-6</v>
      </c>
      <c r="AS329" s="328">
        <v>2.8791344999999999E-11</v>
      </c>
      <c r="AT329" s="328">
        <v>3.2296484000000002E-8</v>
      </c>
      <c r="AU329" s="328">
        <v>1.8189587E-8</v>
      </c>
      <c r="AV329" s="328">
        <v>6.1654264999999997E-7</v>
      </c>
      <c r="AW329" s="329">
        <v>1.3727602999999999E-4</v>
      </c>
      <c r="AX329" s="328">
        <v>8.8551740999999998E-8</v>
      </c>
      <c r="AY329" s="328">
        <v>1.5301207000000001E-7</v>
      </c>
      <c r="AZ329" s="328">
        <v>4.3123282000000002E-10</v>
      </c>
      <c r="BA329" s="328">
        <v>1.6302275E-12</v>
      </c>
      <c r="BB329" s="328">
        <v>1.8801066000000002E-9</v>
      </c>
      <c r="BC329" s="328">
        <v>1.9952617999999999E-11</v>
      </c>
      <c r="BD329" s="328">
        <v>1.5634583000000001E-11</v>
      </c>
      <c r="BE329" s="328">
        <v>4.5031299999999999E-7</v>
      </c>
      <c r="BF329" s="328">
        <v>3.3077002999999999E-6</v>
      </c>
      <c r="BG329" s="328">
        <v>8.6177763999999997E-9</v>
      </c>
      <c r="BH329" s="329">
        <v>0.90203858999999997</v>
      </c>
      <c r="BI329" s="329">
        <v>10.687613000000001</v>
      </c>
      <c r="BJ329" s="328">
        <v>1.3864508E-6</v>
      </c>
      <c r="BK329" s="328">
        <v>8.4311194999999996E-9</v>
      </c>
      <c r="BL329" s="328">
        <v>3.7721452999999999E-13</v>
      </c>
      <c r="BM329" s="41"/>
      <c r="BN329" s="111">
        <v>1.8385088000000001E-2</v>
      </c>
      <c r="BO329" s="111">
        <v>1.2601172999999999E-3</v>
      </c>
      <c r="BP329" s="111">
        <v>1.0449302000000001E-2</v>
      </c>
      <c r="BQ329" s="111">
        <v>1.1841113E-4</v>
      </c>
      <c r="BR329" s="111">
        <v>1.5447515E-3</v>
      </c>
      <c r="BS329" s="111">
        <v>3.9658419000000001E-4</v>
      </c>
      <c r="BT329" s="122">
        <v>6.7812270000000001E-6</v>
      </c>
      <c r="BU329" s="111">
        <v>6.2999707000000002E-4</v>
      </c>
      <c r="BV329" s="122">
        <v>9.6311208000000002E-5</v>
      </c>
      <c r="BW329" s="111">
        <v>3.6112351E-4</v>
      </c>
      <c r="BX329" s="122">
        <v>5.1632923000000001E-5</v>
      </c>
      <c r="BY329" s="122">
        <v>5.6180884999999998E-6</v>
      </c>
      <c r="BZ329" s="122">
        <v>1.8802224999999999E-5</v>
      </c>
      <c r="CA329" s="111">
        <v>9.1839110999999995E-4</v>
      </c>
      <c r="CB329" s="111">
        <v>2.4671038999999999E-3</v>
      </c>
      <c r="CC329" s="111">
        <v>-1.388742E-4</v>
      </c>
      <c r="CD329" s="111">
        <v>1.9903510999999999E-4</v>
      </c>
      <c r="CE329" s="154"/>
      <c r="CF329" s="173"/>
      <c r="CG329" s="76" t="s">
        <v>951</v>
      </c>
      <c r="CH329" s="42"/>
      <c r="CI329" s="42"/>
      <c r="CK329" s="50"/>
      <c r="CN329" s="41"/>
      <c r="CO329" s="41"/>
      <c r="CP329" s="41"/>
      <c r="CQ329" s="41"/>
      <c r="CR329" s="41"/>
      <c r="CS329" s="41"/>
      <c r="CT329" s="41"/>
      <c r="CU329" s="41"/>
      <c r="CV329" s="41"/>
      <c r="CW329" s="41"/>
    </row>
    <row r="330" spans="1:101" ht="14.5" customHeight="1">
      <c r="B330" s="119" t="s">
        <v>11940</v>
      </c>
      <c r="C330" s="133" t="s">
        <v>77</v>
      </c>
      <c r="D330" s="133" t="s">
        <v>11979</v>
      </c>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M330" s="41"/>
      <c r="AN330" s="41"/>
      <c r="AO330" s="41"/>
      <c r="AP330" s="41"/>
      <c r="AQ330" s="41"/>
      <c r="AR330" s="41"/>
      <c r="AS330" s="41"/>
      <c r="AT330" s="41"/>
      <c r="AU330" s="41"/>
      <c r="AV330" s="41"/>
      <c r="AW330" s="41"/>
      <c r="AX330" s="41"/>
      <c r="AY330" s="41"/>
      <c r="AZ330" s="41"/>
      <c r="BA330" s="41"/>
      <c r="BB330" s="41"/>
      <c r="BC330" s="41"/>
      <c r="BD330" s="41"/>
      <c r="BE330" s="41"/>
      <c r="BF330" s="41"/>
      <c r="BG330" s="41"/>
      <c r="BH330" s="41"/>
      <c r="BI330" s="41"/>
      <c r="BJ330" s="41"/>
      <c r="BK330" s="41"/>
      <c r="BL330" s="41"/>
      <c r="BM330" s="41"/>
      <c r="BN330" s="41"/>
      <c r="BO330" s="41"/>
      <c r="BP330" s="41"/>
      <c r="BQ330" s="41"/>
      <c r="BR330" s="41"/>
      <c r="BS330" s="41"/>
      <c r="BT330" s="41"/>
      <c r="BU330" s="41"/>
      <c r="BV330" s="41"/>
      <c r="BW330" s="41"/>
      <c r="BX330" s="41"/>
      <c r="BY330" s="41"/>
      <c r="BZ330" s="41"/>
      <c r="CA330" s="41"/>
      <c r="CB330" s="41"/>
      <c r="CC330" s="41"/>
      <c r="CD330" s="41"/>
      <c r="CE330" s="130"/>
      <c r="CF330" s="172"/>
      <c r="CK330" s="41"/>
      <c r="CL330" s="41"/>
      <c r="CM330" s="41"/>
      <c r="CN330" s="41"/>
      <c r="CO330" s="41"/>
      <c r="CP330" s="41"/>
      <c r="CQ330" s="41"/>
      <c r="CR330" s="41"/>
      <c r="CS330" s="41"/>
      <c r="CT330" s="41"/>
      <c r="CU330" s="41"/>
      <c r="CV330" s="41"/>
      <c r="CW330" s="41"/>
    </row>
    <row r="331" spans="1:101" ht="14.5" customHeight="1">
      <c r="A331" s="41" t="s">
        <v>11985</v>
      </c>
      <c r="B331" s="119" t="s">
        <v>11940</v>
      </c>
      <c r="C331" s="120" t="str">
        <f>MID(A331,1,12)</f>
        <v>A.040.09.101</v>
      </c>
      <c r="D331" s="135" t="s">
        <v>11979</v>
      </c>
      <c r="E331" s="119" t="s">
        <v>6570</v>
      </c>
      <c r="F331" s="118" t="str">
        <f>MID(A331, 21,85)</f>
        <v>cork slab insulation</v>
      </c>
      <c r="G331" s="118">
        <f>H331+I331+J331+K331</f>
        <v>0.25856635931470001</v>
      </c>
      <c r="H331" s="118">
        <f>N331+O331+P331+Q331</f>
        <v>7.7517068010000004E-3</v>
      </c>
      <c r="I331" s="118">
        <f>L331+M331+R331</f>
        <v>3.7423697210000002E-2</v>
      </c>
      <c r="J331" s="326">
        <f>S331+IF(T331="x",0,T331)+IF(U331="x",0,U331)+IF(V331="x",0,V331)+W331+X331</f>
        <v>8.9055405303699986E-2</v>
      </c>
      <c r="K331" s="118">
        <v>0.12433555</v>
      </c>
      <c r="L331" s="118">
        <v>2.5148699E-2</v>
      </c>
      <c r="M331" s="118">
        <v>1.1925689999999999E-2</v>
      </c>
      <c r="N331" s="118">
        <v>6.9892475999999999E-3</v>
      </c>
      <c r="O331" s="118">
        <v>5.4308785E-4</v>
      </c>
      <c r="P331" s="330">
        <v>2.5557621000000002E-5</v>
      </c>
      <c r="Q331" s="118">
        <v>1.9381372999999999E-4</v>
      </c>
      <c r="R331" s="118">
        <v>3.4930821000000003E-4</v>
      </c>
      <c r="S331" s="118">
        <v>6.8891017000000001E-4</v>
      </c>
      <c r="T331" s="118">
        <v>7.2064343000000003E-2</v>
      </c>
      <c r="U331" s="118">
        <v>1.6267388000000001E-2</v>
      </c>
      <c r="V331" s="330">
        <v>3.2356432999999998E-5</v>
      </c>
      <c r="W331" s="330">
        <v>2.4077006999999998E-6</v>
      </c>
      <c r="X331" s="118">
        <v>0</v>
      </c>
      <c r="Y331" s="41"/>
      <c r="Z331" s="327">
        <f>K331/0.133</f>
        <v>0.93485375939849624</v>
      </c>
      <c r="AA331" s="41"/>
      <c r="AB331" s="111">
        <v>32.877713</v>
      </c>
      <c r="AC331" s="111">
        <v>13.226774000000001</v>
      </c>
      <c r="AD331" s="111">
        <v>2.2051683</v>
      </c>
      <c r="AE331" s="111">
        <v>0</v>
      </c>
      <c r="AF331" s="111">
        <v>16.119382000000002</v>
      </c>
      <c r="AG331" s="111">
        <v>0.82720574000000002</v>
      </c>
      <c r="AH331" s="111">
        <v>0.49918254000000001</v>
      </c>
      <c r="AI331" s="41"/>
      <c r="AJ331" s="114">
        <v>2.5614560000000001E-2</v>
      </c>
      <c r="AK331" s="114">
        <v>2.4078384000000001E-2</v>
      </c>
      <c r="AL331" s="114">
        <v>9.5571005000000004E-4</v>
      </c>
      <c r="AM331" s="114">
        <v>5.8046683999999997E-4</v>
      </c>
      <c r="AN331" s="113">
        <f>AQ331+AT331+AU331+AV331+AW331+BE331+BF331+BJ331</f>
        <v>1.4435481747312699E-6</v>
      </c>
      <c r="AO331" s="112">
        <f>AR331+AS331+AX331+AY331+AZ331+BA331+BB331+BC331+BD331+BG331+BK331+BL331</f>
        <v>3.5344307007705005E-9</v>
      </c>
      <c r="AP331" s="112">
        <f>BH331+BI331</f>
        <v>8.1297876327000002E-2</v>
      </c>
      <c r="AQ331" s="328">
        <v>8.7107228000000004E-7</v>
      </c>
      <c r="AR331" s="328">
        <v>2.6283693999999999E-9</v>
      </c>
      <c r="AS331" s="328">
        <v>7.1805062999999998E-14</v>
      </c>
      <c r="AT331" s="328">
        <v>7.9048756E-12</v>
      </c>
      <c r="AU331" s="328">
        <v>2.0316367E-13</v>
      </c>
      <c r="AV331" s="328">
        <v>1.0393224E-9</v>
      </c>
      <c r="AW331" s="328">
        <v>5.6916911999999999E-7</v>
      </c>
      <c r="AX331" s="328">
        <v>1.5277549000000001E-10</v>
      </c>
      <c r="AY331" s="328">
        <v>6.9910771000000001E-10</v>
      </c>
      <c r="AZ331" s="328">
        <v>1.6201310999999999E-13</v>
      </c>
      <c r="BA331" s="328">
        <v>5.3867565999999998E-15</v>
      </c>
      <c r="BB331" s="328">
        <v>6.1669537999999999E-14</v>
      </c>
      <c r="BC331" s="328">
        <v>5.7080195000000001E-15</v>
      </c>
      <c r="BD331" s="328">
        <v>5.4565628E-15</v>
      </c>
      <c r="BE331" s="328">
        <v>3.3190907999999998E-10</v>
      </c>
      <c r="BF331" s="328">
        <v>1.8807541999999998E-9</v>
      </c>
      <c r="BG331" s="328">
        <v>5.3582178000000001E-11</v>
      </c>
      <c r="BH331" s="328">
        <v>2.5925327000000001E-5</v>
      </c>
      <c r="BI331" s="329">
        <v>8.1271950999999995E-2</v>
      </c>
      <c r="BJ331" s="328">
        <v>4.6681012000000003E-11</v>
      </c>
      <c r="BK331" s="328">
        <v>2.8387102000000002E-13</v>
      </c>
      <c r="BL331" s="328">
        <v>1.27006E-17</v>
      </c>
      <c r="BM331" s="41"/>
      <c r="BN331" s="122">
        <v>5.8991535999999998E-5</v>
      </c>
      <c r="BO331" s="122">
        <v>5.2440110000000002E-6</v>
      </c>
      <c r="BP331" s="122">
        <v>2.6066203999999999E-5</v>
      </c>
      <c r="BQ331" s="122">
        <v>4.0928084000000001E-8</v>
      </c>
      <c r="BR331" s="122">
        <v>4.3656604999999998E-6</v>
      </c>
      <c r="BS331" s="122">
        <v>6.656917E-7</v>
      </c>
      <c r="BT331" s="122">
        <v>1.0280476E-9</v>
      </c>
      <c r="BU331" s="122">
        <v>1.5385981000000001E-6</v>
      </c>
      <c r="BV331" s="122">
        <v>3.4296528000000001E-8</v>
      </c>
      <c r="BW331" s="122">
        <v>1.2824766999999999E-7</v>
      </c>
      <c r="BX331" s="122">
        <v>1.4901577E-9</v>
      </c>
      <c r="BY331" s="122">
        <v>3.4932838000000001E-8</v>
      </c>
      <c r="BZ331" s="122">
        <v>2.7240283E-11</v>
      </c>
      <c r="CA331" s="122">
        <v>1.9498215E-6</v>
      </c>
      <c r="CB331" s="122">
        <v>1.8617474000000001E-5</v>
      </c>
      <c r="CC331" s="122">
        <v>2.9642270999999999E-7</v>
      </c>
      <c r="CD331" s="122">
        <v>6.7013993999999998E-9</v>
      </c>
      <c r="CE331" s="154"/>
      <c r="CF331" s="173"/>
      <c r="CG331" s="42" t="s">
        <v>11983</v>
      </c>
      <c r="CH331" s="42"/>
      <c r="CI331" s="42"/>
      <c r="CK331" s="50"/>
      <c r="CL331" s="41"/>
      <c r="CM331" s="41"/>
      <c r="CN331" s="41"/>
      <c r="CO331" s="41"/>
      <c r="CP331" s="41"/>
      <c r="CQ331" s="41"/>
      <c r="CR331" s="41"/>
      <c r="CS331" s="41"/>
      <c r="CT331" s="41"/>
      <c r="CU331" s="41"/>
      <c r="CV331" s="41"/>
      <c r="CW331" s="41"/>
    </row>
    <row r="332" spans="1:101" ht="14.5" customHeight="1">
      <c r="A332" s="41" t="s">
        <v>11982</v>
      </c>
      <c r="B332" s="119" t="s">
        <v>11940</v>
      </c>
      <c r="C332" s="120" t="str">
        <f>MID(A332,1,12)</f>
        <v>A.040.09.102</v>
      </c>
      <c r="D332" s="135" t="s">
        <v>11979</v>
      </c>
      <c r="E332" s="119" t="s">
        <v>6570</v>
      </c>
      <c r="F332" s="118" t="str">
        <f>MID(A332, 21,85)</f>
        <v>glasswool</v>
      </c>
      <c r="G332" s="118">
        <f>H332+I332+J332+K332</f>
        <v>0.28016059500000001</v>
      </c>
      <c r="H332" s="118">
        <f>N332+O332+P332+Q332</f>
        <v>1.87884E-2</v>
      </c>
      <c r="I332" s="118">
        <f>L332+M332+R332</f>
        <v>9.6452195000000004E-2</v>
      </c>
      <c r="J332" s="326">
        <f>S332+IF(T332="x",0,T332)+IF(U332="x",0,U332)+IF(V332="x",0,V332)+W332+X332</f>
        <v>0</v>
      </c>
      <c r="K332" s="118">
        <v>0.16492000000000001</v>
      </c>
      <c r="L332" s="118">
        <v>7.3858455000000003E-2</v>
      </c>
      <c r="M332" s="118">
        <v>2.2593740000000001E-2</v>
      </c>
      <c r="N332" s="118">
        <v>1.87884E-2</v>
      </c>
      <c r="O332" s="118">
        <v>0</v>
      </c>
      <c r="P332" s="118">
        <v>0</v>
      </c>
      <c r="Q332" s="118">
        <v>0</v>
      </c>
      <c r="R332" s="118">
        <v>0</v>
      </c>
      <c r="S332" s="118">
        <v>0</v>
      </c>
      <c r="T332" s="118">
        <v>0</v>
      </c>
      <c r="U332" s="118">
        <v>0</v>
      </c>
      <c r="V332" s="118">
        <v>0</v>
      </c>
      <c r="W332" s="118">
        <v>0</v>
      </c>
      <c r="X332" s="118">
        <v>0</v>
      </c>
      <c r="Y332" s="41"/>
      <c r="Z332" s="327">
        <f>K332/0.133</f>
        <v>1.24</v>
      </c>
      <c r="AA332" s="41"/>
      <c r="AB332" s="111">
        <v>4.72</v>
      </c>
      <c r="AC332" s="111">
        <v>0</v>
      </c>
      <c r="AD332" s="111">
        <v>0</v>
      </c>
      <c r="AE332" s="111">
        <v>0</v>
      </c>
      <c r="AF332" s="111">
        <v>0</v>
      </c>
      <c r="AG332" s="111">
        <v>0</v>
      </c>
      <c r="AH332" s="111">
        <v>4.72</v>
      </c>
      <c r="AI332" s="41"/>
      <c r="AJ332" s="114">
        <v>4.6692047E-2</v>
      </c>
      <c r="AK332" s="114">
        <v>4.5157726000000002E-2</v>
      </c>
      <c r="AL332" s="114">
        <v>1.5343212E-3</v>
      </c>
      <c r="AM332" s="114">
        <v>0</v>
      </c>
      <c r="AN332" s="113">
        <f>AQ332+AT332+AU332+AV332+AW332+BE332+BF332+BJ332</f>
        <v>2.7072977E-6</v>
      </c>
      <c r="AO332" s="112">
        <f>AR332+AS332+AX332+AY332+AZ332+BA332+BB332+BC332+BD332+BG332+BK332+BL332</f>
        <v>5.6742646599999999E-9</v>
      </c>
      <c r="AP332" s="112">
        <f>BH332+BI332</f>
        <v>0</v>
      </c>
      <c r="AQ332" s="328">
        <v>1.15072E-6</v>
      </c>
      <c r="AR332" s="328">
        <v>3.472E-9</v>
      </c>
      <c r="AS332" s="328">
        <v>9.4859999999999999E-14</v>
      </c>
      <c r="AT332" s="329">
        <v>0</v>
      </c>
      <c r="AU332" s="329">
        <v>0</v>
      </c>
      <c r="AV332" s="328">
        <v>2.7937E-9</v>
      </c>
      <c r="AW332" s="328">
        <v>1.553784E-6</v>
      </c>
      <c r="AX332" s="328">
        <v>3.9602999999999998E-10</v>
      </c>
      <c r="AY332" s="328">
        <v>1.796681E-9</v>
      </c>
      <c r="AZ332" s="328">
        <v>9.4587999999999992E-12</v>
      </c>
      <c r="BA332" s="329">
        <v>0</v>
      </c>
      <c r="BB332" s="329">
        <v>0</v>
      </c>
      <c r="BC332" s="329">
        <v>0</v>
      </c>
      <c r="BD332" s="329">
        <v>0</v>
      </c>
      <c r="BE332" s="329">
        <v>0</v>
      </c>
      <c r="BF332" s="329">
        <v>0</v>
      </c>
      <c r="BG332" s="329">
        <v>0</v>
      </c>
      <c r="BH332" s="329">
        <v>0</v>
      </c>
      <c r="BI332" s="329">
        <v>0</v>
      </c>
      <c r="BJ332" s="329">
        <v>0</v>
      </c>
      <c r="BK332" s="329">
        <v>0</v>
      </c>
      <c r="BL332" s="329">
        <v>0</v>
      </c>
      <c r="BM332" s="41"/>
      <c r="BN332" s="122">
        <v>6.6584060000000002E-5</v>
      </c>
      <c r="BO332" s="122">
        <v>1.3306624E-5</v>
      </c>
      <c r="BP332" s="122">
        <v>3.4574489999999998E-5</v>
      </c>
      <c r="BQ332" s="111">
        <v>0</v>
      </c>
      <c r="BR332" s="122">
        <v>9.6124456000000007E-6</v>
      </c>
      <c r="BS332" s="122">
        <v>1.8085894E-6</v>
      </c>
      <c r="BT332" s="122">
        <v>2.4611599E-7</v>
      </c>
      <c r="BU332" s="122">
        <v>2.7450495E-6</v>
      </c>
      <c r="BV332" s="111">
        <v>0</v>
      </c>
      <c r="BW332" s="111">
        <v>0</v>
      </c>
      <c r="BX332" s="111">
        <v>0</v>
      </c>
      <c r="BY332" s="111">
        <v>0</v>
      </c>
      <c r="BZ332" s="111">
        <v>0</v>
      </c>
      <c r="CA332" s="122">
        <v>4.2907449000000001E-6</v>
      </c>
      <c r="CB332" s="111">
        <v>0</v>
      </c>
      <c r="CC332" s="111">
        <v>0</v>
      </c>
      <c r="CD332" s="111">
        <v>0</v>
      </c>
      <c r="CF332" s="173"/>
      <c r="CG332" s="42" t="s">
        <v>1268</v>
      </c>
      <c r="CH332" s="42"/>
      <c r="CI332" s="42"/>
      <c r="CK332" s="41"/>
      <c r="CL332" s="41"/>
      <c r="CM332" s="41"/>
      <c r="CN332" s="41"/>
      <c r="CO332" s="41"/>
      <c r="CP332" s="41"/>
      <c r="CQ332" s="41"/>
      <c r="CR332" s="41"/>
      <c r="CS332" s="41"/>
      <c r="CT332" s="41"/>
      <c r="CU332" s="41"/>
      <c r="CV332" s="41"/>
      <c r="CW332" s="41"/>
    </row>
    <row r="333" spans="1:101" ht="14.5" customHeight="1">
      <c r="A333" s="41" t="s">
        <v>11980</v>
      </c>
      <c r="B333" s="119" t="s">
        <v>11940</v>
      </c>
      <c r="C333" s="120" t="str">
        <f>MID(A333,1,12)</f>
        <v>A.040.09.103</v>
      </c>
      <c r="D333" s="135" t="s">
        <v>11979</v>
      </c>
      <c r="E333" s="119" t="s">
        <v>6570</v>
      </c>
      <c r="F333" s="118" t="str">
        <f>MID(A333, 21,85)</f>
        <v>stonewool</v>
      </c>
      <c r="G333" s="118">
        <f>H333+I333+J333+K333</f>
        <v>0.23412115833409547</v>
      </c>
      <c r="H333" s="118">
        <f>N333+O333+P333+Q333</f>
        <v>6.6882481021300004E-4</v>
      </c>
      <c r="I333" s="118">
        <f>L333+M333+R333</f>
        <v>6.4722433523882461E-2</v>
      </c>
      <c r="J333" s="326">
        <f>S333+IF(T333="x",0,T333)+IF(U333="x",0,U333)+IF(V333="x",0,V333)+W333+X333</f>
        <v>0</v>
      </c>
      <c r="K333" s="118">
        <v>0.16872989999999999</v>
      </c>
      <c r="L333" s="118">
        <v>6.1068516000000003E-2</v>
      </c>
      <c r="M333" s="118">
        <v>3.6539166999999999E-3</v>
      </c>
      <c r="N333" s="118">
        <v>6.6878211999999999E-4</v>
      </c>
      <c r="O333" s="118">
        <v>0</v>
      </c>
      <c r="P333" s="118">
        <v>0</v>
      </c>
      <c r="Q333" s="330">
        <v>4.2690212999999999E-8</v>
      </c>
      <c r="R333" s="330">
        <v>8.2388245999999995E-10</v>
      </c>
      <c r="S333" s="118">
        <v>0</v>
      </c>
      <c r="T333" s="118">
        <v>0</v>
      </c>
      <c r="U333" s="118">
        <v>0</v>
      </c>
      <c r="V333" s="118">
        <v>0</v>
      </c>
      <c r="W333" s="118">
        <v>0</v>
      </c>
      <c r="X333" s="118">
        <v>0</v>
      </c>
      <c r="Y333" s="41"/>
      <c r="Z333" s="327">
        <f>K333/0.133</f>
        <v>1.2686458646616541</v>
      </c>
      <c r="AA333" s="41"/>
      <c r="AB333" s="111">
        <v>1.034375</v>
      </c>
      <c r="AC333" s="111">
        <v>0</v>
      </c>
      <c r="AD333" s="111">
        <v>0</v>
      </c>
      <c r="AE333" s="111">
        <v>0</v>
      </c>
      <c r="AF333" s="111">
        <v>0</v>
      </c>
      <c r="AG333" s="111">
        <v>0</v>
      </c>
      <c r="AH333" s="111">
        <v>1.034375</v>
      </c>
      <c r="AI333" s="41"/>
      <c r="AJ333" s="114">
        <v>3.9494829000000002E-2</v>
      </c>
      <c r="AK333" s="114">
        <v>3.8138238999999997E-2</v>
      </c>
      <c r="AL333" s="114">
        <v>1.35659E-3</v>
      </c>
      <c r="AM333" s="114">
        <v>0</v>
      </c>
      <c r="AN333" s="113">
        <f>AQ333+AT333+AU333+AV333+AW333+BE333+BF333+BJ333</f>
        <v>2.2864651437500002E-6</v>
      </c>
      <c r="AO333" s="112">
        <f>AR333+AS333+AX333+AY333+AZ333+BA333+BB333+BC333+BD333+BG333+BK333+BL333</f>
        <v>5.016974723406E-9</v>
      </c>
      <c r="AP333" s="112">
        <f>BH333+BI333</f>
        <v>0</v>
      </c>
      <c r="AQ333" s="328">
        <v>1.1773033E-6</v>
      </c>
      <c r="AR333" s="328">
        <v>3.5522083E-9</v>
      </c>
      <c r="AS333" s="328">
        <v>9.7051406E-14</v>
      </c>
      <c r="AT333" s="329">
        <v>0</v>
      </c>
      <c r="AU333" s="329">
        <v>0</v>
      </c>
      <c r="AV333" s="328">
        <v>9.9343749999999996E-11</v>
      </c>
      <c r="AW333" s="328">
        <v>1.1090625E-6</v>
      </c>
      <c r="AX333" s="328">
        <v>2.2698542000000001E-11</v>
      </c>
      <c r="AY333" s="328">
        <v>1.2918749999999999E-9</v>
      </c>
      <c r="AZ333" s="328">
        <v>1.5009582999999999E-10</v>
      </c>
      <c r="BA333" s="329">
        <v>0</v>
      </c>
      <c r="BB333" s="329">
        <v>0</v>
      </c>
      <c r="BC333" s="329">
        <v>0</v>
      </c>
      <c r="BD333" s="329">
        <v>0</v>
      </c>
      <c r="BE333" s="329">
        <v>0</v>
      </c>
      <c r="BF333" s="329">
        <v>0</v>
      </c>
      <c r="BG333" s="329">
        <v>0</v>
      </c>
      <c r="BH333" s="329">
        <v>0</v>
      </c>
      <c r="BI333" s="329">
        <v>0</v>
      </c>
      <c r="BJ333" s="329">
        <v>0</v>
      </c>
      <c r="BK333" s="329">
        <v>0</v>
      </c>
      <c r="BL333" s="329">
        <v>0</v>
      </c>
      <c r="BM333" s="41"/>
      <c r="BN333" s="122">
        <v>5.6695271E-5</v>
      </c>
      <c r="BO333" s="122">
        <v>8.9065765999999994E-6</v>
      </c>
      <c r="BP333" s="122">
        <v>3.5373212000000002E-5</v>
      </c>
      <c r="BQ333" s="122">
        <v>9.6506944000000005E-14</v>
      </c>
      <c r="BR333" s="122">
        <v>7.3366533999999999E-6</v>
      </c>
      <c r="BS333" s="111">
        <v>0</v>
      </c>
      <c r="BT333" s="122">
        <v>3.9054620000000004E-6</v>
      </c>
      <c r="BU333" s="111">
        <v>0</v>
      </c>
      <c r="BV333" s="111">
        <v>0</v>
      </c>
      <c r="BW333" s="122">
        <v>2.8248362000000001E-11</v>
      </c>
      <c r="BX333" s="111">
        <v>0</v>
      </c>
      <c r="BY333" s="111">
        <v>0</v>
      </c>
      <c r="BZ333" s="111">
        <v>0</v>
      </c>
      <c r="CA333" s="122">
        <v>1.1733381999999999E-6</v>
      </c>
      <c r="CB333" s="111">
        <v>0</v>
      </c>
      <c r="CC333" s="111">
        <v>0</v>
      </c>
      <c r="CD333" s="111">
        <v>0</v>
      </c>
      <c r="CF333" s="173"/>
      <c r="CG333" s="42" t="s">
        <v>1010</v>
      </c>
      <c r="CH333" s="42"/>
      <c r="CI333" s="42"/>
      <c r="CK333" s="41"/>
      <c r="CL333" s="41"/>
      <c r="CM333" s="41"/>
      <c r="CN333" s="41"/>
      <c r="CO333" s="41"/>
      <c r="CP333" s="41"/>
      <c r="CQ333" s="41"/>
      <c r="CR333" s="41"/>
      <c r="CS333" s="41"/>
      <c r="CT333" s="41"/>
      <c r="CU333" s="41"/>
      <c r="CV333" s="41"/>
      <c r="CW333" s="41"/>
    </row>
    <row r="334" spans="1:101" ht="14.5" customHeight="1">
      <c r="B334" s="119" t="s">
        <v>11940</v>
      </c>
      <c r="C334" s="133" t="s">
        <v>11977</v>
      </c>
      <c r="D334" s="133" t="s">
        <v>11953</v>
      </c>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s="41"/>
      <c r="AZ334" s="41"/>
      <c r="BA334" s="41"/>
      <c r="BB334" s="41"/>
      <c r="BC334" s="41"/>
      <c r="BD334" s="41"/>
      <c r="BE334" s="41"/>
      <c r="BF334" s="41"/>
      <c r="BG334" s="41"/>
      <c r="BH334" s="41"/>
      <c r="BI334" s="41"/>
      <c r="BJ334" s="41"/>
      <c r="BK334" s="41"/>
      <c r="BL334" s="41"/>
      <c r="BM334" s="41"/>
      <c r="BN334" s="41"/>
      <c r="BO334" s="41"/>
      <c r="BP334" s="41"/>
      <c r="BQ334" s="41"/>
      <c r="BR334" s="41"/>
      <c r="BS334" s="41"/>
      <c r="BT334" s="41"/>
      <c r="BU334" s="41"/>
      <c r="BV334" s="41"/>
      <c r="BW334" s="41"/>
      <c r="BX334" s="41"/>
      <c r="BY334" s="41"/>
      <c r="BZ334" s="41"/>
      <c r="CA334" s="41"/>
      <c r="CB334" s="41"/>
      <c r="CC334" s="41"/>
      <c r="CD334" s="41"/>
      <c r="CE334" s="219"/>
      <c r="CF334" s="172"/>
      <c r="CK334" s="50"/>
      <c r="CL334" s="41"/>
      <c r="CM334" s="41"/>
      <c r="CN334" s="41"/>
      <c r="CO334" s="41"/>
      <c r="CP334" s="41"/>
      <c r="CQ334" s="41"/>
      <c r="CR334" s="41"/>
      <c r="CS334" s="41"/>
      <c r="CT334" s="41"/>
      <c r="CU334" s="41"/>
      <c r="CV334" s="41"/>
      <c r="CW334" s="41"/>
    </row>
    <row r="335" spans="1:101" ht="14.5" customHeight="1">
      <c r="A335" s="41" t="s">
        <v>11976</v>
      </c>
      <c r="B335" s="119" t="s">
        <v>11940</v>
      </c>
      <c r="C335" s="120" t="str">
        <f t="shared" ref="C335:C342" si="130">MID(A335,1,12)</f>
        <v>A.040.11.101</v>
      </c>
      <c r="D335" s="135" t="s">
        <v>11953</v>
      </c>
      <c r="E335" s="119" t="s">
        <v>6570</v>
      </c>
      <c r="F335" s="118" t="str">
        <f t="shared" ref="F335:F342" si="131">MID(A335, 21,85)</f>
        <v>Blastfurnace slags</v>
      </c>
      <c r="G335" s="118">
        <f t="shared" ref="G335:G342" si="132">H335+I335+J335+K335</f>
        <v>7.1377216530000003E-4</v>
      </c>
      <c r="H335" s="118">
        <f t="shared" ref="H335:H342" si="133">N335+O335+P335+Q335</f>
        <v>5.02955104E-5</v>
      </c>
      <c r="I335" s="118">
        <f t="shared" ref="I335:I342" si="134">L335+M335+R335</f>
        <v>7.0956507999999992E-5</v>
      </c>
      <c r="J335" s="326">
        <f t="shared" ref="J335:J342" si="135">S335+IF(T335="x",0,T335)+IF(U335="x",0,U335)+IF(V335="x",0,V335)+W335+X335</f>
        <v>1.9793371690000002E-4</v>
      </c>
      <c r="K335" s="118">
        <v>3.9458643000000001E-4</v>
      </c>
      <c r="L335" s="330">
        <v>3.4069494E-5</v>
      </c>
      <c r="M335" s="330">
        <v>3.1815754000000002E-5</v>
      </c>
      <c r="N335" s="330">
        <v>2.650038E-5</v>
      </c>
      <c r="O335" s="330">
        <v>9.5151216000000002E-6</v>
      </c>
      <c r="P335" s="330">
        <v>2.6251867999999998E-6</v>
      </c>
      <c r="Q335" s="330">
        <v>1.1654822000000001E-5</v>
      </c>
      <c r="R335" s="330">
        <v>5.0712599999999998E-6</v>
      </c>
      <c r="S335" s="118">
        <v>1.9471325000000001E-4</v>
      </c>
      <c r="T335" s="118">
        <v>0</v>
      </c>
      <c r="U335" s="118">
        <v>0</v>
      </c>
      <c r="V335" s="118">
        <v>0</v>
      </c>
      <c r="W335" s="330">
        <v>3.2204669000000001E-6</v>
      </c>
      <c r="X335" s="118">
        <v>0</v>
      </c>
      <c r="Y335" s="41"/>
      <c r="Z335" s="327">
        <f t="shared" ref="Z335:Z342" si="136">K335/0.133</f>
        <v>2.9668152631578946E-3</v>
      </c>
      <c r="AA335" s="41"/>
      <c r="AB335" s="111">
        <v>3.2899108000000003E-2</v>
      </c>
      <c r="AC335" s="111">
        <v>3.2899108000000003E-2</v>
      </c>
      <c r="AD335" s="111">
        <v>0</v>
      </c>
      <c r="AE335" s="111">
        <v>0</v>
      </c>
      <c r="AF335" s="111">
        <v>0</v>
      </c>
      <c r="AG335" s="111">
        <v>0</v>
      </c>
      <c r="AH335" s="111">
        <v>0</v>
      </c>
      <c r="AI335" s="41"/>
      <c r="AJ335" s="121">
        <v>6.8927580999999995E-5</v>
      </c>
      <c r="AK335" s="121">
        <v>6.4926894E-5</v>
      </c>
      <c r="AL335" s="121">
        <v>2.8195169000000002E-6</v>
      </c>
      <c r="AM335" s="121">
        <v>1.1811701999999999E-6</v>
      </c>
      <c r="AN335" s="113">
        <f t="shared" ref="AN335:AN342" si="137">AQ335+AT335+AU335+AV335+AW335+BE335+BF335+BJ335</f>
        <v>3.89249970565E-9</v>
      </c>
      <c r="AO335" s="112">
        <f t="shared" ref="AO335:AO342" si="138">AR335+AS335+AX335+AY335+AZ335+BA335+BB335+BC335+BD335+BG335+BK335+BL335</f>
        <v>1.0427207524042997E-11</v>
      </c>
      <c r="AP335" s="112">
        <f t="shared" ref="AP335:AP342" si="139">BH335+BI335</f>
        <v>1.6542998799999999E-4</v>
      </c>
      <c r="AQ335" s="328">
        <v>2.7696613000000001E-9</v>
      </c>
      <c r="AR335" s="328">
        <v>8.3569719999999992E-12</v>
      </c>
      <c r="AS335" s="328">
        <v>2.2830527000000002E-16</v>
      </c>
      <c r="AT335" s="328">
        <v>8.7971974999999997E-13</v>
      </c>
      <c r="AU335" s="329">
        <v>0</v>
      </c>
      <c r="AV335" s="328">
        <v>3.9404158999999999E-12</v>
      </c>
      <c r="AW335" s="328">
        <v>9.1837931999999996E-10</v>
      </c>
      <c r="AX335" s="328">
        <v>5.5858643000000005E-13</v>
      </c>
      <c r="AY335" s="328">
        <v>1.0511123999999999E-12</v>
      </c>
      <c r="AZ335" s="328">
        <v>1.4105437E-14</v>
      </c>
      <c r="BA335" s="328">
        <v>4.4668948999999997E-17</v>
      </c>
      <c r="BB335" s="328">
        <v>6.5206185000000006E-14</v>
      </c>
      <c r="BC335" s="328">
        <v>6.8464760000000003E-16</v>
      </c>
      <c r="BD335" s="328">
        <v>5.4476190999999995E-16</v>
      </c>
      <c r="BE335" s="328">
        <v>1.6580607000000001E-11</v>
      </c>
      <c r="BF335" s="328">
        <v>1.2061785000000001E-10</v>
      </c>
      <c r="BG335" s="329">
        <v>0</v>
      </c>
      <c r="BH335" s="328">
        <v>3.5610637999999998E-5</v>
      </c>
      <c r="BI335" s="329">
        <v>1.2981935E-4</v>
      </c>
      <c r="BJ335" s="328">
        <v>6.2440493E-11</v>
      </c>
      <c r="BK335" s="328">
        <v>3.797057E-13</v>
      </c>
      <c r="BL335" s="328">
        <v>1.6988314E-17</v>
      </c>
      <c r="BM335" s="41"/>
      <c r="BN335" s="122">
        <v>1.7123100000000001E-7</v>
      </c>
      <c r="BO335" s="122">
        <v>8.5439794000000003E-9</v>
      </c>
      <c r="BP335" s="122">
        <v>8.2722681E-8</v>
      </c>
      <c r="BQ335" s="122">
        <v>5.940311E-10</v>
      </c>
      <c r="BR335" s="122">
        <v>1.3727226E-8</v>
      </c>
      <c r="BS335" s="122">
        <v>2.6654088999999999E-9</v>
      </c>
      <c r="BT335" s="122">
        <v>2.8255394E-10</v>
      </c>
      <c r="BU335" s="122">
        <v>3.8717961000000002E-9</v>
      </c>
      <c r="BV335" s="122">
        <v>3.5228159E-9</v>
      </c>
      <c r="BW335" s="122">
        <v>7.7120636000000003E-9</v>
      </c>
      <c r="BX335" s="111">
        <v>0</v>
      </c>
      <c r="BY335" s="111">
        <v>0</v>
      </c>
      <c r="BZ335" s="111">
        <v>0</v>
      </c>
      <c r="CA335" s="122">
        <v>5.5227415000000004E-9</v>
      </c>
      <c r="CB335" s="122">
        <v>3.9489716999999997E-8</v>
      </c>
      <c r="CC335" s="122">
        <v>-6.3878002999999999E-9</v>
      </c>
      <c r="CD335" s="122">
        <v>8.9637876000000002E-9</v>
      </c>
      <c r="CE335" s="218"/>
      <c r="CF335" s="173"/>
      <c r="CG335" s="76" t="s">
        <v>832</v>
      </c>
      <c r="CH335" s="42"/>
      <c r="CI335" s="42"/>
      <c r="CK335" s="50"/>
      <c r="CL335" s="41"/>
      <c r="CM335" s="41"/>
      <c r="CN335" s="41"/>
      <c r="CO335" s="41"/>
      <c r="CP335" s="41"/>
      <c r="CQ335" s="41"/>
      <c r="CR335" s="41"/>
      <c r="CS335" s="41"/>
      <c r="CT335" s="41"/>
      <c r="CU335" s="41"/>
      <c r="CV335" s="41"/>
      <c r="CW335" s="41"/>
    </row>
    <row r="336" spans="1:101" ht="14.5" customHeight="1">
      <c r="A336" s="41" t="s">
        <v>11973</v>
      </c>
      <c r="B336" s="119" t="s">
        <v>11940</v>
      </c>
      <c r="C336" s="120" t="str">
        <f t="shared" si="130"/>
        <v>A.040.11.102</v>
      </c>
      <c r="D336" s="135" t="s">
        <v>11953</v>
      </c>
      <c r="E336" s="119" t="s">
        <v>6570</v>
      </c>
      <c r="F336" s="118" t="str">
        <f t="shared" si="131"/>
        <v>Clinker</v>
      </c>
      <c r="G336" s="118">
        <f t="shared" si="132"/>
        <v>0.12050835870730001</v>
      </c>
      <c r="H336" s="118">
        <f t="shared" si="133"/>
        <v>1.948903996E-3</v>
      </c>
      <c r="I336" s="118">
        <f t="shared" si="134"/>
        <v>3.3883319099999999E-3</v>
      </c>
      <c r="J336" s="326">
        <f t="shared" si="135"/>
        <v>1.8860828013E-3</v>
      </c>
      <c r="K336" s="118">
        <v>0.11328504</v>
      </c>
      <c r="L336" s="118">
        <v>1.3246220999999999E-3</v>
      </c>
      <c r="M336" s="118">
        <v>1.8963189E-3</v>
      </c>
      <c r="N336" s="118">
        <v>1.6157204000000001E-3</v>
      </c>
      <c r="O336" s="118">
        <v>2.5560204999999997E-4</v>
      </c>
      <c r="P336" s="330">
        <v>2.9900715000000001E-5</v>
      </c>
      <c r="Q336" s="330">
        <v>4.7680830999999997E-5</v>
      </c>
      <c r="R336" s="118">
        <v>1.6739091E-4</v>
      </c>
      <c r="S336" s="118">
        <v>3.0594097000000002E-4</v>
      </c>
      <c r="T336" s="118">
        <v>4.8934211999999999E-4</v>
      </c>
      <c r="U336" s="118">
        <v>1.0839059999999999E-3</v>
      </c>
      <c r="V336" s="330">
        <v>3.1766346999999999E-6</v>
      </c>
      <c r="W336" s="330">
        <v>3.7170766000000002E-6</v>
      </c>
      <c r="X336" s="118">
        <v>0</v>
      </c>
      <c r="Y336" s="41"/>
      <c r="Z336" s="327">
        <f t="shared" si="136"/>
        <v>0.8517672180451128</v>
      </c>
      <c r="AA336" s="41"/>
      <c r="AB336" s="111">
        <v>4.7514349999999999</v>
      </c>
      <c r="AC336" s="111">
        <v>4.5263983999999997</v>
      </c>
      <c r="AD336" s="111">
        <v>0.14693771999999999</v>
      </c>
      <c r="AE336" s="111">
        <v>0</v>
      </c>
      <c r="AF336" s="111">
        <v>8.5333848999999996E-3</v>
      </c>
      <c r="AG336" s="111">
        <v>3.7851713000000002E-2</v>
      </c>
      <c r="AH336" s="111">
        <v>3.1713854E-2</v>
      </c>
      <c r="AI336" s="41"/>
      <c r="AJ336" s="114">
        <v>1.4926065000000001E-2</v>
      </c>
      <c r="AK336" s="114">
        <v>1.4034366E-2</v>
      </c>
      <c r="AL336" s="114">
        <v>6.7228814999999999E-4</v>
      </c>
      <c r="AM336" s="114">
        <v>2.1941058E-4</v>
      </c>
      <c r="AN336" s="113">
        <f t="shared" si="137"/>
        <v>8.4138884014230013E-7</v>
      </c>
      <c r="AO336" s="112">
        <f t="shared" si="138"/>
        <v>2.4862727248247324E-9</v>
      </c>
      <c r="AP336" s="112">
        <f t="shared" si="139"/>
        <v>3.0729772996E-2</v>
      </c>
      <c r="AQ336" s="328">
        <v>7.9471524E-7</v>
      </c>
      <c r="AR336" s="328">
        <v>2.3980058E-9</v>
      </c>
      <c r="AS336" s="328">
        <v>6.5510058999999999E-14</v>
      </c>
      <c r="AT336" s="328">
        <v>2.0076395E-11</v>
      </c>
      <c r="AU336" s="328">
        <v>2.4281002999999999E-12</v>
      </c>
      <c r="AV336" s="328">
        <v>2.4025075E-10</v>
      </c>
      <c r="AW336" s="328">
        <v>4.5664404999999998E-8</v>
      </c>
      <c r="AX336" s="328">
        <v>3.471922E-11</v>
      </c>
      <c r="AY336" s="328">
        <v>4.8072072000000002E-11</v>
      </c>
      <c r="AZ336" s="328">
        <v>4.6123194000000002E-14</v>
      </c>
      <c r="BA336" s="328">
        <v>2.9614065E-16</v>
      </c>
      <c r="BB336" s="328">
        <v>1.3516063E-13</v>
      </c>
      <c r="BC336" s="328">
        <v>4.2757190000000002E-15</v>
      </c>
      <c r="BD336" s="328">
        <v>3.4624741000000001E-15</v>
      </c>
      <c r="BE336" s="328">
        <v>3.0925480000000002E-10</v>
      </c>
      <c r="BF336" s="328">
        <v>3.6511601999999998E-10</v>
      </c>
      <c r="BG336" s="328">
        <v>4.7825271000000002E-12</v>
      </c>
      <c r="BH336" s="328">
        <v>4.4187996E-5</v>
      </c>
      <c r="BI336" s="329">
        <v>3.0685585000000001E-2</v>
      </c>
      <c r="BJ336" s="328">
        <v>7.2069076999999994E-11</v>
      </c>
      <c r="BK336" s="328">
        <v>4.3825789999999999E-13</v>
      </c>
      <c r="BL336" s="328">
        <v>1.9607983E-17</v>
      </c>
      <c r="BM336" s="41"/>
      <c r="BN336" s="122">
        <v>3.0941907000000002E-5</v>
      </c>
      <c r="BO336" s="122">
        <v>4.0866880000000001E-7</v>
      </c>
      <c r="BP336" s="122">
        <v>2.3749529999999999E-5</v>
      </c>
      <c r="BQ336" s="122">
        <v>1.9699817999999999E-8</v>
      </c>
      <c r="BR336" s="122">
        <v>4.5304274000000003E-7</v>
      </c>
      <c r="BS336" s="122">
        <v>1.5162489000000001E-7</v>
      </c>
      <c r="BT336" s="122">
        <v>4.2087196000000001E-10</v>
      </c>
      <c r="BU336" s="122">
        <v>2.322845E-7</v>
      </c>
      <c r="BV336" s="122">
        <v>4.0124655000000003E-8</v>
      </c>
      <c r="BW336" s="122">
        <v>3.1550682999999997E-8</v>
      </c>
      <c r="BX336" s="122">
        <v>1.8247965000000001E-8</v>
      </c>
      <c r="BY336" s="122">
        <v>3.2253901000000002E-9</v>
      </c>
      <c r="BZ336" s="122">
        <v>3.2186719999999998E-10</v>
      </c>
      <c r="CA336" s="122">
        <v>3.7592856000000002E-7</v>
      </c>
      <c r="CB336" s="122">
        <v>5.4284840000000002E-6</v>
      </c>
      <c r="CC336" s="122">
        <v>1.8406133999999999E-8</v>
      </c>
      <c r="CD336" s="122">
        <v>1.0346041E-8</v>
      </c>
      <c r="CF336" s="173"/>
      <c r="CG336" s="76" t="s">
        <v>1011</v>
      </c>
      <c r="CH336" s="42"/>
      <c r="CI336" s="42"/>
      <c r="CK336" s="41"/>
      <c r="CL336" s="41"/>
      <c r="CM336" s="41"/>
      <c r="CN336" s="41"/>
      <c r="CO336" s="41"/>
      <c r="CP336" s="41"/>
      <c r="CQ336" s="41"/>
      <c r="CR336" s="41"/>
      <c r="CS336" s="41"/>
      <c r="CT336" s="41"/>
      <c r="CU336" s="41"/>
      <c r="CV336" s="41"/>
      <c r="CW336" s="41"/>
    </row>
    <row r="337" spans="1:101" ht="14.5" customHeight="1">
      <c r="A337" s="41" t="s">
        <v>11970</v>
      </c>
      <c r="B337" s="119" t="s">
        <v>11940</v>
      </c>
      <c r="C337" s="120" t="str">
        <f t="shared" si="130"/>
        <v>A.040.11.103</v>
      </c>
      <c r="D337" s="135" t="s">
        <v>11953</v>
      </c>
      <c r="E337" s="119" t="s">
        <v>6570</v>
      </c>
      <c r="F337" s="118" t="str">
        <f t="shared" si="131"/>
        <v>Crushed concrete aggregate (recycled)</v>
      </c>
      <c r="G337" s="118">
        <f t="shared" si="132"/>
        <v>2.2129893003E-3</v>
      </c>
      <c r="H337" s="118">
        <f t="shared" si="133"/>
        <v>9.2516616199999995E-5</v>
      </c>
      <c r="I337" s="118">
        <f t="shared" si="134"/>
        <v>1.6462635800000003E-4</v>
      </c>
      <c r="J337" s="326">
        <f t="shared" si="135"/>
        <v>8.8570842609999993E-4</v>
      </c>
      <c r="K337" s="118">
        <v>1.0701379E-3</v>
      </c>
      <c r="L337" s="330">
        <v>6.1606974000000004E-5</v>
      </c>
      <c r="M337" s="330">
        <v>8.6306158999999998E-5</v>
      </c>
      <c r="N337" s="330">
        <v>5.8279294E-5</v>
      </c>
      <c r="O337" s="330">
        <v>1.0547576E-5</v>
      </c>
      <c r="P337" s="330">
        <v>1.6932472000000001E-6</v>
      </c>
      <c r="Q337" s="330">
        <v>2.1996498999999999E-5</v>
      </c>
      <c r="R337" s="330">
        <v>1.6713225E-5</v>
      </c>
      <c r="S337" s="330">
        <v>8.6967615000000005E-5</v>
      </c>
      <c r="T337" s="118">
        <v>7.8995531999999998E-4</v>
      </c>
      <c r="U337" s="330">
        <v>4.2392391999999999E-6</v>
      </c>
      <c r="V337" s="330">
        <v>3.0704420000000002E-6</v>
      </c>
      <c r="W337" s="330">
        <v>1.4758099E-6</v>
      </c>
      <c r="X337" s="118">
        <v>0</v>
      </c>
      <c r="Y337" s="41"/>
      <c r="Z337" s="327">
        <f t="shared" si="136"/>
        <v>8.0461496240601497E-3</v>
      </c>
      <c r="AA337" s="41"/>
      <c r="AB337" s="111">
        <v>0.11552339</v>
      </c>
      <c r="AC337" s="111">
        <v>0.11473811</v>
      </c>
      <c r="AD337" s="111">
        <v>5.7472041999999997E-4</v>
      </c>
      <c r="AE337" s="111">
        <v>0</v>
      </c>
      <c r="AF337" s="122">
        <v>4.3340458000000001E-5</v>
      </c>
      <c r="AG337" s="122">
        <v>4.8784289999999999E-5</v>
      </c>
      <c r="AH337" s="111">
        <v>1.1843141999999999E-4</v>
      </c>
      <c r="AI337" s="41"/>
      <c r="AJ337" s="114">
        <v>1.7676186999999999E-4</v>
      </c>
      <c r="AK337" s="114">
        <v>1.6128089E-4</v>
      </c>
      <c r="AL337" s="121">
        <v>8.5178725E-6</v>
      </c>
      <c r="AM337" s="121">
        <v>6.9631083000000003E-6</v>
      </c>
      <c r="AN337" s="113">
        <f t="shared" si="137"/>
        <v>9.6691181145340018E-9</v>
      </c>
      <c r="AO337" s="112">
        <f t="shared" si="138"/>
        <v>3.1501007541532601E-11</v>
      </c>
      <c r="AP337" s="112">
        <f t="shared" si="139"/>
        <v>9.7522525399999999E-4</v>
      </c>
      <c r="AQ337" s="328">
        <v>7.5220080000000004E-9</v>
      </c>
      <c r="AR337" s="328">
        <v>2.2697371000000001E-11</v>
      </c>
      <c r="AS337" s="328">
        <v>6.2004328000000001E-16</v>
      </c>
      <c r="AT337" s="328">
        <v>1.0853329E-12</v>
      </c>
      <c r="AU337" s="328">
        <v>1.7237033999999998E-14</v>
      </c>
      <c r="AV337" s="328">
        <v>8.6658951999999997E-12</v>
      </c>
      <c r="AW337" s="328">
        <v>1.8723126000000001E-9</v>
      </c>
      <c r="AX337" s="328">
        <v>1.2517323999999999E-12</v>
      </c>
      <c r="AY337" s="328">
        <v>2.2480897000000002E-12</v>
      </c>
      <c r="AZ337" s="328">
        <v>1.0476925E-14</v>
      </c>
      <c r="BA337" s="328">
        <v>1.7998319000000001E-16</v>
      </c>
      <c r="BB337" s="328">
        <v>3.2195351000000002E-14</v>
      </c>
      <c r="BC337" s="328">
        <v>5.4962833000000002E-16</v>
      </c>
      <c r="BD337" s="328">
        <v>7.3218568999999996E-16</v>
      </c>
      <c r="BE337" s="328">
        <v>9.2488813999999993E-12</v>
      </c>
      <c r="BF337" s="328">
        <v>2.2716627000000001E-10</v>
      </c>
      <c r="BG337" s="328">
        <v>5.0850491000000003E-12</v>
      </c>
      <c r="BH337" s="328">
        <v>1.5664683999999999E-5</v>
      </c>
      <c r="BI337" s="329">
        <v>9.5956057000000003E-4</v>
      </c>
      <c r="BJ337" s="328">
        <v>2.8613898E-11</v>
      </c>
      <c r="BK337" s="328">
        <v>1.7400344E-13</v>
      </c>
      <c r="BL337" s="328">
        <v>7.7850426000000003E-18</v>
      </c>
      <c r="BM337" s="41"/>
      <c r="BN337" s="122">
        <v>4.5353541E-7</v>
      </c>
      <c r="BO337" s="122">
        <v>1.8552926E-8</v>
      </c>
      <c r="BP337" s="122">
        <v>2.2434799999999999E-7</v>
      </c>
      <c r="BQ337" s="122">
        <v>1.9587072000000001E-9</v>
      </c>
      <c r="BR337" s="122">
        <v>1.8305985E-8</v>
      </c>
      <c r="BS337" s="122">
        <v>6.0476651999999998E-9</v>
      </c>
      <c r="BT337" s="122">
        <v>2.1323574999999999E-10</v>
      </c>
      <c r="BU337" s="122">
        <v>9.8864587000000006E-9</v>
      </c>
      <c r="BV337" s="122">
        <v>2.2722185000000002E-9</v>
      </c>
      <c r="BW337" s="122">
        <v>1.4555212E-8</v>
      </c>
      <c r="BX337" s="122">
        <v>1.2609097000000001E-10</v>
      </c>
      <c r="BY337" s="122">
        <v>3.3150963999999999E-9</v>
      </c>
      <c r="BZ337" s="122">
        <v>2.1019677000000001E-12</v>
      </c>
      <c r="CA337" s="122">
        <v>1.3452306E-8</v>
      </c>
      <c r="CB337" s="122">
        <v>1.3825367000000001E-7</v>
      </c>
      <c r="CC337" s="122">
        <v>-1.861998E-9</v>
      </c>
      <c r="CD337" s="122">
        <v>4.1077334999999997E-9</v>
      </c>
      <c r="CE337" s="154"/>
      <c r="CF337" s="173"/>
      <c r="CG337" s="76" t="s">
        <v>1012</v>
      </c>
      <c r="CH337" s="42"/>
      <c r="CI337" s="42"/>
      <c r="CK337" s="50"/>
      <c r="CL337" s="41"/>
      <c r="CM337" s="41"/>
      <c r="CN337" s="41"/>
      <c r="CO337" s="41"/>
      <c r="CP337" s="41"/>
      <c r="CQ337" s="41"/>
      <c r="CR337" s="41"/>
      <c r="CS337" s="41"/>
      <c r="CT337" s="41"/>
      <c r="CU337" s="41"/>
      <c r="CV337" s="41"/>
      <c r="CW337" s="41"/>
    </row>
    <row r="338" spans="1:101" ht="14.5" customHeight="1">
      <c r="A338" s="41" t="s">
        <v>11967</v>
      </c>
      <c r="B338" s="119" t="s">
        <v>11940</v>
      </c>
      <c r="C338" s="120" t="str">
        <f t="shared" si="130"/>
        <v>A.040.11.104</v>
      </c>
      <c r="D338" s="135" t="s">
        <v>11953</v>
      </c>
      <c r="E338" s="119" t="s">
        <v>6570</v>
      </c>
      <c r="F338" s="118" t="str">
        <f t="shared" si="131"/>
        <v>Gravel</v>
      </c>
      <c r="G338" s="118">
        <f t="shared" si="132"/>
        <v>1.7040673681E-3</v>
      </c>
      <c r="H338" s="118">
        <f t="shared" si="133"/>
        <v>4.8046750199999995E-5</v>
      </c>
      <c r="I338" s="118">
        <f t="shared" si="134"/>
        <v>1.1833840999999999E-4</v>
      </c>
      <c r="J338" s="326">
        <f t="shared" si="135"/>
        <v>6.9287478790000002E-4</v>
      </c>
      <c r="K338" s="118">
        <v>8.4480741999999999E-4</v>
      </c>
      <c r="L338" s="330">
        <v>6.3898462999999997E-5</v>
      </c>
      <c r="M338" s="330">
        <v>4.0611707000000002E-5</v>
      </c>
      <c r="N338" s="330">
        <v>2.1891554E-5</v>
      </c>
      <c r="O338" s="330">
        <v>5.8695724000000004E-6</v>
      </c>
      <c r="P338" s="330">
        <v>1.5180608E-6</v>
      </c>
      <c r="Q338" s="330">
        <v>1.8767562999999998E-5</v>
      </c>
      <c r="R338" s="330">
        <v>1.382824E-5</v>
      </c>
      <c r="S338" s="330">
        <v>8.1604352999999999E-5</v>
      </c>
      <c r="T338" s="118">
        <v>6.0568983000000001E-4</v>
      </c>
      <c r="U338" s="330">
        <v>1.7049584000000001E-6</v>
      </c>
      <c r="V338" s="330">
        <v>2.5320601E-6</v>
      </c>
      <c r="W338" s="330">
        <v>1.3435863999999999E-6</v>
      </c>
      <c r="X338" s="118">
        <v>0</v>
      </c>
      <c r="Y338" s="41"/>
      <c r="Z338" s="327">
        <f t="shared" si="136"/>
        <v>6.3519354887218039E-3</v>
      </c>
      <c r="AA338" s="41"/>
      <c r="AB338" s="111">
        <v>8.7402338999999996E-2</v>
      </c>
      <c r="AC338" s="111">
        <v>8.7106473000000004E-2</v>
      </c>
      <c r="AD338" s="111">
        <v>2.3114945000000001E-4</v>
      </c>
      <c r="AE338" s="111">
        <v>0</v>
      </c>
      <c r="AF338" s="111">
        <v>0</v>
      </c>
      <c r="AG338" s="122">
        <v>2.6603748E-6</v>
      </c>
      <c r="AH338" s="122">
        <v>6.2056218999999996E-5</v>
      </c>
      <c r="AJ338" s="114">
        <v>1.3959599000000001E-4</v>
      </c>
      <c r="AK338" s="114">
        <v>1.2763999E-4</v>
      </c>
      <c r="AL338" s="121">
        <v>6.6466961000000001E-6</v>
      </c>
      <c r="AM338" s="121">
        <v>5.3093025000000003E-6</v>
      </c>
      <c r="AN338" s="113">
        <f t="shared" si="137"/>
        <v>7.652277511684001E-9</v>
      </c>
      <c r="AO338" s="112">
        <f t="shared" si="138"/>
        <v>2.4580976839755204E-11</v>
      </c>
      <c r="AP338" s="112">
        <f t="shared" si="139"/>
        <v>7.4359979700000002E-4</v>
      </c>
      <c r="AQ338" s="328">
        <v>5.9330931E-9</v>
      </c>
      <c r="AR338" s="328">
        <v>1.7902654000000001E-11</v>
      </c>
      <c r="AS338" s="328">
        <v>4.8907084000000002E-16</v>
      </c>
      <c r="AT338" s="328">
        <v>9.2333943999999998E-13</v>
      </c>
      <c r="AU338" s="328">
        <v>1.1901344E-14</v>
      </c>
      <c r="AV338" s="328">
        <v>3.2551774E-12</v>
      </c>
      <c r="AW338" s="328">
        <v>1.4857781E-9</v>
      </c>
      <c r="AX338" s="328">
        <v>4.7372724999999997E-13</v>
      </c>
      <c r="AY338" s="328">
        <v>1.8108956E-12</v>
      </c>
      <c r="AZ338" s="328">
        <v>9.2723487999999995E-15</v>
      </c>
      <c r="BA338" s="328">
        <v>1.5060907999999999E-16</v>
      </c>
      <c r="BB338" s="328">
        <v>3.0369349999999998E-14</v>
      </c>
      <c r="BC338" s="328">
        <v>4.8978965999999998E-16</v>
      </c>
      <c r="BD338" s="328">
        <v>6.3101380999999998E-16</v>
      </c>
      <c r="BE338" s="328">
        <v>8.2852715000000004E-12</v>
      </c>
      <c r="BF338" s="328">
        <v>1.948803E-10</v>
      </c>
      <c r="BG338" s="328">
        <v>4.1938766E-12</v>
      </c>
      <c r="BH338" s="328">
        <v>1.4926927E-5</v>
      </c>
      <c r="BI338" s="329">
        <v>7.2867286999999997E-4</v>
      </c>
      <c r="BJ338" s="328">
        <v>2.6050322000000002E-11</v>
      </c>
      <c r="BK338" s="328">
        <v>1.5841411999999999E-13</v>
      </c>
      <c r="BL338" s="328">
        <v>7.0875652000000001E-18</v>
      </c>
      <c r="BM338" s="41"/>
      <c r="BN338" s="122">
        <v>3.4423823999999999E-7</v>
      </c>
      <c r="BO338" s="122">
        <v>1.3748718999999999E-8</v>
      </c>
      <c r="BP338" s="122">
        <v>1.7710882000000001E-7</v>
      </c>
      <c r="BQ338" s="122">
        <v>1.620493E-9</v>
      </c>
      <c r="BR338" s="122">
        <v>1.5291131E-8</v>
      </c>
      <c r="BS338" s="122">
        <v>2.5252196E-9</v>
      </c>
      <c r="BT338" s="122">
        <v>1.9402128000000001E-10</v>
      </c>
      <c r="BU338" s="122">
        <v>4.4056747000000004E-9</v>
      </c>
      <c r="BV338" s="122">
        <v>2.0371307000000002E-9</v>
      </c>
      <c r="BW338" s="122">
        <v>1.2418606E-8</v>
      </c>
      <c r="BX338" s="122">
        <v>8.6630725999999995E-11</v>
      </c>
      <c r="BY338" s="122">
        <v>2.7340062999999998E-9</v>
      </c>
      <c r="BZ338" s="122">
        <v>1.1862672E-12</v>
      </c>
      <c r="CA338" s="122">
        <v>5.7355811999999997E-9</v>
      </c>
      <c r="CB338" s="122">
        <v>1.0506621E-7</v>
      </c>
      <c r="CC338" s="122">
        <v>-2.4749052999999998E-9</v>
      </c>
      <c r="CD338" s="122">
        <v>3.7397135000000004E-9</v>
      </c>
      <c r="CE338" s="154"/>
      <c r="CF338" s="173"/>
      <c r="CG338" s="76" t="s">
        <v>1013</v>
      </c>
      <c r="CH338" s="42"/>
      <c r="CI338" s="42"/>
      <c r="CK338" s="50"/>
      <c r="CL338" s="41"/>
      <c r="CM338" s="41"/>
      <c r="CN338" s="41"/>
      <c r="CO338" s="41"/>
      <c r="CP338" s="41"/>
      <c r="CQ338" s="41"/>
      <c r="CR338" s="41"/>
      <c r="CS338" s="41"/>
      <c r="CT338" s="41"/>
      <c r="CU338" s="41"/>
      <c r="CV338" s="41"/>
      <c r="CW338" s="41"/>
    </row>
    <row r="339" spans="1:101" ht="14.5" customHeight="1">
      <c r="A339" s="41" t="s">
        <v>11964</v>
      </c>
      <c r="B339" s="119" t="s">
        <v>11940</v>
      </c>
      <c r="C339" s="120" t="str">
        <f t="shared" si="130"/>
        <v>A.040.11.105</v>
      </c>
      <c r="D339" s="135" t="s">
        <v>11953</v>
      </c>
      <c r="E339" s="119" t="s">
        <v>6570</v>
      </c>
      <c r="F339" s="118" t="str">
        <f t="shared" si="131"/>
        <v>Ground (earthmoving)</v>
      </c>
      <c r="G339" s="118">
        <f t="shared" si="132"/>
        <v>6.0774563815999996E-5</v>
      </c>
      <c r="H339" s="118">
        <f t="shared" si="133"/>
        <v>1.188447915E-6</v>
      </c>
      <c r="I339" s="118">
        <f t="shared" si="134"/>
        <v>2.91806028E-6</v>
      </c>
      <c r="J339" s="326">
        <f t="shared" si="135"/>
        <v>2.6800289620999998E-5</v>
      </c>
      <c r="K339" s="330">
        <v>2.9867765999999999E-5</v>
      </c>
      <c r="L339" s="330">
        <v>1.2032093E-6</v>
      </c>
      <c r="M339" s="330">
        <v>1.2005134000000001E-6</v>
      </c>
      <c r="N339" s="330">
        <v>4.7582687000000002E-7</v>
      </c>
      <c r="O339" s="330">
        <v>8.3428790999999995E-8</v>
      </c>
      <c r="P339" s="330">
        <v>1.8567824000000001E-8</v>
      </c>
      <c r="Q339" s="330">
        <v>6.1062443000000003E-7</v>
      </c>
      <c r="R339" s="330">
        <v>5.1433758000000005E-7</v>
      </c>
      <c r="S339" s="330">
        <v>1.6227031E-8</v>
      </c>
      <c r="T339" s="330">
        <v>2.6597999999999998E-5</v>
      </c>
      <c r="U339" s="330">
        <v>7.4870799999999998E-8</v>
      </c>
      <c r="V339" s="330">
        <v>1.1119179E-7</v>
      </c>
      <c r="W339" s="118">
        <v>0</v>
      </c>
      <c r="X339" s="118">
        <v>0</v>
      </c>
      <c r="Y339" s="41"/>
      <c r="Z339" s="327">
        <f t="shared" si="136"/>
        <v>2.245696691729323E-4</v>
      </c>
      <c r="AA339" s="41"/>
      <c r="AB339" s="111">
        <v>3.2354088999999998E-3</v>
      </c>
      <c r="AC339" s="111">
        <v>3.2224163999999998E-3</v>
      </c>
      <c r="AD339" s="122">
        <v>1.0150597000000001E-5</v>
      </c>
      <c r="AE339" s="111">
        <v>0</v>
      </c>
      <c r="AF339" s="111">
        <v>0</v>
      </c>
      <c r="AG339" s="122">
        <v>1.1682654E-7</v>
      </c>
      <c r="AH339" s="122">
        <v>2.7251097999999999E-6</v>
      </c>
      <c r="AJ339" s="121">
        <v>4.5651073000000004E-6</v>
      </c>
      <c r="AK339" s="121">
        <v>4.1189796000000004E-6</v>
      </c>
      <c r="AL339" s="121">
        <v>2.3461729999999999E-7</v>
      </c>
      <c r="AM339" s="121">
        <v>2.1151037000000001E-7</v>
      </c>
      <c r="AN339" s="113">
        <f t="shared" si="137"/>
        <v>2.4694122234143997E-10</v>
      </c>
      <c r="AO339" s="112">
        <f t="shared" si="138"/>
        <v>8.6766754572330001E-13</v>
      </c>
      <c r="AP339" s="112">
        <f t="shared" si="139"/>
        <v>2.9623300637700001E-5</v>
      </c>
      <c r="AQ339" s="328">
        <v>2.0978969E-10</v>
      </c>
      <c r="AR339" s="328">
        <v>6.3302922999999998E-13</v>
      </c>
      <c r="AS339" s="328">
        <v>1.7293187999999999E-17</v>
      </c>
      <c r="AT339" s="328">
        <v>2.4429917999999999E-14</v>
      </c>
      <c r="AU339" s="328">
        <v>5.2263043999999999E-16</v>
      </c>
      <c r="AV339" s="328">
        <v>7.0754698999999995E-14</v>
      </c>
      <c r="AW339" s="328">
        <v>3.0647691999999998E-11</v>
      </c>
      <c r="AX339" s="328">
        <v>1.0569278E-14</v>
      </c>
      <c r="AY339" s="328">
        <v>3.9563422E-14</v>
      </c>
      <c r="AZ339" s="328">
        <v>1.4875838999999999E-16</v>
      </c>
      <c r="BA339" s="328">
        <v>5.7954088999999998E-18</v>
      </c>
      <c r="BB339" s="328">
        <v>1.3899408E-16</v>
      </c>
      <c r="BC339" s="328">
        <v>8.9650884E-18</v>
      </c>
      <c r="BD339" s="328">
        <v>1.7729567999999999E-17</v>
      </c>
      <c r="BE339" s="328">
        <v>6.0065094000000003E-14</v>
      </c>
      <c r="BF339" s="328">
        <v>6.3480679999999997E-12</v>
      </c>
      <c r="BG339" s="328">
        <v>1.8416808E-13</v>
      </c>
      <c r="BH339" s="328">
        <v>3.0776376999999998E-9</v>
      </c>
      <c r="BI339" s="328">
        <v>2.9620223000000001E-5</v>
      </c>
      <c r="BJ339" s="329">
        <v>0</v>
      </c>
      <c r="BK339" s="329">
        <v>0</v>
      </c>
      <c r="BL339" s="329">
        <v>0</v>
      </c>
      <c r="BM339" s="41"/>
      <c r="BN339" s="122">
        <v>1.1709739E-8</v>
      </c>
      <c r="BO339" s="122">
        <v>3.0449515999999998E-10</v>
      </c>
      <c r="BP339" s="122">
        <v>6.2615982000000002E-9</v>
      </c>
      <c r="BQ339" s="122">
        <v>6.0278475999999997E-11</v>
      </c>
      <c r="BR339" s="122">
        <v>3.0242443000000001E-10</v>
      </c>
      <c r="BS339" s="122">
        <v>6.2058854000000001E-11</v>
      </c>
      <c r="BT339" s="122">
        <v>3.3435392000000001E-12</v>
      </c>
      <c r="BU339" s="122">
        <v>1.2253431000000001E-10</v>
      </c>
      <c r="BV339" s="122">
        <v>2.4916712999999999E-11</v>
      </c>
      <c r="BW339" s="122">
        <v>4.0405373999999998E-10</v>
      </c>
      <c r="BX339" s="122">
        <v>3.8042641000000001E-12</v>
      </c>
      <c r="BY339" s="122">
        <v>1.2005996999999999E-10</v>
      </c>
      <c r="BZ339" s="122">
        <v>5.2093224000000002E-14</v>
      </c>
      <c r="CA339" s="122">
        <v>1.4142366000000001E-10</v>
      </c>
      <c r="CB339" s="122">
        <v>3.8903471000000002E-9</v>
      </c>
      <c r="CC339" s="122">
        <v>8.3479763000000004E-12</v>
      </c>
      <c r="CD339" s="111">
        <v>0</v>
      </c>
      <c r="CE339" s="154"/>
      <c r="CF339" s="173"/>
      <c r="CG339" s="76" t="s">
        <v>1014</v>
      </c>
      <c r="CH339" s="42"/>
      <c r="CI339" s="42"/>
      <c r="CK339" s="50"/>
      <c r="CL339" s="41"/>
      <c r="CM339" s="41"/>
      <c r="CN339" s="41"/>
      <c r="CO339" s="41"/>
      <c r="CP339" s="41"/>
      <c r="CQ339" s="41"/>
      <c r="CR339" s="41"/>
      <c r="CS339" s="41"/>
      <c r="CT339" s="41"/>
      <c r="CU339" s="41"/>
      <c r="CV339" s="41"/>
      <c r="CW339" s="41"/>
    </row>
    <row r="340" spans="1:101" ht="14.5" customHeight="1">
      <c r="A340" s="41" t="s">
        <v>11961</v>
      </c>
      <c r="B340" s="119" t="s">
        <v>11940</v>
      </c>
      <c r="C340" s="120" t="str">
        <f t="shared" si="130"/>
        <v>A.040.11.106</v>
      </c>
      <c r="D340" s="135" t="s">
        <v>11953</v>
      </c>
      <c r="E340" s="119" t="s">
        <v>6570</v>
      </c>
      <c r="F340" s="118" t="str">
        <f t="shared" si="131"/>
        <v>Linoleum</v>
      </c>
      <c r="G340" s="118">
        <f t="shared" si="132"/>
        <v>0.88989036996500004</v>
      </c>
      <c r="H340" s="118">
        <f t="shared" si="133"/>
        <v>3.3529835869999997E-2</v>
      </c>
      <c r="I340" s="118">
        <f t="shared" si="134"/>
        <v>7.7136124E-2</v>
      </c>
      <c r="J340" s="326">
        <f t="shared" si="135"/>
        <v>0.56776902009500008</v>
      </c>
      <c r="K340" s="118">
        <v>0.21145538999999999</v>
      </c>
      <c r="L340" s="118">
        <v>3.3077733999999998E-2</v>
      </c>
      <c r="M340" s="118">
        <v>3.3127354999999997E-2</v>
      </c>
      <c r="N340" s="118">
        <v>1.6967379000000001E-2</v>
      </c>
      <c r="O340" s="118">
        <v>3.0721288000000002E-3</v>
      </c>
      <c r="P340" s="118">
        <v>4.4734906999999998E-4</v>
      </c>
      <c r="Q340" s="118">
        <v>1.3042979E-2</v>
      </c>
      <c r="R340" s="118">
        <v>1.0931035E-2</v>
      </c>
      <c r="S340" s="118">
        <v>1.0541353E-3</v>
      </c>
      <c r="T340" s="118">
        <v>0.55410177000000005</v>
      </c>
      <c r="U340" s="118">
        <v>3.7261222000000002E-3</v>
      </c>
      <c r="V340" s="118">
        <v>2.2922847000000001E-3</v>
      </c>
      <c r="W340" s="330">
        <v>1.4707895E-5</v>
      </c>
      <c r="X340" s="118">
        <v>6.5799999999999999E-3</v>
      </c>
      <c r="Y340" s="41"/>
      <c r="Z340" s="327">
        <f t="shared" si="136"/>
        <v>1.5898901503759397</v>
      </c>
      <c r="AA340" s="41"/>
      <c r="AB340" s="111">
        <v>76.520166000000003</v>
      </c>
      <c r="AC340" s="111">
        <v>75.793873000000005</v>
      </c>
      <c r="AD340" s="111">
        <v>0.50514212000000003</v>
      </c>
      <c r="AE340" s="111">
        <v>0</v>
      </c>
      <c r="AF340" s="111">
        <v>2.1503437E-2</v>
      </c>
      <c r="AG340" s="111">
        <v>8.1263704000000006E-2</v>
      </c>
      <c r="AH340" s="111">
        <v>0.11838340999999999</v>
      </c>
      <c r="AI340" s="41"/>
      <c r="AJ340" s="114">
        <v>4.9436942999999997E-2</v>
      </c>
      <c r="AK340" s="114">
        <v>4.2006902999999998E-2</v>
      </c>
      <c r="AL340" s="114">
        <v>2.6547312000000001E-3</v>
      </c>
      <c r="AM340" s="114">
        <v>4.7753092000000002E-3</v>
      </c>
      <c r="AN340" s="113">
        <f t="shared" si="137"/>
        <v>2.5183994606650001E-6</v>
      </c>
      <c r="AO340" s="112">
        <f t="shared" si="138"/>
        <v>9.8177927238940143E-9</v>
      </c>
      <c r="AP340" s="112">
        <f t="shared" si="139"/>
        <v>0.66881081157</v>
      </c>
      <c r="AQ340" s="328">
        <v>1.5120248000000001E-6</v>
      </c>
      <c r="AR340" s="328">
        <v>4.5633079999999998E-9</v>
      </c>
      <c r="AS340" s="328">
        <v>1.2462084999999999E-13</v>
      </c>
      <c r="AT340" s="328">
        <v>5.8242345E-10</v>
      </c>
      <c r="AU340" s="328">
        <v>1.4599115E-11</v>
      </c>
      <c r="AV340" s="328">
        <v>2.5230018999999999E-9</v>
      </c>
      <c r="AW340" s="328">
        <v>8.6943335999999998E-7</v>
      </c>
      <c r="AX340" s="328">
        <v>3.7070452999999999E-10</v>
      </c>
      <c r="AY340" s="328">
        <v>1.0785423E-9</v>
      </c>
      <c r="AZ340" s="328">
        <v>3.1633570999999999E-12</v>
      </c>
      <c r="BA340" s="328">
        <v>1.1982046999999999E-13</v>
      </c>
      <c r="BB340" s="328">
        <v>3.5519914000000001E-12</v>
      </c>
      <c r="BC340" s="328">
        <v>1.9268657999999999E-13</v>
      </c>
      <c r="BD340" s="328">
        <v>3.7466000999999998E-13</v>
      </c>
      <c r="BE340" s="328">
        <v>1.8694963999999999E-9</v>
      </c>
      <c r="BF340" s="328">
        <v>1.3166662000000001E-7</v>
      </c>
      <c r="BG340" s="328">
        <v>3.7959765999999997E-9</v>
      </c>
      <c r="BH340" s="329">
        <v>1.4869157E-4</v>
      </c>
      <c r="BI340" s="329">
        <v>0.66866212000000003</v>
      </c>
      <c r="BJ340" s="328">
        <v>2.8515980000000001E-10</v>
      </c>
      <c r="BK340" s="328">
        <v>1.7340799E-12</v>
      </c>
      <c r="BL340" s="328">
        <v>7.7584017000000002E-17</v>
      </c>
      <c r="BM340" s="41"/>
      <c r="BN340" s="111">
        <v>1.7635023999999999E-4</v>
      </c>
      <c r="BO340" s="122">
        <v>8.4336134000000004E-6</v>
      </c>
      <c r="BP340" s="122">
        <v>4.4330357000000001E-5</v>
      </c>
      <c r="BQ340" s="122">
        <v>1.2812051E-6</v>
      </c>
      <c r="BR340" s="122">
        <v>8.4098991999999994E-6</v>
      </c>
      <c r="BS340" s="122">
        <v>1.9551167000000002E-6</v>
      </c>
      <c r="BT340" s="122">
        <v>6.9357426E-8</v>
      </c>
      <c r="BU340" s="122">
        <v>3.5535975999999999E-6</v>
      </c>
      <c r="BV340" s="122">
        <v>6.0031095000000001E-7</v>
      </c>
      <c r="BW340" s="122">
        <v>8.6306151999999992E-6</v>
      </c>
      <c r="BX340" s="122">
        <v>1.0715789999999999E-7</v>
      </c>
      <c r="BY340" s="122">
        <v>2.4747879000000002E-6</v>
      </c>
      <c r="BZ340" s="122">
        <v>2.8801787999999999E-9</v>
      </c>
      <c r="CA340" s="122">
        <v>4.51517E-6</v>
      </c>
      <c r="CB340" s="122">
        <v>9.1510284999999996E-5</v>
      </c>
      <c r="CC340" s="122">
        <v>4.3494864E-7</v>
      </c>
      <c r="CD340" s="122">
        <v>4.0936766000000003E-8</v>
      </c>
      <c r="CE340" s="154"/>
      <c r="CF340" s="173"/>
      <c r="CG340" s="76" t="s">
        <v>1015</v>
      </c>
      <c r="CH340" s="42"/>
      <c r="CI340" s="42"/>
      <c r="CK340" s="50"/>
      <c r="CL340" s="41"/>
      <c r="CM340" s="41"/>
      <c r="CN340" s="41"/>
      <c r="CO340" s="41"/>
      <c r="CP340" s="41"/>
      <c r="CQ340" s="41"/>
      <c r="CR340" s="41"/>
      <c r="CS340" s="41"/>
      <c r="CT340" s="41"/>
      <c r="CU340" s="41"/>
      <c r="CV340" s="41"/>
      <c r="CW340" s="41"/>
    </row>
    <row r="341" spans="1:101" ht="14.5" customHeight="1">
      <c r="A341" s="41" t="s">
        <v>11958</v>
      </c>
      <c r="B341" s="119" t="s">
        <v>11940</v>
      </c>
      <c r="C341" s="120" t="str">
        <f t="shared" si="130"/>
        <v>A.040.11.107</v>
      </c>
      <c r="D341" s="135" t="s">
        <v>11953</v>
      </c>
      <c r="E341" s="119" t="s">
        <v>6570</v>
      </c>
      <c r="F341" s="118" t="str">
        <f t="shared" si="131"/>
        <v>Plasticizers for concrete</v>
      </c>
      <c r="G341" s="118">
        <f t="shared" si="132"/>
        <v>0.37133735181806893</v>
      </c>
      <c r="H341" s="118">
        <f t="shared" si="133"/>
        <v>6.9317096419600007E-4</v>
      </c>
      <c r="I341" s="118">
        <f t="shared" si="134"/>
        <v>3.4804180853872928E-2</v>
      </c>
      <c r="J341" s="326">
        <f t="shared" si="135"/>
        <v>8.5800000000000001E-2</v>
      </c>
      <c r="K341" s="118">
        <v>0.25003999999999998</v>
      </c>
      <c r="L341" s="118">
        <v>2.9262779999999999E-2</v>
      </c>
      <c r="M341" s="118">
        <v>5.5414000000000001E-3</v>
      </c>
      <c r="N341" s="118">
        <v>6.9312672000000001E-4</v>
      </c>
      <c r="O341" s="118">
        <v>0</v>
      </c>
      <c r="P341" s="118">
        <v>0</v>
      </c>
      <c r="Q341" s="330">
        <v>4.4244195999999999E-8</v>
      </c>
      <c r="R341" s="330">
        <v>8.5387292999999999E-10</v>
      </c>
      <c r="S341" s="118">
        <v>0</v>
      </c>
      <c r="T341" s="118">
        <v>8.5800000000000001E-2</v>
      </c>
      <c r="U341" s="118">
        <v>0</v>
      </c>
      <c r="V341" s="118">
        <v>0</v>
      </c>
      <c r="W341" s="118">
        <v>0</v>
      </c>
      <c r="X341" s="118">
        <v>0</v>
      </c>
      <c r="Y341" s="41"/>
      <c r="Z341" s="327">
        <f t="shared" si="136"/>
        <v>1.88</v>
      </c>
      <c r="AA341" s="41"/>
      <c r="AB341" s="111">
        <v>36.386200000000002</v>
      </c>
      <c r="AC341" s="111">
        <v>34.876199999999997</v>
      </c>
      <c r="AD341" s="111">
        <v>0</v>
      </c>
      <c r="AE341" s="111">
        <v>0</v>
      </c>
      <c r="AF341" s="111">
        <v>0</v>
      </c>
      <c r="AG341" s="111">
        <v>1.51</v>
      </c>
      <c r="AH341" s="111">
        <v>0</v>
      </c>
      <c r="AI341" s="41"/>
      <c r="AJ341" s="114">
        <v>4.1329452000000003E-2</v>
      </c>
      <c r="AK341" s="114">
        <v>3.7966732000000003E-2</v>
      </c>
      <c r="AL341" s="114">
        <v>1.597174E-3</v>
      </c>
      <c r="AM341" s="114">
        <v>1.7655463999999999E-3</v>
      </c>
      <c r="AN341" s="113">
        <f t="shared" si="137"/>
        <v>2.2761829599999999E-6</v>
      </c>
      <c r="AO341" s="112">
        <f t="shared" si="138"/>
        <v>5.9067086199999998E-9</v>
      </c>
      <c r="AP341" s="112">
        <f t="shared" si="139"/>
        <v>0.24727540000000001</v>
      </c>
      <c r="AQ341" s="328">
        <v>1.74464E-6</v>
      </c>
      <c r="AR341" s="328">
        <v>5.264E-9</v>
      </c>
      <c r="AS341" s="328">
        <v>1.4382000000000001E-13</v>
      </c>
      <c r="AT341" s="329">
        <v>0</v>
      </c>
      <c r="AU341" s="329">
        <v>0</v>
      </c>
      <c r="AV341" s="328">
        <v>1.0296E-10</v>
      </c>
      <c r="AW341" s="328">
        <v>5.3144000000000005E-7</v>
      </c>
      <c r="AX341" s="328">
        <v>2.3524799999999998E-11</v>
      </c>
      <c r="AY341" s="328">
        <v>6.1903999999999996E-10</v>
      </c>
      <c r="AZ341" s="329">
        <v>0</v>
      </c>
      <c r="BA341" s="329">
        <v>0</v>
      </c>
      <c r="BB341" s="329">
        <v>0</v>
      </c>
      <c r="BC341" s="329">
        <v>0</v>
      </c>
      <c r="BD341" s="329">
        <v>0</v>
      </c>
      <c r="BE341" s="329">
        <v>0</v>
      </c>
      <c r="BF341" s="329">
        <v>0</v>
      </c>
      <c r="BG341" s="329">
        <v>0</v>
      </c>
      <c r="BH341" s="329">
        <v>0</v>
      </c>
      <c r="BI341" s="329">
        <v>0.24727540000000001</v>
      </c>
      <c r="BJ341" s="329">
        <v>0</v>
      </c>
      <c r="BK341" s="329">
        <v>0</v>
      </c>
      <c r="BL341" s="329">
        <v>0</v>
      </c>
      <c r="BM341" s="41"/>
      <c r="BN341" s="111">
        <v>1.0131169E-4</v>
      </c>
      <c r="BO341" s="122">
        <v>4.2678488E-6</v>
      </c>
      <c r="BP341" s="122">
        <v>5.2419388000000002E-5</v>
      </c>
      <c r="BQ341" s="122">
        <v>1.0001993E-13</v>
      </c>
      <c r="BR341" s="122">
        <v>3.5155738000000001E-6</v>
      </c>
      <c r="BS341" s="111">
        <v>0</v>
      </c>
      <c r="BT341" s="111">
        <v>0</v>
      </c>
      <c r="BU341" s="111">
        <v>0</v>
      </c>
      <c r="BV341" s="111">
        <v>0</v>
      </c>
      <c r="BW341" s="122">
        <v>2.9276642000000002E-11</v>
      </c>
      <c r="BX341" s="111">
        <v>0</v>
      </c>
      <c r="BY341" s="111">
        <v>0</v>
      </c>
      <c r="BZ341" s="111">
        <v>0</v>
      </c>
      <c r="CA341" s="122">
        <v>8.9388925E-7</v>
      </c>
      <c r="CB341" s="122">
        <v>4.0214964999999998E-5</v>
      </c>
      <c r="CC341" s="111">
        <v>0</v>
      </c>
      <c r="CD341" s="111">
        <v>0</v>
      </c>
      <c r="CE341" s="154"/>
      <c r="CF341" s="173"/>
      <c r="CG341" s="76" t="s">
        <v>1269</v>
      </c>
      <c r="CH341" s="42"/>
      <c r="CI341" s="42"/>
      <c r="CK341" s="50"/>
      <c r="CL341" s="41"/>
      <c r="CM341" s="41"/>
      <c r="CN341" s="41"/>
      <c r="CO341" s="41"/>
      <c r="CP341" s="41"/>
      <c r="CQ341" s="41"/>
      <c r="CR341" s="41"/>
      <c r="CS341" s="41"/>
      <c r="CT341" s="41"/>
      <c r="CU341" s="41"/>
      <c r="CV341" s="41"/>
      <c r="CW341" s="41"/>
    </row>
    <row r="342" spans="1:101" ht="14.5" customHeight="1">
      <c r="A342" s="41" t="s">
        <v>11955</v>
      </c>
      <c r="B342" s="119" t="s">
        <v>11940</v>
      </c>
      <c r="C342" s="120" t="str">
        <f t="shared" si="130"/>
        <v>A.040.11.108</v>
      </c>
      <c r="D342" s="135" t="s">
        <v>11953</v>
      </c>
      <c r="E342" s="119" t="s">
        <v>6570</v>
      </c>
      <c r="F342" s="118" t="str">
        <f t="shared" si="131"/>
        <v>Sand</v>
      </c>
      <c r="G342" s="118">
        <f t="shared" si="132"/>
        <v>5.9185790974000002E-4</v>
      </c>
      <c r="H342" s="118">
        <f t="shared" si="133"/>
        <v>2.67339615E-5</v>
      </c>
      <c r="I342" s="118">
        <f t="shared" si="134"/>
        <v>4.3722869999999992E-5</v>
      </c>
      <c r="J342" s="326">
        <f t="shared" si="135"/>
        <v>2.1225723824000003E-4</v>
      </c>
      <c r="K342" s="118">
        <v>3.0914384000000001E-4</v>
      </c>
      <c r="L342" s="330">
        <v>2.0035854E-5</v>
      </c>
      <c r="M342" s="330">
        <v>1.9082543999999999E-5</v>
      </c>
      <c r="N342" s="330">
        <v>1.335841E-5</v>
      </c>
      <c r="O342" s="330">
        <v>4.3734190999999997E-6</v>
      </c>
      <c r="P342" s="330">
        <v>1.1850785E-6</v>
      </c>
      <c r="Q342" s="330">
        <v>7.8170538999999993E-6</v>
      </c>
      <c r="R342" s="330">
        <v>4.6044719999999998E-6</v>
      </c>
      <c r="S342" s="330">
        <v>8.1313349E-5</v>
      </c>
      <c r="T342" s="118">
        <v>1.2870000000000001E-4</v>
      </c>
      <c r="U342" s="330">
        <v>3.6227807000000003E-7</v>
      </c>
      <c r="V342" s="330">
        <v>5.3802477000000004E-7</v>
      </c>
      <c r="W342" s="330">
        <v>1.3435863999999999E-6</v>
      </c>
      <c r="X342" s="118">
        <v>0</v>
      </c>
      <c r="Y342" s="41"/>
      <c r="Z342" s="327">
        <f t="shared" si="136"/>
        <v>2.32438977443609E-3</v>
      </c>
      <c r="AA342" s="41"/>
      <c r="AB342" s="111">
        <v>2.9380791E-2</v>
      </c>
      <c r="AC342" s="111">
        <v>2.9317923999999999E-2</v>
      </c>
      <c r="AD342" s="122">
        <v>4.9115790000000001E-5</v>
      </c>
      <c r="AE342" s="111">
        <v>0</v>
      </c>
      <c r="AF342" s="111">
        <v>0</v>
      </c>
      <c r="AG342" s="122">
        <v>5.6528973000000003E-7</v>
      </c>
      <c r="AH342" s="122">
        <v>1.3186015E-5</v>
      </c>
      <c r="AJ342" s="121">
        <v>5.0845979999999999E-5</v>
      </c>
      <c r="AK342" s="121">
        <v>4.7018200999999999E-5</v>
      </c>
      <c r="AL342" s="121">
        <v>2.3115541999999999E-6</v>
      </c>
      <c r="AM342" s="121">
        <v>1.5162243E-6</v>
      </c>
      <c r="AN342" s="113">
        <f t="shared" si="137"/>
        <v>2.818837030007E-9</v>
      </c>
      <c r="AO342" s="112">
        <f t="shared" si="138"/>
        <v>8.5486471707481987E-12</v>
      </c>
      <c r="AP342" s="112">
        <f t="shared" si="139"/>
        <v>2.12356345E-4</v>
      </c>
      <c r="AQ342" s="328">
        <v>2.1706206999999999E-9</v>
      </c>
      <c r="AR342" s="328">
        <v>6.5495932999999996E-12</v>
      </c>
      <c r="AS342" s="328">
        <v>1.7892622E-16</v>
      </c>
      <c r="AT342" s="328">
        <v>4.8523045E-13</v>
      </c>
      <c r="AU342" s="328">
        <v>2.528857E-15</v>
      </c>
      <c r="AV342" s="328">
        <v>1.9863124E-12</v>
      </c>
      <c r="AW342" s="328">
        <v>5.3144532E-10</v>
      </c>
      <c r="AX342" s="328">
        <v>2.8418525999999999E-13</v>
      </c>
      <c r="AY342" s="328">
        <v>6.2996251999999997E-13</v>
      </c>
      <c r="AZ342" s="328">
        <v>6.6046204000000003E-15</v>
      </c>
      <c r="BA342" s="328">
        <v>4.6678292999999998E-17</v>
      </c>
      <c r="BB342" s="328">
        <v>2.7876727999999999E-14</v>
      </c>
      <c r="BC342" s="328">
        <v>3.2901606999999999E-16</v>
      </c>
      <c r="BD342" s="328">
        <v>3.1306419999999999E-16</v>
      </c>
      <c r="BE342" s="328">
        <v>7.2081063E-12</v>
      </c>
      <c r="BF342" s="328">
        <v>8.1038510000000005E-11</v>
      </c>
      <c r="BG342" s="328">
        <v>8.9113585E-13</v>
      </c>
      <c r="BH342" s="328">
        <v>1.4871734999999999E-5</v>
      </c>
      <c r="BI342" s="329">
        <v>1.9748461E-4</v>
      </c>
      <c r="BJ342" s="328">
        <v>2.6050322000000002E-11</v>
      </c>
      <c r="BK342" s="328">
        <v>1.5841411999999999E-13</v>
      </c>
      <c r="BL342" s="328">
        <v>7.0875652000000001E-18</v>
      </c>
      <c r="BM342" s="41"/>
      <c r="BN342" s="122">
        <v>1.2809801E-7</v>
      </c>
      <c r="BO342" s="122">
        <v>5.0379322000000001E-9</v>
      </c>
      <c r="BP342" s="122">
        <v>6.4810155000000002E-8</v>
      </c>
      <c r="BQ342" s="122">
        <v>5.3950123000000005E-10</v>
      </c>
      <c r="BR342" s="122">
        <v>7.1903751999999999E-9</v>
      </c>
      <c r="BS342" s="122">
        <v>1.4122997000000001E-9</v>
      </c>
      <c r="BT342" s="122">
        <v>1.3406058999999999E-10</v>
      </c>
      <c r="BU342" s="122">
        <v>2.2082305000000001E-9</v>
      </c>
      <c r="BV342" s="122">
        <v>1.5902919000000001E-9</v>
      </c>
      <c r="BW342" s="122">
        <v>5.1725901000000003E-9</v>
      </c>
      <c r="BX342" s="122">
        <v>1.8407728999999999E-11</v>
      </c>
      <c r="BY342" s="122">
        <v>5.8093532E-10</v>
      </c>
      <c r="BZ342" s="122">
        <v>2.5206398E-13</v>
      </c>
      <c r="CA342" s="122">
        <v>2.9884089000000001E-9</v>
      </c>
      <c r="CB342" s="122">
        <v>3.5299464E-8</v>
      </c>
      <c r="CC342" s="122">
        <v>-2.6246120999999999E-9</v>
      </c>
      <c r="CD342" s="122">
        <v>3.7397135000000004E-9</v>
      </c>
      <c r="CF342" s="173"/>
      <c r="CG342" s="76" t="s">
        <v>1016</v>
      </c>
      <c r="CH342" s="42"/>
      <c r="CI342" s="42"/>
      <c r="CK342" s="41"/>
      <c r="CL342" s="41"/>
      <c r="CM342" s="41"/>
      <c r="CN342" s="41"/>
      <c r="CO342" s="41"/>
      <c r="CP342" s="41"/>
      <c r="CQ342" s="41"/>
      <c r="CR342" s="41"/>
      <c r="CS342" s="41"/>
      <c r="CT342" s="41"/>
      <c r="CU342" s="41"/>
      <c r="CV342" s="41"/>
      <c r="CW342" s="41"/>
    </row>
    <row r="343" spans="1:101" ht="14.5" customHeight="1">
      <c r="B343" s="119" t="s">
        <v>11940</v>
      </c>
      <c r="C343" s="133" t="s">
        <v>11951</v>
      </c>
      <c r="D343" s="133" t="s">
        <v>11938</v>
      </c>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152"/>
      <c r="CF343" s="172"/>
      <c r="CK343" s="50" t="s">
        <v>1441</v>
      </c>
      <c r="CL343" s="41"/>
      <c r="CM343" s="41"/>
      <c r="CN343" s="41"/>
      <c r="CO343" s="41"/>
      <c r="CP343" s="41"/>
      <c r="CQ343" s="41"/>
      <c r="CR343" s="41"/>
      <c r="CS343" s="41"/>
      <c r="CT343" s="41"/>
      <c r="CU343" s="41"/>
      <c r="CV343" s="41"/>
      <c r="CW343" s="41"/>
    </row>
    <row r="344" spans="1:101" ht="14.5" customHeight="1">
      <c r="A344" s="41" t="s">
        <v>11950</v>
      </c>
      <c r="B344" s="119" t="s">
        <v>11940</v>
      </c>
      <c r="C344" s="120" t="str">
        <f>MID(A344,1,12)</f>
        <v>A.040.13.101</v>
      </c>
      <c r="D344" s="135" t="s">
        <v>11938</v>
      </c>
      <c r="E344" s="119" t="s">
        <v>6570</v>
      </c>
      <c r="F344" s="118" t="str">
        <f>MID(A344, 21,85)</f>
        <v>Solvent based paint, transparent, incl evaporation solvent</v>
      </c>
      <c r="G344" s="118">
        <f>H344+I344+J344+K344</f>
        <v>2.1112513683</v>
      </c>
      <c r="H344" s="118">
        <f>N344+O344+P344+Q344</f>
        <v>0.34147860390000001</v>
      </c>
      <c r="I344" s="118">
        <f>L344+M344+R344</f>
        <v>0.74982744440000004</v>
      </c>
      <c r="J344" s="326">
        <f>S344+IF(T344="x",0,T344)+IF(U344="x",0,U344)+IF(V344="x",0,V344)+W344+X344</f>
        <v>0.52223438</v>
      </c>
      <c r="K344" s="118">
        <v>0.49771093999999999</v>
      </c>
      <c r="L344" s="118">
        <v>0.63965355000000002</v>
      </c>
      <c r="M344" s="118">
        <v>0.10255625</v>
      </c>
      <c r="N344" s="118">
        <v>0.33736500000000003</v>
      </c>
      <c r="O344" s="118">
        <v>0</v>
      </c>
      <c r="P344" s="118">
        <v>0</v>
      </c>
      <c r="Q344" s="118">
        <v>4.1136039000000003E-3</v>
      </c>
      <c r="R344" s="118">
        <v>7.6176443999999999E-3</v>
      </c>
      <c r="S344" s="118">
        <v>0</v>
      </c>
      <c r="T344" s="118">
        <v>0.52223438</v>
      </c>
      <c r="U344" s="118">
        <v>0</v>
      </c>
      <c r="V344" s="118">
        <v>0</v>
      </c>
      <c r="W344" s="118">
        <v>0</v>
      </c>
      <c r="X344" s="118">
        <v>0</v>
      </c>
      <c r="Y344" s="41"/>
      <c r="Z344" s="327">
        <f>K344/0.133</f>
        <v>3.7421875187969924</v>
      </c>
      <c r="AA344" s="41"/>
      <c r="AB344" s="111">
        <v>96.293280999999993</v>
      </c>
      <c r="AC344" s="111">
        <v>96.293280999999993</v>
      </c>
      <c r="AD344" s="111">
        <v>0</v>
      </c>
      <c r="AE344" s="111">
        <v>0</v>
      </c>
      <c r="AF344" s="111">
        <v>0</v>
      </c>
      <c r="AG344" s="111">
        <v>0</v>
      </c>
      <c r="AH344" s="111">
        <v>0</v>
      </c>
      <c r="AI344" s="41"/>
      <c r="AJ344" s="114">
        <v>0.26762648999999999</v>
      </c>
      <c r="AK344" s="114">
        <v>0.25253008999999998</v>
      </c>
      <c r="AL344" s="114">
        <v>9.5893908999999996E-3</v>
      </c>
      <c r="AM344" s="114">
        <v>5.5070073000000001E-3</v>
      </c>
      <c r="AN344" s="113">
        <f>AQ344+AT344+AU344+AV344+AW344+BE344+BF344+BJ344</f>
        <v>1.5139694E-5</v>
      </c>
      <c r="AO344" s="112">
        <f>AR344+AS344+AX344+AY344+AZ344+BA344+BB344+BC344+BD344+BG344+BK344+BL344</f>
        <v>3.5463723277339995E-8</v>
      </c>
      <c r="AP344" s="112">
        <f>BH344+BI344</f>
        <v>0.77128953</v>
      </c>
      <c r="AQ344" s="328">
        <v>3.4727499999999999E-6</v>
      </c>
      <c r="AR344" s="328">
        <v>1.0478125E-8</v>
      </c>
      <c r="AS344" s="328">
        <v>2.8627734000000002E-13</v>
      </c>
      <c r="AT344" s="329">
        <v>0</v>
      </c>
      <c r="AU344" s="329">
        <v>0</v>
      </c>
      <c r="AV344" s="328">
        <v>5.0225000000000001E-8</v>
      </c>
      <c r="AW344" s="328">
        <v>1.1616719E-5</v>
      </c>
      <c r="AX344" s="328">
        <v>1.1453749999999999E-8</v>
      </c>
      <c r="AY344" s="328">
        <v>1.3531561999999999E-8</v>
      </c>
      <c r="AZ344" s="329">
        <v>0</v>
      </c>
      <c r="BA344" s="329">
        <v>0</v>
      </c>
      <c r="BB344" s="329">
        <v>0</v>
      </c>
      <c r="BC344" s="329">
        <v>0</v>
      </c>
      <c r="BD344" s="329">
        <v>0</v>
      </c>
      <c r="BE344" s="329">
        <v>0</v>
      </c>
      <c r="BF344" s="329">
        <v>0</v>
      </c>
      <c r="BG344" s="329">
        <v>0</v>
      </c>
      <c r="BH344" s="329">
        <v>0</v>
      </c>
      <c r="BI344" s="329">
        <v>0.77128953</v>
      </c>
      <c r="BJ344" s="329">
        <v>0</v>
      </c>
      <c r="BK344" s="329">
        <v>0</v>
      </c>
      <c r="BL344" s="329">
        <v>0</v>
      </c>
      <c r="BM344" s="41"/>
      <c r="BN344" s="111">
        <v>7.5511771000000001E-4</v>
      </c>
      <c r="BO344" s="122">
        <v>9.3290680000000003E-5</v>
      </c>
      <c r="BP344" s="111">
        <v>1.0434212000000001E-4</v>
      </c>
      <c r="BQ344" s="122">
        <v>8.9230637999999997E-7</v>
      </c>
      <c r="BR344" s="122">
        <v>7.6846740999999996E-5</v>
      </c>
      <c r="BS344" s="111">
        <v>0</v>
      </c>
      <c r="BT344" s="111">
        <v>0</v>
      </c>
      <c r="BU344" s="111">
        <v>0</v>
      </c>
      <c r="BV344" s="111">
        <v>0</v>
      </c>
      <c r="BW344" s="122">
        <v>2.7219956000000001E-6</v>
      </c>
      <c r="BX344" s="111">
        <v>0</v>
      </c>
      <c r="BY344" s="111">
        <v>0</v>
      </c>
      <c r="BZ344" s="111">
        <v>0</v>
      </c>
      <c r="CA344" s="111">
        <v>3.6432886E-4</v>
      </c>
      <c r="CB344" s="111">
        <v>1.1269501000000001E-4</v>
      </c>
      <c r="CC344" s="111">
        <v>0</v>
      </c>
      <c r="CD344" s="111">
        <v>0</v>
      </c>
      <c r="CE344" s="154"/>
      <c r="CF344" s="173"/>
      <c r="CG344" s="42" t="s">
        <v>952</v>
      </c>
      <c r="CH344" s="42"/>
      <c r="CI344" s="42"/>
      <c r="CK344" s="50"/>
      <c r="CL344" s="41"/>
      <c r="CM344" s="41"/>
      <c r="CN344" s="41"/>
      <c r="CO344" s="41"/>
      <c r="CP344" s="41"/>
      <c r="CQ344" s="41"/>
      <c r="CR344" s="41"/>
      <c r="CS344" s="41"/>
      <c r="CT344" s="41"/>
      <c r="CU344" s="41"/>
      <c r="CV344" s="41"/>
      <c r="CW344" s="41"/>
    </row>
    <row r="345" spans="1:101" ht="14.5" customHeight="1">
      <c r="A345" s="41" t="s">
        <v>11947</v>
      </c>
      <c r="B345" s="119" t="s">
        <v>11940</v>
      </c>
      <c r="C345" s="120" t="str">
        <f>MID(A345,1,12)</f>
        <v>A.040.13.102</v>
      </c>
      <c r="D345" s="135" t="s">
        <v>11938</v>
      </c>
      <c r="E345" s="119" t="s">
        <v>6570</v>
      </c>
      <c r="F345" s="118" t="str">
        <f>MID(A345, 21,85)</f>
        <v>Solvent based paint, white, incl evaporation solvent</v>
      </c>
      <c r="G345" s="118">
        <f>H345+I345+J345+K345</f>
        <v>3.440254455207</v>
      </c>
      <c r="H345" s="118">
        <f>N345+O345+P345+Q345</f>
        <v>0.29285398220000003</v>
      </c>
      <c r="I345" s="118">
        <f>L345+M345+R345</f>
        <v>0.63925236289999998</v>
      </c>
      <c r="J345" s="326">
        <f>S345+IF(T345="x",0,T345)+IF(U345="x",0,U345)+IF(V345="x",0,V345)+W345+X345</f>
        <v>1.927807010107</v>
      </c>
      <c r="K345" s="118">
        <v>0.58034110000000005</v>
      </c>
      <c r="L345" s="118">
        <v>0.53942208999999997</v>
      </c>
      <c r="M345" s="118">
        <v>9.2822868000000003E-2</v>
      </c>
      <c r="N345" s="118">
        <v>0.28827655000000002</v>
      </c>
      <c r="O345" s="118">
        <v>9.2883234000000004E-4</v>
      </c>
      <c r="P345" s="118">
        <v>1.1064245999999999E-4</v>
      </c>
      <c r="Q345" s="118">
        <v>3.5379574000000001E-3</v>
      </c>
      <c r="R345" s="118">
        <v>7.0074048999999999E-3</v>
      </c>
      <c r="S345" s="118">
        <v>1.4894433</v>
      </c>
      <c r="T345" s="118">
        <v>0.43690195999999998</v>
      </c>
      <c r="U345" s="118">
        <v>1.4569354000000001E-3</v>
      </c>
      <c r="V345" s="330">
        <v>4.8147069999999998E-6</v>
      </c>
      <c r="W345" s="118">
        <v>0</v>
      </c>
      <c r="X345" s="118">
        <v>0</v>
      </c>
      <c r="Y345" s="41"/>
      <c r="Z345" s="327">
        <f>K345/0.133</f>
        <v>4.3634669172932332</v>
      </c>
      <c r="AA345" s="41"/>
      <c r="AB345" s="111">
        <v>97.938743000000002</v>
      </c>
      <c r="AC345" s="111">
        <v>97.701063000000005</v>
      </c>
      <c r="AD345" s="111">
        <v>0.19752378000000001</v>
      </c>
      <c r="AE345" s="111">
        <v>0</v>
      </c>
      <c r="AF345" s="111">
        <v>0</v>
      </c>
      <c r="AG345" s="111">
        <v>1.9775844999999998E-3</v>
      </c>
      <c r="AH345" s="111">
        <v>3.817781E-2</v>
      </c>
      <c r="AI345" s="41"/>
      <c r="AJ345" s="114">
        <v>0.24799151</v>
      </c>
      <c r="AK345" s="114">
        <v>0.23333050999999999</v>
      </c>
      <c r="AL345" s="114">
        <v>9.0518885000000007E-3</v>
      </c>
      <c r="AM345" s="114">
        <v>5.6091112999999996E-3</v>
      </c>
      <c r="AN345" s="113">
        <f>AQ345+AT345+AU345+AV345+AW345+BE345+BF345+BJ345</f>
        <v>1.3988639993544001E-5</v>
      </c>
      <c r="AO345" s="112">
        <f>AR345+AS345+AX345+AY345+AZ345+BA345+BB345+BC345+BD345+BG345+BK345+BL345</f>
        <v>3.3475919607791223E-8</v>
      </c>
      <c r="AP345" s="112">
        <f>BH345+BI345</f>
        <v>0.78558981299999997</v>
      </c>
      <c r="AQ345" s="328">
        <v>4.0669350999999998E-6</v>
      </c>
      <c r="AR345" s="328">
        <v>1.2271580000000001E-8</v>
      </c>
      <c r="AS345" s="328">
        <v>3.3524863000000002E-13</v>
      </c>
      <c r="AT345" s="328">
        <v>7.7621680999999994E-11</v>
      </c>
      <c r="AU345" s="328">
        <v>1.0083433E-11</v>
      </c>
      <c r="AV345" s="328">
        <v>4.2915911999999997E-8</v>
      </c>
      <c r="AW345" s="328">
        <v>9.8770341000000001E-6</v>
      </c>
      <c r="AX345" s="328">
        <v>9.7121805999999992E-9</v>
      </c>
      <c r="AY345" s="328">
        <v>1.1485468E-8</v>
      </c>
      <c r="AZ345" s="328">
        <v>1.1319398E-13</v>
      </c>
      <c r="BA345" s="328">
        <v>5.8063021999999999E-16</v>
      </c>
      <c r="BB345" s="328">
        <v>2.3986979000000002E-13</v>
      </c>
      <c r="BC345" s="328">
        <v>1.3858441E-14</v>
      </c>
      <c r="BD345" s="328">
        <v>1.0474219999999999E-14</v>
      </c>
      <c r="BE345" s="328">
        <v>1.2051287E-9</v>
      </c>
      <c r="BF345" s="328">
        <v>4.6204772999999999E-10</v>
      </c>
      <c r="BG345" s="328">
        <v>5.9777821E-12</v>
      </c>
      <c r="BH345" s="329">
        <v>1.9912672999999999E-2</v>
      </c>
      <c r="BI345" s="329">
        <v>0.76567713999999998</v>
      </c>
      <c r="BJ345" s="329">
        <v>0</v>
      </c>
      <c r="BK345" s="329">
        <v>0</v>
      </c>
      <c r="BL345" s="329">
        <v>0</v>
      </c>
      <c r="BM345" s="41"/>
      <c r="BN345" s="111">
        <v>6.9241550999999996E-4</v>
      </c>
      <c r="BO345" s="122">
        <v>7.9471456000000006E-5</v>
      </c>
      <c r="BP345" s="111">
        <v>1.2166504E-4</v>
      </c>
      <c r="BQ345" s="122">
        <v>8.2120688000000004E-7</v>
      </c>
      <c r="BR345" s="122">
        <v>6.5876359000000006E-5</v>
      </c>
      <c r="BS345" s="122">
        <v>5.6304209999999999E-7</v>
      </c>
      <c r="BT345" s="122">
        <v>1.4521054000000001E-10</v>
      </c>
      <c r="BU345" s="122">
        <v>8.6222891999999996E-7</v>
      </c>
      <c r="BV345" s="122">
        <v>1.4847439E-7</v>
      </c>
      <c r="BW345" s="122">
        <v>2.3410870000000002E-6</v>
      </c>
      <c r="BX345" s="122">
        <v>7.5789664999999995E-8</v>
      </c>
      <c r="BY345" s="122">
        <v>4.3457039999999996E-9</v>
      </c>
      <c r="BZ345" s="122">
        <v>1.337831E-9</v>
      </c>
      <c r="CA345" s="111">
        <v>3.0621602999999999E-4</v>
      </c>
      <c r="CB345" s="111">
        <v>1.1431268999999999E-4</v>
      </c>
      <c r="CC345" s="122">
        <v>5.6273138999999998E-8</v>
      </c>
      <c r="CD345" s="111">
        <v>0</v>
      </c>
      <c r="CE345" s="154"/>
      <c r="CF345" s="173"/>
      <c r="CG345" s="42" t="s">
        <v>952</v>
      </c>
      <c r="CH345" s="42"/>
      <c r="CI345" s="42"/>
      <c r="CK345" s="50"/>
      <c r="CL345" s="41"/>
      <c r="CM345" s="41"/>
      <c r="CN345" s="41"/>
      <c r="CO345" s="41"/>
      <c r="CP345" s="41"/>
      <c r="CQ345" s="41"/>
      <c r="CR345" s="41"/>
      <c r="CS345" s="41"/>
      <c r="CT345" s="41"/>
      <c r="CU345" s="41"/>
      <c r="CV345" s="41"/>
      <c r="CW345" s="41"/>
    </row>
    <row r="346" spans="1:101" ht="14.5" customHeight="1">
      <c r="A346" s="41" t="s">
        <v>11944</v>
      </c>
      <c r="B346" s="119" t="s">
        <v>11940</v>
      </c>
      <c r="C346" s="120" t="str">
        <f>MID(A346,1,12)</f>
        <v>A.040.13.103</v>
      </c>
      <c r="D346" s="135" t="s">
        <v>11938</v>
      </c>
      <c r="E346" s="119" t="s">
        <v>6570</v>
      </c>
      <c r="F346" s="118" t="str">
        <f>MID(A346, 21,85)</f>
        <v>Water based paint, transparent</v>
      </c>
      <c r="G346" s="118">
        <f>H346+I346+J346+K346</f>
        <v>0.60490479500999994</v>
      </c>
      <c r="H346" s="118">
        <f>N346+O346+P346+Q346</f>
        <v>3.490535551E-2</v>
      </c>
      <c r="I346" s="118">
        <f>L346+M346+R346</f>
        <v>0.2693037895</v>
      </c>
      <c r="J346" s="326">
        <f>S346+IF(T346="x",0,T346)+IF(U346="x",0,U346)+IF(V346="x",0,V346)+W346+X346</f>
        <v>0</v>
      </c>
      <c r="K346" s="118">
        <v>0.30069564999999998</v>
      </c>
      <c r="L346" s="118">
        <v>0.22483017</v>
      </c>
      <c r="M346" s="118">
        <v>4.3694957E-2</v>
      </c>
      <c r="N346" s="118">
        <v>3.4484870000000001E-2</v>
      </c>
      <c r="O346" s="118">
        <v>0</v>
      </c>
      <c r="P346" s="118">
        <v>0</v>
      </c>
      <c r="Q346" s="118">
        <v>4.2048550999999998E-4</v>
      </c>
      <c r="R346" s="118">
        <v>7.7866250000000001E-4</v>
      </c>
      <c r="S346" s="118">
        <v>0</v>
      </c>
      <c r="T346" s="118">
        <v>0</v>
      </c>
      <c r="U346" s="118">
        <v>0</v>
      </c>
      <c r="V346" s="118">
        <v>0</v>
      </c>
      <c r="W346" s="118">
        <v>0</v>
      </c>
      <c r="X346" s="118">
        <v>0</v>
      </c>
      <c r="Y346" s="41"/>
      <c r="Z346" s="327">
        <f>K346/0.133</f>
        <v>2.2608695488721802</v>
      </c>
      <c r="AA346" s="41"/>
      <c r="AB346" s="111">
        <v>39.651130000000002</v>
      </c>
      <c r="AC346" s="111">
        <v>39.651130000000002</v>
      </c>
      <c r="AD346" s="111">
        <v>0</v>
      </c>
      <c r="AE346" s="111">
        <v>0</v>
      </c>
      <c r="AF346" s="111">
        <v>0</v>
      </c>
      <c r="AG346" s="111">
        <v>0</v>
      </c>
      <c r="AH346" s="111">
        <v>0</v>
      </c>
      <c r="AI346" s="41"/>
      <c r="AJ346" s="114">
        <v>0.10851005</v>
      </c>
      <c r="AK346" s="114">
        <v>0.10318834</v>
      </c>
      <c r="AL346" s="114">
        <v>3.3144454000000002E-3</v>
      </c>
      <c r="AM346" s="114">
        <v>2.0072687999999998E-3</v>
      </c>
      <c r="AN346" s="113">
        <f>AQ346+AT346+AU346+AV346+AW346+BE346+BF346+BJ346</f>
        <v>6.1863513130000005E-6</v>
      </c>
      <c r="AO346" s="112">
        <f>AR346+AS346+AX346+AY346+AZ346+BA346+BB346+BC346+BD346+BG346+BK346+BL346</f>
        <v>1.225756425652E-8</v>
      </c>
      <c r="AP346" s="112">
        <f>BH346+BI346</f>
        <v>0.28113009</v>
      </c>
      <c r="AQ346" s="328">
        <v>2.0980870000000001E-6</v>
      </c>
      <c r="AR346" s="328">
        <v>6.3304347999999999E-9</v>
      </c>
      <c r="AS346" s="328">
        <v>1.7295652E-13</v>
      </c>
      <c r="AT346" s="329">
        <v>0</v>
      </c>
      <c r="AU346" s="329">
        <v>0</v>
      </c>
      <c r="AV346" s="328">
        <v>5.1339130000000002E-9</v>
      </c>
      <c r="AW346" s="328">
        <v>4.0831304000000001E-6</v>
      </c>
      <c r="AX346" s="328">
        <v>1.1707826E-9</v>
      </c>
      <c r="AY346" s="328">
        <v>4.7561738999999997E-9</v>
      </c>
      <c r="AZ346" s="329">
        <v>0</v>
      </c>
      <c r="BA346" s="329">
        <v>0</v>
      </c>
      <c r="BB346" s="329">
        <v>0</v>
      </c>
      <c r="BC346" s="329">
        <v>0</v>
      </c>
      <c r="BD346" s="329">
        <v>0</v>
      </c>
      <c r="BE346" s="329">
        <v>0</v>
      </c>
      <c r="BF346" s="329">
        <v>0</v>
      </c>
      <c r="BG346" s="329">
        <v>0</v>
      </c>
      <c r="BH346" s="329">
        <v>0</v>
      </c>
      <c r="BI346" s="329">
        <v>0.28113009</v>
      </c>
      <c r="BJ346" s="329">
        <v>0</v>
      </c>
      <c r="BK346" s="329">
        <v>0</v>
      </c>
      <c r="BL346" s="329">
        <v>0</v>
      </c>
      <c r="BM346" s="41"/>
      <c r="BN346" s="111">
        <v>2.0768107E-4</v>
      </c>
      <c r="BO346" s="122">
        <v>3.2790499999999997E-5</v>
      </c>
      <c r="BP346" s="122">
        <v>6.3039041999999999E-5</v>
      </c>
      <c r="BQ346" s="122">
        <v>9.1210021999999995E-8</v>
      </c>
      <c r="BR346" s="122">
        <v>2.7010662000000001E-5</v>
      </c>
      <c r="BS346" s="111">
        <v>0</v>
      </c>
      <c r="BT346" s="111">
        <v>0</v>
      </c>
      <c r="BU346" s="111">
        <v>0</v>
      </c>
      <c r="BV346" s="111">
        <v>0</v>
      </c>
      <c r="BW346" s="122">
        <v>2.7823770999999999E-7</v>
      </c>
      <c r="BX346" s="111">
        <v>0</v>
      </c>
      <c r="BY346" s="111">
        <v>0</v>
      </c>
      <c r="BZ346" s="111">
        <v>0</v>
      </c>
      <c r="CA346" s="122">
        <v>3.8750590999999997E-5</v>
      </c>
      <c r="CB346" s="122">
        <v>4.572083E-5</v>
      </c>
      <c r="CC346" s="111">
        <v>0</v>
      </c>
      <c r="CD346" s="111">
        <v>0</v>
      </c>
      <c r="CE346" s="154"/>
      <c r="CF346" s="173"/>
      <c r="CG346" s="42" t="s">
        <v>952</v>
      </c>
      <c r="CH346" s="42"/>
      <c r="CI346" s="42"/>
      <c r="CK346" s="50"/>
      <c r="CL346" s="41"/>
      <c r="CM346" s="41"/>
      <c r="CN346" s="41"/>
      <c r="CO346" s="41"/>
      <c r="CP346" s="41"/>
      <c r="CQ346" s="41"/>
      <c r="CR346" s="41"/>
      <c r="CS346" s="41"/>
      <c r="CT346" s="41"/>
      <c r="CU346" s="41"/>
      <c r="CV346" s="41"/>
      <c r="CW346" s="41"/>
    </row>
    <row r="347" spans="1:101" ht="14.5" customHeight="1">
      <c r="A347" s="41" t="s">
        <v>11941</v>
      </c>
      <c r="B347" s="119" t="s">
        <v>11940</v>
      </c>
      <c r="C347" s="120" t="str">
        <f>MID(A347,1,12)</f>
        <v>A.040.13.104</v>
      </c>
      <c r="D347" s="135" t="s">
        <v>11938</v>
      </c>
      <c r="E347" s="119" t="s">
        <v>6570</v>
      </c>
      <c r="F347" s="118" t="str">
        <f>MID(A347, 21,85)</f>
        <v>Water based paint, white</v>
      </c>
      <c r="G347" s="118">
        <f>H347+I347+J347+K347</f>
        <v>2.3263058406568997</v>
      </c>
      <c r="H347" s="118">
        <f>N347+O347+P347+Q347</f>
        <v>3.6510816069999993E-2</v>
      </c>
      <c r="I347" s="118">
        <f>L347+M347+R347</f>
        <v>0.23426882060000001</v>
      </c>
      <c r="J347" s="326">
        <f>S347+IF(T347="x",0,T347)+IF(U347="x",0,U347)+IF(V347="x",0,V347)+W347+X347</f>
        <v>1.6293462839869</v>
      </c>
      <c r="K347" s="118">
        <v>0.42617991999999999</v>
      </c>
      <c r="L347" s="118">
        <v>0.18936711000000001</v>
      </c>
      <c r="M347" s="118">
        <v>4.3568705999999999E-2</v>
      </c>
      <c r="N347" s="118">
        <v>3.4923946999999997E-2</v>
      </c>
      <c r="O347" s="118">
        <v>1.0150811E-3</v>
      </c>
      <c r="P347" s="118">
        <v>1.2091640000000001E-4</v>
      </c>
      <c r="Q347" s="118">
        <v>4.5087156999999999E-4</v>
      </c>
      <c r="R347" s="118">
        <v>1.3330046E-3</v>
      </c>
      <c r="S347" s="118">
        <v>1.6277488</v>
      </c>
      <c r="T347" s="118">
        <v>0</v>
      </c>
      <c r="U347" s="118">
        <v>1.5922222E-3</v>
      </c>
      <c r="V347" s="330">
        <v>5.2617868999999997E-6</v>
      </c>
      <c r="W347" s="118">
        <v>0</v>
      </c>
      <c r="X347" s="118">
        <v>0</v>
      </c>
      <c r="Y347" s="41"/>
      <c r="Z347" s="327">
        <f>K347/0.133</f>
        <v>3.2043603007518793</v>
      </c>
      <c r="AA347" s="41"/>
      <c r="AB347" s="111">
        <v>51.548197000000002</v>
      </c>
      <c r="AC347" s="111">
        <v>51.288448000000002</v>
      </c>
      <c r="AD347" s="111">
        <v>0.21586527</v>
      </c>
      <c r="AE347" s="111">
        <v>0</v>
      </c>
      <c r="AF347" s="111">
        <v>0</v>
      </c>
      <c r="AG347" s="111">
        <v>2.1612174000000001E-3</v>
      </c>
      <c r="AH347" s="111">
        <v>4.1722891999999998E-2</v>
      </c>
      <c r="AI347" s="41"/>
      <c r="AJ347" s="114">
        <v>0.11546468</v>
      </c>
      <c r="AK347" s="114">
        <v>0.10887411</v>
      </c>
      <c r="AL347" s="114">
        <v>3.8475580000000001E-3</v>
      </c>
      <c r="AM347" s="114">
        <v>2.7430045E-3</v>
      </c>
      <c r="AN347" s="113">
        <f>AQ347+AT347+AU347+AV347+AW347+BE347+BF347+BJ347</f>
        <v>6.5272251388199993E-6</v>
      </c>
      <c r="AO347" s="112">
        <f>AR347+AS347+AX347+AY347+AZ347+BA347+BB347+BC347+BD347+BG347+BK347+BL347</f>
        <v>1.4229134547828878E-8</v>
      </c>
      <c r="AP347" s="112">
        <f>BH347+BI347</f>
        <v>0.384174297</v>
      </c>
      <c r="AQ347" s="328">
        <v>2.9929219E-6</v>
      </c>
      <c r="AR347" s="328">
        <v>9.0310834000000001E-9</v>
      </c>
      <c r="AS347" s="328">
        <v>2.4671099999999999E-13</v>
      </c>
      <c r="AT347" s="328">
        <v>8.4829408E-11</v>
      </c>
      <c r="AU347" s="328">
        <v>1.1019752E-11</v>
      </c>
      <c r="AV347" s="328">
        <v>5.1981039999999997E-9</v>
      </c>
      <c r="AW347" s="328">
        <v>3.5271873E-6</v>
      </c>
      <c r="AX347" s="328">
        <v>1.1037402E-9</v>
      </c>
      <c r="AY347" s="328">
        <v>4.0871183000000001E-9</v>
      </c>
      <c r="AZ347" s="328">
        <v>1.2370484999999999E-13</v>
      </c>
      <c r="BA347" s="328">
        <v>6.3454587999999998E-16</v>
      </c>
      <c r="BB347" s="328">
        <v>2.6214341000000001E-13</v>
      </c>
      <c r="BC347" s="328">
        <v>1.5145297000000002E-14</v>
      </c>
      <c r="BD347" s="328">
        <v>1.1446826E-14</v>
      </c>
      <c r="BE347" s="328">
        <v>1.3170335E-9</v>
      </c>
      <c r="BF347" s="328">
        <v>5.0495216E-10</v>
      </c>
      <c r="BG347" s="328">
        <v>6.5328619E-12</v>
      </c>
      <c r="BH347" s="329">
        <v>2.1761707000000002E-2</v>
      </c>
      <c r="BI347" s="329">
        <v>0.36241258999999998</v>
      </c>
      <c r="BJ347" s="329">
        <v>0</v>
      </c>
      <c r="BK347" s="329">
        <v>0</v>
      </c>
      <c r="BL347" s="329">
        <v>0</v>
      </c>
      <c r="BM347" s="41"/>
      <c r="BN347" s="111">
        <v>2.3689478E-4</v>
      </c>
      <c r="BO347" s="122">
        <v>2.8491666000000001E-5</v>
      </c>
      <c r="BP347" s="122">
        <v>8.9346066999999998E-5</v>
      </c>
      <c r="BQ347" s="122">
        <v>1.5656134999999999E-7</v>
      </c>
      <c r="BR347" s="122">
        <v>2.3920901999999999E-5</v>
      </c>
      <c r="BS347" s="122">
        <v>6.1532457999999997E-7</v>
      </c>
      <c r="BT347" s="122">
        <v>1.5869437E-10</v>
      </c>
      <c r="BU347" s="122">
        <v>9.4229304000000002E-7</v>
      </c>
      <c r="BV347" s="122">
        <v>1.6226128999999999E-7</v>
      </c>
      <c r="BW347" s="122">
        <v>2.9834433999999998E-7</v>
      </c>
      <c r="BX347" s="122">
        <v>8.2827277000000003E-8</v>
      </c>
      <c r="BY347" s="122">
        <v>4.7492337000000001E-9</v>
      </c>
      <c r="BZ347" s="122">
        <v>1.4620582000000001E-9</v>
      </c>
      <c r="CA347" s="122">
        <v>3.338055E-5</v>
      </c>
      <c r="CB347" s="122">
        <v>5.9430111999999998E-5</v>
      </c>
      <c r="CC347" s="122">
        <v>6.1498501999999994E-8</v>
      </c>
      <c r="CD347" s="111">
        <v>0</v>
      </c>
      <c r="CE347" s="154"/>
      <c r="CF347" s="173"/>
      <c r="CG347" s="42" t="s">
        <v>952</v>
      </c>
      <c r="CH347" s="42"/>
      <c r="CI347" s="42"/>
      <c r="CK347" s="50"/>
      <c r="CL347" s="41"/>
      <c r="CM347" s="41"/>
      <c r="CN347" s="41"/>
      <c r="CO347" s="41"/>
      <c r="CP347" s="41"/>
      <c r="CQ347" s="41"/>
      <c r="CR347" s="41"/>
      <c r="CS347" s="41"/>
      <c r="CT347" s="41"/>
      <c r="CU347" s="41"/>
      <c r="CV347" s="41"/>
      <c r="CW347" s="41"/>
    </row>
    <row r="348" spans="1:101" ht="14.5" customHeight="1">
      <c r="B348" s="119" t="s">
        <v>11889</v>
      </c>
      <c r="C348" s="133" t="s">
        <v>11936</v>
      </c>
      <c r="D348" s="135"/>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M348" s="41"/>
      <c r="AN348" s="41"/>
      <c r="AO348" s="41"/>
      <c r="AP348" s="41"/>
      <c r="AQ348" s="41"/>
      <c r="AR348" s="41"/>
      <c r="AS348" s="41"/>
      <c r="AT348" s="41"/>
      <c r="AU348" s="41"/>
      <c r="AV348" s="41"/>
      <c r="AW348" s="41"/>
      <c r="AX348" s="41"/>
      <c r="AY348" s="41"/>
      <c r="AZ348" s="41"/>
      <c r="BA348" s="41"/>
      <c r="BB348" s="41"/>
      <c r="BC348" s="41"/>
      <c r="BD348" s="41"/>
      <c r="BE348" s="41"/>
      <c r="BF348" s="41"/>
      <c r="BG348" s="41"/>
      <c r="BH348" s="41"/>
      <c r="BI348" s="41"/>
      <c r="BJ348" s="41"/>
      <c r="BK348" s="41"/>
      <c r="BL348" s="41"/>
      <c r="BM348" s="41"/>
      <c r="BN348" s="41"/>
      <c r="BO348" s="41"/>
      <c r="BP348" s="41"/>
      <c r="BQ348" s="41"/>
      <c r="BR348" s="41"/>
      <c r="BS348" s="41"/>
      <c r="BT348" s="41"/>
      <c r="BU348" s="41"/>
      <c r="BV348" s="41"/>
      <c r="BW348" s="41"/>
      <c r="BX348" s="41"/>
      <c r="BY348" s="41"/>
      <c r="BZ348" s="41"/>
      <c r="CA348" s="41"/>
      <c r="CB348" s="41"/>
      <c r="CC348" s="41"/>
      <c r="CD348" s="41"/>
      <c r="CE348" s="152"/>
      <c r="CF348" s="172"/>
      <c r="CG348" s="41"/>
      <c r="CH348" s="41"/>
      <c r="CI348" s="42"/>
      <c r="CK348" s="50"/>
      <c r="CL348" s="41"/>
      <c r="CM348" s="41"/>
      <c r="CN348" s="41"/>
      <c r="CO348" s="41"/>
      <c r="CP348" s="41"/>
      <c r="CQ348" s="41"/>
      <c r="CR348" s="41"/>
      <c r="CS348" s="41"/>
      <c r="CT348" s="41"/>
      <c r="CU348" s="41"/>
      <c r="CV348" s="41"/>
      <c r="CW348" s="41"/>
    </row>
    <row r="349" spans="1:101" ht="14.5" customHeight="1">
      <c r="B349" s="119" t="s">
        <v>11889</v>
      </c>
      <c r="C349" s="133" t="s">
        <v>78</v>
      </c>
      <c r="D349" s="133" t="s">
        <v>11888</v>
      </c>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M349" s="41"/>
      <c r="AN349" s="41"/>
      <c r="AO349" s="41"/>
      <c r="AP349" s="41"/>
      <c r="AQ349" s="41"/>
      <c r="AR349" s="41"/>
      <c r="AS349" s="41"/>
      <c r="AT349" s="41"/>
      <c r="AU349" s="41"/>
      <c r="AV349" s="41"/>
      <c r="AW349" s="41"/>
      <c r="AX349" s="41"/>
      <c r="AY349" s="41"/>
      <c r="AZ349" s="41"/>
      <c r="BA349" s="41"/>
      <c r="BB349" s="41"/>
      <c r="BC349" s="41"/>
      <c r="BD349" s="41"/>
      <c r="BE349" s="41"/>
      <c r="BF349" s="41"/>
      <c r="BG349" s="41"/>
      <c r="BH349" s="41"/>
      <c r="BI349" s="41"/>
      <c r="BJ349" s="41"/>
      <c r="BK349" s="41"/>
      <c r="BL349" s="41"/>
      <c r="BM349" s="41"/>
      <c r="BN349" s="41"/>
      <c r="BO349" s="41"/>
      <c r="BP349" s="41"/>
      <c r="BQ349" s="41"/>
      <c r="BR349" s="41"/>
      <c r="BS349" s="41"/>
      <c r="BT349" s="41"/>
      <c r="BU349" s="41"/>
      <c r="BV349" s="41"/>
      <c r="BW349" s="41"/>
      <c r="BX349" s="41"/>
      <c r="BY349" s="41"/>
      <c r="BZ349" s="41"/>
      <c r="CA349" s="41"/>
      <c r="CB349" s="41"/>
      <c r="CC349" s="41"/>
      <c r="CD349" s="41"/>
      <c r="CE349" s="152"/>
      <c r="CF349" s="172"/>
      <c r="CK349" s="50"/>
      <c r="CL349" s="41"/>
      <c r="CM349" s="41"/>
      <c r="CN349" s="41"/>
      <c r="CO349" s="41"/>
      <c r="CP349" s="41"/>
      <c r="CQ349" s="41"/>
      <c r="CR349" s="41"/>
      <c r="CS349" s="41"/>
      <c r="CT349" s="41"/>
      <c r="CU349" s="41"/>
      <c r="CV349" s="41"/>
      <c r="CW349" s="41"/>
    </row>
    <row r="350" spans="1:101" ht="14.5" customHeight="1">
      <c r="A350" s="41" t="s">
        <v>11935</v>
      </c>
      <c r="B350" s="119" t="s">
        <v>11889</v>
      </c>
      <c r="C350" s="120" t="str">
        <f t="shared" ref="C350:C372" si="140">MID(A350,1,12)</f>
        <v>A.050.04.101</v>
      </c>
      <c r="D350" s="135" t="s">
        <v>11888</v>
      </c>
      <c r="E350" s="119" t="s">
        <v>5709</v>
      </c>
      <c r="F350" s="118" t="str">
        <f t="shared" ref="F350:F372" si="141">MID(A350, 21,85)</f>
        <v>AA cell battery (Alkaline)</v>
      </c>
      <c r="G350" s="118">
        <f t="shared" ref="G350:G372" si="142">H350+I350+J350+K350</f>
        <v>3.0717197524999997E-2</v>
      </c>
      <c r="H350" s="118">
        <f t="shared" ref="H350:H372" si="143">N350+O350+P350+Q350</f>
        <v>2.3041649650000001E-3</v>
      </c>
      <c r="I350" s="118">
        <f t="shared" ref="I350:I372" si="144">L350+M350+R350</f>
        <v>7.5467018599999994E-3</v>
      </c>
      <c r="J350" s="326">
        <f t="shared" ref="J350:J372" si="145">S350+IF(T350="x",0,T350)+IF(U350="x",0,U350)+IF(V350="x",0,V350)+W350+X350</f>
        <v>1.1528904299999998E-2</v>
      </c>
      <c r="K350" s="118">
        <v>9.3374263999999995E-3</v>
      </c>
      <c r="L350" s="118">
        <v>4.6399544999999997E-3</v>
      </c>
      <c r="M350" s="118">
        <v>2.1143932000000001E-3</v>
      </c>
      <c r="N350" s="118">
        <v>1.7084158000000001E-3</v>
      </c>
      <c r="O350" s="118">
        <v>1.8831922000000001E-4</v>
      </c>
      <c r="P350" s="330">
        <v>3.6673995000000001E-5</v>
      </c>
      <c r="Q350" s="118">
        <v>3.7075595000000001E-4</v>
      </c>
      <c r="R350" s="118">
        <v>7.9235416000000001E-4</v>
      </c>
      <c r="S350" s="118">
        <v>1.0204329E-2</v>
      </c>
      <c r="T350" s="330">
        <v>1.6146E-6</v>
      </c>
      <c r="U350" s="118">
        <v>9.9346060000000003E-4</v>
      </c>
      <c r="V350" s="118">
        <v>0</v>
      </c>
      <c r="W350" s="118">
        <v>1.052255E-4</v>
      </c>
      <c r="X350" s="118">
        <v>2.2427459999999999E-4</v>
      </c>
      <c r="Y350" s="41"/>
      <c r="Z350" s="327">
        <f t="shared" ref="Z350:Z372" si="146">K350/0.133</f>
        <v>7.0206213533834577E-2</v>
      </c>
      <c r="AA350" s="41"/>
      <c r="AB350" s="111">
        <v>1.5526827000000001</v>
      </c>
      <c r="AC350" s="111">
        <v>1.3694196999999999</v>
      </c>
      <c r="AD350" s="111">
        <v>0.134663</v>
      </c>
      <c r="AE350" s="111">
        <v>0</v>
      </c>
      <c r="AF350" s="111">
        <v>0</v>
      </c>
      <c r="AG350" s="111">
        <v>0</v>
      </c>
      <c r="AH350" s="111">
        <v>4.8599999999999997E-2</v>
      </c>
      <c r="AI350" s="41"/>
      <c r="AJ350" s="114">
        <v>3.4659968000000001E-3</v>
      </c>
      <c r="AK350" s="114">
        <v>3.3229990000000001E-3</v>
      </c>
      <c r="AL350" s="114">
        <v>1.0809033E-4</v>
      </c>
      <c r="AM350" s="121">
        <v>3.4907470000000002E-5</v>
      </c>
      <c r="AN350" s="113">
        <f t="shared" ref="AN350:AN372" si="147">AQ350+AT350+AU350+AV350+AW350+BE350+BF350+BJ350</f>
        <v>1.9922056884509999E-7</v>
      </c>
      <c r="AO350" s="112">
        <f t="shared" ref="AO350:AO372" si="148">AR350+AS350+AX350+AY350+AZ350+BA350+BB350+BC350+BD350+BG350+BK350+BL350</f>
        <v>3.9974234984119997E-10</v>
      </c>
      <c r="AP350" s="112">
        <f t="shared" ref="AP350:AP372" si="149">BH350+BI350</f>
        <v>4.8890014200000005E-3</v>
      </c>
      <c r="AQ350" s="328">
        <v>6.5522790000000003E-8</v>
      </c>
      <c r="AR350" s="328">
        <v>1.9770956000000001E-10</v>
      </c>
      <c r="AS350" s="328">
        <v>5.4011536999999999E-15</v>
      </c>
      <c r="AT350" s="328">
        <v>7.6837151000000003E-12</v>
      </c>
      <c r="AU350" s="329">
        <v>0</v>
      </c>
      <c r="AV350" s="328">
        <v>2.5402853000000002E-10</v>
      </c>
      <c r="AW350" s="328">
        <v>1.2913176E-7</v>
      </c>
      <c r="AX350" s="328">
        <v>3.6155658000000002E-11</v>
      </c>
      <c r="AY350" s="328">
        <v>1.4917123000000001E-10</v>
      </c>
      <c r="AZ350" s="328">
        <v>3.5431376E-12</v>
      </c>
      <c r="BA350" s="328">
        <v>1.1124037E-15</v>
      </c>
      <c r="BB350" s="328">
        <v>1.0441803999999999E-12</v>
      </c>
      <c r="BC350" s="328">
        <v>4.9720981000000002E-14</v>
      </c>
      <c r="BD350" s="328">
        <v>1.7110414E-14</v>
      </c>
      <c r="BE350" s="328">
        <v>3.0477279999999999E-10</v>
      </c>
      <c r="BF350" s="328">
        <v>2.0188497999999998E-9</v>
      </c>
      <c r="BG350" s="329">
        <v>0</v>
      </c>
      <c r="BH350" s="329">
        <v>3.4893252000000002E-4</v>
      </c>
      <c r="BI350" s="329">
        <v>4.5400689000000003E-3</v>
      </c>
      <c r="BJ350" s="328">
        <v>1.9806839999999999E-9</v>
      </c>
      <c r="BK350" s="328">
        <v>1.20447E-11</v>
      </c>
      <c r="BL350" s="328">
        <v>5.3888879999999999E-16</v>
      </c>
      <c r="BM350" s="41"/>
      <c r="BN350" s="122">
        <v>8.8943169000000004E-6</v>
      </c>
      <c r="BO350" s="122">
        <v>9.0931401999999995E-7</v>
      </c>
      <c r="BP350" s="122">
        <v>1.9575354999999999E-6</v>
      </c>
      <c r="BQ350" s="122">
        <v>1.0286129E-7</v>
      </c>
      <c r="BR350" s="122">
        <v>6.2750488000000005E-7</v>
      </c>
      <c r="BS350" s="122">
        <v>1.6648909000000001E-7</v>
      </c>
      <c r="BT350" s="122">
        <v>2.2646888000000002E-8</v>
      </c>
      <c r="BU350" s="122">
        <v>2.5101297999999998E-7</v>
      </c>
      <c r="BV350" s="122">
        <v>4.9213920000000001E-8</v>
      </c>
      <c r="BW350" s="122">
        <v>2.4533136999999998E-7</v>
      </c>
      <c r="BX350" s="111">
        <v>0</v>
      </c>
      <c r="BY350" s="111">
        <v>0</v>
      </c>
      <c r="BZ350" s="122">
        <v>2.8032453E-9</v>
      </c>
      <c r="CA350" s="122">
        <v>3.8436593999999998E-7</v>
      </c>
      <c r="CB350" s="122">
        <v>1.2795397E-6</v>
      </c>
      <c r="CC350" s="122">
        <v>2.6113574000000002E-6</v>
      </c>
      <c r="CD350" s="122">
        <v>2.8434061999999999E-7</v>
      </c>
      <c r="CE350" s="154"/>
      <c r="CF350" s="173"/>
      <c r="CG350" s="76" t="s">
        <v>1017</v>
      </c>
      <c r="CH350" s="42"/>
      <c r="CI350" s="42"/>
      <c r="CK350" s="50"/>
      <c r="CL350" s="41"/>
      <c r="CM350" s="41"/>
      <c r="CN350" s="41"/>
      <c r="CO350" s="41"/>
      <c r="CP350" s="41"/>
      <c r="CQ350" s="41"/>
      <c r="CR350" s="41"/>
      <c r="CS350" s="41"/>
      <c r="CT350" s="41"/>
      <c r="CU350" s="41"/>
      <c r="CV350" s="41"/>
      <c r="CW350" s="41"/>
    </row>
    <row r="351" spans="1:101" ht="14.5" customHeight="1">
      <c r="A351" s="41" t="s">
        <v>11933</v>
      </c>
      <c r="B351" s="119" t="s">
        <v>11889</v>
      </c>
      <c r="C351" s="120" t="str">
        <f t="shared" si="140"/>
        <v>A.050.04.102</v>
      </c>
      <c r="D351" s="135" t="s">
        <v>11888</v>
      </c>
      <c r="E351" s="119" t="s">
        <v>5709</v>
      </c>
      <c r="F351" s="118" t="str">
        <f t="shared" si="141"/>
        <v>AA cell battery (Li-ion)</v>
      </c>
      <c r="G351" s="118">
        <f t="shared" si="142"/>
        <v>0.1758790337094</v>
      </c>
      <c r="H351" s="118">
        <f t="shared" si="143"/>
        <v>4.0167261510000007E-3</v>
      </c>
      <c r="I351" s="118">
        <f t="shared" si="144"/>
        <v>7.9765067450000005E-2</v>
      </c>
      <c r="J351" s="326">
        <f t="shared" si="145"/>
        <v>6.826979110839998E-2</v>
      </c>
      <c r="K351" s="118">
        <v>2.3827449000000001E-2</v>
      </c>
      <c r="L351" s="118">
        <v>7.536168E-2</v>
      </c>
      <c r="M351" s="118">
        <v>3.5974421000000002E-3</v>
      </c>
      <c r="N351" s="118">
        <v>2.8335923999999999E-3</v>
      </c>
      <c r="O351" s="118">
        <v>1.0976397000000001E-3</v>
      </c>
      <c r="P351" s="330">
        <v>3.2434570999999997E-5</v>
      </c>
      <c r="Q351" s="330">
        <v>5.3059480000000001E-5</v>
      </c>
      <c r="R351" s="118">
        <v>8.0594534999999998E-4</v>
      </c>
      <c r="S351" s="118">
        <v>6.6310339999999995E-2</v>
      </c>
      <c r="T351" s="330">
        <v>1.6068E-6</v>
      </c>
      <c r="U351" s="118">
        <v>1.7121809999999999E-3</v>
      </c>
      <c r="V351" s="330">
        <v>2.8403084000000001E-6</v>
      </c>
      <c r="W351" s="330">
        <v>9.0684000000000001E-5</v>
      </c>
      <c r="X351" s="118">
        <v>1.52139E-4</v>
      </c>
      <c r="Y351" s="41"/>
      <c r="Z351" s="327">
        <f t="shared" si="146"/>
        <v>0.17915375187969923</v>
      </c>
      <c r="AA351" s="41"/>
      <c r="AB351" s="111">
        <v>3.1121511000000002</v>
      </c>
      <c r="AC351" s="111">
        <v>2.7923260999999999</v>
      </c>
      <c r="AD351" s="111">
        <v>0.23210500000000001</v>
      </c>
      <c r="AE351" s="111">
        <v>0</v>
      </c>
      <c r="AF351" s="111">
        <v>0</v>
      </c>
      <c r="AG351" s="111">
        <v>0</v>
      </c>
      <c r="AH351" s="111">
        <v>8.7720000000000006E-2</v>
      </c>
      <c r="AI351" s="41"/>
      <c r="AJ351" s="114">
        <v>2.9046875E-2</v>
      </c>
      <c r="AK351" s="114">
        <v>2.8297167000000002E-2</v>
      </c>
      <c r="AL351" s="114">
        <v>6.4031699999999995E-4</v>
      </c>
      <c r="AM351" s="114">
        <v>1.0939148E-4</v>
      </c>
      <c r="AN351" s="113">
        <f t="shared" si="147"/>
        <v>1.6964727767052001E-6</v>
      </c>
      <c r="AO351" s="112">
        <f t="shared" si="148"/>
        <v>2.3680362129644804E-9</v>
      </c>
      <c r="AP351" s="112">
        <f t="shared" si="149"/>
        <v>1.5320935500000001E-2</v>
      </c>
      <c r="AQ351" s="328">
        <v>1.6647647E-7</v>
      </c>
      <c r="AR351" s="328">
        <v>5.0230794000000002E-10</v>
      </c>
      <c r="AS351" s="328">
        <v>1.3723367E-14</v>
      </c>
      <c r="AT351" s="328">
        <v>8.0884551999999997E-12</v>
      </c>
      <c r="AU351" s="329">
        <v>0</v>
      </c>
      <c r="AV351" s="328">
        <v>4.2133681000000002E-10</v>
      </c>
      <c r="AW351" s="328">
        <v>1.5266214E-6</v>
      </c>
      <c r="AX351" s="328">
        <v>5.9909300999999994E-11</v>
      </c>
      <c r="AY351" s="328">
        <v>1.774749E-9</v>
      </c>
      <c r="AZ351" s="328">
        <v>9.7669761999999999E-12</v>
      </c>
      <c r="BA351" s="328">
        <v>9.8354147999999993E-16</v>
      </c>
      <c r="BB351" s="328">
        <v>3.1623403E-13</v>
      </c>
      <c r="BC351" s="328">
        <v>8.4064116999999994E-14</v>
      </c>
      <c r="BD351" s="328">
        <v>1.7735950999999999E-14</v>
      </c>
      <c r="BE351" s="328">
        <v>3.0438868999999998E-10</v>
      </c>
      <c r="BF351" s="328">
        <v>9.4390275000000007E-10</v>
      </c>
      <c r="BG351" s="328">
        <v>1.0549043E-11</v>
      </c>
      <c r="BH351" s="329">
        <v>3.2690925000000001E-3</v>
      </c>
      <c r="BI351" s="329">
        <v>1.2051843E-2</v>
      </c>
      <c r="BJ351" s="328">
        <v>1.69719E-9</v>
      </c>
      <c r="BK351" s="328">
        <v>1.032075E-11</v>
      </c>
      <c r="BL351" s="328">
        <v>4.61758E-16</v>
      </c>
      <c r="BM351" s="41"/>
      <c r="BN351" s="122">
        <v>3.3859192000000001E-5</v>
      </c>
      <c r="BO351" s="122">
        <v>1.1374264E-5</v>
      </c>
      <c r="BP351" s="122">
        <v>4.9952820000000002E-6</v>
      </c>
      <c r="BQ351" s="122">
        <v>1.0196793E-7</v>
      </c>
      <c r="BR351" s="122">
        <v>9.1672933000000001E-6</v>
      </c>
      <c r="BS351" s="122">
        <v>2.7446866999999999E-7</v>
      </c>
      <c r="BT351" s="122">
        <v>1.8532478E-7</v>
      </c>
      <c r="BU351" s="122">
        <v>4.1422070000000001E-7</v>
      </c>
      <c r="BV351" s="122">
        <v>4.3524911000000002E-8</v>
      </c>
      <c r="BW351" s="122">
        <v>3.5109767000000003E-8</v>
      </c>
      <c r="BX351" s="111">
        <v>0</v>
      </c>
      <c r="BY351" s="122">
        <v>1.9376448000000001E-7</v>
      </c>
      <c r="BZ351" s="122">
        <v>3.9392009000000001E-9</v>
      </c>
      <c r="CA351" s="122">
        <v>1.2716675000000001E-6</v>
      </c>
      <c r="CB351" s="122">
        <v>3.1301455000000002E-6</v>
      </c>
      <c r="CC351" s="122">
        <v>2.4245771E-6</v>
      </c>
      <c r="CD351" s="122">
        <v>2.4364297E-7</v>
      </c>
      <c r="CE351" s="154"/>
      <c r="CF351" s="173"/>
      <c r="CG351" s="76" t="s">
        <v>1017</v>
      </c>
      <c r="CH351" s="42"/>
      <c r="CI351" s="42"/>
      <c r="CK351" s="50"/>
      <c r="CL351" s="41"/>
      <c r="CM351" s="41"/>
      <c r="CN351" s="41"/>
      <c r="CO351" s="41"/>
      <c r="CP351" s="41"/>
      <c r="CQ351" s="41"/>
      <c r="CR351" s="41"/>
      <c r="CS351" s="41"/>
      <c r="CT351" s="41"/>
      <c r="CU351" s="41"/>
      <c r="CV351" s="41"/>
      <c r="CW351" s="41"/>
    </row>
    <row r="352" spans="1:101" ht="14.5" customHeight="1">
      <c r="A352" s="41" t="s">
        <v>11931</v>
      </c>
      <c r="B352" s="119" t="s">
        <v>11889</v>
      </c>
      <c r="C352" s="120" t="str">
        <f t="shared" si="140"/>
        <v>A.050.04.103</v>
      </c>
      <c r="D352" s="135" t="s">
        <v>11888</v>
      </c>
      <c r="E352" s="119" t="s">
        <v>5709</v>
      </c>
      <c r="F352" s="118" t="str">
        <f t="shared" si="141"/>
        <v>Computer desktop, including 27 inch display</v>
      </c>
      <c r="G352" s="118">
        <f t="shared" si="142"/>
        <v>168.74433969489999</v>
      </c>
      <c r="H352" s="118">
        <f t="shared" si="143"/>
        <v>6.1805172739999996</v>
      </c>
      <c r="I352" s="118">
        <f t="shared" si="144"/>
        <v>10.294365319999999</v>
      </c>
      <c r="J352" s="326">
        <f t="shared" si="145"/>
        <v>10.995367100900001</v>
      </c>
      <c r="K352" s="118">
        <v>141.27409</v>
      </c>
      <c r="L352" s="118">
        <v>3.6949926999999998</v>
      </c>
      <c r="M352" s="118">
        <v>6.0526296999999998</v>
      </c>
      <c r="N352" s="118">
        <v>5.2016042000000002</v>
      </c>
      <c r="O352" s="118">
        <v>0.80041282999999996</v>
      </c>
      <c r="P352" s="118">
        <v>9.5336085000000001E-2</v>
      </c>
      <c r="Q352" s="118">
        <v>8.3164159000000001E-2</v>
      </c>
      <c r="R352" s="118">
        <v>0.54674292000000002</v>
      </c>
      <c r="S352" s="118">
        <v>8.8692730999999991</v>
      </c>
      <c r="T352" s="118">
        <v>0.86658000000000002</v>
      </c>
      <c r="U352" s="118">
        <v>1.2553654000000001</v>
      </c>
      <c r="V352" s="118">
        <v>4.1486009000000004E-3</v>
      </c>
      <c r="W352" s="118">
        <v>0</v>
      </c>
      <c r="X352" s="118">
        <v>0</v>
      </c>
      <c r="Y352" s="41"/>
      <c r="Z352" s="327">
        <f t="shared" si="146"/>
        <v>1062.2112030075189</v>
      </c>
      <c r="AA352" s="41"/>
      <c r="AB352" s="111">
        <v>14962.815000000001</v>
      </c>
      <c r="AC352" s="111">
        <v>14758.019</v>
      </c>
      <c r="AD352" s="111">
        <v>170.19595000000001</v>
      </c>
      <c r="AE352" s="111">
        <v>0</v>
      </c>
      <c r="AF352" s="111">
        <v>0</v>
      </c>
      <c r="AG352" s="111">
        <v>1.7039837</v>
      </c>
      <c r="AH352" s="111">
        <v>32.895904000000002</v>
      </c>
      <c r="AI352" s="41"/>
      <c r="AJ352" s="114">
        <v>20.641378</v>
      </c>
      <c r="AK352" s="114">
        <v>19.011609</v>
      </c>
      <c r="AL352" s="114">
        <v>0.88699351999999998</v>
      </c>
      <c r="AM352" s="114">
        <v>0.74277539000000004</v>
      </c>
      <c r="AN352" s="113">
        <f t="shared" si="147"/>
        <v>1.1397847401694E-3</v>
      </c>
      <c r="AO352" s="112">
        <f t="shared" si="148"/>
        <v>3.2803014243771993E-6</v>
      </c>
      <c r="AP352" s="112">
        <f t="shared" si="149"/>
        <v>104.03017133</v>
      </c>
      <c r="AQ352" s="329">
        <v>1.0009296E-3</v>
      </c>
      <c r="AR352" s="328">
        <v>3.0206103E-6</v>
      </c>
      <c r="AS352" s="328">
        <v>8.2502870999999996E-11</v>
      </c>
      <c r="AT352" s="328">
        <v>6.6884160000000003E-8</v>
      </c>
      <c r="AU352" s="328">
        <v>8.6883694000000001E-9</v>
      </c>
      <c r="AV352" s="328">
        <v>7.7345798000000002E-7</v>
      </c>
      <c r="AW352" s="329">
        <v>1.3656941999999999E-4</v>
      </c>
      <c r="AX352" s="328">
        <v>1.1198308E-7</v>
      </c>
      <c r="AY352" s="328">
        <v>1.4214891E-7</v>
      </c>
      <c r="AZ352" s="328">
        <v>9.7537455999999998E-11</v>
      </c>
      <c r="BA352" s="328">
        <v>5.0036219999999996E-13</v>
      </c>
      <c r="BB352" s="328">
        <v>2.0684925000000001E-10</v>
      </c>
      <c r="BC352" s="328">
        <v>1.1942064999999999E-11</v>
      </c>
      <c r="BD352" s="328">
        <v>9.0277730000000005E-12</v>
      </c>
      <c r="BE352" s="328">
        <v>1.0384301999999999E-6</v>
      </c>
      <c r="BF352" s="328">
        <v>3.9825946000000002E-7</v>
      </c>
      <c r="BG352" s="328">
        <v>5.1507746000000002E-9</v>
      </c>
      <c r="BH352" s="329">
        <v>0.36147132999999998</v>
      </c>
      <c r="BI352" s="329">
        <v>103.6687</v>
      </c>
      <c r="BJ352" s="329">
        <v>0</v>
      </c>
      <c r="BK352" s="329">
        <v>0</v>
      </c>
      <c r="BL352" s="329">
        <v>0</v>
      </c>
      <c r="BM352" s="41"/>
      <c r="BN352" s="111">
        <v>6.5056613999999999E-2</v>
      </c>
      <c r="BO352" s="111">
        <v>1.2274687E-3</v>
      </c>
      <c r="BP352" s="111">
        <v>2.9617266999999999E-2</v>
      </c>
      <c r="BQ352" s="122">
        <v>6.4372857000000004E-5</v>
      </c>
      <c r="BR352" s="111">
        <v>1.3670204E-3</v>
      </c>
      <c r="BS352" s="111">
        <v>4.8516522000000001E-4</v>
      </c>
      <c r="BT352" s="122">
        <v>1.2518944999999999E-7</v>
      </c>
      <c r="BU352" s="111">
        <v>7.4296983000000005E-4</v>
      </c>
      <c r="BV352" s="111">
        <v>1.2793430999999999E-4</v>
      </c>
      <c r="BW352" s="122">
        <v>5.5030208000000002E-5</v>
      </c>
      <c r="BX352" s="122">
        <v>6.5304001000000006E-5</v>
      </c>
      <c r="BY352" s="122">
        <v>3.7444894E-6</v>
      </c>
      <c r="BZ352" s="122">
        <v>1.1527382000000001E-6</v>
      </c>
      <c r="CA352" s="111">
        <v>1.2219002E-3</v>
      </c>
      <c r="CB352" s="111">
        <v>1.7246234999999999E-2</v>
      </c>
      <c r="CC352" s="111">
        <v>1.2830924E-2</v>
      </c>
      <c r="CD352" s="111">
        <v>0</v>
      </c>
      <c r="CE352" s="154"/>
      <c r="CF352" s="173"/>
      <c r="CG352" s="76" t="s">
        <v>1018</v>
      </c>
      <c r="CH352" s="169"/>
      <c r="CI352" s="42"/>
      <c r="CK352" s="50"/>
      <c r="CL352" s="41"/>
      <c r="CM352" s="41"/>
      <c r="CN352" s="41"/>
      <c r="CO352" s="41"/>
      <c r="CP352" s="41"/>
      <c r="CQ352" s="41"/>
      <c r="CR352" s="41"/>
      <c r="CS352" s="41"/>
      <c r="CT352" s="41"/>
      <c r="CU352" s="41"/>
      <c r="CV352" s="41"/>
      <c r="CW352" s="41"/>
    </row>
    <row r="353" spans="1:101" ht="14.5" customHeight="1">
      <c r="A353" s="41" t="s">
        <v>11929</v>
      </c>
      <c r="B353" s="119" t="s">
        <v>11889</v>
      </c>
      <c r="C353" s="120" t="str">
        <f t="shared" si="140"/>
        <v>A.050.04.104</v>
      </c>
      <c r="D353" s="135" t="s">
        <v>11888</v>
      </c>
      <c r="E353" s="119" t="s">
        <v>5709</v>
      </c>
      <c r="F353" s="118" t="str">
        <f t="shared" si="141"/>
        <v>Computer laptop, 15 inch display</v>
      </c>
      <c r="G353" s="118">
        <f t="shared" si="142"/>
        <v>98.19965260299999</v>
      </c>
      <c r="H353" s="118">
        <f t="shared" si="143"/>
        <v>4.0482374610000003</v>
      </c>
      <c r="I353" s="118">
        <f t="shared" si="144"/>
        <v>9.6772227399999995</v>
      </c>
      <c r="J353" s="326">
        <f t="shared" si="145"/>
        <v>9.8215364019999996</v>
      </c>
      <c r="K353" s="118">
        <v>74.652655999999993</v>
      </c>
      <c r="L353" s="118">
        <v>5.4324231999999997</v>
      </c>
      <c r="M353" s="118">
        <v>3.8069505000000001</v>
      </c>
      <c r="N353" s="118">
        <v>3.2514219999999998</v>
      </c>
      <c r="O353" s="118">
        <v>0.68776725000000005</v>
      </c>
      <c r="P353" s="118">
        <v>4.9530666000000001E-2</v>
      </c>
      <c r="Q353" s="118">
        <v>5.9517544999999998E-2</v>
      </c>
      <c r="R353" s="118">
        <v>0.43784904000000002</v>
      </c>
      <c r="S353" s="118">
        <v>8.5206037000000006</v>
      </c>
      <c r="T353" s="118">
        <v>0.70511999999999997</v>
      </c>
      <c r="U353" s="118">
        <v>0.59378403999999996</v>
      </c>
      <c r="V353" s="118">
        <v>2.0286620000000001E-3</v>
      </c>
      <c r="W353" s="118">
        <v>0</v>
      </c>
      <c r="X353" s="118">
        <v>0</v>
      </c>
      <c r="Y353" s="41"/>
      <c r="Z353" s="327">
        <f t="shared" si="146"/>
        <v>561.29816541353375</v>
      </c>
      <c r="AA353" s="41"/>
      <c r="AB353" s="111">
        <v>7689.1439</v>
      </c>
      <c r="AC353" s="111">
        <v>7592.0087000000003</v>
      </c>
      <c r="AD353" s="111">
        <v>80.502174999999994</v>
      </c>
      <c r="AE353" s="111">
        <v>0</v>
      </c>
      <c r="AF353" s="111">
        <v>0</v>
      </c>
      <c r="AG353" s="111">
        <v>0.81326142999999995</v>
      </c>
      <c r="AH353" s="111">
        <v>15.819789</v>
      </c>
      <c r="AI353" s="41"/>
      <c r="AJ353" s="114">
        <v>12.142868</v>
      </c>
      <c r="AK353" s="114">
        <v>11.253316</v>
      </c>
      <c r="AL353" s="114">
        <v>0.49274319</v>
      </c>
      <c r="AM353" s="114">
        <v>0.39680870000000001</v>
      </c>
      <c r="AN353" s="113">
        <f t="shared" si="147"/>
        <v>6.7465924256789999E-4</v>
      </c>
      <c r="AO353" s="112">
        <f t="shared" si="148"/>
        <v>1.8222750625833201E-6</v>
      </c>
      <c r="AP353" s="112">
        <f t="shared" si="149"/>
        <v>55.575448799999997</v>
      </c>
      <c r="AQ353" s="329">
        <v>5.2823466999999996E-4</v>
      </c>
      <c r="AR353" s="328">
        <v>1.594082E-6</v>
      </c>
      <c r="AS353" s="328">
        <v>4.3540786E-11</v>
      </c>
      <c r="AT353" s="328">
        <v>3.7359298E-8</v>
      </c>
      <c r="AU353" s="328">
        <v>4.1108498999999997E-9</v>
      </c>
      <c r="AV353" s="328">
        <v>4.8347272000000005E-7</v>
      </c>
      <c r="AW353" s="329">
        <v>1.4460958000000001E-4</v>
      </c>
      <c r="AX353" s="328">
        <v>6.9793502000000003E-8</v>
      </c>
      <c r="AY353" s="328">
        <v>1.5503265000000001E-7</v>
      </c>
      <c r="AZ353" s="328">
        <v>6.0793323000000003E-11</v>
      </c>
      <c r="BA353" s="328">
        <v>4.6356541999999995E-13</v>
      </c>
      <c r="BB353" s="328">
        <v>6.9196856000000004E-10</v>
      </c>
      <c r="BC353" s="328">
        <v>9.1132158999999999E-12</v>
      </c>
      <c r="BD353" s="328">
        <v>1.3875232999999999E-11</v>
      </c>
      <c r="BE353" s="328">
        <v>6.1119917999999996E-7</v>
      </c>
      <c r="BF353" s="328">
        <v>6.7885051999999995E-7</v>
      </c>
      <c r="BG353" s="328">
        <v>2.5471559000000001E-9</v>
      </c>
      <c r="BH353" s="329">
        <v>0.33100580000000002</v>
      </c>
      <c r="BI353" s="329">
        <v>55.244442999999997</v>
      </c>
      <c r="BJ353" s="329">
        <v>0</v>
      </c>
      <c r="BK353" s="329">
        <v>0</v>
      </c>
      <c r="BL353" s="329">
        <v>0</v>
      </c>
      <c r="BM353" s="41"/>
      <c r="BN353" s="111">
        <v>4.1723751000000003E-2</v>
      </c>
      <c r="BO353" s="111">
        <v>1.2241975E-3</v>
      </c>
      <c r="BP353" s="111">
        <v>1.5650482E-2</v>
      </c>
      <c r="BQ353" s="122">
        <v>5.1444494999999998E-5</v>
      </c>
      <c r="BR353" s="111">
        <v>1.3968787000000001E-3</v>
      </c>
      <c r="BS353" s="111">
        <v>3.0522002000000001E-4</v>
      </c>
      <c r="BT353" s="122">
        <v>3.065804E-7</v>
      </c>
      <c r="BU353" s="111">
        <v>4.6618708999999998E-4</v>
      </c>
      <c r="BV353" s="122">
        <v>6.6466667000000002E-5</v>
      </c>
      <c r="BW353" s="122">
        <v>3.9383106000000002E-5</v>
      </c>
      <c r="BX353" s="122">
        <v>3.0859903000000001E-5</v>
      </c>
      <c r="BY353" s="122">
        <v>1.8515104999999999E-6</v>
      </c>
      <c r="BZ353" s="122">
        <v>5.4115666999999995E-7</v>
      </c>
      <c r="CA353" s="111">
        <v>7.7478362000000004E-4</v>
      </c>
      <c r="CB353" s="111">
        <v>8.9066773000000005E-3</v>
      </c>
      <c r="CC353" s="111">
        <v>1.2808472E-2</v>
      </c>
      <c r="CD353" s="111">
        <v>0</v>
      </c>
      <c r="CE353" s="154"/>
      <c r="CF353" s="173"/>
      <c r="CG353" s="76" t="s">
        <v>1019</v>
      </c>
      <c r="CH353" s="169"/>
      <c r="CI353" s="42"/>
      <c r="CK353" s="50"/>
      <c r="CL353" s="41"/>
      <c r="CM353" s="41"/>
      <c r="CN353" s="41"/>
      <c r="CO353" s="41"/>
      <c r="CP353" s="41"/>
      <c r="CQ353" s="41"/>
      <c r="CR353" s="41"/>
      <c r="CS353" s="41"/>
      <c r="CT353" s="41"/>
      <c r="CU353" s="41"/>
      <c r="CV353" s="41"/>
      <c r="CW353" s="41"/>
    </row>
    <row r="354" spans="1:101" ht="14.5" customHeight="1">
      <c r="A354" s="41" t="s">
        <v>11927</v>
      </c>
      <c r="B354" s="119" t="s">
        <v>11889</v>
      </c>
      <c r="C354" s="120" t="str">
        <f t="shared" si="140"/>
        <v>A.050.04.105</v>
      </c>
      <c r="D354" s="135" t="s">
        <v>11888</v>
      </c>
      <c r="E354" s="119" t="s">
        <v>12</v>
      </c>
      <c r="F354" s="118" t="str">
        <f t="shared" si="141"/>
        <v>Electric cord, 6A (1320W), 3x0.75 mm2, domestic (per m)</v>
      </c>
      <c r="G354" s="118">
        <f t="shared" si="142"/>
        <v>0.1094168677414793</v>
      </c>
      <c r="H354" s="118">
        <f t="shared" si="143"/>
        <v>2.8742381459999997E-3</v>
      </c>
      <c r="I354" s="118">
        <f t="shared" si="144"/>
        <v>7.3375361399999998E-3</v>
      </c>
      <c r="J354" s="326">
        <f t="shared" si="145"/>
        <v>7.8574476455479297E-2</v>
      </c>
      <c r="K354" s="118">
        <v>2.0630617E-2</v>
      </c>
      <c r="L354" s="118">
        <v>5.2469748999999996E-3</v>
      </c>
      <c r="M354" s="118">
        <v>1.7678164000000001E-3</v>
      </c>
      <c r="N354" s="118">
        <v>1.3482957E-3</v>
      </c>
      <c r="O354" s="118">
        <v>1.2986959E-3</v>
      </c>
      <c r="P354" s="330">
        <v>5.0258556E-5</v>
      </c>
      <c r="Q354" s="118">
        <v>1.7698799000000001E-4</v>
      </c>
      <c r="R354" s="118">
        <v>3.2274483999999998E-4</v>
      </c>
      <c r="S354" s="118">
        <v>5.9491996999999998E-2</v>
      </c>
      <c r="T354" s="118">
        <v>1.5777289E-2</v>
      </c>
      <c r="U354" s="118">
        <v>3.3049222000000001E-3</v>
      </c>
      <c r="V354" s="330">
        <v>2.6031385000000002E-7</v>
      </c>
      <c r="W354" s="330">
        <v>7.9416293000000002E-9</v>
      </c>
      <c r="X354" s="118">
        <v>0</v>
      </c>
      <c r="Y354" s="41"/>
      <c r="Z354" s="327">
        <f t="shared" si="146"/>
        <v>0.15511742105263157</v>
      </c>
      <c r="AA354" s="41"/>
      <c r="AB354" s="111">
        <v>4.2864599999999999</v>
      </c>
      <c r="AC354" s="111">
        <v>3.4184751000000002</v>
      </c>
      <c r="AD354" s="111">
        <v>0.44806206999999998</v>
      </c>
      <c r="AE354" s="111">
        <v>0</v>
      </c>
      <c r="AF354" s="111">
        <v>0.15604222000000001</v>
      </c>
      <c r="AG354" s="111">
        <v>0.24669766000000001</v>
      </c>
      <c r="AH354" s="111">
        <v>1.718285E-2</v>
      </c>
      <c r="AI354" s="41"/>
      <c r="AJ354" s="114">
        <v>4.5187977000000004E-3</v>
      </c>
      <c r="AK354" s="114">
        <v>4.2508624000000004E-3</v>
      </c>
      <c r="AL354" s="114">
        <v>1.6274791999999999E-4</v>
      </c>
      <c r="AM354" s="114">
        <v>1.0518743E-4</v>
      </c>
      <c r="AN354" s="113">
        <f t="shared" si="147"/>
        <v>2.5484786084777998E-7</v>
      </c>
      <c r="AO354" s="112">
        <f t="shared" si="148"/>
        <v>6.0187840917412204E-10</v>
      </c>
      <c r="AP354" s="112">
        <f t="shared" si="149"/>
        <v>1.4732133099999999E-2</v>
      </c>
      <c r="AQ354" s="328">
        <v>1.4502526000000001E-7</v>
      </c>
      <c r="AR354" s="328">
        <v>4.3761297999999999E-10</v>
      </c>
      <c r="AS354" s="328">
        <v>1.1954541E-14</v>
      </c>
      <c r="AT354" s="328">
        <v>1.1394273E-11</v>
      </c>
      <c r="AU354" s="328">
        <v>1.2874478000000001E-13</v>
      </c>
      <c r="AV354" s="328">
        <v>2.0048063E-10</v>
      </c>
      <c r="AW354" s="328">
        <v>1.0946233999999999E-7</v>
      </c>
      <c r="AX354" s="328">
        <v>2.9953756000000001E-11</v>
      </c>
      <c r="AY354" s="328">
        <v>1.3231426000000001E-10</v>
      </c>
      <c r="AZ354" s="328">
        <v>7.9160162999999995E-13</v>
      </c>
      <c r="BA354" s="328">
        <v>9.4347666999999991E-16</v>
      </c>
      <c r="BB354" s="328">
        <v>7.6719013E-13</v>
      </c>
      <c r="BC354" s="328">
        <v>1.6571893999999999E-14</v>
      </c>
      <c r="BD354" s="328">
        <v>2.1058122000000002E-15</v>
      </c>
      <c r="BE354" s="328">
        <v>2.5779766000000001E-11</v>
      </c>
      <c r="BF354" s="328">
        <v>1.2232346E-10</v>
      </c>
      <c r="BG354" s="328">
        <v>4.0610931999999999E-13</v>
      </c>
      <c r="BH354" s="329">
        <v>3.2501301E-3</v>
      </c>
      <c r="BI354" s="329">
        <v>1.1482002999999999E-2</v>
      </c>
      <c r="BJ354" s="328">
        <v>1.5397400000000001E-13</v>
      </c>
      <c r="BK354" s="328">
        <v>9.3632836000000007E-16</v>
      </c>
      <c r="BL354" s="328">
        <v>4.1892025000000001E-20</v>
      </c>
      <c r="BM354" s="41"/>
      <c r="BN354" s="122">
        <v>3.3537403000000003E-5</v>
      </c>
      <c r="BO354" s="122">
        <v>9.3150527999999999E-7</v>
      </c>
      <c r="BP354" s="122">
        <v>4.3250852E-6</v>
      </c>
      <c r="BQ354" s="122">
        <v>3.7810192000000001E-8</v>
      </c>
      <c r="BR354" s="122">
        <v>1.8510233E-6</v>
      </c>
      <c r="BS354" s="122">
        <v>1.1993536999999999E-7</v>
      </c>
      <c r="BT354" s="122">
        <v>8.1966877000000003E-9</v>
      </c>
      <c r="BU354" s="122">
        <v>1.7994653000000001E-7</v>
      </c>
      <c r="BV354" s="122">
        <v>6.7443444E-8</v>
      </c>
      <c r="BW354" s="122">
        <v>1.1711398000000001E-7</v>
      </c>
      <c r="BX354" s="122">
        <v>9.6744723000000007E-10</v>
      </c>
      <c r="BY354" s="122">
        <v>2.7046054999999998E-10</v>
      </c>
      <c r="BZ354" s="122">
        <v>1.7182034E-11</v>
      </c>
      <c r="CA354" s="122">
        <v>4.036871E-7</v>
      </c>
      <c r="CB354" s="122">
        <v>2.3423891000000001E-6</v>
      </c>
      <c r="CC354" s="122">
        <v>2.3151990000000001E-5</v>
      </c>
      <c r="CD354" s="122">
        <v>2.2104088999999998E-11</v>
      </c>
      <c r="CE354" s="175"/>
      <c r="CF354" s="173"/>
      <c r="CG354" s="76" t="s">
        <v>1020</v>
      </c>
      <c r="CH354" s="169"/>
      <c r="CI354" s="42"/>
      <c r="CJ354" s="41"/>
      <c r="CK354" s="41"/>
      <c r="CL354" s="41"/>
      <c r="CM354" s="41"/>
      <c r="CN354" s="41"/>
      <c r="CO354" s="41"/>
      <c r="CP354" s="41"/>
      <c r="CQ354" s="41"/>
      <c r="CR354" s="41"/>
      <c r="CS354" s="41"/>
      <c r="CT354" s="41"/>
      <c r="CU354" s="41"/>
      <c r="CV354" s="41"/>
      <c r="CW354" s="41"/>
    </row>
    <row r="355" spans="1:101" ht="14.5" customHeight="1">
      <c r="A355" s="41" t="s">
        <v>11925</v>
      </c>
      <c r="B355" s="119" t="s">
        <v>11889</v>
      </c>
      <c r="C355" s="120" t="str">
        <f t="shared" si="140"/>
        <v>A.050.04.106</v>
      </c>
      <c r="D355" s="135" t="s">
        <v>11888</v>
      </c>
      <c r="E355" s="119" t="s">
        <v>6570</v>
      </c>
      <c r="F355" s="118" t="str">
        <f t="shared" si="141"/>
        <v>Electric motor, less than 500 W, estimate</v>
      </c>
      <c r="G355" s="118">
        <f t="shared" si="142"/>
        <v>1.8928491116599999</v>
      </c>
      <c r="H355" s="118">
        <f t="shared" si="143"/>
        <v>5.3616925199999999E-2</v>
      </c>
      <c r="I355" s="118">
        <f t="shared" si="144"/>
        <v>0.251059123</v>
      </c>
      <c r="J355" s="326">
        <f t="shared" si="145"/>
        <v>1.24006687346</v>
      </c>
      <c r="K355" s="118">
        <v>0.34810618999999998</v>
      </c>
      <c r="L355" s="118">
        <v>0.20240095</v>
      </c>
      <c r="M355" s="118">
        <v>3.8650985999999998E-2</v>
      </c>
      <c r="N355" s="118">
        <v>3.1294754000000001E-2</v>
      </c>
      <c r="O355" s="118">
        <v>5.2238444999999998E-3</v>
      </c>
      <c r="P355" s="118">
        <v>8.9064694999999999E-3</v>
      </c>
      <c r="Q355" s="118">
        <v>8.1918571999999995E-3</v>
      </c>
      <c r="R355" s="118">
        <v>1.0007187000000001E-2</v>
      </c>
      <c r="S355" s="118">
        <v>1.1688657</v>
      </c>
      <c r="T355" s="118">
        <v>9.1815277000000008E-3</v>
      </c>
      <c r="U355" s="118">
        <v>6.1518650000000001E-2</v>
      </c>
      <c r="V355" s="330">
        <v>3.4658710000000001E-5</v>
      </c>
      <c r="W355" s="118">
        <v>4.6633705000000001E-4</v>
      </c>
      <c r="X355" s="118">
        <v>0</v>
      </c>
      <c r="Y355" s="41"/>
      <c r="Z355" s="327">
        <f t="shared" si="146"/>
        <v>2.6173397744360898</v>
      </c>
      <c r="AA355" s="41"/>
      <c r="AB355" s="111">
        <v>48.462463</v>
      </c>
      <c r="AC355" s="111">
        <v>34.700932000000002</v>
      </c>
      <c r="AD355" s="111">
        <v>8.3403162000000002</v>
      </c>
      <c r="AE355" s="111">
        <v>0</v>
      </c>
      <c r="AF355" s="111">
        <v>1.3125374999999999</v>
      </c>
      <c r="AG355" s="111">
        <v>3.7936613000000001</v>
      </c>
      <c r="AH355" s="111">
        <v>0.31501601000000001</v>
      </c>
      <c r="AI355" s="41"/>
      <c r="AJ355" s="114">
        <v>0.11436122999999999</v>
      </c>
      <c r="AK355" s="114">
        <v>0.10906992</v>
      </c>
      <c r="AL355" s="114">
        <v>3.5150899999999998E-3</v>
      </c>
      <c r="AM355" s="114">
        <v>1.7762154E-3</v>
      </c>
      <c r="AN355" s="113">
        <f t="shared" si="147"/>
        <v>6.5389640965289998E-6</v>
      </c>
      <c r="AO355" s="112">
        <f t="shared" si="148"/>
        <v>1.2999593275288603E-8</v>
      </c>
      <c r="AP355" s="112">
        <f t="shared" si="149"/>
        <v>0.24876965899999998</v>
      </c>
      <c r="AQ355" s="328">
        <v>2.454125E-6</v>
      </c>
      <c r="AR355" s="328">
        <v>7.4053437000000003E-9</v>
      </c>
      <c r="AS355" s="328">
        <v>2.0228941999999999E-13</v>
      </c>
      <c r="AT355" s="328">
        <v>7.1771414999999997E-10</v>
      </c>
      <c r="AU355" s="328">
        <v>2.1634789999999998E-12</v>
      </c>
      <c r="AV355" s="328">
        <v>4.6530660999999999E-9</v>
      </c>
      <c r="AW355" s="328">
        <v>4.0200331999999998E-6</v>
      </c>
      <c r="AX355" s="328">
        <v>6.7758670000000002E-10</v>
      </c>
      <c r="AY355" s="328">
        <v>4.7467879999999997E-9</v>
      </c>
      <c r="AZ355" s="328">
        <v>1.7421876E-11</v>
      </c>
      <c r="BA355" s="328">
        <v>4.037359E-14</v>
      </c>
      <c r="BB355" s="328">
        <v>3.9166204999999999E-11</v>
      </c>
      <c r="BC355" s="328">
        <v>7.5944108999999999E-13</v>
      </c>
      <c r="BD355" s="328">
        <v>2.8121320999999999E-13</v>
      </c>
      <c r="BE355" s="328">
        <v>5.0745426999999998E-9</v>
      </c>
      <c r="BF355" s="328">
        <v>4.5316767000000003E-8</v>
      </c>
      <c r="BG355" s="328">
        <v>5.7018052000000001E-11</v>
      </c>
      <c r="BH355" s="329">
        <v>7.6183718999999997E-2</v>
      </c>
      <c r="BI355" s="329">
        <v>0.17258593999999999</v>
      </c>
      <c r="BJ355" s="328">
        <v>9.0416430999999996E-9</v>
      </c>
      <c r="BK355" s="328">
        <v>5.4982964999999999E-11</v>
      </c>
      <c r="BL355" s="328">
        <v>2.4599786E-15</v>
      </c>
      <c r="BM355" s="41"/>
      <c r="BN355" s="111">
        <v>6.3190740000000005E-4</v>
      </c>
      <c r="BO355" s="122">
        <v>3.3579233999999998E-5</v>
      </c>
      <c r="BP355" s="122">
        <v>7.2978377999999999E-5</v>
      </c>
      <c r="BQ355" s="122">
        <v>1.1722953000000001E-6</v>
      </c>
      <c r="BR355" s="122">
        <v>3.0178677E-5</v>
      </c>
      <c r="BS355" s="122">
        <v>2.9791402000000001E-6</v>
      </c>
      <c r="BT355" s="122">
        <v>2.5463533000000001E-7</v>
      </c>
      <c r="BU355" s="122">
        <v>4.3904801E-6</v>
      </c>
      <c r="BV355" s="122">
        <v>1.1951855E-5</v>
      </c>
      <c r="BW355" s="122">
        <v>5.4205995999999996E-6</v>
      </c>
      <c r="BX355" s="122">
        <v>1.6222605999999999E-8</v>
      </c>
      <c r="BY355" s="122">
        <v>3.7260910000000003E-8</v>
      </c>
      <c r="BZ355" s="122">
        <v>1.1884197000000001E-8</v>
      </c>
      <c r="CA355" s="122">
        <v>8.9932496999999992E-6</v>
      </c>
      <c r="CB355" s="122">
        <v>5.2393805E-5</v>
      </c>
      <c r="CC355" s="111">
        <v>4.0625169E-4</v>
      </c>
      <c r="CD355" s="122">
        <v>1.2979936999999999E-6</v>
      </c>
      <c r="CE355" s="175"/>
      <c r="CF355" s="173"/>
      <c r="CG355" s="76" t="s">
        <v>1021</v>
      </c>
      <c r="CH355" s="169"/>
      <c r="CI355" s="42"/>
      <c r="CJ355" s="41"/>
      <c r="CK355" s="41"/>
      <c r="CL355" s="41"/>
      <c r="CM355" s="41"/>
      <c r="CN355" s="41"/>
      <c r="CO355" s="41"/>
      <c r="CP355" s="41"/>
      <c r="CQ355" s="41"/>
      <c r="CR355" s="41"/>
      <c r="CS355" s="41"/>
      <c r="CT355" s="41"/>
      <c r="CU355" s="41"/>
      <c r="CV355" s="41"/>
      <c r="CW355" s="41"/>
    </row>
    <row r="356" spans="1:101" ht="14.5" customHeight="1">
      <c r="A356" s="41" t="s">
        <v>11923</v>
      </c>
      <c r="B356" s="119" t="s">
        <v>11889</v>
      </c>
      <c r="C356" s="120" t="str">
        <f t="shared" si="140"/>
        <v>A.050.04.107</v>
      </c>
      <c r="D356" s="135" t="s">
        <v>11888</v>
      </c>
      <c r="E356" s="119" t="s">
        <v>6570</v>
      </c>
      <c r="F356" s="118" t="str">
        <f t="shared" si="141"/>
        <v>IC die (not packaged), 1 mm2 = 1.8 mg (laptop 850 mg)</v>
      </c>
      <c r="G356" s="118">
        <f t="shared" si="142"/>
        <v>6024.5611747890007</v>
      </c>
      <c r="H356" s="118">
        <f t="shared" si="143"/>
        <v>369.74978190000002</v>
      </c>
      <c r="I356" s="118">
        <f t="shared" si="144"/>
        <v>1291.039483</v>
      </c>
      <c r="J356" s="326">
        <f t="shared" si="145"/>
        <v>26.468209889000001</v>
      </c>
      <c r="K356" s="118">
        <v>4337.3037000000004</v>
      </c>
      <c r="L356" s="118">
        <v>914.12991999999997</v>
      </c>
      <c r="M356" s="118">
        <v>325.85500999999999</v>
      </c>
      <c r="N356" s="118">
        <v>275.37795999999997</v>
      </c>
      <c r="O356" s="118">
        <v>85.503704999999997</v>
      </c>
      <c r="P356" s="118">
        <v>2.7320057000000002</v>
      </c>
      <c r="Q356" s="118">
        <v>6.1361112000000002</v>
      </c>
      <c r="R356" s="118">
        <v>51.054552999999999</v>
      </c>
      <c r="S356" s="118">
        <v>3.8470515999999999</v>
      </c>
      <c r="T356" s="118">
        <v>0</v>
      </c>
      <c r="U356" s="118">
        <v>22.531424000000001</v>
      </c>
      <c r="V356" s="118">
        <v>8.9734288999999995E-2</v>
      </c>
      <c r="W356" s="118">
        <v>0</v>
      </c>
      <c r="X356" s="118">
        <v>0</v>
      </c>
      <c r="Y356" s="41"/>
      <c r="Z356" s="327">
        <f t="shared" si="146"/>
        <v>32611.306015037597</v>
      </c>
      <c r="AA356" s="41"/>
      <c r="AB356" s="111">
        <v>409317.76</v>
      </c>
      <c r="AC356" s="111">
        <v>405580.54</v>
      </c>
      <c r="AD356" s="111">
        <v>3054.6941000000002</v>
      </c>
      <c r="AE356" s="111">
        <v>0</v>
      </c>
      <c r="AF356" s="111">
        <v>0</v>
      </c>
      <c r="AG356" s="111">
        <v>32.258847000000003</v>
      </c>
      <c r="AH356" s="111">
        <v>650.27107000000001</v>
      </c>
      <c r="AI356" s="41"/>
      <c r="AJ356" s="114">
        <v>917.67754000000002</v>
      </c>
      <c r="AK356" s="114">
        <v>861.42777000000001</v>
      </c>
      <c r="AL356" s="114">
        <v>32.76193</v>
      </c>
      <c r="AM356" s="114">
        <v>23.487836999999999</v>
      </c>
      <c r="AN356" s="113">
        <f t="shared" si="147"/>
        <v>5.1644351475229992E-2</v>
      </c>
      <c r="AO356" s="112">
        <f t="shared" si="148"/>
        <v>1.2116098392837199E-4</v>
      </c>
      <c r="AP356" s="112">
        <f t="shared" si="149"/>
        <v>3289.6130931300004</v>
      </c>
      <c r="AQ356" s="329">
        <v>3.0573231999999999E-2</v>
      </c>
      <c r="AR356" s="328">
        <v>9.2257792999999997E-5</v>
      </c>
      <c r="AS356" s="328">
        <v>2.5201251000000002E-9</v>
      </c>
      <c r="AT356" s="328">
        <v>2.5173135999999998E-6</v>
      </c>
      <c r="AU356" s="328">
        <v>1.5623363E-7</v>
      </c>
      <c r="AV356" s="328">
        <v>4.0947410999999997E-5</v>
      </c>
      <c r="AW356" s="329">
        <v>2.0861243000000002E-2</v>
      </c>
      <c r="AX356" s="328">
        <v>5.8813348999999999E-6</v>
      </c>
      <c r="AY356" s="328">
        <v>2.2752399E-5</v>
      </c>
      <c r="AZ356" s="328">
        <v>5.1233574999999996E-9</v>
      </c>
      <c r="BA356" s="328">
        <v>6.1186872000000001E-11</v>
      </c>
      <c r="BB356" s="328">
        <v>1.4041557000000001E-7</v>
      </c>
      <c r="BC356" s="328">
        <v>1.0115185E-9</v>
      </c>
      <c r="BD356" s="328">
        <v>2.3720704000000002E-9</v>
      </c>
      <c r="BE356" s="328">
        <v>4.6254317000000002E-5</v>
      </c>
      <c r="BF356" s="329">
        <v>1.2000120000000001E-4</v>
      </c>
      <c r="BG356" s="328">
        <v>1.179532E-7</v>
      </c>
      <c r="BH356" s="329">
        <v>0.22429313000000001</v>
      </c>
      <c r="BI356" s="329">
        <v>3289.3888000000002</v>
      </c>
      <c r="BJ356" s="329">
        <v>0</v>
      </c>
      <c r="BK356" s="329">
        <v>0</v>
      </c>
      <c r="BL356" s="329">
        <v>0</v>
      </c>
      <c r="BM356" s="41"/>
      <c r="BN356" s="111">
        <v>1.9078626999999999</v>
      </c>
      <c r="BO356" s="111">
        <v>0.17011835</v>
      </c>
      <c r="BP356" s="111">
        <v>0.90928975000000001</v>
      </c>
      <c r="BQ356" s="111">
        <v>5.9864072000000001E-3</v>
      </c>
      <c r="BR356" s="111">
        <v>0.19716755</v>
      </c>
      <c r="BS356" s="111">
        <v>2.6134397E-2</v>
      </c>
      <c r="BT356" s="122">
        <v>5.9163297000000002E-5</v>
      </c>
      <c r="BU356" s="111">
        <v>3.9741037999999999E-2</v>
      </c>
      <c r="BV356" s="111">
        <v>3.6661594000000001E-3</v>
      </c>
      <c r="BW356" s="111">
        <v>4.0603004999999999E-3</v>
      </c>
      <c r="BX356" s="111">
        <v>1.1654809000000001E-3</v>
      </c>
      <c r="BY356" s="122">
        <v>8.5700674999999996E-5</v>
      </c>
      <c r="BZ356" s="122">
        <v>1.9749536E-5</v>
      </c>
      <c r="CA356" s="111">
        <v>6.7218979999999998E-2</v>
      </c>
      <c r="CB356" s="111">
        <v>0.48193407999999999</v>
      </c>
      <c r="CC356" s="111">
        <v>1.2156336E-3</v>
      </c>
      <c r="CD356" s="111">
        <v>0</v>
      </c>
      <c r="CE356" s="175"/>
      <c r="CF356" s="173"/>
      <c r="CG356" s="107" t="s">
        <v>693</v>
      </c>
      <c r="CH356" s="169"/>
      <c r="CI356" s="42"/>
      <c r="CJ356" s="41"/>
      <c r="CK356" s="41"/>
      <c r="CL356" s="41"/>
      <c r="CM356" s="41"/>
      <c r="CN356" s="41"/>
      <c r="CO356" s="41"/>
      <c r="CP356" s="41"/>
      <c r="CQ356" s="41"/>
      <c r="CR356" s="41"/>
      <c r="CS356" s="41"/>
      <c r="CT356" s="41"/>
      <c r="CU356" s="41"/>
      <c r="CV356" s="41"/>
      <c r="CW356" s="41"/>
    </row>
    <row r="357" spans="1:101" ht="14.5" customHeight="1">
      <c r="A357" s="41" t="s">
        <v>11921</v>
      </c>
      <c r="B357" s="119" t="s">
        <v>11889</v>
      </c>
      <c r="C357" s="120" t="str">
        <f t="shared" si="140"/>
        <v>A.050.04.108</v>
      </c>
      <c r="D357" s="135" t="s">
        <v>11888</v>
      </c>
      <c r="E357" s="119" t="s">
        <v>6570</v>
      </c>
      <c r="F357" s="118" t="str">
        <f t="shared" si="141"/>
        <v>IC package (laptop: 21 g)</v>
      </c>
      <c r="G357" s="118">
        <f t="shared" si="142"/>
        <v>247.62369748129998</v>
      </c>
      <c r="H357" s="118">
        <f t="shared" si="143"/>
        <v>15.197588849999999</v>
      </c>
      <c r="I357" s="118">
        <f t="shared" si="144"/>
        <v>53.064772699999999</v>
      </c>
      <c r="J357" s="326">
        <f t="shared" si="145"/>
        <v>1.0879059312999999</v>
      </c>
      <c r="K357" s="118">
        <v>178.27342999999999</v>
      </c>
      <c r="L357" s="118">
        <v>37.572899</v>
      </c>
      <c r="M357" s="118">
        <v>13.393411</v>
      </c>
      <c r="N357" s="118">
        <v>11.318683999999999</v>
      </c>
      <c r="O357" s="118">
        <v>3.5144042999999998</v>
      </c>
      <c r="P357" s="118">
        <v>0.11229189000000001</v>
      </c>
      <c r="Q357" s="118">
        <v>0.25220865999999997</v>
      </c>
      <c r="R357" s="118">
        <v>2.0984626999999998</v>
      </c>
      <c r="S357" s="118">
        <v>0.15812291000000001</v>
      </c>
      <c r="T357" s="118">
        <v>0</v>
      </c>
      <c r="U357" s="118">
        <v>0.92609472999999998</v>
      </c>
      <c r="V357" s="118">
        <v>3.6882912999999999E-3</v>
      </c>
      <c r="W357" s="118">
        <v>0</v>
      </c>
      <c r="X357" s="118">
        <v>0</v>
      </c>
      <c r="Y357" s="41"/>
      <c r="Z357" s="327">
        <f t="shared" si="146"/>
        <v>1340.401729323308</v>
      </c>
      <c r="AA357" s="41"/>
      <c r="AB357" s="111">
        <v>16823.927</v>
      </c>
      <c r="AC357" s="111">
        <v>16670.317999999999</v>
      </c>
      <c r="AD357" s="111">
        <v>125.55513999999999</v>
      </c>
      <c r="AE357" s="111">
        <v>0</v>
      </c>
      <c r="AF357" s="111">
        <v>0</v>
      </c>
      <c r="AG357" s="111">
        <v>1.3259148000000001</v>
      </c>
      <c r="AH357" s="111">
        <v>26.727677</v>
      </c>
      <c r="AI357" s="41"/>
      <c r="AJ357" s="114">
        <v>37.718715000000003</v>
      </c>
      <c r="AK357" s="114">
        <v>35.406716000000003</v>
      </c>
      <c r="AL357" s="114">
        <v>1.3465927</v>
      </c>
      <c r="AM357" s="114">
        <v>0.96540559999999997</v>
      </c>
      <c r="AN357" s="113">
        <f t="shared" si="147"/>
        <v>2.1227047689012998E-3</v>
      </c>
      <c r="AO357" s="112">
        <f t="shared" si="148"/>
        <v>4.9800026204210011E-6</v>
      </c>
      <c r="AP357" s="112">
        <f t="shared" si="149"/>
        <v>135.2108689776</v>
      </c>
      <c r="AQ357" s="329">
        <v>1.2566319999999999E-3</v>
      </c>
      <c r="AR357" s="328">
        <v>3.7920131999999999E-6</v>
      </c>
      <c r="AS357" s="328">
        <v>1.035831E-10</v>
      </c>
      <c r="AT357" s="328">
        <v>1.0346753E-7</v>
      </c>
      <c r="AU357" s="328">
        <v>6.4215713000000002E-9</v>
      </c>
      <c r="AV357" s="328">
        <v>1.6830353E-6</v>
      </c>
      <c r="AW357" s="329">
        <v>8.5744635E-4</v>
      </c>
      <c r="AX357" s="328">
        <v>2.4173675999999999E-7</v>
      </c>
      <c r="AY357" s="328">
        <v>9.3517734000000003E-7</v>
      </c>
      <c r="AZ357" s="328">
        <v>2.1058210000000001E-10</v>
      </c>
      <c r="BA357" s="328">
        <v>2.514925E-12</v>
      </c>
      <c r="BB357" s="328">
        <v>5.7714117999999998E-9</v>
      </c>
      <c r="BC357" s="328">
        <v>4.1575799999999999E-11</v>
      </c>
      <c r="BD357" s="328">
        <v>9.7497696000000001E-11</v>
      </c>
      <c r="BE357" s="328">
        <v>1.9011617000000001E-6</v>
      </c>
      <c r="BF357" s="328">
        <v>4.9323327999999997E-6</v>
      </c>
      <c r="BG357" s="328">
        <v>4.8481550000000004E-9</v>
      </c>
      <c r="BH357" s="329">
        <v>9.2189776000000008E-3</v>
      </c>
      <c r="BI357" s="329">
        <v>135.20165</v>
      </c>
      <c r="BJ357" s="329">
        <v>0</v>
      </c>
      <c r="BK357" s="329">
        <v>0</v>
      </c>
      <c r="BL357" s="329">
        <v>0</v>
      </c>
      <c r="BM357" s="41"/>
      <c r="BN357" s="111">
        <v>7.8417664999999998E-2</v>
      </c>
      <c r="BO357" s="111">
        <v>6.9922661000000001E-3</v>
      </c>
      <c r="BP357" s="111">
        <v>3.7373956999999999E-2</v>
      </c>
      <c r="BQ357" s="111">
        <v>2.4605547999999999E-4</v>
      </c>
      <c r="BR357" s="111">
        <v>8.1040518999999991E-3</v>
      </c>
      <c r="BS357" s="111">
        <v>1.0741855E-3</v>
      </c>
      <c r="BT357" s="122">
        <v>2.4317513000000001E-6</v>
      </c>
      <c r="BU357" s="111">
        <v>1.6334505E-3</v>
      </c>
      <c r="BV357" s="111">
        <v>1.5068781E-4</v>
      </c>
      <c r="BW357" s="111">
        <v>1.6688793999999999E-4</v>
      </c>
      <c r="BX357" s="122">
        <v>4.7904017999999997E-5</v>
      </c>
      <c r="BY357" s="122">
        <v>3.5225002E-6</v>
      </c>
      <c r="BZ357" s="122">
        <v>8.1175257E-7</v>
      </c>
      <c r="CA357" s="111">
        <v>2.7628588999999999E-3</v>
      </c>
      <c r="CB357" s="111">
        <v>1.9808629000000001E-2</v>
      </c>
      <c r="CC357" s="122">
        <v>4.9965412000000001E-5</v>
      </c>
      <c r="CD357" s="111">
        <v>0</v>
      </c>
      <c r="CE357" s="175"/>
      <c r="CF357" s="173"/>
      <c r="CG357" s="107" t="s">
        <v>693</v>
      </c>
      <c r="CH357" s="169"/>
      <c r="CI357" s="42"/>
      <c r="CJ357" s="41"/>
      <c r="CK357" s="41"/>
      <c r="CL357" s="41"/>
      <c r="CM357" s="41"/>
      <c r="CN357" s="41"/>
      <c r="CO357" s="41"/>
      <c r="CP357" s="41"/>
      <c r="CQ357" s="41"/>
      <c r="CR357" s="41"/>
      <c r="CS357" s="41"/>
      <c r="CT357" s="41"/>
      <c r="CU357" s="41"/>
      <c r="CV357" s="41"/>
      <c r="CW357" s="41"/>
    </row>
    <row r="358" spans="1:101" ht="14.5" customHeight="1">
      <c r="A358" s="41" t="s">
        <v>11919</v>
      </c>
      <c r="B358" s="119" t="s">
        <v>11889</v>
      </c>
      <c r="C358" s="120" t="str">
        <f t="shared" si="140"/>
        <v>A.050.04.109</v>
      </c>
      <c r="D358" s="135" t="s">
        <v>11888</v>
      </c>
      <c r="E358" s="119" t="s">
        <v>5709</v>
      </c>
      <c r="F358" s="118" t="str">
        <f t="shared" si="141"/>
        <v>LCD flat screen, 27 inch, including casing and electronics</v>
      </c>
      <c r="G358" s="118">
        <f t="shared" si="142"/>
        <v>52.355011270200002</v>
      </c>
      <c r="H358" s="118">
        <f t="shared" si="143"/>
        <v>1.9595392190000001</v>
      </c>
      <c r="I358" s="118">
        <f t="shared" si="144"/>
        <v>3.2681503999999997</v>
      </c>
      <c r="J358" s="326">
        <f t="shared" si="145"/>
        <v>2.3319586511999995</v>
      </c>
      <c r="K358" s="118">
        <v>44.795363000000002</v>
      </c>
      <c r="L358" s="118">
        <v>1.1757253999999999</v>
      </c>
      <c r="M358" s="118">
        <v>1.9190564000000001</v>
      </c>
      <c r="N358" s="118">
        <v>1.6490937999999999</v>
      </c>
      <c r="O358" s="118">
        <v>0.25384778000000002</v>
      </c>
      <c r="P358" s="118">
        <v>3.0221879E-2</v>
      </c>
      <c r="Q358" s="118">
        <v>2.6375760000000002E-2</v>
      </c>
      <c r="R358" s="118">
        <v>0.17336860000000001</v>
      </c>
      <c r="S358" s="118">
        <v>1.0547223999999999</v>
      </c>
      <c r="T358" s="118">
        <v>0.87797530999999995</v>
      </c>
      <c r="U358" s="118">
        <v>0.39794575999999998</v>
      </c>
      <c r="V358" s="118">
        <v>1.3151812E-3</v>
      </c>
      <c r="W358" s="118">
        <v>0</v>
      </c>
      <c r="X358" s="118">
        <v>0</v>
      </c>
      <c r="Y358" s="41"/>
      <c r="Z358" s="327">
        <f t="shared" si="146"/>
        <v>336.80724060150374</v>
      </c>
      <c r="AA358" s="41"/>
      <c r="AB358" s="111">
        <v>4744.2566999999999</v>
      </c>
      <c r="AC358" s="111">
        <v>4679.3365999999996</v>
      </c>
      <c r="AD358" s="111">
        <v>53.951431999999997</v>
      </c>
      <c r="AE358" s="111">
        <v>0</v>
      </c>
      <c r="AF358" s="111">
        <v>0</v>
      </c>
      <c r="AG358" s="111">
        <v>0.54056605000000002</v>
      </c>
      <c r="AH358" s="111">
        <v>10.428189</v>
      </c>
      <c r="AI358" s="41"/>
      <c r="AJ358" s="114">
        <v>6.5456735000000004</v>
      </c>
      <c r="AK358" s="114">
        <v>6.0294032</v>
      </c>
      <c r="AL358" s="114">
        <v>0.28126897000000001</v>
      </c>
      <c r="AM358" s="114">
        <v>0.23500132000000001</v>
      </c>
      <c r="AN358" s="113">
        <f t="shared" si="147"/>
        <v>3.6147500644870007E-4</v>
      </c>
      <c r="AO358" s="112">
        <f t="shared" si="148"/>
        <v>1.0401959069574903E-6</v>
      </c>
      <c r="AP358" s="112">
        <f t="shared" si="149"/>
        <v>32.913349717000003</v>
      </c>
      <c r="AQ358" s="329">
        <v>3.1737437000000003E-4</v>
      </c>
      <c r="AR358" s="328">
        <v>9.5777393000000005E-7</v>
      </c>
      <c r="AS358" s="328">
        <v>2.6159980000000001E-11</v>
      </c>
      <c r="AT358" s="328">
        <v>2.1202437000000001E-8</v>
      </c>
      <c r="AU358" s="328">
        <v>2.7539617E-9</v>
      </c>
      <c r="AV358" s="328">
        <v>2.4521374000000002E-7</v>
      </c>
      <c r="AW358" s="328">
        <v>4.3375850999999998E-5</v>
      </c>
      <c r="AX358" s="328">
        <v>3.5503123E-8</v>
      </c>
      <c r="AY358" s="328">
        <v>4.5156308000000003E-8</v>
      </c>
      <c r="AZ358" s="328">
        <v>3.0921918999999998E-11</v>
      </c>
      <c r="BA358" s="328">
        <v>1.5868349E-13</v>
      </c>
      <c r="BB358" s="328">
        <v>6.5787100000000006E-11</v>
      </c>
      <c r="BC358" s="328">
        <v>3.9388088000000004E-12</v>
      </c>
      <c r="BD358" s="328">
        <v>2.8926661999999999E-12</v>
      </c>
      <c r="BE358" s="328">
        <v>3.2919645E-7</v>
      </c>
      <c r="BF358" s="328">
        <v>1.2641886000000001E-7</v>
      </c>
      <c r="BG358" s="328">
        <v>1.6326868000000001E-9</v>
      </c>
      <c r="BH358" s="329">
        <v>3.9596716999999997E-2</v>
      </c>
      <c r="BI358" s="329">
        <v>32.873753000000001</v>
      </c>
      <c r="BJ358" s="329">
        <v>0</v>
      </c>
      <c r="BK358" s="329">
        <v>0</v>
      </c>
      <c r="BL358" s="329">
        <v>0</v>
      </c>
      <c r="BM358" s="41"/>
      <c r="BN358" s="111">
        <v>1.8225511E-2</v>
      </c>
      <c r="BO358" s="111">
        <v>3.8977013999999999E-4</v>
      </c>
      <c r="BP358" s="111">
        <v>9.3910795999999994E-3</v>
      </c>
      <c r="BQ358" s="122">
        <v>2.0412171000000002E-5</v>
      </c>
      <c r="BR358" s="111">
        <v>4.3398558000000003E-4</v>
      </c>
      <c r="BS358" s="111">
        <v>1.5381107E-4</v>
      </c>
      <c r="BT358" s="122">
        <v>3.9772106999999998E-8</v>
      </c>
      <c r="BU358" s="111">
        <v>2.3554197E-4</v>
      </c>
      <c r="BV358" s="122">
        <v>4.0555634000000001E-5</v>
      </c>
      <c r="BW358" s="122">
        <v>1.7452994000000001E-5</v>
      </c>
      <c r="BX358" s="122">
        <v>2.0699463999999999E-5</v>
      </c>
      <c r="BY358" s="122">
        <v>1.186924E-6</v>
      </c>
      <c r="BZ358" s="122">
        <v>3.6538309999999998E-7</v>
      </c>
      <c r="CA358" s="111">
        <v>3.8745804999999999E-4</v>
      </c>
      <c r="CB358" s="111">
        <v>5.468339E-3</v>
      </c>
      <c r="CC358" s="111">
        <v>1.6648131E-3</v>
      </c>
      <c r="CD358" s="111">
        <v>0</v>
      </c>
      <c r="CE358" s="175"/>
      <c r="CF358" s="173"/>
      <c r="CG358" s="107" t="s">
        <v>1022</v>
      </c>
      <c r="CH358" s="169"/>
      <c r="CI358" s="42"/>
      <c r="CJ358" s="41"/>
      <c r="CK358" s="41"/>
      <c r="CL358" s="41"/>
      <c r="CM358" s="41"/>
      <c r="CN358" s="41"/>
      <c r="CO358" s="41"/>
      <c r="CP358" s="41"/>
      <c r="CQ358" s="41"/>
      <c r="CR358" s="41"/>
      <c r="CS358" s="41"/>
      <c r="CT358" s="41"/>
      <c r="CU358" s="41"/>
      <c r="CV358" s="41"/>
      <c r="CW358" s="41"/>
    </row>
    <row r="359" spans="1:101" ht="14.5" customHeight="1">
      <c r="A359" s="41" t="s">
        <v>11917</v>
      </c>
      <c r="B359" s="119" t="s">
        <v>11889</v>
      </c>
      <c r="C359" s="120" t="str">
        <f t="shared" si="140"/>
        <v>A.050.04.110</v>
      </c>
      <c r="D359" s="135" t="s">
        <v>11888</v>
      </c>
      <c r="E359" s="119" t="s">
        <v>6570</v>
      </c>
      <c r="F359" s="118" t="str">
        <f t="shared" si="141"/>
        <v>Lead battery cars (39 Wh per kg)</v>
      </c>
      <c r="G359" s="118">
        <f t="shared" si="142"/>
        <v>0.53407960186738013</v>
      </c>
      <c r="H359" s="118">
        <f t="shared" si="143"/>
        <v>1.4838209010000002E-2</v>
      </c>
      <c r="I359" s="118">
        <f t="shared" si="144"/>
        <v>7.1774645100000006E-2</v>
      </c>
      <c r="J359" s="326">
        <f t="shared" si="145"/>
        <v>0.33483030775738004</v>
      </c>
      <c r="K359" s="118">
        <v>0.11263644</v>
      </c>
      <c r="L359" s="118">
        <v>6.2216524000000002E-2</v>
      </c>
      <c r="M359" s="118">
        <v>6.7549410000000004E-3</v>
      </c>
      <c r="N359" s="118">
        <v>5.4909935000000002E-3</v>
      </c>
      <c r="O359" s="118">
        <v>4.9302536999999997E-3</v>
      </c>
      <c r="P359" s="118">
        <v>1.2272391000000001E-4</v>
      </c>
      <c r="Q359" s="118">
        <v>4.2942379000000001E-3</v>
      </c>
      <c r="R359" s="118">
        <v>2.8031801000000002E-3</v>
      </c>
      <c r="S359" s="118">
        <v>0.28836382999999999</v>
      </c>
      <c r="T359" s="118">
        <v>4.0551265000000003E-2</v>
      </c>
      <c r="U359" s="118">
        <v>5.9014482999999998E-3</v>
      </c>
      <c r="V359" s="330">
        <v>1.2826873E-5</v>
      </c>
      <c r="W359" s="330">
        <v>9.3758438000000002E-7</v>
      </c>
      <c r="X359" s="118">
        <v>0</v>
      </c>
      <c r="Y359" s="41"/>
      <c r="Z359" s="327">
        <f t="shared" si="146"/>
        <v>0.84689052631578943</v>
      </c>
      <c r="AA359" s="41"/>
      <c r="AB359" s="111">
        <v>15.183515999999999</v>
      </c>
      <c r="AC359" s="111">
        <v>14.146399000000001</v>
      </c>
      <c r="AD359" s="111">
        <v>0.80008771000000001</v>
      </c>
      <c r="AE359" s="111">
        <v>0</v>
      </c>
      <c r="AF359" s="111">
        <v>3.2239451000000002E-2</v>
      </c>
      <c r="AG359" s="111">
        <v>1.5974794000000001E-3</v>
      </c>
      <c r="AH359" s="111">
        <v>0.20319209999999999</v>
      </c>
      <c r="AI359" s="41"/>
      <c r="AJ359" s="114">
        <v>3.6493537E-2</v>
      </c>
      <c r="AK359" s="114">
        <v>3.4707488000000002E-2</v>
      </c>
      <c r="AL359" s="114">
        <v>1.0668383E-3</v>
      </c>
      <c r="AM359" s="114">
        <v>7.1921107999999999E-4</v>
      </c>
      <c r="AN359" s="113">
        <f t="shared" si="147"/>
        <v>2.0807846775729994E-6</v>
      </c>
      <c r="AO359" s="112">
        <f t="shared" si="148"/>
        <v>3.9454079108986506E-9</v>
      </c>
      <c r="AP359" s="112">
        <f t="shared" si="149"/>
        <v>0.10072984300000001</v>
      </c>
      <c r="AQ359" s="328">
        <v>7.9517700999999996E-7</v>
      </c>
      <c r="AR359" s="328">
        <v>2.3995725000000002E-9</v>
      </c>
      <c r="AS359" s="328">
        <v>6.5545048999999997E-14</v>
      </c>
      <c r="AT359" s="328">
        <v>7.4884698000000002E-11</v>
      </c>
      <c r="AU359" s="328">
        <v>1.0724854E-10</v>
      </c>
      <c r="AV359" s="328">
        <v>8.1649014999999999E-10</v>
      </c>
      <c r="AW359" s="328">
        <v>1.2044231E-6</v>
      </c>
      <c r="AX359" s="328">
        <v>1.1851483E-10</v>
      </c>
      <c r="AY359" s="328">
        <v>1.3840073E-9</v>
      </c>
      <c r="AZ359" s="328">
        <v>4.6815318000000004E-13</v>
      </c>
      <c r="BA359" s="328">
        <v>2.4722438999999998E-15</v>
      </c>
      <c r="BB359" s="328">
        <v>2.0903542E-11</v>
      </c>
      <c r="BC359" s="328">
        <v>9.2204442000000006E-13</v>
      </c>
      <c r="BD359" s="328">
        <v>3.0480865000000002E-13</v>
      </c>
      <c r="BE359" s="328">
        <v>2.2318361E-9</v>
      </c>
      <c r="BF359" s="328">
        <v>7.7935930000000001E-8</v>
      </c>
      <c r="BG359" s="328">
        <v>2.0536167999999999E-11</v>
      </c>
      <c r="BH359" s="329">
        <v>1.6593241000000002E-2</v>
      </c>
      <c r="BI359" s="329">
        <v>8.4136602000000005E-2</v>
      </c>
      <c r="BJ359" s="328">
        <v>1.8178084999999998E-11</v>
      </c>
      <c r="BK359" s="328">
        <v>1.1054241E-13</v>
      </c>
      <c r="BL359" s="328">
        <v>4.9457493000000002E-18</v>
      </c>
      <c r="BM359" s="41"/>
      <c r="BN359" s="111">
        <v>1.0524232000000001E-3</v>
      </c>
      <c r="BO359" s="122">
        <v>9.8024952999999992E-6</v>
      </c>
      <c r="BP359" s="122">
        <v>2.3613555000000001E-5</v>
      </c>
      <c r="BQ359" s="122">
        <v>3.2983526999999999E-7</v>
      </c>
      <c r="BR359" s="122">
        <v>1.2125858E-5</v>
      </c>
      <c r="BS359" s="122">
        <v>5.1443818000000001E-7</v>
      </c>
      <c r="BT359" s="122">
        <v>1.5911597E-9</v>
      </c>
      <c r="BU359" s="122">
        <v>7.8486522000000004E-7</v>
      </c>
      <c r="BV359" s="122">
        <v>1.6468685000000001E-7</v>
      </c>
      <c r="BW359" s="122">
        <v>2.8415221999999999E-6</v>
      </c>
      <c r="BX359" s="122">
        <v>3.1961380000000001E-7</v>
      </c>
      <c r="BY359" s="122">
        <v>1.3535762E-8</v>
      </c>
      <c r="BZ359" s="122">
        <v>1.9732936999999999E-8</v>
      </c>
      <c r="CA359" s="122">
        <v>1.8407912000000001E-6</v>
      </c>
      <c r="CB359" s="122">
        <v>1.602559E-5</v>
      </c>
      <c r="CC359" s="111">
        <v>9.8402244999999991E-4</v>
      </c>
      <c r="CD359" s="122">
        <v>2.6095965999999999E-9</v>
      </c>
      <c r="CE359" s="175"/>
      <c r="CF359" s="173"/>
      <c r="CG359" s="76" t="s">
        <v>1023</v>
      </c>
      <c r="CH359" s="169"/>
      <c r="CI359" s="42"/>
      <c r="CJ359" s="41"/>
      <c r="CK359" s="41"/>
      <c r="CL359" s="41"/>
      <c r="CM359" s="41"/>
      <c r="CN359" s="41"/>
      <c r="CO359" s="41"/>
      <c r="CP359" s="41"/>
      <c r="CQ359" s="41"/>
      <c r="CR359" s="41"/>
      <c r="CS359" s="41"/>
      <c r="CT359" s="41"/>
      <c r="CU359" s="41"/>
      <c r="CV359" s="41"/>
      <c r="CW359" s="41"/>
    </row>
    <row r="360" spans="1:101" ht="14.5" customHeight="1">
      <c r="A360" s="41" t="s">
        <v>11915</v>
      </c>
      <c r="B360" s="119" t="s">
        <v>11889</v>
      </c>
      <c r="C360" s="120" t="str">
        <f t="shared" si="140"/>
        <v>A.050.04.111</v>
      </c>
      <c r="D360" s="135" t="s">
        <v>11888</v>
      </c>
      <c r="E360" s="119" t="s">
        <v>5709</v>
      </c>
      <c r="F360" s="118" t="str">
        <f t="shared" si="141"/>
        <v>LED light bulb 8 watt.</v>
      </c>
      <c r="G360" s="118">
        <f t="shared" si="142"/>
        <v>3.5359312854617997</v>
      </c>
      <c r="H360" s="118">
        <f t="shared" si="143"/>
        <v>0.16288514770000001</v>
      </c>
      <c r="I360" s="118">
        <f t="shared" si="144"/>
        <v>0.57106925599999991</v>
      </c>
      <c r="J360" s="326">
        <f t="shared" si="145"/>
        <v>0.87580658176180004</v>
      </c>
      <c r="K360" s="118">
        <v>1.9261702999999999</v>
      </c>
      <c r="L360" s="118">
        <v>0.40669148999999999</v>
      </c>
      <c r="M360" s="118">
        <v>0.14245168999999999</v>
      </c>
      <c r="N360" s="118">
        <v>0.12021819</v>
      </c>
      <c r="O360" s="118">
        <v>3.7680343999999998E-2</v>
      </c>
      <c r="P360" s="118">
        <v>1.7143756E-3</v>
      </c>
      <c r="Q360" s="118">
        <v>3.2722380999999998E-3</v>
      </c>
      <c r="R360" s="118">
        <v>2.1926075999999999E-2</v>
      </c>
      <c r="S360" s="118">
        <v>0.80441351999999999</v>
      </c>
      <c r="T360" s="118">
        <v>5.0160786999999998E-2</v>
      </c>
      <c r="U360" s="118">
        <v>2.1192005999999999E-2</v>
      </c>
      <c r="V360" s="330">
        <v>3.9943888999999999E-5</v>
      </c>
      <c r="W360" s="330">
        <v>3.2487280000000002E-7</v>
      </c>
      <c r="X360" s="118">
        <v>0</v>
      </c>
      <c r="Y360" s="41"/>
      <c r="Z360" s="327">
        <f t="shared" si="146"/>
        <v>14.482483458646614</v>
      </c>
      <c r="AA360" s="41"/>
      <c r="AB360" s="111">
        <v>188.07775000000001</v>
      </c>
      <c r="AC360" s="111">
        <v>183.82539</v>
      </c>
      <c r="AD360" s="111">
        <v>2.8729174</v>
      </c>
      <c r="AE360" s="111">
        <v>0</v>
      </c>
      <c r="AF360" s="111">
        <v>0.14444477999999999</v>
      </c>
      <c r="AG360" s="111">
        <v>0.62398644999999997</v>
      </c>
      <c r="AH360" s="111">
        <v>0.61100553999999996</v>
      </c>
      <c r="AI360" s="41"/>
      <c r="AJ360" s="114">
        <v>0.40707584000000002</v>
      </c>
      <c r="AK360" s="114">
        <v>0.38199109999999997</v>
      </c>
      <c r="AL360" s="114">
        <v>1.4530731999999999E-2</v>
      </c>
      <c r="AM360" s="114">
        <v>1.0554010000000001E-2</v>
      </c>
      <c r="AN360" s="113">
        <f t="shared" si="147"/>
        <v>2.2901145524388699E-5</v>
      </c>
      <c r="AO360" s="112">
        <f t="shared" si="148"/>
        <v>5.3737914569452733E-8</v>
      </c>
      <c r="AP360" s="112">
        <f t="shared" si="149"/>
        <v>1.478152594</v>
      </c>
      <c r="AQ360" s="328">
        <v>1.3572788E-5</v>
      </c>
      <c r="AR360" s="328">
        <v>4.0957088000000002E-8</v>
      </c>
      <c r="AS360" s="328">
        <v>1.118796E-12</v>
      </c>
      <c r="AT360" s="328">
        <v>1.0763584999999999E-9</v>
      </c>
      <c r="AU360" s="328">
        <v>6.6907062000000002E-11</v>
      </c>
      <c r="AV360" s="328">
        <v>1.7875863E-8</v>
      </c>
      <c r="AW360" s="328">
        <v>9.2363639000000001E-6</v>
      </c>
      <c r="AX360" s="328">
        <v>2.5677415000000001E-9</v>
      </c>
      <c r="AY360" s="328">
        <v>1.0094839E-8</v>
      </c>
      <c r="AZ360" s="328">
        <v>2.3901498999999998E-12</v>
      </c>
      <c r="BA360" s="328">
        <v>2.6339763E-14</v>
      </c>
      <c r="BB360" s="328">
        <v>6.0185285999999994E-11</v>
      </c>
      <c r="BC360" s="328">
        <v>4.3802660000000001E-13</v>
      </c>
      <c r="BD360" s="328">
        <v>1.0251358E-12</v>
      </c>
      <c r="BE360" s="328">
        <v>2.1712599999999999E-8</v>
      </c>
      <c r="BF360" s="328">
        <v>5.1255597E-8</v>
      </c>
      <c r="BG360" s="328">
        <v>5.3024030000000001E-11</v>
      </c>
      <c r="BH360" s="329">
        <v>3.0098294000000001E-2</v>
      </c>
      <c r="BI360" s="329">
        <v>1.4480542999999999</v>
      </c>
      <c r="BJ360" s="328">
        <v>6.2988266999999998E-12</v>
      </c>
      <c r="BK360" s="328">
        <v>3.8303675999999999E-14</v>
      </c>
      <c r="BL360" s="328">
        <v>1.7137348E-18</v>
      </c>
      <c r="BM360" s="41"/>
      <c r="BN360" s="111">
        <v>2.0733721E-3</v>
      </c>
      <c r="BO360" s="122">
        <v>7.5372203999999994E-5</v>
      </c>
      <c r="BP360" s="111">
        <v>4.0381005999999998E-4</v>
      </c>
      <c r="BQ360" s="122">
        <v>2.5709367999999999E-6</v>
      </c>
      <c r="BR360" s="122">
        <v>8.7312140000000003E-5</v>
      </c>
      <c r="BS360" s="122">
        <v>1.1406068E-5</v>
      </c>
      <c r="BT360" s="122">
        <v>2.7348320000000001E-8</v>
      </c>
      <c r="BU360" s="122">
        <v>1.7343882999999999E-5</v>
      </c>
      <c r="BV360" s="122">
        <v>2.3005714000000001E-6</v>
      </c>
      <c r="BW360" s="122">
        <v>2.1652590000000002E-6</v>
      </c>
      <c r="BX360" s="122">
        <v>4.9914720999999996E-7</v>
      </c>
      <c r="BY360" s="122">
        <v>3.8331018E-8</v>
      </c>
      <c r="BZ360" s="122">
        <v>8.4613828000000001E-9</v>
      </c>
      <c r="CA360" s="122">
        <v>2.9412663999999999E-5</v>
      </c>
      <c r="CB360" s="111">
        <v>2.1731648000000001E-4</v>
      </c>
      <c r="CC360" s="111">
        <v>1.2237877000000001E-3</v>
      </c>
      <c r="CD360" s="122">
        <v>9.0424245000000003E-10</v>
      </c>
      <c r="CE360" s="175"/>
      <c r="CF360" s="173"/>
      <c r="CG360" s="107" t="s">
        <v>694</v>
      </c>
      <c r="CH360" s="169"/>
      <c r="CI360" s="217"/>
      <c r="CJ360" s="41"/>
      <c r="CK360" s="41"/>
      <c r="CL360" s="41"/>
      <c r="CM360" s="41"/>
      <c r="CN360" s="41"/>
      <c r="CO360" s="41"/>
      <c r="CP360" s="41"/>
      <c r="CQ360" s="41"/>
      <c r="CR360" s="41"/>
      <c r="CS360" s="41"/>
      <c r="CT360" s="41"/>
      <c r="CU360" s="41"/>
      <c r="CV360" s="41"/>
      <c r="CW360" s="41"/>
    </row>
    <row r="361" spans="1:101" ht="14.5" customHeight="1">
      <c r="A361" s="41" t="s">
        <v>11913</v>
      </c>
      <c r="B361" s="119" t="s">
        <v>11889</v>
      </c>
      <c r="C361" s="120" t="str">
        <f t="shared" si="140"/>
        <v>A.050.04.112</v>
      </c>
      <c r="D361" s="135" t="s">
        <v>11888</v>
      </c>
      <c r="E361" s="119" t="s">
        <v>6570</v>
      </c>
      <c r="F361" s="118" t="str">
        <f t="shared" si="141"/>
        <v>Lithium-ion LiCoO2 laptop battery (180 Wh/kg)</v>
      </c>
      <c r="G361" s="118">
        <f t="shared" si="142"/>
        <v>29.651704400029999</v>
      </c>
      <c r="H361" s="118">
        <f t="shared" si="143"/>
        <v>0.97101261000000005</v>
      </c>
      <c r="I361" s="118">
        <f t="shared" si="144"/>
        <v>3.4506495400000001</v>
      </c>
      <c r="J361" s="326">
        <f t="shared" si="145"/>
        <v>14.670163250030001</v>
      </c>
      <c r="K361" s="118">
        <v>10.559879</v>
      </c>
      <c r="L361" s="118">
        <v>2.4660571</v>
      </c>
      <c r="M361" s="118">
        <v>0.83598353000000003</v>
      </c>
      <c r="N361" s="118">
        <v>0.63763930000000002</v>
      </c>
      <c r="O361" s="118">
        <v>0.27794603000000001</v>
      </c>
      <c r="P361" s="118">
        <v>3.9594692000000001E-2</v>
      </c>
      <c r="Q361" s="118">
        <v>1.5832588000000002E-2</v>
      </c>
      <c r="R361" s="118">
        <v>0.14860891000000001</v>
      </c>
      <c r="S361" s="118">
        <v>14.273956</v>
      </c>
      <c r="T361" s="118">
        <v>0.16117667999999999</v>
      </c>
      <c r="U361" s="118">
        <v>0.23468454</v>
      </c>
      <c r="V361" s="118">
        <v>2.0871934999999999E-4</v>
      </c>
      <c r="W361" s="118">
        <v>1.3731067999999999E-4</v>
      </c>
      <c r="X361" s="118">
        <v>0</v>
      </c>
      <c r="Y361" s="41"/>
      <c r="Z361" s="327">
        <f t="shared" si="146"/>
        <v>79.397586466165407</v>
      </c>
      <c r="AA361" s="41"/>
      <c r="AB361" s="111">
        <v>1093.0808999999999</v>
      </c>
      <c r="AC361" s="111">
        <v>1058.4179999999999</v>
      </c>
      <c r="AD361" s="111">
        <v>31.817318</v>
      </c>
      <c r="AE361" s="111">
        <v>0</v>
      </c>
      <c r="AF361" s="111">
        <v>1.2731929</v>
      </c>
      <c r="AG361" s="111">
        <v>7.4368100000000006E-2</v>
      </c>
      <c r="AH361" s="111">
        <v>1.4979963000000001</v>
      </c>
      <c r="AI361" s="41"/>
      <c r="AJ361" s="114">
        <v>2.3056038000000001</v>
      </c>
      <c r="AK361" s="114">
        <v>2.1594793999999999</v>
      </c>
      <c r="AL361" s="114">
        <v>8.0780814000000006E-2</v>
      </c>
      <c r="AM361" s="114">
        <v>6.5343545000000003E-2</v>
      </c>
      <c r="AN361" s="113">
        <f t="shared" si="147"/>
        <v>1.2946519471941002E-4</v>
      </c>
      <c r="AO361" s="112">
        <f t="shared" si="148"/>
        <v>2.9874561015732881E-7</v>
      </c>
      <c r="AP361" s="112">
        <f t="shared" si="149"/>
        <v>9.151757009999999</v>
      </c>
      <c r="AQ361" s="328">
        <v>7.4395640999999995E-5</v>
      </c>
      <c r="AR361" s="328">
        <v>2.2449489E-7</v>
      </c>
      <c r="AS361" s="328">
        <v>6.1323925999999998E-12</v>
      </c>
      <c r="AT361" s="328">
        <v>5.8365639000000004E-9</v>
      </c>
      <c r="AU361" s="328">
        <v>3.5989540999999999E-10</v>
      </c>
      <c r="AV361" s="328">
        <v>9.4813942000000006E-8</v>
      </c>
      <c r="AW361" s="328">
        <v>5.4535432000000001E-5</v>
      </c>
      <c r="AX361" s="328">
        <v>1.3644753E-8</v>
      </c>
      <c r="AY361" s="328">
        <v>5.9938339000000003E-8</v>
      </c>
      <c r="AZ361" s="328">
        <v>2.2763488999999999E-11</v>
      </c>
      <c r="BA361" s="328">
        <v>1.1680094999999999E-12</v>
      </c>
      <c r="BB361" s="328">
        <v>3.3635997999999998E-10</v>
      </c>
      <c r="BC361" s="328">
        <v>4.059692E-12</v>
      </c>
      <c r="BD361" s="328">
        <v>5.9097619000000003E-12</v>
      </c>
      <c r="BE361" s="328">
        <v>1.1392879000000001E-7</v>
      </c>
      <c r="BF361" s="328">
        <v>3.1652026000000002E-7</v>
      </c>
      <c r="BG361" s="328">
        <v>2.7504464E-10</v>
      </c>
      <c r="BH361" s="329">
        <v>0.49333811</v>
      </c>
      <c r="BI361" s="329">
        <v>8.6584188999999991</v>
      </c>
      <c r="BJ361" s="328">
        <v>2.6622681E-9</v>
      </c>
      <c r="BK361" s="328">
        <v>1.6189468000000001E-11</v>
      </c>
      <c r="BL361" s="328">
        <v>7.2432879E-16</v>
      </c>
      <c r="BM361" s="41"/>
      <c r="BN361" s="111">
        <v>4.9181907E-3</v>
      </c>
      <c r="BO361" s="111">
        <v>4.4382698000000002E-4</v>
      </c>
      <c r="BP361" s="111">
        <v>2.2138154000000002E-3</v>
      </c>
      <c r="BQ361" s="122">
        <v>1.7421486000000001E-5</v>
      </c>
      <c r="BR361" s="111">
        <v>5.7000645000000001E-4</v>
      </c>
      <c r="BS361" s="122">
        <v>6.3393093000000002E-5</v>
      </c>
      <c r="BT361" s="122">
        <v>4.1736605999999999E-7</v>
      </c>
      <c r="BU361" s="122">
        <v>9.1716352000000004E-5</v>
      </c>
      <c r="BV361" s="122">
        <v>5.3133288999999998E-5</v>
      </c>
      <c r="BW361" s="122">
        <v>1.0476515999999999E-5</v>
      </c>
      <c r="BX361" s="122">
        <v>2.6847675E-6</v>
      </c>
      <c r="BY361" s="122">
        <v>1.9958858000000001E-7</v>
      </c>
      <c r="BZ361" s="122">
        <v>4.5494616999999998E-8</v>
      </c>
      <c r="CA361" s="111">
        <v>1.6048026999999999E-4</v>
      </c>
      <c r="CB361" s="111">
        <v>1.281644E-3</v>
      </c>
      <c r="CC361" s="122">
        <v>8.5475019999999995E-6</v>
      </c>
      <c r="CD361" s="122">
        <v>3.8218797999999999E-7</v>
      </c>
      <c r="CF361" s="173"/>
      <c r="CG361" s="76" t="s">
        <v>1024</v>
      </c>
      <c r="CH361" s="169"/>
      <c r="CI361" s="217"/>
      <c r="CK361" s="41"/>
      <c r="CL361" s="41"/>
      <c r="CM361" s="41"/>
      <c r="CN361" s="41"/>
      <c r="CO361" s="41"/>
      <c r="CP361" s="41"/>
      <c r="CQ361" s="41"/>
      <c r="CR361" s="41"/>
      <c r="CS361" s="41"/>
      <c r="CT361" s="41"/>
      <c r="CU361" s="41"/>
      <c r="CV361" s="41"/>
      <c r="CW361" s="41"/>
    </row>
    <row r="362" spans="1:101" ht="14.5" customHeight="1">
      <c r="A362" s="41" t="s">
        <v>11911</v>
      </c>
      <c r="B362" s="119" t="s">
        <v>11889</v>
      </c>
      <c r="C362" s="120" t="str">
        <f t="shared" si="140"/>
        <v>A.050.04.113</v>
      </c>
      <c r="D362" s="135" t="s">
        <v>11888</v>
      </c>
      <c r="E362" s="119" t="s">
        <v>6570</v>
      </c>
      <c r="F362" s="118" t="str">
        <f t="shared" si="141"/>
        <v>Lithium LiFePO4 (145 Wh per kg, incl packaging, excl electronics)</v>
      </c>
      <c r="G362" s="118">
        <f t="shared" si="142"/>
        <v>2.8221851191999998</v>
      </c>
      <c r="H362" s="118">
        <f t="shared" si="143"/>
        <v>0.21228177350000002</v>
      </c>
      <c r="I362" s="118">
        <f t="shared" si="144"/>
        <v>0.47290389799999999</v>
      </c>
      <c r="J362" s="326">
        <f t="shared" si="145"/>
        <v>1.0550704476999999</v>
      </c>
      <c r="K362" s="118">
        <v>1.0819289999999999</v>
      </c>
      <c r="L362" s="118">
        <v>0.26765518999999999</v>
      </c>
      <c r="M362" s="118">
        <v>0.11044841</v>
      </c>
      <c r="N362" s="118">
        <v>8.0671950000000006E-2</v>
      </c>
      <c r="O362" s="118">
        <v>4.5182686E-2</v>
      </c>
      <c r="P362" s="118">
        <v>3.9108175000000002E-3</v>
      </c>
      <c r="Q362" s="118">
        <v>8.2516320000000004E-2</v>
      </c>
      <c r="R362" s="118">
        <v>9.4800298000000005E-2</v>
      </c>
      <c r="S362" s="118">
        <v>0.85740903000000002</v>
      </c>
      <c r="T362" s="118">
        <v>5.4826144E-2</v>
      </c>
      <c r="U362" s="118">
        <v>0.10043508</v>
      </c>
      <c r="V362" s="118">
        <v>4.0014426999999998E-2</v>
      </c>
      <c r="W362" s="118">
        <v>2.3857666999999999E-3</v>
      </c>
      <c r="X362" s="118">
        <v>0</v>
      </c>
      <c r="Y362" s="41"/>
      <c r="Z362" s="327">
        <f t="shared" si="146"/>
        <v>8.1348045112781939</v>
      </c>
      <c r="AA362" s="41"/>
      <c r="AB362" s="111">
        <v>129.20778999999999</v>
      </c>
      <c r="AC362" s="111">
        <v>106.39772000000001</v>
      </c>
      <c r="AD362" s="111">
        <v>13.615332</v>
      </c>
      <c r="AE362" s="111">
        <v>1.3589409E-3</v>
      </c>
      <c r="AF362" s="111">
        <v>1.1353044000000001</v>
      </c>
      <c r="AG362" s="111">
        <v>5.3292355000000002</v>
      </c>
      <c r="AH362" s="111">
        <v>2.7288298000000002</v>
      </c>
      <c r="AI362" s="41"/>
      <c r="AJ362" s="114">
        <v>0.25479457</v>
      </c>
      <c r="AK362" s="114">
        <v>0.24122592000000001</v>
      </c>
      <c r="AL362" s="114">
        <v>8.9344851000000003E-3</v>
      </c>
      <c r="AM362" s="114">
        <v>4.6341617000000002E-3</v>
      </c>
      <c r="AN362" s="113">
        <f t="shared" si="147"/>
        <v>1.4461985743659998E-5</v>
      </c>
      <c r="AO362" s="112">
        <f t="shared" si="148"/>
        <v>3.3041734496349998E-8</v>
      </c>
      <c r="AP362" s="112">
        <f t="shared" si="149"/>
        <v>0.64904225900000001</v>
      </c>
      <c r="AQ362" s="328">
        <v>7.6352112999999992E-6</v>
      </c>
      <c r="AR362" s="328">
        <v>2.3040339999999999E-8</v>
      </c>
      <c r="AS362" s="328">
        <v>6.2935927999999998E-13</v>
      </c>
      <c r="AT362" s="328">
        <v>5.6887987999999999E-10</v>
      </c>
      <c r="AU362" s="328">
        <v>1.0848178E-10</v>
      </c>
      <c r="AV362" s="328">
        <v>1.199561E-8</v>
      </c>
      <c r="AW362" s="328">
        <v>6.4514352000000004E-6</v>
      </c>
      <c r="AX362" s="328">
        <v>1.7299964999999999E-9</v>
      </c>
      <c r="AY362" s="328">
        <v>6.8332417E-9</v>
      </c>
      <c r="AZ362" s="328">
        <v>7.0192075000000002E-10</v>
      </c>
      <c r="BA362" s="328">
        <v>1.5971945E-12</v>
      </c>
      <c r="BB362" s="328">
        <v>1.6327747E-10</v>
      </c>
      <c r="BC362" s="328">
        <v>1.6870579999999999E-12</v>
      </c>
      <c r="BD362" s="328">
        <v>1.1025441E-12</v>
      </c>
      <c r="BE362" s="328">
        <v>1.0162479E-7</v>
      </c>
      <c r="BF362" s="328">
        <v>2.37027E-7</v>
      </c>
      <c r="BG362" s="328">
        <v>4.0559950000000002E-10</v>
      </c>
      <c r="BH362" s="329">
        <v>6.0922509E-2</v>
      </c>
      <c r="BI362" s="329">
        <v>0.58811975000000005</v>
      </c>
      <c r="BJ362" s="328">
        <v>2.4014482000000001E-8</v>
      </c>
      <c r="BK362" s="328">
        <v>1.6233093E-10</v>
      </c>
      <c r="BL362" s="328">
        <v>1.1490470000000001E-14</v>
      </c>
      <c r="BM362" s="41"/>
      <c r="BN362" s="111">
        <v>8.5011376999999996E-4</v>
      </c>
      <c r="BO362" s="122">
        <v>5.0759184999999999E-5</v>
      </c>
      <c r="BP362" s="111">
        <v>2.2681994E-4</v>
      </c>
      <c r="BQ362" s="122">
        <v>1.1208278000000001E-5</v>
      </c>
      <c r="BR362" s="122">
        <v>4.8613821999999999E-5</v>
      </c>
      <c r="BS362" s="122">
        <v>1.2357796E-5</v>
      </c>
      <c r="BT362" s="122">
        <v>6.7199772000000003E-6</v>
      </c>
      <c r="BU362" s="122">
        <v>1.2415563000000001E-5</v>
      </c>
      <c r="BV362" s="122">
        <v>5.2480416999999996E-6</v>
      </c>
      <c r="BW362" s="122">
        <v>5.4601529000000002E-5</v>
      </c>
      <c r="BX362" s="122">
        <v>6.0693849999999997E-7</v>
      </c>
      <c r="BY362" s="122">
        <v>6.9206334000000001E-7</v>
      </c>
      <c r="BZ362" s="122">
        <v>8.7347492999999996E-8</v>
      </c>
      <c r="CA362" s="122">
        <v>2.0263353000000001E-5</v>
      </c>
      <c r="CB362" s="111">
        <v>1.4221217000000001E-4</v>
      </c>
      <c r="CC362" s="111">
        <v>2.5360303999999998E-4</v>
      </c>
      <c r="CD362" s="122">
        <v>3.9047184999999998E-6</v>
      </c>
      <c r="CE362" s="154"/>
      <c r="CF362" s="173"/>
      <c r="CG362" s="76" t="s">
        <v>11907</v>
      </c>
      <c r="CH362" s="169"/>
      <c r="CI362" s="217"/>
      <c r="CK362" s="50"/>
      <c r="CL362" s="41"/>
      <c r="CM362" s="41"/>
      <c r="CN362" s="41"/>
      <c r="CO362" s="41"/>
      <c r="CP362" s="41"/>
      <c r="CQ362" s="41"/>
      <c r="CR362" s="41"/>
      <c r="CS362" s="41"/>
      <c r="CT362" s="41"/>
      <c r="CU362" s="41"/>
      <c r="CV362" s="41"/>
      <c r="CW362" s="41"/>
    </row>
    <row r="363" spans="1:101" ht="14.5" customHeight="1">
      <c r="A363" s="41" t="s">
        <v>11909</v>
      </c>
      <c r="B363" s="119" t="s">
        <v>11889</v>
      </c>
      <c r="C363" s="120" t="str">
        <f t="shared" si="140"/>
        <v>A.050.04.114</v>
      </c>
      <c r="D363" s="135" t="s">
        <v>11888</v>
      </c>
      <c r="E363" s="119" t="s">
        <v>6570</v>
      </c>
      <c r="F363" s="118" t="str">
        <f t="shared" si="141"/>
        <v>Lithium NMC 811 (215 Wh per kg, incl packaging, excl electronics)</v>
      </c>
      <c r="G363" s="118">
        <f t="shared" si="142"/>
        <v>9.5138134791355</v>
      </c>
      <c r="H363" s="118">
        <f t="shared" si="143"/>
        <v>0.21382273359999998</v>
      </c>
      <c r="I363" s="118">
        <f t="shared" si="144"/>
        <v>2.9408706390000003</v>
      </c>
      <c r="J363" s="326">
        <f t="shared" si="145"/>
        <v>4.7596623065355006</v>
      </c>
      <c r="K363" s="118">
        <v>1.5994577999999999</v>
      </c>
      <c r="L363" s="118">
        <v>2.8345435000000001</v>
      </c>
      <c r="M363" s="118">
        <v>9.2302208999999996E-2</v>
      </c>
      <c r="N363" s="118">
        <v>9.0293136999999996E-2</v>
      </c>
      <c r="O363" s="118">
        <v>1.2642518E-2</v>
      </c>
      <c r="P363" s="118">
        <v>9.7814085999999995E-3</v>
      </c>
      <c r="Q363" s="118">
        <v>0.10110566999999999</v>
      </c>
      <c r="R363" s="118">
        <v>1.402493E-2</v>
      </c>
      <c r="S363" s="118">
        <v>4.4688397000000002</v>
      </c>
      <c r="T363" s="118">
        <v>8.0199203999999996E-2</v>
      </c>
      <c r="U363" s="118">
        <v>0.21058540000000001</v>
      </c>
      <c r="V363" s="330">
        <v>3.1203328000000003E-5</v>
      </c>
      <c r="W363" s="330">
        <v>6.7992074999999997E-6</v>
      </c>
      <c r="X363" s="118">
        <v>0</v>
      </c>
      <c r="Y363" s="41"/>
      <c r="Z363" s="327">
        <f t="shared" si="146"/>
        <v>12.0259984962406</v>
      </c>
      <c r="AA363" s="41"/>
      <c r="AB363" s="111">
        <v>257.11793</v>
      </c>
      <c r="AC363" s="111">
        <v>216.66326000000001</v>
      </c>
      <c r="AD363" s="111">
        <v>28.548596</v>
      </c>
      <c r="AE363" s="111">
        <v>0</v>
      </c>
      <c r="AF363" s="111">
        <v>1.5697471000000001</v>
      </c>
      <c r="AG363" s="111">
        <v>7.4076918999999997</v>
      </c>
      <c r="AH363" s="111">
        <v>2.9286317999999998</v>
      </c>
      <c r="AI363" s="41"/>
      <c r="AJ363" s="114">
        <v>1.1000399999999999</v>
      </c>
      <c r="AK363" s="114">
        <v>1.0611207</v>
      </c>
      <c r="AL363" s="114">
        <v>2.6246781E-2</v>
      </c>
      <c r="AM363" s="114">
        <v>1.2672505000000001E-2</v>
      </c>
      <c r="AN363" s="113">
        <f t="shared" si="147"/>
        <v>6.3616350350497998E-5</v>
      </c>
      <c r="AO363" s="112">
        <f t="shared" si="148"/>
        <v>9.7066498747608521E-8</v>
      </c>
      <c r="AP363" s="112">
        <f t="shared" si="149"/>
        <v>1.77486057</v>
      </c>
      <c r="AQ363" s="328">
        <v>1.1234833E-5</v>
      </c>
      <c r="AR363" s="328">
        <v>3.3900942000000002E-8</v>
      </c>
      <c r="AS363" s="328">
        <v>9.2610236999999998E-13</v>
      </c>
      <c r="AT363" s="328">
        <v>3.9808279E-10</v>
      </c>
      <c r="AU363" s="328">
        <v>3.4109337999999998E-11</v>
      </c>
      <c r="AV363" s="328">
        <v>1.3422665E-8</v>
      </c>
      <c r="AW363" s="328">
        <v>5.2327071000000003E-5</v>
      </c>
      <c r="AX363" s="328">
        <v>2.1986563E-9</v>
      </c>
      <c r="AY363" s="328">
        <v>6.0884321999999995E-8</v>
      </c>
      <c r="AZ363" s="328">
        <v>1.1496042E-11</v>
      </c>
      <c r="BA363" s="328">
        <v>8.0194971999999998E-14</v>
      </c>
      <c r="BB363" s="328">
        <v>2.3682372999999999E-11</v>
      </c>
      <c r="BC363" s="328">
        <v>4.4599339000000001E-13</v>
      </c>
      <c r="BD363" s="328">
        <v>2.4867510999999999E-13</v>
      </c>
      <c r="BE363" s="328">
        <v>2.2018954999999999E-8</v>
      </c>
      <c r="BF363" s="328">
        <v>1.8440711E-8</v>
      </c>
      <c r="BG363" s="328">
        <v>4.4897378E-11</v>
      </c>
      <c r="BH363" s="329">
        <v>0.23209167</v>
      </c>
      <c r="BI363" s="329">
        <v>1.5427689</v>
      </c>
      <c r="BJ363" s="328">
        <v>1.3182736999999999E-10</v>
      </c>
      <c r="BK363" s="328">
        <v>8.0165289999999998E-13</v>
      </c>
      <c r="BL363" s="328">
        <v>3.5866544000000003E-17</v>
      </c>
      <c r="BM363" s="41"/>
      <c r="BN363" s="111">
        <v>1.8725168999999999E-3</v>
      </c>
      <c r="BO363" s="111">
        <v>4.2254442000000001E-4</v>
      </c>
      <c r="BP363" s="111">
        <v>3.3531674999999998E-4</v>
      </c>
      <c r="BQ363" s="122">
        <v>1.6441289000000001E-6</v>
      </c>
      <c r="BR363" s="111">
        <v>3.5454021E-4</v>
      </c>
      <c r="BS363" s="122">
        <v>6.7080914000000003E-6</v>
      </c>
      <c r="BT363" s="122">
        <v>1.3172123999999999E-7</v>
      </c>
      <c r="BU363" s="122">
        <v>9.8834862999999993E-6</v>
      </c>
      <c r="BV363" s="122">
        <v>1.3125962E-5</v>
      </c>
      <c r="BW363" s="122">
        <v>6.6902212999999993E-5</v>
      </c>
      <c r="BX363" s="122">
        <v>2.5635387999999998E-7</v>
      </c>
      <c r="BY363" s="122">
        <v>3.0785617000000002E-8</v>
      </c>
      <c r="BZ363" s="122">
        <v>4.5261503000000002E-9</v>
      </c>
      <c r="CA363" s="122">
        <v>6.0467748999999998E-5</v>
      </c>
      <c r="CB363" s="111">
        <v>2.9368024000000001E-4</v>
      </c>
      <c r="CC363" s="111">
        <v>3.0726130999999998E-4</v>
      </c>
      <c r="CD363" s="122">
        <v>1.8924779000000001E-8</v>
      </c>
      <c r="CF363" s="173"/>
      <c r="CG363" s="76" t="s">
        <v>11907</v>
      </c>
      <c r="CH363" s="169"/>
      <c r="CI363" s="217"/>
      <c r="CK363" s="41"/>
      <c r="CL363" s="41"/>
      <c r="CM363" s="41"/>
      <c r="CN363" s="41"/>
      <c r="CO363" s="41"/>
      <c r="CP363" s="41"/>
      <c r="CQ363" s="41"/>
      <c r="CR363" s="41"/>
      <c r="CS363" s="41"/>
      <c r="CT363" s="41"/>
      <c r="CU363" s="41"/>
      <c r="CV363" s="41"/>
      <c r="CW363" s="41"/>
    </row>
    <row r="364" spans="1:101" ht="14.5" customHeight="1">
      <c r="A364" s="41" t="s">
        <v>11906</v>
      </c>
      <c r="B364" s="119" t="s">
        <v>11889</v>
      </c>
      <c r="C364" s="120" t="str">
        <f t="shared" si="140"/>
        <v>A.050.04.115</v>
      </c>
      <c r="D364" s="135" t="s">
        <v>11888</v>
      </c>
      <c r="E364" s="119" t="s">
        <v>6570</v>
      </c>
      <c r="F364" s="118" t="str">
        <f t="shared" si="141"/>
        <v>Mica (fire proof electric insulation) estimate</v>
      </c>
      <c r="G364" s="118">
        <f t="shared" si="142"/>
        <v>0.43889166120829998</v>
      </c>
      <c r="H364" s="118">
        <f t="shared" si="143"/>
        <v>2.693641641E-2</v>
      </c>
      <c r="I364" s="118">
        <f t="shared" si="144"/>
        <v>9.4052735299999982E-2</v>
      </c>
      <c r="J364" s="326">
        <f t="shared" si="145"/>
        <v>1.9282194982999999E-3</v>
      </c>
      <c r="K364" s="118">
        <v>0.31597428999999999</v>
      </c>
      <c r="L364" s="118">
        <v>6.6594724999999994E-2</v>
      </c>
      <c r="M364" s="118">
        <v>2.3738665999999999E-2</v>
      </c>
      <c r="N364" s="118">
        <v>2.0061392000000001E-2</v>
      </c>
      <c r="O364" s="118">
        <v>6.2289785999999998E-3</v>
      </c>
      <c r="P364" s="118">
        <v>1.9902769000000001E-4</v>
      </c>
      <c r="Q364" s="118">
        <v>4.4701811999999999E-4</v>
      </c>
      <c r="R364" s="118">
        <v>3.7193443E-3</v>
      </c>
      <c r="S364" s="118">
        <v>2.8025921999999998E-4</v>
      </c>
      <c r="T364" s="118">
        <v>0</v>
      </c>
      <c r="U364" s="118">
        <v>1.6414231E-3</v>
      </c>
      <c r="V364" s="330">
        <v>6.5371783000000003E-6</v>
      </c>
      <c r="W364" s="118">
        <v>0</v>
      </c>
      <c r="X364" s="118">
        <v>0</v>
      </c>
      <c r="Y364" s="41"/>
      <c r="Z364" s="327">
        <f t="shared" si="146"/>
        <v>2.3757465413533834</v>
      </c>
      <c r="AA364" s="41"/>
      <c r="AB364" s="111">
        <v>29.818960000000001</v>
      </c>
      <c r="AC364" s="111">
        <v>29.546702</v>
      </c>
      <c r="AD364" s="111">
        <v>0.22253566999999999</v>
      </c>
      <c r="AE364" s="111">
        <v>0</v>
      </c>
      <c r="AF364" s="111">
        <v>0</v>
      </c>
      <c r="AG364" s="111">
        <v>2.3500697E-3</v>
      </c>
      <c r="AH364" s="111">
        <v>4.7372503000000003E-2</v>
      </c>
      <c r="AI364" s="41"/>
      <c r="AJ364" s="114">
        <v>6.6853170000000003E-2</v>
      </c>
      <c r="AK364" s="114">
        <v>6.2755352E-2</v>
      </c>
      <c r="AL364" s="114">
        <v>2.3867195E-3</v>
      </c>
      <c r="AM364" s="114">
        <v>1.7110981999999999E-3</v>
      </c>
      <c r="AN364" s="113">
        <f t="shared" si="147"/>
        <v>3.7623112837620001E-6</v>
      </c>
      <c r="AO364" s="112">
        <f t="shared" si="148"/>
        <v>8.8266253206887002E-9</v>
      </c>
      <c r="AP364" s="112">
        <f t="shared" si="149"/>
        <v>0.23964960984300002</v>
      </c>
      <c r="AQ364" s="328">
        <v>2.2272719999999999E-6</v>
      </c>
      <c r="AR364" s="328">
        <v>6.7210164999999997E-9</v>
      </c>
      <c r="AS364" s="328">
        <v>1.8359210999999999E-13</v>
      </c>
      <c r="AT364" s="328">
        <v>1.8338728000000001E-10</v>
      </c>
      <c r="AU364" s="328">
        <v>1.1381682E-11</v>
      </c>
      <c r="AV364" s="328">
        <v>2.9830350000000001E-9</v>
      </c>
      <c r="AW364" s="328">
        <v>1.5197496999999999E-6</v>
      </c>
      <c r="AX364" s="328">
        <v>4.2845757000000002E-10</v>
      </c>
      <c r="AY364" s="328">
        <v>1.6575212000000001E-9</v>
      </c>
      <c r="AZ364" s="328">
        <v>3.7323861000000002E-13</v>
      </c>
      <c r="BA364" s="328">
        <v>4.4574877000000002E-15</v>
      </c>
      <c r="BB364" s="328">
        <v>1.0229330000000001E-11</v>
      </c>
      <c r="BC364" s="328">
        <v>7.3689521000000004E-14</v>
      </c>
      <c r="BD364" s="328">
        <v>1.7280625999999999E-13</v>
      </c>
      <c r="BE364" s="328">
        <v>3.3696452E-9</v>
      </c>
      <c r="BF364" s="328">
        <v>8.7421345999999997E-9</v>
      </c>
      <c r="BG364" s="328">
        <v>8.5929367000000001E-12</v>
      </c>
      <c r="BH364" s="328">
        <v>1.6339843E-5</v>
      </c>
      <c r="BI364" s="329">
        <v>0.23963327000000001</v>
      </c>
      <c r="BJ364" s="329">
        <v>0</v>
      </c>
      <c r="BK364" s="329">
        <v>0</v>
      </c>
      <c r="BL364" s="329">
        <v>0</v>
      </c>
      <c r="BM364" s="41"/>
      <c r="BN364" s="111">
        <v>1.3898854999999999E-4</v>
      </c>
      <c r="BO364" s="122">
        <v>1.2393189E-5</v>
      </c>
      <c r="BP364" s="122">
        <v>6.6242116000000004E-5</v>
      </c>
      <c r="BQ364" s="122">
        <v>4.3611212000000002E-7</v>
      </c>
      <c r="BR364" s="122">
        <v>1.4363733E-5</v>
      </c>
      <c r="BS364" s="122">
        <v>1.9039011000000001E-6</v>
      </c>
      <c r="BT364" s="122">
        <v>4.3100695E-9</v>
      </c>
      <c r="BU364" s="122">
        <v>2.8951502E-6</v>
      </c>
      <c r="BV364" s="122">
        <v>2.6708115000000002E-7</v>
      </c>
      <c r="BW364" s="122">
        <v>2.9579449000000001E-7</v>
      </c>
      <c r="BX364" s="122">
        <v>8.4905741999999997E-8</v>
      </c>
      <c r="BY364" s="122">
        <v>6.2433279000000004E-9</v>
      </c>
      <c r="BZ364" s="122">
        <v>1.4387615E-9</v>
      </c>
      <c r="CA364" s="122">
        <v>4.8969291999999997E-6</v>
      </c>
      <c r="CB364" s="122">
        <v>3.5109086999999997E-5</v>
      </c>
      <c r="CC364" s="122">
        <v>8.8559384999999999E-8</v>
      </c>
      <c r="CD364" s="111">
        <v>0</v>
      </c>
      <c r="CE364" s="154"/>
      <c r="CF364" s="173"/>
      <c r="CG364" s="76" t="s">
        <v>1025</v>
      </c>
      <c r="CH364" s="42"/>
      <c r="CI364" s="217"/>
      <c r="CK364" s="50"/>
      <c r="CL364" s="41"/>
      <c r="CM364" s="41"/>
      <c r="CN364" s="41"/>
      <c r="CO364" s="41"/>
      <c r="CP364" s="41"/>
      <c r="CQ364" s="41"/>
      <c r="CR364" s="41"/>
      <c r="CS364" s="41"/>
      <c r="CT364" s="41"/>
      <c r="CU364" s="41"/>
      <c r="CV364" s="41"/>
      <c r="CW364" s="41"/>
    </row>
    <row r="365" spans="1:101" ht="14.5" customHeight="1">
      <c r="A365" s="41" t="s">
        <v>11904</v>
      </c>
      <c r="B365" s="119" t="s">
        <v>11889</v>
      </c>
      <c r="C365" s="120" t="str">
        <f t="shared" si="140"/>
        <v>A.050.04.116</v>
      </c>
      <c r="D365" s="135" t="s">
        <v>11888</v>
      </c>
      <c r="E365" s="119" t="s">
        <v>5709</v>
      </c>
      <c r="F365" s="118" t="str">
        <f t="shared" si="141"/>
        <v>NiCd battery AA-cell</v>
      </c>
      <c r="G365" s="118">
        <f t="shared" si="142"/>
        <v>0.27693368871200003</v>
      </c>
      <c r="H365" s="118">
        <f t="shared" si="143"/>
        <v>8.4604333520000002E-3</v>
      </c>
      <c r="I365" s="118">
        <f t="shared" si="144"/>
        <v>8.4618885960000015E-2</v>
      </c>
      <c r="J365" s="326">
        <f t="shared" si="145"/>
        <v>0.15554813440000001</v>
      </c>
      <c r="K365" s="118">
        <v>2.8306234999999999E-2</v>
      </c>
      <c r="L365" s="118">
        <v>7.9971570000000006E-2</v>
      </c>
      <c r="M365" s="118">
        <v>4.3393811999999999E-3</v>
      </c>
      <c r="N365" s="118">
        <v>3.4295316000000002E-3</v>
      </c>
      <c r="O365" s="118">
        <v>1.1759373E-3</v>
      </c>
      <c r="P365" s="330">
        <v>5.9503251999999999E-5</v>
      </c>
      <c r="Q365" s="118">
        <v>3.7954612E-3</v>
      </c>
      <c r="R365" s="118">
        <v>3.0793476E-4</v>
      </c>
      <c r="S365" s="118">
        <v>0.15425959</v>
      </c>
      <c r="T365" s="118">
        <v>0</v>
      </c>
      <c r="U365" s="118">
        <v>1.2885443999999999E-3</v>
      </c>
      <c r="V365" s="118">
        <v>0</v>
      </c>
      <c r="W365" s="118">
        <v>0</v>
      </c>
      <c r="X365" s="118">
        <v>0</v>
      </c>
      <c r="Y365" s="41"/>
      <c r="Z365" s="327">
        <f t="shared" si="146"/>
        <v>0.21282883458646615</v>
      </c>
      <c r="AA365" s="41"/>
      <c r="AB365" s="111">
        <v>3.3096478999999999</v>
      </c>
      <c r="AC365" s="111">
        <v>3.0594627000000001</v>
      </c>
      <c r="AD365" s="111">
        <v>0.17468520000000001</v>
      </c>
      <c r="AE365" s="111">
        <v>0</v>
      </c>
      <c r="AF365" s="111">
        <v>0</v>
      </c>
      <c r="AG365" s="111">
        <v>0</v>
      </c>
      <c r="AH365" s="111">
        <v>7.5499999999999998E-2</v>
      </c>
      <c r="AI365" s="41"/>
      <c r="AJ365" s="114">
        <v>3.1295221999999998E-2</v>
      </c>
      <c r="AK365" s="114">
        <v>3.0454957000000001E-2</v>
      </c>
      <c r="AL365" s="114">
        <v>6.9410090999999995E-4</v>
      </c>
      <c r="AM365" s="114">
        <v>1.4616351000000001E-4</v>
      </c>
      <c r="AN365" s="113">
        <f t="shared" si="147"/>
        <v>1.8258367933500001E-6</v>
      </c>
      <c r="AO365" s="112">
        <f t="shared" si="148"/>
        <v>2.5669412496649999E-9</v>
      </c>
      <c r="AP365" s="112">
        <f t="shared" si="149"/>
        <v>2.0471080099999997E-2</v>
      </c>
      <c r="AQ365" s="328">
        <v>1.9804093999999999E-7</v>
      </c>
      <c r="AR365" s="328">
        <v>5.9755762E-10</v>
      </c>
      <c r="AS365" s="328">
        <v>1.6325256E-14</v>
      </c>
      <c r="AT365" s="328">
        <v>2.4156200000000002E-12</v>
      </c>
      <c r="AU365" s="329">
        <v>0</v>
      </c>
      <c r="AV365" s="328">
        <v>5.0992169000000001E-10</v>
      </c>
      <c r="AW365" s="328">
        <v>1.625013E-6</v>
      </c>
      <c r="AX365" s="328">
        <v>7.2383123999999994E-11</v>
      </c>
      <c r="AY365" s="328">
        <v>1.8889213000000001E-9</v>
      </c>
      <c r="AZ365" s="328">
        <v>7.2020097000000002E-12</v>
      </c>
      <c r="BA365" s="328">
        <v>1.450374E-15</v>
      </c>
      <c r="BB365" s="328">
        <v>7.2758855999999999E-13</v>
      </c>
      <c r="BC365" s="328">
        <v>1.0731481E-13</v>
      </c>
      <c r="BD365" s="328">
        <v>2.4516965E-14</v>
      </c>
      <c r="BE365" s="328">
        <v>5.2476673999999999E-10</v>
      </c>
      <c r="BF365" s="328">
        <v>1.7457493000000001E-9</v>
      </c>
      <c r="BG365" s="329">
        <v>0</v>
      </c>
      <c r="BH365" s="329">
        <v>3.8214100999999999E-3</v>
      </c>
      <c r="BI365" s="329">
        <v>1.6649669999999998E-2</v>
      </c>
      <c r="BJ365" s="329">
        <v>0</v>
      </c>
      <c r="BK365" s="329">
        <v>0</v>
      </c>
      <c r="BL365" s="329">
        <v>0</v>
      </c>
      <c r="BM365" s="41"/>
      <c r="BN365" s="111">
        <v>8.5690398999999995E-4</v>
      </c>
      <c r="BO365" s="122">
        <v>1.2129151999999999E-5</v>
      </c>
      <c r="BP365" s="122">
        <v>5.9342327000000003E-6</v>
      </c>
      <c r="BQ365" s="122">
        <v>5.2354907999999998E-8</v>
      </c>
      <c r="BR365" s="122">
        <v>9.7445656000000004E-6</v>
      </c>
      <c r="BS365" s="122">
        <v>3.3392474999999999E-7</v>
      </c>
      <c r="BT365" s="122">
        <v>1.8688720999999999E-7</v>
      </c>
      <c r="BU365" s="122">
        <v>5.0332266999999998E-7</v>
      </c>
      <c r="BV365" s="122">
        <v>7.9849175000000002E-8</v>
      </c>
      <c r="BW365" s="122">
        <v>2.5114788000000002E-6</v>
      </c>
      <c r="BX365" s="111">
        <v>0</v>
      </c>
      <c r="BY365" s="111">
        <v>0</v>
      </c>
      <c r="BZ365" s="122">
        <v>2.6017048000000001E-9</v>
      </c>
      <c r="CA365" s="122">
        <v>1.4140686E-6</v>
      </c>
      <c r="CB365" s="122">
        <v>3.8459954000000004E-6</v>
      </c>
      <c r="CC365" s="111">
        <v>8.2016554999999995E-4</v>
      </c>
      <c r="CD365" s="111">
        <v>0</v>
      </c>
      <c r="CE365" s="154"/>
      <c r="CF365" s="173"/>
      <c r="CG365" s="76" t="s">
        <v>1026</v>
      </c>
      <c r="CH365" s="42"/>
      <c r="CI365" s="217"/>
      <c r="CK365" s="50"/>
      <c r="CL365" s="41"/>
      <c r="CM365" s="41"/>
      <c r="CN365" s="41"/>
      <c r="CO365" s="41"/>
      <c r="CP365" s="41"/>
      <c r="CQ365" s="41"/>
      <c r="CR365" s="41"/>
      <c r="CS365" s="41"/>
      <c r="CT365" s="41"/>
      <c r="CU365" s="41"/>
      <c r="CV365" s="41"/>
      <c r="CW365" s="41"/>
    </row>
    <row r="366" spans="1:101" ht="14.5" customHeight="1">
      <c r="A366" s="41" t="s">
        <v>11902</v>
      </c>
      <c r="B366" s="119" t="s">
        <v>11889</v>
      </c>
      <c r="C366" s="120" t="str">
        <f t="shared" si="140"/>
        <v>A.050.04.117</v>
      </c>
      <c r="D366" s="135" t="s">
        <v>11888</v>
      </c>
      <c r="E366" s="119" t="s">
        <v>5709</v>
      </c>
      <c r="F366" s="118" t="str">
        <f t="shared" si="141"/>
        <v>NiCd battery C-cell</v>
      </c>
      <c r="G366" s="118">
        <f t="shared" si="142"/>
        <v>0.88340267589999988</v>
      </c>
      <c r="H366" s="118">
        <f t="shared" si="143"/>
        <v>1.0454792399999999E-2</v>
      </c>
      <c r="I366" s="118">
        <f t="shared" si="144"/>
        <v>0.15313196359999998</v>
      </c>
      <c r="J366" s="326">
        <f t="shared" si="145"/>
        <v>0.66524465389999998</v>
      </c>
      <c r="K366" s="118">
        <v>5.4571266E-2</v>
      </c>
      <c r="L366" s="118">
        <v>0.1423053</v>
      </c>
      <c r="M366" s="118">
        <v>9.8775701999999996E-3</v>
      </c>
      <c r="N366" s="118">
        <v>7.9521131999999994E-3</v>
      </c>
      <c r="O366" s="118">
        <v>2.1217358999999999E-3</v>
      </c>
      <c r="P366" s="118">
        <v>1.2738361000000001E-4</v>
      </c>
      <c r="Q366" s="118">
        <v>2.5355969E-4</v>
      </c>
      <c r="R366" s="118">
        <v>9.4909339999999995E-4</v>
      </c>
      <c r="S366" s="118">
        <v>0.66275150999999999</v>
      </c>
      <c r="T366" s="118">
        <v>0</v>
      </c>
      <c r="U366" s="118">
        <v>2.4931439000000001E-3</v>
      </c>
      <c r="V366" s="118">
        <v>0</v>
      </c>
      <c r="W366" s="118">
        <v>0</v>
      </c>
      <c r="X366" s="118">
        <v>0</v>
      </c>
      <c r="Y366" s="41"/>
      <c r="Z366" s="327">
        <f t="shared" si="146"/>
        <v>0.41031027067669174</v>
      </c>
      <c r="AA366" s="41"/>
      <c r="AB366" s="111">
        <v>5.8542794000000002</v>
      </c>
      <c r="AC366" s="111">
        <v>5.3842863000000003</v>
      </c>
      <c r="AD366" s="111">
        <v>0.33799309999999999</v>
      </c>
      <c r="AE366" s="111">
        <v>0</v>
      </c>
      <c r="AF366" s="111">
        <v>0</v>
      </c>
      <c r="AG366" s="111">
        <v>0</v>
      </c>
      <c r="AH366" s="111">
        <v>0.13200000000000001</v>
      </c>
      <c r="AI366" s="41"/>
      <c r="AJ366" s="114">
        <v>5.6420985E-2</v>
      </c>
      <c r="AK366" s="114">
        <v>5.4872329999999997E-2</v>
      </c>
      <c r="AL366" s="114">
        <v>1.2724603000000001E-3</v>
      </c>
      <c r="AM366" s="114">
        <v>2.7619451999999999E-4</v>
      </c>
      <c r="AN366" s="113">
        <f t="shared" si="147"/>
        <v>3.289708048E-6</v>
      </c>
      <c r="AO366" s="112">
        <f t="shared" si="148"/>
        <v>4.7058442574450003E-9</v>
      </c>
      <c r="AP366" s="112">
        <f t="shared" si="149"/>
        <v>3.8682705900000003E-2</v>
      </c>
      <c r="AQ366" s="328">
        <v>3.8291332000000001E-7</v>
      </c>
      <c r="AR366" s="328">
        <v>1.1554232999999999E-9</v>
      </c>
      <c r="AS366" s="328">
        <v>3.1564321999999998E-14</v>
      </c>
      <c r="AT366" s="328">
        <v>1.0175200000000001E-11</v>
      </c>
      <c r="AU366" s="329">
        <v>0</v>
      </c>
      <c r="AV366" s="328">
        <v>1.1824266E-9</v>
      </c>
      <c r="AW366" s="328">
        <v>2.8982671999999999E-6</v>
      </c>
      <c r="AX366" s="328">
        <v>1.6804099000000001E-10</v>
      </c>
      <c r="AY366" s="328">
        <v>3.3677737999999998E-9</v>
      </c>
      <c r="AZ366" s="328">
        <v>1.2230987E-11</v>
      </c>
      <c r="BA366" s="328">
        <v>2.8686249999999999E-15</v>
      </c>
      <c r="BB366" s="328">
        <v>1.9497559E-12</v>
      </c>
      <c r="BC366" s="328">
        <v>3.1679689000000002E-13</v>
      </c>
      <c r="BD366" s="328">
        <v>7.4194707999999995E-14</v>
      </c>
      <c r="BE366" s="328">
        <v>1.0852193999999999E-9</v>
      </c>
      <c r="BF366" s="328">
        <v>6.2497067999999997E-9</v>
      </c>
      <c r="BG366" s="329">
        <v>0</v>
      </c>
      <c r="BH366" s="329">
        <v>7.8298068999999998E-3</v>
      </c>
      <c r="BI366" s="329">
        <v>3.0852899E-2</v>
      </c>
      <c r="BJ366" s="329">
        <v>0</v>
      </c>
      <c r="BK366" s="329">
        <v>0</v>
      </c>
      <c r="BL366" s="329">
        <v>0</v>
      </c>
      <c r="BM366" s="41"/>
      <c r="BN366" s="111">
        <v>5.3363485999999996E-3</v>
      </c>
      <c r="BO366" s="122">
        <v>2.1826264E-5</v>
      </c>
      <c r="BP366" s="122">
        <v>1.1440539E-5</v>
      </c>
      <c r="BQ366" s="122">
        <v>1.9639923E-7</v>
      </c>
      <c r="BR366" s="122">
        <v>1.7410954000000001E-5</v>
      </c>
      <c r="BS366" s="122">
        <v>7.7105675999999997E-7</v>
      </c>
      <c r="BT366" s="122">
        <v>3.1799593000000002E-7</v>
      </c>
      <c r="BU366" s="122">
        <v>1.1597932999999999E-6</v>
      </c>
      <c r="BV366" s="122">
        <v>1.7093983000000001E-7</v>
      </c>
      <c r="BW366" s="122">
        <v>1.6778191999999999E-7</v>
      </c>
      <c r="BX366" s="111">
        <v>0</v>
      </c>
      <c r="BY366" s="111">
        <v>0</v>
      </c>
      <c r="BZ366" s="122">
        <v>1.2165718000000001E-8</v>
      </c>
      <c r="CA366" s="122">
        <v>2.9008722E-6</v>
      </c>
      <c r="CB366" s="122">
        <v>6.7604491000000003E-6</v>
      </c>
      <c r="CC366" s="111">
        <v>5.2732133999999998E-3</v>
      </c>
      <c r="CD366" s="111">
        <v>0</v>
      </c>
      <c r="CE366" s="154"/>
      <c r="CF366" s="173"/>
      <c r="CG366" s="76" t="s">
        <v>1027</v>
      </c>
      <c r="CH366" s="42"/>
      <c r="CI366" s="217"/>
      <c r="CK366" s="50"/>
      <c r="CL366" s="41"/>
      <c r="CM366" s="41"/>
      <c r="CN366" s="41"/>
      <c r="CO366" s="41"/>
      <c r="CP366" s="41"/>
      <c r="CQ366" s="41"/>
      <c r="CR366" s="41"/>
      <c r="CS366" s="41"/>
      <c r="CT366" s="41"/>
      <c r="CU366" s="41"/>
      <c r="CV366" s="41"/>
      <c r="CW366" s="41"/>
    </row>
    <row r="367" spans="1:101" ht="14.5" customHeight="1">
      <c r="A367" s="41" t="s">
        <v>11900</v>
      </c>
      <c r="B367" s="119" t="s">
        <v>11889</v>
      </c>
      <c r="C367" s="120" t="str">
        <f t="shared" si="140"/>
        <v>A.050.04.118</v>
      </c>
      <c r="D367" s="135" t="s">
        <v>11888</v>
      </c>
      <c r="E367" s="119" t="s">
        <v>6570</v>
      </c>
      <c r="F367" s="118" t="str">
        <f t="shared" si="141"/>
        <v>NiMH battery for laptops (54 Wh per kg)</v>
      </c>
      <c r="G367" s="118">
        <f t="shared" si="142"/>
        <v>26.914312038550001</v>
      </c>
      <c r="H367" s="118">
        <f t="shared" si="143"/>
        <v>0.6836354026</v>
      </c>
      <c r="I367" s="118">
        <f t="shared" si="144"/>
        <v>2.3870205289999999</v>
      </c>
      <c r="J367" s="326">
        <f t="shared" si="145"/>
        <v>15.824356106950001</v>
      </c>
      <c r="K367" s="118">
        <v>8.0192999999999994</v>
      </c>
      <c r="L367" s="118">
        <v>1.6901473</v>
      </c>
      <c r="M367" s="118">
        <v>0.60247777000000002</v>
      </c>
      <c r="N367" s="118">
        <v>0.50915005000000002</v>
      </c>
      <c r="O367" s="118">
        <v>0.15808897</v>
      </c>
      <c r="P367" s="118">
        <v>5.0512426000000003E-3</v>
      </c>
      <c r="Q367" s="118">
        <v>1.134514E-2</v>
      </c>
      <c r="R367" s="118">
        <v>9.4395459000000001E-2</v>
      </c>
      <c r="S367" s="118">
        <v>15.538415000000001</v>
      </c>
      <c r="T367" s="118">
        <v>0.24411653999999999</v>
      </c>
      <c r="U367" s="118">
        <v>4.1658656000000002E-2</v>
      </c>
      <c r="V367" s="118">
        <v>1.6591094999999999E-4</v>
      </c>
      <c r="W367" s="118">
        <v>0</v>
      </c>
      <c r="X367" s="118">
        <v>0</v>
      </c>
      <c r="Y367" s="41"/>
      <c r="Z367" s="327">
        <f t="shared" si="146"/>
        <v>60.295488721804503</v>
      </c>
      <c r="AA367" s="41"/>
      <c r="AB367" s="111">
        <v>756.79318000000001</v>
      </c>
      <c r="AC367" s="111">
        <v>749.88337999999999</v>
      </c>
      <c r="AD367" s="111">
        <v>5.6478655</v>
      </c>
      <c r="AE367" s="111">
        <v>0</v>
      </c>
      <c r="AF367" s="111">
        <v>0</v>
      </c>
      <c r="AG367" s="111">
        <v>5.9643821999999999E-2</v>
      </c>
      <c r="AH367" s="111">
        <v>1.2022949999999999</v>
      </c>
      <c r="AI367" s="41"/>
      <c r="AJ367" s="114">
        <v>1.6984938999999999</v>
      </c>
      <c r="AK367" s="114">
        <v>1.5927055000000001</v>
      </c>
      <c r="AL367" s="114">
        <v>6.0573979E-2</v>
      </c>
      <c r="AM367" s="114">
        <v>4.5214417E-2</v>
      </c>
      <c r="AN367" s="113">
        <f t="shared" si="147"/>
        <v>9.5485944468789999E-5</v>
      </c>
      <c r="AO367" s="112">
        <f t="shared" si="148"/>
        <v>2.2401619277194E-7</v>
      </c>
      <c r="AP367" s="112">
        <f t="shared" si="149"/>
        <v>6.3325513299999994</v>
      </c>
      <c r="AQ367" s="328">
        <v>5.6527265000000001E-5</v>
      </c>
      <c r="AR367" s="328">
        <v>1.7057668999999999E-7</v>
      </c>
      <c r="AS367" s="328">
        <v>4.6594936E-12</v>
      </c>
      <c r="AT367" s="328">
        <v>4.6542952999999997E-9</v>
      </c>
      <c r="AU367" s="328">
        <v>2.8886249E-10</v>
      </c>
      <c r="AV367" s="328">
        <v>7.5708225000000001E-8</v>
      </c>
      <c r="AW367" s="328">
        <v>3.8570635999999998E-5</v>
      </c>
      <c r="AX367" s="328">
        <v>1.0874079999999999E-8</v>
      </c>
      <c r="AY367" s="328">
        <v>4.2067219999999999E-8</v>
      </c>
      <c r="AZ367" s="328">
        <v>9.4726455999999995E-12</v>
      </c>
      <c r="BA367" s="328">
        <v>1.1312924E-13</v>
      </c>
      <c r="BB367" s="328">
        <v>2.5961627000000001E-10</v>
      </c>
      <c r="BC367" s="328">
        <v>1.8702103000000001E-12</v>
      </c>
      <c r="BD367" s="328">
        <v>4.3857531999999998E-12</v>
      </c>
      <c r="BE367" s="328">
        <v>8.5520235999999997E-8</v>
      </c>
      <c r="BF367" s="328">
        <v>2.2187185E-7</v>
      </c>
      <c r="BG367" s="328">
        <v>2.1808526999999999E-10</v>
      </c>
      <c r="BH367" s="329">
        <v>0.25075563000000001</v>
      </c>
      <c r="BI367" s="329">
        <v>6.0817956999999998</v>
      </c>
      <c r="BJ367" s="329">
        <v>0</v>
      </c>
      <c r="BK367" s="329">
        <v>0</v>
      </c>
      <c r="BL367" s="329">
        <v>0</v>
      </c>
      <c r="BM367" s="41"/>
      <c r="BN367" s="111">
        <v>3.5548751999999999E-3</v>
      </c>
      <c r="BO367" s="111">
        <v>3.1453413999999998E-4</v>
      </c>
      <c r="BP367" s="111">
        <v>1.6811981999999999E-3</v>
      </c>
      <c r="BQ367" s="122">
        <v>1.1068350000000001E-5</v>
      </c>
      <c r="BR367" s="111">
        <v>3.6454576000000003E-4</v>
      </c>
      <c r="BS367" s="122">
        <v>4.8320243000000003E-5</v>
      </c>
      <c r="BT367" s="122">
        <v>1.0938783000000001E-7</v>
      </c>
      <c r="BU367" s="122">
        <v>7.3477746000000002E-5</v>
      </c>
      <c r="BV367" s="122">
        <v>6.7784119999999997E-6</v>
      </c>
      <c r="BW367" s="122">
        <v>7.5071449000000003E-6</v>
      </c>
      <c r="BX367" s="122">
        <v>2.1548734999999999E-6</v>
      </c>
      <c r="BY367" s="122">
        <v>1.5845314E-7</v>
      </c>
      <c r="BZ367" s="122">
        <v>3.6515185999999999E-8</v>
      </c>
      <c r="CA367" s="111">
        <v>1.2428208999999999E-4</v>
      </c>
      <c r="CB367" s="111">
        <v>8.9105447999999999E-4</v>
      </c>
      <c r="CC367" s="122">
        <v>2.9649407E-5</v>
      </c>
      <c r="CD367" s="111">
        <v>0</v>
      </c>
      <c r="CE367" s="154"/>
      <c r="CF367" s="173"/>
      <c r="CG367" s="107" t="s">
        <v>1028</v>
      </c>
      <c r="CH367" s="42"/>
      <c r="CI367" s="217"/>
      <c r="CK367" s="50"/>
      <c r="CL367" s="41"/>
      <c r="CM367" s="41"/>
      <c r="CN367" s="41"/>
      <c r="CO367" s="41"/>
      <c r="CP367" s="41"/>
      <c r="CQ367" s="41"/>
      <c r="CR367" s="41"/>
      <c r="CS367" s="41"/>
      <c r="CT367" s="41"/>
      <c r="CU367" s="41"/>
      <c r="CV367" s="41"/>
      <c r="CW367" s="41"/>
    </row>
    <row r="368" spans="1:101" ht="14.5" customHeight="1">
      <c r="A368" s="41" t="s">
        <v>11898</v>
      </c>
      <c r="B368" s="119" t="s">
        <v>11889</v>
      </c>
      <c r="C368" s="120" t="str">
        <f t="shared" si="140"/>
        <v>A.050.04.119</v>
      </c>
      <c r="D368" s="135" t="s">
        <v>11888</v>
      </c>
      <c r="E368" s="119" t="s">
        <v>6570</v>
      </c>
      <c r="F368" s="118" t="str">
        <f t="shared" si="141"/>
        <v>PCB = Printed Circuit Board (including ICs)</v>
      </c>
      <c r="G368" s="118">
        <f t="shared" si="142"/>
        <v>111.5236425667</v>
      </c>
      <c r="H368" s="118">
        <f t="shared" si="143"/>
        <v>5.3217183429999997</v>
      </c>
      <c r="I368" s="118">
        <f t="shared" si="144"/>
        <v>18.58161642</v>
      </c>
      <c r="J368" s="326">
        <f t="shared" si="145"/>
        <v>25.1945538037</v>
      </c>
      <c r="K368" s="118">
        <v>62.425753999999998</v>
      </c>
      <c r="L368" s="118">
        <v>13.156848999999999</v>
      </c>
      <c r="M368" s="118">
        <v>4.6899516999999999</v>
      </c>
      <c r="N368" s="118">
        <v>3.9634477000000001</v>
      </c>
      <c r="O368" s="118">
        <v>1.230634</v>
      </c>
      <c r="P368" s="118">
        <v>3.9321092000000002E-2</v>
      </c>
      <c r="Q368" s="118">
        <v>8.8315551000000006E-2</v>
      </c>
      <c r="R368" s="118">
        <v>0.73481571999999995</v>
      </c>
      <c r="S368" s="118">
        <v>24.868973</v>
      </c>
      <c r="T368" s="118">
        <v>0</v>
      </c>
      <c r="U368" s="118">
        <v>0.32428928000000001</v>
      </c>
      <c r="V368" s="118">
        <v>1.2915237E-3</v>
      </c>
      <c r="W368" s="118">
        <v>0</v>
      </c>
      <c r="X368" s="118">
        <v>0</v>
      </c>
      <c r="Y368" s="41"/>
      <c r="Z368" s="327">
        <f t="shared" si="146"/>
        <v>469.36657142857138</v>
      </c>
      <c r="AA368" s="41"/>
      <c r="AB368" s="111">
        <v>5891.2106000000003</v>
      </c>
      <c r="AC368" s="111">
        <v>5837.4215999999997</v>
      </c>
      <c r="AD368" s="111">
        <v>43.965465999999999</v>
      </c>
      <c r="AE368" s="111">
        <v>0</v>
      </c>
      <c r="AF368" s="111">
        <v>0</v>
      </c>
      <c r="AG368" s="111">
        <v>0.46429371000000003</v>
      </c>
      <c r="AH368" s="111">
        <v>9.3591926999999995</v>
      </c>
      <c r="AI368" s="41"/>
      <c r="AJ368" s="114">
        <v>13.214454</v>
      </c>
      <c r="AK368" s="114">
        <v>12.39832</v>
      </c>
      <c r="AL368" s="114">
        <v>0.47153445999999999</v>
      </c>
      <c r="AM368" s="114">
        <v>0.34460037999999998</v>
      </c>
      <c r="AN368" s="113">
        <f t="shared" si="147"/>
        <v>7.4330453089250007E-4</v>
      </c>
      <c r="AO368" s="112">
        <f t="shared" si="148"/>
        <v>1.7438404671977196E-6</v>
      </c>
      <c r="AP368" s="112">
        <f t="shared" si="149"/>
        <v>48.263358570000001</v>
      </c>
      <c r="AQ368" s="329">
        <v>4.4003306000000002E-4</v>
      </c>
      <c r="AR368" s="328">
        <v>1.3278439E-6</v>
      </c>
      <c r="AS368" s="328">
        <v>3.6271546000000002E-11</v>
      </c>
      <c r="AT368" s="328">
        <v>3.6231080000000001E-8</v>
      </c>
      <c r="AU368" s="328">
        <v>2.2486324999999999E-9</v>
      </c>
      <c r="AV368" s="328">
        <v>5.8934609000000002E-7</v>
      </c>
      <c r="AW368" s="329">
        <v>3.0025077000000002E-4</v>
      </c>
      <c r="AX368" s="328">
        <v>8.4648617999999997E-8</v>
      </c>
      <c r="AY368" s="328">
        <v>3.2746972E-7</v>
      </c>
      <c r="AZ368" s="328">
        <v>7.3739235E-11</v>
      </c>
      <c r="BA368" s="328">
        <v>8.8064772000000005E-13</v>
      </c>
      <c r="BB368" s="328">
        <v>2.0209670999999998E-9</v>
      </c>
      <c r="BC368" s="328">
        <v>1.4558538999999999E-11</v>
      </c>
      <c r="BD368" s="328">
        <v>3.414063E-11</v>
      </c>
      <c r="BE368" s="328">
        <v>6.6572709000000005E-7</v>
      </c>
      <c r="BF368" s="328">
        <v>1.727148E-6</v>
      </c>
      <c r="BG368" s="328">
        <v>1.6976715000000001E-9</v>
      </c>
      <c r="BH368" s="329">
        <v>0.91998857000000001</v>
      </c>
      <c r="BI368" s="329">
        <v>47.34337</v>
      </c>
      <c r="BJ368" s="329">
        <v>0</v>
      </c>
      <c r="BK368" s="329">
        <v>0</v>
      </c>
      <c r="BL368" s="329">
        <v>0</v>
      </c>
      <c r="BM368" s="41"/>
      <c r="BN368" s="111">
        <v>6.8717643999999994E-2</v>
      </c>
      <c r="BO368" s="111">
        <v>2.4484719000000001E-3</v>
      </c>
      <c r="BP368" s="111">
        <v>1.3087184999999999E-2</v>
      </c>
      <c r="BQ368" s="122">
        <v>8.6160898000000005E-5</v>
      </c>
      <c r="BR368" s="111">
        <v>2.8377844E-3</v>
      </c>
      <c r="BS368" s="111">
        <v>3.76146E-4</v>
      </c>
      <c r="BT368" s="122">
        <v>8.5152289000000005E-7</v>
      </c>
      <c r="BU368" s="111">
        <v>5.7198304999999999E-4</v>
      </c>
      <c r="BV368" s="122">
        <v>5.2766136999999997E-5</v>
      </c>
      <c r="BW368" s="122">
        <v>5.8438913999999999E-5</v>
      </c>
      <c r="BX368" s="122">
        <v>1.6774482000000001E-5</v>
      </c>
      <c r="BY368" s="122">
        <v>1.2334689E-6</v>
      </c>
      <c r="BZ368" s="122">
        <v>2.8425024999999997E-7</v>
      </c>
      <c r="CA368" s="111">
        <v>9.6746638000000005E-4</v>
      </c>
      <c r="CB368" s="111">
        <v>6.9363595000000002E-3</v>
      </c>
      <c r="CC368" s="111">
        <v>4.1275737E-2</v>
      </c>
      <c r="CD368" s="111">
        <v>0</v>
      </c>
      <c r="CE368" s="154"/>
      <c r="CF368" s="173"/>
      <c r="CG368" s="76" t="s">
        <v>1029</v>
      </c>
      <c r="CH368" s="169"/>
      <c r="CI368" s="217"/>
      <c r="CK368" s="50"/>
      <c r="CL368" s="41"/>
      <c r="CM368" s="41"/>
      <c r="CN368" s="41"/>
      <c r="CO368" s="41"/>
      <c r="CP368" s="41"/>
      <c r="CQ368" s="41"/>
      <c r="CR368" s="41"/>
      <c r="CS368" s="41"/>
      <c r="CT368" s="41"/>
      <c r="CU368" s="41"/>
      <c r="CV368" s="41"/>
      <c r="CW368" s="41"/>
    </row>
    <row r="369" spans="1:101" ht="14.5" customHeight="1">
      <c r="A369" s="41" t="s">
        <v>11896</v>
      </c>
      <c r="B369" s="119" t="s">
        <v>11889</v>
      </c>
      <c r="C369" s="120" t="str">
        <f t="shared" si="140"/>
        <v>A.050.04.120</v>
      </c>
      <c r="D369" s="135" t="s">
        <v>11888</v>
      </c>
      <c r="E369" s="119" t="s">
        <v>6570</v>
      </c>
      <c r="F369" s="118" t="str">
        <f t="shared" si="141"/>
        <v>solder Tin/Lead 63/37 solder electronic industry</v>
      </c>
      <c r="G369" s="118">
        <f t="shared" si="142"/>
        <v>18.432510326934992</v>
      </c>
      <c r="H369" s="118">
        <f t="shared" si="143"/>
        <v>0.1247750862</v>
      </c>
      <c r="I369" s="118">
        <f t="shared" si="144"/>
        <v>2.9147583020000001</v>
      </c>
      <c r="J369" s="326">
        <f t="shared" si="145"/>
        <v>13.894804438734994</v>
      </c>
      <c r="K369" s="118">
        <v>1.4981724999999999</v>
      </c>
      <c r="L369" s="118">
        <v>2.7803494999999998</v>
      </c>
      <c r="M369" s="118">
        <v>8.6056134000000006E-2</v>
      </c>
      <c r="N369" s="118">
        <v>2.8768102E-2</v>
      </c>
      <c r="O369" s="118">
        <v>6.1299772000000001E-3</v>
      </c>
      <c r="P369" s="118">
        <v>6.5569822E-2</v>
      </c>
      <c r="Q369" s="118">
        <v>2.4307184999999999E-2</v>
      </c>
      <c r="R369" s="118">
        <v>4.8352668000000001E-2</v>
      </c>
      <c r="S369" s="118">
        <v>13.509866000000001</v>
      </c>
      <c r="T369" s="118">
        <v>4.2162655999999996E-3</v>
      </c>
      <c r="U369" s="118">
        <v>0.38072211</v>
      </c>
      <c r="V369" s="330">
        <v>6.3134993000000004E-8</v>
      </c>
      <c r="W369" s="118">
        <v>0</v>
      </c>
      <c r="X369" s="118">
        <v>0</v>
      </c>
      <c r="Y369" s="41"/>
      <c r="Z369" s="327">
        <f t="shared" si="146"/>
        <v>11.264454887218044</v>
      </c>
      <c r="AA369" s="41"/>
      <c r="AB369" s="111">
        <v>184.13804999999999</v>
      </c>
      <c r="AC369" s="111">
        <v>131.79268999999999</v>
      </c>
      <c r="AD369" s="111">
        <v>51.616337000000001</v>
      </c>
      <c r="AE369" s="111">
        <v>0</v>
      </c>
      <c r="AF369" s="111">
        <v>0.33098781999999999</v>
      </c>
      <c r="AG369" s="111">
        <v>1.2813137000000001E-3</v>
      </c>
      <c r="AH369" s="111">
        <v>0.39674517999999998</v>
      </c>
      <c r="AI369" s="41"/>
      <c r="AJ369" s="114">
        <v>1.0797346999999999</v>
      </c>
      <c r="AK369" s="114">
        <v>1.0409975</v>
      </c>
      <c r="AL369" s="114">
        <v>2.4745083000000001E-2</v>
      </c>
      <c r="AM369" s="114">
        <v>1.3992118E-2</v>
      </c>
      <c r="AN369" s="113">
        <f t="shared" si="147"/>
        <v>6.2409924039890006E-5</v>
      </c>
      <c r="AO369" s="112">
        <f t="shared" si="148"/>
        <v>9.1512880595419979E-8</v>
      </c>
      <c r="AP369" s="112">
        <f t="shared" si="149"/>
        <v>1.9596803199999999</v>
      </c>
      <c r="AQ369" s="328">
        <v>1.0460230000000001E-5</v>
      </c>
      <c r="AR369" s="328">
        <v>3.1561268999999997E-8</v>
      </c>
      <c r="AS369" s="328">
        <v>8.6228843999999998E-13</v>
      </c>
      <c r="AT369" s="328">
        <v>9.7359519999999995E-11</v>
      </c>
      <c r="AU369" s="328">
        <v>2.1679127E-10</v>
      </c>
      <c r="AV369" s="328">
        <v>4.2743160999999998E-9</v>
      </c>
      <c r="AW369" s="328">
        <v>5.0586563E-5</v>
      </c>
      <c r="AX369" s="328">
        <v>8.9361428999999996E-10</v>
      </c>
      <c r="AY369" s="328">
        <v>5.8898571000000002E-8</v>
      </c>
      <c r="AZ369" s="328">
        <v>2.7112659000000001E-11</v>
      </c>
      <c r="BA369" s="328">
        <v>6.6008679999999999E-14</v>
      </c>
      <c r="BB369" s="328">
        <v>8.4359917999999998E-11</v>
      </c>
      <c r="BC369" s="328">
        <v>3.8396007E-11</v>
      </c>
      <c r="BD369" s="328">
        <v>8.6294243000000007E-12</v>
      </c>
      <c r="BE369" s="328">
        <v>6.0286172999999994E-8</v>
      </c>
      <c r="BF369" s="328">
        <v>1.2982563999999999E-6</v>
      </c>
      <c r="BG369" s="329">
        <v>0</v>
      </c>
      <c r="BH369" s="329">
        <v>0.76539652000000002</v>
      </c>
      <c r="BI369" s="329">
        <v>1.1942838</v>
      </c>
      <c r="BJ369" s="329">
        <v>0</v>
      </c>
      <c r="BK369" s="329">
        <v>0</v>
      </c>
      <c r="BL369" s="329">
        <v>0</v>
      </c>
      <c r="BM369" s="41"/>
      <c r="BN369" s="111">
        <v>1.5599785999999999E-2</v>
      </c>
      <c r="BO369" s="111">
        <v>4.0638121000000001E-4</v>
      </c>
      <c r="BP369" s="111">
        <v>3.1408289E-4</v>
      </c>
      <c r="BQ369" s="122">
        <v>5.6666947000000001E-6</v>
      </c>
      <c r="BR369" s="111">
        <v>3.3982047999999999E-4</v>
      </c>
      <c r="BS369" s="122">
        <v>8.1490569000000002E-7</v>
      </c>
      <c r="BT369" s="122">
        <v>6.8420575000000005E-7</v>
      </c>
      <c r="BU369" s="122">
        <v>9.4965142000000005E-7</v>
      </c>
      <c r="BV369" s="122">
        <v>8.7990085000000002E-5</v>
      </c>
      <c r="BW369" s="122">
        <v>1.6084206000000001E-5</v>
      </c>
      <c r="BX369" s="122">
        <v>6.1408578999999999E-7</v>
      </c>
      <c r="BY369" s="111">
        <v>0</v>
      </c>
      <c r="BZ369" s="122">
        <v>4.0249380000000001E-8</v>
      </c>
      <c r="CA369" s="122">
        <v>4.7456198000000003E-5</v>
      </c>
      <c r="CB369" s="111">
        <v>2.2508357E-4</v>
      </c>
      <c r="CC369" s="111">
        <v>1.4154118E-2</v>
      </c>
      <c r="CD369" s="111">
        <v>0</v>
      </c>
      <c r="CE369" s="154"/>
      <c r="CF369" s="173"/>
      <c r="CG369" s="76" t="s">
        <v>1031</v>
      </c>
      <c r="CH369" s="169"/>
      <c r="CI369" s="217"/>
      <c r="CK369" s="50"/>
      <c r="CL369" s="41"/>
      <c r="CM369" s="41"/>
      <c r="CN369" s="41"/>
      <c r="CO369" s="41"/>
      <c r="CP369" s="41"/>
      <c r="CQ369" s="41"/>
      <c r="CR369" s="41"/>
      <c r="CS369" s="41"/>
      <c r="CT369" s="41"/>
      <c r="CU369" s="41"/>
      <c r="CV369" s="41"/>
      <c r="CW369" s="41"/>
    </row>
    <row r="370" spans="1:101" ht="14.5" customHeight="1">
      <c r="A370" s="41" t="s">
        <v>11894</v>
      </c>
      <c r="B370" s="119" t="s">
        <v>11889</v>
      </c>
      <c r="C370" s="120" t="str">
        <f t="shared" si="140"/>
        <v>A.050.04.121</v>
      </c>
      <c r="D370" s="135" t="s">
        <v>11888</v>
      </c>
      <c r="E370" s="119" t="s">
        <v>6570</v>
      </c>
      <c r="F370" s="118" t="str">
        <f t="shared" si="141"/>
        <v>solder leadfree electronic industry (Ag3.9, Cu0.6)</v>
      </c>
      <c r="G370" s="118">
        <f t="shared" si="142"/>
        <v>49.208325472976185</v>
      </c>
      <c r="H370" s="118">
        <f t="shared" si="143"/>
        <v>0.43049818674000001</v>
      </c>
      <c r="I370" s="118">
        <f t="shared" si="144"/>
        <v>5.38416009</v>
      </c>
      <c r="J370" s="326">
        <f t="shared" si="145"/>
        <v>40.727318296236184</v>
      </c>
      <c r="K370" s="118">
        <v>2.6663489</v>
      </c>
      <c r="L370" s="118">
        <v>4.9610463999999999</v>
      </c>
      <c r="M370" s="118">
        <v>0.17779323999999999</v>
      </c>
      <c r="N370" s="118">
        <v>4.2800541999999997E-2</v>
      </c>
      <c r="O370" s="118">
        <v>4.3605473999999998E-4</v>
      </c>
      <c r="P370" s="118">
        <v>0.17218410000000001</v>
      </c>
      <c r="Q370" s="118">
        <v>0.21507749000000001</v>
      </c>
      <c r="R370" s="118">
        <v>0.24532045</v>
      </c>
      <c r="S370" s="118">
        <v>40.134734000000002</v>
      </c>
      <c r="T370" s="118">
        <v>0</v>
      </c>
      <c r="U370" s="118">
        <v>0.59258409999999995</v>
      </c>
      <c r="V370" s="330">
        <v>1.9623618E-7</v>
      </c>
      <c r="W370" s="118">
        <v>0</v>
      </c>
      <c r="X370" s="118">
        <v>0</v>
      </c>
      <c r="Y370" s="41"/>
      <c r="Z370" s="327">
        <f t="shared" si="146"/>
        <v>20.047736090225563</v>
      </c>
      <c r="AA370" s="41"/>
      <c r="AB370" s="111">
        <v>319.39103999999998</v>
      </c>
      <c r="AC370" s="111">
        <v>234.34171000000001</v>
      </c>
      <c r="AD370" s="111">
        <v>80.339492000000007</v>
      </c>
      <c r="AE370" s="111">
        <v>0</v>
      </c>
      <c r="AF370" s="111">
        <v>4.6923702</v>
      </c>
      <c r="AG370" s="122">
        <v>5.3749853000000003E-5</v>
      </c>
      <c r="AH370" s="111">
        <v>1.7416266999999999E-2</v>
      </c>
      <c r="AI370" s="41"/>
      <c r="AJ370" s="114">
        <v>2.1048363000000001</v>
      </c>
      <c r="AK370" s="114">
        <v>2.0281726999999998</v>
      </c>
      <c r="AL370" s="114">
        <v>4.5028234E-2</v>
      </c>
      <c r="AM370" s="114">
        <v>3.163535E-2</v>
      </c>
      <c r="AN370" s="113">
        <f t="shared" si="147"/>
        <v>1.215930875551496E-4</v>
      </c>
      <c r="AO370" s="112">
        <f t="shared" si="148"/>
        <v>1.6652453323935993E-7</v>
      </c>
      <c r="AP370" s="112">
        <f t="shared" si="149"/>
        <v>4.4307213000000001</v>
      </c>
      <c r="AQ370" s="328">
        <v>1.8605088999999999E-5</v>
      </c>
      <c r="AR370" s="328">
        <v>5.6136071999999997E-8</v>
      </c>
      <c r="AS370" s="328">
        <v>1.5337165000000001E-12</v>
      </c>
      <c r="AT370" s="328">
        <v>9.4154596999999994E-12</v>
      </c>
      <c r="AU370" s="328">
        <v>2.258899E-13</v>
      </c>
      <c r="AV370" s="328">
        <v>6.3580437999999997E-9</v>
      </c>
      <c r="AW370" s="328">
        <v>9.0122987999999998E-5</v>
      </c>
      <c r="AX370" s="328">
        <v>1.4304008E-9</v>
      </c>
      <c r="AY370" s="328">
        <v>1.0497782999999999E-7</v>
      </c>
      <c r="AZ370" s="328">
        <v>5.5896918E-11</v>
      </c>
      <c r="BA370" s="328">
        <v>5.5562338999999997E-13</v>
      </c>
      <c r="BB370" s="328">
        <v>3.0674041E-9</v>
      </c>
      <c r="BC370" s="328">
        <v>6.9546140999999997E-10</v>
      </c>
      <c r="BD370" s="328">
        <v>1.5909682999999999E-10</v>
      </c>
      <c r="BE370" s="328">
        <v>4.8581587000000005E-7</v>
      </c>
      <c r="BF370" s="328">
        <v>1.2372827E-5</v>
      </c>
      <c r="BG370" s="328">
        <v>2.8184146999999999E-13</v>
      </c>
      <c r="BH370" s="329">
        <v>2.2274726</v>
      </c>
      <c r="BI370" s="329">
        <v>2.2032487000000001</v>
      </c>
      <c r="BJ370" s="329">
        <v>0</v>
      </c>
      <c r="BK370" s="329">
        <v>0</v>
      </c>
      <c r="BL370" s="329">
        <v>0</v>
      </c>
      <c r="BM370" s="41"/>
      <c r="BN370" s="111">
        <v>6.5358582999999998E-2</v>
      </c>
      <c r="BO370" s="111">
        <v>7.2378226000000001E-4</v>
      </c>
      <c r="BP370" s="111">
        <v>5.5898408000000001E-4</v>
      </c>
      <c r="BQ370" s="122">
        <v>2.8736057999999999E-5</v>
      </c>
      <c r="BR370" s="111">
        <v>5.9646953000000002E-4</v>
      </c>
      <c r="BS370" s="122">
        <v>1.8330053E-6</v>
      </c>
      <c r="BT370" s="122">
        <v>1.4428695000000001E-6</v>
      </c>
      <c r="BU370" s="122">
        <v>2.5435864999999998E-7</v>
      </c>
      <c r="BV370" s="111">
        <v>2.3105892999999999E-4</v>
      </c>
      <c r="BW370" s="111">
        <v>1.4231802999999999E-4</v>
      </c>
      <c r="BX370" s="122">
        <v>1.6463955E-9</v>
      </c>
      <c r="BY370" s="122">
        <v>2.0460896999999999E-10</v>
      </c>
      <c r="BZ370" s="122">
        <v>2.4253858999999998E-11</v>
      </c>
      <c r="CA370" s="122">
        <v>8.3857561999999998E-5</v>
      </c>
      <c r="CB370" s="111">
        <v>3.8577813E-4</v>
      </c>
      <c r="CC370" s="111">
        <v>6.2604066E-2</v>
      </c>
      <c r="CD370" s="111">
        <v>0</v>
      </c>
      <c r="CE370" s="154"/>
      <c r="CF370" s="173"/>
      <c r="CG370" s="76" t="s">
        <v>1031</v>
      </c>
      <c r="CH370" s="169"/>
      <c r="CI370" s="42"/>
      <c r="CK370" s="50"/>
      <c r="CL370" s="41"/>
      <c r="CM370" s="41"/>
      <c r="CN370" s="41"/>
      <c r="CO370" s="41"/>
      <c r="CP370" s="41"/>
      <c r="CQ370" s="41"/>
      <c r="CR370" s="41"/>
      <c r="CS370" s="41"/>
      <c r="CT370" s="41"/>
      <c r="CU370" s="41"/>
      <c r="CV370" s="41"/>
      <c r="CW370" s="41"/>
    </row>
    <row r="371" spans="1:101" ht="14.5" customHeight="1">
      <c r="A371" s="41" t="s">
        <v>11892</v>
      </c>
      <c r="B371" s="119" t="s">
        <v>11889</v>
      </c>
      <c r="C371" s="120" t="str">
        <f t="shared" si="140"/>
        <v>A.050.04.122</v>
      </c>
      <c r="D371" s="135" t="s">
        <v>11888</v>
      </c>
      <c r="E371" s="119" t="s">
        <v>6570</v>
      </c>
      <c r="F371" s="118" t="str">
        <f t="shared" si="141"/>
        <v>solder Lead Tin/Lead  60/40 (normal)</v>
      </c>
      <c r="G371" s="118">
        <f t="shared" si="142"/>
        <v>17.666331979554048</v>
      </c>
      <c r="H371" s="118">
        <f t="shared" si="143"/>
        <v>0.12161108529999999</v>
      </c>
      <c r="I371" s="118">
        <f t="shared" si="144"/>
        <v>2.7933978210000001</v>
      </c>
      <c r="J371" s="326">
        <f t="shared" si="145"/>
        <v>13.312510373254048</v>
      </c>
      <c r="K371" s="118">
        <v>1.4388126999999999</v>
      </c>
      <c r="L371" s="118">
        <v>2.6636978999999998</v>
      </c>
      <c r="M371" s="118">
        <v>8.2967747999999994E-2</v>
      </c>
      <c r="N371" s="118">
        <v>2.8236639000000001E-2</v>
      </c>
      <c r="O371" s="118">
        <v>6.6270023000000004E-3</v>
      </c>
      <c r="P371" s="118">
        <v>6.2469999999999998E-2</v>
      </c>
      <c r="Q371" s="118">
        <v>2.4277443999999999E-2</v>
      </c>
      <c r="R371" s="118">
        <v>4.6732173000000002E-2</v>
      </c>
      <c r="S371" s="118">
        <v>12.943909</v>
      </c>
      <c r="T371" s="118">
        <v>4.5581249999999997E-3</v>
      </c>
      <c r="U371" s="118">
        <v>0.36404318000000002</v>
      </c>
      <c r="V371" s="330">
        <v>6.8254046999999995E-8</v>
      </c>
      <c r="W371" s="118">
        <v>0</v>
      </c>
      <c r="X371" s="118">
        <v>0</v>
      </c>
      <c r="Y371" s="41"/>
      <c r="Z371" s="327">
        <f t="shared" si="146"/>
        <v>10.818140601503758</v>
      </c>
      <c r="AA371" s="41"/>
      <c r="AB371" s="111">
        <v>176.77515</v>
      </c>
      <c r="AC371" s="111">
        <v>126.67449999999999</v>
      </c>
      <c r="AD371" s="111">
        <v>49.355094999999999</v>
      </c>
      <c r="AE371" s="111">
        <v>0</v>
      </c>
      <c r="AF371" s="111">
        <v>0.31525711000000001</v>
      </c>
      <c r="AG371" s="111">
        <v>1.3852039999999999E-3</v>
      </c>
      <c r="AH371" s="111">
        <v>0.42891371</v>
      </c>
      <c r="AI371" s="41"/>
      <c r="AJ371" s="114">
        <v>1.0352896</v>
      </c>
      <c r="AK371" s="114">
        <v>0.99816088000000003</v>
      </c>
      <c r="AL371" s="114">
        <v>2.3735032999999999E-2</v>
      </c>
      <c r="AM371" s="114">
        <v>1.3393722E-2</v>
      </c>
      <c r="AN371" s="113">
        <f t="shared" si="147"/>
        <v>5.9841779085280005E-5</v>
      </c>
      <c r="AO371" s="112">
        <f t="shared" si="148"/>
        <v>8.7777490094879029E-8</v>
      </c>
      <c r="AP371" s="112">
        <f t="shared" si="149"/>
        <v>1.87587145</v>
      </c>
      <c r="AQ371" s="328">
        <v>1.0046603E-5</v>
      </c>
      <c r="AR371" s="328">
        <v>3.0313275E-8</v>
      </c>
      <c r="AS371" s="328">
        <v>8.2819058999999999E-13</v>
      </c>
      <c r="AT371" s="328">
        <v>1.0525354E-10</v>
      </c>
      <c r="AU371" s="328">
        <v>2.3436894000000002E-10</v>
      </c>
      <c r="AV371" s="328">
        <v>4.1954498E-9</v>
      </c>
      <c r="AW371" s="328">
        <v>4.8475581000000002E-5</v>
      </c>
      <c r="AX371" s="328">
        <v>8.6886462999999998E-10</v>
      </c>
      <c r="AY371" s="328">
        <v>5.6437483000000003E-8</v>
      </c>
      <c r="AZ371" s="328">
        <v>2.5932407000000001E-11</v>
      </c>
      <c r="BA371" s="328">
        <v>6.3318788999999999E-14</v>
      </c>
      <c r="BB371" s="328">
        <v>8.5930794E-11</v>
      </c>
      <c r="BC371" s="328">
        <v>3.6813810000000002E-11</v>
      </c>
      <c r="BD371" s="328">
        <v>8.2989444999999995E-12</v>
      </c>
      <c r="BE371" s="328">
        <v>5.7905812999999999E-8</v>
      </c>
      <c r="BF371" s="328">
        <v>1.2571542000000001E-6</v>
      </c>
      <c r="BG371" s="329">
        <v>0</v>
      </c>
      <c r="BH371" s="329">
        <v>0.73340165000000002</v>
      </c>
      <c r="BI371" s="329">
        <v>1.1424698</v>
      </c>
      <c r="BJ371" s="329">
        <v>0</v>
      </c>
      <c r="BK371" s="329">
        <v>0</v>
      </c>
      <c r="BL371" s="329">
        <v>0</v>
      </c>
      <c r="BM371" s="41"/>
      <c r="BN371" s="111">
        <v>1.5130507E-2</v>
      </c>
      <c r="BO371" s="111">
        <v>3.8943940000000002E-4</v>
      </c>
      <c r="BP371" s="111">
        <v>3.0163846000000002E-4</v>
      </c>
      <c r="BQ371" s="122">
        <v>5.4771036999999999E-6</v>
      </c>
      <c r="BR371" s="111">
        <v>3.2627603000000001E-4</v>
      </c>
      <c r="BS371" s="122">
        <v>8.5685459000000003E-7</v>
      </c>
      <c r="BT371" s="122">
        <v>6.5194278000000003E-7</v>
      </c>
      <c r="BU371" s="122">
        <v>1.0266502E-6</v>
      </c>
      <c r="BV371" s="122">
        <v>8.3830342000000004E-5</v>
      </c>
      <c r="BW371" s="122">
        <v>1.6064526E-5</v>
      </c>
      <c r="BX371" s="122">
        <v>6.6387651999999996E-7</v>
      </c>
      <c r="BY371" s="111">
        <v>0</v>
      </c>
      <c r="BZ371" s="122">
        <v>4.3512843E-8</v>
      </c>
      <c r="CA371" s="122">
        <v>4.5516541000000003E-5</v>
      </c>
      <c r="CB371" s="111">
        <v>2.1599987E-4</v>
      </c>
      <c r="CC371" s="111">
        <v>1.3743022000000001E-2</v>
      </c>
      <c r="CD371" s="111">
        <v>0</v>
      </c>
      <c r="CE371" s="154"/>
      <c r="CF371" s="173"/>
      <c r="CG371" s="76" t="s">
        <v>1031</v>
      </c>
      <c r="CH371" s="169"/>
      <c r="CI371" s="217"/>
      <c r="CK371" s="50"/>
      <c r="CL371" s="41"/>
      <c r="CM371" s="41"/>
      <c r="CN371" s="41"/>
      <c r="CO371" s="41"/>
      <c r="CP371" s="41"/>
      <c r="CQ371" s="41"/>
      <c r="CR371" s="41"/>
      <c r="CS371" s="41"/>
      <c r="CT371" s="41"/>
      <c r="CU371" s="41"/>
      <c r="CV371" s="41"/>
      <c r="CW371" s="41"/>
    </row>
    <row r="372" spans="1:101" ht="14.5" customHeight="1">
      <c r="A372" s="41" t="s">
        <v>11890</v>
      </c>
      <c r="B372" s="119" t="s">
        <v>11889</v>
      </c>
      <c r="C372" s="120" t="str">
        <f t="shared" si="140"/>
        <v>A.050.04.123</v>
      </c>
      <c r="D372" s="135" t="s">
        <v>11888</v>
      </c>
      <c r="E372" s="119" t="s">
        <v>7747</v>
      </c>
      <c r="F372" s="118" t="str">
        <f t="shared" si="141"/>
        <v>PV cell</v>
      </c>
      <c r="G372" s="118">
        <f t="shared" si="142"/>
        <v>93.765113615199994</v>
      </c>
      <c r="H372" s="118">
        <f t="shared" si="143"/>
        <v>7.5710500730000003</v>
      </c>
      <c r="I372" s="118">
        <f t="shared" si="144"/>
        <v>13.086080542199999</v>
      </c>
      <c r="J372" s="326">
        <f t="shared" si="145"/>
        <v>18.188727</v>
      </c>
      <c r="K372" s="118">
        <v>54.919255999999997</v>
      </c>
      <c r="L372" s="118">
        <v>3.6650472999999999</v>
      </c>
      <c r="M372" s="118">
        <v>9.4194017999999993</v>
      </c>
      <c r="N372" s="118">
        <v>7.5525359999999999</v>
      </c>
      <c r="O372" s="118">
        <v>0</v>
      </c>
      <c r="P372" s="118">
        <v>0</v>
      </c>
      <c r="Q372" s="118">
        <v>1.8514072999999999E-2</v>
      </c>
      <c r="R372" s="118">
        <v>1.6314421999999999E-3</v>
      </c>
      <c r="S372" s="118">
        <v>18.188727</v>
      </c>
      <c r="T372" s="118">
        <v>0</v>
      </c>
      <c r="U372" s="118">
        <v>0</v>
      </c>
      <c r="V372" s="118">
        <v>0</v>
      </c>
      <c r="W372" s="118">
        <v>0</v>
      </c>
      <c r="X372" s="118">
        <v>0</v>
      </c>
      <c r="Y372" s="41"/>
      <c r="Z372" s="327">
        <f t="shared" si="146"/>
        <v>412.92673684210524</v>
      </c>
      <c r="AA372" s="41"/>
      <c r="AB372" s="111">
        <v>16538.400000000001</v>
      </c>
      <c r="AC372" s="111">
        <v>0</v>
      </c>
      <c r="AD372" s="111">
        <v>0</v>
      </c>
      <c r="AE372" s="111">
        <v>0</v>
      </c>
      <c r="AF372" s="111">
        <v>0</v>
      </c>
      <c r="AG372" s="111">
        <v>16538.400000000001</v>
      </c>
      <c r="AH372" s="111">
        <v>0</v>
      </c>
      <c r="AI372" s="41"/>
      <c r="AJ372" s="114">
        <v>9.5375189999999996</v>
      </c>
      <c r="AK372" s="114">
        <v>9.1143155999999994</v>
      </c>
      <c r="AL372" s="114">
        <v>0.41541092000000002</v>
      </c>
      <c r="AM372" s="114">
        <v>7.7924314E-3</v>
      </c>
      <c r="AN372" s="113">
        <f t="shared" si="147"/>
        <v>5.4642179780000006E-4</v>
      </c>
      <c r="AO372" s="112">
        <f t="shared" si="148"/>
        <v>1.5362829902269999E-6</v>
      </c>
      <c r="AP372" s="112">
        <f t="shared" si="149"/>
        <v>1.0913769</v>
      </c>
      <c r="AQ372" s="329">
        <v>3.9334008E-4</v>
      </c>
      <c r="AR372" s="328">
        <v>1.1871977E-6</v>
      </c>
      <c r="AS372" s="328">
        <v>3.2419227000000002E-11</v>
      </c>
      <c r="AT372" s="329">
        <v>0</v>
      </c>
      <c r="AU372" s="329">
        <v>0</v>
      </c>
      <c r="AV372" s="328">
        <v>1.1230078E-6</v>
      </c>
      <c r="AW372" s="329">
        <v>1.5195871000000001E-4</v>
      </c>
      <c r="AX372" s="328">
        <v>1.5919561000000001E-7</v>
      </c>
      <c r="AY372" s="328">
        <v>1.7169219E-7</v>
      </c>
      <c r="AZ372" s="328">
        <v>1.8165071E-8</v>
      </c>
      <c r="BA372" s="329">
        <v>0</v>
      </c>
      <c r="BB372" s="329">
        <v>0</v>
      </c>
      <c r="BC372" s="329">
        <v>0</v>
      </c>
      <c r="BD372" s="329">
        <v>0</v>
      </c>
      <c r="BE372" s="329">
        <v>0</v>
      </c>
      <c r="BF372" s="329">
        <v>0</v>
      </c>
      <c r="BG372" s="329">
        <v>0</v>
      </c>
      <c r="BH372" s="329">
        <v>1.0913769</v>
      </c>
      <c r="BI372" s="329">
        <v>0</v>
      </c>
      <c r="BJ372" s="329">
        <v>0</v>
      </c>
      <c r="BK372" s="329">
        <v>0</v>
      </c>
      <c r="BL372" s="329">
        <v>0</v>
      </c>
      <c r="BM372" s="41"/>
      <c r="BN372" s="111">
        <v>4.4344025000000002E-2</v>
      </c>
      <c r="BO372" s="111">
        <v>1.5534227000000001E-3</v>
      </c>
      <c r="BP372" s="111">
        <v>1.1513493E-2</v>
      </c>
      <c r="BQ372" s="122">
        <v>1.9110189999999999E-7</v>
      </c>
      <c r="BR372" s="111">
        <v>7.3746786000000004E-4</v>
      </c>
      <c r="BS372" s="111">
        <v>7.2701435000000001E-4</v>
      </c>
      <c r="BT372" s="111">
        <v>4.5582647000000002E-4</v>
      </c>
      <c r="BU372" s="111">
        <v>1.1034513E-3</v>
      </c>
      <c r="BV372" s="111">
        <v>0</v>
      </c>
      <c r="BW372" s="122">
        <v>1.2250869999999999E-5</v>
      </c>
      <c r="BX372" s="111">
        <v>0</v>
      </c>
      <c r="BY372" s="111">
        <v>0</v>
      </c>
      <c r="BZ372" s="111">
        <v>0</v>
      </c>
      <c r="CA372" s="111">
        <v>1.4992674E-3</v>
      </c>
      <c r="CB372" s="111">
        <v>0</v>
      </c>
      <c r="CC372" s="111">
        <v>2.6741640000000001E-2</v>
      </c>
      <c r="CD372" s="111">
        <v>0</v>
      </c>
      <c r="CF372" s="173"/>
      <c r="CG372" s="107" t="s">
        <v>1030</v>
      </c>
      <c r="CH372" s="169"/>
      <c r="CI372" s="42"/>
      <c r="CK372" s="76"/>
      <c r="CL372" s="41"/>
      <c r="CM372" s="41"/>
      <c r="CN372" s="41"/>
      <c r="CO372" s="41"/>
      <c r="CP372" s="41"/>
      <c r="CQ372" s="41"/>
      <c r="CR372" s="41"/>
      <c r="CS372" s="41"/>
      <c r="CT372" s="41"/>
      <c r="CU372" s="41"/>
      <c r="CV372" s="41"/>
      <c r="CW372" s="41"/>
    </row>
    <row r="373" spans="1:101" ht="14.5" customHeight="1">
      <c r="B373" s="119" t="s">
        <v>11879</v>
      </c>
      <c r="C373" s="133" t="s">
        <v>11886</v>
      </c>
      <c r="D373" s="135"/>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41"/>
      <c r="BC373" s="41"/>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130"/>
      <c r="CF373" s="172"/>
      <c r="CH373" s="169"/>
      <c r="CI373" s="42"/>
      <c r="CK373" s="41"/>
      <c r="CL373" s="41"/>
      <c r="CM373" s="41"/>
      <c r="CN373" s="41"/>
      <c r="CO373" s="41"/>
      <c r="CP373" s="41"/>
      <c r="CQ373" s="41"/>
      <c r="CR373" s="41"/>
      <c r="CS373" s="41"/>
      <c r="CT373" s="41"/>
      <c r="CU373" s="41"/>
      <c r="CV373" s="41"/>
      <c r="CW373" s="41"/>
    </row>
    <row r="374" spans="1:101" ht="14.5" customHeight="1">
      <c r="B374" s="119" t="s">
        <v>11879</v>
      </c>
      <c r="C374" s="133" t="s">
        <v>46</v>
      </c>
      <c r="D374" s="133" t="s">
        <v>11878</v>
      </c>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41"/>
      <c r="BC374" s="41"/>
      <c r="BD374" s="41"/>
      <c r="BE374" s="41"/>
      <c r="BF374" s="41"/>
      <c r="BG374" s="41"/>
      <c r="BH374" s="41"/>
      <c r="BI374" s="41"/>
      <c r="BJ374" s="41"/>
      <c r="BK374" s="41"/>
      <c r="BL374" s="41"/>
      <c r="BM374" s="41"/>
      <c r="BN374" s="41"/>
      <c r="BO374" s="41"/>
      <c r="BP374" s="41"/>
      <c r="BQ374" s="41"/>
      <c r="BR374" s="41"/>
      <c r="BS374" s="41"/>
      <c r="BT374" s="41"/>
      <c r="BU374" s="41"/>
      <c r="BV374" s="41"/>
      <c r="BW374" s="41"/>
      <c r="BX374" s="41"/>
      <c r="BY374" s="41"/>
      <c r="BZ374" s="41"/>
      <c r="CA374" s="41"/>
      <c r="CB374" s="41"/>
      <c r="CC374" s="41"/>
      <c r="CD374" s="41"/>
      <c r="CE374" s="152"/>
      <c r="CF374" s="172"/>
      <c r="CH374" s="42"/>
      <c r="CI374" s="42"/>
      <c r="CK374" s="50"/>
      <c r="CL374" s="41"/>
      <c r="CM374" s="41"/>
      <c r="CN374" s="41"/>
      <c r="CO374" s="41"/>
      <c r="CP374" s="41"/>
      <c r="CQ374" s="41"/>
      <c r="CR374" s="41"/>
      <c r="CS374" s="41"/>
      <c r="CT374" s="41"/>
      <c r="CU374" s="41"/>
      <c r="CV374" s="41"/>
      <c r="CW374" s="41"/>
    </row>
    <row r="375" spans="1:101" ht="14.5" customHeight="1">
      <c r="A375" s="41" t="s">
        <v>11885</v>
      </c>
      <c r="B375" s="119" t="s">
        <v>11879</v>
      </c>
      <c r="C375" s="120" t="str">
        <f>MID(A375,1,12)</f>
        <v>A.060.01.101</v>
      </c>
      <c r="D375" s="135" t="s">
        <v>11878</v>
      </c>
      <c r="E375" s="119" t="s">
        <v>6570</v>
      </c>
      <c r="F375" s="118" t="str">
        <f>MID(A375, 21,85)</f>
        <v>Aramid st gr</v>
      </c>
      <c r="G375" s="118">
        <f>H375+I375+J375+K375</f>
        <v>14.650593840690998</v>
      </c>
      <c r="H375" s="118">
        <f>N375+O375+P375+Q375</f>
        <v>0.28127167660000002</v>
      </c>
      <c r="I375" s="118">
        <f>L375+M375+R375</f>
        <v>0.60137669999999999</v>
      </c>
      <c r="J375" s="326">
        <f>S375+IF(T375="x",0,T375)+IF(U375="x",0,U375)+IF(V375="x",0,V375)+W375+X375</f>
        <v>11.685968264090999</v>
      </c>
      <c r="K375" s="118">
        <v>2.0819771999999999</v>
      </c>
      <c r="L375" s="118">
        <v>5.7393090000000001E-2</v>
      </c>
      <c r="M375" s="118">
        <v>0.30767232999999999</v>
      </c>
      <c r="N375" s="118">
        <v>0.26101848</v>
      </c>
      <c r="O375" s="118">
        <v>1.1352256E-2</v>
      </c>
      <c r="P375" s="118">
        <v>1.4117750000000001E-3</v>
      </c>
      <c r="Q375" s="118">
        <v>7.4891656000000001E-3</v>
      </c>
      <c r="R375" s="118">
        <v>0.23631128000000001</v>
      </c>
      <c r="S375" s="118">
        <v>1.8191268E-3</v>
      </c>
      <c r="T375" s="118">
        <v>0.61229999999999996</v>
      </c>
      <c r="U375" s="118">
        <v>11.05922</v>
      </c>
      <c r="V375" s="330">
        <v>3.4137290999999998E-5</v>
      </c>
      <c r="W375" s="118">
        <v>1.2595E-2</v>
      </c>
      <c r="X375" s="118">
        <v>0</v>
      </c>
      <c r="Y375" s="41"/>
      <c r="Z375" s="327">
        <f>K375/0.133</f>
        <v>15.653963909774435</v>
      </c>
      <c r="AA375" s="41"/>
      <c r="AB375" s="111">
        <v>1721.1436000000001</v>
      </c>
      <c r="AC375" s="111">
        <v>221.65165999999999</v>
      </c>
      <c r="AD375" s="111">
        <v>1499.1612</v>
      </c>
      <c r="AE375" s="111">
        <v>0</v>
      </c>
      <c r="AF375" s="111">
        <v>3.3030730000000001E-2</v>
      </c>
      <c r="AG375" s="111">
        <v>1.5581579999999999E-2</v>
      </c>
      <c r="AH375" s="111">
        <v>0.28215936000000003</v>
      </c>
      <c r="AI375" s="41"/>
      <c r="AJ375" s="114">
        <v>0.42198347000000003</v>
      </c>
      <c r="AK375" s="114">
        <v>0.3929745</v>
      </c>
      <c r="AL375" s="114">
        <v>1.6351402000000001E-2</v>
      </c>
      <c r="AM375" s="114">
        <v>1.2657567E-2</v>
      </c>
      <c r="AN375" s="113">
        <f>AQ375+AT375+AU375+AV375+AW375+BE375+BF375+BJ375</f>
        <v>2.3559622886672003E-5</v>
      </c>
      <c r="AO375" s="112">
        <f>AR375+AS375+AX375+AY375+AZ375+BA375+BB375+BC375+BD375+BG375+BK375+BL375</f>
        <v>6.0471159234566009E-8</v>
      </c>
      <c r="AP375" s="112">
        <f>BH375+BI375</f>
        <v>1.7727684182999999</v>
      </c>
      <c r="AQ375" s="328">
        <v>1.4699473E-5</v>
      </c>
      <c r="AR375" s="328">
        <v>4.4360467999999998E-8</v>
      </c>
      <c r="AS375" s="328">
        <v>1.2116342E-12</v>
      </c>
      <c r="AT375" s="328">
        <v>2.1313354000000001E-8</v>
      </c>
      <c r="AU375" s="328">
        <v>7.1493672000000003E-11</v>
      </c>
      <c r="AV375" s="328">
        <v>3.8811529999999999E-8</v>
      </c>
      <c r="AW375" s="328">
        <v>8.6448346E-6</v>
      </c>
      <c r="AX375" s="328">
        <v>5.5416151999999999E-9</v>
      </c>
      <c r="AY375" s="328">
        <v>9.7147610999999996E-9</v>
      </c>
      <c r="AZ375" s="328">
        <v>1.1019514E-12</v>
      </c>
      <c r="BA375" s="328">
        <v>1.2204536E-14</v>
      </c>
      <c r="BB375" s="328">
        <v>2.0957979E-12</v>
      </c>
      <c r="BC375" s="328">
        <v>9.8980413000000006E-14</v>
      </c>
      <c r="BD375" s="328">
        <v>7.7406116999999994E-14</v>
      </c>
      <c r="BE375" s="328">
        <v>1.9937777000000001E-8</v>
      </c>
      <c r="BF375" s="328">
        <v>1.3081132000000001E-8</v>
      </c>
      <c r="BG375" s="328">
        <v>1.0718374E-10</v>
      </c>
      <c r="BH375" s="329">
        <v>2.1037183000000002E-3</v>
      </c>
      <c r="BI375" s="329">
        <v>1.7706647</v>
      </c>
      <c r="BJ375" s="328">
        <v>1.2209999999999999E-7</v>
      </c>
      <c r="BK375" s="328">
        <v>7.4249999999999997E-10</v>
      </c>
      <c r="BL375" s="328">
        <v>3.3220000000000003E-14</v>
      </c>
      <c r="BM375" s="41"/>
      <c r="BN375" s="111">
        <v>2.9056656000000002E-3</v>
      </c>
      <c r="BO375" s="122">
        <v>4.3260919999999999E-5</v>
      </c>
      <c r="BP375" s="111">
        <v>4.3647404000000001E-4</v>
      </c>
      <c r="BQ375" s="122">
        <v>2.7683451999999999E-5</v>
      </c>
      <c r="BR375" s="122">
        <v>2.6628181000000002E-5</v>
      </c>
      <c r="BS375" s="122">
        <v>2.4869133999999998E-5</v>
      </c>
      <c r="BT375" s="122">
        <v>1.0495570999999999E-9</v>
      </c>
      <c r="BU375" s="122">
        <v>3.7763411000000002E-5</v>
      </c>
      <c r="BV375" s="122">
        <v>1.8945027000000001E-6</v>
      </c>
      <c r="BW375" s="122">
        <v>4.9556245E-6</v>
      </c>
      <c r="BX375" s="122">
        <v>5.3736477000000003E-7</v>
      </c>
      <c r="BY375" s="122">
        <v>1.6558395000000001E-7</v>
      </c>
      <c r="BZ375" s="122">
        <v>5.1262491000000001E-5</v>
      </c>
      <c r="CA375" s="122">
        <v>5.3386732000000003E-5</v>
      </c>
      <c r="CB375" s="111">
        <v>2.1788782E-3</v>
      </c>
      <c r="CC375" s="122">
        <v>3.7660401000000001E-7</v>
      </c>
      <c r="CD375" s="122">
        <v>1.7528344E-5</v>
      </c>
      <c r="CE375" s="154"/>
      <c r="CF375" s="173"/>
      <c r="CG375" s="76" t="s">
        <v>1032</v>
      </c>
      <c r="CH375" s="42"/>
      <c r="CI375" s="42"/>
      <c r="CK375" s="50"/>
      <c r="CL375" s="41"/>
      <c r="CM375" s="41"/>
      <c r="CN375" s="41"/>
      <c r="CO375" s="41"/>
      <c r="CP375" s="41"/>
      <c r="CQ375" s="41"/>
      <c r="CR375" s="41"/>
      <c r="CS375" s="41"/>
      <c r="CT375" s="41"/>
      <c r="CU375" s="41"/>
      <c r="CV375" s="41"/>
      <c r="CW375" s="41"/>
    </row>
    <row r="376" spans="1:101" ht="14.5" customHeight="1">
      <c r="A376" s="41" t="s">
        <v>11883</v>
      </c>
      <c r="B376" s="119" t="s">
        <v>11879</v>
      </c>
      <c r="C376" s="120" t="str">
        <f>MID(A376,1,12)</f>
        <v>A.060.01.102</v>
      </c>
      <c r="D376" s="135" t="s">
        <v>11878</v>
      </c>
      <c r="E376" s="119" t="s">
        <v>6570</v>
      </c>
      <c r="F376" s="118" t="str">
        <f>MID(A376, 21,85)</f>
        <v>Carbon fibre</v>
      </c>
      <c r="G376" s="118">
        <f>H376+I376+J376+K376</f>
        <v>16.223621236469999</v>
      </c>
      <c r="H376" s="118">
        <f>N376+O376+P376+Q376</f>
        <v>0.99570412080000004</v>
      </c>
      <c r="I376" s="118">
        <f>L376+M376+R376</f>
        <v>3.4766575199999998</v>
      </c>
      <c r="J376" s="326">
        <f>S376+IF(T376="x",0,T376)+IF(U376="x",0,U376)+IF(V376="x",0,V376)+W376+X376</f>
        <v>7.1276595669999998E-2</v>
      </c>
      <c r="K376" s="118">
        <v>11.679983</v>
      </c>
      <c r="L376" s="118">
        <v>2.4616726999999998</v>
      </c>
      <c r="M376" s="118">
        <v>0.87749933000000002</v>
      </c>
      <c r="N376" s="118">
        <v>0.74156898000000004</v>
      </c>
      <c r="O376" s="118">
        <v>0.23025407000000001</v>
      </c>
      <c r="P376" s="118">
        <v>7.3570548000000003E-3</v>
      </c>
      <c r="Q376" s="118">
        <v>1.6524015999999999E-2</v>
      </c>
      <c r="R376" s="118">
        <v>0.13748548999999999</v>
      </c>
      <c r="S376" s="118">
        <v>1.0359777000000001E-2</v>
      </c>
      <c r="T376" s="118">
        <v>0</v>
      </c>
      <c r="U376" s="118">
        <v>6.0675171999999999E-2</v>
      </c>
      <c r="V376" s="118">
        <v>2.4164666999999999E-4</v>
      </c>
      <c r="W376" s="118">
        <v>0</v>
      </c>
      <c r="X376" s="118">
        <v>0</v>
      </c>
      <c r="Y376" s="41"/>
      <c r="Z376" s="327">
        <f>K376/0.133</f>
        <v>87.819421052631569</v>
      </c>
      <c r="AA376" s="41"/>
      <c r="AB376" s="111">
        <v>1102.2573</v>
      </c>
      <c r="AC376" s="111">
        <v>1092.1932999999999</v>
      </c>
      <c r="AD376" s="111">
        <v>8.2260266000000009</v>
      </c>
      <c r="AE376" s="111">
        <v>0</v>
      </c>
      <c r="AF376" s="111">
        <v>0</v>
      </c>
      <c r="AG376" s="111">
        <v>8.6870280999999994E-2</v>
      </c>
      <c r="AH376" s="111">
        <v>1.7511236999999999</v>
      </c>
      <c r="AI376" s="41"/>
      <c r="AJ376" s="114">
        <v>2.4712261</v>
      </c>
      <c r="AK376" s="114">
        <v>2.3197504000000002</v>
      </c>
      <c r="AL376" s="114">
        <v>8.8225040000000005E-2</v>
      </c>
      <c r="AM376" s="114">
        <v>6.3250712000000001E-2</v>
      </c>
      <c r="AN376" s="113">
        <f>AQ376+AT376+AU376+AV376+AW376+BE376+BF376+BJ376</f>
        <v>1.3907376317104001E-4</v>
      </c>
      <c r="AO376" s="112">
        <f>AR376+AS376+AX376+AY376+AZ376+BA376+BB376+BC376+BD376+BG376+BK376+BL376</f>
        <v>3.2627603943935002E-7</v>
      </c>
      <c r="AP376" s="112">
        <f>BH376+BI376</f>
        <v>8.8586431019799985</v>
      </c>
      <c r="AQ376" s="328">
        <v>8.2331065000000006E-5</v>
      </c>
      <c r="AR376" s="328">
        <v>2.4844224999999998E-7</v>
      </c>
      <c r="AS376" s="328">
        <v>6.7864786000000004E-12</v>
      </c>
      <c r="AT376" s="328">
        <v>6.7789074000000001E-9</v>
      </c>
      <c r="AU376" s="328">
        <v>4.2072364E-10</v>
      </c>
      <c r="AV376" s="328">
        <v>1.1026783E-7</v>
      </c>
      <c r="AW376" s="328">
        <v>5.6177519000000001E-5</v>
      </c>
      <c r="AX376" s="328">
        <v>1.5837925999999999E-8</v>
      </c>
      <c r="AY376" s="328">
        <v>6.1270238999999999E-8</v>
      </c>
      <c r="AZ376" s="328">
        <v>1.3796758E-11</v>
      </c>
      <c r="BA376" s="328">
        <v>1.6477095000000001E-13</v>
      </c>
      <c r="BB376" s="328">
        <v>3.7812698000000001E-10</v>
      </c>
      <c r="BC376" s="328">
        <v>2.7239316999999999E-12</v>
      </c>
      <c r="BD376" s="328">
        <v>6.3877800999999997E-12</v>
      </c>
      <c r="BE376" s="328">
        <v>1.2455887E-7</v>
      </c>
      <c r="BF376" s="328">
        <v>3.2315284000000001E-7</v>
      </c>
      <c r="BG376" s="328">
        <v>3.1763774000000001E-10</v>
      </c>
      <c r="BH376" s="329">
        <v>6.0400198000000005E-4</v>
      </c>
      <c r="BI376" s="329">
        <v>8.8580390999999992</v>
      </c>
      <c r="BJ376" s="329">
        <v>0</v>
      </c>
      <c r="BK376" s="329">
        <v>0</v>
      </c>
      <c r="BL376" s="329">
        <v>0</v>
      </c>
      <c r="BM376" s="41"/>
      <c r="BN376" s="111">
        <v>5.1377091000000003E-3</v>
      </c>
      <c r="BO376" s="111">
        <v>4.5811399000000001E-4</v>
      </c>
      <c r="BP376" s="111">
        <v>2.4486385000000001E-3</v>
      </c>
      <c r="BQ376" s="122">
        <v>1.6120876000000001E-5</v>
      </c>
      <c r="BR376" s="111">
        <v>5.3095512000000001E-4</v>
      </c>
      <c r="BS376" s="122">
        <v>7.0377667999999994E-5</v>
      </c>
      <c r="BT376" s="122">
        <v>1.5932163000000001E-7</v>
      </c>
      <c r="BU376" s="111">
        <v>1.0701917E-4</v>
      </c>
      <c r="BV376" s="122">
        <v>9.8726495999999996E-6</v>
      </c>
      <c r="BW376" s="122">
        <v>1.0934038E-5</v>
      </c>
      <c r="BX376" s="122">
        <v>3.1385391000000001E-6</v>
      </c>
      <c r="BY376" s="122">
        <v>2.3078448999999999E-7</v>
      </c>
      <c r="BZ376" s="122">
        <v>5.3183788999999997E-8</v>
      </c>
      <c r="CA376" s="111">
        <v>1.8101489000000001E-4</v>
      </c>
      <c r="CB376" s="111">
        <v>1.2978066999999999E-3</v>
      </c>
      <c r="CC376" s="122">
        <v>3.2735958999999998E-6</v>
      </c>
      <c r="CD376" s="111">
        <v>0</v>
      </c>
      <c r="CE376" s="154"/>
      <c r="CF376" s="173"/>
      <c r="CG376" s="42" t="s">
        <v>11881</v>
      </c>
      <c r="CH376" s="42"/>
      <c r="CI376" s="42"/>
      <c r="CK376" s="50"/>
      <c r="CL376" s="41"/>
      <c r="CM376" s="41"/>
      <c r="CN376" s="41"/>
      <c r="CO376" s="41"/>
      <c r="CP376" s="41"/>
      <c r="CQ376" s="41"/>
      <c r="CR376" s="41"/>
      <c r="CS376" s="41"/>
      <c r="CT376" s="41"/>
      <c r="CU376" s="41"/>
      <c r="CV376" s="41"/>
      <c r="CW376" s="41"/>
    </row>
    <row r="377" spans="1:101" ht="14.5" customHeight="1">
      <c r="A377" s="41" t="s">
        <v>11880</v>
      </c>
      <c r="B377" s="119" t="s">
        <v>11879</v>
      </c>
      <c r="C377" s="120" t="str">
        <f>MID(A377,1,12)</f>
        <v>A.060.01.103</v>
      </c>
      <c r="D377" s="135" t="s">
        <v>11878</v>
      </c>
      <c r="E377" s="119" t="s">
        <v>6570</v>
      </c>
      <c r="F377" s="118" t="str">
        <f>MID(A377, 21,85)</f>
        <v>Glass fibre</v>
      </c>
      <c r="G377" s="118">
        <f>H377+I377+J377+K377</f>
        <v>0.28016059500000001</v>
      </c>
      <c r="H377" s="118">
        <f>N377+O377+P377+Q377</f>
        <v>1.87884E-2</v>
      </c>
      <c r="I377" s="118">
        <f>L377+M377+R377</f>
        <v>9.6452195000000004E-2</v>
      </c>
      <c r="J377" s="326">
        <f>S377+IF(T377="x",0,T377)+IF(U377="x",0,U377)+IF(V377="x",0,V377)+W377+X377</f>
        <v>0</v>
      </c>
      <c r="K377" s="118">
        <v>0.16492000000000001</v>
      </c>
      <c r="L377" s="118">
        <v>7.3858455000000003E-2</v>
      </c>
      <c r="M377" s="118">
        <v>2.2593740000000001E-2</v>
      </c>
      <c r="N377" s="118">
        <v>1.87884E-2</v>
      </c>
      <c r="O377" s="118">
        <v>0</v>
      </c>
      <c r="P377" s="118">
        <v>0</v>
      </c>
      <c r="Q377" s="118">
        <v>0</v>
      </c>
      <c r="R377" s="118">
        <v>0</v>
      </c>
      <c r="S377" s="118">
        <v>0</v>
      </c>
      <c r="T377" s="118">
        <v>0</v>
      </c>
      <c r="U377" s="118">
        <v>0</v>
      </c>
      <c r="V377" s="118">
        <v>0</v>
      </c>
      <c r="W377" s="118">
        <v>0</v>
      </c>
      <c r="X377" s="118">
        <v>0</v>
      </c>
      <c r="Y377" s="41"/>
      <c r="Z377" s="327">
        <f>K377/0.133</f>
        <v>1.24</v>
      </c>
      <c r="AA377" s="41"/>
      <c r="AB377" s="111">
        <v>4.72</v>
      </c>
      <c r="AC377" s="111">
        <v>0</v>
      </c>
      <c r="AD377" s="111">
        <v>0</v>
      </c>
      <c r="AE377" s="111">
        <v>0</v>
      </c>
      <c r="AF377" s="111">
        <v>0</v>
      </c>
      <c r="AG377" s="111">
        <v>0</v>
      </c>
      <c r="AH377" s="111">
        <v>4.72</v>
      </c>
      <c r="AI377" s="41"/>
      <c r="AJ377" s="114">
        <v>4.6692047E-2</v>
      </c>
      <c r="AK377" s="114">
        <v>4.5157726000000002E-2</v>
      </c>
      <c r="AL377" s="114">
        <v>1.5343212E-3</v>
      </c>
      <c r="AM377" s="114">
        <v>0</v>
      </c>
      <c r="AN377" s="113">
        <f>AQ377+AT377+AU377+AV377+AW377+BE377+BF377+BJ377</f>
        <v>2.7072977E-6</v>
      </c>
      <c r="AO377" s="112">
        <f>AR377+AS377+AX377+AY377+AZ377+BA377+BB377+BC377+BD377+BG377+BK377+BL377</f>
        <v>5.6742646599999999E-9</v>
      </c>
      <c r="AP377" s="112">
        <f>BH377+BI377</f>
        <v>0</v>
      </c>
      <c r="AQ377" s="328">
        <v>1.15072E-6</v>
      </c>
      <c r="AR377" s="328">
        <v>3.472E-9</v>
      </c>
      <c r="AS377" s="328">
        <v>9.4859999999999999E-14</v>
      </c>
      <c r="AT377" s="329">
        <v>0</v>
      </c>
      <c r="AU377" s="329">
        <v>0</v>
      </c>
      <c r="AV377" s="328">
        <v>2.7937E-9</v>
      </c>
      <c r="AW377" s="328">
        <v>1.553784E-6</v>
      </c>
      <c r="AX377" s="328">
        <v>3.9602999999999998E-10</v>
      </c>
      <c r="AY377" s="328">
        <v>1.796681E-9</v>
      </c>
      <c r="AZ377" s="328">
        <v>9.4587999999999992E-12</v>
      </c>
      <c r="BA377" s="329">
        <v>0</v>
      </c>
      <c r="BB377" s="329">
        <v>0</v>
      </c>
      <c r="BC377" s="329">
        <v>0</v>
      </c>
      <c r="BD377" s="329">
        <v>0</v>
      </c>
      <c r="BE377" s="329">
        <v>0</v>
      </c>
      <c r="BF377" s="329">
        <v>0</v>
      </c>
      <c r="BG377" s="329">
        <v>0</v>
      </c>
      <c r="BH377" s="329">
        <v>0</v>
      </c>
      <c r="BI377" s="329">
        <v>0</v>
      </c>
      <c r="BJ377" s="329">
        <v>0</v>
      </c>
      <c r="BK377" s="329">
        <v>0</v>
      </c>
      <c r="BL377" s="329">
        <v>0</v>
      </c>
      <c r="BM377" s="41"/>
      <c r="BN377" s="122">
        <v>6.6584060000000002E-5</v>
      </c>
      <c r="BO377" s="122">
        <v>1.3306624E-5</v>
      </c>
      <c r="BP377" s="122">
        <v>3.4574489999999998E-5</v>
      </c>
      <c r="BQ377" s="111">
        <v>0</v>
      </c>
      <c r="BR377" s="122">
        <v>9.6124456000000007E-6</v>
      </c>
      <c r="BS377" s="122">
        <v>1.8085894E-6</v>
      </c>
      <c r="BT377" s="122">
        <v>2.4611599E-7</v>
      </c>
      <c r="BU377" s="122">
        <v>2.7450495E-6</v>
      </c>
      <c r="BV377" s="111">
        <v>0</v>
      </c>
      <c r="BW377" s="111">
        <v>0</v>
      </c>
      <c r="BX377" s="111">
        <v>0</v>
      </c>
      <c r="BY377" s="111">
        <v>0</v>
      </c>
      <c r="BZ377" s="111">
        <v>0</v>
      </c>
      <c r="CA377" s="122">
        <v>4.2907449000000001E-6</v>
      </c>
      <c r="CB377" s="111">
        <v>0</v>
      </c>
      <c r="CC377" s="111">
        <v>0</v>
      </c>
      <c r="CD377" s="111">
        <v>0</v>
      </c>
      <c r="CE377" s="154"/>
      <c r="CF377" s="173"/>
      <c r="CG377" s="76" t="s">
        <v>11876</v>
      </c>
      <c r="CH377" s="42"/>
      <c r="CI377" s="42"/>
      <c r="CK377" s="50"/>
      <c r="CL377" s="41"/>
      <c r="CM377" s="41"/>
      <c r="CN377" s="41"/>
      <c r="CO377" s="41"/>
      <c r="CP377" s="41"/>
      <c r="CQ377" s="41"/>
      <c r="CR377" s="41"/>
      <c r="CS377" s="41"/>
      <c r="CT377" s="41"/>
      <c r="CU377" s="41"/>
      <c r="CV377" s="41"/>
      <c r="CW377" s="41"/>
    </row>
    <row r="378" spans="1:101" ht="14.5" customHeight="1">
      <c r="B378" s="119" t="s">
        <v>11680</v>
      </c>
      <c r="C378" s="133" t="s">
        <v>11875</v>
      </c>
      <c r="D378" s="135"/>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41"/>
      <c r="BL378" s="41"/>
      <c r="BM378" s="41"/>
      <c r="BN378" s="41"/>
      <c r="BO378" s="41"/>
      <c r="BP378" s="41"/>
      <c r="BQ378" s="41"/>
      <c r="BR378" s="41"/>
      <c r="BS378" s="41"/>
      <c r="BT378" s="41"/>
      <c r="BU378" s="41"/>
      <c r="BV378" s="41"/>
      <c r="BW378" s="41"/>
      <c r="BX378" s="41"/>
      <c r="BY378" s="41"/>
      <c r="BZ378" s="41"/>
      <c r="CA378" s="41"/>
      <c r="CB378" s="41"/>
      <c r="CC378" s="41"/>
      <c r="CD378" s="41"/>
      <c r="CE378" s="152"/>
      <c r="CF378" s="172"/>
      <c r="CG378" s="42"/>
      <c r="CH378" s="42"/>
      <c r="CI378" s="42"/>
      <c r="CK378" s="50"/>
      <c r="CL378" s="41"/>
      <c r="CM378" s="41"/>
      <c r="CN378" s="41"/>
      <c r="CO378" s="41"/>
      <c r="CP378" s="41"/>
      <c r="CQ378" s="41"/>
      <c r="CR378" s="41"/>
      <c r="CS378" s="41"/>
      <c r="CT378" s="41"/>
      <c r="CU378" s="41"/>
      <c r="CV378" s="41"/>
      <c r="CW378" s="41"/>
    </row>
    <row r="379" spans="1:101" ht="14.5" customHeight="1">
      <c r="B379" s="119" t="s">
        <v>11680</v>
      </c>
      <c r="C379" s="133" t="s">
        <v>11874</v>
      </c>
      <c r="D379" s="133" t="s">
        <v>11840</v>
      </c>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41"/>
      <c r="BL379" s="41"/>
      <c r="BM379" s="41"/>
      <c r="BN379" s="41"/>
      <c r="BO379" s="41"/>
      <c r="BP379" s="41"/>
      <c r="BQ379" s="41"/>
      <c r="BR379" s="41"/>
      <c r="BS379" s="41"/>
      <c r="BT379" s="41"/>
      <c r="BU379" s="41"/>
      <c r="BV379" s="41"/>
      <c r="BW379" s="41"/>
      <c r="BX379" s="41"/>
      <c r="BY379" s="41"/>
      <c r="BZ379" s="41"/>
      <c r="CA379" s="41"/>
      <c r="CB379" s="41"/>
      <c r="CC379" s="41"/>
      <c r="CD379" s="41"/>
      <c r="CE379" s="152"/>
      <c r="CF379" s="172"/>
      <c r="CH379" s="42"/>
      <c r="CI379" s="42"/>
      <c r="CK379" s="50"/>
      <c r="CL379" s="41"/>
      <c r="CM379" s="41"/>
      <c r="CN379" s="41"/>
      <c r="CO379" s="41"/>
      <c r="CP379" s="41"/>
      <c r="CQ379" s="41"/>
      <c r="CR379" s="41"/>
      <c r="CS379" s="41"/>
      <c r="CT379" s="41"/>
      <c r="CU379" s="41"/>
      <c r="CV379" s="41"/>
      <c r="CW379" s="41"/>
    </row>
    <row r="380" spans="1:101" ht="14.5" customHeight="1">
      <c r="A380" s="41" t="s">
        <v>11873</v>
      </c>
      <c r="B380" s="119" t="s">
        <v>11680</v>
      </c>
      <c r="C380" s="120" t="str">
        <f t="shared" ref="C380:C390" si="150">MID(A380,1,12)</f>
        <v>A.070.02.101</v>
      </c>
      <c r="D380" s="135" t="s">
        <v>11840</v>
      </c>
      <c r="E380" s="119" t="s">
        <v>10730</v>
      </c>
      <c r="F380" s="118" t="str">
        <f t="shared" ref="F380:F390" si="151">MID(A380, 21,85)</f>
        <v>Diesel B7 including combustion CO2</v>
      </c>
      <c r="G380" s="118">
        <f t="shared" ref="G380:G390" si="152">H380+I380+J380+K380</f>
        <v>770.94941501909</v>
      </c>
      <c r="H380" s="118">
        <f t="shared" ref="H380:H390" si="153">N380+O380+P380+Q380</f>
        <v>15.395892700000001</v>
      </c>
      <c r="I380" s="118">
        <f t="shared" ref="I380:I390" si="154">L380+M380+R380</f>
        <v>37.970394200000001</v>
      </c>
      <c r="J380" s="326">
        <f t="shared" ref="J380:J390" si="155">S380+IF(T380="x",0,T380)+IF(U380="x",0,U380)+IF(V380="x",0,V380)+W380+X380</f>
        <v>337.40724811908996</v>
      </c>
      <c r="K380" s="118">
        <v>380.17588000000001</v>
      </c>
      <c r="L380" s="118">
        <v>15.673997999999999</v>
      </c>
      <c r="M380" s="118">
        <v>15.817402</v>
      </c>
      <c r="N380" s="118">
        <v>6.3640964999999996</v>
      </c>
      <c r="O380" s="118">
        <v>1.1086233999999999</v>
      </c>
      <c r="P380" s="118">
        <v>0.23640530000000001</v>
      </c>
      <c r="Q380" s="118">
        <v>7.6867675000000002</v>
      </c>
      <c r="R380" s="118">
        <v>6.4789941999999998</v>
      </c>
      <c r="S380" s="118">
        <v>0.21980869</v>
      </c>
      <c r="T380" s="118">
        <v>334.63335999999998</v>
      </c>
      <c r="U380" s="118">
        <v>1.1584181</v>
      </c>
      <c r="V380" s="118">
        <v>1.3955489999999999</v>
      </c>
      <c r="W380" s="118">
        <v>1.1232908999999999E-4</v>
      </c>
      <c r="X380" s="118">
        <v>0</v>
      </c>
      <c r="Y380" s="41"/>
      <c r="Z380" s="327">
        <f t="shared" ref="Z380:Z390" si="156">K380/0.133</f>
        <v>2858.4652631578947</v>
      </c>
      <c r="AA380" s="41"/>
      <c r="AB380" s="111">
        <v>41275.811999999998</v>
      </c>
      <c r="AC380" s="111">
        <v>41064.773999999998</v>
      </c>
      <c r="AD380" s="111">
        <v>157.04911999999999</v>
      </c>
      <c r="AE380" s="111">
        <v>0</v>
      </c>
      <c r="AF380" s="111">
        <v>2.1974808000000001</v>
      </c>
      <c r="AG380" s="111">
        <v>11.018319999999999</v>
      </c>
      <c r="AH380" s="111">
        <v>40.773246999999998</v>
      </c>
      <c r="AI380" s="41"/>
      <c r="AJ380" s="114">
        <v>58.250131000000003</v>
      </c>
      <c r="AK380" s="114">
        <v>52.585081000000002</v>
      </c>
      <c r="AL380" s="114">
        <v>2.9828057000000001</v>
      </c>
      <c r="AM380" s="114">
        <v>2.6822444999999999</v>
      </c>
      <c r="AN380" s="113">
        <f t="shared" ref="AN380:AN390" si="157">AQ380+AT380+AU380+AV380+AW380+BE380+BF380+BJ380</f>
        <v>3.1525827389215001E-3</v>
      </c>
      <c r="AO380" s="112">
        <f t="shared" ref="AO380:AO390" si="158">AR380+AS380+AX380+AY380+AZ380+BA380+BB380+BC380+BD380+BG380+BK380+BL380</f>
        <v>1.1031086278989892E-5</v>
      </c>
      <c r="AP380" s="112">
        <f t="shared" ref="AP380:AP390" si="159">BH380+BI380</f>
        <v>375.66448637000002</v>
      </c>
      <c r="AQ380" s="329">
        <v>2.6710216000000002E-3</v>
      </c>
      <c r="AR380" s="328">
        <v>8.0596338999999996E-6</v>
      </c>
      <c r="AS380" s="328">
        <v>2.2017431999999999E-10</v>
      </c>
      <c r="AT380" s="328">
        <v>4.3739503999999999E-7</v>
      </c>
      <c r="AU380" s="328">
        <v>6.7733526999999996E-9</v>
      </c>
      <c r="AV380" s="328">
        <v>9.4633128000000002E-7</v>
      </c>
      <c r="AW380" s="329">
        <v>3.9964238999999998E-4</v>
      </c>
      <c r="AX380" s="328">
        <v>1.4141481E-7</v>
      </c>
      <c r="AY380" s="328">
        <v>5.1310970000000004E-7</v>
      </c>
      <c r="AZ380" s="328">
        <v>3.0472845E-9</v>
      </c>
      <c r="BA380" s="328">
        <v>7.8949311000000006E-11</v>
      </c>
      <c r="BB380" s="328">
        <v>1.7904325E-9</v>
      </c>
      <c r="BC380" s="328">
        <v>1.1602613E-10</v>
      </c>
      <c r="BD380" s="328">
        <v>2.2381694999999999E-10</v>
      </c>
      <c r="BE380" s="328">
        <v>7.9007209999999997E-7</v>
      </c>
      <c r="BF380" s="328">
        <v>7.9736009000000002E-5</v>
      </c>
      <c r="BG380" s="328">
        <v>2.3114379999999998E-6</v>
      </c>
      <c r="BH380" s="329">
        <v>0.10191637000000001</v>
      </c>
      <c r="BI380" s="329">
        <v>375.56256999999999</v>
      </c>
      <c r="BJ380" s="328">
        <v>2.1681487999999998E-9</v>
      </c>
      <c r="BK380" s="328">
        <v>1.3184689000000001E-11</v>
      </c>
      <c r="BL380" s="328">
        <v>5.8989274000000001E-16</v>
      </c>
      <c r="BM380" s="41"/>
      <c r="BN380" s="111">
        <v>0.14938578</v>
      </c>
      <c r="BO380" s="111">
        <v>3.9531582000000001E-3</v>
      </c>
      <c r="BP380" s="111">
        <v>7.9701595E-2</v>
      </c>
      <c r="BQ380" s="111">
        <v>7.5932105999999995E-4</v>
      </c>
      <c r="BR380" s="111">
        <v>3.9315553999999999E-3</v>
      </c>
      <c r="BS380" s="111">
        <v>8.3157079999999996E-4</v>
      </c>
      <c r="BT380" s="122">
        <v>7.2505976000000001E-5</v>
      </c>
      <c r="BU380" s="111">
        <v>1.5897887E-3</v>
      </c>
      <c r="BV380" s="111">
        <v>3.1723926000000002E-4</v>
      </c>
      <c r="BW380" s="111">
        <v>5.0863788000000002E-3</v>
      </c>
      <c r="BX380" s="122">
        <v>4.9352284999999997E-5</v>
      </c>
      <c r="BY380" s="111">
        <v>1.5068531000000001E-3</v>
      </c>
      <c r="BZ380" s="122">
        <v>7.6570315000000003E-7</v>
      </c>
      <c r="CA380" s="111">
        <v>1.8901914E-3</v>
      </c>
      <c r="CB380" s="111">
        <v>4.956356E-2</v>
      </c>
      <c r="CC380" s="111">
        <v>1.3163087999999999E-4</v>
      </c>
      <c r="CD380" s="122">
        <v>3.1125355E-7</v>
      </c>
      <c r="CG380" s="76" t="s">
        <v>11757</v>
      </c>
      <c r="CR380" s="41"/>
      <c r="CS380" s="41"/>
      <c r="CT380" s="41"/>
      <c r="CU380" s="41"/>
      <c r="CV380" s="41"/>
      <c r="CW380" s="41"/>
    </row>
    <row r="381" spans="1:101" ht="14.5" customHeight="1">
      <c r="A381" s="41" t="s">
        <v>11870</v>
      </c>
      <c r="B381" s="119" t="s">
        <v>11680</v>
      </c>
      <c r="C381" s="120" t="str">
        <f t="shared" si="150"/>
        <v>A.070.02.102</v>
      </c>
      <c r="D381" s="135" t="s">
        <v>11840</v>
      </c>
      <c r="E381" s="119" t="s">
        <v>10730</v>
      </c>
      <c r="F381" s="118" t="str">
        <f t="shared" si="151"/>
        <v>Diesel B10 including combustion CO2</v>
      </c>
      <c r="G381" s="118">
        <f t="shared" si="152"/>
        <v>753.34074639264998</v>
      </c>
      <c r="H381" s="118">
        <f t="shared" si="153"/>
        <v>15.180507550000002</v>
      </c>
      <c r="I381" s="118">
        <f t="shared" si="154"/>
        <v>37.514161600000001</v>
      </c>
      <c r="J381" s="326">
        <f t="shared" si="155"/>
        <v>328.32353724264999</v>
      </c>
      <c r="K381" s="118">
        <v>372.32254</v>
      </c>
      <c r="L381" s="118">
        <v>15.493482</v>
      </c>
      <c r="M381" s="118">
        <v>15.71444</v>
      </c>
      <c r="N381" s="118">
        <v>6.3642662000000003</v>
      </c>
      <c r="O381" s="118">
        <v>1.1055324</v>
      </c>
      <c r="P381" s="118">
        <v>0.23125375000000001</v>
      </c>
      <c r="Q381" s="118">
        <v>7.4794552000000003</v>
      </c>
      <c r="R381" s="118">
        <v>6.3062395999999996</v>
      </c>
      <c r="S381" s="118">
        <v>0.22101377</v>
      </c>
      <c r="T381" s="118">
        <v>325.52006</v>
      </c>
      <c r="U381" s="118">
        <v>1.2263082000000001</v>
      </c>
      <c r="V381" s="118">
        <v>1.3559943999999999</v>
      </c>
      <c r="W381" s="118">
        <v>1.6087265000000001E-4</v>
      </c>
      <c r="X381" s="118">
        <v>0</v>
      </c>
      <c r="Y381" s="41"/>
      <c r="Z381" s="327">
        <f t="shared" si="156"/>
        <v>2799.4175939849624</v>
      </c>
      <c r="AA381" s="41"/>
      <c r="AB381" s="111">
        <v>40413.873</v>
      </c>
      <c r="AC381" s="111">
        <v>40186.726000000002</v>
      </c>
      <c r="AD381" s="111">
        <v>166.25191000000001</v>
      </c>
      <c r="AE381" s="111">
        <v>0</v>
      </c>
      <c r="AF381" s="111">
        <v>3.1471325999999999</v>
      </c>
      <c r="AG381" s="111">
        <v>15.104725999999999</v>
      </c>
      <c r="AH381" s="111">
        <v>42.643464000000002</v>
      </c>
      <c r="AI381" s="41"/>
      <c r="AJ381" s="114">
        <v>57.096735000000002</v>
      </c>
      <c r="AK381" s="114">
        <v>51.559247999999997</v>
      </c>
      <c r="AL381" s="114">
        <v>2.9185504999999998</v>
      </c>
      <c r="AM381" s="114">
        <v>2.6189366999999999</v>
      </c>
      <c r="AN381" s="113">
        <f t="shared" si="157"/>
        <v>3.0910820323115998E-3</v>
      </c>
      <c r="AO381" s="112">
        <f t="shared" si="158"/>
        <v>1.0793455943441817E-5</v>
      </c>
      <c r="AP381" s="112">
        <f t="shared" si="159"/>
        <v>366.79786239999999</v>
      </c>
      <c r="AQ381" s="329">
        <v>2.6161342000000001E-3</v>
      </c>
      <c r="AR381" s="328">
        <v>7.8939994999999996E-6</v>
      </c>
      <c r="AS381" s="328">
        <v>2.1564953E-10</v>
      </c>
      <c r="AT381" s="328">
        <v>4.8522142000000002E-7</v>
      </c>
      <c r="AU381" s="328">
        <v>6.6798768999999997E-9</v>
      </c>
      <c r="AV381" s="328">
        <v>9.4635661E-7</v>
      </c>
      <c r="AW381" s="329">
        <v>3.9521731999999998E-4</v>
      </c>
      <c r="AX381" s="328">
        <v>1.4144133999999999E-7</v>
      </c>
      <c r="AY381" s="328">
        <v>5.0619042E-7</v>
      </c>
      <c r="AZ381" s="328">
        <v>3.5044141E-9</v>
      </c>
      <c r="BA381" s="328">
        <v>7.9572291999999995E-11</v>
      </c>
      <c r="BB381" s="328">
        <v>1.7608416E-9</v>
      </c>
      <c r="BC381" s="328">
        <v>1.1435245E-10</v>
      </c>
      <c r="BD381" s="328">
        <v>2.1807011E-10</v>
      </c>
      <c r="BE381" s="328">
        <v>7.8435128000000004E-7</v>
      </c>
      <c r="BF381" s="328">
        <v>7.7504798000000005E-5</v>
      </c>
      <c r="BG381" s="328">
        <v>2.2459129000000002E-6</v>
      </c>
      <c r="BH381" s="329">
        <v>0.12817239999999999</v>
      </c>
      <c r="BI381" s="329">
        <v>366.66969</v>
      </c>
      <c r="BJ381" s="328">
        <v>3.1051247E-9</v>
      </c>
      <c r="BK381" s="328">
        <v>1.8882515000000001E-11</v>
      </c>
      <c r="BL381" s="328">
        <v>8.4481771000000001E-16</v>
      </c>
      <c r="BM381" s="41"/>
      <c r="BN381" s="111">
        <v>0.14636547</v>
      </c>
      <c r="BO381" s="111">
        <v>3.9016639E-3</v>
      </c>
      <c r="BP381" s="111">
        <v>7.8055189999999997E-2</v>
      </c>
      <c r="BQ381" s="111">
        <v>7.3907775999999998E-4</v>
      </c>
      <c r="BR381" s="111">
        <v>3.8826934000000001E-3</v>
      </c>
      <c r="BS381" s="111">
        <v>8.3226065000000004E-4</v>
      </c>
      <c r="BT381" s="122">
        <v>8.4515348000000005E-5</v>
      </c>
      <c r="BU381" s="111">
        <v>1.56862E-3</v>
      </c>
      <c r="BV381" s="111">
        <v>3.1032625000000001E-4</v>
      </c>
      <c r="BW381" s="111">
        <v>4.9491989999999996E-3</v>
      </c>
      <c r="BX381" s="122">
        <v>4.8692858000000001E-5</v>
      </c>
      <c r="BY381" s="111">
        <v>1.4641442E-3</v>
      </c>
      <c r="BZ381" s="122">
        <v>7.9552566999999999E-7</v>
      </c>
      <c r="CA381" s="111">
        <v>1.8896696000000001E-3</v>
      </c>
      <c r="CB381" s="111">
        <v>4.8497907999999999E-2</v>
      </c>
      <c r="CC381" s="111">
        <v>1.4026754999999999E-4</v>
      </c>
      <c r="CD381" s="122">
        <v>4.4576326999999999E-7</v>
      </c>
      <c r="CG381" s="76" t="s">
        <v>11757</v>
      </c>
      <c r="CR381" s="41"/>
      <c r="CS381" s="41"/>
      <c r="CT381" s="41"/>
      <c r="CU381" s="41"/>
      <c r="CV381" s="41"/>
      <c r="CW381" s="41"/>
    </row>
    <row r="382" spans="1:101" ht="14.5" customHeight="1">
      <c r="A382" s="41" t="s">
        <v>11867</v>
      </c>
      <c r="B382" s="119" t="s">
        <v>11680</v>
      </c>
      <c r="C382" s="120" t="str">
        <f t="shared" si="150"/>
        <v>A.070.02.103</v>
      </c>
      <c r="D382" s="135" t="s">
        <v>11840</v>
      </c>
      <c r="E382" s="119" t="s">
        <v>10730</v>
      </c>
      <c r="F382" s="118" t="str">
        <f t="shared" si="151"/>
        <v>Diesel B100 (FAME), including combustion CO2</v>
      </c>
      <c r="G382" s="118">
        <f t="shared" si="152"/>
        <v>162.38543861260001</v>
      </c>
      <c r="H382" s="118">
        <f t="shared" si="153"/>
        <v>8.0446956119999999</v>
      </c>
      <c r="I382" s="118">
        <f t="shared" si="154"/>
        <v>22.31314532</v>
      </c>
      <c r="J382" s="326">
        <f t="shared" si="155"/>
        <v>32.370921680599999</v>
      </c>
      <c r="K382" s="118">
        <v>99.656676000000004</v>
      </c>
      <c r="L382" s="118">
        <v>9.4685340999999994</v>
      </c>
      <c r="M382" s="118">
        <v>12.167814</v>
      </c>
      <c r="N382" s="118">
        <v>6.2677772000000003</v>
      </c>
      <c r="O382" s="118">
        <v>0.98891183000000005</v>
      </c>
      <c r="P382" s="118">
        <v>6.2691772000000007E-2</v>
      </c>
      <c r="Q382" s="118">
        <v>0.72531480999999998</v>
      </c>
      <c r="R382" s="118">
        <v>0.67679721999999998</v>
      </c>
      <c r="S382" s="118">
        <v>0.25603912000000001</v>
      </c>
      <c r="T382" s="118">
        <v>28.665436</v>
      </c>
      <c r="U382" s="118">
        <v>3.3792740999999999</v>
      </c>
      <c r="V382" s="118">
        <v>6.8460683999999994E-2</v>
      </c>
      <c r="W382" s="118">
        <v>1.7117765999999999E-3</v>
      </c>
      <c r="X382" s="118">
        <v>0</v>
      </c>
      <c r="Y382" s="41"/>
      <c r="Z382" s="327">
        <f t="shared" si="156"/>
        <v>749.29831578947369</v>
      </c>
      <c r="AA382" s="41"/>
      <c r="AB382" s="111">
        <v>12183.084000000001</v>
      </c>
      <c r="AC382" s="111">
        <v>11444.056</v>
      </c>
      <c r="AD382" s="111">
        <v>458.09537</v>
      </c>
      <c r="AE382" s="111">
        <v>0</v>
      </c>
      <c r="AF382" s="111">
        <v>33.487282999999998</v>
      </c>
      <c r="AG382" s="111">
        <v>145.63507999999999</v>
      </c>
      <c r="AH382" s="111">
        <v>101.81082000000001</v>
      </c>
      <c r="AI382" s="41"/>
      <c r="AJ382" s="114">
        <v>17.393816000000001</v>
      </c>
      <c r="AK382" s="114">
        <v>16.114818</v>
      </c>
      <c r="AL382" s="114">
        <v>0.72796090999999996</v>
      </c>
      <c r="AM382" s="114">
        <v>0.55103672000000004</v>
      </c>
      <c r="AN382" s="113">
        <f t="shared" si="157"/>
        <v>9.6611622323600004E-4</v>
      </c>
      <c r="AO382" s="112">
        <f t="shared" si="158"/>
        <v>2.6921631459363423E-6</v>
      </c>
      <c r="AP382" s="112">
        <f t="shared" si="159"/>
        <v>77.176011440000011</v>
      </c>
      <c r="AQ382" s="329">
        <v>7.1041183000000003E-4</v>
      </c>
      <c r="AR382" s="328">
        <v>2.143145E-6</v>
      </c>
      <c r="AS382" s="328">
        <v>5.8547111E-11</v>
      </c>
      <c r="AT382" s="328">
        <v>2.0079801999999998E-6</v>
      </c>
      <c r="AU382" s="328">
        <v>3.5815109999999999E-9</v>
      </c>
      <c r="AV382" s="328">
        <v>9.3201205000000002E-7</v>
      </c>
      <c r="AW382" s="329">
        <v>2.4727818000000001E-4</v>
      </c>
      <c r="AX382" s="328">
        <v>1.4002535000000001E-7</v>
      </c>
      <c r="AY382" s="328">
        <v>2.7665479999999997E-7</v>
      </c>
      <c r="AZ382" s="328">
        <v>1.8077253999999999E-8</v>
      </c>
      <c r="BA382" s="328">
        <v>9.8234492999999995E-11</v>
      </c>
      <c r="BB382" s="328">
        <v>7.8568163999999999E-10</v>
      </c>
      <c r="BC382" s="328">
        <v>5.8960399999999994E-11</v>
      </c>
      <c r="BD382" s="328">
        <v>3.0668592999999998E-11</v>
      </c>
      <c r="BE382" s="328">
        <v>5.8871417999999995E-7</v>
      </c>
      <c r="BF382" s="328">
        <v>4.8608850000000001E-6</v>
      </c>
      <c r="BG382" s="328">
        <v>1.1302772E-7</v>
      </c>
      <c r="BH382" s="329">
        <v>0.96635943999999996</v>
      </c>
      <c r="BI382" s="329">
        <v>76.209652000000006</v>
      </c>
      <c r="BJ382" s="328">
        <v>3.3040295000000001E-8</v>
      </c>
      <c r="BK382" s="328">
        <v>2.0092071E-10</v>
      </c>
      <c r="BL382" s="328">
        <v>8.9893415E-15</v>
      </c>
      <c r="BM382" s="41"/>
      <c r="BN382" s="111">
        <v>4.4141417000000002E-2</v>
      </c>
      <c r="BO382" s="111">
        <v>2.1912715E-3</v>
      </c>
      <c r="BP382" s="111">
        <v>2.0892424999999999E-2</v>
      </c>
      <c r="BQ382" s="122">
        <v>7.9420595999999999E-5</v>
      </c>
      <c r="BR382" s="111">
        <v>2.2568428000000001E-3</v>
      </c>
      <c r="BS382" s="111">
        <v>8.4100891999999998E-4</v>
      </c>
      <c r="BT382" s="111">
        <v>4.6748317000000001E-4</v>
      </c>
      <c r="BU382" s="111">
        <v>8.6606446000000005E-4</v>
      </c>
      <c r="BV382" s="122">
        <v>8.4127943999999998E-5</v>
      </c>
      <c r="BW382" s="111">
        <v>4.7994503E-4</v>
      </c>
      <c r="BX382" s="122">
        <v>2.6810232E-5</v>
      </c>
      <c r="BY382" s="122">
        <v>7.3936995E-5</v>
      </c>
      <c r="BZ382" s="122">
        <v>1.7371597E-6</v>
      </c>
      <c r="CA382" s="111">
        <v>1.8427109999999999E-3</v>
      </c>
      <c r="CB382" s="111">
        <v>1.3618478999999999E-2</v>
      </c>
      <c r="CC382" s="111">
        <v>4.1441002000000001E-4</v>
      </c>
      <c r="CD382" s="122">
        <v>4.7431749999999997E-6</v>
      </c>
      <c r="CG382" s="76" t="s">
        <v>11757</v>
      </c>
      <c r="CR382" s="41"/>
      <c r="CS382" s="41"/>
      <c r="CT382" s="41"/>
      <c r="CU382" s="41"/>
      <c r="CV382" s="41"/>
      <c r="CW382" s="41"/>
    </row>
    <row r="383" spans="1:101" ht="14.5" customHeight="1">
      <c r="A383" s="41" t="s">
        <v>11864</v>
      </c>
      <c r="B383" s="119" t="s">
        <v>11680</v>
      </c>
      <c r="C383" s="120" t="str">
        <f t="shared" si="150"/>
        <v>A.070.02.104</v>
      </c>
      <c r="D383" s="135" t="s">
        <v>11840</v>
      </c>
      <c r="E383" s="119" t="s">
        <v>10730</v>
      </c>
      <c r="F383" s="118" t="str">
        <f t="shared" si="151"/>
        <v>Diesel XTL (HVO) form soy USA, including combustion CO2</v>
      </c>
      <c r="G383" s="118">
        <f t="shared" si="152"/>
        <v>150.08430170299999</v>
      </c>
      <c r="H383" s="118">
        <f t="shared" si="153"/>
        <v>2.8070618079999998</v>
      </c>
      <c r="I383" s="118">
        <f t="shared" si="154"/>
        <v>86.427569680000005</v>
      </c>
      <c r="J383" s="326">
        <f t="shared" si="155"/>
        <v>5.2834262150000013</v>
      </c>
      <c r="K383" s="118">
        <v>55.566243999999998</v>
      </c>
      <c r="L383" s="118">
        <v>2.0910137</v>
      </c>
      <c r="M383" s="118">
        <v>83.905524</v>
      </c>
      <c r="N383" s="118">
        <v>2.2942866999999998</v>
      </c>
      <c r="O383" s="118">
        <v>0.34045474999999997</v>
      </c>
      <c r="P383" s="118">
        <v>3.0954348E-2</v>
      </c>
      <c r="Q383" s="118">
        <v>0.14136600999999999</v>
      </c>
      <c r="R383" s="118">
        <v>0.43103197999999998</v>
      </c>
      <c r="S383" s="118">
        <v>0.11344722</v>
      </c>
      <c r="T383" s="118">
        <v>4.5809581000000001</v>
      </c>
      <c r="U383" s="118">
        <v>0.55797549999999996</v>
      </c>
      <c r="V383" s="118">
        <v>1.7772293000000002E-2</v>
      </c>
      <c r="W383" s="118">
        <v>1.3273102E-2</v>
      </c>
      <c r="X383" s="118">
        <v>0</v>
      </c>
      <c r="Y383" s="41"/>
      <c r="Z383" s="327">
        <f t="shared" si="156"/>
        <v>417.79130827067667</v>
      </c>
      <c r="AA383" s="41"/>
      <c r="AB383" s="111">
        <v>6196.1705000000002</v>
      </c>
      <c r="AC383" s="111">
        <v>6092.1859000000004</v>
      </c>
      <c r="AD383" s="111">
        <v>75.644122999999993</v>
      </c>
      <c r="AE383" s="111">
        <v>0</v>
      </c>
      <c r="AF383" s="111">
        <v>2.5593050000000002</v>
      </c>
      <c r="AG383" s="111">
        <v>10.310625</v>
      </c>
      <c r="AH383" s="111">
        <v>15.470469</v>
      </c>
      <c r="AI383" s="41"/>
      <c r="AJ383" s="114">
        <v>9.6425871999999995</v>
      </c>
      <c r="AK383" s="114">
        <v>8.9719215999999999</v>
      </c>
      <c r="AL383" s="114">
        <v>0.42067953000000002</v>
      </c>
      <c r="AM383" s="114">
        <v>0.24998607</v>
      </c>
      <c r="AN383" s="113">
        <f t="shared" si="157"/>
        <v>5.3788498048009997E-4</v>
      </c>
      <c r="AO383" s="112">
        <f t="shared" si="158"/>
        <v>1.5557674456497117E-6</v>
      </c>
      <c r="AP383" s="112">
        <f t="shared" si="159"/>
        <v>35.012054489999997</v>
      </c>
      <c r="AQ383" s="329">
        <v>3.9819538E-4</v>
      </c>
      <c r="AR383" s="328">
        <v>1.2011666E-6</v>
      </c>
      <c r="AS383" s="328">
        <v>3.2813906E-11</v>
      </c>
      <c r="AT383" s="328">
        <v>1.5032409999999999E-6</v>
      </c>
      <c r="AU383" s="328">
        <v>2.4705801E-9</v>
      </c>
      <c r="AV383" s="328">
        <v>3.4115022000000001E-7</v>
      </c>
      <c r="AW383" s="329">
        <v>1.3610175999999999E-4</v>
      </c>
      <c r="AX383" s="328">
        <v>4.9180936000000002E-8</v>
      </c>
      <c r="AY383" s="328">
        <v>2.6133643E-7</v>
      </c>
      <c r="AZ383" s="328">
        <v>1.179723E-8</v>
      </c>
      <c r="BA383" s="328">
        <v>1.5260374E-9</v>
      </c>
      <c r="BB383" s="328">
        <v>1.8757567000000001E-10</v>
      </c>
      <c r="BC383" s="328">
        <v>5.2570950999999999E-12</v>
      </c>
      <c r="BD383" s="328">
        <v>6.6810617000000004E-12</v>
      </c>
      <c r="BE383" s="328">
        <v>3.2024614999999998E-7</v>
      </c>
      <c r="BF383" s="328">
        <v>1.1633856E-6</v>
      </c>
      <c r="BG383" s="328">
        <v>2.8962867E-8</v>
      </c>
      <c r="BH383" s="329">
        <v>0.21808849</v>
      </c>
      <c r="BI383" s="329">
        <v>34.793965999999998</v>
      </c>
      <c r="BJ383" s="328">
        <v>2.5734692999999999E-7</v>
      </c>
      <c r="BK383" s="328">
        <v>1.5649475000000001E-9</v>
      </c>
      <c r="BL383" s="328">
        <v>7.0016912000000002E-14</v>
      </c>
      <c r="BM383" s="41"/>
      <c r="BN383" s="111">
        <v>2.9388991999999999E-2</v>
      </c>
      <c r="BO383" s="111">
        <v>2.1390971E-3</v>
      </c>
      <c r="BP383" s="111">
        <v>1.1649130000000001E-2</v>
      </c>
      <c r="BQ383" s="122">
        <v>5.0585201000000001E-5</v>
      </c>
      <c r="BR383" s="111">
        <v>2.0562833E-3</v>
      </c>
      <c r="BS383" s="111">
        <v>4.8597381000000002E-3</v>
      </c>
      <c r="BT383" s="111">
        <v>3.0552096E-4</v>
      </c>
      <c r="BU383" s="111">
        <v>1.6124016000000001E-3</v>
      </c>
      <c r="BV383" s="122">
        <v>4.1538554999999999E-5</v>
      </c>
      <c r="BW383" s="122">
        <v>9.3542709000000006E-5</v>
      </c>
      <c r="BX383" s="122">
        <v>1.8544964000000001E-5</v>
      </c>
      <c r="BY383" s="122">
        <v>1.8988728999999999E-5</v>
      </c>
      <c r="BZ383" s="122">
        <v>3.9107119999999998E-7</v>
      </c>
      <c r="CA383" s="111">
        <v>5.2418379999999995E-4</v>
      </c>
      <c r="CB383" s="111">
        <v>5.7279362000000004E-3</v>
      </c>
      <c r="CC383" s="111">
        <v>2.5416518999999999E-4</v>
      </c>
      <c r="CD383" s="122">
        <v>3.6944026000000002E-5</v>
      </c>
      <c r="CG383" s="76" t="s">
        <v>11757</v>
      </c>
      <c r="CR383" s="41"/>
      <c r="CS383" s="41"/>
      <c r="CT383" s="41"/>
      <c r="CU383" s="41"/>
      <c r="CV383" s="41"/>
      <c r="CW383" s="41"/>
    </row>
    <row r="384" spans="1:101" ht="14.5" customHeight="1">
      <c r="A384" s="41" t="s">
        <v>11861</v>
      </c>
      <c r="B384" s="119" t="s">
        <v>11680</v>
      </c>
      <c r="C384" s="120" t="str">
        <f t="shared" si="150"/>
        <v>A.070.02.201</v>
      </c>
      <c r="D384" s="135" t="s">
        <v>11840</v>
      </c>
      <c r="E384" s="119" t="s">
        <v>10730</v>
      </c>
      <c r="F384" s="118" t="str">
        <f t="shared" si="151"/>
        <v>Gasoline E5 including combustion CO2</v>
      </c>
      <c r="G384" s="118">
        <f t="shared" si="152"/>
        <v>738.94603732783605</v>
      </c>
      <c r="H384" s="118">
        <f t="shared" si="153"/>
        <v>9.2725160129999988</v>
      </c>
      <c r="I384" s="118">
        <f t="shared" si="154"/>
        <v>38.211804999999998</v>
      </c>
      <c r="J384" s="326">
        <f t="shared" si="155"/>
        <v>308.25905631483607</v>
      </c>
      <c r="K384" s="118">
        <v>383.20265999999998</v>
      </c>
      <c r="L384" s="118">
        <v>22.094866</v>
      </c>
      <c r="M384" s="118">
        <v>9.8046468999999998</v>
      </c>
      <c r="N384" s="118">
        <v>7.7027190000000001</v>
      </c>
      <c r="O384" s="118">
        <v>1.0528839000000001</v>
      </c>
      <c r="P384" s="118">
        <v>6.5109212999999999E-2</v>
      </c>
      <c r="Q384" s="118">
        <v>0.45180389999999998</v>
      </c>
      <c r="R384" s="118">
        <v>6.3122920999999996</v>
      </c>
      <c r="S384" s="118">
        <v>0.23024414000000001</v>
      </c>
      <c r="T384" s="118">
        <v>306.52643999999998</v>
      </c>
      <c r="U384" s="118">
        <v>1.387373</v>
      </c>
      <c r="V384" s="118">
        <v>0.11496935</v>
      </c>
      <c r="W384" s="330">
        <v>2.9824836000000001E-5</v>
      </c>
      <c r="X384" s="118">
        <v>0</v>
      </c>
      <c r="Y384" s="41"/>
      <c r="Z384" s="327">
        <f t="shared" si="156"/>
        <v>2881.2230075187967</v>
      </c>
      <c r="AA384" s="41"/>
      <c r="AB384" s="111">
        <v>40097.817000000003</v>
      </c>
      <c r="AC384" s="111">
        <v>39849.786</v>
      </c>
      <c r="AD384" s="111">
        <v>188.08945</v>
      </c>
      <c r="AE384" s="111">
        <v>0</v>
      </c>
      <c r="AF384" s="111">
        <v>2.3132035000000002</v>
      </c>
      <c r="AG384" s="111">
        <v>11.922546000000001</v>
      </c>
      <c r="AH384" s="111">
        <v>45.704993999999999</v>
      </c>
      <c r="AI384" s="41"/>
      <c r="AJ384" s="114">
        <v>58.250590000000003</v>
      </c>
      <c r="AK384" s="114">
        <v>53.206161999999999</v>
      </c>
      <c r="AL384" s="114">
        <v>2.4606303</v>
      </c>
      <c r="AM384" s="114">
        <v>2.5837979</v>
      </c>
      <c r="AN384" s="113">
        <f t="shared" si="157"/>
        <v>3.1898178782327601E-3</v>
      </c>
      <c r="AO384" s="112">
        <f t="shared" si="158"/>
        <v>9.0999639389050271E-6</v>
      </c>
      <c r="AP384" s="112">
        <f t="shared" si="159"/>
        <v>361.876456878</v>
      </c>
      <c r="AQ384" s="329">
        <v>2.6912284000000001E-3</v>
      </c>
      <c r="AR384" s="328">
        <v>8.1206797000000005E-6</v>
      </c>
      <c r="AS384" s="328">
        <v>2.2184146999999999E-10</v>
      </c>
      <c r="AT384" s="328">
        <v>1.9322640999999999E-7</v>
      </c>
      <c r="AU384" s="328">
        <v>8.1549124999999995E-9</v>
      </c>
      <c r="AV384" s="328">
        <v>1.1454402E-6</v>
      </c>
      <c r="AW384" s="329">
        <v>4.9028959000000001E-4</v>
      </c>
      <c r="AX384" s="328">
        <v>1.7200232E-7</v>
      </c>
      <c r="AY384" s="328">
        <v>5.6225602999999995E-7</v>
      </c>
      <c r="AZ384" s="328">
        <v>3.0776175E-9</v>
      </c>
      <c r="BA384" s="328">
        <v>2.3985996999999999E-11</v>
      </c>
      <c r="BB384" s="328">
        <v>2.7071051999999999E-9</v>
      </c>
      <c r="BC384" s="328">
        <v>9.3956544E-11</v>
      </c>
      <c r="BD384" s="328">
        <v>2.1635565E-10</v>
      </c>
      <c r="BE384" s="328">
        <v>9.0823236000000001E-7</v>
      </c>
      <c r="BF384" s="328">
        <v>6.0442561000000003E-6</v>
      </c>
      <c r="BG384" s="328">
        <v>2.3868150999999999E-7</v>
      </c>
      <c r="BH384" s="329">
        <v>1.8486878000000002E-2</v>
      </c>
      <c r="BI384" s="329">
        <v>361.85797000000002</v>
      </c>
      <c r="BJ384" s="328">
        <v>5.7825025999999996E-10</v>
      </c>
      <c r="BK384" s="328">
        <v>3.5163866999999998E-12</v>
      </c>
      <c r="BL384" s="328">
        <v>1.5732575000000001E-16</v>
      </c>
      <c r="BM384" s="41"/>
      <c r="BN384" s="111">
        <v>0.14226351000000001</v>
      </c>
      <c r="BO384" s="111">
        <v>4.2266559E-3</v>
      </c>
      <c r="BP384" s="111">
        <v>8.0336142999999999E-2</v>
      </c>
      <c r="BQ384" s="111">
        <v>7.3970882999999999E-4</v>
      </c>
      <c r="BR384" s="111">
        <v>3.9343384E-3</v>
      </c>
      <c r="BS384" s="111">
        <v>7.4383950999999996E-4</v>
      </c>
      <c r="BT384" s="122">
        <v>2.3082897000000001E-5</v>
      </c>
      <c r="BU384" s="111">
        <v>1.0714842E-3</v>
      </c>
      <c r="BV384" s="122">
        <v>8.7371980000000002E-5</v>
      </c>
      <c r="BW384" s="111">
        <v>2.9896126999999999E-4</v>
      </c>
      <c r="BX384" s="122">
        <v>5.9892046999999997E-5</v>
      </c>
      <c r="BY384" s="111">
        <v>1.6125104000000001E-4</v>
      </c>
      <c r="BZ384" s="122">
        <v>9.1016921E-7</v>
      </c>
      <c r="CA384" s="111">
        <v>2.3740401E-3</v>
      </c>
      <c r="CB384" s="111">
        <v>4.8102161999999997E-2</v>
      </c>
      <c r="CC384" s="111">
        <v>1.0358405999999999E-4</v>
      </c>
      <c r="CD384" s="122">
        <v>8.3012036000000001E-8</v>
      </c>
      <c r="CG384" s="76" t="s">
        <v>11852</v>
      </c>
      <c r="CR384" s="41"/>
      <c r="CS384" s="41"/>
      <c r="CT384" s="41"/>
      <c r="CU384" s="41"/>
      <c r="CV384" s="41"/>
      <c r="CW384" s="41"/>
    </row>
    <row r="385" spans="1:101" ht="14.5" customHeight="1">
      <c r="A385" s="41" t="s">
        <v>11858</v>
      </c>
      <c r="B385" s="119" t="s">
        <v>11680</v>
      </c>
      <c r="C385" s="120" t="str">
        <f t="shared" si="150"/>
        <v>A.070.02.202</v>
      </c>
      <c r="D385" s="135" t="s">
        <v>11840</v>
      </c>
      <c r="E385" s="119" t="s">
        <v>10730</v>
      </c>
      <c r="F385" s="118" t="str">
        <f t="shared" si="151"/>
        <v>Gasoline E10 including combustion CO2</v>
      </c>
      <c r="G385" s="118">
        <f t="shared" si="152"/>
        <v>710.08248415450498</v>
      </c>
      <c r="H385" s="118">
        <f t="shared" si="153"/>
        <v>9.1341218150000021</v>
      </c>
      <c r="I385" s="118">
        <f t="shared" si="154"/>
        <v>36.8505106</v>
      </c>
      <c r="J385" s="326">
        <f t="shared" si="155"/>
        <v>292.86298173950502</v>
      </c>
      <c r="K385" s="118">
        <v>371.23487</v>
      </c>
      <c r="L385" s="118">
        <v>21.200068999999999</v>
      </c>
      <c r="M385" s="118">
        <v>9.6346071000000002</v>
      </c>
      <c r="N385" s="118">
        <v>7.5908829999999998</v>
      </c>
      <c r="O385" s="118">
        <v>1.0424415</v>
      </c>
      <c r="P385" s="118">
        <v>6.6205525000000001E-2</v>
      </c>
      <c r="Q385" s="118">
        <v>0.43459178999999998</v>
      </c>
      <c r="R385" s="118">
        <v>6.0158345000000004</v>
      </c>
      <c r="S385" s="118">
        <v>0.2362805</v>
      </c>
      <c r="T385" s="118">
        <v>290.93398000000002</v>
      </c>
      <c r="U385" s="118">
        <v>1.5830138</v>
      </c>
      <c r="V385" s="118">
        <v>0.1096477</v>
      </c>
      <c r="W385" s="330">
        <v>5.9739505E-5</v>
      </c>
      <c r="X385" s="118">
        <v>0</v>
      </c>
      <c r="Y385" s="41"/>
      <c r="Z385" s="327">
        <f t="shared" si="156"/>
        <v>2791.2396240601502</v>
      </c>
      <c r="AA385" s="41"/>
      <c r="AB385" s="111">
        <v>38879.966999999997</v>
      </c>
      <c r="AC385" s="111">
        <v>38587.391000000003</v>
      </c>
      <c r="AD385" s="111">
        <v>214.60999000000001</v>
      </c>
      <c r="AE385" s="111">
        <v>0</v>
      </c>
      <c r="AF385" s="111">
        <v>4.6333744000000001</v>
      </c>
      <c r="AG385" s="111">
        <v>22.040932000000002</v>
      </c>
      <c r="AH385" s="111">
        <v>51.291285999999999</v>
      </c>
      <c r="AI385" s="41"/>
      <c r="AJ385" s="114">
        <v>56.392586000000001</v>
      </c>
      <c r="AK385" s="114">
        <v>51.5212</v>
      </c>
      <c r="AL385" s="114">
        <v>2.382965</v>
      </c>
      <c r="AM385" s="114">
        <v>2.4884211999999999</v>
      </c>
      <c r="AN385" s="113">
        <f t="shared" si="157"/>
        <v>3.0888009337253003E-3</v>
      </c>
      <c r="AO385" s="112">
        <f t="shared" si="158"/>
        <v>8.8127405743180223E-6</v>
      </c>
      <c r="AP385" s="112">
        <f t="shared" si="159"/>
        <v>348.51837624200004</v>
      </c>
      <c r="AQ385" s="329">
        <v>2.6075300999999999E-3</v>
      </c>
      <c r="AR385" s="328">
        <v>7.8681373999999994E-6</v>
      </c>
      <c r="AS385" s="328">
        <v>2.1494190999999999E-10</v>
      </c>
      <c r="AT385" s="328">
        <v>1.8647507E-7</v>
      </c>
      <c r="AU385" s="328">
        <v>8.1359531000000008E-9</v>
      </c>
      <c r="AV385" s="328">
        <v>1.1288065999999999E-6</v>
      </c>
      <c r="AW385" s="329">
        <v>4.7326205999999999E-4</v>
      </c>
      <c r="AX385" s="328">
        <v>1.6926190999999999E-7</v>
      </c>
      <c r="AY385" s="328">
        <v>5.4197959999999997E-7</v>
      </c>
      <c r="AZ385" s="328">
        <v>2.9250944E-9</v>
      </c>
      <c r="BA385" s="328">
        <v>2.280053E-11</v>
      </c>
      <c r="BB385" s="328">
        <v>2.5786571999999998E-9</v>
      </c>
      <c r="BC385" s="328">
        <v>8.9724247999999998E-11</v>
      </c>
      <c r="BD385" s="328">
        <v>2.0575235000000001E-10</v>
      </c>
      <c r="BE385" s="328">
        <v>9.0943896000000001E-7</v>
      </c>
      <c r="BF385" s="328">
        <v>5.7747588999999997E-6</v>
      </c>
      <c r="BG385" s="328">
        <v>2.2731765E-7</v>
      </c>
      <c r="BH385" s="329">
        <v>1.8296242000000001E-2</v>
      </c>
      <c r="BI385" s="329">
        <v>348.50008000000003</v>
      </c>
      <c r="BJ385" s="328">
        <v>1.1582422E-9</v>
      </c>
      <c r="BK385" s="328">
        <v>7.0433649000000004E-12</v>
      </c>
      <c r="BL385" s="328">
        <v>3.1512536E-16</v>
      </c>
      <c r="BM385" s="41"/>
      <c r="BN385" s="111">
        <v>0.13783740999999999</v>
      </c>
      <c r="BO385" s="111">
        <v>4.0824540000000001E-3</v>
      </c>
      <c r="BP385" s="111">
        <v>7.7827167000000003E-2</v>
      </c>
      <c r="BQ385" s="111">
        <v>7.0498215999999995E-4</v>
      </c>
      <c r="BR385" s="111">
        <v>3.8110116999999998E-3</v>
      </c>
      <c r="BS385" s="111">
        <v>7.3228488999999995E-4</v>
      </c>
      <c r="BT385" s="122">
        <v>2.1918678000000001E-5</v>
      </c>
      <c r="BU385" s="111">
        <v>1.0572871999999999E-3</v>
      </c>
      <c r="BV385" s="122">
        <v>8.8843153000000002E-5</v>
      </c>
      <c r="BW385" s="111">
        <v>2.8757191999999998E-4</v>
      </c>
      <c r="BX385" s="122">
        <v>5.9820920999999999E-5</v>
      </c>
      <c r="BY385" s="111">
        <v>1.5357106999999999E-4</v>
      </c>
      <c r="BZ385" s="122">
        <v>9.1646130000000005E-7</v>
      </c>
      <c r="CA385" s="111">
        <v>2.3177898000000001E-3</v>
      </c>
      <c r="CB385" s="111">
        <v>4.6587446999999997E-2</v>
      </c>
      <c r="CC385" s="111">
        <v>1.0417909E-4</v>
      </c>
      <c r="CD385" s="122">
        <v>1.6627411E-7</v>
      </c>
      <c r="CG385" s="76" t="s">
        <v>11852</v>
      </c>
      <c r="CR385" s="41"/>
      <c r="CS385" s="41"/>
      <c r="CT385" s="41"/>
      <c r="CU385" s="41"/>
      <c r="CV385" s="41"/>
      <c r="CW385" s="41"/>
    </row>
    <row r="386" spans="1:101" ht="14.5" customHeight="1">
      <c r="A386" s="41" t="s">
        <v>11855</v>
      </c>
      <c r="B386" s="119" t="s">
        <v>11680</v>
      </c>
      <c r="C386" s="120" t="str">
        <f t="shared" si="150"/>
        <v>A.070.02.203</v>
      </c>
      <c r="D386" s="135" t="s">
        <v>11840</v>
      </c>
      <c r="E386" s="119" t="s">
        <v>10730</v>
      </c>
      <c r="F386" s="118" t="str">
        <f t="shared" si="151"/>
        <v>Gasoline E85 including combustion CO2</v>
      </c>
      <c r="G386" s="118">
        <f t="shared" si="152"/>
        <v>272.12059760001</v>
      </c>
      <c r="H386" s="118">
        <f t="shared" si="153"/>
        <v>7.161516057</v>
      </c>
      <c r="I386" s="118">
        <f t="shared" si="154"/>
        <v>16.278843200000001</v>
      </c>
      <c r="J386" s="326">
        <f t="shared" si="155"/>
        <v>57.468148343009993</v>
      </c>
      <c r="K386" s="118">
        <v>191.21208999999999</v>
      </c>
      <c r="L386" s="118">
        <v>7.6114009999999999</v>
      </c>
      <c r="M386" s="118">
        <v>7.1759266000000004</v>
      </c>
      <c r="N386" s="118">
        <v>6.0014469999999998</v>
      </c>
      <c r="O386" s="118">
        <v>0.90138808999999998</v>
      </c>
      <c r="P386" s="118">
        <v>8.4886767000000002E-2</v>
      </c>
      <c r="Q386" s="118">
        <v>0.17379420000000001</v>
      </c>
      <c r="R386" s="118">
        <v>1.4915156000000001</v>
      </c>
      <c r="S386" s="118">
        <v>0.33631292000000002</v>
      </c>
      <c r="T386" s="118">
        <v>52.411664999999999</v>
      </c>
      <c r="U386" s="118">
        <v>4.6911702999999996</v>
      </c>
      <c r="V386" s="118">
        <v>2.8469147E-2</v>
      </c>
      <c r="W386" s="118">
        <v>5.3097601000000002E-4</v>
      </c>
      <c r="X386" s="118">
        <v>0</v>
      </c>
      <c r="Y386" s="41"/>
      <c r="Z386" s="327">
        <f t="shared" si="156"/>
        <v>1437.6848872180449</v>
      </c>
      <c r="AA386" s="41"/>
      <c r="AB386" s="111">
        <v>20606.376</v>
      </c>
      <c r="AC386" s="111">
        <v>19607.601999999999</v>
      </c>
      <c r="AD386" s="111">
        <v>635.94371999999998</v>
      </c>
      <c r="AE386" s="111">
        <v>0</v>
      </c>
      <c r="AF386" s="111">
        <v>41.182307000000002</v>
      </c>
      <c r="AG386" s="111">
        <v>181.47318000000001</v>
      </c>
      <c r="AH386" s="111">
        <v>140.17527999999999</v>
      </c>
      <c r="AI386" s="41"/>
      <c r="AJ386" s="114">
        <v>28.423563000000001</v>
      </c>
      <c r="AK386" s="114">
        <v>26.164225999999999</v>
      </c>
      <c r="AL386" s="114">
        <v>1.2142942000000001</v>
      </c>
      <c r="AM386" s="114">
        <v>1.0450436000000001</v>
      </c>
      <c r="AN386" s="113">
        <f t="shared" si="157"/>
        <v>1.5685986475936998E-3</v>
      </c>
      <c r="AO386" s="112">
        <f t="shared" si="158"/>
        <v>4.4907328799985938E-6</v>
      </c>
      <c r="AP386" s="112">
        <f t="shared" si="159"/>
        <v>146.364644981</v>
      </c>
      <c r="AQ386" s="329">
        <v>1.3487699E-3</v>
      </c>
      <c r="AR386" s="328">
        <v>4.0700970000000003E-6</v>
      </c>
      <c r="AS386" s="328">
        <v>1.1117749E-10</v>
      </c>
      <c r="AT386" s="328">
        <v>8.4531796999999997E-8</v>
      </c>
      <c r="AU386" s="328">
        <v>8.0175007000000007E-9</v>
      </c>
      <c r="AV386" s="328">
        <v>8.9240219999999996E-7</v>
      </c>
      <c r="AW386" s="329">
        <v>2.1621642000000001E-4</v>
      </c>
      <c r="AX386" s="328">
        <v>1.2994545999999999E-7</v>
      </c>
      <c r="AY386" s="328">
        <v>2.3541326000000001E-7</v>
      </c>
      <c r="AZ386" s="328">
        <v>5.9365163999999998E-10</v>
      </c>
      <c r="BA386" s="328">
        <v>4.6811127000000004E-12</v>
      </c>
      <c r="BB386" s="328">
        <v>6.1776345999999995E-10</v>
      </c>
      <c r="BC386" s="328">
        <v>2.5218718000000001E-11</v>
      </c>
      <c r="BD386" s="328">
        <v>4.3725019000000001E-11</v>
      </c>
      <c r="BE386" s="328">
        <v>9.4844362000000004E-7</v>
      </c>
      <c r="BF386" s="328">
        <v>1.6686377999999999E-6</v>
      </c>
      <c r="BG386" s="328">
        <v>5.3818336999999997E-8</v>
      </c>
      <c r="BH386" s="329">
        <v>1.5704981E-2</v>
      </c>
      <c r="BI386" s="329">
        <v>146.34894</v>
      </c>
      <c r="BJ386" s="328">
        <v>1.0294676E-8</v>
      </c>
      <c r="BK386" s="328">
        <v>6.2602757999999998E-11</v>
      </c>
      <c r="BL386" s="328">
        <v>2.8008938000000001E-15</v>
      </c>
      <c r="BM386" s="41"/>
      <c r="BN386" s="111">
        <v>7.1304362999999996E-2</v>
      </c>
      <c r="BO386" s="111">
        <v>1.9072418999999999E-3</v>
      </c>
      <c r="BP386" s="111">
        <v>4.0086469E-2</v>
      </c>
      <c r="BQ386" s="111">
        <v>1.7501549000000001E-4</v>
      </c>
      <c r="BR386" s="111">
        <v>1.9577370999999998E-3</v>
      </c>
      <c r="BS386" s="111">
        <v>5.6692207999999998E-4</v>
      </c>
      <c r="BT386" s="122">
        <v>4.1135936000000004E-6</v>
      </c>
      <c r="BU386" s="111">
        <v>8.5758050999999995E-4</v>
      </c>
      <c r="BV386" s="111">
        <v>1.1391205999999999E-4</v>
      </c>
      <c r="BW386" s="111">
        <v>1.1500062999999999E-4</v>
      </c>
      <c r="BX386" s="122">
        <v>6.0022512000000003E-5</v>
      </c>
      <c r="BY386" s="122">
        <v>3.6314756E-5</v>
      </c>
      <c r="BZ386" s="122">
        <v>1.0355071E-6</v>
      </c>
      <c r="CA386" s="111">
        <v>1.4852743000000001E-3</v>
      </c>
      <c r="CB386" s="111">
        <v>2.3820423E-2</v>
      </c>
      <c r="CC386" s="111">
        <v>1.1582297E-4</v>
      </c>
      <c r="CD386" s="122">
        <v>1.4778757E-6</v>
      </c>
      <c r="CG386" s="76" t="s">
        <v>11852</v>
      </c>
      <c r="CR386" s="41"/>
      <c r="CS386" s="41"/>
      <c r="CT386" s="41"/>
      <c r="CU386" s="41"/>
      <c r="CV386" s="41"/>
      <c r="CW386" s="41"/>
    </row>
    <row r="387" spans="1:101" ht="14.5" customHeight="1">
      <c r="A387" s="41" t="s">
        <v>11851</v>
      </c>
      <c r="B387" s="119" t="s">
        <v>11680</v>
      </c>
      <c r="C387" s="120" t="str">
        <f t="shared" si="150"/>
        <v>A.070.02.301</v>
      </c>
      <c r="D387" s="135" t="s">
        <v>11840</v>
      </c>
      <c r="E387" s="119" t="s">
        <v>6570</v>
      </c>
      <c r="F387" s="118" t="str">
        <f t="shared" si="151"/>
        <v>CNG including combustion CO2</v>
      </c>
      <c r="G387" s="118">
        <f t="shared" si="152"/>
        <v>1.0151341514359999</v>
      </c>
      <c r="H387" s="118">
        <f t="shared" si="153"/>
        <v>2.27538324E-2</v>
      </c>
      <c r="I387" s="118">
        <f t="shared" si="154"/>
        <v>3.7896118999999999E-2</v>
      </c>
      <c r="J387" s="326">
        <f t="shared" si="155"/>
        <v>0.43435934003599996</v>
      </c>
      <c r="K387" s="118">
        <v>0.52012486000000002</v>
      </c>
      <c r="L387" s="118">
        <v>1.3600173E-2</v>
      </c>
      <c r="M387" s="118">
        <v>2.2283171000000001E-2</v>
      </c>
      <c r="N387" s="118">
        <v>1.9150082999999998E-2</v>
      </c>
      <c r="O387" s="118">
        <v>2.9465851999999999E-3</v>
      </c>
      <c r="P387" s="118">
        <v>3.5099706E-4</v>
      </c>
      <c r="Q387" s="118">
        <v>3.0616714000000002E-4</v>
      </c>
      <c r="R387" s="118">
        <v>2.0127750000000001E-3</v>
      </c>
      <c r="S387" s="118">
        <v>7.2215097999999995E-4</v>
      </c>
      <c r="T387" s="118">
        <v>0.42899999999999999</v>
      </c>
      <c r="U387" s="118">
        <v>4.6219151000000003E-3</v>
      </c>
      <c r="V387" s="330">
        <v>1.5273955999999999E-5</v>
      </c>
      <c r="W387" s="118">
        <v>0</v>
      </c>
      <c r="X387" s="118">
        <v>0</v>
      </c>
      <c r="Y387" s="41"/>
      <c r="Z387" s="327">
        <f t="shared" si="156"/>
        <v>3.9107132330827068</v>
      </c>
      <c r="AA387" s="41"/>
      <c r="AB387" s="111">
        <v>55.0884</v>
      </c>
      <c r="AC387" s="111">
        <v>54.334397000000003</v>
      </c>
      <c r="AD387" s="111">
        <v>0.62661538000000006</v>
      </c>
      <c r="AE387" s="111">
        <v>0</v>
      </c>
      <c r="AF387" s="111">
        <v>0</v>
      </c>
      <c r="AG387" s="111">
        <v>6.2735986999999998E-3</v>
      </c>
      <c r="AH387" s="111">
        <v>0.12111354000000001</v>
      </c>
      <c r="AI387" s="41"/>
      <c r="AJ387" s="114">
        <v>7.5984255000000001E-2</v>
      </c>
      <c r="AK387" s="114">
        <v>6.9993267999999997E-2</v>
      </c>
      <c r="AL387" s="114">
        <v>3.2655944999999999E-3</v>
      </c>
      <c r="AM387" s="114">
        <v>2.7253925999999999E-3</v>
      </c>
      <c r="AN387" s="113">
        <f t="shared" si="157"/>
        <v>4.1962390574900004E-6</v>
      </c>
      <c r="AO387" s="112">
        <f t="shared" si="158"/>
        <v>1.2076902997696699E-8</v>
      </c>
      <c r="AP387" s="112">
        <f t="shared" si="159"/>
        <v>0.38170764281800001</v>
      </c>
      <c r="AQ387" s="328">
        <v>3.6850951000000001E-6</v>
      </c>
      <c r="AR387" s="328">
        <v>1.1120899E-8</v>
      </c>
      <c r="AS387" s="328">
        <v>3.0374856999999999E-13</v>
      </c>
      <c r="AT387" s="328">
        <v>2.4624347000000002E-10</v>
      </c>
      <c r="AU387" s="328">
        <v>3.1988219999999998E-11</v>
      </c>
      <c r="AV387" s="328">
        <v>2.8475417E-9</v>
      </c>
      <c r="AW387" s="328">
        <v>5.0272930999999999E-7</v>
      </c>
      <c r="AX387" s="328">
        <v>4.1227405000000001E-10</v>
      </c>
      <c r="AY387" s="328">
        <v>5.2326348E-10</v>
      </c>
      <c r="AZ387" s="328">
        <v>3.5909141000000002E-13</v>
      </c>
      <c r="BA387" s="328">
        <v>1.8419647E-15</v>
      </c>
      <c r="BB387" s="328">
        <v>7.6095193000000005E-13</v>
      </c>
      <c r="BC387" s="328">
        <v>4.3963884999999998E-14</v>
      </c>
      <c r="BD387" s="328">
        <v>3.3227937E-14</v>
      </c>
      <c r="BE387" s="328">
        <v>3.8230950000000002E-9</v>
      </c>
      <c r="BF387" s="328">
        <v>1.4657791E-9</v>
      </c>
      <c r="BG387" s="328">
        <v>1.8963642000000001E-11</v>
      </c>
      <c r="BH387" s="328">
        <v>3.3982817999999999E-5</v>
      </c>
      <c r="BI387" s="329">
        <v>0.38167366000000003</v>
      </c>
      <c r="BJ387" s="329">
        <v>0</v>
      </c>
      <c r="BK387" s="329">
        <v>0</v>
      </c>
      <c r="BL387" s="329">
        <v>0</v>
      </c>
      <c r="BM387" s="41"/>
      <c r="BN387" s="111">
        <v>1.9244473000000001E-4</v>
      </c>
      <c r="BO387" s="122">
        <v>4.5185454000000004E-6</v>
      </c>
      <c r="BP387" s="111">
        <v>1.0904106000000001E-4</v>
      </c>
      <c r="BQ387" s="122">
        <v>2.3698182000000001E-7</v>
      </c>
      <c r="BR387" s="122">
        <v>5.0322272000000003E-6</v>
      </c>
      <c r="BS387" s="122">
        <v>1.7861689999999999E-6</v>
      </c>
      <c r="BT387" s="122">
        <v>4.6065926E-10</v>
      </c>
      <c r="BU387" s="122">
        <v>2.7352956E-6</v>
      </c>
      <c r="BV387" s="122">
        <v>4.7101335000000001E-7</v>
      </c>
      <c r="BW387" s="122">
        <v>2.0259258E-7</v>
      </c>
      <c r="BX387" s="122">
        <v>2.4043165999999998E-7</v>
      </c>
      <c r="BY387" s="122">
        <v>1.3786113E-8</v>
      </c>
      <c r="BZ387" s="122">
        <v>4.2440739000000002E-9</v>
      </c>
      <c r="CA387" s="122">
        <v>4.4985030000000001E-6</v>
      </c>
      <c r="CB387" s="122">
        <v>6.3495193999999998E-5</v>
      </c>
      <c r="CC387" s="122">
        <v>1.6822108000000001E-7</v>
      </c>
      <c r="CD387" s="111">
        <v>0</v>
      </c>
      <c r="CG387" s="76" t="s">
        <v>11778</v>
      </c>
      <c r="CR387" s="41"/>
      <c r="CS387" s="41"/>
      <c r="CT387" s="41"/>
      <c r="CU387" s="41"/>
      <c r="CV387" s="41"/>
      <c r="CW387" s="41"/>
    </row>
    <row r="388" spans="1:101" ht="14.5" customHeight="1">
      <c r="A388" s="41" t="s">
        <v>11848</v>
      </c>
      <c r="B388" s="119" t="s">
        <v>11680</v>
      </c>
      <c r="C388" s="120" t="str">
        <f t="shared" si="150"/>
        <v>A.070.02.302</v>
      </c>
      <c r="D388" s="135" t="s">
        <v>11840</v>
      </c>
      <c r="E388" s="119" t="s">
        <v>6570</v>
      </c>
      <c r="F388" s="118" t="str">
        <f t="shared" si="151"/>
        <v>LNG including combustion CO2</v>
      </c>
      <c r="G388" s="118">
        <f t="shared" si="152"/>
        <v>1.0151341514359999</v>
      </c>
      <c r="H388" s="118">
        <f t="shared" si="153"/>
        <v>2.27538324E-2</v>
      </c>
      <c r="I388" s="118">
        <f t="shared" si="154"/>
        <v>3.7896118999999999E-2</v>
      </c>
      <c r="J388" s="326">
        <f t="shared" si="155"/>
        <v>0.43435934003599996</v>
      </c>
      <c r="K388" s="118">
        <v>0.52012486000000002</v>
      </c>
      <c r="L388" s="118">
        <v>1.3600173E-2</v>
      </c>
      <c r="M388" s="118">
        <v>2.2283171000000001E-2</v>
      </c>
      <c r="N388" s="118">
        <v>1.9150082999999998E-2</v>
      </c>
      <c r="O388" s="118">
        <v>2.9465851999999999E-3</v>
      </c>
      <c r="P388" s="118">
        <v>3.5099706E-4</v>
      </c>
      <c r="Q388" s="118">
        <v>3.0616714000000002E-4</v>
      </c>
      <c r="R388" s="118">
        <v>2.0127750000000001E-3</v>
      </c>
      <c r="S388" s="118">
        <v>7.2215097999999995E-4</v>
      </c>
      <c r="T388" s="118">
        <v>0.42899999999999999</v>
      </c>
      <c r="U388" s="118">
        <v>4.6219151000000003E-3</v>
      </c>
      <c r="V388" s="330">
        <v>1.5273955999999999E-5</v>
      </c>
      <c r="W388" s="118">
        <v>0</v>
      </c>
      <c r="X388" s="118">
        <v>0</v>
      </c>
      <c r="Y388" s="41"/>
      <c r="Z388" s="327">
        <f t="shared" si="156"/>
        <v>3.9107132330827068</v>
      </c>
      <c r="AA388" s="41"/>
      <c r="AB388" s="111">
        <v>55.0884</v>
      </c>
      <c r="AC388" s="111">
        <v>54.334397000000003</v>
      </c>
      <c r="AD388" s="111">
        <v>0.62661538000000006</v>
      </c>
      <c r="AE388" s="111">
        <v>0</v>
      </c>
      <c r="AF388" s="111">
        <v>0</v>
      </c>
      <c r="AG388" s="111">
        <v>6.2735986999999998E-3</v>
      </c>
      <c r="AH388" s="111">
        <v>0.12111354000000001</v>
      </c>
      <c r="AI388" s="41"/>
      <c r="AJ388" s="114">
        <v>7.5984255000000001E-2</v>
      </c>
      <c r="AK388" s="114">
        <v>6.9993267999999997E-2</v>
      </c>
      <c r="AL388" s="114">
        <v>3.2655944999999999E-3</v>
      </c>
      <c r="AM388" s="114">
        <v>2.7253925999999999E-3</v>
      </c>
      <c r="AN388" s="113">
        <f t="shared" si="157"/>
        <v>4.1962390574900004E-6</v>
      </c>
      <c r="AO388" s="112">
        <f t="shared" si="158"/>
        <v>1.2076902997696699E-8</v>
      </c>
      <c r="AP388" s="112">
        <f t="shared" si="159"/>
        <v>0.38170764281800001</v>
      </c>
      <c r="AQ388" s="328">
        <v>3.6850951000000001E-6</v>
      </c>
      <c r="AR388" s="328">
        <v>1.1120899E-8</v>
      </c>
      <c r="AS388" s="328">
        <v>3.0374856999999999E-13</v>
      </c>
      <c r="AT388" s="328">
        <v>2.4624347000000002E-10</v>
      </c>
      <c r="AU388" s="328">
        <v>3.1988219999999998E-11</v>
      </c>
      <c r="AV388" s="328">
        <v>2.8475417E-9</v>
      </c>
      <c r="AW388" s="328">
        <v>5.0272930999999999E-7</v>
      </c>
      <c r="AX388" s="328">
        <v>4.1227405000000001E-10</v>
      </c>
      <c r="AY388" s="328">
        <v>5.2326348E-10</v>
      </c>
      <c r="AZ388" s="328">
        <v>3.5909141000000002E-13</v>
      </c>
      <c r="BA388" s="328">
        <v>1.8419647E-15</v>
      </c>
      <c r="BB388" s="328">
        <v>7.6095193000000005E-13</v>
      </c>
      <c r="BC388" s="328">
        <v>4.3963884999999998E-14</v>
      </c>
      <c r="BD388" s="328">
        <v>3.3227937E-14</v>
      </c>
      <c r="BE388" s="328">
        <v>3.8230950000000002E-9</v>
      </c>
      <c r="BF388" s="328">
        <v>1.4657791E-9</v>
      </c>
      <c r="BG388" s="328">
        <v>1.8963642000000001E-11</v>
      </c>
      <c r="BH388" s="328">
        <v>3.3982817999999999E-5</v>
      </c>
      <c r="BI388" s="329">
        <v>0.38167366000000003</v>
      </c>
      <c r="BJ388" s="329">
        <v>0</v>
      </c>
      <c r="BK388" s="329">
        <v>0</v>
      </c>
      <c r="BL388" s="329">
        <v>0</v>
      </c>
      <c r="BM388" s="41"/>
      <c r="BN388" s="111">
        <v>1.9244473000000001E-4</v>
      </c>
      <c r="BO388" s="122">
        <v>4.5185454000000004E-6</v>
      </c>
      <c r="BP388" s="111">
        <v>1.0904106000000001E-4</v>
      </c>
      <c r="BQ388" s="122">
        <v>2.3698182000000001E-7</v>
      </c>
      <c r="BR388" s="122">
        <v>5.0322272000000003E-6</v>
      </c>
      <c r="BS388" s="122">
        <v>1.7861689999999999E-6</v>
      </c>
      <c r="BT388" s="122">
        <v>4.6065926E-10</v>
      </c>
      <c r="BU388" s="122">
        <v>2.7352956E-6</v>
      </c>
      <c r="BV388" s="122">
        <v>4.7101335000000001E-7</v>
      </c>
      <c r="BW388" s="122">
        <v>2.0259258E-7</v>
      </c>
      <c r="BX388" s="122">
        <v>2.4043165999999998E-7</v>
      </c>
      <c r="BY388" s="122">
        <v>1.3786113E-8</v>
      </c>
      <c r="BZ388" s="122">
        <v>4.2440739000000002E-9</v>
      </c>
      <c r="CA388" s="122">
        <v>4.4985030000000001E-6</v>
      </c>
      <c r="CB388" s="122">
        <v>6.3495193999999998E-5</v>
      </c>
      <c r="CC388" s="122">
        <v>1.6822108000000001E-7</v>
      </c>
      <c r="CD388" s="111">
        <v>0</v>
      </c>
      <c r="CG388" s="76" t="s">
        <v>11778</v>
      </c>
      <c r="CR388" s="41"/>
      <c r="CS388" s="41"/>
      <c r="CT388" s="41"/>
      <c r="CU388" s="41"/>
      <c r="CV388" s="41"/>
      <c r="CW388" s="41"/>
    </row>
    <row r="389" spans="1:101" ht="14.5" customHeight="1">
      <c r="A389" s="41" t="s">
        <v>11845</v>
      </c>
      <c r="B389" s="119" t="s">
        <v>11680</v>
      </c>
      <c r="C389" s="120" t="str">
        <f t="shared" si="150"/>
        <v>A.070.02.303</v>
      </c>
      <c r="D389" s="135" t="s">
        <v>11840</v>
      </c>
      <c r="E389" s="119" t="s">
        <v>10730</v>
      </c>
      <c r="F389" s="118" t="str">
        <f t="shared" si="151"/>
        <v>LPG including combustion CO2</v>
      </c>
      <c r="G389" s="118">
        <f t="shared" si="152"/>
        <v>480.67295923407505</v>
      </c>
      <c r="H389" s="118">
        <f t="shared" si="153"/>
        <v>11.782761211675</v>
      </c>
      <c r="I389" s="118">
        <f t="shared" si="154"/>
        <v>21.114419720000001</v>
      </c>
      <c r="J389" s="326">
        <f t="shared" si="155"/>
        <v>219.76924830240003</v>
      </c>
      <c r="K389" s="118">
        <v>228.00653</v>
      </c>
      <c r="L389" s="118">
        <v>8.2878316000000005</v>
      </c>
      <c r="M389" s="118">
        <v>12.682603</v>
      </c>
      <c r="N389" s="118">
        <v>10.654629</v>
      </c>
      <c r="O389" s="118">
        <v>1.1165617999999999</v>
      </c>
      <c r="P389" s="330">
        <v>3.1932674999999998E-5</v>
      </c>
      <c r="Q389" s="118">
        <v>1.1538479000000001E-2</v>
      </c>
      <c r="R389" s="118">
        <v>0.14398511999999999</v>
      </c>
      <c r="S389" s="118">
        <v>4.6444211999999999E-2</v>
      </c>
      <c r="T389" s="118">
        <v>218.87755000000001</v>
      </c>
      <c r="U389" s="118">
        <v>0.83882807000000004</v>
      </c>
      <c r="V389" s="118">
        <v>0</v>
      </c>
      <c r="W389" s="118">
        <v>6.4260204000000003E-3</v>
      </c>
      <c r="X389" s="118">
        <v>0</v>
      </c>
      <c r="Y389" s="41"/>
      <c r="Z389" s="327">
        <f t="shared" si="156"/>
        <v>1714.334812030075</v>
      </c>
      <c r="AA389" s="41"/>
      <c r="AB389" s="111">
        <v>25637.780999999999</v>
      </c>
      <c r="AC389" s="111">
        <v>25512.17</v>
      </c>
      <c r="AD389" s="111">
        <v>113.72398</v>
      </c>
      <c r="AE389" s="111">
        <v>0</v>
      </c>
      <c r="AF389" s="111">
        <v>8.5242354000000002</v>
      </c>
      <c r="AG389" s="111">
        <v>0.40261141</v>
      </c>
      <c r="AH389" s="111">
        <v>2.9602181999999999</v>
      </c>
      <c r="AI389" s="41"/>
      <c r="AJ389" s="114">
        <v>34.312466999999998</v>
      </c>
      <c r="AK389" s="114">
        <v>31.171485000000001</v>
      </c>
      <c r="AL389" s="114">
        <v>1.4515061</v>
      </c>
      <c r="AM389" s="114">
        <v>1.6894761</v>
      </c>
      <c r="AN389" s="113">
        <f t="shared" si="157"/>
        <v>1.8687940595185919E-3</v>
      </c>
      <c r="AO389" s="112">
        <f t="shared" si="158"/>
        <v>5.3679960886607174E-6</v>
      </c>
      <c r="AP389" s="112">
        <f t="shared" si="159"/>
        <v>236.62130486910002</v>
      </c>
      <c r="AQ389" s="329">
        <v>1.5961585E-3</v>
      </c>
      <c r="AR389" s="328">
        <v>4.8162005000000003E-6</v>
      </c>
      <c r="AS389" s="328">
        <v>1.3157682E-10</v>
      </c>
      <c r="AT389" s="328">
        <v>9.0284593000000001E-16</v>
      </c>
      <c r="AU389" s="329">
        <v>0</v>
      </c>
      <c r="AV389" s="328">
        <v>1.5842666999999999E-6</v>
      </c>
      <c r="AW389" s="329">
        <v>2.7098877999999997E-4</v>
      </c>
      <c r="AX389" s="328">
        <v>2.2458291999999999E-7</v>
      </c>
      <c r="AY389" s="328">
        <v>3.0815969000000001E-7</v>
      </c>
      <c r="AZ389" s="328">
        <v>1.2479367999999999E-10</v>
      </c>
      <c r="BA389" s="328">
        <v>2.1483450000000002E-12</v>
      </c>
      <c r="BB389" s="328">
        <v>5.1329150999999997E-13</v>
      </c>
      <c r="BC389" s="328">
        <v>1.6466412999999999E-16</v>
      </c>
      <c r="BD389" s="328">
        <v>8.8056388000000005E-16</v>
      </c>
      <c r="BE389" s="328">
        <v>1.0592629E-11</v>
      </c>
      <c r="BF389" s="328">
        <v>2.0630705999999999E-10</v>
      </c>
      <c r="BG389" s="328">
        <v>1.8415101999999999E-8</v>
      </c>
      <c r="BH389" s="329">
        <v>6.6486910000000004E-4</v>
      </c>
      <c r="BI389" s="329">
        <v>236.62064000000001</v>
      </c>
      <c r="BJ389" s="328">
        <v>6.2295917999999998E-8</v>
      </c>
      <c r="BK389" s="328">
        <v>3.7882653000000002E-10</v>
      </c>
      <c r="BL389" s="328">
        <v>1.694898E-14</v>
      </c>
      <c r="BM389" s="41"/>
      <c r="BN389" s="111">
        <v>8.8489432000000007E-2</v>
      </c>
      <c r="BO389" s="111">
        <v>2.6461296999999999E-3</v>
      </c>
      <c r="BP389" s="111">
        <v>4.7800203999999999E-2</v>
      </c>
      <c r="BQ389" s="122">
        <v>1.6865958999999999E-5</v>
      </c>
      <c r="BR389" s="111">
        <v>2.3477022999999998E-3</v>
      </c>
      <c r="BS389" s="111">
        <v>1.0320689E-3</v>
      </c>
      <c r="BT389" s="122">
        <v>5.1571892000000002E-9</v>
      </c>
      <c r="BU389" s="111">
        <v>1.5566769E-3</v>
      </c>
      <c r="BV389" s="122">
        <v>4.2851401000000003E-8</v>
      </c>
      <c r="BW389" s="122">
        <v>7.6350788000000001E-6</v>
      </c>
      <c r="BX389" s="111">
        <v>0</v>
      </c>
      <c r="BY389" s="122">
        <v>4.0722649000000003E-5</v>
      </c>
      <c r="BZ389" s="111">
        <v>0</v>
      </c>
      <c r="CA389" s="111">
        <v>2.1259616000000002E-3</v>
      </c>
      <c r="CB389" s="111">
        <v>3.0906342E-2</v>
      </c>
      <c r="CC389" s="122">
        <v>1.3243488E-7</v>
      </c>
      <c r="CD389" s="122">
        <v>8.9430328999999992E-6</v>
      </c>
      <c r="CG389" s="76" t="s">
        <v>11778</v>
      </c>
      <c r="CR389" s="41"/>
      <c r="CS389" s="41"/>
      <c r="CT389" s="41"/>
      <c r="CU389" s="41"/>
      <c r="CV389" s="41"/>
      <c r="CW389" s="41"/>
    </row>
    <row r="390" spans="1:101" ht="14.5" customHeight="1">
      <c r="A390" s="41" t="s">
        <v>11842</v>
      </c>
      <c r="B390" s="119" t="s">
        <v>11680</v>
      </c>
      <c r="C390" s="120" t="str">
        <f t="shared" si="150"/>
        <v>A.070.02.304</v>
      </c>
      <c r="D390" s="135" t="s">
        <v>11840</v>
      </c>
      <c r="E390" s="119" t="s">
        <v>6570</v>
      </c>
      <c r="F390" s="118" t="str">
        <f t="shared" si="151"/>
        <v>Brown Hydrogen including combustion CO2</v>
      </c>
      <c r="G390" s="118">
        <f t="shared" si="152"/>
        <v>1.768999806241</v>
      </c>
      <c r="H390" s="118">
        <f t="shared" si="153"/>
        <v>6.8377518030000001E-2</v>
      </c>
      <c r="I390" s="118">
        <f t="shared" si="154"/>
        <v>0.11483010460000001</v>
      </c>
      <c r="J390" s="326">
        <f t="shared" si="155"/>
        <v>2.0827083611E-2</v>
      </c>
      <c r="K390" s="118">
        <v>1.5649651</v>
      </c>
      <c r="L390" s="118">
        <v>4.1848022999999998E-2</v>
      </c>
      <c r="M390" s="118">
        <v>6.7001923000000005E-2</v>
      </c>
      <c r="N390" s="118">
        <v>5.7561387999999998E-2</v>
      </c>
      <c r="O390" s="118">
        <v>8.8600449000000008E-3</v>
      </c>
      <c r="P390" s="118">
        <v>1.0423303000000001E-3</v>
      </c>
      <c r="Q390" s="118">
        <v>9.1375482999999996E-4</v>
      </c>
      <c r="R390" s="118">
        <v>5.9801586000000004E-3</v>
      </c>
      <c r="S390" s="118">
        <v>2.2916171000000002E-3</v>
      </c>
      <c r="T390" s="118">
        <v>2.2196102000000001E-4</v>
      </c>
      <c r="U390" s="118">
        <v>1.7717673999999999E-2</v>
      </c>
      <c r="V390" s="330">
        <v>4.6169611000000003E-5</v>
      </c>
      <c r="W390" s="118">
        <v>5.4966187999999996E-4</v>
      </c>
      <c r="X390" s="118">
        <v>0</v>
      </c>
      <c r="Y390" s="41"/>
      <c r="Z390" s="327">
        <f t="shared" si="156"/>
        <v>11.766654887218044</v>
      </c>
      <c r="AA390" s="41"/>
      <c r="AB390" s="111">
        <v>166.25709000000001</v>
      </c>
      <c r="AC390" s="111">
        <v>163.10409000000001</v>
      </c>
      <c r="AD390" s="111">
        <v>2.4020017999999999</v>
      </c>
      <c r="AE390" s="111">
        <v>0</v>
      </c>
      <c r="AF390" s="111">
        <v>4.6488337999999997E-2</v>
      </c>
      <c r="AG390" s="111">
        <v>0.22225481999999999</v>
      </c>
      <c r="AH390" s="111">
        <v>0.48224763999999998</v>
      </c>
      <c r="AI390" s="41"/>
      <c r="AJ390" s="114">
        <v>0.22899338999999999</v>
      </c>
      <c r="AK390" s="114">
        <v>0.21100914000000001</v>
      </c>
      <c r="AL390" s="114">
        <v>9.8462340000000006E-3</v>
      </c>
      <c r="AM390" s="114">
        <v>8.1380211999999997E-3</v>
      </c>
      <c r="AN390" s="113">
        <f t="shared" si="157"/>
        <v>1.2650427637990998E-5</v>
      </c>
      <c r="AO390" s="112">
        <f t="shared" si="158"/>
        <v>3.6413587729283597E-8</v>
      </c>
      <c r="AP390" s="112">
        <f t="shared" si="159"/>
        <v>1.1397788841100001</v>
      </c>
      <c r="AQ390" s="328">
        <v>1.1085646E-5</v>
      </c>
      <c r="AR390" s="328">
        <v>3.3454240999999997E-8</v>
      </c>
      <c r="AS390" s="328">
        <v>9.137495199999999E-13</v>
      </c>
      <c r="AT390" s="328">
        <v>7.3132766000000002E-10</v>
      </c>
      <c r="AU390" s="328">
        <v>9.4982131E-11</v>
      </c>
      <c r="AV390" s="328">
        <v>8.5591487000000002E-9</v>
      </c>
      <c r="AW390" s="328">
        <v>1.5289873999999999E-6</v>
      </c>
      <c r="AX390" s="328">
        <v>1.2389064999999999E-9</v>
      </c>
      <c r="AY390" s="328">
        <v>1.5934907000000001E-9</v>
      </c>
      <c r="AZ390" s="328">
        <v>1.0675095000000001E-12</v>
      </c>
      <c r="BA390" s="328">
        <v>5.5123401999999999E-15</v>
      </c>
      <c r="BB390" s="328">
        <v>2.2609238000000002E-12</v>
      </c>
      <c r="BC390" s="328">
        <v>1.3060794E-13</v>
      </c>
      <c r="BD390" s="328">
        <v>9.8795656999999999E-14</v>
      </c>
      <c r="BE390" s="328">
        <v>1.1351998000000001E-8</v>
      </c>
      <c r="BF390" s="328">
        <v>4.3995815000000003E-9</v>
      </c>
      <c r="BG390" s="328">
        <v>5.7662235000000002E-11</v>
      </c>
      <c r="BH390" s="329">
        <v>1.0418411E-4</v>
      </c>
      <c r="BI390" s="329">
        <v>1.1396747</v>
      </c>
      <c r="BJ390" s="328">
        <v>1.06572E-8</v>
      </c>
      <c r="BK390" s="328">
        <v>6.4807295999999997E-11</v>
      </c>
      <c r="BL390" s="328">
        <v>2.8995263999999999E-15</v>
      </c>
      <c r="BM390" s="41"/>
      <c r="BN390" s="111">
        <v>5.8107508999999998E-4</v>
      </c>
      <c r="BO390" s="122">
        <v>1.3725337999999999E-5</v>
      </c>
      <c r="BP390" s="111">
        <v>3.2808556000000003E-4</v>
      </c>
      <c r="BQ390" s="122">
        <v>7.0409492999999999E-7</v>
      </c>
      <c r="BR390" s="122">
        <v>1.524407E-5</v>
      </c>
      <c r="BS390" s="122">
        <v>5.3710647000000004E-6</v>
      </c>
      <c r="BT390" s="122">
        <v>1.3938078999999999E-9</v>
      </c>
      <c r="BU390" s="122">
        <v>8.2244045999999993E-6</v>
      </c>
      <c r="BV390" s="122">
        <v>1.3987338000000001E-6</v>
      </c>
      <c r="BW390" s="122">
        <v>6.0463688999999999E-7</v>
      </c>
      <c r="BX390" s="122">
        <v>7.1390910999999997E-7</v>
      </c>
      <c r="BY390" s="122">
        <v>4.1817260999999997E-8</v>
      </c>
      <c r="BZ390" s="122">
        <v>1.2601873E-8</v>
      </c>
      <c r="CA390" s="122">
        <v>1.3505430999999999E-5</v>
      </c>
      <c r="CB390" s="111">
        <v>1.9134244999999999E-4</v>
      </c>
      <c r="CC390" s="122">
        <v>5.6966816000000004E-7</v>
      </c>
      <c r="CD390" s="122">
        <v>1.5299187E-6</v>
      </c>
      <c r="CG390" s="76" t="s">
        <v>11778</v>
      </c>
      <c r="CR390" s="41"/>
      <c r="CS390" s="41"/>
      <c r="CT390" s="41"/>
      <c r="CU390" s="41"/>
      <c r="CV390" s="41"/>
      <c r="CW390" s="41"/>
    </row>
    <row r="391" spans="1:101" ht="14.5" customHeight="1">
      <c r="B391" s="119" t="s">
        <v>11680</v>
      </c>
      <c r="C391" s="133" t="s">
        <v>11838</v>
      </c>
      <c r="D391" s="133" t="s">
        <v>11796</v>
      </c>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41"/>
      <c r="BL391" s="41"/>
      <c r="BM391" s="41"/>
      <c r="BN391" s="41"/>
      <c r="BO391" s="41"/>
      <c r="BP391" s="41"/>
      <c r="BQ391" s="41"/>
      <c r="BR391" s="41"/>
      <c r="BS391" s="41"/>
      <c r="BT391" s="41"/>
      <c r="BU391" s="41"/>
      <c r="BV391" s="41"/>
      <c r="BW391" s="41"/>
      <c r="BX391" s="41"/>
      <c r="BY391" s="41"/>
      <c r="BZ391" s="41"/>
      <c r="CA391" s="41"/>
      <c r="CB391" s="41"/>
      <c r="CC391" s="41"/>
      <c r="CD391" s="41"/>
      <c r="CE391" s="130"/>
      <c r="CF391" s="105"/>
      <c r="CR391" s="41"/>
      <c r="CS391" s="41"/>
      <c r="CT391" s="41"/>
      <c r="CU391" s="41"/>
      <c r="CV391" s="41"/>
      <c r="CW391" s="41"/>
    </row>
    <row r="392" spans="1:101" ht="14.5" customHeight="1">
      <c r="A392" s="41" t="s">
        <v>11837</v>
      </c>
      <c r="B392" s="119" t="s">
        <v>11680</v>
      </c>
      <c r="C392" s="120" t="str">
        <f t="shared" ref="C392:C405" si="160">MID(A392,1,12)</f>
        <v>A.070.03.101</v>
      </c>
      <c r="D392" s="135" t="s">
        <v>11796</v>
      </c>
      <c r="E392" s="119" t="s">
        <v>12</v>
      </c>
      <c r="F392" s="118" t="str">
        <f t="shared" ref="F392:F405" si="161">MID(A392, 21,85)</f>
        <v xml:space="preserve"> Gasoline E10, lease segment A (5.14 l/100km), including combustion CO2</v>
      </c>
      <c r="G392" s="118">
        <f t="shared" ref="G392:G405" si="162">H392+I392+J392+K392</f>
        <v>3.6498239765210604E-5</v>
      </c>
      <c r="H392" s="118">
        <f t="shared" ref="H392:H405" si="163">N392+O392+P392+Q392</f>
        <v>4.69493865E-7</v>
      </c>
      <c r="I392" s="118">
        <f t="shared" ref="I392:I405" si="164">L392+M392+R392</f>
        <v>1.8941162099999999E-6</v>
      </c>
      <c r="J392" s="326">
        <f t="shared" ref="J392:J405" si="165">S392+IF(T392="x",0,T392)+IF(U392="x",0,U392)+IF(V392="x",0,V392)+W392+X392</f>
        <v>1.50531576902106E-5</v>
      </c>
      <c r="K392" s="330">
        <v>1.9081472E-5</v>
      </c>
      <c r="L392" s="330">
        <v>1.0896835E-6</v>
      </c>
      <c r="M392" s="330">
        <v>4.9521880999999998E-7</v>
      </c>
      <c r="N392" s="330">
        <v>3.9017139000000002E-7</v>
      </c>
      <c r="O392" s="330">
        <v>5.3581492999999997E-8</v>
      </c>
      <c r="P392" s="330">
        <v>3.402964E-9</v>
      </c>
      <c r="Q392" s="330">
        <v>2.2338018E-8</v>
      </c>
      <c r="R392" s="330">
        <v>3.0921390000000001E-7</v>
      </c>
      <c r="S392" s="330">
        <v>1.2144817E-8</v>
      </c>
      <c r="T392" s="330">
        <v>1.4954007E-5</v>
      </c>
      <c r="U392" s="330">
        <v>8.1366910999999998E-8</v>
      </c>
      <c r="V392" s="330">
        <v>5.6358916000000002E-9</v>
      </c>
      <c r="W392" s="330">
        <v>3.0706105999999999E-12</v>
      </c>
      <c r="X392" s="118">
        <v>0</v>
      </c>
      <c r="Y392" s="41"/>
      <c r="Z392" s="327">
        <f t="shared" ref="Z392:Z405" si="166">K392/0.133</f>
        <v>1.4346971428571428E-4</v>
      </c>
      <c r="AA392" s="41"/>
      <c r="AB392" s="111">
        <v>1.9984302999999999E-3</v>
      </c>
      <c r="AC392" s="111">
        <v>1.9833919E-3</v>
      </c>
      <c r="AD392" s="122">
        <v>1.1030953E-5</v>
      </c>
      <c r="AE392" s="111">
        <v>0</v>
      </c>
      <c r="AF392" s="122">
        <v>2.3815544000000001E-7</v>
      </c>
      <c r="AG392" s="122">
        <v>1.1329038999999999E-6</v>
      </c>
      <c r="AH392" s="122">
        <v>2.6363720999999999E-6</v>
      </c>
      <c r="AJ392" s="121">
        <v>2.8985789000000002E-6</v>
      </c>
      <c r="AK392" s="121">
        <v>2.6481896999999998E-6</v>
      </c>
      <c r="AL392" s="121">
        <v>1.224844E-7</v>
      </c>
      <c r="AM392" s="121">
        <v>1.2790484999999999E-7</v>
      </c>
      <c r="AN392" s="113">
        <f t="shared" ref="AN392:AN405" si="167">AQ392+AT392+AU392+AV392+AW392+BE392+BF392+BJ392</f>
        <v>1.5876437097024101E-10</v>
      </c>
      <c r="AO392" s="112">
        <f t="shared" ref="AO392:AO405" si="168">AR392+AS392+AX392+AY392+AZ392+BA392+BB392+BC392+BD392+BG392+BK392+BL392</f>
        <v>4.5297486333375738E-13</v>
      </c>
      <c r="AP392" s="112">
        <f t="shared" ref="AP392:AP405" si="169">BH392+BI392</f>
        <v>1.7913844426839999E-5</v>
      </c>
      <c r="AQ392" s="328">
        <v>1.3402704999999999E-10</v>
      </c>
      <c r="AR392" s="328">
        <v>4.0442225999999998E-13</v>
      </c>
      <c r="AS392" s="328">
        <v>1.1048013999999999E-17</v>
      </c>
      <c r="AT392" s="328">
        <v>9.5848186000000005E-15</v>
      </c>
      <c r="AU392" s="328">
        <v>4.1818799000000001E-16</v>
      </c>
      <c r="AV392" s="328">
        <v>5.8020657999999997E-14</v>
      </c>
      <c r="AW392" s="328">
        <v>2.432567E-11</v>
      </c>
      <c r="AX392" s="328">
        <v>8.700062E-15</v>
      </c>
      <c r="AY392" s="328">
        <v>2.7857752000000002E-14</v>
      </c>
      <c r="AZ392" s="328">
        <v>1.5034985E-16</v>
      </c>
      <c r="BA392" s="328">
        <v>1.1719471999999999E-18</v>
      </c>
      <c r="BB392" s="328">
        <v>1.3254298000000001E-16</v>
      </c>
      <c r="BC392" s="328">
        <v>4.6118264000000001E-18</v>
      </c>
      <c r="BD392" s="328">
        <v>1.0575671E-17</v>
      </c>
      <c r="BE392" s="328">
        <v>4.6745162000000003E-14</v>
      </c>
      <c r="BF392" s="328">
        <v>2.9682261000000001E-13</v>
      </c>
      <c r="BG392" s="328">
        <v>1.1684127000000001E-14</v>
      </c>
      <c r="BH392" s="328">
        <v>9.4042684000000001E-10</v>
      </c>
      <c r="BI392" s="328">
        <v>1.7912904E-5</v>
      </c>
      <c r="BJ392" s="328">
        <v>5.9533650999999994E-17</v>
      </c>
      <c r="BK392" s="328">
        <v>3.6202896E-19</v>
      </c>
      <c r="BL392" s="328">
        <v>1.6197443999999999E-23</v>
      </c>
      <c r="BM392" s="41"/>
      <c r="BN392" s="122">
        <v>7.0848428999999998E-9</v>
      </c>
      <c r="BO392" s="122">
        <v>2.0983814000000001E-10</v>
      </c>
      <c r="BP392" s="122">
        <v>4.0003164000000002E-9</v>
      </c>
      <c r="BQ392" s="122">
        <v>3.6236083000000003E-11</v>
      </c>
      <c r="BR392" s="122">
        <v>1.95886E-10</v>
      </c>
      <c r="BS392" s="122">
        <v>3.7639443E-11</v>
      </c>
      <c r="BT392" s="122">
        <v>1.1266200000000001E-12</v>
      </c>
      <c r="BU392" s="122">
        <v>5.4344560999999999E-11</v>
      </c>
      <c r="BV392" s="122">
        <v>4.5665381000000002E-12</v>
      </c>
      <c r="BW392" s="122">
        <v>1.4781196999999999E-11</v>
      </c>
      <c r="BX392" s="122">
        <v>3.0747954E-12</v>
      </c>
      <c r="BY392" s="122">
        <v>7.8935528000000004E-12</v>
      </c>
      <c r="BZ392" s="122">
        <v>4.7106111E-14</v>
      </c>
      <c r="CA392" s="122">
        <v>1.1913439999999999E-10</v>
      </c>
      <c r="CB392" s="122">
        <v>2.3945948E-9</v>
      </c>
      <c r="CC392" s="122">
        <v>5.3548050000000002E-12</v>
      </c>
      <c r="CD392" s="122">
        <v>8.5464891999999999E-15</v>
      </c>
      <c r="CG392" s="76" t="s">
        <v>11794</v>
      </c>
      <c r="CH392" s="76" t="s">
        <v>11793</v>
      </c>
      <c r="CR392" s="41"/>
      <c r="CS392" s="41"/>
      <c r="CT392" s="41"/>
      <c r="CU392" s="41"/>
      <c r="CV392" s="41"/>
      <c r="CW392" s="41"/>
    </row>
    <row r="393" spans="1:101" ht="14.5" customHeight="1">
      <c r="A393" s="41" t="s">
        <v>11834</v>
      </c>
      <c r="B393" s="119" t="s">
        <v>11680</v>
      </c>
      <c r="C393" s="120" t="str">
        <f t="shared" si="160"/>
        <v>A.070.03.102</v>
      </c>
      <c r="D393" s="135" t="s">
        <v>11796</v>
      </c>
      <c r="E393" s="119" t="s">
        <v>12</v>
      </c>
      <c r="F393" s="118" t="str">
        <f t="shared" si="161"/>
        <v xml:space="preserve"> Gasoline E10, lease segment B (6.04 l/100km), including combustion CO2</v>
      </c>
      <c r="G393" s="118">
        <f t="shared" si="162"/>
        <v>4.2888982540866105E-5</v>
      </c>
      <c r="H393" s="118">
        <f t="shared" si="163"/>
        <v>5.517009537E-7</v>
      </c>
      <c r="I393" s="118">
        <f t="shared" si="164"/>
        <v>2.2257708799999998E-6</v>
      </c>
      <c r="J393" s="326">
        <f t="shared" si="165"/>
        <v>1.7688924707166102E-5</v>
      </c>
      <c r="K393" s="330">
        <v>2.2422585999999999E-5</v>
      </c>
      <c r="L393" s="330">
        <v>1.2804841999999999E-6</v>
      </c>
      <c r="M393" s="330">
        <v>5.8193027E-7</v>
      </c>
      <c r="N393" s="330">
        <v>4.5848932999999998E-7</v>
      </c>
      <c r="O393" s="330">
        <v>6.2963466000000002E-8</v>
      </c>
      <c r="P393" s="330">
        <v>3.9988137000000001E-9</v>
      </c>
      <c r="Q393" s="330">
        <v>2.6249343999999999E-8</v>
      </c>
      <c r="R393" s="330">
        <v>3.6335640999999999E-7</v>
      </c>
      <c r="S393" s="330">
        <v>1.4271342000000001E-8</v>
      </c>
      <c r="T393" s="330">
        <v>1.7572413E-5</v>
      </c>
      <c r="U393" s="330">
        <v>9.5614035999999997E-8</v>
      </c>
      <c r="V393" s="330">
        <v>6.6227209000000003E-9</v>
      </c>
      <c r="W393" s="330">
        <v>3.6082661000000001E-12</v>
      </c>
      <c r="X393" s="118">
        <v>0</v>
      </c>
      <c r="Y393" s="41"/>
      <c r="Z393" s="327">
        <f t="shared" si="166"/>
        <v>1.6859087218045111E-4</v>
      </c>
      <c r="AA393" s="41"/>
      <c r="AB393" s="111">
        <v>2.3483499999999999E-3</v>
      </c>
      <c r="AC393" s="111">
        <v>2.3306783999999998E-3</v>
      </c>
      <c r="AD393" s="122">
        <v>1.2962443000000001E-5</v>
      </c>
      <c r="AE393" s="111">
        <v>0</v>
      </c>
      <c r="AF393" s="122">
        <v>2.7985581000000001E-7</v>
      </c>
      <c r="AG393" s="122">
        <v>1.3312723E-6</v>
      </c>
      <c r="AH393" s="122">
        <v>3.0979936999999998E-6</v>
      </c>
      <c r="AJ393" s="121">
        <v>3.4061122000000001E-6</v>
      </c>
      <c r="AK393" s="121">
        <v>3.1118804999999998E-6</v>
      </c>
      <c r="AL393" s="121">
        <v>1.4393109E-7</v>
      </c>
      <c r="AM393" s="121">
        <v>1.5030064000000001E-7</v>
      </c>
      <c r="AN393" s="113">
        <f t="shared" si="167"/>
        <v>1.8656357793339101E-10</v>
      </c>
      <c r="AO393" s="112">
        <f t="shared" si="168"/>
        <v>5.3228953146787352E-13</v>
      </c>
      <c r="AP393" s="112">
        <f t="shared" si="169"/>
        <v>2.1050510092999998E-5</v>
      </c>
      <c r="AQ393" s="328">
        <v>1.5749482000000001E-10</v>
      </c>
      <c r="AR393" s="328">
        <v>4.7523550000000003E-13</v>
      </c>
      <c r="AS393" s="328">
        <v>1.2982491E-17</v>
      </c>
      <c r="AT393" s="328">
        <v>1.1263094000000001E-14</v>
      </c>
      <c r="AU393" s="328">
        <v>4.9141156000000005E-16</v>
      </c>
      <c r="AV393" s="328">
        <v>6.8179917000000002E-14</v>
      </c>
      <c r="AW393" s="328">
        <v>2.8585028000000001E-11</v>
      </c>
      <c r="AX393" s="328">
        <v>1.0223418999999999E-14</v>
      </c>
      <c r="AY393" s="328">
        <v>3.2735567999999998E-14</v>
      </c>
      <c r="AZ393" s="328">
        <v>1.766757E-16</v>
      </c>
      <c r="BA393" s="328">
        <v>1.377152E-18</v>
      </c>
      <c r="BB393" s="328">
        <v>1.557509E-16</v>
      </c>
      <c r="BC393" s="328">
        <v>5.4193446000000004E-18</v>
      </c>
      <c r="BD393" s="328">
        <v>1.2427442E-17</v>
      </c>
      <c r="BE393" s="328">
        <v>5.4930112999999998E-14</v>
      </c>
      <c r="BF393" s="328">
        <v>3.4879544E-13</v>
      </c>
      <c r="BG393" s="328">
        <v>1.3729986E-14</v>
      </c>
      <c r="BH393" s="328">
        <v>1.1050930000000001E-9</v>
      </c>
      <c r="BI393" s="328">
        <v>2.1049404999999999E-5</v>
      </c>
      <c r="BJ393" s="328">
        <v>6.9957830999999998E-17</v>
      </c>
      <c r="BK393" s="328">
        <v>4.2541924000000002E-19</v>
      </c>
      <c r="BL393" s="328">
        <v>1.9033572000000001E-23</v>
      </c>
      <c r="BM393" s="41"/>
      <c r="BN393" s="122">
        <v>8.3253796000000003E-9</v>
      </c>
      <c r="BO393" s="122">
        <v>2.4658021999999999E-10</v>
      </c>
      <c r="BP393" s="122">
        <v>4.7007609000000001E-9</v>
      </c>
      <c r="BQ393" s="122">
        <v>4.2580921999999999E-11</v>
      </c>
      <c r="BR393" s="122">
        <v>2.3018510999999999E-10</v>
      </c>
      <c r="BS393" s="122">
        <v>4.4230007000000003E-11</v>
      </c>
      <c r="BT393" s="122">
        <v>1.3238881E-12</v>
      </c>
      <c r="BU393" s="122">
        <v>6.3860146000000006E-11</v>
      </c>
      <c r="BV393" s="122">
        <v>5.3661264999999999E-12</v>
      </c>
      <c r="BW393" s="122">
        <v>1.7369344E-11</v>
      </c>
      <c r="BX393" s="122">
        <v>3.6131835999999998E-12</v>
      </c>
      <c r="BY393" s="122">
        <v>9.2756924000000006E-12</v>
      </c>
      <c r="BZ393" s="122">
        <v>5.5354263000000001E-14</v>
      </c>
      <c r="CA393" s="122">
        <v>1.3999450000000001E-10</v>
      </c>
      <c r="CB393" s="122">
        <v>2.8138818E-9</v>
      </c>
      <c r="CC393" s="122">
        <v>6.2924167000000001E-12</v>
      </c>
      <c r="CD393" s="122">
        <v>1.0042956E-14</v>
      </c>
      <c r="CG393" s="76" t="s">
        <v>11794</v>
      </c>
      <c r="CH393" s="76" t="s">
        <v>11793</v>
      </c>
      <c r="CR393" s="41"/>
      <c r="CS393" s="41"/>
      <c r="CT393" s="41"/>
      <c r="CU393" s="41"/>
      <c r="CV393" s="41"/>
      <c r="CW393" s="41"/>
    </row>
    <row r="394" spans="1:101" ht="14.5" customHeight="1">
      <c r="A394" s="41" t="s">
        <v>11831</v>
      </c>
      <c r="B394" s="119" t="s">
        <v>11680</v>
      </c>
      <c r="C394" s="120" t="str">
        <f t="shared" si="160"/>
        <v>A.070.03.103</v>
      </c>
      <c r="D394" s="135" t="s">
        <v>11796</v>
      </c>
      <c r="E394" s="119" t="s">
        <v>12</v>
      </c>
      <c r="F394" s="118" t="str">
        <f t="shared" si="161"/>
        <v xml:space="preserve"> Gasoline E10, lease segment C (7.10 l/100km), including combustion CO2</v>
      </c>
      <c r="G394" s="118">
        <f t="shared" si="162"/>
        <v>5.0415857018204902E-5</v>
      </c>
      <c r="H394" s="118">
        <f t="shared" si="163"/>
        <v>6.485226452999999E-7</v>
      </c>
      <c r="I394" s="118">
        <f t="shared" si="164"/>
        <v>2.6163862499999999E-6</v>
      </c>
      <c r="J394" s="326">
        <f t="shared" si="165"/>
        <v>2.07932721229049E-5</v>
      </c>
      <c r="K394" s="330">
        <v>2.6357676000000001E-5</v>
      </c>
      <c r="L394" s="330">
        <v>1.5052049E-6</v>
      </c>
      <c r="M394" s="330">
        <v>6.8405709999999996E-7</v>
      </c>
      <c r="N394" s="330">
        <v>5.3895268999999996E-7</v>
      </c>
      <c r="O394" s="330">
        <v>7.4013346E-8</v>
      </c>
      <c r="P394" s="330">
        <v>4.7005923000000001E-9</v>
      </c>
      <c r="Q394" s="330">
        <v>3.0856016999999997E-8</v>
      </c>
      <c r="R394" s="330">
        <v>4.2712424999999999E-7</v>
      </c>
      <c r="S394" s="330">
        <v>1.6775915E-8</v>
      </c>
      <c r="T394" s="330">
        <v>2.0656313E-5</v>
      </c>
      <c r="U394" s="330">
        <v>1.1239398E-7</v>
      </c>
      <c r="V394" s="330">
        <v>7.7849864000000005E-9</v>
      </c>
      <c r="W394" s="330">
        <v>4.2415049000000001E-12</v>
      </c>
      <c r="X394" s="118">
        <v>0</v>
      </c>
      <c r="Y394" s="41"/>
      <c r="Z394" s="327">
        <f t="shared" si="166"/>
        <v>1.9817801503759397E-4</v>
      </c>
      <c r="AA394" s="41"/>
      <c r="AB394" s="111">
        <v>2.7604777000000001E-3</v>
      </c>
      <c r="AC394" s="111">
        <v>2.7397048000000002E-3</v>
      </c>
      <c r="AD394" s="122">
        <v>1.5237309E-5</v>
      </c>
      <c r="AE394" s="111">
        <v>0</v>
      </c>
      <c r="AF394" s="122">
        <v>3.2896958000000003E-7</v>
      </c>
      <c r="AG394" s="122">
        <v>1.5649062000000001E-6</v>
      </c>
      <c r="AH394" s="122">
        <v>3.6416813000000001E-6</v>
      </c>
      <c r="AJ394" s="121">
        <v>4.0038735999999998E-6</v>
      </c>
      <c r="AK394" s="121">
        <v>3.6580052000000002E-6</v>
      </c>
      <c r="AL394" s="121">
        <v>1.6919052E-7</v>
      </c>
      <c r="AM394" s="121">
        <v>1.766779E-7</v>
      </c>
      <c r="AN394" s="113">
        <f t="shared" si="167"/>
        <v>2.1930486894086801E-10</v>
      </c>
      <c r="AO394" s="112">
        <f t="shared" si="168"/>
        <v>6.257045850124839E-13</v>
      </c>
      <c r="AP394" s="112">
        <f t="shared" si="169"/>
        <v>2.47448040332E-5</v>
      </c>
      <c r="AQ394" s="328">
        <v>1.8513464E-10</v>
      </c>
      <c r="AR394" s="328">
        <v>5.5863776000000003E-13</v>
      </c>
      <c r="AS394" s="328">
        <v>1.5260875E-17</v>
      </c>
      <c r="AT394" s="328">
        <v>1.323973E-14</v>
      </c>
      <c r="AU394" s="328">
        <v>5.7765267000000004E-16</v>
      </c>
      <c r="AV394" s="328">
        <v>8.0145267000000004E-14</v>
      </c>
      <c r="AW394" s="328">
        <v>3.3601606000000002E-11</v>
      </c>
      <c r="AX394" s="328">
        <v>1.2017595E-14</v>
      </c>
      <c r="AY394" s="328">
        <v>3.8480551999999999E-14</v>
      </c>
      <c r="AZ394" s="328">
        <v>2.0768169999999999E-16</v>
      </c>
      <c r="BA394" s="328">
        <v>1.6188376E-18</v>
      </c>
      <c r="BB394" s="328">
        <v>1.8308466000000001E-16</v>
      </c>
      <c r="BC394" s="328">
        <v>6.3704216000000003E-18</v>
      </c>
      <c r="BD394" s="328">
        <v>1.4608416999999999E-17</v>
      </c>
      <c r="BE394" s="328">
        <v>6.4570166000000004E-14</v>
      </c>
      <c r="BF394" s="328">
        <v>4.1000789E-13</v>
      </c>
      <c r="BG394" s="328">
        <v>1.6139553E-14</v>
      </c>
      <c r="BH394" s="328">
        <v>1.2990332E-9</v>
      </c>
      <c r="BI394" s="328">
        <v>2.4743505000000002E-5</v>
      </c>
      <c r="BJ394" s="328">
        <v>8.2235198000000005E-17</v>
      </c>
      <c r="BK394" s="328">
        <v>5.0007891000000004E-19</v>
      </c>
      <c r="BL394" s="328">
        <v>2.2373901E-23</v>
      </c>
      <c r="BM394" s="41"/>
      <c r="BN394" s="122">
        <v>9.7864562000000006E-9</v>
      </c>
      <c r="BO394" s="122">
        <v>2.8985423000000001E-10</v>
      </c>
      <c r="BP394" s="122">
        <v>5.5257288999999998E-9</v>
      </c>
      <c r="BQ394" s="122">
        <v>5.0053733000000001E-11</v>
      </c>
      <c r="BR394" s="122">
        <v>2.7058182999999999E-10</v>
      </c>
      <c r="BS394" s="122">
        <v>5.1992226999999999E-11</v>
      </c>
      <c r="BT394" s="122">
        <v>1.5562261000000001E-12</v>
      </c>
      <c r="BU394" s="122">
        <v>7.5067389999999998E-11</v>
      </c>
      <c r="BV394" s="122">
        <v>6.3078639E-12</v>
      </c>
      <c r="BW394" s="122">
        <v>2.0417606E-11</v>
      </c>
      <c r="BX394" s="122">
        <v>4.2472853999999999E-12</v>
      </c>
      <c r="BY394" s="122">
        <v>1.0903545999999999E-11</v>
      </c>
      <c r="BZ394" s="122">
        <v>6.5068752999999998E-14</v>
      </c>
      <c r="CA394" s="122">
        <v>1.6456307999999999E-10</v>
      </c>
      <c r="CB394" s="122">
        <v>3.3077086999999999E-9</v>
      </c>
      <c r="CC394" s="122">
        <v>7.3967150000000004E-12</v>
      </c>
      <c r="CD394" s="122">
        <v>1.1805462E-14</v>
      </c>
      <c r="CG394" s="76" t="s">
        <v>11794</v>
      </c>
      <c r="CH394" s="76" t="s">
        <v>11793</v>
      </c>
      <c r="CR394" s="41"/>
      <c r="CS394" s="41"/>
      <c r="CT394" s="41"/>
      <c r="CU394" s="41"/>
      <c r="CV394" s="41"/>
      <c r="CW394" s="41"/>
    </row>
    <row r="395" spans="1:101" ht="14.5" customHeight="1">
      <c r="A395" s="41" t="s">
        <v>11828</v>
      </c>
      <c r="B395" s="119" t="s">
        <v>11680</v>
      </c>
      <c r="C395" s="120" t="str">
        <f t="shared" si="160"/>
        <v>A.070.03.104</v>
      </c>
      <c r="D395" s="135" t="s">
        <v>11796</v>
      </c>
      <c r="E395" s="119" t="s">
        <v>12</v>
      </c>
      <c r="F395" s="118" t="str">
        <f t="shared" si="161"/>
        <v xml:space="preserve"> Gasoline E10, lease segment D (7.20 l/100km), including combustion CO2</v>
      </c>
      <c r="G395" s="118">
        <f t="shared" si="162"/>
        <v>5.1125939596144402E-5</v>
      </c>
      <c r="H395" s="118">
        <f t="shared" si="163"/>
        <v>6.576567648E-7</v>
      </c>
      <c r="I395" s="118">
        <f t="shared" si="164"/>
        <v>2.6532367000000004E-6</v>
      </c>
      <c r="J395" s="326">
        <f t="shared" si="165"/>
        <v>2.1086135131344399E-5</v>
      </c>
      <c r="K395" s="330">
        <v>2.6728911000000001E-5</v>
      </c>
      <c r="L395" s="330">
        <v>1.5264049000000001E-6</v>
      </c>
      <c r="M395" s="330">
        <v>6.9369171000000002E-7</v>
      </c>
      <c r="N395" s="330">
        <v>5.4654356999999995E-7</v>
      </c>
      <c r="O395" s="330">
        <v>7.5055788000000006E-8</v>
      </c>
      <c r="P395" s="330">
        <v>4.7667977999999998E-9</v>
      </c>
      <c r="Q395" s="330">
        <v>3.1290609000000003E-8</v>
      </c>
      <c r="R395" s="330">
        <v>4.3314008999999998E-7</v>
      </c>
      <c r="S395" s="330">
        <v>1.7012196E-8</v>
      </c>
      <c r="T395" s="330">
        <v>2.0947247E-5</v>
      </c>
      <c r="U395" s="330">
        <v>1.13977E-7</v>
      </c>
      <c r="V395" s="330">
        <v>7.8946340999999997E-9</v>
      </c>
      <c r="W395" s="330">
        <v>4.3012444000000001E-12</v>
      </c>
      <c r="X395" s="118">
        <v>0</v>
      </c>
      <c r="Y395" s="41"/>
      <c r="Z395" s="327">
        <f t="shared" si="166"/>
        <v>2.0096925563909773E-4</v>
      </c>
      <c r="AA395" s="41"/>
      <c r="AB395" s="111">
        <v>2.7993575999999999E-3</v>
      </c>
      <c r="AC395" s="111">
        <v>2.7782922E-3</v>
      </c>
      <c r="AD395" s="122">
        <v>1.5451918999999999E-5</v>
      </c>
      <c r="AE395" s="111">
        <v>0</v>
      </c>
      <c r="AF395" s="122">
        <v>3.3360296000000001E-7</v>
      </c>
      <c r="AG395" s="122">
        <v>1.5869471E-6</v>
      </c>
      <c r="AH395" s="122">
        <v>3.6929726000000002E-6</v>
      </c>
      <c r="AJ395" s="121">
        <v>4.0602662000000001E-6</v>
      </c>
      <c r="AK395" s="121">
        <v>3.7095263999999999E-6</v>
      </c>
      <c r="AL395" s="121">
        <v>1.7157347999999999E-7</v>
      </c>
      <c r="AM395" s="121">
        <v>1.7916632E-7</v>
      </c>
      <c r="AN395" s="113">
        <f t="shared" si="167"/>
        <v>2.2239366970506095E-10</v>
      </c>
      <c r="AO395" s="112">
        <f t="shared" si="168"/>
        <v>6.3451731803505915E-13</v>
      </c>
      <c r="AP395" s="112">
        <f t="shared" si="169"/>
        <v>2.5093322329399999E-5</v>
      </c>
      <c r="AQ395" s="328">
        <v>1.8774216999999999E-10</v>
      </c>
      <c r="AR395" s="328">
        <v>5.6650589000000005E-13</v>
      </c>
      <c r="AS395" s="328">
        <v>1.5475817000000001E-17</v>
      </c>
      <c r="AT395" s="328">
        <v>1.3426204999999999E-14</v>
      </c>
      <c r="AU395" s="328">
        <v>5.8578861999999995E-16</v>
      </c>
      <c r="AV395" s="328">
        <v>8.1274072999999996E-14</v>
      </c>
      <c r="AW395" s="328">
        <v>3.4074867999999997E-11</v>
      </c>
      <c r="AX395" s="328">
        <v>1.2186857000000001E-14</v>
      </c>
      <c r="AY395" s="328">
        <v>3.9022530999999999E-14</v>
      </c>
      <c r="AZ395" s="328">
        <v>2.1060679999999999E-16</v>
      </c>
      <c r="BA395" s="328">
        <v>1.6416382E-18</v>
      </c>
      <c r="BB395" s="328">
        <v>1.8566332000000001E-16</v>
      </c>
      <c r="BC395" s="328">
        <v>6.4601459000000002E-18</v>
      </c>
      <c r="BD395" s="328">
        <v>1.4814169000000001E-17</v>
      </c>
      <c r="BE395" s="328">
        <v>6.5479605000000004E-14</v>
      </c>
      <c r="BF395" s="328">
        <v>4.1578264E-13</v>
      </c>
      <c r="BG395" s="328">
        <v>1.6366870999999999E-14</v>
      </c>
      <c r="BH395" s="328">
        <v>1.3173294000000001E-9</v>
      </c>
      <c r="BI395" s="328">
        <v>2.5092005E-5</v>
      </c>
      <c r="BJ395" s="328">
        <v>8.3393441000000002E-17</v>
      </c>
      <c r="BK395" s="328">
        <v>5.0712226999999997E-19</v>
      </c>
      <c r="BL395" s="328">
        <v>2.2689026000000001E-23</v>
      </c>
      <c r="BM395" s="41"/>
      <c r="BN395" s="122">
        <v>9.9242935999999994E-9</v>
      </c>
      <c r="BO395" s="122">
        <v>2.9393669000000001E-10</v>
      </c>
      <c r="BP395" s="122">
        <v>5.603556E-9</v>
      </c>
      <c r="BQ395" s="122">
        <v>5.0758715000000002E-11</v>
      </c>
      <c r="BR395" s="122">
        <v>2.7439284000000001E-10</v>
      </c>
      <c r="BS395" s="122">
        <v>5.2724512E-11</v>
      </c>
      <c r="BT395" s="122">
        <v>1.5781447999999999E-12</v>
      </c>
      <c r="BU395" s="122">
        <v>7.6124676999999997E-11</v>
      </c>
      <c r="BV395" s="122">
        <v>6.396707E-12</v>
      </c>
      <c r="BW395" s="122">
        <v>2.0705178E-11</v>
      </c>
      <c r="BX395" s="122">
        <v>4.3071063000000001E-12</v>
      </c>
      <c r="BY395" s="122">
        <v>1.1057117E-11</v>
      </c>
      <c r="BZ395" s="122">
        <v>6.5985213999999995E-14</v>
      </c>
      <c r="CA395" s="122">
        <v>1.6688086E-10</v>
      </c>
      <c r="CB395" s="122">
        <v>3.3542961999999999E-9</v>
      </c>
      <c r="CC395" s="122">
        <v>7.5008941000000007E-12</v>
      </c>
      <c r="CD395" s="122">
        <v>1.1971736E-14</v>
      </c>
      <c r="CG395" s="76" t="s">
        <v>11794</v>
      </c>
      <c r="CH395" s="76" t="s">
        <v>11793</v>
      </c>
      <c r="CR395" s="41"/>
      <c r="CS395" s="41"/>
      <c r="CT395" s="41"/>
      <c r="CU395" s="41"/>
      <c r="CV395" s="41"/>
      <c r="CW395" s="41"/>
    </row>
    <row r="396" spans="1:101" ht="14.5" customHeight="1">
      <c r="A396" s="41" t="s">
        <v>11825</v>
      </c>
      <c r="B396" s="119" t="s">
        <v>11680</v>
      </c>
      <c r="C396" s="120" t="str">
        <f t="shared" si="160"/>
        <v>A.070.03.105</v>
      </c>
      <c r="D396" s="135" t="s">
        <v>11796</v>
      </c>
      <c r="E396" s="119" t="s">
        <v>12</v>
      </c>
      <c r="F396" s="118" t="str">
        <f t="shared" si="161"/>
        <v xml:space="preserve"> Gasoline E10, lease segment E (9.44 l/100km), including combustion CO2</v>
      </c>
      <c r="G396" s="118">
        <f t="shared" si="162"/>
        <v>6.7031787055009303E-5</v>
      </c>
      <c r="H396" s="118">
        <f t="shared" si="163"/>
        <v>8.6226109359999991E-7</v>
      </c>
      <c r="I396" s="118">
        <f t="shared" si="164"/>
        <v>3.47868819E-6</v>
      </c>
      <c r="J396" s="326">
        <f t="shared" si="165"/>
        <v>2.7646265771409298E-5</v>
      </c>
      <c r="K396" s="330">
        <v>3.5044572000000003E-5</v>
      </c>
      <c r="L396" s="330">
        <v>2.0012865E-6</v>
      </c>
      <c r="M396" s="330">
        <v>9.0950691000000001E-7</v>
      </c>
      <c r="N396" s="330">
        <v>7.1657935E-7</v>
      </c>
      <c r="O396" s="330">
        <v>9.8406476999999998E-8</v>
      </c>
      <c r="P396" s="330">
        <v>6.2498016000000002E-9</v>
      </c>
      <c r="Q396" s="330">
        <v>4.1025464999999998E-8</v>
      </c>
      <c r="R396" s="330">
        <v>5.6789478000000001E-7</v>
      </c>
      <c r="S396" s="330">
        <v>2.2304879000000001E-8</v>
      </c>
      <c r="T396" s="330">
        <v>2.7464168E-5</v>
      </c>
      <c r="U396" s="330">
        <v>1.4943651000000001E-7</v>
      </c>
      <c r="V396" s="330">
        <v>1.0350743E-8</v>
      </c>
      <c r="W396" s="330">
        <v>5.6394093000000001E-12</v>
      </c>
      <c r="X396" s="118">
        <v>0</v>
      </c>
      <c r="Y396" s="41"/>
      <c r="Z396" s="327">
        <f t="shared" si="166"/>
        <v>2.6349302255639101E-4</v>
      </c>
      <c r="AA396" s="41"/>
      <c r="AB396" s="111">
        <v>3.6702688999999998E-3</v>
      </c>
      <c r="AC396" s="111">
        <v>3.6426497999999998E-3</v>
      </c>
      <c r="AD396" s="122">
        <v>2.0259183000000001E-5</v>
      </c>
      <c r="AE396" s="111">
        <v>0</v>
      </c>
      <c r="AF396" s="122">
        <v>4.3739053999999997E-7</v>
      </c>
      <c r="AG396" s="122">
        <v>2.0806640000000001E-6</v>
      </c>
      <c r="AH396" s="122">
        <v>4.8418974000000001E-6</v>
      </c>
      <c r="AJ396" s="121">
        <v>5.3234600999999996E-6</v>
      </c>
      <c r="AK396" s="121">
        <v>4.8636013000000004E-6</v>
      </c>
      <c r="AL396" s="121">
        <v>2.249519E-7</v>
      </c>
      <c r="AM396" s="121">
        <v>2.3490695999999999E-7</v>
      </c>
      <c r="AN396" s="113">
        <f t="shared" si="167"/>
        <v>2.9158280723604003E-10</v>
      </c>
      <c r="AO396" s="112">
        <f t="shared" si="168"/>
        <v>8.3192270895039796E-13</v>
      </c>
      <c r="AP396" s="112">
        <f t="shared" si="169"/>
        <v>3.29001341652E-5</v>
      </c>
      <c r="AQ396" s="328">
        <v>2.4615083999999999E-10</v>
      </c>
      <c r="AR396" s="328">
        <v>7.4275217000000004E-13</v>
      </c>
      <c r="AS396" s="328">
        <v>2.0290516E-17</v>
      </c>
      <c r="AT396" s="328">
        <v>1.7603247000000001E-14</v>
      </c>
      <c r="AU396" s="328">
        <v>7.6803396999999995E-16</v>
      </c>
      <c r="AV396" s="328">
        <v>1.0655933999999999E-13</v>
      </c>
      <c r="AW396" s="328">
        <v>4.4675939000000003E-11</v>
      </c>
      <c r="AX396" s="328">
        <v>1.5978324000000001E-14</v>
      </c>
      <c r="AY396" s="328">
        <v>5.1162874E-14</v>
      </c>
      <c r="AZ396" s="328">
        <v>2.7612891000000001E-16</v>
      </c>
      <c r="BA396" s="328">
        <v>2.1523699999999998E-18</v>
      </c>
      <c r="BB396" s="328">
        <v>2.4342524000000001E-16</v>
      </c>
      <c r="BC396" s="328">
        <v>8.4699690000000001E-18</v>
      </c>
      <c r="BD396" s="328">
        <v>1.9423022000000001E-17</v>
      </c>
      <c r="BE396" s="328">
        <v>8.5851037000000004E-14</v>
      </c>
      <c r="BF396" s="328">
        <v>5.4513723999999998E-13</v>
      </c>
      <c r="BG396" s="328">
        <v>2.1458785999999999E-14</v>
      </c>
      <c r="BH396" s="328">
        <v>1.7271652000000001E-9</v>
      </c>
      <c r="BI396" s="328">
        <v>3.2898407000000003E-5</v>
      </c>
      <c r="BJ396" s="328">
        <v>1.0933807E-16</v>
      </c>
      <c r="BK396" s="328">
        <v>6.6489364999999996E-19</v>
      </c>
      <c r="BL396" s="328">
        <v>2.9747833999999998E-23</v>
      </c>
      <c r="BM396" s="41"/>
      <c r="BN396" s="122">
        <v>1.3011852E-8</v>
      </c>
      <c r="BO396" s="122">
        <v>3.8538365999999998E-10</v>
      </c>
      <c r="BP396" s="122">
        <v>7.3468846E-9</v>
      </c>
      <c r="BQ396" s="122">
        <v>6.6550315999999994E-11</v>
      </c>
      <c r="BR396" s="122">
        <v>3.5975951E-10</v>
      </c>
      <c r="BS396" s="122">
        <v>6.9127693999999998E-11</v>
      </c>
      <c r="BT396" s="122">
        <v>2.0691231999999998E-12</v>
      </c>
      <c r="BU396" s="122">
        <v>9.9807909999999998E-11</v>
      </c>
      <c r="BV396" s="122">
        <v>8.3867937000000002E-12</v>
      </c>
      <c r="BW396" s="122">
        <v>2.7146788999999999E-11</v>
      </c>
      <c r="BX396" s="122">
        <v>5.6470950000000004E-12</v>
      </c>
      <c r="BY396" s="122">
        <v>1.4497109E-11</v>
      </c>
      <c r="BZ396" s="122">
        <v>8.6513947000000004E-14</v>
      </c>
      <c r="CA396" s="122">
        <v>2.1879936E-10</v>
      </c>
      <c r="CB396" s="122">
        <v>4.397855E-9</v>
      </c>
      <c r="CC396" s="122">
        <v>9.8345055999999997E-12</v>
      </c>
      <c r="CD396" s="122">
        <v>1.5696276E-14</v>
      </c>
      <c r="CG396" s="76" t="s">
        <v>11794</v>
      </c>
      <c r="CH396" s="76" t="s">
        <v>11793</v>
      </c>
      <c r="CR396" s="41"/>
      <c r="CS396" s="41"/>
      <c r="CT396" s="41"/>
      <c r="CU396" s="41"/>
      <c r="CV396" s="41"/>
      <c r="CW396" s="41"/>
    </row>
    <row r="397" spans="1:101" ht="14.5" customHeight="1">
      <c r="A397" s="41" t="s">
        <v>11822</v>
      </c>
      <c r="B397" s="119" t="s">
        <v>11680</v>
      </c>
      <c r="C397" s="120" t="str">
        <f t="shared" si="160"/>
        <v>A.070.03.202</v>
      </c>
      <c r="D397" s="135" t="s">
        <v>11796</v>
      </c>
      <c r="E397" s="119" t="s">
        <v>12</v>
      </c>
      <c r="F397" s="118" t="str">
        <f t="shared" si="161"/>
        <v xml:space="preserve"> Diesel B10, lease segment B (4.83 l/100km), including combustion CO2</v>
      </c>
      <c r="G397" s="118">
        <f t="shared" si="162"/>
        <v>3.6386358472148802E-5</v>
      </c>
      <c r="H397" s="118">
        <f t="shared" si="163"/>
        <v>7.3321852199999998E-7</v>
      </c>
      <c r="I397" s="118">
        <f t="shared" si="164"/>
        <v>1.8119340000000001E-6</v>
      </c>
      <c r="J397" s="326">
        <f t="shared" si="165"/>
        <v>1.5858026950148798E-5</v>
      </c>
      <c r="K397" s="330">
        <v>1.7983179E-5</v>
      </c>
      <c r="L397" s="330">
        <v>7.4833519999999999E-7</v>
      </c>
      <c r="M397" s="330">
        <v>7.5900743000000001E-7</v>
      </c>
      <c r="N397" s="330">
        <v>3.0739406000000001E-7</v>
      </c>
      <c r="O397" s="330">
        <v>5.3397216000000001E-8</v>
      </c>
      <c r="P397" s="330">
        <v>1.1169555999999999E-8</v>
      </c>
      <c r="Q397" s="330">
        <v>3.6125768999999998E-7</v>
      </c>
      <c r="R397" s="330">
        <v>3.0459137E-7</v>
      </c>
      <c r="S397" s="330">
        <v>1.0674965E-8</v>
      </c>
      <c r="T397" s="330">
        <v>1.5722619E-5</v>
      </c>
      <c r="U397" s="330">
        <v>5.9230686000000002E-8</v>
      </c>
      <c r="V397" s="330">
        <v>6.5494529000000004E-8</v>
      </c>
      <c r="W397" s="330">
        <v>7.7701487999999997E-12</v>
      </c>
      <c r="X397" s="118">
        <v>0</v>
      </c>
      <c r="Y397" s="41"/>
      <c r="Z397" s="327">
        <f t="shared" si="166"/>
        <v>1.3521187218045112E-4</v>
      </c>
      <c r="AA397" s="41"/>
      <c r="AB397" s="111">
        <v>1.9519901000000001E-3</v>
      </c>
      <c r="AC397" s="111">
        <v>1.9410187999999999E-3</v>
      </c>
      <c r="AD397" s="122">
        <v>8.0299674000000005E-6</v>
      </c>
      <c r="AE397" s="111">
        <v>0</v>
      </c>
      <c r="AF397" s="122">
        <v>1.5200650999999999E-7</v>
      </c>
      <c r="AG397" s="122">
        <v>7.2955825000000003E-7</v>
      </c>
      <c r="AH397" s="122">
        <v>2.0596792999999998E-6</v>
      </c>
      <c r="AJ397" s="121">
        <v>2.7577723E-6</v>
      </c>
      <c r="AK397" s="121">
        <v>2.4903117000000002E-6</v>
      </c>
      <c r="AL397" s="121">
        <v>1.4096599000000001E-7</v>
      </c>
      <c r="AM397" s="121">
        <v>1.2649464000000001E-7</v>
      </c>
      <c r="AN397" s="113">
        <f t="shared" si="167"/>
        <v>1.4929926070157001E-10</v>
      </c>
      <c r="AO397" s="112">
        <f t="shared" si="168"/>
        <v>5.2132392303928467E-13</v>
      </c>
      <c r="AP397" s="112">
        <f t="shared" si="169"/>
        <v>1.7716336726800002E-5</v>
      </c>
      <c r="AQ397" s="328">
        <v>1.2635927999999999E-10</v>
      </c>
      <c r="AR397" s="328">
        <v>3.8128018000000001E-13</v>
      </c>
      <c r="AS397" s="328">
        <v>1.0415872E-17</v>
      </c>
      <c r="AT397" s="328">
        <v>2.3436194999999999E-14</v>
      </c>
      <c r="AU397" s="328">
        <v>3.2263805000000001E-16</v>
      </c>
      <c r="AV397" s="328">
        <v>4.5709024000000001E-14</v>
      </c>
      <c r="AW397" s="328">
        <v>1.9088997000000001E-11</v>
      </c>
      <c r="AX397" s="328">
        <v>6.8316169000000001E-15</v>
      </c>
      <c r="AY397" s="328">
        <v>2.4448997E-14</v>
      </c>
      <c r="AZ397" s="328">
        <v>1.692632E-16</v>
      </c>
      <c r="BA397" s="328">
        <v>3.8433417E-18</v>
      </c>
      <c r="BB397" s="328">
        <v>8.5048650000000005E-17</v>
      </c>
      <c r="BC397" s="328">
        <v>5.5232233E-18</v>
      </c>
      <c r="BD397" s="328">
        <v>1.0532786000000001E-17</v>
      </c>
      <c r="BE397" s="328">
        <v>3.7884166999999999E-14</v>
      </c>
      <c r="BF397" s="328">
        <v>3.7434816999999999E-12</v>
      </c>
      <c r="BG397" s="328">
        <v>1.0847759E-13</v>
      </c>
      <c r="BH397" s="328">
        <v>6.1907268000000004E-9</v>
      </c>
      <c r="BI397" s="328">
        <v>1.7710146000000001E-5</v>
      </c>
      <c r="BJ397" s="328">
        <v>1.4997752E-16</v>
      </c>
      <c r="BK397" s="328">
        <v>9.1202547999999995E-19</v>
      </c>
      <c r="BL397" s="328">
        <v>4.0804696E-23</v>
      </c>
      <c r="BM397" s="41"/>
      <c r="BN397" s="122">
        <v>7.0694521999999997E-9</v>
      </c>
      <c r="BO397" s="122">
        <v>1.8845037E-10</v>
      </c>
      <c r="BP397" s="122">
        <v>3.7700657000000003E-9</v>
      </c>
      <c r="BQ397" s="122">
        <v>3.5697456000000002E-11</v>
      </c>
      <c r="BR397" s="122">
        <v>1.8753408999999999E-10</v>
      </c>
      <c r="BS397" s="122">
        <v>4.0198189000000002E-11</v>
      </c>
      <c r="BT397" s="122">
        <v>4.0820913E-12</v>
      </c>
      <c r="BU397" s="122">
        <v>7.5764345E-11</v>
      </c>
      <c r="BV397" s="122">
        <v>1.4988757999999998E-11</v>
      </c>
      <c r="BW397" s="122">
        <v>2.3904631000000002E-10</v>
      </c>
      <c r="BX397" s="122">
        <v>2.3518650000000001E-12</v>
      </c>
      <c r="BY397" s="122">
        <v>7.0718164999999996E-11</v>
      </c>
      <c r="BZ397" s="122">
        <v>3.8423890000000002E-14</v>
      </c>
      <c r="CA397" s="122">
        <v>9.1271042000000006E-11</v>
      </c>
      <c r="CB397" s="122">
        <v>2.3424489E-9</v>
      </c>
      <c r="CC397" s="122">
        <v>6.7749226000000003E-12</v>
      </c>
      <c r="CD397" s="122">
        <v>2.1530366000000001E-14</v>
      </c>
      <c r="CG397" s="76" t="s">
        <v>11794</v>
      </c>
      <c r="CH397" s="76" t="s">
        <v>11793</v>
      </c>
      <c r="CR397" s="41"/>
      <c r="CS397" s="41"/>
      <c r="CT397" s="41"/>
      <c r="CU397" s="41"/>
      <c r="CV397" s="41"/>
      <c r="CW397" s="41"/>
    </row>
    <row r="398" spans="1:101" ht="14.5" customHeight="1">
      <c r="A398" s="41" t="s">
        <v>11819</v>
      </c>
      <c r="B398" s="119" t="s">
        <v>11680</v>
      </c>
      <c r="C398" s="120" t="str">
        <f t="shared" si="160"/>
        <v>A.070.03.203</v>
      </c>
      <c r="D398" s="135" t="s">
        <v>11796</v>
      </c>
      <c r="E398" s="119" t="s">
        <v>12</v>
      </c>
      <c r="F398" s="118" t="str">
        <f t="shared" si="161"/>
        <v xml:space="preserve"> Diesel B10, lease segment C (5.03 l/100km), including combustion CO2</v>
      </c>
      <c r="G398" s="118">
        <f t="shared" si="162"/>
        <v>3.7893039760894106E-5</v>
      </c>
      <c r="H398" s="118">
        <f t="shared" si="163"/>
        <v>7.6357953499999997E-7</v>
      </c>
      <c r="I398" s="118">
        <f t="shared" si="164"/>
        <v>1.88696232E-6</v>
      </c>
      <c r="J398" s="326">
        <f t="shared" si="165"/>
        <v>1.6514673905894103E-5</v>
      </c>
      <c r="K398" s="330">
        <v>1.8727823999999999E-5</v>
      </c>
      <c r="L398" s="330">
        <v>7.7932216000000002E-7</v>
      </c>
      <c r="M398" s="330">
        <v>7.9043630999999998E-7</v>
      </c>
      <c r="N398" s="330">
        <v>3.2012259000000001E-7</v>
      </c>
      <c r="O398" s="330">
        <v>5.5608280999999998E-8</v>
      </c>
      <c r="P398" s="330">
        <v>1.1632064E-8</v>
      </c>
      <c r="Q398" s="330">
        <v>3.7621660000000002E-7</v>
      </c>
      <c r="R398" s="330">
        <v>3.1720385E-7</v>
      </c>
      <c r="S398" s="330">
        <v>1.1116993000000001E-8</v>
      </c>
      <c r="T398" s="330">
        <v>1.6373659E-5</v>
      </c>
      <c r="U398" s="330">
        <v>6.1683302999999998E-8</v>
      </c>
      <c r="V398" s="330">
        <v>6.8206517999999995E-8</v>
      </c>
      <c r="W398" s="330">
        <v>8.0918940999999993E-12</v>
      </c>
      <c r="X398" s="118">
        <v>0</v>
      </c>
      <c r="Y398" s="41"/>
      <c r="Z398" s="327">
        <f t="shared" si="166"/>
        <v>1.4081070676691729E-4</v>
      </c>
      <c r="AA398" s="41"/>
      <c r="AB398" s="111">
        <v>2.0328178E-3</v>
      </c>
      <c r="AC398" s="111">
        <v>2.0213923E-3</v>
      </c>
      <c r="AD398" s="122">
        <v>8.3624713000000005E-6</v>
      </c>
      <c r="AE398" s="111">
        <v>0</v>
      </c>
      <c r="AF398" s="122">
        <v>1.5830077E-7</v>
      </c>
      <c r="AG398" s="122">
        <v>7.5976769999999995E-7</v>
      </c>
      <c r="AH398" s="122">
        <v>2.1449662E-6</v>
      </c>
      <c r="AJ398" s="121">
        <v>2.8719657999999998E-6</v>
      </c>
      <c r="AK398" s="121">
        <v>2.5934301999999999E-6</v>
      </c>
      <c r="AL398" s="121">
        <v>1.4680309E-7</v>
      </c>
      <c r="AM398" s="121">
        <v>1.3173252000000001E-7</v>
      </c>
      <c r="AN398" s="113">
        <f t="shared" si="167"/>
        <v>1.5548142572858002E-10</v>
      </c>
      <c r="AO398" s="112">
        <f t="shared" si="168"/>
        <v>5.429108403085043E-13</v>
      </c>
      <c r="AP398" s="112">
        <f t="shared" si="169"/>
        <v>1.8449932071599998E-5</v>
      </c>
      <c r="AQ398" s="328">
        <v>1.3159155000000001E-10</v>
      </c>
      <c r="AR398" s="328">
        <v>3.9706817999999999E-13</v>
      </c>
      <c r="AS398" s="328">
        <v>1.0847172E-17</v>
      </c>
      <c r="AT398" s="328">
        <v>2.4406637E-14</v>
      </c>
      <c r="AU398" s="328">
        <v>3.3599780999999999E-16</v>
      </c>
      <c r="AV398" s="328">
        <v>4.7601736999999997E-14</v>
      </c>
      <c r="AW398" s="328">
        <v>1.9879431000000001E-11</v>
      </c>
      <c r="AX398" s="328">
        <v>7.1144996E-15</v>
      </c>
      <c r="AY398" s="328">
        <v>2.5461378000000001E-14</v>
      </c>
      <c r="AZ398" s="328">
        <v>1.7627203000000001E-16</v>
      </c>
      <c r="BA398" s="328">
        <v>4.0024862999999997E-18</v>
      </c>
      <c r="BB398" s="328">
        <v>8.8570333000000002E-17</v>
      </c>
      <c r="BC398" s="328">
        <v>5.7519281999999997E-18</v>
      </c>
      <c r="BD398" s="328">
        <v>1.0968926E-17</v>
      </c>
      <c r="BE398" s="328">
        <v>3.9452868999999999E-14</v>
      </c>
      <c r="BF398" s="328">
        <v>3.8984912999999998E-12</v>
      </c>
      <c r="BG398" s="328">
        <v>1.1296942E-13</v>
      </c>
      <c r="BH398" s="328">
        <v>6.4470716000000003E-9</v>
      </c>
      <c r="BI398" s="328">
        <v>1.8443484999999999E-5</v>
      </c>
      <c r="BJ398" s="328">
        <v>1.5618777000000001E-16</v>
      </c>
      <c r="BK398" s="328">
        <v>9.4979051000000004E-19</v>
      </c>
      <c r="BL398" s="328">
        <v>4.2494331E-23</v>
      </c>
      <c r="BM398" s="41"/>
      <c r="BN398" s="122">
        <v>7.3621830999999997E-9</v>
      </c>
      <c r="BO398" s="122">
        <v>1.9625368999999999E-10</v>
      </c>
      <c r="BP398" s="122">
        <v>3.9261759999999997E-9</v>
      </c>
      <c r="BQ398" s="122">
        <v>3.7175612000000001E-11</v>
      </c>
      <c r="BR398" s="122">
        <v>1.9529948E-10</v>
      </c>
      <c r="BS398" s="122">
        <v>4.1862710999999999E-11</v>
      </c>
      <c r="BT398" s="122">
        <v>4.2511219999999997E-12</v>
      </c>
      <c r="BU398" s="122">
        <v>7.8901584999999998E-11</v>
      </c>
      <c r="BV398" s="122">
        <v>1.560941E-11</v>
      </c>
      <c r="BW398" s="122">
        <v>2.4894471000000001E-10</v>
      </c>
      <c r="BX398" s="122">
        <v>2.4492507999999999E-12</v>
      </c>
      <c r="BY398" s="122">
        <v>7.3646453999999994E-11</v>
      </c>
      <c r="BZ398" s="122">
        <v>4.0014940999999998E-14</v>
      </c>
      <c r="CA398" s="122">
        <v>9.5050381000000004E-11</v>
      </c>
      <c r="CB398" s="122">
        <v>2.4394446999999998E-9</v>
      </c>
      <c r="CC398" s="122">
        <v>7.0554577000000002E-12</v>
      </c>
      <c r="CD398" s="122">
        <v>2.2421893000000001E-14</v>
      </c>
      <c r="CG398" s="76" t="s">
        <v>11794</v>
      </c>
      <c r="CH398" s="76" t="s">
        <v>11793</v>
      </c>
      <c r="CR398" s="41"/>
      <c r="CS398" s="41"/>
      <c r="CT398" s="41"/>
      <c r="CU398" s="41"/>
      <c r="CV398" s="41"/>
      <c r="CW398" s="41"/>
    </row>
    <row r="399" spans="1:101" ht="14.5" customHeight="1">
      <c r="A399" s="41" t="s">
        <v>11816</v>
      </c>
      <c r="B399" s="119" t="s">
        <v>11680</v>
      </c>
      <c r="C399" s="120" t="str">
        <f t="shared" si="160"/>
        <v>A.070.03.204</v>
      </c>
      <c r="D399" s="135" t="s">
        <v>11796</v>
      </c>
      <c r="E399" s="119" t="s">
        <v>12</v>
      </c>
      <c r="F399" s="118" t="str">
        <f t="shared" si="161"/>
        <v xml:space="preserve"> Diesel B10, lease segment D (5.41 l/100km), including combustion CO2</v>
      </c>
      <c r="G399" s="118">
        <f t="shared" si="162"/>
        <v>4.0755733720210198E-5</v>
      </c>
      <c r="H399" s="118">
        <f t="shared" si="163"/>
        <v>8.2126546199999994E-7</v>
      </c>
      <c r="I399" s="118">
        <f t="shared" si="164"/>
        <v>2.0295161399999999E-6</v>
      </c>
      <c r="J399" s="326">
        <f t="shared" si="165"/>
        <v>1.77623031182102E-5</v>
      </c>
      <c r="K399" s="330">
        <v>2.0142649E-5</v>
      </c>
      <c r="L399" s="330">
        <v>8.3819739999999997E-7</v>
      </c>
      <c r="M399" s="330">
        <v>8.5015117999999997E-7</v>
      </c>
      <c r="N399" s="330">
        <v>3.4430679999999998E-7</v>
      </c>
      <c r="O399" s="330">
        <v>5.9809303999999994E-8</v>
      </c>
      <c r="P399" s="330">
        <v>1.2510828E-8</v>
      </c>
      <c r="Q399" s="330">
        <v>4.0463853000000002E-7</v>
      </c>
      <c r="R399" s="330">
        <v>3.4116756000000002E-7</v>
      </c>
      <c r="S399" s="330">
        <v>1.1956844999999999E-8</v>
      </c>
      <c r="T399" s="330">
        <v>1.7610634999999999E-5</v>
      </c>
      <c r="U399" s="330">
        <v>6.6343274000000002E-8</v>
      </c>
      <c r="V399" s="330">
        <v>7.3359296000000004E-8</v>
      </c>
      <c r="W399" s="330">
        <v>8.7032101999999997E-12</v>
      </c>
      <c r="X399" s="118">
        <v>0</v>
      </c>
      <c r="Y399" s="41"/>
      <c r="Z399" s="327">
        <f t="shared" si="166"/>
        <v>1.514484887218045E-4</v>
      </c>
      <c r="AA399" s="41"/>
      <c r="AB399" s="111">
        <v>2.1863905E-3</v>
      </c>
      <c r="AC399" s="111">
        <v>2.1741019000000002E-3</v>
      </c>
      <c r="AD399" s="122">
        <v>8.9942285000000007E-6</v>
      </c>
      <c r="AE399" s="111">
        <v>0</v>
      </c>
      <c r="AF399" s="122">
        <v>1.7025988000000001E-7</v>
      </c>
      <c r="AG399" s="122">
        <v>8.1716566000000004E-7</v>
      </c>
      <c r="AH399" s="122">
        <v>2.3070114E-6</v>
      </c>
      <c r="AJ399" s="121">
        <v>3.0889333999999998E-6</v>
      </c>
      <c r="AK399" s="121">
        <v>2.7893553E-6</v>
      </c>
      <c r="AL399" s="121">
        <v>1.5789358000000001E-7</v>
      </c>
      <c r="AM399" s="121">
        <v>1.4168448000000001E-7</v>
      </c>
      <c r="AN399" s="113">
        <f t="shared" si="167"/>
        <v>1.6722753774359002E-10</v>
      </c>
      <c r="AO399" s="112">
        <f t="shared" si="168"/>
        <v>5.8392596618230467E-13</v>
      </c>
      <c r="AP399" s="112">
        <f t="shared" si="169"/>
        <v>1.9843764126700001E-5</v>
      </c>
      <c r="AQ399" s="328">
        <v>1.4153286E-10</v>
      </c>
      <c r="AR399" s="328">
        <v>4.2706536999999998E-13</v>
      </c>
      <c r="AS399" s="328">
        <v>1.166664E-17</v>
      </c>
      <c r="AT399" s="328">
        <v>2.6250479000000001E-14</v>
      </c>
      <c r="AU399" s="328">
        <v>3.6138134000000002E-16</v>
      </c>
      <c r="AV399" s="328">
        <v>5.1197892E-14</v>
      </c>
      <c r="AW399" s="328">
        <v>2.1381257E-11</v>
      </c>
      <c r="AX399" s="328">
        <v>7.6519767E-15</v>
      </c>
      <c r="AY399" s="328">
        <v>2.7384902E-14</v>
      </c>
      <c r="AZ399" s="328">
        <v>1.8958880000000001E-16</v>
      </c>
      <c r="BA399" s="328">
        <v>4.3048609999999999E-18</v>
      </c>
      <c r="BB399" s="328">
        <v>9.5261530999999997E-17</v>
      </c>
      <c r="BC399" s="328">
        <v>6.1864674999999999E-18</v>
      </c>
      <c r="BD399" s="328">
        <v>1.1797593E-17</v>
      </c>
      <c r="BE399" s="328">
        <v>4.2433404000000001E-14</v>
      </c>
      <c r="BF399" s="328">
        <v>4.1930096000000003E-12</v>
      </c>
      <c r="BG399" s="328">
        <v>1.2150389000000001E-13</v>
      </c>
      <c r="BH399" s="328">
        <v>6.9341267000000001E-9</v>
      </c>
      <c r="BI399" s="328">
        <v>1.9836830000000002E-5</v>
      </c>
      <c r="BJ399" s="328">
        <v>1.6798725E-16</v>
      </c>
      <c r="BK399" s="328">
        <v>1.0215441E-18</v>
      </c>
      <c r="BL399" s="328">
        <v>4.5704638000000003E-23</v>
      </c>
      <c r="BM399" s="41"/>
      <c r="BN399" s="122">
        <v>7.9183718999999996E-9</v>
      </c>
      <c r="BO399" s="122">
        <v>2.1108002E-10</v>
      </c>
      <c r="BP399" s="122">
        <v>4.2227858000000004E-9</v>
      </c>
      <c r="BQ399" s="122">
        <v>3.9984107E-11</v>
      </c>
      <c r="BR399" s="122">
        <v>2.1005371E-10</v>
      </c>
      <c r="BS399" s="122">
        <v>4.5025301E-11</v>
      </c>
      <c r="BT399" s="122">
        <v>4.5722802999999998E-12</v>
      </c>
      <c r="BU399" s="122">
        <v>8.4862341000000005E-11</v>
      </c>
      <c r="BV399" s="122">
        <v>1.678865E-11</v>
      </c>
      <c r="BW399" s="122">
        <v>2.6775166999999997E-10</v>
      </c>
      <c r="BX399" s="122">
        <v>2.6342836E-12</v>
      </c>
      <c r="BY399" s="122">
        <v>7.9210202000000004E-11</v>
      </c>
      <c r="BZ399" s="122">
        <v>4.3037938999999998E-14</v>
      </c>
      <c r="CA399" s="122">
        <v>1.0223113E-10</v>
      </c>
      <c r="CB399" s="122">
        <v>2.6237368000000001E-9</v>
      </c>
      <c r="CC399" s="122">
        <v>7.5884743999999996E-12</v>
      </c>
      <c r="CD399" s="122">
        <v>2.4115792999999999E-14</v>
      </c>
      <c r="CG399" s="76" t="s">
        <v>11794</v>
      </c>
      <c r="CH399" s="76" t="s">
        <v>11793</v>
      </c>
      <c r="CR399" s="41"/>
      <c r="CS399" s="41"/>
      <c r="CT399" s="41"/>
      <c r="CU399" s="41"/>
      <c r="CV399" s="41"/>
      <c r="CW399" s="41"/>
    </row>
    <row r="400" spans="1:101" ht="14.5" customHeight="1">
      <c r="A400" s="41" t="s">
        <v>11813</v>
      </c>
      <c r="B400" s="119" t="s">
        <v>11680</v>
      </c>
      <c r="C400" s="120" t="str">
        <f t="shared" si="160"/>
        <v>A.070.03.205</v>
      </c>
      <c r="D400" s="135" t="s">
        <v>11796</v>
      </c>
      <c r="E400" s="119" t="s">
        <v>12</v>
      </c>
      <c r="F400" s="118" t="str">
        <f t="shared" si="161"/>
        <v xml:space="preserve"> Diesel B10, lease segment E (10.20 l/100km), including combustion CO2</v>
      </c>
      <c r="G400" s="118">
        <f t="shared" si="162"/>
        <v>7.684075589701E-5</v>
      </c>
      <c r="H400" s="118">
        <f t="shared" si="163"/>
        <v>1.5484117730000001E-6</v>
      </c>
      <c r="I400" s="118">
        <f t="shared" si="164"/>
        <v>3.8264444399999998E-6</v>
      </c>
      <c r="J400" s="326">
        <f t="shared" si="165"/>
        <v>3.3489000684010002E-5</v>
      </c>
      <c r="K400" s="330">
        <v>3.7976899000000003E-5</v>
      </c>
      <c r="L400" s="330">
        <v>1.5803351999999999E-6</v>
      </c>
      <c r="M400" s="330">
        <v>1.6028727999999999E-6</v>
      </c>
      <c r="N400" s="330">
        <v>6.4915515000000001E-7</v>
      </c>
      <c r="O400" s="330">
        <v>1.1276431E-7</v>
      </c>
      <c r="P400" s="330">
        <v>2.3587883000000002E-8</v>
      </c>
      <c r="Q400" s="330">
        <v>7.6290443000000001E-7</v>
      </c>
      <c r="R400" s="330">
        <v>6.4323643999999998E-7</v>
      </c>
      <c r="S400" s="330">
        <v>2.2543404999999999E-8</v>
      </c>
      <c r="T400" s="330">
        <v>3.3203046E-5</v>
      </c>
      <c r="U400" s="330">
        <v>1.2508343999999999E-7</v>
      </c>
      <c r="V400" s="330">
        <v>1.3831143E-7</v>
      </c>
      <c r="W400" s="330">
        <v>1.6409009999999999E-11</v>
      </c>
      <c r="X400" s="118">
        <v>0</v>
      </c>
      <c r="Y400" s="41"/>
      <c r="Z400" s="327">
        <f t="shared" si="166"/>
        <v>2.8554059398496243E-4</v>
      </c>
      <c r="AA400" s="41"/>
      <c r="AB400" s="111">
        <v>4.1222150000000003E-3</v>
      </c>
      <c r="AC400" s="111">
        <v>4.0990460000000003E-3</v>
      </c>
      <c r="AD400" s="122">
        <v>1.6957695000000002E-5</v>
      </c>
      <c r="AE400" s="111">
        <v>0</v>
      </c>
      <c r="AF400" s="122">
        <v>3.2100752999999997E-7</v>
      </c>
      <c r="AG400" s="122">
        <v>1.5406820000000001E-6</v>
      </c>
      <c r="AH400" s="122">
        <v>4.3496332999999999E-6</v>
      </c>
      <c r="AJ400" s="121">
        <v>5.823867E-6</v>
      </c>
      <c r="AK400" s="121">
        <v>5.2590432999999999E-6</v>
      </c>
      <c r="AL400" s="121">
        <v>2.9769214999999998E-7</v>
      </c>
      <c r="AM400" s="121">
        <v>2.6713154999999999E-7</v>
      </c>
      <c r="AN400" s="113">
        <f t="shared" si="167"/>
        <v>3.1529036926016004E-10</v>
      </c>
      <c r="AO400" s="112">
        <f t="shared" si="168"/>
        <v>1.1009325119094715E-12</v>
      </c>
      <c r="AP400" s="112">
        <f t="shared" si="169"/>
        <v>3.7413381584999996E-5</v>
      </c>
      <c r="AQ400" s="328">
        <v>2.6684568999999999E-10</v>
      </c>
      <c r="AR400" s="328">
        <v>8.0518794999999995E-13</v>
      </c>
      <c r="AS400" s="328">
        <v>2.1996251999999999E-17</v>
      </c>
      <c r="AT400" s="328">
        <v>4.9492585000000001E-14</v>
      </c>
      <c r="AU400" s="328">
        <v>6.8134743999999999E-16</v>
      </c>
      <c r="AV400" s="328">
        <v>9.6528373999999996E-14</v>
      </c>
      <c r="AW400" s="328">
        <v>4.0312166999999998E-11</v>
      </c>
      <c r="AX400" s="328">
        <v>1.4427016999999999E-14</v>
      </c>
      <c r="AY400" s="328">
        <v>5.1631422999999999E-14</v>
      </c>
      <c r="AZ400" s="328">
        <v>3.5745023999999998E-16</v>
      </c>
      <c r="BA400" s="328">
        <v>8.1163738000000005E-18</v>
      </c>
      <c r="BB400" s="328">
        <v>1.7960584000000001E-16</v>
      </c>
      <c r="BC400" s="328">
        <v>1.166395E-17</v>
      </c>
      <c r="BD400" s="328">
        <v>2.2243151E-17</v>
      </c>
      <c r="BE400" s="328">
        <v>8.0003830999999998E-14</v>
      </c>
      <c r="BF400" s="328">
        <v>7.9054894000000005E-12</v>
      </c>
      <c r="BG400" s="328">
        <v>2.2908312000000001E-13</v>
      </c>
      <c r="BH400" s="328">
        <v>1.3073585E-8</v>
      </c>
      <c r="BI400" s="328">
        <v>3.7400307999999997E-5</v>
      </c>
      <c r="BJ400" s="328">
        <v>3.1672272E-16</v>
      </c>
      <c r="BK400" s="328">
        <v>1.9260165E-18</v>
      </c>
      <c r="BL400" s="328">
        <v>8.6171406999999997E-23</v>
      </c>
      <c r="BM400" s="41"/>
      <c r="BN400" s="122">
        <v>1.4929278E-8</v>
      </c>
      <c r="BO400" s="122">
        <v>3.9796971000000002E-10</v>
      </c>
      <c r="BP400" s="122">
        <v>7.9616293999999997E-9</v>
      </c>
      <c r="BQ400" s="122">
        <v>7.5385932000000002E-11</v>
      </c>
      <c r="BR400" s="122">
        <v>3.9603472000000001E-10</v>
      </c>
      <c r="BS400" s="122">
        <v>8.4890586000000006E-11</v>
      </c>
      <c r="BT400" s="122">
        <v>8.6205654000000001E-12</v>
      </c>
      <c r="BU400" s="122">
        <v>1.5999923999999999E-10</v>
      </c>
      <c r="BV400" s="122">
        <v>3.1653278000000001E-11</v>
      </c>
      <c r="BW400" s="122">
        <v>5.048183E-10</v>
      </c>
      <c r="BX400" s="122">
        <v>4.9666715000000003E-12</v>
      </c>
      <c r="BY400" s="122">
        <v>1.4934271E-10</v>
      </c>
      <c r="BZ400" s="122">
        <v>8.1143618E-14</v>
      </c>
      <c r="CA400" s="122">
        <v>1.9274629999999999E-10</v>
      </c>
      <c r="CB400" s="122">
        <v>4.9467866000000002E-9</v>
      </c>
      <c r="CC400" s="122">
        <v>1.430729E-11</v>
      </c>
      <c r="CD400" s="122">
        <v>4.5467854000000002E-14</v>
      </c>
      <c r="CG400" s="76" t="s">
        <v>11794</v>
      </c>
      <c r="CH400" s="76" t="s">
        <v>11793</v>
      </c>
      <c r="CR400" s="41"/>
      <c r="CS400" s="41"/>
      <c r="CT400" s="41"/>
      <c r="CU400" s="41"/>
      <c r="CV400" s="41"/>
      <c r="CW400" s="41"/>
    </row>
    <row r="401" spans="1:101" ht="14.5" customHeight="1">
      <c r="A401" s="41" t="s">
        <v>11810</v>
      </c>
      <c r="B401" s="119" t="s">
        <v>11680</v>
      </c>
      <c r="C401" s="120" t="str">
        <f t="shared" si="160"/>
        <v>A.070.03.301</v>
      </c>
      <c r="D401" s="135" t="s">
        <v>11796</v>
      </c>
      <c r="E401" s="119" t="s">
        <v>12</v>
      </c>
      <c r="F401" s="118" t="str">
        <f t="shared" si="161"/>
        <v xml:space="preserve"> BEV, lease segment A (14.86 kWh/100km), WTW CO2</v>
      </c>
      <c r="G401" s="118">
        <f t="shared" si="162"/>
        <v>1.0618424479E-5</v>
      </c>
      <c r="H401" s="118">
        <f t="shared" si="163"/>
        <v>3.9797751600000001E-7</v>
      </c>
      <c r="I401" s="118">
        <f t="shared" si="164"/>
        <v>1.0686204700000002E-6</v>
      </c>
      <c r="J401" s="326">
        <f t="shared" si="165"/>
        <v>2.8396213929999999E-6</v>
      </c>
      <c r="K401" s="330">
        <v>6.3122050999999998E-6</v>
      </c>
      <c r="L401" s="330">
        <v>6.9554296000000004E-7</v>
      </c>
      <c r="M401" s="330">
        <v>3.7307751000000002E-7</v>
      </c>
      <c r="N401" s="330">
        <v>3.1343649000000001E-7</v>
      </c>
      <c r="O401" s="330">
        <v>8.4541026000000004E-8</v>
      </c>
      <c r="P401" s="118">
        <v>0</v>
      </c>
      <c r="Q401" s="118">
        <v>0</v>
      </c>
      <c r="R401" s="118">
        <v>0</v>
      </c>
      <c r="S401" s="330">
        <v>8.8473493000000002E-8</v>
      </c>
      <c r="T401" s="118">
        <v>0</v>
      </c>
      <c r="U401" s="330">
        <v>2.7511478999999999E-6</v>
      </c>
      <c r="V401" s="118">
        <v>0</v>
      </c>
      <c r="W401" s="118">
        <v>0</v>
      </c>
      <c r="X401" s="118">
        <v>0</v>
      </c>
      <c r="Y401" s="41"/>
      <c r="Z401" s="327">
        <f t="shared" si="166"/>
        <v>4.7460188721804504E-5</v>
      </c>
      <c r="AA401" s="41"/>
      <c r="AB401" s="111">
        <v>1.1518978999999999E-3</v>
      </c>
      <c r="AC401" s="111">
        <v>5.5022833999999999E-4</v>
      </c>
      <c r="AD401" s="111">
        <v>3.7293888999999998E-4</v>
      </c>
      <c r="AE401" s="111">
        <v>0</v>
      </c>
      <c r="AF401" s="122">
        <v>4.7583283999999998E-5</v>
      </c>
      <c r="AG401" s="111">
        <v>1.2570482E-4</v>
      </c>
      <c r="AH401" s="122">
        <v>5.5442567E-5</v>
      </c>
      <c r="AJ401" s="121">
        <v>1.0877444000000001E-6</v>
      </c>
      <c r="AK401" s="121">
        <v>1.0273472999999999E-6</v>
      </c>
      <c r="AL401" s="121">
        <v>4.2755781999999999E-8</v>
      </c>
      <c r="AM401" s="121">
        <v>1.7641364999999999E-8</v>
      </c>
      <c r="AN401" s="113">
        <f t="shared" si="167"/>
        <v>6.1591562753E-11</v>
      </c>
      <c r="AO401" s="112">
        <f t="shared" si="168"/>
        <v>1.581204992044E-13</v>
      </c>
      <c r="AP401" s="112">
        <f t="shared" si="169"/>
        <v>2.4707794035000002E-6</v>
      </c>
      <c r="AQ401" s="328">
        <v>4.4043055000000003E-11</v>
      </c>
      <c r="AR401" s="328">
        <v>1.3288853E-13</v>
      </c>
      <c r="AS401" s="328">
        <v>3.6307044E-18</v>
      </c>
      <c r="AT401" s="329">
        <v>0</v>
      </c>
      <c r="AU401" s="329">
        <v>0</v>
      </c>
      <c r="AV401" s="328">
        <v>4.6605752999999998E-14</v>
      </c>
      <c r="AW401" s="328">
        <v>1.7501902E-11</v>
      </c>
      <c r="AX401" s="328">
        <v>6.6067494999999996E-15</v>
      </c>
      <c r="AY401" s="328">
        <v>1.8621589000000001E-14</v>
      </c>
      <c r="AZ401" s="329">
        <v>0</v>
      </c>
      <c r="BA401" s="329">
        <v>0</v>
      </c>
      <c r="BB401" s="329">
        <v>0</v>
      </c>
      <c r="BC401" s="329">
        <v>0</v>
      </c>
      <c r="BD401" s="329">
        <v>0</v>
      </c>
      <c r="BE401" s="329">
        <v>0</v>
      </c>
      <c r="BF401" s="329">
        <v>0</v>
      </c>
      <c r="BG401" s="329">
        <v>0</v>
      </c>
      <c r="BH401" s="328">
        <v>1.7857035E-9</v>
      </c>
      <c r="BI401" s="328">
        <v>2.4689937E-6</v>
      </c>
      <c r="BJ401" s="329">
        <v>0</v>
      </c>
      <c r="BK401" s="329">
        <v>0</v>
      </c>
      <c r="BL401" s="329">
        <v>0</v>
      </c>
      <c r="BM401" s="41"/>
      <c r="BN401" s="122">
        <v>2.9551951E-9</v>
      </c>
      <c r="BO401" s="122">
        <v>1.4372675E-10</v>
      </c>
      <c r="BP401" s="122">
        <v>1.3233159999999999E-9</v>
      </c>
      <c r="BQ401" s="111">
        <v>0</v>
      </c>
      <c r="BR401" s="122">
        <v>1.7156441E-10</v>
      </c>
      <c r="BS401" s="122">
        <v>3.0171697000000001E-11</v>
      </c>
      <c r="BT401" s="111">
        <v>0</v>
      </c>
      <c r="BU401" s="122">
        <v>4.5794142999999998E-11</v>
      </c>
      <c r="BV401" s="111">
        <v>0</v>
      </c>
      <c r="BW401" s="111">
        <v>0</v>
      </c>
      <c r="BX401" s="111">
        <v>0</v>
      </c>
      <c r="BY401" s="111">
        <v>0</v>
      </c>
      <c r="BZ401" s="111">
        <v>0</v>
      </c>
      <c r="CA401" s="122">
        <v>6.6500002000000004E-11</v>
      </c>
      <c r="CB401" s="122">
        <v>1.1314518E-9</v>
      </c>
      <c r="CC401" s="122">
        <v>4.2670314E-11</v>
      </c>
      <c r="CD401" s="111">
        <v>0</v>
      </c>
      <c r="CG401" s="76" t="s">
        <v>11794</v>
      </c>
      <c r="CH401" s="76" t="s">
        <v>11793</v>
      </c>
      <c r="CR401" s="41"/>
      <c r="CS401" s="41"/>
      <c r="CT401" s="41"/>
      <c r="CU401" s="41"/>
      <c r="CV401" s="41"/>
      <c r="CW401" s="41"/>
    </row>
    <row r="402" spans="1:101" ht="14.5" customHeight="1">
      <c r="A402" s="41" t="s">
        <v>11807</v>
      </c>
      <c r="B402" s="119" t="s">
        <v>11680</v>
      </c>
      <c r="C402" s="120" t="str">
        <f t="shared" si="160"/>
        <v>A.070.03.302</v>
      </c>
      <c r="D402" s="135" t="s">
        <v>11796</v>
      </c>
      <c r="E402" s="119" t="s">
        <v>12</v>
      </c>
      <c r="F402" s="118" t="str">
        <f t="shared" si="161"/>
        <v xml:space="preserve"> BEV, lease segment B (15.78 kWh/100km), WTW CO2</v>
      </c>
      <c r="G402" s="118">
        <f t="shared" si="162"/>
        <v>1.1275823581000001E-5</v>
      </c>
      <c r="H402" s="118">
        <f t="shared" si="163"/>
        <v>4.2261677000000004E-7</v>
      </c>
      <c r="I402" s="118">
        <f t="shared" si="164"/>
        <v>1.1347800200000001E-6</v>
      </c>
      <c r="J402" s="326">
        <f t="shared" si="165"/>
        <v>3.0154256910000001E-6</v>
      </c>
      <c r="K402" s="330">
        <v>6.7030011000000002E-6</v>
      </c>
      <c r="L402" s="330">
        <v>7.3860483999999999E-7</v>
      </c>
      <c r="M402" s="330">
        <v>3.9617517999999998E-7</v>
      </c>
      <c r="N402" s="330">
        <v>3.3284171000000002E-7</v>
      </c>
      <c r="O402" s="330">
        <v>8.9775060000000001E-8</v>
      </c>
      <c r="P402" s="118">
        <v>0</v>
      </c>
      <c r="Q402" s="118">
        <v>0</v>
      </c>
      <c r="R402" s="118">
        <v>0</v>
      </c>
      <c r="S402" s="330">
        <v>9.3950990999999999E-8</v>
      </c>
      <c r="T402" s="118">
        <v>0</v>
      </c>
      <c r="U402" s="330">
        <v>2.9214747E-6</v>
      </c>
      <c r="V402" s="118">
        <v>0</v>
      </c>
      <c r="W402" s="118">
        <v>0</v>
      </c>
      <c r="X402" s="118">
        <v>0</v>
      </c>
      <c r="Y402" s="41"/>
      <c r="Z402" s="327">
        <f t="shared" si="166"/>
        <v>5.0398504511278194E-5</v>
      </c>
      <c r="AA402" s="41"/>
      <c r="AB402" s="111">
        <v>1.2232133E-3</v>
      </c>
      <c r="AC402" s="111">
        <v>5.8429361999999996E-4</v>
      </c>
      <c r="AD402" s="111">
        <v>3.9602798000000001E-4</v>
      </c>
      <c r="AE402" s="111">
        <v>0</v>
      </c>
      <c r="AF402" s="122">
        <v>5.0529221000000001E-5</v>
      </c>
      <c r="AG402" s="111">
        <v>1.3348736E-4</v>
      </c>
      <c r="AH402" s="122">
        <v>5.8875081999999999E-5</v>
      </c>
      <c r="AJ402" s="121">
        <v>1.1550878999999999E-6</v>
      </c>
      <c r="AK402" s="121">
        <v>1.0909515000000001E-6</v>
      </c>
      <c r="AL402" s="121">
        <v>4.5402842999999999E-8</v>
      </c>
      <c r="AM402" s="121">
        <v>1.8733563000000001E-8</v>
      </c>
      <c r="AN402" s="113">
        <f t="shared" si="167"/>
        <v>6.5404768168999992E-11</v>
      </c>
      <c r="AO402" s="112">
        <f t="shared" si="168"/>
        <v>1.6790991958559998E-13</v>
      </c>
      <c r="AP402" s="112">
        <f t="shared" si="169"/>
        <v>2.6237482585000001E-6</v>
      </c>
      <c r="AQ402" s="328">
        <v>4.6769811999999999E-11</v>
      </c>
      <c r="AR402" s="328">
        <v>1.4111580999999999E-13</v>
      </c>
      <c r="AS402" s="328">
        <v>3.8554855999999998E-18</v>
      </c>
      <c r="AT402" s="329">
        <v>0</v>
      </c>
      <c r="AU402" s="329">
        <v>0</v>
      </c>
      <c r="AV402" s="328">
        <v>4.9491168999999997E-14</v>
      </c>
      <c r="AW402" s="328">
        <v>1.8585465E-11</v>
      </c>
      <c r="AX402" s="328">
        <v>7.0157811000000004E-15</v>
      </c>
      <c r="AY402" s="328">
        <v>1.9774473E-14</v>
      </c>
      <c r="AZ402" s="329">
        <v>0</v>
      </c>
      <c r="BA402" s="329">
        <v>0</v>
      </c>
      <c r="BB402" s="329">
        <v>0</v>
      </c>
      <c r="BC402" s="329">
        <v>0</v>
      </c>
      <c r="BD402" s="329">
        <v>0</v>
      </c>
      <c r="BE402" s="329">
        <v>0</v>
      </c>
      <c r="BF402" s="329">
        <v>0</v>
      </c>
      <c r="BG402" s="329">
        <v>0</v>
      </c>
      <c r="BH402" s="328">
        <v>1.8962585000000002E-9</v>
      </c>
      <c r="BI402" s="328">
        <v>2.6218520000000002E-6</v>
      </c>
      <c r="BJ402" s="329">
        <v>0</v>
      </c>
      <c r="BK402" s="329">
        <v>0</v>
      </c>
      <c r="BL402" s="329">
        <v>0</v>
      </c>
      <c r="BM402" s="41"/>
      <c r="BN402" s="122">
        <v>3.1381546999999998E-9</v>
      </c>
      <c r="BO402" s="122">
        <v>1.5262504E-10</v>
      </c>
      <c r="BP402" s="122">
        <v>1.405244E-9</v>
      </c>
      <c r="BQ402" s="111">
        <v>0</v>
      </c>
      <c r="BR402" s="122">
        <v>1.8218616E-10</v>
      </c>
      <c r="BS402" s="122">
        <v>3.2039661999999999E-11</v>
      </c>
      <c r="BT402" s="111">
        <v>0</v>
      </c>
      <c r="BU402" s="122">
        <v>4.8629312000000001E-11</v>
      </c>
      <c r="BV402" s="111">
        <v>0</v>
      </c>
      <c r="BW402" s="111">
        <v>0</v>
      </c>
      <c r="BX402" s="111">
        <v>0</v>
      </c>
      <c r="BY402" s="111">
        <v>0</v>
      </c>
      <c r="BZ402" s="111">
        <v>0</v>
      </c>
      <c r="CA402" s="122">
        <v>7.0617094999999994E-11</v>
      </c>
      <c r="CB402" s="122">
        <v>1.2015013E-9</v>
      </c>
      <c r="CC402" s="122">
        <v>4.5312082999999997E-11</v>
      </c>
      <c r="CD402" s="111">
        <v>0</v>
      </c>
      <c r="CG402" s="76" t="s">
        <v>11794</v>
      </c>
      <c r="CH402" s="76" t="s">
        <v>11793</v>
      </c>
      <c r="CR402" s="41"/>
      <c r="CS402" s="41"/>
      <c r="CT402" s="41"/>
      <c r="CU402" s="41"/>
      <c r="CV402" s="41"/>
      <c r="CW402" s="41"/>
    </row>
    <row r="403" spans="1:101" ht="14.5" customHeight="1">
      <c r="A403" s="41" t="s">
        <v>11804</v>
      </c>
      <c r="B403" s="119" t="s">
        <v>11680</v>
      </c>
      <c r="C403" s="120" t="str">
        <f t="shared" si="160"/>
        <v>A.070.03.303</v>
      </c>
      <c r="D403" s="135" t="s">
        <v>11796</v>
      </c>
      <c r="E403" s="119" t="s">
        <v>12</v>
      </c>
      <c r="F403" s="118" t="str">
        <f t="shared" si="161"/>
        <v xml:space="preserve"> BEV, lease segment C (16.98 kWh/100km), WTW CO2</v>
      </c>
      <c r="G403" s="118">
        <f t="shared" si="162"/>
        <v>1.2133300561E-5</v>
      </c>
      <c r="H403" s="118">
        <f t="shared" si="163"/>
        <v>4.5475493100000001E-7</v>
      </c>
      <c r="I403" s="118">
        <f t="shared" si="164"/>
        <v>1.2210750800000001E-6</v>
      </c>
      <c r="J403" s="326">
        <f t="shared" si="165"/>
        <v>3.24473555E-6</v>
      </c>
      <c r="K403" s="330">
        <v>7.2127350000000003E-6</v>
      </c>
      <c r="L403" s="330">
        <v>7.9477251000000001E-7</v>
      </c>
      <c r="M403" s="330">
        <v>4.2630257E-7</v>
      </c>
      <c r="N403" s="330">
        <v>3.5815287E-7</v>
      </c>
      <c r="O403" s="330">
        <v>9.6602061000000003E-8</v>
      </c>
      <c r="P403" s="118">
        <v>0</v>
      </c>
      <c r="Q403" s="118">
        <v>0</v>
      </c>
      <c r="R403" s="118">
        <v>0</v>
      </c>
      <c r="S403" s="330">
        <v>1.0109555E-7</v>
      </c>
      <c r="T403" s="118">
        <v>0</v>
      </c>
      <c r="U403" s="330">
        <v>3.1436400000000001E-6</v>
      </c>
      <c r="V403" s="118">
        <v>0</v>
      </c>
      <c r="W403" s="118">
        <v>0</v>
      </c>
      <c r="X403" s="118">
        <v>0</v>
      </c>
      <c r="Y403" s="41"/>
      <c r="Z403" s="327">
        <f t="shared" si="166"/>
        <v>5.4231090225563907E-5</v>
      </c>
      <c r="AA403" s="41"/>
      <c r="AB403" s="111">
        <v>1.3162333000000001E-3</v>
      </c>
      <c r="AC403" s="111">
        <v>6.2872660000000001E-4</v>
      </c>
      <c r="AD403" s="111">
        <v>4.2614417000000002E-4</v>
      </c>
      <c r="AE403" s="111">
        <v>0</v>
      </c>
      <c r="AF403" s="122">
        <v>5.4371747000000002E-5</v>
      </c>
      <c r="AG403" s="111">
        <v>1.4363848999999999E-4</v>
      </c>
      <c r="AH403" s="122">
        <v>6.3352274000000002E-5</v>
      </c>
      <c r="AJ403" s="121">
        <v>1.2429272999999999E-6</v>
      </c>
      <c r="AK403" s="121">
        <v>1.1739136000000001E-6</v>
      </c>
      <c r="AL403" s="121">
        <v>4.8855530999999997E-8</v>
      </c>
      <c r="AM403" s="121">
        <v>2.0158168000000002E-8</v>
      </c>
      <c r="AN403" s="113">
        <f t="shared" si="167"/>
        <v>7.0378514756000004E-11</v>
      </c>
      <c r="AO403" s="112">
        <f t="shared" si="168"/>
        <v>1.8067873527839999E-13</v>
      </c>
      <c r="AP403" s="112">
        <f t="shared" si="169"/>
        <v>2.8232728606999998E-6</v>
      </c>
      <c r="AQ403" s="328">
        <v>5.0326452000000003E-11</v>
      </c>
      <c r="AR403" s="328">
        <v>1.5184704999999999E-13</v>
      </c>
      <c r="AS403" s="328">
        <v>4.1486784000000002E-18</v>
      </c>
      <c r="AT403" s="329">
        <v>0</v>
      </c>
      <c r="AU403" s="329">
        <v>0</v>
      </c>
      <c r="AV403" s="328">
        <v>5.3254756000000002E-14</v>
      </c>
      <c r="AW403" s="328">
        <v>1.9998807999999999E-11</v>
      </c>
      <c r="AX403" s="328">
        <v>7.5493005999999997E-15</v>
      </c>
      <c r="AY403" s="328">
        <v>2.1278236000000001E-14</v>
      </c>
      <c r="AZ403" s="329">
        <v>0</v>
      </c>
      <c r="BA403" s="329">
        <v>0</v>
      </c>
      <c r="BB403" s="329">
        <v>0</v>
      </c>
      <c r="BC403" s="329">
        <v>0</v>
      </c>
      <c r="BD403" s="329">
        <v>0</v>
      </c>
      <c r="BE403" s="329">
        <v>0</v>
      </c>
      <c r="BF403" s="329">
        <v>0</v>
      </c>
      <c r="BG403" s="329">
        <v>0</v>
      </c>
      <c r="BH403" s="328">
        <v>2.0404607E-9</v>
      </c>
      <c r="BI403" s="328">
        <v>2.8212324E-6</v>
      </c>
      <c r="BJ403" s="329">
        <v>0</v>
      </c>
      <c r="BK403" s="329">
        <v>0</v>
      </c>
      <c r="BL403" s="329">
        <v>0</v>
      </c>
      <c r="BM403" s="41"/>
      <c r="BN403" s="122">
        <v>3.3767976999999998E-9</v>
      </c>
      <c r="BO403" s="122">
        <v>1.6423150999999999E-10</v>
      </c>
      <c r="BP403" s="122">
        <v>1.5121067E-9</v>
      </c>
      <c r="BQ403" s="111">
        <v>0</v>
      </c>
      <c r="BR403" s="122">
        <v>1.9604062E-10</v>
      </c>
      <c r="BS403" s="122">
        <v>3.4476138E-11</v>
      </c>
      <c r="BT403" s="111">
        <v>0</v>
      </c>
      <c r="BU403" s="122">
        <v>5.2327358000000002E-11</v>
      </c>
      <c r="BV403" s="111">
        <v>0</v>
      </c>
      <c r="BW403" s="111">
        <v>0</v>
      </c>
      <c r="BX403" s="111">
        <v>0</v>
      </c>
      <c r="BY403" s="111">
        <v>0</v>
      </c>
      <c r="BZ403" s="111">
        <v>0</v>
      </c>
      <c r="CA403" s="122">
        <v>7.5987215999999996E-11</v>
      </c>
      <c r="CB403" s="122">
        <v>1.2928702E-9</v>
      </c>
      <c r="CC403" s="122">
        <v>4.8757868999999999E-11</v>
      </c>
      <c r="CD403" s="111">
        <v>0</v>
      </c>
      <c r="CG403" s="76" t="s">
        <v>11794</v>
      </c>
      <c r="CH403" s="76" t="s">
        <v>11793</v>
      </c>
      <c r="CR403" s="41"/>
      <c r="CS403" s="41"/>
      <c r="CT403" s="41"/>
      <c r="CU403" s="41"/>
      <c r="CV403" s="41"/>
      <c r="CW403" s="41"/>
    </row>
    <row r="404" spans="1:101" ht="14.5" customHeight="1">
      <c r="A404" s="41" t="s">
        <v>11801</v>
      </c>
      <c r="B404" s="119" t="s">
        <v>11680</v>
      </c>
      <c r="C404" s="120" t="str">
        <f t="shared" si="160"/>
        <v>A.070.03.304</v>
      </c>
      <c r="D404" s="135" t="s">
        <v>11796</v>
      </c>
      <c r="E404" s="119" t="s">
        <v>12</v>
      </c>
      <c r="F404" s="118" t="str">
        <f t="shared" si="161"/>
        <v xml:space="preserve"> BEV, lease segment D (17.98 kWh/100km), WTW CO2</v>
      </c>
      <c r="G404" s="118">
        <f t="shared" si="162"/>
        <v>1.284786491E-5</v>
      </c>
      <c r="H404" s="118">
        <f t="shared" si="163"/>
        <v>4.8153673000000001E-7</v>
      </c>
      <c r="I404" s="118">
        <f t="shared" si="164"/>
        <v>1.29298763E-6</v>
      </c>
      <c r="J404" s="326">
        <f t="shared" si="165"/>
        <v>3.4358272500000002E-6</v>
      </c>
      <c r="K404" s="330">
        <v>7.6375132999999997E-6</v>
      </c>
      <c r="L404" s="330">
        <v>8.4157890000000003E-7</v>
      </c>
      <c r="M404" s="330">
        <v>4.5140872999999999E-7</v>
      </c>
      <c r="N404" s="330">
        <v>3.7924549999999999E-7</v>
      </c>
      <c r="O404" s="330">
        <v>1.0229123E-7</v>
      </c>
      <c r="P404" s="118">
        <v>0</v>
      </c>
      <c r="Q404" s="118">
        <v>0</v>
      </c>
      <c r="R404" s="118">
        <v>0</v>
      </c>
      <c r="S404" s="330">
        <v>1.0704934999999999E-7</v>
      </c>
      <c r="T404" s="118">
        <v>0</v>
      </c>
      <c r="U404" s="330">
        <v>3.3287779000000001E-6</v>
      </c>
      <c r="V404" s="118">
        <v>0</v>
      </c>
      <c r="W404" s="118">
        <v>0</v>
      </c>
      <c r="X404" s="118">
        <v>0</v>
      </c>
      <c r="Y404" s="41"/>
      <c r="Z404" s="327">
        <f t="shared" si="166"/>
        <v>5.7424912030075185E-5</v>
      </c>
      <c r="AA404" s="41"/>
      <c r="AB404" s="111">
        <v>1.39375E-3</v>
      </c>
      <c r="AC404" s="111">
        <v>6.6575407999999996E-4</v>
      </c>
      <c r="AD404" s="111">
        <v>4.5124100000000001E-4</v>
      </c>
      <c r="AE404" s="111">
        <v>0</v>
      </c>
      <c r="AF404" s="122">
        <v>5.7573852999999999E-5</v>
      </c>
      <c r="AG404" s="111">
        <v>1.5209775999999999E-4</v>
      </c>
      <c r="AH404" s="122">
        <v>6.7083267999999994E-5</v>
      </c>
      <c r="AJ404" s="121">
        <v>1.3161268E-6</v>
      </c>
      <c r="AK404" s="121">
        <v>1.2430487000000001E-6</v>
      </c>
      <c r="AL404" s="121">
        <v>5.1732769999999997E-8</v>
      </c>
      <c r="AM404" s="121">
        <v>2.1345338999999999E-8</v>
      </c>
      <c r="AN404" s="113">
        <f t="shared" si="167"/>
        <v>7.4523304079E-11</v>
      </c>
      <c r="AO404" s="112">
        <f t="shared" si="168"/>
        <v>1.9131941420579998E-13</v>
      </c>
      <c r="AP404" s="112">
        <f t="shared" si="169"/>
        <v>2.9895433292E-6</v>
      </c>
      <c r="AQ404" s="328">
        <v>5.3290318E-11</v>
      </c>
      <c r="AR404" s="328">
        <v>1.6078975E-13</v>
      </c>
      <c r="AS404" s="328">
        <v>4.3930057999999998E-18</v>
      </c>
      <c r="AT404" s="329">
        <v>0</v>
      </c>
      <c r="AU404" s="329">
        <v>0</v>
      </c>
      <c r="AV404" s="328">
        <v>5.6391079000000001E-14</v>
      </c>
      <c r="AW404" s="328">
        <v>2.1176595E-11</v>
      </c>
      <c r="AX404" s="328">
        <v>7.9939002000000007E-15</v>
      </c>
      <c r="AY404" s="328">
        <v>2.2531370999999999E-14</v>
      </c>
      <c r="AZ404" s="329">
        <v>0</v>
      </c>
      <c r="BA404" s="329">
        <v>0</v>
      </c>
      <c r="BB404" s="329">
        <v>0</v>
      </c>
      <c r="BC404" s="329">
        <v>0</v>
      </c>
      <c r="BD404" s="329">
        <v>0</v>
      </c>
      <c r="BE404" s="329">
        <v>0</v>
      </c>
      <c r="BF404" s="329">
        <v>0</v>
      </c>
      <c r="BG404" s="329">
        <v>0</v>
      </c>
      <c r="BH404" s="328">
        <v>2.1606292E-9</v>
      </c>
      <c r="BI404" s="328">
        <v>2.9873826999999999E-6</v>
      </c>
      <c r="BJ404" s="329">
        <v>0</v>
      </c>
      <c r="BK404" s="329">
        <v>0</v>
      </c>
      <c r="BL404" s="329">
        <v>0</v>
      </c>
      <c r="BM404" s="41"/>
      <c r="BN404" s="122">
        <v>3.5756668000000001E-9</v>
      </c>
      <c r="BO404" s="122">
        <v>1.7390356E-10</v>
      </c>
      <c r="BP404" s="122">
        <v>1.6011588999999999E-9</v>
      </c>
      <c r="BQ404" s="111">
        <v>0</v>
      </c>
      <c r="BR404" s="122">
        <v>2.0758600999999999E-10</v>
      </c>
      <c r="BS404" s="122">
        <v>3.6506535000000002E-11</v>
      </c>
      <c r="BT404" s="111">
        <v>0</v>
      </c>
      <c r="BU404" s="122">
        <v>5.5409064000000002E-11</v>
      </c>
      <c r="BV404" s="111">
        <v>0</v>
      </c>
      <c r="BW404" s="111">
        <v>0</v>
      </c>
      <c r="BX404" s="111">
        <v>0</v>
      </c>
      <c r="BY404" s="111">
        <v>0</v>
      </c>
      <c r="BZ404" s="111">
        <v>0</v>
      </c>
      <c r="CA404" s="122">
        <v>8.0462316999999999E-11</v>
      </c>
      <c r="CB404" s="122">
        <v>1.3690109999999999E-9</v>
      </c>
      <c r="CC404" s="122">
        <v>5.1629356999999998E-11</v>
      </c>
      <c r="CD404" s="111">
        <v>0</v>
      </c>
      <c r="CG404" s="76" t="s">
        <v>11794</v>
      </c>
      <c r="CH404" s="76" t="s">
        <v>11793</v>
      </c>
      <c r="CR404" s="41"/>
      <c r="CS404" s="41"/>
      <c r="CT404" s="41"/>
      <c r="CU404" s="41"/>
      <c r="CV404" s="41"/>
      <c r="CW404" s="41"/>
    </row>
    <row r="405" spans="1:101" ht="14.5" customHeight="1">
      <c r="A405" s="41" t="s">
        <v>11798</v>
      </c>
      <c r="B405" s="119" t="s">
        <v>11680</v>
      </c>
      <c r="C405" s="120" t="str">
        <f t="shared" si="160"/>
        <v>A.070.03.305</v>
      </c>
      <c r="D405" s="135" t="s">
        <v>11796</v>
      </c>
      <c r="E405" s="119" t="s">
        <v>12</v>
      </c>
      <c r="F405" s="118" t="str">
        <f t="shared" si="161"/>
        <v xml:space="preserve"> BEV, lease segment E (23.83 kWh/100km), WTW CO2</v>
      </c>
      <c r="G405" s="118">
        <f t="shared" si="162"/>
        <v>1.702806549E-5</v>
      </c>
      <c r="H405" s="118">
        <f t="shared" si="163"/>
        <v>6.3821025E-7</v>
      </c>
      <c r="I405" s="118">
        <f t="shared" si="164"/>
        <v>1.7136760499999999E-6</v>
      </c>
      <c r="J405" s="326">
        <f t="shared" si="165"/>
        <v>4.5537131899999999E-6</v>
      </c>
      <c r="K405" s="330">
        <v>1.0122466E-5</v>
      </c>
      <c r="L405" s="330">
        <v>1.1153963000000001E-6</v>
      </c>
      <c r="M405" s="330">
        <v>5.9827974999999997E-7</v>
      </c>
      <c r="N405" s="330">
        <v>5.0263738999999996E-7</v>
      </c>
      <c r="O405" s="330">
        <v>1.3557285999999999E-7</v>
      </c>
      <c r="P405" s="118">
        <v>0</v>
      </c>
      <c r="Q405" s="118">
        <v>0</v>
      </c>
      <c r="R405" s="118">
        <v>0</v>
      </c>
      <c r="S405" s="330">
        <v>1.4187909E-7</v>
      </c>
      <c r="T405" s="118">
        <v>0</v>
      </c>
      <c r="U405" s="330">
        <v>4.4118341000000003E-6</v>
      </c>
      <c r="V405" s="118">
        <v>0</v>
      </c>
      <c r="W405" s="118">
        <v>0</v>
      </c>
      <c r="X405" s="118">
        <v>0</v>
      </c>
      <c r="Y405" s="41"/>
      <c r="Z405" s="327">
        <f t="shared" si="166"/>
        <v>7.6108766917293232E-5</v>
      </c>
      <c r="AA405" s="41"/>
      <c r="AB405" s="111">
        <v>1.8472225999999999E-3</v>
      </c>
      <c r="AC405" s="111">
        <v>8.8236483E-4</v>
      </c>
      <c r="AD405" s="111">
        <v>5.9805746000000004E-4</v>
      </c>
      <c r="AE405" s="111">
        <v>0</v>
      </c>
      <c r="AF405" s="122">
        <v>7.6306168000000004E-5</v>
      </c>
      <c r="AG405" s="111">
        <v>2.0158452E-4</v>
      </c>
      <c r="AH405" s="122">
        <v>8.8909582000000004E-5</v>
      </c>
      <c r="AJ405" s="121">
        <v>1.7443438E-6</v>
      </c>
      <c r="AK405" s="121">
        <v>1.6474889000000001E-6</v>
      </c>
      <c r="AL405" s="121">
        <v>6.8564623000000001E-8</v>
      </c>
      <c r="AM405" s="121">
        <v>2.8290291000000001E-8</v>
      </c>
      <c r="AN405" s="113">
        <f t="shared" si="167"/>
        <v>9.8770318566000016E-11</v>
      </c>
      <c r="AO405" s="112">
        <f t="shared" si="168"/>
        <v>2.5356739232079998E-13</v>
      </c>
      <c r="AP405" s="112">
        <f t="shared" si="169"/>
        <v>3.9622256146999998E-6</v>
      </c>
      <c r="AQ405" s="328">
        <v>7.0628937000000006E-11</v>
      </c>
      <c r="AR405" s="328">
        <v>2.1310455E-13</v>
      </c>
      <c r="AS405" s="328">
        <v>5.8223207999999999E-18</v>
      </c>
      <c r="AT405" s="329">
        <v>0</v>
      </c>
      <c r="AU405" s="329">
        <v>0</v>
      </c>
      <c r="AV405" s="328">
        <v>7.4738565999999998E-14</v>
      </c>
      <c r="AW405" s="328">
        <v>2.8066643000000001E-11</v>
      </c>
      <c r="AX405" s="328">
        <v>1.0594807999999999E-14</v>
      </c>
      <c r="AY405" s="328">
        <v>2.9862211999999998E-14</v>
      </c>
      <c r="AZ405" s="329">
        <v>0</v>
      </c>
      <c r="BA405" s="329">
        <v>0</v>
      </c>
      <c r="BB405" s="329">
        <v>0</v>
      </c>
      <c r="BC405" s="329">
        <v>0</v>
      </c>
      <c r="BD405" s="329">
        <v>0</v>
      </c>
      <c r="BE405" s="329">
        <v>0</v>
      </c>
      <c r="BF405" s="329">
        <v>0</v>
      </c>
      <c r="BG405" s="329">
        <v>0</v>
      </c>
      <c r="BH405" s="328">
        <v>2.8636147E-9</v>
      </c>
      <c r="BI405" s="328">
        <v>3.959362E-6</v>
      </c>
      <c r="BJ405" s="329">
        <v>0</v>
      </c>
      <c r="BK405" s="329">
        <v>0</v>
      </c>
      <c r="BL405" s="329">
        <v>0</v>
      </c>
      <c r="BM405" s="41"/>
      <c r="BN405" s="122">
        <v>4.7390511E-9</v>
      </c>
      <c r="BO405" s="122">
        <v>2.3048508999999999E-10</v>
      </c>
      <c r="BP405" s="122">
        <v>2.1221144E-9</v>
      </c>
      <c r="BQ405" s="111">
        <v>0</v>
      </c>
      <c r="BR405" s="122">
        <v>2.7512649999999998E-10</v>
      </c>
      <c r="BS405" s="122">
        <v>4.8384357E-11</v>
      </c>
      <c r="BT405" s="111">
        <v>0</v>
      </c>
      <c r="BU405" s="122">
        <v>7.3437040999999998E-11</v>
      </c>
      <c r="BV405" s="111">
        <v>0</v>
      </c>
      <c r="BW405" s="111">
        <v>0</v>
      </c>
      <c r="BX405" s="111">
        <v>0</v>
      </c>
      <c r="BY405" s="111">
        <v>0</v>
      </c>
      <c r="BZ405" s="111">
        <v>0</v>
      </c>
      <c r="CA405" s="122">
        <v>1.0664165999999999E-10</v>
      </c>
      <c r="CB405" s="122">
        <v>1.8144345000000001E-9</v>
      </c>
      <c r="CC405" s="122">
        <v>6.8427562999999999E-11</v>
      </c>
      <c r="CD405" s="111">
        <v>0</v>
      </c>
      <c r="CG405" s="76" t="s">
        <v>11794</v>
      </c>
      <c r="CH405" s="76" t="s">
        <v>11793</v>
      </c>
      <c r="CR405" s="41"/>
      <c r="CS405" s="41"/>
      <c r="CT405" s="41"/>
      <c r="CU405" s="41"/>
      <c r="CV405" s="41"/>
      <c r="CW405" s="41"/>
    </row>
    <row r="406" spans="1:101" ht="14.5" customHeight="1">
      <c r="B406" s="119" t="s">
        <v>11680</v>
      </c>
      <c r="C406" s="133" t="s">
        <v>11792</v>
      </c>
      <c r="D406" s="133" t="s">
        <v>11759</v>
      </c>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41"/>
      <c r="BL406" s="41"/>
      <c r="BM406" s="41"/>
      <c r="BN406" s="41"/>
      <c r="BO406" s="41"/>
      <c r="BP406" s="41"/>
      <c r="BQ406" s="41"/>
      <c r="BR406" s="41"/>
      <c r="BS406" s="41"/>
      <c r="BT406" s="41"/>
      <c r="BU406" s="41"/>
      <c r="BV406" s="41"/>
      <c r="BW406" s="41"/>
      <c r="BX406" s="41"/>
      <c r="BY406" s="41"/>
      <c r="BZ406" s="41"/>
      <c r="CA406" s="41"/>
      <c r="CB406" s="41"/>
      <c r="CC406" s="41"/>
      <c r="CD406" s="41"/>
      <c r="CE406" s="130"/>
      <c r="CF406" s="105"/>
      <c r="CN406" s="105"/>
      <c r="CO406" s="41"/>
      <c r="CP406" s="41"/>
      <c r="CQ406" s="41"/>
      <c r="CR406" s="41"/>
      <c r="CS406" s="41"/>
      <c r="CT406" s="41"/>
      <c r="CU406" s="41"/>
      <c r="CV406" s="41"/>
      <c r="CW406" s="41"/>
    </row>
    <row r="407" spans="1:101" ht="14.5" customHeight="1">
      <c r="A407" s="41" t="s">
        <v>11791</v>
      </c>
      <c r="B407" s="119" t="s">
        <v>11680</v>
      </c>
      <c r="C407" s="120" t="str">
        <f t="shared" ref="C407:C416" si="170">MID(A407,1,12)</f>
        <v>A.070.04.101</v>
      </c>
      <c r="D407" s="135" t="s">
        <v>11759</v>
      </c>
      <c r="E407" s="119" t="s">
        <v>6570</v>
      </c>
      <c r="F407" s="118" t="str">
        <f t="shared" ref="F407:F416" si="171">MID(A407, 21,85)</f>
        <v>biodiesel (palm oil methyl ester)</v>
      </c>
      <c r="G407" s="118">
        <f t="shared" ref="G407:G416" si="172">H407+I407+J407+K407</f>
        <v>0.85460789219216005</v>
      </c>
      <c r="H407" s="118">
        <f t="shared" ref="H407:H416" si="173">N407+O407+P407+Q407</f>
        <v>6.7693594710000003E-3</v>
      </c>
      <c r="I407" s="118">
        <f t="shared" ref="I407:I416" si="174">L407+M407+R407</f>
        <v>2.5454119220000002E-2</v>
      </c>
      <c r="J407" s="326">
        <f t="shared" ref="J407:J416" si="175">S407+IF(T407="x",0,T407)+IF(U407="x",0,U407)+IF(V407="x",0,V407)+W407+X407</f>
        <v>0.64899929350116004</v>
      </c>
      <c r="K407" s="118">
        <v>0.17338512</v>
      </c>
      <c r="L407" s="118">
        <v>1.8537798000000001E-2</v>
      </c>
      <c r="M407" s="118">
        <v>6.3157583E-3</v>
      </c>
      <c r="N407" s="118">
        <v>5.4703805000000001E-3</v>
      </c>
      <c r="O407" s="118">
        <v>6.3681364999999997E-4</v>
      </c>
      <c r="P407" s="330">
        <v>4.1984051000000003E-5</v>
      </c>
      <c r="Q407" s="118">
        <v>6.2018127000000004E-4</v>
      </c>
      <c r="R407" s="118">
        <v>6.0056292000000002E-4</v>
      </c>
      <c r="S407" s="118">
        <v>3.0711615000000002E-4</v>
      </c>
      <c r="T407" s="118">
        <v>3.3579966000000003E-2</v>
      </c>
      <c r="U407" s="118">
        <v>5.8628698E-3</v>
      </c>
      <c r="V407" s="118">
        <v>0.60924845000000005</v>
      </c>
      <c r="W407" s="330">
        <v>8.9155116000000004E-7</v>
      </c>
      <c r="X407" s="118">
        <v>0</v>
      </c>
      <c r="Y407" s="41"/>
      <c r="Z407" s="327">
        <f t="shared" ref="Z407:Z416" si="176">K407/0.133</f>
        <v>1.3036475187969925</v>
      </c>
      <c r="AA407" s="41"/>
      <c r="AB407" s="111">
        <v>12.24198</v>
      </c>
      <c r="AC407" s="111">
        <v>10.930275999999999</v>
      </c>
      <c r="AD407" s="111">
        <v>0.79476409999999997</v>
      </c>
      <c r="AE407" s="111">
        <v>0</v>
      </c>
      <c r="AF407" s="111">
        <v>6.2887102E-2</v>
      </c>
      <c r="AG407" s="111">
        <v>0.27566214999999999</v>
      </c>
      <c r="AH407" s="111">
        <v>0.17839113000000001</v>
      </c>
      <c r="AI407" s="41"/>
      <c r="AJ407" s="114">
        <v>3.1199768999999999E-2</v>
      </c>
      <c r="AK407" s="114">
        <v>2.9385458999999999E-2</v>
      </c>
      <c r="AL407" s="114">
        <v>1.2936358000000001E-3</v>
      </c>
      <c r="AM407" s="114">
        <v>5.2067447999999998E-4</v>
      </c>
      <c r="AN407" s="113">
        <f t="shared" ref="AN407:AN416" si="177">AQ407+AT407+AU407+AV407+AW407+BE407+BF407+BJ407</f>
        <v>1.7617180863452002E-6</v>
      </c>
      <c r="AO407" s="112">
        <f t="shared" ref="AO407:AO416" si="178">AR407+AS407+AX407+AY407+AZ407+BA407+BB407+BC407+BD407+BG407+BK407+BL407</f>
        <v>4.7841561358159239E-9</v>
      </c>
      <c r="AP407" s="112">
        <f t="shared" ref="AP407:AP416" si="179">BH407+BI407</f>
        <v>7.2923597145999997E-2</v>
      </c>
      <c r="AQ407" s="328">
        <v>1.3582023000000001E-6</v>
      </c>
      <c r="AR407" s="328">
        <v>4.0949827999999999E-9</v>
      </c>
      <c r="AS407" s="328">
        <v>1.1178325E-13</v>
      </c>
      <c r="AT407" s="328">
        <v>3.4190405000000001E-11</v>
      </c>
      <c r="AU407" s="328">
        <v>3.0339161999999999E-12</v>
      </c>
      <c r="AV407" s="328">
        <v>8.1353166000000003E-10</v>
      </c>
      <c r="AW407" s="328">
        <v>3.9882099000000001E-7</v>
      </c>
      <c r="AX407" s="328">
        <v>1.2503641E-10</v>
      </c>
      <c r="AY407" s="328">
        <v>4.5593751999999999E-10</v>
      </c>
      <c r="AZ407" s="328">
        <v>9.4960077000000003E-12</v>
      </c>
      <c r="BA407" s="328">
        <v>5.5321629000000001E-14</v>
      </c>
      <c r="BB407" s="328">
        <v>1.5021341999999999E-13</v>
      </c>
      <c r="BC407" s="328">
        <v>1.7402205E-13</v>
      </c>
      <c r="BD407" s="328">
        <v>4.2231033999999997E-14</v>
      </c>
      <c r="BE407" s="328">
        <v>3.6384147999999998E-10</v>
      </c>
      <c r="BF407" s="328">
        <v>3.4629132999999998E-9</v>
      </c>
      <c r="BG407" s="328">
        <v>9.8064707000000005E-11</v>
      </c>
      <c r="BH407" s="328">
        <v>1.3884146000000001E-5</v>
      </c>
      <c r="BI407" s="329">
        <v>7.2909713000000001E-2</v>
      </c>
      <c r="BJ407" s="328">
        <v>1.7285583999999999E-11</v>
      </c>
      <c r="BK407" s="328">
        <v>1.0511503E-13</v>
      </c>
      <c r="BL407" s="328">
        <v>4.7029245000000002E-18</v>
      </c>
      <c r="BM407" s="41"/>
      <c r="BN407" s="122">
        <v>6.0175342999999997E-5</v>
      </c>
      <c r="BO407" s="122">
        <v>3.3801996000000001E-6</v>
      </c>
      <c r="BP407" s="122">
        <v>3.6349152000000003E-5</v>
      </c>
      <c r="BQ407" s="122">
        <v>7.0468762000000004E-8</v>
      </c>
      <c r="BR407" s="122">
        <v>2.9527085E-6</v>
      </c>
      <c r="BS407" s="122">
        <v>4.6509554000000002E-7</v>
      </c>
      <c r="BT407" s="122">
        <v>1.8107879000000001E-9</v>
      </c>
      <c r="BU407" s="122">
        <v>7.2281867999999999E-7</v>
      </c>
      <c r="BV407" s="122">
        <v>5.6339639999999998E-8</v>
      </c>
      <c r="BW407" s="122">
        <v>4.1037755000000001E-7</v>
      </c>
      <c r="BX407" s="122">
        <v>2.2738480999999999E-8</v>
      </c>
      <c r="BY407" s="122">
        <v>6.4051692000000004E-8</v>
      </c>
      <c r="BZ407" s="122">
        <v>3.9546050999999999E-10</v>
      </c>
      <c r="CA407" s="122">
        <v>2.1783848000000001E-6</v>
      </c>
      <c r="CB407" s="122">
        <v>1.3381554E-5</v>
      </c>
      <c r="CC407" s="122">
        <v>1.1676584E-7</v>
      </c>
      <c r="CD407" s="122">
        <v>2.4814714000000002E-9</v>
      </c>
      <c r="CG407" s="42" t="s">
        <v>1033</v>
      </c>
      <c r="CM407" s="105"/>
      <c r="CN407" s="105"/>
      <c r="CO407" s="41"/>
      <c r="CP407" s="41"/>
      <c r="CQ407" s="41"/>
      <c r="CR407" s="41"/>
      <c r="CS407" s="41"/>
      <c r="CT407" s="41"/>
      <c r="CU407" s="41"/>
      <c r="CV407" s="41"/>
      <c r="CW407" s="41"/>
    </row>
    <row r="408" spans="1:101" ht="14.5" customHeight="1">
      <c r="A408" s="41" t="s">
        <v>11788</v>
      </c>
      <c r="B408" s="119" t="s">
        <v>11680</v>
      </c>
      <c r="C408" s="120" t="str">
        <f t="shared" si="170"/>
        <v>A.070.04.102</v>
      </c>
      <c r="D408" s="135" t="s">
        <v>11759</v>
      </c>
      <c r="E408" s="119" t="s">
        <v>6570</v>
      </c>
      <c r="F408" s="118" t="str">
        <f t="shared" si="171"/>
        <v>biodiesel (rape methyl ester)</v>
      </c>
      <c r="G408" s="118">
        <f t="shared" si="172"/>
        <v>0.52158010833559998</v>
      </c>
      <c r="H408" s="118">
        <f t="shared" si="173"/>
        <v>6.8146816929999998E-3</v>
      </c>
      <c r="I408" s="118">
        <f t="shared" si="174"/>
        <v>0.37624912960000001</v>
      </c>
      <c r="J408" s="326">
        <f t="shared" si="175"/>
        <v>1.9776607042600002E-2</v>
      </c>
      <c r="K408" s="118">
        <v>0.11873968999999999</v>
      </c>
      <c r="L408" s="118">
        <v>6.5493319999999997E-3</v>
      </c>
      <c r="M408" s="118">
        <v>0.36837341000000001</v>
      </c>
      <c r="N408" s="118">
        <v>5.5730692999999996E-3</v>
      </c>
      <c r="O408" s="118">
        <v>8.3545753E-4</v>
      </c>
      <c r="P408" s="330">
        <v>5.7756483000000002E-5</v>
      </c>
      <c r="Q408" s="118">
        <v>3.4839837999999998E-4</v>
      </c>
      <c r="R408" s="118">
        <v>1.3263876E-3</v>
      </c>
      <c r="S408" s="118">
        <v>2.7107660999999998E-4</v>
      </c>
      <c r="T408" s="118">
        <v>1.6671853E-2</v>
      </c>
      <c r="U408" s="118">
        <v>2.7939642E-3</v>
      </c>
      <c r="V408" s="330">
        <v>3.7297547999999998E-5</v>
      </c>
      <c r="W408" s="330">
        <v>2.4156846000000001E-6</v>
      </c>
      <c r="X408" s="118">
        <v>0</v>
      </c>
      <c r="Y408" s="41"/>
      <c r="Z408" s="327">
        <f t="shared" si="176"/>
        <v>0.89277962406015032</v>
      </c>
      <c r="AA408" s="41"/>
      <c r="AB408" s="111">
        <v>16.617255</v>
      </c>
      <c r="AC408" s="111">
        <v>16.018176</v>
      </c>
      <c r="AD408" s="111">
        <v>0.37875378999999998</v>
      </c>
      <c r="AE408" s="111">
        <v>0</v>
      </c>
      <c r="AF408" s="111">
        <v>2.5840822999999999E-2</v>
      </c>
      <c r="AG408" s="111">
        <v>0.11141429999999999</v>
      </c>
      <c r="AH408" s="111">
        <v>8.3070238000000005E-2</v>
      </c>
      <c r="AI408" s="41"/>
      <c r="AJ408" s="114">
        <v>2.4392152E-2</v>
      </c>
      <c r="AK408" s="114">
        <v>2.2833508999999998E-2</v>
      </c>
      <c r="AL408" s="114">
        <v>1.0515343999999999E-3</v>
      </c>
      <c r="AM408" s="114">
        <v>5.0710876000000004E-4</v>
      </c>
      <c r="AN408" s="113">
        <f t="shared" si="177"/>
        <v>1.3689154065254E-6</v>
      </c>
      <c r="AO408" s="112">
        <f t="shared" si="178"/>
        <v>3.8888107506777159E-9</v>
      </c>
      <c r="AP408" s="112">
        <f t="shared" si="179"/>
        <v>7.1023635299999999E-2</v>
      </c>
      <c r="AQ408" s="328">
        <v>8.6306356E-7</v>
      </c>
      <c r="AR408" s="328">
        <v>2.6023519E-9</v>
      </c>
      <c r="AS408" s="328">
        <v>7.1103137999999998E-14</v>
      </c>
      <c r="AT408" s="328">
        <v>6.6408727999999997E-9</v>
      </c>
      <c r="AU408" s="328">
        <v>4.2184984000000001E-12</v>
      </c>
      <c r="AV408" s="328">
        <v>8.2868535000000003E-10</v>
      </c>
      <c r="AW408" s="328">
        <v>4.9507076999999999E-7</v>
      </c>
      <c r="AX408" s="328">
        <v>1.1913362E-10</v>
      </c>
      <c r="AY408" s="328">
        <v>1.0460899E-9</v>
      </c>
      <c r="AZ408" s="328">
        <v>5.2454271000000001E-11</v>
      </c>
      <c r="BA408" s="328">
        <v>6.7998432000000001E-12</v>
      </c>
      <c r="BB408" s="328">
        <v>6.2275654999999999E-13</v>
      </c>
      <c r="BC408" s="328">
        <v>1.1020842E-14</v>
      </c>
      <c r="BD408" s="328">
        <v>1.6729865000000001E-14</v>
      </c>
      <c r="BE408" s="328">
        <v>6.1189977000000004E-10</v>
      </c>
      <c r="BF408" s="328">
        <v>2.6485642999999999E-9</v>
      </c>
      <c r="BG408" s="328">
        <v>6.0974780999999998E-11</v>
      </c>
      <c r="BH408" s="329">
        <v>9.4735529999999998E-4</v>
      </c>
      <c r="BI408" s="329">
        <v>7.0076280000000005E-2</v>
      </c>
      <c r="BJ408" s="328">
        <v>4.6835807E-11</v>
      </c>
      <c r="BK408" s="328">
        <v>2.8481233999999998E-13</v>
      </c>
      <c r="BL408" s="328">
        <v>1.2742715E-17</v>
      </c>
      <c r="BM408" s="41"/>
      <c r="BN408" s="122">
        <v>8.5657296000000006E-5</v>
      </c>
      <c r="BO408" s="122">
        <v>8.4906911000000002E-6</v>
      </c>
      <c r="BP408" s="122">
        <v>2.4893065000000002E-5</v>
      </c>
      <c r="BQ408" s="122">
        <v>1.5553279E-7</v>
      </c>
      <c r="BR408" s="122">
        <v>8.0793853999999997E-6</v>
      </c>
      <c r="BS408" s="122">
        <v>2.1220483000000001E-5</v>
      </c>
      <c r="BT408" s="122">
        <v>1.3605236E-6</v>
      </c>
      <c r="BU408" s="122">
        <v>6.5020981000000003E-6</v>
      </c>
      <c r="BV408" s="122">
        <v>7.7505132999999998E-8</v>
      </c>
      <c r="BW408" s="122">
        <v>2.3053723000000001E-7</v>
      </c>
      <c r="BX408" s="122">
        <v>3.1640994000000003E-8</v>
      </c>
      <c r="BY408" s="122">
        <v>3.9935699000000001E-8</v>
      </c>
      <c r="BZ408" s="122">
        <v>8.4052001999999999E-10</v>
      </c>
      <c r="CA408" s="122">
        <v>1.2563047E-6</v>
      </c>
      <c r="CB408" s="122">
        <v>1.2207101E-5</v>
      </c>
      <c r="CC408" s="122">
        <v>1.1049283999999999E-6</v>
      </c>
      <c r="CD408" s="122">
        <v>6.7236213000000004E-9</v>
      </c>
      <c r="CG408" s="42" t="s">
        <v>11785</v>
      </c>
      <c r="CL408" s="41"/>
      <c r="CM408" s="105"/>
      <c r="CN408" s="105"/>
      <c r="CO408" s="41"/>
      <c r="CP408" s="41"/>
      <c r="CQ408" s="41"/>
      <c r="CR408" s="41"/>
      <c r="CS408" s="41"/>
      <c r="CT408" s="41"/>
      <c r="CU408" s="41"/>
      <c r="CV408" s="41"/>
      <c r="CW408" s="41"/>
    </row>
    <row r="409" spans="1:101" ht="14.5" customHeight="1">
      <c r="A409" s="41" t="s">
        <v>11784</v>
      </c>
      <c r="B409" s="119" t="s">
        <v>11680</v>
      </c>
      <c r="C409" s="120" t="str">
        <f t="shared" si="170"/>
        <v>A.070.04.103</v>
      </c>
      <c r="D409" s="135" t="s">
        <v>11759</v>
      </c>
      <c r="E409" s="119" t="s">
        <v>6570</v>
      </c>
      <c r="F409" s="118" t="str">
        <f t="shared" si="171"/>
        <v>biodiesel (soybean ester, 50% Brazil, 50% USA)</v>
      </c>
      <c r="G409" s="118">
        <f t="shared" si="172"/>
        <v>0.95180712515290011</v>
      </c>
      <c r="H409" s="118">
        <f t="shared" si="173"/>
        <v>9.9406663169999999E-3</v>
      </c>
      <c r="I409" s="118">
        <f t="shared" si="174"/>
        <v>2.6701146910000001E-2</v>
      </c>
      <c r="J409" s="326">
        <f t="shared" si="175"/>
        <v>0.42545843192590005</v>
      </c>
      <c r="K409" s="118">
        <v>0.48970688000000001</v>
      </c>
      <c r="L409" s="118">
        <v>1.1244837000000001E-2</v>
      </c>
      <c r="M409" s="118">
        <v>1.4603710000000001E-2</v>
      </c>
      <c r="N409" s="118">
        <v>7.7407650999999997E-3</v>
      </c>
      <c r="O409" s="118">
        <v>1.2036824999999999E-3</v>
      </c>
      <c r="P409" s="330">
        <v>7.5131867000000001E-5</v>
      </c>
      <c r="Q409" s="118">
        <v>9.2108684999999996E-4</v>
      </c>
      <c r="R409" s="118">
        <v>8.5259991000000005E-4</v>
      </c>
      <c r="S409" s="118">
        <v>3.8611384E-4</v>
      </c>
      <c r="T409" s="118">
        <v>3.8134793E-2</v>
      </c>
      <c r="U409" s="118">
        <v>3.8513041999999999E-3</v>
      </c>
      <c r="V409" s="118">
        <v>0.38308191000000003</v>
      </c>
      <c r="W409" s="330">
        <v>4.3108858999999998E-6</v>
      </c>
      <c r="X409" s="118">
        <v>0</v>
      </c>
      <c r="Y409" s="41"/>
      <c r="Z409" s="327">
        <f t="shared" si="176"/>
        <v>3.6820066165413534</v>
      </c>
      <c r="AA409" s="41"/>
      <c r="AB409" s="111">
        <v>14.510109</v>
      </c>
      <c r="AC409" s="111">
        <v>13.669333999999999</v>
      </c>
      <c r="AD409" s="111">
        <v>0.5220844</v>
      </c>
      <c r="AE409" s="111">
        <v>0</v>
      </c>
      <c r="AF409" s="111">
        <v>3.8422073000000001E-2</v>
      </c>
      <c r="AG409" s="111">
        <v>0.16455652000000001</v>
      </c>
      <c r="AH409" s="111">
        <v>0.11571255</v>
      </c>
      <c r="AI409" s="41"/>
      <c r="AJ409" s="114">
        <v>6.6077576999999998E-2</v>
      </c>
      <c r="AK409" s="114">
        <v>6.2421032000000001E-2</v>
      </c>
      <c r="AL409" s="114">
        <v>2.9871367999999999E-3</v>
      </c>
      <c r="AM409" s="114">
        <v>6.6940784000000001E-4</v>
      </c>
      <c r="AN409" s="113">
        <f t="shared" si="177"/>
        <v>3.7422680806893997E-6</v>
      </c>
      <c r="AO409" s="112">
        <f t="shared" si="178"/>
        <v>1.1047103529723628E-8</v>
      </c>
      <c r="AP409" s="112">
        <f t="shared" si="179"/>
        <v>9.3754599100000002E-2</v>
      </c>
      <c r="AQ409" s="328">
        <v>3.4342413999999999E-6</v>
      </c>
      <c r="AR409" s="328">
        <v>1.0361568E-8</v>
      </c>
      <c r="AS409" s="328">
        <v>2.8308471000000001E-13</v>
      </c>
      <c r="AT409" s="328">
        <v>2.2617817000000001E-9</v>
      </c>
      <c r="AU409" s="328">
        <v>4.1623204000000002E-12</v>
      </c>
      <c r="AV409" s="328">
        <v>1.1510423999999999E-9</v>
      </c>
      <c r="AW409" s="328">
        <v>2.9730543999999998E-7</v>
      </c>
      <c r="AX409" s="328">
        <v>1.7232271000000001E-10</v>
      </c>
      <c r="AY409" s="328">
        <v>3.3355677000000002E-10</v>
      </c>
      <c r="AZ409" s="328">
        <v>2.0352072E-11</v>
      </c>
      <c r="BA409" s="328">
        <v>1.1139363999999999E-13</v>
      </c>
      <c r="BB409" s="328">
        <v>9.2699987000000007E-13</v>
      </c>
      <c r="BC409" s="328">
        <v>7.5169731999999995E-14</v>
      </c>
      <c r="BD409" s="328">
        <v>3.8959607E-14</v>
      </c>
      <c r="BE409" s="328">
        <v>6.8376023999999996E-10</v>
      </c>
      <c r="BF409" s="328">
        <v>6.5370799999999999E-9</v>
      </c>
      <c r="BG409" s="328">
        <v>1.573611E-10</v>
      </c>
      <c r="BH409" s="329">
        <v>1.0997671E-3</v>
      </c>
      <c r="BI409" s="329">
        <v>9.2654832000000006E-2</v>
      </c>
      <c r="BJ409" s="328">
        <v>8.3414029000000005E-11</v>
      </c>
      <c r="BK409" s="328">
        <v>5.0724747E-13</v>
      </c>
      <c r="BL409" s="328">
        <v>2.2694628000000001E-17</v>
      </c>
      <c r="BM409" s="41"/>
      <c r="BN409" s="111">
        <v>1.3056318999999999E-4</v>
      </c>
      <c r="BO409" s="122">
        <v>2.6535435999999999E-6</v>
      </c>
      <c r="BP409" s="111">
        <v>1.0266411E-4</v>
      </c>
      <c r="BQ409" s="122">
        <v>1.0003861E-7</v>
      </c>
      <c r="BR409" s="122">
        <v>2.6817524E-6</v>
      </c>
      <c r="BS409" s="122">
        <v>1.0136752999999999E-6</v>
      </c>
      <c r="BT409" s="122">
        <v>5.2605630000000001E-7</v>
      </c>
      <c r="BU409" s="122">
        <v>1.0818619E-6</v>
      </c>
      <c r="BV409" s="122">
        <v>1.0082168E-7</v>
      </c>
      <c r="BW409" s="122">
        <v>6.0948852999999995E-7</v>
      </c>
      <c r="BX409" s="122">
        <v>3.1140982000000002E-8</v>
      </c>
      <c r="BY409" s="122">
        <v>1.0287194E-7</v>
      </c>
      <c r="BZ409" s="122">
        <v>1.9731225999999999E-9</v>
      </c>
      <c r="CA409" s="122">
        <v>2.2289388000000001E-6</v>
      </c>
      <c r="CB409" s="122">
        <v>1.6277435E-5</v>
      </c>
      <c r="CC409" s="122">
        <v>4.775059E-7</v>
      </c>
      <c r="CD409" s="122">
        <v>1.1974691E-8</v>
      </c>
      <c r="CG409" s="42" t="s">
        <v>1034</v>
      </c>
      <c r="CL409" s="41"/>
      <c r="CM409" s="105"/>
      <c r="CN409" s="105"/>
      <c r="CO409" s="41"/>
      <c r="CP409" s="41"/>
      <c r="CQ409" s="41"/>
      <c r="CR409" s="41"/>
      <c r="CS409" s="41"/>
      <c r="CT409" s="41"/>
      <c r="CU409" s="41"/>
      <c r="CV409" s="41"/>
      <c r="CW409" s="41"/>
    </row>
    <row r="410" spans="1:101" ht="14.5" customHeight="1">
      <c r="A410" s="41" t="s">
        <v>11781</v>
      </c>
      <c r="B410" s="119" t="s">
        <v>11680</v>
      </c>
      <c r="C410" s="120" t="str">
        <f t="shared" si="170"/>
        <v>A.070.04.104</v>
      </c>
      <c r="D410" s="135" t="s">
        <v>11759</v>
      </c>
      <c r="E410" s="119" t="s">
        <v>6570</v>
      </c>
      <c r="F410" s="118" t="str">
        <f t="shared" si="171"/>
        <v>biodiesel (soybean ester, 100% USA)</v>
      </c>
      <c r="G410" s="118">
        <f t="shared" si="172"/>
        <v>0.18252122888790001</v>
      </c>
      <c r="H410" s="118">
        <f t="shared" si="173"/>
        <v>9.0422379019999988E-3</v>
      </c>
      <c r="I410" s="118">
        <f t="shared" si="174"/>
        <v>2.5079975070000003E-2</v>
      </c>
      <c r="J410" s="326">
        <f t="shared" si="175"/>
        <v>3.6384915915899999E-2</v>
      </c>
      <c r="K410" s="118">
        <v>0.11201410000000001</v>
      </c>
      <c r="L410" s="118">
        <v>1.0642632000000001E-2</v>
      </c>
      <c r="M410" s="118">
        <v>1.3676623000000001E-2</v>
      </c>
      <c r="N410" s="118">
        <v>7.0449815999999998E-3</v>
      </c>
      <c r="O410" s="118">
        <v>1.1115369000000001E-3</v>
      </c>
      <c r="P410" s="330">
        <v>7.0465552E-5</v>
      </c>
      <c r="Q410" s="118">
        <v>8.1525385000000001E-4</v>
      </c>
      <c r="R410" s="118">
        <v>7.6072007000000004E-4</v>
      </c>
      <c r="S410" s="118">
        <v>2.8778796999999999E-4</v>
      </c>
      <c r="T410" s="118">
        <v>3.2219949999999997E-2</v>
      </c>
      <c r="U410" s="118">
        <v>3.7983041000000002E-3</v>
      </c>
      <c r="V410" s="330">
        <v>7.6949809000000004E-5</v>
      </c>
      <c r="W410" s="330">
        <v>1.9240369000000002E-6</v>
      </c>
      <c r="X410" s="118">
        <v>0</v>
      </c>
      <c r="Y410" s="41"/>
      <c r="Z410" s="327">
        <f t="shared" si="176"/>
        <v>0.84221127819548869</v>
      </c>
      <c r="AA410" s="41"/>
      <c r="AB410" s="111">
        <v>13.693787</v>
      </c>
      <c r="AC410" s="111">
        <v>12.863118999999999</v>
      </c>
      <c r="AD410" s="111">
        <v>0.51489918999999995</v>
      </c>
      <c r="AE410" s="111">
        <v>0</v>
      </c>
      <c r="AF410" s="111">
        <v>3.7639706000000002E-2</v>
      </c>
      <c r="AG410" s="111">
        <v>0.16369383000000001</v>
      </c>
      <c r="AH410" s="111">
        <v>0.11443536</v>
      </c>
      <c r="AI410" s="41"/>
      <c r="AJ410" s="114">
        <v>1.9550649E-2</v>
      </c>
      <c r="AK410" s="114">
        <v>1.8113055999999999E-2</v>
      </c>
      <c r="AL410" s="114">
        <v>8.1822806999999999E-4</v>
      </c>
      <c r="AM410" s="114">
        <v>6.1936528000000005E-4</v>
      </c>
      <c r="AN410" s="113">
        <f t="shared" si="177"/>
        <v>1.0859146235404001E-6</v>
      </c>
      <c r="AO410" s="112">
        <f t="shared" si="178"/>
        <v>3.0259913996560201E-9</v>
      </c>
      <c r="AP410" s="112">
        <f t="shared" si="179"/>
        <v>8.6745837000000006E-2</v>
      </c>
      <c r="AQ410" s="328">
        <v>7.9850288999999996E-7</v>
      </c>
      <c r="AR410" s="328">
        <v>2.4088949999999999E-9</v>
      </c>
      <c r="AS410" s="328">
        <v>6.5806952999999999E-14</v>
      </c>
      <c r="AT410" s="328">
        <v>2.2569696999999998E-9</v>
      </c>
      <c r="AU410" s="328">
        <v>4.0256184000000003E-12</v>
      </c>
      <c r="AV410" s="328">
        <v>1.0475815000000001E-9</v>
      </c>
      <c r="AW410" s="328">
        <v>2.7794067000000001E-7</v>
      </c>
      <c r="AX410" s="328">
        <v>1.5738849000000001E-10</v>
      </c>
      <c r="AY410" s="328">
        <v>3.1095999999999998E-10</v>
      </c>
      <c r="AZ410" s="328">
        <v>2.0318832999999999E-11</v>
      </c>
      <c r="BA410" s="328">
        <v>1.1041557E-13</v>
      </c>
      <c r="BB410" s="328">
        <v>8.8310616000000005E-13</v>
      </c>
      <c r="BC410" s="328">
        <v>6.6271490000000001E-14</v>
      </c>
      <c r="BD410" s="328">
        <v>3.4471498999999999E-14</v>
      </c>
      <c r="BE410" s="328">
        <v>6.6171472999999996E-10</v>
      </c>
      <c r="BF410" s="328">
        <v>5.4636347000000003E-9</v>
      </c>
      <c r="BG410" s="328">
        <v>1.2704316E-10</v>
      </c>
      <c r="BH410" s="329">
        <v>1.0861880000000001E-3</v>
      </c>
      <c r="BI410" s="329">
        <v>8.5659649000000004E-2</v>
      </c>
      <c r="BJ410" s="328">
        <v>3.7137292000000001E-11</v>
      </c>
      <c r="BK410" s="328">
        <v>2.2583487999999999E-13</v>
      </c>
      <c r="BL410" s="328">
        <v>1.0104020000000001E-17</v>
      </c>
      <c r="BM410" s="41"/>
      <c r="BN410" s="122">
        <v>4.9614953000000003E-5</v>
      </c>
      <c r="BO410" s="122">
        <v>2.4629890999999998E-6</v>
      </c>
      <c r="BP410" s="122">
        <v>2.3483086000000001E-5</v>
      </c>
      <c r="BQ410" s="122">
        <v>8.9268749999999997E-8</v>
      </c>
      <c r="BR410" s="122">
        <v>2.5366913999999999E-6</v>
      </c>
      <c r="BS410" s="122">
        <v>9.4529403000000002E-7</v>
      </c>
      <c r="BT410" s="122">
        <v>5.2545107999999998E-7</v>
      </c>
      <c r="BU410" s="122">
        <v>9.734564599999999E-7</v>
      </c>
      <c r="BV410" s="122">
        <v>9.4559809000000003E-8</v>
      </c>
      <c r="BW410" s="122">
        <v>5.3945822000000004E-7</v>
      </c>
      <c r="BX410" s="122">
        <v>3.0134700999999999E-8</v>
      </c>
      <c r="BY410" s="122">
        <v>8.3105182E-8</v>
      </c>
      <c r="BZ410" s="122">
        <v>1.9525675E-9</v>
      </c>
      <c r="CA410" s="122">
        <v>2.0712072E-6</v>
      </c>
      <c r="CB410" s="122">
        <v>1.5307169999999999E-5</v>
      </c>
      <c r="CC410" s="122">
        <v>4.6579685999999999E-7</v>
      </c>
      <c r="CD410" s="122">
        <v>5.3313286999999996E-9</v>
      </c>
      <c r="CF410" s="173"/>
      <c r="CG410" s="76" t="s">
        <v>11778</v>
      </c>
      <c r="CH410" s="42"/>
      <c r="CI410" s="42"/>
      <c r="CK410" s="41"/>
      <c r="CL410" s="41"/>
      <c r="CM410" s="105"/>
      <c r="CN410" s="105"/>
      <c r="CO410" s="41"/>
      <c r="CP410" s="41"/>
      <c r="CQ410" s="41"/>
      <c r="CR410" s="41"/>
      <c r="CS410" s="41"/>
      <c r="CT410" s="41"/>
      <c r="CU410" s="41"/>
      <c r="CV410" s="41"/>
      <c r="CW410" s="41"/>
    </row>
    <row r="411" spans="1:101" ht="14.5" customHeight="1">
      <c r="A411" s="41" t="s">
        <v>11777</v>
      </c>
      <c r="B411" s="119" t="s">
        <v>11680</v>
      </c>
      <c r="C411" s="120" t="str">
        <f t="shared" si="170"/>
        <v>A.070.04.105</v>
      </c>
      <c r="D411" s="135" t="s">
        <v>11759</v>
      </c>
      <c r="E411" s="119" t="s">
        <v>6570</v>
      </c>
      <c r="F411" s="118" t="str">
        <f t="shared" si="171"/>
        <v>ethanol</v>
      </c>
      <c r="G411" s="118">
        <f t="shared" si="172"/>
        <v>0.22616707916263001</v>
      </c>
      <c r="H411" s="118">
        <f t="shared" si="173"/>
        <v>8.48812782E-3</v>
      </c>
      <c r="I411" s="118">
        <f t="shared" si="174"/>
        <v>1.502146165E-2</v>
      </c>
      <c r="J411" s="326">
        <f t="shared" si="175"/>
        <v>9.7970496926300006E-3</v>
      </c>
      <c r="K411" s="118">
        <v>0.19286043999999999</v>
      </c>
      <c r="L411" s="118">
        <v>5.9690369000000004E-3</v>
      </c>
      <c r="M411" s="118">
        <v>8.3771605999999992E-3</v>
      </c>
      <c r="N411" s="118">
        <v>7.1300668000000003E-3</v>
      </c>
      <c r="O411" s="118">
        <v>1.0968429999999999E-3</v>
      </c>
      <c r="P411" s="118">
        <v>1.1178324E-4</v>
      </c>
      <c r="Q411" s="118">
        <v>1.4943477999999999E-4</v>
      </c>
      <c r="R411" s="118">
        <v>6.7526415000000002E-4</v>
      </c>
      <c r="S411" s="118">
        <v>4.497848E-4</v>
      </c>
      <c r="T411" s="118">
        <v>2.6033119E-3</v>
      </c>
      <c r="U411" s="118">
        <v>6.7288951E-3</v>
      </c>
      <c r="V411" s="330">
        <v>1.4264551999999999E-5</v>
      </c>
      <c r="W411" s="330">
        <v>7.9334062999999999E-7</v>
      </c>
      <c r="X411" s="118">
        <v>0</v>
      </c>
      <c r="Y411" s="41"/>
      <c r="Z411" s="327">
        <f t="shared" si="176"/>
        <v>1.4500784962406015</v>
      </c>
      <c r="AA411" s="41"/>
      <c r="AB411" s="111">
        <v>21.077597999999998</v>
      </c>
      <c r="AC411" s="111">
        <v>19.633174</v>
      </c>
      <c r="AD411" s="111">
        <v>0.91217780999999998</v>
      </c>
      <c r="AE411" s="111">
        <v>0</v>
      </c>
      <c r="AF411" s="111">
        <v>6.1531212000000002E-2</v>
      </c>
      <c r="AG411" s="111">
        <v>0.27071106</v>
      </c>
      <c r="AH411" s="111">
        <v>0.20000415999999999</v>
      </c>
      <c r="AI411" s="41"/>
      <c r="AJ411" s="114">
        <v>2.8346133999999999E-2</v>
      </c>
      <c r="AK411" s="114">
        <v>2.6196441000000001E-2</v>
      </c>
      <c r="AL411" s="114">
        <v>1.2179716E-3</v>
      </c>
      <c r="AM411" s="114">
        <v>9.3172171000000003E-4</v>
      </c>
      <c r="AN411" s="113">
        <f t="shared" si="177"/>
        <v>1.5705299768979999E-6</v>
      </c>
      <c r="AO411" s="112">
        <f t="shared" si="178"/>
        <v>4.504333003644765E-9</v>
      </c>
      <c r="AP411" s="112">
        <f t="shared" si="179"/>
        <v>0.130493234909</v>
      </c>
      <c r="AQ411" s="328">
        <v>1.3633365E-6</v>
      </c>
      <c r="AR411" s="328">
        <v>4.1141705000000002E-9</v>
      </c>
      <c r="AS411" s="328">
        <v>1.1237653E-13</v>
      </c>
      <c r="AT411" s="328">
        <v>7.9298678999999994E-11</v>
      </c>
      <c r="AU411" s="328">
        <v>1.0057761999999999E-11</v>
      </c>
      <c r="AV411" s="328">
        <v>1.0602099E-9</v>
      </c>
      <c r="AW411" s="328">
        <v>2.0381541999999999E-7</v>
      </c>
      <c r="AX411" s="328">
        <v>1.5308091E-10</v>
      </c>
      <c r="AY411" s="328">
        <v>2.1482002999999999E-10</v>
      </c>
      <c r="AZ411" s="328">
        <v>1.2782002E-13</v>
      </c>
      <c r="BA411" s="328">
        <v>1.0781949E-15</v>
      </c>
      <c r="BB411" s="328">
        <v>2.5658016000000002E-13</v>
      </c>
      <c r="BC411" s="328">
        <v>1.4602565000000001E-14</v>
      </c>
      <c r="BD411" s="328">
        <v>1.1989104E-14</v>
      </c>
      <c r="BE411" s="328">
        <v>1.2038810999999999E-9</v>
      </c>
      <c r="BF411" s="328">
        <v>1.009228E-9</v>
      </c>
      <c r="BG411" s="328">
        <v>2.1643576999999999E-11</v>
      </c>
      <c r="BH411" s="328">
        <v>1.9074909000000001E-5</v>
      </c>
      <c r="BI411" s="329">
        <v>0.13047416000000001</v>
      </c>
      <c r="BJ411" s="328">
        <v>1.5381457E-11</v>
      </c>
      <c r="BK411" s="328">
        <v>9.3535885999999994E-14</v>
      </c>
      <c r="BL411" s="328">
        <v>4.1848648000000001E-18</v>
      </c>
      <c r="BM411" s="41"/>
      <c r="BN411" s="122">
        <v>7.2069386000000007E-5</v>
      </c>
      <c r="BO411" s="122">
        <v>1.8223368E-6</v>
      </c>
      <c r="BP411" s="122">
        <v>4.0432036E-5</v>
      </c>
      <c r="BQ411" s="122">
        <v>7.9480353000000004E-8</v>
      </c>
      <c r="BR411" s="122">
        <v>1.9713866E-6</v>
      </c>
      <c r="BS411" s="122">
        <v>6.6949437999999995E-7</v>
      </c>
      <c r="BT411" s="122">
        <v>4.4751576E-10</v>
      </c>
      <c r="BU411" s="122">
        <v>1.0261372000000001E-6</v>
      </c>
      <c r="BV411" s="122">
        <v>1.5000524E-7</v>
      </c>
      <c r="BW411" s="122">
        <v>9.8881864999999998E-8</v>
      </c>
      <c r="BX411" s="122">
        <v>7.5585871999999998E-8</v>
      </c>
      <c r="BY411" s="122">
        <v>1.4555212E-8</v>
      </c>
      <c r="BZ411" s="122">
        <v>1.3347005999999999E-9</v>
      </c>
      <c r="CA411" s="122">
        <v>1.6479531000000001E-6</v>
      </c>
      <c r="CB411" s="122">
        <v>2.3928699000000001E-5</v>
      </c>
      <c r="CC411" s="122">
        <v>1.4884424E-7</v>
      </c>
      <c r="CD411" s="122">
        <v>2.2081202000000001E-9</v>
      </c>
      <c r="CE411" s="154"/>
      <c r="CF411" s="173"/>
      <c r="CG411" s="76" t="s">
        <v>11774</v>
      </c>
      <c r="CH411" s="42"/>
      <c r="CI411" s="42"/>
      <c r="CK411" s="50"/>
      <c r="CL411" s="41"/>
      <c r="CM411" s="105"/>
      <c r="CN411" s="41"/>
      <c r="CO411" s="41"/>
      <c r="CP411" s="41"/>
      <c r="CQ411" s="41"/>
      <c r="CR411" s="41"/>
      <c r="CS411" s="41"/>
      <c r="CT411" s="41"/>
      <c r="CU411" s="41"/>
      <c r="CV411" s="41"/>
      <c r="CW411" s="41"/>
    </row>
    <row r="412" spans="1:101" ht="14.5" customHeight="1">
      <c r="A412" s="41" t="s">
        <v>11773</v>
      </c>
      <c r="B412" s="119" t="s">
        <v>11680</v>
      </c>
      <c r="C412" s="120" t="str">
        <f t="shared" si="170"/>
        <v>A.070.04.106</v>
      </c>
      <c r="D412" s="135" t="s">
        <v>11759</v>
      </c>
      <c r="E412" s="119" t="s">
        <v>6570</v>
      </c>
      <c r="F412" s="118" t="str">
        <f t="shared" si="171"/>
        <v>petrol (85% ethanol)</v>
      </c>
      <c r="G412" s="118">
        <f t="shared" si="172"/>
        <v>0.28295015518652999</v>
      </c>
      <c r="H412" s="118">
        <f t="shared" si="173"/>
        <v>9.0951254200000008E-3</v>
      </c>
      <c r="I412" s="118">
        <f t="shared" si="174"/>
        <v>2.0674130900000001E-2</v>
      </c>
      <c r="J412" s="326">
        <f t="shared" si="175"/>
        <v>7.2984548866529997E-2</v>
      </c>
      <c r="K412" s="118">
        <v>0.18019635000000001</v>
      </c>
      <c r="L412" s="118">
        <v>9.6664792999999992E-3</v>
      </c>
      <c r="M412" s="118">
        <v>9.1134267999999994E-3</v>
      </c>
      <c r="N412" s="118">
        <v>7.6218377E-3</v>
      </c>
      <c r="O412" s="118">
        <v>1.1447629E-3</v>
      </c>
      <c r="P412" s="118">
        <v>1.0780619E-4</v>
      </c>
      <c r="Q412" s="118">
        <v>2.2071863000000001E-4</v>
      </c>
      <c r="R412" s="118">
        <v>1.8942248E-3</v>
      </c>
      <c r="S412" s="118">
        <v>4.2711741000000001E-4</v>
      </c>
      <c r="T412" s="118">
        <v>6.6562814999999997E-2</v>
      </c>
      <c r="U412" s="118">
        <v>5.9577863000000002E-3</v>
      </c>
      <c r="V412" s="330">
        <v>3.6155816999999997E-5</v>
      </c>
      <c r="W412" s="330">
        <v>6.7433952999999998E-7</v>
      </c>
      <c r="X412" s="118">
        <v>0</v>
      </c>
      <c r="Y412" s="41"/>
      <c r="Z412" s="327">
        <f t="shared" si="176"/>
        <v>1.3548597744360902</v>
      </c>
      <c r="AA412" s="41"/>
      <c r="AB412" s="111">
        <v>26.170097999999999</v>
      </c>
      <c r="AC412" s="111">
        <v>24.901654000000001</v>
      </c>
      <c r="AD412" s="111">
        <v>0.80764851999999998</v>
      </c>
      <c r="AE412" s="111">
        <v>0</v>
      </c>
      <c r="AF412" s="111">
        <v>5.2301529999999999E-2</v>
      </c>
      <c r="AG412" s="111">
        <v>0.23047094000000001</v>
      </c>
      <c r="AH412" s="111">
        <v>0.1780226</v>
      </c>
      <c r="AI412" s="41"/>
      <c r="AJ412" s="114">
        <v>2.8450684E-2</v>
      </c>
      <c r="AK412" s="114">
        <v>2.5937939E-2</v>
      </c>
      <c r="AL412" s="114">
        <v>1.1855403E-3</v>
      </c>
      <c r="AM412" s="114">
        <v>1.3272053E-3</v>
      </c>
      <c r="AN412" s="113">
        <f t="shared" si="177"/>
        <v>1.5550323160439998E-6</v>
      </c>
      <c r="AO412" s="112">
        <f t="shared" si="178"/>
        <v>4.3843946417182361E-9</v>
      </c>
      <c r="AP412" s="112">
        <f t="shared" si="179"/>
        <v>0.185883095325</v>
      </c>
      <c r="AQ412" s="328">
        <v>1.2758497999999999E-6</v>
      </c>
      <c r="AR412" s="328">
        <v>3.8502230999999997E-9</v>
      </c>
      <c r="AS412" s="328">
        <v>1.0516392E-13</v>
      </c>
      <c r="AT412" s="328">
        <v>1.0735538E-10</v>
      </c>
      <c r="AU412" s="328">
        <v>1.0182226E-11</v>
      </c>
      <c r="AV412" s="328">
        <v>1.1333508000000001E-9</v>
      </c>
      <c r="AW412" s="328">
        <v>2.7459486000000003E-7</v>
      </c>
      <c r="AX412" s="328">
        <v>1.6503072999999999E-10</v>
      </c>
      <c r="AY412" s="328">
        <v>2.9897485E-10</v>
      </c>
      <c r="AZ412" s="328">
        <v>7.5393757999999997E-13</v>
      </c>
      <c r="BA412" s="328">
        <v>5.9450131000000002E-15</v>
      </c>
      <c r="BB412" s="328">
        <v>7.8455960000000001E-13</v>
      </c>
      <c r="BC412" s="328">
        <v>3.2027771000000001E-14</v>
      </c>
      <c r="BD412" s="328">
        <v>5.5530773999999997E-14</v>
      </c>
      <c r="BE412" s="328">
        <v>1.2045233999999999E-9</v>
      </c>
      <c r="BF412" s="328">
        <v>2.1191699999999998E-9</v>
      </c>
      <c r="BG412" s="328">
        <v>6.8349288000000004E-11</v>
      </c>
      <c r="BH412" s="328">
        <v>1.9945324999999999E-5</v>
      </c>
      <c r="BI412" s="329">
        <v>0.18586315</v>
      </c>
      <c r="BJ412" s="328">
        <v>1.3074238E-11</v>
      </c>
      <c r="BK412" s="328">
        <v>7.9505503000000002E-14</v>
      </c>
      <c r="BL412" s="328">
        <v>3.5571350999999996E-18</v>
      </c>
      <c r="BM412" s="41"/>
      <c r="BN412" s="122">
        <v>7.7423811000000006E-5</v>
      </c>
      <c r="BO412" s="122">
        <v>2.4221971999999999E-6</v>
      </c>
      <c r="BP412" s="122">
        <v>3.7777085E-5</v>
      </c>
      <c r="BQ412" s="122">
        <v>2.2226968E-7</v>
      </c>
      <c r="BR412" s="122">
        <v>2.4863261E-6</v>
      </c>
      <c r="BS412" s="122">
        <v>7.1999103999999999E-7</v>
      </c>
      <c r="BT412" s="122">
        <v>5.2242637999999999E-9</v>
      </c>
      <c r="BU412" s="122">
        <v>1.0891272000000001E-6</v>
      </c>
      <c r="BV412" s="122">
        <v>1.4466832E-7</v>
      </c>
      <c r="BW412" s="122">
        <v>1.4605080999999999E-7</v>
      </c>
      <c r="BX412" s="122">
        <v>7.6228589999999996E-8</v>
      </c>
      <c r="BY412" s="122">
        <v>4.6119740000000002E-8</v>
      </c>
      <c r="BZ412" s="122">
        <v>1.3150940000000001E-9</v>
      </c>
      <c r="CA412" s="122">
        <v>1.8862984E-6</v>
      </c>
      <c r="CB412" s="122">
        <v>3.0251936999999999E-5</v>
      </c>
      <c r="CC412" s="122">
        <v>1.4709516999999999E-7</v>
      </c>
      <c r="CD412" s="122">
        <v>1.8769020999999998E-9</v>
      </c>
      <c r="CE412" s="154"/>
      <c r="CF412" s="173"/>
      <c r="CG412" s="76" t="s">
        <v>1035</v>
      </c>
      <c r="CH412" s="42"/>
      <c r="CI412" s="42"/>
      <c r="CK412" s="50"/>
      <c r="CL412" s="41"/>
      <c r="CM412" s="41"/>
      <c r="CN412" s="41"/>
      <c r="CO412" s="41"/>
      <c r="CP412" s="41"/>
      <c r="CQ412" s="41"/>
      <c r="CR412" s="41"/>
      <c r="CS412" s="41"/>
      <c r="CT412" s="41"/>
      <c r="CU412" s="41"/>
      <c r="CV412" s="41"/>
      <c r="CW412" s="41"/>
    </row>
    <row r="413" spans="1:101" ht="14.5" customHeight="1">
      <c r="A413" s="41" t="s">
        <v>11770</v>
      </c>
      <c r="B413" s="119" t="s">
        <v>11680</v>
      </c>
      <c r="C413" s="120" t="str">
        <f t="shared" si="170"/>
        <v>A.070.04.107</v>
      </c>
      <c r="D413" s="135" t="s">
        <v>11759</v>
      </c>
      <c r="E413" s="119" t="s">
        <v>6570</v>
      </c>
      <c r="F413" s="118" t="str">
        <f t="shared" si="171"/>
        <v>Diesel B100 (FAME)</v>
      </c>
      <c r="G413" s="118">
        <f t="shared" si="172"/>
        <v>0.18252122888790001</v>
      </c>
      <c r="H413" s="118">
        <f t="shared" si="173"/>
        <v>9.0422379019999988E-3</v>
      </c>
      <c r="I413" s="118">
        <f t="shared" si="174"/>
        <v>2.5079975070000003E-2</v>
      </c>
      <c r="J413" s="326">
        <f t="shared" si="175"/>
        <v>3.6384915915899999E-2</v>
      </c>
      <c r="K413" s="118">
        <v>0.11201410000000001</v>
      </c>
      <c r="L413" s="118">
        <v>1.0642632000000001E-2</v>
      </c>
      <c r="M413" s="118">
        <v>1.3676623000000001E-2</v>
      </c>
      <c r="N413" s="118">
        <v>7.0449815999999998E-3</v>
      </c>
      <c r="O413" s="118">
        <v>1.1115369000000001E-3</v>
      </c>
      <c r="P413" s="330">
        <v>7.0465552E-5</v>
      </c>
      <c r="Q413" s="118">
        <v>8.1525385000000001E-4</v>
      </c>
      <c r="R413" s="118">
        <v>7.6072007000000004E-4</v>
      </c>
      <c r="S413" s="118">
        <v>2.8778796999999999E-4</v>
      </c>
      <c r="T413" s="118">
        <v>3.2219949999999997E-2</v>
      </c>
      <c r="U413" s="118">
        <v>3.7983041000000002E-3</v>
      </c>
      <c r="V413" s="330">
        <v>7.6949809000000004E-5</v>
      </c>
      <c r="W413" s="330">
        <v>1.9240369000000002E-6</v>
      </c>
      <c r="X413" s="118">
        <v>0</v>
      </c>
      <c r="Y413" s="41"/>
      <c r="Z413" s="327">
        <f t="shared" si="176"/>
        <v>0.84221127819548869</v>
      </c>
      <c r="AA413" s="41"/>
      <c r="AB413" s="111">
        <v>13.693787</v>
      </c>
      <c r="AC413" s="111">
        <v>12.863118999999999</v>
      </c>
      <c r="AD413" s="111">
        <v>0.51489918999999995</v>
      </c>
      <c r="AE413" s="111">
        <v>0</v>
      </c>
      <c r="AF413" s="111">
        <v>3.7639706000000002E-2</v>
      </c>
      <c r="AG413" s="111">
        <v>0.16369383000000001</v>
      </c>
      <c r="AH413" s="111">
        <v>0.11443536</v>
      </c>
      <c r="AI413" s="41"/>
      <c r="AJ413" s="114">
        <v>1.9550649E-2</v>
      </c>
      <c r="AK413" s="114">
        <v>1.8113055999999999E-2</v>
      </c>
      <c r="AL413" s="114">
        <v>8.1822806999999999E-4</v>
      </c>
      <c r="AM413" s="114">
        <v>6.1936528000000005E-4</v>
      </c>
      <c r="AN413" s="113">
        <f t="shared" si="177"/>
        <v>1.0859146235404001E-6</v>
      </c>
      <c r="AO413" s="112">
        <f t="shared" si="178"/>
        <v>3.0259913996560201E-9</v>
      </c>
      <c r="AP413" s="112">
        <f t="shared" si="179"/>
        <v>8.6745837000000006E-2</v>
      </c>
      <c r="AQ413" s="328">
        <v>7.9850288999999996E-7</v>
      </c>
      <c r="AR413" s="328">
        <v>2.4088949999999999E-9</v>
      </c>
      <c r="AS413" s="328">
        <v>6.5806952999999999E-14</v>
      </c>
      <c r="AT413" s="328">
        <v>2.2569696999999998E-9</v>
      </c>
      <c r="AU413" s="328">
        <v>4.0256184000000003E-12</v>
      </c>
      <c r="AV413" s="328">
        <v>1.0475815000000001E-9</v>
      </c>
      <c r="AW413" s="328">
        <v>2.7794067000000001E-7</v>
      </c>
      <c r="AX413" s="328">
        <v>1.5738849000000001E-10</v>
      </c>
      <c r="AY413" s="328">
        <v>3.1095999999999998E-10</v>
      </c>
      <c r="AZ413" s="328">
        <v>2.0318832999999999E-11</v>
      </c>
      <c r="BA413" s="328">
        <v>1.1041557E-13</v>
      </c>
      <c r="BB413" s="328">
        <v>8.8310616000000005E-13</v>
      </c>
      <c r="BC413" s="328">
        <v>6.6271490000000001E-14</v>
      </c>
      <c r="BD413" s="328">
        <v>3.4471498999999999E-14</v>
      </c>
      <c r="BE413" s="328">
        <v>6.6171472999999996E-10</v>
      </c>
      <c r="BF413" s="328">
        <v>5.4636347000000003E-9</v>
      </c>
      <c r="BG413" s="328">
        <v>1.2704316E-10</v>
      </c>
      <c r="BH413" s="329">
        <v>1.0861880000000001E-3</v>
      </c>
      <c r="BI413" s="329">
        <v>8.5659649000000004E-2</v>
      </c>
      <c r="BJ413" s="328">
        <v>3.7137292000000001E-11</v>
      </c>
      <c r="BK413" s="328">
        <v>2.2583487999999999E-13</v>
      </c>
      <c r="BL413" s="328">
        <v>1.0104020000000001E-17</v>
      </c>
      <c r="BM413" s="41"/>
      <c r="BN413" s="122">
        <v>4.9614953000000003E-5</v>
      </c>
      <c r="BO413" s="122">
        <v>2.4629890999999998E-6</v>
      </c>
      <c r="BP413" s="122">
        <v>2.3483086000000001E-5</v>
      </c>
      <c r="BQ413" s="122">
        <v>8.9268749999999997E-8</v>
      </c>
      <c r="BR413" s="122">
        <v>2.5366913999999999E-6</v>
      </c>
      <c r="BS413" s="122">
        <v>9.4529403000000002E-7</v>
      </c>
      <c r="BT413" s="122">
        <v>5.2545107999999998E-7</v>
      </c>
      <c r="BU413" s="122">
        <v>9.734564599999999E-7</v>
      </c>
      <c r="BV413" s="122">
        <v>9.4559809000000003E-8</v>
      </c>
      <c r="BW413" s="122">
        <v>5.3945822000000004E-7</v>
      </c>
      <c r="BX413" s="122">
        <v>3.0134700999999999E-8</v>
      </c>
      <c r="BY413" s="122">
        <v>8.3105182E-8</v>
      </c>
      <c r="BZ413" s="122">
        <v>1.9525675E-9</v>
      </c>
      <c r="CA413" s="122">
        <v>2.0712072E-6</v>
      </c>
      <c r="CB413" s="122">
        <v>1.5307169999999999E-5</v>
      </c>
      <c r="CC413" s="122">
        <v>4.6579685999999999E-7</v>
      </c>
      <c r="CD413" s="122">
        <v>5.3313286999999996E-9</v>
      </c>
      <c r="CE413" s="154"/>
      <c r="CF413" s="173"/>
      <c r="CG413" s="76" t="s">
        <v>11757</v>
      </c>
      <c r="CH413" s="42"/>
      <c r="CI413" s="42"/>
      <c r="CK413" s="50"/>
      <c r="CL413" s="41"/>
      <c r="CM413" s="41"/>
      <c r="CN413" s="41"/>
      <c r="CO413" s="41"/>
      <c r="CP413" s="41"/>
      <c r="CQ413" s="41"/>
      <c r="CR413" s="41"/>
      <c r="CS413" s="41"/>
      <c r="CT413" s="41"/>
      <c r="CU413" s="41"/>
      <c r="CV413" s="41"/>
      <c r="CW413" s="41"/>
    </row>
    <row r="414" spans="1:101" ht="14.5" customHeight="1">
      <c r="A414" s="41" t="s">
        <v>11767</v>
      </c>
      <c r="B414" s="119" t="s">
        <v>11680</v>
      </c>
      <c r="C414" s="120" t="str">
        <f t="shared" si="170"/>
        <v>A.070.04.108</v>
      </c>
      <c r="D414" s="135" t="s">
        <v>11759</v>
      </c>
      <c r="E414" s="119" t="s">
        <v>6570</v>
      </c>
      <c r="F414" s="118" t="str">
        <f t="shared" si="171"/>
        <v>Diesel XTL (HVO) from rape cake Europe</v>
      </c>
      <c r="G414" s="118">
        <f t="shared" si="172"/>
        <v>0.19240807330100002</v>
      </c>
      <c r="H414" s="118">
        <f t="shared" si="173"/>
        <v>3.5986532839999996E-3</v>
      </c>
      <c r="I414" s="118">
        <f t="shared" si="174"/>
        <v>0.1108001425</v>
      </c>
      <c r="J414" s="326">
        <f t="shared" si="175"/>
        <v>6.7733525169999999E-3</v>
      </c>
      <c r="K414" s="118">
        <v>7.1235925000000005E-2</v>
      </c>
      <c r="L414" s="118">
        <v>2.6806794999999998E-3</v>
      </c>
      <c r="M414" s="118">
        <v>0.10756688</v>
      </c>
      <c r="N414" s="118">
        <v>2.9412755999999999E-3</v>
      </c>
      <c r="O414" s="118">
        <v>4.3646298999999998E-4</v>
      </c>
      <c r="P414" s="330">
        <v>3.9683474000000003E-5</v>
      </c>
      <c r="Q414" s="118">
        <v>1.8123122E-4</v>
      </c>
      <c r="R414" s="118">
        <v>5.5258300000000005E-4</v>
      </c>
      <c r="S414" s="118">
        <v>1.4543933000000001E-4</v>
      </c>
      <c r="T414" s="118">
        <v>5.8727883999999996E-3</v>
      </c>
      <c r="U414" s="118">
        <v>7.1532458999999996E-4</v>
      </c>
      <c r="V414" s="330">
        <v>2.278408E-5</v>
      </c>
      <c r="W414" s="330">
        <v>1.7016117000000001E-5</v>
      </c>
      <c r="X414" s="118">
        <v>0</v>
      </c>
      <c r="Y414" s="41"/>
      <c r="Z414" s="327">
        <f t="shared" si="176"/>
        <v>0.53560845864661655</v>
      </c>
      <c r="AA414" s="41"/>
      <c r="AB414" s="111">
        <v>7.9434905000000002</v>
      </c>
      <c r="AC414" s="111">
        <v>7.8101824000000004</v>
      </c>
      <c r="AD414" s="111">
        <v>9.6975766000000005E-2</v>
      </c>
      <c r="AE414" s="111">
        <v>0</v>
      </c>
      <c r="AF414" s="111">
        <v>3.281029E-3</v>
      </c>
      <c r="AG414" s="111">
        <v>1.3218221E-2</v>
      </c>
      <c r="AH414" s="111">
        <v>1.9833140999999999E-2</v>
      </c>
      <c r="AI414" s="41"/>
      <c r="AJ414" s="114">
        <v>1.2361797000000001E-2</v>
      </c>
      <c r="AK414" s="114">
        <v>1.1502003E-2</v>
      </c>
      <c r="AL414" s="114">
        <v>5.3931115000000005E-4</v>
      </c>
      <c r="AM414" s="114">
        <v>3.2048214000000001E-4</v>
      </c>
      <c r="AN414" s="113">
        <f t="shared" si="177"/>
        <v>6.8956855138369998E-7</v>
      </c>
      <c r="AO414" s="112">
        <f t="shared" si="178"/>
        <v>1.9944938896156815E-9</v>
      </c>
      <c r="AP414" s="112">
        <f t="shared" si="179"/>
        <v>4.4885454450000001E-2</v>
      </c>
      <c r="AQ414" s="328">
        <v>5.1048648E-7</v>
      </c>
      <c r="AR414" s="328">
        <v>1.5398956000000001E-9</v>
      </c>
      <c r="AS414" s="328">
        <v>4.2067427E-14</v>
      </c>
      <c r="AT414" s="328">
        <v>1.9271548999999998E-9</v>
      </c>
      <c r="AU414" s="328">
        <v>3.1672836999999999E-12</v>
      </c>
      <c r="AV414" s="328">
        <v>4.3735457999999998E-10</v>
      </c>
      <c r="AW414" s="328">
        <v>1.7448245999999999E-7</v>
      </c>
      <c r="AX414" s="328">
        <v>6.3049959E-11</v>
      </c>
      <c r="AY414" s="328">
        <v>3.3503330999999999E-10</v>
      </c>
      <c r="AZ414" s="328">
        <v>1.5124049E-11</v>
      </c>
      <c r="BA414" s="328">
        <v>1.9563800000000002E-12</v>
      </c>
      <c r="BB414" s="328">
        <v>2.4047201000000001E-13</v>
      </c>
      <c r="BC414" s="328">
        <v>6.7395959E-15</v>
      </c>
      <c r="BD414" s="328">
        <v>8.5651210999999996E-15</v>
      </c>
      <c r="BE414" s="328">
        <v>4.1055556E-10</v>
      </c>
      <c r="BF414" s="328">
        <v>1.4914603E-9</v>
      </c>
      <c r="BG414" s="328">
        <v>3.7130395000000001E-11</v>
      </c>
      <c r="BH414" s="329">
        <v>2.7958945E-4</v>
      </c>
      <c r="BI414" s="329">
        <v>4.4605865000000001E-2</v>
      </c>
      <c r="BJ414" s="328">
        <v>3.2991875999999999E-10</v>
      </c>
      <c r="BK414" s="328">
        <v>2.0062626999999999E-12</v>
      </c>
      <c r="BL414" s="328">
        <v>8.9761681000000004E-17</v>
      </c>
      <c r="BM414" s="41"/>
      <c r="BN414" s="122">
        <v>3.7676687000000002E-5</v>
      </c>
      <c r="BO414" s="122">
        <v>2.7423224999999999E-6</v>
      </c>
      <c r="BP414" s="122">
        <v>1.4934185000000001E-5</v>
      </c>
      <c r="BQ414" s="122">
        <v>6.4850227999999995E-8</v>
      </c>
      <c r="BR414" s="122">
        <v>2.6361552E-6</v>
      </c>
      <c r="BS414" s="122">
        <v>6.2301843000000003E-6</v>
      </c>
      <c r="BT414" s="122">
        <v>3.9167788000000001E-7</v>
      </c>
      <c r="BU414" s="122">
        <v>2.0670988E-6</v>
      </c>
      <c r="BV414" s="122">
        <v>5.3252427999999997E-8</v>
      </c>
      <c r="BW414" s="122">
        <v>1.1992175E-7</v>
      </c>
      <c r="BX414" s="122">
        <v>2.3774643999999998E-8</v>
      </c>
      <c r="BY414" s="122">
        <v>2.4343550000000002E-8</v>
      </c>
      <c r="BZ414" s="122">
        <v>5.0135327000000002E-10</v>
      </c>
      <c r="CA414" s="122">
        <v>6.7200363000000002E-7</v>
      </c>
      <c r="CB414" s="122">
        <v>7.3432142000000001E-6</v>
      </c>
      <c r="CC414" s="122">
        <v>3.2583977000000002E-7</v>
      </c>
      <c r="CD414" s="122">
        <v>4.7362240999999998E-8</v>
      </c>
      <c r="CE414" s="154"/>
      <c r="CF414" s="173"/>
      <c r="CG414" s="76" t="s">
        <v>11757</v>
      </c>
      <c r="CH414" s="42"/>
      <c r="CI414" s="42"/>
      <c r="CK414" s="50"/>
      <c r="CL414" s="41"/>
      <c r="CM414" s="41"/>
      <c r="CN414" s="41"/>
      <c r="CO414" s="41"/>
      <c r="CP414" s="41"/>
      <c r="CQ414" s="41"/>
      <c r="CR414" s="41"/>
      <c r="CS414" s="41"/>
      <c r="CT414" s="41"/>
      <c r="CU414" s="41"/>
      <c r="CV414" s="41"/>
      <c r="CW414" s="41"/>
    </row>
    <row r="415" spans="1:101" ht="14.5" customHeight="1">
      <c r="A415" s="41" t="s">
        <v>11764</v>
      </c>
      <c r="B415" s="119" t="s">
        <v>11680</v>
      </c>
      <c r="C415" s="120" t="str">
        <f t="shared" si="170"/>
        <v>A.070.04.109</v>
      </c>
      <c r="D415" s="135" t="s">
        <v>11759</v>
      </c>
      <c r="E415" s="119" t="s">
        <v>6570</v>
      </c>
      <c r="F415" s="118" t="str">
        <f t="shared" si="171"/>
        <v>Diesel XTL (HVO) from agricultural waste</v>
      </c>
      <c r="G415" s="118">
        <f t="shared" si="172"/>
        <v>6.9659016004999991E-2</v>
      </c>
      <c r="H415" s="118">
        <f t="shared" si="173"/>
        <v>2.4036487410000001E-3</v>
      </c>
      <c r="I415" s="118">
        <f t="shared" si="174"/>
        <v>5.35824722E-3</v>
      </c>
      <c r="J415" s="326">
        <f t="shared" si="175"/>
        <v>8.8238230440000013E-3</v>
      </c>
      <c r="K415" s="118">
        <v>5.3073296999999998E-2</v>
      </c>
      <c r="L415" s="118">
        <v>2.7026774999999999E-3</v>
      </c>
      <c r="M415" s="118">
        <v>2.4243965999999999E-3</v>
      </c>
      <c r="N415" s="118">
        <v>1.9652216999999999E-3</v>
      </c>
      <c r="O415" s="118">
        <v>3.0362618000000002E-4</v>
      </c>
      <c r="P415" s="330">
        <v>3.2644680999999997E-5</v>
      </c>
      <c r="Q415" s="118">
        <v>1.0215618E-4</v>
      </c>
      <c r="R415" s="118">
        <v>2.3117312E-4</v>
      </c>
      <c r="S415" s="118">
        <v>1.1159068E-4</v>
      </c>
      <c r="T415" s="118">
        <v>8.1461875000000007E-3</v>
      </c>
      <c r="U415" s="118">
        <v>5.3523860000000004E-4</v>
      </c>
      <c r="V415" s="330">
        <v>1.4331614999999999E-5</v>
      </c>
      <c r="W415" s="330">
        <v>1.6474649E-5</v>
      </c>
      <c r="X415" s="118">
        <v>0</v>
      </c>
      <c r="Y415" s="41"/>
      <c r="Z415" s="327">
        <f t="shared" si="176"/>
        <v>0.39904734586466162</v>
      </c>
      <c r="AA415" s="41"/>
      <c r="AB415" s="111">
        <v>5.6390222000000003</v>
      </c>
      <c r="AC415" s="111">
        <v>5.5434158</v>
      </c>
      <c r="AD415" s="111">
        <v>7.2562660000000001E-2</v>
      </c>
      <c r="AE415" s="111">
        <v>0</v>
      </c>
      <c r="AF415" s="111">
        <v>1.6570272E-3</v>
      </c>
      <c r="AG415" s="111">
        <v>6.7912472000000003E-3</v>
      </c>
      <c r="AH415" s="111">
        <v>1.4595501E-2</v>
      </c>
      <c r="AI415" s="41"/>
      <c r="AJ415" s="114">
        <v>8.1772948000000002E-3</v>
      </c>
      <c r="AK415" s="114">
        <v>7.5398588000000002E-3</v>
      </c>
      <c r="AL415" s="114">
        <v>3.4669677999999999E-4</v>
      </c>
      <c r="AM415" s="114">
        <v>2.9073928E-4</v>
      </c>
      <c r="AN415" s="113">
        <f t="shared" si="177"/>
        <v>4.5202990538599999E-7</v>
      </c>
      <c r="AO415" s="112">
        <f t="shared" si="178"/>
        <v>1.2821626856360321E-9</v>
      </c>
      <c r="AP415" s="112">
        <f t="shared" si="179"/>
        <v>4.0719786525499999E-2</v>
      </c>
      <c r="AQ415" s="328">
        <v>3.7521295999999997E-7</v>
      </c>
      <c r="AR415" s="328">
        <v>1.1322889000000001E-9</v>
      </c>
      <c r="AS415" s="328">
        <v>3.0927867999999999E-14</v>
      </c>
      <c r="AT415" s="328">
        <v>2.3685213E-11</v>
      </c>
      <c r="AU415" s="328">
        <v>2.7434629999999998E-12</v>
      </c>
      <c r="AV415" s="328">
        <v>2.9222406999999998E-10</v>
      </c>
      <c r="AW415" s="328">
        <v>7.4971088000000005E-8</v>
      </c>
      <c r="AX415" s="328">
        <v>4.2511118000000003E-11</v>
      </c>
      <c r="AY415" s="328">
        <v>8.2071694000000003E-11</v>
      </c>
      <c r="AZ415" s="328">
        <v>5.1213390999999999E-14</v>
      </c>
      <c r="BA415" s="328">
        <v>8.4113259000000005E-16</v>
      </c>
      <c r="BB415" s="328">
        <v>9.0615906000000002E-14</v>
      </c>
      <c r="BC415" s="328">
        <v>6.6063227000000004E-14</v>
      </c>
      <c r="BD415" s="328">
        <v>1.6060206000000001E-14</v>
      </c>
      <c r="BE415" s="328">
        <v>3.3046017E-10</v>
      </c>
      <c r="BF415" s="328">
        <v>8.773238E-10</v>
      </c>
      <c r="BG415" s="328">
        <v>2.3092742000000001E-11</v>
      </c>
      <c r="BH415" s="328">
        <v>9.4055254999999997E-6</v>
      </c>
      <c r="BI415" s="329">
        <v>4.0710380999999997E-2</v>
      </c>
      <c r="BJ415" s="328">
        <v>3.1942067000000001E-10</v>
      </c>
      <c r="BK415" s="328">
        <v>1.9424229999999998E-12</v>
      </c>
      <c r="BL415" s="328">
        <v>8.6905442000000001E-17</v>
      </c>
      <c r="BM415" s="41"/>
      <c r="BN415" s="122">
        <v>2.0178222999999999E-5</v>
      </c>
      <c r="BO415" s="122">
        <v>6.5964703999999996E-7</v>
      </c>
      <c r="BP415" s="122">
        <v>1.1126499E-5</v>
      </c>
      <c r="BQ415" s="122">
        <v>2.7184252999999998E-8</v>
      </c>
      <c r="BR415" s="122">
        <v>6.5952138000000005E-7</v>
      </c>
      <c r="BS415" s="122">
        <v>1.8404608E-7</v>
      </c>
      <c r="BT415" s="122">
        <v>4.5384716E-10</v>
      </c>
      <c r="BU415" s="122">
        <v>2.8464971999999999E-7</v>
      </c>
      <c r="BV415" s="122">
        <v>4.3806863000000002E-8</v>
      </c>
      <c r="BW415" s="122">
        <v>6.7597336999999998E-8</v>
      </c>
      <c r="BX415" s="122">
        <v>2.0605725000000001E-8</v>
      </c>
      <c r="BY415" s="122">
        <v>1.5173688000000001E-8</v>
      </c>
      <c r="BZ415" s="122">
        <v>3.6436885E-10</v>
      </c>
      <c r="CA415" s="122">
        <v>4.8579036000000005E-7</v>
      </c>
      <c r="CB415" s="122">
        <v>6.5354099000000001E-6</v>
      </c>
      <c r="CC415" s="122">
        <v>2.1618370000000001E-8</v>
      </c>
      <c r="CD415" s="122">
        <v>4.5855162999999998E-8</v>
      </c>
      <c r="CF415" s="173"/>
      <c r="CG415" s="76" t="s">
        <v>11757</v>
      </c>
      <c r="CK415" s="41"/>
      <c r="CL415" s="41"/>
      <c r="CM415" s="41"/>
      <c r="CN415" s="41"/>
      <c r="CO415" s="41"/>
      <c r="CP415" s="41"/>
      <c r="CQ415" s="41"/>
      <c r="CR415" s="41"/>
      <c r="CS415" s="41"/>
      <c r="CT415" s="41"/>
      <c r="CU415" s="41"/>
      <c r="CV415" s="41"/>
      <c r="CW415" s="41"/>
    </row>
    <row r="416" spans="1:101" ht="14.5" customHeight="1">
      <c r="A416" s="41" t="s">
        <v>11761</v>
      </c>
      <c r="B416" s="119" t="s">
        <v>11680</v>
      </c>
      <c r="C416" s="120" t="str">
        <f t="shared" si="170"/>
        <v>A.070.04.110</v>
      </c>
      <c r="D416" s="135" t="s">
        <v>11759</v>
      </c>
      <c r="E416" s="119" t="s">
        <v>6570</v>
      </c>
      <c r="F416" s="118" t="str">
        <f t="shared" si="171"/>
        <v>Diesel XTL (HVO) from tallow (waste)</v>
      </c>
      <c r="G416" s="118">
        <f t="shared" si="172"/>
        <v>5.8124885232000004E-2</v>
      </c>
      <c r="H416" s="118">
        <f t="shared" si="173"/>
        <v>1.6750786780000001E-3</v>
      </c>
      <c r="I416" s="118">
        <f t="shared" si="174"/>
        <v>5.0638493299999992E-3</v>
      </c>
      <c r="J416" s="326">
        <f t="shared" si="175"/>
        <v>1.1878560224000001E-2</v>
      </c>
      <c r="K416" s="118">
        <v>3.9507397E-2</v>
      </c>
      <c r="L416" s="118">
        <v>3.1526479E-3</v>
      </c>
      <c r="M416" s="118">
        <v>1.7454549999999999E-3</v>
      </c>
      <c r="N416" s="118">
        <v>1.3452903E-3</v>
      </c>
      <c r="O416" s="118">
        <v>2.1385834000000001E-4</v>
      </c>
      <c r="P416" s="330">
        <v>2.1603549000000001E-5</v>
      </c>
      <c r="Q416" s="330">
        <v>9.4326489000000002E-5</v>
      </c>
      <c r="R416" s="118">
        <v>1.6574643E-4</v>
      </c>
      <c r="S416" s="330">
        <v>8.7956273999999999E-5</v>
      </c>
      <c r="T416" s="118">
        <v>1.1416956000000001E-2</v>
      </c>
      <c r="U416" s="118">
        <v>3.4934681999999998E-4</v>
      </c>
      <c r="V416" s="330">
        <v>1.3872762E-5</v>
      </c>
      <c r="W416" s="330">
        <v>1.0428368000000001E-5</v>
      </c>
      <c r="X416" s="118">
        <v>0</v>
      </c>
      <c r="Y416" s="41"/>
      <c r="Z416" s="327">
        <f t="shared" si="176"/>
        <v>0.29704809774436086</v>
      </c>
      <c r="AA416" s="41"/>
      <c r="AB416" s="111">
        <v>4.1704068000000003</v>
      </c>
      <c r="AC416" s="111">
        <v>4.1078332</v>
      </c>
      <c r="AD416" s="111">
        <v>4.736104E-2</v>
      </c>
      <c r="AE416" s="111">
        <v>0</v>
      </c>
      <c r="AF416" s="111">
        <v>1.1456553999999999E-3</v>
      </c>
      <c r="AG416" s="111">
        <v>4.4756919999999999E-3</v>
      </c>
      <c r="AH416" s="111">
        <v>9.5912394999999994E-3</v>
      </c>
      <c r="AI416" s="41"/>
      <c r="AJ416" s="114">
        <v>6.4105426000000002E-3</v>
      </c>
      <c r="AK416" s="114">
        <v>5.9212192999999998E-3</v>
      </c>
      <c r="AL416" s="114">
        <v>2.6450250999999998E-4</v>
      </c>
      <c r="AM416" s="114">
        <v>2.2482078000000001E-4</v>
      </c>
      <c r="AN416" s="113">
        <f t="shared" si="177"/>
        <v>3.5498916263760004E-7</v>
      </c>
      <c r="AO416" s="112">
        <f t="shared" si="178"/>
        <v>9.7818976105550198E-10</v>
      </c>
      <c r="AP416" s="112">
        <f t="shared" si="179"/>
        <v>3.14875042093E-2</v>
      </c>
      <c r="AQ416" s="328">
        <v>2.7872955000000002E-7</v>
      </c>
      <c r="AR416" s="328">
        <v>8.4110729000000003E-10</v>
      </c>
      <c r="AS416" s="328">
        <v>2.2975321E-14</v>
      </c>
      <c r="AT416" s="328">
        <v>1.5640607999999999E-11</v>
      </c>
      <c r="AU416" s="328">
        <v>1.6986595999999999E-12</v>
      </c>
      <c r="AV416" s="328">
        <v>2.0004510000000001E-10</v>
      </c>
      <c r="AW416" s="328">
        <v>7.4804785000000001E-8</v>
      </c>
      <c r="AX416" s="328">
        <v>2.9332783000000001E-11</v>
      </c>
      <c r="AY416" s="328">
        <v>8.3800225999999999E-11</v>
      </c>
      <c r="AZ416" s="328">
        <v>3.9470786999999998E-14</v>
      </c>
      <c r="BA416" s="328">
        <v>7.8049685000000004E-16</v>
      </c>
      <c r="BB416" s="328">
        <v>6.6919396999999995E-14</v>
      </c>
      <c r="BC416" s="328">
        <v>1.0835921E-13</v>
      </c>
      <c r="BD416" s="328">
        <v>2.2902133E-14</v>
      </c>
      <c r="BE416" s="328">
        <v>2.0564647E-10</v>
      </c>
      <c r="BF416" s="328">
        <v>8.2960532999999997E-10</v>
      </c>
      <c r="BG416" s="328">
        <v>2.2458457E-11</v>
      </c>
      <c r="BH416" s="328">
        <v>8.4042092999999994E-6</v>
      </c>
      <c r="BI416" s="329">
        <v>3.1479100000000003E-2</v>
      </c>
      <c r="BJ416" s="328">
        <v>2.0219147000000001E-10</v>
      </c>
      <c r="BK416" s="328">
        <v>1.2295427E-12</v>
      </c>
      <c r="BL416" s="328">
        <v>5.5010652000000001E-17</v>
      </c>
      <c r="BM416" s="41"/>
      <c r="BN416" s="122">
        <v>1.5258215999999999E-5</v>
      </c>
      <c r="BO416" s="122">
        <v>6.4143141999999996E-7</v>
      </c>
      <c r="BP416" s="122">
        <v>8.2824891000000006E-6</v>
      </c>
      <c r="BQ416" s="122">
        <v>1.9480797999999999E-8</v>
      </c>
      <c r="BR416" s="122">
        <v>6.0808368999999997E-7</v>
      </c>
      <c r="BS416" s="122">
        <v>1.2496437E-7</v>
      </c>
      <c r="BT416" s="122">
        <v>4.3851528000000002E-10</v>
      </c>
      <c r="BU416" s="122">
        <v>1.9418126E-7</v>
      </c>
      <c r="BV416" s="122">
        <v>2.8990441999999999E-8</v>
      </c>
      <c r="BW416" s="122">
        <v>6.2416386999999996E-8</v>
      </c>
      <c r="BX416" s="122">
        <v>1.2752725E-8</v>
      </c>
      <c r="BY416" s="122">
        <v>1.4713698E-8</v>
      </c>
      <c r="BZ416" s="122">
        <v>2.2574825000000001E-10</v>
      </c>
      <c r="CA416" s="122">
        <v>3.5991332000000002E-7</v>
      </c>
      <c r="CB416" s="122">
        <v>4.8637564000000002E-6</v>
      </c>
      <c r="CC416" s="122">
        <v>1.5352021000000001E-8</v>
      </c>
      <c r="CD416" s="122">
        <v>2.9026058E-8</v>
      </c>
      <c r="CG416" s="76" t="s">
        <v>11757</v>
      </c>
      <c r="CN416" s="41"/>
      <c r="CO416" s="41"/>
      <c r="CP416" s="41"/>
      <c r="CQ416" s="41"/>
      <c r="CR416" s="41"/>
      <c r="CS416" s="41"/>
      <c r="CT416" s="41"/>
      <c r="CU416" s="41"/>
      <c r="CV416" s="41"/>
      <c r="CW416" s="41"/>
    </row>
    <row r="417" spans="1:101" ht="14.5" customHeight="1">
      <c r="B417" s="119" t="s">
        <v>11680</v>
      </c>
      <c r="C417" s="133" t="s">
        <v>79</v>
      </c>
      <c r="D417" s="133" t="s">
        <v>11749</v>
      </c>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41"/>
      <c r="BL417" s="41"/>
      <c r="BM417" s="41"/>
      <c r="BN417" s="41"/>
      <c r="BO417" s="41"/>
      <c r="BP417" s="41"/>
      <c r="BQ417" s="41"/>
      <c r="BR417" s="41"/>
      <c r="BS417" s="41"/>
      <c r="BT417" s="41"/>
      <c r="BU417" s="41"/>
      <c r="BV417" s="41"/>
      <c r="BW417" s="41"/>
      <c r="BX417" s="41"/>
      <c r="BY417" s="41"/>
      <c r="BZ417" s="41"/>
      <c r="CA417" s="41"/>
      <c r="CB417" s="41"/>
      <c r="CC417" s="41"/>
      <c r="CD417" s="41"/>
      <c r="CE417" s="130"/>
      <c r="CF417" s="105"/>
      <c r="CN417" s="41"/>
      <c r="CO417" s="41"/>
      <c r="CP417" s="41"/>
      <c r="CQ417" s="41"/>
      <c r="CR417" s="41"/>
      <c r="CS417" s="41"/>
      <c r="CT417" s="41"/>
      <c r="CU417" s="41"/>
      <c r="CV417" s="41"/>
      <c r="CW417" s="41"/>
    </row>
    <row r="418" spans="1:101" ht="14.5" customHeight="1">
      <c r="A418" s="41" t="s">
        <v>11756</v>
      </c>
      <c r="B418" s="119" t="s">
        <v>11680</v>
      </c>
      <c r="C418" s="120" t="str">
        <f>MID(A418,1,12)</f>
        <v>A.070.06.101</v>
      </c>
      <c r="D418" s="135" t="s">
        <v>11749</v>
      </c>
      <c r="E418" s="119" t="s">
        <v>6570</v>
      </c>
      <c r="F418" s="118" t="str">
        <f>MID(A418, 21,85)</f>
        <v>Anthracite coal  at mine</v>
      </c>
      <c r="G418" s="118">
        <f>H418+I418+J418+K418</f>
        <v>0.27221943510333202</v>
      </c>
      <c r="H418" s="118">
        <f>N418+O418+P418+Q418</f>
        <v>7.3681136159999994E-2</v>
      </c>
      <c r="I418" s="118">
        <f>L418+M418+R418</f>
        <v>0.10467034223</v>
      </c>
      <c r="J418" s="326">
        <f>S418+IF(T418="x",0,T418)+IF(U418="x",0,U418)+IF(V418="x",0,V418)+W418+X418</f>
        <v>3.5274687133320004E-3</v>
      </c>
      <c r="K418" s="118">
        <v>9.0340487999999997E-2</v>
      </c>
      <c r="L418" s="118">
        <v>9.3539448999999997E-2</v>
      </c>
      <c r="M418" s="118">
        <v>1.0843795999999999E-2</v>
      </c>
      <c r="N418" s="118">
        <v>9.0623904000000002E-3</v>
      </c>
      <c r="O418" s="118">
        <v>8.7193934000000001E-4</v>
      </c>
      <c r="P418" s="118">
        <v>3.0350442000000002E-4</v>
      </c>
      <c r="Q418" s="118">
        <v>6.3443301999999993E-2</v>
      </c>
      <c r="R418" s="118">
        <v>2.8709722999999999E-4</v>
      </c>
      <c r="S418" s="330">
        <v>1.7466977000000001E-5</v>
      </c>
      <c r="T418" s="118">
        <v>3.1659214000000001E-3</v>
      </c>
      <c r="U418" s="118">
        <v>3.3423072000000003E-4</v>
      </c>
      <c r="V418" s="330">
        <v>9.7554742000000005E-6</v>
      </c>
      <c r="W418" s="330">
        <v>9.4142131999999999E-8</v>
      </c>
      <c r="X418" s="118">
        <v>0</v>
      </c>
      <c r="Y418" s="41"/>
      <c r="Z418" s="327">
        <f>K418/0.133</f>
        <v>0.67925178947368414</v>
      </c>
      <c r="AA418" s="41"/>
      <c r="AB418" s="111">
        <v>50.017491</v>
      </c>
      <c r="AC418" s="111">
        <v>49.941581999999997</v>
      </c>
      <c r="AD418" s="111">
        <v>4.5307661999999999E-2</v>
      </c>
      <c r="AE418" s="111">
        <v>0</v>
      </c>
      <c r="AF418" s="111">
        <v>3.7868545999999999E-3</v>
      </c>
      <c r="AG418" s="111">
        <v>1.6529439999999999E-2</v>
      </c>
      <c r="AH418" s="111">
        <v>1.0284443000000001E-2</v>
      </c>
      <c r="AI418" s="41"/>
      <c r="AJ418" s="114">
        <v>4.2741394000000002E-2</v>
      </c>
      <c r="AK418" s="114">
        <v>4.0934918000000001E-2</v>
      </c>
      <c r="AL418" s="114">
        <v>1.1470644000000001E-3</v>
      </c>
      <c r="AM418" s="114">
        <v>6.5941191999999995E-4</v>
      </c>
      <c r="AN418" s="113">
        <f>AQ418+AT418+AU418+AV418+AW418+BE418+BF418+BJ418</f>
        <v>2.454131799984313E-6</v>
      </c>
      <c r="AO418" s="112">
        <f>AR418+AS418+AX418+AY418+AZ418+BA418+BB418+BC418+BD418+BG418+BK418+BL418</f>
        <v>4.2421021609429588E-9</v>
      </c>
      <c r="AP418" s="112">
        <f>BH418+BI418</f>
        <v>9.2354610543899998E-2</v>
      </c>
      <c r="AQ418" s="328">
        <v>6.4152326000000001E-7</v>
      </c>
      <c r="AR418" s="328">
        <v>1.9360655000000001E-9</v>
      </c>
      <c r="AS418" s="328">
        <v>5.2877683999999998E-14</v>
      </c>
      <c r="AT418" s="328">
        <v>2.2896655000000001E-12</v>
      </c>
      <c r="AU418" s="328">
        <v>5.7871113000000005E-14</v>
      </c>
      <c r="AV418" s="328">
        <v>1.3475126E-9</v>
      </c>
      <c r="AW418" s="328">
        <v>1.8016095999999999E-6</v>
      </c>
      <c r="AX418" s="328">
        <v>1.9119015000000001E-10</v>
      </c>
      <c r="AY418" s="328">
        <v>2.0923653E-9</v>
      </c>
      <c r="AZ418" s="328">
        <v>1.4544144999999999E-14</v>
      </c>
      <c r="BA418" s="328">
        <v>5.1577235999999997E-16</v>
      </c>
      <c r="BB418" s="328">
        <v>6.2077003000000001E-12</v>
      </c>
      <c r="BC418" s="328">
        <v>1.2878326999999999E-14</v>
      </c>
      <c r="BD418" s="328">
        <v>2.4607738999999999E-14</v>
      </c>
      <c r="BE418" s="328">
        <v>2.2914350000000002E-9</v>
      </c>
      <c r="BF418" s="328">
        <v>7.3558196000000002E-9</v>
      </c>
      <c r="BG418" s="328">
        <v>1.6156987000000001E-11</v>
      </c>
      <c r="BH418" s="328">
        <v>1.0645438999999999E-6</v>
      </c>
      <c r="BI418" s="329">
        <v>9.2353545999999995E-2</v>
      </c>
      <c r="BJ418" s="328">
        <v>1.8252477E-12</v>
      </c>
      <c r="BK418" s="328">
        <v>1.1099479E-14</v>
      </c>
      <c r="BL418" s="328">
        <v>4.9659891999999996E-19</v>
      </c>
      <c r="BM418" s="41"/>
      <c r="BN418" s="111">
        <v>1.5433351000000001E-4</v>
      </c>
      <c r="BO418" s="122">
        <v>1.4869313000000001E-5</v>
      </c>
      <c r="BP418" s="122">
        <v>1.8939342000000002E-5</v>
      </c>
      <c r="BQ418" s="122">
        <v>3.3632798000000003E-8</v>
      </c>
      <c r="BR418" s="122">
        <v>1.2384762E-5</v>
      </c>
      <c r="BS418" s="122">
        <v>8.7289086000000003E-7</v>
      </c>
      <c r="BT418" s="122">
        <v>3.0247232999999998E-10</v>
      </c>
      <c r="BU418" s="122">
        <v>1.3273149E-6</v>
      </c>
      <c r="BV418" s="122">
        <v>4.0728156000000003E-7</v>
      </c>
      <c r="BW418" s="122">
        <v>4.1980802000000002E-5</v>
      </c>
      <c r="BX418" s="122">
        <v>4.2360969000000001E-10</v>
      </c>
      <c r="BY418" s="122">
        <v>1.0535324E-8</v>
      </c>
      <c r="BZ418" s="122">
        <v>6.3172964999999997E-12</v>
      </c>
      <c r="CA418" s="122">
        <v>2.6778215000000001E-6</v>
      </c>
      <c r="CB418" s="122">
        <v>6.0821959999999999E-5</v>
      </c>
      <c r="CC418" s="122">
        <v>6.8586000000000003E-9</v>
      </c>
      <c r="CD418" s="122">
        <v>2.6202759999999998E-10</v>
      </c>
      <c r="CE418" s="154"/>
      <c r="CF418" s="173"/>
      <c r="CG418" s="42" t="s">
        <v>953</v>
      </c>
      <c r="CH418" s="42"/>
      <c r="CI418" s="42"/>
      <c r="CK418" s="50"/>
      <c r="CL418" s="41"/>
      <c r="CM418" s="41"/>
      <c r="CN418" s="41"/>
      <c r="CO418" s="41"/>
      <c r="CP418" s="41"/>
      <c r="CQ418" s="41"/>
      <c r="CR418" s="41"/>
      <c r="CS418" s="41"/>
      <c r="CT418" s="41"/>
      <c r="CU418" s="41"/>
      <c r="CV418" s="41"/>
      <c r="CW418" s="41"/>
    </row>
    <row r="419" spans="1:101" ht="14.5" customHeight="1">
      <c r="A419" s="41" t="s">
        <v>11754</v>
      </c>
      <c r="B419" s="119" t="s">
        <v>11680</v>
      </c>
      <c r="C419" s="120" t="str">
        <f>MID(A419,1,12)</f>
        <v>A.070.06.102</v>
      </c>
      <c r="D419" s="135" t="s">
        <v>11749</v>
      </c>
      <c r="E419" s="119" t="s">
        <v>6570</v>
      </c>
      <c r="F419" s="118" t="str">
        <f>MID(A419, 21,85)</f>
        <v>Anthracite coal (33 MJ/kg), including combustion</v>
      </c>
      <c r="G419" s="118">
        <f>H419+I419+J419+K419</f>
        <v>1.52561551605725</v>
      </c>
      <c r="H419" s="118">
        <f>N419+O419+P419+Q419</f>
        <v>0.43259909019999998</v>
      </c>
      <c r="I419" s="118">
        <f>L419+M419+R419</f>
        <v>0.61295237683999992</v>
      </c>
      <c r="J419" s="326">
        <f>S419+IF(T419="x",0,T419)+IF(U419="x",0,U419)+IF(V419="x",0,V419)+W419+X419</f>
        <v>7.4814190172499996E-3</v>
      </c>
      <c r="K419" s="118">
        <v>0.47258263</v>
      </c>
      <c r="L419" s="118">
        <v>0.54922351999999997</v>
      </c>
      <c r="M419" s="118">
        <v>6.3019881E-2</v>
      </c>
      <c r="N419" s="118">
        <v>5.2853533000000001E-2</v>
      </c>
      <c r="O419" s="118">
        <v>5.0491625999999996E-3</v>
      </c>
      <c r="P419" s="118">
        <v>1.7790546E-3</v>
      </c>
      <c r="Q419" s="118">
        <v>0.37291733999999999</v>
      </c>
      <c r="R419" s="118">
        <v>7.0897584000000004E-4</v>
      </c>
      <c r="S419" s="330">
        <v>3.8098915000000003E-5</v>
      </c>
      <c r="T419" s="118">
        <v>7.0653021999999999E-3</v>
      </c>
      <c r="U419" s="118">
        <v>3.5221370000000001E-4</v>
      </c>
      <c r="V419" s="330">
        <v>2.5250425E-5</v>
      </c>
      <c r="W419" s="330">
        <v>5.5377724999999995E-7</v>
      </c>
      <c r="X419" s="118">
        <v>0</v>
      </c>
      <c r="Y419" s="41"/>
      <c r="Z419" s="327">
        <f>K419/0.133</f>
        <v>3.5532528571428568</v>
      </c>
      <c r="AA419" s="41"/>
      <c r="AB419" s="111">
        <v>50.511653000000003</v>
      </c>
      <c r="AC419" s="111">
        <v>50.432451999999998</v>
      </c>
      <c r="AD419" s="111">
        <v>4.7745653999999998E-2</v>
      </c>
      <c r="AE419" s="111">
        <v>0</v>
      </c>
      <c r="AF419" s="111">
        <v>3.9375147000000003E-3</v>
      </c>
      <c r="AG419" s="111">
        <v>1.6704090000000001E-2</v>
      </c>
      <c r="AH419" s="111">
        <v>1.0814300000000001E-2</v>
      </c>
      <c r="AI419" s="41"/>
      <c r="AJ419" s="114">
        <v>0.23962447000000001</v>
      </c>
      <c r="AK419" s="114">
        <v>0.23259071000000001</v>
      </c>
      <c r="AL419" s="114">
        <v>6.3426936000000001E-3</v>
      </c>
      <c r="AM419" s="114">
        <v>6.9107553000000003E-4</v>
      </c>
      <c r="AN419" s="113">
        <f>AQ419+AT419+AU419+AV419+AW419+BE419+BF419+BJ419</f>
        <v>1.394428723309071E-5</v>
      </c>
      <c r="AO419" s="112">
        <f>AR419+AS419+AX419+AY419+AZ419+BA419+BB419+BC419+BD419+BG419+BK419+BL419</f>
        <v>2.345670728538627E-8</v>
      </c>
      <c r="AP419" s="112">
        <f>BH419+BI419</f>
        <v>9.6789290212900003E-2</v>
      </c>
      <c r="AQ419" s="328">
        <v>3.3089393E-6</v>
      </c>
      <c r="AR419" s="328">
        <v>9.9843154999999999E-9</v>
      </c>
      <c r="AS419" s="328">
        <v>2.7276684000000002E-13</v>
      </c>
      <c r="AT419" s="328">
        <v>5.8459869999999997E-12</v>
      </c>
      <c r="AU419" s="328">
        <v>1.4045271E-13</v>
      </c>
      <c r="AV419" s="328">
        <v>7.8589388999999998E-9</v>
      </c>
      <c r="AW419" s="328">
        <v>1.0572579E-5</v>
      </c>
      <c r="AX419" s="328">
        <v>1.114707E-9</v>
      </c>
      <c r="AY419" s="328">
        <v>1.2278861000000001E-8</v>
      </c>
      <c r="AZ419" s="328">
        <v>3.6957650000000001E-14</v>
      </c>
      <c r="BA419" s="328">
        <v>1.3279470999999999E-15</v>
      </c>
      <c r="BB419" s="328">
        <v>3.6469099000000001E-11</v>
      </c>
      <c r="BC419" s="328">
        <v>2.7787334000000001E-14</v>
      </c>
      <c r="BD419" s="328">
        <v>1.3105163999999999E-13</v>
      </c>
      <c r="BE419" s="328">
        <v>1.3455877E-8</v>
      </c>
      <c r="BF419" s="328">
        <v>4.1437394000000002E-8</v>
      </c>
      <c r="BG419" s="328">
        <v>4.1819501E-11</v>
      </c>
      <c r="BH419" s="328">
        <v>4.0062128999999996E-6</v>
      </c>
      <c r="BI419" s="329">
        <v>9.6785283999999999E-2</v>
      </c>
      <c r="BJ419" s="328">
        <v>1.0736751E-11</v>
      </c>
      <c r="BK419" s="328">
        <v>6.5291054000000005E-14</v>
      </c>
      <c r="BL419" s="328">
        <v>2.9211700999999999E-18</v>
      </c>
      <c r="BM419" s="41"/>
      <c r="BN419" s="111">
        <v>5.9790945999999999E-4</v>
      </c>
      <c r="BO419" s="122">
        <v>8.7241512000000001E-5</v>
      </c>
      <c r="BP419" s="122">
        <v>9.9074117999999997E-5</v>
      </c>
      <c r="BQ419" s="122">
        <v>8.3055015E-8</v>
      </c>
      <c r="BR419" s="122">
        <v>7.2622975000000004E-5</v>
      </c>
      <c r="BS419" s="122">
        <v>5.0876060999999999E-6</v>
      </c>
      <c r="BT419" s="122">
        <v>7.7892243E-10</v>
      </c>
      <c r="BU419" s="122">
        <v>7.7282856000000005E-6</v>
      </c>
      <c r="BV419" s="122">
        <v>2.3873660000000001E-6</v>
      </c>
      <c r="BW419" s="111">
        <v>2.4676157999999998E-4</v>
      </c>
      <c r="BX419" s="122">
        <v>1.026887E-9</v>
      </c>
      <c r="BY419" s="122">
        <v>2.7265283000000001E-8</v>
      </c>
      <c r="BZ419" s="122">
        <v>1.5883015E-11</v>
      </c>
      <c r="CA419" s="122">
        <v>1.5468347000000001E-5</v>
      </c>
      <c r="CB419" s="122">
        <v>6.1413978999999994E-5</v>
      </c>
      <c r="CC419" s="122">
        <v>1.0011998E-8</v>
      </c>
      <c r="CD419" s="122">
        <v>1.5413388E-9</v>
      </c>
      <c r="CE419" s="154"/>
      <c r="CF419" s="173"/>
      <c r="CG419" s="42" t="s">
        <v>953</v>
      </c>
      <c r="CH419" s="42"/>
      <c r="CI419" s="42"/>
      <c r="CK419" s="50"/>
      <c r="CL419" s="41"/>
      <c r="CM419" s="41"/>
      <c r="CN419" s="41"/>
      <c r="CO419" s="41"/>
      <c r="CP419" s="41"/>
      <c r="CQ419" s="41"/>
      <c r="CR419" s="41"/>
      <c r="CS419" s="41"/>
      <c r="CT419" s="41"/>
      <c r="CU419" s="41"/>
      <c r="CV419" s="41"/>
      <c r="CW419" s="41"/>
    </row>
    <row r="420" spans="1:101" ht="14.5" customHeight="1">
      <c r="A420" s="41" t="s">
        <v>11752</v>
      </c>
      <c r="B420" s="119" t="s">
        <v>11680</v>
      </c>
      <c r="C420" s="120" t="str">
        <f>MID(A420,1,12)</f>
        <v>A.070.06.103</v>
      </c>
      <c r="D420" s="135" t="s">
        <v>11749</v>
      </c>
      <c r="E420" s="119" t="s">
        <v>6570</v>
      </c>
      <c r="F420" s="118" t="str">
        <f>MID(A420, 21,85)</f>
        <v>Bituminous coal  at mine US</v>
      </c>
      <c r="G420" s="118">
        <f>H420+I420+J420+K420</f>
        <v>2.8153282925309019E-2</v>
      </c>
      <c r="H420" s="118">
        <f>N420+O420+P420+Q420</f>
        <v>3.3524547060000002E-4</v>
      </c>
      <c r="I420" s="118">
        <f>L420+M420+R420</f>
        <v>8.0381259999999998E-4</v>
      </c>
      <c r="J420" s="326">
        <f>S420+IF(T420="x",0,T420)+IF(U420="x",0,U420)+IF(V420="x",0,V420)+W420+X420</f>
        <v>4.2373908547090177E-3</v>
      </c>
      <c r="K420" s="118">
        <v>2.2776833999999999E-2</v>
      </c>
      <c r="L420" s="118">
        <v>3.9007671999999999E-4</v>
      </c>
      <c r="M420" s="118">
        <v>2.8414990999999998E-4</v>
      </c>
      <c r="N420" s="118">
        <v>1.6935004E-4</v>
      </c>
      <c r="O420" s="330">
        <v>3.3266970000000003E-5</v>
      </c>
      <c r="P420" s="330">
        <v>2.8178806000000001E-6</v>
      </c>
      <c r="Q420" s="118">
        <v>1.2981057999999999E-4</v>
      </c>
      <c r="R420" s="118">
        <v>1.2958596999999999E-4</v>
      </c>
      <c r="S420" s="330">
        <v>2.0136109E-5</v>
      </c>
      <c r="T420" s="118">
        <v>3.7020133000000002E-3</v>
      </c>
      <c r="U420" s="118">
        <v>5.0074528E-4</v>
      </c>
      <c r="V420" s="330">
        <v>1.4496158E-5</v>
      </c>
      <c r="W420" s="330">
        <v>7.7090173999999999E-12</v>
      </c>
      <c r="X420" s="118">
        <v>0</v>
      </c>
      <c r="Y420" s="41"/>
      <c r="Z420" s="327">
        <f>K420/0.133</f>
        <v>0.1712543909774436</v>
      </c>
      <c r="AA420" s="41"/>
      <c r="AB420" s="111">
        <v>33.030493</v>
      </c>
      <c r="AC420" s="111">
        <v>32.916511</v>
      </c>
      <c r="AD420" s="111">
        <v>6.7880001999999995E-2</v>
      </c>
      <c r="AE420" s="111">
        <v>0</v>
      </c>
      <c r="AF420" s="111">
        <v>5.6961182999999997E-3</v>
      </c>
      <c r="AG420" s="111">
        <v>2.4975679000000001E-2</v>
      </c>
      <c r="AH420" s="111">
        <v>1.5430493E-2</v>
      </c>
      <c r="AI420" s="41"/>
      <c r="AJ420" s="114">
        <v>3.8186308000000002E-3</v>
      </c>
      <c r="AK420" s="114">
        <v>3.2127241000000002E-3</v>
      </c>
      <c r="AL420" s="114">
        <v>1.5938952E-4</v>
      </c>
      <c r="AM420" s="114">
        <v>4.4651724999999998E-4</v>
      </c>
      <c r="AN420" s="113">
        <f>AQ420+AT420+AU420+AV420+AW420+BE420+BF420+BJ420</f>
        <v>1.9260935941987006E-7</v>
      </c>
      <c r="AO420" s="112">
        <f>AR420+AS420+AX420+AY420+AZ420+BA420+BB420+BC420+BD420+BG420+BK420+BL420</f>
        <v>5.894582751803438E-10</v>
      </c>
      <c r="AP420" s="112">
        <f>BH420+BI420</f>
        <v>6.2537430490070003E-2</v>
      </c>
      <c r="AQ420" s="328">
        <v>1.8207709000000001E-7</v>
      </c>
      <c r="AR420" s="328">
        <v>5.5027177999999997E-10</v>
      </c>
      <c r="AS420" s="328">
        <v>1.4996109999999999E-14</v>
      </c>
      <c r="AT420" s="328">
        <v>4.2985744E-12</v>
      </c>
      <c r="AU420" s="328">
        <v>7.8508006000000004E-14</v>
      </c>
      <c r="AV420" s="328">
        <v>2.5181570999999999E-11</v>
      </c>
      <c r="AW420" s="328">
        <v>9.6566213000000001E-9</v>
      </c>
      <c r="AX420" s="328">
        <v>3.6487704000000002E-12</v>
      </c>
      <c r="AY420" s="328">
        <v>1.1420646000000001E-11</v>
      </c>
      <c r="AZ420" s="328">
        <v>2.1896882E-14</v>
      </c>
      <c r="BA420" s="328">
        <v>7.7082800000000001E-16</v>
      </c>
      <c r="BB420" s="328">
        <v>2.5709643E-14</v>
      </c>
      <c r="BC420" s="328">
        <v>1.2463425E-15</v>
      </c>
      <c r="BD420" s="328">
        <v>2.4920658999999998E-15</v>
      </c>
      <c r="BE420" s="328">
        <v>1.0937286999999999E-11</v>
      </c>
      <c r="BF420" s="328">
        <v>8.3515203E-10</v>
      </c>
      <c r="BG420" s="328">
        <v>2.4049966E-11</v>
      </c>
      <c r="BH420" s="328">
        <v>7.7649006999999998E-7</v>
      </c>
      <c r="BI420" s="329">
        <v>6.2536653999999997E-2</v>
      </c>
      <c r="BJ420" s="328">
        <v>1.4946407E-16</v>
      </c>
      <c r="BK420" s="328">
        <v>9.0890311999999991E-19</v>
      </c>
      <c r="BL420" s="328">
        <v>4.0664999000000001E-23</v>
      </c>
      <c r="BM420" s="41"/>
      <c r="BN420" s="122">
        <v>4.5359733000000002E-5</v>
      </c>
      <c r="BO420" s="122">
        <v>8.8094325999999999E-8</v>
      </c>
      <c r="BP420" s="122">
        <v>4.7750267999999998E-6</v>
      </c>
      <c r="BQ420" s="122">
        <v>1.5183658999999999E-8</v>
      </c>
      <c r="BR420" s="122">
        <v>9.1743394000000003E-8</v>
      </c>
      <c r="BS420" s="122">
        <v>1.8400854E-8</v>
      </c>
      <c r="BT420" s="122">
        <v>4.5241976999999998E-10</v>
      </c>
      <c r="BU420" s="122">
        <v>3.1553005000000003E-8</v>
      </c>
      <c r="BV420" s="122">
        <v>3.7813973000000002E-9</v>
      </c>
      <c r="BW420" s="122">
        <v>8.5896416000000004E-8</v>
      </c>
      <c r="BX420" s="122">
        <v>5.7285505E-10</v>
      </c>
      <c r="BY420" s="122">
        <v>1.5683213000000001E-8</v>
      </c>
      <c r="BZ420" s="122">
        <v>3.4538411999999999E-11</v>
      </c>
      <c r="CA420" s="122">
        <v>9.6154712999999994E-8</v>
      </c>
      <c r="CB420" s="122">
        <v>4.0127404000000002E-5</v>
      </c>
      <c r="CC420" s="122">
        <v>9.7507223999999999E-9</v>
      </c>
      <c r="CD420" s="122">
        <v>2.1456656E-14</v>
      </c>
      <c r="CE420" s="154"/>
      <c r="CF420" s="173"/>
      <c r="CG420" s="42" t="s">
        <v>953</v>
      </c>
      <c r="CH420" s="42"/>
      <c r="CI420" s="42"/>
      <c r="CK420" s="50"/>
      <c r="CL420" s="41"/>
      <c r="CM420" s="41"/>
      <c r="CN420" s="41"/>
      <c r="CO420" s="41"/>
      <c r="CP420" s="41"/>
      <c r="CQ420" s="41"/>
      <c r="CR420" s="41"/>
      <c r="CS420" s="41"/>
      <c r="CT420" s="41"/>
      <c r="CU420" s="41"/>
      <c r="CV420" s="41"/>
      <c r="CW420" s="41"/>
    </row>
    <row r="421" spans="1:101" ht="14.5" customHeight="1">
      <c r="A421" s="41" t="s">
        <v>11750</v>
      </c>
      <c r="B421" s="119" t="s">
        <v>11680</v>
      </c>
      <c r="C421" s="120" t="str">
        <f>MID(A421,1,12)</f>
        <v>A.070.06.104</v>
      </c>
      <c r="D421" s="135" t="s">
        <v>11749</v>
      </c>
      <c r="E421" s="119" t="s">
        <v>6570</v>
      </c>
      <c r="F421" s="118" t="str">
        <f>MID(A421, 21,85)</f>
        <v>Bituminous coal (26.4 MJ/kg), US, including combustion</v>
      </c>
      <c r="G421" s="118">
        <f>H421+I421+J421+K421</f>
        <v>0.68004720209120206</v>
      </c>
      <c r="H421" s="118">
        <f>N421+O421+P421+Q421</f>
        <v>7.3649963999999998E-2</v>
      </c>
      <c r="I421" s="118">
        <f>L421+M421+R421</f>
        <v>0.20934044579000002</v>
      </c>
      <c r="J421" s="326">
        <f>S421+IF(T421="x",0,T421)+IF(U421="x",0,U421)+IF(V421="x",0,V421)+W421+X421</f>
        <v>7.0273123012019999E-3</v>
      </c>
      <c r="K421" s="118">
        <v>0.39002947999999998</v>
      </c>
      <c r="L421" s="118">
        <v>0.16673755000000001</v>
      </c>
      <c r="M421" s="118">
        <v>4.2317606000000001E-2</v>
      </c>
      <c r="N421" s="118">
        <v>3.5443173000000001E-2</v>
      </c>
      <c r="O421" s="118">
        <v>1.8355532000000001E-2</v>
      </c>
      <c r="P421" s="118">
        <v>7.3577600000000005E-4</v>
      </c>
      <c r="Q421" s="118">
        <v>1.9115482999999999E-2</v>
      </c>
      <c r="R421" s="118">
        <v>2.8528979000000003E-4</v>
      </c>
      <c r="S421" s="330">
        <v>2.2534593E-5</v>
      </c>
      <c r="T421" s="118">
        <v>6.4699147999999996E-3</v>
      </c>
      <c r="U421" s="118">
        <v>5.0880912999999995E-4</v>
      </c>
      <c r="V421" s="330">
        <v>2.6035896000000002E-5</v>
      </c>
      <c r="W421" s="330">
        <v>1.7882201999999999E-8</v>
      </c>
      <c r="X421" s="118">
        <v>0</v>
      </c>
      <c r="Y421" s="41"/>
      <c r="Z421" s="327">
        <f>K421/0.133</f>
        <v>2.932552481203007</v>
      </c>
      <c r="AA421" s="41"/>
      <c r="AB421" s="111">
        <v>61.137954999999998</v>
      </c>
      <c r="AC421" s="111">
        <v>61.022567000000002</v>
      </c>
      <c r="AD421" s="111">
        <v>6.8973255999999997E-2</v>
      </c>
      <c r="AE421" s="111">
        <v>0</v>
      </c>
      <c r="AF421" s="111">
        <v>5.7019771999999996E-3</v>
      </c>
      <c r="AG421" s="111">
        <v>2.4993962000000002E-2</v>
      </c>
      <c r="AH421" s="111">
        <v>1.5719149000000002E-2</v>
      </c>
      <c r="AI421" s="41"/>
      <c r="AJ421" s="114">
        <v>0.10803636</v>
      </c>
      <c r="AK421" s="114">
        <v>0.1036757</v>
      </c>
      <c r="AL421" s="114">
        <v>3.5379537000000002E-3</v>
      </c>
      <c r="AM421" s="114">
        <v>8.2269741000000004E-4</v>
      </c>
      <c r="AN421" s="113">
        <f>AQ421+AT421+AU421+AV421+AW421+BE421+BF421+BJ421</f>
        <v>6.2155697582309402E-6</v>
      </c>
      <c r="AO421" s="112">
        <f>AR421+AS421+AX421+AY421+AZ421+BA421+BB421+BC421+BD421+BG421+BK421+BL421</f>
        <v>1.3084148263173627E-8</v>
      </c>
      <c r="AP421" s="112">
        <f>BH421+BI421</f>
        <v>0.11522372361290001</v>
      </c>
      <c r="AQ421" s="328">
        <v>2.7540783000000001E-6</v>
      </c>
      <c r="AR421" s="328">
        <v>8.3099972000000004E-9</v>
      </c>
      <c r="AS421" s="328">
        <v>2.2700671000000001E-13</v>
      </c>
      <c r="AT421" s="328">
        <v>2.1912054000000001E-9</v>
      </c>
      <c r="AU421" s="328">
        <v>1.3312699999999999E-13</v>
      </c>
      <c r="AV421" s="328">
        <v>5.2701444999999999E-9</v>
      </c>
      <c r="AW421" s="328">
        <v>3.4297165000000001E-6</v>
      </c>
      <c r="AX421" s="328">
        <v>7.4741764000000002E-10</v>
      </c>
      <c r="AY421" s="328">
        <v>3.9708500999999998E-9</v>
      </c>
      <c r="AZ421" s="328">
        <v>3.7400837999999998E-14</v>
      </c>
      <c r="BA421" s="328">
        <v>1.3724664000000001E-15</v>
      </c>
      <c r="BB421" s="328">
        <v>1.2419896000000001E-11</v>
      </c>
      <c r="BC421" s="328">
        <v>4.4209411000000002E-15</v>
      </c>
      <c r="BD421" s="328">
        <v>2.7840789000000001E-14</v>
      </c>
      <c r="BE421" s="328">
        <v>4.4707374999999998E-9</v>
      </c>
      <c r="BF421" s="328">
        <v>1.9842390999999999E-8</v>
      </c>
      <c r="BG421" s="328">
        <v>4.3163277000000001E-11</v>
      </c>
      <c r="BH421" s="328">
        <v>1.1936129000000001E-6</v>
      </c>
      <c r="BI421" s="329">
        <v>0.11522253</v>
      </c>
      <c r="BJ421" s="328">
        <v>3.4670394E-13</v>
      </c>
      <c r="BK421" s="328">
        <v>2.1083348E-15</v>
      </c>
      <c r="BL421" s="328">
        <v>9.4328459000000005E-20</v>
      </c>
      <c r="BM421" s="41"/>
      <c r="BN421" s="111">
        <v>2.5422499E-4</v>
      </c>
      <c r="BO421" s="122">
        <v>2.9112512999999998E-5</v>
      </c>
      <c r="BP421" s="122">
        <v>8.1767344999999995E-5</v>
      </c>
      <c r="BQ421" s="122">
        <v>3.3425499E-8</v>
      </c>
      <c r="BR421" s="122">
        <v>3.8013711000000002E-5</v>
      </c>
      <c r="BS421" s="122">
        <v>3.414114E-6</v>
      </c>
      <c r="BT421" s="122">
        <v>7.9982891999999996E-10</v>
      </c>
      <c r="BU421" s="122">
        <v>5.1884559000000001E-6</v>
      </c>
      <c r="BV421" s="122">
        <v>9.8735957999999998E-7</v>
      </c>
      <c r="BW421" s="122">
        <v>1.2648825999999999E-5</v>
      </c>
      <c r="BX421" s="122">
        <v>9.7051461000000005E-10</v>
      </c>
      <c r="BY421" s="122">
        <v>2.8143279999999999E-8</v>
      </c>
      <c r="BZ421" s="122">
        <v>6.1484578000000002E-8</v>
      </c>
      <c r="CA421" s="122">
        <v>8.6342223999999994E-6</v>
      </c>
      <c r="CB421" s="122">
        <v>7.4322878999999995E-5</v>
      </c>
      <c r="CC421" s="122">
        <v>1.0694486000000001E-8</v>
      </c>
      <c r="CD421" s="122">
        <v>4.9771875999999997E-11</v>
      </c>
      <c r="CE421" s="154"/>
      <c r="CF421" s="173"/>
      <c r="CG421" s="42" t="s">
        <v>953</v>
      </c>
      <c r="CH421" s="42"/>
      <c r="CI421" s="42"/>
      <c r="CK421" s="50"/>
      <c r="CL421" s="41"/>
      <c r="CM421" s="41"/>
      <c r="CN421" s="41"/>
      <c r="CO421" s="41"/>
      <c r="CP421" s="41"/>
      <c r="CQ421" s="41"/>
      <c r="CR421" s="41"/>
      <c r="CS421" s="41"/>
      <c r="CT421" s="41"/>
      <c r="CU421" s="41"/>
      <c r="CV421" s="41"/>
      <c r="CW421" s="41"/>
    </row>
    <row r="422" spans="1:101" ht="14.5" customHeight="1">
      <c r="B422" s="119" t="s">
        <v>11680</v>
      </c>
      <c r="C422" s="133" t="s">
        <v>80</v>
      </c>
      <c r="D422" s="133" t="s">
        <v>11746</v>
      </c>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M422" s="41"/>
      <c r="AN422" s="41"/>
      <c r="AO422" s="41"/>
      <c r="AP422" s="41"/>
      <c r="AQ422" s="41"/>
      <c r="AR422" s="41"/>
      <c r="AS422" s="41"/>
      <c r="AT422" s="41"/>
      <c r="AU422" s="41"/>
      <c r="AV422" s="41"/>
      <c r="AW422" s="41"/>
      <c r="AX422" s="41"/>
      <c r="AY422" s="41"/>
      <c r="AZ422" s="41"/>
      <c r="BA422" s="41"/>
      <c r="BB422" s="41"/>
      <c r="BC422" s="41"/>
      <c r="BD422" s="41"/>
      <c r="BE422" s="41"/>
      <c r="BF422" s="41"/>
      <c r="BG422" s="41"/>
      <c r="BH422" s="41"/>
      <c r="BI422" s="41"/>
      <c r="BJ422" s="41"/>
      <c r="BK422" s="41"/>
      <c r="BL422" s="41"/>
      <c r="BM422" s="41"/>
      <c r="BN422" s="41"/>
      <c r="BO422" s="41"/>
      <c r="BP422" s="41"/>
      <c r="BQ422" s="41"/>
      <c r="BR422" s="41"/>
      <c r="BS422" s="41"/>
      <c r="BT422" s="41"/>
      <c r="BU422" s="41"/>
      <c r="BV422" s="41"/>
      <c r="BW422" s="41"/>
      <c r="BX422" s="41"/>
      <c r="BY422" s="41"/>
      <c r="BZ422" s="41"/>
      <c r="CA422" s="41"/>
      <c r="CB422" s="41"/>
      <c r="CC422" s="41"/>
      <c r="CD422" s="41"/>
      <c r="CE422" s="152"/>
      <c r="CF422" s="172"/>
      <c r="CK422" s="50"/>
      <c r="CL422" s="41"/>
      <c r="CM422" s="41"/>
      <c r="CN422" s="41"/>
      <c r="CO422" s="41"/>
      <c r="CP422" s="41"/>
      <c r="CQ422" s="41"/>
      <c r="CR422" s="41"/>
      <c r="CS422" s="41"/>
      <c r="CT422" s="41"/>
      <c r="CU422" s="41"/>
      <c r="CV422" s="41"/>
      <c r="CW422" s="41"/>
    </row>
    <row r="423" spans="1:101" ht="14.5" customHeight="1">
      <c r="A423" s="41" t="s">
        <v>11747</v>
      </c>
      <c r="B423" s="119" t="s">
        <v>11680</v>
      </c>
      <c r="C423" s="120" t="str">
        <f>MID(A423,1,12)</f>
        <v>A.070.07.101</v>
      </c>
      <c r="D423" s="135" t="s">
        <v>11746</v>
      </c>
      <c r="E423" s="119" t="s">
        <v>6570</v>
      </c>
      <c r="F423" s="118" t="str">
        <f>MID(A423, 21,85)</f>
        <v>Lignite at open pit mine (excluding combustion)</v>
      </c>
      <c r="G423" s="118">
        <f>H423+I423+J423+K423</f>
        <v>1.0313534830820001E-2</v>
      </c>
      <c r="H423" s="118">
        <f>N423+O423+P423+Q423</f>
        <v>1.3194493664000003E-3</v>
      </c>
      <c r="I423" s="118">
        <f>L423+M423+R423</f>
        <v>2.3859432279000003E-3</v>
      </c>
      <c r="J423" s="326">
        <f>S423+IF(T423="x",0,T423)+IF(U423="x",0,U423)+IF(V423="x",0,V423)+W423+X423</f>
        <v>6.0021113652000007E-4</v>
      </c>
      <c r="K423" s="118">
        <v>6.0079310999999998E-3</v>
      </c>
      <c r="L423" s="118">
        <v>1.9928454000000002E-3</v>
      </c>
      <c r="M423" s="118">
        <v>3.8919135000000001E-4</v>
      </c>
      <c r="N423" s="330">
        <v>6.1772000000000004E-5</v>
      </c>
      <c r="O423" s="118">
        <v>1.2030000000000001E-3</v>
      </c>
      <c r="P423" s="330">
        <v>2.6812344000000001E-6</v>
      </c>
      <c r="Q423" s="330">
        <v>5.1996132000000003E-5</v>
      </c>
      <c r="R423" s="330">
        <v>3.9064778999999997E-6</v>
      </c>
      <c r="S423" s="330">
        <v>8.2247652000000002E-7</v>
      </c>
      <c r="T423" s="118">
        <v>0</v>
      </c>
      <c r="U423" s="118">
        <v>5.9938866000000003E-4</v>
      </c>
      <c r="V423" s="118">
        <v>0</v>
      </c>
      <c r="W423" s="118">
        <v>0</v>
      </c>
      <c r="X423" s="118">
        <v>0</v>
      </c>
      <c r="Y423" s="41"/>
      <c r="Z423" s="327">
        <f>K423/0.133</f>
        <v>4.517241428571428E-2</v>
      </c>
      <c r="AA423" s="41"/>
      <c r="AB423" s="111">
        <v>10.819622000000001</v>
      </c>
      <c r="AC423" s="111">
        <v>10.726637</v>
      </c>
      <c r="AD423" s="111">
        <v>8.1262021000000004E-2</v>
      </c>
      <c r="AE423" s="111">
        <v>0</v>
      </c>
      <c r="AF423" s="111">
        <v>0</v>
      </c>
      <c r="AG423" s="111">
        <v>3.3873977000000001E-3</v>
      </c>
      <c r="AH423" s="111">
        <v>8.3355203999999992E-3</v>
      </c>
      <c r="AI423" s="41"/>
      <c r="AJ423" s="114">
        <v>1.6712923999999999E-3</v>
      </c>
      <c r="AK423" s="114">
        <v>1.6181931E-3</v>
      </c>
      <c r="AL423" s="121">
        <v>4.6822332999999998E-5</v>
      </c>
      <c r="AM423" s="121">
        <v>6.2769626000000001E-6</v>
      </c>
      <c r="AN423" s="113">
        <f>AQ423+AT423+AU423+AV423+AW423+BE423+BF423+BJ423</f>
        <v>9.7013976844459995E-8</v>
      </c>
      <c r="AO423" s="112">
        <f>AR423+AS423+AX423+AY423+AZ423+BA423+BB423+BC423+BD423+BG423+BK423+BL423</f>
        <v>1.7315951573070001E-10</v>
      </c>
      <c r="AP423" s="112">
        <f>BH423+BI423</f>
        <v>8.7912641438600005E-4</v>
      </c>
      <c r="AQ423" s="328">
        <v>4.1920000000000001E-8</v>
      </c>
      <c r="AR423" s="328">
        <v>1.2648276E-10</v>
      </c>
      <c r="AS423" s="328">
        <v>3.4556897E-15</v>
      </c>
      <c r="AT423" s="329">
        <v>0</v>
      </c>
      <c r="AU423" s="329">
        <v>0</v>
      </c>
      <c r="AV423" s="328">
        <v>9.1962672E-12</v>
      </c>
      <c r="AW423" s="328">
        <v>5.5061973999999999E-8</v>
      </c>
      <c r="AX423" s="328">
        <v>2.0971975000000002E-12</v>
      </c>
      <c r="AY423" s="328">
        <v>4.2157684E-11</v>
      </c>
      <c r="AZ423" s="329">
        <v>0</v>
      </c>
      <c r="BA423" s="329">
        <v>0</v>
      </c>
      <c r="BB423" s="328">
        <v>2.9190421E-14</v>
      </c>
      <c r="BC423" s="328">
        <v>2.0225870000000001E-12</v>
      </c>
      <c r="BD423" s="328">
        <v>3.6664111999999999E-13</v>
      </c>
      <c r="BE423" s="328">
        <v>5.2747726E-13</v>
      </c>
      <c r="BF423" s="328">
        <v>2.22791E-11</v>
      </c>
      <c r="BG423" s="329">
        <v>0</v>
      </c>
      <c r="BH423" s="328">
        <v>6.9004385999999998E-8</v>
      </c>
      <c r="BI423" s="329">
        <v>8.7905741000000003E-4</v>
      </c>
      <c r="BJ423" s="329">
        <v>0</v>
      </c>
      <c r="BK423" s="329">
        <v>0</v>
      </c>
      <c r="BL423" s="329">
        <v>0</v>
      </c>
      <c r="BM423" s="41"/>
      <c r="BN423" s="122">
        <v>1.5250999000000001E-5</v>
      </c>
      <c r="BO423" s="122">
        <v>2.9064781000000002E-7</v>
      </c>
      <c r="BP423" s="122">
        <v>1.2595268E-6</v>
      </c>
      <c r="BQ423" s="122">
        <v>4.5759227E-10</v>
      </c>
      <c r="BR423" s="122">
        <v>1.3161979999999999E-6</v>
      </c>
      <c r="BS423" s="111">
        <v>0</v>
      </c>
      <c r="BT423" s="111">
        <v>0</v>
      </c>
      <c r="BU423" s="111">
        <v>0</v>
      </c>
      <c r="BV423" s="122">
        <v>3.5980278E-9</v>
      </c>
      <c r="BW423" s="122">
        <v>3.4406143E-8</v>
      </c>
      <c r="BX423" s="111">
        <v>0</v>
      </c>
      <c r="BY423" s="111">
        <v>0</v>
      </c>
      <c r="BZ423" s="111">
        <v>0</v>
      </c>
      <c r="CA423" s="122">
        <v>8.4467162999999994E-8</v>
      </c>
      <c r="CB423" s="122">
        <v>1.2261697E-5</v>
      </c>
      <c r="CC423" s="122">
        <v>1.1579904000000001E-17</v>
      </c>
      <c r="CD423" s="111">
        <v>0</v>
      </c>
      <c r="CE423" s="154"/>
      <c r="CF423" s="173"/>
      <c r="CG423" s="42" t="s">
        <v>1036</v>
      </c>
      <c r="CH423" s="42"/>
      <c r="CI423" s="42"/>
      <c r="CK423" s="50"/>
      <c r="CL423" s="41"/>
      <c r="CM423" s="41"/>
      <c r="CN423" s="41"/>
      <c r="CO423" s="41"/>
      <c r="CP423" s="41"/>
      <c r="CQ423" s="41"/>
      <c r="CR423" s="41"/>
      <c r="CS423" s="41"/>
      <c r="CT423" s="41"/>
      <c r="CU423" s="41"/>
      <c r="CV423" s="41"/>
      <c r="CW423" s="41"/>
    </row>
    <row r="424" spans="1:101" ht="14.5" customHeight="1">
      <c r="B424" s="119" t="s">
        <v>11680</v>
      </c>
      <c r="C424" s="133" t="s">
        <v>47</v>
      </c>
      <c r="D424" s="133" t="s">
        <v>11736</v>
      </c>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M424" s="41"/>
      <c r="AN424" s="41"/>
      <c r="AO424" s="41"/>
      <c r="AP424" s="41"/>
      <c r="AQ424" s="41"/>
      <c r="AR424" s="41"/>
      <c r="AS424" s="41"/>
      <c r="AT424" s="41"/>
      <c r="AU424" s="41"/>
      <c r="AV424" s="41"/>
      <c r="AW424" s="41"/>
      <c r="AX424" s="41"/>
      <c r="AY424" s="41"/>
      <c r="AZ424" s="41"/>
      <c r="BA424" s="41"/>
      <c r="BB424" s="41"/>
      <c r="BC424" s="41"/>
      <c r="BD424" s="41"/>
      <c r="BE424" s="41"/>
      <c r="BF424" s="41"/>
      <c r="BG424" s="41"/>
      <c r="BH424" s="41"/>
      <c r="BI424" s="41"/>
      <c r="BJ424" s="41"/>
      <c r="BK424" s="41"/>
      <c r="BL424" s="41"/>
      <c r="BM424" s="41"/>
      <c r="BN424" s="41"/>
      <c r="BO424" s="41"/>
      <c r="BP424" s="41"/>
      <c r="BQ424" s="41"/>
      <c r="BR424" s="41"/>
      <c r="BS424" s="41"/>
      <c r="BT424" s="41"/>
      <c r="BU424" s="41"/>
      <c r="BV424" s="41"/>
      <c r="BW424" s="41"/>
      <c r="BX424" s="41"/>
      <c r="BY424" s="41"/>
      <c r="BZ424" s="41"/>
      <c r="CA424" s="41"/>
      <c r="CB424" s="41"/>
      <c r="CC424" s="41"/>
      <c r="CD424" s="41"/>
      <c r="CE424" s="152"/>
      <c r="CF424" s="172"/>
      <c r="CK424" s="50"/>
      <c r="CL424" s="41"/>
      <c r="CM424" s="41"/>
      <c r="CN424" s="41"/>
      <c r="CO424" s="41"/>
      <c r="CP424" s="41"/>
      <c r="CQ424" s="41"/>
      <c r="CR424" s="41"/>
      <c r="CS424" s="41"/>
      <c r="CT424" s="41"/>
      <c r="CU424" s="41"/>
      <c r="CV424" s="41"/>
      <c r="CW424" s="41"/>
    </row>
    <row r="425" spans="1:101" ht="14.5" customHeight="1">
      <c r="A425" s="41" t="s">
        <v>11744</v>
      </c>
      <c r="B425" s="119" t="s">
        <v>11680</v>
      </c>
      <c r="C425" s="120" t="str">
        <f>MID(A425,1,12)</f>
        <v>A.070.08.101</v>
      </c>
      <c r="D425" s="135" t="s">
        <v>11736</v>
      </c>
      <c r="E425" s="119" t="s">
        <v>6570</v>
      </c>
      <c r="F425" s="118" t="str">
        <f>MID(A425, 21,85)</f>
        <v>LPG for chemical feedstock</v>
      </c>
      <c r="G425" s="118">
        <f>H425+I425+J425+K425</f>
        <v>0.11278900960204299</v>
      </c>
      <c r="H425" s="118">
        <f>N425+O425+P425+Q425</f>
        <v>2.3094211107042999E-2</v>
      </c>
      <c r="I425" s="118">
        <f>L425+M425+R425</f>
        <v>4.1384262839999998E-2</v>
      </c>
      <c r="J425" s="326">
        <f>S425+IF(T425="x",0,T425)+IF(U425="x",0,U425)+IF(V425="x",0,V425)+W425+X425</f>
        <v>1.747728655E-3</v>
      </c>
      <c r="K425" s="118">
        <v>4.6562806999999998E-2</v>
      </c>
      <c r="L425" s="118">
        <v>1.6244149999999999E-2</v>
      </c>
      <c r="M425" s="118">
        <v>2.4857902000000001E-2</v>
      </c>
      <c r="N425" s="118">
        <v>2.0883071999999999E-2</v>
      </c>
      <c r="O425" s="118">
        <v>2.1884611000000001E-3</v>
      </c>
      <c r="P425" s="330">
        <v>6.2588043000000001E-8</v>
      </c>
      <c r="Q425" s="330">
        <v>2.2615418999999999E-5</v>
      </c>
      <c r="R425" s="118">
        <v>2.8221083999999997E-4</v>
      </c>
      <c r="S425" s="330">
        <v>9.1030654999999999E-5</v>
      </c>
      <c r="T425" s="118">
        <v>0</v>
      </c>
      <c r="U425" s="118">
        <v>1.6441030000000001E-3</v>
      </c>
      <c r="V425" s="118">
        <v>0</v>
      </c>
      <c r="W425" s="330">
        <v>1.2595000000000001E-5</v>
      </c>
      <c r="X425" s="118">
        <v>0</v>
      </c>
      <c r="Y425" s="41"/>
      <c r="Z425" s="327">
        <f>K425/0.133</f>
        <v>0.35009629323308267</v>
      </c>
      <c r="AA425" s="41"/>
      <c r="AB425" s="111">
        <v>50.250051999999997</v>
      </c>
      <c r="AC425" s="111">
        <v>50.003853999999997</v>
      </c>
      <c r="AD425" s="111">
        <v>0.22289900000000001</v>
      </c>
      <c r="AE425" s="111">
        <v>0</v>
      </c>
      <c r="AF425" s="111">
        <v>1.6707501E-2</v>
      </c>
      <c r="AG425" s="111">
        <v>7.8911835999999997E-4</v>
      </c>
      <c r="AH425" s="111">
        <v>5.8020277000000002E-3</v>
      </c>
      <c r="AI425" s="41"/>
      <c r="AJ425" s="114">
        <v>1.8381531999999999E-2</v>
      </c>
      <c r="AK425" s="114">
        <v>1.45042E-2</v>
      </c>
      <c r="AL425" s="114">
        <v>5.6595856999999998E-4</v>
      </c>
      <c r="AM425" s="114">
        <v>3.3113731999999999E-3</v>
      </c>
      <c r="AN425" s="113">
        <f>AQ425+AT425+AU425+AV425+AW425+BE425+BF425+BJ425</f>
        <v>8.6955634782516345E-7</v>
      </c>
      <c r="AO425" s="112">
        <f>AR425+AS425+AX425+AY425+AZ425+BA425+BB425+BC425+BD425+BG425+BK425+BL425</f>
        <v>2.0930420832543475E-9</v>
      </c>
      <c r="AP425" s="112">
        <f>BH425+BI425</f>
        <v>0.46377776314340002</v>
      </c>
      <c r="AQ425" s="328">
        <v>3.3519065999999998E-7</v>
      </c>
      <c r="AR425" s="328">
        <v>1.0117530000000001E-9</v>
      </c>
      <c r="AS425" s="328">
        <v>2.7625568000000001E-14</v>
      </c>
      <c r="AT425" s="328">
        <v>1.7695780000000002E-18</v>
      </c>
      <c r="AU425" s="329">
        <v>0</v>
      </c>
      <c r="AV425" s="328">
        <v>3.1051627000000001E-9</v>
      </c>
      <c r="AW425" s="328">
        <v>5.3113799999999997E-7</v>
      </c>
      <c r="AX425" s="328">
        <v>4.4018253000000002E-10</v>
      </c>
      <c r="AY425" s="328">
        <v>6.0399298000000004E-10</v>
      </c>
      <c r="AZ425" s="328">
        <v>2.4459561000000001E-13</v>
      </c>
      <c r="BA425" s="328">
        <v>4.2107562999999997E-15</v>
      </c>
      <c r="BB425" s="328">
        <v>1.0060514E-15</v>
      </c>
      <c r="BC425" s="328">
        <v>3.2274169000000001E-19</v>
      </c>
      <c r="BD425" s="328">
        <v>1.7259051999999999E-18</v>
      </c>
      <c r="BE425" s="328">
        <v>2.0761553999999999E-14</v>
      </c>
      <c r="BF425" s="328">
        <v>4.0436183999999998E-13</v>
      </c>
      <c r="BG425" s="328">
        <v>3.6093599999999999E-11</v>
      </c>
      <c r="BH425" s="328">
        <v>1.3031434E-6</v>
      </c>
      <c r="BI425" s="329">
        <v>0.46377646</v>
      </c>
      <c r="BJ425" s="328">
        <v>1.221E-10</v>
      </c>
      <c r="BK425" s="328">
        <v>7.4250000000000002E-13</v>
      </c>
      <c r="BL425" s="328">
        <v>3.322E-17</v>
      </c>
      <c r="BM425" s="41"/>
      <c r="BN425" s="122">
        <v>8.9512500999999997E-5</v>
      </c>
      <c r="BO425" s="122">
        <v>5.1864140999999999E-6</v>
      </c>
      <c r="BP425" s="122">
        <v>9.7616135000000001E-6</v>
      </c>
      <c r="BQ425" s="122">
        <v>3.3057279999999999E-8</v>
      </c>
      <c r="BR425" s="122">
        <v>4.6014965000000003E-6</v>
      </c>
      <c r="BS425" s="122">
        <v>2.022855E-6</v>
      </c>
      <c r="BT425" s="122">
        <v>1.0108090999999999E-11</v>
      </c>
      <c r="BU425" s="122">
        <v>3.0510867999999999E-6</v>
      </c>
      <c r="BV425" s="122">
        <v>8.3988747000000006E-11</v>
      </c>
      <c r="BW425" s="122">
        <v>1.4964755E-8</v>
      </c>
      <c r="BX425" s="111">
        <v>0</v>
      </c>
      <c r="BY425" s="122">
        <v>7.9816391999999997E-8</v>
      </c>
      <c r="BZ425" s="111">
        <v>0</v>
      </c>
      <c r="CA425" s="122">
        <v>4.1668846999999998E-6</v>
      </c>
      <c r="CB425" s="122">
        <v>6.057643E-5</v>
      </c>
      <c r="CC425" s="122">
        <v>2.5957237000000003E-10</v>
      </c>
      <c r="CD425" s="122">
        <v>1.7528344E-8</v>
      </c>
      <c r="CE425" s="154"/>
      <c r="CF425" s="173"/>
      <c r="CG425" s="76" t="s">
        <v>1262</v>
      </c>
      <c r="CK425" s="50"/>
      <c r="CL425" s="41"/>
      <c r="CM425" s="41"/>
      <c r="CN425" s="41"/>
      <c r="CO425" s="41"/>
      <c r="CP425" s="41"/>
      <c r="CQ425" s="41"/>
      <c r="CR425" s="41"/>
      <c r="CS425" s="41"/>
      <c r="CT425" s="41"/>
      <c r="CU425" s="41"/>
      <c r="CV425" s="41"/>
      <c r="CW425" s="41"/>
    </row>
    <row r="426" spans="1:101" ht="14.5" customHeight="1">
      <c r="A426" s="41" t="s">
        <v>11741</v>
      </c>
      <c r="B426" s="119" t="s">
        <v>11680</v>
      </c>
      <c r="C426" s="120" t="str">
        <f>MID(A426,1,12)</f>
        <v>A.070.08.102</v>
      </c>
      <c r="D426" s="135" t="s">
        <v>11736</v>
      </c>
      <c r="E426" s="119" t="s">
        <v>6570</v>
      </c>
      <c r="F426" s="118" t="str">
        <f>MID(A426, 21,85)</f>
        <v>LPG for transport (excluding combustion)</v>
      </c>
      <c r="G426" s="118">
        <f>H426+I426+J426+K426</f>
        <v>0.54178900960204301</v>
      </c>
      <c r="H426" s="118">
        <f>N426+O426+P426+Q426</f>
        <v>2.3094211107042999E-2</v>
      </c>
      <c r="I426" s="118">
        <f>L426+M426+R426</f>
        <v>4.1384262839999998E-2</v>
      </c>
      <c r="J426" s="326">
        <f>S426+IF(T426="x",0,T426)+IF(U426="x",0,U426)+IF(V426="x",0,V426)+W426+X426</f>
        <v>0.430747728655</v>
      </c>
      <c r="K426" s="118">
        <v>4.6562806999999998E-2</v>
      </c>
      <c r="L426" s="118">
        <v>1.6244149999999999E-2</v>
      </c>
      <c r="M426" s="118">
        <v>2.4857902000000001E-2</v>
      </c>
      <c r="N426" s="118">
        <v>2.0883071999999999E-2</v>
      </c>
      <c r="O426" s="118">
        <v>2.1884611000000001E-3</v>
      </c>
      <c r="P426" s="330">
        <v>6.2588043000000001E-8</v>
      </c>
      <c r="Q426" s="330">
        <v>2.2615418999999999E-5</v>
      </c>
      <c r="R426" s="118">
        <v>2.8221083999999997E-4</v>
      </c>
      <c r="S426" s="330">
        <v>9.1030654999999999E-5</v>
      </c>
      <c r="T426" s="118">
        <v>0.42899999999999999</v>
      </c>
      <c r="U426" s="118">
        <v>1.6441030000000001E-3</v>
      </c>
      <c r="V426" s="118">
        <v>0</v>
      </c>
      <c r="W426" s="330">
        <v>1.2595000000000001E-5</v>
      </c>
      <c r="X426" s="118">
        <v>0</v>
      </c>
      <c r="Y426" s="41"/>
      <c r="Z426" s="327">
        <f>K426/0.133</f>
        <v>0.35009629323308267</v>
      </c>
      <c r="AA426" s="41"/>
      <c r="AB426" s="111">
        <v>50.250051999999997</v>
      </c>
      <c r="AC426" s="111">
        <v>50.003853999999997</v>
      </c>
      <c r="AD426" s="111">
        <v>0.22289900000000001</v>
      </c>
      <c r="AE426" s="111">
        <v>0</v>
      </c>
      <c r="AF426" s="111">
        <v>1.6707501E-2</v>
      </c>
      <c r="AG426" s="111">
        <v>7.8911835999999997E-4</v>
      </c>
      <c r="AH426" s="111">
        <v>5.8020277000000002E-3</v>
      </c>
      <c r="AI426" s="41"/>
      <c r="AJ426" s="114">
        <v>1.8381531999999999E-2</v>
      </c>
      <c r="AK426" s="114">
        <v>1.45042E-2</v>
      </c>
      <c r="AL426" s="114">
        <v>5.6595856999999998E-4</v>
      </c>
      <c r="AM426" s="114">
        <v>3.3113731999999999E-3</v>
      </c>
      <c r="AN426" s="113">
        <f>AQ426+AT426+AU426+AV426+AW426+BE426+BF426+BJ426</f>
        <v>8.6955634782516345E-7</v>
      </c>
      <c r="AO426" s="112">
        <f>AR426+AS426+AX426+AY426+AZ426+BA426+BB426+BC426+BD426+BG426+BK426+BL426</f>
        <v>2.0930420832543475E-9</v>
      </c>
      <c r="AP426" s="112">
        <f>BH426+BI426</f>
        <v>0.46377776314340002</v>
      </c>
      <c r="AQ426" s="328">
        <v>3.3519065999999998E-7</v>
      </c>
      <c r="AR426" s="328">
        <v>1.0117530000000001E-9</v>
      </c>
      <c r="AS426" s="328">
        <v>2.7625568000000001E-14</v>
      </c>
      <c r="AT426" s="328">
        <v>1.7695780000000002E-18</v>
      </c>
      <c r="AU426" s="329">
        <v>0</v>
      </c>
      <c r="AV426" s="328">
        <v>3.1051627000000001E-9</v>
      </c>
      <c r="AW426" s="328">
        <v>5.3113799999999997E-7</v>
      </c>
      <c r="AX426" s="328">
        <v>4.4018253000000002E-10</v>
      </c>
      <c r="AY426" s="328">
        <v>6.0399298000000004E-10</v>
      </c>
      <c r="AZ426" s="328">
        <v>2.4459561000000001E-13</v>
      </c>
      <c r="BA426" s="328">
        <v>4.2107562999999997E-15</v>
      </c>
      <c r="BB426" s="328">
        <v>1.0060514E-15</v>
      </c>
      <c r="BC426" s="328">
        <v>3.2274169000000001E-19</v>
      </c>
      <c r="BD426" s="328">
        <v>1.7259051999999999E-18</v>
      </c>
      <c r="BE426" s="328">
        <v>2.0761553999999999E-14</v>
      </c>
      <c r="BF426" s="328">
        <v>4.0436183999999998E-13</v>
      </c>
      <c r="BG426" s="328">
        <v>3.6093599999999999E-11</v>
      </c>
      <c r="BH426" s="328">
        <v>1.3031434E-6</v>
      </c>
      <c r="BI426" s="329">
        <v>0.46377646</v>
      </c>
      <c r="BJ426" s="328">
        <v>1.221E-10</v>
      </c>
      <c r="BK426" s="328">
        <v>7.4250000000000002E-13</v>
      </c>
      <c r="BL426" s="328">
        <v>3.322E-17</v>
      </c>
      <c r="BM426" s="41"/>
      <c r="BN426" s="122">
        <v>8.9512500999999997E-5</v>
      </c>
      <c r="BO426" s="122">
        <v>5.1864140999999999E-6</v>
      </c>
      <c r="BP426" s="122">
        <v>9.7616135000000001E-6</v>
      </c>
      <c r="BQ426" s="122">
        <v>3.3057279999999999E-8</v>
      </c>
      <c r="BR426" s="122">
        <v>4.6014965000000003E-6</v>
      </c>
      <c r="BS426" s="122">
        <v>2.022855E-6</v>
      </c>
      <c r="BT426" s="122">
        <v>1.0108090999999999E-11</v>
      </c>
      <c r="BU426" s="122">
        <v>3.0510867999999999E-6</v>
      </c>
      <c r="BV426" s="122">
        <v>8.3988747000000006E-11</v>
      </c>
      <c r="BW426" s="122">
        <v>1.4964755E-8</v>
      </c>
      <c r="BX426" s="111">
        <v>0</v>
      </c>
      <c r="BY426" s="122">
        <v>7.9816391999999997E-8</v>
      </c>
      <c r="BZ426" s="111">
        <v>0</v>
      </c>
      <c r="CA426" s="122">
        <v>4.1668846999999998E-6</v>
      </c>
      <c r="CB426" s="122">
        <v>6.057643E-5</v>
      </c>
      <c r="CC426" s="122">
        <v>2.5957237000000003E-10</v>
      </c>
      <c r="CD426" s="122">
        <v>1.7528344E-8</v>
      </c>
      <c r="CF426" s="173"/>
      <c r="CG426" s="76" t="s">
        <v>1262</v>
      </c>
      <c r="CH426" s="42"/>
      <c r="CI426" s="42"/>
      <c r="CK426" s="41"/>
      <c r="CL426" s="41"/>
      <c r="CM426" s="41"/>
      <c r="CN426" s="41"/>
      <c r="CO426" s="41"/>
      <c r="CP426" s="41"/>
      <c r="CQ426" s="41"/>
      <c r="CR426" s="41"/>
      <c r="CS426" s="41"/>
      <c r="CT426" s="41"/>
      <c r="CU426" s="41"/>
      <c r="CV426" s="41"/>
      <c r="CW426" s="41"/>
    </row>
    <row r="427" spans="1:101" ht="14.5" customHeight="1">
      <c r="A427" s="41" t="s">
        <v>11738</v>
      </c>
      <c r="B427" s="119" t="s">
        <v>11680</v>
      </c>
      <c r="C427" s="120" t="str">
        <f>MID(A427,1,12)</f>
        <v>A.070.08.103</v>
      </c>
      <c r="D427" s="135" t="s">
        <v>11736</v>
      </c>
      <c r="E427" s="119" t="s">
        <v>6570</v>
      </c>
      <c r="F427" s="118" t="str">
        <f>MID(A427, 21,85)</f>
        <v>LPG for transport including combustion</v>
      </c>
      <c r="G427" s="118">
        <f>H427+I427+J427+K427</f>
        <v>0.94211901260204289</v>
      </c>
      <c r="H427" s="118">
        <f>N427+O427+P427+Q427</f>
        <v>2.3094211107042999E-2</v>
      </c>
      <c r="I427" s="118">
        <f>L427+M427+R427</f>
        <v>4.1384262839999998E-2</v>
      </c>
      <c r="J427" s="326">
        <f>S427+IF(T427="x",0,T427)+IF(U427="x",0,U427)+IF(V427="x",0,V427)+W427+X427</f>
        <v>0.430747728655</v>
      </c>
      <c r="K427" s="118">
        <v>0.44689280999999997</v>
      </c>
      <c r="L427" s="118">
        <v>1.6244149999999999E-2</v>
      </c>
      <c r="M427" s="118">
        <v>2.4857902000000001E-2</v>
      </c>
      <c r="N427" s="118">
        <v>2.0883071999999999E-2</v>
      </c>
      <c r="O427" s="118">
        <v>2.1884611000000001E-3</v>
      </c>
      <c r="P427" s="330">
        <v>6.2588043000000001E-8</v>
      </c>
      <c r="Q427" s="330">
        <v>2.2615418999999999E-5</v>
      </c>
      <c r="R427" s="118">
        <v>2.8221083999999997E-4</v>
      </c>
      <c r="S427" s="330">
        <v>9.1030654999999999E-5</v>
      </c>
      <c r="T427" s="118">
        <v>0.42899999999999999</v>
      </c>
      <c r="U427" s="118">
        <v>1.6441030000000001E-3</v>
      </c>
      <c r="V427" s="118">
        <v>0</v>
      </c>
      <c r="W427" s="330">
        <v>1.2595000000000001E-5</v>
      </c>
      <c r="X427" s="118">
        <v>0</v>
      </c>
      <c r="Y427" s="41"/>
      <c r="Z427" s="327">
        <f>K427/0.133</f>
        <v>3.3600963157894732</v>
      </c>
      <c r="AA427" s="41"/>
      <c r="AB427" s="111">
        <v>50.250051999999997</v>
      </c>
      <c r="AC427" s="111">
        <v>50.003853999999997</v>
      </c>
      <c r="AD427" s="111">
        <v>0.22289900000000001</v>
      </c>
      <c r="AE427" s="111">
        <v>0</v>
      </c>
      <c r="AF427" s="111">
        <v>1.6707501E-2</v>
      </c>
      <c r="AG427" s="111">
        <v>7.8911835999999997E-4</v>
      </c>
      <c r="AH427" s="111">
        <v>5.8020277000000002E-3</v>
      </c>
      <c r="AI427" s="41"/>
      <c r="AJ427" s="114">
        <v>6.7252434999999999E-2</v>
      </c>
      <c r="AK427" s="114">
        <v>6.1096110000000002E-2</v>
      </c>
      <c r="AL427" s="114">
        <v>2.844952E-3</v>
      </c>
      <c r="AM427" s="114">
        <v>3.3113731999999999E-3</v>
      </c>
      <c r="AN427" s="113">
        <f>AQ427+AT427+AU427+AV427+AW427+BE427+BF427+BJ427</f>
        <v>3.6628363878251633E-6</v>
      </c>
      <c r="AO427" s="112">
        <f>AR427+AS427+AX427+AY427+AZ427+BA427+BB427+BC427+BD427+BG427+BK427+BL427</f>
        <v>1.0521272348256348E-8</v>
      </c>
      <c r="AP427" s="112">
        <f>BH427+BI427</f>
        <v>0.46377776314340002</v>
      </c>
      <c r="AQ427" s="328">
        <v>3.1284706999999998E-6</v>
      </c>
      <c r="AR427" s="328">
        <v>9.4397529999999995E-9</v>
      </c>
      <c r="AS427" s="328">
        <v>2.5789057000000001E-13</v>
      </c>
      <c r="AT427" s="328">
        <v>1.7695780000000002E-18</v>
      </c>
      <c r="AU427" s="329">
        <v>0</v>
      </c>
      <c r="AV427" s="328">
        <v>3.1051627000000001E-9</v>
      </c>
      <c r="AW427" s="328">
        <v>5.3113799999999997E-7</v>
      </c>
      <c r="AX427" s="328">
        <v>4.4018253000000002E-10</v>
      </c>
      <c r="AY427" s="328">
        <v>6.0399298000000004E-10</v>
      </c>
      <c r="AZ427" s="328">
        <v>2.4459561000000001E-13</v>
      </c>
      <c r="BA427" s="328">
        <v>4.2107562999999997E-15</v>
      </c>
      <c r="BB427" s="328">
        <v>1.0060514E-15</v>
      </c>
      <c r="BC427" s="328">
        <v>3.2274169000000001E-19</v>
      </c>
      <c r="BD427" s="328">
        <v>1.7259051999999999E-18</v>
      </c>
      <c r="BE427" s="328">
        <v>2.0761553999999999E-14</v>
      </c>
      <c r="BF427" s="328">
        <v>4.0436183999999998E-13</v>
      </c>
      <c r="BG427" s="328">
        <v>3.6093599999999999E-11</v>
      </c>
      <c r="BH427" s="328">
        <v>1.3031434E-6</v>
      </c>
      <c r="BI427" s="329">
        <v>0.46377646</v>
      </c>
      <c r="BJ427" s="328">
        <v>1.221E-10</v>
      </c>
      <c r="BK427" s="328">
        <v>7.4250000000000002E-13</v>
      </c>
      <c r="BL427" s="328">
        <v>3.322E-17</v>
      </c>
      <c r="BM427" s="41"/>
      <c r="BN427" s="111">
        <v>1.7343929000000001E-4</v>
      </c>
      <c r="BO427" s="122">
        <v>5.1864140999999999E-6</v>
      </c>
      <c r="BP427" s="122">
        <v>9.3688400000000002E-5</v>
      </c>
      <c r="BQ427" s="122">
        <v>3.3057279999999999E-8</v>
      </c>
      <c r="BR427" s="122">
        <v>4.6014965000000003E-6</v>
      </c>
      <c r="BS427" s="122">
        <v>2.022855E-6</v>
      </c>
      <c r="BT427" s="122">
        <v>1.0108090999999999E-11</v>
      </c>
      <c r="BU427" s="122">
        <v>3.0510867999999999E-6</v>
      </c>
      <c r="BV427" s="122">
        <v>8.3988747000000006E-11</v>
      </c>
      <c r="BW427" s="122">
        <v>1.4964755E-8</v>
      </c>
      <c r="BX427" s="111">
        <v>0</v>
      </c>
      <c r="BY427" s="122">
        <v>7.9816391999999997E-8</v>
      </c>
      <c r="BZ427" s="111">
        <v>0</v>
      </c>
      <c r="CA427" s="122">
        <v>4.1668846999999998E-6</v>
      </c>
      <c r="CB427" s="122">
        <v>6.057643E-5</v>
      </c>
      <c r="CC427" s="122">
        <v>2.5957237000000003E-10</v>
      </c>
      <c r="CD427" s="122">
        <v>1.7528344E-8</v>
      </c>
      <c r="CF427" s="173"/>
      <c r="CG427" s="76" t="s">
        <v>1262</v>
      </c>
      <c r="CH427" s="42"/>
      <c r="CI427" s="42"/>
      <c r="CK427" s="41"/>
      <c r="CL427" s="41"/>
      <c r="CM427" s="41"/>
      <c r="CN427" s="41"/>
      <c r="CO427" s="41"/>
      <c r="CP427" s="41"/>
      <c r="CQ427" s="41"/>
      <c r="CR427" s="41"/>
      <c r="CS427" s="41"/>
      <c r="CT427" s="41"/>
      <c r="CU427" s="41"/>
      <c r="CV427" s="41"/>
      <c r="CW427" s="41"/>
    </row>
    <row r="428" spans="1:101" ht="14.5" customHeight="1">
      <c r="B428" s="119" t="s">
        <v>11680</v>
      </c>
      <c r="C428" s="133" t="s">
        <v>81</v>
      </c>
      <c r="D428" s="133" t="s">
        <v>11714</v>
      </c>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M428" s="41"/>
      <c r="AN428" s="41"/>
      <c r="AO428" s="41"/>
      <c r="AP428" s="41"/>
      <c r="AQ428" s="41"/>
      <c r="AR428" s="41"/>
      <c r="AS428" s="41"/>
      <c r="AT428" s="41"/>
      <c r="AU428" s="41"/>
      <c r="AV428" s="41"/>
      <c r="AW428" s="41"/>
      <c r="AX428" s="41"/>
      <c r="AY428" s="41"/>
      <c r="AZ428" s="41"/>
      <c r="BA428" s="41"/>
      <c r="BB428" s="41"/>
      <c r="BC428" s="41"/>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130"/>
      <c r="CF428" s="172"/>
      <c r="CK428" s="41"/>
      <c r="CL428" s="41"/>
      <c r="CM428" s="41"/>
      <c r="CN428" s="41"/>
      <c r="CO428" s="41"/>
      <c r="CP428" s="41"/>
      <c r="CQ428" s="41"/>
      <c r="CR428" s="41"/>
      <c r="CS428" s="41"/>
      <c r="CT428" s="41"/>
      <c r="CU428" s="41"/>
      <c r="CV428" s="41"/>
      <c r="CW428" s="41"/>
    </row>
    <row r="429" spans="1:101" ht="14.5" customHeight="1">
      <c r="A429" s="41" t="s">
        <v>11734</v>
      </c>
      <c r="B429" s="119" t="s">
        <v>11680</v>
      </c>
      <c r="C429" s="120" t="str">
        <f t="shared" ref="C429:C436" si="180">MID(A429,1,12)</f>
        <v>A.070.09.101</v>
      </c>
      <c r="D429" s="135" t="s">
        <v>11714</v>
      </c>
      <c r="E429" s="119" t="s">
        <v>6570</v>
      </c>
      <c r="F429" s="118" t="str">
        <f t="shared" ref="F429:F436" si="181">MID(A429, 21,85)</f>
        <v>CNG (compressed natural gas) for transport, excl. combustion</v>
      </c>
      <c r="G429" s="118">
        <f t="shared" ref="G429:G436" si="182">H429+I429+J429+K429</f>
        <v>0.64938415143599992</v>
      </c>
      <c r="H429" s="118">
        <f t="shared" ref="H429:H436" si="183">N429+O429+P429+Q429</f>
        <v>2.27538324E-2</v>
      </c>
      <c r="I429" s="118">
        <f t="shared" ref="I429:I436" si="184">L429+M429+R429</f>
        <v>3.7896118999999999E-2</v>
      </c>
      <c r="J429" s="326">
        <f t="shared" ref="J429:J436" si="185">S429+IF(T429="x",0,T429)+IF(U429="x",0,U429)+IF(V429="x",0,V429)+W429+X429</f>
        <v>0.43435934003599996</v>
      </c>
      <c r="K429" s="118">
        <v>0.15437486</v>
      </c>
      <c r="L429" s="118">
        <v>1.3600173E-2</v>
      </c>
      <c r="M429" s="118">
        <v>2.2283171000000001E-2</v>
      </c>
      <c r="N429" s="118">
        <v>1.9150082999999998E-2</v>
      </c>
      <c r="O429" s="118">
        <v>2.9465851999999999E-3</v>
      </c>
      <c r="P429" s="118">
        <v>3.5099706E-4</v>
      </c>
      <c r="Q429" s="118">
        <v>3.0616714000000002E-4</v>
      </c>
      <c r="R429" s="118">
        <v>2.0127750000000001E-3</v>
      </c>
      <c r="S429" s="118">
        <v>7.2215097999999995E-4</v>
      </c>
      <c r="T429" s="118">
        <v>0.42899999999999999</v>
      </c>
      <c r="U429" s="118">
        <v>4.6219151000000003E-3</v>
      </c>
      <c r="V429" s="330">
        <v>1.5273955999999999E-5</v>
      </c>
      <c r="W429" s="118">
        <v>0</v>
      </c>
      <c r="X429" s="118">
        <v>0</v>
      </c>
      <c r="Y429" s="41"/>
      <c r="Z429" s="327">
        <f t="shared" ref="Z429:Z436" si="186">K429/0.133</f>
        <v>1.1607132330827068</v>
      </c>
      <c r="AA429" s="41"/>
      <c r="AB429" s="111">
        <v>55.0884</v>
      </c>
      <c r="AC429" s="111">
        <v>54.334397000000003</v>
      </c>
      <c r="AD429" s="111">
        <v>0.62661538000000006</v>
      </c>
      <c r="AE429" s="111">
        <v>0</v>
      </c>
      <c r="AF429" s="111">
        <v>0</v>
      </c>
      <c r="AG429" s="111">
        <v>6.2735986999999998E-3</v>
      </c>
      <c r="AH429" s="111">
        <v>0.12111354000000001</v>
      </c>
      <c r="AI429" s="41"/>
      <c r="AJ429" s="114">
        <v>3.1334757999999997E-2</v>
      </c>
      <c r="AK429" s="114">
        <v>2.7425907999999999E-2</v>
      </c>
      <c r="AL429" s="114">
        <v>1.1834575999999999E-3</v>
      </c>
      <c r="AM429" s="114">
        <v>2.7253925999999999E-3</v>
      </c>
      <c r="AN429" s="113">
        <f t="shared" ref="AN429:AN436" si="187">AQ429+AT429+AU429+AV429+AW429+BE429+BF429+BJ429</f>
        <v>1.6442390574900005E-6</v>
      </c>
      <c r="AO429" s="112">
        <f t="shared" ref="AO429:AO436" si="188">AR429+AS429+AX429+AY429+AZ429+BA429+BB429+BC429+BD429+BG429+BK429+BL429</f>
        <v>4.3766923226927005E-9</v>
      </c>
      <c r="AP429" s="112">
        <f t="shared" ref="AP429:AP436" si="189">BH429+BI429</f>
        <v>0.38170764281800001</v>
      </c>
      <c r="AQ429" s="328">
        <v>1.1330951E-6</v>
      </c>
      <c r="AR429" s="328">
        <v>3.4208987E-9</v>
      </c>
      <c r="AS429" s="328">
        <v>9.3373565999999999E-14</v>
      </c>
      <c r="AT429" s="328">
        <v>2.4624347000000002E-10</v>
      </c>
      <c r="AU429" s="328">
        <v>3.1988219999999998E-11</v>
      </c>
      <c r="AV429" s="328">
        <v>2.8475417E-9</v>
      </c>
      <c r="AW429" s="328">
        <v>5.0272930999999999E-7</v>
      </c>
      <c r="AX429" s="328">
        <v>4.1227405000000001E-10</v>
      </c>
      <c r="AY429" s="328">
        <v>5.2326348E-10</v>
      </c>
      <c r="AZ429" s="328">
        <v>3.5909141000000002E-13</v>
      </c>
      <c r="BA429" s="328">
        <v>1.8419647E-15</v>
      </c>
      <c r="BB429" s="328">
        <v>7.6095193000000005E-13</v>
      </c>
      <c r="BC429" s="328">
        <v>4.3963884999999998E-14</v>
      </c>
      <c r="BD429" s="328">
        <v>3.3227937E-14</v>
      </c>
      <c r="BE429" s="328">
        <v>3.8230950000000002E-9</v>
      </c>
      <c r="BF429" s="328">
        <v>1.4657791E-9</v>
      </c>
      <c r="BG429" s="328">
        <v>1.8963642000000001E-11</v>
      </c>
      <c r="BH429" s="328">
        <v>3.3982817999999999E-5</v>
      </c>
      <c r="BI429" s="329">
        <v>0.38167366000000003</v>
      </c>
      <c r="BJ429" s="329">
        <v>0</v>
      </c>
      <c r="BK429" s="329">
        <v>0</v>
      </c>
      <c r="BL429" s="329">
        <v>0</v>
      </c>
      <c r="BM429" s="41"/>
      <c r="BN429" s="111">
        <v>1.1576742999999999E-4</v>
      </c>
      <c r="BO429" s="122">
        <v>4.5185454000000004E-6</v>
      </c>
      <c r="BP429" s="122">
        <v>3.2363763999999998E-5</v>
      </c>
      <c r="BQ429" s="122">
        <v>2.3698182000000001E-7</v>
      </c>
      <c r="BR429" s="122">
        <v>5.0322272000000003E-6</v>
      </c>
      <c r="BS429" s="122">
        <v>1.7861689999999999E-6</v>
      </c>
      <c r="BT429" s="122">
        <v>4.6065926E-10</v>
      </c>
      <c r="BU429" s="122">
        <v>2.7352956E-6</v>
      </c>
      <c r="BV429" s="122">
        <v>4.7101335000000001E-7</v>
      </c>
      <c r="BW429" s="122">
        <v>2.0259258E-7</v>
      </c>
      <c r="BX429" s="122">
        <v>2.4043165999999998E-7</v>
      </c>
      <c r="BY429" s="122">
        <v>1.3786113E-8</v>
      </c>
      <c r="BZ429" s="122">
        <v>4.2440739000000002E-9</v>
      </c>
      <c r="CA429" s="122">
        <v>4.4985030000000001E-6</v>
      </c>
      <c r="CB429" s="122">
        <v>6.3495193999999998E-5</v>
      </c>
      <c r="CC429" s="122">
        <v>1.6822108000000001E-7</v>
      </c>
      <c r="CD429" s="111">
        <v>0</v>
      </c>
      <c r="CF429" s="173"/>
      <c r="CG429" s="42" t="s">
        <v>1037</v>
      </c>
      <c r="CH429" s="42"/>
      <c r="CI429" s="42"/>
      <c r="CK429" s="41"/>
      <c r="CL429" s="41"/>
      <c r="CM429" s="41"/>
      <c r="CP429" s="41"/>
      <c r="CQ429" s="41"/>
      <c r="CR429" s="41"/>
      <c r="CS429" s="41"/>
      <c r="CT429" s="41"/>
      <c r="CU429" s="41"/>
      <c r="CV429" s="41"/>
      <c r="CW429" s="41"/>
    </row>
    <row r="430" spans="1:101" ht="14.5" customHeight="1">
      <c r="A430" s="41" t="s">
        <v>11732</v>
      </c>
      <c r="B430" s="119" t="s">
        <v>11680</v>
      </c>
      <c r="C430" s="120" t="str">
        <f t="shared" si="180"/>
        <v>A.070.09.102</v>
      </c>
      <c r="D430" s="135" t="s">
        <v>11714</v>
      </c>
      <c r="E430" s="119" t="s">
        <v>6570</v>
      </c>
      <c r="F430" s="118" t="str">
        <f t="shared" si="181"/>
        <v>CNG (compressed natural gas) for transport, including combustion</v>
      </c>
      <c r="G430" s="118">
        <f t="shared" si="182"/>
        <v>1.0151341514359999</v>
      </c>
      <c r="H430" s="118">
        <f t="shared" si="183"/>
        <v>2.27538324E-2</v>
      </c>
      <c r="I430" s="118">
        <f t="shared" si="184"/>
        <v>3.7896118999999999E-2</v>
      </c>
      <c r="J430" s="326">
        <f t="shared" si="185"/>
        <v>0.43435934003599996</v>
      </c>
      <c r="K430" s="118">
        <v>0.52012486000000002</v>
      </c>
      <c r="L430" s="118">
        <v>1.3600173E-2</v>
      </c>
      <c r="M430" s="118">
        <v>2.2283171000000001E-2</v>
      </c>
      <c r="N430" s="118">
        <v>1.9150082999999998E-2</v>
      </c>
      <c r="O430" s="118">
        <v>2.9465851999999999E-3</v>
      </c>
      <c r="P430" s="118">
        <v>3.5099706E-4</v>
      </c>
      <c r="Q430" s="118">
        <v>3.0616714000000002E-4</v>
      </c>
      <c r="R430" s="118">
        <v>2.0127750000000001E-3</v>
      </c>
      <c r="S430" s="118">
        <v>7.2215097999999995E-4</v>
      </c>
      <c r="T430" s="118">
        <v>0.42899999999999999</v>
      </c>
      <c r="U430" s="118">
        <v>4.6219151000000003E-3</v>
      </c>
      <c r="V430" s="330">
        <v>1.5273955999999999E-5</v>
      </c>
      <c r="W430" s="118">
        <v>0</v>
      </c>
      <c r="X430" s="118">
        <v>0</v>
      </c>
      <c r="Y430" s="41"/>
      <c r="Z430" s="327">
        <f t="shared" si="186"/>
        <v>3.9107132330827068</v>
      </c>
      <c r="AA430" s="41"/>
      <c r="AB430" s="111">
        <v>55.0884</v>
      </c>
      <c r="AC430" s="111">
        <v>54.334397000000003</v>
      </c>
      <c r="AD430" s="111">
        <v>0.62661538000000006</v>
      </c>
      <c r="AE430" s="111">
        <v>0</v>
      </c>
      <c r="AF430" s="111">
        <v>0</v>
      </c>
      <c r="AG430" s="111">
        <v>6.2735986999999998E-3</v>
      </c>
      <c r="AH430" s="111">
        <v>0.12111354000000001</v>
      </c>
      <c r="AI430" s="41"/>
      <c r="AJ430" s="114">
        <v>7.5984255000000001E-2</v>
      </c>
      <c r="AK430" s="114">
        <v>6.9993267999999997E-2</v>
      </c>
      <c r="AL430" s="114">
        <v>3.2655944999999999E-3</v>
      </c>
      <c r="AM430" s="114">
        <v>2.7253925999999999E-3</v>
      </c>
      <c r="AN430" s="113">
        <f t="shared" si="187"/>
        <v>4.1962390574900004E-6</v>
      </c>
      <c r="AO430" s="112">
        <f t="shared" si="188"/>
        <v>1.2076902997696699E-8</v>
      </c>
      <c r="AP430" s="112">
        <f t="shared" si="189"/>
        <v>0.38170764281800001</v>
      </c>
      <c r="AQ430" s="328">
        <v>3.6850951000000001E-6</v>
      </c>
      <c r="AR430" s="328">
        <v>1.1120899E-8</v>
      </c>
      <c r="AS430" s="328">
        <v>3.0374856999999999E-13</v>
      </c>
      <c r="AT430" s="328">
        <v>2.4624347000000002E-10</v>
      </c>
      <c r="AU430" s="328">
        <v>3.1988219999999998E-11</v>
      </c>
      <c r="AV430" s="328">
        <v>2.8475417E-9</v>
      </c>
      <c r="AW430" s="328">
        <v>5.0272930999999999E-7</v>
      </c>
      <c r="AX430" s="328">
        <v>4.1227405000000001E-10</v>
      </c>
      <c r="AY430" s="328">
        <v>5.2326348E-10</v>
      </c>
      <c r="AZ430" s="328">
        <v>3.5909141000000002E-13</v>
      </c>
      <c r="BA430" s="328">
        <v>1.8419647E-15</v>
      </c>
      <c r="BB430" s="328">
        <v>7.6095193000000005E-13</v>
      </c>
      <c r="BC430" s="328">
        <v>4.3963884999999998E-14</v>
      </c>
      <c r="BD430" s="328">
        <v>3.3227937E-14</v>
      </c>
      <c r="BE430" s="328">
        <v>3.8230950000000002E-9</v>
      </c>
      <c r="BF430" s="328">
        <v>1.4657791E-9</v>
      </c>
      <c r="BG430" s="328">
        <v>1.8963642000000001E-11</v>
      </c>
      <c r="BH430" s="328">
        <v>3.3982817999999999E-5</v>
      </c>
      <c r="BI430" s="329">
        <v>0.38167366000000003</v>
      </c>
      <c r="BJ430" s="329">
        <v>0</v>
      </c>
      <c r="BK430" s="329">
        <v>0</v>
      </c>
      <c r="BL430" s="329">
        <v>0</v>
      </c>
      <c r="BM430" s="41"/>
      <c r="BN430" s="111">
        <v>1.9244473000000001E-4</v>
      </c>
      <c r="BO430" s="122">
        <v>4.5185454000000004E-6</v>
      </c>
      <c r="BP430" s="111">
        <v>1.0904106000000001E-4</v>
      </c>
      <c r="BQ430" s="122">
        <v>2.3698182000000001E-7</v>
      </c>
      <c r="BR430" s="122">
        <v>5.0322272000000003E-6</v>
      </c>
      <c r="BS430" s="122">
        <v>1.7861689999999999E-6</v>
      </c>
      <c r="BT430" s="122">
        <v>4.6065926E-10</v>
      </c>
      <c r="BU430" s="122">
        <v>2.7352956E-6</v>
      </c>
      <c r="BV430" s="122">
        <v>4.7101335000000001E-7</v>
      </c>
      <c r="BW430" s="122">
        <v>2.0259258E-7</v>
      </c>
      <c r="BX430" s="122">
        <v>2.4043165999999998E-7</v>
      </c>
      <c r="BY430" s="122">
        <v>1.3786113E-8</v>
      </c>
      <c r="BZ430" s="122">
        <v>4.2440739000000002E-9</v>
      </c>
      <c r="CA430" s="122">
        <v>4.4985030000000001E-6</v>
      </c>
      <c r="CB430" s="122">
        <v>6.3495193999999998E-5</v>
      </c>
      <c r="CC430" s="122">
        <v>1.6822108000000001E-7</v>
      </c>
      <c r="CD430" s="111">
        <v>0</v>
      </c>
      <c r="CF430" s="173"/>
      <c r="CG430" s="42" t="s">
        <v>1037</v>
      </c>
      <c r="CH430" s="42"/>
      <c r="CI430" s="42"/>
      <c r="CK430" s="41"/>
      <c r="CL430" s="41"/>
      <c r="CM430" s="41"/>
      <c r="CP430" s="41"/>
      <c r="CQ430" s="41"/>
      <c r="CR430" s="41"/>
      <c r="CS430" s="41"/>
      <c r="CT430" s="41"/>
      <c r="CU430" s="41"/>
      <c r="CV430" s="41"/>
      <c r="CW430" s="41"/>
    </row>
    <row r="431" spans="1:101" ht="14.5" customHeight="1">
      <c r="A431" s="41" t="s">
        <v>11730</v>
      </c>
      <c r="B431" s="119" t="s">
        <v>11680</v>
      </c>
      <c r="C431" s="120" t="str">
        <f t="shared" si="180"/>
        <v>A.070.09.103</v>
      </c>
      <c r="D431" s="135" t="s">
        <v>11714</v>
      </c>
      <c r="E431" s="119" t="s">
        <v>6570</v>
      </c>
      <c r="F431" s="118" t="str">
        <f t="shared" si="181"/>
        <v>Natural gas general EU for heat (excl mat depl. excl. combustion)</v>
      </c>
      <c r="G431" s="118">
        <f t="shared" si="182"/>
        <v>0.22038415143599999</v>
      </c>
      <c r="H431" s="118">
        <f t="shared" si="183"/>
        <v>2.27538324E-2</v>
      </c>
      <c r="I431" s="118">
        <f t="shared" si="184"/>
        <v>3.7896118999999999E-2</v>
      </c>
      <c r="J431" s="326">
        <f t="shared" si="185"/>
        <v>5.3593400360000005E-3</v>
      </c>
      <c r="K431" s="118">
        <v>0.15437486</v>
      </c>
      <c r="L431" s="118">
        <v>1.3600173E-2</v>
      </c>
      <c r="M431" s="118">
        <v>2.2283171000000001E-2</v>
      </c>
      <c r="N431" s="118">
        <v>1.9150082999999998E-2</v>
      </c>
      <c r="O431" s="118">
        <v>2.9465851999999999E-3</v>
      </c>
      <c r="P431" s="118">
        <v>3.5099706E-4</v>
      </c>
      <c r="Q431" s="118">
        <v>3.0616714000000002E-4</v>
      </c>
      <c r="R431" s="118">
        <v>2.0127750000000001E-3</v>
      </c>
      <c r="S431" s="118">
        <v>7.2215097999999995E-4</v>
      </c>
      <c r="T431" s="118">
        <v>0</v>
      </c>
      <c r="U431" s="118">
        <v>4.6219151000000003E-3</v>
      </c>
      <c r="V431" s="330">
        <v>1.5273955999999999E-5</v>
      </c>
      <c r="W431" s="118">
        <v>0</v>
      </c>
      <c r="X431" s="118">
        <v>0</v>
      </c>
      <c r="Y431" s="41"/>
      <c r="Z431" s="327">
        <f t="shared" si="186"/>
        <v>1.1607132330827068</v>
      </c>
      <c r="AA431" s="41"/>
      <c r="AB431" s="111">
        <v>55.0884</v>
      </c>
      <c r="AC431" s="111">
        <v>54.334397000000003</v>
      </c>
      <c r="AD431" s="111">
        <v>0.62661538000000006</v>
      </c>
      <c r="AE431" s="111">
        <v>0</v>
      </c>
      <c r="AF431" s="111">
        <v>0</v>
      </c>
      <c r="AG431" s="111">
        <v>6.2735986999999998E-3</v>
      </c>
      <c r="AH431" s="111">
        <v>0.12111354000000001</v>
      </c>
      <c r="AI431" s="41"/>
      <c r="AJ431" s="114">
        <v>3.1334757999999997E-2</v>
      </c>
      <c r="AK431" s="114">
        <v>2.7425907999999999E-2</v>
      </c>
      <c r="AL431" s="114">
        <v>1.1834575999999999E-3</v>
      </c>
      <c r="AM431" s="114">
        <v>2.7253925999999999E-3</v>
      </c>
      <c r="AN431" s="113">
        <f t="shared" si="187"/>
        <v>1.6442390574900005E-6</v>
      </c>
      <c r="AO431" s="112">
        <f t="shared" si="188"/>
        <v>4.3766923226927005E-9</v>
      </c>
      <c r="AP431" s="112">
        <f t="shared" si="189"/>
        <v>0.38170764281800001</v>
      </c>
      <c r="AQ431" s="328">
        <v>1.1330951E-6</v>
      </c>
      <c r="AR431" s="328">
        <v>3.4208987E-9</v>
      </c>
      <c r="AS431" s="328">
        <v>9.3373565999999999E-14</v>
      </c>
      <c r="AT431" s="328">
        <v>2.4624347000000002E-10</v>
      </c>
      <c r="AU431" s="328">
        <v>3.1988219999999998E-11</v>
      </c>
      <c r="AV431" s="328">
        <v>2.8475417E-9</v>
      </c>
      <c r="AW431" s="328">
        <v>5.0272930999999999E-7</v>
      </c>
      <c r="AX431" s="328">
        <v>4.1227405000000001E-10</v>
      </c>
      <c r="AY431" s="328">
        <v>5.2326348E-10</v>
      </c>
      <c r="AZ431" s="328">
        <v>3.5909141000000002E-13</v>
      </c>
      <c r="BA431" s="328">
        <v>1.8419647E-15</v>
      </c>
      <c r="BB431" s="328">
        <v>7.6095193000000005E-13</v>
      </c>
      <c r="BC431" s="328">
        <v>4.3963884999999998E-14</v>
      </c>
      <c r="BD431" s="328">
        <v>3.3227937E-14</v>
      </c>
      <c r="BE431" s="328">
        <v>3.8230950000000002E-9</v>
      </c>
      <c r="BF431" s="328">
        <v>1.4657791E-9</v>
      </c>
      <c r="BG431" s="328">
        <v>1.8963642000000001E-11</v>
      </c>
      <c r="BH431" s="328">
        <v>3.3982817999999999E-5</v>
      </c>
      <c r="BI431" s="329">
        <v>0.38167366000000003</v>
      </c>
      <c r="BJ431" s="329">
        <v>0</v>
      </c>
      <c r="BK431" s="329">
        <v>0</v>
      </c>
      <c r="BL431" s="329">
        <v>0</v>
      </c>
      <c r="BM431" s="41"/>
      <c r="BN431" s="111">
        <v>1.1576742999999999E-4</v>
      </c>
      <c r="BO431" s="122">
        <v>4.5185454000000004E-6</v>
      </c>
      <c r="BP431" s="122">
        <v>3.2363763999999998E-5</v>
      </c>
      <c r="BQ431" s="122">
        <v>2.3698182000000001E-7</v>
      </c>
      <c r="BR431" s="122">
        <v>5.0322272000000003E-6</v>
      </c>
      <c r="BS431" s="122">
        <v>1.7861689999999999E-6</v>
      </c>
      <c r="BT431" s="122">
        <v>4.6065926E-10</v>
      </c>
      <c r="BU431" s="122">
        <v>2.7352956E-6</v>
      </c>
      <c r="BV431" s="122">
        <v>4.7101335000000001E-7</v>
      </c>
      <c r="BW431" s="122">
        <v>2.0259258E-7</v>
      </c>
      <c r="BX431" s="122">
        <v>2.4043165999999998E-7</v>
      </c>
      <c r="BY431" s="122">
        <v>1.3786113E-8</v>
      </c>
      <c r="BZ431" s="122">
        <v>4.2440739000000002E-9</v>
      </c>
      <c r="CA431" s="122">
        <v>4.4985030000000001E-6</v>
      </c>
      <c r="CB431" s="122">
        <v>6.3495193999999998E-5</v>
      </c>
      <c r="CC431" s="122">
        <v>1.6822108000000001E-7</v>
      </c>
      <c r="CD431" s="111">
        <v>0</v>
      </c>
      <c r="CF431" s="173"/>
      <c r="CG431" s="42" t="s">
        <v>1037</v>
      </c>
      <c r="CH431" s="42"/>
      <c r="CI431" s="42"/>
      <c r="CK431" s="41"/>
      <c r="CL431" s="41"/>
      <c r="CM431" s="41"/>
      <c r="CP431" s="41"/>
      <c r="CQ431" s="41"/>
      <c r="CR431" s="41"/>
      <c r="CS431" s="41"/>
      <c r="CT431" s="41"/>
      <c r="CU431" s="41"/>
      <c r="CV431" s="41"/>
      <c r="CW431" s="41"/>
    </row>
    <row r="432" spans="1:101" ht="14.5" customHeight="1">
      <c r="A432" s="41" t="s">
        <v>11728</v>
      </c>
      <c r="B432" s="119" t="s">
        <v>11680</v>
      </c>
      <c r="C432" s="120" t="str">
        <f t="shared" si="180"/>
        <v>A.070.09.104</v>
      </c>
      <c r="D432" s="135" t="s">
        <v>11714</v>
      </c>
      <c r="E432" s="119" t="s">
        <v>6570</v>
      </c>
      <c r="F432" s="118" t="str">
        <f t="shared" si="181"/>
        <v>Natural gas general EU for heat (excl mat depl. incl. combustion)</v>
      </c>
      <c r="G432" s="118">
        <f t="shared" si="182"/>
        <v>0.58613415143600001</v>
      </c>
      <c r="H432" s="118">
        <f t="shared" si="183"/>
        <v>2.27538324E-2</v>
      </c>
      <c r="I432" s="118">
        <f t="shared" si="184"/>
        <v>3.7896118999999999E-2</v>
      </c>
      <c r="J432" s="326">
        <f t="shared" si="185"/>
        <v>5.3593400360000005E-3</v>
      </c>
      <c r="K432" s="118">
        <v>0.52012486000000002</v>
      </c>
      <c r="L432" s="118">
        <v>1.3600173E-2</v>
      </c>
      <c r="M432" s="118">
        <v>2.2283171000000001E-2</v>
      </c>
      <c r="N432" s="118">
        <v>1.9150082999999998E-2</v>
      </c>
      <c r="O432" s="118">
        <v>2.9465851999999999E-3</v>
      </c>
      <c r="P432" s="118">
        <v>3.5099706E-4</v>
      </c>
      <c r="Q432" s="118">
        <v>3.0616714000000002E-4</v>
      </c>
      <c r="R432" s="118">
        <v>2.0127750000000001E-3</v>
      </c>
      <c r="S432" s="118">
        <v>7.2215097999999995E-4</v>
      </c>
      <c r="T432" s="118">
        <v>0</v>
      </c>
      <c r="U432" s="118">
        <v>4.6219151000000003E-3</v>
      </c>
      <c r="V432" s="330">
        <v>1.5273955999999999E-5</v>
      </c>
      <c r="W432" s="118">
        <v>0</v>
      </c>
      <c r="X432" s="118">
        <v>0</v>
      </c>
      <c r="Y432" s="41"/>
      <c r="Z432" s="327">
        <f t="shared" si="186"/>
        <v>3.9107132330827068</v>
      </c>
      <c r="AA432" s="41"/>
      <c r="AB432" s="111">
        <v>55.0884</v>
      </c>
      <c r="AC432" s="111">
        <v>54.334397000000003</v>
      </c>
      <c r="AD432" s="111">
        <v>0.62661538000000006</v>
      </c>
      <c r="AE432" s="111">
        <v>0</v>
      </c>
      <c r="AF432" s="111">
        <v>0</v>
      </c>
      <c r="AG432" s="111">
        <v>6.2735986999999998E-3</v>
      </c>
      <c r="AH432" s="111">
        <v>0.12111354000000001</v>
      </c>
      <c r="AI432" s="41"/>
      <c r="AJ432" s="114">
        <v>7.5984255000000001E-2</v>
      </c>
      <c r="AK432" s="114">
        <v>6.9993267999999997E-2</v>
      </c>
      <c r="AL432" s="114">
        <v>3.2655944999999999E-3</v>
      </c>
      <c r="AM432" s="114">
        <v>2.7253925999999999E-3</v>
      </c>
      <c r="AN432" s="113">
        <f t="shared" si="187"/>
        <v>4.1962390574900004E-6</v>
      </c>
      <c r="AO432" s="112">
        <f t="shared" si="188"/>
        <v>1.2076902997696699E-8</v>
      </c>
      <c r="AP432" s="112">
        <f t="shared" si="189"/>
        <v>0.38170764281800001</v>
      </c>
      <c r="AQ432" s="328">
        <v>3.6850951000000001E-6</v>
      </c>
      <c r="AR432" s="328">
        <v>1.1120899E-8</v>
      </c>
      <c r="AS432" s="328">
        <v>3.0374856999999999E-13</v>
      </c>
      <c r="AT432" s="328">
        <v>2.4624347000000002E-10</v>
      </c>
      <c r="AU432" s="328">
        <v>3.1988219999999998E-11</v>
      </c>
      <c r="AV432" s="328">
        <v>2.8475417E-9</v>
      </c>
      <c r="AW432" s="328">
        <v>5.0272930999999999E-7</v>
      </c>
      <c r="AX432" s="328">
        <v>4.1227405000000001E-10</v>
      </c>
      <c r="AY432" s="328">
        <v>5.2326348E-10</v>
      </c>
      <c r="AZ432" s="328">
        <v>3.5909141000000002E-13</v>
      </c>
      <c r="BA432" s="328">
        <v>1.8419647E-15</v>
      </c>
      <c r="BB432" s="328">
        <v>7.6095193000000005E-13</v>
      </c>
      <c r="BC432" s="328">
        <v>4.3963884999999998E-14</v>
      </c>
      <c r="BD432" s="328">
        <v>3.3227937E-14</v>
      </c>
      <c r="BE432" s="328">
        <v>3.8230950000000002E-9</v>
      </c>
      <c r="BF432" s="328">
        <v>1.4657791E-9</v>
      </c>
      <c r="BG432" s="328">
        <v>1.8963642000000001E-11</v>
      </c>
      <c r="BH432" s="328">
        <v>3.3982817999999999E-5</v>
      </c>
      <c r="BI432" s="329">
        <v>0.38167366000000003</v>
      </c>
      <c r="BJ432" s="329">
        <v>0</v>
      </c>
      <c r="BK432" s="329">
        <v>0</v>
      </c>
      <c r="BL432" s="329">
        <v>0</v>
      </c>
      <c r="BM432" s="41"/>
      <c r="BN432" s="111">
        <v>1.9244473000000001E-4</v>
      </c>
      <c r="BO432" s="122">
        <v>4.5185454000000004E-6</v>
      </c>
      <c r="BP432" s="111">
        <v>1.0904106000000001E-4</v>
      </c>
      <c r="BQ432" s="122">
        <v>2.3698182000000001E-7</v>
      </c>
      <c r="BR432" s="122">
        <v>5.0322272000000003E-6</v>
      </c>
      <c r="BS432" s="122">
        <v>1.7861689999999999E-6</v>
      </c>
      <c r="BT432" s="122">
        <v>4.6065926E-10</v>
      </c>
      <c r="BU432" s="122">
        <v>2.7352956E-6</v>
      </c>
      <c r="BV432" s="122">
        <v>4.7101335000000001E-7</v>
      </c>
      <c r="BW432" s="122">
        <v>2.0259258E-7</v>
      </c>
      <c r="BX432" s="122">
        <v>2.4043165999999998E-7</v>
      </c>
      <c r="BY432" s="122">
        <v>1.3786113E-8</v>
      </c>
      <c r="BZ432" s="122">
        <v>4.2440739000000002E-9</v>
      </c>
      <c r="CA432" s="122">
        <v>4.4985030000000001E-6</v>
      </c>
      <c r="CB432" s="122">
        <v>6.3495193999999998E-5</v>
      </c>
      <c r="CC432" s="122">
        <v>1.6822108000000001E-7</v>
      </c>
      <c r="CD432" s="111">
        <v>0</v>
      </c>
      <c r="CF432" s="173"/>
      <c r="CG432" s="42" t="s">
        <v>1037</v>
      </c>
      <c r="CH432" s="42"/>
      <c r="CI432" s="42"/>
      <c r="CK432" s="41"/>
      <c r="CL432" s="41"/>
      <c r="CN432" s="41"/>
      <c r="CO432" s="41"/>
      <c r="CP432" s="41"/>
      <c r="CQ432" s="41"/>
      <c r="CR432" s="41"/>
      <c r="CS432" s="41"/>
      <c r="CT432" s="41"/>
      <c r="CU432" s="41"/>
      <c r="CV432" s="41"/>
      <c r="CW432" s="41"/>
    </row>
    <row r="433" spans="1:101" ht="14.5" customHeight="1">
      <c r="A433" s="41" t="s">
        <v>11726</v>
      </c>
      <c r="B433" s="119" t="s">
        <v>11680</v>
      </c>
      <c r="C433" s="120" t="str">
        <f t="shared" si="180"/>
        <v>A.070.09.105</v>
      </c>
      <c r="D433" s="135" t="s">
        <v>11714</v>
      </c>
      <c r="E433" s="119" t="s">
        <v>6570</v>
      </c>
      <c r="F433" s="118" t="str">
        <f t="shared" si="181"/>
        <v>Revap LNG (liquified natural gas) from US in EU for heat, excl. combustion</v>
      </c>
      <c r="G433" s="118">
        <f t="shared" si="182"/>
        <v>0.18679462331150998</v>
      </c>
      <c r="H433" s="118">
        <f t="shared" si="183"/>
        <v>1.2747117130000001E-2</v>
      </c>
      <c r="I433" s="118">
        <f t="shared" si="184"/>
        <v>2.3572935E-2</v>
      </c>
      <c r="J433" s="326">
        <f t="shared" si="185"/>
        <v>1.4363161181510001E-2</v>
      </c>
      <c r="K433" s="118">
        <v>0.13611140999999999</v>
      </c>
      <c r="L433" s="118">
        <v>9.9625802999999992E-3</v>
      </c>
      <c r="M433" s="118">
        <v>1.2595149E-2</v>
      </c>
      <c r="N433" s="118">
        <v>1.0739682E-2</v>
      </c>
      <c r="O433" s="118">
        <v>1.6651528000000001E-3</v>
      </c>
      <c r="P433" s="118">
        <v>1.7646091E-4</v>
      </c>
      <c r="Q433" s="118">
        <v>1.6582142E-4</v>
      </c>
      <c r="R433" s="118">
        <v>1.0152056999999999E-3</v>
      </c>
      <c r="S433" s="118">
        <v>6.0300809999999996E-4</v>
      </c>
      <c r="T433" s="118">
        <v>4.9792246999999998E-3</v>
      </c>
      <c r="U433" s="118">
        <v>8.7713726000000006E-3</v>
      </c>
      <c r="V433" s="330">
        <v>9.4129801999999997E-6</v>
      </c>
      <c r="W433" s="330">
        <v>1.4280131E-7</v>
      </c>
      <c r="X433" s="118">
        <v>0</v>
      </c>
      <c r="Y433" s="41"/>
      <c r="Z433" s="327">
        <f t="shared" si="186"/>
        <v>1.0233940601503757</v>
      </c>
      <c r="AA433" s="41"/>
      <c r="AB433" s="111">
        <v>32.401905999999997</v>
      </c>
      <c r="AC433" s="111">
        <v>30.546890999999999</v>
      </c>
      <c r="AD433" s="111">
        <v>1.1890658999999999</v>
      </c>
      <c r="AE433" s="111">
        <v>0</v>
      </c>
      <c r="AF433" s="111">
        <v>7.5042718999999994E-2</v>
      </c>
      <c r="AG433" s="111">
        <v>0.33196979999999998</v>
      </c>
      <c r="AH433" s="111">
        <v>0.25893664</v>
      </c>
      <c r="AI433" s="41"/>
      <c r="AJ433" s="114">
        <v>2.4226739000000001E-2</v>
      </c>
      <c r="AK433" s="114">
        <v>2.1799669000000001E-2</v>
      </c>
      <c r="AL433" s="114">
        <v>9.5668065999999997E-4</v>
      </c>
      <c r="AM433" s="114">
        <v>1.4703889999999999E-3</v>
      </c>
      <c r="AN433" s="113">
        <f t="shared" si="187"/>
        <v>1.3069345967622001E-6</v>
      </c>
      <c r="AO433" s="112">
        <f t="shared" si="188"/>
        <v>3.5380201910401755E-9</v>
      </c>
      <c r="AP433" s="112">
        <f t="shared" si="189"/>
        <v>0.205936827849</v>
      </c>
      <c r="AQ433" s="328">
        <v>9.7771837999999994E-7</v>
      </c>
      <c r="AR433" s="328">
        <v>2.9510519999999999E-9</v>
      </c>
      <c r="AS433" s="328">
        <v>8.0581770999999999E-14</v>
      </c>
      <c r="AT433" s="328">
        <v>1.2354429999999999E-10</v>
      </c>
      <c r="AU433" s="328">
        <v>1.6005169999999999E-11</v>
      </c>
      <c r="AV433" s="328">
        <v>1.5969479999999999E-9</v>
      </c>
      <c r="AW433" s="328">
        <v>3.2473064000000002E-7</v>
      </c>
      <c r="AX433" s="328">
        <v>2.3093809999999999E-10</v>
      </c>
      <c r="AY433" s="328">
        <v>3.4294263999999998E-10</v>
      </c>
      <c r="AZ433" s="328">
        <v>1.8235442000000001E-13</v>
      </c>
      <c r="BA433" s="328">
        <v>1.0114469000000001E-15</v>
      </c>
      <c r="BB433" s="328">
        <v>3.8547418999999999E-13</v>
      </c>
      <c r="BC433" s="328">
        <v>8.2402991000000005E-14</v>
      </c>
      <c r="BD433" s="328">
        <v>2.7829007999999999E-14</v>
      </c>
      <c r="BE433" s="328">
        <v>1.9132772999999998E-9</v>
      </c>
      <c r="BF433" s="328">
        <v>8.3303333000000001E-10</v>
      </c>
      <c r="BG433" s="328">
        <v>1.2310960000000001E-11</v>
      </c>
      <c r="BH433" s="328">
        <v>2.2737848999999998E-5</v>
      </c>
      <c r="BI433" s="329">
        <v>0.20591408999999999</v>
      </c>
      <c r="BJ433" s="328">
        <v>2.7686622000000001E-12</v>
      </c>
      <c r="BK433" s="328">
        <v>1.6836460000000001E-14</v>
      </c>
      <c r="BL433" s="328">
        <v>7.5327567E-19</v>
      </c>
      <c r="BM433" s="41"/>
      <c r="BN433" s="122">
        <v>7.7285648000000002E-5</v>
      </c>
      <c r="BO433" s="122">
        <v>2.8760697000000001E-6</v>
      </c>
      <c r="BP433" s="122">
        <v>2.8534940999999999E-5</v>
      </c>
      <c r="BQ433" s="122">
        <v>1.1952446000000001E-7</v>
      </c>
      <c r="BR433" s="122">
        <v>3.1110231999999998E-6</v>
      </c>
      <c r="BS433" s="122">
        <v>1.0036231E-6</v>
      </c>
      <c r="BT433" s="122">
        <v>2.8497037999999999E-10</v>
      </c>
      <c r="BU433" s="122">
        <v>1.5358540999999999E-6</v>
      </c>
      <c r="BV433" s="122">
        <v>2.3679812000000001E-7</v>
      </c>
      <c r="BW433" s="122">
        <v>1.09725E-7</v>
      </c>
      <c r="BX433" s="122">
        <v>1.2029700999999999E-7</v>
      </c>
      <c r="BY433" s="122">
        <v>8.7375255999999995E-9</v>
      </c>
      <c r="BZ433" s="122">
        <v>2.1235539000000002E-9</v>
      </c>
      <c r="CA433" s="122">
        <v>2.5189533999999999E-6</v>
      </c>
      <c r="CB433" s="122">
        <v>3.6909673999999999E-5</v>
      </c>
      <c r="CC433" s="122">
        <v>1.9762131999999999E-7</v>
      </c>
      <c r="CD433" s="122">
        <v>3.9746163000000001E-10</v>
      </c>
      <c r="CF433" s="173"/>
      <c r="CG433" s="42" t="s">
        <v>1442</v>
      </c>
      <c r="CH433" s="42"/>
      <c r="CI433" s="42"/>
      <c r="CK433" s="41"/>
      <c r="CN433" s="41"/>
      <c r="CO433" s="41"/>
      <c r="CP433" s="41"/>
      <c r="CQ433" s="41"/>
      <c r="CR433" s="41"/>
      <c r="CS433" s="41"/>
      <c r="CT433" s="41"/>
      <c r="CU433" s="41"/>
      <c r="CV433" s="41"/>
      <c r="CW433" s="41"/>
    </row>
    <row r="434" spans="1:101" ht="14.5" customHeight="1">
      <c r="A434" s="41" t="s">
        <v>11724</v>
      </c>
      <c r="B434" s="119" t="s">
        <v>11680</v>
      </c>
      <c r="C434" s="120" t="str">
        <f t="shared" si="180"/>
        <v>A.070.09.201</v>
      </c>
      <c r="D434" s="135" t="s">
        <v>11714</v>
      </c>
      <c r="E434" s="119" t="s">
        <v>10730</v>
      </c>
      <c r="F434" s="118" t="str">
        <f t="shared" si="181"/>
        <v>Nat Gas 40 MJ/Nm3 from LNG for heat, incl. combustion</v>
      </c>
      <c r="G434" s="118">
        <f t="shared" si="182"/>
        <v>0.40929231063665</v>
      </c>
      <c r="H434" s="118">
        <f t="shared" si="183"/>
        <v>9.4423089700000004E-3</v>
      </c>
      <c r="I434" s="118">
        <f t="shared" si="184"/>
        <v>1.7461433040000002E-2</v>
      </c>
      <c r="J434" s="326">
        <f t="shared" si="185"/>
        <v>1.0639378626650001E-2</v>
      </c>
      <c r="K434" s="118">
        <v>0.37174919000000001</v>
      </c>
      <c r="L434" s="118">
        <v>7.3796890999999996E-3</v>
      </c>
      <c r="M434" s="118">
        <v>9.3297397000000008E-3</v>
      </c>
      <c r="N434" s="118">
        <v>7.9553199000000005E-3</v>
      </c>
      <c r="O434" s="118">
        <v>1.2334466E-3</v>
      </c>
      <c r="P434" s="118">
        <v>1.3071179E-4</v>
      </c>
      <c r="Q434" s="118">
        <v>1.2283068000000001E-4</v>
      </c>
      <c r="R434" s="118">
        <v>7.5200424000000004E-4</v>
      </c>
      <c r="S434" s="118">
        <v>4.4667266999999999E-4</v>
      </c>
      <c r="T434" s="118">
        <v>3.6883146E-3</v>
      </c>
      <c r="U434" s="118">
        <v>6.4973130000000002E-3</v>
      </c>
      <c r="V434" s="330">
        <v>6.9725778999999998E-6</v>
      </c>
      <c r="W434" s="330">
        <v>1.0577875E-7</v>
      </c>
      <c r="X434" s="118">
        <v>0</v>
      </c>
      <c r="Y434" s="41"/>
      <c r="Z434" s="327">
        <f t="shared" si="186"/>
        <v>2.7951066917293232</v>
      </c>
      <c r="AA434" s="41"/>
      <c r="AB434" s="111">
        <v>24.001411999999998</v>
      </c>
      <c r="AC434" s="111">
        <v>22.627327000000001</v>
      </c>
      <c r="AD434" s="111">
        <v>0.88078953000000004</v>
      </c>
      <c r="AE434" s="111">
        <v>0</v>
      </c>
      <c r="AF434" s="111">
        <v>5.5587198999999997E-2</v>
      </c>
      <c r="AG434" s="111">
        <v>0.24590355999999999</v>
      </c>
      <c r="AH434" s="111">
        <v>0.19180491999999999</v>
      </c>
      <c r="AI434" s="41"/>
      <c r="AJ434" s="114">
        <v>5.1019434000000002E-2</v>
      </c>
      <c r="AK434" s="114">
        <v>4.7679280999999997E-2</v>
      </c>
      <c r="AL434" s="114">
        <v>2.250976E-3</v>
      </c>
      <c r="AM434" s="114">
        <v>1.089177E-3</v>
      </c>
      <c r="AN434" s="113">
        <f t="shared" si="187"/>
        <v>2.8584700594678999E-6</v>
      </c>
      <c r="AO434" s="112">
        <f t="shared" si="188"/>
        <v>8.3246152816809321E-9</v>
      </c>
      <c r="AP434" s="112">
        <f t="shared" si="189"/>
        <v>0.152545802851</v>
      </c>
      <c r="AQ434" s="328">
        <v>2.6146062E-6</v>
      </c>
      <c r="AR434" s="328">
        <v>7.8896682E-9</v>
      </c>
      <c r="AS434" s="328">
        <v>2.1552353000000001E-13</v>
      </c>
      <c r="AT434" s="328">
        <v>9.1514296000000001E-11</v>
      </c>
      <c r="AU434" s="328">
        <v>1.1855681E-11</v>
      </c>
      <c r="AV434" s="328">
        <v>1.1829244E-9</v>
      </c>
      <c r="AW434" s="328">
        <v>2.4054121E-7</v>
      </c>
      <c r="AX434" s="328">
        <v>1.7106525999999999E-10</v>
      </c>
      <c r="AY434" s="328">
        <v>2.5403158000000001E-10</v>
      </c>
      <c r="AZ434" s="328">
        <v>1.3507735E-13</v>
      </c>
      <c r="BA434" s="328">
        <v>7.4921994999999998E-16</v>
      </c>
      <c r="BB434" s="328">
        <v>2.8553644E-13</v>
      </c>
      <c r="BC434" s="328">
        <v>6.1039251999999994E-14</v>
      </c>
      <c r="BD434" s="328">
        <v>2.0614080000000001E-14</v>
      </c>
      <c r="BE434" s="328">
        <v>1.4172424999999999E-9</v>
      </c>
      <c r="BF434" s="328">
        <v>6.1706172999999999E-10</v>
      </c>
      <c r="BG434" s="328">
        <v>9.1192297999999996E-12</v>
      </c>
      <c r="BH434" s="328">
        <v>1.6842851E-5</v>
      </c>
      <c r="BI434" s="329">
        <v>0.15252895999999999</v>
      </c>
      <c r="BJ434" s="328">
        <v>2.0508609000000001E-12</v>
      </c>
      <c r="BK434" s="328">
        <v>1.2471451E-14</v>
      </c>
      <c r="BL434" s="328">
        <v>5.5798198E-19</v>
      </c>
      <c r="BM434" s="41"/>
      <c r="BN434" s="111">
        <v>1.1404663E-4</v>
      </c>
      <c r="BO434" s="122">
        <v>2.1304220000000001E-6</v>
      </c>
      <c r="BP434" s="122">
        <v>7.7934991E-5</v>
      </c>
      <c r="BQ434" s="122">
        <v>8.8536638000000004E-8</v>
      </c>
      <c r="BR434" s="122">
        <v>2.3044617000000001E-6</v>
      </c>
      <c r="BS434" s="122">
        <v>7.4342452999999999E-7</v>
      </c>
      <c r="BT434" s="122">
        <v>2.1108916999999999E-10</v>
      </c>
      <c r="BU434" s="122">
        <v>1.1376696999999999E-6</v>
      </c>
      <c r="BV434" s="122">
        <v>1.7540602E-7</v>
      </c>
      <c r="BW434" s="122">
        <v>8.1277774999999999E-8</v>
      </c>
      <c r="BX434" s="122">
        <v>8.9108893999999993E-8</v>
      </c>
      <c r="BY434" s="122">
        <v>6.4722411999999999E-9</v>
      </c>
      <c r="BZ434" s="122">
        <v>1.5730028999999999E-9</v>
      </c>
      <c r="CA434" s="122">
        <v>1.8658913999999999E-6</v>
      </c>
      <c r="CB434" s="122">
        <v>2.7340499000000001E-5</v>
      </c>
      <c r="CC434" s="122">
        <v>1.4638616E-7</v>
      </c>
      <c r="CD434" s="122">
        <v>2.9441602000000001E-10</v>
      </c>
      <c r="CF434" s="173"/>
      <c r="CG434" s="76" t="s">
        <v>11721</v>
      </c>
      <c r="CK434" s="41"/>
      <c r="CN434" s="41"/>
      <c r="CO434" s="41"/>
      <c r="CP434" s="41"/>
      <c r="CQ434" s="41"/>
      <c r="CR434" s="41"/>
      <c r="CS434" s="41"/>
      <c r="CT434" s="41"/>
      <c r="CU434" s="41"/>
      <c r="CV434" s="41"/>
      <c r="CW434" s="41"/>
    </row>
    <row r="435" spans="1:101" ht="14.5" customHeight="1">
      <c r="A435" s="41" t="s">
        <v>11720</v>
      </c>
      <c r="B435" s="119" t="s">
        <v>11680</v>
      </c>
      <c r="C435" s="120" t="str">
        <f t="shared" si="180"/>
        <v>A.070.09.202</v>
      </c>
      <c r="D435" s="135" t="s">
        <v>11714</v>
      </c>
      <c r="E435" s="119" t="s">
        <v>10730</v>
      </c>
      <c r="F435" s="118" t="str">
        <f t="shared" si="181"/>
        <v>Nat Gas 40 MJ/Nm3 from Norway, Algeria, UK, for heat, incl. combustion</v>
      </c>
      <c r="G435" s="118">
        <f t="shared" si="182"/>
        <v>0.43417344190100005</v>
      </c>
      <c r="H435" s="118">
        <f t="shared" si="183"/>
        <v>1.6854691009999999E-2</v>
      </c>
      <c r="I435" s="118">
        <f t="shared" si="184"/>
        <v>2.80711994E-2</v>
      </c>
      <c r="J435" s="326">
        <f t="shared" si="185"/>
        <v>3.9698814910000008E-3</v>
      </c>
      <c r="K435" s="118">
        <v>0.38527767000000002</v>
      </c>
      <c r="L435" s="118">
        <v>1.0074202000000001E-2</v>
      </c>
      <c r="M435" s="118">
        <v>1.6506053E-2</v>
      </c>
      <c r="N435" s="118">
        <v>1.4185247E-2</v>
      </c>
      <c r="O435" s="118">
        <v>2.1826557000000002E-3</v>
      </c>
      <c r="P435" s="118">
        <v>2.5999782999999997E-4</v>
      </c>
      <c r="Q435" s="118">
        <v>2.2679048E-4</v>
      </c>
      <c r="R435" s="118">
        <v>1.4909444E-3</v>
      </c>
      <c r="S435" s="118">
        <v>5.3492665000000003E-4</v>
      </c>
      <c r="T435" s="118">
        <v>0</v>
      </c>
      <c r="U435" s="118">
        <v>3.4236408000000002E-3</v>
      </c>
      <c r="V435" s="330">
        <v>1.1314040999999999E-5</v>
      </c>
      <c r="W435" s="118">
        <v>0</v>
      </c>
      <c r="X435" s="118">
        <v>0</v>
      </c>
      <c r="Y435" s="41"/>
      <c r="Z435" s="327">
        <f t="shared" si="186"/>
        <v>2.8968245864661655</v>
      </c>
      <c r="AA435" s="41"/>
      <c r="AB435" s="111">
        <v>40.806221999999998</v>
      </c>
      <c r="AC435" s="111">
        <v>40.247701999999997</v>
      </c>
      <c r="AD435" s="111">
        <v>0.46415953999999998</v>
      </c>
      <c r="AE435" s="111">
        <v>0</v>
      </c>
      <c r="AF435" s="111">
        <v>0</v>
      </c>
      <c r="AG435" s="111">
        <v>4.6471100999999999E-3</v>
      </c>
      <c r="AH435" s="111">
        <v>8.9713730000000005E-2</v>
      </c>
      <c r="AI435" s="41"/>
      <c r="AJ435" s="114">
        <v>5.6284633000000001E-2</v>
      </c>
      <c r="AK435" s="114">
        <v>5.1846864999999999E-2</v>
      </c>
      <c r="AL435" s="114">
        <v>2.4189589E-3</v>
      </c>
      <c r="AM435" s="114">
        <v>2.0188093E-3</v>
      </c>
      <c r="AN435" s="113">
        <f t="shared" si="187"/>
        <v>3.1083252522480003E-6</v>
      </c>
      <c r="AO435" s="112">
        <f t="shared" si="188"/>
        <v>8.9458538062043005E-9</v>
      </c>
      <c r="AP435" s="112">
        <f t="shared" si="189"/>
        <v>0.28274640245799998</v>
      </c>
      <c r="AQ435" s="328">
        <v>2.7297000999999998E-6</v>
      </c>
      <c r="AR435" s="328">
        <v>8.2377027000000002E-9</v>
      </c>
      <c r="AS435" s="328">
        <v>2.2499893999999999E-13</v>
      </c>
      <c r="AT435" s="328">
        <v>1.8240257000000001E-10</v>
      </c>
      <c r="AU435" s="328">
        <v>2.3694977999999999E-11</v>
      </c>
      <c r="AV435" s="328">
        <v>2.1092901999999999E-9</v>
      </c>
      <c r="AW435" s="328">
        <v>3.7239207999999999E-7</v>
      </c>
      <c r="AX435" s="328">
        <v>3.0538819000000002E-10</v>
      </c>
      <c r="AY435" s="328">
        <v>3.8760257000000001E-10</v>
      </c>
      <c r="AZ435" s="328">
        <v>2.6599362999999998E-13</v>
      </c>
      <c r="BA435" s="328">
        <v>1.3644182999999999E-15</v>
      </c>
      <c r="BB435" s="328">
        <v>5.6366808999999999E-13</v>
      </c>
      <c r="BC435" s="328">
        <v>3.2565839999999998E-14</v>
      </c>
      <c r="BD435" s="328">
        <v>2.4613286E-14</v>
      </c>
      <c r="BE435" s="328">
        <v>2.8319222000000002E-9</v>
      </c>
      <c r="BF435" s="328">
        <v>1.0857623000000001E-9</v>
      </c>
      <c r="BG435" s="328">
        <v>1.4047142000000001E-11</v>
      </c>
      <c r="BH435" s="328">
        <v>2.5172457999999998E-5</v>
      </c>
      <c r="BI435" s="329">
        <v>0.28272122999999999</v>
      </c>
      <c r="BJ435" s="329">
        <v>0</v>
      </c>
      <c r="BK435" s="329">
        <v>0</v>
      </c>
      <c r="BL435" s="329">
        <v>0</v>
      </c>
      <c r="BM435" s="41"/>
      <c r="BN435" s="111">
        <v>1.4255164999999999E-4</v>
      </c>
      <c r="BO435" s="122">
        <v>3.3470707000000001E-6</v>
      </c>
      <c r="BP435" s="122">
        <v>8.0771156000000003E-5</v>
      </c>
      <c r="BQ435" s="122">
        <v>1.7554209000000001E-7</v>
      </c>
      <c r="BR435" s="122">
        <v>3.7275757E-6</v>
      </c>
      <c r="BS435" s="122">
        <v>1.3230880999999999E-6</v>
      </c>
      <c r="BT435" s="122">
        <v>3.4122908000000001E-10</v>
      </c>
      <c r="BU435" s="122">
        <v>2.0261449000000002E-6</v>
      </c>
      <c r="BV435" s="122">
        <v>3.4889877999999998E-7</v>
      </c>
      <c r="BW435" s="122">
        <v>1.5006858E-7</v>
      </c>
      <c r="BX435" s="122">
        <v>1.7809753E-7</v>
      </c>
      <c r="BY435" s="122">
        <v>1.0211935E-8</v>
      </c>
      <c r="BZ435" s="122">
        <v>3.1437584999999998E-9</v>
      </c>
      <c r="CA435" s="122">
        <v>3.3322244E-6</v>
      </c>
      <c r="CB435" s="122">
        <v>4.7033477E-5</v>
      </c>
      <c r="CC435" s="122">
        <v>1.2460820999999999E-7</v>
      </c>
      <c r="CD435" s="111">
        <v>0</v>
      </c>
      <c r="CF435" s="173"/>
      <c r="CG435" s="76" t="s">
        <v>11717</v>
      </c>
      <c r="CM435" s="41"/>
      <c r="CN435" s="41"/>
      <c r="CO435" s="41"/>
      <c r="CP435" s="41"/>
      <c r="CQ435" s="41"/>
      <c r="CR435" s="41"/>
      <c r="CS435" s="41"/>
      <c r="CT435" s="41"/>
      <c r="CU435" s="41"/>
      <c r="CV435" s="41"/>
      <c r="CW435" s="41"/>
    </row>
    <row r="436" spans="1:101" ht="14.5" customHeight="1">
      <c r="A436" s="41" t="s">
        <v>11716</v>
      </c>
      <c r="B436" s="119" t="s">
        <v>11680</v>
      </c>
      <c r="C436" s="120" t="str">
        <f t="shared" si="180"/>
        <v>A.070.09.203</v>
      </c>
      <c r="D436" s="135" t="s">
        <v>11714</v>
      </c>
      <c r="E436" s="119" t="s">
        <v>10730</v>
      </c>
      <c r="F436" s="118" t="str">
        <f t="shared" si="181"/>
        <v>Nat Gas 35 MJ/Nm3 from Netherlands, for heat, incl. combustion</v>
      </c>
      <c r="G436" s="118">
        <f t="shared" si="182"/>
        <v>0.68712379111106792</v>
      </c>
      <c r="H436" s="118">
        <f t="shared" si="183"/>
        <v>1.6451418629999999E-2</v>
      </c>
      <c r="I436" s="118">
        <f t="shared" si="184"/>
        <v>2.7514277600000001E-2</v>
      </c>
      <c r="J436" s="326">
        <f t="shared" si="185"/>
        <v>4.6141248810680005E-3</v>
      </c>
      <c r="K436" s="118">
        <v>0.63854396999999996</v>
      </c>
      <c r="L436" s="118">
        <v>9.9529082000000008E-3</v>
      </c>
      <c r="M436" s="118">
        <v>1.6117981E-2</v>
      </c>
      <c r="N436" s="118">
        <v>1.3848065E-2</v>
      </c>
      <c r="O436" s="118">
        <v>2.1312999E-3</v>
      </c>
      <c r="P436" s="118">
        <v>2.5158865999999998E-4</v>
      </c>
      <c r="Q436" s="118">
        <v>2.2046507E-4</v>
      </c>
      <c r="R436" s="118">
        <v>1.4433884E-3</v>
      </c>
      <c r="S436" s="118">
        <v>5.4344200999999995E-4</v>
      </c>
      <c r="T436" s="330">
        <v>5.0619954000000001E-5</v>
      </c>
      <c r="U436" s="118">
        <v>4.0089165999999997E-3</v>
      </c>
      <c r="V436" s="330">
        <v>1.1130891000000001E-5</v>
      </c>
      <c r="W436" s="330">
        <v>1.5426068E-8</v>
      </c>
      <c r="X436" s="118">
        <v>0</v>
      </c>
      <c r="Y436" s="41"/>
      <c r="Z436" s="327">
        <f t="shared" si="186"/>
        <v>4.8010824812030073</v>
      </c>
      <c r="AA436" s="41"/>
      <c r="AB436" s="111">
        <v>39.951149999999998</v>
      </c>
      <c r="AC436" s="111">
        <v>39.251365</v>
      </c>
      <c r="AD436" s="111">
        <v>0.54349619000000005</v>
      </c>
      <c r="AE436" s="111">
        <v>0</v>
      </c>
      <c r="AF436" s="111">
        <v>8.1064666000000007E-3</v>
      </c>
      <c r="AG436" s="111">
        <v>3.9998922999999999E-2</v>
      </c>
      <c r="AH436" s="111">
        <v>0.10818323000000001</v>
      </c>
      <c r="AI436" s="41"/>
      <c r="AJ436" s="114">
        <v>8.7003753000000003E-2</v>
      </c>
      <c r="AK436" s="114">
        <v>8.1186625999999998E-2</v>
      </c>
      <c r="AL436" s="114">
        <v>3.8558086999999999E-3</v>
      </c>
      <c r="AM436" s="114">
        <v>1.9613183000000002E-3</v>
      </c>
      <c r="AN436" s="113">
        <f t="shared" si="187"/>
        <v>4.8673037824998811E-6</v>
      </c>
      <c r="AO436" s="112">
        <f t="shared" si="188"/>
        <v>1.4259647365569773E-8</v>
      </c>
      <c r="AP436" s="112">
        <f t="shared" si="189"/>
        <v>0.27469444356799999</v>
      </c>
      <c r="AQ436" s="328">
        <v>4.4955078999999998E-6</v>
      </c>
      <c r="AR436" s="328">
        <v>1.3565521E-8</v>
      </c>
      <c r="AS436" s="328">
        <v>3.7056472E-13</v>
      </c>
      <c r="AT436" s="328">
        <v>1.7652013000000001E-10</v>
      </c>
      <c r="AU436" s="328">
        <v>2.2926086000000001E-11</v>
      </c>
      <c r="AV436" s="328">
        <v>2.0591521000000001E-9</v>
      </c>
      <c r="AW436" s="328">
        <v>3.6573573000000001E-7</v>
      </c>
      <c r="AX436" s="328">
        <v>2.9807526E-10</v>
      </c>
      <c r="AY436" s="328">
        <v>3.8092242999999998E-10</v>
      </c>
      <c r="AZ436" s="328">
        <v>2.5765225E-13</v>
      </c>
      <c r="BA436" s="328">
        <v>1.3298471E-15</v>
      </c>
      <c r="BB436" s="328">
        <v>5.4571410000000005E-13</v>
      </c>
      <c r="BC436" s="328">
        <v>3.1524248E-14</v>
      </c>
      <c r="BD436" s="328">
        <v>2.384457E-14</v>
      </c>
      <c r="BE436" s="328">
        <v>2.7400628999999998E-9</v>
      </c>
      <c r="BF436" s="328">
        <v>1.0611922E-9</v>
      </c>
      <c r="BG436" s="328">
        <v>1.3896227E-11</v>
      </c>
      <c r="BH436" s="328">
        <v>2.4953568E-5</v>
      </c>
      <c r="BI436" s="329">
        <v>0.27466949000000002</v>
      </c>
      <c r="BJ436" s="328">
        <v>2.9908387999999998E-13</v>
      </c>
      <c r="BK436" s="328">
        <v>1.8187533E-15</v>
      </c>
      <c r="BL436" s="328">
        <v>8.1372372000000001E-20</v>
      </c>
      <c r="BM436" s="41"/>
      <c r="BN436" s="111">
        <v>1.9429577E-4</v>
      </c>
      <c r="BO436" s="122">
        <v>3.2851567E-6</v>
      </c>
      <c r="BP436" s="111">
        <v>1.3386691999999999E-4</v>
      </c>
      <c r="BQ436" s="122">
        <v>1.6994243E-7</v>
      </c>
      <c r="BR436" s="122">
        <v>3.6533895000000001E-6</v>
      </c>
      <c r="BS436" s="122">
        <v>1.2920287E-6</v>
      </c>
      <c r="BT436" s="122">
        <v>3.3604168999999999E-10</v>
      </c>
      <c r="BU436" s="122">
        <v>1.9784655999999999E-6</v>
      </c>
      <c r="BV436" s="122">
        <v>3.3761426999999999E-7</v>
      </c>
      <c r="BW436" s="122">
        <v>1.4588302E-7</v>
      </c>
      <c r="BX436" s="122">
        <v>1.7231812999999999E-7</v>
      </c>
      <c r="BY436" s="122">
        <v>1.0079295E-8</v>
      </c>
      <c r="BZ436" s="122">
        <v>3.0417501999999998E-9</v>
      </c>
      <c r="CA436" s="122">
        <v>3.2496850000000002E-6</v>
      </c>
      <c r="CB436" s="122">
        <v>4.5998046000000002E-5</v>
      </c>
      <c r="CC436" s="122">
        <v>1.3282041E-7</v>
      </c>
      <c r="CD436" s="122">
        <v>4.2935669999999997E-11</v>
      </c>
      <c r="CF436" s="173"/>
      <c r="CG436" s="76" t="s">
        <v>11712</v>
      </c>
      <c r="CL436" s="41"/>
      <c r="CM436" s="41"/>
      <c r="CN436" s="41"/>
      <c r="CO436" s="41"/>
      <c r="CP436" s="41"/>
      <c r="CQ436" s="41"/>
      <c r="CR436" s="41"/>
      <c r="CS436" s="41"/>
      <c r="CT436" s="41"/>
      <c r="CU436" s="41"/>
      <c r="CV436" s="41"/>
      <c r="CW436" s="41"/>
    </row>
    <row r="437" spans="1:101" ht="14.5" customHeight="1">
      <c r="B437" s="119" t="s">
        <v>11680</v>
      </c>
      <c r="C437" s="133" t="s">
        <v>82</v>
      </c>
      <c r="D437" s="133" t="s">
        <v>11690</v>
      </c>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M437" s="41"/>
      <c r="AN437" s="41"/>
      <c r="AO437" s="41"/>
      <c r="AP437" s="41"/>
      <c r="AQ437" s="41"/>
      <c r="AR437" s="41"/>
      <c r="AS437" s="41"/>
      <c r="AT437" s="41"/>
      <c r="AU437" s="41"/>
      <c r="AV437" s="41"/>
      <c r="AW437" s="41"/>
      <c r="AX437" s="41"/>
      <c r="AY437" s="41"/>
      <c r="AZ437" s="41"/>
      <c r="BA437" s="41"/>
      <c r="BB437" s="41"/>
      <c r="BC437" s="41"/>
      <c r="BD437" s="41"/>
      <c r="BE437" s="41"/>
      <c r="BF437" s="41"/>
      <c r="BG437" s="41"/>
      <c r="BH437" s="41"/>
      <c r="BI437" s="41"/>
      <c r="BJ437" s="41"/>
      <c r="BK437" s="41"/>
      <c r="BL437" s="41"/>
      <c r="BM437" s="41"/>
      <c r="BN437" s="41"/>
      <c r="BO437" s="41"/>
      <c r="BP437" s="41"/>
      <c r="BQ437" s="41"/>
      <c r="BR437" s="41"/>
      <c r="BS437" s="41"/>
      <c r="BT437" s="41"/>
      <c r="BU437" s="41"/>
      <c r="BV437" s="41"/>
      <c r="BW437" s="41"/>
      <c r="BX437" s="41"/>
      <c r="BY437" s="41"/>
      <c r="BZ437" s="41"/>
      <c r="CA437" s="41"/>
      <c r="CB437" s="41"/>
      <c r="CC437" s="41"/>
      <c r="CD437" s="41"/>
      <c r="CE437" s="130"/>
      <c r="CF437" s="172"/>
      <c r="CL437" s="41"/>
      <c r="CM437" s="41"/>
      <c r="CN437" s="41"/>
      <c r="CO437" s="41"/>
      <c r="CP437" s="41"/>
      <c r="CQ437" s="41"/>
      <c r="CR437" s="41"/>
      <c r="CS437" s="41"/>
      <c r="CT437" s="41"/>
      <c r="CU437" s="41"/>
      <c r="CV437" s="41"/>
      <c r="CW437" s="41"/>
    </row>
    <row r="438" spans="1:101" ht="14.5" customHeight="1">
      <c r="A438" s="41" t="s">
        <v>11711</v>
      </c>
      <c r="B438" s="119" t="s">
        <v>11680</v>
      </c>
      <c r="C438" s="120" t="str">
        <f t="shared" ref="C438:C448" si="190">MID(A438,1,12)</f>
        <v>A.070.10.101</v>
      </c>
      <c r="D438" s="135" t="s">
        <v>11690</v>
      </c>
      <c r="E438" s="119" t="s">
        <v>6570</v>
      </c>
      <c r="F438" s="118" t="str">
        <f t="shared" ref="F438:F448" si="191">MID(A438, 21,85)</f>
        <v>Crude oil EU General (for feedstock)</v>
      </c>
      <c r="G438" s="118">
        <f t="shared" ref="G438:G448" si="192">H438+I438+J438+K438</f>
        <v>3.8785112987423001E-2</v>
      </c>
      <c r="H438" s="118">
        <f t="shared" ref="H438:H448" si="193">N438+O438+P438+Q438</f>
        <v>4.1406729350430002E-3</v>
      </c>
      <c r="I438" s="118">
        <f t="shared" ref="I438:I448" si="194">L438+M438+R438</f>
        <v>7.7170993971000003E-3</v>
      </c>
      <c r="J438" s="326">
        <f t="shared" ref="J438:J448" si="195">S438+IF(T438="x",0,T438)+IF(U438="x",0,U438)+IF(V438="x",0,V438)+W438+X438</f>
        <v>1.6445336552800001E-3</v>
      </c>
      <c r="K438" s="118">
        <v>2.5282807000000001E-2</v>
      </c>
      <c r="L438" s="118">
        <v>5.2205000000000003E-3</v>
      </c>
      <c r="M438" s="118">
        <v>2.4937878000000002E-3</v>
      </c>
      <c r="N438" s="118">
        <v>2.0946720000000001E-3</v>
      </c>
      <c r="O438" s="118">
        <v>2.0248531000000001E-3</v>
      </c>
      <c r="P438" s="330">
        <v>6.2588043000000001E-8</v>
      </c>
      <c r="Q438" s="330">
        <v>2.1085247000000001E-5</v>
      </c>
      <c r="R438" s="330">
        <v>2.8115971E-6</v>
      </c>
      <c r="S438" s="330">
        <v>4.3065528E-7</v>
      </c>
      <c r="T438" s="118">
        <v>0</v>
      </c>
      <c r="U438" s="118">
        <v>1.6441030000000001E-3</v>
      </c>
      <c r="V438" s="118">
        <v>0</v>
      </c>
      <c r="W438" s="118">
        <v>0</v>
      </c>
      <c r="X438" s="118">
        <v>0</v>
      </c>
      <c r="Y438" s="41"/>
      <c r="Z438" s="327">
        <f t="shared" ref="Z438:Z448" si="196">K438/0.133</f>
        <v>0.19009629323308269</v>
      </c>
      <c r="AA438" s="41"/>
      <c r="AB438" s="111">
        <v>50.239573</v>
      </c>
      <c r="AC438" s="111">
        <v>49.993375</v>
      </c>
      <c r="AD438" s="111">
        <v>0.22289900000000001</v>
      </c>
      <c r="AE438" s="111">
        <v>0</v>
      </c>
      <c r="AF438" s="111">
        <v>1.6707501E-2</v>
      </c>
      <c r="AG438" s="111">
        <v>7.8911835999999997E-4</v>
      </c>
      <c r="AH438" s="111">
        <v>5.8020277000000002E-3</v>
      </c>
      <c r="AI438" s="41"/>
      <c r="AJ438" s="114">
        <v>8.6085526999999992E-3</v>
      </c>
      <c r="AK438" s="114">
        <v>5.0960160000000001E-3</v>
      </c>
      <c r="AL438" s="114">
        <v>2.0130604999999999E-4</v>
      </c>
      <c r="AM438" s="114">
        <v>3.3112306999999999E-3</v>
      </c>
      <c r="AN438" s="113">
        <f t="shared" ref="AN438:AN448" si="197">AQ438+AT438+AU438+AV438+AW438+BE438+BF438+BJ438</f>
        <v>3.0551654778516362E-7</v>
      </c>
      <c r="AO438" s="112">
        <f t="shared" ref="AO438:AO448" si="198">AR438+AS438+AX438+AY438+AZ438+BA438+BB438+BC438+BD438+BG438+BK438+BL438</f>
        <v>7.4447503203293582E-10</v>
      </c>
      <c r="AP438" s="112">
        <f t="shared" ref="AP438:AP448" si="199">BH438+BI438</f>
        <v>0.46375780114343995</v>
      </c>
      <c r="AQ438" s="328">
        <v>1.8671065999999999E-7</v>
      </c>
      <c r="AR438" s="328">
        <v>5.6375297999999998E-10</v>
      </c>
      <c r="AS438" s="328">
        <v>1.5385568000000001E-14</v>
      </c>
      <c r="AT438" s="328">
        <v>1.7695780000000002E-18</v>
      </c>
      <c r="AU438" s="329">
        <v>0</v>
      </c>
      <c r="AV438" s="328">
        <v>3.1146265999999999E-10</v>
      </c>
      <c r="AW438" s="328">
        <v>1.18494E-7</v>
      </c>
      <c r="AX438" s="328">
        <v>4.4152531999999999E-11</v>
      </c>
      <c r="AY438" s="328">
        <v>1.3655197999999999E-10</v>
      </c>
      <c r="AZ438" s="328">
        <v>1.0956085999999999E-15</v>
      </c>
      <c r="BA438" s="328">
        <v>5.0756288999999999E-17</v>
      </c>
      <c r="BB438" s="328">
        <v>1.0060514E-15</v>
      </c>
      <c r="BC438" s="328">
        <v>3.2274169000000001E-19</v>
      </c>
      <c r="BD438" s="328">
        <v>1.7259051999999999E-18</v>
      </c>
      <c r="BE438" s="328">
        <v>2.0761553999999999E-14</v>
      </c>
      <c r="BF438" s="328">
        <v>4.0436183999999998E-13</v>
      </c>
      <c r="BG438" s="329">
        <v>0</v>
      </c>
      <c r="BH438" s="328">
        <v>7.1143439999999999E-8</v>
      </c>
      <c r="BI438" s="329">
        <v>0.46375772999999998</v>
      </c>
      <c r="BJ438" s="329">
        <v>0</v>
      </c>
      <c r="BK438" s="329">
        <v>0</v>
      </c>
      <c r="BL438" s="329">
        <v>0</v>
      </c>
      <c r="BM438" s="41"/>
      <c r="BN438" s="122">
        <v>7.0439418000000005E-5</v>
      </c>
      <c r="BO438" s="122">
        <v>1.0439722E-6</v>
      </c>
      <c r="BP438" s="122">
        <v>5.300389E-6</v>
      </c>
      <c r="BQ438" s="122">
        <v>3.2935106000000002E-10</v>
      </c>
      <c r="BR438" s="122">
        <v>2.5379027999999999E-6</v>
      </c>
      <c r="BS438" s="122">
        <v>2.0178662999999999E-7</v>
      </c>
      <c r="BT438" s="122">
        <v>1.0108090999999999E-11</v>
      </c>
      <c r="BU438" s="122">
        <v>3.0603727999999999E-7</v>
      </c>
      <c r="BV438" s="122">
        <v>8.3988747000000006E-11</v>
      </c>
      <c r="BW438" s="122">
        <v>1.395223E-8</v>
      </c>
      <c r="BX438" s="111">
        <v>0</v>
      </c>
      <c r="BY438" s="111">
        <v>0</v>
      </c>
      <c r="BZ438" s="111">
        <v>0</v>
      </c>
      <c r="CA438" s="122">
        <v>4.710158E-7</v>
      </c>
      <c r="CB438" s="122">
        <v>6.0563679E-5</v>
      </c>
      <c r="CC438" s="122">
        <v>2.5957237000000003E-10</v>
      </c>
      <c r="CD438" s="111">
        <v>0</v>
      </c>
      <c r="CF438" s="173"/>
      <c r="CG438" s="76" t="s">
        <v>689</v>
      </c>
      <c r="CH438" s="42"/>
      <c r="CI438" s="42"/>
      <c r="CK438" s="41"/>
      <c r="CL438" s="41"/>
      <c r="CM438" s="41"/>
      <c r="CN438" s="41"/>
      <c r="CO438" s="41"/>
      <c r="CP438" s="41"/>
      <c r="CQ438" s="41"/>
      <c r="CR438" s="41"/>
      <c r="CS438" s="41"/>
      <c r="CT438" s="41"/>
      <c r="CU438" s="41"/>
      <c r="CV438" s="41"/>
      <c r="CW438" s="41"/>
    </row>
    <row r="439" spans="1:101" ht="14.5" customHeight="1">
      <c r="A439" s="41" t="s">
        <v>11709</v>
      </c>
      <c r="B439" s="119" t="s">
        <v>11680</v>
      </c>
      <c r="C439" s="120" t="str">
        <f t="shared" si="190"/>
        <v>A.070.10.102</v>
      </c>
      <c r="D439" s="135" t="s">
        <v>11690</v>
      </c>
      <c r="E439" s="119" t="s">
        <v>6570</v>
      </c>
      <c r="F439" s="118" t="str">
        <f t="shared" si="191"/>
        <v>Crude oil US General (for feedstock)</v>
      </c>
      <c r="G439" s="118">
        <f t="shared" si="192"/>
        <v>6.1648644093999998E-2</v>
      </c>
      <c r="H439" s="118">
        <f t="shared" si="193"/>
        <v>1.5519462869999999E-3</v>
      </c>
      <c r="I439" s="118">
        <f t="shared" si="194"/>
        <v>1.1266013890000001E-2</v>
      </c>
      <c r="J439" s="326">
        <f t="shared" si="195"/>
        <v>5.5249219170000006E-3</v>
      </c>
      <c r="K439" s="118">
        <v>4.3305761999999998E-2</v>
      </c>
      <c r="L439" s="118">
        <v>7.382078E-4</v>
      </c>
      <c r="M439" s="118">
        <v>9.2199209000000002E-4</v>
      </c>
      <c r="N439" s="118">
        <v>6.9318389000000002E-4</v>
      </c>
      <c r="O439" s="118">
        <v>1.0875755E-4</v>
      </c>
      <c r="P439" s="330">
        <v>4.1163416999999999E-5</v>
      </c>
      <c r="Q439" s="118">
        <v>7.0884143E-4</v>
      </c>
      <c r="R439" s="118">
        <v>9.6058140000000007E-3</v>
      </c>
      <c r="S439" s="330">
        <v>4.0495418999999997E-5</v>
      </c>
      <c r="T439" s="118">
        <v>4.8322560000000001E-3</v>
      </c>
      <c r="U439" s="118">
        <v>6.3247513999999995E-4</v>
      </c>
      <c r="V439" s="330">
        <v>1.9695358E-5</v>
      </c>
      <c r="W439" s="118">
        <v>0</v>
      </c>
      <c r="X439" s="118">
        <v>0</v>
      </c>
      <c r="Y439" s="41"/>
      <c r="Z439" s="327">
        <f t="shared" si="196"/>
        <v>0.32560723308270673</v>
      </c>
      <c r="AA439" s="41"/>
      <c r="AB439" s="111">
        <v>49.819575999999998</v>
      </c>
      <c r="AC439" s="111">
        <v>49.683841999999999</v>
      </c>
      <c r="AD439" s="111">
        <v>8.5739197000000003E-2</v>
      </c>
      <c r="AE439" s="111">
        <v>0</v>
      </c>
      <c r="AF439" s="111">
        <v>5.7364520000000004E-3</v>
      </c>
      <c r="AG439" s="111">
        <v>2.5327158999999998E-2</v>
      </c>
      <c r="AH439" s="111">
        <v>1.8930415999999999E-2</v>
      </c>
      <c r="AI439" s="41"/>
      <c r="AJ439" s="114">
        <v>1.0006483E-2</v>
      </c>
      <c r="AK439" s="114">
        <v>6.2179428999999996E-3</v>
      </c>
      <c r="AL439" s="114">
        <v>2.9326120000000002E-4</v>
      </c>
      <c r="AM439" s="114">
        <v>3.4952793000000001E-3</v>
      </c>
      <c r="AN439" s="113">
        <f t="shared" si="197"/>
        <v>3.7277834721705004E-7</v>
      </c>
      <c r="AO439" s="112">
        <f t="shared" si="198"/>
        <v>1.0845458816492002E-9</v>
      </c>
      <c r="AP439" s="112">
        <f t="shared" si="199"/>
        <v>0.48953492046570002</v>
      </c>
      <c r="AQ439" s="328">
        <v>3.3439010000000001E-7</v>
      </c>
      <c r="AR439" s="328">
        <v>1.010188E-9</v>
      </c>
      <c r="AS439" s="328">
        <v>2.7546784000000002E-14</v>
      </c>
      <c r="AT439" s="328">
        <v>1.1064171000000001E-11</v>
      </c>
      <c r="AU439" s="328">
        <v>9.6641604999999998E-13</v>
      </c>
      <c r="AV439" s="328">
        <v>1.0307369E-10</v>
      </c>
      <c r="AW439" s="328">
        <v>2.3111876999999999E-8</v>
      </c>
      <c r="AX439" s="328">
        <v>1.4946355E-11</v>
      </c>
      <c r="AY439" s="328">
        <v>2.5582168000000002E-11</v>
      </c>
      <c r="AZ439" s="328">
        <v>3.6464339999999999E-13</v>
      </c>
      <c r="BA439" s="328">
        <v>2.2252481999999999E-15</v>
      </c>
      <c r="BB439" s="328">
        <v>4.6816236999999999E-14</v>
      </c>
      <c r="BC439" s="328">
        <v>7.4377475999999997E-13</v>
      </c>
      <c r="BD439" s="328">
        <v>1.5687522000000001E-13</v>
      </c>
      <c r="BE439" s="328">
        <v>1.7264894E-10</v>
      </c>
      <c r="BF439" s="328">
        <v>1.4988617E-8</v>
      </c>
      <c r="BG439" s="328">
        <v>3.2487477E-11</v>
      </c>
      <c r="BH439" s="328">
        <v>1.8304657E-6</v>
      </c>
      <c r="BI439" s="329">
        <v>0.48953309</v>
      </c>
      <c r="BJ439" s="329">
        <v>0</v>
      </c>
      <c r="BK439" s="329">
        <v>0</v>
      </c>
      <c r="BL439" s="329">
        <v>0</v>
      </c>
      <c r="BM439" s="41"/>
      <c r="BN439" s="122">
        <v>7.1623511000000006E-5</v>
      </c>
      <c r="BO439" s="122">
        <v>2.1102101999999999E-7</v>
      </c>
      <c r="BP439" s="122">
        <v>9.0787937000000007E-6</v>
      </c>
      <c r="BQ439" s="122">
        <v>1.1252325999999999E-6</v>
      </c>
      <c r="BR439" s="122">
        <v>2.2466403999999999E-7</v>
      </c>
      <c r="BS439" s="122">
        <v>7.1445346E-8</v>
      </c>
      <c r="BT439" s="122">
        <v>6.0777306000000005E-10</v>
      </c>
      <c r="BU439" s="122">
        <v>1.0868105E-7</v>
      </c>
      <c r="BV439" s="122">
        <v>5.5238407999999999E-8</v>
      </c>
      <c r="BW439" s="122">
        <v>4.6904449999999999E-7</v>
      </c>
      <c r="BX439" s="122">
        <v>7.2413305999999996E-9</v>
      </c>
      <c r="BY439" s="122">
        <v>2.1221900000000001E-8</v>
      </c>
      <c r="BZ439" s="122">
        <v>1.2510814000000001E-10</v>
      </c>
      <c r="CA439" s="122">
        <v>2.2868918999999999E-7</v>
      </c>
      <c r="CB439" s="122">
        <v>6.0006785999999998E-5</v>
      </c>
      <c r="CC439" s="122">
        <v>1.4719041999999999E-8</v>
      </c>
      <c r="CD439" s="111">
        <v>0</v>
      </c>
      <c r="CF439" s="173"/>
      <c r="CG439" s="42" t="s">
        <v>1038</v>
      </c>
      <c r="CH439" s="42"/>
      <c r="CI439" s="42"/>
      <c r="CK439" s="41"/>
      <c r="CL439" s="41"/>
      <c r="CM439" s="41"/>
      <c r="CN439" s="41"/>
      <c r="CO439" s="41"/>
      <c r="CP439" s="41"/>
      <c r="CQ439" s="41"/>
      <c r="CR439" s="41"/>
      <c r="CS439" s="41"/>
      <c r="CT439" s="41"/>
      <c r="CU439" s="41"/>
      <c r="CV439" s="41"/>
      <c r="CW439" s="41"/>
    </row>
    <row r="440" spans="1:101" ht="14.5" customHeight="1">
      <c r="A440" s="41" t="s">
        <v>11707</v>
      </c>
      <c r="B440" s="119" t="s">
        <v>11680</v>
      </c>
      <c r="C440" s="120" t="str">
        <f t="shared" si="190"/>
        <v>A.070.10.103</v>
      </c>
      <c r="D440" s="135" t="s">
        <v>11690</v>
      </c>
      <c r="E440" s="119" t="s">
        <v>6570</v>
      </c>
      <c r="F440" s="118" t="str">
        <f t="shared" si="191"/>
        <v>Diesel low-sulphur (excluding combustion)</v>
      </c>
      <c r="G440" s="118">
        <f t="shared" si="192"/>
        <v>0.56261489792999997</v>
      </c>
      <c r="H440" s="118">
        <f t="shared" si="193"/>
        <v>1.916851483E-2</v>
      </c>
      <c r="I440" s="118">
        <f t="shared" si="194"/>
        <v>4.70654883E-2</v>
      </c>
      <c r="J440" s="326">
        <f t="shared" si="195"/>
        <v>0.43226273579999996</v>
      </c>
      <c r="K440" s="118">
        <v>6.4118158999999994E-2</v>
      </c>
      <c r="L440" s="118">
        <v>1.9406601999999998E-2</v>
      </c>
      <c r="M440" s="118">
        <v>1.9363119000000002E-2</v>
      </c>
      <c r="N440" s="118">
        <v>7.6746269000000002E-3</v>
      </c>
      <c r="O440" s="118">
        <v>1.3456257000000001E-3</v>
      </c>
      <c r="P440" s="118">
        <v>2.9948102999999998E-4</v>
      </c>
      <c r="Q440" s="118">
        <v>9.8487812000000001E-3</v>
      </c>
      <c r="R440" s="118">
        <v>8.2957672999999996E-3</v>
      </c>
      <c r="S440" s="118">
        <v>2.6172629999999999E-4</v>
      </c>
      <c r="T440" s="118">
        <v>0.42899999999999999</v>
      </c>
      <c r="U440" s="118">
        <v>1.2075936000000001E-3</v>
      </c>
      <c r="V440" s="118">
        <v>1.7934158999999999E-3</v>
      </c>
      <c r="W440" s="118">
        <v>0</v>
      </c>
      <c r="X440" s="118">
        <v>0</v>
      </c>
      <c r="Y440" s="41"/>
      <c r="Z440" s="327">
        <f t="shared" si="196"/>
        <v>0.48209142105263153</v>
      </c>
      <c r="AA440" s="41"/>
      <c r="AB440" s="111">
        <v>52.184015000000002</v>
      </c>
      <c r="AC440" s="111">
        <v>51.974457999999998</v>
      </c>
      <c r="AD440" s="111">
        <v>0.16371930000000001</v>
      </c>
      <c r="AE440" s="111">
        <v>0</v>
      </c>
      <c r="AF440" s="111">
        <v>0</v>
      </c>
      <c r="AG440" s="111">
        <v>1.8842990999999999E-3</v>
      </c>
      <c r="AH440" s="111">
        <v>4.3953384999999998E-2</v>
      </c>
      <c r="AI440" s="41"/>
      <c r="AJ440" s="114">
        <v>2.2649155000000001E-2</v>
      </c>
      <c r="AK440" s="114">
        <v>1.7830968999999999E-2</v>
      </c>
      <c r="AL440" s="114">
        <v>1.4067283E-3</v>
      </c>
      <c r="AM440" s="114">
        <v>3.4114575999999999E-3</v>
      </c>
      <c r="AN440" s="113">
        <f t="shared" si="197"/>
        <v>1.0690029271032001E-6</v>
      </c>
      <c r="AO440" s="112">
        <f t="shared" si="198"/>
        <v>5.2023974544029998E-9</v>
      </c>
      <c r="AP440" s="112">
        <f t="shared" si="199"/>
        <v>0.47779517931800003</v>
      </c>
      <c r="AQ440" s="328">
        <v>4.6978467000000001E-7</v>
      </c>
      <c r="AR440" s="328">
        <v>1.4181487999999999E-9</v>
      </c>
      <c r="AS440" s="328">
        <v>3.8712385E-14</v>
      </c>
      <c r="AT440" s="328">
        <v>3.9403093999999998E-10</v>
      </c>
      <c r="AU440" s="328">
        <v>8.4295231999999996E-12</v>
      </c>
      <c r="AV440" s="328">
        <v>1.1412048E-9</v>
      </c>
      <c r="AW440" s="328">
        <v>4.9431761000000001E-7</v>
      </c>
      <c r="AX440" s="328">
        <v>1.7047222E-10</v>
      </c>
      <c r="AY440" s="328">
        <v>6.3811971999999996E-10</v>
      </c>
      <c r="AZ440" s="328">
        <v>2.3993288000000002E-12</v>
      </c>
      <c r="BA440" s="328">
        <v>9.3474338000000006E-14</v>
      </c>
      <c r="BB440" s="328">
        <v>2.2418399E-12</v>
      </c>
      <c r="BC440" s="328">
        <v>1.4459820000000001E-13</v>
      </c>
      <c r="BD440" s="328">
        <v>2.8596078000000001E-13</v>
      </c>
      <c r="BE440" s="328">
        <v>9.6879184000000005E-10</v>
      </c>
      <c r="BF440" s="328">
        <v>1.0238819E-7</v>
      </c>
      <c r="BG440" s="328">
        <v>2.9704527999999999E-9</v>
      </c>
      <c r="BH440" s="328">
        <v>4.9639318E-5</v>
      </c>
      <c r="BI440" s="329">
        <v>0.47774554000000002</v>
      </c>
      <c r="BJ440" s="329">
        <v>0</v>
      </c>
      <c r="BK440" s="329">
        <v>0</v>
      </c>
      <c r="BL440" s="329">
        <v>0</v>
      </c>
      <c r="BM440" s="41"/>
      <c r="BN440" s="111">
        <v>1.0131522E-4</v>
      </c>
      <c r="BO440" s="122">
        <v>4.9112122999999998E-6</v>
      </c>
      <c r="BP440" s="122">
        <v>1.3441988E-5</v>
      </c>
      <c r="BQ440" s="122">
        <v>9.7223348000000009E-7</v>
      </c>
      <c r="BR440" s="122">
        <v>4.8778135000000004E-6</v>
      </c>
      <c r="BS440" s="122">
        <v>1.0009492999999999E-6</v>
      </c>
      <c r="BT440" s="122">
        <v>5.3928052000000002E-8</v>
      </c>
      <c r="BU440" s="122">
        <v>1.9763598000000001E-6</v>
      </c>
      <c r="BV440" s="122">
        <v>4.0188246000000003E-7</v>
      </c>
      <c r="BW440" s="122">
        <v>6.5169957999999996E-6</v>
      </c>
      <c r="BX440" s="122">
        <v>6.1359097999999999E-8</v>
      </c>
      <c r="BY440" s="122">
        <v>1.9364511000000001E-6</v>
      </c>
      <c r="BZ440" s="122">
        <v>8.4021327999999997E-10</v>
      </c>
      <c r="CA440" s="122">
        <v>2.2810268000000001E-6</v>
      </c>
      <c r="CB440" s="122">
        <v>6.2747533999999995E-5</v>
      </c>
      <c r="CC440" s="122">
        <v>1.3464478E-7</v>
      </c>
      <c r="CD440" s="111">
        <v>0</v>
      </c>
      <c r="CF440" s="173"/>
      <c r="CG440" s="42" t="s">
        <v>832</v>
      </c>
      <c r="CH440" s="42"/>
      <c r="CI440" s="42"/>
      <c r="CK440" s="41"/>
      <c r="CL440" s="41"/>
      <c r="CM440" s="41"/>
      <c r="CN440" s="41"/>
      <c r="CO440" s="41"/>
      <c r="CP440" s="41"/>
      <c r="CQ440" s="41"/>
      <c r="CR440" s="41"/>
      <c r="CS440" s="41"/>
      <c r="CT440" s="41"/>
      <c r="CU440" s="41"/>
      <c r="CV440" s="41"/>
      <c r="CW440" s="41"/>
    </row>
    <row r="441" spans="1:101" ht="14.5" customHeight="1">
      <c r="A441" s="41" t="s">
        <v>11705</v>
      </c>
      <c r="B441" s="119" t="s">
        <v>11680</v>
      </c>
      <c r="C441" s="120" t="str">
        <f t="shared" si="190"/>
        <v>A.070.10.104</v>
      </c>
      <c r="D441" s="135" t="s">
        <v>11690</v>
      </c>
      <c r="E441" s="119" t="s">
        <v>6570</v>
      </c>
      <c r="F441" s="118" t="str">
        <f t="shared" si="191"/>
        <v>Diesel low-sulphur including combustion CO2</v>
      </c>
      <c r="G441" s="118">
        <f t="shared" si="192"/>
        <v>0.98023489893000004</v>
      </c>
      <c r="H441" s="118">
        <f t="shared" si="193"/>
        <v>1.916851483E-2</v>
      </c>
      <c r="I441" s="118">
        <f t="shared" si="194"/>
        <v>4.70654883E-2</v>
      </c>
      <c r="J441" s="326">
        <f t="shared" si="195"/>
        <v>0.43226273579999996</v>
      </c>
      <c r="K441" s="118">
        <v>0.48173816000000003</v>
      </c>
      <c r="L441" s="118">
        <v>1.9406601999999998E-2</v>
      </c>
      <c r="M441" s="118">
        <v>1.9363119000000002E-2</v>
      </c>
      <c r="N441" s="118">
        <v>7.6746269000000002E-3</v>
      </c>
      <c r="O441" s="118">
        <v>1.3456257000000001E-3</v>
      </c>
      <c r="P441" s="118">
        <v>2.9948102999999998E-4</v>
      </c>
      <c r="Q441" s="118">
        <v>9.8487812000000001E-3</v>
      </c>
      <c r="R441" s="118">
        <v>8.2957672999999996E-3</v>
      </c>
      <c r="S441" s="118">
        <v>2.6172629999999999E-4</v>
      </c>
      <c r="T441" s="118">
        <v>0.42899999999999999</v>
      </c>
      <c r="U441" s="118">
        <v>1.2075936000000001E-3</v>
      </c>
      <c r="V441" s="118">
        <v>1.7934158999999999E-3</v>
      </c>
      <c r="W441" s="118">
        <v>0</v>
      </c>
      <c r="X441" s="118">
        <v>0</v>
      </c>
      <c r="Y441" s="41"/>
      <c r="Z441" s="327">
        <f t="shared" si="196"/>
        <v>3.6220914285714287</v>
      </c>
      <c r="AA441" s="41"/>
      <c r="AB441" s="111">
        <v>52.184015000000002</v>
      </c>
      <c r="AC441" s="111">
        <v>51.974457999999998</v>
      </c>
      <c r="AD441" s="111">
        <v>0.16371930000000001</v>
      </c>
      <c r="AE441" s="111">
        <v>0</v>
      </c>
      <c r="AF441" s="111">
        <v>0</v>
      </c>
      <c r="AG441" s="111">
        <v>1.8842990999999999E-3</v>
      </c>
      <c r="AH441" s="111">
        <v>4.3953384999999998E-2</v>
      </c>
      <c r="AI441" s="41"/>
      <c r="AJ441" s="114">
        <v>7.3630762000000002E-2</v>
      </c>
      <c r="AK441" s="114">
        <v>6.6435153999999996E-2</v>
      </c>
      <c r="AL441" s="114">
        <v>3.78415E-3</v>
      </c>
      <c r="AM441" s="114">
        <v>3.4114575999999999E-3</v>
      </c>
      <c r="AN441" s="113">
        <f t="shared" si="197"/>
        <v>3.9829229571031997E-6</v>
      </c>
      <c r="AO441" s="112">
        <f t="shared" si="198"/>
        <v>1.3994637864408001E-8</v>
      </c>
      <c r="AP441" s="112">
        <f t="shared" si="199"/>
        <v>0.47779517931800003</v>
      </c>
      <c r="AQ441" s="328">
        <v>3.3837047E-6</v>
      </c>
      <c r="AR441" s="328">
        <v>1.0210149E-8</v>
      </c>
      <c r="AS441" s="328">
        <v>2.7892239000000002E-13</v>
      </c>
      <c r="AT441" s="328">
        <v>3.9403093999999998E-10</v>
      </c>
      <c r="AU441" s="328">
        <v>8.4295231999999996E-12</v>
      </c>
      <c r="AV441" s="328">
        <v>1.1412048E-9</v>
      </c>
      <c r="AW441" s="328">
        <v>4.9431761000000001E-7</v>
      </c>
      <c r="AX441" s="328">
        <v>1.7047222E-10</v>
      </c>
      <c r="AY441" s="328">
        <v>6.3811971999999996E-10</v>
      </c>
      <c r="AZ441" s="328">
        <v>2.3993288000000002E-12</v>
      </c>
      <c r="BA441" s="328">
        <v>9.3474338000000006E-14</v>
      </c>
      <c r="BB441" s="328">
        <v>2.2418399E-12</v>
      </c>
      <c r="BC441" s="328">
        <v>1.4459820000000001E-13</v>
      </c>
      <c r="BD441" s="328">
        <v>2.8596078000000001E-13</v>
      </c>
      <c r="BE441" s="328">
        <v>9.6879184000000005E-10</v>
      </c>
      <c r="BF441" s="328">
        <v>1.0238819E-7</v>
      </c>
      <c r="BG441" s="328">
        <v>2.9704527999999999E-9</v>
      </c>
      <c r="BH441" s="328">
        <v>4.9639318E-5</v>
      </c>
      <c r="BI441" s="329">
        <v>0.47774554000000002</v>
      </c>
      <c r="BJ441" s="329">
        <v>0</v>
      </c>
      <c r="BK441" s="329">
        <v>0</v>
      </c>
      <c r="BL441" s="329">
        <v>0</v>
      </c>
      <c r="BM441" s="41"/>
      <c r="BN441" s="111">
        <v>1.8886675E-4</v>
      </c>
      <c r="BO441" s="122">
        <v>4.9112122999999998E-6</v>
      </c>
      <c r="BP441" s="111">
        <v>1.0099352E-4</v>
      </c>
      <c r="BQ441" s="122">
        <v>9.7223348000000009E-7</v>
      </c>
      <c r="BR441" s="122">
        <v>4.8778135000000004E-6</v>
      </c>
      <c r="BS441" s="122">
        <v>1.0009492999999999E-6</v>
      </c>
      <c r="BT441" s="122">
        <v>5.3928052000000002E-8</v>
      </c>
      <c r="BU441" s="122">
        <v>1.9763598000000001E-6</v>
      </c>
      <c r="BV441" s="122">
        <v>4.0188246000000003E-7</v>
      </c>
      <c r="BW441" s="122">
        <v>6.5169957999999996E-6</v>
      </c>
      <c r="BX441" s="122">
        <v>6.1359097999999999E-8</v>
      </c>
      <c r="BY441" s="122">
        <v>1.9364511000000001E-6</v>
      </c>
      <c r="BZ441" s="122">
        <v>8.4021327999999997E-10</v>
      </c>
      <c r="CA441" s="122">
        <v>2.2810268000000001E-6</v>
      </c>
      <c r="CB441" s="122">
        <v>6.2747533999999995E-5</v>
      </c>
      <c r="CC441" s="122">
        <v>1.3464478E-7</v>
      </c>
      <c r="CD441" s="111">
        <v>0</v>
      </c>
      <c r="CF441" s="173"/>
      <c r="CG441" s="76" t="s">
        <v>1039</v>
      </c>
      <c r="CH441" s="42"/>
      <c r="CI441" s="42"/>
      <c r="CK441" s="41"/>
      <c r="CL441" s="41"/>
      <c r="CM441" s="41"/>
      <c r="CN441" s="41"/>
      <c r="CO441" s="41"/>
      <c r="CP441" s="41"/>
      <c r="CQ441" s="41"/>
      <c r="CR441" s="41"/>
      <c r="CS441" s="41"/>
      <c r="CT441" s="41"/>
      <c r="CU441" s="41"/>
      <c r="CV441" s="41"/>
      <c r="CW441" s="41"/>
    </row>
    <row r="442" spans="1:101" ht="14.5" customHeight="1">
      <c r="A442" s="41" t="s">
        <v>11703</v>
      </c>
      <c r="B442" s="119" t="s">
        <v>11680</v>
      </c>
      <c r="C442" s="120" t="str">
        <f t="shared" si="190"/>
        <v>A.070.10.105</v>
      </c>
      <c r="D442" s="135" t="s">
        <v>11690</v>
      </c>
      <c r="E442" s="119" t="s">
        <v>8526</v>
      </c>
      <c r="F442" s="118" t="str">
        <f t="shared" si="191"/>
        <v>Diesel low-sulphur including combustion CO2, per MJ</v>
      </c>
      <c r="G442" s="118">
        <f t="shared" si="192"/>
        <v>2.3052347977237E-2</v>
      </c>
      <c r="H442" s="118">
        <f t="shared" si="193"/>
        <v>4.5871507510000001E-4</v>
      </c>
      <c r="I442" s="118">
        <f t="shared" si="194"/>
        <v>1.1168622300000001E-3</v>
      </c>
      <c r="J442" s="326">
        <f t="shared" si="195"/>
        <v>1.0155959672137E-2</v>
      </c>
      <c r="K442" s="118">
        <v>1.1320811E-2</v>
      </c>
      <c r="L442" s="118">
        <v>4.5859204000000002E-4</v>
      </c>
      <c r="M442" s="118">
        <v>4.6355187999999999E-4</v>
      </c>
      <c r="N442" s="118">
        <v>1.8798046999999999E-4</v>
      </c>
      <c r="O442" s="330">
        <v>3.2563613999999999E-5</v>
      </c>
      <c r="P442" s="330">
        <v>7.0459411000000002E-6</v>
      </c>
      <c r="Q442" s="118">
        <v>2.3112505000000001E-4</v>
      </c>
      <c r="R442" s="118">
        <v>1.9471831000000001E-4</v>
      </c>
      <c r="S442" s="330">
        <v>7.3693445E-6</v>
      </c>
      <c r="T442" s="118">
        <v>1.0077648E-2</v>
      </c>
      <c r="U442" s="330">
        <v>2.8836346999999999E-5</v>
      </c>
      <c r="V442" s="330">
        <v>4.2075230999999998E-5</v>
      </c>
      <c r="W442" s="330">
        <v>3.0749637000000001E-8</v>
      </c>
      <c r="X442" s="118">
        <v>0</v>
      </c>
      <c r="Y442" s="41"/>
      <c r="Z442" s="327">
        <f t="shared" si="196"/>
        <v>8.5118879699248112E-2</v>
      </c>
      <c r="AA442" s="41"/>
      <c r="AB442" s="111">
        <v>1.2271829000000001</v>
      </c>
      <c r="AC442" s="111">
        <v>1.2221673</v>
      </c>
      <c r="AD442" s="111">
        <v>3.9094797999999998E-3</v>
      </c>
      <c r="AE442" s="111">
        <v>0</v>
      </c>
      <c r="AF442" s="122">
        <v>1.0079175999999999E-5</v>
      </c>
      <c r="AG442" s="122">
        <v>5.4802378999999998E-5</v>
      </c>
      <c r="AH442" s="111">
        <v>1.0412298999999999E-3</v>
      </c>
      <c r="AI442" s="41"/>
      <c r="AJ442" s="114">
        <v>1.7325506E-3</v>
      </c>
      <c r="AK442" s="114">
        <v>1.5633877999999999E-3</v>
      </c>
      <c r="AL442" s="121">
        <v>8.8980400000000006E-5</v>
      </c>
      <c r="AM442" s="121">
        <v>8.0182457000000003E-5</v>
      </c>
      <c r="AN442" s="113">
        <f t="shared" si="197"/>
        <v>9.3728283709730003E-8</v>
      </c>
      <c r="AO442" s="112">
        <f t="shared" si="198"/>
        <v>3.290695298382041E-10</v>
      </c>
      <c r="AP442" s="112">
        <f t="shared" si="199"/>
        <v>1.1230035691199999E-2</v>
      </c>
      <c r="AQ442" s="328">
        <v>7.9518253000000002E-8</v>
      </c>
      <c r="AR442" s="328">
        <v>2.3994216000000001E-10</v>
      </c>
      <c r="AS442" s="328">
        <v>6.5547736E-15</v>
      </c>
      <c r="AT442" s="328">
        <v>9.2545022999999999E-12</v>
      </c>
      <c r="AU442" s="328">
        <v>1.9841694E-13</v>
      </c>
      <c r="AV442" s="328">
        <v>2.7952378000000001E-11</v>
      </c>
      <c r="AW442" s="328">
        <v>1.174666E-8</v>
      </c>
      <c r="AX442" s="328">
        <v>4.1684694999999996E-12</v>
      </c>
      <c r="AY442" s="328">
        <v>1.5137649999999999E-11</v>
      </c>
      <c r="AZ442" s="328">
        <v>5.6403149999999999E-14</v>
      </c>
      <c r="BA442" s="328">
        <v>2.1933017000000001E-15</v>
      </c>
      <c r="BB442" s="328">
        <v>5.2863823000000001E-14</v>
      </c>
      <c r="BC442" s="328">
        <v>3.3962314000000001E-15</v>
      </c>
      <c r="BD442" s="328">
        <v>6.7124744E-15</v>
      </c>
      <c r="BE442" s="328">
        <v>2.2885231999999999E-11</v>
      </c>
      <c r="BF442" s="328">
        <v>2.4024840000000002E-9</v>
      </c>
      <c r="BG442" s="328">
        <v>6.9689500999999997E-11</v>
      </c>
      <c r="BH442" s="328">
        <v>1.3326912E-6</v>
      </c>
      <c r="BI442" s="329">
        <v>1.1228703E-2</v>
      </c>
      <c r="BJ442" s="328">
        <v>5.9618048999999999E-13</v>
      </c>
      <c r="BK442" s="328">
        <v>3.6254219000000001E-15</v>
      </c>
      <c r="BL442" s="328">
        <v>1.6220406000000001E-19</v>
      </c>
      <c r="BM442" s="41"/>
      <c r="BN442" s="122">
        <v>4.4446541999999999E-6</v>
      </c>
      <c r="BO442" s="122">
        <v>1.1675193E-7</v>
      </c>
      <c r="BP442" s="122">
        <v>2.3733402999999999E-6</v>
      </c>
      <c r="BQ442" s="122">
        <v>2.2820295E-8</v>
      </c>
      <c r="BR442" s="122">
        <v>1.1542133E-7</v>
      </c>
      <c r="BS442" s="122">
        <v>2.4232509000000002E-8</v>
      </c>
      <c r="BT442" s="122">
        <v>1.2659066E-9</v>
      </c>
      <c r="BU442" s="122">
        <v>4.7503893000000002E-8</v>
      </c>
      <c r="BV442" s="122">
        <v>9.4551568999999997E-9</v>
      </c>
      <c r="BW442" s="122">
        <v>1.5293678999999999E-7</v>
      </c>
      <c r="BX442" s="122">
        <v>1.4444355E-9</v>
      </c>
      <c r="BY442" s="122">
        <v>4.5430917999999999E-8</v>
      </c>
      <c r="BZ442" s="122">
        <v>1.9866493E-11</v>
      </c>
      <c r="CA442" s="122">
        <v>5.5199448999999998E-8</v>
      </c>
      <c r="CB442" s="122">
        <v>1.4754538E-6</v>
      </c>
      <c r="CC442" s="122">
        <v>3.2920302999999999E-9</v>
      </c>
      <c r="CD442" s="122">
        <v>8.5586053000000001E-11</v>
      </c>
      <c r="CF442" s="173"/>
      <c r="CG442" s="76" t="s">
        <v>1039</v>
      </c>
      <c r="CH442" s="42"/>
      <c r="CI442" s="42"/>
      <c r="CK442" s="41"/>
      <c r="CL442" s="41"/>
      <c r="CM442" s="41"/>
      <c r="CN442" s="41"/>
      <c r="CO442" s="41"/>
      <c r="CP442" s="41"/>
      <c r="CQ442" s="41"/>
      <c r="CR442" s="41"/>
      <c r="CS442" s="41"/>
      <c r="CT442" s="41"/>
      <c r="CU442" s="41"/>
      <c r="CV442" s="41"/>
      <c r="CW442" s="41"/>
    </row>
    <row r="443" spans="1:101" ht="14.5" customHeight="1">
      <c r="A443" s="41" t="s">
        <v>11701</v>
      </c>
      <c r="B443" s="119" t="s">
        <v>11680</v>
      </c>
      <c r="C443" s="120" t="str">
        <f t="shared" si="190"/>
        <v>A.070.10.106</v>
      </c>
      <c r="D443" s="135" t="s">
        <v>11690</v>
      </c>
      <c r="E443" s="119" t="s">
        <v>6570</v>
      </c>
      <c r="F443" s="118" t="str">
        <f t="shared" si="191"/>
        <v>Heavy fuel oil for heat including combustion CO2</v>
      </c>
      <c r="G443" s="118">
        <f t="shared" si="192"/>
        <v>0.5094497070913</v>
      </c>
      <c r="H443" s="118">
        <f t="shared" si="193"/>
        <v>3.0908331470000001E-3</v>
      </c>
      <c r="I443" s="118">
        <f t="shared" si="194"/>
        <v>2.6751055774000002E-2</v>
      </c>
      <c r="J443" s="326">
        <f t="shared" si="195"/>
        <v>1.3925581703000001E-3</v>
      </c>
      <c r="K443" s="118">
        <v>0.47821525999999998</v>
      </c>
      <c r="L443" s="118">
        <v>1.9092391E-2</v>
      </c>
      <c r="M443" s="118">
        <v>7.6121297000000003E-3</v>
      </c>
      <c r="N443" s="118">
        <v>1.7357922E-3</v>
      </c>
      <c r="O443" s="118">
        <v>1.0082303E-3</v>
      </c>
      <c r="P443" s="330">
        <v>5.5636836999999997E-5</v>
      </c>
      <c r="Q443" s="118">
        <v>2.9117381E-4</v>
      </c>
      <c r="R443" s="330">
        <v>4.6535074000000003E-5</v>
      </c>
      <c r="S443" s="118">
        <v>2.0621326E-4</v>
      </c>
      <c r="T443" s="118">
        <v>0</v>
      </c>
      <c r="U443" s="118">
        <v>1.179921E-3</v>
      </c>
      <c r="V443" s="330">
        <v>6.4239103000000001E-6</v>
      </c>
      <c r="W443" s="118">
        <v>0</v>
      </c>
      <c r="X443" s="118">
        <v>0</v>
      </c>
      <c r="Y443" s="41"/>
      <c r="Z443" s="327">
        <f t="shared" si="196"/>
        <v>3.5956034586466163</v>
      </c>
      <c r="AA443" s="41"/>
      <c r="AB443" s="111">
        <v>47.210901</v>
      </c>
      <c r="AC443" s="111">
        <v>46.994630999999998</v>
      </c>
      <c r="AD443" s="111">
        <v>0.15995055999999999</v>
      </c>
      <c r="AE443" s="111">
        <v>0</v>
      </c>
      <c r="AF443" s="111">
        <v>0</v>
      </c>
      <c r="AG443" s="111">
        <v>1.6939739999999998E-2</v>
      </c>
      <c r="AH443" s="111">
        <v>3.9379859000000003E-2</v>
      </c>
      <c r="AI443" s="41"/>
      <c r="AJ443" s="114">
        <v>6.7652228999999994E-2</v>
      </c>
      <c r="AK443" s="114">
        <v>6.1709755999999998E-2</v>
      </c>
      <c r="AL443" s="114">
        <v>2.8493971000000001E-3</v>
      </c>
      <c r="AM443" s="114">
        <v>3.0930754E-3</v>
      </c>
      <c r="AN443" s="113">
        <f t="shared" si="197"/>
        <v>3.6996256833693002E-6</v>
      </c>
      <c r="AO443" s="112">
        <f t="shared" si="198"/>
        <v>1.0537711367369998E-8</v>
      </c>
      <c r="AP443" s="112">
        <f t="shared" si="199"/>
        <v>0.43320383614300001</v>
      </c>
      <c r="AQ443" s="328">
        <v>3.3367199999999999E-6</v>
      </c>
      <c r="AR443" s="328">
        <v>1.006769E-8</v>
      </c>
      <c r="AS443" s="328">
        <v>2.7506366000000001E-13</v>
      </c>
      <c r="AT443" s="329">
        <v>0</v>
      </c>
      <c r="AU443" s="329">
        <v>0</v>
      </c>
      <c r="AV443" s="328">
        <v>2.5841496000000001E-10</v>
      </c>
      <c r="AW443" s="328">
        <v>3.6255090999999999E-7</v>
      </c>
      <c r="AX443" s="328">
        <v>5.8931216999999995E-11</v>
      </c>
      <c r="AY443" s="328">
        <v>4.0389032000000002E-10</v>
      </c>
      <c r="AZ443" s="329">
        <v>0</v>
      </c>
      <c r="BA443" s="329">
        <v>0</v>
      </c>
      <c r="BB443" s="328">
        <v>1.5382381E-13</v>
      </c>
      <c r="BC443" s="328">
        <v>5.7317783999999999E-12</v>
      </c>
      <c r="BD443" s="328">
        <v>1.0391645E-12</v>
      </c>
      <c r="BE443" s="328">
        <v>7.6382253000000004E-12</v>
      </c>
      <c r="BF443" s="328">
        <v>8.8720183999999995E-11</v>
      </c>
      <c r="BG443" s="329">
        <v>0</v>
      </c>
      <c r="BH443" s="328">
        <v>1.8966142999999999E-5</v>
      </c>
      <c r="BI443" s="329">
        <v>0.43318487</v>
      </c>
      <c r="BJ443" s="329">
        <v>0</v>
      </c>
      <c r="BK443" s="329">
        <v>0</v>
      </c>
      <c r="BL443" s="329">
        <v>0</v>
      </c>
      <c r="BM443" s="41"/>
      <c r="BN443" s="111">
        <v>1.6529816000000001E-4</v>
      </c>
      <c r="BO443" s="122">
        <v>2.7845419000000001E-6</v>
      </c>
      <c r="BP443" s="111">
        <v>1.0025496000000001E-4</v>
      </c>
      <c r="BQ443" s="122">
        <v>5.4509689000000003E-9</v>
      </c>
      <c r="BR443" s="122">
        <v>3.1961698000000001E-6</v>
      </c>
      <c r="BS443" s="111">
        <v>0</v>
      </c>
      <c r="BT443" s="111">
        <v>0</v>
      </c>
      <c r="BU443" s="111">
        <v>0</v>
      </c>
      <c r="BV443" s="122">
        <v>7.4660718000000005E-8</v>
      </c>
      <c r="BW443" s="122">
        <v>1.9267139999999999E-7</v>
      </c>
      <c r="BX443" s="111">
        <v>0</v>
      </c>
      <c r="BY443" s="111">
        <v>0</v>
      </c>
      <c r="BZ443" s="111">
        <v>0</v>
      </c>
      <c r="CA443" s="122">
        <v>2.0241206999999999E-6</v>
      </c>
      <c r="CB443" s="122">
        <v>5.6765582000000002E-5</v>
      </c>
      <c r="CC443" s="122">
        <v>2.9033410000000002E-15</v>
      </c>
      <c r="CD443" s="111">
        <v>0</v>
      </c>
      <c r="CF443" s="173"/>
      <c r="CG443" s="42" t="s">
        <v>1040</v>
      </c>
      <c r="CH443" s="42"/>
      <c r="CI443" s="42"/>
      <c r="CK443" s="41"/>
      <c r="CL443" s="41"/>
      <c r="CM443" s="41"/>
      <c r="CN443" s="41"/>
      <c r="CO443" s="41"/>
      <c r="CP443" s="41"/>
      <c r="CQ443" s="41"/>
      <c r="CR443" s="41"/>
      <c r="CS443" s="41"/>
      <c r="CT443" s="41"/>
      <c r="CU443" s="41"/>
      <c r="CV443" s="41"/>
      <c r="CW443" s="41"/>
    </row>
    <row r="444" spans="1:101" ht="14.5" customHeight="1">
      <c r="A444" s="41" t="s">
        <v>11699</v>
      </c>
      <c r="B444" s="119" t="s">
        <v>11680</v>
      </c>
      <c r="C444" s="120" t="str">
        <f t="shared" si="190"/>
        <v>A.070.10.107</v>
      </c>
      <c r="D444" s="135" t="s">
        <v>11690</v>
      </c>
      <c r="E444" s="119" t="s">
        <v>6570</v>
      </c>
      <c r="F444" s="118" t="str">
        <f t="shared" si="191"/>
        <v>Heavy fuel oil in transport (including combustion CO2)</v>
      </c>
      <c r="G444" s="118">
        <f t="shared" si="192"/>
        <v>0.93844970709129982</v>
      </c>
      <c r="H444" s="118">
        <f t="shared" si="193"/>
        <v>3.0908331470000001E-3</v>
      </c>
      <c r="I444" s="118">
        <f t="shared" si="194"/>
        <v>2.6751055774000002E-2</v>
      </c>
      <c r="J444" s="326">
        <f t="shared" si="195"/>
        <v>0.43039255817029992</v>
      </c>
      <c r="K444" s="118">
        <v>0.47821525999999998</v>
      </c>
      <c r="L444" s="118">
        <v>1.9092391E-2</v>
      </c>
      <c r="M444" s="118">
        <v>7.6121297000000003E-3</v>
      </c>
      <c r="N444" s="118">
        <v>1.7357922E-3</v>
      </c>
      <c r="O444" s="118">
        <v>1.0082303E-3</v>
      </c>
      <c r="P444" s="330">
        <v>5.5636836999999997E-5</v>
      </c>
      <c r="Q444" s="118">
        <v>2.9117381E-4</v>
      </c>
      <c r="R444" s="330">
        <v>4.6535074000000003E-5</v>
      </c>
      <c r="S444" s="118">
        <v>2.0621326E-4</v>
      </c>
      <c r="T444" s="118">
        <v>0.42899999999999999</v>
      </c>
      <c r="U444" s="118">
        <v>1.179921E-3</v>
      </c>
      <c r="V444" s="330">
        <v>6.4239103000000001E-6</v>
      </c>
      <c r="W444" s="118">
        <v>0</v>
      </c>
      <c r="X444" s="118">
        <v>0</v>
      </c>
      <c r="Y444" s="41"/>
      <c r="Z444" s="327">
        <f t="shared" si="196"/>
        <v>3.5956034586466163</v>
      </c>
      <c r="AA444" s="41"/>
      <c r="AB444" s="111">
        <v>47.210901</v>
      </c>
      <c r="AC444" s="111">
        <v>46.994630999999998</v>
      </c>
      <c r="AD444" s="111">
        <v>0.15995055999999999</v>
      </c>
      <c r="AE444" s="111">
        <v>0</v>
      </c>
      <c r="AF444" s="111">
        <v>0</v>
      </c>
      <c r="AG444" s="111">
        <v>1.6939739999999998E-2</v>
      </c>
      <c r="AH444" s="111">
        <v>3.9379859000000003E-2</v>
      </c>
      <c r="AI444" s="41"/>
      <c r="AJ444" s="114">
        <v>6.7652228999999994E-2</v>
      </c>
      <c r="AK444" s="114">
        <v>6.1709755999999998E-2</v>
      </c>
      <c r="AL444" s="114">
        <v>2.8493971000000001E-3</v>
      </c>
      <c r="AM444" s="114">
        <v>3.0930754E-3</v>
      </c>
      <c r="AN444" s="113">
        <f t="shared" si="197"/>
        <v>3.6996256833693002E-6</v>
      </c>
      <c r="AO444" s="112">
        <f t="shared" si="198"/>
        <v>1.0537711367369998E-8</v>
      </c>
      <c r="AP444" s="112">
        <f t="shared" si="199"/>
        <v>0.43320383614300001</v>
      </c>
      <c r="AQ444" s="328">
        <v>3.3367199999999999E-6</v>
      </c>
      <c r="AR444" s="328">
        <v>1.006769E-8</v>
      </c>
      <c r="AS444" s="328">
        <v>2.7506366000000001E-13</v>
      </c>
      <c r="AT444" s="329">
        <v>0</v>
      </c>
      <c r="AU444" s="329">
        <v>0</v>
      </c>
      <c r="AV444" s="328">
        <v>2.5841496000000001E-10</v>
      </c>
      <c r="AW444" s="328">
        <v>3.6255090999999999E-7</v>
      </c>
      <c r="AX444" s="328">
        <v>5.8931216999999995E-11</v>
      </c>
      <c r="AY444" s="328">
        <v>4.0389032000000002E-10</v>
      </c>
      <c r="AZ444" s="329">
        <v>0</v>
      </c>
      <c r="BA444" s="329">
        <v>0</v>
      </c>
      <c r="BB444" s="328">
        <v>1.5382381E-13</v>
      </c>
      <c r="BC444" s="328">
        <v>5.7317783999999999E-12</v>
      </c>
      <c r="BD444" s="328">
        <v>1.0391645E-12</v>
      </c>
      <c r="BE444" s="328">
        <v>7.6382253000000004E-12</v>
      </c>
      <c r="BF444" s="328">
        <v>8.8720183999999995E-11</v>
      </c>
      <c r="BG444" s="329">
        <v>0</v>
      </c>
      <c r="BH444" s="328">
        <v>1.8966142999999999E-5</v>
      </c>
      <c r="BI444" s="329">
        <v>0.43318487</v>
      </c>
      <c r="BJ444" s="329">
        <v>0</v>
      </c>
      <c r="BK444" s="329">
        <v>0</v>
      </c>
      <c r="BL444" s="329">
        <v>0</v>
      </c>
      <c r="BM444" s="41"/>
      <c r="BN444" s="111">
        <v>1.6529816000000001E-4</v>
      </c>
      <c r="BO444" s="122">
        <v>2.7845419000000001E-6</v>
      </c>
      <c r="BP444" s="111">
        <v>1.0025496000000001E-4</v>
      </c>
      <c r="BQ444" s="122">
        <v>5.4509689000000003E-9</v>
      </c>
      <c r="BR444" s="122">
        <v>3.1961698000000001E-6</v>
      </c>
      <c r="BS444" s="111">
        <v>0</v>
      </c>
      <c r="BT444" s="111">
        <v>0</v>
      </c>
      <c r="BU444" s="111">
        <v>0</v>
      </c>
      <c r="BV444" s="122">
        <v>7.4660718000000005E-8</v>
      </c>
      <c r="BW444" s="122">
        <v>1.9267139999999999E-7</v>
      </c>
      <c r="BX444" s="111">
        <v>0</v>
      </c>
      <c r="BY444" s="111">
        <v>0</v>
      </c>
      <c r="BZ444" s="111">
        <v>0</v>
      </c>
      <c r="CA444" s="122">
        <v>2.0241206999999999E-6</v>
      </c>
      <c r="CB444" s="122">
        <v>5.6765582000000002E-5</v>
      </c>
      <c r="CC444" s="122">
        <v>2.9033410000000002E-15</v>
      </c>
      <c r="CD444" s="111">
        <v>0</v>
      </c>
      <c r="CF444" s="173"/>
      <c r="CG444" s="42" t="s">
        <v>1040</v>
      </c>
      <c r="CH444" s="42"/>
      <c r="CI444" s="42"/>
      <c r="CK444" s="41"/>
      <c r="CL444" s="41"/>
      <c r="CM444" s="41"/>
      <c r="CN444" s="41"/>
      <c r="CO444" s="41"/>
      <c r="CP444" s="41"/>
      <c r="CQ444" s="41"/>
      <c r="CR444" s="41"/>
      <c r="CS444" s="41"/>
      <c r="CT444" s="41"/>
      <c r="CU444" s="41"/>
      <c r="CV444" s="41"/>
      <c r="CW444" s="41"/>
    </row>
    <row r="445" spans="1:101" ht="14.5" customHeight="1">
      <c r="A445" s="41" t="s">
        <v>11697</v>
      </c>
      <c r="B445" s="119" t="s">
        <v>11680</v>
      </c>
      <c r="C445" s="120" t="str">
        <f t="shared" si="190"/>
        <v>A.070.10.108</v>
      </c>
      <c r="D445" s="135" t="s">
        <v>11690</v>
      </c>
      <c r="E445" s="119" t="s">
        <v>6570</v>
      </c>
      <c r="F445" s="118" t="str">
        <f t="shared" si="191"/>
        <v>Kerosene (excluding combustion)</v>
      </c>
      <c r="G445" s="118">
        <f t="shared" si="192"/>
        <v>0.52480935338820001</v>
      </c>
      <c r="H445" s="118">
        <f t="shared" si="193"/>
        <v>8.1482547560000011E-3</v>
      </c>
      <c r="I445" s="118">
        <f t="shared" si="194"/>
        <v>3.3628881499999999E-2</v>
      </c>
      <c r="J445" s="326">
        <f t="shared" si="195"/>
        <v>0.43005356013219997</v>
      </c>
      <c r="K445" s="118">
        <v>5.2978656999999998E-2</v>
      </c>
      <c r="L445" s="118">
        <v>1.8191860000000001E-2</v>
      </c>
      <c r="M445" s="118">
        <v>7.5993409000000003E-3</v>
      </c>
      <c r="N445" s="118">
        <v>6.7417381000000002E-3</v>
      </c>
      <c r="O445" s="118">
        <v>1.0008579000000001E-3</v>
      </c>
      <c r="P445" s="330">
        <v>5.8377176000000002E-5</v>
      </c>
      <c r="Q445" s="118">
        <v>3.4728158000000002E-4</v>
      </c>
      <c r="R445" s="118">
        <v>7.8376806000000007E-3</v>
      </c>
      <c r="S445" s="118">
        <v>1.9539053999999999E-4</v>
      </c>
      <c r="T445" s="118">
        <v>0.42899999999999999</v>
      </c>
      <c r="U445" s="118">
        <v>8.5154190999999998E-4</v>
      </c>
      <c r="V445" s="330">
        <v>6.6276821999999999E-6</v>
      </c>
      <c r="W445" s="118">
        <v>0</v>
      </c>
      <c r="X445" s="118">
        <v>0</v>
      </c>
      <c r="Y445" s="41"/>
      <c r="Z445" s="327">
        <f t="shared" si="196"/>
        <v>0.39833576691729322</v>
      </c>
      <c r="AA445" s="41"/>
      <c r="AB445" s="111">
        <v>52.949258</v>
      </c>
      <c r="AC445" s="111">
        <v>52.796126000000001</v>
      </c>
      <c r="AD445" s="111">
        <v>0.11544765999999999</v>
      </c>
      <c r="AE445" s="111">
        <v>0</v>
      </c>
      <c r="AF445" s="111">
        <v>0</v>
      </c>
      <c r="AG445" s="111">
        <v>1.5624317E-3</v>
      </c>
      <c r="AH445" s="111">
        <v>3.6121128000000002E-2</v>
      </c>
      <c r="AI445" s="41"/>
      <c r="AJ445" s="114">
        <v>1.7418014999999998E-2</v>
      </c>
      <c r="AK445" s="114">
        <v>1.3450511E-2</v>
      </c>
      <c r="AL445" s="114">
        <v>4.8740160999999999E-4</v>
      </c>
      <c r="AM445" s="114">
        <v>3.4801022000000002E-3</v>
      </c>
      <c r="AN445" s="113">
        <f t="shared" si="197"/>
        <v>8.063855523420999E-7</v>
      </c>
      <c r="AO445" s="112">
        <f t="shared" si="198"/>
        <v>1.8025207704858001E-9</v>
      </c>
      <c r="AP445" s="112">
        <f t="shared" si="199"/>
        <v>0.48740927322200001</v>
      </c>
      <c r="AQ445" s="328">
        <v>3.9000437999999998E-7</v>
      </c>
      <c r="AR445" s="328">
        <v>1.1775148000000001E-9</v>
      </c>
      <c r="AS445" s="328">
        <v>3.2138118E-14</v>
      </c>
      <c r="AT445" s="328">
        <v>4.2330521000000001E-11</v>
      </c>
      <c r="AU445" s="328">
        <v>5.9412810999999997E-12</v>
      </c>
      <c r="AV445" s="328">
        <v>1.0025214E-9</v>
      </c>
      <c r="AW445" s="328">
        <v>4.0820011999999997E-7</v>
      </c>
      <c r="AX445" s="328">
        <v>1.5000333E-10</v>
      </c>
      <c r="AY445" s="328">
        <v>4.629909E-10</v>
      </c>
      <c r="AZ445" s="328">
        <v>5.8104596E-13</v>
      </c>
      <c r="BA445" s="328">
        <v>4.7448977999999999E-15</v>
      </c>
      <c r="BB445" s="328">
        <v>1.2041701E-12</v>
      </c>
      <c r="BC445" s="328">
        <v>1.032761E-13</v>
      </c>
      <c r="BD445" s="328">
        <v>2.8450980999999999E-13</v>
      </c>
      <c r="BE445" s="328">
        <v>6.0019983999999996E-10</v>
      </c>
      <c r="BF445" s="328">
        <v>6.5300593000000003E-9</v>
      </c>
      <c r="BG445" s="328">
        <v>9.8018554999999994E-12</v>
      </c>
      <c r="BH445" s="328">
        <v>1.8493222000000001E-5</v>
      </c>
      <c r="BI445" s="329">
        <v>0.48739078000000002</v>
      </c>
      <c r="BJ445" s="329">
        <v>0</v>
      </c>
      <c r="BK445" s="329">
        <v>0</v>
      </c>
      <c r="BL445" s="329">
        <v>0</v>
      </c>
      <c r="BM445" s="41"/>
      <c r="BN445" s="122">
        <v>8.6620334000000001E-5</v>
      </c>
      <c r="BO445" s="122">
        <v>3.4941736999999998E-6</v>
      </c>
      <c r="BP445" s="122">
        <v>1.1106658E-5</v>
      </c>
      <c r="BQ445" s="122">
        <v>9.1830428000000003E-7</v>
      </c>
      <c r="BR445" s="122">
        <v>3.3383358000000001E-6</v>
      </c>
      <c r="BS445" s="122">
        <v>6.0438647000000003E-7</v>
      </c>
      <c r="BT445" s="122">
        <v>7.2792264000000004E-9</v>
      </c>
      <c r="BU445" s="122">
        <v>9.0735930999999998E-7</v>
      </c>
      <c r="BV445" s="122">
        <v>7.8338058999999999E-8</v>
      </c>
      <c r="BW445" s="122">
        <v>2.2979824E-7</v>
      </c>
      <c r="BX445" s="122">
        <v>4.2691423999999998E-8</v>
      </c>
      <c r="BY445" s="122">
        <v>6.9040425999999997E-9</v>
      </c>
      <c r="BZ445" s="122">
        <v>5.9625435000000003E-10</v>
      </c>
      <c r="CA445" s="122">
        <v>2.0457280000000001E-6</v>
      </c>
      <c r="CB445" s="122">
        <v>6.3710135999999997E-5</v>
      </c>
      <c r="CC445" s="122">
        <v>1.2964496000000001E-7</v>
      </c>
      <c r="CD445" s="111">
        <v>0</v>
      </c>
      <c r="CF445" s="173"/>
      <c r="CG445" s="42" t="s">
        <v>1041</v>
      </c>
      <c r="CH445" s="42"/>
      <c r="CI445" s="42"/>
      <c r="CK445" s="41"/>
      <c r="CL445" s="41"/>
      <c r="CM445" s="41"/>
      <c r="CN445" s="41"/>
      <c r="CO445" s="41"/>
      <c r="CP445" s="41"/>
      <c r="CQ445" s="41"/>
      <c r="CR445" s="41"/>
      <c r="CS445" s="41"/>
      <c r="CT445" s="41"/>
      <c r="CU445" s="41"/>
      <c r="CV445" s="41"/>
      <c r="CW445" s="41"/>
    </row>
    <row r="446" spans="1:101" ht="14.5" customHeight="1">
      <c r="A446" s="41" t="s">
        <v>11695</v>
      </c>
      <c r="B446" s="119" t="s">
        <v>11680</v>
      </c>
      <c r="C446" s="120" t="str">
        <f t="shared" si="190"/>
        <v>A.070.10.109</v>
      </c>
      <c r="D446" s="135" t="s">
        <v>11690</v>
      </c>
      <c r="E446" s="119" t="s">
        <v>6570</v>
      </c>
      <c r="F446" s="118" t="str">
        <f t="shared" si="191"/>
        <v>Kerosene including combustion CO2</v>
      </c>
      <c r="G446" s="118">
        <f t="shared" si="192"/>
        <v>0.94242935638820002</v>
      </c>
      <c r="H446" s="118">
        <f t="shared" si="193"/>
        <v>8.1482547560000011E-3</v>
      </c>
      <c r="I446" s="118">
        <f t="shared" si="194"/>
        <v>3.3628881499999999E-2</v>
      </c>
      <c r="J446" s="326">
        <f t="shared" si="195"/>
        <v>0.43005356013219997</v>
      </c>
      <c r="K446" s="118">
        <v>0.47059866</v>
      </c>
      <c r="L446" s="118">
        <v>1.8191860000000001E-2</v>
      </c>
      <c r="M446" s="118">
        <v>7.5993409000000003E-3</v>
      </c>
      <c r="N446" s="118">
        <v>6.7417381000000002E-3</v>
      </c>
      <c r="O446" s="118">
        <v>1.0008579000000001E-3</v>
      </c>
      <c r="P446" s="330">
        <v>5.8377176000000002E-5</v>
      </c>
      <c r="Q446" s="118">
        <v>3.4728158000000002E-4</v>
      </c>
      <c r="R446" s="118">
        <v>7.8376806000000007E-3</v>
      </c>
      <c r="S446" s="118">
        <v>1.9539053999999999E-4</v>
      </c>
      <c r="T446" s="118">
        <v>0.42899999999999999</v>
      </c>
      <c r="U446" s="118">
        <v>8.5154190999999998E-4</v>
      </c>
      <c r="V446" s="330">
        <v>6.6276821999999999E-6</v>
      </c>
      <c r="W446" s="118">
        <v>0</v>
      </c>
      <c r="X446" s="118">
        <v>0</v>
      </c>
      <c r="Y446" s="41"/>
      <c r="Z446" s="327">
        <f t="shared" si="196"/>
        <v>3.5383357894736842</v>
      </c>
      <c r="AA446" s="41"/>
      <c r="AB446" s="111">
        <v>52.949258</v>
      </c>
      <c r="AC446" s="111">
        <v>52.796126000000001</v>
      </c>
      <c r="AD446" s="111">
        <v>0.11544765999999999</v>
      </c>
      <c r="AE446" s="111">
        <v>0</v>
      </c>
      <c r="AF446" s="111">
        <v>0</v>
      </c>
      <c r="AG446" s="111">
        <v>1.5624317E-3</v>
      </c>
      <c r="AH446" s="111">
        <v>3.6121128000000002E-2</v>
      </c>
      <c r="AI446" s="41"/>
      <c r="AJ446" s="114">
        <v>6.8399621999999993E-2</v>
      </c>
      <c r="AK446" s="114">
        <v>6.2054696999999999E-2</v>
      </c>
      <c r="AL446" s="114">
        <v>2.8648234E-3</v>
      </c>
      <c r="AM446" s="114">
        <v>3.4801022000000002E-3</v>
      </c>
      <c r="AN446" s="113">
        <f t="shared" si="197"/>
        <v>3.7203055723420997E-6</v>
      </c>
      <c r="AO446" s="112">
        <f t="shared" si="198"/>
        <v>1.05947609804878E-8</v>
      </c>
      <c r="AP446" s="112">
        <f t="shared" si="199"/>
        <v>0.48740927322200001</v>
      </c>
      <c r="AQ446" s="328">
        <v>3.3039243999999998E-6</v>
      </c>
      <c r="AR446" s="328">
        <v>9.9695148000000001E-9</v>
      </c>
      <c r="AS446" s="328">
        <v>2.7234811999999998E-13</v>
      </c>
      <c r="AT446" s="328">
        <v>4.2330521000000001E-11</v>
      </c>
      <c r="AU446" s="328">
        <v>5.9412810999999997E-12</v>
      </c>
      <c r="AV446" s="328">
        <v>1.0025214E-9</v>
      </c>
      <c r="AW446" s="328">
        <v>4.0820011999999997E-7</v>
      </c>
      <c r="AX446" s="328">
        <v>1.5000333E-10</v>
      </c>
      <c r="AY446" s="328">
        <v>4.629909E-10</v>
      </c>
      <c r="AZ446" s="328">
        <v>5.8104596E-13</v>
      </c>
      <c r="BA446" s="328">
        <v>4.7448977999999999E-15</v>
      </c>
      <c r="BB446" s="328">
        <v>1.2041701E-12</v>
      </c>
      <c r="BC446" s="328">
        <v>1.032761E-13</v>
      </c>
      <c r="BD446" s="328">
        <v>2.8450980999999999E-13</v>
      </c>
      <c r="BE446" s="328">
        <v>6.0019983999999996E-10</v>
      </c>
      <c r="BF446" s="328">
        <v>6.5300593000000003E-9</v>
      </c>
      <c r="BG446" s="328">
        <v>9.8018554999999994E-12</v>
      </c>
      <c r="BH446" s="328">
        <v>1.8493222000000001E-5</v>
      </c>
      <c r="BI446" s="329">
        <v>0.48739078000000002</v>
      </c>
      <c r="BJ446" s="329">
        <v>0</v>
      </c>
      <c r="BK446" s="329">
        <v>0</v>
      </c>
      <c r="BL446" s="329">
        <v>0</v>
      </c>
      <c r="BM446" s="41"/>
      <c r="BN446" s="111">
        <v>1.7417187E-4</v>
      </c>
      <c r="BO446" s="122">
        <v>3.4941736999999998E-6</v>
      </c>
      <c r="BP446" s="122">
        <v>9.8658190000000003E-5</v>
      </c>
      <c r="BQ446" s="122">
        <v>9.1830428000000003E-7</v>
      </c>
      <c r="BR446" s="122">
        <v>3.3383358000000001E-6</v>
      </c>
      <c r="BS446" s="122">
        <v>6.0438647000000003E-7</v>
      </c>
      <c r="BT446" s="122">
        <v>7.2792264000000004E-9</v>
      </c>
      <c r="BU446" s="122">
        <v>9.0735930999999998E-7</v>
      </c>
      <c r="BV446" s="122">
        <v>7.8338058999999999E-8</v>
      </c>
      <c r="BW446" s="122">
        <v>2.2979824E-7</v>
      </c>
      <c r="BX446" s="122">
        <v>4.2691423999999998E-8</v>
      </c>
      <c r="BY446" s="122">
        <v>6.9040425999999997E-9</v>
      </c>
      <c r="BZ446" s="122">
        <v>5.9625435000000003E-10</v>
      </c>
      <c r="CA446" s="122">
        <v>2.0457280000000001E-6</v>
      </c>
      <c r="CB446" s="122">
        <v>6.3710135999999997E-5</v>
      </c>
      <c r="CC446" s="122">
        <v>1.2964496000000001E-7</v>
      </c>
      <c r="CD446" s="111">
        <v>0</v>
      </c>
      <c r="CF446" s="173"/>
      <c r="CG446" s="42" t="s">
        <v>1042</v>
      </c>
      <c r="CH446" s="42"/>
      <c r="CI446" s="42"/>
      <c r="CK446" s="41"/>
      <c r="CL446" s="41"/>
      <c r="CM446" s="41"/>
      <c r="CN446" s="41"/>
      <c r="CO446" s="41"/>
      <c r="CP446" s="41"/>
      <c r="CQ446" s="41"/>
      <c r="CR446" s="41"/>
      <c r="CS446" s="41"/>
      <c r="CT446" s="41"/>
      <c r="CU446" s="41"/>
      <c r="CV446" s="41"/>
      <c r="CW446" s="41"/>
    </row>
    <row r="447" spans="1:101" ht="14.5" customHeight="1">
      <c r="A447" s="41" t="s">
        <v>11693</v>
      </c>
      <c r="B447" s="119" t="s">
        <v>11680</v>
      </c>
      <c r="C447" s="120" t="str">
        <f t="shared" si="190"/>
        <v>A.070.10.110</v>
      </c>
      <c r="D447" s="135" t="s">
        <v>11690</v>
      </c>
      <c r="E447" s="119" t="s">
        <v>6570</v>
      </c>
      <c r="F447" s="118" t="str">
        <f t="shared" si="191"/>
        <v>Petrol including combustion CO2</v>
      </c>
      <c r="G447" s="118">
        <f t="shared" si="192"/>
        <v>1.02234092777</v>
      </c>
      <c r="H447" s="118">
        <f t="shared" si="193"/>
        <v>1.253477894E-2</v>
      </c>
      <c r="I447" s="118">
        <f t="shared" si="194"/>
        <v>5.2705923800000005E-2</v>
      </c>
      <c r="J447" s="326">
        <f t="shared" si="195"/>
        <v>0.43104704503000002</v>
      </c>
      <c r="K447" s="118">
        <v>0.52605318000000001</v>
      </c>
      <c r="L447" s="118">
        <v>3.0618652999999999E-2</v>
      </c>
      <c r="M447" s="118">
        <v>1.3285602000000001E-2</v>
      </c>
      <c r="N447" s="118">
        <v>1.0408540000000001E-2</v>
      </c>
      <c r="O447" s="118">
        <v>1.4163088999999999E-3</v>
      </c>
      <c r="P447" s="330">
        <v>8.5269569999999999E-5</v>
      </c>
      <c r="Q447" s="118">
        <v>6.2466047000000005E-4</v>
      </c>
      <c r="R447" s="118">
        <v>8.8016688000000006E-3</v>
      </c>
      <c r="S447" s="118">
        <v>2.9866890999999998E-4</v>
      </c>
      <c r="T447" s="118">
        <v>0.42899999999999999</v>
      </c>
      <c r="U447" s="118">
        <v>1.5881698E-3</v>
      </c>
      <c r="V447" s="118">
        <v>1.6020632E-4</v>
      </c>
      <c r="W447" s="118">
        <v>0</v>
      </c>
      <c r="X447" s="118">
        <v>0</v>
      </c>
      <c r="Y447" s="41"/>
      <c r="Z447" s="327">
        <f t="shared" si="196"/>
        <v>3.9552870676691727</v>
      </c>
      <c r="AA447" s="41"/>
      <c r="AB447" s="111">
        <v>55.027596000000003</v>
      </c>
      <c r="AC447" s="111">
        <v>54.756376000000003</v>
      </c>
      <c r="AD447" s="111">
        <v>0.21531586999999999</v>
      </c>
      <c r="AE447" s="111">
        <v>0</v>
      </c>
      <c r="AF447" s="111">
        <v>0</v>
      </c>
      <c r="AG447" s="111">
        <v>2.4436140000000002E-3</v>
      </c>
      <c r="AH447" s="111">
        <v>5.3460458000000002E-2</v>
      </c>
      <c r="AI447" s="41"/>
      <c r="AJ447" s="114">
        <v>8.0024742999999995E-2</v>
      </c>
      <c r="AK447" s="114">
        <v>7.3077278999999995E-2</v>
      </c>
      <c r="AL447" s="114">
        <v>3.3791846000000001E-3</v>
      </c>
      <c r="AM447" s="114">
        <v>3.5682791000000002E-3</v>
      </c>
      <c r="AN447" s="113">
        <f t="shared" si="197"/>
        <v>4.3811318608819996E-6</v>
      </c>
      <c r="AO447" s="112">
        <f t="shared" si="198"/>
        <v>1.2496984903809001E-8</v>
      </c>
      <c r="AP447" s="112">
        <f t="shared" si="199"/>
        <v>0.49975896768700001</v>
      </c>
      <c r="AQ447" s="328">
        <v>3.6940114999999999E-6</v>
      </c>
      <c r="AR447" s="328">
        <v>1.1146522E-8</v>
      </c>
      <c r="AS447" s="328">
        <v>3.0450245000000002E-13</v>
      </c>
      <c r="AT447" s="328">
        <v>2.6634336000000001E-10</v>
      </c>
      <c r="AU447" s="328">
        <v>1.0887522E-11</v>
      </c>
      <c r="AV447" s="328">
        <v>1.5478157E-9</v>
      </c>
      <c r="AW447" s="328">
        <v>6.7567831000000004E-7</v>
      </c>
      <c r="AX447" s="328">
        <v>2.3274635999999999E-10</v>
      </c>
      <c r="AY447" s="328">
        <v>7.7585212E-10</v>
      </c>
      <c r="AZ447" s="328">
        <v>4.3019371000000001E-12</v>
      </c>
      <c r="BA447" s="328">
        <v>3.3523648999999998E-14</v>
      </c>
      <c r="BB447" s="328">
        <v>3.7764430999999998E-12</v>
      </c>
      <c r="BC447" s="328">
        <v>1.3077061000000001E-13</v>
      </c>
      <c r="BD447" s="328">
        <v>3.0226690000000001E-13</v>
      </c>
      <c r="BE447" s="328">
        <v>1.2081631000000001E-9</v>
      </c>
      <c r="BF447" s="328">
        <v>8.4088412000000001E-9</v>
      </c>
      <c r="BG447" s="328">
        <v>3.3301497999999998E-10</v>
      </c>
      <c r="BH447" s="328">
        <v>2.4877686999999998E-5</v>
      </c>
      <c r="BI447" s="329">
        <v>0.49973409000000002</v>
      </c>
      <c r="BJ447" s="329">
        <v>0</v>
      </c>
      <c r="BK447" s="329">
        <v>0</v>
      </c>
      <c r="BL447" s="329">
        <v>0</v>
      </c>
      <c r="BM447" s="41"/>
      <c r="BN447" s="111">
        <v>1.9531708999999999E-4</v>
      </c>
      <c r="BO447" s="122">
        <v>5.8214057999999997E-6</v>
      </c>
      <c r="BP447" s="111">
        <v>1.102839E-4</v>
      </c>
      <c r="BQ447" s="122">
        <v>1.0314091999999999E-6</v>
      </c>
      <c r="BR447" s="122">
        <v>5.4043166000000002E-6</v>
      </c>
      <c r="BS447" s="122">
        <v>1.0061387999999999E-6</v>
      </c>
      <c r="BT447" s="122">
        <v>3.2292503E-8</v>
      </c>
      <c r="BU447" s="122">
        <v>1.4460707E-6</v>
      </c>
      <c r="BV447" s="122">
        <v>1.1442576E-7</v>
      </c>
      <c r="BW447" s="122">
        <v>4.1334147000000001E-7</v>
      </c>
      <c r="BX447" s="122">
        <v>7.9870662999999996E-8</v>
      </c>
      <c r="BY447" s="122">
        <v>2.2498539000000001E-7</v>
      </c>
      <c r="BZ447" s="122">
        <v>1.2039894999999999E-9</v>
      </c>
      <c r="CA447" s="122">
        <v>3.2369216999999998E-6</v>
      </c>
      <c r="CB447" s="122">
        <v>6.6083622000000006E-5</v>
      </c>
      <c r="CC447" s="122">
        <v>1.3718377999999999E-7</v>
      </c>
      <c r="CD447" s="111">
        <v>0</v>
      </c>
      <c r="CF447" s="173"/>
      <c r="CG447" s="42" t="s">
        <v>1043</v>
      </c>
      <c r="CH447" s="42"/>
      <c r="CI447" s="42"/>
      <c r="CK447" s="41"/>
      <c r="CL447" s="41"/>
      <c r="CM447" s="41"/>
      <c r="CN447" s="41"/>
      <c r="CO447" s="41"/>
      <c r="CP447" s="41"/>
      <c r="CQ447" s="41"/>
      <c r="CR447" s="41"/>
      <c r="CS447" s="41"/>
      <c r="CT447" s="41"/>
      <c r="CU447" s="41"/>
      <c r="CV447" s="41"/>
      <c r="CW447" s="41"/>
    </row>
    <row r="448" spans="1:101" ht="14.5" customHeight="1">
      <c r="A448" s="41" t="s">
        <v>11691</v>
      </c>
      <c r="B448" s="119" t="s">
        <v>11680</v>
      </c>
      <c r="C448" s="120" t="str">
        <f t="shared" si="190"/>
        <v>A.070.10.111</v>
      </c>
      <c r="D448" s="135" t="s">
        <v>11690</v>
      </c>
      <c r="E448" s="119" t="s">
        <v>6570</v>
      </c>
      <c r="F448" s="118" t="str">
        <f t="shared" si="191"/>
        <v>Petrol (excluding combustion)</v>
      </c>
      <c r="G448" s="118">
        <f t="shared" si="192"/>
        <v>0.60472092776999997</v>
      </c>
      <c r="H448" s="118">
        <f t="shared" si="193"/>
        <v>1.253477894E-2</v>
      </c>
      <c r="I448" s="118">
        <f t="shared" si="194"/>
        <v>5.2705923800000005E-2</v>
      </c>
      <c r="J448" s="326">
        <f t="shared" si="195"/>
        <v>0.43104704503000002</v>
      </c>
      <c r="K448" s="118">
        <v>0.10843318</v>
      </c>
      <c r="L448" s="118">
        <v>3.0618652999999999E-2</v>
      </c>
      <c r="M448" s="118">
        <v>1.3285602000000001E-2</v>
      </c>
      <c r="N448" s="118">
        <v>1.0408540000000001E-2</v>
      </c>
      <c r="O448" s="118">
        <v>1.4163088999999999E-3</v>
      </c>
      <c r="P448" s="330">
        <v>8.5269569999999999E-5</v>
      </c>
      <c r="Q448" s="118">
        <v>6.2466047000000005E-4</v>
      </c>
      <c r="R448" s="118">
        <v>8.8016688000000006E-3</v>
      </c>
      <c r="S448" s="118">
        <v>2.9866890999999998E-4</v>
      </c>
      <c r="T448" s="118">
        <v>0.42899999999999999</v>
      </c>
      <c r="U448" s="118">
        <v>1.5881698E-3</v>
      </c>
      <c r="V448" s="118">
        <v>1.6020632E-4</v>
      </c>
      <c r="W448" s="118">
        <v>0</v>
      </c>
      <c r="X448" s="118">
        <v>0</v>
      </c>
      <c r="Y448" s="41"/>
      <c r="Z448" s="327">
        <f t="shared" si="196"/>
        <v>0.81528706766917292</v>
      </c>
      <c r="AA448" s="41"/>
      <c r="AB448" s="111">
        <v>55.027596000000003</v>
      </c>
      <c r="AC448" s="111">
        <v>54.756376000000003</v>
      </c>
      <c r="AD448" s="111">
        <v>0.21531586999999999</v>
      </c>
      <c r="AE448" s="111">
        <v>0</v>
      </c>
      <c r="AF448" s="111">
        <v>0</v>
      </c>
      <c r="AG448" s="111">
        <v>2.4436140000000002E-3</v>
      </c>
      <c r="AH448" s="111">
        <v>5.3460458000000002E-2</v>
      </c>
      <c r="AI448" s="41"/>
      <c r="AJ448" s="114">
        <v>2.9043135000000001E-2</v>
      </c>
      <c r="AK448" s="114">
        <v>2.4473093000000001E-2</v>
      </c>
      <c r="AL448" s="114">
        <v>1.0017629000000001E-3</v>
      </c>
      <c r="AM448" s="114">
        <v>3.5682791000000002E-3</v>
      </c>
      <c r="AN448" s="113">
        <f t="shared" si="197"/>
        <v>1.467211840882E-6</v>
      </c>
      <c r="AO448" s="112">
        <f t="shared" si="198"/>
        <v>3.7047442938050003E-9</v>
      </c>
      <c r="AP448" s="112">
        <f t="shared" si="199"/>
        <v>0.49975896768700001</v>
      </c>
      <c r="AQ448" s="328">
        <v>7.8009147999999996E-7</v>
      </c>
      <c r="AR448" s="328">
        <v>2.3545215999999999E-9</v>
      </c>
      <c r="AS448" s="328">
        <v>6.4292445999999998E-14</v>
      </c>
      <c r="AT448" s="328">
        <v>2.6634336000000001E-10</v>
      </c>
      <c r="AU448" s="328">
        <v>1.0887522E-11</v>
      </c>
      <c r="AV448" s="328">
        <v>1.5478157E-9</v>
      </c>
      <c r="AW448" s="328">
        <v>6.7567831000000004E-7</v>
      </c>
      <c r="AX448" s="328">
        <v>2.3274635999999999E-10</v>
      </c>
      <c r="AY448" s="328">
        <v>7.7585212E-10</v>
      </c>
      <c r="AZ448" s="328">
        <v>4.3019371000000001E-12</v>
      </c>
      <c r="BA448" s="328">
        <v>3.3523648999999998E-14</v>
      </c>
      <c r="BB448" s="328">
        <v>3.7764430999999998E-12</v>
      </c>
      <c r="BC448" s="328">
        <v>1.3077061000000001E-13</v>
      </c>
      <c r="BD448" s="328">
        <v>3.0226690000000001E-13</v>
      </c>
      <c r="BE448" s="328">
        <v>1.2081631000000001E-9</v>
      </c>
      <c r="BF448" s="328">
        <v>8.4088412000000001E-9</v>
      </c>
      <c r="BG448" s="328">
        <v>3.3301497999999998E-10</v>
      </c>
      <c r="BH448" s="328">
        <v>2.4877686999999998E-5</v>
      </c>
      <c r="BI448" s="329">
        <v>0.49973409000000002</v>
      </c>
      <c r="BJ448" s="329">
        <v>0</v>
      </c>
      <c r="BK448" s="329">
        <v>0</v>
      </c>
      <c r="BL448" s="329">
        <v>0</v>
      </c>
      <c r="BM448" s="41"/>
      <c r="BN448" s="111">
        <v>1.0776555999999999E-4</v>
      </c>
      <c r="BO448" s="122">
        <v>5.8214057999999997E-6</v>
      </c>
      <c r="BP448" s="122">
        <v>2.2732366999999999E-5</v>
      </c>
      <c r="BQ448" s="122">
        <v>1.0314091999999999E-6</v>
      </c>
      <c r="BR448" s="122">
        <v>5.4043166000000002E-6</v>
      </c>
      <c r="BS448" s="122">
        <v>1.0061387999999999E-6</v>
      </c>
      <c r="BT448" s="122">
        <v>3.2292503E-8</v>
      </c>
      <c r="BU448" s="122">
        <v>1.4460707E-6</v>
      </c>
      <c r="BV448" s="122">
        <v>1.1442576E-7</v>
      </c>
      <c r="BW448" s="122">
        <v>4.1334147000000001E-7</v>
      </c>
      <c r="BX448" s="122">
        <v>7.9870662999999996E-8</v>
      </c>
      <c r="BY448" s="122">
        <v>2.2498539000000001E-7</v>
      </c>
      <c r="BZ448" s="122">
        <v>1.2039894999999999E-9</v>
      </c>
      <c r="CA448" s="122">
        <v>3.2369216999999998E-6</v>
      </c>
      <c r="CB448" s="122">
        <v>6.6083622000000006E-5</v>
      </c>
      <c r="CC448" s="122">
        <v>1.3718377999999999E-7</v>
      </c>
      <c r="CD448" s="111">
        <v>0</v>
      </c>
      <c r="CF448" s="173"/>
      <c r="CG448" s="76" t="s">
        <v>1044</v>
      </c>
      <c r="CH448" s="42"/>
      <c r="CI448" s="42"/>
      <c r="CK448" s="41"/>
      <c r="CL448" s="41"/>
      <c r="CM448" s="41"/>
      <c r="CN448" s="41"/>
      <c r="CO448" s="41"/>
      <c r="CP448" s="41"/>
      <c r="CQ448" s="41"/>
      <c r="CR448" s="41"/>
      <c r="CS448" s="41"/>
      <c r="CT448" s="41"/>
      <c r="CU448" s="41"/>
      <c r="CV448" s="41"/>
      <c r="CW448" s="41"/>
    </row>
    <row r="449" spans="1:101" ht="14.5" customHeight="1">
      <c r="B449" s="119" t="s">
        <v>11680</v>
      </c>
      <c r="C449" s="133" t="s">
        <v>930</v>
      </c>
      <c r="D449" s="133" t="s">
        <v>11687</v>
      </c>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c r="AR449" s="41"/>
      <c r="AS449" s="41"/>
      <c r="AT449" s="41"/>
      <c r="AU449" s="41"/>
      <c r="AV449" s="41"/>
      <c r="AW449" s="41"/>
      <c r="AX449" s="41"/>
      <c r="AY449" s="41"/>
      <c r="AZ449" s="41"/>
      <c r="BA449" s="41"/>
      <c r="BB449" s="41"/>
      <c r="BC449" s="41"/>
      <c r="BD449" s="41"/>
      <c r="BE449" s="41"/>
      <c r="BF449" s="41"/>
      <c r="BG449" s="41"/>
      <c r="BH449" s="41"/>
      <c r="BI449" s="41"/>
      <c r="BJ449" s="41"/>
      <c r="BK449" s="41"/>
      <c r="BL449" s="41"/>
      <c r="BM449" s="41"/>
      <c r="BN449" s="41"/>
      <c r="BO449" s="41"/>
      <c r="BP449" s="41"/>
      <c r="BQ449" s="41"/>
      <c r="BR449" s="41"/>
      <c r="BS449" s="41"/>
      <c r="BT449" s="41"/>
      <c r="BU449" s="41"/>
      <c r="BV449" s="41"/>
      <c r="BW449" s="41"/>
      <c r="BX449" s="41"/>
      <c r="BY449" s="41"/>
      <c r="BZ449" s="41"/>
      <c r="CA449" s="41"/>
      <c r="CB449" s="41"/>
      <c r="CC449" s="41"/>
      <c r="CD449" s="41"/>
      <c r="CE449" s="130"/>
      <c r="CF449" s="172"/>
      <c r="CG449" s="42"/>
      <c r="CH449" s="42"/>
      <c r="CI449" s="42"/>
      <c r="CK449" s="41"/>
      <c r="CL449" s="41"/>
      <c r="CM449" s="41"/>
      <c r="CN449" s="41"/>
      <c r="CO449" s="41"/>
      <c r="CP449" s="41"/>
      <c r="CQ449" s="41"/>
      <c r="CR449" s="41"/>
      <c r="CS449" s="41"/>
      <c r="CT449" s="41"/>
      <c r="CU449" s="41"/>
      <c r="CV449" s="41"/>
      <c r="CW449" s="41"/>
    </row>
    <row r="450" spans="1:101" ht="14.5" customHeight="1">
      <c r="A450" s="41" t="s">
        <v>11688</v>
      </c>
      <c r="B450" s="119" t="s">
        <v>11680</v>
      </c>
      <c r="C450" s="120" t="str">
        <f>MID(A450,1,12)</f>
        <v>A.070.11.101</v>
      </c>
      <c r="D450" s="135" t="s">
        <v>11687</v>
      </c>
      <c r="E450" s="119" t="s">
        <v>6570</v>
      </c>
      <c r="F450" s="118" t="str">
        <f>MID(A450, 21,85)</f>
        <v>Fuel grade uranium (4.52% enriched U-235; 3615 GJ/kg)</v>
      </c>
      <c r="G450" s="118">
        <f>H450+I450+J450+K450</f>
        <v>27940.222441054186</v>
      </c>
      <c r="H450" s="118">
        <f>N450+O450+P450+Q450</f>
        <v>107.38977746</v>
      </c>
      <c r="I450" s="118">
        <f>L450+M450+R450</f>
        <v>710.12106199999994</v>
      </c>
      <c r="J450" s="326">
        <f>S450+IF(T450="x",0,T450)+IF(U450="x",0,U450)+IF(V450="x",0,V450)+W450+X450</f>
        <v>26737.047331594185</v>
      </c>
      <c r="K450" s="118">
        <v>385.66426999999999</v>
      </c>
      <c r="L450" s="118">
        <v>524.21173999999996</v>
      </c>
      <c r="M450" s="118">
        <v>134.05355</v>
      </c>
      <c r="N450" s="118">
        <v>103.60495</v>
      </c>
      <c r="O450" s="118">
        <v>1.9217841</v>
      </c>
      <c r="P450" s="118">
        <v>0.12680756000000001</v>
      </c>
      <c r="Q450" s="118">
        <v>1.7362358</v>
      </c>
      <c r="R450" s="118">
        <v>51.855772000000002</v>
      </c>
      <c r="S450" s="118">
        <v>1.6009305</v>
      </c>
      <c r="T450" s="118">
        <v>7.7411013999999998</v>
      </c>
      <c r="U450" s="118">
        <v>26727.670999999998</v>
      </c>
      <c r="V450" s="118">
        <v>3.4225833999999997E-2</v>
      </c>
      <c r="W450" s="330">
        <v>7.3860186999999999E-5</v>
      </c>
      <c r="X450" s="118">
        <v>0</v>
      </c>
      <c r="Y450" s="41"/>
      <c r="Z450" s="327">
        <f>K450/0.133</f>
        <v>2899.7313533834586</v>
      </c>
      <c r="AA450" s="41"/>
      <c r="AB450" s="111">
        <v>3660066</v>
      </c>
      <c r="AC450" s="111">
        <v>33030.489000000001</v>
      </c>
      <c r="AD450" s="111">
        <v>3623598.6</v>
      </c>
      <c r="AE450" s="111">
        <v>0</v>
      </c>
      <c r="AF450" s="111">
        <v>192.65513999999999</v>
      </c>
      <c r="AG450" s="111">
        <v>2302.8881000000001</v>
      </c>
      <c r="AH450" s="111">
        <v>941.31061999999997</v>
      </c>
      <c r="AI450" s="41"/>
      <c r="AJ450" s="114">
        <v>239.61622</v>
      </c>
      <c r="AK450" s="114">
        <v>232.11779999999999</v>
      </c>
      <c r="AL450" s="114">
        <v>6.1914354999999999</v>
      </c>
      <c r="AM450" s="114">
        <v>1.3069784</v>
      </c>
      <c r="AN450" s="113">
        <f>AQ450+AT450+AU450+AV450+AW450+BE450+BF450+BJ450</f>
        <v>1.3915935429873899E-2</v>
      </c>
      <c r="AO450" s="112">
        <f>AR450+AS450+AX450+AY450+AZ450+BA450+BB450+BC450+BD450+BG450+BK450+BL450</f>
        <v>2.2897320562733213E-5</v>
      </c>
      <c r="AP450" s="112">
        <f>BH450+BI450</f>
        <v>183.050204073</v>
      </c>
      <c r="AQ450" s="329">
        <v>2.7003985999999999E-3</v>
      </c>
      <c r="AR450" s="328">
        <v>8.1481036000000003E-6</v>
      </c>
      <c r="AS450" s="328">
        <v>2.2260262E-10</v>
      </c>
      <c r="AT450" s="328">
        <v>4.4561017E-8</v>
      </c>
      <c r="AU450" s="328">
        <v>5.0235398999999998E-9</v>
      </c>
      <c r="AV450" s="328">
        <v>1.5405321E-5</v>
      </c>
      <c r="AW450" s="329">
        <v>1.0750826E-2</v>
      </c>
      <c r="AX450" s="328">
        <v>2.1853356E-6</v>
      </c>
      <c r="AY450" s="328">
        <v>1.2457404E-5</v>
      </c>
      <c r="AZ450" s="328">
        <v>9.7692582000000005E-11</v>
      </c>
      <c r="BA450" s="328">
        <v>2.0208063E-10</v>
      </c>
      <c r="BB450" s="328">
        <v>1.567873E-10</v>
      </c>
      <c r="BC450" s="328">
        <v>4.1565917E-8</v>
      </c>
      <c r="BD450" s="328">
        <v>8.5010140000000006E-9</v>
      </c>
      <c r="BE450" s="328">
        <v>5.2878923000000002E-6</v>
      </c>
      <c r="BF450" s="329">
        <v>4.439666E-4</v>
      </c>
      <c r="BG450" s="328">
        <v>5.5722560000000001E-8</v>
      </c>
      <c r="BH450" s="329">
        <v>3.6404073000000002E-2</v>
      </c>
      <c r="BI450" s="329">
        <v>183.0138</v>
      </c>
      <c r="BJ450" s="328">
        <v>1.4320170000000001E-9</v>
      </c>
      <c r="BK450" s="328">
        <v>8.7082115999999998E-12</v>
      </c>
      <c r="BL450" s="328">
        <v>3.8961184E-16</v>
      </c>
      <c r="BM450" s="41"/>
      <c r="BN450" s="111">
        <v>4.9769797000000002</v>
      </c>
      <c r="BO450" s="111">
        <v>9.1004572000000006E-2</v>
      </c>
      <c r="BP450" s="111">
        <v>8.0852203999999997E-2</v>
      </c>
      <c r="BQ450" s="111">
        <v>6.0744118999999999E-3</v>
      </c>
      <c r="BR450" s="111">
        <v>6.9320137000000004E-2</v>
      </c>
      <c r="BS450" s="111">
        <v>1.0592272E-2</v>
      </c>
      <c r="BT450" s="122">
        <v>1.0314122999999999E-6</v>
      </c>
      <c r="BU450" s="111">
        <v>1.5614441999999999E-2</v>
      </c>
      <c r="BV450" s="111">
        <v>1.7016682E-4</v>
      </c>
      <c r="BW450" s="111">
        <v>1.1488773000000001E-3</v>
      </c>
      <c r="BX450" s="122">
        <v>3.7722602999999998E-5</v>
      </c>
      <c r="BY450" s="122">
        <v>3.6542782999999999E-5</v>
      </c>
      <c r="BZ450" s="122">
        <v>6.6231817000000005E-7</v>
      </c>
      <c r="CA450" s="111">
        <v>2.4912991999999998E-2</v>
      </c>
      <c r="CB450" s="111">
        <v>4.6764697000000002</v>
      </c>
      <c r="CC450" s="111">
        <v>7.4372396999999998E-4</v>
      </c>
      <c r="CD450" s="122">
        <v>2.0557648000000001E-7</v>
      </c>
      <c r="CF450" s="173"/>
      <c r="CG450" s="42" t="s">
        <v>1045</v>
      </c>
      <c r="CH450" s="42"/>
      <c r="CI450" s="42"/>
      <c r="CK450" s="41"/>
      <c r="CL450" s="41"/>
      <c r="CM450" s="41"/>
      <c r="CN450" s="41"/>
      <c r="CO450" s="41"/>
      <c r="CP450" s="41"/>
      <c r="CQ450" s="41"/>
      <c r="CR450" s="41"/>
      <c r="CS450" s="41"/>
      <c r="CT450" s="41"/>
      <c r="CU450" s="41"/>
      <c r="CV450" s="41"/>
      <c r="CW450" s="41"/>
    </row>
    <row r="451" spans="1:101" ht="14.5" customHeight="1">
      <c r="B451" s="119" t="s">
        <v>11680</v>
      </c>
      <c r="C451" s="133" t="s">
        <v>932</v>
      </c>
      <c r="D451" s="133" t="s">
        <v>11679</v>
      </c>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M451" s="41"/>
      <c r="AN451" s="41"/>
      <c r="AO451" s="41"/>
      <c r="AP451" s="41"/>
      <c r="AQ451" s="41"/>
      <c r="AR451" s="41"/>
      <c r="AS451" s="41"/>
      <c r="AT451" s="41"/>
      <c r="AU451" s="41"/>
      <c r="AV451" s="41"/>
      <c r="AW451" s="41"/>
      <c r="AX451" s="41"/>
      <c r="AY451" s="41"/>
      <c r="AZ451" s="41"/>
      <c r="BA451" s="41"/>
      <c r="BB451" s="41"/>
      <c r="BC451" s="41"/>
      <c r="BD451" s="41"/>
      <c r="BE451" s="41"/>
      <c r="BF451" s="41"/>
      <c r="BG451" s="41"/>
      <c r="BH451" s="41"/>
      <c r="BI451" s="41"/>
      <c r="BJ451" s="41"/>
      <c r="BK451" s="41"/>
      <c r="BL451" s="41"/>
      <c r="BM451" s="41"/>
      <c r="BN451" s="41"/>
      <c r="BO451" s="41"/>
      <c r="BP451" s="41"/>
      <c r="BQ451" s="41"/>
      <c r="BR451" s="41"/>
      <c r="BS451" s="41"/>
      <c r="BT451" s="41"/>
      <c r="BU451" s="41"/>
      <c r="BV451" s="41"/>
      <c r="BW451" s="41"/>
      <c r="BX451" s="41"/>
      <c r="BY451" s="41"/>
      <c r="BZ451" s="41"/>
      <c r="CA451" s="41"/>
      <c r="CB451" s="41"/>
      <c r="CC451" s="41"/>
      <c r="CD451" s="41"/>
      <c r="CE451" s="130"/>
      <c r="CF451" s="172"/>
      <c r="CG451" s="42"/>
      <c r="CH451" s="42"/>
      <c r="CI451" s="42"/>
      <c r="CK451" s="41"/>
      <c r="CL451" s="41"/>
      <c r="CM451" s="41"/>
      <c r="CN451" s="41"/>
      <c r="CO451" s="41"/>
      <c r="CP451" s="41"/>
      <c r="CQ451" s="41"/>
      <c r="CR451" s="41"/>
      <c r="CS451" s="41"/>
      <c r="CT451" s="41"/>
      <c r="CU451" s="41"/>
      <c r="CV451" s="41"/>
      <c r="CW451" s="41"/>
    </row>
    <row r="452" spans="1:101" ht="14.5" customHeight="1">
      <c r="A452" s="41" t="s">
        <v>11685</v>
      </c>
      <c r="B452" s="119" t="s">
        <v>11680</v>
      </c>
      <c r="C452" s="120" t="str">
        <f>MID(A452,1,12)</f>
        <v>A.070.12.101</v>
      </c>
      <c r="D452" s="135" t="s">
        <v>11679</v>
      </c>
      <c r="E452" s="119" t="s">
        <v>6570</v>
      </c>
      <c r="F452" s="118" t="str">
        <f>MID(A452, 21,85)</f>
        <v>Wood chips and saw dust, credit per kg EoL, 0% MC</v>
      </c>
      <c r="G452" s="118">
        <f>H452+I452+J452+K452</f>
        <v>-0.3500886809307</v>
      </c>
      <c r="H452" s="118">
        <f>N452+O452+P452+Q452</f>
        <v>-2.148624687E-2</v>
      </c>
      <c r="I452" s="118">
        <f>L452+M452+R452</f>
        <v>-7.5022610199999992E-2</v>
      </c>
      <c r="J452" s="326">
        <f>S452+IF(T452="x",0,T452)+IF(U452="x",0,U452)+IF(V452="x",0,V452)+W452+X452</f>
        <v>-1.5380738606999998E-3</v>
      </c>
      <c r="K452" s="118">
        <v>-0.25204175000000001</v>
      </c>
      <c r="L452" s="118">
        <v>-5.3120305999999999E-2</v>
      </c>
      <c r="M452" s="118">
        <v>-1.8935512000000002E-2</v>
      </c>
      <c r="N452" s="118">
        <v>-1.6002278000000002E-2</v>
      </c>
      <c r="O452" s="118">
        <v>-4.9686404999999996E-3</v>
      </c>
      <c r="P452" s="118">
        <v>-1.5875749999999999E-4</v>
      </c>
      <c r="Q452" s="118">
        <v>-3.5657087E-4</v>
      </c>
      <c r="R452" s="118">
        <v>-2.9667921999999998E-3</v>
      </c>
      <c r="S452" s="118">
        <v>-2.2355308000000001E-4</v>
      </c>
      <c r="T452" s="118">
        <v>0</v>
      </c>
      <c r="U452" s="118">
        <v>-1.3093063E-3</v>
      </c>
      <c r="V452" s="330">
        <v>-5.2144806999999997E-6</v>
      </c>
      <c r="W452" s="118">
        <v>0</v>
      </c>
      <c r="X452" s="118">
        <v>0</v>
      </c>
      <c r="Y452" s="41"/>
      <c r="Z452" s="327">
        <f>K452/0.133</f>
        <v>-1.8950507518796993</v>
      </c>
      <c r="AA452" s="41"/>
      <c r="AB452" s="111">
        <v>-23.785551999999999</v>
      </c>
      <c r="AC452" s="111">
        <v>-23.568380999999999</v>
      </c>
      <c r="AD452" s="111">
        <v>-0.177509</v>
      </c>
      <c r="AE452" s="111">
        <v>0</v>
      </c>
      <c r="AF452" s="111">
        <v>0</v>
      </c>
      <c r="AG452" s="111">
        <v>-1.8745692E-3</v>
      </c>
      <c r="AH452" s="111">
        <v>-3.7787405000000003E-2</v>
      </c>
      <c r="AI452" s="41"/>
      <c r="AJ452" s="114">
        <v>-5.3326459E-2</v>
      </c>
      <c r="AK452" s="114">
        <v>-5.0057771000000001E-2</v>
      </c>
      <c r="AL452" s="114">
        <v>-1.9038035000000001E-3</v>
      </c>
      <c r="AM452" s="114">
        <v>-1.3648838E-3</v>
      </c>
      <c r="AN452" s="113">
        <f>AQ452+AT452+AU452+AV452+AW452+BE452+BF452+BJ452</f>
        <v>-3.0010653715631996E-6</v>
      </c>
      <c r="AO452" s="112">
        <f>AR452+AS452+AX452+AY452+AZ452+BA452+BB452+BC452+BD452+BG452+BK452+BL452</f>
        <v>-7.0406933714225996E-9</v>
      </c>
      <c r="AP452" s="112">
        <f>BH452+BI452</f>
        <v>-0.19116019372700002</v>
      </c>
      <c r="AQ452" s="328">
        <v>-1.7766176999999999E-6</v>
      </c>
      <c r="AR452" s="328">
        <v>-5.3611221E-9</v>
      </c>
      <c r="AS452" s="328">
        <v>-1.4644506999999999E-13</v>
      </c>
      <c r="AT452" s="328">
        <v>-1.4628168999999999E-10</v>
      </c>
      <c r="AU452" s="328">
        <v>-9.0787732000000003E-12</v>
      </c>
      <c r="AV452" s="328">
        <v>-2.3794636999999999E-9</v>
      </c>
      <c r="AW452" s="328">
        <v>-1.2122516999999999E-6</v>
      </c>
      <c r="AX452" s="328">
        <v>-3.4176575999999998E-10</v>
      </c>
      <c r="AY452" s="328">
        <v>-1.3221473E-9</v>
      </c>
      <c r="AZ452" s="328">
        <v>-2.9771952E-13</v>
      </c>
      <c r="BA452" s="328">
        <v>-3.5555836000000002E-15</v>
      </c>
      <c r="BB452" s="328">
        <v>-8.1595821000000003E-12</v>
      </c>
      <c r="BC452" s="328">
        <v>-5.8779578999999997E-14</v>
      </c>
      <c r="BD452" s="328">
        <v>-1.3784157E-13</v>
      </c>
      <c r="BE452" s="328">
        <v>-2.6878493000000002E-9</v>
      </c>
      <c r="BF452" s="328">
        <v>-6.9732980999999997E-9</v>
      </c>
      <c r="BG452" s="328">
        <v>-6.8542880000000003E-12</v>
      </c>
      <c r="BH452" s="328">
        <v>-1.3033727000000001E-5</v>
      </c>
      <c r="BI452" s="329">
        <v>-0.19114716000000001</v>
      </c>
      <c r="BJ452" s="329">
        <v>0</v>
      </c>
      <c r="BK452" s="329">
        <v>0</v>
      </c>
      <c r="BL452" s="329">
        <v>0</v>
      </c>
      <c r="BM452" s="41"/>
      <c r="BN452" s="111">
        <v>-1.1086635E-4</v>
      </c>
      <c r="BO452" s="122">
        <v>-9.8856177000000001E-6</v>
      </c>
      <c r="BP452" s="122">
        <v>-5.2839042000000002E-5</v>
      </c>
      <c r="BQ452" s="122">
        <v>-3.4787153999999998E-7</v>
      </c>
      <c r="BR452" s="122">
        <v>-1.1457453E-5</v>
      </c>
      <c r="BS452" s="122">
        <v>-1.5186759999999999E-6</v>
      </c>
      <c r="BT452" s="122">
        <v>-3.4379931999999998E-9</v>
      </c>
      <c r="BU452" s="122">
        <v>-2.3093611000000002E-6</v>
      </c>
      <c r="BV452" s="122">
        <v>-2.1304138999999999E-7</v>
      </c>
      <c r="BW452" s="122">
        <v>-2.3594502000000001E-7</v>
      </c>
      <c r="BX452" s="122">
        <v>-6.7726369999999999E-8</v>
      </c>
      <c r="BY452" s="122">
        <v>-4.9800865E-9</v>
      </c>
      <c r="BZ452" s="122">
        <v>-1.1476501999999999E-9</v>
      </c>
      <c r="CA452" s="122">
        <v>-3.9061108E-6</v>
      </c>
      <c r="CB452" s="122">
        <v>-2.8005302999999999E-5</v>
      </c>
      <c r="CC452" s="122">
        <v>-7.0640755000000002E-8</v>
      </c>
      <c r="CD452" s="111">
        <v>0</v>
      </c>
      <c r="CF452" s="173"/>
      <c r="CG452" s="76" t="s">
        <v>1046</v>
      </c>
      <c r="CK452" s="41"/>
      <c r="CL452" s="41"/>
      <c r="CM452" s="41"/>
      <c r="CN452" s="41"/>
      <c r="CO452" s="41"/>
      <c r="CP452" s="41"/>
      <c r="CQ452" s="41"/>
      <c r="CR452" s="41"/>
      <c r="CS452" s="41"/>
      <c r="CT452" s="41"/>
      <c r="CU452" s="41"/>
      <c r="CV452" s="41"/>
      <c r="CW452" s="41"/>
    </row>
    <row r="453" spans="1:101" ht="14.5" customHeight="1">
      <c r="A453" s="41" t="s">
        <v>11683</v>
      </c>
      <c r="B453" s="119" t="s">
        <v>11680</v>
      </c>
      <c r="C453" s="120" t="str">
        <f>MID(A453,1,12)</f>
        <v>A.070.12.102</v>
      </c>
      <c r="D453" s="135" t="s">
        <v>11679</v>
      </c>
      <c r="E453" s="119" t="s">
        <v>6570</v>
      </c>
      <c r="F453" s="118" t="str">
        <f>MID(A453, 21,85)</f>
        <v>Wood chips and saw dust, credit per kg EoL, 12% MC</v>
      </c>
      <c r="G453" s="118">
        <f>H453+I453+J453+K453</f>
        <v>-0.30227168431899998</v>
      </c>
      <c r="H453" s="118">
        <f>N453+O453+P453+Q453</f>
        <v>-1.8551539959999998E-2</v>
      </c>
      <c r="I453" s="118">
        <f>L453+M453+R453</f>
        <v>-6.477561879999999E-2</v>
      </c>
      <c r="J453" s="326">
        <f>S453+IF(T453="x",0,T453)+IF(U453="x",0,U453)+IF(V453="x",0,V453)+W453+X453</f>
        <v>-1.3279955589999999E-3</v>
      </c>
      <c r="K453" s="118">
        <v>-0.21761653</v>
      </c>
      <c r="L453" s="118">
        <v>-4.5864848999999999E-2</v>
      </c>
      <c r="M453" s="118">
        <v>-1.6349197999999999E-2</v>
      </c>
      <c r="N453" s="118">
        <v>-1.3816601E-2</v>
      </c>
      <c r="O453" s="118">
        <v>-4.2899968999999998E-3</v>
      </c>
      <c r="P453" s="118">
        <v>-1.3707355E-4</v>
      </c>
      <c r="Q453" s="118">
        <v>-3.0786851000000001E-4</v>
      </c>
      <c r="R453" s="118">
        <v>-2.5615718000000002E-3</v>
      </c>
      <c r="S453" s="118">
        <v>-1.93019E-4</v>
      </c>
      <c r="T453" s="118">
        <v>0</v>
      </c>
      <c r="U453" s="118">
        <v>-1.1304742999999999E-3</v>
      </c>
      <c r="V453" s="330">
        <v>-4.5022589999999996E-6</v>
      </c>
      <c r="W453" s="118">
        <v>0</v>
      </c>
      <c r="X453" s="118">
        <v>0</v>
      </c>
      <c r="Y453" s="41"/>
      <c r="Z453" s="327">
        <f>K453/0.133</f>
        <v>-1.6362145112781954</v>
      </c>
      <c r="AA453" s="41"/>
      <c r="AB453" s="111">
        <v>-20.536792999999999</v>
      </c>
      <c r="AC453" s="111">
        <v>-20.349284999999998</v>
      </c>
      <c r="AD453" s="111">
        <v>-0.15326386</v>
      </c>
      <c r="AE453" s="111">
        <v>0</v>
      </c>
      <c r="AF453" s="111">
        <v>0</v>
      </c>
      <c r="AG453" s="111">
        <v>-1.6185304999999999E-3</v>
      </c>
      <c r="AH453" s="111">
        <v>-3.2626199000000002E-2</v>
      </c>
      <c r="AI453" s="41"/>
      <c r="AJ453" s="114">
        <v>-4.6042844999999999E-2</v>
      </c>
      <c r="AK453" s="114">
        <v>-4.3220611999999999E-2</v>
      </c>
      <c r="AL453" s="114">
        <v>-1.6437718000000001E-3</v>
      </c>
      <c r="AM453" s="114">
        <v>-1.1784606000000001E-3</v>
      </c>
      <c r="AN453" s="113">
        <f>AQ453+AT453+AU453+AV453+AW453+BE453+BF453+BJ453</f>
        <v>-2.5911637802955999E-6</v>
      </c>
      <c r="AO453" s="112">
        <f>AR453+AS453+AX453+AY453+AZ453+BA453+BB453+BC453+BD453+BG453+BK453+BL453</f>
        <v>-6.0790376889219007E-9</v>
      </c>
      <c r="AP453" s="112">
        <f>BH453+BI453</f>
        <v>-0.16505050351100001</v>
      </c>
      <c r="AQ453" s="328">
        <v>-1.5339576999999999E-6</v>
      </c>
      <c r="AR453" s="328">
        <v>-4.6288713E-9</v>
      </c>
      <c r="AS453" s="328">
        <v>-1.2644281E-13</v>
      </c>
      <c r="AT453" s="328">
        <v>-1.2630175000000001E-10</v>
      </c>
      <c r="AU453" s="328">
        <v>-7.8387456000000002E-12</v>
      </c>
      <c r="AV453" s="328">
        <v>-2.0544637999999999E-9</v>
      </c>
      <c r="AW453" s="328">
        <v>-1.0466758999999999E-6</v>
      </c>
      <c r="AX453" s="328">
        <v>-2.9508555999999998E-10</v>
      </c>
      <c r="AY453" s="328">
        <v>-1.1415612999999999E-9</v>
      </c>
      <c r="AZ453" s="328">
        <v>-2.5705539E-13</v>
      </c>
      <c r="BA453" s="328">
        <v>-3.0699428999999998E-15</v>
      </c>
      <c r="BB453" s="328">
        <v>-7.0451026000000002E-12</v>
      </c>
      <c r="BC453" s="328">
        <v>-5.0751149E-14</v>
      </c>
      <c r="BD453" s="328">
        <v>-1.1901443000000001E-13</v>
      </c>
      <c r="BE453" s="328">
        <v>-2.3207284E-9</v>
      </c>
      <c r="BF453" s="328">
        <v>-6.0208476E-9</v>
      </c>
      <c r="BG453" s="328">
        <v>-5.9180925999999998E-12</v>
      </c>
      <c r="BH453" s="328">
        <v>-1.1253511E-5</v>
      </c>
      <c r="BI453" s="329">
        <v>-0.16503925</v>
      </c>
      <c r="BJ453" s="329">
        <v>0</v>
      </c>
      <c r="BK453" s="329">
        <v>0</v>
      </c>
      <c r="BL453" s="329">
        <v>0</v>
      </c>
      <c r="BM453" s="41"/>
      <c r="BN453" s="122">
        <v>-9.5723632999999996E-5</v>
      </c>
      <c r="BO453" s="122">
        <v>-8.5353870000000008E-6</v>
      </c>
      <c r="BP453" s="122">
        <v>-4.5622001999999997E-5</v>
      </c>
      <c r="BQ453" s="122">
        <v>-3.0035738E-7</v>
      </c>
      <c r="BR453" s="122">
        <v>-9.8925322999999996E-6</v>
      </c>
      <c r="BS453" s="122">
        <v>-1.3112471E-6</v>
      </c>
      <c r="BT453" s="122">
        <v>-2.9684136E-9</v>
      </c>
      <c r="BU453" s="122">
        <v>-1.9939362000000001E-6</v>
      </c>
      <c r="BV453" s="122">
        <v>-1.8394304999999999E-7</v>
      </c>
      <c r="BW453" s="122">
        <v>-2.0371838E-7</v>
      </c>
      <c r="BX453" s="122">
        <v>-5.8475938999999997E-8</v>
      </c>
      <c r="BY453" s="122">
        <v>-4.2998795000000001E-9</v>
      </c>
      <c r="BZ453" s="122">
        <v>-9.9089795999999997E-10</v>
      </c>
      <c r="CA453" s="122">
        <v>-3.3725932E-6</v>
      </c>
      <c r="CB453" s="122">
        <v>-2.4180188E-5</v>
      </c>
      <c r="CC453" s="122">
        <v>-6.0992261000000002E-8</v>
      </c>
      <c r="CD453" s="111">
        <v>0</v>
      </c>
      <c r="CF453" s="173"/>
      <c r="CG453" s="76" t="s">
        <v>1046</v>
      </c>
      <c r="CK453" s="41"/>
      <c r="CL453" s="41"/>
      <c r="CM453" s="41"/>
      <c r="CN453" s="41"/>
      <c r="CO453" s="41"/>
      <c r="CP453" s="41"/>
      <c r="CQ453" s="41"/>
      <c r="CR453" s="41"/>
      <c r="CS453" s="41"/>
      <c r="CT453" s="41"/>
      <c r="CU453" s="41"/>
      <c r="CV453" s="41"/>
      <c r="CW453" s="41"/>
    </row>
    <row r="454" spans="1:101" ht="14.5" customHeight="1">
      <c r="A454" s="41" t="s">
        <v>11681</v>
      </c>
      <c r="B454" s="119" t="s">
        <v>11680</v>
      </c>
      <c r="C454" s="120" t="str">
        <f>MID(A454,1,12)</f>
        <v>A.070.12.103</v>
      </c>
      <c r="D454" s="135" t="s">
        <v>11679</v>
      </c>
      <c r="E454" s="119" t="s">
        <v>6570</v>
      </c>
      <c r="F454" s="118" t="str">
        <f>MID(A454, 21,85)</f>
        <v>Wood chips and saw dust, credit per kg EoL, 50% MC</v>
      </c>
      <c r="G454" s="118">
        <f>H454+I454+J454+K454</f>
        <v>-0.1536974640812</v>
      </c>
      <c r="H454" s="118">
        <f>N454+O454+P454+Q454</f>
        <v>-9.4329865239999987E-3</v>
      </c>
      <c r="I454" s="118">
        <f>L454+M454+R454</f>
        <v>-3.2936755599999999E-2</v>
      </c>
      <c r="J454" s="326">
        <f>S454+IF(T454="x",0,T454)+IF(U454="x",0,U454)+IF(V454="x",0,V454)+W454+X454</f>
        <v>-6.752519571999999E-4</v>
      </c>
      <c r="K454" s="118">
        <v>-0.11065247</v>
      </c>
      <c r="L454" s="118">
        <v>-2.3321109999999999E-2</v>
      </c>
      <c r="M454" s="118">
        <v>-8.3131514999999993E-3</v>
      </c>
      <c r="N454" s="118">
        <v>-7.0253904000000004E-3</v>
      </c>
      <c r="O454" s="118">
        <v>-2.1813544000000001E-3</v>
      </c>
      <c r="P454" s="330">
        <v>-6.9698413999999995E-5</v>
      </c>
      <c r="Q454" s="118">
        <v>-1.5654330999999999E-4</v>
      </c>
      <c r="R454" s="118">
        <v>-1.3024941E-3</v>
      </c>
      <c r="S454" s="330">
        <v>-9.8145252999999995E-5</v>
      </c>
      <c r="T454" s="118">
        <v>0</v>
      </c>
      <c r="U454" s="118">
        <v>-5.7481741999999998E-4</v>
      </c>
      <c r="V454" s="330">
        <v>-2.2892842000000001E-6</v>
      </c>
      <c r="W454" s="118">
        <v>0</v>
      </c>
      <c r="X454" s="118">
        <v>0</v>
      </c>
      <c r="Y454" s="41"/>
      <c r="Z454" s="327">
        <f>K454/0.133</f>
        <v>-0.83197345864661654</v>
      </c>
      <c r="AA454" s="41"/>
      <c r="AB454" s="111">
        <v>-10.442437</v>
      </c>
      <c r="AC454" s="111">
        <v>-10.347094</v>
      </c>
      <c r="AD454" s="111">
        <v>-7.7930778000000006E-2</v>
      </c>
      <c r="AE454" s="111">
        <v>0</v>
      </c>
      <c r="AF454" s="111">
        <v>0</v>
      </c>
      <c r="AG454" s="111">
        <v>-8.2298161000000003E-4</v>
      </c>
      <c r="AH454" s="111">
        <v>-1.6589593E-2</v>
      </c>
      <c r="AI454" s="41"/>
      <c r="AJ454" s="114">
        <v>-2.3411616E-2</v>
      </c>
      <c r="AK454" s="114">
        <v>-2.1976583000000001E-2</v>
      </c>
      <c r="AL454" s="114">
        <v>-8.3581617000000005E-4</v>
      </c>
      <c r="AM454" s="114">
        <v>-5.9921726999999998E-4</v>
      </c>
      <c r="AN454" s="113">
        <f>AQ454+AT454+AU454+AV454+AW454+BE454+BF454+BJ454</f>
        <v>-1.3175409189309003E-6</v>
      </c>
      <c r="AO454" s="112">
        <f>AR454+AS454+AX454+AY454+AZ454+BA454+BB454+BC454+BD454+BG454+BK454+BL454</f>
        <v>-3.0910361467539002E-9</v>
      </c>
      <c r="AP454" s="112">
        <f>BH454+BI454</f>
        <v>-8.392398712400001E-2</v>
      </c>
      <c r="AQ454" s="328">
        <v>-7.7997851000000002E-7</v>
      </c>
      <c r="AR454" s="328">
        <v>-2.3536634000000002E-9</v>
      </c>
      <c r="AS454" s="328">
        <v>-6.4292955999999995E-14</v>
      </c>
      <c r="AT454" s="328">
        <v>-6.4221227999999997E-11</v>
      </c>
      <c r="AU454" s="328">
        <v>-3.9858029000000003E-12</v>
      </c>
      <c r="AV454" s="328">
        <v>-1.0446426E-9</v>
      </c>
      <c r="AW454" s="328">
        <v>-5.3220808000000005E-7</v>
      </c>
      <c r="AX454" s="328">
        <v>-1.5004351E-10</v>
      </c>
      <c r="AY454" s="328">
        <v>-5.8045490000000001E-10</v>
      </c>
      <c r="AZ454" s="328">
        <v>-1.3070613000000001E-13</v>
      </c>
      <c r="BA454" s="328">
        <v>-1.5609878999999999E-15</v>
      </c>
      <c r="BB454" s="328">
        <v>-3.5822556E-12</v>
      </c>
      <c r="BC454" s="328">
        <v>-2.5805669E-14</v>
      </c>
      <c r="BD454" s="328">
        <v>-6.0515810999999994E-14</v>
      </c>
      <c r="BE454" s="328">
        <v>-1.1800313999999999E-9</v>
      </c>
      <c r="BF454" s="328">
        <v>-3.0614479000000002E-9</v>
      </c>
      <c r="BG454" s="328">
        <v>-3.0091995999999999E-12</v>
      </c>
      <c r="BH454" s="328">
        <v>-5.7221239999999996E-6</v>
      </c>
      <c r="BI454" s="329">
        <v>-8.3918265000000006E-2</v>
      </c>
      <c r="BJ454" s="329">
        <v>0</v>
      </c>
      <c r="BK454" s="329">
        <v>0</v>
      </c>
      <c r="BL454" s="329">
        <v>0</v>
      </c>
      <c r="BM454" s="41"/>
      <c r="BN454" s="122">
        <v>-4.8673033999999999E-5</v>
      </c>
      <c r="BO454" s="122">
        <v>-4.3400273000000003E-6</v>
      </c>
      <c r="BP454" s="122">
        <v>-2.3197628E-5</v>
      </c>
      <c r="BQ454" s="122">
        <v>-1.5272408999999999E-7</v>
      </c>
      <c r="BR454" s="122">
        <v>-5.0301011999999996E-6</v>
      </c>
      <c r="BS454" s="122">
        <v>-6.6673580999999999E-7</v>
      </c>
      <c r="BT454" s="122">
        <v>-1.5093627999999999E-9</v>
      </c>
      <c r="BU454" s="122">
        <v>-1.0138658E-6</v>
      </c>
      <c r="BV454" s="122">
        <v>-9.3530365000000005E-8</v>
      </c>
      <c r="BW454" s="122">
        <v>-1.0358562E-7</v>
      </c>
      <c r="BX454" s="122">
        <v>-2.9733527999999999E-8</v>
      </c>
      <c r="BY454" s="122">
        <v>-2.1863793999999999E-9</v>
      </c>
      <c r="BZ454" s="122">
        <v>-5.0384642000000005E-10</v>
      </c>
      <c r="CA454" s="122">
        <v>-1.7148779E-6</v>
      </c>
      <c r="CB454" s="122">
        <v>-1.2295011E-5</v>
      </c>
      <c r="CC454" s="122">
        <v>-3.1013013999999999E-8</v>
      </c>
      <c r="CD454" s="111">
        <v>0</v>
      </c>
      <c r="CF454" s="173"/>
      <c r="CG454" s="76" t="s">
        <v>1046</v>
      </c>
      <c r="CK454" s="41"/>
      <c r="CL454" s="41"/>
      <c r="CM454" s="41"/>
      <c r="CN454" s="41"/>
      <c r="CO454" s="41"/>
      <c r="CP454" s="41"/>
      <c r="CQ454" s="41"/>
      <c r="CR454" s="41"/>
      <c r="CS454" s="41"/>
      <c r="CT454" s="41"/>
      <c r="CU454" s="41"/>
      <c r="CV454" s="41"/>
      <c r="CW454" s="41"/>
    </row>
    <row r="455" spans="1:101" ht="14.5" customHeight="1">
      <c r="B455" s="119" t="s">
        <v>11637</v>
      </c>
      <c r="C455" s="133" t="s">
        <v>11677</v>
      </c>
      <c r="D455" s="135"/>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M455" s="41"/>
      <c r="AN455" s="41"/>
      <c r="AO455" s="41"/>
      <c r="AP455" s="41"/>
      <c r="AQ455" s="41"/>
      <c r="AR455" s="41"/>
      <c r="AS455" s="41"/>
      <c r="AT455" s="41"/>
      <c r="AU455" s="41"/>
      <c r="AV455" s="41"/>
      <c r="AW455" s="41"/>
      <c r="AX455" s="41"/>
      <c r="AY455" s="41"/>
      <c r="AZ455" s="41"/>
      <c r="BA455" s="41"/>
      <c r="BB455" s="41"/>
      <c r="BC455" s="41"/>
      <c r="BD455" s="41"/>
      <c r="BE455" s="41"/>
      <c r="BF455" s="41"/>
      <c r="BG455" s="41"/>
      <c r="BH455" s="41"/>
      <c r="BI455" s="41"/>
      <c r="BJ455" s="41"/>
      <c r="BK455" s="41"/>
      <c r="BL455" s="41"/>
      <c r="BM455" s="41"/>
      <c r="BN455" s="41"/>
      <c r="BO455" s="41"/>
      <c r="BP455" s="41"/>
      <c r="BQ455" s="41"/>
      <c r="BR455" s="41"/>
      <c r="BS455" s="41"/>
      <c r="BT455" s="41"/>
      <c r="BU455" s="41"/>
      <c r="BV455" s="41"/>
      <c r="BW455" s="41"/>
      <c r="BX455" s="41"/>
      <c r="BY455" s="41"/>
      <c r="BZ455" s="41"/>
      <c r="CA455" s="41"/>
      <c r="CB455" s="41"/>
      <c r="CC455" s="41"/>
      <c r="CD455" s="41"/>
      <c r="CE455" s="130"/>
      <c r="CF455" s="172"/>
      <c r="CG455" s="41"/>
      <c r="CK455" s="41"/>
      <c r="CL455" s="41"/>
      <c r="CM455" s="41"/>
      <c r="CN455" s="41"/>
      <c r="CO455" s="41"/>
      <c r="CP455" s="41"/>
      <c r="CQ455" s="41"/>
      <c r="CR455" s="41"/>
      <c r="CS455" s="41"/>
      <c r="CT455" s="41"/>
      <c r="CU455" s="41"/>
      <c r="CV455" s="41"/>
      <c r="CW455" s="41"/>
    </row>
    <row r="456" spans="1:101" ht="14.5" customHeight="1">
      <c r="B456" s="119" t="s">
        <v>11637</v>
      </c>
      <c r="C456" s="133" t="s">
        <v>48</v>
      </c>
      <c r="D456" s="133" t="s">
        <v>11675</v>
      </c>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M456" s="41"/>
      <c r="AN456" s="41"/>
      <c r="AO456" s="41"/>
      <c r="AP456" s="41"/>
      <c r="AQ456" s="41"/>
      <c r="AR456" s="41"/>
      <c r="AS456" s="41"/>
      <c r="AT456" s="41"/>
      <c r="AU456" s="41"/>
      <c r="AV456" s="41"/>
      <c r="AW456" s="41"/>
      <c r="AX456" s="41"/>
      <c r="AY456" s="41"/>
      <c r="AZ456" s="41"/>
      <c r="BA456" s="41"/>
      <c r="BB456" s="41"/>
      <c r="BC456" s="41"/>
      <c r="BD456" s="41"/>
      <c r="BE456" s="41"/>
      <c r="BF456" s="41"/>
      <c r="BG456" s="41"/>
      <c r="BH456" s="41"/>
      <c r="BI456" s="41"/>
      <c r="BJ456" s="41"/>
      <c r="BK456" s="41"/>
      <c r="BL456" s="41"/>
      <c r="BM456" s="41"/>
      <c r="BN456" s="41"/>
      <c r="BO456" s="41"/>
      <c r="BP456" s="41"/>
      <c r="BQ456" s="41"/>
      <c r="BR456" s="41"/>
      <c r="BS456" s="41"/>
      <c r="BT456" s="41"/>
      <c r="BU456" s="41"/>
      <c r="BV456" s="41"/>
      <c r="BW456" s="41"/>
      <c r="BX456" s="41"/>
      <c r="BY456" s="41"/>
      <c r="BZ456" s="41"/>
      <c r="CA456" s="41"/>
      <c r="CB456" s="41"/>
      <c r="CC456" s="41"/>
      <c r="CD456" s="41"/>
      <c r="CE456" s="130"/>
      <c r="CF456" s="172"/>
      <c r="CK456" s="41"/>
      <c r="CL456" s="41"/>
      <c r="CM456" s="41"/>
      <c r="CN456" s="41"/>
      <c r="CO456" s="41"/>
      <c r="CP456" s="41"/>
      <c r="CQ456" s="41"/>
      <c r="CR456" s="41"/>
      <c r="CS456" s="41"/>
      <c r="CT456" s="41"/>
      <c r="CU456" s="41"/>
      <c r="CV456" s="41"/>
      <c r="CW456" s="41"/>
    </row>
    <row r="457" spans="1:101" ht="14.5" customHeight="1">
      <c r="A457" s="41" t="s">
        <v>11676</v>
      </c>
      <c r="B457" s="119" t="s">
        <v>11637</v>
      </c>
      <c r="C457" s="120" t="str">
        <f>MID(A457,1,12)</f>
        <v>A.080.01.101</v>
      </c>
      <c r="D457" s="135" t="s">
        <v>11675</v>
      </c>
      <c r="E457" s="119" t="s">
        <v>6570</v>
      </c>
      <c r="F457" s="118" t="str">
        <f>MID(A457, 21,85)</f>
        <v>Glass for windows and facades (float glass)</v>
      </c>
      <c r="G457" s="118">
        <f>H457+I457+J457+K457</f>
        <v>0.24066423794640002</v>
      </c>
      <c r="H457" s="118">
        <f>N457+O457+P457+Q457</f>
        <v>9.6848808900000024E-3</v>
      </c>
      <c r="I457" s="118">
        <f>L457+M457+R457</f>
        <v>1.6651565899999998E-2</v>
      </c>
      <c r="J457" s="326">
        <f>S457+IF(T457="x",0,T457)+IF(U457="x",0,U457)+IF(V457="x",0,V457)+W457+X457</f>
        <v>2.1810821156399998E-2</v>
      </c>
      <c r="K457" s="118">
        <v>0.19251697000000001</v>
      </c>
      <c r="L457" s="118">
        <v>6.1271097000000002E-3</v>
      </c>
      <c r="M457" s="118">
        <v>9.5975143000000002E-3</v>
      </c>
      <c r="N457" s="118">
        <v>7.9171549000000008E-3</v>
      </c>
      <c r="O457" s="118">
        <v>1.190303E-3</v>
      </c>
      <c r="P457" s="118">
        <v>1.2290818000000001E-4</v>
      </c>
      <c r="Q457" s="118">
        <v>4.5451481000000001E-4</v>
      </c>
      <c r="R457" s="118">
        <v>9.2694190000000001E-4</v>
      </c>
      <c r="S457" s="118">
        <v>6.1000808999999996E-4</v>
      </c>
      <c r="T457" s="118">
        <v>1.7191521000000001E-2</v>
      </c>
      <c r="U457" s="118">
        <v>3.9352498999999999E-3</v>
      </c>
      <c r="V457" s="330">
        <v>6.7447283999999997E-5</v>
      </c>
      <c r="W457" s="330">
        <v>6.5948823999999998E-6</v>
      </c>
      <c r="X457" s="118">
        <v>0</v>
      </c>
      <c r="Y457" s="41"/>
      <c r="Z457" s="327">
        <f>K457/0.133</f>
        <v>1.447496015037594</v>
      </c>
      <c r="AA457" s="41"/>
      <c r="AB457" s="111">
        <v>19.950386000000002</v>
      </c>
      <c r="AC457" s="111">
        <v>19.014582000000001</v>
      </c>
      <c r="AD457" s="111">
        <v>0.20999949000000001</v>
      </c>
      <c r="AE457" s="111">
        <v>0</v>
      </c>
      <c r="AF457" s="111">
        <v>1.7038837E-3</v>
      </c>
      <c r="AG457" s="111">
        <v>0.68361992999999999</v>
      </c>
      <c r="AH457" s="111">
        <v>4.0480207999999997E-2</v>
      </c>
      <c r="AI457" s="41"/>
      <c r="AJ457" s="114">
        <v>2.7227563E-2</v>
      </c>
      <c r="AK457" s="114">
        <v>2.5055641999999999E-2</v>
      </c>
      <c r="AL457" s="114">
        <v>1.1888582E-3</v>
      </c>
      <c r="AM457" s="114">
        <v>9.8306255999999997E-4</v>
      </c>
      <c r="AN457" s="113">
        <f>AQ457+AT457+AU457+AV457+AW457+BE457+BF457+BJ457</f>
        <v>1.5021368235640001E-6</v>
      </c>
      <c r="AO457" s="112">
        <f>AR457+AS457+AX457+AY457+AZ457+BA457+BB457+BC457+BD457+BG457+BK457+BL457</f>
        <v>4.3966649142766108E-9</v>
      </c>
      <c r="AP457" s="112">
        <f>BH457+BI457</f>
        <v>0.13768383173999998</v>
      </c>
      <c r="AQ457" s="328">
        <v>1.2915419999999999E-6</v>
      </c>
      <c r="AR457" s="328">
        <v>3.8975879999999998E-9</v>
      </c>
      <c r="AS457" s="328">
        <v>1.0645740999999999E-13</v>
      </c>
      <c r="AT457" s="328">
        <v>9.1611162000000006E-11</v>
      </c>
      <c r="AU457" s="328">
        <v>1.0242212000000001E-11</v>
      </c>
      <c r="AV457" s="328">
        <v>1.162723E-9</v>
      </c>
      <c r="AW457" s="328">
        <v>2.0381271999999999E-7</v>
      </c>
      <c r="AX457" s="328">
        <v>1.6810755E-10</v>
      </c>
      <c r="AY457" s="328">
        <v>2.1894480999999999E-10</v>
      </c>
      <c r="AZ457" s="328">
        <v>9.662353299999999E-13</v>
      </c>
      <c r="BA457" s="328">
        <v>3.9080334999999999E-15</v>
      </c>
      <c r="BB457" s="328">
        <v>3.8605531000000002E-13</v>
      </c>
      <c r="BC457" s="328">
        <v>1.9521975999999999E-14</v>
      </c>
      <c r="BD457" s="328">
        <v>2.1062579E-14</v>
      </c>
      <c r="BE457" s="328">
        <v>1.2432122E-9</v>
      </c>
      <c r="BF457" s="328">
        <v>4.1464514000000003E-9</v>
      </c>
      <c r="BG457" s="328">
        <v>1.0974373E-10</v>
      </c>
      <c r="BH457" s="329">
        <v>1.0091173999999999E-4</v>
      </c>
      <c r="BI457" s="329">
        <v>0.13758292</v>
      </c>
      <c r="BJ457" s="328">
        <v>1.2786359E-10</v>
      </c>
      <c r="BK457" s="328">
        <v>7.7754885E-13</v>
      </c>
      <c r="BL457" s="328">
        <v>3.4788111000000003E-17</v>
      </c>
      <c r="BM457" s="41"/>
      <c r="BN457" s="122">
        <v>6.9995324000000003E-5</v>
      </c>
      <c r="BO457" s="122">
        <v>1.887627E-6</v>
      </c>
      <c r="BP457" s="122">
        <v>3.8240571999999998E-5</v>
      </c>
      <c r="BQ457" s="122">
        <v>1.0898182999999999E-7</v>
      </c>
      <c r="BR457" s="122">
        <v>1.9206570999999999E-6</v>
      </c>
      <c r="BS457" s="122">
        <v>7.4201228000000002E-7</v>
      </c>
      <c r="BT457" s="122">
        <v>2.1007413E-8</v>
      </c>
      <c r="BU457" s="122">
        <v>1.1494909999999999E-6</v>
      </c>
      <c r="BV457" s="122">
        <v>1.6493413000000001E-7</v>
      </c>
      <c r="BW457" s="122">
        <v>3.0125869E-7</v>
      </c>
      <c r="BX457" s="122">
        <v>7.6911401999999995E-8</v>
      </c>
      <c r="BY457" s="122">
        <v>7.1985356E-8</v>
      </c>
      <c r="BZ457" s="122">
        <v>1.3606156E-9</v>
      </c>
      <c r="CA457" s="122">
        <v>1.8119599E-6</v>
      </c>
      <c r="CB457" s="122">
        <v>2.2302778999999999E-5</v>
      </c>
      <c r="CC457" s="122">
        <v>1.1754306E-6</v>
      </c>
      <c r="CD457" s="122">
        <v>1.8355748999999998E-8</v>
      </c>
      <c r="CF457" s="173"/>
      <c r="CG457" s="42" t="s">
        <v>11673</v>
      </c>
      <c r="CH457" s="42"/>
      <c r="CI457" s="42"/>
      <c r="CK457" s="41"/>
      <c r="CL457" s="41"/>
      <c r="CM457" s="41"/>
      <c r="CN457" s="41"/>
      <c r="CO457" s="41"/>
      <c r="CP457" s="41"/>
      <c r="CQ457" s="41"/>
      <c r="CR457" s="41"/>
      <c r="CS457" s="41"/>
      <c r="CT457" s="41"/>
      <c r="CU457" s="41"/>
      <c r="CV457" s="41"/>
      <c r="CW457" s="41"/>
    </row>
    <row r="458" spans="1:101" ht="14.5" customHeight="1">
      <c r="B458" s="119" t="s">
        <v>11637</v>
      </c>
      <c r="C458" s="133" t="s">
        <v>83</v>
      </c>
      <c r="D458" s="133" t="s">
        <v>11663</v>
      </c>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M458" s="41"/>
      <c r="AN458" s="41"/>
      <c r="AO458" s="41"/>
      <c r="AP458" s="41"/>
      <c r="AQ458" s="41"/>
      <c r="AR458" s="41"/>
      <c r="AS458" s="41"/>
      <c r="AT458" s="41"/>
      <c r="AU458" s="41"/>
      <c r="AV458" s="41"/>
      <c r="AW458" s="41"/>
      <c r="AX458" s="41"/>
      <c r="AY458" s="41"/>
      <c r="AZ458" s="41"/>
      <c r="BA458" s="41"/>
      <c r="BB458" s="41"/>
      <c r="BC458" s="41"/>
      <c r="BD458" s="41"/>
      <c r="BE458" s="41"/>
      <c r="BF458" s="41"/>
      <c r="BG458" s="41"/>
      <c r="BH458" s="41"/>
      <c r="BI458" s="41"/>
      <c r="BJ458" s="41"/>
      <c r="BK458" s="41"/>
      <c r="BL458" s="41"/>
      <c r="BM458" s="41"/>
      <c r="BN458" s="41"/>
      <c r="BO458" s="41"/>
      <c r="BP458" s="41"/>
      <c r="BQ458" s="41"/>
      <c r="BR458" s="41"/>
      <c r="BS458" s="41"/>
      <c r="BT458" s="41"/>
      <c r="BU458" s="41"/>
      <c r="BV458" s="41"/>
      <c r="BW458" s="41"/>
      <c r="BX458" s="41"/>
      <c r="BY458" s="41"/>
      <c r="BZ458" s="41"/>
      <c r="CA458" s="41"/>
      <c r="CB458" s="41"/>
      <c r="CC458" s="41"/>
      <c r="CD458" s="41"/>
      <c r="CE458" s="130"/>
      <c r="CF458" s="172"/>
      <c r="CK458" s="41"/>
      <c r="CL458" s="41"/>
      <c r="CM458" s="41"/>
      <c r="CN458" s="41"/>
      <c r="CO458" s="41"/>
      <c r="CP458" s="41"/>
      <c r="CQ458" s="41"/>
      <c r="CR458" s="41"/>
      <c r="CS458" s="41"/>
      <c r="CT458" s="41"/>
      <c r="CU458" s="41"/>
      <c r="CV458" s="41"/>
      <c r="CW458" s="41"/>
    </row>
    <row r="459" spans="1:101" ht="14.5" customHeight="1">
      <c r="A459" s="41" t="s">
        <v>11672</v>
      </c>
      <c r="B459" s="119" t="s">
        <v>11637</v>
      </c>
      <c r="C459" s="120" t="str">
        <f>MID(A459,1,12)</f>
        <v>A.080.02.101</v>
      </c>
      <c r="D459" s="135" t="s">
        <v>11663</v>
      </c>
      <c r="E459" s="119" t="s">
        <v>6570</v>
      </c>
      <c r="F459" s="118" t="str">
        <f>MID(A459, 21,85)</f>
        <v>Borosilicate glass (Pyrex)</v>
      </c>
      <c r="G459" s="118">
        <f>H459+I459+J459+K459</f>
        <v>0.34431570588310001</v>
      </c>
      <c r="H459" s="118">
        <f>N459+O459+P459+Q459</f>
        <v>1.6567655429999998E-2</v>
      </c>
      <c r="I459" s="118">
        <f>L459+M459+R459</f>
        <v>3.4642254939999999E-2</v>
      </c>
      <c r="J459" s="326">
        <f>S459+IF(T459="x",0,T459)+IF(U459="x",0,U459)+IF(V459="x",0,V459)+W459+X459</f>
        <v>4.8491035513100002E-2</v>
      </c>
      <c r="K459" s="118">
        <v>0.24461475999999999</v>
      </c>
      <c r="L459" s="118">
        <v>1.8761417999999998E-2</v>
      </c>
      <c r="M459" s="118">
        <v>1.4944404999999999E-2</v>
      </c>
      <c r="N459" s="118">
        <v>1.2426546E-2</v>
      </c>
      <c r="O459" s="118">
        <v>3.1665618999999999E-3</v>
      </c>
      <c r="P459" s="118">
        <v>3.246708E-4</v>
      </c>
      <c r="Q459" s="118">
        <v>6.4987672999999998E-4</v>
      </c>
      <c r="R459" s="118">
        <v>9.3643193999999998E-4</v>
      </c>
      <c r="S459" s="118">
        <v>2.4529850999999998E-2</v>
      </c>
      <c r="T459" s="118">
        <v>1.5252606E-2</v>
      </c>
      <c r="U459" s="118">
        <v>8.6423721999999998E-3</v>
      </c>
      <c r="V459" s="330">
        <v>6.0394423000000002E-5</v>
      </c>
      <c r="W459" s="330">
        <v>5.8118901000000003E-6</v>
      </c>
      <c r="X459" s="118">
        <v>0</v>
      </c>
      <c r="Y459" s="41"/>
      <c r="Z459" s="327">
        <f>K459/0.133</f>
        <v>1.839208721804511</v>
      </c>
      <c r="AA459" s="41"/>
      <c r="AB459" s="111">
        <v>24.380233</v>
      </c>
      <c r="AC459" s="111">
        <v>21.901340000000001</v>
      </c>
      <c r="AD459" s="111">
        <v>1.1715648000000001</v>
      </c>
      <c r="AE459" s="111">
        <v>0</v>
      </c>
      <c r="AF459" s="111">
        <v>8.4305606000000005E-2</v>
      </c>
      <c r="AG459" s="111">
        <v>0.96462431000000004</v>
      </c>
      <c r="AH459" s="111">
        <v>0.25839798000000003</v>
      </c>
      <c r="AI459" s="41"/>
      <c r="AJ459" s="114">
        <v>3.9981340999999997E-2</v>
      </c>
      <c r="AK459" s="114">
        <v>3.7272280999999997E-2</v>
      </c>
      <c r="AL459" s="114">
        <v>1.6594022E-3</v>
      </c>
      <c r="AM459" s="114">
        <v>1.0496587E-3</v>
      </c>
      <c r="AN459" s="113">
        <f>AQ459+AT459+AU459+AV459+AW459+BE459+BF459+BJ459</f>
        <v>2.2345492226800002E-6</v>
      </c>
      <c r="AO459" s="112">
        <f>AR459+AS459+AX459+AY459+AZ459+BA459+BB459+BC459+BD459+BG459+BK459+BL459</f>
        <v>6.1368423487644147E-9</v>
      </c>
      <c r="AP459" s="112">
        <f>BH459+BI459</f>
        <v>0.14701101749999998</v>
      </c>
      <c r="AQ459" s="328">
        <v>1.7287031000000001E-6</v>
      </c>
      <c r="AR459" s="328">
        <v>5.2167225999999997E-9</v>
      </c>
      <c r="AS459" s="328">
        <v>1.4249307E-13</v>
      </c>
      <c r="AT459" s="328">
        <v>1.0700171E-10</v>
      </c>
      <c r="AU459" s="328">
        <v>1.0146480000000001E-11</v>
      </c>
      <c r="AV459" s="328">
        <v>1.8477621000000001E-9</v>
      </c>
      <c r="AW459" s="328">
        <v>4.9800671999999996E-7</v>
      </c>
      <c r="AX459" s="328">
        <v>2.6513187999999999E-10</v>
      </c>
      <c r="AY459" s="328">
        <v>5.5467298999999999E-10</v>
      </c>
      <c r="AZ459" s="328">
        <v>8.6376935999999998E-13</v>
      </c>
      <c r="BA459" s="328">
        <v>3.5316376E-15</v>
      </c>
      <c r="BB459" s="328">
        <v>4.9923938999999997E-13</v>
      </c>
      <c r="BC459" s="328">
        <v>2.0028595000000001E-14</v>
      </c>
      <c r="BD459" s="328">
        <v>2.5980454E-14</v>
      </c>
      <c r="BE459" s="328">
        <v>1.9755042000000002E-9</v>
      </c>
      <c r="BF459" s="328">
        <v>3.7863054999999997E-9</v>
      </c>
      <c r="BG459" s="328">
        <v>9.8074573E-11</v>
      </c>
      <c r="BH459" s="329">
        <v>1.0608474999999999E-3</v>
      </c>
      <c r="BI459" s="329">
        <v>0.14595016999999999</v>
      </c>
      <c r="BJ459" s="328">
        <v>1.1268268999999999E-10</v>
      </c>
      <c r="BK459" s="328">
        <v>6.8523259999999999E-13</v>
      </c>
      <c r="BL459" s="328">
        <v>3.0657814E-17</v>
      </c>
      <c r="BM459" s="41"/>
      <c r="BN459" s="111">
        <v>1.3045329999999999E-4</v>
      </c>
      <c r="BO459" s="122">
        <v>4.4274269999999999E-6</v>
      </c>
      <c r="BP459" s="122">
        <v>5.1282019E-5</v>
      </c>
      <c r="BQ459" s="122">
        <v>1.100812E-7</v>
      </c>
      <c r="BR459" s="122">
        <v>5.5350246999999998E-6</v>
      </c>
      <c r="BS459" s="122">
        <v>1.1848218E-6</v>
      </c>
      <c r="BT459" s="122">
        <v>1.851945E-8</v>
      </c>
      <c r="BU459" s="122">
        <v>1.8197717E-6</v>
      </c>
      <c r="BV459" s="122">
        <v>4.3568535000000003E-7</v>
      </c>
      <c r="BW459" s="122">
        <v>4.3002722000000002E-7</v>
      </c>
      <c r="BX459" s="122">
        <v>7.6199690999999998E-8</v>
      </c>
      <c r="BY459" s="122">
        <v>6.4375419999999994E-8</v>
      </c>
      <c r="BZ459" s="122">
        <v>1.3477176E-9</v>
      </c>
      <c r="CA459" s="122">
        <v>2.8178362E-6</v>
      </c>
      <c r="CB459" s="122">
        <v>2.6987429000000001E-5</v>
      </c>
      <c r="CC459" s="122">
        <v>3.5246554000000003E-5</v>
      </c>
      <c r="CD459" s="122">
        <v>1.6176422000000001E-8</v>
      </c>
      <c r="CF459" s="173"/>
      <c r="CG459" s="42" t="s">
        <v>1047</v>
      </c>
      <c r="CH459" s="42"/>
      <c r="CI459" s="42"/>
      <c r="CK459" s="41"/>
      <c r="CL459" s="41"/>
      <c r="CM459" s="41"/>
      <c r="CN459" s="41"/>
      <c r="CO459" s="41"/>
      <c r="CP459" s="41"/>
      <c r="CQ459" s="41"/>
      <c r="CR459" s="41"/>
      <c r="CS459" s="41"/>
      <c r="CT459" s="41"/>
      <c r="CU459" s="41"/>
      <c r="CV459" s="41"/>
      <c r="CW459" s="41"/>
    </row>
    <row r="460" spans="1:101" ht="14.5" customHeight="1">
      <c r="A460" s="41" t="s">
        <v>11670</v>
      </c>
      <c r="B460" s="119" t="s">
        <v>11637</v>
      </c>
      <c r="C460" s="120" t="str">
        <f>MID(A460,1,12)</f>
        <v>A.080.02.102</v>
      </c>
      <c r="D460" s="135" t="s">
        <v>11663</v>
      </c>
      <c r="E460" s="119" t="s">
        <v>6570</v>
      </c>
      <c r="F460" s="118" t="str">
        <f>MID(A460, 21,85)</f>
        <v>Ceramic glass</v>
      </c>
      <c r="G460" s="118">
        <f>H460+I460+J460+K460</f>
        <v>0.45605099651500003</v>
      </c>
      <c r="H460" s="118">
        <f>N460+O460+P460+Q460</f>
        <v>1.9046035480000001E-2</v>
      </c>
      <c r="I460" s="118">
        <f>L460+M460+R460</f>
        <v>3.2019332900000003E-2</v>
      </c>
      <c r="J460" s="326">
        <f>S460+IF(T460="x",0,T460)+IF(U460="x",0,U460)+IF(V460="x",0,V460)+W460+X460</f>
        <v>4.0171268135E-2</v>
      </c>
      <c r="K460" s="118">
        <v>0.36481436</v>
      </c>
      <c r="L460" s="118">
        <v>1.1167514E-2</v>
      </c>
      <c r="M460" s="118">
        <v>1.8997801000000002E-2</v>
      </c>
      <c r="N460" s="118">
        <v>1.5638928E-2</v>
      </c>
      <c r="O460" s="118">
        <v>2.2507394E-3</v>
      </c>
      <c r="P460" s="118">
        <v>2.4581636000000002E-4</v>
      </c>
      <c r="Q460" s="118">
        <v>9.1055172000000005E-4</v>
      </c>
      <c r="R460" s="118">
        <v>1.8540179E-3</v>
      </c>
      <c r="S460" s="118">
        <v>2.5422222999999999E-3</v>
      </c>
      <c r="T460" s="118">
        <v>3.4383041000000003E-2</v>
      </c>
      <c r="U460" s="118">
        <v>3.0979204999999998E-3</v>
      </c>
      <c r="V460" s="118">
        <v>1.3489457000000001E-4</v>
      </c>
      <c r="W460" s="330">
        <v>1.3189765E-5</v>
      </c>
      <c r="X460" s="118">
        <v>0</v>
      </c>
      <c r="Y460" s="41"/>
      <c r="Z460" s="327">
        <f>K460/0.133</f>
        <v>2.7429651127819548</v>
      </c>
      <c r="AA460" s="41"/>
      <c r="AB460" s="111">
        <v>39.900770999999999</v>
      </c>
      <c r="AC460" s="111">
        <v>38.029164000000002</v>
      </c>
      <c r="AD460" s="111">
        <v>0.41999898000000002</v>
      </c>
      <c r="AE460" s="111">
        <v>0</v>
      </c>
      <c r="AF460" s="111">
        <v>3.4077674000000001E-3</v>
      </c>
      <c r="AG460" s="111">
        <v>1.3672399</v>
      </c>
      <c r="AH460" s="111">
        <v>8.0960415999999993E-2</v>
      </c>
      <c r="AI460" s="41"/>
      <c r="AJ460" s="114">
        <v>5.4455126E-2</v>
      </c>
      <c r="AK460" s="114">
        <v>5.0111284999999998E-2</v>
      </c>
      <c r="AL460" s="114">
        <v>2.3777163999999999E-3</v>
      </c>
      <c r="AM460" s="114">
        <v>1.9661251E-3</v>
      </c>
      <c r="AN460" s="113">
        <f>AQ460+AT460+AU460+AV460+AW460+BE460+BF460+BJ460</f>
        <v>3.004273646923E-6</v>
      </c>
      <c r="AO460" s="112">
        <f>AR460+AS460+AX460+AY460+AZ460+BA460+BB460+BC460+BD460+BG460+BK460+BL460</f>
        <v>8.7933298386031219E-9</v>
      </c>
      <c r="AP460" s="112">
        <f>BH460+BI460</f>
        <v>0.27536766348999997</v>
      </c>
      <c r="AQ460" s="328">
        <v>2.5830839999999999E-6</v>
      </c>
      <c r="AR460" s="328">
        <v>7.7951759999999995E-9</v>
      </c>
      <c r="AS460" s="328">
        <v>2.1291483E-13</v>
      </c>
      <c r="AT460" s="328">
        <v>1.8322232000000001E-10</v>
      </c>
      <c r="AU460" s="328">
        <v>2.0484423000000001E-11</v>
      </c>
      <c r="AV460" s="328">
        <v>2.3254459E-9</v>
      </c>
      <c r="AW460" s="328">
        <v>4.0762543999999998E-7</v>
      </c>
      <c r="AX460" s="328">
        <v>3.3621509999999999E-10</v>
      </c>
      <c r="AY460" s="328">
        <v>4.3788961999999999E-10</v>
      </c>
      <c r="AZ460" s="328">
        <v>1.9324707000000001E-12</v>
      </c>
      <c r="BA460" s="328">
        <v>7.8160668999999998E-15</v>
      </c>
      <c r="BB460" s="328">
        <v>7.7211062000000004E-13</v>
      </c>
      <c r="BC460" s="328">
        <v>3.9043951999999999E-14</v>
      </c>
      <c r="BD460" s="328">
        <v>4.2125158E-14</v>
      </c>
      <c r="BE460" s="328">
        <v>2.4864243999999999E-9</v>
      </c>
      <c r="BF460" s="328">
        <v>8.2929027000000006E-9</v>
      </c>
      <c r="BG460" s="328">
        <v>2.1948747000000001E-10</v>
      </c>
      <c r="BH460" s="329">
        <v>2.0182349E-4</v>
      </c>
      <c r="BI460" s="329">
        <v>0.27516583999999999</v>
      </c>
      <c r="BJ460" s="328">
        <v>2.5572718000000001E-10</v>
      </c>
      <c r="BK460" s="328">
        <v>1.5550977E-12</v>
      </c>
      <c r="BL460" s="328">
        <v>6.9576223000000001E-17</v>
      </c>
      <c r="BM460" s="41"/>
      <c r="BN460" s="111">
        <v>1.3999065E-4</v>
      </c>
      <c r="BO460" s="122">
        <v>3.7752539000000002E-6</v>
      </c>
      <c r="BP460" s="122">
        <v>7.6481145000000005E-5</v>
      </c>
      <c r="BQ460" s="122">
        <v>2.1796365999999999E-7</v>
      </c>
      <c r="BR460" s="122">
        <v>3.8413141999999998E-6</v>
      </c>
      <c r="BS460" s="122">
        <v>1.4840246E-6</v>
      </c>
      <c r="BT460" s="122">
        <v>4.2014826E-8</v>
      </c>
      <c r="BU460" s="122">
        <v>2.2989819999999999E-6</v>
      </c>
      <c r="BV460" s="122">
        <v>3.2986824999999998E-7</v>
      </c>
      <c r="BW460" s="122">
        <v>6.0251736999999996E-7</v>
      </c>
      <c r="BX460" s="122">
        <v>1.538228E-7</v>
      </c>
      <c r="BY460" s="122">
        <v>1.4397070999999999E-7</v>
      </c>
      <c r="BZ460" s="122">
        <v>2.7212312000000001E-9</v>
      </c>
      <c r="CA460" s="122">
        <v>3.6239197E-6</v>
      </c>
      <c r="CB460" s="122">
        <v>4.4605557999999997E-5</v>
      </c>
      <c r="CC460" s="122">
        <v>2.3508613E-6</v>
      </c>
      <c r="CD460" s="122">
        <v>3.6711499000000001E-8</v>
      </c>
      <c r="CF460" s="173"/>
      <c r="CG460" s="42" t="s">
        <v>1048</v>
      </c>
      <c r="CH460" s="42"/>
      <c r="CI460" s="42"/>
      <c r="CK460" s="41"/>
      <c r="CL460" s="41"/>
      <c r="CM460" s="41"/>
      <c r="CN460" s="41"/>
      <c r="CO460" s="41"/>
      <c r="CP460" s="41"/>
      <c r="CQ460" s="41"/>
      <c r="CR460" s="41"/>
      <c r="CS460" s="41"/>
      <c r="CT460" s="41"/>
      <c r="CU460" s="41"/>
      <c r="CV460" s="41"/>
      <c r="CW460" s="41"/>
    </row>
    <row r="461" spans="1:101" ht="14.5" customHeight="1">
      <c r="A461" s="41" t="s">
        <v>11668</v>
      </c>
      <c r="B461" s="119" t="s">
        <v>11637</v>
      </c>
      <c r="C461" s="120" t="str">
        <f>MID(A461,1,12)</f>
        <v>A.080.02.103</v>
      </c>
      <c r="D461" s="135" t="s">
        <v>11663</v>
      </c>
      <c r="E461" s="119" t="s">
        <v>6570</v>
      </c>
      <c r="F461" s="118" t="str">
        <f>MID(A461, 21,85)</f>
        <v>Recycled borosilicate glass (Pyrex)</v>
      </c>
      <c r="G461" s="118">
        <f>H461+I461+J461+K461</f>
        <v>0.18749757881260001</v>
      </c>
      <c r="H461" s="118">
        <f>N461+O461+P461+Q461</f>
        <v>8.0140104970000004E-3</v>
      </c>
      <c r="I461" s="118">
        <f>L461+M461+R461</f>
        <v>1.3513036240000002E-2</v>
      </c>
      <c r="J461" s="326">
        <f>S461+IF(T461="x",0,T461)+IF(U461="x",0,U461)+IF(V461="x",0,V461)+W461+X461</f>
        <v>2.1886462075600004E-2</v>
      </c>
      <c r="K461" s="118">
        <v>0.14408407000000001</v>
      </c>
      <c r="L461" s="118">
        <v>4.6720049000000003E-3</v>
      </c>
      <c r="M461" s="118">
        <v>8.0335491000000005E-3</v>
      </c>
      <c r="N461" s="118">
        <v>6.5196511999999996E-3</v>
      </c>
      <c r="O461" s="118">
        <v>9.2124484999999996E-4</v>
      </c>
      <c r="P461" s="330">
        <v>9.7087506999999994E-5</v>
      </c>
      <c r="Q461" s="118">
        <v>4.7602693999999998E-4</v>
      </c>
      <c r="R461" s="118">
        <v>8.0748224000000001E-4</v>
      </c>
      <c r="S461" s="118">
        <v>1.2419699E-3</v>
      </c>
      <c r="T461" s="118">
        <v>1.9360947E-2</v>
      </c>
      <c r="U461" s="118">
        <v>1.2021320000000001E-3</v>
      </c>
      <c r="V461" s="330">
        <v>7.4157176000000003E-5</v>
      </c>
      <c r="W461" s="330">
        <v>7.2559995999999999E-6</v>
      </c>
      <c r="X461" s="118">
        <v>0</v>
      </c>
      <c r="Y461" s="41"/>
      <c r="Z461" s="327">
        <f>K461/0.133</f>
        <v>1.0833388721804511</v>
      </c>
      <c r="AA461" s="41"/>
      <c r="AB461" s="111">
        <v>15.916076</v>
      </c>
      <c r="AC461" s="111">
        <v>15.036436999999999</v>
      </c>
      <c r="AD461" s="111">
        <v>0.16297824</v>
      </c>
      <c r="AE461" s="111">
        <v>0</v>
      </c>
      <c r="AF461" s="111">
        <v>1.920586E-3</v>
      </c>
      <c r="AG461" s="111">
        <v>0.68336330000000001</v>
      </c>
      <c r="AH461" s="111">
        <v>3.1377500000000003E-2</v>
      </c>
      <c r="AI461" s="41"/>
      <c r="AJ461" s="114">
        <v>2.1694090999999999E-2</v>
      </c>
      <c r="AK461" s="114">
        <v>1.9953515000000002E-2</v>
      </c>
      <c r="AL461" s="114">
        <v>9.5337655999999996E-4</v>
      </c>
      <c r="AM461" s="114">
        <v>7.8719974999999997E-4</v>
      </c>
      <c r="AN461" s="113">
        <f>AQ461+AT461+AU461+AV461+AW461+BE461+BF461+BJ461</f>
        <v>1.1962538688061001E-6</v>
      </c>
      <c r="AO461" s="112">
        <f>AR461+AS461+AX461+AY461+AZ461+BA461+BB461+BC461+BD461+BG461+BK461+BL461</f>
        <v>3.5258008883904993E-9</v>
      </c>
      <c r="AP461" s="112">
        <f>BH461+BI461</f>
        <v>0.11025206588</v>
      </c>
      <c r="AQ461" s="328">
        <v>1.0198986E-6</v>
      </c>
      <c r="AR461" s="328">
        <v>3.0778161E-9</v>
      </c>
      <c r="AS461" s="328">
        <v>8.4066937000000004E-14</v>
      </c>
      <c r="AT461" s="328">
        <v>7.4227120000000003E-11</v>
      </c>
      <c r="AU461" s="328">
        <v>7.7810061000000004E-12</v>
      </c>
      <c r="AV461" s="328">
        <v>9.6944601000000001E-10</v>
      </c>
      <c r="AW461" s="328">
        <v>1.6972191999999999E-7</v>
      </c>
      <c r="AX461" s="328">
        <v>1.4011284000000001E-10</v>
      </c>
      <c r="AY461" s="328">
        <v>1.8424644999999999E-10</v>
      </c>
      <c r="AZ461" s="328">
        <v>9.5103499000000001E-13</v>
      </c>
      <c r="BA461" s="328">
        <v>4.1821799999999997E-15</v>
      </c>
      <c r="BB461" s="328">
        <v>3.4194112000000001E-13</v>
      </c>
      <c r="BC461" s="328">
        <v>1.6788855000000001E-14</v>
      </c>
      <c r="BD461" s="328">
        <v>1.9790613E-14</v>
      </c>
      <c r="BE461" s="328">
        <v>9.5057649999999996E-10</v>
      </c>
      <c r="BF461" s="328">
        <v>4.4906367000000003E-9</v>
      </c>
      <c r="BG461" s="328">
        <v>1.2135216000000001E-10</v>
      </c>
      <c r="BH461" s="329">
        <v>1.0207587999999999E-4</v>
      </c>
      <c r="BI461" s="329">
        <v>0.11014999</v>
      </c>
      <c r="BJ461" s="328">
        <v>1.4068147000000001E-10</v>
      </c>
      <c r="BK461" s="328">
        <v>8.5549541999999998E-13</v>
      </c>
      <c r="BL461" s="328">
        <v>3.8275498999999998E-17</v>
      </c>
      <c r="BM461" s="41"/>
      <c r="BN461" s="122">
        <v>5.6007085E-5</v>
      </c>
      <c r="BO461" s="122">
        <v>1.5872931E-6</v>
      </c>
      <c r="BP461" s="122">
        <v>3.0206361999999999E-5</v>
      </c>
      <c r="BQ461" s="122">
        <v>9.4888492999999997E-8</v>
      </c>
      <c r="BR461" s="122">
        <v>1.5680694E-6</v>
      </c>
      <c r="BS461" s="122">
        <v>6.2224790999999999E-7</v>
      </c>
      <c r="BT461" s="122">
        <v>2.1224197999999999E-8</v>
      </c>
      <c r="BU461" s="122">
        <v>9.6781010000000008E-7</v>
      </c>
      <c r="BV461" s="122">
        <v>1.3028460000000001E-7</v>
      </c>
      <c r="BW461" s="122">
        <v>3.1498980000000001E-7</v>
      </c>
      <c r="BX461" s="122">
        <v>5.8403313999999998E-8</v>
      </c>
      <c r="BY461" s="122">
        <v>7.9441781000000004E-8</v>
      </c>
      <c r="BZ461" s="122">
        <v>1.0343019E-9</v>
      </c>
      <c r="CA461" s="122">
        <v>1.5049146999999999E-6</v>
      </c>
      <c r="CB461" s="122">
        <v>1.7664250999999999E-5</v>
      </c>
      <c r="CC461" s="122">
        <v>1.1656744999999999E-6</v>
      </c>
      <c r="CD461" s="122">
        <v>2.0195849999999999E-8</v>
      </c>
      <c r="CF461" s="173"/>
      <c r="CG461" s="42" t="s">
        <v>1049</v>
      </c>
      <c r="CH461" s="42"/>
      <c r="CI461" s="42"/>
      <c r="CK461" s="41"/>
      <c r="CL461" s="41"/>
      <c r="CM461" s="41"/>
      <c r="CN461" s="41"/>
      <c r="CO461" s="41"/>
      <c r="CP461" s="41"/>
      <c r="CQ461" s="41"/>
      <c r="CR461" s="41"/>
      <c r="CS461" s="41"/>
      <c r="CT461" s="41"/>
      <c r="CU461" s="41"/>
      <c r="CV461" s="41"/>
      <c r="CW461" s="41"/>
    </row>
    <row r="462" spans="1:101" ht="14.5" customHeight="1">
      <c r="A462" s="41" t="s">
        <v>11666</v>
      </c>
      <c r="B462" s="119" t="s">
        <v>11637</v>
      </c>
      <c r="C462" s="120" t="str">
        <f>MID(A462,1,12)</f>
        <v>A.080.02.104</v>
      </c>
      <c r="D462" s="135" t="s">
        <v>11663</v>
      </c>
      <c r="E462" s="119" t="s">
        <v>6570</v>
      </c>
      <c r="F462" s="118" t="str">
        <f>MID(A462, 21,85)</f>
        <v>Recycled silica glass</v>
      </c>
      <c r="G462" s="118">
        <f>H462+I462+J462+K462</f>
        <v>0.41552307783199999</v>
      </c>
      <c r="H462" s="118">
        <f>N462+O462+P462+Q462</f>
        <v>1.7537027989999999E-2</v>
      </c>
      <c r="I462" s="118">
        <f>L462+M462+R462</f>
        <v>2.95227032E-2</v>
      </c>
      <c r="J462" s="326">
        <f>S462+IF(T462="x",0,T462)+IF(U462="x",0,U462)+IF(V462="x",0,V462)+W462+X462</f>
        <v>4.1972096641999995E-2</v>
      </c>
      <c r="K462" s="118">
        <v>0.32649125000000001</v>
      </c>
      <c r="L462" s="118">
        <v>1.0255762E-2</v>
      </c>
      <c r="M462" s="118">
        <v>1.7532450000000002E-2</v>
      </c>
      <c r="N462" s="118">
        <v>1.4339115E-2</v>
      </c>
      <c r="O462" s="118">
        <v>2.0466145000000002E-3</v>
      </c>
      <c r="P462" s="118">
        <v>2.1999568999999999E-4</v>
      </c>
      <c r="Q462" s="118">
        <v>9.3130280000000001E-4</v>
      </c>
      <c r="R462" s="118">
        <v>1.7344912E-3</v>
      </c>
      <c r="S462" s="118">
        <v>2.5130810999999999E-3</v>
      </c>
      <c r="T462" s="118">
        <v>3.6552467999999998E-2</v>
      </c>
      <c r="U462" s="118">
        <v>2.7510922000000002E-3</v>
      </c>
      <c r="V462" s="118">
        <v>1.4160446000000001E-4</v>
      </c>
      <c r="W462" s="330">
        <v>1.3850882000000001E-5</v>
      </c>
      <c r="X462" s="118">
        <v>0</v>
      </c>
      <c r="Y462" s="41"/>
      <c r="Z462" s="327">
        <f>K462/0.133</f>
        <v>2.4548214285714285</v>
      </c>
      <c r="AA462" s="41"/>
      <c r="AB462" s="111">
        <v>35.866461999999999</v>
      </c>
      <c r="AC462" s="111">
        <v>34.051018999999997</v>
      </c>
      <c r="AD462" s="111">
        <v>0.37297773000000001</v>
      </c>
      <c r="AE462" s="111">
        <v>0</v>
      </c>
      <c r="AF462" s="111">
        <v>3.6244697000000002E-3</v>
      </c>
      <c r="AG462" s="111">
        <v>1.3669832</v>
      </c>
      <c r="AH462" s="111">
        <v>7.1857707000000007E-2</v>
      </c>
      <c r="AI462" s="41"/>
      <c r="AJ462" s="114">
        <v>4.8921654000000002E-2</v>
      </c>
      <c r="AK462" s="114">
        <v>4.5009157000000001E-2</v>
      </c>
      <c r="AL462" s="114">
        <v>2.1422347E-3</v>
      </c>
      <c r="AM462" s="114">
        <v>1.7702623E-3</v>
      </c>
      <c r="AN462" s="113">
        <f>AQ462+AT462+AU462+AV462+AW462+BE462+BF462+BJ462</f>
        <v>2.6983906923569994E-6</v>
      </c>
      <c r="AO462" s="112">
        <f>AR462+AS462+AX462+AY462+AZ462+BA462+BB462+BC462+BD462+BG462+BK462+BL462</f>
        <v>7.9224657126690115E-9</v>
      </c>
      <c r="AP462" s="112">
        <f>BH462+BI462</f>
        <v>0.24793589762000001</v>
      </c>
      <c r="AQ462" s="328">
        <v>2.3114405999999999E-6</v>
      </c>
      <c r="AR462" s="328">
        <v>6.9754040000000002E-9</v>
      </c>
      <c r="AS462" s="328">
        <v>1.9052434999999999E-13</v>
      </c>
      <c r="AT462" s="328">
        <v>1.6583828000000001E-10</v>
      </c>
      <c r="AU462" s="328">
        <v>1.8023216999999999E-11</v>
      </c>
      <c r="AV462" s="328">
        <v>2.1321690000000002E-9</v>
      </c>
      <c r="AW462" s="328">
        <v>3.7353463999999998E-7</v>
      </c>
      <c r="AX462" s="328">
        <v>3.0822038999999998E-10</v>
      </c>
      <c r="AY462" s="328">
        <v>4.0319126000000001E-10</v>
      </c>
      <c r="AZ462" s="328">
        <v>1.9172703000000001E-12</v>
      </c>
      <c r="BA462" s="328">
        <v>8.0902133999999996E-15</v>
      </c>
      <c r="BB462" s="328">
        <v>7.2799642000000004E-13</v>
      </c>
      <c r="BC462" s="328">
        <v>3.6310831000000001E-14</v>
      </c>
      <c r="BD462" s="328">
        <v>4.0853190999999997E-14</v>
      </c>
      <c r="BE462" s="328">
        <v>2.1937887000000001E-9</v>
      </c>
      <c r="BF462" s="328">
        <v>8.6370880999999998E-9</v>
      </c>
      <c r="BG462" s="328">
        <v>2.3109589999999999E-10</v>
      </c>
      <c r="BH462" s="329">
        <v>2.0298762E-4</v>
      </c>
      <c r="BI462" s="329">
        <v>0.24773291</v>
      </c>
      <c r="BJ462" s="328">
        <v>2.6854505999999998E-10</v>
      </c>
      <c r="BK462" s="328">
        <v>1.6330442999999999E-12</v>
      </c>
      <c r="BL462" s="328">
        <v>7.3063610000000001E-17</v>
      </c>
      <c r="BM462" s="41"/>
      <c r="BN462" s="111">
        <v>1.2600240999999999E-4</v>
      </c>
      <c r="BO462" s="122">
        <v>3.4749201E-6</v>
      </c>
      <c r="BP462" s="122">
        <v>6.8446933999999996E-5</v>
      </c>
      <c r="BQ462" s="122">
        <v>2.0387032000000001E-7</v>
      </c>
      <c r="BR462" s="122">
        <v>3.4887265000000001E-6</v>
      </c>
      <c r="BS462" s="122">
        <v>1.3642602000000001E-6</v>
      </c>
      <c r="BT462" s="122">
        <v>4.2231611000000002E-8</v>
      </c>
      <c r="BU462" s="122">
        <v>2.1173010999999998E-6</v>
      </c>
      <c r="BV462" s="122">
        <v>2.9521871999999998E-7</v>
      </c>
      <c r="BW462" s="122">
        <v>6.1624848000000002E-7</v>
      </c>
      <c r="BX462" s="122">
        <v>1.3531472000000001E-7</v>
      </c>
      <c r="BY462" s="122">
        <v>1.5142714E-7</v>
      </c>
      <c r="BZ462" s="122">
        <v>2.3949174999999999E-9</v>
      </c>
      <c r="CA462" s="122">
        <v>3.3168746000000001E-6</v>
      </c>
      <c r="CB462" s="122">
        <v>3.9967028999999998E-5</v>
      </c>
      <c r="CC462" s="122">
        <v>2.3411052000000001E-6</v>
      </c>
      <c r="CD462" s="122">
        <v>3.8551599000000001E-8</v>
      </c>
      <c r="CF462" s="173"/>
      <c r="CG462" s="42" t="s">
        <v>1049</v>
      </c>
      <c r="CH462" s="42"/>
      <c r="CI462" s="42"/>
      <c r="CK462" s="41"/>
      <c r="CL462" s="41"/>
      <c r="CM462" s="41"/>
      <c r="CN462" s="41"/>
      <c r="CO462" s="41"/>
      <c r="CP462" s="41"/>
      <c r="CQ462" s="41"/>
      <c r="CR462" s="41"/>
      <c r="CS462" s="41"/>
      <c r="CT462" s="41"/>
      <c r="CU462" s="41"/>
      <c r="CV462" s="41"/>
      <c r="CW462" s="41"/>
    </row>
    <row r="463" spans="1:101" ht="14.5" customHeight="1">
      <c r="A463" s="41" t="s">
        <v>11664</v>
      </c>
      <c r="B463" s="119" t="s">
        <v>11637</v>
      </c>
      <c r="C463" s="120" t="str">
        <f>MID(A463,1,12)</f>
        <v>A.080.02.105</v>
      </c>
      <c r="D463" s="135" t="s">
        <v>11663</v>
      </c>
      <c r="E463" s="119" t="s">
        <v>6570</v>
      </c>
      <c r="F463" s="118" t="str">
        <f>MID(A463, 21,85)</f>
        <v>Silica glass</v>
      </c>
      <c r="G463" s="118">
        <f>H463+I463+J463+K463</f>
        <v>0.45605099652500003</v>
      </c>
      <c r="H463" s="118">
        <f>N463+O463+P463+Q463</f>
        <v>1.9046035489999998E-2</v>
      </c>
      <c r="I463" s="118">
        <f>L463+M463+R463</f>
        <v>3.2019332900000003E-2</v>
      </c>
      <c r="J463" s="326">
        <f>S463+IF(T463="x",0,T463)+IF(U463="x",0,U463)+IF(V463="x",0,V463)+W463+X463</f>
        <v>4.0171268135E-2</v>
      </c>
      <c r="K463" s="118">
        <v>0.36481436</v>
      </c>
      <c r="L463" s="118">
        <v>1.1167514E-2</v>
      </c>
      <c r="M463" s="118">
        <v>1.8997801000000002E-2</v>
      </c>
      <c r="N463" s="118">
        <v>1.5638928E-2</v>
      </c>
      <c r="O463" s="118">
        <v>2.2507394E-3</v>
      </c>
      <c r="P463" s="118">
        <v>2.4581636999999998E-4</v>
      </c>
      <c r="Q463" s="118">
        <v>9.1055172000000005E-4</v>
      </c>
      <c r="R463" s="118">
        <v>1.8540179E-3</v>
      </c>
      <c r="S463" s="118">
        <v>2.5422222999999999E-3</v>
      </c>
      <c r="T463" s="118">
        <v>3.4383041000000003E-2</v>
      </c>
      <c r="U463" s="118">
        <v>3.0979204999999998E-3</v>
      </c>
      <c r="V463" s="118">
        <v>1.3489457000000001E-4</v>
      </c>
      <c r="W463" s="330">
        <v>1.3189765E-5</v>
      </c>
      <c r="X463" s="118">
        <v>0</v>
      </c>
      <c r="Y463" s="41"/>
      <c r="Z463" s="327">
        <f>K463/0.133</f>
        <v>2.7429651127819548</v>
      </c>
      <c r="AA463" s="41"/>
      <c r="AB463" s="111">
        <v>39.900770999999999</v>
      </c>
      <c r="AC463" s="111">
        <v>38.029164000000002</v>
      </c>
      <c r="AD463" s="111">
        <v>0.41999899000000002</v>
      </c>
      <c r="AE463" s="111">
        <v>0</v>
      </c>
      <c r="AF463" s="111">
        <v>3.4077674000000001E-3</v>
      </c>
      <c r="AG463" s="111">
        <v>1.3672399</v>
      </c>
      <c r="AH463" s="111">
        <v>8.0960415999999993E-2</v>
      </c>
      <c r="AI463" s="41"/>
      <c r="AJ463" s="114">
        <v>5.4455126999999999E-2</v>
      </c>
      <c r="AK463" s="114">
        <v>5.0111284999999998E-2</v>
      </c>
      <c r="AL463" s="114">
        <v>2.3777163999999999E-3</v>
      </c>
      <c r="AM463" s="114">
        <v>1.9661251E-3</v>
      </c>
      <c r="AN463" s="113">
        <f>AQ463+AT463+AU463+AV463+AW463+BE463+BF463+BJ463</f>
        <v>3.004273646923E-6</v>
      </c>
      <c r="AO463" s="112">
        <f>AR463+AS463+AX463+AY463+AZ463+BA463+BB463+BC463+BD463+BG463+BK463+BL463</f>
        <v>8.7933298386031219E-9</v>
      </c>
      <c r="AP463" s="112">
        <f>BH463+BI463</f>
        <v>0.27536766348999997</v>
      </c>
      <c r="AQ463" s="328">
        <v>2.5830839999999999E-6</v>
      </c>
      <c r="AR463" s="328">
        <v>7.7951759999999995E-9</v>
      </c>
      <c r="AS463" s="328">
        <v>2.1291483E-13</v>
      </c>
      <c r="AT463" s="328">
        <v>1.8322232000000001E-10</v>
      </c>
      <c r="AU463" s="328">
        <v>2.0484423000000001E-11</v>
      </c>
      <c r="AV463" s="328">
        <v>2.3254459E-9</v>
      </c>
      <c r="AW463" s="328">
        <v>4.0762543999999998E-7</v>
      </c>
      <c r="AX463" s="328">
        <v>3.3621509999999999E-10</v>
      </c>
      <c r="AY463" s="328">
        <v>4.3788961999999999E-10</v>
      </c>
      <c r="AZ463" s="328">
        <v>1.9324707000000001E-12</v>
      </c>
      <c r="BA463" s="328">
        <v>7.8160668999999998E-15</v>
      </c>
      <c r="BB463" s="328">
        <v>7.7211062000000004E-13</v>
      </c>
      <c r="BC463" s="328">
        <v>3.9043951999999999E-14</v>
      </c>
      <c r="BD463" s="328">
        <v>4.2125158E-14</v>
      </c>
      <c r="BE463" s="328">
        <v>2.4864243999999999E-9</v>
      </c>
      <c r="BF463" s="328">
        <v>8.2929027000000006E-9</v>
      </c>
      <c r="BG463" s="328">
        <v>2.1948747000000001E-10</v>
      </c>
      <c r="BH463" s="329">
        <v>2.0182349E-4</v>
      </c>
      <c r="BI463" s="329">
        <v>0.27516583999999999</v>
      </c>
      <c r="BJ463" s="328">
        <v>2.5572718000000001E-10</v>
      </c>
      <c r="BK463" s="328">
        <v>1.5550977E-12</v>
      </c>
      <c r="BL463" s="328">
        <v>6.9576223000000001E-17</v>
      </c>
      <c r="BM463" s="41"/>
      <c r="BN463" s="111">
        <v>1.3999065E-4</v>
      </c>
      <c r="BO463" s="122">
        <v>3.7752539000000002E-6</v>
      </c>
      <c r="BP463" s="122">
        <v>7.6481145000000005E-5</v>
      </c>
      <c r="BQ463" s="122">
        <v>2.1796365999999999E-7</v>
      </c>
      <c r="BR463" s="122">
        <v>3.8413141999999998E-6</v>
      </c>
      <c r="BS463" s="122">
        <v>1.4840246E-6</v>
      </c>
      <c r="BT463" s="122">
        <v>4.2014826E-8</v>
      </c>
      <c r="BU463" s="122">
        <v>2.2989819999999999E-6</v>
      </c>
      <c r="BV463" s="122">
        <v>3.2986826000000002E-7</v>
      </c>
      <c r="BW463" s="122">
        <v>6.0251736999999996E-7</v>
      </c>
      <c r="BX463" s="122">
        <v>1.5382281000000001E-7</v>
      </c>
      <c r="BY463" s="122">
        <v>1.4397070999999999E-7</v>
      </c>
      <c r="BZ463" s="122">
        <v>2.7212312000000001E-9</v>
      </c>
      <c r="CA463" s="122">
        <v>3.6239197E-6</v>
      </c>
      <c r="CB463" s="122">
        <v>4.4605557999999997E-5</v>
      </c>
      <c r="CC463" s="122">
        <v>2.3508613E-6</v>
      </c>
      <c r="CD463" s="122">
        <v>3.6711499000000001E-8</v>
      </c>
      <c r="CF463" s="173"/>
      <c r="CG463" s="42" t="s">
        <v>1050</v>
      </c>
      <c r="CH463" s="42"/>
      <c r="CI463" s="42"/>
      <c r="CK463" s="41"/>
      <c r="CL463" s="41"/>
      <c r="CM463" s="41"/>
      <c r="CN463" s="41"/>
      <c r="CO463" s="41"/>
      <c r="CP463" s="41"/>
      <c r="CQ463" s="41"/>
      <c r="CR463" s="41"/>
      <c r="CS463" s="41"/>
      <c r="CT463" s="41"/>
      <c r="CU463" s="41"/>
      <c r="CV463" s="41"/>
      <c r="CW463" s="41"/>
    </row>
    <row r="464" spans="1:101" ht="14.5" customHeight="1">
      <c r="B464" s="119" t="s">
        <v>11637</v>
      </c>
      <c r="C464" s="133" t="s">
        <v>11661</v>
      </c>
      <c r="D464" s="133" t="s">
        <v>11635</v>
      </c>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M464" s="41"/>
      <c r="AN464" s="41"/>
      <c r="AO464" s="41"/>
      <c r="AP464" s="41"/>
      <c r="AQ464" s="41"/>
      <c r="AR464" s="41"/>
      <c r="AS464" s="41"/>
      <c r="AT464" s="41"/>
      <c r="AU464" s="41"/>
      <c r="AV464" s="41"/>
      <c r="AW464" s="41"/>
      <c r="AX464" s="41"/>
      <c r="AY464" s="41"/>
      <c r="AZ464" s="41"/>
      <c r="BA464" s="41"/>
      <c r="BB464" s="41"/>
      <c r="BC464" s="41"/>
      <c r="BD464" s="41"/>
      <c r="BE464" s="41"/>
      <c r="BF464" s="41"/>
      <c r="BG464" s="41"/>
      <c r="BH464" s="41"/>
      <c r="BI464" s="41"/>
      <c r="BJ464" s="41"/>
      <c r="BK464" s="41"/>
      <c r="BL464" s="41"/>
      <c r="BM464" s="41"/>
      <c r="BN464" s="41"/>
      <c r="BO464" s="41"/>
      <c r="BP464" s="41"/>
      <c r="BQ464" s="41"/>
      <c r="BR464" s="41"/>
      <c r="BS464" s="41"/>
      <c r="BT464" s="41"/>
      <c r="BU464" s="41"/>
      <c r="BV464" s="41"/>
      <c r="BW464" s="41"/>
      <c r="BX464" s="41"/>
      <c r="BY464" s="41"/>
      <c r="BZ464" s="41"/>
      <c r="CA464" s="41"/>
      <c r="CB464" s="41"/>
      <c r="CC464" s="41"/>
      <c r="CD464" s="41"/>
      <c r="CE464" s="130"/>
      <c r="CF464" s="172"/>
      <c r="CG464" s="42"/>
      <c r="CH464" s="42"/>
      <c r="CI464" s="42"/>
      <c r="CK464" s="41"/>
      <c r="CL464" s="41"/>
      <c r="CM464" s="41"/>
      <c r="CN464" s="41"/>
      <c r="CO464" s="41"/>
      <c r="CP464" s="41"/>
      <c r="CQ464" s="41"/>
      <c r="CR464" s="41"/>
      <c r="CS464" s="41"/>
      <c r="CT464" s="41"/>
      <c r="CU464" s="41"/>
      <c r="CV464" s="41"/>
      <c r="CW464" s="41"/>
    </row>
    <row r="465" spans="1:101" ht="14.5" customHeight="1">
      <c r="A465" s="41" t="s">
        <v>11660</v>
      </c>
      <c r="B465" s="119" t="s">
        <v>11637</v>
      </c>
      <c r="C465" s="120" t="str">
        <f t="shared" ref="C465:C471" si="200">MID(A465,1,12)</f>
        <v>A.080.03.101</v>
      </c>
      <c r="D465" s="135" t="s">
        <v>11635</v>
      </c>
      <c r="E465" s="119" t="s">
        <v>6570</v>
      </c>
      <c r="F465" s="118" t="str">
        <f t="shared" ref="F465:F471" si="201">MID(A465, 21,85)</f>
        <v>Glass bottles, 100% recycled</v>
      </c>
      <c r="G465" s="118">
        <f t="shared" ref="G465:G471" si="202">H465+I465+J465+K465</f>
        <v>0.1575877140021</v>
      </c>
      <c r="H465" s="118">
        <f t="shared" ref="H465:H471" si="203">N465+O465+P465+Q465</f>
        <v>6.0174955950000001E-3</v>
      </c>
      <c r="I465" s="118">
        <f t="shared" ref="I465:I471" si="204">L465+M465+R465</f>
        <v>1.0429420709999998E-2</v>
      </c>
      <c r="J465" s="326">
        <f t="shared" ref="J465:J471" si="205">S465+IF(T465="x",0,T465)+IF(U465="x",0,U465)+IF(V465="x",0,V465)+W465+X465</f>
        <v>6.1119876971000003E-3</v>
      </c>
      <c r="K465" s="118">
        <v>0.13502881</v>
      </c>
      <c r="L465" s="118">
        <v>4.0025343E-3</v>
      </c>
      <c r="M465" s="118">
        <v>5.9203885999999997E-3</v>
      </c>
      <c r="N465" s="330">
        <v>5.0356474E-3</v>
      </c>
      <c r="O465" s="118">
        <v>7.7531241999999995E-4</v>
      </c>
      <c r="P465" s="330">
        <v>8.3831295000000005E-5</v>
      </c>
      <c r="Q465" s="118">
        <v>1.2270447999999999E-4</v>
      </c>
      <c r="R465" s="118">
        <v>5.0649780999999997E-4</v>
      </c>
      <c r="S465" s="118">
        <v>3.6461137999999998E-4</v>
      </c>
      <c r="T465" s="330">
        <v>2.2658655999999999E-3</v>
      </c>
      <c r="U465" s="330">
        <v>3.4676120000000001E-3</v>
      </c>
      <c r="V465" s="330">
        <v>1.1852321000000001E-5</v>
      </c>
      <c r="W465" s="330">
        <v>2.0463960999999998E-6</v>
      </c>
      <c r="X465" s="118">
        <v>0</v>
      </c>
      <c r="Y465" s="41"/>
      <c r="Z465" s="327">
        <f t="shared" ref="Z465:Z471" si="206">K465/0.133</f>
        <v>1.0152542105263158</v>
      </c>
      <c r="AA465" s="41"/>
      <c r="AB465" s="111">
        <v>13.30805</v>
      </c>
      <c r="AC465" s="111">
        <v>12.455412000000001</v>
      </c>
      <c r="AD465" s="111">
        <v>0.14372035</v>
      </c>
      <c r="AE465" s="111">
        <v>0</v>
      </c>
      <c r="AF465" s="122">
        <v>-7.1630400000000005E-5</v>
      </c>
      <c r="AG465" s="111">
        <v>0.68120188000000004</v>
      </c>
      <c r="AH465" s="111">
        <v>2.778715E-2</v>
      </c>
      <c r="AI465" s="41"/>
      <c r="AJ465" s="114">
        <v>1.7810784999999999E-2</v>
      </c>
      <c r="AK465" s="114">
        <v>1.6421828999999999E-2</v>
      </c>
      <c r="AL465" s="114">
        <v>7.6504584000000001E-4</v>
      </c>
      <c r="AM465" s="114">
        <v>6.2391024E-4</v>
      </c>
      <c r="AN465" s="113">
        <f t="shared" ref="AN465:AN471" si="207">AQ465+AT465+AU465+AV465+AW465+BE465+BF465+BJ465</f>
        <v>9.8452212322949993E-7</v>
      </c>
      <c r="AO465" s="112">
        <f t="shared" ref="AO465:AO471" si="208">AR465+AS465+AX465+AY465+AZ465+BA465+BB465+BC465+BD465+BG465+BK465+BL465</f>
        <v>2.8293115607283238E-9</v>
      </c>
      <c r="AP465" s="112">
        <f t="shared" ref="AP465:AP471" si="209">BH465+BI465</f>
        <v>8.7382386534000003E-2</v>
      </c>
      <c r="AQ465" s="328">
        <v>8.6172223000000001E-7</v>
      </c>
      <c r="AR465" s="328">
        <v>2.6005176000000001E-9</v>
      </c>
      <c r="AS465" s="328">
        <v>7.1028423000000001E-14</v>
      </c>
      <c r="AT465" s="328">
        <v>5.6601028000000002E-11</v>
      </c>
      <c r="AU465" s="328">
        <v>7.3569324999999993E-12</v>
      </c>
      <c r="AV465" s="328">
        <v>6.9436292999999999E-10</v>
      </c>
      <c r="AW465" s="328">
        <v>1.2086259999999999E-7</v>
      </c>
      <c r="AX465" s="328">
        <v>1.0039226E-10</v>
      </c>
      <c r="AY465" s="328">
        <v>1.2617570999999999E-10</v>
      </c>
      <c r="AZ465" s="328">
        <v>8.3201499999999996E-13</v>
      </c>
      <c r="BA465" s="328">
        <v>3.3453754000000001E-16</v>
      </c>
      <c r="BB465" s="328">
        <v>1.9915459000000001E-13</v>
      </c>
      <c r="BC465" s="328">
        <v>1.0234909000000001E-14</v>
      </c>
      <c r="BD465" s="328">
        <v>7.540124E-15</v>
      </c>
      <c r="BE465" s="328">
        <v>8.8594624999999997E-10</v>
      </c>
      <c r="BF465" s="328">
        <v>2.7018367E-10</v>
      </c>
      <c r="BG465" s="328">
        <v>9.6677032999999996E-13</v>
      </c>
      <c r="BH465" s="328">
        <v>6.6885534000000002E-5</v>
      </c>
      <c r="BI465" s="329">
        <v>8.7315501000000004E-2</v>
      </c>
      <c r="BJ465" s="328">
        <v>2.2842418999999999E-11</v>
      </c>
      <c r="BK465" s="328">
        <v>1.3890659999999999E-13</v>
      </c>
      <c r="BL465" s="328">
        <v>6.2147841E-18</v>
      </c>
      <c r="BM465" s="41"/>
      <c r="BN465" s="122">
        <v>4.5929695000000001E-5</v>
      </c>
      <c r="BO465" s="122">
        <v>1.0922920000000001E-6</v>
      </c>
      <c r="BP465" s="122">
        <v>2.5492395E-5</v>
      </c>
      <c r="BQ465" s="122">
        <v>5.3683800000000002E-8</v>
      </c>
      <c r="BR465" s="122">
        <v>1.1832954999999999E-6</v>
      </c>
      <c r="BS465" s="122">
        <v>4.3616588999999999E-7</v>
      </c>
      <c r="BT465" s="122">
        <v>1.8899265000000001E-8</v>
      </c>
      <c r="BU465" s="122">
        <v>6.6700525000000002E-7</v>
      </c>
      <c r="BV465" s="122">
        <v>1.094164E-7</v>
      </c>
      <c r="BW465" s="122">
        <v>4.2766626999999999E-8</v>
      </c>
      <c r="BX465" s="122">
        <v>5.5298954000000003E-8</v>
      </c>
      <c r="BY465" s="122">
        <v>9.5808107999999991E-10</v>
      </c>
      <c r="BZ465" s="122">
        <v>9.7592684999999999E-10</v>
      </c>
      <c r="CA465" s="122">
        <v>1.0860557000000001E-6</v>
      </c>
      <c r="CB465" s="122">
        <v>1.4553062000000001E-5</v>
      </c>
      <c r="CC465" s="122">
        <v>1.1341453000000001E-6</v>
      </c>
      <c r="CD465" s="122">
        <v>3.2791955999999998E-9</v>
      </c>
      <c r="CF465" s="173"/>
      <c r="CG465" s="42" t="s">
        <v>1049</v>
      </c>
      <c r="CH465" s="42"/>
      <c r="CI465" s="42"/>
      <c r="CK465" s="41"/>
      <c r="CL465" s="41"/>
      <c r="CM465" s="41"/>
      <c r="CN465" s="41"/>
      <c r="CO465" s="41"/>
      <c r="CP465" s="41"/>
      <c r="CQ465" s="41"/>
      <c r="CR465" s="41"/>
      <c r="CS465" s="41"/>
      <c r="CT465" s="41"/>
      <c r="CU465" s="41"/>
      <c r="CV465" s="41"/>
      <c r="CW465" s="41"/>
    </row>
    <row r="466" spans="1:101" ht="14.5" customHeight="1">
      <c r="A466" s="41" t="s">
        <v>11657</v>
      </c>
      <c r="B466" s="119" t="s">
        <v>11637</v>
      </c>
      <c r="C466" s="120" t="str">
        <f t="shared" si="200"/>
        <v>A.080.03.102</v>
      </c>
      <c r="D466" s="135" t="s">
        <v>11635</v>
      </c>
      <c r="E466" s="119" t="s">
        <v>6570</v>
      </c>
      <c r="F466" s="118" t="str">
        <f t="shared" si="201"/>
        <v>Glass bottles, recycled average EU 74%</v>
      </c>
      <c r="G466" s="118">
        <f t="shared" si="202"/>
        <v>0.1791876085496</v>
      </c>
      <c r="H466" s="118">
        <f t="shared" si="203"/>
        <v>6.9710158259999998E-3</v>
      </c>
      <c r="I466" s="118">
        <f t="shared" si="204"/>
        <v>1.2047178380000001E-2</v>
      </c>
      <c r="J466" s="326">
        <f t="shared" si="205"/>
        <v>1.0193684343599999E-2</v>
      </c>
      <c r="K466" s="118">
        <v>0.14997573</v>
      </c>
      <c r="L466" s="118">
        <v>4.5549238999999997E-3</v>
      </c>
      <c r="M466" s="118">
        <v>6.8764411999999997E-3</v>
      </c>
      <c r="N466" s="330">
        <v>5.7848394000000001E-3</v>
      </c>
      <c r="O466" s="118">
        <v>8.8320996999999995E-4</v>
      </c>
      <c r="P466" s="330">
        <v>9.3991285999999997E-5</v>
      </c>
      <c r="Q466" s="118">
        <v>2.0897517E-4</v>
      </c>
      <c r="R466" s="118">
        <v>6.1581327999999996E-4</v>
      </c>
      <c r="S466" s="118">
        <v>4.2841453E-4</v>
      </c>
      <c r="T466" s="330">
        <v>6.1465358999999997E-3</v>
      </c>
      <c r="U466" s="330">
        <v>3.5891979E-3</v>
      </c>
      <c r="V466" s="330">
        <v>2.6307011000000001E-5</v>
      </c>
      <c r="W466" s="330">
        <v>3.2290026E-6</v>
      </c>
      <c r="X466" s="118">
        <v>0</v>
      </c>
      <c r="Y466" s="41"/>
      <c r="Z466" s="327">
        <f t="shared" si="206"/>
        <v>1.1276370676691729</v>
      </c>
      <c r="AA466" s="41"/>
      <c r="AB466" s="111">
        <v>15.035057</v>
      </c>
      <c r="AC466" s="111">
        <v>14.160795999999999</v>
      </c>
      <c r="AD466" s="111">
        <v>0.16095292999999999</v>
      </c>
      <c r="AE466" s="111">
        <v>0</v>
      </c>
      <c r="AF466" s="111">
        <v>3.9000325999999998E-4</v>
      </c>
      <c r="AG466" s="111">
        <v>0.68183057999999996</v>
      </c>
      <c r="AH466" s="111">
        <v>3.1087344999999999E-2</v>
      </c>
      <c r="AI466" s="41"/>
      <c r="AJ466" s="114">
        <v>2.0259147000000002E-2</v>
      </c>
      <c r="AK466" s="114">
        <v>1.8666619999999998E-2</v>
      </c>
      <c r="AL466" s="114">
        <v>8.7523704999999997E-4</v>
      </c>
      <c r="AM466" s="114">
        <v>7.1728983999999997E-4</v>
      </c>
      <c r="AN466" s="113">
        <f t="shared" si="207"/>
        <v>1.1191019439211002E-6</v>
      </c>
      <c r="AO466" s="112">
        <f t="shared" si="208"/>
        <v>3.2368234283893497E-9</v>
      </c>
      <c r="AP466" s="112">
        <f t="shared" si="209"/>
        <v>0.100460762349</v>
      </c>
      <c r="AQ466" s="328">
        <v>9.734753700000001E-7</v>
      </c>
      <c r="AR466" s="328">
        <v>2.9377558999999999E-9</v>
      </c>
      <c r="AS466" s="328">
        <v>8.0239960999999995E-14</v>
      </c>
      <c r="AT466" s="328">
        <v>6.5703663000000005E-11</v>
      </c>
      <c r="AU466" s="328">
        <v>8.1071050999999994E-12</v>
      </c>
      <c r="AV466" s="328">
        <v>8.1613654000000003E-10</v>
      </c>
      <c r="AW466" s="328">
        <v>1.4242962999999999E-7</v>
      </c>
      <c r="AX466" s="328">
        <v>1.1799823000000001E-10</v>
      </c>
      <c r="AY466" s="328">
        <v>1.5029568E-10</v>
      </c>
      <c r="AZ466" s="328">
        <v>8.6691228000000003E-13</v>
      </c>
      <c r="BA466" s="328">
        <v>1.2636465E-15</v>
      </c>
      <c r="BB466" s="328">
        <v>2.4774876999999999E-13</v>
      </c>
      <c r="BC466" s="328">
        <v>1.2649546E-14</v>
      </c>
      <c r="BD466" s="328">
        <v>1.1055962E-14</v>
      </c>
      <c r="BE466" s="328">
        <v>9.7883539000000004E-10</v>
      </c>
      <c r="BF466" s="328">
        <v>1.2780133E-9</v>
      </c>
      <c r="BG466" s="328">
        <v>2.9248781000000003E-11</v>
      </c>
      <c r="BH466" s="328">
        <v>7.5732349000000001E-5</v>
      </c>
      <c r="BI466" s="329">
        <v>0.10038503</v>
      </c>
      <c r="BJ466" s="328">
        <v>5.0147922999999999E-11</v>
      </c>
      <c r="BK466" s="328">
        <v>3.0495358000000001E-13</v>
      </c>
      <c r="BL466" s="328">
        <v>1.3643849E-17</v>
      </c>
      <c r="BM466" s="41"/>
      <c r="BN466" s="122">
        <v>5.2186759000000001E-5</v>
      </c>
      <c r="BO466" s="122">
        <v>1.2990791E-6</v>
      </c>
      <c r="BP466" s="122">
        <v>2.8806921000000001E-5</v>
      </c>
      <c r="BQ466" s="122">
        <v>6.8061286999999999E-8</v>
      </c>
      <c r="BR466" s="122">
        <v>1.3750094999999999E-6</v>
      </c>
      <c r="BS466" s="122">
        <v>5.1568595999999999E-7</v>
      </c>
      <c r="BT466" s="122">
        <v>1.9447383999999999E-8</v>
      </c>
      <c r="BU466" s="122">
        <v>7.9245154000000001E-7</v>
      </c>
      <c r="BV466" s="122">
        <v>1.2385101E-7</v>
      </c>
      <c r="BW466" s="122">
        <v>1.0997456E-7</v>
      </c>
      <c r="BX466" s="122">
        <v>6.0918190999999995E-8</v>
      </c>
      <c r="BY466" s="122">
        <v>1.9425171999999999E-8</v>
      </c>
      <c r="BZ466" s="122">
        <v>1.0759458999999999E-9</v>
      </c>
      <c r="CA466" s="122">
        <v>1.2747907999999999E-6</v>
      </c>
      <c r="CB466" s="122">
        <v>1.6567989000000001E-5</v>
      </c>
      <c r="CC466" s="122">
        <v>1.1448795E-6</v>
      </c>
      <c r="CD466" s="122">
        <v>7.1990996E-9</v>
      </c>
      <c r="CF466" s="173"/>
      <c r="CG466" s="42" t="s">
        <v>11633</v>
      </c>
      <c r="CH466" s="42"/>
      <c r="CI466" s="42"/>
      <c r="CK466" s="41"/>
      <c r="CL466" s="41"/>
      <c r="CM466" s="41"/>
      <c r="CN466" s="41"/>
      <c r="CO466" s="41"/>
      <c r="CP466" s="41"/>
      <c r="CQ466" s="41"/>
      <c r="CR466" s="41"/>
      <c r="CS466" s="41"/>
      <c r="CT466" s="41"/>
      <c r="CU466" s="41"/>
      <c r="CV466" s="41"/>
      <c r="CW466" s="41"/>
    </row>
    <row r="467" spans="1:101" ht="14.5" customHeight="1" thickBot="1">
      <c r="A467" s="41" t="s">
        <v>11654</v>
      </c>
      <c r="B467" s="119" t="s">
        <v>11637</v>
      </c>
      <c r="C467" s="120" t="str">
        <f t="shared" si="200"/>
        <v>A.080.03.103</v>
      </c>
      <c r="D467" s="135" t="s">
        <v>11635</v>
      </c>
      <c r="E467" s="119" t="s">
        <v>6570</v>
      </c>
      <c r="F467" s="118" t="str">
        <f t="shared" si="201"/>
        <v>Glass bottles, virgin</v>
      </c>
      <c r="G467" s="118">
        <f t="shared" si="202"/>
        <v>0.24066423794640002</v>
      </c>
      <c r="H467" s="118">
        <f t="shared" si="203"/>
        <v>9.6848808900000024E-3</v>
      </c>
      <c r="I467" s="118">
        <f t="shared" si="204"/>
        <v>1.6651565899999998E-2</v>
      </c>
      <c r="J467" s="326">
        <f t="shared" si="205"/>
        <v>2.1810821156399998E-2</v>
      </c>
      <c r="K467" s="118">
        <v>0.19251697000000001</v>
      </c>
      <c r="L467" s="118">
        <v>6.1271097000000002E-3</v>
      </c>
      <c r="M467" s="118">
        <v>9.5975143000000002E-3</v>
      </c>
      <c r="N467" s="118">
        <v>7.9171549000000008E-3</v>
      </c>
      <c r="O467" s="118">
        <v>1.190303E-3</v>
      </c>
      <c r="P467" s="118">
        <v>1.2290818000000001E-4</v>
      </c>
      <c r="Q467" s="118">
        <v>4.5451481000000001E-4</v>
      </c>
      <c r="R467" s="118">
        <v>9.2694190000000001E-4</v>
      </c>
      <c r="S467" s="118">
        <v>6.1000808999999996E-4</v>
      </c>
      <c r="T467" s="330">
        <v>1.7191521000000001E-2</v>
      </c>
      <c r="U467" s="330">
        <v>3.9352498999999999E-3</v>
      </c>
      <c r="V467" s="330">
        <v>6.7447283999999997E-5</v>
      </c>
      <c r="W467" s="330">
        <v>6.5948823999999998E-6</v>
      </c>
      <c r="X467" s="118">
        <v>0</v>
      </c>
      <c r="Y467" s="41"/>
      <c r="Z467" s="327">
        <f t="shared" si="206"/>
        <v>1.447496015037594</v>
      </c>
      <c r="AA467" s="41"/>
      <c r="AB467" s="111">
        <v>19.950386000000002</v>
      </c>
      <c r="AC467" s="111">
        <v>19.014582000000001</v>
      </c>
      <c r="AD467" s="111">
        <v>0.20999949000000001</v>
      </c>
      <c r="AE467" s="111">
        <v>0</v>
      </c>
      <c r="AF467" s="111">
        <v>1.7038837E-3</v>
      </c>
      <c r="AG467" s="111">
        <v>0.68361992999999999</v>
      </c>
      <c r="AH467" s="111">
        <v>4.0480207999999997E-2</v>
      </c>
      <c r="AI467" s="41"/>
      <c r="AJ467" s="114">
        <v>2.7227563E-2</v>
      </c>
      <c r="AK467" s="114">
        <v>2.5055641999999999E-2</v>
      </c>
      <c r="AL467" s="114">
        <v>1.1888582E-3</v>
      </c>
      <c r="AM467" s="114">
        <v>9.8306255999999997E-4</v>
      </c>
      <c r="AN467" s="113">
        <f t="shared" si="207"/>
        <v>1.5021368235640001E-6</v>
      </c>
      <c r="AO467" s="112">
        <f t="shared" si="208"/>
        <v>4.3966649142766108E-9</v>
      </c>
      <c r="AP467" s="112">
        <f t="shared" si="209"/>
        <v>0.13768383173999998</v>
      </c>
      <c r="AQ467" s="328">
        <v>1.2915419999999999E-6</v>
      </c>
      <c r="AR467" s="328">
        <v>3.8975879999999998E-9</v>
      </c>
      <c r="AS467" s="328">
        <v>1.0645740999999999E-13</v>
      </c>
      <c r="AT467" s="328">
        <v>9.1611162000000006E-11</v>
      </c>
      <c r="AU467" s="328">
        <v>1.0242212000000001E-11</v>
      </c>
      <c r="AV467" s="328">
        <v>1.162723E-9</v>
      </c>
      <c r="AW467" s="328">
        <v>2.0381271999999999E-7</v>
      </c>
      <c r="AX467" s="328">
        <v>1.6810755E-10</v>
      </c>
      <c r="AY467" s="328">
        <v>2.1894480999999999E-10</v>
      </c>
      <c r="AZ467" s="328">
        <v>9.662353299999999E-13</v>
      </c>
      <c r="BA467" s="328">
        <v>3.9080334999999999E-15</v>
      </c>
      <c r="BB467" s="328">
        <v>3.8605531000000002E-13</v>
      </c>
      <c r="BC467" s="328">
        <v>1.9521975999999999E-14</v>
      </c>
      <c r="BD467" s="328">
        <v>2.1062579E-14</v>
      </c>
      <c r="BE467" s="328">
        <v>1.2432122E-9</v>
      </c>
      <c r="BF467" s="328">
        <v>4.1464514000000003E-9</v>
      </c>
      <c r="BG467" s="328">
        <v>1.0974373E-10</v>
      </c>
      <c r="BH467" s="329">
        <v>1.0091173999999999E-4</v>
      </c>
      <c r="BI467" s="329">
        <v>0.13758292</v>
      </c>
      <c r="BJ467" s="328">
        <v>1.2786359E-10</v>
      </c>
      <c r="BK467" s="328">
        <v>7.7754885E-13</v>
      </c>
      <c r="BL467" s="328">
        <v>3.4788111000000003E-17</v>
      </c>
      <c r="BM467" s="41"/>
      <c r="BN467" s="122">
        <v>6.9995324000000003E-5</v>
      </c>
      <c r="BO467" s="122">
        <v>1.887627E-6</v>
      </c>
      <c r="BP467" s="122">
        <v>3.8240571999999998E-5</v>
      </c>
      <c r="BQ467" s="122">
        <v>1.0898182999999999E-7</v>
      </c>
      <c r="BR467" s="122">
        <v>1.9206570999999999E-6</v>
      </c>
      <c r="BS467" s="122">
        <v>7.4201228000000002E-7</v>
      </c>
      <c r="BT467" s="122">
        <v>2.1007413E-8</v>
      </c>
      <c r="BU467" s="122">
        <v>1.1494909999999999E-6</v>
      </c>
      <c r="BV467" s="122">
        <v>1.6493413000000001E-7</v>
      </c>
      <c r="BW467" s="122">
        <v>3.0125869E-7</v>
      </c>
      <c r="BX467" s="122">
        <v>7.6911401999999995E-8</v>
      </c>
      <c r="BY467" s="122">
        <v>7.1985356E-8</v>
      </c>
      <c r="BZ467" s="122">
        <v>1.3606156E-9</v>
      </c>
      <c r="CA467" s="122">
        <v>1.8119599E-6</v>
      </c>
      <c r="CB467" s="122">
        <v>2.2302778999999999E-5</v>
      </c>
      <c r="CC467" s="122">
        <v>1.1754306E-6</v>
      </c>
      <c r="CD467" s="122">
        <v>1.8355748999999998E-8</v>
      </c>
      <c r="CF467" s="173"/>
      <c r="CG467" s="42" t="s">
        <v>11633</v>
      </c>
      <c r="CH467" s="210" t="s">
        <v>11651</v>
      </c>
      <c r="CN467" s="41"/>
      <c r="CO467" s="41"/>
      <c r="CP467" s="41"/>
      <c r="CQ467" s="41"/>
      <c r="CR467" s="41"/>
      <c r="CS467" s="41"/>
      <c r="CT467" s="41"/>
      <c r="CU467" s="41"/>
      <c r="CV467" s="41"/>
      <c r="CW467" s="41"/>
    </row>
    <row r="468" spans="1:101" ht="14.5" customHeight="1">
      <c r="A468" s="41" t="s">
        <v>11650</v>
      </c>
      <c r="B468" s="119" t="s">
        <v>11637</v>
      </c>
      <c r="C468" s="120" t="str">
        <f t="shared" si="200"/>
        <v>A.080.03.104</v>
      </c>
      <c r="D468" s="135" t="s">
        <v>11635</v>
      </c>
      <c r="E468" s="119" t="s">
        <v>6570</v>
      </c>
      <c r="F468" s="118" t="str">
        <f t="shared" si="201"/>
        <v>Glass bottles, flint (=clean transparant), EoL-RIR in Europe 40%</v>
      </c>
      <c r="G468" s="118">
        <f t="shared" si="202"/>
        <v>0.2074336324669</v>
      </c>
      <c r="H468" s="118">
        <f t="shared" si="203"/>
        <v>8.2179268099999998E-3</v>
      </c>
      <c r="I468" s="118">
        <f t="shared" si="204"/>
        <v>1.4162707760000001E-2</v>
      </c>
      <c r="J468" s="326">
        <f t="shared" si="205"/>
        <v>1.55312878969E-2</v>
      </c>
      <c r="K468" s="118">
        <v>0.16952170999999999</v>
      </c>
      <c r="L468" s="118">
        <v>5.2772794999999999E-3</v>
      </c>
      <c r="M468" s="118">
        <v>8.1266640000000005E-3</v>
      </c>
      <c r="N468" s="118">
        <v>6.7645518999999996E-3</v>
      </c>
      <c r="O468" s="118">
        <v>1.0243068000000001E-3</v>
      </c>
      <c r="P468" s="118">
        <v>1.0727743E-4</v>
      </c>
      <c r="Q468" s="118">
        <v>3.2179068000000001E-4</v>
      </c>
      <c r="R468" s="118">
        <v>7.5876426000000003E-4</v>
      </c>
      <c r="S468" s="118">
        <v>5.1184940999999997E-4</v>
      </c>
      <c r="T468" s="118">
        <v>1.1221259000000001E-2</v>
      </c>
      <c r="U468" s="118">
        <v>3.7481947000000001E-3</v>
      </c>
      <c r="V468" s="330">
        <v>4.5209298999999998E-5</v>
      </c>
      <c r="W468" s="330">
        <v>4.7754879E-6</v>
      </c>
      <c r="X468" s="118">
        <v>0</v>
      </c>
      <c r="Y468" s="41"/>
      <c r="Z468" s="327">
        <f t="shared" si="206"/>
        <v>1.2745993233082706</v>
      </c>
      <c r="AA468" s="41"/>
      <c r="AB468" s="111">
        <v>17.293451000000001</v>
      </c>
      <c r="AC468" s="111">
        <v>16.390913999999999</v>
      </c>
      <c r="AD468" s="111">
        <v>0.18348784000000001</v>
      </c>
      <c r="AE468" s="111">
        <v>0</v>
      </c>
      <c r="AF468" s="111">
        <v>9.9367805000000003E-4</v>
      </c>
      <c r="AG468" s="111">
        <v>0.68265271000000005</v>
      </c>
      <c r="AH468" s="111">
        <v>3.5402984999999998E-2</v>
      </c>
      <c r="AI468" s="41"/>
      <c r="AJ468" s="114">
        <v>2.3460852000000001E-2</v>
      </c>
      <c r="AK468" s="114">
        <v>2.1602117000000001E-2</v>
      </c>
      <c r="AL468" s="114">
        <v>1.0193333E-3</v>
      </c>
      <c r="AM468" s="114">
        <v>8.3940163000000001E-4</v>
      </c>
      <c r="AN468" s="113">
        <f t="shared" si="207"/>
        <v>1.2950909493789003E-6</v>
      </c>
      <c r="AO468" s="112">
        <f t="shared" si="208"/>
        <v>3.7697235307178802E-9</v>
      </c>
      <c r="AP468" s="112">
        <f t="shared" si="209"/>
        <v>0.11756325126</v>
      </c>
      <c r="AQ468" s="328">
        <v>1.1196140999999999E-6</v>
      </c>
      <c r="AR468" s="328">
        <v>3.3787598E-9</v>
      </c>
      <c r="AS468" s="328">
        <v>9.2285817999999999E-14</v>
      </c>
      <c r="AT468" s="328">
        <v>7.7607108999999996E-11</v>
      </c>
      <c r="AU468" s="328">
        <v>9.0880998999999996E-12</v>
      </c>
      <c r="AV468" s="328">
        <v>9.7537895000000008E-10</v>
      </c>
      <c r="AW468" s="328">
        <v>1.7063267000000001E-7</v>
      </c>
      <c r="AX468" s="328">
        <v>1.4102143000000001E-10</v>
      </c>
      <c r="AY468" s="328">
        <v>1.8183717E-10</v>
      </c>
      <c r="AZ468" s="328">
        <v>9.125471900000001E-13</v>
      </c>
      <c r="BA468" s="328">
        <v>2.4786351000000001E-15</v>
      </c>
      <c r="BB468" s="328">
        <v>3.1129502000000001E-13</v>
      </c>
      <c r="BC468" s="328">
        <v>1.5807149E-14</v>
      </c>
      <c r="BD468" s="328">
        <v>1.5653597000000001E-14</v>
      </c>
      <c r="BE468" s="328">
        <v>1.1003058E-9</v>
      </c>
      <c r="BF468" s="328">
        <v>2.5959443000000002E-9</v>
      </c>
      <c r="BG468" s="328">
        <v>6.6232947999999996E-11</v>
      </c>
      <c r="BH468" s="328">
        <v>8.7301260000000001E-5</v>
      </c>
      <c r="BI468" s="329">
        <v>0.11747595</v>
      </c>
      <c r="BJ468" s="328">
        <v>8.5855120000000002E-11</v>
      </c>
      <c r="BK468" s="328">
        <v>5.2209194999999996E-13</v>
      </c>
      <c r="BL468" s="328">
        <v>2.335878E-17</v>
      </c>
      <c r="BM468" s="41"/>
      <c r="BN468" s="122">
        <v>6.0369072999999997E-5</v>
      </c>
      <c r="BO468" s="122">
        <v>1.569493E-6</v>
      </c>
      <c r="BP468" s="122">
        <v>3.3141300999999997E-5</v>
      </c>
      <c r="BQ468" s="122">
        <v>8.6862617000000002E-8</v>
      </c>
      <c r="BR468" s="122">
        <v>1.6257125E-6</v>
      </c>
      <c r="BS468" s="122">
        <v>6.1967372999999997E-7</v>
      </c>
      <c r="BT468" s="122">
        <v>2.0164154000000001E-8</v>
      </c>
      <c r="BU468" s="122">
        <v>9.5649668999999993E-7</v>
      </c>
      <c r="BV468" s="122">
        <v>1.4272703000000001E-7</v>
      </c>
      <c r="BW468" s="122">
        <v>1.9786186E-7</v>
      </c>
      <c r="BX468" s="122">
        <v>6.8266422999999997E-8</v>
      </c>
      <c r="BY468" s="122">
        <v>4.3574446E-8</v>
      </c>
      <c r="BZ468" s="122">
        <v>1.2067400999999999E-9</v>
      </c>
      <c r="CA468" s="122">
        <v>1.5215982E-6</v>
      </c>
      <c r="CB468" s="122">
        <v>1.9202892E-5</v>
      </c>
      <c r="CC468" s="122">
        <v>1.1589165E-6</v>
      </c>
      <c r="CD468" s="122">
        <v>1.2325128000000001E-8</v>
      </c>
      <c r="CG468" s="42" t="s">
        <v>11633</v>
      </c>
      <c r="CH468" s="216" t="s">
        <v>11647</v>
      </c>
      <c r="CI468" s="335"/>
      <c r="CJ468" s="127"/>
      <c r="CK468" s="336"/>
      <c r="CL468" s="336"/>
      <c r="CM468" s="337"/>
      <c r="CN468" s="41"/>
      <c r="CO468" s="41"/>
      <c r="CP468" s="41"/>
      <c r="CQ468" s="41"/>
      <c r="CR468" s="41"/>
      <c r="CS468" s="41"/>
      <c r="CT468" s="41"/>
      <c r="CU468" s="41"/>
      <c r="CV468" s="41"/>
      <c r="CW468" s="41"/>
    </row>
    <row r="469" spans="1:101" ht="14.5" customHeight="1">
      <c r="A469" s="41" t="s">
        <v>11646</v>
      </c>
      <c r="B469" s="119" t="s">
        <v>11637</v>
      </c>
      <c r="C469" s="120" t="str">
        <f t="shared" si="200"/>
        <v>A.080.03.105</v>
      </c>
      <c r="D469" s="135" t="s">
        <v>11635</v>
      </c>
      <c r="E469" s="119" t="s">
        <v>6570</v>
      </c>
      <c r="F469" s="118" t="str">
        <f t="shared" si="201"/>
        <v>Glass bottles, brown, EoL-RIR in Europe 50%</v>
      </c>
      <c r="G469" s="118">
        <f t="shared" si="202"/>
        <v>0.19912597593129999</v>
      </c>
      <c r="H469" s="118">
        <f t="shared" si="203"/>
        <v>7.85118829E-3</v>
      </c>
      <c r="I469" s="118">
        <f t="shared" si="204"/>
        <v>1.354049326E-2</v>
      </c>
      <c r="J469" s="326">
        <f t="shared" si="205"/>
        <v>1.39614043813E-2</v>
      </c>
      <c r="K469" s="118">
        <v>0.16377289</v>
      </c>
      <c r="L469" s="118">
        <v>5.0648220000000001E-3</v>
      </c>
      <c r="M469" s="118">
        <v>7.7589514000000002E-3</v>
      </c>
      <c r="N469" s="118">
        <v>6.4764011999999998E-3</v>
      </c>
      <c r="O469" s="118">
        <v>9.8280770000000006E-4</v>
      </c>
      <c r="P469" s="118">
        <v>1.0336974E-4</v>
      </c>
      <c r="Q469" s="118">
        <v>2.8860965000000001E-4</v>
      </c>
      <c r="R469" s="118">
        <v>7.1671986000000003E-4</v>
      </c>
      <c r="S469" s="118">
        <v>4.8730973999999998E-4</v>
      </c>
      <c r="T469" s="118">
        <v>9.7286931999999993E-3</v>
      </c>
      <c r="U469" s="118">
        <v>3.7014309999999998E-3</v>
      </c>
      <c r="V469" s="330">
        <v>3.9649802E-5</v>
      </c>
      <c r="W469" s="330">
        <v>4.3206392999999996E-6</v>
      </c>
      <c r="X469" s="118">
        <v>0</v>
      </c>
      <c r="Y469" s="41"/>
      <c r="Z469" s="327">
        <f t="shared" si="206"/>
        <v>1.2313751127819548</v>
      </c>
      <c r="AA469" s="41"/>
      <c r="AB469" s="111">
        <v>16.629218000000002</v>
      </c>
      <c r="AC469" s="111">
        <v>15.734997</v>
      </c>
      <c r="AD469" s="111">
        <v>0.17685992</v>
      </c>
      <c r="AE469" s="111">
        <v>0</v>
      </c>
      <c r="AF469" s="111">
        <v>8.1612663999999996E-4</v>
      </c>
      <c r="AG469" s="111">
        <v>0.68241090999999998</v>
      </c>
      <c r="AH469" s="111">
        <v>3.4133679E-2</v>
      </c>
      <c r="AI469" s="41"/>
      <c r="AJ469" s="114">
        <v>2.2519173999999999E-2</v>
      </c>
      <c r="AK469" s="114">
        <v>2.0738736000000001E-2</v>
      </c>
      <c r="AL469" s="114">
        <v>9.7695202000000004E-4</v>
      </c>
      <c r="AM469" s="114">
        <v>8.0348639999999999E-4</v>
      </c>
      <c r="AN469" s="113">
        <f t="shared" si="207"/>
        <v>1.2433294583199997E-6</v>
      </c>
      <c r="AO469" s="112">
        <f t="shared" si="208"/>
        <v>3.6129882343299482E-9</v>
      </c>
      <c r="AP469" s="112">
        <f t="shared" si="209"/>
        <v>0.112533108639</v>
      </c>
      <c r="AQ469" s="328">
        <v>1.0766321E-6</v>
      </c>
      <c r="AR469" s="328">
        <v>3.2490528000000001E-9</v>
      </c>
      <c r="AS469" s="328">
        <v>8.8742918999999994E-14</v>
      </c>
      <c r="AT469" s="328">
        <v>7.4106095000000004E-11</v>
      </c>
      <c r="AU469" s="328">
        <v>8.7995719999999998E-12</v>
      </c>
      <c r="AV469" s="328">
        <v>9.2854294999999999E-10</v>
      </c>
      <c r="AW469" s="328">
        <v>1.6233765999999999E-7</v>
      </c>
      <c r="AX469" s="328">
        <v>1.342499E-10</v>
      </c>
      <c r="AY469" s="328">
        <v>1.7256025999999999E-10</v>
      </c>
      <c r="AZ469" s="328">
        <v>8.9912516000000004E-13</v>
      </c>
      <c r="BA469" s="328">
        <v>2.1212854999999998E-15</v>
      </c>
      <c r="BB469" s="328">
        <v>2.9260495000000002E-13</v>
      </c>
      <c r="BC469" s="328">
        <v>1.4878443000000001E-14</v>
      </c>
      <c r="BD469" s="328">
        <v>1.4301350999999999E-14</v>
      </c>
      <c r="BE469" s="328">
        <v>1.0645792E-9</v>
      </c>
      <c r="BF469" s="328">
        <v>2.2083175000000001E-9</v>
      </c>
      <c r="BG469" s="328">
        <v>5.5355252000000002E-11</v>
      </c>
      <c r="BH469" s="328">
        <v>8.3898638999999997E-5</v>
      </c>
      <c r="BI469" s="329">
        <v>0.11244920999999999</v>
      </c>
      <c r="BJ469" s="328">
        <v>7.5353002999999999E-11</v>
      </c>
      <c r="BK469" s="328">
        <v>4.5822772000000001E-13</v>
      </c>
      <c r="BL469" s="328">
        <v>2.0501447999999999E-17</v>
      </c>
      <c r="BM469" s="41"/>
      <c r="BN469" s="122">
        <v>5.796251E-5</v>
      </c>
      <c r="BO469" s="122">
        <v>1.4899595E-6</v>
      </c>
      <c r="BP469" s="122">
        <v>3.1866484E-5</v>
      </c>
      <c r="BQ469" s="122">
        <v>8.1332814000000005E-8</v>
      </c>
      <c r="BR469" s="122">
        <v>1.5519762999999999E-6</v>
      </c>
      <c r="BS469" s="122">
        <v>5.8908909000000002E-7</v>
      </c>
      <c r="BT469" s="122">
        <v>1.9953338999999999E-8</v>
      </c>
      <c r="BU469" s="122">
        <v>9.0824812000000001E-7</v>
      </c>
      <c r="BV469" s="122">
        <v>1.3717526E-7</v>
      </c>
      <c r="BW469" s="122">
        <v>1.7201266E-7</v>
      </c>
      <c r="BX469" s="122">
        <v>6.6105178999999996E-8</v>
      </c>
      <c r="BY469" s="122">
        <v>3.6471718E-8</v>
      </c>
      <c r="BZ469" s="122">
        <v>1.1682711999999999E-9</v>
      </c>
      <c r="CA469" s="122">
        <v>1.4490077999999999E-6</v>
      </c>
      <c r="CB469" s="122">
        <v>1.8427921000000001E-5</v>
      </c>
      <c r="CC469" s="122">
        <v>1.154788E-6</v>
      </c>
      <c r="CD469" s="122">
        <v>1.0817472E-8</v>
      </c>
      <c r="CG469" s="42" t="s">
        <v>11633</v>
      </c>
      <c r="CH469" s="215" t="s">
        <v>11643</v>
      </c>
      <c r="CK469" s="41"/>
      <c r="CL469" s="41"/>
      <c r="CM469" s="338"/>
      <c r="CN469" s="41"/>
      <c r="CO469" s="41"/>
      <c r="CP469" s="41"/>
      <c r="CQ469" s="41"/>
      <c r="CR469" s="41"/>
      <c r="CS469" s="41"/>
      <c r="CT469" s="41"/>
      <c r="CU469" s="41"/>
      <c r="CV469" s="41"/>
      <c r="CW469" s="41"/>
    </row>
    <row r="470" spans="1:101" ht="14.5" customHeight="1" thickBot="1">
      <c r="A470" s="41" t="s">
        <v>11642</v>
      </c>
      <c r="B470" s="119" t="s">
        <v>11637</v>
      </c>
      <c r="C470" s="120" t="str">
        <f t="shared" si="200"/>
        <v>A.080.03.106</v>
      </c>
      <c r="D470" s="135" t="s">
        <v>11635</v>
      </c>
      <c r="E470" s="119" t="s">
        <v>6570</v>
      </c>
      <c r="F470" s="118" t="str">
        <f t="shared" si="201"/>
        <v>Glass bottles, green, EoL-RIR in Europe 80%</v>
      </c>
      <c r="G470" s="118">
        <f t="shared" si="202"/>
        <v>0.1742030167094</v>
      </c>
      <c r="H470" s="118">
        <f t="shared" si="203"/>
        <v>6.750972652E-3</v>
      </c>
      <c r="I470" s="118">
        <f t="shared" si="204"/>
        <v>1.1673849730000001E-2</v>
      </c>
      <c r="J470" s="326">
        <f t="shared" si="205"/>
        <v>9.2517543273999987E-3</v>
      </c>
      <c r="K470" s="118">
        <v>0.14652644000000001</v>
      </c>
      <c r="L470" s="118">
        <v>4.4274494000000001E-3</v>
      </c>
      <c r="M470" s="118">
        <v>6.6558136999999998E-3</v>
      </c>
      <c r="N470" s="118">
        <v>5.6119489000000002E-3</v>
      </c>
      <c r="O470" s="118">
        <v>8.5831052999999998E-4</v>
      </c>
      <c r="P470" s="330">
        <v>9.1646671999999995E-5</v>
      </c>
      <c r="Q470" s="118">
        <v>1.8906654999999999E-4</v>
      </c>
      <c r="R470" s="118">
        <v>5.9058663000000002E-4</v>
      </c>
      <c r="S470" s="118">
        <v>4.1369071999999997E-4</v>
      </c>
      <c r="T470" s="118">
        <v>5.2509966000000002E-3</v>
      </c>
      <c r="U470" s="118">
        <v>3.5611395999999998E-3</v>
      </c>
      <c r="V470" s="330">
        <v>2.2971314E-5</v>
      </c>
      <c r="W470" s="330">
        <v>2.9560934000000002E-6</v>
      </c>
      <c r="X470" s="118">
        <v>0</v>
      </c>
      <c r="Y470" s="41"/>
      <c r="Z470" s="327">
        <f t="shared" si="206"/>
        <v>1.1017025563909775</v>
      </c>
      <c r="AA470" s="41"/>
      <c r="AB470" s="111">
        <v>14.636517</v>
      </c>
      <c r="AC470" s="111">
        <v>13.767246</v>
      </c>
      <c r="AD470" s="111">
        <v>0.15697617999999999</v>
      </c>
      <c r="AE470" s="111">
        <v>0</v>
      </c>
      <c r="AF470" s="111">
        <v>2.8347242E-4</v>
      </c>
      <c r="AG470" s="111">
        <v>0.68168549000000001</v>
      </c>
      <c r="AH470" s="111">
        <v>3.0325761999999999E-2</v>
      </c>
      <c r="AI470" s="41"/>
      <c r="AJ470" s="114">
        <v>1.9694140999999998E-2</v>
      </c>
      <c r="AK470" s="114">
        <v>1.8148592000000002E-2</v>
      </c>
      <c r="AL470" s="114">
        <v>8.4980831000000003E-4</v>
      </c>
      <c r="AM470" s="114">
        <v>6.9574070000000005E-4</v>
      </c>
      <c r="AN470" s="113">
        <f t="shared" si="207"/>
        <v>1.0880450552753E-6</v>
      </c>
      <c r="AO470" s="112">
        <f t="shared" si="208"/>
        <v>3.1427822541641497E-9</v>
      </c>
      <c r="AP470" s="112">
        <f t="shared" si="209"/>
        <v>9.7442675776000007E-2</v>
      </c>
      <c r="AQ470" s="328">
        <v>9.4768618E-7</v>
      </c>
      <c r="AR470" s="328">
        <v>2.8599317000000002E-9</v>
      </c>
      <c r="AS470" s="328">
        <v>7.8114220999999998E-14</v>
      </c>
      <c r="AT470" s="328">
        <v>6.3603055000000005E-11</v>
      </c>
      <c r="AU470" s="328">
        <v>7.9339883000000004E-12</v>
      </c>
      <c r="AV470" s="328">
        <v>7.8803494E-10</v>
      </c>
      <c r="AW470" s="328">
        <v>1.3745262E-7</v>
      </c>
      <c r="AX470" s="328">
        <v>1.1393532E-10</v>
      </c>
      <c r="AY470" s="328">
        <v>1.4472953E-10</v>
      </c>
      <c r="AZ470" s="328">
        <v>8.5885905999999998E-13</v>
      </c>
      <c r="BA470" s="328">
        <v>1.0492367000000001E-15</v>
      </c>
      <c r="BB470" s="328">
        <v>2.3653473E-13</v>
      </c>
      <c r="BC470" s="328">
        <v>1.2092322E-14</v>
      </c>
      <c r="BD470" s="328">
        <v>1.0244615E-14</v>
      </c>
      <c r="BE470" s="328">
        <v>9.5739944000000001E-10</v>
      </c>
      <c r="BF470" s="328">
        <v>1.0454372E-9</v>
      </c>
      <c r="BG470" s="328">
        <v>2.2722163000000002E-11</v>
      </c>
      <c r="BH470" s="328">
        <v>7.3690775999999997E-5</v>
      </c>
      <c r="BI470" s="329">
        <v>9.7368985000000005E-2</v>
      </c>
      <c r="BJ470" s="328">
        <v>4.3846652000000002E-11</v>
      </c>
      <c r="BK470" s="328">
        <v>2.6663504999999998E-13</v>
      </c>
      <c r="BL470" s="328">
        <v>1.1929449999999999E-17</v>
      </c>
      <c r="BM470" s="41"/>
      <c r="BN470" s="122">
        <v>5.0742821000000002E-5</v>
      </c>
      <c r="BO470" s="122">
        <v>1.2513589999999999E-6</v>
      </c>
      <c r="BP470" s="122">
        <v>2.8042031000000002E-5</v>
      </c>
      <c r="BQ470" s="122">
        <v>6.4743405E-8</v>
      </c>
      <c r="BR470" s="122">
        <v>1.3307677999999999E-6</v>
      </c>
      <c r="BS470" s="122">
        <v>4.9733516999999998E-7</v>
      </c>
      <c r="BT470" s="122">
        <v>1.9320895000000001E-8</v>
      </c>
      <c r="BU470" s="122">
        <v>7.635024E-7</v>
      </c>
      <c r="BV470" s="122">
        <v>1.2051993999999999E-7</v>
      </c>
      <c r="BW470" s="122">
        <v>9.4465039000000002E-8</v>
      </c>
      <c r="BX470" s="122">
        <v>5.9621443999999998E-8</v>
      </c>
      <c r="BY470" s="122">
        <v>1.5163536E-8</v>
      </c>
      <c r="BZ470" s="122">
        <v>1.0528646E-9</v>
      </c>
      <c r="CA470" s="122">
        <v>1.2312365E-6</v>
      </c>
      <c r="CB470" s="122">
        <v>1.6103006000000001E-5</v>
      </c>
      <c r="CC470" s="122">
        <v>1.1424024000000001E-6</v>
      </c>
      <c r="CD470" s="122">
        <v>6.2945063000000001E-9</v>
      </c>
      <c r="CG470" s="42" t="s">
        <v>11633</v>
      </c>
      <c r="CH470" s="214" t="s">
        <v>11639</v>
      </c>
      <c r="CI470" s="124"/>
      <c r="CJ470" s="123"/>
      <c r="CK470" s="339"/>
      <c r="CL470" s="339"/>
      <c r="CM470" s="340"/>
    </row>
    <row r="471" spans="1:101" ht="14.5" customHeight="1">
      <c r="A471" s="41" t="s">
        <v>11638</v>
      </c>
      <c r="B471" s="119" t="s">
        <v>11637</v>
      </c>
      <c r="C471" s="120" t="str">
        <f t="shared" si="200"/>
        <v>A.080.03.107</v>
      </c>
      <c r="D471" s="135" t="s">
        <v>11635</v>
      </c>
      <c r="E471" s="119" t="s">
        <v>6570</v>
      </c>
      <c r="F471" s="118" t="str">
        <f t="shared" si="201"/>
        <v>Glass bottles, unspecified colour, EoL-RIR in Europe 52%</v>
      </c>
      <c r="G471" s="118">
        <f t="shared" si="202"/>
        <v>0.19746444857250001</v>
      </c>
      <c r="H471" s="118">
        <f t="shared" si="203"/>
        <v>7.7778405299999999E-3</v>
      </c>
      <c r="I471" s="118">
        <f t="shared" si="204"/>
        <v>1.3416050370000002E-2</v>
      </c>
      <c r="J471" s="326">
        <f t="shared" si="205"/>
        <v>1.36474276725E-2</v>
      </c>
      <c r="K471" s="118">
        <v>0.16262313</v>
      </c>
      <c r="L471" s="118">
        <v>5.0223304999999999E-3</v>
      </c>
      <c r="M471" s="118">
        <v>7.6854089000000002E-3</v>
      </c>
      <c r="N471" s="118">
        <v>6.4187710000000002E-3</v>
      </c>
      <c r="O471" s="118">
        <v>9.7450789000000002E-4</v>
      </c>
      <c r="P471" s="118">
        <v>1.025882E-4</v>
      </c>
      <c r="Q471" s="118">
        <v>2.8197344000000001E-4</v>
      </c>
      <c r="R471" s="118">
        <v>7.0831097E-4</v>
      </c>
      <c r="S471" s="118">
        <v>4.8240179999999998E-4</v>
      </c>
      <c r="T471" s="118">
        <v>9.4301800999999994E-3</v>
      </c>
      <c r="U471" s="118">
        <v>3.6920782000000002E-3</v>
      </c>
      <c r="V471" s="330">
        <v>3.8537902999999997E-5</v>
      </c>
      <c r="W471" s="330">
        <v>4.2296695000000002E-6</v>
      </c>
      <c r="X471" s="118">
        <v>0</v>
      </c>
      <c r="Y471" s="41"/>
      <c r="Z471" s="327">
        <f t="shared" si="206"/>
        <v>1.2227303007518797</v>
      </c>
      <c r="AA471" s="41"/>
      <c r="AB471" s="111">
        <v>16.496371</v>
      </c>
      <c r="AC471" s="111">
        <v>15.603814</v>
      </c>
      <c r="AD471" s="111">
        <v>0.17553434000000001</v>
      </c>
      <c r="AE471" s="111">
        <v>0</v>
      </c>
      <c r="AF471" s="111">
        <v>7.8061636000000001E-4</v>
      </c>
      <c r="AG471" s="111">
        <v>0.68236255000000001</v>
      </c>
      <c r="AH471" s="111">
        <v>3.3879817999999999E-2</v>
      </c>
      <c r="AI471" s="41"/>
      <c r="AJ471" s="114">
        <v>2.2330839000000002E-2</v>
      </c>
      <c r="AK471" s="114">
        <v>2.0566059000000001E-2</v>
      </c>
      <c r="AL471" s="114">
        <v>9.6847576999999996E-4</v>
      </c>
      <c r="AM471" s="114">
        <v>7.9630334999999995E-4</v>
      </c>
      <c r="AN471" s="113">
        <f t="shared" si="207"/>
        <v>1.2329771621795001E-6</v>
      </c>
      <c r="AO471" s="112">
        <f t="shared" si="208"/>
        <v>3.5816411832475817E-9</v>
      </c>
      <c r="AP471" s="112">
        <f t="shared" si="209"/>
        <v>0.11152707811500001</v>
      </c>
      <c r="AQ471" s="328">
        <v>1.0680357000000001E-6</v>
      </c>
      <c r="AR471" s="328">
        <v>3.2231114000000001E-9</v>
      </c>
      <c r="AS471" s="328">
        <v>8.8034339E-14</v>
      </c>
      <c r="AT471" s="328">
        <v>7.3405892999999996E-11</v>
      </c>
      <c r="AU471" s="328">
        <v>8.7418665000000002E-12</v>
      </c>
      <c r="AV471" s="328">
        <v>9.1917573999999997E-10</v>
      </c>
      <c r="AW471" s="328">
        <v>1.6067865999999999E-7</v>
      </c>
      <c r="AX471" s="328">
        <v>1.3289559999999999E-10</v>
      </c>
      <c r="AY471" s="328">
        <v>1.7070487999999999E-10</v>
      </c>
      <c r="AZ471" s="328">
        <v>8.9644074999999999E-13</v>
      </c>
      <c r="BA471" s="328">
        <v>2.0498155999999999E-15</v>
      </c>
      <c r="BB471" s="328">
        <v>2.8886692999999999E-13</v>
      </c>
      <c r="BC471" s="328">
        <v>1.4692701000000001E-14</v>
      </c>
      <c r="BD471" s="328">
        <v>1.4030902E-14</v>
      </c>
      <c r="BE471" s="328">
        <v>1.0574338999999999E-9</v>
      </c>
      <c r="BF471" s="328">
        <v>2.1307922000000001E-9</v>
      </c>
      <c r="BG471" s="328">
        <v>5.3179713E-11</v>
      </c>
      <c r="BH471" s="328">
        <v>8.3218115000000003E-5</v>
      </c>
      <c r="BI471" s="329">
        <v>0.11144386000000001</v>
      </c>
      <c r="BJ471" s="328">
        <v>7.3252579999999996E-11</v>
      </c>
      <c r="BK471" s="328">
        <v>4.4545488000000002E-13</v>
      </c>
      <c r="BL471" s="328">
        <v>1.9929981E-17</v>
      </c>
      <c r="BM471" s="41"/>
      <c r="BN471" s="122">
        <v>5.7481197E-5</v>
      </c>
      <c r="BO471" s="122">
        <v>1.4740528000000001E-6</v>
      </c>
      <c r="BP471" s="122">
        <v>3.1611520000000002E-5</v>
      </c>
      <c r="BQ471" s="122">
        <v>8.0226853999999994E-8</v>
      </c>
      <c r="BR471" s="122">
        <v>1.5372291E-6</v>
      </c>
      <c r="BS471" s="122">
        <v>5.8297215999999999E-7</v>
      </c>
      <c r="BT471" s="122">
        <v>1.9911175999999999E-8</v>
      </c>
      <c r="BU471" s="122">
        <v>8.9859839999999998E-7</v>
      </c>
      <c r="BV471" s="122">
        <v>1.3606491000000001E-7</v>
      </c>
      <c r="BW471" s="122">
        <v>1.6684281999999999E-7</v>
      </c>
      <c r="BX471" s="122">
        <v>6.5672930000000006E-8</v>
      </c>
      <c r="BY471" s="122">
        <v>3.5051173E-8</v>
      </c>
      <c r="BZ471" s="122">
        <v>1.1605775E-9</v>
      </c>
      <c r="CA471" s="122">
        <v>1.4344897000000001E-6</v>
      </c>
      <c r="CB471" s="122">
        <v>1.8272926E-5</v>
      </c>
      <c r="CC471" s="122">
        <v>1.1539622999999999E-6</v>
      </c>
      <c r="CD471" s="122">
        <v>1.0515941000000001E-8</v>
      </c>
      <c r="CG471" s="42" t="s">
        <v>11633</v>
      </c>
    </row>
    <row r="472" spans="1:101" ht="14.5" customHeight="1">
      <c r="B472" s="119" t="s">
        <v>11622</v>
      </c>
      <c r="C472" s="133" t="s">
        <v>11632</v>
      </c>
      <c r="D472" s="135"/>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130"/>
      <c r="CF472" s="105"/>
    </row>
    <row r="473" spans="1:101" ht="14.5" customHeight="1">
      <c r="B473" s="119" t="s">
        <v>11622</v>
      </c>
      <c r="C473" s="133" t="s">
        <v>49</v>
      </c>
      <c r="D473" s="133" t="s">
        <v>11621</v>
      </c>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130"/>
      <c r="CF473" s="105"/>
    </row>
    <row r="474" spans="1:101" ht="14.5" customHeight="1">
      <c r="A474" s="41" t="s">
        <v>11631</v>
      </c>
      <c r="B474" s="119" t="s">
        <v>11622</v>
      </c>
      <c r="C474" s="120" t="str">
        <f>MID(A474,1,12)</f>
        <v>A.090.01.101</v>
      </c>
      <c r="D474" s="135" t="s">
        <v>11621</v>
      </c>
      <c r="E474" s="119" t="s">
        <v>6570</v>
      </c>
      <c r="F474" s="118" t="str">
        <f>MID(A474, 21,85)</f>
        <v>Glare 1-3/2-0.3</v>
      </c>
      <c r="G474" s="118">
        <f>H474+I474+J474+K474</f>
        <v>3.4389217700119996</v>
      </c>
      <c r="H474" s="118">
        <f>N474+O474+P474+Q474</f>
        <v>0.1131777451</v>
      </c>
      <c r="I474" s="118">
        <f>L474+M474+R474</f>
        <v>0.37288328799999998</v>
      </c>
      <c r="J474" s="326">
        <f>S474+IF(T474="x",0,T474)+IF(U474="x",0,U474)+IF(V474="x",0,V474)+W474+X474</f>
        <v>1.183609736912</v>
      </c>
      <c r="K474" s="118">
        <v>1.7692509999999999</v>
      </c>
      <c r="L474" s="118">
        <v>0.26021801</v>
      </c>
      <c r="M474" s="118">
        <v>9.4687544999999998E-2</v>
      </c>
      <c r="N474" s="118">
        <v>7.9486798999999997E-2</v>
      </c>
      <c r="O474" s="118">
        <v>1.1911430000000001E-2</v>
      </c>
      <c r="P474" s="118">
        <v>9.8418241000000004E-3</v>
      </c>
      <c r="Q474" s="118">
        <v>1.1937692E-2</v>
      </c>
      <c r="R474" s="118">
        <v>1.7977732999999999E-2</v>
      </c>
      <c r="S474" s="118">
        <v>0.78701648999999996</v>
      </c>
      <c r="T474" s="118">
        <v>8.6437955999999996E-2</v>
      </c>
      <c r="U474" s="118">
        <v>0.20601477000000001</v>
      </c>
      <c r="V474" s="330">
        <v>3.6550912000000002E-5</v>
      </c>
      <c r="W474" s="118">
        <v>0.10410397</v>
      </c>
      <c r="X474" s="118">
        <v>0</v>
      </c>
      <c r="Y474" s="41"/>
      <c r="Z474" s="327">
        <f>K474/0.133</f>
        <v>13.302639097744359</v>
      </c>
      <c r="AA474" s="41"/>
      <c r="AB474" s="111">
        <v>237.9025</v>
      </c>
      <c r="AC474" s="111">
        <v>189.89613</v>
      </c>
      <c r="AD474" s="111">
        <v>27.927114</v>
      </c>
      <c r="AE474" s="111">
        <v>0</v>
      </c>
      <c r="AF474" s="111">
        <v>2.4975893</v>
      </c>
      <c r="AG474" s="111">
        <v>9.9436145000000007</v>
      </c>
      <c r="AH474" s="111">
        <v>7.6380584000000002</v>
      </c>
      <c r="AI474" s="41"/>
      <c r="AJ474" s="114">
        <v>0.34324461000000001</v>
      </c>
      <c r="AK474" s="114">
        <v>0.32289250000000003</v>
      </c>
      <c r="AL474" s="114">
        <v>1.4059222999999999E-2</v>
      </c>
      <c r="AM474" s="114">
        <v>6.2928884999999997E-3</v>
      </c>
      <c r="AN474" s="113">
        <f>AQ474+AT474+AU474+AV474+AW474+BE474+BF474+BJ474</f>
        <v>1.9358063101929999E-5</v>
      </c>
      <c r="AO474" s="112">
        <f>AR474+AS474+AX474+AY474+AZ474+BA474+BB474+BC474+BD474+BG474+BK474+BL474</f>
        <v>5.1994168375710996E-8</v>
      </c>
      <c r="AP474" s="112">
        <f>BH474+BI474</f>
        <v>0.88135692900000007</v>
      </c>
      <c r="AQ474" s="328">
        <v>1.2425413E-5</v>
      </c>
      <c r="AR474" s="328">
        <v>3.7492598999999998E-8</v>
      </c>
      <c r="AS474" s="328">
        <v>1.0242382999999999E-12</v>
      </c>
      <c r="AT474" s="328">
        <v>2.2257840999999998E-9</v>
      </c>
      <c r="AU474" s="328">
        <v>1.1209883E-10</v>
      </c>
      <c r="AV474" s="328">
        <v>1.1819192E-8</v>
      </c>
      <c r="AW474" s="328">
        <v>5.7682364999999999E-6</v>
      </c>
      <c r="AX474" s="328">
        <v>1.6896591000000001E-9</v>
      </c>
      <c r="AY474" s="328">
        <v>6.4957137999999997E-9</v>
      </c>
      <c r="AZ474" s="328">
        <v>4.4278617000000003E-12</v>
      </c>
      <c r="BA474" s="328">
        <v>1.1319850999999999E-14</v>
      </c>
      <c r="BB474" s="328">
        <v>1.0713704999999999E-10</v>
      </c>
      <c r="BC474" s="328">
        <v>1.0374520999999999E-11</v>
      </c>
      <c r="BD474" s="328">
        <v>2.5565994999999999E-12</v>
      </c>
      <c r="BE474" s="328">
        <v>4.2010211999999998E-8</v>
      </c>
      <c r="BF474" s="328">
        <v>9.8902115000000001E-8</v>
      </c>
      <c r="BG474" s="328">
        <v>5.2486471000000003E-11</v>
      </c>
      <c r="BH474" s="329">
        <v>3.3662248999999998E-2</v>
      </c>
      <c r="BI474" s="329">
        <v>0.84769468000000003</v>
      </c>
      <c r="BJ474" s="328">
        <v>1.0093442000000001E-6</v>
      </c>
      <c r="BK474" s="328">
        <v>6.1379038E-9</v>
      </c>
      <c r="BL474" s="328">
        <v>2.7461436E-13</v>
      </c>
      <c r="BM474" s="41"/>
      <c r="BN474" s="111">
        <v>1.0071315E-3</v>
      </c>
      <c r="BO474" s="122">
        <v>4.8600770000000002E-5</v>
      </c>
      <c r="BP474" s="111">
        <v>3.7091288E-4</v>
      </c>
      <c r="BQ474" s="122">
        <v>2.1073246E-6</v>
      </c>
      <c r="BR474" s="122">
        <v>4.5078325E-5</v>
      </c>
      <c r="BS474" s="122">
        <v>7.5690219000000001E-6</v>
      </c>
      <c r="BT474" s="122">
        <v>8.8527243999999994E-8</v>
      </c>
      <c r="BU474" s="122">
        <v>1.1514842E-5</v>
      </c>
      <c r="BV474" s="122">
        <v>1.3207035E-5</v>
      </c>
      <c r="BW474" s="122">
        <v>7.8992404999999996E-6</v>
      </c>
      <c r="BX474" s="122">
        <v>4.9907692999999997E-7</v>
      </c>
      <c r="BY474" s="122">
        <v>3.5936908000000003E-8</v>
      </c>
      <c r="BZ474" s="122">
        <v>1.8392612E-8</v>
      </c>
      <c r="CA474" s="122">
        <v>1.9679831999999998E-5</v>
      </c>
      <c r="CB474" s="111">
        <v>2.5444663E-4</v>
      </c>
      <c r="CC474" s="122">
        <v>8.0574919000000005E-5</v>
      </c>
      <c r="CD474" s="111">
        <v>1.4489871E-4</v>
      </c>
      <c r="CE474" s="154"/>
      <c r="CF474" s="173"/>
      <c r="CG474" s="42" t="s">
        <v>1051</v>
      </c>
      <c r="CH474" s="42"/>
      <c r="CI474" s="42"/>
      <c r="CK474" s="41"/>
      <c r="CL474" s="41"/>
      <c r="CM474" s="41"/>
      <c r="CN474" s="41"/>
      <c r="CO474" s="41"/>
      <c r="CP474" s="41"/>
      <c r="CQ474" s="41"/>
      <c r="CR474" s="41"/>
      <c r="CS474" s="41"/>
      <c r="CT474" s="41"/>
      <c r="CU474" s="41"/>
      <c r="CV474" s="41"/>
      <c r="CW474" s="41"/>
    </row>
    <row r="475" spans="1:101" ht="14.5" customHeight="1">
      <c r="A475" s="41" t="s">
        <v>11629</v>
      </c>
      <c r="B475" s="119" t="s">
        <v>11622</v>
      </c>
      <c r="C475" s="120" t="str">
        <f>MID(A475,1,12)</f>
        <v>A.090.01.102</v>
      </c>
      <c r="D475" s="135" t="s">
        <v>11621</v>
      </c>
      <c r="E475" s="119" t="s">
        <v>6570</v>
      </c>
      <c r="F475" s="118" t="str">
        <f>MID(A475, 21,85)</f>
        <v>Glare 3-3/2-0.2</v>
      </c>
      <c r="G475" s="118">
        <f>H475+I475+J475+K475</f>
        <v>2.676407266185</v>
      </c>
      <c r="H475" s="118">
        <f>N475+O475+P475+Q475</f>
        <v>7.9820583599999995E-2</v>
      </c>
      <c r="I475" s="118">
        <f>L475+M475+R475</f>
        <v>0.28328484900000001</v>
      </c>
      <c r="J475" s="326">
        <f>S475+IF(T475="x",0,T475)+IF(U475="x",0,U475)+IF(V475="x",0,V475)+W475+X475</f>
        <v>0.89560633358500008</v>
      </c>
      <c r="K475" s="118">
        <v>1.4176955</v>
      </c>
      <c r="L475" s="118">
        <v>0.19427093000000001</v>
      </c>
      <c r="M475" s="118">
        <v>7.2348250000000003E-2</v>
      </c>
      <c r="N475" s="118">
        <v>6.0942411000000002E-2</v>
      </c>
      <c r="O475" s="118">
        <v>7.3340310000000004E-3</v>
      </c>
      <c r="P475" s="118">
        <v>5.7939298999999996E-3</v>
      </c>
      <c r="Q475" s="118">
        <v>5.7502116999999997E-3</v>
      </c>
      <c r="R475" s="118">
        <v>1.6665669000000001E-2</v>
      </c>
      <c r="S475" s="118">
        <v>0.54980583000000005</v>
      </c>
      <c r="T475" s="118">
        <v>8.0736163E-2</v>
      </c>
      <c r="U475" s="118">
        <v>0.16093220999999999</v>
      </c>
      <c r="V475" s="330">
        <v>2.8270584999999999E-5</v>
      </c>
      <c r="W475" s="118">
        <v>0.10410386000000001</v>
      </c>
      <c r="X475" s="118">
        <v>0</v>
      </c>
      <c r="Y475" s="41"/>
      <c r="Z475" s="327">
        <f>K475/0.133</f>
        <v>10.659364661654134</v>
      </c>
      <c r="AA475" s="41"/>
      <c r="AB475" s="111">
        <v>194.76186000000001</v>
      </c>
      <c r="AC475" s="111">
        <v>156.99616</v>
      </c>
      <c r="AD475" s="111">
        <v>21.815743000000001</v>
      </c>
      <c r="AE475" s="111">
        <v>0</v>
      </c>
      <c r="AF475" s="111">
        <v>1.7916444</v>
      </c>
      <c r="AG475" s="111">
        <v>8.0563739999999999</v>
      </c>
      <c r="AH475" s="111">
        <v>6.1019391000000001</v>
      </c>
      <c r="AI475" s="41"/>
      <c r="AJ475" s="114">
        <v>0.27224066000000002</v>
      </c>
      <c r="AK475" s="114">
        <v>0.25572624999999999</v>
      </c>
      <c r="AL475" s="114">
        <v>1.1468269E-2</v>
      </c>
      <c r="AM475" s="114">
        <v>5.0461493000000003E-3</v>
      </c>
      <c r="AN475" s="113">
        <f>AQ475+AT475+AU475+AV475+AW475+BE475+BF475+BJ475</f>
        <v>1.5331309593577001E-5</v>
      </c>
      <c r="AO475" s="112">
        <f>AR475+AS475+AX475+AY475+AZ475+BA475+BB475+BC475+BD475+BG475+BK475+BL475</f>
        <v>4.2412239108705895E-8</v>
      </c>
      <c r="AP475" s="112">
        <f>BH475+BI475</f>
        <v>0.70674360599999997</v>
      </c>
      <c r="AQ475" s="328">
        <v>9.9569215E-6</v>
      </c>
      <c r="AR475" s="328">
        <v>3.0044279E-8</v>
      </c>
      <c r="AS475" s="328">
        <v>8.2075891999999997E-13</v>
      </c>
      <c r="AT475" s="328">
        <v>1.5193108E-9</v>
      </c>
      <c r="AU475" s="328">
        <v>3.2111776999999998E-11</v>
      </c>
      <c r="AV475" s="328">
        <v>9.0617581999999994E-9</v>
      </c>
      <c r="AW475" s="328">
        <v>4.3198009999999999E-6</v>
      </c>
      <c r="AX475" s="328">
        <v>1.2963435E-9</v>
      </c>
      <c r="AY475" s="328">
        <v>4.8725568000000002E-9</v>
      </c>
      <c r="AZ475" s="328">
        <v>4.1419696000000001E-12</v>
      </c>
      <c r="BA475" s="328">
        <v>3.8611359000000002E-15</v>
      </c>
      <c r="BB475" s="328">
        <v>4.7957279999999999E-12</v>
      </c>
      <c r="BC475" s="328">
        <v>9.1499623999999997E-12</v>
      </c>
      <c r="BD475" s="328">
        <v>1.8013889E-12</v>
      </c>
      <c r="BE475" s="328">
        <v>3.0865772999999997E-8</v>
      </c>
      <c r="BF475" s="328">
        <v>3.7662398E-9</v>
      </c>
      <c r="BG475" s="328">
        <v>4.0181326E-11</v>
      </c>
      <c r="BH475" s="329">
        <v>2.3904585999999999E-2</v>
      </c>
      <c r="BI475" s="329">
        <v>0.68283901999999996</v>
      </c>
      <c r="BJ475" s="328">
        <v>1.0093419E-6</v>
      </c>
      <c r="BK475" s="328">
        <v>6.1378901999999998E-9</v>
      </c>
      <c r="BL475" s="328">
        <v>2.7461375000000002E-13</v>
      </c>
      <c r="BM475" s="41"/>
      <c r="BN475" s="111">
        <v>7.9715296000000004E-4</v>
      </c>
      <c r="BO475" s="122">
        <v>3.6482137999999998E-5</v>
      </c>
      <c r="BP475" s="111">
        <v>2.9721137000000001E-4</v>
      </c>
      <c r="BQ475" s="122">
        <v>1.9533834000000001E-6</v>
      </c>
      <c r="BR475" s="122">
        <v>3.2302017000000003E-5</v>
      </c>
      <c r="BS475" s="122">
        <v>5.7902435999999998E-6</v>
      </c>
      <c r="BT475" s="122">
        <v>8.0874213999999996E-8</v>
      </c>
      <c r="BU475" s="122">
        <v>8.8126469999999995E-6</v>
      </c>
      <c r="BV475" s="122">
        <v>7.7750459000000002E-6</v>
      </c>
      <c r="BW475" s="122">
        <v>3.8049485999999999E-6</v>
      </c>
      <c r="BX475" s="122">
        <v>2.4134125999999998E-7</v>
      </c>
      <c r="BY475" s="122">
        <v>2.7622214E-8</v>
      </c>
      <c r="BZ475" s="122">
        <v>4.2608567999999999E-9</v>
      </c>
      <c r="CA475" s="122">
        <v>1.5007223E-5</v>
      </c>
      <c r="CB475" s="111">
        <v>2.0775013E-4</v>
      </c>
      <c r="CC475" s="122">
        <v>3.5011330999999999E-5</v>
      </c>
      <c r="CD475" s="111">
        <v>1.4489839000000001E-4</v>
      </c>
      <c r="CE475" s="154"/>
      <c r="CF475" s="173"/>
      <c r="CG475" s="42" t="s">
        <v>1052</v>
      </c>
      <c r="CH475" s="42"/>
      <c r="CI475" s="42"/>
      <c r="CK475" s="50"/>
      <c r="CL475" s="41"/>
      <c r="CM475" s="41"/>
      <c r="CN475" s="41"/>
      <c r="CO475" s="41"/>
      <c r="CP475" s="41"/>
      <c r="CQ475" s="41"/>
      <c r="CR475" s="41"/>
      <c r="CS475" s="41"/>
      <c r="CT475" s="41"/>
      <c r="CU475" s="41"/>
      <c r="CV475" s="41"/>
      <c r="CW475" s="41"/>
    </row>
    <row r="476" spans="1:101" ht="14.5" customHeight="1">
      <c r="A476" s="41" t="s">
        <v>11627</v>
      </c>
      <c r="B476" s="119" t="s">
        <v>11622</v>
      </c>
      <c r="C476" s="120" t="str">
        <f>MID(A476,1,12)</f>
        <v>A.090.01.103</v>
      </c>
      <c r="D476" s="135" t="s">
        <v>11621</v>
      </c>
      <c r="E476" s="119" t="s">
        <v>6570</v>
      </c>
      <c r="F476" s="118" t="str">
        <f>MID(A476, 21,85)</f>
        <v>Glare 3-6/5-0.4</v>
      </c>
      <c r="G476" s="118">
        <f>H476+I476+J476+K476</f>
        <v>2.2262654227249996</v>
      </c>
      <c r="H476" s="118">
        <f>N476+O476+P476+Q476</f>
        <v>6.59048733E-2</v>
      </c>
      <c r="I476" s="118">
        <f>L476+M476+R476</f>
        <v>0.25589110669999998</v>
      </c>
      <c r="J476" s="326">
        <f>S476+IF(T476="x",0,T476)+IF(U476="x",0,U476)+IF(V476="x",0,V476)+W476+X476</f>
        <v>0.86221334272499994</v>
      </c>
      <c r="K476" s="118">
        <v>1.0422560999999999</v>
      </c>
      <c r="L476" s="118">
        <v>0.19163585999999999</v>
      </c>
      <c r="M476" s="118">
        <v>5.7503823000000003E-2</v>
      </c>
      <c r="N476" s="118">
        <v>4.8280157999999997E-2</v>
      </c>
      <c r="O476" s="118">
        <v>5.3310257000000003E-3</v>
      </c>
      <c r="P476" s="118">
        <v>5.8241715000000001E-3</v>
      </c>
      <c r="Q476" s="118">
        <v>6.4695181000000001E-3</v>
      </c>
      <c r="R476" s="118">
        <v>6.7514237000000001E-3</v>
      </c>
      <c r="S476" s="118">
        <v>0.63488960000000005</v>
      </c>
      <c r="T476" s="118">
        <v>6.3196819000000001E-2</v>
      </c>
      <c r="U476" s="118">
        <v>0.13392934000000001</v>
      </c>
      <c r="V476" s="330">
        <v>2.3435725000000002E-5</v>
      </c>
      <c r="W476" s="118">
        <v>3.0174148000000001E-2</v>
      </c>
      <c r="X476" s="118">
        <v>0</v>
      </c>
      <c r="Y476" s="41"/>
      <c r="Z476" s="327">
        <f>K476/0.133</f>
        <v>7.8365120300751867</v>
      </c>
      <c r="AA476" s="41"/>
      <c r="AB476" s="111">
        <v>135.85938999999999</v>
      </c>
      <c r="AC476" s="111">
        <v>104.51355</v>
      </c>
      <c r="AD476" s="111">
        <v>18.155279</v>
      </c>
      <c r="AE476" s="111">
        <v>0</v>
      </c>
      <c r="AF476" s="111">
        <v>1.4967291</v>
      </c>
      <c r="AG476" s="111">
        <v>6.7943369000000002</v>
      </c>
      <c r="AH476" s="111">
        <v>4.8995014000000001</v>
      </c>
      <c r="AI476" s="41"/>
      <c r="AJ476" s="114">
        <v>0.20747017000000001</v>
      </c>
      <c r="AK476" s="114">
        <v>0.19590574999999999</v>
      </c>
      <c r="AL476" s="114">
        <v>7.9995772E-3</v>
      </c>
      <c r="AM476" s="114">
        <v>3.5648438000000001E-3</v>
      </c>
      <c r="AN476" s="113">
        <f>AQ476+AT476+AU476+AV476+AW476+BE476+BF476+BJ476</f>
        <v>1.1744949187312001E-5</v>
      </c>
      <c r="AO476" s="112">
        <f>AR476+AS476+AX476+AY476+AZ476+BA476+BB476+BC476+BD476+BG476+BK476+BL476</f>
        <v>2.9584235616162002E-8</v>
      </c>
      <c r="AP476" s="112">
        <f>BH476+BI476</f>
        <v>0.499277847</v>
      </c>
      <c r="AQ476" s="328">
        <v>7.3142419000000002E-6</v>
      </c>
      <c r="AR476" s="328">
        <v>2.2069729000000001E-8</v>
      </c>
      <c r="AS476" s="328">
        <v>6.0292183000000001E-13</v>
      </c>
      <c r="AT476" s="328">
        <v>1.6146404E-9</v>
      </c>
      <c r="AU476" s="328">
        <v>1.8256512E-11</v>
      </c>
      <c r="AV476" s="328">
        <v>7.1789453000000001E-9</v>
      </c>
      <c r="AW476" s="328">
        <v>4.1014032999999999E-6</v>
      </c>
      <c r="AX476" s="328">
        <v>1.0251888000000001E-9</v>
      </c>
      <c r="AY476" s="328">
        <v>4.6622915000000001E-9</v>
      </c>
      <c r="AZ476" s="328">
        <v>3.4298809E-12</v>
      </c>
      <c r="BA476" s="328">
        <v>3.3641879999999999E-15</v>
      </c>
      <c r="BB476" s="328">
        <v>5.1052152000000004E-12</v>
      </c>
      <c r="BC476" s="328">
        <v>2.8254125E-12</v>
      </c>
      <c r="BD476" s="328">
        <v>6.7672153999999997E-13</v>
      </c>
      <c r="BE476" s="328">
        <v>2.4519712000000001E-8</v>
      </c>
      <c r="BF476" s="328">
        <v>3.3624530999999999E-9</v>
      </c>
      <c r="BG476" s="328">
        <v>3.4918189000000002E-11</v>
      </c>
      <c r="BH476" s="329">
        <v>2.7644276999999998E-2</v>
      </c>
      <c r="BI476" s="329">
        <v>0.47163357</v>
      </c>
      <c r="BJ476" s="328">
        <v>2.9260998E-7</v>
      </c>
      <c r="BK476" s="328">
        <v>1.7793850000000001E-9</v>
      </c>
      <c r="BL476" s="328">
        <v>7.9611003999999997E-14</v>
      </c>
      <c r="BM476" s="41"/>
      <c r="BN476" s="111">
        <v>5.4454890000000004E-4</v>
      </c>
      <c r="BO476" s="122">
        <v>3.4417217E-5</v>
      </c>
      <c r="BP476" s="111">
        <v>2.1850274999999999E-4</v>
      </c>
      <c r="BQ476" s="122">
        <v>7.9153513999999995E-7</v>
      </c>
      <c r="BR476" s="122">
        <v>2.9692924000000001E-5</v>
      </c>
      <c r="BS476" s="122">
        <v>4.6007314000000002E-6</v>
      </c>
      <c r="BT476" s="122">
        <v>6.3648785999999994E-8</v>
      </c>
      <c r="BU476" s="122">
        <v>6.9966568000000003E-6</v>
      </c>
      <c r="BV476" s="122">
        <v>7.8156280000000001E-6</v>
      </c>
      <c r="BW476" s="122">
        <v>4.2809178000000002E-6</v>
      </c>
      <c r="BX476" s="122">
        <v>1.3719878999999999E-7</v>
      </c>
      <c r="BY476" s="122">
        <v>2.3574369999999999E-8</v>
      </c>
      <c r="BZ476" s="122">
        <v>2.4226483E-9</v>
      </c>
      <c r="CA476" s="122">
        <v>1.2321001000000001E-5</v>
      </c>
      <c r="CB476" s="111">
        <v>1.4329533E-4</v>
      </c>
      <c r="CC476" s="122">
        <v>3.9601066999999999E-5</v>
      </c>
      <c r="CD476" s="122">
        <v>4.2006294000000002E-5</v>
      </c>
      <c r="CE476" s="154"/>
      <c r="CF476" s="173"/>
      <c r="CG476" s="42" t="s">
        <v>1053</v>
      </c>
      <c r="CH476" s="42"/>
      <c r="CI476" s="42"/>
      <c r="CK476" s="50"/>
      <c r="CL476" s="41"/>
      <c r="CM476" s="41"/>
      <c r="CN476" s="41"/>
      <c r="CO476" s="41"/>
      <c r="CP476" s="41"/>
      <c r="CQ476" s="41"/>
      <c r="CR476" s="41"/>
      <c r="CS476" s="41"/>
      <c r="CT476" s="41"/>
      <c r="CU476" s="41"/>
      <c r="CV476" s="41"/>
      <c r="CW476" s="41"/>
    </row>
    <row r="477" spans="1:101" ht="14.5" customHeight="1">
      <c r="A477" s="41" t="s">
        <v>11625</v>
      </c>
      <c r="B477" s="119" t="s">
        <v>11622</v>
      </c>
      <c r="C477" s="120" t="str">
        <f>MID(A477,1,12)</f>
        <v>A.090.01.104</v>
      </c>
      <c r="D477" s="135" t="s">
        <v>11621</v>
      </c>
      <c r="E477" s="119" t="s">
        <v>6570</v>
      </c>
      <c r="F477" s="118" t="str">
        <f>MID(A477, 21,85)</f>
        <v>Glare 4-6/5-0.4</v>
      </c>
      <c r="G477" s="118">
        <f>H477+I477+J477+K477</f>
        <v>7.9171827025340002</v>
      </c>
      <c r="H477" s="118">
        <f>N477+O477+P477+Q477</f>
        <v>0.23476975999999999</v>
      </c>
      <c r="I477" s="118">
        <f>L477+M477+R477</f>
        <v>0.92325823400000007</v>
      </c>
      <c r="J477" s="326">
        <f>S477+IF(T477="x",0,T477)+IF(U477="x",0,U477)+IF(V477="x",0,V477)+W477+X477</f>
        <v>3.0630992085340001</v>
      </c>
      <c r="K477" s="118">
        <v>3.6960554999999999</v>
      </c>
      <c r="L477" s="118">
        <v>0.69288541000000003</v>
      </c>
      <c r="M477" s="118">
        <v>0.20706583000000001</v>
      </c>
      <c r="N477" s="118">
        <v>0.17374487</v>
      </c>
      <c r="O477" s="118">
        <v>1.8591198E-2</v>
      </c>
      <c r="P477" s="118">
        <v>2.0098698000000002E-2</v>
      </c>
      <c r="Q477" s="118">
        <v>2.2334994E-2</v>
      </c>
      <c r="R477" s="118">
        <v>2.3306994000000001E-2</v>
      </c>
      <c r="S477" s="118">
        <v>2.1908557000000002</v>
      </c>
      <c r="T477" s="118">
        <v>0.30570942000000001</v>
      </c>
      <c r="U477" s="118">
        <v>0.46231290000000003</v>
      </c>
      <c r="V477" s="330">
        <v>8.1658534000000004E-5</v>
      </c>
      <c r="W477" s="118">
        <v>0.10413952999999999</v>
      </c>
      <c r="X477" s="118">
        <v>0</v>
      </c>
      <c r="Y477" s="41"/>
      <c r="Z477" s="327">
        <f>K477/0.133</f>
        <v>27.789890977443608</v>
      </c>
      <c r="AA477" s="41"/>
      <c r="AB477" s="111">
        <v>480.55079999999998</v>
      </c>
      <c r="AC477" s="111">
        <v>370.71699999999998</v>
      </c>
      <c r="AD477" s="111">
        <v>62.670507000000001</v>
      </c>
      <c r="AE477" s="111">
        <v>0</v>
      </c>
      <c r="AF477" s="111">
        <v>5.1656662999999998</v>
      </c>
      <c r="AG477" s="111">
        <v>23.445857</v>
      </c>
      <c r="AH477" s="111">
        <v>18.551774999999999</v>
      </c>
      <c r="AI477" s="41"/>
      <c r="AJ477" s="114">
        <v>0.73957682000000002</v>
      </c>
      <c r="AK477" s="114">
        <v>0.69851602000000002</v>
      </c>
      <c r="AL477" s="114">
        <v>2.8418826000000001E-2</v>
      </c>
      <c r="AM477" s="114">
        <v>1.2641971E-2</v>
      </c>
      <c r="AN477" s="113">
        <f>AQ477+AT477+AU477+AV477+AW477+BE477+BF477+BJ477</f>
        <v>4.1877460259848997E-5</v>
      </c>
      <c r="AO477" s="112">
        <f>AR477+AS477+AX477+AY477+AZ477+BA477+BB477+BC477+BD477+BG477+BK477+BL477</f>
        <v>1.0509920846917799E-7</v>
      </c>
      <c r="AP477" s="112">
        <f>BH477+BI477</f>
        <v>1.770584124</v>
      </c>
      <c r="AQ477" s="328">
        <v>2.5934519999999998E-5</v>
      </c>
      <c r="AR477" s="328">
        <v>7.8253823E-8</v>
      </c>
      <c r="AS477" s="328">
        <v>2.1378163999999998E-12</v>
      </c>
      <c r="AT477" s="328">
        <v>5.5719065000000002E-9</v>
      </c>
      <c r="AU477" s="328">
        <v>6.3003349000000003E-11</v>
      </c>
      <c r="AV477" s="328">
        <v>2.5834726000000001E-8</v>
      </c>
      <c r="AW477" s="328">
        <v>1.4805178999999999E-5</v>
      </c>
      <c r="AX477" s="328">
        <v>3.6911531999999998E-9</v>
      </c>
      <c r="AY477" s="328">
        <v>1.6843093000000001E-8</v>
      </c>
      <c r="AZ477" s="328">
        <v>1.5165251E-11</v>
      </c>
      <c r="BA477" s="328">
        <v>1.1662658E-14</v>
      </c>
      <c r="BB477" s="328">
        <v>1.7620634000000001E-11</v>
      </c>
      <c r="BC477" s="328">
        <v>9.8258732000000007E-12</v>
      </c>
      <c r="BD477" s="328">
        <v>2.3490000000000002E-12</v>
      </c>
      <c r="BE477" s="328">
        <v>8.4612383000000003E-8</v>
      </c>
      <c r="BF477" s="328">
        <v>1.1645641E-8</v>
      </c>
      <c r="BG477" s="328">
        <v>1.2165833E-10</v>
      </c>
      <c r="BH477" s="329">
        <v>9.5394324000000003E-2</v>
      </c>
      <c r="BI477" s="329">
        <v>1.6751898000000001</v>
      </c>
      <c r="BJ477" s="328">
        <v>1.0100336E-6</v>
      </c>
      <c r="BK477" s="328">
        <v>6.1420958999999996E-9</v>
      </c>
      <c r="BL477" s="328">
        <v>2.7480192000000001E-13</v>
      </c>
      <c r="BM477" s="41"/>
      <c r="BN477" s="111">
        <v>1.9196952E-3</v>
      </c>
      <c r="BO477" s="111">
        <v>1.243068E-4</v>
      </c>
      <c r="BP477" s="111">
        <v>7.7485588999999999E-4</v>
      </c>
      <c r="BQ477" s="122">
        <v>2.7325084000000001E-6</v>
      </c>
      <c r="BR477" s="111">
        <v>1.0670635E-4</v>
      </c>
      <c r="BS477" s="122">
        <v>1.6541663999999999E-5</v>
      </c>
      <c r="BT477" s="122">
        <v>3.0537386000000001E-7</v>
      </c>
      <c r="BU477" s="122">
        <v>2.5154208999999998E-5</v>
      </c>
      <c r="BV477" s="122">
        <v>2.6971037000000001E-5</v>
      </c>
      <c r="BW477" s="122">
        <v>1.4779196E-5</v>
      </c>
      <c r="BX477" s="122">
        <v>4.7347316999999998E-7</v>
      </c>
      <c r="BY477" s="122">
        <v>8.2108390999999999E-8</v>
      </c>
      <c r="BZ477" s="122">
        <v>8.3605962999999999E-9</v>
      </c>
      <c r="CA477" s="122">
        <v>4.4359943E-5</v>
      </c>
      <c r="CB477" s="111">
        <v>5.0076639999999996E-4</v>
      </c>
      <c r="CC477" s="111">
        <v>1.3665418000000001E-4</v>
      </c>
      <c r="CD477" s="111">
        <v>1.4499766999999999E-4</v>
      </c>
      <c r="CE477" s="154"/>
      <c r="CF477" s="173"/>
      <c r="CG477" s="42" t="s">
        <v>1054</v>
      </c>
      <c r="CH477" s="42"/>
      <c r="CI477" s="42"/>
      <c r="CK477" s="50"/>
      <c r="CL477" s="41"/>
      <c r="CM477" s="41"/>
      <c r="CN477" s="41"/>
      <c r="CO477" s="41"/>
      <c r="CP477" s="41"/>
      <c r="CQ477" s="41"/>
      <c r="CR477" s="41"/>
      <c r="CS477" s="41"/>
      <c r="CT477" s="41"/>
      <c r="CU477" s="41"/>
      <c r="CV477" s="41"/>
      <c r="CW477" s="41"/>
    </row>
    <row r="478" spans="1:101" ht="14.5" customHeight="1">
      <c r="A478" s="41" t="s">
        <v>11623</v>
      </c>
      <c r="B478" s="119" t="s">
        <v>11622</v>
      </c>
      <c r="C478" s="120" t="str">
        <f>MID(A478,1,12)</f>
        <v>A.090.01.105</v>
      </c>
      <c r="D478" s="135" t="s">
        <v>11621</v>
      </c>
      <c r="E478" s="119" t="s">
        <v>7747</v>
      </c>
      <c r="F478" s="118" t="str">
        <f>MID(A478, 21,85)</f>
        <v>Hylite (1 m2, 1.2 mm thickness, 1.8 ton/m3)</v>
      </c>
      <c r="G478" s="118">
        <f>H478+I478+J478+K478</f>
        <v>4.7736037109309999</v>
      </c>
      <c r="H478" s="118">
        <f>N478+O478+P478+Q478</f>
        <v>1.7850966330999998E-2</v>
      </c>
      <c r="I478" s="118">
        <f>L478+M478+R478</f>
        <v>1.3513760478999999</v>
      </c>
      <c r="J478" s="326">
        <f>S478+IF(T478="x",0,T478)+IF(U478="x",0,U478)+IF(V478="x",0,V478)+W478+X478</f>
        <v>1.7088655966999999</v>
      </c>
      <c r="K478" s="118">
        <v>1.6955111</v>
      </c>
      <c r="L478" s="118">
        <v>1.3438831</v>
      </c>
      <c r="M478" s="118">
        <v>1.0988173000000001E-3</v>
      </c>
      <c r="N478" s="118">
        <v>5.6528454999999996E-4</v>
      </c>
      <c r="O478" s="118">
        <v>1.7040494999999999E-2</v>
      </c>
      <c r="P478" s="330">
        <v>7.8523411000000005E-5</v>
      </c>
      <c r="Q478" s="118">
        <v>1.6666337000000001E-4</v>
      </c>
      <c r="R478" s="118">
        <v>6.3941305999999998E-3</v>
      </c>
      <c r="S478" s="118">
        <v>1.0540111000000001</v>
      </c>
      <c r="T478" s="118">
        <v>0</v>
      </c>
      <c r="U478" s="118">
        <v>8.9642159999999999E-2</v>
      </c>
      <c r="V478" s="118">
        <v>0</v>
      </c>
      <c r="W478" s="118">
        <v>0.56520406000000001</v>
      </c>
      <c r="X478" s="330">
        <v>8.2766999999999999E-6</v>
      </c>
      <c r="Y478" s="41"/>
      <c r="Z478" s="327">
        <f>K478/0.133</f>
        <v>12.748203759398496</v>
      </c>
      <c r="AA478" s="41"/>
      <c r="AB478" s="111">
        <v>278.74382000000003</v>
      </c>
      <c r="AC478" s="111">
        <v>216.47882000000001</v>
      </c>
      <c r="AD478" s="111">
        <v>12.15</v>
      </c>
      <c r="AE478" s="111">
        <v>0</v>
      </c>
      <c r="AF478" s="111">
        <v>0</v>
      </c>
      <c r="AG478" s="111">
        <v>0</v>
      </c>
      <c r="AH478" s="111">
        <v>50.115000000000002</v>
      </c>
      <c r="AI478" s="41"/>
      <c r="AJ478" s="114">
        <v>0.85965298999999995</v>
      </c>
      <c r="AK478" s="114">
        <v>0.81861516999999995</v>
      </c>
      <c r="AL478" s="114">
        <v>3.6000525999999998E-2</v>
      </c>
      <c r="AM478" s="114">
        <v>5.0372938000000003E-3</v>
      </c>
      <c r="AN478" s="113">
        <f>AQ478+AT478+AU478+AV478+AW478+BE478+BF478+BJ478</f>
        <v>4.9077647680513E-5</v>
      </c>
      <c r="AO478" s="112">
        <f>AR478+AS478+AX478+AY478+AZ478+BA478+BB478+BC478+BD478+BG478+BK478+BL478</f>
        <v>1.3313803762336999E-7</v>
      </c>
      <c r="AP478" s="112">
        <f>BH478+BI478</f>
        <v>0.70550333520000008</v>
      </c>
      <c r="AQ478" s="328">
        <v>1.1840296E-5</v>
      </c>
      <c r="AR478" s="328">
        <v>3.5724571000000003E-8</v>
      </c>
      <c r="AS478" s="328">
        <v>9.7604668000000001E-13</v>
      </c>
      <c r="AT478" s="328">
        <v>1.8580665999999999E-9</v>
      </c>
      <c r="AU478" s="329">
        <v>0</v>
      </c>
      <c r="AV478" s="328">
        <v>8.4020632999999995E-11</v>
      </c>
      <c r="AW478" s="328">
        <v>2.6279943999999999E-5</v>
      </c>
      <c r="AX478" s="328">
        <v>1.5208292000000001E-11</v>
      </c>
      <c r="AY478" s="328">
        <v>3.0587177000000001E-8</v>
      </c>
      <c r="AZ478" s="328">
        <v>1.9593102000000001E-10</v>
      </c>
      <c r="BA478" s="328">
        <v>2.264555E-15</v>
      </c>
      <c r="BB478" s="328">
        <v>2.3007212000000002E-13</v>
      </c>
      <c r="BC478" s="328">
        <v>6.0506247E-14</v>
      </c>
      <c r="BD478" s="328">
        <v>1.1201168E-14</v>
      </c>
      <c r="BE478" s="328">
        <v>9.8790041000000004E-10</v>
      </c>
      <c r="BF478" s="328">
        <v>6.8669287E-10</v>
      </c>
      <c r="BG478" s="329">
        <v>0</v>
      </c>
      <c r="BH478" s="329">
        <v>6.0752252000000001E-3</v>
      </c>
      <c r="BI478" s="329">
        <v>0.69942811000000005</v>
      </c>
      <c r="BJ478" s="328">
        <v>1.0953791E-5</v>
      </c>
      <c r="BK478" s="328">
        <v>6.6610889999999998E-8</v>
      </c>
      <c r="BL478" s="328">
        <v>2.9802205999999999E-12</v>
      </c>
      <c r="BM478" s="41"/>
      <c r="BN478" s="111">
        <v>2.4958268999999999E-3</v>
      </c>
      <c r="BO478" s="111">
        <v>1.9606117999999999E-4</v>
      </c>
      <c r="BP478" s="111">
        <v>3.5545374000000001E-4</v>
      </c>
      <c r="BQ478" s="122">
        <v>7.4898791000000003E-7</v>
      </c>
      <c r="BR478" s="111">
        <v>1.6148236000000001E-4</v>
      </c>
      <c r="BS478" s="122">
        <v>3.7452534000000002E-8</v>
      </c>
      <c r="BT478" s="122">
        <v>7.9355155000000005E-8</v>
      </c>
      <c r="BU478" s="122">
        <v>6.1951951999999996E-8</v>
      </c>
      <c r="BV478" s="122">
        <v>1.0537289E-7</v>
      </c>
      <c r="BW478" s="122">
        <v>1.1028212000000001E-7</v>
      </c>
      <c r="BX478" s="111">
        <v>0</v>
      </c>
      <c r="BY478" s="111">
        <v>0</v>
      </c>
      <c r="BZ478" s="111">
        <v>0</v>
      </c>
      <c r="CA478" s="122">
        <v>1.2894822000000001E-5</v>
      </c>
      <c r="CB478" s="111">
        <v>1.9629491000000001E-4</v>
      </c>
      <c r="CC478" s="111">
        <v>0</v>
      </c>
      <c r="CD478" s="111">
        <v>1.5724965E-3</v>
      </c>
      <c r="CE478" s="154"/>
      <c r="CF478" s="173"/>
      <c r="CG478" s="42" t="s">
        <v>1055</v>
      </c>
      <c r="CH478" s="42"/>
      <c r="CI478" s="42"/>
      <c r="CK478" s="50"/>
      <c r="CL478" s="41"/>
      <c r="CM478" s="41"/>
      <c r="CN478" s="41"/>
      <c r="CO478" s="41"/>
      <c r="CP478" s="41"/>
      <c r="CQ478" s="41"/>
      <c r="CR478" s="41"/>
      <c r="CS478" s="41"/>
      <c r="CT478" s="41"/>
      <c r="CU478" s="41"/>
      <c r="CV478" s="41"/>
      <c r="CW478" s="41"/>
    </row>
    <row r="479" spans="1:101" ht="14.5" customHeight="1">
      <c r="B479" s="119" t="s">
        <v>11311</v>
      </c>
      <c r="C479" s="133" t="s">
        <v>11619</v>
      </c>
      <c r="D479" s="135"/>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152"/>
      <c r="CF479" s="172"/>
      <c r="CK479" s="50"/>
      <c r="CL479" s="41"/>
      <c r="CM479" s="41"/>
      <c r="CN479" s="41"/>
      <c r="CO479" s="41"/>
      <c r="CP479" s="41"/>
      <c r="CQ479" s="41"/>
      <c r="CR479" s="41"/>
      <c r="CS479" s="41"/>
      <c r="CT479" s="41"/>
      <c r="CU479" s="41"/>
      <c r="CV479" s="41"/>
      <c r="CW479" s="41"/>
    </row>
    <row r="480" spans="1:101" ht="14.5" customHeight="1">
      <c r="B480" s="119" t="s">
        <v>11311</v>
      </c>
      <c r="C480" s="133" t="s">
        <v>11618</v>
      </c>
      <c r="D480" s="133" t="s">
        <v>11606</v>
      </c>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152"/>
      <c r="CF480" s="172"/>
      <c r="CK480" s="50"/>
      <c r="CL480" s="41"/>
      <c r="CM480" s="41"/>
      <c r="CN480" s="41"/>
      <c r="CO480" s="41"/>
      <c r="CP480" s="41"/>
      <c r="CQ480" s="41"/>
      <c r="CR480" s="41"/>
      <c r="CS480" s="41"/>
      <c r="CT480" s="41"/>
      <c r="CU480" s="41"/>
      <c r="CV480" s="41"/>
      <c r="CW480" s="41"/>
    </row>
    <row r="481" spans="1:101" ht="14.5" customHeight="1">
      <c r="A481" s="41" t="s">
        <v>11617</v>
      </c>
      <c r="B481" s="119" t="s">
        <v>11311</v>
      </c>
      <c r="C481" s="120" t="str">
        <f>MID(A481,1,12)</f>
        <v>A.100.02.101</v>
      </c>
      <c r="D481" s="135" t="s">
        <v>11606</v>
      </c>
      <c r="E481" s="119" t="s">
        <v>6570</v>
      </c>
      <c r="F481" s="118" t="str">
        <f>MID(A481, 21,85)</f>
        <v>Steel hot rolled sheet USA</v>
      </c>
      <c r="G481" s="118">
        <f>H481+I481+J481+K481</f>
        <v>0.51861792163999998</v>
      </c>
      <c r="H481" s="118">
        <f>N481+O481+P481+Q481</f>
        <v>2.8729517439999998E-2</v>
      </c>
      <c r="I481" s="118">
        <f>L481+M481+R481</f>
        <v>0.10783441249999999</v>
      </c>
      <c r="J481" s="326">
        <f>S481+IF(T481="x",0,T481)+IF(U481="x",0,U481)+IF(V481="x",0,V481)+W481+X481</f>
        <v>7.5439051699999995E-2</v>
      </c>
      <c r="K481" s="118">
        <v>0.30661494</v>
      </c>
      <c r="L481" s="118">
        <v>6.0635085999999998E-2</v>
      </c>
      <c r="M481" s="118">
        <v>3.7290802999999997E-2</v>
      </c>
      <c r="N481" s="118">
        <v>1.8455869E-2</v>
      </c>
      <c r="O481" s="118">
        <v>6.5721189000000001E-4</v>
      </c>
      <c r="P481" s="118">
        <v>9.1636783999999999E-3</v>
      </c>
      <c r="Q481" s="118">
        <v>4.5275814999999999E-4</v>
      </c>
      <c r="R481" s="118">
        <v>9.9085235000000004E-3</v>
      </c>
      <c r="S481" s="118">
        <v>6.7204E-2</v>
      </c>
      <c r="T481" s="118">
        <v>0</v>
      </c>
      <c r="U481" s="118">
        <v>8.2350517000000008E-3</v>
      </c>
      <c r="V481" s="118">
        <v>0</v>
      </c>
      <c r="W481" s="118">
        <v>0</v>
      </c>
      <c r="X481" s="118">
        <v>0</v>
      </c>
      <c r="Y481" s="41"/>
      <c r="Z481" s="327">
        <f>K481/0.133</f>
        <v>2.3053754887218045</v>
      </c>
      <c r="AA481" s="41"/>
      <c r="AB481" s="111">
        <v>27.798991999999998</v>
      </c>
      <c r="AC481" s="111">
        <v>26.507165000000001</v>
      </c>
      <c r="AD481" s="111">
        <v>1.1164272</v>
      </c>
      <c r="AE481" s="111">
        <v>0</v>
      </c>
      <c r="AF481" s="111">
        <v>0</v>
      </c>
      <c r="AG481" s="111">
        <v>0</v>
      </c>
      <c r="AH481" s="111">
        <v>0.1754</v>
      </c>
      <c r="AI481" s="41"/>
      <c r="AJ481" s="114">
        <v>5.8254385999999998E-2</v>
      </c>
      <c r="AK481" s="114">
        <v>5.5692317999999998E-2</v>
      </c>
      <c r="AL481" s="114">
        <v>2.2661560000000001E-3</v>
      </c>
      <c r="AM481" s="114">
        <v>2.9591249E-4</v>
      </c>
      <c r="AN481" s="113">
        <f>AQ481+AT481+AU481+AV481+AW481+BE481+BF481+BJ481</f>
        <v>3.3388679691800005E-6</v>
      </c>
      <c r="AO481" s="112">
        <f>AR481+AS481+AX481+AY481+AZ481+BA481+BB481+BC481+BD481+BG481+BK481+BL481</f>
        <v>8.3807543483200005E-9</v>
      </c>
      <c r="AP481" s="112">
        <f>BH481+BI481</f>
        <v>4.1444325999999997E-2</v>
      </c>
      <c r="AQ481" s="328">
        <v>2.1459362000000001E-6</v>
      </c>
      <c r="AR481" s="328">
        <v>6.4750557999999997E-9</v>
      </c>
      <c r="AS481" s="328">
        <v>1.7689712E-13</v>
      </c>
      <c r="AT481" s="328">
        <v>1.8508179999999999E-11</v>
      </c>
      <c r="AU481" s="329">
        <v>0</v>
      </c>
      <c r="AV481" s="328">
        <v>2.7444669E-9</v>
      </c>
      <c r="AW481" s="328">
        <v>1.2967147999999999E-6</v>
      </c>
      <c r="AX481" s="328">
        <v>4.0424598000000001E-10</v>
      </c>
      <c r="AY481" s="328">
        <v>1.4986439999999999E-9</v>
      </c>
      <c r="AZ481" s="328">
        <v>1.7548453999999999E-11</v>
      </c>
      <c r="BA481" s="328">
        <v>-4.4227579E-12</v>
      </c>
      <c r="BB481" s="328">
        <v>3.5096520000000002E-13</v>
      </c>
      <c r="BC481" s="328">
        <v>-8.8483510000000001E-12</v>
      </c>
      <c r="BD481" s="328">
        <v>-1.9966391000000001E-12</v>
      </c>
      <c r="BE481" s="328">
        <v>1.9218741000000002E-9</v>
      </c>
      <c r="BF481" s="328">
        <v>-1.0846788E-7</v>
      </c>
      <c r="BG481" s="329">
        <v>0</v>
      </c>
      <c r="BH481" s="329">
        <v>6.0467979999999999E-3</v>
      </c>
      <c r="BI481" s="329">
        <v>3.5397527999999998E-2</v>
      </c>
      <c r="BJ481" s="329">
        <v>0</v>
      </c>
      <c r="BK481" s="329">
        <v>0</v>
      </c>
      <c r="BL481" s="329">
        <v>0</v>
      </c>
      <c r="BM481" s="41"/>
      <c r="BN481" s="111">
        <v>1.2879473000000001E-4</v>
      </c>
      <c r="BO481" s="122">
        <v>1.1178397E-5</v>
      </c>
      <c r="BP481" s="122">
        <v>6.4279986999999999E-5</v>
      </c>
      <c r="BQ481" s="122">
        <v>1.1606526E-6</v>
      </c>
      <c r="BR481" s="122">
        <v>8.5620876999999996E-6</v>
      </c>
      <c r="BS481" s="122">
        <v>-1.1632933E-5</v>
      </c>
      <c r="BT481" s="122">
        <v>2.0188527999999999E-7</v>
      </c>
      <c r="BU481" s="122">
        <v>2.5276595E-6</v>
      </c>
      <c r="BV481" s="122">
        <v>1.2297010999999999E-5</v>
      </c>
      <c r="BW481" s="122">
        <v>2.995927E-7</v>
      </c>
      <c r="BX481" s="111">
        <v>0</v>
      </c>
      <c r="BY481" s="111">
        <v>0</v>
      </c>
      <c r="BZ481" s="122">
        <v>5.8175585000000003E-9</v>
      </c>
      <c r="CA481" s="122">
        <v>6.5025061999999996E-6</v>
      </c>
      <c r="CB481" s="122">
        <v>3.3412070000000003E-5</v>
      </c>
      <c r="CC481" s="111">
        <v>0</v>
      </c>
      <c r="CD481" s="111">
        <v>0</v>
      </c>
      <c r="CE481" s="154"/>
      <c r="CF481" s="173"/>
      <c r="CG481" s="42" t="s">
        <v>954</v>
      </c>
      <c r="CH481" s="42"/>
      <c r="CI481" s="42"/>
      <c r="CK481" s="50"/>
      <c r="CL481" s="41"/>
      <c r="CM481" s="41"/>
      <c r="CN481" s="41"/>
      <c r="CO481" s="41"/>
      <c r="CP481" s="41"/>
      <c r="CQ481" s="41"/>
      <c r="CR481" s="41"/>
      <c r="CS481" s="41"/>
      <c r="CT481" s="41"/>
      <c r="CU481" s="41"/>
      <c r="CV481" s="41"/>
      <c r="CW481" s="41"/>
    </row>
    <row r="482" spans="1:101" ht="14.5" customHeight="1">
      <c r="A482" s="41" t="s">
        <v>11614</v>
      </c>
      <c r="B482" s="119" t="s">
        <v>11311</v>
      </c>
      <c r="C482" s="120" t="str">
        <f>MID(A482,1,12)</f>
        <v>A.100.02.102</v>
      </c>
      <c r="D482" s="135" t="s">
        <v>11606</v>
      </c>
      <c r="E482" s="119" t="s">
        <v>6570</v>
      </c>
      <c r="F482" s="118" t="str">
        <f>MID(A482, 21,85)</f>
        <v>Steel (21% sec = standard mix average) EU hot rolled coil</v>
      </c>
      <c r="G482" s="118">
        <f>H482+I482+J482+K482</f>
        <v>0.22390033566</v>
      </c>
      <c r="H482" s="118">
        <f>N482+O482+P482+Q482</f>
        <v>1.5776997359999999E-2</v>
      </c>
      <c r="I482" s="118">
        <f>L482+M482+R482</f>
        <v>2.2258062899999997E-2</v>
      </c>
      <c r="J482" s="326">
        <f>S482+IF(T482="x",0,T482)+IF(U482="x",0,U482)+IF(V482="x",0,V482)+W482+X482</f>
        <v>6.2089035399999999E-2</v>
      </c>
      <c r="K482" s="118">
        <v>0.12377624</v>
      </c>
      <c r="L482" s="118">
        <v>1.0687123E-2</v>
      </c>
      <c r="M482" s="118">
        <v>9.9801565999999998E-3</v>
      </c>
      <c r="N482" s="118">
        <v>8.3127980999999993E-3</v>
      </c>
      <c r="O482" s="118">
        <v>2.9847604000000001E-3</v>
      </c>
      <c r="P482" s="118">
        <v>8.2348435999999995E-4</v>
      </c>
      <c r="Q482" s="118">
        <v>3.6559545000000001E-3</v>
      </c>
      <c r="R482" s="118">
        <v>1.5907833E-3</v>
      </c>
      <c r="S482" s="118">
        <v>6.1078819999999999E-2</v>
      </c>
      <c r="T482" s="118">
        <v>0</v>
      </c>
      <c r="U482" s="118">
        <v>0</v>
      </c>
      <c r="V482" s="118">
        <v>0</v>
      </c>
      <c r="W482" s="118">
        <v>1.0102154E-3</v>
      </c>
      <c r="X482" s="118">
        <v>0</v>
      </c>
      <c r="Y482" s="41"/>
      <c r="Z482" s="327">
        <f>K482/0.133</f>
        <v>0.93064842105263146</v>
      </c>
      <c r="AA482" s="41"/>
      <c r="AB482" s="111">
        <v>10.319990000000001</v>
      </c>
      <c r="AC482" s="111">
        <v>10.319990000000001</v>
      </c>
      <c r="AD482" s="111">
        <v>0</v>
      </c>
      <c r="AE482" s="111">
        <v>0</v>
      </c>
      <c r="AF482" s="111">
        <v>0</v>
      </c>
      <c r="AG482" s="111">
        <v>0</v>
      </c>
      <c r="AH482" s="111">
        <v>0</v>
      </c>
      <c r="AI482" s="41"/>
      <c r="AJ482" s="114">
        <v>2.1621616999999999E-2</v>
      </c>
      <c r="AK482" s="114">
        <v>2.0366657999999999E-2</v>
      </c>
      <c r="AL482" s="114">
        <v>8.8444298999999999E-4</v>
      </c>
      <c r="AM482" s="114">
        <v>3.7051654E-4</v>
      </c>
      <c r="AN482" s="113">
        <f>AQ482+AT482+AU482+AV482+AW482+BE482+BF482+BJ482</f>
        <v>1.2210226403700001E-6</v>
      </c>
      <c r="AO482" s="112">
        <f>AR482+AS482+AX482+AY482+AZ482+BA482+BB482+BC482+BD482+BG482+BK482+BL482</f>
        <v>3.2708690007384005E-9</v>
      </c>
      <c r="AP482" s="112">
        <f>BH482+BI482</f>
        <v>5.1893072999999998E-2</v>
      </c>
      <c r="AQ482" s="328">
        <v>8.6880396000000002E-7</v>
      </c>
      <c r="AR482" s="328">
        <v>2.6214651000000001E-9</v>
      </c>
      <c r="AS482" s="328">
        <v>7.1616167999999998E-14</v>
      </c>
      <c r="AT482" s="328">
        <v>2.7595577000000002E-10</v>
      </c>
      <c r="AU482" s="329">
        <v>0</v>
      </c>
      <c r="AV482" s="328">
        <v>1.2360532999999999E-9</v>
      </c>
      <c r="AW482" s="328">
        <v>2.8808273000000003E-7</v>
      </c>
      <c r="AX482" s="328">
        <v>1.7522074E-10</v>
      </c>
      <c r="AY482" s="328">
        <v>3.2971924999999999E-10</v>
      </c>
      <c r="AZ482" s="328">
        <v>4.4246780000000001E-12</v>
      </c>
      <c r="BA482" s="328">
        <v>1.4012024E-14</v>
      </c>
      <c r="BB482" s="328">
        <v>2.0454266999999999E-11</v>
      </c>
      <c r="BC482" s="328">
        <v>2.1476436999999999E-13</v>
      </c>
      <c r="BD482" s="328">
        <v>1.7088418E-13</v>
      </c>
      <c r="BE482" s="328">
        <v>5.2011042999999999E-9</v>
      </c>
      <c r="BF482" s="328">
        <v>3.7836129E-8</v>
      </c>
      <c r="BG482" s="329">
        <v>0</v>
      </c>
      <c r="BH482" s="329">
        <v>1.1170559E-2</v>
      </c>
      <c r="BI482" s="329">
        <v>4.0722514000000001E-2</v>
      </c>
      <c r="BJ482" s="328">
        <v>1.9586708000000002E-8</v>
      </c>
      <c r="BK482" s="328">
        <v>1.1910836E-10</v>
      </c>
      <c r="BL482" s="328">
        <v>5.3289964000000003E-15</v>
      </c>
      <c r="BM482" s="41"/>
      <c r="BN482" s="122">
        <v>5.3712767999999998E-5</v>
      </c>
      <c r="BO482" s="122">
        <v>2.6801266999999998E-6</v>
      </c>
      <c r="BP482" s="122">
        <v>2.5948947E-5</v>
      </c>
      <c r="BQ482" s="122">
        <v>1.8633924000000001E-7</v>
      </c>
      <c r="BR482" s="122">
        <v>4.3060385000000003E-6</v>
      </c>
      <c r="BS482" s="122">
        <v>8.3610143999999996E-7</v>
      </c>
      <c r="BT482" s="122">
        <v>8.8633217000000003E-8</v>
      </c>
      <c r="BU482" s="122">
        <v>1.2145282E-6</v>
      </c>
      <c r="BV482" s="122">
        <v>1.1050579999999999E-6</v>
      </c>
      <c r="BW482" s="122">
        <v>2.4191664000000002E-6</v>
      </c>
      <c r="BX482" s="111">
        <v>0</v>
      </c>
      <c r="BY482" s="111">
        <v>0</v>
      </c>
      <c r="BZ482" s="111">
        <v>0</v>
      </c>
      <c r="CA482" s="122">
        <v>1.7324067000000001E-6</v>
      </c>
      <c r="CB482" s="122">
        <v>1.2387371E-5</v>
      </c>
      <c r="CC482" s="122">
        <v>-2.0037634999999999E-6</v>
      </c>
      <c r="CD482" s="122">
        <v>2.8118146999999999E-6</v>
      </c>
      <c r="CE482" s="154"/>
      <c r="CF482" s="173"/>
      <c r="CG482" s="42" t="s">
        <v>955</v>
      </c>
      <c r="CH482" s="42"/>
      <c r="CI482" s="42"/>
      <c r="CK482" s="50"/>
      <c r="CL482" s="41"/>
      <c r="CM482" s="41"/>
      <c r="CN482" s="41"/>
      <c r="CO482" s="41"/>
      <c r="CP482" s="41"/>
      <c r="CQ482" s="41"/>
      <c r="CR482" s="41"/>
      <c r="CS482" s="41"/>
      <c r="CT482" s="41"/>
      <c r="CU482" s="41"/>
      <c r="CV482" s="41"/>
      <c r="CW482" s="41"/>
    </row>
    <row r="483" spans="1:101" ht="14.5" customHeight="1">
      <c r="A483" s="41" t="s">
        <v>11611</v>
      </c>
      <c r="B483" s="119" t="s">
        <v>11311</v>
      </c>
      <c r="C483" s="120" t="str">
        <f>MID(A483,1,12)</f>
        <v>A.100.02.103</v>
      </c>
      <c r="D483" s="135" t="s">
        <v>11606</v>
      </c>
      <c r="E483" s="119" t="s">
        <v>6570</v>
      </c>
      <c r="F483" s="118" t="str">
        <f>MID(A483, 21,85)</f>
        <v>Steel (secondary), beams, sheet</v>
      </c>
      <c r="G483" s="118">
        <f>H483+I483+J483+K483</f>
        <v>0.11656399596399999</v>
      </c>
      <c r="H483" s="118">
        <f>N483+O483+P483+Q483</f>
        <v>1.5370543058999999E-3</v>
      </c>
      <c r="I483" s="118">
        <f>L483+M483+R483</f>
        <v>1.896237194E-2</v>
      </c>
      <c r="J483" s="326">
        <f>S483+IF(T483="x",0,T483)+IF(U483="x",0,U483)+IF(V483="x",0,V483)+W483+X483</f>
        <v>1.02200947181E-2</v>
      </c>
      <c r="K483" s="118">
        <v>8.5844475000000003E-2</v>
      </c>
      <c r="L483" s="118">
        <v>1.6753969E-2</v>
      </c>
      <c r="M483" s="118">
        <v>2.0310266999999998E-3</v>
      </c>
      <c r="N483" s="118">
        <v>1.1973276E-3</v>
      </c>
      <c r="O483" s="118">
        <v>1.2560244E-4</v>
      </c>
      <c r="P483" s="330">
        <v>8.0372058999999997E-6</v>
      </c>
      <c r="Q483" s="118">
        <v>2.0608706000000001E-4</v>
      </c>
      <c r="R483" s="118">
        <v>1.7737623999999999E-4</v>
      </c>
      <c r="S483" s="118">
        <v>1.2685767999999999E-4</v>
      </c>
      <c r="T483" s="118">
        <v>9.9793625E-3</v>
      </c>
      <c r="U483" s="330">
        <v>7.4449540999999998E-5</v>
      </c>
      <c r="V483" s="330">
        <v>3.6383858000000001E-5</v>
      </c>
      <c r="W483" s="330">
        <v>3.0411390999999999E-6</v>
      </c>
      <c r="X483" s="118">
        <v>0</v>
      </c>
      <c r="Y483" s="41"/>
      <c r="Z483" s="327">
        <f>K483/0.133</f>
        <v>0.64544718045112781</v>
      </c>
      <c r="AA483" s="41"/>
      <c r="AB483" s="111">
        <v>1.3451565999999999</v>
      </c>
      <c r="AC483" s="111">
        <v>1.3310957000000001</v>
      </c>
      <c r="AD483" s="111">
        <v>1.0093168E-2</v>
      </c>
      <c r="AE483" s="111">
        <v>0</v>
      </c>
      <c r="AF483" s="111">
        <v>9.9683053000000003E-4</v>
      </c>
      <c r="AG483" s="111">
        <v>1.0860673999999999E-3</v>
      </c>
      <c r="AH483" s="111">
        <v>1.8848525E-3</v>
      </c>
      <c r="AI483" s="41"/>
      <c r="AJ483" s="114">
        <v>1.6010235000000001E-2</v>
      </c>
      <c r="AK483" s="114">
        <v>1.5313356E-2</v>
      </c>
      <c r="AL483" s="114">
        <v>6.1318574E-4</v>
      </c>
      <c r="AM483" s="121">
        <v>8.3692664999999997E-5</v>
      </c>
      <c r="AN483" s="113">
        <f>AQ483+AT483+AU483+AV483+AW483+BE483+BF483+BJ483</f>
        <v>9.1806692057878006E-7</v>
      </c>
      <c r="AO483" s="112">
        <f>AR483+AS483+AX483+AY483+AZ483+BA483+BB483+BC483+BD483+BG483+BK483+BL483</f>
        <v>2.2676987732996814E-9</v>
      </c>
      <c r="AP483" s="112">
        <f>BH483+BI483</f>
        <v>1.1721661728999999E-2</v>
      </c>
      <c r="AQ483" s="328">
        <v>5.9965855000000004E-7</v>
      </c>
      <c r="AR483" s="328">
        <v>1.8093372E-9</v>
      </c>
      <c r="AS483" s="328">
        <v>4.9432628999999997E-14</v>
      </c>
      <c r="AT483" s="328">
        <v>8.9991196000000003E-12</v>
      </c>
      <c r="AU483" s="328">
        <v>2.3553217999999999E-13</v>
      </c>
      <c r="AV483" s="328">
        <v>1.7799911999999999E-10</v>
      </c>
      <c r="AW483" s="328">
        <v>3.1601421999999999E-7</v>
      </c>
      <c r="AX483" s="328">
        <v>2.8921929000000001E-11</v>
      </c>
      <c r="AY483" s="328">
        <v>3.6863824999999999E-10</v>
      </c>
      <c r="AZ483" s="328">
        <v>5.9815176999999995E-14</v>
      </c>
      <c r="BA483" s="328">
        <v>1.9265603999999998E-15</v>
      </c>
      <c r="BB483" s="328">
        <v>7.2000298999999999E-14</v>
      </c>
      <c r="BC483" s="328">
        <v>3.3114298999999999E-15</v>
      </c>
      <c r="BD483" s="328">
        <v>6.1539323999999998E-15</v>
      </c>
      <c r="BE483" s="328">
        <v>3.5128256000000001E-11</v>
      </c>
      <c r="BF483" s="328">
        <v>2.1128263000000001E-9</v>
      </c>
      <c r="BG483" s="328">
        <v>6.0250184000000002E-11</v>
      </c>
      <c r="BH483" s="328">
        <v>1.7632729000000001E-5</v>
      </c>
      <c r="BI483" s="329">
        <v>1.1704028999999999E-2</v>
      </c>
      <c r="BJ483" s="328">
        <v>5.8962250999999996E-11</v>
      </c>
      <c r="BK483" s="328">
        <v>3.5855422999999998E-13</v>
      </c>
      <c r="BL483" s="328">
        <v>1.6041982000000001E-17</v>
      </c>
      <c r="BM483" s="41"/>
      <c r="BN483" s="122">
        <v>2.5387339E-5</v>
      </c>
      <c r="BO483" s="122">
        <v>2.5895244999999999E-6</v>
      </c>
      <c r="BP483" s="122">
        <v>1.7996779999999999E-5</v>
      </c>
      <c r="BQ483" s="122">
        <v>2.0790249E-8</v>
      </c>
      <c r="BR483" s="122">
        <v>2.1225403000000001E-6</v>
      </c>
      <c r="BS483" s="122">
        <v>9.4411835999999999E-8</v>
      </c>
      <c r="BT483" s="122">
        <v>1.1636457000000001E-9</v>
      </c>
      <c r="BU483" s="122">
        <v>1.5250741999999999E-7</v>
      </c>
      <c r="BV483" s="122">
        <v>1.0785364000000001E-8</v>
      </c>
      <c r="BW483" s="122">
        <v>1.36369E-7</v>
      </c>
      <c r="BX483" s="122">
        <v>1.7287471E-9</v>
      </c>
      <c r="BY483" s="122">
        <v>3.9280366000000003E-8</v>
      </c>
      <c r="BZ483" s="122">
        <v>3.2305586000000001E-11</v>
      </c>
      <c r="CA483" s="122">
        <v>5.9400796999999995E-7</v>
      </c>
      <c r="CB483" s="122">
        <v>1.6030543999999999E-6</v>
      </c>
      <c r="CC483" s="122">
        <v>1.5898803999999999E-8</v>
      </c>
      <c r="CD483" s="122">
        <v>8.4644607000000002E-9</v>
      </c>
      <c r="CE483" s="154"/>
      <c r="CF483" s="173"/>
      <c r="CG483" s="42" t="s">
        <v>1270</v>
      </c>
      <c r="CH483" s="42"/>
      <c r="CI483" s="42"/>
      <c r="CK483" s="50"/>
      <c r="CL483" s="41"/>
      <c r="CM483" s="41"/>
      <c r="CN483" s="41"/>
      <c r="CO483" s="41"/>
      <c r="CP483" s="41"/>
      <c r="CQ483" s="41"/>
      <c r="CR483" s="41"/>
      <c r="CS483" s="41"/>
      <c r="CT483" s="41"/>
      <c r="CU483" s="41"/>
      <c r="CV483" s="41"/>
      <c r="CW483" s="41"/>
    </row>
    <row r="484" spans="1:101" ht="14.5" customHeight="1">
      <c r="A484" s="41" t="s">
        <v>11608</v>
      </c>
      <c r="B484" s="119" t="s">
        <v>11311</v>
      </c>
      <c r="C484" s="120" t="str">
        <f>MID(A484,1,12)</f>
        <v>A.100.02.104</v>
      </c>
      <c r="D484" s="135" t="s">
        <v>11606</v>
      </c>
      <c r="E484" s="119" t="s">
        <v>6570</v>
      </c>
      <c r="F484" s="118" t="str">
        <f>MID(A484, 21,85)</f>
        <v>Steel beams, pipes, sheet (from trade mix 44% recycled)</v>
      </c>
      <c r="G484" s="118">
        <f>H484+I484+J484+K484</f>
        <v>0.192772799616</v>
      </c>
      <c r="H484" s="118">
        <f>N484+O484+P484+Q484</f>
        <v>1.164741389E-2</v>
      </c>
      <c r="I484" s="118">
        <f>L484+M484+R484</f>
        <v>2.1302313100000001E-2</v>
      </c>
      <c r="J484" s="326">
        <f>S484+IF(T484="x",0,T484)+IF(U484="x",0,U484)+IF(V484="x",0,V484)+W484+X484</f>
        <v>4.7047042626000006E-2</v>
      </c>
      <c r="K484" s="118">
        <v>0.11277603</v>
      </c>
      <c r="L484" s="118">
        <v>1.2446509E-2</v>
      </c>
      <c r="M484" s="118">
        <v>7.6749089000000001E-3</v>
      </c>
      <c r="N484" s="118">
        <v>6.2493115999999998E-3</v>
      </c>
      <c r="O484" s="118">
        <v>2.1556046E-3</v>
      </c>
      <c r="P484" s="118">
        <v>5.8700468999999997E-4</v>
      </c>
      <c r="Q484" s="118">
        <v>2.6554930000000001E-3</v>
      </c>
      <c r="R484" s="118">
        <v>1.1808952E-3</v>
      </c>
      <c r="S484" s="118">
        <v>4.3402751000000003E-2</v>
      </c>
      <c r="T484" s="118">
        <v>2.8940150999999998E-3</v>
      </c>
      <c r="U484" s="330">
        <v>2.1590366999999999E-5</v>
      </c>
      <c r="V484" s="330">
        <v>1.0551319E-5</v>
      </c>
      <c r="W484" s="118">
        <v>7.1813484000000005E-4</v>
      </c>
      <c r="X484" s="118">
        <v>0</v>
      </c>
      <c r="Y484" s="41"/>
      <c r="Z484" s="327">
        <f>K484/0.133</f>
        <v>0.84794007518796988</v>
      </c>
      <c r="AA484" s="41"/>
      <c r="AB484" s="111">
        <v>7.7172881000000002</v>
      </c>
      <c r="AC484" s="111">
        <v>7.7132104000000004</v>
      </c>
      <c r="AD484" s="111">
        <v>2.9270187999999998E-3</v>
      </c>
      <c r="AE484" s="111">
        <v>0</v>
      </c>
      <c r="AF484" s="111">
        <v>2.8908085000000001E-4</v>
      </c>
      <c r="AG484" s="111">
        <v>3.1495954999999999E-4</v>
      </c>
      <c r="AH484" s="111">
        <v>5.4660722000000005E-4</v>
      </c>
      <c r="AI484" s="41"/>
      <c r="AJ484" s="114">
        <v>1.9994316000000002E-2</v>
      </c>
      <c r="AK484" s="114">
        <v>1.89012E-2</v>
      </c>
      <c r="AL484" s="114">
        <v>8.0577839000000001E-4</v>
      </c>
      <c r="AM484" s="114">
        <v>2.8733761999999999E-4</v>
      </c>
      <c r="AN484" s="113">
        <f>AQ484+AT484+AU484+AV484+AW484+BE484+BF484+BJ484</f>
        <v>1.1331654785343312E-6</v>
      </c>
      <c r="AO484" s="112">
        <f>AR484+AS484+AX484+AY484+AZ484+BA484+BB484+BC484+BD484+BG484+BK484+BL484</f>
        <v>2.9799496326515999E-9</v>
      </c>
      <c r="AP484" s="112">
        <f>BH484+BI484</f>
        <v>4.02433632E-2</v>
      </c>
      <c r="AQ484" s="328">
        <v>7.9075179000000004E-7</v>
      </c>
      <c r="AR484" s="328">
        <v>2.3859479999999998E-9</v>
      </c>
      <c r="AS484" s="328">
        <v>6.5182941999999994E-14</v>
      </c>
      <c r="AT484" s="328">
        <v>1.9853833999999999E-10</v>
      </c>
      <c r="AU484" s="328">
        <v>6.8304331000000006E-14</v>
      </c>
      <c r="AV484" s="328">
        <v>9.2921759000000004E-10</v>
      </c>
      <c r="AW484" s="328">
        <v>2.9618285999999999E-7</v>
      </c>
      <c r="AX484" s="328">
        <v>1.3279409000000001E-10</v>
      </c>
      <c r="AY484" s="328">
        <v>3.4100575999999998E-10</v>
      </c>
      <c r="AZ484" s="328">
        <v>3.1588678000000002E-12</v>
      </c>
      <c r="BA484" s="328">
        <v>1.0507240000000001E-14</v>
      </c>
      <c r="BB484" s="328">
        <v>1.454341E-11</v>
      </c>
      <c r="BC484" s="328">
        <v>1.5344302000000001E-13</v>
      </c>
      <c r="BD484" s="328">
        <v>1.2311241E-13</v>
      </c>
      <c r="BE484" s="328">
        <v>3.7029713000000001E-9</v>
      </c>
      <c r="BF484" s="328">
        <v>2.7476371E-8</v>
      </c>
      <c r="BG484" s="328">
        <v>1.7472552999999999E-11</v>
      </c>
      <c r="BH484" s="329">
        <v>7.9362102E-3</v>
      </c>
      <c r="BI484" s="329">
        <v>3.2307152999999998E-2</v>
      </c>
      <c r="BJ484" s="328">
        <v>1.3923661999999999E-8</v>
      </c>
      <c r="BK484" s="328">
        <v>8.4670918000000003E-11</v>
      </c>
      <c r="BL484" s="328">
        <v>3.7882396000000003E-15</v>
      </c>
      <c r="BM484" s="41"/>
      <c r="BN484" s="122">
        <v>4.5498394000000002E-5</v>
      </c>
      <c r="BO484" s="122">
        <v>2.6538521E-6</v>
      </c>
      <c r="BP484" s="122">
        <v>2.3642818999999999E-5</v>
      </c>
      <c r="BQ484" s="122">
        <v>1.3833003E-7</v>
      </c>
      <c r="BR484" s="122">
        <v>3.672824E-6</v>
      </c>
      <c r="BS484" s="122">
        <v>6.2101146000000003E-7</v>
      </c>
      <c r="BT484" s="122">
        <v>6.3267040999999997E-8</v>
      </c>
      <c r="BU484" s="122">
        <v>9.0654218999999997E-7</v>
      </c>
      <c r="BV484" s="122">
        <v>7.8771895999999995E-7</v>
      </c>
      <c r="BW484" s="122">
        <v>1.7571552E-6</v>
      </c>
      <c r="BX484" s="122">
        <v>5.0133667E-10</v>
      </c>
      <c r="BY484" s="122">
        <v>1.1391306000000001E-8</v>
      </c>
      <c r="BZ484" s="122">
        <v>9.3686200000000005E-12</v>
      </c>
      <c r="CA484" s="122">
        <v>1.4022711000000001E-6</v>
      </c>
      <c r="CB484" s="122">
        <v>9.2599194999999992E-6</v>
      </c>
      <c r="CC484" s="122">
        <v>-1.4180614999999999E-6</v>
      </c>
      <c r="CD484" s="122">
        <v>1.9988430999999999E-6</v>
      </c>
      <c r="CE484" s="154"/>
      <c r="CF484" s="173"/>
      <c r="CG484" s="42" t="s">
        <v>1056</v>
      </c>
      <c r="CH484" s="42"/>
      <c r="CI484" s="42"/>
      <c r="CK484" s="50"/>
      <c r="CL484" s="41"/>
      <c r="CM484" s="41"/>
      <c r="CN484" s="41"/>
      <c r="CO484" s="41"/>
      <c r="CP484" s="41"/>
      <c r="CQ484" s="41"/>
      <c r="CR484" s="41"/>
      <c r="CS484" s="41"/>
      <c r="CT484" s="41"/>
      <c r="CU484" s="41"/>
      <c r="CV484" s="41"/>
      <c r="CW484" s="41"/>
    </row>
    <row r="485" spans="1:101" ht="14.5" customHeight="1">
      <c r="B485" s="119" t="s">
        <v>11311</v>
      </c>
      <c r="C485" s="133" t="s">
        <v>50</v>
      </c>
      <c r="D485" s="133" t="s">
        <v>11589</v>
      </c>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152"/>
      <c r="CF485" s="172"/>
      <c r="CK485" s="50"/>
      <c r="CL485" s="41"/>
      <c r="CM485" s="41"/>
      <c r="CN485" s="41"/>
      <c r="CO485" s="41"/>
      <c r="CP485" s="41"/>
      <c r="CQ485" s="41"/>
      <c r="CR485" s="41"/>
      <c r="CS485" s="41"/>
      <c r="CT485" s="41"/>
      <c r="CU485" s="41"/>
      <c r="CV485" s="41"/>
      <c r="CW485" s="41"/>
    </row>
    <row r="486" spans="1:101" ht="14.5" customHeight="1">
      <c r="A486" s="41" t="s">
        <v>11604</v>
      </c>
      <c r="B486" s="119" t="s">
        <v>10796</v>
      </c>
      <c r="C486" s="120" t="str">
        <f t="shared" ref="C486:C493" si="210">MID(A486,1,12)</f>
        <v>A.100.04.101</v>
      </c>
      <c r="D486" s="135" t="s">
        <v>11589</v>
      </c>
      <c r="E486" s="119" t="s">
        <v>6570</v>
      </c>
      <c r="F486" s="118" t="str">
        <f t="shared" ref="F486:F493" si="211">MID(A486, 21,85)</f>
        <v>GG15</v>
      </c>
      <c r="G486" s="118">
        <f t="shared" ref="G486:G493" si="212">H486+I486+J486+K486</f>
        <v>0.28648127927810996</v>
      </c>
      <c r="H486" s="118">
        <f t="shared" ref="H486:H493" si="213">N486+O486+P486+Q486</f>
        <v>1.318250575E-2</v>
      </c>
      <c r="I486" s="118">
        <f t="shared" ref="I486:I493" si="214">L486+M486+R486</f>
        <v>4.1498595800000003E-2</v>
      </c>
      <c r="J486" s="326">
        <f t="shared" ref="J486:J493" si="215">S486+IF(T486="x",0,T486)+IF(U486="x",0,U486)+IF(V486="x",0,V486)+W486+X486</f>
        <v>4.0741887728109993E-2</v>
      </c>
      <c r="K486" s="118">
        <v>0.19105828999999999</v>
      </c>
      <c r="L486" s="118">
        <v>2.2171659999999999E-2</v>
      </c>
      <c r="M486" s="118">
        <v>1.5798132999999999E-2</v>
      </c>
      <c r="N486" s="118">
        <v>9.2062428000000002E-3</v>
      </c>
      <c r="O486" s="118">
        <v>7.1781728000000001E-4</v>
      </c>
      <c r="P486" s="118">
        <v>3.0568607E-3</v>
      </c>
      <c r="Q486" s="118">
        <v>2.0158497000000001E-4</v>
      </c>
      <c r="R486" s="118">
        <v>3.5288028E-3</v>
      </c>
      <c r="S486" s="118">
        <v>3.6972842999999998E-2</v>
      </c>
      <c r="T486" s="330">
        <v>6.5564142E-5</v>
      </c>
      <c r="U486" s="118">
        <v>3.7007742000000001E-3</v>
      </c>
      <c r="V486" s="330">
        <v>2.7004625000000002E-6</v>
      </c>
      <c r="W486" s="330">
        <v>5.9236100000000004E-9</v>
      </c>
      <c r="X486" s="118">
        <v>0</v>
      </c>
      <c r="Y486" s="41"/>
      <c r="Z486" s="327">
        <f t="shared" ref="Z486:Z493" si="216">K486/0.133</f>
        <v>1.4365284962406013</v>
      </c>
      <c r="AA486" s="41"/>
      <c r="AB486" s="111">
        <v>18.508970000000001</v>
      </c>
      <c r="AC486" s="111">
        <v>17.911176000000001</v>
      </c>
      <c r="AD486" s="111">
        <v>0.50171951999999997</v>
      </c>
      <c r="AE486" s="111">
        <v>0</v>
      </c>
      <c r="AF486" s="111">
        <v>1.8009442000000001E-2</v>
      </c>
      <c r="AG486" s="111">
        <v>1.0837277000000001E-3</v>
      </c>
      <c r="AH486" s="111">
        <v>7.6981563000000003E-2</v>
      </c>
      <c r="AI486" s="41"/>
      <c r="AJ486" s="114">
        <v>3.2283956000000003E-2</v>
      </c>
      <c r="AK486" s="114">
        <v>3.0397007E-2</v>
      </c>
      <c r="AL486" s="114">
        <v>1.3092253999999999E-3</v>
      </c>
      <c r="AM486" s="114">
        <v>5.7772347E-4</v>
      </c>
      <c r="AN486" s="113">
        <f t="shared" ref="AN486:AN493" si="217">AQ486+AT486+AU486+AV486+AW486+BE486+BF486+BJ486</f>
        <v>1.8223624702628101E-6</v>
      </c>
      <c r="AO486" s="112">
        <f t="shared" ref="AO486:AO493" si="218">AR486+AS486+AX486+AY486+AZ486+BA486+BB486+BC486+BD486+BG486+BK486+BL486</f>
        <v>4.8418100564725264E-9</v>
      </c>
      <c r="AP486" s="112">
        <f t="shared" ref="AP486:AP493" si="219">BH486+BI486</f>
        <v>8.09136518E-2</v>
      </c>
      <c r="AQ486" s="328">
        <v>1.3448255E-6</v>
      </c>
      <c r="AR486" s="328">
        <v>4.0581003000000004E-9</v>
      </c>
      <c r="AS486" s="328">
        <v>1.1085415E-13</v>
      </c>
      <c r="AT486" s="328">
        <v>4.8322749999999999E-11</v>
      </c>
      <c r="AU486" s="328">
        <v>5.5061645999999999E-12</v>
      </c>
      <c r="AV486" s="328">
        <v>1.3689803000000001E-9</v>
      </c>
      <c r="AW486" s="328">
        <v>5.0926734000000005E-7</v>
      </c>
      <c r="AX486" s="328">
        <v>2.0044162000000001E-10</v>
      </c>
      <c r="AY486" s="328">
        <v>5.7870215999999998E-10</v>
      </c>
      <c r="AZ486" s="328">
        <v>5.6788096000000003E-12</v>
      </c>
      <c r="BA486" s="328">
        <v>-1.4149502999999999E-12</v>
      </c>
      <c r="BB486" s="328">
        <v>2.6457594000000002E-13</v>
      </c>
      <c r="BC486" s="328">
        <v>-2.8225261999999999E-12</v>
      </c>
      <c r="BD486" s="328">
        <v>-6.3280095000000003E-13</v>
      </c>
      <c r="BE486" s="328">
        <v>1.2879582E-9</v>
      </c>
      <c r="BF486" s="328">
        <v>-3.4441251999999998E-8</v>
      </c>
      <c r="BG486" s="328">
        <v>3.3813158E-12</v>
      </c>
      <c r="BH486" s="329">
        <v>3.1720858000000001E-3</v>
      </c>
      <c r="BI486" s="329">
        <v>7.7741565999999998E-2</v>
      </c>
      <c r="BJ486" s="328">
        <v>1.1484820999999999E-13</v>
      </c>
      <c r="BK486" s="328">
        <v>6.9840128000000003E-16</v>
      </c>
      <c r="BL486" s="328">
        <v>3.1246991E-20</v>
      </c>
      <c r="BM486" s="41"/>
      <c r="BN486" s="122">
        <v>7.5412482999999997E-5</v>
      </c>
      <c r="BO486" s="122">
        <v>4.4174544000000002E-6</v>
      </c>
      <c r="BP486" s="122">
        <v>4.0054227000000001E-5</v>
      </c>
      <c r="BQ486" s="122">
        <v>4.1356121999999998E-7</v>
      </c>
      <c r="BR486" s="122">
        <v>3.6576820000000001E-6</v>
      </c>
      <c r="BS486" s="122">
        <v>-3.4148908000000002E-6</v>
      </c>
      <c r="BT486" s="122">
        <v>6.4720739999999998E-8</v>
      </c>
      <c r="BU486" s="122">
        <v>1.2799380999999999E-6</v>
      </c>
      <c r="BV486" s="122">
        <v>4.1020918E-6</v>
      </c>
      <c r="BW486" s="122">
        <v>1.3338995000000001E-7</v>
      </c>
      <c r="BX486" s="122">
        <v>4.1385662999999999E-8</v>
      </c>
      <c r="BY486" s="122">
        <v>2.4493310000000002E-9</v>
      </c>
      <c r="BZ486" s="122">
        <v>2.5921574999999999E-9</v>
      </c>
      <c r="CA486" s="122">
        <v>2.8617635E-6</v>
      </c>
      <c r="CB486" s="122">
        <v>2.1760259E-5</v>
      </c>
      <c r="CC486" s="122">
        <v>3.5842078000000003E-8</v>
      </c>
      <c r="CD486" s="122">
        <v>1.6487297E-11</v>
      </c>
      <c r="CE486" s="154"/>
      <c r="CF486" s="173"/>
      <c r="CG486" s="42" t="s">
        <v>1077</v>
      </c>
      <c r="CH486" s="42"/>
      <c r="CI486" s="42"/>
      <c r="CK486" s="50"/>
      <c r="CL486" s="41"/>
      <c r="CM486" s="41"/>
      <c r="CN486" s="41"/>
      <c r="CO486" s="41"/>
      <c r="CP486" s="41"/>
      <c r="CQ486" s="41"/>
      <c r="CR486" s="41"/>
      <c r="CS486" s="41"/>
      <c r="CT486" s="41"/>
      <c r="CU486" s="41"/>
      <c r="CV486" s="41"/>
      <c r="CW486" s="41"/>
    </row>
    <row r="487" spans="1:101" ht="14.5" customHeight="1">
      <c r="A487" s="41" t="s">
        <v>11602</v>
      </c>
      <c r="B487" s="119" t="s">
        <v>11311</v>
      </c>
      <c r="C487" s="120" t="str">
        <f t="shared" si="210"/>
        <v>A.100.04.102</v>
      </c>
      <c r="D487" s="135" t="s">
        <v>11589</v>
      </c>
      <c r="E487" s="119" t="s">
        <v>6570</v>
      </c>
      <c r="F487" s="118" t="str">
        <f t="shared" si="211"/>
        <v>GG35</v>
      </c>
      <c r="G487" s="118">
        <f t="shared" si="212"/>
        <v>0.28648127927810996</v>
      </c>
      <c r="H487" s="118">
        <f t="shared" si="213"/>
        <v>1.318250575E-2</v>
      </c>
      <c r="I487" s="118">
        <f t="shared" si="214"/>
        <v>4.1498595800000003E-2</v>
      </c>
      <c r="J487" s="326">
        <f t="shared" si="215"/>
        <v>4.0741887728109993E-2</v>
      </c>
      <c r="K487" s="118">
        <v>0.19105828999999999</v>
      </c>
      <c r="L487" s="118">
        <v>2.2171659999999999E-2</v>
      </c>
      <c r="M487" s="118">
        <v>1.5798132999999999E-2</v>
      </c>
      <c r="N487" s="118">
        <v>9.2062428000000002E-3</v>
      </c>
      <c r="O487" s="118">
        <v>7.1781728000000001E-4</v>
      </c>
      <c r="P487" s="118">
        <v>3.0568607E-3</v>
      </c>
      <c r="Q487" s="118">
        <v>2.0158497000000001E-4</v>
      </c>
      <c r="R487" s="118">
        <v>3.5288028E-3</v>
      </c>
      <c r="S487" s="118">
        <v>3.6972842999999998E-2</v>
      </c>
      <c r="T487" s="330">
        <v>6.5564142E-5</v>
      </c>
      <c r="U487" s="118">
        <v>3.7007742000000001E-3</v>
      </c>
      <c r="V487" s="330">
        <v>2.7004625000000002E-6</v>
      </c>
      <c r="W487" s="330">
        <v>5.9236100000000004E-9</v>
      </c>
      <c r="X487" s="118">
        <v>0</v>
      </c>
      <c r="Y487" s="41"/>
      <c r="Z487" s="327">
        <f t="shared" si="216"/>
        <v>1.4365284962406013</v>
      </c>
      <c r="AA487" s="41"/>
      <c r="AB487" s="111">
        <v>18.508970000000001</v>
      </c>
      <c r="AC487" s="111">
        <v>17.911176000000001</v>
      </c>
      <c r="AD487" s="111">
        <v>0.50171951999999997</v>
      </c>
      <c r="AE487" s="111">
        <v>0</v>
      </c>
      <c r="AF487" s="111">
        <v>1.8009442000000001E-2</v>
      </c>
      <c r="AG487" s="111">
        <v>1.0837277000000001E-3</v>
      </c>
      <c r="AH487" s="111">
        <v>7.6981563000000003E-2</v>
      </c>
      <c r="AI487" s="41"/>
      <c r="AJ487" s="114">
        <v>3.2283956000000003E-2</v>
      </c>
      <c r="AK487" s="114">
        <v>3.0397007E-2</v>
      </c>
      <c r="AL487" s="114">
        <v>1.3092253999999999E-3</v>
      </c>
      <c r="AM487" s="114">
        <v>5.7772347E-4</v>
      </c>
      <c r="AN487" s="113">
        <f t="shared" si="217"/>
        <v>1.8223624702628101E-6</v>
      </c>
      <c r="AO487" s="112">
        <f t="shared" si="218"/>
        <v>4.8418100564725264E-9</v>
      </c>
      <c r="AP487" s="112">
        <f t="shared" si="219"/>
        <v>8.09136518E-2</v>
      </c>
      <c r="AQ487" s="328">
        <v>1.3448255E-6</v>
      </c>
      <c r="AR487" s="328">
        <v>4.0581003000000004E-9</v>
      </c>
      <c r="AS487" s="328">
        <v>1.1085415E-13</v>
      </c>
      <c r="AT487" s="328">
        <v>4.8322749999999999E-11</v>
      </c>
      <c r="AU487" s="328">
        <v>5.5061645999999999E-12</v>
      </c>
      <c r="AV487" s="328">
        <v>1.3689803000000001E-9</v>
      </c>
      <c r="AW487" s="328">
        <v>5.0926734000000005E-7</v>
      </c>
      <c r="AX487" s="328">
        <v>2.0044162000000001E-10</v>
      </c>
      <c r="AY487" s="328">
        <v>5.7870215999999998E-10</v>
      </c>
      <c r="AZ487" s="328">
        <v>5.6788096000000003E-12</v>
      </c>
      <c r="BA487" s="328">
        <v>-1.4149502999999999E-12</v>
      </c>
      <c r="BB487" s="328">
        <v>2.6457594000000002E-13</v>
      </c>
      <c r="BC487" s="328">
        <v>-2.8225261999999999E-12</v>
      </c>
      <c r="BD487" s="328">
        <v>-6.3280095000000003E-13</v>
      </c>
      <c r="BE487" s="328">
        <v>1.2879582E-9</v>
      </c>
      <c r="BF487" s="328">
        <v>-3.4441251999999998E-8</v>
      </c>
      <c r="BG487" s="328">
        <v>3.3813158E-12</v>
      </c>
      <c r="BH487" s="329">
        <v>3.1720858000000001E-3</v>
      </c>
      <c r="BI487" s="329">
        <v>7.7741565999999998E-2</v>
      </c>
      <c r="BJ487" s="328">
        <v>1.1484820999999999E-13</v>
      </c>
      <c r="BK487" s="328">
        <v>6.9840128000000003E-16</v>
      </c>
      <c r="BL487" s="328">
        <v>3.1246991E-20</v>
      </c>
      <c r="BM487" s="41"/>
      <c r="BN487" s="122">
        <v>7.5412482999999997E-5</v>
      </c>
      <c r="BO487" s="122">
        <v>4.4174544000000002E-6</v>
      </c>
      <c r="BP487" s="122">
        <v>4.0054227000000001E-5</v>
      </c>
      <c r="BQ487" s="122">
        <v>4.1356121999999998E-7</v>
      </c>
      <c r="BR487" s="122">
        <v>3.6576820000000001E-6</v>
      </c>
      <c r="BS487" s="122">
        <v>-3.4148908000000002E-6</v>
      </c>
      <c r="BT487" s="122">
        <v>6.4720739999999998E-8</v>
      </c>
      <c r="BU487" s="122">
        <v>1.2799380999999999E-6</v>
      </c>
      <c r="BV487" s="122">
        <v>4.1020918E-6</v>
      </c>
      <c r="BW487" s="122">
        <v>1.3338995000000001E-7</v>
      </c>
      <c r="BX487" s="122">
        <v>4.1385662999999999E-8</v>
      </c>
      <c r="BY487" s="122">
        <v>2.4493310000000002E-9</v>
      </c>
      <c r="BZ487" s="122">
        <v>2.5921574999999999E-9</v>
      </c>
      <c r="CA487" s="122">
        <v>2.8617635E-6</v>
      </c>
      <c r="CB487" s="122">
        <v>2.1760259E-5</v>
      </c>
      <c r="CC487" s="122">
        <v>3.5842078000000003E-8</v>
      </c>
      <c r="CD487" s="122">
        <v>1.6487297E-11</v>
      </c>
      <c r="CE487" s="154"/>
      <c r="CF487" s="173"/>
      <c r="CG487" s="42" t="s">
        <v>1077</v>
      </c>
      <c r="CH487" s="42"/>
      <c r="CI487" s="42"/>
      <c r="CK487" s="50"/>
      <c r="CL487" s="41"/>
      <c r="CM487" s="41"/>
      <c r="CN487" s="41"/>
      <c r="CO487" s="41"/>
      <c r="CP487" s="41"/>
      <c r="CQ487" s="41"/>
      <c r="CR487" s="41"/>
      <c r="CS487" s="41"/>
      <c r="CT487" s="41"/>
      <c r="CU487" s="41"/>
      <c r="CV487" s="41"/>
      <c r="CW487" s="41"/>
    </row>
    <row r="488" spans="1:101" ht="14.5" customHeight="1">
      <c r="A488" s="41" t="s">
        <v>11600</v>
      </c>
      <c r="B488" s="119" t="s">
        <v>11311</v>
      </c>
      <c r="C488" s="120" t="str">
        <f t="shared" si="210"/>
        <v>A.100.04.103</v>
      </c>
      <c r="D488" s="135" t="s">
        <v>11589</v>
      </c>
      <c r="E488" s="119" t="s">
        <v>6570</v>
      </c>
      <c r="F488" s="118" t="str">
        <f t="shared" si="211"/>
        <v>GGG-NiCr</v>
      </c>
      <c r="G488" s="118">
        <f t="shared" si="212"/>
        <v>2.7638423306064599</v>
      </c>
      <c r="H488" s="118">
        <f t="shared" si="213"/>
        <v>2.508526376E-2</v>
      </c>
      <c r="I488" s="118">
        <f t="shared" si="214"/>
        <v>1.2204315855999999</v>
      </c>
      <c r="J488" s="326">
        <f t="shared" si="215"/>
        <v>1.1845144112464601</v>
      </c>
      <c r="K488" s="118">
        <v>0.33381106999999999</v>
      </c>
      <c r="L488" s="118">
        <v>1.2010582999999999</v>
      </c>
      <c r="M488" s="118">
        <v>1.488478E-2</v>
      </c>
      <c r="N488" s="118">
        <v>1.7744289999999999E-2</v>
      </c>
      <c r="O488" s="118">
        <v>6.6130907000000005E-4</v>
      </c>
      <c r="P488" s="118">
        <v>6.4545955000000002E-3</v>
      </c>
      <c r="Q488" s="118">
        <v>2.2506919E-4</v>
      </c>
      <c r="R488" s="118">
        <v>4.4885055999999996E-3</v>
      </c>
      <c r="S488" s="118">
        <v>1.1751406</v>
      </c>
      <c r="T488" s="118">
        <v>1.0921920000000001E-3</v>
      </c>
      <c r="U488" s="118">
        <v>8.2785927000000002E-3</v>
      </c>
      <c r="V488" s="330">
        <v>2.9994670999999999E-6</v>
      </c>
      <c r="W488" s="330">
        <v>2.7079359999999999E-8</v>
      </c>
      <c r="X488" s="118">
        <v>0</v>
      </c>
      <c r="Y488" s="41"/>
      <c r="Z488" s="327">
        <f t="shared" si="216"/>
        <v>2.509857669172932</v>
      </c>
      <c r="AA488" s="41"/>
      <c r="AB488" s="111">
        <v>40.707813999999999</v>
      </c>
      <c r="AC488" s="111">
        <v>38.849921999999999</v>
      </c>
      <c r="AD488" s="111">
        <v>1.1223603</v>
      </c>
      <c r="AE488" s="111">
        <v>0</v>
      </c>
      <c r="AF488" s="111">
        <v>0.6745968</v>
      </c>
      <c r="AG488" s="111">
        <v>1.1420452E-3</v>
      </c>
      <c r="AH488" s="111">
        <v>5.9792842999999998E-2</v>
      </c>
      <c r="AI488" s="41"/>
      <c r="AJ488" s="114">
        <v>0.41554438999999999</v>
      </c>
      <c r="AK488" s="114">
        <v>0.40406726999999998</v>
      </c>
      <c r="AL488" s="114">
        <v>8.9447619000000006E-3</v>
      </c>
      <c r="AM488" s="114">
        <v>2.5323593999999998E-3</v>
      </c>
      <c r="AN488" s="113">
        <f t="shared" si="217"/>
        <v>2.4224656149470492E-5</v>
      </c>
      <c r="AO488" s="112">
        <f t="shared" si="218"/>
        <v>3.3079740418544442E-8</v>
      </c>
      <c r="AP488" s="112">
        <f t="shared" si="219"/>
        <v>0.35467217400000001</v>
      </c>
      <c r="AQ488" s="328">
        <v>2.3403406000000002E-6</v>
      </c>
      <c r="AR488" s="328">
        <v>7.0617892999999996E-9</v>
      </c>
      <c r="AS488" s="328">
        <v>1.9292010000000001E-13</v>
      </c>
      <c r="AT488" s="328">
        <v>4.7043438000000001E-11</v>
      </c>
      <c r="AU488" s="328">
        <v>5.5739120999999996E-12</v>
      </c>
      <c r="AV488" s="328">
        <v>2.6369711999999998E-9</v>
      </c>
      <c r="AW488" s="328">
        <v>2.1900066000000001E-5</v>
      </c>
      <c r="AX488" s="328">
        <v>5.1186608999999996E-10</v>
      </c>
      <c r="AY488" s="328">
        <v>2.5496472E-8</v>
      </c>
      <c r="AZ488" s="328">
        <v>5.6186597E-12</v>
      </c>
      <c r="BA488" s="328">
        <v>-9.7216589000000006E-13</v>
      </c>
      <c r="BB488" s="328">
        <v>3.1278786000000002E-12</v>
      </c>
      <c r="BC488" s="328">
        <v>-1.7969614E-12</v>
      </c>
      <c r="BD488" s="328">
        <v>-4.001344E-13</v>
      </c>
      <c r="BE488" s="328">
        <v>1.6552789E-9</v>
      </c>
      <c r="BF488" s="328">
        <v>-2.0095843E-8</v>
      </c>
      <c r="BG488" s="328">
        <v>3.8396389999999998E-12</v>
      </c>
      <c r="BH488" s="329">
        <v>5.8888653999999999E-2</v>
      </c>
      <c r="BI488" s="329">
        <v>0.29578352000000002</v>
      </c>
      <c r="BJ488" s="328">
        <v>5.2502038999999996E-13</v>
      </c>
      <c r="BK488" s="328">
        <v>3.1926915999999999E-15</v>
      </c>
      <c r="BL488" s="328">
        <v>1.4284339000000001E-19</v>
      </c>
      <c r="BM488" s="41"/>
      <c r="BN488" s="111">
        <v>4.8031880999999999E-4</v>
      </c>
      <c r="BO488" s="111">
        <v>1.7612568000000001E-4</v>
      </c>
      <c r="BP488" s="122">
        <v>6.9981492000000006E-5</v>
      </c>
      <c r="BQ488" s="122">
        <v>5.2598032E-7</v>
      </c>
      <c r="BR488" s="111">
        <v>1.4516889000000001E-4</v>
      </c>
      <c r="BS488" s="122">
        <v>-2.2457753999999999E-6</v>
      </c>
      <c r="BT488" s="122">
        <v>8.8521172000000004E-8</v>
      </c>
      <c r="BU488" s="122">
        <v>1.033886E-6</v>
      </c>
      <c r="BV488" s="122">
        <v>8.6616126999999993E-6</v>
      </c>
      <c r="BW488" s="122">
        <v>1.4892958999999999E-7</v>
      </c>
      <c r="BX488" s="122">
        <v>4.1894581999999998E-8</v>
      </c>
      <c r="BY488" s="122">
        <v>2.7510770999999999E-9</v>
      </c>
      <c r="BZ488" s="122">
        <v>2.0193974999999999E-9</v>
      </c>
      <c r="CA488" s="122">
        <v>2.2640823000000001E-5</v>
      </c>
      <c r="CB488" s="122">
        <v>4.7833285000000001E-5</v>
      </c>
      <c r="CC488" s="122">
        <v>1.0308744E-5</v>
      </c>
      <c r="CD488" s="122">
        <v>7.5370502E-11</v>
      </c>
      <c r="CE488" s="154"/>
      <c r="CF488" s="173"/>
      <c r="CG488" s="42" t="s">
        <v>1077</v>
      </c>
      <c r="CH488" s="42"/>
      <c r="CI488" s="42"/>
      <c r="CK488" s="50"/>
      <c r="CL488" s="41"/>
      <c r="CM488" s="41"/>
      <c r="CN488" s="41"/>
      <c r="CO488" s="41"/>
      <c r="CP488" s="41"/>
      <c r="CQ488" s="41"/>
      <c r="CR488" s="41"/>
      <c r="CS488" s="41"/>
      <c r="CT488" s="41"/>
      <c r="CU488" s="41"/>
      <c r="CV488" s="41"/>
      <c r="CW488" s="41"/>
    </row>
    <row r="489" spans="1:101" ht="14.5" customHeight="1">
      <c r="A489" s="41" t="s">
        <v>11598</v>
      </c>
      <c r="B489" s="119" t="s">
        <v>11311</v>
      </c>
      <c r="C489" s="120" t="str">
        <f t="shared" si="210"/>
        <v>A.100.04.104</v>
      </c>
      <c r="D489" s="135" t="s">
        <v>11589</v>
      </c>
      <c r="E489" s="119" t="s">
        <v>6570</v>
      </c>
      <c r="F489" s="118" t="str">
        <f t="shared" si="211"/>
        <v>GGG-NiSiCr</v>
      </c>
      <c r="G489" s="118">
        <f t="shared" si="212"/>
        <v>2.7823406973554698</v>
      </c>
      <c r="H489" s="118">
        <f t="shared" si="213"/>
        <v>2.5067012520000001E-2</v>
      </c>
      <c r="I489" s="118">
        <f t="shared" si="214"/>
        <v>1.2198145754</v>
      </c>
      <c r="J489" s="326">
        <f t="shared" si="215"/>
        <v>1.1980489294354699</v>
      </c>
      <c r="K489" s="118">
        <v>0.33941018000000001</v>
      </c>
      <c r="L489" s="118">
        <v>1.2006253</v>
      </c>
      <c r="M489" s="118">
        <v>1.4775955E-2</v>
      </c>
      <c r="N489" s="118">
        <v>1.7785803999999999E-2</v>
      </c>
      <c r="O489" s="118">
        <v>6.8956506000000003E-4</v>
      </c>
      <c r="P489" s="118">
        <v>6.3670869999999996E-3</v>
      </c>
      <c r="Q489" s="118">
        <v>2.2455646E-4</v>
      </c>
      <c r="R489" s="118">
        <v>4.4133204000000002E-3</v>
      </c>
      <c r="S489" s="118">
        <v>1.1886372999999999</v>
      </c>
      <c r="T489" s="118">
        <v>1.1577562000000001E-3</v>
      </c>
      <c r="U489" s="118">
        <v>8.2505905000000001E-3</v>
      </c>
      <c r="V489" s="330">
        <v>3.2497325000000001E-6</v>
      </c>
      <c r="W489" s="330">
        <v>3.3002969999999998E-8</v>
      </c>
      <c r="X489" s="118">
        <v>0</v>
      </c>
      <c r="Y489" s="41"/>
      <c r="Z489" s="327">
        <f t="shared" si="216"/>
        <v>2.5519562406015037</v>
      </c>
      <c r="AA489" s="41"/>
      <c r="AB489" s="111">
        <v>41.082053999999999</v>
      </c>
      <c r="AC489" s="111">
        <v>39.228208000000002</v>
      </c>
      <c r="AD489" s="111">
        <v>1.1185643000000001</v>
      </c>
      <c r="AE489" s="111">
        <v>0</v>
      </c>
      <c r="AF489" s="111">
        <v>0.67459875000000002</v>
      </c>
      <c r="AG489" s="111">
        <v>1.2193830999999999E-3</v>
      </c>
      <c r="AH489" s="111">
        <v>5.9463777000000002E-2</v>
      </c>
      <c r="AI489" s="41"/>
      <c r="AJ489" s="114">
        <v>0.41617973000000003</v>
      </c>
      <c r="AK489" s="114">
        <v>0.40463432999999999</v>
      </c>
      <c r="AL489" s="114">
        <v>8.9751285000000004E-3</v>
      </c>
      <c r="AM489" s="114">
        <v>2.5702652E-3</v>
      </c>
      <c r="AN489" s="113">
        <f t="shared" si="217"/>
        <v>2.4258653058735704E-5</v>
      </c>
      <c r="AO489" s="112">
        <f t="shared" si="218"/>
        <v>3.3192043533496979E-8</v>
      </c>
      <c r="AP489" s="112">
        <f t="shared" si="219"/>
        <v>0.35998112000000004</v>
      </c>
      <c r="AQ489" s="328">
        <v>2.3799986000000001E-6</v>
      </c>
      <c r="AR489" s="328">
        <v>7.1814686999999996E-9</v>
      </c>
      <c r="AS489" s="328">
        <v>1.9618896000000001E-13</v>
      </c>
      <c r="AT489" s="328">
        <v>4.9756933999999999E-11</v>
      </c>
      <c r="AU489" s="328">
        <v>5.9486330999999996E-12</v>
      </c>
      <c r="AV489" s="328">
        <v>2.6431427000000001E-9</v>
      </c>
      <c r="AW489" s="328">
        <v>2.1893264000000001E-5</v>
      </c>
      <c r="AX489" s="328">
        <v>5.1269286999999998E-10</v>
      </c>
      <c r="AY489" s="328">
        <v>2.5487936999999999E-8</v>
      </c>
      <c r="AZ489" s="328">
        <v>5.4474931E-12</v>
      </c>
      <c r="BA489" s="328">
        <v>-9.2791301000000003E-13</v>
      </c>
      <c r="BB489" s="328">
        <v>3.1334289000000001E-12</v>
      </c>
      <c r="BC489" s="328">
        <v>-1.7073407000000001E-12</v>
      </c>
      <c r="BD489" s="328">
        <v>-3.7965552000000002E-13</v>
      </c>
      <c r="BE489" s="328">
        <v>1.6808596E-9</v>
      </c>
      <c r="BF489" s="328">
        <v>-1.8989889000000001E-8</v>
      </c>
      <c r="BG489" s="328">
        <v>4.1788705000000002E-12</v>
      </c>
      <c r="BH489" s="329">
        <v>6.001662E-2</v>
      </c>
      <c r="BI489" s="329">
        <v>0.29996450000000002</v>
      </c>
      <c r="BJ489" s="328">
        <v>6.3986859999999998E-13</v>
      </c>
      <c r="BK489" s="328">
        <v>3.8910929000000002E-15</v>
      </c>
      <c r="BL489" s="328">
        <v>1.7409038E-19</v>
      </c>
      <c r="BM489" s="41"/>
      <c r="BN489" s="111">
        <v>4.8183861000000001E-4</v>
      </c>
      <c r="BO489" s="111">
        <v>1.7606912000000001E-4</v>
      </c>
      <c r="BP489" s="122">
        <v>7.1155310999999996E-5</v>
      </c>
      <c r="BQ489" s="122">
        <v>5.1718755999999998E-7</v>
      </c>
      <c r="BR489" s="111">
        <v>1.4514416999999999E-4</v>
      </c>
      <c r="BS489" s="122">
        <v>-2.1083639999999999E-6</v>
      </c>
      <c r="BT489" s="122">
        <v>8.6509975E-8</v>
      </c>
      <c r="BU489" s="122">
        <v>1.0409094000000001E-6</v>
      </c>
      <c r="BV489" s="122">
        <v>8.5441825000000008E-6</v>
      </c>
      <c r="BW489" s="122">
        <v>1.4859032000000001E-7</v>
      </c>
      <c r="BX489" s="122">
        <v>4.4711000000000002E-8</v>
      </c>
      <c r="BY489" s="122">
        <v>2.9888858999999999E-9</v>
      </c>
      <c r="BZ489" s="122">
        <v>2.0109404999999998E-9</v>
      </c>
      <c r="CA489" s="122">
        <v>2.2629165000000001E-5</v>
      </c>
      <c r="CB489" s="122">
        <v>4.8251284E-5</v>
      </c>
      <c r="CC489" s="122">
        <v>1.0310743E-5</v>
      </c>
      <c r="CD489" s="122">
        <v>9.1857798999999996E-11</v>
      </c>
      <c r="CE489" s="154"/>
      <c r="CF489" s="173"/>
      <c r="CG489" s="42" t="s">
        <v>1077</v>
      </c>
      <c r="CH489" s="42"/>
      <c r="CI489" s="42"/>
      <c r="CK489" s="50"/>
      <c r="CL489" s="41"/>
      <c r="CM489" s="41"/>
      <c r="CN489" s="41"/>
      <c r="CO489" s="41"/>
      <c r="CP489" s="41"/>
      <c r="CQ489" s="41"/>
      <c r="CR489" s="41"/>
      <c r="CS489" s="41"/>
      <c r="CT489" s="41"/>
      <c r="CU489" s="41"/>
      <c r="CV489" s="41"/>
      <c r="CW489" s="41"/>
    </row>
    <row r="490" spans="1:101" ht="14.5" customHeight="1">
      <c r="A490" s="41" t="s">
        <v>11596</v>
      </c>
      <c r="B490" s="119" t="s">
        <v>11311</v>
      </c>
      <c r="C490" s="120" t="str">
        <f t="shared" si="210"/>
        <v>A.100.04.105</v>
      </c>
      <c r="D490" s="135" t="s">
        <v>11589</v>
      </c>
      <c r="E490" s="119" t="s">
        <v>6570</v>
      </c>
      <c r="F490" s="118" t="str">
        <f t="shared" si="211"/>
        <v>GGG40</v>
      </c>
      <c r="G490" s="118">
        <f t="shared" si="212"/>
        <v>0.28648127927810996</v>
      </c>
      <c r="H490" s="118">
        <f t="shared" si="213"/>
        <v>1.318250575E-2</v>
      </c>
      <c r="I490" s="118">
        <f t="shared" si="214"/>
        <v>4.1498595800000003E-2</v>
      </c>
      <c r="J490" s="326">
        <f t="shared" si="215"/>
        <v>4.0741887728109993E-2</v>
      </c>
      <c r="K490" s="118">
        <v>0.19105828999999999</v>
      </c>
      <c r="L490" s="118">
        <v>2.2171659999999999E-2</v>
      </c>
      <c r="M490" s="118">
        <v>1.5798132999999999E-2</v>
      </c>
      <c r="N490" s="118">
        <v>9.2062428000000002E-3</v>
      </c>
      <c r="O490" s="118">
        <v>7.1781728000000001E-4</v>
      </c>
      <c r="P490" s="118">
        <v>3.0568607E-3</v>
      </c>
      <c r="Q490" s="118">
        <v>2.0158497000000001E-4</v>
      </c>
      <c r="R490" s="118">
        <v>3.5288028E-3</v>
      </c>
      <c r="S490" s="118">
        <v>3.6972842999999998E-2</v>
      </c>
      <c r="T490" s="330">
        <v>6.5564142E-5</v>
      </c>
      <c r="U490" s="118">
        <v>3.7007742000000001E-3</v>
      </c>
      <c r="V490" s="330">
        <v>2.7004625000000002E-6</v>
      </c>
      <c r="W490" s="330">
        <v>5.9236100000000004E-9</v>
      </c>
      <c r="X490" s="118">
        <v>0</v>
      </c>
      <c r="Y490" s="41"/>
      <c r="Z490" s="327">
        <f t="shared" si="216"/>
        <v>1.4365284962406013</v>
      </c>
      <c r="AA490" s="41"/>
      <c r="AB490" s="111">
        <v>18.508970000000001</v>
      </c>
      <c r="AC490" s="111">
        <v>17.911176000000001</v>
      </c>
      <c r="AD490" s="111">
        <v>0.50171951999999997</v>
      </c>
      <c r="AE490" s="111">
        <v>0</v>
      </c>
      <c r="AF490" s="111">
        <v>1.8009442000000001E-2</v>
      </c>
      <c r="AG490" s="111">
        <v>1.0837277000000001E-3</v>
      </c>
      <c r="AH490" s="111">
        <v>7.6981563000000003E-2</v>
      </c>
      <c r="AI490" s="41"/>
      <c r="AJ490" s="114">
        <v>3.2283956000000003E-2</v>
      </c>
      <c r="AK490" s="114">
        <v>3.0397007E-2</v>
      </c>
      <c r="AL490" s="114">
        <v>1.3092253999999999E-3</v>
      </c>
      <c r="AM490" s="114">
        <v>5.7772347E-4</v>
      </c>
      <c r="AN490" s="113">
        <f t="shared" si="217"/>
        <v>1.8223624702628101E-6</v>
      </c>
      <c r="AO490" s="112">
        <f t="shared" si="218"/>
        <v>4.8418100564725264E-9</v>
      </c>
      <c r="AP490" s="112">
        <f t="shared" si="219"/>
        <v>8.09136518E-2</v>
      </c>
      <c r="AQ490" s="328">
        <v>1.3448255E-6</v>
      </c>
      <c r="AR490" s="328">
        <v>4.0581003000000004E-9</v>
      </c>
      <c r="AS490" s="328">
        <v>1.1085415E-13</v>
      </c>
      <c r="AT490" s="328">
        <v>4.8322749999999999E-11</v>
      </c>
      <c r="AU490" s="328">
        <v>5.5061645999999999E-12</v>
      </c>
      <c r="AV490" s="328">
        <v>1.3689803000000001E-9</v>
      </c>
      <c r="AW490" s="328">
        <v>5.0926734000000005E-7</v>
      </c>
      <c r="AX490" s="328">
        <v>2.0044162000000001E-10</v>
      </c>
      <c r="AY490" s="328">
        <v>5.7870215999999998E-10</v>
      </c>
      <c r="AZ490" s="328">
        <v>5.6788096000000003E-12</v>
      </c>
      <c r="BA490" s="328">
        <v>-1.4149502999999999E-12</v>
      </c>
      <c r="BB490" s="328">
        <v>2.6457594000000002E-13</v>
      </c>
      <c r="BC490" s="328">
        <v>-2.8225261999999999E-12</v>
      </c>
      <c r="BD490" s="328">
        <v>-6.3280095000000003E-13</v>
      </c>
      <c r="BE490" s="328">
        <v>1.2879582E-9</v>
      </c>
      <c r="BF490" s="328">
        <v>-3.4441251999999998E-8</v>
      </c>
      <c r="BG490" s="328">
        <v>3.3813158E-12</v>
      </c>
      <c r="BH490" s="329">
        <v>3.1720858000000001E-3</v>
      </c>
      <c r="BI490" s="329">
        <v>7.7741565999999998E-2</v>
      </c>
      <c r="BJ490" s="328">
        <v>1.1484820999999999E-13</v>
      </c>
      <c r="BK490" s="328">
        <v>6.9840128000000003E-16</v>
      </c>
      <c r="BL490" s="328">
        <v>3.1246991E-20</v>
      </c>
      <c r="BM490" s="41"/>
      <c r="BN490" s="122">
        <v>7.5412482999999997E-5</v>
      </c>
      <c r="BO490" s="122">
        <v>4.4174544000000002E-6</v>
      </c>
      <c r="BP490" s="122">
        <v>4.0054227000000001E-5</v>
      </c>
      <c r="BQ490" s="122">
        <v>4.1356121999999998E-7</v>
      </c>
      <c r="BR490" s="122">
        <v>3.6576820000000001E-6</v>
      </c>
      <c r="BS490" s="122">
        <v>-3.4148908000000002E-6</v>
      </c>
      <c r="BT490" s="122">
        <v>6.4720739999999998E-8</v>
      </c>
      <c r="BU490" s="122">
        <v>1.2799380999999999E-6</v>
      </c>
      <c r="BV490" s="122">
        <v>4.1020918E-6</v>
      </c>
      <c r="BW490" s="122">
        <v>1.3338995000000001E-7</v>
      </c>
      <c r="BX490" s="122">
        <v>4.1385662999999999E-8</v>
      </c>
      <c r="BY490" s="122">
        <v>2.4493310000000002E-9</v>
      </c>
      <c r="BZ490" s="122">
        <v>2.5921574999999999E-9</v>
      </c>
      <c r="CA490" s="122">
        <v>2.8617635E-6</v>
      </c>
      <c r="CB490" s="122">
        <v>2.1760259E-5</v>
      </c>
      <c r="CC490" s="122">
        <v>3.5842078000000003E-8</v>
      </c>
      <c r="CD490" s="122">
        <v>1.6487297E-11</v>
      </c>
      <c r="CF490" s="173"/>
      <c r="CG490" s="42" t="s">
        <v>1077</v>
      </c>
      <c r="CH490" s="42"/>
      <c r="CI490" s="42"/>
      <c r="CK490" s="50"/>
      <c r="CL490" s="41"/>
      <c r="CM490" s="41"/>
      <c r="CN490" s="41"/>
      <c r="CO490" s="41"/>
      <c r="CP490" s="41"/>
      <c r="CQ490" s="41"/>
      <c r="CR490" s="41"/>
      <c r="CS490" s="41"/>
      <c r="CT490" s="41"/>
      <c r="CU490" s="41"/>
      <c r="CV490" s="41"/>
      <c r="CW490" s="41"/>
    </row>
    <row r="491" spans="1:101" ht="14.5" customHeight="1">
      <c r="A491" s="41" t="s">
        <v>11594</v>
      </c>
      <c r="B491" s="119" t="s">
        <v>11311</v>
      </c>
      <c r="C491" s="120" t="str">
        <f t="shared" si="210"/>
        <v>A.100.04.106</v>
      </c>
      <c r="D491" s="135" t="s">
        <v>11589</v>
      </c>
      <c r="E491" s="119" t="s">
        <v>6570</v>
      </c>
      <c r="F491" s="118" t="str">
        <f t="shared" si="211"/>
        <v>GGG60</v>
      </c>
      <c r="G491" s="118">
        <f t="shared" si="212"/>
        <v>0.36142335559361</v>
      </c>
      <c r="H491" s="118">
        <f t="shared" si="213"/>
        <v>2.2023205339999997E-2</v>
      </c>
      <c r="I491" s="118">
        <f t="shared" si="214"/>
        <v>8.5698705600000008E-2</v>
      </c>
      <c r="J491" s="326">
        <f t="shared" si="215"/>
        <v>4.0177864653609993E-2</v>
      </c>
      <c r="K491" s="118">
        <v>0.21352357999999999</v>
      </c>
      <c r="L491" s="118">
        <v>5.7713281999999998E-2</v>
      </c>
      <c r="M491" s="118">
        <v>2.2873674E-2</v>
      </c>
      <c r="N491" s="118">
        <v>1.5083480999999999E-2</v>
      </c>
      <c r="O491" s="118">
        <v>3.5049942000000001E-3</v>
      </c>
      <c r="P491" s="118">
        <v>3.0635108E-3</v>
      </c>
      <c r="Q491" s="118">
        <v>3.7121933999999999E-4</v>
      </c>
      <c r="R491" s="118">
        <v>5.1117495999999998E-3</v>
      </c>
      <c r="S491" s="118">
        <v>3.6909090999999998E-2</v>
      </c>
      <c r="T491" s="330">
        <v>6.5564142E-5</v>
      </c>
      <c r="U491" s="118">
        <v>3.2014863E-3</v>
      </c>
      <c r="V491" s="330">
        <v>1.7172879999999999E-6</v>
      </c>
      <c r="W491" s="330">
        <v>5.9236100000000004E-9</v>
      </c>
      <c r="X491" s="118">
        <v>0</v>
      </c>
      <c r="Y491" s="41"/>
      <c r="Z491" s="327">
        <f t="shared" si="216"/>
        <v>1.6054404511278193</v>
      </c>
      <c r="AA491" s="41"/>
      <c r="AB491" s="111">
        <v>18.702946000000001</v>
      </c>
      <c r="AC491" s="111">
        <v>18.183917999999998</v>
      </c>
      <c r="AD491" s="111">
        <v>0.43402863000000003</v>
      </c>
      <c r="AE491" s="111">
        <v>0</v>
      </c>
      <c r="AF491" s="111">
        <v>1.8009442000000001E-2</v>
      </c>
      <c r="AG491" s="111">
        <v>4.7916111999999998E-4</v>
      </c>
      <c r="AH491" s="111">
        <v>6.6510940000000005E-2</v>
      </c>
      <c r="AI491" s="41"/>
      <c r="AJ491" s="114">
        <v>4.7965550000000003E-2</v>
      </c>
      <c r="AK491" s="114">
        <v>4.5545207999999997E-2</v>
      </c>
      <c r="AL491" s="114">
        <v>1.6916882000000001E-3</v>
      </c>
      <c r="AM491" s="114">
        <v>7.2865403000000001E-4</v>
      </c>
      <c r="AN491" s="113">
        <f t="shared" si="217"/>
        <v>2.7305280827720103E-6</v>
      </c>
      <c r="AO491" s="112">
        <f t="shared" si="218"/>
        <v>6.2562433753125272E-9</v>
      </c>
      <c r="AP491" s="112">
        <f t="shared" si="219"/>
        <v>0.1020523851</v>
      </c>
      <c r="AQ491" s="328">
        <v>1.4971541E-6</v>
      </c>
      <c r="AR491" s="328">
        <v>4.5175249000000002E-9</v>
      </c>
      <c r="AS491" s="328">
        <v>1.2341388000000001E-13</v>
      </c>
      <c r="AT491" s="328">
        <v>7.9209295000000004E-11</v>
      </c>
      <c r="AU491" s="328">
        <v>2.0634287999999999E-12</v>
      </c>
      <c r="AV491" s="328">
        <v>2.2428935000000002E-9</v>
      </c>
      <c r="AW491" s="328">
        <v>1.2586422000000001E-6</v>
      </c>
      <c r="AX491" s="328">
        <v>3.2491147E-10</v>
      </c>
      <c r="AY491" s="328">
        <v>1.4040446000000001E-9</v>
      </c>
      <c r="AZ491" s="328">
        <v>5.7872537999999998E-12</v>
      </c>
      <c r="BA491" s="328">
        <v>-1.4128701999999999E-12</v>
      </c>
      <c r="BB491" s="328">
        <v>6.1500744999999996E-12</v>
      </c>
      <c r="BC491" s="328">
        <v>-2.7924749000000001E-12</v>
      </c>
      <c r="BD491" s="328">
        <v>-5.3991229999999998E-13</v>
      </c>
      <c r="BE491" s="328">
        <v>2.0805467E-9</v>
      </c>
      <c r="BF491" s="328">
        <v>-2.9673045000000002E-8</v>
      </c>
      <c r="BG491" s="328">
        <v>2.4462221000000001E-12</v>
      </c>
      <c r="BH491" s="329">
        <v>3.1709741E-3</v>
      </c>
      <c r="BI491" s="329">
        <v>9.8881411000000002E-2</v>
      </c>
      <c r="BJ491" s="328">
        <v>1.1484820999999999E-13</v>
      </c>
      <c r="BK491" s="328">
        <v>6.9840128000000003E-16</v>
      </c>
      <c r="BL491" s="328">
        <v>3.1246991E-20</v>
      </c>
      <c r="BM491" s="41"/>
      <c r="BN491" s="122">
        <v>9.6954768000000001E-5</v>
      </c>
      <c r="BO491" s="122">
        <v>1.0394023E-5</v>
      </c>
      <c r="BP491" s="122">
        <v>4.4763939E-5</v>
      </c>
      <c r="BQ491" s="122">
        <v>5.9885743000000005E-7</v>
      </c>
      <c r="BR491" s="122">
        <v>1.0650238000000001E-5</v>
      </c>
      <c r="BS491" s="122">
        <v>-2.8470942999999999E-6</v>
      </c>
      <c r="BT491" s="122">
        <v>6.7155633000000001E-8</v>
      </c>
      <c r="BU491" s="122">
        <v>2.1372012000000002E-6</v>
      </c>
      <c r="BV491" s="122">
        <v>4.1110157999999998E-6</v>
      </c>
      <c r="BW491" s="122">
        <v>2.4563800000000002E-7</v>
      </c>
      <c r="BX491" s="122">
        <v>1.5124542000000001E-8</v>
      </c>
      <c r="BY491" s="122">
        <v>1.7674246999999999E-9</v>
      </c>
      <c r="BZ491" s="122">
        <v>2.0926542999999999E-9</v>
      </c>
      <c r="CA491" s="122">
        <v>4.3528405E-6</v>
      </c>
      <c r="CB491" s="122">
        <v>2.2427015000000002E-5</v>
      </c>
      <c r="CC491" s="122">
        <v>3.4937860999999997E-8</v>
      </c>
      <c r="CD491" s="122">
        <v>1.6487297E-11</v>
      </c>
      <c r="CE491" s="154"/>
      <c r="CF491" s="173"/>
      <c r="CG491" s="42" t="s">
        <v>1077</v>
      </c>
      <c r="CH491" s="42"/>
      <c r="CI491" s="42"/>
      <c r="CK491" s="50"/>
      <c r="CL491" s="41"/>
      <c r="CM491" s="41"/>
      <c r="CN491" s="41"/>
      <c r="CO491" s="41"/>
      <c r="CP491" s="41"/>
      <c r="CQ491" s="41"/>
      <c r="CR491" s="41"/>
      <c r="CS491" s="41"/>
      <c r="CT491" s="41"/>
      <c r="CU491" s="41"/>
      <c r="CV491" s="41"/>
      <c r="CW491" s="41"/>
    </row>
    <row r="492" spans="1:101" ht="14.5" customHeight="1">
      <c r="A492" s="41" t="s">
        <v>11592</v>
      </c>
      <c r="B492" s="119" t="s">
        <v>11311</v>
      </c>
      <c r="C492" s="120" t="str">
        <f t="shared" si="210"/>
        <v>A.100.04.107</v>
      </c>
      <c r="D492" s="135" t="s">
        <v>11589</v>
      </c>
      <c r="E492" s="119" t="s">
        <v>6570</v>
      </c>
      <c r="F492" s="118" t="str">
        <f t="shared" si="211"/>
        <v>GGG70</v>
      </c>
      <c r="G492" s="118">
        <f t="shared" si="212"/>
        <v>0.30039323819810998</v>
      </c>
      <c r="H492" s="118">
        <f t="shared" si="213"/>
        <v>1.439492807E-2</v>
      </c>
      <c r="I492" s="118">
        <f t="shared" si="214"/>
        <v>4.3698529899999998E-2</v>
      </c>
      <c r="J492" s="326">
        <f t="shared" si="215"/>
        <v>4.431150022811E-2</v>
      </c>
      <c r="K492" s="118">
        <v>0.19798827999999999</v>
      </c>
      <c r="L492" s="118">
        <v>2.3734537E-2</v>
      </c>
      <c r="M492" s="118">
        <v>1.5898664E-2</v>
      </c>
      <c r="N492" s="118">
        <v>9.2249320999999995E-3</v>
      </c>
      <c r="O492" s="118">
        <v>7.1781728000000001E-4</v>
      </c>
      <c r="P492" s="118">
        <v>4.2336212E-3</v>
      </c>
      <c r="Q492" s="118">
        <v>2.1855749E-4</v>
      </c>
      <c r="R492" s="118">
        <v>4.0653288999999999E-3</v>
      </c>
      <c r="S492" s="118">
        <v>3.9135542000000002E-2</v>
      </c>
      <c r="T492" s="330">
        <v>6.5564142E-5</v>
      </c>
      <c r="U492" s="118">
        <v>5.1076877000000003E-3</v>
      </c>
      <c r="V492" s="330">
        <v>2.7004625000000002E-6</v>
      </c>
      <c r="W492" s="330">
        <v>5.9236100000000004E-9</v>
      </c>
      <c r="X492" s="118">
        <v>0</v>
      </c>
      <c r="Y492" s="41"/>
      <c r="Z492" s="327">
        <f t="shared" si="216"/>
        <v>1.4886336842105261</v>
      </c>
      <c r="AA492" s="41"/>
      <c r="AB492" s="111">
        <v>19.505637</v>
      </c>
      <c r="AC492" s="111">
        <v>18.540718999999999</v>
      </c>
      <c r="AD492" s="111">
        <v>0.69246158000000002</v>
      </c>
      <c r="AE492" s="111">
        <v>0</v>
      </c>
      <c r="AF492" s="111">
        <v>0.19439039</v>
      </c>
      <c r="AG492" s="111">
        <v>1.0837277000000001E-3</v>
      </c>
      <c r="AH492" s="111">
        <v>7.6981564000000002E-2</v>
      </c>
      <c r="AI492" s="41"/>
      <c r="AJ492" s="114">
        <v>3.3674012000000003E-2</v>
      </c>
      <c r="AK492" s="114">
        <v>3.1695556999999999E-2</v>
      </c>
      <c r="AL492" s="114">
        <v>1.3581424E-3</v>
      </c>
      <c r="AM492" s="114">
        <v>6.2031301000000001E-4</v>
      </c>
      <c r="AN492" s="113">
        <f t="shared" si="217"/>
        <v>1.9002132120638105E-6</v>
      </c>
      <c r="AO492" s="112">
        <f t="shared" si="218"/>
        <v>5.0227159091625276E-9</v>
      </c>
      <c r="AP492" s="112">
        <f t="shared" si="219"/>
        <v>8.6878572500000001E-2</v>
      </c>
      <c r="AQ492" s="328">
        <v>1.3931791000000001E-6</v>
      </c>
      <c r="AR492" s="328">
        <v>4.2039948E-9</v>
      </c>
      <c r="AS492" s="328">
        <v>1.1484020000000001E-13</v>
      </c>
      <c r="AT492" s="328">
        <v>4.8322750999999999E-11</v>
      </c>
      <c r="AU492" s="328">
        <v>5.5061645999999999E-12</v>
      </c>
      <c r="AV492" s="328">
        <v>1.3717564999999999E-9</v>
      </c>
      <c r="AW492" s="328">
        <v>5.3765067000000005E-7</v>
      </c>
      <c r="AX492" s="328">
        <v>2.0107594E-10</v>
      </c>
      <c r="AY492" s="328">
        <v>6.1176405999999996E-10</v>
      </c>
      <c r="AZ492" s="328">
        <v>6.1487758000000004E-12</v>
      </c>
      <c r="BA492" s="328">
        <v>-1.4148176000000001E-12</v>
      </c>
      <c r="BB492" s="328">
        <v>1.0619695999999999E-12</v>
      </c>
      <c r="BC492" s="328">
        <v>-2.7872708999999998E-12</v>
      </c>
      <c r="BD492" s="328">
        <v>-6.2440217000000005E-13</v>
      </c>
      <c r="BE492" s="328">
        <v>1.4361527999999999E-9</v>
      </c>
      <c r="BF492" s="328">
        <v>-3.3478410999999999E-8</v>
      </c>
      <c r="BG492" s="328">
        <v>3.3813158E-12</v>
      </c>
      <c r="BH492" s="329">
        <v>3.2157365E-3</v>
      </c>
      <c r="BI492" s="329">
        <v>8.3662836000000004E-2</v>
      </c>
      <c r="BJ492" s="328">
        <v>1.1484820999999999E-13</v>
      </c>
      <c r="BK492" s="328">
        <v>6.9840128000000003E-16</v>
      </c>
      <c r="BL492" s="328">
        <v>3.1246991E-20</v>
      </c>
      <c r="BM492" s="41"/>
      <c r="BN492" s="122">
        <v>8.1025597000000004E-5</v>
      </c>
      <c r="BO492" s="122">
        <v>4.6453931000000004E-6</v>
      </c>
      <c r="BP492" s="122">
        <v>4.1507056999999997E-5</v>
      </c>
      <c r="BQ492" s="122">
        <v>4.7640816000000001E-7</v>
      </c>
      <c r="BR492" s="122">
        <v>3.8454429999999998E-6</v>
      </c>
      <c r="BS492" s="122">
        <v>-3.4144927999999998E-6</v>
      </c>
      <c r="BT492" s="122">
        <v>7.6925417E-8</v>
      </c>
      <c r="BU492" s="122">
        <v>1.2799380999999999E-6</v>
      </c>
      <c r="BV492" s="122">
        <v>5.6812215000000004E-6</v>
      </c>
      <c r="BW492" s="122">
        <v>1.4462076999999999E-7</v>
      </c>
      <c r="BX492" s="122">
        <v>4.1385664000000003E-8</v>
      </c>
      <c r="BY492" s="122">
        <v>2.4493311000000002E-9</v>
      </c>
      <c r="BZ492" s="122">
        <v>2.5921574999999999E-9</v>
      </c>
      <c r="CA492" s="122">
        <v>2.8931924000000001E-6</v>
      </c>
      <c r="CB492" s="122">
        <v>2.2764547000000001E-5</v>
      </c>
      <c r="CC492" s="122">
        <v>1.0789005000000001E-6</v>
      </c>
      <c r="CD492" s="122">
        <v>1.6487297E-11</v>
      </c>
      <c r="CE492" s="154"/>
      <c r="CF492" s="173"/>
      <c r="CG492" s="42" t="s">
        <v>1077</v>
      </c>
      <c r="CH492" s="42"/>
      <c r="CI492" s="42"/>
      <c r="CK492" s="50"/>
      <c r="CL492" s="41"/>
      <c r="CM492" s="41"/>
      <c r="CN492" s="41"/>
      <c r="CO492" s="41"/>
      <c r="CP492" s="41"/>
      <c r="CQ492" s="41"/>
      <c r="CR492" s="41"/>
      <c r="CS492" s="41"/>
      <c r="CT492" s="41"/>
      <c r="CU492" s="41"/>
      <c r="CV492" s="41"/>
      <c r="CW492" s="41"/>
    </row>
    <row r="493" spans="1:101" ht="14.5" customHeight="1">
      <c r="A493" s="41" t="s">
        <v>11590</v>
      </c>
      <c r="B493" s="119" t="s">
        <v>11311</v>
      </c>
      <c r="C493" s="120" t="str">
        <f t="shared" si="210"/>
        <v>A.100.04.108</v>
      </c>
      <c r="D493" s="135" t="s">
        <v>11589</v>
      </c>
      <c r="E493" s="119" t="s">
        <v>6570</v>
      </c>
      <c r="F493" s="118" t="str">
        <f t="shared" si="211"/>
        <v>GGL-NiCuCr</v>
      </c>
      <c r="G493" s="118">
        <f t="shared" si="212"/>
        <v>2.2084136130204999</v>
      </c>
      <c r="H493" s="118">
        <f t="shared" si="213"/>
        <v>2.2603051429999996E-2</v>
      </c>
      <c r="I493" s="118">
        <f t="shared" si="214"/>
        <v>0.95508495789999992</v>
      </c>
      <c r="J493" s="326">
        <f t="shared" si="215"/>
        <v>0.9318689636905001</v>
      </c>
      <c r="K493" s="118">
        <v>0.29885664000000001</v>
      </c>
      <c r="L493" s="118">
        <v>0.93600863999999995</v>
      </c>
      <c r="M493" s="118">
        <v>1.4693889999999999E-2</v>
      </c>
      <c r="N493" s="118">
        <v>1.5644947999999999E-2</v>
      </c>
      <c r="O493" s="118">
        <v>6.5609361000000001E-4</v>
      </c>
      <c r="P493" s="118">
        <v>6.0642268000000001E-3</v>
      </c>
      <c r="Q493" s="118">
        <v>2.3778302000000001E-4</v>
      </c>
      <c r="R493" s="118">
        <v>4.3824279000000002E-3</v>
      </c>
      <c r="S493" s="118">
        <v>0.92279146000000001</v>
      </c>
      <c r="T493" s="118">
        <v>8.4863907000000004E-4</v>
      </c>
      <c r="U493" s="118">
        <v>8.2259512999999992E-3</v>
      </c>
      <c r="V493" s="330">
        <v>2.8917361999999998E-6</v>
      </c>
      <c r="W493" s="330">
        <v>2.15843E-8</v>
      </c>
      <c r="X493" s="118">
        <v>0</v>
      </c>
      <c r="Y493" s="41"/>
      <c r="Z493" s="327">
        <f t="shared" si="216"/>
        <v>2.2470424060150376</v>
      </c>
      <c r="AA493" s="41"/>
      <c r="AB493" s="111">
        <v>35.748089</v>
      </c>
      <c r="AC493" s="111">
        <v>33.930114000000003</v>
      </c>
      <c r="AD493" s="111">
        <v>1.1152229</v>
      </c>
      <c r="AE493" s="111">
        <v>0</v>
      </c>
      <c r="AF493" s="111">
        <v>0.60804658</v>
      </c>
      <c r="AG493" s="111">
        <v>3.1943574000000002E-2</v>
      </c>
      <c r="AH493" s="111">
        <v>6.2761555999999996E-2</v>
      </c>
      <c r="AI493" s="41"/>
      <c r="AJ493" s="114">
        <v>0.32903231999999999</v>
      </c>
      <c r="AK493" s="114">
        <v>0.31971939999999999</v>
      </c>
      <c r="AL493" s="114">
        <v>7.2103947E-3</v>
      </c>
      <c r="AM493" s="114">
        <v>2.1025228000000002E-3</v>
      </c>
      <c r="AN493" s="113">
        <f t="shared" si="217"/>
        <v>1.9167829962876408E-5</v>
      </c>
      <c r="AO493" s="112">
        <f t="shared" si="218"/>
        <v>2.6665660541170756E-8</v>
      </c>
      <c r="AP493" s="112">
        <f t="shared" si="219"/>
        <v>0.29447098599999999</v>
      </c>
      <c r="AQ493" s="328">
        <v>2.0964132999999999E-6</v>
      </c>
      <c r="AR493" s="328">
        <v>6.3257999999999998E-9</v>
      </c>
      <c r="AS493" s="328">
        <v>1.7281187999999999E-13</v>
      </c>
      <c r="AT493" s="328">
        <v>4.7632526999999999E-11</v>
      </c>
      <c r="AU493" s="328">
        <v>5.4654683999999996E-12</v>
      </c>
      <c r="AV493" s="328">
        <v>2.3251586999999999E-9</v>
      </c>
      <c r="AW493" s="328">
        <v>1.7088725E-5</v>
      </c>
      <c r="AX493" s="328">
        <v>4.3791861999999998E-10</v>
      </c>
      <c r="AY493" s="328">
        <v>1.9892814999999999E-8</v>
      </c>
      <c r="AZ493" s="328">
        <v>5.6599932999999999E-12</v>
      </c>
      <c r="BA493" s="328">
        <v>-1.0052806999999999E-12</v>
      </c>
      <c r="BB493" s="328">
        <v>2.9058073999999998E-12</v>
      </c>
      <c r="BC493" s="328">
        <v>-1.8784386999999999E-12</v>
      </c>
      <c r="BD493" s="328">
        <v>-4.1885433999999998E-13</v>
      </c>
      <c r="BE493" s="328">
        <v>1.6009777000000001E-9</v>
      </c>
      <c r="BF493" s="328">
        <v>-2.1287989999999999E-8</v>
      </c>
      <c r="BG493" s="328">
        <v>3.6883373999999997E-12</v>
      </c>
      <c r="BH493" s="329">
        <v>4.6359576E-2</v>
      </c>
      <c r="BI493" s="329">
        <v>0.24811141</v>
      </c>
      <c r="BJ493" s="328">
        <v>4.1848101000000001E-13</v>
      </c>
      <c r="BK493" s="328">
        <v>2.5448169E-15</v>
      </c>
      <c r="BL493" s="328">
        <v>1.1385698999999999E-19</v>
      </c>
      <c r="BM493" s="41"/>
      <c r="BN493" s="111">
        <v>3.9250317000000002E-4</v>
      </c>
      <c r="BO493" s="111">
        <v>1.374975E-4</v>
      </c>
      <c r="BP493" s="122">
        <v>6.2653504999999999E-5</v>
      </c>
      <c r="BQ493" s="122">
        <v>5.135506E-7</v>
      </c>
      <c r="BR493" s="111">
        <v>1.1332992E-4</v>
      </c>
      <c r="BS493" s="122">
        <v>-2.3253099999999998E-6</v>
      </c>
      <c r="BT493" s="122">
        <v>8.6180937000000006E-8</v>
      </c>
      <c r="BU493" s="122">
        <v>1.0644053000000001E-6</v>
      </c>
      <c r="BV493" s="122">
        <v>8.1377653999999993E-6</v>
      </c>
      <c r="BW493" s="122">
        <v>1.5734241000000001E-7</v>
      </c>
      <c r="BX493" s="122">
        <v>4.1079551E-8</v>
      </c>
      <c r="BY493" s="122">
        <v>2.6476309000000002E-9</v>
      </c>
      <c r="BZ493" s="122">
        <v>2.0486516E-9</v>
      </c>
      <c r="CA493" s="122">
        <v>1.8127830000000002E-5</v>
      </c>
      <c r="CB493" s="122">
        <v>4.1893013999999998E-5</v>
      </c>
      <c r="CC493" s="122">
        <v>1.1321633E-5</v>
      </c>
      <c r="CD493" s="122">
        <v>6.0075996999999997E-11</v>
      </c>
      <c r="CE493" s="154"/>
      <c r="CF493" s="173"/>
      <c r="CG493" s="42" t="s">
        <v>1077</v>
      </c>
      <c r="CH493" s="42"/>
      <c r="CI493" s="42"/>
      <c r="CK493" s="41"/>
      <c r="CL493" s="41"/>
      <c r="CM493" s="41"/>
      <c r="CN493" s="41"/>
      <c r="CO493" s="41"/>
      <c r="CP493" s="41"/>
      <c r="CQ493" s="41"/>
      <c r="CR493" s="41"/>
      <c r="CS493" s="41"/>
      <c r="CT493" s="41"/>
      <c r="CU493" s="41"/>
      <c r="CV493" s="41"/>
      <c r="CW493" s="41"/>
    </row>
    <row r="494" spans="1:101" ht="14.5" customHeight="1">
      <c r="B494" s="119" t="s">
        <v>11311</v>
      </c>
      <c r="C494" s="133" t="s">
        <v>84</v>
      </c>
      <c r="D494" s="133" t="s">
        <v>1</v>
      </c>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152"/>
      <c r="CF494" s="172"/>
      <c r="CK494" s="50"/>
      <c r="CL494" s="41"/>
      <c r="CM494" s="41"/>
      <c r="CN494" s="41"/>
      <c r="CO494" s="41"/>
      <c r="CP494" s="41"/>
      <c r="CQ494" s="41"/>
      <c r="CR494" s="41"/>
      <c r="CS494" s="41"/>
      <c r="CT494" s="41"/>
      <c r="CU494" s="41"/>
      <c r="CV494" s="41"/>
      <c r="CW494" s="41"/>
    </row>
    <row r="495" spans="1:101" ht="14.5" customHeight="1">
      <c r="A495" s="41" t="s">
        <v>11587</v>
      </c>
      <c r="B495" s="119" t="s">
        <v>11311</v>
      </c>
      <c r="C495" s="120" t="str">
        <f t="shared" ref="C495:C552" si="220">MID(A495,1,12)</f>
        <v>A.100.06.101</v>
      </c>
      <c r="D495" s="135" t="s">
        <v>1</v>
      </c>
      <c r="E495" s="119" t="s">
        <v>6570</v>
      </c>
      <c r="F495" s="118" t="str">
        <f t="shared" ref="F495:F552" si="221">MID(A495, 21,85)</f>
        <v>Stainless Steel (secondary), average</v>
      </c>
      <c r="G495" s="118">
        <f t="shared" ref="G495:G552" si="222">H495+I495+J495+K495</f>
        <v>0.45404400998659999</v>
      </c>
      <c r="H495" s="118">
        <f t="shared" ref="H495:H552" si="223">N495+O495+P495+Q495</f>
        <v>4.7645163679999998E-2</v>
      </c>
      <c r="I495" s="118">
        <f t="shared" ref="I495:I552" si="224">L495+M495+R495</f>
        <v>0.13393375067999999</v>
      </c>
      <c r="J495" s="326">
        <f t="shared" ref="J495:J552" si="225">S495+IF(T495="x",0,T495)+IF(U495="x",0,U495)+IF(V495="x",0,V495)+W495+X495</f>
        <v>1.50831356266E-2</v>
      </c>
      <c r="K495" s="118">
        <v>0.25738196000000002</v>
      </c>
      <c r="L495" s="118">
        <v>0.10559341</v>
      </c>
      <c r="M495" s="118">
        <v>2.7975865999999999E-2</v>
      </c>
      <c r="N495" s="118">
        <v>2.3266716999999999E-2</v>
      </c>
      <c r="O495" s="118">
        <v>1.1672798999999999E-2</v>
      </c>
      <c r="P495" s="118">
        <v>4.7103367999999998E-4</v>
      </c>
      <c r="Q495" s="118">
        <v>1.2234614E-2</v>
      </c>
      <c r="R495" s="118">
        <v>3.6447467999999999E-4</v>
      </c>
      <c r="S495" s="118">
        <v>1.4654271E-4</v>
      </c>
      <c r="T495" s="118">
        <v>1.4481452000000001E-2</v>
      </c>
      <c r="U495" s="118">
        <v>3.9761948999999998E-4</v>
      </c>
      <c r="V495" s="330">
        <v>5.4336819999999999E-5</v>
      </c>
      <c r="W495" s="330">
        <v>3.1846066000000002E-6</v>
      </c>
      <c r="X495" s="118">
        <v>0</v>
      </c>
      <c r="Y495" s="41"/>
      <c r="Z495" s="327">
        <f t="shared" ref="Z495:Z552" si="226">K495/0.133</f>
        <v>1.9352027067669173</v>
      </c>
      <c r="AA495" s="41"/>
      <c r="AB495" s="111">
        <v>39.846446999999998</v>
      </c>
      <c r="AC495" s="111">
        <v>39.759219999999999</v>
      </c>
      <c r="AD495" s="111">
        <v>5.3901549E-2</v>
      </c>
      <c r="AE495" s="111">
        <v>0</v>
      </c>
      <c r="AF495" s="111">
        <v>4.6255052000000003E-3</v>
      </c>
      <c r="AG495" s="111">
        <v>1.6849188000000001E-2</v>
      </c>
      <c r="AH495" s="111">
        <v>1.1850813E-2</v>
      </c>
      <c r="AI495" s="41"/>
      <c r="AJ495" s="114">
        <v>7.0017349000000006E-2</v>
      </c>
      <c r="AK495" s="114">
        <v>6.7087275000000002E-2</v>
      </c>
      <c r="AL495" s="114">
        <v>2.3254397000000001E-3</v>
      </c>
      <c r="AM495" s="114">
        <v>6.0463363000000001E-4</v>
      </c>
      <c r="AN495" s="113">
        <f t="shared" ref="AN495:AN552" si="227">AQ495+AT495+AU495+AV495+AW495+BE495+BF495+BJ495</f>
        <v>4.0220189081123506E-6</v>
      </c>
      <c r="AO495" s="112">
        <f t="shared" ref="AO495:AO552" si="228">AR495+AS495+AX495+AY495+AZ495+BA495+BB495+BC495+BD495+BG495+BK495+BL495</f>
        <v>8.5999987245569713E-9</v>
      </c>
      <c r="AP495" s="112">
        <f t="shared" ref="AP495:AP552" si="229">BH495+BI495</f>
        <v>8.4682581898999992E-2</v>
      </c>
      <c r="AQ495" s="328">
        <v>1.8171236E-6</v>
      </c>
      <c r="AR495" s="328">
        <v>5.4828991000000003E-9</v>
      </c>
      <c r="AS495" s="328">
        <v>1.4977798999999999E-13</v>
      </c>
      <c r="AT495" s="328">
        <v>1.3871938E-9</v>
      </c>
      <c r="AU495" s="328">
        <v>3.2948135E-13</v>
      </c>
      <c r="AV495" s="328">
        <v>3.4595969000000002E-9</v>
      </c>
      <c r="AW495" s="328">
        <v>2.1824573E-6</v>
      </c>
      <c r="AX495" s="328">
        <v>4.9101988000000001E-10</v>
      </c>
      <c r="AY495" s="328">
        <v>2.5275405999999999E-9</v>
      </c>
      <c r="AZ495" s="328">
        <v>8.5933030000000003E-14</v>
      </c>
      <c r="BA495" s="328">
        <v>2.8733139999999998E-15</v>
      </c>
      <c r="BB495" s="328">
        <v>7.8846105000000002E-12</v>
      </c>
      <c r="BC495" s="328">
        <v>6.2352392000000001E-15</v>
      </c>
      <c r="BD495" s="328">
        <v>2.3927445000000001E-14</v>
      </c>
      <c r="BE495" s="328">
        <v>2.8478011E-9</v>
      </c>
      <c r="BF495" s="328">
        <v>1.4681342999999999E-8</v>
      </c>
      <c r="BG495" s="328">
        <v>9.0010300999999994E-11</v>
      </c>
      <c r="BH495" s="328">
        <v>1.9149899000000002E-5</v>
      </c>
      <c r="BI495" s="329">
        <v>8.4663431999999997E-2</v>
      </c>
      <c r="BJ495" s="328">
        <v>6.1743831000000006E-11</v>
      </c>
      <c r="BK495" s="328">
        <v>3.7546924E-13</v>
      </c>
      <c r="BL495" s="328">
        <v>1.6798771999999999E-17</v>
      </c>
      <c r="BM495" s="41"/>
      <c r="BN495" s="111">
        <v>1.6526171E-4</v>
      </c>
      <c r="BO495" s="122">
        <v>1.8567485E-5</v>
      </c>
      <c r="BP495" s="122">
        <v>5.3958585999999997E-5</v>
      </c>
      <c r="BQ495" s="122">
        <v>4.2711681999999997E-8</v>
      </c>
      <c r="BR495" s="122">
        <v>2.4107288999999999E-5</v>
      </c>
      <c r="BS495" s="122">
        <v>2.2452701999999998E-6</v>
      </c>
      <c r="BT495" s="122">
        <v>1.7171617E-9</v>
      </c>
      <c r="BU495" s="122">
        <v>3.4215763E-6</v>
      </c>
      <c r="BV495" s="122">
        <v>6.3209403E-7</v>
      </c>
      <c r="BW495" s="122">
        <v>8.0957155000000002E-6</v>
      </c>
      <c r="BX495" s="122">
        <v>2.4141579E-9</v>
      </c>
      <c r="BY495" s="122">
        <v>5.8684362000000001E-8</v>
      </c>
      <c r="BZ495" s="122">
        <v>3.8694467000000002E-8</v>
      </c>
      <c r="CA495" s="122">
        <v>5.6512132999999997E-6</v>
      </c>
      <c r="CB495" s="122">
        <v>4.8406077999999997E-5</v>
      </c>
      <c r="CC495" s="122">
        <v>2.3314619000000002E-8</v>
      </c>
      <c r="CD495" s="122">
        <v>8.8637766000000007E-9</v>
      </c>
      <c r="CF495" s="173"/>
      <c r="CG495" s="42" t="s">
        <v>688</v>
      </c>
      <c r="CH495" s="42"/>
      <c r="CI495" s="42"/>
      <c r="CK495" s="50"/>
      <c r="CL495" s="41"/>
      <c r="CM495" s="41"/>
      <c r="CN495" s="41"/>
      <c r="CO495" s="41"/>
      <c r="CP495" s="41"/>
      <c r="CQ495" s="41"/>
      <c r="CR495" s="41"/>
      <c r="CS495" s="41"/>
      <c r="CT495" s="41"/>
      <c r="CU495" s="41"/>
      <c r="CV495" s="41"/>
      <c r="CW495" s="41"/>
    </row>
    <row r="496" spans="1:101" ht="14.5" customHeight="1">
      <c r="A496" s="41" t="s">
        <v>11585</v>
      </c>
      <c r="B496" s="119" t="s">
        <v>11311</v>
      </c>
      <c r="C496" s="120" t="str">
        <f t="shared" si="220"/>
        <v>A.100.06.102</v>
      </c>
      <c r="D496" s="135" t="s">
        <v>1</v>
      </c>
      <c r="E496" s="119" t="s">
        <v>6570</v>
      </c>
      <c r="F496" s="118" t="str">
        <f t="shared" si="221"/>
        <v>GX12Cr14 (CA15) 23% inox scrap (China)</v>
      </c>
      <c r="G496" s="118">
        <f t="shared" si="222"/>
        <v>1.3456740175830002</v>
      </c>
      <c r="H496" s="118">
        <f t="shared" si="223"/>
        <v>0.10644464100000001</v>
      </c>
      <c r="I496" s="118">
        <f t="shared" si="224"/>
        <v>0.32648280400000002</v>
      </c>
      <c r="J496" s="326">
        <f t="shared" si="225"/>
        <v>0.28885684258300004</v>
      </c>
      <c r="K496" s="118">
        <v>0.62388973000000003</v>
      </c>
      <c r="L496" s="118">
        <v>0.26590367999999998</v>
      </c>
      <c r="M496" s="118">
        <v>3.7828854000000002E-2</v>
      </c>
      <c r="N496" s="118">
        <v>2.9605202000000001E-2</v>
      </c>
      <c r="O496" s="118">
        <v>1.353511E-2</v>
      </c>
      <c r="P496" s="118">
        <v>4.8171521000000002E-2</v>
      </c>
      <c r="Q496" s="118">
        <v>1.5132807999999999E-2</v>
      </c>
      <c r="R496" s="118">
        <v>2.275027E-2</v>
      </c>
      <c r="S496" s="118">
        <v>0.22451662</v>
      </c>
      <c r="T496" s="118">
        <v>6.5922608000000002E-3</v>
      </c>
      <c r="U496" s="118">
        <v>5.7065257000000001E-2</v>
      </c>
      <c r="V496" s="330">
        <v>2.5315813000000001E-5</v>
      </c>
      <c r="W496" s="118">
        <v>6.5738896999999999E-4</v>
      </c>
      <c r="X496" s="118">
        <v>0</v>
      </c>
      <c r="Y496" s="41"/>
      <c r="Z496" s="327">
        <f t="shared" si="226"/>
        <v>4.6909002255639098</v>
      </c>
      <c r="AA496" s="41"/>
      <c r="AB496" s="111">
        <v>87.584176999999997</v>
      </c>
      <c r="AC496" s="111">
        <v>72.733491000000001</v>
      </c>
      <c r="AD496" s="111">
        <v>7.7366074999999999</v>
      </c>
      <c r="AE496" s="111">
        <v>0</v>
      </c>
      <c r="AF496" s="111">
        <v>7.0867690999999997</v>
      </c>
      <c r="AG496" s="111">
        <v>1.6031489999999999E-2</v>
      </c>
      <c r="AH496" s="111">
        <v>1.1278328000000001E-2</v>
      </c>
      <c r="AI496" s="41"/>
      <c r="AJ496" s="114">
        <v>0.16873556000000001</v>
      </c>
      <c r="AK496" s="114">
        <v>0.16066442</v>
      </c>
      <c r="AL496" s="114">
        <v>5.4150513000000003E-3</v>
      </c>
      <c r="AM496" s="114">
        <v>2.6560917E-3</v>
      </c>
      <c r="AN496" s="113">
        <f t="shared" si="227"/>
        <v>9.6321595985425086E-6</v>
      </c>
      <c r="AO496" s="112">
        <f t="shared" si="228"/>
        <v>2.00260768481715E-8</v>
      </c>
      <c r="AP496" s="112">
        <f t="shared" si="229"/>
        <v>0.37200163400000003</v>
      </c>
      <c r="AQ496" s="328">
        <v>4.3776475000000002E-6</v>
      </c>
      <c r="AR496" s="328">
        <v>1.3208662999999999E-8</v>
      </c>
      <c r="AS496" s="328">
        <v>3.6085315000000002E-13</v>
      </c>
      <c r="AT496" s="328">
        <v>1.5612437E-9</v>
      </c>
      <c r="AU496" s="328">
        <v>3.8584251000000001E-13</v>
      </c>
      <c r="AV496" s="328">
        <v>4.4018529999999998E-9</v>
      </c>
      <c r="AW496" s="328">
        <v>5.1474963E-6</v>
      </c>
      <c r="AX496" s="328">
        <v>6.4421546999999996E-10</v>
      </c>
      <c r="AY496" s="328">
        <v>5.9766107000000003E-9</v>
      </c>
      <c r="AZ496" s="328">
        <v>2.1717595999999999E-11</v>
      </c>
      <c r="BA496" s="328">
        <v>1.5776893000000001E-14</v>
      </c>
      <c r="BB496" s="328">
        <v>5.3056350000000002E-11</v>
      </c>
      <c r="BC496" s="328">
        <v>1.5562703E-12</v>
      </c>
      <c r="BD496" s="328">
        <v>4.6696102999999999E-13</v>
      </c>
      <c r="BE496" s="328">
        <v>1.2180331E-8</v>
      </c>
      <c r="BF496" s="328">
        <v>7.6126103000000006E-8</v>
      </c>
      <c r="BG496" s="328">
        <v>4.1901662000000002E-11</v>
      </c>
      <c r="BH496" s="329">
        <v>1.4156534E-2</v>
      </c>
      <c r="BI496" s="329">
        <v>0.35784510000000003</v>
      </c>
      <c r="BJ496" s="328">
        <v>1.2745881999999999E-8</v>
      </c>
      <c r="BK496" s="328">
        <v>7.7508741000000003E-11</v>
      </c>
      <c r="BL496" s="328">
        <v>3.4677984999999999E-15</v>
      </c>
      <c r="BM496" s="41"/>
      <c r="BN496" s="111">
        <v>4.5367296999999999E-4</v>
      </c>
      <c r="BO496" s="122">
        <v>4.2579447000000003E-5</v>
      </c>
      <c r="BP496" s="111">
        <v>1.3079475000000001E-4</v>
      </c>
      <c r="BQ496" s="122">
        <v>2.6649107E-6</v>
      </c>
      <c r="BR496" s="122">
        <v>4.5269372999999997E-5</v>
      </c>
      <c r="BS496" s="122">
        <v>2.7427743000000002E-6</v>
      </c>
      <c r="BT496" s="122">
        <v>5.4664263000000004E-7</v>
      </c>
      <c r="BU496" s="122">
        <v>4.1098273000000004E-6</v>
      </c>
      <c r="BV496" s="122">
        <v>6.4642789999999996E-5</v>
      </c>
      <c r="BW496" s="122">
        <v>1.0013467E-5</v>
      </c>
      <c r="BX496" s="122">
        <v>2.8710782999999998E-9</v>
      </c>
      <c r="BY496" s="122">
        <v>2.7330624000000001E-8</v>
      </c>
      <c r="BZ496" s="122">
        <v>3.8701098999999999E-8</v>
      </c>
      <c r="CA496" s="122">
        <v>9.4691804000000008E-6</v>
      </c>
      <c r="CB496" s="122">
        <v>9.7998129000000006E-5</v>
      </c>
      <c r="CC496" s="122">
        <v>4.0943016999999997E-5</v>
      </c>
      <c r="CD496" s="122">
        <v>1.8297642E-6</v>
      </c>
      <c r="CE496" s="154"/>
      <c r="CF496" s="173"/>
      <c r="CG496" s="42" t="s">
        <v>895</v>
      </c>
      <c r="CH496" s="42"/>
      <c r="CI496" s="42"/>
      <c r="CK496" s="50"/>
      <c r="CL496" s="41"/>
      <c r="CM496" s="41"/>
      <c r="CN496" s="41"/>
      <c r="CO496" s="41"/>
      <c r="CP496" s="41"/>
      <c r="CQ496" s="41"/>
      <c r="CR496" s="41"/>
      <c r="CS496" s="41"/>
      <c r="CT496" s="41"/>
      <c r="CU496" s="41"/>
      <c r="CV496" s="41"/>
      <c r="CW496" s="41"/>
    </row>
    <row r="497" spans="1:101" ht="14.5" customHeight="1">
      <c r="A497" s="41" t="s">
        <v>11583</v>
      </c>
      <c r="B497" s="119" t="s">
        <v>11311</v>
      </c>
      <c r="C497" s="120" t="str">
        <f t="shared" si="220"/>
        <v>A.100.06.103</v>
      </c>
      <c r="D497" s="135" t="s">
        <v>1</v>
      </c>
      <c r="E497" s="119" t="s">
        <v>6570</v>
      </c>
      <c r="F497" s="118" t="str">
        <f t="shared" si="221"/>
        <v>GX12Cr14 (CA15) 44% inox scrap (World)</v>
      </c>
      <c r="G497" s="118">
        <f t="shared" si="222"/>
        <v>1.097999020544</v>
      </c>
      <c r="H497" s="118">
        <f t="shared" si="223"/>
        <v>9.0111452999999994E-2</v>
      </c>
      <c r="I497" s="118">
        <f t="shared" si="224"/>
        <v>0.27299695600000001</v>
      </c>
      <c r="J497" s="326">
        <f t="shared" si="225"/>
        <v>0.212808591544</v>
      </c>
      <c r="K497" s="118">
        <v>0.52208202000000004</v>
      </c>
      <c r="L497" s="118">
        <v>0.22137304999999999</v>
      </c>
      <c r="M497" s="118">
        <v>3.5091913000000002E-2</v>
      </c>
      <c r="N497" s="118">
        <v>2.7844511999999998E-2</v>
      </c>
      <c r="O497" s="118">
        <v>1.3017801000000001E-2</v>
      </c>
      <c r="P497" s="118">
        <v>3.4921385999999999E-2</v>
      </c>
      <c r="Q497" s="118">
        <v>1.4327754E-2</v>
      </c>
      <c r="R497" s="118">
        <v>1.6531992999999998E-2</v>
      </c>
      <c r="S497" s="118">
        <v>0.16219159999999999</v>
      </c>
      <c r="T497" s="118">
        <v>8.7837027999999994E-3</v>
      </c>
      <c r="U497" s="118">
        <v>4.1324246000000002E-2</v>
      </c>
      <c r="V497" s="330">
        <v>3.3377204E-5</v>
      </c>
      <c r="W497" s="118">
        <v>4.7566554000000002E-4</v>
      </c>
      <c r="X497" s="118">
        <v>0</v>
      </c>
      <c r="Y497" s="41"/>
      <c r="Z497" s="327">
        <f t="shared" si="226"/>
        <v>3.9254287218045114</v>
      </c>
      <c r="AA497" s="41"/>
      <c r="AB497" s="111">
        <v>74.323695999999998</v>
      </c>
      <c r="AC497" s="111">
        <v>63.573971</v>
      </c>
      <c r="AD497" s="111">
        <v>5.6025225000000001</v>
      </c>
      <c r="AE497" s="111">
        <v>0</v>
      </c>
      <c r="AF497" s="111">
        <v>5.1195069999999996</v>
      </c>
      <c r="AG497" s="111">
        <v>1.6258628000000001E-2</v>
      </c>
      <c r="AH497" s="111">
        <v>1.1437352E-2</v>
      </c>
      <c r="AI497" s="41"/>
      <c r="AJ497" s="114">
        <v>0.14131384</v>
      </c>
      <c r="AK497" s="114">
        <v>0.13467077</v>
      </c>
      <c r="AL497" s="114">
        <v>4.5568259000000003E-3</v>
      </c>
      <c r="AM497" s="114">
        <v>2.0862421999999999E-3</v>
      </c>
      <c r="AN497" s="113">
        <f t="shared" si="227"/>
        <v>8.0737871677866304E-6</v>
      </c>
      <c r="AO497" s="112">
        <f t="shared" si="228"/>
        <v>1.6852166815053497E-8</v>
      </c>
      <c r="AP497" s="112">
        <f t="shared" si="229"/>
        <v>0.292190793</v>
      </c>
      <c r="AQ497" s="328">
        <v>3.6663909000000002E-6</v>
      </c>
      <c r="AR497" s="328">
        <v>1.1062618E-8</v>
      </c>
      <c r="AS497" s="328">
        <v>3.0222115999999999E-13</v>
      </c>
      <c r="AT497" s="328">
        <v>1.5128964999999999E-9</v>
      </c>
      <c r="AU497" s="328">
        <v>3.7018663000000002E-13</v>
      </c>
      <c r="AV497" s="328">
        <v>4.1401151999999997E-9</v>
      </c>
      <c r="AW497" s="328">
        <v>4.3238742999999997E-6</v>
      </c>
      <c r="AX497" s="328">
        <v>6.0166113999999998E-10</v>
      </c>
      <c r="AY497" s="328">
        <v>5.0185357000000002E-9</v>
      </c>
      <c r="AZ497" s="328">
        <v>1.5708800999999999E-11</v>
      </c>
      <c r="BA497" s="328">
        <v>1.2192566E-14</v>
      </c>
      <c r="BB497" s="328">
        <v>4.0508644999999997E-11</v>
      </c>
      <c r="BC497" s="328">
        <v>1.125705E-12</v>
      </c>
      <c r="BD497" s="328">
        <v>3.4389613999999999E-13</v>
      </c>
      <c r="BE497" s="328">
        <v>9.5879617000000006E-9</v>
      </c>
      <c r="BF497" s="328">
        <v>5.9058114000000002E-8</v>
      </c>
      <c r="BG497" s="328">
        <v>5.5265172999999999E-11</v>
      </c>
      <c r="BH497" s="329">
        <v>1.0229482999999999E-2</v>
      </c>
      <c r="BI497" s="329">
        <v>0.28196131000000002</v>
      </c>
      <c r="BJ497" s="328">
        <v>9.2225102000000003E-9</v>
      </c>
      <c r="BK497" s="328">
        <v>5.6082832000000002E-11</v>
      </c>
      <c r="BL497" s="328">
        <v>2.5091875000000001E-15</v>
      </c>
      <c r="BM497" s="41"/>
      <c r="BN497" s="111">
        <v>3.7355872999999997E-4</v>
      </c>
      <c r="BO497" s="122">
        <v>3.5909457000000001E-5</v>
      </c>
      <c r="BP497" s="111">
        <v>1.0945137000000001E-4</v>
      </c>
      <c r="BQ497" s="122">
        <v>1.9365221000000001E-6</v>
      </c>
      <c r="BR497" s="122">
        <v>3.9391016E-5</v>
      </c>
      <c r="BS497" s="122">
        <v>2.6045786999999998E-6</v>
      </c>
      <c r="BT497" s="122">
        <v>3.9527443999999998E-7</v>
      </c>
      <c r="BU497" s="122">
        <v>3.9186464999999998E-6</v>
      </c>
      <c r="BV497" s="122">
        <v>4.6862040999999998E-5</v>
      </c>
      <c r="BW497" s="122">
        <v>9.4807583000000007E-6</v>
      </c>
      <c r="BX497" s="122">
        <v>2.7441560000000001E-9</v>
      </c>
      <c r="BY497" s="122">
        <v>3.6039994999999999E-8</v>
      </c>
      <c r="BZ497" s="122">
        <v>3.8699257000000001E-8</v>
      </c>
      <c r="CA497" s="122">
        <v>8.4086339000000008E-6</v>
      </c>
      <c r="CB497" s="122">
        <v>8.4222558999999997E-5</v>
      </c>
      <c r="CC497" s="122">
        <v>2.9576433000000001E-5</v>
      </c>
      <c r="CD497" s="122">
        <v>1.3239585E-6</v>
      </c>
      <c r="CE497" s="154"/>
      <c r="CF497" s="173"/>
      <c r="CG497" s="42" t="s">
        <v>895</v>
      </c>
      <c r="CH497" s="42"/>
      <c r="CI497" s="42"/>
      <c r="CK497" s="50"/>
      <c r="CL497" s="41"/>
      <c r="CM497" s="41"/>
      <c r="CN497" s="41"/>
      <c r="CO497" s="41"/>
      <c r="CP497" s="41"/>
      <c r="CQ497" s="41"/>
      <c r="CR497" s="41"/>
      <c r="CS497" s="41"/>
      <c r="CT497" s="41"/>
      <c r="CU497" s="41"/>
      <c r="CV497" s="41"/>
      <c r="CW497" s="41"/>
    </row>
    <row r="498" spans="1:101" ht="14.5" customHeight="1">
      <c r="A498" s="41" t="s">
        <v>11581</v>
      </c>
      <c r="B498" s="119" t="s">
        <v>11311</v>
      </c>
      <c r="C498" s="120" t="str">
        <f t="shared" si="220"/>
        <v>A.100.06.104</v>
      </c>
      <c r="D498" s="135" t="s">
        <v>1</v>
      </c>
      <c r="E498" s="119" t="s">
        <v>6570</v>
      </c>
      <c r="F498" s="118" t="str">
        <f t="shared" si="221"/>
        <v>GX12Cr14 (CA15) 70% inox scrap (EU, USA)</v>
      </c>
      <c r="G498" s="118">
        <f t="shared" si="222"/>
        <v>0.805292194982</v>
      </c>
      <c r="H498" s="118">
        <f t="shared" si="223"/>
        <v>7.0808595000000002E-2</v>
      </c>
      <c r="I498" s="118">
        <f t="shared" si="224"/>
        <v>0.20978640720000002</v>
      </c>
      <c r="J498" s="326">
        <f t="shared" si="225"/>
        <v>0.122933382782</v>
      </c>
      <c r="K498" s="118">
        <v>0.40176381</v>
      </c>
      <c r="L498" s="118">
        <v>0.16874594000000001</v>
      </c>
      <c r="M498" s="118">
        <v>3.1857346000000002E-2</v>
      </c>
      <c r="N498" s="118">
        <v>2.5763695999999999E-2</v>
      </c>
      <c r="O498" s="118">
        <v>1.2406436999999999E-2</v>
      </c>
      <c r="P498" s="118">
        <v>1.9262135E-2</v>
      </c>
      <c r="Q498" s="118">
        <v>1.3376327E-2</v>
      </c>
      <c r="R498" s="118">
        <v>9.1831211999999999E-3</v>
      </c>
      <c r="S498" s="118">
        <v>8.8534753999999993E-2</v>
      </c>
      <c r="T498" s="118">
        <v>1.1373589E-2</v>
      </c>
      <c r="U498" s="118">
        <v>2.2721234E-2</v>
      </c>
      <c r="V498" s="330">
        <v>4.2904302000000001E-5</v>
      </c>
      <c r="W498" s="118">
        <v>2.6090147999999999E-4</v>
      </c>
      <c r="X498" s="118">
        <v>0</v>
      </c>
      <c r="Y498" s="41"/>
      <c r="Z498" s="327">
        <f t="shared" si="226"/>
        <v>3.0207805263157894</v>
      </c>
      <c r="AA498" s="41"/>
      <c r="AB498" s="111">
        <v>58.652219000000002</v>
      </c>
      <c r="AC498" s="111">
        <v>52.749084000000003</v>
      </c>
      <c r="AD498" s="111">
        <v>3.0804220999999998</v>
      </c>
      <c r="AE498" s="111">
        <v>0</v>
      </c>
      <c r="AF498" s="111">
        <v>2.7945609</v>
      </c>
      <c r="AG498" s="111">
        <v>1.6527065000000001E-2</v>
      </c>
      <c r="AH498" s="111">
        <v>1.1625289E-2</v>
      </c>
      <c r="AI498" s="41"/>
      <c r="AJ498" s="114">
        <v>0.10890634</v>
      </c>
      <c r="AK498" s="114">
        <v>0.103951</v>
      </c>
      <c r="AL498" s="114">
        <v>3.5425593999999999E-3</v>
      </c>
      <c r="AM498" s="114">
        <v>1.4127838E-3</v>
      </c>
      <c r="AN498" s="113">
        <f t="shared" si="227"/>
        <v>6.2320743321842293E-6</v>
      </c>
      <c r="AO498" s="112">
        <f t="shared" si="228"/>
        <v>1.3101181185795803E-8</v>
      </c>
      <c r="AP498" s="112">
        <f t="shared" si="229"/>
        <v>0.19786887239999998</v>
      </c>
      <c r="AQ498" s="328">
        <v>2.8258149E-6</v>
      </c>
      <c r="AR498" s="328">
        <v>8.5263820000000007E-9</v>
      </c>
      <c r="AS498" s="328">
        <v>2.3292881E-13</v>
      </c>
      <c r="AT498" s="328">
        <v>1.4557589E-9</v>
      </c>
      <c r="AU498" s="328">
        <v>3.5168422999999998E-13</v>
      </c>
      <c r="AV498" s="328">
        <v>3.8307887000000002E-9</v>
      </c>
      <c r="AW498" s="328">
        <v>3.3505028999999999E-6</v>
      </c>
      <c r="AX498" s="328">
        <v>5.5136965999999996E-10</v>
      </c>
      <c r="AY498" s="328">
        <v>3.8862652000000002E-9</v>
      </c>
      <c r="AZ498" s="328">
        <v>8.6074971999999994E-12</v>
      </c>
      <c r="BA498" s="328">
        <v>7.9565422999999993E-15</v>
      </c>
      <c r="BB498" s="328">
        <v>2.5679538E-11</v>
      </c>
      <c r="BC498" s="328">
        <v>6.1685513000000001E-13</v>
      </c>
      <c r="BD498" s="328">
        <v>1.9845583E-13</v>
      </c>
      <c r="BE498" s="328">
        <v>6.5242523999999996E-9</v>
      </c>
      <c r="BF498" s="328">
        <v>3.8886855E-8</v>
      </c>
      <c r="BG498" s="328">
        <v>7.1058414E-11</v>
      </c>
      <c r="BH498" s="329">
        <v>5.5884224000000001E-3</v>
      </c>
      <c r="BI498" s="329">
        <v>0.19228044999999999</v>
      </c>
      <c r="BJ498" s="328">
        <v>5.0585255000000001E-9</v>
      </c>
      <c r="BK498" s="328">
        <v>3.0761304000000002E-11</v>
      </c>
      <c r="BL498" s="328">
        <v>1.3762834999999999E-15</v>
      </c>
      <c r="BM498" s="41"/>
      <c r="BN498" s="111">
        <v>2.7887826999999999E-4</v>
      </c>
      <c r="BO498" s="122">
        <v>2.8026741999999999E-5</v>
      </c>
      <c r="BP498" s="122">
        <v>8.4227375999999994E-5</v>
      </c>
      <c r="BQ498" s="122">
        <v>1.0756992E-6</v>
      </c>
      <c r="BR498" s="122">
        <v>3.2443868000000002E-5</v>
      </c>
      <c r="BS498" s="122">
        <v>2.4412566999999999E-6</v>
      </c>
      <c r="BT498" s="122">
        <v>2.1638477E-7</v>
      </c>
      <c r="BU498" s="122">
        <v>3.6927054999999999E-6</v>
      </c>
      <c r="BV498" s="122">
        <v>2.5848429000000001E-5</v>
      </c>
      <c r="BW498" s="122">
        <v>8.8511933999999998E-6</v>
      </c>
      <c r="BX498" s="122">
        <v>2.5941567999999999E-9</v>
      </c>
      <c r="BY498" s="122">
        <v>4.6332889000000003E-8</v>
      </c>
      <c r="BZ498" s="122">
        <v>3.8697079999999998E-8</v>
      </c>
      <c r="CA498" s="122">
        <v>7.1552609E-6</v>
      </c>
      <c r="CB498" s="122">
        <v>6.7942340000000004E-5</v>
      </c>
      <c r="CC498" s="122">
        <v>1.6143197E-5</v>
      </c>
      <c r="CD498" s="122">
        <v>7.2618818000000003E-7</v>
      </c>
      <c r="CE498" s="154"/>
      <c r="CF498" s="173"/>
      <c r="CG498" s="42" t="s">
        <v>895</v>
      </c>
      <c r="CH498" s="42"/>
      <c r="CI498" s="42"/>
      <c r="CK498" s="42"/>
      <c r="CL498" s="41"/>
      <c r="CM498" s="41"/>
      <c r="CN498" s="41"/>
      <c r="CO498" s="41"/>
      <c r="CP498" s="41"/>
      <c r="CQ498" s="41"/>
      <c r="CR498" s="41"/>
      <c r="CS498" s="41"/>
      <c r="CT498" s="41"/>
      <c r="CU498" s="41"/>
      <c r="CV498" s="41"/>
      <c r="CW498" s="41"/>
    </row>
    <row r="499" spans="1:101" ht="14.5" customHeight="1">
      <c r="A499" s="41" t="s">
        <v>11579</v>
      </c>
      <c r="B499" s="119" t="s">
        <v>11311</v>
      </c>
      <c r="C499" s="120" t="str">
        <f t="shared" si="220"/>
        <v>A.100.06.105</v>
      </c>
      <c r="D499" s="135" t="s">
        <v>1</v>
      </c>
      <c r="E499" s="119" t="s">
        <v>6570</v>
      </c>
      <c r="F499" s="118" t="str">
        <f t="shared" si="221"/>
        <v>GX5CrNi19 10 (CF8) 23% inox scrap (China)</v>
      </c>
      <c r="G499" s="118">
        <f t="shared" si="222"/>
        <v>3.294132741876</v>
      </c>
      <c r="H499" s="118">
        <f t="shared" si="223"/>
        <v>0.13420381100000001</v>
      </c>
      <c r="I499" s="118">
        <f t="shared" si="224"/>
        <v>1.1829292400000002</v>
      </c>
      <c r="J499" s="326">
        <f t="shared" si="225"/>
        <v>1.1365511608759999</v>
      </c>
      <c r="K499" s="118">
        <v>0.84044852999999997</v>
      </c>
      <c r="L499" s="118">
        <v>1.1102300000000001</v>
      </c>
      <c r="M499" s="118">
        <v>4.0212355999999998E-2</v>
      </c>
      <c r="N499" s="118">
        <v>3.6102811999999998E-2</v>
      </c>
      <c r="O499" s="118">
        <v>1.3185613000000001E-2</v>
      </c>
      <c r="P499" s="118">
        <v>6.9897310000000004E-2</v>
      </c>
      <c r="Q499" s="118">
        <v>1.5018076E-2</v>
      </c>
      <c r="R499" s="118">
        <v>3.2486884000000001E-2</v>
      </c>
      <c r="S499" s="118">
        <v>1.0452227999999999</v>
      </c>
      <c r="T499" s="118">
        <v>7.3030031999999998E-3</v>
      </c>
      <c r="U499" s="118">
        <v>8.3462880000000003E-2</v>
      </c>
      <c r="V499" s="330">
        <v>2.5522815999999999E-5</v>
      </c>
      <c r="W499" s="118">
        <v>5.3695486E-4</v>
      </c>
      <c r="X499" s="118">
        <v>0</v>
      </c>
      <c r="Y499" s="41"/>
      <c r="Z499" s="327">
        <f t="shared" si="226"/>
        <v>6.3191618796992479</v>
      </c>
      <c r="AA499" s="41"/>
      <c r="AB499" s="111">
        <v>119.65040999999999</v>
      </c>
      <c r="AC499" s="111">
        <v>97.936618999999993</v>
      </c>
      <c r="AD499" s="111">
        <v>11.315461000000001</v>
      </c>
      <c r="AE499" s="111">
        <v>0</v>
      </c>
      <c r="AF499" s="111">
        <v>10.370741000000001</v>
      </c>
      <c r="AG499" s="111">
        <v>1.6071864000000002E-2</v>
      </c>
      <c r="AH499" s="111">
        <v>1.1521521999999999E-2</v>
      </c>
      <c r="AI499" s="41"/>
      <c r="AJ499" s="114">
        <v>0.45788957000000002</v>
      </c>
      <c r="AK499" s="114">
        <v>0.44168144999999998</v>
      </c>
      <c r="AL499" s="114">
        <v>1.1538868000000001E-2</v>
      </c>
      <c r="AM499" s="114">
        <v>4.6692484000000001E-3</v>
      </c>
      <c r="AN499" s="113">
        <f t="shared" si="227"/>
        <v>2.6479703072844611E-5</v>
      </c>
      <c r="AO499" s="112">
        <f t="shared" si="228"/>
        <v>4.2673327736534412E-8</v>
      </c>
      <c r="AP499" s="112">
        <f t="shared" si="229"/>
        <v>0.65395636199999996</v>
      </c>
      <c r="AQ499" s="328">
        <v>5.8881422000000002E-6</v>
      </c>
      <c r="AR499" s="328">
        <v>1.7766185000000001E-8</v>
      </c>
      <c r="AS499" s="328">
        <v>4.8537172000000002E-13</v>
      </c>
      <c r="AT499" s="328">
        <v>1.5287369000000001E-9</v>
      </c>
      <c r="AU499" s="328">
        <v>4.3274461E-13</v>
      </c>
      <c r="AV499" s="328">
        <v>5.3668942000000004E-9</v>
      </c>
      <c r="AW499" s="328">
        <v>2.0470507999999998E-5</v>
      </c>
      <c r="AX499" s="328">
        <v>8.7709636999999996E-10</v>
      </c>
      <c r="AY499" s="328">
        <v>2.3825976E-8</v>
      </c>
      <c r="AZ499" s="328">
        <v>2.9869266999999999E-11</v>
      </c>
      <c r="BA499" s="328">
        <v>1.6585158999999999E-14</v>
      </c>
      <c r="BB499" s="328">
        <v>6.5372877999999997E-11</v>
      </c>
      <c r="BC499" s="328">
        <v>2.1916271E-12</v>
      </c>
      <c r="BD499" s="328">
        <v>6.0375506E-13</v>
      </c>
      <c r="BE499" s="328">
        <v>1.432463E-8</v>
      </c>
      <c r="BF499" s="328">
        <v>8.9421351000000006E-8</v>
      </c>
      <c r="BG499" s="328">
        <v>4.2218963E-11</v>
      </c>
      <c r="BH499" s="329">
        <v>5.2543951999999998E-2</v>
      </c>
      <c r="BI499" s="329">
        <v>0.60141241000000001</v>
      </c>
      <c r="BJ499" s="328">
        <v>1.0410827999999999E-8</v>
      </c>
      <c r="BK499" s="328">
        <v>6.3309086999999995E-11</v>
      </c>
      <c r="BL499" s="328">
        <v>2.8324953999999998E-15</v>
      </c>
      <c r="BM499" s="41"/>
      <c r="BN499" s="111">
        <v>8.2650954000000002E-4</v>
      </c>
      <c r="BO499" s="111">
        <v>1.6559138000000001E-4</v>
      </c>
      <c r="BP499" s="111">
        <v>1.76195E-4</v>
      </c>
      <c r="BQ499" s="122">
        <v>3.8054281999999998E-6</v>
      </c>
      <c r="BR499" s="111">
        <v>1.4635156000000001E-4</v>
      </c>
      <c r="BS499" s="122">
        <v>2.6534955999999998E-6</v>
      </c>
      <c r="BT499" s="122">
        <v>7.6145342000000005E-7</v>
      </c>
      <c r="BU499" s="122">
        <v>3.9696661999999997E-6</v>
      </c>
      <c r="BV499" s="122">
        <v>9.3797269000000006E-5</v>
      </c>
      <c r="BW499" s="122">
        <v>9.9375480000000006E-6</v>
      </c>
      <c r="BX499" s="122">
        <v>3.2234063000000002E-9</v>
      </c>
      <c r="BY499" s="122">
        <v>2.7539525000000001E-8</v>
      </c>
      <c r="BZ499" s="122">
        <v>3.8707326999999999E-8</v>
      </c>
      <c r="CA499" s="122">
        <v>2.3912105000000001E-5</v>
      </c>
      <c r="CB499" s="111">
        <v>1.3301498E-4</v>
      </c>
      <c r="CC499" s="122">
        <v>6.4955628999999998E-5</v>
      </c>
      <c r="CD499" s="122">
        <v>1.4945501000000001E-6</v>
      </c>
      <c r="CE499" s="154"/>
      <c r="CF499" s="173"/>
      <c r="CG499" s="42" t="s">
        <v>895</v>
      </c>
      <c r="CH499" s="42"/>
      <c r="CI499" s="42"/>
      <c r="CK499" s="50"/>
      <c r="CL499" s="41"/>
      <c r="CM499" s="41"/>
      <c r="CN499" s="41"/>
      <c r="CO499" s="41"/>
      <c r="CP499" s="41"/>
      <c r="CQ499" s="41"/>
      <c r="CR499" s="41"/>
      <c r="CS499" s="41"/>
      <c r="CT499" s="41"/>
      <c r="CU499" s="41"/>
      <c r="CV499" s="41"/>
      <c r="CW499" s="41"/>
    </row>
    <row r="500" spans="1:101" ht="14.5" customHeight="1">
      <c r="A500" s="41" t="s">
        <v>11576</v>
      </c>
      <c r="B500" s="119" t="s">
        <v>11311</v>
      </c>
      <c r="C500" s="120" t="str">
        <f t="shared" si="220"/>
        <v>A.100.06.106</v>
      </c>
      <c r="D500" s="135" t="s">
        <v>1</v>
      </c>
      <c r="E500" s="119" t="s">
        <v>6570</v>
      </c>
      <c r="F500" s="118" t="str">
        <f t="shared" si="221"/>
        <v>GX5CrNi19 10 (CF8) 44% inox scrap (World)</v>
      </c>
      <c r="G500" s="118">
        <f t="shared" si="222"/>
        <v>2.5052192617560003</v>
      </c>
      <c r="H500" s="118">
        <f t="shared" si="223"/>
        <v>0.11015974299999999</v>
      </c>
      <c r="I500" s="118">
        <f t="shared" si="224"/>
        <v>0.89154163399999997</v>
      </c>
      <c r="J500" s="326">
        <f t="shared" si="225"/>
        <v>0.82503229475600015</v>
      </c>
      <c r="K500" s="118">
        <v>0.67848558999999997</v>
      </c>
      <c r="L500" s="118">
        <v>0.83116431000000002</v>
      </c>
      <c r="M500" s="118">
        <v>3.6813330999999998E-2</v>
      </c>
      <c r="N500" s="118">
        <v>3.253723E-2</v>
      </c>
      <c r="O500" s="118">
        <v>1.2765387E-2</v>
      </c>
      <c r="P500" s="118">
        <v>5.0612233999999999E-2</v>
      </c>
      <c r="Q500" s="118">
        <v>1.4244892E-2</v>
      </c>
      <c r="R500" s="118">
        <v>2.3563992999999998E-2</v>
      </c>
      <c r="S500" s="118">
        <v>0.75492387000000005</v>
      </c>
      <c r="T500" s="118">
        <v>9.2970167000000006E-3</v>
      </c>
      <c r="U500" s="118">
        <v>6.0389195999999999E-2</v>
      </c>
      <c r="V500" s="330">
        <v>3.3526706000000002E-5</v>
      </c>
      <c r="W500" s="118">
        <v>3.8868535000000001E-4</v>
      </c>
      <c r="X500" s="118">
        <v>0</v>
      </c>
      <c r="Y500" s="41"/>
      <c r="Z500" s="327">
        <f t="shared" si="226"/>
        <v>5.101395413533834</v>
      </c>
      <c r="AA500" s="41"/>
      <c r="AB500" s="111">
        <v>97.482646000000003</v>
      </c>
      <c r="AC500" s="111">
        <v>81.776229999999998</v>
      </c>
      <c r="AD500" s="111">
        <v>8.1872500000000006</v>
      </c>
      <c r="AE500" s="111">
        <v>0</v>
      </c>
      <c r="AF500" s="111">
        <v>7.4912647999999997</v>
      </c>
      <c r="AG500" s="111">
        <v>1.6287787000000001E-2</v>
      </c>
      <c r="AH500" s="111">
        <v>1.1612992000000001E-2</v>
      </c>
      <c r="AI500" s="41"/>
      <c r="AJ500" s="114">
        <v>0.35014728000000001</v>
      </c>
      <c r="AK500" s="114">
        <v>0.33762751000000002</v>
      </c>
      <c r="AL500" s="114">
        <v>8.9795822000000008E-3</v>
      </c>
      <c r="AM500" s="114">
        <v>3.5401887999999999E-3</v>
      </c>
      <c r="AN500" s="113">
        <f t="shared" si="227"/>
        <v>2.0241457554960373E-5</v>
      </c>
      <c r="AO500" s="112">
        <f t="shared" si="228"/>
        <v>3.3208514038540496E-8</v>
      </c>
      <c r="AP500" s="112">
        <f t="shared" si="229"/>
        <v>0.49582476000000003</v>
      </c>
      <c r="AQ500" s="328">
        <v>4.7573036999999996E-6</v>
      </c>
      <c r="AR500" s="328">
        <v>1.4354161000000001E-8</v>
      </c>
      <c r="AS500" s="328">
        <v>3.9215123999999998E-13</v>
      </c>
      <c r="AT500" s="328">
        <v>1.4894194E-9</v>
      </c>
      <c r="AU500" s="328">
        <v>4.0406037000000002E-13</v>
      </c>
      <c r="AV500" s="328">
        <v>4.8370894000000001E-9</v>
      </c>
      <c r="AW500" s="328">
        <v>1.5390494000000001E-5</v>
      </c>
      <c r="AX500" s="328">
        <v>7.6985289999999998E-10</v>
      </c>
      <c r="AY500" s="328">
        <v>1.7909744000000001E-8</v>
      </c>
      <c r="AZ500" s="328">
        <v>2.1596119000000001E-11</v>
      </c>
      <c r="BA500" s="328">
        <v>1.2776313E-14</v>
      </c>
      <c r="BB500" s="328">
        <v>4.9403914999999997E-11</v>
      </c>
      <c r="BC500" s="328">
        <v>1.5845738E-12</v>
      </c>
      <c r="BD500" s="328">
        <v>4.4269182999999999E-13</v>
      </c>
      <c r="BE500" s="328">
        <v>1.1136621999999999E-8</v>
      </c>
      <c r="BF500" s="328">
        <v>6.8660237999999997E-8</v>
      </c>
      <c r="BG500" s="328">
        <v>5.5494335000000002E-11</v>
      </c>
      <c r="BH500" s="329">
        <v>3.7953729999999998E-2</v>
      </c>
      <c r="BI500" s="329">
        <v>0.45787103000000001</v>
      </c>
      <c r="BJ500" s="328">
        <v>7.5360821000000001E-9</v>
      </c>
      <c r="BK500" s="328">
        <v>4.5827525999999998E-11</v>
      </c>
      <c r="BL500" s="328">
        <v>2.0503575000000001E-15</v>
      </c>
      <c r="BM500" s="41"/>
      <c r="BN500" s="111">
        <v>6.4282958999999995E-4</v>
      </c>
      <c r="BO500" s="111">
        <v>1.2475141E-4</v>
      </c>
      <c r="BP500" s="111">
        <v>1.4224044E-4</v>
      </c>
      <c r="BQ500" s="122">
        <v>2.7602291999999999E-6</v>
      </c>
      <c r="BR500" s="111">
        <v>1.1239482E-4</v>
      </c>
      <c r="BS500" s="122">
        <v>2.5400995999999999E-6</v>
      </c>
      <c r="BT500" s="122">
        <v>5.5041557E-7</v>
      </c>
      <c r="BU500" s="122">
        <v>3.8174190000000004E-6</v>
      </c>
      <c r="BV500" s="122">
        <v>6.7918053999999997E-5</v>
      </c>
      <c r="BW500" s="122">
        <v>9.4259279000000007E-6</v>
      </c>
      <c r="BX500" s="122">
        <v>2.9986150000000002E-9</v>
      </c>
      <c r="BY500" s="122">
        <v>3.6190868000000001E-8</v>
      </c>
      <c r="BZ500" s="122">
        <v>3.8703754999999998E-8</v>
      </c>
      <c r="CA500" s="122">
        <v>1.8839635000000001E-5</v>
      </c>
      <c r="CB500" s="111">
        <v>1.0951251E-4</v>
      </c>
      <c r="CC500" s="122">
        <v>4.6918875000000001E-5</v>
      </c>
      <c r="CD500" s="122">
        <v>1.0818595E-6</v>
      </c>
      <c r="CE500" s="154"/>
      <c r="CF500" s="173"/>
      <c r="CG500" s="42" t="s">
        <v>895</v>
      </c>
      <c r="CH500" s="42"/>
      <c r="CI500" s="42"/>
      <c r="CK500" s="50"/>
      <c r="CL500" s="41"/>
      <c r="CM500" s="41"/>
      <c r="CN500" s="41"/>
      <c r="CO500" s="41"/>
      <c r="CP500" s="41"/>
      <c r="CQ500" s="41"/>
      <c r="CR500" s="41"/>
      <c r="CS500" s="41"/>
      <c r="CT500" s="41"/>
      <c r="CU500" s="41"/>
      <c r="CV500" s="41"/>
      <c r="CW500" s="41"/>
    </row>
    <row r="501" spans="1:101" ht="14.5" customHeight="1">
      <c r="A501" s="41" t="s">
        <v>11573</v>
      </c>
      <c r="B501" s="119" t="s">
        <v>11311</v>
      </c>
      <c r="C501" s="120" t="str">
        <f t="shared" si="220"/>
        <v>A.100.06.107</v>
      </c>
      <c r="D501" s="135" t="s">
        <v>1</v>
      </c>
      <c r="E501" s="119" t="s">
        <v>6570</v>
      </c>
      <c r="F501" s="118" t="str">
        <f t="shared" si="221"/>
        <v>GX5CrNi19 10 (CF8) 70% inox scrap (EU, USA)</v>
      </c>
      <c r="G501" s="118">
        <f t="shared" si="222"/>
        <v>1.5728668725889998</v>
      </c>
      <c r="H501" s="118">
        <f t="shared" si="223"/>
        <v>8.1744024999999998E-2</v>
      </c>
      <c r="I501" s="118">
        <f t="shared" si="224"/>
        <v>0.54717440799999995</v>
      </c>
      <c r="J501" s="326">
        <f t="shared" si="225"/>
        <v>0.45687358958899993</v>
      </c>
      <c r="K501" s="118">
        <v>0.48707485</v>
      </c>
      <c r="L501" s="118">
        <v>0.50135934999999998</v>
      </c>
      <c r="M501" s="118">
        <v>3.2796301E-2</v>
      </c>
      <c r="N501" s="118">
        <v>2.8323360999999998E-2</v>
      </c>
      <c r="O501" s="118">
        <v>1.2268756E-2</v>
      </c>
      <c r="P501" s="118">
        <v>2.7820779E-2</v>
      </c>
      <c r="Q501" s="118">
        <v>1.3331129000000001E-2</v>
      </c>
      <c r="R501" s="118">
        <v>1.3018757000000001E-2</v>
      </c>
      <c r="S501" s="118">
        <v>0.41184326999999998</v>
      </c>
      <c r="T501" s="118">
        <v>1.1653578E-2</v>
      </c>
      <c r="U501" s="118">
        <v>3.3120297999999999E-2</v>
      </c>
      <c r="V501" s="330">
        <v>4.2985848999999998E-5</v>
      </c>
      <c r="W501" s="118">
        <v>2.1345774000000001E-4</v>
      </c>
      <c r="X501" s="118">
        <v>0</v>
      </c>
      <c r="Y501" s="41"/>
      <c r="Z501" s="327">
        <f t="shared" si="226"/>
        <v>3.6622169172932328</v>
      </c>
      <c r="AA501" s="41"/>
      <c r="AB501" s="111">
        <v>71.284374</v>
      </c>
      <c r="AC501" s="111">
        <v>62.677588999999998</v>
      </c>
      <c r="AD501" s="111">
        <v>4.4902734000000004</v>
      </c>
      <c r="AE501" s="111">
        <v>0</v>
      </c>
      <c r="AF501" s="111">
        <v>4.0882468999999997</v>
      </c>
      <c r="AG501" s="111">
        <v>1.6542969000000001E-2</v>
      </c>
      <c r="AH501" s="111">
        <v>1.1721092000000001E-2</v>
      </c>
      <c r="AI501" s="41"/>
      <c r="AJ501" s="114">
        <v>0.22281549</v>
      </c>
      <c r="AK501" s="114">
        <v>0.21465467999999999</v>
      </c>
      <c r="AL501" s="114">
        <v>5.9549720000000002E-3</v>
      </c>
      <c r="AM501" s="114">
        <v>2.2058454999999999E-3</v>
      </c>
      <c r="AN501" s="113">
        <f t="shared" si="227"/>
        <v>1.286898548826082E-5</v>
      </c>
      <c r="AO501" s="112">
        <f t="shared" si="228"/>
        <v>2.2022824671092503E-8</v>
      </c>
      <c r="AP501" s="112">
        <f t="shared" si="229"/>
        <v>0.30894194899999999</v>
      </c>
      <c r="AQ501" s="328">
        <v>3.4208582000000001E-6</v>
      </c>
      <c r="AR501" s="328">
        <v>1.0321769000000001E-8</v>
      </c>
      <c r="AS501" s="328">
        <v>2.8198158000000002E-13</v>
      </c>
      <c r="AT501" s="328">
        <v>1.4429532000000001E-9</v>
      </c>
      <c r="AU501" s="328">
        <v>3.7016081999999999E-13</v>
      </c>
      <c r="AV501" s="328">
        <v>4.2109563999999998E-9</v>
      </c>
      <c r="AW501" s="328">
        <v>9.3868410000000001E-6</v>
      </c>
      <c r="AX501" s="328">
        <v>6.4311062000000004E-10</v>
      </c>
      <c r="AY501" s="328">
        <v>1.0917833E-8</v>
      </c>
      <c r="AZ501" s="328">
        <v>1.1818762E-11</v>
      </c>
      <c r="BA501" s="328">
        <v>8.2749498999999993E-15</v>
      </c>
      <c r="BB501" s="328">
        <v>3.0531503999999999E-11</v>
      </c>
      <c r="BC501" s="328">
        <v>8.6714717000000004E-13</v>
      </c>
      <c r="BD501" s="328">
        <v>2.5234438000000001E-13</v>
      </c>
      <c r="BE501" s="328">
        <v>7.3689759000000003E-9</v>
      </c>
      <c r="BF501" s="328">
        <v>4.4124377000000003E-8</v>
      </c>
      <c r="BG501" s="328">
        <v>7.1183411000000005E-11</v>
      </c>
      <c r="BH501" s="329">
        <v>2.0710738999999999E-2</v>
      </c>
      <c r="BI501" s="329">
        <v>0.28823121000000002</v>
      </c>
      <c r="BJ501" s="328">
        <v>4.1386556000000001E-9</v>
      </c>
      <c r="BK501" s="328">
        <v>2.51675E-11</v>
      </c>
      <c r="BL501" s="328">
        <v>1.1260126000000001E-15</v>
      </c>
      <c r="BM501" s="41"/>
      <c r="BN501" s="111">
        <v>4.2575327999999998E-4</v>
      </c>
      <c r="BO501" s="122">
        <v>7.6485989000000002E-5</v>
      </c>
      <c r="BP501" s="111">
        <v>1.0211232E-4</v>
      </c>
      <c r="BQ501" s="122">
        <v>1.5249938999999999E-6</v>
      </c>
      <c r="BR501" s="122">
        <v>7.2264125E-5</v>
      </c>
      <c r="BS501" s="122">
        <v>2.4060863E-6</v>
      </c>
      <c r="BT501" s="122">
        <v>3.0100719999999997E-7</v>
      </c>
      <c r="BU501" s="122">
        <v>3.6374905000000002E-6</v>
      </c>
      <c r="BV501" s="122">
        <v>3.7333526999999998E-5</v>
      </c>
      <c r="BW501" s="122">
        <v>8.8212858999999998E-6</v>
      </c>
      <c r="BX501" s="122">
        <v>2.7329527000000002E-9</v>
      </c>
      <c r="BY501" s="122">
        <v>4.6415184000000001E-8</v>
      </c>
      <c r="BZ501" s="122">
        <v>3.8699533000000002E-8</v>
      </c>
      <c r="CA501" s="122">
        <v>1.2844898000000001E-5</v>
      </c>
      <c r="CB501" s="122">
        <v>8.1736859000000001E-5</v>
      </c>
      <c r="CC501" s="122">
        <v>2.5602711000000001E-5</v>
      </c>
      <c r="CD501" s="122">
        <v>5.9413415999999999E-7</v>
      </c>
      <c r="CE501" s="154"/>
      <c r="CF501" s="173"/>
      <c r="CG501" s="42" t="s">
        <v>895</v>
      </c>
      <c r="CH501" s="42"/>
      <c r="CI501" s="42"/>
      <c r="CK501" s="50"/>
      <c r="CL501" s="41"/>
      <c r="CM501" s="41"/>
      <c r="CN501" s="41"/>
      <c r="CO501" s="41"/>
      <c r="CP501" s="41"/>
      <c r="CQ501" s="41"/>
      <c r="CR501" s="41"/>
      <c r="CS501" s="41"/>
      <c r="CT501" s="41"/>
      <c r="CU501" s="41"/>
      <c r="CV501" s="41"/>
      <c r="CW501" s="41"/>
    </row>
    <row r="502" spans="1:101" ht="14.5" customHeight="1">
      <c r="A502" s="41" t="s">
        <v>11570</v>
      </c>
      <c r="B502" s="119" t="s">
        <v>11311</v>
      </c>
      <c r="C502" s="120" t="str">
        <f t="shared" si="220"/>
        <v>A.100.06.108</v>
      </c>
      <c r="D502" s="135" t="s">
        <v>1</v>
      </c>
      <c r="E502" s="119" t="s">
        <v>6570</v>
      </c>
      <c r="F502" s="118" t="str">
        <f t="shared" si="221"/>
        <v>X10Cr13 (mart 410) 23% inox scrap (China)</v>
      </c>
      <c r="G502" s="118">
        <f t="shared" si="222"/>
        <v>1.354427531162</v>
      </c>
      <c r="H502" s="118">
        <f t="shared" si="223"/>
        <v>0.10750239800000001</v>
      </c>
      <c r="I502" s="118">
        <f t="shared" si="224"/>
        <v>0.24825066000000001</v>
      </c>
      <c r="J502" s="326">
        <f t="shared" si="225"/>
        <v>0.32130422316199997</v>
      </c>
      <c r="K502" s="118">
        <v>0.67737024999999995</v>
      </c>
      <c r="L502" s="118">
        <v>0.18598613</v>
      </c>
      <c r="M502" s="118">
        <v>3.9859894999999999E-2</v>
      </c>
      <c r="N502" s="118">
        <v>3.0218518E-2</v>
      </c>
      <c r="O502" s="118">
        <v>1.3758292E-2</v>
      </c>
      <c r="P502" s="118">
        <v>4.8263418000000002E-2</v>
      </c>
      <c r="Q502" s="118">
        <v>1.526217E-2</v>
      </c>
      <c r="R502" s="118">
        <v>2.2404634999999999E-2</v>
      </c>
      <c r="S502" s="118">
        <v>0.25062160999999999</v>
      </c>
      <c r="T502" s="118">
        <v>6.8915440999999999E-3</v>
      </c>
      <c r="U502" s="118">
        <v>6.3099139999999998E-2</v>
      </c>
      <c r="V502" s="330">
        <v>2.6736652E-5</v>
      </c>
      <c r="W502" s="118">
        <v>6.6519240999999998E-4</v>
      </c>
      <c r="X502" s="118">
        <v>0</v>
      </c>
      <c r="Y502" s="41"/>
      <c r="Z502" s="327">
        <f t="shared" si="226"/>
        <v>5.0930093984962399</v>
      </c>
      <c r="AA502" s="41"/>
      <c r="AB502" s="111">
        <v>91.882684999999995</v>
      </c>
      <c r="AC502" s="111">
        <v>75.950292000000005</v>
      </c>
      <c r="AD502" s="111">
        <v>8.5546503000000005</v>
      </c>
      <c r="AE502" s="111">
        <v>0</v>
      </c>
      <c r="AF502" s="111">
        <v>7.3417975000000002</v>
      </c>
      <c r="AG502" s="111">
        <v>1.6473183999999998E-2</v>
      </c>
      <c r="AH502" s="111">
        <v>1.9472079E-2</v>
      </c>
      <c r="AI502" s="41"/>
      <c r="AJ502" s="114">
        <v>0.15115132000000001</v>
      </c>
      <c r="AK502" s="114">
        <v>0.14304570999999999</v>
      </c>
      <c r="AL502" s="114">
        <v>5.2715875999999997E-3</v>
      </c>
      <c r="AM502" s="114">
        <v>2.83402E-3</v>
      </c>
      <c r="AN502" s="113">
        <f t="shared" si="227"/>
        <v>8.5758820990827982E-6</v>
      </c>
      <c r="AO502" s="112">
        <f t="shared" si="228"/>
        <v>1.9495516840398501E-8</v>
      </c>
      <c r="AP502" s="112">
        <f t="shared" si="229"/>
        <v>0.39692157</v>
      </c>
      <c r="AQ502" s="328">
        <v>4.7546198E-6</v>
      </c>
      <c r="AR502" s="328">
        <v>1.4346220999999999E-8</v>
      </c>
      <c r="AS502" s="328">
        <v>3.9192669999999999E-13</v>
      </c>
      <c r="AT502" s="328">
        <v>1.580045E-9</v>
      </c>
      <c r="AU502" s="328">
        <v>2.5424827999999999E-12</v>
      </c>
      <c r="AV502" s="328">
        <v>4.4931645999999996E-9</v>
      </c>
      <c r="AW502" s="328">
        <v>3.7141948000000001E-6</v>
      </c>
      <c r="AX502" s="328">
        <v>6.4807792000000004E-10</v>
      </c>
      <c r="AY502" s="328">
        <v>4.3028055999999998E-9</v>
      </c>
      <c r="AZ502" s="328">
        <v>2.1093833000000001E-11</v>
      </c>
      <c r="BA502" s="328">
        <v>1.6160356E-14</v>
      </c>
      <c r="BB502" s="328">
        <v>5.2656888000000002E-11</v>
      </c>
      <c r="BC502" s="328">
        <v>1.5313642000000001E-12</v>
      </c>
      <c r="BD502" s="328">
        <v>4.6633118000000001E-13</v>
      </c>
      <c r="BE502" s="328">
        <v>1.2684864E-8</v>
      </c>
      <c r="BF502" s="328">
        <v>7.5409703000000006E-8</v>
      </c>
      <c r="BG502" s="328">
        <v>4.3823511000000001E-11</v>
      </c>
      <c r="BH502" s="329">
        <v>1.7978830000000001E-2</v>
      </c>
      <c r="BI502" s="329">
        <v>0.37894274</v>
      </c>
      <c r="BJ502" s="328">
        <v>1.2897180000000001E-8</v>
      </c>
      <c r="BK502" s="328">
        <v>7.8428797000000004E-11</v>
      </c>
      <c r="BL502" s="328">
        <v>3.5089625000000001E-15</v>
      </c>
      <c r="BM502" s="41"/>
      <c r="BN502" s="111">
        <v>4.4628712999999999E-4</v>
      </c>
      <c r="BO502" s="122">
        <v>3.1104720999999998E-5</v>
      </c>
      <c r="BP502" s="111">
        <v>1.4200662000000001E-4</v>
      </c>
      <c r="BQ502" s="122">
        <v>2.6245057999999999E-6</v>
      </c>
      <c r="BR502" s="122">
        <v>3.5921906000000002E-5</v>
      </c>
      <c r="BS502" s="122">
        <v>2.8708915999999999E-6</v>
      </c>
      <c r="BT502" s="122">
        <v>5.2964074999999999E-7</v>
      </c>
      <c r="BU502" s="122">
        <v>4.3049995999999997E-6</v>
      </c>
      <c r="BV502" s="122">
        <v>6.4766108999999994E-5</v>
      </c>
      <c r="BW502" s="122">
        <v>1.0099066999999999E-5</v>
      </c>
      <c r="BX502" s="122">
        <v>1.9080494999999998E-8</v>
      </c>
      <c r="BY502" s="122">
        <v>2.8679385999999999E-8</v>
      </c>
      <c r="BZ502" s="122">
        <v>3.8987244999999999E-8</v>
      </c>
      <c r="CA502" s="122">
        <v>8.3540213000000006E-6</v>
      </c>
      <c r="CB502" s="111">
        <v>1.0273228E-4</v>
      </c>
      <c r="CC502" s="122">
        <v>3.9034133000000003E-5</v>
      </c>
      <c r="CD502" s="122">
        <v>1.8514840999999999E-6</v>
      </c>
      <c r="CE502" s="154"/>
      <c r="CF502" s="173"/>
      <c r="CG502" s="42" t="s">
        <v>895</v>
      </c>
      <c r="CH502" s="42"/>
      <c r="CI502" s="42"/>
      <c r="CK502" s="50"/>
      <c r="CL502" s="41"/>
      <c r="CM502" s="41"/>
      <c r="CN502" s="41"/>
      <c r="CO502" s="41"/>
      <c r="CP502" s="41"/>
      <c r="CQ502" s="41"/>
      <c r="CR502" s="41"/>
      <c r="CS502" s="41"/>
      <c r="CT502" s="41"/>
      <c r="CU502" s="41"/>
      <c r="CV502" s="41"/>
      <c r="CW502" s="41"/>
    </row>
    <row r="503" spans="1:101" ht="14.5" customHeight="1">
      <c r="A503" s="41" t="s">
        <v>11567</v>
      </c>
      <c r="B503" s="119" t="s">
        <v>11311</v>
      </c>
      <c r="C503" s="120" t="str">
        <f t="shared" si="220"/>
        <v>A.100.06.109</v>
      </c>
      <c r="D503" s="135" t="s">
        <v>1</v>
      </c>
      <c r="E503" s="119" t="s">
        <v>6570</v>
      </c>
      <c r="F503" s="118" t="str">
        <f t="shared" si="221"/>
        <v>X10Cr13 (mart 410) 44% inox scrap (World)</v>
      </c>
      <c r="G503" s="118">
        <f t="shared" si="222"/>
        <v>1.1043210004149999</v>
      </c>
      <c r="H503" s="118">
        <f t="shared" si="223"/>
        <v>9.0875389000000001E-2</v>
      </c>
      <c r="I503" s="118">
        <f t="shared" si="224"/>
        <v>0.21649596399999999</v>
      </c>
      <c r="J503" s="326">
        <f t="shared" si="225"/>
        <v>0.236242817415</v>
      </c>
      <c r="K503" s="118">
        <v>0.56070682999999999</v>
      </c>
      <c r="L503" s="118">
        <v>0.16365482000000001</v>
      </c>
      <c r="M503" s="118">
        <v>3.6558776000000001E-2</v>
      </c>
      <c r="N503" s="118">
        <v>2.8287461999999999E-2</v>
      </c>
      <c r="O503" s="118">
        <v>1.3178989E-2</v>
      </c>
      <c r="P503" s="118">
        <v>3.4987756000000002E-2</v>
      </c>
      <c r="Q503" s="118">
        <v>1.4421181999999999E-2</v>
      </c>
      <c r="R503" s="118">
        <v>1.6282367999999998E-2</v>
      </c>
      <c r="S503" s="118">
        <v>0.18104521000000001</v>
      </c>
      <c r="T503" s="118">
        <v>8.9998517000000004E-3</v>
      </c>
      <c r="U503" s="118">
        <v>4.5682051000000001E-2</v>
      </c>
      <c r="V503" s="330">
        <v>3.4403365000000001E-5</v>
      </c>
      <c r="W503" s="118">
        <v>4.8130135000000002E-4</v>
      </c>
      <c r="X503" s="118">
        <v>0</v>
      </c>
      <c r="Y503" s="41"/>
      <c r="Z503" s="327">
        <f t="shared" si="226"/>
        <v>4.2158408270676686</v>
      </c>
      <c r="AA503" s="41"/>
      <c r="AB503" s="111">
        <v>77.428173999999999</v>
      </c>
      <c r="AC503" s="111">
        <v>65.897216</v>
      </c>
      <c r="AD503" s="111">
        <v>6.1933312000000003</v>
      </c>
      <c r="AE503" s="111">
        <v>0</v>
      </c>
      <c r="AF503" s="111">
        <v>5.3036941999999998</v>
      </c>
      <c r="AG503" s="111">
        <v>1.6577629999999999E-2</v>
      </c>
      <c r="AH503" s="111">
        <v>1.7355061000000001E-2</v>
      </c>
      <c r="AI503" s="41"/>
      <c r="AJ503" s="114">
        <v>0.12861411</v>
      </c>
      <c r="AK503" s="114">
        <v>0.12194615</v>
      </c>
      <c r="AL503" s="114">
        <v>4.4532132000000002E-3</v>
      </c>
      <c r="AM503" s="114">
        <v>2.2147460000000001E-3</v>
      </c>
      <c r="AN503" s="113">
        <f t="shared" si="227"/>
        <v>7.3109200070602003E-6</v>
      </c>
      <c r="AO503" s="112">
        <f t="shared" si="228"/>
        <v>1.6468983851158006E-8</v>
      </c>
      <c r="AP503" s="112">
        <f t="shared" si="229"/>
        <v>0.31018851999999997</v>
      </c>
      <c r="AQ503" s="328">
        <v>3.9386486E-6</v>
      </c>
      <c r="AR503" s="328">
        <v>1.1884187000000001E-8</v>
      </c>
      <c r="AS503" s="328">
        <v>3.2466317000000002E-13</v>
      </c>
      <c r="AT503" s="328">
        <v>1.5264752E-9</v>
      </c>
      <c r="AU503" s="328">
        <v>1.9277602E-12</v>
      </c>
      <c r="AV503" s="328">
        <v>4.2060623999999998E-9</v>
      </c>
      <c r="AW503" s="328">
        <v>3.2887120999999998E-6</v>
      </c>
      <c r="AX503" s="328">
        <v>6.0445068000000005E-10</v>
      </c>
      <c r="AY503" s="328">
        <v>3.8096764000000001E-9</v>
      </c>
      <c r="AZ503" s="328">
        <v>1.5258305000000001E-11</v>
      </c>
      <c r="BA503" s="328">
        <v>1.2469511000000001E-14</v>
      </c>
      <c r="BB503" s="328">
        <v>4.0220143999999997E-11</v>
      </c>
      <c r="BC503" s="328">
        <v>1.1077172999999999E-12</v>
      </c>
      <c r="BD503" s="328">
        <v>3.4344126E-13</v>
      </c>
      <c r="BE503" s="328">
        <v>9.9523467000000001E-9</v>
      </c>
      <c r="BF503" s="328">
        <v>5.8540714000000003E-8</v>
      </c>
      <c r="BG503" s="328">
        <v>5.6653174999999997E-11</v>
      </c>
      <c r="BH503" s="329">
        <v>1.299003E-2</v>
      </c>
      <c r="BI503" s="329">
        <v>0.29719848999999998</v>
      </c>
      <c r="BJ503" s="328">
        <v>9.3317810000000001E-9</v>
      </c>
      <c r="BK503" s="328">
        <v>5.6747317E-11</v>
      </c>
      <c r="BL503" s="328">
        <v>2.538917E-15</v>
      </c>
      <c r="BM503" s="41"/>
      <c r="BN503" s="111">
        <v>3.6822451000000003E-4</v>
      </c>
      <c r="BO503" s="122">
        <v>2.7622155000000002E-5</v>
      </c>
      <c r="BP503" s="111">
        <v>1.1754883E-4</v>
      </c>
      <c r="BQ503" s="122">
        <v>1.9073407999999999E-6</v>
      </c>
      <c r="BR503" s="122">
        <v>3.2640067999999999E-5</v>
      </c>
      <c r="BS503" s="122">
        <v>2.6971078999999998E-6</v>
      </c>
      <c r="BT503" s="122">
        <v>3.8299531000000001E-7</v>
      </c>
      <c r="BU503" s="122">
        <v>4.0596043E-6</v>
      </c>
      <c r="BV503" s="122">
        <v>4.6951104999999999E-5</v>
      </c>
      <c r="BW503" s="122">
        <v>9.5425800999999993E-6</v>
      </c>
      <c r="BX503" s="122">
        <v>1.4450956999999999E-8</v>
      </c>
      <c r="BY503" s="122">
        <v>3.7014100999999999E-8</v>
      </c>
      <c r="BZ503" s="122">
        <v>3.8905917999999998E-8</v>
      </c>
      <c r="CA503" s="122">
        <v>7.6032412999999998E-6</v>
      </c>
      <c r="CB503" s="122">
        <v>8.7641670999999999E-5</v>
      </c>
      <c r="CC503" s="122">
        <v>2.8197794E-5</v>
      </c>
      <c r="CD503" s="122">
        <v>1.3396451E-6</v>
      </c>
      <c r="CE503" s="154"/>
      <c r="CF503" s="173"/>
      <c r="CG503" s="42" t="s">
        <v>895</v>
      </c>
      <c r="CH503" s="42"/>
      <c r="CI503" s="42"/>
      <c r="CK503" s="50"/>
      <c r="CL503" s="41"/>
      <c r="CM503" s="41"/>
      <c r="CN503" s="41"/>
      <c r="CO503" s="41"/>
      <c r="CP503" s="41"/>
      <c r="CQ503" s="41"/>
      <c r="CR503" s="41"/>
      <c r="CS503" s="41"/>
      <c r="CT503" s="41"/>
      <c r="CU503" s="41"/>
      <c r="CV503" s="41"/>
      <c r="CW503" s="41"/>
    </row>
    <row r="504" spans="1:101" ht="14.5" customHeight="1">
      <c r="A504" s="41" t="s">
        <v>11564</v>
      </c>
      <c r="B504" s="119" t="s">
        <v>11311</v>
      </c>
      <c r="C504" s="120" t="str">
        <f t="shared" si="220"/>
        <v>A.100.06.110</v>
      </c>
      <c r="D504" s="135" t="s">
        <v>1</v>
      </c>
      <c r="E504" s="119" t="s">
        <v>6570</v>
      </c>
      <c r="F504" s="118" t="str">
        <f t="shared" si="221"/>
        <v>X10Cr13 (mart 410) 70% inox scrap (EU, USA)</v>
      </c>
      <c r="G504" s="118">
        <f t="shared" si="222"/>
        <v>0.80874054848599997</v>
      </c>
      <c r="H504" s="118">
        <f t="shared" si="223"/>
        <v>7.1225286999999998E-2</v>
      </c>
      <c r="I504" s="118">
        <f t="shared" si="224"/>
        <v>0.17896768490000001</v>
      </c>
      <c r="J504" s="326">
        <f t="shared" si="225"/>
        <v>0.13571568658599997</v>
      </c>
      <c r="K504" s="118">
        <v>0.42283188999999999</v>
      </c>
      <c r="L504" s="118">
        <v>0.13726326999999999</v>
      </c>
      <c r="M504" s="118">
        <v>3.2657453000000003E-2</v>
      </c>
      <c r="N504" s="118">
        <v>2.6005304999999999E-2</v>
      </c>
      <c r="O504" s="118">
        <v>1.2494356999999999E-2</v>
      </c>
      <c r="P504" s="118">
        <v>1.9298336999999999E-2</v>
      </c>
      <c r="Q504" s="118">
        <v>1.3427288000000001E-2</v>
      </c>
      <c r="R504" s="118">
        <v>9.0469619000000008E-3</v>
      </c>
      <c r="S504" s="118">
        <v>9.8818539999999996E-2</v>
      </c>
      <c r="T504" s="118">
        <v>1.1491487999999999E-2</v>
      </c>
      <c r="U504" s="118">
        <v>2.5098219000000001E-2</v>
      </c>
      <c r="V504" s="330">
        <v>4.3464026E-5</v>
      </c>
      <c r="W504" s="118">
        <v>2.6397555999999999E-4</v>
      </c>
      <c r="X504" s="118">
        <v>0</v>
      </c>
      <c r="Y504" s="41"/>
      <c r="Z504" s="327">
        <f t="shared" si="226"/>
        <v>3.1791871428571428</v>
      </c>
      <c r="AA504" s="41"/>
      <c r="AB504" s="111">
        <v>60.345571</v>
      </c>
      <c r="AC504" s="111">
        <v>54.016309</v>
      </c>
      <c r="AD504" s="111">
        <v>3.4026812999999998</v>
      </c>
      <c r="AE504" s="111">
        <v>0</v>
      </c>
      <c r="AF504" s="111">
        <v>2.8950266</v>
      </c>
      <c r="AG504" s="111">
        <v>1.6701065000000001E-2</v>
      </c>
      <c r="AH504" s="111">
        <v>1.4853130000000001E-2</v>
      </c>
      <c r="AI504" s="41"/>
      <c r="AJ504" s="114">
        <v>0.10197922</v>
      </c>
      <c r="AK504" s="114">
        <v>9.7010295999999996E-2</v>
      </c>
      <c r="AL504" s="114">
        <v>3.4860434E-3</v>
      </c>
      <c r="AM504" s="114">
        <v>1.4828768E-3</v>
      </c>
      <c r="AN504" s="113">
        <f t="shared" si="227"/>
        <v>5.8159649981698006E-6</v>
      </c>
      <c r="AO504" s="112">
        <f t="shared" si="228"/>
        <v>1.2892172352733E-8</v>
      </c>
      <c r="AP504" s="112">
        <f t="shared" si="229"/>
        <v>0.20768581549999998</v>
      </c>
      <c r="AQ504" s="328">
        <v>2.9743190999999999E-6</v>
      </c>
      <c r="AR504" s="328">
        <v>8.9745106000000005E-9</v>
      </c>
      <c r="AS504" s="328">
        <v>2.451699E-13</v>
      </c>
      <c r="AT504" s="328">
        <v>1.4631655E-9</v>
      </c>
      <c r="AU504" s="328">
        <v>1.2012698000000001E-12</v>
      </c>
      <c r="AV504" s="328">
        <v>3.8667599000000004E-9</v>
      </c>
      <c r="AW504" s="328">
        <v>2.7858690000000001E-6</v>
      </c>
      <c r="AX504" s="328">
        <v>5.5289123000000004E-10</v>
      </c>
      <c r="AY504" s="328">
        <v>3.2268873999999998E-9</v>
      </c>
      <c r="AZ504" s="328">
        <v>8.3617723999999996E-12</v>
      </c>
      <c r="BA504" s="328">
        <v>8.1076034000000004E-15</v>
      </c>
      <c r="BB504" s="328">
        <v>2.5522174000000001E-11</v>
      </c>
      <c r="BC504" s="328">
        <v>6.0704362000000004E-13</v>
      </c>
      <c r="BD504" s="328">
        <v>1.9820770999999999E-13</v>
      </c>
      <c r="BE504" s="328">
        <v>6.7230078000000001E-9</v>
      </c>
      <c r="BF504" s="328">
        <v>3.8604635999999997E-8</v>
      </c>
      <c r="BG504" s="328">
        <v>7.1815505E-11</v>
      </c>
      <c r="BH504" s="329">
        <v>7.0941755E-3</v>
      </c>
      <c r="BI504" s="329">
        <v>0.20059163999999999</v>
      </c>
      <c r="BJ504" s="328">
        <v>5.1181277000000001E-9</v>
      </c>
      <c r="BK504" s="328">
        <v>3.1123749999999998E-11</v>
      </c>
      <c r="BL504" s="328">
        <v>1.3924995999999999E-15</v>
      </c>
      <c r="BM504" s="41"/>
      <c r="BN504" s="111">
        <v>2.7596868999999998E-4</v>
      </c>
      <c r="BO504" s="122">
        <v>2.3506396000000002E-5</v>
      </c>
      <c r="BP504" s="122">
        <v>8.8644173E-5</v>
      </c>
      <c r="BQ504" s="122">
        <v>1.0597821000000001E-6</v>
      </c>
      <c r="BR504" s="122">
        <v>2.8761532E-5</v>
      </c>
      <c r="BS504" s="122">
        <v>2.4917270999999998E-6</v>
      </c>
      <c r="BT504" s="122">
        <v>2.0968706E-7</v>
      </c>
      <c r="BU504" s="122">
        <v>3.7695915999999999E-6</v>
      </c>
      <c r="BV504" s="122">
        <v>2.5897009000000001E-5</v>
      </c>
      <c r="BW504" s="122">
        <v>8.8849144E-6</v>
      </c>
      <c r="BX504" s="122">
        <v>8.9796845000000004E-9</v>
      </c>
      <c r="BY504" s="122">
        <v>4.6864219999999999E-8</v>
      </c>
      <c r="BZ504" s="122">
        <v>3.8809803999999999E-8</v>
      </c>
      <c r="CA504" s="122">
        <v>6.7159558000000003E-6</v>
      </c>
      <c r="CB504" s="122">
        <v>6.9807310999999995E-5</v>
      </c>
      <c r="CC504" s="122">
        <v>1.5391213000000002E-5</v>
      </c>
      <c r="CD504" s="122">
        <v>7.3474451999999996E-7</v>
      </c>
      <c r="CF504" s="173"/>
      <c r="CG504" s="42" t="s">
        <v>895</v>
      </c>
      <c r="CH504" s="42"/>
      <c r="CI504" s="42"/>
      <c r="CK504" s="50"/>
      <c r="CL504" s="41"/>
      <c r="CM504" s="41"/>
      <c r="CN504" s="41"/>
      <c r="CO504" s="41"/>
      <c r="CP504" s="41"/>
      <c r="CQ504" s="41"/>
      <c r="CR504" s="41"/>
      <c r="CS504" s="41"/>
      <c r="CT504" s="41"/>
      <c r="CU504" s="41"/>
      <c r="CV504" s="41"/>
      <c r="CW504" s="41"/>
    </row>
    <row r="505" spans="1:101" ht="14.5" customHeight="1">
      <c r="A505" s="41" t="s">
        <v>11561</v>
      </c>
      <c r="B505" s="119" t="s">
        <v>11311</v>
      </c>
      <c r="C505" s="120" t="str">
        <f t="shared" si="220"/>
        <v>A.100.06.111</v>
      </c>
      <c r="D505" s="135" t="s">
        <v>1</v>
      </c>
      <c r="E505" s="119" t="s">
        <v>6570</v>
      </c>
      <c r="F505" s="118" t="str">
        <f t="shared" si="221"/>
        <v>X10CrNiMoNb 23% inox scrap (China)</v>
      </c>
      <c r="G505" s="118">
        <f t="shared" si="222"/>
        <v>4.7528664305659998</v>
      </c>
      <c r="H505" s="118">
        <f t="shared" si="223"/>
        <v>0.14055363700000001</v>
      </c>
      <c r="I505" s="118">
        <f t="shared" si="224"/>
        <v>1.417297622</v>
      </c>
      <c r="J505" s="326">
        <f t="shared" si="225"/>
        <v>2.2913991615659999</v>
      </c>
      <c r="K505" s="118">
        <v>0.90361601000000003</v>
      </c>
      <c r="L505" s="118">
        <v>1.3303402</v>
      </c>
      <c r="M505" s="118">
        <v>5.0813164000000001E-2</v>
      </c>
      <c r="N505" s="118">
        <v>3.8230057999999997E-2</v>
      </c>
      <c r="O505" s="118">
        <v>1.3078006E-2</v>
      </c>
      <c r="P505" s="118">
        <v>7.0627834E-2</v>
      </c>
      <c r="Q505" s="118">
        <v>1.8617739000000001E-2</v>
      </c>
      <c r="R505" s="118">
        <v>3.6144257999999999E-2</v>
      </c>
      <c r="S505" s="118">
        <v>2.1984786000000001</v>
      </c>
      <c r="T505" s="118">
        <v>7.8392006000000004E-3</v>
      </c>
      <c r="U505" s="118">
        <v>8.4622263000000003E-2</v>
      </c>
      <c r="V505" s="330">
        <v>2.7012655999999999E-5</v>
      </c>
      <c r="W505" s="118">
        <v>4.3208530999999998E-4</v>
      </c>
      <c r="X505" s="118">
        <v>0</v>
      </c>
      <c r="Y505" s="41"/>
      <c r="Z505" s="327">
        <f t="shared" si="226"/>
        <v>6.7941053383458643</v>
      </c>
      <c r="AA505" s="41"/>
      <c r="AB505" s="111">
        <v>125.89372</v>
      </c>
      <c r="AC505" s="111">
        <v>103.99684000000001</v>
      </c>
      <c r="AD505" s="111">
        <v>11.472644000000001</v>
      </c>
      <c r="AE505" s="111">
        <v>0</v>
      </c>
      <c r="AF505" s="111">
        <v>10.387912</v>
      </c>
      <c r="AG505" s="111">
        <v>1.6527015999999999E-2</v>
      </c>
      <c r="AH505" s="111">
        <v>1.9796337000000001E-2</v>
      </c>
      <c r="AI505" s="41"/>
      <c r="AJ505" s="114">
        <v>0.53672591999999997</v>
      </c>
      <c r="AK505" s="114">
        <v>0.51752752000000002</v>
      </c>
      <c r="AL505" s="114">
        <v>1.3197464000000001E-2</v>
      </c>
      <c r="AM505" s="114">
        <v>6.0009408E-3</v>
      </c>
      <c r="AN505" s="113">
        <f t="shared" si="227"/>
        <v>3.1026829665819002E-5</v>
      </c>
      <c r="AO505" s="112">
        <f t="shared" si="228"/>
        <v>4.8807188979837108E-8</v>
      </c>
      <c r="AP505" s="112">
        <f t="shared" si="229"/>
        <v>0.84046789</v>
      </c>
      <c r="AQ505" s="328">
        <v>6.3321567000000002E-6</v>
      </c>
      <c r="AR505" s="328">
        <v>1.9106017000000001E-8</v>
      </c>
      <c r="AS505" s="328">
        <v>5.2197234999999999E-13</v>
      </c>
      <c r="AT505" s="328">
        <v>1.5168904E-9</v>
      </c>
      <c r="AU505" s="328">
        <v>2.605019E-12</v>
      </c>
      <c r="AV505" s="328">
        <v>5.6829555000000002E-9</v>
      </c>
      <c r="AW505" s="328">
        <v>2.4475661E-5</v>
      </c>
      <c r="AX505" s="328">
        <v>9.4413492999999996E-10</v>
      </c>
      <c r="AY505" s="328">
        <v>2.8487688E-8</v>
      </c>
      <c r="AZ505" s="328">
        <v>3.0728688999999999E-11</v>
      </c>
      <c r="BA505" s="328">
        <v>1.3673409E-13</v>
      </c>
      <c r="BB505" s="328">
        <v>1.3813356000000001E-10</v>
      </c>
      <c r="BC505" s="328">
        <v>3.3153461999999998E-12</v>
      </c>
      <c r="BD505" s="328">
        <v>1.3193359E-12</v>
      </c>
      <c r="BE505" s="328">
        <v>1.7369615999999999E-8</v>
      </c>
      <c r="BF505" s="328">
        <v>1.8606234999999999E-7</v>
      </c>
      <c r="BG505" s="328">
        <v>4.4246578999999998E-11</v>
      </c>
      <c r="BH505" s="329">
        <v>0.18499662</v>
      </c>
      <c r="BI505" s="329">
        <v>0.65547127000000005</v>
      </c>
      <c r="BJ505" s="328">
        <v>8.3775489000000008E-9</v>
      </c>
      <c r="BK505" s="328">
        <v>5.0944553999999999E-11</v>
      </c>
      <c r="BL505" s="328">
        <v>2.2792970999999999E-15</v>
      </c>
      <c r="BM505" s="41"/>
      <c r="BN505" s="111">
        <v>1.2809988E-3</v>
      </c>
      <c r="BO505" s="111">
        <v>1.9775074000000001E-4</v>
      </c>
      <c r="BP505" s="111">
        <v>1.8943768999999999E-4</v>
      </c>
      <c r="BQ505" s="122">
        <v>4.2339235000000004E-6</v>
      </c>
      <c r="BR505" s="111">
        <v>1.7271402999999999E-4</v>
      </c>
      <c r="BS505" s="122">
        <v>3.0532019E-6</v>
      </c>
      <c r="BT505" s="122">
        <v>7.8589427999999997E-7</v>
      </c>
      <c r="BU505" s="122">
        <v>4.0309213000000004E-6</v>
      </c>
      <c r="BV505" s="122">
        <v>9.4777581E-5</v>
      </c>
      <c r="BW505" s="122">
        <v>1.2319466E-5</v>
      </c>
      <c r="BX505" s="122">
        <v>1.9550265000000001E-8</v>
      </c>
      <c r="BY505" s="122">
        <v>2.8957921000000002E-8</v>
      </c>
      <c r="BZ505" s="122">
        <v>3.8995548999999999E-8</v>
      </c>
      <c r="CA505" s="122">
        <v>2.7621037999999999E-5</v>
      </c>
      <c r="CB505" s="111">
        <v>1.4034335000000001E-4</v>
      </c>
      <c r="CC505" s="111">
        <v>4.3264078000000001E-4</v>
      </c>
      <c r="CD505" s="122">
        <v>1.2026581999999999E-6</v>
      </c>
      <c r="CE505" s="154"/>
      <c r="CF505" s="173"/>
      <c r="CG505" s="42" t="s">
        <v>895</v>
      </c>
      <c r="CH505" s="42"/>
      <c r="CI505" s="42"/>
      <c r="CK505" s="50"/>
      <c r="CL505" s="41"/>
      <c r="CM505" s="41"/>
      <c r="CN505" s="41"/>
      <c r="CO505" s="41"/>
      <c r="CP505" s="41"/>
      <c r="CQ505" s="41"/>
      <c r="CR505" s="41"/>
      <c r="CS505" s="41"/>
      <c r="CT505" s="41"/>
      <c r="CU505" s="41"/>
      <c r="CV505" s="41"/>
      <c r="CW505" s="41"/>
    </row>
    <row r="506" spans="1:101" ht="14.5" customHeight="1">
      <c r="A506" s="41" t="s">
        <v>11558</v>
      </c>
      <c r="B506" s="119" t="s">
        <v>11311</v>
      </c>
      <c r="C506" s="120" t="str">
        <f t="shared" si="220"/>
        <v>A.100.06.112</v>
      </c>
      <c r="D506" s="135" t="s">
        <v>1</v>
      </c>
      <c r="E506" s="119" t="s">
        <v>6570</v>
      </c>
      <c r="F506" s="118" t="str">
        <f t="shared" si="221"/>
        <v>X10CrNiMoNb 44% inox scrap (World)</v>
      </c>
      <c r="G506" s="118">
        <f t="shared" si="222"/>
        <v>3.5587490743319998</v>
      </c>
      <c r="H506" s="118">
        <f t="shared" si="223"/>
        <v>0.11474572800000001</v>
      </c>
      <c r="I506" s="118">
        <f t="shared" si="224"/>
        <v>1.060807649</v>
      </c>
      <c r="J506" s="326">
        <f t="shared" si="225"/>
        <v>1.659089147332</v>
      </c>
      <c r="K506" s="118">
        <v>0.72410655000000002</v>
      </c>
      <c r="L506" s="118">
        <v>0.99013275000000001</v>
      </c>
      <c r="M506" s="118">
        <v>4.4469469999999997E-2</v>
      </c>
      <c r="N506" s="118">
        <v>3.4073574000000002E-2</v>
      </c>
      <c r="O506" s="118">
        <v>1.2687670999999999E-2</v>
      </c>
      <c r="P506" s="118">
        <v>5.1139834000000002E-2</v>
      </c>
      <c r="Q506" s="118">
        <v>1.6844649E-2</v>
      </c>
      <c r="R506" s="118">
        <v>2.6205428999999999E-2</v>
      </c>
      <c r="S506" s="118">
        <v>1.5878308000000001</v>
      </c>
      <c r="T506" s="118">
        <v>9.6842704000000002E-3</v>
      </c>
      <c r="U506" s="118">
        <v>6.1226528000000002E-2</v>
      </c>
      <c r="V506" s="330">
        <v>3.4602701999999999E-5</v>
      </c>
      <c r="W506" s="118">
        <v>3.1294622999999998E-4</v>
      </c>
      <c r="X506" s="118">
        <v>0</v>
      </c>
      <c r="Y506" s="41"/>
      <c r="Z506" s="327">
        <f t="shared" si="226"/>
        <v>5.4444101503759397</v>
      </c>
      <c r="AA506" s="41"/>
      <c r="AB506" s="111">
        <v>101.99169999999999</v>
      </c>
      <c r="AC506" s="111">
        <v>86.153059999999996</v>
      </c>
      <c r="AD506" s="111">
        <v>8.3007711000000004</v>
      </c>
      <c r="AE506" s="111">
        <v>0</v>
      </c>
      <c r="AF506" s="111">
        <v>7.5036659999999999</v>
      </c>
      <c r="AG506" s="111">
        <v>1.6616507999999999E-2</v>
      </c>
      <c r="AH506" s="111">
        <v>1.7589246999999999E-2</v>
      </c>
      <c r="AI506" s="41"/>
      <c r="AJ506" s="114">
        <v>0.40708464999999999</v>
      </c>
      <c r="AK506" s="114">
        <v>0.39240522999999999</v>
      </c>
      <c r="AL506" s="114">
        <v>1.0177457000000001E-2</v>
      </c>
      <c r="AM506" s="114">
        <v>4.5019665999999998E-3</v>
      </c>
      <c r="AN506" s="113">
        <f t="shared" si="227"/>
        <v>2.3525492893525198E-5</v>
      </c>
      <c r="AO506" s="112">
        <f t="shared" si="228"/>
        <v>3.7638525497294302E-8</v>
      </c>
      <c r="AP506" s="112">
        <f t="shared" si="229"/>
        <v>0.63052752999999995</v>
      </c>
      <c r="AQ506" s="328">
        <v>5.0779808000000001E-6</v>
      </c>
      <c r="AR506" s="328">
        <v>1.5321818000000001E-8</v>
      </c>
      <c r="AS506" s="328">
        <v>4.1858502999999999E-13</v>
      </c>
      <c r="AT506" s="328">
        <v>1.4808635999999999E-9</v>
      </c>
      <c r="AU506" s="328">
        <v>1.9729251999999998E-12</v>
      </c>
      <c r="AV506" s="328">
        <v>5.0653559000000003E-9</v>
      </c>
      <c r="AW506" s="328">
        <v>1.8283103999999999E-5</v>
      </c>
      <c r="AX506" s="328">
        <v>8.1826963999999996E-10</v>
      </c>
      <c r="AY506" s="328">
        <v>2.1276536E-8</v>
      </c>
      <c r="AZ506" s="328">
        <v>2.2216812E-11</v>
      </c>
      <c r="BA506" s="328">
        <v>9.9550539E-14</v>
      </c>
      <c r="BB506" s="328">
        <v>1.019533E-10</v>
      </c>
      <c r="BC506" s="328">
        <v>2.3961487000000001E-12</v>
      </c>
      <c r="BD506" s="328">
        <v>9.5950020000000002E-13</v>
      </c>
      <c r="BE506" s="328">
        <v>1.3335778E-8</v>
      </c>
      <c r="BF506" s="328">
        <v>1.3845652000000001E-7</v>
      </c>
      <c r="BG506" s="328">
        <v>5.6958724000000003E-11</v>
      </c>
      <c r="BH506" s="329">
        <v>0.13361398999999999</v>
      </c>
      <c r="BI506" s="329">
        <v>0.49691353999999999</v>
      </c>
      <c r="BJ506" s="328">
        <v>6.0676031000000002E-9</v>
      </c>
      <c r="BK506" s="328">
        <v>3.6897585999999999E-11</v>
      </c>
      <c r="BL506" s="328">
        <v>1.6508252999999999E-15</v>
      </c>
      <c r="BM506" s="41"/>
      <c r="BN506" s="111">
        <v>9.7107181000000002E-4</v>
      </c>
      <c r="BO506" s="111">
        <v>1.4797762E-4</v>
      </c>
      <c r="BP506" s="111">
        <v>1.518046E-4</v>
      </c>
      <c r="BQ506" s="122">
        <v>3.069698E-6</v>
      </c>
      <c r="BR506" s="111">
        <v>1.3143437999999999E-4</v>
      </c>
      <c r="BS506" s="122">
        <v>2.8287764999999998E-6</v>
      </c>
      <c r="BT506" s="122">
        <v>5.6806729999999998E-7</v>
      </c>
      <c r="BU506" s="122">
        <v>3.8616588000000003E-6</v>
      </c>
      <c r="BV506" s="122">
        <v>6.8626057000000006E-5</v>
      </c>
      <c r="BW506" s="122">
        <v>1.1146202000000001E-5</v>
      </c>
      <c r="BX506" s="122">
        <v>1.4790234999999999E-8</v>
      </c>
      <c r="BY506" s="122">
        <v>3.7215265999999998E-8</v>
      </c>
      <c r="BZ506" s="122">
        <v>3.8911915000000001E-8</v>
      </c>
      <c r="CA506" s="122">
        <v>2.1518309000000002E-5</v>
      </c>
      <c r="CB506" s="111">
        <v>1.1480522E-4</v>
      </c>
      <c r="CC506" s="111">
        <v>3.1246927000000001E-4</v>
      </c>
      <c r="CD506" s="122">
        <v>8.7104861999999998E-7</v>
      </c>
      <c r="CE506" s="154"/>
      <c r="CF506" s="173"/>
      <c r="CG506" s="42" t="s">
        <v>895</v>
      </c>
      <c r="CH506" s="42"/>
      <c r="CI506" s="42"/>
      <c r="CK506" s="50"/>
      <c r="CL506" s="41"/>
      <c r="CM506" s="41"/>
      <c r="CN506" s="41"/>
      <c r="CO506" s="41"/>
      <c r="CP506" s="41"/>
      <c r="CQ506" s="41"/>
      <c r="CR506" s="41"/>
      <c r="CS506" s="41"/>
      <c r="CT506" s="41"/>
      <c r="CU506" s="41"/>
      <c r="CV506" s="41"/>
      <c r="CW506" s="41"/>
    </row>
    <row r="507" spans="1:101" ht="14.5" customHeight="1">
      <c r="A507" s="41" t="s">
        <v>11555</v>
      </c>
      <c r="B507" s="119" t="s">
        <v>11311</v>
      </c>
      <c r="C507" s="120" t="str">
        <f t="shared" si="220"/>
        <v>A.100.06.113</v>
      </c>
      <c r="D507" s="135" t="s">
        <v>1</v>
      </c>
      <c r="E507" s="119" t="s">
        <v>6570</v>
      </c>
      <c r="F507" s="118" t="str">
        <f t="shared" si="221"/>
        <v>X10CrNiMoNb 70% inox scrap (EU, USA)</v>
      </c>
      <c r="G507" s="118">
        <f t="shared" si="222"/>
        <v>2.1475195082459999</v>
      </c>
      <c r="H507" s="118">
        <f t="shared" si="223"/>
        <v>8.4245471000000002E-2</v>
      </c>
      <c r="I507" s="118">
        <f t="shared" si="224"/>
        <v>0.63950132800000004</v>
      </c>
      <c r="J507" s="326">
        <f t="shared" si="225"/>
        <v>0.91181369924599998</v>
      </c>
      <c r="K507" s="118">
        <v>0.51195900999999999</v>
      </c>
      <c r="L507" s="118">
        <v>0.58806941000000001</v>
      </c>
      <c r="M507" s="118">
        <v>3.6972377000000001E-2</v>
      </c>
      <c r="N507" s="118">
        <v>2.9161366000000001E-2</v>
      </c>
      <c r="O507" s="118">
        <v>1.2226364999999999E-2</v>
      </c>
      <c r="P507" s="118">
        <v>2.8108561000000001E-2</v>
      </c>
      <c r="Q507" s="118">
        <v>1.4749178999999999E-2</v>
      </c>
      <c r="R507" s="118">
        <v>1.4459540999999999E-2</v>
      </c>
      <c r="S507" s="118">
        <v>0.86615615000000001</v>
      </c>
      <c r="T507" s="118">
        <v>1.1864807E-2</v>
      </c>
      <c r="U507" s="118">
        <v>3.3577023999999997E-2</v>
      </c>
      <c r="V507" s="330">
        <v>4.3572755999999997E-5</v>
      </c>
      <c r="W507" s="118">
        <v>1.7214549000000001E-4</v>
      </c>
      <c r="X507" s="118">
        <v>0</v>
      </c>
      <c r="Y507" s="41"/>
      <c r="Z507" s="327">
        <f t="shared" si="226"/>
        <v>3.8493158646616537</v>
      </c>
      <c r="AA507" s="41"/>
      <c r="AB507" s="111">
        <v>73.743859</v>
      </c>
      <c r="AC507" s="111">
        <v>65.064950999999994</v>
      </c>
      <c r="AD507" s="111">
        <v>4.5521940000000001</v>
      </c>
      <c r="AE507" s="111">
        <v>0</v>
      </c>
      <c r="AF507" s="111">
        <v>4.0950112000000001</v>
      </c>
      <c r="AG507" s="111">
        <v>1.6722272E-2</v>
      </c>
      <c r="AH507" s="111">
        <v>1.4980868E-2</v>
      </c>
      <c r="AI507" s="41"/>
      <c r="AJ507" s="114">
        <v>0.25387224000000003</v>
      </c>
      <c r="AK507" s="114">
        <v>0.24453343</v>
      </c>
      <c r="AL507" s="114">
        <v>6.6083582999999996E-3</v>
      </c>
      <c r="AM507" s="114">
        <v>2.7304515999999998E-3</v>
      </c>
      <c r="AN507" s="113">
        <f t="shared" si="227"/>
        <v>1.4660277234705303E-5</v>
      </c>
      <c r="AO507" s="112">
        <f t="shared" si="228"/>
        <v>2.4439194647701988E-8</v>
      </c>
      <c r="AP507" s="112">
        <f t="shared" si="229"/>
        <v>0.38241619399999999</v>
      </c>
      <c r="AQ507" s="328">
        <v>3.5957729999999998E-6</v>
      </c>
      <c r="AR507" s="328">
        <v>1.0849582E-8</v>
      </c>
      <c r="AS507" s="328">
        <v>2.9640001000000002E-13</v>
      </c>
      <c r="AT507" s="328">
        <v>1.4382864000000001E-9</v>
      </c>
      <c r="AU507" s="328">
        <v>1.2259053000000001E-12</v>
      </c>
      <c r="AV507" s="328">
        <v>4.3354653999999999E-9</v>
      </c>
      <c r="AW507" s="328">
        <v>1.0964628E-5</v>
      </c>
      <c r="AX507" s="328">
        <v>6.6951975E-10</v>
      </c>
      <c r="AY507" s="328">
        <v>1.2754265E-8</v>
      </c>
      <c r="AZ507" s="328">
        <v>1.2157322E-11</v>
      </c>
      <c r="BA507" s="328">
        <v>5.5606345999999998E-14</v>
      </c>
      <c r="BB507" s="328">
        <v>5.9194803999999999E-11</v>
      </c>
      <c r="BC507" s="328">
        <v>1.3098244000000001E-12</v>
      </c>
      <c r="BD507" s="328">
        <v>5.3423985999999995E-13</v>
      </c>
      <c r="BE507" s="328">
        <v>8.5685160000000001E-9</v>
      </c>
      <c r="BF507" s="328">
        <v>8.2195074000000006E-8</v>
      </c>
      <c r="BG507" s="328">
        <v>7.1982168999999998E-11</v>
      </c>
      <c r="BH507" s="329">
        <v>7.2889064000000003E-2</v>
      </c>
      <c r="BI507" s="329">
        <v>0.30952712999999998</v>
      </c>
      <c r="BJ507" s="328">
        <v>3.337667E-9</v>
      </c>
      <c r="BK507" s="328">
        <v>2.0296624E-11</v>
      </c>
      <c r="BL507" s="328">
        <v>9.0808599000000006E-16</v>
      </c>
      <c r="BM507" s="41"/>
      <c r="BN507" s="111">
        <v>6.0479448999999996E-4</v>
      </c>
      <c r="BO507" s="122">
        <v>8.9154829999999998E-5</v>
      </c>
      <c r="BP507" s="111">
        <v>1.0732914E-4</v>
      </c>
      <c r="BQ507" s="122">
        <v>1.6937951E-6</v>
      </c>
      <c r="BR507" s="122">
        <v>8.2649338000000006E-5</v>
      </c>
      <c r="BS507" s="122">
        <v>2.5635462999999999E-6</v>
      </c>
      <c r="BT507" s="122">
        <v>3.1063541999999999E-7</v>
      </c>
      <c r="BU507" s="122">
        <v>3.6616213E-6</v>
      </c>
      <c r="BV507" s="122">
        <v>3.7719709999999998E-5</v>
      </c>
      <c r="BW507" s="122">
        <v>9.7596173000000002E-6</v>
      </c>
      <c r="BX507" s="122">
        <v>9.1647456999999997E-9</v>
      </c>
      <c r="BY507" s="122">
        <v>4.6973945999999997E-8</v>
      </c>
      <c r="BZ507" s="122">
        <v>3.8813074999999999E-8</v>
      </c>
      <c r="CA507" s="122">
        <v>1.4305993000000001E-5</v>
      </c>
      <c r="CB507" s="122">
        <v>8.4623788999999998E-5</v>
      </c>
      <c r="CC507" s="111">
        <v>1.7044837999999999E-4</v>
      </c>
      <c r="CD507" s="122">
        <v>4.7914642000000004E-7</v>
      </c>
      <c r="CE507" s="154"/>
      <c r="CF507" s="173"/>
      <c r="CG507" s="42" t="s">
        <v>895</v>
      </c>
      <c r="CH507" s="42"/>
      <c r="CI507" s="42"/>
      <c r="CK507" s="76"/>
      <c r="CL507" s="41"/>
      <c r="CM507" s="41"/>
      <c r="CN507" s="41"/>
      <c r="CO507" s="41"/>
      <c r="CP507" s="41"/>
      <c r="CQ507" s="41"/>
      <c r="CR507" s="41"/>
      <c r="CS507" s="41"/>
      <c r="CT507" s="41"/>
      <c r="CU507" s="41"/>
      <c r="CV507" s="41"/>
      <c r="CW507" s="41"/>
    </row>
    <row r="508" spans="1:101" ht="14.5" customHeight="1">
      <c r="A508" s="41" t="s">
        <v>11552</v>
      </c>
      <c r="B508" s="119" t="s">
        <v>11311</v>
      </c>
      <c r="C508" s="120" t="str">
        <f t="shared" si="220"/>
        <v>A.100.06.114</v>
      </c>
      <c r="D508" s="135" t="s">
        <v>1</v>
      </c>
      <c r="E508" s="119" t="s">
        <v>6570</v>
      </c>
      <c r="F508" s="118" t="str">
        <f t="shared" si="221"/>
        <v>X10CrNiS (303) 23% inox scrap (China)</v>
      </c>
      <c r="G508" s="118">
        <f t="shared" si="222"/>
        <v>3.0645321099730003</v>
      </c>
      <c r="H508" s="118">
        <f t="shared" si="223"/>
        <v>0.12998984499999999</v>
      </c>
      <c r="I508" s="118">
        <f t="shared" si="224"/>
        <v>1.0867913080000002</v>
      </c>
      <c r="J508" s="326">
        <f t="shared" si="225"/>
        <v>1.0387343169730001</v>
      </c>
      <c r="K508" s="118">
        <v>0.80901663999999995</v>
      </c>
      <c r="L508" s="118">
        <v>1.0160818</v>
      </c>
      <c r="M508" s="118">
        <v>3.9828454999999999E-2</v>
      </c>
      <c r="N508" s="118">
        <v>3.5282486000000002E-2</v>
      </c>
      <c r="O508" s="118">
        <v>1.3208180999999999E-2</v>
      </c>
      <c r="P508" s="118">
        <v>6.6481692999999994E-2</v>
      </c>
      <c r="Q508" s="118">
        <v>1.5017485000000001E-2</v>
      </c>
      <c r="R508" s="118">
        <v>3.0881052999999999E-2</v>
      </c>
      <c r="S508" s="118">
        <v>0.95101166999999998</v>
      </c>
      <c r="T508" s="118">
        <v>7.2030176999999997E-3</v>
      </c>
      <c r="U508" s="118">
        <v>7.9945602000000004E-2</v>
      </c>
      <c r="V508" s="330">
        <v>2.5419603000000001E-5</v>
      </c>
      <c r="W508" s="118">
        <v>5.4860767000000003E-4</v>
      </c>
      <c r="X508" s="118">
        <v>0</v>
      </c>
      <c r="Y508" s="41"/>
      <c r="Z508" s="327">
        <f t="shared" si="226"/>
        <v>6.0828318796992473</v>
      </c>
      <c r="AA508" s="41"/>
      <c r="AB508" s="111">
        <v>115.24121</v>
      </c>
      <c r="AC508" s="111">
        <v>94.492085000000003</v>
      </c>
      <c r="AD508" s="111">
        <v>10.838607</v>
      </c>
      <c r="AE508" s="111">
        <v>0</v>
      </c>
      <c r="AF508" s="111">
        <v>9.8834374</v>
      </c>
      <c r="AG508" s="111">
        <v>1.6042589999999999E-2</v>
      </c>
      <c r="AH508" s="111">
        <v>1.1037791E-2</v>
      </c>
      <c r="AI508" s="41"/>
      <c r="AJ508" s="114">
        <v>0.42467331000000003</v>
      </c>
      <c r="AK508" s="114">
        <v>0.40945597</v>
      </c>
      <c r="AL508" s="114">
        <v>1.0813056999999999E-2</v>
      </c>
      <c r="AM508" s="114">
        <v>4.4042873000000003E-3</v>
      </c>
      <c r="AN508" s="113">
        <f t="shared" si="227"/>
        <v>2.4547719728430388E-5</v>
      </c>
      <c r="AO508" s="112">
        <f t="shared" si="228"/>
        <v>3.9989115300925304E-8</v>
      </c>
      <c r="AP508" s="112">
        <f t="shared" si="229"/>
        <v>0.61684695900000008</v>
      </c>
      <c r="AQ508" s="328">
        <v>5.6686679999999996E-6</v>
      </c>
      <c r="AR508" s="328">
        <v>1.7103971E-8</v>
      </c>
      <c r="AS508" s="328">
        <v>4.6727937999999999E-13</v>
      </c>
      <c r="AT508" s="328">
        <v>1.530948E-9</v>
      </c>
      <c r="AU508" s="328">
        <v>3.0743038999999998E-13</v>
      </c>
      <c r="AV508" s="328">
        <v>5.2450420000000001E-9</v>
      </c>
      <c r="AW508" s="328">
        <v>1.8760754999999999E-5</v>
      </c>
      <c r="AX508" s="328">
        <v>8.4896341999999997E-10</v>
      </c>
      <c r="AY508" s="328">
        <v>2.1834575E-8</v>
      </c>
      <c r="AZ508" s="328">
        <v>2.8477050999999999E-11</v>
      </c>
      <c r="BA508" s="328">
        <v>1.636445E-14</v>
      </c>
      <c r="BB508" s="328">
        <v>6.3217320000000006E-11</v>
      </c>
      <c r="BC508" s="328">
        <v>2.0865980000000001E-12</v>
      </c>
      <c r="BD508" s="328">
        <v>5.8039713000000003E-13</v>
      </c>
      <c r="BE508" s="328">
        <v>1.3959429000000001E-8</v>
      </c>
      <c r="BF508" s="328">
        <v>8.6924241999999996E-8</v>
      </c>
      <c r="BG508" s="328">
        <v>4.2074979000000002E-11</v>
      </c>
      <c r="BH508" s="329">
        <v>4.7974298999999998E-2</v>
      </c>
      <c r="BI508" s="329">
        <v>0.56887266000000003</v>
      </c>
      <c r="BJ508" s="328">
        <v>1.0636760000000001E-8</v>
      </c>
      <c r="BK508" s="328">
        <v>6.4682998000000002E-11</v>
      </c>
      <c r="BL508" s="328">
        <v>2.8939653E-15</v>
      </c>
      <c r="BM508" s="41"/>
      <c r="BN508" s="111">
        <v>7.8002037999999998E-4</v>
      </c>
      <c r="BO508" s="111">
        <v>1.5186314E-4</v>
      </c>
      <c r="BP508" s="111">
        <v>1.6960548999999999E-4</v>
      </c>
      <c r="BQ508" s="122">
        <v>3.6173215000000001E-6</v>
      </c>
      <c r="BR508" s="111">
        <v>1.3506206000000001E-4</v>
      </c>
      <c r="BS508" s="122">
        <v>2.6549325999999999E-6</v>
      </c>
      <c r="BT508" s="122">
        <v>7.2503056000000005E-7</v>
      </c>
      <c r="BU508" s="122">
        <v>3.9728110000000004E-6</v>
      </c>
      <c r="BV508" s="122">
        <v>8.9213750999999995E-5</v>
      </c>
      <c r="BW508" s="122">
        <v>9.9371570999999993E-6</v>
      </c>
      <c r="BX508" s="122">
        <v>2.2815606999999999E-9</v>
      </c>
      <c r="BY508" s="122">
        <v>2.7440092999999999E-8</v>
      </c>
      <c r="BZ508" s="122">
        <v>3.8690700000000002E-8</v>
      </c>
      <c r="CA508" s="122">
        <v>2.2274391999999999E-5</v>
      </c>
      <c r="CB508" s="111">
        <v>1.2825607999999999E-4</v>
      </c>
      <c r="CC508" s="122">
        <v>6.1242813999999994E-5</v>
      </c>
      <c r="CD508" s="122">
        <v>1.5269843E-6</v>
      </c>
      <c r="CE508" s="154"/>
      <c r="CF508" s="173"/>
      <c r="CG508" s="42" t="s">
        <v>895</v>
      </c>
      <c r="CH508" s="42"/>
      <c r="CI508" s="42"/>
      <c r="CK508" s="50"/>
      <c r="CL508" s="41"/>
      <c r="CM508" s="41"/>
      <c r="CN508" s="41"/>
      <c r="CO508" s="41"/>
      <c r="CP508" s="41"/>
      <c r="CQ508" s="41"/>
      <c r="CR508" s="41"/>
      <c r="CS508" s="41"/>
      <c r="CT508" s="41"/>
      <c r="CU508" s="41"/>
      <c r="CV508" s="41"/>
      <c r="CW508" s="41"/>
    </row>
    <row r="509" spans="1:101" ht="14.5" customHeight="1">
      <c r="A509" s="41" t="s">
        <v>11549</v>
      </c>
      <c r="B509" s="119" t="s">
        <v>11311</v>
      </c>
      <c r="C509" s="120" t="str">
        <f t="shared" si="220"/>
        <v>A.100.06.115</v>
      </c>
      <c r="D509" s="135" t="s">
        <v>1</v>
      </c>
      <c r="E509" s="119" t="s">
        <v>6570</v>
      </c>
      <c r="F509" s="118" t="str">
        <f t="shared" si="221"/>
        <v>X10CrNiS (303) 44% inox scrap (World)</v>
      </c>
      <c r="G509" s="118">
        <f t="shared" si="222"/>
        <v>2.3393965543229998</v>
      </c>
      <c r="H509" s="118">
        <f t="shared" si="223"/>
        <v>0.107116322</v>
      </c>
      <c r="I509" s="118">
        <f t="shared" si="224"/>
        <v>0.82210868400000003</v>
      </c>
      <c r="J509" s="326">
        <f t="shared" si="225"/>
        <v>0.754386768323</v>
      </c>
      <c r="K509" s="118">
        <v>0.65578477999999996</v>
      </c>
      <c r="L509" s="118">
        <v>0.76316839000000003</v>
      </c>
      <c r="M509" s="118">
        <v>3.6536068999999997E-2</v>
      </c>
      <c r="N509" s="118">
        <v>3.1944772000000003E-2</v>
      </c>
      <c r="O509" s="118">
        <v>1.2781686E-2</v>
      </c>
      <c r="P509" s="118">
        <v>4.8145398999999998E-2</v>
      </c>
      <c r="Q509" s="118">
        <v>1.4244465E-2</v>
      </c>
      <c r="R509" s="118">
        <v>2.2404225E-2</v>
      </c>
      <c r="S509" s="118">
        <v>0.68688247000000002</v>
      </c>
      <c r="T509" s="118">
        <v>9.2248048999999995E-3</v>
      </c>
      <c r="U509" s="118">
        <v>5.7848940000000001E-2</v>
      </c>
      <c r="V509" s="330">
        <v>3.3452162999999997E-5</v>
      </c>
      <c r="W509" s="118">
        <v>3.9710126000000001E-4</v>
      </c>
      <c r="X509" s="118">
        <v>0</v>
      </c>
      <c r="Y509" s="41"/>
      <c r="Z509" s="327">
        <f t="shared" si="226"/>
        <v>4.9307126315789471</v>
      </c>
      <c r="AA509" s="41"/>
      <c r="AB509" s="111">
        <v>94.298220000000001</v>
      </c>
      <c r="AC509" s="111">
        <v>79.288511</v>
      </c>
      <c r="AD509" s="111">
        <v>7.8428551999999998</v>
      </c>
      <c r="AE509" s="111">
        <v>0</v>
      </c>
      <c r="AF509" s="111">
        <v>7.1393230000000001</v>
      </c>
      <c r="AG509" s="111">
        <v>1.6266645E-2</v>
      </c>
      <c r="AH509" s="111">
        <v>1.126363E-2</v>
      </c>
      <c r="AI509" s="41"/>
      <c r="AJ509" s="114">
        <v>0.32615777000000001</v>
      </c>
      <c r="AK509" s="114">
        <v>0.31435354999999998</v>
      </c>
      <c r="AL509" s="114">
        <v>8.4553852999999998E-3</v>
      </c>
      <c r="AM509" s="114">
        <v>3.3488279999999999E-3</v>
      </c>
      <c r="AN509" s="113">
        <f t="shared" si="227"/>
        <v>1.8846135805155664E-5</v>
      </c>
      <c r="AO509" s="112">
        <f t="shared" si="228"/>
        <v>3.1269915892934295E-8</v>
      </c>
      <c r="AP509" s="112">
        <f t="shared" si="229"/>
        <v>0.46902352399999997</v>
      </c>
      <c r="AQ509" s="328">
        <v>4.5987944999999999E-6</v>
      </c>
      <c r="AR509" s="328">
        <v>1.3875894999999999E-8</v>
      </c>
      <c r="AS509" s="328">
        <v>3.7908454999999999E-13</v>
      </c>
      <c r="AT509" s="328">
        <v>1.4910162999999999E-9</v>
      </c>
      <c r="AU509" s="328">
        <v>3.1355565999999998E-13</v>
      </c>
      <c r="AV509" s="328">
        <v>4.7490849999999998E-9</v>
      </c>
      <c r="AW509" s="328">
        <v>1.4155672000000001E-5</v>
      </c>
      <c r="AX509" s="328">
        <v>7.4953465999999997E-10</v>
      </c>
      <c r="AY509" s="328">
        <v>1.647151E-8</v>
      </c>
      <c r="AZ509" s="328">
        <v>2.0590629000000001E-11</v>
      </c>
      <c r="BA509" s="328">
        <v>1.2616912E-14</v>
      </c>
      <c r="BB509" s="328">
        <v>4.7847123000000002E-11</v>
      </c>
      <c r="BC509" s="328">
        <v>1.5087195E-12</v>
      </c>
      <c r="BD509" s="328">
        <v>4.2582221999999998E-13</v>
      </c>
      <c r="BE509" s="328">
        <v>1.0872865000000001E-8</v>
      </c>
      <c r="BF509" s="328">
        <v>6.6856770000000001E-8</v>
      </c>
      <c r="BG509" s="328">
        <v>5.5390347000000002E-11</v>
      </c>
      <c r="BH509" s="329">
        <v>3.4653424000000002E-2</v>
      </c>
      <c r="BI509" s="329">
        <v>0.43437009999999998</v>
      </c>
      <c r="BJ509" s="328">
        <v>7.6992553000000003E-9</v>
      </c>
      <c r="BK509" s="328">
        <v>4.6819795999999998E-11</v>
      </c>
      <c r="BL509" s="328">
        <v>2.0947522999999999E-15</v>
      </c>
      <c r="BM509" s="41"/>
      <c r="BN509" s="111">
        <v>6.0925408000000005E-4</v>
      </c>
      <c r="BO509" s="111">
        <v>1.1483657E-4</v>
      </c>
      <c r="BP509" s="111">
        <v>1.3748134999999999E-4</v>
      </c>
      <c r="BQ509" s="122">
        <v>2.6243743000000002E-6</v>
      </c>
      <c r="BR509" s="111">
        <v>1.0424129E-4</v>
      </c>
      <c r="BS509" s="122">
        <v>2.5411375000000002E-6</v>
      </c>
      <c r="BT509" s="122">
        <v>5.2411017000000003E-7</v>
      </c>
      <c r="BU509" s="122">
        <v>3.8196903E-6</v>
      </c>
      <c r="BV509" s="122">
        <v>6.4607735000000004E-5</v>
      </c>
      <c r="BW509" s="122">
        <v>9.4256455999999994E-6</v>
      </c>
      <c r="BX509" s="122">
        <v>2.3183933000000001E-9</v>
      </c>
      <c r="BY509" s="122">
        <v>3.6119055999999999E-8</v>
      </c>
      <c r="BZ509" s="122">
        <v>3.8691745999999998E-8</v>
      </c>
      <c r="CA509" s="122">
        <v>1.7656842000000002E-5</v>
      </c>
      <c r="CB509" s="111">
        <v>1.0607553E-4</v>
      </c>
      <c r="CC509" s="122">
        <v>4.4237397000000003E-5</v>
      </c>
      <c r="CD509" s="122">
        <v>1.1052842000000001E-6</v>
      </c>
      <c r="CF509" s="173"/>
      <c r="CG509" s="42" t="s">
        <v>895</v>
      </c>
      <c r="CH509" s="42"/>
      <c r="CI509" s="42"/>
      <c r="CK509" s="50"/>
      <c r="CL509" s="41"/>
      <c r="CM509" s="41"/>
      <c r="CN509" s="41"/>
      <c r="CO509" s="41"/>
      <c r="CP509" s="41"/>
      <c r="CQ509" s="41"/>
      <c r="CR509" s="41"/>
      <c r="CS509" s="41"/>
      <c r="CT509" s="41"/>
      <c r="CU509" s="41"/>
      <c r="CV509" s="41"/>
      <c r="CW509" s="41"/>
    </row>
    <row r="510" spans="1:101" ht="14.5" customHeight="1">
      <c r="A510" s="41" t="s">
        <v>11546</v>
      </c>
      <c r="B510" s="119" t="s">
        <v>11311</v>
      </c>
      <c r="C510" s="120" t="str">
        <f t="shared" si="220"/>
        <v>A.100.06.116</v>
      </c>
      <c r="D510" s="135" t="s">
        <v>1</v>
      </c>
      <c r="E510" s="119" t="s">
        <v>6570</v>
      </c>
      <c r="F510" s="118" t="str">
        <f t="shared" si="221"/>
        <v>X10CrNiS (303) 70% inox scrap (EU, USA)</v>
      </c>
      <c r="G510" s="118">
        <f t="shared" si="222"/>
        <v>1.4824181204290001</v>
      </c>
      <c r="H510" s="118">
        <f t="shared" si="223"/>
        <v>8.0083977999999986E-2</v>
      </c>
      <c r="I510" s="118">
        <f t="shared" si="224"/>
        <v>0.509301895</v>
      </c>
      <c r="J510" s="326">
        <f t="shared" si="225"/>
        <v>0.41833965742900003</v>
      </c>
      <c r="K510" s="118">
        <v>0.47469259000000003</v>
      </c>
      <c r="L510" s="118">
        <v>0.46427067</v>
      </c>
      <c r="M510" s="118">
        <v>3.2645067999999999E-2</v>
      </c>
      <c r="N510" s="118">
        <v>2.8000201999999998E-2</v>
      </c>
      <c r="O510" s="118">
        <v>1.2277646E-2</v>
      </c>
      <c r="P510" s="118">
        <v>2.6475233000000001E-2</v>
      </c>
      <c r="Q510" s="118">
        <v>1.3330897E-2</v>
      </c>
      <c r="R510" s="118">
        <v>1.2386157E-2</v>
      </c>
      <c r="S510" s="118">
        <v>0.37472977000000002</v>
      </c>
      <c r="T510" s="118">
        <v>1.161419E-2</v>
      </c>
      <c r="U510" s="118">
        <v>3.1734704000000002E-2</v>
      </c>
      <c r="V510" s="330">
        <v>4.2945189E-5</v>
      </c>
      <c r="W510" s="118">
        <v>2.1804824E-4</v>
      </c>
      <c r="X510" s="118">
        <v>0</v>
      </c>
      <c r="Y510" s="41"/>
      <c r="Z510" s="327">
        <f t="shared" si="226"/>
        <v>3.5691172180451129</v>
      </c>
      <c r="AA510" s="41"/>
      <c r="AB510" s="111">
        <v>69.547414000000003</v>
      </c>
      <c r="AC510" s="111">
        <v>61.320650999999998</v>
      </c>
      <c r="AD510" s="111">
        <v>4.3024217</v>
      </c>
      <c r="AE510" s="111">
        <v>0</v>
      </c>
      <c r="AF510" s="111">
        <v>3.8962786999999999</v>
      </c>
      <c r="AG510" s="111">
        <v>1.6531437E-2</v>
      </c>
      <c r="AH510" s="111">
        <v>1.1530532E-2</v>
      </c>
      <c r="AI510" s="41"/>
      <c r="AJ510" s="114">
        <v>0.20973030000000001</v>
      </c>
      <c r="AK510" s="114">
        <v>0.20195979</v>
      </c>
      <c r="AL510" s="114">
        <v>5.6690463999999998E-3</v>
      </c>
      <c r="AM510" s="114">
        <v>2.1014669000000001E-3</v>
      </c>
      <c r="AN510" s="113">
        <f t="shared" si="227"/>
        <v>1.210790113409461E-5</v>
      </c>
      <c r="AO510" s="112">
        <f t="shared" si="228"/>
        <v>2.0965408132401901E-8</v>
      </c>
      <c r="AP510" s="112">
        <f t="shared" si="229"/>
        <v>0.29432309200000001</v>
      </c>
      <c r="AQ510" s="328">
        <v>3.3343987000000002E-6</v>
      </c>
      <c r="AR510" s="328">
        <v>1.0060897E-8</v>
      </c>
      <c r="AS510" s="328">
        <v>2.7485429000000001E-13</v>
      </c>
      <c r="AT510" s="328">
        <v>1.4438242E-9</v>
      </c>
      <c r="AU510" s="328">
        <v>3.2079461E-13</v>
      </c>
      <c r="AV510" s="328">
        <v>4.162954E-9</v>
      </c>
      <c r="AW510" s="328">
        <v>8.7133019000000006E-6</v>
      </c>
      <c r="AX510" s="328">
        <v>6.3202793999999996E-10</v>
      </c>
      <c r="AY510" s="328">
        <v>1.0133342E-8</v>
      </c>
      <c r="AZ510" s="328">
        <v>1.1270313E-11</v>
      </c>
      <c r="BA510" s="328">
        <v>8.1880039000000006E-15</v>
      </c>
      <c r="BB510" s="328">
        <v>2.9682343999999997E-11</v>
      </c>
      <c r="BC510" s="328">
        <v>8.2577210000000003E-13</v>
      </c>
      <c r="BD510" s="328">
        <v>2.4314277999999999E-13</v>
      </c>
      <c r="BE510" s="328">
        <v>7.2251089000000001E-9</v>
      </c>
      <c r="BF510" s="328">
        <v>4.3140666999999999E-8</v>
      </c>
      <c r="BG510" s="328">
        <v>7.1126690000000006E-11</v>
      </c>
      <c r="BH510" s="329">
        <v>1.8910572E-2</v>
      </c>
      <c r="BI510" s="329">
        <v>0.27541251999999999</v>
      </c>
      <c r="BJ510" s="328">
        <v>4.2276591999999996E-9</v>
      </c>
      <c r="BK510" s="328">
        <v>2.5708737999999999E-11</v>
      </c>
      <c r="BL510" s="328">
        <v>1.1502279999999999E-15</v>
      </c>
      <c r="BM510" s="41"/>
      <c r="BN510" s="111">
        <v>4.0743936000000003E-4</v>
      </c>
      <c r="BO510" s="122">
        <v>7.1077892999999993E-5</v>
      </c>
      <c r="BP510" s="122">
        <v>9.9516458E-5</v>
      </c>
      <c r="BQ510" s="122">
        <v>1.4508912999999999E-6</v>
      </c>
      <c r="BR510" s="122">
        <v>6.7816743000000002E-5</v>
      </c>
      <c r="BS510" s="122">
        <v>2.4066523999999999E-6</v>
      </c>
      <c r="BT510" s="122">
        <v>2.8665879999999999E-7</v>
      </c>
      <c r="BU510" s="122">
        <v>3.6387293999999999E-6</v>
      </c>
      <c r="BV510" s="122">
        <v>3.5527897999999997E-5</v>
      </c>
      <c r="BW510" s="122">
        <v>8.8211319000000002E-6</v>
      </c>
      <c r="BX510" s="122">
        <v>2.3619226000000001E-9</v>
      </c>
      <c r="BY510" s="122">
        <v>4.6376014000000002E-8</v>
      </c>
      <c r="BZ510" s="122">
        <v>3.8692982999999999E-8</v>
      </c>
      <c r="CA510" s="122">
        <v>1.2199738E-5</v>
      </c>
      <c r="CB510" s="122">
        <v>7.9862139999999998E-5</v>
      </c>
      <c r="CC510" s="122">
        <v>2.4140087000000001E-5</v>
      </c>
      <c r="CD510" s="122">
        <v>6.0691126999999997E-7</v>
      </c>
      <c r="CE510" s="154"/>
      <c r="CF510" s="173"/>
      <c r="CG510" s="42" t="s">
        <v>895</v>
      </c>
      <c r="CH510" s="42"/>
      <c r="CI510" s="42"/>
      <c r="CK510" s="50"/>
      <c r="CL510" s="41"/>
      <c r="CM510" s="41"/>
      <c r="CN510" s="41"/>
      <c r="CO510" s="41"/>
      <c r="CP510" s="41"/>
      <c r="CQ510" s="41"/>
      <c r="CR510" s="41"/>
      <c r="CS510" s="41"/>
      <c r="CT510" s="41"/>
      <c r="CU510" s="41"/>
      <c r="CV510" s="41"/>
      <c r="CW510" s="41"/>
    </row>
    <row r="511" spans="1:101" ht="14.5" customHeight="1">
      <c r="A511" s="41" t="s">
        <v>11543</v>
      </c>
      <c r="B511" s="119" t="s">
        <v>11311</v>
      </c>
      <c r="C511" s="120" t="str">
        <f t="shared" si="220"/>
        <v>A.100.06.117</v>
      </c>
      <c r="D511" s="135" t="s">
        <v>1</v>
      </c>
      <c r="E511" s="119" t="s">
        <v>6570</v>
      </c>
      <c r="F511" s="118" t="str">
        <f t="shared" si="221"/>
        <v>X12Cr13 (416) 23% inox scrap (China)</v>
      </c>
      <c r="G511" s="118">
        <f t="shared" si="222"/>
        <v>1.162153550283</v>
      </c>
      <c r="H511" s="118">
        <f t="shared" si="223"/>
        <v>0.105841949</v>
      </c>
      <c r="I511" s="118">
        <f t="shared" si="224"/>
        <v>0.23670076700000001</v>
      </c>
      <c r="J511" s="326">
        <f t="shared" si="225"/>
        <v>0.20488861428300001</v>
      </c>
      <c r="K511" s="118">
        <v>0.61472221999999999</v>
      </c>
      <c r="L511" s="118">
        <v>0.17619915</v>
      </c>
      <c r="M511" s="118">
        <v>3.7722652000000002E-2</v>
      </c>
      <c r="N511" s="118">
        <v>2.8833141E-2</v>
      </c>
      <c r="O511" s="118">
        <v>1.3540141E-2</v>
      </c>
      <c r="P511" s="118">
        <v>4.8320842000000003E-2</v>
      </c>
      <c r="Q511" s="118">
        <v>1.5147825E-2</v>
      </c>
      <c r="R511" s="118">
        <v>2.2778965000000002E-2</v>
      </c>
      <c r="S511" s="118">
        <v>0.14000386000000001</v>
      </c>
      <c r="T511" s="118">
        <v>6.5132894000000004E-3</v>
      </c>
      <c r="U511" s="118">
        <v>5.7686842000000002E-2</v>
      </c>
      <c r="V511" s="330">
        <v>2.5292812999999998E-5</v>
      </c>
      <c r="W511" s="118">
        <v>6.5933007000000001E-4</v>
      </c>
      <c r="X511" s="118">
        <v>0</v>
      </c>
      <c r="Y511" s="41"/>
      <c r="Z511" s="327">
        <f t="shared" si="226"/>
        <v>4.6219715789473677</v>
      </c>
      <c r="AA511" s="41"/>
      <c r="AB511" s="111">
        <v>86.256096999999997</v>
      </c>
      <c r="AC511" s="111">
        <v>71.279615000000007</v>
      </c>
      <c r="AD511" s="111">
        <v>7.8208789000000003</v>
      </c>
      <c r="AE511" s="111">
        <v>0</v>
      </c>
      <c r="AF511" s="111">
        <v>7.1283243000000001</v>
      </c>
      <c r="AG511" s="111">
        <v>1.6027004000000001E-2</v>
      </c>
      <c r="AH511" s="111">
        <v>1.1251307E-2</v>
      </c>
      <c r="AI511" s="41"/>
      <c r="AJ511" s="114">
        <v>0.13979768000000001</v>
      </c>
      <c r="AK511" s="114">
        <v>0.13242706000000001</v>
      </c>
      <c r="AL511" s="114">
        <v>4.8427291999999997E-3</v>
      </c>
      <c r="AM511" s="114">
        <v>2.5278888000000001E-3</v>
      </c>
      <c r="AN511" s="113">
        <f t="shared" si="227"/>
        <v>7.9392720335311583E-6</v>
      </c>
      <c r="AO511" s="112">
        <f t="shared" si="228"/>
        <v>1.7909501450421998E-8</v>
      </c>
      <c r="AP511" s="112">
        <f t="shared" si="229"/>
        <v>0.35404604989999999</v>
      </c>
      <c r="AQ511" s="328">
        <v>4.3136824000000004E-6</v>
      </c>
      <c r="AR511" s="328">
        <v>1.3015665E-8</v>
      </c>
      <c r="AS511" s="328">
        <v>3.5558016000000001E-13</v>
      </c>
      <c r="AT511" s="328">
        <v>1.5617304000000001E-9</v>
      </c>
      <c r="AU511" s="328">
        <v>3.8063116000000001E-13</v>
      </c>
      <c r="AV511" s="328">
        <v>4.2871695E-9</v>
      </c>
      <c r="AW511" s="328">
        <v>3.5185075E-6</v>
      </c>
      <c r="AX511" s="328">
        <v>6.1785008000000004E-10</v>
      </c>
      <c r="AY511" s="328">
        <v>4.0791087999999996E-9</v>
      </c>
      <c r="AZ511" s="328">
        <v>2.1729205999999999E-11</v>
      </c>
      <c r="BA511" s="328">
        <v>1.5828973999999999E-14</v>
      </c>
      <c r="BB511" s="328">
        <v>5.3144278999999998E-11</v>
      </c>
      <c r="BC511" s="328">
        <v>1.5574365999999999E-12</v>
      </c>
      <c r="BD511" s="328">
        <v>4.6775064999999997E-13</v>
      </c>
      <c r="BE511" s="328">
        <v>1.2224023E-8</v>
      </c>
      <c r="BF511" s="328">
        <v>7.6225313000000006E-8</v>
      </c>
      <c r="BG511" s="328">
        <v>4.1866407E-11</v>
      </c>
      <c r="BH511" s="329">
        <v>9.9614399000000006E-3</v>
      </c>
      <c r="BI511" s="329">
        <v>0.34408461000000001</v>
      </c>
      <c r="BJ511" s="328">
        <v>1.2783517E-8</v>
      </c>
      <c r="BK511" s="328">
        <v>7.7737603999999995E-11</v>
      </c>
      <c r="BL511" s="328">
        <v>3.478038E-15</v>
      </c>
      <c r="BM511" s="41"/>
      <c r="BN511" s="111">
        <v>4.2443907999999999E-4</v>
      </c>
      <c r="BO511" s="122">
        <v>2.9498107000000001E-5</v>
      </c>
      <c r="BP511" s="111">
        <v>1.2887283E-4</v>
      </c>
      <c r="BQ511" s="122">
        <v>2.6682717000000002E-6</v>
      </c>
      <c r="BR511" s="122">
        <v>3.4497501999999998E-5</v>
      </c>
      <c r="BS511" s="122">
        <v>2.7441271000000002E-6</v>
      </c>
      <c r="BT511" s="122">
        <v>5.4689522000000003E-7</v>
      </c>
      <c r="BU511" s="122">
        <v>4.1116465000000003E-6</v>
      </c>
      <c r="BV511" s="122">
        <v>6.4843166999999999E-5</v>
      </c>
      <c r="BW511" s="122">
        <v>1.0023404000000001E-5</v>
      </c>
      <c r="BX511" s="122">
        <v>2.8319307E-9</v>
      </c>
      <c r="BY511" s="122">
        <v>2.7307412E-8</v>
      </c>
      <c r="BZ511" s="122">
        <v>3.8700407000000003E-8</v>
      </c>
      <c r="CA511" s="122">
        <v>7.9240337000000006E-6</v>
      </c>
      <c r="CB511" s="122">
        <v>9.6350843000000004E-5</v>
      </c>
      <c r="CC511" s="122">
        <v>4.0454244999999999E-5</v>
      </c>
      <c r="CD511" s="122">
        <v>1.835167E-6</v>
      </c>
      <c r="CE511" s="154"/>
      <c r="CF511" s="173"/>
      <c r="CG511" s="42" t="s">
        <v>895</v>
      </c>
      <c r="CH511" s="42"/>
      <c r="CI511" s="42"/>
      <c r="CK511" s="50"/>
      <c r="CL511" s="41"/>
      <c r="CM511" s="41"/>
      <c r="CN511" s="41"/>
      <c r="CO511" s="41"/>
      <c r="CP511" s="41"/>
      <c r="CQ511" s="41"/>
      <c r="CR511" s="41"/>
      <c r="CS511" s="41"/>
      <c r="CT511" s="41"/>
      <c r="CU511" s="41"/>
      <c r="CV511" s="41"/>
      <c r="CW511" s="41"/>
    </row>
    <row r="512" spans="1:101" ht="14.5" customHeight="1">
      <c r="A512" s="41" t="s">
        <v>11540</v>
      </c>
      <c r="B512" s="119" t="s">
        <v>11311</v>
      </c>
      <c r="C512" s="120" t="str">
        <f t="shared" si="220"/>
        <v>A.100.06.118</v>
      </c>
      <c r="D512" s="135" t="s">
        <v>1</v>
      </c>
      <c r="E512" s="119" t="s">
        <v>6570</v>
      </c>
      <c r="F512" s="118" t="str">
        <f t="shared" si="221"/>
        <v>X12Cr13 (416) 44% inox scrap (World)</v>
      </c>
      <c r="G512" s="118">
        <f t="shared" si="222"/>
        <v>0.96545644883199999</v>
      </c>
      <c r="H512" s="118">
        <f t="shared" si="223"/>
        <v>8.9676174999999997E-2</v>
      </c>
      <c r="I512" s="118">
        <f t="shared" si="224"/>
        <v>0.20815436899999998</v>
      </c>
      <c r="J512" s="326">
        <f t="shared" si="225"/>
        <v>0.15216486483200001</v>
      </c>
      <c r="K512" s="118">
        <v>0.51546104000000004</v>
      </c>
      <c r="L512" s="118">
        <v>0.15658643999999999</v>
      </c>
      <c r="M512" s="118">
        <v>3.5015210999999997E-2</v>
      </c>
      <c r="N512" s="118">
        <v>2.7286912E-2</v>
      </c>
      <c r="O512" s="118">
        <v>1.3021435E-2</v>
      </c>
      <c r="P512" s="118">
        <v>3.5029228000000003E-2</v>
      </c>
      <c r="Q512" s="118">
        <v>1.43386E-2</v>
      </c>
      <c r="R512" s="118">
        <v>1.6552718000000001E-2</v>
      </c>
      <c r="S512" s="118">
        <v>0.1011546</v>
      </c>
      <c r="T512" s="118">
        <v>8.7266678000000007E-3</v>
      </c>
      <c r="U512" s="118">
        <v>4.1773168999999999E-2</v>
      </c>
      <c r="V512" s="330">
        <v>3.3360591999999998E-5</v>
      </c>
      <c r="W512" s="118">
        <v>4.7706743999999999E-4</v>
      </c>
      <c r="X512" s="118">
        <v>0</v>
      </c>
      <c r="Y512" s="41"/>
      <c r="Z512" s="327">
        <f t="shared" si="226"/>
        <v>3.8756469172932331</v>
      </c>
      <c r="AA512" s="41"/>
      <c r="AB512" s="111">
        <v>73.364526999999995</v>
      </c>
      <c r="AC512" s="111">
        <v>62.523949999999999</v>
      </c>
      <c r="AD512" s="111">
        <v>5.6633851999999996</v>
      </c>
      <c r="AE512" s="111">
        <v>0</v>
      </c>
      <c r="AF512" s="111">
        <v>5.1495191</v>
      </c>
      <c r="AG512" s="111">
        <v>1.6255387999999999E-2</v>
      </c>
      <c r="AH512" s="111">
        <v>1.1417836000000001E-2</v>
      </c>
      <c r="AI512" s="41"/>
      <c r="AJ512" s="114">
        <v>0.12041425</v>
      </c>
      <c r="AK512" s="114">
        <v>0.11427712</v>
      </c>
      <c r="AL512" s="114">
        <v>4.1434821E-3</v>
      </c>
      <c r="AM512" s="114">
        <v>1.9936513E-3</v>
      </c>
      <c r="AN512" s="113">
        <f t="shared" si="227"/>
        <v>6.8511461765228795E-6</v>
      </c>
      <c r="AO512" s="112">
        <f t="shared" si="228"/>
        <v>1.5323528499381599E-8</v>
      </c>
      <c r="AP512" s="112">
        <f t="shared" si="229"/>
        <v>0.27922286269999996</v>
      </c>
      <c r="AQ512" s="328">
        <v>3.6201939E-6</v>
      </c>
      <c r="AR512" s="328">
        <v>1.092323E-8</v>
      </c>
      <c r="AS512" s="328">
        <v>2.9841289000000001E-13</v>
      </c>
      <c r="AT512" s="328">
        <v>1.5132479999999999E-9</v>
      </c>
      <c r="AU512" s="328">
        <v>3.6642288E-13</v>
      </c>
      <c r="AV512" s="328">
        <v>4.0572881999999996E-9</v>
      </c>
      <c r="AW512" s="328">
        <v>3.1473823999999998E-6</v>
      </c>
      <c r="AX512" s="328">
        <v>5.8261945999999997E-10</v>
      </c>
      <c r="AY512" s="328">
        <v>3.6481177000000001E-9</v>
      </c>
      <c r="AZ512" s="328">
        <v>1.5717184999999999E-11</v>
      </c>
      <c r="BA512" s="328">
        <v>1.2230179E-14</v>
      </c>
      <c r="BB512" s="328">
        <v>4.0572149000000002E-11</v>
      </c>
      <c r="BC512" s="328">
        <v>1.1265472999999999E-12</v>
      </c>
      <c r="BD512" s="328">
        <v>3.4446642999999999E-13</v>
      </c>
      <c r="BE512" s="328">
        <v>9.6195166999999992E-9</v>
      </c>
      <c r="BF512" s="328">
        <v>5.9129765999999999E-8</v>
      </c>
      <c r="BG512" s="328">
        <v>5.5239710000000002E-11</v>
      </c>
      <c r="BH512" s="329">
        <v>7.1996927000000004E-3</v>
      </c>
      <c r="BI512" s="329">
        <v>0.27202316999999998</v>
      </c>
      <c r="BJ512" s="328">
        <v>9.2496911999999993E-9</v>
      </c>
      <c r="BK512" s="328">
        <v>5.6248122000000001E-11</v>
      </c>
      <c r="BL512" s="328">
        <v>2.5165825999999999E-15</v>
      </c>
      <c r="BM512" s="41"/>
      <c r="BN512" s="111">
        <v>3.5244536999999999E-4</v>
      </c>
      <c r="BO512" s="122">
        <v>2.6461823000000001E-5</v>
      </c>
      <c r="BP512" s="111">
        <v>1.0806331999999999E-4</v>
      </c>
      <c r="BQ512" s="122">
        <v>1.9389495000000002E-6</v>
      </c>
      <c r="BR512" s="122">
        <v>3.1611332000000001E-5</v>
      </c>
      <c r="BS512" s="122">
        <v>2.6055556999999999E-6</v>
      </c>
      <c r="BT512" s="122">
        <v>3.9545687E-7</v>
      </c>
      <c r="BU512" s="122">
        <v>3.9199603000000001E-6</v>
      </c>
      <c r="BV512" s="122">
        <v>4.7006757999999997E-5</v>
      </c>
      <c r="BW512" s="122">
        <v>9.4879350000000002E-6</v>
      </c>
      <c r="BX512" s="122">
        <v>2.7158827E-9</v>
      </c>
      <c r="BY512" s="122">
        <v>3.6023231000000002E-8</v>
      </c>
      <c r="BZ512" s="122">
        <v>3.8698757E-8</v>
      </c>
      <c r="CA512" s="122">
        <v>7.2926947000000003E-6</v>
      </c>
      <c r="CB512" s="122">
        <v>8.3032852999999994E-5</v>
      </c>
      <c r="CC512" s="122">
        <v>2.9223431E-5</v>
      </c>
      <c r="CD512" s="122">
        <v>1.3278605000000001E-6</v>
      </c>
      <c r="CE512" s="154"/>
      <c r="CF512" s="173"/>
      <c r="CG512" s="42" t="s">
        <v>895</v>
      </c>
      <c r="CH512" s="42"/>
      <c r="CI512" s="42"/>
      <c r="CK512" s="76"/>
      <c r="CL512" s="41"/>
      <c r="CM512" s="41"/>
      <c r="CN512" s="41"/>
      <c r="CO512" s="41"/>
      <c r="CP512" s="41"/>
      <c r="CQ512" s="41"/>
      <c r="CR512" s="41"/>
      <c r="CS512" s="41"/>
      <c r="CT512" s="41"/>
      <c r="CU512" s="41"/>
      <c r="CV512" s="41"/>
      <c r="CW512" s="41"/>
    </row>
    <row r="513" spans="1:101" ht="14.5" customHeight="1">
      <c r="A513" s="41" t="s">
        <v>11537</v>
      </c>
      <c r="B513" s="119" t="s">
        <v>11311</v>
      </c>
      <c r="C513" s="120" t="str">
        <f t="shared" si="220"/>
        <v>A.100.06.119</v>
      </c>
      <c r="D513" s="135" t="s">
        <v>1</v>
      </c>
      <c r="E513" s="119" t="s">
        <v>6570</v>
      </c>
      <c r="F513" s="118" t="str">
        <f t="shared" si="221"/>
        <v>X12Cr13 (416) 70% inox scrap (EU, USA)</v>
      </c>
      <c r="G513" s="118">
        <f t="shared" si="222"/>
        <v>0.73299625579099992</v>
      </c>
      <c r="H513" s="118">
        <f t="shared" si="223"/>
        <v>7.0571171000000002E-2</v>
      </c>
      <c r="I513" s="118">
        <f t="shared" si="224"/>
        <v>0.1744177244</v>
      </c>
      <c r="J513" s="326">
        <f t="shared" si="225"/>
        <v>8.9854990391000006E-2</v>
      </c>
      <c r="K513" s="118">
        <v>0.39815236999999998</v>
      </c>
      <c r="L513" s="118">
        <v>0.13340779</v>
      </c>
      <c r="M513" s="118">
        <v>3.1815508999999999E-2</v>
      </c>
      <c r="N513" s="118">
        <v>2.5459551E-2</v>
      </c>
      <c r="O513" s="118">
        <v>1.2408419E-2</v>
      </c>
      <c r="P513" s="118">
        <v>1.9320957999999999E-2</v>
      </c>
      <c r="Q513" s="118">
        <v>1.3382243E-2</v>
      </c>
      <c r="R513" s="118">
        <v>9.1944253999999993E-3</v>
      </c>
      <c r="S513" s="118">
        <v>5.5241849000000003E-2</v>
      </c>
      <c r="T513" s="118">
        <v>1.1342479000000001E-2</v>
      </c>
      <c r="U513" s="118">
        <v>2.2966100999999999E-2</v>
      </c>
      <c r="V513" s="330">
        <v>4.2895241000000001E-5</v>
      </c>
      <c r="W513" s="118">
        <v>2.6166615000000002E-4</v>
      </c>
      <c r="X513" s="118">
        <v>0</v>
      </c>
      <c r="Y513" s="41"/>
      <c r="Z513" s="327">
        <f t="shared" si="226"/>
        <v>2.9936268421052628</v>
      </c>
      <c r="AA513" s="41"/>
      <c r="AB513" s="111">
        <v>58.129035999999999</v>
      </c>
      <c r="AC513" s="111">
        <v>52.176344999999998</v>
      </c>
      <c r="AD513" s="111">
        <v>3.1136199000000002</v>
      </c>
      <c r="AE513" s="111">
        <v>0</v>
      </c>
      <c r="AF513" s="111">
        <v>2.8109310999999999</v>
      </c>
      <c r="AG513" s="111">
        <v>1.6525297000000001E-2</v>
      </c>
      <c r="AH513" s="111">
        <v>1.1614644E-2</v>
      </c>
      <c r="AI513" s="41"/>
      <c r="AJ513" s="114">
        <v>9.7506568000000002E-2</v>
      </c>
      <c r="AK513" s="114">
        <v>9.2827190000000004E-2</v>
      </c>
      <c r="AL513" s="114">
        <v>3.3170992000000001E-3</v>
      </c>
      <c r="AM513" s="114">
        <v>1.3622796000000001E-3</v>
      </c>
      <c r="AN513" s="113">
        <f t="shared" si="227"/>
        <v>5.5651792642312796E-6</v>
      </c>
      <c r="AO513" s="112">
        <f t="shared" si="228"/>
        <v>1.2267378714085999E-8</v>
      </c>
      <c r="AP513" s="112">
        <f t="shared" si="229"/>
        <v>0.19079545959999999</v>
      </c>
      <c r="AQ513" s="328">
        <v>2.8006165000000001E-6</v>
      </c>
      <c r="AR513" s="328">
        <v>8.4503523999999994E-9</v>
      </c>
      <c r="AS513" s="328">
        <v>2.3085156999999998E-13</v>
      </c>
      <c r="AT513" s="328">
        <v>1.4559505999999999E-9</v>
      </c>
      <c r="AU513" s="328">
        <v>3.4963128000000002E-13</v>
      </c>
      <c r="AV513" s="328">
        <v>3.7856102999999998E-9</v>
      </c>
      <c r="AW513" s="328">
        <v>2.7087801E-6</v>
      </c>
      <c r="AX513" s="328">
        <v>5.4098329E-10</v>
      </c>
      <c r="AY513" s="328">
        <v>3.1387644999999998E-9</v>
      </c>
      <c r="AZ513" s="328">
        <v>8.6120706999999997E-12</v>
      </c>
      <c r="BA513" s="328">
        <v>7.9770588000000005E-15</v>
      </c>
      <c r="BB513" s="328">
        <v>2.5714176999999998E-11</v>
      </c>
      <c r="BC513" s="328">
        <v>6.1731455000000002E-13</v>
      </c>
      <c r="BD513" s="328">
        <v>1.9876689000000001E-13</v>
      </c>
      <c r="BE513" s="328">
        <v>6.5414642000000004E-9</v>
      </c>
      <c r="BF513" s="328">
        <v>3.8925938000000001E-8</v>
      </c>
      <c r="BG513" s="328">
        <v>7.1044523999999995E-11</v>
      </c>
      <c r="BH513" s="329">
        <v>3.9358096000000004E-3</v>
      </c>
      <c r="BI513" s="329">
        <v>0.18685964999999999</v>
      </c>
      <c r="BJ513" s="328">
        <v>5.0733514999999997E-9</v>
      </c>
      <c r="BK513" s="328">
        <v>3.0851461999999999E-11</v>
      </c>
      <c r="BL513" s="328">
        <v>1.3803172E-15</v>
      </c>
      <c r="BM513" s="41"/>
      <c r="BN513" s="111">
        <v>2.6736189E-4</v>
      </c>
      <c r="BO513" s="122">
        <v>2.2873488000000001E-5</v>
      </c>
      <c r="BP513" s="122">
        <v>8.3470258999999994E-5</v>
      </c>
      <c r="BQ513" s="122">
        <v>1.0770231999999999E-6</v>
      </c>
      <c r="BR513" s="122">
        <v>2.8200403E-5</v>
      </c>
      <c r="BS513" s="122">
        <v>2.4417896E-6</v>
      </c>
      <c r="BT513" s="122">
        <v>2.1648428E-7</v>
      </c>
      <c r="BU513" s="122">
        <v>3.6934222000000001E-6</v>
      </c>
      <c r="BV513" s="122">
        <v>2.5927364999999999E-5</v>
      </c>
      <c r="BW513" s="122">
        <v>8.8551078999999996E-6</v>
      </c>
      <c r="BX513" s="122">
        <v>2.5787350000000002E-9</v>
      </c>
      <c r="BY513" s="122">
        <v>4.6323745E-8</v>
      </c>
      <c r="BZ513" s="122">
        <v>3.8696807E-8</v>
      </c>
      <c r="CA513" s="122">
        <v>6.5465668E-6</v>
      </c>
      <c r="CB513" s="122">
        <v>6.7293409999999996E-5</v>
      </c>
      <c r="CC513" s="122">
        <v>1.5950650999999999E-5</v>
      </c>
      <c r="CD513" s="122">
        <v>7.2831656000000001E-7</v>
      </c>
      <c r="CE513" s="154"/>
      <c r="CF513" s="173"/>
      <c r="CG513" s="42" t="s">
        <v>895</v>
      </c>
      <c r="CH513" s="42"/>
      <c r="CI513" s="42"/>
      <c r="CK513" s="50"/>
      <c r="CL513" s="41"/>
      <c r="CM513" s="41"/>
      <c r="CN513" s="41"/>
      <c r="CO513" s="41"/>
      <c r="CP513" s="41"/>
      <c r="CQ513" s="41"/>
      <c r="CR513" s="41"/>
      <c r="CS513" s="41"/>
      <c r="CT513" s="41"/>
      <c r="CU513" s="41"/>
      <c r="CV513" s="41"/>
      <c r="CW513" s="41"/>
    </row>
    <row r="514" spans="1:101" ht="14.5" customHeight="1">
      <c r="A514" s="41" t="s">
        <v>11534</v>
      </c>
      <c r="B514" s="119" t="s">
        <v>11311</v>
      </c>
      <c r="C514" s="120" t="str">
        <f t="shared" si="220"/>
        <v>A.100.06.120</v>
      </c>
      <c r="D514" s="135" t="s">
        <v>1</v>
      </c>
      <c r="E514" s="119" t="s">
        <v>6570</v>
      </c>
      <c r="F514" s="118" t="str">
        <f t="shared" si="221"/>
        <v>X12CrNi17 7 (301) 23% inox scrap (China)</v>
      </c>
      <c r="G514" s="118">
        <f t="shared" si="222"/>
        <v>1.162153550283</v>
      </c>
      <c r="H514" s="118">
        <f t="shared" si="223"/>
        <v>0.105841949</v>
      </c>
      <c r="I514" s="118">
        <f t="shared" si="224"/>
        <v>0.23670076700000001</v>
      </c>
      <c r="J514" s="326">
        <f t="shared" si="225"/>
        <v>0.20488861428300001</v>
      </c>
      <c r="K514" s="118">
        <v>0.61472221999999999</v>
      </c>
      <c r="L514" s="118">
        <v>0.17619915</v>
      </c>
      <c r="M514" s="118">
        <v>3.7722652000000002E-2</v>
      </c>
      <c r="N514" s="118">
        <v>2.8833141E-2</v>
      </c>
      <c r="O514" s="118">
        <v>1.3540141E-2</v>
      </c>
      <c r="P514" s="118">
        <v>4.8320842000000003E-2</v>
      </c>
      <c r="Q514" s="118">
        <v>1.5147825E-2</v>
      </c>
      <c r="R514" s="118">
        <v>2.2778965000000002E-2</v>
      </c>
      <c r="S514" s="118">
        <v>0.14000386000000001</v>
      </c>
      <c r="T514" s="118">
        <v>6.5132894000000004E-3</v>
      </c>
      <c r="U514" s="118">
        <v>5.7686842000000002E-2</v>
      </c>
      <c r="V514" s="330">
        <v>2.5292812999999998E-5</v>
      </c>
      <c r="W514" s="118">
        <v>6.5933007000000001E-4</v>
      </c>
      <c r="X514" s="118">
        <v>0</v>
      </c>
      <c r="Y514" s="41"/>
      <c r="Z514" s="327">
        <f t="shared" si="226"/>
        <v>4.6219715789473677</v>
      </c>
      <c r="AA514" s="41"/>
      <c r="AB514" s="111">
        <v>86.256096999999997</v>
      </c>
      <c r="AC514" s="111">
        <v>71.279615000000007</v>
      </c>
      <c r="AD514" s="111">
        <v>7.8208789000000003</v>
      </c>
      <c r="AE514" s="111">
        <v>0</v>
      </c>
      <c r="AF514" s="111">
        <v>7.1283243000000001</v>
      </c>
      <c r="AG514" s="111">
        <v>1.6027004000000001E-2</v>
      </c>
      <c r="AH514" s="111">
        <v>1.1251307E-2</v>
      </c>
      <c r="AI514" s="41"/>
      <c r="AJ514" s="114">
        <v>0.13979768000000001</v>
      </c>
      <c r="AK514" s="114">
        <v>0.13242706000000001</v>
      </c>
      <c r="AL514" s="114">
        <v>4.8427291999999997E-3</v>
      </c>
      <c r="AM514" s="114">
        <v>2.5278888000000001E-3</v>
      </c>
      <c r="AN514" s="113">
        <f t="shared" si="227"/>
        <v>7.9392720335311583E-6</v>
      </c>
      <c r="AO514" s="112">
        <f t="shared" si="228"/>
        <v>1.7909501450421998E-8</v>
      </c>
      <c r="AP514" s="112">
        <f t="shared" si="229"/>
        <v>0.35404604989999999</v>
      </c>
      <c r="AQ514" s="328">
        <v>4.3136824000000004E-6</v>
      </c>
      <c r="AR514" s="328">
        <v>1.3015665E-8</v>
      </c>
      <c r="AS514" s="328">
        <v>3.5558016000000001E-13</v>
      </c>
      <c r="AT514" s="328">
        <v>1.5617304000000001E-9</v>
      </c>
      <c r="AU514" s="328">
        <v>3.8063116000000001E-13</v>
      </c>
      <c r="AV514" s="328">
        <v>4.2871695E-9</v>
      </c>
      <c r="AW514" s="328">
        <v>3.5185075E-6</v>
      </c>
      <c r="AX514" s="328">
        <v>6.1785008000000004E-10</v>
      </c>
      <c r="AY514" s="328">
        <v>4.0791087999999996E-9</v>
      </c>
      <c r="AZ514" s="328">
        <v>2.1729205999999999E-11</v>
      </c>
      <c r="BA514" s="328">
        <v>1.5828973999999999E-14</v>
      </c>
      <c r="BB514" s="328">
        <v>5.3144278999999998E-11</v>
      </c>
      <c r="BC514" s="328">
        <v>1.5574365999999999E-12</v>
      </c>
      <c r="BD514" s="328">
        <v>4.6775064999999997E-13</v>
      </c>
      <c r="BE514" s="328">
        <v>1.2224023E-8</v>
      </c>
      <c r="BF514" s="328">
        <v>7.6225313000000006E-8</v>
      </c>
      <c r="BG514" s="328">
        <v>4.1866407E-11</v>
      </c>
      <c r="BH514" s="329">
        <v>9.9614399000000006E-3</v>
      </c>
      <c r="BI514" s="329">
        <v>0.34408461000000001</v>
      </c>
      <c r="BJ514" s="328">
        <v>1.2783517E-8</v>
      </c>
      <c r="BK514" s="328">
        <v>7.7737603999999995E-11</v>
      </c>
      <c r="BL514" s="328">
        <v>3.478038E-15</v>
      </c>
      <c r="BM514" s="41"/>
      <c r="BN514" s="111">
        <v>4.2443907999999999E-4</v>
      </c>
      <c r="BO514" s="122">
        <v>2.9498107000000001E-5</v>
      </c>
      <c r="BP514" s="111">
        <v>1.2887283E-4</v>
      </c>
      <c r="BQ514" s="122">
        <v>2.6682717000000002E-6</v>
      </c>
      <c r="BR514" s="122">
        <v>3.4497501999999998E-5</v>
      </c>
      <c r="BS514" s="122">
        <v>2.7441271000000002E-6</v>
      </c>
      <c r="BT514" s="122">
        <v>5.4689522000000003E-7</v>
      </c>
      <c r="BU514" s="122">
        <v>4.1116465000000003E-6</v>
      </c>
      <c r="BV514" s="122">
        <v>6.4843166999999999E-5</v>
      </c>
      <c r="BW514" s="122">
        <v>1.0023404000000001E-5</v>
      </c>
      <c r="BX514" s="122">
        <v>2.8319307E-9</v>
      </c>
      <c r="BY514" s="122">
        <v>2.7307412E-8</v>
      </c>
      <c r="BZ514" s="122">
        <v>3.8700407000000003E-8</v>
      </c>
      <c r="CA514" s="122">
        <v>7.9240337000000006E-6</v>
      </c>
      <c r="CB514" s="122">
        <v>9.6350843000000004E-5</v>
      </c>
      <c r="CC514" s="122">
        <v>4.0454244999999999E-5</v>
      </c>
      <c r="CD514" s="122">
        <v>1.835167E-6</v>
      </c>
      <c r="CF514" s="173"/>
      <c r="CG514" s="42" t="s">
        <v>895</v>
      </c>
      <c r="CH514" s="42"/>
      <c r="CI514" s="42"/>
      <c r="CK514" s="50"/>
      <c r="CL514" s="41"/>
      <c r="CM514" s="41"/>
      <c r="CN514" s="41"/>
      <c r="CO514" s="41"/>
      <c r="CP514" s="41"/>
      <c r="CQ514" s="41"/>
      <c r="CR514" s="41"/>
      <c r="CS514" s="41"/>
      <c r="CT514" s="41"/>
      <c r="CU514" s="41"/>
      <c r="CV514" s="41"/>
      <c r="CW514" s="41"/>
    </row>
    <row r="515" spans="1:101" ht="14.5" customHeight="1">
      <c r="A515" s="41" t="s">
        <v>11531</v>
      </c>
      <c r="B515" s="119" t="s">
        <v>11311</v>
      </c>
      <c r="C515" s="120" t="str">
        <f t="shared" si="220"/>
        <v>A.100.06.121</v>
      </c>
      <c r="D515" s="135" t="s">
        <v>1</v>
      </c>
      <c r="E515" s="119" t="s">
        <v>6570</v>
      </c>
      <c r="F515" s="118" t="str">
        <f t="shared" si="221"/>
        <v>X12CrNi17 7 (301) 44% inox scrap (World)</v>
      </c>
      <c r="G515" s="118">
        <f t="shared" si="222"/>
        <v>0.96545644883199999</v>
      </c>
      <c r="H515" s="118">
        <f t="shared" si="223"/>
        <v>8.9676174999999997E-2</v>
      </c>
      <c r="I515" s="118">
        <f t="shared" si="224"/>
        <v>0.20815436899999998</v>
      </c>
      <c r="J515" s="326">
        <f t="shared" si="225"/>
        <v>0.15216486483200001</v>
      </c>
      <c r="K515" s="118">
        <v>0.51546104000000004</v>
      </c>
      <c r="L515" s="118">
        <v>0.15658643999999999</v>
      </c>
      <c r="M515" s="118">
        <v>3.5015210999999997E-2</v>
      </c>
      <c r="N515" s="118">
        <v>2.7286912E-2</v>
      </c>
      <c r="O515" s="118">
        <v>1.3021435E-2</v>
      </c>
      <c r="P515" s="118">
        <v>3.5029228000000003E-2</v>
      </c>
      <c r="Q515" s="118">
        <v>1.43386E-2</v>
      </c>
      <c r="R515" s="118">
        <v>1.6552718000000001E-2</v>
      </c>
      <c r="S515" s="118">
        <v>0.1011546</v>
      </c>
      <c r="T515" s="118">
        <v>8.7266678000000007E-3</v>
      </c>
      <c r="U515" s="118">
        <v>4.1773168999999999E-2</v>
      </c>
      <c r="V515" s="330">
        <v>3.3360591999999998E-5</v>
      </c>
      <c r="W515" s="118">
        <v>4.7706743999999999E-4</v>
      </c>
      <c r="X515" s="118">
        <v>0</v>
      </c>
      <c r="Y515" s="41"/>
      <c r="Z515" s="327">
        <f t="shared" si="226"/>
        <v>3.8756469172932331</v>
      </c>
      <c r="AA515" s="41"/>
      <c r="AB515" s="111">
        <v>73.364526999999995</v>
      </c>
      <c r="AC515" s="111">
        <v>62.523949999999999</v>
      </c>
      <c r="AD515" s="111">
        <v>5.6633851999999996</v>
      </c>
      <c r="AE515" s="111">
        <v>0</v>
      </c>
      <c r="AF515" s="111">
        <v>5.1495191</v>
      </c>
      <c r="AG515" s="111">
        <v>1.6255387999999999E-2</v>
      </c>
      <c r="AH515" s="111">
        <v>1.1417836000000001E-2</v>
      </c>
      <c r="AI515" s="41"/>
      <c r="AJ515" s="114">
        <v>0.12041425</v>
      </c>
      <c r="AK515" s="114">
        <v>0.11427712</v>
      </c>
      <c r="AL515" s="114">
        <v>4.1434821E-3</v>
      </c>
      <c r="AM515" s="114">
        <v>1.9936513E-3</v>
      </c>
      <c r="AN515" s="113">
        <f t="shared" si="227"/>
        <v>6.8511461765228795E-6</v>
      </c>
      <c r="AO515" s="112">
        <f t="shared" si="228"/>
        <v>1.5323528499381599E-8</v>
      </c>
      <c r="AP515" s="112">
        <f t="shared" si="229"/>
        <v>0.27922286269999996</v>
      </c>
      <c r="AQ515" s="328">
        <v>3.6201939E-6</v>
      </c>
      <c r="AR515" s="328">
        <v>1.092323E-8</v>
      </c>
      <c r="AS515" s="328">
        <v>2.9841289000000001E-13</v>
      </c>
      <c r="AT515" s="328">
        <v>1.5132479999999999E-9</v>
      </c>
      <c r="AU515" s="328">
        <v>3.6642288E-13</v>
      </c>
      <c r="AV515" s="328">
        <v>4.0572881999999996E-9</v>
      </c>
      <c r="AW515" s="328">
        <v>3.1473823999999998E-6</v>
      </c>
      <c r="AX515" s="328">
        <v>5.8261945999999997E-10</v>
      </c>
      <c r="AY515" s="328">
        <v>3.6481177000000001E-9</v>
      </c>
      <c r="AZ515" s="328">
        <v>1.5717184999999999E-11</v>
      </c>
      <c r="BA515" s="328">
        <v>1.2230179E-14</v>
      </c>
      <c r="BB515" s="328">
        <v>4.0572149000000002E-11</v>
      </c>
      <c r="BC515" s="328">
        <v>1.1265472999999999E-12</v>
      </c>
      <c r="BD515" s="328">
        <v>3.4446642999999999E-13</v>
      </c>
      <c r="BE515" s="328">
        <v>9.6195166999999992E-9</v>
      </c>
      <c r="BF515" s="328">
        <v>5.9129765999999999E-8</v>
      </c>
      <c r="BG515" s="328">
        <v>5.5239710000000002E-11</v>
      </c>
      <c r="BH515" s="329">
        <v>7.1996927000000004E-3</v>
      </c>
      <c r="BI515" s="329">
        <v>0.27202316999999998</v>
      </c>
      <c r="BJ515" s="328">
        <v>9.2496911999999993E-9</v>
      </c>
      <c r="BK515" s="328">
        <v>5.6248122000000001E-11</v>
      </c>
      <c r="BL515" s="328">
        <v>2.5165825999999999E-15</v>
      </c>
      <c r="BM515" s="41"/>
      <c r="BN515" s="111">
        <v>3.5244536999999999E-4</v>
      </c>
      <c r="BO515" s="122">
        <v>2.6461823000000001E-5</v>
      </c>
      <c r="BP515" s="111">
        <v>1.0806331999999999E-4</v>
      </c>
      <c r="BQ515" s="122">
        <v>1.9389495000000002E-6</v>
      </c>
      <c r="BR515" s="122">
        <v>3.1611332000000001E-5</v>
      </c>
      <c r="BS515" s="122">
        <v>2.6055556999999999E-6</v>
      </c>
      <c r="BT515" s="122">
        <v>3.9545687E-7</v>
      </c>
      <c r="BU515" s="122">
        <v>3.9199603000000001E-6</v>
      </c>
      <c r="BV515" s="122">
        <v>4.7006757999999997E-5</v>
      </c>
      <c r="BW515" s="122">
        <v>9.4879350000000002E-6</v>
      </c>
      <c r="BX515" s="122">
        <v>2.7158827E-9</v>
      </c>
      <c r="BY515" s="122">
        <v>3.6023231000000002E-8</v>
      </c>
      <c r="BZ515" s="122">
        <v>3.8698757E-8</v>
      </c>
      <c r="CA515" s="122">
        <v>7.2926947000000003E-6</v>
      </c>
      <c r="CB515" s="122">
        <v>8.3032852999999994E-5</v>
      </c>
      <c r="CC515" s="122">
        <v>2.9223431E-5</v>
      </c>
      <c r="CD515" s="122">
        <v>1.3278605000000001E-6</v>
      </c>
      <c r="CE515" s="154"/>
      <c r="CF515" s="173"/>
      <c r="CG515" s="42" t="s">
        <v>895</v>
      </c>
      <c r="CH515" s="42"/>
      <c r="CI515" s="42"/>
      <c r="CK515" s="50"/>
      <c r="CL515" s="41"/>
      <c r="CM515" s="41"/>
      <c r="CN515" s="41"/>
      <c r="CO515" s="41"/>
      <c r="CP515" s="41"/>
      <c r="CQ515" s="41"/>
      <c r="CR515" s="41"/>
      <c r="CS515" s="41"/>
      <c r="CT515" s="41"/>
      <c r="CU515" s="41"/>
      <c r="CV515" s="41"/>
      <c r="CW515" s="41"/>
    </row>
    <row r="516" spans="1:101" ht="14.5" customHeight="1">
      <c r="A516" s="41" t="s">
        <v>11528</v>
      </c>
      <c r="B516" s="119" t="s">
        <v>11311</v>
      </c>
      <c r="C516" s="120" t="str">
        <f t="shared" si="220"/>
        <v>A.100.06.122</v>
      </c>
      <c r="D516" s="135" t="s">
        <v>1</v>
      </c>
      <c r="E516" s="119" t="s">
        <v>6570</v>
      </c>
      <c r="F516" s="118" t="str">
        <f t="shared" si="221"/>
        <v>X12CrNi17 7 (301) 70% inox scrap (EU, USA)</v>
      </c>
      <c r="G516" s="118">
        <f t="shared" si="222"/>
        <v>0.73299625579099992</v>
      </c>
      <c r="H516" s="118">
        <f t="shared" si="223"/>
        <v>7.0571171000000002E-2</v>
      </c>
      <c r="I516" s="118">
        <f t="shared" si="224"/>
        <v>0.1744177244</v>
      </c>
      <c r="J516" s="326">
        <f t="shared" si="225"/>
        <v>8.9854990391000006E-2</v>
      </c>
      <c r="K516" s="118">
        <v>0.39815236999999998</v>
      </c>
      <c r="L516" s="118">
        <v>0.13340779</v>
      </c>
      <c r="M516" s="118">
        <v>3.1815508999999999E-2</v>
      </c>
      <c r="N516" s="118">
        <v>2.5459551E-2</v>
      </c>
      <c r="O516" s="118">
        <v>1.2408419E-2</v>
      </c>
      <c r="P516" s="118">
        <v>1.9320957999999999E-2</v>
      </c>
      <c r="Q516" s="118">
        <v>1.3382243E-2</v>
      </c>
      <c r="R516" s="118">
        <v>9.1944253999999993E-3</v>
      </c>
      <c r="S516" s="118">
        <v>5.5241849000000003E-2</v>
      </c>
      <c r="T516" s="118">
        <v>1.1342479000000001E-2</v>
      </c>
      <c r="U516" s="118">
        <v>2.2966100999999999E-2</v>
      </c>
      <c r="V516" s="330">
        <v>4.2895241000000001E-5</v>
      </c>
      <c r="W516" s="118">
        <v>2.6166615000000002E-4</v>
      </c>
      <c r="X516" s="118">
        <v>0</v>
      </c>
      <c r="Y516" s="41"/>
      <c r="Z516" s="327">
        <f t="shared" si="226"/>
        <v>2.9936268421052628</v>
      </c>
      <c r="AA516" s="41"/>
      <c r="AB516" s="111">
        <v>58.129035999999999</v>
      </c>
      <c r="AC516" s="111">
        <v>52.176344999999998</v>
      </c>
      <c r="AD516" s="111">
        <v>3.1136199000000002</v>
      </c>
      <c r="AE516" s="111">
        <v>0</v>
      </c>
      <c r="AF516" s="111">
        <v>2.8109310999999999</v>
      </c>
      <c r="AG516" s="111">
        <v>1.6525297000000001E-2</v>
      </c>
      <c r="AH516" s="111">
        <v>1.1614644E-2</v>
      </c>
      <c r="AI516" s="41"/>
      <c r="AJ516" s="114">
        <v>9.7506568000000002E-2</v>
      </c>
      <c r="AK516" s="114">
        <v>9.2827190000000004E-2</v>
      </c>
      <c r="AL516" s="114">
        <v>3.3170992000000001E-3</v>
      </c>
      <c r="AM516" s="114">
        <v>1.3622796000000001E-3</v>
      </c>
      <c r="AN516" s="113">
        <f t="shared" si="227"/>
        <v>5.5651792642312796E-6</v>
      </c>
      <c r="AO516" s="112">
        <f t="shared" si="228"/>
        <v>1.2267378714085999E-8</v>
      </c>
      <c r="AP516" s="112">
        <f t="shared" si="229"/>
        <v>0.19079545959999999</v>
      </c>
      <c r="AQ516" s="328">
        <v>2.8006165000000001E-6</v>
      </c>
      <c r="AR516" s="328">
        <v>8.4503523999999994E-9</v>
      </c>
      <c r="AS516" s="328">
        <v>2.3085156999999998E-13</v>
      </c>
      <c r="AT516" s="328">
        <v>1.4559505999999999E-9</v>
      </c>
      <c r="AU516" s="328">
        <v>3.4963128000000002E-13</v>
      </c>
      <c r="AV516" s="328">
        <v>3.7856102999999998E-9</v>
      </c>
      <c r="AW516" s="328">
        <v>2.7087801E-6</v>
      </c>
      <c r="AX516" s="328">
        <v>5.4098329E-10</v>
      </c>
      <c r="AY516" s="328">
        <v>3.1387644999999998E-9</v>
      </c>
      <c r="AZ516" s="328">
        <v>8.6120706999999997E-12</v>
      </c>
      <c r="BA516" s="328">
        <v>7.9770588000000005E-15</v>
      </c>
      <c r="BB516" s="328">
        <v>2.5714176999999998E-11</v>
      </c>
      <c r="BC516" s="328">
        <v>6.1731455000000002E-13</v>
      </c>
      <c r="BD516" s="328">
        <v>1.9876689000000001E-13</v>
      </c>
      <c r="BE516" s="328">
        <v>6.5414642000000004E-9</v>
      </c>
      <c r="BF516" s="328">
        <v>3.8925938000000001E-8</v>
      </c>
      <c r="BG516" s="328">
        <v>7.1044523999999995E-11</v>
      </c>
      <c r="BH516" s="329">
        <v>3.9358096000000004E-3</v>
      </c>
      <c r="BI516" s="329">
        <v>0.18685964999999999</v>
      </c>
      <c r="BJ516" s="328">
        <v>5.0733514999999997E-9</v>
      </c>
      <c r="BK516" s="328">
        <v>3.0851461999999999E-11</v>
      </c>
      <c r="BL516" s="328">
        <v>1.3803172E-15</v>
      </c>
      <c r="BM516" s="41"/>
      <c r="BN516" s="111">
        <v>2.6736189E-4</v>
      </c>
      <c r="BO516" s="122">
        <v>2.2873488000000001E-5</v>
      </c>
      <c r="BP516" s="122">
        <v>8.3470258999999994E-5</v>
      </c>
      <c r="BQ516" s="122">
        <v>1.0770231999999999E-6</v>
      </c>
      <c r="BR516" s="122">
        <v>2.8200403E-5</v>
      </c>
      <c r="BS516" s="122">
        <v>2.4417896E-6</v>
      </c>
      <c r="BT516" s="122">
        <v>2.1648428E-7</v>
      </c>
      <c r="BU516" s="122">
        <v>3.6934222000000001E-6</v>
      </c>
      <c r="BV516" s="122">
        <v>2.5927364999999999E-5</v>
      </c>
      <c r="BW516" s="122">
        <v>8.8551078999999996E-6</v>
      </c>
      <c r="BX516" s="122">
        <v>2.5787350000000002E-9</v>
      </c>
      <c r="BY516" s="122">
        <v>4.6323745E-8</v>
      </c>
      <c r="BZ516" s="122">
        <v>3.8696807E-8</v>
      </c>
      <c r="CA516" s="122">
        <v>6.5465668E-6</v>
      </c>
      <c r="CB516" s="122">
        <v>6.7293409999999996E-5</v>
      </c>
      <c r="CC516" s="122">
        <v>1.5950650999999999E-5</v>
      </c>
      <c r="CD516" s="122">
        <v>7.2831656000000001E-7</v>
      </c>
      <c r="CE516" s="154"/>
      <c r="CF516" s="173"/>
      <c r="CG516" s="42" t="s">
        <v>895</v>
      </c>
      <c r="CH516" s="42"/>
      <c r="CI516" s="42"/>
      <c r="CK516" s="50"/>
      <c r="CL516" s="41"/>
      <c r="CM516" s="41"/>
      <c r="CN516" s="41"/>
      <c r="CO516" s="41"/>
      <c r="CP516" s="41"/>
      <c r="CQ516" s="41"/>
      <c r="CR516" s="41"/>
      <c r="CS516" s="41"/>
      <c r="CT516" s="41"/>
      <c r="CU516" s="41"/>
      <c r="CV516" s="41"/>
      <c r="CW516" s="41"/>
    </row>
    <row r="517" spans="1:101" ht="14.5" customHeight="1">
      <c r="A517" s="41" t="s">
        <v>11525</v>
      </c>
      <c r="B517" s="119" t="s">
        <v>11311</v>
      </c>
      <c r="C517" s="120" t="str">
        <f t="shared" si="220"/>
        <v>A.100.06.123</v>
      </c>
      <c r="D517" s="135" t="s">
        <v>1</v>
      </c>
      <c r="E517" s="119" t="s">
        <v>6570</v>
      </c>
      <c r="F517" s="118" t="str">
        <f t="shared" si="221"/>
        <v>X20Cr13 (420) 23% inox scrap (China)</v>
      </c>
      <c r="G517" s="118">
        <f t="shared" si="222"/>
        <v>1.4915743526199998</v>
      </c>
      <c r="H517" s="118">
        <f t="shared" si="223"/>
        <v>0.113969995</v>
      </c>
      <c r="I517" s="118">
        <f t="shared" si="224"/>
        <v>0.25917477099999997</v>
      </c>
      <c r="J517" s="326">
        <f t="shared" si="225"/>
        <v>0.49530071662000003</v>
      </c>
      <c r="K517" s="118">
        <v>0.62312886999999995</v>
      </c>
      <c r="L517" s="118">
        <v>0.19420662</v>
      </c>
      <c r="M517" s="118">
        <v>4.0699407999999999E-2</v>
      </c>
      <c r="N517" s="118">
        <v>2.9045081E-2</v>
      </c>
      <c r="O517" s="118">
        <v>1.4084311E-2</v>
      </c>
      <c r="P517" s="118">
        <v>4.9633193999999999E-2</v>
      </c>
      <c r="Q517" s="118">
        <v>2.1207409E-2</v>
      </c>
      <c r="R517" s="118">
        <v>2.4268742999999999E-2</v>
      </c>
      <c r="S517" s="118">
        <v>0.42878094</v>
      </c>
      <c r="T517" s="118">
        <v>6.6384251999999999E-3</v>
      </c>
      <c r="U517" s="118">
        <v>5.9201294000000002E-2</v>
      </c>
      <c r="V517" s="330">
        <v>2.5778429999999999E-5</v>
      </c>
      <c r="W517" s="118">
        <v>6.5427898999999995E-4</v>
      </c>
      <c r="X517" s="118">
        <v>0</v>
      </c>
      <c r="Y517" s="41"/>
      <c r="Z517" s="327">
        <f t="shared" si="226"/>
        <v>4.6851794736842098</v>
      </c>
      <c r="AA517" s="41"/>
      <c r="AB517" s="111">
        <v>87.397858999999997</v>
      </c>
      <c r="AC517" s="111">
        <v>72.042062999999999</v>
      </c>
      <c r="AD517" s="111">
        <v>8.0261917999999994</v>
      </c>
      <c r="AE517" s="111">
        <v>0</v>
      </c>
      <c r="AF517" s="111">
        <v>7.2614992000000003</v>
      </c>
      <c r="AG517" s="111">
        <v>4.1355830000000003E-2</v>
      </c>
      <c r="AH517" s="111">
        <v>2.6748487000000001E-2</v>
      </c>
      <c r="AI517" s="41"/>
      <c r="AJ517" s="114">
        <v>0.14744328000000001</v>
      </c>
      <c r="AK517" s="114">
        <v>0.13962426</v>
      </c>
      <c r="AL517" s="114">
        <v>5.0034900000000002E-3</v>
      </c>
      <c r="AM517" s="114">
        <v>2.8155260000000001E-3</v>
      </c>
      <c r="AN517" s="113">
        <f t="shared" si="227"/>
        <v>8.3707589980369392E-6</v>
      </c>
      <c r="AO517" s="112">
        <f t="shared" si="228"/>
        <v>1.8504030638597996E-8</v>
      </c>
      <c r="AP517" s="112">
        <f t="shared" si="229"/>
        <v>0.39433136899999999</v>
      </c>
      <c r="AQ517" s="328">
        <v>4.3724315000000002E-6</v>
      </c>
      <c r="AR517" s="328">
        <v>1.3192929E-8</v>
      </c>
      <c r="AS517" s="328">
        <v>3.6042311999999999E-13</v>
      </c>
      <c r="AT517" s="328">
        <v>1.5609391999999999E-9</v>
      </c>
      <c r="AU517" s="328">
        <v>4.4623694E-13</v>
      </c>
      <c r="AV517" s="328">
        <v>4.3186776000000003E-9</v>
      </c>
      <c r="AW517" s="328">
        <v>3.8562454E-6</v>
      </c>
      <c r="AX517" s="328">
        <v>6.2285540000000004E-10</v>
      </c>
      <c r="AY517" s="328">
        <v>4.4622149000000004E-9</v>
      </c>
      <c r="AZ517" s="328">
        <v>2.2473313000000001E-11</v>
      </c>
      <c r="BA517" s="328">
        <v>4.9889405000000002E-14</v>
      </c>
      <c r="BB517" s="328">
        <v>8.0725785999999999E-11</v>
      </c>
      <c r="BC517" s="328">
        <v>1.9121041999999999E-12</v>
      </c>
      <c r="BD517" s="328">
        <v>7.0654047999999995E-13</v>
      </c>
      <c r="BE517" s="328">
        <v>1.3364991E-8</v>
      </c>
      <c r="BF517" s="328">
        <v>1.1015146000000001E-7</v>
      </c>
      <c r="BG517" s="328">
        <v>4.2657769000000003E-11</v>
      </c>
      <c r="BH517" s="329">
        <v>4.4344859E-2</v>
      </c>
      <c r="BI517" s="329">
        <v>0.34998650999999997</v>
      </c>
      <c r="BJ517" s="328">
        <v>1.2685584E-8</v>
      </c>
      <c r="BK517" s="328">
        <v>7.7142062000000006E-11</v>
      </c>
      <c r="BL517" s="328">
        <v>3.4513930000000001E-15</v>
      </c>
      <c r="BM517" s="41"/>
      <c r="BN517" s="111">
        <v>5.4253742999999996E-4</v>
      </c>
      <c r="BO517" s="122">
        <v>3.214774E-5</v>
      </c>
      <c r="BP517" s="111">
        <v>1.3063524E-4</v>
      </c>
      <c r="BQ517" s="122">
        <v>2.8427821E-6</v>
      </c>
      <c r="BR517" s="122">
        <v>3.7154874000000001E-5</v>
      </c>
      <c r="BS517" s="122">
        <v>2.8626932E-6</v>
      </c>
      <c r="BT517" s="122">
        <v>5.6633077E-7</v>
      </c>
      <c r="BU517" s="122">
        <v>4.1368127999999998E-6</v>
      </c>
      <c r="BV517" s="122">
        <v>6.6604251999999997E-5</v>
      </c>
      <c r="BW517" s="122">
        <v>1.4033066E-5</v>
      </c>
      <c r="BX517" s="122">
        <v>3.3245332000000001E-9</v>
      </c>
      <c r="BY517" s="122">
        <v>2.7826129999999999E-8</v>
      </c>
      <c r="BZ517" s="122">
        <v>3.8709043000000003E-8</v>
      </c>
      <c r="CA517" s="122">
        <v>8.1646209000000006E-6</v>
      </c>
      <c r="CB517" s="122">
        <v>9.7525952999999999E-5</v>
      </c>
      <c r="CC517" s="111">
        <v>1.439721E-4</v>
      </c>
      <c r="CD517" s="122">
        <v>1.8211079000000001E-6</v>
      </c>
      <c r="CE517" s="154"/>
      <c r="CF517" s="173"/>
      <c r="CG517" s="42" t="s">
        <v>895</v>
      </c>
      <c r="CH517" s="42"/>
      <c r="CI517" s="42"/>
      <c r="CK517" s="76"/>
      <c r="CL517" s="41"/>
      <c r="CM517" s="41"/>
      <c r="CN517" s="41"/>
      <c r="CO517" s="41"/>
      <c r="CP517" s="41"/>
      <c r="CQ517" s="41"/>
      <c r="CR517" s="41"/>
      <c r="CS517" s="41"/>
      <c r="CT517" s="41"/>
      <c r="CU517" s="41"/>
      <c r="CV517" s="41"/>
      <c r="CW517" s="41"/>
    </row>
    <row r="518" spans="1:101" ht="14.5" customHeight="1">
      <c r="A518" s="41" t="s">
        <v>11522</v>
      </c>
      <c r="B518" s="119" t="s">
        <v>11311</v>
      </c>
      <c r="C518" s="120" t="str">
        <f t="shared" si="220"/>
        <v>A.100.06.124</v>
      </c>
      <c r="D518" s="135" t="s">
        <v>1</v>
      </c>
      <c r="E518" s="119" t="s">
        <v>6570</v>
      </c>
      <c r="F518" s="118" t="str">
        <f t="shared" si="221"/>
        <v>X20Cr13 (420) 44% inox scrap (World)</v>
      </c>
      <c r="G518" s="118">
        <f t="shared" si="222"/>
        <v>1.203371485456</v>
      </c>
      <c r="H518" s="118">
        <f t="shared" si="223"/>
        <v>9.5546432000000001E-2</v>
      </c>
      <c r="I518" s="118">
        <f t="shared" si="224"/>
        <v>0.22438559899999999</v>
      </c>
      <c r="J518" s="326">
        <f t="shared" si="225"/>
        <v>0.36190694445600008</v>
      </c>
      <c r="K518" s="118">
        <v>0.52153251</v>
      </c>
      <c r="L518" s="118">
        <v>0.16959183999999999</v>
      </c>
      <c r="M518" s="118">
        <v>3.7165090999999997E-2</v>
      </c>
      <c r="N518" s="118">
        <v>2.7439979999999999E-2</v>
      </c>
      <c r="O518" s="118">
        <v>1.3414446999999999E-2</v>
      </c>
      <c r="P518" s="118">
        <v>3.5977039000000002E-2</v>
      </c>
      <c r="Q518" s="118">
        <v>1.8714966E-2</v>
      </c>
      <c r="R518" s="118">
        <v>1.7628668E-2</v>
      </c>
      <c r="S518" s="118">
        <v>0.30971583000000003</v>
      </c>
      <c r="T518" s="118">
        <v>8.8170437000000008E-3</v>
      </c>
      <c r="U518" s="118">
        <v>4.2866939999999999E-2</v>
      </c>
      <c r="V518" s="330">
        <v>3.3711316000000001E-5</v>
      </c>
      <c r="W518" s="118">
        <v>4.7341944000000002E-4</v>
      </c>
      <c r="X518" s="118">
        <v>0</v>
      </c>
      <c r="Y518" s="41"/>
      <c r="Z518" s="327">
        <f t="shared" si="226"/>
        <v>3.921297067669173</v>
      </c>
      <c r="AA518" s="41"/>
      <c r="AB518" s="111">
        <v>74.189132999999998</v>
      </c>
      <c r="AC518" s="111">
        <v>63.074607</v>
      </c>
      <c r="AD518" s="111">
        <v>5.8116667</v>
      </c>
      <c r="AE518" s="111">
        <v>0</v>
      </c>
      <c r="AF518" s="111">
        <v>5.2457010000000004</v>
      </c>
      <c r="AG518" s="111">
        <v>3.4548428999999999E-2</v>
      </c>
      <c r="AH518" s="111">
        <v>2.2610244000000002E-2</v>
      </c>
      <c r="AI518" s="41"/>
      <c r="AJ518" s="114">
        <v>0.12593607000000001</v>
      </c>
      <c r="AK518" s="114">
        <v>0.1194751</v>
      </c>
      <c r="AL518" s="114">
        <v>4.2595871E-3</v>
      </c>
      <c r="AM518" s="114">
        <v>2.2013891999999998E-3</v>
      </c>
      <c r="AN518" s="113">
        <f t="shared" si="227"/>
        <v>7.1627756309048313E-6</v>
      </c>
      <c r="AO518" s="112">
        <f t="shared" si="228"/>
        <v>1.5752910660249103E-8</v>
      </c>
      <c r="AP518" s="112">
        <f t="shared" si="229"/>
        <v>0.30831781199999997</v>
      </c>
      <c r="AQ518" s="328">
        <v>3.6626237999999998E-6</v>
      </c>
      <c r="AR518" s="328">
        <v>1.1051254000000001E-8</v>
      </c>
      <c r="AS518" s="328">
        <v>3.0191057999999999E-13</v>
      </c>
      <c r="AT518" s="328">
        <v>1.5126765999999999E-9</v>
      </c>
      <c r="AU518" s="328">
        <v>4.1380483000000002E-13</v>
      </c>
      <c r="AV518" s="328">
        <v>4.0800441E-9</v>
      </c>
      <c r="AW518" s="328">
        <v>3.3913042E-6</v>
      </c>
      <c r="AX518" s="328">
        <v>5.8623441999999999E-10</v>
      </c>
      <c r="AY518" s="328">
        <v>3.9248054000000004E-9</v>
      </c>
      <c r="AZ518" s="328">
        <v>1.6254595999999999E-11</v>
      </c>
      <c r="BA518" s="328">
        <v>3.6829379999999997E-14</v>
      </c>
      <c r="BB518" s="328">
        <v>6.0492126000000002E-11</v>
      </c>
      <c r="BC518" s="328">
        <v>1.3826962E-12</v>
      </c>
      <c r="BD518" s="328">
        <v>5.1692574999999997E-13</v>
      </c>
      <c r="BE518" s="328">
        <v>1.0443548999999999E-8</v>
      </c>
      <c r="BF518" s="328">
        <v>8.3631986000000006E-8</v>
      </c>
      <c r="BG518" s="328">
        <v>5.5811249999999997E-11</v>
      </c>
      <c r="BH518" s="329">
        <v>3.2032162000000003E-2</v>
      </c>
      <c r="BI518" s="329">
        <v>0.27628564999999999</v>
      </c>
      <c r="BJ518" s="328">
        <v>9.1789613999999999E-9</v>
      </c>
      <c r="BK518" s="328">
        <v>5.5818009000000002E-11</v>
      </c>
      <c r="BL518" s="328">
        <v>2.4973390999999998E-15</v>
      </c>
      <c r="BM518" s="41"/>
      <c r="BN518" s="111">
        <v>4.3773861000000002E-4</v>
      </c>
      <c r="BO518" s="122">
        <v>2.8375447000000001E-5</v>
      </c>
      <c r="BP518" s="111">
        <v>1.0933617E-4</v>
      </c>
      <c r="BQ518" s="122">
        <v>2.0649847000000001E-6</v>
      </c>
      <c r="BR518" s="122">
        <v>3.3530544999999997E-5</v>
      </c>
      <c r="BS518" s="122">
        <v>2.6911868000000001E-6</v>
      </c>
      <c r="BT518" s="122">
        <v>4.0949365999999998E-7</v>
      </c>
      <c r="BU518" s="122">
        <v>3.9381359999999998E-6</v>
      </c>
      <c r="BV518" s="122">
        <v>4.8278653000000001E-5</v>
      </c>
      <c r="BW518" s="122">
        <v>1.2383802E-5</v>
      </c>
      <c r="BX518" s="122">
        <v>3.0716511000000002E-9</v>
      </c>
      <c r="BY518" s="122">
        <v>3.6397860999999998E-8</v>
      </c>
      <c r="BZ518" s="122">
        <v>3.8704994E-8</v>
      </c>
      <c r="CA518" s="122">
        <v>7.4664520999999999E-6</v>
      </c>
      <c r="CB518" s="122">
        <v>8.3881543000000004E-5</v>
      </c>
      <c r="CC518" s="111">
        <v>1.0398632E-4</v>
      </c>
      <c r="CD518" s="122">
        <v>1.3177068E-6</v>
      </c>
      <c r="CE518" s="154"/>
      <c r="CF518" s="173"/>
      <c r="CG518" s="42" t="s">
        <v>895</v>
      </c>
      <c r="CH518" s="42"/>
      <c r="CI518" s="42"/>
      <c r="CK518" s="50"/>
      <c r="CL518" s="41"/>
      <c r="CM518" s="41"/>
      <c r="CN518" s="41"/>
      <c r="CO518" s="41"/>
      <c r="CP518" s="41"/>
      <c r="CQ518" s="41"/>
      <c r="CR518" s="41"/>
      <c r="CS518" s="41"/>
      <c r="CT518" s="41"/>
      <c r="CU518" s="41"/>
      <c r="CV518" s="41"/>
      <c r="CW518" s="41"/>
    </row>
    <row r="519" spans="1:101" ht="14.5" customHeight="1">
      <c r="A519" s="41" t="s">
        <v>11519</v>
      </c>
      <c r="B519" s="119" t="s">
        <v>11311</v>
      </c>
      <c r="C519" s="120" t="str">
        <f t="shared" si="220"/>
        <v>A.100.06.125</v>
      </c>
      <c r="D519" s="135" t="s">
        <v>1</v>
      </c>
      <c r="E519" s="119" t="s">
        <v>6570</v>
      </c>
      <c r="F519" s="118" t="str">
        <f t="shared" si="221"/>
        <v>X20Cr13 (420) 70% inox scrap (EU, USA)</v>
      </c>
      <c r="G519" s="118">
        <f t="shared" si="222"/>
        <v>0.86276808547499995</v>
      </c>
      <c r="H519" s="118">
        <f t="shared" si="223"/>
        <v>7.3773126999999994E-2</v>
      </c>
      <c r="I519" s="118">
        <f t="shared" si="224"/>
        <v>0.18327111760000003</v>
      </c>
      <c r="J519" s="326">
        <f t="shared" si="225"/>
        <v>0.20425976087499997</v>
      </c>
      <c r="K519" s="118">
        <v>0.40146408</v>
      </c>
      <c r="L519" s="118">
        <v>0.14050164000000001</v>
      </c>
      <c r="M519" s="118">
        <v>3.2988169999999997E-2</v>
      </c>
      <c r="N519" s="118">
        <v>2.5543041999999998E-2</v>
      </c>
      <c r="O519" s="118">
        <v>1.2622789000000001E-2</v>
      </c>
      <c r="P519" s="118">
        <v>1.9837944999999999E-2</v>
      </c>
      <c r="Q519" s="118">
        <v>1.5769351000000001E-2</v>
      </c>
      <c r="R519" s="118">
        <v>9.7813076000000006E-3</v>
      </c>
      <c r="S519" s="118">
        <v>0.16900251999999999</v>
      </c>
      <c r="T519" s="118">
        <v>1.1391775E-2</v>
      </c>
      <c r="U519" s="118">
        <v>2.3562703000000001E-2</v>
      </c>
      <c r="V519" s="330">
        <v>4.3086544999999998E-5</v>
      </c>
      <c r="W519" s="118">
        <v>2.5967633000000001E-4</v>
      </c>
      <c r="X519" s="118">
        <v>0</v>
      </c>
      <c r="Y519" s="41"/>
      <c r="Z519" s="327">
        <f t="shared" si="226"/>
        <v>3.018526917293233</v>
      </c>
      <c r="AA519" s="41"/>
      <c r="AB519" s="111">
        <v>58.578820999999998</v>
      </c>
      <c r="AC519" s="111">
        <v>52.476703999999998</v>
      </c>
      <c r="AD519" s="111">
        <v>3.1945006999999999</v>
      </c>
      <c r="AE519" s="111">
        <v>0</v>
      </c>
      <c r="AF519" s="111">
        <v>2.8633939000000002</v>
      </c>
      <c r="AG519" s="111">
        <v>2.650332E-2</v>
      </c>
      <c r="AH519" s="111">
        <v>1.7719594000000002E-2</v>
      </c>
      <c r="AI519" s="41"/>
      <c r="AJ519" s="114">
        <v>0.10051847</v>
      </c>
      <c r="AK519" s="114">
        <v>9.5662450999999996E-2</v>
      </c>
      <c r="AL519" s="114">
        <v>3.3804292E-3</v>
      </c>
      <c r="AM519" s="114">
        <v>1.4755911999999999E-3</v>
      </c>
      <c r="AN519" s="113">
        <f t="shared" si="227"/>
        <v>5.7351589299759803E-6</v>
      </c>
      <c r="AO519" s="112">
        <f t="shared" si="228"/>
        <v>1.25015872225457E-8</v>
      </c>
      <c r="AP519" s="112">
        <f t="shared" si="229"/>
        <v>0.20666543299999998</v>
      </c>
      <c r="AQ519" s="328">
        <v>2.8237601000000001E-6</v>
      </c>
      <c r="AR519" s="328">
        <v>8.5201838000000002E-9</v>
      </c>
      <c r="AS519" s="328">
        <v>2.3275940000000002E-13</v>
      </c>
      <c r="AT519" s="328">
        <v>1.4556389E-9</v>
      </c>
      <c r="AU519" s="328">
        <v>3.7547598000000002E-13</v>
      </c>
      <c r="AV519" s="328">
        <v>3.7980226000000001E-9</v>
      </c>
      <c r="AW519" s="328">
        <v>2.8418282999999998E-6</v>
      </c>
      <c r="AX519" s="328">
        <v>5.4295507999999996E-10</v>
      </c>
      <c r="AY519" s="328">
        <v>3.2896850000000001E-9</v>
      </c>
      <c r="AZ519" s="328">
        <v>8.9052038000000002E-12</v>
      </c>
      <c r="BA519" s="328">
        <v>2.1394805E-14</v>
      </c>
      <c r="BB519" s="328">
        <v>3.6579618999999998E-11</v>
      </c>
      <c r="BC519" s="328">
        <v>7.5703211000000004E-13</v>
      </c>
      <c r="BD519" s="328">
        <v>2.9283561000000001E-13</v>
      </c>
      <c r="BE519" s="328">
        <v>6.9909363999999999E-9</v>
      </c>
      <c r="BF519" s="328">
        <v>5.2290785000000002E-8</v>
      </c>
      <c r="BG519" s="328">
        <v>7.1356273999999994E-11</v>
      </c>
      <c r="BH519" s="329">
        <v>1.7480793000000001E-2</v>
      </c>
      <c r="BI519" s="329">
        <v>0.18918463999999999</v>
      </c>
      <c r="BJ519" s="328">
        <v>5.0347716000000001E-9</v>
      </c>
      <c r="BK519" s="328">
        <v>3.0616854E-11</v>
      </c>
      <c r="BL519" s="328">
        <v>1.3698206999999999E-15</v>
      </c>
      <c r="BM519" s="41"/>
      <c r="BN519" s="111">
        <v>3.1388548E-4</v>
      </c>
      <c r="BO519" s="122">
        <v>2.3917282E-5</v>
      </c>
      <c r="BP519" s="122">
        <v>8.4164539000000004E-5</v>
      </c>
      <c r="BQ519" s="122">
        <v>1.1457697000000001E-6</v>
      </c>
      <c r="BR519" s="122">
        <v>2.9247246999999999E-5</v>
      </c>
      <c r="BS519" s="122">
        <v>2.4884973999999999E-6</v>
      </c>
      <c r="BT519" s="122">
        <v>2.2414071E-7</v>
      </c>
      <c r="BU519" s="122">
        <v>3.7033362000000002E-6</v>
      </c>
      <c r="BV519" s="122">
        <v>2.6621125999999999E-5</v>
      </c>
      <c r="BW519" s="122">
        <v>1.0434672E-5</v>
      </c>
      <c r="BX519" s="122">
        <v>2.7727906000000001E-9</v>
      </c>
      <c r="BY519" s="122">
        <v>4.6528088999999997E-8</v>
      </c>
      <c r="BZ519" s="122">
        <v>3.8700209E-8</v>
      </c>
      <c r="CA519" s="122">
        <v>6.6413436E-6</v>
      </c>
      <c r="CB519" s="122">
        <v>6.7756331999999995E-5</v>
      </c>
      <c r="CC519" s="122">
        <v>5.6730410000000002E-5</v>
      </c>
      <c r="CD519" s="122">
        <v>7.2277813999999999E-7</v>
      </c>
      <c r="CE519" s="154"/>
      <c r="CF519" s="173"/>
      <c r="CG519" s="42" t="s">
        <v>895</v>
      </c>
      <c r="CH519" s="42"/>
      <c r="CI519" s="42"/>
      <c r="CK519" s="50"/>
      <c r="CL519" s="41"/>
      <c r="CM519" s="41"/>
      <c r="CN519" s="41"/>
      <c r="CO519" s="41"/>
      <c r="CP519" s="41"/>
      <c r="CQ519" s="41"/>
      <c r="CR519" s="41"/>
      <c r="CS519" s="41"/>
      <c r="CT519" s="41"/>
      <c r="CU519" s="41"/>
      <c r="CV519" s="41"/>
      <c r="CW519" s="41"/>
    </row>
    <row r="520" spans="1:101" ht="14.5" customHeight="1">
      <c r="A520" s="41" t="s">
        <v>11516</v>
      </c>
      <c r="B520" s="119" t="s">
        <v>11311</v>
      </c>
      <c r="C520" s="120" t="str">
        <f t="shared" si="220"/>
        <v>A.100.06.126</v>
      </c>
      <c r="D520" s="135" t="s">
        <v>1</v>
      </c>
      <c r="E520" s="119" t="s">
        <v>6570</v>
      </c>
      <c r="F520" s="118" t="str">
        <f t="shared" si="221"/>
        <v>X22CrNi17 (431) 23% inox scrap (China)</v>
      </c>
      <c r="G520" s="118">
        <f t="shared" si="222"/>
        <v>1.637523122498</v>
      </c>
      <c r="H520" s="118">
        <f t="shared" si="223"/>
        <v>0.11790794</v>
      </c>
      <c r="I520" s="118">
        <f t="shared" si="224"/>
        <v>0.42624236599999998</v>
      </c>
      <c r="J520" s="326">
        <f t="shared" si="225"/>
        <v>0.3984627764980001</v>
      </c>
      <c r="K520" s="118">
        <v>0.69491004000000001</v>
      </c>
      <c r="L520" s="118">
        <v>0.35995073</v>
      </c>
      <c r="M520" s="118">
        <v>3.8624609999999997E-2</v>
      </c>
      <c r="N520" s="118">
        <v>3.0195683000000001E-2</v>
      </c>
      <c r="O520" s="118">
        <v>1.3435281E-2</v>
      </c>
      <c r="P520" s="118">
        <v>5.9104811E-2</v>
      </c>
      <c r="Q520" s="118">
        <v>1.5172165E-2</v>
      </c>
      <c r="R520" s="118">
        <v>2.7667026000000001E-2</v>
      </c>
      <c r="S520" s="118">
        <v>0.32068464000000002</v>
      </c>
      <c r="T520" s="118">
        <v>6.6613608000000001E-3</v>
      </c>
      <c r="U520" s="118">
        <v>7.0468047000000006E-2</v>
      </c>
      <c r="V520" s="330">
        <v>2.5335938E-5</v>
      </c>
      <c r="W520" s="118">
        <v>6.2339275999999996E-4</v>
      </c>
      <c r="X520" s="118">
        <v>0</v>
      </c>
      <c r="Y520" s="41"/>
      <c r="Z520" s="327">
        <f t="shared" si="226"/>
        <v>5.2248875187969919</v>
      </c>
      <c r="AA520" s="41"/>
      <c r="AB520" s="111">
        <v>98.057329999999993</v>
      </c>
      <c r="AC520" s="111">
        <v>79.733699000000001</v>
      </c>
      <c r="AD520" s="111">
        <v>9.5536885999999992</v>
      </c>
      <c r="AE520" s="111">
        <v>0</v>
      </c>
      <c r="AF520" s="111">
        <v>8.7426052999999992</v>
      </c>
      <c r="AG520" s="111">
        <v>1.6035415000000001E-2</v>
      </c>
      <c r="AH520" s="111">
        <v>1.1301972E-2</v>
      </c>
      <c r="AI520" s="41"/>
      <c r="AJ520" s="114">
        <v>0.20703419000000001</v>
      </c>
      <c r="AK520" s="114">
        <v>0.19750234999999999</v>
      </c>
      <c r="AL520" s="114">
        <v>6.3646116000000003E-3</v>
      </c>
      <c r="AM520" s="114">
        <v>3.1672325E-3</v>
      </c>
      <c r="AN520" s="113">
        <f t="shared" si="227"/>
        <v>1.1840668111202432E-5</v>
      </c>
      <c r="AO520" s="112">
        <f t="shared" si="228"/>
        <v>2.3537764871045802E-8</v>
      </c>
      <c r="AP520" s="112">
        <f t="shared" si="229"/>
        <v>0.44358998699999996</v>
      </c>
      <c r="AQ520" s="328">
        <v>4.8730219999999999E-6</v>
      </c>
      <c r="AR520" s="328">
        <v>1.4703326000000001E-8</v>
      </c>
      <c r="AS520" s="328">
        <v>4.0168964999999998E-13</v>
      </c>
      <c r="AT520" s="328">
        <v>1.5519951999999999E-9</v>
      </c>
      <c r="AU520" s="328">
        <v>3.9040243000000001E-13</v>
      </c>
      <c r="AV520" s="328">
        <v>4.4895245999999998E-9</v>
      </c>
      <c r="AW520" s="328">
        <v>6.8523605000000001E-6</v>
      </c>
      <c r="AX520" s="328">
        <v>6.6781607000000005E-10</v>
      </c>
      <c r="AY520" s="328">
        <v>7.9626821999999995E-9</v>
      </c>
      <c r="AZ520" s="328">
        <v>2.5909043000000001E-11</v>
      </c>
      <c r="BA520" s="328">
        <v>1.6548821E-14</v>
      </c>
      <c r="BB520" s="328">
        <v>5.9761224000000004E-11</v>
      </c>
      <c r="BC520" s="328">
        <v>1.8765082999999999E-12</v>
      </c>
      <c r="BD520" s="328">
        <v>5.3933280999999997E-13</v>
      </c>
      <c r="BE520" s="328">
        <v>1.3396672E-8</v>
      </c>
      <c r="BF520" s="328">
        <v>8.3760288000000003E-8</v>
      </c>
      <c r="BG520" s="328">
        <v>4.1932511E-11</v>
      </c>
      <c r="BH520" s="329">
        <v>1.8026817000000001E-2</v>
      </c>
      <c r="BI520" s="329">
        <v>0.42556316999999999</v>
      </c>
      <c r="BJ520" s="328">
        <v>1.2086740999999999E-8</v>
      </c>
      <c r="BK520" s="328">
        <v>7.3500455000000002E-11</v>
      </c>
      <c r="BL520" s="328">
        <v>3.2884648000000001E-15</v>
      </c>
      <c r="BM520" s="41"/>
      <c r="BN520" s="111">
        <v>5.3119544999999998E-4</v>
      </c>
      <c r="BO520" s="122">
        <v>5.6258478000000003E-5</v>
      </c>
      <c r="BP520" s="111">
        <v>1.4568373E-4</v>
      </c>
      <c r="BQ520" s="122">
        <v>3.2408439E-6</v>
      </c>
      <c r="BR520" s="122">
        <v>5.6466957000000002E-5</v>
      </c>
      <c r="BS520" s="122">
        <v>2.7186553999999999E-6</v>
      </c>
      <c r="BT520" s="122">
        <v>6.5637416999999998E-7</v>
      </c>
      <c r="BU520" s="122">
        <v>4.0694056000000004E-6</v>
      </c>
      <c r="BV520" s="122">
        <v>7.9314494999999994E-5</v>
      </c>
      <c r="BW520" s="122">
        <v>1.003951E-5</v>
      </c>
      <c r="BX520" s="122">
        <v>2.9053323999999999E-9</v>
      </c>
      <c r="BY520" s="122">
        <v>2.7350934E-8</v>
      </c>
      <c r="BZ520" s="122">
        <v>3.8701705E-8</v>
      </c>
      <c r="CA520" s="122">
        <v>1.1077112000000001E-5</v>
      </c>
      <c r="CB520" s="111">
        <v>1.0877841E-4</v>
      </c>
      <c r="CC520" s="122">
        <v>5.1087383000000002E-5</v>
      </c>
      <c r="CD520" s="122">
        <v>1.7351398000000001E-6</v>
      </c>
      <c r="CE520" s="154"/>
      <c r="CF520" s="173"/>
      <c r="CG520" s="42" t="s">
        <v>895</v>
      </c>
      <c r="CH520" s="42"/>
      <c r="CI520" s="42"/>
      <c r="CK520" s="50"/>
      <c r="CL520" s="41"/>
      <c r="CM520" s="41"/>
      <c r="CN520" s="41"/>
      <c r="CO520" s="41"/>
      <c r="CP520" s="41"/>
      <c r="CQ520" s="41"/>
      <c r="CR520" s="41"/>
      <c r="CS520" s="41"/>
      <c r="CT520" s="41"/>
      <c r="CU520" s="41"/>
      <c r="CV520" s="41"/>
      <c r="CW520" s="41"/>
    </row>
    <row r="521" spans="1:101" ht="14.5" customHeight="1">
      <c r="A521" s="41" t="s">
        <v>11513</v>
      </c>
      <c r="B521" s="119" t="s">
        <v>11311</v>
      </c>
      <c r="C521" s="120" t="str">
        <f t="shared" si="220"/>
        <v>A.100.06.127</v>
      </c>
      <c r="D521" s="135" t="s">
        <v>1</v>
      </c>
      <c r="E521" s="119" t="s">
        <v>6570</v>
      </c>
      <c r="F521" s="118" t="str">
        <f t="shared" si="221"/>
        <v>X22CrNi17 (431) 44% inox scrap (World)</v>
      </c>
      <c r="G521" s="118">
        <f t="shared" si="222"/>
        <v>1.3087789237590002</v>
      </c>
      <c r="H521" s="118">
        <f t="shared" si="223"/>
        <v>9.8390501999999991E-2</v>
      </c>
      <c r="I521" s="118">
        <f t="shared" si="224"/>
        <v>0.34504552999999999</v>
      </c>
      <c r="J521" s="326">
        <f t="shared" si="225"/>
        <v>0.291968431759</v>
      </c>
      <c r="K521" s="118">
        <v>0.57337446000000003</v>
      </c>
      <c r="L521" s="118">
        <v>0.28929591999999998</v>
      </c>
      <c r="M521" s="118">
        <v>3.5666626E-2</v>
      </c>
      <c r="N521" s="118">
        <v>2.8270969999999999E-2</v>
      </c>
      <c r="O521" s="118">
        <v>1.2945702999999999E-2</v>
      </c>
      <c r="P521" s="118">
        <v>4.2817650999999998E-2</v>
      </c>
      <c r="Q521" s="118">
        <v>1.4356178000000001E-2</v>
      </c>
      <c r="R521" s="118">
        <v>2.0082984000000002E-2</v>
      </c>
      <c r="S521" s="118">
        <v>0.23164628000000001</v>
      </c>
      <c r="T521" s="118">
        <v>8.8336083000000003E-3</v>
      </c>
      <c r="U521" s="118">
        <v>5.1004039000000001E-2</v>
      </c>
      <c r="V521" s="330">
        <v>3.3391739000000001E-5</v>
      </c>
      <c r="W521" s="118">
        <v>4.5111271999999998E-4</v>
      </c>
      <c r="X521" s="118">
        <v>0</v>
      </c>
      <c r="Y521" s="41"/>
      <c r="Z521" s="327">
        <f t="shared" si="226"/>
        <v>4.311086165413534</v>
      </c>
      <c r="AA521" s="41"/>
      <c r="AB521" s="111">
        <v>81.887640000000005</v>
      </c>
      <c r="AC521" s="111">
        <v>68.629677000000001</v>
      </c>
      <c r="AD521" s="111">
        <v>6.9148588999999996</v>
      </c>
      <c r="AE521" s="111">
        <v>0</v>
      </c>
      <c r="AF521" s="111">
        <v>6.3153886999999997</v>
      </c>
      <c r="AG521" s="111">
        <v>1.6261463E-2</v>
      </c>
      <c r="AH521" s="111">
        <v>1.1454427999999999E-2</v>
      </c>
      <c r="AI521" s="41"/>
      <c r="AJ521" s="114">
        <v>0.16897396000000001</v>
      </c>
      <c r="AK521" s="114">
        <v>0.16127594000000001</v>
      </c>
      <c r="AL521" s="114">
        <v>5.2426193999999997E-3</v>
      </c>
      <c r="AM521" s="114">
        <v>2.4553995000000002E-3</v>
      </c>
      <c r="AN521" s="113">
        <f t="shared" si="227"/>
        <v>9.668821211279911E-6</v>
      </c>
      <c r="AO521" s="112">
        <f t="shared" si="228"/>
        <v>1.9388385129577699E-8</v>
      </c>
      <c r="AP521" s="112">
        <f t="shared" si="229"/>
        <v>0.343893487</v>
      </c>
      <c r="AQ521" s="328">
        <v>4.0241614000000001E-6</v>
      </c>
      <c r="AR521" s="328">
        <v>1.2142096E-8</v>
      </c>
      <c r="AS521" s="328">
        <v>3.3171419000000002E-13</v>
      </c>
      <c r="AT521" s="328">
        <v>1.5062170000000001E-9</v>
      </c>
      <c r="AU521" s="328">
        <v>3.7347991000000002E-13</v>
      </c>
      <c r="AV521" s="328">
        <v>4.2034334999999997E-9</v>
      </c>
      <c r="AW521" s="328">
        <v>5.5551651999999997E-6</v>
      </c>
      <c r="AX521" s="328">
        <v>6.1870601000000004E-10</v>
      </c>
      <c r="AY521" s="328">
        <v>6.4529207000000003E-9</v>
      </c>
      <c r="AZ521" s="328">
        <v>1.8735957E-11</v>
      </c>
      <c r="BA521" s="328">
        <v>1.2750069E-14</v>
      </c>
      <c r="BB521" s="328">
        <v>4.5351053999999998E-11</v>
      </c>
      <c r="BC521" s="328">
        <v>1.3569879999999999E-12</v>
      </c>
      <c r="BD521" s="328">
        <v>3.9616465000000001E-13</v>
      </c>
      <c r="BE521" s="328">
        <v>1.0466430000000001E-8</v>
      </c>
      <c r="BF521" s="328">
        <v>6.4571693000000002E-8</v>
      </c>
      <c r="BG521" s="328">
        <v>5.5287453E-11</v>
      </c>
      <c r="BH521" s="329">
        <v>1.3024687E-2</v>
      </c>
      <c r="BI521" s="329">
        <v>0.33086880000000002</v>
      </c>
      <c r="BJ521" s="328">
        <v>8.7464643000000001E-9</v>
      </c>
      <c r="BK521" s="328">
        <v>5.3187958999999997E-11</v>
      </c>
      <c r="BL521" s="328">
        <v>2.3796687000000001E-15</v>
      </c>
      <c r="BM521" s="41"/>
      <c r="BN521" s="111">
        <v>4.2954719000000001E-4</v>
      </c>
      <c r="BO521" s="122">
        <v>4.5788757E-5</v>
      </c>
      <c r="BP521" s="111">
        <v>1.2020452E-4</v>
      </c>
      <c r="BQ521" s="122">
        <v>2.3524738000000002E-6</v>
      </c>
      <c r="BR521" s="122">
        <v>4.7478161000000002E-5</v>
      </c>
      <c r="BS521" s="122">
        <v>2.5871595E-6</v>
      </c>
      <c r="BT521" s="122">
        <v>4.7452500000000002E-7</v>
      </c>
      <c r="BU521" s="122">
        <v>3.8894531000000003E-6</v>
      </c>
      <c r="BV521" s="122">
        <v>5.7458272999999998E-5</v>
      </c>
      <c r="BW521" s="122">
        <v>9.4995667999999995E-6</v>
      </c>
      <c r="BX521" s="122">
        <v>2.7688949999999999E-9</v>
      </c>
      <c r="BY521" s="122">
        <v>3.6054664E-8</v>
      </c>
      <c r="BZ521" s="122">
        <v>3.8699693999999998E-8</v>
      </c>
      <c r="CA521" s="122">
        <v>9.5699182000000004E-6</v>
      </c>
      <c r="CB521" s="122">
        <v>9.2008316000000002E-5</v>
      </c>
      <c r="CC521" s="122">
        <v>3.6902919999999997E-5</v>
      </c>
      <c r="CD521" s="122">
        <v>1.2556187E-6</v>
      </c>
      <c r="CE521" s="154"/>
      <c r="CF521" s="173"/>
      <c r="CG521" s="42" t="s">
        <v>895</v>
      </c>
      <c r="CH521" s="42"/>
      <c r="CI521" s="42"/>
      <c r="CK521" s="50"/>
      <c r="CL521" s="41"/>
      <c r="CM521" s="41"/>
      <c r="CN521" s="41"/>
      <c r="CO521" s="41"/>
      <c r="CP521" s="41"/>
      <c r="CQ521" s="41"/>
      <c r="CR521" s="41"/>
      <c r="CS521" s="41"/>
      <c r="CT521" s="41"/>
      <c r="CU521" s="41"/>
      <c r="CV521" s="41"/>
      <c r="CW521" s="41"/>
    </row>
    <row r="522" spans="1:101" ht="14.5" customHeight="1">
      <c r="A522" s="41" t="s">
        <v>11510</v>
      </c>
      <c r="B522" s="119" t="s">
        <v>11311</v>
      </c>
      <c r="C522" s="120" t="str">
        <f t="shared" si="220"/>
        <v>A.100.06.128</v>
      </c>
      <c r="D522" s="135" t="s">
        <v>1</v>
      </c>
      <c r="E522" s="119" t="s">
        <v>6570</v>
      </c>
      <c r="F522" s="118" t="str">
        <f t="shared" si="221"/>
        <v>X22CrNi17 (431) 70% inox scrap (EU, USA)</v>
      </c>
      <c r="G522" s="118">
        <f t="shared" si="222"/>
        <v>0.92026305226100003</v>
      </c>
      <c r="H522" s="118">
        <f t="shared" si="223"/>
        <v>7.5324438999999993E-2</v>
      </c>
      <c r="I522" s="118">
        <f t="shared" si="224"/>
        <v>0.249085631</v>
      </c>
      <c r="J522" s="326">
        <f t="shared" si="225"/>
        <v>0.166111482261</v>
      </c>
      <c r="K522" s="118">
        <v>0.4297415</v>
      </c>
      <c r="L522" s="118">
        <v>0.20579478000000001</v>
      </c>
      <c r="M522" s="118">
        <v>3.2170826E-2</v>
      </c>
      <c r="N522" s="118">
        <v>2.5996310000000002E-2</v>
      </c>
      <c r="O522" s="118">
        <v>1.2367110000000001E-2</v>
      </c>
      <c r="P522" s="118">
        <v>2.3569188000000001E-2</v>
      </c>
      <c r="Q522" s="118">
        <v>1.3391831E-2</v>
      </c>
      <c r="R522" s="118">
        <v>1.1120025E-2</v>
      </c>
      <c r="S522" s="118">
        <v>0.12641912999999999</v>
      </c>
      <c r="T522" s="118">
        <v>1.1400810000000001E-2</v>
      </c>
      <c r="U522" s="118">
        <v>2.8001121E-2</v>
      </c>
      <c r="V522" s="330">
        <v>4.2912230999999997E-5</v>
      </c>
      <c r="W522" s="118">
        <v>2.4750903000000002E-4</v>
      </c>
      <c r="X522" s="118">
        <v>0</v>
      </c>
      <c r="Y522" s="41"/>
      <c r="Z522" s="327">
        <f t="shared" si="226"/>
        <v>3.2311390977443608</v>
      </c>
      <c r="AA522" s="41"/>
      <c r="AB522" s="111">
        <v>62.778007000000002</v>
      </c>
      <c r="AC522" s="111">
        <v>55.506742000000003</v>
      </c>
      <c r="AD522" s="111">
        <v>3.7962419000000001</v>
      </c>
      <c r="AE522" s="111">
        <v>0</v>
      </c>
      <c r="AF522" s="111">
        <v>3.44686</v>
      </c>
      <c r="AG522" s="111">
        <v>1.6528610999999999E-2</v>
      </c>
      <c r="AH522" s="111">
        <v>1.1634603E-2</v>
      </c>
      <c r="AI522" s="41"/>
      <c r="AJ522" s="114">
        <v>0.12399368</v>
      </c>
      <c r="AK522" s="114">
        <v>0.11846291</v>
      </c>
      <c r="AL522" s="114">
        <v>3.9166286000000003E-3</v>
      </c>
      <c r="AM522" s="114">
        <v>1.6141422999999999E-3</v>
      </c>
      <c r="AN522" s="113">
        <f t="shared" si="227"/>
        <v>7.1020928369805702E-6</v>
      </c>
      <c r="AO522" s="112">
        <f t="shared" si="228"/>
        <v>1.44845731905817E-8</v>
      </c>
      <c r="AP522" s="112">
        <f t="shared" si="229"/>
        <v>0.22607034940000001</v>
      </c>
      <c r="AQ522" s="328">
        <v>3.0209623999999999E-6</v>
      </c>
      <c r="AR522" s="328">
        <v>9.1151883999999997E-9</v>
      </c>
      <c r="AS522" s="328">
        <v>2.4901591000000003E-13</v>
      </c>
      <c r="AT522" s="328">
        <v>1.4521155E-9</v>
      </c>
      <c r="AU522" s="328">
        <v>3.5348057000000001E-13</v>
      </c>
      <c r="AV522" s="328">
        <v>3.8653259999999999E-9</v>
      </c>
      <c r="AW522" s="328">
        <v>4.0221161000000004E-6</v>
      </c>
      <c r="AX522" s="328">
        <v>5.6066685999999996E-10</v>
      </c>
      <c r="AY522" s="328">
        <v>4.6686570000000002E-9</v>
      </c>
      <c r="AZ522" s="328">
        <v>1.0258673E-11</v>
      </c>
      <c r="BA522" s="328">
        <v>8.2606348000000002E-15</v>
      </c>
      <c r="BB522" s="328">
        <v>2.8320852E-11</v>
      </c>
      <c r="BC522" s="328">
        <v>7.4300948000000002E-13</v>
      </c>
      <c r="BD522" s="328">
        <v>2.2696591999999999E-13</v>
      </c>
      <c r="BE522" s="328">
        <v>7.0034168999999996E-9</v>
      </c>
      <c r="BF522" s="328">
        <v>4.1894260999999998E-8</v>
      </c>
      <c r="BG522" s="328">
        <v>7.1070565999999997E-11</v>
      </c>
      <c r="BH522" s="329">
        <v>7.1130793999999997E-3</v>
      </c>
      <c r="BI522" s="329">
        <v>0.21895727000000001</v>
      </c>
      <c r="BJ522" s="328">
        <v>4.7988641000000002E-9</v>
      </c>
      <c r="BK522" s="328">
        <v>2.9182282000000002E-11</v>
      </c>
      <c r="BL522" s="328">
        <v>1.3056369E-15</v>
      </c>
      <c r="BM522" s="41"/>
      <c r="BN522" s="111">
        <v>3.0941741999999998E-4</v>
      </c>
      <c r="BO522" s="122">
        <v>3.3415452000000001E-5</v>
      </c>
      <c r="BP522" s="122">
        <v>9.0092732000000007E-5</v>
      </c>
      <c r="BQ522" s="122">
        <v>1.302582E-6</v>
      </c>
      <c r="BR522" s="122">
        <v>3.6855037E-5</v>
      </c>
      <c r="BS522" s="122">
        <v>2.4317552999999998E-6</v>
      </c>
      <c r="BT522" s="122">
        <v>2.5961234999999998E-7</v>
      </c>
      <c r="BU522" s="122">
        <v>3.6767818000000001E-6</v>
      </c>
      <c r="BV522" s="122">
        <v>3.1628190999999999E-5</v>
      </c>
      <c r="BW522" s="122">
        <v>8.8614524999999998E-6</v>
      </c>
      <c r="BX522" s="122">
        <v>2.6076509000000001E-9</v>
      </c>
      <c r="BY522" s="122">
        <v>4.6340890000000003E-8</v>
      </c>
      <c r="BZ522" s="122">
        <v>3.8697318000000001E-8</v>
      </c>
      <c r="CA522" s="122">
        <v>7.7886887000000006E-6</v>
      </c>
      <c r="CB522" s="122">
        <v>7.2189117000000003E-5</v>
      </c>
      <c r="CC522" s="122">
        <v>2.0139463000000001E-5</v>
      </c>
      <c r="CD522" s="122">
        <v>6.8891189999999995E-7</v>
      </c>
      <c r="CE522" s="154"/>
      <c r="CF522" s="173"/>
      <c r="CG522" s="42" t="s">
        <v>895</v>
      </c>
      <c r="CH522" s="42"/>
      <c r="CI522" s="42"/>
      <c r="CK522" s="50"/>
      <c r="CL522" s="41"/>
      <c r="CM522" s="41"/>
      <c r="CN522" s="41"/>
      <c r="CO522" s="41"/>
      <c r="CP522" s="41"/>
      <c r="CQ522" s="41"/>
      <c r="CR522" s="41"/>
      <c r="CS522" s="41"/>
      <c r="CT522" s="41"/>
      <c r="CU522" s="41"/>
      <c r="CV522" s="41"/>
      <c r="CW522" s="41"/>
    </row>
    <row r="523" spans="1:101" ht="14.5" customHeight="1">
      <c r="A523" s="41" t="s">
        <v>11507</v>
      </c>
      <c r="B523" s="119" t="s">
        <v>11311</v>
      </c>
      <c r="C523" s="120" t="str">
        <f t="shared" si="220"/>
        <v>A.100.06.129</v>
      </c>
      <c r="D523" s="135" t="s">
        <v>1</v>
      </c>
      <c r="E523" s="119" t="s">
        <v>6570</v>
      </c>
      <c r="F523" s="118" t="str">
        <f t="shared" si="221"/>
        <v>X2CrNiMo1712 (316L) 23% imox scrap (China)</v>
      </c>
      <c r="G523" s="118">
        <f t="shared" si="222"/>
        <v>4.459302898142</v>
      </c>
      <c r="H523" s="118">
        <f t="shared" si="223"/>
        <v>0.140416612</v>
      </c>
      <c r="I523" s="118">
        <f t="shared" si="224"/>
        <v>1.246869086</v>
      </c>
      <c r="J523" s="326">
        <f t="shared" si="225"/>
        <v>2.2249289901419997</v>
      </c>
      <c r="K523" s="118">
        <v>0.84708821000000001</v>
      </c>
      <c r="L523" s="118">
        <v>1.1579256</v>
      </c>
      <c r="M523" s="118">
        <v>5.1737614000000001E-2</v>
      </c>
      <c r="N523" s="118">
        <v>3.6028254000000003E-2</v>
      </c>
      <c r="O523" s="118">
        <v>1.3105126999999999E-2</v>
      </c>
      <c r="P523" s="118">
        <v>7.1608185000000005E-2</v>
      </c>
      <c r="Q523" s="118">
        <v>1.9675046000000002E-2</v>
      </c>
      <c r="R523" s="118">
        <v>3.7205872000000001E-2</v>
      </c>
      <c r="S523" s="118">
        <v>2.1314864999999998</v>
      </c>
      <c r="T523" s="118">
        <v>7.3114089E-3</v>
      </c>
      <c r="U523" s="118">
        <v>8.5597323000000003E-2</v>
      </c>
      <c r="V523" s="330">
        <v>2.5554902E-5</v>
      </c>
      <c r="W523" s="118">
        <v>5.0820333999999998E-4</v>
      </c>
      <c r="X523" s="118">
        <v>0</v>
      </c>
      <c r="Y523" s="41"/>
      <c r="Z523" s="327">
        <f t="shared" si="226"/>
        <v>6.3690842857142851</v>
      </c>
      <c r="AA523" s="41"/>
      <c r="AB523" s="111">
        <v>120.50903</v>
      </c>
      <c r="AC523" s="111">
        <v>98.359915000000001</v>
      </c>
      <c r="AD523" s="111">
        <v>11.604838000000001</v>
      </c>
      <c r="AE523" s="111">
        <v>0</v>
      </c>
      <c r="AF523" s="111">
        <v>10.516496</v>
      </c>
      <c r="AG523" s="111">
        <v>1.6081779000000001E-2</v>
      </c>
      <c r="AH523" s="111">
        <v>1.1704206E-2</v>
      </c>
      <c r="AI523" s="41"/>
      <c r="AJ523" s="114">
        <v>0.47651449000000001</v>
      </c>
      <c r="AK523" s="114">
        <v>0.45892211999999999</v>
      </c>
      <c r="AL523" s="114">
        <v>1.1873254E-2</v>
      </c>
      <c r="AM523" s="114">
        <v>5.7191157000000001E-3</v>
      </c>
      <c r="AN523" s="113">
        <f t="shared" si="227"/>
        <v>2.7513316347785752E-5</v>
      </c>
      <c r="AO523" s="112">
        <f t="shared" si="228"/>
        <v>4.3909963958497995E-8</v>
      </c>
      <c r="AP523" s="112">
        <f t="shared" si="229"/>
        <v>0.80099659000000001</v>
      </c>
      <c r="AQ523" s="328">
        <v>5.9344073000000001E-6</v>
      </c>
      <c r="AR523" s="328">
        <v>1.7905779000000001E-8</v>
      </c>
      <c r="AS523" s="328">
        <v>4.8918567000000004E-13</v>
      </c>
      <c r="AT523" s="328">
        <v>1.5212544000000001E-9</v>
      </c>
      <c r="AU523" s="328">
        <v>4.8078574999999998E-13</v>
      </c>
      <c r="AV523" s="328">
        <v>5.3557881999999996E-9</v>
      </c>
      <c r="AW523" s="328">
        <v>2.1334416000000001E-5</v>
      </c>
      <c r="AX523" s="328">
        <v>8.7724942000000005E-10</v>
      </c>
      <c r="AY523" s="328">
        <v>2.4832358999999999E-8</v>
      </c>
      <c r="AZ523" s="328">
        <v>3.1586954999999998E-11</v>
      </c>
      <c r="BA523" s="328">
        <v>1.620283E-13</v>
      </c>
      <c r="BB523" s="328">
        <v>1.5510066000000001E-10</v>
      </c>
      <c r="BC523" s="328">
        <v>3.5730257000000001E-12</v>
      </c>
      <c r="BD523" s="328">
        <v>1.48038E-12</v>
      </c>
      <c r="BE523" s="328">
        <v>1.827773E-8</v>
      </c>
      <c r="BF523" s="328">
        <v>2.0948442000000001E-7</v>
      </c>
      <c r="BG523" s="328">
        <v>4.2262453999999999E-11</v>
      </c>
      <c r="BH523" s="329">
        <v>0.19419357000000001</v>
      </c>
      <c r="BI523" s="329">
        <v>0.60680301999999997</v>
      </c>
      <c r="BJ523" s="328">
        <v>9.8533743999999992E-9</v>
      </c>
      <c r="BK523" s="328">
        <v>5.9919169000000003E-11</v>
      </c>
      <c r="BL523" s="328">
        <v>2.6808280000000002E-15</v>
      </c>
      <c r="BM523" s="41"/>
      <c r="BN523" s="111">
        <v>1.2886322999999999E-3</v>
      </c>
      <c r="BO523" s="111">
        <v>1.7251948E-4</v>
      </c>
      <c r="BP523" s="111">
        <v>1.7758697E-4</v>
      </c>
      <c r="BQ523" s="122">
        <v>4.3581970000000002E-6</v>
      </c>
      <c r="BR523" s="111">
        <v>1.5200074000000001E-4</v>
      </c>
      <c r="BS523" s="122">
        <v>3.0697614999999999E-6</v>
      </c>
      <c r="BT523" s="122">
        <v>8.0679488000000001E-7</v>
      </c>
      <c r="BU523" s="122">
        <v>3.9392398999999998E-6</v>
      </c>
      <c r="BV523" s="122">
        <v>9.6093142000000005E-5</v>
      </c>
      <c r="BW523" s="122">
        <v>1.3019093E-5</v>
      </c>
      <c r="BX523" s="122">
        <v>3.5844855000000001E-9</v>
      </c>
      <c r="BY523" s="122">
        <v>2.7570012999999999E-8</v>
      </c>
      <c r="BZ523" s="122">
        <v>3.8713700999999999E-8</v>
      </c>
      <c r="CA523" s="122">
        <v>2.4442268000000001E-5</v>
      </c>
      <c r="CB523" s="111">
        <v>1.338942E-4</v>
      </c>
      <c r="CC523" s="111">
        <v>5.0541799000000003E-4</v>
      </c>
      <c r="CD523" s="122">
        <v>1.4145237E-6</v>
      </c>
      <c r="CE523" s="154"/>
      <c r="CF523" s="173"/>
      <c r="CG523" s="42" t="s">
        <v>895</v>
      </c>
      <c r="CH523" s="42"/>
      <c r="CI523" s="42"/>
      <c r="CK523" s="50"/>
      <c r="CL523" s="41"/>
      <c r="CM523" s="41"/>
      <c r="CN523" s="41"/>
      <c r="CO523" s="41"/>
      <c r="CP523" s="41"/>
      <c r="CQ523" s="41"/>
      <c r="CR523" s="41"/>
      <c r="CS523" s="41"/>
      <c r="CT523" s="41"/>
      <c r="CU523" s="41"/>
      <c r="CV523" s="41"/>
      <c r="CW523" s="41"/>
    </row>
    <row r="524" spans="1:101" ht="14.5" customHeight="1">
      <c r="A524" s="41" t="s">
        <v>11504</v>
      </c>
      <c r="B524" s="119" t="s">
        <v>11311</v>
      </c>
      <c r="C524" s="120" t="str">
        <f t="shared" si="220"/>
        <v>A.100.06.130</v>
      </c>
      <c r="D524" s="135" t="s">
        <v>1</v>
      </c>
      <c r="E524" s="119" t="s">
        <v>6570</v>
      </c>
      <c r="F524" s="118" t="str">
        <f t="shared" si="221"/>
        <v>X2CrNiMo1712 (316L) 44% imox scrap (World)</v>
      </c>
      <c r="G524" s="118">
        <f t="shared" si="222"/>
        <v>3.3467309207390001</v>
      </c>
      <c r="H524" s="118">
        <f t="shared" si="223"/>
        <v>0.114646766</v>
      </c>
      <c r="I524" s="118">
        <f t="shared" si="224"/>
        <v>0.93772034900000001</v>
      </c>
      <c r="J524" s="326">
        <f t="shared" si="225"/>
        <v>1.611082895739</v>
      </c>
      <c r="K524" s="118">
        <v>0.68328091000000002</v>
      </c>
      <c r="L524" s="118">
        <v>0.86561107000000004</v>
      </c>
      <c r="M524" s="118">
        <v>4.5137128999999998E-2</v>
      </c>
      <c r="N524" s="118">
        <v>3.2483382999999998E-2</v>
      </c>
      <c r="O524" s="118">
        <v>1.2707258000000001E-2</v>
      </c>
      <c r="P524" s="118">
        <v>5.1847865E-2</v>
      </c>
      <c r="Q524" s="118">
        <v>1.7608260000000001E-2</v>
      </c>
      <c r="R524" s="118">
        <v>2.697215E-2</v>
      </c>
      <c r="S524" s="118">
        <v>1.5394475999999999</v>
      </c>
      <c r="T524" s="118">
        <v>9.3030874999999996E-3</v>
      </c>
      <c r="U524" s="118">
        <v>6.1930737999999999E-2</v>
      </c>
      <c r="V524" s="330">
        <v>3.3549878999999998E-5</v>
      </c>
      <c r="W524" s="118">
        <v>3.6792036000000001E-4</v>
      </c>
      <c r="X524" s="118">
        <v>0</v>
      </c>
      <c r="Y524" s="41"/>
      <c r="Z524" s="327">
        <f t="shared" si="226"/>
        <v>5.1374504511278198</v>
      </c>
      <c r="AA524" s="41"/>
      <c r="AB524" s="111">
        <v>98.102760000000004</v>
      </c>
      <c r="AC524" s="111">
        <v>82.081943999999993</v>
      </c>
      <c r="AD524" s="111">
        <v>8.3962442999999993</v>
      </c>
      <c r="AE524" s="111">
        <v>0</v>
      </c>
      <c r="AF524" s="111">
        <v>7.5965322999999998</v>
      </c>
      <c r="AG524" s="111">
        <v>1.6294948E-2</v>
      </c>
      <c r="AH524" s="111">
        <v>1.1744930000000001E-2</v>
      </c>
      <c r="AI524" s="41"/>
      <c r="AJ524" s="114">
        <v>0.36359860999999999</v>
      </c>
      <c r="AK524" s="114">
        <v>0.35007909999999998</v>
      </c>
      <c r="AL524" s="114">
        <v>9.2210834999999994E-3</v>
      </c>
      <c r="AM524" s="114">
        <v>4.2984262000000002E-3</v>
      </c>
      <c r="AN524" s="113">
        <f t="shared" si="227"/>
        <v>2.0987955497456751E-5</v>
      </c>
      <c r="AO524" s="112">
        <f t="shared" si="228"/>
        <v>3.4101640143559903E-8</v>
      </c>
      <c r="AP524" s="112">
        <f t="shared" si="229"/>
        <v>0.60202047999999997</v>
      </c>
      <c r="AQ524" s="328">
        <v>4.7907174000000002E-6</v>
      </c>
      <c r="AR524" s="328">
        <v>1.4454978999999999E-8</v>
      </c>
      <c r="AS524" s="328">
        <v>3.9490575999999999E-13</v>
      </c>
      <c r="AT524" s="328">
        <v>1.4840153E-9</v>
      </c>
      <c r="AU524" s="328">
        <v>4.3875674999999998E-13</v>
      </c>
      <c r="AV524" s="328">
        <v>4.8290684000000001E-9</v>
      </c>
      <c r="AW524" s="328">
        <v>1.6014427000000001E-5</v>
      </c>
      <c r="AX524" s="328">
        <v>7.6996342999999997E-10</v>
      </c>
      <c r="AY524" s="328">
        <v>1.8636576000000001E-8</v>
      </c>
      <c r="AZ524" s="328">
        <v>2.2836671E-11</v>
      </c>
      <c r="BA524" s="328">
        <v>1.1781858E-13</v>
      </c>
      <c r="BB524" s="328">
        <v>1.1420732E-10</v>
      </c>
      <c r="BC524" s="328">
        <v>2.5822506000000002E-12</v>
      </c>
      <c r="BD524" s="328">
        <v>1.0758097999999999E-12</v>
      </c>
      <c r="BE524" s="328">
        <v>1.3991637999999999E-8</v>
      </c>
      <c r="BF524" s="328">
        <v>1.5537246E-7</v>
      </c>
      <c r="BG524" s="328">
        <v>5.5525745000000001E-11</v>
      </c>
      <c r="BH524" s="329">
        <v>0.14025623000000001</v>
      </c>
      <c r="BI524" s="329">
        <v>0.46176424999999999</v>
      </c>
      <c r="BJ524" s="328">
        <v>7.1334769999999999E-9</v>
      </c>
      <c r="BK524" s="328">
        <v>4.3379251999999998E-11</v>
      </c>
      <c r="BL524" s="328">
        <v>1.9408198999999999E-15</v>
      </c>
      <c r="BM524" s="41"/>
      <c r="BN524" s="111">
        <v>9.7658489000000009E-4</v>
      </c>
      <c r="BO524" s="111">
        <v>1.2975504000000001E-4</v>
      </c>
      <c r="BP524" s="111">
        <v>1.4324575E-4</v>
      </c>
      <c r="BQ524" s="122">
        <v>3.1594511000000001E-6</v>
      </c>
      <c r="BR524" s="111">
        <v>1.1647478E-4</v>
      </c>
      <c r="BS524" s="122">
        <v>2.8407360999999998E-6</v>
      </c>
      <c r="BT524" s="122">
        <v>5.8316218000000001E-7</v>
      </c>
      <c r="BU524" s="122">
        <v>3.7954445000000002E-6</v>
      </c>
      <c r="BV524" s="122">
        <v>6.9576183999999996E-5</v>
      </c>
      <c r="BW524" s="122">
        <v>1.1651488000000001E-5</v>
      </c>
      <c r="BX524" s="122">
        <v>3.2593945E-9</v>
      </c>
      <c r="BY524" s="122">
        <v>3.6212887999999999E-8</v>
      </c>
      <c r="BZ524" s="122">
        <v>3.8708358999999997E-8</v>
      </c>
      <c r="CA524" s="122">
        <v>1.922253E-5</v>
      </c>
      <c r="CB524" s="111">
        <v>1.101475E-4</v>
      </c>
      <c r="CC524" s="111">
        <v>3.6503057999999998E-4</v>
      </c>
      <c r="CD524" s="122">
        <v>1.0240625999999999E-6</v>
      </c>
      <c r="CE524" s="154"/>
      <c r="CF524" s="173"/>
      <c r="CG524" s="42" t="s">
        <v>895</v>
      </c>
      <c r="CH524" s="42"/>
      <c r="CI524" s="42"/>
      <c r="CK524" s="50"/>
      <c r="CL524" s="41"/>
      <c r="CM524" s="41"/>
      <c r="CN524" s="41"/>
      <c r="CO524" s="41"/>
      <c r="CP524" s="41"/>
      <c r="CQ524" s="41"/>
      <c r="CR524" s="41"/>
      <c r="CS524" s="41"/>
      <c r="CT524" s="41"/>
      <c r="CU524" s="41"/>
      <c r="CV524" s="41"/>
      <c r="CW524" s="41"/>
    </row>
    <row r="525" spans="1:101" ht="14.5" customHeight="1">
      <c r="A525" s="41" t="s">
        <v>11501</v>
      </c>
      <c r="B525" s="119" t="s">
        <v>11311</v>
      </c>
      <c r="C525" s="120" t="str">
        <f t="shared" si="220"/>
        <v>A.100.06.131</v>
      </c>
      <c r="D525" s="135" t="s">
        <v>1</v>
      </c>
      <c r="E525" s="119" t="s">
        <v>6570</v>
      </c>
      <c r="F525" s="118" t="str">
        <f t="shared" si="221"/>
        <v>X2CrNiMo1712 (316L) 70% imox scrap (EU, USA)</v>
      </c>
      <c r="G525" s="118">
        <f t="shared" si="222"/>
        <v>2.0318732468689999</v>
      </c>
      <c r="H525" s="118">
        <f t="shared" si="223"/>
        <v>8.4191491999999993E-2</v>
      </c>
      <c r="I525" s="118">
        <f t="shared" si="224"/>
        <v>0.57236280699999997</v>
      </c>
      <c r="J525" s="326">
        <f t="shared" si="225"/>
        <v>0.88562846786899996</v>
      </c>
      <c r="K525" s="118">
        <v>0.48969047999999998</v>
      </c>
      <c r="L525" s="118">
        <v>0.52014850000000001</v>
      </c>
      <c r="M525" s="118">
        <v>3.7336555E-2</v>
      </c>
      <c r="N525" s="118">
        <v>2.8293988999999999E-2</v>
      </c>
      <c r="O525" s="118">
        <v>1.2237049999999999E-2</v>
      </c>
      <c r="P525" s="118">
        <v>2.8494760000000001E-2</v>
      </c>
      <c r="Q525" s="118">
        <v>1.5165692999999999E-2</v>
      </c>
      <c r="R525" s="118">
        <v>1.4877751999999999E-2</v>
      </c>
      <c r="S525" s="118">
        <v>0.83976530999999999</v>
      </c>
      <c r="T525" s="118">
        <v>1.1656889E-2</v>
      </c>
      <c r="U525" s="118">
        <v>3.3961139000000001E-2</v>
      </c>
      <c r="V525" s="330">
        <v>4.2998489000000002E-5</v>
      </c>
      <c r="W525" s="118">
        <v>2.0213138000000001E-4</v>
      </c>
      <c r="X525" s="118">
        <v>0</v>
      </c>
      <c r="Y525" s="41"/>
      <c r="Z525" s="327">
        <f t="shared" si="226"/>
        <v>3.6818833082706766</v>
      </c>
      <c r="AA525" s="41"/>
      <c r="AB525" s="111">
        <v>71.622618000000003</v>
      </c>
      <c r="AC525" s="111">
        <v>62.844341999999997</v>
      </c>
      <c r="AD525" s="111">
        <v>4.6042702999999996</v>
      </c>
      <c r="AE525" s="111">
        <v>0</v>
      </c>
      <c r="AF525" s="111">
        <v>4.1456656000000001</v>
      </c>
      <c r="AG525" s="111">
        <v>1.6546874999999999E-2</v>
      </c>
      <c r="AH525" s="111">
        <v>1.1793059E-2</v>
      </c>
      <c r="AI525" s="41"/>
      <c r="AJ525" s="114">
        <v>0.23015258</v>
      </c>
      <c r="AK525" s="114">
        <v>0.22144644999999999</v>
      </c>
      <c r="AL525" s="114">
        <v>6.0866999999999996E-3</v>
      </c>
      <c r="AM525" s="114">
        <v>2.6194296000000001E-3</v>
      </c>
      <c r="AN525" s="113">
        <f t="shared" si="227"/>
        <v>1.327616643738612E-5</v>
      </c>
      <c r="AO525" s="112">
        <f t="shared" si="228"/>
        <v>2.2509984909997799E-8</v>
      </c>
      <c r="AP525" s="112">
        <f t="shared" si="229"/>
        <v>0.36686689499999997</v>
      </c>
      <c r="AQ525" s="328">
        <v>3.4390838999999999E-6</v>
      </c>
      <c r="AR525" s="328">
        <v>1.0376761000000001E-8</v>
      </c>
      <c r="AS525" s="328">
        <v>2.8348404E-13</v>
      </c>
      <c r="AT525" s="328">
        <v>1.4400055000000001E-9</v>
      </c>
      <c r="AU525" s="328">
        <v>3.8908612E-13</v>
      </c>
      <c r="AV525" s="328">
        <v>4.2065812999999998E-9</v>
      </c>
      <c r="AW525" s="328">
        <v>9.7271682999999996E-6</v>
      </c>
      <c r="AX525" s="328">
        <v>6.4317090999999998E-10</v>
      </c>
      <c r="AY525" s="328">
        <v>1.1314287E-8</v>
      </c>
      <c r="AZ525" s="328">
        <v>1.2495427E-11</v>
      </c>
      <c r="BA525" s="328">
        <v>6.5570733000000005E-14</v>
      </c>
      <c r="BB525" s="328">
        <v>6.5878813999999997E-11</v>
      </c>
      <c r="BC525" s="328">
        <v>1.4113345E-12</v>
      </c>
      <c r="BD525" s="328">
        <v>5.9768146000000005E-13</v>
      </c>
      <c r="BE525" s="328">
        <v>8.9262576999999994E-9</v>
      </c>
      <c r="BF525" s="328">
        <v>9.1421951000000004E-8</v>
      </c>
      <c r="BG525" s="328">
        <v>7.1200544000000001E-11</v>
      </c>
      <c r="BH525" s="329">
        <v>7.6512104999999997E-2</v>
      </c>
      <c r="BI525" s="329">
        <v>0.29035478999999997</v>
      </c>
      <c r="BJ525" s="328">
        <v>3.9190527999999997E-9</v>
      </c>
      <c r="BK525" s="328">
        <v>2.3832078000000001E-11</v>
      </c>
      <c r="BL525" s="328">
        <v>1.0662648E-15</v>
      </c>
      <c r="BM525" s="41"/>
      <c r="BN525" s="111">
        <v>6.0780161999999995E-4</v>
      </c>
      <c r="BO525" s="122">
        <v>7.9215242000000002E-5</v>
      </c>
      <c r="BP525" s="111">
        <v>1.0266068E-4</v>
      </c>
      <c r="BQ525" s="122">
        <v>1.7427514E-6</v>
      </c>
      <c r="BR525" s="122">
        <v>7.4489555999999999E-5</v>
      </c>
      <c r="BS525" s="122">
        <v>2.5700697999999999E-6</v>
      </c>
      <c r="BT525" s="122">
        <v>3.1886898999999998E-7</v>
      </c>
      <c r="BU525" s="122">
        <v>3.6255044000000001E-6</v>
      </c>
      <c r="BV525" s="122">
        <v>3.8237961999999998E-5</v>
      </c>
      <c r="BW525" s="122">
        <v>1.0035228E-5</v>
      </c>
      <c r="BX525" s="122">
        <v>2.8751960000000001E-9</v>
      </c>
      <c r="BY525" s="122">
        <v>4.6427193999999998E-8</v>
      </c>
      <c r="BZ525" s="122">
        <v>3.8702043999999999E-8</v>
      </c>
      <c r="CA525" s="122">
        <v>1.305375E-5</v>
      </c>
      <c r="CB525" s="122">
        <v>8.2083215999999997E-5</v>
      </c>
      <c r="CC525" s="111">
        <v>1.9911819E-4</v>
      </c>
      <c r="CD525" s="122">
        <v>5.6260858000000002E-7</v>
      </c>
      <c r="CE525" s="154"/>
      <c r="CF525" s="173"/>
      <c r="CG525" s="42" t="s">
        <v>895</v>
      </c>
      <c r="CH525" s="42"/>
      <c r="CI525" s="42"/>
      <c r="CK525" s="50"/>
      <c r="CL525" s="41"/>
      <c r="CM525" s="41"/>
      <c r="CN525" s="41"/>
      <c r="CO525" s="41"/>
      <c r="CP525" s="41"/>
      <c r="CQ525" s="41"/>
      <c r="CR525" s="41"/>
      <c r="CS525" s="41"/>
      <c r="CT525" s="41"/>
      <c r="CU525" s="41"/>
      <c r="CV525" s="41"/>
      <c r="CW525" s="41"/>
    </row>
    <row r="526" spans="1:101" ht="14.5" customHeight="1">
      <c r="A526" s="41" t="s">
        <v>11498</v>
      </c>
      <c r="B526" s="119" t="s">
        <v>11311</v>
      </c>
      <c r="C526" s="120" t="str">
        <f t="shared" si="220"/>
        <v>A.100.06.132</v>
      </c>
      <c r="D526" s="135" t="s">
        <v>1</v>
      </c>
      <c r="E526" s="119" t="s">
        <v>6570</v>
      </c>
      <c r="F526" s="118" t="str">
        <f t="shared" si="221"/>
        <v>X30Cr13 (~420) 23% inox scrap (China)</v>
      </c>
      <c r="G526" s="118">
        <f t="shared" si="222"/>
        <v>1.1604200250029999</v>
      </c>
      <c r="H526" s="118">
        <f t="shared" si="223"/>
        <v>0.10581850399999999</v>
      </c>
      <c r="I526" s="118">
        <f t="shared" si="224"/>
        <v>0.23639658499999999</v>
      </c>
      <c r="J526" s="326">
        <f t="shared" si="225"/>
        <v>0.20389049600300002</v>
      </c>
      <c r="K526" s="118">
        <v>0.61431444000000002</v>
      </c>
      <c r="L526" s="118">
        <v>0.17590170999999999</v>
      </c>
      <c r="M526" s="118">
        <v>3.7721536999999999E-2</v>
      </c>
      <c r="N526" s="118">
        <v>2.8847359E-2</v>
      </c>
      <c r="O526" s="118">
        <v>1.3545880999999999E-2</v>
      </c>
      <c r="P526" s="118">
        <v>4.8273156999999997E-2</v>
      </c>
      <c r="Q526" s="118">
        <v>1.5152107E-2</v>
      </c>
      <c r="R526" s="118">
        <v>2.2773338000000001E-2</v>
      </c>
      <c r="S526" s="118">
        <v>0.13921132</v>
      </c>
      <c r="T526" s="118">
        <v>6.5132894000000004E-3</v>
      </c>
      <c r="U526" s="118">
        <v>5.7479321E-2</v>
      </c>
      <c r="V526" s="330">
        <v>2.5292812999999998E-5</v>
      </c>
      <c r="W526" s="118">
        <v>6.6127278999999995E-4</v>
      </c>
      <c r="X526" s="118">
        <v>0</v>
      </c>
      <c r="Y526" s="41"/>
      <c r="Z526" s="327">
        <f t="shared" si="226"/>
        <v>4.6189055639097747</v>
      </c>
      <c r="AA526" s="41"/>
      <c r="AB526" s="111">
        <v>86.180584999999994</v>
      </c>
      <c r="AC526" s="111">
        <v>71.246089999999995</v>
      </c>
      <c r="AD526" s="111">
        <v>7.7927442999999998</v>
      </c>
      <c r="AE526" s="111">
        <v>0</v>
      </c>
      <c r="AF526" s="111">
        <v>7.1144724000000004</v>
      </c>
      <c r="AG526" s="111">
        <v>1.6027004000000001E-2</v>
      </c>
      <c r="AH526" s="111">
        <v>1.1251307E-2</v>
      </c>
      <c r="AI526" s="41"/>
      <c r="AJ526" s="114">
        <v>0.13965807999999999</v>
      </c>
      <c r="AK526" s="114">
        <v>0.13229437999999999</v>
      </c>
      <c r="AL526" s="114">
        <v>4.8389135E-3</v>
      </c>
      <c r="AM526" s="114">
        <v>2.5247796999999998E-3</v>
      </c>
      <c r="AN526" s="113">
        <f t="shared" si="227"/>
        <v>7.9313179945311596E-6</v>
      </c>
      <c r="AO526" s="112">
        <f t="shared" si="228"/>
        <v>1.78953898938071E-8</v>
      </c>
      <c r="AP526" s="112">
        <f t="shared" si="229"/>
        <v>0.35361061180000003</v>
      </c>
      <c r="AQ526" s="328">
        <v>4.3108469999999997E-6</v>
      </c>
      <c r="AR526" s="328">
        <v>1.3007110000000001E-8</v>
      </c>
      <c r="AS526" s="328">
        <v>3.5534642000000001E-13</v>
      </c>
      <c r="AT526" s="328">
        <v>1.5622611000000001E-9</v>
      </c>
      <c r="AU526" s="328">
        <v>3.8063116000000001E-13</v>
      </c>
      <c r="AV526" s="328">
        <v>4.2892837999999999E-9</v>
      </c>
      <c r="AW526" s="328">
        <v>3.5132865E-6</v>
      </c>
      <c r="AX526" s="328">
        <v>6.1812701000000003E-10</v>
      </c>
      <c r="AY526" s="328">
        <v>4.0730159999999996E-9</v>
      </c>
      <c r="AZ526" s="328">
        <v>2.1736651E-11</v>
      </c>
      <c r="BA526" s="328">
        <v>1.5847101000000001E-14</v>
      </c>
      <c r="BB526" s="328">
        <v>5.3167354E-11</v>
      </c>
      <c r="BC526" s="328">
        <v>1.5572677E-12</v>
      </c>
      <c r="BD526" s="328">
        <v>4.6786329999999997E-13</v>
      </c>
      <c r="BE526" s="328">
        <v>1.2222586E-8</v>
      </c>
      <c r="BF526" s="328">
        <v>7.6288799000000001E-8</v>
      </c>
      <c r="BG526" s="328">
        <v>4.1866407E-11</v>
      </c>
      <c r="BH526" s="329">
        <v>9.9496718000000005E-3</v>
      </c>
      <c r="BI526" s="329">
        <v>0.34366094000000003</v>
      </c>
      <c r="BJ526" s="328">
        <v>1.2821184E-8</v>
      </c>
      <c r="BK526" s="328">
        <v>7.7966658999999994E-11</v>
      </c>
      <c r="BL526" s="328">
        <v>3.4882861E-15</v>
      </c>
      <c r="BM526" s="41"/>
      <c r="BN526" s="111">
        <v>4.2414309E-4</v>
      </c>
      <c r="BO526" s="122">
        <v>2.9456883999999999E-5</v>
      </c>
      <c r="BP526" s="111">
        <v>1.2878734E-4</v>
      </c>
      <c r="BQ526" s="122">
        <v>2.6676125000000001E-6</v>
      </c>
      <c r="BR526" s="122">
        <v>3.446758E-5</v>
      </c>
      <c r="BS526" s="122">
        <v>2.7457085000000002E-6</v>
      </c>
      <c r="BT526" s="122">
        <v>5.4703804999999997E-7</v>
      </c>
      <c r="BU526" s="122">
        <v>4.1139820999999998E-6</v>
      </c>
      <c r="BV526" s="122">
        <v>6.4779176999999995E-5</v>
      </c>
      <c r="BW526" s="122">
        <v>1.0026238E-5</v>
      </c>
      <c r="BX526" s="122">
        <v>2.8319307E-9</v>
      </c>
      <c r="BY526" s="122">
        <v>2.7307412E-8</v>
      </c>
      <c r="BZ526" s="122">
        <v>3.8700407000000003E-8</v>
      </c>
      <c r="CA526" s="122">
        <v>7.9227806999999996E-6</v>
      </c>
      <c r="CB526" s="122">
        <v>9.6274211000000004E-5</v>
      </c>
      <c r="CC526" s="122">
        <v>4.0445117000000003E-5</v>
      </c>
      <c r="CD526" s="122">
        <v>1.8405743E-6</v>
      </c>
      <c r="CE526" s="154"/>
      <c r="CF526" s="173"/>
      <c r="CG526" s="42" t="s">
        <v>895</v>
      </c>
      <c r="CH526" s="42"/>
      <c r="CI526" s="42"/>
      <c r="CK526" s="50"/>
      <c r="CL526" s="41"/>
      <c r="CM526" s="41"/>
      <c r="CN526" s="41"/>
      <c r="CO526" s="41"/>
      <c r="CP526" s="41"/>
      <c r="CQ526" s="41"/>
      <c r="CR526" s="41"/>
      <c r="CS526" s="41"/>
      <c r="CT526" s="41"/>
      <c r="CU526" s="41"/>
      <c r="CV526" s="41"/>
      <c r="CW526" s="41"/>
    </row>
    <row r="527" spans="1:101" ht="14.5" customHeight="1">
      <c r="A527" s="41" t="s">
        <v>11495</v>
      </c>
      <c r="B527" s="119" t="s">
        <v>11311</v>
      </c>
      <c r="C527" s="120" t="str">
        <f t="shared" si="220"/>
        <v>A.100.06.133</v>
      </c>
      <c r="D527" s="135" t="s">
        <v>1</v>
      </c>
      <c r="E527" s="119" t="s">
        <v>6570</v>
      </c>
      <c r="F527" s="118" t="str">
        <f t="shared" si="221"/>
        <v>X30Cr13 (~420) 44% inox scrap (World)</v>
      </c>
      <c r="G527" s="118">
        <f t="shared" si="222"/>
        <v>0.96420446290200001</v>
      </c>
      <c r="H527" s="118">
        <f t="shared" si="223"/>
        <v>8.9659242E-2</v>
      </c>
      <c r="I527" s="118">
        <f t="shared" si="224"/>
        <v>0.20793468900000001</v>
      </c>
      <c r="J527" s="326">
        <f t="shared" si="225"/>
        <v>0.151444001902</v>
      </c>
      <c r="K527" s="118">
        <v>0.51516653000000001</v>
      </c>
      <c r="L527" s="118">
        <v>0.15637163000000001</v>
      </c>
      <c r="M527" s="118">
        <v>3.5014405999999998E-2</v>
      </c>
      <c r="N527" s="118">
        <v>2.7297181E-2</v>
      </c>
      <c r="O527" s="118">
        <v>1.302558E-2</v>
      </c>
      <c r="P527" s="118">
        <v>3.4994788999999998E-2</v>
      </c>
      <c r="Q527" s="118">
        <v>1.4341692E-2</v>
      </c>
      <c r="R527" s="118">
        <v>1.6548653E-2</v>
      </c>
      <c r="S527" s="118">
        <v>0.10058221000000001</v>
      </c>
      <c r="T527" s="118">
        <v>8.7266678000000007E-3</v>
      </c>
      <c r="U527" s="118">
        <v>4.1623292999999999E-2</v>
      </c>
      <c r="V527" s="330">
        <v>3.3360591999999998E-5</v>
      </c>
      <c r="W527" s="118">
        <v>4.7847051000000001E-4</v>
      </c>
      <c r="X527" s="118">
        <v>0</v>
      </c>
      <c r="Y527" s="41"/>
      <c r="Z527" s="327">
        <f t="shared" si="226"/>
        <v>3.8734325563909775</v>
      </c>
      <c r="AA527" s="41"/>
      <c r="AB527" s="111">
        <v>73.309990999999997</v>
      </c>
      <c r="AC527" s="111">
        <v>62.499737000000003</v>
      </c>
      <c r="AD527" s="111">
        <v>5.6430657000000002</v>
      </c>
      <c r="AE527" s="111">
        <v>0</v>
      </c>
      <c r="AF527" s="111">
        <v>5.1395149</v>
      </c>
      <c r="AG527" s="111">
        <v>1.6255387999999999E-2</v>
      </c>
      <c r="AH527" s="111">
        <v>1.1417836000000001E-2</v>
      </c>
      <c r="AI527" s="41"/>
      <c r="AJ527" s="114">
        <v>0.12031343</v>
      </c>
      <c r="AK527" s="114">
        <v>0.1141813</v>
      </c>
      <c r="AL527" s="114">
        <v>4.1407262999999996E-3</v>
      </c>
      <c r="AM527" s="114">
        <v>1.9914058000000002E-3</v>
      </c>
      <c r="AN527" s="113">
        <f t="shared" si="227"/>
        <v>6.8454016037228805E-6</v>
      </c>
      <c r="AO527" s="112">
        <f t="shared" si="228"/>
        <v>1.5313337391414995E-8</v>
      </c>
      <c r="AP527" s="112">
        <f t="shared" si="229"/>
        <v>0.27890837350000003</v>
      </c>
      <c r="AQ527" s="328">
        <v>3.6181461000000001E-6</v>
      </c>
      <c r="AR527" s="328">
        <v>1.0917051999999999E-8</v>
      </c>
      <c r="AS527" s="328">
        <v>2.9824408000000002E-13</v>
      </c>
      <c r="AT527" s="328">
        <v>1.5136313000000001E-9</v>
      </c>
      <c r="AU527" s="328">
        <v>3.6642288E-13</v>
      </c>
      <c r="AV527" s="328">
        <v>4.0588152E-9</v>
      </c>
      <c r="AW527" s="328">
        <v>3.1436116999999999E-6</v>
      </c>
      <c r="AX527" s="328">
        <v>5.8281946999999998E-10</v>
      </c>
      <c r="AY527" s="328">
        <v>3.6437172999999999E-9</v>
      </c>
      <c r="AZ527" s="328">
        <v>1.5722563000000001E-11</v>
      </c>
      <c r="BA527" s="328">
        <v>1.2243271E-14</v>
      </c>
      <c r="BB527" s="328">
        <v>4.0588813999999999E-11</v>
      </c>
      <c r="BC527" s="328">
        <v>1.1264253E-12</v>
      </c>
      <c r="BD527" s="328">
        <v>3.4454778E-13</v>
      </c>
      <c r="BE527" s="328">
        <v>9.6184788999999993E-9</v>
      </c>
      <c r="BF527" s="328">
        <v>5.9175617E-8</v>
      </c>
      <c r="BG527" s="328">
        <v>5.5239710000000002E-11</v>
      </c>
      <c r="BH527" s="329">
        <v>7.1911935E-3</v>
      </c>
      <c r="BI527" s="329">
        <v>0.27171718</v>
      </c>
      <c r="BJ527" s="328">
        <v>9.2768949000000005E-9</v>
      </c>
      <c r="BK527" s="328">
        <v>5.6413550000000003E-11</v>
      </c>
      <c r="BL527" s="328">
        <v>2.5239840000000001E-15</v>
      </c>
      <c r="BM527" s="41"/>
      <c r="BN527" s="111">
        <v>3.5223159000000002E-4</v>
      </c>
      <c r="BO527" s="122">
        <v>2.6432051E-5</v>
      </c>
      <c r="BP527" s="111">
        <v>1.0800158E-4</v>
      </c>
      <c r="BQ527" s="122">
        <v>1.9384733999999998E-6</v>
      </c>
      <c r="BR527" s="122">
        <v>3.1589720999999998E-5</v>
      </c>
      <c r="BS527" s="122">
        <v>2.6066979E-6</v>
      </c>
      <c r="BT527" s="122">
        <v>3.9556002999999998E-7</v>
      </c>
      <c r="BU527" s="122">
        <v>3.9216472E-6</v>
      </c>
      <c r="BV527" s="122">
        <v>4.6960543000000003E-5</v>
      </c>
      <c r="BW527" s="122">
        <v>9.4899814000000001E-6</v>
      </c>
      <c r="BX527" s="122">
        <v>2.7158827E-9</v>
      </c>
      <c r="BY527" s="122">
        <v>3.6023231000000002E-8</v>
      </c>
      <c r="BZ527" s="122">
        <v>3.8698757E-8</v>
      </c>
      <c r="CA527" s="122">
        <v>7.2917896999999997E-6</v>
      </c>
      <c r="CB527" s="122">
        <v>8.2977508000000005E-5</v>
      </c>
      <c r="CC527" s="122">
        <v>2.9216837999999998E-5</v>
      </c>
      <c r="CD527" s="122">
        <v>1.3317657999999999E-6</v>
      </c>
      <c r="CE527" s="154"/>
      <c r="CF527" s="173"/>
      <c r="CG527" s="42" t="s">
        <v>895</v>
      </c>
      <c r="CH527" s="42"/>
      <c r="CI527" s="42"/>
      <c r="CK527" s="50"/>
      <c r="CL527" s="41"/>
      <c r="CM527" s="41"/>
      <c r="CN527" s="41"/>
      <c r="CO527" s="41"/>
      <c r="CP527" s="41"/>
      <c r="CQ527" s="41"/>
      <c r="CR527" s="41"/>
      <c r="CS527" s="41"/>
      <c r="CT527" s="41"/>
      <c r="CU527" s="41"/>
      <c r="CV527" s="41"/>
      <c r="CW527" s="41"/>
    </row>
    <row r="528" spans="1:101" ht="14.5" customHeight="1">
      <c r="A528" s="41" t="s">
        <v>11492</v>
      </c>
      <c r="B528" s="119" t="s">
        <v>11311</v>
      </c>
      <c r="C528" s="120" t="str">
        <f t="shared" si="220"/>
        <v>A.100.06.134</v>
      </c>
      <c r="D528" s="135" t="s">
        <v>1</v>
      </c>
      <c r="E528" s="119" t="s">
        <v>6570</v>
      </c>
      <c r="F528" s="118" t="str">
        <f t="shared" si="221"/>
        <v>X30Cr13 (~420) 70% inox scrap (EU, USA)</v>
      </c>
      <c r="G528" s="118">
        <f t="shared" si="222"/>
        <v>0.732313345201</v>
      </c>
      <c r="H528" s="118">
        <f t="shared" si="223"/>
        <v>7.0561934999999992E-2</v>
      </c>
      <c r="I528" s="118">
        <f t="shared" si="224"/>
        <v>0.17429789749999999</v>
      </c>
      <c r="J528" s="326">
        <f t="shared" si="225"/>
        <v>8.9461792700999992E-2</v>
      </c>
      <c r="K528" s="118">
        <v>0.39799171999999999</v>
      </c>
      <c r="L528" s="118">
        <v>0.13329062</v>
      </c>
      <c r="M528" s="118">
        <v>3.1815069000000001E-2</v>
      </c>
      <c r="N528" s="118">
        <v>2.5465152000000001E-2</v>
      </c>
      <c r="O528" s="118">
        <v>1.241068E-2</v>
      </c>
      <c r="P528" s="118">
        <v>1.9302172999999999E-2</v>
      </c>
      <c r="Q528" s="118">
        <v>1.338393E-2</v>
      </c>
      <c r="R528" s="118">
        <v>9.1922085000000001E-3</v>
      </c>
      <c r="S528" s="118">
        <v>5.4929635999999997E-2</v>
      </c>
      <c r="T528" s="118">
        <v>1.1342479000000001E-2</v>
      </c>
      <c r="U528" s="118">
        <v>2.2884351000000001E-2</v>
      </c>
      <c r="V528" s="330">
        <v>4.2895241000000001E-5</v>
      </c>
      <c r="W528" s="118">
        <v>2.6243145999999999E-4</v>
      </c>
      <c r="X528" s="118">
        <v>0</v>
      </c>
      <c r="Y528" s="41"/>
      <c r="Z528" s="327">
        <f t="shared" si="226"/>
        <v>2.9924189473684208</v>
      </c>
      <c r="AA528" s="41"/>
      <c r="AB528" s="111">
        <v>58.099288999999999</v>
      </c>
      <c r="AC528" s="111">
        <v>52.163137999999996</v>
      </c>
      <c r="AD528" s="111">
        <v>3.1025366000000001</v>
      </c>
      <c r="AE528" s="111">
        <v>0</v>
      </c>
      <c r="AF528" s="111">
        <v>2.8054743000000002</v>
      </c>
      <c r="AG528" s="111">
        <v>1.6525297000000001E-2</v>
      </c>
      <c r="AH528" s="111">
        <v>1.1614644E-2</v>
      </c>
      <c r="AI528" s="41"/>
      <c r="AJ528" s="114">
        <v>9.7451574999999999E-2</v>
      </c>
      <c r="AK528" s="114">
        <v>9.2774924999999994E-2</v>
      </c>
      <c r="AL528" s="114">
        <v>3.3155960000000001E-3</v>
      </c>
      <c r="AM528" s="114">
        <v>1.3610548000000001E-3</v>
      </c>
      <c r="AN528" s="113">
        <f t="shared" si="227"/>
        <v>5.5620457875312799E-6</v>
      </c>
      <c r="AO528" s="112">
        <f t="shared" si="228"/>
        <v>1.2261819557224098E-8</v>
      </c>
      <c r="AP528" s="112">
        <f t="shared" si="229"/>
        <v>0.1906239237</v>
      </c>
      <c r="AQ528" s="328">
        <v>2.7994994999999999E-6</v>
      </c>
      <c r="AR528" s="328">
        <v>8.4469823000000004E-9</v>
      </c>
      <c r="AS528" s="328">
        <v>2.3075949E-13</v>
      </c>
      <c r="AT528" s="328">
        <v>1.4561597E-9</v>
      </c>
      <c r="AU528" s="328">
        <v>3.4963128000000002E-13</v>
      </c>
      <c r="AV528" s="328">
        <v>3.7864431999999998E-9</v>
      </c>
      <c r="AW528" s="328">
        <v>2.7067233000000001E-6</v>
      </c>
      <c r="AX528" s="328">
        <v>5.4109237999999999E-10</v>
      </c>
      <c r="AY528" s="328">
        <v>3.1363641999999998E-9</v>
      </c>
      <c r="AZ528" s="328">
        <v>8.6150038999999998E-12</v>
      </c>
      <c r="BA528" s="328">
        <v>7.9841997000000007E-15</v>
      </c>
      <c r="BB528" s="328">
        <v>2.5723267000000002E-11</v>
      </c>
      <c r="BC528" s="328">
        <v>6.1724800999999996E-13</v>
      </c>
      <c r="BD528" s="328">
        <v>1.9881127E-13</v>
      </c>
      <c r="BE528" s="328">
        <v>6.5408981000000002E-9</v>
      </c>
      <c r="BF528" s="328">
        <v>3.8950947000000002E-8</v>
      </c>
      <c r="BG528" s="328">
        <v>7.1044523999999995E-11</v>
      </c>
      <c r="BH528" s="329">
        <v>3.9311737000000003E-3</v>
      </c>
      <c r="BI528" s="329">
        <v>0.18669274999999999</v>
      </c>
      <c r="BJ528" s="328">
        <v>5.0881899E-9</v>
      </c>
      <c r="BK528" s="328">
        <v>3.0941695000000001E-11</v>
      </c>
      <c r="BL528" s="328">
        <v>1.3843544000000001E-15</v>
      </c>
      <c r="BM528" s="41"/>
      <c r="BN528" s="111">
        <v>2.6724528000000001E-4</v>
      </c>
      <c r="BO528" s="122">
        <v>2.2857248E-5</v>
      </c>
      <c r="BP528" s="122">
        <v>8.3436581000000001E-5</v>
      </c>
      <c r="BQ528" s="122">
        <v>1.0767635E-6</v>
      </c>
      <c r="BR528" s="122">
        <v>2.8188616E-5</v>
      </c>
      <c r="BS528" s="122">
        <v>2.4424126000000001E-6</v>
      </c>
      <c r="BT528" s="122">
        <v>2.1654054000000001E-7</v>
      </c>
      <c r="BU528" s="122">
        <v>3.6943423000000001E-6</v>
      </c>
      <c r="BV528" s="122">
        <v>2.5902157E-5</v>
      </c>
      <c r="BW528" s="122">
        <v>8.8562241000000006E-6</v>
      </c>
      <c r="BX528" s="122">
        <v>2.5787350000000002E-9</v>
      </c>
      <c r="BY528" s="122">
        <v>4.6323745E-8</v>
      </c>
      <c r="BZ528" s="122">
        <v>3.8696807E-8</v>
      </c>
      <c r="CA528" s="122">
        <v>6.5460732000000001E-6</v>
      </c>
      <c r="CB528" s="122">
        <v>6.7263220999999994E-5</v>
      </c>
      <c r="CC528" s="122">
        <v>1.5947054999999999E-5</v>
      </c>
      <c r="CD528" s="122">
        <v>7.3044671999999999E-7</v>
      </c>
      <c r="CE528" s="154"/>
      <c r="CF528" s="173"/>
      <c r="CG528" s="42" t="s">
        <v>895</v>
      </c>
      <c r="CH528" s="42"/>
      <c r="CI528" s="42"/>
      <c r="CK528" s="50"/>
      <c r="CL528" s="41"/>
      <c r="CM528" s="41"/>
      <c r="CN528" s="41"/>
      <c r="CO528" s="41"/>
      <c r="CP528" s="41"/>
      <c r="CQ528" s="41"/>
      <c r="CR528" s="41"/>
      <c r="CS528" s="41"/>
      <c r="CT528" s="41"/>
      <c r="CU528" s="41"/>
      <c r="CV528" s="41"/>
      <c r="CW528" s="41"/>
    </row>
    <row r="529" spans="1:101" ht="14.5" customHeight="1">
      <c r="A529" s="41" t="s">
        <v>11489</v>
      </c>
      <c r="B529" s="119" t="s">
        <v>11311</v>
      </c>
      <c r="C529" s="120" t="str">
        <f t="shared" si="220"/>
        <v>A.100.06.135</v>
      </c>
      <c r="D529" s="135" t="s">
        <v>1</v>
      </c>
      <c r="E529" s="119" t="s">
        <v>6570</v>
      </c>
      <c r="F529" s="118" t="str">
        <f t="shared" si="221"/>
        <v>X35CrMo17 23% inox scrap (China)</v>
      </c>
      <c r="G529" s="118">
        <f t="shared" si="222"/>
        <v>1.6813913104530001</v>
      </c>
      <c r="H529" s="118">
        <f t="shared" si="223"/>
        <v>0.11986970100000001</v>
      </c>
      <c r="I529" s="118">
        <f t="shared" si="224"/>
        <v>0.279085888</v>
      </c>
      <c r="J529" s="326">
        <f t="shared" si="225"/>
        <v>0.59912743145299996</v>
      </c>
      <c r="K529" s="118">
        <v>0.68330829000000004</v>
      </c>
      <c r="L529" s="118">
        <v>0.20695889000000001</v>
      </c>
      <c r="M529" s="118">
        <v>4.2330082999999998E-2</v>
      </c>
      <c r="N529" s="118">
        <v>2.8824078999999999E-2</v>
      </c>
      <c r="O529" s="118">
        <v>1.3454041999999999E-2</v>
      </c>
      <c r="P529" s="118">
        <v>6.0796546999999999E-2</v>
      </c>
      <c r="Q529" s="118">
        <v>1.6795033000000001E-2</v>
      </c>
      <c r="R529" s="118">
        <v>2.9796915E-2</v>
      </c>
      <c r="S529" s="118">
        <v>0.51975534000000001</v>
      </c>
      <c r="T529" s="118">
        <v>6.5132894000000004E-3</v>
      </c>
      <c r="U529" s="118">
        <v>7.2203320000000001E-2</v>
      </c>
      <c r="V529" s="330">
        <v>2.5292812999999998E-5</v>
      </c>
      <c r="W529" s="118">
        <v>6.3018923999999998E-4</v>
      </c>
      <c r="X529" s="118">
        <v>0</v>
      </c>
      <c r="Y529" s="41"/>
      <c r="Z529" s="327">
        <f t="shared" si="226"/>
        <v>5.1376563157894735</v>
      </c>
      <c r="AA529" s="41"/>
      <c r="AB529" s="111">
        <v>96.250791000000007</v>
      </c>
      <c r="AC529" s="111">
        <v>77.490176000000005</v>
      </c>
      <c r="AD529" s="111">
        <v>9.7889479000000001</v>
      </c>
      <c r="AE529" s="111">
        <v>0</v>
      </c>
      <c r="AF529" s="111">
        <v>8.9443888999999999</v>
      </c>
      <c r="AG529" s="111">
        <v>1.6027004000000001E-2</v>
      </c>
      <c r="AH529" s="111">
        <v>1.1251307E-2</v>
      </c>
      <c r="AI529" s="41"/>
      <c r="AJ529" s="114">
        <v>0.15924882000000001</v>
      </c>
      <c r="AK529" s="114">
        <v>0.15053458</v>
      </c>
      <c r="AL529" s="114">
        <v>5.4199655999999999E-3</v>
      </c>
      <c r="AM529" s="114">
        <v>3.2942763000000002E-3</v>
      </c>
      <c r="AN529" s="113">
        <f t="shared" si="227"/>
        <v>9.0248549225311603E-6</v>
      </c>
      <c r="AO529" s="112">
        <f t="shared" si="228"/>
        <v>2.00442517138559E-8</v>
      </c>
      <c r="AP529" s="112">
        <f t="shared" si="229"/>
        <v>0.461383233</v>
      </c>
      <c r="AQ529" s="328">
        <v>4.7920889000000002E-6</v>
      </c>
      <c r="AR529" s="328">
        <v>1.4459130999999999E-8</v>
      </c>
      <c r="AS529" s="328">
        <v>3.9501788E-13</v>
      </c>
      <c r="AT529" s="328">
        <v>1.5537700999999999E-9</v>
      </c>
      <c r="AU529" s="328">
        <v>3.8063116000000001E-13</v>
      </c>
      <c r="AV529" s="328">
        <v>4.2857877999999997E-9</v>
      </c>
      <c r="AW529" s="328">
        <v>4.0744224000000003E-6</v>
      </c>
      <c r="AX529" s="328">
        <v>6.2062663999999998E-10</v>
      </c>
      <c r="AY529" s="328">
        <v>4.7268268000000001E-9</v>
      </c>
      <c r="AZ529" s="328">
        <v>2.7032903999999999E-11</v>
      </c>
      <c r="BA529" s="328">
        <v>6.5371989000000005E-14</v>
      </c>
      <c r="BB529" s="328">
        <v>9.0786796999999997E-11</v>
      </c>
      <c r="BC529" s="328">
        <v>2.3735433999999999E-12</v>
      </c>
      <c r="BD529" s="328">
        <v>8.4212227000000001E-13</v>
      </c>
      <c r="BE529" s="328">
        <v>1.4924747999999999E-8</v>
      </c>
      <c r="BF529" s="328">
        <v>1.2536041999999999E-7</v>
      </c>
      <c r="BG529" s="328">
        <v>4.1866407E-11</v>
      </c>
      <c r="BH529" s="329">
        <v>5.7258892999999998E-2</v>
      </c>
      <c r="BI529" s="329">
        <v>0.40412434000000003</v>
      </c>
      <c r="BJ529" s="328">
        <v>1.2218516E-8</v>
      </c>
      <c r="BK529" s="328">
        <v>7.4301786000000002E-11</v>
      </c>
      <c r="BL529" s="328">
        <v>3.3243169000000001E-15</v>
      </c>
      <c r="BM529" s="41"/>
      <c r="BN529" s="111">
        <v>6.3369271000000003E-4</v>
      </c>
      <c r="BO529" s="122">
        <v>3.3951931999999997E-5</v>
      </c>
      <c r="BP529" s="111">
        <v>1.4325148999999999E-4</v>
      </c>
      <c r="BQ529" s="122">
        <v>3.4903319E-6</v>
      </c>
      <c r="BR529" s="122">
        <v>3.8105741999999998E-5</v>
      </c>
      <c r="BS529" s="122">
        <v>2.8697977000000002E-6</v>
      </c>
      <c r="BT529" s="122">
        <v>6.8538619999999995E-7</v>
      </c>
      <c r="BU529" s="122">
        <v>4.0766120000000004E-6</v>
      </c>
      <c r="BV529" s="122">
        <v>8.1584684999999997E-5</v>
      </c>
      <c r="BW529" s="122">
        <v>1.1113371E-5</v>
      </c>
      <c r="BX529" s="122">
        <v>2.8319308E-9</v>
      </c>
      <c r="BY529" s="122">
        <v>2.7307412E-8</v>
      </c>
      <c r="BZ529" s="122">
        <v>3.8700407000000003E-8</v>
      </c>
      <c r="CA529" s="122">
        <v>8.3735295999999993E-6</v>
      </c>
      <c r="CB529" s="111">
        <v>1.0637099E-4</v>
      </c>
      <c r="CC529" s="111">
        <v>1.9799594999999999E-4</v>
      </c>
      <c r="CD529" s="122">
        <v>1.7540569999999999E-6</v>
      </c>
      <c r="CE529" s="154"/>
      <c r="CF529" s="173"/>
      <c r="CG529" s="42" t="s">
        <v>895</v>
      </c>
      <c r="CH529" s="42"/>
      <c r="CI529" s="42"/>
      <c r="CK529" s="50"/>
      <c r="CL529" s="41"/>
      <c r="CM529" s="41"/>
      <c r="CN529" s="41"/>
      <c r="CO529" s="41"/>
      <c r="CP529" s="41"/>
      <c r="CQ529" s="41"/>
      <c r="CR529" s="41"/>
      <c r="CS529" s="41"/>
      <c r="CT529" s="41"/>
      <c r="CU529" s="41"/>
      <c r="CV529" s="41"/>
      <c r="CW529" s="41"/>
    </row>
    <row r="530" spans="1:101" ht="14.5" customHeight="1">
      <c r="A530" s="41" t="s">
        <v>11486</v>
      </c>
      <c r="B530" s="119" t="s">
        <v>11311</v>
      </c>
      <c r="C530" s="120" t="str">
        <f t="shared" si="220"/>
        <v>A.100.06.136</v>
      </c>
      <c r="D530" s="135" t="s">
        <v>1</v>
      </c>
      <c r="E530" s="119" t="s">
        <v>6570</v>
      </c>
      <c r="F530" s="118" t="str">
        <f t="shared" si="221"/>
        <v>X35CrMo17 44% inox scrap (World)</v>
      </c>
      <c r="G530" s="118">
        <f t="shared" si="222"/>
        <v>1.3404614986730001</v>
      </c>
      <c r="H530" s="118">
        <f t="shared" si="223"/>
        <v>9.980733E-2</v>
      </c>
      <c r="I530" s="118">
        <f t="shared" si="224"/>
        <v>0.23876584700000003</v>
      </c>
      <c r="J530" s="326">
        <f t="shared" si="225"/>
        <v>0.43689290167299999</v>
      </c>
      <c r="K530" s="118">
        <v>0.56499542000000003</v>
      </c>
      <c r="L530" s="118">
        <v>0.17880181000000001</v>
      </c>
      <c r="M530" s="118">
        <v>3.8342800000000003E-2</v>
      </c>
      <c r="N530" s="118">
        <v>2.7280367999999999E-2</v>
      </c>
      <c r="O530" s="118">
        <v>1.2959251999999999E-2</v>
      </c>
      <c r="P530" s="118">
        <v>4.4039460000000002E-2</v>
      </c>
      <c r="Q530" s="118">
        <v>1.552825E-2</v>
      </c>
      <c r="R530" s="118">
        <v>2.1621237000000001E-2</v>
      </c>
      <c r="S530" s="118">
        <v>0.37541955999999999</v>
      </c>
      <c r="T530" s="118">
        <v>8.7266678000000007E-3</v>
      </c>
      <c r="U530" s="118">
        <v>5.2257291999999997E-2</v>
      </c>
      <c r="V530" s="330">
        <v>3.3360593000000001E-5</v>
      </c>
      <c r="W530" s="118">
        <v>4.5602128E-4</v>
      </c>
      <c r="X530" s="118">
        <v>0</v>
      </c>
      <c r="Y530" s="41"/>
      <c r="Z530" s="327">
        <f t="shared" si="226"/>
        <v>4.2480858646616539</v>
      </c>
      <c r="AA530" s="41"/>
      <c r="AB530" s="111">
        <v>80.582918000000006</v>
      </c>
      <c r="AC530" s="111">
        <v>67.009354999999999</v>
      </c>
      <c r="AD530" s="111">
        <v>7.0847683999999997</v>
      </c>
      <c r="AE530" s="111">
        <v>0</v>
      </c>
      <c r="AF530" s="111">
        <v>6.4611213000000003</v>
      </c>
      <c r="AG530" s="111">
        <v>1.6255387999999999E-2</v>
      </c>
      <c r="AH530" s="111">
        <v>1.1417836000000001E-2</v>
      </c>
      <c r="AI530" s="41"/>
      <c r="AJ530" s="114">
        <v>0.13446230000000001</v>
      </c>
      <c r="AK530" s="114">
        <v>0.12735477000000001</v>
      </c>
      <c r="AL530" s="114">
        <v>4.5603750999999998E-3</v>
      </c>
      <c r="AM530" s="114">
        <v>2.5471533E-3</v>
      </c>
      <c r="AN530" s="113">
        <f t="shared" si="227"/>
        <v>7.6351781624228799E-6</v>
      </c>
      <c r="AO530" s="112">
        <f t="shared" si="228"/>
        <v>1.6865292331227899E-8</v>
      </c>
      <c r="AP530" s="112">
        <f t="shared" si="229"/>
        <v>0.35674416399999997</v>
      </c>
      <c r="AQ530" s="328">
        <v>3.9657096000000001E-6</v>
      </c>
      <c r="AR530" s="328">
        <v>1.1965733E-8</v>
      </c>
      <c r="AS530" s="328">
        <v>3.2689569000000001E-13</v>
      </c>
      <c r="AT530" s="328">
        <v>1.5074989000000001E-9</v>
      </c>
      <c r="AU530" s="328">
        <v>3.6642288E-13</v>
      </c>
      <c r="AV530" s="328">
        <v>4.0562903E-9</v>
      </c>
      <c r="AW530" s="328">
        <v>3.5488764999999999E-6</v>
      </c>
      <c r="AX530" s="328">
        <v>5.8462476E-10</v>
      </c>
      <c r="AY530" s="328">
        <v>4.1159140000000001E-9</v>
      </c>
      <c r="AZ530" s="328">
        <v>1.9547634000000001E-11</v>
      </c>
      <c r="BA530" s="328">
        <v>4.8011245999999998E-14</v>
      </c>
      <c r="BB530" s="328">
        <v>6.7758411999999995E-11</v>
      </c>
      <c r="BC530" s="328">
        <v>1.7159578E-12</v>
      </c>
      <c r="BD530" s="328">
        <v>6.1484592999999996E-13</v>
      </c>
      <c r="BE530" s="328">
        <v>1.157004E-8</v>
      </c>
      <c r="BF530" s="328">
        <v>9.4616232E-8</v>
      </c>
      <c r="BG530" s="328">
        <v>5.5239711000000002E-11</v>
      </c>
      <c r="BH530" s="329">
        <v>4.1358963999999998E-2</v>
      </c>
      <c r="BI530" s="329">
        <v>0.31538519999999998</v>
      </c>
      <c r="BJ530" s="328">
        <v>8.8416348000000001E-9</v>
      </c>
      <c r="BK530" s="328">
        <v>5.3766697999999999E-11</v>
      </c>
      <c r="BL530" s="328">
        <v>2.4055619E-15</v>
      </c>
      <c r="BM530" s="41"/>
      <c r="BN530" s="111">
        <v>5.0357299000000004E-4</v>
      </c>
      <c r="BO530" s="122">
        <v>2.9678474999999999E-5</v>
      </c>
      <c r="BP530" s="111">
        <v>1.1844791E-4</v>
      </c>
      <c r="BQ530" s="122">
        <v>2.5326595999999999E-6</v>
      </c>
      <c r="BR530" s="122">
        <v>3.4217283000000002E-5</v>
      </c>
      <c r="BS530" s="122">
        <v>2.6963179000000001E-6</v>
      </c>
      <c r="BT530" s="122">
        <v>4.9547813000000003E-7</v>
      </c>
      <c r="BU530" s="122">
        <v>3.8946576999999996E-6</v>
      </c>
      <c r="BV530" s="122">
        <v>5.9097854999999999E-5</v>
      </c>
      <c r="BW530" s="122">
        <v>1.0275133E-5</v>
      </c>
      <c r="BX530" s="122">
        <v>2.7158827E-9</v>
      </c>
      <c r="BY530" s="122">
        <v>3.6023231999999999E-8</v>
      </c>
      <c r="BZ530" s="122">
        <v>3.8698757E-8</v>
      </c>
      <c r="CA530" s="122">
        <v>7.6173306999999999E-6</v>
      </c>
      <c r="CB530" s="122">
        <v>9.0269623000000003E-5</v>
      </c>
      <c r="CC530" s="111">
        <v>1.4300355E-4</v>
      </c>
      <c r="CD530" s="122">
        <v>1.2692810999999999E-6</v>
      </c>
      <c r="CE530" s="154"/>
      <c r="CF530" s="173"/>
      <c r="CG530" s="42" t="s">
        <v>895</v>
      </c>
      <c r="CH530" s="42"/>
      <c r="CI530" s="42"/>
      <c r="CK530" s="50"/>
      <c r="CL530" s="41"/>
      <c r="CM530" s="41"/>
      <c r="CN530" s="41"/>
      <c r="CO530" s="41"/>
      <c r="CP530" s="41"/>
      <c r="CQ530" s="41"/>
      <c r="CR530" s="41"/>
      <c r="CS530" s="41"/>
      <c r="CT530" s="41"/>
      <c r="CU530" s="41"/>
      <c r="CV530" s="41"/>
      <c r="CW530" s="41"/>
    </row>
    <row r="531" spans="1:101" ht="14.5" customHeight="1">
      <c r="A531" s="41" t="s">
        <v>11483</v>
      </c>
      <c r="B531" s="119" t="s">
        <v>11311</v>
      </c>
      <c r="C531" s="120" t="str">
        <f t="shared" si="220"/>
        <v>A.100.06.137</v>
      </c>
      <c r="D531" s="135" t="s">
        <v>1</v>
      </c>
      <c r="E531" s="119" t="s">
        <v>6570</v>
      </c>
      <c r="F531" s="118" t="str">
        <f t="shared" si="221"/>
        <v>X35CrMo17 70% inox scrap (EU, USA)</v>
      </c>
      <c r="G531" s="118">
        <f t="shared" si="222"/>
        <v>0.93754445767100003</v>
      </c>
      <c r="H531" s="118">
        <f t="shared" si="223"/>
        <v>7.6097255000000003E-2</v>
      </c>
      <c r="I531" s="118">
        <f t="shared" si="224"/>
        <v>0.19111488899999998</v>
      </c>
      <c r="J531" s="326">
        <f t="shared" si="225"/>
        <v>0.24516119367100001</v>
      </c>
      <c r="K531" s="118">
        <v>0.42517112000000001</v>
      </c>
      <c r="L531" s="118">
        <v>0.14552525999999999</v>
      </c>
      <c r="M531" s="118">
        <v>3.3630556999999998E-2</v>
      </c>
      <c r="N531" s="118">
        <v>2.5455980999999999E-2</v>
      </c>
      <c r="O531" s="118">
        <v>1.2374501E-2</v>
      </c>
      <c r="P531" s="118">
        <v>2.4235630000000001E-2</v>
      </c>
      <c r="Q531" s="118">
        <v>1.4031142999999999E-2</v>
      </c>
      <c r="R531" s="118">
        <v>1.1959071999999999E-2</v>
      </c>
      <c r="S531" s="118">
        <v>0.20484092000000001</v>
      </c>
      <c r="T531" s="118">
        <v>1.1342479000000001E-2</v>
      </c>
      <c r="U531" s="118">
        <v>2.8684713000000001E-2</v>
      </c>
      <c r="V531" s="330">
        <v>4.2895241000000001E-5</v>
      </c>
      <c r="W531" s="118">
        <v>2.5018643000000002E-4</v>
      </c>
      <c r="X531" s="118">
        <v>0</v>
      </c>
      <c r="Y531" s="41"/>
      <c r="Z531" s="327">
        <f t="shared" si="226"/>
        <v>3.1967753383458648</v>
      </c>
      <c r="AA531" s="41"/>
      <c r="AB531" s="111">
        <v>62.066339999999997</v>
      </c>
      <c r="AC531" s="111">
        <v>54.622929999999997</v>
      </c>
      <c r="AD531" s="111">
        <v>3.8889198</v>
      </c>
      <c r="AE531" s="111">
        <v>0</v>
      </c>
      <c r="AF531" s="111">
        <v>3.5263504999999999</v>
      </c>
      <c r="AG531" s="111">
        <v>1.6525297000000001E-2</v>
      </c>
      <c r="AH531" s="111">
        <v>1.1614644E-2</v>
      </c>
      <c r="AI531" s="41"/>
      <c r="AJ531" s="114">
        <v>0.10516913999999999</v>
      </c>
      <c r="AK531" s="114">
        <v>9.9960456000000003E-2</v>
      </c>
      <c r="AL531" s="114">
        <v>3.5444953E-3</v>
      </c>
      <c r="AM531" s="114">
        <v>1.6641898E-3</v>
      </c>
      <c r="AN531" s="113">
        <f t="shared" si="227"/>
        <v>5.9928330828312806E-6</v>
      </c>
      <c r="AO531" s="112">
        <f t="shared" si="228"/>
        <v>1.3108340786194501E-8</v>
      </c>
      <c r="AP531" s="112">
        <f t="shared" si="229"/>
        <v>0.23307980900000003</v>
      </c>
      <c r="AQ531" s="328">
        <v>2.9890796E-6</v>
      </c>
      <c r="AR531" s="328">
        <v>9.0189903999999998E-9</v>
      </c>
      <c r="AS531" s="328">
        <v>2.4638763999999999E-13</v>
      </c>
      <c r="AT531" s="328">
        <v>1.4528147999999999E-9</v>
      </c>
      <c r="AU531" s="328">
        <v>3.4963128000000002E-13</v>
      </c>
      <c r="AV531" s="328">
        <v>3.785066E-9</v>
      </c>
      <c r="AW531" s="328">
        <v>2.9277768999999998E-6</v>
      </c>
      <c r="AX531" s="328">
        <v>5.4207709000000002E-10</v>
      </c>
      <c r="AY531" s="328">
        <v>3.3939261000000001E-9</v>
      </c>
      <c r="AZ531" s="328">
        <v>1.0701406E-11</v>
      </c>
      <c r="BA531" s="328">
        <v>2.7494004E-14</v>
      </c>
      <c r="BB531" s="328">
        <v>4.0543047999999998E-11</v>
      </c>
      <c r="BC531" s="328">
        <v>9.3881116999999994E-13</v>
      </c>
      <c r="BD531" s="328">
        <v>3.4624661999999999E-13</v>
      </c>
      <c r="BE531" s="328">
        <v>7.6053862E-9</v>
      </c>
      <c r="BF531" s="328">
        <v>5.8282190999999997E-8</v>
      </c>
      <c r="BG531" s="328">
        <v>7.1044525000000002E-11</v>
      </c>
      <c r="BH531" s="329">
        <v>2.2568139000000001E-2</v>
      </c>
      <c r="BI531" s="329">
        <v>0.21051167000000001</v>
      </c>
      <c r="BJ531" s="328">
        <v>4.8507752000000002E-9</v>
      </c>
      <c r="BK531" s="328">
        <v>2.9497957999999999E-11</v>
      </c>
      <c r="BL531" s="328">
        <v>1.3197605000000001E-15</v>
      </c>
      <c r="BM531" s="41"/>
      <c r="BN531" s="111">
        <v>3.4979512999999999E-4</v>
      </c>
      <c r="BO531" s="122">
        <v>2.4628025E-5</v>
      </c>
      <c r="BP531" s="122">
        <v>8.9134577999999998E-5</v>
      </c>
      <c r="BQ531" s="122">
        <v>1.4008651E-6</v>
      </c>
      <c r="BR531" s="122">
        <v>2.9621831E-5</v>
      </c>
      <c r="BS531" s="122">
        <v>2.4912962E-6</v>
      </c>
      <c r="BT531" s="122">
        <v>2.7104132999999998E-7</v>
      </c>
      <c r="BU531" s="122">
        <v>3.6796207E-6</v>
      </c>
      <c r="BV531" s="122">
        <v>3.2522508999999997E-5</v>
      </c>
      <c r="BW531" s="122">
        <v>9.2844889000000006E-6</v>
      </c>
      <c r="BX531" s="122">
        <v>2.5787350999999998E-9</v>
      </c>
      <c r="BY531" s="122">
        <v>4.6323745E-8</v>
      </c>
      <c r="BZ531" s="122">
        <v>3.8696807E-8</v>
      </c>
      <c r="CA531" s="122">
        <v>6.7236409E-6</v>
      </c>
      <c r="CB531" s="122">
        <v>7.1240739000000004E-5</v>
      </c>
      <c r="CC531" s="122">
        <v>7.8012534000000005E-5</v>
      </c>
      <c r="CD531" s="122">
        <v>6.9636411999999999E-7</v>
      </c>
      <c r="CE531" s="154"/>
      <c r="CF531" s="173"/>
      <c r="CG531" s="42" t="s">
        <v>895</v>
      </c>
      <c r="CH531" s="42"/>
      <c r="CI531" s="42"/>
      <c r="CK531" s="50"/>
      <c r="CL531" s="41"/>
      <c r="CM531" s="41"/>
      <c r="CN531" s="41"/>
      <c r="CO531" s="41"/>
      <c r="CP531" s="41"/>
      <c r="CQ531" s="41"/>
      <c r="CR531" s="41"/>
      <c r="CS531" s="41"/>
      <c r="CT531" s="41"/>
      <c r="CU531" s="41"/>
      <c r="CV531" s="41"/>
      <c r="CW531" s="41"/>
    </row>
    <row r="532" spans="1:101" ht="14.5" customHeight="1">
      <c r="A532" s="41" t="s">
        <v>11480</v>
      </c>
      <c r="B532" s="119" t="s">
        <v>11311</v>
      </c>
      <c r="C532" s="120" t="str">
        <f t="shared" si="220"/>
        <v>A.100.06.138</v>
      </c>
      <c r="D532" s="135" t="s">
        <v>1</v>
      </c>
      <c r="E532" s="119" t="s">
        <v>6570</v>
      </c>
      <c r="F532" s="118" t="str">
        <f t="shared" si="221"/>
        <v>X5CrNi18 (304) 23% inox scrap (China)</v>
      </c>
      <c r="G532" s="118">
        <f t="shared" si="222"/>
        <v>3.2943369072230002</v>
      </c>
      <c r="H532" s="118">
        <f t="shared" si="223"/>
        <v>0.13427204200000001</v>
      </c>
      <c r="I532" s="118">
        <f t="shared" si="224"/>
        <v>1.1840837119999998</v>
      </c>
      <c r="J532" s="326">
        <f t="shared" si="225"/>
        <v>1.136202743223</v>
      </c>
      <c r="K532" s="118">
        <v>0.83977840999999998</v>
      </c>
      <c r="L532" s="118">
        <v>1.1114052999999999</v>
      </c>
      <c r="M532" s="118">
        <v>4.0170560000000001E-2</v>
      </c>
      <c r="N532" s="118">
        <v>3.6005454999999999E-2</v>
      </c>
      <c r="O532" s="118">
        <v>1.316297E-2</v>
      </c>
      <c r="P532" s="118">
        <v>7.0089894999999999E-2</v>
      </c>
      <c r="Q532" s="118">
        <v>1.5013722E-2</v>
      </c>
      <c r="R532" s="118">
        <v>3.2507851999999997E-2</v>
      </c>
      <c r="S532" s="118">
        <v>1.0440867</v>
      </c>
      <c r="T532" s="118">
        <v>7.2819890999999996E-3</v>
      </c>
      <c r="U532" s="118">
        <v>8.4275543999999994E-2</v>
      </c>
      <c r="V532" s="330">
        <v>2.5442603000000001E-5</v>
      </c>
      <c r="W532" s="118">
        <v>5.3306752000000001E-4</v>
      </c>
      <c r="X532" s="118">
        <v>0</v>
      </c>
      <c r="Y532" s="41"/>
      <c r="Z532" s="327">
        <f t="shared" si="226"/>
        <v>6.3141233834586457</v>
      </c>
      <c r="AA532" s="41"/>
      <c r="AB532" s="111">
        <v>119.7831</v>
      </c>
      <c r="AC532" s="111">
        <v>97.904206000000002</v>
      </c>
      <c r="AD532" s="111">
        <v>11.425637999999999</v>
      </c>
      <c r="AE532" s="111">
        <v>0</v>
      </c>
      <c r="AF532" s="111">
        <v>10.426149000000001</v>
      </c>
      <c r="AG532" s="111">
        <v>1.6047076E-2</v>
      </c>
      <c r="AH532" s="111">
        <v>1.1064813E-2</v>
      </c>
      <c r="AI532" s="41"/>
      <c r="AJ532" s="114">
        <v>0.45814076999999997</v>
      </c>
      <c r="AK532" s="114">
        <v>0.44193021999999998</v>
      </c>
      <c r="AL532" s="114">
        <v>1.1540536000000001E-2</v>
      </c>
      <c r="AM532" s="114">
        <v>4.6700120000000003E-3</v>
      </c>
      <c r="AN532" s="113">
        <f t="shared" si="227"/>
        <v>2.6494617367841739E-5</v>
      </c>
      <c r="AO532" s="112">
        <f t="shared" si="228"/>
        <v>4.2679498260643295E-8</v>
      </c>
      <c r="AP532" s="112">
        <f t="shared" si="229"/>
        <v>0.65406330999999995</v>
      </c>
      <c r="AQ532" s="328">
        <v>5.8832362999999998E-6</v>
      </c>
      <c r="AR532" s="328">
        <v>1.7751374999999998E-8</v>
      </c>
      <c r="AS532" s="328">
        <v>4.8496745000000005E-13</v>
      </c>
      <c r="AT532" s="328">
        <v>1.5267465E-9</v>
      </c>
      <c r="AU532" s="328">
        <v>3.1264173999999998E-13</v>
      </c>
      <c r="AV532" s="328">
        <v>5.3524167000000002E-9</v>
      </c>
      <c r="AW532" s="328">
        <v>2.0490523999999999E-5</v>
      </c>
      <c r="AX532" s="328">
        <v>8.7510191000000004E-10</v>
      </c>
      <c r="AY532" s="328">
        <v>2.3849548E-8</v>
      </c>
      <c r="AZ532" s="328">
        <v>2.9855118E-11</v>
      </c>
      <c r="BA532" s="328">
        <v>1.6558433999999999E-14</v>
      </c>
      <c r="BB532" s="328">
        <v>6.5356344000000004E-11</v>
      </c>
      <c r="BC532" s="328">
        <v>2.1927643000000001E-12</v>
      </c>
      <c r="BD532" s="328">
        <v>6.0379747000000003E-13</v>
      </c>
      <c r="BE532" s="328">
        <v>1.4336022999999999E-8</v>
      </c>
      <c r="BF532" s="328">
        <v>8.9306112000000002E-8</v>
      </c>
      <c r="BG532" s="328">
        <v>4.2110234999999997E-11</v>
      </c>
      <c r="BH532" s="329">
        <v>5.225308E-2</v>
      </c>
      <c r="BI532" s="329">
        <v>0.60181023</v>
      </c>
      <c r="BJ532" s="328">
        <v>1.0335457E-8</v>
      </c>
      <c r="BK532" s="328">
        <v>6.2850754000000004E-11</v>
      </c>
      <c r="BL532" s="328">
        <v>2.8119892999999999E-15</v>
      </c>
      <c r="BM532" s="41"/>
      <c r="BN532" s="111">
        <v>8.270002E-4</v>
      </c>
      <c r="BO532" s="111">
        <v>1.6574887999999999E-4</v>
      </c>
      <c r="BP532" s="111">
        <v>1.7605451E-4</v>
      </c>
      <c r="BQ532" s="122">
        <v>3.8078798E-6</v>
      </c>
      <c r="BR532" s="111">
        <v>1.4646829999999999E-4</v>
      </c>
      <c r="BS532" s="122">
        <v>2.6436285E-6</v>
      </c>
      <c r="BT532" s="122">
        <v>7.6122052000000002E-7</v>
      </c>
      <c r="BU532" s="122">
        <v>3.9546423999999999E-6</v>
      </c>
      <c r="BV532" s="122">
        <v>9.4055704999999995E-5</v>
      </c>
      <c r="BW532" s="122">
        <v>9.9346670999999996E-6</v>
      </c>
      <c r="BX532" s="122">
        <v>2.3207082999999998E-9</v>
      </c>
      <c r="BY532" s="122">
        <v>2.7463304E-8</v>
      </c>
      <c r="BZ532" s="122">
        <v>3.8691391999999998E-8</v>
      </c>
      <c r="CA532" s="122">
        <v>2.3906675000000001E-5</v>
      </c>
      <c r="CB532" s="111">
        <v>1.3312809000000001E-4</v>
      </c>
      <c r="CC532" s="122">
        <v>6.4983795000000006E-5</v>
      </c>
      <c r="CD532" s="122">
        <v>1.4837301999999999E-6</v>
      </c>
      <c r="CF532" s="173"/>
      <c r="CG532" s="42" t="s">
        <v>895</v>
      </c>
      <c r="CH532" s="42"/>
      <c r="CI532" s="42"/>
      <c r="CK532" s="50"/>
      <c r="CL532" s="41"/>
      <c r="CM532" s="41"/>
      <c r="CN532" s="41"/>
      <c r="CO532" s="41"/>
      <c r="CP532" s="41"/>
      <c r="CQ532" s="41"/>
      <c r="CR532" s="41"/>
      <c r="CS532" s="41"/>
      <c r="CT532" s="41"/>
      <c r="CU532" s="41"/>
      <c r="CV532" s="41"/>
      <c r="CW532" s="41"/>
    </row>
    <row r="533" spans="1:101" ht="14.5" customHeight="1">
      <c r="A533" s="41" t="s">
        <v>11477</v>
      </c>
      <c r="B533" s="119" t="s">
        <v>11311</v>
      </c>
      <c r="C533" s="120" t="str">
        <f t="shared" si="220"/>
        <v>A.100.06.139</v>
      </c>
      <c r="D533" s="135" t="s">
        <v>1</v>
      </c>
      <c r="E533" s="119" t="s">
        <v>6570</v>
      </c>
      <c r="F533" s="118" t="str">
        <f t="shared" si="221"/>
        <v>X5CrNi18 (304) 44% inox scrap (World)</v>
      </c>
      <c r="G533" s="118">
        <f t="shared" si="222"/>
        <v>2.5053666593949999</v>
      </c>
      <c r="H533" s="118">
        <f t="shared" si="223"/>
        <v>0.11020902199999999</v>
      </c>
      <c r="I533" s="118">
        <f t="shared" si="224"/>
        <v>0.89237541099999995</v>
      </c>
      <c r="J533" s="326">
        <f t="shared" si="225"/>
        <v>0.82478060639499995</v>
      </c>
      <c r="K533" s="118">
        <v>0.67800161999999997</v>
      </c>
      <c r="L533" s="118">
        <v>0.83201312999999999</v>
      </c>
      <c r="M533" s="118">
        <v>3.6783145000000003E-2</v>
      </c>
      <c r="N533" s="118">
        <v>3.2466916999999998E-2</v>
      </c>
      <c r="O533" s="118">
        <v>1.2749033999999999E-2</v>
      </c>
      <c r="P533" s="118">
        <v>5.0751323000000001E-2</v>
      </c>
      <c r="Q533" s="118">
        <v>1.4241748E-2</v>
      </c>
      <c r="R533" s="118">
        <v>2.3579136000000001E-2</v>
      </c>
      <c r="S533" s="118">
        <v>0.75410330000000003</v>
      </c>
      <c r="T533" s="118">
        <v>9.2818398000000003E-3</v>
      </c>
      <c r="U533" s="118">
        <v>6.0976120000000002E-2</v>
      </c>
      <c r="V533" s="330">
        <v>3.3468774999999999E-5</v>
      </c>
      <c r="W533" s="118">
        <v>3.8587782E-4</v>
      </c>
      <c r="X533" s="118">
        <v>0</v>
      </c>
      <c r="Y533" s="41"/>
      <c r="Z533" s="327">
        <f t="shared" si="226"/>
        <v>5.097756541353383</v>
      </c>
      <c r="AA533" s="41"/>
      <c r="AB533" s="111">
        <v>97.578477000000007</v>
      </c>
      <c r="AC533" s="111">
        <v>81.752820999999997</v>
      </c>
      <c r="AD533" s="111">
        <v>8.2668221000000006</v>
      </c>
      <c r="AE533" s="111">
        <v>0</v>
      </c>
      <c r="AF533" s="111">
        <v>7.5312809999999999</v>
      </c>
      <c r="AG533" s="111">
        <v>1.6269885000000001E-2</v>
      </c>
      <c r="AH533" s="111">
        <v>1.1283146000000001E-2</v>
      </c>
      <c r="AI533" s="41"/>
      <c r="AJ533" s="114">
        <v>0.35032870999999999</v>
      </c>
      <c r="AK533" s="114">
        <v>0.33780717999999998</v>
      </c>
      <c r="AL533" s="114">
        <v>8.9807871999999997E-3</v>
      </c>
      <c r="AM533" s="114">
        <v>3.5407402999999998E-3</v>
      </c>
      <c r="AN533" s="113">
        <f t="shared" si="227"/>
        <v>2.0252229040619409E-5</v>
      </c>
      <c r="AO533" s="112">
        <f t="shared" si="228"/>
        <v>3.3212970419389496E-8</v>
      </c>
      <c r="AP533" s="112">
        <f t="shared" si="229"/>
        <v>0.49590199499999998</v>
      </c>
      <c r="AQ533" s="328">
        <v>4.7537606000000003E-6</v>
      </c>
      <c r="AR533" s="328">
        <v>1.4343465000000001E-8</v>
      </c>
      <c r="AS533" s="328">
        <v>3.9185927E-13</v>
      </c>
      <c r="AT533" s="328">
        <v>1.4879819000000001E-9</v>
      </c>
      <c r="AU533" s="328">
        <v>3.1731941E-13</v>
      </c>
      <c r="AV533" s="328">
        <v>4.8266333999999997E-9</v>
      </c>
      <c r="AW533" s="328">
        <v>1.5404949999999999E-5</v>
      </c>
      <c r="AX533" s="328">
        <v>7.6841246000000004E-10</v>
      </c>
      <c r="AY533" s="328">
        <v>1.7926768000000001E-8</v>
      </c>
      <c r="AZ533" s="328">
        <v>2.1585900000000002E-11</v>
      </c>
      <c r="BA533" s="328">
        <v>1.2757012000000001E-14</v>
      </c>
      <c r="BB533" s="328">
        <v>4.9391972999999999E-11</v>
      </c>
      <c r="BC533" s="328">
        <v>1.5853951000000001E-12</v>
      </c>
      <c r="BD533" s="328">
        <v>4.4272245999999999E-13</v>
      </c>
      <c r="BE533" s="328">
        <v>1.114485E-8</v>
      </c>
      <c r="BF533" s="328">
        <v>6.8577010000000002E-8</v>
      </c>
      <c r="BG533" s="328">
        <v>5.5415808999999999E-11</v>
      </c>
      <c r="BH533" s="329">
        <v>3.7743655000000001E-2</v>
      </c>
      <c r="BI533" s="329">
        <v>0.45815834</v>
      </c>
      <c r="BJ533" s="328">
        <v>7.4816480000000007E-9</v>
      </c>
      <c r="BK533" s="328">
        <v>4.5496507999999998E-11</v>
      </c>
      <c r="BL533" s="328">
        <v>2.0355475000000002E-15</v>
      </c>
      <c r="BM533" s="41"/>
      <c r="BN533" s="111">
        <v>6.4318394999999997E-4</v>
      </c>
      <c r="BO533" s="111">
        <v>1.2486516E-4</v>
      </c>
      <c r="BP533" s="111">
        <v>1.4213898E-4</v>
      </c>
      <c r="BQ533" s="122">
        <v>2.7619997000000002E-6</v>
      </c>
      <c r="BR533" s="111">
        <v>1.1247913E-4</v>
      </c>
      <c r="BS533" s="122">
        <v>2.5329733999999998E-6</v>
      </c>
      <c r="BT533" s="122">
        <v>5.5024737000000004E-7</v>
      </c>
      <c r="BU533" s="122">
        <v>3.8065685000000002E-6</v>
      </c>
      <c r="BV533" s="122">
        <v>6.8104701999999997E-5</v>
      </c>
      <c r="BW533" s="122">
        <v>9.4238471999999996E-6</v>
      </c>
      <c r="BX533" s="122">
        <v>2.3466664999999998E-9</v>
      </c>
      <c r="BY533" s="122">
        <v>3.6135820000000002E-8</v>
      </c>
      <c r="BZ533" s="122">
        <v>3.8692245999999999E-8</v>
      </c>
      <c r="CA533" s="122">
        <v>1.8835714000000002E-5</v>
      </c>
      <c r="CB533" s="111">
        <v>1.095942E-4</v>
      </c>
      <c r="CC533" s="122">
        <v>4.6939216999999999E-5</v>
      </c>
      <c r="CD533" s="122">
        <v>1.0740450999999999E-6</v>
      </c>
      <c r="CE533" s="154"/>
      <c r="CF533" s="173"/>
      <c r="CG533" s="42" t="s">
        <v>895</v>
      </c>
      <c r="CH533" s="42"/>
      <c r="CI533" s="42"/>
      <c r="CK533" s="50"/>
      <c r="CL533" s="41"/>
      <c r="CM533" s="41"/>
      <c r="CN533" s="41"/>
      <c r="CO533" s="41"/>
      <c r="CP533" s="41"/>
      <c r="CQ533" s="41"/>
      <c r="CR533" s="41"/>
      <c r="CS533" s="41"/>
      <c r="CT533" s="41"/>
      <c r="CU533" s="41"/>
      <c r="CV533" s="41"/>
      <c r="CW533" s="41"/>
    </row>
    <row r="534" spans="1:101" ht="14.5" customHeight="1">
      <c r="A534" s="41" t="s">
        <v>11474</v>
      </c>
      <c r="B534" s="119" t="s">
        <v>11311</v>
      </c>
      <c r="C534" s="120" t="str">
        <f t="shared" si="220"/>
        <v>A.100.06.140</v>
      </c>
      <c r="D534" s="135" t="s">
        <v>1</v>
      </c>
      <c r="E534" s="119" t="s">
        <v>6570</v>
      </c>
      <c r="F534" s="118" t="str">
        <f t="shared" si="221"/>
        <v>X5CrNi18 (304) 70% inox scrap (EU, USA)</v>
      </c>
      <c r="G534" s="118">
        <f t="shared" si="222"/>
        <v>1.5729472656100001</v>
      </c>
      <c r="H534" s="118">
        <f t="shared" si="223"/>
        <v>8.1770903999999991E-2</v>
      </c>
      <c r="I534" s="118">
        <f t="shared" si="224"/>
        <v>0.54762920299999995</v>
      </c>
      <c r="J534" s="326">
        <f t="shared" si="225"/>
        <v>0.45673629861000004</v>
      </c>
      <c r="K534" s="118">
        <v>0.48681086000000001</v>
      </c>
      <c r="L534" s="118">
        <v>0.50182234999999997</v>
      </c>
      <c r="M534" s="118">
        <v>3.2779836E-2</v>
      </c>
      <c r="N534" s="118">
        <v>2.8285008E-2</v>
      </c>
      <c r="O534" s="118">
        <v>1.2259836E-2</v>
      </c>
      <c r="P534" s="118">
        <v>2.7896646000000001E-2</v>
      </c>
      <c r="Q534" s="118">
        <v>1.3329413999999999E-2</v>
      </c>
      <c r="R534" s="118">
        <v>1.3027017E-2</v>
      </c>
      <c r="S534" s="118">
        <v>0.41139567999999999</v>
      </c>
      <c r="T534" s="118">
        <v>1.1645300000000001E-2</v>
      </c>
      <c r="U534" s="118">
        <v>3.3440438000000003E-2</v>
      </c>
      <c r="V534" s="330">
        <v>4.295425E-5</v>
      </c>
      <c r="W534" s="118">
        <v>2.1192636E-4</v>
      </c>
      <c r="X534" s="118">
        <v>0</v>
      </c>
      <c r="Y534" s="41"/>
      <c r="Z534" s="327">
        <f t="shared" si="226"/>
        <v>3.6602320300751878</v>
      </c>
      <c r="AA534" s="41"/>
      <c r="AB534" s="111">
        <v>71.336645000000004</v>
      </c>
      <c r="AC534" s="111">
        <v>62.664819999999999</v>
      </c>
      <c r="AD534" s="111">
        <v>4.5336764000000001</v>
      </c>
      <c r="AE534" s="111">
        <v>0</v>
      </c>
      <c r="AF534" s="111">
        <v>4.110074</v>
      </c>
      <c r="AG534" s="111">
        <v>1.6533204999999999E-2</v>
      </c>
      <c r="AH534" s="111">
        <v>1.1541176E-2</v>
      </c>
      <c r="AI534" s="41"/>
      <c r="AJ534" s="114">
        <v>0.22291444999999999</v>
      </c>
      <c r="AK534" s="114">
        <v>0.21475268</v>
      </c>
      <c r="AL534" s="114">
        <v>5.9556291999999997E-3</v>
      </c>
      <c r="AM534" s="114">
        <v>2.2061463000000001E-3</v>
      </c>
      <c r="AN534" s="113">
        <f t="shared" si="227"/>
        <v>1.2874860853547559E-5</v>
      </c>
      <c r="AO534" s="112">
        <f t="shared" si="228"/>
        <v>2.2025255782926204E-8</v>
      </c>
      <c r="AP534" s="112">
        <f t="shared" si="229"/>
        <v>0.30898408300000002</v>
      </c>
      <c r="AQ534" s="328">
        <v>3.4189256000000001E-6</v>
      </c>
      <c r="AR534" s="328">
        <v>1.0315935E-8</v>
      </c>
      <c r="AS534" s="328">
        <v>2.8182231999999999E-13</v>
      </c>
      <c r="AT534" s="328">
        <v>1.4421690999999999E-9</v>
      </c>
      <c r="AU534" s="328">
        <v>3.2284756000000002E-13</v>
      </c>
      <c r="AV534" s="328">
        <v>4.2052530999999999E-9</v>
      </c>
      <c r="AW534" s="328">
        <v>9.3947260999999994E-6</v>
      </c>
      <c r="AX534" s="328">
        <v>6.4232492000000001E-10</v>
      </c>
      <c r="AY534" s="328">
        <v>1.0927119000000001E-8</v>
      </c>
      <c r="AZ534" s="328">
        <v>1.1813187999999999E-11</v>
      </c>
      <c r="BA534" s="328">
        <v>8.2644218E-15</v>
      </c>
      <c r="BB534" s="328">
        <v>3.052499E-11</v>
      </c>
      <c r="BC534" s="328">
        <v>8.6759515999999997E-13</v>
      </c>
      <c r="BD534" s="328">
        <v>2.5236108999999999E-13</v>
      </c>
      <c r="BE534" s="328">
        <v>7.3734642E-9</v>
      </c>
      <c r="BF534" s="328">
        <v>4.4078980000000001E-8</v>
      </c>
      <c r="BG534" s="328">
        <v>7.1140579000000004E-11</v>
      </c>
      <c r="BH534" s="329">
        <v>2.0596152999999999E-2</v>
      </c>
      <c r="BI534" s="329">
        <v>0.28838793000000001</v>
      </c>
      <c r="BJ534" s="328">
        <v>4.1089643E-9</v>
      </c>
      <c r="BK534" s="328">
        <v>2.4986945E-11</v>
      </c>
      <c r="BL534" s="328">
        <v>1.1179344E-15</v>
      </c>
      <c r="BM534" s="41"/>
      <c r="BN534" s="111">
        <v>4.2594657000000002E-4</v>
      </c>
      <c r="BO534" s="122">
        <v>7.6548034999999995E-5</v>
      </c>
      <c r="BP534" s="111">
        <v>1.0205698E-4</v>
      </c>
      <c r="BQ534" s="122">
        <v>1.5259597E-6</v>
      </c>
      <c r="BR534" s="122">
        <v>7.2310109999999998E-5</v>
      </c>
      <c r="BS534" s="122">
        <v>2.4021992000000001E-6</v>
      </c>
      <c r="BT534" s="122">
        <v>3.0091546000000002E-7</v>
      </c>
      <c r="BU534" s="122">
        <v>3.6315721000000001E-6</v>
      </c>
      <c r="BV534" s="122">
        <v>3.7435335E-5</v>
      </c>
      <c r="BW534" s="122">
        <v>8.820151E-6</v>
      </c>
      <c r="BX534" s="122">
        <v>2.3773444000000001E-9</v>
      </c>
      <c r="BY534" s="122">
        <v>4.6385157000000002E-8</v>
      </c>
      <c r="BZ534" s="122">
        <v>3.8693256000000003E-8</v>
      </c>
      <c r="CA534" s="122">
        <v>1.2842759E-5</v>
      </c>
      <c r="CB534" s="122">
        <v>8.1781416E-5</v>
      </c>
      <c r="CC534" s="122">
        <v>2.5613807000000001E-5</v>
      </c>
      <c r="CD534" s="122">
        <v>5.8987174999999997E-7</v>
      </c>
      <c r="CE534" s="154"/>
      <c r="CF534" s="173"/>
      <c r="CG534" s="42" t="s">
        <v>895</v>
      </c>
      <c r="CH534" s="42"/>
      <c r="CI534" s="42"/>
      <c r="CK534" s="50"/>
      <c r="CL534" s="41"/>
      <c r="CM534" s="41"/>
      <c r="CN534" s="41"/>
      <c r="CO534" s="41"/>
      <c r="CP534" s="41"/>
      <c r="CQ534" s="41"/>
      <c r="CR534" s="41"/>
      <c r="CS534" s="41"/>
      <c r="CT534" s="41"/>
      <c r="CU534" s="41"/>
      <c r="CV534" s="41"/>
      <c r="CW534" s="41"/>
    </row>
    <row r="535" spans="1:101" ht="14.5" customHeight="1">
      <c r="A535" s="41" t="s">
        <v>11471</v>
      </c>
      <c r="B535" s="119" t="s">
        <v>11311</v>
      </c>
      <c r="C535" s="120" t="str">
        <f t="shared" si="220"/>
        <v>A.100.06.141</v>
      </c>
      <c r="D535" s="135" t="s">
        <v>1</v>
      </c>
      <c r="E535" s="119" t="s">
        <v>6570</v>
      </c>
      <c r="F535" s="118" t="str">
        <f t="shared" si="221"/>
        <v>X5CrNiMo18 (316) 23% inox scrap (China)</v>
      </c>
      <c r="G535" s="118">
        <f t="shared" si="222"/>
        <v>4.4773584410430001</v>
      </c>
      <c r="H535" s="118">
        <f t="shared" si="223"/>
        <v>0.143004301</v>
      </c>
      <c r="I535" s="118">
        <f t="shared" si="224"/>
        <v>1.3320179799999998</v>
      </c>
      <c r="J535" s="326">
        <f t="shared" si="225"/>
        <v>2.1324640800429999</v>
      </c>
      <c r="K535" s="118">
        <v>0.86987208000000005</v>
      </c>
      <c r="L535" s="118">
        <v>1.2441952999999999</v>
      </c>
      <c r="M535" s="118">
        <v>5.0057292000000003E-2</v>
      </c>
      <c r="N535" s="118">
        <v>3.6724958000000002E-2</v>
      </c>
      <c r="O535" s="118">
        <v>1.3083320000000001E-2</v>
      </c>
      <c r="P535" s="118">
        <v>7.4283604000000003E-2</v>
      </c>
      <c r="Q535" s="118">
        <v>1.8912419E-2</v>
      </c>
      <c r="R535" s="118">
        <v>3.7765387999999997E-2</v>
      </c>
      <c r="S535" s="118">
        <v>2.0359525000000001</v>
      </c>
      <c r="T535" s="118">
        <v>7.3609603999999999E-3</v>
      </c>
      <c r="U535" s="118">
        <v>8.8619282999999993E-2</v>
      </c>
      <c r="V535" s="330">
        <v>2.5465603E-5</v>
      </c>
      <c r="W535" s="118">
        <v>5.0587104000000003E-4</v>
      </c>
      <c r="X535" s="118">
        <v>0</v>
      </c>
      <c r="Y535" s="41"/>
      <c r="Z535" s="327">
        <f t="shared" si="226"/>
        <v>6.5403915789473688</v>
      </c>
      <c r="AA535" s="41"/>
      <c r="AB535" s="111">
        <v>124.10863000000001</v>
      </c>
      <c r="AC535" s="111">
        <v>101.13633</v>
      </c>
      <c r="AD535" s="111">
        <v>12.014538999999999</v>
      </c>
      <c r="AE535" s="111">
        <v>0</v>
      </c>
      <c r="AF535" s="111">
        <v>10.930611000000001</v>
      </c>
      <c r="AG535" s="111">
        <v>1.6051561999999998E-2</v>
      </c>
      <c r="AH535" s="111">
        <v>1.1091834E-2</v>
      </c>
      <c r="AI535" s="41"/>
      <c r="AJ535" s="114">
        <v>0.50564348000000003</v>
      </c>
      <c r="AK535" s="114">
        <v>0.48737455000000002</v>
      </c>
      <c r="AL535" s="114">
        <v>1.2499109E-2</v>
      </c>
      <c r="AM535" s="114">
        <v>5.7698241000000003E-3</v>
      </c>
      <c r="AN535" s="113">
        <f t="shared" si="227"/>
        <v>2.921909778015308E-5</v>
      </c>
      <c r="AO535" s="112">
        <f t="shared" si="228"/>
        <v>4.6224516114864884E-8</v>
      </c>
      <c r="AP535" s="112">
        <f t="shared" si="229"/>
        <v>0.80809861000000005</v>
      </c>
      <c r="AQ535" s="328">
        <v>6.0930835E-6</v>
      </c>
      <c r="AR535" s="328">
        <v>1.8384531999999999E-8</v>
      </c>
      <c r="AS535" s="328">
        <v>5.0226638000000001E-13</v>
      </c>
      <c r="AT535" s="328">
        <v>1.5193609000000001E-9</v>
      </c>
      <c r="AU535" s="328">
        <v>3.1785308E-13</v>
      </c>
      <c r="AV535" s="328">
        <v>5.4592620000000003E-9</v>
      </c>
      <c r="AW535" s="328">
        <v>2.2899635999999999E-5</v>
      </c>
      <c r="AX535" s="328">
        <v>9.0235637999999998E-10</v>
      </c>
      <c r="AY535" s="328">
        <v>2.6655910999999999E-8</v>
      </c>
      <c r="AZ535" s="328">
        <v>3.2471697000000003E-11</v>
      </c>
      <c r="BA535" s="328">
        <v>1.3801086000000001E-13</v>
      </c>
      <c r="BB535" s="328">
        <v>1.4202646E-10</v>
      </c>
      <c r="BC535" s="328">
        <v>3.4316009999999998E-12</v>
      </c>
      <c r="BD535" s="328">
        <v>1.3543581E-12</v>
      </c>
      <c r="BE535" s="328">
        <v>1.7932235E-8</v>
      </c>
      <c r="BF535" s="328">
        <v>1.9165895000000001E-7</v>
      </c>
      <c r="BG535" s="328">
        <v>4.2145490999999999E-11</v>
      </c>
      <c r="BH535" s="329">
        <v>0.17439366000000001</v>
      </c>
      <c r="BI535" s="329">
        <v>0.63370495000000004</v>
      </c>
      <c r="BJ535" s="328">
        <v>9.8081544000000005E-9</v>
      </c>
      <c r="BK535" s="328">
        <v>5.9644181999999998E-11</v>
      </c>
      <c r="BL535" s="328">
        <v>2.6685249000000001E-15</v>
      </c>
      <c r="BM535" s="41"/>
      <c r="BN535" s="111">
        <v>1.2545614999999999E-3</v>
      </c>
      <c r="BO535" s="111">
        <v>1.8508601000000001E-4</v>
      </c>
      <c r="BP535" s="111">
        <v>1.8236346999999999E-4</v>
      </c>
      <c r="BQ535" s="122">
        <v>4.4237307999999996E-6</v>
      </c>
      <c r="BR535" s="111">
        <v>1.6234082E-4</v>
      </c>
      <c r="BS535" s="122">
        <v>2.9868073000000002E-6</v>
      </c>
      <c r="BT535" s="122">
        <v>8.2987684999999997E-7</v>
      </c>
      <c r="BU535" s="122">
        <v>3.9224599999999999E-6</v>
      </c>
      <c r="BV535" s="122">
        <v>9.9683366000000002E-5</v>
      </c>
      <c r="BW535" s="122">
        <v>1.2514458E-5</v>
      </c>
      <c r="BX535" s="122">
        <v>2.3598558000000001E-9</v>
      </c>
      <c r="BY535" s="122">
        <v>2.7486515000000001E-8</v>
      </c>
      <c r="BZ535" s="122">
        <v>3.8692084E-8</v>
      </c>
      <c r="CA535" s="122">
        <v>2.5957119000000001E-5</v>
      </c>
      <c r="CB535" s="111">
        <v>1.3778601E-4</v>
      </c>
      <c r="CC535" s="111">
        <v>4.3519084999999998E-4</v>
      </c>
      <c r="CD535" s="122">
        <v>1.4080319999999999E-6</v>
      </c>
      <c r="CE535" s="154"/>
      <c r="CF535" s="173"/>
      <c r="CG535" s="42" t="s">
        <v>895</v>
      </c>
      <c r="CH535" s="42"/>
      <c r="CI535" s="42"/>
      <c r="CK535" s="42"/>
      <c r="CL535" s="41"/>
      <c r="CM535" s="41"/>
      <c r="CN535" s="41"/>
      <c r="CO535" s="41"/>
      <c r="CP535" s="41"/>
      <c r="CQ535" s="41"/>
      <c r="CR535" s="41"/>
      <c r="CS535" s="41"/>
      <c r="CT535" s="41"/>
      <c r="CU535" s="41"/>
      <c r="CV535" s="41"/>
      <c r="CW535" s="41"/>
    </row>
    <row r="536" spans="1:101" ht="14.5" customHeight="1">
      <c r="A536" s="41" t="s">
        <v>11468</v>
      </c>
      <c r="B536" s="119" t="s">
        <v>11311</v>
      </c>
      <c r="C536" s="120" t="str">
        <f t="shared" si="220"/>
        <v>A.100.06.142</v>
      </c>
      <c r="D536" s="135" t="s">
        <v>1</v>
      </c>
      <c r="E536" s="119" t="s">
        <v>6570</v>
      </c>
      <c r="F536" s="118" t="str">
        <f t="shared" si="221"/>
        <v>X5CrNiMo18 (316) 44% inox scrap (World)</v>
      </c>
      <c r="G536" s="118">
        <f t="shared" si="222"/>
        <v>3.3597710530060003</v>
      </c>
      <c r="H536" s="118">
        <f t="shared" si="223"/>
        <v>0.11651565300000001</v>
      </c>
      <c r="I536" s="118">
        <f t="shared" si="224"/>
        <v>0.99921680899999998</v>
      </c>
      <c r="J536" s="326">
        <f t="shared" si="225"/>
        <v>1.5443026610060002</v>
      </c>
      <c r="K536" s="118">
        <v>0.69973593000000001</v>
      </c>
      <c r="L536" s="118">
        <v>0.92791699999999999</v>
      </c>
      <c r="M536" s="118">
        <v>4.3923562999999999E-2</v>
      </c>
      <c r="N536" s="118">
        <v>3.2986557999999999E-2</v>
      </c>
      <c r="O536" s="118">
        <v>1.2691509E-2</v>
      </c>
      <c r="P536" s="118">
        <v>5.3780111999999998E-2</v>
      </c>
      <c r="Q536" s="118">
        <v>1.7057474E-2</v>
      </c>
      <c r="R536" s="118">
        <v>2.7376246E-2</v>
      </c>
      <c r="S536" s="118">
        <v>1.4704508000000001</v>
      </c>
      <c r="T536" s="118">
        <v>9.3388746999999994E-3</v>
      </c>
      <c r="U536" s="118">
        <v>6.4113265000000003E-2</v>
      </c>
      <c r="V536" s="330">
        <v>3.3485385999999998E-5</v>
      </c>
      <c r="W536" s="118">
        <v>3.6623591999999998E-4</v>
      </c>
      <c r="X536" s="118">
        <v>0</v>
      </c>
      <c r="Y536" s="41"/>
      <c r="Z536" s="327">
        <f t="shared" si="226"/>
        <v>5.2611724060150378</v>
      </c>
      <c r="AA536" s="41"/>
      <c r="AB536" s="111">
        <v>100.70247000000001</v>
      </c>
      <c r="AC536" s="111">
        <v>84.087135000000004</v>
      </c>
      <c r="AD536" s="111">
        <v>8.6921400000000002</v>
      </c>
      <c r="AE536" s="111">
        <v>0</v>
      </c>
      <c r="AF536" s="111">
        <v>7.8956147999999997</v>
      </c>
      <c r="AG536" s="111">
        <v>1.6273124999999999E-2</v>
      </c>
      <c r="AH536" s="111">
        <v>1.1302661E-2</v>
      </c>
      <c r="AI536" s="41"/>
      <c r="AJ536" s="114">
        <v>0.38463621999999997</v>
      </c>
      <c r="AK536" s="114">
        <v>0.37062808000000003</v>
      </c>
      <c r="AL536" s="114">
        <v>9.6730898999999992E-3</v>
      </c>
      <c r="AM536" s="114">
        <v>4.3350489999999997E-3</v>
      </c>
      <c r="AN536" s="113">
        <f t="shared" si="227"/>
        <v>2.2219909100483161E-5</v>
      </c>
      <c r="AO536" s="112">
        <f t="shared" si="228"/>
        <v>3.5773261306054298E-8</v>
      </c>
      <c r="AP536" s="112">
        <f t="shared" si="229"/>
        <v>0.60714972</v>
      </c>
      <c r="AQ536" s="328">
        <v>4.9053169000000002E-6</v>
      </c>
      <c r="AR536" s="328">
        <v>1.4800744999999999E-8</v>
      </c>
      <c r="AS536" s="328">
        <v>4.0435293E-13</v>
      </c>
      <c r="AT536" s="328">
        <v>1.4826478E-9</v>
      </c>
      <c r="AU536" s="328">
        <v>3.2108316000000002E-13</v>
      </c>
      <c r="AV536" s="328">
        <v>4.9037995000000002E-9</v>
      </c>
      <c r="AW536" s="328">
        <v>1.7144864000000001E-5</v>
      </c>
      <c r="AX536" s="328">
        <v>7.8809624E-10</v>
      </c>
      <c r="AY536" s="328">
        <v>1.9953586000000002E-8</v>
      </c>
      <c r="AZ536" s="328">
        <v>2.3475650999999999E-11</v>
      </c>
      <c r="BA536" s="328">
        <v>1.0047265E-13</v>
      </c>
      <c r="BB536" s="328">
        <v>1.0476483E-10</v>
      </c>
      <c r="BC536" s="328">
        <v>2.4801104999999999E-12</v>
      </c>
      <c r="BD536" s="328">
        <v>9.8479403999999992E-13</v>
      </c>
      <c r="BE536" s="328">
        <v>1.3742114E-8</v>
      </c>
      <c r="BF536" s="328">
        <v>1.424985E-7</v>
      </c>
      <c r="BG536" s="328">
        <v>5.5441272000000002E-11</v>
      </c>
      <c r="BH536" s="329">
        <v>0.12595629999999999</v>
      </c>
      <c r="BI536" s="329">
        <v>0.48119341999999998</v>
      </c>
      <c r="BJ536" s="328">
        <v>7.1008181000000001E-9</v>
      </c>
      <c r="BK536" s="328">
        <v>4.3180651000000001E-11</v>
      </c>
      <c r="BL536" s="328">
        <v>1.9319342999999998E-15</v>
      </c>
      <c r="BM536" s="41"/>
      <c r="BN536" s="111">
        <v>9.5197825E-4</v>
      </c>
      <c r="BO536" s="111">
        <v>1.3883086E-4</v>
      </c>
      <c r="BP536" s="111">
        <v>1.4669545000000001E-4</v>
      </c>
      <c r="BQ536" s="122">
        <v>3.2067811E-6</v>
      </c>
      <c r="BR536" s="111">
        <v>1.2394260999999999E-4</v>
      </c>
      <c r="BS536" s="122">
        <v>2.7808246999999999E-6</v>
      </c>
      <c r="BT536" s="122">
        <v>5.9983248999999997E-7</v>
      </c>
      <c r="BU536" s="122">
        <v>3.7833256999999999E-6</v>
      </c>
      <c r="BV536" s="122">
        <v>7.2169123999999999E-5</v>
      </c>
      <c r="BW536" s="122">
        <v>1.1287029999999999E-5</v>
      </c>
      <c r="BX536" s="122">
        <v>2.3749397E-9</v>
      </c>
      <c r="BY536" s="122">
        <v>3.6152583999999999E-8</v>
      </c>
      <c r="BZ536" s="122">
        <v>3.8692746E-8</v>
      </c>
      <c r="CA536" s="122">
        <v>2.0316590000000001E-5</v>
      </c>
      <c r="CB536" s="111">
        <v>1.1295825E-4</v>
      </c>
      <c r="CC536" s="111">
        <v>3.1431097999999998E-4</v>
      </c>
      <c r="CD536" s="122">
        <v>1.0193741999999999E-6</v>
      </c>
      <c r="CE536" s="154"/>
      <c r="CF536" s="173"/>
      <c r="CG536" s="42" t="s">
        <v>895</v>
      </c>
      <c r="CH536" s="42"/>
      <c r="CI536" s="42"/>
      <c r="CK536" s="50"/>
      <c r="CL536" s="41"/>
      <c r="CM536" s="41"/>
      <c r="CN536" s="41"/>
      <c r="CO536" s="41"/>
      <c r="CP536" s="41"/>
      <c r="CQ536" s="41"/>
      <c r="CR536" s="41"/>
      <c r="CS536" s="41"/>
      <c r="CT536" s="41"/>
      <c r="CU536" s="41"/>
      <c r="CV536" s="41"/>
      <c r="CW536" s="41"/>
    </row>
    <row r="537" spans="1:101" ht="14.5" customHeight="1">
      <c r="A537" s="41" t="s">
        <v>11465</v>
      </c>
      <c r="B537" s="119" t="s">
        <v>11311</v>
      </c>
      <c r="C537" s="120" t="str">
        <f t="shared" si="220"/>
        <v>A.100.06.143</v>
      </c>
      <c r="D537" s="135" t="s">
        <v>1</v>
      </c>
      <c r="E537" s="119" t="s">
        <v>6570</v>
      </c>
      <c r="F537" s="118" t="str">
        <f t="shared" si="221"/>
        <v>X5CrNiMo18 (316) 70% inox scrap (EU, USA)</v>
      </c>
      <c r="G537" s="118">
        <f t="shared" si="222"/>
        <v>2.0389860359109999</v>
      </c>
      <c r="H537" s="118">
        <f t="shared" si="223"/>
        <v>8.5210885E-2</v>
      </c>
      <c r="I537" s="118">
        <f t="shared" si="224"/>
        <v>0.60590632699999991</v>
      </c>
      <c r="J537" s="326">
        <f t="shared" si="225"/>
        <v>0.84920288391099996</v>
      </c>
      <c r="K537" s="118">
        <v>0.49866593999999997</v>
      </c>
      <c r="L537" s="118">
        <v>0.55413354999999997</v>
      </c>
      <c r="M537" s="118">
        <v>3.6674608999999997E-2</v>
      </c>
      <c r="N537" s="118">
        <v>2.8568448E-2</v>
      </c>
      <c r="O537" s="118">
        <v>1.2228459000000001E-2</v>
      </c>
      <c r="P537" s="118">
        <v>2.9548713000000001E-2</v>
      </c>
      <c r="Q537" s="118">
        <v>1.4865265000000001E-2</v>
      </c>
      <c r="R537" s="118">
        <v>1.5098168E-2</v>
      </c>
      <c r="S537" s="118">
        <v>0.80213069000000004</v>
      </c>
      <c r="T537" s="118">
        <v>1.167641E-2</v>
      </c>
      <c r="U537" s="118">
        <v>3.5151608000000001E-2</v>
      </c>
      <c r="V537" s="330">
        <v>4.2963310999999999E-5</v>
      </c>
      <c r="W537" s="118">
        <v>2.012126E-4</v>
      </c>
      <c r="X537" s="118">
        <v>0</v>
      </c>
      <c r="Y537" s="41"/>
      <c r="Z537" s="327">
        <f t="shared" si="226"/>
        <v>3.7493679699248115</v>
      </c>
      <c r="AA537" s="41"/>
      <c r="AB537" s="111">
        <v>73.040638999999999</v>
      </c>
      <c r="AC537" s="111">
        <v>63.938082999999999</v>
      </c>
      <c r="AD537" s="111">
        <v>4.7656679999999998</v>
      </c>
      <c r="AE537" s="111">
        <v>0</v>
      </c>
      <c r="AF537" s="111">
        <v>4.3088015000000004</v>
      </c>
      <c r="AG537" s="111">
        <v>1.6534971999999998E-2</v>
      </c>
      <c r="AH537" s="111">
        <v>1.1551821E-2</v>
      </c>
      <c r="AI537" s="41"/>
      <c r="AJ537" s="114">
        <v>0.24162764</v>
      </c>
      <c r="AK537" s="114">
        <v>0.23265499000000001</v>
      </c>
      <c r="AL537" s="114">
        <v>6.3332489000000004E-3</v>
      </c>
      <c r="AM537" s="114">
        <v>2.6394055999999998E-3</v>
      </c>
      <c r="AN537" s="113">
        <f t="shared" si="227"/>
        <v>1.3948140815900521E-5</v>
      </c>
      <c r="AO537" s="112">
        <f t="shared" si="228"/>
        <v>2.3421778543084099E-8</v>
      </c>
      <c r="AP537" s="112">
        <f t="shared" si="229"/>
        <v>0.36966465900000001</v>
      </c>
      <c r="AQ537" s="328">
        <v>3.5015926999999998E-6</v>
      </c>
      <c r="AR537" s="328">
        <v>1.0565361E-8</v>
      </c>
      <c r="AS537" s="328">
        <v>2.8863704999999998E-13</v>
      </c>
      <c r="AT537" s="328">
        <v>1.4392595999999999E-9</v>
      </c>
      <c r="AU537" s="328">
        <v>3.2490052000000002E-13</v>
      </c>
      <c r="AV537" s="328">
        <v>4.2473437000000003E-9</v>
      </c>
      <c r="AW537" s="328">
        <v>1.034377E-5</v>
      </c>
      <c r="AX537" s="328">
        <v>6.5306153000000001E-10</v>
      </c>
      <c r="AY537" s="328">
        <v>1.2032656E-8</v>
      </c>
      <c r="AZ537" s="328">
        <v>1.2843961E-11</v>
      </c>
      <c r="BA537" s="328">
        <v>5.6109315999999997E-14</v>
      </c>
      <c r="BB537" s="328">
        <v>6.0728369000000002E-11</v>
      </c>
      <c r="BC537" s="328">
        <v>1.3556218000000001E-12</v>
      </c>
      <c r="BD537" s="328">
        <v>5.4803649999999995E-13</v>
      </c>
      <c r="BE537" s="328">
        <v>8.7901538000000007E-9</v>
      </c>
      <c r="BF537" s="328">
        <v>8.4399794999999999E-8</v>
      </c>
      <c r="BG537" s="328">
        <v>7.1154466999999995E-11</v>
      </c>
      <c r="BH537" s="329">
        <v>6.8712139000000005E-2</v>
      </c>
      <c r="BI537" s="329">
        <v>0.30095252</v>
      </c>
      <c r="BJ537" s="328">
        <v>3.9012388999999997E-9</v>
      </c>
      <c r="BK537" s="328">
        <v>2.372375E-11</v>
      </c>
      <c r="BL537" s="328">
        <v>1.0614180999999999E-15</v>
      </c>
      <c r="BM537" s="41"/>
      <c r="BN537" s="111">
        <v>5.9437982E-4</v>
      </c>
      <c r="BO537" s="122">
        <v>8.4165690999999995E-5</v>
      </c>
      <c r="BP537" s="111">
        <v>1.0454233E-4</v>
      </c>
      <c r="BQ537" s="122">
        <v>1.7685677E-6</v>
      </c>
      <c r="BR537" s="122">
        <v>7.8562921000000004E-5</v>
      </c>
      <c r="BS537" s="122">
        <v>2.5373909000000001E-6</v>
      </c>
      <c r="BT537" s="122">
        <v>3.2796189000000001E-7</v>
      </c>
      <c r="BU537" s="122">
        <v>3.6188941999999999E-6</v>
      </c>
      <c r="BV537" s="122">
        <v>3.9652291999999998E-5</v>
      </c>
      <c r="BW537" s="122">
        <v>9.8364322000000003E-6</v>
      </c>
      <c r="BX537" s="122">
        <v>2.3927661999999998E-9</v>
      </c>
      <c r="BY537" s="122">
        <v>4.6394300999999998E-8</v>
      </c>
      <c r="BZ537" s="122">
        <v>3.8693527999999997E-8</v>
      </c>
      <c r="CA537" s="122">
        <v>1.365051E-5</v>
      </c>
      <c r="CB537" s="122">
        <v>8.3616353000000006E-5</v>
      </c>
      <c r="CC537" s="111">
        <v>1.7145295E-4</v>
      </c>
      <c r="CD537" s="122">
        <v>5.6005125999999995E-7</v>
      </c>
      <c r="CF537" s="173"/>
      <c r="CG537" s="42" t="s">
        <v>895</v>
      </c>
      <c r="CH537" s="42"/>
      <c r="CI537" s="42"/>
      <c r="CK537" s="50"/>
      <c r="CL537" s="41"/>
      <c r="CM537" s="41"/>
      <c r="CN537" s="41"/>
      <c r="CO537" s="41"/>
      <c r="CP537" s="41"/>
      <c r="CQ537" s="41"/>
      <c r="CR537" s="41"/>
      <c r="CS537" s="41"/>
      <c r="CT537" s="41"/>
      <c r="CU537" s="41"/>
      <c r="CV537" s="41"/>
      <c r="CW537" s="41"/>
    </row>
    <row r="538" spans="1:101" ht="14.5" customHeight="1">
      <c r="A538" s="41" t="s">
        <v>11462</v>
      </c>
      <c r="B538" s="119" t="s">
        <v>11311</v>
      </c>
      <c r="C538" s="120" t="str">
        <f t="shared" si="220"/>
        <v>A.100.06.144</v>
      </c>
      <c r="D538" s="135" t="s">
        <v>1</v>
      </c>
      <c r="E538" s="119" t="s">
        <v>6570</v>
      </c>
      <c r="F538" s="118" t="str">
        <f t="shared" si="221"/>
        <v>X6Cr17 (430) 23% inox scrap (China)</v>
      </c>
      <c r="G538" s="118">
        <f t="shared" si="222"/>
        <v>1.2836711423330001</v>
      </c>
      <c r="H538" s="118">
        <f t="shared" si="223"/>
        <v>0.11664600999999999</v>
      </c>
      <c r="I538" s="118">
        <f t="shared" si="224"/>
        <v>0.25619002499999999</v>
      </c>
      <c r="J538" s="326">
        <f t="shared" si="225"/>
        <v>0.23540793733300003</v>
      </c>
      <c r="K538" s="118">
        <v>0.67542716999999997</v>
      </c>
      <c r="L538" s="118">
        <v>0.19008164</v>
      </c>
      <c r="M538" s="118">
        <v>3.8419209000000003E-2</v>
      </c>
      <c r="N538" s="118">
        <v>2.8828042000000002E-2</v>
      </c>
      <c r="O538" s="118">
        <v>1.3477002E-2</v>
      </c>
      <c r="P538" s="118">
        <v>5.9116558E-2</v>
      </c>
      <c r="Q538" s="118">
        <v>1.5224408E-2</v>
      </c>
      <c r="R538" s="118">
        <v>2.7689175999999999E-2</v>
      </c>
      <c r="S538" s="118">
        <v>0.15776518</v>
      </c>
      <c r="T538" s="118">
        <v>6.5132894000000004E-3</v>
      </c>
      <c r="U538" s="118">
        <v>7.0466214999999999E-2</v>
      </c>
      <c r="V538" s="330">
        <v>2.5292812999999998E-5</v>
      </c>
      <c r="W538" s="118">
        <v>6.3796011999999998E-4</v>
      </c>
      <c r="X538" s="118">
        <v>0</v>
      </c>
      <c r="Y538" s="41"/>
      <c r="Z538" s="327">
        <f t="shared" si="226"/>
        <v>5.0783997744360896</v>
      </c>
      <c r="AA538" s="41"/>
      <c r="AB538" s="111">
        <v>95.142427999999995</v>
      </c>
      <c r="AC538" s="111">
        <v>76.819104999999993</v>
      </c>
      <c r="AD538" s="111">
        <v>9.5534402000000007</v>
      </c>
      <c r="AE538" s="111">
        <v>0</v>
      </c>
      <c r="AF538" s="111">
        <v>8.7426043</v>
      </c>
      <c r="AG538" s="111">
        <v>1.6027004000000001E-2</v>
      </c>
      <c r="AH538" s="111">
        <v>1.1251307E-2</v>
      </c>
      <c r="AI538" s="41"/>
      <c r="AJ538" s="114">
        <v>0.15199040999999999</v>
      </c>
      <c r="AK538" s="114">
        <v>0.14381099999999999</v>
      </c>
      <c r="AL538" s="114">
        <v>5.2700441000000002E-3</v>
      </c>
      <c r="AM538" s="114">
        <v>2.9093635000000001E-3</v>
      </c>
      <c r="AN538" s="113">
        <f t="shared" si="227"/>
        <v>8.6217626694311603E-6</v>
      </c>
      <c r="AO538" s="112">
        <f t="shared" si="228"/>
        <v>1.9489808377634201E-8</v>
      </c>
      <c r="AP538" s="112">
        <f t="shared" si="229"/>
        <v>0.40747388000000001</v>
      </c>
      <c r="AQ538" s="328">
        <v>4.7371385000000002E-6</v>
      </c>
      <c r="AR538" s="328">
        <v>1.4293333E-8</v>
      </c>
      <c r="AS538" s="328">
        <v>3.9048799999999999E-13</v>
      </c>
      <c r="AT538" s="328">
        <v>1.5558929E-9</v>
      </c>
      <c r="AU538" s="328">
        <v>3.8063116000000001E-13</v>
      </c>
      <c r="AV538" s="328">
        <v>4.2863859000000001E-9</v>
      </c>
      <c r="AW538" s="328">
        <v>3.7686384000000002E-6</v>
      </c>
      <c r="AX538" s="328">
        <v>6.1993868999999999E-10</v>
      </c>
      <c r="AY538" s="328">
        <v>4.3705939000000003E-9</v>
      </c>
      <c r="AZ538" s="328">
        <v>2.5972694E-11</v>
      </c>
      <c r="BA538" s="328">
        <v>1.6748434999999999E-14</v>
      </c>
      <c r="BB538" s="328">
        <v>6.0055888999999996E-11</v>
      </c>
      <c r="BC538" s="328">
        <v>1.8777449E-12</v>
      </c>
      <c r="BD538" s="328">
        <v>5.4144698999999998E-13</v>
      </c>
      <c r="BE538" s="328">
        <v>1.3470511E-8</v>
      </c>
      <c r="BF538" s="328">
        <v>8.4303415999999998E-8</v>
      </c>
      <c r="BG538" s="328">
        <v>4.1866407E-11</v>
      </c>
      <c r="BH538" s="329">
        <v>1.0094819999999999E-2</v>
      </c>
      <c r="BI538" s="329">
        <v>0.39737906000000001</v>
      </c>
      <c r="BJ538" s="328">
        <v>1.2369183E-8</v>
      </c>
      <c r="BK538" s="328">
        <v>7.5218003999999998E-11</v>
      </c>
      <c r="BL538" s="328">
        <v>3.3653092E-15</v>
      </c>
      <c r="BM538" s="41"/>
      <c r="BN538" s="111">
        <v>4.7471691999999998E-4</v>
      </c>
      <c r="BO538" s="122">
        <v>3.1499084999999997E-5</v>
      </c>
      <c r="BP538" s="111">
        <v>1.4159926E-4</v>
      </c>
      <c r="BQ538" s="122">
        <v>3.2434379999999999E-6</v>
      </c>
      <c r="BR538" s="122">
        <v>3.6101388E-5</v>
      </c>
      <c r="BS538" s="122">
        <v>2.7300873999999999E-6</v>
      </c>
      <c r="BT538" s="122">
        <v>6.5765122999999998E-7</v>
      </c>
      <c r="BU538" s="122">
        <v>4.0859545E-6</v>
      </c>
      <c r="BV538" s="122">
        <v>7.9330258E-5</v>
      </c>
      <c r="BW538" s="122">
        <v>1.0074079999999999E-5</v>
      </c>
      <c r="BX538" s="122">
        <v>2.8319307E-9</v>
      </c>
      <c r="BY538" s="122">
        <v>2.7307412E-8</v>
      </c>
      <c r="BZ538" s="122">
        <v>3.8700407000000003E-8</v>
      </c>
      <c r="CA538" s="122">
        <v>8.1729143000000008E-6</v>
      </c>
      <c r="CB538" s="111">
        <v>1.0525868999999999E-4</v>
      </c>
      <c r="CC538" s="122">
        <v>5.0119588999999997E-5</v>
      </c>
      <c r="CD538" s="122">
        <v>1.7756863000000001E-6</v>
      </c>
      <c r="CE538" s="154"/>
      <c r="CF538" s="173"/>
      <c r="CG538" s="42" t="s">
        <v>895</v>
      </c>
      <c r="CH538" s="42"/>
      <c r="CI538" s="42"/>
      <c r="CK538" s="50"/>
      <c r="CL538" s="41"/>
      <c r="CM538" s="41"/>
      <c r="CN538" s="41"/>
      <c r="CO538" s="41"/>
      <c r="CP538" s="41"/>
      <c r="CQ538" s="41"/>
      <c r="CR538" s="41"/>
      <c r="CS538" s="41"/>
      <c r="CT538" s="41"/>
      <c r="CU538" s="41"/>
      <c r="CV538" s="41"/>
      <c r="CW538" s="41"/>
    </row>
    <row r="539" spans="1:101" ht="14.5" customHeight="1">
      <c r="A539" s="41" t="s">
        <v>11459</v>
      </c>
      <c r="B539" s="119" t="s">
        <v>11311</v>
      </c>
      <c r="C539" s="120" t="str">
        <f t="shared" si="220"/>
        <v>A.100.06.145</v>
      </c>
      <c r="D539" s="135" t="s">
        <v>1</v>
      </c>
      <c r="E539" s="119" t="s">
        <v>6570</v>
      </c>
      <c r="F539" s="118" t="str">
        <f t="shared" si="221"/>
        <v>X6Cr17 (430) 44% inox scrap (World)</v>
      </c>
      <c r="G539" s="118">
        <f t="shared" si="222"/>
        <v>1.0532191559819999</v>
      </c>
      <c r="H539" s="118">
        <f t="shared" si="223"/>
        <v>9.7479106999999995E-2</v>
      </c>
      <c r="I539" s="118">
        <f t="shared" si="224"/>
        <v>0.22222995100000001</v>
      </c>
      <c r="J539" s="326">
        <f t="shared" si="225"/>
        <v>0.174206597982</v>
      </c>
      <c r="K539" s="118">
        <v>0.55930349999999995</v>
      </c>
      <c r="L539" s="118">
        <v>0.16661269000000001</v>
      </c>
      <c r="M539" s="118">
        <v>3.5518279999999999E-2</v>
      </c>
      <c r="N539" s="118">
        <v>2.7283228999999999E-2</v>
      </c>
      <c r="O539" s="118">
        <v>1.2975834E-2</v>
      </c>
      <c r="P539" s="118">
        <v>4.2826134000000002E-2</v>
      </c>
      <c r="Q539" s="118">
        <v>1.4393909999999999E-2</v>
      </c>
      <c r="R539" s="118">
        <v>2.0098980999999998E-2</v>
      </c>
      <c r="S539" s="118">
        <v>0.11398222</v>
      </c>
      <c r="T539" s="118">
        <v>8.7266678000000007E-3</v>
      </c>
      <c r="U539" s="118">
        <v>5.1002715999999997E-2</v>
      </c>
      <c r="V539" s="330">
        <v>3.3360591999999998E-5</v>
      </c>
      <c r="W539" s="118">
        <v>4.6163359E-4</v>
      </c>
      <c r="X539" s="118">
        <v>0</v>
      </c>
      <c r="Y539" s="41"/>
      <c r="Z539" s="327">
        <f t="shared" si="226"/>
        <v>4.2052894736842097</v>
      </c>
      <c r="AA539" s="41"/>
      <c r="AB539" s="111">
        <v>79.782432999999997</v>
      </c>
      <c r="AC539" s="111">
        <v>66.524692999999999</v>
      </c>
      <c r="AD539" s="111">
        <v>6.9146795000000001</v>
      </c>
      <c r="AE539" s="111">
        <v>0</v>
      </c>
      <c r="AF539" s="111">
        <v>6.3153879000000002</v>
      </c>
      <c r="AG539" s="111">
        <v>1.6255387999999999E-2</v>
      </c>
      <c r="AH539" s="111">
        <v>1.1417836000000001E-2</v>
      </c>
      <c r="AI539" s="41"/>
      <c r="AJ539" s="114">
        <v>0.12922011999999999</v>
      </c>
      <c r="AK539" s="114">
        <v>0.12249886</v>
      </c>
      <c r="AL539" s="114">
        <v>4.4520985000000004E-3</v>
      </c>
      <c r="AM539" s="114">
        <v>2.2691607999999999E-3</v>
      </c>
      <c r="AN539" s="113">
        <f t="shared" si="227"/>
        <v>7.3440561805228789E-6</v>
      </c>
      <c r="AO539" s="112">
        <f t="shared" si="228"/>
        <v>1.64648609511724E-8</v>
      </c>
      <c r="AP539" s="112">
        <f t="shared" si="229"/>
        <v>0.31780963280000002</v>
      </c>
      <c r="AQ539" s="328">
        <v>3.9260232999999996E-6</v>
      </c>
      <c r="AR539" s="328">
        <v>1.1845990000000001E-8</v>
      </c>
      <c r="AS539" s="328">
        <v>3.2362411000000002E-13</v>
      </c>
      <c r="AT539" s="328">
        <v>1.5090319999999999E-9</v>
      </c>
      <c r="AU539" s="328">
        <v>3.6642288E-13</v>
      </c>
      <c r="AV539" s="328">
        <v>4.0567223000000003E-9</v>
      </c>
      <c r="AW539" s="328">
        <v>3.3280325999999998E-6</v>
      </c>
      <c r="AX539" s="328">
        <v>5.8412791000000002E-10</v>
      </c>
      <c r="AY539" s="328">
        <v>3.8586346000000002E-9</v>
      </c>
      <c r="AZ539" s="328">
        <v>1.8781927E-11</v>
      </c>
      <c r="BA539" s="328">
        <v>1.2894235E-14</v>
      </c>
      <c r="BB539" s="328">
        <v>4.5563866999999998E-11</v>
      </c>
      <c r="BC539" s="328">
        <v>1.3578811000000001E-12</v>
      </c>
      <c r="BD539" s="328">
        <v>3.9769156000000002E-13</v>
      </c>
      <c r="BE539" s="328">
        <v>1.0519758E-8</v>
      </c>
      <c r="BF539" s="328">
        <v>6.4963951999999997E-8</v>
      </c>
      <c r="BG539" s="328">
        <v>5.5239710000000002E-11</v>
      </c>
      <c r="BH539" s="329">
        <v>7.2960228000000004E-3</v>
      </c>
      <c r="BI539" s="329">
        <v>0.31051361</v>
      </c>
      <c r="BJ539" s="328">
        <v>8.9504498000000002E-9</v>
      </c>
      <c r="BK539" s="328">
        <v>5.4428411E-11</v>
      </c>
      <c r="BL539" s="328">
        <v>2.4351674000000002E-15</v>
      </c>
      <c r="BM539" s="41"/>
      <c r="BN539" s="111">
        <v>3.8875713999999997E-4</v>
      </c>
      <c r="BO539" s="122">
        <v>2.7906974000000001E-5</v>
      </c>
      <c r="BP539" s="111">
        <v>1.1725463E-4</v>
      </c>
      <c r="BQ539" s="122">
        <v>2.3543474000000001E-6</v>
      </c>
      <c r="BR539" s="122">
        <v>3.2769694000000003E-5</v>
      </c>
      <c r="BS539" s="122">
        <v>2.5954158999999998E-6</v>
      </c>
      <c r="BT539" s="122">
        <v>4.7544732000000001E-7</v>
      </c>
      <c r="BU539" s="122">
        <v>3.901405E-6</v>
      </c>
      <c r="BV539" s="122">
        <v>5.7469656999999999E-5</v>
      </c>
      <c r="BW539" s="122">
        <v>9.5245339999999997E-6</v>
      </c>
      <c r="BX539" s="122">
        <v>2.7158827E-9</v>
      </c>
      <c r="BY539" s="122">
        <v>3.6023231000000002E-8</v>
      </c>
      <c r="BZ539" s="122">
        <v>3.8698757E-8</v>
      </c>
      <c r="CA539" s="122">
        <v>7.4724417999999998E-6</v>
      </c>
      <c r="CB539" s="122">
        <v>8.9466298999999998E-5</v>
      </c>
      <c r="CC539" s="122">
        <v>3.6203956999999997E-5</v>
      </c>
      <c r="CD539" s="122">
        <v>1.2849023000000001E-6</v>
      </c>
      <c r="CE539" s="154"/>
      <c r="CF539" s="173"/>
      <c r="CG539" s="42" t="s">
        <v>895</v>
      </c>
      <c r="CH539" s="42"/>
      <c r="CI539" s="42"/>
      <c r="CK539" s="50"/>
      <c r="CL539" s="41"/>
      <c r="CM539" s="41"/>
      <c r="CN539" s="41"/>
      <c r="CO539" s="41"/>
      <c r="CP539" s="41"/>
      <c r="CQ539" s="41"/>
      <c r="CR539" s="41"/>
      <c r="CS539" s="41"/>
      <c r="CT539" s="41"/>
      <c r="CU539" s="41"/>
      <c r="CV539" s="41"/>
      <c r="CW539" s="41"/>
    </row>
    <row r="540" spans="1:101" ht="14.5" customHeight="1">
      <c r="A540" s="41" t="s">
        <v>11456</v>
      </c>
      <c r="B540" s="119" t="s">
        <v>11311</v>
      </c>
      <c r="C540" s="120" t="str">
        <f t="shared" si="220"/>
        <v>A.100.06.146</v>
      </c>
      <c r="D540" s="135" t="s">
        <v>1</v>
      </c>
      <c r="E540" s="119" t="s">
        <v>6570</v>
      </c>
      <c r="F540" s="118" t="str">
        <f t="shared" si="221"/>
        <v>X6Cr17 (430) 70% inox scrap (EU, USA)</v>
      </c>
      <c r="G540" s="118">
        <f t="shared" si="222"/>
        <v>0.78086680893100002</v>
      </c>
      <c r="H540" s="118">
        <f t="shared" si="223"/>
        <v>7.4827316000000005E-2</v>
      </c>
      <c r="I540" s="118">
        <f t="shared" si="224"/>
        <v>0.18209531099999998</v>
      </c>
      <c r="J540" s="326">
        <f t="shared" si="225"/>
        <v>0.10187775193099999</v>
      </c>
      <c r="K540" s="118">
        <v>0.42206642999999999</v>
      </c>
      <c r="L540" s="118">
        <v>0.13887664999999999</v>
      </c>
      <c r="M540" s="118">
        <v>3.2089909999999999E-2</v>
      </c>
      <c r="N540" s="118">
        <v>2.5457542E-2</v>
      </c>
      <c r="O540" s="118">
        <v>1.2383546E-2</v>
      </c>
      <c r="P540" s="118">
        <v>2.3573816000000001E-2</v>
      </c>
      <c r="Q540" s="118">
        <v>1.3412412E-2</v>
      </c>
      <c r="R540" s="118">
        <v>1.1128750999999999E-2</v>
      </c>
      <c r="S540" s="118">
        <v>6.2238730999999999E-2</v>
      </c>
      <c r="T540" s="118">
        <v>1.1342479000000001E-2</v>
      </c>
      <c r="U540" s="118">
        <v>2.8000398999999999E-2</v>
      </c>
      <c r="V540" s="330">
        <v>4.2895241000000001E-5</v>
      </c>
      <c r="W540" s="118">
        <v>2.5324769000000002E-4</v>
      </c>
      <c r="X540" s="118">
        <v>0</v>
      </c>
      <c r="Y540" s="41"/>
      <c r="Z540" s="327">
        <f t="shared" si="226"/>
        <v>3.1734318045112779</v>
      </c>
      <c r="AA540" s="41"/>
      <c r="AB540" s="111">
        <v>61.629711999999998</v>
      </c>
      <c r="AC540" s="111">
        <v>54.358567999999998</v>
      </c>
      <c r="AD540" s="111">
        <v>3.7961440999999998</v>
      </c>
      <c r="AE540" s="111">
        <v>0</v>
      </c>
      <c r="AF540" s="111">
        <v>3.4468595999999998</v>
      </c>
      <c r="AG540" s="111">
        <v>1.6525297000000001E-2</v>
      </c>
      <c r="AH540" s="111">
        <v>1.1614644E-2</v>
      </c>
      <c r="AI540" s="41"/>
      <c r="AJ540" s="114">
        <v>0.10230976999999999</v>
      </c>
      <c r="AK540" s="114">
        <v>9.7311774000000004E-2</v>
      </c>
      <c r="AL540" s="114">
        <v>3.4854354E-3</v>
      </c>
      <c r="AM540" s="114">
        <v>1.5125575E-3</v>
      </c>
      <c r="AN540" s="113">
        <f t="shared" si="227"/>
        <v>5.8340391570312793E-6</v>
      </c>
      <c r="AO540" s="112">
        <f t="shared" si="228"/>
        <v>1.2889923649709598E-8</v>
      </c>
      <c r="AP540" s="112">
        <f t="shared" si="229"/>
        <v>0.2118427933</v>
      </c>
      <c r="AQ540" s="328">
        <v>2.9674324999999999E-6</v>
      </c>
      <c r="AR540" s="328">
        <v>8.9536759999999996E-9</v>
      </c>
      <c r="AS540" s="328">
        <v>2.4460314E-13</v>
      </c>
      <c r="AT540" s="328">
        <v>1.4536509999999999E-9</v>
      </c>
      <c r="AU540" s="328">
        <v>3.4963128000000002E-13</v>
      </c>
      <c r="AV540" s="328">
        <v>3.7853015999999998E-9</v>
      </c>
      <c r="AW540" s="328">
        <v>2.8073164999999999E-6</v>
      </c>
      <c r="AX540" s="328">
        <v>5.4180608000000003E-10</v>
      </c>
      <c r="AY540" s="328">
        <v>3.2535918999999999E-9</v>
      </c>
      <c r="AZ540" s="328">
        <v>1.0283747999999999E-11</v>
      </c>
      <c r="BA540" s="328">
        <v>8.3392706999999994E-15</v>
      </c>
      <c r="BB540" s="328">
        <v>2.8436932E-11</v>
      </c>
      <c r="BC540" s="328">
        <v>7.4349660999999995E-13</v>
      </c>
      <c r="BD540" s="328">
        <v>2.2779877999999999E-13</v>
      </c>
      <c r="BE540" s="328">
        <v>7.0325049000000002E-9</v>
      </c>
      <c r="BF540" s="328">
        <v>4.2108221000000003E-8</v>
      </c>
      <c r="BG540" s="328">
        <v>7.1044523999999995E-11</v>
      </c>
      <c r="BH540" s="329">
        <v>3.9883532999999997E-3</v>
      </c>
      <c r="BI540" s="329">
        <v>0.20785444</v>
      </c>
      <c r="BJ540" s="328">
        <v>4.9101289000000004E-9</v>
      </c>
      <c r="BK540" s="328">
        <v>2.9858892000000001E-11</v>
      </c>
      <c r="BL540" s="328">
        <v>1.3359089E-15</v>
      </c>
      <c r="BM540" s="41"/>
      <c r="BN540" s="111">
        <v>2.8716830999999998E-4</v>
      </c>
      <c r="BO540" s="122">
        <v>2.3661752E-5</v>
      </c>
      <c r="BP540" s="122">
        <v>8.8483699999999994E-5</v>
      </c>
      <c r="BQ540" s="122">
        <v>1.3036039000000001E-6</v>
      </c>
      <c r="BR540" s="122">
        <v>2.8832236999999999E-5</v>
      </c>
      <c r="BS540" s="122">
        <v>2.4362587999999999E-6</v>
      </c>
      <c r="BT540" s="122">
        <v>2.6011543000000002E-7</v>
      </c>
      <c r="BU540" s="122">
        <v>3.6833011000000001E-6</v>
      </c>
      <c r="BV540" s="122">
        <v>3.1634400999999999E-5</v>
      </c>
      <c r="BW540" s="122">
        <v>8.8750710999999997E-6</v>
      </c>
      <c r="BX540" s="122">
        <v>2.5787350000000002E-9</v>
      </c>
      <c r="BY540" s="122">
        <v>4.6323745E-8</v>
      </c>
      <c r="BZ540" s="122">
        <v>3.8696807E-8</v>
      </c>
      <c r="CA540" s="122">
        <v>6.6446106000000002E-6</v>
      </c>
      <c r="CB540" s="122">
        <v>7.0802561999999995E-5</v>
      </c>
      <c r="CC540" s="122">
        <v>1.9758211E-5</v>
      </c>
      <c r="CD540" s="122">
        <v>7.0488477000000004E-7</v>
      </c>
      <c r="CE540" s="154"/>
      <c r="CF540" s="173"/>
      <c r="CG540" s="42" t="s">
        <v>895</v>
      </c>
      <c r="CH540" s="42"/>
      <c r="CI540" s="42"/>
      <c r="CK540" s="42"/>
      <c r="CL540" s="41"/>
      <c r="CM540" s="41"/>
      <c r="CN540" s="41"/>
      <c r="CO540" s="41"/>
      <c r="CP540" s="41"/>
      <c r="CQ540" s="41"/>
      <c r="CR540" s="41"/>
      <c r="CS540" s="41"/>
      <c r="CT540" s="41"/>
      <c r="CU540" s="41"/>
      <c r="CV540" s="41"/>
      <c r="CW540" s="41"/>
    </row>
    <row r="541" spans="1:101" ht="14.5" customHeight="1">
      <c r="A541" s="41" t="s">
        <v>11453</v>
      </c>
      <c r="B541" s="119" t="s">
        <v>11311</v>
      </c>
      <c r="C541" s="120" t="str">
        <f t="shared" si="220"/>
        <v>A.100.06.147</v>
      </c>
      <c r="D541" s="135" t="s">
        <v>1</v>
      </c>
      <c r="E541" s="119" t="s">
        <v>6570</v>
      </c>
      <c r="F541" s="118" t="str">
        <f t="shared" si="221"/>
        <v>X6CrNi18 (~304) 23% inox scrap (China)</v>
      </c>
      <c r="G541" s="118">
        <f t="shared" si="222"/>
        <v>3.2943369072230002</v>
      </c>
      <c r="H541" s="118">
        <f t="shared" si="223"/>
        <v>0.13427204200000001</v>
      </c>
      <c r="I541" s="118">
        <f t="shared" si="224"/>
        <v>1.1840837119999998</v>
      </c>
      <c r="J541" s="326">
        <f t="shared" si="225"/>
        <v>1.136202743223</v>
      </c>
      <c r="K541" s="118">
        <v>0.83977840999999998</v>
      </c>
      <c r="L541" s="118">
        <v>1.1114052999999999</v>
      </c>
      <c r="M541" s="118">
        <v>4.0170560000000001E-2</v>
      </c>
      <c r="N541" s="118">
        <v>3.6005454999999999E-2</v>
      </c>
      <c r="O541" s="118">
        <v>1.316297E-2</v>
      </c>
      <c r="P541" s="118">
        <v>7.0089894999999999E-2</v>
      </c>
      <c r="Q541" s="118">
        <v>1.5013722E-2</v>
      </c>
      <c r="R541" s="118">
        <v>3.2507851999999997E-2</v>
      </c>
      <c r="S541" s="118">
        <v>1.0440867</v>
      </c>
      <c r="T541" s="118">
        <v>7.2819890999999996E-3</v>
      </c>
      <c r="U541" s="118">
        <v>8.4275543999999994E-2</v>
      </c>
      <c r="V541" s="330">
        <v>2.5442603000000001E-5</v>
      </c>
      <c r="W541" s="118">
        <v>5.3306752000000001E-4</v>
      </c>
      <c r="X541" s="118">
        <v>0</v>
      </c>
      <c r="Y541" s="41"/>
      <c r="Z541" s="327">
        <f t="shared" si="226"/>
        <v>6.3141233834586457</v>
      </c>
      <c r="AA541" s="41"/>
      <c r="AB541" s="111">
        <v>119.7831</v>
      </c>
      <c r="AC541" s="111">
        <v>97.904206000000002</v>
      </c>
      <c r="AD541" s="111">
        <v>11.425637999999999</v>
      </c>
      <c r="AE541" s="111">
        <v>0</v>
      </c>
      <c r="AF541" s="111">
        <v>10.426149000000001</v>
      </c>
      <c r="AG541" s="111">
        <v>1.6047076E-2</v>
      </c>
      <c r="AH541" s="111">
        <v>1.1064813E-2</v>
      </c>
      <c r="AI541" s="41"/>
      <c r="AJ541" s="114">
        <v>0.45814076999999997</v>
      </c>
      <c r="AK541" s="114">
        <v>0.44193021999999998</v>
      </c>
      <c r="AL541" s="114">
        <v>1.1540536000000001E-2</v>
      </c>
      <c r="AM541" s="114">
        <v>4.6700120000000003E-3</v>
      </c>
      <c r="AN541" s="113">
        <f t="shared" si="227"/>
        <v>2.6494617367841739E-5</v>
      </c>
      <c r="AO541" s="112">
        <f t="shared" si="228"/>
        <v>4.2679498260643295E-8</v>
      </c>
      <c r="AP541" s="112">
        <f t="shared" si="229"/>
        <v>0.65406330999999995</v>
      </c>
      <c r="AQ541" s="328">
        <v>5.8832362999999998E-6</v>
      </c>
      <c r="AR541" s="328">
        <v>1.7751374999999998E-8</v>
      </c>
      <c r="AS541" s="328">
        <v>4.8496745000000005E-13</v>
      </c>
      <c r="AT541" s="328">
        <v>1.5267465E-9</v>
      </c>
      <c r="AU541" s="328">
        <v>3.1264173999999998E-13</v>
      </c>
      <c r="AV541" s="328">
        <v>5.3524167000000002E-9</v>
      </c>
      <c r="AW541" s="328">
        <v>2.0490523999999999E-5</v>
      </c>
      <c r="AX541" s="328">
        <v>8.7510191000000004E-10</v>
      </c>
      <c r="AY541" s="328">
        <v>2.3849548E-8</v>
      </c>
      <c r="AZ541" s="328">
        <v>2.9855118E-11</v>
      </c>
      <c r="BA541" s="328">
        <v>1.6558433999999999E-14</v>
      </c>
      <c r="BB541" s="328">
        <v>6.5356344000000004E-11</v>
      </c>
      <c r="BC541" s="328">
        <v>2.1927643000000001E-12</v>
      </c>
      <c r="BD541" s="328">
        <v>6.0379747000000003E-13</v>
      </c>
      <c r="BE541" s="328">
        <v>1.4336022999999999E-8</v>
      </c>
      <c r="BF541" s="328">
        <v>8.9306112000000002E-8</v>
      </c>
      <c r="BG541" s="328">
        <v>4.2110234999999997E-11</v>
      </c>
      <c r="BH541" s="329">
        <v>5.225308E-2</v>
      </c>
      <c r="BI541" s="329">
        <v>0.60181023</v>
      </c>
      <c r="BJ541" s="328">
        <v>1.0335457E-8</v>
      </c>
      <c r="BK541" s="328">
        <v>6.2850754000000004E-11</v>
      </c>
      <c r="BL541" s="328">
        <v>2.8119892999999999E-15</v>
      </c>
      <c r="BM541" s="41"/>
      <c r="BN541" s="111">
        <v>8.270002E-4</v>
      </c>
      <c r="BO541" s="111">
        <v>1.6574887999999999E-4</v>
      </c>
      <c r="BP541" s="111">
        <v>1.7605451E-4</v>
      </c>
      <c r="BQ541" s="122">
        <v>3.8078798E-6</v>
      </c>
      <c r="BR541" s="111">
        <v>1.4646829999999999E-4</v>
      </c>
      <c r="BS541" s="122">
        <v>2.6436285E-6</v>
      </c>
      <c r="BT541" s="122">
        <v>7.6122052000000002E-7</v>
      </c>
      <c r="BU541" s="122">
        <v>3.9546423999999999E-6</v>
      </c>
      <c r="BV541" s="122">
        <v>9.4055704999999995E-5</v>
      </c>
      <c r="BW541" s="122">
        <v>9.9346670999999996E-6</v>
      </c>
      <c r="BX541" s="122">
        <v>2.3207082999999998E-9</v>
      </c>
      <c r="BY541" s="122">
        <v>2.7463304E-8</v>
      </c>
      <c r="BZ541" s="122">
        <v>3.8691391999999998E-8</v>
      </c>
      <c r="CA541" s="122">
        <v>2.3906675000000001E-5</v>
      </c>
      <c r="CB541" s="111">
        <v>1.3312809000000001E-4</v>
      </c>
      <c r="CC541" s="122">
        <v>6.4983795000000006E-5</v>
      </c>
      <c r="CD541" s="122">
        <v>1.4837301999999999E-6</v>
      </c>
      <c r="CE541" s="154"/>
      <c r="CF541" s="173"/>
      <c r="CG541" s="42" t="s">
        <v>895</v>
      </c>
      <c r="CH541" s="42"/>
      <c r="CI541" s="42"/>
      <c r="CK541" s="50"/>
      <c r="CL541" s="41"/>
      <c r="CM541" s="41"/>
      <c r="CN541" s="41"/>
      <c r="CO541" s="41"/>
      <c r="CP541" s="41"/>
      <c r="CQ541" s="41"/>
      <c r="CR541" s="41"/>
      <c r="CS541" s="41"/>
      <c r="CT541" s="41"/>
      <c r="CU541" s="41"/>
      <c r="CV541" s="41"/>
      <c r="CW541" s="41"/>
    </row>
    <row r="542" spans="1:101" ht="14.5" customHeight="1">
      <c r="A542" s="41" t="s">
        <v>11450</v>
      </c>
      <c r="B542" s="119" t="s">
        <v>11311</v>
      </c>
      <c r="C542" s="120" t="str">
        <f t="shared" si="220"/>
        <v>A.100.06.148</v>
      </c>
      <c r="D542" s="135" t="s">
        <v>1</v>
      </c>
      <c r="E542" s="119" t="s">
        <v>6570</v>
      </c>
      <c r="F542" s="118" t="str">
        <f t="shared" si="221"/>
        <v>X6CrNi18 (~304) 44% inox scrap (World)</v>
      </c>
      <c r="G542" s="118">
        <f t="shared" si="222"/>
        <v>2.5053666593949999</v>
      </c>
      <c r="H542" s="118">
        <f t="shared" si="223"/>
        <v>0.11020902199999999</v>
      </c>
      <c r="I542" s="118">
        <f t="shared" si="224"/>
        <v>0.89237541099999995</v>
      </c>
      <c r="J542" s="326">
        <f t="shared" si="225"/>
        <v>0.82478060639499995</v>
      </c>
      <c r="K542" s="118">
        <v>0.67800161999999997</v>
      </c>
      <c r="L542" s="118">
        <v>0.83201312999999999</v>
      </c>
      <c r="M542" s="118">
        <v>3.6783145000000003E-2</v>
      </c>
      <c r="N542" s="118">
        <v>3.2466916999999998E-2</v>
      </c>
      <c r="O542" s="118">
        <v>1.2749033999999999E-2</v>
      </c>
      <c r="P542" s="118">
        <v>5.0751323000000001E-2</v>
      </c>
      <c r="Q542" s="118">
        <v>1.4241748E-2</v>
      </c>
      <c r="R542" s="118">
        <v>2.3579136000000001E-2</v>
      </c>
      <c r="S542" s="118">
        <v>0.75410330000000003</v>
      </c>
      <c r="T542" s="118">
        <v>9.2818398000000003E-3</v>
      </c>
      <c r="U542" s="118">
        <v>6.0976120000000002E-2</v>
      </c>
      <c r="V542" s="330">
        <v>3.3468774999999999E-5</v>
      </c>
      <c r="W542" s="118">
        <v>3.8587782E-4</v>
      </c>
      <c r="X542" s="118">
        <v>0</v>
      </c>
      <c r="Y542" s="41"/>
      <c r="Z542" s="327">
        <f t="shared" si="226"/>
        <v>5.097756541353383</v>
      </c>
      <c r="AA542" s="41"/>
      <c r="AB542" s="111">
        <v>97.578477000000007</v>
      </c>
      <c r="AC542" s="111">
        <v>81.752820999999997</v>
      </c>
      <c r="AD542" s="111">
        <v>8.2668221000000006</v>
      </c>
      <c r="AE542" s="111">
        <v>0</v>
      </c>
      <c r="AF542" s="111">
        <v>7.5312809999999999</v>
      </c>
      <c r="AG542" s="111">
        <v>1.6269885000000001E-2</v>
      </c>
      <c r="AH542" s="111">
        <v>1.1283146000000001E-2</v>
      </c>
      <c r="AI542" s="41"/>
      <c r="AJ542" s="114">
        <v>0.35032870999999999</v>
      </c>
      <c r="AK542" s="114">
        <v>0.33780717999999998</v>
      </c>
      <c r="AL542" s="114">
        <v>8.9807871999999997E-3</v>
      </c>
      <c r="AM542" s="114">
        <v>3.5407402999999998E-3</v>
      </c>
      <c r="AN542" s="113">
        <f t="shared" si="227"/>
        <v>2.0252229040619409E-5</v>
      </c>
      <c r="AO542" s="112">
        <f t="shared" si="228"/>
        <v>3.3212970419389496E-8</v>
      </c>
      <c r="AP542" s="112">
        <f t="shared" si="229"/>
        <v>0.49590199499999998</v>
      </c>
      <c r="AQ542" s="328">
        <v>4.7537606000000003E-6</v>
      </c>
      <c r="AR542" s="328">
        <v>1.4343465000000001E-8</v>
      </c>
      <c r="AS542" s="328">
        <v>3.9185927E-13</v>
      </c>
      <c r="AT542" s="328">
        <v>1.4879819000000001E-9</v>
      </c>
      <c r="AU542" s="328">
        <v>3.1731941E-13</v>
      </c>
      <c r="AV542" s="328">
        <v>4.8266333999999997E-9</v>
      </c>
      <c r="AW542" s="328">
        <v>1.5404949999999999E-5</v>
      </c>
      <c r="AX542" s="328">
        <v>7.6841246000000004E-10</v>
      </c>
      <c r="AY542" s="328">
        <v>1.7926768000000001E-8</v>
      </c>
      <c r="AZ542" s="328">
        <v>2.1585900000000002E-11</v>
      </c>
      <c r="BA542" s="328">
        <v>1.2757012000000001E-14</v>
      </c>
      <c r="BB542" s="328">
        <v>4.9391972999999999E-11</v>
      </c>
      <c r="BC542" s="328">
        <v>1.5853951000000001E-12</v>
      </c>
      <c r="BD542" s="328">
        <v>4.4272245999999999E-13</v>
      </c>
      <c r="BE542" s="328">
        <v>1.114485E-8</v>
      </c>
      <c r="BF542" s="328">
        <v>6.8577010000000002E-8</v>
      </c>
      <c r="BG542" s="328">
        <v>5.5415808999999999E-11</v>
      </c>
      <c r="BH542" s="329">
        <v>3.7743655000000001E-2</v>
      </c>
      <c r="BI542" s="329">
        <v>0.45815834</v>
      </c>
      <c r="BJ542" s="328">
        <v>7.4816480000000007E-9</v>
      </c>
      <c r="BK542" s="328">
        <v>4.5496507999999998E-11</v>
      </c>
      <c r="BL542" s="328">
        <v>2.0355475000000002E-15</v>
      </c>
      <c r="BM542" s="41"/>
      <c r="BN542" s="111">
        <v>6.4318394999999997E-4</v>
      </c>
      <c r="BO542" s="111">
        <v>1.2486516E-4</v>
      </c>
      <c r="BP542" s="111">
        <v>1.4213898E-4</v>
      </c>
      <c r="BQ542" s="122">
        <v>2.7619997000000002E-6</v>
      </c>
      <c r="BR542" s="111">
        <v>1.1247913E-4</v>
      </c>
      <c r="BS542" s="122">
        <v>2.5329733999999998E-6</v>
      </c>
      <c r="BT542" s="122">
        <v>5.5024737000000004E-7</v>
      </c>
      <c r="BU542" s="122">
        <v>3.8065685000000002E-6</v>
      </c>
      <c r="BV542" s="122">
        <v>6.8104701999999997E-5</v>
      </c>
      <c r="BW542" s="122">
        <v>9.4238471999999996E-6</v>
      </c>
      <c r="BX542" s="122">
        <v>2.3466664999999998E-9</v>
      </c>
      <c r="BY542" s="122">
        <v>3.6135820000000002E-8</v>
      </c>
      <c r="BZ542" s="122">
        <v>3.8692245999999999E-8</v>
      </c>
      <c r="CA542" s="122">
        <v>1.8835714000000002E-5</v>
      </c>
      <c r="CB542" s="111">
        <v>1.095942E-4</v>
      </c>
      <c r="CC542" s="122">
        <v>4.6939216999999999E-5</v>
      </c>
      <c r="CD542" s="122">
        <v>1.0740450999999999E-6</v>
      </c>
      <c r="CE542" s="154"/>
      <c r="CF542" s="173"/>
      <c r="CG542" s="42" t="s">
        <v>895</v>
      </c>
      <c r="CH542" s="42"/>
      <c r="CI542" s="42"/>
      <c r="CK542" s="50"/>
      <c r="CL542" s="41"/>
      <c r="CM542" s="41"/>
      <c r="CN542" s="41"/>
      <c r="CO542" s="41"/>
      <c r="CP542" s="41"/>
      <c r="CQ542" s="41"/>
      <c r="CR542" s="41"/>
      <c r="CS542" s="41"/>
      <c r="CT542" s="41"/>
      <c r="CU542" s="41"/>
      <c r="CV542" s="41"/>
      <c r="CW542" s="41"/>
    </row>
    <row r="543" spans="1:101" ht="14.5" customHeight="1">
      <c r="A543" s="41" t="s">
        <v>11447</v>
      </c>
      <c r="B543" s="119" t="s">
        <v>11311</v>
      </c>
      <c r="C543" s="120" t="str">
        <f t="shared" si="220"/>
        <v>A.100.06.149</v>
      </c>
      <c r="D543" s="135" t="s">
        <v>1</v>
      </c>
      <c r="E543" s="119" t="s">
        <v>6570</v>
      </c>
      <c r="F543" s="118" t="str">
        <f t="shared" si="221"/>
        <v>X6CrNi18 (~304) 70% inox scrap (EU, USA)</v>
      </c>
      <c r="G543" s="118">
        <f t="shared" si="222"/>
        <v>1.5729472656100001</v>
      </c>
      <c r="H543" s="118">
        <f t="shared" si="223"/>
        <v>8.1770903999999991E-2</v>
      </c>
      <c r="I543" s="118">
        <f t="shared" si="224"/>
        <v>0.54762920299999995</v>
      </c>
      <c r="J543" s="326">
        <f t="shared" si="225"/>
        <v>0.45673629861000004</v>
      </c>
      <c r="K543" s="118">
        <v>0.48681086000000001</v>
      </c>
      <c r="L543" s="118">
        <v>0.50182234999999997</v>
      </c>
      <c r="M543" s="118">
        <v>3.2779836E-2</v>
      </c>
      <c r="N543" s="118">
        <v>2.8285008E-2</v>
      </c>
      <c r="O543" s="118">
        <v>1.2259836E-2</v>
      </c>
      <c r="P543" s="118">
        <v>2.7896646000000001E-2</v>
      </c>
      <c r="Q543" s="118">
        <v>1.3329413999999999E-2</v>
      </c>
      <c r="R543" s="118">
        <v>1.3027017E-2</v>
      </c>
      <c r="S543" s="118">
        <v>0.41139567999999999</v>
      </c>
      <c r="T543" s="118">
        <v>1.1645300000000001E-2</v>
      </c>
      <c r="U543" s="118">
        <v>3.3440438000000003E-2</v>
      </c>
      <c r="V543" s="330">
        <v>4.295425E-5</v>
      </c>
      <c r="W543" s="118">
        <v>2.1192636E-4</v>
      </c>
      <c r="X543" s="118">
        <v>0</v>
      </c>
      <c r="Y543" s="41"/>
      <c r="Z543" s="327">
        <f t="shared" si="226"/>
        <v>3.6602320300751878</v>
      </c>
      <c r="AA543" s="41"/>
      <c r="AB543" s="111">
        <v>71.336645000000004</v>
      </c>
      <c r="AC543" s="111">
        <v>62.664819999999999</v>
      </c>
      <c r="AD543" s="111">
        <v>4.5336764000000001</v>
      </c>
      <c r="AE543" s="111">
        <v>0</v>
      </c>
      <c r="AF543" s="111">
        <v>4.110074</v>
      </c>
      <c r="AG543" s="111">
        <v>1.6533204999999999E-2</v>
      </c>
      <c r="AH543" s="111">
        <v>1.1541176E-2</v>
      </c>
      <c r="AI543" s="41"/>
      <c r="AJ543" s="114">
        <v>0.22291444999999999</v>
      </c>
      <c r="AK543" s="114">
        <v>0.21475268</v>
      </c>
      <c r="AL543" s="114">
        <v>5.9556291999999997E-3</v>
      </c>
      <c r="AM543" s="114">
        <v>2.2061463000000001E-3</v>
      </c>
      <c r="AN543" s="113">
        <f t="shared" si="227"/>
        <v>1.2874860853547559E-5</v>
      </c>
      <c r="AO543" s="112">
        <f t="shared" si="228"/>
        <v>2.2025255782926204E-8</v>
      </c>
      <c r="AP543" s="112">
        <f t="shared" si="229"/>
        <v>0.30898408300000002</v>
      </c>
      <c r="AQ543" s="328">
        <v>3.4189256000000001E-6</v>
      </c>
      <c r="AR543" s="328">
        <v>1.0315935E-8</v>
      </c>
      <c r="AS543" s="328">
        <v>2.8182231999999999E-13</v>
      </c>
      <c r="AT543" s="328">
        <v>1.4421690999999999E-9</v>
      </c>
      <c r="AU543" s="328">
        <v>3.2284756000000002E-13</v>
      </c>
      <c r="AV543" s="328">
        <v>4.2052530999999999E-9</v>
      </c>
      <c r="AW543" s="328">
        <v>9.3947260999999994E-6</v>
      </c>
      <c r="AX543" s="328">
        <v>6.4232492000000001E-10</v>
      </c>
      <c r="AY543" s="328">
        <v>1.0927119000000001E-8</v>
      </c>
      <c r="AZ543" s="328">
        <v>1.1813187999999999E-11</v>
      </c>
      <c r="BA543" s="328">
        <v>8.2644218E-15</v>
      </c>
      <c r="BB543" s="328">
        <v>3.052499E-11</v>
      </c>
      <c r="BC543" s="328">
        <v>8.6759515999999997E-13</v>
      </c>
      <c r="BD543" s="328">
        <v>2.5236108999999999E-13</v>
      </c>
      <c r="BE543" s="328">
        <v>7.3734642E-9</v>
      </c>
      <c r="BF543" s="328">
        <v>4.4078980000000001E-8</v>
      </c>
      <c r="BG543" s="328">
        <v>7.1140579000000004E-11</v>
      </c>
      <c r="BH543" s="329">
        <v>2.0596152999999999E-2</v>
      </c>
      <c r="BI543" s="329">
        <v>0.28838793000000001</v>
      </c>
      <c r="BJ543" s="328">
        <v>4.1089643E-9</v>
      </c>
      <c r="BK543" s="328">
        <v>2.4986945E-11</v>
      </c>
      <c r="BL543" s="328">
        <v>1.1179344E-15</v>
      </c>
      <c r="BM543" s="41"/>
      <c r="BN543" s="111">
        <v>4.2594657000000002E-4</v>
      </c>
      <c r="BO543" s="122">
        <v>7.6548034999999995E-5</v>
      </c>
      <c r="BP543" s="111">
        <v>1.0205698E-4</v>
      </c>
      <c r="BQ543" s="122">
        <v>1.5259597E-6</v>
      </c>
      <c r="BR543" s="122">
        <v>7.2310109999999998E-5</v>
      </c>
      <c r="BS543" s="122">
        <v>2.4021992000000001E-6</v>
      </c>
      <c r="BT543" s="122">
        <v>3.0091546000000002E-7</v>
      </c>
      <c r="BU543" s="122">
        <v>3.6315721000000001E-6</v>
      </c>
      <c r="BV543" s="122">
        <v>3.7435335E-5</v>
      </c>
      <c r="BW543" s="122">
        <v>8.820151E-6</v>
      </c>
      <c r="BX543" s="122">
        <v>2.3773444000000001E-9</v>
      </c>
      <c r="BY543" s="122">
        <v>4.6385157000000002E-8</v>
      </c>
      <c r="BZ543" s="122">
        <v>3.8693256000000003E-8</v>
      </c>
      <c r="CA543" s="122">
        <v>1.2842759E-5</v>
      </c>
      <c r="CB543" s="122">
        <v>8.1781416E-5</v>
      </c>
      <c r="CC543" s="122">
        <v>2.5613807000000001E-5</v>
      </c>
      <c r="CD543" s="122">
        <v>5.8987174999999997E-7</v>
      </c>
      <c r="CE543" s="154"/>
      <c r="CF543" s="173"/>
      <c r="CG543" s="42" t="s">
        <v>895</v>
      </c>
      <c r="CH543" s="42"/>
      <c r="CI543" s="42"/>
      <c r="CK543" s="50"/>
      <c r="CL543" s="41"/>
      <c r="CM543" s="41"/>
      <c r="CN543" s="41"/>
      <c r="CO543" s="41"/>
      <c r="CP543" s="41"/>
      <c r="CQ543" s="41"/>
      <c r="CR543" s="41"/>
      <c r="CS543" s="41"/>
      <c r="CT543" s="41"/>
      <c r="CU543" s="41"/>
      <c r="CV543" s="41"/>
      <c r="CW543" s="41"/>
    </row>
    <row r="544" spans="1:101" ht="14.5" customHeight="1">
      <c r="A544" s="41" t="s">
        <v>11444</v>
      </c>
      <c r="B544" s="119" t="s">
        <v>11311</v>
      </c>
      <c r="C544" s="120" t="str">
        <f t="shared" si="220"/>
        <v>A.100.06.150</v>
      </c>
      <c r="D544" s="135" t="s">
        <v>1</v>
      </c>
      <c r="E544" s="119" t="s">
        <v>6570</v>
      </c>
      <c r="F544" s="118" t="str">
        <f t="shared" si="221"/>
        <v>X7CrAl13 (405) 23% inox scrap (China)</v>
      </c>
      <c r="G544" s="118">
        <f t="shared" si="222"/>
        <v>1.163417564155</v>
      </c>
      <c r="H544" s="118">
        <f t="shared" si="223"/>
        <v>0.105889866</v>
      </c>
      <c r="I544" s="118">
        <f t="shared" si="224"/>
        <v>0.23677530299999999</v>
      </c>
      <c r="J544" s="326">
        <f t="shared" si="225"/>
        <v>0.205236925155</v>
      </c>
      <c r="K544" s="118">
        <v>0.61551546999999995</v>
      </c>
      <c r="L544" s="118">
        <v>0.17622024999999999</v>
      </c>
      <c r="M544" s="118">
        <v>3.7780613999999997E-2</v>
      </c>
      <c r="N544" s="118">
        <v>2.8897112999999999E-2</v>
      </c>
      <c r="O544" s="118">
        <v>1.3548757E-2</v>
      </c>
      <c r="P544" s="118">
        <v>4.8283883E-2</v>
      </c>
      <c r="Q544" s="118">
        <v>1.5160112999999999E-2</v>
      </c>
      <c r="R544" s="118">
        <v>2.2774439E-2</v>
      </c>
      <c r="S544" s="118">
        <v>0.14031864999999999</v>
      </c>
      <c r="T544" s="118">
        <v>6.5205057999999996E-3</v>
      </c>
      <c r="U544" s="118">
        <v>5.7712723E-2</v>
      </c>
      <c r="V544" s="330">
        <v>2.5327255000000001E-5</v>
      </c>
      <c r="W544" s="118">
        <v>6.5971910000000005E-4</v>
      </c>
      <c r="X544" s="118">
        <v>0</v>
      </c>
      <c r="Y544" s="41"/>
      <c r="Z544" s="327">
        <f t="shared" si="226"/>
        <v>4.6279358646616533</v>
      </c>
      <c r="AA544" s="41"/>
      <c r="AB544" s="111">
        <v>86.346044000000006</v>
      </c>
      <c r="AC544" s="111">
        <v>71.358232999999998</v>
      </c>
      <c r="AD544" s="111">
        <v>7.8243836</v>
      </c>
      <c r="AE544" s="111">
        <v>0</v>
      </c>
      <c r="AF544" s="111">
        <v>7.1171696999999998</v>
      </c>
      <c r="AG544" s="111">
        <v>2.7847125E-2</v>
      </c>
      <c r="AH544" s="111">
        <v>1.8410714000000002E-2</v>
      </c>
      <c r="AI544" s="41"/>
      <c r="AJ544" s="114">
        <v>0.13991777999999999</v>
      </c>
      <c r="AK544" s="114">
        <v>0.13254157999999999</v>
      </c>
      <c r="AL544" s="114">
        <v>4.8479962000000003E-3</v>
      </c>
      <c r="AM544" s="114">
        <v>2.5282006000000002E-3</v>
      </c>
      <c r="AN544" s="113">
        <f t="shared" si="227"/>
        <v>7.946138066596538E-6</v>
      </c>
      <c r="AO544" s="112">
        <f t="shared" si="228"/>
        <v>1.7928979731061204E-8</v>
      </c>
      <c r="AP544" s="112">
        <f t="shared" si="229"/>
        <v>0.35408971829999997</v>
      </c>
      <c r="AQ544" s="328">
        <v>4.3192437999999997E-6</v>
      </c>
      <c r="AR544" s="328">
        <v>1.3032446E-8</v>
      </c>
      <c r="AS544" s="328">
        <v>3.5603860000000002E-13</v>
      </c>
      <c r="AT544" s="328">
        <v>1.5619307E-9</v>
      </c>
      <c r="AU544" s="328">
        <v>3.9189654000000002E-13</v>
      </c>
      <c r="AV544" s="328">
        <v>4.2966819999999999E-9</v>
      </c>
      <c r="AW544" s="328">
        <v>3.5197487999999999E-6</v>
      </c>
      <c r="AX544" s="328">
        <v>6.1917896999999999E-10</v>
      </c>
      <c r="AY544" s="328">
        <v>4.0803757999999998E-9</v>
      </c>
      <c r="AZ544" s="328">
        <v>2.1730015000000001E-11</v>
      </c>
      <c r="BA544" s="328">
        <v>1.5827780999999999E-14</v>
      </c>
      <c r="BB544" s="328">
        <v>5.3143863999999998E-11</v>
      </c>
      <c r="BC544" s="328">
        <v>1.5570279000000001E-12</v>
      </c>
      <c r="BD544" s="328">
        <v>4.6797669000000002E-13</v>
      </c>
      <c r="BE544" s="328">
        <v>1.2259323E-8</v>
      </c>
      <c r="BF544" s="328">
        <v>7.6236079000000004E-8</v>
      </c>
      <c r="BG544" s="328">
        <v>4.1921257999999998E-11</v>
      </c>
      <c r="BH544" s="329">
        <v>9.9783883E-3</v>
      </c>
      <c r="BI544" s="329">
        <v>0.34411132999999999</v>
      </c>
      <c r="BJ544" s="328">
        <v>1.2791059999999999E-8</v>
      </c>
      <c r="BK544" s="328">
        <v>7.7783472999999997E-11</v>
      </c>
      <c r="BL544" s="328">
        <v>3.4800902000000001E-15</v>
      </c>
      <c r="BM544" s="41"/>
      <c r="BN544" s="111">
        <v>4.2471194999999998E-4</v>
      </c>
      <c r="BO544" s="122">
        <v>2.9510052999999999E-5</v>
      </c>
      <c r="BP544" s="111">
        <v>1.2903913E-4</v>
      </c>
      <c r="BQ544" s="122">
        <v>2.6677420000000002E-6</v>
      </c>
      <c r="BR544" s="122">
        <v>3.4510352999999999E-5</v>
      </c>
      <c r="BS544" s="122">
        <v>2.7504266999999998E-6</v>
      </c>
      <c r="BT544" s="122">
        <v>5.4690281999999997E-7</v>
      </c>
      <c r="BU544" s="122">
        <v>4.1212428999999998E-6</v>
      </c>
      <c r="BV544" s="122">
        <v>6.4793572000000006E-5</v>
      </c>
      <c r="BW544" s="122">
        <v>1.0031534999999999E-5</v>
      </c>
      <c r="BX544" s="122">
        <v>2.9165592999999999E-9</v>
      </c>
      <c r="BY544" s="122">
        <v>2.7343669E-8</v>
      </c>
      <c r="BZ544" s="122">
        <v>3.8701902E-8</v>
      </c>
      <c r="CA544" s="122">
        <v>7.9355156999999994E-6</v>
      </c>
      <c r="CB544" s="122">
        <v>9.6447945999999994E-5</v>
      </c>
      <c r="CC544" s="122">
        <v>4.045232E-5</v>
      </c>
      <c r="CD544" s="122">
        <v>1.8362497999999999E-6</v>
      </c>
      <c r="CF544" s="173"/>
      <c r="CG544" s="42" t="s">
        <v>895</v>
      </c>
      <c r="CH544" s="42"/>
      <c r="CI544" s="42"/>
      <c r="CK544" s="50"/>
      <c r="CL544" s="41"/>
      <c r="CM544" s="41"/>
      <c r="CN544" s="41"/>
      <c r="CO544" s="41"/>
      <c r="CP544" s="41"/>
      <c r="CQ544" s="41"/>
      <c r="CR544" s="41"/>
      <c r="CS544" s="41"/>
      <c r="CT544" s="41"/>
      <c r="CU544" s="41"/>
      <c r="CV544" s="41"/>
      <c r="CW544" s="41"/>
    </row>
    <row r="545" spans="1:101" ht="14.5" customHeight="1">
      <c r="A545" s="41" t="s">
        <v>11441</v>
      </c>
      <c r="B545" s="119" t="s">
        <v>11311</v>
      </c>
      <c r="C545" s="120" t="str">
        <f t="shared" si="220"/>
        <v>A.100.06.151</v>
      </c>
      <c r="D545" s="135" t="s">
        <v>1</v>
      </c>
      <c r="E545" s="119" t="s">
        <v>6570</v>
      </c>
      <c r="F545" s="118" t="str">
        <f t="shared" si="221"/>
        <v>X7CrAl13 (405) 44% inox scrap (World)</v>
      </c>
      <c r="G545" s="118">
        <f t="shared" si="222"/>
        <v>0.96636934757699999</v>
      </c>
      <c r="H545" s="118">
        <f t="shared" si="223"/>
        <v>8.9710780999999989E-2</v>
      </c>
      <c r="I545" s="118">
        <f t="shared" si="224"/>
        <v>0.20820820199999998</v>
      </c>
      <c r="J545" s="326">
        <f t="shared" si="225"/>
        <v>0.15241642457699997</v>
      </c>
      <c r="K545" s="118">
        <v>0.51603394000000002</v>
      </c>
      <c r="L545" s="118">
        <v>0.15660167999999999</v>
      </c>
      <c r="M545" s="118">
        <v>3.5057073000000001E-2</v>
      </c>
      <c r="N545" s="118">
        <v>2.7333113999999999E-2</v>
      </c>
      <c r="O545" s="118">
        <v>1.3027657E-2</v>
      </c>
      <c r="P545" s="118">
        <v>3.5002536000000001E-2</v>
      </c>
      <c r="Q545" s="118">
        <v>1.4347474000000001E-2</v>
      </c>
      <c r="R545" s="118">
        <v>1.6549449000000001E-2</v>
      </c>
      <c r="S545" s="118">
        <v>0.10138195</v>
      </c>
      <c r="T545" s="118">
        <v>8.7318797000000004E-3</v>
      </c>
      <c r="U545" s="118">
        <v>4.1791861E-2</v>
      </c>
      <c r="V545" s="330">
        <v>3.3385466999999997E-5</v>
      </c>
      <c r="W545" s="118">
        <v>4.7734840999999999E-4</v>
      </c>
      <c r="X545" s="118">
        <v>0</v>
      </c>
      <c r="Y545" s="41"/>
      <c r="Z545" s="327">
        <f t="shared" si="226"/>
        <v>3.8799544360902254</v>
      </c>
      <c r="AA545" s="41"/>
      <c r="AB545" s="111">
        <v>73.429489000000004</v>
      </c>
      <c r="AC545" s="111">
        <v>62.580728999999998</v>
      </c>
      <c r="AD545" s="111">
        <v>5.6659163000000001</v>
      </c>
      <c r="AE545" s="111">
        <v>0</v>
      </c>
      <c r="AF545" s="111">
        <v>5.1414629999999999</v>
      </c>
      <c r="AG545" s="111">
        <v>2.4792142E-2</v>
      </c>
      <c r="AH545" s="111">
        <v>1.6588518999999999E-2</v>
      </c>
      <c r="AI545" s="41"/>
      <c r="AJ545" s="114">
        <v>0.12050099</v>
      </c>
      <c r="AK545" s="114">
        <v>0.11435983</v>
      </c>
      <c r="AL545" s="114">
        <v>4.147286E-3</v>
      </c>
      <c r="AM545" s="114">
        <v>1.9938765000000001E-3</v>
      </c>
      <c r="AN545" s="113">
        <f t="shared" si="227"/>
        <v>6.8561049166589899E-6</v>
      </c>
      <c r="AO545" s="112">
        <f t="shared" si="228"/>
        <v>1.53375964871528E-8</v>
      </c>
      <c r="AP545" s="112">
        <f t="shared" si="229"/>
        <v>0.2792544032</v>
      </c>
      <c r="AQ545" s="328">
        <v>3.6242104E-6</v>
      </c>
      <c r="AR545" s="328">
        <v>1.0935350000000001E-8</v>
      </c>
      <c r="AS545" s="328">
        <v>2.9874399E-13</v>
      </c>
      <c r="AT545" s="328">
        <v>1.5133926000000001E-9</v>
      </c>
      <c r="AU545" s="328">
        <v>3.7455899000000001E-13</v>
      </c>
      <c r="AV545" s="328">
        <v>4.0641583E-9</v>
      </c>
      <c r="AW545" s="328">
        <v>3.1482789000000001E-6</v>
      </c>
      <c r="AX545" s="328">
        <v>5.8357922E-10</v>
      </c>
      <c r="AY545" s="328">
        <v>3.6490327000000002E-9</v>
      </c>
      <c r="AZ545" s="328">
        <v>1.571777E-11</v>
      </c>
      <c r="BA545" s="328">
        <v>1.2229318E-14</v>
      </c>
      <c r="BB545" s="328">
        <v>4.0571849000000003E-11</v>
      </c>
      <c r="BC545" s="328">
        <v>1.1262521E-12</v>
      </c>
      <c r="BD545" s="328">
        <v>3.4462968000000002E-13</v>
      </c>
      <c r="BE545" s="328">
        <v>9.6450114E-9</v>
      </c>
      <c r="BF545" s="328">
        <v>5.9137540999999999E-8</v>
      </c>
      <c r="BG545" s="328">
        <v>5.5279326000000001E-11</v>
      </c>
      <c r="BH545" s="329">
        <v>7.2119332000000003E-3</v>
      </c>
      <c r="BI545" s="329">
        <v>0.27204246999999998</v>
      </c>
      <c r="BJ545" s="328">
        <v>9.2551388000000004E-9</v>
      </c>
      <c r="BK545" s="328">
        <v>5.6281249000000002E-11</v>
      </c>
      <c r="BL545" s="328">
        <v>2.5180648000000001E-15</v>
      </c>
      <c r="BM545" s="41"/>
      <c r="BN545" s="111">
        <v>3.5264243999999999E-4</v>
      </c>
      <c r="BO545" s="122">
        <v>2.6470450999999999E-5</v>
      </c>
      <c r="BP545" s="111">
        <v>1.0818342999999999E-4</v>
      </c>
      <c r="BQ545" s="122">
        <v>1.9385669000000002E-6</v>
      </c>
      <c r="BR545" s="122">
        <v>3.1620613000000002E-5</v>
      </c>
      <c r="BS545" s="122">
        <v>2.6101053999999999E-6</v>
      </c>
      <c r="BT545" s="122">
        <v>3.9546236000000001E-7</v>
      </c>
      <c r="BU545" s="122">
        <v>3.9268910999999999E-6</v>
      </c>
      <c r="BV545" s="122">
        <v>4.6970939000000001E-5</v>
      </c>
      <c r="BW545" s="122">
        <v>9.4938070999999996E-6</v>
      </c>
      <c r="BX545" s="122">
        <v>2.7770033E-9</v>
      </c>
      <c r="BY545" s="122">
        <v>3.6049416999999998E-8</v>
      </c>
      <c r="BZ545" s="122">
        <v>3.8699837E-8</v>
      </c>
      <c r="CA545" s="122">
        <v>7.3009872000000002E-6</v>
      </c>
      <c r="CB545" s="122">
        <v>8.3102982999999994E-5</v>
      </c>
      <c r="CC545" s="122">
        <v>2.9222041000000001E-5</v>
      </c>
      <c r="CD545" s="122">
        <v>1.3286426E-6</v>
      </c>
      <c r="CE545" s="154"/>
      <c r="CF545" s="173"/>
      <c r="CG545" s="42" t="s">
        <v>895</v>
      </c>
      <c r="CH545" s="42"/>
      <c r="CI545" s="42"/>
      <c r="CK545" s="50"/>
      <c r="CL545" s="41"/>
      <c r="CM545" s="41"/>
      <c r="CN545" s="41"/>
      <c r="CO545" s="41"/>
      <c r="CP545" s="41"/>
      <c r="CQ545" s="41"/>
      <c r="CR545" s="41"/>
      <c r="CS545" s="41"/>
      <c r="CT545" s="41"/>
      <c r="CU545" s="41"/>
      <c r="CV545" s="41"/>
      <c r="CW545" s="41"/>
    </row>
    <row r="546" spans="1:101" ht="14.5" customHeight="1">
      <c r="A546" s="41" t="s">
        <v>11438</v>
      </c>
      <c r="B546" s="119" t="s">
        <v>11311</v>
      </c>
      <c r="C546" s="120" t="str">
        <f t="shared" si="220"/>
        <v>A.100.06.152</v>
      </c>
      <c r="D546" s="135" t="s">
        <v>1</v>
      </c>
      <c r="E546" s="119" t="s">
        <v>6570</v>
      </c>
      <c r="F546" s="118" t="str">
        <f t="shared" si="221"/>
        <v>X7CrAl13 (405) 70% inox scrap (EU, USA)</v>
      </c>
      <c r="G546" s="118">
        <f t="shared" si="222"/>
        <v>0.73349419482</v>
      </c>
      <c r="H546" s="118">
        <f t="shared" si="223"/>
        <v>7.0590046999999989E-2</v>
      </c>
      <c r="I546" s="118">
        <f t="shared" si="224"/>
        <v>0.1744470846</v>
      </c>
      <c r="J546" s="326">
        <f t="shared" si="225"/>
        <v>8.9992203219999997E-2</v>
      </c>
      <c r="K546" s="118">
        <v>0.39846485999999998</v>
      </c>
      <c r="L546" s="118">
        <v>0.13341610000000001</v>
      </c>
      <c r="M546" s="118">
        <v>3.1838341999999999E-2</v>
      </c>
      <c r="N546" s="118">
        <v>2.5484751999999999E-2</v>
      </c>
      <c r="O546" s="118">
        <v>1.2411813000000001E-2</v>
      </c>
      <c r="P546" s="118">
        <v>1.9306398999999998E-2</v>
      </c>
      <c r="Q546" s="118">
        <v>1.3387082999999999E-2</v>
      </c>
      <c r="R546" s="118">
        <v>9.1926426000000002E-3</v>
      </c>
      <c r="S546" s="118">
        <v>5.5365856999999997E-2</v>
      </c>
      <c r="T546" s="118">
        <v>1.1345322E-2</v>
      </c>
      <c r="U546" s="118">
        <v>2.2976296E-2</v>
      </c>
      <c r="V546" s="330">
        <v>4.2908809999999999E-5</v>
      </c>
      <c r="W546" s="118">
        <v>2.6181940999999998E-4</v>
      </c>
      <c r="X546" s="118">
        <v>0</v>
      </c>
      <c r="Y546" s="41"/>
      <c r="Z546" s="327">
        <f t="shared" si="226"/>
        <v>2.9959763909774431</v>
      </c>
      <c r="AA546" s="41"/>
      <c r="AB546" s="111">
        <v>58.164470000000001</v>
      </c>
      <c r="AC546" s="111">
        <v>52.207315999999999</v>
      </c>
      <c r="AD546" s="111">
        <v>3.1150004999999998</v>
      </c>
      <c r="AE546" s="111">
        <v>0</v>
      </c>
      <c r="AF546" s="111">
        <v>2.8065367999999999</v>
      </c>
      <c r="AG546" s="111">
        <v>2.1181709E-2</v>
      </c>
      <c r="AH546" s="111">
        <v>1.4435016E-2</v>
      </c>
      <c r="AI546" s="41"/>
      <c r="AJ546" s="114">
        <v>9.7553881999999995E-2</v>
      </c>
      <c r="AK546" s="114">
        <v>9.2872306000000002E-2</v>
      </c>
      <c r="AL546" s="114">
        <v>3.3191739999999998E-3</v>
      </c>
      <c r="AM546" s="114">
        <v>1.3624024000000001E-3</v>
      </c>
      <c r="AN546" s="113">
        <f t="shared" si="227"/>
        <v>5.5678840134691504E-6</v>
      </c>
      <c r="AO546" s="112">
        <f t="shared" si="228"/>
        <v>1.2275051955864499E-8</v>
      </c>
      <c r="AP546" s="112">
        <f t="shared" si="229"/>
        <v>0.19081266620000001</v>
      </c>
      <c r="AQ546" s="328">
        <v>2.8028072999999999E-6</v>
      </c>
      <c r="AR546" s="328">
        <v>8.4569631000000007E-9</v>
      </c>
      <c r="AS546" s="328">
        <v>2.3103216999999998E-13</v>
      </c>
      <c r="AT546" s="328">
        <v>1.4560295E-9</v>
      </c>
      <c r="AU546" s="328">
        <v>3.5406914999999999E-13</v>
      </c>
      <c r="AV546" s="328">
        <v>3.7893576999999999E-9</v>
      </c>
      <c r="AW546" s="328">
        <v>2.7092691000000002E-6</v>
      </c>
      <c r="AX546" s="328">
        <v>5.4150678999999999E-10</v>
      </c>
      <c r="AY546" s="328">
        <v>3.1392636000000001E-9</v>
      </c>
      <c r="AZ546" s="328">
        <v>8.6123894999999995E-12</v>
      </c>
      <c r="BA546" s="328">
        <v>7.9765887999999999E-15</v>
      </c>
      <c r="BB546" s="328">
        <v>2.5714013000000001E-11</v>
      </c>
      <c r="BC546" s="328">
        <v>6.1715354999999998E-13</v>
      </c>
      <c r="BD546" s="328">
        <v>1.9885593000000001E-13</v>
      </c>
      <c r="BE546" s="328">
        <v>6.5553703000000004E-9</v>
      </c>
      <c r="BF546" s="328">
        <v>3.8930178999999999E-8</v>
      </c>
      <c r="BG546" s="328">
        <v>7.1066133000000004E-11</v>
      </c>
      <c r="BH546" s="329">
        <v>3.9424862000000003E-3</v>
      </c>
      <c r="BI546" s="329">
        <v>0.18687018</v>
      </c>
      <c r="BJ546" s="328">
        <v>5.0763228999999998E-9</v>
      </c>
      <c r="BK546" s="328">
        <v>3.0869531E-11</v>
      </c>
      <c r="BL546" s="328">
        <v>1.3811257E-15</v>
      </c>
      <c r="BM546" s="41"/>
      <c r="BN546" s="111">
        <v>2.6746938E-4</v>
      </c>
      <c r="BO546" s="122">
        <v>2.2878194000000001E-5</v>
      </c>
      <c r="BP546" s="122">
        <v>8.3535771000000001E-5</v>
      </c>
      <c r="BQ546" s="122">
        <v>1.0768145000000001E-6</v>
      </c>
      <c r="BR546" s="122">
        <v>2.8205466E-5</v>
      </c>
      <c r="BS546" s="122">
        <v>2.4442712000000002E-6</v>
      </c>
      <c r="BT546" s="122">
        <v>2.1648727E-7</v>
      </c>
      <c r="BU546" s="122">
        <v>3.6972026000000001E-6</v>
      </c>
      <c r="BV546" s="122">
        <v>2.5907827999999999E-5</v>
      </c>
      <c r="BW546" s="122">
        <v>8.8583108999999997E-6</v>
      </c>
      <c r="BX546" s="122">
        <v>2.6120736E-9</v>
      </c>
      <c r="BY546" s="122">
        <v>4.6338027999999997E-8</v>
      </c>
      <c r="BZ546" s="122">
        <v>3.8697396E-8</v>
      </c>
      <c r="CA546" s="122">
        <v>6.55109E-6</v>
      </c>
      <c r="CB546" s="122">
        <v>6.7331661999999994E-5</v>
      </c>
      <c r="CC546" s="122">
        <v>1.5949891999999999E-5</v>
      </c>
      <c r="CD546" s="122">
        <v>7.2874312999999997E-7</v>
      </c>
      <c r="CE546" s="154"/>
      <c r="CF546" s="173"/>
      <c r="CG546" s="42" t="s">
        <v>895</v>
      </c>
      <c r="CH546" s="42"/>
      <c r="CI546" s="42"/>
      <c r="CK546" s="50"/>
      <c r="CL546" s="41"/>
      <c r="CM546" s="41"/>
      <c r="CN546" s="41"/>
      <c r="CO546" s="41"/>
      <c r="CP546" s="41"/>
      <c r="CQ546" s="41"/>
      <c r="CR546" s="41"/>
      <c r="CS546" s="41"/>
      <c r="CT546" s="41"/>
      <c r="CU546" s="41"/>
      <c r="CV546" s="41"/>
      <c r="CW546" s="41"/>
    </row>
    <row r="547" spans="1:101" ht="14.5" customHeight="1">
      <c r="A547" s="41" t="s">
        <v>11435</v>
      </c>
      <c r="B547" s="119" t="s">
        <v>11311</v>
      </c>
      <c r="C547" s="120" t="str">
        <f t="shared" si="220"/>
        <v>A.100.06.153</v>
      </c>
      <c r="D547" s="135" t="s">
        <v>1</v>
      </c>
      <c r="E547" s="119" t="s">
        <v>6570</v>
      </c>
      <c r="F547" s="118" t="str">
        <f t="shared" si="221"/>
        <v>X90CrCoMoV17 23% inox scrap (China)</v>
      </c>
      <c r="G547" s="118">
        <f t="shared" si="222"/>
        <v>1.54760654187</v>
      </c>
      <c r="H547" s="118">
        <f t="shared" si="223"/>
        <v>0.12523551399999999</v>
      </c>
      <c r="I547" s="118">
        <f t="shared" si="224"/>
        <v>0.276368379</v>
      </c>
      <c r="J547" s="326">
        <f t="shared" si="225"/>
        <v>0.45722599887000004</v>
      </c>
      <c r="K547" s="118">
        <v>0.68877664999999999</v>
      </c>
      <c r="L547" s="118">
        <v>0.20642909000000001</v>
      </c>
      <c r="M547" s="118">
        <v>4.0684671999999998E-2</v>
      </c>
      <c r="N547" s="118">
        <v>2.9024624999999998E-2</v>
      </c>
      <c r="O547" s="118">
        <v>1.4013136000000001E-2</v>
      </c>
      <c r="P547" s="118">
        <v>6.1224938E-2</v>
      </c>
      <c r="Q547" s="118">
        <v>2.0972814999999999E-2</v>
      </c>
      <c r="R547" s="118">
        <v>2.9254617E-2</v>
      </c>
      <c r="S547" s="118">
        <v>0.37679214999999999</v>
      </c>
      <c r="T547" s="118">
        <v>6.6384251999999999E-3</v>
      </c>
      <c r="U547" s="118">
        <v>7.3139456000000005E-2</v>
      </c>
      <c r="V547" s="330">
        <v>2.5778429999999999E-5</v>
      </c>
      <c r="W547" s="118">
        <v>6.3018923999999998E-4</v>
      </c>
      <c r="X547" s="118">
        <v>0</v>
      </c>
      <c r="Y547" s="41"/>
      <c r="Z547" s="327">
        <f t="shared" si="226"/>
        <v>5.1787718045112783</v>
      </c>
      <c r="AA547" s="41"/>
      <c r="AB547" s="111">
        <v>97.034212999999994</v>
      </c>
      <c r="AC547" s="111">
        <v>78.038166000000004</v>
      </c>
      <c r="AD547" s="111">
        <v>9.9158557999999992</v>
      </c>
      <c r="AE547" s="111">
        <v>0</v>
      </c>
      <c r="AF547" s="111">
        <v>9.0120874000000004</v>
      </c>
      <c r="AG547" s="111">
        <v>4.1355830000000003E-2</v>
      </c>
      <c r="AH547" s="111">
        <v>2.6748487000000001E-2</v>
      </c>
      <c r="AI547" s="41"/>
      <c r="AJ547" s="114">
        <v>0.15955716</v>
      </c>
      <c r="AK547" s="114">
        <v>0.15094782000000001</v>
      </c>
      <c r="AL547" s="114">
        <v>5.4477494000000001E-3</v>
      </c>
      <c r="AM547" s="114">
        <v>3.1615855999999999E-3</v>
      </c>
      <c r="AN547" s="113">
        <f t="shared" si="227"/>
        <v>9.0496297314369395E-6</v>
      </c>
      <c r="AO547" s="112">
        <f t="shared" si="228"/>
        <v>2.01470025952389E-8</v>
      </c>
      <c r="AP547" s="112">
        <f t="shared" si="229"/>
        <v>0.44279909700000003</v>
      </c>
      <c r="AQ547" s="328">
        <v>4.8303620999999997E-6</v>
      </c>
      <c r="AR547" s="328">
        <v>1.4574615E-8</v>
      </c>
      <c r="AS547" s="328">
        <v>3.9817288E-13</v>
      </c>
      <c r="AT547" s="328">
        <v>1.5543587E-9</v>
      </c>
      <c r="AU547" s="328">
        <v>4.4623694E-13</v>
      </c>
      <c r="AV547" s="328">
        <v>4.3156095E-9</v>
      </c>
      <c r="AW547" s="328">
        <v>4.0759757E-6</v>
      </c>
      <c r="AX547" s="328">
        <v>6.2471065999999995E-10</v>
      </c>
      <c r="AY547" s="328">
        <v>4.7183039999999998E-9</v>
      </c>
      <c r="AZ547" s="328">
        <v>2.6920916999999999E-11</v>
      </c>
      <c r="BA547" s="328">
        <v>4.1156162000000001E-14</v>
      </c>
      <c r="BB547" s="328">
        <v>8.2156993000000006E-11</v>
      </c>
      <c r="BC547" s="328">
        <v>2.1654694000000001E-12</v>
      </c>
      <c r="BD547" s="328">
        <v>7.2734748000000003E-13</v>
      </c>
      <c r="BE547" s="328">
        <v>1.4446861000000001E-8</v>
      </c>
      <c r="BF547" s="328">
        <v>1.1075613999999999E-7</v>
      </c>
      <c r="BG547" s="328">
        <v>4.2657769000000003E-11</v>
      </c>
      <c r="BH547" s="329">
        <v>3.5071707000000001E-2</v>
      </c>
      <c r="BI547" s="329">
        <v>0.40772739000000002</v>
      </c>
      <c r="BJ547" s="328">
        <v>1.2218516E-8</v>
      </c>
      <c r="BK547" s="328">
        <v>7.4301786000000002E-11</v>
      </c>
      <c r="BL547" s="328">
        <v>3.3243169000000001E-15</v>
      </c>
      <c r="BM547" s="41"/>
      <c r="BN547" s="111">
        <v>5.6637349E-4</v>
      </c>
      <c r="BO547" s="122">
        <v>3.3903592000000003E-5</v>
      </c>
      <c r="BP547" s="111">
        <v>1.443979E-4</v>
      </c>
      <c r="BQ547" s="122">
        <v>3.4268112999999999E-6</v>
      </c>
      <c r="BR547" s="122">
        <v>3.8551192999999999E-5</v>
      </c>
      <c r="BS547" s="122">
        <v>2.8175678999999999E-6</v>
      </c>
      <c r="BT547" s="122">
        <v>6.8245826999999996E-7</v>
      </c>
      <c r="BU547" s="122">
        <v>4.1078510000000002E-6</v>
      </c>
      <c r="BV547" s="122">
        <v>8.2159555999999998E-5</v>
      </c>
      <c r="BW547" s="122">
        <v>1.3877833999999999E-5</v>
      </c>
      <c r="BX547" s="122">
        <v>3.3245332000000001E-9</v>
      </c>
      <c r="BY547" s="122">
        <v>2.7826129999999999E-8</v>
      </c>
      <c r="BZ547" s="122">
        <v>3.8709043000000003E-8</v>
      </c>
      <c r="CA547" s="122">
        <v>8.3996447999999999E-6</v>
      </c>
      <c r="CB547" s="111">
        <v>1.0718642E-4</v>
      </c>
      <c r="CC547" s="111">
        <v>1.2503874E-4</v>
      </c>
      <c r="CD547" s="122">
        <v>1.7540569999999999E-6</v>
      </c>
      <c r="CE547" s="154"/>
      <c r="CF547" s="173"/>
      <c r="CG547" s="42" t="s">
        <v>895</v>
      </c>
      <c r="CH547" s="42"/>
      <c r="CI547" s="42"/>
      <c r="CK547" s="76"/>
      <c r="CL547" s="41"/>
      <c r="CM547" s="41"/>
      <c r="CN547" s="41"/>
      <c r="CO547" s="41"/>
      <c r="CP547" s="41"/>
      <c r="CQ547" s="41"/>
      <c r="CR547" s="41"/>
      <c r="CS547" s="41"/>
      <c r="CT547" s="41"/>
      <c r="CU547" s="41"/>
      <c r="CV547" s="41"/>
      <c r="CW547" s="41"/>
    </row>
    <row r="548" spans="1:101" ht="14.5" customHeight="1">
      <c r="A548" s="41" t="s">
        <v>11432</v>
      </c>
      <c r="B548" s="119" t="s">
        <v>11311</v>
      </c>
      <c r="C548" s="120" t="str">
        <f t="shared" si="220"/>
        <v>A.100.06.154</v>
      </c>
      <c r="D548" s="135" t="s">
        <v>1</v>
      </c>
      <c r="E548" s="119" t="s">
        <v>6570</v>
      </c>
      <c r="F548" s="118" t="str">
        <f t="shared" si="221"/>
        <v>X90CrCoMoV17 44% inox scrap (World)</v>
      </c>
      <c r="G548" s="118">
        <f t="shared" si="222"/>
        <v>1.2438391702960001</v>
      </c>
      <c r="H548" s="118">
        <f t="shared" si="223"/>
        <v>0.10368263899999999</v>
      </c>
      <c r="I548" s="118">
        <f t="shared" si="224"/>
        <v>0.23680320500000002</v>
      </c>
      <c r="J548" s="326">
        <f t="shared" si="225"/>
        <v>0.33440853629600004</v>
      </c>
      <c r="K548" s="118">
        <v>0.56894478999999998</v>
      </c>
      <c r="L548" s="118">
        <v>0.17841918000000001</v>
      </c>
      <c r="M548" s="118">
        <v>3.7154448E-2</v>
      </c>
      <c r="N548" s="118">
        <v>2.7425206000000001E-2</v>
      </c>
      <c r="O548" s="118">
        <v>1.3363043E-2</v>
      </c>
      <c r="P548" s="118">
        <v>4.4348853000000001E-2</v>
      </c>
      <c r="Q548" s="118">
        <v>1.8545537000000001E-2</v>
      </c>
      <c r="R548" s="118">
        <v>2.1229576999999999E-2</v>
      </c>
      <c r="S548" s="118">
        <v>0.27216836999999999</v>
      </c>
      <c r="T548" s="118">
        <v>8.8170437000000008E-3</v>
      </c>
      <c r="U548" s="118">
        <v>5.2933389999999997E-2</v>
      </c>
      <c r="V548" s="330">
        <v>3.3711316000000001E-5</v>
      </c>
      <c r="W548" s="118">
        <v>4.5602128E-4</v>
      </c>
      <c r="X548" s="118">
        <v>0</v>
      </c>
      <c r="Y548" s="41"/>
      <c r="Z548" s="327">
        <f t="shared" si="226"/>
        <v>4.2777803759398489</v>
      </c>
      <c r="AA548" s="41"/>
      <c r="AB548" s="111">
        <v>81.148722000000006</v>
      </c>
      <c r="AC548" s="111">
        <v>67.405124999999998</v>
      </c>
      <c r="AD548" s="111">
        <v>7.1764241000000002</v>
      </c>
      <c r="AE548" s="111">
        <v>0</v>
      </c>
      <c r="AF548" s="111">
        <v>6.5100145999999999</v>
      </c>
      <c r="AG548" s="111">
        <v>3.4548428999999999E-2</v>
      </c>
      <c r="AH548" s="111">
        <v>2.2610244000000002E-2</v>
      </c>
      <c r="AI548" s="41"/>
      <c r="AJ548" s="114">
        <v>0.13468499</v>
      </c>
      <c r="AK548" s="114">
        <v>0.12765323000000001</v>
      </c>
      <c r="AL548" s="114">
        <v>4.5804412000000003E-3</v>
      </c>
      <c r="AM548" s="114">
        <v>2.4513210999999998E-3</v>
      </c>
      <c r="AN548" s="113">
        <f t="shared" si="227"/>
        <v>7.6530711988048299E-6</v>
      </c>
      <c r="AO548" s="112">
        <f t="shared" si="228"/>
        <v>1.6939501146119901E-8</v>
      </c>
      <c r="AP548" s="112">
        <f t="shared" si="229"/>
        <v>0.34332228599999998</v>
      </c>
      <c r="AQ548" s="328">
        <v>3.9933513999999996E-6</v>
      </c>
      <c r="AR548" s="328">
        <v>1.2049138E-8</v>
      </c>
      <c r="AS548" s="328">
        <v>3.2917429000000002E-13</v>
      </c>
      <c r="AT548" s="328">
        <v>1.5079239999999999E-9</v>
      </c>
      <c r="AU548" s="328">
        <v>4.1380483000000002E-13</v>
      </c>
      <c r="AV548" s="328">
        <v>4.0778282E-9</v>
      </c>
      <c r="AW548" s="328">
        <v>3.5499984E-6</v>
      </c>
      <c r="AX548" s="328">
        <v>5.8757433000000002E-10</v>
      </c>
      <c r="AY548" s="328">
        <v>4.1097586000000001E-9</v>
      </c>
      <c r="AZ548" s="328">
        <v>1.9466754999999999E-11</v>
      </c>
      <c r="BA548" s="328">
        <v>3.0522037999999998E-14</v>
      </c>
      <c r="BB548" s="328">
        <v>6.1525775999999998E-11</v>
      </c>
      <c r="BC548" s="328">
        <v>1.5656821999999999E-12</v>
      </c>
      <c r="BD548" s="328">
        <v>5.3195303000000004E-13</v>
      </c>
      <c r="BE548" s="328">
        <v>1.1224900000000001E-8</v>
      </c>
      <c r="BF548" s="328">
        <v>8.4068698E-8</v>
      </c>
      <c r="BG548" s="328">
        <v>5.5811249999999997E-11</v>
      </c>
      <c r="BH548" s="329">
        <v>2.5334886000000001E-2</v>
      </c>
      <c r="BI548" s="329">
        <v>0.31798739999999998</v>
      </c>
      <c r="BJ548" s="328">
        <v>8.8416348000000001E-9</v>
      </c>
      <c r="BK548" s="328">
        <v>5.3766697999999999E-11</v>
      </c>
      <c r="BL548" s="328">
        <v>2.4055619E-15</v>
      </c>
      <c r="BM548" s="41"/>
      <c r="BN548" s="111">
        <v>4.5495354999999999E-4</v>
      </c>
      <c r="BO548" s="122">
        <v>2.9643562000000001E-5</v>
      </c>
      <c r="BP548" s="111">
        <v>1.1927587000000001E-4</v>
      </c>
      <c r="BQ548" s="122">
        <v>2.4867835999999999E-6</v>
      </c>
      <c r="BR548" s="122">
        <v>3.4538997000000001E-5</v>
      </c>
      <c r="BS548" s="122">
        <v>2.6585963E-6</v>
      </c>
      <c r="BT548" s="122">
        <v>4.9336352000000003E-7</v>
      </c>
      <c r="BU548" s="122">
        <v>3.9172190999999998E-6</v>
      </c>
      <c r="BV548" s="122">
        <v>5.9513038999999998E-5</v>
      </c>
      <c r="BW548" s="122">
        <v>1.2271690000000001E-5</v>
      </c>
      <c r="BX548" s="122">
        <v>3.0716511000000002E-9</v>
      </c>
      <c r="BY548" s="122">
        <v>3.6397860999999998E-8</v>
      </c>
      <c r="BZ548" s="122">
        <v>3.8704994E-8</v>
      </c>
      <c r="CA548" s="122">
        <v>7.6361915999999999E-6</v>
      </c>
      <c r="CB548" s="122">
        <v>9.0858550000000001E-5</v>
      </c>
      <c r="CC548" s="122">
        <v>9.0312236000000004E-5</v>
      </c>
      <c r="CD548" s="122">
        <v>1.2692810999999999E-6</v>
      </c>
      <c r="CE548" s="154"/>
      <c r="CF548" s="173"/>
      <c r="CG548" s="42" t="s">
        <v>895</v>
      </c>
      <c r="CH548" s="42"/>
      <c r="CI548" s="42"/>
      <c r="CK548" s="50"/>
      <c r="CL548" s="41"/>
      <c r="CM548" s="41"/>
      <c r="CN548" s="41"/>
      <c r="CO548" s="41"/>
      <c r="CP548" s="41"/>
      <c r="CQ548" s="41"/>
      <c r="CR548" s="41"/>
      <c r="CS548" s="41"/>
      <c r="CT548" s="41"/>
      <c r="CU548" s="41"/>
      <c r="CV548" s="41"/>
      <c r="CW548" s="41"/>
    </row>
    <row r="549" spans="1:101" ht="14.5" customHeight="1">
      <c r="A549" s="41" t="s">
        <v>11429</v>
      </c>
      <c r="B549" s="119" t="s">
        <v>11311</v>
      </c>
      <c r="C549" s="120" t="str">
        <f t="shared" si="220"/>
        <v>A.100.06.155</v>
      </c>
      <c r="D549" s="135" t="s">
        <v>1</v>
      </c>
      <c r="E549" s="119" t="s">
        <v>6570</v>
      </c>
      <c r="F549" s="118" t="str">
        <f t="shared" si="221"/>
        <v>X90CrCoMoV17 70% inox scrap (EU, USA)</v>
      </c>
      <c r="G549" s="118">
        <f t="shared" si="222"/>
        <v>0.88484137697499998</v>
      </c>
      <c r="H549" s="118">
        <f t="shared" si="223"/>
        <v>7.8211059999999999E-2</v>
      </c>
      <c r="I549" s="118">
        <f t="shared" si="224"/>
        <v>0.19004436499999999</v>
      </c>
      <c r="J549" s="326">
        <f t="shared" si="225"/>
        <v>0.18926063197499998</v>
      </c>
      <c r="K549" s="118">
        <v>0.42732532000000001</v>
      </c>
      <c r="L549" s="118">
        <v>0.14531656000000001</v>
      </c>
      <c r="M549" s="118">
        <v>3.2982365E-2</v>
      </c>
      <c r="N549" s="118">
        <v>2.5534984E-2</v>
      </c>
      <c r="O549" s="118">
        <v>1.259475E-2</v>
      </c>
      <c r="P549" s="118">
        <v>2.4404390000000001E-2</v>
      </c>
      <c r="Q549" s="118">
        <v>1.5676935999999999E-2</v>
      </c>
      <c r="R549" s="118">
        <v>1.1745439999999999E-2</v>
      </c>
      <c r="S549" s="118">
        <v>0.14852209</v>
      </c>
      <c r="T549" s="118">
        <v>1.1391775E-2</v>
      </c>
      <c r="U549" s="118">
        <v>2.9053493999999999E-2</v>
      </c>
      <c r="V549" s="330">
        <v>4.3086544999999998E-5</v>
      </c>
      <c r="W549" s="118">
        <v>2.5018643000000002E-4</v>
      </c>
      <c r="X549" s="118">
        <v>0</v>
      </c>
      <c r="Y549" s="41"/>
      <c r="Z549" s="327">
        <f t="shared" si="226"/>
        <v>3.2129723308270677</v>
      </c>
      <c r="AA549" s="41"/>
      <c r="AB549" s="111">
        <v>62.374960999999999</v>
      </c>
      <c r="AC549" s="111">
        <v>54.838804000000003</v>
      </c>
      <c r="AD549" s="111">
        <v>3.9389137999999999</v>
      </c>
      <c r="AE549" s="111">
        <v>0</v>
      </c>
      <c r="AF549" s="111">
        <v>3.5530195999999998</v>
      </c>
      <c r="AG549" s="111">
        <v>2.650332E-2</v>
      </c>
      <c r="AH549" s="111">
        <v>1.7719594000000002E-2</v>
      </c>
      <c r="AI549" s="41"/>
      <c r="AJ549" s="114">
        <v>0.10529061000000001</v>
      </c>
      <c r="AK549" s="114">
        <v>0.10012325</v>
      </c>
      <c r="AL549" s="114">
        <v>3.5554405000000002E-3</v>
      </c>
      <c r="AM549" s="114">
        <v>1.6119177000000001E-3</v>
      </c>
      <c r="AN549" s="113">
        <f t="shared" si="227"/>
        <v>6.0025929298759803E-6</v>
      </c>
      <c r="AO549" s="112">
        <f t="shared" si="228"/>
        <v>1.3148818269676499E-8</v>
      </c>
      <c r="AP549" s="112">
        <f t="shared" si="229"/>
        <v>0.22575878300000002</v>
      </c>
      <c r="AQ549" s="328">
        <v>3.0041569999999998E-6</v>
      </c>
      <c r="AR549" s="328">
        <v>9.0644839999999997E-9</v>
      </c>
      <c r="AS549" s="328">
        <v>2.4763051999999998E-13</v>
      </c>
      <c r="AT549" s="328">
        <v>1.4530466E-9</v>
      </c>
      <c r="AU549" s="328">
        <v>3.7547598000000002E-13</v>
      </c>
      <c r="AV549" s="328">
        <v>3.7968140000000003E-9</v>
      </c>
      <c r="AW549" s="328">
        <v>2.9283887999999998E-6</v>
      </c>
      <c r="AX549" s="328">
        <v>5.4368594000000002E-10</v>
      </c>
      <c r="AY549" s="328">
        <v>3.3905686000000002E-9</v>
      </c>
      <c r="AZ549" s="328">
        <v>1.065729E-11</v>
      </c>
      <c r="BA549" s="328">
        <v>1.7954436000000001E-14</v>
      </c>
      <c r="BB549" s="328">
        <v>3.7143428000000002E-11</v>
      </c>
      <c r="BC549" s="328">
        <v>8.5684265000000003E-13</v>
      </c>
      <c r="BD549" s="328">
        <v>3.0103230999999998E-13</v>
      </c>
      <c r="BE549" s="328">
        <v>7.4171275999999997E-9</v>
      </c>
      <c r="BF549" s="328">
        <v>5.2528991000000001E-8</v>
      </c>
      <c r="BG549" s="328">
        <v>7.1356273999999994E-11</v>
      </c>
      <c r="BH549" s="329">
        <v>1.3827733E-2</v>
      </c>
      <c r="BI549" s="329">
        <v>0.21193105000000001</v>
      </c>
      <c r="BJ549" s="328">
        <v>4.8507752000000002E-9</v>
      </c>
      <c r="BK549" s="328">
        <v>2.9497957999999999E-11</v>
      </c>
      <c r="BL549" s="328">
        <v>1.3197605000000001E-15</v>
      </c>
      <c r="BM549" s="41"/>
      <c r="BN549" s="111">
        <v>3.2327544000000001E-4</v>
      </c>
      <c r="BO549" s="122">
        <v>2.4608980999999999E-5</v>
      </c>
      <c r="BP549" s="122">
        <v>8.9586194000000003E-5</v>
      </c>
      <c r="BQ549" s="122">
        <v>1.3758418E-6</v>
      </c>
      <c r="BR549" s="122">
        <v>2.9797312E-5</v>
      </c>
      <c r="BS549" s="122">
        <v>2.4707208E-6</v>
      </c>
      <c r="BT549" s="122">
        <v>2.698879E-7</v>
      </c>
      <c r="BU549" s="122">
        <v>3.6919269999999999E-6</v>
      </c>
      <c r="BV549" s="122">
        <v>3.2748973000000001E-5</v>
      </c>
      <c r="BW549" s="122">
        <v>1.037352E-5</v>
      </c>
      <c r="BX549" s="122">
        <v>2.7727906000000001E-9</v>
      </c>
      <c r="BY549" s="122">
        <v>4.6528088999999997E-8</v>
      </c>
      <c r="BZ549" s="122">
        <v>3.8700209E-8</v>
      </c>
      <c r="CA549" s="122">
        <v>6.7339287000000004E-6</v>
      </c>
      <c r="CB549" s="122">
        <v>7.1561971999999994E-5</v>
      </c>
      <c r="CC549" s="122">
        <v>4.9271816999999998E-5</v>
      </c>
      <c r="CD549" s="122">
        <v>6.9636411999999999E-7</v>
      </c>
      <c r="CF549" s="173"/>
      <c r="CG549" s="42" t="s">
        <v>895</v>
      </c>
      <c r="CH549" s="42"/>
      <c r="CI549" s="42"/>
      <c r="CK549" s="50"/>
      <c r="CL549" s="41"/>
      <c r="CM549" s="41"/>
      <c r="CN549" s="41"/>
      <c r="CO549" s="41"/>
      <c r="CP549" s="41"/>
      <c r="CQ549" s="41"/>
      <c r="CR549" s="41"/>
      <c r="CS549" s="41"/>
      <c r="CT549" s="41"/>
      <c r="CU549" s="41"/>
      <c r="CV549" s="41"/>
      <c r="CW549" s="41"/>
    </row>
    <row r="550" spans="1:101" ht="14.5" customHeight="1">
      <c r="A550" s="41" t="s">
        <v>11426</v>
      </c>
      <c r="B550" s="119" t="s">
        <v>11311</v>
      </c>
      <c r="C550" s="120" t="str">
        <f t="shared" si="220"/>
        <v>A.100.06.156</v>
      </c>
      <c r="D550" s="135" t="s">
        <v>1</v>
      </c>
      <c r="E550" s="119" t="s">
        <v>6570</v>
      </c>
      <c r="F550" s="118" t="str">
        <f t="shared" si="221"/>
        <v>X90CrMoV18 (440B) 23% inox scrap (China)</v>
      </c>
      <c r="G550" s="118">
        <f t="shared" si="222"/>
        <v>1.2287980532850002</v>
      </c>
      <c r="H550" s="118">
        <f t="shared" si="223"/>
        <v>0.11358723300000001</v>
      </c>
      <c r="I550" s="118">
        <f t="shared" si="224"/>
        <v>0.24855466000000004</v>
      </c>
      <c r="J550" s="326">
        <f t="shared" si="225"/>
        <v>0.22779469028499999</v>
      </c>
      <c r="K550" s="118">
        <v>0.63886147000000004</v>
      </c>
      <c r="L550" s="118">
        <v>0.18549918000000001</v>
      </c>
      <c r="M550" s="118">
        <v>3.8063105E-2</v>
      </c>
      <c r="N550" s="118">
        <v>2.8857939999999999E-2</v>
      </c>
      <c r="O550" s="118">
        <v>1.3792771000000001E-2</v>
      </c>
      <c r="P550" s="118">
        <v>5.3248398000000002E-2</v>
      </c>
      <c r="Q550" s="118">
        <v>1.7688124E-2</v>
      </c>
      <c r="R550" s="118">
        <v>2.4992375000000001E-2</v>
      </c>
      <c r="S550" s="118">
        <v>0.15703613</v>
      </c>
      <c r="T550" s="118">
        <v>6.5338289999999997E-3</v>
      </c>
      <c r="U550" s="118">
        <v>6.3541583999999998E-2</v>
      </c>
      <c r="V550" s="330">
        <v>2.5375195E-5</v>
      </c>
      <c r="W550" s="118">
        <v>6.5777209000000001E-4</v>
      </c>
      <c r="X550" s="118">
        <v>0</v>
      </c>
      <c r="Y550" s="41"/>
      <c r="Z550" s="327">
        <f t="shared" si="226"/>
        <v>4.8034696992481205</v>
      </c>
      <c r="AA550" s="41"/>
      <c r="AB550" s="111">
        <v>90.095411999999996</v>
      </c>
      <c r="AC550" s="111">
        <v>73.584034000000003</v>
      </c>
      <c r="AD550" s="111">
        <v>8.6146303</v>
      </c>
      <c r="AE550" s="111">
        <v>0</v>
      </c>
      <c r="AF550" s="111">
        <v>7.8500192999999996</v>
      </c>
      <c r="AG550" s="111">
        <v>2.8641841000000001E-2</v>
      </c>
      <c r="AH550" s="111">
        <v>1.8086478E-2</v>
      </c>
      <c r="AI550" s="41"/>
      <c r="AJ550" s="114">
        <v>0.14594541</v>
      </c>
      <c r="AK550" s="114">
        <v>0.13822471</v>
      </c>
      <c r="AL550" s="114">
        <v>5.0355490000000003E-3</v>
      </c>
      <c r="AM550" s="114">
        <v>2.6851507000000001E-3</v>
      </c>
      <c r="AN550" s="113">
        <f t="shared" si="227"/>
        <v>8.2868532006283086E-6</v>
      </c>
      <c r="AO550" s="112">
        <f t="shared" si="228"/>
        <v>1.8622591997003508E-8</v>
      </c>
      <c r="AP550" s="112">
        <f t="shared" si="229"/>
        <v>0.37607152700000002</v>
      </c>
      <c r="AQ550" s="328">
        <v>4.4817431999999998E-6</v>
      </c>
      <c r="AR550" s="328">
        <v>1.3522731E-8</v>
      </c>
      <c r="AS550" s="328">
        <v>3.6943453E-13</v>
      </c>
      <c r="AT550" s="328">
        <v>1.5597421000000001E-9</v>
      </c>
      <c r="AU550" s="328">
        <v>1.7322831E-13</v>
      </c>
      <c r="AV550" s="328">
        <v>4.2908452999999997E-9</v>
      </c>
      <c r="AW550" s="328">
        <v>3.6909141E-6</v>
      </c>
      <c r="AX550" s="328">
        <v>6.1929222E-10</v>
      </c>
      <c r="AY550" s="328">
        <v>4.2752450999999998E-9</v>
      </c>
      <c r="AZ550" s="328">
        <v>2.3671395999999999E-11</v>
      </c>
      <c r="BA550" s="328">
        <v>1.6347173999999999E-14</v>
      </c>
      <c r="BB550" s="328">
        <v>5.9442126000000003E-11</v>
      </c>
      <c r="BC550" s="328">
        <v>1.7062943000000001E-12</v>
      </c>
      <c r="BD550" s="328">
        <v>5.1606417999999995E-13</v>
      </c>
      <c r="BE550" s="328">
        <v>1.2857662E-8</v>
      </c>
      <c r="BF550" s="328">
        <v>8.2734168000000005E-8</v>
      </c>
      <c r="BG550" s="328">
        <v>4.2044632000000003E-11</v>
      </c>
      <c r="BH550" s="329">
        <v>1.0029267E-2</v>
      </c>
      <c r="BI550" s="329">
        <v>0.36604226000000001</v>
      </c>
      <c r="BJ550" s="328">
        <v>1.275331E-8</v>
      </c>
      <c r="BK550" s="328">
        <v>7.7553912999999997E-11</v>
      </c>
      <c r="BL550" s="328">
        <v>3.4698195000000001E-15</v>
      </c>
      <c r="BM550" s="41"/>
      <c r="BN550" s="111">
        <v>4.4907029000000002E-4</v>
      </c>
      <c r="BO550" s="122">
        <v>3.0848020000000001E-5</v>
      </c>
      <c r="BP550" s="111">
        <v>1.3393348000000001E-4</v>
      </c>
      <c r="BQ550" s="122">
        <v>2.9275355999999999E-6</v>
      </c>
      <c r="BR550" s="122">
        <v>3.5839003999999998E-5</v>
      </c>
      <c r="BS550" s="122">
        <v>2.7411901000000002E-6</v>
      </c>
      <c r="BT550" s="122">
        <v>5.9742999000000004E-7</v>
      </c>
      <c r="BU550" s="122">
        <v>4.1046923000000003E-6</v>
      </c>
      <c r="BV550" s="122">
        <v>7.1455600999999997E-5</v>
      </c>
      <c r="BW550" s="122">
        <v>1.1704335E-5</v>
      </c>
      <c r="BX550" s="122">
        <v>1.2728360000000001E-9</v>
      </c>
      <c r="BY550" s="122">
        <v>2.7414329999999999E-8</v>
      </c>
      <c r="BZ550" s="122">
        <v>3.8672853999999998E-8</v>
      </c>
      <c r="CA550" s="122">
        <v>8.0651622999999995E-6</v>
      </c>
      <c r="CB550" s="111">
        <v>1.0016696E-4</v>
      </c>
      <c r="CC550" s="122">
        <v>4.4788698000000002E-5</v>
      </c>
      <c r="CD550" s="122">
        <v>1.8308305999999999E-6</v>
      </c>
      <c r="CF550" s="173"/>
      <c r="CG550" s="42" t="s">
        <v>895</v>
      </c>
      <c r="CH550" s="42"/>
      <c r="CI550" s="42"/>
      <c r="CK550" s="50"/>
      <c r="CL550" s="41"/>
      <c r="CM550" s="41"/>
      <c r="CN550" s="41"/>
      <c r="CO550" s="41"/>
      <c r="CP550" s="41"/>
      <c r="CQ550" s="41"/>
      <c r="CR550" s="41"/>
      <c r="CS550" s="41"/>
      <c r="CT550" s="41"/>
      <c r="CU550" s="41"/>
      <c r="CV550" s="41"/>
      <c r="CW550" s="41"/>
    </row>
    <row r="551" spans="1:101" ht="14.5" customHeight="1">
      <c r="A551" s="41" t="s">
        <v>11423</v>
      </c>
      <c r="B551" s="119" t="s">
        <v>11311</v>
      </c>
      <c r="C551" s="120" t="str">
        <f t="shared" si="220"/>
        <v>A.100.06.157</v>
      </c>
      <c r="D551" s="135" t="s">
        <v>1</v>
      </c>
      <c r="E551" s="119" t="s">
        <v>6570</v>
      </c>
      <c r="F551" s="118" t="str">
        <f t="shared" si="221"/>
        <v>X90CrMoV18 (440B) 44% inox scrap (World)</v>
      </c>
      <c r="G551" s="118">
        <f t="shared" si="222"/>
        <v>1.013588595321</v>
      </c>
      <c r="H551" s="118">
        <f t="shared" si="223"/>
        <v>9.5269991999999998E-2</v>
      </c>
      <c r="I551" s="118">
        <f t="shared" si="224"/>
        <v>0.21671551499999997</v>
      </c>
      <c r="J551" s="326">
        <f t="shared" si="225"/>
        <v>0.16870814832099998</v>
      </c>
      <c r="K551" s="118">
        <v>0.53289494000000004</v>
      </c>
      <c r="L551" s="118">
        <v>0.16330312999999999</v>
      </c>
      <c r="M551" s="118">
        <v>3.5261094E-2</v>
      </c>
      <c r="N551" s="118">
        <v>2.7304822999999999E-2</v>
      </c>
      <c r="O551" s="118">
        <v>1.3203889999999999E-2</v>
      </c>
      <c r="P551" s="118">
        <v>3.8588019000000001E-2</v>
      </c>
      <c r="Q551" s="118">
        <v>1.6173259999999998E-2</v>
      </c>
      <c r="R551" s="118">
        <v>1.8151291E-2</v>
      </c>
      <c r="S551" s="118">
        <v>0.11345569</v>
      </c>
      <c r="T551" s="118">
        <v>8.741502E-3</v>
      </c>
      <c r="U551" s="118">
        <v>4.6001594E-2</v>
      </c>
      <c r="V551" s="330">
        <v>3.3420090999999997E-5</v>
      </c>
      <c r="W551" s="118">
        <v>4.7594222999999998E-4</v>
      </c>
      <c r="X551" s="118">
        <v>0</v>
      </c>
      <c r="Y551" s="41"/>
      <c r="Z551" s="327">
        <f t="shared" si="226"/>
        <v>4.0067288721804513</v>
      </c>
      <c r="AA551" s="41"/>
      <c r="AB551" s="111">
        <v>76.137366</v>
      </c>
      <c r="AC551" s="111">
        <v>64.188252000000006</v>
      </c>
      <c r="AD551" s="111">
        <v>6.2366501000000003</v>
      </c>
      <c r="AE551" s="111">
        <v>0</v>
      </c>
      <c r="AF551" s="111">
        <v>5.6707432000000004</v>
      </c>
      <c r="AG551" s="111">
        <v>2.5366104E-2</v>
      </c>
      <c r="AH551" s="111">
        <v>1.6354349000000001E-2</v>
      </c>
      <c r="AI551" s="41"/>
      <c r="AJ551" s="114">
        <v>0.12485428</v>
      </c>
      <c r="AK551" s="114">
        <v>0.11846431</v>
      </c>
      <c r="AL551" s="114">
        <v>4.2827409E-3</v>
      </c>
      <c r="AM551" s="114">
        <v>2.1072293000000001E-3</v>
      </c>
      <c r="AN551" s="113">
        <f t="shared" si="227"/>
        <v>7.1021769975319306E-6</v>
      </c>
      <c r="AO551" s="112">
        <f t="shared" si="228"/>
        <v>1.5838538916142096E-8</v>
      </c>
      <c r="AP551" s="112">
        <f t="shared" si="229"/>
        <v>0.29513014909999996</v>
      </c>
      <c r="AQ551" s="328">
        <v>3.7415711000000001E-6</v>
      </c>
      <c r="AR551" s="328">
        <v>1.1289445000000001E-8</v>
      </c>
      <c r="AS551" s="328">
        <v>3.0841882999999998E-13</v>
      </c>
      <c r="AT551" s="328">
        <v>1.511812E-9</v>
      </c>
      <c r="AU551" s="328">
        <v>2.1663193E-13</v>
      </c>
      <c r="AV551" s="328">
        <v>4.0599428999999996E-9</v>
      </c>
      <c r="AW551" s="328">
        <v>3.2718983000000001E-6</v>
      </c>
      <c r="AX551" s="328">
        <v>5.8366100999999998E-10</v>
      </c>
      <c r="AY551" s="328">
        <v>3.7897716000000003E-9</v>
      </c>
      <c r="AZ551" s="328">
        <v>1.7119877999999999E-11</v>
      </c>
      <c r="BA551" s="328">
        <v>1.2604434999999999E-14</v>
      </c>
      <c r="BB551" s="328">
        <v>4.5120594000000002E-11</v>
      </c>
      <c r="BC551" s="328">
        <v>1.2340557E-12</v>
      </c>
      <c r="BD551" s="328">
        <v>3.7935952999999998E-13</v>
      </c>
      <c r="BE551" s="328">
        <v>1.0077145E-8</v>
      </c>
      <c r="BF551" s="328">
        <v>6.3830605999999998E-8</v>
      </c>
      <c r="BG551" s="328">
        <v>5.5368429000000003E-11</v>
      </c>
      <c r="BH551" s="329">
        <v>7.2486790999999997E-3</v>
      </c>
      <c r="BI551" s="329">
        <v>0.28788146999999997</v>
      </c>
      <c r="BJ551" s="328">
        <v>9.2278749999999998E-9</v>
      </c>
      <c r="BK551" s="328">
        <v>5.6115456000000003E-11</v>
      </c>
      <c r="BL551" s="328">
        <v>2.5106471E-15</v>
      </c>
      <c r="BM551" s="41"/>
      <c r="BN551" s="111">
        <v>3.7023458000000001E-4</v>
      </c>
      <c r="BO551" s="122">
        <v>2.7436761000000001E-5</v>
      </c>
      <c r="BP551" s="111">
        <v>1.1171823000000001E-4</v>
      </c>
      <c r="BQ551" s="122">
        <v>2.1261956000000002E-6</v>
      </c>
      <c r="BR551" s="122">
        <v>3.2580194E-5</v>
      </c>
      <c r="BS551" s="122">
        <v>2.6034346000000001E-6</v>
      </c>
      <c r="BT551" s="122">
        <v>4.3195419999999999E-7</v>
      </c>
      <c r="BU551" s="122">
        <v>3.9149379000000003E-6</v>
      </c>
      <c r="BV551" s="122">
        <v>5.1782403999999998E-5</v>
      </c>
      <c r="BW551" s="122">
        <v>1.0701939999999999E-5</v>
      </c>
      <c r="BX551" s="122">
        <v>1.5898697999999999E-9</v>
      </c>
      <c r="BY551" s="122">
        <v>3.6100449999999997E-8</v>
      </c>
      <c r="BZ551" s="122">
        <v>3.8678858E-8</v>
      </c>
      <c r="CA551" s="122">
        <v>7.3946209000000003E-6</v>
      </c>
      <c r="CB551" s="122">
        <v>8.5788933999999994E-5</v>
      </c>
      <c r="CC551" s="122">
        <v>3.2353868999999997E-5</v>
      </c>
      <c r="CD551" s="122">
        <v>1.3247286999999999E-6</v>
      </c>
      <c r="CE551" s="154"/>
      <c r="CF551" s="173"/>
      <c r="CG551" s="42" t="s">
        <v>895</v>
      </c>
      <c r="CH551" s="42"/>
      <c r="CI551" s="42"/>
      <c r="CK551" s="50"/>
      <c r="CL551" s="41"/>
      <c r="CM551" s="41"/>
      <c r="CN551" s="41"/>
      <c r="CO551" s="41"/>
      <c r="CP551" s="41"/>
      <c r="CQ551" s="41"/>
      <c r="CR551" s="41"/>
      <c r="CS551" s="41"/>
      <c r="CT551" s="41"/>
      <c r="CU551" s="41"/>
      <c r="CV551" s="41"/>
      <c r="CW551" s="41"/>
    </row>
    <row r="552" spans="1:101" ht="14.5" customHeight="1">
      <c r="A552" s="41" t="s">
        <v>11420</v>
      </c>
      <c r="B552" s="119" t="s">
        <v>11311</v>
      </c>
      <c r="C552" s="120" t="str">
        <f t="shared" si="220"/>
        <v>A.100.06.158</v>
      </c>
      <c r="D552" s="135" t="s">
        <v>1</v>
      </c>
      <c r="E552" s="119" t="s">
        <v>6570</v>
      </c>
      <c r="F552" s="118" t="str">
        <f t="shared" si="221"/>
        <v>X90CrMoV18 (440B) 70% inox scrap (EU, USA)</v>
      </c>
      <c r="G552" s="118">
        <f t="shared" si="222"/>
        <v>0.75925014309499994</v>
      </c>
      <c r="H552" s="118">
        <f t="shared" si="223"/>
        <v>7.3622342999999993E-2</v>
      </c>
      <c r="I552" s="118">
        <f t="shared" si="224"/>
        <v>0.17908744199999999</v>
      </c>
      <c r="J552" s="326">
        <f t="shared" si="225"/>
        <v>9.8878598095000006E-2</v>
      </c>
      <c r="K552" s="118">
        <v>0.40766175999999998</v>
      </c>
      <c r="L552" s="118">
        <v>0.13707143999999999</v>
      </c>
      <c r="M552" s="118">
        <v>3.1949627000000001E-2</v>
      </c>
      <c r="N552" s="118">
        <v>2.546932E-2</v>
      </c>
      <c r="O552" s="118">
        <v>1.2507938999999999E-2</v>
      </c>
      <c r="P552" s="118">
        <v>2.1262117000000001E-2</v>
      </c>
      <c r="Q552" s="118">
        <v>1.4382967E-2</v>
      </c>
      <c r="R552" s="118">
        <v>1.0066375000000001E-2</v>
      </c>
      <c r="S552" s="118">
        <v>6.1951533000000003E-2</v>
      </c>
      <c r="T552" s="118">
        <v>1.1350570000000001E-2</v>
      </c>
      <c r="U552" s="118">
        <v>2.5272514999999999E-2</v>
      </c>
      <c r="V552" s="330">
        <v>4.2927694999999999E-5</v>
      </c>
      <c r="W552" s="118">
        <v>2.6105239999999998E-4</v>
      </c>
      <c r="X552" s="118">
        <v>0</v>
      </c>
      <c r="Y552" s="41"/>
      <c r="Z552" s="327">
        <f t="shared" si="226"/>
        <v>3.0651260150375936</v>
      </c>
      <c r="AA552" s="41"/>
      <c r="AB552" s="111">
        <v>59.641494000000002</v>
      </c>
      <c r="AC552" s="111">
        <v>53.084147000000002</v>
      </c>
      <c r="AD552" s="111">
        <v>3.4263097999999998</v>
      </c>
      <c r="AE552" s="111">
        <v>0</v>
      </c>
      <c r="AF552" s="111">
        <v>3.0952351999999999</v>
      </c>
      <c r="AG552" s="111">
        <v>2.1494778999999999E-2</v>
      </c>
      <c r="AH552" s="111">
        <v>1.4307287E-2</v>
      </c>
      <c r="AI552" s="41"/>
      <c r="AJ552" s="114">
        <v>9.9928402999999999E-2</v>
      </c>
      <c r="AK552" s="114">
        <v>9.5111112999999997E-2</v>
      </c>
      <c r="AL552" s="114">
        <v>3.3930585000000002E-3</v>
      </c>
      <c r="AM552" s="114">
        <v>1.4242313000000001E-3</v>
      </c>
      <c r="AN552" s="113">
        <f t="shared" si="227"/>
        <v>5.7021050571271202E-6</v>
      </c>
      <c r="AO552" s="112">
        <f t="shared" si="228"/>
        <v>1.2548293288398101E-8</v>
      </c>
      <c r="AP552" s="112">
        <f t="shared" si="229"/>
        <v>0.19947216950000002</v>
      </c>
      <c r="AQ552" s="328">
        <v>2.8668221999999999E-6</v>
      </c>
      <c r="AR552" s="328">
        <v>8.6501058000000003E-9</v>
      </c>
      <c r="AS552" s="328">
        <v>2.3630935000000001E-13</v>
      </c>
      <c r="AT552" s="328">
        <v>1.4551673E-9</v>
      </c>
      <c r="AU552" s="328">
        <v>2.6792712000000001E-13</v>
      </c>
      <c r="AV552" s="328">
        <v>3.7870583999999999E-9</v>
      </c>
      <c r="AW552" s="328">
        <v>2.7766978000000001E-6</v>
      </c>
      <c r="AX552" s="328">
        <v>5.4155141000000003E-10</v>
      </c>
      <c r="AY552" s="328">
        <v>3.2160302999999998E-9</v>
      </c>
      <c r="AZ552" s="328">
        <v>9.3771758000000006E-12</v>
      </c>
      <c r="BA552" s="328">
        <v>8.1811984E-15</v>
      </c>
      <c r="BB552" s="328">
        <v>2.8195147E-11</v>
      </c>
      <c r="BC552" s="328">
        <v>6.7595548000000004E-13</v>
      </c>
      <c r="BD552" s="328">
        <v>2.1779948999999999E-13</v>
      </c>
      <c r="BE552" s="328">
        <v>6.7910798E-9</v>
      </c>
      <c r="BF552" s="328">
        <v>4.1490032E-8</v>
      </c>
      <c r="BG552" s="328">
        <v>7.1114735E-11</v>
      </c>
      <c r="BH552" s="329">
        <v>3.9625295E-3</v>
      </c>
      <c r="BI552" s="329">
        <v>0.19550964000000001</v>
      </c>
      <c r="BJ552" s="328">
        <v>5.0614516999999999E-9</v>
      </c>
      <c r="BK552" s="328">
        <v>3.0779097999999999E-11</v>
      </c>
      <c r="BL552" s="328">
        <v>1.3770796999999999E-15</v>
      </c>
      <c r="BM552" s="41"/>
      <c r="BN552" s="111">
        <v>2.7706509000000002E-4</v>
      </c>
      <c r="BO552" s="122">
        <v>2.3405272000000001E-5</v>
      </c>
      <c r="BP552" s="122">
        <v>8.5463846999999995E-5</v>
      </c>
      <c r="BQ552" s="122">
        <v>1.1791575000000001E-6</v>
      </c>
      <c r="BR552" s="122">
        <v>2.8728874000000001E-5</v>
      </c>
      <c r="BS552" s="122">
        <v>2.4406326000000001E-6</v>
      </c>
      <c r="BT552" s="122">
        <v>2.3639191000000001E-7</v>
      </c>
      <c r="BU552" s="122">
        <v>3.6906826000000001E-6</v>
      </c>
      <c r="BV552" s="122">
        <v>2.8532263E-5</v>
      </c>
      <c r="BW552" s="122">
        <v>9.5172927000000005E-6</v>
      </c>
      <c r="BX552" s="122">
        <v>1.9645461999999998E-9</v>
      </c>
      <c r="BY552" s="122">
        <v>4.6365864000000003E-8</v>
      </c>
      <c r="BZ552" s="122">
        <v>3.8685953000000001E-8</v>
      </c>
      <c r="CA552" s="122">
        <v>6.6021628999999998E-6</v>
      </c>
      <c r="CB552" s="122">
        <v>6.8796727000000005E-5</v>
      </c>
      <c r="CC552" s="122">
        <v>1.7658162999999999E-5</v>
      </c>
      <c r="CD552" s="122">
        <v>7.2660826999999999E-7</v>
      </c>
      <c r="CE552" s="154"/>
      <c r="CF552" s="173"/>
      <c r="CG552" s="42" t="s">
        <v>895</v>
      </c>
      <c r="CH552" s="42"/>
      <c r="CI552" s="42"/>
      <c r="CK552" s="42"/>
      <c r="CL552" s="41"/>
      <c r="CM552" s="41"/>
      <c r="CN552" s="41"/>
      <c r="CO552" s="41"/>
      <c r="CP552" s="41"/>
      <c r="CQ552" s="41"/>
      <c r="CR552" s="41"/>
      <c r="CS552" s="41"/>
      <c r="CT552" s="41"/>
      <c r="CU552" s="41"/>
      <c r="CV552" s="41"/>
      <c r="CW552" s="41"/>
    </row>
    <row r="553" spans="1:101" ht="14.5" customHeight="1">
      <c r="B553" s="119" t="s">
        <v>11311</v>
      </c>
      <c r="C553" s="133" t="s">
        <v>51</v>
      </c>
      <c r="D553" s="133" t="s">
        <v>2</v>
      </c>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152"/>
      <c r="CF553" s="172"/>
      <c r="CK553" s="42"/>
      <c r="CL553" s="41"/>
      <c r="CM553" s="41"/>
      <c r="CN553" s="41"/>
      <c r="CO553" s="41"/>
      <c r="CP553" s="41"/>
      <c r="CQ553" s="41"/>
      <c r="CR553" s="41"/>
      <c r="CS553" s="41"/>
      <c r="CT553" s="41"/>
      <c r="CU553" s="41"/>
      <c r="CV553" s="41"/>
      <c r="CW553" s="41"/>
    </row>
    <row r="554" spans="1:101" ht="14.5" customHeight="1">
      <c r="A554" s="41" t="s">
        <v>11417</v>
      </c>
      <c r="B554" s="119" t="s">
        <v>11311</v>
      </c>
      <c r="C554" s="120" t="str">
        <f>MID(A554,1,12)</f>
        <v>A.100.08.101</v>
      </c>
      <c r="D554" s="135" t="s">
        <v>2</v>
      </c>
      <c r="E554" s="119" t="s">
        <v>6570</v>
      </c>
      <c r="F554" s="118" t="str">
        <f>MID(A554, 21,85)</f>
        <v>10SPb20 (1.0721)</v>
      </c>
      <c r="G554" s="118">
        <f>H554+I554+J554+K554</f>
        <v>0.23988208605321498</v>
      </c>
      <c r="H554" s="118">
        <f>N554+O554+P554+Q554</f>
        <v>1.5985333599999998E-2</v>
      </c>
      <c r="I554" s="118">
        <f>L554+M554+R554</f>
        <v>2.4265575100000002E-2</v>
      </c>
      <c r="J554" s="326">
        <f>S554+IF(T554="x",0,T554)+IF(U554="x",0,U554)+IF(V554="x",0,V554)+W554+X554</f>
        <v>7.2555177353214997E-2</v>
      </c>
      <c r="K554" s="118">
        <v>0.12707599999999999</v>
      </c>
      <c r="L554" s="118">
        <v>1.2579145E-2</v>
      </c>
      <c r="M554" s="118">
        <v>1.0042331999999999E-2</v>
      </c>
      <c r="N554" s="118">
        <v>8.3105995999999994E-3</v>
      </c>
      <c r="O554" s="118">
        <v>2.9976179E-3</v>
      </c>
      <c r="P554" s="118">
        <v>9.9498509999999991E-4</v>
      </c>
      <c r="Q554" s="118">
        <v>3.6821309999999999E-3</v>
      </c>
      <c r="R554" s="118">
        <v>1.6440980999999999E-3</v>
      </c>
      <c r="S554" s="118">
        <v>7.0672023E-2</v>
      </c>
      <c r="T554" s="330">
        <v>4.2147478000000002E-5</v>
      </c>
      <c r="U554" s="118">
        <v>8.4286029E-4</v>
      </c>
      <c r="V554" s="330">
        <v>5.2565215E-8</v>
      </c>
      <c r="W554" s="118">
        <v>9.9809402000000007E-4</v>
      </c>
      <c r="X554" s="118">
        <v>0</v>
      </c>
      <c r="Y554" s="41"/>
      <c r="Z554" s="327">
        <f>K554/0.133</f>
        <v>0.95545864661654123</v>
      </c>
      <c r="AA554" s="41"/>
      <c r="AB554" s="111">
        <v>10.752926</v>
      </c>
      <c r="AC554" s="111">
        <v>10.585229999999999</v>
      </c>
      <c r="AD554" s="111">
        <v>0.11427064000000001</v>
      </c>
      <c r="AE554" s="111">
        <v>0</v>
      </c>
      <c r="AF554" s="111">
        <v>5.0423010999999997E-2</v>
      </c>
      <c r="AG554" s="122">
        <v>2.4769595E-5</v>
      </c>
      <c r="AH554" s="111">
        <v>2.9775718999999999E-3</v>
      </c>
      <c r="AI554" s="41"/>
      <c r="AJ554" s="114">
        <v>2.2641339E-2</v>
      </c>
      <c r="AK554" s="114">
        <v>2.1335487E-2</v>
      </c>
      <c r="AL554" s="114">
        <v>9.1379269999999999E-4</v>
      </c>
      <c r="AM554" s="114">
        <v>3.9205906999999999E-4</v>
      </c>
      <c r="AN554" s="113">
        <f>AQ554+AT554+AU554+AV554+AW554+BE554+BF554+BJ554</f>
        <v>1.2791059706727E-6</v>
      </c>
      <c r="AO554" s="112">
        <f>AR554+AS554+AX554+AY554+AZ554+BA554+BB554+BC554+BD554+BG554+BK554+BL554</f>
        <v>3.3794108544238995E-9</v>
      </c>
      <c r="AP554" s="112">
        <f>BH554+BI554</f>
        <v>5.4910234000000002E-2</v>
      </c>
      <c r="AQ554" s="328">
        <v>8.9194864000000003E-7</v>
      </c>
      <c r="AR554" s="328">
        <v>2.6913039E-9</v>
      </c>
      <c r="AS554" s="328">
        <v>7.3524044999999996E-14</v>
      </c>
      <c r="AT554" s="328">
        <v>2.7390600000000001E-10</v>
      </c>
      <c r="AU554" s="328">
        <v>1.5428727E-12</v>
      </c>
      <c r="AV554" s="328">
        <v>1.2357256999999999E-9</v>
      </c>
      <c r="AW554" s="328">
        <v>3.2257099E-7</v>
      </c>
      <c r="AX554" s="328">
        <v>1.7528570999999999E-10</v>
      </c>
      <c r="AY554" s="328">
        <v>3.6963181999999999E-10</v>
      </c>
      <c r="AZ554" s="328">
        <v>4.3821702000000002E-12</v>
      </c>
      <c r="BA554" s="328">
        <v>1.3905056E-14</v>
      </c>
      <c r="BB554" s="328">
        <v>2.0563259999999999E-11</v>
      </c>
      <c r="BC554" s="328">
        <v>2.2746697000000002E-13</v>
      </c>
      <c r="BD554" s="328">
        <v>1.7394986999999999E-13</v>
      </c>
      <c r="BE554" s="328">
        <v>5.2154090999999996E-9</v>
      </c>
      <c r="BF554" s="328">
        <v>3.8508065000000001E-8</v>
      </c>
      <c r="BG554" s="328">
        <v>7.0673228000000003E-14</v>
      </c>
      <c r="BH554" s="329">
        <v>1.1638893000000001E-2</v>
      </c>
      <c r="BI554" s="329">
        <v>4.3271340999999998E-2</v>
      </c>
      <c r="BJ554" s="328">
        <v>1.9351692000000001E-8</v>
      </c>
      <c r="BK554" s="328">
        <v>1.1767921E-10</v>
      </c>
      <c r="BL554" s="328">
        <v>5.2650548999999997E-15</v>
      </c>
      <c r="BM554" s="41"/>
      <c r="BN554" s="122">
        <v>6.9468903000000003E-5</v>
      </c>
      <c r="BO554" s="122">
        <v>2.9547924E-6</v>
      </c>
      <c r="BP554" s="122">
        <v>2.6640722000000001E-5</v>
      </c>
      <c r="BQ554" s="122">
        <v>1.9260636999999999E-7</v>
      </c>
      <c r="BR554" s="122">
        <v>4.5445784000000001E-6</v>
      </c>
      <c r="BS554" s="122">
        <v>8.3479618999999998E-7</v>
      </c>
      <c r="BT554" s="122">
        <v>8.7688430999999999E-8</v>
      </c>
      <c r="BU554" s="122">
        <v>1.2130995999999999E-6</v>
      </c>
      <c r="BV554" s="122">
        <v>1.3351999999999999E-6</v>
      </c>
      <c r="BW554" s="122">
        <v>2.4364874999999999E-6</v>
      </c>
      <c r="BX554" s="122">
        <v>4.7359820000000002E-9</v>
      </c>
      <c r="BY554" s="122">
        <v>4.9543508E-11</v>
      </c>
      <c r="BZ554" s="122">
        <v>2.8231330999999999E-10</v>
      </c>
      <c r="CA554" s="122">
        <v>1.7562321999999999E-6</v>
      </c>
      <c r="CB554" s="122">
        <v>1.2846881E-5</v>
      </c>
      <c r="CC554" s="122">
        <v>1.1842674999999999E-5</v>
      </c>
      <c r="CD554" s="122">
        <v>2.7780763000000001E-6</v>
      </c>
      <c r="CE554" s="154"/>
      <c r="CF554" s="173"/>
      <c r="CG554" s="42" t="s">
        <v>1077</v>
      </c>
      <c r="CH554" s="42"/>
      <c r="CI554" s="42"/>
      <c r="CK554" s="50"/>
      <c r="CL554" s="41"/>
      <c r="CM554" s="41"/>
      <c r="CN554" s="41"/>
      <c r="CO554" s="41"/>
      <c r="CP554" s="41"/>
      <c r="CQ554" s="41"/>
      <c r="CR554" s="41"/>
      <c r="CS554" s="41"/>
      <c r="CT554" s="41"/>
      <c r="CU554" s="41"/>
      <c r="CV554" s="41"/>
      <c r="CW554" s="41"/>
    </row>
    <row r="555" spans="1:101" ht="14.5" customHeight="1">
      <c r="A555" s="41" t="s">
        <v>11415</v>
      </c>
      <c r="B555" s="119" t="s">
        <v>11311</v>
      </c>
      <c r="C555" s="120" t="str">
        <f>MID(A555,1,12)</f>
        <v>A.100.08.102</v>
      </c>
      <c r="D555" s="135" t="s">
        <v>2</v>
      </c>
      <c r="E555" s="119" t="s">
        <v>6570</v>
      </c>
      <c r="F555" s="118" t="str">
        <f>MID(A555, 21,85)</f>
        <v>35S20 (1.0726)</v>
      </c>
      <c r="G555" s="118">
        <f>H555+I555+J555+K555</f>
        <v>0.23573302906386501</v>
      </c>
      <c r="H555" s="118">
        <f>N555+O555+P555+Q555</f>
        <v>1.59534447E-2</v>
      </c>
      <c r="I555" s="118">
        <f>L555+M555+R555</f>
        <v>2.3527878199999998E-2</v>
      </c>
      <c r="J555" s="326">
        <f>S555+IF(T555="x",0,T555)+IF(U555="x",0,U555)+IF(V555="x",0,V555)+W555+X555</f>
        <v>6.8923216163865014E-2</v>
      </c>
      <c r="K555" s="118">
        <v>0.12732848999999999</v>
      </c>
      <c r="L555" s="118">
        <v>1.1847125999999999E-2</v>
      </c>
      <c r="M555" s="118">
        <v>1.0060464999999999E-2</v>
      </c>
      <c r="N555" s="118">
        <v>8.3258271000000005E-3</v>
      </c>
      <c r="O555" s="118">
        <v>2.9780865000000002E-3</v>
      </c>
      <c r="P555" s="118">
        <v>9.9959399999999992E-4</v>
      </c>
      <c r="Q555" s="118">
        <v>3.6499370999999998E-3</v>
      </c>
      <c r="R555" s="118">
        <v>1.6202872000000001E-3</v>
      </c>
      <c r="S555" s="118">
        <v>6.7135129000000002E-2</v>
      </c>
      <c r="T555" s="330">
        <v>1.4342915000000001E-5</v>
      </c>
      <c r="U555" s="118">
        <v>7.6852660000000005E-4</v>
      </c>
      <c r="V555" s="330">
        <v>5.2148864999999999E-8</v>
      </c>
      <c r="W555" s="118">
        <v>1.0051655000000001E-3</v>
      </c>
      <c r="X555" s="118">
        <v>0</v>
      </c>
      <c r="Y555" s="41"/>
      <c r="Z555" s="327">
        <f>K555/0.133</f>
        <v>0.95735706766917283</v>
      </c>
      <c r="AA555" s="41"/>
      <c r="AB555" s="111">
        <v>10.753144000000001</v>
      </c>
      <c r="AC555" s="111">
        <v>10.598152000000001</v>
      </c>
      <c r="AD555" s="111">
        <v>0.10419287000000001</v>
      </c>
      <c r="AE555" s="111">
        <v>0</v>
      </c>
      <c r="AF555" s="111">
        <v>5.0421443000000003E-2</v>
      </c>
      <c r="AG555" s="122">
        <v>1.6319849999999999E-5</v>
      </c>
      <c r="AH555" s="111">
        <v>3.6119827000000003E-4</v>
      </c>
      <c r="AI555" s="41"/>
      <c r="AJ555" s="114">
        <v>2.2435505000000001E-2</v>
      </c>
      <c r="AK555" s="114">
        <v>2.1132970000000001E-2</v>
      </c>
      <c r="AL555" s="114">
        <v>9.1136075999999995E-4</v>
      </c>
      <c r="AM555" s="114">
        <v>3.9117371000000001E-4</v>
      </c>
      <c r="AN555" s="113">
        <f>AQ555+AT555+AU555+AV555+AW555+BE555+BF555+BJ555</f>
        <v>1.2669646378722098E-6</v>
      </c>
      <c r="AO555" s="112">
        <f>AR555+AS555+AX555+AY555+AZ555+BA555+BB555+BC555+BD555+BG555+BK555+BL555</f>
        <v>3.3704169881218997E-9</v>
      </c>
      <c r="AP555" s="112">
        <f>BH555+BI555</f>
        <v>5.4786233999999996E-2</v>
      </c>
      <c r="AQ555" s="328">
        <v>8.9370155999999996E-7</v>
      </c>
      <c r="AR555" s="328">
        <v>2.6965918999999999E-9</v>
      </c>
      <c r="AS555" s="328">
        <v>7.3668547000000006E-14</v>
      </c>
      <c r="AT555" s="328">
        <v>2.7519565E-10</v>
      </c>
      <c r="AU555" s="328">
        <v>1.1322221E-13</v>
      </c>
      <c r="AV555" s="328">
        <v>1.2379897999999999E-9</v>
      </c>
      <c r="AW555" s="328">
        <v>3.0932303999999998E-7</v>
      </c>
      <c r="AX555" s="328">
        <v>1.7560001000000001E-10</v>
      </c>
      <c r="AY555" s="328">
        <v>3.5433353000000001E-10</v>
      </c>
      <c r="AZ555" s="328">
        <v>4.4074641999999999E-12</v>
      </c>
      <c r="BA555" s="328">
        <v>1.3979909E-14</v>
      </c>
      <c r="BB555" s="328">
        <v>2.0420110000000001E-11</v>
      </c>
      <c r="BC555" s="328">
        <v>2.1635583000000001E-13</v>
      </c>
      <c r="BD555" s="328">
        <v>1.7102405E-13</v>
      </c>
      <c r="BE555" s="328">
        <v>5.2266882000000001E-9</v>
      </c>
      <c r="BF555" s="328">
        <v>3.7711252E-8</v>
      </c>
      <c r="BG555" s="328">
        <v>7.0673228000000003E-14</v>
      </c>
      <c r="BH555" s="329">
        <v>1.1488936999999999E-2</v>
      </c>
      <c r="BI555" s="329">
        <v>4.3297296999999998E-2</v>
      </c>
      <c r="BJ555" s="328">
        <v>1.9488798999999999E-8</v>
      </c>
      <c r="BK555" s="328">
        <v>1.1851297000000001E-10</v>
      </c>
      <c r="BL555" s="328">
        <v>5.3023579E-15</v>
      </c>
      <c r="BM555" s="41"/>
      <c r="BN555" s="122">
        <v>5.5827264999999998E-5</v>
      </c>
      <c r="BO555" s="122">
        <v>2.8500817000000001E-6</v>
      </c>
      <c r="BP555" s="122">
        <v>2.6693654999999998E-5</v>
      </c>
      <c r="BQ555" s="122">
        <v>1.8979864999999999E-7</v>
      </c>
      <c r="BR555" s="122">
        <v>4.4395762999999998E-6</v>
      </c>
      <c r="BS555" s="122">
        <v>8.3651106999999998E-7</v>
      </c>
      <c r="BT555" s="122">
        <v>8.8292555999999999E-8</v>
      </c>
      <c r="BU555" s="122">
        <v>1.2153387E-6</v>
      </c>
      <c r="BV555" s="122">
        <v>1.3413847999999999E-6</v>
      </c>
      <c r="BW555" s="122">
        <v>2.4151845999999998E-6</v>
      </c>
      <c r="BX555" s="122">
        <v>6.8633517000000002E-10</v>
      </c>
      <c r="BY555" s="122">
        <v>4.9543508E-11</v>
      </c>
      <c r="BZ555" s="122">
        <v>1.6884966000000001E-11</v>
      </c>
      <c r="CA555" s="122">
        <v>1.7519539999999999E-6</v>
      </c>
      <c r="CB555" s="122">
        <v>1.2849837E-5</v>
      </c>
      <c r="CC555" s="122">
        <v>-1.6428612E-6</v>
      </c>
      <c r="CD555" s="122">
        <v>2.7977590000000001E-6</v>
      </c>
      <c r="CE555" s="154"/>
      <c r="CF555" s="173"/>
      <c r="CG555" s="42" t="s">
        <v>1077</v>
      </c>
      <c r="CH555" s="42"/>
      <c r="CI555" s="42"/>
      <c r="CK555" s="50"/>
      <c r="CL555" s="41"/>
      <c r="CM555" s="41"/>
      <c r="CN555" s="41"/>
      <c r="CO555" s="41"/>
      <c r="CP555" s="41"/>
      <c r="CQ555" s="41"/>
      <c r="CR555" s="41"/>
      <c r="CS555" s="41"/>
      <c r="CT555" s="41"/>
      <c r="CU555" s="41"/>
      <c r="CV555" s="41"/>
      <c r="CW555" s="41"/>
    </row>
    <row r="556" spans="1:101" ht="14.5" customHeight="1">
      <c r="A556" s="41" t="s">
        <v>11413</v>
      </c>
      <c r="B556" s="119" t="s">
        <v>11311</v>
      </c>
      <c r="C556" s="120" t="str">
        <f>MID(A556,1,12)</f>
        <v>A.100.08.103</v>
      </c>
      <c r="D556" s="135" t="s">
        <v>2</v>
      </c>
      <c r="E556" s="119" t="s">
        <v>6570</v>
      </c>
      <c r="F556" s="118" t="str">
        <f>MID(A556, 21,85)</f>
        <v>9S20</v>
      </c>
      <c r="G556" s="118">
        <f>H556+I556+J556+K556</f>
        <v>0.29221651193550902</v>
      </c>
      <c r="H556" s="118">
        <f>N556+O556+P556+Q556</f>
        <v>1.70815598E-2</v>
      </c>
      <c r="I556" s="118">
        <f>L556+M556+R556</f>
        <v>3.3319811800000002E-2</v>
      </c>
      <c r="J556" s="326">
        <f>S556+IF(T556="x",0,T556)+IF(U556="x",0,U556)+IF(V556="x",0,V556)+W556+X556</f>
        <v>0.112251780335509</v>
      </c>
      <c r="K556" s="118">
        <v>0.12956335999999999</v>
      </c>
      <c r="L556" s="118">
        <v>2.1040465000000001E-2</v>
      </c>
      <c r="M556" s="118">
        <v>1.0305544999999999E-2</v>
      </c>
      <c r="N556" s="118">
        <v>8.5117723999999992E-3</v>
      </c>
      <c r="O556" s="118">
        <v>3.3381732999999999E-3</v>
      </c>
      <c r="P556" s="118">
        <v>1.0366136E-3</v>
      </c>
      <c r="Q556" s="118">
        <v>4.1950004999999997E-3</v>
      </c>
      <c r="R556" s="118">
        <v>1.9738018000000001E-3</v>
      </c>
      <c r="S556" s="118">
        <v>0.10913116</v>
      </c>
      <c r="T556" s="118">
        <v>3.2180058999999999E-4</v>
      </c>
      <c r="U556" s="118">
        <v>1.826472E-3</v>
      </c>
      <c r="V556" s="330">
        <v>1.5205509E-8</v>
      </c>
      <c r="W556" s="118">
        <v>9.7233254000000002E-4</v>
      </c>
      <c r="X556" s="118">
        <v>0</v>
      </c>
      <c r="Y556" s="41"/>
      <c r="Z556" s="327">
        <f>K556/0.133</f>
        <v>0.97416060150375927</v>
      </c>
      <c r="AA556" s="41"/>
      <c r="AB556" s="111">
        <v>11.232925</v>
      </c>
      <c r="AC556" s="111">
        <v>10.890273000000001</v>
      </c>
      <c r="AD556" s="111">
        <v>0.24762363000000001</v>
      </c>
      <c r="AE556" s="111">
        <v>0</v>
      </c>
      <c r="AF556" s="111">
        <v>6.4845078E-2</v>
      </c>
      <c r="AG556" s="111">
        <v>1.0018669E-4</v>
      </c>
      <c r="AH556" s="111">
        <v>3.0083332000000001E-2</v>
      </c>
      <c r="AI556" s="41"/>
      <c r="AJ556" s="114">
        <v>2.5808319E-2</v>
      </c>
      <c r="AK556" s="114">
        <v>2.441393E-2</v>
      </c>
      <c r="AL556" s="114">
        <v>9.7825651999999992E-4</v>
      </c>
      <c r="AM556" s="114">
        <v>4.1613270999999997E-4</v>
      </c>
      <c r="AN556" s="113">
        <f>AQ556+AT556+AU556+AV556+AW556+BE556+BF556+BJ556</f>
        <v>1.4636648701890001E-6</v>
      </c>
      <c r="AO556" s="112">
        <f>AR556+AS556+AX556+AY556+AZ556+BA556+BB556+BC556+BD556+BG556+BK556+BL556</f>
        <v>3.6178125934542997E-9</v>
      </c>
      <c r="AP556" s="112">
        <f>BH556+BI556</f>
        <v>5.8281891999999995E-2</v>
      </c>
      <c r="AQ556" s="328">
        <v>9.0953284999999998E-7</v>
      </c>
      <c r="AR556" s="328">
        <v>2.7443696E-9</v>
      </c>
      <c r="AS556" s="328">
        <v>7.4973479000000006E-14</v>
      </c>
      <c r="AT556" s="328">
        <v>2.7309595000000002E-10</v>
      </c>
      <c r="AU556" s="328">
        <v>1.6421439E-11</v>
      </c>
      <c r="AV556" s="328">
        <v>1.2656390999999999E-9</v>
      </c>
      <c r="AW556" s="328">
        <v>4.7973020000000001E-7</v>
      </c>
      <c r="AX556" s="328">
        <v>1.7960220000000001E-10</v>
      </c>
      <c r="AY556" s="328">
        <v>5.5114534999999997E-10</v>
      </c>
      <c r="AZ556" s="328">
        <v>4.3290749000000003E-12</v>
      </c>
      <c r="BA556" s="328">
        <v>1.3795489E-14</v>
      </c>
      <c r="BB556" s="328">
        <v>2.3049458000000001E-11</v>
      </c>
      <c r="BC556" s="328">
        <v>3.5423787999999999E-13</v>
      </c>
      <c r="BD556" s="328">
        <v>2.128099E-13</v>
      </c>
      <c r="BE556" s="328">
        <v>5.3498256999999998E-9</v>
      </c>
      <c r="BF556" s="328">
        <v>4.8644626000000003E-8</v>
      </c>
      <c r="BG556" s="328">
        <v>1.4134646E-14</v>
      </c>
      <c r="BH556" s="329">
        <v>1.3574905999999999E-2</v>
      </c>
      <c r="BI556" s="329">
        <v>4.4706985999999997E-2</v>
      </c>
      <c r="BJ556" s="328">
        <v>1.8852212E-8</v>
      </c>
      <c r="BK556" s="328">
        <v>1.1464183E-10</v>
      </c>
      <c r="BL556" s="328">
        <v>5.1291602999999999E-15</v>
      </c>
      <c r="BM556" s="41"/>
      <c r="BN556" s="111">
        <v>2.1454223E-4</v>
      </c>
      <c r="BO556" s="122">
        <v>4.2158566999999998E-6</v>
      </c>
      <c r="BP556" s="122">
        <v>2.7162182E-5</v>
      </c>
      <c r="BQ556" s="122">
        <v>2.3141869E-7</v>
      </c>
      <c r="BR556" s="122">
        <v>5.8767252999999999E-6</v>
      </c>
      <c r="BS556" s="122">
        <v>8.5323316999999998E-7</v>
      </c>
      <c r="BT556" s="122">
        <v>8.5626150000000003E-8</v>
      </c>
      <c r="BU556" s="122">
        <v>1.2421947999999999E-6</v>
      </c>
      <c r="BV556" s="122">
        <v>1.3910625E-6</v>
      </c>
      <c r="BW556" s="122">
        <v>2.7758562999999998E-6</v>
      </c>
      <c r="BX556" s="122">
        <v>4.6588706999999997E-8</v>
      </c>
      <c r="BY556" s="122">
        <v>9.9087015999999997E-12</v>
      </c>
      <c r="BZ556" s="122">
        <v>3.0479706E-9</v>
      </c>
      <c r="CA556" s="122">
        <v>1.8793758E-6</v>
      </c>
      <c r="CB556" s="122">
        <v>1.3385432999999999E-5</v>
      </c>
      <c r="CC556" s="111">
        <v>1.5268724E-4</v>
      </c>
      <c r="CD556" s="122">
        <v>2.7063722999999999E-6</v>
      </c>
      <c r="CE556" s="154"/>
      <c r="CF556" s="173"/>
      <c r="CG556" s="42" t="s">
        <v>1077</v>
      </c>
      <c r="CH556" s="42"/>
      <c r="CI556" s="42"/>
      <c r="CK556" s="50"/>
      <c r="CL556" s="41"/>
      <c r="CM556" s="41"/>
      <c r="CN556" s="41"/>
      <c r="CO556" s="41"/>
      <c r="CP556" s="41"/>
      <c r="CQ556" s="41"/>
      <c r="CR556" s="41"/>
      <c r="CS556" s="41"/>
      <c r="CT556" s="41"/>
      <c r="CU556" s="41"/>
      <c r="CV556" s="41"/>
      <c r="CW556" s="41"/>
    </row>
    <row r="557" spans="1:101" ht="14.5" customHeight="1">
      <c r="A557" s="41" t="s">
        <v>11411</v>
      </c>
      <c r="B557" s="119" t="s">
        <v>11311</v>
      </c>
      <c r="C557" s="120" t="str">
        <f>MID(A557,1,12)</f>
        <v>A.100.08.104</v>
      </c>
      <c r="D557" s="135" t="s">
        <v>2</v>
      </c>
      <c r="E557" s="119" t="s">
        <v>6570</v>
      </c>
      <c r="F557" s="118" t="str">
        <f>MID(A557, 21,85)</f>
        <v>9SMnPb (1.0718)</v>
      </c>
      <c r="G557" s="118">
        <f>H557+I557+J557+K557</f>
        <v>0.240421512376641</v>
      </c>
      <c r="H557" s="118">
        <f>N557+O557+P557+Q557</f>
        <v>1.60484854E-2</v>
      </c>
      <c r="I557" s="118">
        <f>L557+M557+R557</f>
        <v>2.4988401900000002E-2</v>
      </c>
      <c r="J557" s="326">
        <f>S557+IF(T557="x",0,T557)+IF(U557="x",0,U557)+IF(V557="x",0,V557)+W557+X557</f>
        <v>7.2638355076641001E-2</v>
      </c>
      <c r="K557" s="118">
        <v>0.12674626999999999</v>
      </c>
      <c r="L557" s="118">
        <v>1.3296574E-2</v>
      </c>
      <c r="M557" s="118">
        <v>1.0031437000000001E-2</v>
      </c>
      <c r="N557" s="118">
        <v>8.2688592000000009E-3</v>
      </c>
      <c r="O557" s="118">
        <v>2.9930731999999998E-3</v>
      </c>
      <c r="P557" s="118">
        <v>1.0960087999999999E-3</v>
      </c>
      <c r="Q557" s="118">
        <v>3.6905442000000001E-3</v>
      </c>
      <c r="R557" s="118">
        <v>1.6603909E-3</v>
      </c>
      <c r="S557" s="118">
        <v>7.0334541E-2</v>
      </c>
      <c r="T557" s="330">
        <v>3.3272794999999997E-5</v>
      </c>
      <c r="U557" s="118">
        <v>1.2734529000000001E-3</v>
      </c>
      <c r="V557" s="330">
        <v>5.6916410000000003E-9</v>
      </c>
      <c r="W557" s="118">
        <v>9.9708269000000011E-4</v>
      </c>
      <c r="X557" s="118">
        <v>0</v>
      </c>
      <c r="Y557" s="41"/>
      <c r="Z557" s="327">
        <f>K557/0.133</f>
        <v>0.95297947368421043</v>
      </c>
      <c r="AA557" s="41"/>
      <c r="AB557" s="111">
        <v>10.827512</v>
      </c>
      <c r="AC557" s="111">
        <v>10.572585</v>
      </c>
      <c r="AD557" s="111">
        <v>0.17264816999999999</v>
      </c>
      <c r="AE557" s="111">
        <v>0</v>
      </c>
      <c r="AF557" s="111">
        <v>7.9234840000000001E-2</v>
      </c>
      <c r="AG557" s="122">
        <v>1.1307635000000001E-5</v>
      </c>
      <c r="AH557" s="111">
        <v>3.0320821000000002E-3</v>
      </c>
      <c r="AI557" s="41"/>
      <c r="AJ557" s="114">
        <v>2.2812130999999999E-2</v>
      </c>
      <c r="AK557" s="114">
        <v>2.1504228E-2</v>
      </c>
      <c r="AL557" s="114">
        <v>9.1550020000000004E-4</v>
      </c>
      <c r="AM557" s="114">
        <v>3.9240306000000002E-4</v>
      </c>
      <c r="AN557" s="113">
        <f>AQ557+AT557+AU557+AV557+AW557+BE557+BF557+BJ557</f>
        <v>1.2892222943892003E-6</v>
      </c>
      <c r="AO557" s="112">
        <f>AR557+AS557+AX557+AY557+AZ557+BA557+BB557+BC557+BD557+BG557+BK557+BL557</f>
        <v>3.3857256458779E-9</v>
      </c>
      <c r="AP557" s="112">
        <f>BH557+BI557</f>
        <v>5.4958410999999999E-2</v>
      </c>
      <c r="AQ557" s="328">
        <v>8.8952536E-7</v>
      </c>
      <c r="AR557" s="328">
        <v>2.6839879000000001E-9</v>
      </c>
      <c r="AS557" s="328">
        <v>7.3324355000000002E-14</v>
      </c>
      <c r="AT557" s="328">
        <v>2.7316550000000001E-10</v>
      </c>
      <c r="AU557" s="328">
        <v>1.6483891999999999E-12</v>
      </c>
      <c r="AV557" s="328">
        <v>1.2295185E-9</v>
      </c>
      <c r="AW557" s="328">
        <v>3.3501576000000002E-7</v>
      </c>
      <c r="AX557" s="328">
        <v>1.7443453E-10</v>
      </c>
      <c r="AY557" s="328">
        <v>3.8424927E-10</v>
      </c>
      <c r="AZ557" s="328">
        <v>4.3798457000000001E-12</v>
      </c>
      <c r="BA557" s="328">
        <v>1.39075E-14</v>
      </c>
      <c r="BB557" s="328">
        <v>2.0610131999999999E-11</v>
      </c>
      <c r="BC557" s="328">
        <v>2.2980034999999999E-13</v>
      </c>
      <c r="BD557" s="328">
        <v>1.7463893E-13</v>
      </c>
      <c r="BE557" s="328">
        <v>5.228691E-9</v>
      </c>
      <c r="BF557" s="328">
        <v>3.8616066999999998E-8</v>
      </c>
      <c r="BG557" s="328">
        <v>7.0673228000000001E-15</v>
      </c>
      <c r="BH557" s="329">
        <v>1.1502102E-2</v>
      </c>
      <c r="BI557" s="329">
        <v>4.3456308999999999E-2</v>
      </c>
      <c r="BJ557" s="328">
        <v>1.9332084000000001E-8</v>
      </c>
      <c r="BK557" s="328">
        <v>1.1755997E-10</v>
      </c>
      <c r="BL557" s="328">
        <v>5.2597201000000002E-15</v>
      </c>
      <c r="BM557" s="41"/>
      <c r="BN557" s="122">
        <v>7.1442741000000005E-5</v>
      </c>
      <c r="BO557" s="122">
        <v>3.0534033E-6</v>
      </c>
      <c r="BP557" s="122">
        <v>2.6571597E-5</v>
      </c>
      <c r="BQ557" s="122">
        <v>1.9451448000000001E-7</v>
      </c>
      <c r="BR557" s="122">
        <v>4.6249317999999997E-6</v>
      </c>
      <c r="BS557" s="122">
        <v>8.3057096999999998E-7</v>
      </c>
      <c r="BT557" s="122">
        <v>8.7657800999999996E-8</v>
      </c>
      <c r="BU557" s="122">
        <v>1.2065987999999999E-6</v>
      </c>
      <c r="BV557" s="122">
        <v>1.4707667000000001E-6</v>
      </c>
      <c r="BW557" s="122">
        <v>2.4420545999999999E-6</v>
      </c>
      <c r="BX557" s="122">
        <v>4.7058110000000002E-9</v>
      </c>
      <c r="BY557" s="122">
        <v>4.9543507999999998E-12</v>
      </c>
      <c r="BZ557" s="122">
        <v>3.0562570999999997E-10</v>
      </c>
      <c r="CA557" s="122">
        <v>1.7560464E-6</v>
      </c>
      <c r="CB557" s="122">
        <v>1.2912713E-5</v>
      </c>
      <c r="CC557" s="122">
        <v>1.3511609000000001E-5</v>
      </c>
      <c r="CD557" s="122">
        <v>2.7752614000000001E-6</v>
      </c>
      <c r="CE557" s="154"/>
      <c r="CF557" s="173"/>
      <c r="CG557" s="42" t="s">
        <v>1077</v>
      </c>
      <c r="CH557" s="42"/>
      <c r="CI557" s="42"/>
      <c r="CK557" s="50"/>
      <c r="CL557" s="41"/>
      <c r="CM557" s="41"/>
      <c r="CN557" s="41"/>
      <c r="CO557" s="41"/>
      <c r="CP557" s="41"/>
      <c r="CQ557" s="41"/>
      <c r="CR557" s="41"/>
      <c r="CS557" s="41"/>
      <c r="CT557" s="41"/>
      <c r="CU557" s="41"/>
      <c r="CV557" s="41"/>
      <c r="CW557" s="41"/>
    </row>
    <row r="558" spans="1:101" ht="14.5" customHeight="1">
      <c r="B558" s="119" t="s">
        <v>11311</v>
      </c>
      <c r="C558" s="133" t="s">
        <v>52</v>
      </c>
      <c r="D558" s="133" t="s">
        <v>3</v>
      </c>
      <c r="G558" s="41"/>
      <c r="H558" s="41"/>
      <c r="I558" s="41"/>
      <c r="J558" s="41"/>
      <c r="K558" s="41"/>
      <c r="L558" s="41"/>
      <c r="M558" s="41"/>
      <c r="N558" s="41"/>
      <c r="O558" s="41"/>
      <c r="P558" s="41"/>
      <c r="Q558" s="41"/>
      <c r="R558" s="41"/>
      <c r="S558" s="41"/>
      <c r="T558" s="41"/>
      <c r="U558" s="41"/>
      <c r="V558" s="41"/>
      <c r="W558" s="41"/>
      <c r="X558" s="41"/>
      <c r="Y558" s="41"/>
      <c r="Z558" s="41"/>
      <c r="AA558" s="41"/>
      <c r="AB558" s="41"/>
      <c r="AC558" s="41"/>
      <c r="AD558" s="41"/>
      <c r="AE558" s="41"/>
      <c r="AF558" s="41"/>
      <c r="AG558" s="41"/>
      <c r="AH558" s="41"/>
      <c r="AI558" s="41"/>
      <c r="AJ558" s="41"/>
      <c r="AK558" s="41"/>
      <c r="AL558" s="41"/>
      <c r="AM558" s="41"/>
      <c r="AN558" s="41"/>
      <c r="AO558" s="41"/>
      <c r="AP558" s="41"/>
      <c r="AQ558" s="41"/>
      <c r="AR558" s="41"/>
      <c r="AS558" s="41"/>
      <c r="AT558" s="41"/>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152"/>
      <c r="CF558" s="172"/>
      <c r="CK558" s="50"/>
      <c r="CL558" s="41"/>
      <c r="CM558" s="41"/>
      <c r="CN558" s="41"/>
      <c r="CO558" s="41"/>
      <c r="CP558" s="41"/>
      <c r="CQ558" s="41"/>
      <c r="CR558" s="41"/>
      <c r="CS558" s="41"/>
      <c r="CT558" s="41"/>
      <c r="CU558" s="41"/>
      <c r="CV558" s="41"/>
      <c r="CW558" s="41"/>
    </row>
    <row r="559" spans="1:101" ht="14.5" customHeight="1">
      <c r="A559" s="41" t="s">
        <v>11409</v>
      </c>
      <c r="B559" s="119" t="s">
        <v>11311</v>
      </c>
      <c r="C559" s="120" t="str">
        <f t="shared" ref="C559:C566" si="230">MID(A559,1,12)</f>
        <v>A.100.10.101</v>
      </c>
      <c r="D559" s="135" t="s">
        <v>3</v>
      </c>
      <c r="E559" s="119" t="s">
        <v>6570</v>
      </c>
      <c r="F559" s="118" t="str">
        <f t="shared" ref="F559:F566" si="231">MID(A559, 21,85)</f>
        <v>GS-10Ni6</v>
      </c>
      <c r="G559" s="118">
        <f t="shared" ref="G559:G566" si="232">H559+I559+J559+K559</f>
        <v>0.61644012310134</v>
      </c>
      <c r="H559" s="118">
        <f t="shared" ref="H559:H566" si="233">N559+O559+P559+Q559</f>
        <v>1.717689868E-2</v>
      </c>
      <c r="I559" s="118">
        <f t="shared" ref="I559:I566" si="234">L559+M559+R559</f>
        <v>0.21090278839999999</v>
      </c>
      <c r="J559" s="326">
        <f t="shared" ref="J559:J566" si="235">S559+IF(T559="x",0,T559)+IF(U559="x",0,U559)+IF(V559="x",0,V559)+W559+X559</f>
        <v>0.24297120602134001</v>
      </c>
      <c r="K559" s="118">
        <v>0.14538923000000001</v>
      </c>
      <c r="L559" s="118">
        <v>0.19912856000000001</v>
      </c>
      <c r="M559" s="118">
        <v>1.0208016E-2</v>
      </c>
      <c r="N559" s="118">
        <v>9.8299683000000002E-3</v>
      </c>
      <c r="O559" s="118">
        <v>2.9384783000000001E-3</v>
      </c>
      <c r="P559" s="118">
        <v>8.1045347999999997E-4</v>
      </c>
      <c r="Q559" s="118">
        <v>3.5979986E-3</v>
      </c>
      <c r="R559" s="118">
        <v>1.5662123999999999E-3</v>
      </c>
      <c r="S559" s="118">
        <v>0.24181080999999999</v>
      </c>
      <c r="T559" s="118">
        <v>1.6426046000000001E-4</v>
      </c>
      <c r="U559" s="330">
        <v>2.0324106000000001E-6</v>
      </c>
      <c r="V559" s="330">
        <v>4.7840740000000001E-8</v>
      </c>
      <c r="W559" s="118">
        <v>9.9405531000000004E-4</v>
      </c>
      <c r="X559" s="118">
        <v>0</v>
      </c>
      <c r="Y559" s="41"/>
      <c r="Z559" s="327">
        <f t="shared" ref="Z559:Z566" si="236">K559/0.133</f>
        <v>1.0931521052631579</v>
      </c>
      <c r="AA559" s="41"/>
      <c r="AB559" s="111">
        <v>13.553588</v>
      </c>
      <c r="AC559" s="111">
        <v>13.553245</v>
      </c>
      <c r="AD559" s="111">
        <v>2.7553730000000001E-4</v>
      </c>
      <c r="AE559" s="111">
        <v>0</v>
      </c>
      <c r="AF559" s="122">
        <v>1.1095156999999999E-6</v>
      </c>
      <c r="AG559" s="122">
        <v>9.3307973000000005E-6</v>
      </c>
      <c r="AH559" s="122">
        <v>5.6204742000000002E-5</v>
      </c>
      <c r="AJ559" s="114">
        <v>8.2683516999999998E-2</v>
      </c>
      <c r="AK559" s="114">
        <v>7.9928254000000004E-2</v>
      </c>
      <c r="AL559" s="114">
        <v>2.0986831000000001E-3</v>
      </c>
      <c r="AM559" s="114">
        <v>6.5657916999999999E-4</v>
      </c>
      <c r="AN559" s="113">
        <f t="shared" ref="AN559:AN566" si="237">AQ559+AT559+AU559+AV559+AW559+BE559+BF559+BJ559</f>
        <v>4.7918617431595967E-6</v>
      </c>
      <c r="AO559" s="112">
        <f t="shared" ref="AO559:AO566" si="238">AR559+AS559+AX559+AY559+AZ559+BA559+BB559+BC559+BD559+BG559+BK559+BL559</f>
        <v>7.761402134558299E-9</v>
      </c>
      <c r="AP559" s="112">
        <f t="shared" ref="AP559:AP566" si="239">BH559+BI559</f>
        <v>9.1957866999999999E-2</v>
      </c>
      <c r="AQ559" s="328">
        <v>1.0195441E-6</v>
      </c>
      <c r="AR559" s="328">
        <v>3.0762840000000001E-9</v>
      </c>
      <c r="AS559" s="328">
        <v>8.4042535000000005E-14</v>
      </c>
      <c r="AT559" s="328">
        <v>2.7163191999999999E-10</v>
      </c>
      <c r="AU559" s="328">
        <v>1.0839596E-14</v>
      </c>
      <c r="AV559" s="328">
        <v>1.4614018000000001E-9</v>
      </c>
      <c r="AW559" s="328">
        <v>3.7089583999999998E-6</v>
      </c>
      <c r="AX559" s="328">
        <v>2.2833271E-10</v>
      </c>
      <c r="AY559" s="328">
        <v>4.3145425999999999E-9</v>
      </c>
      <c r="AZ559" s="328">
        <v>4.3540685000000002E-12</v>
      </c>
      <c r="BA559" s="328">
        <v>1.3790584999999999E-14</v>
      </c>
      <c r="BB559" s="328">
        <v>2.0127385999999999E-11</v>
      </c>
      <c r="BC559" s="328">
        <v>2.1339261000000001E-13</v>
      </c>
      <c r="BD559" s="328">
        <v>1.6853886000000001E-13</v>
      </c>
      <c r="BE559" s="328">
        <v>5.1191926000000004E-9</v>
      </c>
      <c r="BF559" s="328">
        <v>3.7233619000000002E-8</v>
      </c>
      <c r="BG559" s="328">
        <v>7.3331717999999995E-14</v>
      </c>
      <c r="BH559" s="329">
        <v>1.9969786999999999E-2</v>
      </c>
      <c r="BI559" s="329">
        <v>7.1988079999999996E-2</v>
      </c>
      <c r="BJ559" s="328">
        <v>1.9273387000000001E-8</v>
      </c>
      <c r="BK559" s="328">
        <v>1.1720303E-10</v>
      </c>
      <c r="BL559" s="328">
        <v>5.2437503E-15</v>
      </c>
      <c r="BM559" s="41"/>
      <c r="BN559" s="111">
        <v>1.1636627E-4</v>
      </c>
      <c r="BO559" s="122">
        <v>3.0146545999999999E-5</v>
      </c>
      <c r="BP559" s="122">
        <v>3.0479982E-5</v>
      </c>
      <c r="BQ559" s="122">
        <v>1.8346149999999999E-7</v>
      </c>
      <c r="BR559" s="122">
        <v>2.6898243E-5</v>
      </c>
      <c r="BS559" s="122">
        <v>8.2341953000000004E-7</v>
      </c>
      <c r="BT559" s="122">
        <v>8.7216533000000006E-8</v>
      </c>
      <c r="BU559" s="122">
        <v>1.1961700000000001E-6</v>
      </c>
      <c r="BV559" s="122">
        <v>1.0875714999999999E-6</v>
      </c>
      <c r="BW559" s="122">
        <v>2.3808165999999998E-6</v>
      </c>
      <c r="BX559" s="122">
        <v>8.1426907000000002E-11</v>
      </c>
      <c r="BY559" s="122">
        <v>4.8279364000000001E-11</v>
      </c>
      <c r="BZ559" s="122">
        <v>1.4393313E-12</v>
      </c>
      <c r="CA559" s="122">
        <v>4.9541304999999998E-6</v>
      </c>
      <c r="CB559" s="122">
        <v>1.6291908000000001E-5</v>
      </c>
      <c r="CC559" s="122">
        <v>-9.3015730000000001E-7</v>
      </c>
      <c r="CD559" s="122">
        <v>2.7668351000000002E-6</v>
      </c>
      <c r="CE559" s="154"/>
      <c r="CF559" s="173"/>
      <c r="CG559" s="42" t="s">
        <v>1077</v>
      </c>
      <c r="CH559" s="42"/>
      <c r="CI559" s="42"/>
      <c r="CK559" s="50"/>
      <c r="CL559" s="41"/>
      <c r="CM559" s="41"/>
      <c r="CN559" s="41"/>
      <c r="CO559" s="41"/>
      <c r="CP559" s="41"/>
      <c r="CQ559" s="41"/>
      <c r="CR559" s="41"/>
      <c r="CS559" s="41"/>
      <c r="CT559" s="41"/>
      <c r="CU559" s="41"/>
      <c r="CV559" s="41"/>
      <c r="CW559" s="41"/>
    </row>
    <row r="560" spans="1:101" ht="14.5" customHeight="1">
      <c r="A560" s="41" t="s">
        <v>11407</v>
      </c>
      <c r="B560" s="119" t="s">
        <v>11311</v>
      </c>
      <c r="C560" s="120" t="str">
        <f t="shared" si="230"/>
        <v>A.100.10.102</v>
      </c>
      <c r="D560" s="135" t="s">
        <v>3</v>
      </c>
      <c r="E560" s="119" t="s">
        <v>6570</v>
      </c>
      <c r="F560" s="118" t="str">
        <f t="shared" si="231"/>
        <v>GS-22Mo4</v>
      </c>
      <c r="G560" s="118">
        <f t="shared" si="232"/>
        <v>0.36502930205369999</v>
      </c>
      <c r="H560" s="118">
        <f t="shared" si="233"/>
        <v>1.8611031699999999E-2</v>
      </c>
      <c r="I560" s="118">
        <f t="shared" si="234"/>
        <v>3.2767100199999996E-2</v>
      </c>
      <c r="J560" s="326">
        <f t="shared" si="235"/>
        <v>0.17226468015369997</v>
      </c>
      <c r="K560" s="118">
        <v>0.14138649</v>
      </c>
      <c r="L560" s="118">
        <v>1.8560956E-2</v>
      </c>
      <c r="M560" s="118">
        <v>1.1193844E-2</v>
      </c>
      <c r="N560" s="118">
        <v>8.3235241999999997E-3</v>
      </c>
      <c r="O560" s="118">
        <v>2.9469563999999998E-3</v>
      </c>
      <c r="P560" s="118">
        <v>3.2981037E-3</v>
      </c>
      <c r="Q560" s="118">
        <v>4.0424474000000004E-3</v>
      </c>
      <c r="R560" s="118">
        <v>3.0123001999999999E-3</v>
      </c>
      <c r="S560" s="118">
        <v>0.16780893999999999</v>
      </c>
      <c r="T560" s="330">
        <v>3.2782071E-5</v>
      </c>
      <c r="U560" s="118">
        <v>3.4313035999999999E-3</v>
      </c>
      <c r="V560" s="330">
        <v>1.2513270000000001E-7</v>
      </c>
      <c r="W560" s="118">
        <v>9.9152935000000001E-4</v>
      </c>
      <c r="X560" s="118">
        <v>0</v>
      </c>
      <c r="Y560" s="41"/>
      <c r="Z560" s="327">
        <f t="shared" si="236"/>
        <v>1.0630563157894737</v>
      </c>
      <c r="AA560" s="41"/>
      <c r="AB560" s="111">
        <v>12.680974000000001</v>
      </c>
      <c r="AC560" s="111">
        <v>11.83353</v>
      </c>
      <c r="AD560" s="111">
        <v>0.46519843</v>
      </c>
      <c r="AE560" s="111">
        <v>0</v>
      </c>
      <c r="AF560" s="111">
        <v>0.38149399000000001</v>
      </c>
      <c r="AG560" s="122">
        <v>3.8668967000000002E-5</v>
      </c>
      <c r="AH560" s="111">
        <v>7.1246692000000004E-4</v>
      </c>
      <c r="AI560" s="41"/>
      <c r="AJ560" s="114">
        <v>2.6597459E-2</v>
      </c>
      <c r="AK560" s="114">
        <v>2.4999230000000001E-2</v>
      </c>
      <c r="AL560" s="114">
        <v>1.0322565E-3</v>
      </c>
      <c r="AM560" s="114">
        <v>5.6597313999999998E-4</v>
      </c>
      <c r="AN560" s="113">
        <f t="shared" si="237"/>
        <v>1.4987547721304801E-6</v>
      </c>
      <c r="AO560" s="112">
        <f t="shared" si="238"/>
        <v>3.8175167252904993E-9</v>
      </c>
      <c r="AP560" s="112">
        <f t="shared" si="239"/>
        <v>7.9267947000000005E-2</v>
      </c>
      <c r="AQ560" s="328">
        <v>9.9191098E-7</v>
      </c>
      <c r="AR560" s="328">
        <v>2.9929194999999999E-9</v>
      </c>
      <c r="AS560" s="328">
        <v>8.1764415000000004E-14</v>
      </c>
      <c r="AT560" s="328">
        <v>2.7229987000000002E-10</v>
      </c>
      <c r="AU560" s="328">
        <v>1.8736048000000001E-13</v>
      </c>
      <c r="AV560" s="328">
        <v>1.2376409E-9</v>
      </c>
      <c r="AW560" s="328">
        <v>4.3084849999999998E-7</v>
      </c>
      <c r="AX560" s="328">
        <v>1.7616089999999999E-10</v>
      </c>
      <c r="AY560" s="328">
        <v>4.9576094E-10</v>
      </c>
      <c r="AZ560" s="328">
        <v>5.3850242999999997E-12</v>
      </c>
      <c r="BA560" s="328">
        <v>2.6677689999999999E-14</v>
      </c>
      <c r="BB560" s="328">
        <v>2.9442126000000003E-11</v>
      </c>
      <c r="BC560" s="328">
        <v>3.9907225000000002E-13</v>
      </c>
      <c r="BD560" s="328">
        <v>2.6066446E-13</v>
      </c>
      <c r="BE560" s="328">
        <v>5.7915630000000003E-9</v>
      </c>
      <c r="BF560" s="328">
        <v>4.9469189000000002E-8</v>
      </c>
      <c r="BG560" s="328">
        <v>1.6961575000000001E-13</v>
      </c>
      <c r="BH560" s="329">
        <v>2.4025346999999999E-2</v>
      </c>
      <c r="BI560" s="329">
        <v>5.5242600000000003E-2</v>
      </c>
      <c r="BJ560" s="328">
        <v>1.9224412E-8</v>
      </c>
      <c r="BK560" s="328">
        <v>1.1690521E-10</v>
      </c>
      <c r="BL560" s="328">
        <v>5.2304255000000001E-15</v>
      </c>
      <c r="BM560" s="41"/>
      <c r="BN560" s="111">
        <v>1.0589467000000001E-4</v>
      </c>
      <c r="BO560" s="122">
        <v>3.8227160000000003E-6</v>
      </c>
      <c r="BP560" s="122">
        <v>2.9640830000000001E-5</v>
      </c>
      <c r="BQ560" s="122">
        <v>3.5285827000000002E-7</v>
      </c>
      <c r="BR560" s="122">
        <v>5.2161122000000001E-6</v>
      </c>
      <c r="BS560" s="122">
        <v>8.6989764999999997E-7</v>
      </c>
      <c r="BT560" s="122">
        <v>1.140065E-7</v>
      </c>
      <c r="BU560" s="122">
        <v>1.2082095000000001E-6</v>
      </c>
      <c r="BV560" s="122">
        <v>4.4258229999999996E-6</v>
      </c>
      <c r="BW560" s="122">
        <v>2.6749110000000001E-6</v>
      </c>
      <c r="BX560" s="122">
        <v>1.4082088999999999E-9</v>
      </c>
      <c r="BY560" s="122">
        <v>1.1890441999999999E-10</v>
      </c>
      <c r="BZ560" s="122">
        <v>2.4859294999999999E-11</v>
      </c>
      <c r="CA560" s="122">
        <v>1.8484473E-6</v>
      </c>
      <c r="CB560" s="122">
        <v>1.4794629E-5</v>
      </c>
      <c r="CC560" s="122">
        <v>3.8164874E-5</v>
      </c>
      <c r="CD560" s="122">
        <v>2.7598043000000002E-6</v>
      </c>
      <c r="CE560" s="154"/>
      <c r="CF560" s="173"/>
      <c r="CG560" s="42" t="s">
        <v>1077</v>
      </c>
      <c r="CH560" s="42"/>
      <c r="CI560" s="42"/>
      <c r="CK560" s="50"/>
      <c r="CL560" s="41"/>
      <c r="CM560" s="41"/>
      <c r="CN560" s="41"/>
      <c r="CO560" s="41"/>
      <c r="CP560" s="41"/>
      <c r="CQ560" s="41"/>
      <c r="CR560" s="41"/>
      <c r="CS560" s="41"/>
      <c r="CT560" s="41"/>
      <c r="CU560" s="41"/>
      <c r="CV560" s="41"/>
      <c r="CW560" s="41"/>
    </row>
    <row r="561" spans="1:101" ht="14.5" customHeight="1">
      <c r="A561" s="41" t="s">
        <v>11405</v>
      </c>
      <c r="B561" s="119" t="s">
        <v>11311</v>
      </c>
      <c r="C561" s="120" t="str">
        <f t="shared" si="230"/>
        <v>A.100.10.103</v>
      </c>
      <c r="D561" s="135" t="s">
        <v>3</v>
      </c>
      <c r="E561" s="119" t="s">
        <v>6570</v>
      </c>
      <c r="F561" s="118" t="str">
        <f t="shared" si="231"/>
        <v>GS-25CrMo4</v>
      </c>
      <c r="G561" s="118">
        <f t="shared" si="232"/>
        <v>1.83705354326548</v>
      </c>
      <c r="H561" s="118">
        <f t="shared" si="233"/>
        <v>2.3860661299999999E-2</v>
      </c>
      <c r="I561" s="118">
        <f t="shared" si="234"/>
        <v>0.74018483430000004</v>
      </c>
      <c r="J561" s="326">
        <f t="shared" si="235"/>
        <v>0.85057282766548004</v>
      </c>
      <c r="K561" s="118">
        <v>0.22243521999999999</v>
      </c>
      <c r="L561" s="118">
        <v>0.72521636</v>
      </c>
      <c r="M561" s="118">
        <v>1.2048315E-2</v>
      </c>
      <c r="N561" s="118">
        <v>1.4012912000000001E-2</v>
      </c>
      <c r="O561" s="118">
        <v>2.7733986E-3</v>
      </c>
      <c r="P561" s="118">
        <v>3.2492379000000002E-3</v>
      </c>
      <c r="Q561" s="118">
        <v>3.8251128000000001E-3</v>
      </c>
      <c r="R561" s="118">
        <v>2.9201593E-3</v>
      </c>
      <c r="S561" s="118">
        <v>0.84555391000000002</v>
      </c>
      <c r="T561" s="118">
        <v>6.4875880999999995E-4</v>
      </c>
      <c r="U561" s="118">
        <v>3.4389251999999999E-3</v>
      </c>
      <c r="V561" s="330">
        <v>3.0453548000000001E-7</v>
      </c>
      <c r="W561" s="118">
        <v>9.3092912E-4</v>
      </c>
      <c r="X561" s="118">
        <v>0</v>
      </c>
      <c r="Y561" s="41"/>
      <c r="Z561" s="327">
        <f t="shared" si="236"/>
        <v>1.6724452631578945</v>
      </c>
      <c r="AA561" s="41"/>
      <c r="AB561" s="111">
        <v>24.806965999999999</v>
      </c>
      <c r="AC561" s="111">
        <v>23.95824</v>
      </c>
      <c r="AD561" s="111">
        <v>0.46623170000000003</v>
      </c>
      <c r="AE561" s="111">
        <v>0</v>
      </c>
      <c r="AF561" s="111">
        <v>0.38149815999999998</v>
      </c>
      <c r="AG561" s="122">
        <v>7.3659456999999997E-5</v>
      </c>
      <c r="AH561" s="111">
        <v>9.2323470999999997E-4</v>
      </c>
      <c r="AI561" s="41"/>
      <c r="AJ561" s="114">
        <v>0.25557957999999997</v>
      </c>
      <c r="AK561" s="114">
        <v>0.24835521999999999</v>
      </c>
      <c r="AL561" s="114">
        <v>5.5856571000000004E-3</v>
      </c>
      <c r="AM561" s="114">
        <v>1.638708E-3</v>
      </c>
      <c r="AN561" s="113">
        <f t="shared" si="237"/>
        <v>1.488940113643896E-5</v>
      </c>
      <c r="AO561" s="112">
        <f t="shared" si="238"/>
        <v>2.06570153672567E-8</v>
      </c>
      <c r="AP561" s="112">
        <f t="shared" si="239"/>
        <v>0.22951092400000001</v>
      </c>
      <c r="AQ561" s="328">
        <v>1.5571865E-6</v>
      </c>
      <c r="AR561" s="328">
        <v>4.6984903000000001E-9</v>
      </c>
      <c r="AS561" s="328">
        <v>1.2836329E-13</v>
      </c>
      <c r="AT561" s="328">
        <v>2.5608543E-10</v>
      </c>
      <c r="AU561" s="328">
        <v>2.2800895999999999E-13</v>
      </c>
      <c r="AV561" s="328">
        <v>2.0826978E-9</v>
      </c>
      <c r="AW561" s="328">
        <v>1.3259132000000001E-5</v>
      </c>
      <c r="AX561" s="328">
        <v>3.7533078E-10</v>
      </c>
      <c r="AY561" s="328">
        <v>1.5438848000000001E-8</v>
      </c>
      <c r="AZ561" s="328">
        <v>5.1202385999999996E-12</v>
      </c>
      <c r="BA561" s="328">
        <v>2.5847294E-14</v>
      </c>
      <c r="BB561" s="328">
        <v>2.8216319999999999E-11</v>
      </c>
      <c r="BC561" s="328">
        <v>3.9392815000000001E-13</v>
      </c>
      <c r="BD561" s="328">
        <v>2.5186948000000001E-13</v>
      </c>
      <c r="BE561" s="328">
        <v>5.4843941999999996E-9</v>
      </c>
      <c r="BF561" s="328">
        <v>4.7209775999999999E-8</v>
      </c>
      <c r="BG561" s="328">
        <v>4.4460969E-13</v>
      </c>
      <c r="BH561" s="329">
        <v>5.7022454E-2</v>
      </c>
      <c r="BI561" s="329">
        <v>0.17248847</v>
      </c>
      <c r="BJ561" s="328">
        <v>1.8049455000000001E-8</v>
      </c>
      <c r="BK561" s="328">
        <v>1.097602E-10</v>
      </c>
      <c r="BL561" s="328">
        <v>4.9107526999999999E-15</v>
      </c>
      <c r="BM561" s="41"/>
      <c r="BN561" s="111">
        <v>3.4084532000000002E-4</v>
      </c>
      <c r="BO561" s="111">
        <v>1.0682179E-4</v>
      </c>
      <c r="BP561" s="122">
        <v>4.6632211999999997E-5</v>
      </c>
      <c r="BQ561" s="122">
        <v>3.4206672999999999E-7</v>
      </c>
      <c r="BR561" s="122">
        <v>8.9936878999999999E-5</v>
      </c>
      <c r="BS561" s="122">
        <v>8.2234048000000004E-7</v>
      </c>
      <c r="BT561" s="122">
        <v>1.0869394E-7</v>
      </c>
      <c r="BU561" s="122">
        <v>1.1393660999999999E-6</v>
      </c>
      <c r="BV561" s="122">
        <v>4.3602485000000004E-6</v>
      </c>
      <c r="BW561" s="122">
        <v>2.5310994000000002E-6</v>
      </c>
      <c r="BX561" s="122">
        <v>1.7135598E-9</v>
      </c>
      <c r="BY561" s="122">
        <v>2.9995202999999998E-10</v>
      </c>
      <c r="BZ561" s="122">
        <v>3.0256788000000001E-11</v>
      </c>
      <c r="CA561" s="122">
        <v>1.3929912E-5</v>
      </c>
      <c r="CB561" s="122">
        <v>2.9436641000000001E-5</v>
      </c>
      <c r="CC561" s="122">
        <v>4.2190897000000001E-5</v>
      </c>
      <c r="CD561" s="122">
        <v>2.5911308E-6</v>
      </c>
      <c r="CE561" s="154"/>
      <c r="CF561" s="173"/>
      <c r="CG561" s="42" t="s">
        <v>1077</v>
      </c>
      <c r="CH561" s="42"/>
      <c r="CI561" s="42"/>
      <c r="CK561" s="50"/>
      <c r="CL561" s="41"/>
      <c r="CM561" s="41"/>
      <c r="CN561" s="41"/>
      <c r="CO561" s="41"/>
      <c r="CP561" s="41"/>
      <c r="CQ561" s="41"/>
      <c r="CR561" s="41"/>
      <c r="CS561" s="41"/>
      <c r="CT561" s="41"/>
      <c r="CU561" s="41"/>
      <c r="CV561" s="41"/>
      <c r="CW561" s="41"/>
    </row>
    <row r="562" spans="1:101" ht="14.5" customHeight="1">
      <c r="A562" s="41" t="s">
        <v>11403</v>
      </c>
      <c r="B562" s="119" t="s">
        <v>11311</v>
      </c>
      <c r="C562" s="120" t="str">
        <f t="shared" si="230"/>
        <v>A.100.10.104</v>
      </c>
      <c r="D562" s="135" t="s">
        <v>3</v>
      </c>
      <c r="E562" s="119" t="s">
        <v>6570</v>
      </c>
      <c r="F562" s="118" t="str">
        <f t="shared" si="231"/>
        <v>GS-45.3</v>
      </c>
      <c r="G562" s="118">
        <f t="shared" si="232"/>
        <v>0.2497236109837</v>
      </c>
      <c r="H562" s="118">
        <f t="shared" si="233"/>
        <v>1.60241182E-2</v>
      </c>
      <c r="I562" s="118">
        <f t="shared" si="234"/>
        <v>2.5044136099999999E-2</v>
      </c>
      <c r="J562" s="326">
        <f t="shared" si="235"/>
        <v>7.7684316683700003E-2</v>
      </c>
      <c r="K562" s="118">
        <v>0.13097104000000001</v>
      </c>
      <c r="L562" s="118">
        <v>1.3339026E-2</v>
      </c>
      <c r="M562" s="118">
        <v>1.0062175E-2</v>
      </c>
      <c r="N562" s="118">
        <v>8.2502754999999994E-3</v>
      </c>
      <c r="O562" s="118">
        <v>2.9335250000000002E-3</v>
      </c>
      <c r="P562" s="118">
        <v>1.2421449E-3</v>
      </c>
      <c r="Q562" s="118">
        <v>3.5981728E-3</v>
      </c>
      <c r="R562" s="118">
        <v>1.6429350999999999E-3</v>
      </c>
      <c r="S562" s="118">
        <v>7.4802767000000006E-2</v>
      </c>
      <c r="T562" s="330">
        <v>3.2782071E-5</v>
      </c>
      <c r="U562" s="118">
        <v>1.8616590999999999E-3</v>
      </c>
      <c r="V562" s="330">
        <v>1.2513270000000001E-7</v>
      </c>
      <c r="W562" s="118">
        <v>9.8698338000000009E-4</v>
      </c>
      <c r="X562" s="118">
        <v>0</v>
      </c>
      <c r="Y562" s="41"/>
      <c r="Z562" s="327">
        <f t="shared" si="236"/>
        <v>0.98474466165413532</v>
      </c>
      <c r="AA562" s="41"/>
      <c r="AB562" s="111">
        <v>11.251706</v>
      </c>
      <c r="AC562" s="111">
        <v>10.876109</v>
      </c>
      <c r="AD562" s="111">
        <v>0.25239412999999999</v>
      </c>
      <c r="AE562" s="111">
        <v>0</v>
      </c>
      <c r="AF562" s="111">
        <v>0.12245196999999999</v>
      </c>
      <c r="AG562" s="122">
        <v>3.8668967000000002E-5</v>
      </c>
      <c r="AH562" s="111">
        <v>7.1246692000000004E-4</v>
      </c>
      <c r="AI562" s="41"/>
      <c r="AJ562" s="114">
        <v>2.3334872E-2</v>
      </c>
      <c r="AK562" s="114">
        <v>2.197928E-2</v>
      </c>
      <c r="AL562" s="114">
        <v>9.3938159000000001E-4</v>
      </c>
      <c r="AM562" s="114">
        <v>4.1621018999999997E-4</v>
      </c>
      <c r="AN562" s="113">
        <f t="shared" si="237"/>
        <v>1.3177026274304801E-6</v>
      </c>
      <c r="AO562" s="112">
        <f t="shared" si="238"/>
        <v>3.4740443157921003E-9</v>
      </c>
      <c r="AP562" s="112">
        <f t="shared" si="239"/>
        <v>5.8292743999999994E-2</v>
      </c>
      <c r="AQ562" s="328">
        <v>9.1921451999999997E-7</v>
      </c>
      <c r="AR562" s="328">
        <v>2.7735763999999999E-9</v>
      </c>
      <c r="AS562" s="328">
        <v>7.5771674999999997E-14</v>
      </c>
      <c r="AT562" s="328">
        <v>2.7105806999999998E-10</v>
      </c>
      <c r="AU562" s="328">
        <v>1.8736048000000001E-13</v>
      </c>
      <c r="AV562" s="328">
        <v>1.2267547E-9</v>
      </c>
      <c r="AW562" s="328">
        <v>3.3559029999999998E-7</v>
      </c>
      <c r="AX562" s="328">
        <v>1.7415595E-10</v>
      </c>
      <c r="AY562" s="328">
        <v>3.8482716000000002E-10</v>
      </c>
      <c r="AZ562" s="328">
        <v>4.3344686999999999E-12</v>
      </c>
      <c r="BA562" s="328">
        <v>1.3780362E-14</v>
      </c>
      <c r="BB562" s="328">
        <v>2.0132086000000001E-11</v>
      </c>
      <c r="BC562" s="328">
        <v>2.1553753000000001E-13</v>
      </c>
      <c r="BD562" s="328">
        <v>1.6911933E-13</v>
      </c>
      <c r="BE562" s="328">
        <v>5.2050003000000002E-9</v>
      </c>
      <c r="BF562" s="328">
        <v>3.7058535000000002E-8</v>
      </c>
      <c r="BG562" s="328">
        <v>1.6961575000000001E-13</v>
      </c>
      <c r="BH562" s="329">
        <v>1.1801783E-2</v>
      </c>
      <c r="BI562" s="329">
        <v>4.6490960999999997E-2</v>
      </c>
      <c r="BJ562" s="328">
        <v>1.9136272000000001E-8</v>
      </c>
      <c r="BK562" s="328">
        <v>1.1636922E-10</v>
      </c>
      <c r="BL562" s="328">
        <v>5.2064451000000001E-15</v>
      </c>
      <c r="BM562" s="41"/>
      <c r="BN562" s="122">
        <v>5.7410978000000003E-5</v>
      </c>
      <c r="BO562" s="122">
        <v>3.0560737000000002E-6</v>
      </c>
      <c r="BP562" s="122">
        <v>2.7457293E-5</v>
      </c>
      <c r="BQ562" s="122">
        <v>1.9245524000000001E-7</v>
      </c>
      <c r="BR562" s="122">
        <v>4.5751601000000004E-6</v>
      </c>
      <c r="BS562" s="122">
        <v>8.2764597999999995E-7</v>
      </c>
      <c r="BT562" s="122">
        <v>8.6842576000000003E-8</v>
      </c>
      <c r="BU562" s="122">
        <v>1.2027441E-6</v>
      </c>
      <c r="BV562" s="122">
        <v>1.6668709999999999E-6</v>
      </c>
      <c r="BW562" s="122">
        <v>2.3809319E-6</v>
      </c>
      <c r="BX562" s="122">
        <v>1.4082088999999999E-9</v>
      </c>
      <c r="BY562" s="122">
        <v>1.1890441999999999E-10</v>
      </c>
      <c r="BZ562" s="122">
        <v>2.4859294999999999E-11</v>
      </c>
      <c r="CA562" s="122">
        <v>1.7597723E-6</v>
      </c>
      <c r="CB562" s="122">
        <v>1.3366533E-5</v>
      </c>
      <c r="CC562" s="122">
        <v>-1.9100479E-6</v>
      </c>
      <c r="CD562" s="122">
        <v>2.7471512000000001E-6</v>
      </c>
      <c r="CE562" s="154"/>
      <c r="CF562" s="173"/>
      <c r="CG562" s="42" t="s">
        <v>1077</v>
      </c>
      <c r="CH562" s="42"/>
      <c r="CI562" s="42"/>
      <c r="CK562" s="50"/>
      <c r="CL562" s="41"/>
      <c r="CM562" s="41"/>
      <c r="CN562" s="41"/>
      <c r="CO562" s="41"/>
      <c r="CP562" s="41"/>
      <c r="CQ562" s="41"/>
      <c r="CR562" s="41"/>
      <c r="CS562" s="41"/>
      <c r="CT562" s="41"/>
      <c r="CU562" s="41"/>
      <c r="CV562" s="41"/>
      <c r="CW562" s="41"/>
    </row>
    <row r="563" spans="1:101" ht="14.5" customHeight="1">
      <c r="A563" s="41" t="s">
        <v>11401</v>
      </c>
      <c r="B563" s="119" t="s">
        <v>11311</v>
      </c>
      <c r="C563" s="120" t="str">
        <f t="shared" si="230"/>
        <v>A.100.10.105</v>
      </c>
      <c r="D563" s="135" t="s">
        <v>3</v>
      </c>
      <c r="E563" s="119" t="s">
        <v>6570</v>
      </c>
      <c r="F563" s="118" t="str">
        <f t="shared" si="231"/>
        <v>GS-70</v>
      </c>
      <c r="G563" s="118">
        <f t="shared" si="232"/>
        <v>0.22037890445616801</v>
      </c>
      <c r="H563" s="118">
        <f t="shared" si="233"/>
        <v>1.4789271219999999E-2</v>
      </c>
      <c r="I563" s="118">
        <f t="shared" si="234"/>
        <v>2.17356415E-2</v>
      </c>
      <c r="J563" s="326">
        <f t="shared" si="235"/>
        <v>6.5107451736168012E-2</v>
      </c>
      <c r="K563" s="118">
        <v>0.11874654</v>
      </c>
      <c r="L563" s="118">
        <v>1.0893763000000001E-2</v>
      </c>
      <c r="M563" s="118">
        <v>9.3415002E-3</v>
      </c>
      <c r="N563" s="118">
        <v>7.7354676000000004E-3</v>
      </c>
      <c r="O563" s="118">
        <v>2.7611953999999998E-3</v>
      </c>
      <c r="P563" s="118">
        <v>9.1383252000000004E-4</v>
      </c>
      <c r="Q563" s="118">
        <v>3.3787756999999999E-3</v>
      </c>
      <c r="R563" s="118">
        <v>1.5003783E-3</v>
      </c>
      <c r="S563" s="118">
        <v>6.3492020999999996E-2</v>
      </c>
      <c r="T563" s="330">
        <v>2.0215611E-5</v>
      </c>
      <c r="U563" s="118">
        <v>6.6422267000000004E-4</v>
      </c>
      <c r="V563" s="330">
        <v>7.7165168000000004E-8</v>
      </c>
      <c r="W563" s="118">
        <v>9.3091528999999997E-4</v>
      </c>
      <c r="X563" s="118">
        <v>0</v>
      </c>
      <c r="Y563" s="41"/>
      <c r="Z563" s="327">
        <f t="shared" si="236"/>
        <v>0.89283112781954876</v>
      </c>
      <c r="AA563" s="41"/>
      <c r="AB563" s="111">
        <v>10.00849</v>
      </c>
      <c r="AC563" s="111">
        <v>9.8747567000000007</v>
      </c>
      <c r="AD563" s="111">
        <v>9.0051879000000001E-2</v>
      </c>
      <c r="AE563" s="111">
        <v>0</v>
      </c>
      <c r="AF563" s="111">
        <v>4.3218599000000003E-2</v>
      </c>
      <c r="AG563" s="122">
        <v>2.3845863E-5</v>
      </c>
      <c r="AH563" s="111">
        <v>4.3935460000000002E-4</v>
      </c>
      <c r="AI563" s="41"/>
      <c r="AJ563" s="114">
        <v>2.0865108E-2</v>
      </c>
      <c r="AK563" s="114">
        <v>1.9650576999999999E-2</v>
      </c>
      <c r="AL563" s="114">
        <v>8.4857634000000003E-4</v>
      </c>
      <c r="AM563" s="114">
        <v>3.6595445999999999E-4</v>
      </c>
      <c r="AN563" s="113">
        <f t="shared" si="237"/>
        <v>1.1780921521089601E-6</v>
      </c>
      <c r="AO563" s="112">
        <f t="shared" si="238"/>
        <v>3.1382261058737998E-9</v>
      </c>
      <c r="AP563" s="112">
        <f t="shared" si="239"/>
        <v>5.1254126000000004E-2</v>
      </c>
      <c r="AQ563" s="328">
        <v>8.3350654999999998E-7</v>
      </c>
      <c r="AR563" s="328">
        <v>2.514966E-9</v>
      </c>
      <c r="AS563" s="328">
        <v>6.8706605999999997E-14</v>
      </c>
      <c r="AT563" s="328">
        <v>2.5518697000000002E-10</v>
      </c>
      <c r="AU563" s="328">
        <v>1.1553895999999999E-13</v>
      </c>
      <c r="AV563" s="328">
        <v>1.1502078E-9</v>
      </c>
      <c r="AW563" s="328">
        <v>2.8538709000000002E-7</v>
      </c>
      <c r="AX563" s="328">
        <v>1.6315456E-10</v>
      </c>
      <c r="AY563" s="328">
        <v>3.2681331999999998E-10</v>
      </c>
      <c r="AZ563" s="328">
        <v>4.0819896000000002E-12</v>
      </c>
      <c r="BA563" s="328">
        <v>1.2947397999999999E-14</v>
      </c>
      <c r="BB563" s="328">
        <v>1.8902132E-11</v>
      </c>
      <c r="BC563" s="328">
        <v>2.0007157000000001E-13</v>
      </c>
      <c r="BD563" s="328">
        <v>1.5830164E-13</v>
      </c>
      <c r="BE563" s="328">
        <v>4.8423208000000001E-9</v>
      </c>
      <c r="BF563" s="328">
        <v>3.4901494000000001E-8</v>
      </c>
      <c r="BG563" s="328">
        <v>1.0459638E-13</v>
      </c>
      <c r="BH563" s="329">
        <v>1.0763844E-2</v>
      </c>
      <c r="BI563" s="329">
        <v>4.0490282000000002E-2</v>
      </c>
      <c r="BJ563" s="328">
        <v>1.8049186999999998E-8</v>
      </c>
      <c r="BK563" s="328">
        <v>1.0975857000000001E-10</v>
      </c>
      <c r="BL563" s="328">
        <v>4.9106798000000004E-15</v>
      </c>
      <c r="BM563" s="41"/>
      <c r="BN563" s="122">
        <v>5.1607824999999999E-5</v>
      </c>
      <c r="BO563" s="122">
        <v>2.6314626E-6</v>
      </c>
      <c r="BP563" s="122">
        <v>2.4894501E-5</v>
      </c>
      <c r="BQ563" s="122">
        <v>1.7575386E-7</v>
      </c>
      <c r="BR563" s="122">
        <v>4.1059836E-6</v>
      </c>
      <c r="BS563" s="122">
        <v>7.7705032000000004E-7</v>
      </c>
      <c r="BT563" s="122">
        <v>8.1764021E-8</v>
      </c>
      <c r="BU563" s="122">
        <v>1.1291469E-6</v>
      </c>
      <c r="BV563" s="122">
        <v>1.2262989E-6</v>
      </c>
      <c r="BW563" s="122">
        <v>2.2357555000000002E-6</v>
      </c>
      <c r="BX563" s="122">
        <v>8.6839547E-10</v>
      </c>
      <c r="BY563" s="122">
        <v>7.3324392000000001E-11</v>
      </c>
      <c r="BZ563" s="122">
        <v>1.5329899E-11</v>
      </c>
      <c r="CA563" s="122">
        <v>1.6271714000000001E-6</v>
      </c>
      <c r="CB563" s="122">
        <v>1.1960282E-5</v>
      </c>
      <c r="CC563" s="122">
        <v>-1.8293941999999999E-6</v>
      </c>
      <c r="CD563" s="122">
        <v>2.5910923000000001E-6</v>
      </c>
      <c r="CE563" s="154"/>
      <c r="CF563" s="173"/>
      <c r="CG563" s="42" t="s">
        <v>1077</v>
      </c>
      <c r="CH563" s="42"/>
      <c r="CI563" s="42"/>
      <c r="CK563" s="50"/>
      <c r="CL563" s="41"/>
      <c r="CM563" s="41"/>
      <c r="CN563" s="41"/>
      <c r="CO563" s="41"/>
      <c r="CP563" s="41"/>
      <c r="CQ563" s="41"/>
      <c r="CR563" s="41"/>
      <c r="CS563" s="41"/>
      <c r="CT563" s="41"/>
      <c r="CU563" s="41"/>
      <c r="CV563" s="41"/>
      <c r="CW563" s="41"/>
    </row>
    <row r="564" spans="1:101" ht="14.5" customHeight="1">
      <c r="A564" s="41" t="s">
        <v>11399</v>
      </c>
      <c r="B564" s="119" t="s">
        <v>11311</v>
      </c>
      <c r="C564" s="120" t="str">
        <f t="shared" si="230"/>
        <v>A.100.10.106</v>
      </c>
      <c r="D564" s="135" t="s">
        <v>3</v>
      </c>
      <c r="E564" s="119" t="s">
        <v>6570</v>
      </c>
      <c r="F564" s="118" t="str">
        <f t="shared" si="231"/>
        <v>GS-X40CrNiSi 25 12</v>
      </c>
      <c r="G564" s="118">
        <f t="shared" si="232"/>
        <v>4.7792682499555497</v>
      </c>
      <c r="H564" s="118">
        <f t="shared" si="233"/>
        <v>0.14588191939999998</v>
      </c>
      <c r="I564" s="118">
        <f t="shared" si="234"/>
        <v>1.6695237030000001</v>
      </c>
      <c r="J564" s="326">
        <f t="shared" si="235"/>
        <v>2.00681821755555</v>
      </c>
      <c r="K564" s="118">
        <v>0.95704440999999996</v>
      </c>
      <c r="L564" s="118">
        <v>1.591656</v>
      </c>
      <c r="M564" s="118">
        <v>2.1780913999999998E-2</v>
      </c>
      <c r="N564" s="118">
        <v>1.9315243999999999E-2</v>
      </c>
      <c r="O564" s="118">
        <v>1.8108661E-3</v>
      </c>
      <c r="P564" s="118">
        <v>0.11978220000000001</v>
      </c>
      <c r="Q564" s="118">
        <v>4.9736093E-3</v>
      </c>
      <c r="R564" s="118">
        <v>5.6086788999999998E-2</v>
      </c>
      <c r="S564" s="118">
        <v>1.8609827999999999</v>
      </c>
      <c r="T564" s="118">
        <v>1.2319535E-3</v>
      </c>
      <c r="U564" s="118">
        <v>0.14399392</v>
      </c>
      <c r="V564" s="330">
        <v>3.5880555000000003E-7</v>
      </c>
      <c r="W564" s="118">
        <v>6.0918525000000002E-4</v>
      </c>
      <c r="X564" s="118">
        <v>0</v>
      </c>
      <c r="Y564" s="41"/>
      <c r="Z564" s="327">
        <f t="shared" si="236"/>
        <v>7.1958226315789471</v>
      </c>
      <c r="AA564" s="41"/>
      <c r="AB564" s="111">
        <v>133.14372</v>
      </c>
      <c r="AC564" s="111">
        <v>95.707950999999994</v>
      </c>
      <c r="AD564" s="111">
        <v>19.521953</v>
      </c>
      <c r="AE564" s="111">
        <v>0</v>
      </c>
      <c r="AF564" s="111">
        <v>17.913323999999999</v>
      </c>
      <c r="AG564" s="122">
        <v>6.9980978999999995E-5</v>
      </c>
      <c r="AH564" s="111">
        <v>4.2153555999999999E-4</v>
      </c>
      <c r="AI564" s="41"/>
      <c r="AJ564" s="114">
        <v>0.61931267000000001</v>
      </c>
      <c r="AK564" s="114">
        <v>0.59755137999999997</v>
      </c>
      <c r="AL564" s="114">
        <v>1.479719E-2</v>
      </c>
      <c r="AM564" s="114">
        <v>6.9640973000000004E-3</v>
      </c>
      <c r="AN564" s="113">
        <f t="shared" si="237"/>
        <v>3.5824423268726974E-5</v>
      </c>
      <c r="AO564" s="112">
        <f t="shared" si="238"/>
        <v>5.4723334828520692E-8</v>
      </c>
      <c r="AP564" s="112">
        <f t="shared" si="239"/>
        <v>0.97536376999999996</v>
      </c>
      <c r="AQ564" s="328">
        <v>6.6809806999999999E-6</v>
      </c>
      <c r="AR564" s="328">
        <v>2.0158180999999999E-8</v>
      </c>
      <c r="AS564" s="328">
        <v>5.5074646000000001E-13</v>
      </c>
      <c r="AT564" s="328">
        <v>1.6708713E-10</v>
      </c>
      <c r="AU564" s="328">
        <v>8.1296967999999995E-14</v>
      </c>
      <c r="AV564" s="328">
        <v>2.8699233000000002E-9</v>
      </c>
      <c r="AW564" s="328">
        <v>2.8963445000000001E-5</v>
      </c>
      <c r="AX564" s="328">
        <v>5.9040369000000005E-10</v>
      </c>
      <c r="AY564" s="328">
        <v>3.3733912000000001E-8</v>
      </c>
      <c r="AZ564" s="328">
        <v>5.0388416000000003E-11</v>
      </c>
      <c r="BA564" s="328">
        <v>5.3504451999999999E-14</v>
      </c>
      <c r="BB564" s="328">
        <v>1.1232265E-10</v>
      </c>
      <c r="BC564" s="328">
        <v>3.9999086999999997E-12</v>
      </c>
      <c r="BD564" s="328">
        <v>1.1443765E-12</v>
      </c>
      <c r="BE564" s="328">
        <v>1.9055749999999998E-8</v>
      </c>
      <c r="BF564" s="328">
        <v>1.4609345E-7</v>
      </c>
      <c r="BG564" s="328">
        <v>5.4998788999999998E-13</v>
      </c>
      <c r="BH564" s="329">
        <v>0.10949391</v>
      </c>
      <c r="BI564" s="329">
        <v>0.86586985999999999</v>
      </c>
      <c r="BJ564" s="328">
        <v>1.1811277E-8</v>
      </c>
      <c r="BK564" s="328">
        <v>7.1825335000000001E-11</v>
      </c>
      <c r="BL564" s="328">
        <v>3.2135187E-15</v>
      </c>
      <c r="BM564" s="41"/>
      <c r="BN564" s="111">
        <v>1.1778025000000001E-3</v>
      </c>
      <c r="BO564" s="111">
        <v>2.3281983000000001E-4</v>
      </c>
      <c r="BP564" s="111">
        <v>2.0063863E-4</v>
      </c>
      <c r="BQ564" s="122">
        <v>6.5698293000000002E-6</v>
      </c>
      <c r="BR564" s="111">
        <v>1.9305257000000001E-4</v>
      </c>
      <c r="BS564" s="122">
        <v>6.4445102999999995E-7</v>
      </c>
      <c r="BT564" s="122">
        <v>1.2926824E-6</v>
      </c>
      <c r="BU564" s="122">
        <v>7.4041714999999999E-7</v>
      </c>
      <c r="BV564" s="111">
        <v>1.6073929E-4</v>
      </c>
      <c r="BW564" s="122">
        <v>3.2910661999999999E-6</v>
      </c>
      <c r="BX564" s="122">
        <v>6.1070180000000003E-10</v>
      </c>
      <c r="BY564" s="122">
        <v>3.6209523000000002E-10</v>
      </c>
      <c r="BZ564" s="122">
        <v>1.0794984999999999E-11</v>
      </c>
      <c r="CA564" s="122">
        <v>2.8745083E-5</v>
      </c>
      <c r="CB564" s="111">
        <v>1.4049846E-4</v>
      </c>
      <c r="CC564" s="111">
        <v>2.0707363999999999E-4</v>
      </c>
      <c r="CD564" s="122">
        <v>1.6955949E-6</v>
      </c>
      <c r="CE564" s="154"/>
      <c r="CF564" s="173"/>
      <c r="CG564" s="42" t="s">
        <v>1077</v>
      </c>
      <c r="CH564" s="42"/>
      <c r="CI564" s="42"/>
      <c r="CK564" s="50"/>
      <c r="CL564" s="41"/>
      <c r="CM564" s="41"/>
      <c r="CN564" s="41"/>
      <c r="CO564" s="41"/>
      <c r="CP564" s="41"/>
      <c r="CQ564" s="41"/>
      <c r="CR564" s="41"/>
      <c r="CS564" s="41"/>
      <c r="CT564" s="41"/>
      <c r="CU564" s="41"/>
      <c r="CV564" s="41"/>
      <c r="CW564" s="41"/>
    </row>
    <row r="565" spans="1:101" ht="14.5" customHeight="1">
      <c r="A565" s="41" t="s">
        <v>11397</v>
      </c>
      <c r="B565" s="119" t="s">
        <v>11311</v>
      </c>
      <c r="C565" s="120" t="str">
        <f t="shared" si="230"/>
        <v>A.100.10.107</v>
      </c>
      <c r="D565" s="135" t="s">
        <v>3</v>
      </c>
      <c r="E565" s="119" t="s">
        <v>6570</v>
      </c>
      <c r="F565" s="118" t="str">
        <f t="shared" si="231"/>
        <v>HA</v>
      </c>
      <c r="G565" s="118">
        <f t="shared" si="232"/>
        <v>1.2778267031400001</v>
      </c>
      <c r="H565" s="118">
        <f t="shared" si="233"/>
        <v>6.2675109600000001E-2</v>
      </c>
      <c r="I565" s="118">
        <f t="shared" si="234"/>
        <v>0.13298443199999999</v>
      </c>
      <c r="J565" s="326">
        <f t="shared" si="235"/>
        <v>0.70772104154000004</v>
      </c>
      <c r="K565" s="118">
        <v>0.37444611999999999</v>
      </c>
      <c r="L565" s="118">
        <v>9.0896656000000006E-2</v>
      </c>
      <c r="M565" s="118">
        <v>1.8296525000000001E-2</v>
      </c>
      <c r="N565" s="118">
        <v>8.1948299000000006E-3</v>
      </c>
      <c r="O565" s="118">
        <v>2.6683758E-3</v>
      </c>
      <c r="P565" s="118">
        <v>4.5639115000000001E-2</v>
      </c>
      <c r="Q565" s="118">
        <v>6.1727889000000001E-3</v>
      </c>
      <c r="R565" s="118">
        <v>2.3791250999999999E-2</v>
      </c>
      <c r="S565" s="118">
        <v>0.65314541000000004</v>
      </c>
      <c r="T565" s="118">
        <v>0</v>
      </c>
      <c r="U565" s="118">
        <v>5.3672498999999999E-2</v>
      </c>
      <c r="V565" s="118">
        <v>0</v>
      </c>
      <c r="W565" s="118">
        <v>9.0313253999999997E-4</v>
      </c>
      <c r="X565" s="118">
        <v>0</v>
      </c>
      <c r="Y565" s="41"/>
      <c r="Z565" s="327">
        <f t="shared" si="236"/>
        <v>2.8153843609022555</v>
      </c>
      <c r="AA565" s="41"/>
      <c r="AB565" s="111">
        <v>47.052464999999998</v>
      </c>
      <c r="AC565" s="111">
        <v>33.101543999999997</v>
      </c>
      <c r="AD565" s="111">
        <v>7.2766403000000004</v>
      </c>
      <c r="AE565" s="111">
        <v>0</v>
      </c>
      <c r="AF565" s="111">
        <v>6.6742812999999996</v>
      </c>
      <c r="AG565" s="111">
        <v>0</v>
      </c>
      <c r="AH565" s="111">
        <v>0</v>
      </c>
      <c r="AI565" s="41"/>
      <c r="AJ565" s="114">
        <v>8.0460194999999998E-2</v>
      </c>
      <c r="AK565" s="114">
        <v>7.5241132000000002E-2</v>
      </c>
      <c r="AL565" s="114">
        <v>2.7901611999999998E-3</v>
      </c>
      <c r="AM565" s="114">
        <v>2.4289022000000002E-3</v>
      </c>
      <c r="AN565" s="113">
        <f t="shared" si="237"/>
        <v>4.51085931736E-6</v>
      </c>
      <c r="AO565" s="112">
        <f t="shared" si="238"/>
        <v>1.0318643390541699E-8</v>
      </c>
      <c r="AP565" s="112">
        <f t="shared" si="239"/>
        <v>0.34018237799999995</v>
      </c>
      <c r="AQ565" s="328">
        <v>2.6172917999999998E-6</v>
      </c>
      <c r="AR565" s="328">
        <v>7.8970669999999994E-9</v>
      </c>
      <c r="AS565" s="328">
        <v>2.1575379E-13</v>
      </c>
      <c r="AT565" s="328">
        <v>2.4670446E-10</v>
      </c>
      <c r="AU565" s="329">
        <v>0</v>
      </c>
      <c r="AV565" s="328">
        <v>1.2183988999999999E-9</v>
      </c>
      <c r="AW565" s="328">
        <v>1.7348009999999999E-6</v>
      </c>
      <c r="AX565" s="328">
        <v>1.8255005E-10</v>
      </c>
      <c r="AY565" s="328">
        <v>2.0155276E-9</v>
      </c>
      <c r="AZ565" s="328">
        <v>2.2441984E-11</v>
      </c>
      <c r="BA565" s="328">
        <v>8.7011779000000001E-14</v>
      </c>
      <c r="BB565" s="328">
        <v>9.1204757000000005E-11</v>
      </c>
      <c r="BC565" s="328">
        <v>2.1740565000000001E-12</v>
      </c>
      <c r="BD565" s="328">
        <v>8.8753334999999997E-13</v>
      </c>
      <c r="BE565" s="328">
        <v>1.2151306999999999E-8</v>
      </c>
      <c r="BF565" s="328">
        <v>1.2763958999999999E-7</v>
      </c>
      <c r="BG565" s="329">
        <v>0</v>
      </c>
      <c r="BH565" s="329">
        <v>7.9211857999999996E-2</v>
      </c>
      <c r="BI565" s="329">
        <v>0.26097051999999998</v>
      </c>
      <c r="BJ565" s="328">
        <v>1.7510516999999999E-8</v>
      </c>
      <c r="BK565" s="328">
        <v>1.0648288E-10</v>
      </c>
      <c r="BL565" s="328">
        <v>4.7641227000000001E-15</v>
      </c>
      <c r="BM565" s="41"/>
      <c r="BN565" s="111">
        <v>4.7905570000000001E-4</v>
      </c>
      <c r="BO565" s="122">
        <v>1.4259463E-5</v>
      </c>
      <c r="BP565" s="122">
        <v>7.8500386999999996E-5</v>
      </c>
      <c r="BQ565" s="122">
        <v>2.7868307000000001E-6</v>
      </c>
      <c r="BR565" s="122">
        <v>1.3621913E-5</v>
      </c>
      <c r="BS565" s="122">
        <v>9.7085316000000002E-7</v>
      </c>
      <c r="BT565" s="122">
        <v>5.5931423000000004E-7</v>
      </c>
      <c r="BU565" s="122">
        <v>1.0857882E-6</v>
      </c>
      <c r="BV565" s="122">
        <v>6.1244478999999995E-5</v>
      </c>
      <c r="BW565" s="122">
        <v>4.0845704E-6</v>
      </c>
      <c r="BX565" s="111">
        <v>0</v>
      </c>
      <c r="BY565" s="111">
        <v>0</v>
      </c>
      <c r="BZ565" s="111">
        <v>0</v>
      </c>
      <c r="CA565" s="122">
        <v>2.9980654999999999E-6</v>
      </c>
      <c r="CB565" s="122">
        <v>4.9216669999999997E-5</v>
      </c>
      <c r="CC565" s="111">
        <v>2.4721360000000002E-4</v>
      </c>
      <c r="CD565" s="122">
        <v>2.5137623E-6</v>
      </c>
      <c r="CE565" s="154"/>
      <c r="CF565" s="173"/>
      <c r="CG565" s="42" t="s">
        <v>1077</v>
      </c>
      <c r="CH565" s="42"/>
      <c r="CI565" s="42"/>
      <c r="CK565" s="50"/>
      <c r="CL565" s="41"/>
      <c r="CM565" s="41"/>
      <c r="CN565" s="41"/>
      <c r="CO565" s="41"/>
      <c r="CP565" s="41"/>
      <c r="CQ565" s="41"/>
      <c r="CR565" s="41"/>
      <c r="CS565" s="41"/>
      <c r="CT565" s="41"/>
      <c r="CU565" s="41"/>
      <c r="CV565" s="41"/>
      <c r="CW565" s="41"/>
    </row>
    <row r="566" spans="1:101" ht="14.5" customHeight="1">
      <c r="A566" s="41" t="s">
        <v>11395</v>
      </c>
      <c r="B566" s="119" t="s">
        <v>11311</v>
      </c>
      <c r="C566" s="120" t="str">
        <f t="shared" si="230"/>
        <v>A.100.10.108</v>
      </c>
      <c r="D566" s="135" t="s">
        <v>3</v>
      </c>
      <c r="E566" s="119" t="s">
        <v>6570</v>
      </c>
      <c r="F566" s="118" t="str">
        <f t="shared" si="231"/>
        <v>HT</v>
      </c>
      <c r="G566" s="118">
        <f t="shared" si="232"/>
        <v>9.8879397241262001</v>
      </c>
      <c r="H566" s="118">
        <f t="shared" si="233"/>
        <v>0.119086312</v>
      </c>
      <c r="I566" s="118">
        <f t="shared" si="234"/>
        <v>4.2955201599999997</v>
      </c>
      <c r="J566" s="326">
        <f t="shared" si="235"/>
        <v>4.4704238521262001</v>
      </c>
      <c r="K566" s="118">
        <v>1.0029094000000001</v>
      </c>
      <c r="L566" s="118">
        <v>4.2390553999999998</v>
      </c>
      <c r="M566" s="118">
        <v>2.2033143000000002E-2</v>
      </c>
      <c r="N566" s="118">
        <v>4.1208272999999997E-2</v>
      </c>
      <c r="O566" s="118">
        <v>1.4440371E-3</v>
      </c>
      <c r="P566" s="118">
        <v>7.2606814000000006E-2</v>
      </c>
      <c r="Q566" s="118">
        <v>3.8271879E-3</v>
      </c>
      <c r="R566" s="118">
        <v>3.4431616999999998E-2</v>
      </c>
      <c r="S566" s="118">
        <v>4.3786050999999997</v>
      </c>
      <c r="T566" s="118">
        <v>3.5931977E-3</v>
      </c>
      <c r="U566" s="118">
        <v>8.7746602000000007E-2</v>
      </c>
      <c r="V566" s="330">
        <v>1.0465162E-6</v>
      </c>
      <c r="W566" s="118">
        <v>4.7790590999999998E-4</v>
      </c>
      <c r="X566" s="118">
        <v>0</v>
      </c>
      <c r="Y566" s="41"/>
      <c r="Z566" s="327">
        <f t="shared" si="236"/>
        <v>7.5406721804511276</v>
      </c>
      <c r="AA566" s="41"/>
      <c r="AB566" s="111">
        <v>140.79203999999999</v>
      </c>
      <c r="AC566" s="111">
        <v>118.03627</v>
      </c>
      <c r="AD566" s="111">
        <v>11.896231</v>
      </c>
      <c r="AE566" s="111">
        <v>0</v>
      </c>
      <c r="AF566" s="111">
        <v>10.858101</v>
      </c>
      <c r="AG566" s="111">
        <v>2.0411119000000001E-4</v>
      </c>
      <c r="AH566" s="111">
        <v>1.2294787E-3</v>
      </c>
      <c r="AI566" s="41"/>
      <c r="AJ566" s="114">
        <v>1.4436374000000001</v>
      </c>
      <c r="AK566" s="114">
        <v>1.4038440000000001</v>
      </c>
      <c r="AL566" s="114">
        <v>3.0383659E-2</v>
      </c>
      <c r="AM566" s="114">
        <v>9.4097178999999996E-3</v>
      </c>
      <c r="AN566" s="113">
        <f t="shared" si="237"/>
        <v>8.4163308533766163E-5</v>
      </c>
      <c r="AO566" s="112">
        <f t="shared" si="238"/>
        <v>1.1236560363296181E-7</v>
      </c>
      <c r="AP566" s="112">
        <f t="shared" si="239"/>
        <v>1.3178876500000001</v>
      </c>
      <c r="AQ566" s="328">
        <v>7.0006070000000003E-6</v>
      </c>
      <c r="AR566" s="328">
        <v>2.1122571999999999E-8</v>
      </c>
      <c r="AS566" s="328">
        <v>5.7709531000000003E-13</v>
      </c>
      <c r="AT566" s="328">
        <v>1.3252734999999999E-10</v>
      </c>
      <c r="AU566" s="328">
        <v>2.3711615999999999E-13</v>
      </c>
      <c r="AV566" s="328">
        <v>6.1218657000000004E-9</v>
      </c>
      <c r="AW566" s="328">
        <v>7.7032007999999999E-5</v>
      </c>
      <c r="AX566" s="328">
        <v>1.3460376000000001E-9</v>
      </c>
      <c r="AY566" s="328">
        <v>8.9726243E-8</v>
      </c>
      <c r="AZ566" s="328">
        <v>3.1017220999999998E-11</v>
      </c>
      <c r="BA566" s="328">
        <v>4.6415485999999998E-14</v>
      </c>
      <c r="BB566" s="328">
        <v>7.7773409000000003E-11</v>
      </c>
      <c r="BC566" s="328">
        <v>2.5914550999999999E-12</v>
      </c>
      <c r="BD566" s="328">
        <v>7.9179975999999996E-13</v>
      </c>
      <c r="BE566" s="328">
        <v>1.2470595E-8</v>
      </c>
      <c r="BF566" s="328">
        <v>1.0270236E-7</v>
      </c>
      <c r="BG566" s="328">
        <v>1.6041313000000001E-12</v>
      </c>
      <c r="BH566" s="329">
        <v>0.23535385</v>
      </c>
      <c r="BI566" s="329">
        <v>1.0825338</v>
      </c>
      <c r="BJ566" s="328">
        <v>9.2659486000000002E-9</v>
      </c>
      <c r="BK566" s="328">
        <v>5.6346985000000002E-11</v>
      </c>
      <c r="BL566" s="328">
        <v>2.5210057999999999E-15</v>
      </c>
      <c r="BM566" s="41"/>
      <c r="BN566" s="111">
        <v>1.8592934000000001E-3</v>
      </c>
      <c r="BO566" s="111">
        <v>6.1880007000000002E-4</v>
      </c>
      <c r="BP566" s="111">
        <v>2.1025395000000001E-4</v>
      </c>
      <c r="BQ566" s="122">
        <v>4.0332179999999998E-6</v>
      </c>
      <c r="BR566" s="111">
        <v>5.1073567000000004E-4</v>
      </c>
      <c r="BS566" s="122">
        <v>5.2984000999999997E-7</v>
      </c>
      <c r="BT566" s="122">
        <v>7.9299386000000003E-7</v>
      </c>
      <c r="BU566" s="122">
        <v>5.9797037000000002E-7</v>
      </c>
      <c r="BV566" s="122">
        <v>9.7433231999999995E-5</v>
      </c>
      <c r="BW566" s="122">
        <v>2.5324725000000001E-6</v>
      </c>
      <c r="BX566" s="122">
        <v>1.7812136E-9</v>
      </c>
      <c r="BY566" s="122">
        <v>1.0561110999999999E-9</v>
      </c>
      <c r="BZ566" s="122">
        <v>3.1485372000000003E-11</v>
      </c>
      <c r="CA566" s="122">
        <v>7.3973451000000005E-5</v>
      </c>
      <c r="CB566" s="111">
        <v>1.5769342000000001E-4</v>
      </c>
      <c r="CC566" s="111">
        <v>1.8058401000000001E-4</v>
      </c>
      <c r="CD566" s="122">
        <v>1.3301944E-6</v>
      </c>
      <c r="CE566" s="154"/>
      <c r="CF566" s="173"/>
      <c r="CG566" s="42" t="s">
        <v>1077</v>
      </c>
      <c r="CH566" s="42"/>
      <c r="CI566" s="42"/>
      <c r="CK566" s="50"/>
      <c r="CL566" s="41"/>
      <c r="CM566" s="41"/>
      <c r="CN566" s="41"/>
      <c r="CO566" s="41"/>
      <c r="CP566" s="41"/>
      <c r="CQ566" s="41"/>
      <c r="CR566" s="41"/>
      <c r="CS566" s="41"/>
      <c r="CT566" s="41"/>
      <c r="CU566" s="41"/>
      <c r="CV566" s="41"/>
      <c r="CW566" s="41"/>
    </row>
    <row r="567" spans="1:101" ht="14.5" customHeight="1">
      <c r="B567" s="119" t="s">
        <v>11311</v>
      </c>
      <c r="C567" s="133" t="s">
        <v>53</v>
      </c>
      <c r="D567" s="133" t="s">
        <v>4</v>
      </c>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152"/>
      <c r="CF567" s="172"/>
      <c r="CK567" s="50"/>
      <c r="CL567" s="41"/>
      <c r="CM567" s="41"/>
      <c r="CN567" s="41"/>
      <c r="CO567" s="41"/>
      <c r="CP567" s="41"/>
      <c r="CQ567" s="41"/>
      <c r="CR567" s="41"/>
      <c r="CS567" s="41"/>
      <c r="CT567" s="41"/>
      <c r="CU567" s="41"/>
      <c r="CV567" s="41"/>
      <c r="CW567" s="41"/>
    </row>
    <row r="568" spans="1:101" ht="14.5" customHeight="1">
      <c r="A568" s="41" t="s">
        <v>11393</v>
      </c>
      <c r="B568" s="119" t="s">
        <v>11311</v>
      </c>
      <c r="C568" s="120" t="str">
        <f>MID(A568,1,12)</f>
        <v>A.100.12.101</v>
      </c>
      <c r="D568" s="135" t="s">
        <v>4</v>
      </c>
      <c r="E568" s="119" t="s">
        <v>6570</v>
      </c>
      <c r="F568" s="118" t="str">
        <f>MID(A568, 21,85)</f>
        <v>Fe360</v>
      </c>
      <c r="G568" s="118">
        <f>H568+I568+J568+K568</f>
        <v>0.22193698814171697</v>
      </c>
      <c r="H568" s="118">
        <f>N568+O568+P568+Q568</f>
        <v>1.5067043570000001E-2</v>
      </c>
      <c r="I568" s="118">
        <f>L568+M568+R568</f>
        <v>2.1979732299999999E-2</v>
      </c>
      <c r="J568" s="326">
        <f>S568+IF(T568="x",0,T568)+IF(U568="x",0,U568)+IF(V568="x",0,V568)+W568+X568</f>
        <v>6.4627052271716987E-2</v>
      </c>
      <c r="K568" s="118">
        <v>0.12026315999999999</v>
      </c>
      <c r="L568" s="118">
        <v>1.0936253999999999E-2</v>
      </c>
      <c r="M568" s="118">
        <v>9.5165205000000003E-3</v>
      </c>
      <c r="N568" s="118">
        <v>7.8886145999999997E-3</v>
      </c>
      <c r="O568" s="118">
        <v>2.8203760999999999E-3</v>
      </c>
      <c r="P568" s="118">
        <v>9.0499717000000002E-4</v>
      </c>
      <c r="Q568" s="118">
        <v>3.4530556999999998E-3</v>
      </c>
      <c r="R568" s="118">
        <v>1.5269578000000001E-3</v>
      </c>
      <c r="S568" s="118">
        <v>6.3108533999999994E-2</v>
      </c>
      <c r="T568" s="330">
        <v>1.4751931999999999E-5</v>
      </c>
      <c r="U568" s="118">
        <v>5.5178276000000001E-4</v>
      </c>
      <c r="V568" s="330">
        <v>5.6309716999999998E-8</v>
      </c>
      <c r="W568" s="118">
        <v>9.5192726999999999E-4</v>
      </c>
      <c r="X568" s="118">
        <v>0</v>
      </c>
      <c r="Y568" s="41"/>
      <c r="Z568" s="327">
        <f>K568/0.133</f>
        <v>0.90423428571428566</v>
      </c>
      <c r="AA568" s="41"/>
      <c r="AB568" s="111">
        <v>10.119208</v>
      </c>
      <c r="AC568" s="111">
        <v>10.008046</v>
      </c>
      <c r="AD568" s="111">
        <v>7.4807858000000005E-2</v>
      </c>
      <c r="AE568" s="111">
        <v>0</v>
      </c>
      <c r="AF568" s="111">
        <v>3.6015436999999997E-2</v>
      </c>
      <c r="AG568" s="122">
        <v>1.7401035000000001E-5</v>
      </c>
      <c r="AH568" s="111">
        <v>3.2061011999999999E-4</v>
      </c>
      <c r="AI568" s="41"/>
      <c r="AJ568" s="114">
        <v>2.1119135000000001E-2</v>
      </c>
      <c r="AK568" s="114">
        <v>1.9891182E-2</v>
      </c>
      <c r="AL568" s="114">
        <v>8.5968511E-4</v>
      </c>
      <c r="AM568" s="114">
        <v>3.6826855000000002E-4</v>
      </c>
      <c r="AN568" s="113">
        <f>AQ568+AT568+AU568+AV568+AW568+BE568+BF568+BJ568</f>
        <v>1.1925168815122141E-6</v>
      </c>
      <c r="AO568" s="112">
        <f>AR568+AS568+AX568+AY568+AZ568+BA568+BB568+BC568+BD568+BG568+BK568+BL568</f>
        <v>3.1793088164303E-9</v>
      </c>
      <c r="AP568" s="112">
        <f>BH568+BI568</f>
        <v>5.1578228000000004E-2</v>
      </c>
      <c r="AQ568" s="328">
        <v>8.4414137000000003E-7</v>
      </c>
      <c r="AR568" s="328">
        <v>2.5470533E-9</v>
      </c>
      <c r="AS568" s="328">
        <v>6.9583240000000002E-14</v>
      </c>
      <c r="AT568" s="328">
        <v>2.6068530000000001E-10</v>
      </c>
      <c r="AU568" s="328">
        <v>8.4312214000000001E-14</v>
      </c>
      <c r="AV568" s="328">
        <v>1.1729798E-9</v>
      </c>
      <c r="AW568" s="328">
        <v>2.8786247E-7</v>
      </c>
      <c r="AX568" s="328">
        <v>1.6636215999999999E-10</v>
      </c>
      <c r="AY568" s="328">
        <v>3.296359E-10</v>
      </c>
      <c r="AZ568" s="328">
        <v>4.1731100999999998E-12</v>
      </c>
      <c r="BA568" s="328">
        <v>1.3232154E-14</v>
      </c>
      <c r="BB568" s="328">
        <v>1.931837E-11</v>
      </c>
      <c r="BC568" s="328">
        <v>2.0414131000000001E-13</v>
      </c>
      <c r="BD568" s="328">
        <v>1.6170102E-13</v>
      </c>
      <c r="BE568" s="328">
        <v>4.9408220999999997E-9</v>
      </c>
      <c r="BF568" s="328">
        <v>3.5681889000000002E-8</v>
      </c>
      <c r="BG568" s="328">
        <v>7.6327085999999996E-14</v>
      </c>
      <c r="BH568" s="329">
        <v>1.0879865000000001E-2</v>
      </c>
      <c r="BI568" s="329">
        <v>4.0698363000000001E-2</v>
      </c>
      <c r="BJ568" s="328">
        <v>1.8456581E-8</v>
      </c>
      <c r="BK568" s="328">
        <v>1.1223597E-10</v>
      </c>
      <c r="BL568" s="328">
        <v>5.0215203000000003E-15</v>
      </c>
      <c r="BM568" s="41"/>
      <c r="BN568" s="122">
        <v>5.2283439999999998E-5</v>
      </c>
      <c r="BO568" s="122">
        <v>2.6584908000000001E-6</v>
      </c>
      <c r="BP568" s="122">
        <v>2.5212449999999999E-5</v>
      </c>
      <c r="BQ568" s="122">
        <v>1.7886613E-7</v>
      </c>
      <c r="BR568" s="122">
        <v>4.170609E-6</v>
      </c>
      <c r="BS568" s="122">
        <v>7.9267063000000003E-7</v>
      </c>
      <c r="BT568" s="122">
        <v>8.3592594999999999E-8</v>
      </c>
      <c r="BU568" s="122">
        <v>1.1517173999999999E-6</v>
      </c>
      <c r="BV568" s="122">
        <v>1.2144425E-6</v>
      </c>
      <c r="BW568" s="122">
        <v>2.2849070999999998E-6</v>
      </c>
      <c r="BX568" s="122">
        <v>6.3369399E-10</v>
      </c>
      <c r="BY568" s="122">
        <v>5.3506987999999998E-11</v>
      </c>
      <c r="BZ568" s="122">
        <v>1.1186683E-11</v>
      </c>
      <c r="CA568" s="122">
        <v>1.6563741999999999E-6</v>
      </c>
      <c r="CB568" s="122">
        <v>1.2103027E-5</v>
      </c>
      <c r="CC568" s="122">
        <v>-1.8739819999999999E-6</v>
      </c>
      <c r="CD568" s="122">
        <v>2.6495767000000002E-6</v>
      </c>
      <c r="CE568" s="154"/>
      <c r="CF568" s="173"/>
      <c r="CG568" s="42" t="s">
        <v>1077</v>
      </c>
      <c r="CH568" s="42"/>
      <c r="CI568" s="42"/>
      <c r="CK568" s="50"/>
      <c r="CL568" s="41"/>
      <c r="CM568" s="41"/>
      <c r="CN568" s="41"/>
      <c r="CO568" s="41"/>
      <c r="CP568" s="41"/>
      <c r="CQ568" s="41"/>
      <c r="CR568" s="41"/>
      <c r="CS568" s="41"/>
      <c r="CT568" s="41"/>
      <c r="CU568" s="41"/>
      <c r="CV568" s="41"/>
      <c r="CW568" s="41"/>
    </row>
    <row r="569" spans="1:101" ht="14.5" customHeight="1">
      <c r="A569" s="41" t="s">
        <v>11391</v>
      </c>
      <c r="B569" s="119" t="s">
        <v>11311</v>
      </c>
      <c r="C569" s="120" t="str">
        <f>MID(A569,1,12)</f>
        <v>A.100.12.102</v>
      </c>
      <c r="D569" s="135" t="s">
        <v>4</v>
      </c>
      <c r="E569" s="119" t="s">
        <v>6570</v>
      </c>
      <c r="F569" s="118" t="str">
        <f>MID(A569, 21,85)</f>
        <v>Fe470</v>
      </c>
      <c r="G569" s="118">
        <f>H569+I569+J569+K569</f>
        <v>0.22193698814171697</v>
      </c>
      <c r="H569" s="118">
        <f>N569+O569+P569+Q569</f>
        <v>1.5067043570000001E-2</v>
      </c>
      <c r="I569" s="118">
        <f>L569+M569+R569</f>
        <v>2.1979732299999999E-2</v>
      </c>
      <c r="J569" s="326">
        <f>S569+IF(T569="x",0,T569)+IF(U569="x",0,U569)+IF(V569="x",0,V569)+W569+X569</f>
        <v>6.4627052271716987E-2</v>
      </c>
      <c r="K569" s="118">
        <v>0.12026315999999999</v>
      </c>
      <c r="L569" s="118">
        <v>1.0936253999999999E-2</v>
      </c>
      <c r="M569" s="118">
        <v>9.5165205000000003E-3</v>
      </c>
      <c r="N569" s="118">
        <v>7.8886145999999997E-3</v>
      </c>
      <c r="O569" s="118">
        <v>2.8203760999999999E-3</v>
      </c>
      <c r="P569" s="118">
        <v>9.0499717000000002E-4</v>
      </c>
      <c r="Q569" s="118">
        <v>3.4530556999999998E-3</v>
      </c>
      <c r="R569" s="118">
        <v>1.5269578000000001E-3</v>
      </c>
      <c r="S569" s="118">
        <v>6.3108533999999994E-2</v>
      </c>
      <c r="T569" s="330">
        <v>1.4751931999999999E-5</v>
      </c>
      <c r="U569" s="118">
        <v>5.5178276000000001E-4</v>
      </c>
      <c r="V569" s="330">
        <v>5.6309716999999998E-8</v>
      </c>
      <c r="W569" s="118">
        <v>9.5192726999999999E-4</v>
      </c>
      <c r="X569" s="118">
        <v>0</v>
      </c>
      <c r="Y569" s="41"/>
      <c r="Z569" s="327">
        <f>K569/0.133</f>
        <v>0.90423428571428566</v>
      </c>
      <c r="AA569" s="41"/>
      <c r="AB569" s="111">
        <v>10.119208</v>
      </c>
      <c r="AC569" s="111">
        <v>10.008046</v>
      </c>
      <c r="AD569" s="111">
        <v>7.4807858000000005E-2</v>
      </c>
      <c r="AE569" s="111">
        <v>0</v>
      </c>
      <c r="AF569" s="111">
        <v>3.6015436999999997E-2</v>
      </c>
      <c r="AG569" s="122">
        <v>1.7401035000000001E-5</v>
      </c>
      <c r="AH569" s="111">
        <v>3.2061011999999999E-4</v>
      </c>
      <c r="AI569" s="41"/>
      <c r="AJ569" s="114">
        <v>2.1119135000000001E-2</v>
      </c>
      <c r="AK569" s="114">
        <v>1.9891182E-2</v>
      </c>
      <c r="AL569" s="114">
        <v>8.5968511E-4</v>
      </c>
      <c r="AM569" s="114">
        <v>3.6826855000000002E-4</v>
      </c>
      <c r="AN569" s="113">
        <f>AQ569+AT569+AU569+AV569+AW569+BE569+BF569+BJ569</f>
        <v>1.1925168815122141E-6</v>
      </c>
      <c r="AO569" s="112">
        <f>AR569+AS569+AX569+AY569+AZ569+BA569+BB569+BC569+BD569+BG569+BK569+BL569</f>
        <v>3.1793088164303E-9</v>
      </c>
      <c r="AP569" s="112">
        <f>BH569+BI569</f>
        <v>5.1578228000000004E-2</v>
      </c>
      <c r="AQ569" s="328">
        <v>8.4414137000000003E-7</v>
      </c>
      <c r="AR569" s="328">
        <v>2.5470533E-9</v>
      </c>
      <c r="AS569" s="328">
        <v>6.9583240000000002E-14</v>
      </c>
      <c r="AT569" s="328">
        <v>2.6068530000000001E-10</v>
      </c>
      <c r="AU569" s="328">
        <v>8.4312214000000001E-14</v>
      </c>
      <c r="AV569" s="328">
        <v>1.1729798E-9</v>
      </c>
      <c r="AW569" s="328">
        <v>2.8786247E-7</v>
      </c>
      <c r="AX569" s="328">
        <v>1.6636215999999999E-10</v>
      </c>
      <c r="AY569" s="328">
        <v>3.296359E-10</v>
      </c>
      <c r="AZ569" s="328">
        <v>4.1731100999999998E-12</v>
      </c>
      <c r="BA569" s="328">
        <v>1.3232154E-14</v>
      </c>
      <c r="BB569" s="328">
        <v>1.931837E-11</v>
      </c>
      <c r="BC569" s="328">
        <v>2.0414131000000001E-13</v>
      </c>
      <c r="BD569" s="328">
        <v>1.6170102E-13</v>
      </c>
      <c r="BE569" s="328">
        <v>4.9408220999999997E-9</v>
      </c>
      <c r="BF569" s="328">
        <v>3.5681889000000002E-8</v>
      </c>
      <c r="BG569" s="328">
        <v>7.6327085999999996E-14</v>
      </c>
      <c r="BH569" s="329">
        <v>1.0879865000000001E-2</v>
      </c>
      <c r="BI569" s="329">
        <v>4.0698363000000001E-2</v>
      </c>
      <c r="BJ569" s="328">
        <v>1.8456581E-8</v>
      </c>
      <c r="BK569" s="328">
        <v>1.1223597E-10</v>
      </c>
      <c r="BL569" s="328">
        <v>5.0215203000000003E-15</v>
      </c>
      <c r="BM569" s="41"/>
      <c r="BN569" s="122">
        <v>5.2283439999999998E-5</v>
      </c>
      <c r="BO569" s="122">
        <v>2.6584908000000001E-6</v>
      </c>
      <c r="BP569" s="122">
        <v>2.5212449999999999E-5</v>
      </c>
      <c r="BQ569" s="122">
        <v>1.7886613E-7</v>
      </c>
      <c r="BR569" s="122">
        <v>4.170609E-6</v>
      </c>
      <c r="BS569" s="122">
        <v>7.9267063000000003E-7</v>
      </c>
      <c r="BT569" s="122">
        <v>8.3592594999999999E-8</v>
      </c>
      <c r="BU569" s="122">
        <v>1.1517173999999999E-6</v>
      </c>
      <c r="BV569" s="122">
        <v>1.2144425E-6</v>
      </c>
      <c r="BW569" s="122">
        <v>2.2849070999999998E-6</v>
      </c>
      <c r="BX569" s="122">
        <v>6.3369399E-10</v>
      </c>
      <c r="BY569" s="122">
        <v>5.3506987999999998E-11</v>
      </c>
      <c r="BZ569" s="122">
        <v>1.1186683E-11</v>
      </c>
      <c r="CA569" s="122">
        <v>1.6563741999999999E-6</v>
      </c>
      <c r="CB569" s="122">
        <v>1.2103027E-5</v>
      </c>
      <c r="CC569" s="122">
        <v>-1.8739819999999999E-6</v>
      </c>
      <c r="CD569" s="122">
        <v>2.6495767000000002E-6</v>
      </c>
      <c r="CE569" s="154"/>
      <c r="CF569" s="173"/>
      <c r="CG569" s="42" t="s">
        <v>1077</v>
      </c>
      <c r="CH569" s="42"/>
      <c r="CI569" s="42"/>
      <c r="CK569" s="50"/>
      <c r="CL569" s="41"/>
      <c r="CM569" s="41"/>
      <c r="CN569" s="41"/>
      <c r="CO569" s="41"/>
      <c r="CP569" s="41"/>
      <c r="CQ569" s="41"/>
      <c r="CR569" s="41"/>
      <c r="CS569" s="41"/>
      <c r="CT569" s="41"/>
      <c r="CU569" s="41"/>
      <c r="CV569" s="41"/>
      <c r="CW569" s="41"/>
    </row>
    <row r="570" spans="1:101" ht="14.5" customHeight="1">
      <c r="A570" s="41" t="s">
        <v>11389</v>
      </c>
      <c r="B570" s="119" t="s">
        <v>11311</v>
      </c>
      <c r="C570" s="120" t="str">
        <f>MID(A570,1,12)</f>
        <v>A.100.12.103</v>
      </c>
      <c r="D570" s="135" t="s">
        <v>4</v>
      </c>
      <c r="E570" s="119" t="s">
        <v>6570</v>
      </c>
      <c r="F570" s="118" t="str">
        <f>MID(A570, 21,85)</f>
        <v>Fe520</v>
      </c>
      <c r="G570" s="118">
        <f>H570+I570+J570+K570</f>
        <v>0.22193698814171697</v>
      </c>
      <c r="H570" s="118">
        <f>N570+O570+P570+Q570</f>
        <v>1.5067043570000001E-2</v>
      </c>
      <c r="I570" s="118">
        <f>L570+M570+R570</f>
        <v>2.1979732299999999E-2</v>
      </c>
      <c r="J570" s="326">
        <f>S570+IF(T570="x",0,T570)+IF(U570="x",0,U570)+IF(V570="x",0,V570)+W570+X570</f>
        <v>6.4627052271716987E-2</v>
      </c>
      <c r="K570" s="118">
        <v>0.12026315999999999</v>
      </c>
      <c r="L570" s="118">
        <v>1.0936253999999999E-2</v>
      </c>
      <c r="M570" s="118">
        <v>9.5165205000000003E-3</v>
      </c>
      <c r="N570" s="118">
        <v>7.8886145999999997E-3</v>
      </c>
      <c r="O570" s="118">
        <v>2.8203760999999999E-3</v>
      </c>
      <c r="P570" s="118">
        <v>9.0499717000000002E-4</v>
      </c>
      <c r="Q570" s="118">
        <v>3.4530556999999998E-3</v>
      </c>
      <c r="R570" s="118">
        <v>1.5269578000000001E-3</v>
      </c>
      <c r="S570" s="118">
        <v>6.3108533999999994E-2</v>
      </c>
      <c r="T570" s="330">
        <v>1.4751931999999999E-5</v>
      </c>
      <c r="U570" s="118">
        <v>5.5178276000000001E-4</v>
      </c>
      <c r="V570" s="330">
        <v>5.6309716999999998E-8</v>
      </c>
      <c r="W570" s="118">
        <v>9.5192726999999999E-4</v>
      </c>
      <c r="X570" s="118">
        <v>0</v>
      </c>
      <c r="Y570" s="41"/>
      <c r="Z570" s="327">
        <f>K570/0.133</f>
        <v>0.90423428571428566</v>
      </c>
      <c r="AA570" s="41"/>
      <c r="AB570" s="111">
        <v>10.119208</v>
      </c>
      <c r="AC570" s="111">
        <v>10.008046</v>
      </c>
      <c r="AD570" s="111">
        <v>7.4807858000000005E-2</v>
      </c>
      <c r="AE570" s="111">
        <v>0</v>
      </c>
      <c r="AF570" s="111">
        <v>3.6015436999999997E-2</v>
      </c>
      <c r="AG570" s="122">
        <v>1.7401035000000001E-5</v>
      </c>
      <c r="AH570" s="111">
        <v>3.2061011999999999E-4</v>
      </c>
      <c r="AI570" s="41"/>
      <c r="AJ570" s="114">
        <v>2.1119135000000001E-2</v>
      </c>
      <c r="AK570" s="114">
        <v>1.9891182E-2</v>
      </c>
      <c r="AL570" s="114">
        <v>8.5968511E-4</v>
      </c>
      <c r="AM570" s="114">
        <v>3.6826855000000002E-4</v>
      </c>
      <c r="AN570" s="113">
        <f>AQ570+AT570+AU570+AV570+AW570+BE570+BF570+BJ570</f>
        <v>1.1925168815122141E-6</v>
      </c>
      <c r="AO570" s="112">
        <f>AR570+AS570+AX570+AY570+AZ570+BA570+BB570+BC570+BD570+BG570+BK570+BL570</f>
        <v>3.1793088164303E-9</v>
      </c>
      <c r="AP570" s="112">
        <f>BH570+BI570</f>
        <v>5.1578228000000004E-2</v>
      </c>
      <c r="AQ570" s="328">
        <v>8.4414137000000003E-7</v>
      </c>
      <c r="AR570" s="328">
        <v>2.5470533E-9</v>
      </c>
      <c r="AS570" s="328">
        <v>6.9583240000000002E-14</v>
      </c>
      <c r="AT570" s="328">
        <v>2.6068530000000001E-10</v>
      </c>
      <c r="AU570" s="328">
        <v>8.4312214000000001E-14</v>
      </c>
      <c r="AV570" s="328">
        <v>1.1729798E-9</v>
      </c>
      <c r="AW570" s="328">
        <v>2.8786247E-7</v>
      </c>
      <c r="AX570" s="328">
        <v>1.6636215999999999E-10</v>
      </c>
      <c r="AY570" s="328">
        <v>3.296359E-10</v>
      </c>
      <c r="AZ570" s="328">
        <v>4.1731100999999998E-12</v>
      </c>
      <c r="BA570" s="328">
        <v>1.3232154E-14</v>
      </c>
      <c r="BB570" s="328">
        <v>1.931837E-11</v>
      </c>
      <c r="BC570" s="328">
        <v>2.0414131000000001E-13</v>
      </c>
      <c r="BD570" s="328">
        <v>1.6170102E-13</v>
      </c>
      <c r="BE570" s="328">
        <v>4.9408220999999997E-9</v>
      </c>
      <c r="BF570" s="328">
        <v>3.5681889000000002E-8</v>
      </c>
      <c r="BG570" s="328">
        <v>7.6327085999999996E-14</v>
      </c>
      <c r="BH570" s="329">
        <v>1.0879865000000001E-2</v>
      </c>
      <c r="BI570" s="329">
        <v>4.0698363000000001E-2</v>
      </c>
      <c r="BJ570" s="328">
        <v>1.8456581E-8</v>
      </c>
      <c r="BK570" s="328">
        <v>1.1223597E-10</v>
      </c>
      <c r="BL570" s="328">
        <v>5.0215203000000003E-15</v>
      </c>
      <c r="BM570" s="41"/>
      <c r="BN570" s="122">
        <v>5.2283439999999998E-5</v>
      </c>
      <c r="BO570" s="122">
        <v>2.6584908000000001E-6</v>
      </c>
      <c r="BP570" s="122">
        <v>2.5212449999999999E-5</v>
      </c>
      <c r="BQ570" s="122">
        <v>1.7886613E-7</v>
      </c>
      <c r="BR570" s="122">
        <v>4.170609E-6</v>
      </c>
      <c r="BS570" s="122">
        <v>7.9267063000000003E-7</v>
      </c>
      <c r="BT570" s="122">
        <v>8.3592594999999999E-8</v>
      </c>
      <c r="BU570" s="122">
        <v>1.1517173999999999E-6</v>
      </c>
      <c r="BV570" s="122">
        <v>1.2144425E-6</v>
      </c>
      <c r="BW570" s="122">
        <v>2.2849070999999998E-6</v>
      </c>
      <c r="BX570" s="122">
        <v>6.3369399E-10</v>
      </c>
      <c r="BY570" s="122">
        <v>5.3506987999999998E-11</v>
      </c>
      <c r="BZ570" s="122">
        <v>1.1186683E-11</v>
      </c>
      <c r="CA570" s="122">
        <v>1.6563741999999999E-6</v>
      </c>
      <c r="CB570" s="122">
        <v>1.2103027E-5</v>
      </c>
      <c r="CC570" s="122">
        <v>-1.8739819999999999E-6</v>
      </c>
      <c r="CD570" s="122">
        <v>2.6495767000000002E-6</v>
      </c>
      <c r="CE570" s="154"/>
      <c r="CF570" s="173"/>
      <c r="CG570" s="42" t="s">
        <v>1077</v>
      </c>
      <c r="CH570" s="42"/>
      <c r="CI570" s="42"/>
      <c r="CK570" s="50"/>
      <c r="CL570" s="41"/>
      <c r="CM570" s="41"/>
      <c r="CN570" s="41"/>
      <c r="CO570" s="41"/>
      <c r="CP570" s="41"/>
      <c r="CQ570" s="41"/>
      <c r="CR570" s="41"/>
      <c r="CS570" s="41"/>
      <c r="CT570" s="41"/>
      <c r="CU570" s="41"/>
      <c r="CV570" s="41"/>
      <c r="CW570" s="41"/>
    </row>
    <row r="571" spans="1:101" ht="14.5" customHeight="1">
      <c r="A571" s="41" t="s">
        <v>11387</v>
      </c>
      <c r="B571" s="119" t="s">
        <v>11311</v>
      </c>
      <c r="C571" s="120" t="str">
        <f>MID(A571,1,12)</f>
        <v>A.100.12.104</v>
      </c>
      <c r="D571" s="135" t="s">
        <v>4</v>
      </c>
      <c r="E571" s="119" t="s">
        <v>6570</v>
      </c>
      <c r="F571" s="118" t="str">
        <f>MID(A571, 21,85)</f>
        <v>St13</v>
      </c>
      <c r="G571" s="118">
        <f>H571+I571+J571+K571</f>
        <v>0.22193698814171697</v>
      </c>
      <c r="H571" s="118">
        <f>N571+O571+P571+Q571</f>
        <v>1.5067043570000001E-2</v>
      </c>
      <c r="I571" s="118">
        <f>L571+M571+R571</f>
        <v>2.1979732299999999E-2</v>
      </c>
      <c r="J571" s="326">
        <f>S571+IF(T571="x",0,T571)+IF(U571="x",0,U571)+IF(V571="x",0,V571)+W571+X571</f>
        <v>6.4627052271716987E-2</v>
      </c>
      <c r="K571" s="118">
        <v>0.12026315999999999</v>
      </c>
      <c r="L571" s="118">
        <v>1.0936253999999999E-2</v>
      </c>
      <c r="M571" s="118">
        <v>9.5165205000000003E-3</v>
      </c>
      <c r="N571" s="118">
        <v>7.8886145999999997E-3</v>
      </c>
      <c r="O571" s="118">
        <v>2.8203760999999999E-3</v>
      </c>
      <c r="P571" s="118">
        <v>9.0499717000000002E-4</v>
      </c>
      <c r="Q571" s="118">
        <v>3.4530556999999998E-3</v>
      </c>
      <c r="R571" s="118">
        <v>1.5269578000000001E-3</v>
      </c>
      <c r="S571" s="118">
        <v>6.3108533999999994E-2</v>
      </c>
      <c r="T571" s="330">
        <v>1.4751931999999999E-5</v>
      </c>
      <c r="U571" s="118">
        <v>5.5178276000000001E-4</v>
      </c>
      <c r="V571" s="330">
        <v>5.6309716999999998E-8</v>
      </c>
      <c r="W571" s="118">
        <v>9.5192726999999999E-4</v>
      </c>
      <c r="X571" s="118">
        <v>0</v>
      </c>
      <c r="Y571" s="41"/>
      <c r="Z571" s="327">
        <f>K571/0.133</f>
        <v>0.90423428571428566</v>
      </c>
      <c r="AA571" s="41"/>
      <c r="AB571" s="111">
        <v>10.119208</v>
      </c>
      <c r="AC571" s="111">
        <v>10.008046</v>
      </c>
      <c r="AD571" s="111">
        <v>7.4807858000000005E-2</v>
      </c>
      <c r="AE571" s="111">
        <v>0</v>
      </c>
      <c r="AF571" s="111">
        <v>3.6015436999999997E-2</v>
      </c>
      <c r="AG571" s="122">
        <v>1.7401035000000001E-5</v>
      </c>
      <c r="AH571" s="111">
        <v>3.2061011999999999E-4</v>
      </c>
      <c r="AI571" s="41"/>
      <c r="AJ571" s="114">
        <v>2.1119135000000001E-2</v>
      </c>
      <c r="AK571" s="114">
        <v>1.9891182E-2</v>
      </c>
      <c r="AL571" s="114">
        <v>8.5968511E-4</v>
      </c>
      <c r="AM571" s="114">
        <v>3.6826855000000002E-4</v>
      </c>
      <c r="AN571" s="113">
        <f>AQ571+AT571+AU571+AV571+AW571+BE571+BF571+BJ571</f>
        <v>1.1925168815122141E-6</v>
      </c>
      <c r="AO571" s="112">
        <f>AR571+AS571+AX571+AY571+AZ571+BA571+BB571+BC571+BD571+BG571+BK571+BL571</f>
        <v>3.1793088164303E-9</v>
      </c>
      <c r="AP571" s="112">
        <f>BH571+BI571</f>
        <v>5.1578228000000004E-2</v>
      </c>
      <c r="AQ571" s="328">
        <v>8.4414137000000003E-7</v>
      </c>
      <c r="AR571" s="328">
        <v>2.5470533E-9</v>
      </c>
      <c r="AS571" s="328">
        <v>6.9583240000000002E-14</v>
      </c>
      <c r="AT571" s="328">
        <v>2.6068530000000001E-10</v>
      </c>
      <c r="AU571" s="328">
        <v>8.4312214000000001E-14</v>
      </c>
      <c r="AV571" s="328">
        <v>1.1729798E-9</v>
      </c>
      <c r="AW571" s="328">
        <v>2.8786247E-7</v>
      </c>
      <c r="AX571" s="328">
        <v>1.6636215999999999E-10</v>
      </c>
      <c r="AY571" s="328">
        <v>3.296359E-10</v>
      </c>
      <c r="AZ571" s="328">
        <v>4.1731100999999998E-12</v>
      </c>
      <c r="BA571" s="328">
        <v>1.3232154E-14</v>
      </c>
      <c r="BB571" s="328">
        <v>1.931837E-11</v>
      </c>
      <c r="BC571" s="328">
        <v>2.0414131000000001E-13</v>
      </c>
      <c r="BD571" s="328">
        <v>1.6170102E-13</v>
      </c>
      <c r="BE571" s="328">
        <v>4.9408220999999997E-9</v>
      </c>
      <c r="BF571" s="328">
        <v>3.5681889000000002E-8</v>
      </c>
      <c r="BG571" s="328">
        <v>7.6327085999999996E-14</v>
      </c>
      <c r="BH571" s="329">
        <v>1.0879865000000001E-2</v>
      </c>
      <c r="BI571" s="329">
        <v>4.0698363000000001E-2</v>
      </c>
      <c r="BJ571" s="328">
        <v>1.8456581E-8</v>
      </c>
      <c r="BK571" s="328">
        <v>1.1223597E-10</v>
      </c>
      <c r="BL571" s="328">
        <v>5.0215203000000003E-15</v>
      </c>
      <c r="BM571" s="41"/>
      <c r="BN571" s="122">
        <v>5.2283439999999998E-5</v>
      </c>
      <c r="BO571" s="122">
        <v>2.6584908000000001E-6</v>
      </c>
      <c r="BP571" s="122">
        <v>2.5212449999999999E-5</v>
      </c>
      <c r="BQ571" s="122">
        <v>1.7886613E-7</v>
      </c>
      <c r="BR571" s="122">
        <v>4.170609E-6</v>
      </c>
      <c r="BS571" s="122">
        <v>7.9267063000000003E-7</v>
      </c>
      <c r="BT571" s="122">
        <v>8.3592594999999999E-8</v>
      </c>
      <c r="BU571" s="122">
        <v>1.1517173999999999E-6</v>
      </c>
      <c r="BV571" s="122">
        <v>1.2144425E-6</v>
      </c>
      <c r="BW571" s="122">
        <v>2.2849070999999998E-6</v>
      </c>
      <c r="BX571" s="122">
        <v>6.3369399E-10</v>
      </c>
      <c r="BY571" s="122">
        <v>5.3506987999999998E-11</v>
      </c>
      <c r="BZ571" s="122">
        <v>1.1186683E-11</v>
      </c>
      <c r="CA571" s="122">
        <v>1.6563741999999999E-6</v>
      </c>
      <c r="CB571" s="122">
        <v>1.2103027E-5</v>
      </c>
      <c r="CC571" s="122">
        <v>-1.8739819999999999E-6</v>
      </c>
      <c r="CD571" s="122">
        <v>2.6495767000000002E-6</v>
      </c>
      <c r="CE571" s="154"/>
      <c r="CF571" s="173"/>
      <c r="CG571" s="42" t="s">
        <v>1077</v>
      </c>
      <c r="CH571" s="42"/>
      <c r="CI571" s="42"/>
      <c r="CK571" s="50"/>
      <c r="CL571" s="41"/>
      <c r="CM571" s="41"/>
      <c r="CN571" s="41"/>
      <c r="CO571" s="41"/>
      <c r="CP571" s="41"/>
      <c r="CQ571" s="41"/>
      <c r="CR571" s="41"/>
      <c r="CS571" s="41"/>
      <c r="CT571" s="41"/>
      <c r="CU571" s="41"/>
      <c r="CV571" s="41"/>
      <c r="CW571" s="41"/>
    </row>
    <row r="572" spans="1:101" ht="14.5" customHeight="1">
      <c r="B572" s="119" t="s">
        <v>11311</v>
      </c>
      <c r="C572" s="133" t="s">
        <v>54</v>
      </c>
      <c r="D572" s="133" t="s">
        <v>5</v>
      </c>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152"/>
      <c r="CF572" s="172"/>
      <c r="CK572" s="50"/>
      <c r="CL572" s="41"/>
      <c r="CM572" s="41"/>
      <c r="CN572" s="41"/>
      <c r="CO572" s="41"/>
      <c r="CP572" s="41"/>
      <c r="CQ572" s="41"/>
      <c r="CR572" s="41"/>
      <c r="CS572" s="41"/>
      <c r="CT572" s="41"/>
      <c r="CU572" s="41"/>
      <c r="CV572" s="41"/>
      <c r="CW572" s="41"/>
    </row>
    <row r="573" spans="1:101" ht="14.5" customHeight="1">
      <c r="A573" s="41" t="s">
        <v>11385</v>
      </c>
      <c r="B573" s="119" t="s">
        <v>11311</v>
      </c>
      <c r="C573" s="120" t="str">
        <f>MID(A573,1,12)</f>
        <v>A.100.14.101</v>
      </c>
      <c r="D573" s="135" t="s">
        <v>5</v>
      </c>
      <c r="E573" s="119" t="s">
        <v>6570</v>
      </c>
      <c r="F573" s="118" t="str">
        <f>MID(A573, 21,85)</f>
        <v>A517a</v>
      </c>
      <c r="G573" s="118">
        <f>H573+I573+J573+K573</f>
        <v>0.42022898379369999</v>
      </c>
      <c r="H573" s="118">
        <f>N573+O573+P573+Q573</f>
        <v>1.99273508E-2</v>
      </c>
      <c r="I573" s="118">
        <f>L573+M573+R573</f>
        <v>3.7417309399999994E-2</v>
      </c>
      <c r="J573" s="326">
        <f>S573+IF(T573="x",0,T573)+IF(U573="x",0,U573)+IF(V573="x",0,V573)+W573+X573</f>
        <v>0.21463959359370002</v>
      </c>
      <c r="K573" s="118">
        <v>0.14824472999999999</v>
      </c>
      <c r="L573" s="118">
        <v>2.2086453999999998E-2</v>
      </c>
      <c r="M573" s="118">
        <v>1.1663069E-2</v>
      </c>
      <c r="N573" s="118">
        <v>8.2955622000000003E-3</v>
      </c>
      <c r="O573" s="118">
        <v>2.9281524E-3</v>
      </c>
      <c r="P573" s="118">
        <v>4.4993710999999999E-3</v>
      </c>
      <c r="Q573" s="118">
        <v>4.2042651E-3</v>
      </c>
      <c r="R573" s="118">
        <v>3.6677863999999998E-3</v>
      </c>
      <c r="S573" s="118">
        <v>0.20850634000000001</v>
      </c>
      <c r="T573" s="330">
        <v>3.2782071E-5</v>
      </c>
      <c r="U573" s="118">
        <v>5.1151814E-3</v>
      </c>
      <c r="V573" s="330">
        <v>1.2513270000000001E-7</v>
      </c>
      <c r="W573" s="118">
        <v>9.8516498999999991E-4</v>
      </c>
      <c r="X573" s="118">
        <v>0</v>
      </c>
      <c r="Y573" s="41"/>
      <c r="Z573" s="327">
        <f>K573/0.133</f>
        <v>1.1146220300751879</v>
      </c>
      <c r="AA573" s="41"/>
      <c r="AB573" s="111">
        <v>13.710368000000001</v>
      </c>
      <c r="AC573" s="111">
        <v>12.447331999999999</v>
      </c>
      <c r="AD573" s="111">
        <v>0.69348988</v>
      </c>
      <c r="AE573" s="111">
        <v>0</v>
      </c>
      <c r="AF573" s="111">
        <v>0.56879486000000001</v>
      </c>
      <c r="AG573" s="122">
        <v>3.8668967000000002E-5</v>
      </c>
      <c r="AH573" s="111">
        <v>7.1246692000000004E-4</v>
      </c>
      <c r="AI573" s="41"/>
      <c r="AJ573" s="114">
        <v>2.8675203999999999E-2</v>
      </c>
      <c r="AK573" s="114">
        <v>2.6938053E-2</v>
      </c>
      <c r="AL573" s="114">
        <v>1.0921577000000001E-3</v>
      </c>
      <c r="AM573" s="114">
        <v>6.4499317999999999E-4</v>
      </c>
      <c r="AN573" s="113">
        <f>AQ573+AT573+AU573+AV573+AW573+BE573+BF573+BJ573</f>
        <v>1.61499123981048E-6</v>
      </c>
      <c r="AO573" s="112">
        <f>AR573+AS573+AX573+AY573+AZ573+BA573+BB573+BC573+BD573+BG573+BK573+BL573</f>
        <v>4.0390446217448991E-9</v>
      </c>
      <c r="AP573" s="112">
        <f>BH573+BI573</f>
        <v>9.0335180000000001E-2</v>
      </c>
      <c r="AQ573" s="328">
        <v>1.0397315000000001E-6</v>
      </c>
      <c r="AR573" s="328">
        <v>3.1372049999999998E-9</v>
      </c>
      <c r="AS573" s="328">
        <v>8.5706538E-14</v>
      </c>
      <c r="AT573" s="328">
        <v>2.7056135000000001E-10</v>
      </c>
      <c r="AU573" s="328">
        <v>1.8736048000000001E-13</v>
      </c>
      <c r="AV573" s="328">
        <v>1.2334796E-9</v>
      </c>
      <c r="AW573" s="328">
        <v>4.9428274999999997E-7</v>
      </c>
      <c r="AX573" s="328">
        <v>1.7588544E-10</v>
      </c>
      <c r="AY573" s="328">
        <v>5.6968823E-10</v>
      </c>
      <c r="AZ573" s="328">
        <v>5.8488585999999998E-12</v>
      </c>
      <c r="BA573" s="328">
        <v>3.1779664000000002E-14</v>
      </c>
      <c r="BB573" s="328">
        <v>3.319315E-11</v>
      </c>
      <c r="BC573" s="328">
        <v>4.7871741E-13</v>
      </c>
      <c r="BD573" s="328">
        <v>2.9810693000000001E-13</v>
      </c>
      <c r="BE573" s="328">
        <v>6.0535725000000002E-9</v>
      </c>
      <c r="BF573" s="328">
        <v>5.4318173000000003E-8</v>
      </c>
      <c r="BG573" s="328">
        <v>1.6961575000000001E-13</v>
      </c>
      <c r="BH573" s="329">
        <v>2.8964408000000001E-2</v>
      </c>
      <c r="BI573" s="329">
        <v>6.1370771999999997E-2</v>
      </c>
      <c r="BJ573" s="328">
        <v>1.9101015999999999E-8</v>
      </c>
      <c r="BK573" s="328">
        <v>1.1615482E-10</v>
      </c>
      <c r="BL573" s="328">
        <v>5.1968529000000003E-15</v>
      </c>
      <c r="BM573" s="41"/>
      <c r="BN573" s="111">
        <v>1.2734992999999999E-4</v>
      </c>
      <c r="BO573" s="122">
        <v>4.3298294000000004E-6</v>
      </c>
      <c r="BP573" s="122">
        <v>3.1078619999999999E-5</v>
      </c>
      <c r="BQ573" s="122">
        <v>4.2963980999999997E-7</v>
      </c>
      <c r="BR573" s="122">
        <v>5.6206194000000001E-6</v>
      </c>
      <c r="BS573" s="122">
        <v>8.8019547999999997E-7</v>
      </c>
      <c r="BT573" s="122">
        <v>1.2621744999999999E-7</v>
      </c>
      <c r="BU573" s="122">
        <v>1.2005579E-6</v>
      </c>
      <c r="BV573" s="122">
        <v>6.0378392999999999E-6</v>
      </c>
      <c r="BW573" s="122">
        <v>2.7819866999999998E-6</v>
      </c>
      <c r="BX573" s="122">
        <v>1.4082088999999999E-9</v>
      </c>
      <c r="BY573" s="122">
        <v>1.1890441999999999E-10</v>
      </c>
      <c r="BZ573" s="122">
        <v>2.4859294999999999E-11</v>
      </c>
      <c r="CA573" s="122">
        <v>1.89327E-6</v>
      </c>
      <c r="CB573" s="122">
        <v>1.5828432999999999E-5</v>
      </c>
      <c r="CC573" s="122">
        <v>5.4399082999999999E-5</v>
      </c>
      <c r="CD573" s="122">
        <v>2.7420899000000002E-6</v>
      </c>
      <c r="CE573" s="154"/>
      <c r="CF573" s="173"/>
      <c r="CG573" s="42" t="s">
        <v>1077</v>
      </c>
      <c r="CH573" s="42"/>
      <c r="CI573" s="42"/>
      <c r="CK573" s="50"/>
      <c r="CL573" s="41"/>
      <c r="CM573" s="41"/>
      <c r="CN573" s="41"/>
      <c r="CO573" s="41"/>
      <c r="CP573" s="41"/>
      <c r="CQ573" s="41"/>
      <c r="CR573" s="41"/>
      <c r="CS573" s="41"/>
      <c r="CT573" s="41"/>
      <c r="CU573" s="41"/>
      <c r="CV573" s="41"/>
      <c r="CW573" s="41"/>
    </row>
    <row r="574" spans="1:101" ht="14.5" customHeight="1">
      <c r="A574" s="41" t="s">
        <v>11383</v>
      </c>
      <c r="B574" s="119" t="s">
        <v>11311</v>
      </c>
      <c r="C574" s="120" t="str">
        <f>MID(A574,1,12)</f>
        <v>A.100.14.102</v>
      </c>
      <c r="D574" s="135" t="s">
        <v>5</v>
      </c>
      <c r="E574" s="119" t="s">
        <v>6570</v>
      </c>
      <c r="F574" s="118" t="str">
        <f>MID(A574, 21,85)</f>
        <v>A517b</v>
      </c>
      <c r="G574" s="118">
        <f>H574+I574+J574+K574</f>
        <v>0.38064248528042</v>
      </c>
      <c r="H574" s="118">
        <f>N574+O574+P574+Q574</f>
        <v>2.0286138799999999E-2</v>
      </c>
      <c r="I574" s="118">
        <f>L574+M574+R574</f>
        <v>3.5541938199999998E-2</v>
      </c>
      <c r="J574" s="326">
        <f>S574+IF(T574="x",0,T574)+IF(U574="x",0,U574)+IF(V574="x",0,V574)+W574+X574</f>
        <v>0.18079633828041997</v>
      </c>
      <c r="K574" s="118">
        <v>0.14401807</v>
      </c>
      <c r="L574" s="118">
        <v>2.1043270999999999E-2</v>
      </c>
      <c r="M574" s="118">
        <v>1.1260284000000001E-2</v>
      </c>
      <c r="N574" s="118">
        <v>8.3232888999999997E-3</v>
      </c>
      <c r="O574" s="118">
        <v>3.0495229000000001E-3</v>
      </c>
      <c r="P574" s="118">
        <v>3.8923705000000002E-3</v>
      </c>
      <c r="Q574" s="118">
        <v>5.0209564999999998E-3</v>
      </c>
      <c r="R574" s="118">
        <v>3.2383832000000001E-3</v>
      </c>
      <c r="S574" s="118">
        <v>0.17527114999999999</v>
      </c>
      <c r="T574" s="330">
        <v>4.3082854999999997E-5</v>
      </c>
      <c r="U574" s="118">
        <v>4.4922284000000002E-3</v>
      </c>
      <c r="V574" s="330">
        <v>1.6754542E-7</v>
      </c>
      <c r="W574" s="118">
        <v>9.8970947999999989E-4</v>
      </c>
      <c r="X574" s="118">
        <v>0</v>
      </c>
      <c r="Y574" s="41"/>
      <c r="Z574" s="327">
        <f>K574/0.133</f>
        <v>1.0828426315789472</v>
      </c>
      <c r="AA574" s="41"/>
      <c r="AB574" s="111">
        <v>13.213024000000001</v>
      </c>
      <c r="AC574" s="111">
        <v>12.113982</v>
      </c>
      <c r="AD574" s="111">
        <v>0.60903085000000001</v>
      </c>
      <c r="AE574" s="111">
        <v>0</v>
      </c>
      <c r="AF574" s="111">
        <v>0.47879229000000001</v>
      </c>
      <c r="AG574" s="111">
        <v>6.7542132999999999E-3</v>
      </c>
      <c r="AH574" s="111">
        <v>4.4650751000000002E-3</v>
      </c>
      <c r="AI574" s="41"/>
      <c r="AJ574" s="114">
        <v>2.7749618E-2</v>
      </c>
      <c r="AK574" s="114">
        <v>2.6103231000000001E-2</v>
      </c>
      <c r="AL574" s="114">
        <v>1.0617460999999999E-3</v>
      </c>
      <c r="AM574" s="114">
        <v>5.8464096000000005E-4</v>
      </c>
      <c r="AN574" s="113">
        <f>AQ574+AT574+AU574+AV574+AW574+BE574+BF574+BJ574</f>
        <v>1.5649418866779804E-6</v>
      </c>
      <c r="AO574" s="112">
        <f>AR574+AS574+AX574+AY574+AZ574+BA574+BB574+BC574+BD574+BG574+BK574+BL574</f>
        <v>3.9265756289716003E-9</v>
      </c>
      <c r="AP574" s="112">
        <f>BH574+BI574</f>
        <v>8.1882487000000004E-2</v>
      </c>
      <c r="AQ574" s="328">
        <v>1.0101345000000001E-6</v>
      </c>
      <c r="AR574" s="328">
        <v>3.0478990999999999E-9</v>
      </c>
      <c r="AS574" s="328">
        <v>8.3266761999999997E-14</v>
      </c>
      <c r="AT574" s="328">
        <v>2.7197126000000002E-10</v>
      </c>
      <c r="AU574" s="328">
        <v>1.0681798E-13</v>
      </c>
      <c r="AV574" s="328">
        <v>1.2376042E-9</v>
      </c>
      <c r="AW574" s="328">
        <v>4.7741490999999996E-7</v>
      </c>
      <c r="AX574" s="328">
        <v>1.7627494000000001E-10</v>
      </c>
      <c r="AY574" s="328">
        <v>5.4814803999999997E-10</v>
      </c>
      <c r="AZ574" s="328">
        <v>5.5661763000000003E-12</v>
      </c>
      <c r="BA574" s="328">
        <v>2.6721103999999999E-14</v>
      </c>
      <c r="BB574" s="328">
        <v>3.0941281000000001E-11</v>
      </c>
      <c r="BC574" s="328">
        <v>4.1597101999999999E-13</v>
      </c>
      <c r="BD574" s="328">
        <v>2.6969227999999998E-13</v>
      </c>
      <c r="BE574" s="328">
        <v>5.8785434000000001E-9</v>
      </c>
      <c r="BF574" s="328">
        <v>5.0815124000000002E-8</v>
      </c>
      <c r="BG574" s="328">
        <v>2.5457968000000002E-13</v>
      </c>
      <c r="BH574" s="329">
        <v>2.4078952000000001E-2</v>
      </c>
      <c r="BI574" s="329">
        <v>5.7803535000000003E-2</v>
      </c>
      <c r="BJ574" s="328">
        <v>1.9189127000000001E-8</v>
      </c>
      <c r="BK574" s="328">
        <v>1.1669063999999999E-10</v>
      </c>
      <c r="BL574" s="328">
        <v>5.2208256000000001E-15</v>
      </c>
      <c r="BM574" s="41"/>
      <c r="BN574" s="111">
        <v>1.0965672E-4</v>
      </c>
      <c r="BO574" s="122">
        <v>4.1834156000000003E-6</v>
      </c>
      <c r="BP574" s="122">
        <v>3.0192527E-5</v>
      </c>
      <c r="BQ574" s="122">
        <v>3.7933784999999999E-7</v>
      </c>
      <c r="BR574" s="122">
        <v>5.6057647E-6</v>
      </c>
      <c r="BS574" s="122">
        <v>8.6912325000000003E-7</v>
      </c>
      <c r="BT574" s="122">
        <v>1.1878031E-7</v>
      </c>
      <c r="BU574" s="122">
        <v>1.2067766000000001E-6</v>
      </c>
      <c r="BV574" s="122">
        <v>5.2232871999999998E-6</v>
      </c>
      <c r="BW574" s="122">
        <v>3.3223961E-6</v>
      </c>
      <c r="BX574" s="122">
        <v>8.0274148999999998E-10</v>
      </c>
      <c r="BY574" s="122">
        <v>1.7069301999999999E-10</v>
      </c>
      <c r="BZ574" s="122">
        <v>3.5918530000000002E-11</v>
      </c>
      <c r="CA574" s="122">
        <v>1.8778276999999999E-6</v>
      </c>
      <c r="CB574" s="122">
        <v>1.5324276999999999E-5</v>
      </c>
      <c r="CC574" s="122">
        <v>3.8597462E-5</v>
      </c>
      <c r="CD574" s="122">
        <v>2.7547390000000001E-6</v>
      </c>
      <c r="CE574" s="154"/>
      <c r="CF574" s="173"/>
      <c r="CG574" s="42" t="s">
        <v>1077</v>
      </c>
      <c r="CH574" s="42"/>
      <c r="CI574" s="42"/>
      <c r="CK574" s="50"/>
      <c r="CL574" s="41"/>
      <c r="CM574" s="41"/>
      <c r="CN574" s="41"/>
      <c r="CO574" s="41"/>
      <c r="CP574" s="41"/>
      <c r="CQ574" s="41"/>
      <c r="CR574" s="41"/>
      <c r="CS574" s="41"/>
      <c r="CT574" s="41"/>
      <c r="CU574" s="41"/>
      <c r="CV574" s="41"/>
      <c r="CW574" s="41"/>
    </row>
    <row r="575" spans="1:101" ht="14.5" customHeight="1">
      <c r="A575" s="41" t="s">
        <v>11381</v>
      </c>
      <c r="B575" s="119" t="s">
        <v>11311</v>
      </c>
      <c r="C575" s="120" t="str">
        <f>MID(A575,1,12)</f>
        <v>A.100.14.103</v>
      </c>
      <c r="D575" s="135" t="s">
        <v>5</v>
      </c>
      <c r="E575" s="119" t="s">
        <v>6570</v>
      </c>
      <c r="F575" s="118" t="str">
        <f>MID(A575, 21,85)</f>
        <v>S355J2G1W</v>
      </c>
      <c r="G575" s="118">
        <f>H575+I575+J575+K575</f>
        <v>0.22193698814171697</v>
      </c>
      <c r="H575" s="118">
        <f>N575+O575+P575+Q575</f>
        <v>1.5067043570000001E-2</v>
      </c>
      <c r="I575" s="118">
        <f>L575+M575+R575</f>
        <v>2.1979732299999999E-2</v>
      </c>
      <c r="J575" s="326">
        <f>S575+IF(T575="x",0,T575)+IF(U575="x",0,U575)+IF(V575="x",0,V575)+W575+X575</f>
        <v>6.4627052271716987E-2</v>
      </c>
      <c r="K575" s="118">
        <v>0.12026315999999999</v>
      </c>
      <c r="L575" s="118">
        <v>1.0936253999999999E-2</v>
      </c>
      <c r="M575" s="118">
        <v>9.5165205000000003E-3</v>
      </c>
      <c r="N575" s="118">
        <v>7.8886145999999997E-3</v>
      </c>
      <c r="O575" s="118">
        <v>2.8203760999999999E-3</v>
      </c>
      <c r="P575" s="118">
        <v>9.0499717000000002E-4</v>
      </c>
      <c r="Q575" s="118">
        <v>3.4530556999999998E-3</v>
      </c>
      <c r="R575" s="118">
        <v>1.5269578000000001E-3</v>
      </c>
      <c r="S575" s="118">
        <v>6.3108533999999994E-2</v>
      </c>
      <c r="T575" s="330">
        <v>1.4751931999999999E-5</v>
      </c>
      <c r="U575" s="118">
        <v>5.5178276000000001E-4</v>
      </c>
      <c r="V575" s="330">
        <v>5.6309716999999998E-8</v>
      </c>
      <c r="W575" s="118">
        <v>9.5192726999999999E-4</v>
      </c>
      <c r="X575" s="118">
        <v>0</v>
      </c>
      <c r="Y575" s="41"/>
      <c r="Z575" s="327">
        <f>K575/0.133</f>
        <v>0.90423428571428566</v>
      </c>
      <c r="AA575" s="41"/>
      <c r="AB575" s="111">
        <v>10.119208</v>
      </c>
      <c r="AC575" s="111">
        <v>10.008046</v>
      </c>
      <c r="AD575" s="111">
        <v>7.4807858000000005E-2</v>
      </c>
      <c r="AE575" s="111">
        <v>0</v>
      </c>
      <c r="AF575" s="111">
        <v>3.6015436999999997E-2</v>
      </c>
      <c r="AG575" s="122">
        <v>1.7401035000000001E-5</v>
      </c>
      <c r="AH575" s="111">
        <v>3.2061011999999999E-4</v>
      </c>
      <c r="AI575" s="41"/>
      <c r="AJ575" s="114">
        <v>2.1119135000000001E-2</v>
      </c>
      <c r="AK575" s="114">
        <v>1.9891182E-2</v>
      </c>
      <c r="AL575" s="114">
        <v>8.5968511E-4</v>
      </c>
      <c r="AM575" s="114">
        <v>3.6826855000000002E-4</v>
      </c>
      <c r="AN575" s="113">
        <f>AQ575+AT575+AU575+AV575+AW575+BE575+BF575+BJ575</f>
        <v>1.1925168815122141E-6</v>
      </c>
      <c r="AO575" s="112">
        <f>AR575+AS575+AX575+AY575+AZ575+BA575+BB575+BC575+BD575+BG575+BK575+BL575</f>
        <v>3.1793088164303E-9</v>
      </c>
      <c r="AP575" s="112">
        <f>BH575+BI575</f>
        <v>5.1578228000000004E-2</v>
      </c>
      <c r="AQ575" s="328">
        <v>8.4414137000000003E-7</v>
      </c>
      <c r="AR575" s="328">
        <v>2.5470533E-9</v>
      </c>
      <c r="AS575" s="328">
        <v>6.9583240000000002E-14</v>
      </c>
      <c r="AT575" s="328">
        <v>2.6068530000000001E-10</v>
      </c>
      <c r="AU575" s="328">
        <v>8.4312214000000001E-14</v>
      </c>
      <c r="AV575" s="328">
        <v>1.1729798E-9</v>
      </c>
      <c r="AW575" s="328">
        <v>2.8786247E-7</v>
      </c>
      <c r="AX575" s="328">
        <v>1.6636215999999999E-10</v>
      </c>
      <c r="AY575" s="328">
        <v>3.296359E-10</v>
      </c>
      <c r="AZ575" s="328">
        <v>4.1731100999999998E-12</v>
      </c>
      <c r="BA575" s="328">
        <v>1.3232154E-14</v>
      </c>
      <c r="BB575" s="328">
        <v>1.931837E-11</v>
      </c>
      <c r="BC575" s="328">
        <v>2.0414131000000001E-13</v>
      </c>
      <c r="BD575" s="328">
        <v>1.6170102E-13</v>
      </c>
      <c r="BE575" s="328">
        <v>4.9408220999999997E-9</v>
      </c>
      <c r="BF575" s="328">
        <v>3.5681889000000002E-8</v>
      </c>
      <c r="BG575" s="328">
        <v>7.6327085999999996E-14</v>
      </c>
      <c r="BH575" s="329">
        <v>1.0879865000000001E-2</v>
      </c>
      <c r="BI575" s="329">
        <v>4.0698363000000001E-2</v>
      </c>
      <c r="BJ575" s="328">
        <v>1.8456581E-8</v>
      </c>
      <c r="BK575" s="328">
        <v>1.1223597E-10</v>
      </c>
      <c r="BL575" s="328">
        <v>5.0215203000000003E-15</v>
      </c>
      <c r="BM575" s="41"/>
      <c r="BN575" s="122">
        <v>5.2283439999999998E-5</v>
      </c>
      <c r="BO575" s="122">
        <v>2.6584908000000001E-6</v>
      </c>
      <c r="BP575" s="122">
        <v>2.5212449999999999E-5</v>
      </c>
      <c r="BQ575" s="122">
        <v>1.7886613E-7</v>
      </c>
      <c r="BR575" s="122">
        <v>4.170609E-6</v>
      </c>
      <c r="BS575" s="122">
        <v>7.9267063000000003E-7</v>
      </c>
      <c r="BT575" s="122">
        <v>8.3592594999999999E-8</v>
      </c>
      <c r="BU575" s="122">
        <v>1.1517173999999999E-6</v>
      </c>
      <c r="BV575" s="122">
        <v>1.2144425E-6</v>
      </c>
      <c r="BW575" s="122">
        <v>2.2849070999999998E-6</v>
      </c>
      <c r="BX575" s="122">
        <v>6.3369399E-10</v>
      </c>
      <c r="BY575" s="122">
        <v>5.3506987999999998E-11</v>
      </c>
      <c r="BZ575" s="122">
        <v>1.1186683E-11</v>
      </c>
      <c r="CA575" s="122">
        <v>1.6563741999999999E-6</v>
      </c>
      <c r="CB575" s="122">
        <v>1.2103027E-5</v>
      </c>
      <c r="CC575" s="122">
        <v>-1.8739819999999999E-6</v>
      </c>
      <c r="CD575" s="122">
        <v>2.6495767000000002E-6</v>
      </c>
      <c r="CE575" s="154"/>
      <c r="CF575" s="173"/>
      <c r="CG575" s="42" t="s">
        <v>1077</v>
      </c>
      <c r="CH575" s="42"/>
      <c r="CI575" s="42"/>
      <c r="CK575" s="50"/>
      <c r="CL575" s="41"/>
      <c r="CM575" s="41"/>
      <c r="CN575" s="41"/>
      <c r="CO575" s="41"/>
      <c r="CP575" s="41"/>
      <c r="CQ575" s="41"/>
      <c r="CR575" s="41"/>
      <c r="CS575" s="41"/>
      <c r="CT575" s="41"/>
      <c r="CU575" s="41"/>
      <c r="CV575" s="41"/>
      <c r="CW575" s="41"/>
    </row>
    <row r="576" spans="1:101" ht="14.5" customHeight="1">
      <c r="A576" s="41" t="s">
        <v>11379</v>
      </c>
      <c r="B576" s="119" t="s">
        <v>11311</v>
      </c>
      <c r="C576" s="120" t="str">
        <f>MID(A576,1,12)</f>
        <v>A.100.14.104</v>
      </c>
      <c r="D576" s="135" t="s">
        <v>5</v>
      </c>
      <c r="E576" s="119" t="s">
        <v>6570</v>
      </c>
      <c r="F576" s="118" t="str">
        <f>MID(A576, 21,85)</f>
        <v>St14</v>
      </c>
      <c r="G576" s="118">
        <f>H576+I576+J576+K576</f>
        <v>0.22193698814171697</v>
      </c>
      <c r="H576" s="118">
        <f>N576+O576+P576+Q576</f>
        <v>1.5067043570000001E-2</v>
      </c>
      <c r="I576" s="118">
        <f>L576+M576+R576</f>
        <v>2.1979732299999999E-2</v>
      </c>
      <c r="J576" s="326">
        <f>S576+IF(T576="x",0,T576)+IF(U576="x",0,U576)+IF(V576="x",0,V576)+W576+X576</f>
        <v>6.4627052271716987E-2</v>
      </c>
      <c r="K576" s="118">
        <v>0.12026315999999999</v>
      </c>
      <c r="L576" s="118">
        <v>1.0936253999999999E-2</v>
      </c>
      <c r="M576" s="118">
        <v>9.5165205000000003E-3</v>
      </c>
      <c r="N576" s="118">
        <v>7.8886145999999997E-3</v>
      </c>
      <c r="O576" s="118">
        <v>2.8203760999999999E-3</v>
      </c>
      <c r="P576" s="118">
        <v>9.0499717000000002E-4</v>
      </c>
      <c r="Q576" s="118">
        <v>3.4530556999999998E-3</v>
      </c>
      <c r="R576" s="118">
        <v>1.5269578000000001E-3</v>
      </c>
      <c r="S576" s="118">
        <v>6.3108533999999994E-2</v>
      </c>
      <c r="T576" s="330">
        <v>1.4751931999999999E-5</v>
      </c>
      <c r="U576" s="118">
        <v>5.5178276000000001E-4</v>
      </c>
      <c r="V576" s="330">
        <v>5.6309716999999998E-8</v>
      </c>
      <c r="W576" s="118">
        <v>9.5192726999999999E-4</v>
      </c>
      <c r="X576" s="118">
        <v>0</v>
      </c>
      <c r="Y576" s="41"/>
      <c r="Z576" s="327">
        <f>K576/0.133</f>
        <v>0.90423428571428566</v>
      </c>
      <c r="AA576" s="41"/>
      <c r="AB576" s="111">
        <v>10.119208</v>
      </c>
      <c r="AC576" s="111">
        <v>10.008046</v>
      </c>
      <c r="AD576" s="111">
        <v>7.4807858000000005E-2</v>
      </c>
      <c r="AE576" s="111">
        <v>0</v>
      </c>
      <c r="AF576" s="111">
        <v>3.6015436999999997E-2</v>
      </c>
      <c r="AG576" s="122">
        <v>1.7401035000000001E-5</v>
      </c>
      <c r="AH576" s="111">
        <v>3.2061011999999999E-4</v>
      </c>
      <c r="AI576" s="41"/>
      <c r="AJ576" s="114">
        <v>2.1119135000000001E-2</v>
      </c>
      <c r="AK576" s="114">
        <v>1.9891182E-2</v>
      </c>
      <c r="AL576" s="114">
        <v>8.5968511E-4</v>
      </c>
      <c r="AM576" s="114">
        <v>3.6826855000000002E-4</v>
      </c>
      <c r="AN576" s="113">
        <f>AQ576+AT576+AU576+AV576+AW576+BE576+BF576+BJ576</f>
        <v>1.1925168815122141E-6</v>
      </c>
      <c r="AO576" s="112">
        <f>AR576+AS576+AX576+AY576+AZ576+BA576+BB576+BC576+BD576+BG576+BK576+BL576</f>
        <v>3.1793088164303E-9</v>
      </c>
      <c r="AP576" s="112">
        <f>BH576+BI576</f>
        <v>5.1578228000000004E-2</v>
      </c>
      <c r="AQ576" s="328">
        <v>8.4414137000000003E-7</v>
      </c>
      <c r="AR576" s="328">
        <v>2.5470533E-9</v>
      </c>
      <c r="AS576" s="328">
        <v>6.9583240000000002E-14</v>
      </c>
      <c r="AT576" s="328">
        <v>2.6068530000000001E-10</v>
      </c>
      <c r="AU576" s="328">
        <v>8.4312214000000001E-14</v>
      </c>
      <c r="AV576" s="328">
        <v>1.1729798E-9</v>
      </c>
      <c r="AW576" s="328">
        <v>2.8786247E-7</v>
      </c>
      <c r="AX576" s="328">
        <v>1.6636215999999999E-10</v>
      </c>
      <c r="AY576" s="328">
        <v>3.296359E-10</v>
      </c>
      <c r="AZ576" s="328">
        <v>4.1731100999999998E-12</v>
      </c>
      <c r="BA576" s="328">
        <v>1.3232154E-14</v>
      </c>
      <c r="BB576" s="328">
        <v>1.931837E-11</v>
      </c>
      <c r="BC576" s="328">
        <v>2.0414131000000001E-13</v>
      </c>
      <c r="BD576" s="328">
        <v>1.6170102E-13</v>
      </c>
      <c r="BE576" s="328">
        <v>4.9408220999999997E-9</v>
      </c>
      <c r="BF576" s="328">
        <v>3.5681889000000002E-8</v>
      </c>
      <c r="BG576" s="328">
        <v>7.6327085999999996E-14</v>
      </c>
      <c r="BH576" s="329">
        <v>1.0879865000000001E-2</v>
      </c>
      <c r="BI576" s="329">
        <v>4.0698363000000001E-2</v>
      </c>
      <c r="BJ576" s="328">
        <v>1.8456581E-8</v>
      </c>
      <c r="BK576" s="328">
        <v>1.1223597E-10</v>
      </c>
      <c r="BL576" s="328">
        <v>5.0215203000000003E-15</v>
      </c>
      <c r="BM576" s="41"/>
      <c r="BN576" s="122">
        <v>5.2283439999999998E-5</v>
      </c>
      <c r="BO576" s="122">
        <v>2.6584908000000001E-6</v>
      </c>
      <c r="BP576" s="122">
        <v>2.5212449999999999E-5</v>
      </c>
      <c r="BQ576" s="122">
        <v>1.7886613E-7</v>
      </c>
      <c r="BR576" s="122">
        <v>4.170609E-6</v>
      </c>
      <c r="BS576" s="122">
        <v>7.9267063000000003E-7</v>
      </c>
      <c r="BT576" s="122">
        <v>8.3592594999999999E-8</v>
      </c>
      <c r="BU576" s="122">
        <v>1.1517173999999999E-6</v>
      </c>
      <c r="BV576" s="122">
        <v>1.2144425E-6</v>
      </c>
      <c r="BW576" s="122">
        <v>2.2849070999999998E-6</v>
      </c>
      <c r="BX576" s="122">
        <v>6.3369399E-10</v>
      </c>
      <c r="BY576" s="122">
        <v>5.3506987999999998E-11</v>
      </c>
      <c r="BZ576" s="122">
        <v>1.1186683E-11</v>
      </c>
      <c r="CA576" s="122">
        <v>1.6563741999999999E-6</v>
      </c>
      <c r="CB576" s="122">
        <v>1.2103027E-5</v>
      </c>
      <c r="CC576" s="122">
        <v>-1.8739819999999999E-6</v>
      </c>
      <c r="CD576" s="122">
        <v>2.6495767000000002E-6</v>
      </c>
      <c r="CE576" s="154"/>
      <c r="CF576" s="173"/>
      <c r="CG576" s="42" t="s">
        <v>1077</v>
      </c>
      <c r="CH576" s="42"/>
      <c r="CI576" s="42"/>
      <c r="CK576" s="50"/>
      <c r="CL576" s="41"/>
      <c r="CM576" s="41"/>
      <c r="CN576" s="41"/>
      <c r="CO576" s="41"/>
      <c r="CP576" s="41"/>
      <c r="CQ576" s="41"/>
      <c r="CR576" s="41"/>
      <c r="CS576" s="41"/>
      <c r="CT576" s="41"/>
      <c r="CU576" s="41"/>
      <c r="CV576" s="41"/>
      <c r="CW576" s="41"/>
    </row>
    <row r="577" spans="1:101" ht="14.5" customHeight="1">
      <c r="B577" s="119" t="s">
        <v>11311</v>
      </c>
      <c r="C577" s="133" t="s">
        <v>55</v>
      </c>
      <c r="D577" s="133" t="s">
        <v>6</v>
      </c>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152"/>
      <c r="CF577" s="172"/>
      <c r="CK577" s="50"/>
      <c r="CL577" s="41"/>
      <c r="CM577" s="41"/>
      <c r="CN577" s="41"/>
      <c r="CO577" s="41"/>
      <c r="CP577" s="41"/>
      <c r="CQ577" s="41"/>
      <c r="CR577" s="41"/>
      <c r="CS577" s="41"/>
      <c r="CT577" s="41"/>
      <c r="CU577" s="41"/>
      <c r="CV577" s="41"/>
      <c r="CW577" s="41"/>
    </row>
    <row r="578" spans="1:101" ht="14.5" customHeight="1">
      <c r="A578" s="41" t="s">
        <v>11377</v>
      </c>
      <c r="B578" s="119" t="s">
        <v>11311</v>
      </c>
      <c r="C578" s="120" t="str">
        <f t="shared" ref="C578:C594" si="240">MID(A578,1,12)</f>
        <v>A.100.16.101</v>
      </c>
      <c r="D578" s="135" t="s">
        <v>6</v>
      </c>
      <c r="E578" s="119" t="s">
        <v>6570</v>
      </c>
      <c r="F578" s="118" t="str">
        <f t="shared" ref="F578:F594" si="241">MID(A578, 21,85)</f>
        <v>14NiCr14</v>
      </c>
      <c r="G578" s="118">
        <f t="shared" ref="G578:G594" si="242">H578+I578+J578+K578</f>
        <v>1.17192604204133</v>
      </c>
      <c r="H578" s="118">
        <f t="shared" ref="H578:H594" si="243">N578+O578+P578+Q578</f>
        <v>2.59560564E-2</v>
      </c>
      <c r="I578" s="118">
        <f t="shared" ref="I578:I594" si="244">L578+M578+R578</f>
        <v>0.44861871889999999</v>
      </c>
      <c r="J578" s="326">
        <f t="shared" ref="J578:J594" si="245">S578+IF(T578="x",0,T578)+IF(U578="x",0,U578)+IF(V578="x",0,V578)+W578+X578</f>
        <v>0.48389759674132993</v>
      </c>
      <c r="K578" s="118">
        <v>0.21345367000000001</v>
      </c>
      <c r="L578" s="118">
        <v>0.43290321999999998</v>
      </c>
      <c r="M578" s="118">
        <v>1.0967456E-2</v>
      </c>
      <c r="N578" s="118">
        <v>1.1610508E-2</v>
      </c>
      <c r="O578" s="118">
        <v>2.8236006000000001E-3</v>
      </c>
      <c r="P578" s="118">
        <v>7.9658770999999993E-3</v>
      </c>
      <c r="Q578" s="118">
        <v>3.5560707E-3</v>
      </c>
      <c r="R578" s="118">
        <v>4.7480428999999999E-3</v>
      </c>
      <c r="S578" s="118">
        <v>0.47357371999999998</v>
      </c>
      <c r="T578" s="118">
        <v>3.7407169999999998E-4</v>
      </c>
      <c r="U578" s="118">
        <v>8.9977093999999997E-3</v>
      </c>
      <c r="V578" s="330">
        <v>1.6096132999999999E-7</v>
      </c>
      <c r="W578" s="118">
        <v>9.5193467999999998E-4</v>
      </c>
      <c r="X578" s="118">
        <v>0</v>
      </c>
      <c r="Y578" s="41"/>
      <c r="Z578" s="327">
        <f t="shared" ref="Z578:Z594" si="246">K578/0.133</f>
        <v>1.6049148120300751</v>
      </c>
      <c r="AA578" s="41"/>
      <c r="AB578" s="111">
        <v>23.533901</v>
      </c>
      <c r="AC578" s="111">
        <v>21.219252999999998</v>
      </c>
      <c r="AD578" s="111">
        <v>1.2198629999999999</v>
      </c>
      <c r="AE578" s="111">
        <v>0</v>
      </c>
      <c r="AF578" s="111">
        <v>1.0943035999999999</v>
      </c>
      <c r="AG578" s="122">
        <v>3.7812153999999998E-5</v>
      </c>
      <c r="AH578" s="111">
        <v>4.4355799000000002E-4</v>
      </c>
      <c r="AI578" s="41"/>
      <c r="AJ578" s="114">
        <v>0.16378914</v>
      </c>
      <c r="AK578" s="114">
        <v>0.15868631</v>
      </c>
      <c r="AL578" s="114">
        <v>3.8402925000000001E-3</v>
      </c>
      <c r="AM578" s="114">
        <v>1.2625358E-3</v>
      </c>
      <c r="AN578" s="113">
        <f t="shared" ref="AN578:AN594" si="247">AQ578+AT578+AU578+AV578+AW578+BE578+BF578+BJ578</f>
        <v>9.5135677197538307E-6</v>
      </c>
      <c r="AO578" s="112">
        <f t="shared" ref="AO578:AO594" si="248">AR578+AS578+AX578+AY578+AZ578+BA578+BB578+BC578+BD578+BG578+BK578+BL578</f>
        <v>1.4202265179053404E-8</v>
      </c>
      <c r="AP578" s="112">
        <f t="shared" ref="AP578:AP594" si="249">BH578+BI578</f>
        <v>0.176825752</v>
      </c>
      <c r="AQ578" s="328">
        <v>1.4944151E-6</v>
      </c>
      <c r="AR578" s="328">
        <v>4.5090875999999998E-9</v>
      </c>
      <c r="AS578" s="328">
        <v>1.2318874999999999E-13</v>
      </c>
      <c r="AT578" s="328">
        <v>2.6088533E-10</v>
      </c>
      <c r="AU578" s="328">
        <v>1.0802383E-13</v>
      </c>
      <c r="AV578" s="328">
        <v>1.7258486E-9</v>
      </c>
      <c r="AW578" s="328">
        <v>7.9514109999999999E-6</v>
      </c>
      <c r="AX578" s="328">
        <v>2.9248323000000002E-10</v>
      </c>
      <c r="AY578" s="328">
        <v>9.2563485000000005E-9</v>
      </c>
      <c r="AZ578" s="328">
        <v>6.9933131000000004E-12</v>
      </c>
      <c r="BA578" s="328">
        <v>1.4034224E-14</v>
      </c>
      <c r="BB578" s="328">
        <v>2.4103578E-11</v>
      </c>
      <c r="BC578" s="328">
        <v>4.2018898000000001E-13</v>
      </c>
      <c r="BD578" s="328">
        <v>2.1294422E-13</v>
      </c>
      <c r="BE578" s="328">
        <v>5.8328468E-9</v>
      </c>
      <c r="BF578" s="328">
        <v>4.1465206000000001E-8</v>
      </c>
      <c r="BG578" s="328">
        <v>2.3674021999999999E-13</v>
      </c>
      <c r="BH578" s="329">
        <v>3.0781052E-2</v>
      </c>
      <c r="BI578" s="329">
        <v>0.1460447</v>
      </c>
      <c r="BJ578" s="328">
        <v>1.8456724999999999E-8</v>
      </c>
      <c r="BK578" s="328">
        <v>1.1223684E-10</v>
      </c>
      <c r="BL578" s="328">
        <v>5.0215593999999996E-15</v>
      </c>
      <c r="BM578" s="41"/>
      <c r="BN578" s="111">
        <v>2.2489662E-4</v>
      </c>
      <c r="BO578" s="122">
        <v>6.4202720999999999E-5</v>
      </c>
      <c r="BP578" s="122">
        <v>4.4749283000000002E-5</v>
      </c>
      <c r="BQ578" s="122">
        <v>5.5617459000000001E-7</v>
      </c>
      <c r="BR578" s="122">
        <v>5.4868333999999997E-5</v>
      </c>
      <c r="BS578" s="122">
        <v>7.9658030000000003E-7</v>
      </c>
      <c r="BT578" s="122">
        <v>1.5682382000000001E-7</v>
      </c>
      <c r="BU578" s="122">
        <v>1.1540673000000001E-6</v>
      </c>
      <c r="BV578" s="122">
        <v>1.0689645999999999E-5</v>
      </c>
      <c r="BW578" s="122">
        <v>2.3530727E-6</v>
      </c>
      <c r="BX578" s="122">
        <v>8.1181534999999996E-10</v>
      </c>
      <c r="BY578" s="122">
        <v>1.591181E-10</v>
      </c>
      <c r="BZ578" s="122">
        <v>1.4335220000000001E-11</v>
      </c>
      <c r="CA578" s="122">
        <v>8.9531022999999993E-6</v>
      </c>
      <c r="CB578" s="122">
        <v>2.7103482E-5</v>
      </c>
      <c r="CC578" s="122">
        <v>6.6627502999999997E-6</v>
      </c>
      <c r="CD578" s="122">
        <v>2.6495973E-6</v>
      </c>
      <c r="CE578" s="154"/>
      <c r="CF578" s="173"/>
      <c r="CG578" s="42" t="s">
        <v>1077</v>
      </c>
      <c r="CH578" s="42"/>
      <c r="CI578" s="42"/>
      <c r="CK578" s="50"/>
      <c r="CL578" s="41"/>
      <c r="CM578" s="41"/>
      <c r="CN578" s="41"/>
      <c r="CO578" s="41"/>
      <c r="CP578" s="41"/>
      <c r="CQ578" s="41"/>
      <c r="CR578" s="41"/>
      <c r="CS578" s="41"/>
      <c r="CT578" s="41"/>
      <c r="CU578" s="41"/>
      <c r="CV578" s="41"/>
      <c r="CW578" s="41"/>
    </row>
    <row r="579" spans="1:101" ht="14.5" customHeight="1">
      <c r="A579" s="41" t="s">
        <v>11375</v>
      </c>
      <c r="B579" s="119" t="s">
        <v>11311</v>
      </c>
      <c r="C579" s="120" t="str">
        <f t="shared" si="240"/>
        <v>A.100.16.102</v>
      </c>
      <c r="D579" s="135" t="s">
        <v>6</v>
      </c>
      <c r="E579" s="119" t="s">
        <v>6570</v>
      </c>
      <c r="F579" s="118" t="str">
        <f t="shared" si="241"/>
        <v>15Cr3</v>
      </c>
      <c r="G579" s="118">
        <f t="shared" si="242"/>
        <v>0.26784773458171701</v>
      </c>
      <c r="H579" s="118">
        <f t="shared" si="243"/>
        <v>1.89056412E-2</v>
      </c>
      <c r="I579" s="118">
        <f t="shared" si="244"/>
        <v>2.86677867E-2</v>
      </c>
      <c r="J579" s="326">
        <f t="shared" si="245"/>
        <v>7.6608916681717015E-2</v>
      </c>
      <c r="K579" s="118">
        <v>0.14366539</v>
      </c>
      <c r="L579" s="118">
        <v>1.5464623E-2</v>
      </c>
      <c r="M579" s="118">
        <v>1.0212038999999999E-2</v>
      </c>
      <c r="N579" s="118">
        <v>8.2988135999999997E-3</v>
      </c>
      <c r="O579" s="118">
        <v>2.9502132000000002E-3</v>
      </c>
      <c r="P579" s="118">
        <v>4.0003961000000003E-3</v>
      </c>
      <c r="Q579" s="118">
        <v>3.6562182999999998E-3</v>
      </c>
      <c r="R579" s="118">
        <v>2.9911247000000002E-3</v>
      </c>
      <c r="S579" s="118">
        <v>7.1388479000000005E-2</v>
      </c>
      <c r="T579" s="330">
        <v>1.4751931999999999E-5</v>
      </c>
      <c r="U579" s="118">
        <v>4.2097578E-3</v>
      </c>
      <c r="V579" s="330">
        <v>5.6309716999999998E-8</v>
      </c>
      <c r="W579" s="118">
        <v>9.9587164E-4</v>
      </c>
      <c r="X579" s="118">
        <v>0</v>
      </c>
      <c r="Y579" s="41"/>
      <c r="Z579" s="327">
        <f t="shared" si="246"/>
        <v>1.0801909022556391</v>
      </c>
      <c r="AA579" s="41"/>
      <c r="AB579" s="111">
        <v>13.159459999999999</v>
      </c>
      <c r="AC579" s="111">
        <v>12.093778</v>
      </c>
      <c r="AD579" s="111">
        <v>0.57073722000000005</v>
      </c>
      <c r="AE579" s="111">
        <v>0</v>
      </c>
      <c r="AF579" s="111">
        <v>0.49460590999999998</v>
      </c>
      <c r="AG579" s="122">
        <v>1.7401035000000001E-5</v>
      </c>
      <c r="AH579" s="111">
        <v>3.2061011999999999E-4</v>
      </c>
      <c r="AI579" s="41"/>
      <c r="AJ579" s="114">
        <v>2.5673822999999998E-2</v>
      </c>
      <c r="AK579" s="114">
        <v>2.4153362000000001E-2</v>
      </c>
      <c r="AL579" s="114">
        <v>1.0253424E-3</v>
      </c>
      <c r="AM579" s="114">
        <v>4.9511881000000003E-4</v>
      </c>
      <c r="AN579" s="113">
        <f t="shared" si="247"/>
        <v>1.448043305092215E-6</v>
      </c>
      <c r="AO579" s="112">
        <f t="shared" si="248"/>
        <v>3.7919467077785994E-9</v>
      </c>
      <c r="AP579" s="112">
        <f t="shared" si="249"/>
        <v>6.9344371000000002E-2</v>
      </c>
      <c r="AQ579" s="328">
        <v>1.0076537000000001E-6</v>
      </c>
      <c r="AR579" s="328">
        <v>3.0404125999999998E-9</v>
      </c>
      <c r="AS579" s="328">
        <v>8.3062259999999999E-14</v>
      </c>
      <c r="AT579" s="328">
        <v>2.7268937999999999E-10</v>
      </c>
      <c r="AU579" s="328">
        <v>8.4312214999999995E-14</v>
      </c>
      <c r="AV579" s="328">
        <v>1.2339662000000001E-9</v>
      </c>
      <c r="AW579" s="328">
        <v>3.7419073999999998E-7</v>
      </c>
      <c r="AX579" s="328">
        <v>1.7563349E-10</v>
      </c>
      <c r="AY579" s="328">
        <v>4.2993964000000002E-10</v>
      </c>
      <c r="AZ579" s="328">
        <v>5.5874958999999998E-12</v>
      </c>
      <c r="BA579" s="328">
        <v>1.4186631E-14</v>
      </c>
      <c r="BB579" s="328">
        <v>2.2281353999999999E-11</v>
      </c>
      <c r="BC579" s="328">
        <v>3.0514727000000002E-13</v>
      </c>
      <c r="BD579" s="328">
        <v>1.9097130000000001E-13</v>
      </c>
      <c r="BE579" s="328">
        <v>5.5523761999999998E-9</v>
      </c>
      <c r="BF579" s="328">
        <v>3.9831146000000001E-8</v>
      </c>
      <c r="BG579" s="328">
        <v>7.6327085999999996E-14</v>
      </c>
      <c r="BH579" s="329">
        <v>1.1479277E-2</v>
      </c>
      <c r="BI579" s="329">
        <v>5.7865093999999999E-2</v>
      </c>
      <c r="BJ579" s="328">
        <v>1.9308603E-8</v>
      </c>
      <c r="BK579" s="328">
        <v>1.1741717999999999E-10</v>
      </c>
      <c r="BL579" s="328">
        <v>5.2533316000000002E-15</v>
      </c>
      <c r="BM579" s="41"/>
      <c r="BN579" s="122">
        <v>6.9214042999999996E-5</v>
      </c>
      <c r="BO579" s="122">
        <v>3.3677171000000002E-6</v>
      </c>
      <c r="BP579" s="122">
        <v>3.0118588E-5</v>
      </c>
      <c r="BQ579" s="122">
        <v>3.5037393E-7</v>
      </c>
      <c r="BR579" s="122">
        <v>4.8461001999999999E-6</v>
      </c>
      <c r="BS579" s="122">
        <v>8.3007575999999995E-7</v>
      </c>
      <c r="BT579" s="122">
        <v>1.191803E-7</v>
      </c>
      <c r="BU579" s="122">
        <v>1.2045493999999999E-6</v>
      </c>
      <c r="BV579" s="122">
        <v>5.3682498999999999E-6</v>
      </c>
      <c r="BW579" s="122">
        <v>2.4193409E-6</v>
      </c>
      <c r="BX579" s="122">
        <v>6.3369399E-10</v>
      </c>
      <c r="BY579" s="122">
        <v>5.3506988999999998E-11</v>
      </c>
      <c r="BZ579" s="122">
        <v>1.1186683E-11</v>
      </c>
      <c r="CA579" s="122">
        <v>1.8134488000000001E-6</v>
      </c>
      <c r="CB579" s="122">
        <v>1.5253024E-5</v>
      </c>
      <c r="CC579" s="122">
        <v>7.5080612000000004E-7</v>
      </c>
      <c r="CD579" s="122">
        <v>2.7718905999999999E-6</v>
      </c>
      <c r="CE579" s="154"/>
      <c r="CF579" s="173"/>
      <c r="CG579" s="42" t="s">
        <v>1077</v>
      </c>
      <c r="CH579" s="42"/>
      <c r="CI579" s="42"/>
      <c r="CK579" s="50"/>
      <c r="CL579" s="41"/>
      <c r="CM579" s="41"/>
      <c r="CN579" s="41"/>
      <c r="CO579" s="41"/>
      <c r="CP579" s="41"/>
      <c r="CQ579" s="41"/>
      <c r="CR579" s="41"/>
      <c r="CS579" s="41"/>
      <c r="CT579" s="41"/>
      <c r="CU579" s="41"/>
      <c r="CV579" s="41"/>
      <c r="CW579" s="41"/>
    </row>
    <row r="580" spans="1:101" ht="14.5" customHeight="1">
      <c r="A580" s="41" t="s">
        <v>11373</v>
      </c>
      <c r="B580" s="119" t="s">
        <v>11311</v>
      </c>
      <c r="C580" s="120" t="str">
        <f t="shared" si="240"/>
        <v>A.100.16.103</v>
      </c>
      <c r="D580" s="135" t="s">
        <v>6</v>
      </c>
      <c r="E580" s="119" t="s">
        <v>6570</v>
      </c>
      <c r="F580" s="118" t="str">
        <f t="shared" si="241"/>
        <v>18NiCr8</v>
      </c>
      <c r="G580" s="118">
        <f t="shared" si="242"/>
        <v>0.83062438458064003</v>
      </c>
      <c r="H580" s="118">
        <f t="shared" si="243"/>
        <v>2.69896089E-2</v>
      </c>
      <c r="I580" s="118">
        <f t="shared" si="244"/>
        <v>0.27605285740000002</v>
      </c>
      <c r="J580" s="326">
        <f t="shared" si="245"/>
        <v>0.32114933828063996</v>
      </c>
      <c r="K580" s="118">
        <v>0.20643258</v>
      </c>
      <c r="L580" s="118">
        <v>0.25931167999999999</v>
      </c>
      <c r="M580" s="118">
        <v>1.0905000999999999E-2</v>
      </c>
      <c r="N580" s="118">
        <v>1.0183976000000001E-2</v>
      </c>
      <c r="O580" s="118">
        <v>2.8520663E-3</v>
      </c>
      <c r="P580" s="118">
        <v>1.0327497E-2</v>
      </c>
      <c r="Q580" s="118">
        <v>3.6260696000000002E-3</v>
      </c>
      <c r="R580" s="118">
        <v>5.8361764000000003E-3</v>
      </c>
      <c r="S580" s="118">
        <v>0.30815747999999998</v>
      </c>
      <c r="T580" s="118">
        <v>2.2007751E-4</v>
      </c>
      <c r="U580" s="118">
        <v>1.1809630999999999E-2</v>
      </c>
      <c r="V580" s="330">
        <v>1.1611064E-7</v>
      </c>
      <c r="W580" s="118">
        <v>9.6203366000000002E-4</v>
      </c>
      <c r="X580" s="118">
        <v>0</v>
      </c>
      <c r="Y580" s="41"/>
      <c r="Z580" s="327">
        <f t="shared" si="246"/>
        <v>1.5521246616541353</v>
      </c>
      <c r="AA580" s="41"/>
      <c r="AB580" s="111">
        <v>22.444134999999999</v>
      </c>
      <c r="AC580" s="111">
        <v>19.395562000000002</v>
      </c>
      <c r="AD580" s="111">
        <v>1.6010888000000001</v>
      </c>
      <c r="AE580" s="111">
        <v>0</v>
      </c>
      <c r="AF580" s="111">
        <v>1.4470643999999999</v>
      </c>
      <c r="AG580" s="122">
        <v>2.9064532E-5</v>
      </c>
      <c r="AH580" s="111">
        <v>3.9086604000000002E-4</v>
      </c>
      <c r="AI580" s="41"/>
      <c r="AJ580" s="114">
        <v>0.10921561</v>
      </c>
      <c r="AK580" s="114">
        <v>0.10534258000000001</v>
      </c>
      <c r="AL580" s="114">
        <v>2.7953539999999999E-3</v>
      </c>
      <c r="AM580" s="114">
        <v>1.0776786000000001E-3</v>
      </c>
      <c r="AN580" s="113">
        <f t="shared" si="247"/>
        <v>6.3155022262217093E-6</v>
      </c>
      <c r="AO580" s="112">
        <f t="shared" si="248"/>
        <v>1.0337847758245599E-8</v>
      </c>
      <c r="AP580" s="112">
        <f t="shared" si="249"/>
        <v>0.15093538400000001</v>
      </c>
      <c r="AQ580" s="328">
        <v>1.4454592999999999E-6</v>
      </c>
      <c r="AR580" s="328">
        <v>4.3613765000000002E-9</v>
      </c>
      <c r="AS580" s="328">
        <v>1.1915304000000001E-13</v>
      </c>
      <c r="AT580" s="328">
        <v>2.6355916E-10</v>
      </c>
      <c r="AU580" s="328">
        <v>9.7861709000000001E-14</v>
      </c>
      <c r="AV580" s="328">
        <v>1.5139564999999999E-9</v>
      </c>
      <c r="AW580" s="328">
        <v>4.7996662000000002E-6</v>
      </c>
      <c r="AX580" s="328">
        <v>2.4308328999999998E-10</v>
      </c>
      <c r="AY580" s="328">
        <v>5.5850519E-9</v>
      </c>
      <c r="AZ580" s="328">
        <v>7.9773186999999994E-12</v>
      </c>
      <c r="BA580" s="328">
        <v>1.4437112999999999E-14</v>
      </c>
      <c r="BB580" s="328">
        <v>2.5902545000000001E-11</v>
      </c>
      <c r="BC580" s="328">
        <v>4.9091173E-13</v>
      </c>
      <c r="BD580" s="328">
        <v>2.310861E-13</v>
      </c>
      <c r="BE580" s="328">
        <v>6.1800227000000004E-9</v>
      </c>
      <c r="BF580" s="328">
        <v>4.3766560000000003E-8</v>
      </c>
      <c r="BG580" s="328">
        <v>1.6799173E-13</v>
      </c>
      <c r="BH580" s="329">
        <v>2.2563224E-2</v>
      </c>
      <c r="BI580" s="329">
        <v>0.12837216000000001</v>
      </c>
      <c r="BJ580" s="328">
        <v>1.8652530000000001E-8</v>
      </c>
      <c r="BK580" s="328">
        <v>1.1342755E-10</v>
      </c>
      <c r="BL580" s="328">
        <v>5.0748326E-15</v>
      </c>
      <c r="BM580" s="41"/>
      <c r="BN580" s="111">
        <v>1.7711661999999999E-4</v>
      </c>
      <c r="BO580" s="122">
        <v>3.8895429E-5</v>
      </c>
      <c r="BP580" s="122">
        <v>4.3277352999999998E-5</v>
      </c>
      <c r="BQ580" s="122">
        <v>6.8363465999999995E-7</v>
      </c>
      <c r="BR580" s="122">
        <v>3.4042133999999997E-5</v>
      </c>
      <c r="BS580" s="122">
        <v>8.0508502000000001E-7</v>
      </c>
      <c r="BT580" s="122">
        <v>1.8211815E-7</v>
      </c>
      <c r="BU580" s="122">
        <v>1.1652054999999999E-6</v>
      </c>
      <c r="BV580" s="122">
        <v>1.3858774000000001E-5</v>
      </c>
      <c r="BW580" s="122">
        <v>2.3993914E-6</v>
      </c>
      <c r="BX580" s="122">
        <v>7.3547763000000002E-10</v>
      </c>
      <c r="BY580" s="122">
        <v>1.1385619000000001E-10</v>
      </c>
      <c r="BZ580" s="122">
        <v>1.2985847E-11</v>
      </c>
      <c r="CA580" s="122">
        <v>5.9869318000000004E-6</v>
      </c>
      <c r="CB580" s="122">
        <v>2.5389615999999999E-5</v>
      </c>
      <c r="CC580" s="122">
        <v>7.7523801000000008E-6</v>
      </c>
      <c r="CD580" s="122">
        <v>2.6777066E-6</v>
      </c>
      <c r="CE580" s="154"/>
      <c r="CF580" s="173"/>
      <c r="CG580" s="42" t="s">
        <v>1077</v>
      </c>
      <c r="CH580" s="42"/>
      <c r="CI580" s="42"/>
      <c r="CK580" s="50"/>
      <c r="CL580" s="41"/>
      <c r="CM580" s="41"/>
      <c r="CN580" s="41"/>
      <c r="CO580" s="41"/>
      <c r="CP580" s="41"/>
      <c r="CQ580" s="41"/>
      <c r="CR580" s="41"/>
      <c r="CS580" s="41"/>
      <c r="CT580" s="41"/>
      <c r="CU580" s="41"/>
      <c r="CV580" s="41"/>
      <c r="CW580" s="41"/>
    </row>
    <row r="581" spans="1:101" ht="14.5" customHeight="1">
      <c r="A581" s="41" t="s">
        <v>11371</v>
      </c>
      <c r="B581" s="119" t="s">
        <v>11311</v>
      </c>
      <c r="C581" s="120" t="str">
        <f t="shared" si="240"/>
        <v>A.100.16.104</v>
      </c>
      <c r="D581" s="135" t="s">
        <v>6</v>
      </c>
      <c r="E581" s="119" t="s">
        <v>6570</v>
      </c>
      <c r="F581" s="118" t="str">
        <f t="shared" si="241"/>
        <v>25CrMo4</v>
      </c>
      <c r="G581" s="118">
        <f t="shared" si="242"/>
        <v>0.418470306981717</v>
      </c>
      <c r="H581" s="118">
        <f t="shared" si="243"/>
        <v>2.1830108500000001E-2</v>
      </c>
      <c r="I581" s="118">
        <f t="shared" si="244"/>
        <v>3.9539806700000006E-2</v>
      </c>
      <c r="J581" s="326">
        <f t="shared" si="245"/>
        <v>0.20028077178171699</v>
      </c>
      <c r="K581" s="118">
        <v>0.15681961999999999</v>
      </c>
      <c r="L581" s="118">
        <v>2.3407585000000002E-2</v>
      </c>
      <c r="M581" s="118">
        <v>1.1604003E-2</v>
      </c>
      <c r="N581" s="118">
        <v>8.2941774999999995E-3</v>
      </c>
      <c r="O581" s="118">
        <v>2.9308122000000002E-3</v>
      </c>
      <c r="P581" s="118">
        <v>6.4259154000000001E-3</v>
      </c>
      <c r="Q581" s="118">
        <v>4.1792034000000004E-3</v>
      </c>
      <c r="R581" s="118">
        <v>4.5282187000000003E-3</v>
      </c>
      <c r="S581" s="118">
        <v>0.19225128</v>
      </c>
      <c r="T581" s="330">
        <v>1.4751931999999999E-5</v>
      </c>
      <c r="U581" s="118">
        <v>7.0253783000000002E-3</v>
      </c>
      <c r="V581" s="330">
        <v>5.6309716999999998E-8</v>
      </c>
      <c r="W581" s="118">
        <v>9.8930523999999991E-4</v>
      </c>
      <c r="X581" s="118">
        <v>0</v>
      </c>
      <c r="Y581" s="41"/>
      <c r="Z581" s="327">
        <f t="shared" si="246"/>
        <v>1.1790948872180449</v>
      </c>
      <c r="AA581" s="41"/>
      <c r="AB581" s="111">
        <v>15.073064</v>
      </c>
      <c r="AC581" s="111">
        <v>13.277866</v>
      </c>
      <c r="AD581" s="111">
        <v>0.95246452000000004</v>
      </c>
      <c r="AE581" s="111">
        <v>0</v>
      </c>
      <c r="AF581" s="111">
        <v>0.84239544</v>
      </c>
      <c r="AG581" s="122">
        <v>1.7401035000000001E-5</v>
      </c>
      <c r="AH581" s="111">
        <v>3.2061011999999999E-4</v>
      </c>
      <c r="AI581" s="41"/>
      <c r="AJ581" s="114">
        <v>3.0170411000000001E-2</v>
      </c>
      <c r="AK581" s="114">
        <v>2.8334738000000002E-2</v>
      </c>
      <c r="AL581" s="114">
        <v>1.1487962E-3</v>
      </c>
      <c r="AM581" s="114">
        <v>6.8687665000000001E-4</v>
      </c>
      <c r="AN581" s="113">
        <f t="shared" si="247"/>
        <v>1.6987253506722136E-6</v>
      </c>
      <c r="AO581" s="112">
        <f t="shared" si="248"/>
        <v>4.2485066070142008E-9</v>
      </c>
      <c r="AP581" s="112">
        <f t="shared" si="249"/>
        <v>9.6201210999999995E-2</v>
      </c>
      <c r="AQ581" s="328">
        <v>1.0994031E-6</v>
      </c>
      <c r="AR581" s="328">
        <v>3.3172421999999999E-9</v>
      </c>
      <c r="AS581" s="328">
        <v>9.0625677999999997E-14</v>
      </c>
      <c r="AT581" s="328">
        <v>2.7089566000000002E-10</v>
      </c>
      <c r="AU581" s="328">
        <v>8.4312214000000001E-14</v>
      </c>
      <c r="AV581" s="328">
        <v>1.2332695000000001E-9</v>
      </c>
      <c r="AW581" s="328">
        <v>5.1783152999999996E-7</v>
      </c>
      <c r="AX581" s="328">
        <v>1.7617110000000001E-10</v>
      </c>
      <c r="AY581" s="328">
        <v>5.9729550999999995E-10</v>
      </c>
      <c r="AZ581" s="328">
        <v>6.6663115999999998E-12</v>
      </c>
      <c r="BA581" s="328">
        <v>3.0145517000000002E-14</v>
      </c>
      <c r="BB581" s="328">
        <v>3.3462912000000001E-11</v>
      </c>
      <c r="BC581" s="328">
        <v>5.2183117000000004E-13</v>
      </c>
      <c r="BD581" s="328">
        <v>3.0144527E-13</v>
      </c>
      <c r="BE581" s="328">
        <v>6.2413101999999999E-9</v>
      </c>
      <c r="BF581" s="328">
        <v>5.4563871999999997E-8</v>
      </c>
      <c r="BG581" s="328">
        <v>7.6327085999999996E-14</v>
      </c>
      <c r="BH581" s="329">
        <v>2.6832759000000001E-2</v>
      </c>
      <c r="BI581" s="329">
        <v>6.9368451999999997E-2</v>
      </c>
      <c r="BJ581" s="328">
        <v>1.9181289000000001E-8</v>
      </c>
      <c r="BK581" s="328">
        <v>1.1664298000000001E-10</v>
      </c>
      <c r="BL581" s="328">
        <v>5.2186931999999998E-15</v>
      </c>
      <c r="BM581" s="41"/>
      <c r="BN581" s="111">
        <v>1.2964730000000001E-4</v>
      </c>
      <c r="BO581" s="122">
        <v>4.5188738999999998E-6</v>
      </c>
      <c r="BP581" s="122">
        <v>3.2876295000000002E-5</v>
      </c>
      <c r="BQ581" s="122">
        <v>5.3042417999999998E-7</v>
      </c>
      <c r="BR581" s="122">
        <v>5.7807086000000003E-6</v>
      </c>
      <c r="BS581" s="122">
        <v>8.7277396000000002E-7</v>
      </c>
      <c r="BT581" s="122">
        <v>1.4736712000000001E-7</v>
      </c>
      <c r="BU581" s="122">
        <v>1.1966549999999999E-6</v>
      </c>
      <c r="BV581" s="122">
        <v>8.6231260999999999E-6</v>
      </c>
      <c r="BW581" s="122">
        <v>2.7654032E-6</v>
      </c>
      <c r="BX581" s="122">
        <v>6.3369399E-10</v>
      </c>
      <c r="BY581" s="122">
        <v>5.3506987999999998E-11</v>
      </c>
      <c r="BZ581" s="122">
        <v>1.1186683E-11</v>
      </c>
      <c r="CA581" s="122">
        <v>1.9220053000000001E-6</v>
      </c>
      <c r="CB581" s="122">
        <v>1.7171829999999999E-5</v>
      </c>
      <c r="CC581" s="122">
        <v>5.0487530999999999E-5</v>
      </c>
      <c r="CD581" s="122">
        <v>2.7536137999999999E-6</v>
      </c>
      <c r="CE581" s="154"/>
      <c r="CF581" s="173"/>
      <c r="CG581" s="42" t="s">
        <v>1077</v>
      </c>
      <c r="CH581" s="42"/>
      <c r="CI581" s="42"/>
      <c r="CK581" s="50"/>
      <c r="CL581" s="41"/>
      <c r="CM581" s="41"/>
      <c r="CN581" s="41"/>
      <c r="CO581" s="41"/>
      <c r="CP581" s="41"/>
      <c r="CQ581" s="41"/>
      <c r="CR581" s="41"/>
      <c r="CS581" s="41"/>
      <c r="CT581" s="41"/>
      <c r="CU581" s="41"/>
      <c r="CV581" s="41"/>
      <c r="CW581" s="41"/>
    </row>
    <row r="582" spans="1:101" ht="14.5" customHeight="1">
      <c r="A582" s="41" t="s">
        <v>11369</v>
      </c>
      <c r="B582" s="119" t="s">
        <v>11311</v>
      </c>
      <c r="C582" s="120" t="str">
        <f t="shared" si="240"/>
        <v>A.100.16.105</v>
      </c>
      <c r="D582" s="135" t="s">
        <v>6</v>
      </c>
      <c r="E582" s="119" t="s">
        <v>6570</v>
      </c>
      <c r="F582" s="118" t="str">
        <f t="shared" si="241"/>
        <v>30CrNiMo8</v>
      </c>
      <c r="G582" s="118">
        <f t="shared" si="242"/>
        <v>1.0374388659206399</v>
      </c>
      <c r="H582" s="118">
        <f t="shared" si="243"/>
        <v>2.86659285E-2</v>
      </c>
      <c r="I582" s="118">
        <f t="shared" si="244"/>
        <v>0.28795870600000006</v>
      </c>
      <c r="J582" s="326">
        <f t="shared" si="245"/>
        <v>0.51028347142064001</v>
      </c>
      <c r="K582" s="118">
        <v>0.21053076000000001</v>
      </c>
      <c r="L582" s="118">
        <v>0.26808785000000002</v>
      </c>
      <c r="M582" s="118">
        <v>1.2938655E-2</v>
      </c>
      <c r="N582" s="118">
        <v>1.0181915E-2</v>
      </c>
      <c r="O582" s="118">
        <v>2.8401272000000001E-3</v>
      </c>
      <c r="P582" s="118">
        <v>1.1201091999999999E-2</v>
      </c>
      <c r="Q582" s="118">
        <v>4.4427942999999996E-3</v>
      </c>
      <c r="R582" s="118">
        <v>6.9322009999999998E-3</v>
      </c>
      <c r="S582" s="118">
        <v>0.49639235999999998</v>
      </c>
      <c r="T582" s="118">
        <v>2.2007751E-4</v>
      </c>
      <c r="U582" s="118">
        <v>1.2712925E-2</v>
      </c>
      <c r="V582" s="330">
        <v>1.1611064E-7</v>
      </c>
      <c r="W582" s="118">
        <v>9.5799280000000001E-4</v>
      </c>
      <c r="X582" s="118">
        <v>0</v>
      </c>
      <c r="Y582" s="41"/>
      <c r="Z582" s="327">
        <f t="shared" si="246"/>
        <v>1.5829380451127819</v>
      </c>
      <c r="AA582" s="41"/>
      <c r="AB582" s="111">
        <v>23.020484</v>
      </c>
      <c r="AC582" s="111">
        <v>19.744519</v>
      </c>
      <c r="AD582" s="111">
        <v>1.7235528</v>
      </c>
      <c r="AE582" s="111">
        <v>0</v>
      </c>
      <c r="AF582" s="111">
        <v>1.5519924</v>
      </c>
      <c r="AG582" s="122">
        <v>2.9064532E-5</v>
      </c>
      <c r="AH582" s="111">
        <v>3.9086604999999998E-4</v>
      </c>
      <c r="AI582" s="41"/>
      <c r="AJ582" s="114">
        <v>0.11298999</v>
      </c>
      <c r="AK582" s="114">
        <v>0.10883884000000001</v>
      </c>
      <c r="AL582" s="114">
        <v>2.8733131999999998E-3</v>
      </c>
      <c r="AM582" s="114">
        <v>1.2778333E-3</v>
      </c>
      <c r="AN582" s="113">
        <f t="shared" si="247"/>
        <v>6.5251102087017094E-6</v>
      </c>
      <c r="AO582" s="112">
        <f t="shared" si="248"/>
        <v>1.0626158224396598E-8</v>
      </c>
      <c r="AP582" s="112">
        <f t="shared" si="249"/>
        <v>0.178968242</v>
      </c>
      <c r="AQ582" s="328">
        <v>1.4740335E-6</v>
      </c>
      <c r="AR582" s="328">
        <v>4.4475914E-9</v>
      </c>
      <c r="AS582" s="328">
        <v>1.2150858000000001E-13</v>
      </c>
      <c r="AT582" s="328">
        <v>2.6245534000000002E-10</v>
      </c>
      <c r="AU582" s="328">
        <v>9.7861709000000001E-14</v>
      </c>
      <c r="AV582" s="328">
        <v>1.5136455000000001E-9</v>
      </c>
      <c r="AW582" s="328">
        <v>4.9586739000000002E-6</v>
      </c>
      <c r="AX582" s="328">
        <v>2.4344101999999998E-10</v>
      </c>
      <c r="AY582" s="328">
        <v>5.7702929999999996E-9</v>
      </c>
      <c r="AZ582" s="328">
        <v>8.5286279999999998E-12</v>
      </c>
      <c r="BA582" s="328">
        <v>3.9721360000000001E-14</v>
      </c>
      <c r="BB582" s="328">
        <v>4.1882617E-11</v>
      </c>
      <c r="BC582" s="328">
        <v>7.4872696000000002E-13</v>
      </c>
      <c r="BD582" s="328">
        <v>3.8743724999999999E-13</v>
      </c>
      <c r="BE582" s="328">
        <v>6.9362260000000001E-9</v>
      </c>
      <c r="BF582" s="328">
        <v>6.5116201E-8</v>
      </c>
      <c r="BG582" s="328">
        <v>1.6799173E-13</v>
      </c>
      <c r="BH582" s="329">
        <v>4.7088541999999997E-2</v>
      </c>
      <c r="BI582" s="329">
        <v>0.13187969999999999</v>
      </c>
      <c r="BJ582" s="328">
        <v>1.8574183E-8</v>
      </c>
      <c r="BK582" s="328">
        <v>1.1295112E-10</v>
      </c>
      <c r="BL582" s="328">
        <v>5.0535165999999999E-15</v>
      </c>
      <c r="BM582" s="41"/>
      <c r="BN582" s="111">
        <v>2.5978402999999998E-4</v>
      </c>
      <c r="BO582" s="122">
        <v>4.0170909999999999E-5</v>
      </c>
      <c r="BP582" s="122">
        <v>4.4136513000000002E-5</v>
      </c>
      <c r="BQ582" s="122">
        <v>8.1201945999999999E-7</v>
      </c>
      <c r="BR582" s="122">
        <v>3.5084398E-5</v>
      </c>
      <c r="BS582" s="122">
        <v>8.7773439E-7</v>
      </c>
      <c r="BT582" s="122">
        <v>1.9654034E-7</v>
      </c>
      <c r="BU582" s="122">
        <v>1.1603473999999999E-6</v>
      </c>
      <c r="BV582" s="122">
        <v>1.5031076E-5</v>
      </c>
      <c r="BW582" s="122">
        <v>2.9398228999999998E-6</v>
      </c>
      <c r="BX582" s="122">
        <v>7.3547763000000002E-10</v>
      </c>
      <c r="BY582" s="122">
        <v>1.1385619000000001E-10</v>
      </c>
      <c r="BZ582" s="122">
        <v>1.2985847E-11</v>
      </c>
      <c r="CA582" s="122">
        <v>6.0912518000000001E-6</v>
      </c>
      <c r="CB582" s="122">
        <v>2.5968009000000001E-5</v>
      </c>
      <c r="CC582" s="122">
        <v>8.4648086000000002E-5</v>
      </c>
      <c r="CD582" s="122">
        <v>2.6664593E-6</v>
      </c>
      <c r="CE582" s="154"/>
      <c r="CF582" s="173"/>
      <c r="CG582" s="42" t="s">
        <v>1077</v>
      </c>
      <c r="CH582" s="42"/>
      <c r="CI582" s="42"/>
      <c r="CK582" s="50"/>
      <c r="CL582" s="41"/>
      <c r="CM582" s="41"/>
      <c r="CN582" s="41"/>
      <c r="CO582" s="41"/>
      <c r="CP582" s="41"/>
      <c r="CQ582" s="41"/>
      <c r="CR582" s="41"/>
      <c r="CS582" s="41"/>
      <c r="CT582" s="41"/>
      <c r="CU582" s="41"/>
      <c r="CV582" s="41"/>
      <c r="CW582" s="41"/>
    </row>
    <row r="583" spans="1:101" ht="14.5" customHeight="1">
      <c r="A583" s="41" t="s">
        <v>11367</v>
      </c>
      <c r="B583" s="119" t="s">
        <v>11311</v>
      </c>
      <c r="C583" s="120" t="str">
        <f t="shared" si="240"/>
        <v>A.100.16.106</v>
      </c>
      <c r="D583" s="135" t="s">
        <v>6</v>
      </c>
      <c r="E583" s="119" t="s">
        <v>6570</v>
      </c>
      <c r="F583" s="118" t="str">
        <f t="shared" si="241"/>
        <v>34Cr4</v>
      </c>
      <c r="G583" s="118">
        <f t="shared" si="242"/>
        <v>0.29933362345606002</v>
      </c>
      <c r="H583" s="118">
        <f t="shared" si="243"/>
        <v>2.0812070000000002E-2</v>
      </c>
      <c r="I583" s="118">
        <f t="shared" si="244"/>
        <v>3.2042451600000001E-2</v>
      </c>
      <c r="J583" s="326">
        <f t="shared" si="245"/>
        <v>8.8663421856060007E-2</v>
      </c>
      <c r="K583" s="118">
        <v>0.15781568000000001</v>
      </c>
      <c r="L583" s="118">
        <v>1.7791491E-2</v>
      </c>
      <c r="M583" s="118">
        <v>1.0408158000000001E-2</v>
      </c>
      <c r="N583" s="118">
        <v>8.3691760000000007E-3</v>
      </c>
      <c r="O583" s="118">
        <v>2.9407396000000001E-3</v>
      </c>
      <c r="P583" s="118">
        <v>5.8521019999999997E-3</v>
      </c>
      <c r="Q583" s="118">
        <v>3.6500524000000001E-3</v>
      </c>
      <c r="R583" s="118">
        <v>3.8428026E-3</v>
      </c>
      <c r="S583" s="118">
        <v>8.1246139999999994E-2</v>
      </c>
      <c r="T583" s="330">
        <v>4.9173106999999998E-5</v>
      </c>
      <c r="U583" s="118">
        <v>6.3814413000000004E-3</v>
      </c>
      <c r="V583" s="330">
        <v>1.8769906E-7</v>
      </c>
      <c r="W583" s="118">
        <v>9.8647975E-4</v>
      </c>
      <c r="X583" s="118">
        <v>0</v>
      </c>
      <c r="Y583" s="41"/>
      <c r="Z583" s="327">
        <f t="shared" si="246"/>
        <v>1.1865840601503759</v>
      </c>
      <c r="AA583" s="41"/>
      <c r="AB583" s="111">
        <v>14.950984999999999</v>
      </c>
      <c r="AC583" s="111">
        <v>13.315082</v>
      </c>
      <c r="AD583" s="111">
        <v>0.86516285999999998</v>
      </c>
      <c r="AE583" s="111">
        <v>0</v>
      </c>
      <c r="AF583" s="111">
        <v>0.76961345999999997</v>
      </c>
      <c r="AG583" s="122">
        <v>5.8003452000000003E-5</v>
      </c>
      <c r="AH583" s="111">
        <v>1.0687004E-3</v>
      </c>
      <c r="AI583" s="41"/>
      <c r="AJ583" s="114">
        <v>2.8242007E-2</v>
      </c>
      <c r="AK583" s="114">
        <v>2.6542369E-2</v>
      </c>
      <c r="AL583" s="114">
        <v>1.1203553000000001E-3</v>
      </c>
      <c r="AM583" s="114">
        <v>5.7928315000000004E-4</v>
      </c>
      <c r="AN583" s="113">
        <f t="shared" si="247"/>
        <v>1.5912690961807198E-6</v>
      </c>
      <c r="AO583" s="112">
        <f t="shared" si="248"/>
        <v>4.1433258673553998E-9</v>
      </c>
      <c r="AP583" s="112">
        <f t="shared" si="249"/>
        <v>8.1132092999999988E-2</v>
      </c>
      <c r="AQ583" s="328">
        <v>1.1066828999999999E-6</v>
      </c>
      <c r="AR583" s="328">
        <v>3.3392197999999999E-9</v>
      </c>
      <c r="AS583" s="328">
        <v>9.1225600000000003E-14</v>
      </c>
      <c r="AT583" s="328">
        <v>2.7164473999999998E-10</v>
      </c>
      <c r="AU583" s="328">
        <v>2.8104072E-13</v>
      </c>
      <c r="AV583" s="328">
        <v>1.2444247E-9</v>
      </c>
      <c r="AW583" s="328">
        <v>4.1715848999999999E-7</v>
      </c>
      <c r="AX583" s="328">
        <v>1.7754398000000001E-10</v>
      </c>
      <c r="AY583" s="328">
        <v>4.7966101999999997E-10</v>
      </c>
      <c r="AZ583" s="328">
        <v>6.3000063999999999E-12</v>
      </c>
      <c r="BA583" s="328">
        <v>1.4277297000000001E-14</v>
      </c>
      <c r="BB583" s="328">
        <v>2.3363260999999999E-11</v>
      </c>
      <c r="BC583" s="328">
        <v>3.5985278000000001E-13</v>
      </c>
      <c r="BD583" s="328">
        <v>2.0297687000000001E-13</v>
      </c>
      <c r="BE583" s="328">
        <v>5.7586886999999997E-9</v>
      </c>
      <c r="BF583" s="328">
        <v>4.1026159999999998E-8</v>
      </c>
      <c r="BG583" s="328">
        <v>2.5442362000000002E-13</v>
      </c>
      <c r="BH583" s="329">
        <v>1.2051869E-2</v>
      </c>
      <c r="BI583" s="329">
        <v>6.9080223999999996E-2</v>
      </c>
      <c r="BJ583" s="328">
        <v>1.9126507000000001E-8</v>
      </c>
      <c r="BK583" s="328">
        <v>1.1630984E-10</v>
      </c>
      <c r="BL583" s="328">
        <v>5.2037884000000004E-15</v>
      </c>
      <c r="BM583" s="41"/>
      <c r="BN583" s="122">
        <v>7.8961934E-5</v>
      </c>
      <c r="BO583" s="122">
        <v>3.7123717000000001E-6</v>
      </c>
      <c r="BP583" s="122">
        <v>3.3085111999999999E-5</v>
      </c>
      <c r="BQ583" s="122">
        <v>4.5014420000000002E-7</v>
      </c>
      <c r="BR583" s="122">
        <v>5.1185773999999998E-6</v>
      </c>
      <c r="BS583" s="122">
        <v>8.3399109999999999E-7</v>
      </c>
      <c r="BT583" s="122">
        <v>1.3787316E-7</v>
      </c>
      <c r="BU583" s="122">
        <v>1.2102117999999999E-6</v>
      </c>
      <c r="BV583" s="122">
        <v>7.8531089000000008E-6</v>
      </c>
      <c r="BW583" s="122">
        <v>2.415261E-6</v>
      </c>
      <c r="BX583" s="122">
        <v>2.1123132999999999E-9</v>
      </c>
      <c r="BY583" s="122">
        <v>1.7835663E-10</v>
      </c>
      <c r="BZ583" s="122">
        <v>3.7288942999999999E-11</v>
      </c>
      <c r="CA583" s="122">
        <v>1.8732570999999999E-6</v>
      </c>
      <c r="CB583" s="122">
        <v>1.7087308E-5</v>
      </c>
      <c r="CC583" s="122">
        <v>2.4366413E-6</v>
      </c>
      <c r="CD583" s="122">
        <v>2.7457493999999999E-6</v>
      </c>
      <c r="CE583" s="154"/>
      <c r="CF583" s="173"/>
      <c r="CG583" s="42" t="s">
        <v>1077</v>
      </c>
      <c r="CH583" s="42"/>
      <c r="CI583" s="42"/>
      <c r="CK583" s="50"/>
      <c r="CL583" s="41"/>
      <c r="CM583" s="41"/>
      <c r="CN583" s="41"/>
      <c r="CO583" s="41"/>
      <c r="CP583" s="41"/>
      <c r="CQ583" s="41"/>
      <c r="CR583" s="41"/>
      <c r="CS583" s="41"/>
      <c r="CT583" s="41"/>
      <c r="CU583" s="41"/>
      <c r="CV583" s="41"/>
      <c r="CW583" s="41"/>
    </row>
    <row r="584" spans="1:101" ht="14.5" customHeight="1">
      <c r="A584" s="41" t="s">
        <v>11365</v>
      </c>
      <c r="B584" s="119" t="s">
        <v>11311</v>
      </c>
      <c r="C584" s="120" t="str">
        <f t="shared" si="240"/>
        <v>A.100.16.107</v>
      </c>
      <c r="D584" s="135" t="s">
        <v>6</v>
      </c>
      <c r="E584" s="119" t="s">
        <v>6570</v>
      </c>
      <c r="F584" s="118" t="str">
        <f t="shared" si="241"/>
        <v>34CrAl6</v>
      </c>
      <c r="G584" s="118">
        <f t="shared" si="242"/>
        <v>0.33078085963708004</v>
      </c>
      <c r="H584" s="118">
        <f t="shared" si="243"/>
        <v>2.3311241900000002E-2</v>
      </c>
      <c r="I584" s="118">
        <f t="shared" si="244"/>
        <v>3.8173862399999994E-2</v>
      </c>
      <c r="J584" s="326">
        <f t="shared" si="245"/>
        <v>9.6094455337080012E-2</v>
      </c>
      <c r="K584" s="118">
        <v>0.1732013</v>
      </c>
      <c r="L584" s="118">
        <v>2.255101E-2</v>
      </c>
      <c r="M584" s="118">
        <v>1.0814615E-2</v>
      </c>
      <c r="N584" s="118">
        <v>8.5827621999999999E-3</v>
      </c>
      <c r="O584" s="118">
        <v>2.9416653000000001E-3</v>
      </c>
      <c r="P584" s="118">
        <v>8.0571337E-3</v>
      </c>
      <c r="Q584" s="118">
        <v>3.7296807000000002E-3</v>
      </c>
      <c r="R584" s="118">
        <v>4.8082374000000001E-3</v>
      </c>
      <c r="S584" s="118">
        <v>8.4700373999999995E-2</v>
      </c>
      <c r="T584" s="330">
        <v>5.6967813000000003E-5</v>
      </c>
      <c r="U584" s="118">
        <v>1.035866E-2</v>
      </c>
      <c r="V584" s="330">
        <v>2.5779408000000001E-7</v>
      </c>
      <c r="W584" s="118">
        <v>9.7819572999999996E-4</v>
      </c>
      <c r="X584" s="118">
        <v>0</v>
      </c>
      <c r="Y584" s="41"/>
      <c r="Z584" s="327">
        <f t="shared" si="246"/>
        <v>1.3022654135338345</v>
      </c>
      <c r="AA584" s="41"/>
      <c r="AB584" s="111">
        <v>17.428338</v>
      </c>
      <c r="AC584" s="111">
        <v>14.80254</v>
      </c>
      <c r="AD584" s="111">
        <v>1.4043502000000001</v>
      </c>
      <c r="AE584" s="111">
        <v>0</v>
      </c>
      <c r="AF584" s="111">
        <v>1.1100802000000001</v>
      </c>
      <c r="AG584" s="111">
        <v>6.9165106000000004E-2</v>
      </c>
      <c r="AH584" s="111">
        <v>4.2203141E-2</v>
      </c>
      <c r="AI584" s="41"/>
      <c r="AJ584" s="114">
        <v>3.1735485000000001E-2</v>
      </c>
      <c r="AK584" s="114">
        <v>2.9841422999999999E-2</v>
      </c>
      <c r="AL584" s="114">
        <v>1.2372756999999999E-3</v>
      </c>
      <c r="AM584" s="114">
        <v>6.5678600000000002E-4</v>
      </c>
      <c r="AN584" s="113">
        <f t="shared" si="247"/>
        <v>1.78905419458468E-6</v>
      </c>
      <c r="AO584" s="112">
        <f t="shared" si="248"/>
        <v>4.5757238335202986E-9</v>
      </c>
      <c r="AP584" s="112">
        <f t="shared" si="249"/>
        <v>9.1986835000000003E-2</v>
      </c>
      <c r="AQ584" s="328">
        <v>1.2137921000000001E-6</v>
      </c>
      <c r="AR584" s="328">
        <v>3.6623860000000002E-9</v>
      </c>
      <c r="AS584" s="328">
        <v>1.0005533E-13</v>
      </c>
      <c r="AT584" s="328">
        <v>2.6841096999999999E-10</v>
      </c>
      <c r="AU584" s="328">
        <v>1.5021467999999999E-13</v>
      </c>
      <c r="AV584" s="328">
        <v>1.276178E-9</v>
      </c>
      <c r="AW584" s="328">
        <v>5.0604974000000002E-7</v>
      </c>
      <c r="AX584" s="328">
        <v>1.8245477999999999E-10</v>
      </c>
      <c r="AY584" s="328">
        <v>5.8260241999999996E-10</v>
      </c>
      <c r="AZ584" s="328">
        <v>7.1089477000000002E-12</v>
      </c>
      <c r="BA584" s="328">
        <v>1.4405600999999999E-14</v>
      </c>
      <c r="BB584" s="328">
        <v>2.4681213000000001E-11</v>
      </c>
      <c r="BC584" s="328">
        <v>4.2178689999999999E-13</v>
      </c>
      <c r="BD584" s="328">
        <v>2.1873794999999999E-13</v>
      </c>
      <c r="BE584" s="328">
        <v>6.2269413999999996E-9</v>
      </c>
      <c r="BF584" s="328">
        <v>4.2474783000000002E-8</v>
      </c>
      <c r="BG584" s="328">
        <v>3.9720694999999999E-13</v>
      </c>
      <c r="BH584" s="329">
        <v>1.1700731000000001E-2</v>
      </c>
      <c r="BI584" s="329">
        <v>8.0286103999999997E-2</v>
      </c>
      <c r="BJ584" s="328">
        <v>1.8965891000000001E-8</v>
      </c>
      <c r="BK584" s="328">
        <v>1.1533312E-10</v>
      </c>
      <c r="BL584" s="328">
        <v>5.1600892999999999E-15</v>
      </c>
      <c r="BM584" s="41"/>
      <c r="BN584" s="122">
        <v>9.1169951000000002E-5</v>
      </c>
      <c r="BO584" s="122">
        <v>4.4309676999999997E-6</v>
      </c>
      <c r="BP584" s="122">
        <v>3.6310614999999999E-5</v>
      </c>
      <c r="BQ584" s="122">
        <v>5.6322717999999998E-7</v>
      </c>
      <c r="BR584" s="122">
        <v>5.6981121E-6</v>
      </c>
      <c r="BS584" s="122">
        <v>8.5192340999999995E-7</v>
      </c>
      <c r="BT584" s="122">
        <v>1.5913171999999999E-7</v>
      </c>
      <c r="BU584" s="122">
        <v>1.2367017E-6</v>
      </c>
      <c r="BV584" s="122">
        <v>1.0812106000000001E-5</v>
      </c>
      <c r="BW584" s="122">
        <v>2.4679513999999998E-6</v>
      </c>
      <c r="BX584" s="122">
        <v>1.1287709999999999E-9</v>
      </c>
      <c r="BY584" s="122">
        <v>2.6560762000000002E-10</v>
      </c>
      <c r="BZ584" s="122">
        <v>1.993359E-11</v>
      </c>
      <c r="CA584" s="122">
        <v>1.9800809000000001E-6</v>
      </c>
      <c r="CB584" s="122">
        <v>1.9578654E-5</v>
      </c>
      <c r="CC584" s="122">
        <v>4.3563739000000001E-6</v>
      </c>
      <c r="CD584" s="122">
        <v>2.7226918000000001E-6</v>
      </c>
      <c r="CE584" s="154"/>
      <c r="CF584" s="173"/>
      <c r="CG584" s="42" t="s">
        <v>1077</v>
      </c>
      <c r="CH584" s="42"/>
      <c r="CI584" s="42"/>
      <c r="CK584" s="50"/>
      <c r="CL584" s="41"/>
      <c r="CM584" s="41"/>
      <c r="CN584" s="41"/>
      <c r="CO584" s="41"/>
      <c r="CP584" s="41"/>
      <c r="CQ584" s="41"/>
      <c r="CR584" s="41"/>
      <c r="CS584" s="41"/>
      <c r="CT584" s="41"/>
      <c r="CU584" s="41"/>
      <c r="CV584" s="41"/>
      <c r="CW584" s="41"/>
    </row>
    <row r="585" spans="1:101" ht="14.5" customHeight="1">
      <c r="A585" s="41" t="s">
        <v>11363</v>
      </c>
      <c r="B585" s="119" t="s">
        <v>11311</v>
      </c>
      <c r="C585" s="120" t="str">
        <f t="shared" si="240"/>
        <v>A.100.16.108</v>
      </c>
      <c r="D585" s="135" t="s">
        <v>6</v>
      </c>
      <c r="E585" s="119" t="s">
        <v>6570</v>
      </c>
      <c r="F585" s="118" t="str">
        <f t="shared" si="241"/>
        <v>35NiCr18</v>
      </c>
      <c r="G585" s="118">
        <f t="shared" si="242"/>
        <v>1.4065816505218001</v>
      </c>
      <c r="H585" s="118">
        <f t="shared" si="243"/>
        <v>2.5892611400000001E-2</v>
      </c>
      <c r="I585" s="118">
        <f t="shared" si="244"/>
        <v>0.5648062398</v>
      </c>
      <c r="J585" s="326">
        <f t="shared" si="245"/>
        <v>0.59421743932180004</v>
      </c>
      <c r="K585" s="118">
        <v>0.22166536000000001</v>
      </c>
      <c r="L585" s="118">
        <v>0.54945018999999995</v>
      </c>
      <c r="M585" s="118">
        <v>1.1049402999999999E-2</v>
      </c>
      <c r="N585" s="118">
        <v>1.2560414000000001E-2</v>
      </c>
      <c r="O585" s="118">
        <v>2.8006438000000001E-3</v>
      </c>
      <c r="P585" s="118">
        <v>7.0179713999999997E-3</v>
      </c>
      <c r="Q585" s="118">
        <v>3.5135822E-3</v>
      </c>
      <c r="R585" s="118">
        <v>4.3066468000000002E-3</v>
      </c>
      <c r="S585" s="118">
        <v>0.58492321000000003</v>
      </c>
      <c r="T585" s="118">
        <v>4.7673448999999997E-4</v>
      </c>
      <c r="U585" s="118">
        <v>7.8734488999999998E-3</v>
      </c>
      <c r="V585" s="330">
        <v>1.9086179999999999E-7</v>
      </c>
      <c r="W585" s="118">
        <v>9.4385507E-4</v>
      </c>
      <c r="X585" s="118">
        <v>0</v>
      </c>
      <c r="Y585" s="41"/>
      <c r="Z585" s="327">
        <f t="shared" si="246"/>
        <v>1.6666568421052632</v>
      </c>
      <c r="AA585" s="41"/>
      <c r="AB585" s="111">
        <v>24.778206000000001</v>
      </c>
      <c r="AC585" s="111">
        <v>22.757042999999999</v>
      </c>
      <c r="AD585" s="111">
        <v>1.0674414999999999</v>
      </c>
      <c r="AE585" s="111">
        <v>0</v>
      </c>
      <c r="AF585" s="111">
        <v>0.95319951000000003</v>
      </c>
      <c r="AG585" s="122">
        <v>4.3643902999999999E-5</v>
      </c>
      <c r="AH585" s="111">
        <v>4.7868595000000001E-4</v>
      </c>
      <c r="AI585" s="41"/>
      <c r="AJ585" s="114">
        <v>0.20088402</v>
      </c>
      <c r="AK585" s="114">
        <v>0.19491420000000001</v>
      </c>
      <c r="AL585" s="114">
        <v>4.5618278999999999E-3</v>
      </c>
      <c r="AM585" s="114">
        <v>1.4079944E-3</v>
      </c>
      <c r="AN585" s="113">
        <f t="shared" si="247"/>
        <v>1.168550379972858E-5</v>
      </c>
      <c r="AO585" s="112">
        <f t="shared" si="248"/>
        <v>1.6870665476397503E-8</v>
      </c>
      <c r="AP585" s="112">
        <f t="shared" si="249"/>
        <v>0.19719809099999999</v>
      </c>
      <c r="AQ585" s="328">
        <v>1.5516824E-6</v>
      </c>
      <c r="AR585" s="328">
        <v>4.6818767999999998E-9</v>
      </c>
      <c r="AS585" s="328">
        <v>1.2790963000000001E-13</v>
      </c>
      <c r="AT585" s="328">
        <v>2.5873483E-10</v>
      </c>
      <c r="AU585" s="328">
        <v>1.1479858E-13</v>
      </c>
      <c r="AV585" s="328">
        <v>1.8669426000000002E-9</v>
      </c>
      <c r="AW585" s="328">
        <v>1.0067327999999999E-5</v>
      </c>
      <c r="AX585" s="328">
        <v>3.2552119000000001E-10</v>
      </c>
      <c r="AY585" s="328">
        <v>1.1721073E-8</v>
      </c>
      <c r="AZ585" s="328">
        <v>6.5820584999999999E-12</v>
      </c>
      <c r="BA585" s="328">
        <v>1.3817709E-14</v>
      </c>
      <c r="BB585" s="328">
        <v>2.3302270999999999E-11</v>
      </c>
      <c r="BC585" s="328">
        <v>3.9155694000000002E-13</v>
      </c>
      <c r="BD585" s="328">
        <v>2.0510114E-13</v>
      </c>
      <c r="BE585" s="328">
        <v>5.6734984999999998E-9</v>
      </c>
      <c r="BF585" s="328">
        <v>4.0394036999999999E-8</v>
      </c>
      <c r="BG585" s="328">
        <v>2.8257254E-13</v>
      </c>
      <c r="BH585" s="329">
        <v>3.6267990999999999E-2</v>
      </c>
      <c r="BI585" s="329">
        <v>0.16093009999999999</v>
      </c>
      <c r="BJ585" s="328">
        <v>1.8300072000000002E-8</v>
      </c>
      <c r="BK585" s="328">
        <v>1.1128422E-10</v>
      </c>
      <c r="BL585" s="328">
        <v>4.9789384999999999E-15</v>
      </c>
      <c r="BM585" s="41"/>
      <c r="BN585" s="111">
        <v>2.5967200000000002E-4</v>
      </c>
      <c r="BO585" s="122">
        <v>8.1192242E-5</v>
      </c>
      <c r="BP585" s="122">
        <v>4.6470814000000001E-5</v>
      </c>
      <c r="BQ585" s="122">
        <v>5.0447112999999999E-7</v>
      </c>
      <c r="BR585" s="122">
        <v>6.8846864999999997E-5</v>
      </c>
      <c r="BS585" s="122">
        <v>7.9000793999999996E-7</v>
      </c>
      <c r="BT585" s="122">
        <v>1.4635191999999999E-7</v>
      </c>
      <c r="BU585" s="122">
        <v>1.1450224999999999E-6</v>
      </c>
      <c r="BV585" s="122">
        <v>9.4176235000000004E-6</v>
      </c>
      <c r="BW585" s="122">
        <v>2.3249578E-6</v>
      </c>
      <c r="BX585" s="122">
        <v>8.6270717000000002E-10</v>
      </c>
      <c r="BY585" s="122">
        <v>1.8929270000000001E-10</v>
      </c>
      <c r="BZ585" s="122">
        <v>1.5234801999999998E-11</v>
      </c>
      <c r="CA585" s="122">
        <v>1.0945001E-5</v>
      </c>
      <c r="CB585" s="122">
        <v>2.8765162E-5</v>
      </c>
      <c r="CC585" s="122">
        <v>6.4952999000000004E-6</v>
      </c>
      <c r="CD585" s="122">
        <v>2.6271087E-6</v>
      </c>
      <c r="CE585" s="154"/>
      <c r="CF585" s="173"/>
      <c r="CG585" s="42" t="s">
        <v>1077</v>
      </c>
      <c r="CH585" s="42"/>
      <c r="CI585" s="42"/>
      <c r="CK585" s="50"/>
      <c r="CL585" s="41"/>
      <c r="CM585" s="41"/>
      <c r="CN585" s="41"/>
      <c r="CO585" s="41"/>
      <c r="CP585" s="41"/>
      <c r="CQ585" s="41"/>
      <c r="CR585" s="41"/>
      <c r="CS585" s="41"/>
      <c r="CT585" s="41"/>
      <c r="CU585" s="41"/>
      <c r="CV585" s="41"/>
      <c r="CW585" s="41"/>
    </row>
    <row r="586" spans="1:101" ht="14.5" customHeight="1">
      <c r="A586" s="41" t="s">
        <v>11361</v>
      </c>
      <c r="B586" s="119" t="s">
        <v>11311</v>
      </c>
      <c r="C586" s="120" t="str">
        <f t="shared" si="240"/>
        <v>A.100.16.109</v>
      </c>
      <c r="D586" s="135" t="s">
        <v>6</v>
      </c>
      <c r="E586" s="119" t="s">
        <v>6570</v>
      </c>
      <c r="F586" s="118" t="str">
        <f t="shared" si="241"/>
        <v>36NiCr6</v>
      </c>
      <c r="G586" s="118">
        <f t="shared" si="242"/>
        <v>0.62784246789040998</v>
      </c>
      <c r="H586" s="118">
        <f t="shared" si="243"/>
        <v>1.95142606E-2</v>
      </c>
      <c r="I586" s="118">
        <f t="shared" si="244"/>
        <v>0.20423564799999999</v>
      </c>
      <c r="J586" s="326">
        <f t="shared" si="245"/>
        <v>0.24413731929040999</v>
      </c>
      <c r="K586" s="118">
        <v>0.15995524</v>
      </c>
      <c r="L586" s="118">
        <v>0.19120677999999999</v>
      </c>
      <c r="M586" s="118">
        <v>1.0380308E-2</v>
      </c>
      <c r="N586" s="118">
        <v>9.7224162999999999E-3</v>
      </c>
      <c r="O586" s="118">
        <v>2.9113008000000002E-3</v>
      </c>
      <c r="P586" s="118">
        <v>3.2833584999999998E-3</v>
      </c>
      <c r="Q586" s="118">
        <v>3.5971850000000001E-3</v>
      </c>
      <c r="R586" s="118">
        <v>2.6485599999999999E-3</v>
      </c>
      <c r="S586" s="118">
        <v>0.23961872000000001</v>
      </c>
      <c r="T586" s="118">
        <v>1.6874612000000001E-4</v>
      </c>
      <c r="U586" s="118">
        <v>3.3675151000000002E-3</v>
      </c>
      <c r="V586" s="330">
        <v>1.0116041000000001E-7</v>
      </c>
      <c r="W586" s="118">
        <v>9.822369100000001E-4</v>
      </c>
      <c r="X586" s="118">
        <v>0</v>
      </c>
      <c r="Y586" s="41"/>
      <c r="Z586" s="327">
        <f t="shared" si="246"/>
        <v>1.2026709774436088</v>
      </c>
      <c r="AA586" s="41"/>
      <c r="AB586" s="111">
        <v>15.608438</v>
      </c>
      <c r="AC586" s="111">
        <v>14.76271</v>
      </c>
      <c r="AD586" s="111">
        <v>0.45655030000000002</v>
      </c>
      <c r="AE586" s="111">
        <v>0</v>
      </c>
      <c r="AF586" s="111">
        <v>0.38877837999999998</v>
      </c>
      <c r="AG586" s="122">
        <v>2.6148658000000001E-5</v>
      </c>
      <c r="AH586" s="111">
        <v>3.7330205999999998E-4</v>
      </c>
      <c r="AI586" s="41"/>
      <c r="AJ586" s="114">
        <v>8.2117752000000002E-2</v>
      </c>
      <c r="AK586" s="114">
        <v>7.9243778000000001E-2</v>
      </c>
      <c r="AL586" s="114">
        <v>2.1356690000000002E-3</v>
      </c>
      <c r="AM586" s="114">
        <v>7.3830458000000002E-4</v>
      </c>
      <c r="AN586" s="113">
        <f t="shared" si="247"/>
        <v>4.7508260188743358E-6</v>
      </c>
      <c r="AO586" s="112">
        <f t="shared" si="248"/>
        <v>7.8981843197379007E-9</v>
      </c>
      <c r="AP586" s="112">
        <f t="shared" si="249"/>
        <v>0.10340400199999999</v>
      </c>
      <c r="AQ586" s="328">
        <v>1.1212636000000001E-6</v>
      </c>
      <c r="AR586" s="328">
        <v>3.3832008999999999E-9</v>
      </c>
      <c r="AS586" s="328">
        <v>9.2427776E-14</v>
      </c>
      <c r="AT586" s="328">
        <v>2.6904970000000002E-10</v>
      </c>
      <c r="AU586" s="328">
        <v>9.4474334999999996E-14</v>
      </c>
      <c r="AV586" s="328">
        <v>1.4454188E-9</v>
      </c>
      <c r="AW586" s="328">
        <v>3.5646637999999999E-6</v>
      </c>
      <c r="AX586" s="328">
        <v>2.2530819999999999E-10</v>
      </c>
      <c r="AY586" s="328">
        <v>4.1463688999999997E-9</v>
      </c>
      <c r="AZ586" s="328">
        <v>5.2459567000000001E-12</v>
      </c>
      <c r="BA586" s="328">
        <v>1.3920444999999999E-14</v>
      </c>
      <c r="BB586" s="328">
        <v>2.1527148E-11</v>
      </c>
      <c r="BC586" s="328">
        <v>2.8303022999999998E-13</v>
      </c>
      <c r="BD586" s="328">
        <v>1.8398960999999999E-13</v>
      </c>
      <c r="BE586" s="328">
        <v>5.3944688999999999E-9</v>
      </c>
      <c r="BF586" s="328">
        <v>3.8745343000000001E-8</v>
      </c>
      <c r="BG586" s="328">
        <v>1.4507557E-13</v>
      </c>
      <c r="BH586" s="329">
        <v>1.9719119E-2</v>
      </c>
      <c r="BI586" s="329">
        <v>8.3684883000000002E-2</v>
      </c>
      <c r="BJ586" s="328">
        <v>1.9044244E-8</v>
      </c>
      <c r="BK586" s="328">
        <v>1.1580958999999999E-10</v>
      </c>
      <c r="BL586" s="328">
        <v>5.1814068999999997E-15</v>
      </c>
      <c r="BM586" s="41"/>
      <c r="BN586" s="111">
        <v>1.2466441000000001E-4</v>
      </c>
      <c r="BO586" s="122">
        <v>2.8984741999999999E-5</v>
      </c>
      <c r="BP586" s="122">
        <v>3.3533659000000002E-5</v>
      </c>
      <c r="BQ586" s="122">
        <v>3.1024739000000002E-7</v>
      </c>
      <c r="BR586" s="122">
        <v>2.5920094999999999E-5</v>
      </c>
      <c r="BS586" s="122">
        <v>8.1920184000000003E-7</v>
      </c>
      <c r="BT586" s="122">
        <v>1.106623E-7</v>
      </c>
      <c r="BU586" s="122">
        <v>1.1891603999999999E-6</v>
      </c>
      <c r="BV586" s="122">
        <v>4.406036E-6</v>
      </c>
      <c r="BW586" s="122">
        <v>2.3802783E-6</v>
      </c>
      <c r="BX586" s="122">
        <v>7.1003171999999999E-10</v>
      </c>
      <c r="BY586" s="122">
        <v>9.8768892000000005E-11</v>
      </c>
      <c r="BZ586" s="122">
        <v>1.2536056000000001E-11</v>
      </c>
      <c r="CA586" s="122">
        <v>4.8175562999999997E-6</v>
      </c>
      <c r="CB586" s="122">
        <v>1.8329536E-5</v>
      </c>
      <c r="CC586" s="122">
        <v>1.1284712999999999E-6</v>
      </c>
      <c r="CD586" s="122">
        <v>2.7339399000000001E-6</v>
      </c>
      <c r="CE586" s="154"/>
      <c r="CF586" s="173"/>
      <c r="CG586" s="42" t="s">
        <v>1077</v>
      </c>
      <c r="CH586" s="42"/>
      <c r="CI586" s="42"/>
      <c r="CK586" s="50"/>
      <c r="CL586" s="41"/>
      <c r="CM586" s="41"/>
      <c r="CN586" s="41"/>
      <c r="CO586" s="41"/>
      <c r="CP586" s="41"/>
      <c r="CQ586" s="41"/>
      <c r="CR586" s="41"/>
      <c r="CS586" s="41"/>
      <c r="CT586" s="41"/>
      <c r="CU586" s="41"/>
      <c r="CV586" s="41"/>
      <c r="CW586" s="41"/>
    </row>
    <row r="587" spans="1:101" ht="14.5" customHeight="1">
      <c r="A587" s="41" t="s">
        <v>11359</v>
      </c>
      <c r="B587" s="119" t="s">
        <v>11311</v>
      </c>
      <c r="C587" s="120" t="str">
        <f t="shared" si="240"/>
        <v>A.100.16.110</v>
      </c>
      <c r="D587" s="135" t="s">
        <v>6</v>
      </c>
      <c r="E587" s="119" t="s">
        <v>6570</v>
      </c>
      <c r="F587" s="118" t="str">
        <f t="shared" si="241"/>
        <v>37MnSi5</v>
      </c>
      <c r="G587" s="118">
        <f t="shared" si="242"/>
        <v>0.25836653043185998</v>
      </c>
      <c r="H587" s="118">
        <f t="shared" si="243"/>
        <v>1.60218544E-2</v>
      </c>
      <c r="I587" s="118">
        <f t="shared" si="244"/>
        <v>2.4524746200000003E-2</v>
      </c>
      <c r="J587" s="326">
        <f t="shared" si="245"/>
        <v>8.3508789831859997E-2</v>
      </c>
      <c r="K587" s="118">
        <v>0.13431114</v>
      </c>
      <c r="L587" s="118">
        <v>1.2746667E-2</v>
      </c>
      <c r="M587" s="118">
        <v>1.0144043E-2</v>
      </c>
      <c r="N587" s="118">
        <v>8.3535339999999993E-3</v>
      </c>
      <c r="O587" s="118">
        <v>2.9448870999999998E-3</v>
      </c>
      <c r="P587" s="118">
        <v>1.1396035000000001E-3</v>
      </c>
      <c r="Q587" s="118">
        <v>3.5838298E-3</v>
      </c>
      <c r="R587" s="118">
        <v>1.6340362E-3</v>
      </c>
      <c r="S587" s="118">
        <v>8.0991815999999994E-2</v>
      </c>
      <c r="T587" s="330">
        <v>7.1027820999999995E-5</v>
      </c>
      <c r="U587" s="118">
        <v>1.4617186999999999E-3</v>
      </c>
      <c r="V587" s="330">
        <v>2.7112086E-7</v>
      </c>
      <c r="W587" s="118">
        <v>9.8395618999999991E-4</v>
      </c>
      <c r="X587" s="118">
        <v>0</v>
      </c>
      <c r="Y587" s="41"/>
      <c r="Z587" s="327">
        <f t="shared" si="246"/>
        <v>1.0098581954887218</v>
      </c>
      <c r="AA587" s="41"/>
      <c r="AB587" s="111">
        <v>11.40287</v>
      </c>
      <c r="AC587" s="111">
        <v>11.109429</v>
      </c>
      <c r="AD587" s="111">
        <v>0.19817228000000001</v>
      </c>
      <c r="AE587" s="111">
        <v>0</v>
      </c>
      <c r="AF587" s="111">
        <v>9.3641103000000003E-2</v>
      </c>
      <c r="AG587" s="122">
        <v>8.3782763000000006E-5</v>
      </c>
      <c r="AH587" s="111">
        <v>1.5436783E-3</v>
      </c>
      <c r="AI587" s="41"/>
      <c r="AJ587" s="114">
        <v>2.3603586999999999E-2</v>
      </c>
      <c r="AK587" s="114">
        <v>2.2216413000000001E-2</v>
      </c>
      <c r="AL587" s="114">
        <v>9.5618685E-4</v>
      </c>
      <c r="AM587" s="114">
        <v>4.3098760999999997E-4</v>
      </c>
      <c r="AN587" s="113">
        <f t="shared" si="247"/>
        <v>1.3319192140877E-6</v>
      </c>
      <c r="AO587" s="112">
        <f t="shared" si="248"/>
        <v>3.5361939812503004E-9</v>
      </c>
      <c r="AP587" s="112">
        <f t="shared" si="249"/>
        <v>6.0362410000000005E-2</v>
      </c>
      <c r="AQ587" s="328">
        <v>9.4288705999999997E-7</v>
      </c>
      <c r="AR587" s="328">
        <v>2.8450162000000002E-9</v>
      </c>
      <c r="AS587" s="328">
        <v>7.7722912000000002E-14</v>
      </c>
      <c r="AT587" s="328">
        <v>2.7192104000000001E-10</v>
      </c>
      <c r="AU587" s="328">
        <v>4.0594769999999999E-13</v>
      </c>
      <c r="AV587" s="328">
        <v>1.2421095E-9</v>
      </c>
      <c r="AW587" s="328">
        <v>3.2631026000000001E-7</v>
      </c>
      <c r="AX587" s="328">
        <v>1.7634582000000001E-10</v>
      </c>
      <c r="AY587" s="328">
        <v>3.7360901999999999E-10</v>
      </c>
      <c r="AZ587" s="328">
        <v>4.3215018000000003E-12</v>
      </c>
      <c r="BA587" s="328">
        <v>1.3734742E-14</v>
      </c>
      <c r="BB587" s="328">
        <v>2.0042187999999999E-11</v>
      </c>
      <c r="BC587" s="328">
        <v>2.1434614999999999E-13</v>
      </c>
      <c r="BD587" s="328">
        <v>1.6845639E-13</v>
      </c>
      <c r="BE587" s="328">
        <v>5.1917365999999998E-9</v>
      </c>
      <c r="BF587" s="328">
        <v>3.6938142999999999E-8</v>
      </c>
      <c r="BG587" s="328">
        <v>3.6750077999999998E-13</v>
      </c>
      <c r="BH587" s="329">
        <v>1.2392363999999999E-2</v>
      </c>
      <c r="BI587" s="329">
        <v>4.7970046000000002E-2</v>
      </c>
      <c r="BJ587" s="328">
        <v>1.9077578000000002E-8</v>
      </c>
      <c r="BK587" s="328">
        <v>1.160123E-10</v>
      </c>
      <c r="BL587" s="328">
        <v>5.1904762999999998E-15</v>
      </c>
      <c r="BM587" s="41"/>
      <c r="BN587" s="122">
        <v>5.8057168999999999E-5</v>
      </c>
      <c r="BO587" s="122">
        <v>2.9837839000000002E-6</v>
      </c>
      <c r="BP587" s="122">
        <v>2.8157526E-5</v>
      </c>
      <c r="BQ587" s="122">
        <v>1.9142114000000001E-7</v>
      </c>
      <c r="BR587" s="122">
        <v>4.5183037999999998E-6</v>
      </c>
      <c r="BS587" s="122">
        <v>8.3738054000000005E-7</v>
      </c>
      <c r="BT587" s="122">
        <v>8.6523708000000001E-8</v>
      </c>
      <c r="BU587" s="122">
        <v>1.2179422E-6</v>
      </c>
      <c r="BV587" s="122">
        <v>1.5292675999999999E-6</v>
      </c>
      <c r="BW587" s="122">
        <v>2.3714409999999999E-6</v>
      </c>
      <c r="BX587" s="122">
        <v>3.0511191999999999E-9</v>
      </c>
      <c r="BY587" s="122">
        <v>2.5762624000000002E-10</v>
      </c>
      <c r="BZ587" s="122">
        <v>5.3861805999999998E-11</v>
      </c>
      <c r="CA587" s="122">
        <v>1.7761698E-6</v>
      </c>
      <c r="CB587" s="122">
        <v>1.3559162999999999E-5</v>
      </c>
      <c r="CC587" s="122">
        <v>-1.9138420000000001E-6</v>
      </c>
      <c r="CD587" s="122">
        <v>2.7387254E-6</v>
      </c>
      <c r="CE587" s="154"/>
      <c r="CF587" s="173"/>
      <c r="CG587" s="42" t="s">
        <v>1077</v>
      </c>
      <c r="CH587" s="42"/>
      <c r="CI587" s="42"/>
      <c r="CK587" s="50"/>
      <c r="CL587" s="41"/>
      <c r="CM587" s="41"/>
      <c r="CN587" s="41"/>
      <c r="CO587" s="41"/>
      <c r="CP587" s="41"/>
      <c r="CQ587" s="41"/>
      <c r="CR587" s="41"/>
      <c r="CS587" s="41"/>
      <c r="CT587" s="41"/>
      <c r="CU587" s="41"/>
      <c r="CV587" s="41"/>
      <c r="CW587" s="41"/>
    </row>
    <row r="588" spans="1:101" ht="14.5" customHeight="1">
      <c r="A588" s="41" t="s">
        <v>11357</v>
      </c>
      <c r="B588" s="119" t="s">
        <v>11311</v>
      </c>
      <c r="C588" s="120" t="str">
        <f t="shared" si="240"/>
        <v>A.100.16.111</v>
      </c>
      <c r="D588" s="135" t="s">
        <v>6</v>
      </c>
      <c r="E588" s="119" t="s">
        <v>6570</v>
      </c>
      <c r="F588" s="118" t="str">
        <f t="shared" si="241"/>
        <v>42CrMo4</v>
      </c>
      <c r="G588" s="118">
        <f t="shared" si="242"/>
        <v>0.41925980086171705</v>
      </c>
      <c r="H588" s="118">
        <f t="shared" si="243"/>
        <v>2.18344119E-2</v>
      </c>
      <c r="I588" s="118">
        <f t="shared" si="244"/>
        <v>3.9686851599999996E-2</v>
      </c>
      <c r="J588" s="326">
        <f t="shared" si="245"/>
        <v>0.20076875736171704</v>
      </c>
      <c r="K588" s="118">
        <v>0.15696978</v>
      </c>
      <c r="L588" s="118">
        <v>2.3556909000000001E-2</v>
      </c>
      <c r="M588" s="118">
        <v>1.1599593E-2</v>
      </c>
      <c r="N588" s="118">
        <v>8.2826280000000002E-3</v>
      </c>
      <c r="O588" s="118">
        <v>2.9263351E-3</v>
      </c>
      <c r="P588" s="118">
        <v>6.4503E-3</v>
      </c>
      <c r="Q588" s="118">
        <v>4.1751488000000003E-3</v>
      </c>
      <c r="R588" s="118">
        <v>4.5303495999999997E-3</v>
      </c>
      <c r="S588" s="118">
        <v>0.19263287000000001</v>
      </c>
      <c r="T588" s="330">
        <v>1.4751931999999999E-5</v>
      </c>
      <c r="U588" s="118">
        <v>7.1332892000000002E-3</v>
      </c>
      <c r="V588" s="330">
        <v>5.6309716999999998E-8</v>
      </c>
      <c r="W588" s="118">
        <v>9.8778991999999999E-4</v>
      </c>
      <c r="X588" s="118">
        <v>0</v>
      </c>
      <c r="Y588" s="41"/>
      <c r="Z588" s="327">
        <f t="shared" si="246"/>
        <v>1.180223909774436</v>
      </c>
      <c r="AA588" s="41"/>
      <c r="AB588" s="111">
        <v>15.10717</v>
      </c>
      <c r="AC588" s="111">
        <v>13.290139</v>
      </c>
      <c r="AD588" s="111">
        <v>0.96709451999999996</v>
      </c>
      <c r="AE588" s="111">
        <v>0</v>
      </c>
      <c r="AF588" s="111">
        <v>0.84959843999999995</v>
      </c>
      <c r="AG588" s="122">
        <v>1.7401035000000001E-5</v>
      </c>
      <c r="AH588" s="111">
        <v>3.2061011999999999E-4</v>
      </c>
      <c r="AI588" s="41"/>
      <c r="AJ588" s="114">
        <v>3.0232190999999999E-2</v>
      </c>
      <c r="AK588" s="114">
        <v>2.8393544999999999E-2</v>
      </c>
      <c r="AL588" s="114">
        <v>1.1503381999999999E-3</v>
      </c>
      <c r="AM588" s="114">
        <v>6.8830810999999999E-4</v>
      </c>
      <c r="AN588" s="113">
        <f t="shared" si="247"/>
        <v>1.7022509359422138E-6</v>
      </c>
      <c r="AO588" s="112">
        <f t="shared" si="248"/>
        <v>4.2542091345676992E-9</v>
      </c>
      <c r="AP588" s="112">
        <f t="shared" si="249"/>
        <v>9.6401696000000009E-2</v>
      </c>
      <c r="AQ588" s="328">
        <v>1.1004430999999999E-6</v>
      </c>
      <c r="AR588" s="328">
        <v>3.3203800000000001E-9</v>
      </c>
      <c r="AS588" s="328">
        <v>9.0711417000000003E-14</v>
      </c>
      <c r="AT588" s="328">
        <v>2.7048172999999998E-10</v>
      </c>
      <c r="AU588" s="328">
        <v>8.4312214000000001E-14</v>
      </c>
      <c r="AV588" s="328">
        <v>1.231552E-9</v>
      </c>
      <c r="AW588" s="328">
        <v>5.2040240999999998E-7</v>
      </c>
      <c r="AX588" s="328">
        <v>1.7593948E-10</v>
      </c>
      <c r="AY588" s="328">
        <v>6.0029894000000002E-10</v>
      </c>
      <c r="AZ588" s="328">
        <v>6.6602273999999999E-12</v>
      </c>
      <c r="BA588" s="328">
        <v>3.0129085000000001E-14</v>
      </c>
      <c r="BB588" s="328">
        <v>3.3440685999999998E-11</v>
      </c>
      <c r="BC588" s="328">
        <v>5.2181161999999996E-13</v>
      </c>
      <c r="BD588" s="328">
        <v>3.0130125999999999E-13</v>
      </c>
      <c r="BE588" s="328">
        <v>6.2394568999999997E-9</v>
      </c>
      <c r="BF588" s="328">
        <v>5.4511942E-8</v>
      </c>
      <c r="BG588" s="328">
        <v>7.6327085999999996E-14</v>
      </c>
      <c r="BH588" s="329">
        <v>2.6833293000000001E-2</v>
      </c>
      <c r="BI588" s="329">
        <v>6.9568403000000001E-2</v>
      </c>
      <c r="BJ588" s="328">
        <v>1.9151908999999999E-8</v>
      </c>
      <c r="BK588" s="328">
        <v>1.1646431E-10</v>
      </c>
      <c r="BL588" s="328">
        <v>5.2106997000000001E-15</v>
      </c>
      <c r="BM588" s="41"/>
      <c r="BN588" s="111">
        <v>1.2977436999999999E-4</v>
      </c>
      <c r="BO588" s="122">
        <v>4.5389699999999997E-6</v>
      </c>
      <c r="BP588" s="122">
        <v>3.2907775000000002E-5</v>
      </c>
      <c r="BQ588" s="122">
        <v>5.3067378000000003E-7</v>
      </c>
      <c r="BR588" s="122">
        <v>5.7941149000000004E-6</v>
      </c>
      <c r="BS588" s="122">
        <v>8.7153356000000002E-7</v>
      </c>
      <c r="BT588" s="122">
        <v>1.4724852E-7</v>
      </c>
      <c r="BU588" s="122">
        <v>1.1948331999999999E-6</v>
      </c>
      <c r="BV588" s="122">
        <v>8.6558485000000004E-6</v>
      </c>
      <c r="BW588" s="122">
        <v>2.7627201999999998E-6</v>
      </c>
      <c r="BX588" s="122">
        <v>6.3369399E-10</v>
      </c>
      <c r="BY588" s="122">
        <v>5.3506987999999998E-11</v>
      </c>
      <c r="BZ588" s="122">
        <v>1.1186683E-11</v>
      </c>
      <c r="CA588" s="122">
        <v>1.9217907000000001E-6</v>
      </c>
      <c r="CB588" s="122">
        <v>1.7205483999999999E-5</v>
      </c>
      <c r="CC588" s="122">
        <v>5.0493279999999998E-5</v>
      </c>
      <c r="CD588" s="122">
        <v>2.7493961000000001E-6</v>
      </c>
      <c r="CE588" s="154"/>
      <c r="CF588" s="173"/>
      <c r="CG588" s="42" t="s">
        <v>1077</v>
      </c>
      <c r="CH588" s="42"/>
      <c r="CI588" s="42"/>
      <c r="CK588" s="50"/>
      <c r="CL588" s="41"/>
      <c r="CM588" s="41"/>
      <c r="CN588" s="41"/>
      <c r="CO588" s="41"/>
      <c r="CP588" s="41"/>
      <c r="CQ588" s="41"/>
      <c r="CR588" s="41"/>
      <c r="CS588" s="41"/>
      <c r="CT588" s="41"/>
      <c r="CU588" s="41"/>
      <c r="CV588" s="41"/>
      <c r="CW588" s="41"/>
    </row>
    <row r="589" spans="1:101" ht="14.5" customHeight="1">
      <c r="A589" s="41" t="s">
        <v>11355</v>
      </c>
      <c r="B589" s="119" t="s">
        <v>11311</v>
      </c>
      <c r="C589" s="120" t="str">
        <f t="shared" si="240"/>
        <v>A.100.16.112</v>
      </c>
      <c r="D589" s="135" t="s">
        <v>6</v>
      </c>
      <c r="E589" s="119" t="s">
        <v>6570</v>
      </c>
      <c r="F589" s="118" t="str">
        <f t="shared" si="241"/>
        <v>50 CrV4</v>
      </c>
      <c r="G589" s="118">
        <f t="shared" si="242"/>
        <v>0.45098895694461</v>
      </c>
      <c r="H589" s="118">
        <f t="shared" si="243"/>
        <v>2.5439394799999997E-2</v>
      </c>
      <c r="I589" s="118">
        <f t="shared" si="244"/>
        <v>4.36573242E-2</v>
      </c>
      <c r="J589" s="326">
        <f t="shared" si="245"/>
        <v>0.22404119794461003</v>
      </c>
      <c r="K589" s="118">
        <v>0.15785104</v>
      </c>
      <c r="L589" s="118">
        <v>2.7474062E-2</v>
      </c>
      <c r="M589" s="118">
        <v>1.1745635000000001E-2</v>
      </c>
      <c r="N589" s="118">
        <v>8.4175255000000001E-3</v>
      </c>
      <c r="O589" s="118">
        <v>3.2897463000000002E-3</v>
      </c>
      <c r="P589" s="118">
        <v>6.3354008999999996E-3</v>
      </c>
      <c r="Q589" s="118">
        <v>7.3967221000000001E-3</v>
      </c>
      <c r="R589" s="118">
        <v>4.4376271999999996E-3</v>
      </c>
      <c r="S589" s="118">
        <v>0.21577614000000001</v>
      </c>
      <c r="T589" s="330">
        <v>9.6090164000000005E-5</v>
      </c>
      <c r="U589" s="118">
        <v>7.1808059E-3</v>
      </c>
      <c r="V589" s="330">
        <v>3.7196060999999999E-7</v>
      </c>
      <c r="W589" s="118">
        <v>9.8778991999999999E-4</v>
      </c>
      <c r="X589" s="118">
        <v>0</v>
      </c>
      <c r="Y589" s="41"/>
      <c r="Z589" s="327">
        <f t="shared" si="246"/>
        <v>1.1868499248120299</v>
      </c>
      <c r="AA589" s="41"/>
      <c r="AB589" s="111">
        <v>15.205079</v>
      </c>
      <c r="AC589" s="111">
        <v>13.386595</v>
      </c>
      <c r="AD589" s="111">
        <v>0.97353102000000002</v>
      </c>
      <c r="AE589" s="111">
        <v>0</v>
      </c>
      <c r="AF589" s="111">
        <v>0.81807768000000003</v>
      </c>
      <c r="AG589" s="111">
        <v>1.6481137999999999E-2</v>
      </c>
      <c r="AH589" s="111">
        <v>1.0393777E-2</v>
      </c>
      <c r="AI589" s="41"/>
      <c r="AJ589" s="114">
        <v>3.1733602999999999E-2</v>
      </c>
      <c r="AK589" s="114">
        <v>2.9859393000000001E-2</v>
      </c>
      <c r="AL589" s="114">
        <v>1.1801997000000001E-3</v>
      </c>
      <c r="AM589" s="114">
        <v>6.9401045000000005E-4</v>
      </c>
      <c r="AN589" s="113">
        <f t="shared" si="247"/>
        <v>1.7901314007759703E-6</v>
      </c>
      <c r="AO589" s="112">
        <f t="shared" si="248"/>
        <v>4.3646436963716999E-9</v>
      </c>
      <c r="AP589" s="112">
        <f t="shared" si="249"/>
        <v>9.7200343000000008E-2</v>
      </c>
      <c r="AQ589" s="328">
        <v>1.1066685999999999E-6</v>
      </c>
      <c r="AR589" s="328">
        <v>3.3391669E-9</v>
      </c>
      <c r="AS589" s="328">
        <v>9.1224579000000004E-14</v>
      </c>
      <c r="AT589" s="328">
        <v>2.7086432E-10</v>
      </c>
      <c r="AU589" s="328">
        <v>1.2695597E-13</v>
      </c>
      <c r="AV589" s="328">
        <v>1.2516110000000001E-9</v>
      </c>
      <c r="AW589" s="328">
        <v>5.9880538000000002E-7</v>
      </c>
      <c r="AX589" s="328">
        <v>1.7874827999999999E-10</v>
      </c>
      <c r="AY589" s="328">
        <v>6.8490960999999998E-10</v>
      </c>
      <c r="AZ589" s="328">
        <v>6.5670931000000002E-12</v>
      </c>
      <c r="BA589" s="328">
        <v>3.0120342999999997E-14</v>
      </c>
      <c r="BB589" s="328">
        <v>3.7232079000000002E-11</v>
      </c>
      <c r="BC589" s="328">
        <v>5.2003076999999996E-13</v>
      </c>
      <c r="BD589" s="328">
        <v>3.1812529999999999E-13</v>
      </c>
      <c r="BE589" s="328">
        <v>6.2959044999999999E-9</v>
      </c>
      <c r="BF589" s="328">
        <v>5.7687004999999997E-8</v>
      </c>
      <c r="BG589" s="328">
        <v>5.9071258000000003E-13</v>
      </c>
      <c r="BH589" s="329">
        <v>2.7732952000000002E-2</v>
      </c>
      <c r="BI589" s="329">
        <v>6.9467391000000003E-2</v>
      </c>
      <c r="BJ589" s="328">
        <v>1.9151908999999999E-8</v>
      </c>
      <c r="BK589" s="328">
        <v>1.1646431E-10</v>
      </c>
      <c r="BL589" s="328">
        <v>5.2106997000000001E-15</v>
      </c>
      <c r="BM589" s="41"/>
      <c r="BN589" s="111">
        <v>1.3332780000000001E-4</v>
      </c>
      <c r="BO589" s="122">
        <v>5.1290731999999999E-6</v>
      </c>
      <c r="BP589" s="122">
        <v>3.3092524000000001E-5</v>
      </c>
      <c r="BQ589" s="122">
        <v>5.1981422E-7</v>
      </c>
      <c r="BR589" s="122">
        <v>6.5956293E-6</v>
      </c>
      <c r="BS589" s="122">
        <v>8.8476192000000002E-7</v>
      </c>
      <c r="BT589" s="122">
        <v>1.4481707999999999E-7</v>
      </c>
      <c r="BU589" s="122">
        <v>1.2151384999999999E-6</v>
      </c>
      <c r="BV589" s="122">
        <v>8.5016618999999997E-6</v>
      </c>
      <c r="BW589" s="122">
        <v>4.8944541000000003E-6</v>
      </c>
      <c r="BX589" s="122">
        <v>9.5388555999999997E-10</v>
      </c>
      <c r="BY589" s="122">
        <v>3.9067326E-10</v>
      </c>
      <c r="BZ589" s="122">
        <v>1.6799588000000001E-11</v>
      </c>
      <c r="CA589" s="122">
        <v>1.9831534999999998E-6</v>
      </c>
      <c r="CB589" s="122">
        <v>1.7324553000000002E-5</v>
      </c>
      <c r="CC589" s="122">
        <v>5.0291458000000003E-5</v>
      </c>
      <c r="CD589" s="122">
        <v>2.7493961000000001E-6</v>
      </c>
      <c r="CE589" s="154"/>
      <c r="CF589" s="173"/>
      <c r="CG589" s="42" t="s">
        <v>1077</v>
      </c>
      <c r="CH589" s="42"/>
      <c r="CI589" s="42"/>
      <c r="CK589" s="50"/>
      <c r="CL589" s="41"/>
      <c r="CM589" s="41"/>
      <c r="CN589" s="41"/>
      <c r="CO589" s="41"/>
      <c r="CP589" s="41"/>
      <c r="CQ589" s="41"/>
      <c r="CR589" s="41"/>
      <c r="CS589" s="41"/>
      <c r="CT589" s="41"/>
      <c r="CU589" s="41"/>
      <c r="CV589" s="41"/>
      <c r="CW589" s="41"/>
    </row>
    <row r="590" spans="1:101" ht="14.5" customHeight="1">
      <c r="A590" s="41" t="s">
        <v>11353</v>
      </c>
      <c r="B590" s="119" t="s">
        <v>11311</v>
      </c>
      <c r="C590" s="120" t="str">
        <f t="shared" si="240"/>
        <v>A.100.16.113</v>
      </c>
      <c r="D590" s="135" t="s">
        <v>6</v>
      </c>
      <c r="E590" s="119" t="s">
        <v>6570</v>
      </c>
      <c r="F590" s="118" t="str">
        <f t="shared" si="241"/>
        <v>C15</v>
      </c>
      <c r="G590" s="118">
        <f t="shared" si="242"/>
        <v>0.23313200249171698</v>
      </c>
      <c r="H590" s="118">
        <f t="shared" si="243"/>
        <v>1.5855893490000002E-2</v>
      </c>
      <c r="I590" s="118">
        <f t="shared" si="244"/>
        <v>2.3092634999999997E-2</v>
      </c>
      <c r="J590" s="326">
        <f t="shared" si="245"/>
        <v>6.7731504001716986E-2</v>
      </c>
      <c r="K590" s="118">
        <v>0.12645197</v>
      </c>
      <c r="L590" s="118">
        <v>1.1470609999999999E-2</v>
      </c>
      <c r="M590" s="118">
        <v>1.0015527999999999E-2</v>
      </c>
      <c r="N590" s="118">
        <v>8.3042545999999998E-3</v>
      </c>
      <c r="O590" s="118">
        <v>2.9696140999999998E-3</v>
      </c>
      <c r="P590" s="118">
        <v>9.4617138999999995E-4</v>
      </c>
      <c r="Q590" s="118">
        <v>3.6358533999999998E-3</v>
      </c>
      <c r="R590" s="118">
        <v>1.6064969999999999E-3</v>
      </c>
      <c r="S590" s="118">
        <v>6.6162474999999998E-2</v>
      </c>
      <c r="T590" s="330">
        <v>1.4751931999999999E-5</v>
      </c>
      <c r="U590" s="118">
        <v>5.5178276000000001E-4</v>
      </c>
      <c r="V590" s="330">
        <v>5.6309716999999998E-8</v>
      </c>
      <c r="W590" s="118">
        <v>1.002438E-3</v>
      </c>
      <c r="X590" s="118">
        <v>0</v>
      </c>
      <c r="Y590" s="41"/>
      <c r="Z590" s="327">
        <f t="shared" si="246"/>
        <v>0.95076669172932327</v>
      </c>
      <c r="AA590" s="41"/>
      <c r="AB590" s="111">
        <v>10.635206999999999</v>
      </c>
      <c r="AC590" s="111">
        <v>10.524046</v>
      </c>
      <c r="AD590" s="111">
        <v>7.4807858000000005E-2</v>
      </c>
      <c r="AE590" s="111">
        <v>0</v>
      </c>
      <c r="AF590" s="111">
        <v>3.6015436999999997E-2</v>
      </c>
      <c r="AG590" s="122">
        <v>1.7401035000000001E-5</v>
      </c>
      <c r="AH590" s="111">
        <v>3.2061011999999999E-4</v>
      </c>
      <c r="AI590" s="41"/>
      <c r="AJ590" s="114">
        <v>2.2200215999999998E-2</v>
      </c>
      <c r="AK590" s="114">
        <v>2.0909514000000001E-2</v>
      </c>
      <c r="AL590" s="114">
        <v>9.0390725999999995E-4</v>
      </c>
      <c r="AM590" s="114">
        <v>3.8679437000000002E-4</v>
      </c>
      <c r="AN590" s="113">
        <f t="shared" si="247"/>
        <v>1.2535680091022141E-6</v>
      </c>
      <c r="AO590" s="112">
        <f t="shared" si="248"/>
        <v>3.3428523146200991E-9</v>
      </c>
      <c r="AP590" s="112">
        <f t="shared" si="249"/>
        <v>5.4172880999999999E-2</v>
      </c>
      <c r="AQ590" s="328">
        <v>8.8758156000000001E-7</v>
      </c>
      <c r="AR590" s="328">
        <v>2.6781265999999999E-9</v>
      </c>
      <c r="AS590" s="328">
        <v>7.3164048999999998E-14</v>
      </c>
      <c r="AT590" s="328">
        <v>2.7448308999999998E-10</v>
      </c>
      <c r="AU590" s="328">
        <v>8.4312214000000001E-14</v>
      </c>
      <c r="AV590" s="328">
        <v>1.2347824000000001E-9</v>
      </c>
      <c r="AW590" s="328">
        <v>3.0226661E-7</v>
      </c>
      <c r="AX590" s="328">
        <v>1.751232E-10</v>
      </c>
      <c r="AY590" s="328">
        <v>3.4612187E-10</v>
      </c>
      <c r="AZ590" s="328">
        <v>4.3943439999999999E-12</v>
      </c>
      <c r="BA590" s="328">
        <v>1.3932755E-14</v>
      </c>
      <c r="BB590" s="328">
        <v>2.0341084E-11</v>
      </c>
      <c r="BC590" s="328">
        <v>2.1487953000000001E-13</v>
      </c>
      <c r="BD590" s="328">
        <v>1.7024522999999999E-13</v>
      </c>
      <c r="BE590" s="328">
        <v>5.2008773000000003E-9</v>
      </c>
      <c r="BF590" s="328">
        <v>3.7573695000000002E-8</v>
      </c>
      <c r="BG590" s="328">
        <v>7.6327085999999996E-14</v>
      </c>
      <c r="BH590" s="329">
        <v>1.1438393E-2</v>
      </c>
      <c r="BI590" s="329">
        <v>4.2734488000000001E-2</v>
      </c>
      <c r="BJ590" s="328">
        <v>1.9435916999999999E-8</v>
      </c>
      <c r="BK590" s="328">
        <v>1.1819138E-10</v>
      </c>
      <c r="BL590" s="328">
        <v>5.2879700999999998E-15</v>
      </c>
      <c r="BM590" s="41"/>
      <c r="BN590" s="122">
        <v>5.4969078999999998E-5</v>
      </c>
      <c r="BO590" s="122">
        <v>2.7924971E-6</v>
      </c>
      <c r="BP590" s="122">
        <v>2.6509898E-5</v>
      </c>
      <c r="BQ590" s="122">
        <v>1.8818308999999999E-7</v>
      </c>
      <c r="BR590" s="122">
        <v>4.3859109E-6</v>
      </c>
      <c r="BS590" s="122">
        <v>8.3447569999999996E-7</v>
      </c>
      <c r="BT590" s="122">
        <v>8.8024255999999997E-8</v>
      </c>
      <c r="BU590" s="122">
        <v>1.2124439E-6</v>
      </c>
      <c r="BV590" s="122">
        <v>1.2696953999999999E-6</v>
      </c>
      <c r="BW590" s="122">
        <v>2.4058654E-6</v>
      </c>
      <c r="BX590" s="122">
        <v>6.3369399E-10</v>
      </c>
      <c r="BY590" s="122">
        <v>5.3506987999999998E-11</v>
      </c>
      <c r="BZ590" s="122">
        <v>1.1186683E-11</v>
      </c>
      <c r="CA590" s="122">
        <v>1.7429945E-6</v>
      </c>
      <c r="CB590" s="122">
        <v>1.2722395E-5</v>
      </c>
      <c r="CC590" s="122">
        <v>-1.9741702E-6</v>
      </c>
      <c r="CD590" s="122">
        <v>2.7901673999999999E-6</v>
      </c>
      <c r="CE590" s="154"/>
      <c r="CF590" s="173"/>
      <c r="CG590" s="42" t="s">
        <v>1077</v>
      </c>
      <c r="CH590" s="42"/>
      <c r="CI590" s="42"/>
      <c r="CK590" s="50"/>
      <c r="CL590" s="41"/>
      <c r="CM590" s="41"/>
      <c r="CN590" s="41"/>
      <c r="CO590" s="41"/>
      <c r="CP590" s="41"/>
      <c r="CQ590" s="41"/>
      <c r="CR590" s="41"/>
      <c r="CS590" s="41"/>
      <c r="CT590" s="41"/>
      <c r="CU590" s="41"/>
      <c r="CV590" s="41"/>
      <c r="CW590" s="41"/>
    </row>
    <row r="591" spans="1:101" ht="14.5" customHeight="1">
      <c r="A591" s="41" t="s">
        <v>11351</v>
      </c>
      <c r="B591" s="119" t="s">
        <v>11311</v>
      </c>
      <c r="C591" s="120" t="str">
        <f t="shared" si="240"/>
        <v>A.100.16.114</v>
      </c>
      <c r="D591" s="135" t="s">
        <v>6</v>
      </c>
      <c r="E591" s="119" t="s">
        <v>6570</v>
      </c>
      <c r="F591" s="118" t="str">
        <f t="shared" si="241"/>
        <v>C35</v>
      </c>
      <c r="G591" s="118">
        <f t="shared" si="242"/>
        <v>0.40433410766790201</v>
      </c>
      <c r="H591" s="118">
        <f t="shared" si="243"/>
        <v>1.85017164E-2</v>
      </c>
      <c r="I591" s="118">
        <f t="shared" si="244"/>
        <v>7.6661142999999987E-2</v>
      </c>
      <c r="J591" s="326">
        <f t="shared" si="245"/>
        <v>0.165698608267902</v>
      </c>
      <c r="K591" s="118">
        <v>0.14347264000000001</v>
      </c>
      <c r="L591" s="118">
        <v>6.3232867999999998E-2</v>
      </c>
      <c r="M591" s="118">
        <v>1.0701835999999999E-2</v>
      </c>
      <c r="N591" s="118">
        <v>8.6796836999999995E-3</v>
      </c>
      <c r="O591" s="118">
        <v>2.9431198E-3</v>
      </c>
      <c r="P591" s="118">
        <v>3.0408351E-3</v>
      </c>
      <c r="Q591" s="118">
        <v>3.8380777999999999E-3</v>
      </c>
      <c r="R591" s="118">
        <v>2.7264390000000002E-3</v>
      </c>
      <c r="S591" s="118">
        <v>0.16162019999999999</v>
      </c>
      <c r="T591" s="330">
        <v>5.5817048000000002E-5</v>
      </c>
      <c r="U591" s="118">
        <v>3.0291760000000002E-3</v>
      </c>
      <c r="V591" s="330">
        <v>6.8269902000000004E-8</v>
      </c>
      <c r="W591" s="118">
        <v>9.9334695000000009E-4</v>
      </c>
      <c r="X591" s="118">
        <v>0</v>
      </c>
      <c r="Y591" s="41"/>
      <c r="Z591" s="327">
        <f t="shared" si="246"/>
        <v>1.0787416541353383</v>
      </c>
      <c r="AA591" s="41"/>
      <c r="AB591" s="111">
        <v>13.141080000000001</v>
      </c>
      <c r="AC591" s="111">
        <v>12.385588</v>
      </c>
      <c r="AD591" s="111">
        <v>0.41068004000000002</v>
      </c>
      <c r="AE591" s="111">
        <v>0</v>
      </c>
      <c r="AF591" s="111">
        <v>0.34445724</v>
      </c>
      <c r="AG591" s="122">
        <v>1.9733735E-5</v>
      </c>
      <c r="AH591" s="111">
        <v>3.3466129999999998E-4</v>
      </c>
      <c r="AI591" s="41"/>
      <c r="AJ591" s="114">
        <v>4.0546889000000003E-2</v>
      </c>
      <c r="AK591" s="114">
        <v>3.8670191999999999E-2</v>
      </c>
      <c r="AL591" s="114">
        <v>1.3016864E-3</v>
      </c>
      <c r="AM591" s="114">
        <v>5.7500987999999998E-4</v>
      </c>
      <c r="AN591" s="113">
        <f t="shared" si="247"/>
        <v>2.3183569380721138E-6</v>
      </c>
      <c r="AO591" s="112">
        <f t="shared" si="248"/>
        <v>4.8139289667095991E-9</v>
      </c>
      <c r="AP591" s="112">
        <f t="shared" si="249"/>
        <v>8.0533596999999998E-2</v>
      </c>
      <c r="AQ591" s="328">
        <v>1.0063007E-6</v>
      </c>
      <c r="AR591" s="328">
        <v>3.0363303000000001E-9</v>
      </c>
      <c r="AS591" s="328">
        <v>8.2950731999999997E-14</v>
      </c>
      <c r="AT591" s="328">
        <v>2.7202234999999998E-10</v>
      </c>
      <c r="AU591" s="328">
        <v>8.7022114000000002E-14</v>
      </c>
      <c r="AV591" s="328">
        <v>1.2905395E-9</v>
      </c>
      <c r="AW591" s="328">
        <v>1.2414985E-6</v>
      </c>
      <c r="AX591" s="328">
        <v>1.8880464999999999E-10</v>
      </c>
      <c r="AY591" s="328">
        <v>1.4402181E-9</v>
      </c>
      <c r="AZ591" s="328">
        <v>5.2487662999999999E-12</v>
      </c>
      <c r="BA591" s="328">
        <v>2.0354688000000001E-14</v>
      </c>
      <c r="BB591" s="328">
        <v>2.5448394E-11</v>
      </c>
      <c r="BC591" s="328">
        <v>3.3453976999999998E-13</v>
      </c>
      <c r="BD591" s="328">
        <v>2.2150118999999999E-13</v>
      </c>
      <c r="BE591" s="328">
        <v>5.5857571999999999E-9</v>
      </c>
      <c r="BF591" s="328">
        <v>4.4149679000000002E-8</v>
      </c>
      <c r="BG591" s="328">
        <v>9.4660015999999995E-14</v>
      </c>
      <c r="BH591" s="329">
        <v>1.9794689000000001E-2</v>
      </c>
      <c r="BI591" s="329">
        <v>6.0738908000000001E-2</v>
      </c>
      <c r="BJ591" s="328">
        <v>1.9259653E-8</v>
      </c>
      <c r="BK591" s="328">
        <v>1.1711950999999999E-10</v>
      </c>
      <c r="BL591" s="328">
        <v>5.2400135999999999E-15</v>
      </c>
      <c r="BM591" s="41"/>
      <c r="BN591" s="111">
        <v>1.0006544E-4</v>
      </c>
      <c r="BO591" s="122">
        <v>1.0331954E-5</v>
      </c>
      <c r="BP591" s="122">
        <v>3.0078178999999999E-5</v>
      </c>
      <c r="BQ591" s="122">
        <v>3.1936960000000001E-7</v>
      </c>
      <c r="BR591" s="122">
        <v>1.0577720999999999E-5</v>
      </c>
      <c r="BS591" s="122">
        <v>8.4675991000000004E-7</v>
      </c>
      <c r="BT591" s="122">
        <v>1.1044858E-7</v>
      </c>
      <c r="BU591" s="122">
        <v>1.2017817E-6</v>
      </c>
      <c r="BV591" s="122">
        <v>4.0805867E-6</v>
      </c>
      <c r="BW591" s="122">
        <v>2.5396784E-6</v>
      </c>
      <c r="BX591" s="122">
        <v>6.5405072000000003E-10</v>
      </c>
      <c r="BY591" s="122">
        <v>6.557683E-11</v>
      </c>
      <c r="BZ591" s="122">
        <v>1.1546516E-11</v>
      </c>
      <c r="CA591" s="122">
        <v>2.6178620000000002E-6</v>
      </c>
      <c r="CB591" s="122">
        <v>1.5400438E-5</v>
      </c>
      <c r="CC591" s="122">
        <v>1.9195065999999999E-5</v>
      </c>
      <c r="CD591" s="122">
        <v>2.7648634000000002E-6</v>
      </c>
      <c r="CE591" s="154"/>
      <c r="CF591" s="173"/>
      <c r="CG591" s="42" t="s">
        <v>1077</v>
      </c>
      <c r="CH591" s="42"/>
      <c r="CI591" s="42"/>
      <c r="CK591" s="50"/>
      <c r="CL591" s="41"/>
      <c r="CM591" s="41"/>
      <c r="CN591" s="41"/>
      <c r="CO591" s="41"/>
      <c r="CP591" s="41"/>
      <c r="CQ591" s="41"/>
      <c r="CR591" s="41"/>
      <c r="CS591" s="41"/>
      <c r="CT591" s="41"/>
      <c r="CU591" s="41"/>
      <c r="CV591" s="41"/>
      <c r="CW591" s="41"/>
    </row>
    <row r="592" spans="1:101" ht="14.5" customHeight="1">
      <c r="A592" s="41" t="s">
        <v>11349</v>
      </c>
      <c r="B592" s="119" t="s">
        <v>11311</v>
      </c>
      <c r="C592" s="120" t="str">
        <f t="shared" si="240"/>
        <v>A.100.16.115</v>
      </c>
      <c r="D592" s="135" t="s">
        <v>6</v>
      </c>
      <c r="E592" s="119" t="s">
        <v>6570</v>
      </c>
      <c r="F592" s="118" t="str">
        <f t="shared" si="241"/>
        <v>C45</v>
      </c>
      <c r="G592" s="118">
        <f t="shared" si="242"/>
        <v>0.40523553355790198</v>
      </c>
      <c r="H592" s="118">
        <f t="shared" si="243"/>
        <v>1.85139083E-2</v>
      </c>
      <c r="I592" s="118">
        <f t="shared" si="244"/>
        <v>7.6819316299999982E-2</v>
      </c>
      <c r="J592" s="326">
        <f t="shared" si="245"/>
        <v>0.16621762895790201</v>
      </c>
      <c r="K592" s="118">
        <v>0.14368468000000001</v>
      </c>
      <c r="L592" s="118">
        <v>6.3387534999999995E-2</v>
      </c>
      <c r="M592" s="118">
        <v>1.0702415999999999E-2</v>
      </c>
      <c r="N592" s="118">
        <v>8.6722906000000002E-3</v>
      </c>
      <c r="O592" s="118">
        <v>2.940135E-3</v>
      </c>
      <c r="P592" s="118">
        <v>3.0656314999999998E-3</v>
      </c>
      <c r="Q592" s="118">
        <v>3.8358512E-3</v>
      </c>
      <c r="R592" s="118">
        <v>2.7293653000000002E-3</v>
      </c>
      <c r="S592" s="118">
        <v>0.16203232000000001</v>
      </c>
      <c r="T592" s="330">
        <v>5.5817048000000002E-5</v>
      </c>
      <c r="U592" s="118">
        <v>3.1370869000000002E-3</v>
      </c>
      <c r="V592" s="330">
        <v>6.8269902000000004E-8</v>
      </c>
      <c r="W592" s="118">
        <v>9.9233673999999999E-4</v>
      </c>
      <c r="X592" s="118">
        <v>0</v>
      </c>
      <c r="Y592" s="41"/>
      <c r="Z592" s="327">
        <f t="shared" si="246"/>
        <v>1.0803359398496242</v>
      </c>
      <c r="AA592" s="41"/>
      <c r="AB592" s="111">
        <v>13.180346</v>
      </c>
      <c r="AC592" s="111">
        <v>12.403021000000001</v>
      </c>
      <c r="AD592" s="111">
        <v>0.42531004</v>
      </c>
      <c r="AE592" s="111">
        <v>0</v>
      </c>
      <c r="AF592" s="111">
        <v>0.35166024000000001</v>
      </c>
      <c r="AG592" s="122">
        <v>1.9733735E-5</v>
      </c>
      <c r="AH592" s="111">
        <v>3.3466129999999998E-4</v>
      </c>
      <c r="AI592" s="41"/>
      <c r="AJ592" s="114">
        <v>4.0619479999999999E-2</v>
      </c>
      <c r="AK592" s="114">
        <v>3.8739181999999997E-2</v>
      </c>
      <c r="AL592" s="114">
        <v>1.3036706E-3</v>
      </c>
      <c r="AM592" s="114">
        <v>5.7662659999999999E-4</v>
      </c>
      <c r="AN592" s="113">
        <f t="shared" si="247"/>
        <v>2.3224930100121139E-6</v>
      </c>
      <c r="AO592" s="112">
        <f t="shared" si="248"/>
        <v>4.8212669219605994E-9</v>
      </c>
      <c r="AP592" s="112">
        <f t="shared" si="249"/>
        <v>8.0760027999999998E-2</v>
      </c>
      <c r="AQ592" s="328">
        <v>1.0077751E-6</v>
      </c>
      <c r="AR592" s="328">
        <v>3.0407787999999999E-9</v>
      </c>
      <c r="AS592" s="328">
        <v>8.3072278E-14</v>
      </c>
      <c r="AT592" s="328">
        <v>2.7174639000000001E-10</v>
      </c>
      <c r="AU592" s="328">
        <v>8.7022114000000002E-14</v>
      </c>
      <c r="AV592" s="328">
        <v>1.2894401000000001E-9</v>
      </c>
      <c r="AW592" s="328">
        <v>1.2442134E-6</v>
      </c>
      <c r="AX592" s="328">
        <v>1.8866065E-10</v>
      </c>
      <c r="AY592" s="328">
        <v>1.4433864E-9</v>
      </c>
      <c r="AZ592" s="328">
        <v>5.2448945000000001E-12</v>
      </c>
      <c r="BA592" s="328">
        <v>2.0345262000000001E-14</v>
      </c>
      <c r="BB592" s="328">
        <v>2.5436395000000001E-11</v>
      </c>
      <c r="BC592" s="328">
        <v>3.3462761000000002E-13</v>
      </c>
      <c r="BD592" s="328">
        <v>2.2144261000000001E-13</v>
      </c>
      <c r="BE592" s="328">
        <v>5.5865044999999999E-9</v>
      </c>
      <c r="BF592" s="328">
        <v>4.4116666000000003E-8</v>
      </c>
      <c r="BG592" s="328">
        <v>9.4660015999999995E-14</v>
      </c>
      <c r="BH592" s="329">
        <v>1.9800808E-2</v>
      </c>
      <c r="BI592" s="329">
        <v>6.0959220000000001E-2</v>
      </c>
      <c r="BJ592" s="328">
        <v>1.9240066E-8</v>
      </c>
      <c r="BK592" s="328">
        <v>1.1700040000000001E-10</v>
      </c>
      <c r="BL592" s="328">
        <v>5.2346846000000001E-15</v>
      </c>
      <c r="BM592" s="41"/>
      <c r="BN592" s="111">
        <v>1.0021936E-4</v>
      </c>
      <c r="BO592" s="122">
        <v>1.0353390000000001E-5</v>
      </c>
      <c r="BP592" s="122">
        <v>3.0122632999999999E-5</v>
      </c>
      <c r="BQ592" s="122">
        <v>3.1971238E-7</v>
      </c>
      <c r="BR592" s="122">
        <v>1.0593281E-5</v>
      </c>
      <c r="BS592" s="122">
        <v>8.4593756000000001E-7</v>
      </c>
      <c r="BT592" s="122">
        <v>1.1037431000000001E-7</v>
      </c>
      <c r="BU592" s="122">
        <v>1.2005671000000001E-6</v>
      </c>
      <c r="BV592" s="122">
        <v>4.1138616000000002E-6</v>
      </c>
      <c r="BW592" s="122">
        <v>2.538205E-6</v>
      </c>
      <c r="BX592" s="122">
        <v>6.5405072000000003E-10</v>
      </c>
      <c r="BY592" s="122">
        <v>6.557683E-11</v>
      </c>
      <c r="BZ592" s="122">
        <v>1.1546516E-11</v>
      </c>
      <c r="CA592" s="122">
        <v>2.6185136000000002E-6</v>
      </c>
      <c r="CB592" s="122">
        <v>1.5440286E-5</v>
      </c>
      <c r="CC592" s="122">
        <v>1.9199813000000001E-5</v>
      </c>
      <c r="CD592" s="122">
        <v>2.7620516E-6</v>
      </c>
      <c r="CE592" s="154"/>
      <c r="CF592" s="173"/>
      <c r="CG592" s="42" t="s">
        <v>1077</v>
      </c>
      <c r="CH592" s="42"/>
      <c r="CI592" s="42"/>
      <c r="CK592" s="50"/>
      <c r="CL592" s="41"/>
      <c r="CM592" s="41"/>
      <c r="CN592" s="41"/>
      <c r="CO592" s="41"/>
      <c r="CP592" s="41"/>
      <c r="CQ592" s="41"/>
      <c r="CR592" s="41"/>
      <c r="CS592" s="41"/>
      <c r="CT592" s="41"/>
      <c r="CU592" s="41"/>
      <c r="CV592" s="41"/>
      <c r="CW592" s="41"/>
    </row>
    <row r="593" spans="1:101" ht="14.5" customHeight="1">
      <c r="A593" s="41" t="s">
        <v>11347</v>
      </c>
      <c r="B593" s="119" t="s">
        <v>11311</v>
      </c>
      <c r="C593" s="120" t="str">
        <f t="shared" si="240"/>
        <v>A.100.16.116</v>
      </c>
      <c r="D593" s="135" t="s">
        <v>6</v>
      </c>
      <c r="E593" s="119" t="s">
        <v>6570</v>
      </c>
      <c r="F593" s="118" t="str">
        <f t="shared" si="241"/>
        <v>C55</v>
      </c>
      <c r="G593" s="118">
        <f t="shared" si="242"/>
        <v>0.23403344028171696</v>
      </c>
      <c r="H593" s="118">
        <f t="shared" si="243"/>
        <v>1.5868085300000001E-2</v>
      </c>
      <c r="I593" s="118">
        <f t="shared" si="244"/>
        <v>2.3250809299999998E-2</v>
      </c>
      <c r="J593" s="326">
        <f t="shared" si="245"/>
        <v>6.8250525681716995E-2</v>
      </c>
      <c r="K593" s="118">
        <v>0.12666401999999999</v>
      </c>
      <c r="L593" s="118">
        <v>1.1625277999999999E-2</v>
      </c>
      <c r="M593" s="118">
        <v>1.0016107999999999E-2</v>
      </c>
      <c r="N593" s="118">
        <v>8.2968615000000006E-3</v>
      </c>
      <c r="O593" s="118">
        <v>2.9666292999999998E-3</v>
      </c>
      <c r="P593" s="118">
        <v>9.7096770000000001E-4</v>
      </c>
      <c r="Q593" s="118">
        <v>3.6336267999999999E-3</v>
      </c>
      <c r="R593" s="118">
        <v>1.6094232999999999E-3</v>
      </c>
      <c r="S593" s="118">
        <v>6.6574596E-2</v>
      </c>
      <c r="T593" s="330">
        <v>1.4751931999999999E-5</v>
      </c>
      <c r="U593" s="118">
        <v>6.5969363999999998E-4</v>
      </c>
      <c r="V593" s="330">
        <v>5.6309716999999998E-8</v>
      </c>
      <c r="W593" s="118">
        <v>1.0014278000000001E-3</v>
      </c>
      <c r="X593" s="118">
        <v>0</v>
      </c>
      <c r="Y593" s="41"/>
      <c r="Z593" s="327">
        <f t="shared" si="246"/>
        <v>0.95236105263157877</v>
      </c>
      <c r="AA593" s="41"/>
      <c r="AB593" s="111">
        <v>10.674473000000001</v>
      </c>
      <c r="AC593" s="111">
        <v>10.541479000000001</v>
      </c>
      <c r="AD593" s="111">
        <v>8.9437857999999995E-2</v>
      </c>
      <c r="AE593" s="111">
        <v>0</v>
      </c>
      <c r="AF593" s="111">
        <v>4.3218436999999998E-2</v>
      </c>
      <c r="AG593" s="122">
        <v>1.7401035000000001E-5</v>
      </c>
      <c r="AH593" s="111">
        <v>3.2061011999999999E-4</v>
      </c>
      <c r="AI593" s="41"/>
      <c r="AJ593" s="114">
        <v>2.2272806999999999E-2</v>
      </c>
      <c r="AK593" s="114">
        <v>2.0978503999999999E-2</v>
      </c>
      <c r="AL593" s="114">
        <v>9.0589144999999997E-4</v>
      </c>
      <c r="AM593" s="114">
        <v>3.8841108999999998E-4</v>
      </c>
      <c r="AN593" s="113">
        <f t="shared" si="247"/>
        <v>1.2577041020422139E-6</v>
      </c>
      <c r="AO593" s="112">
        <f t="shared" si="248"/>
        <v>3.3501902589610999E-9</v>
      </c>
      <c r="AP593" s="112">
        <f t="shared" si="249"/>
        <v>5.4399313000000005E-2</v>
      </c>
      <c r="AQ593" s="328">
        <v>8.8905596E-7</v>
      </c>
      <c r="AR593" s="328">
        <v>2.6825751000000001E-9</v>
      </c>
      <c r="AS593" s="328">
        <v>7.3285595E-14</v>
      </c>
      <c r="AT593" s="328">
        <v>2.7420713000000001E-10</v>
      </c>
      <c r="AU593" s="328">
        <v>8.4312214000000001E-14</v>
      </c>
      <c r="AV593" s="328">
        <v>1.2336829999999999E-9</v>
      </c>
      <c r="AW593" s="328">
        <v>3.0498153000000001E-7</v>
      </c>
      <c r="AX593" s="328">
        <v>1.749792E-10</v>
      </c>
      <c r="AY593" s="328">
        <v>3.4929014999999999E-10</v>
      </c>
      <c r="AZ593" s="328">
        <v>4.3904723000000001E-12</v>
      </c>
      <c r="BA593" s="328">
        <v>1.3923329000000001E-14</v>
      </c>
      <c r="BB593" s="328">
        <v>2.0329084E-11</v>
      </c>
      <c r="BC593" s="328">
        <v>2.1496735999999999E-13</v>
      </c>
      <c r="BD593" s="328">
        <v>1.7018664999999999E-13</v>
      </c>
      <c r="BE593" s="328">
        <v>5.2016246000000003E-9</v>
      </c>
      <c r="BF593" s="328">
        <v>3.7540683E-8</v>
      </c>
      <c r="BG593" s="328">
        <v>7.6327085999999996E-14</v>
      </c>
      <c r="BH593" s="329">
        <v>1.1444513E-2</v>
      </c>
      <c r="BI593" s="329">
        <v>4.2954800000000001E-2</v>
      </c>
      <c r="BJ593" s="328">
        <v>1.9416329999999999E-8</v>
      </c>
      <c r="BK593" s="328">
        <v>1.1807228000000001E-10</v>
      </c>
      <c r="BL593" s="328">
        <v>5.2826411E-15</v>
      </c>
      <c r="BM593" s="41"/>
      <c r="BN593" s="122">
        <v>5.5122996999999999E-5</v>
      </c>
      <c r="BO593" s="122">
        <v>2.8139333E-6</v>
      </c>
      <c r="BP593" s="122">
        <v>2.6554352E-5</v>
      </c>
      <c r="BQ593" s="122">
        <v>1.8852586E-7</v>
      </c>
      <c r="BR593" s="122">
        <v>4.4014703000000004E-6</v>
      </c>
      <c r="BS593" s="122">
        <v>8.3365335999999996E-7</v>
      </c>
      <c r="BT593" s="122">
        <v>8.7949981000000001E-8</v>
      </c>
      <c r="BU593" s="122">
        <v>1.2112292999999999E-6</v>
      </c>
      <c r="BV593" s="122">
        <v>1.3029702999999999E-6</v>
      </c>
      <c r="BW593" s="122">
        <v>2.404392E-6</v>
      </c>
      <c r="BX593" s="122">
        <v>6.3369399E-10</v>
      </c>
      <c r="BY593" s="122">
        <v>5.3506987999999998E-11</v>
      </c>
      <c r="BZ593" s="122">
        <v>1.1186683E-11</v>
      </c>
      <c r="CA593" s="122">
        <v>1.7436461000000001E-6</v>
      </c>
      <c r="CB593" s="122">
        <v>1.2762244E-5</v>
      </c>
      <c r="CC593" s="122">
        <v>-1.9694234999999998E-6</v>
      </c>
      <c r="CD593" s="122">
        <v>2.7873556000000001E-6</v>
      </c>
      <c r="CE593" s="154"/>
      <c r="CF593" s="173"/>
      <c r="CG593" s="42" t="s">
        <v>1077</v>
      </c>
      <c r="CH593" s="42"/>
      <c r="CI593" s="42"/>
      <c r="CK593" s="50"/>
      <c r="CL593" s="41"/>
      <c r="CM593" s="41"/>
      <c r="CN593" s="41"/>
      <c r="CO593" s="41"/>
      <c r="CP593" s="41"/>
      <c r="CQ593" s="41"/>
      <c r="CR593" s="41"/>
      <c r="CS593" s="41"/>
      <c r="CT593" s="41"/>
      <c r="CU593" s="41"/>
      <c r="CV593" s="41"/>
      <c r="CW593" s="41"/>
    </row>
    <row r="594" spans="1:101" ht="14.5" customHeight="1">
      <c r="A594" s="41" t="s">
        <v>11345</v>
      </c>
      <c r="B594" s="119" t="s">
        <v>11311</v>
      </c>
      <c r="C594" s="120" t="str">
        <f t="shared" si="240"/>
        <v>A.100.16.117</v>
      </c>
      <c r="D594" s="135" t="s">
        <v>6</v>
      </c>
      <c r="E594" s="119" t="s">
        <v>6570</v>
      </c>
      <c r="F594" s="118" t="str">
        <f t="shared" si="241"/>
        <v>C60</v>
      </c>
      <c r="G594" s="118">
        <f t="shared" si="242"/>
        <v>0.23403344028171696</v>
      </c>
      <c r="H594" s="118">
        <f t="shared" si="243"/>
        <v>1.5868085300000001E-2</v>
      </c>
      <c r="I594" s="118">
        <f t="shared" si="244"/>
        <v>2.3250809299999998E-2</v>
      </c>
      <c r="J594" s="326">
        <f t="shared" si="245"/>
        <v>6.8250525681716995E-2</v>
      </c>
      <c r="K594" s="118">
        <v>0.12666401999999999</v>
      </c>
      <c r="L594" s="118">
        <v>1.1625277999999999E-2</v>
      </c>
      <c r="M594" s="118">
        <v>1.0016107999999999E-2</v>
      </c>
      <c r="N594" s="118">
        <v>8.2968615000000006E-3</v>
      </c>
      <c r="O594" s="118">
        <v>2.9666292999999998E-3</v>
      </c>
      <c r="P594" s="118">
        <v>9.7096770000000001E-4</v>
      </c>
      <c r="Q594" s="118">
        <v>3.6336267999999999E-3</v>
      </c>
      <c r="R594" s="118">
        <v>1.6094232999999999E-3</v>
      </c>
      <c r="S594" s="118">
        <v>6.6574596E-2</v>
      </c>
      <c r="T594" s="330">
        <v>1.4751931999999999E-5</v>
      </c>
      <c r="U594" s="118">
        <v>6.5969363999999998E-4</v>
      </c>
      <c r="V594" s="330">
        <v>5.6309716999999998E-8</v>
      </c>
      <c r="W594" s="118">
        <v>1.0014278000000001E-3</v>
      </c>
      <c r="X594" s="118">
        <v>0</v>
      </c>
      <c r="Y594" s="41"/>
      <c r="Z594" s="327">
        <f t="shared" si="246"/>
        <v>0.95236105263157877</v>
      </c>
      <c r="AA594" s="41"/>
      <c r="AB594" s="111">
        <v>10.674473000000001</v>
      </c>
      <c r="AC594" s="111">
        <v>10.541479000000001</v>
      </c>
      <c r="AD594" s="111">
        <v>8.9437857999999995E-2</v>
      </c>
      <c r="AE594" s="111">
        <v>0</v>
      </c>
      <c r="AF594" s="111">
        <v>4.3218436999999998E-2</v>
      </c>
      <c r="AG594" s="122">
        <v>1.7401035000000001E-5</v>
      </c>
      <c r="AH594" s="111">
        <v>3.2061011999999999E-4</v>
      </c>
      <c r="AI594" s="41"/>
      <c r="AJ594" s="114">
        <v>2.2272806999999999E-2</v>
      </c>
      <c r="AK594" s="114">
        <v>2.0978503999999999E-2</v>
      </c>
      <c r="AL594" s="114">
        <v>9.0589144999999997E-4</v>
      </c>
      <c r="AM594" s="114">
        <v>3.8841108999999998E-4</v>
      </c>
      <c r="AN594" s="113">
        <f t="shared" si="247"/>
        <v>1.2577041020422139E-6</v>
      </c>
      <c r="AO594" s="112">
        <f t="shared" si="248"/>
        <v>3.3501902589610999E-9</v>
      </c>
      <c r="AP594" s="112">
        <f t="shared" si="249"/>
        <v>5.4399313000000005E-2</v>
      </c>
      <c r="AQ594" s="328">
        <v>8.8905596E-7</v>
      </c>
      <c r="AR594" s="328">
        <v>2.6825751000000001E-9</v>
      </c>
      <c r="AS594" s="328">
        <v>7.3285595E-14</v>
      </c>
      <c r="AT594" s="328">
        <v>2.7420713000000001E-10</v>
      </c>
      <c r="AU594" s="328">
        <v>8.4312214000000001E-14</v>
      </c>
      <c r="AV594" s="328">
        <v>1.2336829999999999E-9</v>
      </c>
      <c r="AW594" s="328">
        <v>3.0498153000000001E-7</v>
      </c>
      <c r="AX594" s="328">
        <v>1.749792E-10</v>
      </c>
      <c r="AY594" s="328">
        <v>3.4929014999999999E-10</v>
      </c>
      <c r="AZ594" s="328">
        <v>4.3904723000000001E-12</v>
      </c>
      <c r="BA594" s="328">
        <v>1.3923329000000001E-14</v>
      </c>
      <c r="BB594" s="328">
        <v>2.0329084E-11</v>
      </c>
      <c r="BC594" s="328">
        <v>2.1496735999999999E-13</v>
      </c>
      <c r="BD594" s="328">
        <v>1.7018664999999999E-13</v>
      </c>
      <c r="BE594" s="328">
        <v>5.2016246000000003E-9</v>
      </c>
      <c r="BF594" s="328">
        <v>3.7540683E-8</v>
      </c>
      <c r="BG594" s="328">
        <v>7.6327085999999996E-14</v>
      </c>
      <c r="BH594" s="329">
        <v>1.1444513E-2</v>
      </c>
      <c r="BI594" s="329">
        <v>4.2954800000000001E-2</v>
      </c>
      <c r="BJ594" s="328">
        <v>1.9416329999999999E-8</v>
      </c>
      <c r="BK594" s="328">
        <v>1.1807228000000001E-10</v>
      </c>
      <c r="BL594" s="328">
        <v>5.2826411E-15</v>
      </c>
      <c r="BM594" s="41"/>
      <c r="BN594" s="122">
        <v>5.5122996999999999E-5</v>
      </c>
      <c r="BO594" s="122">
        <v>2.8139333E-6</v>
      </c>
      <c r="BP594" s="122">
        <v>2.6554352E-5</v>
      </c>
      <c r="BQ594" s="122">
        <v>1.8852586E-7</v>
      </c>
      <c r="BR594" s="122">
        <v>4.4014703000000004E-6</v>
      </c>
      <c r="BS594" s="122">
        <v>8.3365335999999996E-7</v>
      </c>
      <c r="BT594" s="122">
        <v>8.7949981000000001E-8</v>
      </c>
      <c r="BU594" s="122">
        <v>1.2112292999999999E-6</v>
      </c>
      <c r="BV594" s="122">
        <v>1.3029702999999999E-6</v>
      </c>
      <c r="BW594" s="122">
        <v>2.404392E-6</v>
      </c>
      <c r="BX594" s="122">
        <v>6.3369399E-10</v>
      </c>
      <c r="BY594" s="122">
        <v>5.3506987999999998E-11</v>
      </c>
      <c r="BZ594" s="122">
        <v>1.1186683E-11</v>
      </c>
      <c r="CA594" s="122">
        <v>1.7436461000000001E-6</v>
      </c>
      <c r="CB594" s="122">
        <v>1.2762244E-5</v>
      </c>
      <c r="CC594" s="122">
        <v>-1.9694234999999998E-6</v>
      </c>
      <c r="CD594" s="122">
        <v>2.7873556000000001E-6</v>
      </c>
      <c r="CE594" s="154"/>
      <c r="CF594" s="173"/>
      <c r="CG594" s="42" t="s">
        <v>1077</v>
      </c>
      <c r="CH594" s="42"/>
      <c r="CI594" s="42"/>
      <c r="CK594" s="50"/>
      <c r="CL594" s="41"/>
      <c r="CM594" s="41"/>
      <c r="CN594" s="41"/>
      <c r="CO594" s="41"/>
      <c r="CP594" s="41"/>
      <c r="CQ594" s="41"/>
      <c r="CR594" s="41"/>
      <c r="CS594" s="41"/>
      <c r="CT594" s="41"/>
      <c r="CU594" s="41"/>
      <c r="CV594" s="41"/>
      <c r="CW594" s="41"/>
    </row>
    <row r="595" spans="1:101" ht="14.5" customHeight="1">
      <c r="B595" s="119" t="s">
        <v>11311</v>
      </c>
      <c r="C595" s="133" t="s">
        <v>56</v>
      </c>
      <c r="D595" s="133" t="s">
        <v>7</v>
      </c>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152"/>
      <c r="CF595" s="172"/>
      <c r="CK595" s="50"/>
      <c r="CL595" s="41"/>
      <c r="CM595" s="41"/>
      <c r="CN595" s="41"/>
      <c r="CO595" s="41"/>
      <c r="CP595" s="41"/>
      <c r="CQ595" s="41"/>
      <c r="CR595" s="41"/>
      <c r="CS595" s="41"/>
      <c r="CT595" s="41"/>
      <c r="CU595" s="41"/>
      <c r="CV595" s="41"/>
      <c r="CW595" s="41"/>
    </row>
    <row r="596" spans="1:101" ht="14.5" customHeight="1">
      <c r="A596" s="41" t="s">
        <v>11343</v>
      </c>
      <c r="B596" s="119" t="s">
        <v>11311</v>
      </c>
      <c r="C596" s="120" t="str">
        <f>MID(A596,1,12)</f>
        <v>A.100.18.101</v>
      </c>
      <c r="D596" s="135" t="s">
        <v>7</v>
      </c>
      <c r="E596" s="119" t="s">
        <v>6570</v>
      </c>
      <c r="F596" s="118" t="str">
        <f>MID(A596, 21,85)</f>
        <v>13CrMo4 5 (1.7335)</v>
      </c>
      <c r="G596" s="118">
        <f>H596+I596+J596+K596</f>
        <v>0.53669765451462703</v>
      </c>
      <c r="H596" s="118">
        <f>N596+O596+P596+Q596</f>
        <v>2.19380957E-2</v>
      </c>
      <c r="I596" s="118">
        <f>L596+M596+R596</f>
        <v>4.5262294600000003E-2</v>
      </c>
      <c r="J596" s="326">
        <f>S596+IF(T596="x",0,T596)+IF(U596="x",0,U596)+IF(V596="x",0,V596)+W596+X596</f>
        <v>0.31553237421462704</v>
      </c>
      <c r="K596" s="118">
        <v>0.15396488999999999</v>
      </c>
      <c r="L596" s="118">
        <v>2.7663013E-2</v>
      </c>
      <c r="M596" s="118">
        <v>1.2812166999999999E-2</v>
      </c>
      <c r="N596" s="118">
        <v>8.2924585000000006E-3</v>
      </c>
      <c r="O596" s="118">
        <v>2.9293362999999999E-3</v>
      </c>
      <c r="P596" s="118">
        <v>6.0322463999999999E-3</v>
      </c>
      <c r="Q596" s="118">
        <v>4.6840544999999997E-3</v>
      </c>
      <c r="R596" s="118">
        <v>4.7871145999999996E-3</v>
      </c>
      <c r="S596" s="118">
        <v>0.30806615999999998</v>
      </c>
      <c r="T596" s="330">
        <v>1.3659196E-5</v>
      </c>
      <c r="U596" s="118">
        <v>6.4635007999999999E-3</v>
      </c>
      <c r="V596" s="330">
        <v>5.2138626999999998E-8</v>
      </c>
      <c r="W596" s="118">
        <v>9.8900208000000001E-4</v>
      </c>
      <c r="X596" s="118">
        <v>0</v>
      </c>
      <c r="Y596" s="41"/>
      <c r="Z596" s="327">
        <f>K596/0.133</f>
        <v>1.1576307518796991</v>
      </c>
      <c r="AA596" s="41"/>
      <c r="AB596" s="111">
        <v>14.647781999999999</v>
      </c>
      <c r="AC596" s="111">
        <v>13.004311</v>
      </c>
      <c r="AD596" s="111">
        <v>0.87628806999999997</v>
      </c>
      <c r="AE596" s="111">
        <v>0</v>
      </c>
      <c r="AF596" s="111">
        <v>0.76687064000000005</v>
      </c>
      <c r="AG596" s="122">
        <v>1.6112069999999999E-5</v>
      </c>
      <c r="AH596" s="111">
        <v>2.9686121999999998E-4</v>
      </c>
      <c r="AI596" s="41"/>
      <c r="AJ596" s="114">
        <v>3.1444619E-2</v>
      </c>
      <c r="AK596" s="114">
        <v>2.9507134000000001E-2</v>
      </c>
      <c r="AL596" s="114">
        <v>1.1594490999999999E-3</v>
      </c>
      <c r="AM596" s="114">
        <v>7.7803572999999996E-4</v>
      </c>
      <c r="AN596" s="113">
        <f>AQ596+AT596+AU596+AV596+AW596+BE596+BF596+BJ596</f>
        <v>1.7690128452368654E-6</v>
      </c>
      <c r="AO596" s="112">
        <f>AR596+AS596+AX596+AY596+AZ596+BA596+BB596+BC596+BD596+BG596+BK596+BL596</f>
        <v>4.2879034837149006E-9</v>
      </c>
      <c r="AP596" s="112">
        <f>BH596+BI596</f>
        <v>0.10896858899999999</v>
      </c>
      <c r="AQ596" s="328">
        <v>1.0794718E-6</v>
      </c>
      <c r="AR596" s="328">
        <v>3.2571044E-9</v>
      </c>
      <c r="AS596" s="328">
        <v>8.8982646000000006E-14</v>
      </c>
      <c r="AT596" s="328">
        <v>2.7076456999999999E-10</v>
      </c>
      <c r="AU596" s="328">
        <v>7.8066865000000005E-14</v>
      </c>
      <c r="AV596" s="328">
        <v>1.2330132000000001E-9</v>
      </c>
      <c r="AW596" s="328">
        <v>5.9503569E-7</v>
      </c>
      <c r="AX596" s="328">
        <v>1.7619156000000001E-10</v>
      </c>
      <c r="AY596" s="328">
        <v>6.8723956E-10</v>
      </c>
      <c r="AZ596" s="328">
        <v>6.6445692000000002E-12</v>
      </c>
      <c r="BA596" s="328">
        <v>4.5872437000000001E-14</v>
      </c>
      <c r="BB596" s="328">
        <v>4.2857391000000001E-11</v>
      </c>
      <c r="BC596" s="328">
        <v>6.5521498999999996E-13</v>
      </c>
      <c r="BD596" s="328">
        <v>3.9281312000000001E-13</v>
      </c>
      <c r="BE596" s="328">
        <v>6.6060774000000004E-9</v>
      </c>
      <c r="BF596" s="328">
        <v>6.7220011000000003E-8</v>
      </c>
      <c r="BG596" s="328">
        <v>7.0673228000000003E-14</v>
      </c>
      <c r="BH596" s="329">
        <v>4.2130929999999997E-2</v>
      </c>
      <c r="BI596" s="329">
        <v>6.6837658999999994E-2</v>
      </c>
      <c r="BJ596" s="328">
        <v>1.9175411E-8</v>
      </c>
      <c r="BK596" s="328">
        <v>1.1660722999999999E-10</v>
      </c>
      <c r="BL596" s="328">
        <v>5.2170938999999998E-15</v>
      </c>
      <c r="BM596" s="41"/>
      <c r="BN596" s="111">
        <v>1.7689531999999999E-4</v>
      </c>
      <c r="BO596" s="122">
        <v>5.1386740000000002E-6</v>
      </c>
      <c r="BP596" s="122">
        <v>3.2277816000000002E-5</v>
      </c>
      <c r="BQ596" s="122">
        <v>5.6075018000000001E-7</v>
      </c>
      <c r="BR596" s="122">
        <v>6.2903730000000003E-6</v>
      </c>
      <c r="BS596" s="122">
        <v>9.1934948999999999E-7</v>
      </c>
      <c r="BT596" s="122">
        <v>1.4681211000000001E-7</v>
      </c>
      <c r="BU596" s="122">
        <v>1.1957523E-6</v>
      </c>
      <c r="BV596" s="122">
        <v>8.0948499999999992E-6</v>
      </c>
      <c r="BW596" s="122">
        <v>3.0994661E-6</v>
      </c>
      <c r="BX596" s="122">
        <v>5.8675368999999996E-10</v>
      </c>
      <c r="BY596" s="122">
        <v>4.9543508E-11</v>
      </c>
      <c r="BZ596" s="122">
        <v>1.035804E-11</v>
      </c>
      <c r="CA596" s="122">
        <v>1.9649841000000002E-6</v>
      </c>
      <c r="CB596" s="122">
        <v>1.6744611999999998E-5</v>
      </c>
      <c r="CC596" s="122">
        <v>9.7708459000000003E-5</v>
      </c>
      <c r="CD596" s="122">
        <v>2.7527700000000002E-6</v>
      </c>
      <c r="CE596" s="154"/>
      <c r="CF596" s="173"/>
      <c r="CG596" s="42" t="s">
        <v>1077</v>
      </c>
      <c r="CH596" s="42"/>
      <c r="CI596" s="42"/>
      <c r="CK596" s="50"/>
      <c r="CL596" s="41"/>
      <c r="CM596" s="41"/>
      <c r="CN596" s="41"/>
      <c r="CO596" s="41"/>
      <c r="CP596" s="41"/>
      <c r="CQ596" s="41"/>
      <c r="CR596" s="41"/>
      <c r="CS596" s="41"/>
      <c r="CT596" s="41"/>
      <c r="CU596" s="41"/>
      <c r="CV596" s="41"/>
      <c r="CW596" s="41"/>
    </row>
    <row r="597" spans="1:101" ht="14.5" customHeight="1">
      <c r="A597" s="41" t="s">
        <v>11341</v>
      </c>
      <c r="B597" s="119" t="s">
        <v>11311</v>
      </c>
      <c r="C597" s="120" t="str">
        <f>MID(A597,1,12)</f>
        <v>A.100.18.102</v>
      </c>
      <c r="D597" s="135" t="s">
        <v>7</v>
      </c>
      <c r="E597" s="119" t="s">
        <v>6570</v>
      </c>
      <c r="F597" s="118" t="str">
        <f>MID(A597, 21,85)</f>
        <v>21MoV53</v>
      </c>
      <c r="G597" s="118">
        <f>H597+I597+J597+K597</f>
        <v>0.63070553643679994</v>
      </c>
      <c r="H597" s="118">
        <f>N597+O597+P597+Q597</f>
        <v>3.2852362599999997E-2</v>
      </c>
      <c r="I597" s="118">
        <f>L597+M597+R597</f>
        <v>5.6444859699999995E-2</v>
      </c>
      <c r="J597" s="326">
        <f>S597+IF(T597="x",0,T597)+IF(U597="x",0,U597)+IF(V597="x",0,V597)+W597+X597</f>
        <v>0.3934990041368</v>
      </c>
      <c r="K597" s="118">
        <v>0.14790930999999999</v>
      </c>
      <c r="L597" s="118">
        <v>3.9546171999999997E-2</v>
      </c>
      <c r="M597" s="118">
        <v>1.3224158E-2</v>
      </c>
      <c r="N597" s="118">
        <v>8.7559504999999999E-3</v>
      </c>
      <c r="O597" s="118">
        <v>4.2072452000000002E-3</v>
      </c>
      <c r="P597" s="118">
        <v>3.9434648999999997E-3</v>
      </c>
      <c r="Q597" s="118">
        <v>1.5945701999999999E-2</v>
      </c>
      <c r="R597" s="118">
        <v>3.6745297E-3</v>
      </c>
      <c r="S597" s="118">
        <v>0.38736531000000002</v>
      </c>
      <c r="T597" s="118">
        <v>2.9834300999999997E-4</v>
      </c>
      <c r="U597" s="118">
        <v>4.8431717000000001E-3</v>
      </c>
      <c r="V597" s="330">
        <v>1.1569168000000001E-6</v>
      </c>
      <c r="W597" s="118">
        <v>9.9102250999999995E-4</v>
      </c>
      <c r="X597" s="118">
        <v>0</v>
      </c>
      <c r="Y597" s="41"/>
      <c r="Z597" s="327">
        <f>K597/0.133</f>
        <v>1.1121000751879697</v>
      </c>
      <c r="AA597" s="41"/>
      <c r="AB597" s="111">
        <v>13.664863</v>
      </c>
      <c r="AC597" s="111">
        <v>12.501492000000001</v>
      </c>
      <c r="AD597" s="111">
        <v>0.65659270000000003</v>
      </c>
      <c r="AE597" s="111">
        <v>0</v>
      </c>
      <c r="AF597" s="111">
        <v>0.41358558000000001</v>
      </c>
      <c r="AG597" s="111">
        <v>5.7639190999999999E-2</v>
      </c>
      <c r="AH597" s="111">
        <v>3.5552946000000002E-2</v>
      </c>
      <c r="AI597" s="41"/>
      <c r="AJ597" s="114">
        <v>3.4940354999999999E-2</v>
      </c>
      <c r="AK597" s="114">
        <v>3.2998579E-2</v>
      </c>
      <c r="AL597" s="114">
        <v>1.2009638E-3</v>
      </c>
      <c r="AM597" s="114">
        <v>7.4081235999999995E-4</v>
      </c>
      <c r="AN597" s="113">
        <f>AQ597+AT597+AU597+AV597+AW597+BE597+BF597+BJ597</f>
        <v>1.9783320900800001E-6</v>
      </c>
      <c r="AO597" s="112">
        <f>AR597+AS597+AX597+AY597+AZ597+BA597+BB597+BC597+BD597+BG597+BK597+BL597</f>
        <v>4.4414340801508989E-9</v>
      </c>
      <c r="AP597" s="112">
        <f>BH597+BI597</f>
        <v>0.103755232</v>
      </c>
      <c r="AQ597" s="328">
        <v>1.0374982000000001E-6</v>
      </c>
      <c r="AR597" s="328">
        <v>3.1304698999999998E-9</v>
      </c>
      <c r="AS597" s="328">
        <v>8.5522368000000001E-14</v>
      </c>
      <c r="AT597" s="328">
        <v>2.7265555999999999E-10</v>
      </c>
      <c r="AU597" s="328">
        <v>2.2732000000000001E-13</v>
      </c>
      <c r="AV597" s="328">
        <v>1.3019372000000001E-9</v>
      </c>
      <c r="AW597" s="328">
        <v>8.3645627000000004E-7</v>
      </c>
      <c r="AX597" s="328">
        <v>1.8551494999999999E-10</v>
      </c>
      <c r="AY597" s="328">
        <v>9.4493750000000008E-10</v>
      </c>
      <c r="AZ597" s="328">
        <v>5.6241577E-12</v>
      </c>
      <c r="BA597" s="328">
        <v>4.5684610999999997E-14</v>
      </c>
      <c r="BB597" s="328">
        <v>5.4997450999999999E-11</v>
      </c>
      <c r="BC597" s="328">
        <v>5.9743642000000004E-13</v>
      </c>
      <c r="BD597" s="328">
        <v>4.3977780000000001E-13</v>
      </c>
      <c r="BE597" s="328">
        <v>6.6095989999999997E-9</v>
      </c>
      <c r="BF597" s="328">
        <v>7.6978616000000001E-8</v>
      </c>
      <c r="BG597" s="328">
        <v>1.8710225000000001E-12</v>
      </c>
      <c r="BH597" s="329">
        <v>4.5288470999999997E-2</v>
      </c>
      <c r="BI597" s="329">
        <v>5.8466760999999999E-2</v>
      </c>
      <c r="BJ597" s="328">
        <v>1.9214585E-8</v>
      </c>
      <c r="BK597" s="328">
        <v>1.1684545000000001E-10</v>
      </c>
      <c r="BL597" s="328">
        <v>5.2277519000000002E-15</v>
      </c>
      <c r="BM597" s="41"/>
      <c r="BN597" s="111">
        <v>1.8164295999999999E-4</v>
      </c>
      <c r="BO597" s="122">
        <v>6.9398362000000001E-6</v>
      </c>
      <c r="BP597" s="122">
        <v>3.1008301999999998E-5</v>
      </c>
      <c r="BQ597" s="122">
        <v>4.3043131999999999E-7</v>
      </c>
      <c r="BR597" s="122">
        <v>8.8822403000000003E-6</v>
      </c>
      <c r="BS597" s="122">
        <v>9.6676528000000005E-7</v>
      </c>
      <c r="BT597" s="122">
        <v>1.2021536999999999E-7</v>
      </c>
      <c r="BU597" s="122">
        <v>1.26925E-6</v>
      </c>
      <c r="BV597" s="122">
        <v>5.2918523000000003E-6</v>
      </c>
      <c r="BW597" s="122">
        <v>1.0551364E-5</v>
      </c>
      <c r="BX597" s="122">
        <v>1.7074242E-9</v>
      </c>
      <c r="BY597" s="122">
        <v>1.2296255E-9</v>
      </c>
      <c r="BZ597" s="122">
        <v>3.0003207000000003E-11</v>
      </c>
      <c r="CA597" s="122">
        <v>2.1432273999999999E-6</v>
      </c>
      <c r="CB597" s="122">
        <v>1.5836403000000001E-5</v>
      </c>
      <c r="CC597" s="122">
        <v>9.5441715999999995E-5</v>
      </c>
      <c r="CD597" s="122">
        <v>2.7583935999999998E-6</v>
      </c>
      <c r="CE597" s="154"/>
      <c r="CF597" s="173"/>
      <c r="CG597" s="42" t="s">
        <v>1077</v>
      </c>
      <c r="CH597" s="42"/>
      <c r="CI597" s="42"/>
      <c r="CK597" s="50"/>
      <c r="CL597" s="41"/>
      <c r="CM597" s="41"/>
      <c r="CN597" s="41"/>
      <c r="CO597" s="41"/>
      <c r="CP597" s="41"/>
      <c r="CQ597" s="41"/>
      <c r="CR597" s="41"/>
      <c r="CS597" s="41"/>
      <c r="CT597" s="41"/>
      <c r="CU597" s="41"/>
      <c r="CV597" s="41"/>
      <c r="CW597" s="41"/>
    </row>
    <row r="598" spans="1:101" ht="14.5" customHeight="1">
      <c r="A598" s="41" t="s">
        <v>11339</v>
      </c>
      <c r="B598" s="119" t="s">
        <v>11311</v>
      </c>
      <c r="C598" s="120" t="str">
        <f>MID(A598,1,12)</f>
        <v>A.100.18.103</v>
      </c>
      <c r="D598" s="135" t="s">
        <v>7</v>
      </c>
      <c r="E598" s="119" t="s">
        <v>6570</v>
      </c>
      <c r="F598" s="118" t="str">
        <f>MID(A598, 21,85)</f>
        <v>22Mo4</v>
      </c>
      <c r="G598" s="118">
        <f>H598+I598+J598+K598</f>
        <v>0.41642249654235197</v>
      </c>
      <c r="H598" s="118">
        <f>N598+O598+P598+Q598</f>
        <v>1.7349049800000002E-2</v>
      </c>
      <c r="I598" s="118">
        <f>L598+M598+R598</f>
        <v>3.3831458299999999E-2</v>
      </c>
      <c r="J598" s="326">
        <f>S598+IF(T598="x",0,T598)+IF(U598="x",0,U598)+IF(V598="x",0,V598)+W598+X598</f>
        <v>0.234600518442352</v>
      </c>
      <c r="K598" s="118">
        <v>0.13064147000000001</v>
      </c>
      <c r="L598" s="118">
        <v>1.9460222999999999E-2</v>
      </c>
      <c r="M598" s="118">
        <v>1.1799743999999999E-2</v>
      </c>
      <c r="N598" s="118">
        <v>8.2908235000000007E-3</v>
      </c>
      <c r="O598" s="118">
        <v>2.9531732E-3</v>
      </c>
      <c r="P598" s="118">
        <v>1.7600153000000001E-3</v>
      </c>
      <c r="Q598" s="118">
        <v>4.3450377999999998E-3</v>
      </c>
      <c r="R598" s="118">
        <v>2.5714913000000001E-3</v>
      </c>
      <c r="S598" s="118">
        <v>0.23202813999999999</v>
      </c>
      <c r="T598" s="330">
        <v>1.6391036000000001E-5</v>
      </c>
      <c r="U598" s="118">
        <v>1.5593459E-3</v>
      </c>
      <c r="V598" s="330">
        <v>6.2566351999999999E-8</v>
      </c>
      <c r="W598" s="118">
        <v>9.9657894000000006E-4</v>
      </c>
      <c r="X598" s="118">
        <v>0</v>
      </c>
      <c r="Y598" s="41"/>
      <c r="Z598" s="327">
        <f>K598/0.133</f>
        <v>0.98226669172932335</v>
      </c>
      <c r="AA598" s="41"/>
      <c r="AB598" s="111">
        <v>11.231254</v>
      </c>
      <c r="AC598" s="111">
        <v>10.877236999999999</v>
      </c>
      <c r="AD598" s="111">
        <v>0.21140806000000001</v>
      </c>
      <c r="AE598" s="111">
        <v>0</v>
      </c>
      <c r="AF598" s="111">
        <v>0.14223348999999999</v>
      </c>
      <c r="AG598" s="122">
        <v>1.9334483999999999E-5</v>
      </c>
      <c r="AH598" s="111">
        <v>3.5623346000000002E-4</v>
      </c>
      <c r="AI598" s="41"/>
      <c r="AJ598" s="114">
        <v>2.5671935999999999E-2</v>
      </c>
      <c r="AK598" s="114">
        <v>2.4128712E-2</v>
      </c>
      <c r="AL598" s="114">
        <v>9.7715027999999995E-4</v>
      </c>
      <c r="AM598" s="114">
        <v>5.6607360000000004E-4</v>
      </c>
      <c r="AN598" s="113">
        <f>AQ598+AT598+AU598+AV598+AW598+BE598+BF598+BJ598</f>
        <v>1.4465654639902381E-6</v>
      </c>
      <c r="AO598" s="112">
        <f>AR598+AS598+AX598+AY598+AZ598+BA598+BB598+BC598+BD598+BG598+BK598+BL598</f>
        <v>3.6137214017846999E-9</v>
      </c>
      <c r="AP598" s="112">
        <f>BH598+BI598</f>
        <v>7.928201700000001E-2</v>
      </c>
      <c r="AQ598" s="328">
        <v>9.1680006999999999E-7</v>
      </c>
      <c r="AR598" s="328">
        <v>2.7662859999999999E-9</v>
      </c>
      <c r="AS598" s="328">
        <v>7.5572699E-14</v>
      </c>
      <c r="AT598" s="328">
        <v>2.7295501000000001E-10</v>
      </c>
      <c r="AU598" s="328">
        <v>9.3680238000000006E-14</v>
      </c>
      <c r="AV598" s="328">
        <v>1.2327810000000001E-9</v>
      </c>
      <c r="AW598" s="328">
        <v>4.4689584999999999E-7</v>
      </c>
      <c r="AX598" s="328">
        <v>1.7521737000000001E-10</v>
      </c>
      <c r="AY598" s="328">
        <v>5.1460677000000003E-10</v>
      </c>
      <c r="AZ598" s="328">
        <v>4.8677767000000002E-12</v>
      </c>
      <c r="BA598" s="328">
        <v>3.6034049000000002E-14</v>
      </c>
      <c r="BB598" s="328">
        <v>3.4293738999999999E-11</v>
      </c>
      <c r="BC598" s="328">
        <v>4.4060752000000002E-13</v>
      </c>
      <c r="BD598" s="328">
        <v>3.0689687999999999E-13</v>
      </c>
      <c r="BE598" s="328">
        <v>5.8636093E-9</v>
      </c>
      <c r="BF598" s="328">
        <v>5.6177788E-8</v>
      </c>
      <c r="BG598" s="328">
        <v>8.4807873999999998E-14</v>
      </c>
      <c r="BH598" s="329">
        <v>3.2936645000000001E-2</v>
      </c>
      <c r="BI598" s="329">
        <v>4.6345372000000003E-2</v>
      </c>
      <c r="BJ598" s="328">
        <v>1.9322317000000001E-8</v>
      </c>
      <c r="BK598" s="328">
        <v>1.1750056999999999E-10</v>
      </c>
      <c r="BL598" s="328">
        <v>5.2570626999999998E-15</v>
      </c>
      <c r="BM598" s="41"/>
      <c r="BN598" s="111">
        <v>1.2766498E-4</v>
      </c>
      <c r="BO598" s="122">
        <v>3.9519914999999997E-6</v>
      </c>
      <c r="BP598" s="122">
        <v>2.7388203000000001E-5</v>
      </c>
      <c r="BQ598" s="122">
        <v>3.0121977999999999E-7</v>
      </c>
      <c r="BR598" s="122">
        <v>5.3292411000000002E-6</v>
      </c>
      <c r="BS598" s="122">
        <v>8.9667543000000005E-7</v>
      </c>
      <c r="BT598" s="122">
        <v>1.0046872E-7</v>
      </c>
      <c r="BU598" s="122">
        <v>1.2062070999999999E-6</v>
      </c>
      <c r="BV598" s="122">
        <v>2.3618166000000001E-6</v>
      </c>
      <c r="BW598" s="122">
        <v>2.8751367999999999E-6</v>
      </c>
      <c r="BX598" s="122">
        <v>7.0410444000000001E-10</v>
      </c>
      <c r="BY598" s="122">
        <v>5.9452209999999995E-11</v>
      </c>
      <c r="BZ598" s="122">
        <v>1.2429648E-11</v>
      </c>
      <c r="CA598" s="122">
        <v>1.8363921E-6</v>
      </c>
      <c r="CB598" s="122">
        <v>1.3323272999999999E-5</v>
      </c>
      <c r="CC598" s="122">
        <v>6.5319716999999997E-5</v>
      </c>
      <c r="CD598" s="122">
        <v>2.7738593E-6</v>
      </c>
      <c r="CE598" s="154"/>
      <c r="CF598" s="173"/>
      <c r="CG598" s="42" t="s">
        <v>1077</v>
      </c>
      <c r="CH598" s="42"/>
      <c r="CI598" s="42"/>
      <c r="CK598" s="50"/>
      <c r="CL598" s="41"/>
      <c r="CM598" s="41"/>
      <c r="CN598" s="41"/>
      <c r="CO598" s="41"/>
      <c r="CP598" s="41"/>
      <c r="CQ598" s="41"/>
      <c r="CR598" s="41"/>
      <c r="CS598" s="41"/>
      <c r="CT598" s="41"/>
      <c r="CU598" s="41"/>
      <c r="CV598" s="41"/>
      <c r="CW598" s="41"/>
    </row>
    <row r="599" spans="1:101" ht="14.5" customHeight="1">
      <c r="A599" s="41" t="s">
        <v>11337</v>
      </c>
      <c r="B599" s="119" t="s">
        <v>11311</v>
      </c>
      <c r="C599" s="120" t="str">
        <f>MID(A599,1,12)</f>
        <v>A.100.18.104</v>
      </c>
      <c r="D599" s="135" t="s">
        <v>7</v>
      </c>
      <c r="E599" s="119" t="s">
        <v>6570</v>
      </c>
      <c r="F599" s="118" t="str">
        <f>MID(A599, 21,85)</f>
        <v>28NiCrMo4</v>
      </c>
      <c r="G599" s="118">
        <f>H599+I599+J599+K599</f>
        <v>0.64327764185415892</v>
      </c>
      <c r="H599" s="118">
        <f>N599+O599+P599+Q599</f>
        <v>1.7896251799999999E-2</v>
      </c>
      <c r="I599" s="118">
        <f>L599+M599+R599</f>
        <v>0.16596077659999997</v>
      </c>
      <c r="J599" s="326">
        <f>S599+IF(T599="x",0,T599)+IF(U599="x",0,U599)+IF(V599="x",0,V599)+W599+X599</f>
        <v>0.31520465345415899</v>
      </c>
      <c r="K599" s="118">
        <v>0.14421596</v>
      </c>
      <c r="L599" s="118">
        <v>0.15224257999999999</v>
      </c>
      <c r="M599" s="118">
        <v>1.1447351E-2</v>
      </c>
      <c r="N599" s="118">
        <v>9.3987206000000004E-3</v>
      </c>
      <c r="O599" s="118">
        <v>2.9318882000000002E-3</v>
      </c>
      <c r="P599" s="118">
        <v>1.4581015E-3</v>
      </c>
      <c r="Q599" s="118">
        <v>4.1075414999999999E-3</v>
      </c>
      <c r="R599" s="118">
        <v>2.2708455999999998E-3</v>
      </c>
      <c r="S599" s="118">
        <v>0.31307435</v>
      </c>
      <c r="T599" s="118">
        <v>1.3172141E-4</v>
      </c>
      <c r="U599" s="118">
        <v>1.0089859000000001E-3</v>
      </c>
      <c r="V599" s="330">
        <v>8.6524158999999996E-8</v>
      </c>
      <c r="W599" s="118">
        <v>9.8950962000000009E-4</v>
      </c>
      <c r="X599" s="118">
        <v>0</v>
      </c>
      <c r="Y599" s="41"/>
      <c r="Z599" s="327">
        <f>K599/0.133</f>
        <v>1.0843305263157894</v>
      </c>
      <c r="AA599" s="41"/>
      <c r="AB599" s="111">
        <v>13.271501000000001</v>
      </c>
      <c r="AC599" s="111">
        <v>13.039955000000001</v>
      </c>
      <c r="AD599" s="111">
        <v>0.1367931</v>
      </c>
      <c r="AE599" s="111">
        <v>0</v>
      </c>
      <c r="AF599" s="111">
        <v>9.4393201999999995E-2</v>
      </c>
      <c r="AG599" s="122">
        <v>2.2818580000000001E-5</v>
      </c>
      <c r="AH599" s="111">
        <v>3.3725838E-4</v>
      </c>
      <c r="AI599" s="41"/>
      <c r="AJ599" s="114">
        <v>6.8358875999999999E-2</v>
      </c>
      <c r="AK599" s="114">
        <v>6.5820925000000002E-2</v>
      </c>
      <c r="AL599" s="114">
        <v>1.8226757E-3</v>
      </c>
      <c r="AM599" s="114">
        <v>7.1527484000000001E-4</v>
      </c>
      <c r="AN599" s="113">
        <f>AQ599+AT599+AU599+AV599+AW599+BE599+BF599+BJ599</f>
        <v>3.9460986195278247E-6</v>
      </c>
      <c r="AO599" s="112">
        <f>AR599+AS599+AX599+AY599+AZ599+BA599+BB599+BC599+BD599+BG599+BK599+BL599</f>
        <v>6.7406647397032984E-9</v>
      </c>
      <c r="AP599" s="112">
        <f>BH599+BI599</f>
        <v>0.10017854900000001</v>
      </c>
      <c r="AQ599" s="328">
        <v>1.0114655999999999E-6</v>
      </c>
      <c r="AR599" s="328">
        <v>3.0519139000000001E-9</v>
      </c>
      <c r="AS599" s="328">
        <v>8.3376524999999995E-14</v>
      </c>
      <c r="AT599" s="328">
        <v>2.7096826999999999E-10</v>
      </c>
      <c r="AU599" s="328">
        <v>8.5857825000000006E-14</v>
      </c>
      <c r="AV599" s="328">
        <v>1.3973437E-9</v>
      </c>
      <c r="AW599" s="328">
        <v>2.8576408000000002E-6</v>
      </c>
      <c r="AX599" s="328">
        <v>2.1361891000000001E-10</v>
      </c>
      <c r="AY599" s="328">
        <v>3.3227794999999998E-9</v>
      </c>
      <c r="AZ599" s="328">
        <v>4.6928464999999997E-12</v>
      </c>
      <c r="BA599" s="328">
        <v>2.9588057E-14</v>
      </c>
      <c r="BB599" s="328">
        <v>3.0109621000000001E-11</v>
      </c>
      <c r="BC599" s="328">
        <v>3.7496424999999998E-13</v>
      </c>
      <c r="BD599" s="328">
        <v>2.6636320000000002E-13</v>
      </c>
      <c r="BE599" s="328">
        <v>5.6141766999999999E-9</v>
      </c>
      <c r="BF599" s="328">
        <v>5.0524392999999999E-8</v>
      </c>
      <c r="BG599" s="328">
        <v>1.233804E-13</v>
      </c>
      <c r="BH599" s="329">
        <v>3.3067470000000002E-2</v>
      </c>
      <c r="BI599" s="329">
        <v>6.7111079000000004E-2</v>
      </c>
      <c r="BJ599" s="328">
        <v>1.9185252E-8</v>
      </c>
      <c r="BK599" s="328">
        <v>1.1666707E-10</v>
      </c>
      <c r="BL599" s="328">
        <v>5.2197712999999998E-15</v>
      </c>
      <c r="BM599" s="41"/>
      <c r="BN599" s="111">
        <v>1.5147844000000001E-4</v>
      </c>
      <c r="BO599" s="122">
        <v>2.3309340999999999E-5</v>
      </c>
      <c r="BP599" s="122">
        <v>3.0234011999999998E-5</v>
      </c>
      <c r="BQ599" s="122">
        <v>2.6600281E-7</v>
      </c>
      <c r="BR599" s="122">
        <v>2.125976E-5</v>
      </c>
      <c r="BS599" s="122">
        <v>8.7140462999999999E-7</v>
      </c>
      <c r="BT599" s="122">
        <v>9.6111754000000002E-8</v>
      </c>
      <c r="BU599" s="122">
        <v>1.1971316999999999E-6</v>
      </c>
      <c r="BV599" s="122">
        <v>1.9566696000000001E-6</v>
      </c>
      <c r="BW599" s="122">
        <v>2.7179841E-6</v>
      </c>
      <c r="BX599" s="122">
        <v>6.4527929000000001E-10</v>
      </c>
      <c r="BY599" s="122">
        <v>8.4244301000000006E-11</v>
      </c>
      <c r="BZ599" s="122">
        <v>1.1392558999999999E-11</v>
      </c>
      <c r="CA599" s="122">
        <v>4.1226140000000001E-6</v>
      </c>
      <c r="CB599" s="122">
        <v>1.584037E-5</v>
      </c>
      <c r="CC599" s="122">
        <v>4.685212E-5</v>
      </c>
      <c r="CD599" s="122">
        <v>2.7541827000000002E-6</v>
      </c>
      <c r="CE599" s="154"/>
      <c r="CF599" s="173"/>
      <c r="CG599" s="42" t="s">
        <v>1077</v>
      </c>
      <c r="CH599" s="42"/>
      <c r="CI599" s="42"/>
      <c r="CK599" s="50"/>
      <c r="CL599" s="41"/>
      <c r="CM599" s="41"/>
      <c r="CN599" s="41"/>
      <c r="CO599" s="41"/>
      <c r="CP599" s="41"/>
      <c r="CQ599" s="41"/>
      <c r="CR599" s="41"/>
      <c r="CS599" s="41"/>
      <c r="CT599" s="41"/>
      <c r="CU599" s="41"/>
      <c r="CV599" s="41"/>
      <c r="CW599" s="41"/>
    </row>
    <row r="600" spans="1:101" ht="14.5" customHeight="1">
      <c r="B600" s="119" t="s">
        <v>11311</v>
      </c>
      <c r="C600" s="133" t="s">
        <v>57</v>
      </c>
      <c r="D600" s="133" t="s">
        <v>8</v>
      </c>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c r="AD600" s="41"/>
      <c r="AE600" s="41"/>
      <c r="AF600" s="41"/>
      <c r="AG600" s="41"/>
      <c r="AH600" s="41"/>
      <c r="AI600" s="41"/>
      <c r="AJ600" s="41"/>
      <c r="AK600" s="41"/>
      <c r="AL600" s="41"/>
      <c r="AM600" s="41"/>
      <c r="AN600" s="41"/>
      <c r="AO600" s="41"/>
      <c r="AP600" s="41"/>
      <c r="AQ600" s="41"/>
      <c r="AR600" s="41"/>
      <c r="AS600" s="41"/>
      <c r="AT600" s="41"/>
      <c r="AU600" s="41"/>
      <c r="AV600" s="41"/>
      <c r="AW600" s="41"/>
      <c r="AX600" s="41"/>
      <c r="AY600" s="41"/>
      <c r="AZ600" s="41"/>
      <c r="BA600" s="41"/>
      <c r="BB600" s="41"/>
      <c r="BC600" s="41"/>
      <c r="BD600" s="41"/>
      <c r="BE600" s="41"/>
      <c r="BF600" s="41"/>
      <c r="BG600" s="41"/>
      <c r="BH600" s="41"/>
      <c r="BI600" s="41"/>
      <c r="BJ600" s="41"/>
      <c r="BK600" s="41"/>
      <c r="BL600" s="41"/>
      <c r="BM600" s="41"/>
      <c r="BN600" s="41"/>
      <c r="BO600" s="41"/>
      <c r="BP600" s="41"/>
      <c r="BQ600" s="41"/>
      <c r="BR600" s="41"/>
      <c r="BS600" s="41"/>
      <c r="BT600" s="41"/>
      <c r="BU600" s="41"/>
      <c r="BV600" s="41"/>
      <c r="BW600" s="41"/>
      <c r="BX600" s="41"/>
      <c r="BY600" s="41"/>
      <c r="BZ600" s="41"/>
      <c r="CA600" s="41"/>
      <c r="CB600" s="41"/>
      <c r="CC600" s="41"/>
      <c r="CD600" s="41"/>
      <c r="CE600" s="152"/>
      <c r="CF600" s="172"/>
      <c r="CK600" s="50"/>
      <c r="CL600" s="41"/>
      <c r="CM600" s="41"/>
      <c r="CN600" s="41"/>
      <c r="CO600" s="41"/>
      <c r="CP600" s="41"/>
      <c r="CQ600" s="41"/>
      <c r="CR600" s="41"/>
      <c r="CS600" s="41"/>
      <c r="CT600" s="41"/>
      <c r="CU600" s="41"/>
      <c r="CV600" s="41"/>
      <c r="CW600" s="41"/>
    </row>
    <row r="601" spans="1:101" ht="14.5" customHeight="1">
      <c r="A601" s="41" t="s">
        <v>11335</v>
      </c>
      <c r="B601" s="119" t="s">
        <v>11311</v>
      </c>
      <c r="C601" s="120" t="str">
        <f t="shared" ref="C601:C606" si="250">MID(A601,1,12)</f>
        <v>A.100.20.101</v>
      </c>
      <c r="D601" s="135" t="s">
        <v>8</v>
      </c>
      <c r="E601" s="119" t="s">
        <v>6570</v>
      </c>
      <c r="F601" s="118" t="str">
        <f t="shared" ref="F601:F606" si="251">MID(A601, 21,85)</f>
        <v>15NiMn6 (1.6228)</v>
      </c>
      <c r="G601" s="118">
        <f t="shared" ref="G601:G606" si="252">H601+I601+J601+K601</f>
        <v>0.590309516844297</v>
      </c>
      <c r="H601" s="118">
        <f t="shared" ref="H601:H606" si="253">N601+O601+P601+Q601</f>
        <v>1.7274899430000001E-2</v>
      </c>
      <c r="I601" s="118">
        <f t="shared" ref="I601:I606" si="254">L601+M601+R601</f>
        <v>0.1941921761</v>
      </c>
      <c r="J601" s="326">
        <f t="shared" ref="J601:J606" si="255">S601+IF(T601="x",0,T601)+IF(U601="x",0,U601)+IF(V601="x",0,V601)+W601+X601</f>
        <v>0.23179162131429698</v>
      </c>
      <c r="K601" s="118">
        <v>0.14705082</v>
      </c>
      <c r="L601" s="118">
        <v>0.18227445</v>
      </c>
      <c r="M601" s="118">
        <v>1.0319132E-2</v>
      </c>
      <c r="N601" s="118">
        <v>9.7639092000000004E-3</v>
      </c>
      <c r="O601" s="118">
        <v>2.9590274000000001E-3</v>
      </c>
      <c r="P601" s="118">
        <v>9.3029473000000003E-4</v>
      </c>
      <c r="Q601" s="118">
        <v>3.6216680999999998E-3</v>
      </c>
      <c r="R601" s="118">
        <v>1.5985941000000001E-3</v>
      </c>
      <c r="S601" s="118">
        <v>0.23013164</v>
      </c>
      <c r="T601" s="118">
        <v>1.6252024E-4</v>
      </c>
      <c r="U601" s="118">
        <v>4.9876339000000001E-4</v>
      </c>
      <c r="V601" s="330">
        <v>9.5494297E-8</v>
      </c>
      <c r="W601" s="118">
        <v>9.9860219000000002E-4</v>
      </c>
      <c r="X601" s="118">
        <v>0</v>
      </c>
      <c r="Y601" s="41"/>
      <c r="Z601" s="327">
        <f t="shared" ref="Z601:Z606" si="256">K601/0.133</f>
        <v>1.1056452631578946</v>
      </c>
      <c r="AA601" s="41"/>
      <c r="AB601" s="111">
        <v>13.640416</v>
      </c>
      <c r="AC601" s="111">
        <v>13.540009</v>
      </c>
      <c r="AD601" s="111">
        <v>6.7619759000000002E-2</v>
      </c>
      <c r="AE601" s="111">
        <v>0</v>
      </c>
      <c r="AF601" s="111">
        <v>3.2414909999999998E-2</v>
      </c>
      <c r="AG601" s="122">
        <v>2.4568105E-5</v>
      </c>
      <c r="AH601" s="111">
        <v>3.4779677E-4</v>
      </c>
      <c r="AI601" s="41"/>
      <c r="AJ601" s="114">
        <v>7.7701509000000002E-2</v>
      </c>
      <c r="AK601" s="114">
        <v>7.5041723000000005E-2</v>
      </c>
      <c r="AL601" s="114">
        <v>2.0114578000000002E-3</v>
      </c>
      <c r="AM601" s="114">
        <v>6.4832846E-4</v>
      </c>
      <c r="AN601" s="113">
        <f t="shared" ref="AN601:AN606" si="257">AQ601+AT601+AU601+AV601+AW601+BE601+BF601+BJ601</f>
        <v>4.498904230510249E-6</v>
      </c>
      <c r="AO601" s="112">
        <f t="shared" ref="AO601:AO606" si="258">AR601+AS601+AX601+AY601+AZ601+BA601+BB601+BC601+BD601+BG601+BK601+BL601</f>
        <v>7.4388232547565999E-9</v>
      </c>
      <c r="AP601" s="112">
        <f t="shared" ref="AP601:AP606" si="259">BH601+BI601</f>
        <v>9.0802305E-2</v>
      </c>
      <c r="AQ601" s="328">
        <v>1.0312958E-6</v>
      </c>
      <c r="AR601" s="328">
        <v>3.111747E-9</v>
      </c>
      <c r="AS601" s="328">
        <v>8.5011191000000002E-14</v>
      </c>
      <c r="AT601" s="328">
        <v>2.7346902000000002E-10</v>
      </c>
      <c r="AU601" s="328">
        <v>8.7890249000000004E-14</v>
      </c>
      <c r="AV601" s="328">
        <v>1.4516017E-9</v>
      </c>
      <c r="AW601" s="328">
        <v>3.4039134E-6</v>
      </c>
      <c r="AX601" s="328">
        <v>2.2503401999999999E-10</v>
      </c>
      <c r="AY601" s="328">
        <v>3.9590395000000003E-9</v>
      </c>
      <c r="AZ601" s="328">
        <v>4.3773497999999996E-12</v>
      </c>
      <c r="BA601" s="328">
        <v>1.387929E-14</v>
      </c>
      <c r="BB601" s="328">
        <v>2.0259329E-11</v>
      </c>
      <c r="BC601" s="328">
        <v>2.157641E-13</v>
      </c>
      <c r="BD601" s="328">
        <v>1.6988354E-13</v>
      </c>
      <c r="BE601" s="328">
        <v>5.1785759000000001E-9</v>
      </c>
      <c r="BF601" s="328">
        <v>3.7429751000000002E-8</v>
      </c>
      <c r="BG601" s="328">
        <v>1.371301E-13</v>
      </c>
      <c r="BH601" s="329">
        <v>1.9503767000000002E-2</v>
      </c>
      <c r="BI601" s="329">
        <v>7.1298537999999995E-2</v>
      </c>
      <c r="BJ601" s="328">
        <v>1.9361544999999999E-8</v>
      </c>
      <c r="BK601" s="328">
        <v>1.1773912000000001E-10</v>
      </c>
      <c r="BL601" s="328">
        <v>5.2677355999999999E-15</v>
      </c>
      <c r="BM601" s="41"/>
      <c r="BN601" s="111">
        <v>1.1217292999999999E-4</v>
      </c>
      <c r="BO601" s="122">
        <v>2.7699639000000002E-5</v>
      </c>
      <c r="BP601" s="122">
        <v>3.0828323000000001E-5</v>
      </c>
      <c r="BQ601" s="122">
        <v>1.8725750999999999E-7</v>
      </c>
      <c r="BR601" s="122">
        <v>2.4895223000000001E-5</v>
      </c>
      <c r="BS601" s="122">
        <v>8.3157076000000003E-7</v>
      </c>
      <c r="BT601" s="122">
        <v>8.7681454999999999E-8</v>
      </c>
      <c r="BU601" s="122">
        <v>1.2082637999999999E-6</v>
      </c>
      <c r="BV601" s="122">
        <v>1.2483899999999999E-6</v>
      </c>
      <c r="BW601" s="122">
        <v>2.3964788E-6</v>
      </c>
      <c r="BX601" s="122">
        <v>6.6054683E-10</v>
      </c>
      <c r="BY601" s="122">
        <v>9.3296680999999994E-11</v>
      </c>
      <c r="BZ601" s="122">
        <v>1.1662433999999999E-11</v>
      </c>
      <c r="CA601" s="122">
        <v>4.6791371000000001E-6</v>
      </c>
      <c r="CB601" s="122">
        <v>1.6354773000000001E-5</v>
      </c>
      <c r="CC601" s="122">
        <v>-1.0240596000000001E-6</v>
      </c>
      <c r="CD601" s="122">
        <v>2.7794907999999999E-6</v>
      </c>
      <c r="CE601" s="154"/>
      <c r="CF601" s="173"/>
      <c r="CG601" s="42" t="s">
        <v>1077</v>
      </c>
      <c r="CH601" s="42"/>
      <c r="CI601" s="42"/>
      <c r="CK601" s="50"/>
      <c r="CL601" s="41"/>
      <c r="CM601" s="41"/>
      <c r="CN601" s="41"/>
      <c r="CO601" s="41"/>
      <c r="CP601" s="41"/>
      <c r="CQ601" s="41"/>
      <c r="CR601" s="41"/>
      <c r="CS601" s="41"/>
      <c r="CT601" s="41"/>
      <c r="CU601" s="41"/>
      <c r="CV601" s="41"/>
      <c r="CW601" s="41"/>
    </row>
    <row r="602" spans="1:101" ht="14.5" customHeight="1">
      <c r="A602" s="41" t="s">
        <v>11333</v>
      </c>
      <c r="B602" s="119" t="s">
        <v>11311</v>
      </c>
      <c r="C602" s="120" t="str">
        <f t="shared" si="250"/>
        <v>A.100.20.102</v>
      </c>
      <c r="D602" s="135" t="s">
        <v>8</v>
      </c>
      <c r="E602" s="119" t="s">
        <v>6570</v>
      </c>
      <c r="F602" s="118" t="str">
        <f t="shared" si="251"/>
        <v>A514(A)</v>
      </c>
      <c r="G602" s="118">
        <f t="shared" si="252"/>
        <v>0.39171912119999996</v>
      </c>
      <c r="H602" s="118">
        <f t="shared" si="253"/>
        <v>1.9954454900000002E-2</v>
      </c>
      <c r="I602" s="118">
        <f t="shared" si="254"/>
        <v>3.6558463499999999E-2</v>
      </c>
      <c r="J602" s="326">
        <f t="shared" si="255"/>
        <v>0.18963715279999999</v>
      </c>
      <c r="K602" s="118">
        <v>0.14556905000000001</v>
      </c>
      <c r="L602" s="118">
        <v>2.1493516000000001E-2</v>
      </c>
      <c r="M602" s="118">
        <v>1.1402659000000001E-2</v>
      </c>
      <c r="N602" s="118">
        <v>8.2321900999999999E-3</v>
      </c>
      <c r="O602" s="118">
        <v>2.9283485000000001E-3</v>
      </c>
      <c r="P602" s="118">
        <v>4.6498288000000002E-3</v>
      </c>
      <c r="Q602" s="118">
        <v>4.1440875E-3</v>
      </c>
      <c r="R602" s="118">
        <v>3.6622884999999998E-3</v>
      </c>
      <c r="S602" s="118">
        <v>0.18336696999999999</v>
      </c>
      <c r="T602" s="118">
        <v>0</v>
      </c>
      <c r="U602" s="118">
        <v>5.2790605000000001E-3</v>
      </c>
      <c r="V602" s="118">
        <v>0</v>
      </c>
      <c r="W602" s="118">
        <v>9.9112229999999998E-4</v>
      </c>
      <c r="X602" s="118">
        <v>0</v>
      </c>
      <c r="Y602" s="41"/>
      <c r="Z602" s="327">
        <f t="shared" si="256"/>
        <v>1.0945041353383458</v>
      </c>
      <c r="AA602" s="41"/>
      <c r="AB602" s="111">
        <v>13.582711</v>
      </c>
      <c r="AC602" s="111">
        <v>12.273426000000001</v>
      </c>
      <c r="AD602" s="111">
        <v>0.71570776999999997</v>
      </c>
      <c r="AE602" s="111">
        <v>0</v>
      </c>
      <c r="AF602" s="111">
        <v>0.59357727999999998</v>
      </c>
      <c r="AG602" s="111">
        <v>0</v>
      </c>
      <c r="AH602" s="111">
        <v>0</v>
      </c>
      <c r="AI602" s="41"/>
      <c r="AJ602" s="114">
        <v>2.8085756999999999E-2</v>
      </c>
      <c r="AK602" s="114">
        <v>2.639816E-2</v>
      </c>
      <c r="AL602" s="114">
        <v>1.0724955000000001E-3</v>
      </c>
      <c r="AM602" s="114">
        <v>6.1510096999999996E-4</v>
      </c>
      <c r="AN602" s="113">
        <f t="shared" si="257"/>
        <v>1.5826234926999999E-6</v>
      </c>
      <c r="AO602" s="112">
        <f t="shared" si="258"/>
        <v>3.9663294761133E-9</v>
      </c>
      <c r="AP602" s="112">
        <f t="shared" si="259"/>
        <v>8.6148593999999995E-2</v>
      </c>
      <c r="AQ602" s="328">
        <v>1.0207645E-6</v>
      </c>
      <c r="AR602" s="328">
        <v>3.0799654999999999E-9</v>
      </c>
      <c r="AS602" s="328">
        <v>8.4143166000000006E-14</v>
      </c>
      <c r="AT602" s="328">
        <v>2.707402E-10</v>
      </c>
      <c r="AU602" s="329">
        <v>0</v>
      </c>
      <c r="AV602" s="328">
        <v>1.2240561E-9</v>
      </c>
      <c r="AW602" s="328">
        <v>4.8256063999999999E-7</v>
      </c>
      <c r="AX602" s="328">
        <v>1.7450562000000001E-10</v>
      </c>
      <c r="AY602" s="328">
        <v>5.5636450999999996E-10</v>
      </c>
      <c r="AZ602" s="328">
        <v>5.9098977000000004E-12</v>
      </c>
      <c r="BA602" s="328">
        <v>2.9342189000000001E-14</v>
      </c>
      <c r="BB602" s="328">
        <v>3.1862590000000003E-11</v>
      </c>
      <c r="BC602" s="328">
        <v>4.6059958999999996E-13</v>
      </c>
      <c r="BD602" s="328">
        <v>2.8483519E-13</v>
      </c>
      <c r="BE602" s="328">
        <v>6.0137974000000001E-9</v>
      </c>
      <c r="BF602" s="328">
        <v>5.2573238999999997E-8</v>
      </c>
      <c r="BG602" s="329">
        <v>0</v>
      </c>
      <c r="BH602" s="329">
        <v>2.5987827000000002E-2</v>
      </c>
      <c r="BI602" s="329">
        <v>6.0160766999999997E-2</v>
      </c>
      <c r="BJ602" s="328">
        <v>1.9216519999999998E-8</v>
      </c>
      <c r="BK602" s="328">
        <v>1.1685721E-10</v>
      </c>
      <c r="BL602" s="328">
        <v>5.2282783000000001E-15</v>
      </c>
      <c r="BM602" s="41"/>
      <c r="BN602" s="111">
        <v>1.1909736E-4</v>
      </c>
      <c r="BO602" s="122">
        <v>4.2349963999999998E-6</v>
      </c>
      <c r="BP602" s="122">
        <v>3.051768E-5</v>
      </c>
      <c r="BQ602" s="122">
        <v>4.2898869999999997E-7</v>
      </c>
      <c r="BR602" s="122">
        <v>5.5471797999999996E-6</v>
      </c>
      <c r="BS602" s="122">
        <v>8.6706766000000003E-7</v>
      </c>
      <c r="BT602" s="122">
        <v>1.2769981999999999E-7</v>
      </c>
      <c r="BU602" s="122">
        <v>1.1915735999999999E-6</v>
      </c>
      <c r="BV602" s="122">
        <v>6.2397428999999999E-6</v>
      </c>
      <c r="BW602" s="122">
        <v>2.7421668E-6</v>
      </c>
      <c r="BX602" s="111">
        <v>0</v>
      </c>
      <c r="BY602" s="111">
        <v>0</v>
      </c>
      <c r="BZ602" s="111">
        <v>0</v>
      </c>
      <c r="CA602" s="122">
        <v>1.8719687E-6</v>
      </c>
      <c r="CB602" s="122">
        <v>1.5663522E-5</v>
      </c>
      <c r="CC602" s="122">
        <v>4.6906103000000003E-5</v>
      </c>
      <c r="CD602" s="122">
        <v>2.7586714E-6</v>
      </c>
      <c r="CE602" s="154"/>
      <c r="CF602" s="173"/>
      <c r="CG602" s="42" t="s">
        <v>1077</v>
      </c>
      <c r="CH602" s="42"/>
      <c r="CI602" s="42"/>
      <c r="CK602" s="50"/>
      <c r="CL602" s="41"/>
      <c r="CM602" s="41"/>
      <c r="CN602" s="41"/>
      <c r="CO602" s="41"/>
      <c r="CP602" s="41"/>
      <c r="CQ602" s="41"/>
      <c r="CR602" s="41"/>
      <c r="CS602" s="41"/>
      <c r="CT602" s="41"/>
      <c r="CU602" s="41"/>
      <c r="CV602" s="41"/>
      <c r="CW602" s="41"/>
    </row>
    <row r="603" spans="1:101" ht="14.5" customHeight="1">
      <c r="A603" s="41" t="s">
        <v>11331</v>
      </c>
      <c r="B603" s="119" t="s">
        <v>11311</v>
      </c>
      <c r="C603" s="120" t="str">
        <f t="shared" si="250"/>
        <v>A.100.20.103</v>
      </c>
      <c r="D603" s="135" t="s">
        <v>8</v>
      </c>
      <c r="E603" s="119" t="s">
        <v>6570</v>
      </c>
      <c r="F603" s="118" t="str">
        <f t="shared" si="251"/>
        <v>ASt35 (1.0346)</v>
      </c>
      <c r="G603" s="118">
        <f t="shared" si="252"/>
        <v>0.23363041117907701</v>
      </c>
      <c r="H603" s="118">
        <f t="shared" si="253"/>
        <v>1.5849016309999998E-2</v>
      </c>
      <c r="I603" s="118">
        <f t="shared" si="254"/>
        <v>2.2947411399999999E-2</v>
      </c>
      <c r="J603" s="326">
        <f t="shared" si="255"/>
        <v>6.8115403469077004E-2</v>
      </c>
      <c r="K603" s="118">
        <v>0.12671858</v>
      </c>
      <c r="L603" s="118">
        <v>1.1318949999999999E-2</v>
      </c>
      <c r="M603" s="118">
        <v>1.002457E-2</v>
      </c>
      <c r="N603" s="118">
        <v>8.3200688999999998E-3</v>
      </c>
      <c r="O603" s="118">
        <v>2.9725328999999998E-3</v>
      </c>
      <c r="P603" s="118">
        <v>9.2099151000000004E-4</v>
      </c>
      <c r="Q603" s="118">
        <v>3.635423E-3</v>
      </c>
      <c r="R603" s="118">
        <v>1.6038914E-3</v>
      </c>
      <c r="S603" s="118">
        <v>6.6646072000000001E-2</v>
      </c>
      <c r="T603" s="330">
        <v>1.9122875000000001E-5</v>
      </c>
      <c r="U603" s="118">
        <v>4.4749509999999999E-4</v>
      </c>
      <c r="V603" s="330">
        <v>7.2994077E-8</v>
      </c>
      <c r="W603" s="118">
        <v>1.0026404999999999E-3</v>
      </c>
      <c r="X603" s="118">
        <v>0</v>
      </c>
      <c r="Y603" s="41"/>
      <c r="Z603" s="327">
        <f t="shared" si="256"/>
        <v>0.95277127819548868</v>
      </c>
      <c r="AA603" s="41"/>
      <c r="AB603" s="111">
        <v>10.631167</v>
      </c>
      <c r="AC603" s="111">
        <v>10.541248</v>
      </c>
      <c r="AD603" s="111">
        <v>6.0669075000000003E-2</v>
      </c>
      <c r="AE603" s="111">
        <v>0</v>
      </c>
      <c r="AF603" s="111">
        <v>2.8812566000000001E-2</v>
      </c>
      <c r="AG603" s="122">
        <v>2.2556897999999999E-5</v>
      </c>
      <c r="AH603" s="111">
        <v>4.1560571000000003E-4</v>
      </c>
      <c r="AI603" s="41"/>
      <c r="AJ603" s="114">
        <v>2.2191519999999999E-2</v>
      </c>
      <c r="AK603" s="114">
        <v>2.0899164000000001E-2</v>
      </c>
      <c r="AL603" s="114">
        <v>9.0475074000000003E-4</v>
      </c>
      <c r="AM603" s="114">
        <v>3.8760557000000001E-4</v>
      </c>
      <c r="AN603" s="113">
        <f t="shared" si="257"/>
        <v>1.25294746081361E-6</v>
      </c>
      <c r="AO603" s="112">
        <f t="shared" si="258"/>
        <v>3.34597163913E-9</v>
      </c>
      <c r="AP603" s="112">
        <f t="shared" si="259"/>
        <v>5.4286494999999997E-2</v>
      </c>
      <c r="AQ603" s="328">
        <v>8.8948661000000004E-7</v>
      </c>
      <c r="AR603" s="328">
        <v>2.6838762000000001E-9</v>
      </c>
      <c r="AS603" s="328">
        <v>7.3321065000000001E-14</v>
      </c>
      <c r="AT603" s="328">
        <v>2.7473151999999999E-10</v>
      </c>
      <c r="AU603" s="328">
        <v>1.0929361E-13</v>
      </c>
      <c r="AV603" s="328">
        <v>1.2371340999999999E-9</v>
      </c>
      <c r="AW603" s="328">
        <v>2.9973222E-7</v>
      </c>
      <c r="AX603" s="328">
        <v>1.7545165000000001E-10</v>
      </c>
      <c r="AY603" s="328">
        <v>3.4311986999999999E-10</v>
      </c>
      <c r="AZ603" s="328">
        <v>4.3949638999999999E-12</v>
      </c>
      <c r="BA603" s="328">
        <v>1.3932658E-14</v>
      </c>
      <c r="BB603" s="328">
        <v>2.0337323E-11</v>
      </c>
      <c r="BC603" s="328">
        <v>2.1469568999999999E-13</v>
      </c>
      <c r="BD603" s="328">
        <v>1.7020126E-13</v>
      </c>
      <c r="BE603" s="328">
        <v>5.1989558999999999E-9</v>
      </c>
      <c r="BF603" s="328">
        <v>3.7577858000000002E-8</v>
      </c>
      <c r="BG603" s="328">
        <v>9.8942519E-14</v>
      </c>
      <c r="BH603" s="329">
        <v>1.1502566000000001E-2</v>
      </c>
      <c r="BI603" s="329">
        <v>4.2783928999999998E-2</v>
      </c>
      <c r="BJ603" s="328">
        <v>1.9439842E-8</v>
      </c>
      <c r="BK603" s="328">
        <v>1.1821524999999999E-10</v>
      </c>
      <c r="BL603" s="328">
        <v>5.289038E-15</v>
      </c>
      <c r="BM603" s="41"/>
      <c r="BN603" s="122">
        <v>5.4959373E-5</v>
      </c>
      <c r="BO603" s="122">
        <v>2.7725985999999999E-6</v>
      </c>
      <c r="BP603" s="122">
        <v>2.6565792E-5</v>
      </c>
      <c r="BQ603" s="122">
        <v>1.8787883E-7</v>
      </c>
      <c r="BR603" s="122">
        <v>4.3709665000000002E-6</v>
      </c>
      <c r="BS603" s="122">
        <v>8.3603464E-7</v>
      </c>
      <c r="BT603" s="122">
        <v>8.8028134999999999E-8</v>
      </c>
      <c r="BU603" s="122">
        <v>1.2148401E-6</v>
      </c>
      <c r="BV603" s="122">
        <v>1.2359058E-6</v>
      </c>
      <c r="BW603" s="122">
        <v>2.4055805999999998E-6</v>
      </c>
      <c r="BX603" s="122">
        <v>8.2145516999999996E-10</v>
      </c>
      <c r="BY603" s="122">
        <v>6.9360910999999996E-11</v>
      </c>
      <c r="BZ603" s="122">
        <v>1.4501256E-11</v>
      </c>
      <c r="CA603" s="122">
        <v>1.7445148000000001E-6</v>
      </c>
      <c r="CB603" s="122">
        <v>1.2722777999999999E-5</v>
      </c>
      <c r="CC603" s="122">
        <v>-1.9771804999999999E-6</v>
      </c>
      <c r="CD603" s="122">
        <v>2.7907309000000001E-6</v>
      </c>
      <c r="CE603" s="154"/>
      <c r="CF603" s="173"/>
      <c r="CG603" s="42" t="s">
        <v>1077</v>
      </c>
      <c r="CH603" s="42"/>
      <c r="CI603" s="42"/>
      <c r="CK603" s="50"/>
      <c r="CL603" s="41"/>
      <c r="CM603" s="41"/>
      <c r="CN603" s="41"/>
      <c r="CO603" s="41"/>
      <c r="CP603" s="41"/>
      <c r="CQ603" s="41"/>
      <c r="CR603" s="41"/>
      <c r="CS603" s="41"/>
      <c r="CT603" s="41"/>
      <c r="CU603" s="41"/>
      <c r="CV603" s="41"/>
      <c r="CW603" s="41"/>
    </row>
    <row r="604" spans="1:101" ht="14.5" customHeight="1">
      <c r="A604" s="41" t="s">
        <v>11329</v>
      </c>
      <c r="B604" s="119" t="s">
        <v>11311</v>
      </c>
      <c r="C604" s="120" t="str">
        <f t="shared" si="250"/>
        <v>A.100.20.104</v>
      </c>
      <c r="D604" s="135" t="s">
        <v>8</v>
      </c>
      <c r="E604" s="119" t="s">
        <v>6570</v>
      </c>
      <c r="F604" s="118" t="str">
        <f t="shared" si="251"/>
        <v>X12CrNi 18 9</v>
      </c>
      <c r="G604" s="118">
        <f t="shared" si="252"/>
        <v>3.42882221768867</v>
      </c>
      <c r="H604" s="118">
        <f t="shared" si="253"/>
        <v>0.10841626140000001</v>
      </c>
      <c r="I604" s="118">
        <f t="shared" si="254"/>
        <v>1.2410988119999999</v>
      </c>
      <c r="J604" s="326">
        <f t="shared" si="255"/>
        <v>1.34705426428867</v>
      </c>
      <c r="K604" s="118">
        <v>0.73225287999999999</v>
      </c>
      <c r="L604" s="118">
        <v>1.1844045999999999</v>
      </c>
      <c r="M604" s="118">
        <v>1.6835567999999999E-2</v>
      </c>
      <c r="N604" s="118">
        <v>1.6653612000000002E-2</v>
      </c>
      <c r="O604" s="118">
        <v>2.1266473999999999E-3</v>
      </c>
      <c r="P604" s="118">
        <v>8.5819847000000005E-2</v>
      </c>
      <c r="Q604" s="118">
        <v>3.8161549999999999E-3</v>
      </c>
      <c r="R604" s="118">
        <v>3.9858643999999999E-2</v>
      </c>
      <c r="S604" s="118">
        <v>1.2418553000000001</v>
      </c>
      <c r="T604" s="118">
        <v>9.7860190000000004E-4</v>
      </c>
      <c r="U604" s="118">
        <v>0.10351270999999999</v>
      </c>
      <c r="V604" s="330">
        <v>4.7765867E-7</v>
      </c>
      <c r="W604" s="118">
        <v>7.0717472999999999E-4</v>
      </c>
      <c r="X604" s="118">
        <v>0</v>
      </c>
      <c r="Y604" s="41"/>
      <c r="Z604" s="327">
        <f t="shared" si="256"/>
        <v>5.5056607518796987</v>
      </c>
      <c r="AA604" s="41"/>
      <c r="AB604" s="111">
        <v>99.636995999999996</v>
      </c>
      <c r="AC604" s="111">
        <v>72.758160000000004</v>
      </c>
      <c r="AD604" s="111">
        <v>14.033719</v>
      </c>
      <c r="AE604" s="111">
        <v>0</v>
      </c>
      <c r="AF604" s="111">
        <v>12.843496</v>
      </c>
      <c r="AG604" s="111">
        <v>1.1693401E-4</v>
      </c>
      <c r="AH604" s="111">
        <v>1.5035966E-3</v>
      </c>
      <c r="AI604" s="41"/>
      <c r="AJ604" s="114">
        <v>0.46353749</v>
      </c>
      <c r="AK604" s="114">
        <v>0.44734304000000003</v>
      </c>
      <c r="AL604" s="114">
        <v>1.1152392000000001E-2</v>
      </c>
      <c r="AM604" s="114">
        <v>5.0420558000000004E-3</v>
      </c>
      <c r="AN604" s="113">
        <f t="shared" si="257"/>
        <v>2.6819127604110189E-5</v>
      </c>
      <c r="AO604" s="112">
        <f t="shared" si="258"/>
        <v>4.1244053914476896E-8</v>
      </c>
      <c r="AP604" s="112">
        <f t="shared" si="259"/>
        <v>0.70617027200000004</v>
      </c>
      <c r="AQ604" s="328">
        <v>5.1135216999999998E-6</v>
      </c>
      <c r="AR604" s="328">
        <v>1.5428804999999999E-8</v>
      </c>
      <c r="AS604" s="328">
        <v>4.2153173999999999E-13</v>
      </c>
      <c r="AT604" s="328">
        <v>1.9609887000000001E-10</v>
      </c>
      <c r="AU604" s="328">
        <v>3.7324019000000001E-13</v>
      </c>
      <c r="AV604" s="328">
        <v>2.4746989999999998E-9</v>
      </c>
      <c r="AW604" s="328">
        <v>2.1578808999999999E-5</v>
      </c>
      <c r="AX604" s="328">
        <v>4.8753208000000003E-10</v>
      </c>
      <c r="AY604" s="328">
        <v>2.5130902E-8</v>
      </c>
      <c r="AZ604" s="328">
        <v>3.6950544999999997E-11</v>
      </c>
      <c r="BA604" s="328">
        <v>1.9489283E-14</v>
      </c>
      <c r="BB604" s="328">
        <v>7.1909156000000004E-11</v>
      </c>
      <c r="BC604" s="328">
        <v>2.7073269999999998E-12</v>
      </c>
      <c r="BD604" s="328">
        <v>7.2919120000000003E-13</v>
      </c>
      <c r="BE604" s="328">
        <v>1.4474432E-8</v>
      </c>
      <c r="BF604" s="328">
        <v>9.5940140000000002E-8</v>
      </c>
      <c r="BG604" s="328">
        <v>6.9518383E-13</v>
      </c>
      <c r="BH604" s="329">
        <v>6.2799421999999994E-2</v>
      </c>
      <c r="BI604" s="329">
        <v>0.64337085000000005</v>
      </c>
      <c r="BJ604" s="328">
        <v>1.3711161E-8</v>
      </c>
      <c r="BK604" s="328">
        <v>8.3378680000000001E-11</v>
      </c>
      <c r="BL604" s="328">
        <v>3.7304238999999997E-15</v>
      </c>
      <c r="BM604" s="41"/>
      <c r="BN604" s="111">
        <v>8.0549571000000002E-4</v>
      </c>
      <c r="BO604" s="111">
        <v>1.7355585000000001E-4</v>
      </c>
      <c r="BP604" s="111">
        <v>1.5351243000000001E-4</v>
      </c>
      <c r="BQ604" s="122">
        <v>4.6689275999999996E-6</v>
      </c>
      <c r="BR604" s="111">
        <v>1.4444977000000001E-4</v>
      </c>
      <c r="BS604" s="122">
        <v>6.3568150999999996E-7</v>
      </c>
      <c r="BT604" s="122">
        <v>9.4108168000000001E-7</v>
      </c>
      <c r="BU604" s="122">
        <v>8.8312891000000001E-7</v>
      </c>
      <c r="BV604" s="111">
        <v>1.1516419E-4</v>
      </c>
      <c r="BW604" s="122">
        <v>2.5251720000000001E-6</v>
      </c>
      <c r="BX604" s="122">
        <v>2.8050411E-9</v>
      </c>
      <c r="BY604" s="122">
        <v>4.6974544999999995E-10</v>
      </c>
      <c r="BZ604" s="122">
        <v>4.9528397000000001E-11</v>
      </c>
      <c r="CA604" s="122">
        <v>2.1845824999999998E-5</v>
      </c>
      <c r="CB604" s="111">
        <v>1.0572921E-4</v>
      </c>
      <c r="CC604" s="122">
        <v>7.9612791000000007E-5</v>
      </c>
      <c r="CD604" s="122">
        <v>1.9683369999999998E-6</v>
      </c>
      <c r="CE604" s="154"/>
      <c r="CF604" s="173"/>
      <c r="CG604" s="42" t="s">
        <v>1077</v>
      </c>
      <c r="CH604" s="42"/>
      <c r="CI604" s="42"/>
      <c r="CK604" s="50"/>
      <c r="CL604" s="41"/>
      <c r="CM604" s="41"/>
      <c r="CN604" s="41"/>
      <c r="CO604" s="41"/>
      <c r="CP604" s="41"/>
      <c r="CQ604" s="41"/>
      <c r="CR604" s="41"/>
      <c r="CS604" s="41"/>
      <c r="CT604" s="41"/>
      <c r="CU604" s="41"/>
      <c r="CV604" s="41"/>
      <c r="CW604" s="41"/>
    </row>
    <row r="605" spans="1:101" ht="14.5" customHeight="1">
      <c r="A605" s="41" t="s">
        <v>11327</v>
      </c>
      <c r="B605" s="119" t="s">
        <v>11311</v>
      </c>
      <c r="C605" s="120" t="str">
        <f t="shared" si="250"/>
        <v>A.100.20.105</v>
      </c>
      <c r="D605" s="135" t="s">
        <v>8</v>
      </c>
      <c r="E605" s="119" t="s">
        <v>6570</v>
      </c>
      <c r="F605" s="118" t="str">
        <f t="shared" si="251"/>
        <v>X12Ni5 (1.5680)</v>
      </c>
      <c r="G605" s="118">
        <f t="shared" si="252"/>
        <v>0.59092071084031605</v>
      </c>
      <c r="H605" s="118">
        <f t="shared" si="253"/>
        <v>1.666146236E-2</v>
      </c>
      <c r="I605" s="118">
        <f t="shared" si="254"/>
        <v>0.19799349250000001</v>
      </c>
      <c r="J605" s="326">
        <f t="shared" si="255"/>
        <v>0.23376181598031601</v>
      </c>
      <c r="K605" s="118">
        <v>0.14250394</v>
      </c>
      <c r="L605" s="118">
        <v>0.18654625</v>
      </c>
      <c r="M605" s="118">
        <v>9.9146437999999993E-3</v>
      </c>
      <c r="N605" s="118">
        <v>9.4601825000000007E-3</v>
      </c>
      <c r="O605" s="118">
        <v>2.8351967000000001E-3</v>
      </c>
      <c r="P605" s="118">
        <v>8.9612375999999997E-4</v>
      </c>
      <c r="Q605" s="118">
        <v>3.4699594E-3</v>
      </c>
      <c r="R605" s="118">
        <v>1.5325987000000001E-3</v>
      </c>
      <c r="S605" s="118">
        <v>0.2321396</v>
      </c>
      <c r="T605" s="118">
        <v>1.6662675E-4</v>
      </c>
      <c r="U605" s="118">
        <v>4.9881420000000005E-4</v>
      </c>
      <c r="V605" s="330">
        <v>9.6690315999999996E-8</v>
      </c>
      <c r="W605" s="118">
        <v>9.5667834000000003E-4</v>
      </c>
      <c r="X605" s="118">
        <v>0</v>
      </c>
      <c r="Y605" s="41"/>
      <c r="Z605" s="327">
        <f t="shared" si="256"/>
        <v>1.0714581954887217</v>
      </c>
      <c r="AA605" s="41"/>
      <c r="AB605" s="111">
        <v>13.297103999999999</v>
      </c>
      <c r="AC605" s="111">
        <v>13.196688999999999</v>
      </c>
      <c r="AD605" s="111">
        <v>6.7626647999999998E-2</v>
      </c>
      <c r="AE605" s="111">
        <v>0</v>
      </c>
      <c r="AF605" s="111">
        <v>3.2414937999999997E-2</v>
      </c>
      <c r="AG605" s="122">
        <v>2.4801375000000001E-5</v>
      </c>
      <c r="AH605" s="111">
        <v>3.4920189000000001E-4</v>
      </c>
      <c r="AI605" s="41"/>
      <c r="AJ605" s="114">
        <v>7.8339407999999999E-2</v>
      </c>
      <c r="AK605" s="114">
        <v>7.5693693000000006E-2</v>
      </c>
      <c r="AL605" s="114">
        <v>2.0054631999999999E-3</v>
      </c>
      <c r="AM605" s="114">
        <v>6.4025178999999998E-4</v>
      </c>
      <c r="AN605" s="113">
        <f t="shared" si="257"/>
        <v>4.5379911746012392E-6</v>
      </c>
      <c r="AO605" s="112">
        <f t="shared" si="258"/>
        <v>7.4166538981086995E-9</v>
      </c>
      <c r="AP605" s="112">
        <f t="shared" si="259"/>
        <v>8.9671120000000007E-2</v>
      </c>
      <c r="AQ605" s="328">
        <v>9.993564499999999E-7</v>
      </c>
      <c r="AR605" s="328">
        <v>3.0153753000000001E-9</v>
      </c>
      <c r="AS605" s="328">
        <v>8.2378426000000004E-14</v>
      </c>
      <c r="AT605" s="328">
        <v>2.6201913999999999E-10</v>
      </c>
      <c r="AU605" s="328">
        <v>8.8161238999999998E-14</v>
      </c>
      <c r="AV605" s="328">
        <v>1.4064336E-9</v>
      </c>
      <c r="AW605" s="328">
        <v>3.4775951E-6</v>
      </c>
      <c r="AX605" s="328">
        <v>2.1916025E-10</v>
      </c>
      <c r="AY605" s="328">
        <v>4.0451085999999999E-9</v>
      </c>
      <c r="AZ605" s="328">
        <v>4.1937303000000003E-12</v>
      </c>
      <c r="BA605" s="328">
        <v>1.329786E-14</v>
      </c>
      <c r="BB605" s="328">
        <v>1.9410487000000001E-11</v>
      </c>
      <c r="BC605" s="328">
        <v>2.0690299000000001E-13</v>
      </c>
      <c r="BD605" s="328">
        <v>1.6280155999999999E-13</v>
      </c>
      <c r="BE605" s="328">
        <v>4.9627627E-9</v>
      </c>
      <c r="BF605" s="328">
        <v>3.5859623E-8</v>
      </c>
      <c r="BG605" s="328">
        <v>1.3896339E-13</v>
      </c>
      <c r="BH605" s="329">
        <v>1.9264638000000001E-2</v>
      </c>
      <c r="BI605" s="329">
        <v>7.0406482000000006E-2</v>
      </c>
      <c r="BJ605" s="328">
        <v>1.8548697999999999E-8</v>
      </c>
      <c r="BK605" s="328">
        <v>1.1279614E-10</v>
      </c>
      <c r="BL605" s="328">
        <v>5.0465827000000004E-15</v>
      </c>
      <c r="BM605" s="41"/>
      <c r="BN605" s="111">
        <v>1.1153167999999999E-4</v>
      </c>
      <c r="BO605" s="122">
        <v>2.8276146000000001E-5</v>
      </c>
      <c r="BP605" s="122">
        <v>2.9875097E-5</v>
      </c>
      <c r="BQ605" s="122">
        <v>1.7952702999999999E-7</v>
      </c>
      <c r="BR605" s="122">
        <v>2.5283049999999998E-5</v>
      </c>
      <c r="BS605" s="122">
        <v>7.9688993999999998E-7</v>
      </c>
      <c r="BT605" s="122">
        <v>8.4003213000000006E-8</v>
      </c>
      <c r="BU605" s="122">
        <v>1.1578878E-6</v>
      </c>
      <c r="BV605" s="122">
        <v>1.202535E-6</v>
      </c>
      <c r="BW605" s="122">
        <v>2.2960922999999999E-6</v>
      </c>
      <c r="BX605" s="122">
        <v>6.6258249999999997E-10</v>
      </c>
      <c r="BY605" s="122">
        <v>9.4503664999999999E-11</v>
      </c>
      <c r="BZ605" s="122">
        <v>1.1698417E-11</v>
      </c>
      <c r="CA605" s="122">
        <v>4.6884782999999997E-6</v>
      </c>
      <c r="CB605" s="122">
        <v>1.5943266000000001E-5</v>
      </c>
      <c r="CC605" s="122">
        <v>-9.1486474000000002E-7</v>
      </c>
      <c r="CD605" s="122">
        <v>2.6628007000000002E-6</v>
      </c>
      <c r="CE605" s="154"/>
      <c r="CF605" s="173"/>
      <c r="CG605" s="42" t="s">
        <v>1077</v>
      </c>
      <c r="CH605" s="42"/>
      <c r="CI605" s="42"/>
      <c r="CK605" s="50"/>
      <c r="CL605" s="41"/>
      <c r="CM605" s="41"/>
      <c r="CN605" s="41"/>
      <c r="CO605" s="41"/>
      <c r="CP605" s="41"/>
      <c r="CQ605" s="41"/>
      <c r="CR605" s="41"/>
      <c r="CS605" s="41"/>
      <c r="CT605" s="41"/>
      <c r="CU605" s="41"/>
      <c r="CV605" s="41"/>
      <c r="CW605" s="41"/>
    </row>
    <row r="606" spans="1:101" ht="14.5" customHeight="1">
      <c r="A606" s="41" t="s">
        <v>11325</v>
      </c>
      <c r="B606" s="119" t="s">
        <v>11311</v>
      </c>
      <c r="C606" s="120" t="str">
        <f t="shared" si="250"/>
        <v>A.100.20.106</v>
      </c>
      <c r="D606" s="135" t="s">
        <v>8</v>
      </c>
      <c r="E606" s="119" t="s">
        <v>6570</v>
      </c>
      <c r="F606" s="118" t="str">
        <f t="shared" si="251"/>
        <v>X8Ni9</v>
      </c>
      <c r="G606" s="118">
        <f t="shared" si="252"/>
        <v>2.44660980690686</v>
      </c>
      <c r="H606" s="118">
        <f t="shared" si="253"/>
        <v>2.3703137539999999E-2</v>
      </c>
      <c r="I606" s="118">
        <f t="shared" si="254"/>
        <v>1.0842737869000001</v>
      </c>
      <c r="J606" s="326">
        <f t="shared" si="255"/>
        <v>1.0889605224668601</v>
      </c>
      <c r="K606" s="118">
        <v>0.24967236000000001</v>
      </c>
      <c r="L606" s="118">
        <v>1.0715060000000001</v>
      </c>
      <c r="M606" s="118">
        <v>1.1302283E-2</v>
      </c>
      <c r="N606" s="118">
        <v>1.6840283000000001E-2</v>
      </c>
      <c r="O606" s="118">
        <v>2.6970662999999998E-3</v>
      </c>
      <c r="P606" s="118">
        <v>8.8080644000000001E-4</v>
      </c>
      <c r="Q606" s="118">
        <v>3.2849818E-3</v>
      </c>
      <c r="R606" s="118">
        <v>1.4655039E-3</v>
      </c>
      <c r="S606" s="118">
        <v>1.0864670999999999</v>
      </c>
      <c r="T606" s="118">
        <v>9.5674718000000002E-4</v>
      </c>
      <c r="U606" s="118">
        <v>6.3211628999999998E-4</v>
      </c>
      <c r="V606" s="330">
        <v>3.9423686000000001E-7</v>
      </c>
      <c r="W606" s="118">
        <v>9.0416476000000005E-4</v>
      </c>
      <c r="X606" s="118">
        <v>0</v>
      </c>
      <c r="Y606" s="41"/>
      <c r="Z606" s="327">
        <f t="shared" si="256"/>
        <v>1.8772357894736842</v>
      </c>
      <c r="AA606" s="41"/>
      <c r="AB606" s="111">
        <v>28.953016000000002</v>
      </c>
      <c r="AC606" s="111">
        <v>28.826574000000001</v>
      </c>
      <c r="AD606" s="111">
        <v>8.5699025999999998E-2</v>
      </c>
      <c r="AE606" s="111">
        <v>0</v>
      </c>
      <c r="AF606" s="111">
        <v>3.9623711999999998E-2</v>
      </c>
      <c r="AG606" s="122">
        <v>9.1154702000000002E-5</v>
      </c>
      <c r="AH606" s="111">
        <v>1.0286186E-3</v>
      </c>
      <c r="AI606" s="41"/>
      <c r="AJ606" s="114">
        <v>0.36589758999999999</v>
      </c>
      <c r="AK606" s="114">
        <v>0.35614858999999999</v>
      </c>
      <c r="AL606" s="114">
        <v>7.7435687E-3</v>
      </c>
      <c r="AM606" s="114">
        <v>2.0054233999999998E-3</v>
      </c>
      <c r="AN606" s="113">
        <f t="shared" si="257"/>
        <v>2.13518338657932E-5</v>
      </c>
      <c r="AO606" s="112">
        <f t="shared" si="258"/>
        <v>2.8637458199981803E-8</v>
      </c>
      <c r="AP606" s="112">
        <f t="shared" si="259"/>
        <v>0.28087162399999999</v>
      </c>
      <c r="AQ606" s="328">
        <v>1.7471313999999999E-6</v>
      </c>
      <c r="AR606" s="328">
        <v>5.2715993999999997E-9</v>
      </c>
      <c r="AS606" s="328">
        <v>1.4402155000000001E-13</v>
      </c>
      <c r="AT606" s="328">
        <v>2.4894406000000001E-10</v>
      </c>
      <c r="AU606" s="328">
        <v>2.4833319999999999E-13</v>
      </c>
      <c r="AV606" s="328">
        <v>2.5026573000000001E-9</v>
      </c>
      <c r="AW606" s="328">
        <v>1.9545786E-5</v>
      </c>
      <c r="AX606" s="328">
        <v>4.7395356000000004E-10</v>
      </c>
      <c r="AY606" s="328">
        <v>2.2761869E-8</v>
      </c>
      <c r="AZ606" s="328">
        <v>3.9663291E-12</v>
      </c>
      <c r="BA606" s="328">
        <v>1.2594124E-14</v>
      </c>
      <c r="BB606" s="328">
        <v>1.8359776999999999E-11</v>
      </c>
      <c r="BC606" s="328">
        <v>2.0605958999999999E-13</v>
      </c>
      <c r="BD606" s="328">
        <v>1.5600239E-13</v>
      </c>
      <c r="BE606" s="328">
        <v>4.7174500999999997E-9</v>
      </c>
      <c r="BF606" s="328">
        <v>3.3916634999999998E-8</v>
      </c>
      <c r="BG606" s="328">
        <v>5.8210666E-13</v>
      </c>
      <c r="BH606" s="329">
        <v>6.1187973999999999E-2</v>
      </c>
      <c r="BI606" s="329">
        <v>0.21968365000000001</v>
      </c>
      <c r="BJ606" s="328">
        <v>1.7530530999999999E-8</v>
      </c>
      <c r="BK606" s="328">
        <v>1.0660458000000001E-10</v>
      </c>
      <c r="BL606" s="328">
        <v>4.7695678000000003E-15</v>
      </c>
      <c r="BM606" s="41"/>
      <c r="BN606" s="111">
        <v>4.0787890000000001E-4</v>
      </c>
      <c r="BO606" s="111">
        <v>1.5729879000000001E-4</v>
      </c>
      <c r="BP606" s="122">
        <v>5.2342315000000003E-5</v>
      </c>
      <c r="BQ606" s="122">
        <v>1.7167384999999999E-7</v>
      </c>
      <c r="BR606" s="111">
        <v>1.3146231E-4</v>
      </c>
      <c r="BS606" s="122">
        <v>7.6284086000000002E-7</v>
      </c>
      <c r="BT606" s="122">
        <v>7.9417671000000001E-8</v>
      </c>
      <c r="BU606" s="122">
        <v>1.1091952000000001E-6</v>
      </c>
      <c r="BV606" s="122">
        <v>1.1819802E-6</v>
      </c>
      <c r="BW606" s="122">
        <v>2.1736916000000001E-6</v>
      </c>
      <c r="BX606" s="122">
        <v>1.8662352000000001E-9</v>
      </c>
      <c r="BY606" s="122">
        <v>3.9047584000000001E-10</v>
      </c>
      <c r="BZ606" s="122">
        <v>3.2955534000000002E-11</v>
      </c>
      <c r="CA606" s="122">
        <v>1.9868412000000001E-5</v>
      </c>
      <c r="CB606" s="122">
        <v>3.4827935999999997E-5</v>
      </c>
      <c r="CC606" s="122">
        <v>4.0814135999999998E-6</v>
      </c>
      <c r="CD606" s="122">
        <v>2.5166353999999998E-6</v>
      </c>
      <c r="CE606" s="154"/>
      <c r="CF606" s="173"/>
      <c r="CG606" s="42" t="s">
        <v>1077</v>
      </c>
      <c r="CH606" s="42"/>
      <c r="CI606" s="42"/>
      <c r="CK606" s="50"/>
      <c r="CL606" s="41"/>
      <c r="CM606" s="41"/>
      <c r="CN606" s="41"/>
      <c r="CO606" s="41"/>
      <c r="CP606" s="41"/>
      <c r="CQ606" s="41"/>
      <c r="CR606" s="41"/>
      <c r="CS606" s="41"/>
      <c r="CT606" s="41"/>
      <c r="CU606" s="41"/>
      <c r="CV606" s="41"/>
      <c r="CW606" s="41"/>
    </row>
    <row r="607" spans="1:101" ht="14.5" customHeight="1">
      <c r="B607" s="119" t="s">
        <v>11311</v>
      </c>
      <c r="C607" s="133" t="s">
        <v>11322</v>
      </c>
      <c r="D607" s="133" t="s">
        <v>9</v>
      </c>
      <c r="G607" s="41"/>
      <c r="H607" s="41"/>
      <c r="I607" s="41"/>
      <c r="J607" s="41"/>
      <c r="K607" s="41"/>
      <c r="L607" s="41"/>
      <c r="M607" s="41"/>
      <c r="N607" s="41"/>
      <c r="O607" s="41"/>
      <c r="P607" s="41"/>
      <c r="Q607" s="41"/>
      <c r="R607" s="41"/>
      <c r="S607" s="41"/>
      <c r="T607" s="41"/>
      <c r="U607" s="41"/>
      <c r="V607" s="41"/>
      <c r="W607" s="41"/>
      <c r="X607" s="41"/>
      <c r="Y607" s="41"/>
      <c r="Z607" s="41"/>
      <c r="AA607" s="41"/>
      <c r="AB607" s="41"/>
      <c r="AC607" s="41"/>
      <c r="AD607" s="41"/>
      <c r="AE607" s="41"/>
      <c r="AF607" s="41"/>
      <c r="AG607" s="41"/>
      <c r="AH607" s="41"/>
      <c r="AI607" s="41"/>
      <c r="AJ607" s="41"/>
      <c r="AK607" s="41"/>
      <c r="AL607" s="41"/>
      <c r="AM607" s="41"/>
      <c r="AN607" s="41"/>
      <c r="AO607" s="41"/>
      <c r="AP607" s="41"/>
      <c r="AQ607" s="41"/>
      <c r="AR607" s="41"/>
      <c r="AS607" s="41"/>
      <c r="AT607" s="41"/>
      <c r="AU607" s="41"/>
      <c r="AV607" s="41"/>
      <c r="AW607" s="41"/>
      <c r="AX607" s="41"/>
      <c r="AY607" s="41"/>
      <c r="AZ607" s="41"/>
      <c r="BA607" s="41"/>
      <c r="BB607" s="41"/>
      <c r="BC607" s="41"/>
      <c r="BD607" s="41"/>
      <c r="BE607" s="41"/>
      <c r="BF607" s="41"/>
      <c r="BG607" s="41"/>
      <c r="BH607" s="41"/>
      <c r="BI607" s="41"/>
      <c r="BJ607" s="41"/>
      <c r="BK607" s="41"/>
      <c r="BL607" s="41"/>
      <c r="BM607" s="41"/>
      <c r="BN607" s="41"/>
      <c r="BO607" s="41"/>
      <c r="BP607" s="41"/>
      <c r="BQ607" s="41"/>
      <c r="BR607" s="41"/>
      <c r="BS607" s="41"/>
      <c r="BT607" s="41"/>
      <c r="BU607" s="41"/>
      <c r="BV607" s="41"/>
      <c r="BW607" s="41"/>
      <c r="BX607" s="41"/>
      <c r="BY607" s="41"/>
      <c r="BZ607" s="41"/>
      <c r="CA607" s="41"/>
      <c r="CB607" s="41"/>
      <c r="CC607" s="41"/>
      <c r="CD607" s="41"/>
      <c r="CE607" s="152"/>
      <c r="CF607" s="172"/>
      <c r="CK607" s="50"/>
      <c r="CL607" s="41"/>
      <c r="CM607" s="41"/>
      <c r="CN607" s="41"/>
      <c r="CO607" s="41"/>
      <c r="CP607" s="41"/>
      <c r="CQ607" s="41"/>
      <c r="CR607" s="41"/>
      <c r="CS607" s="41"/>
      <c r="CT607" s="41"/>
      <c r="CU607" s="41"/>
      <c r="CV607" s="41"/>
      <c r="CW607" s="41"/>
    </row>
    <row r="608" spans="1:101" ht="14.5" customHeight="1">
      <c r="A608" s="41" t="s">
        <v>11321</v>
      </c>
      <c r="B608" s="119" t="s">
        <v>11311</v>
      </c>
      <c r="C608" s="120" t="str">
        <f>MID(A608,1,12)</f>
        <v>A.100.22.101</v>
      </c>
      <c r="D608" s="135" t="s">
        <v>9</v>
      </c>
      <c r="E608" s="119" t="s">
        <v>6570</v>
      </c>
      <c r="F608" s="118" t="str">
        <f>MID(A608, 21,85)</f>
        <v>38Si6</v>
      </c>
      <c r="G608" s="118">
        <f>H608+I608+J608+K608</f>
        <v>0.25600681573975997</v>
      </c>
      <c r="H608" s="118">
        <f>N608+O608+P608+Q608</f>
        <v>1.595589431E-2</v>
      </c>
      <c r="I608" s="118">
        <f>L608+M608+R608</f>
        <v>2.3528990200000002E-2</v>
      </c>
      <c r="J608" s="326">
        <f>S608+IF(T608="x",0,T608)+IF(U608="x",0,U608)+IF(V608="x",0,V608)+W608+X608</f>
        <v>8.2392451229759994E-2</v>
      </c>
      <c r="K608" s="118">
        <v>0.13412948</v>
      </c>
      <c r="L608" s="118">
        <v>1.1748845000000001E-2</v>
      </c>
      <c r="M608" s="118">
        <v>1.0164328E-2</v>
      </c>
      <c r="N608" s="118">
        <v>8.4226422000000002E-3</v>
      </c>
      <c r="O608" s="118">
        <v>2.9641232E-3</v>
      </c>
      <c r="P608" s="118">
        <v>9.7746850999999991E-4</v>
      </c>
      <c r="Q608" s="118">
        <v>3.5916604000000001E-3</v>
      </c>
      <c r="R608" s="118">
        <v>1.6158171999999999E-3</v>
      </c>
      <c r="S608" s="118">
        <v>8.0552323999999995E-2</v>
      </c>
      <c r="T608" s="330">
        <v>8.1955178000000004E-5</v>
      </c>
      <c r="U608" s="118">
        <v>7.6935608000000002E-4</v>
      </c>
      <c r="V608" s="330">
        <v>3.1283176000000001E-7</v>
      </c>
      <c r="W608" s="118">
        <v>9.8850314000000004E-4</v>
      </c>
      <c r="X608" s="118">
        <v>0</v>
      </c>
      <c r="Y608" s="41"/>
      <c r="Z608" s="327">
        <f>K608/0.133</f>
        <v>1.0084923308270677</v>
      </c>
      <c r="AA608" s="41"/>
      <c r="AB608" s="111">
        <v>11.235707</v>
      </c>
      <c r="AC608" s="111">
        <v>11.082701</v>
      </c>
      <c r="AD608" s="111">
        <v>0.10430532000000001</v>
      </c>
      <c r="AE608" s="111">
        <v>0</v>
      </c>
      <c r="AF608" s="111">
        <v>4.6821926999999999E-2</v>
      </c>
      <c r="AG608" s="122">
        <v>9.6672419000000005E-5</v>
      </c>
      <c r="AH608" s="111">
        <v>1.7811673000000001E-3</v>
      </c>
      <c r="AI608" s="41"/>
      <c r="AJ608" s="114">
        <v>2.3291484000000001E-2</v>
      </c>
      <c r="AK608" s="114">
        <v>2.1914576000000002E-2</v>
      </c>
      <c r="AL608" s="114">
        <v>9.5035878000000002E-4</v>
      </c>
      <c r="AM608" s="114">
        <v>4.2654872000000001E-4</v>
      </c>
      <c r="AN608" s="113">
        <f>AQ608+AT608+AU608+AV608+AW608+BE608+BF608+BJ608</f>
        <v>1.3138235017411901E-6</v>
      </c>
      <c r="AO608" s="112">
        <f>AR608+AS608+AX608+AY608+AZ608+BA608+BB608+BC608+BD608+BG608+BK608+BL608</f>
        <v>3.5146404539930005E-9</v>
      </c>
      <c r="AP608" s="112">
        <f>BH608+BI608</f>
        <v>5.9740717999999998E-2</v>
      </c>
      <c r="AQ608" s="328">
        <v>9.4175210000000002E-7</v>
      </c>
      <c r="AR608" s="328">
        <v>2.8415961000000002E-9</v>
      </c>
      <c r="AS608" s="328">
        <v>7.7629267000000005E-14</v>
      </c>
      <c r="AT608" s="328">
        <v>2.7364593999999999E-10</v>
      </c>
      <c r="AU608" s="328">
        <v>4.6840119E-13</v>
      </c>
      <c r="AV608" s="328">
        <v>1.2523863999999999E-9</v>
      </c>
      <c r="AW608" s="328">
        <v>3.0911462000000002E-7</v>
      </c>
      <c r="AX608" s="328">
        <v>1.7774295000000001E-10</v>
      </c>
      <c r="AY608" s="328">
        <v>3.5343090000000002E-10</v>
      </c>
      <c r="AZ608" s="328">
        <v>4.3385387000000003E-12</v>
      </c>
      <c r="BA608" s="328">
        <v>1.3772204E-14</v>
      </c>
      <c r="BB608" s="328">
        <v>2.0080784E-11</v>
      </c>
      <c r="BC608" s="328">
        <v>2.1353521000000001E-13</v>
      </c>
      <c r="BD608" s="328">
        <v>1.6858078000000001E-13</v>
      </c>
      <c r="BE608" s="328">
        <v>5.1839439999999998E-9</v>
      </c>
      <c r="BF608" s="328">
        <v>3.7080599000000001E-8</v>
      </c>
      <c r="BG608" s="328">
        <v>4.2403936999999998E-13</v>
      </c>
      <c r="BH608" s="329">
        <v>1.2528319E-2</v>
      </c>
      <c r="BI608" s="329">
        <v>4.7212399000000002E-2</v>
      </c>
      <c r="BJ608" s="328">
        <v>1.9165738E-8</v>
      </c>
      <c r="BK608" s="328">
        <v>1.1654841E-10</v>
      </c>
      <c r="BL608" s="328">
        <v>5.2144620000000004E-15</v>
      </c>
      <c r="BM608" s="41"/>
      <c r="BN608" s="122">
        <v>5.7417231999999997E-5</v>
      </c>
      <c r="BO608" s="122">
        <v>2.8482931999999998E-6</v>
      </c>
      <c r="BP608" s="122">
        <v>2.8119440999999999E-5</v>
      </c>
      <c r="BQ608" s="122">
        <v>1.8928939000000001E-7</v>
      </c>
      <c r="BR608" s="122">
        <v>4.4187054999999998E-6</v>
      </c>
      <c r="BS608" s="122">
        <v>8.4456725999999996E-7</v>
      </c>
      <c r="BT608" s="122">
        <v>8.6830503000000002E-8</v>
      </c>
      <c r="BU608" s="122">
        <v>1.2287909E-6</v>
      </c>
      <c r="BV608" s="122">
        <v>1.3116939E-6</v>
      </c>
      <c r="BW608" s="122">
        <v>2.3766226000000001E-6</v>
      </c>
      <c r="BX608" s="122">
        <v>3.5205222E-9</v>
      </c>
      <c r="BY608" s="122">
        <v>2.9726104999999999E-10</v>
      </c>
      <c r="BZ608" s="122">
        <v>6.2148238000000004E-11</v>
      </c>
      <c r="CA608" s="122">
        <v>1.7773642000000001E-6</v>
      </c>
      <c r="CB608" s="122">
        <v>1.3400726E-5</v>
      </c>
      <c r="CC608" s="122">
        <v>-1.9403545000000002E-6</v>
      </c>
      <c r="CD608" s="122">
        <v>2.7513813E-6</v>
      </c>
      <c r="CE608" s="154"/>
      <c r="CF608" s="173"/>
      <c r="CG608" s="42" t="s">
        <v>1077</v>
      </c>
      <c r="CH608" s="42"/>
      <c r="CI608" s="42"/>
      <c r="CK608" s="50"/>
      <c r="CL608" s="41"/>
      <c r="CM608" s="41"/>
      <c r="CN608" s="41"/>
      <c r="CO608" s="41"/>
      <c r="CP608" s="41"/>
      <c r="CQ608" s="41"/>
      <c r="CR608" s="41"/>
      <c r="CS608" s="41"/>
      <c r="CT608" s="41"/>
      <c r="CU608" s="41"/>
      <c r="CV608" s="41"/>
      <c r="CW608" s="41"/>
    </row>
    <row r="609" spans="1:101" ht="14.5" customHeight="1">
      <c r="A609" s="41" t="s">
        <v>11318</v>
      </c>
      <c r="B609" s="119" t="s">
        <v>11311</v>
      </c>
      <c r="C609" s="120" t="str">
        <f>MID(A609,1,12)</f>
        <v>A.100.22.102</v>
      </c>
      <c r="D609" s="135" t="s">
        <v>9</v>
      </c>
      <c r="E609" s="119" t="s">
        <v>6570</v>
      </c>
      <c r="F609" s="118" t="str">
        <f>MID(A609, 21,85)</f>
        <v>50CrV4</v>
      </c>
      <c r="G609" s="118">
        <f>H609+I609+J609+K609</f>
        <v>0.34742465479814999</v>
      </c>
      <c r="H609" s="118">
        <f>N609+O609+P609+Q609</f>
        <v>2.6599539700000001E-2</v>
      </c>
      <c r="I609" s="118">
        <f>L609+M609+R609</f>
        <v>3.9492863899999994E-2</v>
      </c>
      <c r="J609" s="326">
        <f>S609+IF(T609="x",0,T609)+IF(U609="x",0,U609)+IF(V609="x",0,V609)+W609+X609</f>
        <v>0.12202071119815</v>
      </c>
      <c r="K609" s="118">
        <v>0.15931154</v>
      </c>
      <c r="L609" s="118">
        <v>2.5029263999999999E-2</v>
      </c>
      <c r="M609" s="118">
        <v>1.0585756E-2</v>
      </c>
      <c r="N609" s="118">
        <v>8.4676682999999999E-3</v>
      </c>
      <c r="O609" s="118">
        <v>3.4638829E-3</v>
      </c>
      <c r="P609" s="118">
        <v>6.1827213999999997E-3</v>
      </c>
      <c r="Q609" s="118">
        <v>8.4852671000000008E-3</v>
      </c>
      <c r="R609" s="118">
        <v>3.8778439E-3</v>
      </c>
      <c r="S609" s="118">
        <v>0.11339273</v>
      </c>
      <c r="T609" s="118">
        <v>1.4386206E-4</v>
      </c>
      <c r="U609" s="118">
        <v>7.4996105E-3</v>
      </c>
      <c r="V609" s="330">
        <v>5.5689814999999998E-7</v>
      </c>
      <c r="W609" s="118">
        <v>9.8395173999999992E-4</v>
      </c>
      <c r="X609" s="118">
        <v>0</v>
      </c>
      <c r="Y609" s="41"/>
      <c r="Z609" s="327">
        <f>K609/0.133</f>
        <v>1.1978311278195488</v>
      </c>
      <c r="AA609" s="41"/>
      <c r="AB609" s="111">
        <v>15.396801</v>
      </c>
      <c r="AC609" s="111">
        <v>13.521281</v>
      </c>
      <c r="AD609" s="111">
        <v>1.0167501000000001</v>
      </c>
      <c r="AE609" s="111">
        <v>0</v>
      </c>
      <c r="AF609" s="111">
        <v>0.81846379999999996</v>
      </c>
      <c r="AG609" s="111">
        <v>2.4721384999999998E-2</v>
      </c>
      <c r="AH609" s="111">
        <v>1.5584729E-2</v>
      </c>
      <c r="AI609" s="41"/>
      <c r="AJ609" s="114">
        <v>3.0914911999999999E-2</v>
      </c>
      <c r="AK609" s="114">
        <v>2.9147599999999999E-2</v>
      </c>
      <c r="AL609" s="114">
        <v>1.1727282999999999E-3</v>
      </c>
      <c r="AM609" s="114">
        <v>5.9458356000000002E-4</v>
      </c>
      <c r="AN609" s="113">
        <f>AQ609+AT609+AU609+AV609+AW609+BE609+BF609+BJ609</f>
        <v>1.7474580348726102E-6</v>
      </c>
      <c r="AO609" s="112">
        <f>AR609+AS609+AX609+AY609+AZ609+BA609+BB609+BC609+BD609+BG609+BK609+BL609</f>
        <v>4.3370128428269E-9</v>
      </c>
      <c r="AP609" s="112">
        <f>BH609+BI609</f>
        <v>8.3275008999999997E-2</v>
      </c>
      <c r="AQ609" s="328">
        <v>1.1169489999999999E-6</v>
      </c>
      <c r="AR609" s="328">
        <v>3.3701891E-9</v>
      </c>
      <c r="AS609" s="328">
        <v>9.2071995000000006E-14</v>
      </c>
      <c r="AT609" s="328">
        <v>2.7032100000000001E-10</v>
      </c>
      <c r="AU609" s="328">
        <v>1.8887261E-13</v>
      </c>
      <c r="AV609" s="328">
        <v>1.2590687999999999E-9</v>
      </c>
      <c r="AW609" s="328">
        <v>5.5800702999999998E-7</v>
      </c>
      <c r="AX609" s="328">
        <v>1.7966785999999999E-10</v>
      </c>
      <c r="AY609" s="328">
        <v>6.3397142999999999E-10</v>
      </c>
      <c r="AZ609" s="328">
        <v>6.2917513999999997E-12</v>
      </c>
      <c r="BA609" s="328">
        <v>1.4285928999999999E-14</v>
      </c>
      <c r="BB609" s="328">
        <v>2.9285388999999997E-11</v>
      </c>
      <c r="BC609" s="328">
        <v>3.6856297E-13</v>
      </c>
      <c r="BD609" s="328">
        <v>2.3076567000000002E-13</v>
      </c>
      <c r="BE609" s="328">
        <v>5.8918391999999999E-9</v>
      </c>
      <c r="BF609" s="328">
        <v>4.6003094999999999E-8</v>
      </c>
      <c r="BG609" s="328">
        <v>8.8465541000000005E-13</v>
      </c>
      <c r="BH609" s="329">
        <v>1.2995085999999999E-2</v>
      </c>
      <c r="BI609" s="329">
        <v>7.0279922999999994E-2</v>
      </c>
      <c r="BJ609" s="328">
        <v>1.9077492000000001E-8</v>
      </c>
      <c r="BK609" s="328">
        <v>1.1601178E-10</v>
      </c>
      <c r="BL609" s="328">
        <v>5.1904529E-15</v>
      </c>
      <c r="BM609" s="41"/>
      <c r="BN609" s="122">
        <v>8.5917622000000006E-5</v>
      </c>
      <c r="BO609" s="122">
        <v>4.7808943000000003E-6</v>
      </c>
      <c r="BP609" s="122">
        <v>3.3398710000000003E-5</v>
      </c>
      <c r="BQ609" s="122">
        <v>4.5424537000000002E-7</v>
      </c>
      <c r="BR609" s="122">
        <v>6.4602307000000004E-6</v>
      </c>
      <c r="BS609" s="122">
        <v>8.4316110999999999E-7</v>
      </c>
      <c r="BT609" s="122">
        <v>1.3774877000000001E-7</v>
      </c>
      <c r="BU609" s="122">
        <v>1.2241751E-6</v>
      </c>
      <c r="BV609" s="122">
        <v>8.2967768000000005E-6</v>
      </c>
      <c r="BW609" s="122">
        <v>5.6147506000000004E-6</v>
      </c>
      <c r="BX609" s="122">
        <v>1.4190932999999999E-9</v>
      </c>
      <c r="BY609" s="122">
        <v>5.8501903000000003E-10</v>
      </c>
      <c r="BZ609" s="122">
        <v>2.4992220999999998E-11</v>
      </c>
      <c r="CA609" s="122">
        <v>1.9624667000000002E-6</v>
      </c>
      <c r="CB609" s="122">
        <v>1.7536261E-5</v>
      </c>
      <c r="CC609" s="122">
        <v>2.4674597E-6</v>
      </c>
      <c r="CD609" s="122">
        <v>2.7387129999999999E-6</v>
      </c>
      <c r="CE609" s="154"/>
      <c r="CF609" s="173"/>
      <c r="CG609" s="42" t="s">
        <v>1077</v>
      </c>
      <c r="CH609" s="42"/>
      <c r="CI609" s="42"/>
      <c r="CK609" s="50"/>
      <c r="CL609" s="41"/>
      <c r="CM609" s="41"/>
      <c r="CN609" s="41"/>
      <c r="CO609" s="41"/>
      <c r="CP609" s="41"/>
      <c r="CQ609" s="41"/>
      <c r="CR609" s="41"/>
      <c r="CS609" s="41"/>
      <c r="CT609" s="41"/>
      <c r="CU609" s="41"/>
      <c r="CV609" s="41"/>
      <c r="CW609" s="41"/>
    </row>
    <row r="610" spans="1:101" ht="14.5" customHeight="1">
      <c r="A610" s="41" t="s">
        <v>11315</v>
      </c>
      <c r="B610" s="119" t="s">
        <v>11311</v>
      </c>
      <c r="C610" s="120" t="str">
        <f>MID(A610,1,12)</f>
        <v>A.100.22.103</v>
      </c>
      <c r="D610" s="135" t="s">
        <v>9</v>
      </c>
      <c r="E610" s="119" t="s">
        <v>6570</v>
      </c>
      <c r="F610" s="118" t="str">
        <f>MID(A610, 21,85)</f>
        <v>55Si7</v>
      </c>
      <c r="G610" s="118">
        <f>H610+I610+J610+K610</f>
        <v>0.26088511663093999</v>
      </c>
      <c r="H610" s="118">
        <f>N610+O610+P610+Q610</f>
        <v>1.5996338799999999E-2</v>
      </c>
      <c r="I610" s="118">
        <f>L610+M610+R610</f>
        <v>2.39487052E-2</v>
      </c>
      <c r="J610" s="326">
        <f>S610+IF(T610="x",0,T610)+IF(U610="x",0,U610)+IF(V610="x",0,V610)+W610+X610</f>
        <v>8.5382982630940019E-2</v>
      </c>
      <c r="K610" s="118">
        <v>0.13555708999999999</v>
      </c>
      <c r="L610" s="118">
        <v>1.2141153E-2</v>
      </c>
      <c r="M610" s="118">
        <v>1.0183818000000001E-2</v>
      </c>
      <c r="N610" s="118">
        <v>8.4199493999999996E-3</v>
      </c>
      <c r="O610" s="118">
        <v>2.9565377000000002E-3</v>
      </c>
      <c r="P610" s="118">
        <v>1.0387401000000001E-3</v>
      </c>
      <c r="Q610" s="118">
        <v>3.5811115999999999E-3</v>
      </c>
      <c r="R610" s="118">
        <v>1.6237342E-3</v>
      </c>
      <c r="S610" s="118">
        <v>8.3262098000000007E-2</v>
      </c>
      <c r="T610" s="330">
        <v>9.0150696000000007E-5</v>
      </c>
      <c r="U610" s="118">
        <v>1.0459268E-3</v>
      </c>
      <c r="V610" s="330">
        <v>3.4411494E-7</v>
      </c>
      <c r="W610" s="118">
        <v>9.8446302000000001E-4</v>
      </c>
      <c r="X610" s="118">
        <v>0</v>
      </c>
      <c r="Y610" s="41"/>
      <c r="Z610" s="327">
        <f>K610/0.133</f>
        <v>1.0192262406015036</v>
      </c>
      <c r="AA610" s="41"/>
      <c r="AB610" s="111">
        <v>11.39992</v>
      </c>
      <c r="AC610" s="111">
        <v>11.191224</v>
      </c>
      <c r="AD610" s="111">
        <v>0.14180134999999999</v>
      </c>
      <c r="AE610" s="111">
        <v>0</v>
      </c>
      <c r="AF610" s="111">
        <v>6.4829670000000006E-2</v>
      </c>
      <c r="AG610" s="111">
        <v>1.0633966000000001E-4</v>
      </c>
      <c r="AH610" s="111">
        <v>1.9592839999999999E-3</v>
      </c>
      <c r="AI610" s="41"/>
      <c r="AJ610" s="114">
        <v>2.3592762999999999E-2</v>
      </c>
      <c r="AK610" s="114">
        <v>2.2196998999999999E-2</v>
      </c>
      <c r="AL610" s="114">
        <v>9.6062109999999997E-4</v>
      </c>
      <c r="AM610" s="114">
        <v>4.3514288000000002E-4</v>
      </c>
      <c r="AN610" s="113">
        <f>AQ610+AT610+AU610+AV610+AW610+BE610+BF610+BJ610</f>
        <v>1.3307553428813101E-6</v>
      </c>
      <c r="AO610" s="112">
        <f>AR610+AS610+AX610+AY610+AZ610+BA610+BB610+BC610+BD610+BG610+BK610+BL610</f>
        <v>3.5525928484418996E-9</v>
      </c>
      <c r="AP610" s="112">
        <f>BH610+BI610</f>
        <v>6.0944379999999999E-2</v>
      </c>
      <c r="AQ610" s="328">
        <v>9.5177454000000001E-7</v>
      </c>
      <c r="AR610" s="328">
        <v>2.871839E-9</v>
      </c>
      <c r="AS610" s="328">
        <v>7.8455438000000002E-14</v>
      </c>
      <c r="AT610" s="328">
        <v>2.7290443999999999E-10</v>
      </c>
      <c r="AU610" s="328">
        <v>5.1524130999999996E-13</v>
      </c>
      <c r="AV610" s="328">
        <v>1.2519858E-9</v>
      </c>
      <c r="AW610" s="328">
        <v>3.1624040999999998E-7</v>
      </c>
      <c r="AX610" s="328">
        <v>1.7772876E-10</v>
      </c>
      <c r="AY610" s="328">
        <v>3.6166338999999997E-10</v>
      </c>
      <c r="AZ610" s="328">
        <v>4.3227618999999999E-12</v>
      </c>
      <c r="BA610" s="328">
        <v>1.3730784E-14</v>
      </c>
      <c r="BB610" s="328">
        <v>2.0021236999999999E-11</v>
      </c>
      <c r="BC610" s="328">
        <v>2.1357479E-13</v>
      </c>
      <c r="BD610" s="328">
        <v>1.6824208E-13</v>
      </c>
      <c r="BE610" s="328">
        <v>5.1836104000000002E-9</v>
      </c>
      <c r="BF610" s="328">
        <v>3.6943972000000001E-8</v>
      </c>
      <c r="BG610" s="328">
        <v>4.6644329999999997E-13</v>
      </c>
      <c r="BH610" s="329">
        <v>1.2675416E-2</v>
      </c>
      <c r="BI610" s="329">
        <v>4.8268963999999998E-2</v>
      </c>
      <c r="BJ610" s="328">
        <v>1.9087405000000001E-8</v>
      </c>
      <c r="BK610" s="328">
        <v>1.1607206000000001E-10</v>
      </c>
      <c r="BL610" s="328">
        <v>5.1931498999999996E-15</v>
      </c>
      <c r="BM610" s="41"/>
      <c r="BN610" s="122">
        <v>5.8072426999999997E-5</v>
      </c>
      <c r="BO610" s="122">
        <v>2.9047667E-6</v>
      </c>
      <c r="BP610" s="122">
        <v>2.8418732E-5</v>
      </c>
      <c r="BQ610" s="122">
        <v>1.9021853999999999E-7</v>
      </c>
      <c r="BR610" s="122">
        <v>4.4587570000000003E-6</v>
      </c>
      <c r="BS610" s="122">
        <v>8.4389249999999998E-7</v>
      </c>
      <c r="BT610" s="122">
        <v>8.6512823999999999E-8</v>
      </c>
      <c r="BU610" s="122">
        <v>1.2279703E-6</v>
      </c>
      <c r="BV610" s="122">
        <v>1.3939161000000001E-6</v>
      </c>
      <c r="BW610" s="122">
        <v>2.3696423999999998E-6</v>
      </c>
      <c r="BX610" s="122">
        <v>3.8725744000000002E-9</v>
      </c>
      <c r="BY610" s="122">
        <v>3.2698715E-10</v>
      </c>
      <c r="BZ610" s="122">
        <v>6.8363061999999994E-11</v>
      </c>
      <c r="CA610" s="122">
        <v>1.7830654E-6</v>
      </c>
      <c r="CB610" s="122">
        <v>1.3575780999999999E-5</v>
      </c>
      <c r="CC610" s="122">
        <v>-1.9252323000000001E-6</v>
      </c>
      <c r="CD610" s="122">
        <v>2.7401360999999999E-6</v>
      </c>
      <c r="CE610" s="154"/>
      <c r="CF610" s="173"/>
      <c r="CG610" s="42" t="s">
        <v>1077</v>
      </c>
      <c r="CH610" s="42"/>
      <c r="CI610" s="42"/>
      <c r="CK610" s="50"/>
      <c r="CL610" s="41"/>
      <c r="CM610" s="41"/>
      <c r="CN610" s="41"/>
      <c r="CO610" s="41"/>
      <c r="CP610" s="41"/>
      <c r="CQ610" s="41"/>
      <c r="CR610" s="41"/>
      <c r="CS610" s="41"/>
      <c r="CT610" s="41"/>
      <c r="CU610" s="41"/>
      <c r="CV610" s="41"/>
      <c r="CW610" s="41"/>
    </row>
    <row r="611" spans="1:101" ht="14.5" customHeight="1">
      <c r="A611" s="41" t="s">
        <v>11312</v>
      </c>
      <c r="B611" s="119" t="s">
        <v>11311</v>
      </c>
      <c r="C611" s="120" t="str">
        <f>MID(A611,1,12)</f>
        <v>A.100.22.104</v>
      </c>
      <c r="D611" s="135" t="s">
        <v>9</v>
      </c>
      <c r="E611" s="119" t="s">
        <v>6570</v>
      </c>
      <c r="F611" s="118" t="str">
        <f>MID(A611, 21,85)</f>
        <v>67SiCr5</v>
      </c>
      <c r="G611" s="118">
        <f>H611+I611+J611+K611</f>
        <v>0.27335226065186002</v>
      </c>
      <c r="H611" s="118">
        <f>N611+O611+P611+Q611</f>
        <v>1.8209320600000002E-2</v>
      </c>
      <c r="I611" s="118">
        <f>L611+M611+R611</f>
        <v>2.6757065999999999E-2</v>
      </c>
      <c r="J611" s="326">
        <f>S611+IF(T611="x",0,T611)+IF(U611="x",0,U611)+IF(V611="x",0,V611)+W611+X611</f>
        <v>8.3590284051860003E-2</v>
      </c>
      <c r="K611" s="118">
        <v>0.14479559</v>
      </c>
      <c r="L611" s="118">
        <v>1.3808305999999999E-2</v>
      </c>
      <c r="M611" s="118">
        <v>1.0287667E-2</v>
      </c>
      <c r="N611" s="118">
        <v>8.4454586000000005E-3</v>
      </c>
      <c r="O611" s="118">
        <v>2.9687652E-3</v>
      </c>
      <c r="P611" s="118">
        <v>3.166655E-3</v>
      </c>
      <c r="Q611" s="118">
        <v>3.6284417999999999E-3</v>
      </c>
      <c r="R611" s="118">
        <v>2.6610929999999998E-3</v>
      </c>
      <c r="S611" s="118">
        <v>7.9654243E-2</v>
      </c>
      <c r="T611" s="330">
        <v>7.1027820999999995E-5</v>
      </c>
      <c r="U611" s="118">
        <v>2.8727041999999999E-3</v>
      </c>
      <c r="V611" s="330">
        <v>2.7112086E-7</v>
      </c>
      <c r="W611" s="118">
        <v>9.9203790999999992E-4</v>
      </c>
      <c r="X611" s="118">
        <v>0</v>
      </c>
      <c r="Y611" s="41"/>
      <c r="Z611" s="327">
        <f>K611/0.133</f>
        <v>1.0886886466165413</v>
      </c>
      <c r="AA611" s="41"/>
      <c r="AB611" s="111">
        <v>12.834144999999999</v>
      </c>
      <c r="AC611" s="111">
        <v>12.090287999999999</v>
      </c>
      <c r="AD611" s="111">
        <v>0.38946640999999999</v>
      </c>
      <c r="AE611" s="111">
        <v>0</v>
      </c>
      <c r="AF611" s="111">
        <v>0.35276401000000002</v>
      </c>
      <c r="AG611" s="122">
        <v>8.3782763000000006E-5</v>
      </c>
      <c r="AH611" s="111">
        <v>1.5436783E-3</v>
      </c>
      <c r="AI611" s="41"/>
      <c r="AJ611" s="114">
        <v>2.5331912000000002E-2</v>
      </c>
      <c r="AK611" s="114">
        <v>2.3814811000000002E-2</v>
      </c>
      <c r="AL611" s="114">
        <v>1.0238040999999999E-3</v>
      </c>
      <c r="AM611" s="114">
        <v>4.9329672999999996E-4</v>
      </c>
      <c r="AN611" s="113">
        <f>AQ611+AT611+AU611+AV611+AW611+BE611+BF611+BJ611</f>
        <v>1.4277464852376998E-6</v>
      </c>
      <c r="AO611" s="112">
        <f>AR611+AS611+AX611+AY611+AZ611+BA611+BB611+BC611+BD611+BG611+BK611+BL611</f>
        <v>3.7862576523153002E-9</v>
      </c>
      <c r="AP611" s="112">
        <f>BH611+BI611</f>
        <v>6.9089177000000002E-2</v>
      </c>
      <c r="AQ611" s="328">
        <v>1.0160831E-6</v>
      </c>
      <c r="AR611" s="328">
        <v>3.0658668000000001E-9</v>
      </c>
      <c r="AS611" s="328">
        <v>8.3756818000000006E-14</v>
      </c>
      <c r="AT611" s="328">
        <v>2.7412869000000002E-10</v>
      </c>
      <c r="AU611" s="328">
        <v>4.0594769999999999E-13</v>
      </c>
      <c r="AV611" s="328">
        <v>1.2557742E-9</v>
      </c>
      <c r="AW611" s="328">
        <v>3.4634258999999999E-7</v>
      </c>
      <c r="AX611" s="328">
        <v>1.7861042E-10</v>
      </c>
      <c r="AY611" s="328">
        <v>3.9689658000000001E-10</v>
      </c>
      <c r="AZ611" s="328">
        <v>5.289644E-12</v>
      </c>
      <c r="BA611" s="328">
        <v>1.4052569E-14</v>
      </c>
      <c r="BB611" s="328">
        <v>2.1690693000000001E-11</v>
      </c>
      <c r="BC611" s="328">
        <v>2.8264103000000002E-13</v>
      </c>
      <c r="BD611" s="328">
        <v>1.8516101E-13</v>
      </c>
      <c r="BE611" s="328">
        <v>5.4524064000000003E-9</v>
      </c>
      <c r="BF611" s="328">
        <v>3.9103808000000002E-8</v>
      </c>
      <c r="BG611" s="328">
        <v>3.6750077999999998E-13</v>
      </c>
      <c r="BH611" s="329">
        <v>1.2344259999999999E-2</v>
      </c>
      <c r="BI611" s="329">
        <v>5.6744916999999999E-2</v>
      </c>
      <c r="BJ611" s="328">
        <v>1.9234271999999999E-8</v>
      </c>
      <c r="BK611" s="328">
        <v>1.1696517E-10</v>
      </c>
      <c r="BL611" s="328">
        <v>5.2331082999999999E-15</v>
      </c>
      <c r="BM611" s="41"/>
      <c r="BN611" s="122">
        <v>6.7013895000000005E-5</v>
      </c>
      <c r="BO611" s="122">
        <v>3.1475909000000002E-6</v>
      </c>
      <c r="BP611" s="122">
        <v>3.0355529E-5</v>
      </c>
      <c r="BQ611" s="122">
        <v>3.1172727E-7</v>
      </c>
      <c r="BR611" s="122">
        <v>4.6700239000000001E-6</v>
      </c>
      <c r="BS611" s="122">
        <v>8.4468646999999998E-7</v>
      </c>
      <c r="BT611" s="122">
        <v>1.1145547E-7</v>
      </c>
      <c r="BU611" s="122">
        <v>1.2276584E-6</v>
      </c>
      <c r="BV611" s="122">
        <v>4.2494280000000003E-6</v>
      </c>
      <c r="BW611" s="122">
        <v>2.4009610999999999E-6</v>
      </c>
      <c r="BX611" s="122">
        <v>3.0511191999999999E-9</v>
      </c>
      <c r="BY611" s="122">
        <v>2.5762624000000002E-10</v>
      </c>
      <c r="BZ611" s="122">
        <v>5.3861805999999998E-11</v>
      </c>
      <c r="CA611" s="122">
        <v>1.8218949999999999E-6</v>
      </c>
      <c r="CB611" s="122">
        <v>1.4987768999999999E-5</v>
      </c>
      <c r="CC611" s="122">
        <v>1.2058698E-7</v>
      </c>
      <c r="CD611" s="122">
        <v>2.7612199000000001E-6</v>
      </c>
      <c r="CE611" s="154"/>
      <c r="CF611" s="173"/>
      <c r="CG611" s="42" t="s">
        <v>1077</v>
      </c>
      <c r="CH611" s="42"/>
      <c r="CI611" s="42"/>
      <c r="CK611" s="50"/>
      <c r="CL611" s="41"/>
      <c r="CM611" s="41"/>
      <c r="CN611" s="41"/>
      <c r="CO611" s="41"/>
      <c r="CP611" s="41"/>
      <c r="CQ611" s="41"/>
      <c r="CR611" s="41"/>
      <c r="CS611" s="41"/>
      <c r="CT611" s="41"/>
      <c r="CU611" s="41"/>
      <c r="CV611" s="41"/>
      <c r="CW611" s="41"/>
    </row>
    <row r="612" spans="1:101" ht="14.5" customHeight="1">
      <c r="B612" s="119" t="s">
        <v>10796</v>
      </c>
      <c r="C612" s="133" t="s">
        <v>11308</v>
      </c>
      <c r="D612" s="135"/>
      <c r="G612" s="41"/>
      <c r="H612" s="41"/>
      <c r="I612" s="41"/>
      <c r="J612" s="41"/>
      <c r="K612" s="41"/>
      <c r="L612" s="41"/>
      <c r="M612" s="41"/>
      <c r="N612" s="41"/>
      <c r="O612" s="41"/>
      <c r="P612" s="41"/>
      <c r="Q612" s="41"/>
      <c r="R612" s="41"/>
      <c r="S612" s="41"/>
      <c r="T612" s="41"/>
      <c r="U612" s="41"/>
      <c r="V612" s="41"/>
      <c r="W612" s="41"/>
      <c r="X612" s="41"/>
      <c r="Y612" s="41"/>
      <c r="Z612" s="41"/>
      <c r="AA612" s="41"/>
      <c r="AB612" s="41"/>
      <c r="AC612" s="41"/>
      <c r="AD612" s="41"/>
      <c r="AE612" s="41"/>
      <c r="AF612" s="41"/>
      <c r="AG612" s="41"/>
      <c r="AH612" s="41"/>
      <c r="AI612" s="41"/>
      <c r="AJ612" s="41"/>
      <c r="AK612" s="41"/>
      <c r="AL612" s="41"/>
      <c r="AM612" s="41"/>
      <c r="AN612" s="41"/>
      <c r="AO612" s="41"/>
      <c r="AP612" s="41"/>
      <c r="AQ612" s="41"/>
      <c r="AR612" s="41"/>
      <c r="AS612" s="41"/>
      <c r="AT612" s="41"/>
      <c r="AU612" s="41"/>
      <c r="AV612" s="41"/>
      <c r="AW612" s="41"/>
      <c r="AX612" s="41"/>
      <c r="AY612" s="41"/>
      <c r="AZ612" s="41"/>
      <c r="BA612" s="41"/>
      <c r="BB612" s="41"/>
      <c r="BC612" s="41"/>
      <c r="BD612" s="41"/>
      <c r="BE612" s="41"/>
      <c r="BF612" s="41"/>
      <c r="BG612" s="41"/>
      <c r="BH612" s="41"/>
      <c r="BI612" s="41"/>
      <c r="BJ612" s="41"/>
      <c r="BK612" s="41"/>
      <c r="BL612" s="41"/>
      <c r="BM612" s="41"/>
      <c r="BN612" s="41"/>
      <c r="BO612" s="41"/>
      <c r="BP612" s="41"/>
      <c r="BQ612" s="41"/>
      <c r="BR612" s="41"/>
      <c r="BS612" s="41"/>
      <c r="BT612" s="41"/>
      <c r="BU612" s="41"/>
      <c r="BV612" s="41"/>
      <c r="BW612" s="41"/>
      <c r="BX612" s="41"/>
      <c r="BY612" s="41"/>
      <c r="BZ612" s="41"/>
      <c r="CA612" s="41"/>
      <c r="CB612" s="41"/>
      <c r="CC612" s="41"/>
      <c r="CD612" s="41"/>
      <c r="CE612" s="152"/>
      <c r="CF612" s="172"/>
      <c r="CK612" s="50"/>
      <c r="CL612" s="41"/>
      <c r="CM612" s="41"/>
      <c r="CN612" s="41"/>
      <c r="CO612" s="41"/>
      <c r="CP612" s="41"/>
      <c r="CQ612" s="41"/>
      <c r="CR612" s="41"/>
      <c r="CS612" s="41"/>
      <c r="CT612" s="41"/>
      <c r="CU612" s="41"/>
      <c r="CV612" s="41"/>
      <c r="CW612" s="41"/>
    </row>
    <row r="613" spans="1:101" ht="14.5" customHeight="1">
      <c r="B613" s="119" t="s">
        <v>10796</v>
      </c>
      <c r="C613" s="133" t="s">
        <v>11308</v>
      </c>
      <c r="D613" s="133" t="s">
        <v>898</v>
      </c>
      <c r="G613" s="41"/>
      <c r="H613" s="41"/>
      <c r="I613" s="41"/>
      <c r="J613" s="41"/>
      <c r="K613" s="41"/>
      <c r="L613" s="41"/>
      <c r="M613" s="41"/>
      <c r="N613" s="41"/>
      <c r="O613" s="41"/>
      <c r="P613" s="41"/>
      <c r="Q613" s="41"/>
      <c r="R613" s="41"/>
      <c r="S613" s="41"/>
      <c r="T613" s="41"/>
      <c r="U613" s="41"/>
      <c r="V613" s="41"/>
      <c r="W613" s="41"/>
      <c r="X613" s="41"/>
      <c r="Y613" s="41"/>
      <c r="Z613" s="41"/>
      <c r="AA613" s="41"/>
      <c r="AB613" s="41"/>
      <c r="AC613" s="41"/>
      <c r="AD613" s="41"/>
      <c r="AE613" s="41"/>
      <c r="AF613" s="41"/>
      <c r="AG613" s="41"/>
      <c r="AH613" s="41"/>
      <c r="AI613" s="41"/>
      <c r="AJ613" s="41"/>
      <c r="AK613" s="41"/>
      <c r="AL613" s="41"/>
      <c r="AM613" s="41"/>
      <c r="AN613" s="41"/>
      <c r="AO613" s="41"/>
      <c r="AP613" s="41"/>
      <c r="AQ613" s="41"/>
      <c r="AR613" s="41"/>
      <c r="AS613" s="41"/>
      <c r="AT613" s="41"/>
      <c r="AU613" s="41"/>
      <c r="AV613" s="41"/>
      <c r="AW613" s="41"/>
      <c r="AX613" s="41"/>
      <c r="AY613" s="41"/>
      <c r="AZ613" s="41"/>
      <c r="BA613" s="41"/>
      <c r="BB613" s="41"/>
      <c r="BC613" s="41"/>
      <c r="BD613" s="41"/>
      <c r="BE613" s="41"/>
      <c r="BF613" s="41"/>
      <c r="BG613" s="41"/>
      <c r="BH613" s="41"/>
      <c r="BI613" s="41"/>
      <c r="BJ613" s="41"/>
      <c r="BK613" s="41"/>
      <c r="BL613" s="41"/>
      <c r="BM613" s="41"/>
      <c r="BN613" s="41"/>
      <c r="BO613" s="41"/>
      <c r="BP613" s="41"/>
      <c r="BQ613" s="41"/>
      <c r="BR613" s="41"/>
      <c r="BS613" s="41"/>
      <c r="BT613" s="41"/>
      <c r="BU613" s="41"/>
      <c r="BV613" s="41"/>
      <c r="BW613" s="41"/>
      <c r="BX613" s="41"/>
      <c r="BY613" s="41"/>
      <c r="BZ613" s="41"/>
      <c r="CA613" s="41"/>
      <c r="CB613" s="41"/>
      <c r="CC613" s="41"/>
      <c r="CD613" s="41"/>
      <c r="CE613" s="152"/>
      <c r="CF613" s="172"/>
      <c r="CO613" s="41"/>
      <c r="CP613" s="41"/>
      <c r="CQ613" s="41"/>
      <c r="CR613" s="41"/>
      <c r="CS613" s="41"/>
      <c r="CT613" s="41"/>
      <c r="CU613" s="41"/>
      <c r="CV613" s="41"/>
      <c r="CW613" s="41"/>
    </row>
    <row r="614" spans="1:101" ht="14.5" customHeight="1">
      <c r="A614" s="41" t="s">
        <v>11307</v>
      </c>
      <c r="B614" s="119" t="s">
        <v>10796</v>
      </c>
      <c r="C614" s="120" t="str">
        <f t="shared" ref="C614:C668" si="260">MID(A614,1,12)</f>
        <v>A.100.24.101</v>
      </c>
      <c r="D614" s="135" t="s">
        <v>898</v>
      </c>
      <c r="E614" s="119" t="s">
        <v>6570</v>
      </c>
      <c r="F614" s="118" t="str">
        <f t="shared" ref="F614:F668" si="261">MID(A614, 21,85)</f>
        <v>Aluminium (primary)</v>
      </c>
      <c r="G614" s="118">
        <f t="shared" ref="G614:G668" si="262">H614+I614+J614+K614</f>
        <v>2.816254767218334</v>
      </c>
      <c r="H614" s="118">
        <f t="shared" ref="H614:H668" si="263">N614+O614+P614+Q614</f>
        <v>8.0120122399999993E-2</v>
      </c>
      <c r="I614" s="118">
        <f t="shared" ref="I614:I668" si="264">L614+M614+R614</f>
        <v>0.35039296009999998</v>
      </c>
      <c r="J614" s="326">
        <f t="shared" ref="J614:J668" si="265">S614+IF(T614="x",0,T614)+IF(U614="x",0,U614)+IF(V614="x",0,V614)+W614+X614</f>
        <v>1.2314922847183338</v>
      </c>
      <c r="K614" s="118">
        <v>1.1542494000000001</v>
      </c>
      <c r="L614" s="118">
        <v>0.28550206</v>
      </c>
      <c r="M614" s="118">
        <v>6.2012198999999997E-2</v>
      </c>
      <c r="N614" s="118">
        <v>5.2102181999999997E-2</v>
      </c>
      <c r="O614" s="118">
        <v>6.1756663999999999E-3</v>
      </c>
      <c r="P614" s="118">
        <v>1.0233542999999999E-2</v>
      </c>
      <c r="Q614" s="118">
        <v>1.1608731000000001E-2</v>
      </c>
      <c r="R614" s="118">
        <v>2.8787011E-3</v>
      </c>
      <c r="S614" s="118">
        <v>1.0273620000000001</v>
      </c>
      <c r="T614" s="118">
        <v>4.8017483000000003E-3</v>
      </c>
      <c r="U614" s="118">
        <v>0.19930508</v>
      </c>
      <c r="V614" s="330">
        <v>2.3456417000000001E-5</v>
      </c>
      <c r="W614" s="330">
        <v>1.33366E-12</v>
      </c>
      <c r="X614" s="118">
        <v>0</v>
      </c>
      <c r="Y614" s="41"/>
      <c r="Z614" s="327">
        <f t="shared" ref="Z614:Z668" si="266">K614/0.133</f>
        <v>8.6785669172932334</v>
      </c>
      <c r="AA614" s="41"/>
      <c r="AB614" s="111">
        <v>151.28072</v>
      </c>
      <c r="AC614" s="111">
        <v>105.73294</v>
      </c>
      <c r="AD614" s="111">
        <v>27.017329</v>
      </c>
      <c r="AE614" s="111">
        <v>0</v>
      </c>
      <c r="AF614" s="111">
        <v>2.3067421000000001</v>
      </c>
      <c r="AG614" s="111">
        <v>10.108752000000001</v>
      </c>
      <c r="AH614" s="111">
        <v>6.1149503000000003</v>
      </c>
      <c r="AI614" s="41"/>
      <c r="AJ614" s="114">
        <v>0.24528918</v>
      </c>
      <c r="AK614" s="114">
        <v>0.23336299999999999</v>
      </c>
      <c r="AL614" s="114">
        <v>8.7036946000000007E-3</v>
      </c>
      <c r="AM614" s="114">
        <v>3.2224844E-3</v>
      </c>
      <c r="AN614" s="113">
        <f t="shared" ref="AN614:AN668" si="267">AQ614+AT614+AU614+AV614+AW614+BE614+BF614+BJ614</f>
        <v>1.3990587427464558E-5</v>
      </c>
      <c r="AO614" s="112">
        <f t="shared" ref="AO614:AO668" si="268">AR614+AS614+AX614+AY614+AZ614+BA614+BB614+BC614+BD614+BG614+BK614+BL614</f>
        <v>3.2188219264335442E-8</v>
      </c>
      <c r="AP614" s="112">
        <f t="shared" ref="AP614:AP668" si="269">BH614+BI614</f>
        <v>0.45132834599999999</v>
      </c>
      <c r="AQ614" s="328">
        <v>8.0709243999999997E-6</v>
      </c>
      <c r="AR614" s="328">
        <v>2.4352570999999999E-8</v>
      </c>
      <c r="AS614" s="328">
        <v>6.6531917000000002E-13</v>
      </c>
      <c r="AT614" s="328">
        <v>6.3094001999999995E-11</v>
      </c>
      <c r="AU614" s="328">
        <v>7.4980367000000007E-12</v>
      </c>
      <c r="AV614" s="328">
        <v>7.7472351000000003E-9</v>
      </c>
      <c r="AW614" s="328">
        <v>5.8695298999999999E-6</v>
      </c>
      <c r="AX614" s="328">
        <v>1.100366E-9</v>
      </c>
      <c r="AY614" s="328">
        <v>6.6899528999999997E-9</v>
      </c>
      <c r="AZ614" s="328">
        <v>1.1411657E-13</v>
      </c>
      <c r="BA614" s="328">
        <v>1.5275682E-15</v>
      </c>
      <c r="BB614" s="328">
        <v>6.7631418999999997E-12</v>
      </c>
      <c r="BC614" s="328">
        <v>7.4148579999999995E-14</v>
      </c>
      <c r="BD614" s="328">
        <v>3.1879339000000001E-13</v>
      </c>
      <c r="BE614" s="328">
        <v>3.8007215000000003E-8</v>
      </c>
      <c r="BF614" s="328">
        <v>4.3080853000000003E-9</v>
      </c>
      <c r="BG614" s="328">
        <v>3.7392316999999999E-11</v>
      </c>
      <c r="BH614" s="329">
        <v>3.9253636000000001E-2</v>
      </c>
      <c r="BI614" s="329">
        <v>0.41207471000000001</v>
      </c>
      <c r="BJ614" s="328">
        <v>2.5857284E-17</v>
      </c>
      <c r="BK614" s="328">
        <v>1.5724024000000001E-19</v>
      </c>
      <c r="BL614" s="328">
        <v>7.0350447999999996E-24</v>
      </c>
      <c r="BM614" s="41"/>
      <c r="BN614" s="111">
        <v>5.4383410000000002E-4</v>
      </c>
      <c r="BO614" s="122">
        <v>4.8668424000000002E-5</v>
      </c>
      <c r="BP614" s="111">
        <v>2.4198146999999999E-4</v>
      </c>
      <c r="BQ614" s="122">
        <v>3.3748793E-7</v>
      </c>
      <c r="BR614" s="122">
        <v>4.1890553E-5</v>
      </c>
      <c r="BS614" s="122">
        <v>5.0049560999999999E-6</v>
      </c>
      <c r="BT614" s="122">
        <v>7.7476645999999995E-10</v>
      </c>
      <c r="BU614" s="122">
        <v>7.6070738000000002E-6</v>
      </c>
      <c r="BV614" s="122">
        <v>1.3732694E-5</v>
      </c>
      <c r="BW614" s="122">
        <v>7.6815651000000003E-6</v>
      </c>
      <c r="BX614" s="122">
        <v>5.632445E-8</v>
      </c>
      <c r="BY614" s="122">
        <v>2.4708697999999999E-8</v>
      </c>
      <c r="BZ614" s="122">
        <v>9.9513658E-10</v>
      </c>
      <c r="CA614" s="122">
        <v>1.2846045999999999E-5</v>
      </c>
      <c r="CB614" s="111">
        <v>1.604904E-4</v>
      </c>
      <c r="CC614" s="122">
        <v>3.5106256999999999E-6</v>
      </c>
      <c r="CD614" s="122">
        <v>3.7120015000000001E-15</v>
      </c>
      <c r="CE614" s="154"/>
      <c r="CF614" s="173"/>
      <c r="CG614" s="42" t="s">
        <v>1061</v>
      </c>
      <c r="CK614" s="50"/>
      <c r="CL614" s="41"/>
      <c r="CM614" s="41"/>
      <c r="CN614" s="41"/>
      <c r="CO614" s="41"/>
      <c r="CP614" s="41"/>
      <c r="CQ614" s="41"/>
      <c r="CR614" s="41"/>
      <c r="CS614" s="41"/>
      <c r="CT614" s="41"/>
      <c r="CU614" s="41"/>
      <c r="CV614" s="41"/>
      <c r="CW614" s="41"/>
    </row>
    <row r="615" spans="1:101" ht="14.5" customHeight="1">
      <c r="A615" s="41" t="s">
        <v>11304</v>
      </c>
      <c r="B615" s="119" t="s">
        <v>10796</v>
      </c>
      <c r="C615" s="120" t="str">
        <f t="shared" si="260"/>
        <v>A.100.24.102</v>
      </c>
      <c r="D615" s="135" t="s">
        <v>898</v>
      </c>
      <c r="E615" s="119" t="s">
        <v>6570</v>
      </c>
      <c r="F615" s="118" t="str">
        <f t="shared" si="261"/>
        <v>Aluminium (secondary)</v>
      </c>
      <c r="G615" s="118">
        <f t="shared" si="262"/>
        <v>0.13312734635240001</v>
      </c>
      <c r="H615" s="118">
        <f t="shared" si="263"/>
        <v>5.2966152350000005E-3</v>
      </c>
      <c r="I615" s="118">
        <f t="shared" si="264"/>
        <v>8.854612579999999E-3</v>
      </c>
      <c r="J615" s="326">
        <f t="shared" si="265"/>
        <v>5.5600485374000001E-3</v>
      </c>
      <c r="K615" s="118">
        <v>0.11341606999999999</v>
      </c>
      <c r="L615" s="118">
        <v>3.1462255000000001E-3</v>
      </c>
      <c r="M615" s="118">
        <v>5.2119389999999996E-3</v>
      </c>
      <c r="N615" s="118">
        <v>4.3981339999999997E-3</v>
      </c>
      <c r="O615" s="118">
        <v>6.6848166999999999E-4</v>
      </c>
      <c r="P615" s="330">
        <v>7.6618825000000001E-5</v>
      </c>
      <c r="Q615" s="118">
        <v>1.5338074E-4</v>
      </c>
      <c r="R615" s="118">
        <v>4.9644808000000003E-4</v>
      </c>
      <c r="S615" s="118">
        <v>2.0560363000000001E-4</v>
      </c>
      <c r="T615" s="118">
        <v>4.3388532000000002E-3</v>
      </c>
      <c r="U615" s="118">
        <v>9.9526833000000009E-4</v>
      </c>
      <c r="V615" s="330">
        <v>1.9001143000000001E-5</v>
      </c>
      <c r="W615" s="330">
        <v>1.3222344000000001E-6</v>
      </c>
      <c r="X615" s="118">
        <v>0</v>
      </c>
      <c r="Y615" s="41"/>
      <c r="Z615" s="327">
        <f t="shared" si="266"/>
        <v>0.85275240601503755</v>
      </c>
      <c r="AA615" s="41"/>
      <c r="AB615" s="111">
        <v>12.061601</v>
      </c>
      <c r="AC615" s="111">
        <v>11.898403</v>
      </c>
      <c r="AD615" s="111">
        <v>0.1349332</v>
      </c>
      <c r="AE615" s="111">
        <v>0</v>
      </c>
      <c r="AF615" s="111">
        <v>4.3340457999999999E-4</v>
      </c>
      <c r="AG615" s="111">
        <v>1.7792029E-3</v>
      </c>
      <c r="AH615" s="111">
        <v>2.6051488000000001E-2</v>
      </c>
      <c r="AI615" s="41"/>
      <c r="AJ615" s="114">
        <v>1.6698969000000001E-2</v>
      </c>
      <c r="AK615" s="114">
        <v>1.5372451000000001E-2</v>
      </c>
      <c r="AL615" s="114">
        <v>7.2233937000000005E-4</v>
      </c>
      <c r="AM615" s="114">
        <v>6.0417822999999998E-4</v>
      </c>
      <c r="AN615" s="113">
        <f t="shared" si="267"/>
        <v>9.2160978314080008E-7</v>
      </c>
      <c r="AO615" s="112">
        <f t="shared" si="268"/>
        <v>2.6713734327699742E-9</v>
      </c>
      <c r="AP615" s="112">
        <f t="shared" si="269"/>
        <v>8.4618799157999997E-2</v>
      </c>
      <c r="AQ615" s="328">
        <v>8.0330838000000001E-7</v>
      </c>
      <c r="AR615" s="328">
        <v>2.4242178999999999E-9</v>
      </c>
      <c r="AS615" s="328">
        <v>6.6213833E-14</v>
      </c>
      <c r="AT615" s="328">
        <v>5.5213382000000003E-11</v>
      </c>
      <c r="AU615" s="328">
        <v>6.7666177999999996E-12</v>
      </c>
      <c r="AV615" s="328">
        <v>6.5398529999999998E-10</v>
      </c>
      <c r="AW615" s="328">
        <v>1.1552406E-7</v>
      </c>
      <c r="AX615" s="328">
        <v>9.4662396E-11</v>
      </c>
      <c r="AY615" s="328">
        <v>1.2181245999999999E-10</v>
      </c>
      <c r="AZ615" s="328">
        <v>1.0081731E-13</v>
      </c>
      <c r="BA615" s="328">
        <v>1.2213776E-15</v>
      </c>
      <c r="BB615" s="328">
        <v>1.8983613E-13</v>
      </c>
      <c r="BC615" s="328">
        <v>1.0598895E-14</v>
      </c>
      <c r="BD615" s="328">
        <v>9.5981095999999994E-15</v>
      </c>
      <c r="BE615" s="328">
        <v>8.1175128000000003E-10</v>
      </c>
      <c r="BF615" s="328">
        <v>1.2239908000000001E-9</v>
      </c>
      <c r="BG615" s="328">
        <v>3.0146490999999998E-11</v>
      </c>
      <c r="BH615" s="328">
        <v>1.4746158E-5</v>
      </c>
      <c r="BI615" s="329">
        <v>8.4604052999999999E-2</v>
      </c>
      <c r="BJ615" s="328">
        <v>2.5635761E-11</v>
      </c>
      <c r="BK615" s="328">
        <v>1.5589314E-13</v>
      </c>
      <c r="BL615" s="328">
        <v>6.9747746999999995E-18</v>
      </c>
      <c r="BM615" s="41"/>
      <c r="BN615" s="122">
        <v>4.2346031000000002E-5</v>
      </c>
      <c r="BO615" s="122">
        <v>1.0504841000000001E-6</v>
      </c>
      <c r="BP615" s="122">
        <v>2.3777E-5</v>
      </c>
      <c r="BQ615" s="122">
        <v>5.8410435000000001E-8</v>
      </c>
      <c r="BR615" s="122">
        <v>1.1336843000000001E-6</v>
      </c>
      <c r="BS615" s="122">
        <v>4.1316716000000001E-7</v>
      </c>
      <c r="BT615" s="122">
        <v>6.0190359000000003E-10</v>
      </c>
      <c r="BU615" s="122">
        <v>6.3616080999999997E-7</v>
      </c>
      <c r="BV615" s="122">
        <v>1.0281707E-7</v>
      </c>
      <c r="BW615" s="122">
        <v>1.0149293000000001E-7</v>
      </c>
      <c r="BX615" s="122">
        <v>5.0841559000000001E-8</v>
      </c>
      <c r="BY615" s="122">
        <v>1.9950526999999999E-8</v>
      </c>
      <c r="BZ615" s="122">
        <v>8.9822796999999996E-10</v>
      </c>
      <c r="CA615" s="122">
        <v>1.0297376000000001E-6</v>
      </c>
      <c r="CB615" s="122">
        <v>1.3925146000000001E-5</v>
      </c>
      <c r="CC615" s="122">
        <v>4.1958581999999998E-8</v>
      </c>
      <c r="CD615" s="122">
        <v>3.6802002999999999E-9</v>
      </c>
      <c r="CE615" s="154"/>
      <c r="CF615" s="173"/>
      <c r="CG615" s="42" t="s">
        <v>956</v>
      </c>
      <c r="CH615" s="42"/>
      <c r="CI615" s="42"/>
      <c r="CK615" s="50"/>
      <c r="CL615" s="41"/>
      <c r="CM615" s="41"/>
      <c r="CN615" s="41"/>
      <c r="CO615" s="41"/>
      <c r="CP615" s="41"/>
      <c r="CQ615" s="41"/>
      <c r="CR615" s="41"/>
      <c r="CS615" s="41"/>
      <c r="CT615" s="41"/>
      <c r="CU615" s="41"/>
      <c r="CV615" s="41"/>
      <c r="CW615" s="41"/>
    </row>
    <row r="616" spans="1:101" ht="14.5" customHeight="1">
      <c r="A616" s="41" t="s">
        <v>11301</v>
      </c>
      <c r="B616" s="119" t="s">
        <v>10796</v>
      </c>
      <c r="C616" s="120" t="str">
        <f t="shared" si="260"/>
        <v>A.100.24.103</v>
      </c>
      <c r="D616" s="135" t="s">
        <v>898</v>
      </c>
      <c r="E616" s="119" t="s">
        <v>6570</v>
      </c>
      <c r="F616" s="118" t="str">
        <f t="shared" si="261"/>
        <v>Aluminium trade mix (76% prim 24% sec)</v>
      </c>
      <c r="G616" s="118">
        <f t="shared" si="262"/>
        <v>2.1723041247882602</v>
      </c>
      <c r="H616" s="118">
        <f t="shared" si="263"/>
        <v>6.2162480400000004E-2</v>
      </c>
      <c r="I616" s="118">
        <f t="shared" si="264"/>
        <v>0.26842375639999999</v>
      </c>
      <c r="J616" s="326">
        <f t="shared" si="265"/>
        <v>0.93726850798826</v>
      </c>
      <c r="K616" s="118">
        <v>0.90444937999999997</v>
      </c>
      <c r="L616" s="118">
        <v>0.21773666</v>
      </c>
      <c r="M616" s="118">
        <v>4.8380135999999997E-2</v>
      </c>
      <c r="N616" s="118">
        <v>4.0653210000000002E-2</v>
      </c>
      <c r="O616" s="118">
        <v>4.853942E-3</v>
      </c>
      <c r="P616" s="118">
        <v>7.7958812000000002E-3</v>
      </c>
      <c r="Q616" s="118">
        <v>8.8594472000000004E-3</v>
      </c>
      <c r="R616" s="118">
        <v>2.3069604E-3</v>
      </c>
      <c r="S616" s="118">
        <v>0.78084443000000003</v>
      </c>
      <c r="T616" s="118">
        <v>4.6906535000000001E-3</v>
      </c>
      <c r="U616" s="118">
        <v>0.15171071999999999</v>
      </c>
      <c r="V616" s="330">
        <v>2.2387151000000001E-5</v>
      </c>
      <c r="W616" s="330">
        <v>3.1733726000000002E-7</v>
      </c>
      <c r="X616" s="118">
        <v>0</v>
      </c>
      <c r="Y616" s="41"/>
      <c r="Z616" s="327">
        <f t="shared" si="266"/>
        <v>6.8003712781954881</v>
      </c>
      <c r="AA616" s="41"/>
      <c r="AB616" s="111">
        <v>117.86812999999999</v>
      </c>
      <c r="AC616" s="111">
        <v>83.212652000000006</v>
      </c>
      <c r="AD616" s="111">
        <v>20.565553999999999</v>
      </c>
      <c r="AE616" s="111">
        <v>0</v>
      </c>
      <c r="AF616" s="111">
        <v>1.753228</v>
      </c>
      <c r="AG616" s="111">
        <v>7.6830784000000003</v>
      </c>
      <c r="AH616" s="111">
        <v>4.6536146</v>
      </c>
      <c r="AI616" s="41"/>
      <c r="AJ616" s="114">
        <v>0.19042753000000001</v>
      </c>
      <c r="AK616" s="114">
        <v>0.18104527000000001</v>
      </c>
      <c r="AL616" s="114">
        <v>6.7881692999999998E-3</v>
      </c>
      <c r="AM616" s="114">
        <v>2.5940909000000002E-3</v>
      </c>
      <c r="AN616" s="113">
        <f t="shared" si="267"/>
        <v>1.0854032739451502E-5</v>
      </c>
      <c r="AO616" s="112">
        <f t="shared" si="268"/>
        <v>2.5104176009555346E-8</v>
      </c>
      <c r="AP616" s="112">
        <f t="shared" si="269"/>
        <v>0.36331805300000003</v>
      </c>
      <c r="AQ616" s="328">
        <v>6.3266965000000004E-6</v>
      </c>
      <c r="AR616" s="328">
        <v>1.9089765999999999E-8</v>
      </c>
      <c r="AS616" s="328">
        <v>5.2153389000000004E-13</v>
      </c>
      <c r="AT616" s="328">
        <v>6.1202653000000006E-11</v>
      </c>
      <c r="AU616" s="328">
        <v>7.3224961000000001E-12</v>
      </c>
      <c r="AV616" s="328">
        <v>6.0448550999999998E-9</v>
      </c>
      <c r="AW616" s="328">
        <v>4.4885685000000002E-6</v>
      </c>
      <c r="AX616" s="328">
        <v>8.5899712999999997E-10</v>
      </c>
      <c r="AY616" s="328">
        <v>5.1135992E-9</v>
      </c>
      <c r="AZ616" s="328">
        <v>1.1092475E-13</v>
      </c>
      <c r="BA616" s="328">
        <v>1.4540823999999999E-15</v>
      </c>
      <c r="BB616" s="328">
        <v>5.1855485000000002E-12</v>
      </c>
      <c r="BC616" s="328">
        <v>5.8896654999999997E-14</v>
      </c>
      <c r="BD616" s="328">
        <v>2.4458652999999998E-13</v>
      </c>
      <c r="BE616" s="328">
        <v>2.9080304000000001E-8</v>
      </c>
      <c r="BF616" s="328">
        <v>3.5679026000000001E-9</v>
      </c>
      <c r="BG616" s="328">
        <v>3.5653318999999998E-11</v>
      </c>
      <c r="BH616" s="329">
        <v>2.9836303000000002E-2</v>
      </c>
      <c r="BI616" s="329">
        <v>0.33348175000000002</v>
      </c>
      <c r="BJ616" s="328">
        <v>6.1526024E-12</v>
      </c>
      <c r="BK616" s="328">
        <v>3.7414473999999998E-14</v>
      </c>
      <c r="BL616" s="328">
        <v>1.6739513E-18</v>
      </c>
      <c r="BM616" s="41"/>
      <c r="BN616" s="111">
        <v>4.2347696000000001E-4</v>
      </c>
      <c r="BO616" s="122">
        <v>3.7240117999999999E-5</v>
      </c>
      <c r="BP616" s="111">
        <v>1.8961238999999999E-4</v>
      </c>
      <c r="BQ616" s="122">
        <v>2.7050933000000001E-7</v>
      </c>
      <c r="BR616" s="122">
        <v>3.2108905000000001E-5</v>
      </c>
      <c r="BS616" s="122">
        <v>3.9029267000000002E-6</v>
      </c>
      <c r="BT616" s="122">
        <v>7.3327936999999996E-10</v>
      </c>
      <c r="BU616" s="122">
        <v>5.9340546000000001E-6</v>
      </c>
      <c r="BV616" s="122">
        <v>1.0461524E-5</v>
      </c>
      <c r="BW616" s="122">
        <v>5.8623478000000004E-6</v>
      </c>
      <c r="BX616" s="122">
        <v>5.5008555999999997E-8</v>
      </c>
      <c r="BY616" s="122">
        <v>2.3566737000000001E-8</v>
      </c>
      <c r="BZ616" s="122">
        <v>9.7187850999999994E-10</v>
      </c>
      <c r="CA616" s="122">
        <v>1.0010132E-5</v>
      </c>
      <c r="CB616" s="111">
        <v>1.2531474000000001E-4</v>
      </c>
      <c r="CC616" s="122">
        <v>2.6781456000000001E-6</v>
      </c>
      <c r="CD616" s="122">
        <v>8.8325088999999996E-10</v>
      </c>
      <c r="CE616" s="154"/>
      <c r="CF616" s="173"/>
      <c r="CG616" s="42" t="s">
        <v>1057</v>
      </c>
      <c r="CH616" s="41"/>
      <c r="CI616" s="42"/>
      <c r="CK616" s="50"/>
      <c r="CL616" s="41"/>
      <c r="CM616" s="41"/>
      <c r="CN616" s="41"/>
      <c r="CO616" s="41"/>
      <c r="CP616" s="41"/>
      <c r="CQ616" s="41"/>
      <c r="CR616" s="41"/>
      <c r="CS616" s="41"/>
      <c r="CT616" s="41"/>
      <c r="CU616" s="41"/>
      <c r="CV616" s="41"/>
      <c r="CW616" s="41"/>
    </row>
    <row r="617" spans="1:101" ht="14.5" customHeight="1">
      <c r="A617" s="41" t="s">
        <v>11298</v>
      </c>
      <c r="B617" s="119" t="s">
        <v>10796</v>
      </c>
      <c r="C617" s="120" t="str">
        <f t="shared" si="260"/>
        <v>A.100.24.104</v>
      </c>
      <c r="D617" s="135" t="s">
        <v>898</v>
      </c>
      <c r="E617" s="119" t="s">
        <v>6570</v>
      </c>
      <c r="F617" s="118" t="str">
        <f t="shared" si="261"/>
        <v>Antimony, CRM (EoL-RIR = 18%)</v>
      </c>
      <c r="G617" s="118">
        <f t="shared" si="262"/>
        <v>9.9910883623299984</v>
      </c>
      <c r="H617" s="118">
        <f t="shared" si="263"/>
        <v>0.18817299602999998</v>
      </c>
      <c r="I617" s="118">
        <f t="shared" si="264"/>
        <v>0.75745407799999998</v>
      </c>
      <c r="J617" s="326">
        <f t="shared" si="265"/>
        <v>7.4500547882999992</v>
      </c>
      <c r="K617" s="118">
        <v>1.5954064999999999</v>
      </c>
      <c r="L617" s="118">
        <v>0.56829929999999995</v>
      </c>
      <c r="M617" s="118">
        <v>0.16044358</v>
      </c>
      <c r="N617" s="118">
        <v>0.13481957999999999</v>
      </c>
      <c r="O617" s="118">
        <v>4.9109554E-2</v>
      </c>
      <c r="P617" s="118">
        <v>9.4842733000000004E-4</v>
      </c>
      <c r="Q617" s="118">
        <v>3.2954347000000001E-3</v>
      </c>
      <c r="R617" s="118">
        <v>2.8711198E-2</v>
      </c>
      <c r="S617" s="118">
        <v>7.4463847999999997</v>
      </c>
      <c r="T617" s="118">
        <v>0</v>
      </c>
      <c r="U617" s="118">
        <v>3.6478877000000001E-3</v>
      </c>
      <c r="V617" s="330">
        <v>2.21006E-5</v>
      </c>
      <c r="W617" s="118">
        <v>0</v>
      </c>
      <c r="X617" s="118">
        <v>0</v>
      </c>
      <c r="Y617" s="41"/>
      <c r="Z617" s="327">
        <f t="shared" si="266"/>
        <v>11.995537593984961</v>
      </c>
      <c r="AA617" s="41"/>
      <c r="AB617" s="111">
        <v>136.05252999999999</v>
      </c>
      <c r="AC617" s="111">
        <v>135.41695999999999</v>
      </c>
      <c r="AD617" s="111">
        <v>0.49456178000000001</v>
      </c>
      <c r="AE617" s="111">
        <v>0</v>
      </c>
      <c r="AF617" s="111">
        <v>0</v>
      </c>
      <c r="AG617" s="111">
        <v>6.0534402999999999E-3</v>
      </c>
      <c r="AH617" s="111">
        <v>0.13495177999999999</v>
      </c>
      <c r="AI617" s="41"/>
      <c r="AJ617" s="114">
        <v>0.42064364999999998</v>
      </c>
      <c r="AK617" s="114">
        <v>0.39735705999999998</v>
      </c>
      <c r="AL617" s="114">
        <v>1.365363E-2</v>
      </c>
      <c r="AM617" s="114">
        <v>9.6329578999999992E-3</v>
      </c>
      <c r="AN617" s="113">
        <f t="shared" si="267"/>
        <v>2.3822365304475E-5</v>
      </c>
      <c r="AO617" s="112">
        <f t="shared" si="268"/>
        <v>5.0494193694215002E-8</v>
      </c>
      <c r="AP617" s="112">
        <f t="shared" si="269"/>
        <v>1.34915378</v>
      </c>
      <c r="AQ617" s="328">
        <v>1.1200465999999999E-5</v>
      </c>
      <c r="AR617" s="328">
        <v>3.3796706E-8</v>
      </c>
      <c r="AS617" s="328">
        <v>9.2327048999999996E-13</v>
      </c>
      <c r="AT617" s="328">
        <v>1.0603922E-9</v>
      </c>
      <c r="AU617" s="328">
        <v>2.5440274999999999E-11</v>
      </c>
      <c r="AV617" s="328">
        <v>2.0047005999999999E-8</v>
      </c>
      <c r="AW617" s="328">
        <v>1.2504212000000001E-5</v>
      </c>
      <c r="AX617" s="328">
        <v>2.8714592000000001E-9</v>
      </c>
      <c r="AY617" s="328">
        <v>1.3698283999999999E-8</v>
      </c>
      <c r="AZ617" s="328">
        <v>2.5015092999999999E-12</v>
      </c>
      <c r="BA617" s="328">
        <v>3.5787385000000002E-14</v>
      </c>
      <c r="BB617" s="328">
        <v>9.0503621000000001E-11</v>
      </c>
      <c r="BC617" s="328">
        <v>5.5896674000000005E-13</v>
      </c>
      <c r="BD617" s="328">
        <v>1.4796623000000001E-12</v>
      </c>
      <c r="BE617" s="328">
        <v>2.1179440999999999E-8</v>
      </c>
      <c r="BF617" s="328">
        <v>7.5375024999999996E-8</v>
      </c>
      <c r="BG617" s="328">
        <v>3.1741676999999997E-11</v>
      </c>
      <c r="BH617" s="329">
        <v>0.10830538000000001</v>
      </c>
      <c r="BI617" s="329">
        <v>1.2408484</v>
      </c>
      <c r="BJ617" s="329">
        <v>0</v>
      </c>
      <c r="BK617" s="329">
        <v>0</v>
      </c>
      <c r="BL617" s="329">
        <v>0</v>
      </c>
      <c r="BM617" s="41"/>
      <c r="BN617" s="111">
        <v>0.97387126999999996</v>
      </c>
      <c r="BO617" s="111">
        <v>1.0095644E-4</v>
      </c>
      <c r="BP617" s="111">
        <v>3.3446741000000001E-4</v>
      </c>
      <c r="BQ617" s="122">
        <v>3.3641816000000001E-6</v>
      </c>
      <c r="BR617" s="111">
        <v>1.1750361000000001E-4</v>
      </c>
      <c r="BS617" s="122">
        <v>1.2870391999999999E-5</v>
      </c>
      <c r="BT617" s="122">
        <v>3.7794759999999998E-8</v>
      </c>
      <c r="BU617" s="122">
        <v>1.9524911E-5</v>
      </c>
      <c r="BV617" s="122">
        <v>1.2727227000000001E-6</v>
      </c>
      <c r="BW617" s="122">
        <v>2.1806083E-6</v>
      </c>
      <c r="BX617" s="122">
        <v>1.854211E-7</v>
      </c>
      <c r="BY617" s="122">
        <v>2.3043564000000001E-8</v>
      </c>
      <c r="BZ617" s="122">
        <v>2.7315291000000001E-9</v>
      </c>
      <c r="CA617" s="122">
        <v>3.3334360000000001E-5</v>
      </c>
      <c r="CB617" s="111">
        <v>1.6349134000000001E-4</v>
      </c>
      <c r="CC617" s="111">
        <v>0.97308205000000003</v>
      </c>
      <c r="CD617" s="111">
        <v>0</v>
      </c>
      <c r="CE617" s="154"/>
      <c r="CF617" s="173"/>
      <c r="CG617" s="208" t="s">
        <v>1058</v>
      </c>
      <c r="CH617" s="42"/>
      <c r="CI617" s="42"/>
      <c r="CK617" s="50"/>
      <c r="CL617" s="41"/>
      <c r="CM617" s="41"/>
      <c r="CN617" s="41"/>
      <c r="CO617" s="41"/>
      <c r="CP617" s="41"/>
      <c r="CQ617" s="41"/>
      <c r="CR617" s="41"/>
      <c r="CS617" s="41"/>
      <c r="CT617" s="41"/>
      <c r="CU617" s="41"/>
      <c r="CV617" s="41"/>
      <c r="CW617" s="41"/>
    </row>
    <row r="618" spans="1:101" ht="14.5" customHeight="1">
      <c r="A618" s="41" t="s">
        <v>11295</v>
      </c>
      <c r="B618" s="119" t="s">
        <v>10796</v>
      </c>
      <c r="C618" s="120" t="str">
        <f t="shared" si="260"/>
        <v>A.100.24.105</v>
      </c>
      <c r="D618" s="135" t="s">
        <v>898</v>
      </c>
      <c r="E618" s="119" t="s">
        <v>6570</v>
      </c>
      <c r="F618" s="118" t="str">
        <f t="shared" si="261"/>
        <v>Cadmium (EoL-RIR = 0%)</v>
      </c>
      <c r="G618" s="118">
        <f t="shared" si="262"/>
        <v>20.458499086635115</v>
      </c>
      <c r="H618" s="118">
        <f t="shared" si="263"/>
        <v>0.27183393500000003</v>
      </c>
      <c r="I618" s="118">
        <f t="shared" si="264"/>
        <v>0.22341203000000001</v>
      </c>
      <c r="J618" s="326">
        <f t="shared" si="265"/>
        <v>19.525089701635117</v>
      </c>
      <c r="K618" s="118">
        <v>0.43816342000000003</v>
      </c>
      <c r="L618" s="118">
        <v>9.441447E-2</v>
      </c>
      <c r="M618" s="118">
        <v>0.12738545000000001</v>
      </c>
      <c r="N618" s="118">
        <v>0.10468068</v>
      </c>
      <c r="O618" s="118">
        <v>6.3332658E-2</v>
      </c>
      <c r="P618" s="118">
        <v>1.5065525E-2</v>
      </c>
      <c r="Q618" s="118">
        <v>8.8755072000000004E-2</v>
      </c>
      <c r="R618" s="118">
        <v>1.6121099999999999E-3</v>
      </c>
      <c r="S618" s="118">
        <v>19.430987999999999</v>
      </c>
      <c r="T618" s="118">
        <v>1.1395313000000001E-2</v>
      </c>
      <c r="U618" s="118">
        <v>8.2706217999999998E-2</v>
      </c>
      <c r="V618" s="330">
        <v>1.7063512E-7</v>
      </c>
      <c r="W618" s="118">
        <v>0</v>
      </c>
      <c r="X618" s="118">
        <v>0</v>
      </c>
      <c r="Y618" s="41"/>
      <c r="Z618" s="327">
        <f t="shared" si="266"/>
        <v>3.2944618045112781</v>
      </c>
      <c r="AA618" s="41"/>
      <c r="AB618" s="111">
        <v>52.032972000000001</v>
      </c>
      <c r="AC618" s="111">
        <v>34.268647999999999</v>
      </c>
      <c r="AD618" s="111">
        <v>11.212882</v>
      </c>
      <c r="AE618" s="111">
        <v>0</v>
      </c>
      <c r="AF618" s="111">
        <v>6.4218982999999998E-4</v>
      </c>
      <c r="AG618" s="111">
        <v>2.3443794E-2</v>
      </c>
      <c r="AH618" s="111">
        <v>6.5273560000000002</v>
      </c>
      <c r="AI618" s="41"/>
      <c r="AJ618" s="114">
        <v>0.14801979000000001</v>
      </c>
      <c r="AK618" s="114">
        <v>0.14181774999999999</v>
      </c>
      <c r="AL618" s="114">
        <v>4.6336017E-3</v>
      </c>
      <c r="AM618" s="114">
        <v>1.5684408E-3</v>
      </c>
      <c r="AN618" s="113">
        <f t="shared" si="267"/>
        <v>8.5022630470800008E-6</v>
      </c>
      <c r="AO618" s="112">
        <f t="shared" si="268"/>
        <v>1.7136100922910001E-8</v>
      </c>
      <c r="AP618" s="112">
        <f t="shared" si="269"/>
        <v>0.21966957100000001</v>
      </c>
      <c r="AQ618" s="328">
        <v>3.0825541999999998E-6</v>
      </c>
      <c r="AR618" s="328">
        <v>9.3015010999999993E-9</v>
      </c>
      <c r="AS618" s="328">
        <v>2.5409382000000002E-13</v>
      </c>
      <c r="AT618" s="328">
        <v>7.8659618E-10</v>
      </c>
      <c r="AU618" s="328">
        <v>1.6385589E-9</v>
      </c>
      <c r="AV618" s="328">
        <v>1.5565304999999999E-8</v>
      </c>
      <c r="AW618" s="328">
        <v>3.2529199E-6</v>
      </c>
      <c r="AX618" s="328">
        <v>2.2105052000000002E-9</v>
      </c>
      <c r="AY618" s="328">
        <v>3.3328146E-9</v>
      </c>
      <c r="AZ618" s="328">
        <v>5.6452424999999997E-12</v>
      </c>
      <c r="BA618" s="328">
        <v>1.6106659000000001E-13</v>
      </c>
      <c r="BB618" s="328">
        <v>2.2451083999999998E-9</v>
      </c>
      <c r="BC618" s="328">
        <v>2.511034E-11</v>
      </c>
      <c r="BD618" s="328">
        <v>1.5000880000000001E-11</v>
      </c>
      <c r="BE618" s="328">
        <v>7.0128186999999994E-8</v>
      </c>
      <c r="BF618" s="328">
        <v>2.0786702999999999E-6</v>
      </c>
      <c r="BG618" s="329">
        <v>0</v>
      </c>
      <c r="BH618" s="329">
        <v>7.7422191000000001E-2</v>
      </c>
      <c r="BI618" s="329">
        <v>0.14224738000000001</v>
      </c>
      <c r="BJ618" s="329">
        <v>0</v>
      </c>
      <c r="BK618" s="329">
        <v>0</v>
      </c>
      <c r="BL618" s="329">
        <v>0</v>
      </c>
      <c r="BM618" s="41"/>
      <c r="BN618" s="111">
        <v>0.18735505</v>
      </c>
      <c r="BO618" s="122">
        <v>2.8128102000000001E-5</v>
      </c>
      <c r="BP618" s="122">
        <v>9.1858338000000005E-5</v>
      </c>
      <c r="BQ618" s="122">
        <v>1.8883739E-7</v>
      </c>
      <c r="BR618" s="122">
        <v>7.2721945999999998E-5</v>
      </c>
      <c r="BS618" s="122">
        <v>1.0266757E-5</v>
      </c>
      <c r="BT618" s="122">
        <v>1.9237973000000001E-8</v>
      </c>
      <c r="BU618" s="122">
        <v>1.5482408000000001E-5</v>
      </c>
      <c r="BV618" s="122">
        <v>2.0216873999999998E-5</v>
      </c>
      <c r="BW618" s="122">
        <v>5.8729747999999999E-5</v>
      </c>
      <c r="BX618" s="122">
        <v>4.6478873000000001E-6</v>
      </c>
      <c r="BY618" s="111">
        <v>0</v>
      </c>
      <c r="BZ618" s="122">
        <v>2.9596900999999998E-7</v>
      </c>
      <c r="CA618" s="122">
        <v>2.1450340999999999E-5</v>
      </c>
      <c r="CB618" s="122">
        <v>5.5003639000000003E-5</v>
      </c>
      <c r="CC618" s="111">
        <v>0.18697604000000001</v>
      </c>
      <c r="CD618" s="111">
        <v>0</v>
      </c>
      <c r="CE618" s="154"/>
      <c r="CF618" s="173"/>
      <c r="CG618" s="42" t="s">
        <v>957</v>
      </c>
      <c r="CH618" s="42"/>
      <c r="CI618" s="42"/>
      <c r="CK618" s="50"/>
      <c r="CL618" s="41"/>
      <c r="CM618" s="41"/>
      <c r="CN618" s="41"/>
      <c r="CO618" s="41"/>
      <c r="CP618" s="41"/>
      <c r="CQ618" s="41"/>
      <c r="CR618" s="41"/>
      <c r="CS618" s="41"/>
      <c r="CT618" s="41"/>
      <c r="CU618" s="41"/>
      <c r="CV618" s="41"/>
      <c r="CW618" s="41"/>
    </row>
    <row r="619" spans="1:101" ht="14.5" customHeight="1">
      <c r="A619" s="41" t="s">
        <v>11292</v>
      </c>
      <c r="B619" s="119" t="s">
        <v>10796</v>
      </c>
      <c r="C619" s="120" t="str">
        <f t="shared" si="260"/>
        <v>A.100.24.106</v>
      </c>
      <c r="D619" s="135" t="s">
        <v>898</v>
      </c>
      <c r="E619" s="119" t="s">
        <v>6570</v>
      </c>
      <c r="F619" s="118" t="str">
        <f t="shared" si="261"/>
        <v>Chromium, CRM (EoL-RIR = 21%)</v>
      </c>
      <c r="G619" s="118">
        <f t="shared" si="262"/>
        <v>5.5647818311999995</v>
      </c>
      <c r="H619" s="118">
        <f t="shared" si="263"/>
        <v>0.48496893420000003</v>
      </c>
      <c r="I619" s="118">
        <f t="shared" si="264"/>
        <v>0.87997374699999997</v>
      </c>
      <c r="J619" s="326">
        <f t="shared" si="265"/>
        <v>1.42784475</v>
      </c>
      <c r="K619" s="118">
        <v>2.7719944000000001</v>
      </c>
      <c r="L619" s="118">
        <v>0.62515071</v>
      </c>
      <c r="M619" s="118">
        <v>4.0212597000000003E-2</v>
      </c>
      <c r="N619" s="118">
        <v>7.4757256999999997E-3</v>
      </c>
      <c r="O619" s="118">
        <v>0</v>
      </c>
      <c r="P619" s="118">
        <v>0.47070420000000002</v>
      </c>
      <c r="Q619" s="118">
        <v>6.7890084999999998E-3</v>
      </c>
      <c r="R619" s="118">
        <v>0.21461044000000001</v>
      </c>
      <c r="S619" s="118">
        <v>0.86507937000000001</v>
      </c>
      <c r="T619" s="118">
        <v>0</v>
      </c>
      <c r="U619" s="118">
        <v>0.56276537999999998</v>
      </c>
      <c r="V619" s="118">
        <v>0</v>
      </c>
      <c r="W619" s="118">
        <v>0</v>
      </c>
      <c r="X619" s="118">
        <v>0</v>
      </c>
      <c r="Y619" s="41"/>
      <c r="Z619" s="327">
        <f t="shared" si="266"/>
        <v>20.842063157894735</v>
      </c>
      <c r="AA619" s="41"/>
      <c r="AB619" s="111">
        <v>398.66651000000002</v>
      </c>
      <c r="AC619" s="111">
        <v>251.81729999999999</v>
      </c>
      <c r="AD619" s="111">
        <v>76.296824999999998</v>
      </c>
      <c r="AE619" s="111">
        <v>0</v>
      </c>
      <c r="AF619" s="111">
        <v>70.552380999999997</v>
      </c>
      <c r="AG619" s="111">
        <v>0</v>
      </c>
      <c r="AH619" s="111">
        <v>0</v>
      </c>
      <c r="AI619" s="41"/>
      <c r="AJ619" s="114">
        <v>0.55602267000000005</v>
      </c>
      <c r="AK619" s="114">
        <v>0.51942007999999995</v>
      </c>
      <c r="AL619" s="114">
        <v>1.9566771E-2</v>
      </c>
      <c r="AM619" s="114">
        <v>1.7035814E-2</v>
      </c>
      <c r="AN619" s="113">
        <f t="shared" si="267"/>
        <v>3.1140292538200007E-5</v>
      </c>
      <c r="AO619" s="112">
        <f t="shared" si="268"/>
        <v>7.2362320058441004E-8</v>
      </c>
      <c r="AP619" s="112">
        <f t="shared" si="269"/>
        <v>2.3859683169999997</v>
      </c>
      <c r="AQ619" s="328">
        <v>1.9341435E-5</v>
      </c>
      <c r="AR619" s="328">
        <v>5.8357778000000001E-8</v>
      </c>
      <c r="AS619" s="328">
        <v>1.5944179E-12</v>
      </c>
      <c r="AT619" s="329">
        <v>0</v>
      </c>
      <c r="AU619" s="329">
        <v>0</v>
      </c>
      <c r="AV619" s="328">
        <v>1.1104761999999999E-9</v>
      </c>
      <c r="AW619" s="328">
        <v>1.1353333E-5</v>
      </c>
      <c r="AX619" s="328">
        <v>2.5372698E-10</v>
      </c>
      <c r="AY619" s="328">
        <v>1.3224762E-8</v>
      </c>
      <c r="AZ619" s="328">
        <v>1.8798651E-10</v>
      </c>
      <c r="BA619" s="328">
        <v>5.3069840999999998E-14</v>
      </c>
      <c r="BB619" s="328">
        <v>3.1895746000000001E-10</v>
      </c>
      <c r="BC619" s="328">
        <v>1.410211E-11</v>
      </c>
      <c r="BD619" s="328">
        <v>3.3595107000000001E-12</v>
      </c>
      <c r="BE619" s="328">
        <v>5.9277852000000002E-8</v>
      </c>
      <c r="BF619" s="328">
        <v>3.8513620999999998E-7</v>
      </c>
      <c r="BG619" s="329">
        <v>0</v>
      </c>
      <c r="BH619" s="329">
        <v>1.7460317E-2</v>
      </c>
      <c r="BI619" s="329">
        <v>2.3685079999999998</v>
      </c>
      <c r="BJ619" s="329">
        <v>0</v>
      </c>
      <c r="BK619" s="329">
        <v>0</v>
      </c>
      <c r="BL619" s="329">
        <v>0</v>
      </c>
      <c r="BM619" s="41"/>
      <c r="BN619" s="111">
        <v>2.2452458000000002E-3</v>
      </c>
      <c r="BO619" s="122">
        <v>9.1175503999999999E-5</v>
      </c>
      <c r="BP619" s="111">
        <v>5.8113203000000003E-4</v>
      </c>
      <c r="BQ619" s="122">
        <v>2.5138777000000001E-5</v>
      </c>
      <c r="BR619" s="122">
        <v>7.5104398E-5</v>
      </c>
      <c r="BS619" s="122">
        <v>1.5918684999999999E-7</v>
      </c>
      <c r="BT619" s="122">
        <v>4.8818707999999998E-6</v>
      </c>
      <c r="BU619" s="111">
        <v>0</v>
      </c>
      <c r="BV619" s="111">
        <v>6.3165189999999998E-4</v>
      </c>
      <c r="BW619" s="122">
        <v>4.4923264000000002E-6</v>
      </c>
      <c r="BX619" s="111">
        <v>0</v>
      </c>
      <c r="BY619" s="111">
        <v>0</v>
      </c>
      <c r="BZ619" s="111">
        <v>0</v>
      </c>
      <c r="CA619" s="122">
        <v>1.2571529000000001E-5</v>
      </c>
      <c r="CB619" s="111">
        <v>4.0171488000000002E-4</v>
      </c>
      <c r="CC619" s="111">
        <v>4.1722336000000001E-4</v>
      </c>
      <c r="CD619" s="111">
        <v>0</v>
      </c>
      <c r="CF619" s="173"/>
      <c r="CG619" s="42" t="s">
        <v>1059</v>
      </c>
      <c r="CH619" s="42"/>
      <c r="CI619" s="42"/>
      <c r="CK619" s="50"/>
      <c r="CL619" s="41"/>
      <c r="CM619" s="41"/>
      <c r="CN619" s="41"/>
      <c r="CO619" s="41"/>
      <c r="CP619" s="41"/>
      <c r="CQ619" s="41"/>
      <c r="CR619" s="41"/>
      <c r="CS619" s="41"/>
      <c r="CT619" s="41"/>
      <c r="CU619" s="41"/>
      <c r="CV619" s="41"/>
      <c r="CW619" s="41"/>
    </row>
    <row r="620" spans="1:101" ht="14.5" customHeight="1">
      <c r="A620" s="41" t="s">
        <v>11289</v>
      </c>
      <c r="B620" s="119" t="s">
        <v>10796</v>
      </c>
      <c r="C620" s="120" t="str">
        <f t="shared" si="260"/>
        <v>A.100.24.107</v>
      </c>
      <c r="D620" s="135" t="s">
        <v>898</v>
      </c>
      <c r="E620" s="119" t="s">
        <v>6570</v>
      </c>
      <c r="F620" s="118" t="str">
        <f t="shared" si="261"/>
        <v>Cobalt, CRM (EoL-RIR = 22%)</v>
      </c>
      <c r="G620" s="118">
        <f t="shared" si="262"/>
        <v>40.512182784439993</v>
      </c>
      <c r="H620" s="118">
        <f t="shared" si="263"/>
        <v>0.29269837143999999</v>
      </c>
      <c r="I620" s="118">
        <f t="shared" si="264"/>
        <v>1.152280003</v>
      </c>
      <c r="J620" s="326">
        <f t="shared" si="265"/>
        <v>38.040311409999994</v>
      </c>
      <c r="K620" s="118">
        <v>1.0268930000000001</v>
      </c>
      <c r="L620" s="118">
        <v>0.87187049999999999</v>
      </c>
      <c r="M620" s="118">
        <v>0.22104381000000001</v>
      </c>
      <c r="N620" s="118">
        <v>2.7325188E-3</v>
      </c>
      <c r="O620" s="118">
        <v>0.21302724000000001</v>
      </c>
      <c r="P620" s="118">
        <v>7.6117881999999998E-2</v>
      </c>
      <c r="Q620" s="118">
        <v>8.2073064000000003E-4</v>
      </c>
      <c r="R620" s="118">
        <v>5.9365692999999997E-2</v>
      </c>
      <c r="S620" s="118">
        <v>37.861199999999997</v>
      </c>
      <c r="T620" s="118">
        <v>0</v>
      </c>
      <c r="U620" s="118">
        <v>0.17911141</v>
      </c>
      <c r="V620" s="118">
        <v>0</v>
      </c>
      <c r="W620" s="118">
        <v>0</v>
      </c>
      <c r="X620" s="118">
        <v>0</v>
      </c>
      <c r="Y620" s="41"/>
      <c r="Z620" s="327">
        <f t="shared" si="266"/>
        <v>7.7210000000000001</v>
      </c>
      <c r="AA620" s="41"/>
      <c r="AB620" s="111">
        <v>107.63758</v>
      </c>
      <c r="AC620" s="111">
        <v>81.824579999999997</v>
      </c>
      <c r="AD620" s="111">
        <v>24.283000000000001</v>
      </c>
      <c r="AE620" s="111">
        <v>0</v>
      </c>
      <c r="AF620" s="111">
        <v>1.53</v>
      </c>
      <c r="AG620" s="111">
        <v>0</v>
      </c>
      <c r="AH620" s="111">
        <v>0</v>
      </c>
      <c r="AI620" s="41"/>
      <c r="AJ620" s="114">
        <v>0.41017587999999999</v>
      </c>
      <c r="AK620" s="114">
        <v>0.38534216999999998</v>
      </c>
      <c r="AL620" s="114">
        <v>1.0873482E-2</v>
      </c>
      <c r="AM620" s="114">
        <v>1.3960228999999999E-2</v>
      </c>
      <c r="AN620" s="113">
        <f t="shared" si="267"/>
        <v>2.3102048473999998E-5</v>
      </c>
      <c r="AO620" s="112">
        <f t="shared" si="268"/>
        <v>4.0212582287899997E-8</v>
      </c>
      <c r="AP620" s="112">
        <f t="shared" si="269"/>
        <v>1.9552142099999998</v>
      </c>
      <c r="AQ620" s="328">
        <v>7.1650879999999999E-6</v>
      </c>
      <c r="AR620" s="328">
        <v>2.1618799999999999E-8</v>
      </c>
      <c r="AS620" s="328">
        <v>5.9065650000000003E-13</v>
      </c>
      <c r="AT620" s="329">
        <v>0</v>
      </c>
      <c r="AU620" s="329">
        <v>0</v>
      </c>
      <c r="AV620" s="328">
        <v>4.0590000000000001E-10</v>
      </c>
      <c r="AW620" s="328">
        <v>1.5834000000000001E-5</v>
      </c>
      <c r="AX620" s="328">
        <v>9.2741999999999999E-11</v>
      </c>
      <c r="AY620" s="328">
        <v>1.8444E-8</v>
      </c>
      <c r="AZ620" s="328">
        <v>2.5833500000000001E-11</v>
      </c>
      <c r="BA620" s="328">
        <v>2.7318799999999999E-12</v>
      </c>
      <c r="BB620" s="328">
        <v>2.2368239000000001E-11</v>
      </c>
      <c r="BC620" s="328">
        <v>4.4368242000000001E-12</v>
      </c>
      <c r="BD620" s="328">
        <v>1.0791881999999999E-12</v>
      </c>
      <c r="BE620" s="328">
        <v>1.4887881000000001E-8</v>
      </c>
      <c r="BF620" s="328">
        <v>8.7666692999999998E-8</v>
      </c>
      <c r="BG620" s="329">
        <v>0</v>
      </c>
      <c r="BH620" s="329">
        <v>1.1856</v>
      </c>
      <c r="BI620" s="329">
        <v>0.76961420999999997</v>
      </c>
      <c r="BJ620" s="329">
        <v>0</v>
      </c>
      <c r="BK620" s="329">
        <v>0</v>
      </c>
      <c r="BL620" s="329">
        <v>0</v>
      </c>
      <c r="BM620" s="41"/>
      <c r="BN620" s="111">
        <v>9.1313907000000003E-4</v>
      </c>
      <c r="BO620" s="111">
        <v>1.2715851000000001E-4</v>
      </c>
      <c r="BP620" s="111">
        <v>2.1528197E-4</v>
      </c>
      <c r="BQ620" s="122">
        <v>6.9539064999999999E-6</v>
      </c>
      <c r="BR620" s="111">
        <v>2.9709421E-4</v>
      </c>
      <c r="BS620" s="122">
        <v>8.192695E-6</v>
      </c>
      <c r="BT620" s="122">
        <v>6.7087692000000003E-7</v>
      </c>
      <c r="BU620" s="111">
        <v>0</v>
      </c>
      <c r="BV620" s="111">
        <v>1.0214483999999999E-4</v>
      </c>
      <c r="BW620" s="122">
        <v>5.4308223999999999E-7</v>
      </c>
      <c r="BX620" s="111">
        <v>0</v>
      </c>
      <c r="BY620" s="111">
        <v>0</v>
      </c>
      <c r="BZ620" s="111">
        <v>0</v>
      </c>
      <c r="CA620" s="122">
        <v>1.0686071999999999E-5</v>
      </c>
      <c r="CB620" s="111">
        <v>1.2988077000000001E-4</v>
      </c>
      <c r="CC620" s="122">
        <v>1.4532144E-5</v>
      </c>
      <c r="CD620" s="111">
        <v>0</v>
      </c>
      <c r="CE620" s="154"/>
      <c r="CF620" s="173"/>
      <c r="CG620" s="42" t="s">
        <v>1060</v>
      </c>
      <c r="CH620" s="42"/>
      <c r="CI620" s="42"/>
      <c r="CK620" s="50"/>
      <c r="CL620" s="41"/>
      <c r="CM620" s="41"/>
      <c r="CN620" s="41"/>
      <c r="CO620" s="41"/>
      <c r="CP620" s="41"/>
      <c r="CQ620" s="41"/>
      <c r="CR620" s="41"/>
      <c r="CS620" s="41"/>
      <c r="CT620" s="41"/>
      <c r="CU620" s="41"/>
      <c r="CV620" s="41"/>
      <c r="CW620" s="41"/>
    </row>
    <row r="621" spans="1:101" ht="14.5" customHeight="1">
      <c r="A621" s="41" t="s">
        <v>11286</v>
      </c>
      <c r="B621" s="119" t="s">
        <v>10796</v>
      </c>
      <c r="C621" s="120" t="str">
        <f t="shared" si="260"/>
        <v>A.100.24.108</v>
      </c>
      <c r="D621" s="135" t="s">
        <v>898</v>
      </c>
      <c r="E621" s="119" t="s">
        <v>6570</v>
      </c>
      <c r="F621" s="118" t="str">
        <f t="shared" si="261"/>
        <v>Copper (primary)</v>
      </c>
      <c r="G621" s="118">
        <f t="shared" si="262"/>
        <v>5.4448359365123578</v>
      </c>
      <c r="H621" s="118">
        <f t="shared" si="263"/>
        <v>9.8300159179999999E-2</v>
      </c>
      <c r="I621" s="118">
        <f t="shared" si="264"/>
        <v>0.31050882400000002</v>
      </c>
      <c r="J621" s="326">
        <f t="shared" si="265"/>
        <v>4.4786284533323579</v>
      </c>
      <c r="K621" s="118">
        <v>0.55739850000000002</v>
      </c>
      <c r="L621" s="118">
        <v>0.18305115</v>
      </c>
      <c r="M621" s="118">
        <v>0.10453593999999999</v>
      </c>
      <c r="N621" s="118">
        <v>8.7384438999999994E-2</v>
      </c>
      <c r="O621" s="118">
        <v>9.3968842999999995E-4</v>
      </c>
      <c r="P621" s="118">
        <v>1.1613915E-4</v>
      </c>
      <c r="Q621" s="118">
        <v>9.8598925999999996E-3</v>
      </c>
      <c r="R621" s="118">
        <v>2.2921733999999999E-2</v>
      </c>
      <c r="S621" s="118">
        <v>4.2490990999999996</v>
      </c>
      <c r="T621" s="118">
        <v>1.8897384999999999E-3</v>
      </c>
      <c r="U621" s="118">
        <v>0.22762779999999999</v>
      </c>
      <c r="V621" s="330">
        <v>1.1814244999999999E-5</v>
      </c>
      <c r="W621" s="330">
        <v>5.8735893000000002E-10</v>
      </c>
      <c r="X621" s="118">
        <v>0</v>
      </c>
      <c r="Y621" s="41"/>
      <c r="Z621" s="327">
        <f t="shared" si="266"/>
        <v>4.190966165413534</v>
      </c>
      <c r="AA621" s="41"/>
      <c r="AB621" s="111">
        <v>94.323560999999998</v>
      </c>
      <c r="AC621" s="111">
        <v>45.171188000000001</v>
      </c>
      <c r="AD621" s="111">
        <v>30.860589000000001</v>
      </c>
      <c r="AE621" s="111">
        <v>0</v>
      </c>
      <c r="AF621" s="111">
        <v>0.13193922</v>
      </c>
      <c r="AG621" s="111">
        <v>17.191511999999999</v>
      </c>
      <c r="AH621" s="111">
        <v>0.96833206000000005</v>
      </c>
      <c r="AI621" s="41"/>
      <c r="AJ621" s="114">
        <v>0.14734647000000001</v>
      </c>
      <c r="AK621" s="114">
        <v>0.13850409999999999</v>
      </c>
      <c r="AL621" s="114">
        <v>5.2268258999999999E-3</v>
      </c>
      <c r="AM621" s="114">
        <v>3.6155488E-3</v>
      </c>
      <c r="AN621" s="113">
        <f t="shared" si="267"/>
        <v>8.3036028447357397E-6</v>
      </c>
      <c r="AO621" s="112">
        <f t="shared" si="268"/>
        <v>1.9329977880767475E-8</v>
      </c>
      <c r="AP621" s="112">
        <f t="shared" si="269"/>
        <v>0.50637938000000005</v>
      </c>
      <c r="AQ621" s="328">
        <v>3.9659676E-6</v>
      </c>
      <c r="AR621" s="328">
        <v>1.1968903E-8</v>
      </c>
      <c r="AS621" s="328">
        <v>3.2688834999999999E-13</v>
      </c>
      <c r="AT621" s="328">
        <v>8.1219978E-10</v>
      </c>
      <c r="AU621" s="328">
        <v>9.1521678999999998E-12</v>
      </c>
      <c r="AV621" s="328">
        <v>1.2993077000000001E-8</v>
      </c>
      <c r="AW621" s="328">
        <v>4.3146119999999996E-6</v>
      </c>
      <c r="AX621" s="328">
        <v>1.8573987E-9</v>
      </c>
      <c r="AY621" s="328">
        <v>5.3743912999999997E-9</v>
      </c>
      <c r="AZ621" s="328">
        <v>5.6531828E-11</v>
      </c>
      <c r="BA621" s="328">
        <v>6.7032204E-14</v>
      </c>
      <c r="BB621" s="328">
        <v>5.3250973999999997E-11</v>
      </c>
      <c r="BC621" s="328">
        <v>1.1827638999999999E-12</v>
      </c>
      <c r="BD621" s="328">
        <v>1.4425906E-13</v>
      </c>
      <c r="BE621" s="328">
        <v>1.4171942E-9</v>
      </c>
      <c r="BF621" s="328">
        <v>7.7916101999999994E-9</v>
      </c>
      <c r="BG621" s="328">
        <v>1.7781066E-11</v>
      </c>
      <c r="BH621" s="329">
        <v>0.23214270000000001</v>
      </c>
      <c r="BI621" s="329">
        <v>0.27423668000000001</v>
      </c>
      <c r="BJ621" s="328">
        <v>1.138784E-14</v>
      </c>
      <c r="BK621" s="328">
        <v>6.9250377999999995E-17</v>
      </c>
      <c r="BL621" s="328">
        <v>3.0983131999999998E-21</v>
      </c>
      <c r="BM621" s="41"/>
      <c r="BN621" s="111">
        <v>1.9785577E-3</v>
      </c>
      <c r="BO621" s="122">
        <v>3.8351108999999997E-5</v>
      </c>
      <c r="BP621" s="111">
        <v>1.1685526E-4</v>
      </c>
      <c r="BQ621" s="122">
        <v>2.6853257E-6</v>
      </c>
      <c r="BR621" s="122">
        <v>2.6216118000000001E-5</v>
      </c>
      <c r="BS621" s="122">
        <v>8.4105201999999998E-6</v>
      </c>
      <c r="BT621" s="122">
        <v>5.8526086000000004E-7</v>
      </c>
      <c r="BU621" s="122">
        <v>1.2614389000000001E-5</v>
      </c>
      <c r="BV621" s="122">
        <v>1.5585056E-7</v>
      </c>
      <c r="BW621" s="122">
        <v>6.5243482999999998E-6</v>
      </c>
      <c r="BX621" s="122">
        <v>6.8781246000000005E-8</v>
      </c>
      <c r="BY621" s="122">
        <v>1.1999286999999999E-8</v>
      </c>
      <c r="BZ621" s="122">
        <v>1.2212685E-9</v>
      </c>
      <c r="CA621" s="122">
        <v>1.9496828999999999E-5</v>
      </c>
      <c r="CB621" s="122">
        <v>9.3017474999999993E-5</v>
      </c>
      <c r="CC621" s="111">
        <v>1.6535632000000001E-3</v>
      </c>
      <c r="CD621" s="122">
        <v>1.6348074000000001E-12</v>
      </c>
      <c r="CE621" s="154"/>
      <c r="CF621" s="173"/>
      <c r="CG621" s="42" t="s">
        <v>1063</v>
      </c>
      <c r="CH621" s="42"/>
      <c r="CI621" s="42"/>
      <c r="CK621" s="50"/>
      <c r="CL621" s="41"/>
      <c r="CM621" s="41"/>
      <c r="CN621" s="41"/>
      <c r="CO621" s="41"/>
      <c r="CP621" s="41"/>
      <c r="CQ621" s="41"/>
      <c r="CR621" s="41"/>
      <c r="CS621" s="41"/>
      <c r="CT621" s="41"/>
      <c r="CU621" s="41"/>
      <c r="CV621" s="41"/>
      <c r="CW621" s="41"/>
    </row>
    <row r="622" spans="1:101" ht="14.5" customHeight="1">
      <c r="A622" s="41" t="s">
        <v>11283</v>
      </c>
      <c r="B622" s="119" t="s">
        <v>10796</v>
      </c>
      <c r="C622" s="120" t="str">
        <f t="shared" si="260"/>
        <v>A.100.24.109</v>
      </c>
      <c r="D622" s="135" t="s">
        <v>898</v>
      </c>
      <c r="E622" s="119" t="s">
        <v>6570</v>
      </c>
      <c r="F622" s="118" t="str">
        <f t="shared" si="261"/>
        <v>Copper (secondary)</v>
      </c>
      <c r="G622" s="118">
        <f t="shared" si="262"/>
        <v>0.14687399316169999</v>
      </c>
      <c r="H622" s="118">
        <f t="shared" si="263"/>
        <v>4.4531428222999991E-3</v>
      </c>
      <c r="I622" s="118">
        <f t="shared" si="264"/>
        <v>1.0678095565999999E-2</v>
      </c>
      <c r="J622" s="326">
        <f t="shared" si="265"/>
        <v>2.4813124773400003E-2</v>
      </c>
      <c r="K622" s="118">
        <v>0.10692963</v>
      </c>
      <c r="L622" s="118">
        <v>6.0295944999999998E-3</v>
      </c>
      <c r="M622" s="118">
        <v>4.5713810999999998E-3</v>
      </c>
      <c r="N622" s="118">
        <v>3.7705707999999998E-3</v>
      </c>
      <c r="O622" s="118">
        <v>5.8948167000000002E-4</v>
      </c>
      <c r="P622" s="330">
        <v>3.4944373000000002E-6</v>
      </c>
      <c r="Q622" s="330">
        <v>8.9595915000000002E-5</v>
      </c>
      <c r="R622" s="330">
        <v>7.7119965999999994E-5</v>
      </c>
      <c r="S622" s="118">
        <v>7.6829426999999999E-4</v>
      </c>
      <c r="T622" s="118">
        <v>4.3388532000000002E-3</v>
      </c>
      <c r="U622" s="118">
        <v>1.9688836000000001E-2</v>
      </c>
      <c r="V622" s="330">
        <v>1.5819069000000001E-5</v>
      </c>
      <c r="W622" s="330">
        <v>1.3222344000000001E-6</v>
      </c>
      <c r="X622" s="118">
        <v>0</v>
      </c>
      <c r="Y622" s="41"/>
      <c r="Z622" s="327">
        <f t="shared" si="266"/>
        <v>0.80398218045112779</v>
      </c>
      <c r="AA622" s="41"/>
      <c r="AB622" s="111">
        <v>13.694686000000001</v>
      </c>
      <c r="AC622" s="111">
        <v>9.1894191000000003</v>
      </c>
      <c r="AD622" s="111">
        <v>2.668971</v>
      </c>
      <c r="AE622" s="111">
        <v>0</v>
      </c>
      <c r="AF622" s="111">
        <v>0.2291791</v>
      </c>
      <c r="AG622" s="111">
        <v>1.0027499</v>
      </c>
      <c r="AH622" s="111">
        <v>0.60436687</v>
      </c>
      <c r="AI622" s="41"/>
      <c r="AJ622" s="114">
        <v>1.6099815E-2</v>
      </c>
      <c r="AK622" s="114">
        <v>1.5160988E-2</v>
      </c>
      <c r="AL622" s="114">
        <v>6.8514498000000004E-4</v>
      </c>
      <c r="AM622" s="114">
        <v>2.5368184000000002E-4</v>
      </c>
      <c r="AN622" s="113">
        <f t="shared" si="267"/>
        <v>9.0893215238198999E-7</v>
      </c>
      <c r="AO622" s="112">
        <f t="shared" si="268"/>
        <v>2.5338201511506151E-9</v>
      </c>
      <c r="AP622" s="112">
        <f t="shared" si="269"/>
        <v>3.5529669030000002E-2</v>
      </c>
      <c r="AQ622" s="328">
        <v>7.4639266000000002E-7</v>
      </c>
      <c r="AR622" s="328">
        <v>2.2520565999999999E-9</v>
      </c>
      <c r="AS622" s="328">
        <v>6.1528948999999997E-14</v>
      </c>
      <c r="AT622" s="328">
        <v>3.9126606999999996E-12</v>
      </c>
      <c r="AU622" s="328">
        <v>1.0240529E-13</v>
      </c>
      <c r="AV622" s="328">
        <v>5.6065824999999996E-10</v>
      </c>
      <c r="AW622" s="328">
        <v>1.6101529000000001E-7</v>
      </c>
      <c r="AX622" s="328">
        <v>7.9638446000000004E-11</v>
      </c>
      <c r="AY622" s="328">
        <v>1.7564968E-10</v>
      </c>
      <c r="AZ622" s="328">
        <v>2.6006599000000001E-14</v>
      </c>
      <c r="BA622" s="328">
        <v>8.3763493999999996E-16</v>
      </c>
      <c r="BB622" s="328">
        <v>3.1304477999999998E-14</v>
      </c>
      <c r="BC622" s="328">
        <v>1.4397521E-15</v>
      </c>
      <c r="BD622" s="328">
        <v>2.6756228000000002E-15</v>
      </c>
      <c r="BE622" s="328">
        <v>1.5273155000000001E-11</v>
      </c>
      <c r="BF622" s="328">
        <v>9.1862015000000003E-10</v>
      </c>
      <c r="BG622" s="328">
        <v>2.6195731999999999E-11</v>
      </c>
      <c r="BH622" s="328">
        <v>2.2060030000000001E-5</v>
      </c>
      <c r="BI622" s="329">
        <v>3.5507609000000002E-2</v>
      </c>
      <c r="BJ622" s="328">
        <v>2.5635761E-11</v>
      </c>
      <c r="BK622" s="328">
        <v>1.5589314E-13</v>
      </c>
      <c r="BL622" s="328">
        <v>6.9747746999999995E-18</v>
      </c>
      <c r="BM622" s="41"/>
      <c r="BN622" s="122">
        <v>4.1746002000000002E-5</v>
      </c>
      <c r="BO622" s="122">
        <v>1.3964450000000001E-6</v>
      </c>
      <c r="BP622" s="122">
        <v>2.2417155999999999E-5</v>
      </c>
      <c r="BQ622" s="122">
        <v>9.0392224000000005E-9</v>
      </c>
      <c r="BR622" s="122">
        <v>1.3831348999999999E-6</v>
      </c>
      <c r="BS622" s="122">
        <v>3.6468158000000002E-7</v>
      </c>
      <c r="BT622" s="122">
        <v>5.0593290999999997E-10</v>
      </c>
      <c r="BU622" s="122">
        <v>5.5751275000000004E-7</v>
      </c>
      <c r="BV622" s="122">
        <v>4.6892889000000001E-9</v>
      </c>
      <c r="BW622" s="122">
        <v>5.9286139E-8</v>
      </c>
      <c r="BX622" s="122">
        <v>7.5162919000000003E-10</v>
      </c>
      <c r="BY622" s="122">
        <v>1.7078420000000001E-8</v>
      </c>
      <c r="BZ622" s="122">
        <v>1.4045907E-11</v>
      </c>
      <c r="CA622" s="122">
        <v>7.8934332999999996E-7</v>
      </c>
      <c r="CB622" s="122">
        <v>1.4391828E-5</v>
      </c>
      <c r="CC622" s="122">
        <v>3.5085570000000003E-7</v>
      </c>
      <c r="CD622" s="122">
        <v>3.6802002999999999E-9</v>
      </c>
      <c r="CE622" s="154"/>
      <c r="CF622" s="173"/>
      <c r="CG622" s="42" t="s">
        <v>1064</v>
      </c>
      <c r="CH622" s="42"/>
      <c r="CI622" s="42"/>
      <c r="CK622" s="50"/>
      <c r="CL622" s="41"/>
      <c r="CM622" s="41"/>
      <c r="CN622" s="41"/>
      <c r="CO622" s="41"/>
      <c r="CP622" s="41"/>
      <c r="CQ622" s="41"/>
      <c r="CR622" s="41"/>
      <c r="CS622" s="41"/>
      <c r="CT622" s="41"/>
      <c r="CU622" s="41"/>
      <c r="CV622" s="41"/>
      <c r="CW622" s="41"/>
    </row>
    <row r="623" spans="1:101" ht="14.5" customHeight="1">
      <c r="A623" s="41" t="s">
        <v>11280</v>
      </c>
      <c r="B623" s="119" t="s">
        <v>10796</v>
      </c>
      <c r="C623" s="120" t="str">
        <f t="shared" si="260"/>
        <v>A.100.24.110</v>
      </c>
      <c r="D623" s="135" t="s">
        <v>898</v>
      </c>
      <c r="E623" s="119" t="s">
        <v>6570</v>
      </c>
      <c r="F623" s="118" t="str">
        <f t="shared" si="261"/>
        <v>Copper wire, plate, pipe, trade mix ( 70% prim 30% sec)</v>
      </c>
      <c r="G623" s="118">
        <f t="shared" si="262"/>
        <v>3.8554474034084603</v>
      </c>
      <c r="H623" s="118">
        <f t="shared" si="263"/>
        <v>7.0146054735000005E-2</v>
      </c>
      <c r="I623" s="118">
        <f t="shared" si="264"/>
        <v>0.22055961300000002</v>
      </c>
      <c r="J623" s="326">
        <f t="shared" si="265"/>
        <v>3.1424838956734602</v>
      </c>
      <c r="K623" s="118">
        <v>0.42225784</v>
      </c>
      <c r="L623" s="118">
        <v>0.12994469</v>
      </c>
      <c r="M623" s="118">
        <v>7.4546573000000005E-2</v>
      </c>
      <c r="N623" s="118">
        <v>6.2300279E-2</v>
      </c>
      <c r="O623" s="118">
        <v>8.3462640000000002E-4</v>
      </c>
      <c r="P623" s="330">
        <v>8.2345735000000002E-5</v>
      </c>
      <c r="Q623" s="118">
        <v>6.9288036000000001E-3</v>
      </c>
      <c r="R623" s="118">
        <v>1.6068349999999999E-2</v>
      </c>
      <c r="S623" s="118">
        <v>2.9745998999999999</v>
      </c>
      <c r="T623" s="118">
        <v>2.6244729E-3</v>
      </c>
      <c r="U623" s="118">
        <v>0.16524611</v>
      </c>
      <c r="V623" s="330">
        <v>1.3015692E-5</v>
      </c>
      <c r="W623" s="330">
        <v>3.9708146000000001E-7</v>
      </c>
      <c r="X623" s="118">
        <v>0</v>
      </c>
      <c r="Y623" s="41"/>
      <c r="Z623" s="327">
        <f t="shared" si="266"/>
        <v>3.174870977443609</v>
      </c>
      <c r="AA623" s="41"/>
      <c r="AB623" s="111">
        <v>70.134898000000007</v>
      </c>
      <c r="AC623" s="111">
        <v>34.376657999999999</v>
      </c>
      <c r="AD623" s="111">
        <v>22.403103999999999</v>
      </c>
      <c r="AE623" s="111">
        <v>0</v>
      </c>
      <c r="AF623" s="111">
        <v>0.16111118999999999</v>
      </c>
      <c r="AG623" s="111">
        <v>12.334883</v>
      </c>
      <c r="AH623" s="111">
        <v>0.85914250999999997</v>
      </c>
      <c r="AI623" s="41"/>
      <c r="AJ623" s="114">
        <v>0.10797247</v>
      </c>
      <c r="AK623" s="114">
        <v>0.10150116000000001</v>
      </c>
      <c r="AL623" s="114">
        <v>3.8643216000000002E-3</v>
      </c>
      <c r="AM623" s="114">
        <v>2.6069887E-3</v>
      </c>
      <c r="AN623" s="113">
        <f t="shared" si="267"/>
        <v>6.0852016319690992E-6</v>
      </c>
      <c r="AO623" s="112">
        <f t="shared" si="268"/>
        <v>1.4291130343545599E-8</v>
      </c>
      <c r="AP623" s="112">
        <f t="shared" si="269"/>
        <v>0.36512447000000003</v>
      </c>
      <c r="AQ623" s="328">
        <v>3.0000950999999999E-6</v>
      </c>
      <c r="AR623" s="328">
        <v>9.0538488999999994E-9</v>
      </c>
      <c r="AS623" s="328">
        <v>2.4728052999999998E-13</v>
      </c>
      <c r="AT623" s="328">
        <v>5.6971363999999997E-10</v>
      </c>
      <c r="AU623" s="328">
        <v>6.4372392000000001E-12</v>
      </c>
      <c r="AV623" s="328">
        <v>9.2633512999999995E-9</v>
      </c>
      <c r="AW623" s="328">
        <v>3.0685330000000002E-6</v>
      </c>
      <c r="AX623" s="328">
        <v>1.3240705999999999E-9</v>
      </c>
      <c r="AY623" s="328">
        <v>3.8147687999999997E-9</v>
      </c>
      <c r="AZ623" s="328">
        <v>3.9580081000000002E-11</v>
      </c>
      <c r="BA623" s="328">
        <v>4.7173833E-14</v>
      </c>
      <c r="BB623" s="328">
        <v>3.7285073E-11</v>
      </c>
      <c r="BC623" s="328">
        <v>8.2836664000000003E-13</v>
      </c>
      <c r="BD623" s="328">
        <v>1.0178403E-13</v>
      </c>
      <c r="BE623" s="328">
        <v>9.9661788999999992E-10</v>
      </c>
      <c r="BF623" s="328">
        <v>5.7297132000000003E-9</v>
      </c>
      <c r="BG623" s="328">
        <v>2.0305465999999999E-11</v>
      </c>
      <c r="BH623" s="329">
        <v>0.16250650999999999</v>
      </c>
      <c r="BI623" s="329">
        <v>0.20261796000000001</v>
      </c>
      <c r="BJ623" s="328">
        <v>7.6986999000000007E-12</v>
      </c>
      <c r="BK623" s="328">
        <v>4.6816417999999998E-14</v>
      </c>
      <c r="BL623" s="328">
        <v>2.0946012E-18</v>
      </c>
      <c r="BM623" s="41"/>
      <c r="BN623" s="111">
        <v>1.3975141999999999E-3</v>
      </c>
      <c r="BO623" s="122">
        <v>2.7264710000000001E-5</v>
      </c>
      <c r="BP623" s="122">
        <v>8.8523826999999995E-5</v>
      </c>
      <c r="BQ623" s="122">
        <v>1.8824397999999999E-6</v>
      </c>
      <c r="BR623" s="122">
        <v>1.8766223E-5</v>
      </c>
      <c r="BS623" s="122">
        <v>5.9967686000000004E-6</v>
      </c>
      <c r="BT623" s="122">
        <v>4.0983438000000002E-7</v>
      </c>
      <c r="BU623" s="122">
        <v>8.9973264000000003E-6</v>
      </c>
      <c r="BV623" s="122">
        <v>1.1050218E-7</v>
      </c>
      <c r="BW623" s="122">
        <v>4.5848297000000003E-6</v>
      </c>
      <c r="BX623" s="122">
        <v>4.8372360999999997E-8</v>
      </c>
      <c r="BY623" s="122">
        <v>1.3523027E-8</v>
      </c>
      <c r="BZ623" s="122">
        <v>8.5910171999999997E-10</v>
      </c>
      <c r="CA623" s="122">
        <v>1.3884582999999999E-5</v>
      </c>
      <c r="CB623" s="122">
        <v>6.9429780999999999E-5</v>
      </c>
      <c r="CC623" s="111">
        <v>1.1575995E-3</v>
      </c>
      <c r="CD623" s="122">
        <v>1.1052044E-9</v>
      </c>
      <c r="CE623" s="154"/>
      <c r="CF623" s="173"/>
      <c r="CG623" s="42" t="s">
        <v>1062</v>
      </c>
      <c r="CH623" s="42"/>
      <c r="CI623" s="42"/>
      <c r="CK623" s="76"/>
      <c r="CL623" s="41"/>
      <c r="CM623" s="41"/>
      <c r="CN623" s="41"/>
      <c r="CO623" s="41"/>
      <c r="CP623" s="41"/>
      <c r="CQ623" s="41"/>
      <c r="CR623" s="41"/>
      <c r="CS623" s="41"/>
      <c r="CT623" s="41"/>
      <c r="CU623" s="41"/>
      <c r="CV623" s="41"/>
      <c r="CW623" s="41"/>
    </row>
    <row r="624" spans="1:101" ht="14.5" customHeight="1">
      <c r="A624" s="41" t="s">
        <v>11277</v>
      </c>
      <c r="B624" s="119" t="s">
        <v>10796</v>
      </c>
      <c r="C624" s="120" t="str">
        <f t="shared" si="260"/>
        <v>A.100.24.111</v>
      </c>
      <c r="D624" s="135" t="s">
        <v>898</v>
      </c>
      <c r="E624" s="119" t="s">
        <v>6570</v>
      </c>
      <c r="F624" s="118" t="str">
        <f t="shared" si="261"/>
        <v>Gallium, CRM (EoL-RIR = 0%)</v>
      </c>
      <c r="G624" s="118">
        <f t="shared" si="262"/>
        <v>192.25799588000001</v>
      </c>
      <c r="H624" s="118">
        <f t="shared" si="263"/>
        <v>2.9712204799999999</v>
      </c>
      <c r="I624" s="118">
        <f t="shared" si="264"/>
        <v>29.744637000000001</v>
      </c>
      <c r="J624" s="326">
        <f t="shared" si="265"/>
        <v>134.79296639999998</v>
      </c>
      <c r="K624" s="118">
        <v>24.749172000000002</v>
      </c>
      <c r="L624" s="118">
        <v>4.8103199999999999</v>
      </c>
      <c r="M624" s="118">
        <v>11.36553</v>
      </c>
      <c r="N624" s="118">
        <v>7.6865976000000003E-2</v>
      </c>
      <c r="O624" s="118">
        <v>0</v>
      </c>
      <c r="P624" s="118">
        <v>2.8730009999999999</v>
      </c>
      <c r="Q624" s="118">
        <v>2.1353503999999999E-2</v>
      </c>
      <c r="R624" s="118">
        <v>13.568787</v>
      </c>
      <c r="S624" s="118">
        <v>132.19999999999999</v>
      </c>
      <c r="T624" s="118">
        <v>0</v>
      </c>
      <c r="U624" s="118">
        <v>2.5929663999999999</v>
      </c>
      <c r="V624" s="118">
        <v>0</v>
      </c>
      <c r="W624" s="118">
        <v>0</v>
      </c>
      <c r="X624" s="118">
        <v>0</v>
      </c>
      <c r="Y624" s="41"/>
      <c r="Z624" s="327">
        <f t="shared" si="266"/>
        <v>186.084</v>
      </c>
      <c r="AA624" s="41"/>
      <c r="AB624" s="111">
        <v>2843.3618999999999</v>
      </c>
      <c r="AC624" s="111">
        <v>2446.7609000000002</v>
      </c>
      <c r="AD624" s="111">
        <v>351.541</v>
      </c>
      <c r="AE624" s="111">
        <v>0</v>
      </c>
      <c r="AF624" s="111">
        <v>45.06</v>
      </c>
      <c r="AG624" s="111">
        <v>0</v>
      </c>
      <c r="AH624" s="111">
        <v>0</v>
      </c>
      <c r="AI624" s="41"/>
      <c r="AJ624" s="114">
        <v>4.8548698999999997</v>
      </c>
      <c r="AK624" s="114">
        <v>4.3805474999999996</v>
      </c>
      <c r="AL624" s="114">
        <v>0.17149074</v>
      </c>
      <c r="AM624" s="114">
        <v>0.30283168999999999</v>
      </c>
      <c r="AN624" s="113">
        <f t="shared" si="267"/>
        <v>2.6262275092999999E-4</v>
      </c>
      <c r="AO624" s="112">
        <f t="shared" si="268"/>
        <v>6.3421131469599995E-7</v>
      </c>
      <c r="AP624" s="112">
        <f t="shared" si="269"/>
        <v>42.413401999999998</v>
      </c>
      <c r="AQ624" s="329">
        <v>1.7268595E-4</v>
      </c>
      <c r="AR624" s="328">
        <v>5.2103519999999996E-7</v>
      </c>
      <c r="AS624" s="328">
        <v>1.4235426E-11</v>
      </c>
      <c r="AT624" s="329">
        <v>0</v>
      </c>
      <c r="AU624" s="329">
        <v>0</v>
      </c>
      <c r="AV624" s="328">
        <v>1.1418E-8</v>
      </c>
      <c r="AW624" s="328">
        <v>8.7360000000000004E-5</v>
      </c>
      <c r="AX624" s="328">
        <v>2.6088399999999999E-9</v>
      </c>
      <c r="AY624" s="328">
        <v>1.0176000000000001E-7</v>
      </c>
      <c r="AZ624" s="328">
        <v>8.1862000000000005E-9</v>
      </c>
      <c r="BA624" s="328">
        <v>2.1436400000000001E-10</v>
      </c>
      <c r="BB624" s="328">
        <v>2.2520102E-10</v>
      </c>
      <c r="BC624" s="328">
        <v>1.3665042E-10</v>
      </c>
      <c r="BD624" s="328">
        <v>3.0623830000000001E-11</v>
      </c>
      <c r="BE624" s="328">
        <v>4.1594302999999998E-7</v>
      </c>
      <c r="BF624" s="328">
        <v>2.1494399E-6</v>
      </c>
      <c r="BG624" s="329">
        <v>0</v>
      </c>
      <c r="BH624" s="329">
        <v>19.399999999999999</v>
      </c>
      <c r="BI624" s="329">
        <v>23.013401999999999</v>
      </c>
      <c r="BJ624" s="329">
        <v>0</v>
      </c>
      <c r="BK624" s="329">
        <v>0</v>
      </c>
      <c r="BL624" s="329">
        <v>0</v>
      </c>
      <c r="BM624" s="41"/>
      <c r="BN624" s="111">
        <v>1.6300975999999998E-2</v>
      </c>
      <c r="BO624" s="111">
        <v>7.0156419000000001E-4</v>
      </c>
      <c r="BP624" s="111">
        <v>5.1885157000000001E-3</v>
      </c>
      <c r="BQ624" s="111">
        <v>1.5894041E-3</v>
      </c>
      <c r="BR624" s="111">
        <v>5.7790254000000005E-4</v>
      </c>
      <c r="BS624" s="111">
        <v>6.4305535000000003E-4</v>
      </c>
      <c r="BT624" s="111">
        <v>2.1258957000000001E-4</v>
      </c>
      <c r="BU624" s="111">
        <v>0</v>
      </c>
      <c r="BV624" s="111">
        <v>3.8553651E-3</v>
      </c>
      <c r="BW624" s="122">
        <v>1.4129738E-5</v>
      </c>
      <c r="BX624" s="111">
        <v>0</v>
      </c>
      <c r="BY624" s="111">
        <v>0</v>
      </c>
      <c r="BZ624" s="111">
        <v>0</v>
      </c>
      <c r="CA624" s="111">
        <v>1.139478E-4</v>
      </c>
      <c r="CB624" s="111">
        <v>3.4043286000000001E-3</v>
      </c>
      <c r="CC624" s="122">
        <v>1.73256E-7</v>
      </c>
      <c r="CD624" s="111">
        <v>0</v>
      </c>
      <c r="CE624" s="154"/>
      <c r="CF624" s="173"/>
      <c r="CG624" s="42" t="s">
        <v>685</v>
      </c>
      <c r="CH624" s="42"/>
      <c r="CI624" s="42"/>
      <c r="CK624" s="50"/>
      <c r="CL624" s="41"/>
      <c r="CM624" s="41"/>
      <c r="CN624" s="41"/>
      <c r="CO624" s="41"/>
      <c r="CP624" s="41"/>
      <c r="CQ624" s="41"/>
      <c r="CR624" s="41"/>
      <c r="CS624" s="41"/>
      <c r="CT624" s="41"/>
      <c r="CU624" s="41"/>
      <c r="CV624" s="41"/>
      <c r="CW624" s="41"/>
    </row>
    <row r="625" spans="1:101" ht="14.5" customHeight="1">
      <c r="A625" s="41" t="s">
        <v>11274</v>
      </c>
      <c r="B625" s="119" t="s">
        <v>10796</v>
      </c>
      <c r="C625" s="120" t="str">
        <f t="shared" si="260"/>
        <v>A.100.24.112</v>
      </c>
      <c r="D625" s="135" t="s">
        <v>898</v>
      </c>
      <c r="E625" s="119" t="s">
        <v>6570</v>
      </c>
      <c r="F625" s="118" t="str">
        <f t="shared" si="261"/>
        <v>Gold (primary)</v>
      </c>
      <c r="G625" s="118">
        <f t="shared" si="262"/>
        <v>33353.223301999999</v>
      </c>
      <c r="H625" s="118">
        <f t="shared" si="263"/>
        <v>879.66496200000006</v>
      </c>
      <c r="I625" s="118">
        <f t="shared" si="264"/>
        <v>2712.6829600000001</v>
      </c>
      <c r="J625" s="326">
        <f t="shared" si="265"/>
        <v>27379.765879999999</v>
      </c>
      <c r="K625" s="118">
        <v>2381.1095</v>
      </c>
      <c r="L625" s="118">
        <v>1896.0478000000001</v>
      </c>
      <c r="M625" s="118">
        <v>202.83224000000001</v>
      </c>
      <c r="N625" s="118">
        <v>10.057002000000001</v>
      </c>
      <c r="O625" s="118">
        <v>0</v>
      </c>
      <c r="P625" s="118">
        <v>258.81527999999997</v>
      </c>
      <c r="Q625" s="118">
        <v>610.79268000000002</v>
      </c>
      <c r="R625" s="118">
        <v>613.80291999999997</v>
      </c>
      <c r="S625" s="118">
        <v>27181.67</v>
      </c>
      <c r="T625" s="118">
        <v>0</v>
      </c>
      <c r="U625" s="118">
        <v>198.09587999999999</v>
      </c>
      <c r="V625" s="118">
        <v>0</v>
      </c>
      <c r="W625" s="118">
        <v>0</v>
      </c>
      <c r="X625" s="118">
        <v>0</v>
      </c>
      <c r="Y625" s="41"/>
      <c r="Z625" s="327">
        <f t="shared" si="266"/>
        <v>17903.07894736842</v>
      </c>
      <c r="AA625" s="41"/>
      <c r="AB625" s="111">
        <v>274800.34000000003</v>
      </c>
      <c r="AC625" s="111">
        <v>240385.86</v>
      </c>
      <c r="AD625" s="111">
        <v>26856.816999999999</v>
      </c>
      <c r="AE625" s="111">
        <v>0</v>
      </c>
      <c r="AF625" s="111">
        <v>7557.6689999999999</v>
      </c>
      <c r="AG625" s="111">
        <v>0</v>
      </c>
      <c r="AH625" s="111">
        <v>0</v>
      </c>
      <c r="AI625" s="41"/>
      <c r="AJ625" s="114">
        <v>1371.4996000000001</v>
      </c>
      <c r="AK625" s="114">
        <v>1323.7997</v>
      </c>
      <c r="AL625" s="114">
        <v>25.394573999999999</v>
      </c>
      <c r="AM625" s="114">
        <v>22.305273</v>
      </c>
      <c r="AN625" s="113">
        <f t="shared" si="267"/>
        <v>7.9364492329999994E-2</v>
      </c>
      <c r="AO625" s="112">
        <f t="shared" si="268"/>
        <v>9.3914843535500004E-5</v>
      </c>
      <c r="AP625" s="112">
        <f t="shared" si="269"/>
        <v>3123.9877000000001</v>
      </c>
      <c r="AQ625" s="329">
        <v>1.6614057000000002E-2</v>
      </c>
      <c r="AR625" s="328">
        <v>5.0128620999999997E-5</v>
      </c>
      <c r="AS625" s="328">
        <v>1.3695855E-9</v>
      </c>
      <c r="AT625" s="329">
        <v>0</v>
      </c>
      <c r="AU625" s="329">
        <v>0</v>
      </c>
      <c r="AV625" s="328">
        <v>1.4939100000000001E-6</v>
      </c>
      <c r="AW625" s="329">
        <v>3.4434036000000001E-2</v>
      </c>
      <c r="AX625" s="328">
        <v>3.4133580000000002E-7</v>
      </c>
      <c r="AY625" s="328">
        <v>4.0109976000000002E-5</v>
      </c>
      <c r="AZ625" s="328">
        <v>6.8441999999999998E-8</v>
      </c>
      <c r="BA625" s="328">
        <v>1.25884E-9</v>
      </c>
      <c r="BB625" s="328">
        <v>4.0201650000000001E-7</v>
      </c>
      <c r="BC625" s="328">
        <v>2.3620982E-6</v>
      </c>
      <c r="BD625" s="328">
        <v>4.9972561E-7</v>
      </c>
      <c r="BE625" s="329">
        <v>1.7677242000000001E-4</v>
      </c>
      <c r="BF625" s="329">
        <v>2.8138132999999999E-2</v>
      </c>
      <c r="BG625" s="329">
        <v>0</v>
      </c>
      <c r="BH625" s="329">
        <v>863</v>
      </c>
      <c r="BI625" s="329">
        <v>2260.9877000000001</v>
      </c>
      <c r="BJ625" s="329">
        <v>0</v>
      </c>
      <c r="BK625" s="329">
        <v>0</v>
      </c>
      <c r="BL625" s="329">
        <v>0</v>
      </c>
      <c r="BM625" s="41"/>
      <c r="BN625" s="111">
        <v>63.891582</v>
      </c>
      <c r="BO625" s="111">
        <v>0.27653029000000001</v>
      </c>
      <c r="BP625" s="111">
        <v>0.49918535000000003</v>
      </c>
      <c r="BQ625" s="111">
        <v>7.1898901000000001E-2</v>
      </c>
      <c r="BR625" s="111">
        <v>0.22778751</v>
      </c>
      <c r="BS625" s="111">
        <v>3.7752559999999998E-3</v>
      </c>
      <c r="BT625" s="111">
        <v>1.7773882E-3</v>
      </c>
      <c r="BU625" s="111">
        <v>0</v>
      </c>
      <c r="BV625" s="111">
        <v>0.34731188000000002</v>
      </c>
      <c r="BW625" s="111">
        <v>0.40416507000000002</v>
      </c>
      <c r="BX625" s="111">
        <v>0</v>
      </c>
      <c r="BY625" s="111">
        <v>0</v>
      </c>
      <c r="BZ625" s="111">
        <v>0</v>
      </c>
      <c r="CA625" s="111">
        <v>2.6900706999999999E-2</v>
      </c>
      <c r="CB625" s="111">
        <v>0.32463270999999999</v>
      </c>
      <c r="CC625" s="111">
        <v>61.707616999999999</v>
      </c>
      <c r="CD625" s="111">
        <v>0</v>
      </c>
      <c r="CE625" s="154"/>
      <c r="CF625" s="173"/>
      <c r="CG625" s="42" t="s">
        <v>685</v>
      </c>
      <c r="CH625" s="42"/>
      <c r="CI625" s="42"/>
      <c r="CK625" s="50"/>
      <c r="CL625" s="41"/>
      <c r="CM625" s="41"/>
      <c r="CN625" s="41"/>
      <c r="CO625" s="41"/>
      <c r="CP625" s="41"/>
      <c r="CQ625" s="41"/>
      <c r="CR625" s="41"/>
      <c r="CS625" s="41"/>
      <c r="CT625" s="41"/>
      <c r="CU625" s="41"/>
      <c r="CV625" s="41"/>
      <c r="CW625" s="41"/>
    </row>
    <row r="626" spans="1:101" ht="14.5" customHeight="1">
      <c r="A626" s="41" t="s">
        <v>11271</v>
      </c>
      <c r="B626" s="119" t="s">
        <v>10796</v>
      </c>
      <c r="C626" s="120" t="str">
        <f t="shared" si="260"/>
        <v>A.100.24.113</v>
      </c>
      <c r="D626" s="135" t="s">
        <v>898</v>
      </c>
      <c r="E626" s="119" t="s">
        <v>6570</v>
      </c>
      <c r="F626" s="118" t="str">
        <f t="shared" si="261"/>
        <v>Gold (secondary)</v>
      </c>
      <c r="G626" s="118">
        <f t="shared" si="262"/>
        <v>138.6692705291</v>
      </c>
      <c r="H626" s="118">
        <f t="shared" si="263"/>
        <v>8.5106500080000007</v>
      </c>
      <c r="I626" s="118">
        <f t="shared" si="264"/>
        <v>29.716272199999999</v>
      </c>
      <c r="J626" s="326">
        <f t="shared" si="265"/>
        <v>0.6092273211</v>
      </c>
      <c r="K626" s="118">
        <v>99.833121000000006</v>
      </c>
      <c r="L626" s="118">
        <v>21.040823</v>
      </c>
      <c r="M626" s="118">
        <v>7.5003101000000001</v>
      </c>
      <c r="N626" s="118">
        <v>6.3384632999999999</v>
      </c>
      <c r="O626" s="118">
        <v>1.9680664000000001</v>
      </c>
      <c r="P626" s="118">
        <v>6.2883458000000003E-2</v>
      </c>
      <c r="Q626" s="118">
        <v>0.14123685</v>
      </c>
      <c r="R626" s="118">
        <v>1.1751391</v>
      </c>
      <c r="S626" s="118">
        <v>8.8548827999999996E-2</v>
      </c>
      <c r="T626" s="118">
        <v>0</v>
      </c>
      <c r="U626" s="118">
        <v>0.51861305000000002</v>
      </c>
      <c r="V626" s="118">
        <v>2.0654431000000002E-3</v>
      </c>
      <c r="W626" s="118">
        <v>0</v>
      </c>
      <c r="X626" s="118">
        <v>0</v>
      </c>
      <c r="Y626" s="41"/>
      <c r="Z626" s="327">
        <f t="shared" si="266"/>
        <v>750.62496992481204</v>
      </c>
      <c r="AA626" s="41"/>
      <c r="AB626" s="111">
        <v>9421.3989999999994</v>
      </c>
      <c r="AC626" s="111">
        <v>9335.3780999999999</v>
      </c>
      <c r="AD626" s="111">
        <v>70.310879999999997</v>
      </c>
      <c r="AE626" s="111">
        <v>0</v>
      </c>
      <c r="AF626" s="111">
        <v>0</v>
      </c>
      <c r="AG626" s="111">
        <v>0.74251230000000001</v>
      </c>
      <c r="AH626" s="111">
        <v>14.967499</v>
      </c>
      <c r="AI626" s="41"/>
      <c r="AJ626" s="114">
        <v>21.122479999999999</v>
      </c>
      <c r="AK626" s="114">
        <v>19.827760999999999</v>
      </c>
      <c r="AL626" s="114">
        <v>0.75409192000000003</v>
      </c>
      <c r="AM626" s="114">
        <v>0.54062714000000001</v>
      </c>
      <c r="AN626" s="113">
        <f t="shared" si="267"/>
        <v>1.1887146945689E-3</v>
      </c>
      <c r="AO626" s="112">
        <f t="shared" si="268"/>
        <v>2.7888014794189999E-6</v>
      </c>
      <c r="AP626" s="112">
        <f t="shared" si="269"/>
        <v>75.7180866275</v>
      </c>
      <c r="AQ626" s="329">
        <v>7.0371395000000002E-4</v>
      </c>
      <c r="AR626" s="328">
        <v>2.1235273999999999E-6</v>
      </c>
      <c r="AS626" s="328">
        <v>5.8006532999999997E-11</v>
      </c>
      <c r="AT626" s="328">
        <v>5.7941819000000002E-8</v>
      </c>
      <c r="AU626" s="328">
        <v>3.5960798999999998E-9</v>
      </c>
      <c r="AV626" s="328">
        <v>9.4249976999999999E-7</v>
      </c>
      <c r="AW626" s="329">
        <v>4.8016995000000002E-4</v>
      </c>
      <c r="AX626" s="328">
        <v>1.3537259E-7</v>
      </c>
      <c r="AY626" s="328">
        <v>5.2369931E-7</v>
      </c>
      <c r="AZ626" s="328">
        <v>1.1792596999999999E-10</v>
      </c>
      <c r="BA626" s="328">
        <v>1.4083579999999999E-12</v>
      </c>
      <c r="BB626" s="328">
        <v>3.2319905999999999E-9</v>
      </c>
      <c r="BC626" s="328">
        <v>2.3282448E-11</v>
      </c>
      <c r="BD626" s="328">
        <v>5.4598710000000003E-11</v>
      </c>
      <c r="BE626" s="328">
        <v>1.0646505E-6</v>
      </c>
      <c r="BF626" s="328">
        <v>2.7621064000000001E-6</v>
      </c>
      <c r="BG626" s="328">
        <v>2.7149668E-9</v>
      </c>
      <c r="BH626" s="329">
        <v>5.1626275000000001E-3</v>
      </c>
      <c r="BI626" s="329">
        <v>75.712924000000001</v>
      </c>
      <c r="BJ626" s="329">
        <v>0</v>
      </c>
      <c r="BK626" s="329">
        <v>0</v>
      </c>
      <c r="BL626" s="329">
        <v>0</v>
      </c>
      <c r="BM626" s="41"/>
      <c r="BN626" s="111">
        <v>4.3913893000000002E-2</v>
      </c>
      <c r="BO626" s="111">
        <v>3.9156690000000001E-3</v>
      </c>
      <c r="BP626" s="111">
        <v>2.0929415999999999E-2</v>
      </c>
      <c r="BQ626" s="111">
        <v>1.3779107E-4</v>
      </c>
      <c r="BR626" s="111">
        <v>4.5382690999999998E-3</v>
      </c>
      <c r="BS626" s="111">
        <v>6.0154385999999999E-4</v>
      </c>
      <c r="BT626" s="122">
        <v>1.3617806999999999E-6</v>
      </c>
      <c r="BU626" s="111">
        <v>9.1473228999999995E-4</v>
      </c>
      <c r="BV626" s="122">
        <v>8.4385172999999999E-5</v>
      </c>
      <c r="BW626" s="122">
        <v>9.3457246999999999E-5</v>
      </c>
      <c r="BX626" s="122">
        <v>2.6826250000000001E-5</v>
      </c>
      <c r="BY626" s="122">
        <v>1.9726000999999999E-6</v>
      </c>
      <c r="BZ626" s="122">
        <v>4.5458144000000002E-7</v>
      </c>
      <c r="CA626" s="111">
        <v>1.547201E-3</v>
      </c>
      <c r="CB626" s="111">
        <v>1.1092832E-2</v>
      </c>
      <c r="CC626" s="122">
        <v>2.7980630999999999E-5</v>
      </c>
      <c r="CD626" s="111">
        <v>0</v>
      </c>
      <c r="CE626" s="154"/>
      <c r="CF626" s="173"/>
      <c r="CG626" s="42" t="s">
        <v>1065</v>
      </c>
      <c r="CH626" s="42"/>
      <c r="CI626" s="42"/>
      <c r="CK626" s="50"/>
      <c r="CL626" s="41"/>
      <c r="CM626" s="41"/>
      <c r="CN626" s="41"/>
      <c r="CO626" s="41"/>
      <c r="CP626" s="41"/>
      <c r="CQ626" s="41"/>
      <c r="CR626" s="41"/>
      <c r="CS626" s="41"/>
      <c r="CT626" s="41"/>
      <c r="CU626" s="41"/>
      <c r="CV626" s="41"/>
      <c r="CW626" s="41"/>
    </row>
    <row r="627" spans="1:101" ht="14.5" customHeight="1">
      <c r="A627" s="41" t="s">
        <v>11268</v>
      </c>
      <c r="B627" s="119" t="s">
        <v>10796</v>
      </c>
      <c r="C627" s="120" t="str">
        <f t="shared" si="260"/>
        <v>A.100.24.114</v>
      </c>
      <c r="D627" s="135" t="s">
        <v>898</v>
      </c>
      <c r="E627" s="119" t="s">
        <v>6570</v>
      </c>
      <c r="F627" s="118" t="str">
        <f t="shared" si="261"/>
        <v>Gold trade mix (76% prim 24% sec)</v>
      </c>
      <c r="G627" s="118">
        <f t="shared" si="262"/>
        <v>25381.729884436339</v>
      </c>
      <c r="H627" s="118">
        <f t="shared" si="263"/>
        <v>670.58791872999996</v>
      </c>
      <c r="I627" s="118">
        <f t="shared" si="264"/>
        <v>2068.7709300000001</v>
      </c>
      <c r="J627" s="326">
        <f t="shared" si="265"/>
        <v>20808.767835706338</v>
      </c>
      <c r="K627" s="118">
        <v>1833.6032</v>
      </c>
      <c r="L627" s="118">
        <v>1446.0461</v>
      </c>
      <c r="M627" s="118">
        <v>155.95258000000001</v>
      </c>
      <c r="N627" s="118">
        <v>9.1645527999999992</v>
      </c>
      <c r="O627" s="118">
        <v>0.47233593000000001</v>
      </c>
      <c r="P627" s="118">
        <v>196.71469999999999</v>
      </c>
      <c r="Q627" s="118">
        <v>464.23633000000001</v>
      </c>
      <c r="R627" s="118">
        <v>466.77224999999999</v>
      </c>
      <c r="S627" s="118">
        <v>20658.09</v>
      </c>
      <c r="T627" s="118">
        <v>0</v>
      </c>
      <c r="U627" s="118">
        <v>150.67733999999999</v>
      </c>
      <c r="V627" s="118">
        <v>4.9570634E-4</v>
      </c>
      <c r="W627" s="118">
        <v>0</v>
      </c>
      <c r="X627" s="118">
        <v>0</v>
      </c>
      <c r="Y627" s="41"/>
      <c r="Z627" s="327">
        <f t="shared" si="266"/>
        <v>13786.49022556391</v>
      </c>
      <c r="AA627" s="41"/>
      <c r="AB627" s="111">
        <v>211109.4</v>
      </c>
      <c r="AC627" s="111">
        <v>184933.74</v>
      </c>
      <c r="AD627" s="111">
        <v>20428.056</v>
      </c>
      <c r="AE627" s="111">
        <v>0</v>
      </c>
      <c r="AF627" s="111">
        <v>5743.8284000000003</v>
      </c>
      <c r="AG627" s="111">
        <v>0.17820295</v>
      </c>
      <c r="AH627" s="111">
        <v>3.5921997999999999</v>
      </c>
      <c r="AI627" s="41"/>
      <c r="AJ627" s="114">
        <v>1047.4091000000001</v>
      </c>
      <c r="AK627" s="114">
        <v>1010.8465</v>
      </c>
      <c r="AL627" s="114">
        <v>19.480858000000001</v>
      </c>
      <c r="AM627" s="114">
        <v>17.081758000000001</v>
      </c>
      <c r="AN627" s="113">
        <f t="shared" si="267"/>
        <v>6.0602305900596176E-2</v>
      </c>
      <c r="AO627" s="112">
        <f t="shared" si="268"/>
        <v>7.2044594297039996E-5</v>
      </c>
      <c r="AP627" s="112">
        <f t="shared" si="269"/>
        <v>2392.4030400000001</v>
      </c>
      <c r="AQ627" s="329">
        <v>1.2795575E-2</v>
      </c>
      <c r="AR627" s="328">
        <v>3.8607399000000003E-5</v>
      </c>
      <c r="AS627" s="328">
        <v>1.0548066E-9</v>
      </c>
      <c r="AT627" s="328">
        <v>1.3906037000000001E-8</v>
      </c>
      <c r="AU627" s="328">
        <v>8.6305917999999998E-10</v>
      </c>
      <c r="AV627" s="328">
        <v>1.3615715E-6</v>
      </c>
      <c r="AW627" s="329">
        <v>2.6285108000000001E-2</v>
      </c>
      <c r="AX627" s="328">
        <v>2.9190462999999997E-7</v>
      </c>
      <c r="AY627" s="328">
        <v>3.0609270000000003E-5</v>
      </c>
      <c r="AZ627" s="328">
        <v>5.2044221999999997E-8</v>
      </c>
      <c r="BA627" s="328">
        <v>9.5705640999999993E-10</v>
      </c>
      <c r="BB627" s="328">
        <v>3.0630822E-7</v>
      </c>
      <c r="BC627" s="328">
        <v>1.7952002000000001E-6</v>
      </c>
      <c r="BD627" s="328">
        <v>3.7980457000000001E-7</v>
      </c>
      <c r="BE627" s="329">
        <v>1.3460256000000001E-4</v>
      </c>
      <c r="BF627" s="329">
        <v>2.1385643999999999E-2</v>
      </c>
      <c r="BG627" s="328">
        <v>6.5159202999999997E-10</v>
      </c>
      <c r="BH627" s="329">
        <v>655.88124000000005</v>
      </c>
      <c r="BI627" s="329">
        <v>1736.5218</v>
      </c>
      <c r="BJ627" s="329">
        <v>0</v>
      </c>
      <c r="BK627" s="329">
        <v>0</v>
      </c>
      <c r="BL627" s="329">
        <v>0</v>
      </c>
      <c r="BM627" s="41"/>
      <c r="BN627" s="111">
        <v>48.568142000000002</v>
      </c>
      <c r="BO627" s="111">
        <v>0.21110277999999999</v>
      </c>
      <c r="BP627" s="111">
        <v>0.38440392000000001</v>
      </c>
      <c r="BQ627" s="111">
        <v>5.4676233999999997E-2</v>
      </c>
      <c r="BR627" s="111">
        <v>0.17420769</v>
      </c>
      <c r="BS627" s="111">
        <v>3.0135651000000002E-3</v>
      </c>
      <c r="BT627" s="111">
        <v>1.3511419E-3</v>
      </c>
      <c r="BU627" s="111">
        <v>2.1953574999999999E-4</v>
      </c>
      <c r="BV627" s="111">
        <v>0.26397727999999998</v>
      </c>
      <c r="BW627" s="111">
        <v>0.30718788000000002</v>
      </c>
      <c r="BX627" s="122">
        <v>6.4382999999999998E-6</v>
      </c>
      <c r="BY627" s="122">
        <v>4.7342401999999998E-7</v>
      </c>
      <c r="BZ627" s="122">
        <v>1.0909955E-7</v>
      </c>
      <c r="CA627" s="111">
        <v>2.0815864999999999E-2</v>
      </c>
      <c r="CB627" s="111">
        <v>0.24938314</v>
      </c>
      <c r="CC627" s="111">
        <v>46.897796</v>
      </c>
      <c r="CD627" s="111">
        <v>0</v>
      </c>
      <c r="CE627" s="154"/>
      <c r="CF627" s="173"/>
      <c r="CG627" s="42" t="s">
        <v>897</v>
      </c>
      <c r="CH627" s="42"/>
      <c r="CI627" s="42"/>
      <c r="CK627" s="50"/>
      <c r="CL627" s="41"/>
      <c r="CM627" s="41"/>
      <c r="CN627" s="41"/>
      <c r="CO627" s="41"/>
      <c r="CP627" s="41"/>
      <c r="CQ627" s="41"/>
      <c r="CR627" s="41"/>
      <c r="CS627" s="41"/>
      <c r="CT627" s="41"/>
      <c r="CU627" s="41"/>
      <c r="CV627" s="41"/>
      <c r="CW627" s="41"/>
    </row>
    <row r="628" spans="1:101" ht="14.5" customHeight="1">
      <c r="A628" s="41" t="s">
        <v>11265</v>
      </c>
      <c r="B628" s="119" t="s">
        <v>10796</v>
      </c>
      <c r="C628" s="120" t="str">
        <f t="shared" si="260"/>
        <v>A.100.24.115</v>
      </c>
      <c r="D628" s="135" t="s">
        <v>898</v>
      </c>
      <c r="E628" s="119" t="s">
        <v>6570</v>
      </c>
      <c r="F628" s="118" t="str">
        <f t="shared" si="261"/>
        <v>Indium, CRM (EoL-RIR= 0%)</v>
      </c>
      <c r="G628" s="118">
        <f t="shared" si="262"/>
        <v>772.32676256000002</v>
      </c>
      <c r="H628" s="118">
        <f t="shared" si="263"/>
        <v>11.91138056</v>
      </c>
      <c r="I628" s="118">
        <f t="shared" si="264"/>
        <v>21.044486500000001</v>
      </c>
      <c r="J628" s="326">
        <f t="shared" si="265"/>
        <v>719.52769449999994</v>
      </c>
      <c r="K628" s="118">
        <v>19.843201000000001</v>
      </c>
      <c r="L628" s="118">
        <v>18.409496000000001</v>
      </c>
      <c r="M628" s="118">
        <v>1.2298051999999999</v>
      </c>
      <c r="N628" s="118">
        <v>0.14462356000000001</v>
      </c>
      <c r="O628" s="118">
        <v>0</v>
      </c>
      <c r="P628" s="118">
        <v>3.2691262000000001</v>
      </c>
      <c r="Q628" s="118">
        <v>8.4976307999999996</v>
      </c>
      <c r="R628" s="118">
        <v>1.4051853000000001</v>
      </c>
      <c r="S628" s="118">
        <v>716.89</v>
      </c>
      <c r="T628" s="118">
        <v>0</v>
      </c>
      <c r="U628" s="118">
        <v>2.6376944999999998</v>
      </c>
      <c r="V628" s="118">
        <v>0</v>
      </c>
      <c r="W628" s="118">
        <v>0</v>
      </c>
      <c r="X628" s="118">
        <v>0</v>
      </c>
      <c r="Y628" s="41"/>
      <c r="Z628" s="327">
        <f t="shared" si="266"/>
        <v>149.197</v>
      </c>
      <c r="AA628" s="41"/>
      <c r="AB628" s="111">
        <v>2078.3917999999999</v>
      </c>
      <c r="AC628" s="111">
        <v>1710.1998000000001</v>
      </c>
      <c r="AD628" s="111">
        <v>357.60500000000002</v>
      </c>
      <c r="AE628" s="111">
        <v>0</v>
      </c>
      <c r="AF628" s="111">
        <v>10.587</v>
      </c>
      <c r="AG628" s="111">
        <v>0</v>
      </c>
      <c r="AH628" s="111">
        <v>0</v>
      </c>
      <c r="AI628" s="41"/>
      <c r="AJ628" s="114">
        <v>12.145595999999999</v>
      </c>
      <c r="AK628" s="114">
        <v>11.602131999999999</v>
      </c>
      <c r="AL628" s="114">
        <v>0.25939563999999998</v>
      </c>
      <c r="AM628" s="114">
        <v>0.28406888000000002</v>
      </c>
      <c r="AN628" s="113">
        <f t="shared" si="267"/>
        <v>6.9557145530000004E-4</v>
      </c>
      <c r="AO628" s="112">
        <f t="shared" si="268"/>
        <v>9.593033998009999E-7</v>
      </c>
      <c r="AP628" s="112">
        <f t="shared" si="269"/>
        <v>39.785557999999995</v>
      </c>
      <c r="AQ628" s="329">
        <v>1.3845481999999999E-4</v>
      </c>
      <c r="AR628" s="328">
        <v>4.1775160000000003E-7</v>
      </c>
      <c r="AS628" s="328">
        <v>1.1413571000000001E-11</v>
      </c>
      <c r="AT628" s="329">
        <v>0</v>
      </c>
      <c r="AU628" s="329">
        <v>0</v>
      </c>
      <c r="AV628" s="328">
        <v>2.1483000000000001E-8</v>
      </c>
      <c r="AW628" s="329">
        <v>3.3433399999999999E-4</v>
      </c>
      <c r="AX628" s="328">
        <v>4.9085400000000001E-9</v>
      </c>
      <c r="AY628" s="328">
        <v>3.8944399999999998E-7</v>
      </c>
      <c r="AZ628" s="328">
        <v>1.8251199999999999E-10</v>
      </c>
      <c r="BA628" s="328">
        <v>1.0470719999999999E-11</v>
      </c>
      <c r="BB628" s="328">
        <v>1.4512833000000001E-7</v>
      </c>
      <c r="BC628" s="328">
        <v>6.9401331000000003E-10</v>
      </c>
      <c r="BD628" s="328">
        <v>1.1725202000000001E-9</v>
      </c>
      <c r="BE628" s="328">
        <v>2.5193823000000001E-6</v>
      </c>
      <c r="BF628" s="329">
        <v>2.2024176999999999E-4</v>
      </c>
      <c r="BG628" s="329">
        <v>0</v>
      </c>
      <c r="BH628" s="329">
        <v>23.7</v>
      </c>
      <c r="BI628" s="329">
        <v>16.085557999999999</v>
      </c>
      <c r="BJ628" s="329">
        <v>0</v>
      </c>
      <c r="BK628" s="329">
        <v>0</v>
      </c>
      <c r="BL628" s="329">
        <v>0</v>
      </c>
      <c r="BM628" s="41"/>
      <c r="BN628" s="111">
        <v>3.0269213999999999E-2</v>
      </c>
      <c r="BO628" s="111">
        <v>2.6849446000000001E-3</v>
      </c>
      <c r="BP628" s="111">
        <v>4.1600081999999998E-3</v>
      </c>
      <c r="BQ628" s="111">
        <v>1.6459889000000001E-4</v>
      </c>
      <c r="BR628" s="111">
        <v>2.2116812000000001E-3</v>
      </c>
      <c r="BS628" s="122">
        <v>3.1401120999999997E-5</v>
      </c>
      <c r="BT628" s="122">
        <v>4.7397018000000003E-6</v>
      </c>
      <c r="BU628" s="111">
        <v>0</v>
      </c>
      <c r="BV628" s="111">
        <v>4.3869371999999997E-3</v>
      </c>
      <c r="BW628" s="111">
        <v>5.6229317999999997E-3</v>
      </c>
      <c r="BX628" s="111">
        <v>0</v>
      </c>
      <c r="BY628" s="111">
        <v>0</v>
      </c>
      <c r="BZ628" s="111">
        <v>0</v>
      </c>
      <c r="CA628" s="111">
        <v>3.0299629999999998E-4</v>
      </c>
      <c r="CB628" s="111">
        <v>2.5227159999999999E-3</v>
      </c>
      <c r="CC628" s="111">
        <v>8.1762593000000005E-3</v>
      </c>
      <c r="CD628" s="111">
        <v>0</v>
      </c>
      <c r="CE628" s="154"/>
      <c r="CF628" s="173"/>
      <c r="CG628" s="42" t="s">
        <v>685</v>
      </c>
      <c r="CH628" s="42"/>
      <c r="CI628" s="42"/>
      <c r="CK628" s="50"/>
      <c r="CL628" s="41"/>
      <c r="CM628" s="41"/>
      <c r="CN628" s="41"/>
      <c r="CO628" s="41"/>
      <c r="CP628" s="41"/>
      <c r="CQ628" s="41"/>
      <c r="CR628" s="41"/>
      <c r="CS628" s="41"/>
      <c r="CT628" s="41"/>
      <c r="CU628" s="41"/>
      <c r="CV628" s="41"/>
      <c r="CW628" s="41"/>
    </row>
    <row r="629" spans="1:101" ht="14.5" customHeight="1">
      <c r="A629" s="41" t="s">
        <v>11262</v>
      </c>
      <c r="B629" s="119" t="s">
        <v>10796</v>
      </c>
      <c r="C629" s="120" t="str">
        <f t="shared" si="260"/>
        <v>A.100.24.116</v>
      </c>
      <c r="D629" s="135" t="s">
        <v>898</v>
      </c>
      <c r="E629" s="119" t="s">
        <v>6570</v>
      </c>
      <c r="F629" s="118" t="str">
        <f t="shared" si="261"/>
        <v>Lead (primary)</v>
      </c>
      <c r="G629" s="118">
        <f t="shared" si="262"/>
        <v>2.34277001433512</v>
      </c>
      <c r="H629" s="118">
        <f t="shared" si="263"/>
        <v>5.8331084699999994E-2</v>
      </c>
      <c r="I629" s="118">
        <f t="shared" si="264"/>
        <v>0.36618992</v>
      </c>
      <c r="J629" s="326">
        <f t="shared" si="265"/>
        <v>1.6666328096351202</v>
      </c>
      <c r="K629" s="118">
        <v>0.25161620000000001</v>
      </c>
      <c r="L629" s="118">
        <v>0.33066761</v>
      </c>
      <c r="M629" s="118">
        <v>2.1200038000000001E-2</v>
      </c>
      <c r="N629" s="118">
        <v>1.7607391999999999E-2</v>
      </c>
      <c r="O629" s="118">
        <v>1.6567505999999999E-2</v>
      </c>
      <c r="P629" s="118">
        <v>4.7356269999999998E-4</v>
      </c>
      <c r="Q629" s="118">
        <v>2.3682623999999999E-2</v>
      </c>
      <c r="R629" s="118">
        <v>1.4322272E-2</v>
      </c>
      <c r="S629" s="118">
        <v>1.6247727000000001</v>
      </c>
      <c r="T629" s="118">
        <v>1.1395313000000001E-2</v>
      </c>
      <c r="U629" s="118">
        <v>3.0464626000000002E-2</v>
      </c>
      <c r="V629" s="330">
        <v>1.7063512E-7</v>
      </c>
      <c r="W629" s="118">
        <v>0</v>
      </c>
      <c r="X629" s="118">
        <v>0</v>
      </c>
      <c r="Y629" s="41"/>
      <c r="Z629" s="327">
        <f t="shared" si="266"/>
        <v>1.8918511278195489</v>
      </c>
      <c r="AA629" s="41"/>
      <c r="AB629" s="111">
        <v>29.517326000000001</v>
      </c>
      <c r="AC629" s="111">
        <v>24.310700000000001</v>
      </c>
      <c r="AD629" s="111">
        <v>4.1302363</v>
      </c>
      <c r="AE629" s="111">
        <v>0</v>
      </c>
      <c r="AF629" s="111">
        <v>6.4276969999999998E-4</v>
      </c>
      <c r="AG629" s="111">
        <v>3.4630098999999998E-3</v>
      </c>
      <c r="AH629" s="111">
        <v>1.0722843</v>
      </c>
      <c r="AI629" s="41"/>
      <c r="AJ629" s="114">
        <v>0.14638770000000001</v>
      </c>
      <c r="AK629" s="114">
        <v>0.14142785999999999</v>
      </c>
      <c r="AL629" s="114">
        <v>3.5340349E-3</v>
      </c>
      <c r="AM629" s="114">
        <v>1.4258105E-3</v>
      </c>
      <c r="AN629" s="113">
        <f t="shared" si="267"/>
        <v>8.478888253780002E-6</v>
      </c>
      <c r="AO629" s="112">
        <f t="shared" si="268"/>
        <v>1.30696557320121E-8</v>
      </c>
      <c r="AP629" s="112">
        <f t="shared" si="269"/>
        <v>0.19969334699999999</v>
      </c>
      <c r="AQ629" s="328">
        <v>1.7740601E-6</v>
      </c>
      <c r="AR629" s="328">
        <v>5.3533868000000001E-9</v>
      </c>
      <c r="AS629" s="328">
        <v>1.4623374000000001E-13</v>
      </c>
      <c r="AT629" s="328">
        <v>2.6313383999999999E-10</v>
      </c>
      <c r="AU629" s="328">
        <v>5.8592233999999996E-10</v>
      </c>
      <c r="AV629" s="328">
        <v>2.6181245999999999E-9</v>
      </c>
      <c r="AW629" s="328">
        <v>6.2559533000000003E-6</v>
      </c>
      <c r="AX629" s="328">
        <v>3.7387157999999998E-10</v>
      </c>
      <c r="AY629" s="328">
        <v>7.2157066999999999E-9</v>
      </c>
      <c r="AZ629" s="328">
        <v>2.3273676999999999E-12</v>
      </c>
      <c r="BA629" s="328">
        <v>9.5209721000000002E-15</v>
      </c>
      <c r="BB629" s="328">
        <v>1.1734831000000001E-10</v>
      </c>
      <c r="BC629" s="328">
        <v>5.1698716000000002E-12</v>
      </c>
      <c r="BD629" s="328">
        <v>1.6893479999999999E-12</v>
      </c>
      <c r="BE629" s="328">
        <v>1.0298613000000001E-8</v>
      </c>
      <c r="BF629" s="328">
        <v>4.3510906000000001E-7</v>
      </c>
      <c r="BG629" s="329">
        <v>0</v>
      </c>
      <c r="BH629" s="329">
        <v>9.3504116999999998E-2</v>
      </c>
      <c r="BI629" s="329">
        <v>0.10618923</v>
      </c>
      <c r="BJ629" s="329">
        <v>0</v>
      </c>
      <c r="BK629" s="329">
        <v>0</v>
      </c>
      <c r="BL629" s="329">
        <v>0</v>
      </c>
      <c r="BM629" s="41"/>
      <c r="BN629" s="111">
        <v>5.7449292000000002E-3</v>
      </c>
      <c r="BO629" s="122">
        <v>5.0603112999999999E-5</v>
      </c>
      <c r="BP629" s="122">
        <v>5.2749827999999998E-5</v>
      </c>
      <c r="BQ629" s="122">
        <v>1.6852828000000001E-6</v>
      </c>
      <c r="BR629" s="122">
        <v>5.5387045E-5</v>
      </c>
      <c r="BS629" s="122">
        <v>1.6958326E-6</v>
      </c>
      <c r="BT629" s="122">
        <v>6.6833230999999998E-9</v>
      </c>
      <c r="BU629" s="122">
        <v>2.5666254999999999E-6</v>
      </c>
      <c r="BV629" s="122">
        <v>6.3548779999999999E-7</v>
      </c>
      <c r="BW629" s="122">
        <v>1.5670930000000001E-5</v>
      </c>
      <c r="BX629" s="122">
        <v>1.6596913E-6</v>
      </c>
      <c r="BY629" s="111">
        <v>0</v>
      </c>
      <c r="BZ629" s="122">
        <v>1.0878211E-7</v>
      </c>
      <c r="CA629" s="122">
        <v>6.7233916999999998E-6</v>
      </c>
      <c r="CB629" s="122">
        <v>3.4325939000000003E-5</v>
      </c>
      <c r="CC629" s="111">
        <v>5.5211106000000003E-3</v>
      </c>
      <c r="CD629" s="111">
        <v>0</v>
      </c>
      <c r="CE629" s="154"/>
      <c r="CF629" s="173"/>
      <c r="CG629" s="42" t="s">
        <v>1271</v>
      </c>
      <c r="CH629" s="42"/>
      <c r="CI629" s="42"/>
      <c r="CK629" s="50"/>
      <c r="CL629" s="41"/>
      <c r="CM629" s="41"/>
      <c r="CN629" s="41"/>
      <c r="CO629" s="41"/>
      <c r="CP629" s="41"/>
      <c r="CQ629" s="41"/>
      <c r="CR629" s="41"/>
      <c r="CS629" s="41"/>
      <c r="CT629" s="41"/>
      <c r="CU629" s="41"/>
      <c r="CV629" s="41"/>
      <c r="CW629" s="41"/>
    </row>
    <row r="630" spans="1:101" ht="14.5" customHeight="1">
      <c r="A630" s="41" t="s">
        <v>11259</v>
      </c>
      <c r="B630" s="119" t="s">
        <v>10796</v>
      </c>
      <c r="C630" s="120" t="str">
        <f t="shared" si="260"/>
        <v>A.100.24.117</v>
      </c>
      <c r="D630" s="135" t="s">
        <v>898</v>
      </c>
      <c r="E630" s="119" t="s">
        <v>6570</v>
      </c>
      <c r="F630" s="118" t="str">
        <f t="shared" si="261"/>
        <v>Lead (secondary)</v>
      </c>
      <c r="G630" s="118">
        <f t="shared" si="262"/>
        <v>9.6493965643400001E-2</v>
      </c>
      <c r="H630" s="118">
        <f t="shared" si="263"/>
        <v>3.8745006990000001E-3</v>
      </c>
      <c r="I630" s="118">
        <f t="shared" si="264"/>
        <v>6.4861051500000001E-3</v>
      </c>
      <c r="J630" s="326">
        <f t="shared" si="265"/>
        <v>5.2250897944000002E-3</v>
      </c>
      <c r="K630" s="118">
        <v>8.0908270000000004E-2</v>
      </c>
      <c r="L630" s="118">
        <v>2.2962146999999998E-3</v>
      </c>
      <c r="M630" s="118">
        <v>3.8192408000000001E-3</v>
      </c>
      <c r="N630" s="118">
        <v>3.2012538000000001E-3</v>
      </c>
      <c r="O630" s="118">
        <v>4.8432009999999998E-4</v>
      </c>
      <c r="P630" s="330">
        <v>5.4681508999999999E-5</v>
      </c>
      <c r="Q630" s="118">
        <v>1.3424528999999999E-4</v>
      </c>
      <c r="R630" s="118">
        <v>3.7064965000000003E-4</v>
      </c>
      <c r="S630" s="118">
        <v>1.6046920000000001E-4</v>
      </c>
      <c r="T630" s="118">
        <v>4.3388532000000002E-3</v>
      </c>
      <c r="U630" s="118">
        <v>7.0639864000000005E-4</v>
      </c>
      <c r="V630" s="330">
        <v>1.8046519999999999E-5</v>
      </c>
      <c r="W630" s="330">
        <v>1.3222344000000001E-6</v>
      </c>
      <c r="X630" s="118">
        <v>0</v>
      </c>
      <c r="Y630" s="41"/>
      <c r="Z630" s="327">
        <f t="shared" si="266"/>
        <v>0.60833285714285712</v>
      </c>
      <c r="AA630" s="41"/>
      <c r="AB630" s="111">
        <v>8.6185756999999992</v>
      </c>
      <c r="AC630" s="111">
        <v>8.5025034999999995</v>
      </c>
      <c r="AD630" s="111">
        <v>9.5769744000000004E-2</v>
      </c>
      <c r="AE630" s="111">
        <v>0</v>
      </c>
      <c r="AF630" s="111">
        <v>4.3340457999999999E-4</v>
      </c>
      <c r="AG630" s="111">
        <v>1.387103E-3</v>
      </c>
      <c r="AH630" s="111">
        <v>1.8481892E-2</v>
      </c>
      <c r="AI630" s="41"/>
      <c r="AJ630" s="114">
        <v>1.1949952999999999E-2</v>
      </c>
      <c r="AK630" s="114">
        <v>1.0997872000000001E-2</v>
      </c>
      <c r="AL630" s="114">
        <v>5.1823970999999996E-4</v>
      </c>
      <c r="AM630" s="114">
        <v>4.3384119000000002E-4</v>
      </c>
      <c r="AN630" s="113">
        <f t="shared" si="267"/>
        <v>6.5934484766110004E-7</v>
      </c>
      <c r="AO630" s="112">
        <f t="shared" si="268"/>
        <v>1.9165669841579755E-9</v>
      </c>
      <c r="AP630" s="112">
        <f t="shared" si="269"/>
        <v>6.0762072232000003E-2</v>
      </c>
      <c r="AQ630" s="328">
        <v>5.7298993999999999E-7</v>
      </c>
      <c r="AR630" s="328">
        <v>1.7291617E-9</v>
      </c>
      <c r="AS630" s="328">
        <v>4.7229547999999997E-14</v>
      </c>
      <c r="AT630" s="328">
        <v>3.9823166000000003E-11</v>
      </c>
      <c r="AU630" s="328">
        <v>4.7673541000000002E-12</v>
      </c>
      <c r="AV630" s="328">
        <v>4.7601393999999997E-10</v>
      </c>
      <c r="AW630" s="328">
        <v>8.4103480000000003E-8</v>
      </c>
      <c r="AX630" s="328">
        <v>6.8895267999999998E-11</v>
      </c>
      <c r="AY630" s="328">
        <v>8.9108494E-11</v>
      </c>
      <c r="AZ630" s="328">
        <v>7.8374094999999999E-14</v>
      </c>
      <c r="BA630" s="328">
        <v>1.1062547999999999E-15</v>
      </c>
      <c r="BB630" s="328">
        <v>1.4227662999999999E-13</v>
      </c>
      <c r="BC630" s="328">
        <v>7.8511519000000002E-15</v>
      </c>
      <c r="BD630" s="328">
        <v>7.5213634999999998E-15</v>
      </c>
      <c r="BE630" s="328">
        <v>5.7280784E-10</v>
      </c>
      <c r="BF630" s="328">
        <v>1.1323796000000001E-9</v>
      </c>
      <c r="BG630" s="328">
        <v>2.8961263000000001E-11</v>
      </c>
      <c r="BH630" s="328">
        <v>1.2622232E-5</v>
      </c>
      <c r="BI630" s="329">
        <v>6.0749450000000003E-2</v>
      </c>
      <c r="BJ630" s="328">
        <v>2.5635761E-11</v>
      </c>
      <c r="BK630" s="328">
        <v>1.5589314E-13</v>
      </c>
      <c r="BL630" s="328">
        <v>6.9747746999999995E-18</v>
      </c>
      <c r="BM630" s="41"/>
      <c r="BN630" s="122">
        <v>3.0318235999999999E-5</v>
      </c>
      <c r="BO630" s="122">
        <v>7.6807505000000002E-7</v>
      </c>
      <c r="BP630" s="122">
        <v>1.6961934000000001E-5</v>
      </c>
      <c r="BQ630" s="122">
        <v>4.3599072000000002E-8</v>
      </c>
      <c r="BR630" s="122">
        <v>8.1917014999999996E-7</v>
      </c>
      <c r="BS630" s="122">
        <v>3.0153160000000001E-7</v>
      </c>
      <c r="BT630" s="122">
        <v>5.7311237999999995E-10</v>
      </c>
      <c r="BU630" s="122">
        <v>4.6520483999999999E-7</v>
      </c>
      <c r="BV630" s="122">
        <v>7.3378735000000003E-8</v>
      </c>
      <c r="BW630" s="122">
        <v>8.8830889999999995E-8</v>
      </c>
      <c r="BX630" s="122">
        <v>3.5814579999999999E-8</v>
      </c>
      <c r="BY630" s="122">
        <v>1.9088894999999999E-8</v>
      </c>
      <c r="BZ630" s="122">
        <v>6.3297334999999997E-10</v>
      </c>
      <c r="CA630" s="122">
        <v>7.4858121000000005E-7</v>
      </c>
      <c r="CB630" s="122">
        <v>9.9566958999999998E-6</v>
      </c>
      <c r="CC630" s="122">
        <v>3.1444763999999999E-8</v>
      </c>
      <c r="CD630" s="122">
        <v>3.6802002999999999E-9</v>
      </c>
      <c r="CE630" s="154"/>
      <c r="CF630" s="173"/>
      <c r="CG630" s="42" t="s">
        <v>1066</v>
      </c>
      <c r="CH630" s="42"/>
      <c r="CI630" s="42"/>
      <c r="CK630" s="50"/>
      <c r="CL630" s="41"/>
      <c r="CM630" s="41"/>
      <c r="CN630" s="41"/>
      <c r="CO630" s="41"/>
      <c r="CP630" s="41"/>
      <c r="CQ630" s="41"/>
      <c r="CR630" s="41"/>
      <c r="CS630" s="41"/>
      <c r="CT630" s="41"/>
      <c r="CU630" s="41"/>
      <c r="CV630" s="41"/>
      <c r="CW630" s="41"/>
    </row>
    <row r="631" spans="1:101" ht="14.5" customHeight="1">
      <c r="A631" s="41" t="s">
        <v>11256</v>
      </c>
      <c r="B631" s="119" t="s">
        <v>10796</v>
      </c>
      <c r="C631" s="120" t="str">
        <f t="shared" si="260"/>
        <v>A.100.24.118</v>
      </c>
      <c r="D631" s="135" t="s">
        <v>898</v>
      </c>
      <c r="E631" s="119" t="s">
        <v>6570</v>
      </c>
      <c r="F631" s="118" t="str">
        <f t="shared" si="261"/>
        <v>Lead trade mix ( 20% prim 80% sec)</v>
      </c>
      <c r="G631" s="118">
        <f t="shared" si="262"/>
        <v>0.54574917388049993</v>
      </c>
      <c r="H631" s="118">
        <f t="shared" si="263"/>
        <v>1.4765817249999999E-2</v>
      </c>
      <c r="I631" s="118">
        <f t="shared" si="264"/>
        <v>7.8426868200000013E-2</v>
      </c>
      <c r="J631" s="326">
        <f t="shared" si="265"/>
        <v>0.33750663843049994</v>
      </c>
      <c r="K631" s="118">
        <v>0.11504985</v>
      </c>
      <c r="L631" s="118">
        <v>6.7970494000000006E-2</v>
      </c>
      <c r="M631" s="118">
        <v>7.2954001000000001E-3</v>
      </c>
      <c r="N631" s="118">
        <v>6.0824814E-3</v>
      </c>
      <c r="O631" s="118">
        <v>3.7009572E-3</v>
      </c>
      <c r="P631" s="118">
        <v>1.3845774999999999E-4</v>
      </c>
      <c r="Q631" s="118">
        <v>4.8439208999999997E-3</v>
      </c>
      <c r="R631" s="118">
        <v>3.1609741E-3</v>
      </c>
      <c r="S631" s="118">
        <v>0.32508292</v>
      </c>
      <c r="T631" s="118">
        <v>5.7501451000000004E-3</v>
      </c>
      <c r="U631" s="118">
        <v>6.6580442000000002E-3</v>
      </c>
      <c r="V631" s="330">
        <v>1.4471343000000001E-5</v>
      </c>
      <c r="W631" s="330">
        <v>1.0577875E-6</v>
      </c>
      <c r="X631" s="118">
        <v>0</v>
      </c>
      <c r="Y631" s="41"/>
      <c r="Z631" s="327">
        <f t="shared" si="266"/>
        <v>0.86503646616541341</v>
      </c>
      <c r="AA631" s="41"/>
      <c r="AB631" s="111">
        <v>12.798325999999999</v>
      </c>
      <c r="AC631" s="111">
        <v>11.664142999999999</v>
      </c>
      <c r="AD631" s="111">
        <v>0.90266305999999996</v>
      </c>
      <c r="AE631" s="111">
        <v>0</v>
      </c>
      <c r="AF631" s="111">
        <v>4.7527760000000001E-4</v>
      </c>
      <c r="AG631" s="111">
        <v>1.8022844000000001E-3</v>
      </c>
      <c r="AH631" s="111">
        <v>0.22924237</v>
      </c>
      <c r="AI631" s="41"/>
      <c r="AJ631" s="114">
        <v>3.8837503000000002E-2</v>
      </c>
      <c r="AK631" s="114">
        <v>3.7083868999999998E-2</v>
      </c>
      <c r="AL631" s="114">
        <v>1.1213988000000001E-3</v>
      </c>
      <c r="AM631" s="114">
        <v>6.3223505E-4</v>
      </c>
      <c r="AN631" s="113">
        <f t="shared" si="267"/>
        <v>2.2232534832189998E-6</v>
      </c>
      <c r="AO631" s="112">
        <f t="shared" si="268"/>
        <v>4.1471846783731197E-9</v>
      </c>
      <c r="AP631" s="112">
        <f t="shared" si="269"/>
        <v>8.8548326000000011E-2</v>
      </c>
      <c r="AQ631" s="328">
        <v>8.1320397E-7</v>
      </c>
      <c r="AR631" s="328">
        <v>2.4540067000000001E-9</v>
      </c>
      <c r="AS631" s="328">
        <v>6.7030385000000006E-14</v>
      </c>
      <c r="AT631" s="328">
        <v>8.4485299999999998E-11</v>
      </c>
      <c r="AU631" s="328">
        <v>1.2099835000000001E-10</v>
      </c>
      <c r="AV631" s="328">
        <v>9.0443605999999996E-10</v>
      </c>
      <c r="AW631" s="328">
        <v>1.3184734E-6</v>
      </c>
      <c r="AX631" s="328">
        <v>1.2989053000000001E-10</v>
      </c>
      <c r="AY631" s="328">
        <v>1.5144280999999999E-9</v>
      </c>
      <c r="AZ631" s="328">
        <v>5.2817282000000003E-13</v>
      </c>
      <c r="BA631" s="328">
        <v>2.7891983E-15</v>
      </c>
      <c r="BB631" s="328">
        <v>2.3583482999999998E-11</v>
      </c>
      <c r="BC631" s="328">
        <v>1.0402551999999999E-12</v>
      </c>
      <c r="BD631" s="328">
        <v>3.4388668E-13</v>
      </c>
      <c r="BE631" s="328">
        <v>2.5179688999999998E-9</v>
      </c>
      <c r="BF631" s="328">
        <v>8.7927715999999994E-8</v>
      </c>
      <c r="BG631" s="328">
        <v>2.3169011E-11</v>
      </c>
      <c r="BH631" s="329">
        <v>1.8710920999999998E-2</v>
      </c>
      <c r="BI631" s="329">
        <v>6.9837405000000005E-2</v>
      </c>
      <c r="BJ631" s="328">
        <v>2.0508609E-11</v>
      </c>
      <c r="BK631" s="328">
        <v>1.2471450999999999E-13</v>
      </c>
      <c r="BL631" s="328">
        <v>5.5798198000000003E-18</v>
      </c>
      <c r="BM631" s="41"/>
      <c r="BN631" s="111">
        <v>1.1732404E-3</v>
      </c>
      <c r="BO631" s="122">
        <v>1.0735083E-5</v>
      </c>
      <c r="BP631" s="122">
        <v>2.4119513000000001E-5</v>
      </c>
      <c r="BQ631" s="122">
        <v>3.7193580999999998E-7</v>
      </c>
      <c r="BR631" s="122">
        <v>1.1732745E-5</v>
      </c>
      <c r="BS631" s="122">
        <v>5.8039179999999999E-7</v>
      </c>
      <c r="BT631" s="122">
        <v>1.7951544999999999E-9</v>
      </c>
      <c r="BU631" s="122">
        <v>8.8548897000000005E-7</v>
      </c>
      <c r="BV631" s="122">
        <v>1.8580054999999999E-7</v>
      </c>
      <c r="BW631" s="122">
        <v>3.2052506999999999E-6</v>
      </c>
      <c r="BX631" s="122">
        <v>3.6058992999999999E-7</v>
      </c>
      <c r="BY631" s="122">
        <v>1.5271115999999999E-8</v>
      </c>
      <c r="BZ631" s="122">
        <v>2.2262800000000001E-8</v>
      </c>
      <c r="CA631" s="122">
        <v>1.9435433000000001E-6</v>
      </c>
      <c r="CB631" s="122">
        <v>1.4830544E-5</v>
      </c>
      <c r="CC631" s="111">
        <v>1.1042472999999999E-3</v>
      </c>
      <c r="CD631" s="122">
        <v>2.9441602E-9</v>
      </c>
      <c r="CE631" s="154"/>
      <c r="CF631" s="173"/>
      <c r="CG631" s="42" t="s">
        <v>897</v>
      </c>
      <c r="CH631" s="42"/>
      <c r="CI631" s="42"/>
      <c r="CK631" s="50"/>
      <c r="CL631" s="41"/>
      <c r="CM631" s="41"/>
      <c r="CN631" s="41"/>
      <c r="CO631" s="41"/>
      <c r="CP631" s="41"/>
      <c r="CQ631" s="41"/>
      <c r="CR631" s="41"/>
      <c r="CS631" s="41"/>
      <c r="CT631" s="41"/>
      <c r="CU631" s="41"/>
      <c r="CV631" s="41"/>
      <c r="CW631" s="41"/>
    </row>
    <row r="632" spans="1:101" ht="14.5" customHeight="1">
      <c r="A632" s="41" t="s">
        <v>11253</v>
      </c>
      <c r="B632" s="119" t="s">
        <v>10796</v>
      </c>
      <c r="C632" s="120" t="str">
        <f t="shared" si="260"/>
        <v>A.100.24.119</v>
      </c>
      <c r="D632" s="135" t="s">
        <v>898</v>
      </c>
      <c r="E632" s="119" t="s">
        <v>6570</v>
      </c>
      <c r="F632" s="118" t="str">
        <f t="shared" si="261"/>
        <v>Lithium (EoL-RIR = 0%)</v>
      </c>
      <c r="G632" s="118">
        <f t="shared" si="262"/>
        <v>9.2616644035999993</v>
      </c>
      <c r="H632" s="118">
        <f t="shared" si="263"/>
        <v>0.13401201660000001</v>
      </c>
      <c r="I632" s="118">
        <f t="shared" si="264"/>
        <v>0.860205887</v>
      </c>
      <c r="J632" s="326">
        <f t="shared" si="265"/>
        <v>5.8276944999999998</v>
      </c>
      <c r="K632" s="118">
        <v>2.4397519999999999</v>
      </c>
      <c r="L632" s="118">
        <v>0.63035235000000001</v>
      </c>
      <c r="M632" s="118">
        <v>3.3725476999999997E-2</v>
      </c>
      <c r="N632" s="118">
        <v>4.7985696000000001E-3</v>
      </c>
      <c r="O632" s="118">
        <v>0</v>
      </c>
      <c r="P632" s="118">
        <v>0.1093488</v>
      </c>
      <c r="Q632" s="118">
        <v>1.9864646999999999E-2</v>
      </c>
      <c r="R632" s="118">
        <v>0.19612805999999999</v>
      </c>
      <c r="S632" s="118">
        <v>3.19</v>
      </c>
      <c r="T632" s="118">
        <v>0</v>
      </c>
      <c r="U632" s="118">
        <v>2.6376944999999998</v>
      </c>
      <c r="V632" s="118">
        <v>0</v>
      </c>
      <c r="W632" s="118">
        <v>0</v>
      </c>
      <c r="X632" s="118">
        <v>0</v>
      </c>
      <c r="Y632" s="41"/>
      <c r="Z632" s="327">
        <f t="shared" si="266"/>
        <v>18.343999999999998</v>
      </c>
      <c r="AA632" s="41"/>
      <c r="AB632" s="111">
        <v>2078.3917999999999</v>
      </c>
      <c r="AC632" s="111">
        <v>1710.1998000000001</v>
      </c>
      <c r="AD632" s="111">
        <v>357.60500000000002</v>
      </c>
      <c r="AE632" s="111">
        <v>0</v>
      </c>
      <c r="AF632" s="111">
        <v>10.587</v>
      </c>
      <c r="AG632" s="111">
        <v>0</v>
      </c>
      <c r="AH632" s="111">
        <v>0</v>
      </c>
      <c r="AI632" s="41"/>
      <c r="AJ632" s="114">
        <v>0.61655605999999996</v>
      </c>
      <c r="AK632" s="114">
        <v>0.47615368000000002</v>
      </c>
      <c r="AL632" s="114">
        <v>1.7554693999999999E-2</v>
      </c>
      <c r="AM632" s="114">
        <v>0.12284768</v>
      </c>
      <c r="AN632" s="113">
        <f t="shared" si="267"/>
        <v>2.8546383943E-5</v>
      </c>
      <c r="AO632" s="112">
        <f t="shared" si="268"/>
        <v>6.4921204169839994E-8</v>
      </c>
      <c r="AP632" s="112">
        <f t="shared" si="269"/>
        <v>17.205558</v>
      </c>
      <c r="AQ632" s="328">
        <v>1.7023232000000001E-5</v>
      </c>
      <c r="AR632" s="328">
        <v>5.1363199999999999E-8</v>
      </c>
      <c r="AS632" s="328">
        <v>1.403316E-12</v>
      </c>
      <c r="AT632" s="329">
        <v>0</v>
      </c>
      <c r="AU632" s="329">
        <v>0</v>
      </c>
      <c r="AV632" s="328">
        <v>7.1279999999999996E-10</v>
      </c>
      <c r="AW632" s="328">
        <v>1.1447800000000001E-5</v>
      </c>
      <c r="AX632" s="328">
        <v>1.62864E-10</v>
      </c>
      <c r="AY632" s="328">
        <v>1.3334800000000001E-8</v>
      </c>
      <c r="AZ632" s="328">
        <v>1.6506600000000002E-11</v>
      </c>
      <c r="BA632" s="328">
        <v>1.47318E-13</v>
      </c>
      <c r="BB632" s="328">
        <v>4.0784923999999999E-11</v>
      </c>
      <c r="BC632" s="328">
        <v>1.0475149E-12</v>
      </c>
      <c r="BD632" s="328">
        <v>4.5049694000000002E-13</v>
      </c>
      <c r="BE632" s="328">
        <v>2.5548624999999999E-8</v>
      </c>
      <c r="BF632" s="328">
        <v>4.9090517999999998E-8</v>
      </c>
      <c r="BG632" s="329">
        <v>0</v>
      </c>
      <c r="BH632" s="329">
        <v>1.1200000000000001</v>
      </c>
      <c r="BI632" s="329">
        <v>16.085557999999999</v>
      </c>
      <c r="BJ632" s="329">
        <v>0</v>
      </c>
      <c r="BK632" s="329">
        <v>0</v>
      </c>
      <c r="BL632" s="329">
        <v>0</v>
      </c>
      <c r="BM632" s="41"/>
      <c r="BN632" s="111">
        <v>3.4094713E-3</v>
      </c>
      <c r="BO632" s="122">
        <v>9.1934140000000001E-5</v>
      </c>
      <c r="BP632" s="111">
        <v>5.1147938999999997E-4</v>
      </c>
      <c r="BQ632" s="122">
        <v>2.2973810000000001E-5</v>
      </c>
      <c r="BR632" s="122">
        <v>7.5729312000000006E-5</v>
      </c>
      <c r="BS632" s="122">
        <v>4.4193168999999998E-7</v>
      </c>
      <c r="BT632" s="122">
        <v>4.2866421E-7</v>
      </c>
      <c r="BU632" s="111">
        <v>0</v>
      </c>
      <c r="BV632" s="111">
        <v>1.4673839E-4</v>
      </c>
      <c r="BW632" s="122">
        <v>1.3144552999999999E-5</v>
      </c>
      <c r="BX632" s="111">
        <v>0</v>
      </c>
      <c r="BY632" s="111">
        <v>0</v>
      </c>
      <c r="BZ632" s="111">
        <v>0</v>
      </c>
      <c r="CA632" s="122">
        <v>1.0238233E-5</v>
      </c>
      <c r="CB632" s="111">
        <v>2.5227159999999999E-3</v>
      </c>
      <c r="CC632" s="122">
        <v>1.3646877E-5</v>
      </c>
      <c r="CD632" s="111">
        <v>0</v>
      </c>
      <c r="CE632" s="154"/>
      <c r="CF632" s="173"/>
      <c r="CG632" s="42" t="s">
        <v>685</v>
      </c>
      <c r="CH632" s="42"/>
      <c r="CI632" s="42"/>
      <c r="CK632" s="50"/>
      <c r="CL632" s="41"/>
      <c r="CM632" s="41"/>
      <c r="CN632" s="41"/>
      <c r="CO632" s="41"/>
      <c r="CP632" s="41"/>
      <c r="CQ632" s="41"/>
      <c r="CR632" s="41"/>
      <c r="CS632" s="41"/>
      <c r="CT632" s="41"/>
      <c r="CU632" s="41"/>
      <c r="CV632" s="41"/>
      <c r="CW632" s="41"/>
    </row>
    <row r="633" spans="1:101" ht="14.5" customHeight="1">
      <c r="A633" s="41" t="s">
        <v>11250</v>
      </c>
      <c r="B633" s="119" t="s">
        <v>10796</v>
      </c>
      <c r="C633" s="120" t="str">
        <f t="shared" si="260"/>
        <v>A.100.24.120</v>
      </c>
      <c r="D633" s="135" t="s">
        <v>898</v>
      </c>
      <c r="E633" s="119" t="s">
        <v>6570</v>
      </c>
      <c r="F633" s="118" t="str">
        <f t="shared" si="261"/>
        <v>Magnesium, CRM (primary)</v>
      </c>
      <c r="G633" s="118">
        <f t="shared" si="262"/>
        <v>4.0986166077099995</v>
      </c>
      <c r="H633" s="118">
        <f t="shared" si="263"/>
        <v>0.15406240629999998</v>
      </c>
      <c r="I633" s="118">
        <f t="shared" si="264"/>
        <v>0.25658830700000002</v>
      </c>
      <c r="J633" s="326">
        <f t="shared" si="265"/>
        <v>0.16628719440999998</v>
      </c>
      <c r="K633" s="118">
        <v>3.5216786999999998</v>
      </c>
      <c r="L633" s="118">
        <v>9.2084502999999998E-2</v>
      </c>
      <c r="M633" s="118">
        <v>0.15087564000000001</v>
      </c>
      <c r="N633" s="118">
        <v>0.12966201999999999</v>
      </c>
      <c r="O633" s="118">
        <v>1.9950836999999999E-2</v>
      </c>
      <c r="P633" s="118">
        <v>2.3765425999999999E-3</v>
      </c>
      <c r="Q633" s="118">
        <v>2.0730066999999999E-3</v>
      </c>
      <c r="R633" s="118">
        <v>1.3628164E-2</v>
      </c>
      <c r="S633" s="118">
        <v>0.13488955999999999</v>
      </c>
      <c r="T633" s="118">
        <v>0</v>
      </c>
      <c r="U633" s="118">
        <v>3.1294216999999999E-2</v>
      </c>
      <c r="V633" s="118">
        <v>1.0341741E-4</v>
      </c>
      <c r="W633" s="118">
        <v>0</v>
      </c>
      <c r="X633" s="118">
        <v>0</v>
      </c>
      <c r="Y633" s="41"/>
      <c r="Z633" s="327">
        <f t="shared" si="266"/>
        <v>26.47878721804511</v>
      </c>
      <c r="AA633" s="41"/>
      <c r="AB633" s="111">
        <v>372.99437</v>
      </c>
      <c r="AC633" s="111">
        <v>367.88914999999997</v>
      </c>
      <c r="AD633" s="111">
        <v>4.2427083000000003</v>
      </c>
      <c r="AE633" s="111">
        <v>0</v>
      </c>
      <c r="AF633" s="111">
        <v>0</v>
      </c>
      <c r="AG633" s="111">
        <v>4.2477490999999999E-2</v>
      </c>
      <c r="AH633" s="111">
        <v>0.82003957000000005</v>
      </c>
      <c r="AI633" s="41"/>
      <c r="AJ633" s="114">
        <v>0.51578334000000003</v>
      </c>
      <c r="AK633" s="114">
        <v>0.47391274999999999</v>
      </c>
      <c r="AL633" s="114">
        <v>2.2110795999999999E-2</v>
      </c>
      <c r="AM633" s="114">
        <v>1.9759799000000002E-2</v>
      </c>
      <c r="AN633" s="113">
        <f t="shared" si="267"/>
        <v>2.841203547511E-5</v>
      </c>
      <c r="AO633" s="112">
        <f t="shared" si="268"/>
        <v>8.1770694742296013E-8</v>
      </c>
      <c r="AP633" s="112">
        <f t="shared" si="269"/>
        <v>2.7674787899999997</v>
      </c>
      <c r="AQ633" s="328">
        <v>2.4951165E-5</v>
      </c>
      <c r="AR633" s="328">
        <v>7.5297751E-8</v>
      </c>
      <c r="AS633" s="328">
        <v>2.0566309E-12</v>
      </c>
      <c r="AT633" s="328">
        <v>1.6672735000000001E-9</v>
      </c>
      <c r="AU633" s="328">
        <v>2.1658691000000001E-10</v>
      </c>
      <c r="AV633" s="328">
        <v>1.9280229999999998E-8</v>
      </c>
      <c r="AW633" s="328">
        <v>3.4038962999999998E-6</v>
      </c>
      <c r="AX633" s="328">
        <v>2.7914389000000001E-9</v>
      </c>
      <c r="AY633" s="328">
        <v>3.5429297999999998E-9</v>
      </c>
      <c r="AZ633" s="328">
        <v>2.4313480999999998E-12</v>
      </c>
      <c r="BA633" s="328">
        <v>1.2471636E-14</v>
      </c>
      <c r="BB633" s="328">
        <v>5.1522787E-12</v>
      </c>
      <c r="BC633" s="328">
        <v>2.9767213999999998E-13</v>
      </c>
      <c r="BD633" s="328">
        <v>2.2498082E-13</v>
      </c>
      <c r="BE633" s="328">
        <v>2.5885539E-8</v>
      </c>
      <c r="BF633" s="328">
        <v>9.9245457000000003E-9</v>
      </c>
      <c r="BG633" s="328">
        <v>1.2839966E-10</v>
      </c>
      <c r="BH633" s="329">
        <v>0.18323009000000001</v>
      </c>
      <c r="BI633" s="329">
        <v>2.5842486999999998</v>
      </c>
      <c r="BJ633" s="329">
        <v>0</v>
      </c>
      <c r="BK633" s="329">
        <v>0</v>
      </c>
      <c r="BL633" s="329">
        <v>0</v>
      </c>
      <c r="BM633" s="41"/>
      <c r="BN633" s="111">
        <v>1.3030136E-3</v>
      </c>
      <c r="BO633" s="122">
        <v>3.0594318000000002E-5</v>
      </c>
      <c r="BP633" s="111">
        <v>7.3829885000000004E-4</v>
      </c>
      <c r="BQ633" s="122">
        <v>1.6045644000000001E-6</v>
      </c>
      <c r="BR633" s="122">
        <v>3.4072371999999999E-5</v>
      </c>
      <c r="BS633" s="122">
        <v>1.2093852E-5</v>
      </c>
      <c r="BT633" s="122">
        <v>3.1190470999999998E-9</v>
      </c>
      <c r="BU633" s="122">
        <v>1.8520230000000001E-5</v>
      </c>
      <c r="BV633" s="122">
        <v>3.1891529000000001E-6</v>
      </c>
      <c r="BW633" s="122">
        <v>1.3717205999999999E-6</v>
      </c>
      <c r="BX633" s="122">
        <v>1.6279227000000001E-6</v>
      </c>
      <c r="BY633" s="122">
        <v>9.3343470000000002E-8</v>
      </c>
      <c r="BZ633" s="122">
        <v>2.8735917E-8</v>
      </c>
      <c r="CA633" s="122">
        <v>3.0458613999999998E-5</v>
      </c>
      <c r="CB633" s="111">
        <v>4.2991538000000001E-4</v>
      </c>
      <c r="CC633" s="122">
        <v>1.141394E-6</v>
      </c>
      <c r="CD633" s="111">
        <v>0</v>
      </c>
      <c r="CE633" s="154"/>
      <c r="CF633" s="173"/>
      <c r="CG633" s="42" t="s">
        <v>1067</v>
      </c>
      <c r="CH633" s="42"/>
      <c r="CI633" s="42"/>
      <c r="CK633" s="50"/>
      <c r="CL633" s="41"/>
      <c r="CM633" s="41"/>
      <c r="CN633" s="41"/>
      <c r="CO633" s="41"/>
      <c r="CP633" s="41"/>
      <c r="CQ633" s="41"/>
      <c r="CR633" s="41"/>
      <c r="CS633" s="41"/>
      <c r="CT633" s="41"/>
      <c r="CU633" s="41"/>
      <c r="CV633" s="41"/>
      <c r="CW633" s="41"/>
    </row>
    <row r="634" spans="1:101" ht="14.5" customHeight="1">
      <c r="A634" s="41" t="s">
        <v>11247</v>
      </c>
      <c r="B634" s="119" t="s">
        <v>10796</v>
      </c>
      <c r="C634" s="120" t="str">
        <f t="shared" si="260"/>
        <v>A.100.24.121</v>
      </c>
      <c r="D634" s="135" t="s">
        <v>898</v>
      </c>
      <c r="E634" s="119" t="s">
        <v>6570</v>
      </c>
      <c r="F634" s="118" t="str">
        <f t="shared" si="261"/>
        <v>Magnesium, CRM (secondary)</v>
      </c>
      <c r="G634" s="118">
        <f t="shared" si="262"/>
        <v>7.9398385569400001E-2</v>
      </c>
      <c r="H634" s="118">
        <f t="shared" si="263"/>
        <v>3.2108472449999996E-3</v>
      </c>
      <c r="I634" s="118">
        <f t="shared" si="264"/>
        <v>5.3808016100000003E-3</v>
      </c>
      <c r="J634" s="326">
        <f t="shared" si="265"/>
        <v>5.0687757143999994E-3</v>
      </c>
      <c r="K634" s="118">
        <v>6.5737960999999998E-2</v>
      </c>
      <c r="L634" s="118">
        <v>1.8995430000000001E-3</v>
      </c>
      <c r="M634" s="118">
        <v>3.1693149000000002E-3</v>
      </c>
      <c r="N634" s="118">
        <v>2.6427096999999998E-3</v>
      </c>
      <c r="O634" s="118">
        <v>3.9837803E-4</v>
      </c>
      <c r="P634" s="330">
        <v>4.4444095000000003E-5</v>
      </c>
      <c r="Q634" s="118">
        <v>1.2531542E-4</v>
      </c>
      <c r="R634" s="118">
        <v>3.1194371E-4</v>
      </c>
      <c r="S634" s="118">
        <v>1.3940645999999999E-4</v>
      </c>
      <c r="T634" s="118">
        <v>4.3388532000000002E-3</v>
      </c>
      <c r="U634" s="118">
        <v>5.7159278999999999E-4</v>
      </c>
      <c r="V634" s="330">
        <v>1.7601029999999998E-5</v>
      </c>
      <c r="W634" s="330">
        <v>1.3222344000000001E-6</v>
      </c>
      <c r="X634" s="118">
        <v>0</v>
      </c>
      <c r="Y634" s="41"/>
      <c r="Z634" s="327">
        <f t="shared" si="266"/>
        <v>0.49427038345864655</v>
      </c>
      <c r="AA634" s="41"/>
      <c r="AB634" s="111">
        <v>7.0118307</v>
      </c>
      <c r="AC634" s="111">
        <v>6.9177502999999998</v>
      </c>
      <c r="AD634" s="111">
        <v>7.7493461999999999E-2</v>
      </c>
      <c r="AE634" s="111">
        <v>0</v>
      </c>
      <c r="AF634" s="111">
        <v>4.3340457999999999E-4</v>
      </c>
      <c r="AG634" s="111">
        <v>1.2041230999999999E-3</v>
      </c>
      <c r="AH634" s="111">
        <v>1.4949413999999999E-2</v>
      </c>
      <c r="AI634" s="41"/>
      <c r="AJ634" s="114">
        <v>9.7337455E-3</v>
      </c>
      <c r="AK634" s="114">
        <v>8.9564016999999999E-3</v>
      </c>
      <c r="AL634" s="114">
        <v>4.2299321000000001E-4</v>
      </c>
      <c r="AM634" s="114">
        <v>3.5435057999999998E-4</v>
      </c>
      <c r="AN634" s="113">
        <f t="shared" si="267"/>
        <v>5.3695454144030018E-7</v>
      </c>
      <c r="AO634" s="112">
        <f t="shared" si="268"/>
        <v>1.5643240347439747E-9</v>
      </c>
      <c r="AP634" s="112">
        <f t="shared" si="269"/>
        <v>4.9628932066000005E-2</v>
      </c>
      <c r="AQ634" s="328">
        <v>4.6550799999999999E-7</v>
      </c>
      <c r="AR634" s="328">
        <v>1.4048022E-9</v>
      </c>
      <c r="AS634" s="328">
        <v>3.8370214999999997E-14</v>
      </c>
      <c r="AT634" s="328">
        <v>3.2641064999999997E-11</v>
      </c>
      <c r="AU634" s="328">
        <v>3.8343643000000003E-12</v>
      </c>
      <c r="AV634" s="328">
        <v>3.9296064000000001E-10</v>
      </c>
      <c r="AW634" s="328">
        <v>6.9440540999999996E-8</v>
      </c>
      <c r="AX634" s="328">
        <v>5.6870608000000002E-11</v>
      </c>
      <c r="AY634" s="328">
        <v>7.3846643000000003E-11</v>
      </c>
      <c r="AZ634" s="328">
        <v>6.7900596E-14</v>
      </c>
      <c r="BA634" s="328">
        <v>1.0525308E-15</v>
      </c>
      <c r="BB634" s="328">
        <v>1.2008220000000001E-13</v>
      </c>
      <c r="BC634" s="328">
        <v>6.5688720000000002E-15</v>
      </c>
      <c r="BD634" s="328">
        <v>6.5522153999999998E-15</v>
      </c>
      <c r="BE634" s="328">
        <v>4.6130091000000002E-10</v>
      </c>
      <c r="BF634" s="328">
        <v>1.0896277E-9</v>
      </c>
      <c r="BG634" s="328">
        <v>2.8408157000000001E-11</v>
      </c>
      <c r="BH634" s="328">
        <v>1.1631066E-5</v>
      </c>
      <c r="BI634" s="329">
        <v>4.9617301000000003E-2</v>
      </c>
      <c r="BJ634" s="328">
        <v>2.5635761E-11</v>
      </c>
      <c r="BK634" s="328">
        <v>1.5589314E-13</v>
      </c>
      <c r="BL634" s="328">
        <v>6.9747746999999995E-18</v>
      </c>
      <c r="BM634" s="41"/>
      <c r="BN634" s="122">
        <v>2.4705265E-5</v>
      </c>
      <c r="BO634" s="122">
        <v>6.3628414000000001E-7</v>
      </c>
      <c r="BP634" s="122">
        <v>1.378157E-5</v>
      </c>
      <c r="BQ634" s="122">
        <v>3.6687102000000002E-8</v>
      </c>
      <c r="BR634" s="122">
        <v>6.7239685999999995E-7</v>
      </c>
      <c r="BS634" s="122">
        <v>2.4943500000000001E-7</v>
      </c>
      <c r="BT634" s="122">
        <v>5.5967648999999995E-10</v>
      </c>
      <c r="BU634" s="122">
        <v>3.8542538999999998E-7</v>
      </c>
      <c r="BV634" s="122">
        <v>5.9640845999999995E-8</v>
      </c>
      <c r="BW634" s="122">
        <v>8.292194E-8</v>
      </c>
      <c r="BX634" s="122">
        <v>2.8801989999999999E-8</v>
      </c>
      <c r="BY634" s="122">
        <v>1.86868E-8</v>
      </c>
      <c r="BZ634" s="122">
        <v>5.0918785999999996E-10</v>
      </c>
      <c r="CA634" s="122">
        <v>6.1737488000000005E-7</v>
      </c>
      <c r="CB634" s="122">
        <v>8.1047528000000006E-6</v>
      </c>
      <c r="CC634" s="122">
        <v>2.6538316000000001E-8</v>
      </c>
      <c r="CD634" s="122">
        <v>3.6802002999999999E-9</v>
      </c>
      <c r="CE634" s="154"/>
      <c r="CF634" s="173"/>
      <c r="CG634" s="42" t="s">
        <v>1068</v>
      </c>
      <c r="CH634" s="42"/>
      <c r="CI634" s="42"/>
      <c r="CK634" s="50"/>
      <c r="CL634" s="41"/>
      <c r="CM634" s="41"/>
      <c r="CN634" s="41"/>
      <c r="CO634" s="41"/>
      <c r="CP634" s="41"/>
      <c r="CQ634" s="41"/>
      <c r="CR634" s="41"/>
      <c r="CS634" s="41"/>
      <c r="CT634" s="41"/>
      <c r="CU634" s="41"/>
      <c r="CV634" s="41"/>
      <c r="CW634" s="41"/>
    </row>
    <row r="635" spans="1:101" ht="14.5" customHeight="1">
      <c r="A635" s="41" t="s">
        <v>11244</v>
      </c>
      <c r="B635" s="119" t="s">
        <v>10796</v>
      </c>
      <c r="C635" s="120" t="str">
        <f t="shared" si="260"/>
        <v>A.100.24.122</v>
      </c>
      <c r="D635" s="135" t="s">
        <v>898</v>
      </c>
      <c r="E635" s="119" t="s">
        <v>6570</v>
      </c>
      <c r="F635" s="118" t="str">
        <f t="shared" si="261"/>
        <v>Magnesium, CRM, trade mix (93% prim 7% sec)</v>
      </c>
      <c r="G635" s="118">
        <f t="shared" si="262"/>
        <v>3.8172713875494062</v>
      </c>
      <c r="H635" s="118">
        <f t="shared" si="263"/>
        <v>0.14350279900000001</v>
      </c>
      <c r="I635" s="118">
        <f t="shared" si="264"/>
        <v>0.239003783</v>
      </c>
      <c r="J635" s="326">
        <f t="shared" si="265"/>
        <v>0.15500190554940602</v>
      </c>
      <c r="K635" s="118">
        <v>3.2797629000000001</v>
      </c>
      <c r="L635" s="118">
        <v>8.5771554999999999E-2</v>
      </c>
      <c r="M635" s="118">
        <v>0.1405362</v>
      </c>
      <c r="N635" s="118">
        <v>0.12077067</v>
      </c>
      <c r="O635" s="118">
        <v>1.8582165000000001E-2</v>
      </c>
      <c r="P635" s="118">
        <v>2.2132956999999999E-3</v>
      </c>
      <c r="Q635" s="118">
        <v>1.9366683E-3</v>
      </c>
      <c r="R635" s="118">
        <v>1.2696028E-2</v>
      </c>
      <c r="S635" s="118">
        <v>0.12545704999999999</v>
      </c>
      <c r="T635" s="118">
        <v>3.0371972999999999E-4</v>
      </c>
      <c r="U635" s="118">
        <v>2.9143632999999999E-2</v>
      </c>
      <c r="V635" s="330">
        <v>9.7410262999999997E-5</v>
      </c>
      <c r="W635" s="330">
        <v>9.2556406000000002E-8</v>
      </c>
      <c r="X635" s="118">
        <v>0</v>
      </c>
      <c r="Y635" s="41"/>
      <c r="Z635" s="327">
        <f t="shared" si="266"/>
        <v>24.659871428571428</v>
      </c>
      <c r="AA635" s="41"/>
      <c r="AB635" s="111">
        <v>347.37560000000002</v>
      </c>
      <c r="AC635" s="111">
        <v>342.62115</v>
      </c>
      <c r="AD635" s="111">
        <v>3.9511433</v>
      </c>
      <c r="AE635" s="111">
        <v>0</v>
      </c>
      <c r="AF635" s="122">
        <v>3.0338319999999999E-5</v>
      </c>
      <c r="AG635" s="111">
        <v>3.9588354999999999E-2</v>
      </c>
      <c r="AH635" s="111">
        <v>0.76368325999999997</v>
      </c>
      <c r="AI635" s="41"/>
      <c r="AJ635" s="114">
        <v>0.48035987000000002</v>
      </c>
      <c r="AK635" s="114">
        <v>0.44136579999999997</v>
      </c>
      <c r="AL635" s="114">
        <v>2.0592650000000001E-2</v>
      </c>
      <c r="AM635" s="114">
        <v>1.8401417E-2</v>
      </c>
      <c r="AN635" s="113">
        <f t="shared" si="267"/>
        <v>2.6460779803333296E-5</v>
      </c>
      <c r="AO635" s="112">
        <f t="shared" si="268"/>
        <v>7.6156249215337229E-8</v>
      </c>
      <c r="AP635" s="112">
        <f t="shared" si="269"/>
        <v>2.5772292999999999</v>
      </c>
      <c r="AQ635" s="328">
        <v>2.3237169E-5</v>
      </c>
      <c r="AR635" s="328">
        <v>7.0125245000000003E-8</v>
      </c>
      <c r="AS635" s="328">
        <v>1.9153526999999999E-12</v>
      </c>
      <c r="AT635" s="328">
        <v>1.5528492E-9</v>
      </c>
      <c r="AU635" s="328">
        <v>2.0169423E-10</v>
      </c>
      <c r="AV635" s="328">
        <v>1.7958121E-8</v>
      </c>
      <c r="AW635" s="328">
        <v>3.1704844000000001E-6</v>
      </c>
      <c r="AX635" s="328">
        <v>2.6000191E-9</v>
      </c>
      <c r="AY635" s="328">
        <v>3.300094E-9</v>
      </c>
      <c r="AZ635" s="328">
        <v>2.2659067000000001E-12</v>
      </c>
      <c r="BA635" s="328">
        <v>1.1672299E-14</v>
      </c>
      <c r="BB635" s="328">
        <v>4.8000249000000004E-12</v>
      </c>
      <c r="BC635" s="328">
        <v>2.7729491000000001E-13</v>
      </c>
      <c r="BD635" s="328">
        <v>2.0969081999999999E-13</v>
      </c>
      <c r="BE635" s="328">
        <v>2.4105843000000001E-8</v>
      </c>
      <c r="BF635" s="328">
        <v>9.3061014E-9</v>
      </c>
      <c r="BG635" s="328">
        <v>1.2140026000000001E-10</v>
      </c>
      <c r="BH635" s="329">
        <v>0.1704048</v>
      </c>
      <c r="BI635" s="329">
        <v>2.4068244999999999</v>
      </c>
      <c r="BJ635" s="328">
        <v>1.7945033E-12</v>
      </c>
      <c r="BK635" s="328">
        <v>1.091252E-14</v>
      </c>
      <c r="BL635" s="328">
        <v>4.8823423E-19</v>
      </c>
      <c r="BM635" s="41"/>
      <c r="BN635" s="111">
        <v>1.213532E-3</v>
      </c>
      <c r="BO635" s="122">
        <v>2.8497255999999999E-5</v>
      </c>
      <c r="BP635" s="111">
        <v>6.8758263999999999E-4</v>
      </c>
      <c r="BQ635" s="122">
        <v>1.494813E-6</v>
      </c>
      <c r="BR635" s="122">
        <v>3.1734372999999998E-5</v>
      </c>
      <c r="BS635" s="122">
        <v>1.1264743E-5</v>
      </c>
      <c r="BT635" s="122">
        <v>2.9398910999999998E-9</v>
      </c>
      <c r="BU635" s="122">
        <v>1.7250794000000001E-5</v>
      </c>
      <c r="BV635" s="122">
        <v>2.970087E-6</v>
      </c>
      <c r="BW635" s="122">
        <v>1.2815047E-6</v>
      </c>
      <c r="BX635" s="122">
        <v>1.5159843E-6</v>
      </c>
      <c r="BY635" s="122">
        <v>8.8117503000000006E-8</v>
      </c>
      <c r="BZ635" s="122">
        <v>2.6760046000000001E-8</v>
      </c>
      <c r="CA635" s="122">
        <v>2.8369727000000001E-5</v>
      </c>
      <c r="CB635" s="111">
        <v>4.0038862999999998E-4</v>
      </c>
      <c r="CC635" s="122">
        <v>1.0633541E-6</v>
      </c>
      <c r="CD635" s="122">
        <v>2.5761402000000002E-10</v>
      </c>
      <c r="CE635" s="154"/>
      <c r="CF635" s="173"/>
      <c r="CG635" s="42" t="s">
        <v>897</v>
      </c>
      <c r="CH635" s="42"/>
      <c r="CI635" s="42"/>
      <c r="CK635" s="50"/>
      <c r="CL635" s="41"/>
      <c r="CM635" s="41"/>
      <c r="CN635" s="41"/>
      <c r="CO635" s="41"/>
      <c r="CP635" s="41"/>
      <c r="CQ635" s="41"/>
      <c r="CR635" s="41"/>
      <c r="CS635" s="41"/>
      <c r="CT635" s="41"/>
      <c r="CU635" s="41"/>
      <c r="CV635" s="41"/>
      <c r="CW635" s="41"/>
    </row>
    <row r="636" spans="1:101" ht="14.5" customHeight="1">
      <c r="A636" s="41" t="s">
        <v>11241</v>
      </c>
      <c r="B636" s="119" t="s">
        <v>10796</v>
      </c>
      <c r="C636" s="120" t="str">
        <f t="shared" si="260"/>
        <v>A.100.24.123</v>
      </c>
      <c r="D636" s="135" t="s">
        <v>898</v>
      </c>
      <c r="E636" s="119" t="s">
        <v>6570</v>
      </c>
      <c r="F636" s="118" t="str">
        <f t="shared" si="261"/>
        <v>Manganese (EoL_RIR= 9%)</v>
      </c>
      <c r="G636" s="118">
        <f t="shared" si="262"/>
        <v>1.1253365149400001</v>
      </c>
      <c r="H636" s="118">
        <f t="shared" si="263"/>
        <v>2.7968804239999999E-2</v>
      </c>
      <c r="I636" s="118">
        <f t="shared" si="264"/>
        <v>0.18043183069999999</v>
      </c>
      <c r="J636" s="326">
        <f t="shared" si="265"/>
        <v>0.58111088</v>
      </c>
      <c r="K636" s="118">
        <v>0.33582499999999998</v>
      </c>
      <c r="L636" s="118">
        <v>0.16535474999999999</v>
      </c>
      <c r="M636" s="118">
        <v>1.0560029E-2</v>
      </c>
      <c r="N636" s="118">
        <v>9.1972584000000004E-4</v>
      </c>
      <c r="O636" s="118">
        <v>0</v>
      </c>
      <c r="P636" s="118">
        <v>2.5619797999999999E-2</v>
      </c>
      <c r="Q636" s="118">
        <v>1.4292803999999999E-3</v>
      </c>
      <c r="R636" s="118">
        <v>4.5170517E-3</v>
      </c>
      <c r="S636" s="118">
        <v>0.47320000000000001</v>
      </c>
      <c r="T636" s="118">
        <v>0</v>
      </c>
      <c r="U636" s="118">
        <v>0.10791088</v>
      </c>
      <c r="V636" s="118">
        <v>0</v>
      </c>
      <c r="W636" s="118">
        <v>0</v>
      </c>
      <c r="X636" s="118">
        <v>0</v>
      </c>
      <c r="Y636" s="41"/>
      <c r="Z636" s="327">
        <f t="shared" si="266"/>
        <v>2.5249999999999999</v>
      </c>
      <c r="AA636" s="41"/>
      <c r="AB636" s="111">
        <v>49.585920000000002</v>
      </c>
      <c r="AC636" s="111">
        <v>27.75292</v>
      </c>
      <c r="AD636" s="111">
        <v>14.63</v>
      </c>
      <c r="AE636" s="111">
        <v>0</v>
      </c>
      <c r="AF636" s="111">
        <v>7.2030000000000003</v>
      </c>
      <c r="AG636" s="111">
        <v>0</v>
      </c>
      <c r="AH636" s="111">
        <v>0</v>
      </c>
      <c r="AI636" s="41"/>
      <c r="AJ636" s="114">
        <v>9.4212435999999997E-2</v>
      </c>
      <c r="AK636" s="114">
        <v>8.9356568999999997E-2</v>
      </c>
      <c r="AL636" s="114">
        <v>2.8686292999999998E-3</v>
      </c>
      <c r="AM636" s="114">
        <v>1.9872371999999998E-3</v>
      </c>
      <c r="AN636" s="113">
        <f t="shared" si="267"/>
        <v>5.3571084579999991E-6</v>
      </c>
      <c r="AO636" s="112">
        <f t="shared" si="268"/>
        <v>1.0608836275400001E-8</v>
      </c>
      <c r="AP636" s="112">
        <f t="shared" si="269"/>
        <v>0.27832453999999995</v>
      </c>
      <c r="AQ636" s="328">
        <v>2.3431999999999999E-6</v>
      </c>
      <c r="AR636" s="328">
        <v>7.0699999999999998E-9</v>
      </c>
      <c r="AS636" s="328">
        <v>1.9316250000000001E-13</v>
      </c>
      <c r="AT636" s="329">
        <v>0</v>
      </c>
      <c r="AU636" s="329">
        <v>0</v>
      </c>
      <c r="AV636" s="328">
        <v>1.3661999999999999E-10</v>
      </c>
      <c r="AW636" s="328">
        <v>3.0029999999999999E-6</v>
      </c>
      <c r="AX636" s="328">
        <v>3.1215600000000003E-11</v>
      </c>
      <c r="AY636" s="328">
        <v>3.4980000000000001E-9</v>
      </c>
      <c r="AZ636" s="328">
        <v>5.5290399999999998E-13</v>
      </c>
      <c r="BA636" s="328">
        <v>4.5860499999999996E-15</v>
      </c>
      <c r="BB636" s="328">
        <v>8.4551155000000003E-12</v>
      </c>
      <c r="BC636" s="328">
        <v>3.0259902999999998E-13</v>
      </c>
      <c r="BD636" s="328">
        <v>1.1230832E-13</v>
      </c>
      <c r="BE636" s="328">
        <v>5.9483312000000003E-9</v>
      </c>
      <c r="BF636" s="328">
        <v>4.8235067999999998E-9</v>
      </c>
      <c r="BG636" s="329">
        <v>0</v>
      </c>
      <c r="BH636" s="329">
        <v>1.729E-2</v>
      </c>
      <c r="BI636" s="329">
        <v>0.26103453999999998</v>
      </c>
      <c r="BJ636" s="329">
        <v>0</v>
      </c>
      <c r="BK636" s="329">
        <v>0</v>
      </c>
      <c r="BL636" s="329">
        <v>0</v>
      </c>
      <c r="BM636" s="41"/>
      <c r="BN636" s="111">
        <v>2.0763113999999999E-4</v>
      </c>
      <c r="BO636" s="122">
        <v>2.4116269E-5</v>
      </c>
      <c r="BP636" s="122">
        <v>7.0403700000000005E-5</v>
      </c>
      <c r="BQ636" s="122">
        <v>5.2911292000000001E-7</v>
      </c>
      <c r="BR636" s="122">
        <v>1.9865400000000001E-5</v>
      </c>
      <c r="BS636" s="122">
        <v>1.3755050999999999E-8</v>
      </c>
      <c r="BT636" s="122">
        <v>1.4358509E-8</v>
      </c>
      <c r="BU636" s="111">
        <v>0</v>
      </c>
      <c r="BV636" s="122">
        <v>3.4379964999999997E-5</v>
      </c>
      <c r="BW636" s="122">
        <v>9.4576314000000003E-7</v>
      </c>
      <c r="BX636" s="111">
        <v>0</v>
      </c>
      <c r="BY636" s="111">
        <v>0</v>
      </c>
      <c r="BZ636" s="111">
        <v>0</v>
      </c>
      <c r="CA636" s="122">
        <v>2.3839753000000001E-6</v>
      </c>
      <c r="CB636" s="122">
        <v>5.2235937E-5</v>
      </c>
      <c r="CC636" s="122">
        <v>2.7429036E-6</v>
      </c>
      <c r="CD636" s="111">
        <v>0</v>
      </c>
      <c r="CE636" s="154"/>
      <c r="CF636" s="173"/>
      <c r="CG636" s="42" t="s">
        <v>1069</v>
      </c>
      <c r="CH636" s="42"/>
      <c r="CI636" s="42"/>
      <c r="CK636" s="50"/>
      <c r="CL636" s="41"/>
      <c r="CM636" s="41"/>
      <c r="CN636" s="41"/>
      <c r="CO636" s="41"/>
      <c r="CP636" s="41"/>
      <c r="CQ636" s="41"/>
      <c r="CR636" s="41"/>
      <c r="CS636" s="41"/>
      <c r="CT636" s="41"/>
      <c r="CU636" s="41"/>
      <c r="CV636" s="41"/>
      <c r="CW636" s="41"/>
    </row>
    <row r="637" spans="1:101" ht="14.5" customHeight="1">
      <c r="A637" s="41" t="s">
        <v>11238</v>
      </c>
      <c r="B637" s="119" t="s">
        <v>10796</v>
      </c>
      <c r="C637" s="120" t="str">
        <f t="shared" si="260"/>
        <v>A.100.24.124</v>
      </c>
      <c r="D637" s="135" t="s">
        <v>898</v>
      </c>
      <c r="E637" s="119" t="s">
        <v>6570</v>
      </c>
      <c r="F637" s="118" t="str">
        <f t="shared" si="261"/>
        <v>Mercury (virgin)</v>
      </c>
      <c r="G637" s="118">
        <f t="shared" si="262"/>
        <v>4670.0616025059999</v>
      </c>
      <c r="H637" s="118">
        <f t="shared" si="263"/>
        <v>4597.7204483160003</v>
      </c>
      <c r="I637" s="118">
        <f t="shared" si="264"/>
        <v>16.348712199999998</v>
      </c>
      <c r="J637" s="326">
        <f t="shared" si="265"/>
        <v>40.649162990000001</v>
      </c>
      <c r="K637" s="118">
        <v>15.343279000000001</v>
      </c>
      <c r="L637" s="118">
        <v>7.7165549999999996</v>
      </c>
      <c r="M637" s="118">
        <v>0.18399599999999999</v>
      </c>
      <c r="N637" s="118">
        <v>8.0198316000000006E-2</v>
      </c>
      <c r="O637" s="118">
        <v>0</v>
      </c>
      <c r="P637" s="118">
        <v>160.53045</v>
      </c>
      <c r="Q637" s="118">
        <v>4437.1098000000002</v>
      </c>
      <c r="R637" s="118">
        <v>8.4481611999999995</v>
      </c>
      <c r="S637" s="118">
        <v>40.51</v>
      </c>
      <c r="T637" s="118">
        <v>0</v>
      </c>
      <c r="U637" s="118">
        <v>0.13916298999999999</v>
      </c>
      <c r="V637" s="118">
        <v>0</v>
      </c>
      <c r="W637" s="118">
        <v>0</v>
      </c>
      <c r="X637" s="118">
        <v>0</v>
      </c>
      <c r="Y637" s="41"/>
      <c r="Z637" s="327">
        <f t="shared" si="266"/>
        <v>115.363</v>
      </c>
      <c r="AA637" s="41"/>
      <c r="AB637" s="111">
        <v>1704.2175</v>
      </c>
      <c r="AC637" s="111">
        <v>1682.5825</v>
      </c>
      <c r="AD637" s="111">
        <v>18.867000000000001</v>
      </c>
      <c r="AE637" s="111">
        <v>0</v>
      </c>
      <c r="AF637" s="111">
        <v>2.7679999999999998</v>
      </c>
      <c r="AG637" s="111">
        <v>0</v>
      </c>
      <c r="AH637" s="111">
        <v>0</v>
      </c>
      <c r="AI637" s="41"/>
      <c r="AJ637" s="114">
        <v>20.904525</v>
      </c>
      <c r="AK637" s="114">
        <v>19.959115000000001</v>
      </c>
      <c r="AL637" s="114">
        <v>0.81763414999999995</v>
      </c>
      <c r="AM637" s="114">
        <v>0.12777601</v>
      </c>
      <c r="AN637" s="113">
        <f t="shared" si="267"/>
        <v>1.1965896359999999E-3</v>
      </c>
      <c r="AO637" s="112">
        <f t="shared" si="268"/>
        <v>3.0237948818595001E-6</v>
      </c>
      <c r="AP637" s="112">
        <f t="shared" si="269"/>
        <v>17.895799999999998</v>
      </c>
      <c r="AQ637" s="329">
        <v>1.0705686000000001E-4</v>
      </c>
      <c r="AR637" s="328">
        <v>3.2301640000000001E-7</v>
      </c>
      <c r="AS637" s="328">
        <v>8.8252694999999997E-12</v>
      </c>
      <c r="AT637" s="329">
        <v>0</v>
      </c>
      <c r="AU637" s="329">
        <v>0</v>
      </c>
      <c r="AV637" s="328">
        <v>1.1913000000000001E-8</v>
      </c>
      <c r="AW637" s="329">
        <v>1.4014E-4</v>
      </c>
      <c r="AX637" s="328">
        <v>2.7219399999999998E-9</v>
      </c>
      <c r="AY637" s="328">
        <v>1.6324E-7</v>
      </c>
      <c r="AZ637" s="329">
        <v>0</v>
      </c>
      <c r="BA637" s="329">
        <v>0</v>
      </c>
      <c r="BB637" s="328">
        <v>2.5305887000000001E-6</v>
      </c>
      <c r="BC637" s="328">
        <v>1.4162169E-10</v>
      </c>
      <c r="BD637" s="328">
        <v>4.0773949E-9</v>
      </c>
      <c r="BE637" s="328">
        <v>3.8416313000000002E-5</v>
      </c>
      <c r="BF637" s="329">
        <v>9.1096454999999997E-4</v>
      </c>
      <c r="BG637" s="329">
        <v>0</v>
      </c>
      <c r="BH637" s="329">
        <v>2.0699999999999998</v>
      </c>
      <c r="BI637" s="329">
        <v>15.825799999999999</v>
      </c>
      <c r="BJ637" s="329">
        <v>0</v>
      </c>
      <c r="BK637" s="329">
        <v>0</v>
      </c>
      <c r="BL637" s="329">
        <v>0</v>
      </c>
      <c r="BM637" s="41"/>
      <c r="BN637" s="111">
        <v>3.2693531999999998</v>
      </c>
      <c r="BO637" s="111">
        <v>1.1254259000000001E-3</v>
      </c>
      <c r="BP637" s="111">
        <v>3.2166264999999999E-3</v>
      </c>
      <c r="BQ637" s="111">
        <v>9.8959044999999998E-4</v>
      </c>
      <c r="BR637" s="111">
        <v>9.2705200000000004E-4</v>
      </c>
      <c r="BS637" s="111">
        <v>0</v>
      </c>
      <c r="BT637" s="111">
        <v>0</v>
      </c>
      <c r="BU637" s="111">
        <v>0</v>
      </c>
      <c r="BV637" s="111">
        <v>0.21542056000000001</v>
      </c>
      <c r="BW637" s="111">
        <v>2.9360613999999998</v>
      </c>
      <c r="BX637" s="111">
        <v>0</v>
      </c>
      <c r="BY637" s="111">
        <v>0</v>
      </c>
      <c r="BZ637" s="111">
        <v>0</v>
      </c>
      <c r="CA637" s="111">
        <v>1.4442761999999999E-4</v>
      </c>
      <c r="CB637" s="111">
        <v>2.0558128E-3</v>
      </c>
      <c r="CC637" s="111">
        <v>0.10941235000000001</v>
      </c>
      <c r="CD637" s="111">
        <v>0</v>
      </c>
      <c r="CE637" s="154"/>
      <c r="CF637" s="173"/>
      <c r="CG637" s="42" t="s">
        <v>685</v>
      </c>
      <c r="CH637" s="42"/>
      <c r="CI637" s="42"/>
      <c r="CK637" s="50"/>
      <c r="CL637" s="41"/>
      <c r="CM637" s="41"/>
      <c r="CN637" s="41"/>
      <c r="CO637" s="41"/>
      <c r="CP637" s="41"/>
      <c r="CQ637" s="41"/>
      <c r="CR637" s="41"/>
      <c r="CS637" s="41"/>
      <c r="CT637" s="41"/>
      <c r="CU637" s="41"/>
      <c r="CV637" s="41"/>
      <c r="CW637" s="41"/>
    </row>
    <row r="638" spans="1:101" ht="14.5" customHeight="1">
      <c r="A638" s="41" t="s">
        <v>11235</v>
      </c>
      <c r="B638" s="119" t="s">
        <v>10796</v>
      </c>
      <c r="C638" s="120" t="str">
        <f t="shared" si="260"/>
        <v>A.100.24.125</v>
      </c>
      <c r="D638" s="135" t="s">
        <v>898</v>
      </c>
      <c r="E638" s="119" t="s">
        <v>6570</v>
      </c>
      <c r="F638" s="118" t="str">
        <f t="shared" si="261"/>
        <v>Molybdenum (EoL-RIR = 9%)</v>
      </c>
      <c r="G638" s="118">
        <f t="shared" si="262"/>
        <v>51.927523215599997</v>
      </c>
      <c r="H638" s="118">
        <f t="shared" si="263"/>
        <v>0.43485689560000002</v>
      </c>
      <c r="I638" s="118">
        <f t="shared" si="264"/>
        <v>2.9987206999999998</v>
      </c>
      <c r="J638" s="326">
        <f t="shared" si="265"/>
        <v>47.345623619999998</v>
      </c>
      <c r="K638" s="118">
        <v>1.1483220000000001</v>
      </c>
      <c r="L638" s="118">
        <v>2.2047300000000001</v>
      </c>
      <c r="M638" s="118">
        <v>0.51839376999999998</v>
      </c>
      <c r="N638" s="118">
        <v>7.7976755999999998E-3</v>
      </c>
      <c r="O638" s="118">
        <v>0</v>
      </c>
      <c r="P638" s="118">
        <v>0.21922209000000001</v>
      </c>
      <c r="Q638" s="118">
        <v>0.20783713000000001</v>
      </c>
      <c r="R638" s="118">
        <v>0.27559693000000002</v>
      </c>
      <c r="S638" s="118">
        <v>47.119799999999998</v>
      </c>
      <c r="T638" s="118">
        <v>0</v>
      </c>
      <c r="U638" s="118">
        <v>0.22582362</v>
      </c>
      <c r="V638" s="118">
        <v>0</v>
      </c>
      <c r="W638" s="118">
        <v>0</v>
      </c>
      <c r="X638" s="118">
        <v>0</v>
      </c>
      <c r="Y638" s="41"/>
      <c r="Z638" s="327">
        <f t="shared" si="266"/>
        <v>8.6340000000000003</v>
      </c>
      <c r="AA638" s="41"/>
      <c r="AB638" s="111">
        <v>154.40722</v>
      </c>
      <c r="AC638" s="111">
        <v>97.559219999999996</v>
      </c>
      <c r="AD638" s="111">
        <v>30.616</v>
      </c>
      <c r="AE638" s="111">
        <v>0</v>
      </c>
      <c r="AF638" s="111">
        <v>26.231999999999999</v>
      </c>
      <c r="AG638" s="111">
        <v>0</v>
      </c>
      <c r="AH638" s="111">
        <v>0</v>
      </c>
      <c r="AI638" s="41"/>
      <c r="AJ638" s="114">
        <v>0.96521520000000005</v>
      </c>
      <c r="AK638" s="114">
        <v>0.89443178999999995</v>
      </c>
      <c r="AL638" s="114">
        <v>2.0374235000000001E-2</v>
      </c>
      <c r="AM638" s="114">
        <v>5.0409176999999999E-2</v>
      </c>
      <c r="AN638" s="113">
        <f t="shared" si="267"/>
        <v>5.3623008730000004E-5</v>
      </c>
      <c r="AO638" s="112">
        <f t="shared" si="268"/>
        <v>7.5348501116000022E-8</v>
      </c>
      <c r="AP638" s="112">
        <f t="shared" si="269"/>
        <v>7.0601088900000004</v>
      </c>
      <c r="AQ638" s="328">
        <v>8.0123520000000001E-6</v>
      </c>
      <c r="AR638" s="328">
        <v>2.4175200000000001E-8</v>
      </c>
      <c r="AS638" s="328">
        <v>6.6050100000000003E-13</v>
      </c>
      <c r="AT638" s="329">
        <v>0</v>
      </c>
      <c r="AU638" s="329">
        <v>0</v>
      </c>
      <c r="AV638" s="328">
        <v>1.1583E-9</v>
      </c>
      <c r="AW638" s="328">
        <v>4.0040000000000003E-5</v>
      </c>
      <c r="AX638" s="328">
        <v>2.6465399999999999E-10</v>
      </c>
      <c r="AY638" s="328">
        <v>4.6639999999999999E-8</v>
      </c>
      <c r="AZ638" s="328">
        <v>1.4225199999999999E-10</v>
      </c>
      <c r="BA638" s="328">
        <v>6.3350739999999999E-12</v>
      </c>
      <c r="BB638" s="328">
        <v>4.0154722999999999E-9</v>
      </c>
      <c r="BC638" s="328">
        <v>6.4668569999999997E-11</v>
      </c>
      <c r="BD638" s="328">
        <v>3.9258670999999997E-11</v>
      </c>
      <c r="BE638" s="328">
        <v>1.9425193E-7</v>
      </c>
      <c r="BF638" s="328">
        <v>5.3752465000000003E-6</v>
      </c>
      <c r="BG638" s="329">
        <v>0</v>
      </c>
      <c r="BH638" s="329">
        <v>6.1425000000000001</v>
      </c>
      <c r="BI638" s="329">
        <v>0.91760889000000001</v>
      </c>
      <c r="BJ638" s="329">
        <v>0</v>
      </c>
      <c r="BK638" s="329">
        <v>0</v>
      </c>
      <c r="BL638" s="329">
        <v>0</v>
      </c>
      <c r="BM638" s="41"/>
      <c r="BN638" s="111">
        <v>2.0720565E-2</v>
      </c>
      <c r="BO638" s="111">
        <v>3.2155025000000001E-4</v>
      </c>
      <c r="BP638" s="111">
        <v>2.4073882999999999E-4</v>
      </c>
      <c r="BQ638" s="122">
        <v>3.2282537999999999E-5</v>
      </c>
      <c r="BR638" s="111">
        <v>2.6487199999999998E-4</v>
      </c>
      <c r="BS638" s="122">
        <v>1.8998444000000001E-5</v>
      </c>
      <c r="BT638" s="122">
        <v>3.6941794E-6</v>
      </c>
      <c r="BU638" s="111">
        <v>0</v>
      </c>
      <c r="BV638" s="111">
        <v>2.9418061000000001E-4</v>
      </c>
      <c r="BW638" s="111">
        <v>1.3752704E-4</v>
      </c>
      <c r="BX638" s="111">
        <v>0</v>
      </c>
      <c r="BY638" s="111">
        <v>0</v>
      </c>
      <c r="BZ638" s="111">
        <v>0</v>
      </c>
      <c r="CA638" s="122">
        <v>2.7812402E-5</v>
      </c>
      <c r="CB638" s="111">
        <v>1.5698555E-4</v>
      </c>
      <c r="CC638" s="111">
        <v>1.9221922999999998E-2</v>
      </c>
      <c r="CD638" s="111">
        <v>0</v>
      </c>
      <c r="CE638" s="154"/>
      <c r="CF638" s="173"/>
      <c r="CG638" s="42" t="s">
        <v>1070</v>
      </c>
      <c r="CH638" s="42"/>
      <c r="CI638" s="42"/>
      <c r="CK638" s="50"/>
      <c r="CL638" s="41"/>
      <c r="CM638" s="41"/>
      <c r="CN638" s="41"/>
      <c r="CO638" s="41"/>
      <c r="CP638" s="41"/>
      <c r="CQ638" s="41"/>
      <c r="CR638" s="41"/>
      <c r="CS638" s="41"/>
      <c r="CT638" s="41"/>
      <c r="CU638" s="41"/>
      <c r="CV638" s="41"/>
      <c r="CW638" s="41"/>
    </row>
    <row r="639" spans="1:101" ht="14.5" customHeight="1">
      <c r="A639" s="41" t="s">
        <v>11232</v>
      </c>
      <c r="B639" s="119" t="s">
        <v>10796</v>
      </c>
      <c r="C639" s="120" t="str">
        <f t="shared" si="260"/>
        <v>A.100.24.126</v>
      </c>
      <c r="D639" s="135" t="s">
        <v>898</v>
      </c>
      <c r="E639" s="119" t="s">
        <v>6570</v>
      </c>
      <c r="F639" s="118" t="str">
        <f t="shared" si="261"/>
        <v>Nickel (primary)</v>
      </c>
      <c r="G639" s="118">
        <f t="shared" si="262"/>
        <v>29.456858711630023</v>
      </c>
      <c r="H639" s="118">
        <f t="shared" si="263"/>
        <v>0.12227570273250001</v>
      </c>
      <c r="I639" s="118">
        <f t="shared" si="264"/>
        <v>14.061448583610401</v>
      </c>
      <c r="J639" s="326">
        <f t="shared" si="265"/>
        <v>13.53143182528712</v>
      </c>
      <c r="K639" s="118">
        <v>1.7417026</v>
      </c>
      <c r="L639" s="118">
        <v>14.033269000000001</v>
      </c>
      <c r="M639" s="118">
        <v>2.8178196999999999E-2</v>
      </c>
      <c r="N639" s="118">
        <v>0.12223191</v>
      </c>
      <c r="O639" s="330">
        <v>2.6781117E-5</v>
      </c>
      <c r="P639" s="330">
        <v>1.4778535E-6</v>
      </c>
      <c r="Q639" s="330">
        <v>1.5533762E-5</v>
      </c>
      <c r="R639" s="330">
        <v>1.3866104E-6</v>
      </c>
      <c r="S639" s="118">
        <v>13.520004999999999</v>
      </c>
      <c r="T639" s="118">
        <v>1.1395313000000001E-2</v>
      </c>
      <c r="U639" s="330">
        <v>3.1341652E-5</v>
      </c>
      <c r="V639" s="330">
        <v>1.7063512E-7</v>
      </c>
      <c r="W639" s="118">
        <v>0</v>
      </c>
      <c r="X639" s="118">
        <v>0</v>
      </c>
      <c r="Y639" s="41"/>
      <c r="Z639" s="327">
        <f t="shared" si="266"/>
        <v>13.095508270676691</v>
      </c>
      <c r="AA639" s="41"/>
      <c r="AB639" s="111">
        <v>251.41404</v>
      </c>
      <c r="AC639" s="111">
        <v>251.40828999999999</v>
      </c>
      <c r="AD639" s="111">
        <v>4.2486866999999996E-3</v>
      </c>
      <c r="AE639" s="111">
        <v>0</v>
      </c>
      <c r="AF639" s="111">
        <v>0</v>
      </c>
      <c r="AG639" s="111">
        <v>4.4996183999999997E-4</v>
      </c>
      <c r="AH639" s="111">
        <v>1.0460275000000001E-3</v>
      </c>
      <c r="AI639" s="41"/>
      <c r="AJ639" s="114">
        <v>4.5670010999999997</v>
      </c>
      <c r="AK639" s="114">
        <v>4.4540398000000003</v>
      </c>
      <c r="AL639" s="114">
        <v>9.1309812000000004E-2</v>
      </c>
      <c r="AM639" s="114">
        <v>2.1651528999999999E-2</v>
      </c>
      <c r="AN639" s="113">
        <f t="shared" si="267"/>
        <v>2.6702876142352031E-4</v>
      </c>
      <c r="AO639" s="112">
        <f t="shared" si="268"/>
        <v>3.3768421414551187E-7</v>
      </c>
      <c r="AP639" s="112">
        <f t="shared" si="269"/>
        <v>3.0324270000000002</v>
      </c>
      <c r="AQ639" s="328">
        <v>1.2152632E-5</v>
      </c>
      <c r="AR639" s="328">
        <v>3.6667422999999999E-8</v>
      </c>
      <c r="AS639" s="328">
        <v>1.0018064000000001E-12</v>
      </c>
      <c r="AT639" s="329">
        <v>0</v>
      </c>
      <c r="AU639" s="329">
        <v>0</v>
      </c>
      <c r="AV639" s="328">
        <v>1.8156864000000001E-8</v>
      </c>
      <c r="AW639" s="329">
        <v>2.5485797000000002E-4</v>
      </c>
      <c r="AX639" s="328">
        <v>4.1485654000000001E-9</v>
      </c>
      <c r="AY639" s="328">
        <v>2.9686703999999999E-7</v>
      </c>
      <c r="AZ639" s="329">
        <v>0</v>
      </c>
      <c r="BA639" s="329">
        <v>0</v>
      </c>
      <c r="BB639" s="328">
        <v>4.0859449000000002E-15</v>
      </c>
      <c r="BC639" s="328">
        <v>1.5225035999999999E-13</v>
      </c>
      <c r="BD639" s="328">
        <v>2.7602807E-14</v>
      </c>
      <c r="BE639" s="328">
        <v>2.0289035999999999E-13</v>
      </c>
      <c r="BF639" s="328">
        <v>2.3566299000000002E-12</v>
      </c>
      <c r="BG639" s="329">
        <v>0</v>
      </c>
      <c r="BH639" s="329">
        <v>0.6680005</v>
      </c>
      <c r="BI639" s="329">
        <v>2.3644265</v>
      </c>
      <c r="BJ639" s="329">
        <v>0</v>
      </c>
      <c r="BK639" s="329">
        <v>0</v>
      </c>
      <c r="BL639" s="329">
        <v>0</v>
      </c>
      <c r="BM639" s="41"/>
      <c r="BN639" s="111">
        <v>4.7204991E-3</v>
      </c>
      <c r="BO639" s="111">
        <v>2.0466910999999998E-3</v>
      </c>
      <c r="BP639" s="111">
        <v>3.6513752000000001E-4</v>
      </c>
      <c r="BQ639" s="122">
        <v>1.6242307999999999E-10</v>
      </c>
      <c r="BR639" s="111">
        <v>1.6859538000000001E-3</v>
      </c>
      <c r="BS639" s="111">
        <v>0</v>
      </c>
      <c r="BT639" s="111">
        <v>0</v>
      </c>
      <c r="BU639" s="111">
        <v>0</v>
      </c>
      <c r="BV639" s="122">
        <v>1.9831752999999999E-9</v>
      </c>
      <c r="BW639" s="122">
        <v>1.0278781E-8</v>
      </c>
      <c r="BX639" s="111">
        <v>0</v>
      </c>
      <c r="BY639" s="111">
        <v>0</v>
      </c>
      <c r="BZ639" s="111">
        <v>0</v>
      </c>
      <c r="CA639" s="111">
        <v>2.4164567999999999E-4</v>
      </c>
      <c r="CB639" s="111">
        <v>3.0356803999999999E-4</v>
      </c>
      <c r="CC639" s="122">
        <v>7.7490527E-5</v>
      </c>
      <c r="CD639" s="111">
        <v>0</v>
      </c>
      <c r="CE639" s="154"/>
      <c r="CF639" s="173"/>
      <c r="CG639" s="42" t="s">
        <v>1265</v>
      </c>
      <c r="CH639" s="42"/>
      <c r="CI639" s="42"/>
      <c r="CK639" s="50"/>
      <c r="CL639" s="41"/>
      <c r="CM639" s="41"/>
      <c r="CN639" s="41"/>
      <c r="CO639" s="41"/>
      <c r="CP639" s="41"/>
      <c r="CQ639" s="41"/>
      <c r="CR639" s="41"/>
      <c r="CS639" s="41"/>
      <c r="CT639" s="41"/>
      <c r="CU639" s="41"/>
      <c r="CV639" s="41"/>
      <c r="CW639" s="41"/>
    </row>
    <row r="640" spans="1:101" ht="14.5" customHeight="1">
      <c r="A640" s="41" t="s">
        <v>11229</v>
      </c>
      <c r="B640" s="119" t="s">
        <v>10796</v>
      </c>
      <c r="C640" s="120" t="str">
        <f t="shared" si="260"/>
        <v>A.100.24.127</v>
      </c>
      <c r="D640" s="135" t="s">
        <v>898</v>
      </c>
      <c r="E640" s="119" t="s">
        <v>6570</v>
      </c>
      <c r="F640" s="118" t="str">
        <f t="shared" si="261"/>
        <v>Nickel (secondary)</v>
      </c>
      <c r="G640" s="118">
        <f t="shared" si="262"/>
        <v>8.6725062767399996E-2</v>
      </c>
      <c r="H640" s="118">
        <f t="shared" si="263"/>
        <v>3.4952700980000004E-3</v>
      </c>
      <c r="I640" s="118">
        <f t="shared" si="264"/>
        <v>5.8545031999999997E-3</v>
      </c>
      <c r="J640" s="326">
        <f t="shared" si="265"/>
        <v>5.1357674694000001E-3</v>
      </c>
      <c r="K640" s="118">
        <v>7.2239522E-2</v>
      </c>
      <c r="L640" s="118">
        <v>2.0695452E-3</v>
      </c>
      <c r="M640" s="118">
        <v>3.4478546E-3</v>
      </c>
      <c r="N640" s="118">
        <v>2.8820857000000002E-3</v>
      </c>
      <c r="O640" s="118">
        <v>4.3521034E-4</v>
      </c>
      <c r="P640" s="330">
        <v>4.8831558E-5</v>
      </c>
      <c r="Q640" s="118">
        <v>1.2914250000000001E-4</v>
      </c>
      <c r="R640" s="118">
        <v>3.3710339999999997E-4</v>
      </c>
      <c r="S640" s="118">
        <v>1.4843334999999999E-4</v>
      </c>
      <c r="T640" s="118">
        <v>4.3388532000000002E-3</v>
      </c>
      <c r="U640" s="118">
        <v>6.2936673000000003E-4</v>
      </c>
      <c r="V640" s="330">
        <v>1.7791954999999999E-5</v>
      </c>
      <c r="W640" s="330">
        <v>1.3222344000000001E-6</v>
      </c>
      <c r="X640" s="118">
        <v>0</v>
      </c>
      <c r="Y640" s="41"/>
      <c r="Z640" s="327">
        <f t="shared" si="266"/>
        <v>0.54315430075187965</v>
      </c>
      <c r="AA640" s="41"/>
      <c r="AB640" s="111">
        <v>7.7004356999999999</v>
      </c>
      <c r="AC640" s="111">
        <v>7.5969302000000001</v>
      </c>
      <c r="AD640" s="111">
        <v>8.5326154000000001E-2</v>
      </c>
      <c r="AE640" s="111">
        <v>0</v>
      </c>
      <c r="AF640" s="111">
        <v>4.3340457999999999E-4</v>
      </c>
      <c r="AG640" s="111">
        <v>1.2825429999999999E-3</v>
      </c>
      <c r="AH640" s="111">
        <v>1.6463333E-2</v>
      </c>
      <c r="AI640" s="41"/>
      <c r="AJ640" s="114">
        <v>1.0683549000000001E-2</v>
      </c>
      <c r="AK640" s="114">
        <v>9.8313176000000002E-3</v>
      </c>
      <c r="AL640" s="114">
        <v>4.6381314000000002E-4</v>
      </c>
      <c r="AM640" s="114">
        <v>3.8841799000000001E-4</v>
      </c>
      <c r="AN640" s="113">
        <f t="shared" si="267"/>
        <v>5.8940753148609995E-7</v>
      </c>
      <c r="AO640" s="112">
        <f t="shared" si="268"/>
        <v>1.7152852840662741E-9</v>
      </c>
      <c r="AP640" s="112">
        <f t="shared" si="269"/>
        <v>5.4400277850999997E-2</v>
      </c>
      <c r="AQ640" s="328">
        <v>5.1157169000000001E-7</v>
      </c>
      <c r="AR640" s="328">
        <v>1.5438133999999999E-9</v>
      </c>
      <c r="AS640" s="328">
        <v>4.2167072000000002E-14</v>
      </c>
      <c r="AT640" s="328">
        <v>3.5719108000000003E-11</v>
      </c>
      <c r="AU640" s="328">
        <v>4.2342171E-12</v>
      </c>
      <c r="AV640" s="328">
        <v>4.2855490999999999E-10</v>
      </c>
      <c r="AW640" s="328">
        <v>7.5724658000000002E-8</v>
      </c>
      <c r="AX640" s="328">
        <v>6.2024033999999998E-11</v>
      </c>
      <c r="AY640" s="328">
        <v>8.0387436E-11</v>
      </c>
      <c r="AZ640" s="328">
        <v>7.2389238999999999E-14</v>
      </c>
      <c r="BA640" s="328">
        <v>1.0755553999999999E-15</v>
      </c>
      <c r="BB640" s="328">
        <v>1.295941E-13</v>
      </c>
      <c r="BC640" s="328">
        <v>7.1184204999999993E-15</v>
      </c>
      <c r="BD640" s="328">
        <v>6.9675645999999999E-15</v>
      </c>
      <c r="BE640" s="328">
        <v>5.0908958999999998E-10</v>
      </c>
      <c r="BF640" s="328">
        <v>1.1079499000000001E-9</v>
      </c>
      <c r="BG640" s="328">
        <v>2.8645201999999999E-11</v>
      </c>
      <c r="BH640" s="328">
        <v>1.2055851E-5</v>
      </c>
      <c r="BI640" s="329">
        <v>5.4388222E-2</v>
      </c>
      <c r="BJ640" s="328">
        <v>2.5635761E-11</v>
      </c>
      <c r="BK640" s="328">
        <v>1.5589314E-13</v>
      </c>
      <c r="BL640" s="328">
        <v>6.9747746999999995E-18</v>
      </c>
      <c r="BM640" s="41"/>
      <c r="BN640" s="122">
        <v>2.7110824E-5</v>
      </c>
      <c r="BO640" s="122">
        <v>6.9276596000000004E-7</v>
      </c>
      <c r="BP640" s="122">
        <v>1.5144583000000001E-5</v>
      </c>
      <c r="BQ640" s="122">
        <v>3.9649374999999997E-8</v>
      </c>
      <c r="BR640" s="122">
        <v>7.3529970000000005E-7</v>
      </c>
      <c r="BS640" s="122">
        <v>2.7176212000000001E-7</v>
      </c>
      <c r="BT640" s="122">
        <v>5.6543472999999996E-10</v>
      </c>
      <c r="BU640" s="122">
        <v>4.1961657999999998E-7</v>
      </c>
      <c r="BV640" s="122">
        <v>6.5528512999999998E-8</v>
      </c>
      <c r="BW640" s="122">
        <v>8.5454346999999994E-8</v>
      </c>
      <c r="BX640" s="122">
        <v>3.1807385999999999E-8</v>
      </c>
      <c r="BY640" s="122">
        <v>1.8859126000000001E-8</v>
      </c>
      <c r="BZ640" s="122">
        <v>5.6223879E-10</v>
      </c>
      <c r="CA640" s="122">
        <v>6.7360616E-7</v>
      </c>
      <c r="CB640" s="122">
        <v>8.8984427000000005E-6</v>
      </c>
      <c r="CC640" s="122">
        <v>2.8641080000000001E-8</v>
      </c>
      <c r="CD640" s="122">
        <v>3.6802002999999999E-9</v>
      </c>
      <c r="CE640" s="154"/>
      <c r="CF640" s="173"/>
      <c r="CG640" s="42" t="s">
        <v>1065</v>
      </c>
      <c r="CH640" s="42"/>
      <c r="CI640" s="42"/>
      <c r="CK640" s="50"/>
      <c r="CL640" s="41"/>
      <c r="CM640" s="41"/>
      <c r="CN640" s="41"/>
      <c r="CO640" s="41"/>
      <c r="CP640" s="41"/>
      <c r="CQ640" s="41"/>
      <c r="CR640" s="41"/>
      <c r="CS640" s="41"/>
      <c r="CT640" s="41"/>
      <c r="CU640" s="41"/>
      <c r="CV640" s="41"/>
      <c r="CW640" s="41"/>
    </row>
    <row r="641" spans="1:101" ht="14.5" customHeight="1">
      <c r="A641" s="41" t="s">
        <v>11226</v>
      </c>
      <c r="B641" s="119" t="s">
        <v>10796</v>
      </c>
      <c r="C641" s="120" t="str">
        <f t="shared" si="260"/>
        <v>A.100.24.128</v>
      </c>
      <c r="D641" s="135" t="s">
        <v>898</v>
      </c>
      <c r="E641" s="119" t="s">
        <v>6570</v>
      </c>
      <c r="F641" s="118" t="str">
        <f t="shared" si="261"/>
        <v>Nickel trade mix (84% prim 16% sec)</v>
      </c>
      <c r="G641" s="118">
        <f t="shared" si="262"/>
        <v>24.757637284959902</v>
      </c>
      <c r="H641" s="118">
        <f t="shared" si="263"/>
        <v>0.10327083540019999</v>
      </c>
      <c r="I641" s="118">
        <f t="shared" si="264"/>
        <v>11.812553443296002</v>
      </c>
      <c r="J641" s="326">
        <f t="shared" si="265"/>
        <v>11.3672245062637</v>
      </c>
      <c r="K641" s="118">
        <v>1.4745885000000001</v>
      </c>
      <c r="L641" s="118">
        <v>11.788277000000001</v>
      </c>
      <c r="M641" s="118">
        <v>2.4221342E-2</v>
      </c>
      <c r="N641" s="118">
        <v>0.10313594</v>
      </c>
      <c r="O641" s="330">
        <v>9.2129793000000001E-5</v>
      </c>
      <c r="P641" s="330">
        <v>9.0544462E-6</v>
      </c>
      <c r="Q641" s="330">
        <v>3.3711160999999997E-5</v>
      </c>
      <c r="R641" s="330">
        <v>5.5101296000000003E-5</v>
      </c>
      <c r="S641" s="118">
        <v>11.356828</v>
      </c>
      <c r="T641" s="118">
        <v>1.0266279E-2</v>
      </c>
      <c r="U641" s="118">
        <v>1.2702566E-4</v>
      </c>
      <c r="V641" s="330">
        <v>2.9900462E-6</v>
      </c>
      <c r="W641" s="330">
        <v>2.1155750000000001E-7</v>
      </c>
      <c r="X641" s="118">
        <v>0</v>
      </c>
      <c r="Y641" s="41"/>
      <c r="Z641" s="327">
        <f t="shared" si="266"/>
        <v>11.087131578947368</v>
      </c>
      <c r="AA641" s="41"/>
      <c r="AB641" s="111">
        <v>212.41986</v>
      </c>
      <c r="AC641" s="111">
        <v>212.39848000000001</v>
      </c>
      <c r="AD641" s="111">
        <v>1.7221081999999999E-2</v>
      </c>
      <c r="AE641" s="111">
        <v>0</v>
      </c>
      <c r="AF641" s="122">
        <v>6.9344731999999994E-5</v>
      </c>
      <c r="AG641" s="111">
        <v>5.8317483000000004E-4</v>
      </c>
      <c r="AH641" s="111">
        <v>3.5127963E-3</v>
      </c>
      <c r="AI641" s="41"/>
      <c r="AJ641" s="114">
        <v>3.8379903</v>
      </c>
      <c r="AK641" s="114">
        <v>3.7429663999999998</v>
      </c>
      <c r="AL641" s="114">
        <v>7.6774452000000007E-2</v>
      </c>
      <c r="AM641" s="114">
        <v>1.8249431E-2</v>
      </c>
      <c r="AN641" s="113">
        <f t="shared" si="267"/>
        <v>2.2439846370557681E-4</v>
      </c>
      <c r="AO641" s="112">
        <f t="shared" si="268"/>
        <v>2.8392918939254387E-7</v>
      </c>
      <c r="AP641" s="112">
        <f t="shared" si="269"/>
        <v>2.5559427499999998</v>
      </c>
      <c r="AQ641" s="328">
        <v>1.0290061999999999E-5</v>
      </c>
      <c r="AR641" s="328">
        <v>3.1047644999999997E-8</v>
      </c>
      <c r="AS641" s="328">
        <v>8.4826409000000002E-13</v>
      </c>
      <c r="AT641" s="328">
        <v>5.7150572999999997E-12</v>
      </c>
      <c r="AU641" s="328">
        <v>6.7747472999999998E-13</v>
      </c>
      <c r="AV641" s="328">
        <v>1.5320334999999998E-8</v>
      </c>
      <c r="AW641" s="329">
        <v>2.1409281E-4</v>
      </c>
      <c r="AX641" s="328">
        <v>3.4947187000000001E-9</v>
      </c>
      <c r="AY641" s="328">
        <v>2.4938118000000002E-7</v>
      </c>
      <c r="AZ641" s="328">
        <v>1.1582278E-14</v>
      </c>
      <c r="BA641" s="328">
        <v>1.7208886000000001E-16</v>
      </c>
      <c r="BB641" s="328">
        <v>2.4167249999999999E-14</v>
      </c>
      <c r="BC641" s="328">
        <v>1.2902925E-13</v>
      </c>
      <c r="BD641" s="328">
        <v>2.4301167999999999E-14</v>
      </c>
      <c r="BE641" s="328">
        <v>8.1624763000000001E-11</v>
      </c>
      <c r="BF641" s="328">
        <v>1.7925156E-10</v>
      </c>
      <c r="BG641" s="328">
        <v>4.5832324000000002E-12</v>
      </c>
      <c r="BH641" s="329">
        <v>0.56112234999999999</v>
      </c>
      <c r="BI641" s="329">
        <v>1.9948204</v>
      </c>
      <c r="BJ641" s="328">
        <v>4.1017218000000002E-12</v>
      </c>
      <c r="BK641" s="328">
        <v>2.4942903E-14</v>
      </c>
      <c r="BL641" s="328">
        <v>1.1159639999999999E-18</v>
      </c>
      <c r="BM641" s="41"/>
      <c r="BN641" s="111">
        <v>3.9695568999999998E-3</v>
      </c>
      <c r="BO641" s="111">
        <v>1.7193313E-3</v>
      </c>
      <c r="BP641" s="111">
        <v>3.0913864999999998E-4</v>
      </c>
      <c r="BQ641" s="122">
        <v>6.4803353000000001E-9</v>
      </c>
      <c r="BR641" s="111">
        <v>1.4163188E-3</v>
      </c>
      <c r="BS641" s="122">
        <v>4.3481939000000002E-8</v>
      </c>
      <c r="BT641" s="122">
        <v>9.0469556999999995E-11</v>
      </c>
      <c r="BU641" s="122">
        <v>6.7138653000000002E-8</v>
      </c>
      <c r="BV641" s="122">
        <v>1.2150429000000001E-8</v>
      </c>
      <c r="BW641" s="122">
        <v>2.2306871000000001E-8</v>
      </c>
      <c r="BX641" s="122">
        <v>5.0891817000000001E-9</v>
      </c>
      <c r="BY641" s="122">
        <v>3.0174602000000001E-9</v>
      </c>
      <c r="BZ641" s="122">
        <v>8.9958206000000004E-11</v>
      </c>
      <c r="CA641" s="111">
        <v>2.0309015000000001E-4</v>
      </c>
      <c r="CB641" s="111">
        <v>2.5642090999999998E-4</v>
      </c>
      <c r="CC641" s="122">
        <v>6.5096624999999998E-5</v>
      </c>
      <c r="CD641" s="122">
        <v>5.8883204999999995E-10</v>
      </c>
      <c r="CF641" s="173"/>
      <c r="CG641" s="42" t="s">
        <v>897</v>
      </c>
      <c r="CH641" s="42"/>
      <c r="CI641" s="42"/>
      <c r="CK641" s="50"/>
      <c r="CL641" s="41"/>
      <c r="CM641" s="41"/>
      <c r="CN641" s="41"/>
      <c r="CO641" s="41"/>
      <c r="CP641" s="41"/>
      <c r="CQ641" s="41"/>
      <c r="CR641" s="41"/>
      <c r="CS641" s="41"/>
      <c r="CT641" s="41"/>
      <c r="CU641" s="41"/>
      <c r="CV641" s="41"/>
      <c r="CW641" s="41"/>
    </row>
    <row r="642" spans="1:101" ht="14.5" customHeight="1">
      <c r="A642" s="41" t="s">
        <v>11223</v>
      </c>
      <c r="B642" s="119" t="s">
        <v>10796</v>
      </c>
      <c r="C642" s="120" t="str">
        <f t="shared" si="260"/>
        <v>A.100.24.129</v>
      </c>
      <c r="D642" s="135" t="s">
        <v>898</v>
      </c>
      <c r="E642" s="119" t="s">
        <v>6570</v>
      </c>
      <c r="F642" s="118" t="str">
        <f t="shared" si="261"/>
        <v>Palladium, CRM (primary)</v>
      </c>
      <c r="G642" s="118">
        <f t="shared" si="262"/>
        <v>97860.558212000004</v>
      </c>
      <c r="H642" s="118">
        <f t="shared" si="263"/>
        <v>1101.5067060000001</v>
      </c>
      <c r="I642" s="118">
        <f t="shared" si="264"/>
        <v>86209.651106000005</v>
      </c>
      <c r="J642" s="326">
        <f t="shared" si="265"/>
        <v>9307.76</v>
      </c>
      <c r="K642" s="118">
        <v>1241.6404</v>
      </c>
      <c r="L642" s="118">
        <v>85474.486000000004</v>
      </c>
      <c r="M642" s="118">
        <v>51.266666000000001</v>
      </c>
      <c r="N642" s="118">
        <v>908.92016999999998</v>
      </c>
      <c r="O642" s="118">
        <v>0</v>
      </c>
      <c r="P642" s="118">
        <v>157.34935999999999</v>
      </c>
      <c r="Q642" s="118">
        <v>35.237175999999998</v>
      </c>
      <c r="R642" s="118">
        <v>683.89844000000005</v>
      </c>
      <c r="S642" s="118">
        <v>9307.76</v>
      </c>
      <c r="T642" s="118">
        <v>0</v>
      </c>
      <c r="U642" s="118">
        <v>0</v>
      </c>
      <c r="V642" s="118">
        <v>0</v>
      </c>
      <c r="W642" s="118">
        <v>0</v>
      </c>
      <c r="X642" s="118">
        <v>0</v>
      </c>
      <c r="Y642" s="41"/>
      <c r="Z642" s="327">
        <f t="shared" si="266"/>
        <v>9335.6421052631576</v>
      </c>
      <c r="AA642" s="41"/>
      <c r="AB642" s="111">
        <v>114965.91</v>
      </c>
      <c r="AC642" s="111">
        <v>114019.05</v>
      </c>
      <c r="AD642" s="111">
        <v>0</v>
      </c>
      <c r="AE642" s="111">
        <v>0</v>
      </c>
      <c r="AF642" s="111">
        <v>946.85799999999995</v>
      </c>
      <c r="AG642" s="111">
        <v>0</v>
      </c>
      <c r="AH642" s="111">
        <v>0</v>
      </c>
      <c r="AI642" s="41"/>
      <c r="AJ642" s="114">
        <v>26586.069</v>
      </c>
      <c r="AK642" s="114">
        <v>26066.496999999999</v>
      </c>
      <c r="AL642" s="114">
        <v>504.86016999999998</v>
      </c>
      <c r="AM642" s="114">
        <v>14.711430999999999</v>
      </c>
      <c r="AN642" s="113">
        <f t="shared" si="267"/>
        <v>1.5627396404800002</v>
      </c>
      <c r="AO642" s="112">
        <f t="shared" si="268"/>
        <v>1.8670864139156099E-3</v>
      </c>
      <c r="AP642" s="112">
        <f t="shared" si="269"/>
        <v>2060.4245000000001</v>
      </c>
      <c r="AQ642" s="329">
        <v>8.6634758000000006E-3</v>
      </c>
      <c r="AR642" s="328">
        <v>2.6139798000000001E-5</v>
      </c>
      <c r="AS642" s="328">
        <v>7.1417661E-10</v>
      </c>
      <c r="AT642" s="329">
        <v>0</v>
      </c>
      <c r="AU642" s="329">
        <v>0</v>
      </c>
      <c r="AV642" s="329">
        <v>1.3501488000000001E-4</v>
      </c>
      <c r="AW642" s="329">
        <v>1.5522982000000001</v>
      </c>
      <c r="AX642" s="328">
        <v>3.0848854000000003E-5</v>
      </c>
      <c r="AY642" s="329">
        <v>1.8081715000000001E-3</v>
      </c>
      <c r="AZ642" s="328">
        <v>2.5632200000000001E-7</v>
      </c>
      <c r="BA642" s="328">
        <v>2.9589300000000002E-10</v>
      </c>
      <c r="BB642" s="328">
        <v>1.2942132000000001E-6</v>
      </c>
      <c r="BC642" s="328">
        <v>3.1066971000000002E-7</v>
      </c>
      <c r="BD642" s="328">
        <v>6.4046935999999997E-8</v>
      </c>
      <c r="BE642" s="329">
        <v>7.3838528E-4</v>
      </c>
      <c r="BF642" s="329">
        <v>9.0456452000000004E-4</v>
      </c>
      <c r="BG642" s="329">
        <v>0</v>
      </c>
      <c r="BH642" s="329">
        <v>988</v>
      </c>
      <c r="BI642" s="329">
        <v>1072.4245000000001</v>
      </c>
      <c r="BJ642" s="329">
        <v>0</v>
      </c>
      <c r="BK642" s="329">
        <v>0</v>
      </c>
      <c r="BL642" s="329">
        <v>0</v>
      </c>
      <c r="BM642" s="41"/>
      <c r="BN642" s="111">
        <v>25.750624999999999</v>
      </c>
      <c r="BO642" s="111">
        <v>12.466081000000001</v>
      </c>
      <c r="BP642" s="111">
        <v>0.26030247000000001</v>
      </c>
      <c r="BQ642" s="111">
        <v>8.0109664999999997E-2</v>
      </c>
      <c r="BR642" s="111">
        <v>10.268739</v>
      </c>
      <c r="BS642" s="111">
        <v>8.8740415E-4</v>
      </c>
      <c r="BT642" s="111">
        <v>6.6564930000000003E-3</v>
      </c>
      <c r="BU642" s="111">
        <v>0</v>
      </c>
      <c r="BV642" s="111">
        <v>0.21115176999999999</v>
      </c>
      <c r="BW642" s="111">
        <v>2.3316644000000001E-2</v>
      </c>
      <c r="BX642" s="111">
        <v>0</v>
      </c>
      <c r="BY642" s="111">
        <v>0</v>
      </c>
      <c r="BZ642" s="111">
        <v>0</v>
      </c>
      <c r="CA642" s="111">
        <v>1.6181083000000001</v>
      </c>
      <c r="CB642" s="111">
        <v>0.13767436</v>
      </c>
      <c r="CC642" s="111">
        <v>0.67759711</v>
      </c>
      <c r="CD642" s="111">
        <v>0</v>
      </c>
      <c r="CF642" s="173"/>
      <c r="CG642" s="42" t="s">
        <v>685</v>
      </c>
      <c r="CH642" s="42"/>
      <c r="CI642" s="42"/>
      <c r="CK642" s="50"/>
      <c r="CL642" s="41"/>
      <c r="CM642" s="41"/>
      <c r="CN642" s="41"/>
      <c r="CO642" s="41"/>
      <c r="CP642" s="41"/>
      <c r="CQ642" s="41"/>
      <c r="CR642" s="41"/>
      <c r="CS642" s="41"/>
      <c r="CT642" s="41"/>
      <c r="CU642" s="41"/>
      <c r="CV642" s="41"/>
      <c r="CW642" s="41"/>
    </row>
    <row r="643" spans="1:101" ht="14.5" customHeight="1">
      <c r="A643" s="41" t="s">
        <v>11220</v>
      </c>
      <c r="B643" s="119" t="s">
        <v>10796</v>
      </c>
      <c r="C643" s="120" t="str">
        <f t="shared" si="260"/>
        <v>A.100.24.130</v>
      </c>
      <c r="D643" s="135" t="s">
        <v>898</v>
      </c>
      <c r="E643" s="119" t="s">
        <v>6570</v>
      </c>
      <c r="F643" s="118" t="str">
        <f t="shared" si="261"/>
        <v>Palladium, CRM (secondary)</v>
      </c>
      <c r="G643" s="118">
        <f t="shared" si="262"/>
        <v>57.551162820759998</v>
      </c>
      <c r="H643" s="118">
        <f t="shared" si="263"/>
        <v>3.5321293859999998</v>
      </c>
      <c r="I643" s="118">
        <f t="shared" si="264"/>
        <v>12.332985089999999</v>
      </c>
      <c r="J643" s="326">
        <f t="shared" si="265"/>
        <v>0.25284434475999995</v>
      </c>
      <c r="K643" s="118">
        <v>41.433204000000003</v>
      </c>
      <c r="L643" s="118">
        <v>8.7324599999999997</v>
      </c>
      <c r="M643" s="118">
        <v>3.1128133999999998</v>
      </c>
      <c r="N643" s="118">
        <v>2.6306183999999999</v>
      </c>
      <c r="O643" s="118">
        <v>0.81679603000000001</v>
      </c>
      <c r="P643" s="118">
        <v>2.6098184E-2</v>
      </c>
      <c r="Q643" s="118">
        <v>5.8616771999999998E-2</v>
      </c>
      <c r="R643" s="118">
        <v>0.48771168999999998</v>
      </c>
      <c r="S643" s="118">
        <v>3.6749944999999999E-2</v>
      </c>
      <c r="T643" s="118">
        <v>0</v>
      </c>
      <c r="U643" s="118">
        <v>0.21523718999999999</v>
      </c>
      <c r="V643" s="118">
        <v>8.5720976000000005E-4</v>
      </c>
      <c r="W643" s="118">
        <v>0</v>
      </c>
      <c r="X643" s="118">
        <v>0</v>
      </c>
      <c r="Y643" s="41"/>
      <c r="Z643" s="327">
        <f t="shared" si="266"/>
        <v>311.52784962406014</v>
      </c>
      <c r="AA643" s="41"/>
      <c r="AB643" s="111">
        <v>3910.1125999999999</v>
      </c>
      <c r="AC643" s="111">
        <v>3874.4119000000001</v>
      </c>
      <c r="AD643" s="111">
        <v>29.180747</v>
      </c>
      <c r="AE643" s="111">
        <v>0</v>
      </c>
      <c r="AF643" s="111">
        <v>0</v>
      </c>
      <c r="AG643" s="111">
        <v>0.30816089000000002</v>
      </c>
      <c r="AH643" s="111">
        <v>6.2118808000000003</v>
      </c>
      <c r="AI643" s="41"/>
      <c r="AJ643" s="114">
        <v>8.7663495000000005</v>
      </c>
      <c r="AK643" s="114">
        <v>8.2290092000000001</v>
      </c>
      <c r="AL643" s="114">
        <v>0.31296671999999998</v>
      </c>
      <c r="AM643" s="114">
        <v>0.22437357999999999</v>
      </c>
      <c r="AN643" s="113">
        <f t="shared" si="267"/>
        <v>4.9334587876370011E-4</v>
      </c>
      <c r="AO643" s="112">
        <f t="shared" si="268"/>
        <v>1.1574213042256501E-6</v>
      </c>
      <c r="AP643" s="112">
        <f t="shared" si="269"/>
        <v>31.4248706176</v>
      </c>
      <c r="AQ643" s="329">
        <v>2.9205862E-4</v>
      </c>
      <c r="AR643" s="328">
        <v>8.8131617999999997E-7</v>
      </c>
      <c r="AS643" s="328">
        <v>2.4074139999999999E-11</v>
      </c>
      <c r="AT643" s="328">
        <v>2.4047282000000001E-8</v>
      </c>
      <c r="AU643" s="328">
        <v>1.4924617E-9</v>
      </c>
      <c r="AV643" s="328">
        <v>3.9116061999999999E-7</v>
      </c>
      <c r="AW643" s="329">
        <v>1.9928236000000001E-4</v>
      </c>
      <c r="AX643" s="328">
        <v>5.6182956999999997E-8</v>
      </c>
      <c r="AY643" s="328">
        <v>2.1734811E-7</v>
      </c>
      <c r="AZ643" s="328">
        <v>4.8942184000000002E-11</v>
      </c>
      <c r="BA643" s="328">
        <v>5.8450325000000004E-13</v>
      </c>
      <c r="BB643" s="328">
        <v>1.3413557000000001E-9</v>
      </c>
      <c r="BC643" s="328">
        <v>9.6627893999999999E-12</v>
      </c>
      <c r="BD643" s="328">
        <v>2.2659808999999999E-11</v>
      </c>
      <c r="BE643" s="328">
        <v>4.4185619999999999E-7</v>
      </c>
      <c r="BF643" s="328">
        <v>1.1463421999999999E-6</v>
      </c>
      <c r="BG643" s="328">
        <v>1.1267780999999999E-9</v>
      </c>
      <c r="BH643" s="329">
        <v>2.1426176000000001E-3</v>
      </c>
      <c r="BI643" s="329">
        <v>31.422727999999999</v>
      </c>
      <c r="BJ643" s="329">
        <v>0</v>
      </c>
      <c r="BK643" s="329">
        <v>0</v>
      </c>
      <c r="BL643" s="329">
        <v>0</v>
      </c>
      <c r="BM643" s="41"/>
      <c r="BN643" s="111">
        <v>1.8225346999999999E-2</v>
      </c>
      <c r="BO643" s="111">
        <v>1.6250990999999999E-3</v>
      </c>
      <c r="BP643" s="111">
        <v>8.6862230999999995E-3</v>
      </c>
      <c r="BQ643" s="122">
        <v>5.7186686999999997E-5</v>
      </c>
      <c r="BR643" s="111">
        <v>1.8834933999999999E-3</v>
      </c>
      <c r="BS643" s="111">
        <v>2.4965551999999998E-4</v>
      </c>
      <c r="BT643" s="122">
        <v>5.6517252999999999E-7</v>
      </c>
      <c r="BU643" s="111">
        <v>3.7963643E-4</v>
      </c>
      <c r="BV643" s="122">
        <v>3.5021924999999999E-5</v>
      </c>
      <c r="BW643" s="122">
        <v>3.8787059999999997E-5</v>
      </c>
      <c r="BX643" s="122">
        <v>1.1133554E-5</v>
      </c>
      <c r="BY643" s="122">
        <v>8.1867762999999995E-7</v>
      </c>
      <c r="BZ643" s="122">
        <v>1.8866249E-7</v>
      </c>
      <c r="CA643" s="111">
        <v>6.4212651000000005E-4</v>
      </c>
      <c r="CB643" s="111">
        <v>4.6037986000000003E-3</v>
      </c>
      <c r="CC643" s="122">
        <v>1.1612651000000001E-5</v>
      </c>
      <c r="CD643" s="111">
        <v>0</v>
      </c>
      <c r="CF643" s="173"/>
      <c r="CG643" s="208" t="s">
        <v>695</v>
      </c>
      <c r="CH643" s="42"/>
      <c r="CI643" s="42"/>
      <c r="CK643" s="50"/>
      <c r="CL643" s="41"/>
      <c r="CM643" s="41"/>
      <c r="CN643" s="41"/>
      <c r="CO643" s="41"/>
      <c r="CP643" s="41"/>
      <c r="CQ643" s="41"/>
      <c r="CR643" s="41"/>
      <c r="CS643" s="41"/>
      <c r="CT643" s="41"/>
      <c r="CU643" s="41"/>
      <c r="CV643" s="41"/>
      <c r="CW643" s="41"/>
    </row>
    <row r="644" spans="1:101" ht="14.5" customHeight="1">
      <c r="A644" s="41" t="s">
        <v>11217</v>
      </c>
      <c r="B644" s="119" t="s">
        <v>10796</v>
      </c>
      <c r="C644" s="120" t="str">
        <f t="shared" si="260"/>
        <v>A.100.24.131</v>
      </c>
      <c r="D644" s="135" t="s">
        <v>898</v>
      </c>
      <c r="E644" s="119" t="s">
        <v>6570</v>
      </c>
      <c r="F644" s="118" t="str">
        <f t="shared" si="261"/>
        <v>Palladium, CRM, trade mix (67% prim 33% sec)</v>
      </c>
      <c r="G644" s="118">
        <f t="shared" si="262"/>
        <v>65585.565528842228</v>
      </c>
      <c r="H644" s="118">
        <f t="shared" si="263"/>
        <v>739.1751036899999</v>
      </c>
      <c r="I644" s="118">
        <f t="shared" si="264"/>
        <v>57764.535793999996</v>
      </c>
      <c r="J644" s="326">
        <f t="shared" si="265"/>
        <v>6236.2826111522199</v>
      </c>
      <c r="K644" s="118">
        <v>845.57201999999995</v>
      </c>
      <c r="L644" s="118">
        <v>57270.786999999997</v>
      </c>
      <c r="M644" s="118">
        <v>35.375894000000002</v>
      </c>
      <c r="N644" s="118">
        <v>609.84461999999996</v>
      </c>
      <c r="O644" s="118">
        <v>0.26954268999999997</v>
      </c>
      <c r="P644" s="118">
        <v>105.43268999999999</v>
      </c>
      <c r="Q644" s="118">
        <v>23.628250999999999</v>
      </c>
      <c r="R644" s="118">
        <v>458.37290000000002</v>
      </c>
      <c r="S644" s="118">
        <v>6236.2112999999999</v>
      </c>
      <c r="T644" s="118">
        <v>0</v>
      </c>
      <c r="U644" s="118">
        <v>7.1028273000000003E-2</v>
      </c>
      <c r="V644" s="118">
        <v>2.8287921999999997E-4</v>
      </c>
      <c r="W644" s="118">
        <v>0</v>
      </c>
      <c r="X644" s="118">
        <v>0</v>
      </c>
      <c r="Y644" s="41"/>
      <c r="Z644" s="327">
        <f t="shared" si="266"/>
        <v>6357.6843609022553</v>
      </c>
      <c r="AA644" s="41"/>
      <c r="AB644" s="111">
        <v>78317.498999999996</v>
      </c>
      <c r="AC644" s="111">
        <v>77671.323000000004</v>
      </c>
      <c r="AD644" s="111">
        <v>9.6296464999999998</v>
      </c>
      <c r="AE644" s="111">
        <v>0</v>
      </c>
      <c r="AF644" s="111">
        <v>634.39485999999999</v>
      </c>
      <c r="AG644" s="111">
        <v>0.10169309</v>
      </c>
      <c r="AH644" s="111">
        <v>2.0499206999999999</v>
      </c>
      <c r="AI644" s="41"/>
      <c r="AJ644" s="114">
        <v>17815.559000000001</v>
      </c>
      <c r="AK644" s="114">
        <v>17467.269</v>
      </c>
      <c r="AL644" s="114">
        <v>338.3596</v>
      </c>
      <c r="AM644" s="114">
        <v>9.9307020000000001</v>
      </c>
      <c r="AN644" s="113">
        <f t="shared" si="267"/>
        <v>1.0471984060511155</v>
      </c>
      <c r="AO644" s="112">
        <f t="shared" si="268"/>
        <v>1.2513299169457698E-3</v>
      </c>
      <c r="AP644" s="112">
        <f t="shared" si="269"/>
        <v>1390.8546299999998</v>
      </c>
      <c r="AQ644" s="329">
        <v>5.9009081000000003E-3</v>
      </c>
      <c r="AR644" s="328">
        <v>1.7804498999999999E-5</v>
      </c>
      <c r="AS644" s="328">
        <v>4.8644279999999999E-10</v>
      </c>
      <c r="AT644" s="328">
        <v>7.9356030999999999E-9</v>
      </c>
      <c r="AU644" s="328">
        <v>4.9251237E-10</v>
      </c>
      <c r="AV644" s="328">
        <v>9.0589053000000001E-5</v>
      </c>
      <c r="AW644" s="329">
        <v>1.0401056</v>
      </c>
      <c r="AX644" s="328">
        <v>2.0687273E-5</v>
      </c>
      <c r="AY644" s="329">
        <v>1.2115467E-3</v>
      </c>
      <c r="AZ644" s="328">
        <v>1.7175189000000001E-7</v>
      </c>
      <c r="BA644" s="328">
        <v>1.9844120000000001E-10</v>
      </c>
      <c r="BB644" s="328">
        <v>8.6756551E-7</v>
      </c>
      <c r="BC644" s="328">
        <v>2.081519E-7</v>
      </c>
      <c r="BD644" s="328">
        <v>4.2918925000000001E-8</v>
      </c>
      <c r="BE644" s="329">
        <v>4.9486395000000001E-4</v>
      </c>
      <c r="BF644" s="329">
        <v>6.0643652E-4</v>
      </c>
      <c r="BG644" s="328">
        <v>3.7183677000000001E-10</v>
      </c>
      <c r="BH644" s="329">
        <v>661.96070999999995</v>
      </c>
      <c r="BI644" s="329">
        <v>728.89391999999998</v>
      </c>
      <c r="BJ644" s="329">
        <v>0</v>
      </c>
      <c r="BK644" s="329">
        <v>0</v>
      </c>
      <c r="BL644" s="329">
        <v>0</v>
      </c>
      <c r="BM644" s="41"/>
      <c r="BN644" s="111">
        <v>17.258932999999999</v>
      </c>
      <c r="BO644" s="111">
        <v>8.3528105000000004</v>
      </c>
      <c r="BP644" s="111">
        <v>0.17726911000000001</v>
      </c>
      <c r="BQ644" s="111">
        <v>5.3692347000000001E-2</v>
      </c>
      <c r="BR644" s="111">
        <v>6.8806770000000004</v>
      </c>
      <c r="BS644" s="111">
        <v>6.7694710000000004E-4</v>
      </c>
      <c r="BT644" s="111">
        <v>4.4600368E-3</v>
      </c>
      <c r="BU644" s="111">
        <v>1.2528001999999999E-4</v>
      </c>
      <c r="BV644" s="111">
        <v>0.14148324000000001</v>
      </c>
      <c r="BW644" s="111">
        <v>1.5634951000000001E-2</v>
      </c>
      <c r="BX644" s="122">
        <v>3.674073E-6</v>
      </c>
      <c r="BY644" s="122">
        <v>2.7016361999999998E-7</v>
      </c>
      <c r="BZ644" s="122">
        <v>6.2258622999999997E-8</v>
      </c>
      <c r="CA644" s="111">
        <v>1.0843444</v>
      </c>
      <c r="CB644" s="111">
        <v>9.3761077999999998E-2</v>
      </c>
      <c r="CC644" s="111">
        <v>0.45399389000000001</v>
      </c>
      <c r="CD644" s="111">
        <v>0</v>
      </c>
      <c r="CE644" s="154"/>
      <c r="CF644" s="173"/>
      <c r="CG644" s="42" t="s">
        <v>897</v>
      </c>
      <c r="CH644" s="42"/>
      <c r="CI644" s="42"/>
      <c r="CK644" s="50"/>
      <c r="CL644" s="41"/>
      <c r="CM644" s="41"/>
      <c r="CN644" s="41"/>
      <c r="CO644" s="41"/>
      <c r="CP644" s="41"/>
      <c r="CQ644" s="41"/>
      <c r="CR644" s="41"/>
      <c r="CS644" s="41"/>
      <c r="CT644" s="41"/>
      <c r="CU644" s="41"/>
      <c r="CV644" s="41"/>
      <c r="CW644" s="41"/>
    </row>
    <row r="645" spans="1:101" ht="14.5" customHeight="1">
      <c r="A645" s="41" t="s">
        <v>11214</v>
      </c>
      <c r="B645" s="119" t="s">
        <v>10796</v>
      </c>
      <c r="C645" s="120" t="str">
        <f t="shared" si="260"/>
        <v>A.100.24.132</v>
      </c>
      <c r="D645" s="135" t="s">
        <v>898</v>
      </c>
      <c r="E645" s="119" t="s">
        <v>6570</v>
      </c>
      <c r="F645" s="118" t="str">
        <f t="shared" si="261"/>
        <v>Platinum, CRM (primary)</v>
      </c>
      <c r="G645" s="118">
        <f t="shared" si="262"/>
        <v>141461.20815600001</v>
      </c>
      <c r="H645" s="118">
        <f t="shared" si="263"/>
        <v>1639.5677980000003</v>
      </c>
      <c r="I645" s="118">
        <f t="shared" si="264"/>
        <v>128281.75733800001</v>
      </c>
      <c r="J645" s="326">
        <f t="shared" si="265"/>
        <v>9692.2998200000002</v>
      </c>
      <c r="K645" s="118">
        <v>1847.5832</v>
      </c>
      <c r="L645" s="118">
        <v>127187.69</v>
      </c>
      <c r="M645" s="118">
        <v>76.280438000000004</v>
      </c>
      <c r="N645" s="118">
        <v>1352.4924000000001</v>
      </c>
      <c r="O645" s="118">
        <v>0</v>
      </c>
      <c r="P645" s="118">
        <v>234.30292</v>
      </c>
      <c r="Q645" s="118">
        <v>52.772478</v>
      </c>
      <c r="R645" s="118">
        <v>1017.7868999999999</v>
      </c>
      <c r="S645" s="118">
        <v>9307.76</v>
      </c>
      <c r="T645" s="118">
        <v>0</v>
      </c>
      <c r="U645" s="118">
        <v>384.53982000000002</v>
      </c>
      <c r="V645" s="118">
        <v>0</v>
      </c>
      <c r="W645" s="118">
        <v>0</v>
      </c>
      <c r="X645" s="118">
        <v>0</v>
      </c>
      <c r="Y645" s="41"/>
      <c r="Z645" s="327">
        <f t="shared" si="266"/>
        <v>13891.603007518797</v>
      </c>
      <c r="AA645" s="41"/>
      <c r="AB645" s="111">
        <v>223206.87</v>
      </c>
      <c r="AC645" s="111">
        <v>169664.08</v>
      </c>
      <c r="AD645" s="111">
        <v>52133.923999999999</v>
      </c>
      <c r="AE645" s="111">
        <v>0</v>
      </c>
      <c r="AF645" s="111">
        <v>1408.8679999999999</v>
      </c>
      <c r="AG645" s="111">
        <v>0</v>
      </c>
      <c r="AH645" s="111">
        <v>0</v>
      </c>
      <c r="AI645" s="41"/>
      <c r="AJ645" s="114">
        <v>39564.624000000003</v>
      </c>
      <c r="AK645" s="114">
        <v>38787.493999999999</v>
      </c>
      <c r="AL645" s="114">
        <v>751.24166000000002</v>
      </c>
      <c r="AM645" s="114">
        <v>25.888231000000001</v>
      </c>
      <c r="AN645" s="113">
        <f t="shared" si="267"/>
        <v>2.3253893220899999</v>
      </c>
      <c r="AO645" s="112">
        <f t="shared" si="268"/>
        <v>2.7782606080596003E-3</v>
      </c>
      <c r="AP645" s="112">
        <f t="shared" si="269"/>
        <v>3625.8027000000002</v>
      </c>
      <c r="AQ645" s="329">
        <v>1.2891408E-2</v>
      </c>
      <c r="AR645" s="328">
        <v>3.8896488000000003E-5</v>
      </c>
      <c r="AS645" s="328">
        <v>1.0627076E-9</v>
      </c>
      <c r="AT645" s="329">
        <v>0</v>
      </c>
      <c r="AU645" s="329">
        <v>0</v>
      </c>
      <c r="AV645" s="329">
        <v>2.0090498999999999E-4</v>
      </c>
      <c r="AW645" s="329">
        <v>2.3098497</v>
      </c>
      <c r="AX645" s="328">
        <v>4.5903745999999998E-5</v>
      </c>
      <c r="AY645" s="329">
        <v>2.6905942000000002E-3</v>
      </c>
      <c r="AZ645" s="328">
        <v>3.8112800000000002E-7</v>
      </c>
      <c r="BA645" s="328">
        <v>4.4027199999999999E-10</v>
      </c>
      <c r="BB645" s="328">
        <v>1.9258959E-6</v>
      </c>
      <c r="BC645" s="328">
        <v>4.6233281000000001E-7</v>
      </c>
      <c r="BD645" s="328">
        <v>9.5314369999999995E-8</v>
      </c>
      <c r="BE645" s="329">
        <v>1.0988860999999999E-3</v>
      </c>
      <c r="BF645" s="329">
        <v>1.3484230000000001E-3</v>
      </c>
      <c r="BG645" s="329">
        <v>0</v>
      </c>
      <c r="BH645" s="329">
        <v>2030</v>
      </c>
      <c r="BI645" s="329">
        <v>1595.8027</v>
      </c>
      <c r="BJ645" s="329">
        <v>0</v>
      </c>
      <c r="BK645" s="329">
        <v>0</v>
      </c>
      <c r="BL645" s="329">
        <v>0</v>
      </c>
      <c r="BM645" s="41"/>
      <c r="BN645" s="111">
        <v>40.010772000000003</v>
      </c>
      <c r="BO645" s="111">
        <v>18.549769000000001</v>
      </c>
      <c r="BP645" s="111">
        <v>0.38733475000000001</v>
      </c>
      <c r="BQ645" s="111">
        <v>0.11922028</v>
      </c>
      <c r="BR645" s="111">
        <v>15.280082999999999</v>
      </c>
      <c r="BS645" s="111">
        <v>1.3204066999999999E-3</v>
      </c>
      <c r="BT645" s="111">
        <v>9.8976127000000007E-3</v>
      </c>
      <c r="BU645" s="111">
        <v>0</v>
      </c>
      <c r="BV645" s="111">
        <v>0.31441803000000002</v>
      </c>
      <c r="BW645" s="111">
        <v>3.4919855999999999E-2</v>
      </c>
      <c r="BX645" s="111">
        <v>0</v>
      </c>
      <c r="BY645" s="111">
        <v>0</v>
      </c>
      <c r="BZ645" s="111">
        <v>0</v>
      </c>
      <c r="CA645" s="111">
        <v>2.4077777999999999</v>
      </c>
      <c r="CB645" s="111">
        <v>0.27159100000000003</v>
      </c>
      <c r="CC645" s="111">
        <v>2.6344406</v>
      </c>
      <c r="CD645" s="111">
        <v>0</v>
      </c>
      <c r="CE645" s="154"/>
      <c r="CF645" s="173"/>
      <c r="CG645" s="42" t="s">
        <v>685</v>
      </c>
      <c r="CH645" s="42"/>
      <c r="CI645" s="42"/>
      <c r="CK645" s="76"/>
      <c r="CL645" s="41"/>
      <c r="CM645" s="41"/>
      <c r="CN645" s="41"/>
      <c r="CO645" s="41"/>
      <c r="CP645" s="41"/>
      <c r="CQ645" s="41"/>
      <c r="CR645" s="41"/>
      <c r="CS645" s="41"/>
      <c r="CT645" s="41"/>
      <c r="CU645" s="41"/>
      <c r="CV645" s="41"/>
      <c r="CW645" s="41"/>
    </row>
    <row r="646" spans="1:101" ht="14.5" customHeight="1">
      <c r="A646" s="41" t="s">
        <v>11211</v>
      </c>
      <c r="B646" s="119" t="s">
        <v>10796</v>
      </c>
      <c r="C646" s="120" t="str">
        <f t="shared" si="260"/>
        <v>A.100.24.133</v>
      </c>
      <c r="D646" s="135" t="s">
        <v>898</v>
      </c>
      <c r="E646" s="119" t="s">
        <v>6570</v>
      </c>
      <c r="F646" s="118" t="str">
        <f t="shared" si="261"/>
        <v>Platinum, CRM (secondary)</v>
      </c>
      <c r="G646" s="118">
        <f t="shared" si="262"/>
        <v>203.2222081745</v>
      </c>
      <c r="H646" s="118">
        <f t="shared" si="263"/>
        <v>12.472504332</v>
      </c>
      <c r="I646" s="118">
        <f t="shared" si="264"/>
        <v>43.549710699999999</v>
      </c>
      <c r="J646" s="326">
        <f t="shared" si="265"/>
        <v>0.89283314250000001</v>
      </c>
      <c r="K646" s="118">
        <v>146.30716000000001</v>
      </c>
      <c r="L646" s="118">
        <v>30.83569</v>
      </c>
      <c r="M646" s="118">
        <v>10.991834000000001</v>
      </c>
      <c r="N646" s="118">
        <v>9.2891273000000005</v>
      </c>
      <c r="O646" s="118">
        <v>2.8842352</v>
      </c>
      <c r="P646" s="118">
        <v>9.2156792000000001E-2</v>
      </c>
      <c r="Q646" s="118">
        <v>0.20698504000000001</v>
      </c>
      <c r="R646" s="118">
        <v>1.7221867</v>
      </c>
      <c r="S646" s="118">
        <v>0.12976983</v>
      </c>
      <c r="T646" s="118">
        <v>0</v>
      </c>
      <c r="U646" s="118">
        <v>0.76003637000000002</v>
      </c>
      <c r="V646" s="118">
        <v>3.0269425000000001E-3</v>
      </c>
      <c r="W646" s="118">
        <v>0</v>
      </c>
      <c r="X646" s="118">
        <v>0</v>
      </c>
      <c r="Y646" s="41"/>
      <c r="Z646" s="327">
        <f t="shared" si="266"/>
        <v>1100.0538345864661</v>
      </c>
      <c r="AA646" s="41"/>
      <c r="AB646" s="111">
        <v>13807.223</v>
      </c>
      <c r="AC646" s="111">
        <v>13681.157999999999</v>
      </c>
      <c r="AD646" s="111">
        <v>103.04181</v>
      </c>
      <c r="AE646" s="111">
        <v>0</v>
      </c>
      <c r="AF646" s="111">
        <v>0</v>
      </c>
      <c r="AG646" s="111">
        <v>1.0881646</v>
      </c>
      <c r="AH646" s="111">
        <v>21.935127999999999</v>
      </c>
      <c r="AI646" s="41"/>
      <c r="AJ646" s="114">
        <v>30.955359000000001</v>
      </c>
      <c r="AK646" s="114">
        <v>29.057925999999998</v>
      </c>
      <c r="AL646" s="114">
        <v>1.1051347</v>
      </c>
      <c r="AM646" s="114">
        <v>0.79229839000000002</v>
      </c>
      <c r="AN646" s="113">
        <f t="shared" si="267"/>
        <v>1.7420818627520999E-3</v>
      </c>
      <c r="AO646" s="112">
        <f t="shared" si="268"/>
        <v>4.0870366307778991E-6</v>
      </c>
      <c r="AP646" s="112">
        <f t="shared" si="269"/>
        <v>110.9661659195</v>
      </c>
      <c r="AQ646" s="329">
        <v>1.0313048999999999E-3</v>
      </c>
      <c r="AR646" s="328">
        <v>3.1120660000000001E-6</v>
      </c>
      <c r="AS646" s="328">
        <v>8.5009575000000006E-11</v>
      </c>
      <c r="AT646" s="328">
        <v>8.4914734999999995E-8</v>
      </c>
      <c r="AU646" s="328">
        <v>5.2701171000000003E-9</v>
      </c>
      <c r="AV646" s="328">
        <v>1.3812497000000001E-6</v>
      </c>
      <c r="AW646" s="329">
        <v>7.0369734999999999E-4</v>
      </c>
      <c r="AX646" s="328">
        <v>1.9839085999999999E-7</v>
      </c>
      <c r="AY646" s="328">
        <v>7.6749036999999996E-7</v>
      </c>
      <c r="AZ646" s="328">
        <v>1.7282254999999999E-10</v>
      </c>
      <c r="BA646" s="328">
        <v>2.0639729000000002E-12</v>
      </c>
      <c r="BB646" s="328">
        <v>4.7365378999999996E-9</v>
      </c>
      <c r="BC646" s="328">
        <v>3.4120829000000001E-11</v>
      </c>
      <c r="BD646" s="328">
        <v>8.0015350999999997E-11</v>
      </c>
      <c r="BE646" s="328">
        <v>1.5602636999999999E-6</v>
      </c>
      <c r="BF646" s="328">
        <v>4.0479145000000003E-6</v>
      </c>
      <c r="BG646" s="328">
        <v>3.9788306000000002E-9</v>
      </c>
      <c r="BH646" s="329">
        <v>7.5659194999999997E-3</v>
      </c>
      <c r="BI646" s="329">
        <v>110.9586</v>
      </c>
      <c r="BJ646" s="329">
        <v>0</v>
      </c>
      <c r="BK646" s="329">
        <v>0</v>
      </c>
      <c r="BL646" s="329">
        <v>0</v>
      </c>
      <c r="BM646" s="41"/>
      <c r="BN646" s="111">
        <v>6.4356567000000003E-2</v>
      </c>
      <c r="BO646" s="111">
        <v>5.7384805000000004E-3</v>
      </c>
      <c r="BP646" s="111">
        <v>3.0672419999999999E-2</v>
      </c>
      <c r="BQ646" s="111">
        <v>2.0193519000000001E-4</v>
      </c>
      <c r="BR646" s="111">
        <v>6.6509116E-3</v>
      </c>
      <c r="BS646" s="111">
        <v>8.8157290000000004E-4</v>
      </c>
      <c r="BT646" s="122">
        <v>1.9957130999999999E-6</v>
      </c>
      <c r="BU646" s="111">
        <v>1.3405559000000001E-3</v>
      </c>
      <c r="BV646" s="111">
        <v>1.2366792999999999E-4</v>
      </c>
      <c r="BW646" s="111">
        <v>1.3696321000000001E-4</v>
      </c>
      <c r="BX646" s="122">
        <v>3.9314331999999998E-5</v>
      </c>
      <c r="BY646" s="122">
        <v>2.8908794999999999E-6</v>
      </c>
      <c r="BZ646" s="122">
        <v>6.6619693999999999E-7</v>
      </c>
      <c r="CA646" s="111">
        <v>2.2674497000000002E-3</v>
      </c>
      <c r="CB646" s="111">
        <v>1.6256737E-2</v>
      </c>
      <c r="CC646" s="122">
        <v>4.1006096999999999E-5</v>
      </c>
      <c r="CD646" s="111">
        <v>0</v>
      </c>
      <c r="CE646" s="154"/>
      <c r="CF646" s="173"/>
      <c r="CG646" s="208" t="s">
        <v>695</v>
      </c>
      <c r="CH646" s="42"/>
      <c r="CI646" s="42"/>
      <c r="CK646" s="76"/>
      <c r="CL646" s="41"/>
      <c r="CM646" s="41"/>
      <c r="CN646" s="41"/>
      <c r="CO646" s="41"/>
      <c r="CP646" s="41"/>
      <c r="CQ646" s="41"/>
      <c r="CR646" s="41"/>
      <c r="CS646" s="41"/>
      <c r="CT646" s="41"/>
      <c r="CU646" s="41"/>
      <c r="CV646" s="41"/>
      <c r="CW646" s="41"/>
    </row>
    <row r="647" spans="1:101" ht="14.5" customHeight="1">
      <c r="A647" s="41" t="s">
        <v>11208</v>
      </c>
      <c r="B647" s="119" t="s">
        <v>10796</v>
      </c>
      <c r="C647" s="120" t="str">
        <f t="shared" si="260"/>
        <v>A.100.24.134</v>
      </c>
      <c r="D647" s="135" t="s">
        <v>898</v>
      </c>
      <c r="E647" s="119" t="s">
        <v>6570</v>
      </c>
      <c r="F647" s="118" t="str">
        <f t="shared" si="261"/>
        <v>Platinum, CRM, trade mix (75% prim 25% sec)</v>
      </c>
      <c r="G647" s="118">
        <f t="shared" si="262"/>
        <v>106146.70920754563</v>
      </c>
      <c r="H647" s="118">
        <f t="shared" si="263"/>
        <v>1232.7939938099998</v>
      </c>
      <c r="I647" s="118">
        <f t="shared" si="264"/>
        <v>96222.202977000008</v>
      </c>
      <c r="J647" s="326">
        <f t="shared" si="265"/>
        <v>7269.4480367356191</v>
      </c>
      <c r="K647" s="118">
        <v>1422.2642000000001</v>
      </c>
      <c r="L647" s="118">
        <v>95398.474000000002</v>
      </c>
      <c r="M647" s="118">
        <v>59.958286999999999</v>
      </c>
      <c r="N647" s="118">
        <v>1016.6916</v>
      </c>
      <c r="O647" s="118">
        <v>0.72105881000000005</v>
      </c>
      <c r="P647" s="118">
        <v>175.75022999999999</v>
      </c>
      <c r="Q647" s="118">
        <v>39.631104999999998</v>
      </c>
      <c r="R647" s="118">
        <v>763.77068999999995</v>
      </c>
      <c r="S647" s="118">
        <v>6980.8523999999998</v>
      </c>
      <c r="T647" s="118">
        <v>0</v>
      </c>
      <c r="U647" s="118">
        <v>288.59487999999999</v>
      </c>
      <c r="V647" s="118">
        <v>7.5673562000000004E-4</v>
      </c>
      <c r="W647" s="118">
        <v>0</v>
      </c>
      <c r="X647" s="118">
        <v>0</v>
      </c>
      <c r="Y647" s="41"/>
      <c r="Z647" s="327">
        <f t="shared" si="266"/>
        <v>10693.715789473685</v>
      </c>
      <c r="AA647" s="41"/>
      <c r="AB647" s="111">
        <v>170856.95999999999</v>
      </c>
      <c r="AC647" s="111">
        <v>130668.35</v>
      </c>
      <c r="AD647" s="111">
        <v>39126.203000000001</v>
      </c>
      <c r="AE647" s="111">
        <v>0</v>
      </c>
      <c r="AF647" s="111">
        <v>1056.6510000000001</v>
      </c>
      <c r="AG647" s="111">
        <v>0.27204114000000001</v>
      </c>
      <c r="AH647" s="111">
        <v>5.4837819999999997</v>
      </c>
      <c r="AI647" s="41"/>
      <c r="AJ647" s="114">
        <v>29681.206999999999</v>
      </c>
      <c r="AK647" s="114">
        <v>29097.884999999998</v>
      </c>
      <c r="AL647" s="114">
        <v>563.70753000000002</v>
      </c>
      <c r="AM647" s="114">
        <v>19.614248</v>
      </c>
      <c r="AN647" s="113">
        <f t="shared" si="267"/>
        <v>1.7444775124462133</v>
      </c>
      <c r="AO647" s="112">
        <f t="shared" si="268"/>
        <v>2.0847171929317702E-3</v>
      </c>
      <c r="AP647" s="112">
        <f t="shared" si="269"/>
        <v>2747.0936000000002</v>
      </c>
      <c r="AQ647" s="329">
        <v>9.9263818999999996E-3</v>
      </c>
      <c r="AR647" s="328">
        <v>2.9950383000000001E-5</v>
      </c>
      <c r="AS647" s="328">
        <v>8.1828312000000003E-10</v>
      </c>
      <c r="AT647" s="328">
        <v>2.1228684E-8</v>
      </c>
      <c r="AU647" s="328">
        <v>1.3175293000000001E-9</v>
      </c>
      <c r="AV647" s="329">
        <v>1.5102405E-4</v>
      </c>
      <c r="AW647" s="329">
        <v>1.7325632</v>
      </c>
      <c r="AX647" s="328">
        <v>3.4477407000000002E-5</v>
      </c>
      <c r="AY647" s="329">
        <v>2.0181374999999999E-3</v>
      </c>
      <c r="AZ647" s="328">
        <v>2.8588921000000002E-7</v>
      </c>
      <c r="BA647" s="328">
        <v>3.3071998999999998E-10</v>
      </c>
      <c r="BB647" s="328">
        <v>1.4456061000000001E-6</v>
      </c>
      <c r="BC647" s="328">
        <v>3.4675813000000001E-7</v>
      </c>
      <c r="BD647" s="328">
        <v>7.1505781000000005E-8</v>
      </c>
      <c r="BE647" s="329">
        <v>8.2455465000000003E-4</v>
      </c>
      <c r="BF647" s="329">
        <v>1.0123293000000001E-3</v>
      </c>
      <c r="BG647" s="328">
        <v>9.9470766000000009E-10</v>
      </c>
      <c r="BH647" s="329">
        <v>1522.5019</v>
      </c>
      <c r="BI647" s="329">
        <v>1224.5916999999999</v>
      </c>
      <c r="BJ647" s="329">
        <v>0</v>
      </c>
      <c r="BK647" s="329">
        <v>0</v>
      </c>
      <c r="BL647" s="329">
        <v>0</v>
      </c>
      <c r="BM647" s="41"/>
      <c r="BN647" s="111">
        <v>30.024168</v>
      </c>
      <c r="BO647" s="111">
        <v>13.913762</v>
      </c>
      <c r="BP647" s="111">
        <v>0.29816916999999998</v>
      </c>
      <c r="BQ647" s="111">
        <v>8.9465693999999998E-2</v>
      </c>
      <c r="BR647" s="111">
        <v>11.461724999999999</v>
      </c>
      <c r="BS647" s="111">
        <v>1.2106983E-3</v>
      </c>
      <c r="BT647" s="111">
        <v>7.4237084000000004E-3</v>
      </c>
      <c r="BU647" s="111">
        <v>3.3513899000000002E-4</v>
      </c>
      <c r="BV647" s="111">
        <v>0.23584443999999999</v>
      </c>
      <c r="BW647" s="111">
        <v>2.6224133E-2</v>
      </c>
      <c r="BX647" s="122">
        <v>9.8285829999999995E-6</v>
      </c>
      <c r="BY647" s="122">
        <v>7.2271986000000002E-7</v>
      </c>
      <c r="BZ647" s="122">
        <v>1.6654923000000001E-7</v>
      </c>
      <c r="CA647" s="111">
        <v>1.8064001999999999</v>
      </c>
      <c r="CB647" s="111">
        <v>0.20775742999999999</v>
      </c>
      <c r="CC647" s="111">
        <v>1.9758407</v>
      </c>
      <c r="CD647" s="111">
        <v>0</v>
      </c>
      <c r="CE647" s="154"/>
      <c r="CF647" s="173"/>
      <c r="CG647" s="42" t="s">
        <v>897</v>
      </c>
      <c r="CH647" s="42"/>
      <c r="CI647" s="42"/>
      <c r="CK647" s="76"/>
      <c r="CL647" s="41"/>
      <c r="CM647" s="41"/>
      <c r="CN647" s="41"/>
      <c r="CO647" s="41"/>
      <c r="CP647" s="41"/>
      <c r="CQ647" s="41"/>
      <c r="CR647" s="41"/>
      <c r="CS647" s="41"/>
      <c r="CT647" s="41"/>
      <c r="CU647" s="41"/>
      <c r="CV647" s="41"/>
      <c r="CW647" s="41"/>
    </row>
    <row r="648" spans="1:101" ht="14.5" customHeight="1">
      <c r="A648" s="41" t="s">
        <v>11205</v>
      </c>
      <c r="B648" s="119" t="s">
        <v>10796</v>
      </c>
      <c r="C648" s="120" t="str">
        <f t="shared" si="260"/>
        <v>A.100.24.135</v>
      </c>
      <c r="D648" s="135" t="s">
        <v>898</v>
      </c>
      <c r="E648" s="119" t="s">
        <v>6570</v>
      </c>
      <c r="F648" s="118" t="str">
        <f t="shared" si="261"/>
        <v>Rhodium, CRM (primary)</v>
      </c>
      <c r="G648" s="118">
        <f t="shared" si="262"/>
        <v>298832.78442999994</v>
      </c>
      <c r="H648" s="118">
        <f t="shared" si="263"/>
        <v>3591.2554399999995</v>
      </c>
      <c r="I648" s="118">
        <f t="shared" si="264"/>
        <v>281044.68732999999</v>
      </c>
      <c r="J648" s="326">
        <f t="shared" si="265"/>
        <v>10149.94016</v>
      </c>
      <c r="K648" s="118">
        <v>4046.9014999999999</v>
      </c>
      <c r="L648" s="118">
        <v>278647.92</v>
      </c>
      <c r="M648" s="118">
        <v>167.11172999999999</v>
      </c>
      <c r="N648" s="118">
        <v>2963.0922999999998</v>
      </c>
      <c r="O648" s="118">
        <v>0</v>
      </c>
      <c r="P648" s="118">
        <v>513.18782999999996</v>
      </c>
      <c r="Q648" s="118">
        <v>114.97530999999999</v>
      </c>
      <c r="R648" s="118">
        <v>2229.6556</v>
      </c>
      <c r="S648" s="118">
        <v>9307.76</v>
      </c>
      <c r="T648" s="118">
        <v>0</v>
      </c>
      <c r="U648" s="118">
        <v>842.18016</v>
      </c>
      <c r="V648" s="118">
        <v>0</v>
      </c>
      <c r="W648" s="118">
        <v>0</v>
      </c>
      <c r="X648" s="118">
        <v>0</v>
      </c>
      <c r="Y648" s="41"/>
      <c r="Z648" s="327">
        <f t="shared" si="266"/>
        <v>30427.830827067668</v>
      </c>
      <c r="AA648" s="41"/>
      <c r="AB648" s="111">
        <v>488895.85</v>
      </c>
      <c r="AC648" s="111">
        <v>371630.81</v>
      </c>
      <c r="AD648" s="111">
        <v>114178.44</v>
      </c>
      <c r="AE648" s="111">
        <v>0</v>
      </c>
      <c r="AF648" s="111">
        <v>3086.605</v>
      </c>
      <c r="AG648" s="111">
        <v>0</v>
      </c>
      <c r="AH648" s="111">
        <v>0</v>
      </c>
      <c r="AI648" s="41"/>
      <c r="AJ648" s="114">
        <v>86658.366999999998</v>
      </c>
      <c r="AK648" s="114">
        <v>84977.069000000003</v>
      </c>
      <c r="AL648" s="114">
        <v>1645.8448000000001</v>
      </c>
      <c r="AM648" s="114">
        <v>35.453192999999999</v>
      </c>
      <c r="AN648" s="113">
        <f t="shared" si="267"/>
        <v>5.0945484918699995</v>
      </c>
      <c r="AO648" s="112">
        <f t="shared" si="268"/>
        <v>6.086703962028101E-3</v>
      </c>
      <c r="AP648" s="112">
        <f t="shared" si="269"/>
        <v>4965.4331999999995</v>
      </c>
      <c r="AQ648" s="329">
        <v>2.8237027000000001E-2</v>
      </c>
      <c r="AR648" s="328">
        <v>8.5197927E-5</v>
      </c>
      <c r="AS648" s="328">
        <v>2.3277290999999999E-9</v>
      </c>
      <c r="AT648" s="329">
        <v>0</v>
      </c>
      <c r="AU648" s="329">
        <v>0</v>
      </c>
      <c r="AV648" s="329">
        <v>4.4015036999999998E-4</v>
      </c>
      <c r="AW648" s="329">
        <v>5.0605120000000001</v>
      </c>
      <c r="AX648" s="329">
        <v>1.0056769E-4</v>
      </c>
      <c r="AY648" s="329">
        <v>5.8946622999999998E-3</v>
      </c>
      <c r="AZ648" s="328">
        <v>8.3539500000000005E-7</v>
      </c>
      <c r="BA648" s="328">
        <v>9.643889999999999E-10</v>
      </c>
      <c r="BB648" s="328">
        <v>4.2156315000000003E-6</v>
      </c>
      <c r="BC648" s="328">
        <v>1.0129207999999999E-6</v>
      </c>
      <c r="BD648" s="328">
        <v>2.0880561000000001E-7</v>
      </c>
      <c r="BE648" s="329">
        <v>2.4067944E-3</v>
      </c>
      <c r="BF648" s="329">
        <v>2.9525201000000002E-3</v>
      </c>
      <c r="BG648" s="329">
        <v>0</v>
      </c>
      <c r="BH648" s="329">
        <v>1470</v>
      </c>
      <c r="BI648" s="329">
        <v>3495.4331999999999</v>
      </c>
      <c r="BJ648" s="329">
        <v>0</v>
      </c>
      <c r="BK648" s="329">
        <v>0</v>
      </c>
      <c r="BL648" s="329">
        <v>0</v>
      </c>
      <c r="BM648" s="41"/>
      <c r="BN648" s="111">
        <v>81.884642999999997</v>
      </c>
      <c r="BO648" s="111">
        <v>40.639583000000002</v>
      </c>
      <c r="BP648" s="111">
        <v>0.84840866999999998</v>
      </c>
      <c r="BQ648" s="111">
        <v>0.26117468999999999</v>
      </c>
      <c r="BR648" s="111">
        <v>33.476222</v>
      </c>
      <c r="BS648" s="111">
        <v>2.8922710000000001E-3</v>
      </c>
      <c r="BT648" s="111">
        <v>2.1694590999999999E-2</v>
      </c>
      <c r="BU648" s="111">
        <v>0</v>
      </c>
      <c r="BV648" s="111">
        <v>0.68866194000000003</v>
      </c>
      <c r="BW648" s="111">
        <v>7.6079831000000001E-2</v>
      </c>
      <c r="BX648" s="111">
        <v>0</v>
      </c>
      <c r="BY648" s="111">
        <v>0</v>
      </c>
      <c r="BZ648" s="111">
        <v>0</v>
      </c>
      <c r="CA648" s="111">
        <v>5.2750544000000001</v>
      </c>
      <c r="CB648" s="111">
        <v>0.59487115000000002</v>
      </c>
      <c r="CC648" s="111">
        <v>0</v>
      </c>
      <c r="CD648" s="111">
        <v>0</v>
      </c>
      <c r="CE648" s="154"/>
      <c r="CF648" s="173"/>
      <c r="CG648" s="42" t="s">
        <v>685</v>
      </c>
      <c r="CH648" s="42"/>
      <c r="CI648" s="42"/>
      <c r="CK648" s="50"/>
      <c r="CL648" s="41"/>
      <c r="CM648" s="41"/>
      <c r="CN648" s="41"/>
      <c r="CO648" s="41"/>
      <c r="CP648" s="41"/>
      <c r="CQ648" s="41"/>
      <c r="CR648" s="41"/>
      <c r="CS648" s="41"/>
      <c r="CT648" s="41"/>
      <c r="CU648" s="41"/>
      <c r="CV648" s="41"/>
      <c r="CW648" s="41"/>
    </row>
    <row r="649" spans="1:101" ht="14.5" customHeight="1">
      <c r="A649" s="41" t="s">
        <v>11202</v>
      </c>
      <c r="B649" s="119" t="s">
        <v>10796</v>
      </c>
      <c r="C649" s="120" t="str">
        <f t="shared" si="260"/>
        <v>A.100.24.136</v>
      </c>
      <c r="D649" s="135" t="s">
        <v>898</v>
      </c>
      <c r="E649" s="119" t="s">
        <v>6570</v>
      </c>
      <c r="F649" s="118" t="str">
        <f t="shared" si="261"/>
        <v>Rhodium, CRM (secondary)</v>
      </c>
      <c r="G649" s="118">
        <f t="shared" si="262"/>
        <v>573.80388106110001</v>
      </c>
      <c r="H649" s="118">
        <f t="shared" si="263"/>
        <v>35.216482760000005</v>
      </c>
      <c r="I649" s="118">
        <f t="shared" si="264"/>
        <v>122.9638877</v>
      </c>
      <c r="J649" s="326">
        <f t="shared" si="265"/>
        <v>2.5209406011</v>
      </c>
      <c r="K649" s="118">
        <v>413.10257000000001</v>
      </c>
      <c r="L649" s="118">
        <v>87.065477000000001</v>
      </c>
      <c r="M649" s="118">
        <v>31.035765999999999</v>
      </c>
      <c r="N649" s="118">
        <v>26.228124000000001</v>
      </c>
      <c r="O649" s="118">
        <v>8.1437229999999996</v>
      </c>
      <c r="P649" s="118">
        <v>0.26020740999999997</v>
      </c>
      <c r="Q649" s="118">
        <v>0.58442835000000004</v>
      </c>
      <c r="R649" s="118">
        <v>4.8626446999999997</v>
      </c>
      <c r="S649" s="118">
        <v>0.36640894000000002</v>
      </c>
      <c r="T649" s="118">
        <v>0</v>
      </c>
      <c r="U649" s="118">
        <v>2.145985</v>
      </c>
      <c r="V649" s="118">
        <v>8.5466611000000001E-3</v>
      </c>
      <c r="W649" s="118">
        <v>0</v>
      </c>
      <c r="X649" s="118">
        <v>0</v>
      </c>
      <c r="Y649" s="41"/>
      <c r="Z649" s="327">
        <f t="shared" si="266"/>
        <v>3106.0343609022557</v>
      </c>
      <c r="AA649" s="41"/>
      <c r="AB649" s="111">
        <v>38985.099000000002</v>
      </c>
      <c r="AC649" s="111">
        <v>38629.150999999998</v>
      </c>
      <c r="AD649" s="111">
        <v>290.94157000000001</v>
      </c>
      <c r="AE649" s="111">
        <v>0</v>
      </c>
      <c r="AF649" s="111">
        <v>0</v>
      </c>
      <c r="AG649" s="111">
        <v>3.0724646999999998</v>
      </c>
      <c r="AH649" s="111">
        <v>61.934479000000003</v>
      </c>
      <c r="AI649" s="41"/>
      <c r="AJ649" s="114">
        <v>87.403366000000005</v>
      </c>
      <c r="AK649" s="114">
        <v>82.045907999999997</v>
      </c>
      <c r="AL649" s="114">
        <v>3.1203804000000002</v>
      </c>
      <c r="AM649" s="114">
        <v>2.2370777999999998</v>
      </c>
      <c r="AN649" s="113">
        <f t="shared" si="267"/>
        <v>4.9188194950810001E-3</v>
      </c>
      <c r="AO649" s="112">
        <f t="shared" si="268"/>
        <v>1.1539868110132201E-5</v>
      </c>
      <c r="AP649" s="112">
        <f t="shared" si="269"/>
        <v>313.31622259600005</v>
      </c>
      <c r="AQ649" s="329">
        <v>2.9119198000000001E-3</v>
      </c>
      <c r="AR649" s="328">
        <v>8.7870098999999998E-6</v>
      </c>
      <c r="AS649" s="328">
        <v>2.4002703E-10</v>
      </c>
      <c r="AT649" s="328">
        <v>2.3975925E-7</v>
      </c>
      <c r="AU649" s="328">
        <v>1.4880331E-8</v>
      </c>
      <c r="AV649" s="328">
        <v>3.8999989999999997E-6</v>
      </c>
      <c r="AW649" s="329">
        <v>1.9869101999999998E-3</v>
      </c>
      <c r="AX649" s="328">
        <v>5.6016242E-7</v>
      </c>
      <c r="AY649" s="328">
        <v>2.1670316E-6</v>
      </c>
      <c r="AZ649" s="328">
        <v>4.8796954999999998E-10</v>
      </c>
      <c r="BA649" s="328">
        <v>5.8276882E-12</v>
      </c>
      <c r="BB649" s="328">
        <v>1.3373754000000001E-8</v>
      </c>
      <c r="BC649" s="328">
        <v>9.6341164E-11</v>
      </c>
      <c r="BD649" s="328">
        <v>2.2592569999999999E-10</v>
      </c>
      <c r="BE649" s="328">
        <v>4.4054505E-6</v>
      </c>
      <c r="BF649" s="328">
        <v>1.1429406000000001E-5</v>
      </c>
      <c r="BG649" s="328">
        <v>1.1234345000000001E-8</v>
      </c>
      <c r="BH649" s="329">
        <v>2.1362596000000001E-2</v>
      </c>
      <c r="BI649" s="329">
        <v>313.29486000000003</v>
      </c>
      <c r="BJ649" s="329">
        <v>0</v>
      </c>
      <c r="BK649" s="329">
        <v>0</v>
      </c>
      <c r="BL649" s="329">
        <v>0</v>
      </c>
      <c r="BM649" s="41"/>
      <c r="BN649" s="111">
        <v>0.18171266</v>
      </c>
      <c r="BO649" s="111">
        <v>1.6202767999999999E-2</v>
      </c>
      <c r="BP649" s="111">
        <v>8.6604478999999998E-2</v>
      </c>
      <c r="BQ649" s="111">
        <v>5.7016993999999997E-4</v>
      </c>
      <c r="BR649" s="111">
        <v>1.8779044000000002E-2</v>
      </c>
      <c r="BS649" s="111">
        <v>2.4891470000000001E-3</v>
      </c>
      <c r="BT649" s="122">
        <v>5.6349545999999999E-6</v>
      </c>
      <c r="BU649" s="111">
        <v>3.7850991000000001E-3</v>
      </c>
      <c r="BV649" s="111">
        <v>3.4918002999999998E-4</v>
      </c>
      <c r="BW649" s="111">
        <v>3.8671963999999999E-4</v>
      </c>
      <c r="BX649" s="111">
        <v>1.1100517E-4</v>
      </c>
      <c r="BY649" s="122">
        <v>8.1624832000000002E-6</v>
      </c>
      <c r="BZ649" s="122">
        <v>1.8810266E-6</v>
      </c>
      <c r="CA649" s="111">
        <v>6.4022109000000001E-3</v>
      </c>
      <c r="CB649" s="111">
        <v>4.5901375000000001E-2</v>
      </c>
      <c r="CC649" s="111">
        <v>1.1578192E-4</v>
      </c>
      <c r="CD649" s="111">
        <v>0</v>
      </c>
      <c r="CE649" s="154"/>
      <c r="CF649" s="173"/>
      <c r="CG649" s="208" t="s">
        <v>695</v>
      </c>
      <c r="CH649" s="42"/>
      <c r="CI649" s="42"/>
      <c r="CK649" s="50"/>
      <c r="CL649" s="41"/>
      <c r="CM649" s="41"/>
      <c r="CN649" s="41"/>
      <c r="CO649" s="41"/>
      <c r="CP649" s="41"/>
      <c r="CQ649" s="41"/>
      <c r="CR649" s="41"/>
      <c r="CS649" s="41"/>
      <c r="CT649" s="41"/>
      <c r="CU649" s="41"/>
      <c r="CV649" s="41"/>
      <c r="CW649" s="41"/>
    </row>
    <row r="650" spans="1:101" ht="14.5" customHeight="1">
      <c r="A650" s="41" t="s">
        <v>11199</v>
      </c>
      <c r="B650" s="119" t="s">
        <v>10796</v>
      </c>
      <c r="C650" s="120" t="str">
        <f t="shared" si="260"/>
        <v>A.100.24.137</v>
      </c>
      <c r="D650" s="135" t="s">
        <v>898</v>
      </c>
      <c r="E650" s="119" t="s">
        <v>6570</v>
      </c>
      <c r="F650" s="118" t="str">
        <f t="shared" si="261"/>
        <v>Rhodium, CRM, trade mix (64% prim 36% sec)</v>
      </c>
      <c r="G650" s="118">
        <f t="shared" si="262"/>
        <v>191459.54913909797</v>
      </c>
      <c r="H650" s="118">
        <f t="shared" si="263"/>
        <v>2311.0814223000002</v>
      </c>
      <c r="I650" s="118">
        <f t="shared" si="264"/>
        <v>179912.86457999999</v>
      </c>
      <c r="J650" s="326">
        <f t="shared" si="265"/>
        <v>6496.8692367979993</v>
      </c>
      <c r="K650" s="118">
        <v>2738.7339000000002</v>
      </c>
      <c r="L650" s="118">
        <v>178366.01</v>
      </c>
      <c r="M650" s="118">
        <v>118.12438</v>
      </c>
      <c r="N650" s="118">
        <v>1905.8212000000001</v>
      </c>
      <c r="O650" s="118">
        <v>2.9317403</v>
      </c>
      <c r="P650" s="118">
        <v>328.53388999999999</v>
      </c>
      <c r="Q650" s="118">
        <v>73.794591999999994</v>
      </c>
      <c r="R650" s="118">
        <v>1428.7302</v>
      </c>
      <c r="S650" s="118">
        <v>5957.0982999999997</v>
      </c>
      <c r="T650" s="118">
        <v>0</v>
      </c>
      <c r="U650" s="118">
        <v>539.76786000000004</v>
      </c>
      <c r="V650" s="118">
        <v>3.0767979999999999E-3</v>
      </c>
      <c r="W650" s="118">
        <v>0</v>
      </c>
      <c r="X650" s="118">
        <v>0</v>
      </c>
      <c r="Y650" s="41"/>
      <c r="Z650" s="327">
        <f t="shared" si="266"/>
        <v>20591.984210526316</v>
      </c>
      <c r="AA650" s="41"/>
      <c r="AB650" s="111">
        <v>326927.98</v>
      </c>
      <c r="AC650" s="111">
        <v>251750.21</v>
      </c>
      <c r="AD650" s="111">
        <v>73178.938999999998</v>
      </c>
      <c r="AE650" s="111">
        <v>0</v>
      </c>
      <c r="AF650" s="111">
        <v>1975.4272000000001</v>
      </c>
      <c r="AG650" s="111">
        <v>1.1060873</v>
      </c>
      <c r="AH650" s="111">
        <v>22.296412</v>
      </c>
      <c r="AI650" s="41"/>
      <c r="AJ650" s="114">
        <v>55492.82</v>
      </c>
      <c r="AK650" s="114">
        <v>54414.860999999997</v>
      </c>
      <c r="AL650" s="114">
        <v>1054.4639999999999</v>
      </c>
      <c r="AM650" s="114">
        <v>23.495391000000001</v>
      </c>
      <c r="AN650" s="113">
        <f t="shared" si="267"/>
        <v>3.2622818427102493</v>
      </c>
      <c r="AO650" s="112">
        <f t="shared" si="268"/>
        <v>3.8996448849175302E-3</v>
      </c>
      <c r="AP650" s="112">
        <f t="shared" si="269"/>
        <v>3290.6710900000003</v>
      </c>
      <c r="AQ650" s="329">
        <v>1.9119989E-2</v>
      </c>
      <c r="AR650" s="328">
        <v>5.7689996999999997E-5</v>
      </c>
      <c r="AS650" s="328">
        <v>1.5761562999999999E-9</v>
      </c>
      <c r="AT650" s="328">
        <v>8.6313330000000006E-8</v>
      </c>
      <c r="AU650" s="328">
        <v>5.3569191000000003E-9</v>
      </c>
      <c r="AV650" s="329">
        <v>2.8310024000000001E-4</v>
      </c>
      <c r="AW650" s="329">
        <v>3.2394430000000001</v>
      </c>
      <c r="AX650" s="328">
        <v>6.4564980000000001E-5</v>
      </c>
      <c r="AY650" s="329">
        <v>3.773364E-3</v>
      </c>
      <c r="AZ650" s="328">
        <v>5.3482846999999999E-7</v>
      </c>
      <c r="BA650" s="328">
        <v>6.1930692999999998E-10</v>
      </c>
      <c r="BB650" s="328">
        <v>2.7028186999999998E-6</v>
      </c>
      <c r="BC650" s="328">
        <v>6.4830400000000001E-7</v>
      </c>
      <c r="BD650" s="328">
        <v>1.3371692000000001E-7</v>
      </c>
      <c r="BE650" s="329">
        <v>1.5419343999999999E-3</v>
      </c>
      <c r="BF650" s="329">
        <v>1.8937273999999999E-3</v>
      </c>
      <c r="BG650" s="328">
        <v>4.0443643E-9</v>
      </c>
      <c r="BH650" s="329">
        <v>940.80768999999998</v>
      </c>
      <c r="BI650" s="329">
        <v>2349.8634000000002</v>
      </c>
      <c r="BJ650" s="329">
        <v>0</v>
      </c>
      <c r="BK650" s="329">
        <v>0</v>
      </c>
      <c r="BL650" s="329">
        <v>0</v>
      </c>
      <c r="BM650" s="41"/>
      <c r="BN650" s="111">
        <v>52.471587999999997</v>
      </c>
      <c r="BO650" s="111">
        <v>26.015166000000001</v>
      </c>
      <c r="BP650" s="111">
        <v>0.57415916</v>
      </c>
      <c r="BQ650" s="111">
        <v>0.16735706</v>
      </c>
      <c r="BR650" s="111">
        <v>21.431543000000001</v>
      </c>
      <c r="BS650" s="111">
        <v>2.7471463999999999E-3</v>
      </c>
      <c r="BT650" s="111">
        <v>1.3886567000000001E-2</v>
      </c>
      <c r="BU650" s="111">
        <v>1.3626357000000001E-3</v>
      </c>
      <c r="BV650" s="111">
        <v>0.44086934</v>
      </c>
      <c r="BW650" s="111">
        <v>4.8830311000000001E-2</v>
      </c>
      <c r="BX650" s="122">
        <v>3.9961861999999997E-5</v>
      </c>
      <c r="BY650" s="122">
        <v>2.9384938999999998E-6</v>
      </c>
      <c r="BZ650" s="122">
        <v>6.7716958999999996E-7</v>
      </c>
      <c r="CA650" s="111">
        <v>3.3783395999999999</v>
      </c>
      <c r="CB650" s="111">
        <v>0.39724203000000002</v>
      </c>
      <c r="CC650" s="122">
        <v>4.1681490999999999E-5</v>
      </c>
      <c r="CD650" s="111">
        <v>0</v>
      </c>
      <c r="CE650" s="154"/>
      <c r="CF650" s="173"/>
      <c r="CG650" s="42" t="s">
        <v>897</v>
      </c>
      <c r="CH650" s="42"/>
      <c r="CI650" s="42"/>
      <c r="CK650" s="50"/>
      <c r="CL650" s="41"/>
      <c r="CM650" s="41"/>
      <c r="CN650" s="41"/>
      <c r="CO650" s="41"/>
      <c r="CP650" s="41"/>
      <c r="CQ650" s="41"/>
      <c r="CR650" s="41"/>
      <c r="CS650" s="41"/>
      <c r="CT650" s="41"/>
      <c r="CU650" s="41"/>
      <c r="CV650" s="41"/>
      <c r="CW650" s="41"/>
    </row>
    <row r="651" spans="1:101" ht="14.5" customHeight="1">
      <c r="A651" s="41" t="s">
        <v>11196</v>
      </c>
      <c r="B651" s="119" t="s">
        <v>10796</v>
      </c>
      <c r="C651" s="120" t="str">
        <f t="shared" si="260"/>
        <v>A.100.24.138</v>
      </c>
      <c r="D651" s="135" t="s">
        <v>898</v>
      </c>
      <c r="E651" s="119" t="s">
        <v>6570</v>
      </c>
      <c r="F651" s="118" t="str">
        <f t="shared" si="261"/>
        <v>Silicon (metallurgical) for steel</v>
      </c>
      <c r="G651" s="118">
        <f t="shared" si="262"/>
        <v>1.9737098605351697</v>
      </c>
      <c r="H651" s="118">
        <f t="shared" si="263"/>
        <v>2.2420341150000002E-2</v>
      </c>
      <c r="I651" s="118">
        <f t="shared" si="264"/>
        <v>3.8444578E-2</v>
      </c>
      <c r="J651" s="326">
        <f t="shared" si="265"/>
        <v>1.1907405513851699</v>
      </c>
      <c r="K651" s="118">
        <v>0.72210439000000004</v>
      </c>
      <c r="L651" s="118">
        <v>1.4445962E-2</v>
      </c>
      <c r="M651" s="118">
        <v>2.2006952E-2</v>
      </c>
      <c r="N651" s="118">
        <v>1.8839403000000001E-2</v>
      </c>
      <c r="O651" s="118">
        <v>2.9023419E-3</v>
      </c>
      <c r="P651" s="118">
        <v>3.4402522999999998E-4</v>
      </c>
      <c r="Q651" s="118">
        <v>3.3457102000000001E-4</v>
      </c>
      <c r="R651" s="118">
        <v>1.9916640000000002E-3</v>
      </c>
      <c r="S651" s="118">
        <v>1.1807265</v>
      </c>
      <c r="T651" s="118">
        <v>5.4636785000000002E-3</v>
      </c>
      <c r="U651" s="118">
        <v>4.5290238000000003E-3</v>
      </c>
      <c r="V651" s="330">
        <v>2.0855451E-5</v>
      </c>
      <c r="W651" s="330">
        <v>4.9363416999999999E-7</v>
      </c>
      <c r="X651" s="118">
        <v>0</v>
      </c>
      <c r="Y651" s="41"/>
      <c r="Z651" s="327">
        <f t="shared" si="266"/>
        <v>5.429356315789474</v>
      </c>
      <c r="AA651" s="41"/>
      <c r="AB651" s="111">
        <v>54.352542999999997</v>
      </c>
      <c r="AC651" s="111">
        <v>53.613171000000001</v>
      </c>
      <c r="AD651" s="111">
        <v>0.61402146000000002</v>
      </c>
      <c r="AE651" s="111">
        <v>0</v>
      </c>
      <c r="AF651" s="111">
        <v>1.6180438000000001E-4</v>
      </c>
      <c r="AG651" s="111">
        <v>6.4448279000000001E-3</v>
      </c>
      <c r="AH651" s="111">
        <v>0.11874448999999999</v>
      </c>
      <c r="AI651" s="41"/>
      <c r="AJ651" s="114">
        <v>0.10149001000000001</v>
      </c>
      <c r="AK651" s="114">
        <v>9.3665578999999999E-2</v>
      </c>
      <c r="AL651" s="114">
        <v>4.4190150999999997E-3</v>
      </c>
      <c r="AM651" s="114">
        <v>3.4054165999999999E-3</v>
      </c>
      <c r="AN651" s="113">
        <f t="shared" si="267"/>
        <v>5.6154424021302998E-6</v>
      </c>
      <c r="AO651" s="112">
        <f t="shared" si="268"/>
        <v>1.6342511114423516E-8</v>
      </c>
      <c r="AP651" s="112">
        <f t="shared" si="269"/>
        <v>0.47694909499999999</v>
      </c>
      <c r="AQ651" s="328">
        <v>5.0931079999999998E-6</v>
      </c>
      <c r="AR651" s="328">
        <v>1.5369165E-8</v>
      </c>
      <c r="AS651" s="328">
        <v>4.1981935999999999E-13</v>
      </c>
      <c r="AT651" s="328">
        <v>2.4154810000000002E-10</v>
      </c>
      <c r="AU651" s="328">
        <v>3.1226746000000001E-11</v>
      </c>
      <c r="AV651" s="328">
        <v>2.8013476000000001E-9</v>
      </c>
      <c r="AW651" s="328">
        <v>5.1374454000000005E-7</v>
      </c>
      <c r="AX651" s="328">
        <v>4.0577009000000002E-10</v>
      </c>
      <c r="AY651" s="328">
        <v>5.3757432000000005E-10</v>
      </c>
      <c r="AZ651" s="328">
        <v>3.5982324999999998E-13</v>
      </c>
      <c r="BA651" s="328">
        <v>2.1086326E-15</v>
      </c>
      <c r="BB651" s="328">
        <v>7.5499338999999995E-13</v>
      </c>
      <c r="BC651" s="328">
        <v>9.4759028999999996E-14</v>
      </c>
      <c r="BD651" s="328">
        <v>4.2707051000000003E-14</v>
      </c>
      <c r="BE651" s="328">
        <v>3.7332880000000002E-9</v>
      </c>
      <c r="BF651" s="328">
        <v>1.7728810000000001E-9</v>
      </c>
      <c r="BG651" s="328">
        <v>2.8269291000000001E-11</v>
      </c>
      <c r="BH651" s="329">
        <v>9.9036164999999995E-2</v>
      </c>
      <c r="BI651" s="329">
        <v>0.37791292999999998</v>
      </c>
      <c r="BJ651" s="328">
        <v>9.5706842999999998E-12</v>
      </c>
      <c r="BK651" s="328">
        <v>5.8200106999999994E-14</v>
      </c>
      <c r="BL651" s="328">
        <v>2.6039158999999999E-18</v>
      </c>
      <c r="BM651" s="41"/>
      <c r="BN651" s="111">
        <v>2.3397905999999999E-4</v>
      </c>
      <c r="BO651" s="122">
        <v>4.6022282000000004E-6</v>
      </c>
      <c r="BP651" s="111">
        <v>1.5138485999999999E-4</v>
      </c>
      <c r="BQ651" s="122">
        <v>2.3448076E-7</v>
      </c>
      <c r="BR651" s="122">
        <v>5.0747809999999998E-6</v>
      </c>
      <c r="BS651" s="122">
        <v>1.7568395999999999E-6</v>
      </c>
      <c r="BT651" s="122">
        <v>6.3802439000000005E-10</v>
      </c>
      <c r="BU651" s="122">
        <v>2.691668E-6</v>
      </c>
      <c r="BV651" s="122">
        <v>4.6165763999999998E-7</v>
      </c>
      <c r="BW651" s="122">
        <v>2.2138758999999999E-7</v>
      </c>
      <c r="BX651" s="122">
        <v>2.3470148E-7</v>
      </c>
      <c r="BY651" s="122">
        <v>1.9817403000000001E-8</v>
      </c>
      <c r="BZ651" s="122">
        <v>4.1432158999999996E-9</v>
      </c>
      <c r="CA651" s="122">
        <v>4.4472293000000004E-6</v>
      </c>
      <c r="CB651" s="122">
        <v>6.2676639000000002E-5</v>
      </c>
      <c r="CC651" s="122">
        <v>1.6661284000000001E-7</v>
      </c>
      <c r="CD651" s="122">
        <v>1.3739413999999999E-9</v>
      </c>
      <c r="CE651" s="154"/>
      <c r="CF651" s="173"/>
      <c r="CG651" s="42" t="s">
        <v>1071</v>
      </c>
      <c r="CH651" s="42"/>
      <c r="CI651" s="42"/>
      <c r="CK651" s="50"/>
      <c r="CL651" s="41"/>
      <c r="CM651" s="41"/>
      <c r="CN651" s="41"/>
      <c r="CO651" s="41"/>
      <c r="CP651" s="41"/>
      <c r="CQ651" s="41"/>
      <c r="CR651" s="41"/>
      <c r="CS651" s="41"/>
      <c r="CT651" s="41"/>
      <c r="CU651" s="41"/>
      <c r="CV651" s="41"/>
      <c r="CW651" s="41"/>
    </row>
    <row r="652" spans="1:101" ht="14.5" customHeight="1">
      <c r="A652" s="41" t="s">
        <v>11193</v>
      </c>
      <c r="B652" s="119" t="s">
        <v>10796</v>
      </c>
      <c r="C652" s="120" t="str">
        <f t="shared" si="260"/>
        <v>A.100.24.139</v>
      </c>
      <c r="D652" s="135" t="s">
        <v>898</v>
      </c>
      <c r="E652" s="119" t="s">
        <v>6570</v>
      </c>
      <c r="F652" s="118" t="str">
        <f t="shared" si="261"/>
        <v>Silver (primary)</v>
      </c>
      <c r="G652" s="118">
        <f t="shared" si="262"/>
        <v>713.13504493999994</v>
      </c>
      <c r="H652" s="118">
        <f t="shared" si="263"/>
        <v>8.5995642399999994</v>
      </c>
      <c r="I652" s="118">
        <f t="shared" si="264"/>
        <v>36.812350799999997</v>
      </c>
      <c r="J652" s="326">
        <f t="shared" si="265"/>
        <v>651.27116290000004</v>
      </c>
      <c r="K652" s="118">
        <v>16.451967</v>
      </c>
      <c r="L652" s="118">
        <v>29.322908999999999</v>
      </c>
      <c r="M652" s="118">
        <v>1.8090550000000001</v>
      </c>
      <c r="N652" s="118">
        <v>0.23104224000000001</v>
      </c>
      <c r="O652" s="118">
        <v>0</v>
      </c>
      <c r="P652" s="118">
        <v>2.3123008</v>
      </c>
      <c r="Q652" s="118">
        <v>6.0562212000000004</v>
      </c>
      <c r="R652" s="118">
        <v>5.6803868</v>
      </c>
      <c r="S652" s="118">
        <v>650.25</v>
      </c>
      <c r="T652" s="118">
        <v>0</v>
      </c>
      <c r="U652" s="118">
        <v>1.0211629</v>
      </c>
      <c r="V652" s="118">
        <v>0</v>
      </c>
      <c r="W652" s="118">
        <v>0</v>
      </c>
      <c r="X652" s="118">
        <v>0</v>
      </c>
      <c r="Y652" s="41"/>
      <c r="Z652" s="327">
        <f t="shared" si="266"/>
        <v>123.699</v>
      </c>
      <c r="AA652" s="41"/>
      <c r="AB652" s="111">
        <v>1752.037</v>
      </c>
      <c r="AC652" s="111">
        <v>1480.9960000000001</v>
      </c>
      <c r="AD652" s="111">
        <v>138.44399999999999</v>
      </c>
      <c r="AE652" s="111">
        <v>0</v>
      </c>
      <c r="AF652" s="111">
        <v>132.59700000000001</v>
      </c>
      <c r="AG652" s="111">
        <v>0</v>
      </c>
      <c r="AH652" s="111">
        <v>0</v>
      </c>
      <c r="AI652" s="41"/>
      <c r="AJ652" s="114">
        <v>17.279872999999998</v>
      </c>
      <c r="AK652" s="114">
        <v>16.631561999999999</v>
      </c>
      <c r="AL652" s="114">
        <v>0.29609613000000001</v>
      </c>
      <c r="AM652" s="114">
        <v>0.35221437999999999</v>
      </c>
      <c r="AN652" s="113">
        <f t="shared" si="267"/>
        <v>9.9709604500000009E-4</v>
      </c>
      <c r="AO652" s="112">
        <f t="shared" si="268"/>
        <v>1.0950300710935E-6</v>
      </c>
      <c r="AP652" s="112">
        <f t="shared" si="269"/>
        <v>49.329745000000003</v>
      </c>
      <c r="AQ652" s="329">
        <v>1.1479267E-4</v>
      </c>
      <c r="AR652" s="328">
        <v>3.4635719999999999E-7</v>
      </c>
      <c r="AS652" s="328">
        <v>9.4629734999999996E-12</v>
      </c>
      <c r="AT652" s="329">
        <v>0</v>
      </c>
      <c r="AU652" s="329">
        <v>0</v>
      </c>
      <c r="AV652" s="328">
        <v>3.4319999999999999E-8</v>
      </c>
      <c r="AW652" s="329">
        <v>5.3253199999999995E-4</v>
      </c>
      <c r="AX652" s="328">
        <v>7.8415999999999999E-9</v>
      </c>
      <c r="AY652" s="328">
        <v>6.2031200000000003E-7</v>
      </c>
      <c r="AZ652" s="328">
        <v>4.9855300000000003E-10</v>
      </c>
      <c r="BA652" s="328">
        <v>1.4579919999999999E-11</v>
      </c>
      <c r="BB652" s="328">
        <v>9.5080829999999995E-8</v>
      </c>
      <c r="BC652" s="328">
        <v>2.0264066E-8</v>
      </c>
      <c r="BD652" s="328">
        <v>4.6517792E-9</v>
      </c>
      <c r="BE652" s="328">
        <v>1.2662644999999999E-5</v>
      </c>
      <c r="BF652" s="329">
        <v>3.3707441000000002E-4</v>
      </c>
      <c r="BG652" s="329">
        <v>0</v>
      </c>
      <c r="BH652" s="329">
        <v>35.4</v>
      </c>
      <c r="BI652" s="329">
        <v>13.929745</v>
      </c>
      <c r="BJ652" s="329">
        <v>0</v>
      </c>
      <c r="BK652" s="329">
        <v>0</v>
      </c>
      <c r="BL652" s="329">
        <v>0</v>
      </c>
      <c r="BM652" s="41"/>
      <c r="BN652" s="111">
        <v>1.4218177999999999</v>
      </c>
      <c r="BO652" s="111">
        <v>4.2766184000000004E-3</v>
      </c>
      <c r="BP652" s="111">
        <v>3.4490562999999999E-3</v>
      </c>
      <c r="BQ652" s="111">
        <v>6.6538225000000004E-4</v>
      </c>
      <c r="BR652" s="111">
        <v>3.5227976E-3</v>
      </c>
      <c r="BS652" s="122">
        <v>4.3724570999999999E-5</v>
      </c>
      <c r="BT652" s="122">
        <v>1.2947053E-5</v>
      </c>
      <c r="BU652" s="111">
        <v>0</v>
      </c>
      <c r="BV652" s="111">
        <v>3.1029448000000001E-3</v>
      </c>
      <c r="BW652" s="111">
        <v>4.0074367999999999E-3</v>
      </c>
      <c r="BX652" s="111">
        <v>0</v>
      </c>
      <c r="BY652" s="111">
        <v>0</v>
      </c>
      <c r="BZ652" s="111">
        <v>0</v>
      </c>
      <c r="CA652" s="111">
        <v>4.8322536999999998E-4</v>
      </c>
      <c r="CB652" s="111">
        <v>1.9654519999999999E-3</v>
      </c>
      <c r="CC652" s="111">
        <v>1.4002882000000001</v>
      </c>
      <c r="CD652" s="111">
        <v>0</v>
      </c>
      <c r="CE652" s="154"/>
      <c r="CF652" s="173"/>
      <c r="CG652" s="42" t="s">
        <v>685</v>
      </c>
      <c r="CH652" s="42"/>
      <c r="CI652" s="42"/>
      <c r="CK652" s="50"/>
      <c r="CL652" s="41"/>
      <c r="CM652" s="41"/>
      <c r="CN652" s="41"/>
      <c r="CO652" s="41"/>
      <c r="CP652" s="41"/>
      <c r="CQ652" s="41"/>
      <c r="CR652" s="41"/>
      <c r="CS652" s="41"/>
      <c r="CT652" s="41"/>
      <c r="CU652" s="41"/>
      <c r="CV652" s="41"/>
      <c r="CW652" s="41"/>
    </row>
    <row r="653" spans="1:101" ht="14.5" customHeight="1">
      <c r="A653" s="41" t="s">
        <v>11190</v>
      </c>
      <c r="B653" s="119" t="s">
        <v>10796</v>
      </c>
      <c r="C653" s="120" t="str">
        <f t="shared" si="260"/>
        <v>A.100.24.140</v>
      </c>
      <c r="D653" s="135" t="s">
        <v>898</v>
      </c>
      <c r="E653" s="119" t="s">
        <v>6570</v>
      </c>
      <c r="F653" s="118" t="str">
        <f t="shared" si="261"/>
        <v>Silver (secondary)</v>
      </c>
      <c r="G653" s="118">
        <f t="shared" si="262"/>
        <v>3.0501972227560001</v>
      </c>
      <c r="H653" s="118">
        <f t="shared" si="263"/>
        <v>0.2254831605</v>
      </c>
      <c r="I653" s="118">
        <f t="shared" si="264"/>
        <v>0.90763893500000004</v>
      </c>
      <c r="J653" s="326">
        <f t="shared" si="265"/>
        <v>5.3380272560000002E-3</v>
      </c>
      <c r="K653" s="118">
        <v>1.9117371000000001</v>
      </c>
      <c r="L653" s="118">
        <v>0.68097934000000004</v>
      </c>
      <c r="M653" s="118">
        <v>0.19225565999999999</v>
      </c>
      <c r="N653" s="118">
        <v>0.16155105</v>
      </c>
      <c r="O653" s="118">
        <v>5.8846793000000001E-2</v>
      </c>
      <c r="P653" s="118">
        <v>1.1364776000000001E-3</v>
      </c>
      <c r="Q653" s="118">
        <v>3.9488398999999999E-3</v>
      </c>
      <c r="R653" s="118">
        <v>3.4403934999999997E-2</v>
      </c>
      <c r="S653" s="118">
        <v>9.4036893999999995E-4</v>
      </c>
      <c r="T653" s="118">
        <v>0</v>
      </c>
      <c r="U653" s="118">
        <v>4.3711757000000004E-3</v>
      </c>
      <c r="V653" s="330">
        <v>2.6482616E-5</v>
      </c>
      <c r="W653" s="118">
        <v>0</v>
      </c>
      <c r="X653" s="118">
        <v>0</v>
      </c>
      <c r="Y653" s="41"/>
      <c r="Z653" s="327">
        <f t="shared" si="266"/>
        <v>14.373963157894737</v>
      </c>
      <c r="AA653" s="41"/>
      <c r="AB653" s="111">
        <v>163.02846</v>
      </c>
      <c r="AC653" s="111">
        <v>162.26687999999999</v>
      </c>
      <c r="AD653" s="111">
        <v>0.59262144000000005</v>
      </c>
      <c r="AE653" s="111">
        <v>0</v>
      </c>
      <c r="AF653" s="111">
        <v>0</v>
      </c>
      <c r="AG653" s="111">
        <v>7.2536913000000001E-3</v>
      </c>
      <c r="AH653" s="111">
        <v>0.16170946999999999</v>
      </c>
      <c r="AI653" s="41"/>
      <c r="AJ653" s="114">
        <v>0.50312106999999995</v>
      </c>
      <c r="AK653" s="114">
        <v>0.47614338</v>
      </c>
      <c r="AL653" s="114">
        <v>1.6360815000000001E-2</v>
      </c>
      <c r="AM653" s="114">
        <v>1.0616873000000001E-2</v>
      </c>
      <c r="AN653" s="113">
        <f t="shared" si="267"/>
        <v>2.8545765854767003E-5</v>
      </c>
      <c r="AO653" s="112">
        <f t="shared" si="268"/>
        <v>6.0505973340019983E-8</v>
      </c>
      <c r="AP653" s="112">
        <f t="shared" si="269"/>
        <v>1.4869570414770001</v>
      </c>
      <c r="AQ653" s="328">
        <v>1.3421248000000001E-5</v>
      </c>
      <c r="AR653" s="328">
        <v>4.0497777000000001E-8</v>
      </c>
      <c r="AS653" s="328">
        <v>1.1063326999999999E-12</v>
      </c>
      <c r="AT653" s="328">
        <v>1.2706423E-9</v>
      </c>
      <c r="AU653" s="328">
        <v>3.0484467000000001E-11</v>
      </c>
      <c r="AV653" s="328">
        <v>2.4021843000000001E-8</v>
      </c>
      <c r="AW653" s="328">
        <v>1.4983496000000001E-5</v>
      </c>
      <c r="AX653" s="328">
        <v>3.4408002E-9</v>
      </c>
      <c r="AY653" s="328">
        <v>1.6414323000000001E-8</v>
      </c>
      <c r="AZ653" s="328">
        <v>2.9974981999999999E-12</v>
      </c>
      <c r="BA653" s="328">
        <v>4.2883160000000002E-14</v>
      </c>
      <c r="BB653" s="328">
        <v>1.084483E-10</v>
      </c>
      <c r="BC653" s="328">
        <v>6.6979636000000003E-13</v>
      </c>
      <c r="BD653" s="328">
        <v>1.7730435999999999E-12</v>
      </c>
      <c r="BE653" s="328">
        <v>2.5378812000000001E-8</v>
      </c>
      <c r="BF653" s="328">
        <v>9.0320073000000004E-8</v>
      </c>
      <c r="BG653" s="328">
        <v>3.8035285999999998E-11</v>
      </c>
      <c r="BH653" s="328">
        <v>7.8341477000000006E-5</v>
      </c>
      <c r="BI653" s="329">
        <v>1.4868787000000001</v>
      </c>
      <c r="BJ653" s="329">
        <v>0</v>
      </c>
      <c r="BK653" s="329">
        <v>0</v>
      </c>
      <c r="BL653" s="329">
        <v>0</v>
      </c>
      <c r="BM653" s="41"/>
      <c r="BN653" s="111">
        <v>9.4616806999999999E-4</v>
      </c>
      <c r="BO653" s="111">
        <v>1.2097367E-4</v>
      </c>
      <c r="BP653" s="111">
        <v>4.0078421999999999E-4</v>
      </c>
      <c r="BQ653" s="122">
        <v>4.0312175999999999E-6</v>
      </c>
      <c r="BR653" s="111">
        <v>1.4080175000000001E-4</v>
      </c>
      <c r="BS653" s="122">
        <v>1.5422281000000001E-5</v>
      </c>
      <c r="BT653" s="122">
        <v>4.5288549000000001E-8</v>
      </c>
      <c r="BU653" s="122">
        <v>2.3396229000000001E-5</v>
      </c>
      <c r="BV653" s="122">
        <v>1.5250729E-6</v>
      </c>
      <c r="BW653" s="122">
        <v>2.6129703000000001E-6</v>
      </c>
      <c r="BX653" s="122">
        <v>2.2218563000000001E-7</v>
      </c>
      <c r="BY653" s="122">
        <v>2.7612546999999998E-8</v>
      </c>
      <c r="BZ653" s="122">
        <v>3.2731254E-9</v>
      </c>
      <c r="CA653" s="122">
        <v>3.9943759000000003E-5</v>
      </c>
      <c r="CB653" s="111">
        <v>1.9590773E-4</v>
      </c>
      <c r="CC653" s="122">
        <v>4.7081734000000002E-7</v>
      </c>
      <c r="CD653" s="111">
        <v>0</v>
      </c>
      <c r="CE653" s="154"/>
      <c r="CF653" s="173"/>
      <c r="CG653" s="208" t="s">
        <v>695</v>
      </c>
      <c r="CH653" s="42"/>
      <c r="CI653" s="42"/>
      <c r="CK653" s="50"/>
      <c r="CL653" s="41"/>
      <c r="CM653" s="41"/>
      <c r="CN653" s="41"/>
      <c r="CO653" s="41"/>
      <c r="CP653" s="41"/>
      <c r="CQ653" s="41"/>
      <c r="CR653" s="41"/>
      <c r="CS653" s="41"/>
      <c r="CT653" s="41"/>
      <c r="CU653" s="41"/>
      <c r="CV653" s="41"/>
      <c r="CW653" s="41"/>
    </row>
    <row r="654" spans="1:101" ht="14.5" customHeight="1">
      <c r="A654" s="41" t="s">
        <v>11187</v>
      </c>
      <c r="B654" s="119" t="s">
        <v>10796</v>
      </c>
      <c r="C654" s="120" t="str">
        <f t="shared" si="260"/>
        <v>A.100.24.141</v>
      </c>
      <c r="D654" s="135" t="s">
        <v>898</v>
      </c>
      <c r="E654" s="119" t="s">
        <v>6570</v>
      </c>
      <c r="F654" s="118" t="str">
        <f t="shared" si="261"/>
        <v>Silver trade mix (81% prim 19% sec)</v>
      </c>
      <c r="G654" s="118">
        <f t="shared" si="262"/>
        <v>578.21892454269698</v>
      </c>
      <c r="H654" s="118">
        <f t="shared" si="263"/>
        <v>7.0084888010000004</v>
      </c>
      <c r="I654" s="118">
        <f t="shared" si="264"/>
        <v>29.990455200000003</v>
      </c>
      <c r="J654" s="326">
        <f t="shared" si="265"/>
        <v>527.530657541697</v>
      </c>
      <c r="K654" s="118">
        <v>13.689323</v>
      </c>
      <c r="L654" s="118">
        <v>23.880942000000001</v>
      </c>
      <c r="M654" s="118">
        <v>1.5018631</v>
      </c>
      <c r="N654" s="118">
        <v>0.21783891</v>
      </c>
      <c r="O654" s="118">
        <v>1.1180891E-2</v>
      </c>
      <c r="P654" s="118">
        <v>1.8731796000000001</v>
      </c>
      <c r="Q654" s="118">
        <v>4.9062894000000004</v>
      </c>
      <c r="R654" s="118">
        <v>4.6076500999999999</v>
      </c>
      <c r="S654" s="118">
        <v>526.70267999999999</v>
      </c>
      <c r="T654" s="118">
        <v>0</v>
      </c>
      <c r="U654" s="118">
        <v>0.82797251000000005</v>
      </c>
      <c r="V654" s="330">
        <v>5.0316969999999997E-6</v>
      </c>
      <c r="W654" s="118">
        <v>0</v>
      </c>
      <c r="X654" s="118">
        <v>0</v>
      </c>
      <c r="Y654" s="41"/>
      <c r="Z654" s="327">
        <f t="shared" si="266"/>
        <v>102.92724060150375</v>
      </c>
      <c r="AA654" s="41"/>
      <c r="AB654" s="111">
        <v>1450.1252999999999</v>
      </c>
      <c r="AC654" s="111">
        <v>1230.4374</v>
      </c>
      <c r="AD654" s="111">
        <v>112.25224</v>
      </c>
      <c r="AE654" s="111">
        <v>0</v>
      </c>
      <c r="AF654" s="111">
        <v>107.40357</v>
      </c>
      <c r="AG654" s="111">
        <v>1.3782014E-3</v>
      </c>
      <c r="AH654" s="111">
        <v>3.0724798000000001E-2</v>
      </c>
      <c r="AI654" s="41"/>
      <c r="AJ654" s="114">
        <v>14.09229</v>
      </c>
      <c r="AK654" s="114">
        <v>13.562033</v>
      </c>
      <c r="AL654" s="114">
        <v>0.24294642</v>
      </c>
      <c r="AM654" s="114">
        <v>0.28731085000000001</v>
      </c>
      <c r="AN654" s="113">
        <f t="shared" si="267"/>
        <v>8.1307148656408878E-4</v>
      </c>
      <c r="AO654" s="112">
        <f t="shared" si="268"/>
        <v>8.9847049124909995E-7</v>
      </c>
      <c r="AP654" s="112">
        <f t="shared" si="269"/>
        <v>40.239615000000001</v>
      </c>
      <c r="AQ654" s="328">
        <v>9.5532102000000005E-5</v>
      </c>
      <c r="AR654" s="328">
        <v>2.8824390999999999E-7</v>
      </c>
      <c r="AS654" s="328">
        <v>7.8752117999999998E-12</v>
      </c>
      <c r="AT654" s="328">
        <v>2.4142204000000002E-10</v>
      </c>
      <c r="AU654" s="328">
        <v>5.7920487000000002E-12</v>
      </c>
      <c r="AV654" s="328">
        <v>3.2363350000000002E-8</v>
      </c>
      <c r="AW654" s="329">
        <v>4.3419778000000002E-4</v>
      </c>
      <c r="AX654" s="328">
        <v>7.0054480000000002E-9</v>
      </c>
      <c r="AY654" s="328">
        <v>5.0557144000000003E-7</v>
      </c>
      <c r="AZ654" s="328">
        <v>4.0439744999999998E-10</v>
      </c>
      <c r="BA654" s="328">
        <v>1.1817883E-11</v>
      </c>
      <c r="BB654" s="328">
        <v>7.7036077000000004E-8</v>
      </c>
      <c r="BC654" s="328">
        <v>1.6414021000000001E-8</v>
      </c>
      <c r="BD654" s="328">
        <v>3.7682780000000003E-9</v>
      </c>
      <c r="BE654" s="328">
        <v>1.0261564E-5</v>
      </c>
      <c r="BF654" s="329">
        <v>2.7304743000000002E-4</v>
      </c>
      <c r="BG654" s="328">
        <v>7.2267043000000004E-12</v>
      </c>
      <c r="BH654" s="329">
        <v>28.674015000000001</v>
      </c>
      <c r="BI654" s="329">
        <v>11.5656</v>
      </c>
      <c r="BJ654" s="329">
        <v>0</v>
      </c>
      <c r="BK654" s="329">
        <v>0</v>
      </c>
      <c r="BL654" s="329">
        <v>0</v>
      </c>
      <c r="BM654" s="41"/>
      <c r="BN654" s="111">
        <v>1.1518522</v>
      </c>
      <c r="BO654" s="111">
        <v>3.4870459000000001E-3</v>
      </c>
      <c r="BP654" s="111">
        <v>2.8698845999999998E-3</v>
      </c>
      <c r="BQ654" s="111">
        <v>5.3972556000000005E-4</v>
      </c>
      <c r="BR654" s="111">
        <v>2.8802184000000001E-3</v>
      </c>
      <c r="BS654" s="122">
        <v>3.8347136000000003E-5</v>
      </c>
      <c r="BT654" s="122">
        <v>1.0495717999999999E-5</v>
      </c>
      <c r="BU654" s="122">
        <v>4.4452835000000003E-6</v>
      </c>
      <c r="BV654" s="111">
        <v>2.5136751E-3</v>
      </c>
      <c r="BW654" s="111">
        <v>3.2465202999999998E-3</v>
      </c>
      <c r="BX654" s="122">
        <v>4.2215269000000001E-8</v>
      </c>
      <c r="BY654" s="122">
        <v>5.2463839000000002E-9</v>
      </c>
      <c r="BZ654" s="122">
        <v>6.2189381999999997E-10</v>
      </c>
      <c r="CA654" s="111">
        <v>3.9900187E-4</v>
      </c>
      <c r="CB654" s="111">
        <v>1.6292386000000001E-3</v>
      </c>
      <c r="CC654" s="111">
        <v>1.1342336</v>
      </c>
      <c r="CD654" s="111">
        <v>0</v>
      </c>
      <c r="CE654" s="154"/>
      <c r="CF654" s="173"/>
      <c r="CG654" s="42" t="s">
        <v>897</v>
      </c>
      <c r="CH654" s="42"/>
      <c r="CI654" s="42"/>
      <c r="CK654" s="50"/>
      <c r="CL654" s="41"/>
      <c r="CM654" s="41"/>
      <c r="CN654" s="41"/>
      <c r="CO654" s="41"/>
      <c r="CP654" s="41"/>
      <c r="CQ654" s="41"/>
      <c r="CR654" s="41"/>
      <c r="CS654" s="41"/>
      <c r="CT654" s="41"/>
      <c r="CU654" s="41"/>
      <c r="CV654" s="41"/>
      <c r="CW654" s="41"/>
    </row>
    <row r="655" spans="1:101" ht="14.5" customHeight="1">
      <c r="A655" s="41" t="s">
        <v>11184</v>
      </c>
      <c r="B655" s="119" t="s">
        <v>10796</v>
      </c>
      <c r="C655" s="120" t="str">
        <f t="shared" si="260"/>
        <v>A.100.24.142</v>
      </c>
      <c r="D655" s="135" t="s">
        <v>898</v>
      </c>
      <c r="E655" s="119" t="s">
        <v>6570</v>
      </c>
      <c r="F655" s="118" t="str">
        <f t="shared" si="261"/>
        <v>Tantalum (EoL-RIR = 87%)</v>
      </c>
      <c r="G655" s="118">
        <f t="shared" si="262"/>
        <v>1363.0101561869999</v>
      </c>
      <c r="H655" s="118">
        <f t="shared" si="263"/>
        <v>1.351782907</v>
      </c>
      <c r="I655" s="118">
        <f t="shared" si="264"/>
        <v>15.229229279999998</v>
      </c>
      <c r="J655" s="326">
        <f t="shared" si="265"/>
        <v>1319.47795</v>
      </c>
      <c r="K655" s="118">
        <v>26.951194000000001</v>
      </c>
      <c r="L655" s="118">
        <v>13.379443999999999</v>
      </c>
      <c r="M655" s="118">
        <v>0.97402573000000003</v>
      </c>
      <c r="N655" s="118">
        <v>8.2752626999999995E-2</v>
      </c>
      <c r="O655" s="118">
        <v>0</v>
      </c>
      <c r="P655" s="118">
        <v>1.1867954000000001</v>
      </c>
      <c r="Q655" s="118">
        <v>8.2234879999999996E-2</v>
      </c>
      <c r="R655" s="118">
        <v>0.87575955000000005</v>
      </c>
      <c r="S655" s="118">
        <v>586.51000999999997</v>
      </c>
      <c r="T655" s="118">
        <v>0</v>
      </c>
      <c r="U655" s="118">
        <v>732.96794</v>
      </c>
      <c r="V655" s="118">
        <v>0</v>
      </c>
      <c r="W655" s="118">
        <v>0</v>
      </c>
      <c r="X655" s="118">
        <v>0</v>
      </c>
      <c r="Y655" s="41"/>
      <c r="Z655" s="327">
        <f t="shared" si="266"/>
        <v>202.64055639097745</v>
      </c>
      <c r="AA655" s="41"/>
      <c r="AB655" s="111">
        <v>422836.91</v>
      </c>
      <c r="AC655" s="111">
        <v>323438.46999999997</v>
      </c>
      <c r="AD655" s="111">
        <v>99372.009000000005</v>
      </c>
      <c r="AE655" s="111">
        <v>0</v>
      </c>
      <c r="AF655" s="111">
        <v>26.430809</v>
      </c>
      <c r="AG655" s="111">
        <v>0</v>
      </c>
      <c r="AH655" s="111">
        <v>0</v>
      </c>
      <c r="AI655" s="41"/>
      <c r="AJ655" s="114">
        <v>29.232773999999999</v>
      </c>
      <c r="AK655" s="114">
        <v>7.2049900999999998</v>
      </c>
      <c r="AL655" s="114">
        <v>0.23100372</v>
      </c>
      <c r="AM655" s="114">
        <v>21.796779999999998</v>
      </c>
      <c r="AN655" s="113">
        <f t="shared" si="267"/>
        <v>4.3195384306799996E-4</v>
      </c>
      <c r="AO655" s="112">
        <f t="shared" si="268"/>
        <v>8.5430370269970004E-7</v>
      </c>
      <c r="AP655" s="112">
        <f t="shared" si="269"/>
        <v>3052.7703289999999</v>
      </c>
      <c r="AQ655" s="329">
        <v>1.8805043999999999E-4</v>
      </c>
      <c r="AR655" s="328">
        <v>5.6739356E-7</v>
      </c>
      <c r="AS655" s="328">
        <v>1.5502003000000001E-11</v>
      </c>
      <c r="AT655" s="329">
        <v>0</v>
      </c>
      <c r="AU655" s="329">
        <v>0</v>
      </c>
      <c r="AV655" s="328">
        <v>1.2292427999999999E-8</v>
      </c>
      <c r="AW655" s="329">
        <v>2.4298346000000001E-4</v>
      </c>
      <c r="AX655" s="328">
        <v>2.8086336E-9</v>
      </c>
      <c r="AY655" s="328">
        <v>2.8303568000000002E-7</v>
      </c>
      <c r="AZ655" s="328">
        <v>1.7402785000000001E-10</v>
      </c>
      <c r="BA655" s="328">
        <v>1.7641426999999999E-12</v>
      </c>
      <c r="BB655" s="328">
        <v>8.3054054999999998E-10</v>
      </c>
      <c r="BC655" s="328">
        <v>3.2874163999999998E-11</v>
      </c>
      <c r="BD655" s="328">
        <v>1.112039E-11</v>
      </c>
      <c r="BE655" s="328">
        <v>2.4394842999999998E-7</v>
      </c>
      <c r="BF655" s="328">
        <v>6.6370220999999996E-7</v>
      </c>
      <c r="BG655" s="329">
        <v>0</v>
      </c>
      <c r="BH655" s="329">
        <v>10.617929</v>
      </c>
      <c r="BI655" s="329">
        <v>3042.1523999999999</v>
      </c>
      <c r="BJ655" s="329">
        <v>0</v>
      </c>
      <c r="BK655" s="329">
        <v>0</v>
      </c>
      <c r="BL655" s="329">
        <v>0</v>
      </c>
      <c r="BM655" s="41"/>
      <c r="BN655" s="111">
        <v>0.52893997999999998</v>
      </c>
      <c r="BO655" s="111">
        <v>1.9513334999999999E-3</v>
      </c>
      <c r="BP655" s="111">
        <v>5.6501564000000001E-3</v>
      </c>
      <c r="BQ655" s="111">
        <v>1.0258366E-4</v>
      </c>
      <c r="BR655" s="111">
        <v>1.6073805E-3</v>
      </c>
      <c r="BS655" s="122">
        <v>5.2922353999999996E-6</v>
      </c>
      <c r="BT655" s="122">
        <v>4.5193746999999996E-6</v>
      </c>
      <c r="BU655" s="111">
        <v>0</v>
      </c>
      <c r="BV655" s="111">
        <v>1.5925958999999999E-3</v>
      </c>
      <c r="BW655" s="122">
        <v>5.4415298000000002E-5</v>
      </c>
      <c r="BX655" s="111">
        <v>0</v>
      </c>
      <c r="BY655" s="111">
        <v>0</v>
      </c>
      <c r="BZ655" s="111">
        <v>0</v>
      </c>
      <c r="CA655" s="111">
        <v>2.0031311E-4</v>
      </c>
      <c r="CB655" s="111">
        <v>0.51772945999999997</v>
      </c>
      <c r="CC655" s="122">
        <v>4.1931601E-5</v>
      </c>
      <c r="CD655" s="111">
        <v>0</v>
      </c>
      <c r="CE655" s="154"/>
      <c r="CF655" s="173"/>
      <c r="CG655" s="42" t="s">
        <v>1072</v>
      </c>
      <c r="CH655" s="42"/>
      <c r="CI655" s="42"/>
      <c r="CK655" s="50"/>
      <c r="CL655" s="41"/>
      <c r="CM655" s="41"/>
      <c r="CN655" s="41"/>
      <c r="CO655" s="41"/>
      <c r="CP655" s="41"/>
      <c r="CQ655" s="41"/>
      <c r="CR655" s="41"/>
      <c r="CS655" s="41"/>
      <c r="CT655" s="41"/>
      <c r="CU655" s="41"/>
      <c r="CV655" s="41"/>
      <c r="CW655" s="41"/>
    </row>
    <row r="656" spans="1:101" ht="14.5" customHeight="1">
      <c r="A656" s="41" t="s">
        <v>11181</v>
      </c>
      <c r="B656" s="119" t="s">
        <v>10796</v>
      </c>
      <c r="C656" s="120" t="str">
        <f t="shared" si="260"/>
        <v>A.100.24.143</v>
      </c>
      <c r="D656" s="135" t="s">
        <v>898</v>
      </c>
      <c r="E656" s="119" t="s">
        <v>6570</v>
      </c>
      <c r="F656" s="118" t="str">
        <f t="shared" si="261"/>
        <v>Tellurium (EoL-RIR = 1%)</v>
      </c>
      <c r="G656" s="118">
        <f t="shared" si="262"/>
        <v>124.38176673728299</v>
      </c>
      <c r="H656" s="118">
        <f t="shared" si="263"/>
        <v>0.69866212360000002</v>
      </c>
      <c r="I656" s="118">
        <f t="shared" si="264"/>
        <v>2.81232952</v>
      </c>
      <c r="J656" s="326">
        <f t="shared" si="265"/>
        <v>114.947236193683</v>
      </c>
      <c r="K656" s="118">
        <v>5.9235388999999996</v>
      </c>
      <c r="L656" s="118">
        <v>2.1100222</v>
      </c>
      <c r="M656" s="118">
        <v>0.59570634</v>
      </c>
      <c r="N656" s="118">
        <v>0.50056776000000003</v>
      </c>
      <c r="O656" s="118">
        <v>0.18233745000000001</v>
      </c>
      <c r="P656" s="118">
        <v>3.5213886000000001E-3</v>
      </c>
      <c r="Q656" s="118">
        <v>1.2235525000000001E-2</v>
      </c>
      <c r="R656" s="118">
        <v>0.10660098</v>
      </c>
      <c r="S656" s="118">
        <v>114.93361</v>
      </c>
      <c r="T656" s="118">
        <v>0</v>
      </c>
      <c r="U656" s="118">
        <v>1.3544136999999999E-2</v>
      </c>
      <c r="V656" s="330">
        <v>8.2056682999999997E-5</v>
      </c>
      <c r="W656" s="118">
        <v>0</v>
      </c>
      <c r="X656" s="118">
        <v>0</v>
      </c>
      <c r="Y656" s="41"/>
      <c r="Z656" s="327">
        <f t="shared" si="266"/>
        <v>44.537886466165411</v>
      </c>
      <c r="AA656" s="41"/>
      <c r="AB656" s="111">
        <v>505.14553000000001</v>
      </c>
      <c r="AC656" s="111">
        <v>502.78575000000001</v>
      </c>
      <c r="AD656" s="111">
        <v>1.8362442000000001</v>
      </c>
      <c r="AE656" s="111">
        <v>0</v>
      </c>
      <c r="AF656" s="111">
        <v>0</v>
      </c>
      <c r="AG656" s="111">
        <v>2.2475644999999999E-2</v>
      </c>
      <c r="AH656" s="111">
        <v>0.50105860000000002</v>
      </c>
      <c r="AI656" s="41"/>
      <c r="AJ656" s="114">
        <v>1.5894657000000001</v>
      </c>
      <c r="AK656" s="114">
        <v>1.4753356</v>
      </c>
      <c r="AL656" s="114">
        <v>5.0694171000000003E-2</v>
      </c>
      <c r="AM656" s="114">
        <v>6.3435907E-2</v>
      </c>
      <c r="AN656" s="113">
        <f t="shared" si="267"/>
        <v>8.8449378815064989E-5</v>
      </c>
      <c r="AO656" s="112">
        <f t="shared" si="268"/>
        <v>1.8747844186784996E-7</v>
      </c>
      <c r="AP656" s="112">
        <f t="shared" si="269"/>
        <v>8.8845808000000002</v>
      </c>
      <c r="AQ656" s="328">
        <v>4.1585889999999997E-5</v>
      </c>
      <c r="AR656" s="328">
        <v>1.2548281999999999E-7</v>
      </c>
      <c r="AS656" s="328">
        <v>3.4279844999999999E-12</v>
      </c>
      <c r="AT656" s="328">
        <v>3.9370996000000003E-9</v>
      </c>
      <c r="AU656" s="328">
        <v>9.4456464999999998E-11</v>
      </c>
      <c r="AV656" s="328">
        <v>7.4431951999999999E-8</v>
      </c>
      <c r="AW656" s="328">
        <v>4.6426530999999998E-5</v>
      </c>
      <c r="AX656" s="328">
        <v>1.0661358E-8</v>
      </c>
      <c r="AY656" s="328">
        <v>5.0859964999999999E-8</v>
      </c>
      <c r="AZ656" s="328">
        <v>9.2877822000000003E-12</v>
      </c>
      <c r="BA656" s="328">
        <v>1.3287395E-13</v>
      </c>
      <c r="BB656" s="328">
        <v>3.360283E-10</v>
      </c>
      <c r="BC656" s="328">
        <v>2.0753716E-12</v>
      </c>
      <c r="BD656" s="328">
        <v>5.4937955999999998E-12</v>
      </c>
      <c r="BE656" s="328">
        <v>7.8636537000000006E-8</v>
      </c>
      <c r="BF656" s="328">
        <v>2.7985776999999998E-7</v>
      </c>
      <c r="BG656" s="328">
        <v>1.1785276E-10</v>
      </c>
      <c r="BH656" s="329">
        <v>4.2774704999999997</v>
      </c>
      <c r="BI656" s="329">
        <v>4.6071103000000004</v>
      </c>
      <c r="BJ656" s="329">
        <v>0</v>
      </c>
      <c r="BK656" s="329">
        <v>0</v>
      </c>
      <c r="BL656" s="329">
        <v>0</v>
      </c>
      <c r="BM656" s="41"/>
      <c r="BN656" s="111">
        <v>47.822809999999997</v>
      </c>
      <c r="BO656" s="111">
        <v>3.7483827000000001E-4</v>
      </c>
      <c r="BP656" s="111">
        <v>1.2418344E-3</v>
      </c>
      <c r="BQ656" s="122">
        <v>1.2490773E-5</v>
      </c>
      <c r="BR656" s="111">
        <v>4.3627580000000002E-4</v>
      </c>
      <c r="BS656" s="122">
        <v>4.778611E-5</v>
      </c>
      <c r="BT656" s="122">
        <v>1.4032708000000001E-7</v>
      </c>
      <c r="BU656" s="122">
        <v>7.2493480000000005E-5</v>
      </c>
      <c r="BV656" s="122">
        <v>4.7254555999999998E-6</v>
      </c>
      <c r="BW656" s="122">
        <v>8.096318E-6</v>
      </c>
      <c r="BX656" s="122">
        <v>6.8844468000000003E-7</v>
      </c>
      <c r="BY656" s="122">
        <v>8.5557788000000003E-8</v>
      </c>
      <c r="BZ656" s="122">
        <v>1.0141816E-8</v>
      </c>
      <c r="CA656" s="111">
        <v>1.2376619000000001E-4</v>
      </c>
      <c r="CB656" s="111">
        <v>6.0702232000000005E-4</v>
      </c>
      <c r="CC656" s="111">
        <v>47.819879999999998</v>
      </c>
      <c r="CD656" s="111">
        <v>0</v>
      </c>
      <c r="CE656" s="154"/>
      <c r="CF656" s="173"/>
      <c r="CG656" s="208" t="s">
        <v>900</v>
      </c>
      <c r="CH656" s="42"/>
      <c r="CI656" s="42"/>
      <c r="CK656" s="50"/>
      <c r="CL656" s="41"/>
      <c r="CM656" s="41"/>
      <c r="CN656" s="41"/>
      <c r="CO656" s="41"/>
      <c r="CP656" s="41"/>
      <c r="CQ656" s="41"/>
      <c r="CR656" s="41"/>
      <c r="CS656" s="41"/>
      <c r="CT656" s="41"/>
      <c r="CU656" s="41"/>
      <c r="CV656" s="41"/>
      <c r="CW656" s="41"/>
    </row>
    <row r="657" spans="1:318" ht="14.5" customHeight="1">
      <c r="A657" s="41" t="s">
        <v>11178</v>
      </c>
      <c r="B657" s="119" t="s">
        <v>10796</v>
      </c>
      <c r="C657" s="120" t="str">
        <f t="shared" si="260"/>
        <v>A.100.24.144</v>
      </c>
      <c r="D657" s="135" t="s">
        <v>898</v>
      </c>
      <c r="E657" s="119" t="s">
        <v>6570</v>
      </c>
      <c r="F657" s="118" t="str">
        <f t="shared" si="261"/>
        <v>Tin (virgin)</v>
      </c>
      <c r="G657" s="118">
        <f t="shared" si="262"/>
        <v>27.882040128</v>
      </c>
      <c r="H657" s="118">
        <f t="shared" si="263"/>
        <v>0.16379775499999999</v>
      </c>
      <c r="I657" s="118">
        <f t="shared" si="264"/>
        <v>4.4115364929999998</v>
      </c>
      <c r="J657" s="326">
        <f t="shared" si="265"/>
        <v>21.076428879999998</v>
      </c>
      <c r="K657" s="118">
        <v>2.2302770000000001</v>
      </c>
      <c r="L657" s="118">
        <v>4.2190515</v>
      </c>
      <c r="M657" s="118">
        <v>0.12414622</v>
      </c>
      <c r="N657" s="118">
        <v>3.5322803999999999E-2</v>
      </c>
      <c r="O657" s="118">
        <v>0</v>
      </c>
      <c r="P657" s="118">
        <v>0.10380096</v>
      </c>
      <c r="Q657" s="118">
        <v>2.4673990999999999E-2</v>
      </c>
      <c r="R657" s="118">
        <v>6.8338773000000005E-2</v>
      </c>
      <c r="S657" s="118">
        <v>20.49</v>
      </c>
      <c r="T657" s="118">
        <v>0</v>
      </c>
      <c r="U657" s="118">
        <v>0.58642888000000004</v>
      </c>
      <c r="V657" s="118">
        <v>0</v>
      </c>
      <c r="W657" s="118">
        <v>0</v>
      </c>
      <c r="X657" s="118">
        <v>0</v>
      </c>
      <c r="Y657" s="41"/>
      <c r="Z657" s="327">
        <f t="shared" si="266"/>
        <v>16.768999999999998</v>
      </c>
      <c r="AA657" s="41"/>
      <c r="AB657" s="111">
        <v>274.94704000000002</v>
      </c>
      <c r="AC657" s="111">
        <v>194.91703999999999</v>
      </c>
      <c r="AD657" s="111">
        <v>79.504999999999995</v>
      </c>
      <c r="AE657" s="111">
        <v>0</v>
      </c>
      <c r="AF657" s="111">
        <v>0.52500000000000002</v>
      </c>
      <c r="AG657" s="111">
        <v>0</v>
      </c>
      <c r="AH657" s="111">
        <v>0</v>
      </c>
      <c r="AI657" s="41"/>
      <c r="AJ657" s="114">
        <v>1.6278908999999999</v>
      </c>
      <c r="AK657" s="114">
        <v>1.5693162</v>
      </c>
      <c r="AL657" s="114">
        <v>3.7202365000000001E-2</v>
      </c>
      <c r="AM657" s="114">
        <v>2.1372329999999998E-2</v>
      </c>
      <c r="AN657" s="113">
        <f t="shared" si="267"/>
        <v>9.4083707146E-5</v>
      </c>
      <c r="AO657" s="112">
        <f t="shared" si="268"/>
        <v>1.3758271200750004E-7</v>
      </c>
      <c r="AP657" s="112">
        <f t="shared" si="269"/>
        <v>2.9933234999999998</v>
      </c>
      <c r="AQ657" s="328">
        <v>1.5561632000000001E-5</v>
      </c>
      <c r="AR657" s="328">
        <v>4.6953200000000001E-8</v>
      </c>
      <c r="AS657" s="328">
        <v>1.2828285E-12</v>
      </c>
      <c r="AT657" s="329">
        <v>0</v>
      </c>
      <c r="AU657" s="329">
        <v>0</v>
      </c>
      <c r="AV657" s="328">
        <v>5.2469999999999998E-9</v>
      </c>
      <c r="AW657" s="328">
        <v>7.6621999999999999E-5</v>
      </c>
      <c r="AX657" s="328">
        <v>1.1988599999999999E-9</v>
      </c>
      <c r="AY657" s="328">
        <v>8.9251999999999997E-8</v>
      </c>
      <c r="AZ657" s="328">
        <v>4.1669100000000001E-11</v>
      </c>
      <c r="BA657" s="328">
        <v>9.9183999999999999E-14</v>
      </c>
      <c r="BB657" s="328">
        <v>6.4985785000000003E-11</v>
      </c>
      <c r="BC657" s="328">
        <v>5.7909767999999999E-11</v>
      </c>
      <c r="BD657" s="328">
        <v>1.2705342E-11</v>
      </c>
      <c r="BE657" s="328">
        <v>8.9643945999999995E-8</v>
      </c>
      <c r="BF657" s="328">
        <v>1.8051842E-6</v>
      </c>
      <c r="BG657" s="329">
        <v>0</v>
      </c>
      <c r="BH657" s="329">
        <v>1.1599999999999999</v>
      </c>
      <c r="BI657" s="329">
        <v>1.8333235000000001</v>
      </c>
      <c r="BJ657" s="329">
        <v>0</v>
      </c>
      <c r="BK657" s="329">
        <v>0</v>
      </c>
      <c r="BL657" s="329">
        <v>0</v>
      </c>
      <c r="BM657" s="41"/>
      <c r="BN657" s="111">
        <v>2.1387559E-2</v>
      </c>
      <c r="BO657" s="111">
        <v>6.1533026000000002E-4</v>
      </c>
      <c r="BP657" s="111">
        <v>4.6756422E-4</v>
      </c>
      <c r="BQ657" s="122">
        <v>8.0049842999999998E-6</v>
      </c>
      <c r="BR657" s="111">
        <v>5.0686869000000001E-4</v>
      </c>
      <c r="BS657" s="122">
        <v>2.9753592000000003E-7</v>
      </c>
      <c r="BT657" s="122">
        <v>1.0821157999999999E-6</v>
      </c>
      <c r="BU657" s="111">
        <v>0</v>
      </c>
      <c r="BV657" s="111">
        <v>1.3929358000000001E-4</v>
      </c>
      <c r="BW657" s="122">
        <v>1.6326924E-5</v>
      </c>
      <c r="BX657" s="111">
        <v>0</v>
      </c>
      <c r="BY657" s="111">
        <v>0</v>
      </c>
      <c r="BZ657" s="111">
        <v>0</v>
      </c>
      <c r="CA657" s="122">
        <v>7.1378639999999997E-5</v>
      </c>
      <c r="CB657" s="111">
        <v>3.3711583000000002E-4</v>
      </c>
      <c r="CC657" s="111">
        <v>1.9224295999999998E-2</v>
      </c>
      <c r="CD657" s="111">
        <v>0</v>
      </c>
      <c r="CE657" s="154"/>
      <c r="CF657" s="173"/>
      <c r="CG657" s="42" t="s">
        <v>1073</v>
      </c>
      <c r="CH657" s="42"/>
      <c r="CI657" s="42"/>
      <c r="CK657" s="50"/>
      <c r="CL657" s="41"/>
      <c r="CM657" s="41"/>
      <c r="CN657" s="41"/>
      <c r="CO657" s="41"/>
      <c r="CP657" s="41"/>
      <c r="CQ657" s="41"/>
      <c r="CR657" s="41"/>
      <c r="CS657" s="41"/>
      <c r="CT657" s="41"/>
      <c r="CU657" s="41"/>
      <c r="CV657" s="41"/>
      <c r="CW657" s="41"/>
    </row>
    <row r="658" spans="1:318" ht="14.5" customHeight="1">
      <c r="A658" s="41" t="s">
        <v>11175</v>
      </c>
      <c r="B658" s="119" t="s">
        <v>10796</v>
      </c>
      <c r="C658" s="120" t="str">
        <f t="shared" si="260"/>
        <v>A.100.24.145</v>
      </c>
      <c r="D658" s="135" t="s">
        <v>898</v>
      </c>
      <c r="E658" s="119" t="s">
        <v>6570</v>
      </c>
      <c r="F658" s="118" t="str">
        <f t="shared" si="261"/>
        <v>Titanium (primary)</v>
      </c>
      <c r="G658" s="118">
        <f t="shared" si="262"/>
        <v>20.804241080482996</v>
      </c>
      <c r="H658" s="118">
        <f t="shared" si="263"/>
        <v>0.33666667680000001</v>
      </c>
      <c r="I658" s="118">
        <f t="shared" si="264"/>
        <v>0.9561351844</v>
      </c>
      <c r="J658" s="326">
        <f t="shared" si="265"/>
        <v>15.580031819282995</v>
      </c>
      <c r="K658" s="118">
        <v>3.9314073999999999</v>
      </c>
      <c r="L658" s="118">
        <v>0.72078713999999999</v>
      </c>
      <c r="M658" s="118">
        <v>0.23408392</v>
      </c>
      <c r="N658" s="118">
        <v>0.18960560000000001</v>
      </c>
      <c r="O658" s="118">
        <v>7.6227095999999994E-2</v>
      </c>
      <c r="P658" s="118">
        <v>2.7174068000000002E-3</v>
      </c>
      <c r="Q658" s="118">
        <v>6.8116573999999999E-2</v>
      </c>
      <c r="R658" s="118">
        <v>1.2641244000000001E-3</v>
      </c>
      <c r="S658" s="118">
        <v>15.203139999999999</v>
      </c>
      <c r="T658" s="118">
        <v>2.2903498000000001E-2</v>
      </c>
      <c r="U658" s="118">
        <v>0.35388542000000001</v>
      </c>
      <c r="V658" s="118">
        <v>1.0283798000000001E-4</v>
      </c>
      <c r="W658" s="330">
        <v>6.3302996000000006E-8</v>
      </c>
      <c r="X658" s="118">
        <v>0</v>
      </c>
      <c r="Y658" s="41"/>
      <c r="Z658" s="327">
        <f t="shared" si="266"/>
        <v>29.559454135338342</v>
      </c>
      <c r="AA658" s="41"/>
      <c r="AB658" s="111">
        <v>522.93717000000004</v>
      </c>
      <c r="AC658" s="111">
        <v>442.04613999999998</v>
      </c>
      <c r="AD658" s="111">
        <v>47.971857999999997</v>
      </c>
      <c r="AE658" s="111">
        <v>0</v>
      </c>
      <c r="AF658" s="111">
        <v>4.0926754000000001</v>
      </c>
      <c r="AG658" s="111">
        <v>17.957578000000002</v>
      </c>
      <c r="AH658" s="111">
        <v>10.868914999999999</v>
      </c>
      <c r="AI658" s="41"/>
      <c r="AJ658" s="114">
        <v>0.75954827000000003</v>
      </c>
      <c r="AK658" s="114">
        <v>0.71822905999999997</v>
      </c>
      <c r="AL658" s="114">
        <v>2.8381337999999999E-2</v>
      </c>
      <c r="AM658" s="114">
        <v>1.2937863000000001E-2</v>
      </c>
      <c r="AN658" s="113">
        <f t="shared" si="267"/>
        <v>4.3059296986206002E-5</v>
      </c>
      <c r="AO658" s="112">
        <f t="shared" si="268"/>
        <v>1.0496056861944262E-7</v>
      </c>
      <c r="AP658" s="112">
        <f t="shared" si="269"/>
        <v>1.81202565</v>
      </c>
      <c r="AQ658" s="328">
        <v>2.7552028E-5</v>
      </c>
      <c r="AR658" s="328">
        <v>8.3132295000000004E-8</v>
      </c>
      <c r="AS658" s="328">
        <v>2.2711633000000001E-12</v>
      </c>
      <c r="AT658" s="328">
        <v>7.7797676999999996E-9</v>
      </c>
      <c r="AU658" s="328">
        <v>3.4461741E-12</v>
      </c>
      <c r="AV658" s="328">
        <v>2.8193448E-8</v>
      </c>
      <c r="AW658" s="328">
        <v>1.5384592E-5</v>
      </c>
      <c r="AX658" s="328">
        <v>4.0307372999999996E-9</v>
      </c>
      <c r="AY658" s="328">
        <v>1.7586395E-8</v>
      </c>
      <c r="AZ658" s="328">
        <v>1.6579447000000001E-13</v>
      </c>
      <c r="BA658" s="328">
        <v>5.0298336000000001E-15</v>
      </c>
      <c r="BB658" s="328">
        <v>4.4258705E-11</v>
      </c>
      <c r="BC658" s="328">
        <v>8.2734996E-12</v>
      </c>
      <c r="BD658" s="328">
        <v>1.5980434000000001E-12</v>
      </c>
      <c r="BE658" s="328">
        <v>1.6192958000000001E-8</v>
      </c>
      <c r="BF658" s="328">
        <v>7.0506138999999997E-8</v>
      </c>
      <c r="BG658" s="328">
        <v>1.5456162000000001E-10</v>
      </c>
      <c r="BH658" s="329">
        <v>0.20329095</v>
      </c>
      <c r="BI658" s="329">
        <v>1.6087347000000001</v>
      </c>
      <c r="BJ658" s="328">
        <v>1.2273319000000001E-12</v>
      </c>
      <c r="BK658" s="328">
        <v>7.4635051000000006E-15</v>
      </c>
      <c r="BL658" s="328">
        <v>3.3392274999999998E-19</v>
      </c>
      <c r="BM658" s="41"/>
      <c r="BN658" s="111">
        <v>1.859026E-3</v>
      </c>
      <c r="BO658" s="111">
        <v>1.3040723999999999E-4</v>
      </c>
      <c r="BP658" s="111">
        <v>8.2419602000000005E-4</v>
      </c>
      <c r="BQ658" s="122">
        <v>1.4821497E-7</v>
      </c>
      <c r="BR658" s="111">
        <v>1.6274504999999999E-4</v>
      </c>
      <c r="BS658" s="122">
        <v>1.80139E-5</v>
      </c>
      <c r="BT658" s="122">
        <v>2.8742357000000001E-9</v>
      </c>
      <c r="BU658" s="122">
        <v>2.7366723E-5</v>
      </c>
      <c r="BV658" s="122">
        <v>3.6465686E-6</v>
      </c>
      <c r="BW658" s="122">
        <v>4.5073134E-5</v>
      </c>
      <c r="BX658" s="122">
        <v>2.5795766E-8</v>
      </c>
      <c r="BY658" s="122">
        <v>1.0090932E-7</v>
      </c>
      <c r="BZ658" s="122">
        <v>2.1805009999999999E-7</v>
      </c>
      <c r="CA658" s="122">
        <v>4.6303659999999999E-5</v>
      </c>
      <c r="CB658" s="111">
        <v>5.9456768000000005E-4</v>
      </c>
      <c r="CC658" s="122">
        <v>6.2100285000000003E-6</v>
      </c>
      <c r="CD658" s="122">
        <v>1.7619244E-10</v>
      </c>
      <c r="CE658" s="154"/>
      <c r="CF658" s="173"/>
      <c r="CG658" s="42" t="s">
        <v>11172</v>
      </c>
      <c r="CH658" s="42"/>
      <c r="CI658" s="42"/>
      <c r="CK658" s="50"/>
      <c r="CL658" s="41"/>
      <c r="CM658" s="41"/>
      <c r="CN658" s="41"/>
      <c r="CO658" s="41"/>
      <c r="CP658" s="41"/>
      <c r="CQ658" s="41"/>
      <c r="CR658" s="41"/>
      <c r="CS658" s="41"/>
      <c r="CT658" s="41"/>
      <c r="CU658" s="41"/>
      <c r="CV658" s="41"/>
      <c r="CW658" s="41"/>
    </row>
    <row r="659" spans="1:318" s="341" customFormat="1" ht="14.5" customHeight="1">
      <c r="A659" s="41" t="s">
        <v>11171</v>
      </c>
      <c r="B659" s="119" t="s">
        <v>10796</v>
      </c>
      <c r="C659" s="120" t="str">
        <f t="shared" si="260"/>
        <v>A.100.24.146</v>
      </c>
      <c r="D659" s="135" t="s">
        <v>898</v>
      </c>
      <c r="E659" s="119" t="s">
        <v>6570</v>
      </c>
      <c r="F659" s="118" t="str">
        <f t="shared" si="261"/>
        <v>Titanium (secondary)</v>
      </c>
      <c r="G659" s="118">
        <f t="shared" si="262"/>
        <v>3.4074641078217001</v>
      </c>
      <c r="H659" s="118">
        <f t="shared" si="263"/>
        <v>9.7978969352299994E-2</v>
      </c>
      <c r="I659" s="118">
        <f t="shared" si="264"/>
        <v>0.24392227996599999</v>
      </c>
      <c r="J659" s="326">
        <f t="shared" si="265"/>
        <v>0.51368365850339992</v>
      </c>
      <c r="K659" s="118">
        <v>2.5518792000000001</v>
      </c>
      <c r="L659" s="118">
        <v>0.14323131</v>
      </c>
      <c r="M659" s="118">
        <v>0.10061385</v>
      </c>
      <c r="N659" s="118">
        <v>8.4459470999999994E-2</v>
      </c>
      <c r="O659" s="118">
        <v>1.3426408000000001E-2</v>
      </c>
      <c r="P659" s="330">
        <v>3.4944373000000002E-6</v>
      </c>
      <c r="Q659" s="330">
        <v>8.9595915000000002E-5</v>
      </c>
      <c r="R659" s="330">
        <v>7.7119965999999994E-5</v>
      </c>
      <c r="S659" s="118">
        <v>1.7883624000000001E-2</v>
      </c>
      <c r="T659" s="118">
        <v>4.3388532000000002E-3</v>
      </c>
      <c r="U659" s="118">
        <v>0.49144404000000003</v>
      </c>
      <c r="V659" s="330">
        <v>1.5819069000000001E-5</v>
      </c>
      <c r="W659" s="330">
        <v>1.3222344000000001E-6</v>
      </c>
      <c r="X659" s="118">
        <v>0</v>
      </c>
      <c r="Y659" s="41"/>
      <c r="Z659" s="327">
        <f t="shared" si="266"/>
        <v>19.187061654135338</v>
      </c>
      <c r="AA659" s="41"/>
      <c r="AB659" s="111">
        <v>328.33073000000002</v>
      </c>
      <c r="AC659" s="111">
        <v>215.84577999999999</v>
      </c>
      <c r="AD659" s="111">
        <v>66.618955999999997</v>
      </c>
      <c r="AE659" s="111">
        <v>0</v>
      </c>
      <c r="AF659" s="111">
        <v>5.7190759</v>
      </c>
      <c r="AG659" s="111">
        <v>25.057414000000001</v>
      </c>
      <c r="AH659" s="111">
        <v>15.089504</v>
      </c>
      <c r="AI659" s="41"/>
      <c r="AJ659" s="114">
        <v>0.38164140000000002</v>
      </c>
      <c r="AK659" s="114">
        <v>0.36005220999999998</v>
      </c>
      <c r="AL659" s="114">
        <v>1.6120452E-2</v>
      </c>
      <c r="AM659" s="114">
        <v>5.4687312000000002E-3</v>
      </c>
      <c r="AN659" s="113">
        <f t="shared" si="267"/>
        <v>2.158586436213199E-5</v>
      </c>
      <c r="AO659" s="112">
        <f t="shared" si="268"/>
        <v>5.961705583080161E-8</v>
      </c>
      <c r="AP659" s="112">
        <f t="shared" si="269"/>
        <v>0.76592873705999998</v>
      </c>
      <c r="AQ659" s="328">
        <v>1.7805891E-5</v>
      </c>
      <c r="AR659" s="328">
        <v>5.3724679999999997E-8</v>
      </c>
      <c r="AS659" s="328">
        <v>1.4678346E-12</v>
      </c>
      <c r="AT659" s="328">
        <v>3.9126606999999996E-12</v>
      </c>
      <c r="AU659" s="328">
        <v>1.0240529E-13</v>
      </c>
      <c r="AV659" s="328">
        <v>1.2558518E-8</v>
      </c>
      <c r="AW659" s="328">
        <v>3.7664512999999998E-6</v>
      </c>
      <c r="AX659" s="328">
        <v>1.7804339E-9</v>
      </c>
      <c r="AY659" s="328">
        <v>4.0840601999999997E-9</v>
      </c>
      <c r="AZ659" s="328">
        <v>2.6006599000000001E-14</v>
      </c>
      <c r="BA659" s="328">
        <v>8.3763493999999996E-16</v>
      </c>
      <c r="BB659" s="328">
        <v>3.1304477999999998E-14</v>
      </c>
      <c r="BC659" s="328">
        <v>1.4397521E-15</v>
      </c>
      <c r="BD659" s="328">
        <v>2.6756228000000002E-15</v>
      </c>
      <c r="BE659" s="328">
        <v>1.5273155000000001E-11</v>
      </c>
      <c r="BF659" s="328">
        <v>9.1862015000000003E-10</v>
      </c>
      <c r="BG659" s="328">
        <v>2.6195731999999999E-11</v>
      </c>
      <c r="BH659" s="329">
        <v>3.6750706000000002E-4</v>
      </c>
      <c r="BI659" s="329">
        <v>0.76556122999999998</v>
      </c>
      <c r="BJ659" s="328">
        <v>2.5635761E-11</v>
      </c>
      <c r="BK659" s="328">
        <v>1.5589314E-13</v>
      </c>
      <c r="BL659" s="328">
        <v>6.9747746999999995E-18</v>
      </c>
      <c r="BM659" s="41"/>
      <c r="BN659" s="111">
        <v>9.895689300000001E-4</v>
      </c>
      <c r="BO659" s="122">
        <v>3.2292232000000003E-5</v>
      </c>
      <c r="BP659" s="111">
        <v>5.3498619999999995E-4</v>
      </c>
      <c r="BQ659" s="122">
        <v>9.0392224000000005E-9</v>
      </c>
      <c r="BR659" s="122">
        <v>3.2531084000000001E-5</v>
      </c>
      <c r="BS659" s="122">
        <v>8.1318724000000007E-6</v>
      </c>
      <c r="BT659" s="122">
        <v>5.0593290999999997E-10</v>
      </c>
      <c r="BU659" s="122">
        <v>1.2346437E-5</v>
      </c>
      <c r="BV659" s="122">
        <v>4.6892889000000001E-9</v>
      </c>
      <c r="BW659" s="122">
        <v>5.9286139E-8</v>
      </c>
      <c r="BX659" s="122">
        <v>7.5162919000000003E-10</v>
      </c>
      <c r="BY659" s="122">
        <v>1.7078420000000001E-8</v>
      </c>
      <c r="BZ659" s="122">
        <v>1.4045907E-11</v>
      </c>
      <c r="CA659" s="122">
        <v>1.7512395000000002E-5</v>
      </c>
      <c r="CB659" s="111">
        <v>3.4306818000000002E-4</v>
      </c>
      <c r="CC659" s="122">
        <v>8.6054920000000007E-6</v>
      </c>
      <c r="CD659" s="122">
        <v>3.6802002999999999E-9</v>
      </c>
      <c r="CE659" s="154"/>
      <c r="CF659" s="173"/>
      <c r="CG659" s="42" t="s">
        <v>1074</v>
      </c>
      <c r="CH659" s="42"/>
      <c r="CI659" s="42"/>
      <c r="CJ659" s="108"/>
      <c r="CK659" s="50"/>
      <c r="CL659" s="41"/>
      <c r="CM659" s="41"/>
      <c r="CN659" s="41"/>
      <c r="CO659" s="41"/>
      <c r="CP659" s="41"/>
      <c r="CQ659" s="41"/>
      <c r="CR659" s="41"/>
      <c r="CS659" s="41"/>
      <c r="CT659" s="41"/>
      <c r="CU659" s="41"/>
      <c r="CV659" s="41"/>
      <c r="CW659" s="41"/>
      <c r="CX659" s="41"/>
      <c r="CY659" s="41"/>
      <c r="CZ659" s="41"/>
      <c r="DA659" s="41"/>
      <c r="DB659" s="41"/>
      <c r="DC659" s="41"/>
      <c r="DD659" s="41"/>
      <c r="DE659" s="41"/>
      <c r="DF659" s="41"/>
      <c r="DG659" s="41"/>
      <c r="DH659" s="41"/>
      <c r="DI659" s="41"/>
      <c r="DJ659" s="41"/>
      <c r="DK659" s="41"/>
      <c r="DL659" s="41"/>
      <c r="DM659" s="41"/>
      <c r="DN659" s="41"/>
      <c r="DO659" s="41"/>
      <c r="DP659" s="41"/>
      <c r="DQ659" s="41"/>
      <c r="DR659" s="41"/>
      <c r="DS659" s="41"/>
      <c r="DT659" s="41"/>
      <c r="DU659" s="41"/>
      <c r="DV659" s="41"/>
      <c r="DW659" s="41"/>
      <c r="DX659" s="41"/>
      <c r="DY659" s="41"/>
      <c r="DZ659" s="41"/>
      <c r="EA659" s="41"/>
      <c r="EB659" s="41"/>
      <c r="EC659" s="41"/>
      <c r="ED659" s="41"/>
      <c r="EE659" s="41"/>
      <c r="EF659" s="41"/>
      <c r="EG659" s="41"/>
      <c r="EH659" s="41"/>
      <c r="EI659" s="41"/>
      <c r="EJ659" s="41"/>
      <c r="EK659" s="41"/>
      <c r="EL659" s="41"/>
      <c r="EM659" s="41"/>
      <c r="EN659" s="41"/>
      <c r="EO659" s="41"/>
      <c r="EP659" s="41"/>
      <c r="EQ659" s="41"/>
      <c r="ER659" s="41"/>
      <c r="ES659" s="41"/>
      <c r="ET659" s="41"/>
      <c r="EU659" s="41"/>
      <c r="EV659" s="41"/>
      <c r="EW659" s="41"/>
      <c r="EX659" s="41"/>
      <c r="EY659" s="41"/>
      <c r="EZ659" s="41"/>
      <c r="FA659" s="41"/>
      <c r="FB659" s="41"/>
      <c r="FC659" s="41"/>
      <c r="FD659" s="41"/>
      <c r="FE659" s="41"/>
      <c r="FF659" s="41"/>
      <c r="FG659" s="41"/>
      <c r="FH659" s="41"/>
      <c r="FI659" s="41"/>
      <c r="FJ659" s="41"/>
      <c r="FK659" s="41"/>
      <c r="FL659" s="41"/>
      <c r="FM659" s="41"/>
      <c r="FN659" s="41"/>
      <c r="FO659" s="41"/>
      <c r="FP659" s="41"/>
      <c r="FQ659" s="41"/>
      <c r="FR659" s="41"/>
      <c r="FS659" s="41"/>
      <c r="FT659" s="41"/>
      <c r="FU659" s="41"/>
      <c r="FV659" s="41"/>
      <c r="FW659" s="41"/>
      <c r="FX659" s="41"/>
      <c r="FY659" s="41"/>
      <c r="FZ659" s="41"/>
      <c r="GA659" s="41"/>
      <c r="GB659" s="41"/>
      <c r="GC659" s="41"/>
      <c r="GD659" s="41"/>
      <c r="GE659" s="41"/>
      <c r="GF659" s="41"/>
      <c r="GG659" s="41"/>
      <c r="GH659" s="41"/>
      <c r="GI659" s="41"/>
      <c r="GJ659" s="41"/>
      <c r="GK659" s="41"/>
      <c r="GL659" s="41"/>
      <c r="GM659" s="41"/>
      <c r="GN659" s="41"/>
      <c r="GO659" s="41"/>
      <c r="GP659" s="41"/>
      <c r="GQ659" s="41"/>
      <c r="GR659" s="41"/>
      <c r="GS659" s="41"/>
      <c r="GT659" s="41"/>
      <c r="GU659" s="41"/>
      <c r="GV659" s="41"/>
      <c r="GW659" s="41"/>
      <c r="GX659" s="41"/>
      <c r="GY659" s="41"/>
      <c r="GZ659" s="41"/>
      <c r="HA659" s="41"/>
      <c r="HB659" s="41"/>
      <c r="HC659" s="41"/>
      <c r="HD659" s="41"/>
      <c r="HE659" s="41"/>
      <c r="HF659" s="41"/>
      <c r="HG659" s="41"/>
      <c r="HH659" s="41"/>
      <c r="HI659" s="41"/>
      <c r="HJ659" s="41"/>
      <c r="HK659" s="41"/>
      <c r="HL659" s="41"/>
      <c r="HM659" s="41"/>
      <c r="HN659" s="41"/>
      <c r="HO659" s="41"/>
      <c r="HP659" s="41"/>
      <c r="HQ659" s="41"/>
      <c r="HR659" s="41"/>
      <c r="HS659" s="41"/>
      <c r="HT659" s="41"/>
      <c r="HU659" s="41"/>
      <c r="HV659" s="41"/>
      <c r="HW659" s="41"/>
      <c r="HX659" s="41"/>
      <c r="HY659" s="41"/>
      <c r="HZ659" s="41"/>
      <c r="IA659" s="41"/>
      <c r="IB659" s="41"/>
      <c r="IC659" s="41"/>
      <c r="ID659" s="41"/>
      <c r="IE659" s="41"/>
      <c r="IF659" s="41"/>
      <c r="IG659" s="41"/>
      <c r="IH659" s="41"/>
      <c r="II659" s="41"/>
      <c r="IJ659" s="41"/>
      <c r="IK659" s="41"/>
      <c r="IL659" s="41"/>
      <c r="IM659" s="41"/>
      <c r="IN659" s="41"/>
      <c r="IO659" s="41"/>
      <c r="IP659" s="41"/>
      <c r="IQ659" s="41"/>
      <c r="IR659" s="41"/>
      <c r="IS659" s="41"/>
      <c r="IT659" s="41"/>
      <c r="IU659" s="41"/>
      <c r="IV659" s="41"/>
      <c r="IW659" s="41"/>
      <c r="IX659" s="41"/>
      <c r="IY659" s="41"/>
      <c r="IZ659" s="41"/>
      <c r="JA659" s="41"/>
      <c r="JB659" s="41"/>
      <c r="JC659" s="41"/>
      <c r="JD659" s="41"/>
      <c r="JE659" s="41"/>
      <c r="JF659" s="41"/>
      <c r="JG659" s="41"/>
      <c r="JH659" s="41"/>
      <c r="JI659" s="41"/>
      <c r="JJ659" s="41"/>
      <c r="JK659" s="41"/>
      <c r="JL659" s="41"/>
      <c r="JM659" s="41"/>
      <c r="JN659" s="41"/>
      <c r="JO659" s="41"/>
      <c r="JP659" s="41"/>
      <c r="JQ659" s="41"/>
      <c r="JR659" s="41"/>
      <c r="JS659" s="41"/>
      <c r="JT659" s="41"/>
      <c r="JU659" s="41"/>
      <c r="JV659" s="41"/>
      <c r="JW659" s="41"/>
      <c r="JX659" s="41"/>
      <c r="JY659" s="41"/>
      <c r="JZ659" s="41"/>
      <c r="KA659" s="41"/>
      <c r="KB659" s="41"/>
      <c r="KC659" s="41"/>
      <c r="KD659" s="41"/>
      <c r="KE659" s="41"/>
      <c r="KF659" s="41"/>
      <c r="KG659" s="41"/>
      <c r="KH659" s="41"/>
      <c r="KI659" s="41"/>
      <c r="KJ659" s="41"/>
      <c r="KK659" s="41"/>
      <c r="KL659" s="41"/>
      <c r="KM659" s="41"/>
      <c r="KN659" s="41"/>
      <c r="KO659" s="41"/>
      <c r="KP659" s="41"/>
      <c r="KQ659" s="41"/>
      <c r="KR659" s="41"/>
      <c r="KS659" s="41"/>
      <c r="KT659" s="41"/>
      <c r="KU659" s="41"/>
      <c r="KV659" s="41"/>
      <c r="KW659" s="41"/>
      <c r="KX659" s="41"/>
      <c r="KY659" s="41"/>
      <c r="KZ659" s="41"/>
      <c r="LA659" s="41"/>
      <c r="LB659" s="41"/>
      <c r="LC659" s="41"/>
      <c r="LD659" s="41"/>
      <c r="LE659" s="41"/>
      <c r="LF659" s="41"/>
    </row>
    <row r="660" spans="1:318" s="341" customFormat="1" ht="14.5" customHeight="1">
      <c r="A660" s="41" t="s">
        <v>11168</v>
      </c>
      <c r="B660" s="119" t="s">
        <v>10796</v>
      </c>
      <c r="C660" s="120" t="str">
        <f t="shared" si="260"/>
        <v>A.100.24.147</v>
      </c>
      <c r="D660" s="135" t="s">
        <v>898</v>
      </c>
      <c r="E660" s="119" t="s">
        <v>6570</v>
      </c>
      <c r="F660" s="118" t="str">
        <f t="shared" si="261"/>
        <v>Titanium trade mix (99% prim, 1% sec)</v>
      </c>
      <c r="G660" s="118">
        <f t="shared" si="262"/>
        <v>20.630273870782307</v>
      </c>
      <c r="H660" s="118">
        <f t="shared" si="263"/>
        <v>0.33427980070000002</v>
      </c>
      <c r="I660" s="118">
        <f t="shared" si="264"/>
        <v>0.94901306439999999</v>
      </c>
      <c r="J660" s="326">
        <f t="shared" si="265"/>
        <v>15.429368905682308</v>
      </c>
      <c r="K660" s="118">
        <v>3.9176120999999999</v>
      </c>
      <c r="L660" s="118">
        <v>0.71501159000000003</v>
      </c>
      <c r="M660" s="118">
        <v>0.23274922000000001</v>
      </c>
      <c r="N660" s="118">
        <v>0.18855414000000001</v>
      </c>
      <c r="O660" s="118">
        <v>7.5599088999999994E-2</v>
      </c>
      <c r="P660" s="118">
        <v>2.6902676999999999E-3</v>
      </c>
      <c r="Q660" s="118">
        <v>6.7436304000000002E-2</v>
      </c>
      <c r="R660" s="118">
        <v>1.2522544000000001E-3</v>
      </c>
      <c r="S660" s="118">
        <v>15.051288</v>
      </c>
      <c r="T660" s="118">
        <v>2.2717852E-2</v>
      </c>
      <c r="U660" s="118">
        <v>0.35526100999999999</v>
      </c>
      <c r="V660" s="118">
        <v>1.0196779E-4</v>
      </c>
      <c r="W660" s="330">
        <v>7.5892310000000002E-8</v>
      </c>
      <c r="X660" s="118">
        <v>0</v>
      </c>
      <c r="Y660" s="41"/>
      <c r="Z660" s="327">
        <f t="shared" si="266"/>
        <v>29.455730075187969</v>
      </c>
      <c r="AA660" s="41"/>
      <c r="AB660" s="111">
        <v>520.99109999999996</v>
      </c>
      <c r="AC660" s="111">
        <v>439.78413999999998</v>
      </c>
      <c r="AD660" s="111">
        <v>48.158329000000002</v>
      </c>
      <c r="AE660" s="111">
        <v>0</v>
      </c>
      <c r="AF660" s="111">
        <v>4.1089393999999997</v>
      </c>
      <c r="AG660" s="111">
        <v>18.028576000000001</v>
      </c>
      <c r="AH660" s="111">
        <v>10.911121</v>
      </c>
      <c r="AI660" s="41"/>
      <c r="AJ660" s="114">
        <v>0.75576920000000003</v>
      </c>
      <c r="AK660" s="114">
        <v>0.71464729999999999</v>
      </c>
      <c r="AL660" s="114">
        <v>2.8258729E-2</v>
      </c>
      <c r="AM660" s="114">
        <v>1.2863172000000001E-2</v>
      </c>
      <c r="AN660" s="113">
        <f t="shared" si="267"/>
        <v>4.2844561437252603E-5</v>
      </c>
      <c r="AO660" s="112">
        <f t="shared" si="268"/>
        <v>1.0450713292250342E-7</v>
      </c>
      <c r="AP660" s="112">
        <f t="shared" si="269"/>
        <v>1.80156472</v>
      </c>
      <c r="AQ660" s="328">
        <v>2.7454566E-5</v>
      </c>
      <c r="AR660" s="328">
        <v>8.2838219000000004E-8</v>
      </c>
      <c r="AS660" s="328">
        <v>2.2631299999999999E-12</v>
      </c>
      <c r="AT660" s="328">
        <v>7.7020090999999997E-9</v>
      </c>
      <c r="AU660" s="328">
        <v>3.4127364000000002E-12</v>
      </c>
      <c r="AV660" s="328">
        <v>2.8037099E-8</v>
      </c>
      <c r="AW660" s="328">
        <v>1.5268409999999998E-5</v>
      </c>
      <c r="AX660" s="328">
        <v>4.0082341999999996E-9</v>
      </c>
      <c r="AY660" s="328">
        <v>1.7451371000000001E-8</v>
      </c>
      <c r="AZ660" s="328">
        <v>1.6439659000000001E-13</v>
      </c>
      <c r="BA660" s="328">
        <v>4.9879115999999999E-15</v>
      </c>
      <c r="BB660" s="328">
        <v>4.3816430999999998E-11</v>
      </c>
      <c r="BC660" s="328">
        <v>8.1907790000000002E-12</v>
      </c>
      <c r="BD660" s="328">
        <v>1.5820898000000001E-12</v>
      </c>
      <c r="BE660" s="328">
        <v>1.6031181000000001E-8</v>
      </c>
      <c r="BF660" s="328">
        <v>6.9810264000000006E-8</v>
      </c>
      <c r="BG660" s="328">
        <v>1.5327796E-10</v>
      </c>
      <c r="BH660" s="329">
        <v>0.20126172000000001</v>
      </c>
      <c r="BI660" s="329">
        <v>1.600303</v>
      </c>
      <c r="BJ660" s="328">
        <v>1.4714162E-12</v>
      </c>
      <c r="BK660" s="328">
        <v>8.9478015000000005E-15</v>
      </c>
      <c r="BL660" s="328">
        <v>4.0033127000000002E-19</v>
      </c>
      <c r="BM660" s="41"/>
      <c r="BN660" s="111">
        <v>1.8503313999999999E-3</v>
      </c>
      <c r="BO660" s="111">
        <v>1.2942609E-4</v>
      </c>
      <c r="BP660" s="111">
        <v>8.2130392000000002E-4</v>
      </c>
      <c r="BQ660" s="122">
        <v>1.4682321000000001E-7</v>
      </c>
      <c r="BR660" s="111">
        <v>1.6144291E-4</v>
      </c>
      <c r="BS660" s="122">
        <v>1.7915079E-5</v>
      </c>
      <c r="BT660" s="122">
        <v>2.8505526999999999E-9</v>
      </c>
      <c r="BU660" s="122">
        <v>2.7216520000000001E-5</v>
      </c>
      <c r="BV660" s="122">
        <v>3.6101498000000002E-6</v>
      </c>
      <c r="BW660" s="122">
        <v>4.4622995000000003E-5</v>
      </c>
      <c r="BX660" s="122">
        <v>2.5545324999999999E-8</v>
      </c>
      <c r="BY660" s="122">
        <v>1.0007101000000001E-7</v>
      </c>
      <c r="BZ660" s="122">
        <v>2.1586974E-7</v>
      </c>
      <c r="CA660" s="122">
        <v>4.6015747999999999E-5</v>
      </c>
      <c r="CB660" s="111">
        <v>5.9205268999999998E-4</v>
      </c>
      <c r="CC660" s="122">
        <v>6.2339832E-6</v>
      </c>
      <c r="CD660" s="122">
        <v>2.1123252000000001E-10</v>
      </c>
      <c r="CE660" s="154"/>
      <c r="CF660" s="173"/>
      <c r="CG660" s="42" t="s">
        <v>897</v>
      </c>
      <c r="CH660" s="42"/>
      <c r="CI660" s="42"/>
      <c r="CJ660" s="108"/>
      <c r="CK660" s="50"/>
      <c r="CL660" s="41"/>
      <c r="CM660" s="41"/>
      <c r="CN660" s="41"/>
      <c r="CO660" s="41"/>
      <c r="CP660" s="41"/>
      <c r="CQ660" s="41"/>
      <c r="CR660" s="41"/>
      <c r="CS660" s="41"/>
      <c r="CT660" s="41"/>
      <c r="CU660" s="41"/>
      <c r="CV660" s="41"/>
      <c r="CW660" s="41"/>
      <c r="CX660" s="41"/>
      <c r="CY660" s="41"/>
      <c r="CZ660" s="41"/>
      <c r="DA660" s="41"/>
      <c r="DB660" s="41"/>
      <c r="DC660" s="41"/>
      <c r="DD660" s="41"/>
      <c r="DE660" s="41"/>
      <c r="DF660" s="41"/>
      <c r="DG660" s="41"/>
      <c r="DH660" s="41"/>
      <c r="DI660" s="41"/>
      <c r="DJ660" s="41"/>
      <c r="DK660" s="41"/>
      <c r="DL660" s="41"/>
      <c r="DM660" s="41"/>
      <c r="DN660" s="41"/>
      <c r="DO660" s="41"/>
      <c r="DP660" s="41"/>
      <c r="DQ660" s="41"/>
      <c r="DR660" s="41"/>
      <c r="DS660" s="41"/>
      <c r="DT660" s="41"/>
      <c r="DU660" s="41"/>
      <c r="DV660" s="41"/>
      <c r="DW660" s="41"/>
      <c r="DX660" s="41"/>
      <c r="DY660" s="41"/>
      <c r="DZ660" s="41"/>
      <c r="EA660" s="41"/>
      <c r="EB660" s="41"/>
      <c r="EC660" s="41"/>
      <c r="ED660" s="41"/>
      <c r="EE660" s="41"/>
      <c r="EF660" s="41"/>
      <c r="EG660" s="41"/>
      <c r="EH660" s="41"/>
      <c r="EI660" s="41"/>
      <c r="EJ660" s="41"/>
      <c r="EK660" s="41"/>
      <c r="EL660" s="41"/>
      <c r="EM660" s="41"/>
      <c r="EN660" s="41"/>
      <c r="EO660" s="41"/>
      <c r="EP660" s="41"/>
      <c r="EQ660" s="41"/>
      <c r="ER660" s="41"/>
      <c r="ES660" s="41"/>
      <c r="ET660" s="41"/>
      <c r="EU660" s="41"/>
      <c r="EV660" s="41"/>
      <c r="EW660" s="41"/>
      <c r="EX660" s="41"/>
      <c r="EY660" s="41"/>
      <c r="EZ660" s="41"/>
      <c r="FA660" s="41"/>
      <c r="FB660" s="41"/>
      <c r="FC660" s="41"/>
      <c r="FD660" s="41"/>
      <c r="FE660" s="41"/>
      <c r="FF660" s="41"/>
      <c r="FG660" s="41"/>
      <c r="FH660" s="41"/>
      <c r="FI660" s="41"/>
      <c r="FJ660" s="41"/>
      <c r="FK660" s="41"/>
      <c r="FL660" s="41"/>
      <c r="FM660" s="41"/>
      <c r="FN660" s="41"/>
      <c r="FO660" s="41"/>
      <c r="FP660" s="41"/>
      <c r="FQ660" s="41"/>
      <c r="FR660" s="41"/>
      <c r="FS660" s="41"/>
      <c r="FT660" s="41"/>
      <c r="FU660" s="41"/>
      <c r="FV660" s="41"/>
      <c r="FW660" s="41"/>
      <c r="FX660" s="41"/>
      <c r="FY660" s="41"/>
      <c r="FZ660" s="41"/>
      <c r="GA660" s="41"/>
      <c r="GB660" s="41"/>
      <c r="GC660" s="41"/>
      <c r="GD660" s="41"/>
      <c r="GE660" s="41"/>
      <c r="GF660" s="41"/>
      <c r="GG660" s="41"/>
      <c r="GH660" s="41"/>
      <c r="GI660" s="41"/>
      <c r="GJ660" s="41"/>
      <c r="GK660" s="41"/>
      <c r="GL660" s="41"/>
      <c r="GM660" s="41"/>
      <c r="GN660" s="41"/>
      <c r="GO660" s="41"/>
      <c r="GP660" s="41"/>
      <c r="GQ660" s="41"/>
      <c r="GR660" s="41"/>
      <c r="GS660" s="41"/>
      <c r="GT660" s="41"/>
      <c r="GU660" s="41"/>
      <c r="GV660" s="41"/>
      <c r="GW660" s="41"/>
      <c r="GX660" s="41"/>
      <c r="GY660" s="41"/>
      <c r="GZ660" s="41"/>
      <c r="HA660" s="41"/>
      <c r="HB660" s="41"/>
      <c r="HC660" s="41"/>
      <c r="HD660" s="41"/>
      <c r="HE660" s="41"/>
      <c r="HF660" s="41"/>
      <c r="HG660" s="41"/>
      <c r="HH660" s="41"/>
      <c r="HI660" s="41"/>
      <c r="HJ660" s="41"/>
      <c r="HK660" s="41"/>
      <c r="HL660" s="41"/>
      <c r="HM660" s="41"/>
      <c r="HN660" s="41"/>
      <c r="HO660" s="41"/>
      <c r="HP660" s="41"/>
      <c r="HQ660" s="41"/>
      <c r="HR660" s="41"/>
      <c r="HS660" s="41"/>
      <c r="HT660" s="41"/>
      <c r="HU660" s="41"/>
      <c r="HV660" s="41"/>
      <c r="HW660" s="41"/>
      <c r="HX660" s="41"/>
      <c r="HY660" s="41"/>
      <c r="HZ660" s="41"/>
      <c r="IA660" s="41"/>
      <c r="IB660" s="41"/>
      <c r="IC660" s="41"/>
      <c r="ID660" s="41"/>
      <c r="IE660" s="41"/>
      <c r="IF660" s="41"/>
      <c r="IG660" s="41"/>
      <c r="IH660" s="41"/>
      <c r="II660" s="41"/>
      <c r="IJ660" s="41"/>
      <c r="IK660" s="41"/>
      <c r="IL660" s="41"/>
      <c r="IM660" s="41"/>
      <c r="IN660" s="41"/>
      <c r="IO660" s="41"/>
      <c r="IP660" s="41"/>
      <c r="IQ660" s="41"/>
      <c r="IR660" s="41"/>
      <c r="IS660" s="41"/>
      <c r="IT660" s="41"/>
      <c r="IU660" s="41"/>
      <c r="IV660" s="41"/>
      <c r="IW660" s="41"/>
      <c r="IX660" s="41"/>
      <c r="IY660" s="41"/>
      <c r="IZ660" s="41"/>
      <c r="JA660" s="41"/>
      <c r="JB660" s="41"/>
      <c r="JC660" s="41"/>
      <c r="JD660" s="41"/>
      <c r="JE660" s="41"/>
      <c r="JF660" s="41"/>
      <c r="JG660" s="41"/>
      <c r="JH660" s="41"/>
      <c r="JI660" s="41"/>
      <c r="JJ660" s="41"/>
      <c r="JK660" s="41"/>
      <c r="JL660" s="41"/>
      <c r="JM660" s="41"/>
      <c r="JN660" s="41"/>
      <c r="JO660" s="41"/>
      <c r="JP660" s="41"/>
      <c r="JQ660" s="41"/>
      <c r="JR660" s="41"/>
      <c r="JS660" s="41"/>
      <c r="JT660" s="41"/>
      <c r="JU660" s="41"/>
      <c r="JV660" s="41"/>
      <c r="JW660" s="41"/>
      <c r="JX660" s="41"/>
      <c r="JY660" s="41"/>
      <c r="JZ660" s="41"/>
      <c r="KA660" s="41"/>
      <c r="KB660" s="41"/>
      <c r="KC660" s="41"/>
      <c r="KD660" s="41"/>
      <c r="KE660" s="41"/>
      <c r="KF660" s="41"/>
      <c r="KG660" s="41"/>
      <c r="KH660" s="41"/>
      <c r="KI660" s="41"/>
      <c r="KJ660" s="41"/>
      <c r="KK660" s="41"/>
      <c r="KL660" s="41"/>
      <c r="KM660" s="41"/>
      <c r="KN660" s="41"/>
      <c r="KO660" s="41"/>
      <c r="KP660" s="41"/>
      <c r="KQ660" s="41"/>
      <c r="KR660" s="41"/>
      <c r="KS660" s="41"/>
      <c r="KT660" s="41"/>
      <c r="KU660" s="41"/>
      <c r="KV660" s="41"/>
      <c r="KW660" s="41"/>
      <c r="KX660" s="41"/>
      <c r="KY660" s="41"/>
      <c r="KZ660" s="41"/>
      <c r="LA660" s="41"/>
      <c r="LB660" s="41"/>
      <c r="LC660" s="41"/>
      <c r="LD660" s="41"/>
      <c r="LE660" s="41"/>
      <c r="LF660" s="41"/>
    </row>
    <row r="661" spans="1:318" ht="14.5" customHeight="1">
      <c r="A661" s="41" t="s">
        <v>11165</v>
      </c>
      <c r="B661" s="119" t="s">
        <v>10796</v>
      </c>
      <c r="C661" s="120" t="str">
        <f t="shared" si="260"/>
        <v>A.100.24.148</v>
      </c>
      <c r="D661" s="135" t="s">
        <v>898</v>
      </c>
      <c r="E661" s="119" t="s">
        <v>6570</v>
      </c>
      <c r="F661" s="118" t="str">
        <f t="shared" si="261"/>
        <v>Tungsten, CRM (EoL-RIR=42%)</v>
      </c>
      <c r="G661" s="118">
        <f t="shared" si="262"/>
        <v>25.367037788172002</v>
      </c>
      <c r="H661" s="118">
        <f t="shared" si="263"/>
        <v>1.605636107172</v>
      </c>
      <c r="I661" s="118">
        <f t="shared" si="264"/>
        <v>3.3398342699999999</v>
      </c>
      <c r="J661" s="326">
        <f t="shared" si="265"/>
        <v>20.197586921000003</v>
      </c>
      <c r="K661" s="118">
        <v>0.22398049</v>
      </c>
      <c r="L661" s="118">
        <v>2.7676807999999999</v>
      </c>
      <c r="M661" s="118">
        <v>7.5763259999999999E-2</v>
      </c>
      <c r="N661" s="118">
        <v>2.6933232000000001E-2</v>
      </c>
      <c r="O661" s="330">
        <v>1.0795172E-5</v>
      </c>
      <c r="P661" s="118">
        <v>0.47204678</v>
      </c>
      <c r="Q661" s="118">
        <v>1.1066453000000001</v>
      </c>
      <c r="R661" s="118">
        <v>0.49639021</v>
      </c>
      <c r="S661" s="118">
        <v>20.156991000000001</v>
      </c>
      <c r="T661" s="118">
        <v>0</v>
      </c>
      <c r="U661" s="118">
        <v>4.0595921E-2</v>
      </c>
      <c r="V661" s="118">
        <v>0</v>
      </c>
      <c r="W661" s="118">
        <v>0</v>
      </c>
      <c r="X661" s="118">
        <v>0</v>
      </c>
      <c r="Y661" s="41"/>
      <c r="Z661" s="327">
        <f t="shared" si="266"/>
        <v>1.684063834586466</v>
      </c>
      <c r="AA661" s="41"/>
      <c r="AB661" s="111">
        <v>31.882801000000001</v>
      </c>
      <c r="AC661" s="111">
        <v>20.432113000000001</v>
      </c>
      <c r="AD661" s="111">
        <v>5.5037785000000001</v>
      </c>
      <c r="AE661" s="111">
        <v>0</v>
      </c>
      <c r="AF661" s="111">
        <v>5.9145003999999997</v>
      </c>
      <c r="AG661" s="111">
        <v>2.0228693999999998E-2</v>
      </c>
      <c r="AH661" s="111">
        <v>1.2181229999999999E-2</v>
      </c>
      <c r="AI661" s="41"/>
      <c r="AJ661" s="114">
        <v>1.3105807</v>
      </c>
      <c r="AK661" s="114">
        <v>1.2777551</v>
      </c>
      <c r="AL661" s="114">
        <v>2.398863E-2</v>
      </c>
      <c r="AM661" s="114">
        <v>8.8369551000000001E-3</v>
      </c>
      <c r="AN661" s="113">
        <f t="shared" si="267"/>
        <v>7.6604022187199994E-5</v>
      </c>
      <c r="AO661" s="112">
        <f t="shared" si="268"/>
        <v>8.8715348540879998E-8</v>
      </c>
      <c r="AP661" s="112">
        <f t="shared" si="269"/>
        <v>1.23766877</v>
      </c>
      <c r="AQ661" s="328">
        <v>1.5628112000000001E-6</v>
      </c>
      <c r="AR661" s="328">
        <v>4.7153788000000003E-9</v>
      </c>
      <c r="AS661" s="328">
        <v>1.2883088000000001E-13</v>
      </c>
      <c r="AT661" s="329">
        <v>0</v>
      </c>
      <c r="AU661" s="329">
        <v>0</v>
      </c>
      <c r="AV661" s="328">
        <v>4.0007871999999997E-9</v>
      </c>
      <c r="AW661" s="328">
        <v>5.0264659999999997E-5</v>
      </c>
      <c r="AX661" s="328">
        <v>9.1324422999999996E-10</v>
      </c>
      <c r="AY661" s="328">
        <v>5.8549798E-8</v>
      </c>
      <c r="AZ661" s="328">
        <v>2.2041570000000001E-11</v>
      </c>
      <c r="BA661" s="328">
        <v>8.4930000000000003E-13</v>
      </c>
      <c r="BB661" s="328">
        <v>2.4367640000000001E-8</v>
      </c>
      <c r="BC661" s="328">
        <v>4.2192349999999998E-11</v>
      </c>
      <c r="BD661" s="328">
        <v>1.0407545999999999E-10</v>
      </c>
      <c r="BE661" s="328">
        <v>3.0419001999999999E-6</v>
      </c>
      <c r="BF661" s="328">
        <v>2.1730649999999998E-5</v>
      </c>
      <c r="BG661" s="329">
        <v>0</v>
      </c>
      <c r="BH661" s="329">
        <v>1.0465119000000001</v>
      </c>
      <c r="BI661" s="329">
        <v>0.19115687000000001</v>
      </c>
      <c r="BJ661" s="329">
        <v>0</v>
      </c>
      <c r="BK661" s="329">
        <v>0</v>
      </c>
      <c r="BL661" s="329">
        <v>0</v>
      </c>
      <c r="BM661" s="41"/>
      <c r="BN661" s="111">
        <v>5.4104864000000001E-3</v>
      </c>
      <c r="BO661" s="111">
        <v>4.0366331999999998E-4</v>
      </c>
      <c r="BP661" s="122">
        <v>4.6956168000000002E-5</v>
      </c>
      <c r="BQ661" s="122">
        <v>5.8145554000000002E-5</v>
      </c>
      <c r="BR661" s="111">
        <v>3.3251614999999998E-4</v>
      </c>
      <c r="BS661" s="122">
        <v>2.5535324E-6</v>
      </c>
      <c r="BT661" s="122">
        <v>5.7240328999999999E-7</v>
      </c>
      <c r="BU661" s="122">
        <v>9.9138584999999999E-9</v>
      </c>
      <c r="BV661" s="111">
        <v>6.3345355000000005E-4</v>
      </c>
      <c r="BW661" s="111">
        <v>7.3227361000000003E-4</v>
      </c>
      <c r="BX661" s="111">
        <v>0</v>
      </c>
      <c r="BY661" s="111">
        <v>0</v>
      </c>
      <c r="BZ661" s="111">
        <v>0</v>
      </c>
      <c r="CA661" s="122">
        <v>5.0124341000000003E-5</v>
      </c>
      <c r="CB661" s="122">
        <v>3.1713223000000003E-5</v>
      </c>
      <c r="CC661" s="111">
        <v>3.1185046E-3</v>
      </c>
      <c r="CD661" s="111">
        <v>0</v>
      </c>
      <c r="CE661" s="154"/>
      <c r="CF661" s="173"/>
      <c r="CG661" s="42" t="s">
        <v>1075</v>
      </c>
      <c r="CH661" s="42"/>
      <c r="CI661" s="42"/>
      <c r="CK661" s="50"/>
      <c r="CL661" s="41"/>
      <c r="CM661" s="41"/>
      <c r="CN661" s="41"/>
      <c r="CO661" s="41"/>
      <c r="CP661" s="41"/>
      <c r="CQ661" s="41"/>
      <c r="CR661" s="41"/>
      <c r="CS661" s="41"/>
      <c r="CT661" s="41"/>
      <c r="CU661" s="41"/>
      <c r="CV661" s="41"/>
      <c r="CW661" s="41"/>
      <c r="DH661" s="341"/>
      <c r="DI661" s="341"/>
      <c r="DJ661" s="341"/>
      <c r="DK661" s="341"/>
      <c r="DL661" s="341"/>
      <c r="DM661" s="341"/>
      <c r="DN661" s="341"/>
      <c r="DO661" s="341"/>
      <c r="DP661" s="341"/>
      <c r="DQ661" s="341"/>
      <c r="DR661" s="341"/>
      <c r="DS661" s="341"/>
      <c r="DT661" s="341"/>
      <c r="DU661" s="341"/>
      <c r="DV661" s="341"/>
      <c r="DW661" s="341"/>
      <c r="DX661" s="341"/>
      <c r="DY661" s="341"/>
      <c r="DZ661" s="341"/>
      <c r="EA661" s="341"/>
      <c r="EB661" s="341"/>
      <c r="EC661" s="341"/>
      <c r="ED661" s="341"/>
      <c r="EE661" s="341"/>
      <c r="EF661" s="341"/>
      <c r="EG661" s="341"/>
      <c r="EH661" s="341"/>
      <c r="EI661" s="341"/>
      <c r="EJ661" s="341"/>
      <c r="EK661" s="341"/>
      <c r="EL661" s="341"/>
      <c r="EM661" s="341"/>
      <c r="EN661" s="341"/>
      <c r="EO661" s="341"/>
      <c r="EP661" s="341"/>
      <c r="EQ661" s="341"/>
      <c r="ER661" s="341"/>
      <c r="ES661" s="341"/>
      <c r="ET661" s="341"/>
      <c r="EU661" s="341"/>
      <c r="EV661" s="341"/>
      <c r="EW661" s="341"/>
      <c r="EX661" s="341"/>
      <c r="EY661" s="341"/>
      <c r="EZ661" s="341"/>
      <c r="FA661" s="341"/>
      <c r="FB661" s="341"/>
      <c r="FC661" s="341"/>
      <c r="FD661" s="341"/>
      <c r="FE661" s="341"/>
      <c r="FF661" s="341"/>
      <c r="FG661" s="341"/>
      <c r="FH661" s="341"/>
      <c r="FI661" s="341"/>
      <c r="FJ661" s="341"/>
      <c r="FK661" s="341"/>
      <c r="FL661" s="341"/>
      <c r="FM661" s="341"/>
      <c r="FN661" s="341"/>
      <c r="FO661" s="341"/>
      <c r="FP661" s="341"/>
      <c r="FQ661" s="341"/>
      <c r="FR661" s="341"/>
      <c r="FS661" s="341"/>
      <c r="FT661" s="341"/>
      <c r="FU661" s="341"/>
      <c r="FV661" s="341"/>
      <c r="FW661" s="341"/>
      <c r="FX661" s="341"/>
      <c r="FY661" s="341"/>
      <c r="FZ661" s="341"/>
      <c r="GA661" s="341"/>
      <c r="GB661" s="341"/>
      <c r="GC661" s="341"/>
      <c r="GD661" s="341"/>
      <c r="GE661" s="341"/>
      <c r="GF661" s="341"/>
      <c r="GG661" s="341"/>
      <c r="GH661" s="341"/>
      <c r="GI661" s="341"/>
      <c r="GJ661" s="341"/>
      <c r="GK661" s="341"/>
      <c r="GL661" s="341"/>
      <c r="GM661" s="341"/>
      <c r="GN661" s="341"/>
      <c r="GO661" s="341"/>
      <c r="GP661" s="341"/>
      <c r="GQ661" s="341"/>
      <c r="GR661" s="341"/>
      <c r="GS661" s="341"/>
      <c r="GT661" s="341"/>
      <c r="GU661" s="341"/>
      <c r="GV661" s="341"/>
      <c r="GW661" s="341"/>
      <c r="GX661" s="341"/>
      <c r="GY661" s="341"/>
      <c r="GZ661" s="341"/>
      <c r="HA661" s="341"/>
      <c r="HB661" s="341"/>
      <c r="HC661" s="341"/>
      <c r="HD661" s="341"/>
      <c r="HE661" s="341"/>
      <c r="HF661" s="341"/>
      <c r="HG661" s="341"/>
      <c r="HH661" s="341"/>
      <c r="HI661" s="341"/>
      <c r="HJ661" s="341"/>
      <c r="HK661" s="341"/>
      <c r="HL661" s="341"/>
      <c r="HM661" s="341"/>
      <c r="HN661" s="341"/>
      <c r="HO661" s="341"/>
      <c r="HP661" s="341"/>
      <c r="HQ661" s="341"/>
      <c r="HR661" s="341"/>
      <c r="HS661" s="341"/>
      <c r="HT661" s="341"/>
      <c r="HU661" s="341"/>
      <c r="HV661" s="341"/>
      <c r="HW661" s="341"/>
      <c r="HX661" s="341"/>
      <c r="HY661" s="341"/>
      <c r="HZ661" s="341"/>
      <c r="IA661" s="341"/>
      <c r="IB661" s="341"/>
      <c r="IC661" s="341"/>
      <c r="ID661" s="341"/>
      <c r="IE661" s="341"/>
      <c r="IF661" s="341"/>
      <c r="IG661" s="341"/>
      <c r="IH661" s="341"/>
      <c r="II661" s="341"/>
      <c r="IJ661" s="341"/>
      <c r="IK661" s="341"/>
      <c r="IL661" s="341"/>
      <c r="IM661" s="341"/>
      <c r="IN661" s="341"/>
      <c r="IO661" s="341"/>
      <c r="IP661" s="341"/>
      <c r="IQ661" s="341"/>
      <c r="IR661" s="341"/>
      <c r="IS661" s="341"/>
      <c r="IT661" s="341"/>
      <c r="IU661" s="341"/>
      <c r="IV661" s="341"/>
      <c r="IW661" s="341"/>
      <c r="IX661" s="341"/>
      <c r="IY661" s="341"/>
      <c r="IZ661" s="341"/>
      <c r="JA661" s="341"/>
      <c r="JB661" s="341"/>
      <c r="JC661" s="341"/>
      <c r="JD661" s="341"/>
      <c r="JE661" s="341"/>
      <c r="JF661" s="341"/>
      <c r="JG661" s="341"/>
      <c r="JH661" s="341"/>
      <c r="JI661" s="341"/>
      <c r="JJ661" s="341"/>
      <c r="JK661" s="341"/>
      <c r="JL661" s="341"/>
      <c r="JM661" s="341"/>
      <c r="JN661" s="341"/>
      <c r="JO661" s="341"/>
      <c r="JP661" s="341"/>
      <c r="JQ661" s="341"/>
      <c r="JR661" s="341"/>
      <c r="JS661" s="341"/>
      <c r="JT661" s="341"/>
      <c r="JU661" s="341"/>
      <c r="JV661" s="341"/>
      <c r="JW661" s="341"/>
      <c r="JX661" s="341"/>
      <c r="JY661" s="341"/>
      <c r="JZ661" s="341"/>
      <c r="KA661" s="341"/>
      <c r="KB661" s="341"/>
      <c r="KC661" s="341"/>
      <c r="KD661" s="341"/>
      <c r="KE661" s="341"/>
      <c r="KF661" s="341"/>
      <c r="KG661" s="341"/>
      <c r="KH661" s="341"/>
      <c r="KI661" s="341"/>
      <c r="KJ661" s="341"/>
      <c r="KK661" s="341"/>
      <c r="KL661" s="341"/>
      <c r="KM661" s="341"/>
      <c r="KN661" s="341"/>
      <c r="KO661" s="341"/>
      <c r="KP661" s="341"/>
      <c r="KQ661" s="341"/>
      <c r="KR661" s="341"/>
      <c r="KS661" s="341"/>
      <c r="KT661" s="341"/>
      <c r="KU661" s="341"/>
      <c r="KV661" s="341"/>
      <c r="KW661" s="341"/>
      <c r="KX661" s="341"/>
      <c r="KY661" s="341"/>
      <c r="KZ661" s="341"/>
      <c r="LA661" s="341"/>
      <c r="LB661" s="341"/>
      <c r="LC661" s="341"/>
      <c r="LD661" s="341"/>
      <c r="LE661" s="341"/>
      <c r="LF661" s="341"/>
    </row>
    <row r="662" spans="1:318" ht="14.5" customHeight="1">
      <c r="A662" s="41" t="s">
        <v>11162</v>
      </c>
      <c r="B662" s="119" t="s">
        <v>10796</v>
      </c>
      <c r="C662" s="120" t="str">
        <f t="shared" si="260"/>
        <v>A.100.24.149</v>
      </c>
      <c r="D662" s="135" t="s">
        <v>898</v>
      </c>
      <c r="E662" s="119" t="s">
        <v>6570</v>
      </c>
      <c r="F662" s="118" t="str">
        <f t="shared" si="261"/>
        <v>Vanadium (primary)</v>
      </c>
      <c r="G662" s="118">
        <f t="shared" si="262"/>
        <v>34.860141447290289</v>
      </c>
      <c r="H662" s="118">
        <f t="shared" si="263"/>
        <v>3.8863307000000002</v>
      </c>
      <c r="I662" s="118">
        <f t="shared" si="264"/>
        <v>4.455010068</v>
      </c>
      <c r="J662" s="326">
        <f t="shared" si="265"/>
        <v>24.228650279290285</v>
      </c>
      <c r="K662" s="118">
        <v>2.2901503999999999</v>
      </c>
      <c r="L662" s="118">
        <v>4.2724529999999996</v>
      </c>
      <c r="M662" s="118">
        <v>0.16782696</v>
      </c>
      <c r="N662" s="118">
        <v>0.14003571000000001</v>
      </c>
      <c r="O662" s="118">
        <v>0.36708205999999999</v>
      </c>
      <c r="P662" s="118">
        <v>0.12166963</v>
      </c>
      <c r="Q662" s="118">
        <v>3.2575433</v>
      </c>
      <c r="R662" s="118">
        <v>1.4730108E-2</v>
      </c>
      <c r="S662" s="118">
        <v>23.813949999999998</v>
      </c>
      <c r="T662" s="118">
        <v>8.2159830000000003E-2</v>
      </c>
      <c r="U662" s="118">
        <v>0.33222161</v>
      </c>
      <c r="V662" s="118">
        <v>3.1883928999999999E-4</v>
      </c>
      <c r="W662" s="330">
        <v>2.8877874999999999E-13</v>
      </c>
      <c r="X662" s="118">
        <v>0</v>
      </c>
      <c r="Y662" s="41"/>
      <c r="Z662" s="327">
        <f t="shared" si="266"/>
        <v>17.219175939849624</v>
      </c>
      <c r="AA662" s="41"/>
      <c r="AB662" s="111">
        <v>300.24493000000001</v>
      </c>
      <c r="AC662" s="111">
        <v>224.61134000000001</v>
      </c>
      <c r="AD662" s="111">
        <v>45.035259000000003</v>
      </c>
      <c r="AE662" s="111">
        <v>0</v>
      </c>
      <c r="AF662" s="111">
        <v>3.7933716999999998</v>
      </c>
      <c r="AG662" s="111">
        <v>16.630037000000002</v>
      </c>
      <c r="AH662" s="111">
        <v>10.174916</v>
      </c>
      <c r="AI662" s="41"/>
      <c r="AJ662" s="114">
        <v>1.7973969000000001</v>
      </c>
      <c r="AK662" s="114">
        <v>1.7429877</v>
      </c>
      <c r="AL662" s="114">
        <v>4.0045352999999999E-2</v>
      </c>
      <c r="AM662" s="114">
        <v>1.4363885999999999E-2</v>
      </c>
      <c r="AN662" s="113">
        <f t="shared" si="267"/>
        <v>1.044956652530026E-4</v>
      </c>
      <c r="AO662" s="112">
        <f t="shared" si="268"/>
        <v>1.4809672142592806E-7</v>
      </c>
      <c r="AP662" s="112">
        <f t="shared" si="269"/>
        <v>2.0117487500000002</v>
      </c>
      <c r="AQ662" s="328">
        <v>1.6056876999999999E-5</v>
      </c>
      <c r="AR662" s="328">
        <v>4.8450327999999999E-8</v>
      </c>
      <c r="AS662" s="328">
        <v>1.3236076000000001E-12</v>
      </c>
      <c r="AT662" s="328">
        <v>3.8645850000000002E-10</v>
      </c>
      <c r="AU662" s="328">
        <v>4.3074496999999998E-11</v>
      </c>
      <c r="AV662" s="328">
        <v>2.0822395E-8</v>
      </c>
      <c r="AW662" s="328">
        <v>8.4928932E-5</v>
      </c>
      <c r="AX662" s="328">
        <v>2.9653097999999999E-9</v>
      </c>
      <c r="AY662" s="328">
        <v>9.2144499000000005E-8</v>
      </c>
      <c r="AZ662" s="328">
        <v>8.6759507E-13</v>
      </c>
      <c r="BA662" s="328">
        <v>1.7972824000000001E-14</v>
      </c>
      <c r="BB662" s="328">
        <v>3.9907800000000002E-9</v>
      </c>
      <c r="BC662" s="328">
        <v>5.3234344000000002E-12</v>
      </c>
      <c r="BD662" s="328">
        <v>1.8690705999999999E-11</v>
      </c>
      <c r="BE662" s="328">
        <v>8.6956024999999999E-8</v>
      </c>
      <c r="BF662" s="328">
        <v>3.4016483000000001E-6</v>
      </c>
      <c r="BG662" s="328">
        <v>5.1958131000000002E-10</v>
      </c>
      <c r="BH662" s="329">
        <v>0.91756464999999998</v>
      </c>
      <c r="BI662" s="329">
        <v>1.0941841000000001</v>
      </c>
      <c r="BJ662" s="328">
        <v>5.5989039000000003E-18</v>
      </c>
      <c r="BK662" s="328">
        <v>3.4047389000000001E-20</v>
      </c>
      <c r="BL662" s="328">
        <v>1.5233054E-24</v>
      </c>
      <c r="BM662" s="41"/>
      <c r="BN662" s="111">
        <v>4.7232847000000001E-3</v>
      </c>
      <c r="BO662" s="111">
        <v>6.4211208999999999E-4</v>
      </c>
      <c r="BP662" s="111">
        <v>4.8011632000000002E-4</v>
      </c>
      <c r="BQ662" s="122">
        <v>1.7270984000000001E-6</v>
      </c>
      <c r="BR662" s="111">
        <v>8.4754203000000005E-4</v>
      </c>
      <c r="BS662" s="122">
        <v>1.3442380000000001E-5</v>
      </c>
      <c r="BT662" s="122">
        <v>9.5851000999999999E-9</v>
      </c>
      <c r="BU662" s="122">
        <v>2.0510417999999999E-5</v>
      </c>
      <c r="BV662" s="111">
        <v>1.6327208000000001E-4</v>
      </c>
      <c r="BW662" s="111">
        <v>2.1555353000000002E-3</v>
      </c>
      <c r="BX662" s="122">
        <v>3.2342582999999999E-7</v>
      </c>
      <c r="BY662" s="122">
        <v>3.4057199999999999E-7</v>
      </c>
      <c r="BZ662" s="122">
        <v>5.6696009999999998E-9</v>
      </c>
      <c r="CA662" s="122">
        <v>6.8331887999999996E-5</v>
      </c>
      <c r="CB662" s="111">
        <v>3.2315742999999999E-4</v>
      </c>
      <c r="CC662" s="122">
        <v>6.8583266E-6</v>
      </c>
      <c r="CD662" s="122">
        <v>8.0376344000000004E-16</v>
      </c>
      <c r="CE662" s="154"/>
      <c r="CF662" s="173"/>
      <c r="CG662" s="208" t="s">
        <v>1356</v>
      </c>
      <c r="CH662" s="42"/>
      <c r="CI662" s="42"/>
      <c r="CK662" s="50"/>
      <c r="CL662" s="41"/>
      <c r="CM662" s="41"/>
      <c r="CN662" s="41"/>
      <c r="CO662" s="41"/>
      <c r="CP662" s="41"/>
      <c r="CQ662" s="41"/>
      <c r="CR662" s="41"/>
      <c r="CS662" s="41"/>
      <c r="CT662" s="41"/>
      <c r="CU662" s="41"/>
      <c r="CV662" s="41"/>
      <c r="CW662" s="41"/>
      <c r="DH662" s="341"/>
      <c r="DI662" s="341"/>
      <c r="DJ662" s="341"/>
      <c r="DK662" s="341"/>
      <c r="DL662" s="341"/>
      <c r="DM662" s="341"/>
      <c r="DN662" s="341"/>
      <c r="DO662" s="341"/>
      <c r="DP662" s="341"/>
      <c r="DQ662" s="341"/>
      <c r="DR662" s="341"/>
      <c r="DS662" s="341"/>
      <c r="DT662" s="341"/>
      <c r="DU662" s="341"/>
      <c r="DV662" s="341"/>
      <c r="DW662" s="341"/>
      <c r="DX662" s="341"/>
      <c r="DY662" s="341"/>
      <c r="DZ662" s="341"/>
      <c r="EA662" s="341"/>
      <c r="EB662" s="341"/>
      <c r="EC662" s="341"/>
      <c r="ED662" s="341"/>
      <c r="EE662" s="341"/>
      <c r="EF662" s="341"/>
      <c r="EG662" s="341"/>
      <c r="EH662" s="341"/>
      <c r="EI662" s="341"/>
      <c r="EJ662" s="341"/>
      <c r="EK662" s="341"/>
      <c r="EL662" s="341"/>
      <c r="EM662" s="341"/>
      <c r="EN662" s="341"/>
      <c r="EO662" s="341"/>
      <c r="EP662" s="341"/>
      <c r="EQ662" s="341"/>
      <c r="ER662" s="341"/>
      <c r="ES662" s="341"/>
      <c r="ET662" s="341"/>
      <c r="EU662" s="341"/>
      <c r="EV662" s="341"/>
      <c r="EW662" s="341"/>
      <c r="EX662" s="341"/>
      <c r="EY662" s="341"/>
      <c r="EZ662" s="341"/>
      <c r="FA662" s="341"/>
      <c r="FB662" s="341"/>
      <c r="FC662" s="341"/>
      <c r="FD662" s="341"/>
      <c r="FE662" s="341"/>
      <c r="FF662" s="341"/>
      <c r="FG662" s="341"/>
      <c r="FH662" s="341"/>
      <c r="FI662" s="341"/>
      <c r="FJ662" s="341"/>
      <c r="FK662" s="341"/>
      <c r="FL662" s="341"/>
      <c r="FM662" s="341"/>
      <c r="FN662" s="341"/>
      <c r="FO662" s="341"/>
      <c r="FP662" s="341"/>
      <c r="FQ662" s="341"/>
      <c r="FR662" s="341"/>
      <c r="FS662" s="341"/>
      <c r="FT662" s="341"/>
      <c r="FU662" s="341"/>
      <c r="FV662" s="341"/>
      <c r="FW662" s="341"/>
      <c r="FX662" s="341"/>
      <c r="FY662" s="341"/>
      <c r="FZ662" s="341"/>
      <c r="GA662" s="341"/>
      <c r="GB662" s="341"/>
      <c r="GC662" s="341"/>
      <c r="GD662" s="341"/>
      <c r="GE662" s="341"/>
      <c r="GF662" s="341"/>
      <c r="GG662" s="341"/>
      <c r="GH662" s="341"/>
      <c r="GI662" s="341"/>
      <c r="GJ662" s="341"/>
      <c r="GK662" s="341"/>
      <c r="GL662" s="341"/>
      <c r="GM662" s="341"/>
      <c r="GN662" s="341"/>
      <c r="GO662" s="341"/>
      <c r="GP662" s="341"/>
      <c r="GQ662" s="341"/>
      <c r="GR662" s="341"/>
      <c r="GS662" s="341"/>
      <c r="GT662" s="341"/>
      <c r="GU662" s="341"/>
      <c r="GV662" s="341"/>
      <c r="GW662" s="341"/>
      <c r="GX662" s="341"/>
      <c r="GY662" s="341"/>
      <c r="GZ662" s="341"/>
      <c r="HA662" s="341"/>
      <c r="HB662" s="341"/>
      <c r="HC662" s="341"/>
      <c r="HD662" s="341"/>
      <c r="HE662" s="341"/>
      <c r="HF662" s="341"/>
      <c r="HG662" s="341"/>
      <c r="HH662" s="341"/>
      <c r="HI662" s="341"/>
      <c r="HJ662" s="341"/>
      <c r="HK662" s="341"/>
      <c r="HL662" s="341"/>
      <c r="HM662" s="341"/>
      <c r="HN662" s="341"/>
      <c r="HO662" s="341"/>
      <c r="HP662" s="341"/>
      <c r="HQ662" s="341"/>
      <c r="HR662" s="341"/>
      <c r="HS662" s="341"/>
      <c r="HT662" s="341"/>
      <c r="HU662" s="341"/>
      <c r="HV662" s="341"/>
      <c r="HW662" s="341"/>
      <c r="HX662" s="341"/>
      <c r="HY662" s="341"/>
      <c r="HZ662" s="341"/>
      <c r="IA662" s="341"/>
      <c r="IB662" s="341"/>
      <c r="IC662" s="341"/>
      <c r="ID662" s="341"/>
      <c r="IE662" s="341"/>
      <c r="IF662" s="341"/>
      <c r="IG662" s="341"/>
      <c r="IH662" s="341"/>
      <c r="II662" s="341"/>
      <c r="IJ662" s="341"/>
      <c r="IK662" s="341"/>
      <c r="IL662" s="341"/>
      <c r="IM662" s="341"/>
      <c r="IN662" s="341"/>
      <c r="IO662" s="341"/>
      <c r="IP662" s="341"/>
      <c r="IQ662" s="341"/>
      <c r="IR662" s="341"/>
      <c r="IS662" s="341"/>
      <c r="IT662" s="341"/>
      <c r="IU662" s="341"/>
      <c r="IV662" s="341"/>
      <c r="IW662" s="341"/>
      <c r="IX662" s="341"/>
      <c r="IY662" s="341"/>
      <c r="IZ662" s="341"/>
      <c r="JA662" s="341"/>
      <c r="JB662" s="341"/>
      <c r="JC662" s="341"/>
      <c r="JD662" s="341"/>
      <c r="JE662" s="341"/>
      <c r="JF662" s="341"/>
      <c r="JG662" s="341"/>
      <c r="JH662" s="341"/>
      <c r="JI662" s="341"/>
      <c r="JJ662" s="341"/>
      <c r="JK662" s="341"/>
      <c r="JL662" s="341"/>
      <c r="JM662" s="341"/>
      <c r="JN662" s="341"/>
      <c r="JO662" s="341"/>
      <c r="JP662" s="341"/>
      <c r="JQ662" s="341"/>
      <c r="JR662" s="341"/>
      <c r="JS662" s="341"/>
      <c r="JT662" s="341"/>
      <c r="JU662" s="341"/>
      <c r="JV662" s="341"/>
      <c r="JW662" s="341"/>
      <c r="JX662" s="341"/>
      <c r="JY662" s="341"/>
      <c r="JZ662" s="341"/>
      <c r="KA662" s="341"/>
      <c r="KB662" s="341"/>
      <c r="KC662" s="341"/>
      <c r="KD662" s="341"/>
      <c r="KE662" s="341"/>
      <c r="KF662" s="341"/>
      <c r="KG662" s="341"/>
      <c r="KH662" s="341"/>
      <c r="KI662" s="341"/>
      <c r="KJ662" s="341"/>
      <c r="KK662" s="341"/>
      <c r="KL662" s="341"/>
      <c r="KM662" s="341"/>
      <c r="KN662" s="341"/>
      <c r="KO662" s="341"/>
      <c r="KP662" s="341"/>
      <c r="KQ662" s="341"/>
      <c r="KR662" s="341"/>
      <c r="KS662" s="341"/>
      <c r="KT662" s="341"/>
      <c r="KU662" s="341"/>
      <c r="KV662" s="341"/>
      <c r="KW662" s="341"/>
      <c r="KX662" s="341"/>
      <c r="KY662" s="341"/>
      <c r="KZ662" s="341"/>
      <c r="LA662" s="341"/>
      <c r="LB662" s="341"/>
      <c r="LC662" s="341"/>
      <c r="LD662" s="341"/>
      <c r="LE662" s="341"/>
      <c r="LF662" s="341"/>
    </row>
    <row r="663" spans="1:318" ht="14.5" customHeight="1">
      <c r="A663" s="41" t="s">
        <v>11159</v>
      </c>
      <c r="B663" s="119" t="s">
        <v>10796</v>
      </c>
      <c r="C663" s="120" t="str">
        <f t="shared" si="260"/>
        <v>A.100.24.150</v>
      </c>
      <c r="D663" s="135" t="s">
        <v>898</v>
      </c>
      <c r="E663" s="119" t="s">
        <v>6570</v>
      </c>
      <c r="F663" s="118" t="str">
        <f t="shared" si="261"/>
        <v>Vanadium trade mix (99% prim 1% sec)</v>
      </c>
      <c r="G663" s="118">
        <f t="shared" si="262"/>
        <v>34.511540409900284</v>
      </c>
      <c r="H663" s="118">
        <f t="shared" si="263"/>
        <v>3.8474673299999997</v>
      </c>
      <c r="I663" s="118">
        <f t="shared" si="264"/>
        <v>4.410459897</v>
      </c>
      <c r="J663" s="326">
        <f t="shared" si="265"/>
        <v>23.986364282900286</v>
      </c>
      <c r="K663" s="118">
        <v>2.2672488999999998</v>
      </c>
      <c r="L663" s="118">
        <v>4.2297283999999999</v>
      </c>
      <c r="M663" s="118">
        <v>0.16614868999999999</v>
      </c>
      <c r="N663" s="118">
        <v>0.13863534999999999</v>
      </c>
      <c r="O663" s="118">
        <v>0.36341124000000002</v>
      </c>
      <c r="P663" s="118">
        <v>0.12045293999999999</v>
      </c>
      <c r="Q663" s="118">
        <v>3.2249677999999999</v>
      </c>
      <c r="R663" s="118">
        <v>1.4582807E-2</v>
      </c>
      <c r="S663" s="118">
        <v>23.575811000000002</v>
      </c>
      <c r="T663" s="118">
        <v>8.1338231999999996E-2</v>
      </c>
      <c r="U663" s="118">
        <v>0.32889940000000001</v>
      </c>
      <c r="V663" s="118">
        <v>3.1565089999999998E-4</v>
      </c>
      <c r="W663" s="330">
        <v>2.8589097000000002E-13</v>
      </c>
      <c r="X663" s="118">
        <v>0</v>
      </c>
      <c r="Y663" s="41"/>
      <c r="Z663" s="327">
        <f t="shared" si="266"/>
        <v>17.046984210526315</v>
      </c>
      <c r="AA663" s="41"/>
      <c r="AB663" s="111">
        <v>297.24248</v>
      </c>
      <c r="AC663" s="111">
        <v>222.36523</v>
      </c>
      <c r="AD663" s="111">
        <v>44.584905999999997</v>
      </c>
      <c r="AE663" s="111">
        <v>0</v>
      </c>
      <c r="AF663" s="111">
        <v>3.7554379999999998</v>
      </c>
      <c r="AG663" s="111">
        <v>16.463736999999998</v>
      </c>
      <c r="AH663" s="111">
        <v>10.073167</v>
      </c>
      <c r="AI663" s="41"/>
      <c r="AJ663" s="114">
        <v>1.779423</v>
      </c>
      <c r="AK663" s="114">
        <v>1.7255578</v>
      </c>
      <c r="AL663" s="114">
        <v>3.9644899999999997E-2</v>
      </c>
      <c r="AM663" s="114">
        <v>1.4220247E-2</v>
      </c>
      <c r="AN663" s="113">
        <f t="shared" si="267"/>
        <v>1.0345070867267753E-4</v>
      </c>
      <c r="AO663" s="112">
        <f t="shared" si="268"/>
        <v>1.466157544827497E-7</v>
      </c>
      <c r="AP663" s="112">
        <f t="shared" si="269"/>
        <v>1.9916312</v>
      </c>
      <c r="AQ663" s="328">
        <v>1.5896308000000001E-5</v>
      </c>
      <c r="AR663" s="328">
        <v>4.7965825000000001E-8</v>
      </c>
      <c r="AS663" s="328">
        <v>1.3103715000000001E-12</v>
      </c>
      <c r="AT663" s="328">
        <v>3.8259392000000001E-10</v>
      </c>
      <c r="AU663" s="328">
        <v>4.2643752000000002E-11</v>
      </c>
      <c r="AV663" s="328">
        <v>2.0614171E-8</v>
      </c>
      <c r="AW663" s="328">
        <v>8.4079642999999998E-5</v>
      </c>
      <c r="AX663" s="328">
        <v>2.9356567E-9</v>
      </c>
      <c r="AY663" s="328">
        <v>9.1223054000000006E-8</v>
      </c>
      <c r="AZ663" s="328">
        <v>8.5891912E-13</v>
      </c>
      <c r="BA663" s="328">
        <v>1.7793096E-14</v>
      </c>
      <c r="BB663" s="328">
        <v>3.9508721999999999E-9</v>
      </c>
      <c r="BC663" s="328">
        <v>5.2701999999999999E-12</v>
      </c>
      <c r="BD663" s="328">
        <v>1.8503799E-11</v>
      </c>
      <c r="BE663" s="328">
        <v>8.6086463999999996E-8</v>
      </c>
      <c r="BF663" s="328">
        <v>3.3676317999999999E-6</v>
      </c>
      <c r="BG663" s="328">
        <v>5.1438550000000003E-10</v>
      </c>
      <c r="BH663" s="329">
        <v>0.908389</v>
      </c>
      <c r="BI663" s="329">
        <v>1.0832421999999999</v>
      </c>
      <c r="BJ663" s="328">
        <v>5.5429149E-18</v>
      </c>
      <c r="BK663" s="328">
        <v>3.3706915000000002E-20</v>
      </c>
      <c r="BL663" s="328">
        <v>1.5080722999999999E-24</v>
      </c>
      <c r="BM663" s="41"/>
      <c r="BN663" s="111">
        <v>4.6760517999999999E-3</v>
      </c>
      <c r="BO663" s="111">
        <v>6.3569096999999998E-4</v>
      </c>
      <c r="BP663" s="111">
        <v>4.7531515999999998E-4</v>
      </c>
      <c r="BQ663" s="122">
        <v>1.7098274E-6</v>
      </c>
      <c r="BR663" s="111">
        <v>8.3906661000000002E-4</v>
      </c>
      <c r="BS663" s="122">
        <v>1.3307956E-5</v>
      </c>
      <c r="BT663" s="122">
        <v>9.4892490999999998E-9</v>
      </c>
      <c r="BU663" s="122">
        <v>2.0305313999999998E-5</v>
      </c>
      <c r="BV663" s="111">
        <v>1.6163935999999999E-4</v>
      </c>
      <c r="BW663" s="111">
        <v>2.1339800000000002E-3</v>
      </c>
      <c r="BX663" s="122">
        <v>3.2019156999999999E-7</v>
      </c>
      <c r="BY663" s="122">
        <v>3.3716628E-7</v>
      </c>
      <c r="BZ663" s="122">
        <v>5.6129049999999999E-9</v>
      </c>
      <c r="CA663" s="122">
        <v>6.7648569000000003E-5</v>
      </c>
      <c r="CB663" s="111">
        <v>3.1992586000000002E-4</v>
      </c>
      <c r="CC663" s="122">
        <v>6.7897434000000003E-6</v>
      </c>
      <c r="CD663" s="122">
        <v>7.9572580999999998E-16</v>
      </c>
      <c r="CE663" s="154"/>
      <c r="CF663" s="173"/>
      <c r="CG663" s="208" t="s">
        <v>1357</v>
      </c>
      <c r="CH663" s="42"/>
      <c r="CI663" s="42"/>
      <c r="CK663" s="50"/>
      <c r="CL663" s="41"/>
      <c r="CM663" s="41"/>
      <c r="CN663" s="41"/>
      <c r="CO663" s="41"/>
      <c r="CP663" s="41"/>
      <c r="CQ663" s="41"/>
      <c r="CR663" s="41"/>
      <c r="CS663" s="41"/>
      <c r="CT663" s="41"/>
      <c r="CU663" s="41"/>
      <c r="CV663" s="41"/>
      <c r="CW663" s="41"/>
    </row>
    <row r="664" spans="1:318" ht="14.5" customHeight="1">
      <c r="A664" s="41" t="s">
        <v>11156</v>
      </c>
      <c r="B664" s="119" t="s">
        <v>10796</v>
      </c>
      <c r="C664" s="120" t="str">
        <f t="shared" si="260"/>
        <v>A.100.24.151</v>
      </c>
      <c r="D664" s="135" t="s">
        <v>898</v>
      </c>
      <c r="E664" s="119" t="s">
        <v>6570</v>
      </c>
      <c r="F664" s="118" t="str">
        <f t="shared" si="261"/>
        <v>Zinc (primary)</v>
      </c>
      <c r="G664" s="118">
        <f t="shared" si="262"/>
        <v>2.6284986866351203</v>
      </c>
      <c r="H664" s="118">
        <f t="shared" si="263"/>
        <v>0.27183393500000003</v>
      </c>
      <c r="I664" s="118">
        <f t="shared" si="264"/>
        <v>0.22341203000000001</v>
      </c>
      <c r="J664" s="326">
        <f t="shared" si="265"/>
        <v>1.6950893016351201</v>
      </c>
      <c r="K664" s="118">
        <v>0.43816342000000003</v>
      </c>
      <c r="L664" s="118">
        <v>9.441447E-2</v>
      </c>
      <c r="M664" s="118">
        <v>0.12738545000000001</v>
      </c>
      <c r="N664" s="118">
        <v>0.10468068</v>
      </c>
      <c r="O664" s="118">
        <v>6.3332658E-2</v>
      </c>
      <c r="P664" s="118">
        <v>1.5065525E-2</v>
      </c>
      <c r="Q664" s="118">
        <v>8.8755072000000004E-2</v>
      </c>
      <c r="R664" s="118">
        <v>1.6121099999999999E-3</v>
      </c>
      <c r="S664" s="118">
        <v>1.6009876000000001</v>
      </c>
      <c r="T664" s="118">
        <v>1.1395313000000001E-2</v>
      </c>
      <c r="U664" s="118">
        <v>8.2706217999999998E-2</v>
      </c>
      <c r="V664" s="330">
        <v>1.7063512E-7</v>
      </c>
      <c r="W664" s="118">
        <v>0</v>
      </c>
      <c r="X664" s="118">
        <v>0</v>
      </c>
      <c r="Y664" s="41"/>
      <c r="Z664" s="327">
        <f t="shared" si="266"/>
        <v>3.2944618045112781</v>
      </c>
      <c r="AA664" s="41"/>
      <c r="AB664" s="111">
        <v>52.032972000000001</v>
      </c>
      <c r="AC664" s="111">
        <v>34.268647999999999</v>
      </c>
      <c r="AD664" s="111">
        <v>11.212882</v>
      </c>
      <c r="AE664" s="111">
        <v>0</v>
      </c>
      <c r="AF664" s="111">
        <v>6.4218982999999998E-4</v>
      </c>
      <c r="AG664" s="111">
        <v>2.3443794E-2</v>
      </c>
      <c r="AH664" s="111">
        <v>6.5273560000000002</v>
      </c>
      <c r="AI664" s="41"/>
      <c r="AJ664" s="114">
        <v>0.14774490000000001</v>
      </c>
      <c r="AK664" s="114">
        <v>0.14181774999999999</v>
      </c>
      <c r="AL664" s="114">
        <v>4.6336017E-3</v>
      </c>
      <c r="AM664" s="114">
        <v>1.2935507999999999E-3</v>
      </c>
      <c r="AN664" s="113">
        <f t="shared" si="267"/>
        <v>8.5022630470800008E-6</v>
      </c>
      <c r="AO664" s="112">
        <f t="shared" si="268"/>
        <v>1.7136100922910001E-8</v>
      </c>
      <c r="AP664" s="112">
        <f t="shared" si="269"/>
        <v>0.181169571</v>
      </c>
      <c r="AQ664" s="328">
        <v>3.0825541999999998E-6</v>
      </c>
      <c r="AR664" s="328">
        <v>9.3015010999999993E-9</v>
      </c>
      <c r="AS664" s="328">
        <v>2.5409382000000002E-13</v>
      </c>
      <c r="AT664" s="328">
        <v>7.8659618E-10</v>
      </c>
      <c r="AU664" s="328">
        <v>1.6385589E-9</v>
      </c>
      <c r="AV664" s="328">
        <v>1.5565304999999999E-8</v>
      </c>
      <c r="AW664" s="328">
        <v>3.2529199E-6</v>
      </c>
      <c r="AX664" s="328">
        <v>2.2105052000000002E-9</v>
      </c>
      <c r="AY664" s="328">
        <v>3.3328146E-9</v>
      </c>
      <c r="AZ664" s="328">
        <v>5.6452424999999997E-12</v>
      </c>
      <c r="BA664" s="328">
        <v>1.6106659000000001E-13</v>
      </c>
      <c r="BB664" s="328">
        <v>2.2451083999999998E-9</v>
      </c>
      <c r="BC664" s="328">
        <v>2.511034E-11</v>
      </c>
      <c r="BD664" s="328">
        <v>1.5000880000000001E-11</v>
      </c>
      <c r="BE664" s="328">
        <v>7.0128186999999994E-8</v>
      </c>
      <c r="BF664" s="328">
        <v>2.0786702999999999E-6</v>
      </c>
      <c r="BG664" s="329">
        <v>0</v>
      </c>
      <c r="BH664" s="329">
        <v>3.8922191000000002E-2</v>
      </c>
      <c r="BI664" s="329">
        <v>0.14224738000000001</v>
      </c>
      <c r="BJ664" s="329">
        <v>0</v>
      </c>
      <c r="BK664" s="329">
        <v>0</v>
      </c>
      <c r="BL664" s="329">
        <v>0</v>
      </c>
      <c r="BM664" s="41"/>
      <c r="BN664" s="111">
        <v>1.6839515999999999E-3</v>
      </c>
      <c r="BO664" s="122">
        <v>2.8128102000000001E-5</v>
      </c>
      <c r="BP664" s="122">
        <v>9.1858338000000005E-5</v>
      </c>
      <c r="BQ664" s="122">
        <v>1.8883739E-7</v>
      </c>
      <c r="BR664" s="122">
        <v>7.2721945999999998E-5</v>
      </c>
      <c r="BS664" s="122">
        <v>1.0266757E-5</v>
      </c>
      <c r="BT664" s="122">
        <v>1.9237973000000001E-8</v>
      </c>
      <c r="BU664" s="122">
        <v>1.5482408000000001E-5</v>
      </c>
      <c r="BV664" s="122">
        <v>2.0216873999999998E-5</v>
      </c>
      <c r="BW664" s="122">
        <v>5.8729747999999999E-5</v>
      </c>
      <c r="BX664" s="122">
        <v>4.6478873000000001E-6</v>
      </c>
      <c r="BY664" s="111">
        <v>0</v>
      </c>
      <c r="BZ664" s="122">
        <v>2.9596900999999998E-7</v>
      </c>
      <c r="CA664" s="122">
        <v>2.1450340999999999E-5</v>
      </c>
      <c r="CB664" s="122">
        <v>5.5003639000000003E-5</v>
      </c>
      <c r="CC664" s="111">
        <v>1.3049415E-3</v>
      </c>
      <c r="CD664" s="111">
        <v>0</v>
      </c>
      <c r="CE664" s="154"/>
      <c r="CF664" s="173"/>
      <c r="CG664" s="42" t="s">
        <v>1272</v>
      </c>
      <c r="CH664" s="42"/>
      <c r="CI664" s="42"/>
      <c r="CK664" s="50"/>
      <c r="CL664" s="41"/>
      <c r="CM664" s="41"/>
      <c r="CN664" s="41"/>
      <c r="CO664" s="41"/>
      <c r="CP664" s="41"/>
      <c r="CQ664" s="41"/>
      <c r="CR664" s="41"/>
      <c r="CS664" s="41"/>
      <c r="CT664" s="41"/>
      <c r="CU664" s="41"/>
      <c r="CV664" s="41"/>
      <c r="CW664" s="41"/>
    </row>
    <row r="665" spans="1:318" ht="14.5" customHeight="1">
      <c r="A665" s="41" t="s">
        <v>11153</v>
      </c>
      <c r="B665" s="119" t="s">
        <v>10796</v>
      </c>
      <c r="C665" s="120" t="str">
        <f t="shared" si="260"/>
        <v>A.100.24.152</v>
      </c>
      <c r="D665" s="135" t="s">
        <v>898</v>
      </c>
      <c r="E665" s="119" t="s">
        <v>6570</v>
      </c>
      <c r="F665" s="118" t="str">
        <f t="shared" si="261"/>
        <v>Zinc (secondary)</v>
      </c>
      <c r="G665" s="118">
        <f t="shared" si="262"/>
        <v>0.14632057874230001</v>
      </c>
      <c r="H665" s="118">
        <f t="shared" si="263"/>
        <v>5.8344962479999997E-3</v>
      </c>
      <c r="I665" s="118">
        <f t="shared" si="264"/>
        <v>9.7570823999999987E-3</v>
      </c>
      <c r="J665" s="326">
        <f t="shared" si="265"/>
        <v>6.5492400942999997E-3</v>
      </c>
      <c r="K665" s="118">
        <v>0.12417976</v>
      </c>
      <c r="L665" s="118">
        <v>3.4638E-3</v>
      </c>
      <c r="M665" s="118">
        <v>5.7436707999999996E-3</v>
      </c>
      <c r="N665" s="118">
        <v>4.8389046999999996E-3</v>
      </c>
      <c r="O665" s="118">
        <v>7.3465208999999999E-4</v>
      </c>
      <c r="P665" s="330">
        <v>8.3898908000000006E-5</v>
      </c>
      <c r="Q665" s="118">
        <v>1.7704055E-4</v>
      </c>
      <c r="R665" s="118">
        <v>5.4961159999999997E-4</v>
      </c>
      <c r="S665" s="118">
        <v>2.3017506999999999E-4</v>
      </c>
      <c r="T665" s="118">
        <v>5.2066239000000004E-3</v>
      </c>
      <c r="U665" s="118">
        <v>1.0884031E-3</v>
      </c>
      <c r="V665" s="330">
        <v>2.2451343000000001E-5</v>
      </c>
      <c r="W665" s="330">
        <v>1.5866812999999999E-6</v>
      </c>
      <c r="X665" s="118">
        <v>0</v>
      </c>
      <c r="Y665" s="41"/>
      <c r="Z665" s="327">
        <f t="shared" si="266"/>
        <v>0.93368240601503749</v>
      </c>
      <c r="AA665" s="41"/>
      <c r="AB665" s="111">
        <v>13.211478</v>
      </c>
      <c r="AC665" s="111">
        <v>13.032921</v>
      </c>
      <c r="AD665" s="111">
        <v>0.14755990999999999</v>
      </c>
      <c r="AE665" s="111">
        <v>0</v>
      </c>
      <c r="AF665" s="111">
        <v>5.2008548999999999E-4</v>
      </c>
      <c r="AG665" s="111">
        <v>1.9912736000000002E-3</v>
      </c>
      <c r="AH665" s="111">
        <v>2.8486266999999999E-2</v>
      </c>
      <c r="AI665" s="41"/>
      <c r="AJ665" s="114">
        <v>1.8297457E-2</v>
      </c>
      <c r="AK665" s="114">
        <v>1.6842929E-2</v>
      </c>
      <c r="AL665" s="114">
        <v>7.9197070000000004E-4</v>
      </c>
      <c r="AM665" s="114">
        <v>6.6255695999999998E-4</v>
      </c>
      <c r="AN665" s="113">
        <f t="shared" si="267"/>
        <v>1.0097679261020001E-6</v>
      </c>
      <c r="AO665" s="112">
        <f t="shared" si="268"/>
        <v>2.9288857191621299E-9</v>
      </c>
      <c r="AP665" s="112">
        <f t="shared" si="269"/>
        <v>9.2795092616000011E-2</v>
      </c>
      <c r="AQ665" s="328">
        <v>8.7951995999999999E-7</v>
      </c>
      <c r="AR665" s="328">
        <v>2.6542075000000001E-9</v>
      </c>
      <c r="AS665" s="328">
        <v>7.2495695000000005E-14</v>
      </c>
      <c r="AT665" s="328">
        <v>6.0612979999999999E-11</v>
      </c>
      <c r="AU665" s="328">
        <v>7.3868780000000006E-12</v>
      </c>
      <c r="AV665" s="328">
        <v>7.1952618999999998E-10</v>
      </c>
      <c r="AW665" s="328">
        <v>1.2710798999999999E-7</v>
      </c>
      <c r="AX665" s="328">
        <v>1.0414693E-10</v>
      </c>
      <c r="AY665" s="328">
        <v>1.341835E-10</v>
      </c>
      <c r="AZ665" s="328">
        <v>1.1275159E-13</v>
      </c>
      <c r="BA665" s="328">
        <v>1.4234414000000001E-15</v>
      </c>
      <c r="BB665" s="328">
        <v>2.1036486999999999E-13</v>
      </c>
      <c r="BC665" s="328">
        <v>1.1711167999999999E-14</v>
      </c>
      <c r="BD665" s="328">
        <v>1.0756258E-14</v>
      </c>
      <c r="BE665" s="328">
        <v>8.8648894000000004E-10</v>
      </c>
      <c r="BF665" s="328">
        <v>1.4351982E-9</v>
      </c>
      <c r="BG665" s="328">
        <v>3.5741206000000002E-11</v>
      </c>
      <c r="BH665" s="328">
        <v>1.6916616E-5</v>
      </c>
      <c r="BI665" s="329">
        <v>9.2778176000000004E-2</v>
      </c>
      <c r="BJ665" s="328">
        <v>3.0762914000000001E-11</v>
      </c>
      <c r="BK665" s="328">
        <v>1.8707177E-13</v>
      </c>
      <c r="BL665" s="328">
        <v>8.3697297000000005E-18</v>
      </c>
      <c r="BM665" s="41"/>
      <c r="BN665" s="122">
        <v>4.6405046E-5</v>
      </c>
      <c r="BO665" s="122">
        <v>1.1570309999999999E-6</v>
      </c>
      <c r="BP665" s="122">
        <v>2.6033543000000002E-5</v>
      </c>
      <c r="BQ665" s="122">
        <v>6.4661688999999997E-8</v>
      </c>
      <c r="BR665" s="122">
        <v>1.2450992999999999E-6</v>
      </c>
      <c r="BS665" s="122">
        <v>4.5486755E-7</v>
      </c>
      <c r="BT665" s="122">
        <v>7.1172753000000004E-10</v>
      </c>
      <c r="BU665" s="122">
        <v>7.0070911999999996E-7</v>
      </c>
      <c r="BV665" s="122">
        <v>1.1258643E-7</v>
      </c>
      <c r="BW665" s="122">
        <v>1.1714877E-7</v>
      </c>
      <c r="BX665" s="122">
        <v>5.5499978E-8</v>
      </c>
      <c r="BY665" s="122">
        <v>2.3624700999999999E-8</v>
      </c>
      <c r="BZ665" s="122">
        <v>9.8061354000000004E-10</v>
      </c>
      <c r="CA665" s="122">
        <v>1.1325944999999999E-6</v>
      </c>
      <c r="CB665" s="122">
        <v>1.5255076E-5</v>
      </c>
      <c r="CC665" s="122">
        <v>4.6495232000000002E-8</v>
      </c>
      <c r="CD665" s="122">
        <v>4.4162403000000001E-9</v>
      </c>
      <c r="CE665" s="154"/>
      <c r="CF665" s="173"/>
      <c r="CG665" s="42" t="s">
        <v>1076</v>
      </c>
      <c r="CH665" s="42"/>
      <c r="CI665" s="42"/>
      <c r="CK665" s="50"/>
      <c r="CL665" s="41"/>
      <c r="CM665" s="41"/>
      <c r="CN665" s="41"/>
      <c r="CO665" s="41"/>
      <c r="CP665" s="41"/>
      <c r="CQ665" s="41"/>
      <c r="CR665" s="41"/>
      <c r="CS665" s="41"/>
      <c r="CT665" s="41"/>
      <c r="CU665" s="41"/>
      <c r="CV665" s="41"/>
      <c r="CW665" s="41"/>
    </row>
    <row r="666" spans="1:318" ht="14.5" customHeight="1">
      <c r="A666" s="41" t="s">
        <v>11150</v>
      </c>
      <c r="B666" s="119" t="s">
        <v>10796</v>
      </c>
      <c r="C666" s="120" t="str">
        <f t="shared" si="260"/>
        <v>A.100.24.153</v>
      </c>
      <c r="D666" s="135" t="s">
        <v>898</v>
      </c>
      <c r="E666" s="119" t="s">
        <v>6570</v>
      </c>
      <c r="F666" s="118" t="str">
        <f t="shared" si="261"/>
        <v>Zinc trade mix (86% prim 14% sec)</v>
      </c>
      <c r="G666" s="118">
        <f t="shared" si="262"/>
        <v>2.2809937922695798</v>
      </c>
      <c r="H666" s="118">
        <f t="shared" si="263"/>
        <v>0.23459401499999999</v>
      </c>
      <c r="I666" s="118">
        <f t="shared" si="264"/>
        <v>0.19350033620000001</v>
      </c>
      <c r="J666" s="326">
        <f t="shared" si="265"/>
        <v>1.45869373106958</v>
      </c>
      <c r="K666" s="118">
        <v>0.39420570999999999</v>
      </c>
      <c r="L666" s="118">
        <v>8.1681376E-2</v>
      </c>
      <c r="M666" s="118">
        <v>0.1103556</v>
      </c>
      <c r="N666" s="118">
        <v>9.0702832999999997E-2</v>
      </c>
      <c r="O666" s="118">
        <v>5.4568936999999998E-2</v>
      </c>
      <c r="P666" s="118">
        <v>1.2968097E-2</v>
      </c>
      <c r="Q666" s="118">
        <v>7.6354147999999997E-2</v>
      </c>
      <c r="R666" s="118">
        <v>1.4633602E-3</v>
      </c>
      <c r="S666" s="118">
        <v>1.3768815999999999</v>
      </c>
      <c r="T666" s="118">
        <v>1.0528895999999999E-2</v>
      </c>
      <c r="U666" s="118">
        <v>7.1279723000000003E-2</v>
      </c>
      <c r="V666" s="330">
        <v>3.2899342E-6</v>
      </c>
      <c r="W666" s="330">
        <v>2.2213538E-7</v>
      </c>
      <c r="X666" s="118">
        <v>0</v>
      </c>
      <c r="Y666" s="41"/>
      <c r="Z666" s="327">
        <f t="shared" si="266"/>
        <v>2.9639527067669169</v>
      </c>
      <c r="AA666" s="41"/>
      <c r="AB666" s="111">
        <v>46.597963</v>
      </c>
      <c r="AC666" s="111">
        <v>31.295646000000001</v>
      </c>
      <c r="AD666" s="111">
        <v>9.6637365000000006</v>
      </c>
      <c r="AE666" s="111">
        <v>0</v>
      </c>
      <c r="AF666" s="111">
        <v>6.2509523000000005E-4</v>
      </c>
      <c r="AG666" s="111">
        <v>2.0440441E-2</v>
      </c>
      <c r="AH666" s="111">
        <v>5.6175142999999998</v>
      </c>
      <c r="AI666" s="41"/>
      <c r="AJ666" s="114">
        <v>0.12962225999999999</v>
      </c>
      <c r="AK666" s="114">
        <v>0.12432127</v>
      </c>
      <c r="AL666" s="114">
        <v>4.0957733999999997E-3</v>
      </c>
      <c r="AM666" s="114">
        <v>1.2052116000000001E-3</v>
      </c>
      <c r="AN666" s="113">
        <f t="shared" si="267"/>
        <v>7.4533137051379007E-6</v>
      </c>
      <c r="AO666" s="112">
        <f t="shared" si="268"/>
        <v>1.514709083545976E-8</v>
      </c>
      <c r="AP666" s="112">
        <f t="shared" si="269"/>
        <v>0.16879714200000001</v>
      </c>
      <c r="AQ666" s="328">
        <v>2.7741294000000002E-6</v>
      </c>
      <c r="AR666" s="328">
        <v>8.3708800000000008E-9</v>
      </c>
      <c r="AS666" s="328">
        <v>2.2867009E-13</v>
      </c>
      <c r="AT666" s="328">
        <v>6.8495853000000005E-10</v>
      </c>
      <c r="AU666" s="328">
        <v>1.4101947999999999E-9</v>
      </c>
      <c r="AV666" s="328">
        <v>1.3486896E-8</v>
      </c>
      <c r="AW666" s="328">
        <v>2.8153062E-6</v>
      </c>
      <c r="AX666" s="328">
        <v>1.9156150000000001E-9</v>
      </c>
      <c r="AY666" s="328">
        <v>2.8850062999999998E-9</v>
      </c>
      <c r="AZ666" s="328">
        <v>4.8706937999999999E-12</v>
      </c>
      <c r="BA666" s="328">
        <v>1.3871654999999999E-13</v>
      </c>
      <c r="BB666" s="328">
        <v>1.9308227000000002E-9</v>
      </c>
      <c r="BC666" s="328">
        <v>2.1596532E-11</v>
      </c>
      <c r="BD666" s="328">
        <v>1.2902263E-11</v>
      </c>
      <c r="BE666" s="328">
        <v>6.0434349000000006E-8</v>
      </c>
      <c r="BF666" s="328">
        <v>1.7878573999999999E-6</v>
      </c>
      <c r="BG666" s="328">
        <v>5.0037687999999999E-12</v>
      </c>
      <c r="BH666" s="329">
        <v>3.3475452000000003E-2</v>
      </c>
      <c r="BI666" s="329">
        <v>0.13532168999999999</v>
      </c>
      <c r="BJ666" s="328">
        <v>4.3068078999999999E-12</v>
      </c>
      <c r="BK666" s="328">
        <v>2.6190048000000001E-14</v>
      </c>
      <c r="BL666" s="328">
        <v>1.1717621999999999E-18</v>
      </c>
      <c r="BM666" s="41"/>
      <c r="BN666" s="111">
        <v>1.4546951E-3</v>
      </c>
      <c r="BO666" s="122">
        <v>2.4352151999999999E-5</v>
      </c>
      <c r="BP666" s="122">
        <v>8.2642865999999995E-5</v>
      </c>
      <c r="BQ666" s="122">
        <v>1.7145279E-7</v>
      </c>
      <c r="BR666" s="122">
        <v>6.2715186999999997E-5</v>
      </c>
      <c r="BS666" s="122">
        <v>8.8930921999999993E-6</v>
      </c>
      <c r="BT666" s="122">
        <v>1.6644298999999999E-8</v>
      </c>
      <c r="BU666" s="122">
        <v>1.3412971000000001E-5</v>
      </c>
      <c r="BV666" s="122">
        <v>1.7402274E-5</v>
      </c>
      <c r="BW666" s="122">
        <v>5.0523984000000002E-5</v>
      </c>
      <c r="BX666" s="122">
        <v>4.0049531000000003E-6</v>
      </c>
      <c r="BY666" s="122">
        <v>3.3074580999999999E-9</v>
      </c>
      <c r="BZ666" s="122">
        <v>2.5467063999999998E-7</v>
      </c>
      <c r="CA666" s="122">
        <v>1.8605856000000001E-5</v>
      </c>
      <c r="CB666" s="122">
        <v>4.9438840000000001E-5</v>
      </c>
      <c r="CC666" s="111">
        <v>1.1222561999999999E-3</v>
      </c>
      <c r="CD666" s="122">
        <v>6.1827365E-10</v>
      </c>
      <c r="CF666" s="173"/>
      <c r="CG666" s="42" t="s">
        <v>897</v>
      </c>
      <c r="CH666" s="42"/>
      <c r="CI666" s="42"/>
      <c r="CK666" s="50"/>
      <c r="CL666" s="41"/>
      <c r="CM666" s="41"/>
      <c r="CN666" s="41"/>
      <c r="CO666" s="41"/>
      <c r="CP666" s="41"/>
      <c r="CQ666" s="41"/>
      <c r="CR666" s="41"/>
      <c r="CS666" s="41"/>
      <c r="CT666" s="41"/>
      <c r="CU666" s="41"/>
      <c r="CV666" s="41"/>
      <c r="CW666" s="341"/>
      <c r="CX666" s="341"/>
      <c r="CY666" s="341"/>
      <c r="CZ666" s="341"/>
      <c r="DA666" s="341"/>
      <c r="DB666" s="341"/>
      <c r="DC666" s="341"/>
      <c r="DD666" s="341"/>
      <c r="DE666" s="341"/>
      <c r="DF666" s="341"/>
      <c r="DG666" s="341"/>
    </row>
    <row r="667" spans="1:318" ht="14.5" customHeight="1">
      <c r="A667" s="41" t="s">
        <v>11147</v>
      </c>
      <c r="B667" s="119" t="s">
        <v>10796</v>
      </c>
      <c r="C667" s="120" t="str">
        <f t="shared" si="260"/>
        <v>A.100.24.154</v>
      </c>
      <c r="D667" s="135" t="s">
        <v>898</v>
      </c>
      <c r="E667" s="119" t="s">
        <v>6570</v>
      </c>
      <c r="F667" s="118" t="str">
        <f t="shared" si="261"/>
        <v>Tungsten (primary)</v>
      </c>
      <c r="G667" s="118">
        <f t="shared" si="262"/>
        <v>43.626588992000002</v>
      </c>
      <c r="H667" s="118">
        <f t="shared" si="263"/>
        <v>2.7615588079999998</v>
      </c>
      <c r="I667" s="118">
        <f t="shared" si="264"/>
        <v>5.7441775599999998</v>
      </c>
      <c r="J667" s="326">
        <f t="shared" si="265"/>
        <v>34.739142624000003</v>
      </c>
      <c r="K667" s="118">
        <v>0.38170999999999999</v>
      </c>
      <c r="L667" s="118">
        <v>4.7602124999999997</v>
      </c>
      <c r="M667" s="118">
        <v>0.13017388999999999</v>
      </c>
      <c r="N667" s="118">
        <v>4.6208447999999999E-2</v>
      </c>
      <c r="O667" s="118">
        <v>0</v>
      </c>
      <c r="P667" s="118">
        <v>0.81192045999999995</v>
      </c>
      <c r="Q667" s="118">
        <v>1.9034298999999999</v>
      </c>
      <c r="R667" s="118">
        <v>0.85379117000000004</v>
      </c>
      <c r="S667" s="118">
        <v>34.67</v>
      </c>
      <c r="T667" s="118">
        <v>0</v>
      </c>
      <c r="U667" s="118">
        <v>6.9142624E-2</v>
      </c>
      <c r="V667" s="118">
        <v>0</v>
      </c>
      <c r="W667" s="118">
        <v>0</v>
      </c>
      <c r="X667" s="118">
        <v>0</v>
      </c>
      <c r="Y667" s="41"/>
      <c r="Z667" s="327">
        <f t="shared" si="266"/>
        <v>2.8699999999999997</v>
      </c>
      <c r="AA667" s="41"/>
      <c r="AB667" s="111">
        <v>54.383319999999998</v>
      </c>
      <c r="AC667" s="111">
        <v>34.844320000000003</v>
      </c>
      <c r="AD667" s="111">
        <v>9.3740000000000006</v>
      </c>
      <c r="AE667" s="111">
        <v>0</v>
      </c>
      <c r="AF667" s="111">
        <v>10.164999999999999</v>
      </c>
      <c r="AG667" s="111">
        <v>0</v>
      </c>
      <c r="AH667" s="111">
        <v>0</v>
      </c>
      <c r="AI667" s="41"/>
      <c r="AJ667" s="114">
        <v>2.2536700000000001</v>
      </c>
      <c r="AK667" s="114">
        <v>2.1972399</v>
      </c>
      <c r="AL667" s="114">
        <v>4.1238117999999997E-2</v>
      </c>
      <c r="AM667" s="114">
        <v>1.5192020000000001E-2</v>
      </c>
      <c r="AN667" s="113">
        <f t="shared" si="267"/>
        <v>1.317290103E-4</v>
      </c>
      <c r="AO667" s="112">
        <f t="shared" si="268"/>
        <v>1.5250783347299999E-7</v>
      </c>
      <c r="AP667" s="112">
        <f t="shared" si="269"/>
        <v>2.1277338399999999</v>
      </c>
      <c r="AQ667" s="328">
        <v>2.6633599999999999E-6</v>
      </c>
      <c r="AR667" s="328">
        <v>8.036E-9</v>
      </c>
      <c r="AS667" s="328">
        <v>2.1955499999999999E-13</v>
      </c>
      <c r="AT667" s="329">
        <v>0</v>
      </c>
      <c r="AU667" s="329">
        <v>0</v>
      </c>
      <c r="AV667" s="328">
        <v>6.8640000000000003E-9</v>
      </c>
      <c r="AW667" s="328">
        <v>8.6450000000000001E-5</v>
      </c>
      <c r="AX667" s="328">
        <v>1.56832E-9</v>
      </c>
      <c r="AY667" s="328">
        <v>1.007E-7</v>
      </c>
      <c r="AZ667" s="328">
        <v>3.7911500000000001E-11</v>
      </c>
      <c r="BA667" s="328">
        <v>1.4607959999999999E-12</v>
      </c>
      <c r="BB667" s="328">
        <v>4.1912340999999998E-8</v>
      </c>
      <c r="BC667" s="328">
        <v>7.2570841999999996E-11</v>
      </c>
      <c r="BD667" s="328">
        <v>1.7900978000000001E-10</v>
      </c>
      <c r="BE667" s="328">
        <v>5.2320683000000001E-6</v>
      </c>
      <c r="BF667" s="328">
        <v>3.7376718E-5</v>
      </c>
      <c r="BG667" s="329">
        <v>0</v>
      </c>
      <c r="BH667" s="329">
        <v>1.8</v>
      </c>
      <c r="BI667" s="329">
        <v>0.32773384</v>
      </c>
      <c r="BJ667" s="329">
        <v>0</v>
      </c>
      <c r="BK667" s="329">
        <v>0</v>
      </c>
      <c r="BL667" s="329">
        <v>0</v>
      </c>
      <c r="BM667" s="41"/>
      <c r="BN667" s="111">
        <v>9.3046655999999995E-3</v>
      </c>
      <c r="BO667" s="111">
        <v>6.9425623000000003E-4</v>
      </c>
      <c r="BP667" s="122">
        <v>8.0023214999999997E-5</v>
      </c>
      <c r="BQ667" s="111">
        <v>1.0001035E-4</v>
      </c>
      <c r="BR667" s="111">
        <v>5.7188271999999995E-4</v>
      </c>
      <c r="BS667" s="122">
        <v>4.3808411000000001E-6</v>
      </c>
      <c r="BT667" s="122">
        <v>9.8453365999999998E-7</v>
      </c>
      <c r="BU667" s="111">
        <v>0</v>
      </c>
      <c r="BV667" s="111">
        <v>1.0895401E-3</v>
      </c>
      <c r="BW667" s="111">
        <v>1.2595105999999999E-3</v>
      </c>
      <c r="BX667" s="111">
        <v>0</v>
      </c>
      <c r="BY667" s="111">
        <v>0</v>
      </c>
      <c r="BZ667" s="111">
        <v>0</v>
      </c>
      <c r="CA667" s="122">
        <v>8.6189677999999999E-5</v>
      </c>
      <c r="CB667" s="122">
        <v>5.4071337E-5</v>
      </c>
      <c r="CC667" s="111">
        <v>5.3638160000000004E-3</v>
      </c>
      <c r="CD667" s="111">
        <v>0</v>
      </c>
      <c r="CF667" s="173"/>
      <c r="CG667" s="213" t="s">
        <v>11144</v>
      </c>
      <c r="CH667" s="213"/>
      <c r="CI667" s="213"/>
      <c r="CJ667" s="212"/>
      <c r="CK667" s="342"/>
      <c r="CL667" s="341"/>
      <c r="CM667" s="341"/>
      <c r="CN667" s="341"/>
      <c r="CO667" s="341"/>
      <c r="CP667" s="341"/>
      <c r="CQ667" s="341"/>
      <c r="CR667" s="341"/>
      <c r="CS667" s="341"/>
      <c r="CT667" s="341"/>
      <c r="CU667" s="341"/>
      <c r="CV667" s="341"/>
      <c r="CW667" s="341"/>
      <c r="CX667" s="341"/>
      <c r="CY667" s="341"/>
      <c r="CZ667" s="341"/>
      <c r="DA667" s="341"/>
      <c r="DB667" s="341"/>
      <c r="DC667" s="341"/>
      <c r="DD667" s="341"/>
      <c r="DE667" s="341"/>
      <c r="DF667" s="341"/>
      <c r="DG667" s="341"/>
    </row>
    <row r="668" spans="1:318" ht="14.5" customHeight="1">
      <c r="A668" s="41" t="s">
        <v>11143</v>
      </c>
      <c r="B668" s="119" t="s">
        <v>10796</v>
      </c>
      <c r="C668" s="120" t="str">
        <f t="shared" si="260"/>
        <v>A.100.24.155</v>
      </c>
      <c r="D668" s="135" t="s">
        <v>898</v>
      </c>
      <c r="E668" s="119" t="s">
        <v>6570</v>
      </c>
      <c r="F668" s="118" t="str">
        <f t="shared" si="261"/>
        <v>Tungsten (secondary)</v>
      </c>
      <c r="G668" s="118">
        <f t="shared" si="262"/>
        <v>6.5502927129999994E-3</v>
      </c>
      <c r="H668" s="118">
        <f t="shared" si="263"/>
        <v>1.87886707E-4</v>
      </c>
      <c r="I668" s="118">
        <f t="shared" si="264"/>
        <v>4.6857090999999996E-4</v>
      </c>
      <c r="J668" s="326">
        <f t="shared" si="265"/>
        <v>9.8210599599999997E-4</v>
      </c>
      <c r="K668" s="118">
        <v>4.9117290999999997E-3</v>
      </c>
      <c r="L668" s="118">
        <v>2.7562844999999997E-4</v>
      </c>
      <c r="M668" s="118">
        <v>1.9294245999999999E-4</v>
      </c>
      <c r="N668" s="118">
        <v>1.6209824E-4</v>
      </c>
      <c r="O668" s="330">
        <v>2.5788466999999999E-5</v>
      </c>
      <c r="P668" s="118">
        <v>0</v>
      </c>
      <c r="Q668" s="118">
        <v>0</v>
      </c>
      <c r="R668" s="118">
        <v>0</v>
      </c>
      <c r="S668" s="330">
        <v>3.4383476000000001E-5</v>
      </c>
      <c r="T668" s="118">
        <v>0</v>
      </c>
      <c r="U668" s="118">
        <v>9.4772252E-4</v>
      </c>
      <c r="V668" s="118">
        <v>0</v>
      </c>
      <c r="W668" s="118">
        <v>0</v>
      </c>
      <c r="X668" s="118">
        <v>0</v>
      </c>
      <c r="Y668" s="41"/>
      <c r="Z668" s="327">
        <f t="shared" si="266"/>
        <v>3.6930293984962399E-2</v>
      </c>
      <c r="AA668" s="41"/>
      <c r="AB668" s="111">
        <v>0.63208134000000005</v>
      </c>
      <c r="AC668" s="111">
        <v>0.41515786999999998</v>
      </c>
      <c r="AD668" s="111">
        <v>0.12847095</v>
      </c>
      <c r="AE668" s="111">
        <v>0</v>
      </c>
      <c r="AF668" s="111">
        <v>1.1028810999999999E-2</v>
      </c>
      <c r="AG668" s="111">
        <v>4.8324103E-2</v>
      </c>
      <c r="AH668" s="111">
        <v>2.9099606E-2</v>
      </c>
      <c r="AI668" s="41"/>
      <c r="AJ668" s="114">
        <v>7.3434692999999995E-4</v>
      </c>
      <c r="AK668" s="114">
        <v>6.9286184000000002E-4</v>
      </c>
      <c r="AL668" s="121">
        <v>3.1008428999999999E-5</v>
      </c>
      <c r="AM668" s="121">
        <v>1.0476662E-5</v>
      </c>
      <c r="AN668" s="113">
        <f t="shared" si="267"/>
        <v>4.1538479341999996E-8</v>
      </c>
      <c r="AO668" s="112">
        <f t="shared" si="268"/>
        <v>1.146761393675E-10</v>
      </c>
      <c r="AP668" s="112">
        <f t="shared" si="269"/>
        <v>1.4673195784099999E-3</v>
      </c>
      <c r="AQ668" s="328">
        <v>3.4271313E-8</v>
      </c>
      <c r="AR668" s="328">
        <v>1.0340482E-10</v>
      </c>
      <c r="AS668" s="328">
        <v>2.8251675000000002E-15</v>
      </c>
      <c r="AT668" s="329">
        <v>0</v>
      </c>
      <c r="AU668" s="329">
        <v>0</v>
      </c>
      <c r="AV668" s="328">
        <v>2.4102841999999999E-11</v>
      </c>
      <c r="AW668" s="328">
        <v>7.2430635000000003E-9</v>
      </c>
      <c r="AX668" s="328">
        <v>3.4167764999999999E-12</v>
      </c>
      <c r="AY668" s="328">
        <v>7.8517177000000003E-12</v>
      </c>
      <c r="AZ668" s="329">
        <v>0</v>
      </c>
      <c r="BA668" s="329">
        <v>0</v>
      </c>
      <c r="BB668" s="329">
        <v>0</v>
      </c>
      <c r="BC668" s="329">
        <v>0</v>
      </c>
      <c r="BD668" s="329">
        <v>0</v>
      </c>
      <c r="BE668" s="329">
        <v>0</v>
      </c>
      <c r="BF668" s="329">
        <v>0</v>
      </c>
      <c r="BG668" s="329">
        <v>0</v>
      </c>
      <c r="BH668" s="328">
        <v>6.9397840999999997E-7</v>
      </c>
      <c r="BI668" s="329">
        <v>1.4666256E-3</v>
      </c>
      <c r="BJ668" s="329">
        <v>0</v>
      </c>
      <c r="BK668" s="329">
        <v>0</v>
      </c>
      <c r="BL668" s="329">
        <v>0</v>
      </c>
      <c r="BM668" s="41"/>
      <c r="BN668" s="122">
        <v>1.9041086E-6</v>
      </c>
      <c r="BO668" s="122">
        <v>6.2067429000000004E-8</v>
      </c>
      <c r="BP668" s="122">
        <v>1.0297146000000001E-6</v>
      </c>
      <c r="BQ668" s="111">
        <v>0</v>
      </c>
      <c r="BR668" s="122">
        <v>6.2574005000000007E-8</v>
      </c>
      <c r="BS668" s="122">
        <v>1.5603731999999999E-8</v>
      </c>
      <c r="BT668" s="111">
        <v>0</v>
      </c>
      <c r="BU668" s="122">
        <v>2.3683106999999999E-8</v>
      </c>
      <c r="BV668" s="111">
        <v>0</v>
      </c>
      <c r="BW668" s="111">
        <v>0</v>
      </c>
      <c r="BX668" s="111">
        <v>0</v>
      </c>
      <c r="BY668" s="111">
        <v>0</v>
      </c>
      <c r="BZ668" s="111">
        <v>0</v>
      </c>
      <c r="CA668" s="122">
        <v>3.3595415999999998E-8</v>
      </c>
      <c r="CB668" s="122">
        <v>6.6028730999999997E-7</v>
      </c>
      <c r="CC668" s="122">
        <v>1.6582974999999999E-8</v>
      </c>
      <c r="CD668" s="111">
        <v>0</v>
      </c>
      <c r="CF668" s="173"/>
      <c r="CG668" s="213" t="s">
        <v>11140</v>
      </c>
      <c r="CH668" s="213"/>
      <c r="CI668" s="213"/>
      <c r="CJ668" s="212"/>
      <c r="CK668" s="342"/>
      <c r="CL668" s="341"/>
      <c r="CM668" s="341"/>
      <c r="CN668" s="341"/>
      <c r="CO668" s="341"/>
      <c r="CP668" s="341"/>
      <c r="CQ668" s="341"/>
      <c r="CR668" s="341"/>
      <c r="CS668" s="341"/>
      <c r="CT668" s="341"/>
      <c r="CU668" s="341"/>
      <c r="CV668" s="341"/>
      <c r="CW668" s="41"/>
    </row>
    <row r="669" spans="1:318" ht="14.5" customHeight="1">
      <c r="B669" s="119" t="s">
        <v>10796</v>
      </c>
      <c r="C669" s="133" t="s">
        <v>11139</v>
      </c>
      <c r="D669" s="211" t="s">
        <v>11138</v>
      </c>
      <c r="G669" s="41"/>
      <c r="H669" s="41"/>
      <c r="I669" s="41"/>
      <c r="J669" s="41"/>
      <c r="K669" s="41"/>
      <c r="L669" s="41"/>
      <c r="M669" s="41"/>
      <c r="N669" s="41"/>
      <c r="O669" s="41"/>
      <c r="P669" s="41"/>
      <c r="Q669" s="41"/>
      <c r="R669" s="41"/>
      <c r="S669" s="41"/>
      <c r="T669" s="41"/>
      <c r="U669" s="41"/>
      <c r="V669" s="41"/>
      <c r="W669" s="41"/>
      <c r="X669" s="41"/>
      <c r="Y669" s="41"/>
      <c r="Z669" s="41"/>
      <c r="AA669" s="41"/>
      <c r="AB669" s="41"/>
      <c r="AC669" s="41"/>
      <c r="AD669" s="41"/>
      <c r="AE669" s="41"/>
      <c r="AF669" s="41"/>
      <c r="AG669" s="41"/>
      <c r="AH669" s="41"/>
      <c r="AI669" s="41"/>
      <c r="AJ669" s="41"/>
      <c r="AK669" s="41"/>
      <c r="AL669" s="41"/>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130"/>
      <c r="CF669" s="105"/>
    </row>
    <row r="670" spans="1:318" ht="14.5" customHeight="1">
      <c r="A670" s="41" t="s">
        <v>11137</v>
      </c>
      <c r="B670" s="119" t="s">
        <v>10796</v>
      </c>
      <c r="C670" s="120" t="str">
        <f t="shared" ref="C670:C680" si="270">MID(A670,1,12)</f>
        <v>A.100.25.101</v>
      </c>
      <c r="D670" s="135" t="s">
        <v>11097</v>
      </c>
      <c r="E670" s="119" t="s">
        <v>6570</v>
      </c>
      <c r="F670" s="118" t="str">
        <f t="shared" ref="F670:F680" si="271">MID(A670, 21,85)</f>
        <v>Arsenic (as co-product of Copper)</v>
      </c>
      <c r="G670" s="118">
        <f t="shared" ref="G670:G680" si="272">H670+I670+J670+K670</f>
        <v>2.3633559365123586</v>
      </c>
      <c r="H670" s="118">
        <f t="shared" ref="H670:H680" si="273">N670+O670+P670+Q670</f>
        <v>9.8300159179999999E-2</v>
      </c>
      <c r="I670" s="118">
        <f t="shared" ref="I670:I680" si="274">L670+M670+R670</f>
        <v>0.31050882400000002</v>
      </c>
      <c r="J670" s="326">
        <f t="shared" ref="J670:J680" si="275">S670+IF(T670="x",0,T670)+IF(U670="x",0,U670)+IF(V670="x",0,V670)+W670+X670</f>
        <v>1.3386284533323589</v>
      </c>
      <c r="K670" s="118">
        <v>0.61591850000000004</v>
      </c>
      <c r="L670" s="118">
        <v>0.18305115</v>
      </c>
      <c r="M670" s="118">
        <v>0.10453593999999999</v>
      </c>
      <c r="N670" s="118">
        <v>8.7384438999999994E-2</v>
      </c>
      <c r="O670" s="118">
        <v>9.3968842999999995E-4</v>
      </c>
      <c r="P670" s="118">
        <v>1.1613915E-4</v>
      </c>
      <c r="Q670" s="118">
        <v>9.8598925999999996E-3</v>
      </c>
      <c r="R670" s="118">
        <v>2.2921733999999999E-2</v>
      </c>
      <c r="S670" s="118">
        <v>1.1090990999999999</v>
      </c>
      <c r="T670" s="118">
        <v>1.8897384999999999E-3</v>
      </c>
      <c r="U670" s="118">
        <v>0.22762779999999999</v>
      </c>
      <c r="V670" s="330">
        <v>1.1814244999999999E-5</v>
      </c>
      <c r="W670" s="330">
        <v>5.8735893000000002E-10</v>
      </c>
      <c r="X670" s="118">
        <v>0</v>
      </c>
      <c r="Y670" s="41"/>
      <c r="Z670" s="327">
        <f t="shared" ref="Z670:Z680" si="276">K670/0.133</f>
        <v>4.6309661654135335</v>
      </c>
      <c r="AA670" s="41"/>
      <c r="AB670" s="111">
        <v>94.323560999999998</v>
      </c>
      <c r="AC670" s="111">
        <v>45.171188999999998</v>
      </c>
      <c r="AD670" s="111">
        <v>30.860589000000001</v>
      </c>
      <c r="AE670" s="111">
        <v>0</v>
      </c>
      <c r="AF670" s="111">
        <v>0.13193922</v>
      </c>
      <c r="AG670" s="111">
        <v>17.191511999999999</v>
      </c>
      <c r="AH670" s="111">
        <v>0.96833206000000005</v>
      </c>
      <c r="AI670" s="41"/>
      <c r="AJ670" s="114">
        <v>0.15305738999999999</v>
      </c>
      <c r="AK670" s="114">
        <v>0.14531487000000001</v>
      </c>
      <c r="AL670" s="114">
        <v>5.5599678000000001E-3</v>
      </c>
      <c r="AM670" s="114">
        <v>2.1825508E-3</v>
      </c>
      <c r="AN670" s="113">
        <f t="shared" ref="AN670:AN680" si="277">AQ670+AT670+AU670+AV670+AW670+BE670+BF670+BJ670</f>
        <v>8.7119228447358402E-6</v>
      </c>
      <c r="AO670" s="112">
        <f t="shared" ref="AO670:AO680" si="278">AR670+AS670+AX670+AY670+AZ670+BA670+BB670+BC670+BD670+BG670+BK670+BL670</f>
        <v>2.0562011540767475E-8</v>
      </c>
      <c r="AP670" s="112">
        <f t="shared" ref="AP670:AP680" si="279">BH670+BI670</f>
        <v>0.305679378</v>
      </c>
      <c r="AQ670" s="328">
        <v>4.3742875999999997E-6</v>
      </c>
      <c r="AR670" s="328">
        <v>1.3200903000000001E-8</v>
      </c>
      <c r="AS670" s="328">
        <v>3.6054835000000002E-13</v>
      </c>
      <c r="AT670" s="328">
        <v>8.1219978E-10</v>
      </c>
      <c r="AU670" s="328">
        <v>9.1521679999999998E-12</v>
      </c>
      <c r="AV670" s="328">
        <v>1.2993077000000001E-8</v>
      </c>
      <c r="AW670" s="328">
        <v>4.3146119999999996E-6</v>
      </c>
      <c r="AX670" s="328">
        <v>1.8573987E-9</v>
      </c>
      <c r="AY670" s="328">
        <v>5.3743912999999997E-9</v>
      </c>
      <c r="AZ670" s="328">
        <v>5.6531828E-11</v>
      </c>
      <c r="BA670" s="328">
        <v>6.7032204E-14</v>
      </c>
      <c r="BB670" s="328">
        <v>5.3250973999999997E-11</v>
      </c>
      <c r="BC670" s="328">
        <v>1.1827638999999999E-12</v>
      </c>
      <c r="BD670" s="328">
        <v>1.4425906E-13</v>
      </c>
      <c r="BE670" s="328">
        <v>1.4171942E-9</v>
      </c>
      <c r="BF670" s="328">
        <v>7.7916101999999994E-9</v>
      </c>
      <c r="BG670" s="328">
        <v>1.7781066E-11</v>
      </c>
      <c r="BH670" s="329">
        <v>3.1442697999999998E-2</v>
      </c>
      <c r="BI670" s="329">
        <v>0.27423668000000001</v>
      </c>
      <c r="BJ670" s="328">
        <v>1.138784E-14</v>
      </c>
      <c r="BK670" s="328">
        <v>6.9250377999999995E-17</v>
      </c>
      <c r="BL670" s="328">
        <v>3.0983131999999998E-21</v>
      </c>
      <c r="BM670" s="41"/>
      <c r="BN670" s="111">
        <v>3.8895218999999998E-3</v>
      </c>
      <c r="BO670" s="122">
        <v>3.8351108999999997E-5</v>
      </c>
      <c r="BP670" s="111">
        <v>1.2912361999999999E-4</v>
      </c>
      <c r="BQ670" s="122">
        <v>2.6853257E-6</v>
      </c>
      <c r="BR670" s="122">
        <v>2.6216118000000001E-5</v>
      </c>
      <c r="BS670" s="122">
        <v>8.4105201999999998E-6</v>
      </c>
      <c r="BT670" s="122">
        <v>5.8526086000000004E-7</v>
      </c>
      <c r="BU670" s="122">
        <v>1.2614389000000001E-5</v>
      </c>
      <c r="BV670" s="122">
        <v>1.5585056E-7</v>
      </c>
      <c r="BW670" s="122">
        <v>6.5243482999999998E-6</v>
      </c>
      <c r="BX670" s="122">
        <v>6.8781246000000005E-8</v>
      </c>
      <c r="BY670" s="122">
        <v>1.1999286999999999E-8</v>
      </c>
      <c r="BZ670" s="122">
        <v>1.2212685E-9</v>
      </c>
      <c r="CA670" s="122">
        <v>1.9496828999999999E-5</v>
      </c>
      <c r="CB670" s="122">
        <v>9.3017474999999993E-5</v>
      </c>
      <c r="CC670" s="111">
        <v>3.5522590999999999E-3</v>
      </c>
      <c r="CD670" s="122">
        <v>1.6348074000000001E-12</v>
      </c>
      <c r="CF670" s="173"/>
      <c r="CG670" s="76" t="s">
        <v>11095</v>
      </c>
    </row>
    <row r="671" spans="1:318" ht="14.5" customHeight="1">
      <c r="A671" s="41" t="s">
        <v>11134</v>
      </c>
      <c r="B671" s="119" t="s">
        <v>10796</v>
      </c>
      <c r="C671" s="120" t="str">
        <f t="shared" si="270"/>
        <v>A.100.25.102</v>
      </c>
      <c r="D671" s="135" t="s">
        <v>11097</v>
      </c>
      <c r="E671" s="119" t="s">
        <v>6570</v>
      </c>
      <c r="F671" s="118" t="str">
        <f t="shared" si="271"/>
        <v>Barium</v>
      </c>
      <c r="G671" s="118">
        <f t="shared" si="272"/>
        <v>0.82565661738467799</v>
      </c>
      <c r="H671" s="118">
        <f t="shared" si="273"/>
        <v>6.7895799500000006E-2</v>
      </c>
      <c r="I671" s="118">
        <f t="shared" si="274"/>
        <v>0.17870744629999999</v>
      </c>
      <c r="J671" s="326">
        <f t="shared" si="275"/>
        <v>0.17511772158467798</v>
      </c>
      <c r="K671" s="118">
        <v>0.40393564999999998</v>
      </c>
      <c r="L671" s="118">
        <v>0.14368429999999999</v>
      </c>
      <c r="M671" s="118">
        <v>3.2045143999999998E-2</v>
      </c>
      <c r="N671" s="118">
        <v>2.6890765000000001E-2</v>
      </c>
      <c r="O671" s="118">
        <v>8.5653605000000008E-3</v>
      </c>
      <c r="P671" s="118">
        <v>1.189697E-3</v>
      </c>
      <c r="Q671" s="118">
        <v>3.1249977000000002E-2</v>
      </c>
      <c r="R671" s="118">
        <v>2.9780023000000001E-3</v>
      </c>
      <c r="S671" s="118">
        <v>0.15435768999999999</v>
      </c>
      <c r="T671" s="118">
        <v>3.8293384E-3</v>
      </c>
      <c r="U671" s="118">
        <v>1.6919519000000001E-2</v>
      </c>
      <c r="V671" s="330">
        <v>1.1097232E-5</v>
      </c>
      <c r="W671" s="330">
        <v>7.6952677999999998E-8</v>
      </c>
      <c r="X671" s="118">
        <v>0</v>
      </c>
      <c r="Y671" s="41"/>
      <c r="Z671" s="327">
        <f t="shared" si="276"/>
        <v>3.0371101503759395</v>
      </c>
      <c r="AA671" s="41"/>
      <c r="AB671" s="111">
        <v>40.600368000000003</v>
      </c>
      <c r="AC671" s="111">
        <v>36.760272000000001</v>
      </c>
      <c r="AD671" s="111">
        <v>2.2935781999999998</v>
      </c>
      <c r="AE671" s="111">
        <v>0</v>
      </c>
      <c r="AF671" s="111">
        <v>0.19047016999999999</v>
      </c>
      <c r="AG671" s="111">
        <v>0.83539819999999998</v>
      </c>
      <c r="AH671" s="111">
        <v>0.52064962999999997</v>
      </c>
      <c r="AI671" s="41"/>
      <c r="AJ671" s="114">
        <v>0.10215621</v>
      </c>
      <c r="AK671" s="114">
        <v>9.7426784000000002E-2</v>
      </c>
      <c r="AL671" s="114">
        <v>3.3876043999999999E-3</v>
      </c>
      <c r="AM671" s="114">
        <v>1.3418241E-3</v>
      </c>
      <c r="AN671" s="113">
        <f t="shared" si="277"/>
        <v>5.8409342846273995E-6</v>
      </c>
      <c r="AO671" s="112">
        <f t="shared" si="278"/>
        <v>1.2528122917451029E-8</v>
      </c>
      <c r="AP671" s="112">
        <f t="shared" si="279"/>
        <v>0.18793054279999999</v>
      </c>
      <c r="AQ671" s="328">
        <v>2.8340641999999998E-6</v>
      </c>
      <c r="AR671" s="328">
        <v>8.5514436000000007E-9</v>
      </c>
      <c r="AS671" s="328">
        <v>2.3361623999999999E-13</v>
      </c>
      <c r="AT671" s="328">
        <v>4.8883192999999997E-10</v>
      </c>
      <c r="AU671" s="328">
        <v>3.8137225000000003E-12</v>
      </c>
      <c r="AV671" s="328">
        <v>3.9984947000000002E-9</v>
      </c>
      <c r="AW671" s="328">
        <v>2.9818941999999999E-6</v>
      </c>
      <c r="AX671" s="328">
        <v>5.7009202000000005E-10</v>
      </c>
      <c r="AY671" s="328">
        <v>3.3747194999999999E-9</v>
      </c>
      <c r="AZ671" s="328">
        <v>2.5415587E-13</v>
      </c>
      <c r="BA671" s="328">
        <v>3.7522997999999999E-15</v>
      </c>
      <c r="BB671" s="328">
        <v>1.3490864E-11</v>
      </c>
      <c r="BC671" s="328">
        <v>8.3011295000000005E-14</v>
      </c>
      <c r="BD671" s="328">
        <v>1.7862952E-13</v>
      </c>
      <c r="BE671" s="328">
        <v>6.8678713000000002E-9</v>
      </c>
      <c r="BF671" s="328">
        <v>1.3615381000000001E-8</v>
      </c>
      <c r="BG671" s="328">
        <v>1.7614695E-11</v>
      </c>
      <c r="BH671" s="329">
        <v>3.2269427999999998E-3</v>
      </c>
      <c r="BI671" s="329">
        <v>0.1847036</v>
      </c>
      <c r="BJ671" s="328">
        <v>1.4919749E-12</v>
      </c>
      <c r="BK671" s="328">
        <v>9.0728202999999997E-15</v>
      </c>
      <c r="BL671" s="328">
        <v>4.0592469999999998E-19</v>
      </c>
      <c r="BM671" s="41"/>
      <c r="BN671" s="111">
        <v>2.2590304000000001E-4</v>
      </c>
      <c r="BO671" s="122">
        <v>2.4573997000000001E-5</v>
      </c>
      <c r="BP671" s="122">
        <v>8.4682689999999994E-5</v>
      </c>
      <c r="BQ671" s="122">
        <v>3.4898616999999998E-7</v>
      </c>
      <c r="BR671" s="122">
        <v>2.6014756E-5</v>
      </c>
      <c r="BS671" s="122">
        <v>2.5762174E-6</v>
      </c>
      <c r="BT671" s="122">
        <v>3.6861570999999999E-9</v>
      </c>
      <c r="BU671" s="122">
        <v>3.9125181000000002E-6</v>
      </c>
      <c r="BV671" s="122">
        <v>1.5964896000000001E-6</v>
      </c>
      <c r="BW671" s="122">
        <v>2.0678292E-5</v>
      </c>
      <c r="BX671" s="122">
        <v>2.8132864000000001E-8</v>
      </c>
      <c r="BY671" s="122">
        <v>1.1761951999999999E-8</v>
      </c>
      <c r="BZ671" s="122">
        <v>1.1134573E-8</v>
      </c>
      <c r="CA671" s="122">
        <v>6.7983529999999998E-6</v>
      </c>
      <c r="CB671" s="122">
        <v>4.7167604000000003E-5</v>
      </c>
      <c r="CC671" s="122">
        <v>7.4982123999999997E-6</v>
      </c>
      <c r="CD671" s="122">
        <v>2.1418386000000001E-10</v>
      </c>
      <c r="CE671" s="154"/>
      <c r="CF671" s="173"/>
      <c r="CG671" s="76" t="s">
        <v>11095</v>
      </c>
      <c r="CI671" s="42"/>
      <c r="CK671" s="50"/>
      <c r="CL671" s="41"/>
      <c r="CM671" s="41"/>
      <c r="CN671" s="41"/>
      <c r="CO671" s="41"/>
      <c r="CP671" s="41"/>
      <c r="CQ671" s="41"/>
      <c r="CR671" s="41"/>
      <c r="CS671" s="41"/>
      <c r="CT671" s="41"/>
      <c r="CU671" s="41"/>
      <c r="CV671" s="41"/>
      <c r="CW671" s="41"/>
    </row>
    <row r="672" spans="1:318" ht="14.5" customHeight="1">
      <c r="A672" s="41" t="s">
        <v>11131</v>
      </c>
      <c r="B672" s="119" t="s">
        <v>10796</v>
      </c>
      <c r="C672" s="120" t="str">
        <f t="shared" si="270"/>
        <v>A.100.25.103</v>
      </c>
      <c r="D672" s="135" t="s">
        <v>11097</v>
      </c>
      <c r="E672" s="119" t="s">
        <v>6570</v>
      </c>
      <c r="F672" s="118" t="str">
        <f t="shared" si="271"/>
        <v>Berylium</v>
      </c>
      <c r="G672" s="118">
        <f t="shared" si="272"/>
        <v>366.46620734780129</v>
      </c>
      <c r="H672" s="118">
        <f t="shared" si="273"/>
        <v>6.5320724490000002</v>
      </c>
      <c r="I672" s="118">
        <f t="shared" si="274"/>
        <v>8.9961031600000005</v>
      </c>
      <c r="J672" s="326">
        <f t="shared" si="275"/>
        <v>276.46306773880127</v>
      </c>
      <c r="K672" s="118">
        <v>74.474964</v>
      </c>
      <c r="L672" s="118">
        <v>3.0898517999999999</v>
      </c>
      <c r="M672" s="118">
        <v>5.7641998000000001</v>
      </c>
      <c r="N672" s="118">
        <v>4.8107348999999999</v>
      </c>
      <c r="O672" s="118">
        <v>1.1932984</v>
      </c>
      <c r="P672" s="118">
        <v>2.4695458999999999E-2</v>
      </c>
      <c r="Q672" s="118">
        <v>0.50334369000000001</v>
      </c>
      <c r="R672" s="118">
        <v>0.14205155999999999</v>
      </c>
      <c r="S672" s="118">
        <v>268.29763000000003</v>
      </c>
      <c r="T672" s="118">
        <v>1.0762803000000001</v>
      </c>
      <c r="U672" s="118">
        <v>7.0837482999999999</v>
      </c>
      <c r="V672" s="118">
        <v>5.4054198999999997E-3</v>
      </c>
      <c r="W672" s="330">
        <v>3.7189012000000002E-6</v>
      </c>
      <c r="X672" s="118">
        <v>0</v>
      </c>
      <c r="Y672" s="41"/>
      <c r="Z672" s="327">
        <f t="shared" si="276"/>
        <v>559.96213533834589</v>
      </c>
      <c r="AA672" s="41"/>
      <c r="AB672" s="111">
        <v>7975.7554</v>
      </c>
      <c r="AC672" s="111">
        <v>6372.6900999999998</v>
      </c>
      <c r="AD672" s="111">
        <v>960.26045999999997</v>
      </c>
      <c r="AE672" s="111">
        <v>0</v>
      </c>
      <c r="AF672" s="111">
        <v>79.186269999999993</v>
      </c>
      <c r="AG672" s="111">
        <v>347.34</v>
      </c>
      <c r="AH672" s="111">
        <v>216.27852999999999</v>
      </c>
      <c r="AI672" s="41"/>
      <c r="AJ672" s="114">
        <v>12.658594000000001</v>
      </c>
      <c r="AK672" s="114">
        <v>11.790222999999999</v>
      </c>
      <c r="AL672" s="114">
        <v>0.49108196999999998</v>
      </c>
      <c r="AM672" s="114">
        <v>0.37728895000000001</v>
      </c>
      <c r="AN672" s="113">
        <f t="shared" si="277"/>
        <v>7.0684792094964795E-4</v>
      </c>
      <c r="AO672" s="112">
        <f t="shared" si="278"/>
        <v>1.8161315502653072E-6</v>
      </c>
      <c r="AP672" s="112">
        <f t="shared" si="279"/>
        <v>52.841590000000004</v>
      </c>
      <c r="AQ672" s="329">
        <v>5.2304619999999995E-4</v>
      </c>
      <c r="AR672" s="328">
        <v>1.5782825E-6</v>
      </c>
      <c r="AS672" s="328">
        <v>4.3115452E-11</v>
      </c>
      <c r="AT672" s="328">
        <v>1.6242623000000001E-8</v>
      </c>
      <c r="AU672" s="328">
        <v>1.9325638000000002E-9</v>
      </c>
      <c r="AV672" s="328">
        <v>7.1532655999999995E-7</v>
      </c>
      <c r="AW672" s="329">
        <v>1.1580567E-4</v>
      </c>
      <c r="AX672" s="328">
        <v>1.0204241E-7</v>
      </c>
      <c r="AY672" s="328">
        <v>1.2538146999999999E-7</v>
      </c>
      <c r="AZ672" s="328">
        <v>3.3573399999999998E-11</v>
      </c>
      <c r="BA672" s="328">
        <v>3.4426601999999999E-13</v>
      </c>
      <c r="BB672" s="328">
        <v>1.7591443999999999E-9</v>
      </c>
      <c r="BC672" s="328">
        <v>3.4668583999999999E-12</v>
      </c>
      <c r="BD672" s="328">
        <v>1.0565606E-11</v>
      </c>
      <c r="BE672" s="328">
        <v>6.3101409999999998E-7</v>
      </c>
      <c r="BF672" s="328">
        <v>6.6631462999999999E-5</v>
      </c>
      <c r="BG672" s="328">
        <v>8.5745218000000004E-9</v>
      </c>
      <c r="BH672" s="329">
        <v>18.218657</v>
      </c>
      <c r="BI672" s="329">
        <v>34.622933000000003</v>
      </c>
      <c r="BJ672" s="328">
        <v>7.2102848000000004E-11</v>
      </c>
      <c r="BK672" s="328">
        <v>4.3846327000000001E-13</v>
      </c>
      <c r="BL672" s="328">
        <v>1.9617171000000001E-17</v>
      </c>
      <c r="BM672" s="41"/>
      <c r="BN672" s="111">
        <v>3.0297502E-2</v>
      </c>
      <c r="BO672" s="111">
        <v>1.0982902999999999E-3</v>
      </c>
      <c r="BP672" s="111">
        <v>1.5613230000000001E-2</v>
      </c>
      <c r="BQ672" s="122">
        <v>1.6713113999999999E-5</v>
      </c>
      <c r="BR672" s="111">
        <v>1.5977914E-3</v>
      </c>
      <c r="BS672" s="111">
        <v>4.5955418000000002E-4</v>
      </c>
      <c r="BT672" s="122">
        <v>1.6270898999999999E-7</v>
      </c>
      <c r="BU672" s="111">
        <v>7.0009996999999995E-4</v>
      </c>
      <c r="BV672" s="122">
        <v>3.3139567E-5</v>
      </c>
      <c r="BW672" s="111">
        <v>3.3306545E-4</v>
      </c>
      <c r="BX672" s="122">
        <v>1.4520635E-5</v>
      </c>
      <c r="BY672" s="122">
        <v>5.6748369999999998E-6</v>
      </c>
      <c r="BZ672" s="122">
        <v>1.0325356E-6</v>
      </c>
      <c r="CA672" s="111">
        <v>9.9956224999999993E-4</v>
      </c>
      <c r="CB672" s="111">
        <v>8.7095793000000008E-3</v>
      </c>
      <c r="CC672" s="111">
        <v>7.1507492999999997E-4</v>
      </c>
      <c r="CD672" s="122">
        <v>1.0350889000000001E-8</v>
      </c>
      <c r="CE672" s="154"/>
      <c r="CF672" s="173"/>
      <c r="CG672" s="76" t="s">
        <v>11095</v>
      </c>
      <c r="CI672" s="42"/>
      <c r="CK672" s="50"/>
      <c r="CL672" s="41"/>
      <c r="CM672" s="41"/>
      <c r="CN672" s="41"/>
      <c r="CO672" s="41"/>
      <c r="CP672" s="41"/>
      <c r="CQ672" s="41"/>
      <c r="CR672" s="41"/>
      <c r="CS672" s="41"/>
      <c r="CT672" s="41"/>
      <c r="CU672" s="41"/>
      <c r="CV672" s="41"/>
      <c r="CW672" s="41"/>
    </row>
    <row r="673" spans="1:103" ht="14.5" customHeight="1">
      <c r="A673" s="41" t="s">
        <v>11128</v>
      </c>
      <c r="B673" s="119" t="s">
        <v>10796</v>
      </c>
      <c r="C673" s="120" t="str">
        <f t="shared" si="270"/>
        <v>A.100.25.104</v>
      </c>
      <c r="D673" s="135" t="s">
        <v>11097</v>
      </c>
      <c r="E673" s="119" t="s">
        <v>6570</v>
      </c>
      <c r="F673" s="118" t="str">
        <f t="shared" si="271"/>
        <v>Bismuth (as co-product of Lead)</v>
      </c>
      <c r="G673" s="118">
        <f t="shared" si="272"/>
        <v>26.122770314335121</v>
      </c>
      <c r="H673" s="118">
        <f t="shared" si="273"/>
        <v>5.8331084699999994E-2</v>
      </c>
      <c r="I673" s="118">
        <f t="shared" si="274"/>
        <v>0.36618992</v>
      </c>
      <c r="J673" s="326">
        <f t="shared" si="275"/>
        <v>25.446633109635119</v>
      </c>
      <c r="K673" s="118">
        <v>0.25161620000000001</v>
      </c>
      <c r="L673" s="118">
        <v>0.33066761</v>
      </c>
      <c r="M673" s="118">
        <v>2.1200038000000001E-2</v>
      </c>
      <c r="N673" s="118">
        <v>1.7607391999999999E-2</v>
      </c>
      <c r="O673" s="118">
        <v>1.6567505999999999E-2</v>
      </c>
      <c r="P673" s="118">
        <v>4.7356269999999998E-4</v>
      </c>
      <c r="Q673" s="118">
        <v>2.3682623999999999E-2</v>
      </c>
      <c r="R673" s="118">
        <v>1.4322272E-2</v>
      </c>
      <c r="S673" s="118">
        <v>25.404772999999999</v>
      </c>
      <c r="T673" s="118">
        <v>1.1395313000000001E-2</v>
      </c>
      <c r="U673" s="118">
        <v>3.0464626000000002E-2</v>
      </c>
      <c r="V673" s="330">
        <v>1.7063512E-7</v>
      </c>
      <c r="W673" s="118">
        <v>0</v>
      </c>
      <c r="X673" s="118">
        <v>0</v>
      </c>
      <c r="Y673" s="41"/>
      <c r="Z673" s="327">
        <f t="shared" si="276"/>
        <v>1.8918511278195489</v>
      </c>
      <c r="AA673" s="41"/>
      <c r="AB673" s="111">
        <v>29.517326000000001</v>
      </c>
      <c r="AC673" s="111">
        <v>24.310700000000001</v>
      </c>
      <c r="AD673" s="111">
        <v>4.1302363</v>
      </c>
      <c r="AE673" s="111">
        <v>0</v>
      </c>
      <c r="AF673" s="111">
        <v>6.4276969999999998E-4</v>
      </c>
      <c r="AG673" s="111">
        <v>3.4630098999999998E-3</v>
      </c>
      <c r="AH673" s="111">
        <v>1.0722843</v>
      </c>
      <c r="AI673" s="41"/>
      <c r="AJ673" s="114">
        <v>0.15086448</v>
      </c>
      <c r="AK673" s="114">
        <v>0.14142785999999999</v>
      </c>
      <c r="AL673" s="114">
        <v>3.5340349E-3</v>
      </c>
      <c r="AM673" s="114">
        <v>5.9025904999999998E-3</v>
      </c>
      <c r="AN673" s="113">
        <f t="shared" si="277"/>
        <v>8.478888253780002E-6</v>
      </c>
      <c r="AO673" s="112">
        <f t="shared" si="278"/>
        <v>1.30696557320121E-8</v>
      </c>
      <c r="AP673" s="112">
        <f t="shared" si="279"/>
        <v>0.82669334999999999</v>
      </c>
      <c r="AQ673" s="328">
        <v>1.7740601E-6</v>
      </c>
      <c r="AR673" s="328">
        <v>5.3533868000000001E-9</v>
      </c>
      <c r="AS673" s="328">
        <v>1.4623374000000001E-13</v>
      </c>
      <c r="AT673" s="328">
        <v>2.6313383999999999E-10</v>
      </c>
      <c r="AU673" s="328">
        <v>5.8592233999999996E-10</v>
      </c>
      <c r="AV673" s="328">
        <v>2.6181245999999999E-9</v>
      </c>
      <c r="AW673" s="328">
        <v>6.2559533000000003E-6</v>
      </c>
      <c r="AX673" s="328">
        <v>3.7387157999999998E-10</v>
      </c>
      <c r="AY673" s="328">
        <v>7.2157066999999999E-9</v>
      </c>
      <c r="AZ673" s="328">
        <v>2.3273676999999999E-12</v>
      </c>
      <c r="BA673" s="328">
        <v>9.5209721000000002E-15</v>
      </c>
      <c r="BB673" s="328">
        <v>1.1734831000000001E-10</v>
      </c>
      <c r="BC673" s="328">
        <v>5.1698716000000002E-12</v>
      </c>
      <c r="BD673" s="328">
        <v>1.6893479999999999E-12</v>
      </c>
      <c r="BE673" s="328">
        <v>1.0298613000000001E-8</v>
      </c>
      <c r="BF673" s="328">
        <v>4.3510906000000001E-7</v>
      </c>
      <c r="BG673" s="329">
        <v>0</v>
      </c>
      <c r="BH673" s="329">
        <v>0.72050411999999997</v>
      </c>
      <c r="BI673" s="329">
        <v>0.10618923</v>
      </c>
      <c r="BJ673" s="329">
        <v>0</v>
      </c>
      <c r="BK673" s="329">
        <v>0</v>
      </c>
      <c r="BL673" s="329">
        <v>0</v>
      </c>
      <c r="BM673" s="41"/>
      <c r="BN673" s="111">
        <v>4.6994097999999998E-2</v>
      </c>
      <c r="BO673" s="122">
        <v>5.0603112999999999E-5</v>
      </c>
      <c r="BP673" s="122">
        <v>5.2749827999999998E-5</v>
      </c>
      <c r="BQ673" s="122">
        <v>1.6852828000000001E-6</v>
      </c>
      <c r="BR673" s="122">
        <v>5.5387045E-5</v>
      </c>
      <c r="BS673" s="122">
        <v>1.6958326E-6</v>
      </c>
      <c r="BT673" s="122">
        <v>6.6833230999999998E-9</v>
      </c>
      <c r="BU673" s="122">
        <v>2.5666254999999999E-6</v>
      </c>
      <c r="BV673" s="122">
        <v>6.3548779999999999E-7</v>
      </c>
      <c r="BW673" s="122">
        <v>1.5670930000000001E-5</v>
      </c>
      <c r="BX673" s="122">
        <v>1.6596913E-6</v>
      </c>
      <c r="BY673" s="111">
        <v>0</v>
      </c>
      <c r="BZ673" s="122">
        <v>1.0878211E-7</v>
      </c>
      <c r="CA673" s="122">
        <v>6.7233916999999998E-6</v>
      </c>
      <c r="CB673" s="122">
        <v>3.4325939000000003E-5</v>
      </c>
      <c r="CC673" s="111">
        <v>4.6770278999999998E-2</v>
      </c>
      <c r="CD673" s="111">
        <v>0</v>
      </c>
      <c r="CE673" s="154"/>
      <c r="CF673" s="173"/>
      <c r="CG673" s="76" t="s">
        <v>11125</v>
      </c>
      <c r="CH673" s="76" t="s">
        <v>11124</v>
      </c>
      <c r="CT673" s="41"/>
      <c r="CU673" s="41"/>
      <c r="CV673" s="41"/>
      <c r="CW673" s="41"/>
    </row>
    <row r="674" spans="1:103" ht="14.5" customHeight="1">
      <c r="A674" s="41" t="s">
        <v>11123</v>
      </c>
      <c r="B674" s="119" t="s">
        <v>10796</v>
      </c>
      <c r="C674" s="120" t="str">
        <f t="shared" si="270"/>
        <v>A.100.25.105</v>
      </c>
      <c r="D674" s="135" t="s">
        <v>11097</v>
      </c>
      <c r="E674" s="119" t="s">
        <v>6570</v>
      </c>
      <c r="F674" s="118" t="str">
        <f t="shared" si="271"/>
        <v>Boron</v>
      </c>
      <c r="G674" s="118">
        <f t="shared" si="272"/>
        <v>10.255446448181001</v>
      </c>
      <c r="H674" s="118">
        <f t="shared" si="273"/>
        <v>0.87344751310000002</v>
      </c>
      <c r="I674" s="118">
        <f t="shared" si="274"/>
        <v>1.8347815850810001</v>
      </c>
      <c r="J674" s="326">
        <f t="shared" si="275"/>
        <v>0.87236015</v>
      </c>
      <c r="K674" s="118">
        <v>6.6748571999999999</v>
      </c>
      <c r="L674" s="118">
        <v>1.1431864</v>
      </c>
      <c r="M674" s="118">
        <v>0.69151792000000001</v>
      </c>
      <c r="N674" s="118">
        <v>0.58097027999999995</v>
      </c>
      <c r="O674" s="118">
        <v>0.29159886000000002</v>
      </c>
      <c r="P674" s="118">
        <v>0</v>
      </c>
      <c r="Q674" s="118">
        <v>8.7837310000000004E-4</v>
      </c>
      <c r="R674" s="330">
        <v>7.7265081000000001E-5</v>
      </c>
      <c r="S674" s="118">
        <v>0.40688740000000001</v>
      </c>
      <c r="T674" s="118">
        <v>0</v>
      </c>
      <c r="U674" s="118">
        <v>0.46547274999999999</v>
      </c>
      <c r="V674" s="118">
        <v>0</v>
      </c>
      <c r="W674" s="118">
        <v>0</v>
      </c>
      <c r="X674" s="118">
        <v>0</v>
      </c>
      <c r="Y674" s="41"/>
      <c r="Z674" s="327">
        <f t="shared" si="276"/>
        <v>50.186896240601499</v>
      </c>
      <c r="AA674" s="41"/>
      <c r="AB674" s="111">
        <v>310.44598000000002</v>
      </c>
      <c r="AC674" s="111">
        <v>203.90428</v>
      </c>
      <c r="AD674" s="111">
        <v>63.098350000000003</v>
      </c>
      <c r="AE674" s="111">
        <v>0</v>
      </c>
      <c r="AF674" s="111">
        <v>5.4167867999999997</v>
      </c>
      <c r="AG674" s="111">
        <v>23.734324000000001</v>
      </c>
      <c r="AH674" s="111">
        <v>14.292236000000001</v>
      </c>
      <c r="AI674" s="41"/>
      <c r="AJ674" s="114">
        <v>1.3012547999999999</v>
      </c>
      <c r="AK674" s="114">
        <v>1.2457054999999999</v>
      </c>
      <c r="AL674" s="114">
        <v>5.0213061000000003E-2</v>
      </c>
      <c r="AM674" s="114">
        <v>5.3362376E-3</v>
      </c>
      <c r="AN674" s="113">
        <f t="shared" si="277"/>
        <v>7.46825866577E-5</v>
      </c>
      <c r="AO674" s="112">
        <f t="shared" si="278"/>
        <v>1.8569919147699999E-7</v>
      </c>
      <c r="AP674" s="112">
        <f t="shared" si="279"/>
        <v>0.74737220699999996</v>
      </c>
      <c r="AQ674" s="328">
        <v>4.7064421E-5</v>
      </c>
      <c r="AR674" s="328">
        <v>1.4202266999999999E-7</v>
      </c>
      <c r="AS674" s="328">
        <v>3.8794769999999998E-12</v>
      </c>
      <c r="AT674" s="328">
        <v>2.6065536999999998E-9</v>
      </c>
      <c r="AU674" s="329">
        <v>0</v>
      </c>
      <c r="AV674" s="328">
        <v>8.6386103999999997E-8</v>
      </c>
      <c r="AW674" s="328">
        <v>2.7529173E-5</v>
      </c>
      <c r="AX674" s="328">
        <v>1.2245942000000001E-8</v>
      </c>
      <c r="AY674" s="328">
        <v>3.1426699999999998E-8</v>
      </c>
      <c r="AZ674" s="329">
        <v>0</v>
      </c>
      <c r="BA674" s="329">
        <v>0</v>
      </c>
      <c r="BB674" s="329">
        <v>0</v>
      </c>
      <c r="BC674" s="329">
        <v>0</v>
      </c>
      <c r="BD674" s="329">
        <v>0</v>
      </c>
      <c r="BE674" s="329">
        <v>0</v>
      </c>
      <c r="BF674" s="329">
        <v>0</v>
      </c>
      <c r="BG674" s="329">
        <v>0</v>
      </c>
      <c r="BH674" s="329">
        <v>2.7040847E-2</v>
      </c>
      <c r="BI674" s="329">
        <v>0.72033135999999998</v>
      </c>
      <c r="BJ674" s="329">
        <v>0</v>
      </c>
      <c r="BK674" s="329">
        <v>0</v>
      </c>
      <c r="BL674" s="329">
        <v>0</v>
      </c>
      <c r="BM674" s="41"/>
      <c r="BN674" s="111">
        <v>7.7316950999999998E-3</v>
      </c>
      <c r="BO674" s="111">
        <v>2.4510584000000002E-4</v>
      </c>
      <c r="BP674" s="111">
        <v>1.3993438E-3</v>
      </c>
      <c r="BQ674" s="122">
        <v>9.0505832000000006E-9</v>
      </c>
      <c r="BR674" s="111">
        <v>4.2339344000000002E-4</v>
      </c>
      <c r="BS674" s="122">
        <v>5.5924756000000003E-5</v>
      </c>
      <c r="BT674" s="111">
        <v>0</v>
      </c>
      <c r="BU674" s="122">
        <v>8.4881744999999994E-5</v>
      </c>
      <c r="BV674" s="111">
        <v>0</v>
      </c>
      <c r="BW674" s="122">
        <v>5.8122458999999999E-7</v>
      </c>
      <c r="BX674" s="111">
        <v>0</v>
      </c>
      <c r="BY674" s="111">
        <v>0</v>
      </c>
      <c r="BZ674" s="111">
        <v>0</v>
      </c>
      <c r="CA674" s="111">
        <v>1.2286649000000001E-4</v>
      </c>
      <c r="CB674" s="111">
        <v>3.242993E-4</v>
      </c>
      <c r="CC674" s="111">
        <v>5.0752894000000003E-3</v>
      </c>
      <c r="CD674" s="111">
        <v>0</v>
      </c>
      <c r="CE674" s="154"/>
      <c r="CF674" s="173"/>
      <c r="CG674" s="76" t="s">
        <v>11120</v>
      </c>
      <c r="CT674" s="41"/>
      <c r="CU674" s="41"/>
      <c r="CV674" s="41"/>
      <c r="CW674" s="41"/>
    </row>
    <row r="675" spans="1:103" ht="14.5" customHeight="1">
      <c r="A675" s="41" t="s">
        <v>11119</v>
      </c>
      <c r="B675" s="119" t="s">
        <v>10796</v>
      </c>
      <c r="C675" s="120" t="str">
        <f t="shared" si="270"/>
        <v>A.100.25.107</v>
      </c>
      <c r="D675" s="135" t="s">
        <v>11097</v>
      </c>
      <c r="E675" s="119" t="s">
        <v>6570</v>
      </c>
      <c r="F675" s="118" t="str">
        <f t="shared" si="271"/>
        <v>Hafnium</v>
      </c>
      <c r="G675" s="118">
        <f t="shared" si="272"/>
        <v>337.75159842224002</v>
      </c>
      <c r="H675" s="118">
        <f t="shared" si="273"/>
        <v>4.8665431530000003</v>
      </c>
      <c r="I675" s="118">
        <f t="shared" si="274"/>
        <v>19.58932978</v>
      </c>
      <c r="J675" s="326">
        <f t="shared" si="275"/>
        <v>272.03521348923999</v>
      </c>
      <c r="K675" s="118">
        <v>41.260511999999999</v>
      </c>
      <c r="L675" s="118">
        <v>14.697395999999999</v>
      </c>
      <c r="M675" s="118">
        <v>4.1494027999999998</v>
      </c>
      <c r="N675" s="118">
        <v>3.4867134000000002</v>
      </c>
      <c r="O675" s="118">
        <v>1.2700746999999999</v>
      </c>
      <c r="P675" s="118">
        <v>2.4528293E-2</v>
      </c>
      <c r="Q675" s="118">
        <v>8.5226759999999999E-2</v>
      </c>
      <c r="R675" s="118">
        <v>0.74253097999999995</v>
      </c>
      <c r="S675" s="118">
        <v>271.94029999999998</v>
      </c>
      <c r="T675" s="118">
        <v>0</v>
      </c>
      <c r="U675" s="118">
        <v>9.4341921999999995E-2</v>
      </c>
      <c r="V675" s="118">
        <v>5.7156723999999995E-4</v>
      </c>
      <c r="W675" s="118">
        <v>0</v>
      </c>
      <c r="X675" s="118">
        <v>0</v>
      </c>
      <c r="Y675" s="41"/>
      <c r="Z675" s="327">
        <f t="shared" si="276"/>
        <v>310.22941353383453</v>
      </c>
      <c r="AA675" s="41"/>
      <c r="AB675" s="111">
        <v>3518.5999000000002</v>
      </c>
      <c r="AC675" s="111">
        <v>3502.1628000000001</v>
      </c>
      <c r="AD675" s="111">
        <v>12.790391</v>
      </c>
      <c r="AE675" s="111">
        <v>0</v>
      </c>
      <c r="AF675" s="111">
        <v>0</v>
      </c>
      <c r="AG675" s="111">
        <v>0.15655448999999999</v>
      </c>
      <c r="AH675" s="111">
        <v>3.4901323</v>
      </c>
      <c r="AI675" s="41"/>
      <c r="AJ675" s="114">
        <v>11.017950000000001</v>
      </c>
      <c r="AK675" s="114">
        <v>10.276476000000001</v>
      </c>
      <c r="AL675" s="114">
        <v>0.35311112</v>
      </c>
      <c r="AM675" s="114">
        <v>0.38836314999999999</v>
      </c>
      <c r="AN675" s="113">
        <f t="shared" si="277"/>
        <v>6.1609566716314004E-4</v>
      </c>
      <c r="AO675" s="112">
        <f t="shared" si="278"/>
        <v>1.3058843329318201E-6</v>
      </c>
      <c r="AP675" s="112">
        <f t="shared" si="279"/>
        <v>54.392598000000007</v>
      </c>
      <c r="AQ675" s="329">
        <v>2.8966723000000002E-4</v>
      </c>
      <c r="AR675" s="328">
        <v>8.7405275000000004E-7</v>
      </c>
      <c r="AS675" s="328">
        <v>2.3877685000000001E-11</v>
      </c>
      <c r="AT675" s="328">
        <v>2.7423935E-8</v>
      </c>
      <c r="AU675" s="328">
        <v>6.5793813999999999E-10</v>
      </c>
      <c r="AV675" s="328">
        <v>5.1845704000000001E-7</v>
      </c>
      <c r="AW675" s="329">
        <v>3.2338480000000002E-4</v>
      </c>
      <c r="AX675" s="328">
        <v>7.4261875999999994E-8</v>
      </c>
      <c r="AY675" s="328">
        <v>3.5426597E-7</v>
      </c>
      <c r="AZ675" s="328">
        <v>6.4694207000000004E-11</v>
      </c>
      <c r="BA675" s="328">
        <v>9.2553582000000008E-13</v>
      </c>
      <c r="BB675" s="328">
        <v>2.3406109000000001E-9</v>
      </c>
      <c r="BC675" s="328">
        <v>1.4456036E-11</v>
      </c>
      <c r="BD675" s="328">
        <v>3.8267127999999997E-11</v>
      </c>
      <c r="BE675" s="328">
        <v>5.4774415000000003E-7</v>
      </c>
      <c r="BF675" s="328">
        <v>1.9493540999999999E-6</v>
      </c>
      <c r="BG675" s="328">
        <v>8.2090543999999996E-10</v>
      </c>
      <c r="BH675" s="329">
        <v>22.301691000000002</v>
      </c>
      <c r="BI675" s="329">
        <v>32.090907000000001</v>
      </c>
      <c r="BJ675" s="329">
        <v>0</v>
      </c>
      <c r="BK675" s="329">
        <v>0</v>
      </c>
      <c r="BL675" s="329">
        <v>0</v>
      </c>
      <c r="BM675" s="41"/>
      <c r="BN675" s="111">
        <v>2.0420893999999998E-2</v>
      </c>
      <c r="BO675" s="111">
        <v>2.6109423999999999E-3</v>
      </c>
      <c r="BP675" s="111">
        <v>8.6500191999999993E-3</v>
      </c>
      <c r="BQ675" s="122">
        <v>8.7004696000000006E-5</v>
      </c>
      <c r="BR675" s="111">
        <v>3.0388866E-3</v>
      </c>
      <c r="BS675" s="111">
        <v>3.3285497999999998E-4</v>
      </c>
      <c r="BT675" s="122">
        <v>9.7745069000000002E-7</v>
      </c>
      <c r="BU675" s="111">
        <v>5.0495458999999998E-4</v>
      </c>
      <c r="BV675" s="122">
        <v>3.2915242000000001E-5</v>
      </c>
      <c r="BW675" s="122">
        <v>5.6395043000000002E-5</v>
      </c>
      <c r="BX675" s="122">
        <v>4.7953733E-6</v>
      </c>
      <c r="BY675" s="122">
        <v>5.9595425000000005E-7</v>
      </c>
      <c r="BZ675" s="122">
        <v>7.0642993999999997E-8</v>
      </c>
      <c r="CA675" s="111">
        <v>8.6209551000000003E-4</v>
      </c>
      <c r="CB675" s="111">
        <v>4.2282244000000002E-3</v>
      </c>
      <c r="CC675" s="122">
        <v>1.0161524999999999E-5</v>
      </c>
      <c r="CD675" s="111">
        <v>0</v>
      </c>
      <c r="CE675" s="154"/>
      <c r="CF675" s="173"/>
      <c r="CG675" s="76" t="s">
        <v>11116</v>
      </c>
      <c r="CT675" s="41"/>
      <c r="CU675" s="41"/>
      <c r="CV675" s="41"/>
      <c r="CW675" s="41"/>
    </row>
    <row r="676" spans="1:103" ht="14.5" customHeight="1">
      <c r="A676" s="41" t="s">
        <v>11115</v>
      </c>
      <c r="B676" s="119" t="s">
        <v>10796</v>
      </c>
      <c r="C676" s="120" t="str">
        <f t="shared" si="270"/>
        <v>A.100.25.108</v>
      </c>
      <c r="D676" s="135" t="s">
        <v>11097</v>
      </c>
      <c r="E676" s="119" t="s">
        <v>6570</v>
      </c>
      <c r="F676" s="118" t="str">
        <f t="shared" si="271"/>
        <v>Niobium</v>
      </c>
      <c r="G676" s="118">
        <f t="shared" si="272"/>
        <v>40.362253813179997</v>
      </c>
      <c r="H676" s="118">
        <f t="shared" si="273"/>
        <v>6.5142095800000003E-3</v>
      </c>
      <c r="I676" s="118">
        <f t="shared" si="274"/>
        <v>6.6097955600000008E-2</v>
      </c>
      <c r="J676" s="326">
        <f t="shared" si="275"/>
        <v>40.265701647999997</v>
      </c>
      <c r="K676" s="118">
        <v>2.3939999999999999E-2</v>
      </c>
      <c r="L676" s="118">
        <v>4.9405995000000001E-2</v>
      </c>
      <c r="M676" s="118">
        <v>1.0207290000000001E-2</v>
      </c>
      <c r="N676" s="118">
        <v>1.444014E-4</v>
      </c>
      <c r="O676" s="118">
        <v>0</v>
      </c>
      <c r="P676" s="118">
        <v>5.5634617000000003E-3</v>
      </c>
      <c r="Q676" s="118">
        <v>8.0634648000000003E-4</v>
      </c>
      <c r="R676" s="118">
        <v>6.4846705999999999E-3</v>
      </c>
      <c r="S676" s="118">
        <v>40.26</v>
      </c>
      <c r="T676" s="118">
        <v>0</v>
      </c>
      <c r="U676" s="118">
        <v>5.7016480000000001E-3</v>
      </c>
      <c r="V676" s="118">
        <v>0</v>
      </c>
      <c r="W676" s="118">
        <v>0</v>
      </c>
      <c r="X676" s="118">
        <v>0</v>
      </c>
      <c r="Y676" s="41"/>
      <c r="Z676" s="327">
        <f t="shared" si="276"/>
        <v>0.18</v>
      </c>
      <c r="AA676" s="41"/>
      <c r="AB676" s="111">
        <v>3.6957399999999998</v>
      </c>
      <c r="AC676" s="111">
        <v>2.04474</v>
      </c>
      <c r="AD676" s="111">
        <v>0.77300000000000002</v>
      </c>
      <c r="AE676" s="111">
        <v>0</v>
      </c>
      <c r="AF676" s="111">
        <v>0.878</v>
      </c>
      <c r="AG676" s="111">
        <v>0</v>
      </c>
      <c r="AH676" s="111">
        <v>0</v>
      </c>
      <c r="AI676" s="41"/>
      <c r="AJ676" s="114">
        <v>2.7195009999999999E-2</v>
      </c>
      <c r="AK676" s="114">
        <v>1.8062696999999999E-2</v>
      </c>
      <c r="AL676" s="114">
        <v>4.2699581000000002E-4</v>
      </c>
      <c r="AM676" s="114">
        <v>8.7053174000000007E-3</v>
      </c>
      <c r="AN676" s="113">
        <f t="shared" si="277"/>
        <v>1.08289549E-6</v>
      </c>
      <c r="AO676" s="112">
        <f t="shared" si="278"/>
        <v>1.5791265185300001E-9</v>
      </c>
      <c r="AP676" s="112">
        <f t="shared" si="279"/>
        <v>1.21923213</v>
      </c>
      <c r="AQ676" s="328">
        <v>1.6703999999999999E-7</v>
      </c>
      <c r="AR676" s="328">
        <v>5.0400000000000002E-10</v>
      </c>
      <c r="AS676" s="328">
        <v>1.3769999999999999E-14</v>
      </c>
      <c r="AT676" s="329">
        <v>0</v>
      </c>
      <c r="AU676" s="329">
        <v>0</v>
      </c>
      <c r="AV676" s="328">
        <v>2.1450000000000001E-11</v>
      </c>
      <c r="AW676" s="328">
        <v>8.9726000000000003E-7</v>
      </c>
      <c r="AX676" s="328">
        <v>4.9010000000000002E-12</v>
      </c>
      <c r="AY676" s="328">
        <v>1.0451599999999999E-9</v>
      </c>
      <c r="AZ676" s="328">
        <v>3.9790300000000003E-12</v>
      </c>
      <c r="BA676" s="328">
        <v>1.1955740000000001E-13</v>
      </c>
      <c r="BB676" s="328">
        <v>1.913439E-11</v>
      </c>
      <c r="BC676" s="328">
        <v>1.4609462E-12</v>
      </c>
      <c r="BD676" s="328">
        <v>3.5782492999999999E-13</v>
      </c>
      <c r="BE676" s="328">
        <v>4.277153E-9</v>
      </c>
      <c r="BF676" s="328">
        <v>1.4296886999999999E-8</v>
      </c>
      <c r="BG676" s="329">
        <v>0</v>
      </c>
      <c r="BH676" s="329">
        <v>1.2</v>
      </c>
      <c r="BI676" s="329">
        <v>1.923213E-2</v>
      </c>
      <c r="BJ676" s="329">
        <v>0</v>
      </c>
      <c r="BK676" s="329">
        <v>0</v>
      </c>
      <c r="BL676" s="329">
        <v>0</v>
      </c>
      <c r="BM676" s="41"/>
      <c r="BN676" s="122">
        <v>5.4338481999999999E-5</v>
      </c>
      <c r="BO676" s="122">
        <v>7.2056488000000001E-6</v>
      </c>
      <c r="BP676" s="122">
        <v>5.0188776000000004E-6</v>
      </c>
      <c r="BQ676" s="122">
        <v>7.5959347000000003E-7</v>
      </c>
      <c r="BR676" s="122">
        <v>5.9355407E-6</v>
      </c>
      <c r="BS676" s="122">
        <v>3.5854604000000003E-7</v>
      </c>
      <c r="BT676" s="122">
        <v>1.0333247E-7</v>
      </c>
      <c r="BU676" s="111">
        <v>0</v>
      </c>
      <c r="BV676" s="122">
        <v>7.4657739000000004E-6</v>
      </c>
      <c r="BW676" s="122">
        <v>5.3356415999999997E-7</v>
      </c>
      <c r="BX676" s="111">
        <v>0</v>
      </c>
      <c r="BY676" s="111">
        <v>0</v>
      </c>
      <c r="BZ676" s="111">
        <v>0</v>
      </c>
      <c r="CA676" s="122">
        <v>5.9625178000000001E-7</v>
      </c>
      <c r="CB676" s="122">
        <v>3.4583334E-6</v>
      </c>
      <c r="CC676" s="122">
        <v>2.2903019999999999E-5</v>
      </c>
      <c r="CD676" s="111">
        <v>0</v>
      </c>
      <c r="CE676" s="154"/>
      <c r="CF676" s="173"/>
      <c r="CG676" s="76" t="s">
        <v>11100</v>
      </c>
      <c r="CH676" s="210" t="s">
        <v>11112</v>
      </c>
      <c r="CT676" s="41"/>
      <c r="CU676" s="41"/>
      <c r="CV676" s="41"/>
      <c r="CW676" s="41"/>
    </row>
    <row r="677" spans="1:103" ht="14.5" customHeight="1">
      <c r="A677" s="41" t="s">
        <v>11111</v>
      </c>
      <c r="B677" s="119" t="s">
        <v>10796</v>
      </c>
      <c r="C677" s="120" t="str">
        <f t="shared" si="270"/>
        <v>A.100.25.109</v>
      </c>
      <c r="D677" s="135" t="s">
        <v>11097</v>
      </c>
      <c r="E677" s="119" t="s">
        <v>6570</v>
      </c>
      <c r="F677" s="118" t="str">
        <f t="shared" si="271"/>
        <v>Rhenium</v>
      </c>
      <c r="G677" s="118">
        <f t="shared" si="272"/>
        <v>5908.9683273272003</v>
      </c>
      <c r="H677" s="118">
        <f t="shared" si="273"/>
        <v>12.532970651000001</v>
      </c>
      <c r="I677" s="118">
        <f t="shared" si="274"/>
        <v>50.449052800000004</v>
      </c>
      <c r="J677" s="326">
        <f t="shared" si="275"/>
        <v>5739.7267338762003</v>
      </c>
      <c r="K677" s="118">
        <v>106.25957</v>
      </c>
      <c r="L677" s="118">
        <v>37.850693</v>
      </c>
      <c r="M677" s="118">
        <v>10.686095</v>
      </c>
      <c r="N677" s="118">
        <v>8.9794491999999995</v>
      </c>
      <c r="O677" s="118">
        <v>3.2708656</v>
      </c>
      <c r="P677" s="118">
        <v>6.3168531E-2</v>
      </c>
      <c r="Q677" s="118">
        <v>0.21948732000000001</v>
      </c>
      <c r="R677" s="118">
        <v>1.9122648</v>
      </c>
      <c r="S677" s="118">
        <v>5739.4822999999997</v>
      </c>
      <c r="T677" s="118">
        <v>0</v>
      </c>
      <c r="U677" s="118">
        <v>0.24296190000000001</v>
      </c>
      <c r="V677" s="118">
        <v>1.4719761999999999E-3</v>
      </c>
      <c r="W677" s="118">
        <v>0</v>
      </c>
      <c r="X677" s="118">
        <v>0</v>
      </c>
      <c r="Y677" s="41"/>
      <c r="Z677" s="327">
        <f t="shared" si="276"/>
        <v>798.94413533834575</v>
      </c>
      <c r="AA677" s="41"/>
      <c r="AB677" s="111">
        <v>9061.5676000000003</v>
      </c>
      <c r="AC677" s="111">
        <v>9019.2366000000002</v>
      </c>
      <c r="AD677" s="111">
        <v>32.939520000000002</v>
      </c>
      <c r="AE677" s="111">
        <v>0</v>
      </c>
      <c r="AF677" s="111">
        <v>0</v>
      </c>
      <c r="AG677" s="111">
        <v>0.40317998999999999</v>
      </c>
      <c r="AH677" s="111">
        <v>8.9882542000000001</v>
      </c>
      <c r="AI677" s="41"/>
      <c r="AJ677" s="114">
        <v>28.835923999999999</v>
      </c>
      <c r="AK677" s="114">
        <v>26.465350999999998</v>
      </c>
      <c r="AL677" s="114">
        <v>0.90937884999999996</v>
      </c>
      <c r="AM677" s="114">
        <v>1.4611947999999999</v>
      </c>
      <c r="AN677" s="113">
        <f t="shared" si="277"/>
        <v>1.5866517102849998E-3</v>
      </c>
      <c r="AO677" s="112">
        <f t="shared" si="278"/>
        <v>3.3630874538352001E-6</v>
      </c>
      <c r="AP677" s="112">
        <f t="shared" si="279"/>
        <v>204.64913100000001</v>
      </c>
      <c r="AQ677" s="329">
        <v>7.4598967E-4</v>
      </c>
      <c r="AR677" s="328">
        <v>2.2509772E-6</v>
      </c>
      <c r="AS677" s="328">
        <v>6.1492997999999998E-11</v>
      </c>
      <c r="AT677" s="328">
        <v>7.0625775000000004E-8</v>
      </c>
      <c r="AU677" s="328">
        <v>1.6944099999999999E-9</v>
      </c>
      <c r="AV677" s="328">
        <v>1.3351996999999999E-6</v>
      </c>
      <c r="AW677" s="329">
        <v>8.3282365999999997E-4</v>
      </c>
      <c r="AX677" s="328">
        <v>1.9124907999999999E-7</v>
      </c>
      <c r="AY677" s="328">
        <v>9.1235295000000005E-7</v>
      </c>
      <c r="AZ677" s="328">
        <v>1.6660914999999999E-10</v>
      </c>
      <c r="BA677" s="328">
        <v>2.3835631999999998E-12</v>
      </c>
      <c r="BB677" s="328">
        <v>6.0278531999999998E-9</v>
      </c>
      <c r="BC677" s="328">
        <v>3.7229113000000002E-11</v>
      </c>
      <c r="BD677" s="328">
        <v>9.8550610999999996E-11</v>
      </c>
      <c r="BE677" s="328">
        <v>1.4106238E-6</v>
      </c>
      <c r="BF677" s="328">
        <v>5.0202365999999996E-6</v>
      </c>
      <c r="BG677" s="328">
        <v>2.1141052E-9</v>
      </c>
      <c r="BH677" s="329">
        <v>122.00435</v>
      </c>
      <c r="BI677" s="329">
        <v>82.644780999999995</v>
      </c>
      <c r="BJ677" s="329">
        <v>0</v>
      </c>
      <c r="BK677" s="329">
        <v>0</v>
      </c>
      <c r="BL677" s="329">
        <v>0</v>
      </c>
      <c r="BM677" s="41"/>
      <c r="BN677" s="111">
        <v>0.76816163000000004</v>
      </c>
      <c r="BO677" s="111">
        <v>6.7240470000000004E-3</v>
      </c>
      <c r="BP677" s="111">
        <v>2.2276682999999999E-2</v>
      </c>
      <c r="BQ677" s="111">
        <v>2.2406609E-4</v>
      </c>
      <c r="BR677" s="111">
        <v>7.8261458999999995E-3</v>
      </c>
      <c r="BS677" s="111">
        <v>8.5721251000000001E-4</v>
      </c>
      <c r="BT677" s="122">
        <v>2.5172614000000002E-6</v>
      </c>
      <c r="BU677" s="111">
        <v>1.3004264000000001E-3</v>
      </c>
      <c r="BV677" s="122">
        <v>8.4767721000000002E-5</v>
      </c>
      <c r="BW677" s="111">
        <v>1.4523602999999999E-4</v>
      </c>
      <c r="BX677" s="122">
        <v>1.2349685E-5</v>
      </c>
      <c r="BY677" s="122">
        <v>1.5347807999999999E-6</v>
      </c>
      <c r="BZ677" s="122">
        <v>1.8192926E-7</v>
      </c>
      <c r="CA677" s="111">
        <v>2.2201832999999998E-3</v>
      </c>
      <c r="CB677" s="111">
        <v>1.0889087E-2</v>
      </c>
      <c r="CC677" s="111">
        <v>0.71559718999999999</v>
      </c>
      <c r="CD677" s="111">
        <v>0</v>
      </c>
      <c r="CE677" s="154"/>
      <c r="CF677" s="173"/>
      <c r="CG677" s="76" t="s">
        <v>11095</v>
      </c>
      <c r="CH677" s="209" t="s">
        <v>11108</v>
      </c>
      <c r="CT677" s="41"/>
      <c r="CU677" s="41"/>
      <c r="CV677" s="41"/>
      <c r="CW677" s="41"/>
    </row>
    <row r="678" spans="1:103" ht="14.5" customHeight="1">
      <c r="A678" s="41" t="s">
        <v>11107</v>
      </c>
      <c r="B678" s="119" t="s">
        <v>10796</v>
      </c>
      <c r="C678" s="120" t="str">
        <f t="shared" si="270"/>
        <v>A.100.25.110</v>
      </c>
      <c r="D678" s="135" t="s">
        <v>11097</v>
      </c>
      <c r="E678" s="119" t="s">
        <v>6570</v>
      </c>
      <c r="F678" s="118" t="str">
        <f t="shared" si="271"/>
        <v>Strontium</v>
      </c>
      <c r="G678" s="118">
        <f t="shared" si="272"/>
        <v>1.3922241567547</v>
      </c>
      <c r="H678" s="118">
        <f t="shared" si="273"/>
        <v>6.7644949270000004E-2</v>
      </c>
      <c r="I678" s="118">
        <f t="shared" si="274"/>
        <v>0.27229168000000004</v>
      </c>
      <c r="J678" s="326">
        <f t="shared" si="275"/>
        <v>0.41160140748469998</v>
      </c>
      <c r="K678" s="118">
        <v>0.64068612000000003</v>
      </c>
      <c r="L678" s="118">
        <v>0.2042938</v>
      </c>
      <c r="M678" s="118">
        <v>5.7676698999999998E-2</v>
      </c>
      <c r="N678" s="118">
        <v>4.8465316000000001E-2</v>
      </c>
      <c r="O678" s="118">
        <v>1.7654038E-2</v>
      </c>
      <c r="P678" s="118">
        <v>3.4094327000000002E-4</v>
      </c>
      <c r="Q678" s="118">
        <v>1.184652E-3</v>
      </c>
      <c r="R678" s="118">
        <v>1.0321181E-2</v>
      </c>
      <c r="S678" s="118">
        <v>0.41028210999999998</v>
      </c>
      <c r="T678" s="118">
        <v>0</v>
      </c>
      <c r="U678" s="118">
        <v>1.3113527E-3</v>
      </c>
      <c r="V678" s="330">
        <v>7.9447846999999997E-6</v>
      </c>
      <c r="W678" s="118">
        <v>0</v>
      </c>
      <c r="X678" s="118">
        <v>0</v>
      </c>
      <c r="Y678" s="41"/>
      <c r="Z678" s="327">
        <f t="shared" si="276"/>
        <v>4.8171888721804512</v>
      </c>
      <c r="AA678" s="41"/>
      <c r="AB678" s="111">
        <v>48.908538999999998</v>
      </c>
      <c r="AC678" s="111">
        <v>48.680062999999997</v>
      </c>
      <c r="AD678" s="111">
        <v>0.17778643</v>
      </c>
      <c r="AE678" s="111">
        <v>0</v>
      </c>
      <c r="AF678" s="111">
        <v>0</v>
      </c>
      <c r="AG678" s="111">
        <v>2.1761074000000002E-3</v>
      </c>
      <c r="AH678" s="111">
        <v>4.8512840000000002E-2</v>
      </c>
      <c r="AI678" s="41"/>
      <c r="AJ678" s="114">
        <v>0.15927981999999999</v>
      </c>
      <c r="AK678" s="114">
        <v>0.15065993</v>
      </c>
      <c r="AL678" s="114">
        <v>5.2906007000000001E-3</v>
      </c>
      <c r="AM678" s="114">
        <v>3.3292898999999999E-3</v>
      </c>
      <c r="AN678" s="113">
        <f t="shared" si="277"/>
        <v>9.0323698566401003E-6</v>
      </c>
      <c r="AO678" s="112">
        <f t="shared" si="278"/>
        <v>1.9565830575728E-8</v>
      </c>
      <c r="AP678" s="112">
        <f t="shared" si="279"/>
        <v>0.46628710200000001</v>
      </c>
      <c r="AQ678" s="328">
        <v>4.4950144999999998E-6</v>
      </c>
      <c r="AR678" s="328">
        <v>1.3563333000000001E-8</v>
      </c>
      <c r="AS678" s="328">
        <v>3.7053232000000002E-13</v>
      </c>
      <c r="AT678" s="328">
        <v>3.8119269999999999E-10</v>
      </c>
      <c r="AU678" s="328">
        <v>9.1453401000000003E-12</v>
      </c>
      <c r="AV678" s="328">
        <v>7.2065529000000002E-9</v>
      </c>
      <c r="AW678" s="328">
        <v>4.4950488000000002E-6</v>
      </c>
      <c r="AX678" s="328">
        <v>1.0322401E-9</v>
      </c>
      <c r="AY678" s="328">
        <v>4.9242969000000003E-9</v>
      </c>
      <c r="AZ678" s="328">
        <v>8.9924946999999999E-13</v>
      </c>
      <c r="BA678" s="328">
        <v>1.2864948E-14</v>
      </c>
      <c r="BB678" s="328">
        <v>3.2534490999999998E-11</v>
      </c>
      <c r="BC678" s="328">
        <v>2.0093891000000001E-13</v>
      </c>
      <c r="BD678" s="328">
        <v>5.3191308E-13</v>
      </c>
      <c r="BE678" s="328">
        <v>7.6136437000000001E-9</v>
      </c>
      <c r="BF678" s="328">
        <v>2.7096022E-8</v>
      </c>
      <c r="BG678" s="328">
        <v>1.1410586E-11</v>
      </c>
      <c r="BH678" s="329">
        <v>2.0223502000000001E-2</v>
      </c>
      <c r="BI678" s="329">
        <v>0.4460636</v>
      </c>
      <c r="BJ678" s="329">
        <v>0</v>
      </c>
      <c r="BK678" s="329">
        <v>0</v>
      </c>
      <c r="BL678" s="329">
        <v>0</v>
      </c>
      <c r="BM678" s="41"/>
      <c r="BN678" s="111">
        <v>2.9877015000000001E-4</v>
      </c>
      <c r="BO678" s="122">
        <v>3.6292099999999998E-5</v>
      </c>
      <c r="BP678" s="111">
        <v>1.3431601000000001E-4</v>
      </c>
      <c r="BQ678" s="122">
        <v>1.2093652999999999E-6</v>
      </c>
      <c r="BR678" s="122">
        <v>4.2240524000000002E-5</v>
      </c>
      <c r="BS678" s="122">
        <v>4.6266842000000004E-6</v>
      </c>
      <c r="BT678" s="122">
        <v>1.3586565E-8</v>
      </c>
      <c r="BU678" s="122">
        <v>7.0188688000000002E-6</v>
      </c>
      <c r="BV678" s="122">
        <v>4.5752186999999999E-7</v>
      </c>
      <c r="BW678" s="122">
        <v>7.8389110000000003E-7</v>
      </c>
      <c r="BX678" s="122">
        <v>6.6655688999999995E-8</v>
      </c>
      <c r="BY678" s="122">
        <v>8.2837640000000008E-9</v>
      </c>
      <c r="BZ678" s="122">
        <v>9.8193761999999997E-10</v>
      </c>
      <c r="CA678" s="122">
        <v>1.1983128E-5</v>
      </c>
      <c r="CB678" s="122">
        <v>5.8772320000000001E-5</v>
      </c>
      <c r="CC678" s="122">
        <v>9.8023145999999993E-7</v>
      </c>
      <c r="CD678" s="111">
        <v>0</v>
      </c>
      <c r="CE678" s="154"/>
      <c r="CF678" s="173"/>
      <c r="CG678" s="76" t="s">
        <v>11095</v>
      </c>
      <c r="CH678" s="209" t="s">
        <v>11104</v>
      </c>
      <c r="CT678" s="41"/>
      <c r="CU678" s="41"/>
      <c r="CV678" s="41"/>
      <c r="CW678" s="41"/>
    </row>
    <row r="679" spans="1:103" ht="14.5" customHeight="1">
      <c r="A679" s="41" t="s">
        <v>11103</v>
      </c>
      <c r="B679" s="119" t="s">
        <v>10796</v>
      </c>
      <c r="C679" s="120" t="str">
        <f t="shared" si="270"/>
        <v>A.100.25.111</v>
      </c>
      <c r="D679" s="135" t="s">
        <v>11097</v>
      </c>
      <c r="E679" s="119" t="s">
        <v>6570</v>
      </c>
      <c r="F679" s="118" t="str">
        <f t="shared" si="271"/>
        <v>Thallium</v>
      </c>
      <c r="G679" s="118">
        <f t="shared" si="272"/>
        <v>3368.0942646649996</v>
      </c>
      <c r="H679" s="118">
        <f t="shared" si="273"/>
        <v>25.602284100000002</v>
      </c>
      <c r="I679" s="118">
        <f t="shared" si="274"/>
        <v>3.3890737649999996</v>
      </c>
      <c r="J679" s="326">
        <f t="shared" si="275"/>
        <v>3294.9716447999999</v>
      </c>
      <c r="K679" s="118">
        <v>44.131262</v>
      </c>
      <c r="L679" s="118">
        <v>4.9405995000000001E-2</v>
      </c>
      <c r="M679" s="118">
        <v>2.8900929999999998</v>
      </c>
      <c r="N679" s="118">
        <v>0.36655739999999998</v>
      </c>
      <c r="O679" s="118">
        <v>0</v>
      </c>
      <c r="P679" s="118">
        <v>6.8641537000000001</v>
      </c>
      <c r="Q679" s="118">
        <v>18.371573000000001</v>
      </c>
      <c r="R679" s="118">
        <v>0.44957477000000001</v>
      </c>
      <c r="S679" s="118">
        <v>3288.89</v>
      </c>
      <c r="T679" s="118">
        <v>0</v>
      </c>
      <c r="U679" s="118">
        <v>6.0816448000000003</v>
      </c>
      <c r="V679" s="118">
        <v>0</v>
      </c>
      <c r="W679" s="118">
        <v>0</v>
      </c>
      <c r="X679" s="118">
        <v>0</v>
      </c>
      <c r="Y679" s="41"/>
      <c r="Z679" s="327">
        <f t="shared" si="276"/>
        <v>331.81399999999996</v>
      </c>
      <c r="AA679" s="41"/>
      <c r="AB679" s="111">
        <v>4718.0628999999999</v>
      </c>
      <c r="AC679" s="111">
        <v>3820.1678999999999</v>
      </c>
      <c r="AD679" s="111">
        <v>824.51800000000003</v>
      </c>
      <c r="AE679" s="111">
        <v>0</v>
      </c>
      <c r="AF679" s="111">
        <v>73.376999999999995</v>
      </c>
      <c r="AG679" s="111">
        <v>0</v>
      </c>
      <c r="AH679" s="111">
        <v>0</v>
      </c>
      <c r="AI679" s="41"/>
      <c r="AJ679" s="114">
        <v>9.9418357000000004</v>
      </c>
      <c r="AK679" s="114">
        <v>7.4405720999999998</v>
      </c>
      <c r="AL679" s="114">
        <v>0.25979479</v>
      </c>
      <c r="AM679" s="114">
        <v>2.2414687999999998</v>
      </c>
      <c r="AN679" s="113">
        <f t="shared" si="277"/>
        <v>4.4607746339999998E-4</v>
      </c>
      <c r="AO679" s="112">
        <f t="shared" si="278"/>
        <v>9.6077954672100006E-7</v>
      </c>
      <c r="AP679" s="112">
        <f t="shared" si="279"/>
        <v>313.93120199999998</v>
      </c>
      <c r="AQ679" s="329">
        <v>3.0792339E-4</v>
      </c>
      <c r="AR679" s="328">
        <v>9.2907919999999996E-7</v>
      </c>
      <c r="AS679" s="328">
        <v>2.5383771E-11</v>
      </c>
      <c r="AT679" s="329">
        <v>0</v>
      </c>
      <c r="AU679" s="329">
        <v>0</v>
      </c>
      <c r="AV679" s="328">
        <v>5.4450000000000001E-8</v>
      </c>
      <c r="AW679" s="328">
        <v>8.9726000000000003E-7</v>
      </c>
      <c r="AX679" s="328">
        <v>1.2441E-8</v>
      </c>
      <c r="AY679" s="328">
        <v>1.0451599999999999E-9</v>
      </c>
      <c r="AZ679" s="328">
        <v>7.3809999999999996E-10</v>
      </c>
      <c r="BA679" s="328">
        <v>2.6823959999999999E-11</v>
      </c>
      <c r="BB679" s="328">
        <v>1.6348227999999998E-8</v>
      </c>
      <c r="BC679" s="328">
        <v>8.6204104999999998E-10</v>
      </c>
      <c r="BD679" s="328">
        <v>2.1360993999999999E-10</v>
      </c>
      <c r="BE679" s="328">
        <v>6.1842433999999999E-6</v>
      </c>
      <c r="BF679" s="329">
        <v>1.3101812000000001E-4</v>
      </c>
      <c r="BG679" s="329">
        <v>0</v>
      </c>
      <c r="BH679" s="329">
        <v>278</v>
      </c>
      <c r="BI679" s="329">
        <v>35.931201999999999</v>
      </c>
      <c r="BJ679" s="329">
        <v>0</v>
      </c>
      <c r="BK679" s="329">
        <v>0</v>
      </c>
      <c r="BL679" s="329">
        <v>0</v>
      </c>
      <c r="BM679" s="41"/>
      <c r="BN679" s="111">
        <v>3.6808624999999998E-2</v>
      </c>
      <c r="BO679" s="122">
        <v>7.2056488000000001E-6</v>
      </c>
      <c r="BP679" s="111">
        <v>9.2518548000000006E-3</v>
      </c>
      <c r="BQ679" s="122">
        <v>5.2661743000000002E-5</v>
      </c>
      <c r="BR679" s="122">
        <v>5.9355407E-6</v>
      </c>
      <c r="BS679" s="122">
        <v>8.0444222999999994E-5</v>
      </c>
      <c r="BT679" s="122">
        <v>1.9167911999999999E-5</v>
      </c>
      <c r="BU679" s="111">
        <v>0</v>
      </c>
      <c r="BV679" s="111">
        <v>9.2112110000000004E-3</v>
      </c>
      <c r="BW679" s="111">
        <v>1.2156577E-2</v>
      </c>
      <c r="BX679" s="111">
        <v>0</v>
      </c>
      <c r="BY679" s="111">
        <v>0</v>
      </c>
      <c r="BZ679" s="111">
        <v>0</v>
      </c>
      <c r="CA679" s="111">
        <v>3.2668633000000001E-4</v>
      </c>
      <c r="CB679" s="111">
        <v>5.6680445999999999E-3</v>
      </c>
      <c r="CC679" s="122">
        <v>2.8836444000000001E-5</v>
      </c>
      <c r="CD679" s="111">
        <v>0</v>
      </c>
      <c r="CE679" s="154"/>
      <c r="CF679" s="173"/>
      <c r="CG679" s="76" t="s">
        <v>11100</v>
      </c>
      <c r="CT679" s="41"/>
      <c r="CU679" s="41"/>
      <c r="CV679" s="41"/>
      <c r="CW679" s="41"/>
    </row>
    <row r="680" spans="1:103" ht="14.5" customHeight="1">
      <c r="A680" s="41" t="s">
        <v>11099</v>
      </c>
      <c r="B680" s="119" t="s">
        <v>10796</v>
      </c>
      <c r="C680" s="120" t="str">
        <f t="shared" si="270"/>
        <v>A.100.25.112</v>
      </c>
      <c r="D680" s="135" t="s">
        <v>11097</v>
      </c>
      <c r="E680" s="119" t="s">
        <v>6570</v>
      </c>
      <c r="F680" s="118" t="str">
        <f t="shared" si="271"/>
        <v>Thorium</v>
      </c>
      <c r="G680" s="118">
        <f t="shared" si="272"/>
        <v>151.51159864421999</v>
      </c>
      <c r="H680" s="118">
        <f t="shared" si="273"/>
        <v>1.7454668291</v>
      </c>
      <c r="I680" s="118">
        <f t="shared" si="274"/>
        <v>7.0260395099999995</v>
      </c>
      <c r="J680" s="326">
        <f t="shared" si="275"/>
        <v>127.94132230512</v>
      </c>
      <c r="K680" s="118">
        <v>14.798769999999999</v>
      </c>
      <c r="L680" s="118">
        <v>5.2714658999999999</v>
      </c>
      <c r="M680" s="118">
        <v>1.4882525</v>
      </c>
      <c r="N680" s="118">
        <v>1.2505679000000001</v>
      </c>
      <c r="O680" s="118">
        <v>0.45553345000000001</v>
      </c>
      <c r="P680" s="118">
        <v>8.7974811000000007E-3</v>
      </c>
      <c r="Q680" s="118">
        <v>3.0567997999999999E-2</v>
      </c>
      <c r="R680" s="118">
        <v>0.26632111000000003</v>
      </c>
      <c r="S680" s="118">
        <v>127.90728</v>
      </c>
      <c r="T680" s="118">
        <v>0</v>
      </c>
      <c r="U680" s="118">
        <v>3.3837302999999999E-2</v>
      </c>
      <c r="V680" s="118">
        <v>2.0500212000000001E-4</v>
      </c>
      <c r="W680" s="118">
        <v>0</v>
      </c>
      <c r="X680" s="118">
        <v>0</v>
      </c>
      <c r="Y680" s="41"/>
      <c r="Z680" s="327">
        <f t="shared" si="276"/>
        <v>111.26894736842104</v>
      </c>
      <c r="AA680" s="41"/>
      <c r="AB680" s="111">
        <v>1262.0045</v>
      </c>
      <c r="AC680" s="111">
        <v>1256.1090999999999</v>
      </c>
      <c r="AD680" s="111">
        <v>4.5874867999999998</v>
      </c>
      <c r="AE680" s="111">
        <v>0</v>
      </c>
      <c r="AF680" s="111">
        <v>0</v>
      </c>
      <c r="AG680" s="111">
        <v>5.6150877000000002E-2</v>
      </c>
      <c r="AH680" s="111">
        <v>1.2517940999999999</v>
      </c>
      <c r="AI680" s="41"/>
      <c r="AJ680" s="114">
        <v>3.8946638</v>
      </c>
      <c r="AK680" s="114">
        <v>3.6858293</v>
      </c>
      <c r="AL680" s="114">
        <v>0.12664918999999999</v>
      </c>
      <c r="AM680" s="114">
        <v>8.2185290999999994E-2</v>
      </c>
      <c r="AN680" s="113">
        <f t="shared" si="277"/>
        <v>2.2097298120198002E-4</v>
      </c>
      <c r="AO680" s="112">
        <f t="shared" si="278"/>
        <v>4.6837717931494998E-7</v>
      </c>
      <c r="AP680" s="112">
        <f t="shared" si="279"/>
        <v>11.51054444194</v>
      </c>
      <c r="AQ680" s="329">
        <v>1.0389398E-4</v>
      </c>
      <c r="AR680" s="328">
        <v>3.1349358999999998E-7</v>
      </c>
      <c r="AS680" s="328">
        <v>8.5641297E-12</v>
      </c>
      <c r="AT680" s="328">
        <v>9.8360514999999994E-9</v>
      </c>
      <c r="AU680" s="328">
        <v>2.3598048000000001E-10</v>
      </c>
      <c r="AV680" s="328">
        <v>1.8595325999999999E-7</v>
      </c>
      <c r="AW680" s="329">
        <v>1.1598735E-4</v>
      </c>
      <c r="AX680" s="328">
        <v>2.6635259E-8</v>
      </c>
      <c r="AY680" s="328">
        <v>1.2706338999999999E-7</v>
      </c>
      <c r="AZ680" s="328">
        <v>2.3203655000000001E-11</v>
      </c>
      <c r="BA680" s="328">
        <v>3.3195885000000002E-13</v>
      </c>
      <c r="BB680" s="328">
        <v>8.3949911000000001E-10</v>
      </c>
      <c r="BC680" s="328">
        <v>5.1848983999999997E-12</v>
      </c>
      <c r="BD680" s="328">
        <v>1.3725143E-11</v>
      </c>
      <c r="BE680" s="328">
        <v>1.9645757E-7</v>
      </c>
      <c r="BF680" s="328">
        <v>6.9916834000000005E-7</v>
      </c>
      <c r="BG680" s="328">
        <v>2.9443142E-10</v>
      </c>
      <c r="BH680" s="329">
        <v>6.0644194000000003E-4</v>
      </c>
      <c r="BI680" s="329">
        <v>11.509938</v>
      </c>
      <c r="BJ680" s="329">
        <v>0</v>
      </c>
      <c r="BK680" s="329">
        <v>0</v>
      </c>
      <c r="BL680" s="329">
        <v>0</v>
      </c>
      <c r="BM680" s="41"/>
      <c r="BN680" s="111">
        <v>7.3242938999999998E-3</v>
      </c>
      <c r="BO680" s="111">
        <v>9.3645801E-4</v>
      </c>
      <c r="BP680" s="111">
        <v>3.1024735999999999E-3</v>
      </c>
      <c r="BQ680" s="122">
        <v>3.1205684000000001E-5</v>
      </c>
      <c r="BR680" s="111">
        <v>1.0899473000000001E-3</v>
      </c>
      <c r="BS680" s="111">
        <v>1.1938398000000001E-4</v>
      </c>
      <c r="BT680" s="122">
        <v>3.5057898000000001E-7</v>
      </c>
      <c r="BU680" s="111">
        <v>1.8111038000000001E-4</v>
      </c>
      <c r="BV680" s="122">
        <v>1.1805599999999999E-5</v>
      </c>
      <c r="BW680" s="122">
        <v>2.0227022000000002E-5</v>
      </c>
      <c r="BX680" s="122">
        <v>1.7199405999999999E-6</v>
      </c>
      <c r="BY680" s="122">
        <v>2.1374891999999999E-7</v>
      </c>
      <c r="BZ680" s="122">
        <v>2.5337286999999999E-8</v>
      </c>
      <c r="CA680" s="111">
        <v>3.0920492E-4</v>
      </c>
      <c r="CB680" s="111">
        <v>1.5165231999999999E-3</v>
      </c>
      <c r="CC680" s="122">
        <v>3.6446004E-6</v>
      </c>
      <c r="CD680" s="111">
        <v>0</v>
      </c>
      <c r="CG680" s="76" t="s">
        <v>11095</v>
      </c>
      <c r="CT680" s="41"/>
      <c r="CU680" s="41"/>
      <c r="CV680" s="41"/>
      <c r="CW680" s="41"/>
      <c r="CY680" s="42" t="s">
        <v>1361</v>
      </c>
    </row>
    <row r="681" spans="1:103" ht="14.5" customHeight="1">
      <c r="B681" s="119" t="s">
        <v>10796</v>
      </c>
      <c r="C681" s="133" t="s">
        <v>11094</v>
      </c>
      <c r="D681" s="133" t="s">
        <v>936</v>
      </c>
      <c r="G681" s="41"/>
      <c r="H681" s="41"/>
      <c r="I681" s="41"/>
      <c r="J681" s="41"/>
      <c r="K681" s="41"/>
      <c r="L681" s="41"/>
      <c r="M681" s="41"/>
      <c r="N681" s="41"/>
      <c r="O681" s="41"/>
      <c r="P681" s="41"/>
      <c r="Q681" s="41"/>
      <c r="R681" s="41"/>
      <c r="S681" s="41"/>
      <c r="T681" s="41"/>
      <c r="U681" s="41"/>
      <c r="V681" s="41"/>
      <c r="W681" s="41"/>
      <c r="X681" s="41"/>
      <c r="Y681" s="41"/>
      <c r="Z681" s="41"/>
      <c r="AA681" s="41"/>
      <c r="AB681" s="41"/>
      <c r="AC681" s="41"/>
      <c r="AD681" s="41"/>
      <c r="AE681" s="41"/>
      <c r="AF681" s="41"/>
      <c r="AG681" s="41"/>
      <c r="AH681" s="41"/>
      <c r="AI681" s="41"/>
      <c r="AJ681" s="41"/>
      <c r="AK681" s="41"/>
      <c r="AL681" s="41"/>
      <c r="AM681" s="41"/>
      <c r="AN681" s="41"/>
      <c r="AO681" s="41"/>
      <c r="AP681" s="41"/>
      <c r="AQ681" s="41"/>
      <c r="AR681" s="41"/>
      <c r="AS681" s="41"/>
      <c r="AT681" s="41"/>
      <c r="AU681" s="41"/>
      <c r="AV681" s="41"/>
      <c r="AW681" s="41"/>
      <c r="AX681" s="41"/>
      <c r="AY681" s="41"/>
      <c r="AZ681" s="41"/>
      <c r="BA681" s="41"/>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152"/>
      <c r="CF681" s="172"/>
      <c r="CT681" s="41"/>
      <c r="CU681" s="41"/>
      <c r="CV681" s="41"/>
      <c r="CW681" s="41"/>
    </row>
    <row r="682" spans="1:103" ht="14.5" customHeight="1">
      <c r="A682" s="41" t="s">
        <v>11093</v>
      </c>
      <c r="B682" s="119" t="s">
        <v>10796</v>
      </c>
      <c r="C682" s="120" t="str">
        <f t="shared" ref="C682:C695" si="280">MID(A682,1,12)</f>
        <v>A.100.26.101</v>
      </c>
      <c r="D682" s="135" t="s">
        <v>936</v>
      </c>
      <c r="E682" s="119" t="s">
        <v>6570</v>
      </c>
      <c r="F682" s="118" t="str">
        <f t="shared" ref="F682:F695" si="281">MID(A682, 21,85)</f>
        <v>Cerium</v>
      </c>
      <c r="G682" s="118">
        <f t="shared" ref="G682:G695" si="282">H682+I682+J682+K682</f>
        <v>118.08649234699369</v>
      </c>
      <c r="H682" s="118">
        <f t="shared" ref="H682:H695" si="283">N682+O682+P682+Q682</f>
        <v>0.40570668180000002</v>
      </c>
      <c r="I682" s="118">
        <f t="shared" ref="I682:I695" si="284">L682+M682+R682</f>
        <v>1.6341542760000001</v>
      </c>
      <c r="J682" s="326">
        <f t="shared" ref="J682:J695" si="285">S682+IF(T682="x",0,T682)+IF(U682="x",0,U682)+IF(V682="x",0,V682)+W682+X682</f>
        <v>112.5941621891937</v>
      </c>
      <c r="K682" s="118">
        <v>3.4524691999999999</v>
      </c>
      <c r="L682" s="118">
        <v>1.2260694000000001</v>
      </c>
      <c r="M682" s="118">
        <v>0.34620640000000003</v>
      </c>
      <c r="N682" s="118">
        <v>0.29067806000000002</v>
      </c>
      <c r="O682" s="118">
        <v>0.10574366</v>
      </c>
      <c r="P682" s="118">
        <v>2.0470124000000001E-3</v>
      </c>
      <c r="Q682" s="118">
        <v>7.2379493999999997E-3</v>
      </c>
      <c r="R682" s="118">
        <v>6.1878476000000002E-2</v>
      </c>
      <c r="S682" s="118">
        <v>112.56771999999999</v>
      </c>
      <c r="T682" s="118">
        <v>1.8437980999999999E-2</v>
      </c>
      <c r="U682" s="118">
        <v>7.9293442000000006E-3</v>
      </c>
      <c r="V682" s="330">
        <v>7.2769364999999999E-5</v>
      </c>
      <c r="W682" s="330">
        <v>2.0946287000000002E-6</v>
      </c>
      <c r="X682" s="118">
        <v>0</v>
      </c>
      <c r="Y682" s="41"/>
      <c r="Z682" s="327">
        <f t="shared" ref="Z682:Z695" si="286">K682/0.133</f>
        <v>25.958415037593983</v>
      </c>
      <c r="AA682" s="41"/>
      <c r="AB682" s="111">
        <v>294.83519000000001</v>
      </c>
      <c r="AC682" s="111">
        <v>293.45263</v>
      </c>
      <c r="AD682" s="111">
        <v>1.0750189000000001</v>
      </c>
      <c r="AE682" s="111">
        <v>0</v>
      </c>
      <c r="AF682" s="111">
        <v>6.8658151000000004E-4</v>
      </c>
      <c r="AG682" s="111">
        <v>1.4225063E-2</v>
      </c>
      <c r="AH682" s="111">
        <v>0.29262821</v>
      </c>
      <c r="AI682" s="41"/>
      <c r="AJ682" s="114">
        <v>0.90713613999999998</v>
      </c>
      <c r="AK682" s="114">
        <v>0.85841135999999996</v>
      </c>
      <c r="AL682" s="114">
        <v>2.9526468E-2</v>
      </c>
      <c r="AM682" s="114">
        <v>1.9198308000000001E-2</v>
      </c>
      <c r="AN682" s="113">
        <f t="shared" ref="AN682:AN695" si="287">AQ682+AT682+AU682+AV682+AW682+BE682+BF682+BJ682</f>
        <v>5.1463511382741002E-5</v>
      </c>
      <c r="AO682" s="112">
        <f t="shared" ref="AO682:AO695" si="288">AR682+AS682+AX682+AY682+AZ682+BA682+BB682+BC682+BD682+BG682+BK682+BL682</f>
        <v>1.0919551776799215E-7</v>
      </c>
      <c r="AP682" s="112">
        <f t="shared" ref="AP682:AP695" si="289">BH682+BI682</f>
        <v>2.6888386789899998</v>
      </c>
      <c r="AQ682" s="328">
        <v>2.4237449E-5</v>
      </c>
      <c r="AR682" s="328">
        <v>7.3134972000000004E-8</v>
      </c>
      <c r="AS682" s="328">
        <v>1.9979279000000002E-12</v>
      </c>
      <c r="AT682" s="328">
        <v>2.2870007999999999E-9</v>
      </c>
      <c r="AU682" s="328">
        <v>5.4881834000000001E-11</v>
      </c>
      <c r="AV682" s="328">
        <v>4.3222399E-8</v>
      </c>
      <c r="AW682" s="328">
        <v>2.6971295999999999E-5</v>
      </c>
      <c r="AX682" s="328">
        <v>6.1917200000000002E-9</v>
      </c>
      <c r="AY682" s="328">
        <v>2.9552017000000001E-8</v>
      </c>
      <c r="AZ682" s="328">
        <v>5.4217068999999998E-12</v>
      </c>
      <c r="BA682" s="328">
        <v>7.8302203000000006E-14</v>
      </c>
      <c r="BB682" s="328">
        <v>1.9471841E-10</v>
      </c>
      <c r="BC682" s="328">
        <v>1.3590765000000001E-12</v>
      </c>
      <c r="BD682" s="328">
        <v>3.2148640000000002E-12</v>
      </c>
      <c r="BE682" s="328">
        <v>4.5579360000000003E-8</v>
      </c>
      <c r="BF682" s="328">
        <v>1.6358213000000001E-7</v>
      </c>
      <c r="BG682" s="328">
        <v>1.0977151000000001E-10</v>
      </c>
      <c r="BH682" s="329">
        <v>1.5327898999999999E-4</v>
      </c>
      <c r="BI682" s="329">
        <v>2.6886853999999998</v>
      </c>
      <c r="BJ682" s="328">
        <v>4.0611107000000002E-11</v>
      </c>
      <c r="BK682" s="328">
        <v>2.4695943999999999E-13</v>
      </c>
      <c r="BL682" s="328">
        <v>1.1049148E-17</v>
      </c>
      <c r="BM682" s="41"/>
      <c r="BN682" s="111">
        <v>1.7071410999999999E-3</v>
      </c>
      <c r="BO682" s="111">
        <v>2.1778961E-4</v>
      </c>
      <c r="BP682" s="111">
        <v>7.2378950000000003E-4</v>
      </c>
      <c r="BQ682" s="122">
        <v>7.2505005999999999E-6</v>
      </c>
      <c r="BR682" s="111">
        <v>2.5328493000000002E-4</v>
      </c>
      <c r="BS682" s="122">
        <v>2.7748016E-5</v>
      </c>
      <c r="BT682" s="122">
        <v>8.2094407000000001E-8</v>
      </c>
      <c r="BU682" s="122">
        <v>4.2101265000000001E-5</v>
      </c>
      <c r="BV682" s="122">
        <v>2.7469465E-6</v>
      </c>
      <c r="BW682" s="122">
        <v>4.7893933000000001E-6</v>
      </c>
      <c r="BX682" s="122">
        <v>4.0001381999999998E-7</v>
      </c>
      <c r="BY682" s="122">
        <v>7.6619434999999996E-8</v>
      </c>
      <c r="BZ682" s="122">
        <v>5.8975099000000002E-9</v>
      </c>
      <c r="CA682" s="122">
        <v>7.1925786000000003E-5</v>
      </c>
      <c r="CB682" s="111">
        <v>3.5428867E-4</v>
      </c>
      <c r="CC682" s="122">
        <v>8.5606748000000003E-7</v>
      </c>
      <c r="CD682" s="122">
        <v>5.8300202999999998E-9</v>
      </c>
      <c r="CE682" s="154"/>
      <c r="CF682" s="173"/>
      <c r="CG682" s="208" t="s">
        <v>695</v>
      </c>
      <c r="CT682" s="41"/>
      <c r="CU682" s="41"/>
      <c r="CV682" s="41"/>
      <c r="CW682" s="41"/>
    </row>
    <row r="683" spans="1:103" ht="14.5" customHeight="1">
      <c r="A683" s="41" t="s">
        <v>11090</v>
      </c>
      <c r="B683" s="119" t="s">
        <v>10796</v>
      </c>
      <c r="C683" s="120" t="str">
        <f t="shared" si="280"/>
        <v>A.100.26.102</v>
      </c>
      <c r="D683" s="135" t="s">
        <v>936</v>
      </c>
      <c r="E683" s="119" t="s">
        <v>6570</v>
      </c>
      <c r="F683" s="118" t="str">
        <f t="shared" si="281"/>
        <v>Dysprosium</v>
      </c>
      <c r="G683" s="118">
        <f t="shared" si="282"/>
        <v>1304.4102176854151</v>
      </c>
      <c r="H683" s="118">
        <f t="shared" si="283"/>
        <v>1.8989259072000002</v>
      </c>
      <c r="I683" s="118">
        <f t="shared" si="284"/>
        <v>7.6448306400000003</v>
      </c>
      <c r="J683" s="326">
        <f t="shared" si="285"/>
        <v>1278.7537501382151</v>
      </c>
      <c r="K683" s="118">
        <v>16.112711000000001</v>
      </c>
      <c r="L683" s="118">
        <v>5.7357332000000003</v>
      </c>
      <c r="M683" s="118">
        <v>1.6193857</v>
      </c>
      <c r="N683" s="118">
        <v>1.3605191000000001</v>
      </c>
      <c r="O683" s="118">
        <v>0.49544395000000002</v>
      </c>
      <c r="P683" s="118">
        <v>9.5731402E-3</v>
      </c>
      <c r="Q683" s="118">
        <v>3.3389716999999999E-2</v>
      </c>
      <c r="R683" s="118">
        <v>0.28971174</v>
      </c>
      <c r="S683" s="118">
        <v>1278.6980000000001</v>
      </c>
      <c r="T683" s="118">
        <v>1.8622360000000001E-2</v>
      </c>
      <c r="U683" s="118">
        <v>3.6877265999999999E-2</v>
      </c>
      <c r="V683" s="118">
        <v>2.4839664E-4</v>
      </c>
      <c r="W683" s="330">
        <v>2.1155750000000001E-6</v>
      </c>
      <c r="X683" s="118">
        <v>0</v>
      </c>
      <c r="Y683" s="41"/>
      <c r="Z683" s="327">
        <f t="shared" si="286"/>
        <v>121.1482030075188</v>
      </c>
      <c r="AA683" s="41"/>
      <c r="AB683" s="111">
        <v>1374.4751000000001</v>
      </c>
      <c r="AC683" s="111">
        <v>1368.049</v>
      </c>
      <c r="AD683" s="111">
        <v>4.9996286000000003</v>
      </c>
      <c r="AE683" s="111">
        <v>0</v>
      </c>
      <c r="AF683" s="111">
        <v>6.9344732000000005E-4</v>
      </c>
      <c r="AG683" s="111">
        <v>6.2272987000000002E-2</v>
      </c>
      <c r="AH683" s="111">
        <v>1.3635349999999999</v>
      </c>
      <c r="AI683" s="41"/>
      <c r="AJ683" s="114">
        <v>4.2389783000000003</v>
      </c>
      <c r="AK683" s="114">
        <v>4.0115971000000004</v>
      </c>
      <c r="AL683" s="114">
        <v>0.13787373999999999</v>
      </c>
      <c r="AM683" s="114">
        <v>8.9507481E-2</v>
      </c>
      <c r="AN683" s="113">
        <f t="shared" si="287"/>
        <v>2.40503427011938E-4</v>
      </c>
      <c r="AO683" s="112">
        <f t="shared" si="288"/>
        <v>5.0988807134767961E-7</v>
      </c>
      <c r="AP683" s="112">
        <f t="shared" si="289"/>
        <v>12.536062203689999</v>
      </c>
      <c r="AQ683" s="329">
        <v>1.13118E-4</v>
      </c>
      <c r="AR683" s="328">
        <v>3.4132646000000002E-7</v>
      </c>
      <c r="AS683" s="328">
        <v>9.3244788000000004E-12</v>
      </c>
      <c r="AT683" s="328">
        <v>1.0701595E-8</v>
      </c>
      <c r="AU683" s="328">
        <v>2.5675971999999999E-10</v>
      </c>
      <c r="AV683" s="328">
        <v>2.0230248E-7</v>
      </c>
      <c r="AW683" s="329">
        <v>1.2619675999999999E-4</v>
      </c>
      <c r="AX683" s="328">
        <v>2.8977771E-8</v>
      </c>
      <c r="AY683" s="328">
        <v>1.3825291999999999E-7</v>
      </c>
      <c r="AZ683" s="328">
        <v>2.5272351E-11</v>
      </c>
      <c r="BA683" s="328">
        <v>3.6229918999999999E-13</v>
      </c>
      <c r="BB683" s="328">
        <v>9.1289251999999999E-10</v>
      </c>
      <c r="BC683" s="328">
        <v>5.7962145000000002E-12</v>
      </c>
      <c r="BD683" s="328">
        <v>1.4956754E-11</v>
      </c>
      <c r="BE683" s="328">
        <v>2.1364486E-7</v>
      </c>
      <c r="BF683" s="328">
        <v>7.617203E-7</v>
      </c>
      <c r="BG683" s="328">
        <v>3.6206628999999999E-10</v>
      </c>
      <c r="BH683" s="329">
        <v>6.7220368999999997E-4</v>
      </c>
      <c r="BI683" s="329">
        <v>12.53539</v>
      </c>
      <c r="BJ683" s="328">
        <v>4.1017218000000001E-11</v>
      </c>
      <c r="BK683" s="328">
        <v>2.4942903000000001E-13</v>
      </c>
      <c r="BL683" s="328">
        <v>1.1159639999999999E-17</v>
      </c>
      <c r="BM683" s="41"/>
      <c r="BN683" s="111">
        <v>7.9730059999999995E-3</v>
      </c>
      <c r="BO683" s="111">
        <v>1.0189159000000001E-3</v>
      </c>
      <c r="BP683" s="111">
        <v>3.3779333000000002E-3</v>
      </c>
      <c r="BQ683" s="122">
        <v>3.3946443000000002E-5</v>
      </c>
      <c r="BR683" s="111">
        <v>1.1857171E-3</v>
      </c>
      <c r="BS683" s="111">
        <v>1.2987911999999999E-4</v>
      </c>
      <c r="BT683" s="122">
        <v>3.8201525999999999E-7</v>
      </c>
      <c r="BU683" s="111">
        <v>1.9703837999999999E-4</v>
      </c>
      <c r="BV683" s="122">
        <v>1.284648E-5</v>
      </c>
      <c r="BW683" s="122">
        <v>2.2094170000000001E-5</v>
      </c>
      <c r="BX683" s="122">
        <v>1.8713982E-6</v>
      </c>
      <c r="BY683" s="122">
        <v>2.5974763000000001E-7</v>
      </c>
      <c r="BZ683" s="122">
        <v>2.7573240999999999E-8</v>
      </c>
      <c r="CA683" s="111">
        <v>3.3644627000000002E-4</v>
      </c>
      <c r="CB683" s="111">
        <v>1.6516682000000001E-3</v>
      </c>
      <c r="CC683" s="122">
        <v>3.9740549000000001E-6</v>
      </c>
      <c r="CD683" s="122">
        <v>5.8883204999999999E-9</v>
      </c>
      <c r="CE683" s="154"/>
      <c r="CF683" s="173"/>
      <c r="CG683" s="208" t="s">
        <v>695</v>
      </c>
      <c r="CH683" s="42"/>
      <c r="CI683" s="42"/>
      <c r="CK683" s="50"/>
      <c r="CL683" s="41"/>
      <c r="CM683" s="41"/>
      <c r="CN683" s="41"/>
      <c r="CO683" s="41"/>
      <c r="CP683" s="41"/>
      <c r="CQ683" s="41"/>
      <c r="CR683" s="41"/>
      <c r="CS683" s="41"/>
      <c r="CT683" s="41"/>
      <c r="CU683" s="41"/>
      <c r="CV683" s="41"/>
      <c r="CW683" s="41"/>
    </row>
    <row r="684" spans="1:103" ht="14.5" customHeight="1">
      <c r="A684" s="41" t="s">
        <v>11087</v>
      </c>
      <c r="B684" s="119" t="s">
        <v>10796</v>
      </c>
      <c r="C684" s="120" t="str">
        <f t="shared" si="280"/>
        <v>A.100.26.103</v>
      </c>
      <c r="D684" s="135" t="s">
        <v>936</v>
      </c>
      <c r="E684" s="119" t="s">
        <v>6570</v>
      </c>
      <c r="F684" s="118" t="str">
        <f t="shared" si="281"/>
        <v>Erbium</v>
      </c>
      <c r="G684" s="118">
        <f t="shared" si="282"/>
        <v>212.010354141465</v>
      </c>
      <c r="H684" s="118">
        <f t="shared" si="283"/>
        <v>1.5485348640999999</v>
      </c>
      <c r="I684" s="118">
        <f t="shared" si="284"/>
        <v>6.2343989100000003</v>
      </c>
      <c r="J684" s="326">
        <f t="shared" si="285"/>
        <v>191.085466367365</v>
      </c>
      <c r="K684" s="118">
        <v>13.141954</v>
      </c>
      <c r="L684" s="118">
        <v>4.6775206999999996</v>
      </c>
      <c r="M684" s="118">
        <v>1.3206287000000001</v>
      </c>
      <c r="N684" s="118">
        <v>1.1094758</v>
      </c>
      <c r="O684" s="118">
        <v>0.40399857</v>
      </c>
      <c r="P684" s="118">
        <v>7.8071030999999997E-3</v>
      </c>
      <c r="Q684" s="118">
        <v>2.7253390999999998E-2</v>
      </c>
      <c r="R684" s="118">
        <v>0.23624951</v>
      </c>
      <c r="S684" s="118">
        <v>191.03655000000001</v>
      </c>
      <c r="T684" s="118">
        <v>1.8622360000000001E-2</v>
      </c>
      <c r="U684" s="118">
        <v>3.0084647999999999E-2</v>
      </c>
      <c r="V684" s="118">
        <v>2.0724379000000001E-4</v>
      </c>
      <c r="W684" s="330">
        <v>2.1155750000000001E-6</v>
      </c>
      <c r="X684" s="118">
        <v>0</v>
      </c>
      <c r="Y684" s="41"/>
      <c r="Z684" s="327">
        <f t="shared" si="286"/>
        <v>98.811684210526309</v>
      </c>
      <c r="AA684" s="41"/>
      <c r="AB684" s="111">
        <v>1121.1359</v>
      </c>
      <c r="AC684" s="111">
        <v>1115.8933</v>
      </c>
      <c r="AD684" s="111">
        <v>4.0787205000000002</v>
      </c>
      <c r="AE684" s="111">
        <v>0</v>
      </c>
      <c r="AF684" s="111">
        <v>6.9344732000000005E-4</v>
      </c>
      <c r="AG684" s="111">
        <v>5.1001063999999999E-2</v>
      </c>
      <c r="AH684" s="111">
        <v>1.1122455</v>
      </c>
      <c r="AI684" s="41"/>
      <c r="AJ684" s="114">
        <v>3.4571499000000001</v>
      </c>
      <c r="AK684" s="114">
        <v>3.2716908</v>
      </c>
      <c r="AL684" s="114">
        <v>0.11244974000000001</v>
      </c>
      <c r="AM684" s="114">
        <v>7.3009319000000003E-2</v>
      </c>
      <c r="AN684" s="113">
        <f t="shared" si="287"/>
        <v>1.96144530147098E-4</v>
      </c>
      <c r="AO684" s="112">
        <f t="shared" si="288"/>
        <v>4.1586440729509963E-7</v>
      </c>
      <c r="AP684" s="112">
        <f t="shared" si="289"/>
        <v>10.225394464419999</v>
      </c>
      <c r="AQ684" s="328">
        <v>9.2261954999999995E-5</v>
      </c>
      <c r="AR684" s="328">
        <v>2.7839466999999999E-7</v>
      </c>
      <c r="AS684" s="328">
        <v>7.6052854999999992E-12</v>
      </c>
      <c r="AT684" s="328">
        <v>8.7270717000000007E-9</v>
      </c>
      <c r="AU684" s="328">
        <v>2.0938818E-10</v>
      </c>
      <c r="AV684" s="328">
        <v>1.6497357000000001E-7</v>
      </c>
      <c r="AW684" s="329">
        <v>1.0291305E-4</v>
      </c>
      <c r="AX684" s="328">
        <v>2.3630916000000001E-8</v>
      </c>
      <c r="AY684" s="328">
        <v>1.1274577E-7</v>
      </c>
      <c r="AZ684" s="328">
        <v>2.0614368000000002E-11</v>
      </c>
      <c r="BA684" s="328">
        <v>2.9566061E-13</v>
      </c>
      <c r="BB684" s="328">
        <v>7.4436853999999999E-10</v>
      </c>
      <c r="BC684" s="328">
        <v>4.7553798000000002E-12</v>
      </c>
      <c r="BD684" s="328">
        <v>1.2201521E-11</v>
      </c>
      <c r="BE684" s="328">
        <v>1.7420729000000001E-7</v>
      </c>
      <c r="BF684" s="328">
        <v>6.2136680999999998E-7</v>
      </c>
      <c r="BG684" s="328">
        <v>3.029611E-10</v>
      </c>
      <c r="BH684" s="329">
        <v>5.5046442000000002E-4</v>
      </c>
      <c r="BI684" s="329">
        <v>10.224843999999999</v>
      </c>
      <c r="BJ684" s="328">
        <v>4.1017218000000001E-11</v>
      </c>
      <c r="BK684" s="328">
        <v>2.4942903000000001E-13</v>
      </c>
      <c r="BL684" s="328">
        <v>1.1159639999999999E-17</v>
      </c>
      <c r="BM684" s="41"/>
      <c r="BN684" s="111">
        <v>6.5027017000000003E-3</v>
      </c>
      <c r="BO684" s="111">
        <v>8.3092804000000004E-4</v>
      </c>
      <c r="BP684" s="111">
        <v>2.7551318999999999E-3</v>
      </c>
      <c r="BQ684" s="122">
        <v>2.7682105000000001E-5</v>
      </c>
      <c r="BR684" s="111">
        <v>9.6691723999999999E-4</v>
      </c>
      <c r="BS684" s="111">
        <v>1.0591356E-4</v>
      </c>
      <c r="BT684" s="122">
        <v>3.1163880999999997E-7</v>
      </c>
      <c r="BU684" s="111">
        <v>1.6068165000000001E-4</v>
      </c>
      <c r="BV684" s="122">
        <v>1.0476583000000001E-5</v>
      </c>
      <c r="BW684" s="122">
        <v>1.8033727E-5</v>
      </c>
      <c r="BX684" s="122">
        <v>1.5261312999999999E-6</v>
      </c>
      <c r="BY684" s="122">
        <v>2.1683892E-7</v>
      </c>
      <c r="BZ684" s="122">
        <v>2.2486946000000001E-8</v>
      </c>
      <c r="CA684" s="111">
        <v>2.7437539E-4</v>
      </c>
      <c r="CB684" s="111">
        <v>1.3472361E-3</v>
      </c>
      <c r="CC684" s="122">
        <v>3.2424251000000001E-6</v>
      </c>
      <c r="CD684" s="122">
        <v>5.8883204999999999E-9</v>
      </c>
      <c r="CE684" s="154"/>
      <c r="CF684" s="173"/>
      <c r="CG684" s="208" t="s">
        <v>695</v>
      </c>
      <c r="CH684" s="42"/>
      <c r="CI684" s="42"/>
      <c r="CK684" s="50"/>
      <c r="CL684" s="41"/>
      <c r="CM684" s="41"/>
      <c r="CN684" s="41"/>
      <c r="CO684" s="41"/>
      <c r="CP684" s="41"/>
      <c r="CQ684" s="41"/>
      <c r="CR684" s="41"/>
      <c r="CS684" s="41"/>
      <c r="CT684" s="41"/>
      <c r="CU684" s="41"/>
      <c r="CV684" s="41"/>
      <c r="CW684" s="41"/>
    </row>
    <row r="685" spans="1:103" ht="14.5" customHeight="1">
      <c r="A685" s="41" t="s">
        <v>11084</v>
      </c>
      <c r="B685" s="119" t="s">
        <v>10796</v>
      </c>
      <c r="C685" s="120" t="str">
        <f t="shared" si="280"/>
        <v>A.100.26.104</v>
      </c>
      <c r="D685" s="135" t="s">
        <v>936</v>
      </c>
      <c r="E685" s="119" t="s">
        <v>6570</v>
      </c>
      <c r="F685" s="118" t="str">
        <f t="shared" si="281"/>
        <v>Eutropium</v>
      </c>
      <c r="G685" s="118">
        <f t="shared" si="282"/>
        <v>1733.3602339326751</v>
      </c>
      <c r="H685" s="118">
        <f t="shared" si="283"/>
        <v>12.572877172999998</v>
      </c>
      <c r="I685" s="118">
        <f t="shared" si="284"/>
        <v>50.610759700000003</v>
      </c>
      <c r="J685" s="326">
        <f t="shared" si="285"/>
        <v>1563.565827059675</v>
      </c>
      <c r="K685" s="118">
        <v>106.61077</v>
      </c>
      <c r="L685" s="118">
        <v>37.972020999999998</v>
      </c>
      <c r="M685" s="118">
        <v>10.720409</v>
      </c>
      <c r="N685" s="118">
        <v>9.0080437999999994</v>
      </c>
      <c r="O685" s="118">
        <v>3.2811411000000001</v>
      </c>
      <c r="P685" s="118">
        <v>6.3371863E-2</v>
      </c>
      <c r="Q685" s="118">
        <v>0.22032040999999999</v>
      </c>
      <c r="R685" s="118">
        <v>1.9183296999999999</v>
      </c>
      <c r="S685" s="118">
        <v>1563.3018999999999</v>
      </c>
      <c r="T685" s="118">
        <v>1.8622360000000001E-2</v>
      </c>
      <c r="U685" s="118">
        <v>0.24380055</v>
      </c>
      <c r="V685" s="118">
        <v>1.5020341E-3</v>
      </c>
      <c r="W685" s="330">
        <v>2.1155750000000001E-6</v>
      </c>
      <c r="X685" s="118">
        <v>0</v>
      </c>
      <c r="Y685" s="41"/>
      <c r="Z685" s="327">
        <f t="shared" si="286"/>
        <v>801.58473684210526</v>
      </c>
      <c r="AA685" s="41"/>
      <c r="AB685" s="111">
        <v>9091.9375</v>
      </c>
      <c r="AC685" s="111">
        <v>9049.4593999999997</v>
      </c>
      <c r="AD685" s="111">
        <v>33.053218999999999</v>
      </c>
      <c r="AE685" s="111">
        <v>0</v>
      </c>
      <c r="AF685" s="111">
        <v>6.9344732000000005E-4</v>
      </c>
      <c r="AG685" s="111">
        <v>0.40564917</v>
      </c>
      <c r="AH685" s="111">
        <v>9.0185586000000004</v>
      </c>
      <c r="AI685" s="41"/>
      <c r="AJ685" s="114">
        <v>28.055789000000001</v>
      </c>
      <c r="AK685" s="114">
        <v>26.551334000000001</v>
      </c>
      <c r="AL685" s="114">
        <v>0.91236413000000005</v>
      </c>
      <c r="AM685" s="114">
        <v>0.59209038999999997</v>
      </c>
      <c r="AN685" s="113">
        <f t="shared" si="287"/>
        <v>1.591806597881618E-3</v>
      </c>
      <c r="AO685" s="112">
        <f t="shared" si="288"/>
        <v>3.3741277167018898E-6</v>
      </c>
      <c r="AP685" s="112">
        <f t="shared" si="289"/>
        <v>82.925825742699999</v>
      </c>
      <c r="AQ685" s="329">
        <v>7.4845478999999995E-4</v>
      </c>
      <c r="AR685" s="328">
        <v>2.2584155000000002E-6</v>
      </c>
      <c r="AS685" s="328">
        <v>6.1696201000000002E-11</v>
      </c>
      <c r="AT685" s="328">
        <v>7.0851427000000004E-8</v>
      </c>
      <c r="AU685" s="328">
        <v>1.6998374E-9</v>
      </c>
      <c r="AV685" s="328">
        <v>1.3394516E-6</v>
      </c>
      <c r="AW685" s="329">
        <v>8.3548743000000001E-4</v>
      </c>
      <c r="AX685" s="328">
        <v>1.9185882000000001E-7</v>
      </c>
      <c r="AY685" s="328">
        <v>9.1527627999999998E-7</v>
      </c>
      <c r="AZ685" s="328">
        <v>1.6716831E-10</v>
      </c>
      <c r="BA685" s="328">
        <v>2.3923076999999998E-12</v>
      </c>
      <c r="BB685" s="328">
        <v>6.0466323999999998E-9</v>
      </c>
      <c r="BC685" s="328">
        <v>3.7503120999999998E-11</v>
      </c>
      <c r="BD685" s="328">
        <v>9.8889322000000003E-11</v>
      </c>
      <c r="BE685" s="328">
        <v>1.4150304E-6</v>
      </c>
      <c r="BF685" s="328">
        <v>5.0373036000000004E-6</v>
      </c>
      <c r="BG685" s="328">
        <v>2.1625855999999999E-9</v>
      </c>
      <c r="BH685" s="329">
        <v>4.3807426999999998E-3</v>
      </c>
      <c r="BI685" s="329">
        <v>82.921445000000006</v>
      </c>
      <c r="BJ685" s="328">
        <v>4.1017218000000001E-11</v>
      </c>
      <c r="BK685" s="328">
        <v>2.4942903000000001E-13</v>
      </c>
      <c r="BL685" s="328">
        <v>1.1159639999999999E-17</v>
      </c>
      <c r="BM685" s="41"/>
      <c r="BN685" s="111">
        <v>5.2762833000000002E-2</v>
      </c>
      <c r="BO685" s="111">
        <v>6.7455828999999998E-3</v>
      </c>
      <c r="BP685" s="111">
        <v>2.2350308999999999E-2</v>
      </c>
      <c r="BQ685" s="111">
        <v>2.2477673999999999E-4</v>
      </c>
      <c r="BR685" s="111">
        <v>7.8510083000000001E-3</v>
      </c>
      <c r="BS685" s="111">
        <v>8.5994103000000001E-4</v>
      </c>
      <c r="BT685" s="122">
        <v>2.5258905000000001E-6</v>
      </c>
      <c r="BU685" s="111">
        <v>1.3045721E-3</v>
      </c>
      <c r="BV685" s="122">
        <v>8.5040577999999993E-5</v>
      </c>
      <c r="BW685" s="111">
        <v>1.457873E-4</v>
      </c>
      <c r="BX685" s="122">
        <v>1.238925E-5</v>
      </c>
      <c r="BY685" s="122">
        <v>1.5668739E-6</v>
      </c>
      <c r="BZ685" s="122">
        <v>1.8251687E-7</v>
      </c>
      <c r="CA685" s="111">
        <v>2.2273090999999998E-3</v>
      </c>
      <c r="CB685" s="111">
        <v>1.0925574E-2</v>
      </c>
      <c r="CC685" s="122">
        <v>2.6261666999999999E-5</v>
      </c>
      <c r="CD685" s="122">
        <v>5.8883204999999999E-9</v>
      </c>
      <c r="CE685" s="154"/>
      <c r="CF685" s="173"/>
      <c r="CG685" s="208" t="s">
        <v>695</v>
      </c>
      <c r="CH685" s="42"/>
      <c r="CI685" s="42"/>
      <c r="CK685" s="76"/>
      <c r="CL685" s="41"/>
      <c r="CM685" s="41"/>
      <c r="CN685" s="41"/>
      <c r="CO685" s="41"/>
      <c r="CP685" s="41"/>
      <c r="CQ685" s="41"/>
      <c r="CR685" s="41"/>
      <c r="CS685" s="41"/>
      <c r="CT685" s="41"/>
      <c r="CU685" s="41"/>
      <c r="CV685" s="41"/>
      <c r="CW685" s="41"/>
    </row>
    <row r="686" spans="1:103" ht="14.5" customHeight="1">
      <c r="A686" s="41" t="s">
        <v>11081</v>
      </c>
      <c r="B686" s="119" t="s">
        <v>10796</v>
      </c>
      <c r="C686" s="120" t="str">
        <f t="shared" si="280"/>
        <v>A.100.26.105</v>
      </c>
      <c r="D686" s="135" t="s">
        <v>936</v>
      </c>
      <c r="E686" s="119" t="s">
        <v>6570</v>
      </c>
      <c r="F686" s="118" t="str">
        <f t="shared" si="281"/>
        <v>Gadolinium</v>
      </c>
      <c r="G686" s="118">
        <f t="shared" si="282"/>
        <v>65.117897486674991</v>
      </c>
      <c r="H686" s="118">
        <f t="shared" si="283"/>
        <v>1.4836476331999999</v>
      </c>
      <c r="I686" s="118">
        <f t="shared" si="284"/>
        <v>5.9732079999999996</v>
      </c>
      <c r="J686" s="326">
        <f t="shared" si="285"/>
        <v>45.069227853474999</v>
      </c>
      <c r="K686" s="118">
        <v>12.591813999999999</v>
      </c>
      <c r="L686" s="118">
        <v>4.4815554999999998</v>
      </c>
      <c r="M686" s="118">
        <v>1.2653034000000001</v>
      </c>
      <c r="N686" s="118">
        <v>1.0629862999999999</v>
      </c>
      <c r="O686" s="118">
        <v>0.38706424</v>
      </c>
      <c r="P686" s="118">
        <v>7.4800591999999999E-3</v>
      </c>
      <c r="Q686" s="118">
        <v>2.6117034000000001E-2</v>
      </c>
      <c r="R686" s="118">
        <v>0.2263491</v>
      </c>
      <c r="S686" s="118">
        <v>45.021577000000001</v>
      </c>
      <c r="T686" s="118">
        <v>1.8622360000000001E-2</v>
      </c>
      <c r="U686" s="118">
        <v>2.8826754999999999E-2</v>
      </c>
      <c r="V686" s="118">
        <v>1.996229E-4</v>
      </c>
      <c r="W686" s="330">
        <v>2.1155750000000001E-6</v>
      </c>
      <c r="X686" s="118">
        <v>0</v>
      </c>
      <c r="Y686" s="41"/>
      <c r="Z686" s="327">
        <f t="shared" si="286"/>
        <v>94.675293233082698</v>
      </c>
      <c r="AA686" s="41"/>
      <c r="AB686" s="111">
        <v>1074.2212999999999</v>
      </c>
      <c r="AC686" s="111">
        <v>1069.1977999999999</v>
      </c>
      <c r="AD686" s="111">
        <v>3.908182</v>
      </c>
      <c r="AE686" s="111">
        <v>0</v>
      </c>
      <c r="AF686" s="111">
        <v>6.9344732000000005E-4</v>
      </c>
      <c r="AG686" s="111">
        <v>4.8913669999999999E-2</v>
      </c>
      <c r="AH686" s="111">
        <v>1.0657103999999999</v>
      </c>
      <c r="AI686" s="41"/>
      <c r="AJ686" s="114">
        <v>3.3123667999999999</v>
      </c>
      <c r="AK686" s="114">
        <v>3.1346710999999998</v>
      </c>
      <c r="AL686" s="114">
        <v>0.10774159</v>
      </c>
      <c r="AM686" s="114">
        <v>6.9954104000000003E-2</v>
      </c>
      <c r="AN686" s="113">
        <f t="shared" si="287"/>
        <v>1.8792992331208801E-4</v>
      </c>
      <c r="AO686" s="112">
        <f t="shared" si="288"/>
        <v>3.9845261947041965E-7</v>
      </c>
      <c r="AP686" s="112">
        <f t="shared" si="289"/>
        <v>9.7974935201100006</v>
      </c>
      <c r="AQ686" s="328">
        <v>8.8399724999999995E-5</v>
      </c>
      <c r="AR686" s="328">
        <v>2.6674062999999997E-7</v>
      </c>
      <c r="AS686" s="328">
        <v>7.2869164000000002E-12</v>
      </c>
      <c r="AT686" s="328">
        <v>8.3614191999999992E-9</v>
      </c>
      <c r="AU686" s="328">
        <v>2.0061567E-10</v>
      </c>
      <c r="AV686" s="328">
        <v>1.5806081E-7</v>
      </c>
      <c r="AW686" s="328">
        <v>9.8601254999999998E-5</v>
      </c>
      <c r="AX686" s="328">
        <v>2.2640758E-8</v>
      </c>
      <c r="AY686" s="328">
        <v>1.0802223E-7</v>
      </c>
      <c r="AZ686" s="328">
        <v>1.9751778999999999E-11</v>
      </c>
      <c r="BA686" s="328">
        <v>2.8332013000000001E-13</v>
      </c>
      <c r="BB686" s="328">
        <v>7.1316039000000003E-10</v>
      </c>
      <c r="BC686" s="328">
        <v>4.5626327000000003E-12</v>
      </c>
      <c r="BD686" s="328">
        <v>1.1691292E-11</v>
      </c>
      <c r="BE686" s="328">
        <v>1.6690403E-7</v>
      </c>
      <c r="BF686" s="328">
        <v>5.9537542000000004E-7</v>
      </c>
      <c r="BG686" s="328">
        <v>2.9201570000000002E-10</v>
      </c>
      <c r="BH686" s="329">
        <v>5.2792010999999997E-4</v>
      </c>
      <c r="BI686" s="329">
        <v>9.7969656000000001</v>
      </c>
      <c r="BJ686" s="328">
        <v>4.1017218000000001E-11</v>
      </c>
      <c r="BK686" s="328">
        <v>2.4942903000000001E-13</v>
      </c>
      <c r="BL686" s="328">
        <v>1.1159639999999999E-17</v>
      </c>
      <c r="BM686" s="41"/>
      <c r="BN686" s="111">
        <v>6.2304231000000002E-3</v>
      </c>
      <c r="BO686" s="111">
        <v>7.9611546999999998E-4</v>
      </c>
      <c r="BP686" s="111">
        <v>2.6397983000000002E-3</v>
      </c>
      <c r="BQ686" s="122">
        <v>2.6522041999999999E-5</v>
      </c>
      <c r="BR686" s="111">
        <v>9.2639874999999997E-4</v>
      </c>
      <c r="BS686" s="111">
        <v>1.0147548999999999E-4</v>
      </c>
      <c r="BT686" s="122">
        <v>2.9860614000000003E-7</v>
      </c>
      <c r="BU686" s="111">
        <v>1.5394892000000001E-4</v>
      </c>
      <c r="BV686" s="122">
        <v>1.0037712999999999E-5</v>
      </c>
      <c r="BW686" s="122">
        <v>1.7281792999999999E-5</v>
      </c>
      <c r="BX686" s="122">
        <v>1.462193E-6</v>
      </c>
      <c r="BY686" s="122">
        <v>2.0889286999999999E-7</v>
      </c>
      <c r="BZ686" s="122">
        <v>2.1545039000000001E-8</v>
      </c>
      <c r="CA686" s="111">
        <v>2.6288078999999999E-4</v>
      </c>
      <c r="CB686" s="111">
        <v>1.2908596999999999E-3</v>
      </c>
      <c r="CC686" s="122">
        <v>3.1069381E-6</v>
      </c>
      <c r="CD686" s="122">
        <v>5.8883204999999999E-9</v>
      </c>
      <c r="CE686" s="154"/>
      <c r="CF686" s="173"/>
      <c r="CG686" s="208" t="s">
        <v>695</v>
      </c>
      <c r="CH686" s="42"/>
      <c r="CI686" s="42"/>
      <c r="CK686" s="50"/>
      <c r="CL686" s="41"/>
      <c r="CM686" s="41"/>
      <c r="CN686" s="41"/>
      <c r="CO686" s="41"/>
      <c r="CP686" s="41"/>
      <c r="CQ686" s="41"/>
      <c r="CR686" s="41"/>
      <c r="CS686" s="41"/>
      <c r="CT686" s="41"/>
      <c r="CU686" s="41"/>
      <c r="CV686" s="41"/>
      <c r="CW686" s="41"/>
    </row>
    <row r="687" spans="1:103" ht="14.5" customHeight="1">
      <c r="A687" s="41" t="s">
        <v>11078</v>
      </c>
      <c r="B687" s="119" t="s">
        <v>10796</v>
      </c>
      <c r="C687" s="120" t="str">
        <f t="shared" si="280"/>
        <v>A.100.26.106</v>
      </c>
      <c r="D687" s="135" t="s">
        <v>936</v>
      </c>
      <c r="E687" s="119" t="s">
        <v>6570</v>
      </c>
      <c r="F687" s="118" t="str">
        <f t="shared" si="281"/>
        <v>Lanthanum</v>
      </c>
      <c r="G687" s="118">
        <f t="shared" si="282"/>
        <v>119.158337540405</v>
      </c>
      <c r="H687" s="118">
        <f t="shared" si="283"/>
        <v>0.34974305080000001</v>
      </c>
      <c r="I687" s="118">
        <f t="shared" si="284"/>
        <v>1.408894179</v>
      </c>
      <c r="J687" s="326">
        <f t="shared" si="285"/>
        <v>114.421586010605</v>
      </c>
      <c r="K687" s="118">
        <v>2.9781143000000001</v>
      </c>
      <c r="L687" s="118">
        <v>1.0570622999999999</v>
      </c>
      <c r="M687" s="118">
        <v>0.29849249999999999</v>
      </c>
      <c r="N687" s="118">
        <v>0.25058204000000001</v>
      </c>
      <c r="O687" s="118">
        <v>9.1136844999999994E-2</v>
      </c>
      <c r="P687" s="118">
        <v>1.7649669000000001E-3</v>
      </c>
      <c r="Q687" s="118">
        <v>6.2591989000000004E-3</v>
      </c>
      <c r="R687" s="118">
        <v>5.3339378999999999E-2</v>
      </c>
      <c r="S687" s="118">
        <v>114.39605</v>
      </c>
      <c r="T687" s="118">
        <v>1.8622360000000001E-2</v>
      </c>
      <c r="U687" s="118">
        <v>6.8450873000000002E-3</v>
      </c>
      <c r="V687" s="330">
        <v>6.6447730000000006E-5</v>
      </c>
      <c r="W687" s="330">
        <v>2.1155750000000001E-6</v>
      </c>
      <c r="X687" s="118">
        <v>0</v>
      </c>
      <c r="Y687" s="41"/>
      <c r="Z687" s="327">
        <f t="shared" si="286"/>
        <v>22.391836842105263</v>
      </c>
      <c r="AA687" s="41"/>
      <c r="AB687" s="111">
        <v>254.38748000000001</v>
      </c>
      <c r="AC687" s="111">
        <v>253.19381999999999</v>
      </c>
      <c r="AD687" s="111">
        <v>0.92802090999999998</v>
      </c>
      <c r="AE687" s="111">
        <v>0</v>
      </c>
      <c r="AF687" s="111">
        <v>6.9344732000000005E-4</v>
      </c>
      <c r="AG687" s="111">
        <v>1.2436473999999999E-2</v>
      </c>
      <c r="AH687" s="111">
        <v>0.25250952999999998</v>
      </c>
      <c r="AI687" s="41"/>
      <c r="AJ687" s="114">
        <v>0.78228319000000002</v>
      </c>
      <c r="AK687" s="114">
        <v>0.74025227999999998</v>
      </c>
      <c r="AL687" s="114">
        <v>2.5466696E-2</v>
      </c>
      <c r="AM687" s="114">
        <v>1.6564216999999999E-2</v>
      </c>
      <c r="AN687" s="113">
        <f t="shared" si="287"/>
        <v>4.4379632858599994E-5</v>
      </c>
      <c r="AO687" s="112">
        <f t="shared" si="288"/>
        <v>9.4181566472472652E-8</v>
      </c>
      <c r="AP687" s="112">
        <f t="shared" si="289"/>
        <v>2.3199183582900003</v>
      </c>
      <c r="AQ687" s="328">
        <v>2.0907260999999999E-5</v>
      </c>
      <c r="AR687" s="328">
        <v>6.3086337999999995E-8</v>
      </c>
      <c r="AS687" s="328">
        <v>1.7234157000000001E-12</v>
      </c>
      <c r="AT687" s="328">
        <v>1.9716422999999999E-9</v>
      </c>
      <c r="AU687" s="328">
        <v>4.7316081999999998E-11</v>
      </c>
      <c r="AV687" s="328">
        <v>3.726032E-8</v>
      </c>
      <c r="AW687" s="328">
        <v>2.3252596000000001E-5</v>
      </c>
      <c r="AX687" s="328">
        <v>5.3377406999999996E-9</v>
      </c>
      <c r="AY687" s="328">
        <v>2.5478257000000001E-8</v>
      </c>
      <c r="AZ687" s="328">
        <v>4.6780286999999997E-12</v>
      </c>
      <c r="BA687" s="328">
        <v>6.7670282999999997E-14</v>
      </c>
      <c r="BB687" s="328">
        <v>1.6779806E-10</v>
      </c>
      <c r="BC687" s="328">
        <v>1.1943762E-12</v>
      </c>
      <c r="BD687" s="328">
        <v>2.7750514E-12</v>
      </c>
      <c r="BE687" s="328">
        <v>3.9279643E-8</v>
      </c>
      <c r="BF687" s="328">
        <v>1.4117591999999999E-7</v>
      </c>
      <c r="BG687" s="328">
        <v>1.0074473E-10</v>
      </c>
      <c r="BH687" s="329">
        <v>1.3395829E-4</v>
      </c>
      <c r="BI687" s="329">
        <v>2.3197844000000001</v>
      </c>
      <c r="BJ687" s="328">
        <v>4.1017218000000001E-11</v>
      </c>
      <c r="BK687" s="328">
        <v>2.4942903000000001E-13</v>
      </c>
      <c r="BL687" s="328">
        <v>1.1159639999999999E-17</v>
      </c>
      <c r="BM687" s="41"/>
      <c r="BN687" s="111">
        <v>1.4723549E-3</v>
      </c>
      <c r="BO687" s="111">
        <v>1.8776589E-4</v>
      </c>
      <c r="BP687" s="111">
        <v>6.2434382000000005E-4</v>
      </c>
      <c r="BQ687" s="122">
        <v>6.2499476999999999E-6</v>
      </c>
      <c r="BR687" s="111">
        <v>2.1833818000000001E-4</v>
      </c>
      <c r="BS687" s="122">
        <v>2.3920284000000002E-5</v>
      </c>
      <c r="BT687" s="122">
        <v>7.0860125999999994E-8</v>
      </c>
      <c r="BU687" s="122">
        <v>3.6294504E-5</v>
      </c>
      <c r="BV687" s="122">
        <v>2.3684613000000001E-6</v>
      </c>
      <c r="BW687" s="122">
        <v>4.1417483E-6</v>
      </c>
      <c r="BX687" s="122">
        <v>3.4487103000000002E-7</v>
      </c>
      <c r="BY687" s="122">
        <v>7.0035526999999997E-8</v>
      </c>
      <c r="BZ687" s="122">
        <v>5.0852214E-9</v>
      </c>
      <c r="CA687" s="122">
        <v>6.2012532000000004E-5</v>
      </c>
      <c r="CB687" s="111">
        <v>3.0568345E-4</v>
      </c>
      <c r="CC687" s="122">
        <v>7.3930268000000004E-7</v>
      </c>
      <c r="CD687" s="122">
        <v>5.8883204999999999E-9</v>
      </c>
      <c r="CE687" s="154"/>
      <c r="CF687" s="173"/>
      <c r="CG687" s="208" t="s">
        <v>695</v>
      </c>
      <c r="CH687" s="42"/>
      <c r="CI687" s="42"/>
      <c r="CK687" s="50"/>
      <c r="CL687" s="41"/>
      <c r="CM687" s="41"/>
      <c r="CN687" s="41"/>
      <c r="CO687" s="41"/>
      <c r="CP687" s="41"/>
      <c r="CQ687" s="41"/>
      <c r="CR687" s="41"/>
      <c r="CS687" s="41"/>
      <c r="CT687" s="41"/>
      <c r="CU687" s="41"/>
      <c r="CV687" s="41"/>
      <c r="CW687" s="41"/>
    </row>
    <row r="688" spans="1:103" ht="14.5" customHeight="1">
      <c r="A688" s="41" t="s">
        <v>11075</v>
      </c>
      <c r="B688" s="119" t="s">
        <v>10796</v>
      </c>
      <c r="C688" s="120" t="str">
        <f t="shared" si="280"/>
        <v>A.100.26.107</v>
      </c>
      <c r="D688" s="135" t="s">
        <v>936</v>
      </c>
      <c r="E688" s="119" t="s">
        <v>6570</v>
      </c>
      <c r="F688" s="118" t="str">
        <f t="shared" si="281"/>
        <v>Mischmetal: Cerium 67%, lanthanum 20%, Neodimium 11%, rest 2%</v>
      </c>
      <c r="G688" s="118">
        <f t="shared" si="282"/>
        <v>129.559497328162</v>
      </c>
      <c r="H688" s="118">
        <f t="shared" si="283"/>
        <v>0.41548085430000004</v>
      </c>
      <c r="I688" s="118">
        <f t="shared" si="284"/>
        <v>1.6735019089999998</v>
      </c>
      <c r="J688" s="326">
        <f t="shared" si="285"/>
        <v>123.935133964862</v>
      </c>
      <c r="K688" s="118">
        <v>3.5353805999999999</v>
      </c>
      <c r="L688" s="118">
        <v>1.2555909999999999</v>
      </c>
      <c r="M688" s="118">
        <v>0.35454118000000001</v>
      </c>
      <c r="N688" s="118">
        <v>0.29768093000000001</v>
      </c>
      <c r="O688" s="118">
        <v>0.10829408</v>
      </c>
      <c r="P688" s="118">
        <v>2.0962832000000001E-3</v>
      </c>
      <c r="Q688" s="118">
        <v>7.4095610999999999E-3</v>
      </c>
      <c r="R688" s="118">
        <v>6.3369729E-2</v>
      </c>
      <c r="S688" s="118">
        <v>123.90844</v>
      </c>
      <c r="T688" s="118">
        <v>1.8498825999999999E-2</v>
      </c>
      <c r="U688" s="118">
        <v>8.1190371000000004E-3</v>
      </c>
      <c r="V688" s="330">
        <v>7.4000220999999994E-5</v>
      </c>
      <c r="W688" s="330">
        <v>2.1015410000000002E-6</v>
      </c>
      <c r="X688" s="118">
        <v>0</v>
      </c>
      <c r="Y688" s="41"/>
      <c r="Z688" s="327">
        <f t="shared" si="286"/>
        <v>26.581809022556389</v>
      </c>
      <c r="AA688" s="41"/>
      <c r="AB688" s="111">
        <v>301.90705000000003</v>
      </c>
      <c r="AC688" s="111">
        <v>300.49144000000001</v>
      </c>
      <c r="AD688" s="111">
        <v>1.1007363999999999</v>
      </c>
      <c r="AE688" s="111">
        <v>0</v>
      </c>
      <c r="AF688" s="111">
        <v>6.8884722000000002E-4</v>
      </c>
      <c r="AG688" s="111">
        <v>1.4543366E-2</v>
      </c>
      <c r="AH688" s="111">
        <v>0.29964344999999998</v>
      </c>
      <c r="AI688" s="41"/>
      <c r="AJ688" s="114">
        <v>0.92895148000000005</v>
      </c>
      <c r="AK688" s="114">
        <v>0.87905668000000003</v>
      </c>
      <c r="AL688" s="114">
        <v>3.0235965E-2</v>
      </c>
      <c r="AM688" s="114">
        <v>1.965884E-2</v>
      </c>
      <c r="AN688" s="113">
        <f t="shared" si="287"/>
        <v>5.270123974819399E-5</v>
      </c>
      <c r="AO688" s="112">
        <f t="shared" si="288"/>
        <v>1.1181939601584761E-7</v>
      </c>
      <c r="AP688" s="112">
        <f t="shared" si="289"/>
        <v>2.7533390155700004</v>
      </c>
      <c r="AQ688" s="328">
        <v>2.4819521999999999E-5</v>
      </c>
      <c r="AR688" s="328">
        <v>7.4891343000000006E-8</v>
      </c>
      <c r="AS688" s="328">
        <v>2.0459091E-12</v>
      </c>
      <c r="AT688" s="328">
        <v>2.3420826999999999E-9</v>
      </c>
      <c r="AU688" s="328">
        <v>5.6203369999999997E-11</v>
      </c>
      <c r="AV688" s="328">
        <v>4.4263692E-8</v>
      </c>
      <c r="AW688" s="328">
        <v>2.7620835000000001E-5</v>
      </c>
      <c r="AX688" s="328">
        <v>6.3408732999999996E-9</v>
      </c>
      <c r="AY688" s="328">
        <v>3.0263599E-8</v>
      </c>
      <c r="AZ688" s="328">
        <v>5.5517351000000003E-12</v>
      </c>
      <c r="BA688" s="328">
        <v>8.0164862000000004E-14</v>
      </c>
      <c r="BB688" s="328">
        <v>1.9941804E-10</v>
      </c>
      <c r="BC688" s="328">
        <v>1.3886186E-12</v>
      </c>
      <c r="BD688" s="328">
        <v>3.2918027000000001E-12</v>
      </c>
      <c r="BE688" s="328">
        <v>4.6679195000000003E-8</v>
      </c>
      <c r="BF688" s="328">
        <v>1.6750083E-7</v>
      </c>
      <c r="BG688" s="328">
        <v>1.1155666E-10</v>
      </c>
      <c r="BH688" s="329">
        <v>1.5671557000000001E-4</v>
      </c>
      <c r="BI688" s="329">
        <v>2.7531823000000002</v>
      </c>
      <c r="BJ688" s="328">
        <v>4.0745123999999998E-11</v>
      </c>
      <c r="BK688" s="328">
        <v>2.4777439999999998E-13</v>
      </c>
      <c r="BL688" s="328">
        <v>1.108561E-17</v>
      </c>
      <c r="BM688" s="41"/>
      <c r="BN688" s="111">
        <v>1.7481708999999999E-3</v>
      </c>
      <c r="BO688" s="111">
        <v>2.2303395E-4</v>
      </c>
      <c r="BP688" s="111">
        <v>7.4117137000000004E-4</v>
      </c>
      <c r="BQ688" s="122">
        <v>7.4252354000000002E-6</v>
      </c>
      <c r="BR688" s="111">
        <v>2.5938817000000002E-4</v>
      </c>
      <c r="BS688" s="122">
        <v>2.8416532999999998E-5</v>
      </c>
      <c r="BT688" s="122">
        <v>8.4059566E-8</v>
      </c>
      <c r="BU688" s="122">
        <v>4.3115453999999998E-5</v>
      </c>
      <c r="BV688" s="122">
        <v>2.8130645000000002E-6</v>
      </c>
      <c r="BW688" s="122">
        <v>4.9029497000000004E-6</v>
      </c>
      <c r="BX688" s="122">
        <v>4.0964585E-7</v>
      </c>
      <c r="BY688" s="122">
        <v>7.7905265999999994E-8</v>
      </c>
      <c r="BZ688" s="122">
        <v>6.0394195000000001E-9</v>
      </c>
      <c r="CA688" s="122">
        <v>7.3657440000000007E-5</v>
      </c>
      <c r="CB688" s="111">
        <v>3.6278674E-4</v>
      </c>
      <c r="CC688" s="122">
        <v>8.7650581E-7</v>
      </c>
      <c r="CD688" s="122">
        <v>5.8492592999999999E-9</v>
      </c>
      <c r="CE688" s="154"/>
      <c r="CF688" s="173"/>
      <c r="CG688" s="208" t="s">
        <v>695</v>
      </c>
      <c r="CH688" s="42"/>
      <c r="CI688" s="42"/>
      <c r="CK688" s="50"/>
      <c r="CL688" s="41"/>
      <c r="CM688" s="41"/>
      <c r="CN688" s="41"/>
      <c r="CO688" s="41"/>
      <c r="CP688" s="41"/>
      <c r="CQ688" s="41"/>
      <c r="CR688" s="41"/>
      <c r="CS688" s="41"/>
      <c r="CT688" s="41"/>
      <c r="CU688" s="41"/>
      <c r="CV688" s="41"/>
      <c r="CW688" s="41"/>
    </row>
    <row r="689" spans="1:101" ht="14.5" customHeight="1">
      <c r="A689" s="41" t="s">
        <v>11072</v>
      </c>
      <c r="B689" s="119" t="s">
        <v>10796</v>
      </c>
      <c r="C689" s="120" t="str">
        <f t="shared" si="280"/>
        <v>A.100.26.108</v>
      </c>
      <c r="D689" s="135" t="s">
        <v>936</v>
      </c>
      <c r="E689" s="119" t="s">
        <v>6570</v>
      </c>
      <c r="F689" s="118" t="str">
        <f t="shared" si="281"/>
        <v>Neodymium</v>
      </c>
      <c r="G689" s="118">
        <f t="shared" si="282"/>
        <v>221.95929332479599</v>
      </c>
      <c r="H689" s="118">
        <f t="shared" si="283"/>
        <v>0.55900440309999988</v>
      </c>
      <c r="I689" s="118">
        <f t="shared" si="284"/>
        <v>2.2512353309999997</v>
      </c>
      <c r="J689" s="326">
        <f t="shared" si="285"/>
        <v>214.396737290696</v>
      </c>
      <c r="K689" s="118">
        <v>4.7523163000000004</v>
      </c>
      <c r="L689" s="118">
        <v>1.6890502999999999</v>
      </c>
      <c r="M689" s="118">
        <v>0.47691682000000002</v>
      </c>
      <c r="N689" s="118">
        <v>0.40051070999999999</v>
      </c>
      <c r="O689" s="118">
        <v>0.14575005999999999</v>
      </c>
      <c r="P689" s="118">
        <v>2.8196835000000001E-3</v>
      </c>
      <c r="Q689" s="118">
        <v>9.9239496000000007E-3</v>
      </c>
      <c r="R689" s="118">
        <v>8.5268210999999997E-2</v>
      </c>
      <c r="S689" s="118">
        <v>214.36712</v>
      </c>
      <c r="T689" s="118">
        <v>1.8622360000000001E-2</v>
      </c>
      <c r="U689" s="118">
        <v>1.090179E-2</v>
      </c>
      <c r="V689" s="330">
        <v>9.1025120999999994E-5</v>
      </c>
      <c r="W689" s="330">
        <v>2.1155750000000001E-6</v>
      </c>
      <c r="X689" s="118">
        <v>0</v>
      </c>
      <c r="Y689" s="41"/>
      <c r="Z689" s="327">
        <f t="shared" si="286"/>
        <v>35.731701503759396</v>
      </c>
      <c r="AA689" s="41"/>
      <c r="AB689" s="111">
        <v>405.68727000000001</v>
      </c>
      <c r="AC689" s="111">
        <v>403.78681999999998</v>
      </c>
      <c r="AD689" s="111">
        <v>1.4780077</v>
      </c>
      <c r="AE689" s="111">
        <v>0</v>
      </c>
      <c r="AF689" s="111">
        <v>6.9344732000000005E-4</v>
      </c>
      <c r="AG689" s="111">
        <v>1.9168317000000001E-2</v>
      </c>
      <c r="AH689" s="111">
        <v>0.40258522000000002</v>
      </c>
      <c r="AI689" s="41"/>
      <c r="AJ689" s="114">
        <v>1.2492084999999999</v>
      </c>
      <c r="AK689" s="114">
        <v>1.1821406999999999</v>
      </c>
      <c r="AL689" s="114">
        <v>4.0650473999999999E-2</v>
      </c>
      <c r="AM689" s="114">
        <v>2.6417286000000002E-2</v>
      </c>
      <c r="AN689" s="113">
        <f t="shared" si="287"/>
        <v>7.087174725014E-5</v>
      </c>
      <c r="AO689" s="112">
        <f t="shared" si="288"/>
        <v>1.5033459584790962E-7</v>
      </c>
      <c r="AP689" s="112">
        <f t="shared" si="289"/>
        <v>3.6998999636900001</v>
      </c>
      <c r="AQ689" s="328">
        <v>3.3362952000000001E-5</v>
      </c>
      <c r="AR689" s="328">
        <v>1.0067061E-7</v>
      </c>
      <c r="AS689" s="328">
        <v>2.7501561999999999E-12</v>
      </c>
      <c r="AT689" s="328">
        <v>3.1508715E-9</v>
      </c>
      <c r="AU689" s="328">
        <v>7.5607421999999996E-11</v>
      </c>
      <c r="AV689" s="328">
        <v>5.9553973E-8</v>
      </c>
      <c r="AW689" s="328">
        <v>3.7158142999999997E-5</v>
      </c>
      <c r="AX689" s="328">
        <v>8.5310013999999992E-9</v>
      </c>
      <c r="AY689" s="328">
        <v>4.0711692999999999E-8</v>
      </c>
      <c r="AZ689" s="328">
        <v>7.4598795999999993E-12</v>
      </c>
      <c r="BA689" s="328">
        <v>1.0746831999999999E-13</v>
      </c>
      <c r="BB689" s="328">
        <v>2.6844432000000002E-10</v>
      </c>
      <c r="BC689" s="328">
        <v>1.8159857E-12</v>
      </c>
      <c r="BD689" s="328">
        <v>4.4205378999999997E-12</v>
      </c>
      <c r="BE689" s="328">
        <v>6.2832640999999999E-8</v>
      </c>
      <c r="BF689" s="328">
        <v>2.2499813999999999E-7</v>
      </c>
      <c r="BG689" s="328">
        <v>1.3604366E-10</v>
      </c>
      <c r="BH689" s="329">
        <v>2.0666369E-4</v>
      </c>
      <c r="BI689" s="329">
        <v>3.6996932999999999</v>
      </c>
      <c r="BJ689" s="328">
        <v>4.1017218000000001E-11</v>
      </c>
      <c r="BK689" s="328">
        <v>2.4942903000000001E-13</v>
      </c>
      <c r="BL689" s="328">
        <v>1.1159639999999999E-17</v>
      </c>
      <c r="BM689" s="41"/>
      <c r="BN689" s="111">
        <v>2.3504532999999998E-3</v>
      </c>
      <c r="BO689" s="111">
        <v>3.0003640999999999E-4</v>
      </c>
      <c r="BP689" s="111">
        <v>9.9629465E-4</v>
      </c>
      <c r="BQ689" s="122">
        <v>9.9911497000000002E-6</v>
      </c>
      <c r="BR689" s="111">
        <v>3.4901030000000002E-4</v>
      </c>
      <c r="BS689" s="122">
        <v>3.8233048000000003E-5</v>
      </c>
      <c r="BT689" s="122">
        <v>1.1289051E-7</v>
      </c>
      <c r="BU689" s="122">
        <v>5.8007551000000003E-5</v>
      </c>
      <c r="BV689" s="122">
        <v>3.7838167000000001E-6</v>
      </c>
      <c r="BW689" s="122">
        <v>6.5667351999999999E-6</v>
      </c>
      <c r="BX689" s="122">
        <v>5.5107208000000005E-7</v>
      </c>
      <c r="BY689" s="122">
        <v>9.5661559000000002E-8</v>
      </c>
      <c r="BZ689" s="122">
        <v>8.1228700999999993E-9</v>
      </c>
      <c r="CA689" s="122">
        <v>9.9082639000000006E-5</v>
      </c>
      <c r="CB689" s="111">
        <v>4.8749710000000002E-4</v>
      </c>
      <c r="CC689" s="122">
        <v>1.1762482999999999E-6</v>
      </c>
      <c r="CD689" s="122">
        <v>5.8883204999999999E-9</v>
      </c>
      <c r="CF689" s="173"/>
      <c r="CG689" s="208" t="s">
        <v>695</v>
      </c>
      <c r="CH689" s="42"/>
      <c r="CI689" s="42"/>
      <c r="CK689" s="50"/>
      <c r="CL689" s="41"/>
      <c r="CM689" s="41"/>
      <c r="CN689" s="41"/>
      <c r="CO689" s="41"/>
      <c r="CP689" s="41"/>
      <c r="CQ689" s="41"/>
      <c r="CR689" s="41"/>
      <c r="CS689" s="41"/>
      <c r="CT689" s="41"/>
      <c r="CU689" s="41"/>
      <c r="CV689" s="41"/>
      <c r="CW689" s="41"/>
    </row>
    <row r="690" spans="1:101" ht="14.5" customHeight="1">
      <c r="A690" s="41" t="s">
        <v>11069</v>
      </c>
      <c r="B690" s="119" t="s">
        <v>10796</v>
      </c>
      <c r="C690" s="120" t="str">
        <f t="shared" si="280"/>
        <v>A.100.26.109</v>
      </c>
      <c r="D690" s="135" t="s">
        <v>936</v>
      </c>
      <c r="E690" s="119" t="s">
        <v>6570</v>
      </c>
      <c r="F690" s="118" t="str">
        <f t="shared" si="281"/>
        <v>Praseodymium</v>
      </c>
      <c r="G690" s="118">
        <f t="shared" si="282"/>
        <v>109.71780045601299</v>
      </c>
      <c r="H690" s="118">
        <f t="shared" si="283"/>
        <v>0.61091419359999999</v>
      </c>
      <c r="I690" s="118">
        <f t="shared" si="284"/>
        <v>2.460188161</v>
      </c>
      <c r="J690" s="326">
        <f t="shared" si="285"/>
        <v>101.454269701413</v>
      </c>
      <c r="K690" s="118">
        <v>5.1924283999999998</v>
      </c>
      <c r="L690" s="118">
        <v>1.8458224999999999</v>
      </c>
      <c r="M690" s="118">
        <v>0.52117712000000005</v>
      </c>
      <c r="N690" s="118">
        <v>0.43770231999999998</v>
      </c>
      <c r="O690" s="118">
        <v>0.15929752</v>
      </c>
      <c r="P690" s="118">
        <v>3.0813186000000002E-3</v>
      </c>
      <c r="Q690" s="118">
        <v>1.0833035E-2</v>
      </c>
      <c r="R690" s="118">
        <v>9.3188541E-2</v>
      </c>
      <c r="S690" s="118">
        <v>101.42364000000001</v>
      </c>
      <c r="T690" s="118">
        <v>1.8622360000000001E-2</v>
      </c>
      <c r="U690" s="118">
        <v>1.1908103999999999E-2</v>
      </c>
      <c r="V690" s="330">
        <v>9.7121838000000006E-5</v>
      </c>
      <c r="W690" s="330">
        <v>2.1155750000000001E-6</v>
      </c>
      <c r="X690" s="118">
        <v>0</v>
      </c>
      <c r="Y690" s="41"/>
      <c r="Z690" s="327">
        <f t="shared" si="286"/>
        <v>39.04081503759398</v>
      </c>
      <c r="AA690" s="41"/>
      <c r="AB690" s="111">
        <v>443.21899999999999</v>
      </c>
      <c r="AC690" s="111">
        <v>441.14321999999999</v>
      </c>
      <c r="AD690" s="111">
        <v>1.6144385999999999</v>
      </c>
      <c r="AE690" s="111">
        <v>0</v>
      </c>
      <c r="AF690" s="111">
        <v>6.9344732000000005E-4</v>
      </c>
      <c r="AG690" s="111">
        <v>2.0838232000000002E-2</v>
      </c>
      <c r="AH690" s="111">
        <v>0.43981330000000002</v>
      </c>
      <c r="AI690" s="41"/>
      <c r="AJ690" s="114">
        <v>1.3650348999999999</v>
      </c>
      <c r="AK690" s="114">
        <v>1.2917565</v>
      </c>
      <c r="AL690" s="114">
        <v>4.4416992000000002E-2</v>
      </c>
      <c r="AM690" s="114">
        <v>2.8861458E-2</v>
      </c>
      <c r="AN690" s="113">
        <f t="shared" si="287"/>
        <v>7.7443433712147004E-5</v>
      </c>
      <c r="AO690" s="112">
        <f t="shared" si="288"/>
        <v>1.6426402931759963E-7</v>
      </c>
      <c r="AP690" s="112">
        <f t="shared" si="289"/>
        <v>4.0422210991400007</v>
      </c>
      <c r="AQ690" s="328">
        <v>3.6452735E-5</v>
      </c>
      <c r="AR690" s="328">
        <v>1.0999384E-7</v>
      </c>
      <c r="AS690" s="328">
        <v>3.0048515000000001E-12</v>
      </c>
      <c r="AT690" s="328">
        <v>3.4433934999999999E-9</v>
      </c>
      <c r="AU690" s="328">
        <v>8.2625428999999995E-11</v>
      </c>
      <c r="AV690" s="328">
        <v>6.5084180999999997E-8</v>
      </c>
      <c r="AW690" s="328">
        <v>4.0607581000000002E-5</v>
      </c>
      <c r="AX690" s="328">
        <v>9.3231279999999996E-9</v>
      </c>
      <c r="AY690" s="328">
        <v>4.449053E-8</v>
      </c>
      <c r="AZ690" s="328">
        <v>8.1499510999999999E-12</v>
      </c>
      <c r="BA690" s="328">
        <v>1.1734070999999999E-13</v>
      </c>
      <c r="BB690" s="328">
        <v>2.9341083999999999E-10</v>
      </c>
      <c r="BC690" s="328">
        <v>1.9701835E-12</v>
      </c>
      <c r="BD690" s="328">
        <v>4.8287206E-12</v>
      </c>
      <c r="BE690" s="328">
        <v>6.8675245E-8</v>
      </c>
      <c r="BF690" s="328">
        <v>2.4579125000000001E-7</v>
      </c>
      <c r="BG690" s="328">
        <v>1.4479998999999999E-10</v>
      </c>
      <c r="BH690" s="329">
        <v>2.2469914000000001E-4</v>
      </c>
      <c r="BI690" s="329">
        <v>4.0419964000000004</v>
      </c>
      <c r="BJ690" s="328">
        <v>4.1017218000000001E-11</v>
      </c>
      <c r="BK690" s="328">
        <v>2.4942903000000001E-13</v>
      </c>
      <c r="BL690" s="328">
        <v>1.1159639999999999E-17</v>
      </c>
      <c r="BM690" s="41"/>
      <c r="BN690" s="111">
        <v>2.5682762E-3</v>
      </c>
      <c r="BO690" s="111">
        <v>3.2788646E-4</v>
      </c>
      <c r="BP690" s="111">
        <v>1.0885615E-3</v>
      </c>
      <c r="BQ690" s="122">
        <v>1.09192E-5</v>
      </c>
      <c r="BR690" s="111">
        <v>3.8142508999999998E-4</v>
      </c>
      <c r="BS690" s="122">
        <v>4.1783501E-5</v>
      </c>
      <c r="BT690" s="122">
        <v>1.2331664999999999E-7</v>
      </c>
      <c r="BU690" s="122">
        <v>6.3393734000000002E-5</v>
      </c>
      <c r="BV690" s="122">
        <v>4.1349126E-6</v>
      </c>
      <c r="BW690" s="122">
        <v>7.1682823000000002E-6</v>
      </c>
      <c r="BX690" s="122">
        <v>6.0222271999999997E-7</v>
      </c>
      <c r="BY690" s="122">
        <v>1.020184E-7</v>
      </c>
      <c r="BZ690" s="122">
        <v>8.8763953999999999E-9</v>
      </c>
      <c r="CA690" s="111">
        <v>1.0827832E-4</v>
      </c>
      <c r="CB690" s="111">
        <v>5.3259816000000002E-4</v>
      </c>
      <c r="CC690" s="122">
        <v>1.2846379E-6</v>
      </c>
      <c r="CD690" s="122">
        <v>5.8883204999999999E-9</v>
      </c>
      <c r="CE690" s="154"/>
      <c r="CF690" s="173"/>
      <c r="CG690" s="208" t="s">
        <v>695</v>
      </c>
      <c r="CH690" s="42"/>
      <c r="CI690" s="42"/>
      <c r="CK690" s="50"/>
      <c r="CL690" s="41"/>
      <c r="CM690" s="41"/>
      <c r="CN690" s="41"/>
      <c r="CO690" s="41"/>
      <c r="CP690" s="41"/>
      <c r="CQ690" s="41"/>
      <c r="CR690" s="41"/>
      <c r="CS690" s="41"/>
      <c r="CT690" s="41"/>
      <c r="CU690" s="41"/>
      <c r="CV690" s="41"/>
      <c r="CW690" s="41"/>
    </row>
    <row r="691" spans="1:101" ht="14.5" customHeight="1">
      <c r="A691" s="41" t="s">
        <v>11066</v>
      </c>
      <c r="B691" s="119" t="s">
        <v>10796</v>
      </c>
      <c r="C691" s="120" t="str">
        <f t="shared" si="280"/>
        <v>A.100.26.110</v>
      </c>
      <c r="D691" s="135" t="s">
        <v>936</v>
      </c>
      <c r="E691" s="119" t="s">
        <v>6570</v>
      </c>
      <c r="F691" s="118" t="str">
        <f t="shared" si="281"/>
        <v>Samarium</v>
      </c>
      <c r="G691" s="118">
        <f t="shared" si="282"/>
        <v>144.43938677718501</v>
      </c>
      <c r="H691" s="118">
        <f t="shared" si="283"/>
        <v>1.8827040772000001</v>
      </c>
      <c r="I691" s="118">
        <f t="shared" si="284"/>
        <v>7.57953294</v>
      </c>
      <c r="J691" s="326">
        <f t="shared" si="285"/>
        <v>119.00197375998499</v>
      </c>
      <c r="K691" s="118">
        <v>15.975175999999999</v>
      </c>
      <c r="L691" s="118">
        <v>5.6867419000000003</v>
      </c>
      <c r="M691" s="118">
        <v>1.6055543999999999</v>
      </c>
      <c r="N691" s="118">
        <v>1.3488967000000001</v>
      </c>
      <c r="O691" s="118">
        <v>0.49121037000000001</v>
      </c>
      <c r="P691" s="118">
        <v>9.4913792000000004E-3</v>
      </c>
      <c r="Q691" s="118">
        <v>3.3105627999999998E-2</v>
      </c>
      <c r="R691" s="118">
        <v>0.28723663999999999</v>
      </c>
      <c r="S691" s="118">
        <v>118.94654</v>
      </c>
      <c r="T691" s="118">
        <v>1.8622360000000001E-2</v>
      </c>
      <c r="U691" s="118">
        <v>3.6562793000000003E-2</v>
      </c>
      <c r="V691" s="118">
        <v>2.4649140999999998E-4</v>
      </c>
      <c r="W691" s="330">
        <v>2.1155750000000001E-6</v>
      </c>
      <c r="X691" s="118">
        <v>0</v>
      </c>
      <c r="Y691" s="41"/>
      <c r="Z691" s="327">
        <f t="shared" si="286"/>
        <v>120.11410526315788</v>
      </c>
      <c r="AA691" s="41"/>
      <c r="AB691" s="111">
        <v>1362.7464</v>
      </c>
      <c r="AC691" s="111">
        <v>1356.3751</v>
      </c>
      <c r="AD691" s="111">
        <v>4.9569939999999999</v>
      </c>
      <c r="AE691" s="111">
        <v>0</v>
      </c>
      <c r="AF691" s="111">
        <v>6.9344732000000005E-4</v>
      </c>
      <c r="AG691" s="111">
        <v>6.1751138999999997E-2</v>
      </c>
      <c r="AH691" s="111">
        <v>1.3519011999999999</v>
      </c>
      <c r="AI691" s="41"/>
      <c r="AJ691" s="114">
        <v>4.2027824999999996</v>
      </c>
      <c r="AK691" s="114">
        <v>3.9773421999999998</v>
      </c>
      <c r="AL691" s="114">
        <v>0.1366967</v>
      </c>
      <c r="AM691" s="114">
        <v>8.8743678000000006E-2</v>
      </c>
      <c r="AN691" s="113">
        <f t="shared" si="287"/>
        <v>2.3844977156581802E-4</v>
      </c>
      <c r="AO691" s="112">
        <f t="shared" si="288"/>
        <v>5.0553512989945965E-7</v>
      </c>
      <c r="AP691" s="112">
        <f t="shared" si="289"/>
        <v>12.429086567619999</v>
      </c>
      <c r="AQ691" s="329">
        <v>1.1215244E-4</v>
      </c>
      <c r="AR691" s="328">
        <v>3.3841294999999998E-7</v>
      </c>
      <c r="AS691" s="328">
        <v>9.2448865000000002E-12</v>
      </c>
      <c r="AT691" s="328">
        <v>1.0610182E-8</v>
      </c>
      <c r="AU691" s="328">
        <v>2.5456659999999998E-10</v>
      </c>
      <c r="AV691" s="328">
        <v>2.0057429E-7</v>
      </c>
      <c r="AW691" s="329">
        <v>1.2511881000000001E-4</v>
      </c>
      <c r="AX691" s="328">
        <v>2.8730232000000001E-8</v>
      </c>
      <c r="AY691" s="328">
        <v>1.3707204000000001E-7</v>
      </c>
      <c r="AZ691" s="328">
        <v>2.5056703999999999E-11</v>
      </c>
      <c r="BA691" s="328">
        <v>3.5921406999999998E-13</v>
      </c>
      <c r="BB691" s="328">
        <v>9.0509049000000004E-10</v>
      </c>
      <c r="BC691" s="328">
        <v>5.7480277E-12</v>
      </c>
      <c r="BD691" s="328">
        <v>1.4829197000000001E-11</v>
      </c>
      <c r="BE691" s="328">
        <v>2.1181905E-7</v>
      </c>
      <c r="BF691" s="328">
        <v>7.5522246000000004E-7</v>
      </c>
      <c r="BG691" s="328">
        <v>3.5932993999999998E-10</v>
      </c>
      <c r="BH691" s="329">
        <v>6.6656761999999998E-4</v>
      </c>
      <c r="BI691" s="329">
        <v>12.428419999999999</v>
      </c>
      <c r="BJ691" s="328">
        <v>4.1017218000000001E-11</v>
      </c>
      <c r="BK691" s="328">
        <v>2.4942903000000001E-13</v>
      </c>
      <c r="BL691" s="328">
        <v>1.1159639999999999E-17</v>
      </c>
      <c r="BM691" s="41"/>
      <c r="BN691" s="111">
        <v>7.9049363999999997E-3</v>
      </c>
      <c r="BO691" s="111">
        <v>1.0102126999999999E-3</v>
      </c>
      <c r="BP691" s="111">
        <v>3.3490998999999998E-3</v>
      </c>
      <c r="BQ691" s="122">
        <v>3.3656426999999999E-5</v>
      </c>
      <c r="BR691" s="111">
        <v>1.1755875E-3</v>
      </c>
      <c r="BS691" s="111">
        <v>1.287696E-4</v>
      </c>
      <c r="BT691" s="122">
        <v>3.7875709000000002E-7</v>
      </c>
      <c r="BU691" s="111">
        <v>1.9535519999999999E-4</v>
      </c>
      <c r="BV691" s="122">
        <v>1.2736763E-5</v>
      </c>
      <c r="BW691" s="122">
        <v>2.1906187000000002E-5</v>
      </c>
      <c r="BX691" s="122">
        <v>1.8554136000000001E-6</v>
      </c>
      <c r="BY691" s="122">
        <v>2.5776111E-7</v>
      </c>
      <c r="BZ691" s="122">
        <v>2.7337764000000001E-8</v>
      </c>
      <c r="CA691" s="111">
        <v>3.3357261999999999E-4</v>
      </c>
      <c r="CB691" s="111">
        <v>1.6375741E-3</v>
      </c>
      <c r="CC691" s="122">
        <v>3.9401831000000001E-6</v>
      </c>
      <c r="CD691" s="122">
        <v>5.8883204999999999E-9</v>
      </c>
      <c r="CE691" s="154"/>
      <c r="CF691" s="173"/>
      <c r="CG691" s="208" t="s">
        <v>695</v>
      </c>
      <c r="CH691" s="42"/>
      <c r="CI691" s="42"/>
      <c r="CK691" s="50"/>
      <c r="CL691" s="41"/>
      <c r="CM691" s="41"/>
      <c r="CN691" s="41"/>
      <c r="CO691" s="41"/>
      <c r="CP691" s="41"/>
      <c r="CQ691" s="41"/>
      <c r="CR691" s="41"/>
      <c r="CS691" s="41"/>
      <c r="CT691" s="41"/>
      <c r="CU691" s="41"/>
      <c r="CV691" s="41"/>
      <c r="CW691" s="41"/>
    </row>
    <row r="692" spans="1:101" ht="14.5" customHeight="1">
      <c r="A692" s="41" t="s">
        <v>11063</v>
      </c>
      <c r="B692" s="119" t="s">
        <v>10796</v>
      </c>
      <c r="C692" s="120" t="str">
        <f t="shared" si="280"/>
        <v>A.100.26.111</v>
      </c>
      <c r="D692" s="135" t="s">
        <v>936</v>
      </c>
      <c r="E692" s="119" t="s">
        <v>6570</v>
      </c>
      <c r="F692" s="118" t="str">
        <f t="shared" si="281"/>
        <v>Scandium</v>
      </c>
      <c r="G692" s="118">
        <f t="shared" si="282"/>
        <v>3540.1349311292938</v>
      </c>
      <c r="H692" s="118">
        <f t="shared" si="283"/>
        <v>0.13765909959000003</v>
      </c>
      <c r="I692" s="118">
        <f t="shared" si="284"/>
        <v>0.55519114899999999</v>
      </c>
      <c r="J692" s="326">
        <f t="shared" si="285"/>
        <v>3538.2620996807041</v>
      </c>
      <c r="K692" s="118">
        <v>1.1799812000000001</v>
      </c>
      <c r="L692" s="118">
        <v>0.41654975</v>
      </c>
      <c r="M692" s="118">
        <v>0.11766152000000001</v>
      </c>
      <c r="N692" s="118">
        <v>9.8631069000000002E-2</v>
      </c>
      <c r="O692" s="118">
        <v>3.5786989999999998E-2</v>
      </c>
      <c r="P692" s="118">
        <v>6.9602388999999995E-4</v>
      </c>
      <c r="Q692" s="118">
        <v>2.5450167E-3</v>
      </c>
      <c r="R692" s="118">
        <v>2.0979879E-2</v>
      </c>
      <c r="S692" s="118">
        <v>3538.2406999999998</v>
      </c>
      <c r="T692" s="118">
        <v>1.8622360000000001E-2</v>
      </c>
      <c r="U692" s="118">
        <v>2.7336663000000001E-3</v>
      </c>
      <c r="V692" s="330">
        <v>4.1538829000000002E-5</v>
      </c>
      <c r="W692" s="330">
        <v>2.1155750000000001E-6</v>
      </c>
      <c r="X692" s="118">
        <v>0</v>
      </c>
      <c r="Y692" s="41"/>
      <c r="Z692" s="327">
        <f t="shared" si="286"/>
        <v>8.8720390977443611</v>
      </c>
      <c r="AA692" s="41"/>
      <c r="AB692" s="111">
        <v>101.04689</v>
      </c>
      <c r="AC692" s="111">
        <v>100.56956</v>
      </c>
      <c r="AD692" s="111">
        <v>0.37061568</v>
      </c>
      <c r="AE692" s="111">
        <v>0</v>
      </c>
      <c r="AF692" s="111">
        <v>6.9344732000000005E-4</v>
      </c>
      <c r="AG692" s="111">
        <v>5.6138298000000001E-3</v>
      </c>
      <c r="AH692" s="111">
        <v>0.10040955999999999</v>
      </c>
      <c r="AI692" s="41"/>
      <c r="AJ692" s="114">
        <v>0.30905981999999999</v>
      </c>
      <c r="AK692" s="114">
        <v>0.29240346</v>
      </c>
      <c r="AL692" s="114">
        <v>1.0078113E-2</v>
      </c>
      <c r="AM692" s="114">
        <v>6.5782458000000002E-3</v>
      </c>
      <c r="AN692" s="113">
        <f t="shared" si="287"/>
        <v>1.7530183447545996E-5</v>
      </c>
      <c r="AO692" s="112">
        <f t="shared" si="288"/>
        <v>3.7271127111051645E-8</v>
      </c>
      <c r="AP692" s="112">
        <f t="shared" si="289"/>
        <v>0.92132293221799999</v>
      </c>
      <c r="AQ692" s="328">
        <v>8.2835627000000004E-6</v>
      </c>
      <c r="AR692" s="328">
        <v>2.4995119000000001E-8</v>
      </c>
      <c r="AS692" s="328">
        <v>6.8282623000000001E-13</v>
      </c>
      <c r="AT692" s="328">
        <v>7.7650719000000003E-10</v>
      </c>
      <c r="AU692" s="328">
        <v>1.8643137999999999E-11</v>
      </c>
      <c r="AV692" s="328">
        <v>1.4665962E-8</v>
      </c>
      <c r="AW692" s="328">
        <v>9.1594866000000007E-6</v>
      </c>
      <c r="AX692" s="328">
        <v>2.1014081999999999E-9</v>
      </c>
      <c r="AY692" s="328">
        <v>1.0039345999999999E-8</v>
      </c>
      <c r="AZ692" s="328">
        <v>1.8586552000000001E-12</v>
      </c>
      <c r="BA692" s="328">
        <v>2.7335431999999999E-14</v>
      </c>
      <c r="BB692" s="328">
        <v>6.5794232999999994E-11</v>
      </c>
      <c r="BC692" s="328">
        <v>5.6438209999999996E-13</v>
      </c>
      <c r="BD692" s="328">
        <v>1.1073699000000001E-12</v>
      </c>
      <c r="BE692" s="328">
        <v>1.5408952E-8</v>
      </c>
      <c r="BF692" s="328">
        <v>5.6223066000000001E-8</v>
      </c>
      <c r="BG692" s="328">
        <v>6.4969669000000006E-11</v>
      </c>
      <c r="BH692" s="328">
        <v>6.0272217999999998E-5</v>
      </c>
      <c r="BI692" s="329">
        <v>0.92126266000000001</v>
      </c>
      <c r="BJ692" s="328">
        <v>4.1017218000000001E-11</v>
      </c>
      <c r="BK692" s="328">
        <v>2.4942903000000001E-13</v>
      </c>
      <c r="BL692" s="328">
        <v>1.1159639999999999E-17</v>
      </c>
      <c r="BM692" s="41"/>
      <c r="BN692" s="111">
        <v>5.8241230999999999E-4</v>
      </c>
      <c r="BO692" s="122">
        <v>7.3981016999999995E-5</v>
      </c>
      <c r="BP692" s="111">
        <v>2.4737598999999998E-4</v>
      </c>
      <c r="BQ692" s="122">
        <v>2.4582830999999999E-6</v>
      </c>
      <c r="BR692" s="122">
        <v>8.5903499000000006E-5</v>
      </c>
      <c r="BS692" s="122">
        <v>9.4144645000000006E-6</v>
      </c>
      <c r="BT692" s="122">
        <v>2.8262824E-8</v>
      </c>
      <c r="BU692" s="122">
        <v>1.4288582999999999E-5</v>
      </c>
      <c r="BV692" s="122">
        <v>9.3401505000000004E-7</v>
      </c>
      <c r="BW692" s="122">
        <v>1.6840524E-6</v>
      </c>
      <c r="BX692" s="122">
        <v>1.3588865999999999E-7</v>
      </c>
      <c r="BY692" s="122">
        <v>4.4063841000000002E-8</v>
      </c>
      <c r="BZ692" s="122">
        <v>2.0065997E-9</v>
      </c>
      <c r="CA692" s="122">
        <v>2.4442409999999999E-5</v>
      </c>
      <c r="CB692" s="111">
        <v>1.2141743E-4</v>
      </c>
      <c r="CC692" s="122">
        <v>2.9646340999999998E-7</v>
      </c>
      <c r="CD692" s="122">
        <v>5.8883204999999999E-9</v>
      </c>
      <c r="CE692" s="154"/>
      <c r="CF692" s="173"/>
      <c r="CG692" s="208" t="s">
        <v>695</v>
      </c>
      <c r="CH692" s="42"/>
      <c r="CI692" s="42"/>
      <c r="CK692" s="50"/>
      <c r="CL692" s="41"/>
      <c r="CM692" s="41"/>
      <c r="CN692" s="41"/>
      <c r="CO692" s="41"/>
      <c r="CP692" s="41"/>
      <c r="CQ692" s="41"/>
      <c r="CR692" s="41"/>
      <c r="CS692" s="41"/>
      <c r="CT692" s="41"/>
      <c r="CU692" s="41"/>
      <c r="CV692" s="41"/>
      <c r="CW692" s="41"/>
    </row>
    <row r="693" spans="1:101" ht="14.5" customHeight="1">
      <c r="A693" s="41" t="s">
        <v>11060</v>
      </c>
      <c r="B693" s="119" t="s">
        <v>10796</v>
      </c>
      <c r="C693" s="120" t="str">
        <f t="shared" si="280"/>
        <v>A.100.26.112</v>
      </c>
      <c r="D693" s="135" t="s">
        <v>936</v>
      </c>
      <c r="E693" s="119" t="s">
        <v>6570</v>
      </c>
      <c r="F693" s="118" t="str">
        <f t="shared" si="281"/>
        <v>Terbium</v>
      </c>
      <c r="G693" s="118">
        <f t="shared" si="282"/>
        <v>1565.5800296354748</v>
      </c>
      <c r="H693" s="118">
        <f t="shared" si="283"/>
        <v>9.4420676839999977</v>
      </c>
      <c r="I693" s="118">
        <f t="shared" si="284"/>
        <v>38.008291899999996</v>
      </c>
      <c r="J693" s="326">
        <f t="shared" si="285"/>
        <v>1438.063166051475</v>
      </c>
      <c r="K693" s="118">
        <v>80.066503999999995</v>
      </c>
      <c r="L693" s="118">
        <v>28.516697000000001</v>
      </c>
      <c r="M693" s="118">
        <v>8.0509600999999993</v>
      </c>
      <c r="N693" s="118">
        <v>6.7649248000000002</v>
      </c>
      <c r="O693" s="118">
        <v>2.4640597</v>
      </c>
      <c r="P693" s="118">
        <v>4.7591993999999999E-2</v>
      </c>
      <c r="Q693" s="118">
        <v>0.16549119000000001</v>
      </c>
      <c r="R693" s="118">
        <v>1.4406348</v>
      </c>
      <c r="S693" s="118">
        <v>1437.8603000000001</v>
      </c>
      <c r="T693" s="118">
        <v>1.8622360000000001E-2</v>
      </c>
      <c r="U693" s="118">
        <v>0.18310725</v>
      </c>
      <c r="V693" s="118">
        <v>1.1343258999999999E-3</v>
      </c>
      <c r="W693" s="330">
        <v>2.1155750000000001E-6</v>
      </c>
      <c r="X693" s="118">
        <v>0</v>
      </c>
      <c r="Y693" s="41"/>
      <c r="Z693" s="327">
        <f t="shared" si="286"/>
        <v>602.00378947368415</v>
      </c>
      <c r="AA693" s="41"/>
      <c r="AB693" s="111">
        <v>6828.3049000000001</v>
      </c>
      <c r="AC693" s="111">
        <v>6796.4013000000004</v>
      </c>
      <c r="AD693" s="111">
        <v>24.824733999999999</v>
      </c>
      <c r="AE693" s="111">
        <v>0</v>
      </c>
      <c r="AF693" s="111">
        <v>6.9344732000000005E-4</v>
      </c>
      <c r="AG693" s="111">
        <v>0.30493245000000002</v>
      </c>
      <c r="AH693" s="111">
        <v>6.7732400999999998</v>
      </c>
      <c r="AI693" s="41"/>
      <c r="AJ693" s="114">
        <v>21.070007</v>
      </c>
      <c r="AK693" s="114">
        <v>19.940135000000001</v>
      </c>
      <c r="AL693" s="114">
        <v>0.68519598000000004</v>
      </c>
      <c r="AM693" s="114">
        <v>0.44467625999999999</v>
      </c>
      <c r="AN693" s="113">
        <f t="shared" si="287"/>
        <v>1.195451704676018E-3</v>
      </c>
      <c r="AO693" s="112">
        <f t="shared" si="288"/>
        <v>2.53400876255489E-6</v>
      </c>
      <c r="AP693" s="112">
        <f t="shared" si="289"/>
        <v>62.279587979699997</v>
      </c>
      <c r="AQ693" s="329">
        <v>5.6210220000000005E-4</v>
      </c>
      <c r="AR693" s="328">
        <v>1.6961082E-6</v>
      </c>
      <c r="AS693" s="328">
        <v>4.6334891000000002E-11</v>
      </c>
      <c r="AT693" s="328">
        <v>5.3208695000000002E-8</v>
      </c>
      <c r="AU693" s="328">
        <v>1.2765638E-9</v>
      </c>
      <c r="AV693" s="328">
        <v>1.0059108999999999E-6</v>
      </c>
      <c r="AW693" s="329">
        <v>6.2744319999999995E-4</v>
      </c>
      <c r="AX693" s="328">
        <v>1.4408368000000001E-7</v>
      </c>
      <c r="AY693" s="328">
        <v>6.8736517000000005E-7</v>
      </c>
      <c r="AZ693" s="328">
        <v>1.2554837E-10</v>
      </c>
      <c r="BA693" s="328">
        <v>1.7968796999999999E-12</v>
      </c>
      <c r="BB693" s="328">
        <v>4.5408394E-9</v>
      </c>
      <c r="BC693" s="328">
        <v>2.8203070999999999E-11</v>
      </c>
      <c r="BD693" s="328">
        <v>7.4270802999999997E-11</v>
      </c>
      <c r="BE693" s="328">
        <v>1.0626483000000001E-6</v>
      </c>
      <c r="BF693" s="328">
        <v>3.7832191999999998E-6</v>
      </c>
      <c r="BG693" s="328">
        <v>1.6344696999999999E-9</v>
      </c>
      <c r="BH693" s="329">
        <v>3.2929796999999999E-3</v>
      </c>
      <c r="BI693" s="329">
        <v>62.276294999999998</v>
      </c>
      <c r="BJ693" s="328">
        <v>4.1017218000000001E-11</v>
      </c>
      <c r="BK693" s="328">
        <v>2.4942903000000001E-13</v>
      </c>
      <c r="BL693" s="328">
        <v>1.1159639999999999E-17</v>
      </c>
      <c r="BM693" s="41"/>
      <c r="BN693" s="111">
        <v>3.9625391000000003E-2</v>
      </c>
      <c r="BO693" s="111">
        <v>5.0658765999999997E-3</v>
      </c>
      <c r="BP693" s="111">
        <v>1.6785463E-2</v>
      </c>
      <c r="BQ693" s="111">
        <v>1.6880372E-4</v>
      </c>
      <c r="BR693" s="111">
        <v>5.8959913000000003E-3</v>
      </c>
      <c r="BS693" s="111">
        <v>6.4580433000000002E-4</v>
      </c>
      <c r="BT693" s="122">
        <v>1.8970638E-6</v>
      </c>
      <c r="BU693" s="111">
        <v>9.797179899999999E-4</v>
      </c>
      <c r="BV693" s="122">
        <v>6.3865105999999996E-5</v>
      </c>
      <c r="BW693" s="111">
        <v>1.0950649E-4</v>
      </c>
      <c r="BX693" s="122">
        <v>9.3042268000000004E-6</v>
      </c>
      <c r="BY693" s="122">
        <v>1.1834766999999999E-6</v>
      </c>
      <c r="BZ693" s="122">
        <v>1.3706988000000001E-7</v>
      </c>
      <c r="CA693" s="111">
        <v>1.6726943000000001E-3</v>
      </c>
      <c r="CB693" s="111">
        <v>8.2054160999999997E-3</v>
      </c>
      <c r="CC693" s="122">
        <v>1.9724418999999999E-5</v>
      </c>
      <c r="CD693" s="122">
        <v>5.8883204999999999E-9</v>
      </c>
      <c r="CE693" s="154"/>
      <c r="CF693" s="173"/>
      <c r="CG693" s="208" t="s">
        <v>695</v>
      </c>
      <c r="CH693" s="42"/>
      <c r="CI693" s="42"/>
      <c r="CK693" s="50"/>
      <c r="CL693" s="41"/>
      <c r="CM693" s="41"/>
      <c r="CN693" s="41"/>
      <c r="CO693" s="41"/>
      <c r="CP693" s="41"/>
      <c r="CQ693" s="41"/>
      <c r="CR693" s="41"/>
      <c r="CS693" s="41"/>
      <c r="CT693" s="41"/>
      <c r="CU693" s="41"/>
      <c r="CV693" s="41"/>
      <c r="CW693" s="41"/>
    </row>
    <row r="694" spans="1:101" ht="14.5" customHeight="1">
      <c r="A694" s="41" t="s">
        <v>11057</v>
      </c>
      <c r="B694" s="119" t="s">
        <v>10796</v>
      </c>
      <c r="C694" s="120" t="str">
        <f t="shared" si="280"/>
        <v>A.100.26.113</v>
      </c>
      <c r="D694" s="135" t="s">
        <v>936</v>
      </c>
      <c r="E694" s="119" t="s">
        <v>6570</v>
      </c>
      <c r="F694" s="118" t="str">
        <f t="shared" si="281"/>
        <v>Ytterbium</v>
      </c>
      <c r="G694" s="118">
        <f t="shared" si="282"/>
        <v>120.20767380089501</v>
      </c>
      <c r="H694" s="118">
        <f t="shared" si="283"/>
        <v>3.9753176800000003</v>
      </c>
      <c r="I694" s="118">
        <f t="shared" si="284"/>
        <v>16.00294456</v>
      </c>
      <c r="J694" s="326">
        <f t="shared" si="285"/>
        <v>66.512215560895001</v>
      </c>
      <c r="K694" s="118">
        <v>33.717196000000001</v>
      </c>
      <c r="L694" s="118">
        <v>12.006622</v>
      </c>
      <c r="M694" s="118">
        <v>3.3897976000000001</v>
      </c>
      <c r="N694" s="118">
        <v>2.8481835000000002</v>
      </c>
      <c r="O694" s="118">
        <v>1.0373425000000001</v>
      </c>
      <c r="P694" s="118">
        <v>2.0038545000000001E-2</v>
      </c>
      <c r="Q694" s="118">
        <v>6.9753134999999994E-2</v>
      </c>
      <c r="R694" s="118">
        <v>0.60652496</v>
      </c>
      <c r="S694" s="118">
        <v>66.415969000000004</v>
      </c>
      <c r="T694" s="118">
        <v>1.8622360000000001E-2</v>
      </c>
      <c r="U694" s="118">
        <v>7.7129820000000002E-2</v>
      </c>
      <c r="V694" s="118">
        <v>4.9226532E-4</v>
      </c>
      <c r="W694" s="330">
        <v>2.1155750000000001E-6</v>
      </c>
      <c r="X694" s="118">
        <v>0</v>
      </c>
      <c r="Y694" s="41"/>
      <c r="Z694" s="327">
        <f t="shared" si="286"/>
        <v>253.51275187969924</v>
      </c>
      <c r="AA694" s="41"/>
      <c r="AB694" s="111">
        <v>2875.7444</v>
      </c>
      <c r="AC694" s="111">
        <v>2862.3051</v>
      </c>
      <c r="AD694" s="111">
        <v>10.456861999999999</v>
      </c>
      <c r="AE694" s="111">
        <v>0</v>
      </c>
      <c r="AF694" s="111">
        <v>6.9344732000000005E-4</v>
      </c>
      <c r="AG694" s="111">
        <v>0.12906956999999999</v>
      </c>
      <c r="AH694" s="111">
        <v>2.8526581000000002</v>
      </c>
      <c r="AI694" s="41"/>
      <c r="AJ694" s="114">
        <v>8.8720356000000002</v>
      </c>
      <c r="AK694" s="114">
        <v>8.3962266999999997</v>
      </c>
      <c r="AL694" s="114">
        <v>0.28853447999999998</v>
      </c>
      <c r="AM694" s="114">
        <v>0.18727437</v>
      </c>
      <c r="AN694" s="113">
        <f t="shared" si="287"/>
        <v>5.0337090553121799E-4</v>
      </c>
      <c r="AO694" s="112">
        <f t="shared" si="288"/>
        <v>1.0670653928036597E-6</v>
      </c>
      <c r="AP694" s="112">
        <f t="shared" si="289"/>
        <v>26.228903621599997</v>
      </c>
      <c r="AQ694" s="329">
        <v>2.3670935E-4</v>
      </c>
      <c r="AR694" s="328">
        <v>7.1425564E-7</v>
      </c>
      <c r="AS694" s="328">
        <v>1.9512291E-11</v>
      </c>
      <c r="AT694" s="328">
        <v>2.2402474E-8</v>
      </c>
      <c r="AU694" s="328">
        <v>5.3747999999999999E-10</v>
      </c>
      <c r="AV694" s="328">
        <v>4.2351082000000002E-7</v>
      </c>
      <c r="AW694" s="329">
        <v>2.6417427E-4</v>
      </c>
      <c r="AX694" s="328">
        <v>6.0662838E-8</v>
      </c>
      <c r="AY694" s="328">
        <v>2.8940640000000001E-7</v>
      </c>
      <c r="AZ694" s="328">
        <v>5.2875212999999999E-11</v>
      </c>
      <c r="BA694" s="328">
        <v>7.5719447000000004E-13</v>
      </c>
      <c r="BB694" s="328">
        <v>1.9115531999999999E-9</v>
      </c>
      <c r="BC694" s="328">
        <v>1.1964123E-11</v>
      </c>
      <c r="BD694" s="328">
        <v>3.1284062E-11</v>
      </c>
      <c r="BE694" s="328">
        <v>4.4734904E-7</v>
      </c>
      <c r="BF694" s="328">
        <v>1.5934447E-6</v>
      </c>
      <c r="BG694" s="328">
        <v>7.1231927999999997E-10</v>
      </c>
      <c r="BH694" s="329">
        <v>1.3936216E-3</v>
      </c>
      <c r="BI694" s="329">
        <v>26.227509999999999</v>
      </c>
      <c r="BJ694" s="328">
        <v>4.1017218000000001E-11</v>
      </c>
      <c r="BK694" s="328">
        <v>2.4942903000000001E-13</v>
      </c>
      <c r="BL694" s="328">
        <v>1.1159639999999999E-17</v>
      </c>
      <c r="BM694" s="41"/>
      <c r="BN694" s="111">
        <v>1.6685920999999999E-2</v>
      </c>
      <c r="BO694" s="111">
        <v>2.1329180000000001E-3</v>
      </c>
      <c r="BP694" s="111">
        <v>7.0686081999999997E-3</v>
      </c>
      <c r="BQ694" s="122">
        <v>7.1068445999999998E-5</v>
      </c>
      <c r="BR694" s="111">
        <v>2.4823087000000001E-3</v>
      </c>
      <c r="BS694" s="111">
        <v>2.7189724000000002E-4</v>
      </c>
      <c r="BT694" s="122">
        <v>7.9906089000000001E-7</v>
      </c>
      <c r="BU694" s="111">
        <v>4.1248567000000001E-4</v>
      </c>
      <c r="BV694" s="122">
        <v>2.6890316999999999E-5</v>
      </c>
      <c r="BW694" s="122">
        <v>4.6156055E-5</v>
      </c>
      <c r="BX694" s="122">
        <v>3.9174240999999997E-6</v>
      </c>
      <c r="BY694" s="122">
        <v>5.1402144000000003E-7</v>
      </c>
      <c r="BZ694" s="122">
        <v>5.7714251999999997E-8</v>
      </c>
      <c r="CA694" s="111">
        <v>7.0427369000000001E-4</v>
      </c>
      <c r="CB694" s="111">
        <v>3.4557107000000001E-3</v>
      </c>
      <c r="CC694" s="122">
        <v>8.3096389999999992E-6</v>
      </c>
      <c r="CD694" s="122">
        <v>5.8883204999999999E-9</v>
      </c>
      <c r="CE694" s="154"/>
      <c r="CF694" s="173"/>
      <c r="CG694" s="208" t="s">
        <v>695</v>
      </c>
      <c r="CH694" s="42"/>
      <c r="CI694" s="42"/>
      <c r="CK694" s="50"/>
      <c r="CL694" s="41"/>
      <c r="CM694" s="41"/>
      <c r="CN694" s="41"/>
      <c r="CO694" s="41"/>
      <c r="CP694" s="41"/>
      <c r="CQ694" s="41"/>
      <c r="CR694" s="41"/>
      <c r="CS694" s="41"/>
      <c r="CT694" s="41"/>
      <c r="CU694" s="41"/>
      <c r="CV694" s="41"/>
      <c r="CW694" s="41"/>
    </row>
    <row r="695" spans="1:101" ht="14.5" customHeight="1">
      <c r="A695" s="41" t="s">
        <v>11054</v>
      </c>
      <c r="B695" s="119" t="s">
        <v>10796</v>
      </c>
      <c r="C695" s="120" t="str">
        <f t="shared" si="280"/>
        <v>A.100.26.114</v>
      </c>
      <c r="D695" s="135" t="s">
        <v>936</v>
      </c>
      <c r="E695" s="119" t="s">
        <v>6570</v>
      </c>
      <c r="F695" s="118" t="str">
        <f t="shared" si="281"/>
        <v>Yttrium</v>
      </c>
      <c r="G695" s="118">
        <f t="shared" si="282"/>
        <v>115.55314540919798</v>
      </c>
      <c r="H695" s="118">
        <f t="shared" si="283"/>
        <v>0.47951752719999996</v>
      </c>
      <c r="I695" s="118">
        <f t="shared" si="284"/>
        <v>1.9312762450000003</v>
      </c>
      <c r="J695" s="326">
        <f t="shared" si="285"/>
        <v>109.06395703699799</v>
      </c>
      <c r="K695" s="118">
        <v>4.0783946000000002</v>
      </c>
      <c r="L695" s="118">
        <v>1.4489928000000001</v>
      </c>
      <c r="M695" s="118">
        <v>0.40914324000000002</v>
      </c>
      <c r="N695" s="118">
        <v>0.34356105999999997</v>
      </c>
      <c r="O695" s="118">
        <v>0.12500549999999999</v>
      </c>
      <c r="P695" s="118">
        <v>2.4190547000000001E-3</v>
      </c>
      <c r="Q695" s="118">
        <v>8.5319125000000006E-3</v>
      </c>
      <c r="R695" s="118">
        <v>7.3140205E-2</v>
      </c>
      <c r="S695" s="118">
        <v>109.03588999999999</v>
      </c>
      <c r="T695" s="118">
        <v>1.8622360000000001E-2</v>
      </c>
      <c r="U695" s="118">
        <v>9.3608718999999996E-3</v>
      </c>
      <c r="V695" s="330">
        <v>8.1689522999999994E-5</v>
      </c>
      <c r="W695" s="330">
        <v>2.1155750000000001E-6</v>
      </c>
      <c r="X695" s="118">
        <v>0</v>
      </c>
      <c r="Y695" s="41"/>
      <c r="Z695" s="327">
        <f t="shared" si="286"/>
        <v>30.664621052631578</v>
      </c>
      <c r="AA695" s="41"/>
      <c r="AB695" s="111">
        <v>348.21681000000001</v>
      </c>
      <c r="AC695" s="111">
        <v>346.58483000000001</v>
      </c>
      <c r="AD695" s="111">
        <v>1.2690980000000001</v>
      </c>
      <c r="AE695" s="111">
        <v>0</v>
      </c>
      <c r="AF695" s="111">
        <v>6.9344732000000005E-4</v>
      </c>
      <c r="AG695" s="111">
        <v>1.6611260999999999E-2</v>
      </c>
      <c r="AH695" s="111">
        <v>0.34557972999999997</v>
      </c>
      <c r="AI695" s="41"/>
      <c r="AJ695" s="114">
        <v>1.0718493</v>
      </c>
      <c r="AK695" s="114">
        <v>1.0142916</v>
      </c>
      <c r="AL695" s="114">
        <v>3.4882992000000002E-2</v>
      </c>
      <c r="AM695" s="114">
        <v>2.2674646999999999E-2</v>
      </c>
      <c r="AN695" s="113">
        <f t="shared" si="287"/>
        <v>6.0808850509516992E-5</v>
      </c>
      <c r="AO695" s="112">
        <f t="shared" si="288"/>
        <v>1.2900514882162764E-7</v>
      </c>
      <c r="AP695" s="112">
        <f t="shared" si="289"/>
        <v>3.1757209469099998</v>
      </c>
      <c r="AQ695" s="328">
        <v>2.863172E-5</v>
      </c>
      <c r="AR695" s="328">
        <v>8.6394411999999998E-8</v>
      </c>
      <c r="AS695" s="328">
        <v>2.3601540000000001E-12</v>
      </c>
      <c r="AT695" s="328">
        <v>2.7029472E-9</v>
      </c>
      <c r="AU695" s="328">
        <v>6.4861099000000004E-11</v>
      </c>
      <c r="AV695" s="328">
        <v>5.1085840999999997E-8</v>
      </c>
      <c r="AW695" s="328">
        <v>3.1876191E-5</v>
      </c>
      <c r="AX695" s="328">
        <v>7.3180573999999999E-9</v>
      </c>
      <c r="AY695" s="328">
        <v>3.4925348999999999E-8</v>
      </c>
      <c r="AZ695" s="328">
        <v>6.4032076000000004E-12</v>
      </c>
      <c r="BA695" s="328">
        <v>9.2351237999999997E-14</v>
      </c>
      <c r="BB695" s="328">
        <v>2.3021434999999999E-10</v>
      </c>
      <c r="BC695" s="328">
        <v>1.5798705000000001E-12</v>
      </c>
      <c r="BD695" s="328">
        <v>3.7955081E-12</v>
      </c>
      <c r="BE695" s="328">
        <v>5.3886153000000003E-8</v>
      </c>
      <c r="BF695" s="328">
        <v>1.9315869E-7</v>
      </c>
      <c r="BG695" s="328">
        <v>1.2263554000000001E-10</v>
      </c>
      <c r="BH695" s="329">
        <v>1.7904691E-4</v>
      </c>
      <c r="BI695" s="329">
        <v>3.1755418999999998</v>
      </c>
      <c r="BJ695" s="328">
        <v>4.1017218000000001E-11</v>
      </c>
      <c r="BK695" s="328">
        <v>2.4942903000000001E-13</v>
      </c>
      <c r="BL695" s="328">
        <v>1.1159639999999999E-17</v>
      </c>
      <c r="BM695" s="41"/>
      <c r="BN695" s="111">
        <v>2.0173779000000002E-3</v>
      </c>
      <c r="BO695" s="111">
        <v>2.5739102000000002E-4</v>
      </c>
      <c r="BP695" s="111">
        <v>8.5501100000000003E-4</v>
      </c>
      <c r="BQ695" s="122">
        <v>8.5700730000000006E-6</v>
      </c>
      <c r="BR695" s="111">
        <v>2.9937515E-4</v>
      </c>
      <c r="BS695" s="122">
        <v>3.2796417000000003E-5</v>
      </c>
      <c r="BT695" s="122">
        <v>9.6925478000000003E-8</v>
      </c>
      <c r="BU695" s="122">
        <v>4.9759960000000002E-5</v>
      </c>
      <c r="BV695" s="122">
        <v>3.2462011000000001E-6</v>
      </c>
      <c r="BW695" s="122">
        <v>5.6456162000000001E-6</v>
      </c>
      <c r="BX695" s="122">
        <v>4.7274764999999999E-7</v>
      </c>
      <c r="BY695" s="122">
        <v>8.5927640000000005E-8</v>
      </c>
      <c r="BZ695" s="122">
        <v>6.9690344999999996E-9</v>
      </c>
      <c r="CA695" s="122">
        <v>8.5001745999999995E-5</v>
      </c>
      <c r="CB695" s="111">
        <v>4.1843609999999998E-4</v>
      </c>
      <c r="CC695" s="122">
        <v>1.4761811E-6</v>
      </c>
      <c r="CD695" s="122">
        <v>5.8883204999999999E-9</v>
      </c>
      <c r="CE695" s="154"/>
      <c r="CF695" s="173"/>
      <c r="CG695" s="208" t="s">
        <v>695</v>
      </c>
      <c r="CH695" s="42"/>
      <c r="CI695" s="42"/>
      <c r="CK695" s="50"/>
      <c r="CL695" s="41"/>
      <c r="CM695" s="41"/>
      <c r="CN695" s="41"/>
      <c r="CO695" s="41"/>
      <c r="CP695" s="41"/>
      <c r="CQ695" s="41"/>
      <c r="CR695" s="41"/>
      <c r="CS695" s="41"/>
      <c r="CT695" s="41"/>
      <c r="CU695" s="41"/>
      <c r="CV695" s="41"/>
      <c r="CW695" s="41"/>
    </row>
    <row r="696" spans="1:101" ht="14.5" customHeight="1">
      <c r="B696" s="119" t="s">
        <v>10796</v>
      </c>
      <c r="C696" s="133" t="s">
        <v>11051</v>
      </c>
      <c r="D696" s="133" t="s">
        <v>10</v>
      </c>
      <c r="G696" s="41"/>
      <c r="H696" s="41"/>
      <c r="I696" s="41"/>
      <c r="J696" s="41"/>
      <c r="K696" s="41"/>
      <c r="L696" s="41"/>
      <c r="M696" s="41"/>
      <c r="N696" s="41"/>
      <c r="O696" s="41"/>
      <c r="P696" s="41"/>
      <c r="Q696" s="41"/>
      <c r="R696" s="41"/>
      <c r="S696" s="41"/>
      <c r="T696" s="41"/>
      <c r="U696" s="41"/>
      <c r="V696" s="41"/>
      <c r="W696" s="41"/>
      <c r="X696" s="41"/>
      <c r="Y696" s="41"/>
      <c r="Z696" s="41"/>
      <c r="AA696" s="41"/>
      <c r="AB696" s="41"/>
      <c r="AC696" s="41"/>
      <c r="AD696" s="41"/>
      <c r="AE696" s="41"/>
      <c r="AF696" s="41"/>
      <c r="AG696" s="41"/>
      <c r="AH696" s="41"/>
      <c r="AI696" s="41"/>
      <c r="AJ696" s="41"/>
      <c r="AK696" s="41"/>
      <c r="AL696" s="41"/>
      <c r="AM696" s="41"/>
      <c r="AN696" s="41"/>
      <c r="AO696" s="41"/>
      <c r="AP696" s="41"/>
      <c r="AQ696" s="41"/>
      <c r="AR696" s="41"/>
      <c r="AS696" s="41"/>
      <c r="AT696" s="41"/>
      <c r="AU696" s="41"/>
      <c r="AV696" s="41"/>
      <c r="AW696" s="41"/>
      <c r="AX696" s="41"/>
      <c r="AY696" s="41"/>
      <c r="AZ696" s="41"/>
      <c r="BA696" s="41"/>
      <c r="BB696" s="41"/>
      <c r="BC696" s="41"/>
      <c r="BD696" s="41"/>
      <c r="BE696" s="41"/>
      <c r="BF696" s="41"/>
      <c r="BG696" s="41"/>
      <c r="BH696" s="41"/>
      <c r="BI696" s="41"/>
      <c r="BJ696" s="41"/>
      <c r="BK696" s="41"/>
      <c r="BL696" s="41"/>
      <c r="BM696" s="41"/>
      <c r="BN696" s="41"/>
      <c r="BO696" s="41"/>
      <c r="BP696" s="41"/>
      <c r="BQ696" s="41"/>
      <c r="BR696" s="41"/>
      <c r="BS696" s="41"/>
      <c r="BT696" s="41"/>
      <c r="BU696" s="41"/>
      <c r="BV696" s="41"/>
      <c r="BW696" s="41"/>
      <c r="BX696" s="41"/>
      <c r="BY696" s="41"/>
      <c r="BZ696" s="41"/>
      <c r="CA696" s="41"/>
      <c r="CB696" s="41"/>
      <c r="CC696" s="41"/>
      <c r="CD696" s="41"/>
      <c r="CE696" s="152"/>
      <c r="CF696" s="172"/>
      <c r="CH696" s="42"/>
      <c r="CI696" s="42"/>
      <c r="CK696" s="76"/>
      <c r="CL696" s="41"/>
      <c r="CM696" s="41"/>
      <c r="CN696" s="41"/>
      <c r="CO696" s="41"/>
      <c r="CP696" s="41"/>
      <c r="CQ696" s="41"/>
      <c r="CR696" s="41"/>
      <c r="CS696" s="41"/>
      <c r="CT696" s="41"/>
      <c r="CU696" s="41"/>
      <c r="CV696" s="41"/>
      <c r="CW696" s="41"/>
    </row>
    <row r="697" spans="1:101" ht="14.5" customHeight="1">
      <c r="A697" s="41" t="s">
        <v>11050</v>
      </c>
      <c r="B697" s="119" t="s">
        <v>10796</v>
      </c>
      <c r="C697" s="120" t="str">
        <f t="shared" ref="C697:C717" si="290">MID(A697,1,12)</f>
        <v>A.100.28.100</v>
      </c>
      <c r="D697" s="135" t="s">
        <v>10</v>
      </c>
      <c r="E697" s="119" t="s">
        <v>6570</v>
      </c>
      <c r="F697" s="118" t="str">
        <f t="shared" ref="F697:F717" si="291">MID(A697, 21,85)</f>
        <v>Al99</v>
      </c>
      <c r="G697" s="118">
        <f t="shared" ref="G697:G717" si="292">H697+I697+J697+K697</f>
        <v>2.1723041247882602</v>
      </c>
      <c r="H697" s="118">
        <f t="shared" ref="H697:H717" si="293">N697+O697+P697+Q697</f>
        <v>6.2162480400000004E-2</v>
      </c>
      <c r="I697" s="118">
        <f t="shared" ref="I697:I717" si="294">L697+M697+R697</f>
        <v>0.26842375639999999</v>
      </c>
      <c r="J697" s="326">
        <f t="shared" ref="J697:J717" si="295">S697+IF(T697="x",0,T697)+IF(U697="x",0,U697)+IF(V697="x",0,V697)+W697+X697</f>
        <v>0.93726850798826</v>
      </c>
      <c r="K697" s="118">
        <v>0.90444937999999997</v>
      </c>
      <c r="L697" s="118">
        <v>0.21773666</v>
      </c>
      <c r="M697" s="118">
        <v>4.8380135999999997E-2</v>
      </c>
      <c r="N697" s="118">
        <v>4.0653210000000002E-2</v>
      </c>
      <c r="O697" s="118">
        <v>4.853942E-3</v>
      </c>
      <c r="P697" s="118">
        <v>7.7958812000000002E-3</v>
      </c>
      <c r="Q697" s="118">
        <v>8.8594472000000004E-3</v>
      </c>
      <c r="R697" s="118">
        <v>2.3069604E-3</v>
      </c>
      <c r="S697" s="118">
        <v>0.78084443000000003</v>
      </c>
      <c r="T697" s="118">
        <v>4.6906535000000001E-3</v>
      </c>
      <c r="U697" s="118">
        <v>0.15171071999999999</v>
      </c>
      <c r="V697" s="330">
        <v>2.2387151000000001E-5</v>
      </c>
      <c r="W697" s="330">
        <v>3.1733726000000002E-7</v>
      </c>
      <c r="X697" s="118">
        <v>0</v>
      </c>
      <c r="Y697" s="41"/>
      <c r="Z697" s="327">
        <f t="shared" ref="Z697:Z717" si="296">K697/0.133</f>
        <v>6.8003712781954881</v>
      </c>
      <c r="AA697" s="41"/>
      <c r="AB697" s="111">
        <v>117.86812999999999</v>
      </c>
      <c r="AC697" s="111">
        <v>83.212652000000006</v>
      </c>
      <c r="AD697" s="111">
        <v>20.565553999999999</v>
      </c>
      <c r="AE697" s="111">
        <v>0</v>
      </c>
      <c r="AF697" s="111">
        <v>1.753228</v>
      </c>
      <c r="AG697" s="111">
        <v>7.6830784000000003</v>
      </c>
      <c r="AH697" s="111">
        <v>4.6536146</v>
      </c>
      <c r="AI697" s="41"/>
      <c r="AJ697" s="114">
        <v>0.19042753000000001</v>
      </c>
      <c r="AK697" s="114">
        <v>0.18104527000000001</v>
      </c>
      <c r="AL697" s="114">
        <v>6.7881692999999998E-3</v>
      </c>
      <c r="AM697" s="114">
        <v>2.5940909000000002E-3</v>
      </c>
      <c r="AN697" s="113">
        <f t="shared" ref="AN697:AN717" si="297">AQ697+AT697+AU697+AV697+AW697+BE697+BF697+BJ697</f>
        <v>1.0854032739451502E-5</v>
      </c>
      <c r="AO697" s="112">
        <f t="shared" ref="AO697:AO717" si="298">AR697+AS697+AX697+AY697+AZ697+BA697+BB697+BC697+BD697+BG697+BK697+BL697</f>
        <v>2.5104176009555346E-8</v>
      </c>
      <c r="AP697" s="112">
        <f t="shared" ref="AP697:AP717" si="299">BH697+BI697</f>
        <v>0.36331805300000003</v>
      </c>
      <c r="AQ697" s="328">
        <v>6.3266965000000004E-6</v>
      </c>
      <c r="AR697" s="328">
        <v>1.9089765999999999E-8</v>
      </c>
      <c r="AS697" s="328">
        <v>5.2153389000000004E-13</v>
      </c>
      <c r="AT697" s="328">
        <v>6.1202653000000006E-11</v>
      </c>
      <c r="AU697" s="328">
        <v>7.3224961000000001E-12</v>
      </c>
      <c r="AV697" s="328">
        <v>6.0448550999999998E-9</v>
      </c>
      <c r="AW697" s="328">
        <v>4.4885685000000002E-6</v>
      </c>
      <c r="AX697" s="328">
        <v>8.5899712999999997E-10</v>
      </c>
      <c r="AY697" s="328">
        <v>5.1135992E-9</v>
      </c>
      <c r="AZ697" s="328">
        <v>1.1092475E-13</v>
      </c>
      <c r="BA697" s="328">
        <v>1.4540823999999999E-15</v>
      </c>
      <c r="BB697" s="328">
        <v>5.1855485000000002E-12</v>
      </c>
      <c r="BC697" s="328">
        <v>5.8896654999999997E-14</v>
      </c>
      <c r="BD697" s="328">
        <v>2.4458652999999998E-13</v>
      </c>
      <c r="BE697" s="328">
        <v>2.9080304000000001E-8</v>
      </c>
      <c r="BF697" s="328">
        <v>3.5679026000000001E-9</v>
      </c>
      <c r="BG697" s="328">
        <v>3.5653318999999998E-11</v>
      </c>
      <c r="BH697" s="329">
        <v>2.9836303000000002E-2</v>
      </c>
      <c r="BI697" s="329">
        <v>0.33348175000000002</v>
      </c>
      <c r="BJ697" s="328">
        <v>6.1526024E-12</v>
      </c>
      <c r="BK697" s="328">
        <v>3.7414473999999998E-14</v>
      </c>
      <c r="BL697" s="328">
        <v>1.6739513E-18</v>
      </c>
      <c r="BM697" s="41"/>
      <c r="BN697" s="111">
        <v>4.2347696000000001E-4</v>
      </c>
      <c r="BO697" s="122">
        <v>3.7240117999999999E-5</v>
      </c>
      <c r="BP697" s="111">
        <v>1.8961238999999999E-4</v>
      </c>
      <c r="BQ697" s="122">
        <v>2.7050933000000001E-7</v>
      </c>
      <c r="BR697" s="122">
        <v>3.2108905000000001E-5</v>
      </c>
      <c r="BS697" s="122">
        <v>3.9029267000000002E-6</v>
      </c>
      <c r="BT697" s="122">
        <v>7.3327936999999996E-10</v>
      </c>
      <c r="BU697" s="122">
        <v>5.9340546000000001E-6</v>
      </c>
      <c r="BV697" s="122">
        <v>1.0461524E-5</v>
      </c>
      <c r="BW697" s="122">
        <v>5.8623478000000004E-6</v>
      </c>
      <c r="BX697" s="122">
        <v>5.5008555999999997E-8</v>
      </c>
      <c r="BY697" s="122">
        <v>2.3566737000000001E-8</v>
      </c>
      <c r="BZ697" s="122">
        <v>9.7187850999999994E-10</v>
      </c>
      <c r="CA697" s="122">
        <v>1.0010132E-5</v>
      </c>
      <c r="CB697" s="111">
        <v>1.2531474000000001E-4</v>
      </c>
      <c r="CC697" s="122">
        <v>2.6781456000000001E-6</v>
      </c>
      <c r="CD697" s="122">
        <v>8.8325088999999996E-10</v>
      </c>
      <c r="CE697" s="154"/>
      <c r="CF697" s="173"/>
      <c r="CG697" s="42" t="s">
        <v>1077</v>
      </c>
      <c r="CH697" s="42"/>
      <c r="CK697" s="50"/>
      <c r="CL697" s="41"/>
      <c r="CM697" s="41"/>
      <c r="CN697" s="41"/>
      <c r="CO697" s="41"/>
      <c r="CP697" s="41"/>
      <c r="CQ697" s="41"/>
      <c r="CR697" s="41"/>
      <c r="CS697" s="41"/>
      <c r="CT697" s="41"/>
      <c r="CU697" s="41"/>
      <c r="CV697" s="41"/>
      <c r="CW697" s="41"/>
    </row>
    <row r="698" spans="1:101" ht="14.5" customHeight="1">
      <c r="A698" s="41" t="s">
        <v>11047</v>
      </c>
      <c r="B698" s="119" t="s">
        <v>10796</v>
      </c>
      <c r="C698" s="120" t="str">
        <f t="shared" si="290"/>
        <v>A.100.28.101</v>
      </c>
      <c r="D698" s="135" t="s">
        <v>10</v>
      </c>
      <c r="E698" s="119" t="s">
        <v>6570</v>
      </c>
      <c r="F698" s="118" t="str">
        <f t="shared" si="291"/>
        <v>AlCuMg1 (2017)</v>
      </c>
      <c r="G698" s="118">
        <f t="shared" si="292"/>
        <v>2.2877921214790797</v>
      </c>
      <c r="H698" s="118">
        <f t="shared" si="293"/>
        <v>6.4350112100000009E-2</v>
      </c>
      <c r="I698" s="118">
        <f t="shared" si="294"/>
        <v>0.2675127511</v>
      </c>
      <c r="J698" s="326">
        <f t="shared" si="295"/>
        <v>1.01958534827908</v>
      </c>
      <c r="K698" s="118">
        <v>0.93634390999999995</v>
      </c>
      <c r="L698" s="118">
        <v>0.21304659000000001</v>
      </c>
      <c r="M698" s="118">
        <v>5.1370074000000002E-2</v>
      </c>
      <c r="N698" s="118">
        <v>4.3148752999999998E-2</v>
      </c>
      <c r="O698" s="118">
        <v>4.9688692E-3</v>
      </c>
      <c r="P698" s="118">
        <v>7.5659828E-3</v>
      </c>
      <c r="Q698" s="118">
        <v>8.6665071E-3</v>
      </c>
      <c r="R698" s="118">
        <v>3.0960871E-3</v>
      </c>
      <c r="S698" s="118">
        <v>0.86423695</v>
      </c>
      <c r="T698" s="118">
        <v>4.5505216999999999E-3</v>
      </c>
      <c r="U698" s="118">
        <v>0.15077403</v>
      </c>
      <c r="V698" s="330">
        <v>2.3528852999999999E-5</v>
      </c>
      <c r="W698" s="330">
        <v>3.1772607999999999E-7</v>
      </c>
      <c r="X698" s="118">
        <v>0</v>
      </c>
      <c r="Y698" s="41"/>
      <c r="Z698" s="327">
        <f t="shared" si="296"/>
        <v>7.0401797744360897</v>
      </c>
      <c r="AA698" s="41"/>
      <c r="AB698" s="111">
        <v>120.95882</v>
      </c>
      <c r="AC698" s="111">
        <v>86.654026999999999</v>
      </c>
      <c r="AD698" s="111">
        <v>20.43871</v>
      </c>
      <c r="AE698" s="111">
        <v>0</v>
      </c>
      <c r="AF698" s="111">
        <v>1.7075305999999999</v>
      </c>
      <c r="AG698" s="111">
        <v>7.7277933000000001</v>
      </c>
      <c r="AH698" s="111">
        <v>4.4307635000000003</v>
      </c>
      <c r="AI698" s="41"/>
      <c r="AJ698" s="114">
        <v>0.19383196</v>
      </c>
      <c r="AK698" s="114">
        <v>0.18394509000000001</v>
      </c>
      <c r="AL698" s="114">
        <v>6.9767865000000002E-3</v>
      </c>
      <c r="AM698" s="114">
        <v>2.9100844E-3</v>
      </c>
      <c r="AN698" s="113">
        <f t="shared" si="297"/>
        <v>1.1027883192456799E-5</v>
      </c>
      <c r="AO698" s="112">
        <f t="shared" si="298"/>
        <v>2.5801725169182903E-8</v>
      </c>
      <c r="AP698" s="112">
        <f t="shared" si="299"/>
        <v>0.40757484599999999</v>
      </c>
      <c r="AQ698" s="328">
        <v>6.5573961999999999E-6</v>
      </c>
      <c r="AR698" s="328">
        <v>1.9786139000000001E-8</v>
      </c>
      <c r="AS698" s="328">
        <v>5.4054675999999998E-13</v>
      </c>
      <c r="AT698" s="328">
        <v>1.1094987E-10</v>
      </c>
      <c r="AU698" s="328">
        <v>1.1117846E-11</v>
      </c>
      <c r="AV698" s="328">
        <v>6.4159202000000004E-9</v>
      </c>
      <c r="AW698" s="328">
        <v>4.4322022E-6</v>
      </c>
      <c r="AX698" s="328">
        <v>9.1306501999999998E-10</v>
      </c>
      <c r="AY698" s="328">
        <v>5.0565488000000003E-9</v>
      </c>
      <c r="AZ698" s="328">
        <v>1.7360908E-12</v>
      </c>
      <c r="BA698" s="328">
        <v>3.5183908999999998E-15</v>
      </c>
      <c r="BB698" s="328">
        <v>6.5272071E-12</v>
      </c>
      <c r="BC698" s="328">
        <v>9.6414949999999995E-14</v>
      </c>
      <c r="BD698" s="328">
        <v>2.3930819E-13</v>
      </c>
      <c r="BE698" s="328">
        <v>2.7934643E-8</v>
      </c>
      <c r="BF698" s="328">
        <v>3.8060013999999999E-9</v>
      </c>
      <c r="BG698" s="328">
        <v>3.6791801000000002E-11</v>
      </c>
      <c r="BH698" s="329">
        <v>3.6317636E-2</v>
      </c>
      <c r="BI698" s="329">
        <v>0.37125721</v>
      </c>
      <c r="BJ698" s="328">
        <v>6.1601408000000001E-12</v>
      </c>
      <c r="BK698" s="328">
        <v>3.7460315999999999E-14</v>
      </c>
      <c r="BL698" s="328">
        <v>1.6760023000000001E-18</v>
      </c>
      <c r="BM698" s="41"/>
      <c r="BN698" s="111">
        <v>4.8015014000000003E-4</v>
      </c>
      <c r="BO698" s="122">
        <v>3.6882228000000001E-5</v>
      </c>
      <c r="BP698" s="111">
        <v>1.9629888999999999E-4</v>
      </c>
      <c r="BQ698" s="122">
        <v>3.6308880999999998E-7</v>
      </c>
      <c r="BR698" s="122">
        <v>3.1745031E-5</v>
      </c>
      <c r="BS698" s="122">
        <v>4.1361220000000003E-6</v>
      </c>
      <c r="BT698" s="122">
        <v>1.7242555999999998E-8</v>
      </c>
      <c r="BU698" s="122">
        <v>6.2860889999999997E-6</v>
      </c>
      <c r="BV698" s="122">
        <v>1.0153016E-5</v>
      </c>
      <c r="BW698" s="122">
        <v>5.7346782E-6</v>
      </c>
      <c r="BX698" s="122">
        <v>8.3536578999999997E-8</v>
      </c>
      <c r="BY698" s="122">
        <v>2.4477894999999999E-8</v>
      </c>
      <c r="BZ698" s="122">
        <v>1.4756122999999999E-9</v>
      </c>
      <c r="CA698" s="122">
        <v>1.0554696E-5</v>
      </c>
      <c r="CB698" s="111">
        <v>1.2900313999999999E-4</v>
      </c>
      <c r="CC698" s="122">
        <v>4.8865539999999998E-5</v>
      </c>
      <c r="CD698" s="122">
        <v>8.8433309E-10</v>
      </c>
      <c r="CE698" s="154"/>
      <c r="CF698" s="173"/>
      <c r="CG698" s="42" t="s">
        <v>10817</v>
      </c>
      <c r="CK698" s="50"/>
      <c r="CL698" s="41"/>
      <c r="CM698" s="41"/>
      <c r="CN698" s="41"/>
      <c r="CO698" s="41"/>
      <c r="CP698" s="41"/>
      <c r="CQ698" s="41"/>
      <c r="CR698" s="41"/>
      <c r="CS698" s="41"/>
      <c r="CT698" s="41"/>
      <c r="CU698" s="41"/>
      <c r="CV698" s="41"/>
      <c r="CW698" s="41"/>
    </row>
    <row r="699" spans="1:101" ht="14.5" customHeight="1">
      <c r="A699" s="41" t="s">
        <v>11044</v>
      </c>
      <c r="B699" s="119" t="s">
        <v>10796</v>
      </c>
      <c r="C699" s="120" t="str">
        <f t="shared" si="290"/>
        <v>A.100.28.102</v>
      </c>
      <c r="D699" s="135" t="s">
        <v>10</v>
      </c>
      <c r="E699" s="119" t="s">
        <v>6570</v>
      </c>
      <c r="F699" s="118" t="str">
        <f t="shared" si="291"/>
        <v>AlCuMg2 (2024)</v>
      </c>
      <c r="G699" s="118">
        <f t="shared" si="292"/>
        <v>2.3105468606792701</v>
      </c>
      <c r="H699" s="118">
        <f t="shared" si="293"/>
        <v>6.5306343300000014E-2</v>
      </c>
      <c r="I699" s="118">
        <f t="shared" si="294"/>
        <v>0.26830911909999999</v>
      </c>
      <c r="J699" s="326">
        <f t="shared" si="295"/>
        <v>1.0208457382792699</v>
      </c>
      <c r="K699" s="118">
        <v>0.95608565999999995</v>
      </c>
      <c r="L699" s="118">
        <v>0.21264256000000001</v>
      </c>
      <c r="M699" s="118">
        <v>5.2427753000000001E-2</v>
      </c>
      <c r="N699" s="118">
        <v>4.4065142000000002E-2</v>
      </c>
      <c r="O699" s="118">
        <v>5.0840937999999999E-3</v>
      </c>
      <c r="P699" s="118">
        <v>7.5071119999999998E-3</v>
      </c>
      <c r="Q699" s="118">
        <v>8.6499955000000003E-3</v>
      </c>
      <c r="R699" s="118">
        <v>3.2388060999999999E-3</v>
      </c>
      <c r="S699" s="118">
        <v>0.86574941000000005</v>
      </c>
      <c r="T699" s="118">
        <v>4.5057936000000003E-3</v>
      </c>
      <c r="U699" s="118">
        <v>0.15056606</v>
      </c>
      <c r="V699" s="330">
        <v>2.4159108999999998E-5</v>
      </c>
      <c r="W699" s="330">
        <v>3.1557026999999999E-7</v>
      </c>
      <c r="X699" s="118">
        <v>0</v>
      </c>
      <c r="Y699" s="41"/>
      <c r="Z699" s="327">
        <f t="shared" si="296"/>
        <v>7.1886139849624051</v>
      </c>
      <c r="AA699" s="41"/>
      <c r="AB699" s="111">
        <v>123.10457</v>
      </c>
      <c r="AC699" s="111">
        <v>88.867113000000003</v>
      </c>
      <c r="AD699" s="111">
        <v>20.410530999999999</v>
      </c>
      <c r="AE699" s="111">
        <v>0</v>
      </c>
      <c r="AF699" s="111">
        <v>1.6895754999999999</v>
      </c>
      <c r="AG699" s="111">
        <v>7.7274970999999999</v>
      </c>
      <c r="AH699" s="111">
        <v>4.4098490999999997</v>
      </c>
      <c r="AI699" s="41"/>
      <c r="AJ699" s="114">
        <v>0.19650746999999999</v>
      </c>
      <c r="AK699" s="114">
        <v>0.18636823</v>
      </c>
      <c r="AL699" s="114">
        <v>7.0981945000000001E-3</v>
      </c>
      <c r="AM699" s="114">
        <v>3.0410484999999999E-3</v>
      </c>
      <c r="AN699" s="113">
        <f t="shared" si="297"/>
        <v>1.1173155012699599E-5</v>
      </c>
      <c r="AO699" s="112">
        <f t="shared" si="298"/>
        <v>2.6250719593717627E-8</v>
      </c>
      <c r="AP699" s="112">
        <f t="shared" si="299"/>
        <v>0.42591715600000002</v>
      </c>
      <c r="AQ699" s="328">
        <v>6.6979802000000002E-6</v>
      </c>
      <c r="AR699" s="328">
        <v>2.0210419999999999E-8</v>
      </c>
      <c r="AS699" s="328">
        <v>5.5213414999999996E-13</v>
      </c>
      <c r="AT699" s="328">
        <v>1.2482239000000001E-10</v>
      </c>
      <c r="AU699" s="328">
        <v>1.2654266E-11</v>
      </c>
      <c r="AV699" s="328">
        <v>6.5521828000000001E-9</v>
      </c>
      <c r="AW699" s="328">
        <v>4.436678E-6</v>
      </c>
      <c r="AX699" s="328">
        <v>9.3281791999999993E-10</v>
      </c>
      <c r="AY699" s="328">
        <v>5.0604343999999998E-9</v>
      </c>
      <c r="AZ699" s="328">
        <v>1.9105983000000002E-12</v>
      </c>
      <c r="BA699" s="328">
        <v>3.7817200000000002E-15</v>
      </c>
      <c r="BB699" s="328">
        <v>6.6712115000000003E-12</v>
      </c>
      <c r="BC699" s="328">
        <v>1.009262E-13</v>
      </c>
      <c r="BD699" s="328">
        <v>2.3958204000000001E-13</v>
      </c>
      <c r="BE699" s="328">
        <v>2.7929892000000001E-8</v>
      </c>
      <c r="BF699" s="328">
        <v>3.8711428999999996E-9</v>
      </c>
      <c r="BG699" s="328">
        <v>3.7531832000000003E-11</v>
      </c>
      <c r="BH699" s="329">
        <v>3.7709696000000001E-2</v>
      </c>
      <c r="BI699" s="329">
        <v>0.38820746</v>
      </c>
      <c r="BJ699" s="328">
        <v>6.1183436E-12</v>
      </c>
      <c r="BK699" s="328">
        <v>3.7206143E-14</v>
      </c>
      <c r="BL699" s="328">
        <v>1.6646304000000001E-18</v>
      </c>
      <c r="BM699" s="41"/>
      <c r="BN699" s="111">
        <v>4.9192509000000001E-4</v>
      </c>
      <c r="BO699" s="122">
        <v>3.6944325E-5</v>
      </c>
      <c r="BP699" s="111">
        <v>2.0043763000000001E-4</v>
      </c>
      <c r="BQ699" s="122">
        <v>3.7986464999999999E-7</v>
      </c>
      <c r="BR699" s="122">
        <v>3.1835889999999997E-5</v>
      </c>
      <c r="BS699" s="122">
        <v>4.2216925000000001E-6</v>
      </c>
      <c r="BT699" s="122">
        <v>1.8884567000000001E-8</v>
      </c>
      <c r="BU699" s="122">
        <v>6.4166803E-6</v>
      </c>
      <c r="BV699" s="122">
        <v>1.0074015999999999E-5</v>
      </c>
      <c r="BW699" s="122">
        <v>5.7237524000000003E-6</v>
      </c>
      <c r="BX699" s="122">
        <v>9.5084872000000006E-8</v>
      </c>
      <c r="BY699" s="122">
        <v>2.5028715E-8</v>
      </c>
      <c r="BZ699" s="122">
        <v>1.6794759E-9</v>
      </c>
      <c r="CA699" s="122">
        <v>1.0761690999999999E-5</v>
      </c>
      <c r="CB699" s="111">
        <v>1.3150400000000001E-4</v>
      </c>
      <c r="CC699" s="122">
        <v>5.3483992999999999E-5</v>
      </c>
      <c r="CD699" s="122">
        <v>8.7833279000000003E-10</v>
      </c>
      <c r="CE699" s="154"/>
      <c r="CF699" s="173"/>
      <c r="CG699" s="42" t="s">
        <v>10817</v>
      </c>
      <c r="CH699" s="42"/>
      <c r="CI699" s="42"/>
      <c r="CK699" s="50"/>
      <c r="CL699" s="41"/>
      <c r="CM699" s="41"/>
      <c r="CN699" s="41"/>
      <c r="CO699" s="41"/>
      <c r="CP699" s="41"/>
      <c r="CQ699" s="41"/>
      <c r="CR699" s="41"/>
      <c r="CS699" s="41"/>
      <c r="CT699" s="41"/>
      <c r="CU699" s="41"/>
      <c r="CV699" s="41"/>
      <c r="CW699" s="41"/>
    </row>
    <row r="700" spans="1:101" ht="14.5" customHeight="1">
      <c r="A700" s="41" t="s">
        <v>11041</v>
      </c>
      <c r="B700" s="119" t="s">
        <v>10796</v>
      </c>
      <c r="C700" s="120" t="str">
        <f t="shared" si="290"/>
        <v>A.100.28.103</v>
      </c>
      <c r="D700" s="135" t="s">
        <v>10</v>
      </c>
      <c r="E700" s="119" t="s">
        <v>6570</v>
      </c>
      <c r="F700" s="118" t="str">
        <f t="shared" si="291"/>
        <v>AlCuMgPb (2011)</v>
      </c>
      <c r="G700" s="118">
        <f t="shared" si="292"/>
        <v>2.3824030191678798</v>
      </c>
      <c r="H700" s="118">
        <f t="shared" si="293"/>
        <v>6.6953252899999996E-2</v>
      </c>
      <c r="I700" s="118">
        <f t="shared" si="294"/>
        <v>0.28174000929999998</v>
      </c>
      <c r="J700" s="326">
        <f t="shared" si="295"/>
        <v>1.08118718696788</v>
      </c>
      <c r="K700" s="118">
        <v>0.95252256999999996</v>
      </c>
      <c r="L700" s="118">
        <v>0.22543163999999999</v>
      </c>
      <c r="M700" s="118">
        <v>5.2575075999999998E-2</v>
      </c>
      <c r="N700" s="118">
        <v>4.4162674999999998E-2</v>
      </c>
      <c r="O700" s="118">
        <v>5.6707961000000001E-3</v>
      </c>
      <c r="P700" s="118">
        <v>7.5426564000000001E-3</v>
      </c>
      <c r="Q700" s="118">
        <v>9.5771254000000007E-3</v>
      </c>
      <c r="R700" s="118">
        <v>3.7332933E-3</v>
      </c>
      <c r="S700" s="118">
        <v>0.92476248999999999</v>
      </c>
      <c r="T700" s="118">
        <v>4.9551422999999997E-3</v>
      </c>
      <c r="U700" s="118">
        <v>0.15144548999999999</v>
      </c>
      <c r="V700" s="330">
        <v>2.3750262000000001E-5</v>
      </c>
      <c r="W700" s="330">
        <v>3.1440588E-7</v>
      </c>
      <c r="X700" s="118">
        <v>0</v>
      </c>
      <c r="Y700" s="41"/>
      <c r="Z700" s="327">
        <f t="shared" si="296"/>
        <v>7.1618238345864658</v>
      </c>
      <c r="AA700" s="41"/>
      <c r="AB700" s="111">
        <v>122.80507</v>
      </c>
      <c r="AC700" s="111">
        <v>88.428055999999998</v>
      </c>
      <c r="AD700" s="111">
        <v>20.52976</v>
      </c>
      <c r="AE700" s="111">
        <v>0</v>
      </c>
      <c r="AF700" s="111">
        <v>1.6964819</v>
      </c>
      <c r="AG700" s="111">
        <v>7.7028074999999996</v>
      </c>
      <c r="AH700" s="111">
        <v>4.4479674999999999</v>
      </c>
      <c r="AI700" s="41"/>
      <c r="AJ700" s="114">
        <v>0.20031979999999999</v>
      </c>
      <c r="AK700" s="114">
        <v>0.19014623</v>
      </c>
      <c r="AL700" s="114">
        <v>7.1523252999999998E-3</v>
      </c>
      <c r="AM700" s="114">
        <v>3.0212485E-3</v>
      </c>
      <c r="AN700" s="113">
        <f t="shared" si="297"/>
        <v>1.1399654062396099E-5</v>
      </c>
      <c r="AO700" s="112">
        <f t="shared" si="298"/>
        <v>2.6450907652106588E-8</v>
      </c>
      <c r="AP700" s="112">
        <f t="shared" si="299"/>
        <v>0.42314404900000002</v>
      </c>
      <c r="AQ700" s="328">
        <v>6.6723369000000001E-6</v>
      </c>
      <c r="AR700" s="328">
        <v>2.0133017000000001E-8</v>
      </c>
      <c r="AS700" s="328">
        <v>5.5002069000000003E-13</v>
      </c>
      <c r="AT700" s="328">
        <v>1.2799692E-10</v>
      </c>
      <c r="AU700" s="328">
        <v>3.5271508000000003E-11</v>
      </c>
      <c r="AV700" s="328">
        <v>6.5666851999999999E-9</v>
      </c>
      <c r="AW700" s="328">
        <v>4.6711001E-6</v>
      </c>
      <c r="AX700" s="328">
        <v>9.3475578000000001E-10</v>
      </c>
      <c r="AY700" s="328">
        <v>5.3317308000000004E-9</v>
      </c>
      <c r="AZ700" s="328">
        <v>1.9160221000000002E-12</v>
      </c>
      <c r="BA700" s="328">
        <v>4.0261080999999998E-15</v>
      </c>
      <c r="BB700" s="328">
        <v>1.1279829E-11</v>
      </c>
      <c r="BC700" s="328">
        <v>3.0525775000000002E-13</v>
      </c>
      <c r="BD700" s="328">
        <v>3.0622594E-13</v>
      </c>
      <c r="BE700" s="328">
        <v>2.8249367999999999E-8</v>
      </c>
      <c r="BF700" s="328">
        <v>2.1231645E-8</v>
      </c>
      <c r="BG700" s="328">
        <v>3.7005620000000002E-11</v>
      </c>
      <c r="BH700" s="329">
        <v>4.0460519E-2</v>
      </c>
      <c r="BI700" s="329">
        <v>0.38268352999999999</v>
      </c>
      <c r="BJ700" s="328">
        <v>6.0957681000000001E-12</v>
      </c>
      <c r="BK700" s="328">
        <v>3.7068859999999997E-14</v>
      </c>
      <c r="BL700" s="328">
        <v>1.6584883E-18</v>
      </c>
      <c r="BM700" s="41"/>
      <c r="BN700" s="111">
        <v>7.1428074000000005E-4</v>
      </c>
      <c r="BO700" s="122">
        <v>3.8824047999999998E-5</v>
      </c>
      <c r="BP700" s="111">
        <v>1.9969065000000001E-4</v>
      </c>
      <c r="BQ700" s="122">
        <v>4.3806094000000001E-7</v>
      </c>
      <c r="BR700" s="122">
        <v>3.3906767999999998E-5</v>
      </c>
      <c r="BS700" s="122">
        <v>4.232487E-6</v>
      </c>
      <c r="BT700" s="122">
        <v>1.8334831000000001E-8</v>
      </c>
      <c r="BU700" s="122">
        <v>6.4323475000000002E-6</v>
      </c>
      <c r="BV700" s="122">
        <v>1.0121714E-5</v>
      </c>
      <c r="BW700" s="122">
        <v>6.3372395999999997E-6</v>
      </c>
      <c r="BX700" s="122">
        <v>1.5531184000000001E-7</v>
      </c>
      <c r="BY700" s="122">
        <v>2.4649198999999998E-8</v>
      </c>
      <c r="BZ700" s="122">
        <v>5.9220017999999998E-9</v>
      </c>
      <c r="CA700" s="122">
        <v>1.0891762000000001E-5</v>
      </c>
      <c r="CB700" s="111">
        <v>1.3118886E-4</v>
      </c>
      <c r="CC700" s="111">
        <v>2.7201170999999999E-4</v>
      </c>
      <c r="CD700" s="122">
        <v>8.7509192E-10</v>
      </c>
      <c r="CE700" s="154"/>
      <c r="CF700" s="173"/>
      <c r="CG700" s="42" t="s">
        <v>10817</v>
      </c>
      <c r="CH700" s="42"/>
      <c r="CI700" s="42"/>
      <c r="CK700" s="50"/>
      <c r="CL700" s="41"/>
      <c r="CM700" s="41"/>
      <c r="CN700" s="41"/>
      <c r="CO700" s="41"/>
      <c r="CP700" s="41"/>
      <c r="CQ700" s="41"/>
      <c r="CR700" s="41"/>
      <c r="CS700" s="41"/>
      <c r="CT700" s="41"/>
      <c r="CU700" s="41"/>
      <c r="CV700" s="41"/>
      <c r="CW700" s="41"/>
    </row>
    <row r="701" spans="1:101" ht="14.5" customHeight="1">
      <c r="A701" s="41" t="s">
        <v>11038</v>
      </c>
      <c r="B701" s="119" t="s">
        <v>10796</v>
      </c>
      <c r="C701" s="120" t="str">
        <f t="shared" si="290"/>
        <v>A.100.28.104</v>
      </c>
      <c r="D701" s="135" t="s">
        <v>10</v>
      </c>
      <c r="E701" s="119" t="s">
        <v>6570</v>
      </c>
      <c r="F701" s="118" t="str">
        <f t="shared" si="291"/>
        <v>AlCuSiMg (2036)</v>
      </c>
      <c r="G701" s="118">
        <f t="shared" si="292"/>
        <v>2.2577237008910904</v>
      </c>
      <c r="H701" s="118">
        <f t="shared" si="293"/>
        <v>6.3846405299999992E-2</v>
      </c>
      <c r="I701" s="118">
        <f t="shared" si="294"/>
        <v>0.26872604840000003</v>
      </c>
      <c r="J701" s="326">
        <f t="shared" si="295"/>
        <v>0.9952216971910901</v>
      </c>
      <c r="K701" s="118">
        <v>0.92992954999999999</v>
      </c>
      <c r="L701" s="118">
        <v>0.21534297999999999</v>
      </c>
      <c r="M701" s="118">
        <v>5.0556009999999998E-2</v>
      </c>
      <c r="N701" s="118">
        <v>4.2483865000000003E-2</v>
      </c>
      <c r="O701" s="118">
        <v>4.9553219999999999E-3</v>
      </c>
      <c r="P701" s="118">
        <v>7.6389633999999996E-3</v>
      </c>
      <c r="Q701" s="118">
        <v>8.7682548999999995E-3</v>
      </c>
      <c r="R701" s="118">
        <v>2.8270584000000001E-3</v>
      </c>
      <c r="S701" s="118">
        <v>0.83901497000000003</v>
      </c>
      <c r="T701" s="118">
        <v>4.6267258999999998E-3</v>
      </c>
      <c r="U701" s="118">
        <v>0.15155642</v>
      </c>
      <c r="V701" s="330">
        <v>2.3261951000000001E-5</v>
      </c>
      <c r="W701" s="330">
        <v>3.1934009000000001E-7</v>
      </c>
      <c r="X701" s="118">
        <v>0</v>
      </c>
      <c r="Y701" s="41"/>
      <c r="Z701" s="327">
        <f t="shared" si="296"/>
        <v>6.991951503759398</v>
      </c>
      <c r="AA701" s="41"/>
      <c r="AB701" s="111">
        <v>120.40842000000001</v>
      </c>
      <c r="AC701" s="111">
        <v>85.873414999999994</v>
      </c>
      <c r="AD701" s="111">
        <v>20.544720000000002</v>
      </c>
      <c r="AE701" s="111">
        <v>0</v>
      </c>
      <c r="AF701" s="111">
        <v>1.7194168999999999</v>
      </c>
      <c r="AG701" s="111">
        <v>7.7430830000000004</v>
      </c>
      <c r="AH701" s="111">
        <v>4.5277851</v>
      </c>
      <c r="AI701" s="41"/>
      <c r="AJ701" s="114">
        <v>0.19348662999999999</v>
      </c>
      <c r="AK701" s="114">
        <v>0.18373338</v>
      </c>
      <c r="AL701" s="114">
        <v>6.9436693999999997E-3</v>
      </c>
      <c r="AM701" s="114">
        <v>2.8095835999999998E-3</v>
      </c>
      <c r="AN701" s="113">
        <f t="shared" si="297"/>
        <v>1.1015190616775401E-5</v>
      </c>
      <c r="AO701" s="112">
        <f t="shared" si="298"/>
        <v>2.5679250400663619E-8</v>
      </c>
      <c r="AP701" s="112">
        <f t="shared" si="299"/>
        <v>0.39349910299999996</v>
      </c>
      <c r="AQ701" s="328">
        <v>6.5099844999999996E-6</v>
      </c>
      <c r="AR701" s="328">
        <v>1.9642989999999999E-8</v>
      </c>
      <c r="AS701" s="328">
        <v>5.3663996999999997E-13</v>
      </c>
      <c r="AT701" s="328">
        <v>9.4379829E-11</v>
      </c>
      <c r="AU701" s="328">
        <v>9.8961128999999996E-12</v>
      </c>
      <c r="AV701" s="328">
        <v>6.3170579999999999E-9</v>
      </c>
      <c r="AW701" s="328">
        <v>4.4665925E-6</v>
      </c>
      <c r="AX701" s="328">
        <v>8.9854848000000002E-10</v>
      </c>
      <c r="AY701" s="328">
        <v>5.0929825999999999E-9</v>
      </c>
      <c r="AZ701" s="328">
        <v>1.1677473E-12</v>
      </c>
      <c r="BA701" s="328">
        <v>2.7993680999999999E-15</v>
      </c>
      <c r="BB701" s="328">
        <v>6.0672414000000003E-12</v>
      </c>
      <c r="BC701" s="328">
        <v>8.3247971999999998E-14</v>
      </c>
      <c r="BD701" s="328">
        <v>2.4206335999999998E-13</v>
      </c>
      <c r="BE701" s="328">
        <v>2.8452675999999999E-8</v>
      </c>
      <c r="BF701" s="328">
        <v>3.7334154000000003E-9</v>
      </c>
      <c r="BG701" s="328">
        <v>3.6591929000000002E-11</v>
      </c>
      <c r="BH701" s="329">
        <v>3.3596742999999998E-2</v>
      </c>
      <c r="BI701" s="329">
        <v>0.35990235999999998</v>
      </c>
      <c r="BJ701" s="328">
        <v>6.1914334999999996E-12</v>
      </c>
      <c r="BK701" s="328">
        <v>3.7650609E-14</v>
      </c>
      <c r="BL701" s="328">
        <v>1.6845161000000001E-18</v>
      </c>
      <c r="BM701" s="41"/>
      <c r="BN701" s="111">
        <v>4.6224165000000001E-4</v>
      </c>
      <c r="BO701" s="122">
        <v>3.7131208000000003E-5</v>
      </c>
      <c r="BP701" s="111">
        <v>1.9495415999999999E-4</v>
      </c>
      <c r="BQ701" s="122">
        <v>3.315294E-7</v>
      </c>
      <c r="BR701" s="122">
        <v>3.1983236999999997E-5</v>
      </c>
      <c r="BS701" s="122">
        <v>4.0745131000000002E-6</v>
      </c>
      <c r="BT701" s="122">
        <v>1.1446297000000001E-8</v>
      </c>
      <c r="BU701" s="122">
        <v>6.1933805999999998E-6</v>
      </c>
      <c r="BV701" s="122">
        <v>1.0250951E-5</v>
      </c>
      <c r="BW701" s="122">
        <v>5.8020052999999998E-6</v>
      </c>
      <c r="BX701" s="122">
        <v>7.4353178000000001E-8</v>
      </c>
      <c r="BY701" s="122">
        <v>2.4293194E-8</v>
      </c>
      <c r="BZ701" s="122">
        <v>1.3134556E-9</v>
      </c>
      <c r="CA701" s="122">
        <v>1.0411620999999999E-5</v>
      </c>
      <c r="CB701" s="111">
        <v>1.2828987000000001E-4</v>
      </c>
      <c r="CC701" s="122">
        <v>3.2706878999999999E-5</v>
      </c>
      <c r="CD701" s="122">
        <v>8.8882538000000002E-10</v>
      </c>
      <c r="CE701" s="154"/>
      <c r="CF701" s="173"/>
      <c r="CG701" s="42" t="s">
        <v>10817</v>
      </c>
      <c r="CH701" s="42"/>
      <c r="CI701" s="42"/>
      <c r="CK701" s="50"/>
      <c r="CL701" s="41"/>
      <c r="CM701" s="41"/>
      <c r="CN701" s="41"/>
      <c r="CO701" s="41"/>
      <c r="CP701" s="41"/>
      <c r="CQ701" s="41"/>
      <c r="CR701" s="41"/>
      <c r="CS701" s="41"/>
      <c r="CT701" s="41"/>
      <c r="CU701" s="41"/>
      <c r="CV701" s="41"/>
      <c r="CW701" s="41"/>
    </row>
    <row r="702" spans="1:101" ht="14.5" customHeight="1">
      <c r="A702" s="41" t="s">
        <v>11035</v>
      </c>
      <c r="B702" s="119" t="s">
        <v>10796</v>
      </c>
      <c r="C702" s="120" t="str">
        <f t="shared" si="290"/>
        <v>A.100.28.105</v>
      </c>
      <c r="D702" s="135" t="s">
        <v>10</v>
      </c>
      <c r="E702" s="119" t="s">
        <v>6570</v>
      </c>
      <c r="F702" s="118" t="str">
        <f t="shared" si="291"/>
        <v>AlMg1 (5005)</v>
      </c>
      <c r="G702" s="118">
        <f t="shared" si="292"/>
        <v>2.2345455258494598</v>
      </c>
      <c r="H702" s="118">
        <f t="shared" si="293"/>
        <v>6.4753526899999997E-2</v>
      </c>
      <c r="I702" s="118">
        <f t="shared" si="294"/>
        <v>0.27109018909999999</v>
      </c>
      <c r="J702" s="326">
        <f t="shared" si="295"/>
        <v>0.92986453984945983</v>
      </c>
      <c r="K702" s="118">
        <v>0.96883726999999997</v>
      </c>
      <c r="L702" s="118">
        <v>0.21747952000000001</v>
      </c>
      <c r="M702" s="118">
        <v>5.1042570000000002E-2</v>
      </c>
      <c r="N702" s="118">
        <v>4.2950484999999997E-2</v>
      </c>
      <c r="O702" s="118">
        <v>5.2214262000000004E-3</v>
      </c>
      <c r="P702" s="118">
        <v>7.7674770000000001E-3</v>
      </c>
      <c r="Q702" s="118">
        <v>8.8141386999999998E-3</v>
      </c>
      <c r="R702" s="118">
        <v>2.5680990999999999E-3</v>
      </c>
      <c r="S702" s="118">
        <v>0.77434696999999997</v>
      </c>
      <c r="T702" s="118">
        <v>4.6467840999999998E-3</v>
      </c>
      <c r="U702" s="118">
        <v>0.15084613999999999</v>
      </c>
      <c r="V702" s="330">
        <v>2.4330660000000001E-5</v>
      </c>
      <c r="W702" s="330">
        <v>3.1508946E-7</v>
      </c>
      <c r="X702" s="118">
        <v>0</v>
      </c>
      <c r="Y702" s="41"/>
      <c r="Z702" s="327">
        <f t="shared" si="296"/>
        <v>7.2844907518796989</v>
      </c>
      <c r="AA702" s="41"/>
      <c r="AB702" s="111">
        <v>124.46698000000001</v>
      </c>
      <c r="AC702" s="111">
        <v>90.051612000000006</v>
      </c>
      <c r="AD702" s="111">
        <v>20.448364000000002</v>
      </c>
      <c r="AE702" s="111">
        <v>0</v>
      </c>
      <c r="AF702" s="111">
        <v>1.7356959999999999</v>
      </c>
      <c r="AG702" s="111">
        <v>7.6071336000000001</v>
      </c>
      <c r="AH702" s="111">
        <v>4.6241772000000001</v>
      </c>
      <c r="AI702" s="41"/>
      <c r="AJ702" s="114">
        <v>0.19926311999999999</v>
      </c>
      <c r="AK702" s="114">
        <v>0.1891167</v>
      </c>
      <c r="AL702" s="114">
        <v>7.1813386999999996E-3</v>
      </c>
      <c r="AM702" s="114">
        <v>2.9650854999999999E-3</v>
      </c>
      <c r="AN702" s="113">
        <f t="shared" si="297"/>
        <v>1.13379314198034E-5</v>
      </c>
      <c r="AO702" s="112">
        <f t="shared" si="298"/>
        <v>2.6558204765720191E-8</v>
      </c>
      <c r="AP702" s="112">
        <f t="shared" si="299"/>
        <v>0.415278072</v>
      </c>
      <c r="AQ702" s="328">
        <v>6.7836993000000004E-6</v>
      </c>
      <c r="AR702" s="328">
        <v>2.0468941000000001E-8</v>
      </c>
      <c r="AS702" s="328">
        <v>5.5920243000000001E-13</v>
      </c>
      <c r="AT702" s="328">
        <v>9.5356889000000001E-11</v>
      </c>
      <c r="AU702" s="328">
        <v>1.1765293E-11</v>
      </c>
      <c r="AV702" s="328">
        <v>6.3864520000000002E-9</v>
      </c>
      <c r="AW702" s="328">
        <v>4.5146634000000004E-6</v>
      </c>
      <c r="AX702" s="328">
        <v>9.0861627000000004E-10</v>
      </c>
      <c r="AY702" s="328">
        <v>5.1363441000000001E-9</v>
      </c>
      <c r="AZ702" s="328">
        <v>1.6052859000000001E-13</v>
      </c>
      <c r="BA702" s="328">
        <v>1.7001680999999999E-15</v>
      </c>
      <c r="BB702" s="328">
        <v>5.2411425999999999E-12</v>
      </c>
      <c r="BC702" s="328">
        <v>6.4515315999999997E-14</v>
      </c>
      <c r="BD702" s="328">
        <v>2.4683350000000002E-13</v>
      </c>
      <c r="BE702" s="328">
        <v>2.9329238000000001E-8</v>
      </c>
      <c r="BF702" s="328">
        <v>3.7397986000000002E-9</v>
      </c>
      <c r="BG702" s="328">
        <v>3.7992321999999999E-11</v>
      </c>
      <c r="BH702" s="329">
        <v>3.1244642E-2</v>
      </c>
      <c r="BI702" s="329">
        <v>0.38403343000000001</v>
      </c>
      <c r="BJ702" s="328">
        <v>6.1090214000000002E-12</v>
      </c>
      <c r="BK702" s="328">
        <v>3.7149454000000002E-14</v>
      </c>
      <c r="BL702" s="328">
        <v>1.6620941000000001E-18</v>
      </c>
      <c r="BM702" s="41"/>
      <c r="BN702" s="111">
        <v>4.4641226000000003E-4</v>
      </c>
      <c r="BO702" s="122">
        <v>3.7505700999999998E-5</v>
      </c>
      <c r="BP702" s="111">
        <v>2.0311093E-4</v>
      </c>
      <c r="BQ702" s="122">
        <v>3.0126657E-7</v>
      </c>
      <c r="BR702" s="122">
        <v>3.2498301999999999E-5</v>
      </c>
      <c r="BS702" s="122">
        <v>4.1160893999999999E-6</v>
      </c>
      <c r="BT702" s="122">
        <v>7.9133449000000004E-10</v>
      </c>
      <c r="BU702" s="122">
        <v>6.2609170000000003E-6</v>
      </c>
      <c r="BV702" s="122">
        <v>1.0423407E-5</v>
      </c>
      <c r="BW702" s="122">
        <v>5.8323669000000001E-6</v>
      </c>
      <c r="BX702" s="122">
        <v>8.8402037000000002E-8</v>
      </c>
      <c r="BY702" s="122">
        <v>2.5289285000000001E-8</v>
      </c>
      <c r="BZ702" s="122">
        <v>1.5613285E-9</v>
      </c>
      <c r="CA702" s="122">
        <v>1.0545174000000001E-5</v>
      </c>
      <c r="CB702" s="111">
        <v>1.3302604000000001E-4</v>
      </c>
      <c r="CC702" s="122">
        <v>2.6751398999999999E-6</v>
      </c>
      <c r="CD702" s="122">
        <v>8.7699451999999996E-10</v>
      </c>
      <c r="CE702" s="154"/>
      <c r="CF702" s="173"/>
      <c r="CG702" s="42" t="s">
        <v>10817</v>
      </c>
      <c r="CH702" s="42"/>
      <c r="CI702" s="42"/>
      <c r="CK702" s="50"/>
      <c r="CL702" s="41"/>
      <c r="CM702" s="41"/>
      <c r="CN702" s="41"/>
      <c r="CO702" s="41"/>
      <c r="CP702" s="41"/>
      <c r="CQ702" s="41"/>
      <c r="CR702" s="41"/>
      <c r="CS702" s="41"/>
      <c r="CT702" s="41"/>
      <c r="CU702" s="41"/>
      <c r="CV702" s="41"/>
      <c r="CW702" s="41"/>
    </row>
    <row r="703" spans="1:101" ht="14.5" customHeight="1">
      <c r="A703" s="41" t="s">
        <v>11032</v>
      </c>
      <c r="B703" s="119" t="s">
        <v>10796</v>
      </c>
      <c r="C703" s="120" t="str">
        <f t="shared" si="290"/>
        <v>A.100.28.106</v>
      </c>
      <c r="D703" s="135" t="s">
        <v>10</v>
      </c>
      <c r="E703" s="119" t="s">
        <v>6570</v>
      </c>
      <c r="F703" s="118" t="str">
        <f t="shared" si="291"/>
        <v>AlMg3 (5754a)</v>
      </c>
      <c r="G703" s="118">
        <f t="shared" si="292"/>
        <v>2.2063920183625898</v>
      </c>
      <c r="H703" s="118">
        <f t="shared" si="293"/>
        <v>6.5145525300000007E-2</v>
      </c>
      <c r="I703" s="118">
        <f t="shared" si="294"/>
        <v>0.26311700220000001</v>
      </c>
      <c r="J703" s="326">
        <f t="shared" si="295"/>
        <v>0.88516436086258998</v>
      </c>
      <c r="K703" s="118">
        <v>0.99296512999999997</v>
      </c>
      <c r="L703" s="118">
        <v>0.20865632000000001</v>
      </c>
      <c r="M703" s="118">
        <v>5.1419641000000002E-2</v>
      </c>
      <c r="N703" s="118">
        <v>4.3264256000000001E-2</v>
      </c>
      <c r="O703" s="118">
        <v>5.3446848999999996E-3</v>
      </c>
      <c r="P703" s="118">
        <v>8.1552884999999999E-3</v>
      </c>
      <c r="Q703" s="118">
        <v>8.3812959000000003E-3</v>
      </c>
      <c r="R703" s="118">
        <v>3.0410412E-3</v>
      </c>
      <c r="S703" s="118">
        <v>0.73651575000000002</v>
      </c>
      <c r="T703" s="118">
        <v>4.3951763000000003E-3</v>
      </c>
      <c r="U703" s="118">
        <v>0.14422799</v>
      </c>
      <c r="V703" s="330">
        <v>2.5144983000000001E-5</v>
      </c>
      <c r="W703" s="330">
        <v>2.9957958999999998E-7</v>
      </c>
      <c r="X703" s="118">
        <v>0</v>
      </c>
      <c r="Y703" s="41"/>
      <c r="Z703" s="327">
        <f t="shared" si="296"/>
        <v>7.465903233082706</v>
      </c>
      <c r="AA703" s="41"/>
      <c r="AB703" s="111">
        <v>126.00109</v>
      </c>
      <c r="AC703" s="111">
        <v>93.117069000000001</v>
      </c>
      <c r="AD703" s="111">
        <v>19.551252999999999</v>
      </c>
      <c r="AE703" s="111">
        <v>0</v>
      </c>
      <c r="AF703" s="111">
        <v>1.7631052</v>
      </c>
      <c r="AG703" s="111">
        <v>7.1853956999999999</v>
      </c>
      <c r="AH703" s="111">
        <v>4.3842657999999997</v>
      </c>
      <c r="AI703" s="41"/>
      <c r="AJ703" s="114">
        <v>0.19994672999999999</v>
      </c>
      <c r="AK703" s="114">
        <v>0.18943040999999999</v>
      </c>
      <c r="AL703" s="114">
        <v>7.2769567E-3</v>
      </c>
      <c r="AM703" s="114">
        <v>3.239362E-3</v>
      </c>
      <c r="AN703" s="113">
        <f t="shared" si="297"/>
        <v>1.1356739207027799E-5</v>
      </c>
      <c r="AO703" s="112">
        <f t="shared" si="298"/>
        <v>2.6911822238227983E-8</v>
      </c>
      <c r="AP703" s="112">
        <f t="shared" si="299"/>
        <v>0.45369216200000001</v>
      </c>
      <c r="AQ703" s="328">
        <v>6.9585816999999999E-6</v>
      </c>
      <c r="AR703" s="328">
        <v>2.0996846E-8</v>
      </c>
      <c r="AS703" s="328">
        <v>5.7361500999999996E-13</v>
      </c>
      <c r="AT703" s="328">
        <v>1.2460057999999999E-10</v>
      </c>
      <c r="AU703" s="328">
        <v>1.5598134999999999E-11</v>
      </c>
      <c r="AV703" s="328">
        <v>6.4331128E-9</v>
      </c>
      <c r="AW703" s="328">
        <v>4.3589097999999999E-6</v>
      </c>
      <c r="AX703" s="328">
        <v>9.1643045000000005E-10</v>
      </c>
      <c r="AY703" s="328">
        <v>4.9529803000000001E-9</v>
      </c>
      <c r="AZ703" s="328">
        <v>4.8537378999999997E-13</v>
      </c>
      <c r="BA703" s="328">
        <v>1.9563817000000001E-15</v>
      </c>
      <c r="BB703" s="328">
        <v>5.5563120000000001E-12</v>
      </c>
      <c r="BC703" s="328">
        <v>8.9008855000000002E-14</v>
      </c>
      <c r="BD703" s="328">
        <v>2.4310479E-13</v>
      </c>
      <c r="BE703" s="328">
        <v>2.8339832E-8</v>
      </c>
      <c r="BF703" s="328">
        <v>4.3287552E-9</v>
      </c>
      <c r="BG703" s="328">
        <v>3.8580794999999998E-11</v>
      </c>
      <c r="BH703" s="329">
        <v>3.3251561999999998E-2</v>
      </c>
      <c r="BI703" s="329">
        <v>0.4204406</v>
      </c>
      <c r="BJ703" s="328">
        <v>5.8083127999999999E-12</v>
      </c>
      <c r="BK703" s="328">
        <v>3.5320820999999999E-14</v>
      </c>
      <c r="BL703" s="328">
        <v>1.5802797E-18</v>
      </c>
      <c r="BM703" s="41"/>
      <c r="BN703" s="111">
        <v>4.5249214000000001E-4</v>
      </c>
      <c r="BO703" s="122">
        <v>3.6252991000000002E-5</v>
      </c>
      <c r="BP703" s="111">
        <v>2.0816918999999999E-4</v>
      </c>
      <c r="BQ703" s="122">
        <v>3.5681058000000002E-7</v>
      </c>
      <c r="BR703" s="122">
        <v>3.1561053999999999E-5</v>
      </c>
      <c r="BS703" s="122">
        <v>4.1382611999999997E-6</v>
      </c>
      <c r="BT703" s="122">
        <v>8.1714443000000002E-9</v>
      </c>
      <c r="BU703" s="122">
        <v>6.2968106999999999E-6</v>
      </c>
      <c r="BV703" s="122">
        <v>1.0943823E-5</v>
      </c>
      <c r="BW703" s="122">
        <v>5.5459523000000001E-6</v>
      </c>
      <c r="BX703" s="122">
        <v>1.1721224E-7</v>
      </c>
      <c r="BY703" s="122">
        <v>2.5843581999999999E-8</v>
      </c>
      <c r="BZ703" s="122">
        <v>2.0698361E-9</v>
      </c>
      <c r="CA703" s="122">
        <v>1.0615198000000001E-5</v>
      </c>
      <c r="CB703" s="111">
        <v>1.3527505000000001E-4</v>
      </c>
      <c r="CC703" s="122">
        <v>3.1828646E-6</v>
      </c>
      <c r="CD703" s="122">
        <v>8.3382560999999999E-10</v>
      </c>
      <c r="CE703" s="154"/>
      <c r="CF703" s="173"/>
      <c r="CG703" s="42" t="s">
        <v>10817</v>
      </c>
      <c r="CH703" s="42"/>
      <c r="CI703" s="42"/>
      <c r="CK703" s="50"/>
      <c r="CL703" s="41"/>
      <c r="CM703" s="41"/>
      <c r="CN703" s="41"/>
      <c r="CO703" s="41"/>
      <c r="CP703" s="41"/>
      <c r="CQ703" s="41"/>
      <c r="CR703" s="41"/>
      <c r="CS703" s="41"/>
      <c r="CT703" s="41"/>
      <c r="CU703" s="41"/>
      <c r="CV703" s="41"/>
      <c r="CW703" s="41"/>
    </row>
    <row r="704" spans="1:101" ht="14.5" customHeight="1">
      <c r="A704" s="41" t="s">
        <v>11029</v>
      </c>
      <c r="B704" s="119" t="s">
        <v>10796</v>
      </c>
      <c r="C704" s="120" t="str">
        <f t="shared" si="290"/>
        <v>A.100.28.107</v>
      </c>
      <c r="D704" s="135" t="s">
        <v>10</v>
      </c>
      <c r="E704" s="119" t="s">
        <v>6570</v>
      </c>
      <c r="F704" s="118" t="str">
        <f t="shared" si="291"/>
        <v>AlMg4.5Mn (5182)</v>
      </c>
      <c r="G704" s="118">
        <f t="shared" si="292"/>
        <v>2.2879314738737797</v>
      </c>
      <c r="H704" s="118">
        <f t="shared" si="293"/>
        <v>6.7463663300000004E-2</v>
      </c>
      <c r="I704" s="118">
        <f t="shared" si="294"/>
        <v>0.26970852890000002</v>
      </c>
      <c r="J704" s="326">
        <f t="shared" si="295"/>
        <v>0.90106058167377989</v>
      </c>
      <c r="K704" s="118">
        <v>1.0496987</v>
      </c>
      <c r="L704" s="118">
        <v>0.21265122</v>
      </c>
      <c r="M704" s="118">
        <v>5.4116751999999997E-2</v>
      </c>
      <c r="N704" s="118">
        <v>4.5595662000000002E-2</v>
      </c>
      <c r="O704" s="118">
        <v>5.6824982999999999E-3</v>
      </c>
      <c r="P704" s="118">
        <v>7.6433821999999998E-3</v>
      </c>
      <c r="Q704" s="118">
        <v>8.5421208000000005E-3</v>
      </c>
      <c r="R704" s="118">
        <v>2.9405568999999999E-3</v>
      </c>
      <c r="S704" s="118">
        <v>0.75017783999999998</v>
      </c>
      <c r="T704" s="118">
        <v>4.4744787999999999E-3</v>
      </c>
      <c r="U704" s="118">
        <v>0.14638108999999999</v>
      </c>
      <c r="V704" s="330">
        <v>2.6866920999999999E-5</v>
      </c>
      <c r="W704" s="330">
        <v>3.0595277999999998E-7</v>
      </c>
      <c r="X704" s="118">
        <v>0</v>
      </c>
      <c r="Y704" s="41"/>
      <c r="Z704" s="327">
        <f t="shared" si="296"/>
        <v>7.8924714285714277</v>
      </c>
      <c r="AA704" s="41"/>
      <c r="AB704" s="111">
        <v>132.22662</v>
      </c>
      <c r="AC704" s="111">
        <v>98.909070999999997</v>
      </c>
      <c r="AD704" s="111">
        <v>19.843118</v>
      </c>
      <c r="AE704" s="111">
        <v>0</v>
      </c>
      <c r="AF704" s="111">
        <v>1.6961332</v>
      </c>
      <c r="AG704" s="111">
        <v>7.3088791999999998</v>
      </c>
      <c r="AH704" s="111">
        <v>4.4694152000000003</v>
      </c>
      <c r="AI704" s="41"/>
      <c r="AJ704" s="114">
        <v>0.20902588999999999</v>
      </c>
      <c r="AK704" s="114">
        <v>0.19786116000000001</v>
      </c>
      <c r="AL704" s="114">
        <v>7.6488173000000001E-3</v>
      </c>
      <c r="AM704" s="114">
        <v>3.5159144999999999E-3</v>
      </c>
      <c r="AN704" s="113">
        <f t="shared" si="297"/>
        <v>1.1862179836001501E-5</v>
      </c>
      <c r="AO704" s="112">
        <f t="shared" si="298"/>
        <v>2.8287046244360401E-8</v>
      </c>
      <c r="AP704" s="112">
        <f t="shared" si="299"/>
        <v>0.49242499499999998</v>
      </c>
      <c r="AQ704" s="328">
        <v>7.3596318E-6</v>
      </c>
      <c r="AR704" s="328">
        <v>2.2207104000000002E-8</v>
      </c>
      <c r="AS704" s="328">
        <v>6.0667260999999995E-13</v>
      </c>
      <c r="AT704" s="328">
        <v>1.4731970999999999E-10</v>
      </c>
      <c r="AU704" s="328">
        <v>1.8539014000000001E-11</v>
      </c>
      <c r="AV704" s="328">
        <v>6.7797833999999998E-9</v>
      </c>
      <c r="AW704" s="328">
        <v>4.4625881999999998E-6</v>
      </c>
      <c r="AX704" s="328">
        <v>9.6624091000000009E-10</v>
      </c>
      <c r="AY704" s="328">
        <v>5.0664090000000002E-9</v>
      </c>
      <c r="AZ704" s="328">
        <v>2.3772086999999998E-13</v>
      </c>
      <c r="BA704" s="328">
        <v>2.0703335E-15</v>
      </c>
      <c r="BB704" s="328">
        <v>5.2407276000000003E-12</v>
      </c>
      <c r="BC704" s="328">
        <v>7.3134064999999994E-14</v>
      </c>
      <c r="BD704" s="328">
        <v>2.4508304000000001E-13</v>
      </c>
      <c r="BE704" s="328">
        <v>2.9062604E-8</v>
      </c>
      <c r="BF704" s="328">
        <v>3.9456580000000004E-9</v>
      </c>
      <c r="BG704" s="328">
        <v>4.0850852000000001E-11</v>
      </c>
      <c r="BH704" s="329">
        <v>3.6114355000000001E-2</v>
      </c>
      <c r="BI704" s="329">
        <v>0.45631063999999999</v>
      </c>
      <c r="BJ704" s="328">
        <v>5.9318774999999997E-12</v>
      </c>
      <c r="BK704" s="328">
        <v>3.6072228000000001E-14</v>
      </c>
      <c r="BL704" s="328">
        <v>1.6138982E-18</v>
      </c>
      <c r="BM704" s="41"/>
      <c r="BN704" s="111">
        <v>4.7320080000000001E-4</v>
      </c>
      <c r="BO704" s="122">
        <v>3.7147205000000003E-5</v>
      </c>
      <c r="BP704" s="111">
        <v>2.2006304999999999E-4</v>
      </c>
      <c r="BQ704" s="122">
        <v>3.4515161999999999E-7</v>
      </c>
      <c r="BR704" s="122">
        <v>3.2436220000000001E-5</v>
      </c>
      <c r="BS704" s="122">
        <v>4.3581962999999998E-6</v>
      </c>
      <c r="BT704" s="122">
        <v>9.2306682E-10</v>
      </c>
      <c r="BU704" s="122">
        <v>6.6332667000000004E-6</v>
      </c>
      <c r="BV704" s="122">
        <v>1.0256881E-5</v>
      </c>
      <c r="BW704" s="122">
        <v>5.6523710000000001E-6</v>
      </c>
      <c r="BX704" s="122">
        <v>1.3931614999999999E-7</v>
      </c>
      <c r="BY704" s="122">
        <v>2.7454294E-8</v>
      </c>
      <c r="BZ704" s="122">
        <v>2.4600268E-9</v>
      </c>
      <c r="CA704" s="122">
        <v>1.1157254999999999E-5</v>
      </c>
      <c r="CB704" s="111">
        <v>1.4236131000000001E-4</v>
      </c>
      <c r="CC704" s="122">
        <v>2.6188812E-6</v>
      </c>
      <c r="CD704" s="122">
        <v>8.5156423000000003E-10</v>
      </c>
      <c r="CE704" s="154"/>
      <c r="CF704" s="173"/>
      <c r="CG704" s="42" t="s">
        <v>10817</v>
      </c>
      <c r="CH704" s="42"/>
      <c r="CI704" s="42"/>
      <c r="CK704" s="50"/>
      <c r="CL704" s="41"/>
      <c r="CM704" s="41"/>
      <c r="CN704" s="41"/>
      <c r="CO704" s="41"/>
      <c r="CP704" s="41"/>
      <c r="CQ704" s="41"/>
      <c r="CR704" s="41"/>
      <c r="CS704" s="41"/>
      <c r="CT704" s="41"/>
      <c r="CU704" s="41"/>
      <c r="CV704" s="41"/>
      <c r="CW704" s="41"/>
    </row>
    <row r="705" spans="1:101" ht="14.5" customHeight="1">
      <c r="A705" s="41" t="s">
        <v>11026</v>
      </c>
      <c r="B705" s="119" t="s">
        <v>10796</v>
      </c>
      <c r="C705" s="120" t="str">
        <f t="shared" si="290"/>
        <v>A.100.28.108</v>
      </c>
      <c r="D705" s="135" t="s">
        <v>10</v>
      </c>
      <c r="E705" s="119" t="s">
        <v>6570</v>
      </c>
      <c r="F705" s="118" t="str">
        <f t="shared" si="291"/>
        <v>AlMgSi0.5 (6060)</v>
      </c>
      <c r="G705" s="118">
        <f t="shared" si="292"/>
        <v>2.48592187471642</v>
      </c>
      <c r="H705" s="118">
        <f t="shared" si="293"/>
        <v>7.1614656000000013E-2</v>
      </c>
      <c r="I705" s="118">
        <f t="shared" si="294"/>
        <v>0.28257256850000001</v>
      </c>
      <c r="J705" s="326">
        <f t="shared" si="295"/>
        <v>0.99560165021642</v>
      </c>
      <c r="K705" s="118">
        <v>1.1361330000000001</v>
      </c>
      <c r="L705" s="118">
        <v>0.22163268</v>
      </c>
      <c r="M705" s="118">
        <v>5.7764364999999998E-2</v>
      </c>
      <c r="N705" s="118">
        <v>4.8723282E-2</v>
      </c>
      <c r="O705" s="118">
        <v>6.1098298999999997E-3</v>
      </c>
      <c r="P705" s="118">
        <v>7.8732100999999999E-3</v>
      </c>
      <c r="Q705" s="118">
        <v>8.9083340000000004E-3</v>
      </c>
      <c r="R705" s="118">
        <v>3.1755235000000001E-3</v>
      </c>
      <c r="S705" s="118">
        <v>0.83840157999999998</v>
      </c>
      <c r="T705" s="118">
        <v>4.9321169000000002E-3</v>
      </c>
      <c r="U705" s="118">
        <v>0.15223834</v>
      </c>
      <c r="V705" s="330">
        <v>2.9269843E-5</v>
      </c>
      <c r="W705" s="330">
        <v>3.4347342000000001E-7</v>
      </c>
      <c r="X705" s="118">
        <v>0</v>
      </c>
      <c r="Y705" s="41"/>
      <c r="Z705" s="327">
        <f t="shared" si="296"/>
        <v>8.5423533834586465</v>
      </c>
      <c r="AA705" s="41"/>
      <c r="AB705" s="111">
        <v>141.07963000000001</v>
      </c>
      <c r="AC705" s="111">
        <v>106.43711999999999</v>
      </c>
      <c r="AD705" s="111">
        <v>20.637111000000001</v>
      </c>
      <c r="AE705" s="111">
        <v>0</v>
      </c>
      <c r="AF705" s="111">
        <v>1.7357053</v>
      </c>
      <c r="AG705" s="111">
        <v>7.6090394000000003</v>
      </c>
      <c r="AH705" s="111">
        <v>4.6606617999999997</v>
      </c>
      <c r="AI705" s="41"/>
      <c r="AJ705" s="114">
        <v>0.22355201999999999</v>
      </c>
      <c r="AK705" s="114">
        <v>0.21145460999999999</v>
      </c>
      <c r="AL705" s="114">
        <v>8.2259954E-3</v>
      </c>
      <c r="AM705" s="114">
        <v>3.8714130000000002E-3</v>
      </c>
      <c r="AN705" s="113">
        <f t="shared" si="297"/>
        <v>1.2677134668895704E-5</v>
      </c>
      <c r="AO705" s="112">
        <f t="shared" si="298"/>
        <v>3.0421580225648516E-8</v>
      </c>
      <c r="AP705" s="112">
        <f t="shared" si="299"/>
        <v>0.54221470299999996</v>
      </c>
      <c r="AQ705" s="328">
        <v>7.9678414000000004E-6</v>
      </c>
      <c r="AR705" s="328">
        <v>2.4042408999999999E-8</v>
      </c>
      <c r="AS705" s="328">
        <v>6.5680750999999996E-13</v>
      </c>
      <c r="AT705" s="328">
        <v>1.6954826E-10</v>
      </c>
      <c r="AU705" s="328">
        <v>2.13944E-11</v>
      </c>
      <c r="AV705" s="328">
        <v>7.2448441999999997E-9</v>
      </c>
      <c r="AW705" s="328">
        <v>4.6671700000000004E-6</v>
      </c>
      <c r="AX705" s="328">
        <v>1.0329054999999999E-9</v>
      </c>
      <c r="AY705" s="328">
        <v>5.2952265999999999E-9</v>
      </c>
      <c r="AZ705" s="328">
        <v>2.6915602000000002E-13</v>
      </c>
      <c r="BA705" s="328">
        <v>2.2724917000000001E-15</v>
      </c>
      <c r="BB705" s="328">
        <v>5.4708933000000002E-12</v>
      </c>
      <c r="BC705" s="328">
        <v>8.0345063999999999E-14</v>
      </c>
      <c r="BD705" s="328">
        <v>2.5735648999999999E-13</v>
      </c>
      <c r="BE705" s="328">
        <v>3.0480136000000003E-8</v>
      </c>
      <c r="BF705" s="328">
        <v>4.2006867000000001E-9</v>
      </c>
      <c r="BG705" s="328">
        <v>4.4261797000000001E-11</v>
      </c>
      <c r="BH705" s="329">
        <v>4.3012643000000003E-2</v>
      </c>
      <c r="BI705" s="329">
        <v>0.49920206</v>
      </c>
      <c r="BJ705" s="328">
        <v>6.6593356999999997E-12</v>
      </c>
      <c r="BK705" s="328">
        <v>4.0495960999999999E-14</v>
      </c>
      <c r="BL705" s="328">
        <v>1.8118192999999999E-18</v>
      </c>
      <c r="BM705" s="41"/>
      <c r="BN705" s="111">
        <v>5.0665249000000001E-4</v>
      </c>
      <c r="BO705" s="122">
        <v>3.8875702000000003E-5</v>
      </c>
      <c r="BP705" s="111">
        <v>2.3818348E-4</v>
      </c>
      <c r="BQ705" s="122">
        <v>3.7278313000000001E-7</v>
      </c>
      <c r="BR705" s="122">
        <v>3.4021416000000003E-5</v>
      </c>
      <c r="BS705" s="122">
        <v>4.6545211E-6</v>
      </c>
      <c r="BT705" s="122">
        <v>9.4083134999999996E-10</v>
      </c>
      <c r="BU705" s="122">
        <v>7.0855322000000001E-6</v>
      </c>
      <c r="BV705" s="122">
        <v>1.0565294000000001E-5</v>
      </c>
      <c r="BW705" s="122">
        <v>5.8946965000000001E-6</v>
      </c>
      <c r="BX705" s="122">
        <v>1.6077648E-7</v>
      </c>
      <c r="BY705" s="122">
        <v>2.9804854999999998E-8</v>
      </c>
      <c r="BZ705" s="122">
        <v>2.8388910999999998E-9</v>
      </c>
      <c r="CA705" s="122">
        <v>1.1902324E-5</v>
      </c>
      <c r="CB705" s="111">
        <v>1.5217542E-4</v>
      </c>
      <c r="CC705" s="122">
        <v>2.7260046999999999E-6</v>
      </c>
      <c r="CD705" s="122">
        <v>9.5599615000000002E-10</v>
      </c>
      <c r="CE705" s="154"/>
      <c r="CF705" s="173"/>
      <c r="CG705" s="42" t="s">
        <v>10817</v>
      </c>
      <c r="CH705" s="42"/>
      <c r="CI705" s="42"/>
      <c r="CK705" s="50"/>
      <c r="CL705" s="41"/>
      <c r="CM705" s="41"/>
      <c r="CN705" s="41"/>
      <c r="CO705" s="41"/>
      <c r="CP705" s="41"/>
      <c r="CQ705" s="41"/>
      <c r="CR705" s="41"/>
      <c r="CS705" s="41"/>
      <c r="CT705" s="41"/>
      <c r="CU705" s="41"/>
      <c r="CV705" s="41"/>
      <c r="CW705" s="41"/>
    </row>
    <row r="706" spans="1:101" ht="14.5" customHeight="1">
      <c r="A706" s="41" t="s">
        <v>11023</v>
      </c>
      <c r="B706" s="119" t="s">
        <v>10796</v>
      </c>
      <c r="C706" s="120" t="str">
        <f t="shared" si="290"/>
        <v>A.100.28.109</v>
      </c>
      <c r="D706" s="135" t="s">
        <v>10</v>
      </c>
      <c r="E706" s="119" t="s">
        <v>6570</v>
      </c>
      <c r="F706" s="118" t="str">
        <f t="shared" si="291"/>
        <v>AlMgSi0.7 (6005)</v>
      </c>
      <c r="G706" s="118">
        <f t="shared" si="292"/>
        <v>2.2265755099686597</v>
      </c>
      <c r="H706" s="118">
        <f t="shared" si="293"/>
        <v>6.4149971099999994E-2</v>
      </c>
      <c r="I706" s="118">
        <f t="shared" si="294"/>
        <v>0.26959801880000001</v>
      </c>
      <c r="J706" s="326">
        <f t="shared" si="295"/>
        <v>0.93476792006865994</v>
      </c>
      <c r="K706" s="118">
        <v>0.95805960000000001</v>
      </c>
      <c r="L706" s="118">
        <v>0.21658435000000001</v>
      </c>
      <c r="M706" s="118">
        <v>5.0489332999999997E-2</v>
      </c>
      <c r="N706" s="118">
        <v>4.2477318999999999E-2</v>
      </c>
      <c r="O706" s="118">
        <v>5.1528520999999999E-3</v>
      </c>
      <c r="P706" s="118">
        <v>7.7376442999999998E-3</v>
      </c>
      <c r="Q706" s="118">
        <v>8.7821557000000005E-3</v>
      </c>
      <c r="R706" s="118">
        <v>2.5243357999999998E-3</v>
      </c>
      <c r="S706" s="118">
        <v>0.77976769999999995</v>
      </c>
      <c r="T706" s="118">
        <v>4.6697429999999996E-3</v>
      </c>
      <c r="U706" s="118">
        <v>0.15030614</v>
      </c>
      <c r="V706" s="330">
        <v>2.4019845999999999E-5</v>
      </c>
      <c r="W706" s="330">
        <v>3.1722265999999999E-7</v>
      </c>
      <c r="X706" s="118">
        <v>0</v>
      </c>
      <c r="Y706" s="41"/>
      <c r="Z706" s="327">
        <f t="shared" si="296"/>
        <v>7.2034556390977444</v>
      </c>
      <c r="AA706" s="41"/>
      <c r="AB706" s="111">
        <v>123.10433999999999</v>
      </c>
      <c r="AC706" s="111">
        <v>88.806781999999998</v>
      </c>
      <c r="AD706" s="111">
        <v>20.375160999999999</v>
      </c>
      <c r="AE706" s="111">
        <v>0</v>
      </c>
      <c r="AF706" s="111">
        <v>1.7304373</v>
      </c>
      <c r="AG706" s="111">
        <v>7.5839711999999997</v>
      </c>
      <c r="AH706" s="111">
        <v>4.6079929000000002</v>
      </c>
      <c r="AI706" s="41"/>
      <c r="AJ706" s="114">
        <v>0.19748083</v>
      </c>
      <c r="AK706" s="114">
        <v>0.18746376000000001</v>
      </c>
      <c r="AL706" s="114">
        <v>7.1095367000000003E-3</v>
      </c>
      <c r="AM706" s="114">
        <v>2.9075353999999999E-3</v>
      </c>
      <c r="AN706" s="113">
        <f t="shared" si="297"/>
        <v>1.12388343402374E-5</v>
      </c>
      <c r="AO706" s="112">
        <f t="shared" si="298"/>
        <v>2.6292664993112453E-8</v>
      </c>
      <c r="AP706" s="112">
        <f t="shared" si="299"/>
        <v>0.40721784799999999</v>
      </c>
      <c r="AQ706" s="328">
        <v>6.7074223000000004E-6</v>
      </c>
      <c r="AR706" s="328">
        <v>2.0238755000000001E-8</v>
      </c>
      <c r="AS706" s="328">
        <v>5.5291516000000004E-13</v>
      </c>
      <c r="AT706" s="328">
        <v>9.0652721000000005E-11</v>
      </c>
      <c r="AU706" s="328">
        <v>1.1155136E-11</v>
      </c>
      <c r="AV706" s="328">
        <v>6.3160943999999996E-9</v>
      </c>
      <c r="AW706" s="328">
        <v>4.4921120000000001E-6</v>
      </c>
      <c r="AX706" s="328">
        <v>8.9847959000000002E-10</v>
      </c>
      <c r="AY706" s="328">
        <v>5.1115660000000003E-9</v>
      </c>
      <c r="AZ706" s="328">
        <v>1.5365095E-13</v>
      </c>
      <c r="BA706" s="328">
        <v>1.6638771000000001E-15</v>
      </c>
      <c r="BB706" s="328">
        <v>5.2116707999999998E-12</v>
      </c>
      <c r="BC706" s="328">
        <v>6.3892760000000001E-14</v>
      </c>
      <c r="BD706" s="328">
        <v>2.4555993000000002E-13</v>
      </c>
      <c r="BE706" s="328">
        <v>2.9171707000000001E-8</v>
      </c>
      <c r="BF706" s="328">
        <v>3.7042806000000001E-9</v>
      </c>
      <c r="BG706" s="328">
        <v>3.7597646999999997E-11</v>
      </c>
      <c r="BH706" s="329">
        <v>3.1166768000000001E-2</v>
      </c>
      <c r="BI706" s="329">
        <v>0.37605107999999998</v>
      </c>
      <c r="BJ706" s="328">
        <v>6.1503804000000001E-12</v>
      </c>
      <c r="BK706" s="328">
        <v>3.7400962000000001E-14</v>
      </c>
      <c r="BL706" s="328">
        <v>1.6733467000000001E-18</v>
      </c>
      <c r="BM706" s="41"/>
      <c r="BN706" s="111">
        <v>4.4192554999999999E-4</v>
      </c>
      <c r="BO706" s="122">
        <v>3.7312206999999997E-5</v>
      </c>
      <c r="BP706" s="111">
        <v>2.0085146E-4</v>
      </c>
      <c r="BQ706" s="122">
        <v>2.9611716E-7</v>
      </c>
      <c r="BR706" s="122">
        <v>3.2310561000000002E-5</v>
      </c>
      <c r="BS706" s="122">
        <v>4.0716195000000001E-6</v>
      </c>
      <c r="BT706" s="122">
        <v>7.8184125999999999E-10</v>
      </c>
      <c r="BU706" s="122">
        <v>6.1929533000000003E-6</v>
      </c>
      <c r="BV706" s="122">
        <v>1.0383374E-5</v>
      </c>
      <c r="BW706" s="122">
        <v>5.8112034999999999E-6</v>
      </c>
      <c r="BX706" s="122">
        <v>8.3815984999999999E-8</v>
      </c>
      <c r="BY706" s="122">
        <v>2.5004835999999999E-8</v>
      </c>
      <c r="BZ706" s="122">
        <v>1.4803751999999999E-9</v>
      </c>
      <c r="CA706" s="122">
        <v>1.0432795000000001E-5</v>
      </c>
      <c r="CB706" s="111">
        <v>1.3148728E-4</v>
      </c>
      <c r="CC706" s="122">
        <v>2.6640184000000001E-6</v>
      </c>
      <c r="CD706" s="122">
        <v>8.8293189999999995E-10</v>
      </c>
      <c r="CE706" s="154"/>
      <c r="CF706" s="173"/>
      <c r="CG706" s="42" t="s">
        <v>10817</v>
      </c>
      <c r="CH706" s="42"/>
      <c r="CI706" s="42"/>
      <c r="CK706" s="50"/>
      <c r="CL706" s="41"/>
      <c r="CM706" s="41"/>
      <c r="CN706" s="41"/>
      <c r="CO706" s="41"/>
      <c r="CP706" s="41"/>
      <c r="CQ706" s="41"/>
      <c r="CR706" s="41"/>
      <c r="CS706" s="41"/>
      <c r="CT706" s="41"/>
      <c r="CU706" s="41"/>
      <c r="CV706" s="41"/>
      <c r="CW706" s="41"/>
    </row>
    <row r="707" spans="1:101" ht="14.5" customHeight="1">
      <c r="A707" s="41" t="s">
        <v>11020</v>
      </c>
      <c r="B707" s="119" t="s">
        <v>10796</v>
      </c>
      <c r="C707" s="120" t="str">
        <f t="shared" si="290"/>
        <v>A.100.28.110</v>
      </c>
      <c r="D707" s="135" t="s">
        <v>10</v>
      </c>
      <c r="E707" s="119" t="s">
        <v>6570</v>
      </c>
      <c r="F707" s="118" t="str">
        <f t="shared" si="291"/>
        <v>AlMn1 (3003)</v>
      </c>
      <c r="G707" s="118">
        <f t="shared" si="292"/>
        <v>2.20762617242189</v>
      </c>
      <c r="H707" s="118">
        <f t="shared" si="293"/>
        <v>6.3598187400000006E-2</v>
      </c>
      <c r="I707" s="118">
        <f t="shared" si="294"/>
        <v>0.2705044674</v>
      </c>
      <c r="J707" s="326">
        <f t="shared" si="295"/>
        <v>0.93412562762189</v>
      </c>
      <c r="K707" s="118">
        <v>0.93939788999999996</v>
      </c>
      <c r="L707" s="118">
        <v>0.21827535000000001</v>
      </c>
      <c r="M707" s="118">
        <v>4.9742807999999999E-2</v>
      </c>
      <c r="N707" s="118">
        <v>4.1751976000000003E-2</v>
      </c>
      <c r="O707" s="118">
        <v>5.0356046000000002E-3</v>
      </c>
      <c r="P707" s="118">
        <v>8.0015420000000004E-3</v>
      </c>
      <c r="Q707" s="118">
        <v>8.8090648000000004E-3</v>
      </c>
      <c r="R707" s="118">
        <v>2.4863094000000001E-3</v>
      </c>
      <c r="S707" s="118">
        <v>0.77782439999999997</v>
      </c>
      <c r="T707" s="118">
        <v>4.6437468999999997E-3</v>
      </c>
      <c r="U707" s="118">
        <v>0.15163381000000001</v>
      </c>
      <c r="V707" s="330">
        <v>2.3356558000000001E-5</v>
      </c>
      <c r="W707" s="330">
        <v>3.1416388999999998E-7</v>
      </c>
      <c r="X707" s="118">
        <v>0</v>
      </c>
      <c r="Y707" s="41"/>
      <c r="Z707" s="327">
        <f t="shared" si="296"/>
        <v>7.0631420300751877</v>
      </c>
      <c r="AA707" s="41"/>
      <c r="AB707" s="111">
        <v>121.48909</v>
      </c>
      <c r="AC707" s="111">
        <v>86.902929999999998</v>
      </c>
      <c r="AD707" s="111">
        <v>20.555153000000001</v>
      </c>
      <c r="AE707" s="111">
        <v>0</v>
      </c>
      <c r="AF707" s="111">
        <v>1.8077257</v>
      </c>
      <c r="AG707" s="111">
        <v>7.6067377</v>
      </c>
      <c r="AH707" s="111">
        <v>4.6165403999999999</v>
      </c>
      <c r="AI707" s="41"/>
      <c r="AJ707" s="114">
        <v>0.19540165000000001</v>
      </c>
      <c r="AK707" s="114">
        <v>0.1855966</v>
      </c>
      <c r="AL707" s="114">
        <v>7.0040985E-3</v>
      </c>
      <c r="AM707" s="114">
        <v>2.8009437E-3</v>
      </c>
      <c r="AN707" s="113">
        <f t="shared" si="297"/>
        <v>1.1126894640424199E-5</v>
      </c>
      <c r="AO707" s="112">
        <f t="shared" si="298"/>
        <v>2.5902731121919815E-8</v>
      </c>
      <c r="AP707" s="112">
        <f t="shared" si="299"/>
        <v>0.39228902399999999</v>
      </c>
      <c r="AQ707" s="328">
        <v>6.5747596000000001E-6</v>
      </c>
      <c r="AR707" s="328">
        <v>1.9838389E-8</v>
      </c>
      <c r="AS707" s="328">
        <v>5.4198053000000002E-13</v>
      </c>
      <c r="AT707" s="328">
        <v>7.9828396999999996E-11</v>
      </c>
      <c r="AU707" s="328">
        <v>9.7483508999999999E-12</v>
      </c>
      <c r="AV707" s="328">
        <v>6.2082370000000003E-9</v>
      </c>
      <c r="AW707" s="328">
        <v>4.5129885E-6</v>
      </c>
      <c r="AX707" s="328">
        <v>8.8292823000000005E-10</v>
      </c>
      <c r="AY707" s="328">
        <v>5.1383231999999999E-9</v>
      </c>
      <c r="AZ707" s="328">
        <v>1.4339856000000001E-13</v>
      </c>
      <c r="BA707" s="328">
        <v>1.6293056E-15</v>
      </c>
      <c r="BB707" s="328">
        <v>5.2776934999999999E-12</v>
      </c>
      <c r="BC707" s="328">
        <v>6.4768358000000003E-14</v>
      </c>
      <c r="BD707" s="328">
        <v>2.4585967999999998E-13</v>
      </c>
      <c r="BE707" s="328">
        <v>2.9147662999999999E-8</v>
      </c>
      <c r="BF707" s="328">
        <v>3.6949726000000001E-9</v>
      </c>
      <c r="BG707" s="328">
        <v>3.6778320000000001E-11</v>
      </c>
      <c r="BH707" s="329">
        <v>2.9713494E-2</v>
      </c>
      <c r="BI707" s="329">
        <v>0.36257552999999998</v>
      </c>
      <c r="BJ707" s="328">
        <v>6.0910763000000002E-12</v>
      </c>
      <c r="BK707" s="328">
        <v>3.7040329000000003E-14</v>
      </c>
      <c r="BL707" s="328">
        <v>1.6572118E-18</v>
      </c>
      <c r="BM707" s="41"/>
      <c r="BN707" s="111">
        <v>4.3635324999999998E-4</v>
      </c>
      <c r="BO707" s="122">
        <v>3.7461891000000003E-5</v>
      </c>
      <c r="BP707" s="111">
        <v>1.9693913999999999E-4</v>
      </c>
      <c r="BQ707" s="122">
        <v>2.9160956999999998E-7</v>
      </c>
      <c r="BR707" s="122">
        <v>3.2379611999999997E-5</v>
      </c>
      <c r="BS707" s="122">
        <v>4.0035794999999998E-6</v>
      </c>
      <c r="BT707" s="122">
        <v>9.0552066000000004E-10</v>
      </c>
      <c r="BU707" s="122">
        <v>6.0884091000000004E-6</v>
      </c>
      <c r="BV707" s="122">
        <v>1.0737506E-5</v>
      </c>
      <c r="BW707" s="122">
        <v>5.8290094999999997E-6</v>
      </c>
      <c r="BX707" s="122">
        <v>7.3242194000000004E-8</v>
      </c>
      <c r="BY707" s="122">
        <v>2.4408109000000001E-8</v>
      </c>
      <c r="BZ707" s="122">
        <v>1.293728E-9</v>
      </c>
      <c r="CA707" s="122">
        <v>1.0285316E-5</v>
      </c>
      <c r="CB707" s="111">
        <v>1.2954450999999999E-4</v>
      </c>
      <c r="CC707" s="122">
        <v>2.6919354000000001E-6</v>
      </c>
      <c r="CD707" s="122">
        <v>8.7441837999999999E-10</v>
      </c>
      <c r="CF707" s="173"/>
      <c r="CG707" s="42" t="s">
        <v>10817</v>
      </c>
      <c r="CH707" s="42"/>
      <c r="CI707" s="42"/>
      <c r="CK707" s="50"/>
      <c r="CL707" s="41"/>
      <c r="CM707" s="41"/>
      <c r="CN707" s="41"/>
      <c r="CO707" s="41"/>
      <c r="CP707" s="41"/>
      <c r="CQ707" s="41"/>
      <c r="CR707" s="41"/>
      <c r="CS707" s="41"/>
      <c r="CT707" s="41"/>
      <c r="CU707" s="41"/>
      <c r="CV707" s="41"/>
      <c r="CW707" s="41"/>
    </row>
    <row r="708" spans="1:101" ht="14.5" customHeight="1">
      <c r="A708" s="41" t="s">
        <v>11017</v>
      </c>
      <c r="B708" s="119" t="s">
        <v>10796</v>
      </c>
      <c r="C708" s="120" t="str">
        <f t="shared" si="290"/>
        <v>A.100.28.111</v>
      </c>
      <c r="D708" s="135" t="s">
        <v>10</v>
      </c>
      <c r="E708" s="119" t="s">
        <v>6570</v>
      </c>
      <c r="F708" s="118" t="str">
        <f t="shared" si="291"/>
        <v>AlMn1.2Mg1 (3004)</v>
      </c>
      <c r="G708" s="118">
        <f t="shared" si="292"/>
        <v>2.2219819113964099</v>
      </c>
      <c r="H708" s="118">
        <f t="shared" si="293"/>
        <v>6.4343202599999996E-2</v>
      </c>
      <c r="I708" s="118">
        <f t="shared" si="294"/>
        <v>0.2700342892</v>
      </c>
      <c r="J708" s="326">
        <f t="shared" si="295"/>
        <v>0.92559064959640991</v>
      </c>
      <c r="K708" s="118">
        <v>0.96201376999999999</v>
      </c>
      <c r="L708" s="118">
        <v>0.21685093999999999</v>
      </c>
      <c r="M708" s="118">
        <v>5.0588728999999999E-2</v>
      </c>
      <c r="N708" s="118">
        <v>4.2473682999999998E-2</v>
      </c>
      <c r="O708" s="118">
        <v>5.1631788999999999E-3</v>
      </c>
      <c r="P708" s="118">
        <v>7.9813639999999995E-3</v>
      </c>
      <c r="Q708" s="118">
        <v>8.7249766999999995E-3</v>
      </c>
      <c r="R708" s="118">
        <v>2.5946201999999998E-3</v>
      </c>
      <c r="S708" s="118">
        <v>0.77065523999999996</v>
      </c>
      <c r="T708" s="118">
        <v>4.5904963E-3</v>
      </c>
      <c r="U708" s="118">
        <v>0.15032054</v>
      </c>
      <c r="V708" s="330">
        <v>2.4062014999999999E-5</v>
      </c>
      <c r="W708" s="330">
        <v>3.1128141E-7</v>
      </c>
      <c r="X708" s="118">
        <v>0</v>
      </c>
      <c r="Y708" s="41"/>
      <c r="Z708" s="327">
        <f t="shared" si="296"/>
        <v>7.2331862406015031</v>
      </c>
      <c r="AA708" s="41"/>
      <c r="AB708" s="111">
        <v>123.6476</v>
      </c>
      <c r="AC708" s="111">
        <v>89.386095999999995</v>
      </c>
      <c r="AD708" s="111">
        <v>20.377137000000001</v>
      </c>
      <c r="AE708" s="111">
        <v>0</v>
      </c>
      <c r="AF708" s="111">
        <v>1.8010933</v>
      </c>
      <c r="AG708" s="111">
        <v>7.5149366999999998</v>
      </c>
      <c r="AH708" s="111">
        <v>4.5683338999999998</v>
      </c>
      <c r="AI708" s="41"/>
      <c r="AJ708" s="114">
        <v>0.19810854</v>
      </c>
      <c r="AK708" s="114">
        <v>0.18801643000000001</v>
      </c>
      <c r="AL708" s="114">
        <v>7.1343042000000002E-3</v>
      </c>
      <c r="AM708" s="114">
        <v>2.9578031999999998E-3</v>
      </c>
      <c r="AN708" s="113">
        <f t="shared" si="297"/>
        <v>1.12719683090702E-5</v>
      </c>
      <c r="AO708" s="112">
        <f t="shared" si="298"/>
        <v>2.6384260870499704E-8</v>
      </c>
      <c r="AP708" s="112">
        <f t="shared" si="299"/>
        <v>0.41425815700000002</v>
      </c>
      <c r="AQ708" s="328">
        <v>6.7358973000000001E-6</v>
      </c>
      <c r="AR708" s="328">
        <v>2.0324704E-8</v>
      </c>
      <c r="AS708" s="328">
        <v>5.5526197999999997E-13</v>
      </c>
      <c r="AT708" s="328">
        <v>9.4622456999999995E-11</v>
      </c>
      <c r="AU708" s="328">
        <v>1.1677423000000001E-11</v>
      </c>
      <c r="AV708" s="328">
        <v>6.3155532E-9</v>
      </c>
      <c r="AW708" s="328">
        <v>4.4968365999999997E-6</v>
      </c>
      <c r="AX708" s="328">
        <v>8.9868288999999999E-10</v>
      </c>
      <c r="AY708" s="328">
        <v>5.1169568999999999E-9</v>
      </c>
      <c r="AZ708" s="328">
        <v>1.6583233999999999E-13</v>
      </c>
      <c r="BA708" s="328">
        <v>1.7377517E-15</v>
      </c>
      <c r="BB708" s="328">
        <v>5.2803773999999999E-12</v>
      </c>
      <c r="BC708" s="328">
        <v>6.7439745000000003E-14</v>
      </c>
      <c r="BD708" s="328">
        <v>2.4524616000000002E-13</v>
      </c>
      <c r="BE708" s="328">
        <v>2.9051655E-8</v>
      </c>
      <c r="BF708" s="328">
        <v>3.7548657999999998E-9</v>
      </c>
      <c r="BG708" s="328">
        <v>3.7564483E-11</v>
      </c>
      <c r="BH708" s="329">
        <v>3.1094086999999999E-2</v>
      </c>
      <c r="BI708" s="329">
        <v>0.38316407000000002</v>
      </c>
      <c r="BJ708" s="328">
        <v>6.0351902E-12</v>
      </c>
      <c r="BK708" s="328">
        <v>3.6700480999999999E-14</v>
      </c>
      <c r="BL708" s="328">
        <v>1.6420067E-18</v>
      </c>
      <c r="BM708" s="41"/>
      <c r="BN708" s="111">
        <v>4.4382211000000001E-4</v>
      </c>
      <c r="BO708" s="122">
        <v>3.7348214999999997E-5</v>
      </c>
      <c r="BP708" s="111">
        <v>2.0168043E-4</v>
      </c>
      <c r="BQ708" s="122">
        <v>3.0436982E-7</v>
      </c>
      <c r="BR708" s="122">
        <v>3.2351380000000002E-5</v>
      </c>
      <c r="BS708" s="122">
        <v>4.0694192999999997E-6</v>
      </c>
      <c r="BT708" s="122">
        <v>9.548372400000001E-10</v>
      </c>
      <c r="BU708" s="122">
        <v>6.1897084000000002E-6</v>
      </c>
      <c r="BV708" s="122">
        <v>1.0710428999999999E-5</v>
      </c>
      <c r="BW708" s="122">
        <v>5.7733678999999997E-6</v>
      </c>
      <c r="BX708" s="122">
        <v>8.7741934000000005E-8</v>
      </c>
      <c r="BY708" s="122">
        <v>2.5006484000000001E-8</v>
      </c>
      <c r="BZ708" s="122">
        <v>1.5496659E-9</v>
      </c>
      <c r="CA708" s="122">
        <v>1.045366E-5</v>
      </c>
      <c r="CB708" s="111">
        <v>1.3214908999999999E-4</v>
      </c>
      <c r="CC708" s="122">
        <v>2.6759169999999999E-6</v>
      </c>
      <c r="CD708" s="122">
        <v>8.6639550999999998E-10</v>
      </c>
      <c r="CE708" s="154"/>
      <c r="CF708" s="173"/>
      <c r="CG708" s="42" t="s">
        <v>10817</v>
      </c>
      <c r="CH708" s="42"/>
      <c r="CI708" s="42"/>
      <c r="CK708" s="50"/>
      <c r="CL708" s="41"/>
      <c r="CM708" s="41"/>
      <c r="CN708" s="41"/>
      <c r="CO708" s="41"/>
      <c r="CP708" s="41"/>
      <c r="CQ708" s="41"/>
      <c r="CR708" s="41"/>
      <c r="CS708" s="41"/>
      <c r="CT708" s="41"/>
      <c r="CU708" s="41"/>
      <c r="CV708" s="41"/>
      <c r="CW708" s="41"/>
    </row>
    <row r="709" spans="1:101" ht="14.5" customHeight="1">
      <c r="A709" s="41" t="s">
        <v>11014</v>
      </c>
      <c r="B709" s="119" t="s">
        <v>10796</v>
      </c>
      <c r="C709" s="120" t="str">
        <f t="shared" si="290"/>
        <v>A.100.28.112</v>
      </c>
      <c r="D709" s="135" t="s">
        <v>10</v>
      </c>
      <c r="E709" s="119" t="s">
        <v>6570</v>
      </c>
      <c r="F709" s="118" t="str">
        <f t="shared" si="291"/>
        <v>AlSiMgMn (6009)</v>
      </c>
      <c r="G709" s="118">
        <f t="shared" si="292"/>
        <v>2.2215932554295001</v>
      </c>
      <c r="H709" s="118">
        <f t="shared" si="293"/>
        <v>6.3854227099999994E-2</v>
      </c>
      <c r="I709" s="118">
        <f t="shared" si="294"/>
        <v>0.26832613499999997</v>
      </c>
      <c r="J709" s="326">
        <f t="shared" si="295"/>
        <v>0.93435717332949997</v>
      </c>
      <c r="K709" s="118">
        <v>0.95505572000000005</v>
      </c>
      <c r="L709" s="118">
        <v>0.21556165999999999</v>
      </c>
      <c r="M709" s="118">
        <v>5.0232560000000002E-2</v>
      </c>
      <c r="N709" s="118">
        <v>4.2231128999999999E-2</v>
      </c>
      <c r="O709" s="118">
        <v>5.1256299999999999E-3</v>
      </c>
      <c r="P709" s="118">
        <v>7.7791325999999996E-3</v>
      </c>
      <c r="Q709" s="118">
        <v>8.7183355000000004E-3</v>
      </c>
      <c r="R709" s="118">
        <v>2.531915E-3</v>
      </c>
      <c r="S709" s="118">
        <v>0.78013664999999999</v>
      </c>
      <c r="T709" s="118">
        <v>4.6540725000000002E-3</v>
      </c>
      <c r="U709" s="118">
        <v>0.14954221000000001</v>
      </c>
      <c r="V709" s="330">
        <v>2.3924171000000001E-5</v>
      </c>
      <c r="W709" s="330">
        <v>3.1665849999999999E-7</v>
      </c>
      <c r="X709" s="118">
        <v>0</v>
      </c>
      <c r="Y709" s="41"/>
      <c r="Z709" s="327">
        <f t="shared" si="296"/>
        <v>7.1808700751879702</v>
      </c>
      <c r="AA709" s="41"/>
      <c r="AB709" s="111">
        <v>122.57715</v>
      </c>
      <c r="AC709" s="111">
        <v>88.466544999999996</v>
      </c>
      <c r="AD709" s="111">
        <v>20.271612999999999</v>
      </c>
      <c r="AE709" s="111">
        <v>0</v>
      </c>
      <c r="AF709" s="111">
        <v>1.7452242</v>
      </c>
      <c r="AG709" s="111">
        <v>7.5225322999999999</v>
      </c>
      <c r="AH709" s="111">
        <v>4.5712389</v>
      </c>
      <c r="AI709" s="41"/>
      <c r="AJ709" s="114">
        <v>0.19674021999999999</v>
      </c>
      <c r="AK709" s="114">
        <v>0.18674747999999999</v>
      </c>
      <c r="AL709" s="114">
        <v>7.0843818999999997E-3</v>
      </c>
      <c r="AM709" s="114">
        <v>2.9083532999999999E-3</v>
      </c>
      <c r="AN709" s="113">
        <f t="shared" si="297"/>
        <v>1.1195892191597301E-5</v>
      </c>
      <c r="AO709" s="112">
        <f t="shared" si="298"/>
        <v>2.6199637432628467E-8</v>
      </c>
      <c r="AP709" s="112">
        <f t="shared" si="299"/>
        <v>0.40733240199999998</v>
      </c>
      <c r="AQ709" s="328">
        <v>6.6865538999999997E-6</v>
      </c>
      <c r="AR709" s="328">
        <v>2.0175793999999999E-8</v>
      </c>
      <c r="AS709" s="328">
        <v>5.5119481000000003E-13</v>
      </c>
      <c r="AT709" s="328">
        <v>9.1129292000000005E-11</v>
      </c>
      <c r="AU709" s="328">
        <v>1.1221463000000001E-11</v>
      </c>
      <c r="AV709" s="328">
        <v>6.2794874000000002E-9</v>
      </c>
      <c r="AW709" s="328">
        <v>4.4702704000000004E-6</v>
      </c>
      <c r="AX709" s="328">
        <v>8.9335555000000003E-10</v>
      </c>
      <c r="AY709" s="328">
        <v>5.0867995000000001E-9</v>
      </c>
      <c r="AZ709" s="328">
        <v>1.5641445999999999E-13</v>
      </c>
      <c r="BA709" s="328">
        <v>1.6790231E-15</v>
      </c>
      <c r="BB709" s="328">
        <v>5.2070269000000001E-12</v>
      </c>
      <c r="BC709" s="328">
        <v>6.5011019000000005E-14</v>
      </c>
      <c r="BD709" s="328">
        <v>2.4422329999999998E-13</v>
      </c>
      <c r="BE709" s="328">
        <v>2.8977790999999999E-8</v>
      </c>
      <c r="BF709" s="328">
        <v>3.7021230000000002E-9</v>
      </c>
      <c r="BG709" s="328">
        <v>3.7425496999999999E-11</v>
      </c>
      <c r="BH709" s="329">
        <v>3.1393381999999997E-2</v>
      </c>
      <c r="BI709" s="329">
        <v>0.37593902000000001</v>
      </c>
      <c r="BJ709" s="328">
        <v>6.1394422999999997E-12</v>
      </c>
      <c r="BK709" s="328">
        <v>3.7334445999999998E-14</v>
      </c>
      <c r="BL709" s="328">
        <v>1.6703708E-18</v>
      </c>
      <c r="BM709" s="41"/>
      <c r="BN709" s="111">
        <v>4.4030417E-4</v>
      </c>
      <c r="BO709" s="122">
        <v>3.7129160000000001E-5</v>
      </c>
      <c r="BP709" s="111">
        <v>2.0022171E-4</v>
      </c>
      <c r="BQ709" s="122">
        <v>2.9700745999999998E-7</v>
      </c>
      <c r="BR709" s="122">
        <v>3.2153451000000002E-5</v>
      </c>
      <c r="BS709" s="122">
        <v>4.0474785000000001E-6</v>
      </c>
      <c r="BT709" s="122">
        <v>8.3596115000000003E-10</v>
      </c>
      <c r="BU709" s="122">
        <v>6.1562476000000003E-6</v>
      </c>
      <c r="BV709" s="122">
        <v>1.0439048000000001E-5</v>
      </c>
      <c r="BW709" s="122">
        <v>5.7689734000000002E-6</v>
      </c>
      <c r="BX709" s="122">
        <v>8.4314721999999995E-8</v>
      </c>
      <c r="BY709" s="122">
        <v>2.4895571999999999E-8</v>
      </c>
      <c r="BZ709" s="122">
        <v>1.4891730000000001E-9</v>
      </c>
      <c r="CA709" s="122">
        <v>1.0380039000000001E-5</v>
      </c>
      <c r="CB709" s="111">
        <v>1.3094440999999999E-4</v>
      </c>
      <c r="CC709" s="122">
        <v>2.6542313E-6</v>
      </c>
      <c r="CD709" s="122">
        <v>8.8136166E-10</v>
      </c>
      <c r="CE709" s="154"/>
      <c r="CF709" s="173"/>
      <c r="CG709" s="42" t="s">
        <v>10817</v>
      </c>
      <c r="CH709" s="42"/>
      <c r="CI709" s="42"/>
      <c r="CK709" s="50"/>
      <c r="CL709" s="41"/>
      <c r="CM709" s="41"/>
      <c r="CN709" s="41"/>
      <c r="CO709" s="41"/>
      <c r="CP709" s="41"/>
      <c r="CQ709" s="41"/>
      <c r="CR709" s="41"/>
      <c r="CS709" s="41"/>
      <c r="CT709" s="41"/>
      <c r="CU709" s="41"/>
      <c r="CV709" s="41"/>
      <c r="CW709" s="41"/>
    </row>
    <row r="710" spans="1:101" ht="14.5" customHeight="1">
      <c r="A710" s="41" t="s">
        <v>11011</v>
      </c>
      <c r="B710" s="119" t="s">
        <v>10796</v>
      </c>
      <c r="C710" s="120" t="str">
        <f t="shared" si="290"/>
        <v>A.100.28.113</v>
      </c>
      <c r="D710" s="135" t="s">
        <v>10</v>
      </c>
      <c r="E710" s="119" t="s">
        <v>6570</v>
      </c>
      <c r="F710" s="118" t="str">
        <f t="shared" si="291"/>
        <v>AlZnCuMg (7075)</v>
      </c>
      <c r="G710" s="118">
        <f t="shared" si="292"/>
        <v>2.2849049319461399</v>
      </c>
      <c r="H710" s="118">
        <f t="shared" si="293"/>
        <v>7.6129214300000012E-2</v>
      </c>
      <c r="I710" s="118">
        <f t="shared" si="294"/>
        <v>0.26597127339999999</v>
      </c>
      <c r="J710" s="326">
        <f t="shared" si="295"/>
        <v>0.97797644424614005</v>
      </c>
      <c r="K710" s="118">
        <v>0.96482800000000002</v>
      </c>
      <c r="L710" s="118">
        <v>0.20684514000000001</v>
      </c>
      <c r="M710" s="118">
        <v>5.5664503999999997E-2</v>
      </c>
      <c r="N710" s="118">
        <v>4.6572383000000002E-2</v>
      </c>
      <c r="O710" s="118">
        <v>8.0124211999999997E-3</v>
      </c>
      <c r="P710" s="118">
        <v>9.2694231000000002E-3</v>
      </c>
      <c r="Q710" s="118">
        <v>1.2274986999999999E-2</v>
      </c>
      <c r="R710" s="118">
        <v>3.4616294000000001E-3</v>
      </c>
      <c r="S710" s="118">
        <v>0.82799420999999995</v>
      </c>
      <c r="T710" s="118">
        <v>4.7869380999999997E-3</v>
      </c>
      <c r="U710" s="118">
        <v>0.14517113000000001</v>
      </c>
      <c r="V710" s="330">
        <v>2.3863941999999999E-5</v>
      </c>
      <c r="W710" s="330">
        <v>3.0220413999999998E-7</v>
      </c>
      <c r="X710" s="118">
        <v>0</v>
      </c>
      <c r="Y710" s="41"/>
      <c r="Z710" s="327">
        <f t="shared" si="296"/>
        <v>7.2543458646616541</v>
      </c>
      <c r="AA710" s="41"/>
      <c r="AB710" s="111">
        <v>122.90376999999999</v>
      </c>
      <c r="AC710" s="111">
        <v>89.895544000000001</v>
      </c>
      <c r="AD710" s="111">
        <v>19.679244000000001</v>
      </c>
      <c r="AE710" s="111">
        <v>0</v>
      </c>
      <c r="AF710" s="111">
        <v>1.8412755000000001</v>
      </c>
      <c r="AG710" s="111">
        <v>7.0110112000000004</v>
      </c>
      <c r="AH710" s="111">
        <v>4.476693</v>
      </c>
      <c r="AI710" s="41"/>
      <c r="AJ710" s="114">
        <v>0.19841929999999999</v>
      </c>
      <c r="AK710" s="114">
        <v>0.18809957999999999</v>
      </c>
      <c r="AL710" s="114">
        <v>7.1666960000000002E-3</v>
      </c>
      <c r="AM710" s="114">
        <v>3.1530148999999999E-3</v>
      </c>
      <c r="AN710" s="113">
        <f t="shared" si="297"/>
        <v>1.1276953567727203E-5</v>
      </c>
      <c r="AO710" s="112">
        <f t="shared" si="298"/>
        <v>2.6504053348695123E-8</v>
      </c>
      <c r="AP710" s="112">
        <f t="shared" si="299"/>
        <v>0.441598722</v>
      </c>
      <c r="AQ710" s="328">
        <v>6.7615240000000002E-6</v>
      </c>
      <c r="AR710" s="328">
        <v>2.0402234000000001E-8</v>
      </c>
      <c r="AS710" s="328">
        <v>5.5737079000000005E-13</v>
      </c>
      <c r="AT710" s="328">
        <v>1.5910329E-10</v>
      </c>
      <c r="AU710" s="328">
        <v>9.1696539000000003E-11</v>
      </c>
      <c r="AV710" s="328">
        <v>6.9249996999999999E-9</v>
      </c>
      <c r="AW710" s="328">
        <v>4.3750204999999999E-6</v>
      </c>
      <c r="AX710" s="328">
        <v>9.8635685999999996E-10</v>
      </c>
      <c r="AY710" s="328">
        <v>4.9618315000000001E-9</v>
      </c>
      <c r="AZ710" s="328">
        <v>1.5624657999999999E-12</v>
      </c>
      <c r="BA710" s="328">
        <v>1.0310412000000001E-14</v>
      </c>
      <c r="BB710" s="328">
        <v>1.1249247E-10</v>
      </c>
      <c r="BC710" s="328">
        <v>1.3034363E-12</v>
      </c>
      <c r="BD710" s="328">
        <v>9.4600054000000004E-13</v>
      </c>
      <c r="BE710" s="328">
        <v>3.0258269000000002E-8</v>
      </c>
      <c r="BF710" s="328">
        <v>1.0296914000000001E-7</v>
      </c>
      <c r="BG710" s="328">
        <v>3.6723302999999997E-11</v>
      </c>
      <c r="BH710" s="329">
        <v>3.5456912E-2</v>
      </c>
      <c r="BI710" s="329">
        <v>0.40614180999999999</v>
      </c>
      <c r="BJ710" s="328">
        <v>5.8591981999999997E-12</v>
      </c>
      <c r="BK710" s="328">
        <v>3.5630258999999999E-14</v>
      </c>
      <c r="BL710" s="328">
        <v>1.5941241999999999E-18</v>
      </c>
      <c r="BM710" s="41"/>
      <c r="BN710" s="111">
        <v>5.3188140999999999E-4</v>
      </c>
      <c r="BO710" s="122">
        <v>3.6444094000000003E-5</v>
      </c>
      <c r="BP710" s="111">
        <v>2.0227040999999999E-4</v>
      </c>
      <c r="BQ710" s="122">
        <v>4.0602363000000002E-7</v>
      </c>
      <c r="BR710" s="122">
        <v>3.3886383000000002E-5</v>
      </c>
      <c r="BS710" s="122">
        <v>4.4667803000000003E-6</v>
      </c>
      <c r="BT710" s="122">
        <v>2.0652380000000001E-8</v>
      </c>
      <c r="BU710" s="122">
        <v>6.7871749E-6</v>
      </c>
      <c r="BV710" s="122">
        <v>1.2438912999999999E-5</v>
      </c>
      <c r="BW710" s="122">
        <v>8.1224301000000007E-6</v>
      </c>
      <c r="BX710" s="122">
        <v>3.2649479000000002E-7</v>
      </c>
      <c r="BY710" s="122">
        <v>2.4570168000000002E-8</v>
      </c>
      <c r="BZ710" s="122">
        <v>1.588277E-8</v>
      </c>
      <c r="CA710" s="122">
        <v>1.1247335000000001E-5</v>
      </c>
      <c r="CB710" s="111">
        <v>1.3167963E-4</v>
      </c>
      <c r="CC710" s="122">
        <v>8.3743787999999997E-5</v>
      </c>
      <c r="CD710" s="122">
        <v>8.4113057999999997E-10</v>
      </c>
      <c r="CE710" s="154"/>
      <c r="CF710" s="173"/>
      <c r="CG710" s="42" t="s">
        <v>10817</v>
      </c>
      <c r="CH710" s="42"/>
      <c r="CI710" s="42"/>
      <c r="CK710" s="76"/>
      <c r="CL710" s="41"/>
      <c r="CM710" s="41"/>
      <c r="CN710" s="41"/>
      <c r="CO710" s="41"/>
      <c r="CP710" s="41"/>
      <c r="CQ710" s="41"/>
      <c r="CR710" s="41"/>
      <c r="CS710" s="41"/>
      <c r="CT710" s="41"/>
      <c r="CU710" s="41"/>
      <c r="CV710" s="41"/>
      <c r="CW710" s="41"/>
    </row>
    <row r="711" spans="1:101" ht="14.5" customHeight="1">
      <c r="A711" s="41" t="s">
        <v>11008</v>
      </c>
      <c r="B711" s="119" t="s">
        <v>10796</v>
      </c>
      <c r="C711" s="120" t="str">
        <f t="shared" si="290"/>
        <v>A.100.28.114</v>
      </c>
      <c r="D711" s="135" t="s">
        <v>10</v>
      </c>
      <c r="E711" s="119" t="s">
        <v>6570</v>
      </c>
      <c r="F711" s="118" t="str">
        <f t="shared" si="291"/>
        <v>G-AlCu4TiMg (204)</v>
      </c>
      <c r="G711" s="118">
        <f t="shared" si="292"/>
        <v>2.292418442602</v>
      </c>
      <c r="H711" s="118">
        <f t="shared" si="293"/>
        <v>6.4445144900000001E-2</v>
      </c>
      <c r="I711" s="118">
        <f t="shared" si="294"/>
        <v>0.26810045760000001</v>
      </c>
      <c r="J711" s="326">
        <f t="shared" si="295"/>
        <v>1.0344572901020002</v>
      </c>
      <c r="K711" s="118">
        <v>0.92541554999999998</v>
      </c>
      <c r="L711" s="118">
        <v>0.21360167999999999</v>
      </c>
      <c r="M711" s="118">
        <v>5.1396329999999997E-2</v>
      </c>
      <c r="N711" s="118">
        <v>4.3205538000000002E-2</v>
      </c>
      <c r="O711" s="118">
        <v>4.9703776999999996E-3</v>
      </c>
      <c r="P711" s="118">
        <v>7.4502643000000004E-3</v>
      </c>
      <c r="Q711" s="118">
        <v>8.8189649000000002E-3</v>
      </c>
      <c r="R711" s="118">
        <v>3.1024476000000001E-3</v>
      </c>
      <c r="S711" s="118">
        <v>0.87811150999999998</v>
      </c>
      <c r="T711" s="118">
        <v>4.5845590999999998E-3</v>
      </c>
      <c r="U711" s="118">
        <v>0.15173565</v>
      </c>
      <c r="V711" s="330">
        <v>2.3230630999999999E-5</v>
      </c>
      <c r="W711" s="330">
        <v>2.3403709999999999E-6</v>
      </c>
      <c r="X711" s="118">
        <v>0</v>
      </c>
      <c r="Y711" s="41"/>
      <c r="Z711" s="327">
        <f t="shared" si="296"/>
        <v>6.9580116541353378</v>
      </c>
      <c r="AA711" s="41"/>
      <c r="AB711" s="111">
        <v>120.03539000000001</v>
      </c>
      <c r="AC711" s="111">
        <v>85.494093000000007</v>
      </c>
      <c r="AD711" s="111">
        <v>20.569064999999998</v>
      </c>
      <c r="AE711" s="111">
        <v>0</v>
      </c>
      <c r="AF711" s="111">
        <v>1.6720360000000001</v>
      </c>
      <c r="AG711" s="111">
        <v>7.8353891999999998</v>
      </c>
      <c r="AH711" s="111">
        <v>4.4648056</v>
      </c>
      <c r="AI711" s="41"/>
      <c r="AJ711" s="114">
        <v>0.19260878000000001</v>
      </c>
      <c r="AK711" s="114">
        <v>0.18285596000000001</v>
      </c>
      <c r="AL711" s="114">
        <v>6.9181318000000004E-3</v>
      </c>
      <c r="AM711" s="114">
        <v>2.8346904000000001E-3</v>
      </c>
      <c r="AN711" s="113">
        <f t="shared" si="297"/>
        <v>1.0962587673103E-5</v>
      </c>
      <c r="AO711" s="112">
        <f t="shared" si="298"/>
        <v>2.5584807129330273E-8</v>
      </c>
      <c r="AP711" s="112">
        <f t="shared" si="299"/>
        <v>0.39701546799999998</v>
      </c>
      <c r="AQ711" s="328">
        <v>6.4797911999999996E-6</v>
      </c>
      <c r="AR711" s="328">
        <v>1.9551935000000001E-8</v>
      </c>
      <c r="AS711" s="328">
        <v>5.3415016999999996E-13</v>
      </c>
      <c r="AT711" s="328">
        <v>1.0769006E-10</v>
      </c>
      <c r="AU711" s="328">
        <v>1.1602857E-11</v>
      </c>
      <c r="AV711" s="328">
        <v>6.4243615000000004E-9</v>
      </c>
      <c r="AW711" s="328">
        <v>4.4425397999999998E-6</v>
      </c>
      <c r="AX711" s="328">
        <v>9.1398512000000004E-10</v>
      </c>
      <c r="AY711" s="328">
        <v>5.0706486E-9</v>
      </c>
      <c r="AZ711" s="328">
        <v>1.9335068000000001E-12</v>
      </c>
      <c r="BA711" s="328">
        <v>3.8410646000000001E-15</v>
      </c>
      <c r="BB711" s="328">
        <v>8.6376536999999998E-12</v>
      </c>
      <c r="BC711" s="328">
        <v>1.1943723E-13</v>
      </c>
      <c r="BD711" s="328">
        <v>2.5272693000000001E-13</v>
      </c>
      <c r="BE711" s="328">
        <v>2.8026604E-8</v>
      </c>
      <c r="BF711" s="328">
        <v>5.6410381999999996E-9</v>
      </c>
      <c r="BG711" s="328">
        <v>3.6481143E-11</v>
      </c>
      <c r="BH711" s="329">
        <v>3.6188687999999997E-2</v>
      </c>
      <c r="BI711" s="329">
        <v>0.36082678000000001</v>
      </c>
      <c r="BJ711" s="328">
        <v>4.5376486000000003E-11</v>
      </c>
      <c r="BK711" s="328">
        <v>2.7593809000000001E-13</v>
      </c>
      <c r="BL711" s="328">
        <v>1.2345675E-17</v>
      </c>
      <c r="BM711" s="41"/>
      <c r="BN711" s="111">
        <v>4.8372825999999999E-4</v>
      </c>
      <c r="BO711" s="122">
        <v>3.6972905E-5</v>
      </c>
      <c r="BP711" s="111">
        <v>1.9400782999999999E-4</v>
      </c>
      <c r="BQ711" s="122">
        <v>3.6379886000000001E-7</v>
      </c>
      <c r="BR711" s="122">
        <v>3.1815688000000002E-5</v>
      </c>
      <c r="BS711" s="122">
        <v>4.1440374999999997E-6</v>
      </c>
      <c r="BT711" s="122">
        <v>1.9381564000000001E-8</v>
      </c>
      <c r="BU711" s="122">
        <v>6.2968184000000003E-6</v>
      </c>
      <c r="BV711" s="122">
        <v>9.9977300999999995E-6</v>
      </c>
      <c r="BW711" s="122">
        <v>5.8355604E-6</v>
      </c>
      <c r="BX711" s="122">
        <v>8.0587412000000005E-8</v>
      </c>
      <c r="BY711" s="122">
        <v>2.4234237E-8</v>
      </c>
      <c r="BZ711" s="122">
        <v>1.6075598999999999E-9</v>
      </c>
      <c r="CA711" s="122">
        <v>1.0549749000000001E-5</v>
      </c>
      <c r="CB711" s="111">
        <v>1.2784708E-4</v>
      </c>
      <c r="CC711" s="122">
        <v>5.5764740999999997E-5</v>
      </c>
      <c r="CD711" s="122">
        <v>6.5141250999999998E-9</v>
      </c>
      <c r="CE711" s="154"/>
      <c r="CF711" s="173"/>
      <c r="CG711" s="42" t="s">
        <v>10817</v>
      </c>
      <c r="CH711" s="42"/>
      <c r="CI711" s="42"/>
      <c r="CK711" s="50"/>
      <c r="CL711" s="41"/>
      <c r="CM711" s="41"/>
      <c r="CN711" s="105"/>
      <c r="CO711" s="41"/>
      <c r="CP711" s="41"/>
      <c r="CQ711" s="41"/>
      <c r="CR711" s="41"/>
      <c r="CS711" s="41"/>
      <c r="CT711" s="41"/>
      <c r="CU711" s="41"/>
      <c r="CV711" s="41"/>
      <c r="CW711" s="41"/>
    </row>
    <row r="712" spans="1:101" ht="14.5" customHeight="1">
      <c r="A712" s="41" t="s">
        <v>11005</v>
      </c>
      <c r="B712" s="119" t="s">
        <v>10796</v>
      </c>
      <c r="C712" s="120" t="str">
        <f t="shared" si="290"/>
        <v>A.100.28.115</v>
      </c>
      <c r="D712" s="135" t="s">
        <v>10</v>
      </c>
      <c r="E712" s="119" t="s">
        <v>6570</v>
      </c>
      <c r="F712" s="118" t="str">
        <f t="shared" si="291"/>
        <v>G-AlMg3 (242)</v>
      </c>
      <c r="G712" s="118">
        <f t="shared" si="292"/>
        <v>2.2574943015868003</v>
      </c>
      <c r="H712" s="118">
        <f t="shared" si="293"/>
        <v>6.6110412500000007E-2</v>
      </c>
      <c r="I712" s="118">
        <f t="shared" si="294"/>
        <v>0.26809885770000003</v>
      </c>
      <c r="J712" s="326">
        <f t="shared" si="295"/>
        <v>0.91295743138679997</v>
      </c>
      <c r="K712" s="118">
        <v>1.0103276000000001</v>
      </c>
      <c r="L712" s="118">
        <v>0.21271587</v>
      </c>
      <c r="M712" s="118">
        <v>5.2600339000000003E-2</v>
      </c>
      <c r="N712" s="118">
        <v>4.4296143000000003E-2</v>
      </c>
      <c r="O712" s="118">
        <v>5.5185104E-3</v>
      </c>
      <c r="P712" s="118">
        <v>7.6283169000000003E-3</v>
      </c>
      <c r="Q712" s="118">
        <v>8.6674422000000001E-3</v>
      </c>
      <c r="R712" s="118">
        <v>2.7826486999999998E-3</v>
      </c>
      <c r="S712" s="118">
        <v>0.76149798000000002</v>
      </c>
      <c r="T712" s="118">
        <v>4.5395718000000003E-3</v>
      </c>
      <c r="U712" s="118">
        <v>0.14688886000000001</v>
      </c>
      <c r="V712" s="330">
        <v>2.5658994E-5</v>
      </c>
      <c r="W712" s="330">
        <v>5.3605928000000001E-6</v>
      </c>
      <c r="X712" s="118">
        <v>0</v>
      </c>
      <c r="Y712" s="41"/>
      <c r="Z712" s="327">
        <f t="shared" si="296"/>
        <v>7.5964481203007521</v>
      </c>
      <c r="AA712" s="41"/>
      <c r="AB712" s="111">
        <v>128.06503000000001</v>
      </c>
      <c r="AC712" s="111">
        <v>94.600639999999999</v>
      </c>
      <c r="AD712" s="111">
        <v>19.911940999999999</v>
      </c>
      <c r="AE712" s="111">
        <v>0</v>
      </c>
      <c r="AF712" s="111">
        <v>1.6932046999999999</v>
      </c>
      <c r="AG712" s="111">
        <v>7.3644428</v>
      </c>
      <c r="AH712" s="111">
        <v>4.4947987999999999</v>
      </c>
      <c r="AI712" s="41"/>
      <c r="AJ712" s="114">
        <v>0.20363734999999999</v>
      </c>
      <c r="AK712" s="114">
        <v>0.19295482</v>
      </c>
      <c r="AL712" s="114">
        <v>7.4094979999999996E-3</v>
      </c>
      <c r="AM712" s="114">
        <v>3.2730330999999999E-3</v>
      </c>
      <c r="AN712" s="113">
        <f t="shared" si="297"/>
        <v>1.1568034901735E-5</v>
      </c>
      <c r="AO712" s="112">
        <f t="shared" si="298"/>
        <v>2.7401989425990378E-8</v>
      </c>
      <c r="AP712" s="112">
        <f t="shared" si="299"/>
        <v>0.45840799700000001</v>
      </c>
      <c r="AQ712" s="328">
        <v>7.0800597000000001E-6</v>
      </c>
      <c r="AR712" s="328">
        <v>2.1363386000000001E-8</v>
      </c>
      <c r="AS712" s="328">
        <v>5.8362888999999999E-13</v>
      </c>
      <c r="AT712" s="328">
        <v>1.2787952000000001E-10</v>
      </c>
      <c r="AU712" s="328">
        <v>1.7117414999999999E-11</v>
      </c>
      <c r="AV712" s="328">
        <v>6.5865489999999999E-9</v>
      </c>
      <c r="AW712" s="328">
        <v>4.4463498000000003E-6</v>
      </c>
      <c r="AX712" s="328">
        <v>9.3807250000000002E-10</v>
      </c>
      <c r="AY712" s="328">
        <v>5.0520607999999999E-9</v>
      </c>
      <c r="AZ712" s="328">
        <v>2.5178109000000001E-13</v>
      </c>
      <c r="BA712" s="328">
        <v>2.1376676999999999E-15</v>
      </c>
      <c r="BB712" s="328">
        <v>7.2407174999999996E-12</v>
      </c>
      <c r="BC712" s="328">
        <v>9.2292285000000002E-14</v>
      </c>
      <c r="BD712" s="328">
        <v>2.5731013999999999E-13</v>
      </c>
      <c r="BE712" s="328">
        <v>2.8982154000000001E-8</v>
      </c>
      <c r="BF712" s="328">
        <v>5.8077673000000001E-9</v>
      </c>
      <c r="BG712" s="328">
        <v>3.9410196E-11</v>
      </c>
      <c r="BH712" s="329">
        <v>3.4383387000000001E-2</v>
      </c>
      <c r="BI712" s="329">
        <v>0.42402461000000002</v>
      </c>
      <c r="BJ712" s="328">
        <v>1.039345E-10</v>
      </c>
      <c r="BK712" s="328">
        <v>6.3203413999999997E-13</v>
      </c>
      <c r="BL712" s="328">
        <v>2.8277676000000001E-17</v>
      </c>
      <c r="BM712" s="41"/>
      <c r="BN712" s="111">
        <v>4.6084688000000001E-4</v>
      </c>
      <c r="BO712" s="122">
        <v>3.6986088000000002E-5</v>
      </c>
      <c r="BP712" s="111">
        <v>2.1180913E-4</v>
      </c>
      <c r="BQ712" s="122">
        <v>3.2654753999999999E-7</v>
      </c>
      <c r="BR712" s="122">
        <v>3.2246087000000001E-5</v>
      </c>
      <c r="BS712" s="122">
        <v>4.2386786000000001E-6</v>
      </c>
      <c r="BT712" s="122">
        <v>1.5227434999999999E-9</v>
      </c>
      <c r="BU712" s="122">
        <v>6.4493789999999997E-6</v>
      </c>
      <c r="BV712" s="122">
        <v>1.0236664E-5</v>
      </c>
      <c r="BW712" s="122">
        <v>5.7352970000000001E-6</v>
      </c>
      <c r="BX712" s="122">
        <v>1.2203641E-7</v>
      </c>
      <c r="BY712" s="122">
        <v>2.6389127E-8</v>
      </c>
      <c r="BZ712" s="122">
        <v>2.3389912E-9</v>
      </c>
      <c r="CA712" s="122">
        <v>1.0846579E-5</v>
      </c>
      <c r="CB712" s="111">
        <v>1.3749857E-4</v>
      </c>
      <c r="CC712" s="122">
        <v>4.3066532000000003E-6</v>
      </c>
      <c r="CD712" s="122">
        <v>1.4920554999999999E-8</v>
      </c>
      <c r="CE712" s="154"/>
      <c r="CF712" s="173"/>
      <c r="CG712" s="42" t="s">
        <v>10817</v>
      </c>
      <c r="CH712" s="42"/>
      <c r="CI712" s="42"/>
      <c r="CK712" s="50"/>
      <c r="CL712" s="105"/>
      <c r="CM712" s="41"/>
      <c r="CN712" s="41"/>
      <c r="CO712" s="41"/>
      <c r="CP712" s="41"/>
      <c r="CQ712" s="41"/>
      <c r="CR712" s="41"/>
      <c r="CS712" s="41"/>
      <c r="CT712" s="41"/>
      <c r="CU712" s="41"/>
      <c r="CV712" s="41"/>
      <c r="CW712" s="41"/>
    </row>
    <row r="713" spans="1:101" ht="14.5" customHeight="1">
      <c r="A713" s="41" t="s">
        <v>11002</v>
      </c>
      <c r="B713" s="119" t="s">
        <v>10796</v>
      </c>
      <c r="C713" s="120" t="str">
        <f t="shared" si="290"/>
        <v>A.100.28.116</v>
      </c>
      <c r="D713" s="135" t="s">
        <v>10</v>
      </c>
      <c r="E713" s="119" t="s">
        <v>6570</v>
      </c>
      <c r="F713" s="118" t="str">
        <f t="shared" si="291"/>
        <v>G-AlMg5 (314)</v>
      </c>
      <c r="G713" s="118">
        <f t="shared" si="292"/>
        <v>2.3381183060073001</v>
      </c>
      <c r="H713" s="118">
        <f t="shared" si="293"/>
        <v>6.7920052999999994E-2</v>
      </c>
      <c r="I713" s="118">
        <f t="shared" si="294"/>
        <v>0.26584583770000003</v>
      </c>
      <c r="J713" s="326">
        <f t="shared" si="295"/>
        <v>0.96143091530729996</v>
      </c>
      <c r="K713" s="118">
        <v>1.0429215000000001</v>
      </c>
      <c r="L713" s="118">
        <v>0.20727464000000001</v>
      </c>
      <c r="M713" s="118">
        <v>5.5176274999999997E-2</v>
      </c>
      <c r="N713" s="118">
        <v>4.6504406999999998E-2</v>
      </c>
      <c r="O713" s="118">
        <v>5.6708788999999997E-3</v>
      </c>
      <c r="P713" s="118">
        <v>7.2814663E-3</v>
      </c>
      <c r="Q713" s="118">
        <v>8.4633008000000003E-3</v>
      </c>
      <c r="R713" s="118">
        <v>3.3949227000000001E-3</v>
      </c>
      <c r="S713" s="118">
        <v>0.81232546999999999</v>
      </c>
      <c r="T713" s="118">
        <v>4.3861901999999999E-3</v>
      </c>
      <c r="U713" s="118">
        <v>0.14468702999999999</v>
      </c>
      <c r="V713" s="330">
        <v>2.6866975E-5</v>
      </c>
      <c r="W713" s="330">
        <v>5.3581323000000003E-6</v>
      </c>
      <c r="X713" s="118">
        <v>0</v>
      </c>
      <c r="Y713" s="41"/>
      <c r="Z713" s="327">
        <f t="shared" si="296"/>
        <v>7.841515037593985</v>
      </c>
      <c r="AA713" s="41"/>
      <c r="AB713" s="111">
        <v>131.15213</v>
      </c>
      <c r="AC713" s="111">
        <v>98.287575000000004</v>
      </c>
      <c r="AD713" s="111">
        <v>19.613555999999999</v>
      </c>
      <c r="AE713" s="111">
        <v>0</v>
      </c>
      <c r="AF713" s="111">
        <v>1.6094200999999999</v>
      </c>
      <c r="AG713" s="111">
        <v>7.3411207999999997</v>
      </c>
      <c r="AH713" s="111">
        <v>4.3004600999999996</v>
      </c>
      <c r="AI713" s="41"/>
      <c r="AJ713" s="114">
        <v>0.20684480999999999</v>
      </c>
      <c r="AK713" s="114">
        <v>0.1956628</v>
      </c>
      <c r="AL713" s="114">
        <v>7.5939066000000003E-3</v>
      </c>
      <c r="AM713" s="114">
        <v>3.5881016E-3</v>
      </c>
      <c r="AN713" s="113">
        <f t="shared" si="297"/>
        <v>1.1730383783661002E-5</v>
      </c>
      <c r="AO713" s="112">
        <f t="shared" si="298"/>
        <v>2.8083974015052801E-8</v>
      </c>
      <c r="AP713" s="112">
        <f t="shared" si="299"/>
        <v>0.50253524599999999</v>
      </c>
      <c r="AQ713" s="328">
        <v>7.3153432000000001E-6</v>
      </c>
      <c r="AR713" s="328">
        <v>2.2073580000000001E-8</v>
      </c>
      <c r="AS713" s="328">
        <v>6.0301982000000005E-13</v>
      </c>
      <c r="AT713" s="328">
        <v>1.7275491999999999E-10</v>
      </c>
      <c r="AU713" s="328">
        <v>2.0984741000000001E-11</v>
      </c>
      <c r="AV713" s="328">
        <v>6.9149016000000003E-9</v>
      </c>
      <c r="AW713" s="328">
        <v>4.3738179999999996E-6</v>
      </c>
      <c r="AX713" s="328">
        <v>9.8592539000000007E-10</v>
      </c>
      <c r="AY713" s="328">
        <v>4.9725797000000001E-9</v>
      </c>
      <c r="AZ713" s="328">
        <v>1.4592595000000001E-12</v>
      </c>
      <c r="BA713" s="328">
        <v>3.6900780999999998E-15</v>
      </c>
      <c r="BB713" s="328">
        <v>8.1750744999999996E-12</v>
      </c>
      <c r="BC713" s="328">
        <v>1.1931904000000001E-13</v>
      </c>
      <c r="BD713" s="328">
        <v>2.5216881000000002E-13</v>
      </c>
      <c r="BE713" s="328">
        <v>2.8026708E-8</v>
      </c>
      <c r="BF713" s="328">
        <v>5.9833475999999997E-9</v>
      </c>
      <c r="BG713" s="328">
        <v>4.0644621E-11</v>
      </c>
      <c r="BH713" s="329">
        <v>4.1078706E-2</v>
      </c>
      <c r="BI713" s="329">
        <v>0.46145654000000003</v>
      </c>
      <c r="BJ713" s="328">
        <v>1.038868E-10</v>
      </c>
      <c r="BK713" s="328">
        <v>6.3174404000000002E-13</v>
      </c>
      <c r="BL713" s="328">
        <v>2.8264696000000002E-17</v>
      </c>
      <c r="BM713" s="41"/>
      <c r="BN713" s="111">
        <v>5.0503878999999996E-4</v>
      </c>
      <c r="BO713" s="122">
        <v>3.6481598999999997E-5</v>
      </c>
      <c r="BP713" s="111">
        <v>2.1864224E-4</v>
      </c>
      <c r="BQ713" s="122">
        <v>3.9841379000000002E-7</v>
      </c>
      <c r="BR713" s="122">
        <v>3.1814974999999998E-5</v>
      </c>
      <c r="BS713" s="122">
        <v>4.4445244999999999E-6</v>
      </c>
      <c r="BT713" s="122">
        <v>1.3634817000000001E-8</v>
      </c>
      <c r="BU713" s="122">
        <v>6.761286E-6</v>
      </c>
      <c r="BV713" s="122">
        <v>9.7712150999999999E-6</v>
      </c>
      <c r="BW713" s="122">
        <v>5.6002154000000001E-6</v>
      </c>
      <c r="BX713" s="122">
        <v>1.5110533000000001E-7</v>
      </c>
      <c r="BY713" s="122">
        <v>2.7366031000000002E-8</v>
      </c>
      <c r="BZ713" s="122">
        <v>2.8522242E-9</v>
      </c>
      <c r="CA713" s="122">
        <v>1.1319931E-5</v>
      </c>
      <c r="CB713" s="111">
        <v>1.4125259E-4</v>
      </c>
      <c r="CC713" s="122">
        <v>3.8341928000000003E-5</v>
      </c>
      <c r="CD713" s="122">
        <v>1.4913707E-8</v>
      </c>
      <c r="CE713" s="154"/>
      <c r="CF713" s="173"/>
      <c r="CG713" s="42" t="s">
        <v>10817</v>
      </c>
      <c r="CH713" s="42"/>
      <c r="CI713" s="42"/>
      <c r="CK713" s="50"/>
      <c r="CL713" s="41"/>
      <c r="CM713" s="41"/>
      <c r="CN713" s="41"/>
      <c r="CO713" s="41"/>
      <c r="CP713" s="41"/>
      <c r="CQ713" s="41"/>
      <c r="CR713" s="41"/>
      <c r="CS713" s="41"/>
      <c r="CT713" s="41"/>
      <c r="CU713" s="41"/>
      <c r="CV713" s="41"/>
      <c r="CW713" s="41"/>
    </row>
    <row r="714" spans="1:101" ht="14.5" customHeight="1">
      <c r="A714" s="41" t="s">
        <v>10999</v>
      </c>
      <c r="B714" s="119" t="s">
        <v>10796</v>
      </c>
      <c r="C714" s="120" t="str">
        <f t="shared" si="290"/>
        <v>A.100.28.117</v>
      </c>
      <c r="D714" s="135" t="s">
        <v>10</v>
      </c>
      <c r="E714" s="119" t="s">
        <v>6570</v>
      </c>
      <c r="F714" s="118" t="str">
        <f t="shared" si="291"/>
        <v>G-AlSi12 (230)</v>
      </c>
      <c r="G714" s="118">
        <f t="shared" si="292"/>
        <v>2.1917754795115001</v>
      </c>
      <c r="H714" s="118">
        <f t="shared" si="293"/>
        <v>5.91237716E-2</v>
      </c>
      <c r="I714" s="118">
        <f t="shared" si="294"/>
        <v>0.24205112310000002</v>
      </c>
      <c r="J714" s="326">
        <f t="shared" si="295"/>
        <v>0.97417201481149995</v>
      </c>
      <c r="K714" s="118">
        <v>0.91642857</v>
      </c>
      <c r="L714" s="118">
        <v>0.19262328000000001</v>
      </c>
      <c r="M714" s="118">
        <v>4.6927472999999997E-2</v>
      </c>
      <c r="N714" s="118">
        <v>3.9488827999999997E-2</v>
      </c>
      <c r="O714" s="118">
        <v>4.8673806999999999E-3</v>
      </c>
      <c r="P714" s="118">
        <v>6.8936791999999998E-3</v>
      </c>
      <c r="Q714" s="118">
        <v>7.8738837000000006E-3</v>
      </c>
      <c r="R714" s="118">
        <v>2.5003701000000001E-3</v>
      </c>
      <c r="S714" s="118">
        <v>0.83590969999999998</v>
      </c>
      <c r="T714" s="118">
        <v>4.7438958E-3</v>
      </c>
      <c r="U714" s="118">
        <v>0.13348982000000001</v>
      </c>
      <c r="V714" s="330">
        <v>2.3211472E-5</v>
      </c>
      <c r="W714" s="330">
        <v>5.3875395000000002E-6</v>
      </c>
      <c r="X714" s="118">
        <v>0</v>
      </c>
      <c r="Y714" s="41"/>
      <c r="Z714" s="327">
        <f t="shared" si="296"/>
        <v>6.8904403759398489</v>
      </c>
      <c r="AA714" s="41"/>
      <c r="AB714" s="111">
        <v>113.68055</v>
      </c>
      <c r="AC714" s="111">
        <v>83.263813999999996</v>
      </c>
      <c r="AD714" s="111">
        <v>18.095604000000002</v>
      </c>
      <c r="AE714" s="111">
        <v>0</v>
      </c>
      <c r="AF714" s="111">
        <v>1.5344036999999999</v>
      </c>
      <c r="AG714" s="111">
        <v>6.7203656000000001</v>
      </c>
      <c r="AH714" s="111">
        <v>4.0663634000000002</v>
      </c>
      <c r="AI714" s="41"/>
      <c r="AJ714" s="114">
        <v>0.18432672</v>
      </c>
      <c r="AK714" s="114">
        <v>0.17471687</v>
      </c>
      <c r="AL714" s="114">
        <v>6.7112283000000002E-3</v>
      </c>
      <c r="AM714" s="114">
        <v>2.8986189999999998E-3</v>
      </c>
      <c r="AN714" s="113">
        <f t="shared" si="297"/>
        <v>1.0474632728879998E-5</v>
      </c>
      <c r="AO714" s="112">
        <f t="shared" si="298"/>
        <v>2.4819631456281718E-8</v>
      </c>
      <c r="AP714" s="112">
        <f t="shared" si="299"/>
        <v>0.405969044</v>
      </c>
      <c r="AQ714" s="328">
        <v>6.4195771999999998E-6</v>
      </c>
      <c r="AR714" s="328">
        <v>1.9370353000000001E-8</v>
      </c>
      <c r="AS714" s="328">
        <v>5.2918495E-13</v>
      </c>
      <c r="AT714" s="328">
        <v>1.0694537000000001E-10</v>
      </c>
      <c r="AU714" s="328">
        <v>1.413446E-11</v>
      </c>
      <c r="AV714" s="328">
        <v>5.8717291000000001E-9</v>
      </c>
      <c r="AW714" s="328">
        <v>4.0174593000000002E-6</v>
      </c>
      <c r="AX714" s="328">
        <v>8.3599685000000004E-10</v>
      </c>
      <c r="AY714" s="328">
        <v>4.5685761E-9</v>
      </c>
      <c r="AZ714" s="328">
        <v>3.9448234999999999E-13</v>
      </c>
      <c r="BA714" s="328">
        <v>2.1165559000000002E-15</v>
      </c>
      <c r="BB714" s="328">
        <v>6.8821560000000003E-12</v>
      </c>
      <c r="BC714" s="328">
        <v>9.3395745999999994E-14</v>
      </c>
      <c r="BD714" s="328">
        <v>2.3425006999999999E-13</v>
      </c>
      <c r="BE714" s="328">
        <v>2.6060129000000001E-8</v>
      </c>
      <c r="BF714" s="328">
        <v>5.438834E-9</v>
      </c>
      <c r="BG714" s="328">
        <v>3.5934681E-11</v>
      </c>
      <c r="BH714" s="329">
        <v>3.8761794000000002E-2</v>
      </c>
      <c r="BI714" s="329">
        <v>0.36720724999999999</v>
      </c>
      <c r="BJ714" s="328">
        <v>1.0445695E-10</v>
      </c>
      <c r="BK714" s="328">
        <v>6.3521118999999998E-13</v>
      </c>
      <c r="BL714" s="328">
        <v>2.8419819000000002E-17</v>
      </c>
      <c r="BM714" s="41"/>
      <c r="BN714" s="111">
        <v>4.1978787999999998E-4</v>
      </c>
      <c r="BO714" s="122">
        <v>3.3410398999999998E-5</v>
      </c>
      <c r="BP714" s="111">
        <v>1.9212375999999999E-4</v>
      </c>
      <c r="BQ714" s="122">
        <v>2.9336920999999998E-7</v>
      </c>
      <c r="BR714" s="122">
        <v>2.9058157000000001E-5</v>
      </c>
      <c r="BS714" s="122">
        <v>3.7809685999999999E-6</v>
      </c>
      <c r="BT714" s="122">
        <v>3.2871078E-9</v>
      </c>
      <c r="BU714" s="122">
        <v>5.7516511000000004E-6</v>
      </c>
      <c r="BV714" s="122">
        <v>9.2508322000000004E-6</v>
      </c>
      <c r="BW714" s="122">
        <v>5.2101945999999996E-6</v>
      </c>
      <c r="BX714" s="122">
        <v>9.9617622000000004E-8</v>
      </c>
      <c r="BY714" s="122">
        <v>2.3990686999999999E-8</v>
      </c>
      <c r="BZ714" s="122">
        <v>1.9432330999999999E-9</v>
      </c>
      <c r="CA714" s="122">
        <v>9.6745363000000003E-6</v>
      </c>
      <c r="CB714" s="111">
        <v>1.2183017E-4</v>
      </c>
      <c r="CC714" s="122">
        <v>9.2600012000000004E-6</v>
      </c>
      <c r="CD714" s="122">
        <v>1.4995556000000001E-8</v>
      </c>
      <c r="CE714" s="154"/>
      <c r="CF714" s="173"/>
      <c r="CG714" s="42" t="s">
        <v>10817</v>
      </c>
      <c r="CH714" s="42"/>
      <c r="CI714" s="42"/>
      <c r="CK714" s="76"/>
      <c r="CL714" s="41"/>
      <c r="CM714" s="105"/>
      <c r="CN714" s="41"/>
      <c r="CO714" s="41"/>
      <c r="CP714" s="41"/>
      <c r="CQ714" s="41"/>
      <c r="CR714" s="41"/>
      <c r="CS714" s="41"/>
      <c r="CT714" s="41"/>
      <c r="CU714" s="41"/>
      <c r="CV714" s="41"/>
      <c r="CW714" s="41"/>
    </row>
    <row r="715" spans="1:101" ht="14.5" customHeight="1">
      <c r="A715" s="41" t="s">
        <v>10996</v>
      </c>
      <c r="B715" s="119" t="s">
        <v>10796</v>
      </c>
      <c r="C715" s="120" t="str">
        <f t="shared" si="290"/>
        <v>A.100.28.118</v>
      </c>
      <c r="D715" s="135" t="s">
        <v>10</v>
      </c>
      <c r="E715" s="119" t="s">
        <v>6570</v>
      </c>
      <c r="F715" s="118" t="str">
        <f t="shared" si="291"/>
        <v>G-AlSi12Cu (231)</v>
      </c>
      <c r="G715" s="118">
        <f t="shared" si="292"/>
        <v>2.1973027379692001</v>
      </c>
      <c r="H715" s="118">
        <f t="shared" si="293"/>
        <v>5.9021258899999998E-2</v>
      </c>
      <c r="I715" s="118">
        <f t="shared" si="294"/>
        <v>0.24098668379999999</v>
      </c>
      <c r="J715" s="326">
        <f t="shared" si="295"/>
        <v>0.97973929526920001</v>
      </c>
      <c r="K715" s="118">
        <v>0.91755549999999997</v>
      </c>
      <c r="L715" s="118">
        <v>0.19131693</v>
      </c>
      <c r="M715" s="118">
        <v>4.7073698999999997E-2</v>
      </c>
      <c r="N715" s="118">
        <v>3.9610553E-2</v>
      </c>
      <c r="O715" s="118">
        <v>4.8214282000000001E-3</v>
      </c>
      <c r="P715" s="118">
        <v>6.8328896000000002E-3</v>
      </c>
      <c r="Q715" s="118">
        <v>7.7563880999999999E-3</v>
      </c>
      <c r="R715" s="118">
        <v>2.5960547999999998E-3</v>
      </c>
      <c r="S715" s="118">
        <v>0.84217702999999999</v>
      </c>
      <c r="T715" s="118">
        <v>4.6979967000000001E-3</v>
      </c>
      <c r="U715" s="118">
        <v>0.13283257000000001</v>
      </c>
      <c r="V715" s="330">
        <v>2.3281720999999998E-5</v>
      </c>
      <c r="W715" s="330">
        <v>8.4168482E-6</v>
      </c>
      <c r="X715" s="118">
        <v>0</v>
      </c>
      <c r="Y715" s="41"/>
      <c r="Z715" s="327">
        <f t="shared" si="296"/>
        <v>6.8989135338345857</v>
      </c>
      <c r="AA715" s="41"/>
      <c r="AB715" s="111">
        <v>113.696</v>
      </c>
      <c r="AC715" s="111">
        <v>83.445935000000006</v>
      </c>
      <c r="AD715" s="111">
        <v>18.006525</v>
      </c>
      <c r="AE715" s="111">
        <v>0</v>
      </c>
      <c r="AF715" s="111">
        <v>1.5240028000000001</v>
      </c>
      <c r="AG715" s="111">
        <v>6.7014462000000004</v>
      </c>
      <c r="AH715" s="111">
        <v>4.0180879000000003</v>
      </c>
      <c r="AI715" s="41"/>
      <c r="AJ715" s="114">
        <v>0.18409745</v>
      </c>
      <c r="AK715" s="114">
        <v>0.17445295</v>
      </c>
      <c r="AL715" s="114">
        <v>6.7121819000000001E-3</v>
      </c>
      <c r="AM715" s="114">
        <v>2.9323130999999998E-3</v>
      </c>
      <c r="AN715" s="113">
        <f t="shared" si="297"/>
        <v>1.0458810089691E-5</v>
      </c>
      <c r="AO715" s="112">
        <f t="shared" si="298"/>
        <v>2.4823157874195249E-8</v>
      </c>
      <c r="AP715" s="112">
        <f t="shared" si="299"/>
        <v>0.410688104</v>
      </c>
      <c r="AQ715" s="328">
        <v>6.4284156999999999E-6</v>
      </c>
      <c r="AR715" s="328">
        <v>1.9397056E-8</v>
      </c>
      <c r="AS715" s="328">
        <v>5.2991296999999997E-13</v>
      </c>
      <c r="AT715" s="328">
        <v>1.1317634E-10</v>
      </c>
      <c r="AU715" s="328">
        <v>1.3183801E-11</v>
      </c>
      <c r="AV715" s="328">
        <v>5.8898280999999999E-9</v>
      </c>
      <c r="AW715" s="328">
        <v>3.9946500999999999E-6</v>
      </c>
      <c r="AX715" s="328">
        <v>8.3873905000000005E-10</v>
      </c>
      <c r="AY715" s="328">
        <v>4.5438094999999997E-9</v>
      </c>
      <c r="AZ715" s="328">
        <v>6.0583906000000001E-13</v>
      </c>
      <c r="BA715" s="328">
        <v>2.2742434999999998E-15</v>
      </c>
      <c r="BB715" s="328">
        <v>5.1651283999999997E-12</v>
      </c>
      <c r="BC715" s="328">
        <v>7.6962762000000002E-14</v>
      </c>
      <c r="BD715" s="328">
        <v>2.2043775999999999E-13</v>
      </c>
      <c r="BE715" s="328">
        <v>2.5781151E-8</v>
      </c>
      <c r="BF715" s="328">
        <v>3.7837593000000004E-9</v>
      </c>
      <c r="BG715" s="328">
        <v>3.5960345999999997E-11</v>
      </c>
      <c r="BH715" s="329">
        <v>3.9704384000000002E-2</v>
      </c>
      <c r="BI715" s="329">
        <v>0.37098372000000002</v>
      </c>
      <c r="BJ715" s="328">
        <v>1.6319115000000001E-10</v>
      </c>
      <c r="BK715" s="328">
        <v>9.9237860000000006E-13</v>
      </c>
      <c r="BL715" s="328">
        <v>4.4399753999999998E-17</v>
      </c>
      <c r="BM715" s="41"/>
      <c r="BN715" s="111">
        <v>4.2427684000000002E-4</v>
      </c>
      <c r="BO715" s="122">
        <v>3.3234749000000003E-5</v>
      </c>
      <c r="BP715" s="111">
        <v>1.9236001E-4</v>
      </c>
      <c r="BQ715" s="122">
        <v>3.0459476999999999E-7</v>
      </c>
      <c r="BR715" s="122">
        <v>2.8864249000000001E-5</v>
      </c>
      <c r="BS715" s="122">
        <v>3.7917625000000002E-6</v>
      </c>
      <c r="BT715" s="122">
        <v>5.5995438999999999E-9</v>
      </c>
      <c r="BU715" s="122">
        <v>5.7676877999999996E-6</v>
      </c>
      <c r="BV715" s="122">
        <v>9.1692567999999996E-6</v>
      </c>
      <c r="BW715" s="122">
        <v>5.1324472000000003E-6</v>
      </c>
      <c r="BX715" s="122">
        <v>9.9066901999999998E-8</v>
      </c>
      <c r="BY715" s="122">
        <v>2.4027838E-8</v>
      </c>
      <c r="BZ715" s="122">
        <v>1.7495534000000001E-9</v>
      </c>
      <c r="CA715" s="122">
        <v>9.6987524999999994E-6</v>
      </c>
      <c r="CB715" s="111">
        <v>1.2190245E-4</v>
      </c>
      <c r="CC715" s="122">
        <v>1.3897012E-5</v>
      </c>
      <c r="CD715" s="122">
        <v>2.3427278000000001E-8</v>
      </c>
      <c r="CE715" s="154"/>
      <c r="CF715" s="173"/>
      <c r="CG715" s="42" t="s">
        <v>10817</v>
      </c>
      <c r="CH715" s="42"/>
      <c r="CI715" s="42"/>
      <c r="CK715" s="50"/>
      <c r="CL715" s="41"/>
      <c r="CM715" s="105"/>
      <c r="CN715" s="41"/>
      <c r="CO715" s="41"/>
      <c r="CP715" s="41"/>
      <c r="CQ715" s="42" t="s">
        <v>1361</v>
      </c>
      <c r="CR715" s="41"/>
      <c r="CS715" s="41"/>
      <c r="CT715" s="41"/>
      <c r="CU715" s="41"/>
      <c r="CV715" s="41"/>
      <c r="CW715" s="41"/>
    </row>
    <row r="716" spans="1:101" ht="14.5" customHeight="1">
      <c r="A716" s="41" t="s">
        <v>10993</v>
      </c>
      <c r="B716" s="119" t="s">
        <v>10796</v>
      </c>
      <c r="C716" s="120" t="str">
        <f t="shared" si="290"/>
        <v>A.100.28.119</v>
      </c>
      <c r="D716" s="135" t="s">
        <v>10</v>
      </c>
      <c r="E716" s="119" t="s">
        <v>6570</v>
      </c>
      <c r="F716" s="118" t="str">
        <f t="shared" si="291"/>
        <v>G-AlSi7Mg (Thixo)</v>
      </c>
      <c r="G716" s="118">
        <f t="shared" si="292"/>
        <v>2.2051356495621</v>
      </c>
      <c r="H716" s="118">
        <f t="shared" si="293"/>
        <v>6.1451653500000002E-2</v>
      </c>
      <c r="I716" s="118">
        <f t="shared" si="294"/>
        <v>0.25451841270000003</v>
      </c>
      <c r="J716" s="326">
        <f t="shared" si="295"/>
        <v>0.95260097336209992</v>
      </c>
      <c r="K716" s="118">
        <v>0.93656461000000002</v>
      </c>
      <c r="L716" s="118">
        <v>0.2035265</v>
      </c>
      <c r="M716" s="118">
        <v>4.8511792999999997E-2</v>
      </c>
      <c r="N716" s="118">
        <v>4.0819155000000003E-2</v>
      </c>
      <c r="O716" s="118">
        <v>5.0278297E-3</v>
      </c>
      <c r="P716" s="118">
        <v>7.2901197000000001E-3</v>
      </c>
      <c r="Q716" s="118">
        <v>8.3145491000000005E-3</v>
      </c>
      <c r="R716" s="118">
        <v>2.4801197000000001E-3</v>
      </c>
      <c r="S716" s="118">
        <v>0.80687217</v>
      </c>
      <c r="T716" s="118">
        <v>4.7223376000000003E-3</v>
      </c>
      <c r="U716" s="118">
        <v>0.14098051</v>
      </c>
      <c r="V716" s="330">
        <v>2.3607334999999999E-5</v>
      </c>
      <c r="W716" s="330">
        <v>2.3484270999999999E-6</v>
      </c>
      <c r="X716" s="118">
        <v>0</v>
      </c>
      <c r="Y716" s="41"/>
      <c r="Z716" s="327">
        <f t="shared" si="296"/>
        <v>7.0418391729323302</v>
      </c>
      <c r="AA716" s="41"/>
      <c r="AB716" s="111">
        <v>118.03582</v>
      </c>
      <c r="AC716" s="111">
        <v>85.886208999999994</v>
      </c>
      <c r="AD716" s="111">
        <v>19.111008000000002</v>
      </c>
      <c r="AE716" s="111">
        <v>0</v>
      </c>
      <c r="AF716" s="111">
        <v>1.6246484000000001</v>
      </c>
      <c r="AG716" s="111">
        <v>7.0948877000000001</v>
      </c>
      <c r="AH716" s="111">
        <v>4.3190717000000003</v>
      </c>
      <c r="AI716" s="41"/>
      <c r="AJ716" s="114">
        <v>0.19047211</v>
      </c>
      <c r="AK716" s="114">
        <v>0.18066832999999999</v>
      </c>
      <c r="AL716" s="114">
        <v>6.8989851999999999E-3</v>
      </c>
      <c r="AM716" s="114">
        <v>2.9047905000000001E-3</v>
      </c>
      <c r="AN716" s="113">
        <f t="shared" si="297"/>
        <v>1.0831434748190998E-5</v>
      </c>
      <c r="AO716" s="112">
        <f t="shared" si="298"/>
        <v>2.5513998753869473E-8</v>
      </c>
      <c r="AP716" s="112">
        <f t="shared" si="299"/>
        <v>0.40683341000000001</v>
      </c>
      <c r="AQ716" s="328">
        <v>6.5588596E-6</v>
      </c>
      <c r="AR716" s="328">
        <v>1.9790558E-8</v>
      </c>
      <c r="AS716" s="328">
        <v>5.4066749000000004E-13</v>
      </c>
      <c r="AT716" s="328">
        <v>9.8785860000000003E-11</v>
      </c>
      <c r="AU716" s="328">
        <v>1.3458451E-11</v>
      </c>
      <c r="AV716" s="328">
        <v>6.0695391000000002E-9</v>
      </c>
      <c r="AW716" s="328">
        <v>4.2333824999999996E-6</v>
      </c>
      <c r="AX716" s="328">
        <v>8.6379704E-10</v>
      </c>
      <c r="AY716" s="328">
        <v>4.8146554999999998E-9</v>
      </c>
      <c r="AZ716" s="328">
        <v>1.9643044E-13</v>
      </c>
      <c r="BA716" s="328">
        <v>1.8628293000000001E-15</v>
      </c>
      <c r="BB716" s="328">
        <v>6.9091963E-12</v>
      </c>
      <c r="BC716" s="328">
        <v>8.7974702000000002E-14</v>
      </c>
      <c r="BD716" s="328">
        <v>2.4525279999999999E-13</v>
      </c>
      <c r="BE716" s="328">
        <v>2.753619E-8</v>
      </c>
      <c r="BF716" s="328">
        <v>5.4291421E-9</v>
      </c>
      <c r="BG716" s="328">
        <v>3.6729929000000003E-11</v>
      </c>
      <c r="BH716" s="329">
        <v>3.5124750000000003E-2</v>
      </c>
      <c r="BI716" s="329">
        <v>0.37170866000000002</v>
      </c>
      <c r="BJ716" s="328">
        <v>4.5532679999999999E-11</v>
      </c>
      <c r="BK716" s="328">
        <v>2.7688792000000002E-13</v>
      </c>
      <c r="BL716" s="328">
        <v>1.2388171E-17</v>
      </c>
      <c r="BM716" s="41"/>
      <c r="BN716" s="111">
        <v>4.2817988E-4</v>
      </c>
      <c r="BO716" s="122">
        <v>3.5182129000000003E-5</v>
      </c>
      <c r="BP716" s="111">
        <v>1.9634515999999999E-4</v>
      </c>
      <c r="BQ716" s="122">
        <v>2.9097162000000002E-7</v>
      </c>
      <c r="BR716" s="122">
        <v>3.0564621E-5</v>
      </c>
      <c r="BS716" s="122">
        <v>3.9103448000000004E-6</v>
      </c>
      <c r="BT716" s="122">
        <v>1.1791069999999999E-9</v>
      </c>
      <c r="BU716" s="122">
        <v>5.9483702E-6</v>
      </c>
      <c r="BV716" s="122">
        <v>9.7828273999999992E-6</v>
      </c>
      <c r="BW716" s="122">
        <v>5.5017854999999999E-6</v>
      </c>
      <c r="BX716" s="122">
        <v>9.4535311999999999E-8</v>
      </c>
      <c r="BY716" s="122">
        <v>2.4478993999999998E-8</v>
      </c>
      <c r="BZ716" s="122">
        <v>1.8535316E-9</v>
      </c>
      <c r="CA716" s="122">
        <v>1.0013605E-5</v>
      </c>
      <c r="CB716" s="111">
        <v>1.263131E-4</v>
      </c>
      <c r="CC716" s="122">
        <v>4.1983757999999998E-6</v>
      </c>
      <c r="CD716" s="122">
        <v>6.5365478999999999E-9</v>
      </c>
      <c r="CE716" s="154"/>
      <c r="CF716" s="173"/>
      <c r="CG716" s="42" t="s">
        <v>10817</v>
      </c>
      <c r="CH716" s="42"/>
      <c r="CI716" s="42"/>
      <c r="CK716" s="50"/>
      <c r="CL716" s="41"/>
      <c r="CM716" s="105"/>
      <c r="CN716" s="41"/>
      <c r="CO716" s="41"/>
      <c r="CP716" s="41"/>
      <c r="CQ716" s="41"/>
      <c r="CR716" s="41"/>
      <c r="CS716" s="41"/>
      <c r="CT716" s="41"/>
      <c r="CU716" s="41"/>
      <c r="CV716" s="41"/>
      <c r="CW716" s="41"/>
    </row>
    <row r="717" spans="1:101" ht="14.5" customHeight="1">
      <c r="A717" s="41" t="s">
        <v>10990</v>
      </c>
      <c r="B717" s="119" t="s">
        <v>10796</v>
      </c>
      <c r="C717" s="120" t="str">
        <f t="shared" si="290"/>
        <v>A.100.28.120</v>
      </c>
      <c r="D717" s="135" t="s">
        <v>10</v>
      </c>
      <c r="E717" s="119" t="s">
        <v>6570</v>
      </c>
      <c r="F717" s="118" t="str">
        <f t="shared" si="291"/>
        <v>G-AlSi8Cu3 (380)</v>
      </c>
      <c r="G717" s="118">
        <f t="shared" si="292"/>
        <v>2.2375217339391997</v>
      </c>
      <c r="H717" s="118">
        <f t="shared" si="293"/>
        <v>6.2724260200000007E-2</v>
      </c>
      <c r="I717" s="118">
        <f t="shared" si="294"/>
        <v>0.2482709173</v>
      </c>
      <c r="J717" s="326">
        <f t="shared" si="295"/>
        <v>1.0203879464391998</v>
      </c>
      <c r="K717" s="118">
        <v>0.90613860999999996</v>
      </c>
      <c r="L717" s="118">
        <v>0.19613964</v>
      </c>
      <c r="M717" s="118">
        <v>4.9265684999999997E-2</v>
      </c>
      <c r="N717" s="118">
        <v>4.1396791000000002E-2</v>
      </c>
      <c r="O717" s="118">
        <v>5.3971037000000001E-3</v>
      </c>
      <c r="P717" s="118">
        <v>7.0621662E-3</v>
      </c>
      <c r="Q717" s="118">
        <v>8.8681993000000008E-3</v>
      </c>
      <c r="R717" s="118">
        <v>2.8655922999999998E-3</v>
      </c>
      <c r="S717" s="118">
        <v>0.87755704999999995</v>
      </c>
      <c r="T717" s="118">
        <v>4.6955073000000003E-3</v>
      </c>
      <c r="U717" s="118">
        <v>0.13810415000000001</v>
      </c>
      <c r="V717" s="330">
        <v>2.2828983000000001E-5</v>
      </c>
      <c r="W717" s="330">
        <v>8.4101562000000007E-6</v>
      </c>
      <c r="X717" s="118">
        <v>0</v>
      </c>
      <c r="Y717" s="41"/>
      <c r="Z717" s="327">
        <f t="shared" si="296"/>
        <v>6.8130722556390975</v>
      </c>
      <c r="AA717" s="41"/>
      <c r="AB717" s="111">
        <v>114.12891999999999</v>
      </c>
      <c r="AC717" s="111">
        <v>82.715322</v>
      </c>
      <c r="AD717" s="111">
        <v>18.721195000000002</v>
      </c>
      <c r="AE717" s="111">
        <v>0</v>
      </c>
      <c r="AF717" s="111">
        <v>1.5484548</v>
      </c>
      <c r="AG717" s="111">
        <v>7.0095564000000001</v>
      </c>
      <c r="AH717" s="111">
        <v>4.1343962999999997</v>
      </c>
      <c r="AI717" s="41"/>
      <c r="AJ717" s="114">
        <v>0.18489004000000001</v>
      </c>
      <c r="AK717" s="114">
        <v>0.17532455999999999</v>
      </c>
      <c r="AL717" s="114">
        <v>6.6984382999999998E-3</v>
      </c>
      <c r="AM717" s="114">
        <v>2.8670372999999999E-3</v>
      </c>
      <c r="AN717" s="113">
        <f t="shared" si="297"/>
        <v>1.051106492637E-5</v>
      </c>
      <c r="AO717" s="112">
        <f t="shared" si="298"/>
        <v>2.4772331319114354E-8</v>
      </c>
      <c r="AP717" s="112">
        <f t="shared" si="299"/>
        <v>0.40154583799999999</v>
      </c>
      <c r="AQ717" s="328">
        <v>6.3477025000000004E-6</v>
      </c>
      <c r="AR717" s="328">
        <v>1.915348E-8</v>
      </c>
      <c r="AS717" s="328">
        <v>5.2325993000000003E-13</v>
      </c>
      <c r="AT717" s="328">
        <v>1.2206497E-10</v>
      </c>
      <c r="AU717" s="328">
        <v>2.8842699999999999E-11</v>
      </c>
      <c r="AV717" s="328">
        <v>6.1554212999999998E-9</v>
      </c>
      <c r="AW717" s="328">
        <v>4.1049957999999997E-6</v>
      </c>
      <c r="AX717" s="328">
        <v>8.7628021E-10</v>
      </c>
      <c r="AY717" s="328">
        <v>4.6743286999999999E-9</v>
      </c>
      <c r="AZ717" s="328">
        <v>1.4406705E-12</v>
      </c>
      <c r="BA717" s="328">
        <v>4.8025198999999998E-15</v>
      </c>
      <c r="BB717" s="328">
        <v>2.9095640999999999E-11</v>
      </c>
      <c r="BC717" s="328">
        <v>3.4939458999999998E-13</v>
      </c>
      <c r="BD717" s="328">
        <v>3.7745161000000002E-13</v>
      </c>
      <c r="BE717" s="328">
        <v>2.6591449000000001E-8</v>
      </c>
      <c r="BF717" s="328">
        <v>2.5305787E-8</v>
      </c>
      <c r="BG717" s="328">
        <v>3.5459555000000001E-11</v>
      </c>
      <c r="BH717" s="329">
        <v>3.9480347999999998E-2</v>
      </c>
      <c r="BI717" s="329">
        <v>0.36206548999999999</v>
      </c>
      <c r="BJ717" s="328">
        <v>1.6306140000000001E-10</v>
      </c>
      <c r="BK717" s="328">
        <v>9.9158959999999999E-13</v>
      </c>
      <c r="BL717" s="328">
        <v>4.4364452999999998E-17</v>
      </c>
      <c r="BM717" s="41"/>
      <c r="BN717" s="111">
        <v>4.6270622E-4</v>
      </c>
      <c r="BO717" s="122">
        <v>3.4181718999999997E-5</v>
      </c>
      <c r="BP717" s="111">
        <v>1.8996652999999999E-4</v>
      </c>
      <c r="BQ717" s="122">
        <v>3.3612014999999998E-7</v>
      </c>
      <c r="BR717" s="122">
        <v>3.0034167000000001E-5</v>
      </c>
      <c r="BS717" s="122">
        <v>3.9681138000000003E-6</v>
      </c>
      <c r="BT717" s="122">
        <v>1.3987727E-8</v>
      </c>
      <c r="BU717" s="122">
        <v>6.0311449000000004E-6</v>
      </c>
      <c r="BV717" s="122">
        <v>9.4769297999999995E-6</v>
      </c>
      <c r="BW717" s="122">
        <v>5.8681390999999997E-6</v>
      </c>
      <c r="BX717" s="122">
        <v>1.3762980999999999E-7</v>
      </c>
      <c r="BY717" s="122">
        <v>2.3645707999999998E-8</v>
      </c>
      <c r="BZ717" s="122">
        <v>4.6380693999999997E-9</v>
      </c>
      <c r="CA717" s="122">
        <v>1.0075921E-5</v>
      </c>
      <c r="CB717" s="111">
        <v>1.2203161E-4</v>
      </c>
      <c r="CC717" s="122">
        <v>5.0532516000000002E-5</v>
      </c>
      <c r="CD717" s="122">
        <v>2.3408652E-8</v>
      </c>
      <c r="CE717" s="154"/>
      <c r="CF717" s="173"/>
      <c r="CG717" s="42" t="s">
        <v>10817</v>
      </c>
      <c r="CH717" s="42"/>
      <c r="CI717" s="42"/>
      <c r="CK717" s="50"/>
      <c r="CL717" s="41"/>
      <c r="CM717" s="105"/>
      <c r="CN717" s="42" t="s">
        <v>1361</v>
      </c>
      <c r="CO717" s="41"/>
      <c r="CP717" s="41"/>
      <c r="CQ717" s="41"/>
      <c r="CR717" s="41"/>
      <c r="CS717" s="41"/>
      <c r="CT717" s="41"/>
      <c r="CU717" s="41"/>
      <c r="CV717" s="41"/>
      <c r="CW717" s="41"/>
    </row>
    <row r="718" spans="1:101" ht="14.5" customHeight="1">
      <c r="B718" s="119" t="s">
        <v>10796</v>
      </c>
      <c r="C718" s="133" t="s">
        <v>10987</v>
      </c>
      <c r="D718" s="133" t="s">
        <v>11</v>
      </c>
      <c r="G718" s="41"/>
      <c r="H718" s="41"/>
      <c r="I718" s="41"/>
      <c r="J718" s="41"/>
      <c r="K718" s="41"/>
      <c r="L718" s="41"/>
      <c r="M718" s="41"/>
      <c r="N718" s="41"/>
      <c r="O718" s="41"/>
      <c r="P718" s="41"/>
      <c r="Q718" s="41"/>
      <c r="R718" s="41"/>
      <c r="S718" s="41"/>
      <c r="T718" s="41"/>
      <c r="U718" s="41"/>
      <c r="V718" s="41"/>
      <c r="W718" s="41"/>
      <c r="X718" s="41"/>
      <c r="Y718" s="41"/>
      <c r="Z718" s="41"/>
      <c r="AA718" s="41"/>
      <c r="AB718" s="41"/>
      <c r="AC718" s="41"/>
      <c r="AD718" s="41"/>
      <c r="AE718" s="41"/>
      <c r="AF718" s="41"/>
      <c r="AG718" s="41"/>
      <c r="AH718" s="41"/>
      <c r="AI718" s="41"/>
      <c r="AJ718" s="41"/>
      <c r="AK718" s="41"/>
      <c r="AL718" s="41"/>
      <c r="AM718" s="41"/>
      <c r="AN718" s="41"/>
      <c r="AO718" s="41"/>
      <c r="AP718" s="41"/>
      <c r="AQ718" s="41"/>
      <c r="AR718" s="41"/>
      <c r="AS718" s="41"/>
      <c r="AT718" s="41"/>
      <c r="AU718" s="41"/>
      <c r="AV718" s="41"/>
      <c r="AW718" s="41"/>
      <c r="AX718" s="41"/>
      <c r="AY718" s="41"/>
      <c r="AZ718" s="41"/>
      <c r="BA718" s="41"/>
      <c r="BB718" s="41"/>
      <c r="BC718" s="41"/>
      <c r="BD718" s="41"/>
      <c r="BE718" s="41"/>
      <c r="BF718" s="41"/>
      <c r="BG718" s="41"/>
      <c r="BH718" s="41"/>
      <c r="BI718" s="41"/>
      <c r="BJ718" s="41"/>
      <c r="BK718" s="41"/>
      <c r="BL718" s="41"/>
      <c r="BM718" s="41"/>
      <c r="BN718" s="41"/>
      <c r="BO718" s="41"/>
      <c r="BP718" s="41"/>
      <c r="BQ718" s="41"/>
      <c r="BR718" s="41"/>
      <c r="BS718" s="41"/>
      <c r="BT718" s="41"/>
      <c r="BU718" s="41"/>
      <c r="BV718" s="41"/>
      <c r="BW718" s="41"/>
      <c r="BX718" s="41"/>
      <c r="BY718" s="41"/>
      <c r="BZ718" s="41"/>
      <c r="CA718" s="41"/>
      <c r="CB718" s="41"/>
      <c r="CC718" s="41"/>
      <c r="CD718" s="41"/>
      <c r="CE718" s="152"/>
      <c r="CF718" s="172"/>
      <c r="CH718" s="42"/>
      <c r="CI718" s="42"/>
      <c r="CK718" s="50"/>
      <c r="CL718" s="41"/>
      <c r="CM718" s="105"/>
      <c r="CN718" s="41"/>
      <c r="CO718" s="41"/>
      <c r="CP718" s="41"/>
      <c r="CQ718" s="41"/>
      <c r="CR718" s="41"/>
      <c r="CS718" s="41"/>
      <c r="CT718" s="41"/>
      <c r="CU718" s="41"/>
      <c r="CV718" s="41"/>
      <c r="CW718" s="41"/>
    </row>
    <row r="719" spans="1:101" ht="14.5" customHeight="1">
      <c r="A719" s="41" t="s">
        <v>10986</v>
      </c>
      <c r="B719" s="119" t="s">
        <v>10796</v>
      </c>
      <c r="C719" s="120" t="str">
        <f t="shared" ref="C719:C742" si="300">MID(A719,1,12)</f>
        <v>A.100.30.098</v>
      </c>
      <c r="D719" s="135" t="s">
        <v>11</v>
      </c>
      <c r="E719" s="119" t="s">
        <v>6570</v>
      </c>
      <c r="F719" s="118" t="str">
        <f t="shared" ref="F719:F742" si="301">MID(A719, 21,85)</f>
        <v>Copper (European Copper Instituut)</v>
      </c>
      <c r="G719" s="118">
        <f t="shared" ref="G719:G742" si="302">H719+I719+J719+K719</f>
        <v>5.0732636807500002</v>
      </c>
      <c r="H719" s="118">
        <f t="shared" ref="H719:H742" si="303">N719+O719+P719+Q719</f>
        <v>0.12337772975000001</v>
      </c>
      <c r="I719" s="118">
        <f t="shared" ref="I719:I742" si="304">L719+M719+R719</f>
        <v>0.252493621</v>
      </c>
      <c r="J719" s="326">
        <f t="shared" ref="J719:J742" si="305">S719+IF(T719="x",0,T719)+IF(U719="x",0,U719)+IF(V719="x",0,V719)+W719+X719</f>
        <v>4.2722644800000005</v>
      </c>
      <c r="K719" s="118">
        <v>0.42512784999999997</v>
      </c>
      <c r="L719" s="118">
        <v>8.2577159999999997E-2</v>
      </c>
      <c r="M719" s="118">
        <v>0.11015531000000001</v>
      </c>
      <c r="N719" s="118">
        <v>9.5257800000000004E-2</v>
      </c>
      <c r="O719" s="118">
        <v>0</v>
      </c>
      <c r="P719" s="330">
        <v>2.958875E-5</v>
      </c>
      <c r="Q719" s="118">
        <v>2.8090341000000001E-2</v>
      </c>
      <c r="R719" s="118">
        <v>5.9761150999999998E-2</v>
      </c>
      <c r="S719" s="118">
        <v>4.2300000000000004</v>
      </c>
      <c r="T719" s="118">
        <v>0</v>
      </c>
      <c r="U719" s="118">
        <v>4.226448E-2</v>
      </c>
      <c r="V719" s="118">
        <v>0</v>
      </c>
      <c r="W719" s="118">
        <v>0</v>
      </c>
      <c r="X719" s="118">
        <v>0</v>
      </c>
      <c r="Y719" s="41"/>
      <c r="Z719" s="327">
        <f t="shared" ref="Z719:Z742" si="306">K719/0.133</f>
        <v>3.1964499999999996</v>
      </c>
      <c r="AA719" s="41"/>
      <c r="AB719" s="111">
        <v>43.621899999999997</v>
      </c>
      <c r="AC719" s="111">
        <v>34.812899999999999</v>
      </c>
      <c r="AD719" s="111">
        <v>5.73</v>
      </c>
      <c r="AE719" s="111">
        <v>0</v>
      </c>
      <c r="AF719" s="111">
        <v>0.376</v>
      </c>
      <c r="AG719" s="111">
        <v>0</v>
      </c>
      <c r="AH719" s="111">
        <v>2.7029999999999998</v>
      </c>
      <c r="AI719" s="41"/>
      <c r="AJ719" s="114">
        <v>0.10019051</v>
      </c>
      <c r="AK719" s="114">
        <v>9.2737817E-2</v>
      </c>
      <c r="AL719" s="114">
        <v>4.1774011000000003E-3</v>
      </c>
      <c r="AM719" s="114">
        <v>3.2752893999999999E-3</v>
      </c>
      <c r="AN719" s="113">
        <f t="shared" ref="AN719:AN742" si="307">AQ719+AT719+AU719+AV719+AW719+BE719+BF719+BJ719</f>
        <v>5.5598211690199999E-6</v>
      </c>
      <c r="AO719" s="112">
        <f t="shared" ref="AO719:AO742" si="308">AR719+AS719+AX719+AY719+AZ719+BA719+BB719+BC719+BD719+BG719+BK719+BL719</f>
        <v>1.5448968450902E-8</v>
      </c>
      <c r="AP719" s="112">
        <f t="shared" ref="AP719:AP742" si="309">BH719+BI719</f>
        <v>0.45872400000000002</v>
      </c>
      <c r="AQ719" s="328">
        <v>2.99647E-6</v>
      </c>
      <c r="AR719" s="328">
        <v>9.0422499999999995E-9</v>
      </c>
      <c r="AS719" s="328">
        <v>2.4699749999999998E-13</v>
      </c>
      <c r="AT719" s="329">
        <v>0</v>
      </c>
      <c r="AU719" s="329">
        <v>0</v>
      </c>
      <c r="AV719" s="328">
        <v>1.416469E-8</v>
      </c>
      <c r="AW719" s="328">
        <v>2.5439924000000001E-6</v>
      </c>
      <c r="AX719" s="328">
        <v>2.0461710000000001E-9</v>
      </c>
      <c r="AY719" s="328">
        <v>4.1472573E-9</v>
      </c>
      <c r="AZ719" s="328">
        <v>5.523786E-11</v>
      </c>
      <c r="BA719" s="328">
        <v>8.7210000000000001E-16</v>
      </c>
      <c r="BB719" s="328">
        <v>1.559424E-10</v>
      </c>
      <c r="BC719" s="328">
        <v>1.7970841E-12</v>
      </c>
      <c r="BD719" s="328">
        <v>6.4937201999999998E-14</v>
      </c>
      <c r="BE719" s="328">
        <v>8.1663481999999997E-10</v>
      </c>
      <c r="BF719" s="328">
        <v>4.3774442000000002E-9</v>
      </c>
      <c r="BG719" s="329">
        <v>0</v>
      </c>
      <c r="BH719" s="329">
        <v>0.23100000000000001</v>
      </c>
      <c r="BI719" s="329">
        <v>0.22772400000000001</v>
      </c>
      <c r="BJ719" s="329">
        <v>0</v>
      </c>
      <c r="BK719" s="329">
        <v>0</v>
      </c>
      <c r="BL719" s="329">
        <v>0</v>
      </c>
      <c r="BM719" s="41"/>
      <c r="BN719" s="111">
        <v>1.8713461999999999E-3</v>
      </c>
      <c r="BO719" s="122">
        <v>2.4512095000000002E-5</v>
      </c>
      <c r="BP719" s="122">
        <v>8.9125507000000005E-5</v>
      </c>
      <c r="BQ719" s="122">
        <v>7.0002290999999996E-6</v>
      </c>
      <c r="BR719" s="122">
        <v>1.3569272000000001E-5</v>
      </c>
      <c r="BS719" s="122">
        <v>8.8866948000000006E-6</v>
      </c>
      <c r="BT719" s="122">
        <v>1.9321255E-8</v>
      </c>
      <c r="BU719" s="122">
        <v>1.3498764999999999E-5</v>
      </c>
      <c r="BV719" s="122">
        <v>3.9706019000000001E-8</v>
      </c>
      <c r="BW719" s="122">
        <v>1.8587541999999999E-5</v>
      </c>
      <c r="BX719" s="111">
        <v>0</v>
      </c>
      <c r="BY719" s="111">
        <v>0</v>
      </c>
      <c r="BZ719" s="111">
        <v>0</v>
      </c>
      <c r="CA719" s="122">
        <v>2.1647904000000001E-5</v>
      </c>
      <c r="CB719" s="122">
        <v>4.8700808000000002E-5</v>
      </c>
      <c r="CC719" s="111">
        <v>1.6257584000000001E-3</v>
      </c>
      <c r="CD719" s="111">
        <v>0</v>
      </c>
      <c r="CE719" s="154"/>
      <c r="CF719" s="173"/>
      <c r="CG719" s="76" t="s">
        <v>958</v>
      </c>
      <c r="CH719" s="42"/>
      <c r="CI719" s="42"/>
      <c r="CK719" s="50"/>
      <c r="CL719" s="41"/>
      <c r="CM719" s="105"/>
      <c r="CN719" s="41"/>
      <c r="CO719" s="41"/>
      <c r="CP719" s="41"/>
      <c r="CQ719" s="41"/>
      <c r="CR719" s="41"/>
      <c r="CS719" s="41"/>
      <c r="CT719" s="41"/>
      <c r="CU719" s="41"/>
      <c r="CV719" s="41"/>
      <c r="CW719" s="41"/>
    </row>
    <row r="720" spans="1:101" ht="14.5" customHeight="1">
      <c r="A720" s="41" t="s">
        <v>10983</v>
      </c>
      <c r="B720" s="119" t="s">
        <v>10796</v>
      </c>
      <c r="C720" s="120" t="str">
        <f t="shared" si="300"/>
        <v>A.100.30.099</v>
      </c>
      <c r="D720" s="135" t="s">
        <v>11</v>
      </c>
      <c r="E720" s="119" t="s">
        <v>6570</v>
      </c>
      <c r="F720" s="118" t="str">
        <f t="shared" si="301"/>
        <v>Copper (US), study Thinkstep, tubes</v>
      </c>
      <c r="G720" s="118">
        <f t="shared" si="302"/>
        <v>5.6362520256519382</v>
      </c>
      <c r="H720" s="118">
        <f t="shared" si="303"/>
        <v>8.5381411390000009E-2</v>
      </c>
      <c r="I720" s="118">
        <f t="shared" si="304"/>
        <v>0.34039545279999994</v>
      </c>
      <c r="J720" s="326">
        <f t="shared" si="305"/>
        <v>4.5849372314619377</v>
      </c>
      <c r="K720" s="118">
        <v>0.62553793000000002</v>
      </c>
      <c r="L720" s="118">
        <v>0.23481047999999999</v>
      </c>
      <c r="M720" s="118">
        <v>0.10164112</v>
      </c>
      <c r="N720" s="118">
        <v>8.3328466000000004E-2</v>
      </c>
      <c r="O720" s="118">
        <v>1.4237703000000001E-3</v>
      </c>
      <c r="P720" s="118">
        <v>1.6072572000000001E-4</v>
      </c>
      <c r="Q720" s="118">
        <v>4.6844937E-4</v>
      </c>
      <c r="R720" s="118">
        <v>3.9438527999999997E-3</v>
      </c>
      <c r="S720" s="118">
        <v>4.2589380999999999</v>
      </c>
      <c r="T720" s="118">
        <v>2.8632402E-3</v>
      </c>
      <c r="U720" s="118">
        <v>0.32311799000000002</v>
      </c>
      <c r="V720" s="330">
        <v>1.7900371999999999E-5</v>
      </c>
      <c r="W720" s="330">
        <v>8.8993777999999996E-10</v>
      </c>
      <c r="X720" s="118">
        <v>0</v>
      </c>
      <c r="Y720" s="41"/>
      <c r="Z720" s="327">
        <f t="shared" si="306"/>
        <v>4.7032927067669172</v>
      </c>
      <c r="AA720" s="41"/>
      <c r="AB720" s="111">
        <v>120.4426</v>
      </c>
      <c r="AC720" s="111">
        <v>50.507275999999997</v>
      </c>
      <c r="AD720" s="111">
        <v>43.806649999999998</v>
      </c>
      <c r="AE720" s="111">
        <v>0</v>
      </c>
      <c r="AF720" s="111">
        <v>6.2109419000000001E-3</v>
      </c>
      <c r="AG720" s="111">
        <v>26.047744999999999</v>
      </c>
      <c r="AH720" s="111">
        <v>7.4715247999999998E-2</v>
      </c>
      <c r="AI720" s="41"/>
      <c r="AJ720" s="114">
        <v>0.17163893999999999</v>
      </c>
      <c r="AK720" s="114">
        <v>0.16208065999999999</v>
      </c>
      <c r="AL720" s="114">
        <v>5.7674387000000004E-3</v>
      </c>
      <c r="AM720" s="114">
        <v>3.7908338999999998E-3</v>
      </c>
      <c r="AN720" s="113">
        <f t="shared" si="307"/>
        <v>9.7170661050753036E-6</v>
      </c>
      <c r="AO720" s="112">
        <f t="shared" si="308"/>
        <v>2.1329285038449509E-8</v>
      </c>
      <c r="AP720" s="112">
        <f t="shared" si="309"/>
        <v>0.53092911999999992</v>
      </c>
      <c r="AQ720" s="328">
        <v>4.4654057000000004E-6</v>
      </c>
      <c r="AR720" s="328">
        <v>1.3476572E-8</v>
      </c>
      <c r="AS720" s="328">
        <v>3.6804424999999999E-13</v>
      </c>
      <c r="AT720" s="328">
        <v>1.2306057E-9</v>
      </c>
      <c r="AU720" s="328">
        <v>1.3866920999999999E-11</v>
      </c>
      <c r="AV720" s="328">
        <v>1.2389518999999999E-8</v>
      </c>
      <c r="AW720" s="328">
        <v>5.2267493999999999E-6</v>
      </c>
      <c r="AX720" s="328">
        <v>1.7601523000000001E-9</v>
      </c>
      <c r="AY720" s="328">
        <v>6.0065512999999997E-9</v>
      </c>
      <c r="AZ720" s="328">
        <v>5.7198416999999998E-11</v>
      </c>
      <c r="BA720" s="328">
        <v>1.0111468E-13</v>
      </c>
      <c r="BB720" s="328">
        <v>3.4933086000000001E-13</v>
      </c>
      <c r="BC720" s="328">
        <v>8.6629590000000001E-13</v>
      </c>
      <c r="BD720" s="328">
        <v>1.8512183000000001E-13</v>
      </c>
      <c r="BE720" s="328">
        <v>1.7265733E-9</v>
      </c>
      <c r="BF720" s="328">
        <v>9.5504229000000003E-9</v>
      </c>
      <c r="BG720" s="328">
        <v>2.6941009E-11</v>
      </c>
      <c r="BH720" s="329">
        <v>0.23273136</v>
      </c>
      <c r="BI720" s="329">
        <v>0.29819775999999998</v>
      </c>
      <c r="BJ720" s="328">
        <v>1.7254303000000001E-14</v>
      </c>
      <c r="BK720" s="328">
        <v>1.0492481E-16</v>
      </c>
      <c r="BL720" s="328">
        <v>4.6944138999999996E-21</v>
      </c>
      <c r="BM720" s="41"/>
      <c r="BN720" s="111">
        <v>2.0337877999999998E-3</v>
      </c>
      <c r="BO720" s="122">
        <v>4.5480298E-5</v>
      </c>
      <c r="BP720" s="111">
        <v>1.3114027999999999E-4</v>
      </c>
      <c r="BQ720" s="122">
        <v>4.6249666000000003E-7</v>
      </c>
      <c r="BR720" s="122">
        <v>3.273116E-5</v>
      </c>
      <c r="BS720" s="122">
        <v>8.1652181000000002E-6</v>
      </c>
      <c r="BT720" s="122">
        <v>8.7680550999999999E-7</v>
      </c>
      <c r="BU720" s="122">
        <v>1.2158802E-5</v>
      </c>
      <c r="BV720" s="122">
        <v>2.1568259999999999E-7</v>
      </c>
      <c r="BW720" s="122">
        <v>3.0997568000000003E-7</v>
      </c>
      <c r="BX720" s="122">
        <v>1.0421401000000001E-7</v>
      </c>
      <c r="BY720" s="122">
        <v>1.8180738999999999E-8</v>
      </c>
      <c r="BZ720" s="122">
        <v>1.8504068E-9</v>
      </c>
      <c r="CA720" s="122">
        <v>1.8388699E-5</v>
      </c>
      <c r="CB720" s="111">
        <v>1.1584727E-4</v>
      </c>
      <c r="CC720" s="111">
        <v>1.6678869E-3</v>
      </c>
      <c r="CD720" s="122">
        <v>2.4769808999999999E-12</v>
      </c>
      <c r="CE720" s="154"/>
      <c r="CF720" s="173"/>
      <c r="CG720" s="42" t="s">
        <v>959</v>
      </c>
      <c r="CK720" s="50"/>
      <c r="CL720" s="42" t="s">
        <v>1361</v>
      </c>
      <c r="CM720" s="105"/>
      <c r="CN720" s="41"/>
      <c r="CO720" s="41"/>
      <c r="CP720" s="41"/>
      <c r="CQ720" s="41"/>
      <c r="CR720" s="41"/>
      <c r="CS720" s="41"/>
      <c r="CT720" s="41"/>
      <c r="CU720" s="41"/>
      <c r="CV720" s="41"/>
      <c r="CW720" s="41"/>
    </row>
    <row r="721" spans="1:101" ht="14.5" customHeight="1">
      <c r="A721" s="41" t="s">
        <v>10980</v>
      </c>
      <c r="B721" s="119" t="s">
        <v>10796</v>
      </c>
      <c r="C721" s="120" t="str">
        <f t="shared" si="300"/>
        <v>A.100.30.100</v>
      </c>
      <c r="D721" s="135" t="s">
        <v>11</v>
      </c>
      <c r="E721" s="119" t="s">
        <v>6570</v>
      </c>
      <c r="F721" s="118" t="str">
        <f t="shared" si="301"/>
        <v>Cu-E</v>
      </c>
      <c r="G721" s="118">
        <f t="shared" si="302"/>
        <v>3.8554474035084603</v>
      </c>
      <c r="H721" s="118">
        <f t="shared" si="303"/>
        <v>7.0146054735000005E-2</v>
      </c>
      <c r="I721" s="118">
        <f t="shared" si="304"/>
        <v>0.22055961300000002</v>
      </c>
      <c r="J721" s="326">
        <f t="shared" si="305"/>
        <v>3.1424838957734602</v>
      </c>
      <c r="K721" s="118">
        <v>0.42225784</v>
      </c>
      <c r="L721" s="118">
        <v>0.12994469</v>
      </c>
      <c r="M721" s="118">
        <v>7.4546573000000005E-2</v>
      </c>
      <c r="N721" s="118">
        <v>6.2300279E-2</v>
      </c>
      <c r="O721" s="118">
        <v>8.3462640000000002E-4</v>
      </c>
      <c r="P721" s="330">
        <v>8.2345735000000002E-5</v>
      </c>
      <c r="Q721" s="118">
        <v>6.9288036000000001E-3</v>
      </c>
      <c r="R721" s="118">
        <v>1.6068349999999999E-2</v>
      </c>
      <c r="S721" s="118">
        <v>2.9745998999999999</v>
      </c>
      <c r="T721" s="118">
        <v>2.624473E-3</v>
      </c>
      <c r="U721" s="118">
        <v>0.16524611</v>
      </c>
      <c r="V721" s="330">
        <v>1.3015692E-5</v>
      </c>
      <c r="W721" s="330">
        <v>3.9708146000000001E-7</v>
      </c>
      <c r="X721" s="118">
        <v>0</v>
      </c>
      <c r="Y721" s="41"/>
      <c r="Z721" s="327">
        <f t="shared" si="306"/>
        <v>3.174870977443609</v>
      </c>
      <c r="AA721" s="41"/>
      <c r="AB721" s="111">
        <v>70.134898000000007</v>
      </c>
      <c r="AC721" s="111">
        <v>34.376657999999999</v>
      </c>
      <c r="AD721" s="111">
        <v>22.403103999999999</v>
      </c>
      <c r="AE721" s="111">
        <v>0</v>
      </c>
      <c r="AF721" s="111">
        <v>0.16111118999999999</v>
      </c>
      <c r="AG721" s="111">
        <v>12.334883</v>
      </c>
      <c r="AH721" s="111">
        <v>0.85914250999999997</v>
      </c>
      <c r="AI721" s="41"/>
      <c r="AJ721" s="114">
        <v>0.10797247</v>
      </c>
      <c r="AK721" s="114">
        <v>0.10150116000000001</v>
      </c>
      <c r="AL721" s="114">
        <v>3.8643216000000002E-3</v>
      </c>
      <c r="AM721" s="114">
        <v>2.6069887E-3</v>
      </c>
      <c r="AN721" s="113">
        <f t="shared" si="307"/>
        <v>6.0852016319690992E-6</v>
      </c>
      <c r="AO721" s="112">
        <f t="shared" si="308"/>
        <v>1.4291130343545599E-8</v>
      </c>
      <c r="AP721" s="112">
        <f t="shared" si="309"/>
        <v>0.36512447000000003</v>
      </c>
      <c r="AQ721" s="328">
        <v>3.0000950999999999E-6</v>
      </c>
      <c r="AR721" s="328">
        <v>9.0538488999999994E-9</v>
      </c>
      <c r="AS721" s="328">
        <v>2.4728052999999998E-13</v>
      </c>
      <c r="AT721" s="328">
        <v>5.6971363999999997E-10</v>
      </c>
      <c r="AU721" s="328">
        <v>6.4372392000000001E-12</v>
      </c>
      <c r="AV721" s="328">
        <v>9.2633512999999995E-9</v>
      </c>
      <c r="AW721" s="328">
        <v>3.0685330000000002E-6</v>
      </c>
      <c r="AX721" s="328">
        <v>1.3240705999999999E-9</v>
      </c>
      <c r="AY721" s="328">
        <v>3.8147687999999997E-9</v>
      </c>
      <c r="AZ721" s="328">
        <v>3.9580081000000002E-11</v>
      </c>
      <c r="BA721" s="328">
        <v>4.7173833E-14</v>
      </c>
      <c r="BB721" s="328">
        <v>3.7285073E-11</v>
      </c>
      <c r="BC721" s="328">
        <v>8.2836664000000003E-13</v>
      </c>
      <c r="BD721" s="328">
        <v>1.0178403E-13</v>
      </c>
      <c r="BE721" s="328">
        <v>9.9661788999999992E-10</v>
      </c>
      <c r="BF721" s="328">
        <v>5.7297132000000003E-9</v>
      </c>
      <c r="BG721" s="328">
        <v>2.0305465999999999E-11</v>
      </c>
      <c r="BH721" s="329">
        <v>0.16250650999999999</v>
      </c>
      <c r="BI721" s="329">
        <v>0.20261796000000001</v>
      </c>
      <c r="BJ721" s="328">
        <v>7.6986999000000007E-12</v>
      </c>
      <c r="BK721" s="328">
        <v>4.6816417999999998E-14</v>
      </c>
      <c r="BL721" s="328">
        <v>2.0946012E-18</v>
      </c>
      <c r="BM721" s="41"/>
      <c r="BN721" s="111">
        <v>1.3975141999999999E-3</v>
      </c>
      <c r="BO721" s="122">
        <v>2.7264710000000001E-5</v>
      </c>
      <c r="BP721" s="122">
        <v>8.8523826999999995E-5</v>
      </c>
      <c r="BQ721" s="122">
        <v>1.8824397999999999E-6</v>
      </c>
      <c r="BR721" s="122">
        <v>1.8766223E-5</v>
      </c>
      <c r="BS721" s="122">
        <v>5.9967686000000004E-6</v>
      </c>
      <c r="BT721" s="122">
        <v>4.0983438000000002E-7</v>
      </c>
      <c r="BU721" s="122">
        <v>8.9973264000000003E-6</v>
      </c>
      <c r="BV721" s="122">
        <v>1.1050218E-7</v>
      </c>
      <c r="BW721" s="122">
        <v>4.5848297000000003E-6</v>
      </c>
      <c r="BX721" s="122">
        <v>4.8372360999999997E-8</v>
      </c>
      <c r="BY721" s="122">
        <v>1.3523027E-8</v>
      </c>
      <c r="BZ721" s="122">
        <v>8.5910171999999997E-10</v>
      </c>
      <c r="CA721" s="122">
        <v>1.3884582999999999E-5</v>
      </c>
      <c r="CB721" s="122">
        <v>6.9429780999999999E-5</v>
      </c>
      <c r="CC721" s="111">
        <v>1.1575995E-3</v>
      </c>
      <c r="CD721" s="122">
        <v>1.1052044E-9</v>
      </c>
      <c r="CE721" s="154"/>
      <c r="CF721" s="173"/>
      <c r="CG721" s="42" t="s">
        <v>10817</v>
      </c>
      <c r="CK721" s="343"/>
      <c r="CL721" s="41"/>
      <c r="CM721" s="105"/>
      <c r="CN721" s="41"/>
      <c r="CO721" s="41"/>
      <c r="CP721" s="41"/>
      <c r="CQ721" s="41"/>
      <c r="CR721" s="41"/>
      <c r="CS721" s="41"/>
      <c r="CT721" s="41"/>
      <c r="CU721" s="41"/>
      <c r="CV721" s="41"/>
      <c r="CW721" s="41"/>
    </row>
    <row r="722" spans="1:101" ht="14.5" customHeight="1">
      <c r="A722" s="41" t="s">
        <v>10977</v>
      </c>
      <c r="B722" s="119" t="s">
        <v>10796</v>
      </c>
      <c r="C722" s="120" t="str">
        <f t="shared" si="300"/>
        <v>A.100.30.101</v>
      </c>
      <c r="D722" s="135" t="s">
        <v>11</v>
      </c>
      <c r="E722" s="119" t="s">
        <v>6570</v>
      </c>
      <c r="F722" s="118" t="str">
        <f t="shared" si="301"/>
        <v>CuAg-E</v>
      </c>
      <c r="G722" s="118">
        <f t="shared" si="302"/>
        <v>4.4593096268414607</v>
      </c>
      <c r="H722" s="118">
        <f t="shared" si="303"/>
        <v>7.815002380000001E-2</v>
      </c>
      <c r="I722" s="118">
        <f t="shared" si="304"/>
        <v>0.25220802399999998</v>
      </c>
      <c r="J722" s="326">
        <f t="shared" si="305"/>
        <v>3.67024894904146</v>
      </c>
      <c r="K722" s="118">
        <v>0.45870263</v>
      </c>
      <c r="L722" s="118">
        <v>0.15442064</v>
      </c>
      <c r="M722" s="118">
        <v>7.7023325000000004E-2</v>
      </c>
      <c r="N722" s="118">
        <v>6.3355934000000003E-2</v>
      </c>
      <c r="O722" s="118">
        <v>9.7472040000000002E-4</v>
      </c>
      <c r="P722" s="118">
        <v>1.9708814E-3</v>
      </c>
      <c r="Q722" s="118">
        <v>1.1848488000000001E-2</v>
      </c>
      <c r="R722" s="118">
        <v>2.0764059000000001E-2</v>
      </c>
      <c r="S722" s="118">
        <v>3.5013340999999998</v>
      </c>
      <c r="T722" s="118">
        <v>2.624473E-3</v>
      </c>
      <c r="U722" s="118">
        <v>0.16627628999999999</v>
      </c>
      <c r="V722" s="330">
        <v>1.3688959999999999E-5</v>
      </c>
      <c r="W722" s="330">
        <v>3.9708146000000001E-7</v>
      </c>
      <c r="X722" s="118">
        <v>0</v>
      </c>
      <c r="Y722" s="41"/>
      <c r="Z722" s="327">
        <f t="shared" si="306"/>
        <v>3.4488919548872179</v>
      </c>
      <c r="AA722" s="41"/>
      <c r="AB722" s="111">
        <v>73.995141000000004</v>
      </c>
      <c r="AC722" s="111">
        <v>37.984225000000002</v>
      </c>
      <c r="AD722" s="111">
        <v>22.542770000000001</v>
      </c>
      <c r="AE722" s="111">
        <v>0</v>
      </c>
      <c r="AF722" s="111">
        <v>0.26851476000000002</v>
      </c>
      <c r="AG722" s="111">
        <v>12.335159000000001</v>
      </c>
      <c r="AH722" s="111">
        <v>0.86447194999999999</v>
      </c>
      <c r="AI722" s="41"/>
      <c r="AJ722" s="114">
        <v>0.12538908000000001</v>
      </c>
      <c r="AK722" s="114">
        <v>0.11812540000000001</v>
      </c>
      <c r="AL722" s="114">
        <v>4.2501377999999996E-3</v>
      </c>
      <c r="AM722" s="114">
        <v>3.0135355000000001E-3</v>
      </c>
      <c r="AN722" s="113">
        <f t="shared" si="307"/>
        <v>7.0818585860358001E-6</v>
      </c>
      <c r="AO722" s="112">
        <f t="shared" si="308"/>
        <v>1.57179653433546E-8</v>
      </c>
      <c r="AP722" s="112">
        <f t="shared" si="309"/>
        <v>0.42206379000000005</v>
      </c>
      <c r="AQ722" s="328">
        <v>3.2568500999999999E-6</v>
      </c>
      <c r="AR722" s="328">
        <v>9.8286321000000001E-9</v>
      </c>
      <c r="AS722" s="328">
        <v>2.6844473999999999E-13</v>
      </c>
      <c r="AT722" s="328">
        <v>5.8072821999999995E-10</v>
      </c>
      <c r="AU722" s="328">
        <v>7.8425159000000004E-12</v>
      </c>
      <c r="AV722" s="328">
        <v>9.4202946000000006E-9</v>
      </c>
      <c r="AW722" s="328">
        <v>3.5247251999999998E-6</v>
      </c>
      <c r="AX722" s="328">
        <v>1.3491131000000001E-9</v>
      </c>
      <c r="AY722" s="328">
        <v>4.3432330000000002E-9</v>
      </c>
      <c r="AZ722" s="328">
        <v>4.0000188999999997E-11</v>
      </c>
      <c r="BA722" s="328">
        <v>5.9072301999999997E-14</v>
      </c>
      <c r="BB722" s="328">
        <v>1.1435444E-10</v>
      </c>
      <c r="BC722" s="328">
        <v>1.7244311000000001E-11</v>
      </c>
      <c r="BD722" s="328">
        <v>3.8715157999999996E-12</v>
      </c>
      <c r="BE722" s="328">
        <v>1.1425442E-8</v>
      </c>
      <c r="BF722" s="328">
        <v>2.7884128000000001E-7</v>
      </c>
      <c r="BG722" s="328">
        <v>2.1142352000000001E-11</v>
      </c>
      <c r="BH722" s="329">
        <v>0.19118201000000001</v>
      </c>
      <c r="BI722" s="329">
        <v>0.23088178000000001</v>
      </c>
      <c r="BJ722" s="328">
        <v>7.6986999000000007E-12</v>
      </c>
      <c r="BK722" s="328">
        <v>4.6816417999999998E-14</v>
      </c>
      <c r="BL722" s="328">
        <v>2.0946012E-18</v>
      </c>
      <c r="BM722" s="41"/>
      <c r="BN722" s="111">
        <v>2.5577858000000002E-3</v>
      </c>
      <c r="BO722" s="122">
        <v>3.0949442E-5</v>
      </c>
      <c r="BP722" s="122">
        <v>9.6164257999999995E-5</v>
      </c>
      <c r="BQ722" s="122">
        <v>2.4325333000000001E-6</v>
      </c>
      <c r="BR722" s="122">
        <v>2.1866601000000001E-5</v>
      </c>
      <c r="BS722" s="122">
        <v>6.1132605999999998E-6</v>
      </c>
      <c r="BT722" s="122">
        <v>4.2035026000000002E-7</v>
      </c>
      <c r="BU722" s="122">
        <v>9.1214407999999994E-6</v>
      </c>
      <c r="BV722" s="122">
        <v>2.6447841E-6</v>
      </c>
      <c r="BW722" s="122">
        <v>7.8402133000000003E-6</v>
      </c>
      <c r="BX722" s="122">
        <v>5.8933461999999997E-8</v>
      </c>
      <c r="BY722" s="122">
        <v>1.4131416E-8</v>
      </c>
      <c r="BZ722" s="122">
        <v>1.0454018999999999E-9</v>
      </c>
      <c r="CA722" s="122">
        <v>1.4480394E-5</v>
      </c>
      <c r="CB722" s="122">
        <v>7.3836933999999997E-5</v>
      </c>
      <c r="CC722" s="111">
        <v>2.2918404E-3</v>
      </c>
      <c r="CD722" s="122">
        <v>1.1052044E-9</v>
      </c>
      <c r="CE722" s="154"/>
      <c r="CF722" s="173"/>
      <c r="CG722" s="42" t="s">
        <v>10817</v>
      </c>
      <c r="CK722" s="343"/>
      <c r="CL722" s="41"/>
      <c r="CM722" s="105"/>
      <c r="CN722" s="41"/>
      <c r="CO722" s="41"/>
      <c r="CP722" s="41"/>
      <c r="CQ722" s="41"/>
      <c r="CR722" s="41"/>
      <c r="CS722" s="41"/>
      <c r="CT722" s="41"/>
      <c r="CU722" s="41"/>
      <c r="CV722" s="41"/>
      <c r="CW722" s="41"/>
    </row>
    <row r="723" spans="1:101" ht="14.5" customHeight="1">
      <c r="A723" s="41" t="s">
        <v>10974</v>
      </c>
      <c r="B723" s="119" t="s">
        <v>10796</v>
      </c>
      <c r="C723" s="120" t="str">
        <f t="shared" si="300"/>
        <v>A.100.30.102</v>
      </c>
      <c r="D723" s="135" t="s">
        <v>11</v>
      </c>
      <c r="E723" s="119" t="s">
        <v>6570</v>
      </c>
      <c r="F723" s="118" t="str">
        <f t="shared" si="301"/>
        <v>CuAl5</v>
      </c>
      <c r="G723" s="118">
        <f t="shared" si="302"/>
        <v>3.9420847817409301</v>
      </c>
      <c r="H723" s="118">
        <f t="shared" si="303"/>
        <v>7.075655044000001E-2</v>
      </c>
      <c r="I723" s="118">
        <f t="shared" si="304"/>
        <v>0.31738540300000001</v>
      </c>
      <c r="J723" s="326">
        <f t="shared" si="305"/>
        <v>3.0744225083009304</v>
      </c>
      <c r="K723" s="118">
        <v>0.47952032</v>
      </c>
      <c r="L723" s="118">
        <v>0.22881196000000001</v>
      </c>
      <c r="M723" s="118">
        <v>7.3359773000000003E-2</v>
      </c>
      <c r="N723" s="118">
        <v>6.1967289000000002E-2</v>
      </c>
      <c r="O723" s="118">
        <v>1.1744888000000001E-3</v>
      </c>
      <c r="P723" s="118">
        <v>6.4904724000000005E-4</v>
      </c>
      <c r="Q723" s="118">
        <v>6.9657254E-3</v>
      </c>
      <c r="R723" s="118">
        <v>1.521367E-2</v>
      </c>
      <c r="S723" s="118">
        <v>2.9085257000000002</v>
      </c>
      <c r="T723" s="118">
        <v>2.786125E-3</v>
      </c>
      <c r="U723" s="118">
        <v>0.16309624</v>
      </c>
      <c r="V723" s="330">
        <v>1.4054075E-5</v>
      </c>
      <c r="W723" s="330">
        <v>3.8922593E-7</v>
      </c>
      <c r="X723" s="118">
        <v>0</v>
      </c>
      <c r="Y723" s="41"/>
      <c r="Z723" s="327">
        <f t="shared" si="306"/>
        <v>3.6054159398496237</v>
      </c>
      <c r="AA723" s="41"/>
      <c r="AB723" s="111">
        <v>76.205877999999998</v>
      </c>
      <c r="AC723" s="111">
        <v>40.830823000000002</v>
      </c>
      <c r="AD723" s="111">
        <v>22.111499999999999</v>
      </c>
      <c r="AE723" s="111">
        <v>0</v>
      </c>
      <c r="AF723" s="111">
        <v>0.28259872000000003</v>
      </c>
      <c r="AG723" s="111">
        <v>11.91896</v>
      </c>
      <c r="AH723" s="111">
        <v>1.0619964</v>
      </c>
      <c r="AI723" s="41"/>
      <c r="AJ723" s="114">
        <v>0.14560316000000001</v>
      </c>
      <c r="AK723" s="114">
        <v>0.13800929000000001</v>
      </c>
      <c r="AL723" s="114">
        <v>4.7463056000000003E-3</v>
      </c>
      <c r="AM723" s="114">
        <v>2.8475559999999998E-3</v>
      </c>
      <c r="AN723" s="113">
        <f t="shared" si="307"/>
        <v>8.2739385741738002E-6</v>
      </c>
      <c r="AO723" s="112">
        <f t="shared" si="308"/>
        <v>1.7552905614244167E-8</v>
      </c>
      <c r="AP723" s="112">
        <f t="shared" si="309"/>
        <v>0.39881737</v>
      </c>
      <c r="AQ723" s="328">
        <v>3.3993164E-6</v>
      </c>
      <c r="AR723" s="328">
        <v>1.0258395E-8</v>
      </c>
      <c r="AS723" s="328">
        <v>2.8019075000000002E-13</v>
      </c>
      <c r="AT723" s="328">
        <v>5.4515812999999995E-10</v>
      </c>
      <c r="AU723" s="328">
        <v>7.8071486000000003E-12</v>
      </c>
      <c r="AV723" s="328">
        <v>9.2137361999999993E-9</v>
      </c>
      <c r="AW723" s="328">
        <v>4.8564959999999999E-6</v>
      </c>
      <c r="AX723" s="328">
        <v>1.3274295000000001E-9</v>
      </c>
      <c r="AY723" s="328">
        <v>5.8720446999999998E-9</v>
      </c>
      <c r="AZ723" s="328">
        <v>3.6913303999999999E-11</v>
      </c>
      <c r="BA723" s="328">
        <v>4.4150879999999999E-14</v>
      </c>
      <c r="BB723" s="328">
        <v>3.5110653999999998E-11</v>
      </c>
      <c r="BC723" s="328">
        <v>7.7974566999999997E-13</v>
      </c>
      <c r="BD723" s="328">
        <v>1.1052465E-13</v>
      </c>
      <c r="BE723" s="328">
        <v>2.7259195999999999E-9</v>
      </c>
      <c r="BF723" s="328">
        <v>5.6260066999999999E-9</v>
      </c>
      <c r="BG723" s="328">
        <v>2.1751952000000002E-11</v>
      </c>
      <c r="BH723" s="329">
        <v>0.15767397999999999</v>
      </c>
      <c r="BI723" s="329">
        <v>0.24114339000000001</v>
      </c>
      <c r="BJ723" s="328">
        <v>7.5463952000000007E-12</v>
      </c>
      <c r="BK723" s="328">
        <v>4.5890241000000001E-14</v>
      </c>
      <c r="BL723" s="328">
        <v>2.0531634000000001E-18</v>
      </c>
      <c r="BM723" s="41"/>
      <c r="BN723" s="111">
        <v>1.3669884999999999E-3</v>
      </c>
      <c r="BO723" s="122">
        <v>4.1531834000000001E-5</v>
      </c>
      <c r="BP723" s="111">
        <v>1.0052856E-4</v>
      </c>
      <c r="BQ723" s="122">
        <v>1.7823772E-6</v>
      </c>
      <c r="BR723" s="122">
        <v>3.0906147000000001E-5</v>
      </c>
      <c r="BS723" s="122">
        <v>5.8822108000000004E-6</v>
      </c>
      <c r="BT723" s="122">
        <v>3.8209864999999999E-7</v>
      </c>
      <c r="BU723" s="122">
        <v>8.8320875000000005E-6</v>
      </c>
      <c r="BV723" s="122">
        <v>8.7097569999999995E-7</v>
      </c>
      <c r="BW723" s="122">
        <v>4.6092611E-6</v>
      </c>
      <c r="BX723" s="122">
        <v>5.8668110000000002E-8</v>
      </c>
      <c r="BY723" s="122">
        <v>1.4526914000000001E-8</v>
      </c>
      <c r="BZ723" s="122">
        <v>1.040534E-9</v>
      </c>
      <c r="CA723" s="122">
        <v>1.5324438999999999E-5</v>
      </c>
      <c r="CB723" s="122">
        <v>7.6691328000000005E-5</v>
      </c>
      <c r="CC723" s="111">
        <v>1.0795719E-3</v>
      </c>
      <c r="CD723" s="122">
        <v>1.0833399999999999E-9</v>
      </c>
      <c r="CE723" s="154"/>
      <c r="CF723" s="173"/>
      <c r="CG723" s="42" t="s">
        <v>10817</v>
      </c>
      <c r="CH723" s="42"/>
      <c r="CI723" s="42"/>
      <c r="CK723" s="343"/>
      <c r="CL723" s="41"/>
      <c r="CM723" s="41"/>
      <c r="CN723" s="41"/>
      <c r="CO723" s="41"/>
      <c r="CP723" s="41"/>
      <c r="CQ723" s="41"/>
      <c r="CR723" s="41"/>
      <c r="CS723" s="41"/>
      <c r="CT723" s="41"/>
      <c r="CU723" s="41"/>
      <c r="CV723" s="41"/>
      <c r="CW723" s="41"/>
    </row>
    <row r="724" spans="1:101" ht="14.5" customHeight="1">
      <c r="A724" s="41" t="s">
        <v>10971</v>
      </c>
      <c r="B724" s="119" t="s">
        <v>10796</v>
      </c>
      <c r="C724" s="120" t="str">
        <f t="shared" si="300"/>
        <v>A.100.30.103</v>
      </c>
      <c r="D724" s="135" t="s">
        <v>11</v>
      </c>
      <c r="E724" s="119" t="s">
        <v>6570</v>
      </c>
      <c r="F724" s="118" t="str">
        <f t="shared" si="301"/>
        <v>CuNi10Fe</v>
      </c>
      <c r="G724" s="118">
        <f t="shared" si="302"/>
        <v>5.9004558799750004</v>
      </c>
      <c r="H724" s="118">
        <f t="shared" si="303"/>
        <v>7.3385412920000004E-2</v>
      </c>
      <c r="I724" s="118">
        <f t="shared" si="304"/>
        <v>1.378201636</v>
      </c>
      <c r="J724" s="326">
        <f t="shared" si="305"/>
        <v>3.9036182810549995</v>
      </c>
      <c r="K724" s="118">
        <v>0.54525055</v>
      </c>
      <c r="L724" s="118">
        <v>1.2947964999999999</v>
      </c>
      <c r="M724" s="118">
        <v>6.9136523000000005E-2</v>
      </c>
      <c r="N724" s="118">
        <v>6.6043564999999999E-2</v>
      </c>
      <c r="O724" s="118">
        <v>9.1653410000000002E-4</v>
      </c>
      <c r="P724" s="118">
        <v>2.5471452E-4</v>
      </c>
      <c r="Q724" s="118">
        <v>6.1705993000000002E-3</v>
      </c>
      <c r="R724" s="118">
        <v>1.4268612999999999E-2</v>
      </c>
      <c r="S724" s="118">
        <v>3.7541430999999998</v>
      </c>
      <c r="T724" s="118">
        <v>3.3335396000000002E-3</v>
      </c>
      <c r="U724" s="118">
        <v>0.14611371000000001</v>
      </c>
      <c r="V724" s="330">
        <v>1.2408034E-5</v>
      </c>
      <c r="W724" s="330">
        <v>1.5523420999999999E-5</v>
      </c>
      <c r="X724" s="118">
        <v>0</v>
      </c>
      <c r="Y724" s="41"/>
      <c r="Z724" s="327">
        <f t="shared" si="306"/>
        <v>4.0996281954887213</v>
      </c>
      <c r="AA724" s="41"/>
      <c r="AB724" s="111">
        <v>85.752994999999999</v>
      </c>
      <c r="AC724" s="111">
        <v>54.155377000000001</v>
      </c>
      <c r="AD724" s="111">
        <v>19.809245000000001</v>
      </c>
      <c r="AE724" s="111">
        <v>0</v>
      </c>
      <c r="AF724" s="111">
        <v>0.18484167000000001</v>
      </c>
      <c r="AG724" s="111">
        <v>10.842695000000001</v>
      </c>
      <c r="AH724" s="111">
        <v>0.76083626000000004</v>
      </c>
      <c r="AI724" s="41"/>
      <c r="AJ724" s="114">
        <v>0.48292075000000001</v>
      </c>
      <c r="AK724" s="114">
        <v>0.46742001</v>
      </c>
      <c r="AL724" s="114">
        <v>1.1247531999999999E-2</v>
      </c>
      <c r="AM724" s="114">
        <v>4.2532031999999997E-3</v>
      </c>
      <c r="AN724" s="113">
        <f t="shared" si="307"/>
        <v>2.80227829359053E-5</v>
      </c>
      <c r="AO724" s="112">
        <f t="shared" si="308"/>
        <v>4.1595902717480693E-8</v>
      </c>
      <c r="AP724" s="112">
        <f t="shared" si="309"/>
        <v>0.59568672999999994</v>
      </c>
      <c r="AQ724" s="328">
        <v>3.854404E-6</v>
      </c>
      <c r="AR724" s="328">
        <v>1.1631379E-8</v>
      </c>
      <c r="AS724" s="328">
        <v>3.1770821000000002E-13</v>
      </c>
      <c r="AT724" s="328">
        <v>5.1626229E-10</v>
      </c>
      <c r="AU724" s="328">
        <v>7.1255652999999996E-12</v>
      </c>
      <c r="AV724" s="328">
        <v>9.8184596999999999E-9</v>
      </c>
      <c r="AW724" s="328">
        <v>2.4150855999999999E-5</v>
      </c>
      <c r="AX724" s="328">
        <v>1.5341824999999999E-9</v>
      </c>
      <c r="AY724" s="328">
        <v>2.8340126000000001E-8</v>
      </c>
      <c r="AZ724" s="328">
        <v>3.4877448E-11</v>
      </c>
      <c r="BA724" s="328">
        <v>4.1801290999999997E-14</v>
      </c>
      <c r="BB724" s="328">
        <v>3.3166833000000001E-11</v>
      </c>
      <c r="BC724" s="328">
        <v>7.4799767999999996E-13</v>
      </c>
      <c r="BD724" s="328">
        <v>9.6589112000000004E-14</v>
      </c>
      <c r="BE724" s="328">
        <v>1.1651566000000001E-9</v>
      </c>
      <c r="BF724" s="328">
        <v>5.7149538000000004E-9</v>
      </c>
      <c r="BG724" s="328">
        <v>1.9136486999999999E-11</v>
      </c>
      <c r="BH724" s="329">
        <v>0.19922824</v>
      </c>
      <c r="BI724" s="329">
        <v>0.39645849</v>
      </c>
      <c r="BJ724" s="328">
        <v>3.0097795E-10</v>
      </c>
      <c r="BK724" s="328">
        <v>1.8302713E-12</v>
      </c>
      <c r="BL724" s="328">
        <v>8.1887696000000001E-17</v>
      </c>
      <c r="BM724" s="41"/>
      <c r="BN724" s="111">
        <v>1.6358416000000001E-3</v>
      </c>
      <c r="BO724" s="111">
        <v>1.962814E-4</v>
      </c>
      <c r="BP724" s="111">
        <v>1.1430851E-4</v>
      </c>
      <c r="BQ724" s="122">
        <v>1.6716502999999999E-6</v>
      </c>
      <c r="BR724" s="111">
        <v>1.5853134E-4</v>
      </c>
      <c r="BS724" s="122">
        <v>5.3662767000000004E-6</v>
      </c>
      <c r="BT724" s="122">
        <v>3.6168927E-7</v>
      </c>
      <c r="BU724" s="122">
        <v>8.0532508000000007E-6</v>
      </c>
      <c r="BV724" s="122">
        <v>3.4180895000000002E-7</v>
      </c>
      <c r="BW724" s="122">
        <v>4.0831215000000004E-6</v>
      </c>
      <c r="BX724" s="122">
        <v>5.3547109000000001E-8</v>
      </c>
      <c r="BY724" s="122">
        <v>1.2791629000000001E-8</v>
      </c>
      <c r="BZ724" s="122">
        <v>9.4982446999999999E-10</v>
      </c>
      <c r="CA724" s="122">
        <v>3.2750662999999997E-5</v>
      </c>
      <c r="CB724" s="122">
        <v>8.9948009000000005E-5</v>
      </c>
      <c r="CC724" s="111">
        <v>1.0240334000000001E-3</v>
      </c>
      <c r="CD724" s="122">
        <v>4.3207578000000003E-8</v>
      </c>
      <c r="CE724" s="154"/>
      <c r="CF724" s="173"/>
      <c r="CG724" s="42" t="s">
        <v>10817</v>
      </c>
      <c r="CH724" s="42"/>
      <c r="CI724" s="42"/>
      <c r="CK724" s="343"/>
      <c r="CL724" s="41"/>
      <c r="CM724" s="41"/>
      <c r="CN724" s="41"/>
      <c r="CO724" s="41"/>
      <c r="CP724" s="41"/>
      <c r="CQ724" s="41"/>
      <c r="CR724" s="41"/>
      <c r="CS724" s="41"/>
      <c r="CT724" s="41"/>
      <c r="CU724" s="41"/>
      <c r="CV724" s="41"/>
      <c r="CW724" s="41"/>
    </row>
    <row r="725" spans="1:101" ht="14.5" customHeight="1">
      <c r="A725" s="41" t="s">
        <v>10968</v>
      </c>
      <c r="B725" s="119" t="s">
        <v>10796</v>
      </c>
      <c r="C725" s="120" t="str">
        <f t="shared" si="300"/>
        <v>A.100.30.104</v>
      </c>
      <c r="D725" s="135" t="s">
        <v>11</v>
      </c>
      <c r="E725" s="119" t="s">
        <v>6570</v>
      </c>
      <c r="F725" s="118" t="str">
        <f t="shared" si="301"/>
        <v>CuNi18Zn</v>
      </c>
      <c r="G725" s="118">
        <f t="shared" si="302"/>
        <v>7.3285942953579308</v>
      </c>
      <c r="H725" s="118">
        <f t="shared" si="303"/>
        <v>0.10999358679999999</v>
      </c>
      <c r="I725" s="118">
        <f t="shared" si="304"/>
        <v>2.303364653</v>
      </c>
      <c r="J725" s="326">
        <f t="shared" si="305"/>
        <v>4.2864136555579311</v>
      </c>
      <c r="K725" s="118">
        <v>0.6288224</v>
      </c>
      <c r="L725" s="118">
        <v>2.2193868999999999</v>
      </c>
      <c r="M725" s="118">
        <v>7.3624727000000001E-2</v>
      </c>
      <c r="N725" s="118">
        <v>7.6169024000000002E-2</v>
      </c>
      <c r="O725" s="118">
        <v>1.1576751999999999E-2</v>
      </c>
      <c r="P725" s="118">
        <v>2.6616598000000001E-3</v>
      </c>
      <c r="Q725" s="118">
        <v>1.9586151E-2</v>
      </c>
      <c r="R725" s="118">
        <v>1.0353026E-2</v>
      </c>
      <c r="S725" s="118">
        <v>4.1638888999999999</v>
      </c>
      <c r="T725" s="118">
        <v>5.5808827000000004E-3</v>
      </c>
      <c r="U725" s="118">
        <v>0.11693360999999999</v>
      </c>
      <c r="V725" s="330">
        <v>9.9341599999999994E-6</v>
      </c>
      <c r="W725" s="330">
        <v>3.2869792999999998E-7</v>
      </c>
      <c r="X725" s="118">
        <v>0</v>
      </c>
      <c r="Y725" s="41"/>
      <c r="Z725" s="327">
        <f t="shared" si="306"/>
        <v>4.7279879699248122</v>
      </c>
      <c r="AA725" s="41"/>
      <c r="AB725" s="111">
        <v>93.448921999999996</v>
      </c>
      <c r="AC725" s="111">
        <v>68.181512999999995</v>
      </c>
      <c r="AD725" s="111">
        <v>15.853186000000001</v>
      </c>
      <c r="AE725" s="111">
        <v>0</v>
      </c>
      <c r="AF725" s="111">
        <v>0.10002643999999999</v>
      </c>
      <c r="AG725" s="111">
        <v>7.6520951000000004</v>
      </c>
      <c r="AH725" s="111">
        <v>1.6621022000000001</v>
      </c>
      <c r="AI725" s="41"/>
      <c r="AJ725" s="114">
        <v>0.78702996000000003</v>
      </c>
      <c r="AK725" s="114">
        <v>0.76459113999999995</v>
      </c>
      <c r="AL725" s="114">
        <v>1.7177305E-2</v>
      </c>
      <c r="AM725" s="114">
        <v>5.2615088000000001E-3</v>
      </c>
      <c r="AN725" s="113">
        <f t="shared" si="307"/>
        <v>4.5838797753375394E-5</v>
      </c>
      <c r="AO725" s="112">
        <f t="shared" si="308"/>
        <v>6.352553679957387E-8</v>
      </c>
      <c r="AP725" s="112">
        <f t="shared" si="309"/>
        <v>0.73690599000000001</v>
      </c>
      <c r="AQ725" s="328">
        <v>4.4283189E-6</v>
      </c>
      <c r="AR725" s="328">
        <v>1.3362678E-8</v>
      </c>
      <c r="AS725" s="328">
        <v>3.6502447999999999E-13</v>
      </c>
      <c r="AT725" s="328">
        <v>5.0201602999999998E-10</v>
      </c>
      <c r="AU725" s="328">
        <v>2.8755147999999998E-10</v>
      </c>
      <c r="AV725" s="328">
        <v>1.1322897E-8</v>
      </c>
      <c r="AW725" s="328">
        <v>4.1024252999999998E-5</v>
      </c>
      <c r="AX725" s="328">
        <v>1.8511332E-9</v>
      </c>
      <c r="AY725" s="328">
        <v>4.7853661999999998E-8</v>
      </c>
      <c r="AZ725" s="328">
        <v>2.5531584000000001E-11</v>
      </c>
      <c r="BA725" s="328">
        <v>5.7102649E-14</v>
      </c>
      <c r="BB725" s="328">
        <v>4.0931891999999999E-10</v>
      </c>
      <c r="BC725" s="328">
        <v>4.8580422999999999E-12</v>
      </c>
      <c r="BD725" s="328">
        <v>2.6493864999999999E-12</v>
      </c>
      <c r="BE725" s="328">
        <v>1.2886726E-8</v>
      </c>
      <c r="BF725" s="328">
        <v>3.6122028999999999E-7</v>
      </c>
      <c r="BG725" s="328">
        <v>1.5244783999999999E-11</v>
      </c>
      <c r="BH725" s="329">
        <v>0.20845263</v>
      </c>
      <c r="BI725" s="329">
        <v>0.52845335999999998</v>
      </c>
      <c r="BJ725" s="328">
        <v>6.3728654000000003E-12</v>
      </c>
      <c r="BK725" s="328">
        <v>3.8753911000000002E-14</v>
      </c>
      <c r="BL725" s="328">
        <v>1.7338787E-18</v>
      </c>
      <c r="BM725" s="41"/>
      <c r="BN725" s="111">
        <v>1.8803375000000001E-3</v>
      </c>
      <c r="BO725" s="111">
        <v>3.3145187999999998E-4</v>
      </c>
      <c r="BP725" s="111">
        <v>1.3182885E-4</v>
      </c>
      <c r="BQ725" s="122">
        <v>1.2129376000000001E-6</v>
      </c>
      <c r="BR725" s="111">
        <v>2.7933564000000001E-4</v>
      </c>
      <c r="BS725" s="122">
        <v>5.5825866000000002E-6</v>
      </c>
      <c r="BT725" s="122">
        <v>2.5746262000000001E-7</v>
      </c>
      <c r="BU725" s="122">
        <v>8.3926906000000008E-6</v>
      </c>
      <c r="BV725" s="122">
        <v>3.57176E-6</v>
      </c>
      <c r="BW725" s="122">
        <v>1.296027E-5</v>
      </c>
      <c r="BX725" s="122">
        <v>8.4241642000000003E-7</v>
      </c>
      <c r="BY725" s="122">
        <v>1.0192054E-8</v>
      </c>
      <c r="BZ725" s="122">
        <v>5.1668640999999999E-8</v>
      </c>
      <c r="CA725" s="122">
        <v>4.9082648999999997E-5</v>
      </c>
      <c r="CB725" s="111">
        <v>1.0186791E-4</v>
      </c>
      <c r="CC725" s="111">
        <v>9.5388766999999998E-4</v>
      </c>
      <c r="CD725" s="122">
        <v>9.1487124999999995E-10</v>
      </c>
      <c r="CE725" s="154"/>
      <c r="CF725" s="173"/>
      <c r="CG725" s="42" t="s">
        <v>10817</v>
      </c>
      <c r="CH725" s="42"/>
      <c r="CI725" s="42"/>
      <c r="CK725" s="343"/>
      <c r="CL725" s="41"/>
      <c r="CM725" s="105"/>
      <c r="CN725" s="41"/>
      <c r="CO725" s="41"/>
      <c r="CP725" s="41"/>
      <c r="CQ725" s="41"/>
      <c r="CR725" s="41"/>
      <c r="CS725" s="41"/>
      <c r="CT725" s="41"/>
      <c r="CU725" s="41"/>
      <c r="CV725" s="41"/>
      <c r="CW725" s="41"/>
    </row>
    <row r="726" spans="1:101" ht="14.5" customHeight="1">
      <c r="A726" s="41" t="s">
        <v>10965</v>
      </c>
      <c r="B726" s="119" t="s">
        <v>10796</v>
      </c>
      <c r="C726" s="120" t="str">
        <f t="shared" si="300"/>
        <v>A.100.30.105</v>
      </c>
      <c r="D726" s="135" t="s">
        <v>11</v>
      </c>
      <c r="E726" s="119" t="s">
        <v>6570</v>
      </c>
      <c r="F726" s="118" t="str">
        <f t="shared" si="301"/>
        <v>CuNi44Mn</v>
      </c>
      <c r="G726" s="118">
        <f t="shared" si="302"/>
        <v>13.032595696579699</v>
      </c>
      <c r="H726" s="118">
        <f t="shared" si="303"/>
        <v>8.5022818499999986E-2</v>
      </c>
      <c r="I726" s="118">
        <f t="shared" si="304"/>
        <v>5.3213021416000004</v>
      </c>
      <c r="J726" s="326">
        <f t="shared" si="305"/>
        <v>6.7205886764796992</v>
      </c>
      <c r="K726" s="118">
        <v>0.90568205999999996</v>
      </c>
      <c r="L726" s="118">
        <v>5.2599638000000004</v>
      </c>
      <c r="M726" s="118">
        <v>5.2415663000000001E-2</v>
      </c>
      <c r="N726" s="118">
        <v>8.0222040999999994E-2</v>
      </c>
      <c r="O726" s="118">
        <v>6.3924540000000001E-4</v>
      </c>
      <c r="P726" s="118">
        <v>3.2453389999999999E-4</v>
      </c>
      <c r="Q726" s="118">
        <v>3.8369982E-3</v>
      </c>
      <c r="R726" s="118">
        <v>8.9226785999999992E-3</v>
      </c>
      <c r="S726" s="118">
        <v>6.6232303999999997</v>
      </c>
      <c r="T726" s="118">
        <v>5.9475005000000003E-3</v>
      </c>
      <c r="U726" s="118">
        <v>9.1396337999999994E-2</v>
      </c>
      <c r="V726" s="330">
        <v>9.0774082000000006E-6</v>
      </c>
      <c r="W726" s="330">
        <v>5.3605715000000003E-6</v>
      </c>
      <c r="X726" s="118">
        <v>0</v>
      </c>
      <c r="Y726" s="41"/>
      <c r="Z726" s="327">
        <f t="shared" si="306"/>
        <v>6.8096395488721795</v>
      </c>
      <c r="AA726" s="41"/>
      <c r="AB726" s="111">
        <v>134.64583999999999</v>
      </c>
      <c r="AC726" s="111">
        <v>114.89687000000001</v>
      </c>
      <c r="AD726" s="111">
        <v>12.390983</v>
      </c>
      <c r="AE726" s="111">
        <v>0</v>
      </c>
      <c r="AF726" s="111">
        <v>0.15986611000000001</v>
      </c>
      <c r="AG726" s="111">
        <v>6.7230423999999998</v>
      </c>
      <c r="AH726" s="111">
        <v>0.47507701000000002</v>
      </c>
      <c r="AI726" s="41"/>
      <c r="AJ726" s="114">
        <v>1.7519353</v>
      </c>
      <c r="AK726" s="114">
        <v>1.7062809999999999</v>
      </c>
      <c r="AL726" s="114">
        <v>3.6062792000000003E-2</v>
      </c>
      <c r="AM726" s="114">
        <v>9.5915193000000003E-3</v>
      </c>
      <c r="AN726" s="113">
        <f t="shared" si="307"/>
        <v>1.0229502293023891E-4</v>
      </c>
      <c r="AO726" s="112">
        <f t="shared" si="308"/>
        <v>1.3336831695363756E-7</v>
      </c>
      <c r="AP726" s="112">
        <f t="shared" si="309"/>
        <v>1.3433500199999999</v>
      </c>
      <c r="AQ726" s="328">
        <v>6.3516781000000003E-6</v>
      </c>
      <c r="AR726" s="328">
        <v>1.9165658000000001E-8</v>
      </c>
      <c r="AS726" s="328">
        <v>5.2358279999999998E-13</v>
      </c>
      <c r="AT726" s="328">
        <v>3.2516149000000001E-10</v>
      </c>
      <c r="AU726" s="328">
        <v>5.2058688999999997E-12</v>
      </c>
      <c r="AV726" s="328">
        <v>1.1921600000000001E-8</v>
      </c>
      <c r="AW726" s="328">
        <v>9.5926654000000005E-5</v>
      </c>
      <c r="AX726" s="328">
        <v>2.2785200000000001E-9</v>
      </c>
      <c r="AY726" s="328">
        <v>1.1186629E-7</v>
      </c>
      <c r="AZ726" s="328">
        <v>2.1619602999999999E-11</v>
      </c>
      <c r="BA726" s="328">
        <v>2.5981965E-14</v>
      </c>
      <c r="BB726" s="328">
        <v>2.0551112999999999E-11</v>
      </c>
      <c r="BC726" s="328">
        <v>5.1425592E-13</v>
      </c>
      <c r="BD726" s="328">
        <v>6.9596035000000002E-14</v>
      </c>
      <c r="BE726" s="328">
        <v>8.3182088999999996E-10</v>
      </c>
      <c r="BF726" s="328">
        <v>3.5031079000000001E-9</v>
      </c>
      <c r="BG726" s="328">
        <v>1.3912761E-11</v>
      </c>
      <c r="BH726" s="329">
        <v>0.33569011999999998</v>
      </c>
      <c r="BI726" s="329">
        <v>1.0076598999999999</v>
      </c>
      <c r="BJ726" s="328">
        <v>1.0393409000000001E-10</v>
      </c>
      <c r="BK726" s="328">
        <v>6.3203164000000004E-13</v>
      </c>
      <c r="BL726" s="328">
        <v>2.8277564E-17</v>
      </c>
      <c r="BM726" s="41"/>
      <c r="BN726" s="111">
        <v>2.5190146000000002E-3</v>
      </c>
      <c r="BO726" s="111">
        <v>7.7181731000000001E-4</v>
      </c>
      <c r="BP726" s="111">
        <v>1.8987082E-4</v>
      </c>
      <c r="BQ726" s="122">
        <v>1.0453718E-6</v>
      </c>
      <c r="BR726" s="111">
        <v>6.3384822E-4</v>
      </c>
      <c r="BS726" s="122">
        <v>3.3698339000000001E-6</v>
      </c>
      <c r="BT726" s="122">
        <v>2.2400644999999999E-7</v>
      </c>
      <c r="BU726" s="122">
        <v>5.0588257000000002E-6</v>
      </c>
      <c r="BV726" s="122">
        <v>4.3550165000000001E-7</v>
      </c>
      <c r="BW726" s="122">
        <v>2.5389641E-6</v>
      </c>
      <c r="BX726" s="122">
        <v>3.9121062000000003E-8</v>
      </c>
      <c r="BY726" s="122">
        <v>9.3008747999999998E-9</v>
      </c>
      <c r="BZ726" s="122">
        <v>6.9347027999999999E-10</v>
      </c>
      <c r="CA726" s="122">
        <v>9.7156072999999996E-5</v>
      </c>
      <c r="CB726" s="111">
        <v>1.5402664E-4</v>
      </c>
      <c r="CC726" s="111">
        <v>6.5955899999999999E-4</v>
      </c>
      <c r="CD726" s="122">
        <v>1.4920496E-8</v>
      </c>
      <c r="CE726" s="154"/>
      <c r="CF726" s="173"/>
      <c r="CG726" s="42" t="s">
        <v>10817</v>
      </c>
      <c r="CH726" s="42"/>
      <c r="CI726" s="42"/>
      <c r="CK726" s="50"/>
      <c r="CL726" s="41"/>
      <c r="CM726" s="41"/>
      <c r="CN726" s="41"/>
      <c r="CO726" s="41"/>
      <c r="CP726" s="41"/>
      <c r="CQ726" s="41"/>
      <c r="CR726" s="41"/>
      <c r="CS726" s="41"/>
      <c r="CT726" s="41"/>
      <c r="CU726" s="41"/>
      <c r="CV726" s="41"/>
      <c r="CW726" s="41"/>
    </row>
    <row r="727" spans="1:101" ht="14.5" customHeight="1">
      <c r="A727" s="41" t="s">
        <v>10962</v>
      </c>
      <c r="B727" s="119" t="s">
        <v>10796</v>
      </c>
      <c r="C727" s="120" t="str">
        <f t="shared" si="300"/>
        <v>A.100.30.106</v>
      </c>
      <c r="D727" s="135" t="s">
        <v>11</v>
      </c>
      <c r="E727" s="119" t="s">
        <v>6570</v>
      </c>
      <c r="F727" s="118" t="str">
        <f t="shared" si="301"/>
        <v>CuSn6.7P</v>
      </c>
      <c r="G727" s="118">
        <f t="shared" si="302"/>
        <v>5.4870170413509198</v>
      </c>
      <c r="H727" s="118">
        <f t="shared" si="303"/>
        <v>7.7346052609999993E-2</v>
      </c>
      <c r="I727" s="118">
        <f t="shared" si="304"/>
        <v>0.50279246100000008</v>
      </c>
      <c r="J727" s="326">
        <f t="shared" si="305"/>
        <v>4.3411501977409204</v>
      </c>
      <c r="K727" s="118">
        <v>0.56572833</v>
      </c>
      <c r="L727" s="118">
        <v>0.40437991000000001</v>
      </c>
      <c r="M727" s="118">
        <v>7.8770092E-2</v>
      </c>
      <c r="N727" s="118">
        <v>6.1268304000000003E-2</v>
      </c>
      <c r="O727" s="118">
        <v>9.0678491000000005E-4</v>
      </c>
      <c r="P727" s="118">
        <v>7.0467665999999997E-3</v>
      </c>
      <c r="Q727" s="118">
        <v>8.1241970999999993E-3</v>
      </c>
      <c r="R727" s="118">
        <v>1.9642459000000001E-2</v>
      </c>
      <c r="S727" s="118">
        <v>4.1451887000000003</v>
      </c>
      <c r="T727" s="118">
        <v>2.4460087999999998E-3</v>
      </c>
      <c r="U727" s="118">
        <v>0.19350232000000001</v>
      </c>
      <c r="V727" s="330">
        <v>1.2798861E-5</v>
      </c>
      <c r="W727" s="330">
        <v>3.7007992000000002E-7</v>
      </c>
      <c r="X727" s="118">
        <v>0</v>
      </c>
      <c r="Y727" s="41"/>
      <c r="Z727" s="327">
        <f t="shared" si="306"/>
        <v>4.2535964661654138</v>
      </c>
      <c r="AA727" s="41"/>
      <c r="AB727" s="111">
        <v>86.197293999999999</v>
      </c>
      <c r="AC727" s="111">
        <v>47.475617</v>
      </c>
      <c r="AD727" s="111">
        <v>26.233941999999999</v>
      </c>
      <c r="AE727" s="111">
        <v>0</v>
      </c>
      <c r="AF727" s="111">
        <v>0.18533063</v>
      </c>
      <c r="AG727" s="111">
        <v>11.496385999999999</v>
      </c>
      <c r="AH727" s="111">
        <v>0.80601953000000004</v>
      </c>
      <c r="AI727" s="41"/>
      <c r="AJ727" s="114">
        <v>0.21302335</v>
      </c>
      <c r="AK727" s="114">
        <v>0.20280548000000001</v>
      </c>
      <c r="AL727" s="114">
        <v>6.236976E-3</v>
      </c>
      <c r="AM727" s="114">
        <v>3.9808954999999997E-3</v>
      </c>
      <c r="AN727" s="113">
        <f t="shared" si="307"/>
        <v>1.2158601805449801E-5</v>
      </c>
      <c r="AO727" s="112">
        <f t="shared" si="308"/>
        <v>2.3065739778721172E-8</v>
      </c>
      <c r="AP727" s="112">
        <f t="shared" si="309"/>
        <v>0.55754838000000007</v>
      </c>
      <c r="AQ727" s="328">
        <v>3.9999409000000002E-6</v>
      </c>
      <c r="AR727" s="328">
        <v>1.2070591E-8</v>
      </c>
      <c r="AS727" s="328">
        <v>3.2970396999999998E-13</v>
      </c>
      <c r="AT727" s="328">
        <v>5.4174627000000005E-10</v>
      </c>
      <c r="AU727" s="328">
        <v>7.3989914999999994E-12</v>
      </c>
      <c r="AV727" s="328">
        <v>9.1095722999999995E-9</v>
      </c>
      <c r="AW727" s="328">
        <v>8.0155412000000001E-6</v>
      </c>
      <c r="AX727" s="328">
        <v>1.3323943999999999E-9</v>
      </c>
      <c r="AY727" s="328">
        <v>9.5581413000000007E-9</v>
      </c>
      <c r="AZ727" s="328">
        <v>3.9696175999999999E-11</v>
      </c>
      <c r="BA727" s="328">
        <v>5.0691927000000003E-14</v>
      </c>
      <c r="BB727" s="328">
        <v>3.9137027999999997E-11</v>
      </c>
      <c r="BC727" s="328">
        <v>4.6539155999999999E-12</v>
      </c>
      <c r="BD727" s="328">
        <v>9.4757437000000003E-13</v>
      </c>
      <c r="BE727" s="328">
        <v>7.1022527E-9</v>
      </c>
      <c r="BF727" s="328">
        <v>1.2635156000000001E-7</v>
      </c>
      <c r="BG727" s="328">
        <v>1.9754353999999999E-11</v>
      </c>
      <c r="BH727" s="329">
        <v>0.22917755000000001</v>
      </c>
      <c r="BI727" s="329">
        <v>0.32837083</v>
      </c>
      <c r="BJ727" s="328">
        <v>7.1751883000000001E-12</v>
      </c>
      <c r="BK727" s="328">
        <v>4.3632902000000001E-14</v>
      </c>
      <c r="BL727" s="328">
        <v>1.9521682999999998E-18</v>
      </c>
      <c r="BM727" s="41"/>
      <c r="BN727" s="111">
        <v>2.7438690999999999E-3</v>
      </c>
      <c r="BO727" s="122">
        <v>6.6835523000000004E-5</v>
      </c>
      <c r="BP727" s="111">
        <v>1.1860156E-4</v>
      </c>
      <c r="BQ727" s="122">
        <v>2.3011357000000002E-6</v>
      </c>
      <c r="BR727" s="122">
        <v>5.1670481999999997E-5</v>
      </c>
      <c r="BS727" s="122">
        <v>5.6870681000000001E-6</v>
      </c>
      <c r="BT727" s="122">
        <v>4.5448755999999998E-7</v>
      </c>
      <c r="BU727" s="122">
        <v>8.5051772999999997E-6</v>
      </c>
      <c r="BV727" s="122">
        <v>9.4562646000000008E-6</v>
      </c>
      <c r="BW727" s="122">
        <v>5.3758284999999999E-6</v>
      </c>
      <c r="BX727" s="122">
        <v>5.5601926E-8</v>
      </c>
      <c r="BY727" s="122">
        <v>1.3206604E-8</v>
      </c>
      <c r="BZ727" s="122">
        <v>9.8636103999999997E-10</v>
      </c>
      <c r="CA727" s="122">
        <v>1.7919610000000001E-5</v>
      </c>
      <c r="CB727" s="122">
        <v>9.0073231000000002E-5</v>
      </c>
      <c r="CC727" s="111">
        <v>2.3669178999999999E-3</v>
      </c>
      <c r="CD727" s="122">
        <v>1.0300504999999999E-9</v>
      </c>
      <c r="CE727" s="154"/>
      <c r="CF727" s="173"/>
      <c r="CG727" s="42" t="s">
        <v>10817</v>
      </c>
      <c r="CH727" s="42"/>
      <c r="CI727" s="42"/>
      <c r="CK727" s="50"/>
      <c r="CL727" s="41"/>
      <c r="CM727" s="41"/>
      <c r="CN727" s="41"/>
      <c r="CO727" s="41"/>
      <c r="CP727" s="41"/>
      <c r="CQ727" s="41"/>
      <c r="CR727" s="41"/>
      <c r="CS727" s="41"/>
      <c r="CT727" s="41"/>
      <c r="CU727" s="41"/>
      <c r="CV727" s="41"/>
      <c r="CW727" s="41"/>
    </row>
    <row r="728" spans="1:101" ht="14.5" customHeight="1">
      <c r="A728" s="41" t="s">
        <v>10959</v>
      </c>
      <c r="B728" s="119" t="s">
        <v>10796</v>
      </c>
      <c r="C728" s="120" t="str">
        <f t="shared" si="300"/>
        <v>A.100.30.107</v>
      </c>
      <c r="D728" s="135" t="s">
        <v>11</v>
      </c>
      <c r="E728" s="119" t="s">
        <v>6570</v>
      </c>
      <c r="F728" s="118" t="str">
        <f t="shared" si="301"/>
        <v>CuSn8</v>
      </c>
      <c r="G728" s="118">
        <f t="shared" si="302"/>
        <v>5.8032181907779492</v>
      </c>
      <c r="H728" s="118">
        <f t="shared" si="303"/>
        <v>7.8633670690000004E-2</v>
      </c>
      <c r="I728" s="118">
        <f t="shared" si="304"/>
        <v>0.557495717</v>
      </c>
      <c r="J728" s="326">
        <f t="shared" si="305"/>
        <v>4.5774339630879499</v>
      </c>
      <c r="K728" s="118">
        <v>0.58965484000000001</v>
      </c>
      <c r="L728" s="118">
        <v>0.45766824</v>
      </c>
      <c r="M728" s="118">
        <v>7.9489433999999998E-2</v>
      </c>
      <c r="N728" s="118">
        <v>6.0979896999999998E-2</v>
      </c>
      <c r="O728" s="118">
        <v>8.9676939000000002E-4</v>
      </c>
      <c r="P728" s="118">
        <v>8.3951909000000002E-3</v>
      </c>
      <c r="Q728" s="118">
        <v>8.3618133999999993E-3</v>
      </c>
      <c r="R728" s="118">
        <v>2.0338043E-2</v>
      </c>
      <c r="S728" s="118">
        <v>4.3758635000000004</v>
      </c>
      <c r="T728" s="118">
        <v>2.4145150999999999E-3</v>
      </c>
      <c r="U728" s="118">
        <v>0.19914293999999999</v>
      </c>
      <c r="V728" s="330">
        <v>1.2642673E-5</v>
      </c>
      <c r="W728" s="330">
        <v>3.6531494999999999E-7</v>
      </c>
      <c r="X728" s="118">
        <v>0</v>
      </c>
      <c r="Y728" s="41"/>
      <c r="Z728" s="327">
        <f t="shared" si="306"/>
        <v>4.4334950375939846</v>
      </c>
      <c r="AA728" s="41"/>
      <c r="AB728" s="111">
        <v>88.929986999999997</v>
      </c>
      <c r="AC728" s="111">
        <v>49.597017999999998</v>
      </c>
      <c r="AD728" s="111">
        <v>26.998670000000001</v>
      </c>
      <c r="AE728" s="111">
        <v>0</v>
      </c>
      <c r="AF728" s="111">
        <v>0.19022228999999999</v>
      </c>
      <c r="AG728" s="111">
        <v>11.348367</v>
      </c>
      <c r="AH728" s="111">
        <v>0.79570982000000001</v>
      </c>
      <c r="AI728" s="41"/>
      <c r="AJ728" s="114">
        <v>0.23289025999999999</v>
      </c>
      <c r="AK728" s="114">
        <v>0.22198857999999999</v>
      </c>
      <c r="AL728" s="114">
        <v>6.6742349000000001E-3</v>
      </c>
      <c r="AM728" s="114">
        <v>4.2274519E-3</v>
      </c>
      <c r="AN728" s="113">
        <f t="shared" si="307"/>
        <v>1.33086676018486E-5</v>
      </c>
      <c r="AO728" s="112">
        <f t="shared" si="308"/>
        <v>2.468282104923503E-8</v>
      </c>
      <c r="AP728" s="112">
        <f t="shared" si="309"/>
        <v>0.59208008999999995</v>
      </c>
      <c r="AQ728" s="328">
        <v>4.1662409999999997E-6</v>
      </c>
      <c r="AR728" s="328">
        <v>1.2572336E-8</v>
      </c>
      <c r="AS728" s="328">
        <v>3.4341336999999998E-13</v>
      </c>
      <c r="AT728" s="328">
        <v>5.3490969999999997E-10</v>
      </c>
      <c r="AU728" s="328">
        <v>7.3217446999999993E-12</v>
      </c>
      <c r="AV728" s="328">
        <v>9.0666231E-9</v>
      </c>
      <c r="AW728" s="328">
        <v>8.9748047999999997E-6</v>
      </c>
      <c r="AX728" s="328">
        <v>1.3320907999999999E-9</v>
      </c>
      <c r="AY728" s="328">
        <v>1.067264E-8</v>
      </c>
      <c r="AZ728" s="328">
        <v>3.9762913000000002E-11</v>
      </c>
      <c r="BA728" s="328">
        <v>5.1415232999999997E-14</v>
      </c>
      <c r="BB728" s="328">
        <v>3.9534421999999998E-11</v>
      </c>
      <c r="BC728" s="328">
        <v>5.3968022000000002E-12</v>
      </c>
      <c r="BD728" s="328">
        <v>1.1115224000000001E-12</v>
      </c>
      <c r="BE728" s="328">
        <v>8.2556645000000002E-9</v>
      </c>
      <c r="BF728" s="328">
        <v>1.4975020000000001E-7</v>
      </c>
      <c r="BG728" s="328">
        <v>1.9510687999999999E-11</v>
      </c>
      <c r="BH728" s="329">
        <v>0.24230747</v>
      </c>
      <c r="BI728" s="329">
        <v>0.34977261999999998</v>
      </c>
      <c r="BJ728" s="328">
        <v>7.0828039000000003E-12</v>
      </c>
      <c r="BK728" s="328">
        <v>4.3071105000000003E-14</v>
      </c>
      <c r="BL728" s="328">
        <v>1.9270330999999999E-18</v>
      </c>
      <c r="BM728" s="41"/>
      <c r="BN728" s="111">
        <v>3.0051371999999998E-3</v>
      </c>
      <c r="BO728" s="122">
        <v>7.4507640000000001E-5</v>
      </c>
      <c r="BP728" s="111">
        <v>1.2361760000000001E-4</v>
      </c>
      <c r="BQ728" s="122">
        <v>2.3826113000000002E-6</v>
      </c>
      <c r="BR728" s="122">
        <v>5.803458E-5</v>
      </c>
      <c r="BS728" s="122">
        <v>5.6189748999999999E-6</v>
      </c>
      <c r="BT728" s="122">
        <v>4.6363704999999998E-7</v>
      </c>
      <c r="BU728" s="122">
        <v>8.3972093999999992E-6</v>
      </c>
      <c r="BV728" s="122">
        <v>1.1265755E-5</v>
      </c>
      <c r="BW728" s="122">
        <v>5.5330605999999998E-6</v>
      </c>
      <c r="BX728" s="122">
        <v>5.5021458000000001E-8</v>
      </c>
      <c r="BY728" s="122">
        <v>1.3044328E-8</v>
      </c>
      <c r="BZ728" s="122">
        <v>9.7605182E-10</v>
      </c>
      <c r="CA728" s="122">
        <v>1.8680916999999999E-5</v>
      </c>
      <c r="CB728" s="122">
        <v>9.3622578999999996E-5</v>
      </c>
      <c r="CC728" s="111">
        <v>2.6029425999999998E-3</v>
      </c>
      <c r="CD728" s="122">
        <v>1.0167881E-9</v>
      </c>
      <c r="CE728" s="154"/>
      <c r="CF728" s="173"/>
      <c r="CG728" s="42" t="s">
        <v>10817</v>
      </c>
      <c r="CH728" s="42"/>
      <c r="CI728" s="42"/>
      <c r="CK728" s="41"/>
      <c r="CL728" s="41"/>
      <c r="CM728" s="41"/>
      <c r="CN728" s="41"/>
      <c r="CO728" s="41"/>
      <c r="CP728" s="41"/>
      <c r="CQ728" s="41"/>
      <c r="CR728" s="41"/>
      <c r="CS728" s="41"/>
      <c r="CT728" s="41"/>
      <c r="CU728" s="41"/>
      <c r="CV728" s="41"/>
      <c r="CW728" s="41"/>
    </row>
    <row r="729" spans="1:101" ht="14.5" customHeight="1">
      <c r="A729" s="41" t="s">
        <v>10956</v>
      </c>
      <c r="B729" s="119" t="s">
        <v>10796</v>
      </c>
      <c r="C729" s="120" t="str">
        <f t="shared" si="300"/>
        <v>A.100.30.108</v>
      </c>
      <c r="D729" s="135" t="s">
        <v>11</v>
      </c>
      <c r="E729" s="119" t="s">
        <v>6570</v>
      </c>
      <c r="F729" s="118" t="str">
        <f t="shared" si="301"/>
        <v>CuZn15</v>
      </c>
      <c r="G729" s="118">
        <f t="shared" si="302"/>
        <v>3.6449226780035495</v>
      </c>
      <c r="H729" s="118">
        <f t="shared" si="303"/>
        <v>9.5808728699999998E-2</v>
      </c>
      <c r="I729" s="118">
        <f t="shared" si="304"/>
        <v>0.218158677</v>
      </c>
      <c r="J729" s="326">
        <f t="shared" si="305"/>
        <v>2.8901497923035495</v>
      </c>
      <c r="K729" s="118">
        <v>0.44080548000000003</v>
      </c>
      <c r="L729" s="118">
        <v>0.1233002</v>
      </c>
      <c r="M729" s="118">
        <v>8.0892817000000006E-2</v>
      </c>
      <c r="N729" s="118">
        <v>6.7398477999999998E-2</v>
      </c>
      <c r="O729" s="118">
        <v>9.0236861000000008E-3</v>
      </c>
      <c r="P729" s="118">
        <v>2.0305646000000001E-3</v>
      </c>
      <c r="Q729" s="118">
        <v>1.7356E-2</v>
      </c>
      <c r="R729" s="118">
        <v>1.396566E-2</v>
      </c>
      <c r="S729" s="118">
        <v>2.7349736999999998</v>
      </c>
      <c r="T729" s="118">
        <v>3.8101364000000001E-3</v>
      </c>
      <c r="U729" s="118">
        <v>0.15135335999999999</v>
      </c>
      <c r="V729" s="330">
        <v>1.2225064000000001E-5</v>
      </c>
      <c r="W729" s="330">
        <v>3.7083955000000001E-7</v>
      </c>
      <c r="X729" s="118">
        <v>0</v>
      </c>
      <c r="Y729" s="41"/>
      <c r="Z729" s="327">
        <f t="shared" si="306"/>
        <v>3.3143269172932333</v>
      </c>
      <c r="AA729" s="41"/>
      <c r="AB729" s="111">
        <v>69.014475000000004</v>
      </c>
      <c r="AC729" s="111">
        <v>36.291635999999997</v>
      </c>
      <c r="AD729" s="111">
        <v>20.519613</v>
      </c>
      <c r="AE729" s="111">
        <v>0</v>
      </c>
      <c r="AF729" s="111">
        <v>0.13703826999999999</v>
      </c>
      <c r="AG729" s="111">
        <v>10.487990999999999</v>
      </c>
      <c r="AH729" s="111">
        <v>1.5781970000000001</v>
      </c>
      <c r="AI729" s="41"/>
      <c r="AJ729" s="114">
        <v>0.11454425</v>
      </c>
      <c r="AK729" s="114">
        <v>0.10798639</v>
      </c>
      <c r="AL729" s="114">
        <v>4.0419091999999998E-3</v>
      </c>
      <c r="AM729" s="114">
        <v>2.5159581E-3</v>
      </c>
      <c r="AN729" s="113">
        <f t="shared" si="307"/>
        <v>6.4740039548061E-6</v>
      </c>
      <c r="AO729" s="112">
        <f t="shared" si="308"/>
        <v>1.4947888967516171E-8</v>
      </c>
      <c r="AP729" s="112">
        <f t="shared" si="309"/>
        <v>0.35237507000000001</v>
      </c>
      <c r="AQ729" s="328">
        <v>3.1274232000000002E-6</v>
      </c>
      <c r="AR729" s="328">
        <v>9.4379428999999999E-9</v>
      </c>
      <c r="AS729" s="328">
        <v>2.5777796999999999E-13</v>
      </c>
      <c r="AT729" s="328">
        <v>5.9777353E-10</v>
      </c>
      <c r="AU729" s="328">
        <v>2.1840035999999999E-10</v>
      </c>
      <c r="AV729" s="328">
        <v>1.0021463E-8</v>
      </c>
      <c r="AW729" s="328">
        <v>3.0525433999999999E-6</v>
      </c>
      <c r="AX729" s="328">
        <v>1.4308393E-9</v>
      </c>
      <c r="AY729" s="328">
        <v>3.6981971999999998E-9</v>
      </c>
      <c r="AZ729" s="328">
        <v>3.4389383999999997E-11</v>
      </c>
      <c r="BA729" s="328">
        <v>6.0985827000000001E-14</v>
      </c>
      <c r="BB729" s="328">
        <v>3.2134900000000002E-10</v>
      </c>
      <c r="BC729" s="328">
        <v>3.9455147999999998E-12</v>
      </c>
      <c r="BD729" s="328">
        <v>2.0233094999999999E-12</v>
      </c>
      <c r="BE729" s="328">
        <v>1.0079538E-8</v>
      </c>
      <c r="BF729" s="328">
        <v>2.7311298999999998E-7</v>
      </c>
      <c r="BG729" s="328">
        <v>1.8839871E-11</v>
      </c>
      <c r="BH729" s="329">
        <v>0.14315333</v>
      </c>
      <c r="BI729" s="329">
        <v>0.20922173999999999</v>
      </c>
      <c r="BJ729" s="328">
        <v>7.1899160999999999E-12</v>
      </c>
      <c r="BK729" s="328">
        <v>4.3722463E-14</v>
      </c>
      <c r="BL729" s="328">
        <v>1.9561754E-18</v>
      </c>
      <c r="BM729" s="41"/>
      <c r="BN729" s="111">
        <v>1.4145108E-3</v>
      </c>
      <c r="BO729" s="122">
        <v>2.7025512E-5</v>
      </c>
      <c r="BP729" s="122">
        <v>9.2412229000000002E-5</v>
      </c>
      <c r="BQ729" s="122">
        <v>1.6361597E-6</v>
      </c>
      <c r="BR729" s="122">
        <v>2.5578727999999999E-5</v>
      </c>
      <c r="BS729" s="122">
        <v>6.5093620000000001E-6</v>
      </c>
      <c r="BT729" s="122">
        <v>3.5087602999999997E-7</v>
      </c>
      <c r="BU729" s="122">
        <v>9.7793421999999995E-6</v>
      </c>
      <c r="BV729" s="122">
        <v>2.7248748E-6</v>
      </c>
      <c r="BW729" s="122">
        <v>1.1484566E-5</v>
      </c>
      <c r="BX729" s="122">
        <v>6.5237835000000002E-7</v>
      </c>
      <c r="BY729" s="122">
        <v>1.2593834E-8</v>
      </c>
      <c r="BZ729" s="122">
        <v>3.9116510000000001E-8</v>
      </c>
      <c r="CA729" s="122">
        <v>1.4789583999999999E-5</v>
      </c>
      <c r="CB729" s="122">
        <v>6.9209053999999995E-5</v>
      </c>
      <c r="CC729" s="111">
        <v>1.1523053000000001E-3</v>
      </c>
      <c r="CD729" s="122">
        <v>1.0321648E-9</v>
      </c>
      <c r="CE729" s="154"/>
      <c r="CF729" s="173"/>
      <c r="CG729" s="42" t="s">
        <v>10817</v>
      </c>
      <c r="CH729" s="42"/>
      <c r="CI729" s="42"/>
      <c r="CK729" s="42"/>
      <c r="CL729" s="41"/>
      <c r="CM729" s="41"/>
      <c r="CN729" s="41"/>
      <c r="CO729" s="41"/>
      <c r="CP729" s="41"/>
      <c r="CQ729" s="41"/>
      <c r="CR729" s="41"/>
      <c r="CS729" s="41"/>
      <c r="CT729" s="41"/>
      <c r="CU729" s="41"/>
      <c r="CV729" s="41"/>
      <c r="CW729" s="41"/>
    </row>
    <row r="730" spans="1:101" ht="14.5" customHeight="1">
      <c r="A730" s="41" t="s">
        <v>10953</v>
      </c>
      <c r="B730" s="119" t="s">
        <v>10796</v>
      </c>
      <c r="C730" s="120" t="str">
        <f t="shared" si="300"/>
        <v>A.100.30.109</v>
      </c>
      <c r="D730" s="135" t="s">
        <v>11</v>
      </c>
      <c r="E730" s="119" t="s">
        <v>6570</v>
      </c>
      <c r="F730" s="118" t="str">
        <f t="shared" si="301"/>
        <v>CuZn30</v>
      </c>
      <c r="G730" s="118">
        <f t="shared" si="302"/>
        <v>3.4087546770976398</v>
      </c>
      <c r="H730" s="118">
        <f t="shared" si="303"/>
        <v>0.1204759234</v>
      </c>
      <c r="I730" s="118">
        <f t="shared" si="304"/>
        <v>0.21409978300000002</v>
      </c>
      <c r="J730" s="326">
        <f t="shared" si="305"/>
        <v>2.63758131069764</v>
      </c>
      <c r="K730" s="118">
        <v>0.43659766</v>
      </c>
      <c r="L730" s="118">
        <v>0.1160607</v>
      </c>
      <c r="M730" s="118">
        <v>8.6264171000000001E-2</v>
      </c>
      <c r="N730" s="118">
        <v>7.1658861000000004E-2</v>
      </c>
      <c r="O730" s="118">
        <v>1.7083833E-2</v>
      </c>
      <c r="P730" s="118">
        <v>3.9634274000000004E-3</v>
      </c>
      <c r="Q730" s="118">
        <v>2.7769802E-2</v>
      </c>
      <c r="R730" s="118">
        <v>1.1774912E-2</v>
      </c>
      <c r="S730" s="118">
        <v>2.4953159999999999</v>
      </c>
      <c r="T730" s="118">
        <v>4.9957999000000003E-3</v>
      </c>
      <c r="U730" s="118">
        <v>0.1372584</v>
      </c>
      <c r="V730" s="330">
        <v>1.07662E-5</v>
      </c>
      <c r="W730" s="330">
        <v>3.4459764000000002E-7</v>
      </c>
      <c r="X730" s="118">
        <v>0</v>
      </c>
      <c r="Y730" s="41"/>
      <c r="Z730" s="327">
        <f t="shared" si="306"/>
        <v>3.2826891729323306</v>
      </c>
      <c r="AA730" s="41"/>
      <c r="AB730" s="111">
        <v>65.483935000000002</v>
      </c>
      <c r="AC730" s="111">
        <v>35.829484000000001</v>
      </c>
      <c r="AD730" s="111">
        <v>18.608708</v>
      </c>
      <c r="AE730" s="111">
        <v>0</v>
      </c>
      <c r="AF730" s="111">
        <v>0.11296536</v>
      </c>
      <c r="AG730" s="111">
        <v>8.6408248000000007</v>
      </c>
      <c r="AH730" s="111">
        <v>2.2919527</v>
      </c>
      <c r="AI730" s="41"/>
      <c r="AJ730" s="114">
        <v>0.11779172</v>
      </c>
      <c r="AK730" s="114">
        <v>0.11140940000000001</v>
      </c>
      <c r="AL730" s="114">
        <v>4.0766268999999997E-3</v>
      </c>
      <c r="AM730" s="114">
        <v>2.3056915000000001E-3</v>
      </c>
      <c r="AN730" s="113">
        <f t="shared" si="307"/>
        <v>6.6792207383922999E-6</v>
      </c>
      <c r="AO730" s="112">
        <f t="shared" si="308"/>
        <v>1.5076282885859749E-8</v>
      </c>
      <c r="AP730" s="112">
        <f t="shared" si="309"/>
        <v>0.32292598</v>
      </c>
      <c r="AQ730" s="328">
        <v>3.0935282999999999E-6</v>
      </c>
      <c r="AR730" s="328">
        <v>9.3354975000000003E-9</v>
      </c>
      <c r="AS730" s="328">
        <v>2.549864E-13</v>
      </c>
      <c r="AT730" s="328">
        <v>6.1506025999999996E-10</v>
      </c>
      <c r="AU730" s="328">
        <v>4.2896400000000002E-10</v>
      </c>
      <c r="AV730" s="328">
        <v>1.0654995E-8</v>
      </c>
      <c r="AW730" s="328">
        <v>3.0145594E-6</v>
      </c>
      <c r="AX730" s="328">
        <v>1.5195709E-9</v>
      </c>
      <c r="AY730" s="328">
        <v>3.5587327999999998E-9</v>
      </c>
      <c r="AZ730" s="328">
        <v>2.9182975000000001E-11</v>
      </c>
      <c r="BA730" s="328">
        <v>7.4717234999999995E-14</v>
      </c>
      <c r="BB730" s="328">
        <v>6.0537963999999998E-10</v>
      </c>
      <c r="BC730" s="328">
        <v>7.0607395999999998E-12</v>
      </c>
      <c r="BD730" s="328">
        <v>3.9433813E-12</v>
      </c>
      <c r="BE730" s="328">
        <v>1.8995197999999999E-8</v>
      </c>
      <c r="BF730" s="328">
        <v>5.4043213999999996E-7</v>
      </c>
      <c r="BG730" s="328">
        <v>1.6544616000000001E-11</v>
      </c>
      <c r="BH730" s="329">
        <v>0.12379867999999999</v>
      </c>
      <c r="BI730" s="329">
        <v>0.19912730000000001</v>
      </c>
      <c r="BJ730" s="328">
        <v>6.6811322999999999E-12</v>
      </c>
      <c r="BK730" s="328">
        <v>4.0628506999999997E-14</v>
      </c>
      <c r="BL730" s="328">
        <v>1.8177495000000001E-18</v>
      </c>
      <c r="BM730" s="41"/>
      <c r="BN730" s="111">
        <v>1.4230879000000001E-3</v>
      </c>
      <c r="BO730" s="122">
        <v>2.6588629000000001E-5</v>
      </c>
      <c r="BP730" s="122">
        <v>9.1530084999999999E-5</v>
      </c>
      <c r="BQ730" s="122">
        <v>1.3795116E-6</v>
      </c>
      <c r="BR730" s="122">
        <v>3.2171071999999998E-5</v>
      </c>
      <c r="BS730" s="122">
        <v>6.9438105999999998E-6</v>
      </c>
      <c r="BT730" s="122">
        <v>2.9189750999999998E-7</v>
      </c>
      <c r="BU730" s="122">
        <v>1.0441689E-5</v>
      </c>
      <c r="BV730" s="122">
        <v>5.3186405000000002E-6</v>
      </c>
      <c r="BW730" s="122">
        <v>1.8375439E-5</v>
      </c>
      <c r="BX730" s="122">
        <v>1.2458655E-6</v>
      </c>
      <c r="BY730" s="122">
        <v>1.1061499000000001E-8</v>
      </c>
      <c r="BZ730" s="122">
        <v>7.718824E-8</v>
      </c>
      <c r="CA730" s="122">
        <v>1.5497775000000001E-5</v>
      </c>
      <c r="CB730" s="122">
        <v>6.6210412999999994E-5</v>
      </c>
      <c r="CC730" s="111">
        <v>1.1470039E-3</v>
      </c>
      <c r="CD730" s="122">
        <v>9.5912520999999994E-10</v>
      </c>
      <c r="CE730" s="154"/>
      <c r="CF730" s="173"/>
      <c r="CG730" s="42" t="s">
        <v>10817</v>
      </c>
      <c r="CH730" s="42"/>
      <c r="CI730" s="42"/>
      <c r="CK730" s="333"/>
      <c r="CL730" s="41"/>
      <c r="CM730" s="41"/>
      <c r="CN730" s="41"/>
      <c r="CO730" s="41"/>
      <c r="CP730" s="41"/>
      <c r="CQ730" s="41"/>
      <c r="CR730" s="41"/>
      <c r="CS730" s="41"/>
      <c r="CT730" s="41"/>
      <c r="CU730" s="41"/>
      <c r="CV730" s="41"/>
      <c r="CW730" s="41"/>
    </row>
    <row r="731" spans="1:101" ht="14.5" customHeight="1">
      <c r="A731" s="41" t="s">
        <v>10950</v>
      </c>
      <c r="B731" s="119" t="s">
        <v>10796</v>
      </c>
      <c r="C731" s="120" t="str">
        <f t="shared" si="300"/>
        <v>A.100.30.110</v>
      </c>
      <c r="D731" s="135" t="s">
        <v>11</v>
      </c>
      <c r="E731" s="119" t="s">
        <v>6570</v>
      </c>
      <c r="F731" s="118" t="str">
        <f t="shared" si="301"/>
        <v>CuZn37</v>
      </c>
      <c r="G731" s="118">
        <f t="shared" si="302"/>
        <v>3.2985429142484102</v>
      </c>
      <c r="H731" s="118">
        <f t="shared" si="303"/>
        <v>0.13198728000000001</v>
      </c>
      <c r="I731" s="118">
        <f t="shared" si="304"/>
        <v>0.212205637</v>
      </c>
      <c r="J731" s="326">
        <f t="shared" si="305"/>
        <v>2.5197159872484103</v>
      </c>
      <c r="K731" s="118">
        <v>0.43463401000000002</v>
      </c>
      <c r="L731" s="118">
        <v>0.11268227</v>
      </c>
      <c r="M731" s="118">
        <v>8.8770803999999995E-2</v>
      </c>
      <c r="N731" s="118">
        <v>7.3647039999999997E-2</v>
      </c>
      <c r="O731" s="118">
        <v>2.0845234000000001E-2</v>
      </c>
      <c r="P731" s="118">
        <v>4.8654299999999996E-3</v>
      </c>
      <c r="Q731" s="118">
        <v>3.2629576E-2</v>
      </c>
      <c r="R731" s="118">
        <v>1.0752563E-2</v>
      </c>
      <c r="S731" s="118">
        <v>2.3834757</v>
      </c>
      <c r="T731" s="118">
        <v>5.5491094999999997E-3</v>
      </c>
      <c r="U731" s="118">
        <v>0.13068076000000001</v>
      </c>
      <c r="V731" s="330">
        <v>1.0085397E-5</v>
      </c>
      <c r="W731" s="330">
        <v>3.3235141000000001E-7</v>
      </c>
      <c r="X731" s="118">
        <v>0</v>
      </c>
      <c r="Y731" s="41"/>
      <c r="Z731" s="327">
        <f t="shared" si="306"/>
        <v>3.2679248872180451</v>
      </c>
      <c r="AA731" s="41"/>
      <c r="AB731" s="111">
        <v>63.836350000000003</v>
      </c>
      <c r="AC731" s="111">
        <v>35.613813</v>
      </c>
      <c r="AD731" s="111">
        <v>17.716951999999999</v>
      </c>
      <c r="AE731" s="111">
        <v>0</v>
      </c>
      <c r="AF731" s="111">
        <v>0.10173132999999999</v>
      </c>
      <c r="AG731" s="111">
        <v>7.7788138</v>
      </c>
      <c r="AH731" s="111">
        <v>2.6250388</v>
      </c>
      <c r="AI731" s="41"/>
      <c r="AJ731" s="114">
        <v>0.1193072</v>
      </c>
      <c r="AK731" s="114">
        <v>0.11300681</v>
      </c>
      <c r="AL731" s="114">
        <v>4.0928285000000003E-3</v>
      </c>
      <c r="AM731" s="114">
        <v>2.2075671000000002E-3</v>
      </c>
      <c r="AN731" s="113">
        <f t="shared" si="307"/>
        <v>6.7749885501297999E-6</v>
      </c>
      <c r="AO731" s="112">
        <f t="shared" si="308"/>
        <v>1.5136200206209147E-8</v>
      </c>
      <c r="AP731" s="112">
        <f t="shared" si="309"/>
        <v>0.30918305999999995</v>
      </c>
      <c r="AQ731" s="328">
        <v>3.0777107E-6</v>
      </c>
      <c r="AR731" s="328">
        <v>9.2876897000000005E-9</v>
      </c>
      <c r="AS731" s="328">
        <v>2.5368366999999999E-13</v>
      </c>
      <c r="AT731" s="328">
        <v>6.231274E-10</v>
      </c>
      <c r="AU731" s="328">
        <v>5.2722702999999995E-10</v>
      </c>
      <c r="AV731" s="328">
        <v>1.0950643E-8</v>
      </c>
      <c r="AW731" s="328">
        <v>2.9968334999999998E-6</v>
      </c>
      <c r="AX731" s="328">
        <v>1.560979E-9</v>
      </c>
      <c r="AY731" s="328">
        <v>3.4936495000000001E-9</v>
      </c>
      <c r="AZ731" s="328">
        <v>2.6753318000000001E-11</v>
      </c>
      <c r="BA731" s="328">
        <v>8.1125224999999999E-14</v>
      </c>
      <c r="BB731" s="328">
        <v>7.3792726999999999E-10</v>
      </c>
      <c r="BC731" s="328">
        <v>8.5145110999999997E-12</v>
      </c>
      <c r="BD731" s="328">
        <v>4.8394148000000002E-12</v>
      </c>
      <c r="BE731" s="328">
        <v>2.3155839000000001E-8</v>
      </c>
      <c r="BF731" s="328">
        <v>6.6518107000000005E-7</v>
      </c>
      <c r="BG731" s="328">
        <v>1.5473496999999999E-11</v>
      </c>
      <c r="BH731" s="329">
        <v>0.11476649999999999</v>
      </c>
      <c r="BI731" s="329">
        <v>0.19441655999999999</v>
      </c>
      <c r="BJ731" s="328">
        <v>6.4436998E-12</v>
      </c>
      <c r="BK731" s="328">
        <v>3.9184660999999997E-14</v>
      </c>
      <c r="BL731" s="328">
        <v>1.7531508E-18</v>
      </c>
      <c r="BM731" s="41"/>
      <c r="BN731" s="111">
        <v>1.4270906E-3</v>
      </c>
      <c r="BO731" s="122">
        <v>2.6384749999999998E-5</v>
      </c>
      <c r="BP731" s="122">
        <v>9.1118418000000001E-5</v>
      </c>
      <c r="BQ731" s="122">
        <v>1.2597425E-6</v>
      </c>
      <c r="BR731" s="122">
        <v>3.5247499999999998E-5</v>
      </c>
      <c r="BS731" s="122">
        <v>7.1465532E-6</v>
      </c>
      <c r="BT731" s="122">
        <v>2.6437421E-7</v>
      </c>
      <c r="BU731" s="122">
        <v>1.0750784E-5</v>
      </c>
      <c r="BV731" s="122">
        <v>6.5290645000000003E-6</v>
      </c>
      <c r="BW731" s="122">
        <v>2.159118E-5</v>
      </c>
      <c r="BX731" s="122">
        <v>1.5228261000000001E-6</v>
      </c>
      <c r="BY731" s="122">
        <v>1.0346409E-8</v>
      </c>
      <c r="BZ731" s="122">
        <v>9.4955047999999994E-8</v>
      </c>
      <c r="CA731" s="122">
        <v>1.5828264E-5</v>
      </c>
      <c r="CB731" s="122">
        <v>6.4811047000000002E-5</v>
      </c>
      <c r="CC731" s="111">
        <v>1.1445298000000001E-3</v>
      </c>
      <c r="CD731" s="122">
        <v>9.2504004999999996E-10</v>
      </c>
      <c r="CE731" s="154"/>
      <c r="CF731" s="173"/>
      <c r="CG731" s="42" t="s">
        <v>10817</v>
      </c>
      <c r="CH731" s="42"/>
      <c r="CI731" s="42"/>
      <c r="CK731" s="333"/>
      <c r="CL731" s="41"/>
      <c r="CM731" s="41"/>
      <c r="CN731" s="41"/>
      <c r="CO731" s="41"/>
      <c r="CP731" s="41"/>
      <c r="CQ731" s="41"/>
      <c r="CR731" s="41"/>
      <c r="CS731" s="41"/>
      <c r="CT731" s="41"/>
      <c r="CU731" s="41"/>
      <c r="CV731" s="41"/>
      <c r="CW731" s="41"/>
    </row>
    <row r="732" spans="1:101" ht="14.5" customHeight="1">
      <c r="A732" s="41" t="s">
        <v>10947</v>
      </c>
      <c r="B732" s="119" t="s">
        <v>10796</v>
      </c>
      <c r="C732" s="120" t="str">
        <f t="shared" si="300"/>
        <v>A.100.30.111</v>
      </c>
      <c r="D732" s="135" t="s">
        <v>11</v>
      </c>
      <c r="E732" s="119" t="s">
        <v>6570</v>
      </c>
      <c r="F732" s="118" t="str">
        <f t="shared" si="301"/>
        <v>CuZn40</v>
      </c>
      <c r="G732" s="118">
        <f t="shared" si="302"/>
        <v>3.25130924952773</v>
      </c>
      <c r="H732" s="118">
        <f t="shared" si="303"/>
        <v>0.13692071860000002</v>
      </c>
      <c r="I732" s="118">
        <f t="shared" si="304"/>
        <v>0.21139385799999999</v>
      </c>
      <c r="J732" s="326">
        <f t="shared" si="305"/>
        <v>2.4692022229277302</v>
      </c>
      <c r="K732" s="118">
        <v>0.43379245</v>
      </c>
      <c r="L732" s="118">
        <v>0.11123437</v>
      </c>
      <c r="M732" s="118">
        <v>8.9845074999999996E-2</v>
      </c>
      <c r="N732" s="118">
        <v>7.4499116000000004E-2</v>
      </c>
      <c r="O732" s="118">
        <v>2.2457264000000001E-2</v>
      </c>
      <c r="P732" s="118">
        <v>5.2520025999999997E-3</v>
      </c>
      <c r="Q732" s="118">
        <v>3.4712336000000003E-2</v>
      </c>
      <c r="R732" s="118">
        <v>1.0314413E-2</v>
      </c>
      <c r="S732" s="118">
        <v>2.3355440999999999</v>
      </c>
      <c r="T732" s="118">
        <v>5.7862421999999997E-3</v>
      </c>
      <c r="U732" s="118">
        <v>0.12786175999999999</v>
      </c>
      <c r="V732" s="330">
        <v>9.7936247000000008E-6</v>
      </c>
      <c r="W732" s="330">
        <v>3.2710302999999999E-7</v>
      </c>
      <c r="X732" s="118">
        <v>0</v>
      </c>
      <c r="Y732" s="41"/>
      <c r="Z732" s="327">
        <f t="shared" si="306"/>
        <v>3.2615973684210524</v>
      </c>
      <c r="AA732" s="41"/>
      <c r="AB732" s="111">
        <v>63.130240999999998</v>
      </c>
      <c r="AC732" s="111">
        <v>35.521383</v>
      </c>
      <c r="AD732" s="111">
        <v>17.334771</v>
      </c>
      <c r="AE732" s="111">
        <v>0</v>
      </c>
      <c r="AF732" s="111">
        <v>9.6916749999999996E-2</v>
      </c>
      <c r="AG732" s="111">
        <v>7.4093805000000001</v>
      </c>
      <c r="AH732" s="111">
        <v>2.7677898999999999</v>
      </c>
      <c r="AI732" s="41"/>
      <c r="AJ732" s="114">
        <v>0.1199567</v>
      </c>
      <c r="AK732" s="114">
        <v>0.11369141000000001</v>
      </c>
      <c r="AL732" s="114">
        <v>4.0997721000000003E-3</v>
      </c>
      <c r="AM732" s="114">
        <v>2.1655137999999998E-3</v>
      </c>
      <c r="AN732" s="113">
        <f t="shared" si="307"/>
        <v>6.8160318864531003E-6</v>
      </c>
      <c r="AO732" s="112">
        <f t="shared" si="308"/>
        <v>1.5161879132752464E-8</v>
      </c>
      <c r="AP732" s="112">
        <f t="shared" si="309"/>
        <v>0.30329324999999996</v>
      </c>
      <c r="AQ732" s="328">
        <v>3.0709316999999999E-6</v>
      </c>
      <c r="AR732" s="328">
        <v>9.2672007000000006E-9</v>
      </c>
      <c r="AS732" s="328">
        <v>2.5312534999999999E-13</v>
      </c>
      <c r="AT732" s="328">
        <v>6.2658474999999999E-10</v>
      </c>
      <c r="AU732" s="328">
        <v>5.6933975999999999E-10</v>
      </c>
      <c r="AV732" s="328">
        <v>1.1077348999999999E-8</v>
      </c>
      <c r="AW732" s="328">
        <v>2.9892366999999998E-6</v>
      </c>
      <c r="AX732" s="328">
        <v>1.5787254E-9</v>
      </c>
      <c r="AY732" s="328">
        <v>3.4657566E-9</v>
      </c>
      <c r="AZ732" s="328">
        <v>2.5712037000000001E-11</v>
      </c>
      <c r="BA732" s="328">
        <v>8.3871507E-14</v>
      </c>
      <c r="BB732" s="328">
        <v>7.9473339999999995E-10</v>
      </c>
      <c r="BC732" s="328">
        <v>9.1375560999999999E-12</v>
      </c>
      <c r="BD732" s="328">
        <v>5.2234291999999996E-12</v>
      </c>
      <c r="BE732" s="328">
        <v>2.4938971E-8</v>
      </c>
      <c r="BF732" s="328">
        <v>7.1864490000000002E-7</v>
      </c>
      <c r="BG732" s="328">
        <v>1.5014445999999999E-11</v>
      </c>
      <c r="BH732" s="329">
        <v>0.11089557</v>
      </c>
      <c r="BI732" s="329">
        <v>0.19239767999999999</v>
      </c>
      <c r="BJ732" s="328">
        <v>6.3419430999999997E-12</v>
      </c>
      <c r="BK732" s="328">
        <v>3.8565869999999999E-14</v>
      </c>
      <c r="BL732" s="328">
        <v>1.7254655999999999E-18</v>
      </c>
      <c r="BM732" s="41"/>
      <c r="BN732" s="111">
        <v>1.4288059999999999E-3</v>
      </c>
      <c r="BO732" s="122">
        <v>2.6297372999999999E-5</v>
      </c>
      <c r="BP732" s="122">
        <v>9.0941989000000001E-5</v>
      </c>
      <c r="BQ732" s="122">
        <v>1.2084128999999999E-6</v>
      </c>
      <c r="BR732" s="122">
        <v>3.6565968999999997E-5</v>
      </c>
      <c r="BS732" s="122">
        <v>7.2334429000000003E-6</v>
      </c>
      <c r="BT732" s="122">
        <v>2.5257850000000001E-7</v>
      </c>
      <c r="BU732" s="122">
        <v>1.0883252999999999E-5</v>
      </c>
      <c r="BV732" s="122">
        <v>7.0478176E-6</v>
      </c>
      <c r="BW732" s="122">
        <v>2.2969355000000001E-5</v>
      </c>
      <c r="BX732" s="122">
        <v>1.6415235E-6</v>
      </c>
      <c r="BY732" s="122">
        <v>1.0039942000000001E-8</v>
      </c>
      <c r="BZ732" s="122">
        <v>1.0256939E-7</v>
      </c>
      <c r="CA732" s="122">
        <v>1.5969902E-5</v>
      </c>
      <c r="CB732" s="122">
        <v>6.4211318999999998E-5</v>
      </c>
      <c r="CC732" s="111">
        <v>1.1434695E-3</v>
      </c>
      <c r="CD732" s="122">
        <v>9.1043213000000001E-10</v>
      </c>
      <c r="CE732" s="154"/>
      <c r="CF732" s="173"/>
      <c r="CG732" s="42" t="s">
        <v>10817</v>
      </c>
      <c r="CH732" s="42"/>
      <c r="CI732" s="42"/>
      <c r="CK732" s="333"/>
      <c r="CL732" s="41"/>
      <c r="CM732" s="41"/>
      <c r="CN732" s="41"/>
      <c r="CO732" s="41"/>
      <c r="CP732" s="41"/>
      <c r="CQ732" s="41"/>
      <c r="CR732" s="41"/>
      <c r="CS732" s="41"/>
      <c r="CT732" s="41"/>
      <c r="CU732" s="41"/>
      <c r="CV732" s="41"/>
      <c r="CW732" s="41"/>
    </row>
    <row r="733" spans="1:101" ht="14.5" customHeight="1">
      <c r="A733" s="41" t="s">
        <v>10944</v>
      </c>
      <c r="B733" s="119" t="s">
        <v>10796</v>
      </c>
      <c r="C733" s="120" t="str">
        <f t="shared" si="300"/>
        <v>A.100.30.112</v>
      </c>
      <c r="D733" s="135" t="s">
        <v>11</v>
      </c>
      <c r="E733" s="119" t="s">
        <v>6570</v>
      </c>
      <c r="F733" s="118" t="str">
        <f t="shared" si="301"/>
        <v>CuZn40Pb (Brass, alpha-beta, machinable)</v>
      </c>
      <c r="G733" s="118">
        <f t="shared" si="302"/>
        <v>3.2169501929685098</v>
      </c>
      <c r="H733" s="118">
        <f t="shared" si="303"/>
        <v>0.1354151338</v>
      </c>
      <c r="I733" s="118">
        <f t="shared" si="304"/>
        <v>0.21595218000000002</v>
      </c>
      <c r="J733" s="326">
        <f t="shared" si="305"/>
        <v>2.43671330916851</v>
      </c>
      <c r="K733" s="118">
        <v>0.42886956999999998</v>
      </c>
      <c r="L733" s="118">
        <v>0.1175939</v>
      </c>
      <c r="M733" s="118">
        <v>8.7994014999999995E-2</v>
      </c>
      <c r="N733" s="118">
        <v>7.2959512000000004E-2</v>
      </c>
      <c r="O733" s="118">
        <v>2.2553110000000001E-2</v>
      </c>
      <c r="P733" s="118">
        <v>5.1735388000000004E-3</v>
      </c>
      <c r="Q733" s="118">
        <v>3.4728973000000003E-2</v>
      </c>
      <c r="R733" s="118">
        <v>1.0364264999999999E-2</v>
      </c>
      <c r="S733" s="118">
        <v>2.3062334</v>
      </c>
      <c r="T733" s="118">
        <v>5.9940363999999996E-3</v>
      </c>
      <c r="U733" s="118">
        <v>0.12447608</v>
      </c>
      <c r="V733" s="330">
        <v>9.4763532999999992E-6</v>
      </c>
      <c r="W733" s="330">
        <v>3.1641521000000001E-7</v>
      </c>
      <c r="X733" s="118">
        <v>0</v>
      </c>
      <c r="Y733" s="41"/>
      <c r="Z733" s="327">
        <f t="shared" si="306"/>
        <v>3.2245832330827064</v>
      </c>
      <c r="AA733" s="41"/>
      <c r="AB733" s="111">
        <v>62.076473</v>
      </c>
      <c r="AC733" s="111">
        <v>35.240971000000002</v>
      </c>
      <c r="AD733" s="111">
        <v>16.875761000000001</v>
      </c>
      <c r="AE733" s="111">
        <v>0</v>
      </c>
      <c r="AF733" s="111">
        <v>9.3226100000000006E-2</v>
      </c>
      <c r="AG733" s="111">
        <v>7.1256389999999996</v>
      </c>
      <c r="AH733" s="111">
        <v>2.7408755999999999</v>
      </c>
      <c r="AI733" s="41"/>
      <c r="AJ733" s="114">
        <v>0.12095760999999999</v>
      </c>
      <c r="AK733" s="114">
        <v>0.11472947</v>
      </c>
      <c r="AL733" s="114">
        <v>4.0882432999999998E-3</v>
      </c>
      <c r="AM733" s="114">
        <v>2.1398909000000001E-3</v>
      </c>
      <c r="AN733" s="113">
        <f t="shared" si="307"/>
        <v>6.8782656983752997E-6</v>
      </c>
      <c r="AO733" s="112">
        <f t="shared" si="308"/>
        <v>1.5119243154573086E-8</v>
      </c>
      <c r="AP733" s="112">
        <f t="shared" si="309"/>
        <v>0.29970461000000004</v>
      </c>
      <c r="AQ733" s="328">
        <v>3.0357323999999998E-6</v>
      </c>
      <c r="AR733" s="328">
        <v>9.1609675999999997E-9</v>
      </c>
      <c r="AS733" s="328">
        <v>2.5022421999999999E-13</v>
      </c>
      <c r="AT733" s="328">
        <v>6.1658064000000001E-10</v>
      </c>
      <c r="AU733" s="328">
        <v>5.7689800999999997E-10</v>
      </c>
      <c r="AV733" s="328">
        <v>1.0848428E-8</v>
      </c>
      <c r="AW733" s="328">
        <v>3.0866318999999999E-6</v>
      </c>
      <c r="AX733" s="328">
        <v>1.5460786000000001E-9</v>
      </c>
      <c r="AY733" s="328">
        <v>3.5742930999999998E-9</v>
      </c>
      <c r="AZ733" s="328">
        <v>2.4837420999999999E-11</v>
      </c>
      <c r="BA733" s="328">
        <v>8.2101121999999998E-14</v>
      </c>
      <c r="BB733" s="328">
        <v>7.8388052999999997E-10</v>
      </c>
      <c r="BC733" s="328">
        <v>9.1224241000000002E-12</v>
      </c>
      <c r="BD733" s="328">
        <v>5.1814527000000002E-12</v>
      </c>
      <c r="BE733" s="328">
        <v>2.4801966999999999E-8</v>
      </c>
      <c r="BF733" s="328">
        <v>7.1905138999999998E-7</v>
      </c>
      <c r="BG733" s="328">
        <v>1.4512393999999999E-11</v>
      </c>
      <c r="BH733" s="329">
        <v>0.10972872</v>
      </c>
      <c r="BI733" s="329">
        <v>0.18997589000000001</v>
      </c>
      <c r="BJ733" s="328">
        <v>6.1347252999999998E-12</v>
      </c>
      <c r="BK733" s="328">
        <v>3.7305762E-14</v>
      </c>
      <c r="BL733" s="328">
        <v>1.6690874E-18</v>
      </c>
      <c r="BM733" s="41"/>
      <c r="BN733" s="111">
        <v>1.5588282E-3</v>
      </c>
      <c r="BO733" s="122">
        <v>2.7017913E-5</v>
      </c>
      <c r="BP733" s="122">
        <v>8.9909935999999996E-5</v>
      </c>
      <c r="BQ733" s="122">
        <v>1.2144751000000001E-6</v>
      </c>
      <c r="BR733" s="122">
        <v>3.7356949999999998E-5</v>
      </c>
      <c r="BS733" s="122">
        <v>7.0841406000000004E-6</v>
      </c>
      <c r="BT733" s="122">
        <v>2.4323630000000002E-7</v>
      </c>
      <c r="BU733" s="122">
        <v>1.0659423E-5</v>
      </c>
      <c r="BV733" s="122">
        <v>6.9425248000000002E-6</v>
      </c>
      <c r="BW733" s="122">
        <v>2.2980363999999999E-5</v>
      </c>
      <c r="BX733" s="122">
        <v>1.6621670000000001E-6</v>
      </c>
      <c r="BY733" s="122">
        <v>9.7057602000000007E-9</v>
      </c>
      <c r="BZ733" s="122">
        <v>1.0403039999999999E-7</v>
      </c>
      <c r="CA733" s="122">
        <v>1.5722016999999999E-5</v>
      </c>
      <c r="CB733" s="122">
        <v>6.3298140999999995E-5</v>
      </c>
      <c r="CC733" s="111">
        <v>1.2746223000000001E-3</v>
      </c>
      <c r="CD733" s="122">
        <v>8.8068451000000003E-10</v>
      </c>
      <c r="CE733" s="154"/>
      <c r="CF733" s="173"/>
      <c r="CG733" s="42" t="s">
        <v>10817</v>
      </c>
      <c r="CH733" s="42"/>
      <c r="CI733" s="42"/>
      <c r="CK733" s="42"/>
      <c r="CL733" s="41"/>
      <c r="CM733" s="41"/>
      <c r="CN733" s="41"/>
      <c r="CO733" s="41"/>
      <c r="CP733" s="41"/>
      <c r="CQ733" s="41"/>
      <c r="CR733" s="41"/>
      <c r="CS733" s="41"/>
      <c r="CT733" s="41"/>
      <c r="CU733" s="41"/>
      <c r="CV733" s="41"/>
      <c r="CW733" s="41"/>
    </row>
    <row r="734" spans="1:101" ht="14.5" customHeight="1">
      <c r="A734" s="41" t="s">
        <v>10941</v>
      </c>
      <c r="B734" s="119" t="s">
        <v>10796</v>
      </c>
      <c r="C734" s="120" t="str">
        <f t="shared" si="300"/>
        <v>A.100.30.113</v>
      </c>
      <c r="D734" s="135" t="s">
        <v>11</v>
      </c>
      <c r="E734" s="119" t="s">
        <v>6570</v>
      </c>
      <c r="F734" s="118" t="str">
        <f t="shared" si="301"/>
        <v>G-CuAl10Fe</v>
      </c>
      <c r="G734" s="118">
        <f t="shared" si="302"/>
        <v>3.6038300160190002</v>
      </c>
      <c r="H734" s="118">
        <f t="shared" si="303"/>
        <v>6.8712105960000006E-2</v>
      </c>
      <c r="I734" s="118">
        <f t="shared" si="304"/>
        <v>0.22105492899999998</v>
      </c>
      <c r="J734" s="326">
        <f t="shared" si="305"/>
        <v>2.829784971059</v>
      </c>
      <c r="K734" s="118">
        <v>0.48427800999999998</v>
      </c>
      <c r="L734" s="118">
        <v>0.13574116</v>
      </c>
      <c r="M734" s="118">
        <v>7.0967825999999998E-2</v>
      </c>
      <c r="N734" s="118">
        <v>5.9353764000000003E-2</v>
      </c>
      <c r="O734" s="118">
        <v>1.4299751E-3</v>
      </c>
      <c r="P734" s="118">
        <v>8.9128956000000001E-4</v>
      </c>
      <c r="Q734" s="118">
        <v>7.0370772999999998E-3</v>
      </c>
      <c r="R734" s="118">
        <v>1.4345943E-2</v>
      </c>
      <c r="S734" s="118">
        <v>2.6678503</v>
      </c>
      <c r="T734" s="118">
        <v>2.7523567999999999E-3</v>
      </c>
      <c r="U734" s="118">
        <v>0.15913740000000001</v>
      </c>
      <c r="V734" s="330">
        <v>1.4230603E-5</v>
      </c>
      <c r="W734" s="330">
        <v>3.0683655999999999E-5</v>
      </c>
      <c r="X734" s="118">
        <v>0</v>
      </c>
      <c r="Y734" s="41"/>
      <c r="Z734" s="327">
        <f t="shared" si="306"/>
        <v>3.6411880451127816</v>
      </c>
      <c r="AA734" s="41"/>
      <c r="AB734" s="111">
        <v>75.523891000000006</v>
      </c>
      <c r="AC734" s="111">
        <v>40.915686999999998</v>
      </c>
      <c r="AD734" s="111">
        <v>21.574670000000001</v>
      </c>
      <c r="AE734" s="111">
        <v>0</v>
      </c>
      <c r="AF734" s="111">
        <v>0.31548953000000002</v>
      </c>
      <c r="AG734" s="111">
        <v>11.499931</v>
      </c>
      <c r="AH734" s="111">
        <v>1.2181142</v>
      </c>
      <c r="AI734" s="41"/>
      <c r="AJ734" s="114">
        <v>0.11695176</v>
      </c>
      <c r="AK734" s="114">
        <v>0.11008374</v>
      </c>
      <c r="AL734" s="114">
        <v>4.2101797999999999E-3</v>
      </c>
      <c r="AM734" s="114">
        <v>2.6578407000000001E-3</v>
      </c>
      <c r="AN734" s="113">
        <f t="shared" si="307"/>
        <v>6.5997448660722989E-6</v>
      </c>
      <c r="AO734" s="112">
        <f t="shared" si="308"/>
        <v>1.5570191270979585E-8</v>
      </c>
      <c r="AP734" s="112">
        <f t="shared" si="309"/>
        <v>0.37224658999999999</v>
      </c>
      <c r="AQ734" s="328">
        <v>3.4300394E-6</v>
      </c>
      <c r="AR734" s="328">
        <v>1.0351008E-8</v>
      </c>
      <c r="AS734" s="328">
        <v>2.8272493999999997E-13</v>
      </c>
      <c r="AT734" s="328">
        <v>5.2082296000000002E-10</v>
      </c>
      <c r="AU734" s="328">
        <v>7.7321323000000002E-12</v>
      </c>
      <c r="AV734" s="328">
        <v>8.8252627000000006E-9</v>
      </c>
      <c r="AW734" s="328">
        <v>3.1491175E-6</v>
      </c>
      <c r="AX734" s="328">
        <v>1.2611348E-9</v>
      </c>
      <c r="AY734" s="328">
        <v>3.8629931999999999E-9</v>
      </c>
      <c r="AZ734" s="328">
        <v>3.4594214000000003E-11</v>
      </c>
      <c r="BA734" s="328">
        <v>4.1687590000000002E-14</v>
      </c>
      <c r="BB734" s="328">
        <v>3.3603488000000003E-11</v>
      </c>
      <c r="BC734" s="328">
        <v>7.3493498999999995E-13</v>
      </c>
      <c r="BD734" s="328">
        <v>1.1959099999999999E-13</v>
      </c>
      <c r="BE734" s="328">
        <v>4.0983814999999997E-9</v>
      </c>
      <c r="BF734" s="328">
        <v>6.5408523999999997E-9</v>
      </c>
      <c r="BG734" s="328">
        <v>2.2060746E-11</v>
      </c>
      <c r="BH734" s="329">
        <v>0.14470089</v>
      </c>
      <c r="BI734" s="329">
        <v>0.22754569999999999</v>
      </c>
      <c r="BJ734" s="328">
        <v>5.9491438000000004E-10</v>
      </c>
      <c r="BK734" s="328">
        <v>3.6177225999999999E-12</v>
      </c>
      <c r="BL734" s="328">
        <v>1.6185959000000001E-16</v>
      </c>
      <c r="BM734" s="41"/>
      <c r="BN734" s="111">
        <v>1.2682158999999999E-3</v>
      </c>
      <c r="BO734" s="122">
        <v>2.7722399000000001E-5</v>
      </c>
      <c r="BP734" s="111">
        <v>1.0152598E-4</v>
      </c>
      <c r="BQ734" s="122">
        <v>1.6807315999999999E-6</v>
      </c>
      <c r="BR734" s="122">
        <v>1.9886846E-5</v>
      </c>
      <c r="BS734" s="122">
        <v>5.7107092999999997E-6</v>
      </c>
      <c r="BT734" s="122">
        <v>3.5930838999999999E-7</v>
      </c>
      <c r="BU734" s="122">
        <v>8.5771844000000008E-6</v>
      </c>
      <c r="BV734" s="122">
        <v>1.1960478E-6</v>
      </c>
      <c r="BW734" s="122">
        <v>4.6564750000000002E-6</v>
      </c>
      <c r="BX734" s="122">
        <v>5.8103695000000001E-8</v>
      </c>
      <c r="BY734" s="122">
        <v>1.472485E-8</v>
      </c>
      <c r="BZ734" s="122">
        <v>1.0302845999999999E-9</v>
      </c>
      <c r="CA734" s="122">
        <v>1.3329382000000001E-5</v>
      </c>
      <c r="CB734" s="122">
        <v>7.6084918999999999E-5</v>
      </c>
      <c r="CC734" s="111">
        <v>1.0073266E-3</v>
      </c>
      <c r="CD734" s="122">
        <v>8.5404293000000006E-8</v>
      </c>
      <c r="CE734" s="154"/>
      <c r="CF734" s="173"/>
      <c r="CG734" s="42" t="s">
        <v>10817</v>
      </c>
      <c r="CH734" s="42"/>
      <c r="CI734" s="42"/>
      <c r="CK734" s="42"/>
      <c r="CL734" s="41"/>
      <c r="CM734" s="41"/>
      <c r="CN734" s="41"/>
      <c r="CO734" s="41"/>
      <c r="CP734" s="41"/>
      <c r="CQ734" s="41"/>
      <c r="CR734" s="41"/>
      <c r="CS734" s="41"/>
      <c r="CT734" s="41"/>
      <c r="CU734" s="41"/>
      <c r="CV734" s="41"/>
      <c r="CW734" s="41"/>
    </row>
    <row r="735" spans="1:101" ht="14.5" customHeight="1">
      <c r="A735" s="41" t="s">
        <v>10938</v>
      </c>
      <c r="B735" s="119" t="s">
        <v>10796</v>
      </c>
      <c r="C735" s="120" t="str">
        <f t="shared" si="300"/>
        <v>A.100.30.114</v>
      </c>
      <c r="D735" s="135" t="s">
        <v>11</v>
      </c>
      <c r="E735" s="119" t="s">
        <v>6570</v>
      </c>
      <c r="F735" s="118" t="str">
        <f t="shared" si="301"/>
        <v>G-CuAl10Ni</v>
      </c>
      <c r="G735" s="118">
        <f t="shared" si="302"/>
        <v>4.6989772297029999</v>
      </c>
      <c r="H735" s="118">
        <f t="shared" si="303"/>
        <v>6.971843291999999E-2</v>
      </c>
      <c r="I735" s="118">
        <f t="shared" si="304"/>
        <v>0.85564008300000005</v>
      </c>
      <c r="J735" s="326">
        <f t="shared" si="305"/>
        <v>3.2359397437830002</v>
      </c>
      <c r="K735" s="118">
        <v>0.53767896999999998</v>
      </c>
      <c r="L735" s="118">
        <v>0.77516059000000004</v>
      </c>
      <c r="M735" s="118">
        <v>6.7231442000000002E-2</v>
      </c>
      <c r="N735" s="118">
        <v>6.0789913000000001E-2</v>
      </c>
      <c r="O735" s="118">
        <v>1.4213898E-3</v>
      </c>
      <c r="P735" s="118">
        <v>8.9837561999999999E-4</v>
      </c>
      <c r="Q735" s="118">
        <v>6.6087545000000003E-3</v>
      </c>
      <c r="R735" s="118">
        <v>1.3248051E-2</v>
      </c>
      <c r="S735" s="118">
        <v>3.0851700000000002</v>
      </c>
      <c r="T735" s="118">
        <v>3.1332891000000001E-3</v>
      </c>
      <c r="U735" s="118">
        <v>0.14757714999999999</v>
      </c>
      <c r="V735" s="330">
        <v>1.3483957000000001E-5</v>
      </c>
      <c r="W735" s="330">
        <v>4.5820725999999998E-5</v>
      </c>
      <c r="X735" s="118">
        <v>0</v>
      </c>
      <c r="Y735" s="41"/>
      <c r="Z735" s="327">
        <f t="shared" si="306"/>
        <v>4.0426990225563904</v>
      </c>
      <c r="AA735" s="41"/>
      <c r="AB735" s="111">
        <v>82.452341000000004</v>
      </c>
      <c r="AC735" s="111">
        <v>50.346037000000003</v>
      </c>
      <c r="AD735" s="111">
        <v>20.007400000000001</v>
      </c>
      <c r="AE735" s="111">
        <v>0</v>
      </c>
      <c r="AF735" s="111">
        <v>0.30421556</v>
      </c>
      <c r="AG735" s="111">
        <v>10.636521</v>
      </c>
      <c r="AH735" s="111">
        <v>1.1581674</v>
      </c>
      <c r="AI735" s="41"/>
      <c r="AJ735" s="114">
        <v>0.32080747999999998</v>
      </c>
      <c r="AK735" s="114">
        <v>0.30914732</v>
      </c>
      <c r="AL735" s="114">
        <v>8.1755387999999998E-3</v>
      </c>
      <c r="AM735" s="114">
        <v>3.4846279E-3</v>
      </c>
      <c r="AN735" s="113">
        <f t="shared" si="307"/>
        <v>1.85340116018467E-5</v>
      </c>
      <c r="AO735" s="112">
        <f t="shared" si="308"/>
        <v>3.0234980500896288E-8</v>
      </c>
      <c r="AP735" s="112">
        <f t="shared" si="309"/>
        <v>0.48804312999999999</v>
      </c>
      <c r="AQ735" s="328">
        <v>3.7990181999999999E-6</v>
      </c>
      <c r="AR735" s="328">
        <v>1.1464181000000001E-8</v>
      </c>
      <c r="AS735" s="328">
        <v>3.1314407E-13</v>
      </c>
      <c r="AT735" s="328">
        <v>4.8539666999999995E-10</v>
      </c>
      <c r="AU735" s="328">
        <v>7.3187866999999995E-12</v>
      </c>
      <c r="AV735" s="328">
        <v>9.0379873000000005E-9</v>
      </c>
      <c r="AW735" s="328">
        <v>1.4713746E-5</v>
      </c>
      <c r="AX735" s="328">
        <v>1.3632877E-9</v>
      </c>
      <c r="AY735" s="328">
        <v>1.731687E-8</v>
      </c>
      <c r="AZ735" s="328">
        <v>3.1890614999999999E-11</v>
      </c>
      <c r="BA735" s="328">
        <v>3.8605066999999997E-14</v>
      </c>
      <c r="BB735" s="328">
        <v>3.1301677000000003E-11</v>
      </c>
      <c r="BC735" s="328">
        <v>6.8726739999999997E-13</v>
      </c>
      <c r="BD735" s="328">
        <v>1.1636595E-13</v>
      </c>
      <c r="BE735" s="328">
        <v>4.1111241000000002E-9</v>
      </c>
      <c r="BF735" s="328">
        <v>6.7171732999999997E-9</v>
      </c>
      <c r="BG735" s="328">
        <v>2.0891442E-11</v>
      </c>
      <c r="BH735" s="329">
        <v>0.16435473</v>
      </c>
      <c r="BI735" s="329">
        <v>0.32368839999999999</v>
      </c>
      <c r="BJ735" s="328">
        <v>8.8840169000000004E-10</v>
      </c>
      <c r="BK735" s="328">
        <v>5.4024427000000001E-12</v>
      </c>
      <c r="BL735" s="328">
        <v>2.4170929000000002E-16</v>
      </c>
      <c r="BM735" s="41"/>
      <c r="BN735" s="111">
        <v>1.3895212E-3</v>
      </c>
      <c r="BO735" s="111">
        <v>1.204173E-4</v>
      </c>
      <c r="BP735" s="111">
        <v>1.1272118000000001E-4</v>
      </c>
      <c r="BQ735" s="122">
        <v>1.5521124E-6</v>
      </c>
      <c r="BR735" s="122">
        <v>9.6535335999999996E-5</v>
      </c>
      <c r="BS735" s="122">
        <v>5.3058685E-6</v>
      </c>
      <c r="BT735" s="122">
        <v>3.3195445999999998E-7</v>
      </c>
      <c r="BU735" s="122">
        <v>7.9692821000000008E-6</v>
      </c>
      <c r="BV735" s="122">
        <v>1.2055567999999999E-6</v>
      </c>
      <c r="BW735" s="122">
        <v>4.3730512999999996E-6</v>
      </c>
      <c r="BX735" s="122">
        <v>5.4997535000000001E-8</v>
      </c>
      <c r="BY735" s="122">
        <v>1.3944197999999999E-8</v>
      </c>
      <c r="BZ735" s="122">
        <v>9.7509517000000007E-10</v>
      </c>
      <c r="CA735" s="122">
        <v>2.3553405000000001E-5</v>
      </c>
      <c r="CB735" s="122">
        <v>8.5513795000000001E-5</v>
      </c>
      <c r="CC735" s="111">
        <v>9.2984489999999996E-4</v>
      </c>
      <c r="CD735" s="122">
        <v>1.2753653E-7</v>
      </c>
      <c r="CE735" s="154"/>
      <c r="CF735" s="173"/>
      <c r="CG735" s="42" t="s">
        <v>10817</v>
      </c>
      <c r="CH735" s="42"/>
      <c r="CI735" s="42"/>
      <c r="CK735" s="42"/>
      <c r="CL735" s="41"/>
      <c r="CM735" s="41"/>
      <c r="CN735" s="41"/>
      <c r="CO735" s="41"/>
      <c r="CP735" s="41"/>
      <c r="CQ735" s="41"/>
      <c r="CR735" s="41"/>
      <c r="CS735" s="41"/>
      <c r="CT735" s="41"/>
      <c r="CU735" s="41"/>
      <c r="CV735" s="41"/>
      <c r="CW735" s="41"/>
    </row>
    <row r="736" spans="1:101" ht="14.5" customHeight="1">
      <c r="A736" s="41" t="s">
        <v>10935</v>
      </c>
      <c r="B736" s="119" t="s">
        <v>10796</v>
      </c>
      <c r="C736" s="120" t="str">
        <f t="shared" si="300"/>
        <v>A.100.30.115</v>
      </c>
      <c r="D736" s="135" t="s">
        <v>11</v>
      </c>
      <c r="E736" s="119" t="s">
        <v>6570</v>
      </c>
      <c r="F736" s="118" t="str">
        <f t="shared" si="301"/>
        <v>G-CuNi10</v>
      </c>
      <c r="G736" s="118">
        <f t="shared" si="302"/>
        <v>5.8825783259420001</v>
      </c>
      <c r="H736" s="118">
        <f t="shared" si="303"/>
        <v>7.3070178200000002E-2</v>
      </c>
      <c r="I736" s="118">
        <f t="shared" si="304"/>
        <v>1.3777749509999999</v>
      </c>
      <c r="J736" s="326">
        <f t="shared" si="305"/>
        <v>3.886146286742</v>
      </c>
      <c r="K736" s="118">
        <v>0.54558691000000004</v>
      </c>
      <c r="L736" s="118">
        <v>1.294915</v>
      </c>
      <c r="M736" s="118">
        <v>6.8680097999999995E-2</v>
      </c>
      <c r="N736" s="118">
        <v>6.5611657000000004E-2</v>
      </c>
      <c r="O736" s="118">
        <v>9.1309431999999995E-4</v>
      </c>
      <c r="P736" s="118">
        <v>4.2049018000000002E-4</v>
      </c>
      <c r="Q736" s="118">
        <v>6.1249366999999999E-3</v>
      </c>
      <c r="R736" s="118">
        <v>1.4179852999999999E-2</v>
      </c>
      <c r="S736" s="118">
        <v>3.7372098</v>
      </c>
      <c r="T736" s="118">
        <v>3.3247834000000001E-3</v>
      </c>
      <c r="U736" s="118">
        <v>0.14558483999999999</v>
      </c>
      <c r="V736" s="330">
        <v>1.2352127E-5</v>
      </c>
      <c r="W736" s="330">
        <v>1.4511215E-5</v>
      </c>
      <c r="X736" s="118">
        <v>0</v>
      </c>
      <c r="Y736" s="41"/>
      <c r="Z736" s="327">
        <f t="shared" si="306"/>
        <v>4.1021572180451127</v>
      </c>
      <c r="AA736" s="41"/>
      <c r="AB736" s="111">
        <v>85.647677000000002</v>
      </c>
      <c r="AC736" s="111">
        <v>54.174852000000001</v>
      </c>
      <c r="AD736" s="111">
        <v>19.737544</v>
      </c>
      <c r="AE736" s="111">
        <v>0</v>
      </c>
      <c r="AF736" s="111">
        <v>0.23045315999999999</v>
      </c>
      <c r="AG736" s="111">
        <v>10.750196000000001</v>
      </c>
      <c r="AH736" s="111">
        <v>0.75463018000000004</v>
      </c>
      <c r="AI736" s="41"/>
      <c r="AJ736" s="114">
        <v>0.48290469000000003</v>
      </c>
      <c r="AK736" s="114">
        <v>0.46740653999999998</v>
      </c>
      <c r="AL736" s="114">
        <v>1.1245148999999999E-2</v>
      </c>
      <c r="AM736" s="114">
        <v>4.2530082E-3</v>
      </c>
      <c r="AN736" s="113">
        <f t="shared" si="307"/>
        <v>2.8021974083259499E-5</v>
      </c>
      <c r="AO736" s="112">
        <f t="shared" si="308"/>
        <v>4.15870911763862E-8</v>
      </c>
      <c r="AP736" s="112">
        <f t="shared" si="309"/>
        <v>0.59565941</v>
      </c>
      <c r="AQ736" s="328">
        <v>3.8564515000000001E-6</v>
      </c>
      <c r="AR736" s="328">
        <v>1.1637546999999999E-8</v>
      </c>
      <c r="AS736" s="328">
        <v>3.1787719000000002E-13</v>
      </c>
      <c r="AT736" s="328">
        <v>5.1219656999999997E-10</v>
      </c>
      <c r="AU736" s="328">
        <v>7.1397394999999997E-12</v>
      </c>
      <c r="AV736" s="328">
        <v>9.7542392999999994E-9</v>
      </c>
      <c r="AW736" s="328">
        <v>2.41481E-5</v>
      </c>
      <c r="AX736" s="328">
        <v>1.5250911999999999E-9</v>
      </c>
      <c r="AY736" s="328">
        <v>2.8334998000000001E-8</v>
      </c>
      <c r="AZ736" s="328">
        <v>3.4580486000000001E-11</v>
      </c>
      <c r="BA736" s="328">
        <v>4.1467502000000001E-14</v>
      </c>
      <c r="BB736" s="328">
        <v>3.2923208999999999E-11</v>
      </c>
      <c r="BC736" s="328">
        <v>7.4372657999999999E-13</v>
      </c>
      <c r="BD736" s="328">
        <v>9.6470265999999994E-14</v>
      </c>
      <c r="BE736" s="328">
        <v>1.1986116E-9</v>
      </c>
      <c r="BF736" s="328">
        <v>5.6690433999999999E-9</v>
      </c>
      <c r="BG736" s="328">
        <v>1.9040735000000001E-11</v>
      </c>
      <c r="BH736" s="329">
        <v>0.19830872999999999</v>
      </c>
      <c r="BI736" s="329">
        <v>0.39735068000000001</v>
      </c>
      <c r="BJ736" s="328">
        <v>2.8135264999999998E-10</v>
      </c>
      <c r="BK736" s="328">
        <v>1.7109283000000001E-12</v>
      </c>
      <c r="BL736" s="328">
        <v>7.6548197999999996E-17</v>
      </c>
      <c r="BM736" s="41"/>
      <c r="BN736" s="111">
        <v>1.6271241E-3</v>
      </c>
      <c r="BO736" s="111">
        <v>1.9624019999999999E-4</v>
      </c>
      <c r="BP736" s="111">
        <v>1.1437903E-4</v>
      </c>
      <c r="BQ736" s="122">
        <v>1.6612538999999999E-6</v>
      </c>
      <c r="BR736" s="111">
        <v>1.5852556E-4</v>
      </c>
      <c r="BS736" s="122">
        <v>5.3240680000000004E-6</v>
      </c>
      <c r="BT736" s="122">
        <v>3.5862149000000002E-7</v>
      </c>
      <c r="BU736" s="122">
        <v>7.9899397000000008E-6</v>
      </c>
      <c r="BV736" s="122">
        <v>5.6426821999999996E-7</v>
      </c>
      <c r="BW736" s="122">
        <v>4.0529063000000002E-6</v>
      </c>
      <c r="BX736" s="122">
        <v>5.3653718999999998E-8</v>
      </c>
      <c r="BY736" s="122">
        <v>1.2729842E-8</v>
      </c>
      <c r="BZ736" s="122">
        <v>9.5166763999999991E-10</v>
      </c>
      <c r="CA736" s="122">
        <v>3.2669185999999997E-5</v>
      </c>
      <c r="CB736" s="122">
        <v>8.9879785000000005E-5</v>
      </c>
      <c r="CC736" s="111">
        <v>1.0153714999999999E-3</v>
      </c>
      <c r="CD736" s="122">
        <v>4.0390221999999998E-8</v>
      </c>
      <c r="CE736" s="154"/>
      <c r="CF736" s="173"/>
      <c r="CG736" s="42" t="s">
        <v>10817</v>
      </c>
      <c r="CH736" s="42"/>
      <c r="CI736" s="42"/>
      <c r="CK736" s="42"/>
      <c r="CL736" s="41"/>
      <c r="CM736" s="41"/>
      <c r="CN736" s="41"/>
      <c r="CO736" s="41"/>
      <c r="CP736" s="41"/>
      <c r="CQ736" s="41"/>
      <c r="CR736" s="41"/>
      <c r="CS736" s="41"/>
      <c r="CT736" s="41"/>
      <c r="CU736" s="41"/>
      <c r="CV736" s="41"/>
      <c r="CW736" s="41"/>
    </row>
    <row r="737" spans="1:101" ht="14.5" customHeight="1">
      <c r="A737" s="41" t="s">
        <v>10932</v>
      </c>
      <c r="B737" s="119" t="s">
        <v>10796</v>
      </c>
      <c r="C737" s="120" t="str">
        <f t="shared" si="300"/>
        <v>A.100.30.116</v>
      </c>
      <c r="D737" s="135" t="s">
        <v>11</v>
      </c>
      <c r="E737" s="119" t="s">
        <v>6570</v>
      </c>
      <c r="F737" s="118" t="str">
        <f t="shared" si="301"/>
        <v>G-CuSn10</v>
      </c>
      <c r="G737" s="118">
        <f t="shared" si="302"/>
        <v>6.2837500273923208</v>
      </c>
      <c r="H737" s="118">
        <f t="shared" si="303"/>
        <v>8.0506703960000009E-2</v>
      </c>
      <c r="I737" s="118">
        <f t="shared" si="304"/>
        <v>0.64131524800000006</v>
      </c>
      <c r="J737" s="326">
        <f t="shared" si="305"/>
        <v>4.936112855432321</v>
      </c>
      <c r="K737" s="118">
        <v>0.62581522000000001</v>
      </c>
      <c r="L737" s="118">
        <v>0.53945036999999996</v>
      </c>
      <c r="M737" s="118">
        <v>8.0481426999999994E-2</v>
      </c>
      <c r="N737" s="118">
        <v>6.0440346999999998E-2</v>
      </c>
      <c r="O737" s="118">
        <v>8.8007685999999996E-4</v>
      </c>
      <c r="P737" s="118">
        <v>1.0469562999999999E-2</v>
      </c>
      <c r="Q737" s="118">
        <v>8.7167171000000002E-3</v>
      </c>
      <c r="R737" s="118">
        <v>2.1383451000000001E-2</v>
      </c>
      <c r="S737" s="118">
        <v>4.7261715000000004</v>
      </c>
      <c r="T737" s="118">
        <v>2.3620257E-3</v>
      </c>
      <c r="U737" s="118">
        <v>0.20756659</v>
      </c>
      <c r="V737" s="330">
        <v>1.2382359E-5</v>
      </c>
      <c r="W737" s="330">
        <v>3.5737332E-7</v>
      </c>
      <c r="X737" s="118">
        <v>0</v>
      </c>
      <c r="Y737" s="41"/>
      <c r="Z737" s="327">
        <f t="shared" si="306"/>
        <v>4.705377593984962</v>
      </c>
      <c r="AA737" s="41"/>
      <c r="AB737" s="111">
        <v>93.026229999999998</v>
      </c>
      <c r="AC737" s="111">
        <v>52.807825999999999</v>
      </c>
      <c r="AD737" s="111">
        <v>28.140708</v>
      </c>
      <c r="AE737" s="111">
        <v>0</v>
      </c>
      <c r="AF737" s="111">
        <v>0.19750007</v>
      </c>
      <c r="AG737" s="111">
        <v>11.101668999999999</v>
      </c>
      <c r="AH737" s="111">
        <v>0.77852697000000004</v>
      </c>
      <c r="AI737" s="41"/>
      <c r="AJ737" s="114">
        <v>0.26328863000000002</v>
      </c>
      <c r="AK737" s="114">
        <v>0.25134487999999999</v>
      </c>
      <c r="AL737" s="114">
        <v>7.3409957999999997E-3</v>
      </c>
      <c r="AM737" s="114">
        <v>4.6027587E-3</v>
      </c>
      <c r="AN737" s="113">
        <f t="shared" si="307"/>
        <v>1.5068637534359801E-5</v>
      </c>
      <c r="AO737" s="112">
        <f t="shared" si="308"/>
        <v>2.7148652949227143E-8</v>
      </c>
      <c r="AP737" s="112">
        <f t="shared" si="309"/>
        <v>0.64464407000000001</v>
      </c>
      <c r="AQ737" s="328">
        <v>4.4174716999999999E-6</v>
      </c>
      <c r="AR737" s="328">
        <v>1.3330323E-8</v>
      </c>
      <c r="AS737" s="328">
        <v>3.6412432999999998E-13</v>
      </c>
      <c r="AT737" s="328">
        <v>5.2351542999999998E-10</v>
      </c>
      <c r="AU737" s="328">
        <v>7.1929998999999997E-12</v>
      </c>
      <c r="AV737" s="328">
        <v>8.9862961000000003E-9</v>
      </c>
      <c r="AW737" s="328">
        <v>1.0445874E-5</v>
      </c>
      <c r="AX737" s="328">
        <v>1.3295865000000001E-9</v>
      </c>
      <c r="AY737" s="328">
        <v>1.2381385E-8</v>
      </c>
      <c r="AZ737" s="328">
        <v>3.9804694000000003E-11</v>
      </c>
      <c r="BA737" s="328">
        <v>5.2455435999999999E-14</v>
      </c>
      <c r="BB737" s="328">
        <v>4.0088436000000003E-11</v>
      </c>
      <c r="BC737" s="328">
        <v>6.5384302000000002E-12</v>
      </c>
      <c r="BD737" s="328">
        <v>1.3635935999999999E-12</v>
      </c>
      <c r="BE737" s="328">
        <v>1.0028611E-8</v>
      </c>
      <c r="BF737" s="328">
        <v>1.8573929000000001E-7</v>
      </c>
      <c r="BG737" s="328">
        <v>1.9104579000000001E-11</v>
      </c>
      <c r="BH737" s="329">
        <v>0.26225734000000001</v>
      </c>
      <c r="BI737" s="329">
        <v>0.38238673000000001</v>
      </c>
      <c r="BJ737" s="328">
        <v>6.9288298999999996E-12</v>
      </c>
      <c r="BK737" s="328">
        <v>4.2134775999999998E-14</v>
      </c>
      <c r="BL737" s="328">
        <v>1.8851411000000001E-18</v>
      </c>
      <c r="BM737" s="41"/>
      <c r="BN737" s="111">
        <v>3.4049381000000002E-3</v>
      </c>
      <c r="BO737" s="122">
        <v>8.6268951000000003E-5</v>
      </c>
      <c r="BP737" s="111">
        <v>1.3119841E-4</v>
      </c>
      <c r="BQ737" s="122">
        <v>2.5050622000000001E-6</v>
      </c>
      <c r="BR737" s="122">
        <v>6.7796630000000003E-5</v>
      </c>
      <c r="BS737" s="122">
        <v>5.5049901999999998E-6</v>
      </c>
      <c r="BT737" s="122">
        <v>4.7708268000000001E-7</v>
      </c>
      <c r="BU737" s="122">
        <v>8.2172629000000006E-6</v>
      </c>
      <c r="BV737" s="122">
        <v>1.4049417E-5</v>
      </c>
      <c r="BW737" s="122">
        <v>5.7679024999999996E-6</v>
      </c>
      <c r="BX737" s="122">
        <v>5.4054009999999999E-8</v>
      </c>
      <c r="BY737" s="122">
        <v>1.2773867E-8</v>
      </c>
      <c r="BZ737" s="122">
        <v>9.5886978999999991E-10</v>
      </c>
      <c r="CA737" s="122">
        <v>1.9830798000000001E-5</v>
      </c>
      <c r="CB737" s="122">
        <v>9.8976300000000003E-5</v>
      </c>
      <c r="CC737" s="111">
        <v>2.9642764999999998E-3</v>
      </c>
      <c r="CD737" s="122">
        <v>9.9468399999999995E-10</v>
      </c>
      <c r="CE737" s="154"/>
      <c r="CF737" s="173"/>
      <c r="CG737" s="42" t="s">
        <v>10817</v>
      </c>
      <c r="CH737" s="42"/>
      <c r="CI737" s="42"/>
      <c r="CK737" s="42"/>
      <c r="CL737" s="41"/>
      <c r="CM737" s="41"/>
      <c r="CN737" s="41"/>
      <c r="CO737" s="41"/>
      <c r="CP737" s="41"/>
      <c r="CQ737" s="41"/>
      <c r="CR737" s="41"/>
      <c r="CS737" s="41"/>
      <c r="CT737" s="41"/>
      <c r="CU737" s="41"/>
      <c r="CV737" s="41"/>
      <c r="CW737" s="41"/>
    </row>
    <row r="738" spans="1:101" ht="14.5" customHeight="1">
      <c r="A738" s="41" t="s">
        <v>10929</v>
      </c>
      <c r="B738" s="119" t="s">
        <v>10796</v>
      </c>
      <c r="C738" s="120" t="str">
        <f t="shared" si="300"/>
        <v>A.100.30.117</v>
      </c>
      <c r="D738" s="135" t="s">
        <v>11</v>
      </c>
      <c r="E738" s="119" t="s">
        <v>6570</v>
      </c>
      <c r="F738" s="118" t="str">
        <f t="shared" si="301"/>
        <v>G-CuSn12</v>
      </c>
      <c r="G738" s="118">
        <f t="shared" si="302"/>
        <v>6.7642818859166898</v>
      </c>
      <c r="H738" s="118">
        <f t="shared" si="303"/>
        <v>8.237973824E-2</v>
      </c>
      <c r="I738" s="118">
        <f t="shared" si="304"/>
        <v>0.72513479000000003</v>
      </c>
      <c r="J738" s="326">
        <f t="shared" si="305"/>
        <v>5.2947917576766894</v>
      </c>
      <c r="K738" s="118">
        <v>0.6619756</v>
      </c>
      <c r="L738" s="118">
        <v>0.62123251000000002</v>
      </c>
      <c r="M738" s="118">
        <v>8.1473420000000005E-2</v>
      </c>
      <c r="N738" s="118">
        <v>5.9900797999999998E-2</v>
      </c>
      <c r="O738" s="118">
        <v>8.6338433999999997E-4</v>
      </c>
      <c r="P738" s="118">
        <v>1.2543935000000001E-2</v>
      </c>
      <c r="Q738" s="118">
        <v>9.0716209000000006E-3</v>
      </c>
      <c r="R738" s="118">
        <v>2.2428859999999998E-2</v>
      </c>
      <c r="S738" s="118">
        <v>5.0764794999999996</v>
      </c>
      <c r="T738" s="118">
        <v>2.3095362000000001E-3</v>
      </c>
      <c r="U738" s="118">
        <v>0.21599024999999999</v>
      </c>
      <c r="V738" s="330">
        <v>1.2122045E-5</v>
      </c>
      <c r="W738" s="330">
        <v>3.4943169000000002E-7</v>
      </c>
      <c r="X738" s="118">
        <v>0</v>
      </c>
      <c r="Y738" s="41"/>
      <c r="Z738" s="327">
        <f t="shared" si="306"/>
        <v>4.9772601503759395</v>
      </c>
      <c r="AA738" s="41"/>
      <c r="AB738" s="111">
        <v>97.122472999999999</v>
      </c>
      <c r="AC738" s="111">
        <v>56.018633000000001</v>
      </c>
      <c r="AD738" s="111">
        <v>29.282745999999999</v>
      </c>
      <c r="AE738" s="111">
        <v>0</v>
      </c>
      <c r="AF738" s="111">
        <v>0.20477783999999999</v>
      </c>
      <c r="AG738" s="111">
        <v>10.854972</v>
      </c>
      <c r="AH738" s="111">
        <v>0.76134411999999996</v>
      </c>
      <c r="AI738" s="41"/>
      <c r="AJ738" s="114">
        <v>0.29368699999999998</v>
      </c>
      <c r="AK738" s="114">
        <v>0.28070117999999999</v>
      </c>
      <c r="AL738" s="114">
        <v>8.0077566000000006E-3</v>
      </c>
      <c r="AM738" s="114">
        <v>4.9780655E-3</v>
      </c>
      <c r="AN738" s="113">
        <f t="shared" si="307"/>
        <v>1.6828607367371006E-5</v>
      </c>
      <c r="AO738" s="112">
        <f t="shared" si="308"/>
        <v>2.9614483947220251E-8</v>
      </c>
      <c r="AP738" s="112">
        <f t="shared" si="309"/>
        <v>0.69720804999999997</v>
      </c>
      <c r="AQ738" s="328">
        <v>4.6687025E-6</v>
      </c>
      <c r="AR738" s="328">
        <v>1.408831E-8</v>
      </c>
      <c r="AS738" s="328">
        <v>3.8483528999999998E-13</v>
      </c>
      <c r="AT738" s="328">
        <v>5.1212115999999998E-10</v>
      </c>
      <c r="AU738" s="328">
        <v>7.0642551E-12</v>
      </c>
      <c r="AV738" s="328">
        <v>8.9059691000000005E-9</v>
      </c>
      <c r="AW738" s="328">
        <v>1.1916943E-5</v>
      </c>
      <c r="AX738" s="328">
        <v>1.3270823E-9</v>
      </c>
      <c r="AY738" s="328">
        <v>1.4090129000000001E-8</v>
      </c>
      <c r="AZ738" s="328">
        <v>3.9846473999999997E-11</v>
      </c>
      <c r="BA738" s="328">
        <v>5.3495639000000002E-14</v>
      </c>
      <c r="BB738" s="328">
        <v>4.064245E-11</v>
      </c>
      <c r="BC738" s="328">
        <v>7.6800582999999993E-12</v>
      </c>
      <c r="BD738" s="328">
        <v>1.6156647000000001E-12</v>
      </c>
      <c r="BE738" s="328">
        <v>1.1801558E-8</v>
      </c>
      <c r="BF738" s="328">
        <v>2.2172837999999999E-7</v>
      </c>
      <c r="BG738" s="328">
        <v>1.8698468999999999E-11</v>
      </c>
      <c r="BH738" s="329">
        <v>0.28220720999999999</v>
      </c>
      <c r="BI738" s="329">
        <v>0.41500083999999998</v>
      </c>
      <c r="BJ738" s="328">
        <v>6.7748558999999997E-12</v>
      </c>
      <c r="BK738" s="328">
        <v>4.1198447999999999E-14</v>
      </c>
      <c r="BL738" s="328">
        <v>1.8432490999999999E-18</v>
      </c>
      <c r="BM738" s="41"/>
      <c r="BN738" s="111">
        <v>3.8047390000000001E-3</v>
      </c>
      <c r="BO738" s="122">
        <v>9.8030260999999995E-5</v>
      </c>
      <c r="BP738" s="111">
        <v>1.3877922E-4</v>
      </c>
      <c r="BQ738" s="122">
        <v>2.627513E-6</v>
      </c>
      <c r="BR738" s="122">
        <v>7.7558679000000003E-5</v>
      </c>
      <c r="BS738" s="122">
        <v>5.3910055999999997E-6</v>
      </c>
      <c r="BT738" s="122">
        <v>4.9052829999999996E-7</v>
      </c>
      <c r="BU738" s="122">
        <v>8.0373164000000003E-6</v>
      </c>
      <c r="BV738" s="122">
        <v>1.6833078E-5</v>
      </c>
      <c r="BW738" s="122">
        <v>6.0027443000000003E-6</v>
      </c>
      <c r="BX738" s="122">
        <v>5.3086563E-8</v>
      </c>
      <c r="BY738" s="122">
        <v>1.2503406E-8</v>
      </c>
      <c r="BZ738" s="122">
        <v>9.4168774999999999E-10</v>
      </c>
      <c r="CA738" s="122">
        <v>2.0980679E-5</v>
      </c>
      <c r="CB738" s="111">
        <v>1.0433002E-4</v>
      </c>
      <c r="CC738" s="111">
        <v>3.3256103999999998E-3</v>
      </c>
      <c r="CD738" s="122">
        <v>9.7257990999999998E-10</v>
      </c>
      <c r="CE738" s="154"/>
      <c r="CF738" s="173"/>
      <c r="CG738" s="42" t="s">
        <v>10817</v>
      </c>
      <c r="CH738" s="42"/>
      <c r="CI738" s="42"/>
      <c r="CK738" s="42"/>
      <c r="CL738" s="41"/>
      <c r="CM738" s="41"/>
      <c r="CN738" s="41"/>
      <c r="CO738" s="41"/>
      <c r="CP738" s="41"/>
      <c r="CQ738" s="41"/>
      <c r="CR738" s="41"/>
      <c r="CS738" s="41"/>
      <c r="CT738" s="41"/>
      <c r="CU738" s="41"/>
      <c r="CV738" s="41"/>
      <c r="CW738" s="41"/>
    </row>
    <row r="739" spans="1:101" ht="14.5" customHeight="1">
      <c r="A739" s="41" t="s">
        <v>10926</v>
      </c>
      <c r="B739" s="119" t="s">
        <v>10796</v>
      </c>
      <c r="C739" s="120" t="str">
        <f t="shared" si="300"/>
        <v>A.100.30.118</v>
      </c>
      <c r="D739" s="135" t="s">
        <v>11</v>
      </c>
      <c r="E739" s="119" t="s">
        <v>6570</v>
      </c>
      <c r="F739" s="118" t="str">
        <f t="shared" si="301"/>
        <v>G-CuSn5Zn5Pb5</v>
      </c>
      <c r="G739" s="118">
        <f t="shared" si="302"/>
        <v>4.9280638312290099</v>
      </c>
      <c r="H739" s="118">
        <f t="shared" si="303"/>
        <v>8.3455769599999993E-2</v>
      </c>
      <c r="I739" s="118">
        <f t="shared" si="304"/>
        <v>0.43769496600000007</v>
      </c>
      <c r="J739" s="326">
        <f t="shared" si="305"/>
        <v>3.88143352562901</v>
      </c>
      <c r="K739" s="118">
        <v>0.52547957000000001</v>
      </c>
      <c r="L739" s="118">
        <v>0.34261802000000002</v>
      </c>
      <c r="M739" s="118">
        <v>7.7124569000000004E-2</v>
      </c>
      <c r="N739" s="118">
        <v>6.0974704999999997E-2</v>
      </c>
      <c r="O739" s="118">
        <v>4.3951677E-3</v>
      </c>
      <c r="P739" s="118">
        <v>5.9474808999999997E-3</v>
      </c>
      <c r="Q739" s="118">
        <v>1.2138416000000001E-2</v>
      </c>
      <c r="R739" s="118">
        <v>1.7952376999999999E-2</v>
      </c>
      <c r="S739" s="118">
        <v>3.7030242000000002</v>
      </c>
      <c r="T739" s="118">
        <v>3.3270124E-3</v>
      </c>
      <c r="U739" s="118">
        <v>0.17507006</v>
      </c>
      <c r="V739" s="330">
        <v>1.1904602999999999E-5</v>
      </c>
      <c r="W739" s="330">
        <v>3.4862601E-7</v>
      </c>
      <c r="X739" s="118">
        <v>0</v>
      </c>
      <c r="Y739" s="41"/>
      <c r="Z739" s="327">
        <f t="shared" si="306"/>
        <v>3.9509742105263155</v>
      </c>
      <c r="AA739" s="41"/>
      <c r="AB739" s="111">
        <v>79.577896999999993</v>
      </c>
      <c r="AC739" s="111">
        <v>44.123457999999999</v>
      </c>
      <c r="AD739" s="111">
        <v>23.735001</v>
      </c>
      <c r="AE739" s="111">
        <v>0</v>
      </c>
      <c r="AF739" s="111">
        <v>0.16325790000000001</v>
      </c>
      <c r="AG739" s="111">
        <v>10.48612</v>
      </c>
      <c r="AH739" s="111">
        <v>1.0700597999999999</v>
      </c>
      <c r="AI739" s="41"/>
      <c r="AJ739" s="114">
        <v>0.19029595999999999</v>
      </c>
      <c r="AK739" s="114">
        <v>0.18109146000000001</v>
      </c>
      <c r="AL739" s="114">
        <v>5.6691518000000002E-3</v>
      </c>
      <c r="AM739" s="114">
        <v>3.5353439000000001E-3</v>
      </c>
      <c r="AN739" s="113">
        <f t="shared" si="307"/>
        <v>1.0856802251205299E-5</v>
      </c>
      <c r="AO739" s="112">
        <f t="shared" si="308"/>
        <v>2.0965797952187001E-8</v>
      </c>
      <c r="AP739" s="112">
        <f t="shared" si="309"/>
        <v>0.49514621000000003</v>
      </c>
      <c r="AQ739" s="328">
        <v>3.7167947999999999E-6</v>
      </c>
      <c r="AR739" s="328">
        <v>1.1216184E-8</v>
      </c>
      <c r="AS739" s="328">
        <v>3.0636407000000001E-13</v>
      </c>
      <c r="AT739" s="328">
        <v>5.4243436999999998E-10</v>
      </c>
      <c r="AU739" s="328">
        <v>1.06677E-10</v>
      </c>
      <c r="AV739" s="328">
        <v>9.0660295999999994E-9</v>
      </c>
      <c r="AW739" s="328">
        <v>6.9149104000000001E-6</v>
      </c>
      <c r="AX739" s="328">
        <v>1.3179143E-9</v>
      </c>
      <c r="AY739" s="328">
        <v>8.2330818999999996E-9</v>
      </c>
      <c r="AZ739" s="328">
        <v>3.6102138000000003E-11</v>
      </c>
      <c r="BA739" s="328">
        <v>5.2549419999999998E-14</v>
      </c>
      <c r="BB739" s="328">
        <v>1.3738343999999999E-10</v>
      </c>
      <c r="BC739" s="328">
        <v>4.9398435999999997E-12</v>
      </c>
      <c r="BD739" s="328">
        <v>1.4528178E-12</v>
      </c>
      <c r="BE739" s="328">
        <v>9.0332309999999997E-9</v>
      </c>
      <c r="BF739" s="328">
        <v>2.0634192000000001E-7</v>
      </c>
      <c r="BG739" s="328">
        <v>1.8339494E-11</v>
      </c>
      <c r="BH739" s="329">
        <v>0.20248099999999999</v>
      </c>
      <c r="BI739" s="329">
        <v>0.29266521000000001</v>
      </c>
      <c r="BJ739" s="328">
        <v>6.7592352999999999E-12</v>
      </c>
      <c r="BK739" s="328">
        <v>4.1103457999999999E-14</v>
      </c>
      <c r="BL739" s="328">
        <v>1.8389991000000001E-18</v>
      </c>
      <c r="BM739" s="41"/>
      <c r="BN739" s="111">
        <v>2.6256656999999999E-3</v>
      </c>
      <c r="BO739" s="122">
        <v>5.7886965999999997E-5</v>
      </c>
      <c r="BP739" s="111">
        <v>1.1016364E-4</v>
      </c>
      <c r="BQ739" s="122">
        <v>2.1035277E-6</v>
      </c>
      <c r="BR739" s="122">
        <v>4.7419995999999999E-5</v>
      </c>
      <c r="BS739" s="122">
        <v>5.7197212000000003E-6</v>
      </c>
      <c r="BT739" s="122">
        <v>4.0365155E-7</v>
      </c>
      <c r="BU739" s="122">
        <v>8.5663764000000006E-6</v>
      </c>
      <c r="BV739" s="122">
        <v>7.9811007000000001E-6</v>
      </c>
      <c r="BW739" s="122">
        <v>8.0320604999999992E-6</v>
      </c>
      <c r="BX739" s="122">
        <v>3.3486760999999999E-7</v>
      </c>
      <c r="BY739" s="122">
        <v>1.2263089000000001E-8</v>
      </c>
      <c r="BZ739" s="122">
        <v>1.9088551999999999E-8</v>
      </c>
      <c r="CA739" s="122">
        <v>1.6834098999999999E-5</v>
      </c>
      <c r="CB739" s="122">
        <v>8.2837259000000002E-5</v>
      </c>
      <c r="CC739" s="111">
        <v>2.2773501000000001E-3</v>
      </c>
      <c r="CD739" s="122">
        <v>9.7033746000000004E-10</v>
      </c>
      <c r="CE739" s="154"/>
      <c r="CF739" s="173"/>
      <c r="CG739" s="42" t="s">
        <v>10817</v>
      </c>
      <c r="CH739" s="42"/>
      <c r="CI739" s="42"/>
      <c r="CK739" s="42"/>
      <c r="CL739" s="41"/>
      <c r="CM739" s="41"/>
      <c r="CN739" s="41"/>
      <c r="CO739" s="41"/>
      <c r="CP739" s="41"/>
      <c r="CQ739" s="41"/>
      <c r="CR739" s="41"/>
      <c r="CS739" s="41"/>
      <c r="CT739" s="41"/>
      <c r="CU739" s="41"/>
      <c r="CV739" s="41"/>
      <c r="CW739" s="41"/>
    </row>
    <row r="740" spans="1:101" ht="14.5" customHeight="1">
      <c r="A740" s="41" t="s">
        <v>10923</v>
      </c>
      <c r="B740" s="119" t="s">
        <v>10796</v>
      </c>
      <c r="C740" s="120" t="str">
        <f t="shared" si="300"/>
        <v>A.100.30.119</v>
      </c>
      <c r="D740" s="135" t="s">
        <v>11</v>
      </c>
      <c r="E740" s="119" t="s">
        <v>6570</v>
      </c>
      <c r="F740" s="118" t="str">
        <f t="shared" si="301"/>
        <v>G-CuZn15</v>
      </c>
      <c r="G740" s="118">
        <f t="shared" si="302"/>
        <v>3.6449226780035495</v>
      </c>
      <c r="H740" s="118">
        <f t="shared" si="303"/>
        <v>9.5808728699999998E-2</v>
      </c>
      <c r="I740" s="118">
        <f t="shared" si="304"/>
        <v>0.218158677</v>
      </c>
      <c r="J740" s="326">
        <f t="shared" si="305"/>
        <v>2.8901497923035495</v>
      </c>
      <c r="K740" s="118">
        <v>0.44080548000000003</v>
      </c>
      <c r="L740" s="118">
        <v>0.1233002</v>
      </c>
      <c r="M740" s="118">
        <v>8.0892817000000006E-2</v>
      </c>
      <c r="N740" s="118">
        <v>6.7398477999999998E-2</v>
      </c>
      <c r="O740" s="118">
        <v>9.0236861000000008E-3</v>
      </c>
      <c r="P740" s="118">
        <v>2.0305646000000001E-3</v>
      </c>
      <c r="Q740" s="118">
        <v>1.7356E-2</v>
      </c>
      <c r="R740" s="118">
        <v>1.396566E-2</v>
      </c>
      <c r="S740" s="118">
        <v>2.7349736999999998</v>
      </c>
      <c r="T740" s="118">
        <v>3.8101364000000001E-3</v>
      </c>
      <c r="U740" s="118">
        <v>0.15135335999999999</v>
      </c>
      <c r="V740" s="330">
        <v>1.2225064000000001E-5</v>
      </c>
      <c r="W740" s="330">
        <v>3.7083955000000001E-7</v>
      </c>
      <c r="X740" s="118">
        <v>0</v>
      </c>
      <c r="Y740" s="41"/>
      <c r="Z740" s="327">
        <f t="shared" si="306"/>
        <v>3.3143269172932333</v>
      </c>
      <c r="AA740" s="41"/>
      <c r="AB740" s="111">
        <v>69.014475000000004</v>
      </c>
      <c r="AC740" s="111">
        <v>36.291635999999997</v>
      </c>
      <c r="AD740" s="111">
        <v>20.519613</v>
      </c>
      <c r="AE740" s="111">
        <v>0</v>
      </c>
      <c r="AF740" s="111">
        <v>0.13703826999999999</v>
      </c>
      <c r="AG740" s="111">
        <v>10.487990999999999</v>
      </c>
      <c r="AH740" s="111">
        <v>1.5781970000000001</v>
      </c>
      <c r="AI740" s="41"/>
      <c r="AJ740" s="114">
        <v>0.11454425</v>
      </c>
      <c r="AK740" s="114">
        <v>0.10798639</v>
      </c>
      <c r="AL740" s="114">
        <v>4.0419091999999998E-3</v>
      </c>
      <c r="AM740" s="114">
        <v>2.5159581E-3</v>
      </c>
      <c r="AN740" s="113">
        <f t="shared" si="307"/>
        <v>6.4740039548061E-6</v>
      </c>
      <c r="AO740" s="112">
        <f t="shared" si="308"/>
        <v>1.4947888967516171E-8</v>
      </c>
      <c r="AP740" s="112">
        <f t="shared" si="309"/>
        <v>0.35237507000000001</v>
      </c>
      <c r="AQ740" s="328">
        <v>3.1274232000000002E-6</v>
      </c>
      <c r="AR740" s="328">
        <v>9.4379428999999999E-9</v>
      </c>
      <c r="AS740" s="328">
        <v>2.5777796999999999E-13</v>
      </c>
      <c r="AT740" s="328">
        <v>5.9777353E-10</v>
      </c>
      <c r="AU740" s="328">
        <v>2.1840035999999999E-10</v>
      </c>
      <c r="AV740" s="328">
        <v>1.0021463E-8</v>
      </c>
      <c r="AW740" s="328">
        <v>3.0525433999999999E-6</v>
      </c>
      <c r="AX740" s="328">
        <v>1.4308393E-9</v>
      </c>
      <c r="AY740" s="328">
        <v>3.6981971999999998E-9</v>
      </c>
      <c r="AZ740" s="328">
        <v>3.4389383999999997E-11</v>
      </c>
      <c r="BA740" s="328">
        <v>6.0985827000000001E-14</v>
      </c>
      <c r="BB740" s="328">
        <v>3.2134900000000002E-10</v>
      </c>
      <c r="BC740" s="328">
        <v>3.9455147999999998E-12</v>
      </c>
      <c r="BD740" s="328">
        <v>2.0233094999999999E-12</v>
      </c>
      <c r="BE740" s="328">
        <v>1.0079538E-8</v>
      </c>
      <c r="BF740" s="328">
        <v>2.7311298999999998E-7</v>
      </c>
      <c r="BG740" s="328">
        <v>1.8839871E-11</v>
      </c>
      <c r="BH740" s="329">
        <v>0.14315333</v>
      </c>
      <c r="BI740" s="329">
        <v>0.20922173999999999</v>
      </c>
      <c r="BJ740" s="328">
        <v>7.1899160999999999E-12</v>
      </c>
      <c r="BK740" s="328">
        <v>4.3722463E-14</v>
      </c>
      <c r="BL740" s="328">
        <v>1.9561754E-18</v>
      </c>
      <c r="BM740" s="41"/>
      <c r="BN740" s="111">
        <v>1.4145108E-3</v>
      </c>
      <c r="BO740" s="122">
        <v>2.7025512E-5</v>
      </c>
      <c r="BP740" s="122">
        <v>9.2412229000000002E-5</v>
      </c>
      <c r="BQ740" s="122">
        <v>1.6361597E-6</v>
      </c>
      <c r="BR740" s="122">
        <v>2.5578727999999999E-5</v>
      </c>
      <c r="BS740" s="122">
        <v>6.5093620000000001E-6</v>
      </c>
      <c r="BT740" s="122">
        <v>3.5087602999999997E-7</v>
      </c>
      <c r="BU740" s="122">
        <v>9.7793421999999995E-6</v>
      </c>
      <c r="BV740" s="122">
        <v>2.7248748E-6</v>
      </c>
      <c r="BW740" s="122">
        <v>1.1484566E-5</v>
      </c>
      <c r="BX740" s="122">
        <v>6.5237835000000002E-7</v>
      </c>
      <c r="BY740" s="122">
        <v>1.2593834E-8</v>
      </c>
      <c r="BZ740" s="122">
        <v>3.9116510000000001E-8</v>
      </c>
      <c r="CA740" s="122">
        <v>1.4789583999999999E-5</v>
      </c>
      <c r="CB740" s="122">
        <v>6.9209053999999995E-5</v>
      </c>
      <c r="CC740" s="111">
        <v>1.1523053000000001E-3</v>
      </c>
      <c r="CD740" s="122">
        <v>1.0321648E-9</v>
      </c>
      <c r="CE740" s="154"/>
      <c r="CF740" s="173"/>
      <c r="CG740" s="42" t="s">
        <v>10817</v>
      </c>
      <c r="CH740" s="42"/>
      <c r="CI740" s="42"/>
      <c r="CK740" s="42"/>
      <c r="CL740" s="41"/>
      <c r="CM740" s="41"/>
      <c r="CN740" s="41"/>
      <c r="CO740" s="41"/>
      <c r="CP740" s="41"/>
      <c r="CQ740" s="41"/>
      <c r="CR740" s="41"/>
      <c r="CS740" s="41"/>
      <c r="CT740" s="41"/>
      <c r="CU740" s="41"/>
      <c r="CV740" s="41"/>
      <c r="CW740" s="41"/>
    </row>
    <row r="741" spans="1:101" ht="14.5" customHeight="1">
      <c r="A741" s="41" t="s">
        <v>10920</v>
      </c>
      <c r="B741" s="119" t="s">
        <v>10796</v>
      </c>
      <c r="C741" s="120" t="str">
        <f t="shared" si="300"/>
        <v>A.100.30.120</v>
      </c>
      <c r="D741" s="135" t="s">
        <v>11</v>
      </c>
      <c r="E741" s="119" t="s">
        <v>6570</v>
      </c>
      <c r="F741" s="118" t="str">
        <f t="shared" si="301"/>
        <v>G-CuZn37Pb</v>
      </c>
      <c r="G741" s="118">
        <f t="shared" si="302"/>
        <v>3.2674370224752702</v>
      </c>
      <c r="H741" s="118">
        <f t="shared" si="303"/>
        <v>0.1317701369</v>
      </c>
      <c r="I741" s="118">
        <f t="shared" si="304"/>
        <v>0.21462940699999999</v>
      </c>
      <c r="J741" s="326">
        <f t="shared" si="305"/>
        <v>2.4865521285752701</v>
      </c>
      <c r="K741" s="118">
        <v>0.43448534999999999</v>
      </c>
      <c r="L741" s="118">
        <v>0.11613207</v>
      </c>
      <c r="M741" s="118">
        <v>8.7839772999999996E-2</v>
      </c>
      <c r="N741" s="118">
        <v>7.2868410999999994E-2</v>
      </c>
      <c r="O741" s="118">
        <v>2.1101324000000001E-2</v>
      </c>
      <c r="P741" s="118">
        <v>4.9098659000000001E-3</v>
      </c>
      <c r="Q741" s="118">
        <v>3.2890535999999998E-2</v>
      </c>
      <c r="R741" s="118">
        <v>1.0657564E-2</v>
      </c>
      <c r="S741" s="118">
        <v>2.3522595000000002</v>
      </c>
      <c r="T741" s="118">
        <v>5.691003E-3</v>
      </c>
      <c r="U741" s="118">
        <v>0.12859135999999999</v>
      </c>
      <c r="V741" s="330">
        <v>9.9395787999999998E-6</v>
      </c>
      <c r="W741" s="330">
        <v>3.2599646999999999E-7</v>
      </c>
      <c r="X741" s="118">
        <v>0</v>
      </c>
      <c r="Y741" s="41"/>
      <c r="Z741" s="327">
        <f t="shared" si="306"/>
        <v>3.2668071428571426</v>
      </c>
      <c r="AA741" s="41"/>
      <c r="AB741" s="111">
        <v>63.465752000000002</v>
      </c>
      <c r="AC741" s="111">
        <v>35.707003999999998</v>
      </c>
      <c r="AD741" s="111">
        <v>17.433672000000001</v>
      </c>
      <c r="AE741" s="111">
        <v>0</v>
      </c>
      <c r="AF741" s="111">
        <v>0.10728488999999999</v>
      </c>
      <c r="AG741" s="111">
        <v>7.5705834999999997</v>
      </c>
      <c r="AH741" s="111">
        <v>2.6472083</v>
      </c>
      <c r="AI741" s="41"/>
      <c r="AJ741" s="114">
        <v>0.12029571</v>
      </c>
      <c r="AK741" s="114">
        <v>0.11400343</v>
      </c>
      <c r="AL741" s="114">
        <v>4.1024935000000002E-3</v>
      </c>
      <c r="AM741" s="114">
        <v>2.1897849E-3</v>
      </c>
      <c r="AN741" s="113">
        <f t="shared" si="307"/>
        <v>6.8347380493689E-6</v>
      </c>
      <c r="AO741" s="112">
        <f t="shared" si="308"/>
        <v>1.5171943393888628E-8</v>
      </c>
      <c r="AP741" s="112">
        <f t="shared" si="309"/>
        <v>0.30669257</v>
      </c>
      <c r="AQ741" s="328">
        <v>3.0759531999999999E-6</v>
      </c>
      <c r="AR741" s="328">
        <v>9.2823623999999997E-9</v>
      </c>
      <c r="AS741" s="328">
        <v>2.5353923E-13</v>
      </c>
      <c r="AT741" s="328">
        <v>6.1598614999999997E-10</v>
      </c>
      <c r="AU741" s="328">
        <v>5.3592373000000002E-10</v>
      </c>
      <c r="AV741" s="328">
        <v>1.0834872E-8</v>
      </c>
      <c r="AW741" s="328">
        <v>3.0517450000000001E-6</v>
      </c>
      <c r="AX741" s="328">
        <v>1.5444007E-9</v>
      </c>
      <c r="AY741" s="328">
        <v>3.5511577000000001E-9</v>
      </c>
      <c r="AZ741" s="328">
        <v>2.5997181999999999E-11</v>
      </c>
      <c r="BA741" s="328">
        <v>8.0331833999999995E-14</v>
      </c>
      <c r="BB741" s="328">
        <v>7.3896771999999996E-10</v>
      </c>
      <c r="BC741" s="328">
        <v>8.5757864000000001E-12</v>
      </c>
      <c r="BD741" s="328">
        <v>4.8639423000000001E-12</v>
      </c>
      <c r="BE741" s="328">
        <v>2.3435787E-8</v>
      </c>
      <c r="BF741" s="328">
        <v>6.7161096E-7</v>
      </c>
      <c r="BG741" s="328">
        <v>1.5245655000000001E-11</v>
      </c>
      <c r="BH741" s="329">
        <v>0.11306811999999999</v>
      </c>
      <c r="BI741" s="329">
        <v>0.19362445</v>
      </c>
      <c r="BJ741" s="328">
        <v>6.3204889E-12</v>
      </c>
      <c r="BK741" s="328">
        <v>3.8435404999999999E-14</v>
      </c>
      <c r="BL741" s="328">
        <v>1.7196285E-18</v>
      </c>
      <c r="BM741" s="41"/>
      <c r="BN741" s="111">
        <v>1.4874316E-3</v>
      </c>
      <c r="BO741" s="122">
        <v>2.6784702999999999E-5</v>
      </c>
      <c r="BP741" s="122">
        <v>9.1087251000000004E-5</v>
      </c>
      <c r="BQ741" s="122">
        <v>1.2487255E-6</v>
      </c>
      <c r="BR741" s="122">
        <v>3.5863525000000002E-5</v>
      </c>
      <c r="BS741" s="122">
        <v>7.0715699999999998E-6</v>
      </c>
      <c r="BT741" s="122">
        <v>2.5628144E-7</v>
      </c>
      <c r="BU741" s="122">
        <v>1.0639007E-5</v>
      </c>
      <c r="BV741" s="122">
        <v>6.5886944000000001E-6</v>
      </c>
      <c r="BW741" s="122">
        <v>2.1763859000000001E-5</v>
      </c>
      <c r="BX741" s="122">
        <v>1.5470291000000001E-6</v>
      </c>
      <c r="BY741" s="122">
        <v>1.0193782E-8</v>
      </c>
      <c r="BZ741" s="122">
        <v>9.6574457000000005E-8</v>
      </c>
      <c r="CA741" s="122">
        <v>1.5701474000000001E-5</v>
      </c>
      <c r="CB741" s="122">
        <v>6.4563915000000001E-5</v>
      </c>
      <c r="CC741" s="111">
        <v>1.2042079E-3</v>
      </c>
      <c r="CD741" s="122">
        <v>9.0735222000000004E-10</v>
      </c>
      <c r="CE741" s="154"/>
      <c r="CF741" s="173"/>
      <c r="CG741" s="42" t="s">
        <v>10817</v>
      </c>
      <c r="CH741" s="42"/>
      <c r="CI741" s="42"/>
      <c r="CK741" s="42"/>
      <c r="CL741" s="41"/>
      <c r="CM741" s="41"/>
      <c r="CN741" s="41"/>
      <c r="CO741" s="41"/>
      <c r="CP741" s="41"/>
      <c r="CQ741" s="41"/>
      <c r="CR741" s="41"/>
      <c r="CS741" s="41"/>
      <c r="CT741" s="41"/>
      <c r="CU741" s="41"/>
      <c r="CV741" s="41"/>
      <c r="CW741" s="41"/>
    </row>
    <row r="742" spans="1:101" ht="14.5" customHeight="1">
      <c r="A742" s="41" t="s">
        <v>10917</v>
      </c>
      <c r="B742" s="119" t="s">
        <v>10796</v>
      </c>
      <c r="C742" s="120" t="str">
        <f t="shared" si="300"/>
        <v>A.100.30.121</v>
      </c>
      <c r="D742" s="135" t="s">
        <v>11</v>
      </c>
      <c r="E742" s="119" t="s">
        <v>6570</v>
      </c>
      <c r="F742" s="118" t="str">
        <f t="shared" si="301"/>
        <v>G-CuZn40</v>
      </c>
      <c r="G742" s="118">
        <f t="shared" si="302"/>
        <v>3.25130924952773</v>
      </c>
      <c r="H742" s="118">
        <f t="shared" si="303"/>
        <v>0.13692071860000002</v>
      </c>
      <c r="I742" s="118">
        <f t="shared" si="304"/>
        <v>0.21139385799999999</v>
      </c>
      <c r="J742" s="326">
        <f t="shared" si="305"/>
        <v>2.4692022229277302</v>
      </c>
      <c r="K742" s="118">
        <v>0.43379245</v>
      </c>
      <c r="L742" s="118">
        <v>0.11123437</v>
      </c>
      <c r="M742" s="118">
        <v>8.9845074999999996E-2</v>
      </c>
      <c r="N742" s="118">
        <v>7.4499116000000004E-2</v>
      </c>
      <c r="O742" s="118">
        <v>2.2457264000000001E-2</v>
      </c>
      <c r="P742" s="118">
        <v>5.2520025999999997E-3</v>
      </c>
      <c r="Q742" s="118">
        <v>3.4712336000000003E-2</v>
      </c>
      <c r="R742" s="118">
        <v>1.0314413E-2</v>
      </c>
      <c r="S742" s="118">
        <v>2.3355440999999999</v>
      </c>
      <c r="T742" s="118">
        <v>5.7862421999999997E-3</v>
      </c>
      <c r="U742" s="118">
        <v>0.12786175999999999</v>
      </c>
      <c r="V742" s="330">
        <v>9.7936247000000008E-6</v>
      </c>
      <c r="W742" s="330">
        <v>3.2710302999999999E-7</v>
      </c>
      <c r="X742" s="118">
        <v>0</v>
      </c>
      <c r="Y742" s="41"/>
      <c r="Z742" s="327">
        <f t="shared" si="306"/>
        <v>3.2615973684210524</v>
      </c>
      <c r="AA742" s="41"/>
      <c r="AB742" s="111">
        <v>63.130240999999998</v>
      </c>
      <c r="AC742" s="111">
        <v>35.521383</v>
      </c>
      <c r="AD742" s="111">
        <v>17.334771</v>
      </c>
      <c r="AE742" s="111">
        <v>0</v>
      </c>
      <c r="AF742" s="111">
        <v>9.6916749999999996E-2</v>
      </c>
      <c r="AG742" s="111">
        <v>7.4093805000000001</v>
      </c>
      <c r="AH742" s="111">
        <v>2.7677898999999999</v>
      </c>
      <c r="AI742" s="41"/>
      <c r="AJ742" s="114">
        <v>0.1199567</v>
      </c>
      <c r="AK742" s="114">
        <v>0.11369141000000001</v>
      </c>
      <c r="AL742" s="114">
        <v>4.0997721000000003E-3</v>
      </c>
      <c r="AM742" s="114">
        <v>2.1655137999999998E-3</v>
      </c>
      <c r="AN742" s="113">
        <f t="shared" si="307"/>
        <v>6.8160318864531003E-6</v>
      </c>
      <c r="AO742" s="112">
        <f t="shared" si="308"/>
        <v>1.5161879132752464E-8</v>
      </c>
      <c r="AP742" s="112">
        <f t="shared" si="309"/>
        <v>0.30329324999999996</v>
      </c>
      <c r="AQ742" s="328">
        <v>3.0709316999999999E-6</v>
      </c>
      <c r="AR742" s="328">
        <v>9.2672007000000006E-9</v>
      </c>
      <c r="AS742" s="328">
        <v>2.5312534999999999E-13</v>
      </c>
      <c r="AT742" s="328">
        <v>6.2658474999999999E-10</v>
      </c>
      <c r="AU742" s="328">
        <v>5.6933975999999999E-10</v>
      </c>
      <c r="AV742" s="328">
        <v>1.1077348999999999E-8</v>
      </c>
      <c r="AW742" s="328">
        <v>2.9892366999999998E-6</v>
      </c>
      <c r="AX742" s="328">
        <v>1.5787254E-9</v>
      </c>
      <c r="AY742" s="328">
        <v>3.4657566E-9</v>
      </c>
      <c r="AZ742" s="328">
        <v>2.5712037000000001E-11</v>
      </c>
      <c r="BA742" s="328">
        <v>8.3871507E-14</v>
      </c>
      <c r="BB742" s="328">
        <v>7.9473339999999995E-10</v>
      </c>
      <c r="BC742" s="328">
        <v>9.1375560999999999E-12</v>
      </c>
      <c r="BD742" s="328">
        <v>5.2234291999999996E-12</v>
      </c>
      <c r="BE742" s="328">
        <v>2.4938971E-8</v>
      </c>
      <c r="BF742" s="328">
        <v>7.1864490000000002E-7</v>
      </c>
      <c r="BG742" s="328">
        <v>1.5014445999999999E-11</v>
      </c>
      <c r="BH742" s="329">
        <v>0.11089557</v>
      </c>
      <c r="BI742" s="329">
        <v>0.19239767999999999</v>
      </c>
      <c r="BJ742" s="328">
        <v>6.3419430999999997E-12</v>
      </c>
      <c r="BK742" s="328">
        <v>3.8565869999999999E-14</v>
      </c>
      <c r="BL742" s="328">
        <v>1.7254655999999999E-18</v>
      </c>
      <c r="BM742" s="41"/>
      <c r="BN742" s="111">
        <v>1.4288059999999999E-3</v>
      </c>
      <c r="BO742" s="122">
        <v>2.6297372999999999E-5</v>
      </c>
      <c r="BP742" s="122">
        <v>9.0941989000000001E-5</v>
      </c>
      <c r="BQ742" s="122">
        <v>1.2084128999999999E-6</v>
      </c>
      <c r="BR742" s="122">
        <v>3.6565968999999997E-5</v>
      </c>
      <c r="BS742" s="122">
        <v>7.2334429000000003E-6</v>
      </c>
      <c r="BT742" s="122">
        <v>2.5257850000000001E-7</v>
      </c>
      <c r="BU742" s="122">
        <v>1.0883252999999999E-5</v>
      </c>
      <c r="BV742" s="122">
        <v>7.0478176E-6</v>
      </c>
      <c r="BW742" s="122">
        <v>2.2969355000000001E-5</v>
      </c>
      <c r="BX742" s="122">
        <v>1.6415235E-6</v>
      </c>
      <c r="BY742" s="122">
        <v>1.0039942000000001E-8</v>
      </c>
      <c r="BZ742" s="122">
        <v>1.0256939E-7</v>
      </c>
      <c r="CA742" s="122">
        <v>1.5969902E-5</v>
      </c>
      <c r="CB742" s="122">
        <v>6.4211318999999998E-5</v>
      </c>
      <c r="CC742" s="111">
        <v>1.1434695E-3</v>
      </c>
      <c r="CD742" s="122">
        <v>9.1043213000000001E-10</v>
      </c>
      <c r="CE742" s="154"/>
      <c r="CF742" s="173"/>
      <c r="CG742" s="42" t="s">
        <v>10817</v>
      </c>
      <c r="CH742" s="42"/>
      <c r="CI742" s="42"/>
      <c r="CK742" s="42"/>
      <c r="CL742" s="41"/>
      <c r="CM742" s="41"/>
      <c r="CN742" s="41"/>
      <c r="CO742" s="41"/>
      <c r="CP742" s="41"/>
      <c r="CQ742" s="41"/>
      <c r="CR742" s="41"/>
      <c r="CS742" s="41"/>
      <c r="CT742" s="41"/>
      <c r="CU742" s="41"/>
      <c r="CV742" s="41"/>
      <c r="CW742" s="41"/>
    </row>
    <row r="743" spans="1:101" ht="14.5" customHeight="1">
      <c r="B743" s="119" t="s">
        <v>10796</v>
      </c>
      <c r="C743" s="133" t="s">
        <v>10914</v>
      </c>
      <c r="D743" s="133" t="s">
        <v>720</v>
      </c>
      <c r="G743" s="41"/>
      <c r="H743" s="41"/>
      <c r="I743" s="41"/>
      <c r="J743" s="41"/>
      <c r="K743" s="41"/>
      <c r="L743" s="41"/>
      <c r="M743" s="41"/>
      <c r="N743" s="41"/>
      <c r="O743" s="41"/>
      <c r="P743" s="41"/>
      <c r="Q743" s="41"/>
      <c r="R743" s="41"/>
      <c r="S743" s="41"/>
      <c r="T743" s="41"/>
      <c r="U743" s="41"/>
      <c r="V743" s="41"/>
      <c r="W743" s="41"/>
      <c r="X743" s="41"/>
      <c r="Y743" s="41"/>
      <c r="Z743" s="41"/>
      <c r="AA743" s="41"/>
      <c r="AB743" s="41"/>
      <c r="AC743" s="41"/>
      <c r="AD743" s="41"/>
      <c r="AE743" s="41"/>
      <c r="AF743" s="41"/>
      <c r="AG743" s="41"/>
      <c r="AH743" s="41"/>
      <c r="AI743" s="41"/>
      <c r="AJ743" s="41"/>
      <c r="AK743" s="41"/>
      <c r="AL743" s="4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152"/>
      <c r="CF743" s="172"/>
      <c r="CG743" s="42"/>
      <c r="CH743" s="42"/>
      <c r="CI743" s="42"/>
      <c r="CK743" s="42"/>
      <c r="CL743" s="41"/>
      <c r="CM743" s="41"/>
      <c r="CN743" s="41"/>
      <c r="CO743" s="41"/>
      <c r="CP743" s="41"/>
      <c r="CQ743" s="41"/>
      <c r="CR743" s="41"/>
      <c r="CS743" s="41"/>
      <c r="CT743" s="41"/>
      <c r="CU743" s="41"/>
      <c r="CV743" s="41"/>
      <c r="CW743" s="41"/>
    </row>
    <row r="744" spans="1:101" ht="14.5" customHeight="1">
      <c r="A744" s="41" t="s">
        <v>10913</v>
      </c>
      <c r="B744" s="119" t="s">
        <v>10796</v>
      </c>
      <c r="C744" s="120" t="str">
        <f t="shared" ref="C744:C753" si="310">MID(A744,1,12)</f>
        <v>A.100.32.101</v>
      </c>
      <c r="D744" s="135" t="s">
        <v>720</v>
      </c>
      <c r="E744" s="119" t="s">
        <v>6570</v>
      </c>
      <c r="F744" s="118" t="str">
        <f t="shared" ref="F744:F753" si="311">MID(A744, 21,85)</f>
        <v>AM100A</v>
      </c>
      <c r="G744" s="118">
        <f t="shared" ref="G744:G753" si="312">H744+I744+J744+K744</f>
        <v>3.71846500352494</v>
      </c>
      <c r="H744" s="118">
        <f t="shared" ref="H744:H753" si="313">N744+O744+P744+Q744</f>
        <v>0.1379078477</v>
      </c>
      <c r="I744" s="118">
        <f t="shared" ref="I744:I753" si="314">L744+M744+R744</f>
        <v>0.246308426</v>
      </c>
      <c r="J744" s="326">
        <f t="shared" ref="J744:J753" si="315">S744+IF(T744="x",0,T744)+IF(U744="x",0,U744)+IF(V744="x",0,V744)+W744+X744</f>
        <v>0.23427992982493998</v>
      </c>
      <c r="K744" s="118">
        <v>3.0999688000000001</v>
      </c>
      <c r="L744" s="118">
        <v>0.10063434</v>
      </c>
      <c r="M744" s="118">
        <v>0.13379031999999999</v>
      </c>
      <c r="N744" s="118">
        <v>0.11487325</v>
      </c>
      <c r="O744" s="118">
        <v>1.7534529E-2</v>
      </c>
      <c r="P744" s="118">
        <v>2.8359104000000002E-3</v>
      </c>
      <c r="Q744" s="118">
        <v>2.6641582999999999E-3</v>
      </c>
      <c r="R744" s="118">
        <v>1.1883766E-2</v>
      </c>
      <c r="S744" s="118">
        <v>0.19142777999999999</v>
      </c>
      <c r="T744" s="118">
        <v>7.4210938000000002E-4</v>
      </c>
      <c r="U744" s="118">
        <v>4.2018332999999998E-2</v>
      </c>
      <c r="V744" s="330">
        <v>9.1592502999999996E-5</v>
      </c>
      <c r="W744" s="330">
        <v>1.1494194000000001E-7</v>
      </c>
      <c r="X744" s="118">
        <v>0</v>
      </c>
      <c r="Y744" s="41"/>
      <c r="Z744" s="327">
        <f t="shared" ref="Z744:Z753" si="316">K744/0.133</f>
        <v>23.308036090225563</v>
      </c>
      <c r="AA744" s="41"/>
      <c r="AB744" s="111">
        <v>330.55403999999999</v>
      </c>
      <c r="AC744" s="111">
        <v>322.70445000000001</v>
      </c>
      <c r="AD744" s="111">
        <v>5.6963682999999996</v>
      </c>
      <c r="AE744" s="111">
        <v>0</v>
      </c>
      <c r="AF744" s="111">
        <v>0.18255307000000001</v>
      </c>
      <c r="AG744" s="111">
        <v>0.80462968999999995</v>
      </c>
      <c r="AH744" s="111">
        <v>1.1660425999999999</v>
      </c>
      <c r="AI744" s="41"/>
      <c r="AJ744" s="114">
        <v>0.45984532</v>
      </c>
      <c r="AK744" s="114">
        <v>0.42314762</v>
      </c>
      <c r="AL744" s="114">
        <v>1.9575464000000001E-2</v>
      </c>
      <c r="AM744" s="114">
        <v>1.7122233000000001E-2</v>
      </c>
      <c r="AN744" s="113">
        <f t="shared" ref="AN744:AN753" si="317">AQ744+AT744+AU744+AV744+AW744+BE744+BF744+BJ744</f>
        <v>2.5368562127438698E-5</v>
      </c>
      <c r="AO744" s="112">
        <f t="shared" ref="AO744:AO753" si="318">AR744+AS744+AX744+AY744+AZ744+BA744+BB744+BC744+BD744+BG744+BK744+BL744</f>
        <v>7.2394466355306316E-8</v>
      </c>
      <c r="AP744" s="112">
        <f t="shared" ref="AP744:AP753" si="319">BH744+BI744</f>
        <v>2.3980717999999999</v>
      </c>
      <c r="AQ744" s="328">
        <v>2.1955155E-5</v>
      </c>
      <c r="AR744" s="328">
        <v>6.6256079999999994E-8</v>
      </c>
      <c r="AS744" s="328">
        <v>1.8096859E-12</v>
      </c>
      <c r="AT744" s="328">
        <v>1.4308601E-9</v>
      </c>
      <c r="AU744" s="328">
        <v>1.8578731999999999E-10</v>
      </c>
      <c r="AV744" s="328">
        <v>1.7081185999999999E-8</v>
      </c>
      <c r="AW744" s="328">
        <v>3.3607771E-6</v>
      </c>
      <c r="AX744" s="328">
        <v>2.4714467E-9</v>
      </c>
      <c r="AY744" s="328">
        <v>3.5426897999999998E-9</v>
      </c>
      <c r="AZ744" s="328">
        <v>2.0905895E-12</v>
      </c>
      <c r="BA744" s="328">
        <v>1.0858287E-14</v>
      </c>
      <c r="BB744" s="328">
        <v>4.9310101000000001E-12</v>
      </c>
      <c r="BC744" s="328">
        <v>2.6060950999999999E-13</v>
      </c>
      <c r="BD744" s="328">
        <v>2.1695959999999999E-13</v>
      </c>
      <c r="BE744" s="328">
        <v>2.5031158999999999E-8</v>
      </c>
      <c r="BF744" s="328">
        <v>8.8988065000000003E-9</v>
      </c>
      <c r="BG744" s="328">
        <v>1.1491659E-10</v>
      </c>
      <c r="BH744" s="329">
        <v>0.1561988</v>
      </c>
      <c r="BI744" s="329">
        <v>2.241873</v>
      </c>
      <c r="BJ744" s="328">
        <v>2.2285186999999999E-12</v>
      </c>
      <c r="BK744" s="328">
        <v>1.3551803E-14</v>
      </c>
      <c r="BL744" s="328">
        <v>6.0631769999999999E-19</v>
      </c>
      <c r="BM744" s="41"/>
      <c r="BN744" s="111">
        <v>1.1559725000000001E-3</v>
      </c>
      <c r="BO744" s="122">
        <v>2.9894325000000001E-5</v>
      </c>
      <c r="BP744" s="111">
        <v>6.4988988999999998E-4</v>
      </c>
      <c r="BQ744" s="122">
        <v>1.3990648000000001E-6</v>
      </c>
      <c r="BR744" s="122">
        <v>3.2347051E-5</v>
      </c>
      <c r="BS744" s="122">
        <v>1.0725697E-5</v>
      </c>
      <c r="BT744" s="122">
        <v>2.7843922E-9</v>
      </c>
      <c r="BU744" s="122">
        <v>1.6420986999999999E-5</v>
      </c>
      <c r="BV744" s="122">
        <v>3.8055921000000002E-6</v>
      </c>
      <c r="BW744" s="122">
        <v>1.7628890999999999E-6</v>
      </c>
      <c r="BX744" s="122">
        <v>1.3964211E-6</v>
      </c>
      <c r="BY744" s="122">
        <v>8.3182688999999995E-8</v>
      </c>
      <c r="BZ744" s="122">
        <v>2.4649611000000001E-8</v>
      </c>
      <c r="CA744" s="122">
        <v>2.7032606999999998E-5</v>
      </c>
      <c r="CB744" s="111">
        <v>3.7994085999999998E-4</v>
      </c>
      <c r="CC744" s="122">
        <v>1.2461386000000001E-6</v>
      </c>
      <c r="CD744" s="122">
        <v>3.1992009000000001E-10</v>
      </c>
      <c r="CE744" s="154"/>
      <c r="CF744" s="173"/>
      <c r="CG744" s="42" t="s">
        <v>10817</v>
      </c>
      <c r="CH744" s="42"/>
      <c r="CI744" s="42"/>
      <c r="CK744" s="42"/>
      <c r="CL744" s="41"/>
      <c r="CM744" s="41"/>
      <c r="CN744" s="41"/>
      <c r="CO744" s="41"/>
      <c r="CP744" s="41"/>
      <c r="CQ744" s="41"/>
      <c r="CR744" s="41"/>
      <c r="CS744" s="41"/>
      <c r="CT744" s="41"/>
      <c r="CU744" s="41"/>
      <c r="CV744" s="41"/>
      <c r="CW744" s="41"/>
    </row>
    <row r="745" spans="1:101" ht="14.5" customHeight="1">
      <c r="A745" s="41" t="s">
        <v>10910</v>
      </c>
      <c r="B745" s="119" t="s">
        <v>10796</v>
      </c>
      <c r="C745" s="120" t="str">
        <f t="shared" si="310"/>
        <v>A.100.32.102</v>
      </c>
      <c r="D745" s="135" t="s">
        <v>720</v>
      </c>
      <c r="E745" s="119" t="s">
        <v>6570</v>
      </c>
      <c r="F745" s="118" t="str">
        <f t="shared" si="311"/>
        <v>AM503</v>
      </c>
      <c r="G745" s="118">
        <f t="shared" si="312"/>
        <v>3.8533504174367299</v>
      </c>
      <c r="H745" s="118">
        <f t="shared" si="313"/>
        <v>0.1447710096</v>
      </c>
      <c r="I745" s="118">
        <f t="shared" si="314"/>
        <v>0.24272213499999998</v>
      </c>
      <c r="J745" s="326">
        <f t="shared" si="315"/>
        <v>0.16074047283672999</v>
      </c>
      <c r="K745" s="118">
        <v>3.3051168</v>
      </c>
      <c r="L745" s="118">
        <v>8.8313241000000001E-2</v>
      </c>
      <c r="M745" s="118">
        <v>0.14157618999999999</v>
      </c>
      <c r="N745" s="118">
        <v>0.12156664</v>
      </c>
      <c r="O745" s="118">
        <v>1.8702947000000001E-2</v>
      </c>
      <c r="P745" s="118">
        <v>2.5351233999999999E-3</v>
      </c>
      <c r="Q745" s="118">
        <v>1.9662992E-3</v>
      </c>
      <c r="R745" s="118">
        <v>1.2832704E-2</v>
      </c>
      <c r="S745" s="118">
        <v>0.12971421999999999</v>
      </c>
      <c r="T745" s="118">
        <v>3.0007508999999998E-4</v>
      </c>
      <c r="U745" s="118">
        <v>3.0628063000000001E-2</v>
      </c>
      <c r="V745" s="330">
        <v>9.8023300999999996E-5</v>
      </c>
      <c r="W745" s="330">
        <v>9.1445729999999997E-8</v>
      </c>
      <c r="X745" s="118">
        <v>0</v>
      </c>
      <c r="Y745" s="41"/>
      <c r="Z745" s="327">
        <f t="shared" si="316"/>
        <v>24.850502255639096</v>
      </c>
      <c r="AA745" s="41"/>
      <c r="AB745" s="111">
        <v>350.22910000000002</v>
      </c>
      <c r="AC745" s="111">
        <v>345.18175000000002</v>
      </c>
      <c r="AD745" s="111">
        <v>4.1523947000000003</v>
      </c>
      <c r="AE745" s="111">
        <v>0</v>
      </c>
      <c r="AF745" s="111">
        <v>8.6465974000000001E-2</v>
      </c>
      <c r="AG745" s="111">
        <v>3.9845215000000003E-2</v>
      </c>
      <c r="AH745" s="111">
        <v>0.76864896999999999</v>
      </c>
      <c r="AI745" s="41"/>
      <c r="AJ745" s="114">
        <v>0.48459092999999998</v>
      </c>
      <c r="AK745" s="114">
        <v>0.44530757999999998</v>
      </c>
      <c r="AL745" s="114">
        <v>2.0760948000000001E-2</v>
      </c>
      <c r="AM745" s="114">
        <v>1.852241E-2</v>
      </c>
      <c r="AN745" s="113">
        <f t="shared" si="317"/>
        <v>2.6697096897129299E-5</v>
      </c>
      <c r="AO745" s="112">
        <f t="shared" si="318"/>
        <v>7.677865192281236E-8</v>
      </c>
      <c r="AP745" s="112">
        <f t="shared" si="319"/>
        <v>2.59417499</v>
      </c>
      <c r="AQ745" s="328">
        <v>2.3416369E-5</v>
      </c>
      <c r="AR745" s="328">
        <v>7.0666019999999999E-8</v>
      </c>
      <c r="AS745" s="328">
        <v>1.9301237E-12</v>
      </c>
      <c r="AT745" s="328">
        <v>1.5629434E-9</v>
      </c>
      <c r="AU745" s="328">
        <v>2.0300585999999999E-10</v>
      </c>
      <c r="AV745" s="328">
        <v>1.8076476999999999E-8</v>
      </c>
      <c r="AW745" s="328">
        <v>3.2271264E-6</v>
      </c>
      <c r="AX745" s="328">
        <v>2.6172921E-9</v>
      </c>
      <c r="AY745" s="328">
        <v>3.3635162E-9</v>
      </c>
      <c r="AZ745" s="328">
        <v>2.2872447000000001E-12</v>
      </c>
      <c r="BA745" s="328">
        <v>1.180216E-14</v>
      </c>
      <c r="BB745" s="328">
        <v>4.9326636999999998E-12</v>
      </c>
      <c r="BC745" s="328">
        <v>2.8272768000000001E-13</v>
      </c>
      <c r="BD745" s="328">
        <v>2.1239881999999999E-13</v>
      </c>
      <c r="BE745" s="328">
        <v>2.4333980000000002E-8</v>
      </c>
      <c r="BF745" s="328">
        <v>9.4233178999999998E-9</v>
      </c>
      <c r="BG745" s="328">
        <v>1.2215587999999999E-10</v>
      </c>
      <c r="BH745" s="329">
        <v>0.16857138999999999</v>
      </c>
      <c r="BI745" s="329">
        <v>2.4256036000000001</v>
      </c>
      <c r="BJ745" s="328">
        <v>1.7729693000000001E-12</v>
      </c>
      <c r="BK745" s="328">
        <v>1.0781570000000001E-14</v>
      </c>
      <c r="BL745" s="328">
        <v>4.8237541999999999E-19</v>
      </c>
      <c r="BM745" s="41"/>
      <c r="BN745" s="111">
        <v>1.2239130999999999E-3</v>
      </c>
      <c r="BO745" s="122">
        <v>2.8971848000000001E-5</v>
      </c>
      <c r="BP745" s="111">
        <v>6.9289795000000004E-4</v>
      </c>
      <c r="BQ745" s="122">
        <v>1.5108725E-6</v>
      </c>
      <c r="BR745" s="122">
        <v>3.2179038999999998E-5</v>
      </c>
      <c r="BS745" s="122">
        <v>1.1338118E-5</v>
      </c>
      <c r="BT745" s="122">
        <v>3.1306580999999998E-9</v>
      </c>
      <c r="BU745" s="122">
        <v>1.7362902000000002E-5</v>
      </c>
      <c r="BV745" s="122">
        <v>3.4019571E-6</v>
      </c>
      <c r="BW745" s="122">
        <v>1.3011116000000001E-6</v>
      </c>
      <c r="BX745" s="122">
        <v>1.5258427999999999E-6</v>
      </c>
      <c r="BY745" s="122">
        <v>8.8668473000000005E-8</v>
      </c>
      <c r="BZ745" s="122">
        <v>2.6934068E-8</v>
      </c>
      <c r="CA745" s="122">
        <v>2.8582723999999999E-5</v>
      </c>
      <c r="CB745" s="111">
        <v>4.0361857000000001E-4</v>
      </c>
      <c r="CC745" s="122">
        <v>1.1031345000000001E-6</v>
      </c>
      <c r="CD745" s="122">
        <v>2.5452264999999998E-10</v>
      </c>
      <c r="CE745" s="154"/>
      <c r="CF745" s="173"/>
      <c r="CG745" s="42" t="s">
        <v>10817</v>
      </c>
      <c r="CK745" s="42"/>
      <c r="CL745" s="41"/>
      <c r="CM745" s="41"/>
      <c r="CN745" s="41"/>
      <c r="CO745" s="41"/>
      <c r="CP745" s="41"/>
      <c r="CQ745" s="41"/>
      <c r="CR745" s="41"/>
      <c r="CS745" s="41"/>
      <c r="CT745" s="41"/>
      <c r="CU745" s="41"/>
      <c r="CV745" s="41"/>
      <c r="CW745" s="41"/>
    </row>
    <row r="746" spans="1:101" ht="14.5" customHeight="1">
      <c r="A746" s="41" t="s">
        <v>10907</v>
      </c>
      <c r="B746" s="119" t="s">
        <v>10796</v>
      </c>
      <c r="C746" s="120" t="str">
        <f t="shared" si="310"/>
        <v>A.100.32.103</v>
      </c>
      <c r="D746" s="135" t="s">
        <v>720</v>
      </c>
      <c r="E746" s="119" t="s">
        <v>6570</v>
      </c>
      <c r="F746" s="118" t="str">
        <f t="shared" si="311"/>
        <v>G-MgAl6Zn3</v>
      </c>
      <c r="G746" s="118">
        <f t="shared" si="312"/>
        <v>3.7381753275760703</v>
      </c>
      <c r="H746" s="118">
        <f t="shared" si="313"/>
        <v>0.1438941936</v>
      </c>
      <c r="I746" s="118">
        <f t="shared" si="314"/>
        <v>0.24376651500000002</v>
      </c>
      <c r="J746" s="326">
        <f t="shared" si="315"/>
        <v>0.24210001897607</v>
      </c>
      <c r="K746" s="118">
        <v>3.1084146000000001</v>
      </c>
      <c r="L746" s="118">
        <v>9.5233025999999998E-2</v>
      </c>
      <c r="M746" s="118">
        <v>0.13657114000000001</v>
      </c>
      <c r="N746" s="118">
        <v>0.11717590999999999</v>
      </c>
      <c r="O746" s="118">
        <v>1.9163261000000001E-2</v>
      </c>
      <c r="P746" s="118">
        <v>2.9352510999999999E-3</v>
      </c>
      <c r="Q746" s="118">
        <v>4.6197714999999997E-3</v>
      </c>
      <c r="R746" s="118">
        <v>1.1962349000000001E-2</v>
      </c>
      <c r="S746" s="118">
        <v>0.20275502000000001</v>
      </c>
      <c r="T746" s="118">
        <v>8.7338732000000001E-4</v>
      </c>
      <c r="U746" s="118">
        <v>3.8379732E-2</v>
      </c>
      <c r="V746" s="330">
        <v>9.1769818000000006E-5</v>
      </c>
      <c r="W746" s="330">
        <v>1.0983807E-7</v>
      </c>
      <c r="X746" s="118">
        <v>0</v>
      </c>
      <c r="Y746" s="41"/>
      <c r="Z746" s="327">
        <f t="shared" si="316"/>
        <v>23.371538345864661</v>
      </c>
      <c r="AA746" s="41"/>
      <c r="AB746" s="111">
        <v>330.71100999999999</v>
      </c>
      <c r="AC746" s="111">
        <v>323.74101999999999</v>
      </c>
      <c r="AD746" s="111">
        <v>5.2031697000000001</v>
      </c>
      <c r="AE746" s="111">
        <v>0</v>
      </c>
      <c r="AF746" s="111">
        <v>0.11244301</v>
      </c>
      <c r="AG746" s="111">
        <v>0.49831565</v>
      </c>
      <c r="AH746" s="111">
        <v>1.1560603</v>
      </c>
      <c r="AI746" s="41"/>
      <c r="AJ746" s="114">
        <v>0.46092048000000002</v>
      </c>
      <c r="AK746" s="114">
        <v>0.42404911000000001</v>
      </c>
      <c r="AL746" s="114">
        <v>1.9632737000000001E-2</v>
      </c>
      <c r="AM746" s="114">
        <v>1.723864E-2</v>
      </c>
      <c r="AN746" s="113">
        <f t="shared" si="317"/>
        <v>2.5422608324973905E-5</v>
      </c>
      <c r="AO746" s="112">
        <f t="shared" si="318"/>
        <v>7.2606274401033397E-8</v>
      </c>
      <c r="AP746" s="112">
        <f t="shared" si="319"/>
        <v>2.4143753600000002</v>
      </c>
      <c r="AQ746" s="328">
        <v>2.2017683000000001E-5</v>
      </c>
      <c r="AR746" s="328">
        <v>6.6444867999999995E-8</v>
      </c>
      <c r="AS746" s="328">
        <v>1.8148381999999999E-12</v>
      </c>
      <c r="AT746" s="328">
        <v>1.4644891999999999E-9</v>
      </c>
      <c r="AU746" s="328">
        <v>2.2981720999999999E-10</v>
      </c>
      <c r="AV746" s="328">
        <v>1.742358E-8</v>
      </c>
      <c r="AW746" s="328">
        <v>3.2973984000000001E-6</v>
      </c>
      <c r="AX746" s="328">
        <v>2.5205555E-9</v>
      </c>
      <c r="AY746" s="328">
        <v>3.457697E-9</v>
      </c>
      <c r="AZ746" s="328">
        <v>2.2549324000000001E-12</v>
      </c>
      <c r="BA746" s="328">
        <v>1.5078342999999999E-14</v>
      </c>
      <c r="BB746" s="328">
        <v>6.2696268000000005E-11</v>
      </c>
      <c r="BC746" s="328">
        <v>9.0892254E-13</v>
      </c>
      <c r="BD746" s="328">
        <v>5.9634092000000005E-13</v>
      </c>
      <c r="BE746" s="328">
        <v>2.5922036E-8</v>
      </c>
      <c r="BF746" s="328">
        <v>6.2484872999999996E-8</v>
      </c>
      <c r="BG746" s="328">
        <v>1.1485457E-10</v>
      </c>
      <c r="BH746" s="329">
        <v>0.15771366000000001</v>
      </c>
      <c r="BI746" s="329">
        <v>2.2566617</v>
      </c>
      <c r="BJ746" s="328">
        <v>2.1295638999999999E-12</v>
      </c>
      <c r="BK746" s="328">
        <v>1.2950051E-14</v>
      </c>
      <c r="BL746" s="328">
        <v>5.7939486000000005E-19</v>
      </c>
      <c r="BM746" s="41"/>
      <c r="BN746" s="111">
        <v>1.1948096E-3</v>
      </c>
      <c r="BO746" s="122">
        <v>2.9420256999999999E-5</v>
      </c>
      <c r="BP746" s="111">
        <v>6.5166051E-4</v>
      </c>
      <c r="BQ746" s="122">
        <v>1.4083362E-6</v>
      </c>
      <c r="BR746" s="122">
        <v>3.3261493999999997E-5</v>
      </c>
      <c r="BS746" s="122">
        <v>1.0949019999999999E-5</v>
      </c>
      <c r="BT746" s="122">
        <v>3.2837888999999999E-9</v>
      </c>
      <c r="BU746" s="122">
        <v>1.6758521999999999E-5</v>
      </c>
      <c r="BV746" s="122">
        <v>3.9389003000000003E-6</v>
      </c>
      <c r="BW746" s="122">
        <v>3.0569297000000001E-6</v>
      </c>
      <c r="BX746" s="122">
        <v>1.5295292E-6</v>
      </c>
      <c r="BY746" s="122">
        <v>8.3220417999999994E-8</v>
      </c>
      <c r="BZ746" s="122">
        <v>3.2518456E-8</v>
      </c>
      <c r="CA746" s="122">
        <v>2.7474075E-5</v>
      </c>
      <c r="CB746" s="111">
        <v>3.8041532000000002E-4</v>
      </c>
      <c r="CC746" s="122">
        <v>3.4817333E-5</v>
      </c>
      <c r="CD746" s="122">
        <v>3.0571441000000002E-10</v>
      </c>
      <c r="CE746" s="154"/>
      <c r="CF746" s="173"/>
      <c r="CG746" s="42" t="s">
        <v>10817</v>
      </c>
      <c r="CH746" s="42"/>
      <c r="CI746" s="42"/>
      <c r="CK746" s="42"/>
      <c r="CL746" s="41"/>
      <c r="CM746" s="41"/>
      <c r="CN746" s="41"/>
      <c r="CO746" s="41"/>
      <c r="CP746" s="41"/>
      <c r="CQ746" s="41"/>
      <c r="CR746" s="41"/>
      <c r="CS746" s="41"/>
      <c r="CT746" s="41"/>
      <c r="CU746" s="41"/>
      <c r="CV746" s="41"/>
      <c r="CW746" s="41"/>
    </row>
    <row r="747" spans="1:101" ht="14.5" customHeight="1">
      <c r="A747" s="41" t="s">
        <v>10904</v>
      </c>
      <c r="B747" s="119" t="s">
        <v>10796</v>
      </c>
      <c r="C747" s="120" t="str">
        <f t="shared" si="310"/>
        <v>A.100.32.104</v>
      </c>
      <c r="D747" s="135" t="s">
        <v>720</v>
      </c>
      <c r="E747" s="119" t="s">
        <v>6570</v>
      </c>
      <c r="F747" s="118" t="str">
        <f t="shared" si="311"/>
        <v>G-MgAl8Zn1</v>
      </c>
      <c r="G747" s="118">
        <f t="shared" si="312"/>
        <v>3.7463826522084798</v>
      </c>
      <c r="H747" s="118">
        <f t="shared" si="313"/>
        <v>0.14046299469999998</v>
      </c>
      <c r="I747" s="118">
        <f t="shared" si="314"/>
        <v>0.24526624899999999</v>
      </c>
      <c r="J747" s="326">
        <f t="shared" si="315"/>
        <v>0.22475920850848</v>
      </c>
      <c r="K747" s="118">
        <v>3.1358942000000001</v>
      </c>
      <c r="L747" s="118">
        <v>9.7462416999999996E-2</v>
      </c>
      <c r="M747" s="118">
        <v>0.13575181</v>
      </c>
      <c r="N747" s="118">
        <v>0.11654964</v>
      </c>
      <c r="O747" s="118">
        <v>1.8110339E-2</v>
      </c>
      <c r="P747" s="118">
        <v>2.7842339E-3</v>
      </c>
      <c r="Q747" s="118">
        <v>3.0187818000000002E-3</v>
      </c>
      <c r="R747" s="118">
        <v>1.2052022000000001E-2</v>
      </c>
      <c r="S747" s="118">
        <v>0.18456278000000001</v>
      </c>
      <c r="T747" s="118">
        <v>7.0830809000000002E-4</v>
      </c>
      <c r="U747" s="118">
        <v>3.9395304999999999E-2</v>
      </c>
      <c r="V747" s="330">
        <v>9.2704992000000006E-5</v>
      </c>
      <c r="W747" s="330">
        <v>1.1042648000000001E-7</v>
      </c>
      <c r="X747" s="118">
        <v>0</v>
      </c>
      <c r="Y747" s="41"/>
      <c r="Z747" s="327">
        <f t="shared" si="316"/>
        <v>23.578151879699249</v>
      </c>
      <c r="AA747" s="41"/>
      <c r="AB747" s="111">
        <v>333.86743999999999</v>
      </c>
      <c r="AC747" s="111">
        <v>326.65651000000003</v>
      </c>
      <c r="AD747" s="111">
        <v>5.3408142999999999</v>
      </c>
      <c r="AE747" s="111">
        <v>0</v>
      </c>
      <c r="AF747" s="111">
        <v>0.14264138000000001</v>
      </c>
      <c r="AG747" s="111">
        <v>0.62104002000000003</v>
      </c>
      <c r="AH747" s="111">
        <v>1.1064320000000001</v>
      </c>
      <c r="AI747" s="41"/>
      <c r="AJ747" s="114">
        <v>0.46423269</v>
      </c>
      <c r="AK747" s="114">
        <v>0.42707040000000002</v>
      </c>
      <c r="AL747" s="114">
        <v>1.9785976E-2</v>
      </c>
      <c r="AM747" s="114">
        <v>1.7376310999999998E-2</v>
      </c>
      <c r="AN747" s="113">
        <f t="shared" si="317"/>
        <v>2.5603740831712099E-5</v>
      </c>
      <c r="AO747" s="112">
        <f t="shared" si="318"/>
        <v>7.3172987419715515E-8</v>
      </c>
      <c r="AP747" s="112">
        <f t="shared" si="319"/>
        <v>2.4336569999999997</v>
      </c>
      <c r="AQ747" s="328">
        <v>2.2211497000000001E-5</v>
      </c>
      <c r="AR747" s="328">
        <v>6.7029734E-8</v>
      </c>
      <c r="AS747" s="328">
        <v>1.8308140999999999E-12</v>
      </c>
      <c r="AT747" s="328">
        <v>1.4601185000000001E-9</v>
      </c>
      <c r="AU747" s="328">
        <v>1.9885124000000001E-10</v>
      </c>
      <c r="AV747" s="328">
        <v>1.7330460000000001E-8</v>
      </c>
      <c r="AW747" s="328">
        <v>3.3266065999999999E-6</v>
      </c>
      <c r="AX747" s="328">
        <v>2.5076697999999998E-9</v>
      </c>
      <c r="AY747" s="328">
        <v>3.4963194E-9</v>
      </c>
      <c r="AZ747" s="328">
        <v>2.1600287000000001E-12</v>
      </c>
      <c r="BA747" s="328">
        <v>1.1990708E-14</v>
      </c>
      <c r="BB747" s="328">
        <v>1.8405012E-11</v>
      </c>
      <c r="BC747" s="328">
        <v>4.1509331000000002E-13</v>
      </c>
      <c r="BD747" s="328">
        <v>3.0494088999999999E-13</v>
      </c>
      <c r="BE747" s="328">
        <v>2.5160623999999999E-8</v>
      </c>
      <c r="BF747" s="328">
        <v>2.1485036999999999E-8</v>
      </c>
      <c r="BG747" s="328">
        <v>1.1612332E-10</v>
      </c>
      <c r="BH747" s="329">
        <v>0.15856799999999999</v>
      </c>
      <c r="BI747" s="329">
        <v>2.2750889999999999</v>
      </c>
      <c r="BJ747" s="328">
        <v>2.1409720999999999E-12</v>
      </c>
      <c r="BK747" s="328">
        <v>1.3019425E-14</v>
      </c>
      <c r="BL747" s="328">
        <v>5.8249871999999997E-19</v>
      </c>
      <c r="BM747" s="41"/>
      <c r="BN747" s="111">
        <v>1.1763202000000001E-3</v>
      </c>
      <c r="BO747" s="122">
        <v>2.9654165999999998E-5</v>
      </c>
      <c r="BP747" s="111">
        <v>6.5742144999999998E-4</v>
      </c>
      <c r="BQ747" s="122">
        <v>1.4188949E-6</v>
      </c>
      <c r="BR747" s="122">
        <v>3.2551366999999998E-5</v>
      </c>
      <c r="BS747" s="122">
        <v>1.0882404E-5</v>
      </c>
      <c r="BT747" s="122">
        <v>2.9367072999999998E-9</v>
      </c>
      <c r="BU747" s="122">
        <v>1.6660549000000002E-5</v>
      </c>
      <c r="BV747" s="122">
        <v>3.7362459E-6</v>
      </c>
      <c r="BW747" s="122">
        <v>1.9975454999999998E-6</v>
      </c>
      <c r="BX747" s="122">
        <v>1.4484525E-6</v>
      </c>
      <c r="BY747" s="122">
        <v>8.4111802000000002E-8</v>
      </c>
      <c r="BZ747" s="122">
        <v>2.6855873000000002E-8</v>
      </c>
      <c r="CA747" s="122">
        <v>2.7397094999999999E-5</v>
      </c>
      <c r="CB747" s="111">
        <v>3.8398153999999999E-4</v>
      </c>
      <c r="CC747" s="122">
        <v>9.0562375000000007E-6</v>
      </c>
      <c r="CD747" s="122">
        <v>3.0735214E-10</v>
      </c>
      <c r="CE747" s="154"/>
      <c r="CF747" s="173"/>
      <c r="CG747" s="42" t="s">
        <v>10817</v>
      </c>
      <c r="CH747" s="42"/>
      <c r="CI747" s="42"/>
      <c r="CK747" s="42"/>
      <c r="CL747" s="41"/>
      <c r="CM747" s="41"/>
      <c r="CN747" s="41"/>
      <c r="CO747" s="41"/>
      <c r="CP747" s="41"/>
      <c r="CQ747" s="41"/>
      <c r="CR747" s="41"/>
      <c r="CS747" s="41"/>
      <c r="CT747" s="41"/>
      <c r="CU747" s="41"/>
      <c r="CV747" s="41"/>
      <c r="CW747" s="41"/>
    </row>
    <row r="748" spans="1:101" ht="14.5" customHeight="1">
      <c r="A748" s="41" t="s">
        <v>10901</v>
      </c>
      <c r="B748" s="119" t="s">
        <v>10796</v>
      </c>
      <c r="C748" s="120" t="str">
        <f t="shared" si="310"/>
        <v>A.100.32.105</v>
      </c>
      <c r="D748" s="135" t="s">
        <v>720</v>
      </c>
      <c r="E748" s="119" t="s">
        <v>6570</v>
      </c>
      <c r="F748" s="118" t="str">
        <f t="shared" si="311"/>
        <v>G-MgAl9Zn2</v>
      </c>
      <c r="G748" s="118">
        <f t="shared" si="312"/>
        <v>3.70418913588371</v>
      </c>
      <c r="H748" s="118">
        <f t="shared" si="313"/>
        <v>0.14054307770000002</v>
      </c>
      <c r="I748" s="118">
        <f t="shared" si="314"/>
        <v>0.24510415499999999</v>
      </c>
      <c r="J748" s="326">
        <f t="shared" si="315"/>
        <v>0.25253110318370997</v>
      </c>
      <c r="K748" s="118">
        <v>3.0660107999999999</v>
      </c>
      <c r="L748" s="118">
        <v>9.9232880999999995E-2</v>
      </c>
      <c r="M748" s="118">
        <v>0.13410827</v>
      </c>
      <c r="N748" s="118">
        <v>0.11507307</v>
      </c>
      <c r="O748" s="118">
        <v>1.8391547000000001E-2</v>
      </c>
      <c r="P748" s="118">
        <v>2.9951805999999998E-3</v>
      </c>
      <c r="Q748" s="118">
        <v>4.0832801000000004E-3</v>
      </c>
      <c r="R748" s="118">
        <v>1.1763004000000001E-2</v>
      </c>
      <c r="S748" s="118">
        <v>0.20990239999999999</v>
      </c>
      <c r="T748" s="118">
        <v>9.0274357000000001E-4</v>
      </c>
      <c r="U748" s="118">
        <v>4.1635383999999998E-2</v>
      </c>
      <c r="V748" s="330">
        <v>9.0460328000000002E-5</v>
      </c>
      <c r="W748" s="330">
        <v>1.1528571E-7</v>
      </c>
      <c r="X748" s="118">
        <v>0</v>
      </c>
      <c r="Y748" s="41"/>
      <c r="Z748" s="327">
        <f t="shared" si="316"/>
        <v>23.052712781954884</v>
      </c>
      <c r="AA748" s="41"/>
      <c r="AB748" s="111">
        <v>326.83355999999998</v>
      </c>
      <c r="AC748" s="111">
        <v>319.07202000000001</v>
      </c>
      <c r="AD748" s="111">
        <v>5.6444761000000003</v>
      </c>
      <c r="AE748" s="111">
        <v>0</v>
      </c>
      <c r="AF748" s="111">
        <v>0.16503298999999999</v>
      </c>
      <c r="AG748" s="111">
        <v>0.72781183000000005</v>
      </c>
      <c r="AH748" s="111">
        <v>1.2242199</v>
      </c>
      <c r="AI748" s="41"/>
      <c r="AJ748" s="114">
        <v>0.45572989000000003</v>
      </c>
      <c r="AK748" s="114">
        <v>0.41940993999999998</v>
      </c>
      <c r="AL748" s="114">
        <v>1.9383570999999999E-2</v>
      </c>
      <c r="AM748" s="114">
        <v>1.6936382E-2</v>
      </c>
      <c r="AN748" s="113">
        <f t="shared" si="317"/>
        <v>2.5144480347933797E-5</v>
      </c>
      <c r="AO748" s="112">
        <f t="shared" si="318"/>
        <v>7.1684803498196122E-8</v>
      </c>
      <c r="AP748" s="112">
        <f t="shared" si="319"/>
        <v>2.3720422999999999</v>
      </c>
      <c r="AQ748" s="328">
        <v>2.1714998999999999E-5</v>
      </c>
      <c r="AR748" s="328">
        <v>6.5531346999999994E-8</v>
      </c>
      <c r="AS748" s="328">
        <v>1.7898905E-12</v>
      </c>
      <c r="AT748" s="328">
        <v>1.4284186999999999E-9</v>
      </c>
      <c r="AU748" s="328">
        <v>2.1190105000000001E-10</v>
      </c>
      <c r="AV748" s="328">
        <v>1.7110895E-8</v>
      </c>
      <c r="AW748" s="328">
        <v>3.3404926999999998E-6</v>
      </c>
      <c r="AX748" s="328">
        <v>2.4751688999999999E-9</v>
      </c>
      <c r="AY748" s="328">
        <v>3.5162529999999999E-9</v>
      </c>
      <c r="AZ748" s="328">
        <v>2.1642351000000001E-12</v>
      </c>
      <c r="BA748" s="328">
        <v>1.3501354E-14</v>
      </c>
      <c r="BB748" s="328">
        <v>4.3447607999999998E-11</v>
      </c>
      <c r="BC748" s="328">
        <v>6.8917822000000004E-13</v>
      </c>
      <c r="BD748" s="328">
        <v>4.7046208000000003E-13</v>
      </c>
      <c r="BE748" s="328">
        <v>2.5707983999999999E-8</v>
      </c>
      <c r="BF748" s="328">
        <v>4.4527214000000001E-8</v>
      </c>
      <c r="BG748" s="328">
        <v>1.1344613E-10</v>
      </c>
      <c r="BH748" s="329">
        <v>0.1548659</v>
      </c>
      <c r="BI748" s="329">
        <v>2.2171764</v>
      </c>
      <c r="BJ748" s="328">
        <v>2.2351837999999999E-12</v>
      </c>
      <c r="BK748" s="328">
        <v>1.3592334E-14</v>
      </c>
      <c r="BL748" s="328">
        <v>6.0813108999999999E-19</v>
      </c>
      <c r="BM748" s="41"/>
      <c r="BN748" s="111">
        <v>1.1686963E-3</v>
      </c>
      <c r="BO748" s="122">
        <v>2.9723993999999999E-5</v>
      </c>
      <c r="BP748" s="111">
        <v>6.4277080000000003E-4</v>
      </c>
      <c r="BQ748" s="122">
        <v>1.3848406999999999E-6</v>
      </c>
      <c r="BR748" s="122">
        <v>3.2962922000000003E-5</v>
      </c>
      <c r="BS748" s="122">
        <v>1.0751882E-5</v>
      </c>
      <c r="BT748" s="122">
        <v>3.0805464000000002E-9</v>
      </c>
      <c r="BU748" s="122">
        <v>1.6457398000000001E-5</v>
      </c>
      <c r="BV748" s="122">
        <v>4.0193215000000003E-6</v>
      </c>
      <c r="BW748" s="122">
        <v>2.7019302000000002E-6</v>
      </c>
      <c r="BX748" s="122">
        <v>1.4608102E-6</v>
      </c>
      <c r="BY748" s="122">
        <v>8.2131995000000006E-8</v>
      </c>
      <c r="BZ748" s="122">
        <v>2.9465704999999999E-8</v>
      </c>
      <c r="CA748" s="122">
        <v>2.7020925999999999E-5</v>
      </c>
      <c r="CB748" s="111">
        <v>3.7567261000000002E-4</v>
      </c>
      <c r="CC748" s="122">
        <v>2.3653847999999998E-5</v>
      </c>
      <c r="CD748" s="122">
        <v>3.2087692000000001E-10</v>
      </c>
      <c r="CE748" s="154"/>
      <c r="CF748" s="173"/>
      <c r="CG748" s="42" t="s">
        <v>10817</v>
      </c>
      <c r="CH748" s="42"/>
      <c r="CI748" s="42"/>
      <c r="CK748" s="42"/>
      <c r="CL748" s="41"/>
      <c r="CM748" s="41"/>
      <c r="CN748" s="41"/>
      <c r="CO748" s="41"/>
      <c r="CP748" s="41"/>
      <c r="CQ748" s="41"/>
      <c r="CR748" s="41"/>
      <c r="CS748" s="41"/>
      <c r="CT748" s="41"/>
      <c r="CU748" s="41"/>
      <c r="CV748" s="41"/>
      <c r="CW748" s="41"/>
    </row>
    <row r="749" spans="1:101" ht="14.5" customHeight="1">
      <c r="A749" s="41" t="s">
        <v>10898</v>
      </c>
      <c r="B749" s="119" t="s">
        <v>10796</v>
      </c>
      <c r="C749" s="120" t="str">
        <f t="shared" si="310"/>
        <v>A.100.32.106</v>
      </c>
      <c r="D749" s="135" t="s">
        <v>720</v>
      </c>
      <c r="E749" s="119" t="s">
        <v>6570</v>
      </c>
      <c r="F749" s="118" t="str">
        <f t="shared" si="311"/>
        <v>GD-MgAl9Zn1</v>
      </c>
      <c r="G749" s="118">
        <f t="shared" si="312"/>
        <v>3.7233531862024098</v>
      </c>
      <c r="H749" s="118">
        <f t="shared" si="313"/>
        <v>0.13932422480000001</v>
      </c>
      <c r="I749" s="118">
        <f t="shared" si="314"/>
        <v>0.245678123</v>
      </c>
      <c r="J749" s="326">
        <f t="shared" si="315"/>
        <v>0.23571093840241</v>
      </c>
      <c r="K749" s="118">
        <v>3.1026398999999998</v>
      </c>
      <c r="L749" s="118">
        <v>9.9309928000000006E-2</v>
      </c>
      <c r="M749" s="118">
        <v>0.13446162</v>
      </c>
      <c r="N749" s="118">
        <v>0.11542798999999999</v>
      </c>
      <c r="O749" s="118">
        <v>1.7918144E-2</v>
      </c>
      <c r="P749" s="118">
        <v>2.8623900999999998E-3</v>
      </c>
      <c r="Q749" s="118">
        <v>3.1157007000000001E-3</v>
      </c>
      <c r="R749" s="118">
        <v>1.1906575000000001E-2</v>
      </c>
      <c r="S749" s="118">
        <v>0.1937382</v>
      </c>
      <c r="T749" s="118">
        <v>7.6972515999999998E-4</v>
      </c>
      <c r="U749" s="118">
        <v>4.1111244999999998E-2</v>
      </c>
      <c r="V749" s="330">
        <v>9.1654668999999997E-5</v>
      </c>
      <c r="W749" s="330">
        <v>1.1357341E-7</v>
      </c>
      <c r="X749" s="118">
        <v>0</v>
      </c>
      <c r="Y749" s="41"/>
      <c r="Z749" s="327">
        <f t="shared" si="316"/>
        <v>23.328119548872177</v>
      </c>
      <c r="AA749" s="41"/>
      <c r="AB749" s="111">
        <v>330.65433000000002</v>
      </c>
      <c r="AC749" s="111">
        <v>323.02479</v>
      </c>
      <c r="AD749" s="111">
        <v>5.5734159999999999</v>
      </c>
      <c r="AE749" s="111">
        <v>0</v>
      </c>
      <c r="AF749" s="111">
        <v>0.16718615000000001</v>
      </c>
      <c r="AG749" s="111">
        <v>0.72804886999999996</v>
      </c>
      <c r="AH749" s="111">
        <v>1.1608909999999999</v>
      </c>
      <c r="AI749" s="41"/>
      <c r="AJ749" s="114">
        <v>0.46017363</v>
      </c>
      <c r="AK749" s="114">
        <v>0.42342591000000002</v>
      </c>
      <c r="AL749" s="114">
        <v>1.9592713000000001E-2</v>
      </c>
      <c r="AM749" s="114">
        <v>1.7155008999999999E-2</v>
      </c>
      <c r="AN749" s="113">
        <f t="shared" si="317"/>
        <v>2.5385247011515502E-5</v>
      </c>
      <c r="AO749" s="112">
        <f t="shared" si="318"/>
        <v>7.2458259133574077E-8</v>
      </c>
      <c r="AP749" s="112">
        <f t="shared" si="319"/>
        <v>2.4026622399999997</v>
      </c>
      <c r="AQ749" s="328">
        <v>2.1974751000000001E-5</v>
      </c>
      <c r="AR749" s="328">
        <v>6.6315237999999998E-8</v>
      </c>
      <c r="AS749" s="328">
        <v>1.8113007E-12</v>
      </c>
      <c r="AT749" s="328">
        <v>1.4392355000000001E-9</v>
      </c>
      <c r="AU749" s="328">
        <v>1.9613003E-10</v>
      </c>
      <c r="AV749" s="328">
        <v>1.7163673999999999E-8</v>
      </c>
      <c r="AW749" s="328">
        <v>3.3450597999999998E-6</v>
      </c>
      <c r="AX749" s="328">
        <v>2.4832955000000001E-9</v>
      </c>
      <c r="AY749" s="328">
        <v>3.5217085000000002E-9</v>
      </c>
      <c r="AZ749" s="328">
        <v>2.1298589999999998E-12</v>
      </c>
      <c r="BA749" s="328">
        <v>1.1847652999999999E-14</v>
      </c>
      <c r="BB749" s="328">
        <v>1.8410409999999998E-11</v>
      </c>
      <c r="BC749" s="328">
        <v>4.1203574000000001E-13</v>
      </c>
      <c r="BD749" s="328">
        <v>3.0542943000000001E-13</v>
      </c>
      <c r="BE749" s="328">
        <v>2.5230267000000001E-8</v>
      </c>
      <c r="BF749" s="328">
        <v>2.1404703E-8</v>
      </c>
      <c r="BG749" s="328">
        <v>1.1492286E-10</v>
      </c>
      <c r="BH749" s="329">
        <v>0.15660004</v>
      </c>
      <c r="BI749" s="329">
        <v>2.2460621999999999</v>
      </c>
      <c r="BJ749" s="328">
        <v>2.2019854999999998E-12</v>
      </c>
      <c r="BK749" s="328">
        <v>1.3390451999999999E-14</v>
      </c>
      <c r="BL749" s="328">
        <v>5.9909874999999999E-19</v>
      </c>
      <c r="BM749" s="41"/>
      <c r="BN749" s="111">
        <v>1.1652594E-3</v>
      </c>
      <c r="BO749" s="122">
        <v>2.9776565999999999E-5</v>
      </c>
      <c r="BP749" s="111">
        <v>6.5044986000000003E-4</v>
      </c>
      <c r="BQ749" s="122">
        <v>1.4017545999999999E-6</v>
      </c>
      <c r="BR749" s="122">
        <v>3.255661E-5</v>
      </c>
      <c r="BS749" s="122">
        <v>1.0779337999999999E-5</v>
      </c>
      <c r="BT749" s="122">
        <v>2.9058147000000002E-9</v>
      </c>
      <c r="BU749" s="122">
        <v>1.6502114000000001E-5</v>
      </c>
      <c r="BV749" s="122">
        <v>3.8411259999999998E-6</v>
      </c>
      <c r="BW749" s="122">
        <v>2.0616772999999999E-6</v>
      </c>
      <c r="BX749" s="122">
        <v>1.4279988E-6</v>
      </c>
      <c r="BY749" s="122">
        <v>8.3208090999999999E-8</v>
      </c>
      <c r="BZ749" s="122">
        <v>2.6494839000000002E-8</v>
      </c>
      <c r="CA749" s="122">
        <v>2.7140059999999998E-5</v>
      </c>
      <c r="CB749" s="111">
        <v>3.8013050999999998E-4</v>
      </c>
      <c r="CC749" s="122">
        <v>9.0788446000000002E-6</v>
      </c>
      <c r="CD749" s="122">
        <v>3.1611106000000002E-10</v>
      </c>
      <c r="CE749" s="154"/>
      <c r="CF749" s="173"/>
      <c r="CG749" s="42" t="s">
        <v>10817</v>
      </c>
      <c r="CH749" s="42"/>
      <c r="CI749" s="42"/>
      <c r="CK749" s="42"/>
      <c r="CL749" s="41"/>
      <c r="CM749" s="41"/>
      <c r="CN749" s="41"/>
      <c r="CO749" s="41"/>
      <c r="CP749" s="41"/>
      <c r="CQ749" s="41"/>
      <c r="CR749" s="41"/>
      <c r="CS749" s="41"/>
      <c r="CT749" s="41"/>
      <c r="CU749" s="41"/>
      <c r="CV749" s="41"/>
      <c r="CW749" s="41"/>
    </row>
    <row r="750" spans="1:101" ht="14.5" customHeight="1">
      <c r="A750" s="41" t="s">
        <v>10895</v>
      </c>
      <c r="B750" s="119" t="s">
        <v>10796</v>
      </c>
      <c r="C750" s="120" t="str">
        <f t="shared" si="310"/>
        <v>A.100.32.107</v>
      </c>
      <c r="D750" s="135" t="s">
        <v>720</v>
      </c>
      <c r="E750" s="119" t="s">
        <v>6570</v>
      </c>
      <c r="F750" s="118" t="str">
        <f t="shared" si="311"/>
        <v>MgAl3Zn</v>
      </c>
      <c r="G750" s="118">
        <f t="shared" si="312"/>
        <v>3.8155579621775102</v>
      </c>
      <c r="H750" s="118">
        <f t="shared" si="313"/>
        <v>0.14439704519999999</v>
      </c>
      <c r="I750" s="118">
        <f t="shared" si="314"/>
        <v>0.24373541499999998</v>
      </c>
      <c r="J750" s="326">
        <f t="shared" si="315"/>
        <v>0.19298430197751001</v>
      </c>
      <c r="K750" s="118">
        <v>3.2344412</v>
      </c>
      <c r="L750" s="118">
        <v>9.1435459999999996E-2</v>
      </c>
      <c r="M750" s="118">
        <v>0.13980946</v>
      </c>
      <c r="N750" s="118">
        <v>0.12006094</v>
      </c>
      <c r="O750" s="118">
        <v>1.8836789999999999E-2</v>
      </c>
      <c r="P750" s="118">
        <v>2.5760840000000002E-3</v>
      </c>
      <c r="Q750" s="118">
        <v>2.9232312000000002E-3</v>
      </c>
      <c r="R750" s="118">
        <v>1.2490495000000001E-2</v>
      </c>
      <c r="S750" s="118">
        <v>0.15841266000000001</v>
      </c>
      <c r="T750" s="118">
        <v>5.3697206000000001E-4</v>
      </c>
      <c r="U750" s="118">
        <v>3.3938764000000003E-2</v>
      </c>
      <c r="V750" s="330">
        <v>9.5805507000000002E-5</v>
      </c>
      <c r="W750" s="330">
        <v>1.0041050999999999E-7</v>
      </c>
      <c r="X750" s="118">
        <v>0</v>
      </c>
      <c r="Y750" s="41"/>
      <c r="Z750" s="327">
        <f t="shared" si="316"/>
        <v>24.319106766917294</v>
      </c>
      <c r="AA750" s="41"/>
      <c r="AB750" s="111">
        <v>343.31400000000002</v>
      </c>
      <c r="AC750" s="111">
        <v>337.43491999999998</v>
      </c>
      <c r="AD750" s="111">
        <v>4.6011644</v>
      </c>
      <c r="AE750" s="111">
        <v>0</v>
      </c>
      <c r="AF750" s="111">
        <v>6.7038155000000002E-2</v>
      </c>
      <c r="AG750" s="111">
        <v>0.26935431999999998</v>
      </c>
      <c r="AH750" s="111">
        <v>0.94152205</v>
      </c>
      <c r="AI750" s="41"/>
      <c r="AJ750" s="114">
        <v>0.47624706</v>
      </c>
      <c r="AK750" s="114">
        <v>0.43784761</v>
      </c>
      <c r="AL750" s="114">
        <v>2.0359084999999999E-2</v>
      </c>
      <c r="AM750" s="114">
        <v>1.804037E-2</v>
      </c>
      <c r="AN750" s="113">
        <f t="shared" si="317"/>
        <v>2.6249856433030304E-5</v>
      </c>
      <c r="AO750" s="112">
        <f t="shared" si="318"/>
        <v>7.529247288856668E-8</v>
      </c>
      <c r="AP750" s="112">
        <f t="shared" si="319"/>
        <v>2.5266623900000003</v>
      </c>
      <c r="AQ750" s="328">
        <v>2.2913364000000001E-5</v>
      </c>
      <c r="AR750" s="328">
        <v>6.9147964999999997E-8</v>
      </c>
      <c r="AS750" s="328">
        <v>1.8886642000000002E-12</v>
      </c>
      <c r="AT750" s="328">
        <v>1.5250436000000001E-9</v>
      </c>
      <c r="AU750" s="328">
        <v>2.1127665000000001E-10</v>
      </c>
      <c r="AV750" s="328">
        <v>1.7852581E-8</v>
      </c>
      <c r="AW750" s="328">
        <v>3.2647919999999998E-6</v>
      </c>
      <c r="AX750" s="328">
        <v>2.5839053999999998E-9</v>
      </c>
      <c r="AY750" s="328">
        <v>3.4117914999999999E-9</v>
      </c>
      <c r="AZ750" s="328">
        <v>2.2657731000000001E-12</v>
      </c>
      <c r="BA750" s="328">
        <v>1.2836918E-14</v>
      </c>
      <c r="BB750" s="328">
        <v>2.4167905000000001E-11</v>
      </c>
      <c r="BC750" s="328">
        <v>4.8911506E-13</v>
      </c>
      <c r="BD750" s="328">
        <v>3.4134523000000002E-13</v>
      </c>
      <c r="BE750" s="328">
        <v>2.5028074000000001E-8</v>
      </c>
      <c r="BF750" s="328">
        <v>2.7081511E-8</v>
      </c>
      <c r="BG750" s="328">
        <v>1.1963351E-10</v>
      </c>
      <c r="BH750" s="329">
        <v>0.16451619000000001</v>
      </c>
      <c r="BI750" s="329">
        <v>2.3621462000000002</v>
      </c>
      <c r="BJ750" s="328">
        <v>1.9467803000000001E-12</v>
      </c>
      <c r="BK750" s="328">
        <v>1.1838529E-14</v>
      </c>
      <c r="BL750" s="328">
        <v>5.2966454999999997E-19</v>
      </c>
      <c r="BM750" s="41"/>
      <c r="BN750" s="111">
        <v>1.2126820000000001E-3</v>
      </c>
      <c r="BO750" s="122">
        <v>2.9236491999999998E-5</v>
      </c>
      <c r="BP750" s="111">
        <v>6.7808123000000003E-4</v>
      </c>
      <c r="BQ750" s="122">
        <v>1.4705668E-6</v>
      </c>
      <c r="BR750" s="122">
        <v>3.2618773E-5</v>
      </c>
      <c r="BS750" s="122">
        <v>1.1206057E-5</v>
      </c>
      <c r="BT750" s="122">
        <v>3.0873177000000001E-9</v>
      </c>
      <c r="BU750" s="122">
        <v>1.7157529999999998E-5</v>
      </c>
      <c r="BV750" s="122">
        <v>3.4569233000000001E-6</v>
      </c>
      <c r="BW750" s="122">
        <v>1.9343191000000001E-6</v>
      </c>
      <c r="BX750" s="122">
        <v>1.5220631E-6</v>
      </c>
      <c r="BY750" s="122">
        <v>8.6765024000000004E-8</v>
      </c>
      <c r="BZ750" s="122">
        <v>2.8707129000000002E-8</v>
      </c>
      <c r="CA750" s="122">
        <v>2.8194153999999999E-5</v>
      </c>
      <c r="CB750" s="111">
        <v>3.9533838000000001E-4</v>
      </c>
      <c r="CC750" s="122">
        <v>1.2346711E-5</v>
      </c>
      <c r="CD750" s="122">
        <v>2.7947449000000001E-10</v>
      </c>
      <c r="CE750" s="154"/>
      <c r="CF750" s="173"/>
      <c r="CG750" s="42" t="s">
        <v>10817</v>
      </c>
      <c r="CH750" s="42"/>
      <c r="CI750" s="42"/>
      <c r="CK750" s="42"/>
      <c r="CL750" s="41"/>
      <c r="CM750" s="41"/>
      <c r="CN750" s="41"/>
      <c r="CO750" s="41"/>
      <c r="CP750" s="41"/>
      <c r="CQ750" s="41"/>
      <c r="CR750" s="41"/>
      <c r="CS750" s="41"/>
      <c r="CT750" s="41"/>
      <c r="CU750" s="41"/>
      <c r="CV750" s="41"/>
      <c r="CW750" s="41"/>
    </row>
    <row r="751" spans="1:101" ht="14.5" customHeight="1">
      <c r="A751" s="41" t="s">
        <v>10892</v>
      </c>
      <c r="B751" s="119" t="s">
        <v>10796</v>
      </c>
      <c r="C751" s="120" t="str">
        <f t="shared" si="310"/>
        <v>A.100.32.108</v>
      </c>
      <c r="D751" s="135" t="s">
        <v>720</v>
      </c>
      <c r="E751" s="119" t="s">
        <v>6570</v>
      </c>
      <c r="F751" s="118" t="str">
        <f t="shared" si="311"/>
        <v>MgZn6Zr</v>
      </c>
      <c r="G751" s="118">
        <f t="shared" si="312"/>
        <v>3.8014598524192498</v>
      </c>
      <c r="H751" s="118">
        <f t="shared" si="313"/>
        <v>0.15116743469999999</v>
      </c>
      <c r="I751" s="118">
        <f t="shared" si="314"/>
        <v>0.240922307</v>
      </c>
      <c r="J751" s="326">
        <f t="shared" si="315"/>
        <v>0.22763171071924995</v>
      </c>
      <c r="K751" s="118">
        <v>3.1817384</v>
      </c>
      <c r="L751" s="118">
        <v>8.7133282000000006E-2</v>
      </c>
      <c r="M751" s="118">
        <v>0.14147597000000001</v>
      </c>
      <c r="N751" s="118">
        <v>0.12135112000000001</v>
      </c>
      <c r="O751" s="118">
        <v>2.0905205999999999E-2</v>
      </c>
      <c r="P751" s="118">
        <v>2.8457595E-3</v>
      </c>
      <c r="Q751" s="118">
        <v>6.0653492000000003E-3</v>
      </c>
      <c r="R751" s="118">
        <v>1.2313055E-2</v>
      </c>
      <c r="S751" s="118">
        <v>0.19467114999999999</v>
      </c>
      <c r="T751" s="118">
        <v>8.6610443000000004E-4</v>
      </c>
      <c r="U751" s="118">
        <v>3.2000341000000002E-2</v>
      </c>
      <c r="V751" s="330">
        <v>9.4015606000000005E-5</v>
      </c>
      <c r="W751" s="330">
        <v>9.968325E-8</v>
      </c>
      <c r="X751" s="118">
        <v>0</v>
      </c>
      <c r="Y751" s="41"/>
      <c r="Z751" s="327">
        <f t="shared" si="316"/>
        <v>23.922845112781953</v>
      </c>
      <c r="AA751" s="41"/>
      <c r="AB751" s="111">
        <v>337.25981000000002</v>
      </c>
      <c r="AC751" s="111">
        <v>331.83726000000001</v>
      </c>
      <c r="AD751" s="111">
        <v>4.3384410000000004</v>
      </c>
      <c r="AE751" s="111">
        <v>0</v>
      </c>
      <c r="AF751" s="122">
        <v>6.3049949999999998E-5</v>
      </c>
      <c r="AG751" s="111">
        <v>3.9267139999999999E-2</v>
      </c>
      <c r="AH751" s="111">
        <v>1.0447739</v>
      </c>
      <c r="AI751" s="41"/>
      <c r="AJ751" s="114">
        <v>0.46993413000000001</v>
      </c>
      <c r="AK751" s="114">
        <v>0.43209424000000002</v>
      </c>
      <c r="AL751" s="114">
        <v>2.0066308000000001E-2</v>
      </c>
      <c r="AM751" s="114">
        <v>1.7773588E-2</v>
      </c>
      <c r="AN751" s="113">
        <f t="shared" si="317"/>
        <v>2.5904929855000101E-5</v>
      </c>
      <c r="AO751" s="112">
        <f t="shared" si="318"/>
        <v>7.420971727539882E-8</v>
      </c>
      <c r="AP751" s="112">
        <f t="shared" si="319"/>
        <v>2.4892981499999998</v>
      </c>
      <c r="AQ751" s="328">
        <v>2.2541629E-5</v>
      </c>
      <c r="AR751" s="328">
        <v>6.8026193000000002E-8</v>
      </c>
      <c r="AS751" s="328">
        <v>1.8580225E-12</v>
      </c>
      <c r="AT751" s="328">
        <v>1.5338436000000001E-9</v>
      </c>
      <c r="AU751" s="328">
        <v>2.7189372000000001E-10</v>
      </c>
      <c r="AV751" s="328">
        <v>1.8044417E-8</v>
      </c>
      <c r="AW751" s="328">
        <v>3.2096014000000001E-6</v>
      </c>
      <c r="AX751" s="328">
        <v>2.6104755000000001E-9</v>
      </c>
      <c r="AY751" s="328">
        <v>3.3383114999999999E-9</v>
      </c>
      <c r="AZ751" s="328">
        <v>2.4510640000000001E-12</v>
      </c>
      <c r="BA751" s="328">
        <v>1.8874628999999999E-14</v>
      </c>
      <c r="BB751" s="328">
        <v>1.1082005E-10</v>
      </c>
      <c r="BC751" s="328">
        <v>1.4549820999999999E-12</v>
      </c>
      <c r="BD751" s="328">
        <v>9.1165886E-13</v>
      </c>
      <c r="BE751" s="328">
        <v>2.6549938E-8</v>
      </c>
      <c r="BF751" s="328">
        <v>1.0729743E-7</v>
      </c>
      <c r="BG751" s="328">
        <v>1.1721087E-10</v>
      </c>
      <c r="BH751" s="329">
        <v>0.16287765000000001</v>
      </c>
      <c r="BI751" s="329">
        <v>2.3264204999999998</v>
      </c>
      <c r="BJ751" s="328">
        <v>1.9326800999999999E-12</v>
      </c>
      <c r="BK751" s="328">
        <v>1.1752783999999999E-14</v>
      </c>
      <c r="BL751" s="328">
        <v>5.2582826999999997E-19</v>
      </c>
      <c r="BM751" s="41"/>
      <c r="BN751" s="111">
        <v>1.2492506999999999E-3</v>
      </c>
      <c r="BO751" s="122">
        <v>2.8796439000000001E-5</v>
      </c>
      <c r="BP751" s="111">
        <v>6.6703241000000001E-4</v>
      </c>
      <c r="BQ751" s="122">
        <v>1.4496761E-6</v>
      </c>
      <c r="BR751" s="122">
        <v>3.4025410999999998E-5</v>
      </c>
      <c r="BS751" s="122">
        <v>1.1342689000000001E-5</v>
      </c>
      <c r="BT751" s="122">
        <v>3.7473770999999998E-9</v>
      </c>
      <c r="BU751" s="122">
        <v>1.7358830999999999E-5</v>
      </c>
      <c r="BV751" s="122">
        <v>3.8188089000000003E-6</v>
      </c>
      <c r="BW751" s="122">
        <v>4.0134769000000003E-6</v>
      </c>
      <c r="BX751" s="122">
        <v>1.6809279000000001E-6</v>
      </c>
      <c r="BY751" s="122">
        <v>8.5061330000000002E-8</v>
      </c>
      <c r="BZ751" s="122">
        <v>3.9790270999999998E-8</v>
      </c>
      <c r="CA751" s="122">
        <v>2.835754E-5</v>
      </c>
      <c r="CB751" s="111">
        <v>3.8849417E-4</v>
      </c>
      <c r="CC751" s="122">
        <v>6.2751491999999995E-5</v>
      </c>
      <c r="CD751" s="122">
        <v>2.774503E-10</v>
      </c>
      <c r="CE751" s="154"/>
      <c r="CF751" s="173"/>
      <c r="CG751" s="42" t="s">
        <v>10817</v>
      </c>
      <c r="CH751" s="42"/>
      <c r="CI751" s="42"/>
      <c r="CK751" s="42"/>
      <c r="CL751" s="41"/>
      <c r="CM751" s="41"/>
      <c r="CN751" s="41"/>
      <c r="CO751" s="41"/>
      <c r="CP751" s="41"/>
      <c r="CQ751" s="41"/>
      <c r="CR751" s="41"/>
      <c r="CS751" s="41"/>
      <c r="CT751" s="41"/>
      <c r="CU751" s="41"/>
      <c r="CV751" s="41"/>
      <c r="CW751" s="41"/>
    </row>
    <row r="752" spans="1:101" ht="14.5" customHeight="1">
      <c r="A752" s="41" t="s">
        <v>10889</v>
      </c>
      <c r="B752" s="119" t="s">
        <v>10796</v>
      </c>
      <c r="C752" s="120" t="str">
        <f t="shared" si="310"/>
        <v>A.100.32.109</v>
      </c>
      <c r="D752" s="135" t="s">
        <v>720</v>
      </c>
      <c r="E752" s="119" t="s">
        <v>6570</v>
      </c>
      <c r="F752" s="118" t="str">
        <f t="shared" si="311"/>
        <v>MgMn1.5</v>
      </c>
      <c r="G752" s="118">
        <f t="shared" si="312"/>
        <v>3.8452746190690599</v>
      </c>
      <c r="H752" s="118">
        <f t="shared" si="313"/>
        <v>0.1444244009</v>
      </c>
      <c r="I752" s="118">
        <f t="shared" si="314"/>
        <v>0.24254641700000001</v>
      </c>
      <c r="J752" s="326">
        <f t="shared" si="315"/>
        <v>0.16201880116906001</v>
      </c>
      <c r="K752" s="118">
        <v>3.2962850000000001</v>
      </c>
      <c r="L752" s="118">
        <v>8.8551989999999997E-2</v>
      </c>
      <c r="M752" s="118">
        <v>0.14118626000000001</v>
      </c>
      <c r="N752" s="118">
        <v>0.12120707999999999</v>
      </c>
      <c r="O752" s="118">
        <v>1.8647200999999999E-2</v>
      </c>
      <c r="P752" s="118">
        <v>2.6053428999999999E-3</v>
      </c>
      <c r="Q752" s="118">
        <v>1.964777E-3</v>
      </c>
      <c r="R752" s="118">
        <v>1.2808167000000001E-2</v>
      </c>
      <c r="S752" s="118">
        <v>0.13075745</v>
      </c>
      <c r="T752" s="118">
        <v>2.9916392999999999E-4</v>
      </c>
      <c r="U752" s="118">
        <v>3.0864365000000001E-2</v>
      </c>
      <c r="V752" s="330">
        <v>9.7731071000000004E-5</v>
      </c>
      <c r="W752" s="330">
        <v>9.1168060000000005E-8</v>
      </c>
      <c r="X752" s="118">
        <v>0</v>
      </c>
      <c r="Y752" s="41"/>
      <c r="Z752" s="327">
        <f t="shared" si="316"/>
        <v>24.784097744360903</v>
      </c>
      <c r="AA752" s="41"/>
      <c r="AB752" s="111">
        <v>349.33573000000001</v>
      </c>
      <c r="AC752" s="111">
        <v>344.23714000000001</v>
      </c>
      <c r="AD752" s="111">
        <v>4.1844313</v>
      </c>
      <c r="AE752" s="111">
        <v>0</v>
      </c>
      <c r="AF752" s="111">
        <v>0.10807488</v>
      </c>
      <c r="AG752" s="111">
        <v>3.9726450000000003E-2</v>
      </c>
      <c r="AH752" s="111">
        <v>0.76635792000000003</v>
      </c>
      <c r="AI752" s="41"/>
      <c r="AJ752" s="114">
        <v>0.48343248999999999</v>
      </c>
      <c r="AK752" s="114">
        <v>0.44425155</v>
      </c>
      <c r="AL752" s="114">
        <v>2.0707775000000001E-2</v>
      </c>
      <c r="AM752" s="114">
        <v>1.8473166999999999E-2</v>
      </c>
      <c r="AN752" s="113">
        <f t="shared" si="317"/>
        <v>2.6633785743365704E-5</v>
      </c>
      <c r="AO752" s="112">
        <f t="shared" si="318"/>
        <v>7.6582010512273907E-8</v>
      </c>
      <c r="AP752" s="112">
        <f t="shared" si="319"/>
        <v>2.5872783400000001</v>
      </c>
      <c r="AQ752" s="328">
        <v>2.3353687000000001E-5</v>
      </c>
      <c r="AR752" s="328">
        <v>7.0476855000000006E-8</v>
      </c>
      <c r="AS752" s="328">
        <v>1.9249570999999998E-12</v>
      </c>
      <c r="AT752" s="328">
        <v>1.5582849E-9</v>
      </c>
      <c r="AU752" s="328">
        <v>2.0240078E-10</v>
      </c>
      <c r="AV752" s="328">
        <v>1.8023011999999999E-8</v>
      </c>
      <c r="AW752" s="328">
        <v>3.2266239E-6</v>
      </c>
      <c r="AX752" s="328">
        <v>2.6095857000000002E-9</v>
      </c>
      <c r="AY752" s="328">
        <v>3.3641099999999999E-9</v>
      </c>
      <c r="AZ752" s="328">
        <v>2.2821057000000002E-12</v>
      </c>
      <c r="BA752" s="328">
        <v>1.1780901E-14</v>
      </c>
      <c r="BB752" s="328">
        <v>4.9436289999999998E-12</v>
      </c>
      <c r="BC752" s="328">
        <v>2.8280358999999999E-13</v>
      </c>
      <c r="BD752" s="328">
        <v>2.1210667E-13</v>
      </c>
      <c r="BE752" s="328">
        <v>2.4279507999999998E-8</v>
      </c>
      <c r="BF752" s="328">
        <v>9.4098700999999995E-9</v>
      </c>
      <c r="BG752" s="328">
        <v>1.2179167999999999E-10</v>
      </c>
      <c r="BH752" s="329">
        <v>0.16811203999999999</v>
      </c>
      <c r="BI752" s="329">
        <v>2.4191663000000001</v>
      </c>
      <c r="BJ752" s="328">
        <v>1.7675857000000001E-12</v>
      </c>
      <c r="BK752" s="328">
        <v>1.0748832E-14</v>
      </c>
      <c r="BL752" s="328">
        <v>4.8091071999999998E-19</v>
      </c>
      <c r="BM752" s="41"/>
      <c r="BN752" s="111">
        <v>1.2208954E-3</v>
      </c>
      <c r="BO752" s="122">
        <v>2.8958705000000001E-5</v>
      </c>
      <c r="BP752" s="111">
        <v>6.9104641000000005E-4</v>
      </c>
      <c r="BQ752" s="122">
        <v>1.5079753999999999E-6</v>
      </c>
      <c r="BR752" s="122">
        <v>3.2143432000000002E-5</v>
      </c>
      <c r="BS752" s="122">
        <v>1.1304365000000001E-5</v>
      </c>
      <c r="BT752" s="122">
        <v>3.164914E-9</v>
      </c>
      <c r="BU752" s="122">
        <v>1.7311150000000001E-5</v>
      </c>
      <c r="BV752" s="122">
        <v>3.4961868000000001E-6</v>
      </c>
      <c r="BW752" s="122">
        <v>1.3001043999999999E-6</v>
      </c>
      <c r="BX752" s="122">
        <v>1.5212949000000001E-6</v>
      </c>
      <c r="BY752" s="122">
        <v>8.8404120000000001E-8</v>
      </c>
      <c r="BZ752" s="122">
        <v>2.6853786999999998E-8</v>
      </c>
      <c r="CA752" s="122">
        <v>2.8504765999999999E-5</v>
      </c>
      <c r="CB752" s="111">
        <v>4.0257410999999999E-4</v>
      </c>
      <c r="CC752" s="122">
        <v>1.1081731000000001E-6</v>
      </c>
      <c r="CD752" s="122">
        <v>2.5374981000000001E-10</v>
      </c>
      <c r="CE752" s="154"/>
      <c r="CF752" s="173"/>
      <c r="CG752" s="42" t="s">
        <v>10817</v>
      </c>
      <c r="CH752" s="42"/>
      <c r="CI752" s="42"/>
      <c r="CK752" s="42"/>
      <c r="CL752" s="41"/>
      <c r="CM752" s="41"/>
      <c r="CN752" s="41"/>
      <c r="CO752" s="41"/>
      <c r="CP752" s="41"/>
      <c r="CQ752" s="41"/>
      <c r="CR752" s="41"/>
      <c r="CS752" s="41"/>
      <c r="CT752" s="41"/>
      <c r="CU752" s="41"/>
      <c r="CV752" s="41"/>
      <c r="CW752" s="41"/>
    </row>
    <row r="753" spans="1:101" ht="14.5" customHeight="1">
      <c r="A753" s="41" t="s">
        <v>10886</v>
      </c>
      <c r="B753" s="119" t="s">
        <v>10796</v>
      </c>
      <c r="C753" s="120" t="str">
        <f t="shared" si="310"/>
        <v>A.100.32.110</v>
      </c>
      <c r="D753" s="135" t="s">
        <v>720</v>
      </c>
      <c r="E753" s="119" t="s">
        <v>6570</v>
      </c>
      <c r="F753" s="118" t="str">
        <f t="shared" si="311"/>
        <v>MgAl6Zn</v>
      </c>
      <c r="G753" s="118">
        <f t="shared" si="312"/>
        <v>3.7593300837281198</v>
      </c>
      <c r="H753" s="118">
        <f t="shared" si="313"/>
        <v>0.14160790640000001</v>
      </c>
      <c r="I753" s="118">
        <f t="shared" si="314"/>
        <v>0.24479440499999999</v>
      </c>
      <c r="J753" s="326">
        <f t="shared" si="315"/>
        <v>0.22015057232811999</v>
      </c>
      <c r="K753" s="118">
        <v>3.1527772000000001</v>
      </c>
      <c r="L753" s="118">
        <v>9.6014447000000003E-2</v>
      </c>
      <c r="M753" s="118">
        <v>0.13664899</v>
      </c>
      <c r="N753" s="118">
        <v>0.11731676000000001</v>
      </c>
      <c r="O753" s="118">
        <v>1.8365593E-2</v>
      </c>
      <c r="P753" s="118">
        <v>2.7597711999999999E-3</v>
      </c>
      <c r="Q753" s="118">
        <v>3.1657821999999999E-3</v>
      </c>
      <c r="R753" s="118">
        <v>1.2130968000000001E-2</v>
      </c>
      <c r="S753" s="118">
        <v>0.18117733999999999</v>
      </c>
      <c r="T753" s="118">
        <v>6.9066660000000003E-4</v>
      </c>
      <c r="U753" s="118">
        <v>3.8189228999999998E-2</v>
      </c>
      <c r="V753" s="330">
        <v>9.3228403999999994E-5</v>
      </c>
      <c r="W753" s="330">
        <v>1.0832412E-7</v>
      </c>
      <c r="X753" s="118">
        <v>0</v>
      </c>
      <c r="Y753" s="41"/>
      <c r="Z753" s="327">
        <f t="shared" si="316"/>
        <v>23.705091729323307</v>
      </c>
      <c r="AA753" s="41"/>
      <c r="AB753" s="111">
        <v>335.43013000000002</v>
      </c>
      <c r="AC753" s="111">
        <v>328.51305000000002</v>
      </c>
      <c r="AD753" s="111">
        <v>5.1773293000000002</v>
      </c>
      <c r="AE753" s="111">
        <v>0</v>
      </c>
      <c r="AF753" s="111">
        <v>0.12479859</v>
      </c>
      <c r="AG753" s="111">
        <v>0.53689626999999995</v>
      </c>
      <c r="AH753" s="111">
        <v>1.0780514999999999</v>
      </c>
      <c r="AI753" s="41"/>
      <c r="AJ753" s="114">
        <v>0.4662925</v>
      </c>
      <c r="AK753" s="114">
        <v>0.42891238999999998</v>
      </c>
      <c r="AL753" s="114">
        <v>1.9884789999999999E-2</v>
      </c>
      <c r="AM753" s="114">
        <v>1.7495320000000002E-2</v>
      </c>
      <c r="AN753" s="113">
        <f t="shared" si="317"/>
        <v>2.5714171589101002E-5</v>
      </c>
      <c r="AO753" s="112">
        <f t="shared" si="318"/>
        <v>7.3538423206689399E-8</v>
      </c>
      <c r="AP753" s="112">
        <f t="shared" si="319"/>
        <v>2.4503249500000002</v>
      </c>
      <c r="AQ753" s="328">
        <v>2.2331943999999999E-5</v>
      </c>
      <c r="AR753" s="328">
        <v>6.7393249999999994E-8</v>
      </c>
      <c r="AS753" s="328">
        <v>1.8407416999999999E-12</v>
      </c>
      <c r="AT753" s="328">
        <v>1.4736124E-9</v>
      </c>
      <c r="AU753" s="328">
        <v>2.0457448999999999E-10</v>
      </c>
      <c r="AV753" s="328">
        <v>1.7444528E-8</v>
      </c>
      <c r="AW753" s="328">
        <v>3.3110086E-6</v>
      </c>
      <c r="AX753" s="328">
        <v>2.5242540999999999E-9</v>
      </c>
      <c r="AY753" s="328">
        <v>3.4751651999999998E-9</v>
      </c>
      <c r="AZ753" s="328">
        <v>2.1912053E-12</v>
      </c>
      <c r="BA753" s="328">
        <v>1.2482824E-14</v>
      </c>
      <c r="BB753" s="328">
        <v>2.4179570999999999E-11</v>
      </c>
      <c r="BC753" s="328">
        <v>4.8145846000000005E-13</v>
      </c>
      <c r="BD753" s="328">
        <v>3.4261528E-13</v>
      </c>
      <c r="BE753" s="328">
        <v>2.5211259E-8</v>
      </c>
      <c r="BF753" s="328">
        <v>2.6882914999999999E-8</v>
      </c>
      <c r="BG753" s="328">
        <v>1.1669306E-10</v>
      </c>
      <c r="BH753" s="329">
        <v>0.15967285000000001</v>
      </c>
      <c r="BI753" s="329">
        <v>2.2906521</v>
      </c>
      <c r="BJ753" s="328">
        <v>2.1002110000000002E-12</v>
      </c>
      <c r="BK753" s="328">
        <v>1.2771554E-14</v>
      </c>
      <c r="BL753" s="328">
        <v>5.7140877000000003E-19</v>
      </c>
      <c r="BM753" s="41"/>
      <c r="BN753" s="111">
        <v>1.1855330999999999E-3</v>
      </c>
      <c r="BO753" s="122">
        <v>2.9544682999999999E-5</v>
      </c>
      <c r="BP753" s="111">
        <v>6.6096085999999997E-4</v>
      </c>
      <c r="BQ753" s="122">
        <v>1.4281989999999999E-6</v>
      </c>
      <c r="BR753" s="122">
        <v>3.2637815999999998E-5</v>
      </c>
      <c r="BS753" s="122">
        <v>1.0954019000000001E-5</v>
      </c>
      <c r="BT753" s="122">
        <v>3.0043770000000002E-9</v>
      </c>
      <c r="BU753" s="122">
        <v>1.6770068999999999E-5</v>
      </c>
      <c r="BV753" s="122">
        <v>3.7034187000000001E-6</v>
      </c>
      <c r="BW753" s="122">
        <v>2.0948165E-6</v>
      </c>
      <c r="BX753" s="122">
        <v>1.4716868999999999E-6</v>
      </c>
      <c r="BY753" s="122">
        <v>8.4549805999999997E-8</v>
      </c>
      <c r="BZ753" s="122">
        <v>2.7817923E-8</v>
      </c>
      <c r="CA753" s="122">
        <v>2.7564562E-5</v>
      </c>
      <c r="CB753" s="111">
        <v>3.8588487000000001E-4</v>
      </c>
      <c r="CC753" s="122">
        <v>1.2402389E-5</v>
      </c>
      <c r="CD753" s="122">
        <v>3.0150058999999998E-10</v>
      </c>
      <c r="CE753" s="154"/>
      <c r="CF753" s="173"/>
      <c r="CG753" s="42" t="s">
        <v>10817</v>
      </c>
      <c r="CH753" s="42"/>
      <c r="CI753" s="42"/>
      <c r="CK753" s="42"/>
      <c r="CL753" s="41"/>
      <c r="CM753" s="41"/>
      <c r="CN753" s="41"/>
      <c r="CO753" s="41"/>
      <c r="CP753" s="41"/>
      <c r="CQ753" s="41"/>
      <c r="CR753" s="41"/>
      <c r="CS753" s="41"/>
      <c r="CT753" s="41"/>
      <c r="CU753" s="41"/>
      <c r="CV753" s="41"/>
      <c r="CW753" s="41"/>
    </row>
    <row r="754" spans="1:101" ht="14.5" customHeight="1">
      <c r="B754" s="119" t="s">
        <v>10796</v>
      </c>
      <c r="C754" s="133" t="s">
        <v>10883</v>
      </c>
      <c r="D754" s="133" t="s">
        <v>85</v>
      </c>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152"/>
      <c r="CF754" s="172"/>
      <c r="CH754" s="42"/>
      <c r="CI754" s="42"/>
      <c r="CK754" s="42"/>
      <c r="CL754" s="41"/>
      <c r="CM754" s="41"/>
      <c r="CN754" s="41"/>
      <c r="CO754" s="41"/>
      <c r="CP754" s="41"/>
      <c r="CQ754" s="41"/>
      <c r="CR754" s="41"/>
      <c r="CS754" s="41"/>
      <c r="CT754" s="41"/>
      <c r="CU754" s="41"/>
      <c r="CV754" s="41"/>
      <c r="CW754" s="41"/>
    </row>
    <row r="755" spans="1:101" ht="14.5" customHeight="1">
      <c r="A755" s="41" t="s">
        <v>10882</v>
      </c>
      <c r="B755" s="119" t="s">
        <v>10796</v>
      </c>
      <c r="C755" s="120" t="str">
        <f t="shared" ref="C755:C767" si="320">MID(A755,1,12)</f>
        <v>A.100.34.101</v>
      </c>
      <c r="D755" s="135" t="s">
        <v>85</v>
      </c>
      <c r="E755" s="119" t="s">
        <v>6570</v>
      </c>
      <c r="F755" s="118" t="str">
        <f t="shared" ref="F755:F767" si="321">MID(A755, 21,85)</f>
        <v>Duranik</v>
      </c>
      <c r="G755" s="118">
        <f t="shared" ref="G755:G767" si="322">H755+I755+J755+K755</f>
        <v>23.627307233247802</v>
      </c>
      <c r="H755" s="118">
        <f t="shared" ref="H755:H767" si="323">N755+O755+P755+Q755</f>
        <v>0.10512042489000001</v>
      </c>
      <c r="I755" s="118">
        <f t="shared" ref="I755:I767" si="324">L755+M755+R755</f>
        <v>11.150084583309999</v>
      </c>
      <c r="J755" s="326">
        <f t="shared" ref="J755:J767" si="325">S755+IF(T755="x",0,T755)+IF(U755="x",0,U755)+IF(V755="x",0,V755)+W755+X755</f>
        <v>10.8485737250478</v>
      </c>
      <c r="K755" s="118">
        <v>1.5235285000000001</v>
      </c>
      <c r="L755" s="118">
        <v>11.120289</v>
      </c>
      <c r="M755" s="118">
        <v>2.9359943999999999E-2</v>
      </c>
      <c r="N755" s="118">
        <v>0.10266681</v>
      </c>
      <c r="O755" s="118">
        <v>1.1580207999999999E-3</v>
      </c>
      <c r="P755" s="118">
        <v>4.1721736999999999E-4</v>
      </c>
      <c r="Q755" s="118">
        <v>8.7837671999999999E-4</v>
      </c>
      <c r="R755" s="118">
        <v>4.3563930999999999E-4</v>
      </c>
      <c r="S755" s="118">
        <v>10.828977</v>
      </c>
      <c r="T755" s="118">
        <v>1.0040848999999999E-2</v>
      </c>
      <c r="U755" s="118">
        <v>9.5461386000000002E-3</v>
      </c>
      <c r="V755" s="330">
        <v>6.4906282E-6</v>
      </c>
      <c r="W755" s="330">
        <v>3.2468195999999999E-6</v>
      </c>
      <c r="X755" s="118">
        <v>0</v>
      </c>
      <c r="Y755" s="41"/>
      <c r="Z755" s="327">
        <f t="shared" ref="Z755:Z767" si="326">K755/0.133</f>
        <v>11.455101503759398</v>
      </c>
      <c r="AA755" s="41"/>
      <c r="AB755" s="111">
        <v>215.82996</v>
      </c>
      <c r="AC755" s="111">
        <v>213.69665000000001</v>
      </c>
      <c r="AD755" s="111">
        <v>1.2940645</v>
      </c>
      <c r="AE755" s="111">
        <v>0</v>
      </c>
      <c r="AF755" s="111">
        <v>0.1018618</v>
      </c>
      <c r="AG755" s="111">
        <v>0.44761881999999997</v>
      </c>
      <c r="AH755" s="111">
        <v>0.28977238</v>
      </c>
      <c r="AI755" s="41"/>
      <c r="AJ755" s="114">
        <v>3.6386873</v>
      </c>
      <c r="AK755" s="114">
        <v>3.5476985000000001</v>
      </c>
      <c r="AL755" s="114">
        <v>7.3236319999999994E-2</v>
      </c>
      <c r="AM755" s="114">
        <v>1.7752450999999999E-2</v>
      </c>
      <c r="AN755" s="113">
        <f t="shared" ref="AN755:AN767" si="327">AQ755+AT755+AU755+AV755+AW755+BE755+BF755+BJ755</f>
        <v>2.12691758928848E-4</v>
      </c>
      <c r="AO755" s="112">
        <f t="shared" ref="AO755:AO767" si="328">AR755+AS755+AX755+AY755+AZ755+BA755+BB755+BC755+BD755+BG755+BK755+BL755</f>
        <v>2.7084437878228184E-7</v>
      </c>
      <c r="AP755" s="112">
        <f t="shared" ref="AP755:AP767" si="329">BH755+BI755</f>
        <v>2.4863377099999999</v>
      </c>
      <c r="AQ755" s="328">
        <v>1.0640404E-5</v>
      </c>
      <c r="AR755" s="328">
        <v>3.2105020999999999E-8</v>
      </c>
      <c r="AS755" s="328">
        <v>8.7713918000000001E-13</v>
      </c>
      <c r="AT755" s="328">
        <v>8.8130610999999994E-11</v>
      </c>
      <c r="AU755" s="328">
        <v>5.2687930000000003E-12</v>
      </c>
      <c r="AV755" s="328">
        <v>1.5251474000000001E-8</v>
      </c>
      <c r="AW755" s="329">
        <v>2.0203290999999999E-4</v>
      </c>
      <c r="AX755" s="328">
        <v>3.4096769E-9</v>
      </c>
      <c r="AY755" s="328">
        <v>2.3531804E-7</v>
      </c>
      <c r="AZ755" s="328">
        <v>7.8233365000000005E-14</v>
      </c>
      <c r="BA755" s="328">
        <v>5.4651447999999996E-16</v>
      </c>
      <c r="BB755" s="328">
        <v>6.7725565999999998E-13</v>
      </c>
      <c r="BC755" s="328">
        <v>1.8007844E-13</v>
      </c>
      <c r="BD755" s="328">
        <v>4.8164174999999999E-14</v>
      </c>
      <c r="BE755" s="328">
        <v>1.9806971999999999E-9</v>
      </c>
      <c r="BF755" s="328">
        <v>1.0564068999999999E-9</v>
      </c>
      <c r="BG755" s="328">
        <v>9.3966355999999993E-12</v>
      </c>
      <c r="BH755" s="329">
        <v>0.53163070999999995</v>
      </c>
      <c r="BI755" s="329">
        <v>1.954707</v>
      </c>
      <c r="BJ755" s="328">
        <v>6.2951344E-11</v>
      </c>
      <c r="BK755" s="328">
        <v>3.8281221999999999E-13</v>
      </c>
      <c r="BL755" s="328">
        <v>1.7127303E-17</v>
      </c>
      <c r="BM755" s="41"/>
      <c r="BN755" s="111">
        <v>3.7952461E-3</v>
      </c>
      <c r="BO755" s="111">
        <v>1.6226399E-3</v>
      </c>
      <c r="BP755" s="111">
        <v>3.1939862E-4</v>
      </c>
      <c r="BQ755" s="122">
        <v>5.1229399999999997E-8</v>
      </c>
      <c r="BR755" s="111">
        <v>1.3372421E-3</v>
      </c>
      <c r="BS755" s="122">
        <v>5.6218524000000002E-7</v>
      </c>
      <c r="BT755" s="122">
        <v>4.6318152E-10</v>
      </c>
      <c r="BU755" s="122">
        <v>8.5805307E-7</v>
      </c>
      <c r="BV755" s="122">
        <v>5.5987633000000004E-7</v>
      </c>
      <c r="BW755" s="122">
        <v>5.8122699000000001E-7</v>
      </c>
      <c r="BX755" s="122">
        <v>3.9596920999999998E-8</v>
      </c>
      <c r="BY755" s="122">
        <v>6.3596031999999996E-9</v>
      </c>
      <c r="BZ755" s="122">
        <v>1.9916306999999999E-9</v>
      </c>
      <c r="CA755" s="111">
        <v>1.9263595E-4</v>
      </c>
      <c r="CB755" s="111">
        <v>2.5916667E-4</v>
      </c>
      <c r="CC755" s="122">
        <v>6.1492814E-5</v>
      </c>
      <c r="CD755" s="122">
        <v>9.0371238999999999E-9</v>
      </c>
      <c r="CE755" s="154"/>
      <c r="CF755" s="173"/>
      <c r="CG755" s="42" t="s">
        <v>10817</v>
      </c>
      <c r="CH755" s="42"/>
      <c r="CI755" s="42"/>
      <c r="CK755" s="42"/>
      <c r="CL755" s="41"/>
      <c r="CM755" s="41"/>
      <c r="CN755" s="41"/>
      <c r="CO755" s="41"/>
      <c r="CP755" s="41"/>
      <c r="CQ755" s="41"/>
      <c r="CR755" s="41"/>
      <c r="CS755" s="41"/>
      <c r="CT755" s="41"/>
      <c r="CU755" s="41"/>
      <c r="CV755" s="41"/>
      <c r="CW755" s="41"/>
    </row>
    <row r="756" spans="1:101" ht="14.5" customHeight="1">
      <c r="A756" s="41" t="s">
        <v>10879</v>
      </c>
      <c r="B756" s="119" t="s">
        <v>10796</v>
      </c>
      <c r="C756" s="120" t="str">
        <f t="shared" si="320"/>
        <v>A.100.34.102</v>
      </c>
      <c r="D756" s="135" t="s">
        <v>85</v>
      </c>
      <c r="E756" s="119" t="s">
        <v>6570</v>
      </c>
      <c r="F756" s="118" t="str">
        <f t="shared" si="321"/>
        <v>Invar</v>
      </c>
      <c r="G756" s="118">
        <f t="shared" si="322"/>
        <v>10.378733237336551</v>
      </c>
      <c r="H756" s="118">
        <f t="shared" si="323"/>
        <v>7.9900523700000003E-2</v>
      </c>
      <c r="I756" s="118">
        <f t="shared" si="324"/>
        <v>4.4292053885999998</v>
      </c>
      <c r="J756" s="326">
        <f t="shared" si="325"/>
        <v>4.6927450250365501</v>
      </c>
      <c r="K756" s="118">
        <v>1.1768822999999999</v>
      </c>
      <c r="L756" s="118">
        <v>4.3848878999999998</v>
      </c>
      <c r="M756" s="118">
        <v>4.2561214E-2</v>
      </c>
      <c r="N756" s="118">
        <v>6.5620544000000003E-2</v>
      </c>
      <c r="O756" s="118">
        <v>3.5202902000000002E-3</v>
      </c>
      <c r="P756" s="118">
        <v>5.0379607E-3</v>
      </c>
      <c r="Q756" s="118">
        <v>5.7217288E-3</v>
      </c>
      <c r="R756" s="118">
        <v>1.7562745999999999E-3</v>
      </c>
      <c r="S756" s="118">
        <v>4.5882918999999998</v>
      </c>
      <c r="T756" s="118">
        <v>6.6978786999999998E-3</v>
      </c>
      <c r="U756" s="118">
        <v>9.7737589999999999E-2</v>
      </c>
      <c r="V756" s="330">
        <v>1.7377079999999999E-5</v>
      </c>
      <c r="W756" s="330">
        <v>2.7925655000000001E-7</v>
      </c>
      <c r="X756" s="118">
        <v>0</v>
      </c>
      <c r="Y756" s="41"/>
      <c r="Z756" s="327">
        <f t="shared" si="326"/>
        <v>8.8487390977443603</v>
      </c>
      <c r="AA756" s="41"/>
      <c r="AB756" s="111">
        <v>159.02234000000001</v>
      </c>
      <c r="AC756" s="111">
        <v>136.73774</v>
      </c>
      <c r="AD756" s="111">
        <v>13.249091999999999</v>
      </c>
      <c r="AE756" s="111">
        <v>0</v>
      </c>
      <c r="AF756" s="111">
        <v>1.1220908999999999</v>
      </c>
      <c r="AG756" s="111">
        <v>4.9181904999999997</v>
      </c>
      <c r="AH756" s="111">
        <v>2.9952217999999999</v>
      </c>
      <c r="AI756" s="41"/>
      <c r="AJ756" s="114">
        <v>1.5133648</v>
      </c>
      <c r="AK756" s="114">
        <v>1.4723777</v>
      </c>
      <c r="AL756" s="114">
        <v>3.2405036999999998E-2</v>
      </c>
      <c r="AM756" s="114">
        <v>8.5820432000000002E-3</v>
      </c>
      <c r="AN756" s="113">
        <f t="shared" si="327"/>
        <v>8.8272043759151574E-5</v>
      </c>
      <c r="AO756" s="112">
        <f t="shared" si="328"/>
        <v>1.1984111278941425E-7</v>
      </c>
      <c r="AP756" s="112">
        <f t="shared" si="329"/>
        <v>1.2019668299999999</v>
      </c>
      <c r="AQ756" s="328">
        <v>8.2294995E-6</v>
      </c>
      <c r="AR756" s="328">
        <v>2.4831051999999999E-8</v>
      </c>
      <c r="AS756" s="328">
        <v>6.7839095000000004E-13</v>
      </c>
      <c r="AT756" s="328">
        <v>7.3033565999999996E-11</v>
      </c>
      <c r="AU756" s="328">
        <v>9.0621001999999996E-12</v>
      </c>
      <c r="AV756" s="328">
        <v>9.7518352000000006E-9</v>
      </c>
      <c r="AW756" s="328">
        <v>8.0011032999999994E-5</v>
      </c>
      <c r="AX756" s="328">
        <v>1.8611090000000001E-9</v>
      </c>
      <c r="AY756" s="328">
        <v>9.3117515000000001E-8</v>
      </c>
      <c r="AZ756" s="328">
        <v>1.215441E-13</v>
      </c>
      <c r="BA756" s="328">
        <v>1.2304852000000001E-15</v>
      </c>
      <c r="BB756" s="328">
        <v>3.4257409E-12</v>
      </c>
      <c r="BC756" s="328">
        <v>8.9823057999999995E-14</v>
      </c>
      <c r="BD756" s="328">
        <v>1.6957574000000001E-13</v>
      </c>
      <c r="BE756" s="328">
        <v>1.9134595999999999E-8</v>
      </c>
      <c r="BF756" s="328">
        <v>2.5373179999999999E-9</v>
      </c>
      <c r="BG756" s="328">
        <v>2.6917558000000002E-11</v>
      </c>
      <c r="BH756" s="329">
        <v>0.22110367</v>
      </c>
      <c r="BI756" s="329">
        <v>0.98086315999999996</v>
      </c>
      <c r="BJ756" s="328">
        <v>5.4142854000000001E-12</v>
      </c>
      <c r="BK756" s="328">
        <v>3.2924707999999998E-14</v>
      </c>
      <c r="BL756" s="328">
        <v>1.4730758E-18</v>
      </c>
      <c r="BM756" s="41"/>
      <c r="BN756" s="111">
        <v>1.7249232E-3</v>
      </c>
      <c r="BO756" s="111">
        <v>6.4337661000000003E-4</v>
      </c>
      <c r="BP756" s="111">
        <v>2.4672631999999998E-4</v>
      </c>
      <c r="BQ756" s="122">
        <v>2.0606905000000001E-7</v>
      </c>
      <c r="BR756" s="111">
        <v>5.3107447000000005E-4</v>
      </c>
      <c r="BS756" s="122">
        <v>2.7442401000000001E-6</v>
      </c>
      <c r="BT756" s="122">
        <v>5.6136966000000003E-10</v>
      </c>
      <c r="BU756" s="122">
        <v>4.1752739000000003E-6</v>
      </c>
      <c r="BV756" s="122">
        <v>6.7605885000000003E-6</v>
      </c>
      <c r="BW756" s="122">
        <v>3.7861013000000001E-6</v>
      </c>
      <c r="BX756" s="122">
        <v>6.8093337999999995E-8</v>
      </c>
      <c r="BY756" s="122">
        <v>1.7949703E-8</v>
      </c>
      <c r="BZ756" s="122">
        <v>1.2025801E-9</v>
      </c>
      <c r="CA756" s="122">
        <v>8.0099994000000006E-5</v>
      </c>
      <c r="CB756" s="111">
        <v>1.8071442000000001E-4</v>
      </c>
      <c r="CC756" s="122">
        <v>2.5170527E-5</v>
      </c>
      <c r="CD756" s="122">
        <v>7.7726009999999999E-10</v>
      </c>
      <c r="CE756" s="154"/>
      <c r="CF756" s="173"/>
      <c r="CG756" s="42" t="s">
        <v>10817</v>
      </c>
      <c r="CK756" s="42"/>
      <c r="CL756" s="41"/>
      <c r="CM756" s="41"/>
      <c r="CN756" s="41"/>
      <c r="CO756" s="41"/>
      <c r="CP756" s="41"/>
      <c r="CQ756" s="41"/>
      <c r="CR756" s="41"/>
      <c r="CS756" s="41"/>
      <c r="CT756" s="41"/>
      <c r="CU756" s="41"/>
      <c r="CV756" s="41"/>
      <c r="CW756" s="41"/>
    </row>
    <row r="757" spans="1:101" ht="14.5" customHeight="1">
      <c r="A757" s="41" t="s">
        <v>10876</v>
      </c>
      <c r="B757" s="119" t="s">
        <v>10796</v>
      </c>
      <c r="C757" s="120" t="str">
        <f t="shared" si="320"/>
        <v>A.100.34.103</v>
      </c>
      <c r="D757" s="135" t="s">
        <v>85</v>
      </c>
      <c r="E757" s="119" t="s">
        <v>6570</v>
      </c>
      <c r="F757" s="118" t="str">
        <f t="shared" si="321"/>
        <v>Mumetal</v>
      </c>
      <c r="G757" s="118">
        <f t="shared" si="322"/>
        <v>19.576059420952902</v>
      </c>
      <c r="H757" s="118">
        <f t="shared" si="323"/>
        <v>9.7848296599999995E-2</v>
      </c>
      <c r="I757" s="118">
        <f t="shared" si="324"/>
        <v>9.1341554931999998</v>
      </c>
      <c r="J757" s="326">
        <f t="shared" si="325"/>
        <v>9.0348181311528997</v>
      </c>
      <c r="K757" s="118">
        <v>1.3092375000000001</v>
      </c>
      <c r="L757" s="118">
        <v>9.1006581000000004</v>
      </c>
      <c r="M757" s="118">
        <v>2.8902415000000001E-2</v>
      </c>
      <c r="N757" s="118">
        <v>8.7618309000000005E-2</v>
      </c>
      <c r="O757" s="118">
        <v>1.4393519E-3</v>
      </c>
      <c r="P757" s="118">
        <v>7.2690059000000001E-3</v>
      </c>
      <c r="Q757" s="118">
        <v>1.5216298000000001E-3</v>
      </c>
      <c r="R757" s="118">
        <v>4.5949781999999996E-3</v>
      </c>
      <c r="S757" s="118">
        <v>9.0069429999999997</v>
      </c>
      <c r="T757" s="118">
        <v>8.1725656000000008E-3</v>
      </c>
      <c r="U757" s="118">
        <v>1.9530158999999998E-2</v>
      </c>
      <c r="V757" s="330">
        <v>5.5378129000000004E-6</v>
      </c>
      <c r="W757" s="118">
        <v>1.6686874E-4</v>
      </c>
      <c r="X757" s="118">
        <v>0</v>
      </c>
      <c r="Y757" s="41"/>
      <c r="Z757" s="327">
        <f t="shared" si="326"/>
        <v>9.8438909774436087</v>
      </c>
      <c r="AA757" s="41"/>
      <c r="AB757" s="111">
        <v>184.99437</v>
      </c>
      <c r="AC757" s="111">
        <v>180.40262000000001</v>
      </c>
      <c r="AD757" s="111">
        <v>2.6477556</v>
      </c>
      <c r="AE757" s="111">
        <v>0</v>
      </c>
      <c r="AF757" s="111">
        <v>1.0910483</v>
      </c>
      <c r="AG757" s="111">
        <v>0.72617500000000001</v>
      </c>
      <c r="AH757" s="111">
        <v>0.12677253999999999</v>
      </c>
      <c r="AI757" s="41"/>
      <c r="AJ757" s="114">
        <v>2.9869083000000001</v>
      </c>
      <c r="AK757" s="114">
        <v>2.9116396999999998</v>
      </c>
      <c r="AL757" s="114">
        <v>6.0340337000000001E-2</v>
      </c>
      <c r="AM757" s="114">
        <v>1.4928293E-2</v>
      </c>
      <c r="AN757" s="113">
        <f t="shared" si="327"/>
        <v>1.7455873149378569E-4</v>
      </c>
      <c r="AO757" s="112">
        <f t="shared" si="328"/>
        <v>2.2315213886500043E-7</v>
      </c>
      <c r="AP757" s="112">
        <f t="shared" si="329"/>
        <v>2.0907972400000001</v>
      </c>
      <c r="AQ757" s="328">
        <v>9.1475454999999995E-6</v>
      </c>
      <c r="AR757" s="328">
        <v>2.7600766999999999E-8</v>
      </c>
      <c r="AS757" s="328">
        <v>7.5407327999999995E-13</v>
      </c>
      <c r="AT757" s="328">
        <v>1.5643748E-10</v>
      </c>
      <c r="AU757" s="328">
        <v>4.9958057000000002E-12</v>
      </c>
      <c r="AV757" s="328">
        <v>1.3016461E-8</v>
      </c>
      <c r="AW757" s="329">
        <v>1.6537927000000001E-4</v>
      </c>
      <c r="AX757" s="328">
        <v>2.8671558000000002E-9</v>
      </c>
      <c r="AY757" s="328">
        <v>1.9263932E-7</v>
      </c>
      <c r="AZ757" s="328">
        <v>5.5851609000000001E-12</v>
      </c>
      <c r="BA757" s="328">
        <v>5.8670795999999999E-15</v>
      </c>
      <c r="BB757" s="328">
        <v>1.0403366999999999E-11</v>
      </c>
      <c r="BC757" s="328">
        <v>4.4256195999999998E-13</v>
      </c>
      <c r="BD757" s="328">
        <v>1.1617413E-13</v>
      </c>
      <c r="BE757" s="328">
        <v>2.4500355000000002E-9</v>
      </c>
      <c r="BF757" s="328">
        <v>1.3052705E-8</v>
      </c>
      <c r="BG757" s="328">
        <v>7.9135003999999996E-12</v>
      </c>
      <c r="BH757" s="329">
        <v>0.44350654</v>
      </c>
      <c r="BI757" s="329">
        <v>1.6472907000000001</v>
      </c>
      <c r="BJ757" s="328">
        <v>3.235359E-9</v>
      </c>
      <c r="BK757" s="328">
        <v>1.967448E-11</v>
      </c>
      <c r="BL757" s="328">
        <v>8.8025082000000001E-16</v>
      </c>
      <c r="BM757" s="41"/>
      <c r="BN757" s="111">
        <v>3.2049353E-3</v>
      </c>
      <c r="BO757" s="111">
        <v>1.3284184E-3</v>
      </c>
      <c r="BP757" s="111">
        <v>2.7447380000000001E-4</v>
      </c>
      <c r="BQ757" s="122">
        <v>5.3843056E-7</v>
      </c>
      <c r="BR757" s="111">
        <v>1.0949594999999999E-3</v>
      </c>
      <c r="BS757" s="122">
        <v>8.1186802999999998E-7</v>
      </c>
      <c r="BT757" s="122">
        <v>1.0849053E-7</v>
      </c>
      <c r="BU757" s="122">
        <v>1.2185684E-6</v>
      </c>
      <c r="BV757" s="122">
        <v>9.7544940999999997E-6</v>
      </c>
      <c r="BW757" s="122">
        <v>1.0068712999999999E-6</v>
      </c>
      <c r="BX757" s="122">
        <v>3.7546315999999999E-8</v>
      </c>
      <c r="BY757" s="122">
        <v>5.3807279999999997E-9</v>
      </c>
      <c r="BZ757" s="122">
        <v>1.9556341999999999E-9</v>
      </c>
      <c r="CA757" s="111">
        <v>1.5840521E-4</v>
      </c>
      <c r="CB757" s="111">
        <v>2.2073899999999999E-4</v>
      </c>
      <c r="CC757" s="111">
        <v>1.1399124E-4</v>
      </c>
      <c r="CD757" s="122">
        <v>4.6445934999999999E-7</v>
      </c>
      <c r="CE757" s="154"/>
      <c r="CF757" s="173"/>
      <c r="CG757" s="42" t="s">
        <v>10817</v>
      </c>
      <c r="CH757" s="42"/>
      <c r="CI757" s="42"/>
      <c r="CK757" s="42"/>
      <c r="CL757" s="41"/>
      <c r="CM757" s="41"/>
      <c r="CN757" s="41"/>
      <c r="CO757" s="41"/>
      <c r="CP757" s="41"/>
      <c r="CQ757" s="41"/>
      <c r="CR757" s="41"/>
      <c r="CS757" s="41"/>
      <c r="CT757" s="41"/>
      <c r="CU757" s="41"/>
      <c r="CV757" s="41"/>
      <c r="CW757" s="41"/>
    </row>
    <row r="758" spans="1:101" ht="14.5" customHeight="1">
      <c r="A758" s="41" t="s">
        <v>10873</v>
      </c>
      <c r="B758" s="119" t="s">
        <v>10796</v>
      </c>
      <c r="C758" s="120" t="str">
        <f t="shared" si="320"/>
        <v>A.100.34.104</v>
      </c>
      <c r="D758" s="135" t="s">
        <v>85</v>
      </c>
      <c r="E758" s="119" t="s">
        <v>6570</v>
      </c>
      <c r="F758" s="118" t="str">
        <f t="shared" si="321"/>
        <v>Ni 99.6</v>
      </c>
      <c r="G758" s="118">
        <f t="shared" si="322"/>
        <v>24.757637284959902</v>
      </c>
      <c r="H758" s="118">
        <f t="shared" si="323"/>
        <v>0.10327083540019999</v>
      </c>
      <c r="I758" s="118">
        <f t="shared" si="324"/>
        <v>11.812553443296002</v>
      </c>
      <c r="J758" s="326">
        <f t="shared" si="325"/>
        <v>11.3672245062637</v>
      </c>
      <c r="K758" s="118">
        <v>1.4745885000000001</v>
      </c>
      <c r="L758" s="118">
        <v>11.788277000000001</v>
      </c>
      <c r="M758" s="118">
        <v>2.4221342E-2</v>
      </c>
      <c r="N758" s="118">
        <v>0.10313594</v>
      </c>
      <c r="O758" s="330">
        <v>9.2129793000000001E-5</v>
      </c>
      <c r="P758" s="330">
        <v>9.0544462E-6</v>
      </c>
      <c r="Q758" s="330">
        <v>3.3711160999999997E-5</v>
      </c>
      <c r="R758" s="330">
        <v>5.5101296000000003E-5</v>
      </c>
      <c r="S758" s="118">
        <v>11.356828</v>
      </c>
      <c r="T758" s="118">
        <v>1.0266279E-2</v>
      </c>
      <c r="U758" s="118">
        <v>1.2702566E-4</v>
      </c>
      <c r="V758" s="330">
        <v>2.9900462E-6</v>
      </c>
      <c r="W758" s="330">
        <v>2.1155750000000001E-7</v>
      </c>
      <c r="X758" s="118">
        <v>0</v>
      </c>
      <c r="Y758" s="41"/>
      <c r="Z758" s="327">
        <f t="shared" si="326"/>
        <v>11.087131578947368</v>
      </c>
      <c r="AA758" s="41"/>
      <c r="AB758" s="111">
        <v>212.41986</v>
      </c>
      <c r="AC758" s="111">
        <v>212.39848000000001</v>
      </c>
      <c r="AD758" s="111">
        <v>1.7221081999999999E-2</v>
      </c>
      <c r="AE758" s="111">
        <v>0</v>
      </c>
      <c r="AF758" s="122">
        <v>6.9344731999999994E-5</v>
      </c>
      <c r="AG758" s="111">
        <v>5.8317483000000004E-4</v>
      </c>
      <c r="AH758" s="111">
        <v>3.5127963E-3</v>
      </c>
      <c r="AI758" s="41"/>
      <c r="AJ758" s="114">
        <v>3.8379903</v>
      </c>
      <c r="AK758" s="114">
        <v>3.7429663999999998</v>
      </c>
      <c r="AL758" s="114">
        <v>7.6774452000000007E-2</v>
      </c>
      <c r="AM758" s="114">
        <v>1.8249431E-2</v>
      </c>
      <c r="AN758" s="113">
        <f t="shared" si="327"/>
        <v>2.2439846370557681E-4</v>
      </c>
      <c r="AO758" s="112">
        <f t="shared" si="328"/>
        <v>2.8392918939254387E-7</v>
      </c>
      <c r="AP758" s="112">
        <f t="shared" si="329"/>
        <v>2.5559427499999998</v>
      </c>
      <c r="AQ758" s="328">
        <v>1.0290061999999999E-5</v>
      </c>
      <c r="AR758" s="328">
        <v>3.1047644999999997E-8</v>
      </c>
      <c r="AS758" s="328">
        <v>8.4826409000000002E-13</v>
      </c>
      <c r="AT758" s="328">
        <v>5.7150572999999997E-12</v>
      </c>
      <c r="AU758" s="328">
        <v>6.7747472999999998E-13</v>
      </c>
      <c r="AV758" s="328">
        <v>1.5320334999999998E-8</v>
      </c>
      <c r="AW758" s="329">
        <v>2.1409281E-4</v>
      </c>
      <c r="AX758" s="328">
        <v>3.4947187000000001E-9</v>
      </c>
      <c r="AY758" s="328">
        <v>2.4938118000000002E-7</v>
      </c>
      <c r="AZ758" s="328">
        <v>1.1582278E-14</v>
      </c>
      <c r="BA758" s="328">
        <v>1.7208886000000001E-16</v>
      </c>
      <c r="BB758" s="328">
        <v>2.4167249999999999E-14</v>
      </c>
      <c r="BC758" s="328">
        <v>1.2902925E-13</v>
      </c>
      <c r="BD758" s="328">
        <v>2.4301167999999999E-14</v>
      </c>
      <c r="BE758" s="328">
        <v>8.1624763000000001E-11</v>
      </c>
      <c r="BF758" s="328">
        <v>1.7925156E-10</v>
      </c>
      <c r="BG758" s="328">
        <v>4.5832324000000002E-12</v>
      </c>
      <c r="BH758" s="329">
        <v>0.56112234999999999</v>
      </c>
      <c r="BI758" s="329">
        <v>1.9948204</v>
      </c>
      <c r="BJ758" s="328">
        <v>4.1017218000000002E-12</v>
      </c>
      <c r="BK758" s="328">
        <v>2.4942903E-14</v>
      </c>
      <c r="BL758" s="328">
        <v>1.1159639999999999E-18</v>
      </c>
      <c r="BM758" s="41"/>
      <c r="BN758" s="111">
        <v>3.9695568999999998E-3</v>
      </c>
      <c r="BO758" s="111">
        <v>1.7193313E-3</v>
      </c>
      <c r="BP758" s="111">
        <v>3.0913864999999998E-4</v>
      </c>
      <c r="BQ758" s="122">
        <v>6.4803353000000001E-9</v>
      </c>
      <c r="BR758" s="111">
        <v>1.4163188E-3</v>
      </c>
      <c r="BS758" s="122">
        <v>4.3481939000000002E-8</v>
      </c>
      <c r="BT758" s="122">
        <v>9.0469556999999995E-11</v>
      </c>
      <c r="BU758" s="122">
        <v>6.7138653000000002E-8</v>
      </c>
      <c r="BV758" s="122">
        <v>1.2150429000000001E-8</v>
      </c>
      <c r="BW758" s="122">
        <v>2.2306871000000001E-8</v>
      </c>
      <c r="BX758" s="122">
        <v>5.0891817000000001E-9</v>
      </c>
      <c r="BY758" s="122">
        <v>3.0174602000000001E-9</v>
      </c>
      <c r="BZ758" s="122">
        <v>8.9958206000000004E-11</v>
      </c>
      <c r="CA758" s="111">
        <v>2.0309015000000001E-4</v>
      </c>
      <c r="CB758" s="111">
        <v>2.5642090999999998E-4</v>
      </c>
      <c r="CC758" s="122">
        <v>6.5096624999999998E-5</v>
      </c>
      <c r="CD758" s="122">
        <v>5.8883204999999995E-10</v>
      </c>
      <c r="CE758" s="154"/>
      <c r="CF758" s="173"/>
      <c r="CG758" s="42" t="s">
        <v>10817</v>
      </c>
      <c r="CH758" s="42"/>
      <c r="CI758" s="42"/>
      <c r="CK758" s="42"/>
      <c r="CL758" s="41"/>
      <c r="CM758" s="41"/>
      <c r="CN758" s="41"/>
      <c r="CO758" s="41"/>
      <c r="CP758" s="41"/>
      <c r="CQ758" s="41"/>
      <c r="CR758" s="41"/>
      <c r="CS758" s="41"/>
      <c r="CT758" s="41"/>
      <c r="CU758" s="41"/>
      <c r="CV758" s="41"/>
      <c r="CW758" s="41"/>
    </row>
    <row r="759" spans="1:101" ht="14.5" customHeight="1">
      <c r="A759" s="41" t="s">
        <v>10870</v>
      </c>
      <c r="B759" s="119" t="s">
        <v>10796</v>
      </c>
      <c r="C759" s="120" t="str">
        <f t="shared" si="320"/>
        <v>A.100.34.105</v>
      </c>
      <c r="D759" s="135" t="s">
        <v>85</v>
      </c>
      <c r="E759" s="119" t="s">
        <v>6570</v>
      </c>
      <c r="F759" s="118" t="str">
        <f t="shared" si="321"/>
        <v>Ni span C902</v>
      </c>
      <c r="G759" s="118">
        <f t="shared" si="322"/>
        <v>11.3910910952021</v>
      </c>
      <c r="H759" s="118">
        <f t="shared" si="323"/>
        <v>8.7888782999999998E-2</v>
      </c>
      <c r="I759" s="118">
        <f t="shared" si="324"/>
        <v>5.0476035299999999</v>
      </c>
      <c r="J759" s="326">
        <f t="shared" si="325"/>
        <v>5.262800792202099</v>
      </c>
      <c r="K759" s="118">
        <v>0.99279799000000002</v>
      </c>
      <c r="L759" s="118">
        <v>5.0092695999999997</v>
      </c>
      <c r="M759" s="118">
        <v>2.6056636000000001E-2</v>
      </c>
      <c r="N759" s="118">
        <v>5.5141998999999997E-2</v>
      </c>
      <c r="O759" s="118">
        <v>3.7821532E-3</v>
      </c>
      <c r="P759" s="118">
        <v>2.5040745E-2</v>
      </c>
      <c r="Q759" s="118">
        <v>3.9238857999999996E-3</v>
      </c>
      <c r="R759" s="118">
        <v>1.2277293999999999E-2</v>
      </c>
      <c r="S759" s="118">
        <v>5.2180232999999996</v>
      </c>
      <c r="T759" s="118">
        <v>4.8918777999999996E-3</v>
      </c>
      <c r="U759" s="118">
        <v>3.9376596E-2</v>
      </c>
      <c r="V759" s="330">
        <v>5.8388520999999996E-6</v>
      </c>
      <c r="W759" s="118">
        <v>5.0317955000000005E-4</v>
      </c>
      <c r="X759" s="118">
        <v>0</v>
      </c>
      <c r="Y759" s="41"/>
      <c r="Z759" s="327">
        <f t="shared" si="326"/>
        <v>7.4646465413533836</v>
      </c>
      <c r="AA759" s="41"/>
      <c r="AB759" s="111">
        <v>135.55556000000001</v>
      </c>
      <c r="AC759" s="111">
        <v>125.65018000000001</v>
      </c>
      <c r="AD759" s="111">
        <v>5.3383124000000004</v>
      </c>
      <c r="AE759" s="111">
        <v>0</v>
      </c>
      <c r="AF759" s="111">
        <v>3.7781880999999999</v>
      </c>
      <c r="AG759" s="111">
        <v>0.48117078000000002</v>
      </c>
      <c r="AH759" s="111">
        <v>0.30770974000000001</v>
      </c>
      <c r="AI759" s="41"/>
      <c r="AJ759" s="114">
        <v>1.6809198000000001</v>
      </c>
      <c r="AK759" s="114">
        <v>1.6366532</v>
      </c>
      <c r="AL759" s="114">
        <v>3.4851279999999998E-2</v>
      </c>
      <c r="AM759" s="114">
        <v>9.4152886000000002E-3</v>
      </c>
      <c r="AN759" s="113">
        <f t="shared" si="327"/>
        <v>9.8120696869855701E-5</v>
      </c>
      <c r="AO759" s="112">
        <f t="shared" si="328"/>
        <v>1.2888787409770912E-7</v>
      </c>
      <c r="AP759" s="112">
        <f t="shared" si="329"/>
        <v>1.31866785</v>
      </c>
      <c r="AQ759" s="328">
        <v>6.9405068E-6</v>
      </c>
      <c r="AR759" s="328">
        <v>2.0941539999999999E-8</v>
      </c>
      <c r="AS759" s="328">
        <v>5.7213404000000004E-13</v>
      </c>
      <c r="AT759" s="328">
        <v>3.6063798E-10</v>
      </c>
      <c r="AU759" s="328">
        <v>4.5365757000000004E-12</v>
      </c>
      <c r="AV759" s="328">
        <v>8.1927805000000005E-9</v>
      </c>
      <c r="AW759" s="328">
        <v>9.1114274999999994E-5</v>
      </c>
      <c r="AX759" s="328">
        <v>1.7239844E-9</v>
      </c>
      <c r="AY759" s="328">
        <v>1.061127E-7</v>
      </c>
      <c r="AZ759" s="328">
        <v>1.2034618E-11</v>
      </c>
      <c r="BA759" s="328">
        <v>1.0177292000000001E-14</v>
      </c>
      <c r="BB759" s="328">
        <v>2.7979883E-11</v>
      </c>
      <c r="BC759" s="328">
        <v>1.1011018999999999E-12</v>
      </c>
      <c r="BD759" s="328">
        <v>3.1427744999999999E-13</v>
      </c>
      <c r="BE759" s="328">
        <v>6.7388625E-9</v>
      </c>
      <c r="BF759" s="328">
        <v>4.0862282000000003E-8</v>
      </c>
      <c r="BG759" s="328">
        <v>8.3080047E-12</v>
      </c>
      <c r="BH759" s="329">
        <v>0.24722675</v>
      </c>
      <c r="BI759" s="329">
        <v>1.0714410999999999</v>
      </c>
      <c r="BJ759" s="328">
        <v>9.7559703000000003E-9</v>
      </c>
      <c r="BK759" s="328">
        <v>5.9326846999999999E-11</v>
      </c>
      <c r="BL759" s="328">
        <v>2.6543271E-15</v>
      </c>
      <c r="BM759" s="41"/>
      <c r="BN759" s="111">
        <v>1.8830235999999999E-3</v>
      </c>
      <c r="BO759" s="111">
        <v>7.3213578E-4</v>
      </c>
      <c r="BP759" s="111">
        <v>2.0813415000000001E-4</v>
      </c>
      <c r="BQ759" s="122">
        <v>1.4382949E-6</v>
      </c>
      <c r="BR759" s="111">
        <v>6.0566964000000002E-4</v>
      </c>
      <c r="BS759" s="122">
        <v>1.1320661999999999E-6</v>
      </c>
      <c r="BT759" s="122">
        <v>2.9816763000000001E-7</v>
      </c>
      <c r="BU759" s="122">
        <v>1.6828173000000001E-6</v>
      </c>
      <c r="BV759" s="122">
        <v>3.3602916E-5</v>
      </c>
      <c r="BW759" s="122">
        <v>2.5964580000000002E-6</v>
      </c>
      <c r="BX759" s="122">
        <v>3.4094115999999998E-8</v>
      </c>
      <c r="BY759" s="122">
        <v>5.6176130000000001E-9</v>
      </c>
      <c r="BZ759" s="122">
        <v>5.8796434E-9</v>
      </c>
      <c r="CA759" s="122">
        <v>8.8572812999999996E-5</v>
      </c>
      <c r="CB759" s="111">
        <v>1.5808818999999999E-4</v>
      </c>
      <c r="CC759" s="122">
        <v>4.8226175000000001E-5</v>
      </c>
      <c r="CD759" s="122">
        <v>1.4005406000000001E-6</v>
      </c>
      <c r="CE759" s="154"/>
      <c r="CF759" s="173"/>
      <c r="CG759" s="42" t="s">
        <v>10817</v>
      </c>
      <c r="CH759" s="42"/>
      <c r="CI759" s="42"/>
      <c r="CK759" s="42"/>
      <c r="CL759" s="41"/>
      <c r="CM759" s="41"/>
      <c r="CN759" s="41"/>
      <c r="CO759" s="41"/>
      <c r="CP759" s="41"/>
      <c r="CQ759" s="41"/>
      <c r="CR759" s="41"/>
      <c r="CS759" s="41"/>
      <c r="CT759" s="41"/>
      <c r="CU759" s="41"/>
      <c r="CV759" s="41"/>
      <c r="CW759" s="41"/>
    </row>
    <row r="760" spans="1:101" ht="14.5" customHeight="1">
      <c r="A760" s="41" t="s">
        <v>10867</v>
      </c>
      <c r="B760" s="119" t="s">
        <v>10796</v>
      </c>
      <c r="C760" s="120" t="str">
        <f t="shared" si="320"/>
        <v>A.100.34.106</v>
      </c>
      <c r="D760" s="135" t="s">
        <v>85</v>
      </c>
      <c r="E760" s="119" t="s">
        <v>6570</v>
      </c>
      <c r="F760" s="118" t="str">
        <f t="shared" si="321"/>
        <v>NiCr 80 20</v>
      </c>
      <c r="G760" s="118">
        <f t="shared" si="322"/>
        <v>20.994775623989003</v>
      </c>
      <c r="H760" s="118">
        <f t="shared" si="323"/>
        <v>0.18254948862000001</v>
      </c>
      <c r="I760" s="118">
        <f t="shared" si="324"/>
        <v>9.6309325880000021</v>
      </c>
      <c r="J760" s="326">
        <f t="shared" si="325"/>
        <v>9.3800410473690015</v>
      </c>
      <c r="K760" s="118">
        <v>1.8012524999999999</v>
      </c>
      <c r="L760" s="118">
        <v>9.5574086000000005</v>
      </c>
      <c r="M760" s="118">
        <v>3.0297836000000002E-2</v>
      </c>
      <c r="N760" s="118">
        <v>8.6477445999999999E-2</v>
      </c>
      <c r="O760" s="118">
        <v>4.5430441999999999E-4</v>
      </c>
      <c r="P760" s="118">
        <v>9.4193420999999999E-2</v>
      </c>
      <c r="Q760" s="118">
        <v>1.4243172000000001E-3</v>
      </c>
      <c r="R760" s="118">
        <v>4.3226151999999997E-2</v>
      </c>
      <c r="S760" s="118">
        <v>9.2585718000000004</v>
      </c>
      <c r="T760" s="118">
        <v>8.2130232000000008E-3</v>
      </c>
      <c r="U760" s="118">
        <v>0.11325169</v>
      </c>
      <c r="V760" s="330">
        <v>4.3649229999999999E-6</v>
      </c>
      <c r="W760" s="330">
        <v>1.6924600000000001E-7</v>
      </c>
      <c r="X760" s="118">
        <v>0</v>
      </c>
      <c r="Y760" s="41"/>
      <c r="Z760" s="327">
        <f t="shared" si="326"/>
        <v>13.543251879699246</v>
      </c>
      <c r="AA760" s="41"/>
      <c r="AB760" s="111">
        <v>256.78478000000001</v>
      </c>
      <c r="AC760" s="111">
        <v>227.30043000000001</v>
      </c>
      <c r="AD760" s="111">
        <v>15.35408</v>
      </c>
      <c r="AE760" s="111">
        <v>0</v>
      </c>
      <c r="AF760" s="111">
        <v>14.110531999999999</v>
      </c>
      <c r="AG760" s="111">
        <v>1.2768797000000001E-3</v>
      </c>
      <c r="AH760" s="111">
        <v>1.8454069E-2</v>
      </c>
      <c r="AI760" s="41"/>
      <c r="AJ760" s="114">
        <v>3.1914113999999998</v>
      </c>
      <c r="AK760" s="114">
        <v>3.1072980000000001</v>
      </c>
      <c r="AL760" s="114">
        <v>6.5754722000000002E-2</v>
      </c>
      <c r="AM760" s="114">
        <v>1.8358737E-2</v>
      </c>
      <c r="AN760" s="113">
        <f t="shared" si="327"/>
        <v>1.8628884316366207E-4</v>
      </c>
      <c r="AO760" s="112">
        <f t="shared" si="328"/>
        <v>2.4317574425319483E-7</v>
      </c>
      <c r="AP760" s="112">
        <f t="shared" si="329"/>
        <v>2.5712517300000002</v>
      </c>
      <c r="AQ760" s="328">
        <v>1.2576328E-5</v>
      </c>
      <c r="AR760" s="328">
        <v>3.7946121000000003E-8</v>
      </c>
      <c r="AS760" s="328">
        <v>1.036729E-12</v>
      </c>
      <c r="AT760" s="328">
        <v>3.6378492999999997E-11</v>
      </c>
      <c r="AU760" s="328">
        <v>4.6737915999999997E-12</v>
      </c>
      <c r="AV760" s="328">
        <v>1.2846169999999999E-8</v>
      </c>
      <c r="AW760" s="329">
        <v>1.7360984999999999E-4</v>
      </c>
      <c r="AX760" s="328">
        <v>2.8997725000000002E-9</v>
      </c>
      <c r="AY760" s="328">
        <v>2.0221748000000001E-7</v>
      </c>
      <c r="AZ760" s="328">
        <v>3.7652949999999997E-11</v>
      </c>
      <c r="BA760" s="328">
        <v>1.0989559999999999E-14</v>
      </c>
      <c r="BB760" s="328">
        <v>6.3909113999999995E-11</v>
      </c>
      <c r="BC760" s="328">
        <v>2.9293240000000002E-12</v>
      </c>
      <c r="BD760" s="328">
        <v>6.9563501999999997E-13</v>
      </c>
      <c r="BE760" s="328">
        <v>1.2414687E-8</v>
      </c>
      <c r="BF760" s="328">
        <v>7.7359972999999994E-8</v>
      </c>
      <c r="BG760" s="328">
        <v>6.1160563999999996E-12</v>
      </c>
      <c r="BH760" s="329">
        <v>0.45239433000000001</v>
      </c>
      <c r="BI760" s="329">
        <v>2.1188574</v>
      </c>
      <c r="BJ760" s="328">
        <v>3.2813775000000001E-12</v>
      </c>
      <c r="BK760" s="328">
        <v>1.9954322000000001E-14</v>
      </c>
      <c r="BL760" s="328">
        <v>8.9277116000000001E-19</v>
      </c>
      <c r="BM760" s="41"/>
      <c r="BN760" s="111">
        <v>3.6495521E-3</v>
      </c>
      <c r="BO760" s="111">
        <v>1.3942837999999999E-3</v>
      </c>
      <c r="BP760" s="111">
        <v>3.7762179000000001E-4</v>
      </c>
      <c r="BQ760" s="122">
        <v>5.0635498000000001E-6</v>
      </c>
      <c r="BR760" s="111">
        <v>1.1487259000000001E-3</v>
      </c>
      <c r="BS760" s="122">
        <v>2.9733640999999999E-7</v>
      </c>
      <c r="BT760" s="122">
        <v>9.7650602999999995E-7</v>
      </c>
      <c r="BU760" s="122">
        <v>4.0701993000000001E-7</v>
      </c>
      <c r="BV760" s="111">
        <v>1.2640093999999999E-4</v>
      </c>
      <c r="BW760" s="122">
        <v>9.4247899E-7</v>
      </c>
      <c r="BX760" s="122">
        <v>3.5127102E-8</v>
      </c>
      <c r="BY760" s="122">
        <v>4.1946744000000001E-9</v>
      </c>
      <c r="BZ760" s="122">
        <v>6.2015944999999999E-10</v>
      </c>
      <c r="CA760" s="111">
        <v>1.6556747999999999E-4</v>
      </c>
      <c r="CB760" s="111">
        <v>2.9368116000000002E-4</v>
      </c>
      <c r="CC760" s="111">
        <v>1.3554370000000001E-4</v>
      </c>
      <c r="CD760" s="122">
        <v>4.7106564000000002E-10</v>
      </c>
      <c r="CE760" s="154"/>
      <c r="CF760" s="173"/>
      <c r="CG760" s="42" t="s">
        <v>10817</v>
      </c>
      <c r="CH760" s="42"/>
      <c r="CI760" s="42"/>
      <c r="CK760" s="50"/>
      <c r="CL760" s="41"/>
      <c r="CM760" s="41"/>
      <c r="CN760" s="41"/>
      <c r="CO760" s="41"/>
      <c r="CP760" s="41"/>
      <c r="CQ760" s="41"/>
      <c r="CR760" s="41"/>
      <c r="CS760" s="41"/>
      <c r="CT760" s="41"/>
      <c r="CU760" s="41"/>
      <c r="CV760" s="41"/>
      <c r="CW760" s="41"/>
    </row>
    <row r="761" spans="1:101" ht="14.5" customHeight="1">
      <c r="A761" s="41" t="s">
        <v>10864</v>
      </c>
      <c r="B761" s="119" t="s">
        <v>10796</v>
      </c>
      <c r="C761" s="120" t="str">
        <f t="shared" si="320"/>
        <v>A.100.34.107</v>
      </c>
      <c r="D761" s="135" t="s">
        <v>85</v>
      </c>
      <c r="E761" s="119" t="s">
        <v>6570</v>
      </c>
      <c r="F761" s="118" t="str">
        <f t="shared" si="321"/>
        <v>NiCr20Co18Ti</v>
      </c>
      <c r="G761" s="118">
        <f t="shared" si="322"/>
        <v>22.9888699832252</v>
      </c>
      <c r="H761" s="118">
        <f t="shared" si="323"/>
        <v>0.21757646419999999</v>
      </c>
      <c r="I761" s="118">
        <f t="shared" si="324"/>
        <v>7.3639960169999998</v>
      </c>
      <c r="J761" s="326">
        <f t="shared" si="325"/>
        <v>13.6484950020252</v>
      </c>
      <c r="K761" s="118">
        <v>1.7588025</v>
      </c>
      <c r="L761" s="118">
        <v>7.2434016999999997</v>
      </c>
      <c r="M761" s="118">
        <v>6.7530650999999997E-2</v>
      </c>
      <c r="N761" s="118">
        <v>7.0009876999999998E-2</v>
      </c>
      <c r="O761" s="118">
        <v>3.7479907999999999E-2</v>
      </c>
      <c r="P761" s="118">
        <v>0.10682882</v>
      </c>
      <c r="Q761" s="118">
        <v>3.2578592000000002E-3</v>
      </c>
      <c r="R761" s="118">
        <v>5.3063666000000002E-2</v>
      </c>
      <c r="S761" s="118">
        <v>13.490378</v>
      </c>
      <c r="T761" s="118">
        <v>6.613692E-3</v>
      </c>
      <c r="U761" s="118">
        <v>0.15148229999999999</v>
      </c>
      <c r="V761" s="330">
        <v>6.2352241999999997E-6</v>
      </c>
      <c r="W761" s="330">
        <v>1.4774801000000001E-5</v>
      </c>
      <c r="X761" s="118">
        <v>0</v>
      </c>
      <c r="Y761" s="41"/>
      <c r="Z761" s="327">
        <f t="shared" si="326"/>
        <v>13.224078947368421</v>
      </c>
      <c r="AA761" s="41"/>
      <c r="AB761" s="111">
        <v>242.85073</v>
      </c>
      <c r="AC761" s="111">
        <v>207.12216000000001</v>
      </c>
      <c r="AD761" s="111">
        <v>20.537037000000002</v>
      </c>
      <c r="AE761" s="111">
        <v>0</v>
      </c>
      <c r="AF761" s="111">
        <v>14.463635999999999</v>
      </c>
      <c r="AG761" s="111">
        <v>0.44285451999999997</v>
      </c>
      <c r="AH761" s="111">
        <v>0.28503885000000001</v>
      </c>
      <c r="AI761" s="41"/>
      <c r="AJ761" s="114">
        <v>2.4719422999999998</v>
      </c>
      <c r="AK761" s="114">
        <v>2.4026605999999999</v>
      </c>
      <c r="AL761" s="114">
        <v>5.2131375000000001E-2</v>
      </c>
      <c r="AM761" s="114">
        <v>1.7150314999999999E-2</v>
      </c>
      <c r="AN761" s="113">
        <f t="shared" si="327"/>
        <v>1.4404440719838392E-4</v>
      </c>
      <c r="AO761" s="112">
        <f t="shared" si="328"/>
        <v>1.927935409961887E-7</v>
      </c>
      <c r="AP761" s="112">
        <f t="shared" si="329"/>
        <v>2.4020049300000004</v>
      </c>
      <c r="AQ761" s="328">
        <v>1.2282889000000001E-5</v>
      </c>
      <c r="AR761" s="328">
        <v>3.7060764999999998E-8</v>
      </c>
      <c r="AS761" s="328">
        <v>1.0125369999999999E-12</v>
      </c>
      <c r="AT761" s="328">
        <v>2.2787891E-10</v>
      </c>
      <c r="AU761" s="328">
        <v>4.6151338999999998E-12</v>
      </c>
      <c r="AV761" s="328">
        <v>1.0400705E-8</v>
      </c>
      <c r="AW761" s="329">
        <v>1.3164123E-4</v>
      </c>
      <c r="AX761" s="328">
        <v>2.2819263999999999E-9</v>
      </c>
      <c r="AY761" s="328">
        <v>1.5332303000000001E-7</v>
      </c>
      <c r="AZ761" s="328">
        <v>4.1981231E-11</v>
      </c>
      <c r="BA761" s="328">
        <v>4.6203900000000005E-13</v>
      </c>
      <c r="BB761" s="328">
        <v>6.8964888000000004E-11</v>
      </c>
      <c r="BC761" s="328">
        <v>3.8380920000000002E-12</v>
      </c>
      <c r="BD761" s="328">
        <v>9.0983685000000009E-13</v>
      </c>
      <c r="BE761" s="328">
        <v>1.5322225999999999E-8</v>
      </c>
      <c r="BF761" s="328">
        <v>9.4046309999999993E-8</v>
      </c>
      <c r="BG761" s="328">
        <v>8.9088876000000007E-12</v>
      </c>
      <c r="BH761" s="329">
        <v>0.53527553000000005</v>
      </c>
      <c r="BI761" s="329">
        <v>1.8667294000000001</v>
      </c>
      <c r="BJ761" s="328">
        <v>2.8646334E-10</v>
      </c>
      <c r="BK761" s="328">
        <v>1.7420067999999999E-12</v>
      </c>
      <c r="BL761" s="328">
        <v>7.7938674E-17</v>
      </c>
      <c r="BM761" s="41"/>
      <c r="BN761" s="111">
        <v>3.0127251E-3</v>
      </c>
      <c r="BO761" s="111">
        <v>1.0574152E-3</v>
      </c>
      <c r="BP761" s="111">
        <v>3.6872241000000003E-4</v>
      </c>
      <c r="BQ761" s="122">
        <v>6.2158824999999997E-6</v>
      </c>
      <c r="BR761" s="111">
        <v>9.0433731999999998E-4</v>
      </c>
      <c r="BS761" s="122">
        <v>2.0910427999999998E-6</v>
      </c>
      <c r="BT761" s="122">
        <v>1.0885367E-6</v>
      </c>
      <c r="BU761" s="122">
        <v>1.0773362000000001E-6</v>
      </c>
      <c r="BV761" s="111">
        <v>1.4335676E-4</v>
      </c>
      <c r="BW761" s="122">
        <v>2.1557444000000001E-6</v>
      </c>
      <c r="BX761" s="122">
        <v>3.4684234000000003E-8</v>
      </c>
      <c r="BY761" s="122">
        <v>6.0127475000000004E-9</v>
      </c>
      <c r="BZ761" s="122">
        <v>5.8900768999999998E-9</v>
      </c>
      <c r="CA761" s="111">
        <v>1.2583426000000001E-4</v>
      </c>
      <c r="CB761" s="111">
        <v>2.7594801E-4</v>
      </c>
      <c r="CC761" s="111">
        <v>1.2439489E-4</v>
      </c>
      <c r="CD761" s="122">
        <v>4.1123899000000002E-8</v>
      </c>
      <c r="CE761" s="154"/>
      <c r="CF761" s="173"/>
      <c r="CG761" s="42" t="s">
        <v>10817</v>
      </c>
      <c r="CH761" s="42"/>
      <c r="CI761" s="42"/>
      <c r="CK761" s="50"/>
      <c r="CL761" s="41"/>
      <c r="CM761" s="41"/>
      <c r="CN761" s="41"/>
      <c r="CO761" s="41"/>
      <c r="CP761" s="41"/>
      <c r="CQ761" s="41"/>
      <c r="CR761" s="41"/>
      <c r="CS761" s="41"/>
      <c r="CT761" s="41"/>
      <c r="CU761" s="41"/>
      <c r="CV761" s="41"/>
      <c r="CW761" s="41"/>
    </row>
    <row r="762" spans="1:101" ht="14.5" customHeight="1">
      <c r="A762" s="41" t="s">
        <v>10861</v>
      </c>
      <c r="B762" s="119" t="s">
        <v>10796</v>
      </c>
      <c r="C762" s="120" t="str">
        <f t="shared" si="320"/>
        <v>A.100.34.108</v>
      </c>
      <c r="D762" s="135" t="s">
        <v>85</v>
      </c>
      <c r="E762" s="119" t="s">
        <v>6570</v>
      </c>
      <c r="F762" s="118" t="str">
        <f t="shared" si="321"/>
        <v>NiCr20TiAl</v>
      </c>
      <c r="G762" s="118">
        <f t="shared" si="322"/>
        <v>20.541410215590151</v>
      </c>
      <c r="H762" s="118">
        <f t="shared" si="323"/>
        <v>0.18750986729999999</v>
      </c>
      <c r="I762" s="118">
        <f t="shared" si="324"/>
        <v>9.1855733290000003</v>
      </c>
      <c r="J762" s="326">
        <f t="shared" si="325"/>
        <v>9.3169620192901501</v>
      </c>
      <c r="K762" s="118">
        <v>1.8513649999999999</v>
      </c>
      <c r="L762" s="118">
        <v>9.1065524</v>
      </c>
      <c r="M762" s="118">
        <v>3.5732849999999997E-2</v>
      </c>
      <c r="N762" s="118">
        <v>8.7561056999999998E-2</v>
      </c>
      <c r="O762" s="118">
        <v>2.3731791E-3</v>
      </c>
      <c r="P762" s="118">
        <v>9.4372011000000006E-2</v>
      </c>
      <c r="Q762" s="118">
        <v>3.2036202E-3</v>
      </c>
      <c r="R762" s="118">
        <v>4.3288079E-2</v>
      </c>
      <c r="S762" s="118">
        <v>9.1843775000000001</v>
      </c>
      <c r="T762" s="118">
        <v>8.4269739000000007E-3</v>
      </c>
      <c r="U762" s="118">
        <v>0.12415031</v>
      </c>
      <c r="V762" s="330">
        <v>7.0681457000000003E-6</v>
      </c>
      <c r="W762" s="330">
        <v>1.6724445E-7</v>
      </c>
      <c r="X762" s="118">
        <v>0</v>
      </c>
      <c r="Y762" s="41"/>
      <c r="Z762" s="327">
        <f t="shared" si="326"/>
        <v>13.920037593984961</v>
      </c>
      <c r="AA762" s="41"/>
      <c r="AB762" s="111">
        <v>262.76134999999999</v>
      </c>
      <c r="AC762" s="111">
        <v>230.78578999999999</v>
      </c>
      <c r="AD762" s="111">
        <v>16.831471000000001</v>
      </c>
      <c r="AE762" s="111">
        <v>0</v>
      </c>
      <c r="AF762" s="111">
        <v>14.23662</v>
      </c>
      <c r="AG762" s="111">
        <v>0.55435829999999997</v>
      </c>
      <c r="AH762" s="111">
        <v>0.35311343000000001</v>
      </c>
      <c r="AI762" s="41"/>
      <c r="AJ762" s="114">
        <v>3.0591694</v>
      </c>
      <c r="AK762" s="114">
        <v>2.9777133</v>
      </c>
      <c r="AL762" s="114">
        <v>6.3474510999999997E-2</v>
      </c>
      <c r="AM762" s="114">
        <v>1.7981522E-2</v>
      </c>
      <c r="AN762" s="113">
        <f t="shared" si="327"/>
        <v>1.7851998247060184E-4</v>
      </c>
      <c r="AO762" s="112">
        <f t="shared" si="328"/>
        <v>2.3474301418816323E-7</v>
      </c>
      <c r="AP762" s="112">
        <f t="shared" si="329"/>
        <v>2.5184204800000001</v>
      </c>
      <c r="AQ762" s="328">
        <v>1.29291E-5</v>
      </c>
      <c r="AR762" s="328">
        <v>3.9010554000000001E-8</v>
      </c>
      <c r="AS762" s="328">
        <v>1.0658074E-12</v>
      </c>
      <c r="AT762" s="328">
        <v>2.2573655E-10</v>
      </c>
      <c r="AU762" s="328">
        <v>4.8364807999999997E-12</v>
      </c>
      <c r="AV762" s="328">
        <v>1.3007915999999999E-8</v>
      </c>
      <c r="AW762" s="329">
        <v>1.6548530000000001E-4</v>
      </c>
      <c r="AX762" s="328">
        <v>2.8706408999999998E-9</v>
      </c>
      <c r="AY762" s="328">
        <v>1.9274393999999999E-7</v>
      </c>
      <c r="AZ762" s="328">
        <v>3.7658122999999998E-11</v>
      </c>
      <c r="BA762" s="328">
        <v>1.1125964E-14</v>
      </c>
      <c r="BB762" s="328">
        <v>6.5056840999999998E-11</v>
      </c>
      <c r="BC762" s="328">
        <v>3.1256908999999999E-12</v>
      </c>
      <c r="BD762" s="328">
        <v>7.3697067999999997E-13</v>
      </c>
      <c r="BE762" s="328">
        <v>1.3225850000000001E-8</v>
      </c>
      <c r="BF762" s="328">
        <v>7.9114888999999998E-8</v>
      </c>
      <c r="BG762" s="328">
        <v>1.020501E-11</v>
      </c>
      <c r="BH762" s="329">
        <v>0.43531298000000002</v>
      </c>
      <c r="BI762" s="329">
        <v>2.0831075000000001</v>
      </c>
      <c r="BJ762" s="328">
        <v>3.2425710000000002E-12</v>
      </c>
      <c r="BK762" s="328">
        <v>1.9718337E-14</v>
      </c>
      <c r="BL762" s="328">
        <v>8.8221301999999999E-19</v>
      </c>
      <c r="BM762" s="41"/>
      <c r="BN762" s="111">
        <v>3.5422434000000002E-3</v>
      </c>
      <c r="BO762" s="111">
        <v>1.3292215E-3</v>
      </c>
      <c r="BP762" s="111">
        <v>3.8812756999999999E-4</v>
      </c>
      <c r="BQ762" s="122">
        <v>5.0708100999999996E-6</v>
      </c>
      <c r="BR762" s="111">
        <v>1.0964941E-3</v>
      </c>
      <c r="BS762" s="122">
        <v>7.9110902000000004E-7</v>
      </c>
      <c r="BT762" s="122">
        <v>9.7658288000000005E-7</v>
      </c>
      <c r="BU762" s="122">
        <v>1.1571828999999999E-6</v>
      </c>
      <c r="BV762" s="111">
        <v>1.2664058999999999E-4</v>
      </c>
      <c r="BW762" s="122">
        <v>2.1198541000000002E-6</v>
      </c>
      <c r="BX762" s="122">
        <v>3.6347018999999997E-8</v>
      </c>
      <c r="BY762" s="122">
        <v>6.8674334999999996E-9</v>
      </c>
      <c r="BZ762" s="122">
        <v>5.9194621E-9</v>
      </c>
      <c r="CA762" s="111">
        <v>1.5871641E-4</v>
      </c>
      <c r="CB762" s="111">
        <v>2.9974667999999998E-4</v>
      </c>
      <c r="CC762" s="111">
        <v>1.3313140000000001E-4</v>
      </c>
      <c r="CD762" s="122">
        <v>4.6549469000000002E-10</v>
      </c>
      <c r="CE762" s="154"/>
      <c r="CF762" s="173"/>
      <c r="CG762" s="42" t="s">
        <v>10817</v>
      </c>
      <c r="CH762" s="42"/>
      <c r="CI762" s="42"/>
      <c r="CK762" s="50"/>
      <c r="CL762" s="41"/>
      <c r="CM762" s="41"/>
      <c r="CN762" s="41"/>
      <c r="CO762" s="41"/>
      <c r="CP762" s="41"/>
      <c r="CQ762" s="41"/>
      <c r="CR762" s="41"/>
      <c r="CS762" s="41"/>
      <c r="CT762" s="41"/>
      <c r="CU762" s="41"/>
      <c r="CV762" s="41"/>
      <c r="CW762" s="41"/>
    </row>
    <row r="763" spans="1:101" ht="14.5" customHeight="1">
      <c r="A763" s="41" t="s">
        <v>10858</v>
      </c>
      <c r="B763" s="119" t="s">
        <v>10796</v>
      </c>
      <c r="C763" s="120" t="str">
        <f t="shared" si="320"/>
        <v>A.100.34.109</v>
      </c>
      <c r="D763" s="135" t="s">
        <v>85</v>
      </c>
      <c r="E763" s="119" t="s">
        <v>6570</v>
      </c>
      <c r="F763" s="118" t="str">
        <f t="shared" si="321"/>
        <v>NiCu30Al</v>
      </c>
      <c r="G763" s="118">
        <f t="shared" si="322"/>
        <v>18.975602620837002</v>
      </c>
      <c r="H763" s="118">
        <f t="shared" si="323"/>
        <v>0.11420017552</v>
      </c>
      <c r="I763" s="118">
        <f t="shared" si="324"/>
        <v>7.9897189129999999</v>
      </c>
      <c r="J763" s="326">
        <f t="shared" si="325"/>
        <v>9.4386187323170017</v>
      </c>
      <c r="K763" s="118">
        <v>1.4330647999999999</v>
      </c>
      <c r="L763" s="118">
        <v>7.9281810999999998</v>
      </c>
      <c r="M763" s="118">
        <v>5.6347692999999997E-2</v>
      </c>
      <c r="N763" s="118">
        <v>0.10193155</v>
      </c>
      <c r="O763" s="118">
        <v>5.3849311000000004E-3</v>
      </c>
      <c r="P763" s="118">
        <v>4.5579002E-4</v>
      </c>
      <c r="Q763" s="118">
        <v>6.4279044E-3</v>
      </c>
      <c r="R763" s="118">
        <v>5.1901200000000003E-3</v>
      </c>
      <c r="S763" s="118">
        <v>9.3546619</v>
      </c>
      <c r="T763" s="118">
        <v>9.0910138000000005E-3</v>
      </c>
      <c r="U763" s="118">
        <v>7.4840922000000004E-2</v>
      </c>
      <c r="V763" s="330">
        <v>1.4523417E-5</v>
      </c>
      <c r="W763" s="330">
        <v>1.0373100000000001E-5</v>
      </c>
      <c r="X763" s="118">
        <v>0</v>
      </c>
      <c r="Y763" s="41"/>
      <c r="Z763" s="327">
        <f t="shared" si="326"/>
        <v>10.774923308270676</v>
      </c>
      <c r="AA763" s="41"/>
      <c r="AB763" s="111">
        <v>203.60969</v>
      </c>
      <c r="AC763" s="111">
        <v>187.14127999999999</v>
      </c>
      <c r="AD763" s="111">
        <v>10.146075</v>
      </c>
      <c r="AE763" s="111">
        <v>0</v>
      </c>
      <c r="AF763" s="111">
        <v>0.34144743</v>
      </c>
      <c r="AG763" s="111">
        <v>4.9291463999999996</v>
      </c>
      <c r="AH763" s="111">
        <v>1.0517417</v>
      </c>
      <c r="AI763" s="41"/>
      <c r="AJ763" s="114">
        <v>2.6446339999999999</v>
      </c>
      <c r="AK763" s="114">
        <v>2.5760271000000001</v>
      </c>
      <c r="AL763" s="114">
        <v>5.4504440000000001E-2</v>
      </c>
      <c r="AM763" s="114">
        <v>1.4102498999999999E-2</v>
      </c>
      <c r="AN763" s="113">
        <f t="shared" si="327"/>
        <v>1.5443807178239959E-4</v>
      </c>
      <c r="AO763" s="112">
        <f t="shared" si="328"/>
        <v>2.0156967150599519E-7</v>
      </c>
      <c r="AP763" s="112">
        <f t="shared" si="329"/>
        <v>1.9751399599999999</v>
      </c>
      <c r="AQ763" s="328">
        <v>1.0030694000000001E-5</v>
      </c>
      <c r="AR763" s="328">
        <v>3.0265951000000002E-8</v>
      </c>
      <c r="AS763" s="328">
        <v>8.2686293999999997E-13</v>
      </c>
      <c r="AT763" s="328">
        <v>6.7020506000000002E-10</v>
      </c>
      <c r="AU763" s="328">
        <v>6.8837895999999999E-12</v>
      </c>
      <c r="AV763" s="328">
        <v>1.5146316E-8</v>
      </c>
      <c r="AW763" s="329">
        <v>1.4438204999999999E-4</v>
      </c>
      <c r="AX763" s="328">
        <v>3.0332800000000001E-9</v>
      </c>
      <c r="AY763" s="328">
        <v>1.6821987000000001E-7</v>
      </c>
      <c r="AZ763" s="328">
        <v>1.1787313999999999E-11</v>
      </c>
      <c r="BA763" s="328">
        <v>1.4747296000000001E-14</v>
      </c>
      <c r="BB763" s="328">
        <v>1.4086995999999999E-11</v>
      </c>
      <c r="BC763" s="328">
        <v>8.3103586999999996E-13</v>
      </c>
      <c r="BD763" s="328">
        <v>1.5371657E-13</v>
      </c>
      <c r="BE763" s="328">
        <v>2.6411492999999999E-9</v>
      </c>
      <c r="BF763" s="328">
        <v>6.662108E-9</v>
      </c>
      <c r="BG763" s="328">
        <v>2.1646749999999999E-11</v>
      </c>
      <c r="BH763" s="329">
        <v>0.43408316000000002</v>
      </c>
      <c r="BI763" s="329">
        <v>1.5410568</v>
      </c>
      <c r="BJ763" s="328">
        <v>2.0112025E-10</v>
      </c>
      <c r="BK763" s="328">
        <v>1.2230286000000001E-12</v>
      </c>
      <c r="BL763" s="328">
        <v>5.4719202999999998E-17</v>
      </c>
      <c r="BM763" s="41"/>
      <c r="BN763" s="111">
        <v>3.1998704000000002E-3</v>
      </c>
      <c r="BO763" s="111">
        <v>1.1607798999999999E-3</v>
      </c>
      <c r="BP763" s="111">
        <v>3.0043346000000002E-4</v>
      </c>
      <c r="BQ763" s="122">
        <v>6.0821584000000003E-7</v>
      </c>
      <c r="BR763" s="111">
        <v>9.5863462999999996E-4</v>
      </c>
      <c r="BS763" s="122">
        <v>3.2173204999999999E-6</v>
      </c>
      <c r="BT763" s="122">
        <v>1.2209797000000001E-7</v>
      </c>
      <c r="BU763" s="122">
        <v>4.8575233999999998E-6</v>
      </c>
      <c r="BV763" s="122">
        <v>6.1163810999999996E-7</v>
      </c>
      <c r="BW763" s="122">
        <v>4.2533817999999998E-6</v>
      </c>
      <c r="BX763" s="122">
        <v>5.1727859000000003E-8</v>
      </c>
      <c r="BY763" s="122">
        <v>1.4417173E-8</v>
      </c>
      <c r="BZ763" s="122">
        <v>1.3839875E-8</v>
      </c>
      <c r="CA763" s="111">
        <v>1.4278049999999999E-4</v>
      </c>
      <c r="CB763" s="111">
        <v>2.3823367999999999E-4</v>
      </c>
      <c r="CC763" s="111">
        <v>3.8522913999999999E-4</v>
      </c>
      <c r="CD763" s="122">
        <v>2.8872277000000001E-8</v>
      </c>
      <c r="CE763" s="154"/>
      <c r="CF763" s="173"/>
      <c r="CG763" s="42" t="s">
        <v>10817</v>
      </c>
      <c r="CH763" s="42"/>
      <c r="CI763" s="42"/>
      <c r="CK763" s="50"/>
      <c r="CL763" s="41"/>
      <c r="CM763" s="41"/>
      <c r="CN763" s="41"/>
      <c r="CO763" s="41"/>
      <c r="CP763" s="41"/>
      <c r="CQ763" s="41"/>
      <c r="CR763" s="41"/>
      <c r="CS763" s="41"/>
      <c r="CT763" s="41"/>
      <c r="CU763" s="41"/>
      <c r="CV763" s="41"/>
      <c r="CW763" s="41"/>
    </row>
    <row r="764" spans="1:101" ht="14.5" customHeight="1">
      <c r="A764" s="41" t="s">
        <v>10855</v>
      </c>
      <c r="B764" s="119" t="s">
        <v>10796</v>
      </c>
      <c r="C764" s="120" t="str">
        <f t="shared" si="320"/>
        <v>A.100.34.110</v>
      </c>
      <c r="D764" s="135" t="s">
        <v>85</v>
      </c>
      <c r="E764" s="119" t="s">
        <v>6570</v>
      </c>
      <c r="F764" s="118" t="str">
        <f t="shared" si="321"/>
        <v>NiCu30Fe</v>
      </c>
      <c r="G764" s="118">
        <f t="shared" si="322"/>
        <v>17.758482076524803</v>
      </c>
      <c r="H764" s="118">
        <f t="shared" si="323"/>
        <v>9.4025686040999992E-2</v>
      </c>
      <c r="I764" s="118">
        <f t="shared" si="324"/>
        <v>7.9301644807000002</v>
      </c>
      <c r="J764" s="326">
        <f t="shared" si="325"/>
        <v>8.5510210097838009</v>
      </c>
      <c r="K764" s="118">
        <v>1.1832708999999999</v>
      </c>
      <c r="L764" s="118">
        <v>7.8821073000000004</v>
      </c>
      <c r="M764" s="118">
        <v>4.2667208999999998E-2</v>
      </c>
      <c r="N764" s="118">
        <v>9.0849792999999998E-2</v>
      </c>
      <c r="O764" s="118">
        <v>7.6446941999999999E-4</v>
      </c>
      <c r="P764" s="330">
        <v>9.3766921000000003E-5</v>
      </c>
      <c r="Q764" s="118">
        <v>2.3176567000000002E-3</v>
      </c>
      <c r="R764" s="118">
        <v>5.3899717000000002E-3</v>
      </c>
      <c r="S764" s="118">
        <v>8.4906047000000004</v>
      </c>
      <c r="T764" s="118">
        <v>7.6537845E-3</v>
      </c>
      <c r="U764" s="118">
        <v>5.2733993999999999E-2</v>
      </c>
      <c r="V764" s="330">
        <v>8.0612098000000008E-6</v>
      </c>
      <c r="W764" s="330">
        <v>2.0470074000000001E-5</v>
      </c>
      <c r="X764" s="118">
        <v>0</v>
      </c>
      <c r="Y764" s="41"/>
      <c r="Z764" s="327">
        <f t="shared" si="326"/>
        <v>8.8967736842105243</v>
      </c>
      <c r="AA764" s="41"/>
      <c r="AB764" s="111">
        <v>170.67368999999999</v>
      </c>
      <c r="AC764" s="111">
        <v>159.29822999999999</v>
      </c>
      <c r="AD764" s="111">
        <v>7.1493675000000003</v>
      </c>
      <c r="AE764" s="111">
        <v>0</v>
      </c>
      <c r="AF764" s="111">
        <v>5.0796137999999998E-2</v>
      </c>
      <c r="AG764" s="111">
        <v>3.8866863</v>
      </c>
      <c r="AH764" s="111">
        <v>0.28860973000000001</v>
      </c>
      <c r="AI764" s="41"/>
      <c r="AJ764" s="114">
        <v>2.5965220000000002</v>
      </c>
      <c r="AK764" s="114">
        <v>2.5304937000000001</v>
      </c>
      <c r="AL764" s="114">
        <v>5.2711767E-2</v>
      </c>
      <c r="AM764" s="114">
        <v>1.3316513E-2</v>
      </c>
      <c r="AN764" s="113">
        <f t="shared" si="327"/>
        <v>1.5170825745776281E-4</v>
      </c>
      <c r="AO764" s="112">
        <f t="shared" si="328"/>
        <v>1.9493996819300981E-7</v>
      </c>
      <c r="AP764" s="112">
        <f t="shared" si="329"/>
        <v>1.86505791</v>
      </c>
      <c r="AQ764" s="328">
        <v>8.2812886999999999E-6</v>
      </c>
      <c r="AR764" s="328">
        <v>2.4987524999999999E-8</v>
      </c>
      <c r="AS764" s="328">
        <v>6.8265549999999997E-13</v>
      </c>
      <c r="AT764" s="328">
        <v>2.2058586999999999E-10</v>
      </c>
      <c r="AU764" s="328">
        <v>6.6100628000000002E-12</v>
      </c>
      <c r="AV764" s="328">
        <v>1.3498507000000001E-8</v>
      </c>
      <c r="AW764" s="329">
        <v>1.4340901000000001E-4</v>
      </c>
      <c r="AX764" s="328">
        <v>2.7978266999999998E-9</v>
      </c>
      <c r="AY764" s="328">
        <v>1.6711431999999999E-7</v>
      </c>
      <c r="AZ764" s="328">
        <v>1.2610304E-11</v>
      </c>
      <c r="BA764" s="328">
        <v>1.5492357000000001E-14</v>
      </c>
      <c r="BB764" s="328">
        <v>1.2268243999999999E-11</v>
      </c>
      <c r="BC764" s="328">
        <v>3.5671389999999998E-13</v>
      </c>
      <c r="BD764" s="328">
        <v>5.5931870999999999E-14</v>
      </c>
      <c r="BE764" s="328">
        <v>9.6605363000000003E-10</v>
      </c>
      <c r="BF764" s="328">
        <v>2.8701142999999998E-9</v>
      </c>
      <c r="BG764" s="328">
        <v>1.1893542E-11</v>
      </c>
      <c r="BH764" s="329">
        <v>0.42456370999999998</v>
      </c>
      <c r="BI764" s="329">
        <v>1.4404942000000001</v>
      </c>
      <c r="BJ764" s="328">
        <v>3.9688690000000001E-10</v>
      </c>
      <c r="BK764" s="328">
        <v>2.4135014000000002E-12</v>
      </c>
      <c r="BL764" s="328">
        <v>1.0798184E-16</v>
      </c>
      <c r="BM764" s="41"/>
      <c r="BN764" s="111">
        <v>3.105904E-3</v>
      </c>
      <c r="BO764" s="111">
        <v>1.152581E-3</v>
      </c>
      <c r="BP764" s="111">
        <v>2.4806566000000002E-4</v>
      </c>
      <c r="BQ764" s="122">
        <v>6.3161488E-7</v>
      </c>
      <c r="BR764" s="111">
        <v>9.4849949999999995E-4</v>
      </c>
      <c r="BS764" s="122">
        <v>2.1653331E-6</v>
      </c>
      <c r="BT764" s="122">
        <v>1.3099016000000001E-7</v>
      </c>
      <c r="BU764" s="122">
        <v>3.2564046E-6</v>
      </c>
      <c r="BV764" s="122">
        <v>1.2582861E-7</v>
      </c>
      <c r="BW764" s="122">
        <v>1.5336069000000001E-6</v>
      </c>
      <c r="BX764" s="122">
        <v>4.9677356000000003E-8</v>
      </c>
      <c r="BY764" s="122">
        <v>8.0470708000000003E-9</v>
      </c>
      <c r="BZ764" s="122">
        <v>8.7863212999999997E-10</v>
      </c>
      <c r="CA764" s="111">
        <v>1.400443E-4</v>
      </c>
      <c r="CB764" s="111">
        <v>2.0083949000000001E-4</v>
      </c>
      <c r="CC764" s="111">
        <v>4.0791474000000002E-4</v>
      </c>
      <c r="CD764" s="122">
        <v>5.6976006000000002E-8</v>
      </c>
      <c r="CE764" s="154"/>
      <c r="CF764" s="173"/>
      <c r="CG764" s="42" t="s">
        <v>10817</v>
      </c>
      <c r="CH764" s="42"/>
      <c r="CI764" s="42"/>
      <c r="CK764" s="50"/>
      <c r="CL764" s="41"/>
      <c r="CM764" s="41"/>
      <c r="CN764" s="41"/>
      <c r="CO764" s="41"/>
      <c r="CP764" s="41"/>
      <c r="CQ764" s="41"/>
      <c r="CR764" s="41"/>
      <c r="CS764" s="41"/>
      <c r="CT764" s="41"/>
      <c r="CU764" s="41"/>
      <c r="CV764" s="41"/>
      <c r="CW764" s="41"/>
    </row>
    <row r="765" spans="1:101" ht="14.5" customHeight="1">
      <c r="A765" s="41" t="s">
        <v>10852</v>
      </c>
      <c r="B765" s="119" t="s">
        <v>10796</v>
      </c>
      <c r="C765" s="120" t="str">
        <f t="shared" si="320"/>
        <v>A.100.34.111</v>
      </c>
      <c r="D765" s="135" t="s">
        <v>85</v>
      </c>
      <c r="E765" s="119" t="s">
        <v>6570</v>
      </c>
      <c r="F765" s="118" t="str">
        <f t="shared" si="321"/>
        <v>NiFe 50 50</v>
      </c>
      <c r="G765" s="118">
        <f t="shared" si="322"/>
        <v>12.650477135693899</v>
      </c>
      <c r="H765" s="118">
        <f t="shared" si="323"/>
        <v>7.6820496279999997E-2</v>
      </c>
      <c r="I765" s="118">
        <f t="shared" si="324"/>
        <v>5.9665691171599997</v>
      </c>
      <c r="J765" s="326">
        <f t="shared" si="325"/>
        <v>5.7163073222538996</v>
      </c>
      <c r="K765" s="118">
        <v>0.89078020000000002</v>
      </c>
      <c r="L765" s="118">
        <v>5.9386402</v>
      </c>
      <c r="M765" s="118">
        <v>2.7038975E-2</v>
      </c>
      <c r="N765" s="118">
        <v>6.4048142000000002E-2</v>
      </c>
      <c r="O765" s="118">
        <v>5.8492138999999997E-3</v>
      </c>
      <c r="P765" s="118">
        <v>5.8906528000000002E-4</v>
      </c>
      <c r="Q765" s="118">
        <v>6.3340751000000002E-3</v>
      </c>
      <c r="R765" s="118">
        <v>8.8994216000000002E-4</v>
      </c>
      <c r="S765" s="118">
        <v>5.7089588999999998</v>
      </c>
      <c r="T765" s="118">
        <v>6.6525891999999996E-3</v>
      </c>
      <c r="U765" s="118">
        <v>1.8300588000000001E-4</v>
      </c>
      <c r="V765" s="330">
        <v>7.6095138999999998E-6</v>
      </c>
      <c r="W765" s="118">
        <v>5.0521766000000004E-4</v>
      </c>
      <c r="X765" s="118">
        <v>0</v>
      </c>
      <c r="Y765" s="41"/>
      <c r="Z765" s="327">
        <f t="shared" si="326"/>
        <v>6.6975954887218041</v>
      </c>
      <c r="AA765" s="41"/>
      <c r="AB765" s="111">
        <v>125.72808000000001</v>
      </c>
      <c r="AC765" s="111">
        <v>125.69029</v>
      </c>
      <c r="AD765" s="111">
        <v>2.4808805E-2</v>
      </c>
      <c r="AE765" s="111">
        <v>0</v>
      </c>
      <c r="AF765" s="111">
        <v>1.3737731E-3</v>
      </c>
      <c r="AG765" s="111">
        <v>6.1613815000000002E-3</v>
      </c>
      <c r="AH765" s="111">
        <v>5.4480164999999997E-3</v>
      </c>
      <c r="AI765" s="41"/>
      <c r="AJ765" s="114">
        <v>1.9551780999999999</v>
      </c>
      <c r="AK765" s="114">
        <v>1.9060146</v>
      </c>
      <c r="AL765" s="114">
        <v>3.9660331E-2</v>
      </c>
      <c r="AM765" s="114">
        <v>9.5031830000000001E-3</v>
      </c>
      <c r="AN765" s="113">
        <f t="shared" si="327"/>
        <v>1.1426946022907203E-4</v>
      </c>
      <c r="AO765" s="112">
        <f t="shared" si="328"/>
        <v>1.4667282451656627E-7</v>
      </c>
      <c r="AP765" s="112">
        <f t="shared" si="329"/>
        <v>1.33097804</v>
      </c>
      <c r="AQ765" s="328">
        <v>6.2262241000000004E-6</v>
      </c>
      <c r="AR765" s="328">
        <v>1.8786146E-8</v>
      </c>
      <c r="AS765" s="328">
        <v>5.1325230999999996E-13</v>
      </c>
      <c r="AT765" s="328">
        <v>6.5543667000000002E-10</v>
      </c>
      <c r="AU765" s="328">
        <v>3.7000204000000003E-13</v>
      </c>
      <c r="AV765" s="328">
        <v>9.5158794000000002E-9</v>
      </c>
      <c r="AW765" s="329">
        <v>1.0799590999999999E-4</v>
      </c>
      <c r="AX765" s="328">
        <v>2.0104995999999999E-9</v>
      </c>
      <c r="AY765" s="328">
        <v>1.2578799999999999E-7</v>
      </c>
      <c r="AZ765" s="328">
        <v>2.2269137E-12</v>
      </c>
      <c r="BA765" s="328">
        <v>7.4143780000000007E-15</v>
      </c>
      <c r="BB765" s="328">
        <v>1.3156011000000001E-11</v>
      </c>
      <c r="BC765" s="328">
        <v>1.7293506E-13</v>
      </c>
      <c r="BD765" s="328">
        <v>1.0413104E-13</v>
      </c>
      <c r="BE765" s="328">
        <v>3.6913104999999999E-9</v>
      </c>
      <c r="BF765" s="328">
        <v>2.3667646E-8</v>
      </c>
      <c r="BG765" s="328">
        <v>1.2428446000000001E-11</v>
      </c>
      <c r="BH765" s="329">
        <v>0.28614674000000001</v>
      </c>
      <c r="BI765" s="329">
        <v>1.0448313</v>
      </c>
      <c r="BJ765" s="328">
        <v>9.7954865000000006E-9</v>
      </c>
      <c r="BK765" s="328">
        <v>5.9567148000000002E-11</v>
      </c>
      <c r="BL765" s="328">
        <v>2.6650782999999998E-15</v>
      </c>
      <c r="BM765" s="41"/>
      <c r="BN765" s="111">
        <v>2.0713391999999998E-3</v>
      </c>
      <c r="BO765" s="111">
        <v>8.6784277000000003E-4</v>
      </c>
      <c r="BP765" s="111">
        <v>1.8674672999999999E-4</v>
      </c>
      <c r="BQ765" s="122">
        <v>1.0425971E-7</v>
      </c>
      <c r="BR765" s="111">
        <v>7.1923989999999997E-4</v>
      </c>
      <c r="BS765" s="122">
        <v>1.2415911999999999E-6</v>
      </c>
      <c r="BT765" s="122">
        <v>4.4549682000000003E-8</v>
      </c>
      <c r="BU765" s="122">
        <v>1.8593344E-6</v>
      </c>
      <c r="BV765" s="122">
        <v>7.9048413000000002E-7</v>
      </c>
      <c r="BW765" s="122">
        <v>4.1912943000000001E-6</v>
      </c>
      <c r="BX765" s="122">
        <v>2.7725146999999998E-9</v>
      </c>
      <c r="BY765" s="122">
        <v>8.1181367999999992E-9</v>
      </c>
      <c r="BZ765" s="122">
        <v>1.4484539000000001E-8</v>
      </c>
      <c r="CA765" s="111">
        <v>1.0443900999999999E-4</v>
      </c>
      <c r="CB765" s="111">
        <v>1.5185875000000001E-4</v>
      </c>
      <c r="CC765" s="122">
        <v>3.1548943000000003E-5</v>
      </c>
      <c r="CD765" s="122">
        <v>1.4062134000000001E-6</v>
      </c>
      <c r="CE765" s="154"/>
      <c r="CF765" s="173"/>
      <c r="CG765" s="42" t="s">
        <v>10817</v>
      </c>
      <c r="CH765" s="42"/>
      <c r="CI765" s="42"/>
      <c r="CK765" s="50"/>
      <c r="CL765" s="41"/>
      <c r="CM765" s="41"/>
      <c r="CN765" s="41"/>
      <c r="CO765" s="41"/>
      <c r="CP765" s="41"/>
      <c r="CQ765" s="41"/>
      <c r="CR765" s="41"/>
      <c r="CS765" s="41"/>
      <c r="CT765" s="41"/>
      <c r="CU765" s="41"/>
      <c r="CV765" s="41"/>
      <c r="CW765" s="41"/>
    </row>
    <row r="766" spans="1:101" ht="14.5" customHeight="1">
      <c r="A766" s="41" t="s">
        <v>10849</v>
      </c>
      <c r="B766" s="119" t="s">
        <v>10796</v>
      </c>
      <c r="C766" s="120" t="str">
        <f t="shared" si="320"/>
        <v>A.100.34.112</v>
      </c>
      <c r="D766" s="135" t="s">
        <v>85</v>
      </c>
      <c r="E766" s="119" t="s">
        <v>6570</v>
      </c>
      <c r="F766" s="118" t="str">
        <f t="shared" si="321"/>
        <v>NiMo30</v>
      </c>
      <c r="G766" s="118">
        <f t="shared" si="322"/>
        <v>32.256828749089401</v>
      </c>
      <c r="H766" s="118">
        <f t="shared" si="323"/>
        <v>0.2174780446</v>
      </c>
      <c r="I766" s="118">
        <f t="shared" si="324"/>
        <v>8.7512793910000006</v>
      </c>
      <c r="J766" s="326">
        <f t="shared" si="325"/>
        <v>21.8554686134894</v>
      </c>
      <c r="K766" s="118">
        <v>1.4326026999999999</v>
      </c>
      <c r="L766" s="118">
        <v>8.4992900000000002</v>
      </c>
      <c r="M766" s="118">
        <v>0.17081186000000001</v>
      </c>
      <c r="N766" s="118">
        <v>7.4009094999999997E-2</v>
      </c>
      <c r="O766" s="118">
        <v>6.9324006000000002E-3</v>
      </c>
      <c r="P766" s="118">
        <v>6.8425477999999998E-2</v>
      </c>
      <c r="Q766" s="118">
        <v>6.8111070999999995E-2</v>
      </c>
      <c r="R766" s="118">
        <v>8.1177530999999997E-2</v>
      </c>
      <c r="S766" s="118">
        <v>21.773363</v>
      </c>
      <c r="T766" s="118">
        <v>7.0710902000000004E-3</v>
      </c>
      <c r="U766" s="118">
        <v>7.5004218999999997E-2</v>
      </c>
      <c r="V766" s="330">
        <v>4.9082193999999999E-6</v>
      </c>
      <c r="W766" s="330">
        <v>2.539607E-5</v>
      </c>
      <c r="X766" s="118">
        <v>0</v>
      </c>
      <c r="Y766" s="41"/>
      <c r="Z766" s="327">
        <f t="shared" si="326"/>
        <v>10.77144887218045</v>
      </c>
      <c r="AA766" s="41"/>
      <c r="AB766" s="111">
        <v>199.43615</v>
      </c>
      <c r="AC766" s="111">
        <v>181.06863999999999</v>
      </c>
      <c r="AD766" s="111">
        <v>10.168668</v>
      </c>
      <c r="AE766" s="111">
        <v>0</v>
      </c>
      <c r="AF766" s="111">
        <v>8.1000461999999995</v>
      </c>
      <c r="AG766" s="111">
        <v>5.0589361999999999E-2</v>
      </c>
      <c r="AH766" s="111">
        <v>4.8199341999999999E-2</v>
      </c>
      <c r="AI766" s="41"/>
      <c r="AJ766" s="114">
        <v>2.8540318999999998</v>
      </c>
      <c r="AK766" s="114">
        <v>2.7690679999999999</v>
      </c>
      <c r="AL766" s="114">
        <v>5.7790152999999997E-2</v>
      </c>
      <c r="AM766" s="114">
        <v>2.7173758999999999E-2</v>
      </c>
      <c r="AN766" s="113">
        <f t="shared" si="327"/>
        <v>1.6601126820825067E-4</v>
      </c>
      <c r="AO766" s="112">
        <f t="shared" si="328"/>
        <v>2.1372097949726699E-7</v>
      </c>
      <c r="AP766" s="112">
        <f t="shared" si="329"/>
        <v>3.8058486</v>
      </c>
      <c r="AQ766" s="328">
        <v>1.0004292E-5</v>
      </c>
      <c r="AR766" s="328">
        <v>3.0185671999999998E-8</v>
      </c>
      <c r="AS766" s="328">
        <v>8.2470219999999997E-13</v>
      </c>
      <c r="AT766" s="328">
        <v>4.3653636999999998E-11</v>
      </c>
      <c r="AU766" s="328">
        <v>4.7102637000000003E-12</v>
      </c>
      <c r="AV766" s="328">
        <v>1.0994150000000001E-8</v>
      </c>
      <c r="AW766" s="329">
        <v>1.5441667999999999E-4</v>
      </c>
      <c r="AX766" s="328">
        <v>2.4693865E-9</v>
      </c>
      <c r="AY766" s="328">
        <v>1.7984052999999999E-7</v>
      </c>
      <c r="AZ766" s="328">
        <v>4.2523541000000001E-11</v>
      </c>
      <c r="BA766" s="328">
        <v>1.8434045000000002E-12</v>
      </c>
      <c r="BB766" s="328">
        <v>1.1405594000000001E-9</v>
      </c>
      <c r="BC766" s="328">
        <v>1.8471804E-11</v>
      </c>
      <c r="BD766" s="328">
        <v>1.1133239E-11</v>
      </c>
      <c r="BE766" s="328">
        <v>5.6291899000000003E-8</v>
      </c>
      <c r="BF766" s="328">
        <v>1.5224694E-6</v>
      </c>
      <c r="BG766" s="328">
        <v>7.0404765000000003E-12</v>
      </c>
      <c r="BH766" s="329">
        <v>2.1258697999999998</v>
      </c>
      <c r="BI766" s="329">
        <v>1.6799788</v>
      </c>
      <c r="BJ766" s="328">
        <v>4.9239535000000004E-10</v>
      </c>
      <c r="BK766" s="328">
        <v>2.9942961E-12</v>
      </c>
      <c r="BL766" s="328">
        <v>1.3396702E-16</v>
      </c>
      <c r="BM766" s="41"/>
      <c r="BN766" s="111">
        <v>8.5270228000000007E-3</v>
      </c>
      <c r="BO766" s="111">
        <v>1.2400378999999999E-3</v>
      </c>
      <c r="BP766" s="111">
        <v>3.0033658000000002E-4</v>
      </c>
      <c r="BQ766" s="122">
        <v>9.5090536999999995E-6</v>
      </c>
      <c r="BR766" s="111">
        <v>1.0274694E-3</v>
      </c>
      <c r="BS766" s="122">
        <v>5.8464288999999998E-6</v>
      </c>
      <c r="BT766" s="122">
        <v>1.1023248E-6</v>
      </c>
      <c r="BU766" s="122">
        <v>4.8923535999999996E-7</v>
      </c>
      <c r="BV766" s="122">
        <v>9.1822173999999999E-5</v>
      </c>
      <c r="BW766" s="122">
        <v>4.5069491999999997E-5</v>
      </c>
      <c r="BX766" s="122">
        <v>3.5400637000000001E-8</v>
      </c>
      <c r="BY766" s="122">
        <v>4.7988160999999998E-9</v>
      </c>
      <c r="BZ766" s="122">
        <v>6.2485380999999998E-10</v>
      </c>
      <c r="CA766" s="111">
        <v>1.4406259999999999E-4</v>
      </c>
      <c r="CB766" s="111">
        <v>2.3121095E-4</v>
      </c>
      <c r="CC766" s="111">
        <v>5.4299552000000003E-3</v>
      </c>
      <c r="CD766" s="122">
        <v>7.0686939999999997E-8</v>
      </c>
      <c r="CE766" s="154"/>
      <c r="CF766" s="173"/>
      <c r="CG766" s="42" t="s">
        <v>10817</v>
      </c>
      <c r="CH766" s="42"/>
      <c r="CI766" s="42"/>
      <c r="CK766" s="333"/>
      <c r="CL766" s="41"/>
      <c r="CM766" s="41"/>
      <c r="CN766" s="41"/>
      <c r="CO766" s="41"/>
      <c r="CP766" s="41"/>
      <c r="CQ766" s="41"/>
      <c r="CR766" s="41"/>
      <c r="CS766" s="41"/>
      <c r="CT766" s="41"/>
      <c r="CU766" s="41"/>
      <c r="CV766" s="41"/>
      <c r="CW766" s="41"/>
    </row>
    <row r="767" spans="1:101" ht="14.5" customHeight="1">
      <c r="A767" s="41" t="s">
        <v>10846</v>
      </c>
      <c r="B767" s="119" t="s">
        <v>10796</v>
      </c>
      <c r="C767" s="120" t="str">
        <f t="shared" si="320"/>
        <v>A.100.34.113</v>
      </c>
      <c r="D767" s="135" t="s">
        <v>85</v>
      </c>
      <c r="E767" s="119" t="s">
        <v>6570</v>
      </c>
      <c r="F767" s="118" t="str">
        <f t="shared" si="321"/>
        <v>Supermalloy</v>
      </c>
      <c r="G767" s="118">
        <f t="shared" si="322"/>
        <v>21.285093260460602</v>
      </c>
      <c r="H767" s="118">
        <f t="shared" si="323"/>
        <v>0.105290404</v>
      </c>
      <c r="I767" s="118">
        <f t="shared" si="324"/>
        <v>9.0186977830000004</v>
      </c>
      <c r="J767" s="326">
        <f t="shared" si="325"/>
        <v>10.905809573460601</v>
      </c>
      <c r="K767" s="118">
        <v>1.2552954999999999</v>
      </c>
      <c r="L767" s="118">
        <v>8.9553384999999999</v>
      </c>
      <c r="M767" s="118">
        <v>4.8959969999999998E-2</v>
      </c>
      <c r="N767" s="118">
        <v>8.1877948000000006E-2</v>
      </c>
      <c r="O767" s="118">
        <v>1.0466500000000001E-3</v>
      </c>
      <c r="P767" s="118">
        <v>1.1177929E-2</v>
      </c>
      <c r="Q767" s="118">
        <v>1.1187877000000001E-2</v>
      </c>
      <c r="R767" s="118">
        <v>1.4399313E-2</v>
      </c>
      <c r="S767" s="118">
        <v>10.88592</v>
      </c>
      <c r="T767" s="118">
        <v>7.6997093000000004E-3</v>
      </c>
      <c r="U767" s="118">
        <v>1.1983447E-2</v>
      </c>
      <c r="V767" s="330">
        <v>4.2154205999999997E-6</v>
      </c>
      <c r="W767" s="118">
        <v>2.0220174E-4</v>
      </c>
      <c r="X767" s="118">
        <v>0</v>
      </c>
      <c r="Y767" s="41"/>
      <c r="Z767" s="327">
        <f t="shared" si="326"/>
        <v>9.4383120300751866</v>
      </c>
      <c r="AA767" s="41"/>
      <c r="AB767" s="111">
        <v>176.21484000000001</v>
      </c>
      <c r="AC767" s="111">
        <v>173.25900999999999</v>
      </c>
      <c r="AD767" s="111">
        <v>1.6246536</v>
      </c>
      <c r="AE767" s="111">
        <v>0</v>
      </c>
      <c r="AF767" s="111">
        <v>1.311652</v>
      </c>
      <c r="AG767" s="111">
        <v>1.2477209E-3</v>
      </c>
      <c r="AH767" s="111">
        <v>1.8278428999999999E-2</v>
      </c>
      <c r="AI767" s="41"/>
      <c r="AJ767" s="114">
        <v>2.9408924999999999</v>
      </c>
      <c r="AK767" s="114">
        <v>2.8650606000000001</v>
      </c>
      <c r="AL767" s="114">
        <v>5.9198244999999997E-2</v>
      </c>
      <c r="AM767" s="114">
        <v>1.6633664999999999E-2</v>
      </c>
      <c r="AN767" s="113">
        <f t="shared" si="327"/>
        <v>1.717662170978118E-4</v>
      </c>
      <c r="AO767" s="112">
        <f t="shared" si="328"/>
        <v>2.1892841799026616E-7</v>
      </c>
      <c r="AP767" s="112">
        <f t="shared" si="329"/>
        <v>2.3296449699999999</v>
      </c>
      <c r="AQ767" s="328">
        <v>8.7679163999999997E-6</v>
      </c>
      <c r="AR767" s="328">
        <v>2.6455237E-8</v>
      </c>
      <c r="AS767" s="328">
        <v>7.2278054E-13</v>
      </c>
      <c r="AT767" s="328">
        <v>9.1283894000000006E-11</v>
      </c>
      <c r="AU767" s="328">
        <v>4.6399177999999998E-12</v>
      </c>
      <c r="AV767" s="328">
        <v>1.2163184E-8</v>
      </c>
      <c r="AW767" s="329">
        <v>1.6269416E-4</v>
      </c>
      <c r="AX767" s="328">
        <v>2.7225679999999998E-9</v>
      </c>
      <c r="AY767" s="328">
        <v>1.8950141E-7</v>
      </c>
      <c r="AZ767" s="328">
        <v>8.0526050000000003E-12</v>
      </c>
      <c r="BA767" s="328">
        <v>3.1992309E-13</v>
      </c>
      <c r="BB767" s="328">
        <v>2.0498087999999999E-10</v>
      </c>
      <c r="BC767" s="328">
        <v>3.378832E-12</v>
      </c>
      <c r="BD767" s="328">
        <v>2.0196282000000001E-12</v>
      </c>
      <c r="BE767" s="328">
        <v>1.1307852E-8</v>
      </c>
      <c r="BF767" s="328">
        <v>2.7665332000000001E-7</v>
      </c>
      <c r="BG767" s="328">
        <v>5.8868948000000001E-12</v>
      </c>
      <c r="BH767" s="329">
        <v>0.73020527000000002</v>
      </c>
      <c r="BI767" s="329">
        <v>1.5994397</v>
      </c>
      <c r="BJ767" s="328">
        <v>3.9204179999999998E-9</v>
      </c>
      <c r="BK767" s="328">
        <v>2.3840380000000001E-11</v>
      </c>
      <c r="BL767" s="328">
        <v>1.0666362E-15</v>
      </c>
      <c r="BM767" s="41"/>
      <c r="BN767" s="111">
        <v>4.0487958999999999E-3</v>
      </c>
      <c r="BO767" s="111">
        <v>1.3066957000000001E-3</v>
      </c>
      <c r="BP767" s="111">
        <v>2.6316518999999999E-4</v>
      </c>
      <c r="BQ767" s="122">
        <v>1.6868652000000001E-6</v>
      </c>
      <c r="BR767" s="111">
        <v>1.0769938999999999E-3</v>
      </c>
      <c r="BS767" s="122">
        <v>1.3804674000000001E-6</v>
      </c>
      <c r="BT767" s="122">
        <v>2.0256297000000001E-7</v>
      </c>
      <c r="BU767" s="122">
        <v>6.4656864000000004E-7</v>
      </c>
      <c r="BV767" s="122">
        <v>1.4999994000000001E-5</v>
      </c>
      <c r="BW767" s="122">
        <v>7.4030835000000002E-6</v>
      </c>
      <c r="BX767" s="122">
        <v>3.4872642999999999E-8</v>
      </c>
      <c r="BY767" s="122">
        <v>4.0438014000000001E-9</v>
      </c>
      <c r="BZ767" s="122">
        <v>6.1566153999999996E-10</v>
      </c>
      <c r="CA767" s="111">
        <v>1.5463577000000001E-4</v>
      </c>
      <c r="CB767" s="111">
        <v>2.1084388999999999E-4</v>
      </c>
      <c r="CC767" s="111">
        <v>1.0095396E-3</v>
      </c>
      <c r="CD767" s="122">
        <v>5.6280455999999996E-7</v>
      </c>
      <c r="CE767" s="154"/>
      <c r="CF767" s="173"/>
      <c r="CG767" s="42" t="s">
        <v>10817</v>
      </c>
      <c r="CH767" s="42"/>
      <c r="CI767" s="42"/>
      <c r="CK767" s="333"/>
      <c r="CL767" s="41"/>
      <c r="CM767" s="41"/>
      <c r="CN767" s="41"/>
      <c r="CO767" s="41"/>
      <c r="CP767" s="41"/>
      <c r="CQ767" s="41"/>
      <c r="CR767" s="41"/>
      <c r="CS767" s="41"/>
      <c r="CT767" s="41"/>
      <c r="CU767" s="41"/>
      <c r="CV767" s="41"/>
      <c r="CW767" s="41"/>
    </row>
    <row r="768" spans="1:101" ht="14.5" customHeight="1">
      <c r="B768" s="119" t="s">
        <v>10796</v>
      </c>
      <c r="C768" s="133" t="s">
        <v>10843</v>
      </c>
      <c r="D768" s="133" t="s">
        <v>86</v>
      </c>
      <c r="G768" s="41"/>
      <c r="H768" s="41"/>
      <c r="I768" s="41"/>
      <c r="J768" s="41"/>
      <c r="K768" s="41"/>
      <c r="L768" s="41"/>
      <c r="M768" s="41"/>
      <c r="N768" s="41"/>
      <c r="O768" s="41"/>
      <c r="P768" s="41"/>
      <c r="Q768" s="41"/>
      <c r="R768" s="41"/>
      <c r="S768" s="41"/>
      <c r="T768" s="41"/>
      <c r="U768" s="41"/>
      <c r="V768" s="41"/>
      <c r="W768" s="41"/>
      <c r="X768" s="41"/>
      <c r="Y768" s="41"/>
      <c r="Z768" s="41"/>
      <c r="AA768" s="41"/>
      <c r="AB768" s="41"/>
      <c r="AC768" s="41"/>
      <c r="AD768" s="41"/>
      <c r="AE768" s="41"/>
      <c r="AF768" s="41"/>
      <c r="AG768" s="41"/>
      <c r="AH768" s="41"/>
      <c r="AI768" s="41"/>
      <c r="AJ768" s="41"/>
      <c r="AK768" s="41"/>
      <c r="AL768" s="41"/>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152"/>
      <c r="CF768" s="172"/>
      <c r="CG768" s="42"/>
      <c r="CH768" s="42"/>
      <c r="CI768" s="42"/>
      <c r="CK768" s="42"/>
      <c r="CL768" s="41"/>
      <c r="CM768" s="41"/>
      <c r="CN768" s="41"/>
      <c r="CO768" s="41"/>
      <c r="CP768" s="41"/>
      <c r="CQ768" s="41"/>
      <c r="CR768" s="41"/>
      <c r="CS768" s="41"/>
      <c r="CT768" s="41"/>
      <c r="CU768" s="41"/>
      <c r="CV768" s="41"/>
      <c r="CW768" s="41"/>
    </row>
    <row r="769" spans="1:101" ht="14.5" customHeight="1">
      <c r="A769" s="41" t="s">
        <v>10842</v>
      </c>
      <c r="B769" s="119" t="s">
        <v>10796</v>
      </c>
      <c r="C769" s="120" t="str">
        <f>MID(A769,1,12)</f>
        <v>A.100.36.101</v>
      </c>
      <c r="D769" s="135" t="s">
        <v>86</v>
      </c>
      <c r="E769" s="119" t="s">
        <v>6570</v>
      </c>
      <c r="F769" s="118" t="str">
        <f>MID(A769, 21,85)</f>
        <v>TiAl5Sn2</v>
      </c>
      <c r="G769" s="118">
        <f>H769+I769+J769+K769</f>
        <v>22.07821523160252</v>
      </c>
      <c r="H769" s="118">
        <f>N769+O769+P769+Q769</f>
        <v>0.55354245139999991</v>
      </c>
      <c r="I769" s="118">
        <f>L769+M769+R769</f>
        <v>1.6755594593000001</v>
      </c>
      <c r="J769" s="326">
        <f>S769+IF(T769="x",0,T769)+IF(U769="x",0,U769)+IF(V769="x",0,V769)+W769+X769</f>
        <v>14.86856602090252</v>
      </c>
      <c r="K769" s="118">
        <v>4.9805472999999996</v>
      </c>
      <c r="L769" s="118">
        <v>1.3145932</v>
      </c>
      <c r="M769" s="118">
        <v>0.35706556</v>
      </c>
      <c r="N769" s="118">
        <v>0.29144459</v>
      </c>
      <c r="O769" s="118">
        <v>0.1292711</v>
      </c>
      <c r="P769" s="118">
        <v>7.8422913999999996E-3</v>
      </c>
      <c r="Q769" s="118">
        <v>0.12498447</v>
      </c>
      <c r="R769" s="118">
        <v>3.9006993000000002E-3</v>
      </c>
      <c r="S769" s="118">
        <v>14.473806</v>
      </c>
      <c r="T769" s="118">
        <v>4.2079709999999999E-2</v>
      </c>
      <c r="U769" s="118">
        <v>0.35250090000000001</v>
      </c>
      <c r="V769" s="118">
        <v>1.7926726000000001E-4</v>
      </c>
      <c r="W769" s="330">
        <v>1.4364251999999999E-7</v>
      </c>
      <c r="X769" s="118">
        <v>0</v>
      </c>
      <c r="Y769" s="41"/>
      <c r="Z769" s="327">
        <f>K769/0.133</f>
        <v>37.447724060150371</v>
      </c>
      <c r="AA769" s="41"/>
      <c r="AB769" s="111">
        <v>691.52954</v>
      </c>
      <c r="AC769" s="111">
        <v>612.30805999999995</v>
      </c>
      <c r="AD769" s="111">
        <v>47.784429000000003</v>
      </c>
      <c r="AE769" s="111">
        <v>0</v>
      </c>
      <c r="AF769" s="111">
        <v>3.9199139999999999</v>
      </c>
      <c r="AG769" s="111">
        <v>17.14106</v>
      </c>
      <c r="AH769" s="111">
        <v>10.376079000000001</v>
      </c>
      <c r="AI769" s="41"/>
      <c r="AJ769" s="114">
        <v>1.0971495</v>
      </c>
      <c r="AK769" s="114">
        <v>1.0431383000000001</v>
      </c>
      <c r="AL769" s="114">
        <v>3.8799931000000003E-2</v>
      </c>
      <c r="AM769" s="114">
        <v>1.5211283000000001E-2</v>
      </c>
      <c r="AN769" s="113">
        <f>AQ769+AT769+AU769+AV769+AW769+BE769+BF769+BJ769</f>
        <v>6.25382655315064E-5</v>
      </c>
      <c r="AO769" s="112">
        <f>AR769+AS769+AX769+AY769+AZ769+BA769+BB769+BC769+BD769+BG769+BK769+BL769</f>
        <v>1.4349086321634476E-7</v>
      </c>
      <c r="AP769" s="112">
        <f>BH769+BI769</f>
        <v>2.1304318499999999</v>
      </c>
      <c r="AQ769" s="328">
        <v>3.4968146999999997E-5</v>
      </c>
      <c r="AR769" s="328">
        <v>1.0550934E-7</v>
      </c>
      <c r="AS769" s="328">
        <v>2.8824354999999998E-12</v>
      </c>
      <c r="AT769" s="328">
        <v>1.4182435999999999E-8</v>
      </c>
      <c r="AU769" s="328">
        <v>3.9515345999999997E-12</v>
      </c>
      <c r="AV769" s="328">
        <v>4.3336003000000003E-8</v>
      </c>
      <c r="AW769" s="328">
        <v>2.7305905999999999E-5</v>
      </c>
      <c r="AX769" s="328">
        <v>6.1869962999999999E-9</v>
      </c>
      <c r="AY769" s="328">
        <v>3.1414431999999998E-8</v>
      </c>
      <c r="AZ769" s="328">
        <v>1.3197599E-12</v>
      </c>
      <c r="BA769" s="328">
        <v>1.1585048E-14</v>
      </c>
      <c r="BB769" s="328">
        <v>8.2402421000000003E-11</v>
      </c>
      <c r="BC769" s="328">
        <v>9.0413937000000002E-12</v>
      </c>
      <c r="BD769" s="328">
        <v>1.8829347999999999E-12</v>
      </c>
      <c r="BE769" s="328">
        <v>3.2918375999999998E-8</v>
      </c>
      <c r="BF769" s="328">
        <v>1.7376898000000001E-7</v>
      </c>
      <c r="BG769" s="328">
        <v>2.8253745E-10</v>
      </c>
      <c r="BH769" s="329">
        <v>0.21666274999999999</v>
      </c>
      <c r="BI769" s="329">
        <v>1.9137690999999999</v>
      </c>
      <c r="BJ769" s="328">
        <v>2.7849717999999998E-12</v>
      </c>
      <c r="BK769" s="328">
        <v>1.6935639000000001E-14</v>
      </c>
      <c r="BL769" s="328">
        <v>7.5771303999999996E-19</v>
      </c>
      <c r="BM769" s="41"/>
      <c r="BN769" s="111">
        <v>3.0859468999999999E-3</v>
      </c>
      <c r="BO769" s="111">
        <v>2.3069786000000001E-4</v>
      </c>
      <c r="BP769" s="111">
        <v>1.0441419E-3</v>
      </c>
      <c r="BQ769" s="122">
        <v>4.5708152000000002E-7</v>
      </c>
      <c r="BR769" s="111">
        <v>2.8600448E-4</v>
      </c>
      <c r="BS769" s="122">
        <v>2.7766446000000002E-5</v>
      </c>
      <c r="BT769" s="122">
        <v>3.2301526000000001E-8</v>
      </c>
      <c r="BU769" s="122">
        <v>4.2177239E-5</v>
      </c>
      <c r="BV769" s="122">
        <v>1.0523803000000001E-5</v>
      </c>
      <c r="BW769" s="122">
        <v>8.2702948999999998E-5</v>
      </c>
      <c r="BX769" s="122">
        <v>2.9504615999999999E-8</v>
      </c>
      <c r="BY769" s="122">
        <v>1.8435686000000001E-7</v>
      </c>
      <c r="BZ769" s="122">
        <v>3.9768981000000001E-7</v>
      </c>
      <c r="CA769" s="122">
        <v>7.2649119000000001E-5</v>
      </c>
      <c r="CB769" s="111">
        <v>8.0163952000000002E-4</v>
      </c>
      <c r="CC769" s="111">
        <v>4.8654218E-4</v>
      </c>
      <c r="CD769" s="122">
        <v>3.9980297999999999E-10</v>
      </c>
      <c r="CE769" s="154"/>
      <c r="CF769" s="173"/>
      <c r="CG769" s="42" t="s">
        <v>10817</v>
      </c>
      <c r="CH769" s="42"/>
      <c r="CI769" s="42"/>
      <c r="CK769" s="50"/>
      <c r="CL769" s="41"/>
      <c r="CM769" s="41"/>
      <c r="CN769" s="41"/>
      <c r="CO769" s="41"/>
      <c r="CP769" s="41"/>
      <c r="CQ769" s="41"/>
      <c r="CR769" s="41"/>
      <c r="CS769" s="41"/>
      <c r="CT769" s="41"/>
      <c r="CU769" s="41"/>
      <c r="CV769" s="41"/>
      <c r="CW769" s="41"/>
    </row>
    <row r="770" spans="1:101" ht="14.5" customHeight="1">
      <c r="A770" s="41" t="s">
        <v>10839</v>
      </c>
      <c r="B770" s="119" t="s">
        <v>10796</v>
      </c>
      <c r="C770" s="120" t="str">
        <f>MID(A770,1,12)</f>
        <v>A.100.36.102</v>
      </c>
      <c r="D770" s="135" t="s">
        <v>86</v>
      </c>
      <c r="E770" s="119" t="s">
        <v>6570</v>
      </c>
      <c r="F770" s="118" t="str">
        <f>MID(A770, 21,85)</f>
        <v>TiAl6V4</v>
      </c>
      <c r="G770" s="118">
        <f>H770+I770+J770+K770</f>
        <v>22.267592415388599</v>
      </c>
      <c r="H770" s="118">
        <f>N770+O770+P770+Q770</f>
        <v>0.69561083700000004</v>
      </c>
      <c r="I770" s="118">
        <f>L770+M770+R770</f>
        <v>1.7206483255</v>
      </c>
      <c r="J770" s="326">
        <f>S770+IF(T770="x",0,T770)+IF(U770="x",0,U770)+IF(V770="x",0,V770)+W770+X770</f>
        <v>14.924748652888601</v>
      </c>
      <c r="K770" s="118">
        <v>4.9265846</v>
      </c>
      <c r="L770" s="118">
        <v>1.3626081000000001</v>
      </c>
      <c r="M770" s="118">
        <v>0.35527291999999999</v>
      </c>
      <c r="N770" s="118">
        <v>0.29179960999999999</v>
      </c>
      <c r="O770" s="118">
        <v>0.14196612</v>
      </c>
      <c r="P770" s="118">
        <v>1.0076086999999999E-2</v>
      </c>
      <c r="Q770" s="118">
        <v>0.25176902000000001</v>
      </c>
      <c r="R770" s="118">
        <v>2.7673055E-3</v>
      </c>
      <c r="S770" s="118">
        <v>14.536115000000001</v>
      </c>
      <c r="T770" s="118">
        <v>4.4812200000000003E-2</v>
      </c>
      <c r="U770" s="118">
        <v>0.34363174000000002</v>
      </c>
      <c r="V770" s="118">
        <v>1.8956797E-4</v>
      </c>
      <c r="W770" s="330">
        <v>1.4491860000000001E-7</v>
      </c>
      <c r="X770" s="118">
        <v>0</v>
      </c>
      <c r="Y770" s="41"/>
      <c r="Z770" s="327">
        <f>K770/0.133</f>
        <v>37.041989473684211</v>
      </c>
      <c r="AA770" s="41"/>
      <c r="AB770" s="111">
        <v>684.69947000000002</v>
      </c>
      <c r="AC770" s="111">
        <v>606.16726000000006</v>
      </c>
      <c r="AD770" s="111">
        <v>46.581898000000002</v>
      </c>
      <c r="AE770" s="111">
        <v>0</v>
      </c>
      <c r="AF770" s="111">
        <v>3.9718152999999998</v>
      </c>
      <c r="AG770" s="111">
        <v>17.425726000000001</v>
      </c>
      <c r="AH770" s="111">
        <v>10.552763000000001</v>
      </c>
      <c r="AI770" s="41"/>
      <c r="AJ770" s="114">
        <v>1.1106392</v>
      </c>
      <c r="AK770" s="114">
        <v>1.0568719</v>
      </c>
      <c r="AL770" s="114">
        <v>3.8817081000000003E-2</v>
      </c>
      <c r="AM770" s="114">
        <v>1.4950145999999999E-2</v>
      </c>
      <c r="AN770" s="113">
        <f>AQ770+AT770+AU770+AV770+AW770+BE770+BF770+BJ770</f>
        <v>6.3361627000903785E-5</v>
      </c>
      <c r="AO770" s="112">
        <f>AR770+AS770+AX770+AY770+AZ770+BA770+BB770+BC770+BD770+BG770+BK770+BL770</f>
        <v>1.4355429398290936E-7</v>
      </c>
      <c r="AP770" s="112">
        <f>BH770+BI770</f>
        <v>2.0938580299999998</v>
      </c>
      <c r="AQ770" s="328">
        <v>3.4591861000000003E-5</v>
      </c>
      <c r="AR770" s="328">
        <v>1.0437409E-7</v>
      </c>
      <c r="AS770" s="328">
        <v>2.8514167000000001E-12</v>
      </c>
      <c r="AT770" s="328">
        <v>1.4005800999999999E-8</v>
      </c>
      <c r="AU770" s="328">
        <v>5.6451912E-12</v>
      </c>
      <c r="AV770" s="328">
        <v>4.3388915999999999E-8</v>
      </c>
      <c r="AW770" s="328">
        <v>2.8416716999999998E-5</v>
      </c>
      <c r="AX770" s="328">
        <v>6.1828352000000003E-9</v>
      </c>
      <c r="AY770" s="328">
        <v>3.2446906000000002E-8</v>
      </c>
      <c r="AZ770" s="328">
        <v>3.0938853999999999E-13</v>
      </c>
      <c r="BA770" s="328">
        <v>9.7070148999999998E-15</v>
      </c>
      <c r="BB770" s="328">
        <v>2.3776911000000001E-10</v>
      </c>
      <c r="BC770" s="328">
        <v>7.6002769999999999E-12</v>
      </c>
      <c r="BD770" s="328">
        <v>2.2683467999999999E-12</v>
      </c>
      <c r="BE770" s="328">
        <v>3.4010758999999999E-8</v>
      </c>
      <c r="BF770" s="328">
        <v>2.6163507000000002E-7</v>
      </c>
      <c r="BG770" s="328">
        <v>2.9963744999999997E-10</v>
      </c>
      <c r="BH770" s="329">
        <v>0.21926513</v>
      </c>
      <c r="BI770" s="329">
        <v>1.8745928999999999</v>
      </c>
      <c r="BJ770" s="328">
        <v>2.8097126E-12</v>
      </c>
      <c r="BK770" s="328">
        <v>1.708609E-14</v>
      </c>
      <c r="BL770" s="328">
        <v>7.6444432999999998E-19</v>
      </c>
      <c r="BM770" s="41"/>
      <c r="BN770" s="111">
        <v>2.6962764000000002E-3</v>
      </c>
      <c r="BO770" s="111">
        <v>2.3787898999999999E-4</v>
      </c>
      <c r="BP770" s="111">
        <v>1.0328289E-3</v>
      </c>
      <c r="BQ770" s="122">
        <v>3.2438453000000002E-7</v>
      </c>
      <c r="BR770" s="111">
        <v>3.0318045E-4</v>
      </c>
      <c r="BS770" s="122">
        <v>2.7882477999999999E-5</v>
      </c>
      <c r="BT770" s="122">
        <v>5.5642707999999997E-9</v>
      </c>
      <c r="BU770" s="122">
        <v>4.2368379000000002E-5</v>
      </c>
      <c r="BV770" s="122">
        <v>1.3521399E-5</v>
      </c>
      <c r="BW770" s="111">
        <v>1.6659701999999999E-4</v>
      </c>
      <c r="BX770" s="122">
        <v>4.2223732000000002E-8</v>
      </c>
      <c r="BY770" s="122">
        <v>1.955774E-7</v>
      </c>
      <c r="BZ770" s="122">
        <v>3.9252731000000002E-7</v>
      </c>
      <c r="CA770" s="122">
        <v>7.2520302999999999E-5</v>
      </c>
      <c r="CB770" s="111">
        <v>7.9246049000000003E-4</v>
      </c>
      <c r="CC770" s="122">
        <v>6.0772962999999999E-6</v>
      </c>
      <c r="CD770" s="122">
        <v>4.0335471E-10</v>
      </c>
      <c r="CE770" s="154"/>
      <c r="CF770" s="173"/>
      <c r="CG770" s="42" t="s">
        <v>10817</v>
      </c>
      <c r="CH770" s="42"/>
      <c r="CI770" s="42"/>
      <c r="CK770" s="50"/>
      <c r="CL770" s="41"/>
      <c r="CM770" s="41"/>
      <c r="CN770" s="41"/>
      <c r="CO770" s="41"/>
      <c r="CP770" s="41"/>
      <c r="CQ770" s="41"/>
      <c r="CR770" s="41"/>
      <c r="CS770" s="41"/>
      <c r="CT770" s="41"/>
      <c r="CU770" s="41"/>
      <c r="CV770" s="41"/>
      <c r="CW770" s="41"/>
    </row>
    <row r="771" spans="1:101" ht="14.5" customHeight="1">
      <c r="A771" s="41" t="s">
        <v>10836</v>
      </c>
      <c r="B771" s="119" t="s">
        <v>10796</v>
      </c>
      <c r="C771" s="120" t="str">
        <f>MID(A771,1,12)</f>
        <v>A.100.36.103</v>
      </c>
      <c r="D771" s="135" t="s">
        <v>86</v>
      </c>
      <c r="E771" s="119" t="s">
        <v>6570</v>
      </c>
      <c r="F771" s="118" t="str">
        <f>MID(A771, 21,85)</f>
        <v>TiV15SnCrAl3</v>
      </c>
      <c r="G771" s="118">
        <f>H771+I771+J771+K771</f>
        <v>24.113859091243587</v>
      </c>
      <c r="H771" s="118">
        <f>N771+O771+P771+Q771</f>
        <v>1.0896311910000001</v>
      </c>
      <c r="I771" s="118">
        <f>L771+M771+R771</f>
        <v>2.2236297060000001</v>
      </c>
      <c r="J771" s="326">
        <f>S771+IF(T771="x",0,T771)+IF(U771="x",0,U771)+IF(V771="x",0,V771)+W771+X771</f>
        <v>16.050147294243587</v>
      </c>
      <c r="K771" s="118">
        <v>4.7504508999999997</v>
      </c>
      <c r="L771" s="118">
        <v>1.8665706</v>
      </c>
      <c r="M771" s="118">
        <v>0.34444374</v>
      </c>
      <c r="N771" s="118">
        <v>0.28071627999999998</v>
      </c>
      <c r="O771" s="118">
        <v>0.17121185999999999</v>
      </c>
      <c r="P771" s="118">
        <v>3.9950551000000001E-2</v>
      </c>
      <c r="Q771" s="118">
        <v>0.59775250000000002</v>
      </c>
      <c r="R771" s="118">
        <v>1.2615365999999999E-2</v>
      </c>
      <c r="S771" s="118">
        <v>15.639500999999999</v>
      </c>
      <c r="T771" s="118">
        <v>5.0438187000000002E-2</v>
      </c>
      <c r="U771" s="118">
        <v>0.35999863999999998</v>
      </c>
      <c r="V771" s="118">
        <v>2.0934246999999999E-4</v>
      </c>
      <c r="W771" s="330">
        <v>1.2477359E-7</v>
      </c>
      <c r="X771" s="118">
        <v>0</v>
      </c>
      <c r="Y771" s="41"/>
      <c r="Z771" s="327">
        <f>K771/0.133</f>
        <v>35.71767593984962</v>
      </c>
      <c r="AA771" s="41"/>
      <c r="AB771" s="111">
        <v>661.12974999999994</v>
      </c>
      <c r="AC771" s="111">
        <v>579.96330999999998</v>
      </c>
      <c r="AD771" s="111">
        <v>48.801160000000003</v>
      </c>
      <c r="AE771" s="111">
        <v>0</v>
      </c>
      <c r="AF771" s="111">
        <v>5.8893864999999996</v>
      </c>
      <c r="AG771" s="111">
        <v>16.482244000000001</v>
      </c>
      <c r="AH771" s="111">
        <v>9.9936463</v>
      </c>
      <c r="AI771" s="41"/>
      <c r="AJ771" s="114">
        <v>1.2603726</v>
      </c>
      <c r="AK771" s="114">
        <v>1.2038633999999999</v>
      </c>
      <c r="AL771" s="114">
        <v>4.0721226999999999E-2</v>
      </c>
      <c r="AM771" s="114">
        <v>1.5787951000000001E-2</v>
      </c>
      <c r="AN771" s="113">
        <f>AQ771+AT771+AU771+AV771+AW771+BE771+BF771+BJ771</f>
        <v>7.2174065345682889E-5</v>
      </c>
      <c r="AO771" s="112">
        <f>AR771+AS771+AX771+AY771+AZ771+BA771+BB771+BC771+BD771+BG771+BK771+BL771</f>
        <v>1.5059625766646616E-7</v>
      </c>
      <c r="AP771" s="112">
        <f>BH771+BI771</f>
        <v>2.2111976000000002</v>
      </c>
      <c r="AQ771" s="328">
        <v>3.3354106999999999E-5</v>
      </c>
      <c r="AR771" s="328">
        <v>1.0063962E-7</v>
      </c>
      <c r="AS771" s="328">
        <v>2.7493907999999999E-12</v>
      </c>
      <c r="AT771" s="328">
        <v>1.2967769E-8</v>
      </c>
      <c r="AU771" s="328">
        <v>9.6385459999999993E-12</v>
      </c>
      <c r="AV771" s="328">
        <v>4.1740658999999997E-8</v>
      </c>
      <c r="AW771" s="328">
        <v>3.8032503E-5</v>
      </c>
      <c r="AX771" s="328">
        <v>5.9624122999999998E-9</v>
      </c>
      <c r="AY771" s="328">
        <v>4.2959144999999998E-8</v>
      </c>
      <c r="AZ771" s="328">
        <v>7.2671945999999997E-12</v>
      </c>
      <c r="BA771" s="328">
        <v>1.5489941E-14</v>
      </c>
      <c r="BB771" s="328">
        <v>6.7759348000000003E-10</v>
      </c>
      <c r="BC771" s="328">
        <v>9.1918793000000002E-12</v>
      </c>
      <c r="BD771" s="328">
        <v>4.5568802000000004E-12</v>
      </c>
      <c r="BE771" s="328">
        <v>4.4831150000000001E-8</v>
      </c>
      <c r="BF771" s="328">
        <v>6.8790371000000002E-7</v>
      </c>
      <c r="BG771" s="328">
        <v>3.3369133999999999E-10</v>
      </c>
      <c r="BH771" s="329">
        <v>0.32544000000000001</v>
      </c>
      <c r="BI771" s="329">
        <v>1.8857576</v>
      </c>
      <c r="BJ771" s="328">
        <v>2.4191369E-12</v>
      </c>
      <c r="BK771" s="328">
        <v>1.4710967000000001E-14</v>
      </c>
      <c r="BL771" s="328">
        <v>6.5817958000000005E-19</v>
      </c>
      <c r="BM771" s="41"/>
      <c r="BN771" s="111">
        <v>3.6478755999999998E-3</v>
      </c>
      <c r="BO771" s="111">
        <v>3.0976331999999998E-4</v>
      </c>
      <c r="BP771" s="111">
        <v>9.9590358000000009E-4</v>
      </c>
      <c r="BQ771" s="122">
        <v>1.4781078E-6</v>
      </c>
      <c r="BR771" s="111">
        <v>3.8937169000000002E-4</v>
      </c>
      <c r="BS771" s="122">
        <v>2.6734856E-5</v>
      </c>
      <c r="BT771" s="122">
        <v>1.8510661000000001E-7</v>
      </c>
      <c r="BU771" s="122">
        <v>4.0613629E-5</v>
      </c>
      <c r="BV771" s="122">
        <v>5.3610826999999999E-5</v>
      </c>
      <c r="BW771" s="111">
        <v>3.9553631E-4</v>
      </c>
      <c r="BX771" s="122">
        <v>7.2218201999999997E-8</v>
      </c>
      <c r="BY771" s="122">
        <v>2.1794875000000001E-7</v>
      </c>
      <c r="BZ771" s="122">
        <v>3.6289380000000001E-7</v>
      </c>
      <c r="CA771" s="122">
        <v>7.5737642000000006E-5</v>
      </c>
      <c r="CB771" s="111">
        <v>7.6317042999999999E-4</v>
      </c>
      <c r="CC771" s="111">
        <v>5.9511665000000003E-4</v>
      </c>
      <c r="CD771" s="122">
        <v>3.4728472E-10</v>
      </c>
      <c r="CE771" s="154"/>
      <c r="CF771" s="173"/>
      <c r="CG771" s="42" t="s">
        <v>10817</v>
      </c>
      <c r="CH771" s="42"/>
      <c r="CI771" s="42"/>
      <c r="CK771" s="50"/>
      <c r="CL771" s="41"/>
      <c r="CM771" s="41"/>
      <c r="CN771" s="41"/>
      <c r="CO771" s="41"/>
      <c r="CP771" s="41"/>
      <c r="CQ771" s="41"/>
      <c r="CR771" s="41"/>
      <c r="CS771" s="41"/>
      <c r="CT771" s="41"/>
      <c r="CU771" s="41"/>
      <c r="CV771" s="41"/>
      <c r="CW771" s="41"/>
    </row>
    <row r="772" spans="1:101" ht="14.5" customHeight="1">
      <c r="B772" s="119" t="s">
        <v>10796</v>
      </c>
      <c r="C772" s="133" t="s">
        <v>10833</v>
      </c>
      <c r="D772" s="133" t="s">
        <v>87</v>
      </c>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c r="AJ772" s="41"/>
      <c r="AK772" s="41"/>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152"/>
      <c r="CF772" s="172"/>
      <c r="CH772" s="42"/>
      <c r="CI772" s="42"/>
      <c r="CK772" s="50"/>
      <c r="CL772" s="41"/>
      <c r="CM772" s="41"/>
      <c r="CN772" s="41"/>
      <c r="CO772" s="41"/>
      <c r="CP772" s="41"/>
      <c r="CQ772" s="41"/>
      <c r="CR772" s="41"/>
      <c r="CS772" s="41"/>
      <c r="CT772" s="41"/>
      <c r="CU772" s="41"/>
      <c r="CV772" s="41"/>
      <c r="CW772" s="41"/>
    </row>
    <row r="773" spans="1:101" ht="14.5" customHeight="1">
      <c r="A773" s="41" t="s">
        <v>10832</v>
      </c>
      <c r="B773" s="119" t="s">
        <v>10796</v>
      </c>
      <c r="C773" s="120" t="str">
        <f>MID(A773,1,12)</f>
        <v>A.100.38.101</v>
      </c>
      <c r="D773" s="135" t="s">
        <v>87</v>
      </c>
      <c r="E773" s="119" t="s">
        <v>6570</v>
      </c>
      <c r="F773" s="118" t="str">
        <f>MID(A773, 21,85)</f>
        <v>G-ZnAlCu</v>
      </c>
      <c r="G773" s="118">
        <f>H773+I773+J773+K773</f>
        <v>2.49679941803489</v>
      </c>
      <c r="H773" s="118">
        <f>N773+O773+P773+Q773</f>
        <v>0.23617434900000001</v>
      </c>
      <c r="I773" s="118">
        <f>L773+M773+R773</f>
        <v>0.2092776294</v>
      </c>
      <c r="J773" s="326">
        <f>S773+IF(T773="x",0,T773)+IF(U773="x",0,U773)+IF(V773="x",0,V773)+W773+X773</f>
        <v>1.51344912963489</v>
      </c>
      <c r="K773" s="118">
        <v>0.53789830999999999</v>
      </c>
      <c r="L773" s="118">
        <v>9.1735920999999998E-2</v>
      </c>
      <c r="M773" s="118">
        <v>0.11523866000000001</v>
      </c>
      <c r="N773" s="118">
        <v>9.4956845999999998E-2</v>
      </c>
      <c r="O773" s="118">
        <v>5.3770544000000003E-2</v>
      </c>
      <c r="P773" s="118">
        <v>1.2895112E-2</v>
      </c>
      <c r="Q773" s="118">
        <v>7.4551847000000004E-2</v>
      </c>
      <c r="R773" s="118">
        <v>2.3030484E-3</v>
      </c>
      <c r="S773" s="118">
        <v>1.4246433000000001</v>
      </c>
      <c r="T773" s="118">
        <v>1.0411577999999999E-2</v>
      </c>
      <c r="U773" s="118">
        <v>7.8386370999999996E-2</v>
      </c>
      <c r="V773" s="330">
        <v>7.6468798999999999E-6</v>
      </c>
      <c r="W773" s="330">
        <v>2.3375499000000001E-7</v>
      </c>
      <c r="X773" s="118">
        <v>0</v>
      </c>
      <c r="Y773" s="41"/>
      <c r="Z773" s="327">
        <f>K773/0.133</f>
        <v>4.0443481954887215</v>
      </c>
      <c r="AA773" s="41"/>
      <c r="AB773" s="111">
        <v>62.892906000000004</v>
      </c>
      <c r="AC773" s="111">
        <v>46.050665000000002</v>
      </c>
      <c r="AD773" s="111">
        <v>10.627139</v>
      </c>
      <c r="AE773" s="111">
        <v>0</v>
      </c>
      <c r="AF773" s="111">
        <v>5.6747636999999997E-2</v>
      </c>
      <c r="AG773" s="111">
        <v>0.52312351000000001</v>
      </c>
      <c r="AH773" s="111">
        <v>5.6352304000000002</v>
      </c>
      <c r="AI773" s="41"/>
      <c r="AJ773" s="114">
        <v>0.15122068</v>
      </c>
      <c r="AK773" s="114">
        <v>0.14428273</v>
      </c>
      <c r="AL773" s="114">
        <v>5.0093001999999996E-3</v>
      </c>
      <c r="AM773" s="114">
        <v>1.9286434E-3</v>
      </c>
      <c r="AN773" s="113">
        <f>AQ773+AT773+AU773+AV773+AW773+BE773+BF773+BJ773</f>
        <v>8.6500438620915019E-6</v>
      </c>
      <c r="AO773" s="112">
        <f>AR773+AS773+AX773+AY773+AZ773+BA773+BB773+BC773+BD773+BG773+BK773+BL773</f>
        <v>1.8525518848439057E-8</v>
      </c>
      <c r="AP773" s="112">
        <f>BH773+BI773</f>
        <v>0.27011812899999998</v>
      </c>
      <c r="AQ773" s="328">
        <v>3.7905033000000001E-6</v>
      </c>
      <c r="AR773" s="328">
        <v>1.1438040000000001E-8</v>
      </c>
      <c r="AS773" s="328">
        <v>3.1244701000000002E-13</v>
      </c>
      <c r="AT773" s="328">
        <v>7.3516319999999996E-10</v>
      </c>
      <c r="AU773" s="328">
        <v>1.3755747999999999E-9</v>
      </c>
      <c r="AV773" s="328">
        <v>1.4119446E-8</v>
      </c>
      <c r="AW773" s="328">
        <v>3.0481244000000001E-6</v>
      </c>
      <c r="AX773" s="328">
        <v>2.0074465999999999E-9</v>
      </c>
      <c r="AY773" s="328">
        <v>3.1556034E-9</v>
      </c>
      <c r="AZ773" s="328">
        <v>5.6808859000000001E-12</v>
      </c>
      <c r="BA773" s="328">
        <v>1.3605828000000001E-13</v>
      </c>
      <c r="BB773" s="328">
        <v>1.8740481E-9</v>
      </c>
      <c r="BC773" s="328">
        <v>2.0978693E-11</v>
      </c>
      <c r="BD773" s="328">
        <v>1.253238E-11</v>
      </c>
      <c r="BE773" s="328">
        <v>6.0391045999999996E-8</v>
      </c>
      <c r="BF773" s="328">
        <v>1.7347904E-6</v>
      </c>
      <c r="BG773" s="328">
        <v>1.0712722999999999E-11</v>
      </c>
      <c r="BH773" s="329">
        <v>3.7000259000000001E-2</v>
      </c>
      <c r="BI773" s="329">
        <v>0.23311787</v>
      </c>
      <c r="BJ773" s="328">
        <v>4.5320915E-12</v>
      </c>
      <c r="BK773" s="328">
        <v>2.7560015999999998E-14</v>
      </c>
      <c r="BL773" s="328">
        <v>1.2330555E-18</v>
      </c>
      <c r="BM773" s="41"/>
      <c r="BN773" s="111">
        <v>1.4985688999999999E-3</v>
      </c>
      <c r="BO773" s="122">
        <v>2.637325E-5</v>
      </c>
      <c r="BP773" s="111">
        <v>1.1276716E-4</v>
      </c>
      <c r="BQ773" s="122">
        <v>2.7010122999999998E-7</v>
      </c>
      <c r="BR773" s="122">
        <v>6.3362110999999998E-5</v>
      </c>
      <c r="BS773" s="122">
        <v>9.2843048000000007E-6</v>
      </c>
      <c r="BT773" s="122">
        <v>2.5288815E-8</v>
      </c>
      <c r="BU773" s="122">
        <v>1.4012859E-5</v>
      </c>
      <c r="BV773" s="122">
        <v>1.7304333E-5</v>
      </c>
      <c r="BW773" s="122">
        <v>4.9331391000000002E-5</v>
      </c>
      <c r="BX773" s="122">
        <v>3.9425718000000004E-6</v>
      </c>
      <c r="BY773" s="122">
        <v>7.3697747000000001E-9</v>
      </c>
      <c r="BZ773" s="122">
        <v>2.4805035999999998E-7</v>
      </c>
      <c r="CA773" s="122">
        <v>1.9683492E-5</v>
      </c>
      <c r="CB773" s="122">
        <v>6.7781388999999998E-5</v>
      </c>
      <c r="CC773" s="111">
        <v>1.1141746000000001E-3</v>
      </c>
      <c r="CD773" s="122">
        <v>6.5061474999999995E-10</v>
      </c>
      <c r="CE773" s="154"/>
      <c r="CF773" s="173"/>
      <c r="CG773" s="42" t="s">
        <v>10817</v>
      </c>
      <c r="CH773" s="42"/>
      <c r="CI773" s="42"/>
      <c r="CK773" s="50"/>
      <c r="CL773" s="41"/>
      <c r="CM773" s="41"/>
      <c r="CN773" s="41"/>
      <c r="CO773" s="41"/>
      <c r="CP773" s="41"/>
      <c r="CQ773" s="41"/>
      <c r="CR773" s="41"/>
      <c r="CS773" s="41"/>
      <c r="CT773" s="41"/>
      <c r="CU773" s="41"/>
      <c r="CV773" s="41"/>
      <c r="CW773" s="41"/>
    </row>
    <row r="774" spans="1:101" ht="14.5" customHeight="1">
      <c r="A774" s="41" t="s">
        <v>10829</v>
      </c>
      <c r="B774" s="119" t="s">
        <v>10796</v>
      </c>
      <c r="C774" s="120" t="str">
        <f>MID(A774,1,12)</f>
        <v>A.100.38.102</v>
      </c>
      <c r="D774" s="135" t="s">
        <v>87</v>
      </c>
      <c r="E774" s="119" t="s">
        <v>6570</v>
      </c>
      <c r="F774" s="118" t="str">
        <f>MID(A774, 21,85)</f>
        <v>Zamak3</v>
      </c>
      <c r="G774" s="118">
        <f>H774+I774+J774+K774</f>
        <v>2.4119795802537998</v>
      </c>
      <c r="H774" s="118">
        <f>N774+O774+P774+Q774</f>
        <v>0.23463113599999999</v>
      </c>
      <c r="I774" s="118">
        <f>L774+M774+R774</f>
        <v>0.2044253227</v>
      </c>
      <c r="J774" s="326">
        <f>S774+IF(T774="x",0,T774)+IF(U774="x",0,U774)+IF(V774="x",0,V774)+W774+X774</f>
        <v>1.4443144815538</v>
      </c>
      <c r="K774" s="118">
        <v>0.52860863999999996</v>
      </c>
      <c r="L774" s="118">
        <v>8.8877137999999994E-2</v>
      </c>
      <c r="M774" s="118">
        <v>0.11359864</v>
      </c>
      <c r="N774" s="118">
        <v>9.3586240000000001E-2</v>
      </c>
      <c r="O774" s="118">
        <v>5.3752182000000003E-2</v>
      </c>
      <c r="P774" s="118">
        <v>1.2893300999999999E-2</v>
      </c>
      <c r="Q774" s="118">
        <v>7.4399412999999998E-2</v>
      </c>
      <c r="R774" s="118">
        <v>1.9495446999999999E-3</v>
      </c>
      <c r="S774" s="118">
        <v>1.3592021000000001</v>
      </c>
      <c r="T774" s="118">
        <v>1.035384E-2</v>
      </c>
      <c r="U774" s="118">
        <v>7.4750955999999993E-2</v>
      </c>
      <c r="V774" s="330">
        <v>7.3605346000000002E-6</v>
      </c>
      <c r="W774" s="330">
        <v>2.250192E-7</v>
      </c>
      <c r="X774" s="118">
        <v>0</v>
      </c>
      <c r="Y774" s="41"/>
      <c r="Z774" s="327">
        <f>K774/0.133</f>
        <v>3.9745010526315783</v>
      </c>
      <c r="AA774" s="41"/>
      <c r="AB774" s="111">
        <v>61.349938000000002</v>
      </c>
      <c r="AC774" s="111">
        <v>45.294378999999999</v>
      </c>
      <c r="AD774" s="111">
        <v>10.134270000000001</v>
      </c>
      <c r="AE774" s="111">
        <v>0</v>
      </c>
      <c r="AF774" s="111">
        <v>5.3203190999999997E-2</v>
      </c>
      <c r="AG774" s="111">
        <v>0.25175608999999999</v>
      </c>
      <c r="AH774" s="111">
        <v>5.6163292</v>
      </c>
      <c r="AI774" s="41"/>
      <c r="AJ774" s="114">
        <v>0.14884528</v>
      </c>
      <c r="AK774" s="114">
        <v>0.14204971</v>
      </c>
      <c r="AL774" s="114">
        <v>4.9242851000000001E-3</v>
      </c>
      <c r="AM774" s="114">
        <v>1.8712897E-3</v>
      </c>
      <c r="AN774" s="113">
        <f>AQ774+AT774+AU774+AV774+AW774+BE774+BF774+BJ774</f>
        <v>8.5161693983201014E-6</v>
      </c>
      <c r="AO774" s="112">
        <f>AR774+AS774+AX774+AY774+AZ774+BA774+BB774+BC774+BD774+BG774+BK774+BL774</f>
        <v>1.8211113694741975E-8</v>
      </c>
      <c r="AP774" s="112">
        <f>BH774+BI774</f>
        <v>0.26208538599999998</v>
      </c>
      <c r="AQ774" s="328">
        <v>3.7245012000000002E-6</v>
      </c>
      <c r="AR774" s="328">
        <v>1.1238855000000001E-8</v>
      </c>
      <c r="AS774" s="328">
        <v>3.0700683999999998E-13</v>
      </c>
      <c r="AT774" s="328">
        <v>7.2262949999999996E-10</v>
      </c>
      <c r="AU774" s="328">
        <v>1.3754331E-9</v>
      </c>
      <c r="AV774" s="328">
        <v>1.3915652E-8</v>
      </c>
      <c r="AW774" s="328">
        <v>2.9806166999999999E-6</v>
      </c>
      <c r="AX774" s="328">
        <v>1.9783171000000002E-9</v>
      </c>
      <c r="AY774" s="328">
        <v>3.0716784999999998E-9</v>
      </c>
      <c r="AZ774" s="328">
        <v>4.8101241999999997E-12</v>
      </c>
      <c r="BA774" s="328">
        <v>1.3502046000000001E-13</v>
      </c>
      <c r="BB774" s="328">
        <v>1.8732277999999999E-9</v>
      </c>
      <c r="BC774" s="328">
        <v>2.0960469E-11</v>
      </c>
      <c r="BD774" s="328">
        <v>1.2530141E-11</v>
      </c>
      <c r="BE774" s="328">
        <v>6.0369121000000005E-8</v>
      </c>
      <c r="BF774" s="328">
        <v>1.7346643E-6</v>
      </c>
      <c r="BG774" s="328">
        <v>1.0266002E-11</v>
      </c>
      <c r="BH774" s="329">
        <v>3.3425115999999998E-2</v>
      </c>
      <c r="BI774" s="329">
        <v>0.22866027</v>
      </c>
      <c r="BJ774" s="328">
        <v>4.3627200999999999E-12</v>
      </c>
      <c r="BK774" s="328">
        <v>2.6530055000000001E-14</v>
      </c>
      <c r="BL774" s="328">
        <v>1.1869743E-18</v>
      </c>
      <c r="BM774" s="41"/>
      <c r="BN774" s="111">
        <v>1.4678236E-3</v>
      </c>
      <c r="BO774" s="122">
        <v>2.5773427E-5</v>
      </c>
      <c r="BP774" s="111">
        <v>1.1081963E-4</v>
      </c>
      <c r="BQ774" s="122">
        <v>2.2868755E-7</v>
      </c>
      <c r="BR774" s="122">
        <v>6.2949253999999998E-5</v>
      </c>
      <c r="BS774" s="122">
        <v>9.1523759000000001E-6</v>
      </c>
      <c r="BT774" s="122">
        <v>1.6272457999999999E-8</v>
      </c>
      <c r="BU774" s="122">
        <v>1.3814918E-5</v>
      </c>
      <c r="BV774" s="122">
        <v>1.7301902E-5</v>
      </c>
      <c r="BW774" s="122">
        <v>4.9230524999999997E-5</v>
      </c>
      <c r="BX774" s="122">
        <v>3.9415075999999999E-6</v>
      </c>
      <c r="BY774" s="122">
        <v>7.0722680999999998E-9</v>
      </c>
      <c r="BZ774" s="122">
        <v>2.4803145999999998E-7</v>
      </c>
      <c r="CA774" s="122">
        <v>1.9378031000000001E-5</v>
      </c>
      <c r="CB774" s="122">
        <v>6.6253933999999999E-5</v>
      </c>
      <c r="CC774" s="111">
        <v>1.0887074000000001E-3</v>
      </c>
      <c r="CD774" s="122">
        <v>6.2630024999999997E-10</v>
      </c>
      <c r="CE774" s="154"/>
      <c r="CF774" s="173"/>
      <c r="CG774" s="42" t="s">
        <v>10817</v>
      </c>
      <c r="CK774" s="50"/>
      <c r="CL774" s="41"/>
      <c r="CM774" s="41"/>
      <c r="CN774" s="41"/>
      <c r="CO774" s="41"/>
      <c r="CP774" s="41"/>
      <c r="CQ774" s="41"/>
      <c r="CR774" s="41"/>
      <c r="CS774" s="41"/>
      <c r="CT774" s="41"/>
      <c r="CU774" s="41"/>
      <c r="CV774" s="41"/>
      <c r="CW774" s="41"/>
    </row>
    <row r="775" spans="1:101" ht="14.5" customHeight="1">
      <c r="A775" s="41" t="s">
        <v>10826</v>
      </c>
      <c r="B775" s="119" t="s">
        <v>10796</v>
      </c>
      <c r="C775" s="120" t="str">
        <f>MID(A775,1,12)</f>
        <v>A.100.38.103</v>
      </c>
      <c r="D775" s="135" t="s">
        <v>87</v>
      </c>
      <c r="E775" s="119" t="s">
        <v>6570</v>
      </c>
      <c r="F775" s="118" t="str">
        <f>MID(A775, 21,85)</f>
        <v>Zamak5</v>
      </c>
      <c r="G775" s="118">
        <f>H775+I775+J775+K775</f>
        <v>2.4408954334496098</v>
      </c>
      <c r="H775" s="118">
        <f>N775+O775+P775+Q775</f>
        <v>0.23515723100000002</v>
      </c>
      <c r="I775" s="118">
        <f>L775+M775+R775</f>
        <v>0.20607952129999998</v>
      </c>
      <c r="J775" s="326">
        <f>S775+IF(T775="x",0,T775)+IF(U775="x",0,U775)+IF(V775="x",0,V775)+W775+X775</f>
        <v>1.4678831111496098</v>
      </c>
      <c r="K775" s="118">
        <v>0.53177556999999998</v>
      </c>
      <c r="L775" s="118">
        <v>8.9851723999999994E-2</v>
      </c>
      <c r="M775" s="118">
        <v>0.11415773999999999</v>
      </c>
      <c r="N775" s="118">
        <v>9.4053492000000002E-2</v>
      </c>
      <c r="O775" s="118">
        <v>5.3758441999999997E-2</v>
      </c>
      <c r="P775" s="118">
        <v>1.2893918000000001E-2</v>
      </c>
      <c r="Q775" s="118">
        <v>7.4451378999999998E-2</v>
      </c>
      <c r="R775" s="118">
        <v>2.0700572999999998E-3</v>
      </c>
      <c r="S775" s="118">
        <v>1.3815116000000001</v>
      </c>
      <c r="T775" s="118">
        <v>1.0373523000000001E-2</v>
      </c>
      <c r="U775" s="118">
        <v>7.5990301999999996E-2</v>
      </c>
      <c r="V775" s="330">
        <v>7.4581523000000002E-6</v>
      </c>
      <c r="W775" s="330">
        <v>2.2799731000000001E-7</v>
      </c>
      <c r="X775" s="118">
        <v>0</v>
      </c>
      <c r="Y775" s="41"/>
      <c r="Z775" s="327">
        <f>K775/0.133</f>
        <v>3.9983125563909772</v>
      </c>
      <c r="AA775" s="41"/>
      <c r="AB775" s="111">
        <v>61.875950000000003</v>
      </c>
      <c r="AC775" s="111">
        <v>45.552204000000003</v>
      </c>
      <c r="AD775" s="111">
        <v>10.302294</v>
      </c>
      <c r="AE775" s="111">
        <v>0</v>
      </c>
      <c r="AF775" s="111">
        <v>5.4411525000000002E-2</v>
      </c>
      <c r="AG775" s="111">
        <v>0.34426771</v>
      </c>
      <c r="AH775" s="111">
        <v>5.6227727999999999</v>
      </c>
      <c r="AI775" s="41"/>
      <c r="AJ775" s="114">
        <v>0.14965507</v>
      </c>
      <c r="AK775" s="114">
        <v>0.14281095999999999</v>
      </c>
      <c r="AL775" s="114">
        <v>4.9532674999999996E-3</v>
      </c>
      <c r="AM775" s="114">
        <v>1.8908421E-3</v>
      </c>
      <c r="AN775" s="113">
        <f>AQ775+AT775+AU775+AV775+AW775+BE775+BF775+BJ775</f>
        <v>8.5618085262103011E-6</v>
      </c>
      <c r="AO775" s="112">
        <f>AR775+AS775+AX775+AY775+AZ775+BA775+BB775+BC775+BD775+BG775+BK775+BL775</f>
        <v>1.8318297271890678E-8</v>
      </c>
      <c r="AP775" s="112">
        <f>BH775+BI775</f>
        <v>0.26482382500000001</v>
      </c>
      <c r="AQ775" s="328">
        <v>3.7470019999999999E-6</v>
      </c>
      <c r="AR775" s="328">
        <v>1.1306758999999999E-8</v>
      </c>
      <c r="AS775" s="328">
        <v>3.0886144999999999E-13</v>
      </c>
      <c r="AT775" s="328">
        <v>7.2690234999999997E-10</v>
      </c>
      <c r="AU775" s="328">
        <v>1.3754813999999999E-9</v>
      </c>
      <c r="AV775" s="328">
        <v>1.3985127E-8</v>
      </c>
      <c r="AW775" s="328">
        <v>3.0036306999999999E-6</v>
      </c>
      <c r="AX775" s="328">
        <v>1.9882476000000001E-9</v>
      </c>
      <c r="AY775" s="328">
        <v>3.1002893E-9</v>
      </c>
      <c r="AZ775" s="328">
        <v>5.1069747999999999E-12</v>
      </c>
      <c r="BA775" s="328">
        <v>1.3537426E-13</v>
      </c>
      <c r="BB775" s="328">
        <v>1.8735074000000001E-9</v>
      </c>
      <c r="BC775" s="328">
        <v>2.0966682E-11</v>
      </c>
      <c r="BD775" s="328">
        <v>1.2530903999999999E-11</v>
      </c>
      <c r="BE775" s="328">
        <v>6.0376594999999999E-8</v>
      </c>
      <c r="BF775" s="328">
        <v>1.7347073000000001E-6</v>
      </c>
      <c r="BG775" s="328">
        <v>1.0418293E-11</v>
      </c>
      <c r="BH775" s="329">
        <v>3.4643914999999997E-2</v>
      </c>
      <c r="BI775" s="329">
        <v>0.23017990999999999</v>
      </c>
      <c r="BJ775" s="328">
        <v>4.4204603000000001E-12</v>
      </c>
      <c r="BK775" s="328">
        <v>2.6881178000000001E-14</v>
      </c>
      <c r="BL775" s="328">
        <v>1.2026838E-18</v>
      </c>
      <c r="BM775" s="41"/>
      <c r="BN775" s="111">
        <v>1.4783050000000001E-3</v>
      </c>
      <c r="BO775" s="122">
        <v>2.5977912E-5</v>
      </c>
      <c r="BP775" s="111">
        <v>1.1148356E-4</v>
      </c>
      <c r="BQ775" s="122">
        <v>2.4280585000000002E-7</v>
      </c>
      <c r="BR775" s="122">
        <v>6.3090001000000004E-5</v>
      </c>
      <c r="BS775" s="122">
        <v>9.1973516E-6</v>
      </c>
      <c r="BT775" s="122">
        <v>1.9346215999999999E-8</v>
      </c>
      <c r="BU775" s="122">
        <v>1.3882398000000001E-5</v>
      </c>
      <c r="BV775" s="122">
        <v>1.7302730000000002E-5</v>
      </c>
      <c r="BW775" s="122">
        <v>4.9264911E-5</v>
      </c>
      <c r="BX775" s="122">
        <v>3.9418703999999997E-6</v>
      </c>
      <c r="BY775" s="122">
        <v>7.1736908000000001E-9</v>
      </c>
      <c r="BZ775" s="122">
        <v>2.480379E-7</v>
      </c>
      <c r="CA775" s="122">
        <v>1.9482164999999999E-5</v>
      </c>
      <c r="CB775" s="122">
        <v>6.6774656999999999E-5</v>
      </c>
      <c r="CC775" s="111">
        <v>1.0973894E-3</v>
      </c>
      <c r="CD775" s="122">
        <v>6.3458927999999997E-10</v>
      </c>
      <c r="CE775" s="154"/>
      <c r="CF775" s="173"/>
      <c r="CG775" s="42" t="s">
        <v>10817</v>
      </c>
      <c r="CH775" s="42"/>
      <c r="CI775" s="42"/>
      <c r="CK775" s="50"/>
      <c r="CL775" s="41"/>
      <c r="CM775" s="41"/>
      <c r="CN775" s="41"/>
      <c r="CO775" s="41"/>
      <c r="CP775" s="41"/>
      <c r="CQ775" s="41"/>
      <c r="CR775" s="41"/>
      <c r="CS775" s="41"/>
      <c r="CT775" s="41"/>
      <c r="CU775" s="41"/>
      <c r="CV775" s="41"/>
      <c r="CW775" s="41"/>
    </row>
    <row r="776" spans="1:101" ht="14.5" customHeight="1">
      <c r="A776" s="41" t="s">
        <v>10823</v>
      </c>
      <c r="B776" s="119" t="s">
        <v>10796</v>
      </c>
      <c r="C776" s="120" t="str">
        <f>MID(A776,1,12)</f>
        <v>A.100.38.104</v>
      </c>
      <c r="D776" s="135" t="s">
        <v>87</v>
      </c>
      <c r="E776" s="119" t="s">
        <v>6570</v>
      </c>
      <c r="F776" s="118" t="str">
        <f>MID(A776, 21,85)</f>
        <v>ZnCuTi</v>
      </c>
      <c r="G776" s="118">
        <f>H776+I776+J776+K776</f>
        <v>2.5749280371331302</v>
      </c>
      <c r="H776" s="118">
        <f>N776+O776+P776+Q776</f>
        <v>0.24044828499999998</v>
      </c>
      <c r="I776" s="118">
        <f>L776+M776+R776</f>
        <v>0.20894270579999999</v>
      </c>
      <c r="J776" s="326">
        <f>S776+IF(T776="x",0,T776)+IF(U776="x",0,U776)+IF(V776="x",0,V776)+W776+X776</f>
        <v>1.5846126763331303</v>
      </c>
      <c r="K776" s="118">
        <v>0.54092437000000004</v>
      </c>
      <c r="L776" s="118">
        <v>9.0290106999999994E-2</v>
      </c>
      <c r="M776" s="118">
        <v>0.1166169</v>
      </c>
      <c r="N776" s="118">
        <v>9.6025876999999996E-2</v>
      </c>
      <c r="O776" s="118">
        <v>5.5265621000000001E-2</v>
      </c>
      <c r="P776" s="118">
        <v>1.2938916999999999E-2</v>
      </c>
      <c r="Q776" s="118">
        <v>7.6217869999999993E-2</v>
      </c>
      <c r="R776" s="118">
        <v>2.0356988000000001E-3</v>
      </c>
      <c r="S776" s="118">
        <v>1.4984709000000001</v>
      </c>
      <c r="T776" s="118">
        <v>1.0613674999999999E-2</v>
      </c>
      <c r="U776" s="118">
        <v>7.5520290000000004E-2</v>
      </c>
      <c r="V776" s="330">
        <v>7.5878718E-6</v>
      </c>
      <c r="W776" s="330">
        <v>2.2346133E-7</v>
      </c>
      <c r="X776" s="118">
        <v>0</v>
      </c>
      <c r="Y776" s="41"/>
      <c r="Z776" s="327">
        <f>K776/0.133</f>
        <v>4.06710052631579</v>
      </c>
      <c r="AA776" s="41"/>
      <c r="AB776" s="111">
        <v>63.075085999999999</v>
      </c>
      <c r="AC776" s="111">
        <v>46.877332000000003</v>
      </c>
      <c r="AD776" s="111">
        <v>10.238604</v>
      </c>
      <c r="AE776" s="111">
        <v>0</v>
      </c>
      <c r="AF776" s="111">
        <v>3.2644223999999999E-2</v>
      </c>
      <c r="AG776" s="111">
        <v>0.24938661000000001</v>
      </c>
      <c r="AH776" s="111">
        <v>5.6771190000000002</v>
      </c>
      <c r="AI776" s="41"/>
      <c r="AJ776" s="114">
        <v>0.15205885</v>
      </c>
      <c r="AK776" s="114">
        <v>0.14509348</v>
      </c>
      <c r="AL776" s="114">
        <v>5.0373006E-3</v>
      </c>
      <c r="AM776" s="114">
        <v>1.9280769E-3</v>
      </c>
      <c r="AN776" s="113">
        <f>AQ776+AT776+AU776+AV776+AW776+BE776+BF776+BJ776</f>
        <v>8.698649712865699E-6</v>
      </c>
      <c r="AO776" s="112">
        <f>AR776+AS776+AX776+AY776+AZ776+BA776+BB776+BC776+BD776+BG776+BK776+BL776</f>
        <v>1.8629069829237754E-8</v>
      </c>
      <c r="AP776" s="112">
        <f>BH776+BI776</f>
        <v>0.270038787</v>
      </c>
      <c r="AQ776" s="328">
        <v>3.8116217E-6</v>
      </c>
      <c r="AR776" s="328">
        <v>1.1501732E-8</v>
      </c>
      <c r="AS776" s="328">
        <v>3.1418769999999998E-13</v>
      </c>
      <c r="AT776" s="328">
        <v>7.9606464999999997E-10</v>
      </c>
      <c r="AU776" s="328">
        <v>1.4034307E-9</v>
      </c>
      <c r="AV776" s="328">
        <v>1.4278410000000001E-8</v>
      </c>
      <c r="AW776" s="328">
        <v>3.0388417000000001E-6</v>
      </c>
      <c r="AX776" s="328">
        <v>2.0300718E-9</v>
      </c>
      <c r="AY776" s="328">
        <v>3.1344766999999999E-9</v>
      </c>
      <c r="AZ776" s="328">
        <v>5.2016141E-12</v>
      </c>
      <c r="BA776" s="328">
        <v>1.3813888E-13</v>
      </c>
      <c r="BB776" s="328">
        <v>1.9122954999999999E-9</v>
      </c>
      <c r="BC776" s="328">
        <v>2.1458193E-11</v>
      </c>
      <c r="BD776" s="328">
        <v>1.2793414E-11</v>
      </c>
      <c r="BE776" s="328">
        <v>6.0825875000000001E-8</v>
      </c>
      <c r="BF776" s="328">
        <v>1.7708782E-6</v>
      </c>
      <c r="BG776" s="328">
        <v>1.0561934E-11</v>
      </c>
      <c r="BH776" s="329">
        <v>3.5876677000000003E-2</v>
      </c>
      <c r="BI776" s="329">
        <v>0.23416211000000001</v>
      </c>
      <c r="BJ776" s="328">
        <v>4.3325157000000001E-12</v>
      </c>
      <c r="BK776" s="328">
        <v>2.6346379000000001E-14</v>
      </c>
      <c r="BL776" s="328">
        <v>1.1787565000000001E-18</v>
      </c>
      <c r="BM776" s="41"/>
      <c r="BN776" s="111">
        <v>1.508208E-3</v>
      </c>
      <c r="BO776" s="122">
        <v>2.6309898000000002E-5</v>
      </c>
      <c r="BP776" s="111">
        <v>1.1340155000000001E-4</v>
      </c>
      <c r="BQ776" s="122">
        <v>2.3877236E-7</v>
      </c>
      <c r="BR776" s="122">
        <v>6.4582339E-5</v>
      </c>
      <c r="BS776" s="122">
        <v>9.3891093000000007E-6</v>
      </c>
      <c r="BT776" s="122">
        <v>1.9677601000000001E-8</v>
      </c>
      <c r="BU776" s="122">
        <v>1.4171585000000001E-5</v>
      </c>
      <c r="BV776" s="122">
        <v>1.7363115000000001E-5</v>
      </c>
      <c r="BW776" s="122">
        <v>5.0433808E-5</v>
      </c>
      <c r="BX776" s="122">
        <v>4.0200560000000003E-6</v>
      </c>
      <c r="BY776" s="122">
        <v>7.2569352000000001E-9</v>
      </c>
      <c r="BZ776" s="122">
        <v>2.5471314999999997E-7</v>
      </c>
      <c r="CA776" s="122">
        <v>1.9890585000000001E-5</v>
      </c>
      <c r="CB776" s="122">
        <v>6.8324271000000007E-5</v>
      </c>
      <c r="CC776" s="111">
        <v>1.1198006E-3</v>
      </c>
      <c r="CD776" s="122">
        <v>6.2196419000000004E-10</v>
      </c>
      <c r="CE776" s="154"/>
      <c r="CF776" s="173"/>
      <c r="CG776" s="42" t="s">
        <v>10817</v>
      </c>
      <c r="CH776" s="42"/>
      <c r="CI776" s="42"/>
      <c r="CK776" s="50"/>
      <c r="CL776" s="41"/>
      <c r="CM776" s="41"/>
      <c r="CN776" s="41"/>
      <c r="CO776" s="41"/>
      <c r="CP776" s="41"/>
      <c r="CQ776" s="41"/>
      <c r="CR776" s="41"/>
      <c r="CS776" s="41"/>
      <c r="CT776" s="41"/>
      <c r="CU776" s="41"/>
      <c r="CV776" s="41"/>
      <c r="CW776" s="41"/>
    </row>
    <row r="777" spans="1:101" ht="14.5" customHeight="1">
      <c r="A777" s="41" t="s">
        <v>10820</v>
      </c>
      <c r="B777" s="119" t="s">
        <v>10796</v>
      </c>
      <c r="C777" s="120" t="str">
        <f>MID(A777,1,12)</f>
        <v>A.100.38.105</v>
      </c>
      <c r="D777" s="135" t="s">
        <v>87</v>
      </c>
      <c r="E777" s="119" t="s">
        <v>6570</v>
      </c>
      <c r="F777" s="118" t="str">
        <f>MID(A777, 21,85)</f>
        <v>Zinc (super plastic)</v>
      </c>
      <c r="G777" s="118">
        <f>H777+I777+J777+K777</f>
        <v>2.3961612422795904</v>
      </c>
      <c r="H777" s="118">
        <f>N777+O777+P777+Q777</f>
        <v>0.21130982799999998</v>
      </c>
      <c r="I777" s="118">
        <f>L777+M777+R777</f>
        <v>0.2144682819</v>
      </c>
      <c r="J777" s="326">
        <f>S777+IF(T777="x",0,T777)+IF(U777="x",0,U777)+IF(V777="x",0,V777)+W777+X777</f>
        <v>1.3738755323795901</v>
      </c>
      <c r="K777" s="118">
        <v>0.59650760000000003</v>
      </c>
      <c r="L777" s="118">
        <v>0.10721886999999999</v>
      </c>
      <c r="M777" s="118">
        <v>0.10518979000000001</v>
      </c>
      <c r="N777" s="118">
        <v>8.6793309999999999E-2</v>
      </c>
      <c r="O777" s="118">
        <v>4.7035082999999998E-2</v>
      </c>
      <c r="P777" s="118">
        <v>1.2194386999999999E-2</v>
      </c>
      <c r="Q777" s="118">
        <v>6.5287048E-2</v>
      </c>
      <c r="R777" s="118">
        <v>2.0596219000000001E-3</v>
      </c>
      <c r="S777" s="118">
        <v>1.2786994</v>
      </c>
      <c r="T777" s="118">
        <v>9.5655861000000005E-3</v>
      </c>
      <c r="U777" s="118">
        <v>8.5600398999999994E-2</v>
      </c>
      <c r="V777" s="330">
        <v>9.9094359000000006E-6</v>
      </c>
      <c r="W777" s="330">
        <v>2.3784369000000001E-7</v>
      </c>
      <c r="X777" s="118">
        <v>0</v>
      </c>
      <c r="Y777" s="41"/>
      <c r="Z777" s="327">
        <f>K777/0.133</f>
        <v>4.48501954887218</v>
      </c>
      <c r="AA777" s="41"/>
      <c r="AB777" s="111">
        <v>70.867197000000004</v>
      </c>
      <c r="AC777" s="111">
        <v>52.200387999999997</v>
      </c>
      <c r="AD777" s="111">
        <v>11.60483</v>
      </c>
      <c r="AE777" s="111">
        <v>0</v>
      </c>
      <c r="AF777" s="111">
        <v>0.28980456999999998</v>
      </c>
      <c r="AG777" s="111">
        <v>1.2862003</v>
      </c>
      <c r="AH777" s="111">
        <v>5.4859736999999997</v>
      </c>
      <c r="AI777" s="41"/>
      <c r="AJ777" s="114">
        <v>0.15690988</v>
      </c>
      <c r="AK777" s="114">
        <v>0.14957503999999999</v>
      </c>
      <c r="AL777" s="114">
        <v>5.2815808000000004E-3</v>
      </c>
      <c r="AM777" s="114">
        <v>2.0532679E-3</v>
      </c>
      <c r="AN777" s="113">
        <f>AQ777+AT777+AU777+AV777+AW777+BE777+BF777+BJ777</f>
        <v>8.9673283348639992E-6</v>
      </c>
      <c r="AO777" s="112">
        <f>AR777+AS777+AX777+AY777+AZ777+BA777+BB777+BC777+BD777+BG777+BK777+BL777</f>
        <v>1.9532473243302625E-8</v>
      </c>
      <c r="AP777" s="112">
        <f>BH777+BI777</f>
        <v>0.28757253999999999</v>
      </c>
      <c r="AQ777" s="328">
        <v>4.1971266999999999E-6</v>
      </c>
      <c r="AR777" s="328">
        <v>1.2664867E-8</v>
      </c>
      <c r="AS777" s="328">
        <v>3.4596884999999998E-13</v>
      </c>
      <c r="AT777" s="328">
        <v>6.3795659999999999E-10</v>
      </c>
      <c r="AU777" s="328">
        <v>1.1859849E-9</v>
      </c>
      <c r="AV777" s="328">
        <v>1.2905589E-8</v>
      </c>
      <c r="AW777" s="328">
        <v>3.2055559E-6</v>
      </c>
      <c r="AX777" s="328">
        <v>1.8348937E-9</v>
      </c>
      <c r="AY777" s="328">
        <v>3.3715484999999999E-9</v>
      </c>
      <c r="AZ777" s="328">
        <v>4.1668756000000004E-12</v>
      </c>
      <c r="BA777" s="328">
        <v>1.1648652000000001E-13</v>
      </c>
      <c r="BB777" s="328">
        <v>1.6132652999999999E-9</v>
      </c>
      <c r="BC777" s="328">
        <v>1.8052804999999999E-11</v>
      </c>
      <c r="BD777" s="328">
        <v>1.0821292000000001E-11</v>
      </c>
      <c r="BE777" s="328">
        <v>5.6129092999999999E-8</v>
      </c>
      <c r="BF777" s="328">
        <v>1.4937825E-6</v>
      </c>
      <c r="BG777" s="328">
        <v>1.4367272E-11</v>
      </c>
      <c r="BH777" s="329">
        <v>3.2882710000000002E-2</v>
      </c>
      <c r="BI777" s="329">
        <v>0.25468983000000001</v>
      </c>
      <c r="BJ777" s="328">
        <v>4.6113639999999997E-12</v>
      </c>
      <c r="BK777" s="328">
        <v>2.8042078000000001E-14</v>
      </c>
      <c r="BL777" s="328">
        <v>1.2546233999999999E-18</v>
      </c>
      <c r="BM777" s="41"/>
      <c r="BN777" s="111">
        <v>1.3282451000000001E-3</v>
      </c>
      <c r="BO777" s="122">
        <v>2.7504752999999999E-5</v>
      </c>
      <c r="BP777" s="111">
        <v>1.2505424999999999E-4</v>
      </c>
      <c r="BQ777" s="122">
        <v>2.4161174000000002E-7</v>
      </c>
      <c r="BR777" s="122">
        <v>5.8807885000000002E-5</v>
      </c>
      <c r="BS777" s="122">
        <v>8.4753241000000006E-6</v>
      </c>
      <c r="BT777" s="122">
        <v>1.4123588999999999E-8</v>
      </c>
      <c r="BU777" s="122">
        <v>1.2800089E-5</v>
      </c>
      <c r="BV777" s="122">
        <v>1.6364008999999999E-5</v>
      </c>
      <c r="BW777" s="122">
        <v>4.3200819E-5</v>
      </c>
      <c r="BX777" s="122">
        <v>3.4078102999999999E-6</v>
      </c>
      <c r="BY777" s="122">
        <v>9.7808355000000005E-9</v>
      </c>
      <c r="BZ777" s="122">
        <v>2.1377410000000001E-7</v>
      </c>
      <c r="CA777" s="122">
        <v>1.8209097E-5</v>
      </c>
      <c r="CB777" s="122">
        <v>7.6377064000000006E-5</v>
      </c>
      <c r="CC777" s="111">
        <v>9.3756403999999995E-4</v>
      </c>
      <c r="CD777" s="122">
        <v>6.6199488999999997E-10</v>
      </c>
      <c r="CE777" s="154"/>
      <c r="CF777" s="173"/>
      <c r="CG777" s="42" t="s">
        <v>10817</v>
      </c>
      <c r="CH777" s="42"/>
      <c r="CI777" s="42"/>
      <c r="CK777" s="50"/>
      <c r="CL777" s="41"/>
      <c r="CM777" s="41"/>
      <c r="CN777" s="41"/>
      <c r="CO777" s="41"/>
      <c r="CP777" s="41"/>
      <c r="CQ777" s="41"/>
      <c r="CR777" s="41"/>
      <c r="CS777" s="41"/>
      <c r="CT777" s="41"/>
      <c r="CU777" s="41"/>
      <c r="CV777" s="41"/>
      <c r="CW777" s="41"/>
    </row>
    <row r="778" spans="1:101" ht="14.5" customHeight="1">
      <c r="B778" s="119" t="s">
        <v>10796</v>
      </c>
      <c r="C778" s="133" t="s">
        <v>10816</v>
      </c>
      <c r="D778" s="133" t="s">
        <v>670</v>
      </c>
      <c r="G778" s="41"/>
      <c r="H778" s="41"/>
      <c r="I778" s="41"/>
      <c r="J778" s="41"/>
      <c r="K778" s="41"/>
      <c r="L778" s="41"/>
      <c r="M778" s="41"/>
      <c r="N778" s="41"/>
      <c r="O778" s="41"/>
      <c r="P778" s="41"/>
      <c r="Q778" s="41"/>
      <c r="R778" s="41"/>
      <c r="S778" s="41"/>
      <c r="T778" s="41"/>
      <c r="U778" s="41"/>
      <c r="V778" s="41"/>
      <c r="W778" s="41"/>
      <c r="X778" s="41"/>
      <c r="Y778" s="41"/>
      <c r="Z778" s="41"/>
      <c r="AA778" s="41"/>
      <c r="AB778" s="41"/>
      <c r="AC778" s="41"/>
      <c r="AD778" s="41"/>
      <c r="AE778" s="41"/>
      <c r="AF778" s="41"/>
      <c r="AG778" s="41"/>
      <c r="AH778" s="41"/>
      <c r="AI778" s="41"/>
      <c r="AJ778" s="41"/>
      <c r="AK778" s="41"/>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152"/>
      <c r="CF778" s="172"/>
      <c r="CG778" s="42"/>
      <c r="CH778" s="42"/>
      <c r="CI778" s="42"/>
      <c r="CK778" s="50"/>
      <c r="CL778" s="41"/>
      <c r="CM778" s="41"/>
      <c r="CN778" s="41"/>
      <c r="CO778" s="41"/>
      <c r="CP778" s="41"/>
      <c r="CQ778" s="41"/>
      <c r="CR778" s="41"/>
      <c r="CS778" s="41"/>
      <c r="CT778" s="41"/>
      <c r="CU778" s="41"/>
      <c r="CV778" s="41"/>
      <c r="CW778" s="41"/>
    </row>
    <row r="779" spans="1:101" ht="14.5" customHeight="1">
      <c r="A779" s="41" t="s">
        <v>10815</v>
      </c>
      <c r="B779" s="119" t="s">
        <v>10796</v>
      </c>
      <c r="C779" s="120" t="str">
        <f t="shared" ref="C779:C785" si="330">MID(A779,1,12)</f>
        <v>A.100.40.101</v>
      </c>
      <c r="D779" s="135" t="s">
        <v>10794</v>
      </c>
      <c r="E779" s="119" t="s">
        <v>6570</v>
      </c>
      <c r="F779" s="118" t="str">
        <f t="shared" ref="F779:F785" si="331">MID(A779, 21,85)</f>
        <v>Barium Ferrite magnet, ceramic 4 MGOe</v>
      </c>
      <c r="G779" s="118">
        <f t="shared" ref="G779:G785" si="332">H779+I779+J779+K779</f>
        <v>1.1304857717200001</v>
      </c>
      <c r="H779" s="118">
        <f t="shared" ref="H779:H785" si="333">N779+O779+P779+Q779</f>
        <v>3.843720959E-2</v>
      </c>
      <c r="I779" s="118">
        <f t="shared" ref="I779:I785" si="334">L779+M779+R779</f>
        <v>8.4375331400000003E-2</v>
      </c>
      <c r="J779" s="326">
        <f t="shared" ref="J779:J785" si="335">S779+IF(T779="x",0,T779)+IF(U779="x",0,U779)+IF(V779="x",0,V779)+W779+X779</f>
        <v>0.19683202073</v>
      </c>
      <c r="K779" s="118">
        <v>0.81084120999999998</v>
      </c>
      <c r="L779" s="118">
        <v>4.8015592000000003E-2</v>
      </c>
      <c r="M779" s="118">
        <v>3.5290732999999998E-2</v>
      </c>
      <c r="N779" s="118">
        <v>2.9600754E-2</v>
      </c>
      <c r="O779" s="118">
        <v>5.8262727000000002E-3</v>
      </c>
      <c r="P779" s="118">
        <v>5.5338149000000003E-4</v>
      </c>
      <c r="Q779" s="118">
        <v>2.4568013999999999E-3</v>
      </c>
      <c r="R779" s="118">
        <v>1.0690064000000001E-3</v>
      </c>
      <c r="S779" s="118">
        <v>5.5749816000000001E-2</v>
      </c>
      <c r="T779" s="118">
        <v>0</v>
      </c>
      <c r="U779" s="118">
        <v>0.14040333999999999</v>
      </c>
      <c r="V779" s="118">
        <v>0</v>
      </c>
      <c r="W779" s="118">
        <v>6.7886472999999995E-4</v>
      </c>
      <c r="X779" s="118">
        <v>0</v>
      </c>
      <c r="Y779" s="41"/>
      <c r="Z779" s="327">
        <f t="shared" ref="Z779:Z785" si="336">K779/0.133</f>
        <v>6.0965504511278192</v>
      </c>
      <c r="AA779" s="41"/>
      <c r="AB779" s="111">
        <v>100.57671000000001</v>
      </c>
      <c r="AC779" s="111">
        <v>68.439903000000001</v>
      </c>
      <c r="AD779" s="111">
        <v>19.032733</v>
      </c>
      <c r="AE779" s="111">
        <v>0</v>
      </c>
      <c r="AF779" s="111">
        <v>1.6338979</v>
      </c>
      <c r="AG779" s="111">
        <v>7.1591262999999996</v>
      </c>
      <c r="AH779" s="111">
        <v>4.3110527000000003</v>
      </c>
      <c r="AI779" s="41"/>
      <c r="AJ779" s="114">
        <v>0.12332186000000001</v>
      </c>
      <c r="AK779" s="114">
        <v>0.11633259</v>
      </c>
      <c r="AL779" s="114">
        <v>5.1881871E-3</v>
      </c>
      <c r="AM779" s="114">
        <v>1.8010851E-3</v>
      </c>
      <c r="AN779" s="113">
        <f t="shared" ref="AN779:AN785" si="337">AQ779+AT779+AU779+AV779+AW779+BE779+BF779+BJ779</f>
        <v>6.9743759506800013E-6</v>
      </c>
      <c r="AO779" s="112">
        <f t="shared" ref="AO779:AO785" si="338">AR779+AS779+AX779+AY779+AZ779+BA779+BB779+BC779+BD779+BG779+BK779+BL779</f>
        <v>1.9187082552995602E-8</v>
      </c>
      <c r="AP779" s="112">
        <f t="shared" ref="AP779:AP785" si="339">BH779+BI779</f>
        <v>0.25225281709999997</v>
      </c>
      <c r="AQ779" s="328">
        <v>5.6610678E-6</v>
      </c>
      <c r="AR779" s="328">
        <v>1.7080858E-8</v>
      </c>
      <c r="AS779" s="328">
        <v>4.6666940000000003E-13</v>
      </c>
      <c r="AT779" s="328">
        <v>1.8544228000000001E-10</v>
      </c>
      <c r="AU779" s="329">
        <v>0</v>
      </c>
      <c r="AV779" s="328">
        <v>4.4014192999999997E-9</v>
      </c>
      <c r="AW779" s="328">
        <v>1.2666380000000001E-6</v>
      </c>
      <c r="AX779" s="328">
        <v>6.2393745999999997E-10</v>
      </c>
      <c r="AY779" s="328">
        <v>1.3847888E-9</v>
      </c>
      <c r="AZ779" s="328">
        <v>2.9733836000000001E-12</v>
      </c>
      <c r="BA779" s="328">
        <v>9.4160800999999997E-15</v>
      </c>
      <c r="BB779" s="328">
        <v>1.3745268E-11</v>
      </c>
      <c r="BC779" s="328">
        <v>1.4432165999999999E-13</v>
      </c>
      <c r="BD779" s="328">
        <v>1.1483417E-13</v>
      </c>
      <c r="BE779" s="328">
        <v>3.4951420999999998E-9</v>
      </c>
      <c r="BF779" s="328">
        <v>2.5425879E-8</v>
      </c>
      <c r="BG779" s="329">
        <v>0</v>
      </c>
      <c r="BH779" s="329">
        <v>7.6094270999999998E-3</v>
      </c>
      <c r="BI779" s="329">
        <v>0.24464338999999999</v>
      </c>
      <c r="BJ779" s="328">
        <v>1.3162268E-8</v>
      </c>
      <c r="BK779" s="328">
        <v>8.0040819000000003E-11</v>
      </c>
      <c r="BL779" s="328">
        <v>3.5810855E-15</v>
      </c>
      <c r="BM779" s="41"/>
      <c r="BN779" s="111">
        <v>3.1916924999999998E-4</v>
      </c>
      <c r="BO779" s="122">
        <v>1.099622E-5</v>
      </c>
      <c r="BP779" s="111">
        <v>1.6998800000000001E-4</v>
      </c>
      <c r="BQ779" s="122">
        <v>1.2521997E-7</v>
      </c>
      <c r="BR779" s="122">
        <v>1.2163881E-5</v>
      </c>
      <c r="BS779" s="122">
        <v>2.8735240999999999E-6</v>
      </c>
      <c r="BT779" s="122">
        <v>5.9561522000000001E-8</v>
      </c>
      <c r="BU779" s="122">
        <v>4.3247713000000002E-6</v>
      </c>
      <c r="BV779" s="122">
        <v>7.4259899999999996E-7</v>
      </c>
      <c r="BW779" s="122">
        <v>1.6256797999999999E-6</v>
      </c>
      <c r="BX779" s="111">
        <v>0</v>
      </c>
      <c r="BY779" s="111">
        <v>0</v>
      </c>
      <c r="BZ779" s="111">
        <v>0</v>
      </c>
      <c r="CA779" s="122">
        <v>6.1412759000000002E-6</v>
      </c>
      <c r="CB779" s="111">
        <v>1.0614466E-4</v>
      </c>
      <c r="CC779" s="122">
        <v>2.0943161999999999E-6</v>
      </c>
      <c r="CD779" s="122">
        <v>1.8895395E-6</v>
      </c>
      <c r="CE779" s="154"/>
      <c r="CF779" s="173"/>
      <c r="CG779" s="42" t="s">
        <v>1078</v>
      </c>
      <c r="CH779" s="42"/>
      <c r="CI779" s="42"/>
      <c r="CK779" s="50"/>
      <c r="CL779" s="41"/>
      <c r="CM779" s="41"/>
      <c r="CN779" s="41"/>
      <c r="CP779" s="41"/>
      <c r="CQ779" s="41"/>
      <c r="CR779" s="41"/>
      <c r="CS779" s="41"/>
      <c r="CT779" s="41"/>
      <c r="CU779" s="41"/>
      <c r="CV779" s="41"/>
      <c r="CW779" s="41"/>
    </row>
    <row r="780" spans="1:101" ht="14.5" customHeight="1">
      <c r="A780" s="41" t="s">
        <v>10812</v>
      </c>
      <c r="B780" s="119" t="s">
        <v>10796</v>
      </c>
      <c r="C780" s="120" t="str">
        <f t="shared" si="330"/>
        <v>A.100.40.102</v>
      </c>
      <c r="D780" s="135" t="s">
        <v>10794</v>
      </c>
      <c r="E780" s="119" t="s">
        <v>6570</v>
      </c>
      <c r="F780" s="118" t="str">
        <f t="shared" si="331"/>
        <v>Neodymium magnet (NdFeB) 50 MGOe</v>
      </c>
      <c r="G780" s="118">
        <f t="shared" si="332"/>
        <v>82.807470991765996</v>
      </c>
      <c r="H780" s="118">
        <f t="shared" si="333"/>
        <v>0.22669442170000001</v>
      </c>
      <c r="I780" s="118">
        <f t="shared" si="334"/>
        <v>0.8531288520000001</v>
      </c>
      <c r="J780" s="326">
        <f t="shared" si="335"/>
        <v>79.435212318065993</v>
      </c>
      <c r="K780" s="118">
        <v>2.2924354</v>
      </c>
      <c r="L780" s="118">
        <v>0.62826930000000003</v>
      </c>
      <c r="M780" s="118">
        <v>0.19442469000000001</v>
      </c>
      <c r="N780" s="118">
        <v>0.16324653</v>
      </c>
      <c r="O780" s="118">
        <v>5.5544072999999999E-2</v>
      </c>
      <c r="P780" s="118">
        <v>1.8038696E-3</v>
      </c>
      <c r="Q780" s="118">
        <v>6.0999490999999999E-3</v>
      </c>
      <c r="R780" s="118">
        <v>3.0434862E-2</v>
      </c>
      <c r="S780" s="118">
        <v>79.315145999999999</v>
      </c>
      <c r="T780" s="118">
        <v>6.1032077999999997E-3</v>
      </c>
      <c r="U780" s="118">
        <v>0.11328449</v>
      </c>
      <c r="V780" s="330">
        <v>3.1405446000000002E-5</v>
      </c>
      <c r="W780" s="118">
        <v>6.4721481999999999E-4</v>
      </c>
      <c r="X780" s="118">
        <v>0</v>
      </c>
      <c r="Y780" s="41"/>
      <c r="Z780" s="327">
        <f t="shared" si="336"/>
        <v>17.236356390977441</v>
      </c>
      <c r="AA780" s="41"/>
      <c r="AB780" s="111">
        <v>219.71813</v>
      </c>
      <c r="AC780" s="111">
        <v>193.99520999999999</v>
      </c>
      <c r="AD780" s="111">
        <v>15.356634</v>
      </c>
      <c r="AE780" s="111">
        <v>0</v>
      </c>
      <c r="AF780" s="111">
        <v>1.2745348999999999</v>
      </c>
      <c r="AG780" s="111">
        <v>5.5901699000000002</v>
      </c>
      <c r="AH780" s="111">
        <v>3.5015798</v>
      </c>
      <c r="AI780" s="41"/>
      <c r="AJ780" s="114">
        <v>0.53274734999999995</v>
      </c>
      <c r="AK780" s="114">
        <v>0.50392627000000001</v>
      </c>
      <c r="AL780" s="114">
        <v>1.8257729E-2</v>
      </c>
      <c r="AM780" s="114">
        <v>1.0563354E-2</v>
      </c>
      <c r="AN780" s="113">
        <f t="shared" si="337"/>
        <v>3.0211407134039002E-5</v>
      </c>
      <c r="AO780" s="112">
        <f t="shared" si="338"/>
        <v>6.7521188753802684E-8</v>
      </c>
      <c r="AP780" s="112">
        <f t="shared" si="339"/>
        <v>1.4794613440000002</v>
      </c>
      <c r="AQ780" s="328">
        <v>1.6070172000000001E-5</v>
      </c>
      <c r="AR780" s="328">
        <v>4.8489931000000001E-8</v>
      </c>
      <c r="AS780" s="328">
        <v>1.3247019999999999E-12</v>
      </c>
      <c r="AT780" s="328">
        <v>1.2669041999999999E-9</v>
      </c>
      <c r="AU780" s="328">
        <v>2.6230838999999999E-11</v>
      </c>
      <c r="AV780" s="328">
        <v>2.4273899E-8</v>
      </c>
      <c r="AW780" s="328">
        <v>1.3975325E-5</v>
      </c>
      <c r="AX780" s="328">
        <v>3.4715943000000001E-9</v>
      </c>
      <c r="AY780" s="328">
        <v>1.5321623999999999E-8</v>
      </c>
      <c r="AZ780" s="328">
        <v>5.4005036000000003E-12</v>
      </c>
      <c r="BA780" s="328">
        <v>4.5951694E-14</v>
      </c>
      <c r="BB780" s="328">
        <v>1.0564029E-10</v>
      </c>
      <c r="BC780" s="328">
        <v>7.6059138000000002E-13</v>
      </c>
      <c r="BD780" s="328">
        <v>1.638864E-12</v>
      </c>
      <c r="BE780" s="328">
        <v>2.6083491E-8</v>
      </c>
      <c r="BF780" s="328">
        <v>1.0171098999999999E-7</v>
      </c>
      <c r="BG780" s="328">
        <v>4.6915967999999997E-11</v>
      </c>
      <c r="BH780" s="329">
        <v>8.5206440000000008E-3</v>
      </c>
      <c r="BI780" s="329">
        <v>1.4709407000000001</v>
      </c>
      <c r="BJ780" s="328">
        <v>1.2548619E-8</v>
      </c>
      <c r="BK780" s="328">
        <v>7.6309168999999998E-11</v>
      </c>
      <c r="BL780" s="328">
        <v>3.4141287E-15</v>
      </c>
      <c r="BM780" s="41"/>
      <c r="BN780" s="111">
        <v>1.0791522E-3</v>
      </c>
      <c r="BO780" s="111">
        <v>1.1353773E-4</v>
      </c>
      <c r="BP780" s="111">
        <v>4.8059535000000001E-4</v>
      </c>
      <c r="BQ780" s="122">
        <v>3.5661186000000002E-6</v>
      </c>
      <c r="BR780" s="111">
        <v>1.3159536999999999E-4</v>
      </c>
      <c r="BS780" s="122">
        <v>1.5626721000000001E-5</v>
      </c>
      <c r="BT780" s="122">
        <v>9.5564711000000006E-8</v>
      </c>
      <c r="BU780" s="122">
        <v>2.3675724E-5</v>
      </c>
      <c r="BV780" s="122">
        <v>2.4206659999999999E-6</v>
      </c>
      <c r="BW780" s="122">
        <v>4.0363718000000002E-6</v>
      </c>
      <c r="BX780" s="122">
        <v>1.9123606000000001E-7</v>
      </c>
      <c r="BY780" s="122">
        <v>3.2993820999999997E-8</v>
      </c>
      <c r="BZ780" s="122">
        <v>2.8236761999999999E-9</v>
      </c>
      <c r="CA780" s="122">
        <v>3.9433419E-5</v>
      </c>
      <c r="CB780" s="111">
        <v>2.5253257000000003E-4</v>
      </c>
      <c r="CC780" s="122">
        <v>1.0008144E-5</v>
      </c>
      <c r="CD780" s="122">
        <v>1.8014457E-6</v>
      </c>
      <c r="CE780" s="154"/>
      <c r="CF780" s="173"/>
      <c r="CG780" s="42" t="s">
        <v>1360</v>
      </c>
      <c r="CH780" s="42"/>
      <c r="CI780" s="42"/>
      <c r="CK780" s="50"/>
      <c r="CL780" s="41"/>
      <c r="CM780" s="41"/>
      <c r="CO780" s="41"/>
      <c r="CP780" s="41"/>
      <c r="CQ780" s="41"/>
      <c r="CR780" s="41"/>
      <c r="CS780" s="41"/>
      <c r="CT780" s="41"/>
      <c r="CU780" s="41"/>
      <c r="CV780" s="41"/>
      <c r="CW780" s="41"/>
    </row>
    <row r="781" spans="1:101" ht="14.5" customHeight="1">
      <c r="A781" s="41" t="s">
        <v>10809</v>
      </c>
      <c r="B781" s="119" t="s">
        <v>10796</v>
      </c>
      <c r="C781" s="120" t="str">
        <f t="shared" si="330"/>
        <v>A.100.40.103</v>
      </c>
      <c r="D781" s="135" t="s">
        <v>10794</v>
      </c>
      <c r="E781" s="119" t="s">
        <v>6570</v>
      </c>
      <c r="F781" s="118" t="str">
        <f t="shared" si="331"/>
        <v>Neodymium magnet (NdFeB) 50 MGOe recycled</v>
      </c>
      <c r="G781" s="118">
        <f t="shared" si="332"/>
        <v>4.8149226804312999</v>
      </c>
      <c r="H781" s="118">
        <f t="shared" si="333"/>
        <v>3.0683293928E-2</v>
      </c>
      <c r="I781" s="118">
        <f t="shared" si="334"/>
        <v>9.0909875099999995E-2</v>
      </c>
      <c r="J781" s="326">
        <f t="shared" si="335"/>
        <v>4.0728978814032999</v>
      </c>
      <c r="K781" s="118">
        <v>0.62043163000000001</v>
      </c>
      <c r="L781" s="118">
        <v>5.9797682999999997E-2</v>
      </c>
      <c r="M781" s="118">
        <v>2.9590449000000001E-2</v>
      </c>
      <c r="N781" s="118">
        <v>2.4855202999999999E-2</v>
      </c>
      <c r="O781" s="118">
        <v>5.4329000000000001E-3</v>
      </c>
      <c r="P781" s="330">
        <v>9.0193477999999996E-5</v>
      </c>
      <c r="Q781" s="118">
        <v>3.0499744999999998E-4</v>
      </c>
      <c r="R781" s="118">
        <v>1.5217430999999999E-3</v>
      </c>
      <c r="S781" s="118">
        <v>3.9692981000000001</v>
      </c>
      <c r="T781" s="118">
        <v>3.0516039000000003E-4</v>
      </c>
      <c r="U781" s="118">
        <v>0.10326069</v>
      </c>
      <c r="V781" s="330">
        <v>1.5702722999999999E-6</v>
      </c>
      <c r="W781" s="330">
        <v>3.2360741000000002E-5</v>
      </c>
      <c r="X781" s="118">
        <v>0</v>
      </c>
      <c r="Y781" s="41"/>
      <c r="Z781" s="327">
        <f t="shared" si="336"/>
        <v>4.6648994736842102</v>
      </c>
      <c r="AA781" s="41"/>
      <c r="AB781" s="111">
        <v>76.077642999999995</v>
      </c>
      <c r="AC781" s="111">
        <v>52.452717999999997</v>
      </c>
      <c r="AD781" s="111">
        <v>13.997769999999999</v>
      </c>
      <c r="AE781" s="111">
        <v>0</v>
      </c>
      <c r="AF781" s="111">
        <v>1.1994735999999999</v>
      </c>
      <c r="AG781" s="111">
        <v>5.2559244999999999</v>
      </c>
      <c r="AH781" s="111">
        <v>3.1717563000000002</v>
      </c>
      <c r="AI781" s="41"/>
      <c r="AJ781" s="114">
        <v>0.10226041</v>
      </c>
      <c r="AK781" s="114">
        <v>9.6547225E-2</v>
      </c>
      <c r="AL781" s="114">
        <v>4.1061344999999997E-3</v>
      </c>
      <c r="AM781" s="114">
        <v>1.6070543E-3</v>
      </c>
      <c r="AN781" s="113">
        <f t="shared" si="337"/>
        <v>5.788202917402999E-6</v>
      </c>
      <c r="AO781" s="112">
        <f t="shared" si="338"/>
        <v>1.5185408368588142E-8</v>
      </c>
      <c r="AP781" s="112">
        <f t="shared" si="339"/>
        <v>0.2250776381</v>
      </c>
      <c r="AQ781" s="328">
        <v>4.3327684E-6</v>
      </c>
      <c r="AR781" s="328">
        <v>1.3073125000000001E-8</v>
      </c>
      <c r="AS781" s="328">
        <v>3.5717085000000002E-13</v>
      </c>
      <c r="AT781" s="328">
        <v>6.3345211000000001E-11</v>
      </c>
      <c r="AU781" s="328">
        <v>1.311542E-12</v>
      </c>
      <c r="AV781" s="328">
        <v>3.6958056000000001E-9</v>
      </c>
      <c r="AW781" s="328">
        <v>1.4446569000000001E-6</v>
      </c>
      <c r="AX781" s="328">
        <v>5.2543936000000004E-10</v>
      </c>
      <c r="AY781" s="328">
        <v>1.5746511000000001E-9</v>
      </c>
      <c r="AZ781" s="328">
        <v>2.7002518E-13</v>
      </c>
      <c r="BA781" s="328">
        <v>2.2975847000000001E-15</v>
      </c>
      <c r="BB781" s="328">
        <v>5.2820145999999999E-12</v>
      </c>
      <c r="BC781" s="328">
        <v>3.8029568999999999E-14</v>
      </c>
      <c r="BD781" s="328">
        <v>8.1943197999999994E-14</v>
      </c>
      <c r="BE781" s="328">
        <v>1.3041745E-9</v>
      </c>
      <c r="BF781" s="328">
        <v>5.0855496000000004E-9</v>
      </c>
      <c r="BG781" s="328">
        <v>2.3457983999999998E-12</v>
      </c>
      <c r="BH781" s="329">
        <v>4.9749810000000001E-4</v>
      </c>
      <c r="BI781" s="329">
        <v>0.22458014000000001</v>
      </c>
      <c r="BJ781" s="328">
        <v>6.2743094999999997E-10</v>
      </c>
      <c r="BK781" s="328">
        <v>3.8154584999999999E-12</v>
      </c>
      <c r="BL781" s="328">
        <v>1.7070643999999999E-16</v>
      </c>
      <c r="BM781" s="41"/>
      <c r="BN781" s="111">
        <v>2.5004271E-4</v>
      </c>
      <c r="BO781" s="122">
        <v>1.2068589999999999E-5</v>
      </c>
      <c r="BP781" s="111">
        <v>1.3006977999999999E-4</v>
      </c>
      <c r="BQ781" s="122">
        <v>1.7830592999999999E-7</v>
      </c>
      <c r="BR781" s="122">
        <v>1.302364E-5</v>
      </c>
      <c r="BS781" s="122">
        <v>2.3882082999999999E-6</v>
      </c>
      <c r="BT781" s="122">
        <v>4.7782355999999997E-9</v>
      </c>
      <c r="BU781" s="122">
        <v>3.6226724999999998E-6</v>
      </c>
      <c r="BV781" s="122">
        <v>1.210333E-7</v>
      </c>
      <c r="BW781" s="122">
        <v>2.0181859000000001E-7</v>
      </c>
      <c r="BX781" s="122">
        <v>9.5618029999999999E-9</v>
      </c>
      <c r="BY781" s="122">
        <v>1.649691E-9</v>
      </c>
      <c r="BZ781" s="122">
        <v>1.4118381000000001E-10</v>
      </c>
      <c r="CA781" s="122">
        <v>5.4313267999999998E-6</v>
      </c>
      <c r="CB781" s="122">
        <v>8.0623014999999998E-5</v>
      </c>
      <c r="CC781" s="122">
        <v>2.2081218999999999E-6</v>
      </c>
      <c r="CD781" s="122">
        <v>9.0072282999999995E-8</v>
      </c>
      <c r="CE781" s="154"/>
      <c r="CF781" s="173"/>
      <c r="CG781" s="76" t="s">
        <v>1362</v>
      </c>
      <c r="CH781" s="42"/>
      <c r="CI781" s="42"/>
      <c r="CK781" s="50"/>
      <c r="CL781" s="41"/>
      <c r="CM781" s="41"/>
      <c r="CN781" s="41"/>
      <c r="CO781" s="41"/>
      <c r="CP781" s="41"/>
      <c r="CQ781" s="41"/>
      <c r="CR781" s="41"/>
      <c r="CS781" s="41"/>
      <c r="CT781" s="41"/>
      <c r="CU781" s="41"/>
      <c r="CV781" s="41"/>
      <c r="CW781" s="41"/>
    </row>
    <row r="782" spans="1:101" ht="14.5" customHeight="1">
      <c r="A782" s="41" t="s">
        <v>10806</v>
      </c>
      <c r="B782" s="119" t="s">
        <v>10796</v>
      </c>
      <c r="C782" s="120" t="str">
        <f t="shared" si="330"/>
        <v>A.100.40.104</v>
      </c>
      <c r="D782" s="135" t="s">
        <v>10794</v>
      </c>
      <c r="E782" s="119" t="s">
        <v>6570</v>
      </c>
      <c r="F782" s="118" t="str">
        <f t="shared" si="331"/>
        <v>Neodymium magnet (NdFeB) corrosion resistant, 40 MGOe</v>
      </c>
      <c r="G782" s="118">
        <f t="shared" si="332"/>
        <v>108.342954595519</v>
      </c>
      <c r="H782" s="118">
        <f t="shared" si="333"/>
        <v>0.27338437300000001</v>
      </c>
      <c r="I782" s="118">
        <f t="shared" si="334"/>
        <v>1.039173637</v>
      </c>
      <c r="J782" s="326">
        <f t="shared" si="335"/>
        <v>104.37991618551899</v>
      </c>
      <c r="K782" s="118">
        <v>2.6504804000000002</v>
      </c>
      <c r="L782" s="118">
        <v>0.76721430000000002</v>
      </c>
      <c r="M782" s="118">
        <v>0.23390712999999999</v>
      </c>
      <c r="N782" s="118">
        <v>0.19323014999999999</v>
      </c>
      <c r="O782" s="118">
        <v>7.0396549000000003E-2</v>
      </c>
      <c r="P782" s="118">
        <v>3.0791340999999999E-3</v>
      </c>
      <c r="Q782" s="118">
        <v>6.6785398999999997E-3</v>
      </c>
      <c r="R782" s="118">
        <v>3.8052206999999998E-2</v>
      </c>
      <c r="S782" s="118">
        <v>104.2603</v>
      </c>
      <c r="T782" s="118">
        <v>6.0071960999999998E-3</v>
      </c>
      <c r="U782" s="118">
        <v>0.11292003</v>
      </c>
      <c r="V782" s="330">
        <v>3.5985879E-5</v>
      </c>
      <c r="W782" s="118">
        <v>6.5297353999999995E-4</v>
      </c>
      <c r="X782" s="118">
        <v>0</v>
      </c>
      <c r="Y782" s="41"/>
      <c r="Z782" s="327">
        <f t="shared" si="336"/>
        <v>19.928424060150377</v>
      </c>
      <c r="AA782" s="41"/>
      <c r="AB782" s="111">
        <v>249.55238</v>
      </c>
      <c r="AC782" s="111">
        <v>224.2304</v>
      </c>
      <c r="AD782" s="111">
        <v>15.307309</v>
      </c>
      <c r="AE782" s="111">
        <v>0</v>
      </c>
      <c r="AF782" s="111">
        <v>1.2431801</v>
      </c>
      <c r="AG782" s="111">
        <v>5.3906722</v>
      </c>
      <c r="AH782" s="111">
        <v>3.3808142999999999</v>
      </c>
      <c r="AI782" s="41"/>
      <c r="AJ782" s="114">
        <v>0.63069841000000004</v>
      </c>
      <c r="AK782" s="114">
        <v>0.59653690999999998</v>
      </c>
      <c r="AL782" s="114">
        <v>2.1385721999999999E-2</v>
      </c>
      <c r="AM782" s="114">
        <v>1.2775771E-2</v>
      </c>
      <c r="AN782" s="113">
        <f t="shared" si="337"/>
        <v>3.5763603873012003E-5</v>
      </c>
      <c r="AO782" s="112">
        <f t="shared" si="338"/>
        <v>7.9089207541776591E-8</v>
      </c>
      <c r="AP782" s="112">
        <f t="shared" si="339"/>
        <v>1.7893237369999999</v>
      </c>
      <c r="AQ782" s="328">
        <v>1.8584001999999999E-5</v>
      </c>
      <c r="AR782" s="328">
        <v>5.6075258E-8</v>
      </c>
      <c r="AS782" s="328">
        <v>1.5319205000000001E-12</v>
      </c>
      <c r="AT782" s="328">
        <v>1.5197829E-9</v>
      </c>
      <c r="AU782" s="328">
        <v>3.1891112000000001E-11</v>
      </c>
      <c r="AV782" s="328">
        <v>2.8732308000000001E-8</v>
      </c>
      <c r="AW782" s="328">
        <v>1.6985730000000001E-5</v>
      </c>
      <c r="AX782" s="328">
        <v>4.1110384000000002E-9</v>
      </c>
      <c r="AY782" s="328">
        <v>1.8634370999999999E-8</v>
      </c>
      <c r="AZ782" s="328">
        <v>6.6263491999999999E-12</v>
      </c>
      <c r="BA782" s="328">
        <v>1.0194415E-13</v>
      </c>
      <c r="BB782" s="328">
        <v>1.269142E-10</v>
      </c>
      <c r="BC782" s="328">
        <v>9.7718032000000003E-13</v>
      </c>
      <c r="BD782" s="328">
        <v>1.9911341000000002E-12</v>
      </c>
      <c r="BE782" s="328">
        <v>3.0226607999999997E-8</v>
      </c>
      <c r="BF782" s="328">
        <v>1.2070101E-7</v>
      </c>
      <c r="BG782" s="328">
        <v>5.3405825E-11</v>
      </c>
      <c r="BH782" s="329">
        <v>2.9119537000000001E-2</v>
      </c>
      <c r="BI782" s="329">
        <v>1.7602042</v>
      </c>
      <c r="BJ782" s="328">
        <v>1.2660273E-8</v>
      </c>
      <c r="BK782" s="328">
        <v>7.6988143999999999E-11</v>
      </c>
      <c r="BL782" s="328">
        <v>3.4445065999999999E-15</v>
      </c>
      <c r="BM782" s="41"/>
      <c r="BN782" s="111">
        <v>1.2689083999999999E-3</v>
      </c>
      <c r="BO782" s="111">
        <v>1.3781361000000001E-4</v>
      </c>
      <c r="BP782" s="111">
        <v>5.5565732999999996E-4</v>
      </c>
      <c r="BQ782" s="122">
        <v>4.4586226999999997E-6</v>
      </c>
      <c r="BR782" s="111">
        <v>1.6278146E-4</v>
      </c>
      <c r="BS782" s="122">
        <v>1.862657E-5</v>
      </c>
      <c r="BT782" s="122">
        <v>1.182572E-7</v>
      </c>
      <c r="BU782" s="122">
        <v>2.8009238999999999E-5</v>
      </c>
      <c r="BV782" s="122">
        <v>4.1319811E-6</v>
      </c>
      <c r="BW782" s="122">
        <v>4.4192287000000003E-6</v>
      </c>
      <c r="BX782" s="122">
        <v>2.3245331000000001E-7</v>
      </c>
      <c r="BY782" s="122">
        <v>3.775576E-8</v>
      </c>
      <c r="BZ782" s="122">
        <v>3.6447719999999998E-9</v>
      </c>
      <c r="CA782" s="122">
        <v>4.7015490999999999E-5</v>
      </c>
      <c r="CB782" s="111">
        <v>2.8887096E-4</v>
      </c>
      <c r="CC782" s="122">
        <v>1.4914301E-5</v>
      </c>
      <c r="CD782" s="122">
        <v>1.8174744000000001E-6</v>
      </c>
      <c r="CE782" s="154"/>
      <c r="CF782" s="173"/>
      <c r="CG782" s="42" t="s">
        <v>1363</v>
      </c>
      <c r="CH782" s="42"/>
      <c r="CI782" s="42"/>
      <c r="CK782" s="50"/>
      <c r="CL782" s="41"/>
      <c r="CM782" s="41"/>
      <c r="CN782" s="41"/>
      <c r="CO782" s="41"/>
      <c r="CP782" s="41"/>
      <c r="CQ782" s="41"/>
      <c r="CR782" s="41"/>
      <c r="CS782" s="41"/>
      <c r="CT782" s="41"/>
      <c r="CU782" s="41"/>
      <c r="CV782" s="41"/>
      <c r="CW782" s="41"/>
    </row>
    <row r="783" spans="1:101" ht="14.5" customHeight="1">
      <c r="A783" s="41" t="s">
        <v>10803</v>
      </c>
      <c r="B783" s="119" t="s">
        <v>10796</v>
      </c>
      <c r="C783" s="120" t="str">
        <f t="shared" si="330"/>
        <v>A.100.40.105</v>
      </c>
      <c r="D783" s="135" t="s">
        <v>10794</v>
      </c>
      <c r="E783" s="119" t="s">
        <v>6570</v>
      </c>
      <c r="F783" s="118" t="str">
        <f t="shared" si="331"/>
        <v>Neodymium magnet (NdFeB) corrosion resistant, 40 MGOe recycled</v>
      </c>
      <c r="G783" s="118">
        <f t="shared" si="332"/>
        <v>6.1127816578566998</v>
      </c>
      <c r="H783" s="118">
        <f t="shared" si="333"/>
        <v>3.3036106650000001E-2</v>
      </c>
      <c r="I783" s="118">
        <f t="shared" si="334"/>
        <v>0.10029082340000001</v>
      </c>
      <c r="J783" s="326">
        <f t="shared" si="335"/>
        <v>5.3409641878066996</v>
      </c>
      <c r="K783" s="118">
        <v>0.63849054000000005</v>
      </c>
      <c r="L783" s="118">
        <v>6.6804704000000006E-2</v>
      </c>
      <c r="M783" s="118">
        <v>3.1580526999999997E-2</v>
      </c>
      <c r="N783" s="118">
        <v>2.63678E-2</v>
      </c>
      <c r="O783" s="118">
        <v>6.1803450999999999E-3</v>
      </c>
      <c r="P783" s="118">
        <v>1.5398965E-4</v>
      </c>
      <c r="Q783" s="118">
        <v>3.339719E-4</v>
      </c>
      <c r="R783" s="118">
        <v>1.9055923999999999E-3</v>
      </c>
      <c r="S783" s="118">
        <v>5.2373871999999997</v>
      </c>
      <c r="T783" s="118">
        <v>3.0017358E-4</v>
      </c>
      <c r="U783" s="118">
        <v>0.10324245</v>
      </c>
      <c r="V783" s="330">
        <v>1.8014397E-6</v>
      </c>
      <c r="W783" s="330">
        <v>3.2562786999999997E-5</v>
      </c>
      <c r="X783" s="118">
        <v>0</v>
      </c>
      <c r="Y783" s="41"/>
      <c r="Z783" s="327">
        <f t="shared" si="336"/>
        <v>4.8006807518796997</v>
      </c>
      <c r="AA783" s="41"/>
      <c r="AB783" s="111">
        <v>77.582959000000002</v>
      </c>
      <c r="AC783" s="111">
        <v>53.978107000000001</v>
      </c>
      <c r="AD783" s="111">
        <v>13.995302000000001</v>
      </c>
      <c r="AE783" s="111">
        <v>0</v>
      </c>
      <c r="AF783" s="111">
        <v>1.1979010999999999</v>
      </c>
      <c r="AG783" s="111">
        <v>5.2459293000000002</v>
      </c>
      <c r="AH783" s="111">
        <v>3.1657201000000001</v>
      </c>
      <c r="AI783" s="41"/>
      <c r="AJ783" s="114">
        <v>0.10720054</v>
      </c>
      <c r="AK783" s="114">
        <v>0.10121805</v>
      </c>
      <c r="AL783" s="114">
        <v>4.2638959999999997E-3</v>
      </c>
      <c r="AM783" s="114">
        <v>1.7185999E-3</v>
      </c>
      <c r="AN783" s="113">
        <f t="shared" si="337"/>
        <v>6.0682282410653004E-6</v>
      </c>
      <c r="AO783" s="112">
        <f t="shared" si="338"/>
        <v>1.5768846291013552E-8</v>
      </c>
      <c r="AP783" s="112">
        <f t="shared" si="339"/>
        <v>0.24070026629999999</v>
      </c>
      <c r="AQ783" s="328">
        <v>4.4595594999999997E-6</v>
      </c>
      <c r="AR783" s="328">
        <v>1.345571E-8</v>
      </c>
      <c r="AS783" s="328">
        <v>3.6762242E-13</v>
      </c>
      <c r="AT783" s="328">
        <v>7.6078497999999996E-11</v>
      </c>
      <c r="AU783" s="328">
        <v>1.5973173E-12</v>
      </c>
      <c r="AV783" s="328">
        <v>3.9207210999999996E-9</v>
      </c>
      <c r="AW783" s="328">
        <v>1.5964858E-6</v>
      </c>
      <c r="AX783" s="328">
        <v>5.5769758000000002E-10</v>
      </c>
      <c r="AY783" s="328">
        <v>1.7417195999999999E-9</v>
      </c>
      <c r="AZ783" s="328">
        <v>3.3121266000000001E-13</v>
      </c>
      <c r="BA783" s="328">
        <v>5.0998903000000001E-15</v>
      </c>
      <c r="BB783" s="328">
        <v>6.3538013999999998E-12</v>
      </c>
      <c r="BC783" s="328">
        <v>4.8899892999999999E-14</v>
      </c>
      <c r="BD783" s="328">
        <v>9.9702577999999997E-14</v>
      </c>
      <c r="BE783" s="328">
        <v>1.5131886E-9</v>
      </c>
      <c r="BF783" s="328">
        <v>6.0400071999999996E-9</v>
      </c>
      <c r="BG783" s="328">
        <v>2.6733199000000001E-12</v>
      </c>
      <c r="BH783" s="329">
        <v>1.5264763E-3</v>
      </c>
      <c r="BI783" s="329">
        <v>0.23917379</v>
      </c>
      <c r="BJ783" s="328">
        <v>6.3134834999999999E-10</v>
      </c>
      <c r="BK783" s="328">
        <v>3.8392804999999997E-12</v>
      </c>
      <c r="BL783" s="328">
        <v>1.7177224999999999E-16</v>
      </c>
      <c r="BM783" s="41"/>
      <c r="BN783" s="111">
        <v>2.5960479000000002E-4</v>
      </c>
      <c r="BO783" s="122">
        <v>1.3292899E-5</v>
      </c>
      <c r="BP783" s="111">
        <v>1.3385571999999999E-4</v>
      </c>
      <c r="BQ783" s="122">
        <v>2.2328055999999999E-7</v>
      </c>
      <c r="BR783" s="122">
        <v>1.4594961E-5</v>
      </c>
      <c r="BS783" s="122">
        <v>2.5394775000000001E-6</v>
      </c>
      <c r="BT783" s="122">
        <v>5.9094232000000002E-9</v>
      </c>
      <c r="BU783" s="122">
        <v>3.8412896000000004E-6</v>
      </c>
      <c r="BV783" s="122">
        <v>2.0664327000000001E-7</v>
      </c>
      <c r="BW783" s="122">
        <v>2.2099115000000001E-7</v>
      </c>
      <c r="BX783" s="122">
        <v>1.1642793999999999E-8</v>
      </c>
      <c r="BY783" s="122">
        <v>1.8900177000000001E-9</v>
      </c>
      <c r="BZ783" s="122">
        <v>1.8253507000000001E-10</v>
      </c>
      <c r="CA783" s="122">
        <v>5.8137929000000002E-6</v>
      </c>
      <c r="CB783" s="122">
        <v>8.2456327000000006E-5</v>
      </c>
      <c r="CC783" s="122">
        <v>2.4491509999999999E-6</v>
      </c>
      <c r="CD783" s="122">
        <v>9.0634654999999997E-8</v>
      </c>
      <c r="CE783" s="154"/>
      <c r="CF783" s="173"/>
      <c r="CG783" s="76" t="s">
        <v>1364</v>
      </c>
      <c r="CH783" s="42"/>
      <c r="CI783" s="42"/>
      <c r="CK783" s="50"/>
      <c r="CL783" s="41"/>
      <c r="CN783" s="41"/>
      <c r="CO783" s="41"/>
      <c r="CP783" s="41"/>
      <c r="CQ783" s="41"/>
      <c r="CR783" s="41"/>
      <c r="CS783" s="41"/>
      <c r="CT783" s="41"/>
      <c r="CU783" s="41"/>
      <c r="CV783" s="41"/>
      <c r="CW783" s="41"/>
    </row>
    <row r="784" spans="1:101" ht="14.5" customHeight="1">
      <c r="A784" s="41" t="s">
        <v>10800</v>
      </c>
      <c r="B784" s="119" t="s">
        <v>10796</v>
      </c>
      <c r="C784" s="120" t="str">
        <f t="shared" si="330"/>
        <v>A.100.40.106</v>
      </c>
      <c r="D784" s="135" t="s">
        <v>10794</v>
      </c>
      <c r="E784" s="119" t="s">
        <v>6570</v>
      </c>
      <c r="F784" s="118" t="str">
        <f t="shared" si="331"/>
        <v>SmCo (1:5) magnet, 20 MGOe</v>
      </c>
      <c r="G784" s="118">
        <f t="shared" si="332"/>
        <v>78.896390603315012</v>
      </c>
      <c r="H784" s="118">
        <f t="shared" si="333"/>
        <v>0.89293550500000007</v>
      </c>
      <c r="I784" s="118">
        <f t="shared" si="334"/>
        <v>3.5355090100000002</v>
      </c>
      <c r="J784" s="326">
        <f t="shared" si="335"/>
        <v>67.332007788315011</v>
      </c>
      <c r="K784" s="118">
        <v>7.1359383000000003</v>
      </c>
      <c r="L784" s="118">
        <v>2.6460580999999999</v>
      </c>
      <c r="M784" s="118">
        <v>0.74805168</v>
      </c>
      <c r="N784" s="118">
        <v>0.51136619000000005</v>
      </c>
      <c r="O784" s="118">
        <v>0.31699368</v>
      </c>
      <c r="P784" s="118">
        <v>5.2132340999999999E-2</v>
      </c>
      <c r="Q784" s="118">
        <v>1.2443294000000001E-2</v>
      </c>
      <c r="R784" s="118">
        <v>0.14139922999999999</v>
      </c>
      <c r="S784" s="118">
        <v>67.057017000000002</v>
      </c>
      <c r="T784" s="118">
        <v>6.7040498000000004E-3</v>
      </c>
      <c r="U784" s="118">
        <v>0.26819724</v>
      </c>
      <c r="V784" s="330">
        <v>8.8736908000000003E-5</v>
      </c>
      <c r="W784" s="330">
        <v>7.6160700000000002E-7</v>
      </c>
      <c r="X784" s="118">
        <v>0</v>
      </c>
      <c r="Y784" s="41"/>
      <c r="Z784" s="327">
        <f t="shared" si="336"/>
        <v>53.653671428571428</v>
      </c>
      <c r="AA784" s="41"/>
      <c r="AB784" s="111">
        <v>653.11845000000005</v>
      </c>
      <c r="AC784" s="111">
        <v>602.16764000000001</v>
      </c>
      <c r="AD784" s="111">
        <v>36.358370999999998</v>
      </c>
      <c r="AE784" s="111">
        <v>0</v>
      </c>
      <c r="AF784" s="111">
        <v>2.6133475000000002</v>
      </c>
      <c r="AG784" s="111">
        <v>7.1813567000000003</v>
      </c>
      <c r="AH784" s="111">
        <v>4.7977371</v>
      </c>
      <c r="AI784" s="41"/>
      <c r="AJ784" s="114">
        <v>1.8843064</v>
      </c>
      <c r="AK784" s="114">
        <v>1.7811083999999999</v>
      </c>
      <c r="AL784" s="114">
        <v>6.0763681999999999E-2</v>
      </c>
      <c r="AM784" s="114">
        <v>4.2434369E-2</v>
      </c>
      <c r="AN784" s="113">
        <f t="shared" si="337"/>
        <v>1.06781077258673E-4</v>
      </c>
      <c r="AO784" s="112">
        <f t="shared" si="338"/>
        <v>2.2471775817316843E-7</v>
      </c>
      <c r="AP784" s="112">
        <f t="shared" si="339"/>
        <v>5.9431888800000001</v>
      </c>
      <c r="AQ784" s="328">
        <v>5.0037765999999998E-5</v>
      </c>
      <c r="AR784" s="328">
        <v>1.5098393000000001E-7</v>
      </c>
      <c r="AS784" s="328">
        <v>4.1247226000000001E-12</v>
      </c>
      <c r="AT784" s="328">
        <v>3.8196654999999997E-9</v>
      </c>
      <c r="AU784" s="328">
        <v>9.1643974E-11</v>
      </c>
      <c r="AV784" s="328">
        <v>7.6037310999999998E-8</v>
      </c>
      <c r="AW784" s="328">
        <v>5.6249577999999997E-5</v>
      </c>
      <c r="AX784" s="328">
        <v>1.0908427E-8</v>
      </c>
      <c r="AY784" s="328">
        <v>6.2313309999999996E-8</v>
      </c>
      <c r="AZ784" s="328">
        <v>2.5553853E-11</v>
      </c>
      <c r="BA784" s="328">
        <v>1.8777203E-12</v>
      </c>
      <c r="BB784" s="328">
        <v>3.4014825000000002E-10</v>
      </c>
      <c r="BC784" s="328">
        <v>4.9088575000000003E-12</v>
      </c>
      <c r="BD784" s="328">
        <v>6.0291913E-12</v>
      </c>
      <c r="BE784" s="328">
        <v>8.5783101999999994E-8</v>
      </c>
      <c r="BF784" s="328">
        <v>3.2798677E-7</v>
      </c>
      <c r="BG784" s="328">
        <v>1.2935878E-10</v>
      </c>
      <c r="BH784" s="329">
        <v>0.75912678</v>
      </c>
      <c r="BI784" s="329">
        <v>5.1840621000000002</v>
      </c>
      <c r="BJ784" s="328">
        <v>1.4766199000000001E-11</v>
      </c>
      <c r="BK784" s="328">
        <v>8.9794451000000002E-14</v>
      </c>
      <c r="BL784" s="328">
        <v>4.0174701999999997E-18</v>
      </c>
      <c r="BM784" s="41"/>
      <c r="BN784" s="111">
        <v>3.7122762000000001E-3</v>
      </c>
      <c r="BO784" s="111">
        <v>4.5425320999999998E-4</v>
      </c>
      <c r="BP784" s="111">
        <v>1.4960067000000001E-3</v>
      </c>
      <c r="BQ784" s="122">
        <v>1.6566814E-5</v>
      </c>
      <c r="BR784" s="111">
        <v>6.2262199999999998E-4</v>
      </c>
      <c r="BS784" s="122">
        <v>5.3912044999999998E-5</v>
      </c>
      <c r="BT784" s="122">
        <v>5.6571377999999995E-7</v>
      </c>
      <c r="BU784" s="122">
        <v>7.3836479999999995E-5</v>
      </c>
      <c r="BV784" s="122">
        <v>6.9957931000000001E-5</v>
      </c>
      <c r="BW784" s="122">
        <v>8.2337999000000007E-6</v>
      </c>
      <c r="BX784" s="122">
        <v>6.6794890000000003E-7</v>
      </c>
      <c r="BY784" s="122">
        <v>9.2794000999999994E-8</v>
      </c>
      <c r="BZ784" s="122">
        <v>9.8415951999999997E-9</v>
      </c>
      <c r="CA784" s="111">
        <v>1.3190232999999999E-4</v>
      </c>
      <c r="CB784" s="111">
        <v>7.7047073E-4</v>
      </c>
      <c r="CC784" s="122">
        <v>1.3175775E-5</v>
      </c>
      <c r="CD784" s="122">
        <v>2.1197953999999998E-9</v>
      </c>
      <c r="CE784" s="154"/>
      <c r="CF784" s="173"/>
      <c r="CG784" s="42" t="s">
        <v>1078</v>
      </c>
      <c r="CH784" s="42"/>
      <c r="CI784" s="42"/>
      <c r="CK784" s="50"/>
      <c r="CM784" s="41"/>
      <c r="CN784" s="41"/>
      <c r="CO784" s="41"/>
      <c r="CP784" s="41"/>
      <c r="CQ784" s="41"/>
      <c r="CR784" s="41"/>
      <c r="CS784" s="41"/>
      <c r="CT784" s="41"/>
      <c r="CU784" s="41"/>
      <c r="CV784" s="41"/>
      <c r="CW784" s="41"/>
    </row>
    <row r="785" spans="1:101" ht="14.5" customHeight="1">
      <c r="A785" s="41" t="s">
        <v>10797</v>
      </c>
      <c r="B785" s="119" t="s">
        <v>10796</v>
      </c>
      <c r="C785" s="120" t="str">
        <f t="shared" si="330"/>
        <v>A.100.40.107</v>
      </c>
      <c r="D785" s="135" t="s">
        <v>10794</v>
      </c>
      <c r="E785" s="119" t="s">
        <v>6570</v>
      </c>
      <c r="F785" s="118" t="str">
        <f t="shared" si="331"/>
        <v>Nitride magnet (Fe16N2), 20-80 MGOe</v>
      </c>
      <c r="G785" s="118">
        <f t="shared" si="332"/>
        <v>1.1710284480599999</v>
      </c>
      <c r="H785" s="118">
        <f t="shared" si="333"/>
        <v>4.1971257290000001E-2</v>
      </c>
      <c r="I785" s="118">
        <f t="shared" si="334"/>
        <v>8.9361136799999991E-2</v>
      </c>
      <c r="J785" s="326">
        <f t="shared" si="335"/>
        <v>0.20112896396999996</v>
      </c>
      <c r="K785" s="118">
        <v>0.83856708999999996</v>
      </c>
      <c r="L785" s="118">
        <v>5.0409506999999999E-2</v>
      </c>
      <c r="M785" s="118">
        <v>3.7526287999999998E-2</v>
      </c>
      <c r="N785" s="118">
        <v>3.1462821000000002E-2</v>
      </c>
      <c r="O785" s="118">
        <v>6.4948590000000004E-3</v>
      </c>
      <c r="P785" s="118">
        <v>7.3784198999999999E-4</v>
      </c>
      <c r="Q785" s="118">
        <v>3.2757353000000002E-3</v>
      </c>
      <c r="R785" s="118">
        <v>1.4253417999999999E-3</v>
      </c>
      <c r="S785" s="118">
        <v>5.9820471E-2</v>
      </c>
      <c r="T785" s="118">
        <v>0</v>
      </c>
      <c r="U785" s="118">
        <v>0.14040333999999999</v>
      </c>
      <c r="V785" s="118">
        <v>0</v>
      </c>
      <c r="W785" s="118">
        <v>9.0515297000000002E-4</v>
      </c>
      <c r="X785" s="118">
        <v>0</v>
      </c>
      <c r="Y785" s="41"/>
      <c r="Z785" s="327">
        <f t="shared" si="336"/>
        <v>6.3050157142857133</v>
      </c>
      <c r="AA785" s="41"/>
      <c r="AB785" s="111">
        <v>102.88839</v>
      </c>
      <c r="AC785" s="111">
        <v>70.751581000000002</v>
      </c>
      <c r="AD785" s="111">
        <v>19.032733</v>
      </c>
      <c r="AE785" s="111">
        <v>0</v>
      </c>
      <c r="AF785" s="111">
        <v>1.6338979</v>
      </c>
      <c r="AG785" s="111">
        <v>7.1591262999999996</v>
      </c>
      <c r="AH785" s="111">
        <v>4.3110527000000003</v>
      </c>
      <c r="AI785" s="41"/>
      <c r="AJ785" s="114">
        <v>0.12816511</v>
      </c>
      <c r="AK785" s="114">
        <v>0.12089472</v>
      </c>
      <c r="AL785" s="114">
        <v>5.3863022999999996E-3</v>
      </c>
      <c r="AM785" s="114">
        <v>1.8840808000000001E-3</v>
      </c>
      <c r="AN785" s="113">
        <f t="shared" si="337"/>
        <v>7.2478851040700003E-6</v>
      </c>
      <c r="AO785" s="112">
        <f t="shared" si="338"/>
        <v>1.99197570075737E-8</v>
      </c>
      <c r="AP785" s="112">
        <f t="shared" si="339"/>
        <v>0.26387687199999998</v>
      </c>
      <c r="AQ785" s="328">
        <v>5.8556799E-6</v>
      </c>
      <c r="AR785" s="328">
        <v>1.7668066000000001E-8</v>
      </c>
      <c r="AS785" s="328">
        <v>4.8271142000000004E-13</v>
      </c>
      <c r="AT785" s="328">
        <v>2.4725636999999999E-10</v>
      </c>
      <c r="AU785" s="329">
        <v>0</v>
      </c>
      <c r="AV785" s="328">
        <v>4.6782952000000004E-9</v>
      </c>
      <c r="AW785" s="328">
        <v>1.3311686000000001E-6</v>
      </c>
      <c r="AX785" s="328">
        <v>6.6318690000000001E-10</v>
      </c>
      <c r="AY785" s="328">
        <v>1.4586459000000001E-9</v>
      </c>
      <c r="AZ785" s="328">
        <v>3.9645115000000001E-12</v>
      </c>
      <c r="BA785" s="328">
        <v>1.2554773E-14</v>
      </c>
      <c r="BB785" s="328">
        <v>1.8327024000000001E-11</v>
      </c>
      <c r="BC785" s="328">
        <v>1.9242887000000001E-13</v>
      </c>
      <c r="BD785" s="328">
        <v>1.5311223000000001E-13</v>
      </c>
      <c r="BE785" s="328">
        <v>4.6601895000000001E-9</v>
      </c>
      <c r="BF785" s="328">
        <v>3.3901172000000002E-8</v>
      </c>
      <c r="BG785" s="329">
        <v>0</v>
      </c>
      <c r="BH785" s="329">
        <v>1.0111632000000001E-2</v>
      </c>
      <c r="BI785" s="329">
        <v>0.25376524</v>
      </c>
      <c r="BJ785" s="328">
        <v>1.7549690999999999E-8</v>
      </c>
      <c r="BK785" s="328">
        <v>1.0672109E-10</v>
      </c>
      <c r="BL785" s="328">
        <v>4.7747806999999997E-15</v>
      </c>
      <c r="BM785" s="41"/>
      <c r="BN785" s="111">
        <v>3.3021679999999999E-4</v>
      </c>
      <c r="BO785" s="122">
        <v>1.1596567999999999E-5</v>
      </c>
      <c r="BP785" s="111">
        <v>1.7580056999999999E-4</v>
      </c>
      <c r="BQ785" s="122">
        <v>1.6695995999999999E-7</v>
      </c>
      <c r="BR785" s="122">
        <v>1.3128433E-5</v>
      </c>
      <c r="BS785" s="122">
        <v>3.0608108000000002E-6</v>
      </c>
      <c r="BT785" s="122">
        <v>7.9415362000000003E-8</v>
      </c>
      <c r="BU785" s="122">
        <v>4.5968257000000002E-6</v>
      </c>
      <c r="BV785" s="122">
        <v>9.9013200000000009E-7</v>
      </c>
      <c r="BW785" s="122">
        <v>2.1675731E-6</v>
      </c>
      <c r="BX785" s="111">
        <v>0</v>
      </c>
      <c r="BY785" s="111">
        <v>0</v>
      </c>
      <c r="BZ785" s="111">
        <v>0</v>
      </c>
      <c r="CA785" s="122">
        <v>6.5293350000000002E-6</v>
      </c>
      <c r="CB785" s="111">
        <v>1.0891942999999999E-4</v>
      </c>
      <c r="CC785" s="122">
        <v>6.6136488000000001E-7</v>
      </c>
      <c r="CD785" s="122">
        <v>2.5193859000000001E-6</v>
      </c>
      <c r="CE785" s="154"/>
      <c r="CF785" s="173"/>
      <c r="CG785" s="42" t="s">
        <v>1365</v>
      </c>
      <c r="CH785" s="42"/>
      <c r="CI785" s="42"/>
      <c r="CK785" s="50"/>
      <c r="CL785" s="41"/>
      <c r="CM785" s="41"/>
      <c r="CN785" s="41"/>
      <c r="CO785" s="41"/>
      <c r="CP785" s="41"/>
      <c r="CQ785" s="41"/>
      <c r="CR785" s="41"/>
      <c r="CS785" s="41"/>
      <c r="CT785" s="41"/>
      <c r="CU785" s="41"/>
      <c r="CV785" s="41"/>
      <c r="CW785" s="41"/>
    </row>
    <row r="786" spans="1:101" ht="14.5" customHeight="1">
      <c r="B786" s="119" t="s">
        <v>8343</v>
      </c>
      <c r="C786" s="133" t="s">
        <v>10792</v>
      </c>
      <c r="D786" s="135"/>
      <c r="G786" s="41"/>
      <c r="H786" s="41"/>
      <c r="I786" s="41"/>
      <c r="J786" s="41"/>
      <c r="K786" s="41"/>
      <c r="L786" s="41"/>
      <c r="M786" s="41"/>
      <c r="N786" s="41"/>
      <c r="O786" s="41"/>
      <c r="P786" s="41"/>
      <c r="Q786" s="41"/>
      <c r="R786" s="41"/>
      <c r="S786" s="41"/>
      <c r="T786" s="41"/>
      <c r="U786" s="41"/>
      <c r="V786" s="41"/>
      <c r="W786" s="41"/>
      <c r="X786" s="41"/>
      <c r="Y786" s="41"/>
      <c r="Z786" s="41"/>
      <c r="AA786" s="41"/>
      <c r="AB786" s="41"/>
      <c r="AC786" s="41"/>
      <c r="AD786" s="41"/>
      <c r="AE786" s="41"/>
      <c r="AF786" s="41"/>
      <c r="AG786" s="41"/>
      <c r="AH786" s="41"/>
      <c r="AI786" s="41"/>
      <c r="AJ786" s="41"/>
      <c r="AK786" s="41"/>
      <c r="AL786" s="4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152"/>
      <c r="CF786" s="172"/>
      <c r="CL786" s="41"/>
      <c r="CM786" s="41"/>
      <c r="CN786" s="41"/>
      <c r="CO786" s="41"/>
      <c r="CP786" s="41"/>
      <c r="CQ786" s="41"/>
      <c r="CR786" s="41"/>
      <c r="CS786" s="41"/>
      <c r="CT786" s="41"/>
      <c r="CU786" s="41"/>
      <c r="CV786" s="41"/>
      <c r="CW786" s="41"/>
    </row>
    <row r="787" spans="1:101" ht="14.5" customHeight="1">
      <c r="B787" s="119" t="s">
        <v>8343</v>
      </c>
      <c r="C787" s="133" t="s">
        <v>58</v>
      </c>
      <c r="D787" s="133" t="s">
        <v>10766</v>
      </c>
      <c r="G787" s="41"/>
      <c r="H787" s="41"/>
      <c r="I787" s="41"/>
      <c r="J787" s="41"/>
      <c r="K787" s="41"/>
      <c r="L787" s="41"/>
      <c r="M787" s="41"/>
      <c r="N787" s="41"/>
      <c r="O787" s="41"/>
      <c r="P787" s="41"/>
      <c r="Q787" s="41"/>
      <c r="R787" s="41"/>
      <c r="S787" s="41"/>
      <c r="T787" s="41"/>
      <c r="U787" s="41"/>
      <c r="V787" s="41"/>
      <c r="W787" s="41"/>
      <c r="X787" s="41"/>
      <c r="Y787" s="41"/>
      <c r="Z787" s="41"/>
      <c r="AA787" s="41"/>
      <c r="AB787" s="41"/>
      <c r="AC787" s="41"/>
      <c r="AD787" s="41"/>
      <c r="AE787" s="41"/>
      <c r="AF787" s="41"/>
      <c r="AG787" s="41"/>
      <c r="AH787" s="41"/>
      <c r="AI787" s="41"/>
      <c r="AJ787" s="41"/>
      <c r="AK787" s="41"/>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130"/>
      <c r="CF787" s="172"/>
      <c r="CL787" s="41"/>
      <c r="CM787" s="41"/>
      <c r="CN787" s="41"/>
      <c r="CO787" s="41"/>
      <c r="CP787" s="41"/>
      <c r="CQ787" s="41"/>
      <c r="CR787" s="41"/>
      <c r="CS787" s="41"/>
      <c r="CT787" s="41"/>
      <c r="CU787" s="41"/>
      <c r="CV787" s="41"/>
      <c r="CW787" s="41"/>
    </row>
    <row r="788" spans="1:101" ht="14.5" customHeight="1">
      <c r="A788" s="41" t="s">
        <v>10791</v>
      </c>
      <c r="B788" s="119" t="s">
        <v>8343</v>
      </c>
      <c r="C788" s="120" t="str">
        <f t="shared" ref="C788:C799" si="340">MID(A788,1,12)</f>
        <v>A.120.01.101</v>
      </c>
      <c r="D788" s="135" t="s">
        <v>10766</v>
      </c>
      <c r="E788" s="119" t="s">
        <v>6570</v>
      </c>
      <c r="F788" s="118" t="str">
        <f t="shared" ref="F788:F799" si="341">MID(A788, 21,85)</f>
        <v>Board (solid) and recycled paper (test liner and fluting)</v>
      </c>
      <c r="G788" s="118">
        <f t="shared" ref="G788:G799" si="342">H788+I788+J788+K788</f>
        <v>0.10126851467452999</v>
      </c>
      <c r="H788" s="118">
        <f t="shared" ref="H788:H799" si="343">N788+O788+P788+Q788</f>
        <v>6.5028333840000006E-3</v>
      </c>
      <c r="I788" s="118">
        <f t="shared" ref="I788:I799" si="344">L788+M788+R788</f>
        <v>1.310746738E-2</v>
      </c>
      <c r="J788" s="326">
        <f t="shared" ref="J788:J799" si="345">S788+IF(T788="x",0,T788)+IF(U788="x",0,U788)+IF(V788="x",0,V788)+W788+X788</f>
        <v>5.1220129105299999E-3</v>
      </c>
      <c r="K788" s="118">
        <v>7.6536200999999998E-2</v>
      </c>
      <c r="L788" s="118">
        <v>3.1993023999999999E-3</v>
      </c>
      <c r="M788" s="118">
        <v>9.6598299999999995E-3</v>
      </c>
      <c r="N788" s="118">
        <v>5.9724297000000003E-3</v>
      </c>
      <c r="O788" s="118">
        <v>4.1934230000000001E-4</v>
      </c>
      <c r="P788" s="330">
        <v>4.3600948000000003E-5</v>
      </c>
      <c r="Q788" s="330">
        <v>6.7460436000000001E-5</v>
      </c>
      <c r="R788" s="118">
        <v>2.4833498E-4</v>
      </c>
      <c r="S788" s="118">
        <v>1.9768256999999999E-4</v>
      </c>
      <c r="T788" s="118">
        <v>1.6472334E-3</v>
      </c>
      <c r="U788" s="118">
        <v>3.2689622999999999E-3</v>
      </c>
      <c r="V788" s="330">
        <v>7.6410062999999998E-6</v>
      </c>
      <c r="W788" s="330">
        <v>4.9363423E-7</v>
      </c>
      <c r="X788" s="118">
        <v>0</v>
      </c>
      <c r="Y788" s="41"/>
      <c r="Z788" s="327">
        <f t="shared" ref="Z788:Z799" si="346">K788/0.133</f>
        <v>0.57546015789473681</v>
      </c>
      <c r="AA788" s="41"/>
      <c r="AB788" s="111">
        <v>14.476713999999999</v>
      </c>
      <c r="AC788" s="111">
        <v>13.761747</v>
      </c>
      <c r="AD788" s="111">
        <v>0.44314131000000001</v>
      </c>
      <c r="AE788" s="111">
        <v>0</v>
      </c>
      <c r="AF788" s="111">
        <v>3.2277554999999999E-2</v>
      </c>
      <c r="AG788" s="111">
        <v>0.14155240999999999</v>
      </c>
      <c r="AH788" s="111">
        <v>9.7996141999999994E-2</v>
      </c>
      <c r="AI788" s="41"/>
      <c r="AJ788" s="114">
        <v>1.2329361E-2</v>
      </c>
      <c r="AK788" s="114">
        <v>1.1235979E-2</v>
      </c>
      <c r="AL788" s="114">
        <v>5.2168859E-4</v>
      </c>
      <c r="AM788" s="114">
        <v>5.7169388000000002E-4</v>
      </c>
      <c r="AN788" s="113">
        <f t="shared" ref="AN788:AN799" si="347">AQ788+AT788+AU788+AV788+AW788+BE788+BF788+BJ788</f>
        <v>6.7361982650379997E-7</v>
      </c>
      <c r="AO788" s="112">
        <f t="shared" ref="AO788:AO799" si="348">AR788+AS788+AX788+AY788+AZ788+BA788+BB788+BC788+BD788+BG788+BK788+BL788</f>
        <v>1.9293216872559168E-9</v>
      </c>
      <c r="AP788" s="112">
        <f t="shared" ref="AP788:AP799" si="349">BH788+BI788</f>
        <v>8.0069171082500001E-2</v>
      </c>
      <c r="AQ788" s="328">
        <v>5.4027814999999998E-7</v>
      </c>
      <c r="AR788" s="328">
        <v>1.6303815E-9</v>
      </c>
      <c r="AS788" s="328">
        <v>4.4534270000000002E-14</v>
      </c>
      <c r="AT788" s="328">
        <v>2.7737984999999999E-11</v>
      </c>
      <c r="AU788" s="328">
        <v>3.4482234E-12</v>
      </c>
      <c r="AV788" s="328">
        <v>8.8806459999999995E-10</v>
      </c>
      <c r="AW788" s="328">
        <v>1.3130606999999999E-7</v>
      </c>
      <c r="AX788" s="328">
        <v>1.2687455E-10</v>
      </c>
      <c r="AY788" s="328">
        <v>1.4220800999999999E-10</v>
      </c>
      <c r="AZ788" s="328">
        <v>1.7586844999999999E-11</v>
      </c>
      <c r="BA788" s="328">
        <v>5.1014769000000001E-14</v>
      </c>
      <c r="BB788" s="328">
        <v>9.3192723E-14</v>
      </c>
      <c r="BC788" s="328">
        <v>3.4555173999999998E-14</v>
      </c>
      <c r="BD788" s="328">
        <v>1.0364601999999999E-14</v>
      </c>
      <c r="BE788" s="328">
        <v>4.1326493000000002E-10</v>
      </c>
      <c r="BF788" s="328">
        <v>6.9352008000000005E-10</v>
      </c>
      <c r="BG788" s="328">
        <v>1.1978917999999999E-11</v>
      </c>
      <c r="BH788" s="328">
        <v>8.5080824999999995E-6</v>
      </c>
      <c r="BI788" s="329">
        <v>8.0060663000000004E-2</v>
      </c>
      <c r="BJ788" s="328">
        <v>9.5706854000000005E-12</v>
      </c>
      <c r="BK788" s="328">
        <v>5.8200113999999999E-14</v>
      </c>
      <c r="BL788" s="328">
        <v>2.6039162E-18</v>
      </c>
      <c r="BM788" s="41"/>
      <c r="BN788" s="122">
        <v>3.6518667000000003E-5</v>
      </c>
      <c r="BO788" s="122">
        <v>1.2702921000000001E-6</v>
      </c>
      <c r="BP788" s="122">
        <v>1.6045356E-5</v>
      </c>
      <c r="BQ788" s="122">
        <v>2.9220459E-8</v>
      </c>
      <c r="BR788" s="122">
        <v>9.8909998999999995E-7</v>
      </c>
      <c r="BS788" s="122">
        <v>7.2087131999999999E-7</v>
      </c>
      <c r="BT788" s="122">
        <v>1.6229732000000001E-7</v>
      </c>
      <c r="BU788" s="122">
        <v>8.6837727999999998E-7</v>
      </c>
      <c r="BV788" s="122">
        <v>5.8509402E-8</v>
      </c>
      <c r="BW788" s="122">
        <v>4.4638962999999998E-8</v>
      </c>
      <c r="BX788" s="122">
        <v>2.5910855E-8</v>
      </c>
      <c r="BY788" s="122">
        <v>7.9613690999999995E-9</v>
      </c>
      <c r="BZ788" s="122">
        <v>4.5784693999999999E-10</v>
      </c>
      <c r="CA788" s="122">
        <v>1.2526635E-6</v>
      </c>
      <c r="CB788" s="122">
        <v>1.4972841000000001E-5</v>
      </c>
      <c r="CC788" s="122">
        <v>6.8795987999999999E-8</v>
      </c>
      <c r="CD788" s="122">
        <v>1.3739416E-9</v>
      </c>
      <c r="CE788" s="154"/>
      <c r="CF788" s="173"/>
      <c r="CG788" s="42" t="s">
        <v>1370</v>
      </c>
      <c r="CL788" s="41"/>
      <c r="CM788" s="41"/>
      <c r="CN788" s="41"/>
      <c r="CO788" s="41"/>
      <c r="CP788" s="41"/>
      <c r="CQ788" s="41"/>
      <c r="CR788" s="41"/>
      <c r="CS788" s="41"/>
      <c r="CT788" s="41"/>
      <c r="CU788" s="41"/>
      <c r="CV788" s="41"/>
      <c r="CW788" s="41"/>
    </row>
    <row r="789" spans="1:101" ht="14.5" customHeight="1">
      <c r="A789" s="41" t="s">
        <v>10789</v>
      </c>
      <c r="B789" s="119" t="s">
        <v>8343</v>
      </c>
      <c r="C789" s="120" t="str">
        <f t="shared" si="340"/>
        <v>A.120.01.102</v>
      </c>
      <c r="D789" s="135" t="s">
        <v>10766</v>
      </c>
      <c r="E789" s="119" t="s">
        <v>6570</v>
      </c>
      <c r="F789" s="118" t="str">
        <f t="shared" si="341"/>
        <v>Brown paper (kraft liner), FSC</v>
      </c>
      <c r="G789" s="118">
        <f t="shared" si="342"/>
        <v>7.5238393233209994E-2</v>
      </c>
      <c r="H789" s="118">
        <f t="shared" si="343"/>
        <v>6.7815296179999998E-3</v>
      </c>
      <c r="I789" s="118">
        <f t="shared" si="344"/>
        <v>1.4546489519E-2</v>
      </c>
      <c r="J789" s="326">
        <f t="shared" si="345"/>
        <v>9.7714540962099989E-3</v>
      </c>
      <c r="K789" s="118">
        <v>4.4138919999999998E-2</v>
      </c>
      <c r="L789" s="118">
        <v>4.3809738999999997E-3</v>
      </c>
      <c r="M789" s="118">
        <v>1.0072838000000001E-2</v>
      </c>
      <c r="N789" s="118">
        <v>6.4876980999999997E-3</v>
      </c>
      <c r="O789" s="118">
        <v>2.3015730999999999E-4</v>
      </c>
      <c r="P789" s="330">
        <v>1.2089085999999999E-5</v>
      </c>
      <c r="Q789" s="330">
        <v>5.1585122000000002E-5</v>
      </c>
      <c r="R789" s="330">
        <v>9.2677619E-5</v>
      </c>
      <c r="S789" s="118">
        <v>1.8570536000000001E-4</v>
      </c>
      <c r="T789" s="118">
        <v>5.5942917000000002E-3</v>
      </c>
      <c r="U789" s="118">
        <v>3.9832742999999999E-3</v>
      </c>
      <c r="V789" s="330">
        <v>7.5903752E-6</v>
      </c>
      <c r="W789" s="330">
        <v>5.9236100999999995E-7</v>
      </c>
      <c r="X789" s="118">
        <v>0</v>
      </c>
      <c r="Y789" s="41"/>
      <c r="Z789" s="327">
        <f t="shared" si="346"/>
        <v>0.33187157894736841</v>
      </c>
      <c r="AA789" s="41"/>
      <c r="AB789" s="111">
        <v>7.7852695000000001</v>
      </c>
      <c r="AC789" s="111">
        <v>6.8838369999999998</v>
      </c>
      <c r="AD789" s="111">
        <v>0.53996557000000001</v>
      </c>
      <c r="AE789" s="111">
        <v>0</v>
      </c>
      <c r="AF789" s="111">
        <v>4.4710914999999997E-2</v>
      </c>
      <c r="AG789" s="111">
        <v>0.19528760000000001</v>
      </c>
      <c r="AH789" s="111">
        <v>0.12146843</v>
      </c>
      <c r="AI789" s="41"/>
      <c r="AJ789" s="114">
        <v>8.3829434000000005E-3</v>
      </c>
      <c r="AK789" s="114">
        <v>7.7928069000000001E-3</v>
      </c>
      <c r="AL789" s="114">
        <v>3.4926949999999999E-4</v>
      </c>
      <c r="AM789" s="114">
        <v>2.4086703000000001E-4</v>
      </c>
      <c r="AN789" s="113">
        <f t="shared" si="347"/>
        <v>4.6719466294418007E-7</v>
      </c>
      <c r="AO789" s="112">
        <f t="shared" si="348"/>
        <v>1.2916771390376989E-9</v>
      </c>
      <c r="AP789" s="112">
        <f t="shared" si="349"/>
        <v>3.3734877979200002E-2</v>
      </c>
      <c r="AQ789" s="328">
        <v>3.0977342000000002E-7</v>
      </c>
      <c r="AR789" s="328">
        <v>9.3472744999999995E-10</v>
      </c>
      <c r="AS789" s="328">
        <v>2.5535199000000001E-14</v>
      </c>
      <c r="AT789" s="328">
        <v>8.8050300000000001E-12</v>
      </c>
      <c r="AU789" s="328">
        <v>9.6160317999999992E-13</v>
      </c>
      <c r="AV789" s="328">
        <v>9.6467918000000009E-10</v>
      </c>
      <c r="AW789" s="328">
        <v>1.5586403E-7</v>
      </c>
      <c r="AX789" s="328">
        <v>1.3725950999999999E-10</v>
      </c>
      <c r="AY789" s="328">
        <v>1.7377412000000001E-10</v>
      </c>
      <c r="AZ789" s="328">
        <v>3.3380652E-11</v>
      </c>
      <c r="BA789" s="328">
        <v>4.2848817E-14</v>
      </c>
      <c r="BB789" s="328">
        <v>3.7147198999999998E-14</v>
      </c>
      <c r="BC789" s="328">
        <v>5.1184367999999999E-14</v>
      </c>
      <c r="BD789" s="328">
        <v>1.1086201000000001E-14</v>
      </c>
      <c r="BE789" s="328">
        <v>1.1635239E-10</v>
      </c>
      <c r="BF789" s="328">
        <v>4.5492992000000001E-10</v>
      </c>
      <c r="BG789" s="328">
        <v>1.2297761999999999E-11</v>
      </c>
      <c r="BH789" s="328">
        <v>7.3659792000000002E-6</v>
      </c>
      <c r="BI789" s="329">
        <v>3.3727512000000001E-2</v>
      </c>
      <c r="BJ789" s="328">
        <v>1.1484821E-11</v>
      </c>
      <c r="BK789" s="328">
        <v>6.9840129000000004E-14</v>
      </c>
      <c r="BL789" s="328">
        <v>3.1246991000000002E-18</v>
      </c>
      <c r="BM789" s="41"/>
      <c r="BN789" s="122">
        <v>2.2133767000000001E-5</v>
      </c>
      <c r="BO789" s="122">
        <v>1.5145625E-6</v>
      </c>
      <c r="BP789" s="122">
        <v>9.2534601999999992E-6</v>
      </c>
      <c r="BQ789" s="122">
        <v>1.0893176E-8</v>
      </c>
      <c r="BR789" s="122">
        <v>9.7957407000000008E-7</v>
      </c>
      <c r="BS789" s="122">
        <v>7.4943846000000004E-7</v>
      </c>
      <c r="BT789" s="122">
        <v>2.215425E-7</v>
      </c>
      <c r="BU789" s="122">
        <v>9.4689529999999999E-7</v>
      </c>
      <c r="BV789" s="122">
        <v>1.6222702E-8</v>
      </c>
      <c r="BW789" s="122">
        <v>3.4134176000000003E-8</v>
      </c>
      <c r="BX789" s="122">
        <v>7.2195444999999999E-9</v>
      </c>
      <c r="BY789" s="122">
        <v>8.0583063000000001E-9</v>
      </c>
      <c r="BZ789" s="122">
        <v>1.2780681E-10</v>
      </c>
      <c r="CA789" s="122">
        <v>1.3200857000000001E-6</v>
      </c>
      <c r="CB789" s="122">
        <v>6.9951593999999996E-6</v>
      </c>
      <c r="CC789" s="122">
        <v>7.4744276000000006E-8</v>
      </c>
      <c r="CD789" s="122">
        <v>1.6487297000000001E-9</v>
      </c>
      <c r="CE789" s="154"/>
      <c r="CF789" s="173"/>
      <c r="CG789" s="42" t="s">
        <v>1370</v>
      </c>
      <c r="CH789" s="42"/>
      <c r="CI789" s="42"/>
      <c r="CK789" s="50"/>
      <c r="CL789" s="41"/>
      <c r="CM789" s="41"/>
      <c r="CN789" s="41"/>
      <c r="CO789" s="41"/>
      <c r="CP789" s="41"/>
      <c r="CQ789" s="41"/>
      <c r="CR789" s="41"/>
      <c r="CS789" s="41"/>
      <c r="CT789" s="41"/>
      <c r="CU789" s="41"/>
      <c r="CV789" s="41"/>
      <c r="CW789" s="41"/>
    </row>
    <row r="790" spans="1:101" ht="14.5" customHeight="1">
      <c r="A790" s="41" t="s">
        <v>10787</v>
      </c>
      <c r="B790" s="119" t="s">
        <v>8343</v>
      </c>
      <c r="C790" s="120" t="str">
        <f t="shared" si="340"/>
        <v>A.120.01.103</v>
      </c>
      <c r="D790" s="135" t="s">
        <v>10766</v>
      </c>
      <c r="E790" s="119" t="s">
        <v>7747</v>
      </c>
      <c r="F790" s="118" t="str">
        <f t="shared" si="341"/>
        <v>Brown paper (kraft liner), FSC 70 gr/m2</v>
      </c>
      <c r="G790" s="118">
        <f t="shared" si="342"/>
        <v>5.2668786402340004E-3</v>
      </c>
      <c r="H790" s="118">
        <f t="shared" si="343"/>
        <v>4.7472157065999999E-4</v>
      </c>
      <c r="I790" s="118">
        <f t="shared" si="344"/>
        <v>1.0182884804E-3</v>
      </c>
      <c r="J790" s="326">
        <f t="shared" si="345"/>
        <v>6.8403178917400011E-4</v>
      </c>
      <c r="K790" s="118">
        <v>3.0898368000000002E-3</v>
      </c>
      <c r="L790" s="118">
        <v>3.0666956000000001E-4</v>
      </c>
      <c r="M790" s="118">
        <v>7.0513119000000001E-4</v>
      </c>
      <c r="N790" s="118">
        <v>4.5416114E-4</v>
      </c>
      <c r="O790" s="330">
        <v>1.6103396000000001E-5</v>
      </c>
      <c r="P790" s="330">
        <v>8.4625956E-7</v>
      </c>
      <c r="Q790" s="330">
        <v>3.6107751000000001E-6</v>
      </c>
      <c r="R790" s="330">
        <v>6.4877303999999999E-6</v>
      </c>
      <c r="S790" s="330">
        <v>1.3000019E-5</v>
      </c>
      <c r="T790" s="118">
        <v>3.9162000000000002E-4</v>
      </c>
      <c r="U790" s="118">
        <v>2.7883895E-4</v>
      </c>
      <c r="V790" s="330">
        <v>5.3135283E-7</v>
      </c>
      <c r="W790" s="330">
        <v>4.1467344E-8</v>
      </c>
      <c r="X790" s="118">
        <v>0</v>
      </c>
      <c r="Y790" s="41"/>
      <c r="Z790" s="327">
        <f t="shared" si="346"/>
        <v>2.3231855639097743E-2</v>
      </c>
      <c r="AA790" s="41"/>
      <c r="AB790" s="111">
        <v>0.54492037000000004</v>
      </c>
      <c r="AC790" s="111">
        <v>0.48181759000000002</v>
      </c>
      <c r="AD790" s="111">
        <v>3.7798910999999998E-2</v>
      </c>
      <c r="AE790" s="111">
        <v>0</v>
      </c>
      <c r="AF790" s="111">
        <v>3.1299206000000002E-3</v>
      </c>
      <c r="AG790" s="111">
        <v>1.3670791999999999E-2</v>
      </c>
      <c r="AH790" s="111">
        <v>8.5031568999999994E-3</v>
      </c>
      <c r="AI790" s="41"/>
      <c r="AJ790" s="114">
        <v>5.8682367999999998E-4</v>
      </c>
      <c r="AK790" s="114">
        <v>5.4551242999999997E-4</v>
      </c>
      <c r="AL790" s="121">
        <v>2.4449760000000002E-5</v>
      </c>
      <c r="AM790" s="121">
        <v>1.6861491E-5</v>
      </c>
      <c r="AN790" s="113">
        <f t="shared" si="347"/>
        <v>3.2704582133088993E-8</v>
      </c>
      <c r="AO790" s="112">
        <f t="shared" si="348"/>
        <v>9.0420708530389893E-11</v>
      </c>
      <c r="AP790" s="112">
        <f t="shared" si="349"/>
        <v>2.3615533438400001E-3</v>
      </c>
      <c r="AQ790" s="328">
        <v>2.1684929999999999E-8</v>
      </c>
      <c r="AR790" s="328">
        <v>6.5433307999999997E-11</v>
      </c>
      <c r="AS790" s="328">
        <v>1.7875290999999998E-15</v>
      </c>
      <c r="AT790" s="328">
        <v>6.1638291999999997E-13</v>
      </c>
      <c r="AU790" s="328">
        <v>6.7315589000000003E-14</v>
      </c>
      <c r="AV790" s="328">
        <v>6.7530854999999994E-11</v>
      </c>
      <c r="AW790" s="328">
        <v>1.0910641999999999E-8</v>
      </c>
      <c r="AX790" s="328">
        <v>9.6086315999999997E-12</v>
      </c>
      <c r="AY790" s="328">
        <v>1.2164501E-11</v>
      </c>
      <c r="AZ790" s="328">
        <v>2.3367625000000001E-12</v>
      </c>
      <c r="BA790" s="328">
        <v>2.9995671000000001E-15</v>
      </c>
      <c r="BB790" s="328">
        <v>2.6002296000000001E-15</v>
      </c>
      <c r="BC790" s="328">
        <v>3.5689261000000001E-15</v>
      </c>
      <c r="BD790" s="328">
        <v>7.7350625000000001E-16</v>
      </c>
      <c r="BE790" s="328">
        <v>8.1450709000000003E-12</v>
      </c>
      <c r="BF790" s="328">
        <v>3.1846530999999999E-11</v>
      </c>
      <c r="BG790" s="328">
        <v>8.6088640000000002E-13</v>
      </c>
      <c r="BH790" s="328">
        <v>5.1564383999999998E-7</v>
      </c>
      <c r="BI790" s="329">
        <v>2.3610377000000001E-3</v>
      </c>
      <c r="BJ790" s="328">
        <v>8.0397767999999999E-13</v>
      </c>
      <c r="BK790" s="328">
        <v>4.8890535000000002E-15</v>
      </c>
      <c r="BL790" s="328">
        <v>2.1873986999999998E-19</v>
      </c>
      <c r="BM790" s="41"/>
      <c r="BN790" s="122">
        <v>1.5493344E-6</v>
      </c>
      <c r="BO790" s="122">
        <v>1.0602264E-7</v>
      </c>
      <c r="BP790" s="122">
        <v>6.4776578999999996E-7</v>
      </c>
      <c r="BQ790" s="122">
        <v>7.6255727000000004E-10</v>
      </c>
      <c r="BR790" s="122">
        <v>6.85644E-8</v>
      </c>
      <c r="BS790" s="122">
        <v>5.2463315000000002E-8</v>
      </c>
      <c r="BT790" s="122">
        <v>1.5508751E-8</v>
      </c>
      <c r="BU790" s="122">
        <v>6.6285985000000001E-8</v>
      </c>
      <c r="BV790" s="122">
        <v>1.1356207000000001E-9</v>
      </c>
      <c r="BW790" s="122">
        <v>2.3892708999999998E-9</v>
      </c>
      <c r="BX790" s="122">
        <v>5.0539338000000001E-10</v>
      </c>
      <c r="BY790" s="122">
        <v>5.6410965000000002E-10</v>
      </c>
      <c r="BZ790" s="122">
        <v>8.9469243000000005E-12</v>
      </c>
      <c r="CA790" s="122">
        <v>9.2410026999999997E-8</v>
      </c>
      <c r="CB790" s="122">
        <v>4.8959980999999999E-7</v>
      </c>
      <c r="CC790" s="122">
        <v>5.2323609000000002E-9</v>
      </c>
      <c r="CD790" s="122">
        <v>1.1541685E-10</v>
      </c>
      <c r="CE790" s="154"/>
      <c r="CF790" s="173"/>
      <c r="CG790" s="42" t="s">
        <v>1370</v>
      </c>
      <c r="CH790" s="42"/>
      <c r="CI790" s="42"/>
      <c r="CK790" s="50"/>
      <c r="CL790" s="41"/>
      <c r="CM790" s="41"/>
      <c r="CN790" s="41"/>
      <c r="CO790" s="41"/>
      <c r="CP790" s="41"/>
      <c r="CQ790" s="41"/>
      <c r="CR790" s="41"/>
      <c r="CS790" s="41"/>
      <c r="CT790" s="41"/>
      <c r="CU790" s="41"/>
      <c r="CV790" s="41"/>
      <c r="CW790" s="41"/>
    </row>
    <row r="791" spans="1:101" ht="14.5" customHeight="1">
      <c r="A791" s="41" t="s">
        <v>10785</v>
      </c>
      <c r="B791" s="119" t="s">
        <v>8343</v>
      </c>
      <c r="C791" s="120" t="str">
        <f t="shared" si="340"/>
        <v>A.120.01.104</v>
      </c>
      <c r="D791" s="135" t="s">
        <v>10766</v>
      </c>
      <c r="E791" s="119" t="s">
        <v>6570</v>
      </c>
      <c r="F791" s="118" t="str">
        <f t="shared" si="341"/>
        <v>Brown paper (kraft liner), wood waste based</v>
      </c>
      <c r="G791" s="118">
        <f t="shared" si="342"/>
        <v>7.5257785453209991E-2</v>
      </c>
      <c r="H791" s="118">
        <f t="shared" si="343"/>
        <v>6.7835999220000002E-3</v>
      </c>
      <c r="I791" s="118">
        <f t="shared" si="344"/>
        <v>1.4550348125000001E-2</v>
      </c>
      <c r="J791" s="326">
        <f t="shared" si="345"/>
        <v>9.7722764062099995E-3</v>
      </c>
      <c r="K791" s="118">
        <v>4.4151560999999999E-2</v>
      </c>
      <c r="L791" s="118">
        <v>4.3835840999999999E-3</v>
      </c>
      <c r="M791" s="118">
        <v>1.0074085E-2</v>
      </c>
      <c r="N791" s="118">
        <v>6.4887453999999999E-3</v>
      </c>
      <c r="O791" s="118">
        <v>2.3116974000000001E-4</v>
      </c>
      <c r="P791" s="330">
        <v>1.2089117000000001E-5</v>
      </c>
      <c r="Q791" s="330">
        <v>5.1595665000000002E-5</v>
      </c>
      <c r="R791" s="330">
        <v>9.2679025000000007E-5</v>
      </c>
      <c r="S791" s="118">
        <v>1.8570557000000001E-4</v>
      </c>
      <c r="T791" s="118">
        <v>5.5942917000000002E-3</v>
      </c>
      <c r="U791" s="118">
        <v>3.9840963999999996E-3</v>
      </c>
      <c r="V791" s="330">
        <v>7.5903752E-6</v>
      </c>
      <c r="W791" s="330">
        <v>5.9236100999999995E-7</v>
      </c>
      <c r="X791" s="118">
        <v>0</v>
      </c>
      <c r="Y791" s="41"/>
      <c r="Z791" s="327">
        <f t="shared" si="346"/>
        <v>0.33196662406015037</v>
      </c>
      <c r="AA791" s="41"/>
      <c r="AB791" s="111">
        <v>7.8103892999999998</v>
      </c>
      <c r="AC791" s="111">
        <v>6.9088336999999997</v>
      </c>
      <c r="AD791" s="111">
        <v>0.54007702000000002</v>
      </c>
      <c r="AE791" s="111">
        <v>0</v>
      </c>
      <c r="AF791" s="111">
        <v>4.4719268999999999E-2</v>
      </c>
      <c r="AG791" s="111">
        <v>0.19528799999999999</v>
      </c>
      <c r="AH791" s="111">
        <v>0.12147133</v>
      </c>
      <c r="AI791" s="41"/>
      <c r="AJ791" s="114">
        <v>8.3872476999999994E-3</v>
      </c>
      <c r="AK791" s="114">
        <v>7.7953548999999999E-3</v>
      </c>
      <c r="AL791" s="114">
        <v>3.4937014999999999E-4</v>
      </c>
      <c r="AM791" s="114">
        <v>2.4252264E-4</v>
      </c>
      <c r="AN791" s="113">
        <f t="shared" si="347"/>
        <v>4.6734741888418002E-7</v>
      </c>
      <c r="AO791" s="112">
        <f t="shared" si="348"/>
        <v>1.2920493782596993E-9</v>
      </c>
      <c r="AP791" s="112">
        <f t="shared" si="349"/>
        <v>3.3966757014800002E-2</v>
      </c>
      <c r="AQ791" s="328">
        <v>3.0986677999999997E-7</v>
      </c>
      <c r="AR791" s="328">
        <v>9.3500932999999997E-10</v>
      </c>
      <c r="AS791" s="328">
        <v>2.5542892000000001E-14</v>
      </c>
      <c r="AT791" s="328">
        <v>8.8050300000000001E-12</v>
      </c>
      <c r="AU791" s="328">
        <v>9.6160317999999992E-13</v>
      </c>
      <c r="AV791" s="328">
        <v>9.6483491000000002E-10</v>
      </c>
      <c r="AW791" s="328">
        <v>1.5592327000000001E-7</v>
      </c>
      <c r="AX791" s="328">
        <v>1.3728158999999999E-10</v>
      </c>
      <c r="AY791" s="328">
        <v>1.7384238999999999E-10</v>
      </c>
      <c r="AZ791" s="328">
        <v>3.3380653000000001E-11</v>
      </c>
      <c r="BA791" s="328">
        <v>4.2848842000000002E-14</v>
      </c>
      <c r="BB791" s="328">
        <v>3.7147702000000002E-14</v>
      </c>
      <c r="BC791" s="328">
        <v>5.1184367999999999E-14</v>
      </c>
      <c r="BD791" s="328">
        <v>1.1086202000000001E-14</v>
      </c>
      <c r="BE791" s="328">
        <v>1.1635239999999999E-10</v>
      </c>
      <c r="BF791" s="328">
        <v>4.5493012000000002E-10</v>
      </c>
      <c r="BG791" s="328">
        <v>1.2297761999999999E-11</v>
      </c>
      <c r="BH791" s="328">
        <v>7.3660147999999998E-6</v>
      </c>
      <c r="BI791" s="329">
        <v>3.3959390999999998E-2</v>
      </c>
      <c r="BJ791" s="328">
        <v>1.1484821E-11</v>
      </c>
      <c r="BK791" s="328">
        <v>6.9840129000000004E-14</v>
      </c>
      <c r="BL791" s="328">
        <v>3.1246991000000002E-18</v>
      </c>
      <c r="BM791" s="41"/>
      <c r="BN791" s="122">
        <v>2.2168986999999998E-5</v>
      </c>
      <c r="BO791" s="122">
        <v>1.5150845E-6</v>
      </c>
      <c r="BP791" s="122">
        <v>9.2561103999999998E-6</v>
      </c>
      <c r="BQ791" s="122">
        <v>1.0893341E-8</v>
      </c>
      <c r="BR791" s="122">
        <v>9.8084301999999998E-7</v>
      </c>
      <c r="BS791" s="122">
        <v>7.4953935E-7</v>
      </c>
      <c r="BT791" s="122">
        <v>2.2154251000000001E-7</v>
      </c>
      <c r="BU791" s="122">
        <v>9.4704832000000005E-7</v>
      </c>
      <c r="BV791" s="122">
        <v>1.6222744E-8</v>
      </c>
      <c r="BW791" s="122">
        <v>3.4141152000000003E-8</v>
      </c>
      <c r="BX791" s="122">
        <v>7.2195444999999999E-9</v>
      </c>
      <c r="BY791" s="122">
        <v>8.0583063000000001E-9</v>
      </c>
      <c r="BZ791" s="122">
        <v>1.2780681E-10</v>
      </c>
      <c r="CA791" s="122">
        <v>1.3203211999999999E-6</v>
      </c>
      <c r="CB791" s="122">
        <v>7.0254413E-6</v>
      </c>
      <c r="CC791" s="122">
        <v>7.4744406000000001E-8</v>
      </c>
      <c r="CD791" s="122">
        <v>1.6487297000000001E-9</v>
      </c>
      <c r="CE791" s="154"/>
      <c r="CF791" s="173"/>
      <c r="CG791" s="42" t="s">
        <v>1370</v>
      </c>
      <c r="CH791" s="42"/>
      <c r="CI791" s="42"/>
      <c r="CK791" s="50"/>
      <c r="CL791" s="41"/>
      <c r="CM791" s="41"/>
      <c r="CN791" s="41"/>
      <c r="CO791" s="41"/>
      <c r="CP791" s="41"/>
      <c r="CQ791" s="41"/>
      <c r="CR791" s="41"/>
      <c r="CS791" s="41"/>
      <c r="CT791" s="41"/>
      <c r="CU791" s="41"/>
      <c r="CV791" s="41"/>
      <c r="CW791" s="41"/>
    </row>
    <row r="792" spans="1:101" ht="14.5" customHeight="1">
      <c r="A792" s="41" t="s">
        <v>10783</v>
      </c>
      <c r="B792" s="119" t="s">
        <v>8343</v>
      </c>
      <c r="C792" s="120" t="str">
        <f t="shared" si="340"/>
        <v>A.120.01.105</v>
      </c>
      <c r="D792" s="135" t="s">
        <v>10766</v>
      </c>
      <c r="E792" s="119" t="s">
        <v>6570</v>
      </c>
      <c r="F792" s="118" t="str">
        <f t="shared" si="341"/>
        <v>Moulded fibre products.</v>
      </c>
      <c r="G792" s="118">
        <f t="shared" si="342"/>
        <v>7.2334653387480005E-2</v>
      </c>
      <c r="H792" s="118">
        <f t="shared" si="343"/>
        <v>4.6448809700000001E-3</v>
      </c>
      <c r="I792" s="118">
        <f t="shared" si="344"/>
        <v>9.3624767300000012E-3</v>
      </c>
      <c r="J792" s="326">
        <f t="shared" si="345"/>
        <v>3.6585806874800007E-3</v>
      </c>
      <c r="K792" s="118">
        <v>5.4668715E-2</v>
      </c>
      <c r="L792" s="118">
        <v>2.2852160000000001E-3</v>
      </c>
      <c r="M792" s="118">
        <v>6.8998786000000001E-3</v>
      </c>
      <c r="N792" s="118">
        <v>4.2660212000000001E-3</v>
      </c>
      <c r="O792" s="118">
        <v>2.9953020999999997E-4</v>
      </c>
      <c r="P792" s="330">
        <v>3.1143533999999997E-5</v>
      </c>
      <c r="Q792" s="330">
        <v>4.8186026E-5</v>
      </c>
      <c r="R792" s="118">
        <v>1.7738213000000001E-4</v>
      </c>
      <c r="S792" s="118">
        <v>1.4120183E-4</v>
      </c>
      <c r="T792" s="118">
        <v>1.1765953E-3</v>
      </c>
      <c r="U792" s="118">
        <v>2.3349731000000002E-3</v>
      </c>
      <c r="V792" s="330">
        <v>5.4578616000000003E-6</v>
      </c>
      <c r="W792" s="330">
        <v>3.5259588E-7</v>
      </c>
      <c r="X792" s="118">
        <v>0</v>
      </c>
      <c r="Y792" s="41"/>
      <c r="Z792" s="327">
        <f t="shared" si="346"/>
        <v>0.41104296992481199</v>
      </c>
      <c r="AA792" s="41"/>
      <c r="AB792" s="111">
        <v>10.34051</v>
      </c>
      <c r="AC792" s="111">
        <v>9.8298191999999993</v>
      </c>
      <c r="AD792" s="111">
        <v>0.31652951000000001</v>
      </c>
      <c r="AE792" s="111">
        <v>0</v>
      </c>
      <c r="AF792" s="111">
        <v>2.3055395999999999E-2</v>
      </c>
      <c r="AG792" s="111">
        <v>0.10110885999999999</v>
      </c>
      <c r="AH792" s="111">
        <v>6.9997245E-2</v>
      </c>
      <c r="AI792" s="41"/>
      <c r="AJ792" s="114">
        <v>8.8066865000000008E-3</v>
      </c>
      <c r="AK792" s="114">
        <v>8.0256990000000007E-3</v>
      </c>
      <c r="AL792" s="114">
        <v>3.7263470999999998E-4</v>
      </c>
      <c r="AM792" s="114">
        <v>4.0835277000000002E-4</v>
      </c>
      <c r="AN792" s="113">
        <f t="shared" si="347"/>
        <v>4.811570136474999E-7</v>
      </c>
      <c r="AO792" s="112">
        <f t="shared" si="348"/>
        <v>1.3780869043688398E-9</v>
      </c>
      <c r="AP792" s="112">
        <f t="shared" si="349"/>
        <v>5.7192265201799999E-2</v>
      </c>
      <c r="AQ792" s="328">
        <v>3.8591295999999998E-7</v>
      </c>
      <c r="AR792" s="328">
        <v>1.1645582E-9</v>
      </c>
      <c r="AS792" s="328">
        <v>3.1810193000000002E-14</v>
      </c>
      <c r="AT792" s="328">
        <v>1.9812846999999999E-11</v>
      </c>
      <c r="AU792" s="328">
        <v>2.4630166999999999E-12</v>
      </c>
      <c r="AV792" s="328">
        <v>6.3433186000000004E-10</v>
      </c>
      <c r="AW792" s="328">
        <v>9.3790049E-8</v>
      </c>
      <c r="AX792" s="328">
        <v>9.0624678000000005E-11</v>
      </c>
      <c r="AY792" s="328">
        <v>1.0157715E-10</v>
      </c>
      <c r="AZ792" s="328">
        <v>1.2562032E-11</v>
      </c>
      <c r="BA792" s="328">
        <v>3.6439121000000001E-14</v>
      </c>
      <c r="BB792" s="328">
        <v>6.6566231000000004E-14</v>
      </c>
      <c r="BC792" s="328">
        <v>2.4682267000000001E-14</v>
      </c>
      <c r="BD792" s="328">
        <v>7.4032869000000002E-15</v>
      </c>
      <c r="BE792" s="328">
        <v>2.9518924000000002E-10</v>
      </c>
      <c r="BF792" s="328">
        <v>4.9537147999999999E-10</v>
      </c>
      <c r="BG792" s="328">
        <v>8.5563699000000006E-12</v>
      </c>
      <c r="BH792" s="328">
        <v>6.0772017999999998E-6</v>
      </c>
      <c r="BI792" s="329">
        <v>5.7186187999999999E-2</v>
      </c>
      <c r="BJ792" s="328">
        <v>6.8362038000000001E-12</v>
      </c>
      <c r="BK792" s="328">
        <v>4.1571509999999999E-14</v>
      </c>
      <c r="BL792" s="328">
        <v>1.8599401000000002E-18</v>
      </c>
      <c r="BM792" s="41"/>
      <c r="BN792" s="122">
        <v>2.6084762000000001E-5</v>
      </c>
      <c r="BO792" s="122">
        <v>9.0735151999999999E-7</v>
      </c>
      <c r="BP792" s="122">
        <v>1.1460968999999999E-5</v>
      </c>
      <c r="BQ792" s="122">
        <v>2.0871756999999999E-8</v>
      </c>
      <c r="BR792" s="122">
        <v>7.0649999E-7</v>
      </c>
      <c r="BS792" s="122">
        <v>5.1490808999999995E-7</v>
      </c>
      <c r="BT792" s="122">
        <v>1.1592665E-7</v>
      </c>
      <c r="BU792" s="122">
        <v>6.2026947999999995E-7</v>
      </c>
      <c r="BV792" s="122">
        <v>4.1792429999999999E-8</v>
      </c>
      <c r="BW792" s="122">
        <v>3.1884974000000002E-8</v>
      </c>
      <c r="BX792" s="122">
        <v>1.8507754E-8</v>
      </c>
      <c r="BY792" s="122">
        <v>5.6866922000000002E-9</v>
      </c>
      <c r="BZ792" s="122">
        <v>3.2703353000000002E-10</v>
      </c>
      <c r="CA792" s="122">
        <v>8.9475964999999995E-7</v>
      </c>
      <c r="CB792" s="122">
        <v>1.0694886E-5</v>
      </c>
      <c r="CC792" s="122">
        <v>4.9139991000000002E-8</v>
      </c>
      <c r="CD792" s="122">
        <v>9.8138685999999993E-10</v>
      </c>
      <c r="CE792" s="154"/>
      <c r="CF792" s="173"/>
      <c r="CG792" s="42" t="s">
        <v>1371</v>
      </c>
      <c r="CH792" s="42"/>
      <c r="CI792" s="42"/>
      <c r="CK792" s="50"/>
      <c r="CL792" s="41"/>
      <c r="CM792" s="41"/>
      <c r="CN792" s="41"/>
      <c r="CO792" s="41"/>
      <c r="CP792" s="41"/>
      <c r="CQ792" s="41"/>
      <c r="CR792" s="41"/>
      <c r="CS792" s="41"/>
      <c r="CT792" s="41"/>
      <c r="CU792" s="41"/>
      <c r="CV792" s="41"/>
      <c r="CW792" s="41"/>
    </row>
    <row r="793" spans="1:101" ht="14.5" customHeight="1">
      <c r="A793" s="41" t="s">
        <v>10781</v>
      </c>
      <c r="B793" s="119" t="s">
        <v>8343</v>
      </c>
      <c r="C793" s="120" t="str">
        <f t="shared" si="340"/>
        <v>A.120.01.106</v>
      </c>
      <c r="D793" s="135" t="s">
        <v>10766</v>
      </c>
      <c r="E793" s="119" t="s">
        <v>6570</v>
      </c>
      <c r="F793" s="118" t="str">
        <f t="shared" si="341"/>
        <v>Paper, woodfree uncoated, bleached, FSC</v>
      </c>
      <c r="G793" s="118">
        <f t="shared" si="342"/>
        <v>8.3122252720460005E-2</v>
      </c>
      <c r="H793" s="118">
        <f t="shared" si="343"/>
        <v>7.0206645020000008E-3</v>
      </c>
      <c r="I793" s="118">
        <f t="shared" si="344"/>
        <v>1.5408107719999998E-2</v>
      </c>
      <c r="J793" s="326">
        <f t="shared" si="345"/>
        <v>1.0646245498460001E-2</v>
      </c>
      <c r="K793" s="118">
        <v>5.0047235000000002E-2</v>
      </c>
      <c r="L793" s="118">
        <v>4.7098961999999999E-3</v>
      </c>
      <c r="M793" s="118">
        <v>1.0308968999999999E-2</v>
      </c>
      <c r="N793" s="118">
        <v>6.6758659000000003E-3</v>
      </c>
      <c r="O793" s="118">
        <v>2.6265423999999999E-4</v>
      </c>
      <c r="P793" s="330">
        <v>1.4457802E-5</v>
      </c>
      <c r="Q793" s="330">
        <v>6.7686560000000001E-5</v>
      </c>
      <c r="R793" s="118">
        <v>3.8924252000000002E-4</v>
      </c>
      <c r="S793" s="118">
        <v>2.0445595000000001E-4</v>
      </c>
      <c r="T793" s="118">
        <v>6.0921721999999999E-3</v>
      </c>
      <c r="U793" s="118">
        <v>4.3394718000000004E-3</v>
      </c>
      <c r="V793" s="330">
        <v>9.5439572999999993E-6</v>
      </c>
      <c r="W793" s="330">
        <v>6.0159116E-7</v>
      </c>
      <c r="X793" s="118">
        <v>0</v>
      </c>
      <c r="Y793" s="41"/>
      <c r="Z793" s="327">
        <f t="shared" si="346"/>
        <v>0.37629499999999999</v>
      </c>
      <c r="AA793" s="41"/>
      <c r="AB793" s="111">
        <v>8.4531126000000008</v>
      </c>
      <c r="AC793" s="111">
        <v>7.4718789000000001</v>
      </c>
      <c r="AD793" s="111">
        <v>0.58825128999999998</v>
      </c>
      <c r="AE793" s="111">
        <v>0</v>
      </c>
      <c r="AF793" s="111">
        <v>4.8549332000000001E-2</v>
      </c>
      <c r="AG793" s="111">
        <v>0.2121323</v>
      </c>
      <c r="AH793" s="111">
        <v>0.1323008</v>
      </c>
      <c r="AI793" s="41"/>
      <c r="AJ793" s="114">
        <v>9.2899195000000004E-3</v>
      </c>
      <c r="AK793" s="114">
        <v>8.6319250000000004E-3</v>
      </c>
      <c r="AL793" s="114">
        <v>3.8899829000000003E-4</v>
      </c>
      <c r="AM793" s="114">
        <v>2.6899623999999999E-4</v>
      </c>
      <c r="AN793" s="113">
        <f t="shared" si="347"/>
        <v>5.1750149501710005E-7</v>
      </c>
      <c r="AO793" s="112">
        <f t="shared" si="348"/>
        <v>1.4386031683463878E-9</v>
      </c>
      <c r="AP793" s="112">
        <f t="shared" si="349"/>
        <v>3.7674542850999998E-2</v>
      </c>
      <c r="AQ793" s="328">
        <v>3.5133273000000001E-7</v>
      </c>
      <c r="AR793" s="328">
        <v>1.0601341E-9</v>
      </c>
      <c r="AS793" s="328">
        <v>2.8960953000000002E-14</v>
      </c>
      <c r="AT793" s="328">
        <v>1.0897877E-11</v>
      </c>
      <c r="AU793" s="328">
        <v>1.1450531E-12</v>
      </c>
      <c r="AV793" s="328">
        <v>9.926584999999999E-10</v>
      </c>
      <c r="AW793" s="328">
        <v>1.6439183E-7</v>
      </c>
      <c r="AX793" s="328">
        <v>1.4132806000000001E-10</v>
      </c>
      <c r="AY793" s="328">
        <v>1.8315531000000001E-10</v>
      </c>
      <c r="AZ793" s="328">
        <v>3.3385333000000001E-11</v>
      </c>
      <c r="BA793" s="328">
        <v>4.2959294000000002E-14</v>
      </c>
      <c r="BB793" s="328">
        <v>2.2750930999999999E-12</v>
      </c>
      <c r="BC793" s="328">
        <v>2.4446205E-12</v>
      </c>
      <c r="BD793" s="328">
        <v>2.3886994999999999E-13</v>
      </c>
      <c r="BE793" s="328">
        <v>1.4263263000000001E-10</v>
      </c>
      <c r="BF793" s="328">
        <v>6.1793717999999999E-10</v>
      </c>
      <c r="BG793" s="328">
        <v>1.5498930000000001E-11</v>
      </c>
      <c r="BH793" s="328">
        <v>2.4563851E-5</v>
      </c>
      <c r="BI793" s="329">
        <v>3.7649979E-2</v>
      </c>
      <c r="BJ793" s="328">
        <v>1.1663776999999999E-11</v>
      </c>
      <c r="BK793" s="328">
        <v>7.0928375999999996E-14</v>
      </c>
      <c r="BL793" s="328">
        <v>3.1733881000000001E-18</v>
      </c>
      <c r="BM793" s="41"/>
      <c r="BN793" s="122">
        <v>2.4498728999999999E-5</v>
      </c>
      <c r="BO793" s="122">
        <v>1.5882747E-6</v>
      </c>
      <c r="BP793" s="122">
        <v>1.0492103000000001E-5</v>
      </c>
      <c r="BQ793" s="122">
        <v>4.5638976000000002E-8</v>
      </c>
      <c r="BR793" s="122">
        <v>1.0563986E-6</v>
      </c>
      <c r="BS793" s="122">
        <v>7.6717668999999998E-7</v>
      </c>
      <c r="BT793" s="122">
        <v>2.2160460999999999E-7</v>
      </c>
      <c r="BU793" s="122">
        <v>9.744243899999999E-7</v>
      </c>
      <c r="BV793" s="122">
        <v>1.9401351999999999E-8</v>
      </c>
      <c r="BW793" s="122">
        <v>4.4788590999999997E-8</v>
      </c>
      <c r="BX793" s="122">
        <v>8.5958241999999999E-9</v>
      </c>
      <c r="BY793" s="122">
        <v>1.0153038000000001E-8</v>
      </c>
      <c r="BZ793" s="122">
        <v>2.6635884E-10</v>
      </c>
      <c r="CA793" s="122">
        <v>1.3663754000000001E-6</v>
      </c>
      <c r="CB793" s="122">
        <v>7.7490917E-6</v>
      </c>
      <c r="CC793" s="122">
        <v>1.5276101999999999E-7</v>
      </c>
      <c r="CD793" s="122">
        <v>1.6744202E-9</v>
      </c>
      <c r="CE793" s="154"/>
      <c r="CF793" s="173"/>
      <c r="CG793" s="42" t="s">
        <v>1372</v>
      </c>
      <c r="CH793" s="42"/>
      <c r="CI793" s="42"/>
      <c r="CK793" s="76"/>
      <c r="CL793" s="41"/>
      <c r="CM793" s="41"/>
      <c r="CN793" s="41"/>
      <c r="CO793" s="41"/>
      <c r="CP793" s="41"/>
      <c r="CQ793" s="41"/>
      <c r="CR793" s="41"/>
      <c r="CS793" s="41"/>
      <c r="CT793" s="41"/>
      <c r="CU793" s="41"/>
      <c r="CV793" s="41"/>
      <c r="CW793" s="41"/>
    </row>
    <row r="794" spans="1:101" ht="14.5" customHeight="1">
      <c r="A794" s="41" t="s">
        <v>10779</v>
      </c>
      <c r="B794" s="119" t="s">
        <v>8343</v>
      </c>
      <c r="C794" s="120" t="str">
        <f t="shared" si="340"/>
        <v>A.120.01.107</v>
      </c>
      <c r="D794" s="135" t="s">
        <v>10766</v>
      </c>
      <c r="E794" s="119" t="s">
        <v>7747</v>
      </c>
      <c r="F794" s="118" t="str">
        <f t="shared" si="341"/>
        <v>Paper, woodfree uncoated, bleached, FSC 80 gr/m2</v>
      </c>
      <c r="G794" s="118">
        <f t="shared" si="342"/>
        <v>6.6497802097829992E-3</v>
      </c>
      <c r="H794" s="118">
        <f t="shared" si="343"/>
        <v>5.6165315789999989E-4</v>
      </c>
      <c r="I794" s="118">
        <f t="shared" si="344"/>
        <v>1.232648612E-3</v>
      </c>
      <c r="J794" s="326">
        <f t="shared" si="345"/>
        <v>8.5169963988300003E-4</v>
      </c>
      <c r="K794" s="118">
        <v>4.0037787999999998E-3</v>
      </c>
      <c r="L794" s="118">
        <v>3.7679169999999999E-4</v>
      </c>
      <c r="M794" s="118">
        <v>8.2471751000000001E-4</v>
      </c>
      <c r="N794" s="118">
        <v>5.3406926999999998E-4</v>
      </c>
      <c r="O794" s="330">
        <v>2.1012338999999999E-5</v>
      </c>
      <c r="P794" s="330">
        <v>1.1566241E-6</v>
      </c>
      <c r="Q794" s="330">
        <v>5.4149247999999998E-6</v>
      </c>
      <c r="R794" s="330">
        <v>3.1139402000000001E-5</v>
      </c>
      <c r="S794" s="330">
        <v>1.6356475999999999E-5</v>
      </c>
      <c r="T794" s="118">
        <v>4.8737378000000001E-4</v>
      </c>
      <c r="U794" s="118">
        <v>3.4715773999999998E-4</v>
      </c>
      <c r="V794" s="330">
        <v>7.6351659000000002E-7</v>
      </c>
      <c r="W794" s="330">
        <v>4.8127293000000002E-8</v>
      </c>
      <c r="X794" s="118">
        <v>0</v>
      </c>
      <c r="Y794" s="41"/>
      <c r="Z794" s="327">
        <f t="shared" si="346"/>
        <v>3.0103599999999998E-2</v>
      </c>
      <c r="AA794" s="41"/>
      <c r="AB794" s="111">
        <v>0.67624901000000004</v>
      </c>
      <c r="AC794" s="111">
        <v>0.59775031000000001</v>
      </c>
      <c r="AD794" s="111">
        <v>4.7060102999999999E-2</v>
      </c>
      <c r="AE794" s="111">
        <v>0</v>
      </c>
      <c r="AF794" s="111">
        <v>3.8839465999999999E-3</v>
      </c>
      <c r="AG794" s="111">
        <v>1.6970584E-2</v>
      </c>
      <c r="AH794" s="111">
        <v>1.0584064000000001E-2</v>
      </c>
      <c r="AI794" s="41"/>
      <c r="AJ794" s="114">
        <v>7.4319356E-4</v>
      </c>
      <c r="AK794" s="114">
        <v>6.9055400000000002E-4</v>
      </c>
      <c r="AL794" s="121">
        <v>3.1119862999999999E-5</v>
      </c>
      <c r="AM794" s="121">
        <v>2.1519699000000001E-5</v>
      </c>
      <c r="AN794" s="113">
        <f t="shared" si="347"/>
        <v>4.1400119800570002E-8</v>
      </c>
      <c r="AO794" s="112">
        <f t="shared" si="348"/>
        <v>1.1508825182967103E-10</v>
      </c>
      <c r="AP794" s="112">
        <f t="shared" si="349"/>
        <v>3.0139634080000002E-3</v>
      </c>
      <c r="AQ794" s="328">
        <v>2.8106617999999999E-8</v>
      </c>
      <c r="AR794" s="328">
        <v>8.4810725999999995E-11</v>
      </c>
      <c r="AS794" s="328">
        <v>2.3168762000000002E-15</v>
      </c>
      <c r="AT794" s="328">
        <v>8.7183013000000005E-13</v>
      </c>
      <c r="AU794" s="328">
        <v>9.1604250000000001E-14</v>
      </c>
      <c r="AV794" s="328">
        <v>7.9412679999999996E-11</v>
      </c>
      <c r="AW794" s="328">
        <v>1.3151347E-8</v>
      </c>
      <c r="AX794" s="328">
        <v>1.1306245E-11</v>
      </c>
      <c r="AY794" s="328">
        <v>1.4652425E-11</v>
      </c>
      <c r="AZ794" s="328">
        <v>2.6708265999999999E-12</v>
      </c>
      <c r="BA794" s="328">
        <v>3.4367435000000001E-15</v>
      </c>
      <c r="BB794" s="328">
        <v>1.8200744999999999E-13</v>
      </c>
      <c r="BC794" s="328">
        <v>1.9556964000000001E-13</v>
      </c>
      <c r="BD794" s="328">
        <v>1.9109596E-14</v>
      </c>
      <c r="BE794" s="328">
        <v>1.1410610000000001E-11</v>
      </c>
      <c r="BF794" s="328">
        <v>4.9434974E-11</v>
      </c>
      <c r="BG794" s="328">
        <v>1.2399144E-12</v>
      </c>
      <c r="BH794" s="328">
        <v>1.9651079999999998E-6</v>
      </c>
      <c r="BI794" s="329">
        <v>3.0119983000000002E-3</v>
      </c>
      <c r="BJ794" s="328">
        <v>9.331021899999999E-13</v>
      </c>
      <c r="BK794" s="328">
        <v>5.6742700999999998E-15</v>
      </c>
      <c r="BL794" s="328">
        <v>2.5387105000000002E-19</v>
      </c>
      <c r="BM794" s="41"/>
      <c r="BN794" s="122">
        <v>1.9598982999999998E-6</v>
      </c>
      <c r="BO794" s="122">
        <v>1.2706198000000001E-7</v>
      </c>
      <c r="BP794" s="122">
        <v>8.3936824999999998E-7</v>
      </c>
      <c r="BQ794" s="122">
        <v>3.6511180999999999E-9</v>
      </c>
      <c r="BR794" s="122">
        <v>8.4511889000000004E-8</v>
      </c>
      <c r="BS794" s="122">
        <v>6.1374135000000004E-8</v>
      </c>
      <c r="BT794" s="122">
        <v>1.7728369E-8</v>
      </c>
      <c r="BU794" s="122">
        <v>7.7953951000000005E-8</v>
      </c>
      <c r="BV794" s="122">
        <v>1.5521082E-9</v>
      </c>
      <c r="BW794" s="122">
        <v>3.5830872999999998E-9</v>
      </c>
      <c r="BX794" s="122">
        <v>6.8766593999999997E-10</v>
      </c>
      <c r="BY794" s="122">
        <v>8.1224307000000001E-10</v>
      </c>
      <c r="BZ794" s="122">
        <v>2.1308706999999999E-11</v>
      </c>
      <c r="CA794" s="122">
        <v>1.0931002999999999E-7</v>
      </c>
      <c r="CB794" s="122">
        <v>6.1992733000000002E-7</v>
      </c>
      <c r="CC794" s="122">
        <v>1.2220881999999999E-8</v>
      </c>
      <c r="CD794" s="122">
        <v>1.3395362000000001E-10</v>
      </c>
      <c r="CE794" s="154"/>
      <c r="CF794" s="173"/>
      <c r="CG794" s="42" t="s">
        <v>1372</v>
      </c>
      <c r="CH794" s="42"/>
      <c r="CI794" s="42"/>
      <c r="CK794" s="333"/>
      <c r="CL794" s="41"/>
      <c r="CM794" s="41"/>
      <c r="CN794" s="41"/>
      <c r="CO794" s="41"/>
      <c r="CP794" s="41"/>
      <c r="CQ794" s="41"/>
      <c r="CR794" s="41"/>
      <c r="CS794" s="41"/>
      <c r="CT794" s="41"/>
      <c r="CU794" s="41"/>
      <c r="CV794" s="41"/>
      <c r="CW794" s="41"/>
    </row>
    <row r="795" spans="1:101" ht="14.5" customHeight="1">
      <c r="A795" s="41" t="s">
        <v>10777</v>
      </c>
      <c r="B795" s="119" t="s">
        <v>8343</v>
      </c>
      <c r="C795" s="120" t="str">
        <f t="shared" si="340"/>
        <v>A.120.01.108</v>
      </c>
      <c r="D795" s="135" t="s">
        <v>10766</v>
      </c>
      <c r="E795" s="119" t="s">
        <v>6570</v>
      </c>
      <c r="F795" s="118" t="str">
        <f t="shared" si="341"/>
        <v>Paper, woodfree uncoated, bleached, waste wood based</v>
      </c>
      <c r="G795" s="118">
        <f t="shared" si="342"/>
        <v>8.3141646144459999E-2</v>
      </c>
      <c r="H795" s="118">
        <f t="shared" si="343"/>
        <v>7.0227348960000009E-3</v>
      </c>
      <c r="I795" s="118">
        <f t="shared" si="344"/>
        <v>1.541196643E-2</v>
      </c>
      <c r="J795" s="326">
        <f t="shared" si="345"/>
        <v>1.0647067818460001E-2</v>
      </c>
      <c r="K795" s="118">
        <v>5.0059877000000003E-2</v>
      </c>
      <c r="L795" s="118">
        <v>4.7125064999999997E-3</v>
      </c>
      <c r="M795" s="118">
        <v>1.0310216000000001E-2</v>
      </c>
      <c r="N795" s="118">
        <v>6.6769133000000001E-3</v>
      </c>
      <c r="O795" s="118">
        <v>2.6366665999999998E-4</v>
      </c>
      <c r="P795" s="330">
        <v>1.4457832999999999E-5</v>
      </c>
      <c r="Q795" s="330">
        <v>6.7697102999999994E-5</v>
      </c>
      <c r="R795" s="118">
        <v>3.8924393000000002E-4</v>
      </c>
      <c r="S795" s="118">
        <v>2.0445616999999999E-4</v>
      </c>
      <c r="T795" s="118">
        <v>6.0921721999999999E-3</v>
      </c>
      <c r="U795" s="118">
        <v>4.3402939000000001E-3</v>
      </c>
      <c r="V795" s="330">
        <v>9.5439572999999993E-6</v>
      </c>
      <c r="W795" s="330">
        <v>6.0159116E-7</v>
      </c>
      <c r="X795" s="118">
        <v>0</v>
      </c>
      <c r="Y795" s="41"/>
      <c r="Z795" s="327">
        <f t="shared" si="346"/>
        <v>0.37639005263157893</v>
      </c>
      <c r="AA795" s="41"/>
      <c r="AB795" s="111">
        <v>8.4782323999999996</v>
      </c>
      <c r="AC795" s="111">
        <v>7.4968756000000001</v>
      </c>
      <c r="AD795" s="111">
        <v>0.58836274</v>
      </c>
      <c r="AE795" s="111">
        <v>0</v>
      </c>
      <c r="AF795" s="111">
        <v>4.8557686000000003E-2</v>
      </c>
      <c r="AG795" s="111">
        <v>0.21213269000000001</v>
      </c>
      <c r="AH795" s="111">
        <v>0.13230370999999999</v>
      </c>
      <c r="AI795" s="41"/>
      <c r="AJ795" s="114">
        <v>9.2942237999999993E-3</v>
      </c>
      <c r="AK795" s="114">
        <v>8.6344730000000001E-3</v>
      </c>
      <c r="AL795" s="114">
        <v>3.8909893999999998E-4</v>
      </c>
      <c r="AM795" s="114">
        <v>2.7065185000000003E-4</v>
      </c>
      <c r="AN795" s="113">
        <f t="shared" si="347"/>
        <v>5.176542509571E-7</v>
      </c>
      <c r="AO795" s="112">
        <f t="shared" si="348"/>
        <v>1.4389753375643882E-9</v>
      </c>
      <c r="AP795" s="112">
        <f t="shared" si="349"/>
        <v>3.7906421885999998E-2</v>
      </c>
      <c r="AQ795" s="328">
        <v>3.5142607999999999E-7</v>
      </c>
      <c r="AR795" s="328">
        <v>1.0604159000000001E-9</v>
      </c>
      <c r="AS795" s="328">
        <v>2.8968645999999999E-14</v>
      </c>
      <c r="AT795" s="328">
        <v>1.0897877E-11</v>
      </c>
      <c r="AU795" s="328">
        <v>1.1450531E-12</v>
      </c>
      <c r="AV795" s="328">
        <v>9.9281423000000003E-10</v>
      </c>
      <c r="AW795" s="328">
        <v>1.6445107999999999E-7</v>
      </c>
      <c r="AX795" s="328">
        <v>1.4135014000000001E-10</v>
      </c>
      <c r="AY795" s="328">
        <v>1.8322359000000001E-10</v>
      </c>
      <c r="AZ795" s="328">
        <v>3.3385334000000002E-11</v>
      </c>
      <c r="BA795" s="328">
        <v>4.2959318999999997E-14</v>
      </c>
      <c r="BB795" s="328">
        <v>2.2750935999999998E-12</v>
      </c>
      <c r="BC795" s="328">
        <v>2.4446205E-12</v>
      </c>
      <c r="BD795" s="328">
        <v>2.3886994999999999E-13</v>
      </c>
      <c r="BE795" s="328">
        <v>1.4263264E-10</v>
      </c>
      <c r="BF795" s="328">
        <v>6.1793737999999995E-10</v>
      </c>
      <c r="BG795" s="328">
        <v>1.5498930000000001E-11</v>
      </c>
      <c r="BH795" s="328">
        <v>2.4563885999999999E-5</v>
      </c>
      <c r="BI795" s="329">
        <v>3.7881857999999997E-2</v>
      </c>
      <c r="BJ795" s="328">
        <v>1.1663776999999999E-11</v>
      </c>
      <c r="BK795" s="328">
        <v>7.0928375999999996E-14</v>
      </c>
      <c r="BL795" s="328">
        <v>3.1733881000000001E-18</v>
      </c>
      <c r="BM795" s="41"/>
      <c r="BN795" s="122">
        <v>2.4533949E-5</v>
      </c>
      <c r="BO795" s="122">
        <v>1.5887967E-6</v>
      </c>
      <c r="BP795" s="122">
        <v>1.0494753E-5</v>
      </c>
      <c r="BQ795" s="122">
        <v>4.5639140999999998E-8</v>
      </c>
      <c r="BR795" s="122">
        <v>1.0576676E-6</v>
      </c>
      <c r="BS795" s="122">
        <v>7.6727758000000003E-7</v>
      </c>
      <c r="BT795" s="122">
        <v>2.2160460999999999E-7</v>
      </c>
      <c r="BU795" s="122">
        <v>9.7457740999999996E-7</v>
      </c>
      <c r="BV795" s="122">
        <v>1.9401393999999999E-8</v>
      </c>
      <c r="BW795" s="122">
        <v>4.4795566999999997E-8</v>
      </c>
      <c r="BX795" s="122">
        <v>8.5958241999999999E-9</v>
      </c>
      <c r="BY795" s="122">
        <v>1.0153038000000001E-8</v>
      </c>
      <c r="BZ795" s="122">
        <v>2.6635884E-10</v>
      </c>
      <c r="CA795" s="122">
        <v>1.3666108999999999E-6</v>
      </c>
      <c r="CB795" s="122">
        <v>7.7793734999999996E-6</v>
      </c>
      <c r="CC795" s="122">
        <v>1.5276114999999999E-7</v>
      </c>
      <c r="CD795" s="122">
        <v>1.6744202E-9</v>
      </c>
      <c r="CE795" s="154"/>
      <c r="CF795" s="173"/>
      <c r="CG795" s="42" t="s">
        <v>1372</v>
      </c>
      <c r="CH795" s="42"/>
      <c r="CI795" s="42"/>
      <c r="CK795" s="333"/>
      <c r="CL795" s="41"/>
      <c r="CM795" s="41"/>
      <c r="CN795" s="41"/>
      <c r="CO795" s="41"/>
      <c r="CP795" s="41"/>
      <c r="CQ795" s="41"/>
      <c r="CR795" s="41"/>
      <c r="CS795" s="41"/>
      <c r="CT795" s="41"/>
      <c r="CU795" s="41"/>
      <c r="CV795" s="41"/>
      <c r="CW795" s="41"/>
    </row>
    <row r="796" spans="1:101" ht="14.5" customHeight="1">
      <c r="A796" s="41" t="s">
        <v>10775</v>
      </c>
      <c r="B796" s="119" t="s">
        <v>8343</v>
      </c>
      <c r="C796" s="120" t="str">
        <f t="shared" si="340"/>
        <v>A.120.01.109</v>
      </c>
      <c r="D796" s="135" t="s">
        <v>10766</v>
      </c>
      <c r="E796" s="119" t="s">
        <v>6570</v>
      </c>
      <c r="F796" s="118" t="str">
        <f t="shared" si="341"/>
        <v>Semichemical fluting, FSC</v>
      </c>
      <c r="G796" s="118">
        <f t="shared" si="342"/>
        <v>0.10048873127621</v>
      </c>
      <c r="H796" s="118">
        <f t="shared" si="343"/>
        <v>7.3072917971000002E-3</v>
      </c>
      <c r="I796" s="118">
        <f t="shared" si="344"/>
        <v>2.6731063661000001E-2</v>
      </c>
      <c r="J796" s="326">
        <f t="shared" si="345"/>
        <v>9.0678138181099991E-3</v>
      </c>
      <c r="K796" s="118">
        <v>5.7382561999999998E-2</v>
      </c>
      <c r="L796" s="118">
        <v>7.5256066E-3</v>
      </c>
      <c r="M796" s="118">
        <v>1.9169970000000001E-2</v>
      </c>
      <c r="N796" s="118">
        <v>7.0080343000000003E-3</v>
      </c>
      <c r="O796" s="118">
        <v>2.4895229999999998E-4</v>
      </c>
      <c r="P796" s="330">
        <v>2.3073710999999999E-6</v>
      </c>
      <c r="Q796" s="330">
        <v>4.7997826000000001E-5</v>
      </c>
      <c r="R796" s="330">
        <v>3.5487061000000001E-5</v>
      </c>
      <c r="S796" s="118">
        <v>1.4372695E-4</v>
      </c>
      <c r="T796" s="118">
        <v>5.5954022999999999E-3</v>
      </c>
      <c r="U796" s="118">
        <v>3.3209347E-3</v>
      </c>
      <c r="V796" s="330">
        <v>7.1575070999999996E-6</v>
      </c>
      <c r="W796" s="330">
        <v>5.9236100999999995E-7</v>
      </c>
      <c r="X796" s="118">
        <v>0</v>
      </c>
      <c r="Y796" s="41"/>
      <c r="Z796" s="327">
        <f t="shared" si="346"/>
        <v>0.43144783458646613</v>
      </c>
      <c r="AA796" s="41"/>
      <c r="AB796" s="111">
        <v>7.9260172999999998</v>
      </c>
      <c r="AC796" s="111">
        <v>7.1718789000000003</v>
      </c>
      <c r="AD796" s="111">
        <v>0.45017917000000002</v>
      </c>
      <c r="AE796" s="111">
        <v>0</v>
      </c>
      <c r="AF796" s="111">
        <v>3.7853594999999997E-2</v>
      </c>
      <c r="AG796" s="111">
        <v>0.16538178000000001</v>
      </c>
      <c r="AH796" s="111">
        <v>0.10072389</v>
      </c>
      <c r="AI796" s="41"/>
      <c r="AJ796" s="114">
        <v>1.0918455000000001E-2</v>
      </c>
      <c r="AK796" s="114">
        <v>1.0363997E-2</v>
      </c>
      <c r="AL796" s="114">
        <v>4.4599243E-4</v>
      </c>
      <c r="AM796" s="114">
        <v>1.0846615E-4</v>
      </c>
      <c r="AN796" s="113">
        <f t="shared" si="347"/>
        <v>6.213427310843309E-7</v>
      </c>
      <c r="AO796" s="112">
        <f t="shared" si="348"/>
        <v>1.6493802804316993E-9</v>
      </c>
      <c r="AP796" s="112">
        <f t="shared" si="349"/>
        <v>1.5191336472199999E-2</v>
      </c>
      <c r="AQ796" s="328">
        <v>4.0058753E-7</v>
      </c>
      <c r="AR796" s="328">
        <v>1.2086764000000001E-9</v>
      </c>
      <c r="AS796" s="328">
        <v>3.3022446000000002E-14</v>
      </c>
      <c r="AT796" s="328">
        <v>1.7576003999999999E-12</v>
      </c>
      <c r="AU796" s="328">
        <v>4.5963931E-14</v>
      </c>
      <c r="AV796" s="328">
        <v>1.0420488E-9</v>
      </c>
      <c r="AW796" s="328">
        <v>2.1927747E-7</v>
      </c>
      <c r="AX796" s="328">
        <v>1.4805916000000001E-10</v>
      </c>
      <c r="AY796" s="328">
        <v>2.4680015000000001E-10</v>
      </c>
      <c r="AZ796" s="328">
        <v>3.3442779999999999E-11</v>
      </c>
      <c r="BA796" s="328">
        <v>2.2257632999999999E-13</v>
      </c>
      <c r="BB796" s="328">
        <v>1.8254835000000002E-14</v>
      </c>
      <c r="BC796" s="328">
        <v>2.4961629E-13</v>
      </c>
      <c r="BD796" s="328">
        <v>4.6334277000000003E-14</v>
      </c>
      <c r="BE796" s="328">
        <v>6.971659E-12</v>
      </c>
      <c r="BF796" s="328">
        <v>4.1542224E-10</v>
      </c>
      <c r="BG796" s="328">
        <v>1.1762143E-11</v>
      </c>
      <c r="BH796" s="328">
        <v>5.9684721999999996E-6</v>
      </c>
      <c r="BI796" s="329">
        <v>1.5185367999999999E-2</v>
      </c>
      <c r="BJ796" s="328">
        <v>1.1484821E-11</v>
      </c>
      <c r="BK796" s="328">
        <v>6.9840129000000004E-14</v>
      </c>
      <c r="BL796" s="328">
        <v>3.1246991000000002E-18</v>
      </c>
      <c r="BM796" s="41"/>
      <c r="BN796" s="122">
        <v>2.7161737999999998E-5</v>
      </c>
      <c r="BO796" s="122">
        <v>2.0439576000000002E-6</v>
      </c>
      <c r="BP796" s="122">
        <v>1.202991E-5</v>
      </c>
      <c r="BQ796" s="122">
        <v>4.1593707000000001E-9</v>
      </c>
      <c r="BR796" s="122">
        <v>1.3942128999999999E-6</v>
      </c>
      <c r="BS796" s="122">
        <v>1.3397191000000001E-6</v>
      </c>
      <c r="BT796" s="122">
        <v>1.3614511999999999E-7</v>
      </c>
      <c r="BU796" s="122">
        <v>1.023821E-6</v>
      </c>
      <c r="BV796" s="122">
        <v>3.0963295E-9</v>
      </c>
      <c r="BW796" s="122">
        <v>3.1760440999999999E-8</v>
      </c>
      <c r="BX796" s="122">
        <v>3.3736002E-10</v>
      </c>
      <c r="BY796" s="122">
        <v>7.6683837999999995E-9</v>
      </c>
      <c r="BZ796" s="122">
        <v>6.3305586E-12</v>
      </c>
      <c r="CA796" s="122">
        <v>1.4343570000000001E-6</v>
      </c>
      <c r="CB796" s="122">
        <v>7.6513242999999995E-6</v>
      </c>
      <c r="CC796" s="122">
        <v>5.9613628999999998E-8</v>
      </c>
      <c r="CD796" s="122">
        <v>1.6487298000000001E-9</v>
      </c>
      <c r="CE796" s="154"/>
      <c r="CF796" s="173"/>
      <c r="CG796" s="42" t="s">
        <v>1370</v>
      </c>
      <c r="CH796" s="42"/>
      <c r="CI796" s="42"/>
      <c r="CK796" s="333"/>
      <c r="CL796" s="41"/>
      <c r="CM796" s="41"/>
      <c r="CN796" s="41"/>
      <c r="CO796" s="41"/>
      <c r="CP796" s="41"/>
      <c r="CQ796" s="41"/>
      <c r="CR796" s="41"/>
      <c r="CS796" s="41"/>
      <c r="CT796" s="41"/>
      <c r="CU796" s="41"/>
      <c r="CV796" s="41"/>
      <c r="CW796" s="41"/>
    </row>
    <row r="797" spans="1:101" ht="14.5" customHeight="1">
      <c r="A797" s="41" t="s">
        <v>10772</v>
      </c>
      <c r="B797" s="119" t="s">
        <v>8343</v>
      </c>
      <c r="C797" s="120" t="str">
        <f t="shared" si="340"/>
        <v>A.120.01.110</v>
      </c>
      <c r="D797" s="135" t="s">
        <v>10766</v>
      </c>
      <c r="E797" s="119" t="s">
        <v>6570</v>
      </c>
      <c r="F797" s="118" t="str">
        <f t="shared" si="341"/>
        <v>Semichemical fluting, wood waste based</v>
      </c>
      <c r="G797" s="118">
        <f t="shared" si="342"/>
        <v>0.10048873127621</v>
      </c>
      <c r="H797" s="118">
        <f t="shared" si="343"/>
        <v>7.3072917971000002E-3</v>
      </c>
      <c r="I797" s="118">
        <f t="shared" si="344"/>
        <v>2.6731063661000001E-2</v>
      </c>
      <c r="J797" s="326">
        <f t="shared" si="345"/>
        <v>9.0678138181099991E-3</v>
      </c>
      <c r="K797" s="118">
        <v>5.7382561999999998E-2</v>
      </c>
      <c r="L797" s="118">
        <v>7.5256066E-3</v>
      </c>
      <c r="M797" s="118">
        <v>1.9169970000000001E-2</v>
      </c>
      <c r="N797" s="118">
        <v>7.0080343000000003E-3</v>
      </c>
      <c r="O797" s="118">
        <v>2.4895229999999998E-4</v>
      </c>
      <c r="P797" s="330">
        <v>2.3073710999999999E-6</v>
      </c>
      <c r="Q797" s="330">
        <v>4.7997826000000001E-5</v>
      </c>
      <c r="R797" s="330">
        <v>3.5487061000000001E-5</v>
      </c>
      <c r="S797" s="118">
        <v>1.4372695E-4</v>
      </c>
      <c r="T797" s="118">
        <v>5.5954022999999999E-3</v>
      </c>
      <c r="U797" s="118">
        <v>3.3209347E-3</v>
      </c>
      <c r="V797" s="330">
        <v>7.1575070999999996E-6</v>
      </c>
      <c r="W797" s="330">
        <v>5.9236100999999995E-7</v>
      </c>
      <c r="X797" s="118">
        <v>0</v>
      </c>
      <c r="Y797" s="41"/>
      <c r="Z797" s="327">
        <f t="shared" si="346"/>
        <v>0.43144783458646613</v>
      </c>
      <c r="AA797" s="41"/>
      <c r="AB797" s="111">
        <v>7.9260172999999998</v>
      </c>
      <c r="AC797" s="111">
        <v>7.1718789000000003</v>
      </c>
      <c r="AD797" s="111">
        <v>0.45017917000000002</v>
      </c>
      <c r="AE797" s="111">
        <v>0</v>
      </c>
      <c r="AF797" s="111">
        <v>3.7853594999999997E-2</v>
      </c>
      <c r="AG797" s="111">
        <v>0.16538178000000001</v>
      </c>
      <c r="AH797" s="111">
        <v>0.10072389</v>
      </c>
      <c r="AI797" s="41"/>
      <c r="AJ797" s="114">
        <v>1.0918455000000001E-2</v>
      </c>
      <c r="AK797" s="114">
        <v>1.0363997E-2</v>
      </c>
      <c r="AL797" s="114">
        <v>4.4599243E-4</v>
      </c>
      <c r="AM797" s="114">
        <v>1.0846615E-4</v>
      </c>
      <c r="AN797" s="113">
        <f t="shared" si="347"/>
        <v>6.213427310843309E-7</v>
      </c>
      <c r="AO797" s="112">
        <f t="shared" si="348"/>
        <v>1.6493802804316993E-9</v>
      </c>
      <c r="AP797" s="112">
        <f t="shared" si="349"/>
        <v>1.5191336472199999E-2</v>
      </c>
      <c r="AQ797" s="328">
        <v>4.0058753E-7</v>
      </c>
      <c r="AR797" s="328">
        <v>1.2086764000000001E-9</v>
      </c>
      <c r="AS797" s="328">
        <v>3.3022446000000002E-14</v>
      </c>
      <c r="AT797" s="328">
        <v>1.7576003999999999E-12</v>
      </c>
      <c r="AU797" s="328">
        <v>4.5963931E-14</v>
      </c>
      <c r="AV797" s="328">
        <v>1.0420488E-9</v>
      </c>
      <c r="AW797" s="328">
        <v>2.1927747E-7</v>
      </c>
      <c r="AX797" s="328">
        <v>1.4805916000000001E-10</v>
      </c>
      <c r="AY797" s="328">
        <v>2.4680015000000001E-10</v>
      </c>
      <c r="AZ797" s="328">
        <v>3.3442779999999999E-11</v>
      </c>
      <c r="BA797" s="328">
        <v>2.2257632999999999E-13</v>
      </c>
      <c r="BB797" s="328">
        <v>1.8254835000000002E-14</v>
      </c>
      <c r="BC797" s="328">
        <v>2.4961629E-13</v>
      </c>
      <c r="BD797" s="328">
        <v>4.6334277000000003E-14</v>
      </c>
      <c r="BE797" s="328">
        <v>6.971659E-12</v>
      </c>
      <c r="BF797" s="328">
        <v>4.1542224E-10</v>
      </c>
      <c r="BG797" s="328">
        <v>1.1762143E-11</v>
      </c>
      <c r="BH797" s="328">
        <v>5.9684721999999996E-6</v>
      </c>
      <c r="BI797" s="329">
        <v>1.5185367999999999E-2</v>
      </c>
      <c r="BJ797" s="328">
        <v>1.1484821E-11</v>
      </c>
      <c r="BK797" s="328">
        <v>6.9840129000000004E-14</v>
      </c>
      <c r="BL797" s="328">
        <v>3.1246991000000002E-18</v>
      </c>
      <c r="BM797" s="41"/>
      <c r="BN797" s="122">
        <v>2.7161737999999998E-5</v>
      </c>
      <c r="BO797" s="122">
        <v>2.0439576000000002E-6</v>
      </c>
      <c r="BP797" s="122">
        <v>1.202991E-5</v>
      </c>
      <c r="BQ797" s="122">
        <v>4.1593707000000001E-9</v>
      </c>
      <c r="BR797" s="122">
        <v>1.3942128999999999E-6</v>
      </c>
      <c r="BS797" s="122">
        <v>1.3397191000000001E-6</v>
      </c>
      <c r="BT797" s="122">
        <v>1.3614511999999999E-7</v>
      </c>
      <c r="BU797" s="122">
        <v>1.023821E-6</v>
      </c>
      <c r="BV797" s="122">
        <v>3.0963295E-9</v>
      </c>
      <c r="BW797" s="122">
        <v>3.1760440999999999E-8</v>
      </c>
      <c r="BX797" s="122">
        <v>3.3736002E-10</v>
      </c>
      <c r="BY797" s="122">
        <v>7.6683837999999995E-9</v>
      </c>
      <c r="BZ797" s="122">
        <v>6.3305586E-12</v>
      </c>
      <c r="CA797" s="122">
        <v>1.4343570000000001E-6</v>
      </c>
      <c r="CB797" s="122">
        <v>7.6513242999999995E-6</v>
      </c>
      <c r="CC797" s="122">
        <v>5.9613628999999998E-8</v>
      </c>
      <c r="CD797" s="122">
        <v>1.6487298000000001E-9</v>
      </c>
      <c r="CE797" s="154"/>
      <c r="CF797" s="173"/>
      <c r="CG797" s="42" t="s">
        <v>1370</v>
      </c>
      <c r="CH797" s="42"/>
      <c r="CI797" s="42"/>
      <c r="CK797" s="333"/>
      <c r="CL797" s="41"/>
      <c r="CM797" s="41"/>
      <c r="CN797" s="41"/>
      <c r="CO797" s="41"/>
      <c r="CP797" s="41"/>
      <c r="CQ797" s="41"/>
      <c r="CR797" s="41"/>
      <c r="CS797" s="41"/>
      <c r="CT797" s="41"/>
      <c r="CU797" s="41"/>
      <c r="CV797" s="41"/>
      <c r="CW797" s="41"/>
    </row>
    <row r="798" spans="1:101" ht="14.5" customHeight="1">
      <c r="A798" s="41" t="s">
        <v>10770</v>
      </c>
      <c r="B798" s="119" t="s">
        <v>8343</v>
      </c>
      <c r="C798" s="120" t="str">
        <f t="shared" si="340"/>
        <v>A.120.01.111</v>
      </c>
      <c r="D798" s="135" t="s">
        <v>10766</v>
      </c>
      <c r="E798" s="119" t="s">
        <v>6570</v>
      </c>
      <c r="F798" s="118" t="str">
        <f t="shared" si="341"/>
        <v>Folding Boxboard GC1</v>
      </c>
      <c r="G798" s="118">
        <f t="shared" si="342"/>
        <v>9.0192732384150001E-2</v>
      </c>
      <c r="H798" s="118">
        <f t="shared" si="343"/>
        <v>7.2032388939999997E-3</v>
      </c>
      <c r="I798" s="118">
        <f t="shared" si="344"/>
        <v>1.5801533480000001E-2</v>
      </c>
      <c r="J798" s="326">
        <f t="shared" si="345"/>
        <v>1.1361568010150001E-2</v>
      </c>
      <c r="K798" s="118">
        <v>5.5826392000000002E-2</v>
      </c>
      <c r="L798" s="118">
        <v>4.9466318999999998E-3</v>
      </c>
      <c r="M798" s="118">
        <v>1.0460699E-2</v>
      </c>
      <c r="N798" s="118">
        <v>6.8250786999999999E-3</v>
      </c>
      <c r="O798" s="118">
        <v>2.9394696999999998E-4</v>
      </c>
      <c r="P798" s="330">
        <v>1.5856961000000001E-5</v>
      </c>
      <c r="Q798" s="330">
        <v>6.8356263E-5</v>
      </c>
      <c r="R798" s="118">
        <v>3.9420257999999998E-4</v>
      </c>
      <c r="S798" s="118">
        <v>2.3353294000000001E-4</v>
      </c>
      <c r="T798" s="118">
        <v>6.0312504999999999E-3</v>
      </c>
      <c r="U798" s="118">
        <v>5.0866733000000004E-3</v>
      </c>
      <c r="V798" s="330">
        <v>9.5156949000000008E-6</v>
      </c>
      <c r="W798" s="330">
        <v>5.9557524999999996E-7</v>
      </c>
      <c r="X798" s="118">
        <v>0</v>
      </c>
      <c r="Y798" s="41"/>
      <c r="Z798" s="327">
        <f t="shared" si="346"/>
        <v>0.41974730827067669</v>
      </c>
      <c r="AA798" s="41"/>
      <c r="AB798" s="111">
        <v>9.1245971000000008</v>
      </c>
      <c r="AC798" s="111">
        <v>7.9735534000000001</v>
      </c>
      <c r="AD798" s="111">
        <v>0.68954042000000004</v>
      </c>
      <c r="AE798" s="111">
        <v>0</v>
      </c>
      <c r="AF798" s="111">
        <v>5.7027583999999999E-2</v>
      </c>
      <c r="AG798" s="111">
        <v>0.24931433</v>
      </c>
      <c r="AH798" s="111">
        <v>0.15516139000000001</v>
      </c>
      <c r="AI798" s="41"/>
      <c r="AJ798" s="114">
        <v>1.0128056E-2</v>
      </c>
      <c r="AK798" s="114">
        <v>9.4165749999999999E-3</v>
      </c>
      <c r="AL798" s="114">
        <v>4.2467319999999999E-4</v>
      </c>
      <c r="AM798" s="114">
        <v>2.8680794000000002E-4</v>
      </c>
      <c r="AN798" s="113">
        <f t="shared" si="347"/>
        <v>5.645428643045001E-7</v>
      </c>
      <c r="AO798" s="112">
        <f t="shared" si="348"/>
        <v>1.5705369814756545E-9</v>
      </c>
      <c r="AP798" s="112">
        <f t="shared" si="349"/>
        <v>4.0169178708999997E-2</v>
      </c>
      <c r="AQ798" s="328">
        <v>3.9188125000000002E-7</v>
      </c>
      <c r="AR798" s="328">
        <v>1.1824871E-9</v>
      </c>
      <c r="AS798" s="328">
        <v>3.2303450000000002E-14</v>
      </c>
      <c r="AT798" s="328">
        <v>1.1871912999999999E-11</v>
      </c>
      <c r="AU798" s="328">
        <v>1.2742915000000001E-12</v>
      </c>
      <c r="AV798" s="328">
        <v>1.0148455999999999E-9</v>
      </c>
      <c r="AW798" s="328">
        <v>1.7084585000000001E-7</v>
      </c>
      <c r="AX798" s="328">
        <v>1.4450504000000001E-10</v>
      </c>
      <c r="AY798" s="328">
        <v>1.9000668999999999E-10</v>
      </c>
      <c r="AZ798" s="328">
        <v>3.3053059E-11</v>
      </c>
      <c r="BA798" s="328">
        <v>4.2537801999999999E-14</v>
      </c>
      <c r="BB798" s="328">
        <v>2.2556888999999998E-12</v>
      </c>
      <c r="BC798" s="328">
        <v>2.4203677E-12</v>
      </c>
      <c r="BD798" s="328">
        <v>2.3662739E-13</v>
      </c>
      <c r="BE798" s="328">
        <v>1.5802084000000001E-10</v>
      </c>
      <c r="BF798" s="328">
        <v>6.1820451999999997E-10</v>
      </c>
      <c r="BG798" s="328">
        <v>1.5427345000000001E-11</v>
      </c>
      <c r="BH798" s="328">
        <v>2.5031709000000001E-5</v>
      </c>
      <c r="BI798" s="329">
        <v>4.0144146999999998E-2</v>
      </c>
      <c r="BJ798" s="328">
        <v>1.154714E-11</v>
      </c>
      <c r="BK798" s="328">
        <v>7.0219092000000002E-14</v>
      </c>
      <c r="BL798" s="328">
        <v>3.1416542000000002E-18</v>
      </c>
      <c r="BM798" s="41"/>
      <c r="BN798" s="122">
        <v>2.664772E-5</v>
      </c>
      <c r="BO798" s="122">
        <v>1.6427110000000001E-6</v>
      </c>
      <c r="BP798" s="122">
        <v>1.1703669E-5</v>
      </c>
      <c r="BQ798" s="122">
        <v>4.6224866999999999E-8</v>
      </c>
      <c r="BR798" s="122">
        <v>1.1188246000000001E-6</v>
      </c>
      <c r="BS798" s="122">
        <v>7.8004279999999998E-7</v>
      </c>
      <c r="BT798" s="122">
        <v>2.1939059E-7</v>
      </c>
      <c r="BU798" s="122">
        <v>9.95959E-7</v>
      </c>
      <c r="BV798" s="122">
        <v>2.1278925000000001E-8</v>
      </c>
      <c r="BW798" s="122">
        <v>4.5231737000000003E-8</v>
      </c>
      <c r="BX798" s="122">
        <v>9.56732E-9</v>
      </c>
      <c r="BY798" s="122">
        <v>1.0112141E-8</v>
      </c>
      <c r="BZ798" s="122">
        <v>2.8236131999999998E-10</v>
      </c>
      <c r="CA798" s="122">
        <v>1.3998016E-6</v>
      </c>
      <c r="CB798" s="122">
        <v>8.4875153000000005E-6</v>
      </c>
      <c r="CC798" s="122">
        <v>1.654512E-7</v>
      </c>
      <c r="CD798" s="122">
        <v>1.657676E-9</v>
      </c>
      <c r="CG798" s="76" t="s">
        <v>10764</v>
      </c>
      <c r="CH798" s="42"/>
      <c r="CI798" s="42"/>
      <c r="CK798" s="333"/>
      <c r="CL798" s="41"/>
      <c r="CM798" s="41"/>
      <c r="CN798" s="41"/>
      <c r="CO798" s="41"/>
      <c r="CP798" s="41"/>
      <c r="CQ798" s="41"/>
      <c r="CR798" s="41"/>
      <c r="CS798" s="41"/>
      <c r="CT798" s="41"/>
      <c r="CU798" s="41"/>
      <c r="CV798" s="41"/>
      <c r="CW798" s="41"/>
    </row>
    <row r="799" spans="1:101" ht="14.5" customHeight="1">
      <c r="A799" s="41" t="s">
        <v>10768</v>
      </c>
      <c r="B799" s="119" t="s">
        <v>8343</v>
      </c>
      <c r="C799" s="120" t="str">
        <f t="shared" si="340"/>
        <v>A.120.01.112</v>
      </c>
      <c r="D799" s="135" t="s">
        <v>10766</v>
      </c>
      <c r="E799" s="119" t="s">
        <v>6570</v>
      </c>
      <c r="F799" s="118" t="str">
        <f t="shared" si="341"/>
        <v>Folding Boxboard GC2 or GC3</v>
      </c>
      <c r="G799" s="118">
        <f t="shared" si="342"/>
        <v>0.11230801271575</v>
      </c>
      <c r="H799" s="118">
        <f t="shared" si="343"/>
        <v>8.1045971389999989E-3</v>
      </c>
      <c r="I799" s="118">
        <f t="shared" si="344"/>
        <v>1.7585763500000001E-2</v>
      </c>
      <c r="J799" s="326">
        <f t="shared" si="345"/>
        <v>1.308391607675E-2</v>
      </c>
      <c r="K799" s="118">
        <v>7.3533736000000002E-2</v>
      </c>
      <c r="L799" s="118">
        <v>5.7797993000000001E-3</v>
      </c>
      <c r="M799" s="118">
        <v>1.1372129999999999E-2</v>
      </c>
      <c r="N799" s="118">
        <v>7.5793071999999996E-3</v>
      </c>
      <c r="O799" s="118">
        <v>4.2810394999999999E-4</v>
      </c>
      <c r="P799" s="330">
        <v>2.2760774E-5</v>
      </c>
      <c r="Q799" s="330">
        <v>7.4425215000000001E-5</v>
      </c>
      <c r="R799" s="118">
        <v>4.3383419999999998E-4</v>
      </c>
      <c r="S799" s="118">
        <v>3.0428317E-4</v>
      </c>
      <c r="T799" s="118">
        <v>6.0323610999999996E-3</v>
      </c>
      <c r="U799" s="118">
        <v>6.7368558000000002E-3</v>
      </c>
      <c r="V799" s="330">
        <v>9.8204314999999995E-6</v>
      </c>
      <c r="W799" s="330">
        <v>5.9557524999999996E-7</v>
      </c>
      <c r="X799" s="118">
        <v>0</v>
      </c>
      <c r="Y799" s="41"/>
      <c r="Z799" s="327">
        <f t="shared" si="346"/>
        <v>0.55288523308270676</v>
      </c>
      <c r="AA799" s="41"/>
      <c r="AB799" s="111">
        <v>12.715619999999999</v>
      </c>
      <c r="AC799" s="111">
        <v>11.192895999999999</v>
      </c>
      <c r="AD799" s="111">
        <v>0.91323670999999995</v>
      </c>
      <c r="AE799" s="111">
        <v>0</v>
      </c>
      <c r="AF799" s="111">
        <v>7.5172241000000001E-2</v>
      </c>
      <c r="AG799" s="111">
        <v>0.32891182000000002</v>
      </c>
      <c r="AH799" s="111">
        <v>0.20540291999999999</v>
      </c>
      <c r="AI799" s="41"/>
      <c r="AJ799" s="114">
        <v>1.2871529E-2</v>
      </c>
      <c r="AK799" s="114">
        <v>1.1926338E-2</v>
      </c>
      <c r="AL799" s="114">
        <v>5.3876672999999999E-4</v>
      </c>
      <c r="AM799" s="114">
        <v>4.0642404999999997E-4</v>
      </c>
      <c r="AN799" s="113">
        <f t="shared" si="347"/>
        <v>7.1500828563780005E-7</v>
      </c>
      <c r="AO799" s="112">
        <f t="shared" si="348"/>
        <v>1.9924805426946538E-9</v>
      </c>
      <c r="AP799" s="112">
        <f t="shared" si="349"/>
        <v>5.6922135509000001E-2</v>
      </c>
      <c r="AQ799" s="328">
        <v>5.1654473E-7</v>
      </c>
      <c r="AR799" s="328">
        <v>1.5586682E-9</v>
      </c>
      <c r="AS799" s="328">
        <v>4.2579461000000002E-14</v>
      </c>
      <c r="AT799" s="328">
        <v>1.6715991000000001E-11</v>
      </c>
      <c r="AU799" s="328">
        <v>1.9034168000000002E-12</v>
      </c>
      <c r="AV799" s="328">
        <v>1.1269952000000001E-9</v>
      </c>
      <c r="AW799" s="328">
        <v>1.964259E-7</v>
      </c>
      <c r="AX799" s="328">
        <v>1.6057255000000001E-10</v>
      </c>
      <c r="AY799" s="328">
        <v>2.1697270000000001E-10</v>
      </c>
      <c r="AZ799" s="328">
        <v>3.5375027999999997E-11</v>
      </c>
      <c r="BA799" s="328">
        <v>4.2574279000000001E-14</v>
      </c>
      <c r="BB799" s="328">
        <v>2.2706624000000001E-12</v>
      </c>
      <c r="BC799" s="328">
        <v>2.4212327000000001E-12</v>
      </c>
      <c r="BD799" s="328">
        <v>2.3728162000000001E-13</v>
      </c>
      <c r="BE799" s="328">
        <v>2.3321167000000001E-10</v>
      </c>
      <c r="BF799" s="328">
        <v>6.4728222000000003E-10</v>
      </c>
      <c r="BG799" s="328">
        <v>1.5807512E-11</v>
      </c>
      <c r="BH799" s="328">
        <v>2.6841508999999998E-5</v>
      </c>
      <c r="BI799" s="329">
        <v>5.6895293999999999E-2</v>
      </c>
      <c r="BJ799" s="328">
        <v>1.154714E-11</v>
      </c>
      <c r="BK799" s="328">
        <v>7.0219092999999996E-14</v>
      </c>
      <c r="BL799" s="328">
        <v>3.1416542000000002E-18</v>
      </c>
      <c r="BM799" s="41"/>
      <c r="BN799" s="122">
        <v>3.4708207E-5</v>
      </c>
      <c r="BO799" s="122">
        <v>1.865025E-6</v>
      </c>
      <c r="BP799" s="122">
        <v>1.5415906999999998E-5</v>
      </c>
      <c r="BQ799" s="122">
        <v>5.0891022000000003E-8</v>
      </c>
      <c r="BR799" s="122">
        <v>1.3688479E-6</v>
      </c>
      <c r="BS799" s="122">
        <v>8.515206E-7</v>
      </c>
      <c r="BT799" s="122">
        <v>2.4031023999999998E-7</v>
      </c>
      <c r="BU799" s="122">
        <v>1.1049253000000001E-6</v>
      </c>
      <c r="BV799" s="122">
        <v>3.0543355999999999E-8</v>
      </c>
      <c r="BW799" s="122">
        <v>4.9247598000000003E-8</v>
      </c>
      <c r="BX799" s="122">
        <v>1.4295981E-8</v>
      </c>
      <c r="BY799" s="122">
        <v>1.0387973E-8</v>
      </c>
      <c r="BZ799" s="122">
        <v>3.6583847000000001E-10</v>
      </c>
      <c r="CA799" s="122">
        <v>1.5658366000000001E-6</v>
      </c>
      <c r="CB799" s="122">
        <v>1.1942413E-5</v>
      </c>
      <c r="CC799" s="122">
        <v>1.9603236E-7</v>
      </c>
      <c r="CD799" s="122">
        <v>1.657676E-9</v>
      </c>
      <c r="CG799" s="76" t="s">
        <v>10764</v>
      </c>
      <c r="CL799" s="41"/>
      <c r="CM799" s="41"/>
      <c r="CN799" s="41"/>
      <c r="CO799" s="41"/>
      <c r="CP799" s="41"/>
      <c r="CQ799" s="41"/>
      <c r="CR799" s="41"/>
      <c r="CS799" s="41"/>
      <c r="CT799" s="41"/>
      <c r="CU799" s="41"/>
      <c r="CV799" s="41"/>
      <c r="CW799" s="41"/>
    </row>
    <row r="800" spans="1:101" ht="14.5" customHeight="1">
      <c r="B800" s="119" t="s">
        <v>8343</v>
      </c>
      <c r="C800" s="133" t="s">
        <v>767</v>
      </c>
      <c r="D800" s="133" t="s">
        <v>765</v>
      </c>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c r="AD800" s="41"/>
      <c r="AE800" s="41"/>
      <c r="AF800" s="41"/>
      <c r="AG800" s="41"/>
      <c r="AH800" s="41"/>
      <c r="AI800" s="41"/>
      <c r="AJ800" s="41"/>
      <c r="AK800" s="41"/>
      <c r="AL800" s="4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130"/>
      <c r="CF800" s="105"/>
      <c r="CL800" s="41"/>
      <c r="CM800" s="41"/>
      <c r="CN800" s="41"/>
      <c r="CO800" s="41"/>
      <c r="CP800" s="41"/>
      <c r="CQ800" s="41"/>
      <c r="CR800" s="41"/>
      <c r="CS800" s="41"/>
      <c r="CT800" s="41"/>
      <c r="CU800" s="41"/>
      <c r="CV800" s="41"/>
      <c r="CW800" s="41"/>
    </row>
    <row r="801" spans="1:101" ht="14.5" customHeight="1">
      <c r="A801" s="41" t="s">
        <v>10763</v>
      </c>
      <c r="B801" s="119" t="s">
        <v>8343</v>
      </c>
      <c r="C801" s="120" t="str">
        <f t="shared" ref="C801:C813" si="350">MID(A801,1,12)</f>
        <v>A.120.10.101</v>
      </c>
      <c r="D801" s="135" t="s">
        <v>765</v>
      </c>
      <c r="E801" s="119" t="s">
        <v>7747</v>
      </c>
      <c r="F801" s="118" t="str">
        <f t="shared" ref="F801:F813" si="351">MID(A801, 21,85)</f>
        <v>film HDPE 50 mu</v>
      </c>
      <c r="G801" s="118">
        <f t="shared" ref="G801:G813" si="352">H801+I801+J801+K801</f>
        <v>5.4339982522111904E-2</v>
      </c>
      <c r="H801" s="118">
        <f t="shared" ref="H801:H813" si="353">N801+O801+P801+Q801</f>
        <v>1.8417557836139999E-3</v>
      </c>
      <c r="I801" s="118">
        <f t="shared" ref="I801:I813" si="354">L801+M801+R801</f>
        <v>2.4716385418979085E-3</v>
      </c>
      <c r="J801" s="326">
        <f t="shared" ref="J801:J813" si="355">S801+IF(T801="x",0,T801)+IF(U801="x",0,U801)+IF(V801="x",0,V801)+W801+X801</f>
        <v>3.7317460196599997E-2</v>
      </c>
      <c r="K801" s="118">
        <v>1.2709128E-2</v>
      </c>
      <c r="L801" s="118">
        <v>2.1124338000000002E-3</v>
      </c>
      <c r="M801" s="118">
        <v>3.5920465999999998E-4</v>
      </c>
      <c r="N801" s="118">
        <v>1.1062494E-4</v>
      </c>
      <c r="O801" s="118">
        <v>1.7311265999999999E-3</v>
      </c>
      <c r="P801" s="118">
        <v>0</v>
      </c>
      <c r="Q801" s="330">
        <v>4.243614E-9</v>
      </c>
      <c r="R801" s="330">
        <v>8.1897908000000004E-11</v>
      </c>
      <c r="S801" s="330">
        <v>9.3637666E-6</v>
      </c>
      <c r="T801" s="118">
        <v>3.705E-2</v>
      </c>
      <c r="U801" s="118">
        <v>2.5809642999999999E-4</v>
      </c>
      <c r="V801" s="118">
        <v>0</v>
      </c>
      <c r="W801" s="118">
        <v>0</v>
      </c>
      <c r="X801" s="118">
        <v>0</v>
      </c>
      <c r="Y801" s="41"/>
      <c r="Z801" s="327">
        <f t="shared" ref="Z801:Z813" si="356">K801/0.133</f>
        <v>9.5557353383458637E-2</v>
      </c>
      <c r="AA801" s="41"/>
      <c r="AB801" s="111">
        <v>4.1879293000000004</v>
      </c>
      <c r="AC801" s="111">
        <v>4.0908537999999997</v>
      </c>
      <c r="AD801" s="111">
        <v>3.4986921999999997E-2</v>
      </c>
      <c r="AE801" s="111">
        <v>0</v>
      </c>
      <c r="AF801" s="111">
        <v>4.1003512999999998E-2</v>
      </c>
      <c r="AG801" s="111">
        <v>1.3160264E-2</v>
      </c>
      <c r="AH801" s="111">
        <v>7.9247925999999993E-3</v>
      </c>
      <c r="AI801" s="41"/>
      <c r="AJ801" s="114">
        <v>2.3794069E-3</v>
      </c>
      <c r="AK801" s="114">
        <v>2.1294819999999998E-3</v>
      </c>
      <c r="AL801" s="121">
        <v>8.5444404999999998E-5</v>
      </c>
      <c r="AM801" s="114">
        <v>1.6448050000000001E-4</v>
      </c>
      <c r="AN801" s="113">
        <f t="shared" ref="AN801:AN813" si="357">AQ801+AT801+AU801+AV801+AW801+BE801+BF801+BJ801</f>
        <v>1.2766678825699999E-7</v>
      </c>
      <c r="AO801" s="112">
        <f t="shared" ref="AO801:AO813" si="358">AR801+AS801+AX801+AY801+AZ801+BA801+BB801+BC801+BD801+BG801+BK801+BL801</f>
        <v>3.1599262123729996E-10</v>
      </c>
      <c r="AP801" s="112">
        <f t="shared" ref="AP801:AP813" si="359">BH801+BI801</f>
        <v>2.3036484993450002E-2</v>
      </c>
      <c r="AQ801" s="328">
        <v>8.8677221000000002E-8</v>
      </c>
      <c r="AR801" s="328">
        <v>2.6756058E-10</v>
      </c>
      <c r="AS801" s="328">
        <v>7.3101372999999998E-15</v>
      </c>
      <c r="AT801" s="329">
        <v>0</v>
      </c>
      <c r="AU801" s="329">
        <v>0</v>
      </c>
      <c r="AV801" s="328">
        <v>1.6439257000000001E-11</v>
      </c>
      <c r="AW801" s="328">
        <v>3.8973128000000002E-8</v>
      </c>
      <c r="AX801" s="328">
        <v>3.1868470999999998E-12</v>
      </c>
      <c r="AY801" s="328">
        <v>4.5237883999999997E-11</v>
      </c>
      <c r="AZ801" s="329">
        <v>0</v>
      </c>
      <c r="BA801" s="329">
        <v>0</v>
      </c>
      <c r="BB801" s="329">
        <v>0</v>
      </c>
      <c r="BC801" s="329">
        <v>0</v>
      </c>
      <c r="BD801" s="329">
        <v>0</v>
      </c>
      <c r="BE801" s="329">
        <v>0</v>
      </c>
      <c r="BF801" s="329">
        <v>0</v>
      </c>
      <c r="BG801" s="329">
        <v>0</v>
      </c>
      <c r="BH801" s="328">
        <v>1.8899344999999999E-7</v>
      </c>
      <c r="BI801" s="329">
        <v>2.3036296000000001E-2</v>
      </c>
      <c r="BJ801" s="329">
        <v>0</v>
      </c>
      <c r="BK801" s="329">
        <v>0</v>
      </c>
      <c r="BL801" s="329">
        <v>0</v>
      </c>
      <c r="BM801" s="41"/>
      <c r="BN801" s="122">
        <v>7.9856818999999996E-6</v>
      </c>
      <c r="BO801" s="122">
        <v>3.1404468999999999E-7</v>
      </c>
      <c r="BP801" s="122">
        <v>2.6643925000000002E-6</v>
      </c>
      <c r="BQ801" s="122">
        <v>9.5932577000000004E-15</v>
      </c>
      <c r="BR801" s="122">
        <v>1.8185571000000001E-6</v>
      </c>
      <c r="BS801" s="122">
        <v>4.2494162E-9</v>
      </c>
      <c r="BT801" s="111">
        <v>0</v>
      </c>
      <c r="BU801" s="122">
        <v>6.4496993E-9</v>
      </c>
      <c r="BV801" s="111">
        <v>0</v>
      </c>
      <c r="BW801" s="122">
        <v>2.8080240999999999E-12</v>
      </c>
      <c r="BX801" s="111">
        <v>0</v>
      </c>
      <c r="BY801" s="111">
        <v>0</v>
      </c>
      <c r="BZ801" s="111">
        <v>0</v>
      </c>
      <c r="CA801" s="122">
        <v>8.7601745999999998E-8</v>
      </c>
      <c r="CB801" s="122">
        <v>3.0858678000000001E-6</v>
      </c>
      <c r="CC801" s="122">
        <v>4.5160968E-9</v>
      </c>
      <c r="CD801" s="111">
        <v>0</v>
      </c>
      <c r="CE801" s="154"/>
      <c r="CF801" s="173"/>
      <c r="CG801" s="42" t="s">
        <v>802</v>
      </c>
      <c r="CL801" s="41"/>
      <c r="CM801" s="41"/>
      <c r="CN801" s="41"/>
      <c r="CO801" s="41"/>
      <c r="CP801" s="41"/>
      <c r="CQ801" s="41"/>
      <c r="CR801" s="41"/>
      <c r="CS801" s="41"/>
      <c r="CT801" s="41"/>
      <c r="CU801" s="41"/>
      <c r="CV801" s="41"/>
      <c r="CW801" s="41"/>
    </row>
    <row r="802" spans="1:101" ht="14.5" customHeight="1">
      <c r="A802" s="41" t="s">
        <v>10761</v>
      </c>
      <c r="B802" s="119" t="s">
        <v>8343</v>
      </c>
      <c r="C802" s="120" t="str">
        <f t="shared" si="350"/>
        <v>A.120.10.102</v>
      </c>
      <c r="D802" s="135" t="s">
        <v>765</v>
      </c>
      <c r="E802" s="119" t="s">
        <v>7747</v>
      </c>
      <c r="F802" s="118" t="str">
        <f t="shared" si="351"/>
        <v>film LDPE 50 mu</v>
      </c>
      <c r="G802" s="118">
        <f t="shared" si="352"/>
        <v>5.3220437292496481E-2</v>
      </c>
      <c r="H802" s="118">
        <f t="shared" si="353"/>
        <v>1.9025361801375E-3</v>
      </c>
      <c r="I802" s="118">
        <f t="shared" si="354"/>
        <v>2.4428400236589797E-3</v>
      </c>
      <c r="J802" s="326">
        <f t="shared" si="355"/>
        <v>3.6139014088700003E-2</v>
      </c>
      <c r="K802" s="118">
        <v>1.2736047E-2</v>
      </c>
      <c r="L802" s="118">
        <v>2.0826044999999998E-3</v>
      </c>
      <c r="M802" s="118">
        <v>3.6023536000000001E-4</v>
      </c>
      <c r="N802" s="118">
        <v>1.7560000000000001E-4</v>
      </c>
      <c r="O802" s="118">
        <v>1.7269277000000001E-3</v>
      </c>
      <c r="P802" s="118">
        <v>0</v>
      </c>
      <c r="Q802" s="330">
        <v>8.4801374999999997E-9</v>
      </c>
      <c r="R802" s="330">
        <v>1.6365898000000001E-10</v>
      </c>
      <c r="S802" s="330">
        <v>9.0680686999999992E-6</v>
      </c>
      <c r="T802" s="118">
        <v>3.5880000000000002E-2</v>
      </c>
      <c r="U802" s="118">
        <v>2.4994602E-4</v>
      </c>
      <c r="V802" s="118">
        <v>0</v>
      </c>
      <c r="W802" s="118">
        <v>0</v>
      </c>
      <c r="X802" s="118">
        <v>0</v>
      </c>
      <c r="Y802" s="41"/>
      <c r="Z802" s="327">
        <f t="shared" si="356"/>
        <v>9.5759751879699248E-2</v>
      </c>
      <c r="AA802" s="41"/>
      <c r="AB802" s="111">
        <v>4.1895388999999996</v>
      </c>
      <c r="AC802" s="111">
        <v>4.0679290000000004</v>
      </c>
      <c r="AD802" s="111">
        <v>3.3882071999999999E-2</v>
      </c>
      <c r="AE802" s="111">
        <v>0</v>
      </c>
      <c r="AF802" s="111">
        <v>6.7308665000000004E-2</v>
      </c>
      <c r="AG802" s="111">
        <v>1.2744676999999999E-2</v>
      </c>
      <c r="AH802" s="111">
        <v>7.674536E-3</v>
      </c>
      <c r="AI802" s="41"/>
      <c r="AJ802" s="114">
        <v>2.3687287999999999E-3</v>
      </c>
      <c r="AK802" s="114">
        <v>2.1234190000000001E-3</v>
      </c>
      <c r="AL802" s="121">
        <v>8.6023471999999997E-5</v>
      </c>
      <c r="AM802" s="114">
        <v>1.5928637999999999E-4</v>
      </c>
      <c r="AN802" s="113">
        <f t="shared" si="357"/>
        <v>1.27303295723E-7</v>
      </c>
      <c r="AO802" s="112">
        <f t="shared" si="358"/>
        <v>3.1813414352079998E-10</v>
      </c>
      <c r="AP802" s="112">
        <f t="shared" si="359"/>
        <v>2.2309017025239998E-2</v>
      </c>
      <c r="AQ802" s="328">
        <v>8.8865047999999997E-8</v>
      </c>
      <c r="AR802" s="328">
        <v>2.681273E-10</v>
      </c>
      <c r="AS802" s="328">
        <v>7.3256208E-15</v>
      </c>
      <c r="AT802" s="329">
        <v>0</v>
      </c>
      <c r="AU802" s="329">
        <v>0</v>
      </c>
      <c r="AV802" s="328">
        <v>2.6090723000000001E-11</v>
      </c>
      <c r="AW802" s="328">
        <v>3.8412157000000001E-8</v>
      </c>
      <c r="AX802" s="328">
        <v>5.4100378999999998E-12</v>
      </c>
      <c r="AY802" s="328">
        <v>4.4589480000000002E-11</v>
      </c>
      <c r="AZ802" s="329">
        <v>0</v>
      </c>
      <c r="BA802" s="329">
        <v>0</v>
      </c>
      <c r="BB802" s="329">
        <v>0</v>
      </c>
      <c r="BC802" s="329">
        <v>0</v>
      </c>
      <c r="BD802" s="329">
        <v>0</v>
      </c>
      <c r="BE802" s="329">
        <v>0</v>
      </c>
      <c r="BF802" s="329">
        <v>0</v>
      </c>
      <c r="BG802" s="329">
        <v>0</v>
      </c>
      <c r="BH802" s="328">
        <v>1.8302524000000001E-7</v>
      </c>
      <c r="BI802" s="329">
        <v>2.2308834E-2</v>
      </c>
      <c r="BJ802" s="329">
        <v>0</v>
      </c>
      <c r="BK802" s="329">
        <v>0</v>
      </c>
      <c r="BL802" s="329">
        <v>0</v>
      </c>
      <c r="BM802" s="41"/>
      <c r="BN802" s="122">
        <v>7.9399490000000007E-6</v>
      </c>
      <c r="BO802" s="122">
        <v>3.0950614999999998E-7</v>
      </c>
      <c r="BP802" s="122">
        <v>2.6700359000000001E-6</v>
      </c>
      <c r="BQ802" s="122">
        <v>1.9170486999999999E-14</v>
      </c>
      <c r="BR802" s="122">
        <v>1.8111291E-6</v>
      </c>
      <c r="BS802" s="122">
        <v>4.1152241000000003E-9</v>
      </c>
      <c r="BT802" s="111">
        <v>0</v>
      </c>
      <c r="BU802" s="122">
        <v>6.2460245999999997E-9</v>
      </c>
      <c r="BV802" s="111">
        <v>0</v>
      </c>
      <c r="BW802" s="122">
        <v>5.6113564E-12</v>
      </c>
      <c r="BX802" s="111">
        <v>0</v>
      </c>
      <c r="BY802" s="111">
        <v>0</v>
      </c>
      <c r="BZ802" s="111">
        <v>0</v>
      </c>
      <c r="CA802" s="122">
        <v>1.461182E-7</v>
      </c>
      <c r="CB802" s="122">
        <v>2.9884193000000002E-6</v>
      </c>
      <c r="CC802" s="122">
        <v>4.3734831999999999E-9</v>
      </c>
      <c r="CD802" s="111">
        <v>0</v>
      </c>
      <c r="CF802" s="173"/>
      <c r="CG802" s="42" t="s">
        <v>802</v>
      </c>
      <c r="CH802" s="42"/>
      <c r="CI802" s="42"/>
      <c r="CK802" s="333"/>
      <c r="CL802" s="41"/>
      <c r="CM802" s="41"/>
      <c r="CN802" s="41"/>
      <c r="CO802" s="41"/>
      <c r="CP802" s="41"/>
      <c r="CQ802" s="41"/>
      <c r="CR802" s="41"/>
      <c r="CS802" s="41"/>
      <c r="CT802" s="41"/>
      <c r="CU802" s="41"/>
      <c r="CV802" s="41"/>
      <c r="CW802" s="41"/>
    </row>
    <row r="803" spans="1:101" ht="14.5" customHeight="1">
      <c r="A803" s="41" t="s">
        <v>10759</v>
      </c>
      <c r="B803" s="119" t="s">
        <v>8343</v>
      </c>
      <c r="C803" s="120" t="str">
        <f t="shared" si="350"/>
        <v>A.120.10.103</v>
      </c>
      <c r="D803" s="135" t="s">
        <v>765</v>
      </c>
      <c r="E803" s="119" t="s">
        <v>7747</v>
      </c>
      <c r="F803" s="118" t="str">
        <f t="shared" si="351"/>
        <v>film PC 50 mu</v>
      </c>
      <c r="G803" s="118">
        <f t="shared" si="352"/>
        <v>7.6800169877075025E-2</v>
      </c>
      <c r="H803" s="118">
        <f t="shared" si="353"/>
        <v>2.661714812044E-4</v>
      </c>
      <c r="I803" s="118">
        <f t="shared" si="354"/>
        <v>3.6165189298706197E-3</v>
      </c>
      <c r="J803" s="326">
        <f t="shared" si="355"/>
        <v>4.4095844465999998E-2</v>
      </c>
      <c r="K803" s="118">
        <v>2.8821635000000002E-2</v>
      </c>
      <c r="L803" s="118">
        <v>3.3177305999999998E-3</v>
      </c>
      <c r="M803" s="118">
        <v>2.9878821E-4</v>
      </c>
      <c r="N803" s="118">
        <v>1.5306612E-4</v>
      </c>
      <c r="O803" s="118">
        <v>1.1309915000000001E-4</v>
      </c>
      <c r="P803" s="118">
        <v>0</v>
      </c>
      <c r="Q803" s="330">
        <v>6.2112044E-9</v>
      </c>
      <c r="R803" s="330">
        <v>1.1987061999999999E-10</v>
      </c>
      <c r="S803" s="330">
        <v>1.1827915999999999E-5</v>
      </c>
      <c r="T803" s="118">
        <v>4.3757999999999998E-2</v>
      </c>
      <c r="U803" s="118">
        <v>3.2601655000000002E-4</v>
      </c>
      <c r="V803" s="118">
        <v>0</v>
      </c>
      <c r="W803" s="118">
        <v>0</v>
      </c>
      <c r="X803" s="118">
        <v>0</v>
      </c>
      <c r="Y803" s="41"/>
      <c r="Z803" s="327">
        <f t="shared" si="356"/>
        <v>0.21670402255639098</v>
      </c>
      <c r="AA803" s="41"/>
      <c r="AB803" s="111">
        <v>6.7898360000000002</v>
      </c>
      <c r="AC803" s="111">
        <v>6.3996142999999996</v>
      </c>
      <c r="AD803" s="111">
        <v>4.4194007E-2</v>
      </c>
      <c r="AE803" s="111">
        <v>0</v>
      </c>
      <c r="AF803" s="111">
        <v>0.31939391</v>
      </c>
      <c r="AG803" s="111">
        <v>1.6623491000000001E-2</v>
      </c>
      <c r="AH803" s="111">
        <v>1.0010264E-2</v>
      </c>
      <c r="AI803" s="41"/>
      <c r="AJ803" s="114">
        <v>4.7016143000000003E-3</v>
      </c>
      <c r="AK803" s="114">
        <v>4.3726101000000003E-3</v>
      </c>
      <c r="AL803" s="114">
        <v>1.8445226000000001E-4</v>
      </c>
      <c r="AM803" s="114">
        <v>1.4455186000000001E-4</v>
      </c>
      <c r="AN803" s="113">
        <f t="shared" si="357"/>
        <v>2.6214688937799999E-7</v>
      </c>
      <c r="AO803" s="112">
        <f t="shared" si="358"/>
        <v>6.82145919958E-10</v>
      </c>
      <c r="AP803" s="112">
        <f t="shared" si="359"/>
        <v>2.0245357728569998E-2</v>
      </c>
      <c r="AQ803" s="328">
        <v>2.0110133E-7</v>
      </c>
      <c r="AR803" s="328">
        <v>6.0677125999999999E-10</v>
      </c>
      <c r="AS803" s="328">
        <v>1.6577858000000001E-14</v>
      </c>
      <c r="AT803" s="329">
        <v>0</v>
      </c>
      <c r="AU803" s="329">
        <v>0</v>
      </c>
      <c r="AV803" s="328">
        <v>2.2745378E-11</v>
      </c>
      <c r="AW803" s="328">
        <v>6.1022814000000003E-8</v>
      </c>
      <c r="AX803" s="328">
        <v>4.4778911000000002E-12</v>
      </c>
      <c r="AY803" s="328">
        <v>7.0880191000000005E-11</v>
      </c>
      <c r="AZ803" s="329">
        <v>0</v>
      </c>
      <c r="BA803" s="329">
        <v>0</v>
      </c>
      <c r="BB803" s="329">
        <v>0</v>
      </c>
      <c r="BC803" s="329">
        <v>0</v>
      </c>
      <c r="BD803" s="329">
        <v>0</v>
      </c>
      <c r="BE803" s="329">
        <v>0</v>
      </c>
      <c r="BF803" s="329">
        <v>0</v>
      </c>
      <c r="BG803" s="329">
        <v>0</v>
      </c>
      <c r="BH803" s="328">
        <v>2.3872857000000002E-7</v>
      </c>
      <c r="BI803" s="329">
        <v>2.0245118999999999E-2</v>
      </c>
      <c r="BJ803" s="329">
        <v>0</v>
      </c>
      <c r="BK803" s="329">
        <v>0</v>
      </c>
      <c r="BL803" s="329">
        <v>0</v>
      </c>
      <c r="BM803" s="41"/>
      <c r="BN803" s="122">
        <v>9.9457748000000006E-6</v>
      </c>
      <c r="BO803" s="122">
        <v>4.9139920000000003E-7</v>
      </c>
      <c r="BP803" s="122">
        <v>6.0422830999999998E-6</v>
      </c>
      <c r="BQ803" s="122">
        <v>1.4041259E-14</v>
      </c>
      <c r="BR803" s="122">
        <v>5.0283101000000002E-7</v>
      </c>
      <c r="BS803" s="122">
        <v>5.3676836999999997E-9</v>
      </c>
      <c r="BT803" s="111">
        <v>0</v>
      </c>
      <c r="BU803" s="122">
        <v>8.1469885999999998E-9</v>
      </c>
      <c r="BV803" s="111">
        <v>0</v>
      </c>
      <c r="BW803" s="122">
        <v>4.1099901E-12</v>
      </c>
      <c r="BX803" s="111">
        <v>0</v>
      </c>
      <c r="BY803" s="111">
        <v>0</v>
      </c>
      <c r="BZ803" s="111">
        <v>0</v>
      </c>
      <c r="CA803" s="122">
        <v>1.2866533E-7</v>
      </c>
      <c r="CB803" s="122">
        <v>2.7613727999999999E-6</v>
      </c>
      <c r="CC803" s="122">
        <v>5.7045432999999996E-9</v>
      </c>
      <c r="CD803" s="111">
        <v>0</v>
      </c>
      <c r="CE803" s="154"/>
      <c r="CF803" s="173"/>
      <c r="CG803" s="42" t="s">
        <v>802</v>
      </c>
      <c r="CH803" s="42"/>
      <c r="CI803" s="42"/>
      <c r="CK803" s="333"/>
      <c r="CL803" s="41"/>
      <c r="CM803" s="41"/>
      <c r="CN803" s="41"/>
      <c r="CO803" s="41"/>
      <c r="CP803" s="41"/>
      <c r="CQ803" s="41"/>
      <c r="CR803" s="41"/>
      <c r="CS803" s="41"/>
      <c r="CT803" s="41"/>
      <c r="CU803" s="41"/>
      <c r="CV803" s="41"/>
      <c r="CW803" s="41"/>
    </row>
    <row r="804" spans="1:101" ht="14.5" customHeight="1">
      <c r="A804" s="41" t="s">
        <v>10757</v>
      </c>
      <c r="B804" s="119" t="s">
        <v>8343</v>
      </c>
      <c r="C804" s="120" t="str">
        <f t="shared" si="350"/>
        <v>A.120.10.104</v>
      </c>
      <c r="D804" s="135" t="s">
        <v>765</v>
      </c>
      <c r="E804" s="119" t="s">
        <v>7747</v>
      </c>
      <c r="F804" s="118" t="str">
        <f t="shared" si="351"/>
        <v>film PET / PE+EVOH+PE 62 mu for MAP</v>
      </c>
      <c r="G804" s="118">
        <f t="shared" si="352"/>
        <v>7.1896856334283499E-2</v>
      </c>
      <c r="H804" s="118">
        <f t="shared" si="353"/>
        <v>2.9344600514999999E-3</v>
      </c>
      <c r="I804" s="118">
        <f t="shared" si="354"/>
        <v>4.0740945470000003E-3</v>
      </c>
      <c r="J804" s="326">
        <f t="shared" si="355"/>
        <v>4.5052878735783501E-2</v>
      </c>
      <c r="K804" s="118">
        <v>1.9835423000000001E-2</v>
      </c>
      <c r="L804" s="118">
        <v>3.2309675000000001E-3</v>
      </c>
      <c r="M804" s="118">
        <v>8.2961142000000001E-4</v>
      </c>
      <c r="N804" s="118">
        <v>5.5996075999999997E-4</v>
      </c>
      <c r="O804" s="118">
        <v>2.3699535999999999E-3</v>
      </c>
      <c r="P804" s="330">
        <v>2.1601434000000002E-6</v>
      </c>
      <c r="Q804" s="330">
        <v>2.3855480999999999E-6</v>
      </c>
      <c r="R804" s="330">
        <v>1.3515627E-5</v>
      </c>
      <c r="S804" s="330">
        <v>1.6543206000000001E-5</v>
      </c>
      <c r="T804" s="118">
        <v>4.4761629999999997E-2</v>
      </c>
      <c r="U804" s="118">
        <v>2.3075208000000001E-4</v>
      </c>
      <c r="V804" s="330">
        <v>1.3689929999999999E-7</v>
      </c>
      <c r="W804" s="330">
        <v>3.6204835000000002E-9</v>
      </c>
      <c r="X804" s="330">
        <v>4.3812929999999997E-5</v>
      </c>
      <c r="Y804" s="41"/>
      <c r="Z804" s="327">
        <f t="shared" si="356"/>
        <v>0.14913851879699247</v>
      </c>
      <c r="AA804" s="41"/>
      <c r="AB804" s="111">
        <v>5.6073339999999998</v>
      </c>
      <c r="AC804" s="111">
        <v>5.499625</v>
      </c>
      <c r="AD804" s="111">
        <v>3.1280456999999998E-2</v>
      </c>
      <c r="AE804" s="111">
        <v>0</v>
      </c>
      <c r="AF804" s="111">
        <v>5.9798417E-2</v>
      </c>
      <c r="AG804" s="111">
        <v>9.9300645999999999E-3</v>
      </c>
      <c r="AH804" s="111">
        <v>6.7000313999999997E-3</v>
      </c>
      <c r="AI804" s="41"/>
      <c r="AJ804" s="114">
        <v>3.7293029999999998E-3</v>
      </c>
      <c r="AK804" s="114">
        <v>3.3706074E-3</v>
      </c>
      <c r="AL804" s="114">
        <v>1.3692854000000001E-4</v>
      </c>
      <c r="AM804" s="114">
        <v>2.2176706E-4</v>
      </c>
      <c r="AN804" s="113">
        <f t="shared" si="357"/>
        <v>2.0207478178279401E-7</v>
      </c>
      <c r="AO804" s="112">
        <f t="shared" si="358"/>
        <v>5.0639253337041497E-10</v>
      </c>
      <c r="AP804" s="112">
        <f t="shared" si="359"/>
        <v>3.1059812176499998E-2</v>
      </c>
      <c r="AQ804" s="328">
        <v>1.3884177000000001E-7</v>
      </c>
      <c r="AR804" s="328">
        <v>4.1893568999999998E-10</v>
      </c>
      <c r="AS804" s="328">
        <v>1.1445206999999999E-14</v>
      </c>
      <c r="AT804" s="328">
        <v>1.5194584E-12</v>
      </c>
      <c r="AU804" s="328">
        <v>1.9627369000000001E-13</v>
      </c>
      <c r="AV804" s="328">
        <v>8.3232922999999994E-11</v>
      </c>
      <c r="AW804" s="328">
        <v>6.308021E-8</v>
      </c>
      <c r="AX804" s="328">
        <v>1.4419264E-11</v>
      </c>
      <c r="AY804" s="328">
        <v>7.2829863000000001E-11</v>
      </c>
      <c r="AZ804" s="328">
        <v>2.2713795999999999E-15</v>
      </c>
      <c r="BA804" s="328">
        <v>1.3579377000000001E-17</v>
      </c>
      <c r="BB804" s="328">
        <v>4.8549293000000003E-15</v>
      </c>
      <c r="BC804" s="328">
        <v>3.141305E-16</v>
      </c>
      <c r="BD804" s="328">
        <v>4.7117585999999995E-16</v>
      </c>
      <c r="BE804" s="328">
        <v>5.5890097999999999E-11</v>
      </c>
      <c r="BF804" s="328">
        <v>1.1892835E-11</v>
      </c>
      <c r="BG804" s="328">
        <v>1.8791909E-13</v>
      </c>
      <c r="BH804" s="328">
        <v>1.1661765E-6</v>
      </c>
      <c r="BI804" s="329">
        <v>3.1058645999999999E-2</v>
      </c>
      <c r="BJ804" s="328">
        <v>7.0194704000000001E-14</v>
      </c>
      <c r="BK804" s="328">
        <v>4.2685968000000001E-16</v>
      </c>
      <c r="BL804" s="328">
        <v>1.9098018E-20</v>
      </c>
      <c r="BM804" s="41"/>
      <c r="BN804" s="122">
        <v>1.1792014999999999E-5</v>
      </c>
      <c r="BO804" s="122">
        <v>5.1960866999999997E-7</v>
      </c>
      <c r="BP804" s="122">
        <v>4.1583775999999999E-6</v>
      </c>
      <c r="BQ804" s="122">
        <v>1.5906175000000001E-9</v>
      </c>
      <c r="BR804" s="122">
        <v>2.5420775999999998E-6</v>
      </c>
      <c r="BS804" s="122">
        <v>3.4374728000000001E-8</v>
      </c>
      <c r="BT804" s="122">
        <v>4.2078034000000002E-12</v>
      </c>
      <c r="BU804" s="122">
        <v>5.2333142000000002E-8</v>
      </c>
      <c r="BV804" s="122">
        <v>2.8987603000000001E-9</v>
      </c>
      <c r="BW804" s="122">
        <v>1.578531E-9</v>
      </c>
      <c r="BX804" s="122">
        <v>1.4751939E-9</v>
      </c>
      <c r="BY804" s="122">
        <v>1.3123151E-10</v>
      </c>
      <c r="BZ804" s="122">
        <v>2.6042094999999999E-11</v>
      </c>
      <c r="CA804" s="122">
        <v>2.8145227999999998E-7</v>
      </c>
      <c r="CB804" s="122">
        <v>4.1916329000000002E-6</v>
      </c>
      <c r="CC804" s="122">
        <v>4.4436079999999999E-9</v>
      </c>
      <c r="CD804" s="122">
        <v>1.0076960999999999E-11</v>
      </c>
      <c r="CE804" s="154"/>
      <c r="CF804" s="173"/>
      <c r="CG804" s="42" t="s">
        <v>803</v>
      </c>
      <c r="CH804" s="42"/>
      <c r="CI804" s="42"/>
      <c r="CK804" s="333"/>
      <c r="CL804" s="41"/>
      <c r="CM804" s="41"/>
      <c r="CN804" s="41"/>
      <c r="CO804" s="41"/>
      <c r="CP804" s="41"/>
      <c r="CQ804" s="41"/>
      <c r="CR804" s="41"/>
      <c r="CS804" s="41"/>
      <c r="CT804" s="41"/>
      <c r="CU804" s="41"/>
      <c r="CV804" s="41"/>
      <c r="CW804" s="41"/>
    </row>
    <row r="805" spans="1:101" ht="14.5" customHeight="1">
      <c r="A805" s="41" t="s">
        <v>10755</v>
      </c>
      <c r="B805" s="119" t="s">
        <v>8343</v>
      </c>
      <c r="C805" s="120" t="str">
        <f t="shared" si="350"/>
        <v>A.120.10.105</v>
      </c>
      <c r="D805" s="135" t="s">
        <v>765</v>
      </c>
      <c r="E805" s="119" t="s">
        <v>7747</v>
      </c>
      <c r="F805" s="118" t="str">
        <f t="shared" si="351"/>
        <v>film PET 50 mu</v>
      </c>
      <c r="G805" s="118">
        <f t="shared" si="352"/>
        <v>7.0862851422042114E-2</v>
      </c>
      <c r="H805" s="118">
        <f t="shared" si="353"/>
        <v>3.9864571128280001E-3</v>
      </c>
      <c r="I805" s="118">
        <f t="shared" si="354"/>
        <v>5.2123831762141207E-3</v>
      </c>
      <c r="J805" s="326">
        <f t="shared" si="355"/>
        <v>3.9623301132999993E-2</v>
      </c>
      <c r="K805" s="118">
        <v>2.2040710000000002E-2</v>
      </c>
      <c r="L805" s="118">
        <v>4.5829369E-3</v>
      </c>
      <c r="M805" s="118">
        <v>6.2944583999999997E-4</v>
      </c>
      <c r="N805" s="118">
        <v>4.1822050999999999E-4</v>
      </c>
      <c r="O805" s="118">
        <v>3.5682140000000001E-3</v>
      </c>
      <c r="P805" s="118">
        <v>0</v>
      </c>
      <c r="Q805" s="330">
        <v>2.2602827999999999E-8</v>
      </c>
      <c r="R805" s="330">
        <v>4.3621411999999999E-10</v>
      </c>
      <c r="S805" s="330">
        <v>1.3602103E-5</v>
      </c>
      <c r="T805" s="118">
        <v>3.9234779999999997E-2</v>
      </c>
      <c r="U805" s="118">
        <v>3.7491903000000002E-4</v>
      </c>
      <c r="V805" s="118">
        <v>0</v>
      </c>
      <c r="W805" s="118">
        <v>0</v>
      </c>
      <c r="X805" s="118">
        <v>0</v>
      </c>
      <c r="Y805" s="41"/>
      <c r="Z805" s="327">
        <f t="shared" si="356"/>
        <v>0.16571962406015037</v>
      </c>
      <c r="AA805" s="41"/>
      <c r="AB805" s="111">
        <v>5.3161003999999998</v>
      </c>
      <c r="AC805" s="111">
        <v>5.2302854999999999</v>
      </c>
      <c r="AD805" s="111">
        <v>5.0823107999999999E-2</v>
      </c>
      <c r="AE805" s="111">
        <v>0</v>
      </c>
      <c r="AF805" s="111">
        <v>4.3629973999999997E-3</v>
      </c>
      <c r="AG805" s="111">
        <v>1.9117015000000001E-2</v>
      </c>
      <c r="AH805" s="111">
        <v>1.1511804E-2</v>
      </c>
      <c r="AI805" s="41"/>
      <c r="AJ805" s="114">
        <v>4.2964227999999997E-3</v>
      </c>
      <c r="AK805" s="114">
        <v>3.9692655999999998E-3</v>
      </c>
      <c r="AL805" s="114">
        <v>1.5551964E-4</v>
      </c>
      <c r="AM805" s="114">
        <v>1.7163764E-4</v>
      </c>
      <c r="AN805" s="113">
        <f t="shared" si="357"/>
        <v>2.37965559784E-7</v>
      </c>
      <c r="AO805" s="112">
        <f t="shared" si="358"/>
        <v>5.7514661055100002E-10</v>
      </c>
      <c r="AP805" s="112">
        <f t="shared" si="359"/>
        <v>2.403888453786E-2</v>
      </c>
      <c r="AQ805" s="328">
        <v>1.5378781E-7</v>
      </c>
      <c r="AR805" s="328">
        <v>4.6401495000000001E-10</v>
      </c>
      <c r="AS805" s="328">
        <v>1.2677551E-14</v>
      </c>
      <c r="AT805" s="329">
        <v>0</v>
      </c>
      <c r="AU805" s="329">
        <v>0</v>
      </c>
      <c r="AV805" s="328">
        <v>6.2133783999999996E-11</v>
      </c>
      <c r="AW805" s="328">
        <v>8.4115615999999994E-8</v>
      </c>
      <c r="AX805" s="328">
        <v>1.3369682999999999E-11</v>
      </c>
      <c r="AY805" s="328">
        <v>9.7749299999999995E-11</v>
      </c>
      <c r="AZ805" s="329">
        <v>0</v>
      </c>
      <c r="BA805" s="329">
        <v>0</v>
      </c>
      <c r="BB805" s="329">
        <v>0</v>
      </c>
      <c r="BC805" s="329">
        <v>0</v>
      </c>
      <c r="BD805" s="329">
        <v>0</v>
      </c>
      <c r="BE805" s="329">
        <v>0</v>
      </c>
      <c r="BF805" s="329">
        <v>0</v>
      </c>
      <c r="BG805" s="329">
        <v>0</v>
      </c>
      <c r="BH805" s="328">
        <v>2.7453785999999999E-7</v>
      </c>
      <c r="BI805" s="329">
        <v>2.4038609999999998E-2</v>
      </c>
      <c r="BJ805" s="329">
        <v>0</v>
      </c>
      <c r="BK805" s="329">
        <v>0</v>
      </c>
      <c r="BL805" s="329">
        <v>0</v>
      </c>
      <c r="BM805" s="41"/>
      <c r="BN805" s="122">
        <v>1.2738257E-5</v>
      </c>
      <c r="BO805" s="122">
        <v>6.7705242000000003E-7</v>
      </c>
      <c r="BP805" s="122">
        <v>4.6207028999999996E-6</v>
      </c>
      <c r="BQ805" s="122">
        <v>5.1096720000000002E-14</v>
      </c>
      <c r="BR805" s="122">
        <v>3.7748869999999999E-6</v>
      </c>
      <c r="BS805" s="122">
        <v>6.1728362E-9</v>
      </c>
      <c r="BT805" s="111">
        <v>0</v>
      </c>
      <c r="BU805" s="122">
        <v>9.3690368999999996E-9</v>
      </c>
      <c r="BV805" s="111">
        <v>0</v>
      </c>
      <c r="BW805" s="122">
        <v>1.4956422999999999E-11</v>
      </c>
      <c r="BX805" s="111">
        <v>0</v>
      </c>
      <c r="BY805" s="111">
        <v>0</v>
      </c>
      <c r="BZ805" s="111">
        <v>0</v>
      </c>
      <c r="CA805" s="122">
        <v>3.7077325000000001E-7</v>
      </c>
      <c r="CB805" s="122">
        <v>3.2727243000000001E-6</v>
      </c>
      <c r="CC805" s="122">
        <v>6.5602248000000002E-9</v>
      </c>
      <c r="CD805" s="111">
        <v>0</v>
      </c>
      <c r="CE805" s="154"/>
      <c r="CF805" s="173"/>
      <c r="CG805" s="42" t="s">
        <v>802</v>
      </c>
      <c r="CH805" s="42"/>
      <c r="CI805" s="42"/>
      <c r="CK805" s="333"/>
      <c r="CL805" s="41"/>
      <c r="CM805" s="41"/>
      <c r="CN805" s="41"/>
      <c r="CO805" s="41"/>
      <c r="CP805" s="41"/>
      <c r="CQ805" s="41"/>
      <c r="CR805" s="41"/>
      <c r="CS805" s="41"/>
      <c r="CT805" s="41"/>
      <c r="CU805" s="41"/>
      <c r="CV805" s="41"/>
      <c r="CW805" s="41"/>
    </row>
    <row r="806" spans="1:101" ht="14.5" customHeight="1">
      <c r="A806" s="41" t="s">
        <v>10753</v>
      </c>
      <c r="B806" s="119" t="s">
        <v>8343</v>
      </c>
      <c r="C806" s="120" t="str">
        <f t="shared" si="350"/>
        <v>A.120.10.106</v>
      </c>
      <c r="D806" s="135" t="s">
        <v>765</v>
      </c>
      <c r="E806" s="119" t="s">
        <v>7747</v>
      </c>
      <c r="F806" s="118" t="str">
        <f t="shared" si="351"/>
        <v>film PET+ALOx / LDPE 62 mu for MAP</v>
      </c>
      <c r="G806" s="118">
        <f t="shared" si="352"/>
        <v>7.057148269541591E-2</v>
      </c>
      <c r="H806" s="118">
        <f t="shared" si="353"/>
        <v>2.9791302549E-3</v>
      </c>
      <c r="I806" s="118">
        <f t="shared" si="354"/>
        <v>4.1404227669000005E-3</v>
      </c>
      <c r="J806" s="326">
        <f t="shared" si="355"/>
        <v>4.551604767361591E-2</v>
      </c>
      <c r="K806" s="118">
        <v>1.7935882E-2</v>
      </c>
      <c r="L806" s="118">
        <v>3.4033878000000002E-3</v>
      </c>
      <c r="M806" s="118">
        <v>7.3523234999999995E-4</v>
      </c>
      <c r="N806" s="118">
        <v>4.6792644E-4</v>
      </c>
      <c r="O806" s="118">
        <v>2.5049427999999999E-3</v>
      </c>
      <c r="P806" s="330">
        <v>2.8065171999999999E-6</v>
      </c>
      <c r="Q806" s="330">
        <v>3.4544976999999998E-6</v>
      </c>
      <c r="R806" s="330">
        <v>1.8026169E-6</v>
      </c>
      <c r="S806" s="118">
        <v>2.9299129999999998E-4</v>
      </c>
      <c r="T806" s="118">
        <v>4.4924486E-2</v>
      </c>
      <c r="U806" s="118">
        <v>2.5474926999999997E-4</v>
      </c>
      <c r="V806" s="330">
        <v>8.0593744999999998E-9</v>
      </c>
      <c r="W806" s="330">
        <v>1.1424141E-10</v>
      </c>
      <c r="X806" s="330">
        <v>4.3812929999999997E-5</v>
      </c>
      <c r="Y806" s="41"/>
      <c r="Z806" s="327">
        <f t="shared" si="356"/>
        <v>0.13485625563909773</v>
      </c>
      <c r="AA806" s="41"/>
      <c r="AB806" s="111">
        <v>5.4811207</v>
      </c>
      <c r="AC806" s="111">
        <v>5.3611785000000003</v>
      </c>
      <c r="AD806" s="111">
        <v>3.4532974000000001E-2</v>
      </c>
      <c r="AE806" s="111">
        <v>0</v>
      </c>
      <c r="AF806" s="111">
        <v>6.5302658E-2</v>
      </c>
      <c r="AG806" s="111">
        <v>1.2543485E-2</v>
      </c>
      <c r="AH806" s="111">
        <v>7.5631214E-3</v>
      </c>
      <c r="AI806" s="41"/>
      <c r="AJ806" s="114">
        <v>3.5052732999999998E-3</v>
      </c>
      <c r="AK806" s="114">
        <v>3.1722327999999999E-3</v>
      </c>
      <c r="AL806" s="114">
        <v>1.2592994E-4</v>
      </c>
      <c r="AM806" s="114">
        <v>2.071106E-4</v>
      </c>
      <c r="AN806" s="113">
        <f t="shared" si="357"/>
        <v>1.901818197488905E-7</v>
      </c>
      <c r="AO806" s="112">
        <f t="shared" si="358"/>
        <v>4.657172350391393E-10</v>
      </c>
      <c r="AP806" s="112">
        <f t="shared" si="359"/>
        <v>2.9007086419999998E-2</v>
      </c>
      <c r="AQ806" s="328">
        <v>1.2524993E-7</v>
      </c>
      <c r="AR806" s="328">
        <v>3.7791330000000001E-10</v>
      </c>
      <c r="AS806" s="328">
        <v>1.0324961E-14</v>
      </c>
      <c r="AT806" s="328">
        <v>2.2032955E-14</v>
      </c>
      <c r="AU806" s="328">
        <v>2.6360985999999998E-15</v>
      </c>
      <c r="AV806" s="328">
        <v>6.9545896000000004E-11</v>
      </c>
      <c r="AW806" s="328">
        <v>6.4817742999999999E-8</v>
      </c>
      <c r="AX806" s="328">
        <v>1.2583229E-11</v>
      </c>
      <c r="AY806" s="328">
        <v>7.5195108000000003E-11</v>
      </c>
      <c r="AZ806" s="328">
        <v>3.9932910000000002E-17</v>
      </c>
      <c r="BA806" s="328">
        <v>5.2346967000000002E-19</v>
      </c>
      <c r="BB806" s="328">
        <v>1.9736230000000002E-15</v>
      </c>
      <c r="BC806" s="328">
        <v>6.2022295999999996E-17</v>
      </c>
      <c r="BD806" s="328">
        <v>3.4831164999999998E-16</v>
      </c>
      <c r="BE806" s="328">
        <v>4.2892908999999999E-11</v>
      </c>
      <c r="BF806" s="328">
        <v>1.6810599000000001E-12</v>
      </c>
      <c r="BG806" s="328">
        <v>1.2835194999999999E-14</v>
      </c>
      <c r="BH806" s="328">
        <v>1.167642E-5</v>
      </c>
      <c r="BI806" s="329">
        <v>2.8995409999999999E-2</v>
      </c>
      <c r="BJ806" s="328">
        <v>2.2149368999999998E-15</v>
      </c>
      <c r="BK806" s="328">
        <v>1.3469211E-17</v>
      </c>
      <c r="BL806" s="328">
        <v>6.0262245999999999E-22</v>
      </c>
      <c r="BM806" s="41"/>
      <c r="BN806" s="122">
        <v>1.1192751999999999E-5</v>
      </c>
      <c r="BO806" s="122">
        <v>5.3097266000000001E-7</v>
      </c>
      <c r="BP806" s="122">
        <v>3.7601503000000001E-6</v>
      </c>
      <c r="BQ806" s="122">
        <v>2.1125332999999999E-10</v>
      </c>
      <c r="BR806" s="122">
        <v>2.6807119999999999E-6</v>
      </c>
      <c r="BS806" s="122">
        <v>2.4687037E-8</v>
      </c>
      <c r="BT806" s="122">
        <v>2.6398056999999999E-13</v>
      </c>
      <c r="BU806" s="122">
        <v>3.7473299999999997E-8</v>
      </c>
      <c r="BV806" s="122">
        <v>3.7661484999999998E-9</v>
      </c>
      <c r="BW806" s="122">
        <v>2.2858612000000002E-9</v>
      </c>
      <c r="BX806" s="122">
        <v>1.980308E-11</v>
      </c>
      <c r="BY806" s="122">
        <v>8.4840251999999998E-12</v>
      </c>
      <c r="BZ806" s="122">
        <v>3.4987626000000001E-13</v>
      </c>
      <c r="CA806" s="122">
        <v>2.696775E-7</v>
      </c>
      <c r="CB806" s="122">
        <v>3.8784674999999996E-6</v>
      </c>
      <c r="CC806" s="122">
        <v>4.3194208999999998E-9</v>
      </c>
      <c r="CD806" s="122">
        <v>3.1797032E-13</v>
      </c>
      <c r="CE806" s="154"/>
      <c r="CF806" s="173"/>
      <c r="CG806" s="42" t="s">
        <v>803</v>
      </c>
      <c r="CH806" s="42"/>
      <c r="CI806" s="42"/>
      <c r="CK806" s="333"/>
      <c r="CL806" s="41"/>
      <c r="CM806" s="41"/>
      <c r="CN806" s="41"/>
      <c r="CO806" s="41"/>
      <c r="CP806" s="41"/>
      <c r="CQ806" s="41"/>
      <c r="CR806" s="41"/>
      <c r="CS806" s="41"/>
      <c r="CT806" s="41"/>
      <c r="CU806" s="41"/>
      <c r="CV806" s="41"/>
      <c r="CW806" s="41"/>
    </row>
    <row r="807" spans="1:101" ht="14.5" customHeight="1">
      <c r="A807" s="41" t="s">
        <v>10751</v>
      </c>
      <c r="B807" s="119" t="s">
        <v>8343</v>
      </c>
      <c r="C807" s="120" t="str">
        <f t="shared" si="350"/>
        <v>A.120.10.107</v>
      </c>
      <c r="D807" s="135" t="s">
        <v>765</v>
      </c>
      <c r="E807" s="119" t="s">
        <v>7747</v>
      </c>
      <c r="F807" s="118" t="str">
        <f t="shared" si="351"/>
        <v>film PET+PVOH / LDPE 62 mu for MAP</v>
      </c>
      <c r="G807" s="118">
        <f t="shared" si="352"/>
        <v>7.0811354255659986E-2</v>
      </c>
      <c r="H807" s="118">
        <f t="shared" si="353"/>
        <v>3.0355869826600001E-3</v>
      </c>
      <c r="I807" s="118">
        <f t="shared" si="354"/>
        <v>4.2353901600000006E-3</v>
      </c>
      <c r="J807" s="326">
        <f t="shared" si="355"/>
        <v>4.5598154112999993E-2</v>
      </c>
      <c r="K807" s="118">
        <v>1.7942223E-2</v>
      </c>
      <c r="L807" s="118">
        <v>3.4282374999999999E-3</v>
      </c>
      <c r="M807" s="118">
        <v>8.0584316999999996E-4</v>
      </c>
      <c r="N807" s="118">
        <v>5.2681381000000002E-4</v>
      </c>
      <c r="O807" s="118">
        <v>2.5084207000000002E-3</v>
      </c>
      <c r="P807" s="118">
        <v>0</v>
      </c>
      <c r="Q807" s="330">
        <v>3.5247265999999999E-7</v>
      </c>
      <c r="R807" s="330">
        <v>1.3094900000000001E-6</v>
      </c>
      <c r="S807" s="330">
        <v>1.3690573E-5</v>
      </c>
      <c r="T807" s="118">
        <v>4.5319871999999997E-2</v>
      </c>
      <c r="U807" s="118">
        <v>2.0556894000000001E-4</v>
      </c>
      <c r="V807" s="118">
        <v>0</v>
      </c>
      <c r="W807" s="118">
        <v>0</v>
      </c>
      <c r="X807" s="330">
        <v>5.90226E-5</v>
      </c>
      <c r="Y807" s="41"/>
      <c r="Z807" s="327">
        <f t="shared" si="356"/>
        <v>0.13490393233082706</v>
      </c>
      <c r="AA807" s="41"/>
      <c r="AB807" s="111">
        <v>5.5269754999999998</v>
      </c>
      <c r="AC807" s="111">
        <v>5.4185366000000004</v>
      </c>
      <c r="AD807" s="111">
        <v>2.7866124999999999E-2</v>
      </c>
      <c r="AE807" s="111">
        <v>0</v>
      </c>
      <c r="AF807" s="111">
        <v>6.4700906000000002E-2</v>
      </c>
      <c r="AG807" s="111">
        <v>9.9064410000000002E-3</v>
      </c>
      <c r="AH807" s="111">
        <v>5.9654191000000001E-3</v>
      </c>
      <c r="AI807" s="41"/>
      <c r="AJ807" s="114">
        <v>3.5293835999999999E-3</v>
      </c>
      <c r="AK807" s="114">
        <v>3.1916869999999999E-3</v>
      </c>
      <c r="AL807" s="114">
        <v>1.266614E-4</v>
      </c>
      <c r="AM807" s="114">
        <v>2.1103522E-4</v>
      </c>
      <c r="AN807" s="113">
        <f t="shared" si="357"/>
        <v>1.9134813824299999E-7</v>
      </c>
      <c r="AO807" s="112">
        <f t="shared" si="358"/>
        <v>4.6842232842100006E-10</v>
      </c>
      <c r="AP807" s="112">
        <f t="shared" si="359"/>
        <v>2.9556754164000002E-2</v>
      </c>
      <c r="AQ807" s="328">
        <v>1.2532231E-7</v>
      </c>
      <c r="AR807" s="328">
        <v>3.7813278999999999E-10</v>
      </c>
      <c r="AS807" s="328">
        <v>1.0330911E-14</v>
      </c>
      <c r="AT807" s="329">
        <v>0</v>
      </c>
      <c r="AU807" s="329">
        <v>0</v>
      </c>
      <c r="AV807" s="328">
        <v>7.8301942999999994E-11</v>
      </c>
      <c r="AW807" s="328">
        <v>6.5903311999999998E-8</v>
      </c>
      <c r="AX807" s="328">
        <v>1.3830330000000001E-11</v>
      </c>
      <c r="AY807" s="328">
        <v>7.6448327999999996E-11</v>
      </c>
      <c r="AZ807" s="329">
        <v>0</v>
      </c>
      <c r="BA807" s="329">
        <v>0</v>
      </c>
      <c r="BB807" s="328">
        <v>1.4391000000000001E-16</v>
      </c>
      <c r="BC807" s="328">
        <v>5.4990000000000001E-17</v>
      </c>
      <c r="BD807" s="328">
        <v>3.5060999999999999E-16</v>
      </c>
      <c r="BE807" s="328">
        <v>4.3679999999999998E-11</v>
      </c>
      <c r="BF807" s="328">
        <v>5.3429999999999995E-13</v>
      </c>
      <c r="BG807" s="329">
        <v>0</v>
      </c>
      <c r="BH807" s="328">
        <v>1.2131639999999999E-6</v>
      </c>
      <c r="BI807" s="329">
        <v>2.9555541000000001E-2</v>
      </c>
      <c r="BJ807" s="329">
        <v>0</v>
      </c>
      <c r="BK807" s="329">
        <v>0</v>
      </c>
      <c r="BL807" s="329">
        <v>0</v>
      </c>
      <c r="BM807" s="41"/>
      <c r="BN807" s="122">
        <v>1.12874E-5</v>
      </c>
      <c r="BO807" s="122">
        <v>5.4247205999999997E-7</v>
      </c>
      <c r="BP807" s="122">
        <v>3.7614796E-6</v>
      </c>
      <c r="BQ807" s="122">
        <v>1.5338945000000001E-10</v>
      </c>
      <c r="BR807" s="122">
        <v>2.6891454000000002E-6</v>
      </c>
      <c r="BS807" s="122">
        <v>3.0309932000000003E-8</v>
      </c>
      <c r="BT807" s="111">
        <v>0</v>
      </c>
      <c r="BU807" s="122">
        <v>4.6003953999999998E-8</v>
      </c>
      <c r="BV807" s="111">
        <v>0</v>
      </c>
      <c r="BW807" s="122">
        <v>2.3323321000000001E-10</v>
      </c>
      <c r="BX807" s="111">
        <v>0</v>
      </c>
      <c r="BY807" s="111">
        <v>0</v>
      </c>
      <c r="BZ807" s="111">
        <v>0</v>
      </c>
      <c r="CA807" s="122">
        <v>2.8153371000000002E-7</v>
      </c>
      <c r="CB807" s="122">
        <v>3.9326690999999998E-6</v>
      </c>
      <c r="CC807" s="122">
        <v>3.3995097999999999E-9</v>
      </c>
      <c r="CD807" s="111">
        <v>0</v>
      </c>
      <c r="CE807" s="154"/>
      <c r="CF807" s="173"/>
      <c r="CG807" s="42" t="s">
        <v>803</v>
      </c>
      <c r="CH807" s="42"/>
      <c r="CI807" s="42"/>
      <c r="CK807" s="333"/>
      <c r="CL807" s="41"/>
      <c r="CM807" s="41"/>
      <c r="CN807" s="41"/>
      <c r="CO807" s="41"/>
      <c r="CP807" s="41"/>
      <c r="CQ807" s="41"/>
      <c r="CR807" s="41"/>
      <c r="CS807" s="41"/>
      <c r="CT807" s="41"/>
      <c r="CU807" s="41"/>
      <c r="CV807" s="41"/>
      <c r="CW807" s="41"/>
    </row>
    <row r="808" spans="1:101" ht="14.5" customHeight="1">
      <c r="A808" s="41" t="s">
        <v>10749</v>
      </c>
      <c r="B808" s="119" t="s">
        <v>8343</v>
      </c>
      <c r="C808" s="120" t="str">
        <f t="shared" si="350"/>
        <v>A.120.10.108</v>
      </c>
      <c r="D808" s="135" t="s">
        <v>765</v>
      </c>
      <c r="E808" s="119" t="s">
        <v>7747</v>
      </c>
      <c r="F808" s="118" t="str">
        <f t="shared" si="351"/>
        <v>film PLA (biobased) 50 mu</v>
      </c>
      <c r="G808" s="118">
        <f t="shared" si="352"/>
        <v>3.6571179059720002E-2</v>
      </c>
      <c r="H808" s="118">
        <f t="shared" si="353"/>
        <v>1.394955825E-3</v>
      </c>
      <c r="I808" s="118">
        <f t="shared" si="354"/>
        <v>2.3812801700000001E-3</v>
      </c>
      <c r="J808" s="326">
        <f t="shared" si="355"/>
        <v>6.7806806471999996E-4</v>
      </c>
      <c r="K808" s="118">
        <v>3.2116875000000003E-2</v>
      </c>
      <c r="L808" s="118">
        <v>8.9464426000000004E-4</v>
      </c>
      <c r="M808" s="118">
        <v>1.3694337E-3</v>
      </c>
      <c r="N808" s="118">
        <v>1.1755019999999999E-3</v>
      </c>
      <c r="O808" s="118">
        <v>1.8118769999999999E-4</v>
      </c>
      <c r="P808" s="330">
        <v>2.0438267E-5</v>
      </c>
      <c r="Q808" s="330">
        <v>1.7827858000000001E-5</v>
      </c>
      <c r="R808" s="118">
        <v>1.1720220999999999E-4</v>
      </c>
      <c r="S808" s="330">
        <v>5.4863825000000003E-5</v>
      </c>
      <c r="T808" s="118">
        <v>0</v>
      </c>
      <c r="U808" s="118">
        <v>6.2231484999999997E-4</v>
      </c>
      <c r="V808" s="330">
        <v>8.8938971999999999E-7</v>
      </c>
      <c r="W808" s="118">
        <v>0</v>
      </c>
      <c r="X808" s="118">
        <v>0</v>
      </c>
      <c r="Y808" s="41"/>
      <c r="Z808" s="327">
        <f t="shared" si="356"/>
        <v>0.24148026315789475</v>
      </c>
      <c r="AA808" s="41"/>
      <c r="AB808" s="111">
        <v>3.4433072999999998</v>
      </c>
      <c r="AC808" s="111">
        <v>3.3185622000000001</v>
      </c>
      <c r="AD808" s="111">
        <v>8.4364132999999994E-2</v>
      </c>
      <c r="AE808" s="111">
        <v>0</v>
      </c>
      <c r="AF808" s="111">
        <v>4.1100700000000004E-3</v>
      </c>
      <c r="AG808" s="111">
        <v>1.8374089E-2</v>
      </c>
      <c r="AH808" s="111">
        <v>1.7896793000000001E-2</v>
      </c>
      <c r="AI808" s="41"/>
      <c r="AJ808" s="114">
        <v>4.6981664000000003E-3</v>
      </c>
      <c r="AK808" s="114">
        <v>4.3338561999999997E-3</v>
      </c>
      <c r="AL808" s="114">
        <v>2.0170864999999999E-4</v>
      </c>
      <c r="AM808" s="114">
        <v>1.6260164E-4</v>
      </c>
      <c r="AN808" s="113">
        <f t="shared" si="357"/>
        <v>2.5982350724239994E-7</v>
      </c>
      <c r="AO808" s="112">
        <f t="shared" si="358"/>
        <v>7.459639512335702E-10</v>
      </c>
      <c r="AP808" s="112">
        <f t="shared" si="359"/>
        <v>2.2773338413799998E-2</v>
      </c>
      <c r="AQ808" s="328">
        <v>2.2735178999999999E-7</v>
      </c>
      <c r="AR808" s="328">
        <v>6.8609619000000002E-10</v>
      </c>
      <c r="AS808" s="328">
        <v>1.8739871999999999E-14</v>
      </c>
      <c r="AT808" s="328">
        <v>1.4338552E-11</v>
      </c>
      <c r="AU808" s="328">
        <v>1.8626474000000001E-12</v>
      </c>
      <c r="AV808" s="328">
        <v>1.7479231E-10</v>
      </c>
      <c r="AW808" s="328">
        <v>3.1972757000000003E-8</v>
      </c>
      <c r="AX808" s="328">
        <v>2.5279692999999999E-11</v>
      </c>
      <c r="AY808" s="328">
        <v>3.3395269999999999E-11</v>
      </c>
      <c r="AZ808" s="328">
        <v>2.0909593E-14</v>
      </c>
      <c r="BA808" s="328">
        <v>1.0725607E-16</v>
      </c>
      <c r="BB808" s="328">
        <v>4.4309596999999999E-14</v>
      </c>
      <c r="BC808" s="328">
        <v>2.5599804000000002E-15</v>
      </c>
      <c r="BD808" s="328">
        <v>1.9348351000000002E-15</v>
      </c>
      <c r="BE808" s="328">
        <v>2.2261563999999999E-10</v>
      </c>
      <c r="BF808" s="328">
        <v>8.5351092999999999E-11</v>
      </c>
      <c r="BG808" s="328">
        <v>1.1042371000000001E-12</v>
      </c>
      <c r="BH808" s="328">
        <v>2.2374138E-6</v>
      </c>
      <c r="BI808" s="329">
        <v>2.2771100999999998E-2</v>
      </c>
      <c r="BJ808" s="329">
        <v>0</v>
      </c>
      <c r="BK808" s="329">
        <v>0</v>
      </c>
      <c r="BL808" s="329">
        <v>0</v>
      </c>
      <c r="BM808" s="41"/>
      <c r="BN808" s="122">
        <v>1.1915494E-5</v>
      </c>
      <c r="BO808" s="122">
        <v>2.8624159999999998E-7</v>
      </c>
      <c r="BP808" s="122">
        <v>6.7331104000000004E-6</v>
      </c>
      <c r="BQ808" s="122">
        <v>1.3799254E-8</v>
      </c>
      <c r="BR808" s="122">
        <v>3.1634164000000001E-7</v>
      </c>
      <c r="BS808" s="122">
        <v>1.0982212E-7</v>
      </c>
      <c r="BT808" s="122">
        <v>2.6823805E-11</v>
      </c>
      <c r="BU808" s="122">
        <v>1.6809989E-7</v>
      </c>
      <c r="BV808" s="122">
        <v>2.7426715E-8</v>
      </c>
      <c r="BW808" s="122">
        <v>1.1796797E-8</v>
      </c>
      <c r="BX808" s="122">
        <v>1.4000135E-8</v>
      </c>
      <c r="BY808" s="122">
        <v>8.0275383999999999E-10</v>
      </c>
      <c r="BZ808" s="122">
        <v>2.4712889000000002E-10</v>
      </c>
      <c r="CA808" s="122">
        <v>2.7446396999999999E-7</v>
      </c>
      <c r="CB808" s="122">
        <v>3.9433392999999998E-6</v>
      </c>
      <c r="CC808" s="122">
        <v>1.5975295000000001E-8</v>
      </c>
      <c r="CD808" s="111">
        <v>0</v>
      </c>
      <c r="CE808" s="154"/>
      <c r="CF808" s="173"/>
      <c r="CG808" s="42" t="s">
        <v>802</v>
      </c>
      <c r="CH808" s="42"/>
      <c r="CI808" s="42"/>
      <c r="CK808" s="333"/>
      <c r="CL808" s="41"/>
      <c r="CM808" s="41"/>
      <c r="CN808" s="41"/>
      <c r="CO808" s="41"/>
      <c r="CP808" s="41"/>
      <c r="CQ808" s="41"/>
      <c r="CR808" s="41"/>
      <c r="CS808" s="41"/>
      <c r="CT808" s="41"/>
      <c r="CU808" s="41"/>
      <c r="CV808" s="41"/>
      <c r="CW808" s="41"/>
    </row>
    <row r="809" spans="1:101" ht="14.5" customHeight="1">
      <c r="A809" s="41" t="s">
        <v>10747</v>
      </c>
      <c r="B809" s="119" t="s">
        <v>8343</v>
      </c>
      <c r="C809" s="120" t="str">
        <f t="shared" si="350"/>
        <v>A.120.10.109</v>
      </c>
      <c r="D809" s="135" t="s">
        <v>765</v>
      </c>
      <c r="E809" s="119" t="s">
        <v>7747</v>
      </c>
      <c r="F809" s="118" t="str">
        <f t="shared" si="351"/>
        <v>film PP 50 mu</v>
      </c>
      <c r="G809" s="118">
        <f t="shared" si="352"/>
        <v>5.1010287895116656E-2</v>
      </c>
      <c r="H809" s="118">
        <f t="shared" si="353"/>
        <v>1.7379253763430999E-3</v>
      </c>
      <c r="I809" s="118">
        <f t="shared" si="354"/>
        <v>2.3809128060735601E-3</v>
      </c>
      <c r="J809" s="326">
        <f t="shared" si="355"/>
        <v>3.5746198712699996E-2</v>
      </c>
      <c r="K809" s="118">
        <v>1.1145251E-2</v>
      </c>
      <c r="L809" s="118">
        <v>2.0417283000000001E-3</v>
      </c>
      <c r="M809" s="118">
        <v>3.3918445999999997E-4</v>
      </c>
      <c r="N809" s="330">
        <v>7.9685988999999999E-5</v>
      </c>
      <c r="O809" s="118">
        <v>1.6582369999999999E-3</v>
      </c>
      <c r="P809" s="118">
        <v>0</v>
      </c>
      <c r="Q809" s="330">
        <v>2.3873430999999999E-9</v>
      </c>
      <c r="R809" s="330">
        <v>4.6073560000000002E-11</v>
      </c>
      <c r="S809" s="330">
        <v>8.9695026999999995E-6</v>
      </c>
      <c r="T809" s="118">
        <v>3.5490000000000001E-2</v>
      </c>
      <c r="U809" s="118">
        <v>2.4722920999999999E-4</v>
      </c>
      <c r="V809" s="118">
        <v>0</v>
      </c>
      <c r="W809" s="118">
        <v>0</v>
      </c>
      <c r="X809" s="118">
        <v>0</v>
      </c>
      <c r="Y809" s="41"/>
      <c r="Z809" s="327">
        <f t="shared" si="356"/>
        <v>8.3798879699248111E-2</v>
      </c>
      <c r="AA809" s="41"/>
      <c r="AB809" s="111">
        <v>3.9017585000000001</v>
      </c>
      <c r="AC809" s="111">
        <v>3.8133203999999998</v>
      </c>
      <c r="AD809" s="111">
        <v>3.3513789000000002E-2</v>
      </c>
      <c r="AE809" s="111">
        <v>0</v>
      </c>
      <c r="AF809" s="111">
        <v>3.4727049000000003E-2</v>
      </c>
      <c r="AG809" s="111">
        <v>1.2606147999999999E-2</v>
      </c>
      <c r="AH809" s="111">
        <v>7.5911171000000001E-3</v>
      </c>
      <c r="AI809" s="41"/>
      <c r="AJ809" s="114">
        <v>2.1576619999999999E-3</v>
      </c>
      <c r="AK809" s="114">
        <v>1.9255492E-3</v>
      </c>
      <c r="AL809" s="121">
        <v>7.5853402E-5</v>
      </c>
      <c r="AM809" s="114">
        <v>1.5625943E-4</v>
      </c>
      <c r="AN809" s="113">
        <f t="shared" si="357"/>
        <v>1.15440600178E-7</v>
      </c>
      <c r="AO809" s="112">
        <f t="shared" si="358"/>
        <v>2.8052293371449999E-10</v>
      </c>
      <c r="AP809" s="112">
        <f t="shared" si="359"/>
        <v>2.188507403583E-2</v>
      </c>
      <c r="AQ809" s="328">
        <v>7.7765363000000002E-8</v>
      </c>
      <c r="AR809" s="328">
        <v>2.3463686999999999E-10</v>
      </c>
      <c r="AS809" s="328">
        <v>6.4106145000000002E-15</v>
      </c>
      <c r="AT809" s="329">
        <v>0</v>
      </c>
      <c r="AU809" s="329">
        <v>0</v>
      </c>
      <c r="AV809" s="328">
        <v>1.1843178E-11</v>
      </c>
      <c r="AW809" s="328">
        <v>3.7663393999999998E-8</v>
      </c>
      <c r="AX809" s="328">
        <v>2.1606821E-12</v>
      </c>
      <c r="AY809" s="328">
        <v>4.3718970999999999E-11</v>
      </c>
      <c r="AZ809" s="329">
        <v>0</v>
      </c>
      <c r="BA809" s="329">
        <v>0</v>
      </c>
      <c r="BB809" s="329">
        <v>0</v>
      </c>
      <c r="BC809" s="329">
        <v>0</v>
      </c>
      <c r="BD809" s="329">
        <v>0</v>
      </c>
      <c r="BE809" s="329">
        <v>0</v>
      </c>
      <c r="BF809" s="329">
        <v>0</v>
      </c>
      <c r="BG809" s="329">
        <v>0</v>
      </c>
      <c r="BH809" s="328">
        <v>1.8103583E-7</v>
      </c>
      <c r="BI809" s="329">
        <v>2.1884892999999999E-2</v>
      </c>
      <c r="BJ809" s="329">
        <v>0</v>
      </c>
      <c r="BK809" s="329">
        <v>0</v>
      </c>
      <c r="BL809" s="329">
        <v>0</v>
      </c>
      <c r="BM809" s="41"/>
      <c r="BN809" s="122">
        <v>7.3921097999999999E-6</v>
      </c>
      <c r="BO809" s="122">
        <v>3.0348185999999999E-7</v>
      </c>
      <c r="BP809" s="122">
        <v>2.3365352000000002E-6</v>
      </c>
      <c r="BQ809" s="122">
        <v>5.3969086999999998E-15</v>
      </c>
      <c r="BR809" s="122">
        <v>1.7441775000000001E-6</v>
      </c>
      <c r="BS809" s="122">
        <v>4.0704934000000003E-9</v>
      </c>
      <c r="BT809" s="111">
        <v>0</v>
      </c>
      <c r="BU809" s="122">
        <v>6.1781331000000002E-9</v>
      </c>
      <c r="BV809" s="111">
        <v>0</v>
      </c>
      <c r="BW809" s="122">
        <v>1.5797188E-12</v>
      </c>
      <c r="BX809" s="111">
        <v>0</v>
      </c>
      <c r="BY809" s="111">
        <v>0</v>
      </c>
      <c r="BZ809" s="111">
        <v>0</v>
      </c>
      <c r="CA809" s="122">
        <v>6.0697041999999998E-8</v>
      </c>
      <c r="CB809" s="122">
        <v>2.9326420999999999E-6</v>
      </c>
      <c r="CC809" s="122">
        <v>4.3259454000000001E-9</v>
      </c>
      <c r="CD809" s="111">
        <v>0</v>
      </c>
      <c r="CE809" s="154"/>
      <c r="CF809" s="173"/>
      <c r="CG809" s="42" t="s">
        <v>802</v>
      </c>
      <c r="CH809" s="42"/>
      <c r="CI809" s="42"/>
      <c r="CK809" s="76"/>
      <c r="CL809" s="41"/>
      <c r="CM809" s="41"/>
      <c r="CN809" s="41"/>
      <c r="CO809" s="41"/>
      <c r="CP809" s="41"/>
      <c r="CQ809" s="41"/>
      <c r="CR809" s="41"/>
      <c r="CS809" s="41"/>
      <c r="CT809" s="41"/>
      <c r="CU809" s="41"/>
      <c r="CV809" s="41"/>
      <c r="CW809" s="41"/>
    </row>
    <row r="810" spans="1:101" ht="14.5" customHeight="1">
      <c r="A810" s="41" t="s">
        <v>10745</v>
      </c>
      <c r="B810" s="119" t="s">
        <v>8343</v>
      </c>
      <c r="C810" s="120" t="str">
        <f t="shared" si="350"/>
        <v>A.120.10.110</v>
      </c>
      <c r="D810" s="135" t="s">
        <v>765</v>
      </c>
      <c r="E810" s="119" t="s">
        <v>7747</v>
      </c>
      <c r="F810" s="118" t="str">
        <f t="shared" si="351"/>
        <v>film PP+PVDC 62 mu for MAP</v>
      </c>
      <c r="G810" s="118">
        <f t="shared" si="352"/>
        <v>0.14678434782299998</v>
      </c>
      <c r="H810" s="118">
        <f t="shared" si="353"/>
        <v>6.3839081219999996E-2</v>
      </c>
      <c r="I810" s="118">
        <f t="shared" si="354"/>
        <v>2.09745483E-2</v>
      </c>
      <c r="J810" s="326">
        <f t="shared" si="355"/>
        <v>3.5358487302999994E-2</v>
      </c>
      <c r="K810" s="118">
        <v>2.6612231E-2</v>
      </c>
      <c r="L810" s="118">
        <v>7.0336364000000004E-3</v>
      </c>
      <c r="M810" s="118">
        <v>2.2847899000000001E-3</v>
      </c>
      <c r="N810" s="118">
        <v>1.7986829000000001E-3</v>
      </c>
      <c r="O810" s="118">
        <v>3.6243045999999998E-3</v>
      </c>
      <c r="P810" s="118">
        <v>5.7826911000000002E-2</v>
      </c>
      <c r="Q810" s="118">
        <v>5.8918271999999999E-4</v>
      </c>
      <c r="R810" s="118">
        <v>1.1656122E-2</v>
      </c>
      <c r="S810" s="330">
        <v>2.6626503000000002E-5</v>
      </c>
      <c r="T810" s="118">
        <v>3.3048599999999997E-2</v>
      </c>
      <c r="U810" s="118">
        <v>2.2832607999999999E-3</v>
      </c>
      <c r="V810" s="118">
        <v>0</v>
      </c>
      <c r="W810" s="118">
        <v>0</v>
      </c>
      <c r="X810" s="118">
        <v>0</v>
      </c>
      <c r="Y810" s="41"/>
      <c r="Z810" s="327">
        <f t="shared" si="356"/>
        <v>0.20009196240601504</v>
      </c>
      <c r="AA810" s="41"/>
      <c r="AB810" s="111">
        <v>5.5192081000000002</v>
      </c>
      <c r="AC810" s="111">
        <v>5.0817166</v>
      </c>
      <c r="AD810" s="111">
        <v>0.30954924</v>
      </c>
      <c r="AE810" s="111">
        <v>0</v>
      </c>
      <c r="AF810" s="111">
        <v>3.161394E-2</v>
      </c>
      <c r="AG810" s="111">
        <v>1.5813225E-2</v>
      </c>
      <c r="AH810" s="111">
        <v>8.0515130000000004E-2</v>
      </c>
      <c r="AI810" s="41"/>
      <c r="AJ810" s="114">
        <v>1.345554E-2</v>
      </c>
      <c r="AK810" s="114">
        <v>1.3014718E-2</v>
      </c>
      <c r="AL810" s="114">
        <v>2.1455274000000001E-4</v>
      </c>
      <c r="AM810" s="114">
        <v>2.2627009000000001E-4</v>
      </c>
      <c r="AN810" s="113">
        <f t="shared" si="357"/>
        <v>7.8025884589000004E-7</v>
      </c>
      <c r="AO810" s="112">
        <f t="shared" si="358"/>
        <v>7.9346427017012E-10</v>
      </c>
      <c r="AP810" s="112">
        <f t="shared" si="359"/>
        <v>3.1690488808000003E-2</v>
      </c>
      <c r="AQ810" s="328">
        <v>1.9331916999999999E-7</v>
      </c>
      <c r="AR810" s="328">
        <v>5.8346704E-10</v>
      </c>
      <c r="AS810" s="328">
        <v>1.5934758E-14</v>
      </c>
      <c r="AT810" s="328">
        <v>9.0100700000000005E-10</v>
      </c>
      <c r="AU810" s="329">
        <v>0</v>
      </c>
      <c r="AV810" s="328">
        <v>2.6744558999999999E-10</v>
      </c>
      <c r="AW810" s="328">
        <v>1.4740440000000001E-7</v>
      </c>
      <c r="AX810" s="328">
        <v>3.8787086000000001E-11</v>
      </c>
      <c r="AY810" s="328">
        <v>1.7039964999999999E-10</v>
      </c>
      <c r="AZ810" s="328">
        <v>4.4151476000000001E-13</v>
      </c>
      <c r="BA810" s="328">
        <v>2.6063501999999999E-16</v>
      </c>
      <c r="BB810" s="328">
        <v>3.3713272000000001E-13</v>
      </c>
      <c r="BC810" s="328">
        <v>1.2053072E-14</v>
      </c>
      <c r="BD810" s="328">
        <v>3.5982251000000002E-15</v>
      </c>
      <c r="BE810" s="328">
        <v>4.3604157000000001E-7</v>
      </c>
      <c r="BF810" s="328">
        <v>2.3252532999999998E-9</v>
      </c>
      <c r="BG810" s="329">
        <v>0</v>
      </c>
      <c r="BH810" s="328">
        <v>9.7233808000000006E-5</v>
      </c>
      <c r="BI810" s="329">
        <v>3.1593255000000001E-2</v>
      </c>
      <c r="BJ810" s="329">
        <v>0</v>
      </c>
      <c r="BK810" s="329">
        <v>0</v>
      </c>
      <c r="BL810" s="329">
        <v>0</v>
      </c>
      <c r="BM810" s="41"/>
      <c r="BN810" s="122">
        <v>9.6469336E-5</v>
      </c>
      <c r="BO810" s="122">
        <v>1.2595511E-6</v>
      </c>
      <c r="BP810" s="122">
        <v>5.5790948000000003E-6</v>
      </c>
      <c r="BQ810" s="122">
        <v>1.3653671E-6</v>
      </c>
      <c r="BR810" s="122">
        <v>4.1857787E-6</v>
      </c>
      <c r="BS810" s="122">
        <v>1.6740441000000001E-7</v>
      </c>
      <c r="BT810" s="122">
        <v>2.1388823999999999E-9</v>
      </c>
      <c r="BU810" s="122">
        <v>2.53069E-7</v>
      </c>
      <c r="BV810" s="122">
        <v>7.7599644000000002E-5</v>
      </c>
      <c r="BW810" s="122">
        <v>3.8986564E-7</v>
      </c>
      <c r="BX810" s="111">
        <v>0</v>
      </c>
      <c r="BY810" s="111">
        <v>0</v>
      </c>
      <c r="BZ810" s="111">
        <v>0</v>
      </c>
      <c r="CA810" s="122">
        <v>4.3321548000000003E-7</v>
      </c>
      <c r="CB810" s="122">
        <v>5.2075632000000003E-6</v>
      </c>
      <c r="CC810" s="122">
        <v>2.6644303000000001E-8</v>
      </c>
      <c r="CD810" s="111">
        <v>0</v>
      </c>
      <c r="CE810" s="154"/>
      <c r="CF810" s="173"/>
      <c r="CG810" s="42" t="s">
        <v>802</v>
      </c>
      <c r="CH810" s="42"/>
      <c r="CI810" s="42"/>
      <c r="CK810" s="333"/>
      <c r="CL810" s="41"/>
      <c r="CM810" s="41"/>
      <c r="CN810" s="41"/>
      <c r="CO810" s="41"/>
      <c r="CP810" s="41"/>
      <c r="CQ810" s="41"/>
      <c r="CR810" s="41"/>
      <c r="CS810" s="41"/>
      <c r="CT810" s="41"/>
      <c r="CU810" s="41"/>
      <c r="CV810" s="41"/>
      <c r="CW810" s="41"/>
    </row>
    <row r="811" spans="1:101" ht="14.5" customHeight="1" thickBot="1">
      <c r="A811" s="41" t="s">
        <v>10743</v>
      </c>
      <c r="B811" s="119" t="s">
        <v>8343</v>
      </c>
      <c r="C811" s="120" t="str">
        <f t="shared" si="350"/>
        <v>A.120.10.111</v>
      </c>
      <c r="D811" s="135" t="s">
        <v>765</v>
      </c>
      <c r="E811" s="119" t="s">
        <v>7747</v>
      </c>
      <c r="F811" s="118" t="str">
        <f t="shared" si="351"/>
        <v>film PS (shrink) 50 mu</v>
      </c>
      <c r="G811" s="118">
        <f t="shared" si="352"/>
        <v>6.3092709246899997E-2</v>
      </c>
      <c r="H811" s="118">
        <f t="shared" si="353"/>
        <v>6.141084759E-4</v>
      </c>
      <c r="I811" s="118">
        <f t="shared" si="354"/>
        <v>1.519206865E-3</v>
      </c>
      <c r="J811" s="326">
        <f t="shared" si="355"/>
        <v>4.4398763905999998E-2</v>
      </c>
      <c r="K811" s="118">
        <v>1.656063E-2</v>
      </c>
      <c r="L811" s="118">
        <v>1.4525053999999999E-3</v>
      </c>
      <c r="M811" s="330">
        <v>6.1308150999999996E-5</v>
      </c>
      <c r="N811" s="118">
        <v>2.8764599E-4</v>
      </c>
      <c r="O811" s="118">
        <v>3.2354983000000001E-4</v>
      </c>
      <c r="P811" s="118">
        <v>0</v>
      </c>
      <c r="Q811" s="330">
        <v>2.9126559000000002E-6</v>
      </c>
      <c r="R811" s="330">
        <v>5.3933139999999996E-6</v>
      </c>
      <c r="S811" s="330">
        <v>1.0349426000000001E-5</v>
      </c>
      <c r="T811" s="118">
        <v>4.4103150000000001E-2</v>
      </c>
      <c r="U811" s="118">
        <v>2.8526448E-4</v>
      </c>
      <c r="V811" s="118">
        <v>0</v>
      </c>
      <c r="W811" s="118">
        <v>0</v>
      </c>
      <c r="X811" s="118">
        <v>0</v>
      </c>
      <c r="Y811" s="41"/>
      <c r="Z811" s="327">
        <f t="shared" si="356"/>
        <v>0.12451601503759398</v>
      </c>
      <c r="AA811" s="41"/>
      <c r="AB811" s="111">
        <v>4.8310202000000002</v>
      </c>
      <c r="AC811" s="111">
        <v>4.7132262999999996</v>
      </c>
      <c r="AD811" s="111">
        <v>3.8669756E-2</v>
      </c>
      <c r="AE811" s="111">
        <v>0</v>
      </c>
      <c r="AF811" s="111">
        <v>5.5819672000000001E-2</v>
      </c>
      <c r="AG811" s="111">
        <v>1.4545555E-2</v>
      </c>
      <c r="AH811" s="111">
        <v>8.7589812999999996E-3</v>
      </c>
      <c r="AI811" s="41"/>
      <c r="AJ811" s="114">
        <v>2.3060890999999999E-3</v>
      </c>
      <c r="AK811" s="114">
        <v>2.0470900000000001E-3</v>
      </c>
      <c r="AL811" s="121">
        <v>9.7386032999999996E-5</v>
      </c>
      <c r="AM811" s="114">
        <v>1.6161307E-4</v>
      </c>
      <c r="AN811" s="113">
        <f t="shared" si="357"/>
        <v>1.22727221356E-7</v>
      </c>
      <c r="AO811" s="112">
        <f t="shared" si="358"/>
        <v>3.6015544717540002E-10</v>
      </c>
      <c r="AP811" s="112">
        <f t="shared" si="359"/>
        <v>2.2634882887499999E-2</v>
      </c>
      <c r="AQ811" s="328">
        <v>1.1555087000000001E-7</v>
      </c>
      <c r="AR811" s="328">
        <v>3.4864484999999999E-10</v>
      </c>
      <c r="AS811" s="328">
        <v>9.5254754000000004E-15</v>
      </c>
      <c r="AT811" s="329">
        <v>0</v>
      </c>
      <c r="AU811" s="329">
        <v>0</v>
      </c>
      <c r="AV811" s="328">
        <v>4.2814256E-11</v>
      </c>
      <c r="AW811" s="328">
        <v>7.1335371000000001E-9</v>
      </c>
      <c r="AX811" s="328">
        <v>9.1377047E-12</v>
      </c>
      <c r="AY811" s="328">
        <v>2.3633670000000001E-12</v>
      </c>
      <c r="AZ811" s="329">
        <v>0</v>
      </c>
      <c r="BA811" s="329">
        <v>0</v>
      </c>
      <c r="BB811" s="329">
        <v>0</v>
      </c>
      <c r="BC811" s="329">
        <v>0</v>
      </c>
      <c r="BD811" s="329">
        <v>0</v>
      </c>
      <c r="BE811" s="329">
        <v>0</v>
      </c>
      <c r="BF811" s="329">
        <v>0</v>
      </c>
      <c r="BG811" s="329">
        <v>0</v>
      </c>
      <c r="BH811" s="328">
        <v>2.088875E-7</v>
      </c>
      <c r="BI811" s="329">
        <v>2.2634674E-2</v>
      </c>
      <c r="BJ811" s="329">
        <v>0</v>
      </c>
      <c r="BK811" s="329">
        <v>0</v>
      </c>
      <c r="BL811" s="329">
        <v>0</v>
      </c>
      <c r="BM811" s="41"/>
      <c r="BN811" s="122">
        <v>7.1229944000000003E-6</v>
      </c>
      <c r="BO811" s="122">
        <v>1.8682296E-8</v>
      </c>
      <c r="BP811" s="122">
        <v>3.4718369999999999E-6</v>
      </c>
      <c r="BQ811" s="122">
        <v>6.3175546000000004E-10</v>
      </c>
      <c r="BR811" s="122">
        <v>3.0148989999999999E-7</v>
      </c>
      <c r="BS811" s="122">
        <v>4.6967232000000001E-9</v>
      </c>
      <c r="BT811" s="111">
        <v>0</v>
      </c>
      <c r="BU811" s="122">
        <v>7.1286151000000002E-9</v>
      </c>
      <c r="BV811" s="111">
        <v>0</v>
      </c>
      <c r="BW811" s="122">
        <v>1.9273213999999999E-9</v>
      </c>
      <c r="BX811" s="111">
        <v>0</v>
      </c>
      <c r="BY811" s="111">
        <v>0</v>
      </c>
      <c r="BZ811" s="111">
        <v>0</v>
      </c>
      <c r="CA811" s="122">
        <v>2.6376954999999999E-7</v>
      </c>
      <c r="CB811" s="122">
        <v>3.0478397999999998E-6</v>
      </c>
      <c r="CC811" s="122">
        <v>4.9914754E-9</v>
      </c>
      <c r="CD811" s="111">
        <v>0</v>
      </c>
      <c r="CE811" s="154"/>
      <c r="CF811" s="173"/>
      <c r="CG811" s="42" t="s">
        <v>802</v>
      </c>
      <c r="CH811" s="42"/>
      <c r="CI811" s="42"/>
      <c r="CK811" s="333"/>
      <c r="CL811" s="41"/>
      <c r="CM811" s="41"/>
      <c r="CN811" s="41"/>
      <c r="CO811" s="41"/>
      <c r="CP811" s="41"/>
      <c r="CQ811" s="41"/>
      <c r="CR811" s="41"/>
      <c r="CS811" s="41"/>
      <c r="CT811" s="41"/>
      <c r="CU811" s="41"/>
      <c r="CV811" s="41"/>
      <c r="CW811" s="41"/>
    </row>
    <row r="812" spans="1:101" ht="14.5" customHeight="1" thickBot="1">
      <c r="A812" s="41" t="s">
        <v>10741</v>
      </c>
      <c r="B812" s="119" t="s">
        <v>8343</v>
      </c>
      <c r="C812" s="120" t="str">
        <f t="shared" si="350"/>
        <v>A.120.10.112</v>
      </c>
      <c r="D812" s="135" t="s">
        <v>765</v>
      </c>
      <c r="E812" s="119" t="s">
        <v>7747</v>
      </c>
      <c r="F812" s="118" t="str">
        <f t="shared" si="351"/>
        <v>film PVC (stiff, shrink) 50 mu</v>
      </c>
      <c r="G812" s="118">
        <f t="shared" si="352"/>
        <v>5.2885617266700005E-2</v>
      </c>
      <c r="H812" s="118">
        <f t="shared" si="353"/>
        <v>2.364120745E-3</v>
      </c>
      <c r="I812" s="118">
        <f t="shared" si="354"/>
        <v>4.7401436466999996E-3</v>
      </c>
      <c r="J812" s="326">
        <f t="shared" si="355"/>
        <v>2.4854951875000003E-2</v>
      </c>
      <c r="K812" s="118">
        <v>2.0926401000000001E-2</v>
      </c>
      <c r="L812" s="118">
        <v>4.2298561999999998E-3</v>
      </c>
      <c r="M812" s="118">
        <v>5.0814413E-4</v>
      </c>
      <c r="N812" s="118">
        <v>2.2417347E-4</v>
      </c>
      <c r="O812" s="118">
        <v>2.0045773000000001E-3</v>
      </c>
      <c r="P812" s="330">
        <v>7.5618109000000005E-5</v>
      </c>
      <c r="Q812" s="330">
        <v>5.9751866E-5</v>
      </c>
      <c r="R812" s="330">
        <v>2.1433166999999999E-6</v>
      </c>
      <c r="S812" s="330">
        <v>1.3799235000000001E-5</v>
      </c>
      <c r="T812" s="118">
        <v>2.4460800000000001E-2</v>
      </c>
      <c r="U812" s="118">
        <v>3.8035264000000002E-4</v>
      </c>
      <c r="V812" s="118">
        <v>0</v>
      </c>
      <c r="W812" s="118">
        <v>0</v>
      </c>
      <c r="X812" s="118">
        <v>0</v>
      </c>
      <c r="Y812" s="41"/>
      <c r="Z812" s="327">
        <f t="shared" si="356"/>
        <v>0.15734136090225564</v>
      </c>
      <c r="AA812" s="41"/>
      <c r="AB812" s="111">
        <v>4.7395272999999998</v>
      </c>
      <c r="AC812" s="111">
        <v>4.4147486999999996</v>
      </c>
      <c r="AD812" s="111">
        <v>5.1559674999999999E-2</v>
      </c>
      <c r="AE812" s="111">
        <v>0</v>
      </c>
      <c r="AF812" s="111">
        <v>0.24214622999999999</v>
      </c>
      <c r="AG812" s="111">
        <v>1.9394073000000001E-2</v>
      </c>
      <c r="AH812" s="111">
        <v>1.1678641999999999E-2</v>
      </c>
      <c r="AI812" s="41"/>
      <c r="AJ812" s="114">
        <v>3.9648152000000001E-3</v>
      </c>
      <c r="AK812" s="114">
        <v>3.7327071000000001E-3</v>
      </c>
      <c r="AL812" s="114">
        <v>1.4538480999999999E-4</v>
      </c>
      <c r="AM812" s="121">
        <v>8.6723213000000006E-5</v>
      </c>
      <c r="AN812" s="113">
        <f t="shared" si="357"/>
        <v>2.2378340104200001E-7</v>
      </c>
      <c r="AO812" s="112">
        <f t="shared" si="358"/>
        <v>5.3766570591179991E-10</v>
      </c>
      <c r="AP812" s="112">
        <f t="shared" si="359"/>
        <v>1.2146108516669999E-2</v>
      </c>
      <c r="AQ812" s="328">
        <v>1.4601277999999999E-7</v>
      </c>
      <c r="AR812" s="328">
        <v>4.4055579999999998E-10</v>
      </c>
      <c r="AS812" s="328">
        <v>1.2036614000000001E-14</v>
      </c>
      <c r="AT812" s="329">
        <v>0</v>
      </c>
      <c r="AU812" s="329">
        <v>0</v>
      </c>
      <c r="AV812" s="328">
        <v>3.3338874000000001E-11</v>
      </c>
      <c r="AW812" s="328">
        <v>7.7716163000000002E-8</v>
      </c>
      <c r="AX812" s="328">
        <v>6.7726903000000001E-12</v>
      </c>
      <c r="AY812" s="328">
        <v>9.0291635999999994E-11</v>
      </c>
      <c r="AZ812" s="329">
        <v>0</v>
      </c>
      <c r="BA812" s="329">
        <v>0</v>
      </c>
      <c r="BB812" s="328">
        <v>3.3426809000000003E-14</v>
      </c>
      <c r="BC812" s="328">
        <v>7.0952000000000006E-18</v>
      </c>
      <c r="BD812" s="328">
        <v>1.0909359999999999E-16</v>
      </c>
      <c r="BE812" s="328">
        <v>9.0959680000000001E-12</v>
      </c>
      <c r="BF812" s="328">
        <v>1.20232E-11</v>
      </c>
      <c r="BG812" s="329">
        <v>0</v>
      </c>
      <c r="BH812" s="328">
        <v>2.7851667000000003E-7</v>
      </c>
      <c r="BI812" s="329">
        <v>1.214583E-2</v>
      </c>
      <c r="BJ812" s="329">
        <v>0</v>
      </c>
      <c r="BK812" s="329">
        <v>0</v>
      </c>
      <c r="BL812" s="329">
        <v>0</v>
      </c>
      <c r="BM812" s="41"/>
      <c r="BN812" s="122">
        <v>9.4552573999999995E-6</v>
      </c>
      <c r="BO812" s="122">
        <v>6.2568253000000005E-7</v>
      </c>
      <c r="BP812" s="122">
        <v>4.3870945999999998E-6</v>
      </c>
      <c r="BQ812" s="122">
        <v>2.5106123000000001E-10</v>
      </c>
      <c r="BR812" s="122">
        <v>2.3206444999999999E-6</v>
      </c>
      <c r="BS812" s="122">
        <v>6.2622975999999998E-9</v>
      </c>
      <c r="BT812" s="111">
        <v>0</v>
      </c>
      <c r="BU812" s="122">
        <v>9.5048201000000003E-9</v>
      </c>
      <c r="BV812" s="122">
        <v>1.0147418E-7</v>
      </c>
      <c r="BW812" s="122">
        <v>3.9538157999999997E-8</v>
      </c>
      <c r="BX812" s="111">
        <v>0</v>
      </c>
      <c r="BY812" s="111">
        <v>0</v>
      </c>
      <c r="BZ812" s="111">
        <v>0</v>
      </c>
      <c r="CA812" s="122">
        <v>2.0947586999999999E-7</v>
      </c>
      <c r="CB812" s="122">
        <v>1.7486740999999999E-6</v>
      </c>
      <c r="CC812" s="122">
        <v>6.6553004999999997E-9</v>
      </c>
      <c r="CD812" s="111">
        <v>0</v>
      </c>
      <c r="CE812" s="207"/>
      <c r="CF812" s="173"/>
      <c r="CG812" s="42" t="s">
        <v>802</v>
      </c>
      <c r="CH812" s="42"/>
      <c r="CI812" s="42"/>
      <c r="CK812" s="333"/>
      <c r="CL812" s="41"/>
      <c r="CM812" s="41"/>
      <c r="CN812" s="41"/>
      <c r="CO812" s="41"/>
      <c r="CP812" s="41"/>
      <c r="CQ812" s="41"/>
      <c r="CR812" s="41"/>
      <c r="CS812" s="41"/>
      <c r="CT812" s="41"/>
      <c r="CU812" s="41"/>
      <c r="CV812" s="41"/>
      <c r="CW812" s="41"/>
    </row>
    <row r="813" spans="1:101" ht="14.5" customHeight="1" thickBot="1">
      <c r="A813" s="41" t="s">
        <v>10739</v>
      </c>
      <c r="B813" s="119" t="s">
        <v>8343</v>
      </c>
      <c r="C813" s="120" t="str">
        <f t="shared" si="350"/>
        <v>A.120.10.113</v>
      </c>
      <c r="D813" s="135" t="s">
        <v>765</v>
      </c>
      <c r="E813" s="119" t="s">
        <v>7747</v>
      </c>
      <c r="F813" s="118" t="str">
        <f t="shared" si="351"/>
        <v>Printing of multilayer film, UV, Inkjet</v>
      </c>
      <c r="G813" s="118">
        <f t="shared" si="352"/>
        <v>7.5980701070000002E-3</v>
      </c>
      <c r="H813" s="118">
        <f t="shared" si="353"/>
        <v>3.5008171699999998E-4</v>
      </c>
      <c r="I813" s="118">
        <f t="shared" si="354"/>
        <v>1.66239319E-3</v>
      </c>
      <c r="J813" s="326">
        <f t="shared" si="355"/>
        <v>2.6480078999999998E-3</v>
      </c>
      <c r="K813" s="118">
        <v>2.9375872999999999E-3</v>
      </c>
      <c r="L813" s="118">
        <v>4.3260678000000001E-4</v>
      </c>
      <c r="M813" s="118">
        <v>7.5128431999999998E-4</v>
      </c>
      <c r="N813" s="330">
        <v>9.8620210999999998E-5</v>
      </c>
      <c r="O813" s="118">
        <v>1.5397712999999999E-4</v>
      </c>
      <c r="P813" s="330">
        <v>4.9426989000000003E-5</v>
      </c>
      <c r="Q813" s="330">
        <v>4.8057387000000003E-5</v>
      </c>
      <c r="R813" s="118">
        <v>4.7850209000000003E-4</v>
      </c>
      <c r="S813" s="118">
        <v>1.6152294999999999E-4</v>
      </c>
      <c r="T813" s="118">
        <v>1.8245710000000001E-3</v>
      </c>
      <c r="U813" s="118">
        <v>3.3426293000000002E-4</v>
      </c>
      <c r="V813" s="118">
        <v>1.1971158999999999E-4</v>
      </c>
      <c r="W813" s="118">
        <v>2.0793942999999999E-4</v>
      </c>
      <c r="X813" s="118">
        <v>0</v>
      </c>
      <c r="Y813" s="41"/>
      <c r="Z813" s="327">
        <f t="shared" si="356"/>
        <v>2.2087122556390976E-2</v>
      </c>
      <c r="AA813" s="41"/>
      <c r="AB813" s="111">
        <v>0.48165867000000001</v>
      </c>
      <c r="AC813" s="111">
        <v>0.35473463</v>
      </c>
      <c r="AD813" s="111">
        <v>4.5313421999999999E-2</v>
      </c>
      <c r="AE813" s="111">
        <v>0</v>
      </c>
      <c r="AF813" s="111">
        <v>5.6467874000000001E-2</v>
      </c>
      <c r="AG813" s="111">
        <v>1.381576E-2</v>
      </c>
      <c r="AH813" s="111">
        <v>1.1326981999999999E-2</v>
      </c>
      <c r="AI813" s="41"/>
      <c r="AJ813" s="114">
        <v>5.6888290000000003E-4</v>
      </c>
      <c r="AK813" s="114">
        <v>5.2935467000000003E-4</v>
      </c>
      <c r="AL813" s="121">
        <v>2.0168389000000001E-5</v>
      </c>
      <c r="AM813" s="121">
        <v>1.9359839000000001E-5</v>
      </c>
      <c r="AN813" s="113">
        <f t="shared" si="357"/>
        <v>3.1735891582E-8</v>
      </c>
      <c r="AO813" s="112">
        <f t="shared" si="358"/>
        <v>7.458723754089998E-11</v>
      </c>
      <c r="AP813" s="112">
        <f t="shared" si="359"/>
        <v>2.7114619961999997E-3</v>
      </c>
      <c r="AQ813" s="328">
        <v>2.049685E-8</v>
      </c>
      <c r="AR813" s="328">
        <v>6.1843942999999998E-11</v>
      </c>
      <c r="AS813" s="328">
        <v>1.6896649E-15</v>
      </c>
      <c r="AT813" s="329">
        <v>0</v>
      </c>
      <c r="AU813" s="329">
        <v>0</v>
      </c>
      <c r="AV813" s="328">
        <v>1.4674436999999998E-11</v>
      </c>
      <c r="AW813" s="328">
        <v>1.0744125E-8</v>
      </c>
      <c r="AX813" s="328">
        <v>2.8105235E-12</v>
      </c>
      <c r="AY813" s="328">
        <v>9.6723694E-12</v>
      </c>
      <c r="AZ813" s="329">
        <v>0</v>
      </c>
      <c r="BA813" s="329">
        <v>0</v>
      </c>
      <c r="BB813" s="328">
        <v>2.6721040000000001E-14</v>
      </c>
      <c r="BC813" s="328">
        <v>1.9531698999999999E-13</v>
      </c>
      <c r="BD813" s="328">
        <v>3.6673945999999999E-14</v>
      </c>
      <c r="BE813" s="328">
        <v>4.6452344999999998E-10</v>
      </c>
      <c r="BF813" s="328">
        <v>1.5718695000000001E-11</v>
      </c>
      <c r="BG813" s="329">
        <v>0</v>
      </c>
      <c r="BH813" s="328">
        <v>3.2600962000000001E-6</v>
      </c>
      <c r="BI813" s="329">
        <v>2.7082018999999998E-3</v>
      </c>
      <c r="BJ813" s="329">
        <v>0</v>
      </c>
      <c r="BK813" s="329">
        <v>0</v>
      </c>
      <c r="BL813" s="329">
        <v>0</v>
      </c>
      <c r="BM813" s="41"/>
      <c r="BN813" s="122">
        <v>1.6755977E-6</v>
      </c>
      <c r="BO813" s="122">
        <v>6.8729120000000005E-8</v>
      </c>
      <c r="BP813" s="122">
        <v>6.1584759000000004E-7</v>
      </c>
      <c r="BQ813" s="122">
        <v>5.6050197000000002E-8</v>
      </c>
      <c r="BR813" s="122">
        <v>1.9143793000000001E-7</v>
      </c>
      <c r="BS813" s="122">
        <v>4.0209874000000002E-9</v>
      </c>
      <c r="BT813" s="111">
        <v>0</v>
      </c>
      <c r="BU813" s="122">
        <v>6.1029934999999997E-9</v>
      </c>
      <c r="BV813" s="122">
        <v>6.6327539000000005E-8</v>
      </c>
      <c r="BW813" s="122">
        <v>3.1799853000000003E-8</v>
      </c>
      <c r="BX813" s="111">
        <v>0</v>
      </c>
      <c r="BY813" s="111">
        <v>0</v>
      </c>
      <c r="BZ813" s="111">
        <v>0</v>
      </c>
      <c r="CA813" s="122">
        <v>7.2452149000000004E-8</v>
      </c>
      <c r="CB813" s="122">
        <v>4.8492765000000004E-7</v>
      </c>
      <c r="CC813" s="122">
        <v>7.7901693000000003E-8</v>
      </c>
      <c r="CD813" s="111">
        <v>0</v>
      </c>
      <c r="CE813" s="207"/>
      <c r="CF813" s="173"/>
      <c r="CG813" s="42" t="s">
        <v>1435</v>
      </c>
      <c r="CH813" s="42"/>
      <c r="CI813" s="42"/>
      <c r="CK813" s="333"/>
      <c r="CL813" s="41"/>
      <c r="CM813" s="41"/>
      <c r="CN813" s="41"/>
      <c r="CO813" s="41"/>
      <c r="CP813" s="41"/>
      <c r="CQ813" s="41"/>
      <c r="CR813" s="41"/>
      <c r="CS813" s="41"/>
      <c r="CT813" s="41"/>
      <c r="CU813" s="41"/>
      <c r="CV813" s="41"/>
      <c r="CW813" s="41"/>
    </row>
    <row r="814" spans="1:101" ht="14.5" customHeight="1" thickBot="1">
      <c r="B814" s="119" t="s">
        <v>8343</v>
      </c>
      <c r="C814" s="133" t="s">
        <v>768</v>
      </c>
      <c r="D814" s="133" t="s">
        <v>766</v>
      </c>
      <c r="G814" s="41"/>
      <c r="H814" s="41"/>
      <c r="I814" s="41"/>
      <c r="J814" s="41"/>
      <c r="K814" s="41"/>
      <c r="L814" s="41"/>
      <c r="M814" s="41"/>
      <c r="N814" s="41"/>
      <c r="O814" s="41"/>
      <c r="P814" s="41"/>
      <c r="Q814" s="41"/>
      <c r="R814" s="41"/>
      <c r="S814" s="41"/>
      <c r="T814" s="41"/>
      <c r="U814" s="41"/>
      <c r="V814" s="41"/>
      <c r="W814" s="41"/>
      <c r="X814" s="41"/>
      <c r="Y814" s="41"/>
      <c r="Z814" s="41"/>
      <c r="AA814" s="41"/>
      <c r="AB814" s="41"/>
      <c r="AC814" s="41"/>
      <c r="AD814" s="41"/>
      <c r="AE814" s="41"/>
      <c r="AF814" s="41"/>
      <c r="AG814" s="41"/>
      <c r="AH814" s="41"/>
      <c r="AI814" s="41"/>
      <c r="AJ814" s="41"/>
      <c r="AK814" s="41"/>
      <c r="AL814" s="4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206"/>
      <c r="CF814" s="172"/>
      <c r="CG814" s="42"/>
      <c r="CH814" s="42"/>
      <c r="CI814" s="42"/>
      <c r="CK814" s="333"/>
      <c r="CL814" s="41"/>
      <c r="CM814" s="41"/>
      <c r="CN814" s="41"/>
      <c r="CO814" s="41"/>
      <c r="CP814" s="41"/>
      <c r="CQ814" s="41"/>
      <c r="CR814" s="41"/>
      <c r="CS814" s="41"/>
      <c r="CT814" s="41"/>
      <c r="CU814" s="41"/>
      <c r="CV814" s="41"/>
      <c r="CW814" s="41"/>
    </row>
    <row r="815" spans="1:101" ht="14.5" customHeight="1" thickBot="1">
      <c r="A815" s="41" t="s">
        <v>10737</v>
      </c>
      <c r="B815" s="119" t="s">
        <v>8343</v>
      </c>
      <c r="C815" s="120" t="str">
        <f>MID(A815,1,12)</f>
        <v>A.120.20.101</v>
      </c>
      <c r="D815" s="135" t="s">
        <v>766</v>
      </c>
      <c r="E815" s="119" t="s">
        <v>10730</v>
      </c>
      <c r="F815" s="118" t="str">
        <f>MID(A815, 21,85)</f>
        <v>MAP Carbon Dioxide gas at 1 bar 0 degr C</v>
      </c>
      <c r="G815" s="118">
        <f>H815+I815+J815+K815</f>
        <v>0.1534794548523</v>
      </c>
      <c r="H815" s="118">
        <f>N815+O815+P815+Q815</f>
        <v>5.2314233389999997E-3</v>
      </c>
      <c r="I815" s="118">
        <f>L815+M815+R815</f>
        <v>1.0416335970000001E-2</v>
      </c>
      <c r="J815" s="326">
        <f>S815+IF(T815="x",0,T815)+IF(U815="x",0,U815)+IF(V815="x",0,V815)+W815+X815</f>
        <v>1.14964555433E-2</v>
      </c>
      <c r="K815" s="118">
        <v>0.12633523999999999</v>
      </c>
      <c r="L815" s="118">
        <v>4.9143911000000002E-3</v>
      </c>
      <c r="M815" s="118">
        <v>5.2210789000000004E-3</v>
      </c>
      <c r="N815" s="118">
        <v>4.4463096999999997E-3</v>
      </c>
      <c r="O815" s="118">
        <v>6.9341184999999997E-4</v>
      </c>
      <c r="P815" s="330">
        <v>4.8978715E-5</v>
      </c>
      <c r="Q815" s="330">
        <v>4.2723074E-5</v>
      </c>
      <c r="R815" s="118">
        <v>2.8086597000000002E-4</v>
      </c>
      <c r="S815" s="118">
        <v>4.7707818999999997E-4</v>
      </c>
      <c r="T815" s="118">
        <v>0</v>
      </c>
      <c r="U815" s="118">
        <v>1.1017246E-2</v>
      </c>
      <c r="V815" s="330">
        <v>2.1313533E-6</v>
      </c>
      <c r="W815" s="118">
        <v>0</v>
      </c>
      <c r="X815" s="118">
        <v>0</v>
      </c>
      <c r="Y815" s="41"/>
      <c r="Z815" s="327">
        <f>K815/0.133</f>
        <v>0.94988902255639085</v>
      </c>
      <c r="AA815" s="41"/>
      <c r="AB815" s="111">
        <v>14.604906</v>
      </c>
      <c r="AC815" s="111">
        <v>12.125584999999999</v>
      </c>
      <c r="AD815" s="111">
        <v>1.4934821</v>
      </c>
      <c r="AE815" s="111">
        <v>0</v>
      </c>
      <c r="AF815" s="111">
        <v>0.1207042</v>
      </c>
      <c r="AG815" s="111">
        <v>0.52975587999999996</v>
      </c>
      <c r="AH815" s="111">
        <v>0.33537939999999999</v>
      </c>
      <c r="AI815" s="41"/>
      <c r="AJ815" s="114">
        <v>1.8639988999999999E-2</v>
      </c>
      <c r="AK815" s="114">
        <v>1.7349964999999998E-2</v>
      </c>
      <c r="AL815" s="114">
        <v>7.9505652999999998E-4</v>
      </c>
      <c r="AM815" s="114">
        <v>4.9496706E-4</v>
      </c>
      <c r="AN815" s="113">
        <f>AQ815+AT815+AU815+AV815+AW815+BE815+BF815+BJ815</f>
        <v>1.0401657761436E-6</v>
      </c>
      <c r="AO815" s="112">
        <f>AR815+AS815+AX815+AY815+AZ815+BA815+BB815+BC815+BD815+BG815+BK815+BL815</f>
        <v>2.9402978238892304E-9</v>
      </c>
      <c r="AP815" s="112">
        <f>BH815+BI815</f>
        <v>6.9323118227000005E-2</v>
      </c>
      <c r="AQ815" s="328">
        <v>8.8930480000000005E-7</v>
      </c>
      <c r="AR815" s="328">
        <v>2.6835370999999999E-9</v>
      </c>
      <c r="AS815" s="328">
        <v>7.330547E-14</v>
      </c>
      <c r="AT815" s="328">
        <v>3.4361224E-11</v>
      </c>
      <c r="AU815" s="328">
        <v>4.4636895999999997E-12</v>
      </c>
      <c r="AV815" s="328">
        <v>6.6114292999999998E-10</v>
      </c>
      <c r="AW815" s="328">
        <v>1.4942298999999999E-7</v>
      </c>
      <c r="AX815" s="328">
        <v>9.4924129000000006E-11</v>
      </c>
      <c r="AY815" s="328">
        <v>1.5894975E-10</v>
      </c>
      <c r="AZ815" s="328">
        <v>5.0108213E-14</v>
      </c>
      <c r="BA815" s="328">
        <v>2.5703083000000001E-16</v>
      </c>
      <c r="BB815" s="328">
        <v>1.0618450000000001E-13</v>
      </c>
      <c r="BC815" s="328">
        <v>6.1347936999999998E-15</v>
      </c>
      <c r="BD815" s="328">
        <v>4.6366816999999999E-15</v>
      </c>
      <c r="BE815" s="328">
        <v>5.3348105000000003E-10</v>
      </c>
      <c r="BF815" s="328">
        <v>2.0453725E-10</v>
      </c>
      <c r="BG815" s="328">
        <v>2.6462182000000002E-12</v>
      </c>
      <c r="BH815" s="328">
        <v>1.2337227E-5</v>
      </c>
      <c r="BI815" s="329">
        <v>6.9310781000000002E-2</v>
      </c>
      <c r="BJ815" s="329">
        <v>0</v>
      </c>
      <c r="BK815" s="329">
        <v>0</v>
      </c>
      <c r="BL815" s="329">
        <v>0</v>
      </c>
      <c r="BM815" s="41"/>
      <c r="BN815" s="122">
        <v>4.7693467999999999E-5</v>
      </c>
      <c r="BO815" s="122">
        <v>1.3098189000000001E-6</v>
      </c>
      <c r="BP815" s="122">
        <v>2.6485426E-5</v>
      </c>
      <c r="BQ815" s="122">
        <v>3.3068839000000001E-8</v>
      </c>
      <c r="BR815" s="122">
        <v>1.3870431000000001E-6</v>
      </c>
      <c r="BS815" s="122">
        <v>4.2001916999999998E-7</v>
      </c>
      <c r="BT815" s="122">
        <v>6.4281161000000001E-11</v>
      </c>
      <c r="BU815" s="122">
        <v>6.4088613999999999E-7</v>
      </c>
      <c r="BV815" s="122">
        <v>6.5725987999999999E-8</v>
      </c>
      <c r="BW815" s="122">
        <v>2.8270105999999998E-8</v>
      </c>
      <c r="BX815" s="122">
        <v>3.3550234999999998E-8</v>
      </c>
      <c r="BY815" s="122">
        <v>1.9237371000000001E-9</v>
      </c>
      <c r="BZ815" s="122">
        <v>5.9222515000000004E-10</v>
      </c>
      <c r="CA815" s="122">
        <v>9.9541175999999992E-7</v>
      </c>
      <c r="CB815" s="122">
        <v>1.6086703000000001E-5</v>
      </c>
      <c r="CC815" s="122">
        <v>2.0496530000000001E-7</v>
      </c>
      <c r="CD815" s="111">
        <v>0</v>
      </c>
      <c r="CE815" s="194" t="s">
        <v>10541</v>
      </c>
      <c r="CF815" s="143"/>
      <c r="CG815" s="42" t="s">
        <v>10735</v>
      </c>
      <c r="CH815" s="42"/>
      <c r="CI815" s="42"/>
      <c r="CK815" s="333"/>
      <c r="CL815" s="41"/>
      <c r="CM815" s="41"/>
      <c r="CN815" s="41"/>
      <c r="CO815" s="41"/>
      <c r="CP815" s="41"/>
      <c r="CQ815" s="41"/>
      <c r="CR815" s="41"/>
      <c r="CS815" s="41"/>
      <c r="CT815" s="41"/>
      <c r="CU815" s="41"/>
      <c r="CV815" s="41"/>
      <c r="CW815" s="41"/>
    </row>
    <row r="816" spans="1:101" ht="14.5" customHeight="1" thickBot="1">
      <c r="A816" s="41" t="s">
        <v>10734</v>
      </c>
      <c r="B816" s="119" t="s">
        <v>8343</v>
      </c>
      <c r="C816" s="120" t="str">
        <f>MID(A816,1,12)</f>
        <v>A.120.20.102</v>
      </c>
      <c r="D816" s="135" t="s">
        <v>766</v>
      </c>
      <c r="E816" s="119" t="s">
        <v>10730</v>
      </c>
      <c r="F816" s="118" t="str">
        <f>MID(A816, 21,85)</f>
        <v>MAP Nitrogen gas at 1 bar 0 degr C</v>
      </c>
      <c r="G816" s="118">
        <f>H816+I816+J816+K816</f>
        <v>5.3353680213929999E-2</v>
      </c>
      <c r="H816" s="118">
        <f>N816+O816+P816+Q816</f>
        <v>1.5606532140999998E-3</v>
      </c>
      <c r="I816" s="118">
        <f>L816+M816+R816</f>
        <v>3.8382373157000004E-3</v>
      </c>
      <c r="J816" s="326">
        <f>S816+IF(T816="x",0,T816)+IF(U816="x",0,U816)+IF(V816="x",0,V816)+W816+X816</f>
        <v>8.35125768413E-3</v>
      </c>
      <c r="K816" s="118">
        <v>3.9603531999999997E-2</v>
      </c>
      <c r="L816" s="118">
        <v>2.2260723E-3</v>
      </c>
      <c r="M816" s="118">
        <v>1.6024479E-3</v>
      </c>
      <c r="N816" s="118">
        <v>1.3374545E-3</v>
      </c>
      <c r="O816" s="118">
        <v>2.1146933E-4</v>
      </c>
      <c r="P816" s="330">
        <v>4.4029910000000001E-7</v>
      </c>
      <c r="Q816" s="330">
        <v>1.1289085000000001E-5</v>
      </c>
      <c r="R816" s="330">
        <v>9.7171156999999995E-6</v>
      </c>
      <c r="S816" s="118">
        <v>2.7972517000000001E-4</v>
      </c>
      <c r="T816" s="118">
        <v>5.4669550999999995E-4</v>
      </c>
      <c r="U816" s="118">
        <v>7.5226772000000003E-3</v>
      </c>
      <c r="V816" s="330">
        <v>1.9932025999999999E-6</v>
      </c>
      <c r="W816" s="330">
        <v>1.6660152999999999E-7</v>
      </c>
      <c r="X816" s="118">
        <v>0</v>
      </c>
      <c r="Y816" s="41"/>
      <c r="Z816" s="327">
        <f>K816/0.133</f>
        <v>0.29777091729323302</v>
      </c>
      <c r="AA816" s="41"/>
      <c r="AB816" s="111">
        <v>5.0882031999999997</v>
      </c>
      <c r="AC816" s="111">
        <v>3.3665067</v>
      </c>
      <c r="AD816" s="111">
        <v>1.0197558</v>
      </c>
      <c r="AE816" s="111">
        <v>0</v>
      </c>
      <c r="AF816" s="111">
        <v>8.7549839000000004E-2</v>
      </c>
      <c r="AG816" s="111">
        <v>0.38343071000000001</v>
      </c>
      <c r="AH816" s="111">
        <v>0.23096013000000001</v>
      </c>
      <c r="AI816" s="41"/>
      <c r="AJ816" s="114">
        <v>5.9353024000000001E-3</v>
      </c>
      <c r="AK816" s="114">
        <v>5.5963094999999996E-3</v>
      </c>
      <c r="AL816" s="114">
        <v>2.5129310999999997E-4</v>
      </c>
      <c r="AM816" s="121">
        <v>8.7699752000000006E-5</v>
      </c>
      <c r="AN816" s="113">
        <f>AQ816+AT816+AU816+AV816+AW816+BE816+BF816+BJ816</f>
        <v>3.3551016162171701E-7</v>
      </c>
      <c r="AO816" s="112">
        <f>AR816+AS816+AX816+AY816+AZ816+BA816+BB816+BC816+BD816+BG816+BK816+BL816</f>
        <v>9.2933842542866178E-10</v>
      </c>
      <c r="AP816" s="112">
        <f>BH816+BI816</f>
        <v>1.2282878528999999E-2</v>
      </c>
      <c r="AQ816" s="328">
        <v>2.7636886000000003E-7</v>
      </c>
      <c r="AR816" s="328">
        <v>8.338728E-10</v>
      </c>
      <c r="AS816" s="328">
        <v>2.2782538999999999E-14</v>
      </c>
      <c r="AT816" s="328">
        <v>4.9299525E-13</v>
      </c>
      <c r="AU816" s="328">
        <v>1.2903067000000001E-14</v>
      </c>
      <c r="AV816" s="328">
        <v>1.9887005999999999E-10</v>
      </c>
      <c r="AW816" s="328">
        <v>5.8821024999999999E-8</v>
      </c>
      <c r="AX816" s="328">
        <v>2.8211695000000001E-11</v>
      </c>
      <c r="AY816" s="328">
        <v>6.3902996999999999E-11</v>
      </c>
      <c r="AZ816" s="328">
        <v>3.2768314000000002E-15</v>
      </c>
      <c r="BA816" s="328">
        <v>1.05542E-16</v>
      </c>
      <c r="BB816" s="328">
        <v>3.9443642000000001E-15</v>
      </c>
      <c r="BC816" s="328">
        <v>1.8140877E-16</v>
      </c>
      <c r="BD816" s="328">
        <v>3.3712847E-16</v>
      </c>
      <c r="BE816" s="328">
        <v>1.9244175000000002E-12</v>
      </c>
      <c r="BF816" s="328">
        <v>1.1574614E-10</v>
      </c>
      <c r="BG816" s="328">
        <v>3.3006621999999998E-12</v>
      </c>
      <c r="BH816" s="328">
        <v>6.471529E-6</v>
      </c>
      <c r="BI816" s="329">
        <v>1.2276407E-2</v>
      </c>
      <c r="BJ816" s="328">
        <v>3.2301058999999999E-12</v>
      </c>
      <c r="BK816" s="328">
        <v>1.9642536E-14</v>
      </c>
      <c r="BL816" s="328">
        <v>8.7882160999999991E-19</v>
      </c>
      <c r="BM816" s="41"/>
      <c r="BN816" s="122">
        <v>1.5389854000000001E-5</v>
      </c>
      <c r="BO816" s="122">
        <v>5.0615079000000002E-7</v>
      </c>
      <c r="BP816" s="122">
        <v>8.3026432999999999E-6</v>
      </c>
      <c r="BQ816" s="122">
        <v>1.138942E-9</v>
      </c>
      <c r="BR816" s="122">
        <v>5.0716869999999995E-7</v>
      </c>
      <c r="BS816" s="122">
        <v>1.2896172999999999E-7</v>
      </c>
      <c r="BT816" s="122">
        <v>6.3747546000000005E-11</v>
      </c>
      <c r="BU816" s="122">
        <v>1.9624072999999999E-7</v>
      </c>
      <c r="BV816" s="122">
        <v>5.9085040000000001E-10</v>
      </c>
      <c r="BW816" s="122">
        <v>7.4700535000000006E-9</v>
      </c>
      <c r="BX816" s="122">
        <v>9.4705276999999996E-11</v>
      </c>
      <c r="BY816" s="122">
        <v>2.1518809000000001E-9</v>
      </c>
      <c r="BZ816" s="122">
        <v>1.7697843E-12</v>
      </c>
      <c r="CA816" s="122">
        <v>2.7818487E-7</v>
      </c>
      <c r="CB816" s="122">
        <v>5.3260987999999996E-6</v>
      </c>
      <c r="CC816" s="122">
        <v>1.3242924E-7</v>
      </c>
      <c r="CD816" s="122">
        <v>4.6370523999999999E-10</v>
      </c>
      <c r="CE816" s="194" t="s">
        <v>10687</v>
      </c>
      <c r="CF816" s="143"/>
      <c r="CG816" s="42" t="s">
        <v>10732</v>
      </c>
      <c r="CH816" s="42"/>
      <c r="CI816" s="42"/>
      <c r="CK816" s="333"/>
      <c r="CL816" s="41"/>
      <c r="CM816" s="41"/>
      <c r="CN816" s="41"/>
      <c r="CO816" s="41"/>
      <c r="CP816" s="41"/>
      <c r="CQ816" s="41"/>
      <c r="CR816" s="41"/>
      <c r="CS816" s="41"/>
      <c r="CT816" s="41"/>
      <c r="CU816" s="41"/>
      <c r="CV816" s="41"/>
      <c r="CW816" s="41"/>
    </row>
    <row r="817" spans="1:101" ht="14.5" customHeight="1" thickBot="1">
      <c r="A817" s="41" t="s">
        <v>10731</v>
      </c>
      <c r="B817" s="119" t="s">
        <v>8343</v>
      </c>
      <c r="C817" s="120" t="str">
        <f>MID(A817,1,12)</f>
        <v>A.120.20.103</v>
      </c>
      <c r="D817" s="135" t="s">
        <v>766</v>
      </c>
      <c r="E817" s="119" t="s">
        <v>10730</v>
      </c>
      <c r="F817" s="118" t="str">
        <f>MID(A817, 21,85)</f>
        <v>MAP Oxygen gas at 1 bar 0 degr C</v>
      </c>
      <c r="G817" s="118">
        <f>H817+I817+J817+K817</f>
        <v>8.8306025621860004E-2</v>
      </c>
      <c r="H817" s="118">
        <f>N817+O817+P817+Q817</f>
        <v>2.5673005205400002E-3</v>
      </c>
      <c r="I817" s="118">
        <f>L817+M817+R817</f>
        <v>6.3414469549999998E-3</v>
      </c>
      <c r="J817" s="326">
        <f>S817+IF(T817="x",0,T817)+IF(U817="x",0,U817)+IF(V817="x",0,V817)+W817+X817</f>
        <v>1.363923414632E-2</v>
      </c>
      <c r="K817" s="118">
        <v>6.5758044000000002E-2</v>
      </c>
      <c r="L817" s="118">
        <v>3.6942632999999998E-3</v>
      </c>
      <c r="M817" s="118">
        <v>2.6361555E-3</v>
      </c>
      <c r="N817" s="118">
        <v>2.2047210000000002E-3</v>
      </c>
      <c r="O817" s="118">
        <v>3.4926759999999999E-4</v>
      </c>
      <c r="P817" s="330">
        <v>4.9970454000000001E-7</v>
      </c>
      <c r="Q817" s="330">
        <v>1.2812216E-5</v>
      </c>
      <c r="R817" s="330">
        <v>1.1028155000000001E-5</v>
      </c>
      <c r="S817" s="118">
        <v>4.6314993000000002E-4</v>
      </c>
      <c r="T817" s="118">
        <v>6.2045600999999998E-4</v>
      </c>
      <c r="U817" s="118">
        <v>1.2553177E-2</v>
      </c>
      <c r="V817" s="330">
        <v>2.2621268000000001E-6</v>
      </c>
      <c r="W817" s="330">
        <v>1.8907952E-7</v>
      </c>
      <c r="X817" s="118">
        <v>0</v>
      </c>
      <c r="Y817" s="41"/>
      <c r="Z817" s="327">
        <f>K817/0.133</f>
        <v>0.49442138345864661</v>
      </c>
      <c r="AA817" s="41"/>
      <c r="AB817" s="111">
        <v>8.4528587999999996</v>
      </c>
      <c r="AC817" s="111">
        <v>5.5797572000000004</v>
      </c>
      <c r="AD817" s="111">
        <v>1.7016781000000001</v>
      </c>
      <c r="AE817" s="111">
        <v>0</v>
      </c>
      <c r="AF817" s="111">
        <v>0.14609159999999999</v>
      </c>
      <c r="AG817" s="111">
        <v>0.63991443999999997</v>
      </c>
      <c r="AH817" s="111">
        <v>0.38541752000000001</v>
      </c>
      <c r="AI817" s="41"/>
      <c r="AJ817" s="114">
        <v>9.8475522999999995E-3</v>
      </c>
      <c r="AK817" s="114">
        <v>9.2870483999999993E-3</v>
      </c>
      <c r="AL817" s="114">
        <v>4.165816E-4</v>
      </c>
      <c r="AM817" s="114">
        <v>1.4392226000000001E-4</v>
      </c>
      <c r="AN817" s="113">
        <f>AQ817+AT817+AU817+AV817+AW817+BE817+BF817+BJ817</f>
        <v>5.5677748617943691E-7</v>
      </c>
      <c r="AO817" s="112">
        <f>AR817+AS817+AX817+AY817+AZ817+BA817+BB817+BC817+BD817+BG817+BK817+BL817</f>
        <v>1.5406124078947028E-9</v>
      </c>
      <c r="AP817" s="112">
        <f>BH817+BI817</f>
        <v>2.0157179083999999E-2</v>
      </c>
      <c r="AQ817" s="328">
        <v>4.5886554999999998E-7</v>
      </c>
      <c r="AR817" s="328">
        <v>1.3845095000000001E-9</v>
      </c>
      <c r="AS817" s="328">
        <v>3.7826713E-14</v>
      </c>
      <c r="AT817" s="328">
        <v>5.5951048000000002E-13</v>
      </c>
      <c r="AU817" s="328">
        <v>1.4643956999999999E-14</v>
      </c>
      <c r="AV817" s="328">
        <v>3.2782637000000001E-10</v>
      </c>
      <c r="AW817" s="328">
        <v>9.7446323000000005E-8</v>
      </c>
      <c r="AX817" s="328">
        <v>4.6495044000000003E-11</v>
      </c>
      <c r="AY817" s="328">
        <v>1.0579284999999999E-10</v>
      </c>
      <c r="AZ817" s="328">
        <v>3.7189435999999998E-15</v>
      </c>
      <c r="BA817" s="328">
        <v>1.1978179999999999E-16</v>
      </c>
      <c r="BB817" s="328">
        <v>4.4765402999999999E-15</v>
      </c>
      <c r="BC817" s="328">
        <v>2.0588455E-16</v>
      </c>
      <c r="BD817" s="328">
        <v>3.8261405999999998E-16</v>
      </c>
      <c r="BE817" s="328">
        <v>2.1840611000000001E-12</v>
      </c>
      <c r="BF817" s="328">
        <v>1.3136268E-10</v>
      </c>
      <c r="BG817" s="328">
        <v>3.7459897000000001E-12</v>
      </c>
      <c r="BH817" s="328">
        <v>1.0285084E-5</v>
      </c>
      <c r="BI817" s="329">
        <v>2.0146893999999999E-2</v>
      </c>
      <c r="BJ817" s="328">
        <v>3.6659139000000003E-12</v>
      </c>
      <c r="BK817" s="328">
        <v>2.2292720000000001E-14</v>
      </c>
      <c r="BL817" s="328">
        <v>9.9739277999999991E-19</v>
      </c>
      <c r="BM817" s="41"/>
      <c r="BN817" s="122">
        <v>2.5534040999999999E-5</v>
      </c>
      <c r="BO817" s="122">
        <v>8.3742297000000002E-7</v>
      </c>
      <c r="BP817" s="122">
        <v>1.378578E-5</v>
      </c>
      <c r="BQ817" s="122">
        <v>1.2926088E-9</v>
      </c>
      <c r="BR817" s="122">
        <v>8.4072460000000004E-7</v>
      </c>
      <c r="BS817" s="122">
        <v>2.1247492E-7</v>
      </c>
      <c r="BT817" s="122">
        <v>7.2348405999999998E-11</v>
      </c>
      <c r="BU817" s="122">
        <v>3.2306386000000001E-7</v>
      </c>
      <c r="BV817" s="122">
        <v>6.7056831000000001E-10</v>
      </c>
      <c r="BW817" s="122">
        <v>8.4779178000000001E-9</v>
      </c>
      <c r="BX817" s="122">
        <v>1.0748297E-10</v>
      </c>
      <c r="BY817" s="122">
        <v>2.4422141000000001E-9</v>
      </c>
      <c r="BZ817" s="122">
        <v>2.0085647E-12</v>
      </c>
      <c r="CA817" s="122">
        <v>4.5806277E-7</v>
      </c>
      <c r="CB817" s="122">
        <v>8.8423612000000001E-6</v>
      </c>
      <c r="CC817" s="122">
        <v>2.2055935999999999E-7</v>
      </c>
      <c r="CD817" s="122">
        <v>5.2626864000000002E-10</v>
      </c>
      <c r="CE817" s="194" t="s">
        <v>10728</v>
      </c>
      <c r="CF817" s="143"/>
      <c r="CG817" s="42" t="s">
        <v>10727</v>
      </c>
      <c r="CH817" s="42"/>
      <c r="CI817" s="42"/>
      <c r="CK817" s="333"/>
      <c r="CL817" s="41"/>
      <c r="CM817" s="41"/>
      <c r="CN817" s="41"/>
      <c r="CO817" s="41"/>
      <c r="CP817" s="41"/>
      <c r="CQ817" s="41"/>
      <c r="CR817" s="41"/>
      <c r="CS817" s="41"/>
      <c r="CT817" s="41"/>
      <c r="CU817" s="41"/>
      <c r="CV817" s="41"/>
      <c r="CW817" s="41"/>
    </row>
    <row r="818" spans="1:101" ht="14.5" customHeight="1">
      <c r="B818" s="119" t="s">
        <v>8343</v>
      </c>
      <c r="C818" s="133" t="s">
        <v>10726</v>
      </c>
      <c r="D818" s="133" t="s">
        <v>10719</v>
      </c>
      <c r="E818" s="119"/>
      <c r="G818" s="41"/>
      <c r="H818" s="41"/>
      <c r="I818" s="41"/>
      <c r="J818" s="344"/>
      <c r="K818" s="41"/>
      <c r="L818" s="41"/>
      <c r="M818" s="41"/>
      <c r="N818" s="41"/>
      <c r="O818" s="41"/>
      <c r="P818" s="105"/>
      <c r="Q818" s="105"/>
      <c r="R818" s="105"/>
      <c r="S818" s="41"/>
      <c r="T818" s="41"/>
      <c r="U818" s="41"/>
      <c r="V818" s="105"/>
      <c r="W818" s="105"/>
      <c r="X818" s="41"/>
      <c r="Y818" s="41"/>
      <c r="Z818" s="41"/>
      <c r="AA818" s="41"/>
      <c r="AB818" s="41"/>
      <c r="AC818" s="41"/>
      <c r="AD818" s="41"/>
      <c r="AE818" s="41"/>
      <c r="AF818" s="41"/>
      <c r="AG818" s="41"/>
      <c r="AH818" s="41"/>
      <c r="AI818" s="41"/>
      <c r="AJ818" s="41"/>
      <c r="AK818" s="41"/>
      <c r="AL818" s="41"/>
      <c r="AM818" s="41"/>
      <c r="AO818" s="41"/>
      <c r="AP818" s="41"/>
      <c r="BI818" s="41"/>
      <c r="BM818" s="41"/>
      <c r="BN818" s="105"/>
      <c r="BO818" s="105"/>
      <c r="BP818" s="105"/>
      <c r="BQ818" s="105"/>
      <c r="BR818" s="105"/>
      <c r="BS818" s="105"/>
      <c r="BT818" s="105"/>
      <c r="BU818" s="105"/>
      <c r="BV818" s="105"/>
      <c r="BW818" s="105"/>
      <c r="BX818" s="105"/>
      <c r="BY818" s="105"/>
      <c r="BZ818" s="105"/>
      <c r="CA818" s="105"/>
      <c r="CB818" s="105"/>
      <c r="CC818" s="105"/>
      <c r="CD818" s="105"/>
      <c r="CE818" s="152"/>
      <c r="CF818" s="144"/>
      <c r="CG818" s="42"/>
      <c r="CH818" s="42"/>
      <c r="CI818" s="42"/>
      <c r="CK818" s="333"/>
      <c r="CL818" s="41"/>
      <c r="CM818" s="41"/>
      <c r="CN818" s="41"/>
      <c r="CO818" s="41"/>
      <c r="CP818" s="41"/>
      <c r="CQ818" s="41"/>
      <c r="CR818" s="41"/>
      <c r="CS818" s="41"/>
      <c r="CT818" s="41"/>
      <c r="CU818" s="41"/>
      <c r="CV818" s="41"/>
      <c r="CW818" s="41"/>
    </row>
    <row r="819" spans="1:101" ht="14.5" customHeight="1">
      <c r="A819" s="135" t="s">
        <v>10725</v>
      </c>
      <c r="B819" s="119" t="s">
        <v>8343</v>
      </c>
      <c r="C819" s="120" t="str">
        <f>MID(A819,1,12)</f>
        <v>A.120.30.101</v>
      </c>
      <c r="D819" s="135" t="s">
        <v>10719</v>
      </c>
      <c r="E819" s="119" t="s">
        <v>6570</v>
      </c>
      <c r="F819" s="118" t="s">
        <v>10723</v>
      </c>
      <c r="G819" s="118">
        <v>4.7414288555859996E-2</v>
      </c>
      <c r="H819" s="118">
        <v>4.4434584499999999E-3</v>
      </c>
      <c r="I819" s="118">
        <v>1.1569060709999999E-2</v>
      </c>
      <c r="J819" s="326">
        <v>2.1032283958600001E-3</v>
      </c>
      <c r="K819" s="118">
        <v>2.9298541000000001E-2</v>
      </c>
      <c r="L819" s="118">
        <v>7.9115352999999996E-3</v>
      </c>
      <c r="M819" s="118">
        <v>2.7824515000000002E-3</v>
      </c>
      <c r="N819" s="118">
        <v>1.8438084000000001E-3</v>
      </c>
      <c r="O819" s="118">
        <v>1.0436298E-4</v>
      </c>
      <c r="P819" s="118">
        <v>6.2172116999999996E-4</v>
      </c>
      <c r="Q819" s="118">
        <v>1.8735659000000001E-3</v>
      </c>
      <c r="R819" s="118">
        <v>8.7507391000000003E-4</v>
      </c>
      <c r="S819" s="118">
        <v>8.2117329999999996E-5</v>
      </c>
      <c r="T819" s="330">
        <v>4.2954646999999999E-5</v>
      </c>
      <c r="U819" s="118">
        <v>1.9777159E-3</v>
      </c>
      <c r="V819" s="330">
        <v>4.2742873999999999E-7</v>
      </c>
      <c r="W819" s="330">
        <v>1.309012E-8</v>
      </c>
      <c r="X819" s="118">
        <v>0</v>
      </c>
      <c r="Y819" s="41"/>
      <c r="Z819" s="327">
        <v>0.22028978195488721</v>
      </c>
      <c r="AA819" s="41"/>
      <c r="AB819" s="111">
        <v>2.2856041</v>
      </c>
      <c r="AC819" s="111">
        <v>1.8328826</v>
      </c>
      <c r="AD819" s="111">
        <v>0.26809576000000002</v>
      </c>
      <c r="AE819" s="111">
        <v>0</v>
      </c>
      <c r="AF819" s="111">
        <v>2.2061911999999999E-2</v>
      </c>
      <c r="AG819" s="111">
        <v>0.10220912</v>
      </c>
      <c r="AH819" s="111">
        <v>6.0354768000000003E-2</v>
      </c>
      <c r="AI819" s="41"/>
      <c r="AJ819" s="114">
        <v>5.4835446999999997E-3</v>
      </c>
      <c r="AK819" s="114">
        <v>5.2001138000000004E-3</v>
      </c>
      <c r="AL819" s="114">
        <v>2.1210084000000001E-4</v>
      </c>
      <c r="AM819" s="114">
        <v>7.133005E-5</v>
      </c>
      <c r="AN819" s="113">
        <f>AQ819+AT819+AU819+AV819+AW819+BE819+BF819+BJ819</f>
        <v>3.1175742322285993E-7</v>
      </c>
      <c r="AO819" s="112">
        <f>AR819+AS819+AX819+AY819+AZ819+BA819+BB819+BC819+BD819+BG819+BK819+BL819</f>
        <v>7.8439659489110522E-10</v>
      </c>
      <c r="AP819" s="112">
        <f>BH819+BI819</f>
        <v>9.9902029978999989E-3</v>
      </c>
      <c r="AQ819" s="328">
        <v>2.0542395999999999E-7</v>
      </c>
      <c r="AR819" s="328">
        <v>6.1985059999999997E-10</v>
      </c>
      <c r="AS819" s="328">
        <v>1.6933598999999999E-14</v>
      </c>
      <c r="AT819" s="328">
        <v>4.4048371999999996E-12</v>
      </c>
      <c r="AU819" s="328">
        <v>5.6819162000000001E-13</v>
      </c>
      <c r="AV819" s="328">
        <v>2.7422540000000003E-10</v>
      </c>
      <c r="AW819" s="328">
        <v>9.5309877000000002E-8</v>
      </c>
      <c r="AX819" s="328">
        <v>4.3522376999999998E-11</v>
      </c>
      <c r="AY819" s="328">
        <v>1.1778525E-10</v>
      </c>
      <c r="AZ819" s="328">
        <v>6.6244551999999996E-15</v>
      </c>
      <c r="BA819" s="328">
        <v>4.0952154999999999E-17</v>
      </c>
      <c r="BB819" s="328">
        <v>2.6068981999999999E-12</v>
      </c>
      <c r="BC819" s="328">
        <v>1.7971055000000001E-15</v>
      </c>
      <c r="BD819" s="328">
        <v>8.9512381000000002E-15</v>
      </c>
      <c r="BE819" s="328">
        <v>1.0476101999999999E-9</v>
      </c>
      <c r="BF819" s="328">
        <v>9.6965237999999995E-9</v>
      </c>
      <c r="BG819" s="328">
        <v>5.9557893E-13</v>
      </c>
      <c r="BH819" s="328">
        <v>2.0663978999999998E-6</v>
      </c>
      <c r="BI819" s="329">
        <v>9.9881365999999992E-3</v>
      </c>
      <c r="BJ819" s="328">
        <v>2.5379404E-13</v>
      </c>
      <c r="BK819" s="328">
        <v>1.5433421E-15</v>
      </c>
      <c r="BL819" s="328">
        <v>6.9050269999999995E-20</v>
      </c>
      <c r="BM819" s="41"/>
      <c r="BN819" s="122">
        <v>1.3689541E-5</v>
      </c>
      <c r="BO819" s="122">
        <v>9.0481121000000001E-7</v>
      </c>
      <c r="BP819" s="122">
        <v>6.1422636999999997E-6</v>
      </c>
      <c r="BQ819" s="122">
        <v>1.0252489E-7</v>
      </c>
      <c r="BR819" s="122">
        <v>7.4751696000000005E-7</v>
      </c>
      <c r="BS819" s="122">
        <v>1.4839393999999999E-7</v>
      </c>
      <c r="BT819" s="122">
        <v>1.3176608E-11</v>
      </c>
      <c r="BU819" s="122">
        <v>3.3050018000000002E-7</v>
      </c>
      <c r="BV819" s="122">
        <v>8.3430602999999996E-7</v>
      </c>
      <c r="BW819" s="122">
        <v>1.2397495E-6</v>
      </c>
      <c r="BX819" s="122">
        <v>4.2704949000000001E-9</v>
      </c>
      <c r="BY819" s="122">
        <v>4.1351562000000002E-10</v>
      </c>
      <c r="BZ819" s="122">
        <v>7.5390021999999997E-11</v>
      </c>
      <c r="CA819" s="122">
        <v>7.0658844000000003E-7</v>
      </c>
      <c r="CB819" s="122">
        <v>2.49186E-6</v>
      </c>
      <c r="CC819" s="122">
        <v>3.6217083000000003E-8</v>
      </c>
      <c r="CD819" s="122">
        <v>3.6433983000000002E-11</v>
      </c>
      <c r="CG819" s="42" t="s">
        <v>10722</v>
      </c>
      <c r="CH819" s="42"/>
      <c r="CI819" s="42"/>
      <c r="CK819" s="333"/>
      <c r="CL819" s="41"/>
      <c r="CM819" s="41"/>
      <c r="CN819" s="41"/>
      <c r="CO819" s="41"/>
      <c r="CP819" s="41"/>
      <c r="CQ819" s="41"/>
      <c r="CR819" s="41"/>
      <c r="CS819" s="41"/>
      <c r="CT819" s="41"/>
      <c r="CU819" s="41"/>
      <c r="CV819" s="41"/>
      <c r="CW819" s="41"/>
    </row>
    <row r="820" spans="1:101" ht="14.5" customHeight="1">
      <c r="A820" s="135" t="s">
        <v>10721</v>
      </c>
      <c r="B820" s="119" t="s">
        <v>8343</v>
      </c>
      <c r="C820" s="120" t="str">
        <f>MID(A820,1,12)</f>
        <v>A.120.30.102</v>
      </c>
      <c r="D820" s="135" t="s">
        <v>10719</v>
      </c>
      <c r="E820" s="119" t="s">
        <v>6570</v>
      </c>
      <c r="F820" s="118" t="str">
        <f>MID(A820, 21,85)</f>
        <v>Paperfoam</v>
      </c>
      <c r="G820" s="118">
        <f>H820+I820+J820+K820</f>
        <v>0.1763362782682</v>
      </c>
      <c r="H820" s="118">
        <f>N820+O820+P820+Q820</f>
        <v>7.1059636520000007E-3</v>
      </c>
      <c r="I820" s="118">
        <f>L820+M820+R820</f>
        <v>2.66482101E-2</v>
      </c>
      <c r="J820" s="326">
        <f>S820+IF(T820="x",0,T820)+IF(U820="x",0,U820)+IF(V820="x",0,V820)+W820+X820</f>
        <v>2.49494845162E-2</v>
      </c>
      <c r="K820" s="118">
        <v>0.11763261999999999</v>
      </c>
      <c r="L820" s="118">
        <v>1.0986301E-2</v>
      </c>
      <c r="M820" s="118">
        <v>6.7476575000000004E-3</v>
      </c>
      <c r="N820" s="118">
        <v>5.1130582000000003E-3</v>
      </c>
      <c r="O820" s="118">
        <v>1.3772404E-3</v>
      </c>
      <c r="P820" s="330">
        <v>9.0938482000000001E-5</v>
      </c>
      <c r="Q820" s="118">
        <v>5.2472656999999999E-4</v>
      </c>
      <c r="R820" s="118">
        <v>8.9142516000000008E-3</v>
      </c>
      <c r="S820" s="118">
        <v>3.1167209000000002E-3</v>
      </c>
      <c r="T820" s="118">
        <v>1.5795982E-2</v>
      </c>
      <c r="U820" s="118">
        <v>5.9704896999999996E-3</v>
      </c>
      <c r="V820" s="330">
        <v>5.8702970999999998E-5</v>
      </c>
      <c r="W820" s="330">
        <v>7.5889451999999999E-6</v>
      </c>
      <c r="X820" s="118">
        <v>0</v>
      </c>
      <c r="Y820" s="41"/>
      <c r="Z820" s="327">
        <f>K820/0.133</f>
        <v>0.88445578947368408</v>
      </c>
      <c r="AA820" s="41"/>
      <c r="AB820" s="111">
        <v>20.616188000000001</v>
      </c>
      <c r="AC820" s="111">
        <v>10.165196</v>
      </c>
      <c r="AD820" s="111">
        <v>0.80935422999999995</v>
      </c>
      <c r="AE820" s="111">
        <v>0</v>
      </c>
      <c r="AF820" s="111">
        <v>6.6180693999999998E-2</v>
      </c>
      <c r="AG820" s="111">
        <v>9.3955023999999998</v>
      </c>
      <c r="AH820" s="111">
        <v>0.17995458</v>
      </c>
      <c r="AI820" s="41"/>
      <c r="AJ820" s="114">
        <v>1.9787927E-2</v>
      </c>
      <c r="AK820" s="114">
        <v>1.8438982E-2</v>
      </c>
      <c r="AL820" s="114">
        <v>8.5176117999999996E-4</v>
      </c>
      <c r="AM820" s="114">
        <v>4.9718353000000005E-4</v>
      </c>
      <c r="AN820" s="113">
        <f>AQ820+AT820+AU820+AV820+AW820+BE820+BF820+BJ820</f>
        <v>1.1054545762179001E-6</v>
      </c>
      <c r="AO820" s="112">
        <f>AR820+AS820+AX820+AY820+AZ820+BA820+BB820+BC820+BD820+BG820+BK820+BL820</f>
        <v>3.1500043484474807E-9</v>
      </c>
      <c r="AP820" s="112">
        <f>BH820+BI820</f>
        <v>6.9633548399999995E-2</v>
      </c>
      <c r="AQ820" s="328">
        <v>8.2635984999999998E-7</v>
      </c>
      <c r="AR820" s="328">
        <v>2.4935216E-9</v>
      </c>
      <c r="AS820" s="328">
        <v>6.8117815E-14</v>
      </c>
      <c r="AT820" s="328">
        <v>5.2542686E-11</v>
      </c>
      <c r="AU820" s="328">
        <v>3.7222819000000001E-12</v>
      </c>
      <c r="AV820" s="328">
        <v>7.6028488000000001E-10</v>
      </c>
      <c r="AW820" s="328">
        <v>2.7169702000000002E-7</v>
      </c>
      <c r="AX820" s="328">
        <v>1.090877E-10</v>
      </c>
      <c r="AY820" s="328">
        <v>3.0009318999999999E-10</v>
      </c>
      <c r="AZ820" s="328">
        <v>5.4112230999999998E-12</v>
      </c>
      <c r="BA820" s="328">
        <v>1.8312899999999998E-15</v>
      </c>
      <c r="BB820" s="328">
        <v>6.6957901999999998E-11</v>
      </c>
      <c r="BC820" s="328">
        <v>7.0516629999999999E-11</v>
      </c>
      <c r="BD820" s="328">
        <v>6.7218535000000001E-12</v>
      </c>
      <c r="BE820" s="328">
        <v>7.8215362000000003E-10</v>
      </c>
      <c r="BF820" s="328">
        <v>5.6518635000000002E-9</v>
      </c>
      <c r="BG820" s="328">
        <v>9.6729494999999998E-11</v>
      </c>
      <c r="BH820" s="329">
        <v>2.2958114000000002E-3</v>
      </c>
      <c r="BI820" s="329">
        <v>6.7337736999999995E-2</v>
      </c>
      <c r="BJ820" s="328">
        <v>1.4713924999999999E-10</v>
      </c>
      <c r="BK820" s="328">
        <v>8.9476570999999996E-13</v>
      </c>
      <c r="BL820" s="328">
        <v>4.0032480999999999E-17</v>
      </c>
      <c r="BM820" s="41"/>
      <c r="BN820" s="122">
        <v>4.7735421999999997E-5</v>
      </c>
      <c r="BO820" s="122">
        <v>2.3198868999999999E-6</v>
      </c>
      <c r="BP820" s="122">
        <v>2.4660973999999999E-5</v>
      </c>
      <c r="BQ820" s="122">
        <v>1.0443103999999999E-6</v>
      </c>
      <c r="BR820" s="122">
        <v>2.7844795999999999E-6</v>
      </c>
      <c r="BS820" s="122">
        <v>4.8850287E-7</v>
      </c>
      <c r="BT820" s="122">
        <v>3.2597399999999999E-8</v>
      </c>
      <c r="BU820" s="122">
        <v>7.6701412E-7</v>
      </c>
      <c r="BV820" s="122">
        <v>1.2203304E-7</v>
      </c>
      <c r="BW820" s="122">
        <v>3.4721463000000001E-7</v>
      </c>
      <c r="BX820" s="122">
        <v>2.3293304E-8</v>
      </c>
      <c r="BY820" s="122">
        <v>6.3182759000000003E-8</v>
      </c>
      <c r="BZ820" s="122">
        <v>7.5414800999999995E-10</v>
      </c>
      <c r="CA820" s="122">
        <v>1.1857980000000001E-6</v>
      </c>
      <c r="CB820" s="122">
        <v>1.2808501000000001E-5</v>
      </c>
      <c r="CC820" s="122">
        <v>1.0657574000000001E-6</v>
      </c>
      <c r="CD820" s="122">
        <v>2.1122911000000001E-8</v>
      </c>
      <c r="CG820" s="42" t="s">
        <v>1276</v>
      </c>
      <c r="CL820" s="41"/>
      <c r="CM820" s="41"/>
      <c r="CN820" s="41"/>
      <c r="CO820" s="41"/>
      <c r="CP820" s="41"/>
      <c r="CQ820" s="41"/>
      <c r="CR820" s="41"/>
      <c r="CS820" s="41"/>
      <c r="CT820" s="41"/>
      <c r="CU820" s="41"/>
      <c r="CV820" s="41"/>
      <c r="CW820" s="41"/>
    </row>
    <row r="821" spans="1:101" ht="14.5" customHeight="1">
      <c r="B821" s="119" t="s">
        <v>8322</v>
      </c>
      <c r="C821" s="133" t="s">
        <v>10717</v>
      </c>
      <c r="D821" s="135"/>
      <c r="G821" s="41"/>
      <c r="H821" s="41"/>
      <c r="I821" s="41"/>
      <c r="J821" s="41"/>
      <c r="K821" s="41"/>
      <c r="L821" s="41"/>
      <c r="M821" s="41"/>
      <c r="N821" s="41"/>
      <c r="O821" s="41"/>
      <c r="P821" s="41"/>
      <c r="Q821" s="41"/>
      <c r="R821" s="41"/>
      <c r="S821" s="41"/>
      <c r="T821" s="41"/>
      <c r="U821" s="41"/>
      <c r="V821" s="41"/>
      <c r="W821" s="41"/>
      <c r="X821" s="41"/>
      <c r="Y821" s="41"/>
      <c r="Z821" s="41"/>
      <c r="AA821" s="41"/>
      <c r="AB821" s="41"/>
      <c r="AC821" s="41"/>
      <c r="AD821" s="41"/>
      <c r="AE821" s="41"/>
      <c r="AF821" s="41"/>
      <c r="AG821" s="41"/>
      <c r="AH821" s="41"/>
      <c r="AI821" s="41"/>
      <c r="AJ821" s="41"/>
      <c r="AK821" s="41"/>
      <c r="AL821" s="41"/>
      <c r="AM821" s="41"/>
      <c r="AN821" s="41"/>
      <c r="AO821" s="41"/>
      <c r="AP821" s="41"/>
      <c r="AQ821" s="41"/>
      <c r="AR821" s="41"/>
      <c r="AS821" s="41"/>
      <c r="AT821" s="41"/>
      <c r="AU821" s="41"/>
      <c r="AV821" s="41"/>
      <c r="AW821" s="41"/>
      <c r="AX821" s="41"/>
      <c r="AY821" s="41"/>
      <c r="AZ821" s="41"/>
      <c r="BA821" s="41"/>
      <c r="BB821" s="41"/>
      <c r="BC821" s="41"/>
      <c r="BD821" s="41"/>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130"/>
      <c r="CF821" s="105"/>
      <c r="CL821" s="41"/>
      <c r="CM821" s="41"/>
      <c r="CN821" s="41"/>
      <c r="CO821" s="41"/>
      <c r="CP821" s="41"/>
      <c r="CQ821" s="41"/>
      <c r="CR821" s="41"/>
      <c r="CS821" s="41"/>
      <c r="CT821" s="41"/>
      <c r="CU821" s="41"/>
      <c r="CV821" s="41"/>
      <c r="CW821" s="41"/>
    </row>
    <row r="822" spans="1:101" ht="14.5" customHeight="1">
      <c r="B822" s="119" t="s">
        <v>8322</v>
      </c>
      <c r="C822" s="133" t="s">
        <v>89</v>
      </c>
      <c r="D822" s="133" t="s">
        <v>1446</v>
      </c>
      <c r="G822" s="41"/>
      <c r="H822" s="41"/>
      <c r="I822" s="41"/>
      <c r="J822" s="41"/>
      <c r="K822" s="41"/>
      <c r="L822" s="41"/>
      <c r="M822" s="41"/>
      <c r="N822" s="41"/>
      <c r="O822" s="41"/>
      <c r="P822" s="41"/>
      <c r="Q822" s="41"/>
      <c r="R822" s="41"/>
      <c r="S822" s="41"/>
      <c r="T822" s="41"/>
      <c r="U822" s="41"/>
      <c r="V822" s="41"/>
      <c r="W822" s="41"/>
      <c r="X822" s="41"/>
      <c r="Y822" s="41"/>
      <c r="Z822" s="41"/>
      <c r="AA822" s="41"/>
      <c r="AB822" s="41"/>
      <c r="AC822" s="41"/>
      <c r="AD822" s="41"/>
      <c r="AE822" s="41"/>
      <c r="AF822" s="41"/>
      <c r="AG822" s="41"/>
      <c r="AH822" s="41"/>
      <c r="AI822" s="41"/>
      <c r="AJ822" s="41"/>
      <c r="AK822" s="41"/>
      <c r="AL822" s="41"/>
      <c r="AM822" s="41"/>
      <c r="AN822" s="41"/>
      <c r="AO822" s="41"/>
      <c r="AP822" s="41"/>
      <c r="AQ822" s="41"/>
      <c r="AR822" s="41"/>
      <c r="AS822" s="41"/>
      <c r="AT822" s="41"/>
      <c r="AU822" s="41"/>
      <c r="AV822" s="41"/>
      <c r="AW822" s="41"/>
      <c r="AX822" s="41"/>
      <c r="AY822" s="41"/>
      <c r="AZ822" s="41"/>
      <c r="BA822" s="41"/>
      <c r="BB822" s="41"/>
      <c r="BC822" s="41"/>
      <c r="BD822" s="41"/>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130"/>
      <c r="CF822" s="105"/>
      <c r="CL822" s="41"/>
      <c r="CM822" s="41"/>
      <c r="CN822" s="41"/>
      <c r="CO822" s="41"/>
      <c r="CP822" s="41"/>
      <c r="CQ822" s="41"/>
      <c r="CR822" s="41"/>
      <c r="CS822" s="41"/>
      <c r="CT822" s="41"/>
      <c r="CU822" s="41"/>
      <c r="CV822" s="41"/>
      <c r="CW822" s="41"/>
    </row>
    <row r="823" spans="1:101" ht="14.5" customHeight="1">
      <c r="A823" s="41" t="s">
        <v>10716</v>
      </c>
      <c r="B823" s="119" t="s">
        <v>8322</v>
      </c>
      <c r="C823" s="120" t="str">
        <f t="shared" ref="C823:C831" si="360">MID(A823,1,12)</f>
        <v>A.130.01.101</v>
      </c>
      <c r="D823" s="135" t="s">
        <v>1446</v>
      </c>
      <c r="E823" s="119" t="s">
        <v>6570</v>
      </c>
      <c r="F823" s="118" t="str">
        <f t="shared" ref="F823:F831" si="361">MID(A823, 21,85)</f>
        <v>bio-PE (Polyethylene) not biodegradable</v>
      </c>
      <c r="G823" s="118">
        <f t="shared" ref="G823:G831" si="362">H823+I823+J823+K823</f>
        <v>0.33941100790862389</v>
      </c>
      <c r="H823" s="118">
        <f t="shared" ref="H823:H831" si="363">N823+O823+P823+Q823</f>
        <v>4.0282264350819996E-2</v>
      </c>
      <c r="I823" s="118">
        <f t="shared" ref="I823:I831" si="364">L823+M823+R823</f>
        <v>5.0418743557803902E-2</v>
      </c>
      <c r="J823" s="326">
        <f t="shared" ref="J823:J831" si="365">S823+IF(T823="x",0,T823)+IF(U823="x",0,U823)+IF(V823="x",0,V823)+W823+X823</f>
        <v>0</v>
      </c>
      <c r="K823" s="118">
        <v>0.24870999999999999</v>
      </c>
      <c r="L823" s="118">
        <v>4.3693740000000002E-2</v>
      </c>
      <c r="M823" s="118">
        <v>6.7250000000000001E-3</v>
      </c>
      <c r="N823" s="118">
        <v>2.8880279999999999E-3</v>
      </c>
      <c r="O823" s="118">
        <v>3.7394051999999997E-2</v>
      </c>
      <c r="P823" s="118">
        <v>0</v>
      </c>
      <c r="Q823" s="330">
        <v>1.8435081999999999E-7</v>
      </c>
      <c r="R823" s="330">
        <v>3.5578038999999999E-9</v>
      </c>
      <c r="S823" s="118">
        <v>0</v>
      </c>
      <c r="T823" s="118">
        <v>0</v>
      </c>
      <c r="U823" s="118">
        <v>0</v>
      </c>
      <c r="V823" s="118">
        <v>0</v>
      </c>
      <c r="W823" s="118">
        <v>0</v>
      </c>
      <c r="X823" s="118">
        <v>0</v>
      </c>
      <c r="Y823" s="41"/>
      <c r="Z823" s="327">
        <f t="shared" ref="Z823:Z831" si="366">K823/0.133</f>
        <v>1.8699999999999999</v>
      </c>
      <c r="AA823" s="41"/>
      <c r="AB823" s="111">
        <v>87.453000000000003</v>
      </c>
      <c r="AC823" s="111">
        <v>86.052999999999997</v>
      </c>
      <c r="AD823" s="111">
        <v>0</v>
      </c>
      <c r="AE823" s="111">
        <v>0</v>
      </c>
      <c r="AF823" s="111">
        <v>1.4</v>
      </c>
      <c r="AG823" s="111">
        <v>0</v>
      </c>
      <c r="AH823" s="111">
        <v>0</v>
      </c>
      <c r="AI823" s="41"/>
      <c r="AJ823" s="114">
        <v>4.7283849000000003E-2</v>
      </c>
      <c r="AK823" s="114">
        <v>4.2188874000000001E-2</v>
      </c>
      <c r="AL823" s="114">
        <v>1.6922937999999999E-3</v>
      </c>
      <c r="AM823" s="114">
        <v>3.4026811999999999E-3</v>
      </c>
      <c r="AN823" s="113">
        <f t="shared" ref="AN823:AN831" si="367">AQ823+AT823+AU823+AV823+AW823+BE823+BF823+BJ823</f>
        <v>2.5293090000000001E-6</v>
      </c>
      <c r="AO823" s="112">
        <f t="shared" ref="AO823:AO831" si="368">AR823+AS823+AX823+AY823+AZ823+BA823+BB823+BC823+BD823+BG823+BK823+BL823</f>
        <v>6.2584830549999997E-9</v>
      </c>
      <c r="AP823" s="112">
        <f t="shared" ref="AP823:AP831" si="369">BH823+BI823</f>
        <v>0.47656599999999999</v>
      </c>
      <c r="AQ823" s="328">
        <v>1.7353600000000001E-6</v>
      </c>
      <c r="AR823" s="328">
        <v>5.2359999999999997E-9</v>
      </c>
      <c r="AS823" s="328">
        <v>1.4305499999999999E-13</v>
      </c>
      <c r="AT823" s="329">
        <v>0</v>
      </c>
      <c r="AU823" s="329">
        <v>0</v>
      </c>
      <c r="AV823" s="328">
        <v>4.2900000000000002E-10</v>
      </c>
      <c r="AW823" s="328">
        <v>7.9352000000000003E-7</v>
      </c>
      <c r="AX823" s="328">
        <v>9.8020000000000001E-11</v>
      </c>
      <c r="AY823" s="328">
        <v>9.2431999999999997E-10</v>
      </c>
      <c r="AZ823" s="329">
        <v>0</v>
      </c>
      <c r="BA823" s="329">
        <v>0</v>
      </c>
      <c r="BB823" s="329">
        <v>0</v>
      </c>
      <c r="BC823" s="329">
        <v>0</v>
      </c>
      <c r="BD823" s="329">
        <v>0</v>
      </c>
      <c r="BE823" s="329">
        <v>0</v>
      </c>
      <c r="BF823" s="329">
        <v>0</v>
      </c>
      <c r="BG823" s="329">
        <v>0</v>
      </c>
      <c r="BH823" s="329">
        <v>0</v>
      </c>
      <c r="BI823" s="329">
        <v>0.47656599999999999</v>
      </c>
      <c r="BJ823" s="329">
        <v>0</v>
      </c>
      <c r="BK823" s="329">
        <v>0</v>
      </c>
      <c r="BL823" s="329">
        <v>0</v>
      </c>
      <c r="BM823" s="41"/>
      <c r="BN823" s="111">
        <v>1.616907E-4</v>
      </c>
      <c r="BO823" s="122">
        <v>6.3725413999999998E-6</v>
      </c>
      <c r="BP823" s="122">
        <v>5.2140562000000003E-5</v>
      </c>
      <c r="BQ823" s="122">
        <v>4.1674970999999998E-13</v>
      </c>
      <c r="BR823" s="122">
        <v>3.9013612999999997E-5</v>
      </c>
      <c r="BS823" s="111">
        <v>0</v>
      </c>
      <c r="BT823" s="111">
        <v>0</v>
      </c>
      <c r="BU823" s="111">
        <v>0</v>
      </c>
      <c r="BV823" s="111">
        <v>0</v>
      </c>
      <c r="BW823" s="122">
        <v>1.2198600999999999E-10</v>
      </c>
      <c r="BX823" s="111">
        <v>0</v>
      </c>
      <c r="BY823" s="111">
        <v>0</v>
      </c>
      <c r="BZ823" s="111">
        <v>0</v>
      </c>
      <c r="CA823" s="122">
        <v>2.9838689000000002E-6</v>
      </c>
      <c r="CB823" s="122">
        <v>6.1179991000000002E-5</v>
      </c>
      <c r="CC823" s="111">
        <v>0</v>
      </c>
      <c r="CD823" s="111">
        <v>0</v>
      </c>
      <c r="CE823" s="151" t="s">
        <v>10662</v>
      </c>
      <c r="CF823" s="143"/>
      <c r="CG823" s="42" t="s">
        <v>10714</v>
      </c>
      <c r="CH823" s="42"/>
      <c r="CI823" s="42"/>
      <c r="CK823" s="333"/>
      <c r="CL823" s="41"/>
      <c r="CM823" s="41"/>
      <c r="CN823" s="41"/>
      <c r="CO823" s="41"/>
      <c r="CP823" s="41"/>
      <c r="CQ823" s="41"/>
      <c r="CR823" s="41"/>
      <c r="CS823" s="41"/>
      <c r="CT823" s="41"/>
      <c r="CU823" s="41"/>
      <c r="CV823" s="41"/>
      <c r="CW823" s="41"/>
    </row>
    <row r="824" spans="1:101" ht="14.5" customHeight="1">
      <c r="A824" s="41" t="s">
        <v>10713</v>
      </c>
      <c r="B824" s="119" t="s">
        <v>8322</v>
      </c>
      <c r="C824" s="120" t="str">
        <f t="shared" si="360"/>
        <v>A.130.01.102</v>
      </c>
      <c r="D824" s="135" t="s">
        <v>1446</v>
      </c>
      <c r="E824" s="119" t="s">
        <v>6570</v>
      </c>
      <c r="F824" s="118" t="str">
        <f t="shared" si="361"/>
        <v>CA (Cellulose polymers, biodegradable)</v>
      </c>
      <c r="G824" s="118">
        <f t="shared" si="362"/>
        <v>1.282168425089</v>
      </c>
      <c r="H824" s="118">
        <f t="shared" si="363"/>
        <v>4.9774008810000006E-2</v>
      </c>
      <c r="I824" s="118">
        <f t="shared" si="364"/>
        <v>8.289776019999999E-2</v>
      </c>
      <c r="J824" s="326">
        <f t="shared" si="365"/>
        <v>1.1723556079000001E-2</v>
      </c>
      <c r="K824" s="118">
        <v>1.1377731</v>
      </c>
      <c r="L824" s="118">
        <v>2.9750378000000001E-2</v>
      </c>
      <c r="M824" s="118">
        <v>4.8744437000000002E-2</v>
      </c>
      <c r="N824" s="118">
        <v>4.1890807000000002E-2</v>
      </c>
      <c r="O824" s="118">
        <v>6.4456551000000003E-3</v>
      </c>
      <c r="P824" s="118">
        <v>7.6780608000000001E-4</v>
      </c>
      <c r="Q824" s="118">
        <v>6.6974063000000003E-4</v>
      </c>
      <c r="R824" s="118">
        <v>4.4029452000000002E-3</v>
      </c>
      <c r="S824" s="118">
        <v>1.5797052999999999E-3</v>
      </c>
      <c r="T824" s="118">
        <v>0</v>
      </c>
      <c r="U824" s="118">
        <v>1.0110439000000001E-2</v>
      </c>
      <c r="V824" s="330">
        <v>3.3411779E-5</v>
      </c>
      <c r="W824" s="118">
        <v>0</v>
      </c>
      <c r="X824" s="118">
        <v>0</v>
      </c>
      <c r="Y824" s="41"/>
      <c r="Z824" s="327">
        <f t="shared" si="366"/>
        <v>8.5546849624060144</v>
      </c>
      <c r="AA824" s="41"/>
      <c r="AB824" s="111">
        <v>120.50587</v>
      </c>
      <c r="AC824" s="111">
        <v>118.85648999999999</v>
      </c>
      <c r="AD824" s="111">
        <v>1.3707210999999999</v>
      </c>
      <c r="AE824" s="111">
        <v>0</v>
      </c>
      <c r="AF824" s="111">
        <v>0</v>
      </c>
      <c r="AG824" s="111">
        <v>1.3723496999999999E-2</v>
      </c>
      <c r="AH824" s="111">
        <v>0.26493586000000002</v>
      </c>
      <c r="AI824" s="41"/>
      <c r="AJ824" s="114">
        <v>0.16621556000000001</v>
      </c>
      <c r="AK824" s="114">
        <v>0.15311026999999999</v>
      </c>
      <c r="AL824" s="114">
        <v>7.1434879000000003E-3</v>
      </c>
      <c r="AM824" s="114">
        <v>5.9617962000000002E-3</v>
      </c>
      <c r="AN824" s="113">
        <f t="shared" si="367"/>
        <v>9.1792730414119997E-6</v>
      </c>
      <c r="AO824" s="112">
        <f t="shared" si="368"/>
        <v>2.6418224788147793E-8</v>
      </c>
      <c r="AP824" s="112">
        <f t="shared" si="369"/>
        <v>0.83498546741399993</v>
      </c>
      <c r="AQ824" s="328">
        <v>8.0611455999999992E-6</v>
      </c>
      <c r="AR824" s="328">
        <v>2.4326965999999999E-8</v>
      </c>
      <c r="AS824" s="328">
        <v>6.6444998999999998E-13</v>
      </c>
      <c r="AT824" s="328">
        <v>5.3865757999999995E-10</v>
      </c>
      <c r="AU824" s="328">
        <v>6.9974232000000005E-11</v>
      </c>
      <c r="AV824" s="328">
        <v>6.2289974999999999E-9</v>
      </c>
      <c r="AW824" s="328">
        <v>1.0997203999999999E-6</v>
      </c>
      <c r="AX824" s="328">
        <v>9.0184949000000005E-10</v>
      </c>
      <c r="AY824" s="328">
        <v>1.1446388999999999E-9</v>
      </c>
      <c r="AZ824" s="328">
        <v>7.8551244999999995E-13</v>
      </c>
      <c r="BA824" s="328">
        <v>4.0292977999999998E-15</v>
      </c>
      <c r="BB824" s="328">
        <v>1.6645823000000001E-12</v>
      </c>
      <c r="BC824" s="328">
        <v>9.6170998000000005E-14</v>
      </c>
      <c r="BD824" s="328">
        <v>7.2686111999999997E-14</v>
      </c>
      <c r="BE824" s="328">
        <v>8.3630204000000001E-9</v>
      </c>
      <c r="BF824" s="328">
        <v>3.2063916999999998E-9</v>
      </c>
      <c r="BG824" s="328">
        <v>4.1482967000000002E-11</v>
      </c>
      <c r="BH824" s="328">
        <v>7.4337414000000002E-5</v>
      </c>
      <c r="BI824" s="329">
        <v>0.83491112999999995</v>
      </c>
      <c r="BJ824" s="329">
        <v>0</v>
      </c>
      <c r="BK824" s="329">
        <v>0</v>
      </c>
      <c r="BL824" s="329">
        <v>0</v>
      </c>
      <c r="BM824" s="41"/>
      <c r="BN824" s="111">
        <v>4.2097283999999998E-4</v>
      </c>
      <c r="BO824" s="122">
        <v>9.8843182000000003E-6</v>
      </c>
      <c r="BP824" s="111">
        <v>2.3852732000000001E-4</v>
      </c>
      <c r="BQ824" s="122">
        <v>5.1839774000000004E-7</v>
      </c>
      <c r="BR824" s="122">
        <v>1.1007997E-5</v>
      </c>
      <c r="BS824" s="122">
        <v>3.9072447000000004E-6</v>
      </c>
      <c r="BT824" s="122">
        <v>1.0076920999999999E-9</v>
      </c>
      <c r="BU824" s="122">
        <v>5.9834589999999999E-6</v>
      </c>
      <c r="BV824" s="122">
        <v>1.0303417E-6</v>
      </c>
      <c r="BW824" s="122">
        <v>4.4317127000000002E-7</v>
      </c>
      <c r="BX824" s="122">
        <v>5.2594425999999995E-7</v>
      </c>
      <c r="BY824" s="122">
        <v>3.0157120999999999E-8</v>
      </c>
      <c r="BZ824" s="122">
        <v>9.2839117000000006E-9</v>
      </c>
      <c r="CA824" s="122">
        <v>9.8404752999999998E-6</v>
      </c>
      <c r="CB824" s="111">
        <v>1.3889573999999999E-4</v>
      </c>
      <c r="CC824" s="122">
        <v>3.6798361999999999E-7</v>
      </c>
      <c r="CD824" s="111">
        <v>0</v>
      </c>
      <c r="CE824" s="199" t="s">
        <v>10658</v>
      </c>
      <c r="CF824" s="143"/>
      <c r="CG824" s="42" t="s">
        <v>1079</v>
      </c>
      <c r="CH824" s="42"/>
      <c r="CI824" s="42"/>
      <c r="CK824" s="333"/>
      <c r="CL824" s="41"/>
      <c r="CM824" s="41"/>
      <c r="CN824" s="41"/>
      <c r="CO824" s="41"/>
      <c r="CP824" s="41"/>
      <c r="CQ824" s="41"/>
      <c r="CR824" s="41"/>
      <c r="CS824" s="41"/>
      <c r="CT824" s="41"/>
      <c r="CU824" s="41"/>
      <c r="CV824" s="41"/>
      <c r="CW824" s="41"/>
    </row>
    <row r="825" spans="1:101" ht="14.5" customHeight="1">
      <c r="A825" s="41" t="s">
        <v>10711</v>
      </c>
      <c r="B825" s="119" t="s">
        <v>8322</v>
      </c>
      <c r="C825" s="120" t="str">
        <f t="shared" si="360"/>
        <v>A.130.01.103</v>
      </c>
      <c r="D825" s="135" t="s">
        <v>1446</v>
      </c>
      <c r="E825" s="119" t="s">
        <v>6570</v>
      </c>
      <c r="F825" s="118" t="str">
        <f t="shared" si="361"/>
        <v>PA-11 (Nylon-11), bio-based not biodegradable</v>
      </c>
      <c r="G825" s="118">
        <f t="shared" si="362"/>
        <v>0.39753291805099999</v>
      </c>
      <c r="H825" s="118">
        <f t="shared" si="363"/>
        <v>5.3048446731000003E-2</v>
      </c>
      <c r="I825" s="118">
        <f t="shared" si="364"/>
        <v>2.7944471319999997E-2</v>
      </c>
      <c r="J825" s="326">
        <f t="shared" si="365"/>
        <v>0</v>
      </c>
      <c r="K825" s="118">
        <v>0.31653999999999999</v>
      </c>
      <c r="L825" s="118">
        <v>2.7769499999999999E-2</v>
      </c>
      <c r="M825" s="330">
        <v>6.5028060000000006E-5</v>
      </c>
      <c r="N825" s="118">
        <v>4.8690720000000003E-3</v>
      </c>
      <c r="O825" s="118">
        <v>4.8120000000000003E-2</v>
      </c>
      <c r="P825" s="118">
        <v>0</v>
      </c>
      <c r="Q825" s="330">
        <v>5.9374730999999997E-5</v>
      </c>
      <c r="R825" s="118">
        <v>1.0994326000000001E-4</v>
      </c>
      <c r="S825" s="118">
        <v>0</v>
      </c>
      <c r="T825" s="118">
        <v>0</v>
      </c>
      <c r="U825" s="118">
        <v>0</v>
      </c>
      <c r="V825" s="118">
        <v>0</v>
      </c>
      <c r="W825" s="118">
        <v>0</v>
      </c>
      <c r="X825" s="118">
        <v>0</v>
      </c>
      <c r="Y825" s="41"/>
      <c r="Z825" s="327">
        <f t="shared" si="366"/>
        <v>2.38</v>
      </c>
      <c r="AA825" s="41"/>
      <c r="AB825" s="111">
        <v>60.408999999999999</v>
      </c>
      <c r="AC825" s="111">
        <v>56.558999999999997</v>
      </c>
      <c r="AD825" s="111">
        <v>0</v>
      </c>
      <c r="AE825" s="111">
        <v>0</v>
      </c>
      <c r="AF825" s="111">
        <v>3.85</v>
      </c>
      <c r="AG825" s="111">
        <v>0</v>
      </c>
      <c r="AH825" s="111">
        <v>0</v>
      </c>
      <c r="AI825" s="41"/>
      <c r="AJ825" s="114">
        <v>5.3723518999999997E-2</v>
      </c>
      <c r="AK825" s="114">
        <v>4.9442270000000003E-2</v>
      </c>
      <c r="AL825" s="114">
        <v>1.8466941000000001E-3</v>
      </c>
      <c r="AM825" s="114">
        <v>2.4345543999999999E-3</v>
      </c>
      <c r="AN825" s="113">
        <f t="shared" si="367"/>
        <v>2.96416488E-6</v>
      </c>
      <c r="AO825" s="112">
        <f t="shared" si="368"/>
        <v>6.8294900699999999E-9</v>
      </c>
      <c r="AP825" s="112">
        <f t="shared" si="369"/>
        <v>0.340974</v>
      </c>
      <c r="AQ825" s="328">
        <v>2.2086400000000002E-6</v>
      </c>
      <c r="AR825" s="328">
        <v>6.6640000000000001E-9</v>
      </c>
      <c r="AS825" s="328">
        <v>1.8207E-13</v>
      </c>
      <c r="AT825" s="329">
        <v>0</v>
      </c>
      <c r="AU825" s="329">
        <v>0</v>
      </c>
      <c r="AV825" s="328">
        <v>7.2487999999999998E-10</v>
      </c>
      <c r="AW825" s="328">
        <v>7.5479999999999996E-7</v>
      </c>
      <c r="AX825" s="328">
        <v>1.65308E-10</v>
      </c>
      <c r="AY825" s="329">
        <v>0</v>
      </c>
      <c r="AZ825" s="329">
        <v>0</v>
      </c>
      <c r="BA825" s="329">
        <v>0</v>
      </c>
      <c r="BB825" s="329">
        <v>0</v>
      </c>
      <c r="BC825" s="329">
        <v>0</v>
      </c>
      <c r="BD825" s="329">
        <v>0</v>
      </c>
      <c r="BE825" s="329">
        <v>0</v>
      </c>
      <c r="BF825" s="329">
        <v>0</v>
      </c>
      <c r="BG825" s="329">
        <v>0</v>
      </c>
      <c r="BH825" s="329">
        <v>0</v>
      </c>
      <c r="BI825" s="329">
        <v>0.340974</v>
      </c>
      <c r="BJ825" s="329">
        <v>0</v>
      </c>
      <c r="BK825" s="329">
        <v>0</v>
      </c>
      <c r="BL825" s="329">
        <v>0</v>
      </c>
      <c r="BM825" s="41"/>
      <c r="BN825" s="111">
        <v>1.5842809999999999E-4</v>
      </c>
      <c r="BO825" s="111">
        <v>0</v>
      </c>
      <c r="BP825" s="122">
        <v>6.6360714999999997E-5</v>
      </c>
      <c r="BQ825" s="122">
        <v>1.28784E-8</v>
      </c>
      <c r="BR825" s="122">
        <v>4.3071256999999998E-5</v>
      </c>
      <c r="BS825" s="111">
        <v>0</v>
      </c>
      <c r="BT825" s="111">
        <v>0</v>
      </c>
      <c r="BU825" s="111">
        <v>0</v>
      </c>
      <c r="BV825" s="111">
        <v>0</v>
      </c>
      <c r="BW825" s="122">
        <v>3.9288604999999998E-8</v>
      </c>
      <c r="BX825" s="111">
        <v>0</v>
      </c>
      <c r="BY825" s="111">
        <v>0</v>
      </c>
      <c r="BZ825" s="111">
        <v>0</v>
      </c>
      <c r="CA825" s="122">
        <v>5.1708307999999996E-6</v>
      </c>
      <c r="CB825" s="122">
        <v>4.3773131000000001E-5</v>
      </c>
      <c r="CC825" s="111">
        <v>0</v>
      </c>
      <c r="CD825" s="111">
        <v>0</v>
      </c>
      <c r="CE825" s="137"/>
      <c r="CF825" s="143"/>
      <c r="CG825" s="42" t="s">
        <v>1080</v>
      </c>
      <c r="CH825" s="42"/>
      <c r="CI825" s="42"/>
      <c r="CK825" s="333"/>
      <c r="CL825" s="41"/>
      <c r="CM825" s="41"/>
      <c r="CN825" s="41"/>
      <c r="CO825" s="41"/>
      <c r="CP825" s="41"/>
      <c r="CQ825" s="41"/>
      <c r="CR825" s="41"/>
      <c r="CS825" s="41"/>
      <c r="CT825" s="41"/>
      <c r="CU825" s="41"/>
      <c r="CV825" s="41"/>
      <c r="CW825" s="41"/>
    </row>
    <row r="826" spans="1:101" ht="14.5" customHeight="1">
      <c r="A826" s="41" t="s">
        <v>10709</v>
      </c>
      <c r="B826" s="119" t="s">
        <v>8322</v>
      </c>
      <c r="C826" s="120" t="str">
        <f t="shared" si="360"/>
        <v>A.130.01.104</v>
      </c>
      <c r="D826" s="135" t="s">
        <v>1446</v>
      </c>
      <c r="E826" s="119" t="s">
        <v>6570</v>
      </c>
      <c r="F826" s="118" t="str">
        <f t="shared" si="361"/>
        <v>PEF (not biodegradable) to replace PET</v>
      </c>
      <c r="G826" s="118">
        <f t="shared" si="362"/>
        <v>0.4208228344991638</v>
      </c>
      <c r="H826" s="118">
        <f t="shared" si="363"/>
        <v>5.6697523177220002E-2</v>
      </c>
      <c r="I826" s="118">
        <f t="shared" si="364"/>
        <v>7.2855311321943797E-2</v>
      </c>
      <c r="J826" s="326">
        <f t="shared" si="365"/>
        <v>0</v>
      </c>
      <c r="K826" s="118">
        <v>0.29126999999999997</v>
      </c>
      <c r="L826" s="118">
        <v>6.4839104999999994E-2</v>
      </c>
      <c r="M826" s="118">
        <v>8.0161999999999994E-3</v>
      </c>
      <c r="N826" s="118">
        <v>5.1318036000000001E-3</v>
      </c>
      <c r="O826" s="118">
        <v>5.1565392000000002E-2</v>
      </c>
      <c r="P826" s="118">
        <v>0</v>
      </c>
      <c r="Q826" s="330">
        <v>3.2757722E-7</v>
      </c>
      <c r="R826" s="330">
        <v>6.3219437999999998E-9</v>
      </c>
      <c r="S826" s="118">
        <v>0</v>
      </c>
      <c r="T826" s="118">
        <v>0</v>
      </c>
      <c r="U826" s="118">
        <v>0</v>
      </c>
      <c r="V826" s="118">
        <v>0</v>
      </c>
      <c r="W826" s="118">
        <v>0</v>
      </c>
      <c r="X826" s="118">
        <v>0</v>
      </c>
      <c r="Y826" s="41"/>
      <c r="Z826" s="327">
        <f t="shared" si="366"/>
        <v>2.1899999999999995</v>
      </c>
      <c r="AA826" s="41"/>
      <c r="AB826" s="111">
        <v>73.421000000000006</v>
      </c>
      <c r="AC826" s="111">
        <v>73.421000000000006</v>
      </c>
      <c r="AD826" s="111">
        <v>0</v>
      </c>
      <c r="AE826" s="111">
        <v>0</v>
      </c>
      <c r="AF826" s="111">
        <v>0</v>
      </c>
      <c r="AG826" s="111">
        <v>0</v>
      </c>
      <c r="AH826" s="111">
        <v>0</v>
      </c>
      <c r="AI826" s="41"/>
      <c r="AJ826" s="114">
        <v>5.8056742000000001E-2</v>
      </c>
      <c r="AK826" s="114">
        <v>5.3553179999999999E-2</v>
      </c>
      <c r="AL826" s="114">
        <v>2.0761261999999998E-3</v>
      </c>
      <c r="AM826" s="114">
        <v>2.4274358000000002E-3</v>
      </c>
      <c r="AN826" s="113">
        <f t="shared" si="367"/>
        <v>3.2106223000000002E-6</v>
      </c>
      <c r="AO826" s="112">
        <f t="shared" si="368"/>
        <v>7.6779815350000003E-9</v>
      </c>
      <c r="AP826" s="112">
        <f t="shared" si="369"/>
        <v>0.33997699999999997</v>
      </c>
      <c r="AQ826" s="328">
        <v>2.0323200000000001E-6</v>
      </c>
      <c r="AR826" s="328">
        <v>6.1319999999999999E-9</v>
      </c>
      <c r="AS826" s="328">
        <v>1.67535E-13</v>
      </c>
      <c r="AT826" s="329">
        <v>0</v>
      </c>
      <c r="AU826" s="329">
        <v>0</v>
      </c>
      <c r="AV826" s="328">
        <v>7.6230000000000005E-10</v>
      </c>
      <c r="AW826" s="328">
        <v>1.17754E-6</v>
      </c>
      <c r="AX826" s="328">
        <v>1.7417400000000001E-10</v>
      </c>
      <c r="AY826" s="328">
        <v>1.37164E-9</v>
      </c>
      <c r="AZ826" s="329">
        <v>0</v>
      </c>
      <c r="BA826" s="329">
        <v>0</v>
      </c>
      <c r="BB826" s="329">
        <v>0</v>
      </c>
      <c r="BC826" s="329">
        <v>0</v>
      </c>
      <c r="BD826" s="329">
        <v>0</v>
      </c>
      <c r="BE826" s="329">
        <v>0</v>
      </c>
      <c r="BF826" s="329">
        <v>0</v>
      </c>
      <c r="BG826" s="329">
        <v>0</v>
      </c>
      <c r="BH826" s="329">
        <v>0</v>
      </c>
      <c r="BI826" s="329">
        <v>0.33997699999999997</v>
      </c>
      <c r="BJ826" s="329">
        <v>0</v>
      </c>
      <c r="BK826" s="329">
        <v>0</v>
      </c>
      <c r="BL826" s="329">
        <v>0</v>
      </c>
      <c r="BM826" s="41"/>
      <c r="BN826" s="111">
        <v>1.7369552999999999E-4</v>
      </c>
      <c r="BO826" s="122">
        <v>9.4565005999999996E-6</v>
      </c>
      <c r="BP826" s="122">
        <v>6.1063011000000005E-5</v>
      </c>
      <c r="BQ826" s="122">
        <v>7.4053216999999998E-13</v>
      </c>
      <c r="BR826" s="122">
        <v>5.4349750000000003E-5</v>
      </c>
      <c r="BS826" s="111">
        <v>0</v>
      </c>
      <c r="BT826" s="111">
        <v>0</v>
      </c>
      <c r="BU826" s="111">
        <v>0</v>
      </c>
      <c r="BV826" s="111">
        <v>0</v>
      </c>
      <c r="BW826" s="122">
        <v>2.1675975000000001E-10</v>
      </c>
      <c r="BX826" s="111">
        <v>0</v>
      </c>
      <c r="BY826" s="111">
        <v>0</v>
      </c>
      <c r="BZ826" s="111">
        <v>0</v>
      </c>
      <c r="CA826" s="122">
        <v>5.1809116000000004E-6</v>
      </c>
      <c r="CB826" s="122">
        <v>4.3645140000000003E-5</v>
      </c>
      <c r="CC826" s="111">
        <v>0</v>
      </c>
      <c r="CD826" s="111">
        <v>0</v>
      </c>
      <c r="CE826" s="151"/>
      <c r="CF826" s="143"/>
      <c r="CG826" s="42" t="s">
        <v>1081</v>
      </c>
      <c r="CH826" s="42"/>
      <c r="CI826" s="42"/>
      <c r="CK826" s="333"/>
      <c r="CL826" s="41"/>
      <c r="CM826" s="41"/>
      <c r="CN826" s="41"/>
      <c r="CO826" s="41"/>
      <c r="CP826" s="41"/>
      <c r="CQ826" s="41"/>
      <c r="CR826" s="41"/>
      <c r="CS826" s="41"/>
      <c r="CT826" s="41"/>
      <c r="CU826" s="41"/>
      <c r="CV826" s="41"/>
      <c r="CW826" s="41"/>
    </row>
    <row r="827" spans="1:101" ht="14.5" customHeight="1">
      <c r="A827" s="41" t="s">
        <v>10707</v>
      </c>
      <c r="B827" s="119" t="s">
        <v>8322</v>
      </c>
      <c r="C827" s="120" t="str">
        <f t="shared" si="360"/>
        <v>A.130.01.105</v>
      </c>
      <c r="D827" s="135" t="s">
        <v>1446</v>
      </c>
      <c r="E827" s="119" t="s">
        <v>6570</v>
      </c>
      <c r="F827" s="118" t="str">
        <f t="shared" si="361"/>
        <v>PHA (Polyhydroxyalkanoates, biodegradable)</v>
      </c>
      <c r="G827" s="118">
        <f t="shared" si="362"/>
        <v>0.42821258339169999</v>
      </c>
      <c r="H827" s="118">
        <f t="shared" si="363"/>
        <v>1.4164146698999999E-2</v>
      </c>
      <c r="I827" s="118">
        <f t="shared" si="364"/>
        <v>2.9354916740000001E-2</v>
      </c>
      <c r="J827" s="326">
        <f t="shared" si="365"/>
        <v>3.8071419952699997E-2</v>
      </c>
      <c r="K827" s="118">
        <v>0.34662209999999999</v>
      </c>
      <c r="L827" s="118">
        <v>1.4515182999999999E-2</v>
      </c>
      <c r="M827" s="118">
        <v>1.4202355E-2</v>
      </c>
      <c r="N827" s="118">
        <v>1.2067830999999999E-2</v>
      </c>
      <c r="O827" s="118">
        <v>1.8882136999999999E-3</v>
      </c>
      <c r="P827" s="118">
        <v>1.1114906999999999E-4</v>
      </c>
      <c r="Q827" s="330">
        <v>9.6952929000000004E-5</v>
      </c>
      <c r="R827" s="118">
        <v>6.3737874000000005E-4</v>
      </c>
      <c r="S827" s="118">
        <v>1.5021431999999999E-3</v>
      </c>
      <c r="T827" s="118">
        <v>0</v>
      </c>
      <c r="U827" s="118">
        <v>3.6564439999999997E-2</v>
      </c>
      <c r="V827" s="330">
        <v>4.8367527E-6</v>
      </c>
      <c r="W827" s="118">
        <v>0</v>
      </c>
      <c r="X827" s="118">
        <v>0</v>
      </c>
      <c r="Y827" s="41"/>
      <c r="Z827" s="327">
        <f t="shared" si="366"/>
        <v>2.6061812030075187</v>
      </c>
      <c r="AA827" s="41"/>
      <c r="AB827" s="111">
        <v>40.855080000000001</v>
      </c>
      <c r="AC827" s="111">
        <v>32.58211</v>
      </c>
      <c r="AD827" s="111">
        <v>4.9566115999999996</v>
      </c>
      <c r="AE827" s="111">
        <v>0</v>
      </c>
      <c r="AF827" s="111">
        <v>0.40847445999999998</v>
      </c>
      <c r="AG827" s="111">
        <v>1.7917681999999999</v>
      </c>
      <c r="AH827" s="111">
        <v>1.1161158</v>
      </c>
      <c r="AI827" s="41"/>
      <c r="AJ827" s="114">
        <v>5.1259714999999997E-2</v>
      </c>
      <c r="AK827" s="114">
        <v>4.7826083999999998E-2</v>
      </c>
      <c r="AL827" s="114">
        <v>2.1825653000000001E-3</v>
      </c>
      <c r="AM827" s="114">
        <v>1.2510654999999999E-3</v>
      </c>
      <c r="AN827" s="113">
        <f t="shared" si="367"/>
        <v>2.86727126627E-6</v>
      </c>
      <c r="AO827" s="112">
        <f t="shared" si="368"/>
        <v>8.0716170740358294E-9</v>
      </c>
      <c r="AP827" s="112">
        <f t="shared" si="369"/>
        <v>0.17521925413</v>
      </c>
      <c r="AQ827" s="328">
        <v>2.4362546999999999E-6</v>
      </c>
      <c r="AR827" s="328">
        <v>7.3514262000000002E-9</v>
      </c>
      <c r="AS827" s="328">
        <v>2.0082288000000001E-13</v>
      </c>
      <c r="AT827" s="328">
        <v>7.7977096999999996E-11</v>
      </c>
      <c r="AU827" s="328">
        <v>1.0129603E-11</v>
      </c>
      <c r="AV827" s="328">
        <v>1.7944193999999999E-9</v>
      </c>
      <c r="AW827" s="328">
        <v>4.2745923E-7</v>
      </c>
      <c r="AX827" s="328">
        <v>2.5710073000000002E-10</v>
      </c>
      <c r="AY827" s="328">
        <v>4.5650445999999999E-10</v>
      </c>
      <c r="AZ827" s="328">
        <v>1.1371228E-13</v>
      </c>
      <c r="BA827" s="328">
        <v>5.8328882999999997E-16</v>
      </c>
      <c r="BB827" s="328">
        <v>2.4096810999999998E-13</v>
      </c>
      <c r="BC827" s="328">
        <v>1.3921897E-14</v>
      </c>
      <c r="BD827" s="328">
        <v>1.0522179999999999E-14</v>
      </c>
      <c r="BE827" s="328">
        <v>1.2106468E-9</v>
      </c>
      <c r="BF827" s="328">
        <v>4.6416337E-10</v>
      </c>
      <c r="BG827" s="328">
        <v>6.0051534000000001E-12</v>
      </c>
      <c r="BH827" s="328">
        <v>3.6464129999999997E-5</v>
      </c>
      <c r="BI827" s="329">
        <v>0.17518279</v>
      </c>
      <c r="BJ827" s="329">
        <v>0</v>
      </c>
      <c r="BK827" s="329">
        <v>0</v>
      </c>
      <c r="BL827" s="329">
        <v>0</v>
      </c>
      <c r="BM827" s="41"/>
      <c r="BN827" s="111">
        <v>1.3146337E-4</v>
      </c>
      <c r="BO827" s="122">
        <v>3.7296664000000001E-6</v>
      </c>
      <c r="BP827" s="122">
        <v>7.2667247000000003E-5</v>
      </c>
      <c r="BQ827" s="122">
        <v>7.5044244000000005E-8</v>
      </c>
      <c r="BR827" s="122">
        <v>3.9110942999999998E-6</v>
      </c>
      <c r="BS827" s="122">
        <v>1.1435362E-6</v>
      </c>
      <c r="BT827" s="122">
        <v>1.4587543E-10</v>
      </c>
      <c r="BU827" s="122">
        <v>1.7433290000000001E-6</v>
      </c>
      <c r="BV827" s="122">
        <v>1.4915423E-7</v>
      </c>
      <c r="BW827" s="122">
        <v>6.4154317000000005E-8</v>
      </c>
      <c r="BX827" s="122">
        <v>7.6136693E-8</v>
      </c>
      <c r="BY827" s="122">
        <v>4.3656022999999998E-9</v>
      </c>
      <c r="BZ827" s="122">
        <v>1.3439567E-9</v>
      </c>
      <c r="CA827" s="122">
        <v>2.6688005999999998E-6</v>
      </c>
      <c r="CB827" s="122">
        <v>4.4561897000000003E-5</v>
      </c>
      <c r="CC827" s="122">
        <v>6.6745425999999995E-7</v>
      </c>
      <c r="CD827" s="111">
        <v>0</v>
      </c>
      <c r="CE827" s="151"/>
      <c r="CF827" s="143"/>
      <c r="CG827" s="42" t="s">
        <v>1082</v>
      </c>
      <c r="CH827" s="42"/>
      <c r="CI827" s="42"/>
      <c r="CK827" s="333"/>
      <c r="CL827" s="41"/>
      <c r="CM827" s="41"/>
      <c r="CN827" s="41"/>
      <c r="CO827" s="41"/>
      <c r="CP827" s="41"/>
      <c r="CQ827" s="41"/>
      <c r="CR827" s="41"/>
      <c r="CS827" s="41"/>
      <c r="CT827" s="41"/>
      <c r="CU827" s="41"/>
      <c r="CV827" s="41"/>
      <c r="CW827" s="41"/>
    </row>
    <row r="828" spans="1:101" ht="14.5" customHeight="1">
      <c r="A828" s="41" t="s">
        <v>10705</v>
      </c>
      <c r="B828" s="119" t="s">
        <v>8322</v>
      </c>
      <c r="C828" s="120" t="str">
        <f t="shared" si="360"/>
        <v>A.130.01.106</v>
      </c>
      <c r="D828" s="135" t="s">
        <v>1446</v>
      </c>
      <c r="E828" s="119" t="s">
        <v>6570</v>
      </c>
      <c r="F828" s="118" t="str">
        <f t="shared" si="361"/>
        <v>PLA (Polylactide, biodegradable)</v>
      </c>
      <c r="G828" s="118">
        <f t="shared" si="362"/>
        <v>0.52507850413900004</v>
      </c>
      <c r="H828" s="118">
        <f t="shared" si="363"/>
        <v>2.0383641800000001E-2</v>
      </c>
      <c r="I828" s="118">
        <f t="shared" si="364"/>
        <v>3.3948606899999997E-2</v>
      </c>
      <c r="J828" s="326">
        <f t="shared" si="365"/>
        <v>4.8010754389999997E-3</v>
      </c>
      <c r="K828" s="118">
        <v>0.46594518000000001</v>
      </c>
      <c r="L828" s="118">
        <v>1.2183487999999999E-2</v>
      </c>
      <c r="M828" s="118">
        <v>1.9962008E-2</v>
      </c>
      <c r="N828" s="118">
        <v>1.7155283E-2</v>
      </c>
      <c r="O828" s="118">
        <v>2.6396492000000001E-3</v>
      </c>
      <c r="P828" s="118">
        <v>3.1443486999999998E-4</v>
      </c>
      <c r="Q828" s="118">
        <v>2.7427472999999998E-4</v>
      </c>
      <c r="R828" s="118">
        <v>1.8031109E-3</v>
      </c>
      <c r="S828" s="118">
        <v>6.4692692000000004E-4</v>
      </c>
      <c r="T828" s="118">
        <v>0</v>
      </c>
      <c r="U828" s="118">
        <v>4.1404655999999996E-3</v>
      </c>
      <c r="V828" s="330">
        <v>1.3682918999999999E-5</v>
      </c>
      <c r="W828" s="118">
        <v>0</v>
      </c>
      <c r="X828" s="118">
        <v>0</v>
      </c>
      <c r="Y828" s="41"/>
      <c r="Z828" s="327">
        <f t="shared" si="366"/>
        <v>3.5033472180451128</v>
      </c>
      <c r="AA828" s="41"/>
      <c r="AB828" s="111">
        <v>49.350025000000002</v>
      </c>
      <c r="AC828" s="111">
        <v>48.674563999999997</v>
      </c>
      <c r="AD828" s="111">
        <v>0.56134295000000001</v>
      </c>
      <c r="AE828" s="111">
        <v>0</v>
      </c>
      <c r="AF828" s="111">
        <v>0</v>
      </c>
      <c r="AG828" s="111">
        <v>5.6200987999999999E-3</v>
      </c>
      <c r="AH828" s="111">
        <v>0.10849754</v>
      </c>
      <c r="AI828" s="41"/>
      <c r="AJ828" s="114">
        <v>6.8069227999999996E-2</v>
      </c>
      <c r="AK828" s="114">
        <v>6.2702302000000001E-2</v>
      </c>
      <c r="AL828" s="114">
        <v>2.9254284E-3</v>
      </c>
      <c r="AM828" s="114">
        <v>2.4414975000000001E-3</v>
      </c>
      <c r="AN828" s="113">
        <f t="shared" si="367"/>
        <v>3.7591307917140002E-6</v>
      </c>
      <c r="AO828" s="112">
        <f t="shared" si="368"/>
        <v>1.08188919443394E-8</v>
      </c>
      <c r="AP828" s="112">
        <f t="shared" si="369"/>
        <v>0.34194642294100003</v>
      </c>
      <c r="AQ828" s="328">
        <v>3.3012310000000001E-6</v>
      </c>
      <c r="AR828" s="328">
        <v>9.9624717E-9</v>
      </c>
      <c r="AS828" s="328">
        <v>2.7210809000000002E-13</v>
      </c>
      <c r="AT828" s="328">
        <v>2.2059309999999999E-10</v>
      </c>
      <c r="AU828" s="328">
        <v>2.8656114E-11</v>
      </c>
      <c r="AV828" s="328">
        <v>2.5509228000000002E-9</v>
      </c>
      <c r="AW828" s="328">
        <v>4.5036166999999999E-7</v>
      </c>
      <c r="AX828" s="328">
        <v>3.6932884000000001E-10</v>
      </c>
      <c r="AY828" s="328">
        <v>4.6875686000000001E-10</v>
      </c>
      <c r="AZ828" s="328">
        <v>3.2168605000000001E-13</v>
      </c>
      <c r="BA828" s="328">
        <v>1.6500933999999999E-15</v>
      </c>
      <c r="BB828" s="328">
        <v>6.8168609999999997E-13</v>
      </c>
      <c r="BC828" s="328">
        <v>3.9384312999999998E-14</v>
      </c>
      <c r="BD828" s="328">
        <v>2.9766692999999998E-14</v>
      </c>
      <c r="BE828" s="328">
        <v>3.4248560000000001E-9</v>
      </c>
      <c r="BF828" s="328">
        <v>1.3130937E-9</v>
      </c>
      <c r="BG828" s="328">
        <v>1.6988263E-11</v>
      </c>
      <c r="BH828" s="328">
        <v>3.0442940999999998E-5</v>
      </c>
      <c r="BI828" s="329">
        <v>0.34191598000000001</v>
      </c>
      <c r="BJ828" s="329">
        <v>0</v>
      </c>
      <c r="BK828" s="329">
        <v>0</v>
      </c>
      <c r="BL828" s="329">
        <v>0</v>
      </c>
      <c r="BM828" s="41"/>
      <c r="BN828" s="111">
        <v>1.7239840000000001E-4</v>
      </c>
      <c r="BO828" s="122">
        <v>4.0478635999999999E-6</v>
      </c>
      <c r="BP828" s="122">
        <v>9.7682617000000005E-5</v>
      </c>
      <c r="BQ828" s="122">
        <v>2.1229621999999999E-7</v>
      </c>
      <c r="BR828" s="122">
        <v>4.5080368000000004E-6</v>
      </c>
      <c r="BS828" s="122">
        <v>1.6001097E-6</v>
      </c>
      <c r="BT828" s="122">
        <v>4.1267392000000002E-10</v>
      </c>
      <c r="BU828" s="122">
        <v>2.4503689000000001E-6</v>
      </c>
      <c r="BV828" s="122">
        <v>4.2194945999999999E-7</v>
      </c>
      <c r="BW828" s="122">
        <v>1.8148918999999999E-7</v>
      </c>
      <c r="BX828" s="122">
        <v>2.1538669999999999E-7</v>
      </c>
      <c r="BY828" s="122">
        <v>1.2350059E-8</v>
      </c>
      <c r="BZ828" s="122">
        <v>3.8019829000000002E-9</v>
      </c>
      <c r="CA828" s="122">
        <v>4.0299088999999998E-6</v>
      </c>
      <c r="CB828" s="122">
        <v>5.6881110999999997E-5</v>
      </c>
      <c r="CC828" s="122">
        <v>1.5069805000000001E-7</v>
      </c>
      <c r="CD828" s="111">
        <v>0</v>
      </c>
      <c r="CE828" s="151"/>
      <c r="CF828" s="143"/>
      <c r="CG828" s="42" t="s">
        <v>1083</v>
      </c>
      <c r="CH828" s="42"/>
      <c r="CI828" s="42"/>
      <c r="CK828" s="333"/>
      <c r="CL828" s="41"/>
      <c r="CM828" s="41"/>
      <c r="CN828" s="41"/>
      <c r="CO828" s="41"/>
      <c r="CP828" s="41"/>
      <c r="CQ828" s="41"/>
      <c r="CR828" s="41"/>
      <c r="CS828" s="41"/>
      <c r="CT828" s="41"/>
      <c r="CU828" s="41"/>
      <c r="CV828" s="41"/>
      <c r="CW828" s="41"/>
    </row>
    <row r="829" spans="1:101" ht="14.5" customHeight="1">
      <c r="A829" s="41" t="s">
        <v>10703</v>
      </c>
      <c r="B829" s="119" t="s">
        <v>8322</v>
      </c>
      <c r="C829" s="120" t="str">
        <f t="shared" si="360"/>
        <v>A.130.01.107</v>
      </c>
      <c r="D829" s="135" t="s">
        <v>1446</v>
      </c>
      <c r="E829" s="119" t="s">
        <v>6570</v>
      </c>
      <c r="F829" s="118" t="str">
        <f t="shared" si="361"/>
        <v>PBS-Starch 50%-50% blend biodegradable plastic</v>
      </c>
      <c r="G829" s="118">
        <f t="shared" si="362"/>
        <v>0.381870159835</v>
      </c>
      <c r="H829" s="118">
        <f t="shared" si="363"/>
        <v>2.4781887960000002E-2</v>
      </c>
      <c r="I829" s="118">
        <f t="shared" si="364"/>
        <v>4.9037332500000003E-2</v>
      </c>
      <c r="J829" s="326">
        <f t="shared" si="365"/>
        <v>1.6491059375000002E-2</v>
      </c>
      <c r="K829" s="118">
        <v>0.29155987999999999</v>
      </c>
      <c r="L829" s="118">
        <v>2.1321277E-2</v>
      </c>
      <c r="M829" s="118">
        <v>2.3124868E-2</v>
      </c>
      <c r="N829" s="118">
        <v>1.9491568000000001E-2</v>
      </c>
      <c r="O829" s="118">
        <v>4.6104817999999999E-3</v>
      </c>
      <c r="P829" s="118">
        <v>3.2380458999999999E-4</v>
      </c>
      <c r="Q829" s="118">
        <v>3.5603357000000001E-4</v>
      </c>
      <c r="R829" s="118">
        <v>4.5911874999999998E-3</v>
      </c>
      <c r="S829" s="118">
        <v>1.4630378E-3</v>
      </c>
      <c r="T829" s="118">
        <v>8.1776628000000007E-3</v>
      </c>
      <c r="U829" s="118">
        <v>6.7982896000000001E-3</v>
      </c>
      <c r="V829" s="330">
        <v>3.6789180999999998E-5</v>
      </c>
      <c r="W829" s="330">
        <v>1.5279994E-5</v>
      </c>
      <c r="X829" s="118">
        <v>0</v>
      </c>
      <c r="Y829" s="41"/>
      <c r="Z829" s="327">
        <f t="shared" si="366"/>
        <v>2.1921795488721805</v>
      </c>
      <c r="AA829" s="41"/>
      <c r="AB829" s="111">
        <v>54.328119000000001</v>
      </c>
      <c r="AC829" s="111">
        <v>52.865808000000001</v>
      </c>
      <c r="AD829" s="111">
        <v>0.92159985</v>
      </c>
      <c r="AE829" s="111">
        <v>0</v>
      </c>
      <c r="AF829" s="111">
        <v>0.12377798</v>
      </c>
      <c r="AG829" s="111">
        <v>0.23129806999999999</v>
      </c>
      <c r="AH829" s="111">
        <v>0.18563468999999999</v>
      </c>
      <c r="AI829" s="41"/>
      <c r="AJ829" s="114">
        <v>5.0473687000000003E-2</v>
      </c>
      <c r="AK829" s="114">
        <v>4.563772E-2</v>
      </c>
      <c r="AL829" s="114">
        <v>2.0221373999999999E-3</v>
      </c>
      <c r="AM829" s="114">
        <v>2.8138292E-3</v>
      </c>
      <c r="AN829" s="113">
        <f t="shared" si="367"/>
        <v>2.7360743834350004E-6</v>
      </c>
      <c r="AO829" s="112">
        <f t="shared" si="368"/>
        <v>7.4783187628389671E-9</v>
      </c>
      <c r="AP829" s="112">
        <f t="shared" si="369"/>
        <v>0.39409372936999998</v>
      </c>
      <c r="AQ829" s="328">
        <v>2.0633659E-6</v>
      </c>
      <c r="AR829" s="328">
        <v>6.2267604999999999E-9</v>
      </c>
      <c r="AS829" s="328">
        <v>1.7007698999999999E-13</v>
      </c>
      <c r="AT829" s="328">
        <v>1.0357968E-10</v>
      </c>
      <c r="AU829" s="328">
        <v>1.2214065E-11</v>
      </c>
      <c r="AV829" s="328">
        <v>2.8982568000000001E-9</v>
      </c>
      <c r="AW829" s="328">
        <v>6.6212696000000005E-7</v>
      </c>
      <c r="AX829" s="328">
        <v>4.1659608999999999E-10</v>
      </c>
      <c r="AY829" s="328">
        <v>6.9290020000000002E-10</v>
      </c>
      <c r="AZ829" s="328">
        <v>3.4891498000000001E-13</v>
      </c>
      <c r="BA829" s="328">
        <v>3.7752604999999996E-15</v>
      </c>
      <c r="BB829" s="328">
        <v>3.6388220000000003E-11</v>
      </c>
      <c r="BC829" s="328">
        <v>2.9985439000000002E-11</v>
      </c>
      <c r="BD829" s="328">
        <v>2.898748E-12</v>
      </c>
      <c r="BE829" s="328">
        <v>4.3691947000000001E-9</v>
      </c>
      <c r="BF829" s="328">
        <v>2.9431675999999999E-9</v>
      </c>
      <c r="BG829" s="328">
        <v>7.0715381000000005E-11</v>
      </c>
      <c r="BH829" s="329">
        <v>2.7582936999999999E-4</v>
      </c>
      <c r="BI829" s="329">
        <v>0.3938179</v>
      </c>
      <c r="BJ829" s="328">
        <v>2.5511059E-10</v>
      </c>
      <c r="BK829" s="328">
        <v>1.5513482E-12</v>
      </c>
      <c r="BL829" s="328">
        <v>6.9408468000000005E-17</v>
      </c>
      <c r="BM829" s="41"/>
      <c r="BN829" s="111">
        <v>1.4905472E-4</v>
      </c>
      <c r="BO829" s="122">
        <v>5.7145765000000002E-6</v>
      </c>
      <c r="BP829" s="122">
        <v>6.1123783000000006E-5</v>
      </c>
      <c r="BQ829" s="122">
        <v>5.3826280999999998E-7</v>
      </c>
      <c r="BR829" s="122">
        <v>7.4138391E-6</v>
      </c>
      <c r="BS829" s="122">
        <v>1.8460852000000001E-6</v>
      </c>
      <c r="BT829" s="122">
        <v>1.1892486E-9</v>
      </c>
      <c r="BU829" s="122">
        <v>2.8125024E-6</v>
      </c>
      <c r="BV829" s="122">
        <v>4.3452295999999999E-7</v>
      </c>
      <c r="BW829" s="122">
        <v>2.3558949000000001E-7</v>
      </c>
      <c r="BX829" s="122">
        <v>9.1763064999999997E-8</v>
      </c>
      <c r="BY829" s="122">
        <v>6.5607497000000003E-8</v>
      </c>
      <c r="BZ829" s="122">
        <v>1.6957949999999999E-9</v>
      </c>
      <c r="CA829" s="122">
        <v>4.3527453000000003E-6</v>
      </c>
      <c r="CB829" s="122">
        <v>6.3908376999999997E-5</v>
      </c>
      <c r="CC829" s="122">
        <v>4.7756005999999995E-7</v>
      </c>
      <c r="CD829" s="122">
        <v>3.6622983999999998E-8</v>
      </c>
      <c r="CE829" s="151"/>
      <c r="CF829" s="143"/>
      <c r="CG829" s="42" t="s">
        <v>1085</v>
      </c>
      <c r="CH829" s="42"/>
      <c r="CI829" s="42"/>
      <c r="CK829" s="333"/>
      <c r="CL829" s="41"/>
      <c r="CM829" s="41"/>
      <c r="CN829" s="41"/>
      <c r="CO829" s="41"/>
      <c r="CP829" s="41"/>
      <c r="CQ829" s="41"/>
      <c r="CR829" s="41"/>
      <c r="CS829" s="41"/>
      <c r="CT829" s="41"/>
      <c r="CU829" s="41"/>
      <c r="CV829" s="41"/>
      <c r="CW829" s="41"/>
    </row>
    <row r="830" spans="1:101" ht="14.5" customHeight="1">
      <c r="A830" s="41" t="s">
        <v>10701</v>
      </c>
      <c r="B830" s="119" t="s">
        <v>8322</v>
      </c>
      <c r="C830" s="120" t="str">
        <f t="shared" si="360"/>
        <v>A.130.01.108</v>
      </c>
      <c r="D830" s="135" t="s">
        <v>1446</v>
      </c>
      <c r="E830" s="119" t="s">
        <v>6570</v>
      </c>
      <c r="F830" s="118" t="str">
        <f t="shared" si="361"/>
        <v>PBS (Polybutylene succinate, biodegradable thermoplastic)</v>
      </c>
      <c r="G830" s="118">
        <f t="shared" si="362"/>
        <v>0.64335881878000001</v>
      </c>
      <c r="H830" s="118">
        <f t="shared" si="363"/>
        <v>4.5564939409999998E-2</v>
      </c>
      <c r="I830" s="118">
        <f t="shared" si="364"/>
        <v>8.2475077400000013E-2</v>
      </c>
      <c r="J830" s="326">
        <f t="shared" si="365"/>
        <v>1.617097197E-2</v>
      </c>
      <c r="K830" s="118">
        <v>0.49914783000000001</v>
      </c>
      <c r="L830" s="118">
        <v>3.8161524000000002E-2</v>
      </c>
      <c r="M830" s="118">
        <v>4.2452916E-2</v>
      </c>
      <c r="N830" s="118">
        <v>3.5973625000000002E-2</v>
      </c>
      <c r="O830" s="118">
        <v>8.6597542999999992E-3</v>
      </c>
      <c r="P830" s="118">
        <v>6.0394346000000002E-4</v>
      </c>
      <c r="Q830" s="118">
        <v>3.2761664999999998E-4</v>
      </c>
      <c r="R830" s="118">
        <v>1.8606374E-3</v>
      </c>
      <c r="S830" s="118">
        <v>2.7057678999999999E-3</v>
      </c>
      <c r="T830" s="118">
        <v>4.1252553999999997E-3</v>
      </c>
      <c r="U830" s="118">
        <v>9.2833544000000007E-3</v>
      </c>
      <c r="V830" s="330">
        <v>2.6198924E-5</v>
      </c>
      <c r="W830" s="330">
        <v>3.0395345999999999E-5</v>
      </c>
      <c r="X830" s="118">
        <v>0</v>
      </c>
      <c r="Y830" s="41"/>
      <c r="Z830" s="327">
        <f t="shared" si="366"/>
        <v>3.7529912030075185</v>
      </c>
      <c r="AA830" s="41"/>
      <c r="AB830" s="111">
        <v>99.294143000000005</v>
      </c>
      <c r="AC830" s="111">
        <v>97.326937999999998</v>
      </c>
      <c r="AD830" s="111">
        <v>1.2585014999999999</v>
      </c>
      <c r="AE830" s="111">
        <v>0</v>
      </c>
      <c r="AF830" s="111">
        <v>0.20267652</v>
      </c>
      <c r="AG830" s="111">
        <v>0.26549993999999999</v>
      </c>
      <c r="AH830" s="111">
        <v>0.24052746999999999</v>
      </c>
      <c r="AI830" s="41"/>
      <c r="AJ830" s="114">
        <v>8.7942073999999995E-2</v>
      </c>
      <c r="AK830" s="114">
        <v>7.9262992000000004E-2</v>
      </c>
      <c r="AL830" s="114">
        <v>3.4533889999999999E-3</v>
      </c>
      <c r="AM830" s="114">
        <v>5.2256932999999997E-3</v>
      </c>
      <c r="AN830" s="113">
        <f t="shared" si="367"/>
        <v>4.7519779664990001E-6</v>
      </c>
      <c r="AO830" s="112">
        <f t="shared" si="368"/>
        <v>1.277140891877275E-8</v>
      </c>
      <c r="AP830" s="112">
        <f t="shared" si="369"/>
        <v>0.73188982192999996</v>
      </c>
      <c r="AQ830" s="328">
        <v>3.5349275E-6</v>
      </c>
      <c r="AR830" s="328">
        <v>1.0667691999999999E-8</v>
      </c>
      <c r="AS830" s="328">
        <v>2.9137198000000002E-13</v>
      </c>
      <c r="AT830" s="328">
        <v>1.6701669999999999E-10</v>
      </c>
      <c r="AU830" s="328">
        <v>2.1248428999999999E-11</v>
      </c>
      <c r="AV830" s="328">
        <v>5.3490135999999998E-9</v>
      </c>
      <c r="AW830" s="328">
        <v>1.2008352E-6</v>
      </c>
      <c r="AX830" s="328">
        <v>7.6867653999999997E-10</v>
      </c>
      <c r="AY830" s="328">
        <v>1.2504165E-9</v>
      </c>
      <c r="AZ830" s="328">
        <v>5.9783986000000001E-13</v>
      </c>
      <c r="BA830" s="328">
        <v>4.9111742999999997E-15</v>
      </c>
      <c r="BB830" s="328">
        <v>1.6862695999999999E-11</v>
      </c>
      <c r="BC830" s="328">
        <v>1.369711E-13</v>
      </c>
      <c r="BD830" s="328">
        <v>1.0449180999999999E-13</v>
      </c>
      <c r="BE830" s="328">
        <v>8.2496399000000004E-9</v>
      </c>
      <c r="BF830" s="328">
        <v>1.9213188000000002E-9</v>
      </c>
      <c r="BG830" s="328">
        <v>6.3542173999999996E-11</v>
      </c>
      <c r="BH830" s="329">
        <v>1.2891193E-4</v>
      </c>
      <c r="BI830" s="329">
        <v>0.73176090999999999</v>
      </c>
      <c r="BJ830" s="328">
        <v>5.0702907000000005E-10</v>
      </c>
      <c r="BK830" s="328">
        <v>3.0832849000000002E-12</v>
      </c>
      <c r="BL830" s="328">
        <v>1.3794845000000001E-16</v>
      </c>
      <c r="BM830" s="41"/>
      <c r="BN830" s="111">
        <v>2.6437097000000002E-4</v>
      </c>
      <c r="BO830" s="122">
        <v>1.0347584E-5</v>
      </c>
      <c r="BP830" s="111">
        <v>1.0464335E-4</v>
      </c>
      <c r="BQ830" s="122">
        <v>2.1875568000000001E-7</v>
      </c>
      <c r="BR830" s="122">
        <v>1.3644285E-5</v>
      </c>
      <c r="BS830" s="122">
        <v>3.4012601E-6</v>
      </c>
      <c r="BT830" s="122">
        <v>8.7140321000000004E-10</v>
      </c>
      <c r="BU830" s="122">
        <v>5.1695724000000003E-6</v>
      </c>
      <c r="BV830" s="122">
        <v>8.1044960000000004E-7</v>
      </c>
      <c r="BW830" s="122">
        <v>2.1678585E-7</v>
      </c>
      <c r="BX830" s="122">
        <v>1.5969020999999999E-7</v>
      </c>
      <c r="BY830" s="122">
        <v>8.0304591000000002E-8</v>
      </c>
      <c r="BZ830" s="122">
        <v>2.8265457999999998E-9</v>
      </c>
      <c r="CA830" s="122">
        <v>8.0011883999999992E-6</v>
      </c>
      <c r="CB830" s="111">
        <v>1.1721317E-4</v>
      </c>
      <c r="CC830" s="122">
        <v>3.8808894E-7</v>
      </c>
      <c r="CD830" s="122">
        <v>7.2787716000000005E-8</v>
      </c>
      <c r="CE830" s="151"/>
      <c r="CF830" s="143"/>
      <c r="CG830" s="42" t="s">
        <v>1084</v>
      </c>
      <c r="CH830" s="42"/>
      <c r="CI830" s="42"/>
      <c r="CK830" s="333"/>
      <c r="CL830" s="41"/>
      <c r="CM830" s="41"/>
      <c r="CN830" s="41"/>
      <c r="CO830" s="41"/>
      <c r="CP830" s="41"/>
      <c r="CQ830" s="41"/>
      <c r="CR830" s="41"/>
      <c r="CS830" s="41"/>
      <c r="CT830" s="41"/>
      <c r="CU830" s="41"/>
      <c r="CV830" s="41"/>
      <c r="CW830" s="41"/>
    </row>
    <row r="831" spans="1:101" ht="14.5" customHeight="1">
      <c r="A831" s="41" t="s">
        <v>10699</v>
      </c>
      <c r="B831" s="119" t="s">
        <v>8322</v>
      </c>
      <c r="C831" s="120" t="str">
        <f t="shared" si="360"/>
        <v>A.130.01.109</v>
      </c>
      <c r="D831" s="135" t="s">
        <v>1446</v>
      </c>
      <c r="E831" s="119" t="s">
        <v>6570</v>
      </c>
      <c r="F831" s="118" t="str">
        <f t="shared" si="361"/>
        <v>PBAT (polybutylene adipate-co-terephthalate, biodegradable thermoplastic)</v>
      </c>
      <c r="G831" s="118">
        <f t="shared" si="362"/>
        <v>0.75502587747899996</v>
      </c>
      <c r="H831" s="118">
        <f t="shared" si="363"/>
        <v>3.119336969E-2</v>
      </c>
      <c r="I831" s="118">
        <f t="shared" si="364"/>
        <v>0.10080080700000001</v>
      </c>
      <c r="J831" s="326">
        <f t="shared" si="365"/>
        <v>1.4039370789E-2</v>
      </c>
      <c r="K831" s="118">
        <v>0.60899232999999997</v>
      </c>
      <c r="L831" s="118">
        <v>5.2947222000000002E-2</v>
      </c>
      <c r="M831" s="118">
        <v>2.6380342000000001E-2</v>
      </c>
      <c r="N831" s="118">
        <v>2.1844328E-2</v>
      </c>
      <c r="O831" s="118">
        <v>8.3077337999999997E-3</v>
      </c>
      <c r="P831" s="118">
        <v>6.1603312000000005E-4</v>
      </c>
      <c r="Q831" s="118">
        <v>4.2527477000000002E-4</v>
      </c>
      <c r="R831" s="118">
        <v>2.1473242999999999E-2</v>
      </c>
      <c r="S831" s="118">
        <v>2.2222345999999998E-3</v>
      </c>
      <c r="T831" s="118">
        <v>4.3084934000000002E-3</v>
      </c>
      <c r="U831" s="118">
        <v>7.4626561000000003E-3</v>
      </c>
      <c r="V831" s="330">
        <v>2.6503500000000001E-5</v>
      </c>
      <c r="W831" s="330">
        <v>1.9483189E-5</v>
      </c>
      <c r="X831" s="118">
        <v>0</v>
      </c>
      <c r="Y831" s="41"/>
      <c r="Z831" s="327">
        <f t="shared" si="366"/>
        <v>4.5788896992481201</v>
      </c>
      <c r="AA831" s="41"/>
      <c r="AB831" s="111">
        <v>84.714923999999996</v>
      </c>
      <c r="AC831" s="111">
        <v>82.989525999999998</v>
      </c>
      <c r="AD831" s="111">
        <v>1.0116704999999999</v>
      </c>
      <c r="AE831" s="111">
        <v>0</v>
      </c>
      <c r="AF831" s="111">
        <v>0.26249071000000002</v>
      </c>
      <c r="AG831" s="111">
        <v>0.23515452000000001</v>
      </c>
      <c r="AH831" s="111">
        <v>0.21608225</v>
      </c>
      <c r="AI831" s="41"/>
      <c r="AJ831" s="114">
        <v>0.10644338</v>
      </c>
      <c r="AK831" s="114">
        <v>9.8091919E-2</v>
      </c>
      <c r="AL831" s="114">
        <v>4.0276649000000001E-3</v>
      </c>
      <c r="AM831" s="114">
        <v>4.3237984000000004E-3</v>
      </c>
      <c r="AN831" s="113">
        <f t="shared" si="367"/>
        <v>5.8808104684649999E-6</v>
      </c>
      <c r="AO831" s="112">
        <f t="shared" si="368"/>
        <v>1.4895210413927509E-8</v>
      </c>
      <c r="AP831" s="112">
        <f t="shared" si="369"/>
        <v>0.60557401028999991</v>
      </c>
      <c r="AQ831" s="328">
        <v>4.2926616E-6</v>
      </c>
      <c r="AR831" s="328">
        <v>1.2953623E-8</v>
      </c>
      <c r="AS831" s="328">
        <v>3.5384114000000001E-13</v>
      </c>
      <c r="AT831" s="328">
        <v>1.5951756999999999E-10</v>
      </c>
      <c r="AU831" s="328">
        <v>2.0444795000000001E-11</v>
      </c>
      <c r="AV831" s="328">
        <v>3.2478465999999999E-9</v>
      </c>
      <c r="AW831" s="328">
        <v>1.3011384000000001E-6</v>
      </c>
      <c r="AX831" s="328">
        <v>4.7858706999999997E-10</v>
      </c>
      <c r="AY831" s="328">
        <v>1.379402E-9</v>
      </c>
      <c r="AZ831" s="328">
        <v>2.7567263E-12</v>
      </c>
      <c r="BA831" s="328">
        <v>2.0755116000000002E-15</v>
      </c>
      <c r="BB831" s="328">
        <v>1.2313820000000001E-11</v>
      </c>
      <c r="BC831" s="328">
        <v>2.1325749000000001E-11</v>
      </c>
      <c r="BD831" s="328">
        <v>4.6290416000000004E-12</v>
      </c>
      <c r="BE831" s="328">
        <v>8.6447870000000006E-9</v>
      </c>
      <c r="BF831" s="328">
        <v>2.7456012E-7</v>
      </c>
      <c r="BG831" s="328">
        <v>3.9919844000000003E-11</v>
      </c>
      <c r="BH831" s="329">
        <v>1.0222029E-4</v>
      </c>
      <c r="BI831" s="329">
        <v>0.60547178999999995</v>
      </c>
      <c r="BJ831" s="328">
        <v>3.7775249999999998E-10</v>
      </c>
      <c r="BK831" s="328">
        <v>2.2971436000000001E-12</v>
      </c>
      <c r="BL831" s="328">
        <v>1.0277591E-16</v>
      </c>
      <c r="BM831" s="41"/>
      <c r="BN831" s="111">
        <v>2.6776391999999997E-4</v>
      </c>
      <c r="BO831" s="122">
        <v>1.0515555E-5</v>
      </c>
      <c r="BP831" s="111">
        <v>1.2767158999999999E-4</v>
      </c>
      <c r="BQ831" s="122">
        <v>2.5160752000000002E-6</v>
      </c>
      <c r="BR831" s="122">
        <v>1.4559531999999999E-5</v>
      </c>
      <c r="BS831" s="122">
        <v>1.9744159000000002E-6</v>
      </c>
      <c r="BT831" s="122">
        <v>8.5974505000000003E-10</v>
      </c>
      <c r="BU831" s="122">
        <v>3.0162754999999999E-6</v>
      </c>
      <c r="BV831" s="122">
        <v>8.2667307E-7</v>
      </c>
      <c r="BW831" s="122">
        <v>2.8140678999999998E-7</v>
      </c>
      <c r="BX831" s="122">
        <v>1.5269351E-7</v>
      </c>
      <c r="BY831" s="122">
        <v>2.6922812999999999E-8</v>
      </c>
      <c r="BZ831" s="122">
        <v>2.7296080999999999E-9</v>
      </c>
      <c r="CA831" s="122">
        <v>5.9444994999999999E-6</v>
      </c>
      <c r="CB831" s="122">
        <v>9.9739620000000004E-5</v>
      </c>
      <c r="CC831" s="122">
        <v>4.8083937E-7</v>
      </c>
      <c r="CD831" s="122">
        <v>5.4229124000000002E-8</v>
      </c>
      <c r="CF831" s="153"/>
      <c r="CG831" s="42" t="s">
        <v>10696</v>
      </c>
      <c r="CH831" s="42"/>
      <c r="CI831" s="42"/>
      <c r="CK831" s="333"/>
      <c r="CL831" s="41"/>
      <c r="CM831" s="41"/>
      <c r="CN831" s="41"/>
      <c r="CO831" s="41"/>
      <c r="CP831" s="41"/>
      <c r="CQ831" s="41"/>
      <c r="CR831" s="41"/>
      <c r="CS831" s="41"/>
      <c r="CT831" s="41"/>
      <c r="CU831" s="41"/>
      <c r="CV831" s="41"/>
      <c r="CW831" s="41"/>
    </row>
    <row r="832" spans="1:101" ht="14.5" customHeight="1">
      <c r="B832" s="119" t="s">
        <v>8322</v>
      </c>
      <c r="C832" s="133" t="s">
        <v>90</v>
      </c>
      <c r="D832" s="133" t="s">
        <v>1375</v>
      </c>
      <c r="G832" s="41"/>
      <c r="H832" s="41"/>
      <c r="I832" s="41"/>
      <c r="J832" s="41"/>
      <c r="K832" s="41"/>
      <c r="L832" s="41"/>
      <c r="M832" s="41"/>
      <c r="N832" s="41"/>
      <c r="O832" s="41"/>
      <c r="P832" s="41"/>
      <c r="Q832" s="41"/>
      <c r="R832" s="41"/>
      <c r="S832" s="41"/>
      <c r="T832" s="41"/>
      <c r="U832" s="41"/>
      <c r="V832" s="41"/>
      <c r="W832" s="41"/>
      <c r="X832" s="41"/>
      <c r="Y832" s="41"/>
      <c r="Z832" s="41"/>
      <c r="AA832" s="41"/>
      <c r="AB832" s="41"/>
      <c r="AC832" s="41"/>
      <c r="AD832" s="41"/>
      <c r="AE832" s="41"/>
      <c r="AF832" s="41"/>
      <c r="AG832" s="41"/>
      <c r="AH832" s="41"/>
      <c r="AI832" s="41"/>
      <c r="AJ832" s="41"/>
      <c r="AK832" s="41"/>
      <c r="AL832" s="41"/>
      <c r="AM832" s="41"/>
      <c r="AN832" s="41"/>
      <c r="AO832" s="41"/>
      <c r="AP832" s="41"/>
      <c r="AQ832" s="41"/>
      <c r="AR832" s="41"/>
      <c r="AS832" s="41"/>
      <c r="AT832" s="41"/>
      <c r="AU832" s="41"/>
      <c r="AV832" s="41"/>
      <c r="AW832" s="41"/>
      <c r="AX832" s="41"/>
      <c r="AY832" s="41"/>
      <c r="AZ832" s="41"/>
      <c r="BA832" s="41"/>
      <c r="BB832" s="41"/>
      <c r="BC832" s="41"/>
      <c r="BD832" s="41"/>
      <c r="BE832" s="41"/>
      <c r="BF832" s="41"/>
      <c r="BG832" s="41"/>
      <c r="BH832" s="41"/>
      <c r="BI832" s="41"/>
      <c r="BJ832" s="41"/>
      <c r="BK832" s="41"/>
      <c r="BL832" s="41"/>
      <c r="BM832" s="41"/>
      <c r="BN832" s="41"/>
      <c r="BO832" s="41"/>
      <c r="BP832" s="41"/>
      <c r="BQ832" s="41"/>
      <c r="BR832" s="41"/>
      <c r="BS832" s="41"/>
      <c r="BT832" s="41"/>
      <c r="BU832" s="41"/>
      <c r="BV832" s="41"/>
      <c r="BW832" s="41"/>
      <c r="BX832" s="41"/>
      <c r="BY832" s="41"/>
      <c r="BZ832" s="41"/>
      <c r="CA832" s="41"/>
      <c r="CB832" s="41"/>
      <c r="CC832" s="41"/>
      <c r="CD832" s="41"/>
      <c r="CE832" s="130"/>
      <c r="CF832" s="105"/>
      <c r="CK832" s="333"/>
      <c r="CL832" s="41"/>
      <c r="CM832" s="41"/>
      <c r="CN832" s="41"/>
      <c r="CO832" s="41"/>
      <c r="CP832" s="41"/>
      <c r="CQ832" s="41"/>
      <c r="CR832" s="41"/>
      <c r="CS832" s="41"/>
      <c r="CT832" s="41"/>
      <c r="CU832" s="41"/>
      <c r="CV832" s="41"/>
      <c r="CW832" s="41"/>
    </row>
    <row r="833" spans="1:101" ht="14.5" customHeight="1">
      <c r="A833" s="41" t="s">
        <v>10695</v>
      </c>
      <c r="B833" s="119" t="s">
        <v>8322</v>
      </c>
      <c r="C833" s="120" t="str">
        <f t="shared" ref="C833:C857" si="370">MID(A833,1,12)</f>
        <v>A.130.03.101</v>
      </c>
      <c r="D833" s="135" t="s">
        <v>1375</v>
      </c>
      <c r="E833" s="119" t="s">
        <v>6570</v>
      </c>
      <c r="F833" s="118" t="s">
        <v>13240</v>
      </c>
      <c r="G833" s="118">
        <f t="shared" ref="G833:G857" si="371">H833+I833+J833+K833</f>
        <v>9.7269871412400011E-2</v>
      </c>
      <c r="H833" s="118">
        <f t="shared" ref="H833:H857" si="372">N833+O833+P833+Q833</f>
        <v>3.3026234930000004E-3</v>
      </c>
      <c r="I833" s="118">
        <f t="shared" ref="I833:I857" si="373">L833+M833+R833</f>
        <v>6.9448695500000006E-3</v>
      </c>
      <c r="J833" s="326">
        <f t="shared" ref="J833:J857" si="374">S833+IF(T833="x",0,T833)+IF(U833="x",0,U833)+IF(V833="x",0,V833)+W833+X833</f>
        <v>1.35935833694E-2</v>
      </c>
      <c r="K833" s="118">
        <v>7.3428795000000005E-2</v>
      </c>
      <c r="L833" s="118">
        <v>3.4352288000000001E-3</v>
      </c>
      <c r="M833" s="118">
        <v>3.3402686000000002E-3</v>
      </c>
      <c r="N833" s="118">
        <v>2.7559361000000001E-3</v>
      </c>
      <c r="O833" s="118">
        <v>4.2347701000000003E-4</v>
      </c>
      <c r="P833" s="330">
        <v>1.9581803000000001E-5</v>
      </c>
      <c r="Q833" s="118">
        <v>1.0362858E-4</v>
      </c>
      <c r="R833" s="118">
        <v>1.6937214999999999E-4</v>
      </c>
      <c r="S833" s="118">
        <v>3.9999760999999997E-4</v>
      </c>
      <c r="T833" s="118">
        <v>4.3388532000000002E-3</v>
      </c>
      <c r="U833" s="118">
        <v>8.8368912000000004E-3</v>
      </c>
      <c r="V833" s="330">
        <v>1.6519125000000001E-5</v>
      </c>
      <c r="W833" s="330">
        <v>1.3222344000000001E-6</v>
      </c>
      <c r="X833" s="118">
        <v>0</v>
      </c>
      <c r="Y833" s="41"/>
      <c r="Z833" s="327">
        <f t="shared" ref="Z833:Z857" si="375">K833/0.133</f>
        <v>0.55209620300751883</v>
      </c>
      <c r="AA833" s="41"/>
      <c r="AB833" s="111">
        <v>8.8406064999999998</v>
      </c>
      <c r="AC833" s="111">
        <v>6.8331618000000001</v>
      </c>
      <c r="AD833" s="111">
        <v>1.1979115</v>
      </c>
      <c r="AE833" s="111">
        <v>0</v>
      </c>
      <c r="AF833" s="111">
        <v>0.10042795</v>
      </c>
      <c r="AG833" s="111">
        <v>0.43889826999999998</v>
      </c>
      <c r="AH833" s="111">
        <v>0.27020696</v>
      </c>
      <c r="AI833" s="41"/>
      <c r="AJ833" s="114">
        <v>1.1009606E-2</v>
      </c>
      <c r="AK833" s="114">
        <v>1.0280493E-2</v>
      </c>
      <c r="AL833" s="114">
        <v>4.7282336000000001E-4</v>
      </c>
      <c r="AM833" s="114">
        <v>2.5629034E-4</v>
      </c>
      <c r="AN833" s="113">
        <f t="shared" ref="AN833:AN857" si="376">AQ833+AT833+AU833+AV833+AW833+BE833+BF833+BJ833</f>
        <v>6.1633648635310012E-7</v>
      </c>
      <c r="AO833" s="112">
        <f t="shared" ref="AO833:AO857" si="377">AR833+AS833+AX833+AY833+AZ833+BA833+BB833+BC833+BD833+BG833+BK833+BL833</f>
        <v>1.7486070774454947E-9</v>
      </c>
      <c r="AP833" s="112">
        <f t="shared" ref="AP833:AP857" si="378">BH833+BI833</f>
        <v>3.5895006021E-2</v>
      </c>
      <c r="AQ833" s="328">
        <v>5.1520700000000004E-7</v>
      </c>
      <c r="AR833" s="328">
        <v>1.5546088999999999E-9</v>
      </c>
      <c r="AS833" s="328">
        <v>4.2469543000000001E-14</v>
      </c>
      <c r="AT833" s="328">
        <v>1.519882E-11</v>
      </c>
      <c r="AU833" s="328">
        <v>1.5685321E-12</v>
      </c>
      <c r="AV833" s="328">
        <v>4.0979221000000001E-10</v>
      </c>
      <c r="AW833" s="328">
        <v>9.9500991000000006E-8</v>
      </c>
      <c r="AX833" s="328">
        <v>5.8646637000000003E-11</v>
      </c>
      <c r="AY833" s="328">
        <v>1.0797105E-10</v>
      </c>
      <c r="AZ833" s="328">
        <v>4.2464955000000001E-14</v>
      </c>
      <c r="BA833" s="328">
        <v>9.2205831999999995E-16</v>
      </c>
      <c r="BB833" s="328">
        <v>6.6181441000000001E-14</v>
      </c>
      <c r="BC833" s="328">
        <v>3.4547634999999999E-15</v>
      </c>
      <c r="BD833" s="328">
        <v>4.1985698999999999E-15</v>
      </c>
      <c r="BE833" s="328">
        <v>1.9049834000000001E-10</v>
      </c>
      <c r="BF833" s="328">
        <v>9.8580168999999993E-10</v>
      </c>
      <c r="BG833" s="328">
        <v>2.7064898999999999E-11</v>
      </c>
      <c r="BH833" s="328">
        <v>1.5516020999999999E-5</v>
      </c>
      <c r="BI833" s="329">
        <v>3.587949E-2</v>
      </c>
      <c r="BJ833" s="328">
        <v>2.5635761E-11</v>
      </c>
      <c r="BK833" s="328">
        <v>1.5589314E-13</v>
      </c>
      <c r="BL833" s="328">
        <v>6.9747746999999995E-18</v>
      </c>
      <c r="BM833" s="41"/>
      <c r="BN833" s="122">
        <v>2.8337680999999999E-5</v>
      </c>
      <c r="BO833" s="122">
        <v>8.7896520000000005E-7</v>
      </c>
      <c r="BP833" s="122">
        <v>1.5393907000000001E-5</v>
      </c>
      <c r="BQ833" s="122">
        <v>1.9900888999999998E-8</v>
      </c>
      <c r="BR833" s="122">
        <v>8.8328507999999996E-7</v>
      </c>
      <c r="BS833" s="122">
        <v>2.6438854E-7</v>
      </c>
      <c r="BT833" s="122">
        <v>5.2704646E-10</v>
      </c>
      <c r="BU833" s="122">
        <v>4.0640212E-7</v>
      </c>
      <c r="BV833" s="122">
        <v>2.6277401E-8</v>
      </c>
      <c r="BW833" s="122">
        <v>6.8571632000000002E-8</v>
      </c>
      <c r="BX833" s="122">
        <v>1.1771414E-8</v>
      </c>
      <c r="BY833" s="122">
        <v>1.7710283999999999E-8</v>
      </c>
      <c r="BZ833" s="122">
        <v>2.0856596E-10</v>
      </c>
      <c r="CA833" s="122">
        <v>6.0332934999999996E-7</v>
      </c>
      <c r="CB833" s="122">
        <v>9.5937815000000006E-6</v>
      </c>
      <c r="CC833" s="122">
        <v>1.6497495999999999E-7</v>
      </c>
      <c r="CD833" s="122">
        <v>3.6802002999999999E-9</v>
      </c>
      <c r="CE833" s="137"/>
      <c r="CF833" s="143"/>
      <c r="CG833" s="42" t="s">
        <v>13241</v>
      </c>
      <c r="CH833" s="42"/>
      <c r="CI833" s="42"/>
      <c r="CK833" s="333"/>
      <c r="CL833" s="41"/>
      <c r="CM833" s="41"/>
      <c r="CN833" s="41"/>
      <c r="CO833" s="41"/>
      <c r="CP833" s="41"/>
      <c r="CQ833" s="41"/>
      <c r="CR833" s="41"/>
      <c r="CS833" s="41"/>
      <c r="CT833" s="41"/>
      <c r="CU833" s="41"/>
      <c r="CV833" s="41"/>
      <c r="CW833" s="41"/>
    </row>
    <row r="834" spans="1:101" ht="14.5" customHeight="1">
      <c r="A834" s="41" t="s">
        <v>10694</v>
      </c>
      <c r="B834" s="119" t="s">
        <v>8322</v>
      </c>
      <c r="C834" s="120" t="str">
        <f t="shared" si="370"/>
        <v>A.130.03.102</v>
      </c>
      <c r="D834" s="135" t="s">
        <v>1375</v>
      </c>
      <c r="E834" s="119" t="s">
        <v>6570</v>
      </c>
      <c r="F834" s="118" t="str">
        <f t="shared" ref="F833:F857" si="379">MID(A834, 21,85)</f>
        <v>Moulded Recycled mixed polymer (downcycled)</v>
      </c>
      <c r="G834" s="118">
        <f t="shared" si="371"/>
        <v>0.14727135720666001</v>
      </c>
      <c r="H834" s="118">
        <f t="shared" si="372"/>
        <v>4.5109352079999998E-3</v>
      </c>
      <c r="I834" s="118">
        <f t="shared" si="373"/>
        <v>1.0357334971999999E-2</v>
      </c>
      <c r="J834" s="326">
        <f t="shared" si="374"/>
        <v>1.8409627026659998E-2</v>
      </c>
      <c r="K834" s="118">
        <v>0.11399346</v>
      </c>
      <c r="L834" s="118">
        <v>5.6782365999999999E-3</v>
      </c>
      <c r="M834" s="118">
        <v>4.5822058999999997E-3</v>
      </c>
      <c r="N834" s="118">
        <v>3.8659677999999999E-3</v>
      </c>
      <c r="O834" s="118">
        <v>6.0989604999999998E-4</v>
      </c>
      <c r="P834" s="330">
        <v>1.6392883E-5</v>
      </c>
      <c r="Q834" s="330">
        <v>1.8678474999999999E-5</v>
      </c>
      <c r="R834" s="330">
        <v>9.6892472000000005E-5</v>
      </c>
      <c r="S834" s="118">
        <v>6.6413405000000005E-4</v>
      </c>
      <c r="T834" s="118">
        <v>2.1954597E-4</v>
      </c>
      <c r="U834" s="118">
        <v>1.7524373999999999E-2</v>
      </c>
      <c r="V834" s="330">
        <v>1.5061015999999999E-6</v>
      </c>
      <c r="W834" s="330">
        <v>6.6905059999999995E-8</v>
      </c>
      <c r="X834" s="118">
        <v>0</v>
      </c>
      <c r="Y834" s="41"/>
      <c r="Z834" s="327">
        <f t="shared" si="375"/>
        <v>0.85709368421052634</v>
      </c>
      <c r="AA834" s="41"/>
      <c r="AB834" s="111">
        <v>14.119011</v>
      </c>
      <c r="AC834" s="111">
        <v>10.121976999999999</v>
      </c>
      <c r="AD834" s="111">
        <v>2.3755651000000002</v>
      </c>
      <c r="AE834" s="111">
        <v>0</v>
      </c>
      <c r="AF834" s="111">
        <v>0.20145213000000001</v>
      </c>
      <c r="AG834" s="111">
        <v>0.88290513999999998</v>
      </c>
      <c r="AH834" s="111">
        <v>0.53711211000000003</v>
      </c>
      <c r="AI834" s="41"/>
      <c r="AJ834" s="114">
        <v>1.6966551999999999E-2</v>
      </c>
      <c r="AK834" s="114">
        <v>1.5928118000000002E-2</v>
      </c>
      <c r="AL834" s="114">
        <v>7.1933398000000005E-4</v>
      </c>
      <c r="AM834" s="114">
        <v>3.1910012000000001E-4</v>
      </c>
      <c r="AN834" s="113">
        <f t="shared" si="376"/>
        <v>9.5492314017599993E-7</v>
      </c>
      <c r="AO834" s="112">
        <f t="shared" si="377"/>
        <v>2.6602587512182229E-9</v>
      </c>
      <c r="AP834" s="112">
        <f t="shared" si="378"/>
        <v>4.4691893748000006E-2</v>
      </c>
      <c r="AQ834" s="328">
        <v>7.9798302000000005E-7</v>
      </c>
      <c r="AR834" s="328">
        <v>2.4078037999999999E-9</v>
      </c>
      <c r="AS834" s="328">
        <v>6.5780447E-14</v>
      </c>
      <c r="AT834" s="328">
        <v>1.1574428999999999E-11</v>
      </c>
      <c r="AU834" s="328">
        <v>1.4830375000000001E-12</v>
      </c>
      <c r="AV834" s="328">
        <v>5.7484456E-10</v>
      </c>
      <c r="AW834" s="328">
        <v>1.5605932E-7</v>
      </c>
      <c r="AX834" s="328">
        <v>8.1894930000000004E-11</v>
      </c>
      <c r="AY834" s="328">
        <v>1.6822617999999999E-10</v>
      </c>
      <c r="AZ834" s="328">
        <v>1.7905956999999999E-14</v>
      </c>
      <c r="BA834" s="328">
        <v>1.2748310000000001E-16</v>
      </c>
      <c r="BB834" s="328">
        <v>3.6739984999999999E-14</v>
      </c>
      <c r="BC834" s="328">
        <v>2.1039829000000002E-15</v>
      </c>
      <c r="BD834" s="328">
        <v>1.6705172000000001E-15</v>
      </c>
      <c r="BE834" s="328">
        <v>1.7739981000000001E-10</v>
      </c>
      <c r="BF834" s="328">
        <v>1.1420116999999999E-10</v>
      </c>
      <c r="BG834" s="328">
        <v>2.2016243000000001E-12</v>
      </c>
      <c r="BH834" s="328">
        <v>1.4632747999999999E-5</v>
      </c>
      <c r="BI834" s="329">
        <v>4.4677261000000003E-2</v>
      </c>
      <c r="BJ834" s="328">
        <v>1.2971694999999999E-12</v>
      </c>
      <c r="BK834" s="328">
        <v>7.8881931000000003E-15</v>
      </c>
      <c r="BL834" s="328">
        <v>3.5292359999999998E-19</v>
      </c>
      <c r="BM834" s="41"/>
      <c r="BN834" s="122">
        <v>4.3781605999999997E-5</v>
      </c>
      <c r="BO834" s="122">
        <v>1.3478778E-6</v>
      </c>
      <c r="BP834" s="122">
        <v>2.3898046E-5</v>
      </c>
      <c r="BQ834" s="122">
        <v>1.1405945E-8</v>
      </c>
      <c r="BR834" s="122">
        <v>1.3796569E-6</v>
      </c>
      <c r="BS834" s="122">
        <v>3.6958461999999998E-7</v>
      </c>
      <c r="BT834" s="122">
        <v>4.6882663000000003E-11</v>
      </c>
      <c r="BU834" s="122">
        <v>5.6227406999999996E-7</v>
      </c>
      <c r="BV834" s="122">
        <v>2.1998094E-8</v>
      </c>
      <c r="BW834" s="122">
        <v>1.2359656000000001E-8</v>
      </c>
      <c r="BX834" s="122">
        <v>1.1145975E-8</v>
      </c>
      <c r="BY834" s="122">
        <v>1.5010865E-9</v>
      </c>
      <c r="BZ834" s="122">
        <v>1.9678693999999999E-10</v>
      </c>
      <c r="CA834" s="122">
        <v>8.2610050999999996E-7</v>
      </c>
      <c r="CB834" s="122">
        <v>1.5028233E-5</v>
      </c>
      <c r="CC834" s="122">
        <v>3.1099304000000002E-7</v>
      </c>
      <c r="CD834" s="122">
        <v>1.8621813E-10</v>
      </c>
      <c r="CE834" s="137"/>
      <c r="CF834" s="143"/>
      <c r="CG834" s="42" t="s">
        <v>10692</v>
      </c>
      <c r="CH834" s="42"/>
      <c r="CI834" s="42"/>
      <c r="CK834" s="333"/>
      <c r="CL834" s="41"/>
      <c r="CM834" s="41"/>
      <c r="CN834" s="41"/>
      <c r="CO834" s="41"/>
      <c r="CP834" s="41"/>
      <c r="CQ834" s="41"/>
      <c r="CR834" s="41"/>
      <c r="CS834" s="41"/>
      <c r="CT834" s="41"/>
      <c r="CU834" s="41"/>
      <c r="CV834" s="41"/>
      <c r="CW834" s="41"/>
    </row>
    <row r="835" spans="1:101" ht="14.5" customHeight="1" thickBot="1">
      <c r="A835" s="41" t="s">
        <v>10691</v>
      </c>
      <c r="B835" s="119" t="s">
        <v>8322</v>
      </c>
      <c r="C835" s="120" t="str">
        <f t="shared" si="370"/>
        <v>A.130.03.103</v>
      </c>
      <c r="D835" s="135" t="s">
        <v>1375</v>
      </c>
      <c r="E835" s="119" t="s">
        <v>6570</v>
      </c>
      <c r="F835" s="118" t="str">
        <f t="shared" si="379"/>
        <v>ABS (Acrylonitrile butadiene styrene) chemical upcycled</v>
      </c>
      <c r="G835" s="118">
        <f t="shared" si="371"/>
        <v>0.56126558187309994</v>
      </c>
      <c r="H835" s="118">
        <f t="shared" si="372"/>
        <v>4.514777042E-3</v>
      </c>
      <c r="I835" s="118">
        <f t="shared" si="373"/>
        <v>9.4933636879999991E-2</v>
      </c>
      <c r="J835" s="326">
        <f t="shared" si="374"/>
        <v>9.3740679511000007E-3</v>
      </c>
      <c r="K835" s="118">
        <v>0.45244309999999999</v>
      </c>
      <c r="L835" s="118">
        <v>8.5371797999999999E-2</v>
      </c>
      <c r="M835" s="118">
        <v>8.6890078000000006E-3</v>
      </c>
      <c r="N835" s="118">
        <v>4.9141128999999999E-3</v>
      </c>
      <c r="O835" s="118">
        <v>-7.1680075000000001E-4</v>
      </c>
      <c r="P835" s="330">
        <v>4.1272581999999999E-5</v>
      </c>
      <c r="Q835" s="118">
        <v>2.7619230999999998E-4</v>
      </c>
      <c r="R835" s="118">
        <v>8.7283108000000002E-4</v>
      </c>
      <c r="S835" s="118">
        <v>1.7635724E-4</v>
      </c>
      <c r="T835" s="118">
        <v>1.0415911E-2</v>
      </c>
      <c r="U835" s="118">
        <v>-1.2669656999999999E-3</v>
      </c>
      <c r="V835" s="330">
        <v>3.8996106000000001E-5</v>
      </c>
      <c r="W835" s="330">
        <v>9.7693051000000001E-6</v>
      </c>
      <c r="X835" s="118">
        <v>0</v>
      </c>
      <c r="Y835" s="41"/>
      <c r="Z835" s="327">
        <f t="shared" si="375"/>
        <v>3.4018278195488718</v>
      </c>
      <c r="AA835" s="41"/>
      <c r="AB835" s="111">
        <v>53.483317999999997</v>
      </c>
      <c r="AC835" s="111">
        <v>52.052078999999999</v>
      </c>
      <c r="AD835" s="111">
        <v>-0.17176981999999999</v>
      </c>
      <c r="AE835" s="111">
        <v>0</v>
      </c>
      <c r="AF835" s="111">
        <v>1.5949741</v>
      </c>
      <c r="AG835" s="111">
        <v>3.1456348999999999E-3</v>
      </c>
      <c r="AH835" s="111">
        <v>4.8892003000000003E-3</v>
      </c>
      <c r="AI835" s="41"/>
      <c r="AJ835" s="114">
        <v>8.2540316000000002E-2</v>
      </c>
      <c r="AK835" s="114">
        <v>7.9258571E-2</v>
      </c>
      <c r="AL835" s="114">
        <v>3.1231187000000001E-3</v>
      </c>
      <c r="AM835" s="114">
        <v>1.5862628999999999E-4</v>
      </c>
      <c r="AN835" s="113">
        <f t="shared" si="376"/>
        <v>4.7517128665351E-6</v>
      </c>
      <c r="AO835" s="112">
        <f t="shared" si="377"/>
        <v>1.1549995326458074E-8</v>
      </c>
      <c r="AP835" s="112">
        <f t="shared" si="378"/>
        <v>2.2216567810999999E-2</v>
      </c>
      <c r="AQ835" s="328">
        <v>3.1508326000000001E-6</v>
      </c>
      <c r="AR835" s="328">
        <v>9.5065674999999998E-9</v>
      </c>
      <c r="AS835" s="328">
        <v>2.5974333999999999E-13</v>
      </c>
      <c r="AT835" s="328">
        <v>4.1019595000000003E-11</v>
      </c>
      <c r="AU835" s="328">
        <v>1.9338400999999998E-12</v>
      </c>
      <c r="AV835" s="328">
        <v>7.3034583E-10</v>
      </c>
      <c r="AW835" s="328">
        <v>1.5954067E-6</v>
      </c>
      <c r="AX835" s="328">
        <v>1.3605873E-10</v>
      </c>
      <c r="AY835" s="328">
        <v>1.8394725E-9</v>
      </c>
      <c r="AZ835" s="328">
        <v>1.2804766000000001E-13</v>
      </c>
      <c r="BA835" s="328">
        <v>2.7972493E-15</v>
      </c>
      <c r="BB835" s="328">
        <v>2.0517699000000002E-12</v>
      </c>
      <c r="BC835" s="328">
        <v>1.7069075999999999E-14</v>
      </c>
      <c r="BD835" s="328">
        <v>3.9494599000000003E-14</v>
      </c>
      <c r="BE835" s="328">
        <v>6.2931235E-10</v>
      </c>
      <c r="BF835" s="328">
        <v>3.8815427000000003E-9</v>
      </c>
      <c r="BG835" s="328">
        <v>6.4245791999999999E-11</v>
      </c>
      <c r="BH835" s="328">
        <v>2.0987810999999999E-5</v>
      </c>
      <c r="BI835" s="329">
        <v>2.2195579999999999E-2</v>
      </c>
      <c r="BJ835" s="328">
        <v>1.8941222000000001E-10</v>
      </c>
      <c r="BK835" s="328">
        <v>1.1518311E-12</v>
      </c>
      <c r="BL835" s="328">
        <v>5.1533776000000002E-17</v>
      </c>
      <c r="BM835" s="41"/>
      <c r="BN835" s="111">
        <v>1.2446298999999999E-4</v>
      </c>
      <c r="BO835" s="122">
        <v>1.2803269E-5</v>
      </c>
      <c r="BP835" s="122">
        <v>9.4851984999999998E-5</v>
      </c>
      <c r="BQ835" s="122">
        <v>1.0231983E-7</v>
      </c>
      <c r="BR835" s="122">
        <v>9.6552702E-6</v>
      </c>
      <c r="BS835" s="122">
        <v>2.3957092000000002E-7</v>
      </c>
      <c r="BT835" s="122">
        <v>2.0354493999999998E-9</v>
      </c>
      <c r="BU835" s="122">
        <v>3.7411943000000001E-7</v>
      </c>
      <c r="BV835" s="122">
        <v>5.5384899E-8</v>
      </c>
      <c r="BW835" s="122">
        <v>1.8275806000000001E-7</v>
      </c>
      <c r="BX835" s="122">
        <v>1.4366964000000001E-8</v>
      </c>
      <c r="BY835" s="122">
        <v>4.1986644000000003E-8</v>
      </c>
      <c r="BZ835" s="122">
        <v>2.4380181000000002E-10</v>
      </c>
      <c r="CA835" s="122">
        <v>3.5185568000000001E-6</v>
      </c>
      <c r="CB835" s="122">
        <v>2.5622952999999999E-6</v>
      </c>
      <c r="CC835" s="122">
        <v>3.1635736999999998E-8</v>
      </c>
      <c r="CD835" s="122">
        <v>2.7191505000000001E-8</v>
      </c>
      <c r="CE835" s="198" t="s">
        <v>10586</v>
      </c>
      <c r="CF835" s="143"/>
      <c r="CG835" s="42" t="s">
        <v>1094</v>
      </c>
      <c r="CH835" s="42"/>
      <c r="CI835" s="42"/>
      <c r="CK835" s="333"/>
      <c r="CL835" s="41"/>
      <c r="CM835" s="41"/>
      <c r="CN835" s="41"/>
      <c r="CO835" s="41"/>
      <c r="CP835" s="41"/>
      <c r="CQ835" s="41"/>
      <c r="CR835" s="41"/>
      <c r="CS835" s="41"/>
      <c r="CT835" s="41"/>
      <c r="CU835" s="41"/>
      <c r="CV835" s="41"/>
      <c r="CW835" s="41"/>
    </row>
    <row r="836" spans="1:101" ht="14.5" customHeight="1" thickBot="1">
      <c r="A836" s="41" t="s">
        <v>10689</v>
      </c>
      <c r="B836" s="119" t="s">
        <v>8322</v>
      </c>
      <c r="C836" s="120" t="str">
        <f t="shared" si="370"/>
        <v>A.130.03.104</v>
      </c>
      <c r="D836" s="135" t="s">
        <v>1375</v>
      </c>
      <c r="E836" s="119" t="s">
        <v>6570</v>
      </c>
      <c r="F836" s="118" t="str">
        <f t="shared" si="379"/>
        <v>CA (Cellelose acetate, tetra, bio-degradable) chemical upcycled</v>
      </c>
      <c r="G836" s="118">
        <f t="shared" si="371"/>
        <v>1.282168425089</v>
      </c>
      <c r="H836" s="118">
        <f t="shared" si="372"/>
        <v>4.9774008810000006E-2</v>
      </c>
      <c r="I836" s="118">
        <f t="shared" si="373"/>
        <v>8.289776019999999E-2</v>
      </c>
      <c r="J836" s="326">
        <f t="shared" si="374"/>
        <v>1.1723556079000001E-2</v>
      </c>
      <c r="K836" s="118">
        <v>1.1377731</v>
      </c>
      <c r="L836" s="118">
        <v>2.9750378000000001E-2</v>
      </c>
      <c r="M836" s="118">
        <v>4.8744437000000002E-2</v>
      </c>
      <c r="N836" s="118">
        <v>4.1890807000000002E-2</v>
      </c>
      <c r="O836" s="118">
        <v>6.4456551000000003E-3</v>
      </c>
      <c r="P836" s="118">
        <v>7.6780608000000001E-4</v>
      </c>
      <c r="Q836" s="118">
        <v>6.6974063000000003E-4</v>
      </c>
      <c r="R836" s="118">
        <v>4.4029452000000002E-3</v>
      </c>
      <c r="S836" s="118">
        <v>1.5797052999999999E-3</v>
      </c>
      <c r="T836" s="118">
        <v>0</v>
      </c>
      <c r="U836" s="118">
        <v>1.0110439000000001E-2</v>
      </c>
      <c r="V836" s="330">
        <v>3.3411779E-5</v>
      </c>
      <c r="W836" s="118">
        <v>0</v>
      </c>
      <c r="X836" s="118">
        <v>0</v>
      </c>
      <c r="Y836" s="41"/>
      <c r="Z836" s="327">
        <f t="shared" si="375"/>
        <v>8.5546849624060144</v>
      </c>
      <c r="AA836" s="41"/>
      <c r="AB836" s="111">
        <v>120.50587</v>
      </c>
      <c r="AC836" s="111">
        <v>118.85648999999999</v>
      </c>
      <c r="AD836" s="111">
        <v>1.3707210999999999</v>
      </c>
      <c r="AE836" s="111">
        <v>0</v>
      </c>
      <c r="AF836" s="111">
        <v>0</v>
      </c>
      <c r="AG836" s="111">
        <v>1.3723496999999999E-2</v>
      </c>
      <c r="AH836" s="111">
        <v>0.26493586000000002</v>
      </c>
      <c r="AI836" s="41"/>
      <c r="AJ836" s="114">
        <v>0.16621556000000001</v>
      </c>
      <c r="AK836" s="114">
        <v>0.15311026999999999</v>
      </c>
      <c r="AL836" s="114">
        <v>7.1434879000000003E-3</v>
      </c>
      <c r="AM836" s="114">
        <v>5.9617962000000002E-3</v>
      </c>
      <c r="AN836" s="113">
        <f t="shared" si="376"/>
        <v>9.1792730414119997E-6</v>
      </c>
      <c r="AO836" s="112">
        <f t="shared" si="377"/>
        <v>2.6418224788147793E-8</v>
      </c>
      <c r="AP836" s="112">
        <f t="shared" si="378"/>
        <v>0.83498546741399993</v>
      </c>
      <c r="AQ836" s="328">
        <v>8.0611455999999992E-6</v>
      </c>
      <c r="AR836" s="328">
        <v>2.4326965999999999E-8</v>
      </c>
      <c r="AS836" s="328">
        <v>6.6444998999999998E-13</v>
      </c>
      <c r="AT836" s="328">
        <v>5.3865757999999995E-10</v>
      </c>
      <c r="AU836" s="328">
        <v>6.9974232000000005E-11</v>
      </c>
      <c r="AV836" s="328">
        <v>6.2289974999999999E-9</v>
      </c>
      <c r="AW836" s="328">
        <v>1.0997203999999999E-6</v>
      </c>
      <c r="AX836" s="328">
        <v>9.0184949000000005E-10</v>
      </c>
      <c r="AY836" s="328">
        <v>1.1446388999999999E-9</v>
      </c>
      <c r="AZ836" s="328">
        <v>7.8551244999999995E-13</v>
      </c>
      <c r="BA836" s="328">
        <v>4.0292977999999998E-15</v>
      </c>
      <c r="BB836" s="328">
        <v>1.6645823000000001E-12</v>
      </c>
      <c r="BC836" s="328">
        <v>9.6170998000000005E-14</v>
      </c>
      <c r="BD836" s="328">
        <v>7.2686111999999997E-14</v>
      </c>
      <c r="BE836" s="328">
        <v>8.3630204000000001E-9</v>
      </c>
      <c r="BF836" s="328">
        <v>3.2063916999999998E-9</v>
      </c>
      <c r="BG836" s="328">
        <v>4.1482967000000002E-11</v>
      </c>
      <c r="BH836" s="328">
        <v>7.4337414000000002E-5</v>
      </c>
      <c r="BI836" s="329">
        <v>0.83491112999999995</v>
      </c>
      <c r="BJ836" s="329">
        <v>0</v>
      </c>
      <c r="BK836" s="329">
        <v>0</v>
      </c>
      <c r="BL836" s="329">
        <v>0</v>
      </c>
      <c r="BM836" s="41"/>
      <c r="BN836" s="111">
        <v>4.2097283999999998E-4</v>
      </c>
      <c r="BO836" s="122">
        <v>9.8843182000000003E-6</v>
      </c>
      <c r="BP836" s="111">
        <v>2.3852732000000001E-4</v>
      </c>
      <c r="BQ836" s="122">
        <v>5.1839774000000004E-7</v>
      </c>
      <c r="BR836" s="122">
        <v>1.1007997E-5</v>
      </c>
      <c r="BS836" s="122">
        <v>3.9072447000000004E-6</v>
      </c>
      <c r="BT836" s="122">
        <v>1.0076920999999999E-9</v>
      </c>
      <c r="BU836" s="122">
        <v>5.9834589999999999E-6</v>
      </c>
      <c r="BV836" s="122">
        <v>1.0303417E-6</v>
      </c>
      <c r="BW836" s="122">
        <v>4.4317127000000002E-7</v>
      </c>
      <c r="BX836" s="122">
        <v>5.2594425999999995E-7</v>
      </c>
      <c r="BY836" s="122">
        <v>3.0157120999999999E-8</v>
      </c>
      <c r="BZ836" s="122">
        <v>9.2839117000000006E-9</v>
      </c>
      <c r="CA836" s="122">
        <v>9.8404752999999998E-6</v>
      </c>
      <c r="CB836" s="111">
        <v>1.3889573999999999E-4</v>
      </c>
      <c r="CC836" s="122">
        <v>3.6798361999999999E-7</v>
      </c>
      <c r="CD836" s="111">
        <v>0</v>
      </c>
      <c r="CE836" s="194" t="s">
        <v>10687</v>
      </c>
      <c r="CF836" s="143"/>
      <c r="CG836" s="42" t="s">
        <v>1094</v>
      </c>
      <c r="CH836" s="42"/>
      <c r="CI836" s="42"/>
      <c r="CK836" s="333"/>
      <c r="CL836" s="41"/>
      <c r="CM836" s="41"/>
      <c r="CN836" s="41"/>
      <c r="CO836" s="41"/>
      <c r="CP836" s="41"/>
      <c r="CQ836" s="41"/>
      <c r="CR836" s="41"/>
      <c r="CS836" s="41"/>
      <c r="CT836" s="41"/>
      <c r="CU836" s="41"/>
      <c r="CV836" s="41"/>
      <c r="CW836" s="41"/>
    </row>
    <row r="837" spans="1:101" ht="14.5" customHeight="1">
      <c r="A837" s="41" t="s">
        <v>10686</v>
      </c>
      <c r="B837" s="119" t="s">
        <v>8322</v>
      </c>
      <c r="C837" s="120" t="str">
        <f t="shared" si="370"/>
        <v>A.130.03.105</v>
      </c>
      <c r="D837" s="135" t="s">
        <v>1375</v>
      </c>
      <c r="E837" s="119" t="s">
        <v>6570</v>
      </c>
      <c r="F837" s="118" t="str">
        <f t="shared" si="379"/>
        <v>EVA (Ethylene vinyl acetate) chemical upcycled</v>
      </c>
      <c r="G837" s="118">
        <f t="shared" si="371"/>
        <v>0.86951501776810003</v>
      </c>
      <c r="H837" s="118">
        <f t="shared" si="372"/>
        <v>5.7065245800000004E-2</v>
      </c>
      <c r="I837" s="118">
        <f t="shared" si="373"/>
        <v>0.22850940210000001</v>
      </c>
      <c r="J837" s="326">
        <f t="shared" si="374"/>
        <v>1.1325589868100002E-2</v>
      </c>
      <c r="K837" s="118">
        <v>0.57261477999999999</v>
      </c>
      <c r="L837" s="118">
        <v>0.16958348000000001</v>
      </c>
      <c r="M837" s="118">
        <v>4.9903451000000001E-2</v>
      </c>
      <c r="N837" s="118">
        <v>4.1803166000000003E-2</v>
      </c>
      <c r="O837" s="118">
        <v>1.3716073000000001E-2</v>
      </c>
      <c r="P837" s="118">
        <v>3.2529299999999999E-4</v>
      </c>
      <c r="Q837" s="118">
        <v>1.2207138000000001E-3</v>
      </c>
      <c r="R837" s="118">
        <v>9.0224711000000003E-3</v>
      </c>
      <c r="S837" s="118">
        <v>4.3395081999999998E-4</v>
      </c>
      <c r="T837" s="118">
        <v>1.0415911E-2</v>
      </c>
      <c r="U837" s="118">
        <v>4.1997513999999999E-4</v>
      </c>
      <c r="V837" s="330">
        <v>4.5983603E-5</v>
      </c>
      <c r="W837" s="330">
        <v>9.7693051000000001E-6</v>
      </c>
      <c r="X837" s="118">
        <v>0</v>
      </c>
      <c r="Y837" s="41"/>
      <c r="Z837" s="327">
        <f t="shared" si="375"/>
        <v>4.3053742857142856</v>
      </c>
      <c r="AA837" s="41"/>
      <c r="AB837" s="111">
        <v>44.046281</v>
      </c>
      <c r="AC837" s="111">
        <v>43.944184</v>
      </c>
      <c r="AD837" s="111">
        <v>5.6936904000000003E-2</v>
      </c>
      <c r="AE837" s="111">
        <v>0</v>
      </c>
      <c r="AF837" s="111">
        <v>-1.0715397999999999E-2</v>
      </c>
      <c r="AG837" s="111">
        <v>5.3719843000000003E-3</v>
      </c>
      <c r="AH837" s="111">
        <v>5.0503886999999997E-2</v>
      </c>
      <c r="AI837" s="41"/>
      <c r="AJ837" s="114">
        <v>0.13786841999999999</v>
      </c>
      <c r="AK837" s="114">
        <v>0.13024812</v>
      </c>
      <c r="AL837" s="114">
        <v>4.6556072E-3</v>
      </c>
      <c r="AM837" s="114">
        <v>2.9646879E-3</v>
      </c>
      <c r="AN837" s="113">
        <f t="shared" si="376"/>
        <v>7.8086403319859997E-6</v>
      </c>
      <c r="AO837" s="112">
        <f t="shared" si="377"/>
        <v>1.7217482090671776E-8</v>
      </c>
      <c r="AP837" s="112">
        <f t="shared" si="378"/>
        <v>0.41522239335599997</v>
      </c>
      <c r="AQ837" s="328">
        <v>4.0141175999999997E-6</v>
      </c>
      <c r="AR837" s="328">
        <v>1.2112133999999999E-8</v>
      </c>
      <c r="AS837" s="328">
        <v>3.3089298000000001E-13</v>
      </c>
      <c r="AT837" s="328">
        <v>3.5093741000000002E-10</v>
      </c>
      <c r="AU837" s="328">
        <v>1.0727555999999999E-11</v>
      </c>
      <c r="AV837" s="328">
        <v>6.2159306000000003E-9</v>
      </c>
      <c r="AW837" s="328">
        <v>3.7559173999999999E-6</v>
      </c>
      <c r="AX837" s="328">
        <v>8.9124033999999998E-10</v>
      </c>
      <c r="AY837" s="328">
        <v>4.1095574999999996E-9</v>
      </c>
      <c r="AZ837" s="328">
        <v>8.4788691000000005E-13</v>
      </c>
      <c r="BA837" s="328">
        <v>1.2932918E-14</v>
      </c>
      <c r="BB837" s="328">
        <v>2.7448279999999999E-11</v>
      </c>
      <c r="BC837" s="328">
        <v>1.7596601000000001E-13</v>
      </c>
      <c r="BD837" s="328">
        <v>4.5578622000000002E-13</v>
      </c>
      <c r="BE837" s="328">
        <v>6.7623321999999996E-9</v>
      </c>
      <c r="BF837" s="328">
        <v>2.5075992E-8</v>
      </c>
      <c r="BG837" s="328">
        <v>7.4126623000000002E-11</v>
      </c>
      <c r="BH837" s="328">
        <v>4.1093356000000002E-5</v>
      </c>
      <c r="BI837" s="329">
        <v>0.41518129999999998</v>
      </c>
      <c r="BJ837" s="328">
        <v>1.8941222000000001E-10</v>
      </c>
      <c r="BK837" s="328">
        <v>1.1518311E-12</v>
      </c>
      <c r="BL837" s="328">
        <v>5.1533776000000002E-17</v>
      </c>
      <c r="BM837" s="41"/>
      <c r="BN837" s="111">
        <v>2.6035879999999998E-4</v>
      </c>
      <c r="BO837" s="122">
        <v>3.0353522E-5</v>
      </c>
      <c r="BP837" s="111">
        <v>1.2004526E-4</v>
      </c>
      <c r="BQ837" s="122">
        <v>1.0572980999999999E-6</v>
      </c>
      <c r="BR837" s="122">
        <v>3.4232995000000002E-5</v>
      </c>
      <c r="BS837" s="122">
        <v>3.9905904000000003E-6</v>
      </c>
      <c r="BT837" s="122">
        <v>1.2651099E-8</v>
      </c>
      <c r="BU837" s="122">
        <v>6.0658816999999999E-6</v>
      </c>
      <c r="BV837" s="122">
        <v>4.3652030000000002E-7</v>
      </c>
      <c r="BW837" s="122">
        <v>8.0775345000000004E-7</v>
      </c>
      <c r="BX837" s="122">
        <v>7.8839323000000002E-8</v>
      </c>
      <c r="BY837" s="122">
        <v>4.9160842000000002E-8</v>
      </c>
      <c r="BZ837" s="122">
        <v>1.2301464E-9</v>
      </c>
      <c r="CA837" s="122">
        <v>1.0329123E-5</v>
      </c>
      <c r="CB837" s="122">
        <v>5.2720238000000001E-5</v>
      </c>
      <c r="CC837" s="122">
        <v>1.5054741000000001E-7</v>
      </c>
      <c r="CD837" s="122">
        <v>2.7191505000000001E-8</v>
      </c>
      <c r="CE837" s="198" t="s">
        <v>10614</v>
      </c>
      <c r="CF837" s="143"/>
      <c r="CG837" s="42" t="s">
        <v>1094</v>
      </c>
      <c r="CH837" s="149" t="s">
        <v>1095</v>
      </c>
      <c r="CI837" s="42"/>
      <c r="CK837" s="333"/>
      <c r="CL837" s="41"/>
      <c r="CM837" s="41"/>
      <c r="CN837" s="41"/>
      <c r="CO837" s="41"/>
      <c r="CP837" s="41"/>
      <c r="CQ837" s="41"/>
      <c r="CR837" s="41"/>
      <c r="CS837" s="41"/>
      <c r="CT837" s="41"/>
      <c r="CU837" s="41"/>
      <c r="CV837" s="41"/>
      <c r="CW837" s="41"/>
    </row>
    <row r="838" spans="1:101" ht="14.5" customHeight="1">
      <c r="A838" s="41" t="s">
        <v>10684</v>
      </c>
      <c r="B838" s="119" t="s">
        <v>8322</v>
      </c>
      <c r="C838" s="120" t="str">
        <f t="shared" si="370"/>
        <v>A.130.03.106</v>
      </c>
      <c r="D838" s="135" t="s">
        <v>1375</v>
      </c>
      <c r="E838" s="119" t="s">
        <v>6570</v>
      </c>
      <c r="F838" s="118" t="str">
        <f t="shared" si="379"/>
        <v>Flexible Polymeer Foam (PE), chemical upcycled</v>
      </c>
      <c r="G838" s="118">
        <f t="shared" si="371"/>
        <v>0.3788202802251</v>
      </c>
      <c r="H838" s="118">
        <f t="shared" si="372"/>
        <v>3.9482177482000003E-2</v>
      </c>
      <c r="I838" s="118">
        <f t="shared" si="373"/>
        <v>4.8356372809999999E-2</v>
      </c>
      <c r="J838" s="326">
        <f t="shared" si="374"/>
        <v>9.5489699330999992E-3</v>
      </c>
      <c r="K838" s="118">
        <v>0.28143276</v>
      </c>
      <c r="L838" s="118">
        <v>4.0434614000000001E-2</v>
      </c>
      <c r="M838" s="118">
        <v>7.5628850000000001E-3</v>
      </c>
      <c r="N838" s="118">
        <v>3.4619728000000001E-3</v>
      </c>
      <c r="O838" s="118">
        <v>3.5760051000000001E-2</v>
      </c>
      <c r="P838" s="330">
        <v>3.9113121999999997E-5</v>
      </c>
      <c r="Q838" s="118">
        <v>2.2104056E-4</v>
      </c>
      <c r="R838" s="118">
        <v>3.5887381000000002E-4</v>
      </c>
      <c r="S838" s="118">
        <v>1.9705400999999999E-4</v>
      </c>
      <c r="T838" s="118">
        <v>1.0415911E-2</v>
      </c>
      <c r="U838" s="118">
        <v>-1.1130796999999999E-3</v>
      </c>
      <c r="V838" s="330">
        <v>3.9315318000000002E-5</v>
      </c>
      <c r="W838" s="330">
        <v>9.7693051000000001E-6</v>
      </c>
      <c r="X838" s="118">
        <v>0</v>
      </c>
      <c r="Y838" s="41"/>
      <c r="Z838" s="327">
        <f t="shared" si="375"/>
        <v>2.1160357894736843</v>
      </c>
      <c r="AA838" s="41"/>
      <c r="AB838" s="111">
        <v>43.481341</v>
      </c>
      <c r="AC838" s="111">
        <v>42.235759999999999</v>
      </c>
      <c r="AD838" s="111">
        <v>-0.15090676</v>
      </c>
      <c r="AE838" s="111">
        <v>0</v>
      </c>
      <c r="AF838" s="111">
        <v>1.3848905</v>
      </c>
      <c r="AG838" s="111">
        <v>3.3379771999999999E-3</v>
      </c>
      <c r="AH838" s="111">
        <v>8.2597431999999991E-3</v>
      </c>
      <c r="AI838" s="41"/>
      <c r="AJ838" s="114">
        <v>4.7466129000000003E-2</v>
      </c>
      <c r="AK838" s="114">
        <v>4.5167699999999998E-2</v>
      </c>
      <c r="AL838" s="114">
        <v>1.8800429E-3</v>
      </c>
      <c r="AM838" s="114">
        <v>4.1838581999999999E-4</v>
      </c>
      <c r="AN838" s="113">
        <f t="shared" si="376"/>
        <v>2.7078956656873996E-6</v>
      </c>
      <c r="AO838" s="112">
        <f t="shared" si="377"/>
        <v>6.952821320675776E-9</v>
      </c>
      <c r="AP838" s="112">
        <f t="shared" si="378"/>
        <v>5.8597453374000005E-2</v>
      </c>
      <c r="AQ838" s="328">
        <v>1.9590017E-6</v>
      </c>
      <c r="AR838" s="328">
        <v>5.910585E-9</v>
      </c>
      <c r="AS838" s="328">
        <v>1.6149357999999999E-13</v>
      </c>
      <c r="AT838" s="328">
        <v>3.0991495999999999E-11</v>
      </c>
      <c r="AU838" s="328">
        <v>3.0516114000000002E-12</v>
      </c>
      <c r="AV838" s="328">
        <v>5.1435045000000003E-10</v>
      </c>
      <c r="AW838" s="328">
        <v>7.4545076E-7</v>
      </c>
      <c r="AX838" s="328">
        <v>1.1125968E-10</v>
      </c>
      <c r="AY838" s="328">
        <v>8.6486137999999999E-10</v>
      </c>
      <c r="AZ838" s="328">
        <v>9.2833019E-14</v>
      </c>
      <c r="BA838" s="328">
        <v>2.1216512999999998E-15</v>
      </c>
      <c r="BB838" s="328">
        <v>1.4088868999999999E-13</v>
      </c>
      <c r="BC838" s="328">
        <v>7.3121632999999995E-15</v>
      </c>
      <c r="BD838" s="328">
        <v>9.3359384000000003E-15</v>
      </c>
      <c r="BE838" s="328">
        <v>3.7197831000000001E-10</v>
      </c>
      <c r="BF838" s="328">
        <v>2.3334216000000001E-9</v>
      </c>
      <c r="BG838" s="328">
        <v>6.4549393000000004E-11</v>
      </c>
      <c r="BH838" s="328">
        <v>2.1348373999999999E-5</v>
      </c>
      <c r="BI838" s="329">
        <v>5.8576105000000003E-2</v>
      </c>
      <c r="BJ838" s="328">
        <v>1.8941222000000001E-10</v>
      </c>
      <c r="BK838" s="328">
        <v>1.1518311E-12</v>
      </c>
      <c r="BL838" s="328">
        <v>5.1533776000000002E-17</v>
      </c>
      <c r="BM838" s="41"/>
      <c r="BN838" s="111">
        <v>1.1365546E-4</v>
      </c>
      <c r="BO838" s="122">
        <v>5.9905034000000001E-6</v>
      </c>
      <c r="BP838" s="122">
        <v>5.9000691999999997E-5</v>
      </c>
      <c r="BQ838" s="122">
        <v>4.2157141999999997E-8</v>
      </c>
      <c r="BR838" s="122">
        <v>3.7125463000000001E-5</v>
      </c>
      <c r="BS838" s="122">
        <v>5.4212474000000002E-8</v>
      </c>
      <c r="BT838" s="122">
        <v>1.2448493000000001E-9</v>
      </c>
      <c r="BU838" s="122">
        <v>9.4257065999999996E-8</v>
      </c>
      <c r="BV838" s="122">
        <v>5.2487055999999997E-8</v>
      </c>
      <c r="BW838" s="122">
        <v>1.4626383000000001E-7</v>
      </c>
      <c r="BX838" s="122">
        <v>2.2893301999999999E-8</v>
      </c>
      <c r="BY838" s="122">
        <v>4.2208042000000003E-8</v>
      </c>
      <c r="BZ838" s="122">
        <v>4.0597816999999999E-10</v>
      </c>
      <c r="CA838" s="122">
        <v>3.1313342E-6</v>
      </c>
      <c r="CB838" s="122">
        <v>7.8922145000000001E-6</v>
      </c>
      <c r="CC838" s="122">
        <v>3.1928015999999998E-8</v>
      </c>
      <c r="CD838" s="122">
        <v>2.7191505000000001E-8</v>
      </c>
      <c r="CE838" s="198" t="s">
        <v>10541</v>
      </c>
      <c r="CF838" s="143"/>
      <c r="CG838" s="42" t="s">
        <v>1094</v>
      </c>
      <c r="CH838" s="147" t="s">
        <v>1086</v>
      </c>
      <c r="CI838" s="42"/>
      <c r="CK838" s="333"/>
      <c r="CL838" s="41"/>
      <c r="CM838" s="41"/>
      <c r="CN838" s="41"/>
      <c r="CO838" s="41"/>
      <c r="CP838" s="41"/>
      <c r="CQ838" s="41"/>
      <c r="CR838" s="41"/>
      <c r="CS838" s="41"/>
      <c r="CT838" s="41"/>
      <c r="CU838" s="41"/>
      <c r="CV838" s="41"/>
      <c r="CW838" s="41"/>
    </row>
    <row r="839" spans="1:101" ht="14.5" customHeight="1">
      <c r="A839" s="41" t="s">
        <v>10682</v>
      </c>
      <c r="B839" s="119" t="s">
        <v>8322</v>
      </c>
      <c r="C839" s="120" t="str">
        <f t="shared" si="370"/>
        <v>A.130.03.107</v>
      </c>
      <c r="D839" s="135" t="s">
        <v>1375</v>
      </c>
      <c r="E839" s="119" t="s">
        <v>6570</v>
      </c>
      <c r="F839" s="118" t="str">
        <f t="shared" si="379"/>
        <v>Ionomer, chemical upcycled</v>
      </c>
      <c r="G839" s="118">
        <f t="shared" si="371"/>
        <v>2.4971221024440999</v>
      </c>
      <c r="H839" s="118">
        <f t="shared" si="372"/>
        <v>0.18088419125999999</v>
      </c>
      <c r="I839" s="118">
        <f t="shared" si="373"/>
        <v>0.72927259699999991</v>
      </c>
      <c r="J839" s="326">
        <f t="shared" si="374"/>
        <v>1.3850114184099999E-2</v>
      </c>
      <c r="K839" s="118">
        <v>1.5731151999999999</v>
      </c>
      <c r="L839" s="118">
        <v>0.54544364999999995</v>
      </c>
      <c r="M839" s="118">
        <v>0.15574892000000001</v>
      </c>
      <c r="N839" s="118">
        <v>0.13074458</v>
      </c>
      <c r="O839" s="118">
        <v>4.5782120000000003E-2</v>
      </c>
      <c r="P839" s="118">
        <v>9.5483606000000001E-4</v>
      </c>
      <c r="Q839" s="118">
        <v>3.4026552000000002E-3</v>
      </c>
      <c r="R839" s="118">
        <v>2.8080027E-2</v>
      </c>
      <c r="S839" s="118">
        <v>9.5476135000000005E-4</v>
      </c>
      <c r="T839" s="118">
        <v>1.0415911E-2</v>
      </c>
      <c r="U839" s="118">
        <v>2.4090187E-3</v>
      </c>
      <c r="V839" s="330">
        <v>6.0653828999999998E-5</v>
      </c>
      <c r="W839" s="330">
        <v>9.7693051000000001E-6</v>
      </c>
      <c r="X839" s="118">
        <v>0</v>
      </c>
      <c r="Y839" s="41"/>
      <c r="Z839" s="327">
        <f t="shared" si="375"/>
        <v>11.827933834586466</v>
      </c>
      <c r="AA839" s="41"/>
      <c r="AB839" s="111">
        <v>133.18940000000001</v>
      </c>
      <c r="AC839" s="111">
        <v>132.73016999999999</v>
      </c>
      <c r="AD839" s="111">
        <v>0.32660116</v>
      </c>
      <c r="AE839" s="111">
        <v>0</v>
      </c>
      <c r="AF839" s="111">
        <v>-1.510947E-2</v>
      </c>
      <c r="AG839" s="111">
        <v>9.1826780999999993E-3</v>
      </c>
      <c r="AH839" s="111">
        <v>0.13855802</v>
      </c>
      <c r="AI839" s="41"/>
      <c r="AJ839" s="114">
        <v>0.40883776999999999</v>
      </c>
      <c r="AK839" s="114">
        <v>0.38663392000000002</v>
      </c>
      <c r="AL839" s="114">
        <v>1.3370564E-2</v>
      </c>
      <c r="AM839" s="114">
        <v>8.8332872999999992E-3</v>
      </c>
      <c r="AN839" s="113">
        <f t="shared" si="376"/>
        <v>2.3179491326254997E-5</v>
      </c>
      <c r="AO839" s="112">
        <f t="shared" si="377"/>
        <v>4.9447353717762772E-8</v>
      </c>
      <c r="AP839" s="112">
        <f t="shared" si="378"/>
        <v>1.2371550724410001</v>
      </c>
      <c r="AQ839" s="328">
        <v>1.1037885E-5</v>
      </c>
      <c r="AR839" s="328">
        <v>3.3305887999999998E-8</v>
      </c>
      <c r="AS839" s="328">
        <v>9.0987215000000007E-13</v>
      </c>
      <c r="AT839" s="328">
        <v>1.0548184E-9</v>
      </c>
      <c r="AU839" s="328">
        <v>2.7614634999999999E-11</v>
      </c>
      <c r="AV839" s="328">
        <v>1.9441080000000001E-8</v>
      </c>
      <c r="AW839" s="328">
        <v>1.2024963E-5</v>
      </c>
      <c r="AX839" s="328">
        <v>2.785683E-9</v>
      </c>
      <c r="AY839" s="328">
        <v>1.3166471E-8</v>
      </c>
      <c r="AZ839" s="328">
        <v>2.5080833999999999E-12</v>
      </c>
      <c r="BA839" s="328">
        <v>3.6674989000000001E-14</v>
      </c>
      <c r="BB839" s="328">
        <v>8.7523695000000006E-11</v>
      </c>
      <c r="BC839" s="328">
        <v>5.4700419000000001E-13</v>
      </c>
      <c r="BD839" s="328">
        <v>1.4379754000000001E-12</v>
      </c>
      <c r="BE839" s="328">
        <v>2.0821093000000001E-8</v>
      </c>
      <c r="BF839" s="328">
        <v>7.5109307999999993E-8</v>
      </c>
      <c r="BG839" s="328">
        <v>9.5196530000000005E-11</v>
      </c>
      <c r="BH839" s="328">
        <v>8.4472441E-5</v>
      </c>
      <c r="BI839" s="329">
        <v>1.2370706</v>
      </c>
      <c r="BJ839" s="328">
        <v>1.8941222000000001E-10</v>
      </c>
      <c r="BK839" s="328">
        <v>1.1518311E-12</v>
      </c>
      <c r="BL839" s="328">
        <v>5.1533776000000002E-17</v>
      </c>
      <c r="BM839" s="41"/>
      <c r="BN839" s="111">
        <v>7.6963716999999996E-4</v>
      </c>
      <c r="BO839" s="122">
        <v>9.7093146E-5</v>
      </c>
      <c r="BP839" s="111">
        <v>3.2979417999999999E-4</v>
      </c>
      <c r="BQ839" s="122">
        <v>3.2903320000000001E-6</v>
      </c>
      <c r="BR839" s="111">
        <v>1.1156362000000001E-4</v>
      </c>
      <c r="BS839" s="122">
        <v>1.2480798E-5</v>
      </c>
      <c r="BT839" s="122">
        <v>3.7736341999999998E-8</v>
      </c>
      <c r="BU839" s="122">
        <v>1.8945895000000001E-5</v>
      </c>
      <c r="BV839" s="122">
        <v>1.2813228E-6</v>
      </c>
      <c r="BW839" s="122">
        <v>2.2515568000000002E-6</v>
      </c>
      <c r="BX839" s="122">
        <v>2.0192057E-7</v>
      </c>
      <c r="BY839" s="122">
        <v>6.4457000999999996E-8</v>
      </c>
      <c r="BZ839" s="122">
        <v>3.0433165999999999E-9</v>
      </c>
      <c r="CA839" s="122">
        <v>3.2332363999999997E-5</v>
      </c>
      <c r="CB839" s="111">
        <v>1.5985831000000001E-4</v>
      </c>
      <c r="CC839" s="122">
        <v>4.1129162000000003E-7</v>
      </c>
      <c r="CD839" s="122">
        <v>2.7191505000000001E-8</v>
      </c>
      <c r="CE839" s="198" t="s">
        <v>10579</v>
      </c>
      <c r="CF839" s="143"/>
      <c r="CG839" s="42" t="s">
        <v>1094</v>
      </c>
      <c r="CH839" s="147" t="s">
        <v>1087</v>
      </c>
      <c r="CI839" s="42"/>
      <c r="CK839" s="333"/>
      <c r="CL839" s="41"/>
      <c r="CM839" s="41"/>
      <c r="CN839" s="41"/>
      <c r="CO839" s="41"/>
      <c r="CP839" s="41"/>
      <c r="CQ839" s="41"/>
      <c r="CR839" s="41"/>
      <c r="CS839" s="41"/>
      <c r="CT839" s="41"/>
      <c r="CU839" s="41"/>
      <c r="CV839" s="41"/>
      <c r="CW839" s="41"/>
    </row>
    <row r="840" spans="1:101" ht="14.5" customHeight="1">
      <c r="A840" s="41" t="s">
        <v>10680</v>
      </c>
      <c r="B840" s="119" t="s">
        <v>8322</v>
      </c>
      <c r="C840" s="120" t="str">
        <f t="shared" si="370"/>
        <v>A.130.03.108</v>
      </c>
      <c r="D840" s="135" t="s">
        <v>1375</v>
      </c>
      <c r="E840" s="119" t="s">
        <v>6570</v>
      </c>
      <c r="F840" s="118" t="str">
        <f t="shared" si="379"/>
        <v>PA-11 (Nylon-11), not biodegradable, chemical upcycled</v>
      </c>
      <c r="G840" s="118">
        <f t="shared" si="371"/>
        <v>0.39753291805099999</v>
      </c>
      <c r="H840" s="118">
        <f t="shared" si="372"/>
        <v>5.3048446731000003E-2</v>
      </c>
      <c r="I840" s="118">
        <f t="shared" si="373"/>
        <v>2.7944471319999997E-2</v>
      </c>
      <c r="J840" s="326">
        <f t="shared" si="374"/>
        <v>0</v>
      </c>
      <c r="K840" s="118">
        <v>0.31653999999999999</v>
      </c>
      <c r="L840" s="118">
        <v>2.7769499999999999E-2</v>
      </c>
      <c r="M840" s="330">
        <v>6.5028060000000006E-5</v>
      </c>
      <c r="N840" s="118">
        <v>4.8690720000000003E-3</v>
      </c>
      <c r="O840" s="118">
        <v>4.8120000000000003E-2</v>
      </c>
      <c r="P840" s="118">
        <v>0</v>
      </c>
      <c r="Q840" s="330">
        <v>5.9374730999999997E-5</v>
      </c>
      <c r="R840" s="118">
        <v>1.0994326000000001E-4</v>
      </c>
      <c r="S840" s="118">
        <v>0</v>
      </c>
      <c r="T840" s="118">
        <v>0</v>
      </c>
      <c r="U840" s="118">
        <v>0</v>
      </c>
      <c r="V840" s="118">
        <v>0</v>
      </c>
      <c r="W840" s="118">
        <v>0</v>
      </c>
      <c r="X840" s="118">
        <v>0</v>
      </c>
      <c r="Y840" s="41"/>
      <c r="Z840" s="327">
        <f t="shared" si="375"/>
        <v>2.38</v>
      </c>
      <c r="AA840" s="41"/>
      <c r="AB840" s="111">
        <v>60.408999999999999</v>
      </c>
      <c r="AC840" s="111">
        <v>56.558999999999997</v>
      </c>
      <c r="AD840" s="111">
        <v>0</v>
      </c>
      <c r="AE840" s="111">
        <v>0</v>
      </c>
      <c r="AF840" s="111">
        <v>3.85</v>
      </c>
      <c r="AG840" s="111">
        <v>0</v>
      </c>
      <c r="AH840" s="111">
        <v>0</v>
      </c>
      <c r="AI840" s="41"/>
      <c r="AJ840" s="114">
        <v>5.3723518999999997E-2</v>
      </c>
      <c r="AK840" s="114">
        <v>4.9442270000000003E-2</v>
      </c>
      <c r="AL840" s="114">
        <v>1.8466941000000001E-3</v>
      </c>
      <c r="AM840" s="114">
        <v>2.4345543999999999E-3</v>
      </c>
      <c r="AN840" s="113">
        <f t="shared" si="376"/>
        <v>2.96416488E-6</v>
      </c>
      <c r="AO840" s="112">
        <f t="shared" si="377"/>
        <v>6.8294900699999999E-9</v>
      </c>
      <c r="AP840" s="112">
        <f t="shared" si="378"/>
        <v>0.340974</v>
      </c>
      <c r="AQ840" s="328">
        <v>2.2086400000000002E-6</v>
      </c>
      <c r="AR840" s="328">
        <v>6.6640000000000001E-9</v>
      </c>
      <c r="AS840" s="328">
        <v>1.8207E-13</v>
      </c>
      <c r="AT840" s="329">
        <v>0</v>
      </c>
      <c r="AU840" s="329">
        <v>0</v>
      </c>
      <c r="AV840" s="328">
        <v>7.2487999999999998E-10</v>
      </c>
      <c r="AW840" s="328">
        <v>7.5479999999999996E-7</v>
      </c>
      <c r="AX840" s="328">
        <v>1.65308E-10</v>
      </c>
      <c r="AY840" s="329">
        <v>0</v>
      </c>
      <c r="AZ840" s="329">
        <v>0</v>
      </c>
      <c r="BA840" s="329">
        <v>0</v>
      </c>
      <c r="BB840" s="329">
        <v>0</v>
      </c>
      <c r="BC840" s="329">
        <v>0</v>
      </c>
      <c r="BD840" s="329">
        <v>0</v>
      </c>
      <c r="BE840" s="329">
        <v>0</v>
      </c>
      <c r="BF840" s="329">
        <v>0</v>
      </c>
      <c r="BG840" s="329">
        <v>0</v>
      </c>
      <c r="BH840" s="329">
        <v>0</v>
      </c>
      <c r="BI840" s="329">
        <v>0.340974</v>
      </c>
      <c r="BJ840" s="329">
        <v>0</v>
      </c>
      <c r="BK840" s="329">
        <v>0</v>
      </c>
      <c r="BL840" s="329">
        <v>0</v>
      </c>
      <c r="BM840" s="41"/>
      <c r="BN840" s="111">
        <v>1.5842809999999999E-4</v>
      </c>
      <c r="BO840" s="111">
        <v>0</v>
      </c>
      <c r="BP840" s="122">
        <v>6.6360714999999997E-5</v>
      </c>
      <c r="BQ840" s="122">
        <v>1.28784E-8</v>
      </c>
      <c r="BR840" s="122">
        <v>4.3071256999999998E-5</v>
      </c>
      <c r="BS840" s="111">
        <v>0</v>
      </c>
      <c r="BT840" s="111">
        <v>0</v>
      </c>
      <c r="BU840" s="111">
        <v>0</v>
      </c>
      <c r="BV840" s="111">
        <v>0</v>
      </c>
      <c r="BW840" s="122">
        <v>3.9288604999999998E-8</v>
      </c>
      <c r="BX840" s="111">
        <v>0</v>
      </c>
      <c r="BY840" s="111">
        <v>0</v>
      </c>
      <c r="BZ840" s="111">
        <v>0</v>
      </c>
      <c r="CA840" s="122">
        <v>5.1708307999999996E-6</v>
      </c>
      <c r="CB840" s="122">
        <v>4.3773131000000001E-5</v>
      </c>
      <c r="CC840" s="111">
        <v>0</v>
      </c>
      <c r="CD840" s="111">
        <v>0</v>
      </c>
      <c r="CE840" s="151"/>
      <c r="CF840" s="143"/>
      <c r="CG840" s="42" t="s">
        <v>1094</v>
      </c>
      <c r="CH840" s="147" t="s">
        <v>1116</v>
      </c>
      <c r="CI840" s="42" t="s">
        <v>1281</v>
      </c>
      <c r="CK840" s="333"/>
      <c r="CL840" s="41"/>
      <c r="CM840" s="41"/>
      <c r="CN840" s="41"/>
      <c r="CO840" s="41"/>
      <c r="CP840" s="41"/>
      <c r="CQ840" s="41"/>
      <c r="CR840" s="41"/>
      <c r="CS840" s="41"/>
      <c r="CT840" s="41"/>
      <c r="CU840" s="41"/>
      <c r="CV840" s="41"/>
      <c r="CW840" s="41"/>
    </row>
    <row r="841" spans="1:101" ht="14.5" customHeight="1">
      <c r="A841" s="41" t="s">
        <v>10677</v>
      </c>
      <c r="B841" s="119" t="s">
        <v>8322</v>
      </c>
      <c r="C841" s="120" t="str">
        <f t="shared" si="370"/>
        <v>A.130.03.109</v>
      </c>
      <c r="D841" s="135" t="s">
        <v>1375</v>
      </c>
      <c r="E841" s="119" t="s">
        <v>6570</v>
      </c>
      <c r="F841" s="118" t="str">
        <f t="shared" si="379"/>
        <v>PA (Nylons) chemical upcycled</v>
      </c>
      <c r="G841" s="118">
        <f t="shared" si="371"/>
        <v>0.75783098531110005</v>
      </c>
      <c r="H841" s="118">
        <f t="shared" si="372"/>
        <v>5.3138604148E-2</v>
      </c>
      <c r="I841" s="118">
        <f t="shared" si="373"/>
        <v>2.75412765E-2</v>
      </c>
      <c r="J841" s="326">
        <f t="shared" si="374"/>
        <v>9.9025446630999995E-3</v>
      </c>
      <c r="K841" s="118">
        <v>0.66724855999999999</v>
      </c>
      <c r="L841" s="118">
        <v>2.5632781E-2</v>
      </c>
      <c r="M841" s="118">
        <v>1.4390774999999999E-3</v>
      </c>
      <c r="N841" s="118">
        <v>5.8933713000000002E-3</v>
      </c>
      <c r="O841" s="118">
        <v>4.6921341999999998E-2</v>
      </c>
      <c r="P841" s="330">
        <v>3.9126577999999999E-5</v>
      </c>
      <c r="Q841" s="118">
        <v>2.8476427000000002E-4</v>
      </c>
      <c r="R841" s="118">
        <v>4.6941799999999998E-4</v>
      </c>
      <c r="S841" s="118">
        <v>1.971466E-4</v>
      </c>
      <c r="T841" s="118">
        <v>1.0415911E-2</v>
      </c>
      <c r="U841" s="118">
        <v>-7.5959756000000002E-4</v>
      </c>
      <c r="V841" s="330">
        <v>3.9315318000000002E-5</v>
      </c>
      <c r="W841" s="330">
        <v>9.7693051000000001E-6</v>
      </c>
      <c r="X841" s="118">
        <v>0</v>
      </c>
      <c r="Y841" s="41"/>
      <c r="Z841" s="327">
        <f t="shared" si="375"/>
        <v>5.0169064661654135</v>
      </c>
      <c r="AA841" s="41"/>
      <c r="AB841" s="111">
        <v>67.663849999999996</v>
      </c>
      <c r="AC841" s="111">
        <v>63.915336000000003</v>
      </c>
      <c r="AD841" s="111">
        <v>-0.10298346999999999</v>
      </c>
      <c r="AE841" s="111">
        <v>0</v>
      </c>
      <c r="AF841" s="111">
        <v>3.8384825999999999</v>
      </c>
      <c r="AG841" s="111">
        <v>3.5076375999999999E-3</v>
      </c>
      <c r="AH841" s="111">
        <v>9.5071791000000006E-3</v>
      </c>
      <c r="AI841" s="41"/>
      <c r="AJ841" s="114">
        <v>9.3911660999999994E-2</v>
      </c>
      <c r="AK841" s="114">
        <v>8.9892482999999995E-2</v>
      </c>
      <c r="AL841" s="114">
        <v>3.8570046E-3</v>
      </c>
      <c r="AM841" s="114">
        <v>1.6217354E-4</v>
      </c>
      <c r="AN841" s="113">
        <f t="shared" si="376"/>
        <v>5.3892376116284004E-6</v>
      </c>
      <c r="AO841" s="112">
        <f t="shared" si="377"/>
        <v>1.4264070349794875E-8</v>
      </c>
      <c r="AP841" s="112">
        <f t="shared" si="378"/>
        <v>2.2713380669999998E-2</v>
      </c>
      <c r="AQ841" s="328">
        <v>4.6532245000000001E-6</v>
      </c>
      <c r="AR841" s="328">
        <v>1.4039792E-8</v>
      </c>
      <c r="AS841" s="328">
        <v>3.8359148000000002E-13</v>
      </c>
      <c r="AT841" s="328">
        <v>3.0991496999999999E-11</v>
      </c>
      <c r="AU841" s="328">
        <v>3.0516114000000002E-12</v>
      </c>
      <c r="AV841" s="328">
        <v>8.7719492000000005E-10</v>
      </c>
      <c r="AW841" s="328">
        <v>7.3220697000000004E-7</v>
      </c>
      <c r="AX841" s="328">
        <v>1.8804047E-10</v>
      </c>
      <c r="AY841" s="328">
        <v>-3.0099941999999997E-11</v>
      </c>
      <c r="AZ841" s="328">
        <v>9.3068574999999999E-14</v>
      </c>
      <c r="BA841" s="328">
        <v>2.1325639000000002E-15</v>
      </c>
      <c r="BB841" s="328">
        <v>1.4110500000000001E-13</v>
      </c>
      <c r="BC841" s="328">
        <v>7.3122326999999996E-15</v>
      </c>
      <c r="BD841" s="328">
        <v>9.3363094999999997E-15</v>
      </c>
      <c r="BE841" s="328">
        <v>3.7198278000000002E-10</v>
      </c>
      <c r="BF841" s="328">
        <v>2.3335086000000001E-9</v>
      </c>
      <c r="BG841" s="328">
        <v>6.4549393000000004E-11</v>
      </c>
      <c r="BH841" s="328">
        <v>2.1363670000000001E-5</v>
      </c>
      <c r="BI841" s="329">
        <v>2.2692016999999998E-2</v>
      </c>
      <c r="BJ841" s="328">
        <v>1.8941222000000001E-10</v>
      </c>
      <c r="BK841" s="328">
        <v>1.1518311E-12</v>
      </c>
      <c r="BL841" s="328">
        <v>5.1533776000000002E-17</v>
      </c>
      <c r="BM841" s="41"/>
      <c r="BN841" s="111">
        <v>1.9106156999999999E-4</v>
      </c>
      <c r="BO841" s="122">
        <v>-1.5758396E-7</v>
      </c>
      <c r="BP841" s="111">
        <v>1.3988466E-4</v>
      </c>
      <c r="BQ841" s="122">
        <v>5.5105935E-8</v>
      </c>
      <c r="BR841" s="122">
        <v>4.1728755999999999E-5</v>
      </c>
      <c r="BS841" s="122">
        <v>9.7596600000000002E-8</v>
      </c>
      <c r="BT841" s="122">
        <v>1.2470225000000001E-9</v>
      </c>
      <c r="BU841" s="122">
        <v>1.6005508000000001E-7</v>
      </c>
      <c r="BV841" s="122">
        <v>5.2505112999999999E-8</v>
      </c>
      <c r="BW841" s="122">
        <v>1.8843017999999999E-7</v>
      </c>
      <c r="BX841" s="122">
        <v>2.2893301999999999E-8</v>
      </c>
      <c r="BY841" s="122">
        <v>4.2208042000000003E-8</v>
      </c>
      <c r="BZ841" s="122">
        <v>4.0597816999999999E-10</v>
      </c>
      <c r="CA841" s="122">
        <v>5.4195645000000001E-6</v>
      </c>
      <c r="CB841" s="122">
        <v>3.5065463E-6</v>
      </c>
      <c r="CC841" s="122">
        <v>3.1983824000000001E-8</v>
      </c>
      <c r="CD841" s="122">
        <v>2.7191505000000001E-8</v>
      </c>
      <c r="CE841" s="198" t="s">
        <v>10575</v>
      </c>
      <c r="CF841" s="143"/>
      <c r="CG841" s="42" t="s">
        <v>1094</v>
      </c>
      <c r="CH841" s="205"/>
      <c r="CI841" s="42"/>
      <c r="CK841" s="333"/>
      <c r="CL841" s="41"/>
      <c r="CM841" s="41"/>
      <c r="CN841" s="41"/>
      <c r="CO841" s="41"/>
      <c r="CP841" s="41"/>
      <c r="CQ841" s="41"/>
      <c r="CR841" s="41"/>
      <c r="CS841" s="41"/>
      <c r="CT841" s="41"/>
      <c r="CU841" s="41"/>
      <c r="CV841" s="41"/>
      <c r="CW841" s="41"/>
    </row>
    <row r="842" spans="1:101" ht="14.5" customHeight="1">
      <c r="A842" s="41" t="s">
        <v>10675</v>
      </c>
      <c r="B842" s="119" t="s">
        <v>8322</v>
      </c>
      <c r="C842" s="120" t="str">
        <f t="shared" si="370"/>
        <v>A.130.03.110</v>
      </c>
      <c r="D842" s="135" t="s">
        <v>1375</v>
      </c>
      <c r="E842" s="119" t="s">
        <v>6570</v>
      </c>
      <c r="F842" s="118" t="str">
        <f t="shared" si="379"/>
        <v>PC (Polycarbonate) chemical upclycled</v>
      </c>
      <c r="G842" s="118">
        <f t="shared" si="371"/>
        <v>0.58034811788310003</v>
      </c>
      <c r="H842" s="118">
        <f t="shared" si="372"/>
        <v>2.8280310500000002E-3</v>
      </c>
      <c r="I842" s="118">
        <f t="shared" si="373"/>
        <v>5.6028082209999996E-2</v>
      </c>
      <c r="J842" s="326">
        <f t="shared" si="374"/>
        <v>9.6558646230999988E-3</v>
      </c>
      <c r="K842" s="118">
        <v>0.51183613999999999</v>
      </c>
      <c r="L842" s="118">
        <v>5.0795446000000001E-2</v>
      </c>
      <c r="M842" s="118">
        <v>4.8735812000000002E-3</v>
      </c>
      <c r="N842" s="118">
        <v>2.3318372999999999E-3</v>
      </c>
      <c r="O842" s="118">
        <v>2.3474629000000001E-4</v>
      </c>
      <c r="P842" s="330">
        <v>3.9117189999999998E-5</v>
      </c>
      <c r="Q842" s="118">
        <v>2.2233027E-4</v>
      </c>
      <c r="R842" s="118">
        <v>3.5905501000000001E-4</v>
      </c>
      <c r="S842" s="118">
        <v>1.9708200000000001E-4</v>
      </c>
      <c r="T842" s="118">
        <v>1.0415911E-2</v>
      </c>
      <c r="U842" s="118">
        <v>-1.0062129999999999E-3</v>
      </c>
      <c r="V842" s="330">
        <v>3.9315318000000002E-5</v>
      </c>
      <c r="W842" s="330">
        <v>9.7693051000000001E-6</v>
      </c>
      <c r="X842" s="118">
        <v>0</v>
      </c>
      <c r="Y842" s="41"/>
      <c r="Z842" s="327">
        <f t="shared" si="375"/>
        <v>3.8483920300751877</v>
      </c>
      <c r="AA842" s="41"/>
      <c r="AB842" s="111">
        <v>68.833913999999993</v>
      </c>
      <c r="AC842" s="111">
        <v>63.712328999999997</v>
      </c>
      <c r="AD842" s="111">
        <v>-0.13641832000000001</v>
      </c>
      <c r="AE842" s="111">
        <v>0</v>
      </c>
      <c r="AF842" s="111">
        <v>5.2459765000000003</v>
      </c>
      <c r="AG842" s="111">
        <v>3.3892698000000001E-3</v>
      </c>
      <c r="AH842" s="111">
        <v>8.6368750000000005E-3</v>
      </c>
      <c r="AI842" s="41"/>
      <c r="AJ842" s="114">
        <v>7.7976691000000001E-2</v>
      </c>
      <c r="AK842" s="114">
        <v>7.5155511999999994E-2</v>
      </c>
      <c r="AL842" s="114">
        <v>3.2411133E-3</v>
      </c>
      <c r="AM842" s="114">
        <v>-4.1993403E-4</v>
      </c>
      <c r="AN842" s="113">
        <f t="shared" si="376"/>
        <v>4.5057261484073994E-6</v>
      </c>
      <c r="AO842" s="112">
        <f t="shared" si="377"/>
        <v>1.1986365874783177E-8</v>
      </c>
      <c r="AP842" s="112">
        <f t="shared" si="378"/>
        <v>-5.8814289002000003E-2</v>
      </c>
      <c r="AQ842" s="328">
        <v>3.5672979000000001E-6</v>
      </c>
      <c r="AR842" s="328">
        <v>1.0763229E-8</v>
      </c>
      <c r="AS842" s="328">
        <v>2.9407363999999998E-13</v>
      </c>
      <c r="AT842" s="328">
        <v>3.0991495999999999E-11</v>
      </c>
      <c r="AU842" s="328">
        <v>3.0516114000000002E-12</v>
      </c>
      <c r="AV842" s="328">
        <v>3.4649551999999999E-10</v>
      </c>
      <c r="AW842" s="328">
        <v>9.3515286999999999E-7</v>
      </c>
      <c r="AX842" s="328">
        <v>7.1151593999999997E-11</v>
      </c>
      <c r="AY842" s="328">
        <v>1.0857373E-9</v>
      </c>
      <c r="AZ842" s="328">
        <v>9.2904233999999995E-14</v>
      </c>
      <c r="BA842" s="328">
        <v>2.1249504999999999E-15</v>
      </c>
      <c r="BB842" s="328">
        <v>1.4095409E-13</v>
      </c>
      <c r="BC842" s="328">
        <v>7.3121843000000004E-15</v>
      </c>
      <c r="BD842" s="328">
        <v>9.3360506000000006E-15</v>
      </c>
      <c r="BE842" s="328">
        <v>3.7197965999999998E-10</v>
      </c>
      <c r="BF842" s="328">
        <v>2.3334479000000002E-9</v>
      </c>
      <c r="BG842" s="328">
        <v>6.4549393000000004E-11</v>
      </c>
      <c r="BH842" s="328">
        <v>2.1352998000000002E-5</v>
      </c>
      <c r="BI842" s="329">
        <v>-5.8835642E-2</v>
      </c>
      <c r="BJ842" s="328">
        <v>1.8941222000000001E-10</v>
      </c>
      <c r="BK842" s="328">
        <v>1.1518311E-12</v>
      </c>
      <c r="BL842" s="328">
        <v>5.1533776000000002E-17</v>
      </c>
      <c r="BM842" s="41"/>
      <c r="BN842" s="111">
        <v>1.1668705000000001E-4</v>
      </c>
      <c r="BO842" s="122">
        <v>7.5199536000000002E-6</v>
      </c>
      <c r="BP842" s="111">
        <v>1.0730338E-4</v>
      </c>
      <c r="BQ842" s="122">
        <v>4.2178366999999997E-8</v>
      </c>
      <c r="BR842" s="122">
        <v>6.2985728999999997E-6</v>
      </c>
      <c r="BS842" s="122">
        <v>6.7328605000000003E-8</v>
      </c>
      <c r="BT842" s="122">
        <v>1.2455063E-9</v>
      </c>
      <c r="BU842" s="122">
        <v>1.1414949E-7</v>
      </c>
      <c r="BV842" s="122">
        <v>5.2492515E-8</v>
      </c>
      <c r="BW842" s="122">
        <v>1.4711724E-7</v>
      </c>
      <c r="BX842" s="122">
        <v>2.2893301999999999E-8</v>
      </c>
      <c r="BY842" s="122">
        <v>4.2208042000000003E-8</v>
      </c>
      <c r="BZ842" s="122">
        <v>4.0597816999999999E-10</v>
      </c>
      <c r="CA842" s="122">
        <v>2.1298898E-6</v>
      </c>
      <c r="CB842" s="122">
        <v>-7.1139049000000002E-6</v>
      </c>
      <c r="CC842" s="122">
        <v>3.1944889E-8</v>
      </c>
      <c r="CD842" s="122">
        <v>2.7191505000000001E-8</v>
      </c>
      <c r="CE842" s="151" t="s">
        <v>10557</v>
      </c>
      <c r="CF842" s="143"/>
      <c r="CG842" s="42" t="s">
        <v>1094</v>
      </c>
      <c r="CH842" s="147" t="s">
        <v>1089</v>
      </c>
      <c r="CI842" s="42"/>
      <c r="CK842" s="333"/>
      <c r="CL842" s="41"/>
      <c r="CM842" s="41"/>
      <c r="CN842" s="41"/>
      <c r="CO842" s="41"/>
      <c r="CP842" s="41"/>
      <c r="CQ842" s="41"/>
      <c r="CR842" s="41"/>
      <c r="CS842" s="41"/>
      <c r="CT842" s="41"/>
      <c r="CU842" s="41"/>
      <c r="CV842" s="41"/>
      <c r="CW842" s="41"/>
    </row>
    <row r="843" spans="1:101" ht="14.5" customHeight="1">
      <c r="A843" s="41" t="s">
        <v>10673</v>
      </c>
      <c r="B843" s="119" t="s">
        <v>8322</v>
      </c>
      <c r="C843" s="120" t="str">
        <f t="shared" si="370"/>
        <v>A.130.03.111</v>
      </c>
      <c r="D843" s="135" t="s">
        <v>1375</v>
      </c>
      <c r="E843" s="119" t="s">
        <v>6570</v>
      </c>
      <c r="F843" s="118" t="str">
        <f t="shared" si="379"/>
        <v>PE-biobased, not biodegradable, chemical upcycled</v>
      </c>
      <c r="G843" s="118">
        <f t="shared" si="371"/>
        <v>0.33941100790862389</v>
      </c>
      <c r="H843" s="118">
        <f t="shared" si="372"/>
        <v>4.0282264350819996E-2</v>
      </c>
      <c r="I843" s="118">
        <f t="shared" si="373"/>
        <v>5.0418743557803902E-2</v>
      </c>
      <c r="J843" s="326">
        <f t="shared" si="374"/>
        <v>0</v>
      </c>
      <c r="K843" s="118">
        <v>0.24870999999999999</v>
      </c>
      <c r="L843" s="118">
        <v>4.3693740000000002E-2</v>
      </c>
      <c r="M843" s="118">
        <v>6.7250000000000001E-3</v>
      </c>
      <c r="N843" s="118">
        <v>2.8880279999999999E-3</v>
      </c>
      <c r="O843" s="118">
        <v>3.7394051999999997E-2</v>
      </c>
      <c r="P843" s="118">
        <v>0</v>
      </c>
      <c r="Q843" s="330">
        <v>1.8435081999999999E-7</v>
      </c>
      <c r="R843" s="330">
        <v>3.5578038999999999E-9</v>
      </c>
      <c r="S843" s="118">
        <v>0</v>
      </c>
      <c r="T843" s="118">
        <v>0</v>
      </c>
      <c r="U843" s="118">
        <v>0</v>
      </c>
      <c r="V843" s="118">
        <v>0</v>
      </c>
      <c r="W843" s="118">
        <v>0</v>
      </c>
      <c r="X843" s="118">
        <v>0</v>
      </c>
      <c r="Y843" s="41"/>
      <c r="Z843" s="327">
        <f t="shared" si="375"/>
        <v>1.8699999999999999</v>
      </c>
      <c r="AA843" s="41"/>
      <c r="AB843" s="111">
        <v>87.453000000000003</v>
      </c>
      <c r="AC843" s="111">
        <v>86.052999999999997</v>
      </c>
      <c r="AD843" s="111">
        <v>0</v>
      </c>
      <c r="AE843" s="111">
        <v>0</v>
      </c>
      <c r="AF843" s="111">
        <v>1.4</v>
      </c>
      <c r="AG843" s="111">
        <v>0</v>
      </c>
      <c r="AH843" s="111">
        <v>0</v>
      </c>
      <c r="AI843" s="41"/>
      <c r="AJ843" s="114">
        <v>4.7283849000000003E-2</v>
      </c>
      <c r="AK843" s="114">
        <v>4.2188874000000001E-2</v>
      </c>
      <c r="AL843" s="114">
        <v>1.6922937999999999E-3</v>
      </c>
      <c r="AM843" s="114">
        <v>3.4026811999999999E-3</v>
      </c>
      <c r="AN843" s="113">
        <f t="shared" si="376"/>
        <v>2.5293090000000001E-6</v>
      </c>
      <c r="AO843" s="112">
        <f t="shared" si="377"/>
        <v>6.2584830549999997E-9</v>
      </c>
      <c r="AP843" s="112">
        <f t="shared" si="378"/>
        <v>0.47656599999999999</v>
      </c>
      <c r="AQ843" s="328">
        <v>1.7353600000000001E-6</v>
      </c>
      <c r="AR843" s="328">
        <v>5.2359999999999997E-9</v>
      </c>
      <c r="AS843" s="328">
        <v>1.4305499999999999E-13</v>
      </c>
      <c r="AT843" s="329">
        <v>0</v>
      </c>
      <c r="AU843" s="329">
        <v>0</v>
      </c>
      <c r="AV843" s="328">
        <v>4.2900000000000002E-10</v>
      </c>
      <c r="AW843" s="328">
        <v>7.9352000000000003E-7</v>
      </c>
      <c r="AX843" s="328">
        <v>9.8020000000000001E-11</v>
      </c>
      <c r="AY843" s="328">
        <v>9.2431999999999997E-10</v>
      </c>
      <c r="AZ843" s="329">
        <v>0</v>
      </c>
      <c r="BA843" s="329">
        <v>0</v>
      </c>
      <c r="BB843" s="329">
        <v>0</v>
      </c>
      <c r="BC843" s="329">
        <v>0</v>
      </c>
      <c r="BD843" s="329">
        <v>0</v>
      </c>
      <c r="BE843" s="329">
        <v>0</v>
      </c>
      <c r="BF843" s="329">
        <v>0</v>
      </c>
      <c r="BG843" s="329">
        <v>0</v>
      </c>
      <c r="BH843" s="329">
        <v>0</v>
      </c>
      <c r="BI843" s="329">
        <v>0.47656599999999999</v>
      </c>
      <c r="BJ843" s="329">
        <v>0</v>
      </c>
      <c r="BK843" s="329">
        <v>0</v>
      </c>
      <c r="BL843" s="329">
        <v>0</v>
      </c>
      <c r="BM843" s="41"/>
      <c r="BN843" s="111">
        <v>1.616907E-4</v>
      </c>
      <c r="BO843" s="122">
        <v>6.3725413999999998E-6</v>
      </c>
      <c r="BP843" s="122">
        <v>5.2140562000000003E-5</v>
      </c>
      <c r="BQ843" s="122">
        <v>4.1674970999999998E-13</v>
      </c>
      <c r="BR843" s="122">
        <v>3.9013612999999997E-5</v>
      </c>
      <c r="BS843" s="111">
        <v>0</v>
      </c>
      <c r="BT843" s="111">
        <v>0</v>
      </c>
      <c r="BU843" s="111">
        <v>0</v>
      </c>
      <c r="BV843" s="111">
        <v>0</v>
      </c>
      <c r="BW843" s="122">
        <v>1.2198600999999999E-10</v>
      </c>
      <c r="BX843" s="111">
        <v>0</v>
      </c>
      <c r="BY843" s="111">
        <v>0</v>
      </c>
      <c r="BZ843" s="111">
        <v>0</v>
      </c>
      <c r="CA843" s="122">
        <v>2.9838689000000002E-6</v>
      </c>
      <c r="CB843" s="122">
        <v>6.1179991000000002E-5</v>
      </c>
      <c r="CC843" s="111">
        <v>0</v>
      </c>
      <c r="CD843" s="111">
        <v>0</v>
      </c>
      <c r="CE843" s="198" t="s">
        <v>10541</v>
      </c>
      <c r="CF843" s="143"/>
      <c r="CG843" s="42" t="s">
        <v>1094</v>
      </c>
      <c r="CH843" s="147" t="s">
        <v>1090</v>
      </c>
      <c r="CK843" s="333"/>
      <c r="CL843" s="41"/>
      <c r="CM843" s="41"/>
      <c r="CN843" s="41"/>
      <c r="CO843" s="41"/>
      <c r="CP843" s="41"/>
      <c r="CQ843" s="41"/>
      <c r="CR843" s="41"/>
      <c r="CS843" s="41"/>
      <c r="CT843" s="41"/>
      <c r="CU843" s="41"/>
      <c r="CV843" s="41"/>
      <c r="CW843" s="41"/>
    </row>
    <row r="844" spans="1:101" ht="14.5" customHeight="1">
      <c r="A844" s="41" t="s">
        <v>10671</v>
      </c>
      <c r="B844" s="119" t="s">
        <v>8322</v>
      </c>
      <c r="C844" s="120" t="str">
        <f t="shared" si="370"/>
        <v>A.130.03.112</v>
      </c>
      <c r="D844" s="135" t="s">
        <v>1375</v>
      </c>
      <c r="E844" s="119" t="s">
        <v>6570</v>
      </c>
      <c r="F844" s="118" t="str">
        <f t="shared" si="379"/>
        <v>PE (HDPE, Polyethylene) chemical upcycled</v>
      </c>
      <c r="G844" s="118">
        <f t="shared" si="371"/>
        <v>0.36585388218510001</v>
      </c>
      <c r="H844" s="118">
        <f t="shared" si="372"/>
        <v>3.6896501271999997E-2</v>
      </c>
      <c r="I844" s="118">
        <f t="shared" si="373"/>
        <v>4.7285650980000003E-2</v>
      </c>
      <c r="J844" s="326">
        <f t="shared" si="374"/>
        <v>9.5489699330999992E-3</v>
      </c>
      <c r="K844" s="118">
        <v>0.27212276000000002</v>
      </c>
      <c r="L844" s="118">
        <v>3.9632894000000002E-2</v>
      </c>
      <c r="M844" s="118">
        <v>7.293885E-3</v>
      </c>
      <c r="N844" s="118">
        <v>1.9735275999999999E-3</v>
      </c>
      <c r="O844" s="118">
        <v>3.4662915000000002E-2</v>
      </c>
      <c r="P844" s="330">
        <v>3.9113121999999997E-5</v>
      </c>
      <c r="Q844" s="118">
        <v>2.2094555E-4</v>
      </c>
      <c r="R844" s="118">
        <v>3.5887198000000001E-4</v>
      </c>
      <c r="S844" s="118">
        <v>1.9705400999999999E-4</v>
      </c>
      <c r="T844" s="118">
        <v>1.0415911E-2</v>
      </c>
      <c r="U844" s="118">
        <v>-1.1130796999999999E-3</v>
      </c>
      <c r="V844" s="330">
        <v>3.9315318000000002E-5</v>
      </c>
      <c r="W844" s="330">
        <v>9.7693051000000001E-6</v>
      </c>
      <c r="X844" s="118">
        <v>0</v>
      </c>
      <c r="Y844" s="41"/>
      <c r="Z844" s="327">
        <f t="shared" si="375"/>
        <v>2.046035789473684</v>
      </c>
      <c r="AA844" s="41"/>
      <c r="AB844" s="111">
        <v>40.571340999999997</v>
      </c>
      <c r="AC844" s="111">
        <v>39.925759999999997</v>
      </c>
      <c r="AD844" s="111">
        <v>-0.15090676</v>
      </c>
      <c r="AE844" s="111">
        <v>0</v>
      </c>
      <c r="AF844" s="111">
        <v>0.78489052999999998</v>
      </c>
      <c r="AG844" s="111">
        <v>3.3379771999999999E-3</v>
      </c>
      <c r="AH844" s="111">
        <v>8.2597431999999991E-3</v>
      </c>
      <c r="AI844" s="41"/>
      <c r="AJ844" s="114">
        <v>4.6064801000000002E-2</v>
      </c>
      <c r="AK844" s="114">
        <v>4.3837618000000002E-2</v>
      </c>
      <c r="AL844" s="114">
        <v>1.808797E-3</v>
      </c>
      <c r="AM844" s="114">
        <v>4.1838581999999999E-4</v>
      </c>
      <c r="AN844" s="113">
        <f t="shared" si="376"/>
        <v>2.6281545656873998E-6</v>
      </c>
      <c r="AO844" s="112">
        <f t="shared" si="377"/>
        <v>6.689337964675777E-9</v>
      </c>
      <c r="AP844" s="112">
        <f t="shared" si="378"/>
        <v>5.8597453374000005E-2</v>
      </c>
      <c r="AQ844" s="328">
        <v>1.8940417000000001E-6</v>
      </c>
      <c r="AR844" s="328">
        <v>5.7145850000000003E-9</v>
      </c>
      <c r="AS844" s="328">
        <v>1.5613858000000001E-13</v>
      </c>
      <c r="AT844" s="328">
        <v>3.0991495999999999E-11</v>
      </c>
      <c r="AU844" s="328">
        <v>3.0516114000000002E-12</v>
      </c>
      <c r="AV844" s="328">
        <v>2.9325044999999998E-10</v>
      </c>
      <c r="AW844" s="328">
        <v>7.3089076000000001E-7</v>
      </c>
      <c r="AX844" s="328">
        <v>6.0741678999999995E-11</v>
      </c>
      <c r="AY844" s="328">
        <v>8.4790137999999998E-10</v>
      </c>
      <c r="AZ844" s="328">
        <v>9.2833019E-14</v>
      </c>
      <c r="BA844" s="328">
        <v>2.1216512999999998E-15</v>
      </c>
      <c r="BB844" s="328">
        <v>1.4088868999999999E-13</v>
      </c>
      <c r="BC844" s="328">
        <v>7.3121632999999995E-15</v>
      </c>
      <c r="BD844" s="328">
        <v>9.3359384000000003E-15</v>
      </c>
      <c r="BE844" s="328">
        <v>3.7197831000000001E-10</v>
      </c>
      <c r="BF844" s="328">
        <v>2.3334216000000001E-9</v>
      </c>
      <c r="BG844" s="328">
        <v>6.4549393000000004E-11</v>
      </c>
      <c r="BH844" s="328">
        <v>2.1348373999999999E-5</v>
      </c>
      <c r="BI844" s="329">
        <v>5.8576105000000003E-2</v>
      </c>
      <c r="BJ844" s="328">
        <v>1.8941222000000001E-10</v>
      </c>
      <c r="BK844" s="328">
        <v>1.1518311E-12</v>
      </c>
      <c r="BL844" s="328">
        <v>5.1533776000000002E-17</v>
      </c>
      <c r="BM844" s="41"/>
      <c r="BN844" s="111">
        <v>1.0916749E-4</v>
      </c>
      <c r="BO844" s="122">
        <v>5.8735760000000002E-6</v>
      </c>
      <c r="BP844" s="122">
        <v>5.7048905999999998E-5</v>
      </c>
      <c r="BQ844" s="122">
        <v>4.2156926999999998E-8</v>
      </c>
      <c r="BR844" s="122">
        <v>3.6038506E-5</v>
      </c>
      <c r="BS844" s="122">
        <v>5.4212474000000002E-8</v>
      </c>
      <c r="BT844" s="122">
        <v>1.2448493000000001E-9</v>
      </c>
      <c r="BU844" s="122">
        <v>9.4257065999999996E-8</v>
      </c>
      <c r="BV844" s="122">
        <v>5.2487055999999997E-8</v>
      </c>
      <c r="BW844" s="122">
        <v>1.4620095999999999E-7</v>
      </c>
      <c r="BX844" s="122">
        <v>2.2893301999999999E-8</v>
      </c>
      <c r="BY844" s="122">
        <v>4.2208042000000003E-8</v>
      </c>
      <c r="BZ844" s="122">
        <v>4.0597816999999999E-10</v>
      </c>
      <c r="CA844" s="122">
        <v>1.7990987999999999E-6</v>
      </c>
      <c r="CB844" s="122">
        <v>7.8922145000000001E-6</v>
      </c>
      <c r="CC844" s="122">
        <v>3.1928015999999998E-8</v>
      </c>
      <c r="CD844" s="122">
        <v>2.7191505000000001E-8</v>
      </c>
      <c r="CE844" s="198" t="s">
        <v>10541</v>
      </c>
      <c r="CF844" s="143"/>
      <c r="CG844" s="42" t="s">
        <v>1094</v>
      </c>
      <c r="CH844" s="147" t="s">
        <v>1091</v>
      </c>
      <c r="CI844" s="42"/>
      <c r="CK844" s="333"/>
      <c r="CL844" s="41"/>
      <c r="CM844" s="41"/>
      <c r="CN844" s="41"/>
      <c r="CO844" s="41"/>
      <c r="CP844" s="41"/>
      <c r="CQ844" s="41"/>
      <c r="CR844" s="41"/>
      <c r="CS844" s="41"/>
      <c r="CT844" s="41"/>
      <c r="CU844" s="41"/>
      <c r="CV844" s="41"/>
      <c r="CW844" s="41"/>
    </row>
    <row r="845" spans="1:101" ht="14.5" customHeight="1">
      <c r="A845" s="41" t="s">
        <v>10668</v>
      </c>
      <c r="B845" s="119" t="s">
        <v>8322</v>
      </c>
      <c r="C845" s="120" t="str">
        <f t="shared" si="370"/>
        <v>A.130.03.113</v>
      </c>
      <c r="D845" s="135" t="s">
        <v>1375</v>
      </c>
      <c r="E845" s="119" t="s">
        <v>6570</v>
      </c>
      <c r="F845" s="118" t="str">
        <f t="shared" si="379"/>
        <v>PET (Polyethylene terephthalate) chemical upcycled</v>
      </c>
      <c r="G845" s="118">
        <f t="shared" si="371"/>
        <v>0.34831702046349999</v>
      </c>
      <c r="H845" s="118">
        <f t="shared" si="372"/>
        <v>1.3561333133999999E-2</v>
      </c>
      <c r="I845" s="118">
        <f t="shared" si="373"/>
        <v>5.8292925899999994E-2</v>
      </c>
      <c r="J845" s="326">
        <f t="shared" si="374"/>
        <v>0.10843661142949999</v>
      </c>
      <c r="K845" s="118">
        <v>0.16802615000000001</v>
      </c>
      <c r="L845" s="118">
        <v>4.4107530999999998E-2</v>
      </c>
      <c r="M845" s="118">
        <v>1.2246201E-2</v>
      </c>
      <c r="N845" s="118">
        <v>9.4642965999999999E-3</v>
      </c>
      <c r="O845" s="118">
        <v>3.6143259000000001E-3</v>
      </c>
      <c r="P845" s="330">
        <v>6.6330653999999999E-5</v>
      </c>
      <c r="Q845" s="118">
        <v>4.1637998000000002E-4</v>
      </c>
      <c r="R845" s="118">
        <v>1.9391939E-3</v>
      </c>
      <c r="S845" s="118">
        <v>1.8031852000000001E-4</v>
      </c>
      <c r="T845" s="118">
        <v>0.10791325</v>
      </c>
      <c r="U845" s="118">
        <v>3.0055354999999998E-4</v>
      </c>
      <c r="V845" s="330">
        <v>3.9315996999999999E-5</v>
      </c>
      <c r="W845" s="330">
        <v>3.1733624999999999E-6</v>
      </c>
      <c r="X845" s="118">
        <v>0</v>
      </c>
      <c r="Y845" s="41"/>
      <c r="Z845" s="327">
        <f t="shared" si="375"/>
        <v>1.2633545112781954</v>
      </c>
      <c r="AA845" s="41"/>
      <c r="AB845" s="111">
        <v>16.442235</v>
      </c>
      <c r="AC845" s="111">
        <v>16.027332999999999</v>
      </c>
      <c r="AD845" s="111">
        <v>4.0747168E-2</v>
      </c>
      <c r="AE845" s="111">
        <v>0</v>
      </c>
      <c r="AF845" s="111">
        <v>0.36244017000000001</v>
      </c>
      <c r="AG845" s="111">
        <v>1.5031216E-3</v>
      </c>
      <c r="AH845" s="111">
        <v>1.0211659E-2</v>
      </c>
      <c r="AI845" s="41"/>
      <c r="AJ845" s="114">
        <v>3.7964869999999998E-2</v>
      </c>
      <c r="AK845" s="114">
        <v>3.5589554000000002E-2</v>
      </c>
      <c r="AL845" s="114">
        <v>1.3192195999999999E-3</v>
      </c>
      <c r="AM845" s="114">
        <v>1.0560957E-3</v>
      </c>
      <c r="AN845" s="113">
        <f t="shared" si="376"/>
        <v>2.1336662712308996E-6</v>
      </c>
      <c r="AO845" s="112">
        <f t="shared" si="377"/>
        <v>4.8787706294644595E-9</v>
      </c>
      <c r="AP845" s="112">
        <f t="shared" si="378"/>
        <v>0.14791256365799998</v>
      </c>
      <c r="AQ845" s="328">
        <v>1.1772978E-6</v>
      </c>
      <c r="AR845" s="328">
        <v>3.5523494999999999E-9</v>
      </c>
      <c r="AS845" s="328">
        <v>9.7047828E-14</v>
      </c>
      <c r="AT845" s="328">
        <v>7.4174862000000003E-11</v>
      </c>
      <c r="AU845" s="328">
        <v>1.8000419E-12</v>
      </c>
      <c r="AV845" s="328">
        <v>1.4072582E-9</v>
      </c>
      <c r="AW845" s="328">
        <v>9.4668338999999997E-7</v>
      </c>
      <c r="AX845" s="328">
        <v>2.0486850999999999E-10</v>
      </c>
      <c r="AY845" s="328">
        <v>1.0503140999999999E-9</v>
      </c>
      <c r="AZ845" s="328">
        <v>2.1524512000000001E-13</v>
      </c>
      <c r="BA845" s="328">
        <v>4.1967479999999998E-15</v>
      </c>
      <c r="BB845" s="328">
        <v>5.6044339E-12</v>
      </c>
      <c r="BC845" s="328">
        <v>3.7605382000000002E-14</v>
      </c>
      <c r="BD845" s="328">
        <v>9.6821207000000001E-14</v>
      </c>
      <c r="BE845" s="328">
        <v>1.3306098E-9</v>
      </c>
      <c r="BF845" s="328">
        <v>6.8097124999999996E-9</v>
      </c>
      <c r="BG845" s="328">
        <v>6.4809008999999997E-11</v>
      </c>
      <c r="BH845" s="328">
        <v>2.2393658000000001E-5</v>
      </c>
      <c r="BI845" s="329">
        <v>0.14789016999999999</v>
      </c>
      <c r="BJ845" s="328">
        <v>6.1525826999999995E-11</v>
      </c>
      <c r="BK845" s="328">
        <v>3.7414354E-13</v>
      </c>
      <c r="BL845" s="328">
        <v>1.6739458999999999E-17</v>
      </c>
      <c r="BM845" s="41"/>
      <c r="BN845" s="122">
        <v>7.6616736999999996E-5</v>
      </c>
      <c r="BO845" s="122">
        <v>7.6894055999999996E-6</v>
      </c>
      <c r="BP845" s="122">
        <v>3.5225675999999998E-5</v>
      </c>
      <c r="BQ845" s="122">
        <v>2.2722825999999999E-7</v>
      </c>
      <c r="BR845" s="122">
        <v>8.8572147E-6</v>
      </c>
      <c r="BS845" s="122">
        <v>8.8483110000000004E-7</v>
      </c>
      <c r="BT845" s="122">
        <v>3.5233032999999998E-9</v>
      </c>
      <c r="BU845" s="122">
        <v>1.3520092000000001E-6</v>
      </c>
      <c r="BV845" s="122">
        <v>8.9011066999999994E-8</v>
      </c>
      <c r="BW845" s="122">
        <v>2.7552106E-7</v>
      </c>
      <c r="BX845" s="122">
        <v>1.3132179999999999E-8</v>
      </c>
      <c r="BY845" s="122">
        <v>4.2396050999999998E-8</v>
      </c>
      <c r="BZ845" s="122">
        <v>2.0059248000000001E-10</v>
      </c>
      <c r="CA845" s="122">
        <v>2.5602920000000001E-6</v>
      </c>
      <c r="CB845" s="122">
        <v>1.9346867999999998E-5</v>
      </c>
      <c r="CC845" s="122">
        <v>4.0594966000000003E-8</v>
      </c>
      <c r="CD845" s="122">
        <v>8.8324807000000003E-9</v>
      </c>
      <c r="CE845" s="196" t="s">
        <v>10531</v>
      </c>
      <c r="CF845" s="143"/>
      <c r="CG845" s="42" t="s">
        <v>1094</v>
      </c>
      <c r="CH845" s="147"/>
      <c r="CI845" s="42"/>
      <c r="CK845" s="42"/>
      <c r="CL845" s="41"/>
      <c r="CM845" s="41"/>
      <c r="CN845" s="41"/>
      <c r="CO845" s="41"/>
      <c r="CP845" s="41"/>
      <c r="CQ845" s="41"/>
      <c r="CR845" s="41"/>
      <c r="CS845" s="41"/>
      <c r="CT845" s="41"/>
      <c r="CU845" s="41"/>
      <c r="CV845" s="41"/>
      <c r="CW845" s="41"/>
    </row>
    <row r="846" spans="1:101" ht="14.5" customHeight="1">
      <c r="A846" s="41" t="s">
        <v>10665</v>
      </c>
      <c r="B846" s="119" t="s">
        <v>8322</v>
      </c>
      <c r="C846" s="120" t="str">
        <f t="shared" si="370"/>
        <v>A.130.03.114</v>
      </c>
      <c r="D846" s="135" t="s">
        <v>1375</v>
      </c>
      <c r="E846" s="119" t="s">
        <v>6570</v>
      </c>
      <c r="F846" s="118" t="str">
        <f t="shared" si="379"/>
        <v>PHA (Polyhydroxyalkanoates, biodegradeble), chemical upcycled</v>
      </c>
      <c r="G846" s="118">
        <f t="shared" si="371"/>
        <v>0.42821258339169999</v>
      </c>
      <c r="H846" s="118">
        <f t="shared" si="372"/>
        <v>1.4164146698999999E-2</v>
      </c>
      <c r="I846" s="118">
        <f t="shared" si="373"/>
        <v>2.9354916740000001E-2</v>
      </c>
      <c r="J846" s="326">
        <f t="shared" si="374"/>
        <v>3.8071419952699997E-2</v>
      </c>
      <c r="K846" s="118">
        <v>0.34662209999999999</v>
      </c>
      <c r="L846" s="118">
        <v>1.4515182999999999E-2</v>
      </c>
      <c r="M846" s="118">
        <v>1.4202355E-2</v>
      </c>
      <c r="N846" s="118">
        <v>1.2067830999999999E-2</v>
      </c>
      <c r="O846" s="118">
        <v>1.8882136999999999E-3</v>
      </c>
      <c r="P846" s="118">
        <v>1.1114906999999999E-4</v>
      </c>
      <c r="Q846" s="330">
        <v>9.6952929000000004E-5</v>
      </c>
      <c r="R846" s="118">
        <v>6.3737874000000005E-4</v>
      </c>
      <c r="S846" s="118">
        <v>1.5021431999999999E-3</v>
      </c>
      <c r="T846" s="118">
        <v>0</v>
      </c>
      <c r="U846" s="118">
        <v>3.6564439999999997E-2</v>
      </c>
      <c r="V846" s="330">
        <v>4.8367527E-6</v>
      </c>
      <c r="W846" s="118">
        <v>0</v>
      </c>
      <c r="X846" s="118">
        <v>0</v>
      </c>
      <c r="Y846" s="41"/>
      <c r="Z846" s="327">
        <f t="shared" si="375"/>
        <v>2.6061812030075187</v>
      </c>
      <c r="AA846" s="41"/>
      <c r="AB846" s="111">
        <v>40.855080000000001</v>
      </c>
      <c r="AC846" s="111">
        <v>32.58211</v>
      </c>
      <c r="AD846" s="111">
        <v>4.9566115999999996</v>
      </c>
      <c r="AE846" s="111">
        <v>0</v>
      </c>
      <c r="AF846" s="111">
        <v>0.40847445999999998</v>
      </c>
      <c r="AG846" s="111">
        <v>1.7917681999999999</v>
      </c>
      <c r="AH846" s="111">
        <v>1.1161158</v>
      </c>
      <c r="AI846" s="41"/>
      <c r="AJ846" s="114">
        <v>5.1259714999999997E-2</v>
      </c>
      <c r="AK846" s="114">
        <v>4.7826083999999998E-2</v>
      </c>
      <c r="AL846" s="114">
        <v>2.1825653000000001E-3</v>
      </c>
      <c r="AM846" s="114">
        <v>1.2510654999999999E-3</v>
      </c>
      <c r="AN846" s="113">
        <f t="shared" si="376"/>
        <v>2.86727126627E-6</v>
      </c>
      <c r="AO846" s="112">
        <f t="shared" si="377"/>
        <v>8.0716170740358294E-9</v>
      </c>
      <c r="AP846" s="112">
        <f t="shared" si="378"/>
        <v>0.17521925413</v>
      </c>
      <c r="AQ846" s="328">
        <v>2.4362546999999999E-6</v>
      </c>
      <c r="AR846" s="328">
        <v>7.3514262000000002E-9</v>
      </c>
      <c r="AS846" s="328">
        <v>2.0082288000000001E-13</v>
      </c>
      <c r="AT846" s="328">
        <v>7.7977096999999996E-11</v>
      </c>
      <c r="AU846" s="328">
        <v>1.0129603E-11</v>
      </c>
      <c r="AV846" s="328">
        <v>1.7944193999999999E-9</v>
      </c>
      <c r="AW846" s="328">
        <v>4.2745923E-7</v>
      </c>
      <c r="AX846" s="328">
        <v>2.5710073000000002E-10</v>
      </c>
      <c r="AY846" s="328">
        <v>4.5650445999999999E-10</v>
      </c>
      <c r="AZ846" s="328">
        <v>1.1371228E-13</v>
      </c>
      <c r="BA846" s="328">
        <v>5.8328882999999997E-16</v>
      </c>
      <c r="BB846" s="328">
        <v>2.4096810999999998E-13</v>
      </c>
      <c r="BC846" s="328">
        <v>1.3921897E-14</v>
      </c>
      <c r="BD846" s="328">
        <v>1.0522179999999999E-14</v>
      </c>
      <c r="BE846" s="328">
        <v>1.2106468E-9</v>
      </c>
      <c r="BF846" s="328">
        <v>4.6416337E-10</v>
      </c>
      <c r="BG846" s="328">
        <v>6.0051534000000001E-12</v>
      </c>
      <c r="BH846" s="328">
        <v>3.6464129999999997E-5</v>
      </c>
      <c r="BI846" s="329">
        <v>0.17518279</v>
      </c>
      <c r="BJ846" s="329">
        <v>0</v>
      </c>
      <c r="BK846" s="329">
        <v>0</v>
      </c>
      <c r="BL846" s="329">
        <v>0</v>
      </c>
      <c r="BM846" s="41"/>
      <c r="BN846" s="111">
        <v>1.3146337E-4</v>
      </c>
      <c r="BO846" s="122">
        <v>3.7296664000000001E-6</v>
      </c>
      <c r="BP846" s="122">
        <v>7.2667247000000003E-5</v>
      </c>
      <c r="BQ846" s="122">
        <v>7.5044244000000005E-8</v>
      </c>
      <c r="BR846" s="122">
        <v>3.9110942999999998E-6</v>
      </c>
      <c r="BS846" s="122">
        <v>1.1435362E-6</v>
      </c>
      <c r="BT846" s="122">
        <v>1.4587543E-10</v>
      </c>
      <c r="BU846" s="122">
        <v>1.7433290000000001E-6</v>
      </c>
      <c r="BV846" s="122">
        <v>1.4915423E-7</v>
      </c>
      <c r="BW846" s="122">
        <v>6.4154317000000005E-8</v>
      </c>
      <c r="BX846" s="122">
        <v>7.6136693E-8</v>
      </c>
      <c r="BY846" s="122">
        <v>4.3656022999999998E-9</v>
      </c>
      <c r="BZ846" s="122">
        <v>1.3439567E-9</v>
      </c>
      <c r="CA846" s="122">
        <v>2.6688005999999998E-6</v>
      </c>
      <c r="CB846" s="122">
        <v>4.4561897000000003E-5</v>
      </c>
      <c r="CC846" s="122">
        <v>6.6745425999999995E-7</v>
      </c>
      <c r="CD846" s="111">
        <v>0</v>
      </c>
      <c r="CE846" s="151" t="s">
        <v>10662</v>
      </c>
      <c r="CF846" s="143"/>
      <c r="CG846" s="42" t="s">
        <v>1094</v>
      </c>
      <c r="CH846" s="147" t="s">
        <v>1092</v>
      </c>
      <c r="CI846" s="42"/>
      <c r="CK846" s="333"/>
      <c r="CL846" s="41"/>
      <c r="CM846" s="41"/>
      <c r="CN846" s="41"/>
      <c r="CO846" s="41"/>
      <c r="CP846" s="41"/>
      <c r="CQ846" s="41"/>
      <c r="CR846" s="41"/>
      <c r="CS846" s="41"/>
      <c r="CT846" s="41"/>
      <c r="CU846" s="41"/>
      <c r="CV846" s="41"/>
      <c r="CW846" s="41"/>
    </row>
    <row r="847" spans="1:101" ht="14.5" customHeight="1">
      <c r="A847" s="41" t="s">
        <v>10661</v>
      </c>
      <c r="B847" s="119" t="s">
        <v>8322</v>
      </c>
      <c r="C847" s="120" t="str">
        <f t="shared" si="370"/>
        <v>A.130.03.115</v>
      </c>
      <c r="D847" s="135" t="s">
        <v>1375</v>
      </c>
      <c r="E847" s="119" t="s">
        <v>6570</v>
      </c>
      <c r="F847" s="118" t="str">
        <f t="shared" si="379"/>
        <v>PLA (Polylactide, starch based biodegradeble plastic), chemical upcycled</v>
      </c>
      <c r="G847" s="118">
        <f t="shared" si="371"/>
        <v>0.52507850413900004</v>
      </c>
      <c r="H847" s="118">
        <f t="shared" si="372"/>
        <v>2.0383641800000001E-2</v>
      </c>
      <c r="I847" s="118">
        <f t="shared" si="373"/>
        <v>3.3948606899999997E-2</v>
      </c>
      <c r="J847" s="326">
        <f t="shared" si="374"/>
        <v>4.8010754389999997E-3</v>
      </c>
      <c r="K847" s="118">
        <v>0.46594518000000001</v>
      </c>
      <c r="L847" s="118">
        <v>1.2183487999999999E-2</v>
      </c>
      <c r="M847" s="118">
        <v>1.9962008E-2</v>
      </c>
      <c r="N847" s="118">
        <v>1.7155283E-2</v>
      </c>
      <c r="O847" s="118">
        <v>2.6396492000000001E-3</v>
      </c>
      <c r="P847" s="118">
        <v>3.1443486999999998E-4</v>
      </c>
      <c r="Q847" s="118">
        <v>2.7427472999999998E-4</v>
      </c>
      <c r="R847" s="118">
        <v>1.8031109E-3</v>
      </c>
      <c r="S847" s="118">
        <v>6.4692692000000004E-4</v>
      </c>
      <c r="T847" s="118">
        <v>0</v>
      </c>
      <c r="U847" s="118">
        <v>4.1404655999999996E-3</v>
      </c>
      <c r="V847" s="330">
        <v>1.3682918999999999E-5</v>
      </c>
      <c r="W847" s="118">
        <v>0</v>
      </c>
      <c r="X847" s="118">
        <v>0</v>
      </c>
      <c r="Y847" s="41"/>
      <c r="Z847" s="327">
        <f t="shared" si="375"/>
        <v>3.5033472180451128</v>
      </c>
      <c r="AA847" s="41"/>
      <c r="AB847" s="111">
        <v>49.350025000000002</v>
      </c>
      <c r="AC847" s="111">
        <v>48.674563999999997</v>
      </c>
      <c r="AD847" s="111">
        <v>0.56134295000000001</v>
      </c>
      <c r="AE847" s="111">
        <v>0</v>
      </c>
      <c r="AF847" s="111">
        <v>0</v>
      </c>
      <c r="AG847" s="111">
        <v>5.6200987999999999E-3</v>
      </c>
      <c r="AH847" s="111">
        <v>0.10849754</v>
      </c>
      <c r="AI847" s="41"/>
      <c r="AJ847" s="114">
        <v>6.8069227999999996E-2</v>
      </c>
      <c r="AK847" s="114">
        <v>6.2702302000000001E-2</v>
      </c>
      <c r="AL847" s="114">
        <v>2.9254284E-3</v>
      </c>
      <c r="AM847" s="114">
        <v>2.4414975000000001E-3</v>
      </c>
      <c r="AN847" s="113">
        <f t="shared" si="376"/>
        <v>3.7591307917140002E-6</v>
      </c>
      <c r="AO847" s="112">
        <f t="shared" si="377"/>
        <v>1.08188919443394E-8</v>
      </c>
      <c r="AP847" s="112">
        <f t="shared" si="378"/>
        <v>0.34194642294100003</v>
      </c>
      <c r="AQ847" s="328">
        <v>3.3012310000000001E-6</v>
      </c>
      <c r="AR847" s="328">
        <v>9.9624717E-9</v>
      </c>
      <c r="AS847" s="328">
        <v>2.7210809000000002E-13</v>
      </c>
      <c r="AT847" s="328">
        <v>2.2059309999999999E-10</v>
      </c>
      <c r="AU847" s="328">
        <v>2.8656114E-11</v>
      </c>
      <c r="AV847" s="328">
        <v>2.5509228000000002E-9</v>
      </c>
      <c r="AW847" s="328">
        <v>4.5036166999999999E-7</v>
      </c>
      <c r="AX847" s="328">
        <v>3.6932884000000001E-10</v>
      </c>
      <c r="AY847" s="328">
        <v>4.6875686000000001E-10</v>
      </c>
      <c r="AZ847" s="328">
        <v>3.2168605000000001E-13</v>
      </c>
      <c r="BA847" s="328">
        <v>1.6500933999999999E-15</v>
      </c>
      <c r="BB847" s="328">
        <v>6.8168609999999997E-13</v>
      </c>
      <c r="BC847" s="328">
        <v>3.9384312999999998E-14</v>
      </c>
      <c r="BD847" s="328">
        <v>2.9766692999999998E-14</v>
      </c>
      <c r="BE847" s="328">
        <v>3.4248560000000001E-9</v>
      </c>
      <c r="BF847" s="328">
        <v>1.3130937E-9</v>
      </c>
      <c r="BG847" s="328">
        <v>1.6988263E-11</v>
      </c>
      <c r="BH847" s="328">
        <v>3.0442940999999998E-5</v>
      </c>
      <c r="BI847" s="329">
        <v>0.34191598000000001</v>
      </c>
      <c r="BJ847" s="329">
        <v>0</v>
      </c>
      <c r="BK847" s="329">
        <v>0</v>
      </c>
      <c r="BL847" s="329">
        <v>0</v>
      </c>
      <c r="BM847" s="41"/>
      <c r="BN847" s="111">
        <v>1.7239840000000001E-4</v>
      </c>
      <c r="BO847" s="122">
        <v>4.0478635999999999E-6</v>
      </c>
      <c r="BP847" s="122">
        <v>9.7682617000000005E-5</v>
      </c>
      <c r="BQ847" s="122">
        <v>2.1229621999999999E-7</v>
      </c>
      <c r="BR847" s="122">
        <v>4.5080368000000004E-6</v>
      </c>
      <c r="BS847" s="122">
        <v>1.6001097E-6</v>
      </c>
      <c r="BT847" s="122">
        <v>4.1267392000000002E-10</v>
      </c>
      <c r="BU847" s="122">
        <v>2.4503689000000001E-6</v>
      </c>
      <c r="BV847" s="122">
        <v>4.2194945999999999E-7</v>
      </c>
      <c r="BW847" s="122">
        <v>1.8148918999999999E-7</v>
      </c>
      <c r="BX847" s="122">
        <v>2.1538669999999999E-7</v>
      </c>
      <c r="BY847" s="122">
        <v>1.2350059E-8</v>
      </c>
      <c r="BZ847" s="122">
        <v>3.8019829000000002E-9</v>
      </c>
      <c r="CA847" s="122">
        <v>4.0299088999999998E-6</v>
      </c>
      <c r="CB847" s="122">
        <v>5.6881110999999997E-5</v>
      </c>
      <c r="CC847" s="122">
        <v>1.5069805000000001E-7</v>
      </c>
      <c r="CD847" s="111">
        <v>0</v>
      </c>
      <c r="CE847" s="199" t="s">
        <v>10658</v>
      </c>
      <c r="CF847" s="143"/>
      <c r="CG847" s="42" t="s">
        <v>1094</v>
      </c>
      <c r="CH847" s="147" t="s">
        <v>1093</v>
      </c>
      <c r="CI847" s="42"/>
      <c r="CK847" s="333"/>
      <c r="CL847" s="41"/>
      <c r="CM847" s="41"/>
      <c r="CN847" s="41"/>
      <c r="CO847" s="41"/>
      <c r="CP847" s="41"/>
      <c r="CQ847" s="41"/>
      <c r="CR847" s="41"/>
      <c r="CS847" s="41"/>
      <c r="CT847" s="41"/>
      <c r="CU847" s="41"/>
      <c r="CV847" s="41"/>
      <c r="CW847" s="41"/>
    </row>
    <row r="848" spans="1:101" ht="14.5" customHeight="1">
      <c r="A848" s="41" t="s">
        <v>10657</v>
      </c>
      <c r="B848" s="119" t="s">
        <v>8322</v>
      </c>
      <c r="C848" s="120" t="str">
        <f t="shared" si="370"/>
        <v>A.130.03.116</v>
      </c>
      <c r="D848" s="135" t="s">
        <v>1375</v>
      </c>
      <c r="E848" s="119" t="s">
        <v>6570</v>
      </c>
      <c r="F848" s="118" t="str">
        <f t="shared" si="379"/>
        <v>PMMA (Polymethyl methacrylate) chemical upcycled</v>
      </c>
      <c r="G848" s="118">
        <f t="shared" si="371"/>
        <v>0.80060378992110004</v>
      </c>
      <c r="H848" s="118">
        <f t="shared" si="372"/>
        <v>6.7362025880000004E-3</v>
      </c>
      <c r="I848" s="118">
        <f t="shared" si="373"/>
        <v>0.18624765731000001</v>
      </c>
      <c r="J848" s="326">
        <f t="shared" si="374"/>
        <v>1.00423300231E-2</v>
      </c>
      <c r="K848" s="118">
        <v>0.59757760000000004</v>
      </c>
      <c r="L848" s="118">
        <v>0.17268111999999999</v>
      </c>
      <c r="M848" s="118">
        <v>1.3206821000000001E-2</v>
      </c>
      <c r="N848" s="118">
        <v>3.2906127999999999E-3</v>
      </c>
      <c r="O848" s="118">
        <v>3.1791428000000001E-3</v>
      </c>
      <c r="P848" s="330">
        <v>3.9131897999999998E-5</v>
      </c>
      <c r="Q848" s="118">
        <v>2.2731509000000001E-4</v>
      </c>
      <c r="R848" s="118">
        <v>3.5971631E-4</v>
      </c>
      <c r="S848" s="118">
        <v>1.9718321E-4</v>
      </c>
      <c r="T848" s="118">
        <v>1.0415911E-2</v>
      </c>
      <c r="U848" s="118">
        <v>-6.1984881000000001E-4</v>
      </c>
      <c r="V848" s="330">
        <v>3.9315318000000002E-5</v>
      </c>
      <c r="W848" s="330">
        <v>9.7693051000000001E-6</v>
      </c>
      <c r="X848" s="118">
        <v>0</v>
      </c>
      <c r="Y848" s="41"/>
      <c r="Z848" s="327">
        <f t="shared" si="375"/>
        <v>4.4930646616541354</v>
      </c>
      <c r="AA848" s="41"/>
      <c r="AB848" s="111">
        <v>82.610213000000002</v>
      </c>
      <c r="AC848" s="111">
        <v>81.790772000000004</v>
      </c>
      <c r="AD848" s="111">
        <v>-8.4037058999999997E-2</v>
      </c>
      <c r="AE848" s="111">
        <v>0</v>
      </c>
      <c r="AF848" s="111">
        <v>0.88990278</v>
      </c>
      <c r="AG848" s="111">
        <v>3.5747127000000001E-3</v>
      </c>
      <c r="AH848" s="111">
        <v>1.0000352000000001E-2</v>
      </c>
      <c r="AI848" s="41"/>
      <c r="AJ848" s="114">
        <v>0.12720115000000001</v>
      </c>
      <c r="AK848" s="114">
        <v>0.12219221</v>
      </c>
      <c r="AL848" s="114">
        <v>4.4371766999999999E-3</v>
      </c>
      <c r="AM848" s="114">
        <v>5.7176258000000003E-4</v>
      </c>
      <c r="AN848" s="113">
        <f t="shared" si="376"/>
        <v>7.3256718720184006E-6</v>
      </c>
      <c r="AO848" s="112">
        <f t="shared" si="377"/>
        <v>1.6409677441690276E-8</v>
      </c>
      <c r="AP848" s="112">
        <f t="shared" si="378"/>
        <v>8.0078793716999996E-2</v>
      </c>
      <c r="AQ848" s="328">
        <v>4.1679748999999997E-6</v>
      </c>
      <c r="AR848" s="328">
        <v>1.2575711E-8</v>
      </c>
      <c r="AS848" s="328">
        <v>3.4358925000000002E-13</v>
      </c>
      <c r="AT848" s="328">
        <v>3.0991496999999999E-11</v>
      </c>
      <c r="AU848" s="328">
        <v>3.0516114000000002E-12</v>
      </c>
      <c r="AV848" s="328">
        <v>4.8898924999999995E-10</v>
      </c>
      <c r="AW848" s="328">
        <v>3.1542790000000001E-6</v>
      </c>
      <c r="AX848" s="328">
        <v>9.7361438999999997E-11</v>
      </c>
      <c r="AY848" s="328">
        <v>3.6703070000000002E-9</v>
      </c>
      <c r="AZ848" s="328">
        <v>9.3161702E-14</v>
      </c>
      <c r="BA848" s="328">
        <v>2.1368782000000001E-15</v>
      </c>
      <c r="BB848" s="328">
        <v>1.4119051E-13</v>
      </c>
      <c r="BC848" s="328">
        <v>7.3122600999999994E-15</v>
      </c>
      <c r="BD848" s="328">
        <v>9.3364562000000001E-15</v>
      </c>
      <c r="BE848" s="328">
        <v>3.7198454E-10</v>
      </c>
      <c r="BF848" s="328">
        <v>2.3335428999999999E-9</v>
      </c>
      <c r="BG848" s="328">
        <v>6.4549393000000004E-11</v>
      </c>
      <c r="BH848" s="328">
        <v>2.1369717E-5</v>
      </c>
      <c r="BI848" s="329">
        <v>8.0057424000000002E-2</v>
      </c>
      <c r="BJ848" s="328">
        <v>1.8941222000000001E-10</v>
      </c>
      <c r="BK848" s="328">
        <v>1.1518311E-12</v>
      </c>
      <c r="BL848" s="328">
        <v>5.1533776000000002E-17</v>
      </c>
      <c r="BM848" s="41"/>
      <c r="BN848" s="111">
        <v>1.8968939999999999E-4</v>
      </c>
      <c r="BO848" s="122">
        <v>2.5362855000000001E-5</v>
      </c>
      <c r="BP848" s="111">
        <v>1.2527856E-4</v>
      </c>
      <c r="BQ848" s="122">
        <v>4.2255831999999997E-8</v>
      </c>
      <c r="BR848" s="122">
        <v>2.3619643000000001E-5</v>
      </c>
      <c r="BS848" s="122">
        <v>1.1474846E-7</v>
      </c>
      <c r="BT848" s="122">
        <v>1.2478817E-9</v>
      </c>
      <c r="BU848" s="122">
        <v>1.8606825E-7</v>
      </c>
      <c r="BV848" s="122">
        <v>5.2512252000000002E-8</v>
      </c>
      <c r="BW848" s="122">
        <v>1.5041572000000001E-7</v>
      </c>
      <c r="BX848" s="122">
        <v>2.2893301999999999E-8</v>
      </c>
      <c r="BY848" s="122">
        <v>4.2208042000000003E-8</v>
      </c>
      <c r="BZ848" s="122">
        <v>4.0597816999999999E-10</v>
      </c>
      <c r="CA848" s="122">
        <v>3.7980795999999998E-6</v>
      </c>
      <c r="CB848" s="122">
        <v>1.0958308E-5</v>
      </c>
      <c r="CC848" s="122">
        <v>3.2005888E-8</v>
      </c>
      <c r="CD848" s="122">
        <v>2.7191505000000001E-8</v>
      </c>
      <c r="CE848" s="199" t="s">
        <v>10527</v>
      </c>
      <c r="CF848" s="143"/>
      <c r="CG848" s="42" t="s">
        <v>1094</v>
      </c>
      <c r="CH848" s="147"/>
      <c r="CI848" s="42"/>
      <c r="CK848" s="333"/>
      <c r="CL848" s="41"/>
      <c r="CM848" s="41"/>
      <c r="CN848" s="41"/>
      <c r="CO848" s="41"/>
      <c r="CP848" s="41"/>
      <c r="CQ848" s="41"/>
      <c r="CR848" s="41"/>
      <c r="CS848" s="41"/>
      <c r="CT848" s="41"/>
      <c r="CU848" s="41"/>
      <c r="CV848" s="41"/>
      <c r="CW848" s="41"/>
    </row>
    <row r="849" spans="1:101" ht="14.5" customHeight="1" thickBot="1">
      <c r="A849" s="41" t="s">
        <v>10654</v>
      </c>
      <c r="B849" s="119" t="s">
        <v>8322</v>
      </c>
      <c r="C849" s="120" t="str">
        <f t="shared" si="370"/>
        <v>A.130.03.117</v>
      </c>
      <c r="D849" s="135" t="s">
        <v>1375</v>
      </c>
      <c r="E849" s="119" t="s">
        <v>6570</v>
      </c>
      <c r="F849" s="118" t="str">
        <f t="shared" si="379"/>
        <v>POM (Polyoxymethylene) chemical upcycled</v>
      </c>
      <c r="G849" s="118">
        <f t="shared" si="371"/>
        <v>0.64765466300410002</v>
      </c>
      <c r="H849" s="118">
        <f t="shared" si="372"/>
        <v>5.7177225309999998E-3</v>
      </c>
      <c r="I849" s="118">
        <f t="shared" si="373"/>
        <v>6.2622944099999994E-2</v>
      </c>
      <c r="J849" s="326">
        <f t="shared" si="374"/>
        <v>1.04255063731E-2</v>
      </c>
      <c r="K849" s="118">
        <v>0.56888848999999997</v>
      </c>
      <c r="L849" s="118">
        <v>5.36395E-2</v>
      </c>
      <c r="M849" s="118">
        <v>8.6230739000000001E-3</v>
      </c>
      <c r="N849" s="118">
        <v>2.8011849999999999E-3</v>
      </c>
      <c r="O849" s="118">
        <v>2.6452254999999999E-3</v>
      </c>
      <c r="P849" s="330">
        <v>3.9146480999999997E-5</v>
      </c>
      <c r="Q849" s="118">
        <v>2.3216555E-4</v>
      </c>
      <c r="R849" s="118">
        <v>3.6037020000000001E-4</v>
      </c>
      <c r="S849" s="118">
        <v>1.9728355E-4</v>
      </c>
      <c r="T849" s="118">
        <v>1.0415911E-2</v>
      </c>
      <c r="U849" s="118">
        <v>-2.367728E-4</v>
      </c>
      <c r="V849" s="330">
        <v>3.9315318000000002E-5</v>
      </c>
      <c r="W849" s="330">
        <v>9.7693051000000001E-6</v>
      </c>
      <c r="X849" s="118">
        <v>0</v>
      </c>
      <c r="Y849" s="41"/>
      <c r="Z849" s="327">
        <f t="shared" si="375"/>
        <v>4.2773570676691728</v>
      </c>
      <c r="AA849" s="41"/>
      <c r="AB849" s="111">
        <v>73.189034000000007</v>
      </c>
      <c r="AC849" s="111">
        <v>72.272228999999996</v>
      </c>
      <c r="AD849" s="111">
        <v>-3.2101591999999998E-2</v>
      </c>
      <c r="AE849" s="111">
        <v>0</v>
      </c>
      <c r="AF849" s="111">
        <v>0.93379562999999999</v>
      </c>
      <c r="AG849" s="111">
        <v>3.7585772E-3</v>
      </c>
      <c r="AH849" s="111">
        <v>1.1352223999999999E-2</v>
      </c>
      <c r="AI849" s="41"/>
      <c r="AJ849" s="114">
        <v>8.6668317999999994E-2</v>
      </c>
      <c r="AK849" s="114">
        <v>8.2923486000000005E-2</v>
      </c>
      <c r="AL849" s="114">
        <v>3.5903560999999999E-3</v>
      </c>
      <c r="AM849" s="114">
        <v>1.5447647000000001E-4</v>
      </c>
      <c r="AN849" s="113">
        <f t="shared" si="376"/>
        <v>4.971432001958399E-6</v>
      </c>
      <c r="AO849" s="112">
        <f t="shared" si="377"/>
        <v>1.3277943777520775E-8</v>
      </c>
      <c r="AP849" s="112">
        <f t="shared" si="378"/>
        <v>2.1635360293000002E-2</v>
      </c>
      <c r="AQ849" s="328">
        <v>3.9701984999999998E-6</v>
      </c>
      <c r="AR849" s="328">
        <v>1.1979065E-8</v>
      </c>
      <c r="AS849" s="328">
        <v>3.2728409E-13</v>
      </c>
      <c r="AT849" s="328">
        <v>3.0991496999999999E-11</v>
      </c>
      <c r="AU849" s="328">
        <v>3.0516114000000002E-12</v>
      </c>
      <c r="AV849" s="328">
        <v>4.1636005000000001E-10</v>
      </c>
      <c r="AW849" s="328">
        <v>9.978880599999999E-7</v>
      </c>
      <c r="AX849" s="328">
        <v>7.4472978000000002E-11</v>
      </c>
      <c r="AY849" s="328">
        <v>1.1581236E-9</v>
      </c>
      <c r="AZ849" s="328">
        <v>9.3416979000000002E-14</v>
      </c>
      <c r="BA849" s="328">
        <v>2.1487044E-15</v>
      </c>
      <c r="BB849" s="328">
        <v>1.4142491999999999E-13</v>
      </c>
      <c r="BC849" s="328">
        <v>7.3123353000000001E-15</v>
      </c>
      <c r="BD849" s="328">
        <v>9.3368583000000003E-15</v>
      </c>
      <c r="BE849" s="328">
        <v>3.7198938E-10</v>
      </c>
      <c r="BF849" s="328">
        <v>2.3336372000000002E-9</v>
      </c>
      <c r="BG849" s="328">
        <v>6.4549393000000004E-11</v>
      </c>
      <c r="BH849" s="328">
        <v>2.1386293E-5</v>
      </c>
      <c r="BI849" s="329">
        <v>2.1613974000000001E-2</v>
      </c>
      <c r="BJ849" s="328">
        <v>1.8941222000000001E-10</v>
      </c>
      <c r="BK849" s="328">
        <v>1.1518311E-12</v>
      </c>
      <c r="BL849" s="328">
        <v>5.1533776000000002E-17</v>
      </c>
      <c r="BM849" s="41"/>
      <c r="BN849" s="111">
        <v>1.4257447000000001E-4</v>
      </c>
      <c r="BO849" s="122">
        <v>8.0669962999999997E-6</v>
      </c>
      <c r="BP849" s="111">
        <v>1.1926406999999999E-4</v>
      </c>
      <c r="BQ849" s="122">
        <v>4.2332430000000003E-8</v>
      </c>
      <c r="BR849" s="122">
        <v>8.8553241000000003E-6</v>
      </c>
      <c r="BS849" s="122">
        <v>1.6176475000000001E-7</v>
      </c>
      <c r="BT849" s="122">
        <v>1.2502369000000001E-9</v>
      </c>
      <c r="BU849" s="122">
        <v>2.5737494000000001E-7</v>
      </c>
      <c r="BV849" s="122">
        <v>5.2531822E-8</v>
      </c>
      <c r="BW849" s="122">
        <v>1.536253E-7</v>
      </c>
      <c r="BX849" s="122">
        <v>2.2893301999999999E-8</v>
      </c>
      <c r="BY849" s="122">
        <v>4.2208042000000003E-8</v>
      </c>
      <c r="BZ849" s="122">
        <v>4.0597816999999999E-10</v>
      </c>
      <c r="CA849" s="122">
        <v>1.8993913E-6</v>
      </c>
      <c r="CB849" s="122">
        <v>3.6950461000000001E-6</v>
      </c>
      <c r="CC849" s="122">
        <v>3.2066368000000002E-8</v>
      </c>
      <c r="CD849" s="122">
        <v>2.7191505000000001E-8</v>
      </c>
      <c r="CE849" s="199" t="s">
        <v>10523</v>
      </c>
      <c r="CF849" s="143"/>
      <c r="CG849" s="42" t="s">
        <v>1094</v>
      </c>
      <c r="CH849" s="147" t="s">
        <v>1088</v>
      </c>
      <c r="CI849" s="42"/>
      <c r="CK849" s="333"/>
      <c r="CL849" s="41"/>
      <c r="CM849" s="41"/>
      <c r="CN849" s="41"/>
      <c r="CO849" s="41"/>
      <c r="CP849" s="41"/>
      <c r="CQ849" s="41"/>
      <c r="CR849" s="41"/>
      <c r="CS849" s="41"/>
      <c r="CT849" s="41"/>
      <c r="CU849" s="41"/>
      <c r="CV849" s="41"/>
      <c r="CW849" s="41"/>
    </row>
    <row r="850" spans="1:101" ht="14.5" customHeight="1" thickBot="1">
      <c r="A850" s="41" t="s">
        <v>10651</v>
      </c>
      <c r="B850" s="119" t="s">
        <v>8322</v>
      </c>
      <c r="C850" s="120" t="str">
        <f t="shared" si="370"/>
        <v>A.130.03.118</v>
      </c>
      <c r="D850" s="135" t="s">
        <v>1375</v>
      </c>
      <c r="E850" s="119" t="s">
        <v>6570</v>
      </c>
      <c r="F850" s="118" t="str">
        <f t="shared" si="379"/>
        <v>PP (Polypropylene) chemical upcycled</v>
      </c>
      <c r="G850" s="118">
        <f t="shared" si="371"/>
        <v>0.34295949900510003</v>
      </c>
      <c r="H850" s="118">
        <f t="shared" si="372"/>
        <v>3.6318858802000004E-2</v>
      </c>
      <c r="I850" s="118">
        <f t="shared" si="373"/>
        <v>4.7578910269999997E-2</v>
      </c>
      <c r="J850" s="326">
        <f t="shared" si="374"/>
        <v>9.5489699330999992E-3</v>
      </c>
      <c r="K850" s="118">
        <v>0.24951276</v>
      </c>
      <c r="L850" s="118">
        <v>4.0033753999999998E-2</v>
      </c>
      <c r="M850" s="118">
        <v>7.1862849999999997E-3</v>
      </c>
      <c r="N850" s="118">
        <v>1.395922E-3</v>
      </c>
      <c r="O850" s="118">
        <v>3.4662915000000002E-2</v>
      </c>
      <c r="P850" s="330">
        <v>3.9113121999999997E-5</v>
      </c>
      <c r="Q850" s="118">
        <v>2.2090868000000001E-4</v>
      </c>
      <c r="R850" s="118">
        <v>3.5887126999999998E-4</v>
      </c>
      <c r="S850" s="118">
        <v>1.9705400999999999E-4</v>
      </c>
      <c r="T850" s="118">
        <v>1.0415911E-2</v>
      </c>
      <c r="U850" s="118">
        <v>-1.1130796999999999E-3</v>
      </c>
      <c r="V850" s="330">
        <v>3.9315318000000002E-5</v>
      </c>
      <c r="W850" s="330">
        <v>9.7693051000000001E-6</v>
      </c>
      <c r="X850" s="118">
        <v>0</v>
      </c>
      <c r="Y850" s="41"/>
      <c r="Z850" s="327">
        <f t="shared" si="375"/>
        <v>1.8760357894736841</v>
      </c>
      <c r="AA850" s="41"/>
      <c r="AB850" s="111">
        <v>38.157341000000002</v>
      </c>
      <c r="AC850" s="111">
        <v>37.611759999999997</v>
      </c>
      <c r="AD850" s="111">
        <v>-0.15090676</v>
      </c>
      <c r="AE850" s="111">
        <v>0</v>
      </c>
      <c r="AF850" s="111">
        <v>0.68489053</v>
      </c>
      <c r="AG850" s="111">
        <v>3.3379771999999999E-3</v>
      </c>
      <c r="AH850" s="111">
        <v>8.2597431999999991E-3</v>
      </c>
      <c r="AI850" s="41"/>
      <c r="AJ850" s="114">
        <v>4.3393167000000003E-2</v>
      </c>
      <c r="AK850" s="114">
        <v>4.1326180999999997E-2</v>
      </c>
      <c r="AL850" s="114">
        <v>1.6770750999999999E-3</v>
      </c>
      <c r="AM850" s="114">
        <v>3.8991150000000001E-4</v>
      </c>
      <c r="AN850" s="113">
        <f t="shared" si="376"/>
        <v>2.4775887656873999E-6</v>
      </c>
      <c r="AO850" s="112">
        <f t="shared" si="377"/>
        <v>6.2022009596757767E-9</v>
      </c>
      <c r="AP850" s="112">
        <f t="shared" si="378"/>
        <v>5.4609453374E-2</v>
      </c>
      <c r="AQ850" s="328">
        <v>1.7362816999999999E-6</v>
      </c>
      <c r="AR850" s="328">
        <v>5.2385849999999999E-9</v>
      </c>
      <c r="AS850" s="328">
        <v>1.4313358E-13</v>
      </c>
      <c r="AT850" s="328">
        <v>3.0991495999999999E-11</v>
      </c>
      <c r="AU850" s="328">
        <v>3.0516114000000002E-12</v>
      </c>
      <c r="AV850" s="328">
        <v>2.0745045000000001E-10</v>
      </c>
      <c r="AW850" s="328">
        <v>7.3817076E-7</v>
      </c>
      <c r="AX850" s="328">
        <v>4.1137678999999997E-11</v>
      </c>
      <c r="AY850" s="328">
        <v>8.5638138000000004E-10</v>
      </c>
      <c r="AZ850" s="328">
        <v>9.2833019E-14</v>
      </c>
      <c r="BA850" s="328">
        <v>2.1216512999999998E-15</v>
      </c>
      <c r="BB850" s="328">
        <v>1.4088868999999999E-13</v>
      </c>
      <c r="BC850" s="328">
        <v>7.3121632999999995E-15</v>
      </c>
      <c r="BD850" s="328">
        <v>9.3359384000000003E-15</v>
      </c>
      <c r="BE850" s="328">
        <v>3.7197831000000001E-10</v>
      </c>
      <c r="BF850" s="328">
        <v>2.3334216000000001E-9</v>
      </c>
      <c r="BG850" s="328">
        <v>6.4549393000000004E-11</v>
      </c>
      <c r="BH850" s="328">
        <v>2.1348373999999999E-5</v>
      </c>
      <c r="BI850" s="329">
        <v>5.4588104999999998E-2</v>
      </c>
      <c r="BJ850" s="328">
        <v>1.8941222000000001E-10</v>
      </c>
      <c r="BK850" s="328">
        <v>1.1518311E-12</v>
      </c>
      <c r="BL850" s="328">
        <v>5.1533776000000002E-17</v>
      </c>
      <c r="BM850" s="41"/>
      <c r="BN850" s="111">
        <v>1.0351182E-4</v>
      </c>
      <c r="BO850" s="122">
        <v>5.9320396999999997E-6</v>
      </c>
      <c r="BP850" s="122">
        <v>5.2308855E-5</v>
      </c>
      <c r="BQ850" s="122">
        <v>4.2156844000000001E-8</v>
      </c>
      <c r="BR850" s="122">
        <v>3.6086664000000003E-5</v>
      </c>
      <c r="BS850" s="122">
        <v>5.4212474000000002E-8</v>
      </c>
      <c r="BT850" s="122">
        <v>1.2448493000000001E-9</v>
      </c>
      <c r="BU850" s="122">
        <v>9.4257065999999996E-8</v>
      </c>
      <c r="BV850" s="122">
        <v>5.2487055999999997E-8</v>
      </c>
      <c r="BW850" s="122">
        <v>1.4617655999999999E-7</v>
      </c>
      <c r="BX850" s="122">
        <v>2.2893301999999999E-8</v>
      </c>
      <c r="BY850" s="122">
        <v>4.2208042000000003E-8</v>
      </c>
      <c r="BZ850" s="122">
        <v>4.0597816999999999E-10</v>
      </c>
      <c r="CA850" s="122">
        <v>1.2888524999999999E-6</v>
      </c>
      <c r="CB850" s="122">
        <v>7.3802480999999997E-6</v>
      </c>
      <c r="CC850" s="122">
        <v>3.1928015999999998E-8</v>
      </c>
      <c r="CD850" s="122">
        <v>2.7191505000000001E-8</v>
      </c>
      <c r="CE850" s="194" t="s">
        <v>10519</v>
      </c>
      <c r="CF850" s="143"/>
      <c r="CG850" s="42" t="s">
        <v>1094</v>
      </c>
      <c r="CH850" s="205"/>
      <c r="CI850" s="42"/>
      <c r="CK850" s="333"/>
      <c r="CL850" s="41"/>
      <c r="CM850" s="41"/>
      <c r="CN850" s="41"/>
      <c r="CO850" s="41"/>
      <c r="CP850" s="41"/>
      <c r="CQ850" s="41"/>
      <c r="CR850" s="41"/>
      <c r="CS850" s="41"/>
      <c r="CT850" s="41"/>
      <c r="CU850" s="41"/>
      <c r="CV850" s="41"/>
      <c r="CW850" s="41"/>
    </row>
    <row r="851" spans="1:101" ht="14.5" customHeight="1" thickBot="1">
      <c r="A851" s="41" t="s">
        <v>10648</v>
      </c>
      <c r="B851" s="119" t="s">
        <v>8322</v>
      </c>
      <c r="C851" s="120" t="str">
        <f t="shared" si="370"/>
        <v>A.130.03.119</v>
      </c>
      <c r="D851" s="135" t="s">
        <v>1375</v>
      </c>
      <c r="E851" s="119" t="s">
        <v>6570</v>
      </c>
      <c r="F851" s="118" t="str">
        <f t="shared" si="379"/>
        <v>PS (Polystyrene) chemical upcycled</v>
      </c>
      <c r="G851" s="118">
        <f t="shared" si="371"/>
        <v>0.3737047032261</v>
      </c>
      <c r="H851" s="118">
        <f t="shared" si="372"/>
        <v>9.5792213729999996E-3</v>
      </c>
      <c r="I851" s="118">
        <f t="shared" si="373"/>
        <v>2.4677160979999998E-2</v>
      </c>
      <c r="J851" s="326">
        <f t="shared" si="374"/>
        <v>9.4223408730999998E-3</v>
      </c>
      <c r="K851" s="118">
        <v>0.33002598</v>
      </c>
      <c r="L851" s="118">
        <v>2.3496395E-2</v>
      </c>
      <c r="M851" s="118">
        <v>7.1764118000000002E-4</v>
      </c>
      <c r="N851" s="118">
        <v>5.0393751000000001E-3</v>
      </c>
      <c r="O851" s="118">
        <v>4.2250852E-3</v>
      </c>
      <c r="P851" s="330">
        <v>3.9108303000000001E-5</v>
      </c>
      <c r="Q851" s="118">
        <v>2.7565277E-4</v>
      </c>
      <c r="R851" s="118">
        <v>4.6312479999999998E-4</v>
      </c>
      <c r="S851" s="118">
        <v>1.9702085E-4</v>
      </c>
      <c r="T851" s="118">
        <v>1.0415911E-2</v>
      </c>
      <c r="U851" s="118">
        <v>-1.2396756E-3</v>
      </c>
      <c r="V851" s="330">
        <v>3.9315318000000002E-5</v>
      </c>
      <c r="W851" s="330">
        <v>9.7693051000000001E-6</v>
      </c>
      <c r="X851" s="118">
        <v>0</v>
      </c>
      <c r="Y851" s="41"/>
      <c r="Z851" s="327">
        <f t="shared" si="375"/>
        <v>2.4813983458646613</v>
      </c>
      <c r="AA851" s="41"/>
      <c r="AB851" s="111">
        <v>42.181393999999997</v>
      </c>
      <c r="AC851" s="111">
        <v>41.11477</v>
      </c>
      <c r="AD851" s="111">
        <v>-0.16806998000000001</v>
      </c>
      <c r="AE851" s="111">
        <v>0</v>
      </c>
      <c r="AF851" s="111">
        <v>1.2236041</v>
      </c>
      <c r="AG851" s="111">
        <v>3.277215E-3</v>
      </c>
      <c r="AH851" s="111">
        <v>7.8129871E-3</v>
      </c>
      <c r="AI851" s="41"/>
      <c r="AJ851" s="114">
        <v>4.0696826999999998E-2</v>
      </c>
      <c r="AK851" s="114">
        <v>3.8999520000000003E-2</v>
      </c>
      <c r="AL851" s="114">
        <v>1.9182895000000001E-3</v>
      </c>
      <c r="AM851" s="114">
        <v>-2.2098226000000001E-4</v>
      </c>
      <c r="AN851" s="113">
        <f t="shared" si="376"/>
        <v>2.3381007143574E-6</v>
      </c>
      <c r="AO851" s="112">
        <f t="shared" si="377"/>
        <v>7.0942657890987762E-9</v>
      </c>
      <c r="AP851" s="112">
        <f t="shared" si="378"/>
        <v>-3.0949897104E-2</v>
      </c>
      <c r="AQ851" s="328">
        <v>2.2972650000000001E-6</v>
      </c>
      <c r="AR851" s="328">
        <v>6.931176E-9</v>
      </c>
      <c r="AS851" s="328">
        <v>1.8937889000000001E-13</v>
      </c>
      <c r="AT851" s="328">
        <v>3.0991495999999999E-11</v>
      </c>
      <c r="AU851" s="328">
        <v>3.0516114000000002E-12</v>
      </c>
      <c r="AV851" s="328">
        <v>7.5016782000000001E-10</v>
      </c>
      <c r="AW851" s="328">
        <v>3.7156723999999998E-8</v>
      </c>
      <c r="AX851" s="328">
        <v>1.6691993E-10</v>
      </c>
      <c r="AY851" s="328">
        <v>-6.9973121000000004E-11</v>
      </c>
      <c r="AZ851" s="328">
        <v>9.2748657999999998E-14</v>
      </c>
      <c r="BA851" s="328">
        <v>2.1177430999999998E-15</v>
      </c>
      <c r="BB851" s="328">
        <v>1.4081123E-13</v>
      </c>
      <c r="BC851" s="328">
        <v>7.3121383999999992E-15</v>
      </c>
      <c r="BD851" s="328">
        <v>9.3358055000000006E-15</v>
      </c>
      <c r="BE851" s="328">
        <v>3.7197671000000002E-10</v>
      </c>
      <c r="BF851" s="328">
        <v>2.3333905000000001E-9</v>
      </c>
      <c r="BG851" s="328">
        <v>6.4549393000000004E-11</v>
      </c>
      <c r="BH851" s="328">
        <v>2.1342896000000001E-5</v>
      </c>
      <c r="BI851" s="329">
        <v>-3.0971240000000001E-2</v>
      </c>
      <c r="BJ851" s="328">
        <v>1.8941222000000001E-10</v>
      </c>
      <c r="BK851" s="328">
        <v>1.1518311E-12</v>
      </c>
      <c r="BL851" s="328">
        <v>5.1533776000000002E-17</v>
      </c>
      <c r="BM851" s="41"/>
      <c r="BN851" s="122">
        <v>7.3892274000000006E-5</v>
      </c>
      <c r="BO851" s="122">
        <v>-4.6242383E-7</v>
      </c>
      <c r="BP851" s="122">
        <v>6.9187970999999996E-5</v>
      </c>
      <c r="BQ851" s="122">
        <v>5.4368766E-8</v>
      </c>
      <c r="BR851" s="122">
        <v>3.3003385999999998E-6</v>
      </c>
      <c r="BS851" s="122">
        <v>3.8674902999999999E-8</v>
      </c>
      <c r="BT851" s="122">
        <v>1.2440708999999999E-9</v>
      </c>
      <c r="BU851" s="122">
        <v>7.0692195000000001E-8</v>
      </c>
      <c r="BV851" s="122">
        <v>5.2480588E-8</v>
      </c>
      <c r="BW851" s="122">
        <v>1.8240104000000001E-7</v>
      </c>
      <c r="BX851" s="122">
        <v>2.2893301999999999E-8</v>
      </c>
      <c r="BY851" s="122">
        <v>4.2208042000000003E-8</v>
      </c>
      <c r="BZ851" s="122">
        <v>4.0597816999999999E-10</v>
      </c>
      <c r="CA851" s="122">
        <v>5.0246561999999999E-6</v>
      </c>
      <c r="CB851" s="122">
        <v>-3.6827358000000002E-6</v>
      </c>
      <c r="CC851" s="122">
        <v>3.1908029000000003E-8</v>
      </c>
      <c r="CD851" s="122">
        <v>2.7191505000000001E-8</v>
      </c>
      <c r="CE851" s="194" t="s">
        <v>10506</v>
      </c>
      <c r="CF851" s="143"/>
      <c r="CG851" s="42" t="s">
        <v>1094</v>
      </c>
      <c r="CH851" s="204" t="s">
        <v>1096</v>
      </c>
      <c r="CI851" s="203"/>
      <c r="CK851" s="333"/>
      <c r="CL851" s="41"/>
      <c r="CM851" s="41"/>
      <c r="CN851" s="41"/>
      <c r="CO851" s="41"/>
      <c r="CP851" s="41"/>
      <c r="CQ851" s="41"/>
      <c r="CR851" s="41"/>
      <c r="CS851" s="41"/>
      <c r="CT851" s="41"/>
      <c r="CU851" s="41"/>
      <c r="CV851" s="41"/>
      <c r="CW851" s="41"/>
    </row>
    <row r="852" spans="1:101" ht="14.5" customHeight="1" thickBot="1">
      <c r="A852" s="41" t="s">
        <v>10645</v>
      </c>
      <c r="B852" s="119" t="s">
        <v>8322</v>
      </c>
      <c r="C852" s="120" t="str">
        <f t="shared" si="370"/>
        <v>A.130.03.120</v>
      </c>
      <c r="D852" s="135" t="s">
        <v>1375</v>
      </c>
      <c r="E852" s="119" t="s">
        <v>6570</v>
      </c>
      <c r="F852" s="118" t="str">
        <f t="shared" si="379"/>
        <v>PTFE (Teflon), chemical upcycled</v>
      </c>
      <c r="G852" s="118">
        <f t="shared" si="371"/>
        <v>1.6868311330710002</v>
      </c>
      <c r="H852" s="118">
        <f t="shared" si="372"/>
        <v>5.8737373580000002E-2</v>
      </c>
      <c r="I852" s="118">
        <f t="shared" si="373"/>
        <v>0.1099105252</v>
      </c>
      <c r="J852" s="326">
        <f t="shared" si="374"/>
        <v>9.9211634290999995E-2</v>
      </c>
      <c r="K852" s="118">
        <v>1.4189716000000001</v>
      </c>
      <c r="L852" s="118">
        <v>4.6429564999999999E-2</v>
      </c>
      <c r="M852" s="118">
        <v>5.9317424000000001E-2</v>
      </c>
      <c r="N852" s="118">
        <v>5.0515288999999998E-2</v>
      </c>
      <c r="O852" s="118">
        <v>6.7125578000000003E-3</v>
      </c>
      <c r="P852" s="118">
        <v>7.0239778999999999E-4</v>
      </c>
      <c r="Q852" s="118">
        <v>8.0712899E-4</v>
      </c>
      <c r="R852" s="118">
        <v>4.1635361999999999E-3</v>
      </c>
      <c r="S852" s="118">
        <v>4.3242653000000004E-3</v>
      </c>
      <c r="T852" s="118">
        <v>1.0433668E-2</v>
      </c>
      <c r="U852" s="118">
        <v>8.4331716000000001E-2</v>
      </c>
      <c r="V852" s="330">
        <v>6.8242735000000006E-5</v>
      </c>
      <c r="W852" s="330">
        <v>5.3742256000000002E-5</v>
      </c>
      <c r="X852" s="118">
        <v>0</v>
      </c>
      <c r="Y852" s="41"/>
      <c r="Z852" s="327">
        <f t="shared" si="375"/>
        <v>10.668959398496241</v>
      </c>
      <c r="AA852" s="41"/>
      <c r="AB852" s="111">
        <v>158.25545</v>
      </c>
      <c r="AC852" s="111">
        <v>139.47216</v>
      </c>
      <c r="AD852" s="111">
        <v>11.431941999999999</v>
      </c>
      <c r="AE852" s="111">
        <v>0</v>
      </c>
      <c r="AF852" s="111">
        <v>0.87674534999999998</v>
      </c>
      <c r="AG852" s="111">
        <v>3.8976864999999998</v>
      </c>
      <c r="AH852" s="111">
        <v>2.5769226000000001</v>
      </c>
      <c r="AI852" s="41"/>
      <c r="AJ852" s="114">
        <v>0.20791040999999999</v>
      </c>
      <c r="AK852" s="114">
        <v>0.19270171999999999</v>
      </c>
      <c r="AL852" s="114">
        <v>8.9214120999999997E-3</v>
      </c>
      <c r="AM852" s="114">
        <v>6.2872743000000004E-3</v>
      </c>
      <c r="AN852" s="113">
        <f t="shared" si="376"/>
        <v>1.1552861419717999E-5</v>
      </c>
      <c r="AO852" s="112">
        <f t="shared" si="377"/>
        <v>3.2993387814373591E-8</v>
      </c>
      <c r="AP852" s="112">
        <f t="shared" si="378"/>
        <v>0.88057062865000002</v>
      </c>
      <c r="AQ852" s="328">
        <v>1.0005445000000001E-5</v>
      </c>
      <c r="AR852" s="328">
        <v>3.0192711000000002E-8</v>
      </c>
      <c r="AS852" s="328">
        <v>8.2473944999999996E-13</v>
      </c>
      <c r="AT852" s="328">
        <v>4.9631242999999998E-10</v>
      </c>
      <c r="AU852" s="328">
        <v>6.3497388000000005E-11</v>
      </c>
      <c r="AV852" s="328">
        <v>7.5113863999999993E-9</v>
      </c>
      <c r="AW852" s="328">
        <v>1.5255998999999999E-6</v>
      </c>
      <c r="AX852" s="328">
        <v>1.0822145999999999E-9</v>
      </c>
      <c r="AY852" s="328">
        <v>1.6082895999999999E-9</v>
      </c>
      <c r="AZ852" s="328">
        <v>7.7186506999999996E-13</v>
      </c>
      <c r="BA852" s="328">
        <v>5.6234316999999996E-15</v>
      </c>
      <c r="BB852" s="328">
        <v>1.5792697E-12</v>
      </c>
      <c r="BC852" s="328">
        <v>9.0392912E-14</v>
      </c>
      <c r="BD852" s="328">
        <v>7.2135513999999996E-14</v>
      </c>
      <c r="BE852" s="328">
        <v>7.5962169000000003E-9</v>
      </c>
      <c r="BF852" s="328">
        <v>5.1071184000000004E-9</v>
      </c>
      <c r="BG852" s="328">
        <v>1.0049189E-10</v>
      </c>
      <c r="BH852" s="329">
        <v>1.4136865000000001E-4</v>
      </c>
      <c r="BI852" s="329">
        <v>0.88042925999999999</v>
      </c>
      <c r="BJ852" s="328">
        <v>1.0419882000000001E-9</v>
      </c>
      <c r="BK852" s="328">
        <v>6.3364148E-12</v>
      </c>
      <c r="BL852" s="328">
        <v>2.8349589000000002E-16</v>
      </c>
      <c r="BM852" s="41"/>
      <c r="BN852" s="111">
        <v>5.2929286999999999E-4</v>
      </c>
      <c r="BO852" s="122">
        <v>1.3510743E-5</v>
      </c>
      <c r="BP852" s="111">
        <v>2.9747889999999998E-4</v>
      </c>
      <c r="BQ852" s="122">
        <v>4.9011298999999998E-7</v>
      </c>
      <c r="BR852" s="122">
        <v>1.3536683000000001E-5</v>
      </c>
      <c r="BS852" s="122">
        <v>4.7535197000000002E-6</v>
      </c>
      <c r="BT852" s="122">
        <v>2.1209291000000002E-9</v>
      </c>
      <c r="BU852" s="122">
        <v>7.2726011999999997E-6</v>
      </c>
      <c r="BV852" s="122">
        <v>9.4256837999999995E-7</v>
      </c>
      <c r="BW852" s="122">
        <v>5.3408194999999996E-7</v>
      </c>
      <c r="BX852" s="122">
        <v>4.7721917000000004E-7</v>
      </c>
      <c r="BY852" s="122">
        <v>6.8329230000000003E-8</v>
      </c>
      <c r="BZ852" s="122">
        <v>8.4256917999999998E-9</v>
      </c>
      <c r="CA852" s="122">
        <v>1.1511819000000001E-5</v>
      </c>
      <c r="CB852" s="111">
        <v>1.7687401999999999E-4</v>
      </c>
      <c r="CC852" s="122">
        <v>1.6821453E-6</v>
      </c>
      <c r="CD852" s="122">
        <v>1.49585E-7</v>
      </c>
      <c r="CE852" s="194" t="s">
        <v>10502</v>
      </c>
      <c r="CF852" s="143"/>
      <c r="CG852" s="42" t="s">
        <v>1094</v>
      </c>
      <c r="CH852" s="147" t="s">
        <v>1374</v>
      </c>
      <c r="CI852" s="42"/>
      <c r="CK852" s="333"/>
      <c r="CL852" s="41"/>
      <c r="CM852" s="41"/>
      <c r="CN852" s="41"/>
      <c r="CO852" s="41"/>
      <c r="CP852" s="41"/>
      <c r="CQ852" s="41"/>
      <c r="CR852" s="41"/>
      <c r="CS852" s="41"/>
      <c r="CT852" s="41"/>
      <c r="CU852" s="41"/>
      <c r="CV852" s="41"/>
      <c r="CW852" s="41"/>
    </row>
    <row r="853" spans="1:101" ht="14.5" customHeight="1">
      <c r="A853" s="41" t="s">
        <v>10642</v>
      </c>
      <c r="B853" s="119" t="s">
        <v>8322</v>
      </c>
      <c r="C853" s="120" t="str">
        <f t="shared" si="370"/>
        <v>A.130.03.121</v>
      </c>
      <c r="D853" s="135" t="s">
        <v>1375</v>
      </c>
      <c r="E853" s="119" t="s">
        <v>6570</v>
      </c>
      <c r="F853" s="118" t="str">
        <f t="shared" si="379"/>
        <v>PTT (Polyltrimethylene terephthalate), chemical upcycled</v>
      </c>
      <c r="G853" s="118">
        <f t="shared" si="371"/>
        <v>0.61648931103610005</v>
      </c>
      <c r="H853" s="118">
        <f t="shared" si="372"/>
        <v>2.0428817629999999E-2</v>
      </c>
      <c r="I853" s="118">
        <f t="shared" si="373"/>
        <v>3.3668327099999999E-2</v>
      </c>
      <c r="J853" s="326">
        <f t="shared" si="374"/>
        <v>1.4854316306100001E-2</v>
      </c>
      <c r="K853" s="118">
        <v>0.54753784999999999</v>
      </c>
      <c r="L853" s="118">
        <v>1.0681568000000001E-2</v>
      </c>
      <c r="M853" s="118">
        <v>2.0915748000000001E-2</v>
      </c>
      <c r="N853" s="118">
        <v>1.7806685999999999E-2</v>
      </c>
      <c r="O853" s="118">
        <v>1.7939293E-3</v>
      </c>
      <c r="P853" s="118">
        <v>3.3748916999999998E-4</v>
      </c>
      <c r="Q853" s="118">
        <v>4.9071315999999995E-4</v>
      </c>
      <c r="R853" s="118">
        <v>2.0710110999999998E-3</v>
      </c>
      <c r="S853" s="118">
        <v>8.1107871999999996E-4</v>
      </c>
      <c r="T853" s="118">
        <v>1.0415911E-2</v>
      </c>
      <c r="U853" s="118">
        <v>3.5652590999999999E-3</v>
      </c>
      <c r="V853" s="330">
        <v>5.2298181000000002E-5</v>
      </c>
      <c r="W853" s="330">
        <v>9.7693051000000001E-6</v>
      </c>
      <c r="X853" s="118">
        <v>0</v>
      </c>
      <c r="Y853" s="41"/>
      <c r="Z853" s="327">
        <f t="shared" si="375"/>
        <v>4.1168259398496234</v>
      </c>
      <c r="AA853" s="41"/>
      <c r="AB853" s="111">
        <v>50.677926999999997</v>
      </c>
      <c r="AC853" s="111">
        <v>50.079177000000001</v>
      </c>
      <c r="AD853" s="111">
        <v>0.48335825999999998</v>
      </c>
      <c r="AE853" s="111">
        <v>0</v>
      </c>
      <c r="AF853" s="111">
        <v>-7.4908498000000002E-3</v>
      </c>
      <c r="AG853" s="111">
        <v>9.0303740000000007E-3</v>
      </c>
      <c r="AH853" s="111">
        <v>0.11385197</v>
      </c>
      <c r="AI853" s="41"/>
      <c r="AJ853" s="114">
        <v>7.7938099999999996E-2</v>
      </c>
      <c r="AK853" s="114">
        <v>7.1917245000000005E-2</v>
      </c>
      <c r="AL853" s="114">
        <v>3.4035846000000001E-3</v>
      </c>
      <c r="AM853" s="114">
        <v>2.6172705999999999E-3</v>
      </c>
      <c r="AN853" s="113">
        <f t="shared" si="376"/>
        <v>4.311585416858999E-6</v>
      </c>
      <c r="AO853" s="112">
        <f t="shared" si="377"/>
        <v>1.2587221111763976E-8</v>
      </c>
      <c r="AP853" s="112">
        <f t="shared" si="378"/>
        <v>0.36656450620999997</v>
      </c>
      <c r="AQ853" s="328">
        <v>3.8679926000000003E-6</v>
      </c>
      <c r="AR853" s="328">
        <v>1.167242E-8</v>
      </c>
      <c r="AS853" s="328">
        <v>3.1883067999999999E-13</v>
      </c>
      <c r="AT853" s="328">
        <v>2.4029844000000002E-10</v>
      </c>
      <c r="AU853" s="328">
        <v>3.0241599000000003E-11</v>
      </c>
      <c r="AV853" s="328">
        <v>2.6477879000000002E-9</v>
      </c>
      <c r="AW853" s="328">
        <v>4.3328394000000002E-7</v>
      </c>
      <c r="AX853" s="328">
        <v>3.8380617999999998E-10</v>
      </c>
      <c r="AY853" s="328">
        <v>4.4758304000000002E-10</v>
      </c>
      <c r="AZ853" s="328">
        <v>3.9856030999999998E-13</v>
      </c>
      <c r="BA853" s="328">
        <v>3.7104661999999996E-15</v>
      </c>
      <c r="BB853" s="328">
        <v>7.8815659000000002E-13</v>
      </c>
      <c r="BC853" s="328">
        <v>4.4681611999999999E-14</v>
      </c>
      <c r="BD853" s="328">
        <v>3.7580472E-14</v>
      </c>
      <c r="BE853" s="328">
        <v>3.6216185000000001E-9</v>
      </c>
      <c r="BF853" s="328">
        <v>3.5795181999999999E-9</v>
      </c>
      <c r="BG853" s="328">
        <v>8.0668489000000004E-11</v>
      </c>
      <c r="BH853" s="328">
        <v>5.0266209999999997E-5</v>
      </c>
      <c r="BI853" s="329">
        <v>0.36651423999999999</v>
      </c>
      <c r="BJ853" s="328">
        <v>1.8941222000000001E-10</v>
      </c>
      <c r="BK853" s="328">
        <v>1.1518311E-12</v>
      </c>
      <c r="BL853" s="328">
        <v>5.1533776000000002E-17</v>
      </c>
      <c r="BM853" s="41"/>
      <c r="BN853" s="111">
        <v>1.9056822E-4</v>
      </c>
      <c r="BO853" s="122">
        <v>3.9347769999999996E-6</v>
      </c>
      <c r="BP853" s="111">
        <v>1.1478803E-4</v>
      </c>
      <c r="BQ853" s="122">
        <v>2.4374145999999999E-7</v>
      </c>
      <c r="BR853" s="122">
        <v>3.5465268000000001E-6</v>
      </c>
      <c r="BS853" s="122">
        <v>1.6644708000000001E-6</v>
      </c>
      <c r="BT853" s="122">
        <v>1.6410189E-9</v>
      </c>
      <c r="BU853" s="122">
        <v>2.5588112999999999E-6</v>
      </c>
      <c r="BV853" s="122">
        <v>4.5288670000000002E-7</v>
      </c>
      <c r="BW853" s="122">
        <v>3.2470774999999999E-7</v>
      </c>
      <c r="BX853" s="122">
        <v>2.2726021999999999E-7</v>
      </c>
      <c r="BY853" s="122">
        <v>5.3926237999999999E-8</v>
      </c>
      <c r="BZ853" s="122">
        <v>4.0134410000000001E-9</v>
      </c>
      <c r="CA853" s="122">
        <v>4.1859759999999996E-6</v>
      </c>
      <c r="CB853" s="122">
        <v>5.8379228999999998E-5</v>
      </c>
      <c r="CC853" s="122">
        <v>1.7503430000000001E-7</v>
      </c>
      <c r="CD853" s="122">
        <v>2.7191505000000001E-8</v>
      </c>
      <c r="CE853" s="151" t="s">
        <v>10498</v>
      </c>
      <c r="CF853" s="143"/>
      <c r="CG853" s="42" t="s">
        <v>1094</v>
      </c>
      <c r="CH853" s="147" t="s">
        <v>1097</v>
      </c>
      <c r="CI853" s="42"/>
      <c r="CK853" s="333"/>
      <c r="CL853" s="41"/>
      <c r="CM853" s="41"/>
      <c r="CN853" s="41"/>
      <c r="CO853" s="41"/>
      <c r="CP853" s="41"/>
      <c r="CQ853" s="41"/>
      <c r="CR853" s="41"/>
      <c r="CS853" s="41"/>
      <c r="CT853" s="41"/>
      <c r="CU853" s="41"/>
      <c r="CV853" s="41"/>
      <c r="CW853" s="41"/>
    </row>
    <row r="854" spans="1:101" ht="14.5" customHeight="1" thickBot="1">
      <c r="A854" s="41" t="s">
        <v>10639</v>
      </c>
      <c r="B854" s="119" t="s">
        <v>8322</v>
      </c>
      <c r="C854" s="120" t="str">
        <f t="shared" si="370"/>
        <v>A.130.03.122</v>
      </c>
      <c r="D854" s="135" t="s">
        <v>1375</v>
      </c>
      <c r="E854" s="119" t="s">
        <v>6570</v>
      </c>
      <c r="F854" s="118" t="str">
        <f t="shared" si="379"/>
        <v>PUR (Polyurethane) chemical upcycled</v>
      </c>
      <c r="G854" s="118">
        <f t="shared" si="371"/>
        <v>0.66620657408509998</v>
      </c>
      <c r="H854" s="118">
        <f t="shared" si="372"/>
        <v>7.946200707199999E-2</v>
      </c>
      <c r="I854" s="118">
        <f t="shared" si="373"/>
        <v>5.5401088219999998E-2</v>
      </c>
      <c r="J854" s="326">
        <f t="shared" si="374"/>
        <v>1.5091118793099999E-2</v>
      </c>
      <c r="K854" s="118">
        <v>0.51625235999999997</v>
      </c>
      <c r="L854" s="118">
        <v>4.3421703999999998E-2</v>
      </c>
      <c r="M854" s="118">
        <v>1.1610939000000001E-2</v>
      </c>
      <c r="N854" s="118">
        <v>7.2116166999999995E-2</v>
      </c>
      <c r="O854" s="118">
        <v>7.0716038000000004E-3</v>
      </c>
      <c r="P854" s="330">
        <v>3.9589731999999999E-5</v>
      </c>
      <c r="Q854" s="118">
        <v>2.3464654000000001E-4</v>
      </c>
      <c r="R854" s="118">
        <v>3.6844522E-4</v>
      </c>
      <c r="S854" s="118">
        <v>3.8839396999999998E-4</v>
      </c>
      <c r="T854" s="118">
        <v>9.9479113000000008E-3</v>
      </c>
      <c r="U854" s="118">
        <v>4.7057289E-3</v>
      </c>
      <c r="V854" s="330">
        <v>3.9315318000000002E-5</v>
      </c>
      <c r="W854" s="330">
        <v>9.7693051000000001E-6</v>
      </c>
      <c r="X854" s="118">
        <v>0</v>
      </c>
      <c r="Y854" s="41"/>
      <c r="Z854" s="327">
        <f t="shared" si="375"/>
        <v>3.8815966917293228</v>
      </c>
      <c r="AA854" s="41"/>
      <c r="AB854" s="111">
        <v>68.648015000000001</v>
      </c>
      <c r="AC854" s="111">
        <v>60.928369000000004</v>
      </c>
      <c r="AD854" s="111">
        <v>0.63788630000000002</v>
      </c>
      <c r="AE854" s="111">
        <v>0</v>
      </c>
      <c r="AF854" s="111">
        <v>6.6369686000000003</v>
      </c>
      <c r="AG854" s="111">
        <v>0.27208659000000002</v>
      </c>
      <c r="AH854" s="111">
        <v>0.17270455000000001</v>
      </c>
      <c r="AI854" s="41"/>
      <c r="AJ854" s="114">
        <v>8.4123107000000003E-2</v>
      </c>
      <c r="AK854" s="114">
        <v>7.6318949999999997E-2</v>
      </c>
      <c r="AL854" s="114">
        <v>3.8688651E-3</v>
      </c>
      <c r="AM854" s="114">
        <v>3.9352921000000004E-3</v>
      </c>
      <c r="AN854" s="113">
        <f t="shared" si="376"/>
        <v>4.5754766252833985E-6</v>
      </c>
      <c r="AO854" s="112">
        <f t="shared" si="377"/>
        <v>1.4307933049872276E-8</v>
      </c>
      <c r="AP854" s="112">
        <f t="shared" si="378"/>
        <v>0.55116135878799999</v>
      </c>
      <c r="AQ854" s="328">
        <v>3.6017797E-6</v>
      </c>
      <c r="AR854" s="328">
        <v>1.0867412E-8</v>
      </c>
      <c r="AS854" s="328">
        <v>2.9691402999999999E-13</v>
      </c>
      <c r="AT854" s="328">
        <v>3.0995221999999998E-11</v>
      </c>
      <c r="AU854" s="328">
        <v>3.0516114000000002E-12</v>
      </c>
      <c r="AV854" s="328">
        <v>1.0726689000000001E-8</v>
      </c>
      <c r="AW854" s="328">
        <v>9.5998448999999998E-7</v>
      </c>
      <c r="AX854" s="328">
        <v>2.4028948E-9</v>
      </c>
      <c r="AY854" s="328">
        <v>9.7129579000000001E-10</v>
      </c>
      <c r="AZ854" s="328">
        <v>1.2075274E-13</v>
      </c>
      <c r="BA854" s="328">
        <v>2.2517625000000001E-15</v>
      </c>
      <c r="BB854" s="328">
        <v>1.9062917999999999E-13</v>
      </c>
      <c r="BC854" s="328">
        <v>7.8217520000000002E-15</v>
      </c>
      <c r="BD854" s="328">
        <v>1.0814774E-14</v>
      </c>
      <c r="BE854" s="328">
        <v>4.2668173000000002E-10</v>
      </c>
      <c r="BF854" s="328">
        <v>2.3356055000000002E-9</v>
      </c>
      <c r="BG854" s="328">
        <v>6.4549393000000004E-11</v>
      </c>
      <c r="BH854" s="328">
        <v>2.5268788000000002E-5</v>
      </c>
      <c r="BI854" s="329">
        <v>0.55113608999999997</v>
      </c>
      <c r="BJ854" s="328">
        <v>1.8941222000000001E-10</v>
      </c>
      <c r="BK854" s="328">
        <v>1.1518311E-12</v>
      </c>
      <c r="BL854" s="328">
        <v>5.1533776000000002E-17</v>
      </c>
      <c r="BM854" s="41"/>
      <c r="BN854" s="111">
        <v>2.6350453000000001E-4</v>
      </c>
      <c r="BO854" s="122">
        <v>6.8940944999999997E-6</v>
      </c>
      <c r="BP854" s="111">
        <v>1.0822922E-4</v>
      </c>
      <c r="BQ854" s="122">
        <v>4.3285730000000001E-8</v>
      </c>
      <c r="BR854" s="122">
        <v>1.1656435999999999E-5</v>
      </c>
      <c r="BS854" s="122">
        <v>3.8849260000000001E-7</v>
      </c>
      <c r="BT854" s="122">
        <v>1.4729848999999999E-9</v>
      </c>
      <c r="BU854" s="122">
        <v>6.0102901000000004E-7</v>
      </c>
      <c r="BV854" s="122">
        <v>5.3126633000000002E-8</v>
      </c>
      <c r="BW854" s="122">
        <v>1.5526697999999999E-7</v>
      </c>
      <c r="BX854" s="122">
        <v>2.2893301999999999E-8</v>
      </c>
      <c r="BY854" s="122">
        <v>4.2208042000000003E-8</v>
      </c>
      <c r="BZ854" s="122">
        <v>4.0597816999999999E-10</v>
      </c>
      <c r="CA854" s="122">
        <v>6.1135428000000001E-5</v>
      </c>
      <c r="CB854" s="122">
        <v>7.4129677E-5</v>
      </c>
      <c r="CC854" s="122">
        <v>1.2430725999999999E-7</v>
      </c>
      <c r="CD854" s="122">
        <v>2.7191505000000001E-8</v>
      </c>
      <c r="CE854" s="199" t="s">
        <v>10636</v>
      </c>
      <c r="CF854" s="143"/>
      <c r="CG854" s="42" t="s">
        <v>1094</v>
      </c>
      <c r="CH854" s="147" t="s">
        <v>1098</v>
      </c>
      <c r="CI854" s="42"/>
      <c r="CJ854" s="41"/>
      <c r="CK854" s="333"/>
      <c r="CL854" s="41"/>
      <c r="CM854" s="41"/>
      <c r="CN854" s="41"/>
      <c r="CO854" s="41"/>
      <c r="CP854" s="41"/>
      <c r="CQ854" s="41"/>
      <c r="CR854" s="41"/>
      <c r="CS854" s="41"/>
      <c r="CT854" s="41"/>
      <c r="CU854" s="41"/>
      <c r="CV854" s="41"/>
      <c r="CW854" s="41"/>
    </row>
    <row r="855" spans="1:101" ht="14.5" customHeight="1" thickBot="1">
      <c r="A855" s="41" t="s">
        <v>10635</v>
      </c>
      <c r="B855" s="119" t="s">
        <v>8322</v>
      </c>
      <c r="C855" s="120" t="str">
        <f t="shared" si="370"/>
        <v>A.130.03.123</v>
      </c>
      <c r="D855" s="135" t="s">
        <v>1375</v>
      </c>
      <c r="E855" s="119" t="s">
        <v>6570</v>
      </c>
      <c r="F855" s="118" t="str">
        <f t="shared" si="379"/>
        <v>PVC (Polyvinylchloride) chemical upcycled</v>
      </c>
      <c r="G855" s="118">
        <f t="shared" si="371"/>
        <v>0.42933245728309999</v>
      </c>
      <c r="H855" s="118">
        <f t="shared" si="372"/>
        <v>3.4181501400000001E-2</v>
      </c>
      <c r="I855" s="118">
        <f t="shared" si="373"/>
        <v>6.7227333370000003E-2</v>
      </c>
      <c r="J855" s="326">
        <f t="shared" si="374"/>
        <v>1.04567525131E-2</v>
      </c>
      <c r="K855" s="118">
        <v>0.31746687000000001</v>
      </c>
      <c r="L855" s="118">
        <v>5.8468838000000002E-2</v>
      </c>
      <c r="M855" s="118">
        <v>8.3674543000000004E-3</v>
      </c>
      <c r="N855" s="118">
        <v>4.0033185999999998E-3</v>
      </c>
      <c r="O855" s="118">
        <v>2.7972683000000002E-2</v>
      </c>
      <c r="P855" s="118">
        <v>1.1194064E-3</v>
      </c>
      <c r="Q855" s="118">
        <v>1.0860933999999999E-3</v>
      </c>
      <c r="R855" s="118">
        <v>3.9104107E-4</v>
      </c>
      <c r="S855" s="118">
        <v>1.9729173E-4</v>
      </c>
      <c r="T855" s="118">
        <v>1.0415911E-2</v>
      </c>
      <c r="U855" s="118">
        <v>-2.0553484000000001E-4</v>
      </c>
      <c r="V855" s="330">
        <v>3.9315318000000002E-5</v>
      </c>
      <c r="W855" s="330">
        <v>9.7693051000000001E-6</v>
      </c>
      <c r="X855" s="118">
        <v>0</v>
      </c>
      <c r="Y855" s="41"/>
      <c r="Z855" s="327">
        <f t="shared" si="375"/>
        <v>2.386968947368421</v>
      </c>
      <c r="AA855" s="41"/>
      <c r="AB855" s="111">
        <v>47.844186000000001</v>
      </c>
      <c r="AC855" s="111">
        <v>44.466703000000003</v>
      </c>
      <c r="AD855" s="111">
        <v>-2.7866511E-2</v>
      </c>
      <c r="AE855" s="111">
        <v>0</v>
      </c>
      <c r="AF855" s="111">
        <v>3.3901131000000002</v>
      </c>
      <c r="AG855" s="111">
        <v>3.7735705000000001E-3</v>
      </c>
      <c r="AH855" s="111">
        <v>1.1462462E-2</v>
      </c>
      <c r="AI855" s="41"/>
      <c r="AJ855" s="114">
        <v>5.7364160999999997E-2</v>
      </c>
      <c r="AK855" s="114">
        <v>5.5143805999999997E-2</v>
      </c>
      <c r="AL855" s="114">
        <v>2.1980141999999999E-3</v>
      </c>
      <c r="AM855" s="121">
        <v>2.2340763E-5</v>
      </c>
      <c r="AN855" s="113">
        <f t="shared" si="376"/>
        <v>3.3059835501383993E-6</v>
      </c>
      <c r="AO855" s="112">
        <f t="shared" si="377"/>
        <v>8.1287506074599774E-9</v>
      </c>
      <c r="AP855" s="112">
        <f t="shared" si="378"/>
        <v>3.1289584449999998E-3</v>
      </c>
      <c r="AQ855" s="328">
        <v>2.2161139999999998E-6</v>
      </c>
      <c r="AR855" s="328">
        <v>6.6865765999999996E-9</v>
      </c>
      <c r="AS855" s="328">
        <v>1.8268541000000001E-13</v>
      </c>
      <c r="AT855" s="328">
        <v>3.0991496999999999E-11</v>
      </c>
      <c r="AU855" s="328">
        <v>3.0516114000000002E-12</v>
      </c>
      <c r="AV855" s="328">
        <v>5.9535783999999999E-10</v>
      </c>
      <c r="AW855" s="328">
        <v>1.0860433999999999E-6</v>
      </c>
      <c r="AX855" s="328">
        <v>1.1477507999999999E-10</v>
      </c>
      <c r="AY855" s="328">
        <v>1.2607820999999999E-9</v>
      </c>
      <c r="AZ855" s="328">
        <v>9.3437795000000003E-14</v>
      </c>
      <c r="BA855" s="328">
        <v>2.1496687999999999E-15</v>
      </c>
      <c r="BB855" s="328">
        <v>6.1896988000000001E-13</v>
      </c>
      <c r="BC855" s="328">
        <v>7.4137013999999995E-15</v>
      </c>
      <c r="BD855" s="328">
        <v>1.0895371E-14</v>
      </c>
      <c r="BE855" s="328">
        <v>5.0193216999999999E-10</v>
      </c>
      <c r="BF855" s="328">
        <v>2.5054047999999999E-9</v>
      </c>
      <c r="BG855" s="328">
        <v>6.4549393000000004E-11</v>
      </c>
      <c r="BH855" s="328">
        <v>2.1387645000000001E-5</v>
      </c>
      <c r="BI855" s="329">
        <v>3.1075707999999999E-3</v>
      </c>
      <c r="BJ855" s="328">
        <v>1.8941222000000001E-10</v>
      </c>
      <c r="BK855" s="328">
        <v>1.1518311E-12</v>
      </c>
      <c r="BL855" s="328">
        <v>5.1533776000000002E-17</v>
      </c>
      <c r="BM855" s="41"/>
      <c r="BN855" s="111">
        <v>1.1500553E-4</v>
      </c>
      <c r="BO855" s="122">
        <v>8.7767031999999999E-6</v>
      </c>
      <c r="BP855" s="122">
        <v>6.6555027000000003E-5</v>
      </c>
      <c r="BQ855" s="122">
        <v>4.5925116E-8</v>
      </c>
      <c r="BR855" s="122">
        <v>3.2306079000000001E-5</v>
      </c>
      <c r="BS855" s="122">
        <v>1.655987E-7</v>
      </c>
      <c r="BT855" s="122">
        <v>1.2504289000000001E-9</v>
      </c>
      <c r="BU855" s="122">
        <v>2.6318963999999998E-7</v>
      </c>
      <c r="BV855" s="122">
        <v>1.5021645E-6</v>
      </c>
      <c r="BW855" s="122">
        <v>7.1867430000000005E-7</v>
      </c>
      <c r="BX855" s="122">
        <v>2.2893301999999999E-8</v>
      </c>
      <c r="BY855" s="122">
        <v>4.2208042000000003E-8</v>
      </c>
      <c r="BZ855" s="122">
        <v>4.0597816999999999E-10</v>
      </c>
      <c r="CA855" s="122">
        <v>3.2073646999999998E-6</v>
      </c>
      <c r="CB855" s="122">
        <v>1.3387857999999999E-6</v>
      </c>
      <c r="CC855" s="122">
        <v>3.2071299999999999E-8</v>
      </c>
      <c r="CD855" s="122">
        <v>2.7191505000000001E-8</v>
      </c>
      <c r="CE855" s="194" t="s">
        <v>10484</v>
      </c>
      <c r="CF855" s="143"/>
      <c r="CG855" s="42" t="s">
        <v>1094</v>
      </c>
      <c r="CH855" s="146" t="s">
        <v>1099</v>
      </c>
      <c r="CI855" s="202"/>
      <c r="CJ855" s="41"/>
      <c r="CK855" s="333"/>
      <c r="CL855" s="41"/>
      <c r="CM855" s="41"/>
      <c r="CN855" s="41"/>
      <c r="CO855" s="41"/>
      <c r="CP855" s="41"/>
      <c r="CQ855" s="41"/>
      <c r="CR855" s="41"/>
      <c r="CS855" s="41"/>
      <c r="CT855" s="41"/>
      <c r="CU855" s="41"/>
      <c r="CV855" s="41"/>
      <c r="CW855" s="41"/>
    </row>
    <row r="856" spans="1:101" ht="14.5" customHeight="1">
      <c r="A856" s="41" t="s">
        <v>10632</v>
      </c>
      <c r="B856" s="119" t="s">
        <v>8322</v>
      </c>
      <c r="C856" s="120" t="str">
        <f t="shared" si="370"/>
        <v>A.130.03.124</v>
      </c>
      <c r="D856" s="135" t="s">
        <v>1375</v>
      </c>
      <c r="E856" s="119" t="s">
        <v>6570</v>
      </c>
      <c r="F856" s="118" t="str">
        <f t="shared" si="379"/>
        <v>Starch-PBS 50%-50% blend biodegradeble plastic chemical upcycled</v>
      </c>
      <c r="G856" s="118">
        <f t="shared" si="371"/>
        <v>0.381870159835</v>
      </c>
      <c r="H856" s="118">
        <f t="shared" si="372"/>
        <v>2.4781887960000002E-2</v>
      </c>
      <c r="I856" s="118">
        <f t="shared" si="373"/>
        <v>4.9037332500000003E-2</v>
      </c>
      <c r="J856" s="326">
        <f t="shared" si="374"/>
        <v>1.6491059375000002E-2</v>
      </c>
      <c r="K856" s="118">
        <v>0.29155987999999999</v>
      </c>
      <c r="L856" s="118">
        <v>2.1321277E-2</v>
      </c>
      <c r="M856" s="118">
        <v>2.3124868E-2</v>
      </c>
      <c r="N856" s="118">
        <v>1.9491568000000001E-2</v>
      </c>
      <c r="O856" s="118">
        <v>4.6104817999999999E-3</v>
      </c>
      <c r="P856" s="118">
        <v>3.2380458999999999E-4</v>
      </c>
      <c r="Q856" s="118">
        <v>3.5603357000000001E-4</v>
      </c>
      <c r="R856" s="118">
        <v>4.5911874999999998E-3</v>
      </c>
      <c r="S856" s="118">
        <v>1.4630378E-3</v>
      </c>
      <c r="T856" s="118">
        <v>8.1776628000000007E-3</v>
      </c>
      <c r="U856" s="118">
        <v>6.7982896000000001E-3</v>
      </c>
      <c r="V856" s="330">
        <v>3.6789180999999998E-5</v>
      </c>
      <c r="W856" s="330">
        <v>1.5279994E-5</v>
      </c>
      <c r="X856" s="118">
        <v>0</v>
      </c>
      <c r="Y856" s="41"/>
      <c r="Z856" s="327">
        <f t="shared" si="375"/>
        <v>2.1921795488721805</v>
      </c>
      <c r="AA856" s="41"/>
      <c r="AB856" s="111">
        <v>54.328119000000001</v>
      </c>
      <c r="AC856" s="111">
        <v>52.865808000000001</v>
      </c>
      <c r="AD856" s="111">
        <v>0.92159985</v>
      </c>
      <c r="AE856" s="111">
        <v>0</v>
      </c>
      <c r="AF856" s="111">
        <v>0.12377798</v>
      </c>
      <c r="AG856" s="111">
        <v>0.23129806999999999</v>
      </c>
      <c r="AH856" s="111">
        <v>0.18563468999999999</v>
      </c>
      <c r="AI856" s="41"/>
      <c r="AJ856" s="114">
        <v>5.0473687000000003E-2</v>
      </c>
      <c r="AK856" s="114">
        <v>4.563772E-2</v>
      </c>
      <c r="AL856" s="114">
        <v>2.0221373999999999E-3</v>
      </c>
      <c r="AM856" s="114">
        <v>2.8138292E-3</v>
      </c>
      <c r="AN856" s="113">
        <f t="shared" si="376"/>
        <v>2.7360743834350004E-6</v>
      </c>
      <c r="AO856" s="112">
        <f t="shared" si="377"/>
        <v>7.4783187628389671E-9</v>
      </c>
      <c r="AP856" s="112">
        <f t="shared" si="378"/>
        <v>0.39409372936999998</v>
      </c>
      <c r="AQ856" s="328">
        <v>2.0633659E-6</v>
      </c>
      <c r="AR856" s="328">
        <v>6.2267604999999999E-9</v>
      </c>
      <c r="AS856" s="328">
        <v>1.7007698999999999E-13</v>
      </c>
      <c r="AT856" s="328">
        <v>1.0357968E-10</v>
      </c>
      <c r="AU856" s="328">
        <v>1.2214065E-11</v>
      </c>
      <c r="AV856" s="328">
        <v>2.8982568000000001E-9</v>
      </c>
      <c r="AW856" s="328">
        <v>6.6212696000000005E-7</v>
      </c>
      <c r="AX856" s="328">
        <v>4.1659608999999999E-10</v>
      </c>
      <c r="AY856" s="328">
        <v>6.9290020000000002E-10</v>
      </c>
      <c r="AZ856" s="328">
        <v>3.4891498000000001E-13</v>
      </c>
      <c r="BA856" s="328">
        <v>3.7752604999999996E-15</v>
      </c>
      <c r="BB856" s="328">
        <v>3.6388220000000003E-11</v>
      </c>
      <c r="BC856" s="328">
        <v>2.9985439000000002E-11</v>
      </c>
      <c r="BD856" s="328">
        <v>2.898748E-12</v>
      </c>
      <c r="BE856" s="328">
        <v>4.3691947000000001E-9</v>
      </c>
      <c r="BF856" s="328">
        <v>2.9431675999999999E-9</v>
      </c>
      <c r="BG856" s="328">
        <v>7.0715381000000005E-11</v>
      </c>
      <c r="BH856" s="329">
        <v>2.7582936999999999E-4</v>
      </c>
      <c r="BI856" s="329">
        <v>0.3938179</v>
      </c>
      <c r="BJ856" s="328">
        <v>2.5511059E-10</v>
      </c>
      <c r="BK856" s="328">
        <v>1.5513482E-12</v>
      </c>
      <c r="BL856" s="328">
        <v>6.9408468000000005E-17</v>
      </c>
      <c r="BM856" s="41"/>
      <c r="BN856" s="111">
        <v>1.4905472E-4</v>
      </c>
      <c r="BO856" s="122">
        <v>5.7145765000000002E-6</v>
      </c>
      <c r="BP856" s="122">
        <v>6.1123783000000006E-5</v>
      </c>
      <c r="BQ856" s="122">
        <v>5.3826280999999998E-7</v>
      </c>
      <c r="BR856" s="122">
        <v>7.4138391E-6</v>
      </c>
      <c r="BS856" s="122">
        <v>1.8460852000000001E-6</v>
      </c>
      <c r="BT856" s="122">
        <v>1.1892486E-9</v>
      </c>
      <c r="BU856" s="122">
        <v>2.8125024E-6</v>
      </c>
      <c r="BV856" s="122">
        <v>4.3452295999999999E-7</v>
      </c>
      <c r="BW856" s="122">
        <v>2.3558949000000001E-7</v>
      </c>
      <c r="BX856" s="122">
        <v>9.1763064999999997E-8</v>
      </c>
      <c r="BY856" s="122">
        <v>6.5607497000000003E-8</v>
      </c>
      <c r="BZ856" s="122">
        <v>1.6957949999999999E-9</v>
      </c>
      <c r="CA856" s="122">
        <v>4.3527453000000003E-6</v>
      </c>
      <c r="CB856" s="122">
        <v>6.3908376999999997E-5</v>
      </c>
      <c r="CC856" s="122">
        <v>4.7756005999999995E-7</v>
      </c>
      <c r="CD856" s="122">
        <v>3.6622983999999998E-8</v>
      </c>
      <c r="CE856" s="151"/>
      <c r="CF856" s="143"/>
      <c r="CG856" s="42" t="s">
        <v>1094</v>
      </c>
      <c r="CH856" s="42"/>
      <c r="CI856" s="42"/>
      <c r="CJ856" s="41"/>
      <c r="CK856" s="333"/>
      <c r="CL856" s="41"/>
      <c r="CM856" s="41"/>
      <c r="CN856" s="41"/>
      <c r="CO856" s="41"/>
      <c r="CP856" s="41"/>
      <c r="CQ856" s="41"/>
      <c r="CR856" s="41"/>
      <c r="CS856" s="41"/>
      <c r="CT856" s="41"/>
      <c r="CU856" s="41"/>
      <c r="CV856" s="41"/>
      <c r="CW856" s="41"/>
    </row>
    <row r="857" spans="1:101" ht="14.5" customHeight="1">
      <c r="A857" s="41" t="s">
        <v>10629</v>
      </c>
      <c r="B857" s="119" t="s">
        <v>8322</v>
      </c>
      <c r="C857" s="120" t="str">
        <f t="shared" si="370"/>
        <v>A.130.03.125</v>
      </c>
      <c r="D857" s="135" t="s">
        <v>1375</v>
      </c>
      <c r="E857" s="119" t="s">
        <v>6570</v>
      </c>
      <c r="F857" s="118" t="str">
        <f t="shared" si="379"/>
        <v>PBS biodegradeble plastic chemical upcycled</v>
      </c>
      <c r="G857" s="118">
        <f t="shared" si="371"/>
        <v>0.64335881878000001</v>
      </c>
      <c r="H857" s="118">
        <f t="shared" si="372"/>
        <v>4.5564939409999998E-2</v>
      </c>
      <c r="I857" s="118">
        <f t="shared" si="373"/>
        <v>8.2475077400000013E-2</v>
      </c>
      <c r="J857" s="326">
        <f t="shared" si="374"/>
        <v>1.617097197E-2</v>
      </c>
      <c r="K857" s="118">
        <v>0.49914783000000001</v>
      </c>
      <c r="L857" s="118">
        <v>3.8161524000000002E-2</v>
      </c>
      <c r="M857" s="118">
        <v>4.2452916E-2</v>
      </c>
      <c r="N857" s="118">
        <v>3.5973625000000002E-2</v>
      </c>
      <c r="O857" s="118">
        <v>8.6597542999999992E-3</v>
      </c>
      <c r="P857" s="118">
        <v>6.0394346000000002E-4</v>
      </c>
      <c r="Q857" s="118">
        <v>3.2761664999999998E-4</v>
      </c>
      <c r="R857" s="118">
        <v>1.8606374E-3</v>
      </c>
      <c r="S857" s="118">
        <v>2.7057678999999999E-3</v>
      </c>
      <c r="T857" s="118">
        <v>4.1252553999999997E-3</v>
      </c>
      <c r="U857" s="118">
        <v>9.2833544000000007E-3</v>
      </c>
      <c r="V857" s="330">
        <v>2.6198924E-5</v>
      </c>
      <c r="W857" s="330">
        <v>3.0395345999999999E-5</v>
      </c>
      <c r="X857" s="118">
        <v>0</v>
      </c>
      <c r="Y857" s="41"/>
      <c r="Z857" s="327">
        <f t="shared" si="375"/>
        <v>3.7529912030075185</v>
      </c>
      <c r="AA857" s="41"/>
      <c r="AB857" s="111">
        <v>99.294143000000005</v>
      </c>
      <c r="AC857" s="111">
        <v>97.326937999999998</v>
      </c>
      <c r="AD857" s="111">
        <v>1.2585014999999999</v>
      </c>
      <c r="AE857" s="111">
        <v>0</v>
      </c>
      <c r="AF857" s="111">
        <v>0.20267652</v>
      </c>
      <c r="AG857" s="111">
        <v>0.26549993999999999</v>
      </c>
      <c r="AH857" s="111">
        <v>0.24052746999999999</v>
      </c>
      <c r="AI857" s="41"/>
      <c r="AJ857" s="114">
        <v>8.7942073999999995E-2</v>
      </c>
      <c r="AK857" s="114">
        <v>7.9262992000000004E-2</v>
      </c>
      <c r="AL857" s="114">
        <v>3.4533889999999999E-3</v>
      </c>
      <c r="AM857" s="114">
        <v>5.2256932999999997E-3</v>
      </c>
      <c r="AN857" s="113">
        <f t="shared" si="376"/>
        <v>4.7519779664990001E-6</v>
      </c>
      <c r="AO857" s="112">
        <f t="shared" si="377"/>
        <v>1.277140891877275E-8</v>
      </c>
      <c r="AP857" s="112">
        <f t="shared" si="378"/>
        <v>0.73188982192999996</v>
      </c>
      <c r="AQ857" s="328">
        <v>3.5349275E-6</v>
      </c>
      <c r="AR857" s="328">
        <v>1.0667691999999999E-8</v>
      </c>
      <c r="AS857" s="328">
        <v>2.9137198000000002E-13</v>
      </c>
      <c r="AT857" s="328">
        <v>1.6701669999999999E-10</v>
      </c>
      <c r="AU857" s="328">
        <v>2.1248428999999999E-11</v>
      </c>
      <c r="AV857" s="328">
        <v>5.3490135999999998E-9</v>
      </c>
      <c r="AW857" s="328">
        <v>1.2008352E-6</v>
      </c>
      <c r="AX857" s="328">
        <v>7.6867653999999997E-10</v>
      </c>
      <c r="AY857" s="328">
        <v>1.2504165E-9</v>
      </c>
      <c r="AZ857" s="328">
        <v>5.9783986000000001E-13</v>
      </c>
      <c r="BA857" s="328">
        <v>4.9111742999999997E-15</v>
      </c>
      <c r="BB857" s="328">
        <v>1.6862695999999999E-11</v>
      </c>
      <c r="BC857" s="328">
        <v>1.369711E-13</v>
      </c>
      <c r="BD857" s="328">
        <v>1.0449180999999999E-13</v>
      </c>
      <c r="BE857" s="328">
        <v>8.2496399000000004E-9</v>
      </c>
      <c r="BF857" s="328">
        <v>1.9213188000000002E-9</v>
      </c>
      <c r="BG857" s="328">
        <v>6.3542173999999996E-11</v>
      </c>
      <c r="BH857" s="329">
        <v>1.2891193E-4</v>
      </c>
      <c r="BI857" s="329">
        <v>0.73176090999999999</v>
      </c>
      <c r="BJ857" s="328">
        <v>5.0702907000000005E-10</v>
      </c>
      <c r="BK857" s="328">
        <v>3.0832849000000002E-12</v>
      </c>
      <c r="BL857" s="328">
        <v>1.3794845000000001E-16</v>
      </c>
      <c r="BM857" s="41"/>
      <c r="BN857" s="111">
        <v>2.6437097000000002E-4</v>
      </c>
      <c r="BO857" s="122">
        <v>1.0347584E-5</v>
      </c>
      <c r="BP857" s="111">
        <v>1.0464335E-4</v>
      </c>
      <c r="BQ857" s="122">
        <v>2.1875568000000001E-7</v>
      </c>
      <c r="BR857" s="122">
        <v>1.3644285E-5</v>
      </c>
      <c r="BS857" s="122">
        <v>3.4012601E-6</v>
      </c>
      <c r="BT857" s="122">
        <v>8.7140321000000004E-10</v>
      </c>
      <c r="BU857" s="122">
        <v>5.1695724000000003E-6</v>
      </c>
      <c r="BV857" s="122">
        <v>8.1044960000000004E-7</v>
      </c>
      <c r="BW857" s="122">
        <v>2.1678585E-7</v>
      </c>
      <c r="BX857" s="122">
        <v>1.5969020999999999E-7</v>
      </c>
      <c r="BY857" s="122">
        <v>8.0304591000000002E-8</v>
      </c>
      <c r="BZ857" s="122">
        <v>2.8265457999999998E-9</v>
      </c>
      <c r="CA857" s="122">
        <v>8.0011883999999992E-6</v>
      </c>
      <c r="CB857" s="111">
        <v>1.1721317E-4</v>
      </c>
      <c r="CC857" s="122">
        <v>3.8808894E-7</v>
      </c>
      <c r="CD857" s="122">
        <v>7.2787716000000005E-8</v>
      </c>
      <c r="CE857" s="151"/>
      <c r="CF857" s="143"/>
      <c r="CG857" s="42" t="s">
        <v>1094</v>
      </c>
      <c r="CH857" s="42"/>
      <c r="CI857" s="42"/>
      <c r="CJ857" s="41"/>
      <c r="CK857" s="333"/>
      <c r="CL857" s="41"/>
      <c r="CM857" s="41"/>
      <c r="CN857" s="41"/>
      <c r="CO857" s="41"/>
      <c r="CP857" s="41"/>
      <c r="CQ857" s="41"/>
      <c r="CR857" s="41"/>
      <c r="CS857" s="41"/>
      <c r="CT857" s="41"/>
      <c r="CU857" s="41"/>
      <c r="CV857" s="41"/>
      <c r="CW857" s="41"/>
    </row>
    <row r="858" spans="1:101" ht="14.5" customHeight="1" thickBot="1">
      <c r="B858" s="119" t="s">
        <v>8322</v>
      </c>
      <c r="C858" s="133" t="s">
        <v>91</v>
      </c>
      <c r="D858" s="133" t="s">
        <v>10592</v>
      </c>
      <c r="G858" s="41"/>
      <c r="H858" s="41"/>
      <c r="I858" s="41"/>
      <c r="J858" s="41"/>
      <c r="K858" s="41"/>
      <c r="L858" s="41"/>
      <c r="M858" s="41"/>
      <c r="N858" s="41"/>
      <c r="O858" s="41"/>
      <c r="P858" s="41"/>
      <c r="Q858" s="41"/>
      <c r="R858" s="41"/>
      <c r="S858" s="41"/>
      <c r="T858" s="41"/>
      <c r="U858" s="41"/>
      <c r="V858" s="41"/>
      <c r="W858" s="41"/>
      <c r="X858" s="41"/>
      <c r="Y858" s="41"/>
      <c r="Z858" s="41"/>
      <c r="AA858" s="41"/>
      <c r="AB858" s="41"/>
      <c r="AC858" s="41"/>
      <c r="AD858" s="41"/>
      <c r="AE858" s="41"/>
      <c r="AF858" s="41"/>
      <c r="AG858" s="41"/>
      <c r="AH858" s="41"/>
      <c r="AI858" s="41"/>
      <c r="AJ858" s="41"/>
      <c r="AK858" s="41"/>
      <c r="AL858" s="41"/>
      <c r="AM858" s="41"/>
      <c r="AN858" s="41"/>
      <c r="AO858" s="41"/>
      <c r="AP858" s="41"/>
      <c r="AQ858" s="41"/>
      <c r="AR858" s="41"/>
      <c r="AS858" s="41"/>
      <c r="AT858" s="41"/>
      <c r="AU858" s="41"/>
      <c r="AV858" s="41"/>
      <c r="AW858" s="41"/>
      <c r="AX858" s="41"/>
      <c r="AY858" s="41"/>
      <c r="AZ858" s="41"/>
      <c r="BA858" s="41"/>
      <c r="BB858" s="41"/>
      <c r="BC858" s="41"/>
      <c r="BD858" s="41"/>
      <c r="BE858" s="41"/>
      <c r="BF858" s="41"/>
      <c r="BG858" s="41"/>
      <c r="BH858" s="41"/>
      <c r="BI858" s="41"/>
      <c r="BJ858" s="41"/>
      <c r="BK858" s="41"/>
      <c r="BL858" s="41"/>
      <c r="BM858" s="41"/>
      <c r="BN858" s="41"/>
      <c r="BO858" s="41"/>
      <c r="BP858" s="41"/>
      <c r="BQ858" s="41"/>
      <c r="BR858" s="41"/>
      <c r="BS858" s="41"/>
      <c r="BT858" s="41"/>
      <c r="BU858" s="41"/>
      <c r="BV858" s="41"/>
      <c r="BW858" s="41"/>
      <c r="BX858" s="41"/>
      <c r="BY858" s="41"/>
      <c r="BZ858" s="41"/>
      <c r="CA858" s="41"/>
      <c r="CB858" s="41"/>
      <c r="CC858" s="41"/>
      <c r="CD858" s="41"/>
      <c r="CE858" s="152"/>
      <c r="CF858" s="144"/>
      <c r="CH858" s="42"/>
      <c r="CI858" s="42"/>
      <c r="CJ858" s="41"/>
      <c r="CK858" s="333"/>
      <c r="CL858" s="41"/>
      <c r="CM858" s="41"/>
      <c r="CN858" s="41"/>
      <c r="CO858" s="41"/>
      <c r="CP858" s="41"/>
      <c r="CQ858" s="41"/>
      <c r="CR858" s="41"/>
      <c r="CS858" s="41"/>
      <c r="CT858" s="41"/>
      <c r="CU858" s="41"/>
      <c r="CV858" s="41"/>
      <c r="CW858" s="41"/>
    </row>
    <row r="859" spans="1:101" ht="14.5" customHeight="1" thickBot="1">
      <c r="A859" s="41" t="s">
        <v>10626</v>
      </c>
      <c r="B859" s="119" t="s">
        <v>8322</v>
      </c>
      <c r="C859" s="120" t="str">
        <f t="shared" ref="C859:C870" si="380">MID(A859,1,12)</f>
        <v>A.130.05.100</v>
      </c>
      <c r="D859" s="135" t="s">
        <v>10592</v>
      </c>
      <c r="E859" s="119" t="s">
        <v>6570</v>
      </c>
      <c r="F859" s="118" t="str">
        <f t="shared" ref="F859:F870" si="381">MID(A859, 21,85)</f>
        <v>BR (butadiene rubber)</v>
      </c>
      <c r="G859" s="118">
        <f t="shared" ref="G859:G870" si="382">H859+I859+J859+K859</f>
        <v>1.6483189894354999</v>
      </c>
      <c r="H859" s="118">
        <f t="shared" ref="H859:H870" si="383">N859+O859+P859+Q859</f>
        <v>6.9638584479499985E-2</v>
      </c>
      <c r="I859" s="118">
        <f t="shared" ref="I859:I870" si="384">L859+M859+R859</f>
        <v>0.19108178039999998</v>
      </c>
      <c r="J859" s="326">
        <f t="shared" ref="J859:J870" si="385">S859+IF(T859="x",0,T859)+IF(U859="x",0,U859)+IF(V859="x",0,V859)+W859+X859</f>
        <v>0.86044885455600006</v>
      </c>
      <c r="K859" s="118">
        <v>0.52714976999999996</v>
      </c>
      <c r="L859" s="118">
        <v>0.13449465999999999</v>
      </c>
      <c r="M859" s="118">
        <v>5.5870661000000002E-2</v>
      </c>
      <c r="N859" s="118">
        <v>5.7037105999999997E-2</v>
      </c>
      <c r="O859" s="118">
        <v>1.2279386E-2</v>
      </c>
      <c r="P859" s="330">
        <v>8.4195949999999999E-7</v>
      </c>
      <c r="Q859" s="118">
        <v>3.2125052000000001E-4</v>
      </c>
      <c r="R859" s="118">
        <v>7.1645940000000005E-4</v>
      </c>
      <c r="S859" s="330">
        <v>5.5717755999999997E-5</v>
      </c>
      <c r="T859" s="118">
        <v>0.84006000000000003</v>
      </c>
      <c r="U859" s="118">
        <v>1.8247734000000002E-2</v>
      </c>
      <c r="V859" s="118">
        <v>0</v>
      </c>
      <c r="W859" s="118">
        <v>2.0854027999999999E-3</v>
      </c>
      <c r="X859" s="118">
        <v>0</v>
      </c>
      <c r="Y859" s="41"/>
      <c r="Z859" s="327">
        <f t="shared" ref="Z859:Z870" si="386">K859/0.133</f>
        <v>3.9635321052631576</v>
      </c>
      <c r="AA859" s="41"/>
      <c r="AB859" s="111">
        <v>101.74845000000001</v>
      </c>
      <c r="AC859" s="111">
        <v>99.014594000000002</v>
      </c>
      <c r="AD859" s="111">
        <v>2.4739336000000001</v>
      </c>
      <c r="AE859" s="111">
        <v>0</v>
      </c>
      <c r="AF859" s="111">
        <v>0.10531139</v>
      </c>
      <c r="AG859" s="111">
        <v>4.33664E-4</v>
      </c>
      <c r="AH859" s="111">
        <v>0.15417743</v>
      </c>
      <c r="AI859" s="41"/>
      <c r="AJ859" s="114">
        <v>0.12335559</v>
      </c>
      <c r="AK859" s="114">
        <v>0.11329844999999999</v>
      </c>
      <c r="AL859" s="114">
        <v>4.4328290999999997E-3</v>
      </c>
      <c r="AM859" s="114">
        <v>5.6243144000000002E-3</v>
      </c>
      <c r="AN859" s="113">
        <f t="shared" ref="AN859:AN870" si="387">AQ859+AT859+AU859+AV859+AW859+BE859+BF859+BJ859</f>
        <v>6.7924731235706679E-6</v>
      </c>
      <c r="AO859" s="112">
        <f t="shared" ref="AO859:AO870" si="388">AR859+AS859+AX859+AY859+AZ859+BA859+BB859+BC859+BD859+BG859+BK859+BL859</f>
        <v>1.6393598290063612E-8</v>
      </c>
      <c r="AP859" s="112">
        <f t="shared" ref="AP859:AP870" si="389">BH859+BI859</f>
        <v>0.78771910514449994</v>
      </c>
      <c r="AQ859" s="328">
        <v>3.7704452E-6</v>
      </c>
      <c r="AR859" s="328">
        <v>1.1379943E-8</v>
      </c>
      <c r="AS859" s="328">
        <v>3.1076429999999999E-13</v>
      </c>
      <c r="AT859" s="328">
        <v>7.6683871999999994E-18</v>
      </c>
      <c r="AU859" s="329">
        <v>0</v>
      </c>
      <c r="AV859" s="328">
        <v>8.4828430000000002E-9</v>
      </c>
      <c r="AW859" s="328">
        <v>2.9730256999999998E-6</v>
      </c>
      <c r="AX859" s="328">
        <v>1.3325495E-9</v>
      </c>
      <c r="AY859" s="328">
        <v>3.4300714E-9</v>
      </c>
      <c r="AZ859" s="328">
        <v>4.7179293000000003E-12</v>
      </c>
      <c r="BA859" s="328">
        <v>2.1696802000000001E-15</v>
      </c>
      <c r="BB859" s="328">
        <v>4.7325422000000003E-14</v>
      </c>
      <c r="BC859" s="328">
        <v>7.4501351000000001E-14</v>
      </c>
      <c r="BD859" s="328">
        <v>4.6959441E-16</v>
      </c>
      <c r="BE859" s="328">
        <v>2.9385129999999999E-12</v>
      </c>
      <c r="BF859" s="328">
        <v>8.4448050000000002E-11</v>
      </c>
      <c r="BG859" s="329">
        <v>0</v>
      </c>
      <c r="BH859" s="328">
        <v>4.8551445000000004E-6</v>
      </c>
      <c r="BI859" s="329">
        <v>0.78771424999999995</v>
      </c>
      <c r="BJ859" s="328">
        <v>4.0431993999999999E-8</v>
      </c>
      <c r="BK859" s="328">
        <v>2.4587022999999999E-10</v>
      </c>
      <c r="BL859" s="328">
        <v>1.1000416E-14</v>
      </c>
      <c r="BM859" s="41"/>
      <c r="BN859" s="111">
        <v>3.2506186E-4</v>
      </c>
      <c r="BO859" s="122">
        <v>2.5944603E-5</v>
      </c>
      <c r="BP859" s="111">
        <v>1.1051379E-4</v>
      </c>
      <c r="BQ859" s="122">
        <v>8.4354742999999997E-8</v>
      </c>
      <c r="BR859" s="122">
        <v>2.9091267E-5</v>
      </c>
      <c r="BS859" s="122">
        <v>4.5209364000000001E-6</v>
      </c>
      <c r="BT859" s="122">
        <v>5.3295620999999998E-9</v>
      </c>
      <c r="BU859" s="122">
        <v>6.8544097E-6</v>
      </c>
      <c r="BV859" s="122">
        <v>1.1298503999999999E-9</v>
      </c>
      <c r="BW859" s="122">
        <v>2.1257334E-7</v>
      </c>
      <c r="BX859" s="111">
        <v>0</v>
      </c>
      <c r="BY859" s="111">
        <v>0</v>
      </c>
      <c r="BZ859" s="111">
        <v>0</v>
      </c>
      <c r="CA859" s="122">
        <v>2.1255314000000001E-5</v>
      </c>
      <c r="CB859" s="111">
        <v>1.2074817E-4</v>
      </c>
      <c r="CC859" s="122">
        <v>2.5675882E-8</v>
      </c>
      <c r="CD859" s="122">
        <v>5.8043073000000003E-6</v>
      </c>
      <c r="CE859" s="194" t="s">
        <v>10623</v>
      </c>
      <c r="CF859" s="143"/>
      <c r="CG859" s="76" t="s">
        <v>689</v>
      </c>
      <c r="CJ859" s="41"/>
      <c r="CK859" s="333"/>
      <c r="CL859" s="41"/>
      <c r="CM859" s="41"/>
      <c r="CN859" s="41"/>
      <c r="CO859" s="41"/>
      <c r="CP859" s="41"/>
      <c r="CQ859" s="41"/>
      <c r="CR859" s="41"/>
      <c r="CS859" s="41"/>
      <c r="CT859" s="41"/>
      <c r="CU859" s="41"/>
      <c r="CV859" s="41"/>
      <c r="CW859" s="41"/>
    </row>
    <row r="860" spans="1:101" ht="14.5" customHeight="1">
      <c r="A860" s="41" t="s">
        <v>10622</v>
      </c>
      <c r="B860" s="119" t="s">
        <v>8322</v>
      </c>
      <c r="C860" s="120" t="str">
        <f t="shared" si="380"/>
        <v>A.130.05.101</v>
      </c>
      <c r="D860" s="135" t="s">
        <v>10592</v>
      </c>
      <c r="E860" s="119" t="s">
        <v>6570</v>
      </c>
      <c r="F860" s="118" t="str">
        <f t="shared" si="381"/>
        <v>BR and IIR (butadiene rubber and butyl rubber) in tires</v>
      </c>
      <c r="G860" s="118">
        <f t="shared" si="382"/>
        <v>1.3950347632512998</v>
      </c>
      <c r="H860" s="118">
        <f t="shared" si="383"/>
        <v>6.7988230380000014E-2</v>
      </c>
      <c r="I860" s="118">
        <f t="shared" si="384"/>
        <v>0.17572673970000002</v>
      </c>
      <c r="J860" s="326">
        <f t="shared" si="385"/>
        <v>0.64791582317129992</v>
      </c>
      <c r="K860" s="118">
        <v>0.50340397000000003</v>
      </c>
      <c r="L860" s="118">
        <v>0.11628511</v>
      </c>
      <c r="M860" s="118">
        <v>5.7935636999999998E-2</v>
      </c>
      <c r="N860" s="118">
        <v>5.6201306999999999E-2</v>
      </c>
      <c r="O860" s="118">
        <v>1.1229083000000001E-2</v>
      </c>
      <c r="P860" s="118">
        <v>1.6954881000000001E-4</v>
      </c>
      <c r="Q860" s="118">
        <v>3.8829157000000003E-4</v>
      </c>
      <c r="R860" s="118">
        <v>1.5059927000000001E-3</v>
      </c>
      <c r="S860" s="118">
        <v>3.8932347999999999E-4</v>
      </c>
      <c r="T860" s="118">
        <v>0.63004499999999997</v>
      </c>
      <c r="U860" s="118">
        <v>1.5910097000000002E-2</v>
      </c>
      <c r="V860" s="330">
        <v>7.3505912999999998E-6</v>
      </c>
      <c r="W860" s="118">
        <v>1.5640521000000001E-3</v>
      </c>
      <c r="X860" s="118">
        <v>0</v>
      </c>
      <c r="Y860" s="41"/>
      <c r="Z860" s="327">
        <f t="shared" si="386"/>
        <v>3.7849922556390978</v>
      </c>
      <c r="AA860" s="41"/>
      <c r="AB860" s="111">
        <v>102.82263</v>
      </c>
      <c r="AC860" s="111">
        <v>100.40937</v>
      </c>
      <c r="AD860" s="111">
        <v>2.1570087999999998</v>
      </c>
      <c r="AE860" s="111">
        <v>0</v>
      </c>
      <c r="AF860" s="111">
        <v>7.8983539000000005E-2</v>
      </c>
      <c r="AG860" s="111">
        <v>3.3444173999999998E-3</v>
      </c>
      <c r="AH860" s="111">
        <v>0.17391896000000001</v>
      </c>
      <c r="AI860" s="41"/>
      <c r="AJ860" s="114">
        <v>0.11529623999999999</v>
      </c>
      <c r="AK860" s="114">
        <v>0.105591</v>
      </c>
      <c r="AL860" s="114">
        <v>4.1754085E-3</v>
      </c>
      <c r="AM860" s="114">
        <v>5.5298309999999998E-3</v>
      </c>
      <c r="AN860" s="113">
        <f t="shared" si="387"/>
        <v>6.3303954423109998E-6</v>
      </c>
      <c r="AO860" s="112">
        <f t="shared" si="388"/>
        <v>1.5441599569100901E-8</v>
      </c>
      <c r="AP860" s="112">
        <f t="shared" si="389"/>
        <v>0.77448612558899999</v>
      </c>
      <c r="AQ860" s="328">
        <v>3.6086159000000001E-6</v>
      </c>
      <c r="AR860" s="328">
        <v>1.0891765E-8</v>
      </c>
      <c r="AS860" s="328">
        <v>2.9742112999999999E-13</v>
      </c>
      <c r="AT860" s="328">
        <v>1.1850467E-10</v>
      </c>
      <c r="AU860" s="328">
        <v>1.5394331E-11</v>
      </c>
      <c r="AV860" s="328">
        <v>8.3581367E-9</v>
      </c>
      <c r="AW860" s="328">
        <v>2.6803527000000001E-6</v>
      </c>
      <c r="AX860" s="328">
        <v>1.2865065000000001E-9</v>
      </c>
      <c r="AY860" s="328">
        <v>3.0644503999999998E-9</v>
      </c>
      <c r="AZ860" s="328">
        <v>4.5391597E-12</v>
      </c>
      <c r="BA860" s="328">
        <v>8.8262056000000003E-15</v>
      </c>
      <c r="BB860" s="328">
        <v>4.0170217999999998E-13</v>
      </c>
      <c r="BC860" s="328">
        <v>7.7033632999999997E-14</v>
      </c>
      <c r="BD860" s="328">
        <v>1.6343139999999999E-14</v>
      </c>
      <c r="BE860" s="328">
        <v>1.8420683999999999E-9</v>
      </c>
      <c r="BF860" s="328">
        <v>7.6874221E-10</v>
      </c>
      <c r="BG860" s="328">
        <v>9.1262528000000002E-12</v>
      </c>
      <c r="BH860" s="328">
        <v>1.9995588999999999E-5</v>
      </c>
      <c r="BI860" s="329">
        <v>0.77446612999999997</v>
      </c>
      <c r="BJ860" s="328">
        <v>3.0323995999999999E-8</v>
      </c>
      <c r="BK860" s="328">
        <v>1.8440268E-10</v>
      </c>
      <c r="BL860" s="328">
        <v>8.2503123000000001E-15</v>
      </c>
      <c r="BM860" s="41"/>
      <c r="BN860" s="111">
        <v>3.1160382000000001E-4</v>
      </c>
      <c r="BO860" s="122">
        <v>2.3494133E-5</v>
      </c>
      <c r="BP860" s="111">
        <v>1.0553563E-4</v>
      </c>
      <c r="BQ860" s="122">
        <v>1.7731358999999999E-7</v>
      </c>
      <c r="BR860" s="122">
        <v>2.5471263E-5</v>
      </c>
      <c r="BS860" s="122">
        <v>4.6742446000000001E-6</v>
      </c>
      <c r="BT860" s="122">
        <v>4.2188638E-9</v>
      </c>
      <c r="BU860" s="122">
        <v>7.0718984000000001E-6</v>
      </c>
      <c r="BV860" s="122">
        <v>2.2752256000000001E-7</v>
      </c>
      <c r="BW860" s="122">
        <v>2.5693479000000002E-7</v>
      </c>
      <c r="BX860" s="122">
        <v>1.1570774E-7</v>
      </c>
      <c r="BY860" s="122">
        <v>6.6345666000000003E-9</v>
      </c>
      <c r="BZ860" s="122">
        <v>2.0424606000000002E-9</v>
      </c>
      <c r="CA860" s="122">
        <v>1.8994642000000001E-5</v>
      </c>
      <c r="CB860" s="111">
        <v>1.2111819E-4</v>
      </c>
      <c r="CC860" s="122">
        <v>1.0021331E-7</v>
      </c>
      <c r="CD860" s="122">
        <v>4.3532305000000002E-6</v>
      </c>
      <c r="CE860" s="151"/>
      <c r="CF860" s="143"/>
      <c r="CG860" s="42" t="s">
        <v>10620</v>
      </c>
      <c r="CH860" s="42"/>
      <c r="CI860" s="42"/>
      <c r="CJ860" s="41"/>
      <c r="CK860" s="333"/>
      <c r="CL860" s="41"/>
      <c r="CM860" s="41"/>
      <c r="CN860" s="41"/>
      <c r="CO860" s="41"/>
      <c r="CP860" s="41"/>
      <c r="CQ860" s="41"/>
      <c r="CR860" s="41"/>
      <c r="CS860" s="41"/>
      <c r="CT860" s="41"/>
      <c r="CU860" s="41"/>
      <c r="CV860" s="41"/>
      <c r="CW860" s="41"/>
    </row>
    <row r="861" spans="1:101" ht="14.5" customHeight="1">
      <c r="A861" s="41" t="s">
        <v>10619</v>
      </c>
      <c r="B861" s="119" t="s">
        <v>8322</v>
      </c>
      <c r="C861" s="120" t="str">
        <f t="shared" si="380"/>
        <v>A.130.05.102</v>
      </c>
      <c r="D861" s="135" t="s">
        <v>10592</v>
      </c>
      <c r="E861" s="119" t="s">
        <v>6570</v>
      </c>
      <c r="F861" s="118" t="str">
        <f t="shared" si="381"/>
        <v>EPDM (ethylene propylene diene monomer rubber)</v>
      </c>
      <c r="G861" s="118">
        <f t="shared" si="382"/>
        <v>1.2574775964581</v>
      </c>
      <c r="H861" s="118">
        <f t="shared" si="383"/>
        <v>2.4984882287999999E-2</v>
      </c>
      <c r="I861" s="118">
        <f t="shared" si="384"/>
        <v>7.7516814170099993E-2</v>
      </c>
      <c r="J861" s="326">
        <f t="shared" si="385"/>
        <v>0.83148</v>
      </c>
      <c r="K861" s="118">
        <v>0.3234959</v>
      </c>
      <c r="L861" s="118">
        <v>4.7602125000000002E-2</v>
      </c>
      <c r="M861" s="118">
        <v>2.9911455E-2</v>
      </c>
      <c r="N861" s="118">
        <v>2.494818E-2</v>
      </c>
      <c r="O861" s="118">
        <v>0</v>
      </c>
      <c r="P861" s="118">
        <v>0</v>
      </c>
      <c r="Q861" s="330">
        <v>3.6702288000000003E-5</v>
      </c>
      <c r="R861" s="330">
        <v>3.2341700999999998E-6</v>
      </c>
      <c r="S861" s="118">
        <v>0</v>
      </c>
      <c r="T861" s="118">
        <v>0.83148</v>
      </c>
      <c r="U861" s="118">
        <v>0</v>
      </c>
      <c r="V861" s="118">
        <v>0</v>
      </c>
      <c r="W861" s="118">
        <v>0</v>
      </c>
      <c r="X861" s="118">
        <v>0</v>
      </c>
      <c r="Y861" s="41"/>
      <c r="Z861" s="327">
        <f t="shared" si="386"/>
        <v>2.4322999999999997</v>
      </c>
      <c r="AA861" s="41"/>
      <c r="AB861" s="111">
        <v>68.736199999999997</v>
      </c>
      <c r="AC861" s="111">
        <v>68.736199999999997</v>
      </c>
      <c r="AD861" s="111">
        <v>0</v>
      </c>
      <c r="AE861" s="111">
        <v>0</v>
      </c>
      <c r="AF861" s="111">
        <v>0</v>
      </c>
      <c r="AG861" s="111">
        <v>0</v>
      </c>
      <c r="AH861" s="111">
        <v>0</v>
      </c>
      <c r="AI861" s="41"/>
      <c r="AJ861" s="114">
        <v>6.4016314000000005E-2</v>
      </c>
      <c r="AK861" s="114">
        <v>5.7173094000000001E-2</v>
      </c>
      <c r="AL861" s="114">
        <v>2.3568030999999998E-3</v>
      </c>
      <c r="AM861" s="114">
        <v>4.4864175999999997E-3</v>
      </c>
      <c r="AN861" s="113">
        <f t="shared" si="387"/>
        <v>3.4276434999999998E-6</v>
      </c>
      <c r="AO861" s="112">
        <f t="shared" si="388"/>
        <v>8.7159877170000004E-9</v>
      </c>
      <c r="AP861" s="112">
        <f t="shared" si="389"/>
        <v>0.62834979999999996</v>
      </c>
      <c r="AQ861" s="328">
        <v>2.2772840000000002E-6</v>
      </c>
      <c r="AR861" s="328">
        <v>6.8718999999999998E-9</v>
      </c>
      <c r="AS861" s="328">
        <v>1.8771699999999999E-13</v>
      </c>
      <c r="AT861" s="329">
        <v>0</v>
      </c>
      <c r="AU861" s="329">
        <v>0</v>
      </c>
      <c r="AV861" s="328">
        <v>3.7095000000000001E-9</v>
      </c>
      <c r="AW861" s="328">
        <v>1.1466500000000001E-6</v>
      </c>
      <c r="AX861" s="328">
        <v>5.2585E-10</v>
      </c>
      <c r="AY861" s="328">
        <v>1.31805E-9</v>
      </c>
      <c r="AZ861" s="329">
        <v>0</v>
      </c>
      <c r="BA861" s="329">
        <v>0</v>
      </c>
      <c r="BB861" s="329">
        <v>0</v>
      </c>
      <c r="BC861" s="329">
        <v>0</v>
      </c>
      <c r="BD861" s="329">
        <v>0</v>
      </c>
      <c r="BE861" s="329">
        <v>0</v>
      </c>
      <c r="BF861" s="329">
        <v>0</v>
      </c>
      <c r="BG861" s="329">
        <v>0</v>
      </c>
      <c r="BH861" s="329">
        <v>0</v>
      </c>
      <c r="BI861" s="329">
        <v>0.62834979999999996</v>
      </c>
      <c r="BJ861" s="329">
        <v>0</v>
      </c>
      <c r="BK861" s="329">
        <v>0</v>
      </c>
      <c r="BL861" s="329">
        <v>0</v>
      </c>
      <c r="BM861" s="41"/>
      <c r="BN861" s="111">
        <v>1.7802620000000001E-4</v>
      </c>
      <c r="BO861" s="122">
        <v>1.030839E-5</v>
      </c>
      <c r="BP861" s="122">
        <v>6.7818978000000002E-5</v>
      </c>
      <c r="BQ861" s="122">
        <v>3.7884029000000001E-10</v>
      </c>
      <c r="BR861" s="122">
        <v>6.6940377999999997E-6</v>
      </c>
      <c r="BS861" s="122">
        <v>2.4015986E-6</v>
      </c>
      <c r="BT861" s="111">
        <v>0</v>
      </c>
      <c r="BU861" s="122">
        <v>3.6451634000000001E-6</v>
      </c>
      <c r="BV861" s="111">
        <v>0</v>
      </c>
      <c r="BW861" s="122">
        <v>2.4286118000000001E-8</v>
      </c>
      <c r="BX861" s="111">
        <v>0</v>
      </c>
      <c r="BY861" s="111">
        <v>0</v>
      </c>
      <c r="BZ861" s="111">
        <v>0</v>
      </c>
      <c r="CA861" s="122">
        <v>5.2299971E-6</v>
      </c>
      <c r="CB861" s="122">
        <v>8.1903368999999994E-5</v>
      </c>
      <c r="CC861" s="111">
        <v>0</v>
      </c>
      <c r="CD861" s="111">
        <v>0</v>
      </c>
      <c r="CE861" s="199" t="s">
        <v>10617</v>
      </c>
      <c r="CF861" s="143"/>
      <c r="CG861" s="42" t="s">
        <v>690</v>
      </c>
      <c r="CH861" s="42"/>
      <c r="CI861" s="42"/>
      <c r="CJ861" s="41"/>
      <c r="CK861" s="333"/>
      <c r="CL861" s="41"/>
      <c r="CM861" s="41"/>
      <c r="CN861" s="41"/>
      <c r="CO861" s="41"/>
      <c r="CP861" s="41"/>
      <c r="CQ861" s="41"/>
      <c r="CR861" s="41"/>
      <c r="CS861" s="41"/>
      <c r="CT861" s="41"/>
      <c r="CU861" s="41"/>
      <c r="CV861" s="41"/>
      <c r="CW861" s="41"/>
    </row>
    <row r="862" spans="1:101" ht="14.5" customHeight="1" thickBot="1">
      <c r="A862" s="41" t="s">
        <v>10616</v>
      </c>
      <c r="B862" s="119" t="s">
        <v>8322</v>
      </c>
      <c r="C862" s="120" t="str">
        <f t="shared" si="380"/>
        <v>A.130.05.103</v>
      </c>
      <c r="D862" s="135" t="s">
        <v>10592</v>
      </c>
      <c r="E862" s="119" t="s">
        <v>6570</v>
      </c>
      <c r="F862" s="118" t="str">
        <f t="shared" si="381"/>
        <v>EVA (ethylene vinyl acetate rubber)</v>
      </c>
      <c r="G862" s="118">
        <f t="shared" si="382"/>
        <v>1.3428952646445</v>
      </c>
      <c r="H862" s="118">
        <f t="shared" si="383"/>
        <v>5.6776336619999999E-2</v>
      </c>
      <c r="I862" s="118">
        <f t="shared" si="384"/>
        <v>0.22854218039999999</v>
      </c>
      <c r="J862" s="326">
        <f t="shared" si="385"/>
        <v>0.57620410762450003</v>
      </c>
      <c r="K862" s="118">
        <v>0.48137264000000002</v>
      </c>
      <c r="L862" s="118">
        <v>0.17146961999999999</v>
      </c>
      <c r="M862" s="118">
        <v>4.8409699E-2</v>
      </c>
      <c r="N862" s="118">
        <v>4.0678323000000002E-2</v>
      </c>
      <c r="O862" s="118">
        <v>1.4817538E-2</v>
      </c>
      <c r="P862" s="118">
        <v>2.8616341999999998E-4</v>
      </c>
      <c r="Q862" s="118">
        <v>9.9431220000000009E-4</v>
      </c>
      <c r="R862" s="118">
        <v>8.6628613999999993E-3</v>
      </c>
      <c r="S862" s="118">
        <v>2.3678354E-4</v>
      </c>
      <c r="T862" s="118">
        <v>0.57486000000000004</v>
      </c>
      <c r="U862" s="118">
        <v>1.1006557999999999E-3</v>
      </c>
      <c r="V862" s="330">
        <v>6.6682845000000003E-6</v>
      </c>
      <c r="W862" s="118">
        <v>0</v>
      </c>
      <c r="X862" s="118">
        <v>0</v>
      </c>
      <c r="Y862" s="41"/>
      <c r="Z862" s="327">
        <f t="shared" si="386"/>
        <v>3.6193431578947366</v>
      </c>
      <c r="AA862" s="41"/>
      <c r="AB862" s="111">
        <v>74.804931999999994</v>
      </c>
      <c r="AC862" s="111">
        <v>74.613166000000007</v>
      </c>
      <c r="AD862" s="111">
        <v>0.14922123000000001</v>
      </c>
      <c r="AE862" s="111">
        <v>0</v>
      </c>
      <c r="AF862" s="111">
        <v>0</v>
      </c>
      <c r="AG862" s="111">
        <v>1.8264690000000001E-3</v>
      </c>
      <c r="AH862" s="111">
        <v>4.0718210999999997E-2</v>
      </c>
      <c r="AI862" s="41"/>
      <c r="AJ862" s="114">
        <v>0.12908997999999999</v>
      </c>
      <c r="AK862" s="114">
        <v>0.11989221999999999</v>
      </c>
      <c r="AL862" s="114">
        <v>4.1196297999999999E-3</v>
      </c>
      <c r="AM862" s="114">
        <v>5.0781296E-3</v>
      </c>
      <c r="AN862" s="113">
        <f t="shared" si="387"/>
        <v>7.1877827997550003E-6</v>
      </c>
      <c r="AO862" s="112">
        <f t="shared" si="388"/>
        <v>1.5235317047447999E-8</v>
      </c>
      <c r="AP862" s="112">
        <f t="shared" si="389"/>
        <v>0.71122263627100002</v>
      </c>
      <c r="AQ862" s="328">
        <v>3.3794510000000001E-6</v>
      </c>
      <c r="AR862" s="328">
        <v>1.0197282000000001E-8</v>
      </c>
      <c r="AS862" s="328">
        <v>2.7857299000000002E-13</v>
      </c>
      <c r="AT862" s="328">
        <v>3.1994591E-10</v>
      </c>
      <c r="AU862" s="328">
        <v>7.6759449999999998E-12</v>
      </c>
      <c r="AV862" s="328">
        <v>6.0486655000000002E-9</v>
      </c>
      <c r="AW862" s="328">
        <v>3.7728226999999999E-6</v>
      </c>
      <c r="AX862" s="328">
        <v>8.6638855E-10</v>
      </c>
      <c r="AY862" s="328">
        <v>4.1331029000000002E-9</v>
      </c>
      <c r="AZ862" s="328">
        <v>7.5476574999999999E-13</v>
      </c>
      <c r="BA862" s="328">
        <v>1.0797918E-14</v>
      </c>
      <c r="BB862" s="328">
        <v>2.7307127E-11</v>
      </c>
      <c r="BC862" s="328">
        <v>1.6865376E-13</v>
      </c>
      <c r="BD862" s="328">
        <v>4.4644983000000002E-13</v>
      </c>
      <c r="BE862" s="328">
        <v>6.3903483999999999E-9</v>
      </c>
      <c r="BF862" s="328">
        <v>2.2742463999999998E-8</v>
      </c>
      <c r="BG862" s="328">
        <v>9.5772301999999997E-12</v>
      </c>
      <c r="BH862" s="328">
        <v>1.9726270999999998E-5</v>
      </c>
      <c r="BI862" s="329">
        <v>0.71120291000000002</v>
      </c>
      <c r="BJ862" s="329">
        <v>0</v>
      </c>
      <c r="BK862" s="329">
        <v>0</v>
      </c>
      <c r="BL862" s="329">
        <v>0</v>
      </c>
      <c r="BM862" s="41"/>
      <c r="BN862" s="111">
        <v>2.7899423999999998E-4</v>
      </c>
      <c r="BO862" s="122">
        <v>3.0460995000000002E-5</v>
      </c>
      <c r="BP862" s="111">
        <v>1.0091689E-4</v>
      </c>
      <c r="BQ862" s="122">
        <v>1.0150548E-6</v>
      </c>
      <c r="BR862" s="122">
        <v>3.5453676999999999E-5</v>
      </c>
      <c r="BS862" s="122">
        <v>3.883308E-6</v>
      </c>
      <c r="BT862" s="122">
        <v>1.1403590999999999E-8</v>
      </c>
      <c r="BU862" s="122">
        <v>5.8911367999999999E-6</v>
      </c>
      <c r="BV862" s="122">
        <v>3.8401115999999998E-7</v>
      </c>
      <c r="BW862" s="122">
        <v>6.5794216999999996E-7</v>
      </c>
      <c r="BX862" s="122">
        <v>5.5946021999999997E-8</v>
      </c>
      <c r="BY862" s="122">
        <v>6.9527995000000001E-9</v>
      </c>
      <c r="BZ862" s="122">
        <v>8.2416825999999996E-10</v>
      </c>
      <c r="CA862" s="122">
        <v>1.0057781E-5</v>
      </c>
      <c r="CB862" s="122">
        <v>9.0079767000000001E-5</v>
      </c>
      <c r="CC862" s="122">
        <v>1.1855113E-7</v>
      </c>
      <c r="CD862" s="111">
        <v>0</v>
      </c>
      <c r="CE862" s="199" t="s">
        <v>10614</v>
      </c>
      <c r="CF862" s="143"/>
      <c r="CG862" s="42" t="s">
        <v>1100</v>
      </c>
      <c r="CH862" s="42"/>
      <c r="CI862" s="42"/>
      <c r="CJ862" s="41"/>
      <c r="CK862" s="333"/>
      <c r="CL862" s="41"/>
      <c r="CM862" s="41"/>
      <c r="CN862" s="41"/>
      <c r="CO862" s="41"/>
      <c r="CP862" s="41"/>
      <c r="CQ862" s="41"/>
      <c r="CR862" s="41"/>
      <c r="CS862" s="41"/>
      <c r="CT862" s="41"/>
      <c r="CU862" s="41"/>
      <c r="CV862" s="41"/>
      <c r="CW862" s="41"/>
    </row>
    <row r="863" spans="1:101" ht="14.5" customHeight="1" thickBot="1">
      <c r="A863" s="41" t="s">
        <v>10613</v>
      </c>
      <c r="B863" s="119" t="s">
        <v>8322</v>
      </c>
      <c r="C863" s="120" t="str">
        <f t="shared" si="380"/>
        <v>A.130.05.104</v>
      </c>
      <c r="D863" s="135" t="s">
        <v>10592</v>
      </c>
      <c r="E863" s="119" t="s">
        <v>6570</v>
      </c>
      <c r="F863" s="118" t="str">
        <f t="shared" si="381"/>
        <v>IR (polyisoprene rubber)</v>
      </c>
      <c r="G863" s="118">
        <f t="shared" si="382"/>
        <v>1.3687717001583</v>
      </c>
      <c r="H863" s="118">
        <f t="shared" si="383"/>
        <v>4.1852270449999993E-2</v>
      </c>
      <c r="I863" s="118">
        <f t="shared" si="384"/>
        <v>0.16846823039999997</v>
      </c>
      <c r="J863" s="326">
        <f t="shared" si="385"/>
        <v>0.80361079930829993</v>
      </c>
      <c r="K863" s="118">
        <v>0.3548404</v>
      </c>
      <c r="L863" s="118">
        <v>0.1263976</v>
      </c>
      <c r="M863" s="118">
        <v>3.5684863999999997E-2</v>
      </c>
      <c r="N863" s="118">
        <v>2.9985734999999999E-2</v>
      </c>
      <c r="O863" s="118">
        <v>1.0922642E-2</v>
      </c>
      <c r="P863" s="118">
        <v>2.1094332E-4</v>
      </c>
      <c r="Q863" s="118">
        <v>7.3295013000000003E-4</v>
      </c>
      <c r="R863" s="118">
        <v>6.3857664000000003E-3</v>
      </c>
      <c r="S863" s="118">
        <v>1.7454330000000001E-4</v>
      </c>
      <c r="T863" s="118">
        <v>0.80262</v>
      </c>
      <c r="U863" s="118">
        <v>8.1134052999999996E-4</v>
      </c>
      <c r="V863" s="330">
        <v>4.9154783000000003E-6</v>
      </c>
      <c r="W863" s="118">
        <v>0</v>
      </c>
      <c r="X863" s="118">
        <v>0</v>
      </c>
      <c r="Y863" s="41"/>
      <c r="Z863" s="327">
        <f t="shared" si="386"/>
        <v>2.667972932330827</v>
      </c>
      <c r="AA863" s="41"/>
      <c r="AB863" s="111">
        <v>77.388159000000002</v>
      </c>
      <c r="AC863" s="111">
        <v>77.246799999999993</v>
      </c>
      <c r="AD863" s="111">
        <v>0.10999736</v>
      </c>
      <c r="AE863" s="111">
        <v>0</v>
      </c>
      <c r="AF863" s="111">
        <v>0</v>
      </c>
      <c r="AG863" s="111">
        <v>1.3463685999999999E-3</v>
      </c>
      <c r="AH863" s="111">
        <v>3.0015138E-2</v>
      </c>
      <c r="AI863" s="41"/>
      <c r="AJ863" s="114">
        <v>9.6742668000000004E-2</v>
      </c>
      <c r="AK863" s="114">
        <v>8.8377691999999994E-2</v>
      </c>
      <c r="AL863" s="114">
        <v>3.0367557000000002E-3</v>
      </c>
      <c r="AM863" s="114">
        <v>5.3282203000000004E-3</v>
      </c>
      <c r="AN863" s="113">
        <f t="shared" si="387"/>
        <v>5.2984227794080002E-6</v>
      </c>
      <c r="AO863" s="112">
        <f t="shared" si="388"/>
        <v>1.1230605267888001E-8</v>
      </c>
      <c r="AP863" s="112">
        <f t="shared" si="389"/>
        <v>0.74624934107999996</v>
      </c>
      <c r="AQ863" s="328">
        <v>2.4911381999999998E-6</v>
      </c>
      <c r="AR863" s="328">
        <v>7.5168537000000001E-9</v>
      </c>
      <c r="AS863" s="328">
        <v>2.0534809000000001E-13</v>
      </c>
      <c r="AT863" s="328">
        <v>2.3584583999999999E-10</v>
      </c>
      <c r="AU863" s="328">
        <v>5.6582679999999999E-12</v>
      </c>
      <c r="AV863" s="328">
        <v>4.4587305999999997E-9</v>
      </c>
      <c r="AW863" s="328">
        <v>2.7811092999999998E-6</v>
      </c>
      <c r="AX863" s="328">
        <v>6.3865213000000004E-10</v>
      </c>
      <c r="AY863" s="328">
        <v>3.0466872999999999E-9</v>
      </c>
      <c r="AZ863" s="328">
        <v>5.5637018000000002E-13</v>
      </c>
      <c r="BA863" s="328">
        <v>7.9596079999999996E-15</v>
      </c>
      <c r="BB863" s="328">
        <v>2.0129254000000002E-11</v>
      </c>
      <c r="BC863" s="328">
        <v>1.2432190999999999E-13</v>
      </c>
      <c r="BD863" s="328">
        <v>3.2909729999999999E-13</v>
      </c>
      <c r="BE863" s="328">
        <v>4.7105996999999997E-9</v>
      </c>
      <c r="BF863" s="328">
        <v>1.6764445E-8</v>
      </c>
      <c r="BG863" s="328">
        <v>7.0597867999999999E-12</v>
      </c>
      <c r="BH863" s="328">
        <v>1.4541080000000001E-5</v>
      </c>
      <c r="BI863" s="329">
        <v>0.74623479999999998</v>
      </c>
      <c r="BJ863" s="329">
        <v>0</v>
      </c>
      <c r="BK863" s="329">
        <v>0</v>
      </c>
      <c r="BL863" s="329">
        <v>0</v>
      </c>
      <c r="BM863" s="41"/>
      <c r="BN863" s="111">
        <v>2.3251553999999999E-4</v>
      </c>
      <c r="BO863" s="122">
        <v>2.2454104999999999E-5</v>
      </c>
      <c r="BP863" s="122">
        <v>7.4390165000000002E-5</v>
      </c>
      <c r="BQ863" s="122">
        <v>7.4824038999999997E-7</v>
      </c>
      <c r="BR863" s="122">
        <v>2.6134425E-5</v>
      </c>
      <c r="BS863" s="122">
        <v>2.8625527999999998E-6</v>
      </c>
      <c r="BT863" s="122">
        <v>8.4060760000000004E-9</v>
      </c>
      <c r="BU863" s="122">
        <v>4.3426093999999999E-6</v>
      </c>
      <c r="BV863" s="122">
        <v>2.8307108000000001E-7</v>
      </c>
      <c r="BW863" s="122">
        <v>4.8499737E-7</v>
      </c>
      <c r="BX863" s="122">
        <v>4.1240209999999998E-8</v>
      </c>
      <c r="BY863" s="122">
        <v>5.1252065E-9</v>
      </c>
      <c r="BZ863" s="122">
        <v>6.0752974999999999E-10</v>
      </c>
      <c r="CA863" s="122">
        <v>7.4140214000000002E-6</v>
      </c>
      <c r="CB863" s="122">
        <v>9.3258585999999997E-5</v>
      </c>
      <c r="CC863" s="122">
        <v>8.7389117000000003E-8</v>
      </c>
      <c r="CD863" s="111">
        <v>0</v>
      </c>
      <c r="CE863" s="194" t="s">
        <v>10611</v>
      </c>
      <c r="CF863" s="143"/>
      <c r="CG863" s="42" t="s">
        <v>1101</v>
      </c>
      <c r="CH863" s="42"/>
      <c r="CI863" s="42"/>
      <c r="CJ863" s="41"/>
      <c r="CK863" s="333"/>
      <c r="CL863" s="41"/>
      <c r="CM863" s="41"/>
      <c r="CN863" s="41"/>
      <c r="CO863" s="41"/>
      <c r="CP863" s="41"/>
      <c r="CQ863" s="41"/>
      <c r="CR863" s="41"/>
      <c r="CS863" s="41"/>
      <c r="CT863" s="41"/>
      <c r="CU863" s="41"/>
      <c r="CV863" s="41"/>
      <c r="CW863" s="41"/>
    </row>
    <row r="864" spans="1:101" ht="14.5" customHeight="1">
      <c r="A864" s="41" t="s">
        <v>10610</v>
      </c>
      <c r="B864" s="119" t="s">
        <v>8322</v>
      </c>
      <c r="C864" s="120" t="str">
        <f t="shared" si="380"/>
        <v>A.130.05.105</v>
      </c>
      <c r="D864" s="135" t="s">
        <v>10592</v>
      </c>
      <c r="E864" s="119" t="s">
        <v>6570</v>
      </c>
      <c r="F864" s="118" t="str">
        <f t="shared" si="381"/>
        <v>Natural rubber</v>
      </c>
      <c r="G864" s="118">
        <f t="shared" si="382"/>
        <v>2.0090570910871999</v>
      </c>
      <c r="H864" s="118">
        <f t="shared" si="383"/>
        <v>1.098526535E-2</v>
      </c>
      <c r="I864" s="118">
        <f t="shared" si="384"/>
        <v>3.1988958099999999E-2</v>
      </c>
      <c r="J864" s="326">
        <f t="shared" si="385"/>
        <v>1.7815781176372001</v>
      </c>
      <c r="K864" s="118">
        <v>0.18450475</v>
      </c>
      <c r="L864" s="118">
        <v>2.0470122E-2</v>
      </c>
      <c r="M864" s="118">
        <v>1.0027975999999999E-2</v>
      </c>
      <c r="N864" s="118">
        <v>7.6432028000000003E-3</v>
      </c>
      <c r="O864" s="118">
        <v>1.9116876E-3</v>
      </c>
      <c r="P864" s="118">
        <v>1.0735435E-4</v>
      </c>
      <c r="Q864" s="118">
        <v>1.3230206E-3</v>
      </c>
      <c r="R864" s="118">
        <v>1.4908600999999999E-3</v>
      </c>
      <c r="S864" s="118">
        <v>3.9583590000000002E-4</v>
      </c>
      <c r="T864" s="118">
        <v>5.8004722000000002E-2</v>
      </c>
      <c r="U864" s="118">
        <v>5.5169091E-3</v>
      </c>
      <c r="V864" s="118">
        <v>1.7176585</v>
      </c>
      <c r="W864" s="330">
        <v>2.1506372000000001E-6</v>
      </c>
      <c r="X864" s="118">
        <v>0</v>
      </c>
      <c r="Y864" s="41"/>
      <c r="Z864" s="327">
        <f t="shared" si="386"/>
        <v>1.3872537593984962</v>
      </c>
      <c r="AA864" s="41"/>
      <c r="AB864" s="111">
        <v>51.001511000000001</v>
      </c>
      <c r="AC864" s="111">
        <v>18.792729999999999</v>
      </c>
      <c r="AD864" s="111">
        <v>0.74787323000000006</v>
      </c>
      <c r="AE864" s="111">
        <v>0</v>
      </c>
      <c r="AF864" s="111">
        <v>31.054736999999999</v>
      </c>
      <c r="AG864" s="111">
        <v>0.23901516</v>
      </c>
      <c r="AH864" s="111">
        <v>0.16715558</v>
      </c>
      <c r="AI864" s="41"/>
      <c r="AJ864" s="114">
        <v>3.2221495000000003E-2</v>
      </c>
      <c r="AK864" s="114">
        <v>2.9915272999999999E-2</v>
      </c>
      <c r="AL864" s="114">
        <v>1.3214565999999999E-3</v>
      </c>
      <c r="AM864" s="114">
        <v>9.8476514999999991E-4</v>
      </c>
      <c r="AN864" s="113">
        <f t="shared" si="387"/>
        <v>1.7934815574508E-6</v>
      </c>
      <c r="AO864" s="112">
        <f t="shared" si="388"/>
        <v>4.8870437205707924E-9</v>
      </c>
      <c r="AP864" s="112">
        <f t="shared" si="389"/>
        <v>0.13792229190000002</v>
      </c>
      <c r="AQ864" s="328">
        <v>1.2990563000000001E-6</v>
      </c>
      <c r="AR864" s="328">
        <v>3.9199650000000001E-9</v>
      </c>
      <c r="AS864" s="328">
        <v>1.0708089E-13</v>
      </c>
      <c r="AT864" s="328">
        <v>1.2834444999999999E-10</v>
      </c>
      <c r="AU864" s="328">
        <v>5.6738887999999999E-12</v>
      </c>
      <c r="AV864" s="328">
        <v>1.1365156E-9</v>
      </c>
      <c r="AW864" s="328">
        <v>4.8131634999999997E-7</v>
      </c>
      <c r="AX864" s="328">
        <v>1.6420706E-10</v>
      </c>
      <c r="AY864" s="328">
        <v>5.3864602999999999E-10</v>
      </c>
      <c r="AZ864" s="328">
        <v>3.0824097000000002E-13</v>
      </c>
      <c r="BA864" s="328">
        <v>8.9962732E-15</v>
      </c>
      <c r="BB864" s="328">
        <v>2.0647556000000001E-12</v>
      </c>
      <c r="BC864" s="328">
        <v>1.5774172000000001E-13</v>
      </c>
      <c r="BD864" s="328">
        <v>7.8290863000000003E-14</v>
      </c>
      <c r="BE864" s="328">
        <v>1.0667235000000001E-9</v>
      </c>
      <c r="BF864" s="328">
        <v>1.0729953000000001E-8</v>
      </c>
      <c r="BG864" s="328">
        <v>2.6124695000000001E-10</v>
      </c>
      <c r="BH864" s="329">
        <v>1.9709119E-3</v>
      </c>
      <c r="BI864" s="329">
        <v>0.13595138000000001</v>
      </c>
      <c r="BJ864" s="328">
        <v>4.1697012000000003E-11</v>
      </c>
      <c r="BK864" s="328">
        <v>2.5356290999999998E-13</v>
      </c>
      <c r="BL864" s="328">
        <v>1.1344592E-17</v>
      </c>
      <c r="BM864" s="41"/>
      <c r="BN864" s="122">
        <v>7.7691308999999997E-5</v>
      </c>
      <c r="BO864" s="122">
        <v>4.0920313000000004E-6</v>
      </c>
      <c r="BP864" s="122">
        <v>3.8680316E-5</v>
      </c>
      <c r="BQ864" s="122">
        <v>1.7486636999999999E-7</v>
      </c>
      <c r="BR864" s="122">
        <v>4.5201421999999999E-6</v>
      </c>
      <c r="BS864" s="122">
        <v>7.4396928999999998E-7</v>
      </c>
      <c r="BT864" s="122">
        <v>5.4286501000000003E-9</v>
      </c>
      <c r="BU864" s="122">
        <v>1.1720895E-6</v>
      </c>
      <c r="BV864" s="122">
        <v>1.4406197999999999E-7</v>
      </c>
      <c r="BW864" s="122">
        <v>8.7545044999999996E-7</v>
      </c>
      <c r="BX864" s="122">
        <v>4.2375462000000002E-8</v>
      </c>
      <c r="BY864" s="122">
        <v>1.7054841999999999E-7</v>
      </c>
      <c r="BZ864" s="122">
        <v>1.8847078999999999E-9</v>
      </c>
      <c r="CA864" s="122">
        <v>1.8939859000000001E-6</v>
      </c>
      <c r="CB864" s="122">
        <v>2.3182335999999998E-5</v>
      </c>
      <c r="CC864" s="122">
        <v>1.9858372999999999E-6</v>
      </c>
      <c r="CD864" s="122">
        <v>5.9859098E-9</v>
      </c>
      <c r="CE864" s="151"/>
      <c r="CF864" s="143"/>
      <c r="CG864" s="42" t="s">
        <v>1102</v>
      </c>
      <c r="CH864" s="42"/>
      <c r="CI864" s="42"/>
      <c r="CJ864" s="41"/>
      <c r="CK864" s="333"/>
      <c r="CL864" s="41"/>
      <c r="CM864" s="41"/>
      <c r="CN864" s="41"/>
      <c r="CO864" s="41"/>
      <c r="CP864" s="41"/>
      <c r="CQ864" s="41"/>
      <c r="CR864" s="41"/>
      <c r="CS864" s="41"/>
      <c r="CT864" s="41"/>
      <c r="CU864" s="41"/>
      <c r="CV864" s="41"/>
      <c r="CW864" s="41"/>
    </row>
    <row r="865" spans="1:101" ht="14.5" customHeight="1">
      <c r="A865" s="41" t="s">
        <v>10608</v>
      </c>
      <c r="B865" s="119" t="s">
        <v>8322</v>
      </c>
      <c r="C865" s="120" t="str">
        <f t="shared" si="380"/>
        <v>A.130.05.106</v>
      </c>
      <c r="D865" s="135" t="s">
        <v>10592</v>
      </c>
      <c r="E865" s="119" t="s">
        <v>6570</v>
      </c>
      <c r="F865" s="118" t="str">
        <f t="shared" si="381"/>
        <v>NBR (nitrile rubber)</v>
      </c>
      <c r="G865" s="118">
        <f t="shared" si="382"/>
        <v>1.4538993438749999</v>
      </c>
      <c r="H865" s="118">
        <f t="shared" si="383"/>
        <v>5.700611924E-2</v>
      </c>
      <c r="I865" s="118">
        <f t="shared" si="384"/>
        <v>0.16904016900000002</v>
      </c>
      <c r="J865" s="326">
        <f t="shared" si="385"/>
        <v>0.75329613563499986</v>
      </c>
      <c r="K865" s="118">
        <v>0.47455691999999999</v>
      </c>
      <c r="L865" s="118">
        <v>0.11651432</v>
      </c>
      <c r="M865" s="118">
        <v>4.8324685999999999E-2</v>
      </c>
      <c r="N865" s="118">
        <v>4.6174195000000001E-2</v>
      </c>
      <c r="O865" s="118">
        <v>1.0546359999999999E-2</v>
      </c>
      <c r="P865" s="330">
        <v>1.02762E-6</v>
      </c>
      <c r="Q865" s="118">
        <v>2.8453662000000002E-4</v>
      </c>
      <c r="R865" s="118">
        <v>4.2011629999999999E-3</v>
      </c>
      <c r="S865" s="330">
        <v>4.3804635E-5</v>
      </c>
      <c r="T865" s="118">
        <v>0.73624199999999995</v>
      </c>
      <c r="U865" s="118">
        <v>1.5550549E-2</v>
      </c>
      <c r="V865" s="118">
        <v>0</v>
      </c>
      <c r="W865" s="118">
        <v>1.459782E-3</v>
      </c>
      <c r="X865" s="118">
        <v>0</v>
      </c>
      <c r="Y865" s="41"/>
      <c r="Z865" s="327">
        <f t="shared" si="386"/>
        <v>3.5680971428571424</v>
      </c>
      <c r="AA865" s="41"/>
      <c r="AB865" s="111">
        <v>94.858245999999994</v>
      </c>
      <c r="AC865" s="111">
        <v>92.479893000000004</v>
      </c>
      <c r="AD865" s="111">
        <v>2.1082630999999998</v>
      </c>
      <c r="AE865" s="111">
        <v>0</v>
      </c>
      <c r="AF865" s="111">
        <v>9.2043136999999997E-2</v>
      </c>
      <c r="AG865" s="111">
        <v>1.7406263000000002E-2</v>
      </c>
      <c r="AH865" s="111">
        <v>0.16064128999999999</v>
      </c>
      <c r="AI865" s="41"/>
      <c r="AJ865" s="114">
        <v>0.10916779</v>
      </c>
      <c r="AK865" s="114">
        <v>9.9992524999999999E-2</v>
      </c>
      <c r="AL865" s="114">
        <v>3.911098E-3</v>
      </c>
      <c r="AM865" s="114">
        <v>5.2641635999999999E-3</v>
      </c>
      <c r="AN865" s="113">
        <f t="shared" si="387"/>
        <v>5.9947557592529705E-6</v>
      </c>
      <c r="AO865" s="112">
        <f t="shared" si="388"/>
        <v>1.446412025216522E-8</v>
      </c>
      <c r="AP865" s="112">
        <f t="shared" si="389"/>
        <v>0.73727780913950003</v>
      </c>
      <c r="AQ865" s="328">
        <v>3.4012275E-6</v>
      </c>
      <c r="AR865" s="328">
        <v>1.0265837E-8</v>
      </c>
      <c r="AS865" s="328">
        <v>2.8032900999999999E-13</v>
      </c>
      <c r="AT865" s="328">
        <v>1.6104704E-15</v>
      </c>
      <c r="AU865" s="329">
        <v>0</v>
      </c>
      <c r="AV865" s="328">
        <v>6.8670534E-9</v>
      </c>
      <c r="AW865" s="328">
        <v>2.5582626E-6</v>
      </c>
      <c r="AX865" s="328">
        <v>1.0647036E-9</v>
      </c>
      <c r="AY865" s="328">
        <v>2.9531899999999998E-9</v>
      </c>
      <c r="AZ865" s="328">
        <v>7.6998527000000005E-12</v>
      </c>
      <c r="BA865" s="328">
        <v>1.9783756E-13</v>
      </c>
      <c r="BB865" s="328">
        <v>3.9785559999999998E-14</v>
      </c>
      <c r="BC865" s="328">
        <v>5.4247719000000003E-14</v>
      </c>
      <c r="BD865" s="328">
        <v>7.3932471999999999E-16</v>
      </c>
      <c r="BE865" s="328">
        <v>7.6753615000000006E-12</v>
      </c>
      <c r="BF865" s="328">
        <v>8.8532881000000006E-11</v>
      </c>
      <c r="BG865" s="329">
        <v>0</v>
      </c>
      <c r="BH865" s="328">
        <v>5.0991394999999997E-6</v>
      </c>
      <c r="BI865" s="329">
        <v>0.73727271000000005</v>
      </c>
      <c r="BJ865" s="328">
        <v>2.8302396000000001E-8</v>
      </c>
      <c r="BK865" s="328">
        <v>1.7210915999999999E-10</v>
      </c>
      <c r="BL865" s="328">
        <v>7.7002914999999993E-15</v>
      </c>
      <c r="BM865" s="41"/>
      <c r="BN865" s="111">
        <v>2.9114544000000001E-4</v>
      </c>
      <c r="BO865" s="122">
        <v>2.2274419E-5</v>
      </c>
      <c r="BP865" s="122">
        <v>9.9488015999999997E-5</v>
      </c>
      <c r="BQ865" s="122">
        <v>4.9257772000000002E-7</v>
      </c>
      <c r="BR865" s="122">
        <v>2.5067365000000001E-5</v>
      </c>
      <c r="BS865" s="122">
        <v>4.3547505999999997E-6</v>
      </c>
      <c r="BT865" s="122">
        <v>4.3235873000000003E-9</v>
      </c>
      <c r="BU865" s="122">
        <v>5.7171195999999998E-6</v>
      </c>
      <c r="BV865" s="122">
        <v>1.3789937E-9</v>
      </c>
      <c r="BW865" s="122">
        <v>1.8827953999999999E-7</v>
      </c>
      <c r="BX865" s="111">
        <v>0</v>
      </c>
      <c r="BY865" s="111">
        <v>0</v>
      </c>
      <c r="BZ865" s="111">
        <v>0</v>
      </c>
      <c r="CA865" s="122">
        <v>1.6341584999999998E-5</v>
      </c>
      <c r="CB865" s="111">
        <v>1.123335E-4</v>
      </c>
      <c r="CC865" s="122">
        <v>8.1910896999999995E-7</v>
      </c>
      <c r="CD865" s="122">
        <v>4.0630151E-6</v>
      </c>
      <c r="CE865" s="198" t="s">
        <v>10606</v>
      </c>
      <c r="CF865" s="143"/>
      <c r="CG865" s="42" t="s">
        <v>10605</v>
      </c>
      <c r="CH865" s="42"/>
      <c r="CI865" s="42"/>
      <c r="CJ865" s="41"/>
      <c r="CK865" s="333"/>
      <c r="CL865" s="41"/>
      <c r="CM865" s="41"/>
      <c r="CN865" s="41"/>
      <c r="CO865" s="41"/>
      <c r="CP865" s="41"/>
      <c r="CQ865" s="41"/>
      <c r="CR865" s="41"/>
      <c r="CS865" s="41"/>
      <c r="CT865" s="41"/>
      <c r="CU865" s="41"/>
      <c r="CV865" s="41"/>
      <c r="CW865" s="41"/>
    </row>
    <row r="866" spans="1:101" ht="14.5" customHeight="1">
      <c r="A866" s="41" t="s">
        <v>10604</v>
      </c>
      <c r="B866" s="119" t="s">
        <v>8322</v>
      </c>
      <c r="C866" s="120" t="str">
        <f t="shared" si="380"/>
        <v>A.130.05.107</v>
      </c>
      <c r="D866" s="135" t="s">
        <v>10592</v>
      </c>
      <c r="E866" s="119" t="s">
        <v>6570</v>
      </c>
      <c r="F866" s="118" t="str">
        <f t="shared" si="381"/>
        <v>Polychloroprene (Neoprene , CR) rubber</v>
      </c>
      <c r="G866" s="118">
        <f t="shared" si="382"/>
        <v>1.2813577667680001</v>
      </c>
      <c r="H866" s="118">
        <f t="shared" si="383"/>
        <v>3.0575463310000002E-2</v>
      </c>
      <c r="I866" s="118">
        <f t="shared" si="384"/>
        <v>5.0922910299999999E-2</v>
      </c>
      <c r="J866" s="326">
        <f t="shared" si="385"/>
        <v>0.50094161315800012</v>
      </c>
      <c r="K866" s="118">
        <v>0.69891778000000004</v>
      </c>
      <c r="L866" s="118">
        <v>1.8275231999999999E-2</v>
      </c>
      <c r="M866" s="118">
        <v>2.9943012000000001E-2</v>
      </c>
      <c r="N866" s="118">
        <v>2.5732925E-2</v>
      </c>
      <c r="O866" s="118">
        <v>3.9594738999999997E-3</v>
      </c>
      <c r="P866" s="118">
        <v>4.7165230999999998E-4</v>
      </c>
      <c r="Q866" s="118">
        <v>4.1141209999999998E-4</v>
      </c>
      <c r="R866" s="118">
        <v>2.7046663000000002E-3</v>
      </c>
      <c r="S866" s="118">
        <v>9.7039038000000001E-4</v>
      </c>
      <c r="T866" s="118">
        <v>0.49374000000000001</v>
      </c>
      <c r="U866" s="118">
        <v>6.2106983999999999E-3</v>
      </c>
      <c r="V866" s="330">
        <v>2.0524377999999999E-5</v>
      </c>
      <c r="W866" s="118">
        <v>0</v>
      </c>
      <c r="X866" s="118">
        <v>0</v>
      </c>
      <c r="Y866" s="41"/>
      <c r="Z866" s="327">
        <f t="shared" si="386"/>
        <v>5.2550209022556391</v>
      </c>
      <c r="AA866" s="41"/>
      <c r="AB866" s="111">
        <v>103.01644</v>
      </c>
      <c r="AC866" s="111">
        <v>102.00324999999999</v>
      </c>
      <c r="AD866" s="111">
        <v>0.84201442000000004</v>
      </c>
      <c r="AE866" s="111">
        <v>0</v>
      </c>
      <c r="AF866" s="111">
        <v>0</v>
      </c>
      <c r="AG866" s="111">
        <v>8.4301481999999994E-3</v>
      </c>
      <c r="AH866" s="111">
        <v>0.16274631000000001</v>
      </c>
      <c r="AI866" s="41"/>
      <c r="AJ866" s="114">
        <v>0.10416931</v>
      </c>
      <c r="AK866" s="114">
        <v>9.4053452999999995E-2</v>
      </c>
      <c r="AL866" s="114">
        <v>4.3881425999999996E-3</v>
      </c>
      <c r="AM866" s="114">
        <v>5.7277125999999996E-3</v>
      </c>
      <c r="AN866" s="113">
        <f t="shared" si="387"/>
        <v>5.6386962925309995E-6</v>
      </c>
      <c r="AO866" s="112">
        <f t="shared" si="388"/>
        <v>1.6228338366070104E-8</v>
      </c>
      <c r="AP866" s="112">
        <f t="shared" si="389"/>
        <v>0.80220064441099992</v>
      </c>
      <c r="AQ866" s="328">
        <v>4.9518466000000002E-6</v>
      </c>
      <c r="AR866" s="328">
        <v>1.4943708000000001E-8</v>
      </c>
      <c r="AS866" s="328">
        <v>4.0816213999999999E-13</v>
      </c>
      <c r="AT866" s="328">
        <v>3.3088966000000002E-10</v>
      </c>
      <c r="AU866" s="328">
        <v>4.2984171E-11</v>
      </c>
      <c r="AV866" s="328">
        <v>3.8263841999999999E-9</v>
      </c>
      <c r="AW866" s="328">
        <v>6.7554250999999997E-7</v>
      </c>
      <c r="AX866" s="328">
        <v>5.5399326000000001E-10</v>
      </c>
      <c r="AY866" s="328">
        <v>7.0313529000000002E-10</v>
      </c>
      <c r="AZ866" s="328">
        <v>4.8252907999999998E-13</v>
      </c>
      <c r="BA866" s="328">
        <v>2.4751400999999998E-15</v>
      </c>
      <c r="BB866" s="328">
        <v>1.0225292E-12</v>
      </c>
      <c r="BC866" s="328">
        <v>5.9076470000000004E-14</v>
      </c>
      <c r="BD866" s="328">
        <v>4.4650039999999997E-14</v>
      </c>
      <c r="BE866" s="328">
        <v>5.1372839000000003E-9</v>
      </c>
      <c r="BF866" s="328">
        <v>1.9696406E-9</v>
      </c>
      <c r="BG866" s="328">
        <v>2.5482394000000001E-11</v>
      </c>
      <c r="BH866" s="328">
        <v>4.5664410999999999E-5</v>
      </c>
      <c r="BI866" s="329">
        <v>0.80215497999999996</v>
      </c>
      <c r="BJ866" s="329">
        <v>0</v>
      </c>
      <c r="BK866" s="329">
        <v>0</v>
      </c>
      <c r="BL866" s="329">
        <v>0</v>
      </c>
      <c r="BM866" s="41"/>
      <c r="BN866" s="111">
        <v>2.9359767999999998E-4</v>
      </c>
      <c r="BO866" s="122">
        <v>6.0717954000000003E-6</v>
      </c>
      <c r="BP866" s="111">
        <v>1.4652392999999999E-4</v>
      </c>
      <c r="BQ866" s="122">
        <v>3.1844433000000002E-7</v>
      </c>
      <c r="BR866" s="122">
        <v>6.7620553000000001E-6</v>
      </c>
      <c r="BS866" s="122">
        <v>2.4001645999999998E-6</v>
      </c>
      <c r="BT866" s="122">
        <v>6.1901088000000001E-10</v>
      </c>
      <c r="BU866" s="122">
        <v>3.6755534E-6</v>
      </c>
      <c r="BV866" s="122">
        <v>6.3292418999999998E-7</v>
      </c>
      <c r="BW866" s="122">
        <v>2.7223378E-7</v>
      </c>
      <c r="BX866" s="122">
        <v>3.2308004999999997E-7</v>
      </c>
      <c r="BY866" s="122">
        <v>1.8525089000000001E-8</v>
      </c>
      <c r="BZ866" s="122">
        <v>5.7029744E-9</v>
      </c>
      <c r="CA866" s="122">
        <v>6.0448633999999997E-6</v>
      </c>
      <c r="CB866" s="111">
        <v>1.2032174E-4</v>
      </c>
      <c r="CC866" s="122">
        <v>2.2604708000000001E-7</v>
      </c>
      <c r="CD866" s="111">
        <v>0</v>
      </c>
      <c r="CE866" s="199" t="s">
        <v>10602</v>
      </c>
      <c r="CF866" s="143"/>
      <c r="CG866" s="42" t="s">
        <v>688</v>
      </c>
      <c r="CH866" s="42"/>
      <c r="CI866" s="42"/>
      <c r="CJ866" s="41"/>
      <c r="CK866" s="41"/>
      <c r="CL866" s="41"/>
      <c r="CM866" s="41"/>
      <c r="CN866" s="41"/>
      <c r="CO866" s="41"/>
      <c r="CP866" s="41"/>
      <c r="CQ866" s="41"/>
      <c r="CR866" s="41"/>
      <c r="CS866" s="41"/>
      <c r="CT866" s="41"/>
      <c r="CU866" s="41"/>
      <c r="CV866" s="41"/>
      <c r="CW866" s="41"/>
    </row>
    <row r="867" spans="1:101" ht="14.5" customHeight="1">
      <c r="A867" s="41" t="s">
        <v>10601</v>
      </c>
      <c r="B867" s="119" t="s">
        <v>8322</v>
      </c>
      <c r="C867" s="120" t="str">
        <f t="shared" si="380"/>
        <v>A.130.05.108</v>
      </c>
      <c r="D867" s="135" t="s">
        <v>10592</v>
      </c>
      <c r="E867" s="119" t="s">
        <v>6570</v>
      </c>
      <c r="F867" s="118" t="str">
        <f t="shared" si="381"/>
        <v>PU (polyurethane) rubber for shoe soles</v>
      </c>
      <c r="G867" s="118">
        <f t="shared" si="382"/>
        <v>1.4331651845658895</v>
      </c>
      <c r="H867" s="118">
        <f t="shared" si="383"/>
        <v>1.7249207546159998E-2</v>
      </c>
      <c r="I867" s="118">
        <f t="shared" si="384"/>
        <v>6.6201244519729599E-2</v>
      </c>
      <c r="J867" s="326">
        <f t="shared" si="385"/>
        <v>0.73174226249999996</v>
      </c>
      <c r="K867" s="118">
        <v>0.61797247</v>
      </c>
      <c r="L867" s="118">
        <v>5.1953808999999997E-2</v>
      </c>
      <c r="M867" s="118">
        <v>1.4247434E-2</v>
      </c>
      <c r="N867" s="118">
        <v>9.2304785999999996E-3</v>
      </c>
      <c r="O867" s="118">
        <v>8.0186501999999996E-3</v>
      </c>
      <c r="P867" s="118">
        <v>0</v>
      </c>
      <c r="Q867" s="330">
        <v>7.8746159999999994E-8</v>
      </c>
      <c r="R867" s="330">
        <v>1.5197296E-9</v>
      </c>
      <c r="S867" s="118">
        <v>1.6962514999999999E-3</v>
      </c>
      <c r="T867" s="118">
        <v>0.68329169999999995</v>
      </c>
      <c r="U867" s="118">
        <v>4.6754311E-2</v>
      </c>
      <c r="V867" s="118">
        <v>0</v>
      </c>
      <c r="W867" s="118">
        <v>0</v>
      </c>
      <c r="X867" s="118">
        <v>0</v>
      </c>
      <c r="Y867" s="41"/>
      <c r="Z867" s="327">
        <f t="shared" si="386"/>
        <v>4.6464095488721799</v>
      </c>
      <c r="AA867" s="41"/>
      <c r="AB867" s="111">
        <v>124.97654</v>
      </c>
      <c r="AC867" s="111">
        <v>108.49392</v>
      </c>
      <c r="AD867" s="111">
        <v>6.3379003000000003</v>
      </c>
      <c r="AE867" s="111">
        <v>0</v>
      </c>
      <c r="AF867" s="111">
        <v>6.3251480000000004</v>
      </c>
      <c r="AG867" s="111">
        <v>2.3839891</v>
      </c>
      <c r="AH867" s="111">
        <v>1.4355804999999999</v>
      </c>
      <c r="AI867" s="41"/>
      <c r="AJ867" s="114">
        <v>0.10147702</v>
      </c>
      <c r="AK867" s="114">
        <v>9.1150521999999998E-2</v>
      </c>
      <c r="AL867" s="114">
        <v>3.8990299999999999E-3</v>
      </c>
      <c r="AM867" s="114">
        <v>6.4274724999999998E-3</v>
      </c>
      <c r="AN867" s="113">
        <f t="shared" si="387"/>
        <v>5.4646596225999998E-6</v>
      </c>
      <c r="AO867" s="112">
        <f t="shared" si="388"/>
        <v>1.441949005033E-8</v>
      </c>
      <c r="AP867" s="112">
        <f t="shared" si="389"/>
        <v>0.900206236268</v>
      </c>
      <c r="AQ867" s="328">
        <v>4.3118680000000001E-6</v>
      </c>
      <c r="AR867" s="328">
        <v>1.3009947E-8</v>
      </c>
      <c r="AS867" s="328">
        <v>3.5545032999999999E-13</v>
      </c>
      <c r="AT867" s="329">
        <v>0</v>
      </c>
      <c r="AU867" s="329">
        <v>0</v>
      </c>
      <c r="AV867" s="328">
        <v>1.3723226000000001E-9</v>
      </c>
      <c r="AW867" s="328">
        <v>1.1514193E-6</v>
      </c>
      <c r="AX867" s="328">
        <v>2.104306E-10</v>
      </c>
      <c r="AY867" s="328">
        <v>1.198757E-9</v>
      </c>
      <c r="AZ867" s="329">
        <v>0</v>
      </c>
      <c r="BA867" s="329">
        <v>0</v>
      </c>
      <c r="BB867" s="329">
        <v>0</v>
      </c>
      <c r="BC867" s="329">
        <v>0</v>
      </c>
      <c r="BD867" s="329">
        <v>0</v>
      </c>
      <c r="BE867" s="329">
        <v>0</v>
      </c>
      <c r="BF867" s="329">
        <v>0</v>
      </c>
      <c r="BG867" s="329">
        <v>0</v>
      </c>
      <c r="BH867" s="328">
        <v>3.4236268000000002E-5</v>
      </c>
      <c r="BI867" s="329">
        <v>0.90017199999999997</v>
      </c>
      <c r="BJ867" s="329">
        <v>0</v>
      </c>
      <c r="BK867" s="329">
        <v>0</v>
      </c>
      <c r="BL867" s="329">
        <v>0</v>
      </c>
      <c r="BM867" s="41"/>
      <c r="BN867" s="111">
        <v>2.9666954000000001E-4</v>
      </c>
      <c r="BO867" s="122">
        <v>8.6560687000000004E-6</v>
      </c>
      <c r="BP867" s="111">
        <v>1.2955422999999999E-4</v>
      </c>
      <c r="BQ867" s="122">
        <v>1.7801624E-13</v>
      </c>
      <c r="BR867" s="122">
        <v>1.3737764000000001E-5</v>
      </c>
      <c r="BS867" s="122">
        <v>7.6978409000000001E-7</v>
      </c>
      <c r="BT867" s="111">
        <v>0</v>
      </c>
      <c r="BU867" s="122">
        <v>1.1683666000000001E-6</v>
      </c>
      <c r="BV867" s="111">
        <v>0</v>
      </c>
      <c r="BW867" s="122">
        <v>5.2106791999999998E-11</v>
      </c>
      <c r="BX867" s="111">
        <v>0</v>
      </c>
      <c r="BY867" s="111">
        <v>0</v>
      </c>
      <c r="BZ867" s="111">
        <v>0</v>
      </c>
      <c r="CA867" s="122">
        <v>3.1183768000000002E-6</v>
      </c>
      <c r="CB867" s="111">
        <v>1.3884680999999999E-4</v>
      </c>
      <c r="CC867" s="122">
        <v>8.1809342000000001E-7</v>
      </c>
      <c r="CD867" s="111">
        <v>0</v>
      </c>
      <c r="CE867" s="199" t="s">
        <v>10434</v>
      </c>
      <c r="CF867" s="143"/>
      <c r="CG867" s="76" t="s">
        <v>10599</v>
      </c>
      <c r="CH867" s="42"/>
      <c r="CI867" s="42"/>
      <c r="CJ867" s="41"/>
      <c r="CK867" s="41"/>
      <c r="CL867" s="41"/>
      <c r="CM867" s="41"/>
      <c r="CN867" s="41"/>
      <c r="CO867" s="41"/>
      <c r="CP867" s="41"/>
      <c r="CQ867" s="41"/>
      <c r="CR867" s="41"/>
      <c r="CS867" s="41"/>
      <c r="CT867" s="41"/>
      <c r="CU867" s="41"/>
      <c r="CV867" s="41"/>
      <c r="CW867" s="41"/>
    </row>
    <row r="868" spans="1:101" ht="14.5" customHeight="1">
      <c r="A868" s="41" t="s">
        <v>10598</v>
      </c>
      <c r="B868" s="119" t="s">
        <v>8322</v>
      </c>
      <c r="C868" s="120" t="str">
        <f t="shared" si="380"/>
        <v>A.130.05.109</v>
      </c>
      <c r="D868" s="135" t="s">
        <v>10592</v>
      </c>
      <c r="E868" s="119" t="s">
        <v>6570</v>
      </c>
      <c r="F868" s="118" t="str">
        <f t="shared" si="381"/>
        <v>SAN (Styrene-acrylonitrile copolymer)</v>
      </c>
      <c r="G868" s="118">
        <f t="shared" si="382"/>
        <v>1.2475655409722588</v>
      </c>
      <c r="H868" s="118">
        <f t="shared" si="383"/>
        <v>2.6450777155000004E-3</v>
      </c>
      <c r="I868" s="118">
        <f t="shared" si="384"/>
        <v>8.6060463256758896E-2</v>
      </c>
      <c r="J868" s="326">
        <f t="shared" si="385"/>
        <v>0.76517999999999997</v>
      </c>
      <c r="K868" s="118">
        <v>0.39367999999999997</v>
      </c>
      <c r="L868" s="118">
        <v>8.0572859999999996E-2</v>
      </c>
      <c r="M868" s="118">
        <v>5.4875999999999996E-3</v>
      </c>
      <c r="N868" s="118">
        <v>2.6436564E-3</v>
      </c>
      <c r="O868" s="330">
        <v>1.2525636E-6</v>
      </c>
      <c r="P868" s="118">
        <v>0</v>
      </c>
      <c r="Q868" s="330">
        <v>1.6875190000000001E-7</v>
      </c>
      <c r="R868" s="330">
        <v>3.2567588999999999E-9</v>
      </c>
      <c r="S868" s="118">
        <v>0</v>
      </c>
      <c r="T868" s="118">
        <v>0.76517999999999997</v>
      </c>
      <c r="U868" s="118">
        <v>0</v>
      </c>
      <c r="V868" s="118">
        <v>0</v>
      </c>
      <c r="W868" s="118">
        <v>0</v>
      </c>
      <c r="X868" s="118">
        <v>0</v>
      </c>
      <c r="Y868" s="41"/>
      <c r="Z868" s="327">
        <f t="shared" si="386"/>
        <v>2.9599999999999995</v>
      </c>
      <c r="AA868" s="41"/>
      <c r="AB868" s="111">
        <v>51.890500000000003</v>
      </c>
      <c r="AC868" s="111">
        <v>50.6205</v>
      </c>
      <c r="AD868" s="111">
        <v>0</v>
      </c>
      <c r="AE868" s="111">
        <v>0</v>
      </c>
      <c r="AF868" s="111">
        <v>1.27</v>
      </c>
      <c r="AG868" s="111">
        <v>0</v>
      </c>
      <c r="AH868" s="111">
        <v>0</v>
      </c>
      <c r="AI868" s="41"/>
      <c r="AJ868" s="114">
        <v>7.2958308999999999E-2</v>
      </c>
      <c r="AK868" s="114">
        <v>7.0232019000000007E-2</v>
      </c>
      <c r="AL868" s="114">
        <v>2.7262897E-3</v>
      </c>
      <c r="AM868" s="114">
        <v>0</v>
      </c>
      <c r="AN868" s="113">
        <f t="shared" si="387"/>
        <v>4.2105526999999999E-6</v>
      </c>
      <c r="AO868" s="112">
        <f t="shared" si="388"/>
        <v>1.008243244E-8</v>
      </c>
      <c r="AP868" s="112">
        <f t="shared" si="389"/>
        <v>0</v>
      </c>
      <c r="AQ868" s="328">
        <v>2.7468800000000002E-6</v>
      </c>
      <c r="AR868" s="328">
        <v>8.2879999999999995E-9</v>
      </c>
      <c r="AS868" s="328">
        <v>2.2643999999999999E-13</v>
      </c>
      <c r="AT868" s="329">
        <v>0</v>
      </c>
      <c r="AU868" s="329">
        <v>0</v>
      </c>
      <c r="AV868" s="328">
        <v>3.927E-10</v>
      </c>
      <c r="AW868" s="328">
        <v>1.4632799999999999E-6</v>
      </c>
      <c r="AX868" s="328">
        <v>8.9726000000000001E-11</v>
      </c>
      <c r="AY868" s="328">
        <v>1.7044800000000001E-9</v>
      </c>
      <c r="AZ868" s="329">
        <v>0</v>
      </c>
      <c r="BA868" s="329">
        <v>0</v>
      </c>
      <c r="BB868" s="329">
        <v>0</v>
      </c>
      <c r="BC868" s="329">
        <v>0</v>
      </c>
      <c r="BD868" s="329">
        <v>0</v>
      </c>
      <c r="BE868" s="329">
        <v>0</v>
      </c>
      <c r="BF868" s="329">
        <v>0</v>
      </c>
      <c r="BG868" s="329">
        <v>0</v>
      </c>
      <c r="BH868" s="329">
        <v>0</v>
      </c>
      <c r="BI868" s="329">
        <v>0</v>
      </c>
      <c r="BJ868" s="329">
        <v>0</v>
      </c>
      <c r="BK868" s="329">
        <v>0</v>
      </c>
      <c r="BL868" s="329">
        <v>0</v>
      </c>
      <c r="BM868" s="41"/>
      <c r="BN868" s="111">
        <v>1.0708050000000001E-4</v>
      </c>
      <c r="BO868" s="122">
        <v>1.17512E-5</v>
      </c>
      <c r="BP868" s="122">
        <v>8.2532654000000004E-5</v>
      </c>
      <c r="BQ868" s="122">
        <v>3.8148627E-13</v>
      </c>
      <c r="BR868" s="122">
        <v>9.6809986000000001E-6</v>
      </c>
      <c r="BS868" s="111">
        <v>0</v>
      </c>
      <c r="BT868" s="111">
        <v>0</v>
      </c>
      <c r="BU868" s="111">
        <v>0</v>
      </c>
      <c r="BV868" s="111">
        <v>0</v>
      </c>
      <c r="BW868" s="122">
        <v>1.1166412000000001E-10</v>
      </c>
      <c r="BX868" s="111">
        <v>0</v>
      </c>
      <c r="BY868" s="111">
        <v>0</v>
      </c>
      <c r="BZ868" s="111">
        <v>0</v>
      </c>
      <c r="CA868" s="122">
        <v>3.1155356E-6</v>
      </c>
      <c r="CB868" s="111">
        <v>0</v>
      </c>
      <c r="CC868" s="111">
        <v>0</v>
      </c>
      <c r="CD868" s="111">
        <v>0</v>
      </c>
      <c r="CE868" s="137"/>
      <c r="CF868" s="143"/>
      <c r="CG868" s="76" t="s">
        <v>689</v>
      </c>
      <c r="CH868" s="42"/>
      <c r="CI868" s="42"/>
      <c r="CJ868" s="41"/>
      <c r="CK868" s="41"/>
      <c r="CL868" s="41"/>
      <c r="CM868" s="41"/>
      <c r="CN868" s="41"/>
      <c r="CO868" s="41"/>
      <c r="CP868" s="41"/>
      <c r="CQ868" s="41"/>
      <c r="CR868" s="41"/>
      <c r="CS868" s="41"/>
      <c r="CT868" s="41"/>
      <c r="CU868" s="41"/>
      <c r="CV868" s="41"/>
      <c r="CW868" s="41"/>
    </row>
    <row r="869" spans="1:101" ht="14.5" customHeight="1">
      <c r="A869" s="41" t="s">
        <v>10596</v>
      </c>
      <c r="B869" s="119" t="s">
        <v>8322</v>
      </c>
      <c r="C869" s="120" t="str">
        <f t="shared" si="380"/>
        <v>A.130.05.110</v>
      </c>
      <c r="D869" s="135" t="s">
        <v>10592</v>
      </c>
      <c r="E869" s="119" t="s">
        <v>6570</v>
      </c>
      <c r="F869" s="118" t="str">
        <f t="shared" si="381"/>
        <v>SBR (Styrene butadiene rubber)</v>
      </c>
      <c r="G869" s="118">
        <f t="shared" si="382"/>
        <v>1.2983384850513</v>
      </c>
      <c r="H869" s="118">
        <f t="shared" si="383"/>
        <v>5.6748794799999995E-2</v>
      </c>
      <c r="I869" s="118">
        <f t="shared" si="384"/>
        <v>0.14713083440000002</v>
      </c>
      <c r="J869" s="326">
        <f t="shared" si="385"/>
        <v>0.63403839585129995</v>
      </c>
      <c r="K869" s="118">
        <v>0.46042045999999998</v>
      </c>
      <c r="L869" s="118">
        <v>9.7425566000000005E-2</v>
      </c>
      <c r="M869" s="118">
        <v>4.8305616000000003E-2</v>
      </c>
      <c r="N869" s="118">
        <v>4.7126310999999997E-2</v>
      </c>
      <c r="O869" s="118">
        <v>9.1108892999999993E-3</v>
      </c>
      <c r="P869" s="118">
        <v>1.6940356999999999E-4</v>
      </c>
      <c r="Q869" s="118">
        <v>3.4219093E-4</v>
      </c>
      <c r="R869" s="118">
        <v>1.3996524000000001E-3</v>
      </c>
      <c r="S869" s="118">
        <v>3.7971216E-4</v>
      </c>
      <c r="T869" s="118">
        <v>0.61968464999999995</v>
      </c>
      <c r="U869" s="118">
        <v>1.2762363000000001E-2</v>
      </c>
      <c r="V869" s="330">
        <v>7.3505912999999998E-6</v>
      </c>
      <c r="W869" s="118">
        <v>1.2043201000000001E-3</v>
      </c>
      <c r="X869" s="118">
        <v>0</v>
      </c>
      <c r="Y869" s="41"/>
      <c r="Z869" s="327">
        <f t="shared" si="386"/>
        <v>3.4618079699248119</v>
      </c>
      <c r="AA869" s="41"/>
      <c r="AB869" s="111">
        <v>92.987291999999997</v>
      </c>
      <c r="AC869" s="111">
        <v>91.045626999999996</v>
      </c>
      <c r="AD869" s="111">
        <v>1.7302553000000001</v>
      </c>
      <c r="AE869" s="111">
        <v>0</v>
      </c>
      <c r="AF869" s="111">
        <v>6.0817324999999998E-2</v>
      </c>
      <c r="AG869" s="111">
        <v>3.2696103000000002E-3</v>
      </c>
      <c r="AH869" s="111">
        <v>0.14732335999999999</v>
      </c>
      <c r="AI869" s="41"/>
      <c r="AJ869" s="114">
        <v>0.10173781</v>
      </c>
      <c r="AK869" s="114">
        <v>9.2944423999999998E-2</v>
      </c>
      <c r="AL869" s="114">
        <v>3.7155565999999998E-3</v>
      </c>
      <c r="AM869" s="114">
        <v>5.0778337999999998E-3</v>
      </c>
      <c r="AN869" s="113">
        <f t="shared" si="387"/>
        <v>5.572207584521E-6</v>
      </c>
      <c r="AO869" s="112">
        <f t="shared" si="388"/>
        <v>1.37409637116613E-8</v>
      </c>
      <c r="AP869" s="112">
        <f t="shared" si="389"/>
        <v>0.71118119807700009</v>
      </c>
      <c r="AQ869" s="328">
        <v>3.2927813E-6</v>
      </c>
      <c r="AR869" s="328">
        <v>9.9381949000000003E-9</v>
      </c>
      <c r="AS869" s="328">
        <v>2.7139445000000001E-13</v>
      </c>
      <c r="AT869" s="328">
        <v>1.1850467E-10</v>
      </c>
      <c r="AU869" s="328">
        <v>1.5394331E-11</v>
      </c>
      <c r="AV869" s="328">
        <v>7.0085721000000002E-9</v>
      </c>
      <c r="AW869" s="328">
        <v>2.2463385999999998E-6</v>
      </c>
      <c r="AX869" s="328">
        <v>1.0825767E-9</v>
      </c>
      <c r="AY869" s="328">
        <v>2.5645902999999998E-9</v>
      </c>
      <c r="AZ869" s="328">
        <v>3.7253169E-12</v>
      </c>
      <c r="BA869" s="328">
        <v>8.4519357999999998E-15</v>
      </c>
      <c r="BB869" s="328">
        <v>3.9353854999999998E-13</v>
      </c>
      <c r="BC869" s="328">
        <v>6.4182150000000002E-14</v>
      </c>
      <c r="BD869" s="328">
        <v>1.6262134999999999E-14</v>
      </c>
      <c r="BE869" s="328">
        <v>1.8415615000000001E-9</v>
      </c>
      <c r="BF869" s="328">
        <v>7.5417491999999999E-10</v>
      </c>
      <c r="BG869" s="328">
        <v>9.1262528000000002E-12</v>
      </c>
      <c r="BH869" s="328">
        <v>1.9158076999999999E-5</v>
      </c>
      <c r="BI869" s="329">
        <v>0.71116204000000005</v>
      </c>
      <c r="BJ869" s="328">
        <v>2.3349476999999999E-8</v>
      </c>
      <c r="BK869" s="328">
        <v>1.4199006E-10</v>
      </c>
      <c r="BL869" s="328">
        <v>6.3527404999999999E-15</v>
      </c>
      <c r="BM869" s="41"/>
      <c r="BN869" s="111">
        <v>2.7691530000000002E-4</v>
      </c>
      <c r="BO869" s="122">
        <v>1.9651773999999999E-5</v>
      </c>
      <c r="BP869" s="122">
        <v>9.6524393000000001E-5</v>
      </c>
      <c r="BQ869" s="122">
        <v>1.6478287000000001E-7</v>
      </c>
      <c r="BR869" s="122">
        <v>2.0974512999999999E-5</v>
      </c>
      <c r="BS869" s="122">
        <v>3.8943830999999996E-6</v>
      </c>
      <c r="BT869" s="122">
        <v>3.2995144000000001E-9</v>
      </c>
      <c r="BU869" s="122">
        <v>5.8895127E-6</v>
      </c>
      <c r="BV869" s="122">
        <v>2.2732765999999999E-7</v>
      </c>
      <c r="BW869" s="122">
        <v>2.2642973E-7</v>
      </c>
      <c r="BX869" s="122">
        <v>1.1570774E-7</v>
      </c>
      <c r="BY869" s="122">
        <v>6.6345666000000003E-9</v>
      </c>
      <c r="BZ869" s="122">
        <v>2.0424606000000002E-9</v>
      </c>
      <c r="CA869" s="122">
        <v>1.6180442999999999E-5</v>
      </c>
      <c r="CB869" s="111">
        <v>1.0960628E-4</v>
      </c>
      <c r="CC869" s="122">
        <v>9.5784218000000003E-8</v>
      </c>
      <c r="CD869" s="122">
        <v>3.3519874999999998E-6</v>
      </c>
      <c r="CE869" s="137"/>
      <c r="CF869" s="143"/>
      <c r="CG869" s="42" t="s">
        <v>10594</v>
      </c>
      <c r="CH869" s="42"/>
      <c r="CI869" s="42"/>
      <c r="CJ869" s="41"/>
      <c r="CK869" s="41"/>
      <c r="CL869" s="41"/>
      <c r="CM869" s="41"/>
      <c r="CN869" s="41"/>
      <c r="CO869" s="41"/>
      <c r="CP869" s="41"/>
      <c r="CQ869" s="41"/>
      <c r="CR869" s="41"/>
      <c r="CS869" s="41"/>
      <c r="CT869" s="41"/>
      <c r="CU869" s="41"/>
      <c r="CV869" s="41"/>
      <c r="CW869" s="41"/>
    </row>
    <row r="870" spans="1:101" ht="14.5" customHeight="1">
      <c r="A870" s="41" t="s">
        <v>10593</v>
      </c>
      <c r="B870" s="119" t="s">
        <v>8322</v>
      </c>
      <c r="C870" s="120" t="str">
        <f t="shared" si="380"/>
        <v>A.130.05.111</v>
      </c>
      <c r="D870" s="135" t="s">
        <v>10592</v>
      </c>
      <c r="E870" s="119" t="s">
        <v>6570</v>
      </c>
      <c r="F870" s="118" t="str">
        <f t="shared" si="381"/>
        <v>Silicone rubber (PDMS)</v>
      </c>
      <c r="G870" s="118">
        <f t="shared" si="382"/>
        <v>1.8396880706479999</v>
      </c>
      <c r="H870" s="118">
        <f t="shared" si="383"/>
        <v>0.11420154428</v>
      </c>
      <c r="I870" s="118">
        <f t="shared" si="384"/>
        <v>0.45969627000000002</v>
      </c>
      <c r="J870" s="326">
        <f t="shared" si="385"/>
        <v>0.29754357636799994</v>
      </c>
      <c r="K870" s="118">
        <v>0.96824668000000003</v>
      </c>
      <c r="L870" s="118">
        <v>0.34489889000000001</v>
      </c>
      <c r="M870" s="118">
        <v>9.7372653000000003E-2</v>
      </c>
      <c r="N870" s="118">
        <v>8.1821539999999998E-2</v>
      </c>
      <c r="O870" s="118">
        <v>2.9804418999999999E-2</v>
      </c>
      <c r="P870" s="118">
        <v>5.7559728000000003E-4</v>
      </c>
      <c r="Q870" s="118">
        <v>1.9999879999999999E-3</v>
      </c>
      <c r="R870" s="118">
        <v>1.7424727000000001E-2</v>
      </c>
      <c r="S870" s="118">
        <v>4.7627318999999998E-4</v>
      </c>
      <c r="T870" s="118">
        <v>0.29483999999999999</v>
      </c>
      <c r="U870" s="118">
        <v>2.2138904000000002E-3</v>
      </c>
      <c r="V870" s="330">
        <v>1.3412778E-5</v>
      </c>
      <c r="W870" s="118">
        <v>0</v>
      </c>
      <c r="X870" s="118">
        <v>0</v>
      </c>
      <c r="Y870" s="41"/>
      <c r="Z870" s="327">
        <f t="shared" si="386"/>
        <v>7.2800502255639099</v>
      </c>
      <c r="AA870" s="41"/>
      <c r="AB870" s="111">
        <v>99.882210999999998</v>
      </c>
      <c r="AC870" s="111">
        <v>99.496487000000002</v>
      </c>
      <c r="AD870" s="111">
        <v>0.30014784</v>
      </c>
      <c r="AE870" s="111">
        <v>0</v>
      </c>
      <c r="AF870" s="111">
        <v>0</v>
      </c>
      <c r="AG870" s="111">
        <v>3.6738119999999998E-3</v>
      </c>
      <c r="AH870" s="111">
        <v>8.1901771999999998E-2</v>
      </c>
      <c r="AI870" s="41"/>
      <c r="AJ870" s="114">
        <v>0.25605156000000001</v>
      </c>
      <c r="AK870" s="114">
        <v>0.24115463000000001</v>
      </c>
      <c r="AL870" s="114">
        <v>8.2863409999999992E-3</v>
      </c>
      <c r="AM870" s="114">
        <v>6.6105853000000001E-3</v>
      </c>
      <c r="AN870" s="113">
        <f t="shared" si="387"/>
        <v>1.4457711718965002E-5</v>
      </c>
      <c r="AO870" s="112">
        <f t="shared" si="388"/>
        <v>3.0644752693250993E-8</v>
      </c>
      <c r="AP870" s="112">
        <f t="shared" si="389"/>
        <v>0.92585228798500008</v>
      </c>
      <c r="AQ870" s="328">
        <v>6.7975243000000002E-6</v>
      </c>
      <c r="AR870" s="328">
        <v>2.0511105000000001E-8</v>
      </c>
      <c r="AS870" s="328">
        <v>5.6032967999999995E-13</v>
      </c>
      <c r="AT870" s="328">
        <v>6.4354835000000001E-10</v>
      </c>
      <c r="AU870" s="328">
        <v>1.5439615000000001E-11</v>
      </c>
      <c r="AV870" s="328">
        <v>1.2166459E-8</v>
      </c>
      <c r="AW870" s="328">
        <v>7.5887634000000003E-6</v>
      </c>
      <c r="AX870" s="328">
        <v>1.7426787E-9</v>
      </c>
      <c r="AY870" s="328">
        <v>8.3134412999999998E-9</v>
      </c>
      <c r="AZ870" s="328">
        <v>1.5181574E-12</v>
      </c>
      <c r="BA870" s="328">
        <v>2.1719240999999999E-14</v>
      </c>
      <c r="BB870" s="328">
        <v>5.4926336000000003E-11</v>
      </c>
      <c r="BC870" s="328">
        <v>3.3923498999999998E-13</v>
      </c>
      <c r="BD870" s="328">
        <v>8.9800194000000004E-13</v>
      </c>
      <c r="BE870" s="328">
        <v>1.2853729E-8</v>
      </c>
      <c r="BF870" s="328">
        <v>4.5744843000000003E-8</v>
      </c>
      <c r="BG870" s="328">
        <v>1.9263914000000001E-11</v>
      </c>
      <c r="BH870" s="328">
        <v>3.9677985000000001E-5</v>
      </c>
      <c r="BI870" s="329">
        <v>0.92581261000000004</v>
      </c>
      <c r="BJ870" s="329">
        <v>0</v>
      </c>
      <c r="BK870" s="329">
        <v>0</v>
      </c>
      <c r="BL870" s="329">
        <v>0</v>
      </c>
      <c r="BM870" s="41"/>
      <c r="BN870" s="111">
        <v>5.0011081999999998E-4</v>
      </c>
      <c r="BO870" s="122">
        <v>6.1270115000000002E-5</v>
      </c>
      <c r="BP870" s="111">
        <v>2.0298711999999999E-4</v>
      </c>
      <c r="BQ870" s="122">
        <v>2.0417102E-6</v>
      </c>
      <c r="BR870" s="122">
        <v>7.1312538999999999E-5</v>
      </c>
      <c r="BS870" s="122">
        <v>7.8109968000000005E-6</v>
      </c>
      <c r="BT870" s="122">
        <v>2.2937509999999999E-8</v>
      </c>
      <c r="BU870" s="122">
        <v>1.1849601E-5</v>
      </c>
      <c r="BV870" s="122">
        <v>7.7241101999999996E-7</v>
      </c>
      <c r="BW870" s="122">
        <v>1.3234037E-6</v>
      </c>
      <c r="BX870" s="122">
        <v>1.1253143E-7</v>
      </c>
      <c r="BY870" s="122">
        <v>1.398506E-8</v>
      </c>
      <c r="BZ870" s="122">
        <v>1.6577555999999999E-9</v>
      </c>
      <c r="CA870" s="122">
        <v>2.0230508000000001E-5</v>
      </c>
      <c r="CB870" s="111">
        <v>1.2012285E-4</v>
      </c>
      <c r="CC870" s="122">
        <v>2.3845713E-7</v>
      </c>
      <c r="CD870" s="111">
        <v>0</v>
      </c>
      <c r="CE870" s="137"/>
      <c r="CF870" s="143"/>
      <c r="CG870" s="42" t="s">
        <v>1103</v>
      </c>
      <c r="CH870" s="42"/>
      <c r="CI870" s="42"/>
      <c r="CJ870" s="41"/>
      <c r="CK870" s="41"/>
      <c r="CL870" s="41"/>
      <c r="CM870" s="41"/>
      <c r="CN870" s="41"/>
      <c r="CO870" s="41"/>
      <c r="CP870" s="41"/>
      <c r="CQ870" s="41"/>
      <c r="CR870" s="41"/>
      <c r="CS870" s="41"/>
      <c r="CT870" s="41"/>
      <c r="CU870" s="41"/>
      <c r="CV870" s="41"/>
      <c r="CW870" s="41"/>
    </row>
    <row r="871" spans="1:101" ht="14.5" customHeight="1">
      <c r="B871" s="119" t="s">
        <v>8322</v>
      </c>
      <c r="C871" s="133" t="s">
        <v>10590</v>
      </c>
      <c r="D871" s="133" t="s">
        <v>641</v>
      </c>
      <c r="G871" s="41"/>
      <c r="H871" s="41"/>
      <c r="I871" s="41"/>
      <c r="J871" s="41"/>
      <c r="K871" s="41"/>
      <c r="L871" s="41"/>
      <c r="M871" s="41"/>
      <c r="N871" s="41"/>
      <c r="O871" s="41"/>
      <c r="P871" s="41"/>
      <c r="Q871" s="41"/>
      <c r="R871" s="41"/>
      <c r="S871" s="41"/>
      <c r="T871" s="41"/>
      <c r="U871" s="41"/>
      <c r="V871" s="41"/>
      <c r="W871" s="41"/>
      <c r="X871" s="41"/>
      <c r="Y871" s="41"/>
      <c r="Z871" s="41"/>
      <c r="AA871" s="41"/>
      <c r="AB871" s="41"/>
      <c r="AC871" s="41"/>
      <c r="AD871" s="41"/>
      <c r="AE871" s="41"/>
      <c r="AF871" s="41"/>
      <c r="AG871" s="41"/>
      <c r="AH871" s="41"/>
      <c r="AI871" s="41"/>
      <c r="AJ871" s="41"/>
      <c r="AK871" s="41"/>
      <c r="AL871" s="41"/>
      <c r="AM871" s="41"/>
      <c r="AN871" s="41"/>
      <c r="AO871" s="41"/>
      <c r="AP871" s="41"/>
      <c r="AQ871" s="41"/>
      <c r="AR871" s="41"/>
      <c r="AS871" s="41"/>
      <c r="AT871" s="41"/>
      <c r="AU871" s="41"/>
      <c r="AV871" s="41"/>
      <c r="AW871" s="41"/>
      <c r="AX871" s="41"/>
      <c r="AY871" s="41"/>
      <c r="AZ871" s="41"/>
      <c r="BA871" s="41"/>
      <c r="BB871" s="41"/>
      <c r="BC871" s="41"/>
      <c r="BD871" s="41"/>
      <c r="BE871" s="41"/>
      <c r="BF871" s="41"/>
      <c r="BG871" s="41"/>
      <c r="BH871" s="41"/>
      <c r="BI871" s="41"/>
      <c r="BJ871" s="41"/>
      <c r="BK871" s="41"/>
      <c r="BL871" s="41"/>
      <c r="BM871" s="41"/>
      <c r="BN871" s="41"/>
      <c r="BO871" s="41"/>
      <c r="BP871" s="41"/>
      <c r="BQ871" s="41"/>
      <c r="BR871" s="41"/>
      <c r="BS871" s="41"/>
      <c r="BT871" s="41"/>
      <c r="BU871" s="41"/>
      <c r="BV871" s="41"/>
      <c r="BW871" s="41"/>
      <c r="BX871" s="41"/>
      <c r="BY871" s="41"/>
      <c r="BZ871" s="41"/>
      <c r="CA871" s="41"/>
      <c r="CB871" s="41"/>
      <c r="CC871" s="41"/>
      <c r="CD871" s="41"/>
      <c r="CE871" s="130"/>
      <c r="CF871" s="144"/>
      <c r="CH871" s="42"/>
      <c r="CI871" s="42"/>
      <c r="CJ871" s="41"/>
      <c r="CK871" s="41"/>
      <c r="CL871" s="41"/>
      <c r="CM871" s="41"/>
      <c r="CN871" s="41"/>
      <c r="CO871" s="41"/>
      <c r="CP871" s="41"/>
      <c r="CQ871" s="41"/>
      <c r="CR871" s="41"/>
      <c r="CS871" s="41"/>
      <c r="CT871" s="41"/>
      <c r="CU871" s="41"/>
      <c r="CV871" s="41"/>
      <c r="CW871" s="41"/>
    </row>
    <row r="872" spans="1:101" ht="14.5" customHeight="1">
      <c r="A872" s="41" t="s">
        <v>10589</v>
      </c>
      <c r="B872" s="119" t="s">
        <v>8322</v>
      </c>
      <c r="C872" s="120" t="str">
        <f t="shared" ref="C872:C903" si="390">MID(A872,1,12)</f>
        <v>A.130.07.101</v>
      </c>
      <c r="D872" s="135" t="s">
        <v>641</v>
      </c>
      <c r="E872" s="119" t="s">
        <v>6570</v>
      </c>
      <c r="F872" s="118" t="str">
        <f t="shared" ref="F872:F903" si="391">MID(A872, 21,85)</f>
        <v>ABS (Acrylonitrile butadiene styrene)</v>
      </c>
      <c r="G872" s="118">
        <f t="shared" ref="G872:G903" si="392">H872+I872+J872+K872</f>
        <v>1.2734305415121518</v>
      </c>
      <c r="H872" s="118">
        <f t="shared" ref="H872:H903" si="393">N872+O872+P872+Q872</f>
        <v>2.42380352907E-3</v>
      </c>
      <c r="I872" s="118">
        <f t="shared" ref="I872:I903" si="394">L872+M872+R872</f>
        <v>8.2606737983081699E-2</v>
      </c>
      <c r="J872" s="326">
        <f t="shared" ref="J872:J903" si="395">S872+IF(T872="x",0,T872)+IF(U872="x",0,U872)+IF(V872="x",0,V872)+W872+X872</f>
        <v>0.77610000000000001</v>
      </c>
      <c r="K872" s="118">
        <v>0.4123</v>
      </c>
      <c r="L872" s="118">
        <v>7.7065334999999999E-2</v>
      </c>
      <c r="M872" s="118">
        <v>5.5414000000000001E-3</v>
      </c>
      <c r="N872" s="118">
        <v>2.4215004000000002E-3</v>
      </c>
      <c r="O872" s="330">
        <v>2.1485580000000002E-6</v>
      </c>
      <c r="P872" s="118">
        <v>0</v>
      </c>
      <c r="Q872" s="330">
        <v>1.5457107E-7</v>
      </c>
      <c r="R872" s="330">
        <v>2.9830817000000001E-9</v>
      </c>
      <c r="S872" s="118">
        <v>0</v>
      </c>
      <c r="T872" s="118">
        <v>0.77610000000000001</v>
      </c>
      <c r="U872" s="118">
        <v>0</v>
      </c>
      <c r="V872" s="118">
        <v>0</v>
      </c>
      <c r="W872" s="118">
        <v>0</v>
      </c>
      <c r="X872" s="118">
        <v>0</v>
      </c>
      <c r="Y872" s="41"/>
      <c r="Z872" s="327">
        <f t="shared" ref="Z872:Z903" si="396">K872/0.133</f>
        <v>3.0999999999999996</v>
      </c>
      <c r="AA872" s="41"/>
      <c r="AB872" s="111">
        <v>97.140799999999999</v>
      </c>
      <c r="AC872" s="111">
        <v>95.530799999999999</v>
      </c>
      <c r="AD872" s="111">
        <v>0</v>
      </c>
      <c r="AE872" s="111">
        <v>0</v>
      </c>
      <c r="AF872" s="111">
        <v>1.61</v>
      </c>
      <c r="AG872" s="111">
        <v>0</v>
      </c>
      <c r="AH872" s="111">
        <v>0</v>
      </c>
      <c r="AI872" s="41"/>
      <c r="AJ872" s="114">
        <v>7.7223567000000007E-2</v>
      </c>
      <c r="AK872" s="114">
        <v>7.1336018000000001E-2</v>
      </c>
      <c r="AL872" s="114">
        <v>2.8101869E-3</v>
      </c>
      <c r="AM872" s="114">
        <v>3.0773621000000002E-3</v>
      </c>
      <c r="AN872" s="113">
        <f t="shared" ref="AN872:AN903" si="397">AQ872+AT872+AU872+AV872+AW872+BE872+BF872+BJ872</f>
        <v>4.2767397000000005E-6</v>
      </c>
      <c r="AO872" s="112">
        <f t="shared" ref="AO872:AO903" si="398">AR872+AS872+AX872+AY872+AZ872+BA872+BB872+BC872+BD872+BG872+BK872+BL872</f>
        <v>1.0392703150000001E-8</v>
      </c>
      <c r="AP872" s="112">
        <f t="shared" ref="AP872:AP903" si="399">BH872+BI872</f>
        <v>0.43100309999999997</v>
      </c>
      <c r="AQ872" s="328">
        <v>2.8768000000000001E-6</v>
      </c>
      <c r="AR872" s="328">
        <v>8.6800000000000006E-9</v>
      </c>
      <c r="AS872" s="328">
        <v>2.3715E-13</v>
      </c>
      <c r="AT872" s="329">
        <v>0</v>
      </c>
      <c r="AU872" s="329">
        <v>0</v>
      </c>
      <c r="AV872" s="328">
        <v>3.5970000000000001E-10</v>
      </c>
      <c r="AW872" s="328">
        <v>1.39958E-6</v>
      </c>
      <c r="AX872" s="328">
        <v>8.2185999999999994E-11</v>
      </c>
      <c r="AY872" s="328">
        <v>1.6302800000000001E-9</v>
      </c>
      <c r="AZ872" s="329">
        <v>0</v>
      </c>
      <c r="BA872" s="329">
        <v>0</v>
      </c>
      <c r="BB872" s="329">
        <v>0</v>
      </c>
      <c r="BC872" s="329">
        <v>0</v>
      </c>
      <c r="BD872" s="329">
        <v>0</v>
      </c>
      <c r="BE872" s="329">
        <v>0</v>
      </c>
      <c r="BF872" s="329">
        <v>0</v>
      </c>
      <c r="BG872" s="329">
        <v>0</v>
      </c>
      <c r="BH872" s="329">
        <v>0</v>
      </c>
      <c r="BI872" s="329">
        <v>0.43100309999999997</v>
      </c>
      <c r="BJ872" s="329">
        <v>0</v>
      </c>
      <c r="BK872" s="329">
        <v>0</v>
      </c>
      <c r="BL872" s="329">
        <v>0</v>
      </c>
      <c r="BM872" s="41"/>
      <c r="BN872" s="111">
        <v>1.6515179000000001E-4</v>
      </c>
      <c r="BO872" s="122">
        <v>1.1239642999999999E-5</v>
      </c>
      <c r="BP872" s="122">
        <v>8.6436226000000002E-5</v>
      </c>
      <c r="BQ872" s="122">
        <v>3.4942860000000001E-13</v>
      </c>
      <c r="BR872" s="122">
        <v>9.2604202999999998E-6</v>
      </c>
      <c r="BS872" s="111">
        <v>0</v>
      </c>
      <c r="BT872" s="111">
        <v>0</v>
      </c>
      <c r="BU872" s="111">
        <v>0</v>
      </c>
      <c r="BV872" s="111">
        <v>0</v>
      </c>
      <c r="BW872" s="122">
        <v>1.0228058000000001E-10</v>
      </c>
      <c r="BX872" s="111">
        <v>0</v>
      </c>
      <c r="BY872" s="111">
        <v>0</v>
      </c>
      <c r="BZ872" s="111">
        <v>0</v>
      </c>
      <c r="CA872" s="122">
        <v>2.8846205000000001E-6</v>
      </c>
      <c r="CB872" s="122">
        <v>5.5330773999999998E-5</v>
      </c>
      <c r="CC872" s="111">
        <v>0</v>
      </c>
      <c r="CD872" s="111">
        <v>0</v>
      </c>
      <c r="CE872" s="198" t="s">
        <v>10586</v>
      </c>
      <c r="CF872" s="143"/>
      <c r="CG872" s="76" t="s">
        <v>689</v>
      </c>
      <c r="CJ872" s="41"/>
      <c r="CK872" s="41"/>
      <c r="CL872" s="41"/>
      <c r="CM872" s="41"/>
      <c r="CN872" s="41"/>
      <c r="CO872" s="41"/>
      <c r="CP872" s="41"/>
      <c r="CQ872" s="41"/>
      <c r="CR872" s="41"/>
      <c r="CS872" s="41"/>
      <c r="CT872" s="41"/>
      <c r="CU872" s="41"/>
      <c r="CV872" s="41"/>
      <c r="CW872" s="41"/>
    </row>
    <row r="873" spans="1:101" ht="14.5" customHeight="1">
      <c r="A873" s="41" t="s">
        <v>10585</v>
      </c>
      <c r="B873" s="119" t="s">
        <v>8322</v>
      </c>
      <c r="C873" s="120" t="str">
        <f t="shared" si="390"/>
        <v>A.130.07.102</v>
      </c>
      <c r="D873" s="135" t="s">
        <v>641</v>
      </c>
      <c r="E873" s="119" t="s">
        <v>6570</v>
      </c>
      <c r="F873" s="118" t="str">
        <f t="shared" si="391"/>
        <v>ABS 30% glass fibre</v>
      </c>
      <c r="G873" s="118">
        <f t="shared" si="392"/>
        <v>0.97544955757850726</v>
      </c>
      <c r="H873" s="118">
        <f t="shared" si="393"/>
        <v>7.3331824903499999E-3</v>
      </c>
      <c r="I873" s="118">
        <f t="shared" si="394"/>
        <v>8.6760375088157204E-2</v>
      </c>
      <c r="J873" s="326">
        <f t="shared" si="395"/>
        <v>0.54327000000000003</v>
      </c>
      <c r="K873" s="118">
        <v>0.338086</v>
      </c>
      <c r="L873" s="118">
        <v>7.6103271E-2</v>
      </c>
      <c r="M873" s="118">
        <v>1.0657102E-2</v>
      </c>
      <c r="N873" s="118">
        <v>7.3315702999999996E-3</v>
      </c>
      <c r="O873" s="330">
        <v>1.5039905999999999E-6</v>
      </c>
      <c r="P873" s="118">
        <v>0</v>
      </c>
      <c r="Q873" s="330">
        <v>1.0819975E-7</v>
      </c>
      <c r="R873" s="330">
        <v>2.0881571999999999E-9</v>
      </c>
      <c r="S873" s="118">
        <v>0</v>
      </c>
      <c r="T873" s="118">
        <v>0.54327000000000003</v>
      </c>
      <c r="U873" s="118">
        <v>0</v>
      </c>
      <c r="V873" s="118">
        <v>0</v>
      </c>
      <c r="W873" s="118">
        <v>0</v>
      </c>
      <c r="X873" s="118">
        <v>0</v>
      </c>
      <c r="Y873" s="41"/>
      <c r="Z873" s="327">
        <f t="shared" si="396"/>
        <v>2.5419999999999998</v>
      </c>
      <c r="AA873" s="41"/>
      <c r="AB873" s="111">
        <v>69.414559999999994</v>
      </c>
      <c r="AC873" s="111">
        <v>66.871560000000002</v>
      </c>
      <c r="AD873" s="111">
        <v>0</v>
      </c>
      <c r="AE873" s="111">
        <v>0</v>
      </c>
      <c r="AF873" s="111">
        <v>1.127</v>
      </c>
      <c r="AG873" s="111">
        <v>0</v>
      </c>
      <c r="AH873" s="111">
        <v>1.4159999999999999</v>
      </c>
      <c r="AI873" s="41"/>
      <c r="AJ873" s="114">
        <v>6.8064110999999997E-2</v>
      </c>
      <c r="AK873" s="114">
        <v>6.3482529999999995E-2</v>
      </c>
      <c r="AL873" s="114">
        <v>2.4274271999999999E-3</v>
      </c>
      <c r="AM873" s="114">
        <v>2.1541535E-3</v>
      </c>
      <c r="AN873" s="113">
        <f t="shared" si="397"/>
        <v>3.8059071000000002E-6</v>
      </c>
      <c r="AO873" s="112">
        <f t="shared" si="398"/>
        <v>8.9771716030000005E-9</v>
      </c>
      <c r="AP873" s="112">
        <f t="shared" si="399"/>
        <v>0.30170216999999999</v>
      </c>
      <c r="AQ873" s="328">
        <v>2.358976E-6</v>
      </c>
      <c r="AR873" s="328">
        <v>7.1176000000000003E-9</v>
      </c>
      <c r="AS873" s="328">
        <v>1.94463E-13</v>
      </c>
      <c r="AT873" s="329">
        <v>0</v>
      </c>
      <c r="AU873" s="329">
        <v>0</v>
      </c>
      <c r="AV873" s="328">
        <v>1.0898999999999999E-9</v>
      </c>
      <c r="AW873" s="328">
        <v>1.4458411999999999E-6</v>
      </c>
      <c r="AX873" s="328">
        <v>1.7633920000000001E-10</v>
      </c>
      <c r="AY873" s="328">
        <v>1.6802002999999999E-9</v>
      </c>
      <c r="AZ873" s="328">
        <v>2.83764E-12</v>
      </c>
      <c r="BA873" s="329">
        <v>0</v>
      </c>
      <c r="BB873" s="329">
        <v>0</v>
      </c>
      <c r="BC873" s="329">
        <v>0</v>
      </c>
      <c r="BD873" s="329">
        <v>0</v>
      </c>
      <c r="BE873" s="329">
        <v>0</v>
      </c>
      <c r="BF873" s="329">
        <v>0</v>
      </c>
      <c r="BG873" s="329">
        <v>0</v>
      </c>
      <c r="BH873" s="329">
        <v>0</v>
      </c>
      <c r="BI873" s="329">
        <v>0.30170216999999999</v>
      </c>
      <c r="BJ873" s="329">
        <v>0</v>
      </c>
      <c r="BK873" s="329">
        <v>0</v>
      </c>
      <c r="BL873" s="329">
        <v>0</v>
      </c>
      <c r="BM873" s="41"/>
      <c r="BN873" s="111">
        <v>1.3558147000000001E-4</v>
      </c>
      <c r="BO873" s="122">
        <v>1.1859737000000001E-5</v>
      </c>
      <c r="BP873" s="122">
        <v>7.0877704999999994E-5</v>
      </c>
      <c r="BQ873" s="122">
        <v>2.4460002000000001E-13</v>
      </c>
      <c r="BR873" s="122">
        <v>9.3660278999999998E-6</v>
      </c>
      <c r="BS873" s="122">
        <v>5.4257681999999998E-7</v>
      </c>
      <c r="BT873" s="122">
        <v>7.3834797000000004E-8</v>
      </c>
      <c r="BU873" s="122">
        <v>8.2351483999999997E-7</v>
      </c>
      <c r="BV873" s="111">
        <v>0</v>
      </c>
      <c r="BW873" s="122">
        <v>7.1596403000000001E-11</v>
      </c>
      <c r="BX873" s="111">
        <v>0</v>
      </c>
      <c r="BY873" s="111">
        <v>0</v>
      </c>
      <c r="BZ873" s="111">
        <v>0</v>
      </c>
      <c r="CA873" s="122">
        <v>3.3064577999999998E-6</v>
      </c>
      <c r="CB873" s="122">
        <v>3.8731542000000002E-5</v>
      </c>
      <c r="CC873" s="111">
        <v>0</v>
      </c>
      <c r="CD873" s="111">
        <v>0</v>
      </c>
      <c r="CE873" s="137"/>
      <c r="CF873" s="143"/>
      <c r="CG873" s="76" t="s">
        <v>1104</v>
      </c>
      <c r="CH873" s="42"/>
      <c r="CI873" s="42"/>
      <c r="CJ873" s="41"/>
      <c r="CK873" s="41"/>
      <c r="CL873" s="41"/>
      <c r="CM873" s="41"/>
      <c r="CN873" s="41"/>
      <c r="CO873" s="41"/>
      <c r="CP873" s="41"/>
      <c r="CQ873" s="41"/>
      <c r="CR873" s="41"/>
      <c r="CS873" s="41"/>
      <c r="CT873" s="41"/>
      <c r="CU873" s="41"/>
      <c r="CV873" s="41"/>
      <c r="CW873" s="41"/>
    </row>
    <row r="874" spans="1:101" ht="14.5" customHeight="1">
      <c r="A874" s="41" t="s">
        <v>10582</v>
      </c>
      <c r="B874" s="119" t="s">
        <v>8322</v>
      </c>
      <c r="C874" s="120" t="str">
        <f t="shared" si="390"/>
        <v>A.130.07.103</v>
      </c>
      <c r="D874" s="135" t="s">
        <v>641</v>
      </c>
      <c r="E874" s="119" t="s">
        <v>6570</v>
      </c>
      <c r="F874" s="118" t="str">
        <f t="shared" si="391"/>
        <v>Ionomer</v>
      </c>
      <c r="G874" s="118">
        <f t="shared" si="392"/>
        <v>3.2377128831900004</v>
      </c>
      <c r="H874" s="118">
        <f t="shared" si="393"/>
        <v>0.18168427294000003</v>
      </c>
      <c r="I874" s="118">
        <f t="shared" si="394"/>
        <v>0.73133496600000003</v>
      </c>
      <c r="J874" s="326">
        <f t="shared" si="395"/>
        <v>0.78430114424999997</v>
      </c>
      <c r="K874" s="118">
        <v>1.5403925000000001</v>
      </c>
      <c r="L874" s="118">
        <v>0.54870277000000001</v>
      </c>
      <c r="M874" s="118">
        <v>0.15491104</v>
      </c>
      <c r="N874" s="118">
        <v>0.13017063000000001</v>
      </c>
      <c r="O874" s="118">
        <v>4.7416120999999999E-2</v>
      </c>
      <c r="P874" s="118">
        <v>9.1572294000000004E-4</v>
      </c>
      <c r="Q874" s="118">
        <v>3.1817989999999999E-3</v>
      </c>
      <c r="R874" s="118">
        <v>2.7721156E-2</v>
      </c>
      <c r="S874" s="118">
        <v>7.5770733999999998E-4</v>
      </c>
      <c r="T874" s="118">
        <v>0.78</v>
      </c>
      <c r="U874" s="118">
        <v>3.5220984000000001E-3</v>
      </c>
      <c r="V874" s="330">
        <v>2.133851E-5</v>
      </c>
      <c r="W874" s="118">
        <v>0</v>
      </c>
      <c r="X874" s="118">
        <v>0</v>
      </c>
      <c r="Y874" s="41"/>
      <c r="Z874" s="327">
        <f t="shared" si="396"/>
        <v>11.581898496240601</v>
      </c>
      <c r="AA874" s="41"/>
      <c r="AB874" s="111">
        <v>177.16105999999999</v>
      </c>
      <c r="AC874" s="111">
        <v>176.54741000000001</v>
      </c>
      <c r="AD874" s="111">
        <v>0.47750791999999997</v>
      </c>
      <c r="AE874" s="111">
        <v>0</v>
      </c>
      <c r="AF874" s="111">
        <v>0</v>
      </c>
      <c r="AG874" s="111">
        <v>5.8447009000000003E-3</v>
      </c>
      <c r="AH874" s="111">
        <v>0.13029826999999999</v>
      </c>
      <c r="AI874" s="41"/>
      <c r="AJ874" s="114">
        <v>0.40865549000000001</v>
      </c>
      <c r="AK874" s="114">
        <v>0.38365510000000003</v>
      </c>
      <c r="AL874" s="114">
        <v>1.3182815000000001E-2</v>
      </c>
      <c r="AM874" s="114">
        <v>1.1817583E-2</v>
      </c>
      <c r="AN874" s="113">
        <f t="shared" si="397"/>
        <v>2.3000905120923998E-5</v>
      </c>
      <c r="AO874" s="112">
        <f t="shared" si="398"/>
        <v>4.8753014912837002E-8</v>
      </c>
      <c r="AP874" s="112">
        <f t="shared" si="399"/>
        <v>1.6551236240680001</v>
      </c>
      <c r="AQ874" s="328">
        <v>1.0814243E-5</v>
      </c>
      <c r="AR874" s="328">
        <v>3.2631302999999997E-8</v>
      </c>
      <c r="AS874" s="328">
        <v>8.9143356999999997E-13</v>
      </c>
      <c r="AT874" s="328">
        <v>1.0238269E-9</v>
      </c>
      <c r="AU874" s="328">
        <v>2.4563024000000001E-11</v>
      </c>
      <c r="AV874" s="328">
        <v>1.9355730000000001E-8</v>
      </c>
      <c r="AW874" s="328">
        <v>1.2073033E-5</v>
      </c>
      <c r="AX874" s="328">
        <v>2.7724433999999998E-9</v>
      </c>
      <c r="AY874" s="328">
        <v>1.3225928999999999E-8</v>
      </c>
      <c r="AZ874" s="328">
        <v>2.4152504000000001E-12</v>
      </c>
      <c r="BA874" s="328">
        <v>3.4553337E-14</v>
      </c>
      <c r="BB874" s="328">
        <v>8.7382806999999998E-11</v>
      </c>
      <c r="BC874" s="328">
        <v>5.3969203E-13</v>
      </c>
      <c r="BD874" s="328">
        <v>1.4286395E-12</v>
      </c>
      <c r="BE874" s="328">
        <v>2.0449115E-8</v>
      </c>
      <c r="BF874" s="328">
        <v>7.2775885999999999E-8</v>
      </c>
      <c r="BG874" s="328">
        <v>3.0647137E-11</v>
      </c>
      <c r="BH874" s="328">
        <v>6.3124068E-5</v>
      </c>
      <c r="BI874" s="329">
        <v>1.6550605</v>
      </c>
      <c r="BJ874" s="329">
        <v>0</v>
      </c>
      <c r="BK874" s="329">
        <v>0</v>
      </c>
      <c r="BL874" s="329">
        <v>0</v>
      </c>
      <c r="BM874" s="41"/>
      <c r="BN874" s="111">
        <v>8.1767240999999996E-4</v>
      </c>
      <c r="BO874" s="122">
        <v>9.7475183999999994E-5</v>
      </c>
      <c r="BP874" s="111">
        <v>3.2293405E-4</v>
      </c>
      <c r="BQ874" s="122">
        <v>3.2481752999999999E-6</v>
      </c>
      <c r="BR874" s="111">
        <v>1.1345176999999999E-4</v>
      </c>
      <c r="BS874" s="122">
        <v>1.2426586000000001E-5</v>
      </c>
      <c r="BT874" s="122">
        <v>3.6491493000000001E-8</v>
      </c>
      <c r="BU874" s="122">
        <v>1.8851638000000002E-5</v>
      </c>
      <c r="BV874" s="122">
        <v>1.2288356999999999E-6</v>
      </c>
      <c r="BW874" s="122">
        <v>2.1054149E-6</v>
      </c>
      <c r="BX874" s="122">
        <v>1.7902727000000001E-7</v>
      </c>
      <c r="BY874" s="122">
        <v>2.2248959E-8</v>
      </c>
      <c r="BZ874" s="122">
        <v>2.6373383999999998E-9</v>
      </c>
      <c r="CA874" s="122">
        <v>3.2184899000000001E-5</v>
      </c>
      <c r="CB874" s="111">
        <v>2.1314608999999999E-4</v>
      </c>
      <c r="CC874" s="122">
        <v>3.7936361E-7</v>
      </c>
      <c r="CD874" s="111">
        <v>0</v>
      </c>
      <c r="CE874" s="198" t="s">
        <v>10579</v>
      </c>
      <c r="CF874" s="143"/>
      <c r="CG874" s="42" t="s">
        <v>688</v>
      </c>
      <c r="CH874" s="42"/>
      <c r="CI874" s="42"/>
      <c r="CJ874" s="41"/>
      <c r="CK874" s="41"/>
      <c r="CL874" s="41"/>
      <c r="CM874" s="41"/>
      <c r="CN874" s="41"/>
      <c r="CO874" s="41"/>
      <c r="CP874" s="41"/>
      <c r="CQ874" s="41"/>
      <c r="CR874" s="41"/>
      <c r="CS874" s="41"/>
      <c r="CT874" s="41"/>
      <c r="CU874" s="41"/>
      <c r="CV874" s="41"/>
      <c r="CW874" s="41"/>
    </row>
    <row r="875" spans="1:101" ht="14.5" customHeight="1">
      <c r="A875" s="41" t="s">
        <v>10578</v>
      </c>
      <c r="B875" s="119" t="s">
        <v>8322</v>
      </c>
      <c r="C875" s="120" t="str">
        <f t="shared" si="390"/>
        <v>A.130.07.104</v>
      </c>
      <c r="D875" s="135" t="s">
        <v>641</v>
      </c>
      <c r="E875" s="119" t="s">
        <v>6570</v>
      </c>
      <c r="F875" s="118" t="str">
        <f t="shared" si="391"/>
        <v>PA 6 (Nylon 6, Polyamide 6)</v>
      </c>
      <c r="G875" s="118">
        <f t="shared" si="392"/>
        <v>1.2944529180509998</v>
      </c>
      <c r="H875" s="118">
        <f t="shared" si="393"/>
        <v>5.3048446731000003E-2</v>
      </c>
      <c r="I875" s="118">
        <f t="shared" si="394"/>
        <v>2.7944471319999997E-2</v>
      </c>
      <c r="J875" s="326">
        <f t="shared" si="395"/>
        <v>0.61229999999999996</v>
      </c>
      <c r="K875" s="118">
        <v>0.60116000000000003</v>
      </c>
      <c r="L875" s="118">
        <v>2.7769499999999999E-2</v>
      </c>
      <c r="M875" s="330">
        <v>6.5028060000000006E-5</v>
      </c>
      <c r="N875" s="118">
        <v>4.8690720000000003E-3</v>
      </c>
      <c r="O875" s="118">
        <v>4.8120000000000003E-2</v>
      </c>
      <c r="P875" s="118">
        <v>0</v>
      </c>
      <c r="Q875" s="330">
        <v>5.9374730999999997E-5</v>
      </c>
      <c r="R875" s="118">
        <v>1.0994326000000001E-4</v>
      </c>
      <c r="S875" s="118">
        <v>0</v>
      </c>
      <c r="T875" s="118">
        <v>0.61229999999999996</v>
      </c>
      <c r="U875" s="118">
        <v>0</v>
      </c>
      <c r="V875" s="118">
        <v>0</v>
      </c>
      <c r="W875" s="118">
        <v>0</v>
      </c>
      <c r="X875" s="118">
        <v>0</v>
      </c>
      <c r="Y875" s="41"/>
      <c r="Z875" s="327">
        <f t="shared" si="396"/>
        <v>4.5199999999999996</v>
      </c>
      <c r="AA875" s="41"/>
      <c r="AB875" s="111">
        <v>100.834</v>
      </c>
      <c r="AC875" s="111">
        <v>96.983999999999995</v>
      </c>
      <c r="AD875" s="111">
        <v>0</v>
      </c>
      <c r="AE875" s="111">
        <v>0</v>
      </c>
      <c r="AF875" s="111">
        <v>3.85</v>
      </c>
      <c r="AG875" s="111">
        <v>0</v>
      </c>
      <c r="AH875" s="111">
        <v>0</v>
      </c>
      <c r="AI875" s="41"/>
      <c r="AJ875" s="114">
        <v>8.8468944999999993E-2</v>
      </c>
      <c r="AK875" s="114">
        <v>8.2567416000000005E-2</v>
      </c>
      <c r="AL875" s="114">
        <v>3.4669751999999998E-3</v>
      </c>
      <c r="AM875" s="114">
        <v>2.4345543999999999E-3</v>
      </c>
      <c r="AN875" s="113">
        <f t="shared" si="397"/>
        <v>4.9500848800000005E-6</v>
      </c>
      <c r="AO875" s="112">
        <f t="shared" si="398"/>
        <v>1.282165378E-8</v>
      </c>
      <c r="AP875" s="112">
        <f t="shared" si="399"/>
        <v>0.340974</v>
      </c>
      <c r="AQ875" s="328">
        <v>4.1945600000000002E-6</v>
      </c>
      <c r="AR875" s="328">
        <v>1.2655999999999999E-8</v>
      </c>
      <c r="AS875" s="328">
        <v>3.4578000000000002E-13</v>
      </c>
      <c r="AT875" s="329">
        <v>0</v>
      </c>
      <c r="AU875" s="329">
        <v>0</v>
      </c>
      <c r="AV875" s="328">
        <v>7.2487999999999998E-10</v>
      </c>
      <c r="AW875" s="328">
        <v>7.5479999999999996E-7</v>
      </c>
      <c r="AX875" s="328">
        <v>1.65308E-10</v>
      </c>
      <c r="AY875" s="329">
        <v>0</v>
      </c>
      <c r="AZ875" s="329">
        <v>0</v>
      </c>
      <c r="BA875" s="329">
        <v>0</v>
      </c>
      <c r="BB875" s="329">
        <v>0</v>
      </c>
      <c r="BC875" s="329">
        <v>0</v>
      </c>
      <c r="BD875" s="329">
        <v>0</v>
      </c>
      <c r="BE875" s="329">
        <v>0</v>
      </c>
      <c r="BF875" s="329">
        <v>0</v>
      </c>
      <c r="BG875" s="329">
        <v>0</v>
      </c>
      <c r="BH875" s="329">
        <v>0</v>
      </c>
      <c r="BI875" s="329">
        <v>0.340974</v>
      </c>
      <c r="BJ875" s="329">
        <v>0</v>
      </c>
      <c r="BK875" s="329">
        <v>0</v>
      </c>
      <c r="BL875" s="329">
        <v>0</v>
      </c>
      <c r="BM875" s="41"/>
      <c r="BN875" s="111">
        <v>2.1809697999999999E-4</v>
      </c>
      <c r="BO875" s="111">
        <v>0</v>
      </c>
      <c r="BP875" s="111">
        <v>1.2602959E-4</v>
      </c>
      <c r="BQ875" s="122">
        <v>1.28784E-8</v>
      </c>
      <c r="BR875" s="122">
        <v>4.3071256999999998E-5</v>
      </c>
      <c r="BS875" s="111">
        <v>0</v>
      </c>
      <c r="BT875" s="111">
        <v>0</v>
      </c>
      <c r="BU875" s="111">
        <v>0</v>
      </c>
      <c r="BV875" s="111">
        <v>0</v>
      </c>
      <c r="BW875" s="122">
        <v>3.9288604999999998E-8</v>
      </c>
      <c r="BX875" s="111">
        <v>0</v>
      </c>
      <c r="BY875" s="111">
        <v>0</v>
      </c>
      <c r="BZ875" s="111">
        <v>0</v>
      </c>
      <c r="CA875" s="122">
        <v>5.1708307999999996E-6</v>
      </c>
      <c r="CB875" s="122">
        <v>4.3773131000000001E-5</v>
      </c>
      <c r="CC875" s="111">
        <v>0</v>
      </c>
      <c r="CD875" s="111">
        <v>0</v>
      </c>
      <c r="CE875" s="198" t="s">
        <v>10575</v>
      </c>
      <c r="CF875" s="143"/>
      <c r="CG875" s="76" t="s">
        <v>689</v>
      </c>
      <c r="CH875" s="42"/>
      <c r="CI875" s="42"/>
      <c r="CJ875" s="41"/>
      <c r="CK875" s="41"/>
      <c r="CL875" s="41"/>
      <c r="CM875" s="41"/>
      <c r="CN875" s="41"/>
      <c r="CO875" s="41"/>
      <c r="CP875" s="41"/>
      <c r="CQ875" s="41"/>
      <c r="CR875" s="41"/>
      <c r="CS875" s="41"/>
      <c r="CT875" s="41"/>
      <c r="CU875" s="41"/>
      <c r="CV875" s="41"/>
      <c r="CW875" s="41"/>
    </row>
    <row r="876" spans="1:101" ht="14.5" customHeight="1">
      <c r="A876" s="41" t="s">
        <v>10574</v>
      </c>
      <c r="B876" s="119" t="s">
        <v>8322</v>
      </c>
      <c r="C876" s="120" t="str">
        <f t="shared" si="390"/>
        <v>A.130.07.105</v>
      </c>
      <c r="D876" s="135" t="s">
        <v>641</v>
      </c>
      <c r="E876" s="119" t="s">
        <v>6570</v>
      </c>
      <c r="F876" s="118" t="str">
        <f t="shared" si="391"/>
        <v>PA 6 30% glass fibre</v>
      </c>
      <c r="G876" s="118">
        <f t="shared" si="392"/>
        <v>0.99016522179099997</v>
      </c>
      <c r="H876" s="118">
        <f t="shared" si="393"/>
        <v>4.2770432711999998E-2</v>
      </c>
      <c r="I876" s="118">
        <f t="shared" si="394"/>
        <v>4.8496789078999999E-2</v>
      </c>
      <c r="J876" s="326">
        <f t="shared" si="395"/>
        <v>0.42860999999999999</v>
      </c>
      <c r="K876" s="118">
        <v>0.47028799999999998</v>
      </c>
      <c r="L876" s="118">
        <v>4.1596187E-2</v>
      </c>
      <c r="M876" s="118">
        <v>6.8236418000000004E-3</v>
      </c>
      <c r="N876" s="118">
        <v>9.0448704000000001E-3</v>
      </c>
      <c r="O876" s="118">
        <v>3.3683999999999999E-2</v>
      </c>
      <c r="P876" s="118">
        <v>0</v>
      </c>
      <c r="Q876" s="330">
        <v>4.1562312E-5</v>
      </c>
      <c r="R876" s="330">
        <v>7.6960279000000005E-5</v>
      </c>
      <c r="S876" s="118">
        <v>0</v>
      </c>
      <c r="T876" s="118">
        <v>0.42860999999999999</v>
      </c>
      <c r="U876" s="118">
        <v>0</v>
      </c>
      <c r="V876" s="118">
        <v>0</v>
      </c>
      <c r="W876" s="118">
        <v>0</v>
      </c>
      <c r="X876" s="118">
        <v>0</v>
      </c>
      <c r="Y876" s="41"/>
      <c r="Z876" s="327">
        <f t="shared" si="396"/>
        <v>3.5359999999999996</v>
      </c>
      <c r="AA876" s="41"/>
      <c r="AB876" s="111">
        <v>71.999799999999993</v>
      </c>
      <c r="AC876" s="111">
        <v>67.888800000000003</v>
      </c>
      <c r="AD876" s="111">
        <v>0</v>
      </c>
      <c r="AE876" s="111">
        <v>0</v>
      </c>
      <c r="AF876" s="111">
        <v>2.6949999999999998</v>
      </c>
      <c r="AG876" s="111">
        <v>0</v>
      </c>
      <c r="AH876" s="111">
        <v>1.4159999999999999</v>
      </c>
      <c r="AI876" s="41"/>
      <c r="AJ876" s="114">
        <v>7.5935875999999999E-2</v>
      </c>
      <c r="AK876" s="114">
        <v>7.1344509E-2</v>
      </c>
      <c r="AL876" s="114">
        <v>2.8871790000000001E-3</v>
      </c>
      <c r="AM876" s="114">
        <v>1.7041881E-3</v>
      </c>
      <c r="AN876" s="113">
        <f t="shared" si="397"/>
        <v>4.2772487259999994E-6</v>
      </c>
      <c r="AO876" s="112">
        <f t="shared" si="398"/>
        <v>1.0677437044000002E-8</v>
      </c>
      <c r="AP876" s="112">
        <f t="shared" si="399"/>
        <v>0.2386818</v>
      </c>
      <c r="AQ876" s="328">
        <v>3.2814079999999998E-6</v>
      </c>
      <c r="AR876" s="328">
        <v>9.9007999999999996E-9</v>
      </c>
      <c r="AS876" s="328">
        <v>2.70504E-13</v>
      </c>
      <c r="AT876" s="329">
        <v>0</v>
      </c>
      <c r="AU876" s="329">
        <v>0</v>
      </c>
      <c r="AV876" s="328">
        <v>1.345526E-9</v>
      </c>
      <c r="AW876" s="328">
        <v>9.9449519999999992E-7</v>
      </c>
      <c r="AX876" s="328">
        <v>2.345246E-10</v>
      </c>
      <c r="AY876" s="328">
        <v>5.3900430000000003E-10</v>
      </c>
      <c r="AZ876" s="328">
        <v>2.83764E-12</v>
      </c>
      <c r="BA876" s="329">
        <v>0</v>
      </c>
      <c r="BB876" s="329">
        <v>0</v>
      </c>
      <c r="BC876" s="329">
        <v>0</v>
      </c>
      <c r="BD876" s="329">
        <v>0</v>
      </c>
      <c r="BE876" s="329">
        <v>0</v>
      </c>
      <c r="BF876" s="329">
        <v>0</v>
      </c>
      <c r="BG876" s="329">
        <v>0</v>
      </c>
      <c r="BH876" s="329">
        <v>0</v>
      </c>
      <c r="BI876" s="329">
        <v>0.2386818</v>
      </c>
      <c r="BJ876" s="329">
        <v>0</v>
      </c>
      <c r="BK876" s="329">
        <v>0</v>
      </c>
      <c r="BL876" s="329">
        <v>0</v>
      </c>
      <c r="BM876" s="41"/>
      <c r="BN876" s="111">
        <v>1.726431E-4</v>
      </c>
      <c r="BO876" s="122">
        <v>3.9919872000000002E-6</v>
      </c>
      <c r="BP876" s="122">
        <v>9.8593062000000006E-5</v>
      </c>
      <c r="BQ876" s="122">
        <v>9.0148796999999997E-9</v>
      </c>
      <c r="BR876" s="122">
        <v>3.3033614E-5</v>
      </c>
      <c r="BS876" s="122">
        <v>5.4257681999999998E-7</v>
      </c>
      <c r="BT876" s="122">
        <v>7.3834797000000004E-8</v>
      </c>
      <c r="BU876" s="122">
        <v>8.2351483999999997E-7</v>
      </c>
      <c r="BV876" s="111">
        <v>0</v>
      </c>
      <c r="BW876" s="122">
        <v>2.7502024000000001E-8</v>
      </c>
      <c r="BX876" s="111">
        <v>0</v>
      </c>
      <c r="BY876" s="111">
        <v>0</v>
      </c>
      <c r="BZ876" s="111">
        <v>0</v>
      </c>
      <c r="CA876" s="122">
        <v>4.9068050999999996E-6</v>
      </c>
      <c r="CB876" s="122">
        <v>3.0641191999999999E-5</v>
      </c>
      <c r="CC876" s="111">
        <v>0</v>
      </c>
      <c r="CD876" s="111">
        <v>0</v>
      </c>
      <c r="CE876" s="137"/>
      <c r="CF876" s="143"/>
      <c r="CG876" s="76" t="s">
        <v>1104</v>
      </c>
      <c r="CH876" s="42"/>
      <c r="CI876" s="42"/>
      <c r="CJ876" s="41"/>
      <c r="CK876" s="41"/>
      <c r="CL876" s="41"/>
      <c r="CM876" s="41"/>
      <c r="CN876" s="41"/>
      <c r="CO876" s="41"/>
      <c r="CP876" s="41"/>
      <c r="CQ876" s="41"/>
      <c r="CR876" s="41"/>
      <c r="CS876" s="41"/>
      <c r="CT876" s="41"/>
      <c r="CU876" s="41"/>
      <c r="CV876" s="41"/>
      <c r="CW876" s="41"/>
    </row>
    <row r="877" spans="1:101" ht="14.5" customHeight="1">
      <c r="A877" s="41" t="s">
        <v>10571</v>
      </c>
      <c r="B877" s="119" t="s">
        <v>8322</v>
      </c>
      <c r="C877" s="120" t="str">
        <f t="shared" si="390"/>
        <v>A.130.07.106</v>
      </c>
      <c r="D877" s="135" t="s">
        <v>641</v>
      </c>
      <c r="E877" s="119" t="s">
        <v>6570</v>
      </c>
      <c r="F877" s="118" t="str">
        <f t="shared" si="391"/>
        <v>PA 66 (Nylon 66, Polyamide 6-6)</v>
      </c>
      <c r="G877" s="118">
        <f t="shared" si="392"/>
        <v>1.6222192945450922</v>
      </c>
      <c r="H877" s="118">
        <f t="shared" si="393"/>
        <v>9.5359418083200004E-3</v>
      </c>
      <c r="I877" s="118">
        <f t="shared" si="394"/>
        <v>0.14918335273677222</v>
      </c>
      <c r="J877" s="326">
        <f t="shared" si="395"/>
        <v>0.61229999999999996</v>
      </c>
      <c r="K877" s="118">
        <v>0.85119999999999996</v>
      </c>
      <c r="L877" s="118">
        <v>0.12927735000000001</v>
      </c>
      <c r="M877" s="118">
        <v>1.9906E-2</v>
      </c>
      <c r="N877" s="118">
        <v>2.22156E-3</v>
      </c>
      <c r="O877" s="118">
        <v>7.3142399999999996E-3</v>
      </c>
      <c r="P877" s="118">
        <v>0</v>
      </c>
      <c r="Q877" s="330">
        <v>1.4180831999999999E-7</v>
      </c>
      <c r="R877" s="330">
        <v>2.7367722000000001E-9</v>
      </c>
      <c r="S877" s="118">
        <v>0</v>
      </c>
      <c r="T877" s="118">
        <v>0.61229999999999996</v>
      </c>
      <c r="U877" s="118">
        <v>0</v>
      </c>
      <c r="V877" s="118">
        <v>0</v>
      </c>
      <c r="W877" s="118">
        <v>0</v>
      </c>
      <c r="X877" s="118">
        <v>0</v>
      </c>
      <c r="Y877" s="41"/>
      <c r="Z877" s="327">
        <f t="shared" si="396"/>
        <v>6.3999999999999995</v>
      </c>
      <c r="AA877" s="41"/>
      <c r="AB877" s="111">
        <v>146.75</v>
      </c>
      <c r="AC877" s="111">
        <v>145.84</v>
      </c>
      <c r="AD877" s="111">
        <v>0</v>
      </c>
      <c r="AE877" s="111">
        <v>0</v>
      </c>
      <c r="AF877" s="111">
        <v>0.91</v>
      </c>
      <c r="AG877" s="111">
        <v>0</v>
      </c>
      <c r="AH877" s="111">
        <v>0</v>
      </c>
      <c r="AI877" s="41"/>
      <c r="AJ877" s="114">
        <v>0.14604500000000001</v>
      </c>
      <c r="AK877" s="114">
        <v>0.13823266000000001</v>
      </c>
      <c r="AL877" s="114">
        <v>5.6055784999999997E-3</v>
      </c>
      <c r="AM877" s="114">
        <v>2.2067597999999998E-3</v>
      </c>
      <c r="AN877" s="113">
        <f t="shared" si="397"/>
        <v>8.2873299999999998E-6</v>
      </c>
      <c r="AO877" s="112">
        <f t="shared" si="398"/>
        <v>2.0730689600000002E-8</v>
      </c>
      <c r="AP877" s="112">
        <f t="shared" si="399"/>
        <v>0.30907000000000001</v>
      </c>
      <c r="AQ877" s="328">
        <v>5.9391999999999998E-6</v>
      </c>
      <c r="AR877" s="328">
        <v>1.7920000000000001E-8</v>
      </c>
      <c r="AS877" s="328">
        <v>4.8959999999999995E-13</v>
      </c>
      <c r="AT877" s="329">
        <v>0</v>
      </c>
      <c r="AU877" s="329">
        <v>0</v>
      </c>
      <c r="AV877" s="328">
        <v>3.3E-10</v>
      </c>
      <c r="AW877" s="328">
        <v>2.3478000000000002E-6</v>
      </c>
      <c r="AX877" s="328">
        <v>7.5400000000000006E-11</v>
      </c>
      <c r="AY877" s="328">
        <v>2.7348000000000001E-9</v>
      </c>
      <c r="AZ877" s="329">
        <v>0</v>
      </c>
      <c r="BA877" s="329">
        <v>0</v>
      </c>
      <c r="BB877" s="329">
        <v>0</v>
      </c>
      <c r="BC877" s="329">
        <v>0</v>
      </c>
      <c r="BD877" s="329">
        <v>0</v>
      </c>
      <c r="BE877" s="329">
        <v>0</v>
      </c>
      <c r="BF877" s="329">
        <v>0</v>
      </c>
      <c r="BG877" s="329">
        <v>0</v>
      </c>
      <c r="BH877" s="329">
        <v>0</v>
      </c>
      <c r="BI877" s="329">
        <v>0.30907000000000001</v>
      </c>
      <c r="BJ877" s="329">
        <v>0</v>
      </c>
      <c r="BK877" s="329">
        <v>0</v>
      </c>
      <c r="BL877" s="329">
        <v>0</v>
      </c>
      <c r="BM877" s="41"/>
      <c r="BN877" s="111">
        <v>2.623174E-4</v>
      </c>
      <c r="BO877" s="122">
        <v>1.8854538000000001E-5</v>
      </c>
      <c r="BP877" s="111">
        <v>1.7844898000000001E-4</v>
      </c>
      <c r="BQ877" s="122">
        <v>3.205767E-13</v>
      </c>
      <c r="BR877" s="122">
        <v>2.2135401000000001E-5</v>
      </c>
      <c r="BS877" s="111">
        <v>0</v>
      </c>
      <c r="BT877" s="111">
        <v>0</v>
      </c>
      <c r="BU877" s="111">
        <v>0</v>
      </c>
      <c r="BV877" s="111">
        <v>0</v>
      </c>
      <c r="BW877" s="122">
        <v>9.3835391000000004E-11</v>
      </c>
      <c r="BX877" s="111">
        <v>0</v>
      </c>
      <c r="BY877" s="111">
        <v>0</v>
      </c>
      <c r="BZ877" s="111">
        <v>0</v>
      </c>
      <c r="CA877" s="122">
        <v>3.2009900000000001E-6</v>
      </c>
      <c r="CB877" s="122">
        <v>3.9677400000000001E-5</v>
      </c>
      <c r="CC877" s="111">
        <v>0</v>
      </c>
      <c r="CD877" s="111">
        <v>0</v>
      </c>
      <c r="CE877" s="199" t="s">
        <v>10568</v>
      </c>
      <c r="CF877" s="143"/>
      <c r="CG877" s="76" t="s">
        <v>689</v>
      </c>
      <c r="CH877" s="42"/>
      <c r="CI877" s="42"/>
      <c r="CJ877" s="41"/>
      <c r="CK877" s="41"/>
      <c r="CL877" s="41"/>
      <c r="CM877" s="41"/>
      <c r="CN877" s="41"/>
      <c r="CO877" s="41"/>
      <c r="CP877" s="41"/>
      <c r="CQ877" s="41"/>
      <c r="CR877" s="41"/>
      <c r="CS877" s="41"/>
      <c r="CT877" s="41"/>
      <c r="CU877" s="41"/>
      <c r="CV877" s="41"/>
      <c r="CW877" s="41"/>
    </row>
    <row r="878" spans="1:101" ht="14.5" customHeight="1">
      <c r="A878" s="41" t="s">
        <v>10567</v>
      </c>
      <c r="B878" s="119" t="s">
        <v>8322</v>
      </c>
      <c r="C878" s="120" t="str">
        <f t="shared" si="390"/>
        <v>A.130.07.107</v>
      </c>
      <c r="D878" s="135" t="s">
        <v>641</v>
      </c>
      <c r="E878" s="119" t="s">
        <v>6570</v>
      </c>
      <c r="F878" s="118" t="str">
        <f t="shared" si="391"/>
        <v>PA 66 30% glass fibre</v>
      </c>
      <c r="G878" s="118">
        <f t="shared" si="392"/>
        <v>1.2196016831815646</v>
      </c>
      <c r="H878" s="118">
        <f t="shared" si="393"/>
        <v>1.2311679265823999E-2</v>
      </c>
      <c r="I878" s="118">
        <f t="shared" si="394"/>
        <v>0.13336400391574052</v>
      </c>
      <c r="J878" s="326">
        <f t="shared" si="395"/>
        <v>0.42860999999999999</v>
      </c>
      <c r="K878" s="118">
        <v>0.645316</v>
      </c>
      <c r="L878" s="118">
        <v>0.11265168</v>
      </c>
      <c r="M878" s="118">
        <v>2.0712321999999998E-2</v>
      </c>
      <c r="N878" s="118">
        <v>7.191612E-3</v>
      </c>
      <c r="O878" s="118">
        <v>5.1199679999999999E-3</v>
      </c>
      <c r="P878" s="118">
        <v>0</v>
      </c>
      <c r="Q878" s="330">
        <v>9.9265823999999994E-8</v>
      </c>
      <c r="R878" s="330">
        <v>1.9157405E-9</v>
      </c>
      <c r="S878" s="118">
        <v>0</v>
      </c>
      <c r="T878" s="118">
        <v>0.42860999999999999</v>
      </c>
      <c r="U878" s="118">
        <v>0</v>
      </c>
      <c r="V878" s="118">
        <v>0</v>
      </c>
      <c r="W878" s="118">
        <v>0</v>
      </c>
      <c r="X878" s="118">
        <v>0</v>
      </c>
      <c r="Y878" s="41"/>
      <c r="Z878" s="327">
        <f t="shared" si="396"/>
        <v>4.8519999999999994</v>
      </c>
      <c r="AA878" s="41"/>
      <c r="AB878" s="111">
        <v>104.14100000000001</v>
      </c>
      <c r="AC878" s="111">
        <v>102.08799999999999</v>
      </c>
      <c r="AD878" s="111">
        <v>0</v>
      </c>
      <c r="AE878" s="111">
        <v>0</v>
      </c>
      <c r="AF878" s="111">
        <v>0.63700000000000001</v>
      </c>
      <c r="AG878" s="111">
        <v>0</v>
      </c>
      <c r="AH878" s="111">
        <v>1.4159999999999999</v>
      </c>
      <c r="AI878" s="41"/>
      <c r="AJ878" s="114">
        <v>0.11623912</v>
      </c>
      <c r="AK878" s="114">
        <v>0.11031017999999999</v>
      </c>
      <c r="AL878" s="114">
        <v>4.3842013000000004E-3</v>
      </c>
      <c r="AM878" s="114">
        <v>1.5447319E-3</v>
      </c>
      <c r="AN878" s="113">
        <f t="shared" si="397"/>
        <v>6.6133203099999992E-6</v>
      </c>
      <c r="AO878" s="112">
        <f t="shared" si="398"/>
        <v>1.6213762118E-8</v>
      </c>
      <c r="AP878" s="112">
        <f t="shared" si="399"/>
        <v>0.21634900000000001</v>
      </c>
      <c r="AQ878" s="328">
        <v>4.5026559999999997E-6</v>
      </c>
      <c r="AR878" s="328">
        <v>1.35856E-8</v>
      </c>
      <c r="AS878" s="328">
        <v>3.71178E-13</v>
      </c>
      <c r="AT878" s="329">
        <v>0</v>
      </c>
      <c r="AU878" s="329">
        <v>0</v>
      </c>
      <c r="AV878" s="328">
        <v>1.06911E-9</v>
      </c>
      <c r="AW878" s="328">
        <v>2.1095952E-6</v>
      </c>
      <c r="AX878" s="328">
        <v>1.7158899999999999E-10</v>
      </c>
      <c r="AY878" s="328">
        <v>2.4533643E-9</v>
      </c>
      <c r="AZ878" s="328">
        <v>2.83764E-12</v>
      </c>
      <c r="BA878" s="329">
        <v>0</v>
      </c>
      <c r="BB878" s="329">
        <v>0</v>
      </c>
      <c r="BC878" s="329">
        <v>0</v>
      </c>
      <c r="BD878" s="329">
        <v>0</v>
      </c>
      <c r="BE878" s="329">
        <v>0</v>
      </c>
      <c r="BF878" s="329">
        <v>0</v>
      </c>
      <c r="BG878" s="329">
        <v>0</v>
      </c>
      <c r="BH878" s="329">
        <v>0</v>
      </c>
      <c r="BI878" s="329">
        <v>0.21634900000000001</v>
      </c>
      <c r="BJ878" s="329">
        <v>0</v>
      </c>
      <c r="BK878" s="329">
        <v>0</v>
      </c>
      <c r="BL878" s="329">
        <v>0</v>
      </c>
      <c r="BM878" s="41"/>
      <c r="BN878" s="111">
        <v>2.035974E-4</v>
      </c>
      <c r="BO878" s="122">
        <v>1.7190163999999998E-5</v>
      </c>
      <c r="BP878" s="111">
        <v>1.3528663000000001E-4</v>
      </c>
      <c r="BQ878" s="122">
        <v>2.2440368999999999E-13</v>
      </c>
      <c r="BR878" s="122">
        <v>1.8378513999999999E-5</v>
      </c>
      <c r="BS878" s="122">
        <v>5.4257681999999998E-7</v>
      </c>
      <c r="BT878" s="122">
        <v>7.3834797000000004E-8</v>
      </c>
      <c r="BU878" s="122">
        <v>8.2351483999999997E-7</v>
      </c>
      <c r="BV878" s="111">
        <v>0</v>
      </c>
      <c r="BW878" s="122">
        <v>6.5684774000000003E-11</v>
      </c>
      <c r="BX878" s="111">
        <v>0</v>
      </c>
      <c r="BY878" s="111">
        <v>0</v>
      </c>
      <c r="BZ878" s="111">
        <v>0</v>
      </c>
      <c r="CA878" s="122">
        <v>3.5279163999999999E-6</v>
      </c>
      <c r="CB878" s="122">
        <v>2.7774180000000001E-5</v>
      </c>
      <c r="CC878" s="111">
        <v>0</v>
      </c>
      <c r="CD878" s="111">
        <v>0</v>
      </c>
      <c r="CE878" s="137"/>
      <c r="CF878" s="143"/>
      <c r="CG878" s="76" t="s">
        <v>1104</v>
      </c>
      <c r="CH878" s="42"/>
      <c r="CI878" s="42"/>
      <c r="CJ878" s="41"/>
      <c r="CK878" s="41"/>
      <c r="CL878" s="41"/>
      <c r="CM878" s="41"/>
      <c r="CN878" s="41"/>
      <c r="CO878" s="41"/>
      <c r="CP878" s="41"/>
      <c r="CQ878" s="41"/>
      <c r="CR878" s="41"/>
      <c r="CS878" s="41"/>
      <c r="CT878" s="41"/>
      <c r="CU878" s="41"/>
      <c r="CV878" s="41"/>
      <c r="CW878" s="41"/>
    </row>
    <row r="879" spans="1:101" ht="14.5" customHeight="1">
      <c r="A879" s="41" t="s">
        <v>10564</v>
      </c>
      <c r="B879" s="119" t="s">
        <v>8322</v>
      </c>
      <c r="C879" s="120" t="str">
        <f t="shared" si="390"/>
        <v>A.130.07.108</v>
      </c>
      <c r="D879" s="135" t="s">
        <v>641</v>
      </c>
      <c r="E879" s="119" t="s">
        <v>6570</v>
      </c>
      <c r="F879" s="118" t="str">
        <f t="shared" si="391"/>
        <v>PB-1 (Polybutylene)</v>
      </c>
      <c r="G879" s="118">
        <f t="shared" si="392"/>
        <v>1.0835502266816837</v>
      </c>
      <c r="H879" s="118">
        <f t="shared" si="393"/>
        <v>3.7118945669077995E-2</v>
      </c>
      <c r="I879" s="118">
        <f t="shared" si="394"/>
        <v>4.9641281012605697E-2</v>
      </c>
      <c r="J879" s="326">
        <f t="shared" si="395"/>
        <v>0.78</v>
      </c>
      <c r="K879" s="118">
        <v>0.21679000000000001</v>
      </c>
      <c r="L879" s="118">
        <v>4.3292879999999999E-2</v>
      </c>
      <c r="M879" s="118">
        <v>6.3483999999999997E-3</v>
      </c>
      <c r="N879" s="118">
        <v>8.2197719999999995E-4</v>
      </c>
      <c r="O879" s="118">
        <v>3.6296915999999999E-2</v>
      </c>
      <c r="P879" s="118">
        <v>0</v>
      </c>
      <c r="Q879" s="330">
        <v>5.2469078000000003E-8</v>
      </c>
      <c r="R879" s="330">
        <v>1.0126057E-9</v>
      </c>
      <c r="S879" s="118">
        <v>0</v>
      </c>
      <c r="T879" s="118">
        <v>0.78</v>
      </c>
      <c r="U879" s="118">
        <v>0</v>
      </c>
      <c r="V879" s="118">
        <v>0</v>
      </c>
      <c r="W879" s="118">
        <v>0</v>
      </c>
      <c r="X879" s="118">
        <v>0</v>
      </c>
      <c r="Y879" s="41"/>
      <c r="Z879" s="327">
        <f t="shared" si="396"/>
        <v>1.63</v>
      </c>
      <c r="AA879" s="41"/>
      <c r="AB879" s="111">
        <v>82.129000000000005</v>
      </c>
      <c r="AC879" s="111">
        <v>81.429000000000002</v>
      </c>
      <c r="AD879" s="111">
        <v>0</v>
      </c>
      <c r="AE879" s="111">
        <v>0</v>
      </c>
      <c r="AF879" s="111">
        <v>0.7</v>
      </c>
      <c r="AG879" s="111">
        <v>0</v>
      </c>
      <c r="AH879" s="111">
        <v>0</v>
      </c>
      <c r="AI879" s="41"/>
      <c r="AJ879" s="114">
        <v>4.3210888000000003E-2</v>
      </c>
      <c r="AK879" s="114">
        <v>3.8347355E-2</v>
      </c>
      <c r="AL879" s="114">
        <v>1.4893261000000001E-3</v>
      </c>
      <c r="AM879" s="114">
        <v>3.3742069000000001E-3</v>
      </c>
      <c r="AN879" s="113">
        <f t="shared" si="397"/>
        <v>2.2990020999999999E-6</v>
      </c>
      <c r="AO879" s="112">
        <f t="shared" si="398"/>
        <v>5.5078626950000006E-9</v>
      </c>
      <c r="AP879" s="112">
        <f t="shared" si="399"/>
        <v>0.472578</v>
      </c>
      <c r="AQ879" s="328">
        <v>1.51264E-6</v>
      </c>
      <c r="AR879" s="328">
        <v>4.5640000000000004E-9</v>
      </c>
      <c r="AS879" s="328">
        <v>1.2469500000000001E-13</v>
      </c>
      <c r="AT879" s="329">
        <v>0</v>
      </c>
      <c r="AU879" s="329">
        <v>0</v>
      </c>
      <c r="AV879" s="328">
        <v>1.221E-10</v>
      </c>
      <c r="AW879" s="328">
        <v>7.8624000000000003E-7</v>
      </c>
      <c r="AX879" s="328">
        <v>2.7898000000000001E-11</v>
      </c>
      <c r="AY879" s="328">
        <v>9.1584000000000001E-10</v>
      </c>
      <c r="AZ879" s="329">
        <v>0</v>
      </c>
      <c r="BA879" s="329">
        <v>0</v>
      </c>
      <c r="BB879" s="329">
        <v>0</v>
      </c>
      <c r="BC879" s="329">
        <v>0</v>
      </c>
      <c r="BD879" s="329">
        <v>0</v>
      </c>
      <c r="BE879" s="329">
        <v>0</v>
      </c>
      <c r="BF879" s="329">
        <v>0</v>
      </c>
      <c r="BG879" s="329">
        <v>0</v>
      </c>
      <c r="BH879" s="329">
        <v>0</v>
      </c>
      <c r="BI879" s="329">
        <v>0.472578</v>
      </c>
      <c r="BJ879" s="329">
        <v>0</v>
      </c>
      <c r="BK879" s="329">
        <v>0</v>
      </c>
      <c r="BL879" s="329">
        <v>0</v>
      </c>
      <c r="BM879" s="41"/>
      <c r="BN879" s="111">
        <v>1.5154706000000001E-4</v>
      </c>
      <c r="BO879" s="122">
        <v>6.3140777000000002E-6</v>
      </c>
      <c r="BP879" s="122">
        <v>4.5448724999999999E-5</v>
      </c>
      <c r="BQ879" s="122">
        <v>1.1861338000000001E-13</v>
      </c>
      <c r="BR879" s="122">
        <v>3.7974813999999999E-5</v>
      </c>
      <c r="BS879" s="111">
        <v>0</v>
      </c>
      <c r="BT879" s="111">
        <v>0</v>
      </c>
      <c r="BU879" s="111">
        <v>0</v>
      </c>
      <c r="BV879" s="111">
        <v>0</v>
      </c>
      <c r="BW879" s="122">
        <v>3.4719094999999998E-11</v>
      </c>
      <c r="BX879" s="111">
        <v>0</v>
      </c>
      <c r="BY879" s="111">
        <v>0</v>
      </c>
      <c r="BZ879" s="111">
        <v>0</v>
      </c>
      <c r="CA879" s="122">
        <v>1.1413871999999999E-6</v>
      </c>
      <c r="CB879" s="122">
        <v>6.0668024000000002E-5</v>
      </c>
      <c r="CC879" s="111">
        <v>0</v>
      </c>
      <c r="CD879" s="111">
        <v>0</v>
      </c>
      <c r="CE879" s="198" t="s">
        <v>10561</v>
      </c>
      <c r="CF879" s="143"/>
      <c r="CG879" s="76" t="s">
        <v>1421</v>
      </c>
      <c r="CH879" s="42"/>
      <c r="CI879" s="42"/>
      <c r="CJ879" s="41"/>
      <c r="CK879" s="42"/>
      <c r="CL879" s="41"/>
      <c r="CM879" s="41"/>
      <c r="CN879" s="41"/>
      <c r="CO879" s="41"/>
      <c r="CP879" s="41"/>
      <c r="CQ879" s="41"/>
      <c r="CR879" s="41"/>
      <c r="CS879" s="41"/>
      <c r="CT879" s="41"/>
      <c r="CU879" s="41"/>
      <c r="CV879" s="41"/>
      <c r="CW879" s="41"/>
    </row>
    <row r="880" spans="1:101" ht="14.5" customHeight="1">
      <c r="A880" s="41" t="s">
        <v>10560</v>
      </c>
      <c r="B880" s="119" t="s">
        <v>8322</v>
      </c>
      <c r="C880" s="120" t="str">
        <f t="shared" si="390"/>
        <v>A.130.07.109</v>
      </c>
      <c r="D880" s="135" t="s">
        <v>641</v>
      </c>
      <c r="E880" s="119" t="s">
        <v>6570</v>
      </c>
      <c r="F880" s="118" t="str">
        <f t="shared" si="391"/>
        <v>PC (Polycarbonate)</v>
      </c>
      <c r="G880" s="118">
        <f t="shared" si="392"/>
        <v>1.2424478163179136</v>
      </c>
      <c r="H880" s="118">
        <f t="shared" si="393"/>
        <v>3.3589743200700003E-3</v>
      </c>
      <c r="I880" s="118">
        <f t="shared" si="394"/>
        <v>5.7588841997843698E-2</v>
      </c>
      <c r="J880" s="326">
        <f t="shared" si="395"/>
        <v>0.72929999999999995</v>
      </c>
      <c r="K880" s="118">
        <v>0.45219999999999999</v>
      </c>
      <c r="L880" s="118">
        <v>5.3715239999999997E-2</v>
      </c>
      <c r="M880" s="118">
        <v>3.8736E-3</v>
      </c>
      <c r="N880" s="118">
        <v>1.6217388E-3</v>
      </c>
      <c r="O880" s="118">
        <v>1.737132E-3</v>
      </c>
      <c r="P880" s="118">
        <v>0</v>
      </c>
      <c r="Q880" s="330">
        <v>1.0352007000000001E-7</v>
      </c>
      <c r="R880" s="330">
        <v>1.9978437000000001E-9</v>
      </c>
      <c r="S880" s="118">
        <v>0</v>
      </c>
      <c r="T880" s="118">
        <v>0.72929999999999995</v>
      </c>
      <c r="U880" s="118">
        <v>0</v>
      </c>
      <c r="V880" s="118">
        <v>0</v>
      </c>
      <c r="W880" s="118">
        <v>0</v>
      </c>
      <c r="X880" s="118">
        <v>0</v>
      </c>
      <c r="Y880" s="41"/>
      <c r="Z880" s="327">
        <f t="shared" si="396"/>
        <v>3.4</v>
      </c>
      <c r="AA880" s="41"/>
      <c r="AB880" s="111">
        <v>109.54</v>
      </c>
      <c r="AC880" s="111">
        <v>104.28</v>
      </c>
      <c r="AD880" s="111">
        <v>0</v>
      </c>
      <c r="AE880" s="111">
        <v>0</v>
      </c>
      <c r="AF880" s="111">
        <v>5.26</v>
      </c>
      <c r="AG880" s="111">
        <v>0</v>
      </c>
      <c r="AH880" s="111">
        <v>0</v>
      </c>
      <c r="AI880" s="41"/>
      <c r="AJ880" s="114">
        <v>7.4149982000000003E-2</v>
      </c>
      <c r="AK880" s="114">
        <v>6.8904428000000004E-2</v>
      </c>
      <c r="AL880" s="114">
        <v>2.8964225999999998E-3</v>
      </c>
      <c r="AM880" s="114">
        <v>2.3491314000000001E-3</v>
      </c>
      <c r="AN880" s="113">
        <f t="shared" si="397"/>
        <v>4.1309609E-6</v>
      </c>
      <c r="AO880" s="112">
        <f t="shared" si="398"/>
        <v>1.0711622100000001E-8</v>
      </c>
      <c r="AP880" s="112">
        <f t="shared" si="399"/>
        <v>0.32901000000000002</v>
      </c>
      <c r="AQ880" s="328">
        <v>3.1551999999999999E-6</v>
      </c>
      <c r="AR880" s="328">
        <v>9.5200000000000002E-9</v>
      </c>
      <c r="AS880" s="328">
        <v>2.6010000000000002E-13</v>
      </c>
      <c r="AT880" s="329">
        <v>0</v>
      </c>
      <c r="AU880" s="329">
        <v>0</v>
      </c>
      <c r="AV880" s="328">
        <v>2.4090000000000002E-10</v>
      </c>
      <c r="AW880" s="328">
        <v>9.7551999999999994E-7</v>
      </c>
      <c r="AX880" s="328">
        <v>5.5042000000000002E-11</v>
      </c>
      <c r="AY880" s="328">
        <v>1.1363200000000001E-9</v>
      </c>
      <c r="AZ880" s="329">
        <v>0</v>
      </c>
      <c r="BA880" s="329">
        <v>0</v>
      </c>
      <c r="BB880" s="329">
        <v>0</v>
      </c>
      <c r="BC880" s="329">
        <v>0</v>
      </c>
      <c r="BD880" s="329">
        <v>0</v>
      </c>
      <c r="BE880" s="329">
        <v>0</v>
      </c>
      <c r="BF880" s="329">
        <v>0</v>
      </c>
      <c r="BG880" s="329">
        <v>0</v>
      </c>
      <c r="BH880" s="329">
        <v>0</v>
      </c>
      <c r="BI880" s="329">
        <v>0.32901000000000002</v>
      </c>
      <c r="BJ880" s="329">
        <v>0</v>
      </c>
      <c r="BK880" s="329">
        <v>0</v>
      </c>
      <c r="BL880" s="329">
        <v>0</v>
      </c>
      <c r="BM880" s="41"/>
      <c r="BN880" s="111">
        <v>1.5484601999999999E-4</v>
      </c>
      <c r="BO880" s="122">
        <v>7.8341334000000001E-6</v>
      </c>
      <c r="BP880" s="122">
        <v>9.4801021999999996E-5</v>
      </c>
      <c r="BQ880" s="122">
        <v>2.3402098999999998E-13</v>
      </c>
      <c r="BR880" s="122">
        <v>8.0217592999999993E-6</v>
      </c>
      <c r="BS880" s="111">
        <v>0</v>
      </c>
      <c r="BT880" s="111">
        <v>0</v>
      </c>
      <c r="BU880" s="111">
        <v>0</v>
      </c>
      <c r="BV880" s="111">
        <v>0</v>
      </c>
      <c r="BW880" s="122">
        <v>6.8499834999999998E-11</v>
      </c>
      <c r="BX880" s="111">
        <v>0</v>
      </c>
      <c r="BY880" s="111">
        <v>0</v>
      </c>
      <c r="BZ880" s="111">
        <v>0</v>
      </c>
      <c r="CA880" s="122">
        <v>1.9518085E-6</v>
      </c>
      <c r="CB880" s="122">
        <v>4.2237231999999997E-5</v>
      </c>
      <c r="CC880" s="111">
        <v>0</v>
      </c>
      <c r="CD880" s="111">
        <v>0</v>
      </c>
      <c r="CE880" s="151" t="s">
        <v>10557</v>
      </c>
      <c r="CF880" s="143"/>
      <c r="CG880" s="76" t="s">
        <v>689</v>
      </c>
      <c r="CH880" s="42"/>
      <c r="CI880" s="42"/>
      <c r="CJ880" s="41"/>
      <c r="CK880" s="50"/>
      <c r="CL880" s="41"/>
      <c r="CM880" s="41"/>
      <c r="CN880" s="41"/>
      <c r="CO880" s="41"/>
      <c r="CP880" s="41"/>
      <c r="CQ880" s="41"/>
      <c r="CR880" s="41"/>
      <c r="CS880" s="41"/>
      <c r="CT880" s="41"/>
      <c r="CU880" s="41"/>
      <c r="CV880" s="41"/>
      <c r="CW880" s="41"/>
    </row>
    <row r="881" spans="1:101" ht="14.5" customHeight="1">
      <c r="A881" s="41" t="s">
        <v>10556</v>
      </c>
      <c r="B881" s="119" t="s">
        <v>8322</v>
      </c>
      <c r="C881" s="120" t="str">
        <f t="shared" si="390"/>
        <v>A.130.07.110</v>
      </c>
      <c r="D881" s="135" t="s">
        <v>641</v>
      </c>
      <c r="E881" s="119" t="s">
        <v>6570</v>
      </c>
      <c r="F881" s="118" t="str">
        <f t="shared" si="391"/>
        <v>PC 30% glass fibre</v>
      </c>
      <c r="G881" s="118">
        <f t="shared" si="392"/>
        <v>0.95376164956254261</v>
      </c>
      <c r="H881" s="118">
        <f t="shared" si="393"/>
        <v>7.9878020640520003E-3</v>
      </c>
      <c r="I881" s="118">
        <f t="shared" si="394"/>
        <v>6.9247847498490611E-2</v>
      </c>
      <c r="J881" s="326">
        <f t="shared" si="395"/>
        <v>0.51051000000000002</v>
      </c>
      <c r="K881" s="118">
        <v>0.36601600000000001</v>
      </c>
      <c r="L881" s="118">
        <v>5.9758204000000002E-2</v>
      </c>
      <c r="M881" s="118">
        <v>9.4896421000000009E-3</v>
      </c>
      <c r="N881" s="118">
        <v>6.7717372E-3</v>
      </c>
      <c r="O881" s="118">
        <v>1.2159924000000001E-3</v>
      </c>
      <c r="P881" s="118">
        <v>0</v>
      </c>
      <c r="Q881" s="330">
        <v>7.2464051999999996E-8</v>
      </c>
      <c r="R881" s="330">
        <v>1.3984906E-9</v>
      </c>
      <c r="S881" s="118">
        <v>0</v>
      </c>
      <c r="T881" s="118">
        <v>0.51051000000000002</v>
      </c>
      <c r="U881" s="118">
        <v>0</v>
      </c>
      <c r="V881" s="118">
        <v>0</v>
      </c>
      <c r="W881" s="118">
        <v>0</v>
      </c>
      <c r="X881" s="118">
        <v>0</v>
      </c>
      <c r="Y881" s="41"/>
      <c r="Z881" s="327">
        <f t="shared" si="396"/>
        <v>2.7519999999999998</v>
      </c>
      <c r="AA881" s="41"/>
      <c r="AB881" s="111">
        <v>78.093999999999994</v>
      </c>
      <c r="AC881" s="111">
        <v>72.995999999999995</v>
      </c>
      <c r="AD881" s="111">
        <v>0</v>
      </c>
      <c r="AE881" s="111">
        <v>0</v>
      </c>
      <c r="AF881" s="111">
        <v>3.6819999999999999</v>
      </c>
      <c r="AG881" s="111">
        <v>0</v>
      </c>
      <c r="AH881" s="111">
        <v>1.4159999999999999</v>
      </c>
      <c r="AI881" s="41"/>
      <c r="AJ881" s="114">
        <v>6.5912601000000001E-2</v>
      </c>
      <c r="AK881" s="114">
        <v>6.1780416999999997E-2</v>
      </c>
      <c r="AL881" s="114">
        <v>2.4877922E-3</v>
      </c>
      <c r="AM881" s="114">
        <v>1.6443919999999999E-3</v>
      </c>
      <c r="AN881" s="113">
        <f t="shared" si="397"/>
        <v>3.7038619399999998E-6</v>
      </c>
      <c r="AO881" s="112">
        <f t="shared" si="398"/>
        <v>9.2004148679999998E-9</v>
      </c>
      <c r="AP881" s="112">
        <f t="shared" si="399"/>
        <v>0.23030700000000001</v>
      </c>
      <c r="AQ881" s="328">
        <v>2.5538559999999999E-6</v>
      </c>
      <c r="AR881" s="328">
        <v>7.7055999999999995E-9</v>
      </c>
      <c r="AS881" s="328">
        <v>2.1052799999999999E-13</v>
      </c>
      <c r="AT881" s="329">
        <v>0</v>
      </c>
      <c r="AU881" s="329">
        <v>0</v>
      </c>
      <c r="AV881" s="328">
        <v>1.00674E-9</v>
      </c>
      <c r="AW881" s="328">
        <v>1.1489992E-6</v>
      </c>
      <c r="AX881" s="328">
        <v>1.573384E-10</v>
      </c>
      <c r="AY881" s="328">
        <v>1.3344283E-9</v>
      </c>
      <c r="AZ881" s="328">
        <v>2.83764E-12</v>
      </c>
      <c r="BA881" s="329">
        <v>0</v>
      </c>
      <c r="BB881" s="329">
        <v>0</v>
      </c>
      <c r="BC881" s="329">
        <v>0</v>
      </c>
      <c r="BD881" s="329">
        <v>0</v>
      </c>
      <c r="BE881" s="329">
        <v>0</v>
      </c>
      <c r="BF881" s="329">
        <v>0</v>
      </c>
      <c r="BG881" s="329">
        <v>0</v>
      </c>
      <c r="BH881" s="329">
        <v>0</v>
      </c>
      <c r="BI881" s="329">
        <v>0.23030700000000001</v>
      </c>
      <c r="BJ881" s="329">
        <v>0</v>
      </c>
      <c r="BK881" s="329">
        <v>0</v>
      </c>
      <c r="BL881" s="329">
        <v>0</v>
      </c>
      <c r="BM881" s="41"/>
      <c r="BN881" s="111">
        <v>1.2836742999999999E-4</v>
      </c>
      <c r="BO881" s="122">
        <v>9.4758806000000001E-6</v>
      </c>
      <c r="BP881" s="122">
        <v>7.6733061999999995E-5</v>
      </c>
      <c r="BQ881" s="122">
        <v>1.6381469000000001E-13</v>
      </c>
      <c r="BR881" s="122">
        <v>8.4989652000000003E-6</v>
      </c>
      <c r="BS881" s="122">
        <v>5.4257681999999998E-7</v>
      </c>
      <c r="BT881" s="122">
        <v>7.3834797000000004E-8</v>
      </c>
      <c r="BU881" s="122">
        <v>8.2351483999999997E-7</v>
      </c>
      <c r="BV881" s="111">
        <v>0</v>
      </c>
      <c r="BW881" s="122">
        <v>4.7949884999999998E-11</v>
      </c>
      <c r="BX881" s="111">
        <v>0</v>
      </c>
      <c r="BY881" s="111">
        <v>0</v>
      </c>
      <c r="BZ881" s="111">
        <v>0</v>
      </c>
      <c r="CA881" s="122">
        <v>2.6534894000000002E-6</v>
      </c>
      <c r="CB881" s="122">
        <v>2.9566062000000001E-5</v>
      </c>
      <c r="CC881" s="111">
        <v>0</v>
      </c>
      <c r="CD881" s="111">
        <v>0</v>
      </c>
      <c r="CE881" s="151"/>
      <c r="CF881" s="143"/>
      <c r="CG881" s="76" t="s">
        <v>1104</v>
      </c>
      <c r="CH881" s="42"/>
      <c r="CI881" s="42"/>
      <c r="CJ881" s="41"/>
      <c r="CK881" s="50"/>
      <c r="CL881" s="41"/>
      <c r="CM881" s="41"/>
      <c r="CN881" s="41"/>
      <c r="CO881" s="41"/>
      <c r="CP881" s="41"/>
      <c r="CQ881" s="41"/>
      <c r="CR881" s="41"/>
      <c r="CS881" s="41"/>
      <c r="CT881" s="41"/>
      <c r="CU881" s="41"/>
      <c r="CV881" s="41"/>
      <c r="CW881" s="41"/>
    </row>
    <row r="882" spans="1:101" ht="14.5" customHeight="1">
      <c r="A882" s="41" t="s">
        <v>10553</v>
      </c>
      <c r="B882" s="119" t="s">
        <v>8322</v>
      </c>
      <c r="C882" s="120" t="str">
        <f t="shared" si="390"/>
        <v>A.130.07.111</v>
      </c>
      <c r="D882" s="135" t="s">
        <v>641</v>
      </c>
      <c r="E882" s="119" t="s">
        <v>6570</v>
      </c>
      <c r="F882" s="118" t="str">
        <f t="shared" si="391"/>
        <v>PE (HDPE, High density Polyethylene)</v>
      </c>
      <c r="G882" s="118">
        <f t="shared" si="392"/>
        <v>1.1064446098634086</v>
      </c>
      <c r="H882" s="118">
        <f t="shared" si="393"/>
        <v>3.7696588139241996E-2</v>
      </c>
      <c r="I882" s="118">
        <f t="shared" si="394"/>
        <v>4.9348021724166503E-2</v>
      </c>
      <c r="J882" s="326">
        <f t="shared" si="395"/>
        <v>0.78</v>
      </c>
      <c r="K882" s="118">
        <v>0.2394</v>
      </c>
      <c r="L882" s="118">
        <v>4.2892020000000003E-2</v>
      </c>
      <c r="M882" s="118">
        <v>6.4559999999999999E-3</v>
      </c>
      <c r="N882" s="118">
        <v>1.3995828E-3</v>
      </c>
      <c r="O882" s="118">
        <v>3.6296915999999999E-2</v>
      </c>
      <c r="P882" s="118">
        <v>0</v>
      </c>
      <c r="Q882" s="330">
        <v>8.9339241999999995E-8</v>
      </c>
      <c r="R882" s="330">
        <v>1.7241665E-9</v>
      </c>
      <c r="S882" s="118">
        <v>0</v>
      </c>
      <c r="T882" s="118">
        <v>0.78</v>
      </c>
      <c r="U882" s="118">
        <v>0</v>
      </c>
      <c r="V882" s="118">
        <v>0</v>
      </c>
      <c r="W882" s="118">
        <v>0</v>
      </c>
      <c r="X882" s="118">
        <v>0</v>
      </c>
      <c r="Y882" s="41"/>
      <c r="Z882" s="327">
        <f t="shared" si="396"/>
        <v>1.7999999999999998</v>
      </c>
      <c r="AA882" s="41"/>
      <c r="AB882" s="111">
        <v>84.543000000000006</v>
      </c>
      <c r="AC882" s="111">
        <v>83.742999999999995</v>
      </c>
      <c r="AD882" s="111">
        <v>0</v>
      </c>
      <c r="AE882" s="111">
        <v>0</v>
      </c>
      <c r="AF882" s="111">
        <v>0.8</v>
      </c>
      <c r="AG882" s="111">
        <v>0</v>
      </c>
      <c r="AH882" s="111">
        <v>0</v>
      </c>
      <c r="AI882" s="41"/>
      <c r="AJ882" s="114">
        <v>4.5882522000000002E-2</v>
      </c>
      <c r="AK882" s="114">
        <v>4.0858792999999997E-2</v>
      </c>
      <c r="AL882" s="114">
        <v>1.6210478999999999E-3</v>
      </c>
      <c r="AM882" s="114">
        <v>3.4026811999999999E-3</v>
      </c>
      <c r="AN882" s="113">
        <f t="shared" si="397"/>
        <v>2.4495679000000003E-6</v>
      </c>
      <c r="AO882" s="112">
        <f t="shared" si="398"/>
        <v>5.9949997E-9</v>
      </c>
      <c r="AP882" s="112">
        <f t="shared" si="399"/>
        <v>0.47656599999999999</v>
      </c>
      <c r="AQ882" s="328">
        <v>1.6703999999999999E-6</v>
      </c>
      <c r="AR882" s="328">
        <v>5.04E-9</v>
      </c>
      <c r="AS882" s="328">
        <v>1.3770000000000001E-13</v>
      </c>
      <c r="AT882" s="329">
        <v>0</v>
      </c>
      <c r="AU882" s="329">
        <v>0</v>
      </c>
      <c r="AV882" s="328">
        <v>2.079E-10</v>
      </c>
      <c r="AW882" s="328">
        <v>7.7896000000000003E-7</v>
      </c>
      <c r="AX882" s="328">
        <v>4.7502000000000002E-11</v>
      </c>
      <c r="AY882" s="328">
        <v>9.0735999999999996E-10</v>
      </c>
      <c r="AZ882" s="329">
        <v>0</v>
      </c>
      <c r="BA882" s="329">
        <v>0</v>
      </c>
      <c r="BB882" s="329">
        <v>0</v>
      </c>
      <c r="BC882" s="329">
        <v>0</v>
      </c>
      <c r="BD882" s="329">
        <v>0</v>
      </c>
      <c r="BE882" s="329">
        <v>0</v>
      </c>
      <c r="BF882" s="329">
        <v>0</v>
      </c>
      <c r="BG882" s="329">
        <v>0</v>
      </c>
      <c r="BH882" s="329">
        <v>0</v>
      </c>
      <c r="BI882" s="329">
        <v>0.47656599999999999</v>
      </c>
      <c r="BJ882" s="329">
        <v>0</v>
      </c>
      <c r="BK882" s="329">
        <v>0</v>
      </c>
      <c r="BL882" s="329">
        <v>0</v>
      </c>
      <c r="BM882" s="41"/>
      <c r="BN882" s="111">
        <v>1.5720272999999999E-4</v>
      </c>
      <c r="BO882" s="122">
        <v>6.2556139999999998E-6</v>
      </c>
      <c r="BP882" s="122">
        <v>5.0188775999999997E-5</v>
      </c>
      <c r="BQ882" s="122">
        <v>2.0196331999999999E-13</v>
      </c>
      <c r="BR882" s="122">
        <v>3.7926655999999997E-5</v>
      </c>
      <c r="BS882" s="111">
        <v>0</v>
      </c>
      <c r="BT882" s="111">
        <v>0</v>
      </c>
      <c r="BU882" s="111">
        <v>0</v>
      </c>
      <c r="BV882" s="111">
        <v>0</v>
      </c>
      <c r="BW882" s="122">
        <v>5.9116296000000006E-11</v>
      </c>
      <c r="BX882" s="111">
        <v>0</v>
      </c>
      <c r="BY882" s="111">
        <v>0</v>
      </c>
      <c r="BZ882" s="111">
        <v>0</v>
      </c>
      <c r="CA882" s="122">
        <v>1.6516335999999999E-6</v>
      </c>
      <c r="CB882" s="122">
        <v>6.1179991000000002E-5</v>
      </c>
      <c r="CC882" s="111">
        <v>0</v>
      </c>
      <c r="CD882" s="111">
        <v>0</v>
      </c>
      <c r="CE882" s="198" t="s">
        <v>10541</v>
      </c>
      <c r="CF882" s="143"/>
      <c r="CG882" s="76" t="s">
        <v>689</v>
      </c>
      <c r="CH882" s="42"/>
      <c r="CI882" s="42"/>
      <c r="CJ882" s="41"/>
      <c r="CK882" s="50"/>
      <c r="CL882" s="41"/>
      <c r="CM882" s="41"/>
      <c r="CN882" s="41"/>
      <c r="CO882" s="41"/>
      <c r="CP882" s="41"/>
      <c r="CQ882" s="41"/>
      <c r="CR882" s="41"/>
      <c r="CS882" s="41"/>
      <c r="CT882" s="41"/>
      <c r="CU882" s="41"/>
      <c r="CV882" s="41"/>
      <c r="CW882" s="41"/>
    </row>
    <row r="883" spans="1:101" ht="14.5" customHeight="1">
      <c r="A883" s="41" t="s">
        <v>10550</v>
      </c>
      <c r="B883" s="119" t="s">
        <v>8322</v>
      </c>
      <c r="C883" s="120" t="str">
        <f t="shared" si="390"/>
        <v>A.130.07.112</v>
      </c>
      <c r="D883" s="135" t="s">
        <v>641</v>
      </c>
      <c r="E883" s="119" t="s">
        <v>6570</v>
      </c>
      <c r="F883" s="118" t="str">
        <f t="shared" si="391"/>
        <v>PE (LDPE, Low density Polyethylene)</v>
      </c>
      <c r="G883" s="118">
        <f t="shared" si="392"/>
        <v>1.1194110079086239</v>
      </c>
      <c r="H883" s="118">
        <f t="shared" si="393"/>
        <v>4.0282264350819996E-2</v>
      </c>
      <c r="I883" s="118">
        <f t="shared" si="394"/>
        <v>5.0418743557803902E-2</v>
      </c>
      <c r="J883" s="326">
        <f t="shared" si="395"/>
        <v>0.78</v>
      </c>
      <c r="K883" s="118">
        <v>0.24870999999999999</v>
      </c>
      <c r="L883" s="118">
        <v>4.3693740000000002E-2</v>
      </c>
      <c r="M883" s="118">
        <v>6.7250000000000001E-3</v>
      </c>
      <c r="N883" s="118">
        <v>2.8880279999999999E-3</v>
      </c>
      <c r="O883" s="118">
        <v>3.7394051999999997E-2</v>
      </c>
      <c r="P883" s="118">
        <v>0</v>
      </c>
      <c r="Q883" s="330">
        <v>1.8435081999999999E-7</v>
      </c>
      <c r="R883" s="330">
        <v>3.5578038999999999E-9</v>
      </c>
      <c r="S883" s="118">
        <v>0</v>
      </c>
      <c r="T883" s="118">
        <v>0.78</v>
      </c>
      <c r="U883" s="118">
        <v>0</v>
      </c>
      <c r="V883" s="118">
        <v>0</v>
      </c>
      <c r="W883" s="118">
        <v>0</v>
      </c>
      <c r="X883" s="118">
        <v>0</v>
      </c>
      <c r="Y883" s="41"/>
      <c r="Z883" s="327">
        <f t="shared" si="396"/>
        <v>1.8699999999999999</v>
      </c>
      <c r="AA883" s="41"/>
      <c r="AB883" s="111">
        <v>87.453000000000003</v>
      </c>
      <c r="AC883" s="111">
        <v>86.052999999999997</v>
      </c>
      <c r="AD883" s="111">
        <v>0</v>
      </c>
      <c r="AE883" s="111">
        <v>0</v>
      </c>
      <c r="AF883" s="111">
        <v>1.4</v>
      </c>
      <c r="AG883" s="111">
        <v>0</v>
      </c>
      <c r="AH883" s="111">
        <v>0</v>
      </c>
      <c r="AI883" s="41"/>
      <c r="AJ883" s="114">
        <v>4.7283849000000003E-2</v>
      </c>
      <c r="AK883" s="114">
        <v>4.2188874000000001E-2</v>
      </c>
      <c r="AL883" s="114">
        <v>1.6922937999999999E-3</v>
      </c>
      <c r="AM883" s="114">
        <v>3.4026811999999999E-3</v>
      </c>
      <c r="AN883" s="113">
        <f t="shared" si="397"/>
        <v>2.5293090000000001E-6</v>
      </c>
      <c r="AO883" s="112">
        <f t="shared" si="398"/>
        <v>6.2584830549999997E-9</v>
      </c>
      <c r="AP883" s="112">
        <f t="shared" si="399"/>
        <v>0.47656599999999999</v>
      </c>
      <c r="AQ883" s="328">
        <v>1.7353600000000001E-6</v>
      </c>
      <c r="AR883" s="328">
        <v>5.2359999999999997E-9</v>
      </c>
      <c r="AS883" s="328">
        <v>1.4305499999999999E-13</v>
      </c>
      <c r="AT883" s="329">
        <v>0</v>
      </c>
      <c r="AU883" s="329">
        <v>0</v>
      </c>
      <c r="AV883" s="328">
        <v>4.2900000000000002E-10</v>
      </c>
      <c r="AW883" s="328">
        <v>7.9352000000000003E-7</v>
      </c>
      <c r="AX883" s="328">
        <v>9.8020000000000001E-11</v>
      </c>
      <c r="AY883" s="328">
        <v>9.2431999999999997E-10</v>
      </c>
      <c r="AZ883" s="329">
        <v>0</v>
      </c>
      <c r="BA883" s="329">
        <v>0</v>
      </c>
      <c r="BB883" s="329">
        <v>0</v>
      </c>
      <c r="BC883" s="329">
        <v>0</v>
      </c>
      <c r="BD883" s="329">
        <v>0</v>
      </c>
      <c r="BE883" s="329">
        <v>0</v>
      </c>
      <c r="BF883" s="329">
        <v>0</v>
      </c>
      <c r="BG883" s="329">
        <v>0</v>
      </c>
      <c r="BH883" s="329">
        <v>0</v>
      </c>
      <c r="BI883" s="329">
        <v>0.47656599999999999</v>
      </c>
      <c r="BJ883" s="329">
        <v>0</v>
      </c>
      <c r="BK883" s="329">
        <v>0</v>
      </c>
      <c r="BL883" s="329">
        <v>0</v>
      </c>
      <c r="BM883" s="41"/>
      <c r="BN883" s="111">
        <v>1.616907E-4</v>
      </c>
      <c r="BO883" s="122">
        <v>6.3725413999999998E-6</v>
      </c>
      <c r="BP883" s="122">
        <v>5.2140562000000003E-5</v>
      </c>
      <c r="BQ883" s="122">
        <v>4.1674970999999998E-13</v>
      </c>
      <c r="BR883" s="122">
        <v>3.9013612999999997E-5</v>
      </c>
      <c r="BS883" s="111">
        <v>0</v>
      </c>
      <c r="BT883" s="111">
        <v>0</v>
      </c>
      <c r="BU883" s="111">
        <v>0</v>
      </c>
      <c r="BV883" s="111">
        <v>0</v>
      </c>
      <c r="BW883" s="122">
        <v>1.2198600999999999E-10</v>
      </c>
      <c r="BX883" s="111">
        <v>0</v>
      </c>
      <c r="BY883" s="111">
        <v>0</v>
      </c>
      <c r="BZ883" s="111">
        <v>0</v>
      </c>
      <c r="CA883" s="122">
        <v>2.9838689000000002E-6</v>
      </c>
      <c r="CB883" s="122">
        <v>6.1179991000000002E-5</v>
      </c>
      <c r="CC883" s="111">
        <v>0</v>
      </c>
      <c r="CD883" s="111">
        <v>0</v>
      </c>
      <c r="CE883" s="198" t="s">
        <v>10541</v>
      </c>
      <c r="CF883" s="143"/>
      <c r="CG883" s="76" t="s">
        <v>689</v>
      </c>
      <c r="CH883" s="42"/>
      <c r="CI883" s="42"/>
      <c r="CJ883" s="41"/>
      <c r="CK883" s="50"/>
      <c r="CL883" s="41"/>
      <c r="CM883" s="41"/>
      <c r="CN883" s="41"/>
      <c r="CO883" s="41"/>
      <c r="CP883" s="41"/>
      <c r="CQ883" s="41"/>
      <c r="CR883" s="41"/>
      <c r="CS883" s="41"/>
      <c r="CT883" s="41"/>
      <c r="CU883" s="41"/>
      <c r="CV883" s="41"/>
      <c r="CW883" s="41"/>
    </row>
    <row r="884" spans="1:101" ht="14.5" customHeight="1">
      <c r="A884" s="41" t="s">
        <v>10547</v>
      </c>
      <c r="B884" s="119" t="s">
        <v>8322</v>
      </c>
      <c r="C884" s="120" t="str">
        <f t="shared" si="390"/>
        <v>A.130.07.113</v>
      </c>
      <c r="D884" s="135" t="s">
        <v>641</v>
      </c>
      <c r="E884" s="119" t="s">
        <v>6570</v>
      </c>
      <c r="F884" s="118" t="str">
        <f t="shared" si="391"/>
        <v>PE (LLDPE, Linear low density Polyethylene)</v>
      </c>
      <c r="G884" s="118">
        <f t="shared" si="392"/>
        <v>1.1053569241361929</v>
      </c>
      <c r="H884" s="118">
        <f t="shared" si="393"/>
        <v>3.7706827849910002E-2</v>
      </c>
      <c r="I884" s="118">
        <f t="shared" si="394"/>
        <v>4.9580096286282897E-2</v>
      </c>
      <c r="J884" s="326">
        <f t="shared" si="395"/>
        <v>0.78</v>
      </c>
      <c r="K884" s="118">
        <v>0.23807</v>
      </c>
      <c r="L884" s="118">
        <v>4.3393095E-2</v>
      </c>
      <c r="M884" s="118">
        <v>6.1869999999999998E-3</v>
      </c>
      <c r="N884" s="118">
        <v>1.0441332000000001E-3</v>
      </c>
      <c r="O884" s="118">
        <v>3.6662628000000003E-2</v>
      </c>
      <c r="P884" s="118">
        <v>0</v>
      </c>
      <c r="Q884" s="330">
        <v>6.6649909999999996E-8</v>
      </c>
      <c r="R884" s="330">
        <v>1.2862828999999999E-9</v>
      </c>
      <c r="S884" s="118">
        <v>0</v>
      </c>
      <c r="T884" s="118">
        <v>0.78</v>
      </c>
      <c r="U884" s="118">
        <v>0</v>
      </c>
      <c r="V884" s="118">
        <v>0</v>
      </c>
      <c r="W884" s="118">
        <v>0</v>
      </c>
      <c r="X884" s="118">
        <v>0</v>
      </c>
      <c r="Y884" s="41"/>
      <c r="Z884" s="327">
        <f t="shared" si="396"/>
        <v>1.79</v>
      </c>
      <c r="AA884" s="41"/>
      <c r="AB884" s="111">
        <v>83.593000000000004</v>
      </c>
      <c r="AC884" s="111">
        <v>82.692999999999998</v>
      </c>
      <c r="AD884" s="111">
        <v>0</v>
      </c>
      <c r="AE884" s="111">
        <v>0</v>
      </c>
      <c r="AF884" s="111">
        <v>0.9</v>
      </c>
      <c r="AG884" s="111">
        <v>0</v>
      </c>
      <c r="AH884" s="111">
        <v>0</v>
      </c>
      <c r="AI884" s="41"/>
      <c r="AJ884" s="114">
        <v>4.5870671000000002E-2</v>
      </c>
      <c r="AK884" s="114">
        <v>4.0854909000000002E-2</v>
      </c>
      <c r="AL884" s="114">
        <v>1.6130806E-3</v>
      </c>
      <c r="AM884" s="114">
        <v>3.4026811999999999E-3</v>
      </c>
      <c r="AN884" s="113">
        <f t="shared" si="397"/>
        <v>2.4493350999999998E-6</v>
      </c>
      <c r="AO884" s="112">
        <f t="shared" si="398"/>
        <v>5.9655349349999995E-9</v>
      </c>
      <c r="AP884" s="112">
        <f t="shared" si="399"/>
        <v>0.47656599999999999</v>
      </c>
      <c r="AQ884" s="328">
        <v>1.66112E-6</v>
      </c>
      <c r="AR884" s="328">
        <v>5.0119999999999996E-9</v>
      </c>
      <c r="AS884" s="328">
        <v>1.3693500000000001E-13</v>
      </c>
      <c r="AT884" s="329">
        <v>0</v>
      </c>
      <c r="AU884" s="329">
        <v>0</v>
      </c>
      <c r="AV884" s="328">
        <v>1.5510000000000001E-10</v>
      </c>
      <c r="AW884" s="328">
        <v>7.8805999999999998E-7</v>
      </c>
      <c r="AX884" s="328">
        <v>3.5437999999999998E-11</v>
      </c>
      <c r="AY884" s="328">
        <v>9.1796E-10</v>
      </c>
      <c r="AZ884" s="329">
        <v>0</v>
      </c>
      <c r="BA884" s="329">
        <v>0</v>
      </c>
      <c r="BB884" s="329">
        <v>0</v>
      </c>
      <c r="BC884" s="329">
        <v>0</v>
      </c>
      <c r="BD884" s="329">
        <v>0</v>
      </c>
      <c r="BE884" s="329">
        <v>0</v>
      </c>
      <c r="BF884" s="329">
        <v>0</v>
      </c>
      <c r="BG884" s="329">
        <v>0</v>
      </c>
      <c r="BH884" s="329">
        <v>0</v>
      </c>
      <c r="BI884" s="329">
        <v>0.47656599999999999</v>
      </c>
      <c r="BJ884" s="329">
        <v>0</v>
      </c>
      <c r="BK884" s="329">
        <v>0</v>
      </c>
      <c r="BL884" s="329">
        <v>0</v>
      </c>
      <c r="BM884" s="41"/>
      <c r="BN884" s="111">
        <v>1.5707579E-4</v>
      </c>
      <c r="BO884" s="122">
        <v>6.3286935999999997E-6</v>
      </c>
      <c r="BP884" s="122">
        <v>4.9909949999999998E-5</v>
      </c>
      <c r="BQ884" s="122">
        <v>1.5067105E-13</v>
      </c>
      <c r="BR884" s="122">
        <v>3.8317067000000003E-5</v>
      </c>
      <c r="BS884" s="111">
        <v>0</v>
      </c>
      <c r="BT884" s="111">
        <v>0</v>
      </c>
      <c r="BU884" s="111">
        <v>0</v>
      </c>
      <c r="BV884" s="111">
        <v>0</v>
      </c>
      <c r="BW884" s="122">
        <v>4.4102633999999997E-11</v>
      </c>
      <c r="BX884" s="111">
        <v>0</v>
      </c>
      <c r="BY884" s="111">
        <v>0</v>
      </c>
      <c r="BZ884" s="111">
        <v>0</v>
      </c>
      <c r="CA884" s="122">
        <v>1.3400441999999999E-6</v>
      </c>
      <c r="CB884" s="122">
        <v>6.1179991000000002E-5</v>
      </c>
      <c r="CC884" s="111">
        <v>0</v>
      </c>
      <c r="CD884" s="111">
        <v>0</v>
      </c>
      <c r="CE884" s="198" t="s">
        <v>10541</v>
      </c>
      <c r="CF884" s="143"/>
      <c r="CG884" s="76" t="s">
        <v>689</v>
      </c>
      <c r="CH884" s="42"/>
      <c r="CI884" s="42"/>
      <c r="CJ884" s="41"/>
      <c r="CK884" s="50"/>
      <c r="CL884" s="41"/>
      <c r="CM884" s="41"/>
      <c r="CN884" s="41"/>
      <c r="CO884" s="41"/>
      <c r="CP884" s="41"/>
      <c r="CQ884" s="41"/>
      <c r="CR884" s="41"/>
      <c r="CS884" s="41"/>
      <c r="CT884" s="41"/>
      <c r="CU884" s="41"/>
      <c r="CV884" s="41"/>
      <c r="CW884" s="41"/>
    </row>
    <row r="885" spans="1:101" ht="14.5" customHeight="1">
      <c r="A885" s="41" t="s">
        <v>10544</v>
      </c>
      <c r="B885" s="119" t="s">
        <v>8322</v>
      </c>
      <c r="C885" s="120" t="str">
        <f t="shared" si="390"/>
        <v>A.130.07.114</v>
      </c>
      <c r="D885" s="135" t="s">
        <v>641</v>
      </c>
      <c r="E885" s="119" t="s">
        <v>6570</v>
      </c>
      <c r="F885" s="118" t="str">
        <f t="shared" si="391"/>
        <v>PE (Polyethylene) expanded</v>
      </c>
      <c r="G885" s="118">
        <f t="shared" si="392"/>
        <v>1.2109448225897999</v>
      </c>
      <c r="H885" s="118">
        <f t="shared" si="393"/>
        <v>4.5037713186999999E-2</v>
      </c>
      <c r="I885" s="118">
        <f t="shared" si="394"/>
        <v>5.7798880730000002E-2</v>
      </c>
      <c r="J885" s="326">
        <f t="shared" si="395"/>
        <v>0.78242445867279997</v>
      </c>
      <c r="K885" s="118">
        <v>0.32568376999999998</v>
      </c>
      <c r="L885" s="118">
        <v>4.5905528000000001E-2</v>
      </c>
      <c r="M885" s="118">
        <v>1.1637343E-2</v>
      </c>
      <c r="N885" s="118">
        <v>7.0694032000000002E-3</v>
      </c>
      <c r="O885" s="118">
        <v>3.7827660999999999E-2</v>
      </c>
      <c r="P885" s="330">
        <v>4.4436228000000003E-5</v>
      </c>
      <c r="Q885" s="330">
        <v>9.6212758999999996E-5</v>
      </c>
      <c r="R885" s="118">
        <v>2.5600972999999998E-4</v>
      </c>
      <c r="S885" s="118">
        <v>1.5255048999999999E-4</v>
      </c>
      <c r="T885" s="118">
        <v>0.78</v>
      </c>
      <c r="U885" s="118">
        <v>2.2699744999999999E-3</v>
      </c>
      <c r="V885" s="330">
        <v>1.9336828000000001E-6</v>
      </c>
      <c r="W885" s="118">
        <v>0</v>
      </c>
      <c r="X885" s="118">
        <v>0</v>
      </c>
      <c r="Y885" s="41"/>
      <c r="Z885" s="327">
        <f t="shared" si="396"/>
        <v>2.4487501503759397</v>
      </c>
      <c r="AA885" s="41"/>
      <c r="AB885" s="111">
        <v>95.550892000000005</v>
      </c>
      <c r="AC885" s="111">
        <v>93.669792999999999</v>
      </c>
      <c r="AD885" s="111">
        <v>0.30772231</v>
      </c>
      <c r="AE885" s="111">
        <v>0</v>
      </c>
      <c r="AF885" s="111">
        <v>1.4196067999999999</v>
      </c>
      <c r="AG885" s="111">
        <v>8.6703752999999995E-2</v>
      </c>
      <c r="AH885" s="111">
        <v>6.7065606E-2</v>
      </c>
      <c r="AI885" s="41"/>
      <c r="AJ885" s="114">
        <v>5.8815182000000001E-2</v>
      </c>
      <c r="AK885" s="114">
        <v>5.2860679000000001E-2</v>
      </c>
      <c r="AL885" s="114">
        <v>2.1881619E-3</v>
      </c>
      <c r="AM885" s="114">
        <v>3.7663410999999999E-3</v>
      </c>
      <c r="AN885" s="113">
        <f t="shared" si="397"/>
        <v>3.1691054338916995E-6</v>
      </c>
      <c r="AO885" s="112">
        <f t="shared" si="398"/>
        <v>8.0923146693533289E-9</v>
      </c>
      <c r="AP885" s="112">
        <f t="shared" si="399"/>
        <v>0.52749875596410001</v>
      </c>
      <c r="AQ885" s="328">
        <v>2.2795237999999999E-6</v>
      </c>
      <c r="AR885" s="328">
        <v>6.8781366000000001E-9</v>
      </c>
      <c r="AS885" s="328">
        <v>1.8790909E-13</v>
      </c>
      <c r="AT885" s="328">
        <v>3.1174423000000001E-11</v>
      </c>
      <c r="AU885" s="328">
        <v>4.0497086999999998E-12</v>
      </c>
      <c r="AV885" s="328">
        <v>1.0507483E-9</v>
      </c>
      <c r="AW885" s="328">
        <v>8.8782608999999998E-7</v>
      </c>
      <c r="AX885" s="328">
        <v>1.8724816E-10</v>
      </c>
      <c r="AY885" s="328">
        <v>1.0241894E-9</v>
      </c>
      <c r="AZ885" s="328">
        <v>4.5460971999999998E-14</v>
      </c>
      <c r="BA885" s="328">
        <v>2.3319273E-16</v>
      </c>
      <c r="BB885" s="328">
        <v>9.6336514000000006E-14</v>
      </c>
      <c r="BC885" s="328">
        <v>5.5658278000000004E-15</v>
      </c>
      <c r="BD885" s="328">
        <v>4.2066568000000002E-15</v>
      </c>
      <c r="BE885" s="328">
        <v>4.8400382999999998E-10</v>
      </c>
      <c r="BF885" s="328">
        <v>1.8556763E-10</v>
      </c>
      <c r="BG885" s="328">
        <v>2.4007971E-12</v>
      </c>
      <c r="BH885" s="328">
        <v>5.5359640999999998E-6</v>
      </c>
      <c r="BI885" s="329">
        <v>0.52749321999999998</v>
      </c>
      <c r="BJ885" s="329">
        <v>0</v>
      </c>
      <c r="BK885" s="329">
        <v>0</v>
      </c>
      <c r="BL885" s="329">
        <v>0</v>
      </c>
      <c r="BM885" s="41"/>
      <c r="BN885" s="111">
        <v>1.9087189999999999E-4</v>
      </c>
      <c r="BO885" s="122">
        <v>7.2530830000000002E-6</v>
      </c>
      <c r="BP885" s="122">
        <v>6.8277651999999994E-5</v>
      </c>
      <c r="BQ885" s="122">
        <v>3.0141575999999997E-8</v>
      </c>
      <c r="BR885" s="122">
        <v>3.9819725999999999E-5</v>
      </c>
      <c r="BS885" s="122">
        <v>3.9525705999999998E-7</v>
      </c>
      <c r="BT885" s="122">
        <v>5.8319461999999998E-11</v>
      </c>
      <c r="BU885" s="122">
        <v>6.0298842000000001E-7</v>
      </c>
      <c r="BV885" s="122">
        <v>5.9630290000000005E-8</v>
      </c>
      <c r="BW885" s="122">
        <v>6.3664543000000005E-8</v>
      </c>
      <c r="BX885" s="122">
        <v>3.0438649000000003E-8</v>
      </c>
      <c r="BY885" s="122">
        <v>1.7453218000000001E-9</v>
      </c>
      <c r="BZ885" s="122">
        <v>5.3729975999999996E-10</v>
      </c>
      <c r="CA885" s="122">
        <v>3.8938736000000001E-6</v>
      </c>
      <c r="CB885" s="122">
        <v>7.0392325999999998E-5</v>
      </c>
      <c r="CC885" s="122">
        <v>5.0777632999999999E-8</v>
      </c>
      <c r="CD885" s="111">
        <v>0</v>
      </c>
      <c r="CE885" s="198" t="s">
        <v>10541</v>
      </c>
      <c r="CF885" s="143"/>
      <c r="CG885" s="76" t="s">
        <v>689</v>
      </c>
      <c r="CH885" s="42"/>
      <c r="CI885" s="42"/>
      <c r="CJ885" s="41"/>
      <c r="CK885" s="50"/>
      <c r="CL885" s="41"/>
      <c r="CM885" s="41"/>
      <c r="CN885" s="41"/>
      <c r="CO885" s="41"/>
      <c r="CP885" s="41"/>
      <c r="CQ885" s="41"/>
      <c r="CR885" s="41"/>
      <c r="CS885" s="41"/>
      <c r="CT885" s="41"/>
      <c r="CU885" s="41"/>
      <c r="CV885" s="41"/>
      <c r="CW885" s="41"/>
    </row>
    <row r="886" spans="1:101" ht="14.5" customHeight="1">
      <c r="A886" s="41" t="s">
        <v>10540</v>
      </c>
      <c r="B886" s="119" t="s">
        <v>8322</v>
      </c>
      <c r="C886" s="120" t="str">
        <f t="shared" si="390"/>
        <v>A.130.07.116</v>
      </c>
      <c r="D886" s="135" t="s">
        <v>641</v>
      </c>
      <c r="E886" s="119" t="s">
        <v>6570</v>
      </c>
      <c r="F886" s="118" t="str">
        <f t="shared" si="391"/>
        <v>PET 30% glass fibre</v>
      </c>
      <c r="G886" s="118">
        <f t="shared" si="392"/>
        <v>0.77665816222941064</v>
      </c>
      <c r="H886" s="118">
        <f t="shared" si="393"/>
        <v>4.5324785804049993E-2</v>
      </c>
      <c r="I886" s="118">
        <f t="shared" si="394"/>
        <v>7.9934376425360609E-2</v>
      </c>
      <c r="J886" s="326">
        <f t="shared" si="395"/>
        <v>0.398034</v>
      </c>
      <c r="K886" s="118">
        <v>0.25336500000000001</v>
      </c>
      <c r="L886" s="118">
        <v>6.754491E-2</v>
      </c>
      <c r="M886" s="118">
        <v>1.2389462E-2</v>
      </c>
      <c r="N886" s="118">
        <v>9.2287824999999993E-3</v>
      </c>
      <c r="O886" s="118">
        <v>3.6095773999999997E-2</v>
      </c>
      <c r="P886" s="118">
        <v>0</v>
      </c>
      <c r="Q886" s="330">
        <v>2.2930405E-7</v>
      </c>
      <c r="R886" s="330">
        <v>4.4253605999999999E-9</v>
      </c>
      <c r="S886" s="118">
        <v>0</v>
      </c>
      <c r="T886" s="118">
        <v>0.398034</v>
      </c>
      <c r="U886" s="118">
        <v>0</v>
      </c>
      <c r="V886" s="118">
        <v>0</v>
      </c>
      <c r="W886" s="118">
        <v>0</v>
      </c>
      <c r="X886" s="118">
        <v>0</v>
      </c>
      <c r="Y886" s="41"/>
      <c r="Z886" s="327">
        <f t="shared" si="396"/>
        <v>1.905</v>
      </c>
      <c r="AA886" s="41"/>
      <c r="AB886" s="111">
        <v>52.810699999999997</v>
      </c>
      <c r="AC886" s="111">
        <v>51.3947</v>
      </c>
      <c r="AD886" s="111">
        <v>0</v>
      </c>
      <c r="AE886" s="111">
        <v>0</v>
      </c>
      <c r="AF886" s="111">
        <v>0</v>
      </c>
      <c r="AG886" s="111">
        <v>0</v>
      </c>
      <c r="AH886" s="111">
        <v>1.4159999999999999</v>
      </c>
      <c r="AI886" s="41"/>
      <c r="AJ886" s="114">
        <v>5.4647332999999999E-2</v>
      </c>
      <c r="AK886" s="114">
        <v>5.1034544000000001E-2</v>
      </c>
      <c r="AL886" s="114">
        <v>1.9135847000000001E-3</v>
      </c>
      <c r="AM886" s="114">
        <v>1.6992050000000001E-3</v>
      </c>
      <c r="AN886" s="113">
        <f t="shared" si="397"/>
        <v>3.0596249200000001E-6</v>
      </c>
      <c r="AO886" s="112">
        <f t="shared" si="398"/>
        <v>7.0768664724999991E-9</v>
      </c>
      <c r="AP886" s="112">
        <f t="shared" si="399"/>
        <v>0.2379839</v>
      </c>
      <c r="AQ886" s="328">
        <v>1.7678400000000001E-6</v>
      </c>
      <c r="AR886" s="328">
        <v>5.334E-9</v>
      </c>
      <c r="AS886" s="328">
        <v>1.4573250000000001E-13</v>
      </c>
      <c r="AT886" s="329">
        <v>0</v>
      </c>
      <c r="AU886" s="329">
        <v>0</v>
      </c>
      <c r="AV886" s="328">
        <v>1.3717200000000001E-9</v>
      </c>
      <c r="AW886" s="328">
        <v>1.2904132E-6</v>
      </c>
      <c r="AX886" s="328">
        <v>2.407308E-10</v>
      </c>
      <c r="AY886" s="328">
        <v>1.4991523E-9</v>
      </c>
      <c r="AZ886" s="328">
        <v>2.83764E-12</v>
      </c>
      <c r="BA886" s="329">
        <v>0</v>
      </c>
      <c r="BB886" s="329">
        <v>0</v>
      </c>
      <c r="BC886" s="329">
        <v>0</v>
      </c>
      <c r="BD886" s="329">
        <v>0</v>
      </c>
      <c r="BE886" s="329">
        <v>0</v>
      </c>
      <c r="BF886" s="329">
        <v>0</v>
      </c>
      <c r="BG886" s="329">
        <v>0</v>
      </c>
      <c r="BH886" s="329">
        <v>0</v>
      </c>
      <c r="BI886" s="329">
        <v>0.2379839</v>
      </c>
      <c r="BJ886" s="329">
        <v>0</v>
      </c>
      <c r="BK886" s="329">
        <v>0</v>
      </c>
      <c r="BL886" s="329">
        <v>0</v>
      </c>
      <c r="BM886" s="41"/>
      <c r="BN886" s="111">
        <v>1.4156208999999999E-4</v>
      </c>
      <c r="BO886" s="122">
        <v>1.0611538000000001E-5</v>
      </c>
      <c r="BP886" s="122">
        <v>5.3116455000000002E-5</v>
      </c>
      <c r="BQ886" s="122">
        <v>5.1837252000000004E-13</v>
      </c>
      <c r="BR886" s="122">
        <v>4.0928559000000001E-5</v>
      </c>
      <c r="BS886" s="122">
        <v>5.4257681999999998E-7</v>
      </c>
      <c r="BT886" s="122">
        <v>7.3834797000000004E-8</v>
      </c>
      <c r="BU886" s="122">
        <v>8.2351483999999997E-7</v>
      </c>
      <c r="BV886" s="111">
        <v>0</v>
      </c>
      <c r="BW886" s="122">
        <v>1.5173183000000001E-10</v>
      </c>
      <c r="BX886" s="111">
        <v>0</v>
      </c>
      <c r="BY886" s="111">
        <v>0</v>
      </c>
      <c r="BZ886" s="111">
        <v>0</v>
      </c>
      <c r="CA886" s="122">
        <v>4.9138616000000001E-6</v>
      </c>
      <c r="CB886" s="122">
        <v>3.0551598000000002E-5</v>
      </c>
      <c r="CC886" s="111">
        <v>0</v>
      </c>
      <c r="CD886" s="111">
        <v>0</v>
      </c>
      <c r="CE886" s="196" t="s">
        <v>10531</v>
      </c>
      <c r="CF886" s="143"/>
      <c r="CG886" s="76" t="s">
        <v>1104</v>
      </c>
      <c r="CH886" s="42"/>
      <c r="CI886" s="42"/>
      <c r="CJ886" s="41"/>
      <c r="CK886" s="50"/>
      <c r="CL886" s="41"/>
      <c r="CM886" s="41"/>
      <c r="CN886" s="41"/>
      <c r="CO886" s="41"/>
      <c r="CP886" s="41"/>
      <c r="CQ886" s="41"/>
      <c r="CR886" s="41"/>
      <c r="CS886" s="41"/>
      <c r="CT886" s="41"/>
      <c r="CU886" s="41"/>
      <c r="CV886" s="41"/>
      <c r="CW886" s="41"/>
    </row>
    <row r="887" spans="1:101" ht="14.5" customHeight="1">
      <c r="A887" s="41" t="s">
        <v>10537</v>
      </c>
      <c r="B887" s="119" t="s">
        <v>8322</v>
      </c>
      <c r="C887" s="120" t="str">
        <f t="shared" si="390"/>
        <v>A.130.07.117</v>
      </c>
      <c r="D887" s="135" t="s">
        <v>641</v>
      </c>
      <c r="E887" s="119" t="s">
        <v>6570</v>
      </c>
      <c r="F887" s="118" t="str">
        <f t="shared" si="391"/>
        <v>PET amorphous</v>
      </c>
      <c r="G887" s="118">
        <f t="shared" si="392"/>
        <v>0.96754448850463004</v>
      </c>
      <c r="H887" s="118">
        <f t="shared" si="393"/>
        <v>5.5125358824000006E-2</v>
      </c>
      <c r="I887" s="118">
        <f t="shared" si="394"/>
        <v>6.7365851670000004E-2</v>
      </c>
      <c r="J887" s="326">
        <f t="shared" si="395"/>
        <v>0.57222535801063001</v>
      </c>
      <c r="K887" s="118">
        <v>0.27282792</v>
      </c>
      <c r="L887" s="118">
        <v>6.0952252999999998E-2</v>
      </c>
      <c r="M887" s="118">
        <v>6.6306747000000003E-3</v>
      </c>
      <c r="N887" s="118">
        <v>3.9609051999999999E-3</v>
      </c>
      <c r="O887" s="118">
        <v>5.1201833000000002E-2</v>
      </c>
      <c r="P887" s="330">
        <v>-1.1616402E-5</v>
      </c>
      <c r="Q887" s="330">
        <v>-2.5762973999999999E-5</v>
      </c>
      <c r="R887" s="118">
        <v>-2.1707603000000001E-4</v>
      </c>
      <c r="S887" s="330">
        <v>-1.6357541999999999E-5</v>
      </c>
      <c r="T887" s="118">
        <v>0.56862000000000001</v>
      </c>
      <c r="U887" s="118">
        <v>3.6220970999999999E-3</v>
      </c>
      <c r="V887" s="330">
        <v>-3.8154737000000001E-7</v>
      </c>
      <c r="W887" s="118">
        <v>0</v>
      </c>
      <c r="X887" s="118">
        <v>0</v>
      </c>
      <c r="Y887" s="41"/>
      <c r="Z887" s="327">
        <f t="shared" si="396"/>
        <v>2.051337744360902</v>
      </c>
      <c r="AA887" s="41"/>
      <c r="AB887" s="111">
        <v>72.184594000000004</v>
      </c>
      <c r="AC887" s="111">
        <v>71.696483999999998</v>
      </c>
      <c r="AD887" s="111">
        <v>0.49101154000000002</v>
      </c>
      <c r="AE887" s="111">
        <v>0</v>
      </c>
      <c r="AF887" s="111">
        <v>0</v>
      </c>
      <c r="AG887" s="111">
        <v>-1.371636E-4</v>
      </c>
      <c r="AH887" s="111">
        <v>-2.7649320999999999E-3</v>
      </c>
      <c r="AI887" s="41"/>
      <c r="AJ887" s="114">
        <v>5.4154843000000001E-2</v>
      </c>
      <c r="AK887" s="114">
        <v>4.9890416E-2</v>
      </c>
      <c r="AL887" s="114">
        <v>1.9368235E-3</v>
      </c>
      <c r="AM887" s="114">
        <v>2.3276036999999999E-3</v>
      </c>
      <c r="AN887" s="113">
        <f t="shared" si="397"/>
        <v>2.9910322118415199E-6</v>
      </c>
      <c r="AO887" s="112">
        <f t="shared" si="398"/>
        <v>7.1628088622065493E-9</v>
      </c>
      <c r="AP887" s="112">
        <f t="shared" si="399"/>
        <v>0.32599491331270003</v>
      </c>
      <c r="AQ887" s="328">
        <v>1.9023236E-6</v>
      </c>
      <c r="AR887" s="328">
        <v>5.7397227999999998E-9</v>
      </c>
      <c r="AS887" s="328">
        <v>1.5681951000000001E-13</v>
      </c>
      <c r="AT887" s="328">
        <v>-1.0703538E-11</v>
      </c>
      <c r="AU887" s="328">
        <v>-6.6430048000000002E-13</v>
      </c>
      <c r="AV887" s="328">
        <v>5.8819290000000001E-10</v>
      </c>
      <c r="AW887" s="328">
        <v>1.0888387E-6</v>
      </c>
      <c r="AX887" s="328">
        <v>1.4916675000000001E-10</v>
      </c>
      <c r="AY887" s="328">
        <v>1.2748975E-9</v>
      </c>
      <c r="AZ887" s="328">
        <v>-2.1784355000000001E-14</v>
      </c>
      <c r="BA887" s="328">
        <v>-2.6016465000000002E-16</v>
      </c>
      <c r="BB887" s="328">
        <v>-5.9704260000000004E-13</v>
      </c>
      <c r="BC887" s="328">
        <v>-4.3009448E-15</v>
      </c>
      <c r="BD887" s="328">
        <v>-1.0085968999999999E-14</v>
      </c>
      <c r="BE887" s="328">
        <v>-1.9667189999999999E-10</v>
      </c>
      <c r="BF887" s="328">
        <v>-5.1024131999999997E-10</v>
      </c>
      <c r="BG887" s="328">
        <v>-5.0153327000000001E-13</v>
      </c>
      <c r="BH887" s="328">
        <v>4.2933126999999999E-6</v>
      </c>
      <c r="BI887" s="329">
        <v>0.32599062000000001</v>
      </c>
      <c r="BJ887" s="329">
        <v>0</v>
      </c>
      <c r="BK887" s="329">
        <v>0</v>
      </c>
      <c r="BL887" s="329">
        <v>0</v>
      </c>
      <c r="BM887" s="41"/>
      <c r="BN887" s="111">
        <v>1.6622844000000001E-4</v>
      </c>
      <c r="BO887" s="122">
        <v>8.7331627000000003E-6</v>
      </c>
      <c r="BP887" s="122">
        <v>5.7196739999999997E-5</v>
      </c>
      <c r="BQ887" s="122">
        <v>-2.5453275000000001E-8</v>
      </c>
      <c r="BR887" s="122">
        <v>5.3511399999999997E-5</v>
      </c>
      <c r="BS887" s="122">
        <v>-1.1112263E-7</v>
      </c>
      <c r="BT887" s="122">
        <v>-2.5156046999999998E-10</v>
      </c>
      <c r="BU887" s="122">
        <v>-1.6897764000000001E-7</v>
      </c>
      <c r="BV887" s="122">
        <v>-1.5588394E-8</v>
      </c>
      <c r="BW887" s="122">
        <v>-1.7047510000000001E-8</v>
      </c>
      <c r="BX887" s="122">
        <v>-4.9555881000000001E-9</v>
      </c>
      <c r="BY887" s="122">
        <v>-3.6439656999999997E-10</v>
      </c>
      <c r="BZ887" s="122">
        <v>-8.3974404000000004E-11</v>
      </c>
      <c r="CA887" s="122">
        <v>4.8950985999999999E-6</v>
      </c>
      <c r="CB887" s="122">
        <v>4.2241048999999998E-5</v>
      </c>
      <c r="CC887" s="122">
        <v>-5.1688357000000004E-9</v>
      </c>
      <c r="CD887" s="111">
        <v>0</v>
      </c>
      <c r="CE887" s="196" t="s">
        <v>10531</v>
      </c>
      <c r="CF887" s="143"/>
      <c r="CG887" s="76" t="s">
        <v>689</v>
      </c>
      <c r="CH887" s="42"/>
      <c r="CI887" s="42"/>
      <c r="CJ887" s="41"/>
      <c r="CK887" s="50"/>
      <c r="CL887" s="41"/>
      <c r="CM887" s="41"/>
      <c r="CN887" s="41"/>
      <c r="CO887" s="41"/>
      <c r="CP887" s="41"/>
      <c r="CQ887" s="41"/>
      <c r="CR887" s="41"/>
      <c r="CS887" s="41"/>
      <c r="CT887" s="41"/>
      <c r="CU887" s="41"/>
      <c r="CV887" s="41"/>
      <c r="CW887" s="41"/>
    </row>
    <row r="888" spans="1:101" ht="14.5" customHeight="1">
      <c r="A888" s="41" t="s">
        <v>10534</v>
      </c>
      <c r="B888" s="119" t="s">
        <v>8322</v>
      </c>
      <c r="C888" s="120" t="str">
        <f t="shared" si="390"/>
        <v>A.130.07.118</v>
      </c>
      <c r="D888" s="135" t="s">
        <v>641</v>
      </c>
      <c r="E888" s="119" t="s">
        <v>6570</v>
      </c>
      <c r="F888" s="118" t="str">
        <f t="shared" si="391"/>
        <v>PET bottle grade</v>
      </c>
      <c r="G888" s="118">
        <f t="shared" si="392"/>
        <v>0.9894428344991637</v>
      </c>
      <c r="H888" s="118">
        <f t="shared" si="393"/>
        <v>5.6697523177220002E-2</v>
      </c>
      <c r="I888" s="118">
        <f t="shared" si="394"/>
        <v>7.2855311321943797E-2</v>
      </c>
      <c r="J888" s="326">
        <f t="shared" si="395"/>
        <v>0.56862000000000001</v>
      </c>
      <c r="K888" s="118">
        <v>0.29126999999999997</v>
      </c>
      <c r="L888" s="118">
        <v>6.4839104999999994E-2</v>
      </c>
      <c r="M888" s="118">
        <v>8.0161999999999994E-3</v>
      </c>
      <c r="N888" s="118">
        <v>5.1318036000000001E-3</v>
      </c>
      <c r="O888" s="118">
        <v>5.1565392000000002E-2</v>
      </c>
      <c r="P888" s="118">
        <v>0</v>
      </c>
      <c r="Q888" s="330">
        <v>3.2757722E-7</v>
      </c>
      <c r="R888" s="330">
        <v>6.3219437999999998E-9</v>
      </c>
      <c r="S888" s="118">
        <v>0</v>
      </c>
      <c r="T888" s="118">
        <v>0.56862000000000001</v>
      </c>
      <c r="U888" s="118">
        <v>0</v>
      </c>
      <c r="V888" s="118">
        <v>0</v>
      </c>
      <c r="W888" s="118">
        <v>0</v>
      </c>
      <c r="X888" s="118">
        <v>0</v>
      </c>
      <c r="Y888" s="41"/>
      <c r="Z888" s="327">
        <f t="shared" si="396"/>
        <v>2.1899999999999995</v>
      </c>
      <c r="AA888" s="41"/>
      <c r="AB888" s="111">
        <v>73.421000000000006</v>
      </c>
      <c r="AC888" s="111">
        <v>73.421000000000006</v>
      </c>
      <c r="AD888" s="111">
        <v>0</v>
      </c>
      <c r="AE888" s="111">
        <v>0</v>
      </c>
      <c r="AF888" s="111">
        <v>0</v>
      </c>
      <c r="AG888" s="111">
        <v>0</v>
      </c>
      <c r="AH888" s="111">
        <v>0</v>
      </c>
      <c r="AI888" s="41"/>
      <c r="AJ888" s="114">
        <v>5.8056742000000001E-2</v>
      </c>
      <c r="AK888" s="114">
        <v>5.3553179999999999E-2</v>
      </c>
      <c r="AL888" s="114">
        <v>2.0761261999999998E-3</v>
      </c>
      <c r="AM888" s="114">
        <v>2.4274358000000002E-3</v>
      </c>
      <c r="AN888" s="113">
        <f t="shared" si="397"/>
        <v>3.2106223000000002E-6</v>
      </c>
      <c r="AO888" s="112">
        <f t="shared" si="398"/>
        <v>7.6779815350000003E-9</v>
      </c>
      <c r="AP888" s="112">
        <f t="shared" si="399"/>
        <v>0.33997699999999997</v>
      </c>
      <c r="AQ888" s="328">
        <v>2.0323200000000001E-6</v>
      </c>
      <c r="AR888" s="328">
        <v>6.1319999999999999E-9</v>
      </c>
      <c r="AS888" s="328">
        <v>1.67535E-13</v>
      </c>
      <c r="AT888" s="329">
        <v>0</v>
      </c>
      <c r="AU888" s="329">
        <v>0</v>
      </c>
      <c r="AV888" s="328">
        <v>7.6230000000000005E-10</v>
      </c>
      <c r="AW888" s="328">
        <v>1.17754E-6</v>
      </c>
      <c r="AX888" s="328">
        <v>1.7417400000000001E-10</v>
      </c>
      <c r="AY888" s="328">
        <v>1.37164E-9</v>
      </c>
      <c r="AZ888" s="329">
        <v>0</v>
      </c>
      <c r="BA888" s="329">
        <v>0</v>
      </c>
      <c r="BB888" s="329">
        <v>0</v>
      </c>
      <c r="BC888" s="329">
        <v>0</v>
      </c>
      <c r="BD888" s="329">
        <v>0</v>
      </c>
      <c r="BE888" s="329">
        <v>0</v>
      </c>
      <c r="BF888" s="329">
        <v>0</v>
      </c>
      <c r="BG888" s="329">
        <v>0</v>
      </c>
      <c r="BH888" s="329">
        <v>0</v>
      </c>
      <c r="BI888" s="329">
        <v>0.33997699999999997</v>
      </c>
      <c r="BJ888" s="329">
        <v>0</v>
      </c>
      <c r="BK888" s="329">
        <v>0</v>
      </c>
      <c r="BL888" s="329">
        <v>0</v>
      </c>
      <c r="BM888" s="41"/>
      <c r="BN888" s="111">
        <v>1.7369552999999999E-4</v>
      </c>
      <c r="BO888" s="122">
        <v>9.4565005999999996E-6</v>
      </c>
      <c r="BP888" s="122">
        <v>6.1063011000000005E-5</v>
      </c>
      <c r="BQ888" s="122">
        <v>7.4053216999999998E-13</v>
      </c>
      <c r="BR888" s="122">
        <v>5.4349750000000003E-5</v>
      </c>
      <c r="BS888" s="111">
        <v>0</v>
      </c>
      <c r="BT888" s="111">
        <v>0</v>
      </c>
      <c r="BU888" s="111">
        <v>0</v>
      </c>
      <c r="BV888" s="111">
        <v>0</v>
      </c>
      <c r="BW888" s="122">
        <v>2.1675975000000001E-10</v>
      </c>
      <c r="BX888" s="111">
        <v>0</v>
      </c>
      <c r="BY888" s="111">
        <v>0</v>
      </c>
      <c r="BZ888" s="111">
        <v>0</v>
      </c>
      <c r="CA888" s="122">
        <v>5.1809116000000004E-6</v>
      </c>
      <c r="CB888" s="122">
        <v>4.3645140000000003E-5</v>
      </c>
      <c r="CC888" s="111">
        <v>0</v>
      </c>
      <c r="CD888" s="111">
        <v>0</v>
      </c>
      <c r="CE888" s="196" t="s">
        <v>10531</v>
      </c>
      <c r="CF888" s="143"/>
      <c r="CG888" s="76" t="s">
        <v>689</v>
      </c>
      <c r="CH888" s="42"/>
      <c r="CI888" s="42"/>
      <c r="CJ888" s="41"/>
      <c r="CK888" s="50"/>
      <c r="CL888" s="41"/>
      <c r="CM888" s="41"/>
      <c r="CN888" s="41"/>
      <c r="CO888" s="41"/>
      <c r="CP888" s="41"/>
      <c r="CQ888" s="41"/>
      <c r="CR888" s="41"/>
      <c r="CS888" s="41"/>
      <c r="CT888" s="41"/>
      <c r="CU888" s="41"/>
      <c r="CV888" s="41"/>
      <c r="CW888" s="41"/>
    </row>
    <row r="889" spans="1:101" ht="14.5" customHeight="1">
      <c r="A889" s="41" t="s">
        <v>10530</v>
      </c>
      <c r="B889" s="119" t="s">
        <v>8322</v>
      </c>
      <c r="C889" s="120" t="str">
        <f t="shared" si="390"/>
        <v>A.130.07.119</v>
      </c>
      <c r="D889" s="135" t="s">
        <v>641</v>
      </c>
      <c r="E889" s="119" t="s">
        <v>6570</v>
      </c>
      <c r="F889" s="118" t="str">
        <f t="shared" si="391"/>
        <v>PMMA (Polymethyl methacrylate)</v>
      </c>
      <c r="G889" s="118">
        <f t="shared" si="392"/>
        <v>1.237038990272386</v>
      </c>
      <c r="H889" s="118">
        <f t="shared" si="393"/>
        <v>6.29408769982E-3</v>
      </c>
      <c r="I889" s="118">
        <f t="shared" si="394"/>
        <v>0.18599490257256593</v>
      </c>
      <c r="J889" s="326">
        <f t="shared" si="395"/>
        <v>0.54600000000000004</v>
      </c>
      <c r="K889" s="118">
        <v>0.49875000000000003</v>
      </c>
      <c r="L889" s="118">
        <v>0.1743741</v>
      </c>
      <c r="M889" s="118">
        <v>1.1620800000000001E-2</v>
      </c>
      <c r="N889" s="118">
        <v>2.0882664000000002E-3</v>
      </c>
      <c r="O889" s="118">
        <v>4.205688E-3</v>
      </c>
      <c r="P889" s="118">
        <v>0</v>
      </c>
      <c r="Q889" s="330">
        <v>1.3329981999999999E-7</v>
      </c>
      <c r="R889" s="330">
        <v>2.5725658999999999E-9</v>
      </c>
      <c r="S889" s="118">
        <v>0</v>
      </c>
      <c r="T889" s="118">
        <v>0.54600000000000004</v>
      </c>
      <c r="U889" s="118">
        <v>0</v>
      </c>
      <c r="V889" s="118">
        <v>0</v>
      </c>
      <c r="W889" s="118">
        <v>0</v>
      </c>
      <c r="X889" s="118">
        <v>0</v>
      </c>
      <c r="Y889" s="41"/>
      <c r="Z889" s="327">
        <f t="shared" si="396"/>
        <v>3.75</v>
      </c>
      <c r="AA889" s="41"/>
      <c r="AB889" s="111">
        <v>111.51</v>
      </c>
      <c r="AC889" s="111">
        <v>110.61</v>
      </c>
      <c r="AD889" s="111">
        <v>0</v>
      </c>
      <c r="AE889" s="111">
        <v>0</v>
      </c>
      <c r="AF889" s="111">
        <v>0.9</v>
      </c>
      <c r="AG889" s="111">
        <v>0</v>
      </c>
      <c r="AH889" s="111">
        <v>0</v>
      </c>
      <c r="AI889" s="41"/>
      <c r="AJ889" s="114">
        <v>0.11729238</v>
      </c>
      <c r="AK889" s="114">
        <v>0.11087379999999999</v>
      </c>
      <c r="AL889" s="114">
        <v>3.8558939999999999E-3</v>
      </c>
      <c r="AM889" s="114">
        <v>2.5626887999999999E-3</v>
      </c>
      <c r="AN889" s="113">
        <f t="shared" si="397"/>
        <v>6.6471102E-6</v>
      </c>
      <c r="AO889" s="112">
        <f t="shared" si="398"/>
        <v>1.4259962874999999E-8</v>
      </c>
      <c r="AP889" s="112">
        <f t="shared" si="399"/>
        <v>0.35892000000000002</v>
      </c>
      <c r="AQ889" s="328">
        <v>3.4800000000000001E-6</v>
      </c>
      <c r="AR889" s="328">
        <v>1.05E-8</v>
      </c>
      <c r="AS889" s="328">
        <v>2.8687499999999998E-13</v>
      </c>
      <c r="AT889" s="329">
        <v>0</v>
      </c>
      <c r="AU889" s="329">
        <v>0</v>
      </c>
      <c r="AV889" s="328">
        <v>3.1020000000000002E-10</v>
      </c>
      <c r="AW889" s="328">
        <v>3.1667999999999999E-6</v>
      </c>
      <c r="AX889" s="328">
        <v>7.0875999999999996E-11</v>
      </c>
      <c r="AY889" s="328">
        <v>3.6887999999999999E-9</v>
      </c>
      <c r="AZ889" s="329">
        <v>0</v>
      </c>
      <c r="BA889" s="329">
        <v>0</v>
      </c>
      <c r="BB889" s="329">
        <v>0</v>
      </c>
      <c r="BC889" s="329">
        <v>0</v>
      </c>
      <c r="BD889" s="329">
        <v>0</v>
      </c>
      <c r="BE889" s="329">
        <v>0</v>
      </c>
      <c r="BF889" s="329">
        <v>0</v>
      </c>
      <c r="BG889" s="329">
        <v>0</v>
      </c>
      <c r="BH889" s="329">
        <v>0</v>
      </c>
      <c r="BI889" s="329">
        <v>0.35892000000000002</v>
      </c>
      <c r="BJ889" s="329">
        <v>0</v>
      </c>
      <c r="BK889" s="329">
        <v>0</v>
      </c>
      <c r="BL889" s="329">
        <v>0</v>
      </c>
      <c r="BM889" s="41"/>
      <c r="BN889" s="111">
        <v>2.0432444999999999E-4</v>
      </c>
      <c r="BO889" s="122">
        <v>2.5431702000000001E-5</v>
      </c>
      <c r="BP889" s="111">
        <v>1.0455995E-4</v>
      </c>
      <c r="BQ889" s="122">
        <v>3.0134210000000001E-13</v>
      </c>
      <c r="BR889" s="122">
        <v>2.4746423E-5</v>
      </c>
      <c r="BS889" s="111">
        <v>0</v>
      </c>
      <c r="BT889" s="111">
        <v>0</v>
      </c>
      <c r="BU889" s="111">
        <v>0</v>
      </c>
      <c r="BV889" s="111">
        <v>0</v>
      </c>
      <c r="BW889" s="122">
        <v>8.8205267E-11</v>
      </c>
      <c r="BX889" s="111">
        <v>0</v>
      </c>
      <c r="BY889" s="111">
        <v>0</v>
      </c>
      <c r="BZ889" s="111">
        <v>0</v>
      </c>
      <c r="CA889" s="122">
        <v>3.5093095000000002E-6</v>
      </c>
      <c r="CB889" s="122">
        <v>4.6076979999999998E-5</v>
      </c>
      <c r="CC889" s="111">
        <v>0</v>
      </c>
      <c r="CD889" s="111">
        <v>0</v>
      </c>
      <c r="CE889" s="199" t="s">
        <v>10527</v>
      </c>
      <c r="CF889" s="143"/>
      <c r="CG889" s="76" t="s">
        <v>689</v>
      </c>
      <c r="CH889" s="42"/>
      <c r="CI889" s="42"/>
      <c r="CJ889" s="41"/>
      <c r="CK889" s="50"/>
      <c r="CL889" s="41"/>
      <c r="CM889" s="41"/>
      <c r="CN889" s="41"/>
      <c r="CO889" s="41"/>
      <c r="CP889" s="41"/>
      <c r="CQ889" s="41"/>
      <c r="CR889" s="41"/>
      <c r="CS889" s="41"/>
      <c r="CT889" s="41"/>
      <c r="CU889" s="41"/>
      <c r="CV889" s="41"/>
      <c r="CW889" s="41"/>
    </row>
    <row r="890" spans="1:101" ht="14.5" customHeight="1" thickBot="1">
      <c r="A890" s="41" t="s">
        <v>10526</v>
      </c>
      <c r="B890" s="119" t="s">
        <v>8322</v>
      </c>
      <c r="C890" s="120" t="str">
        <f t="shared" si="390"/>
        <v>A.130.07.120</v>
      </c>
      <c r="D890" s="135" t="s">
        <v>641</v>
      </c>
      <c r="E890" s="119" t="s">
        <v>6570</v>
      </c>
      <c r="F890" s="118" t="str">
        <f t="shared" si="391"/>
        <v>POM (Polyoxymethyleen, polyacetaal)</v>
      </c>
      <c r="G890" s="118">
        <f t="shared" si="392"/>
        <v>0.85474293227254605</v>
      </c>
      <c r="H890" s="118">
        <f t="shared" si="393"/>
        <v>4.3108309041600002E-3</v>
      </c>
      <c r="I890" s="118">
        <f t="shared" si="394"/>
        <v>6.0572101368386103E-2</v>
      </c>
      <c r="J890" s="326">
        <f t="shared" si="395"/>
        <v>0.36425999999999997</v>
      </c>
      <c r="K890" s="118">
        <v>0.42559999999999998</v>
      </c>
      <c r="L890" s="118">
        <v>5.41161E-2</v>
      </c>
      <c r="M890" s="118">
        <v>6.4559999999999999E-3</v>
      </c>
      <c r="N890" s="118">
        <v>1.11078E-3</v>
      </c>
      <c r="O890" s="118">
        <v>3.1999799999999998E-3</v>
      </c>
      <c r="P890" s="118">
        <v>0</v>
      </c>
      <c r="Q890" s="330">
        <v>7.0904159999999996E-8</v>
      </c>
      <c r="R890" s="330">
        <v>1.3683861000000001E-9</v>
      </c>
      <c r="S890" s="118">
        <v>0</v>
      </c>
      <c r="T890" s="118">
        <v>0.36425999999999997</v>
      </c>
      <c r="U890" s="118">
        <v>0</v>
      </c>
      <c r="V890" s="118">
        <v>0</v>
      </c>
      <c r="W890" s="118">
        <v>0</v>
      </c>
      <c r="X890" s="118">
        <v>0</v>
      </c>
      <c r="Y890" s="41"/>
      <c r="Z890" s="327">
        <f t="shared" si="396"/>
        <v>3.1999999999999997</v>
      </c>
      <c r="AA890" s="41"/>
      <c r="AB890" s="111">
        <v>90.382999999999996</v>
      </c>
      <c r="AC890" s="111">
        <v>89.442999999999998</v>
      </c>
      <c r="AD890" s="111">
        <v>0</v>
      </c>
      <c r="AE890" s="111">
        <v>0</v>
      </c>
      <c r="AF890" s="111">
        <v>0.94</v>
      </c>
      <c r="AG890" s="111">
        <v>0</v>
      </c>
      <c r="AH890" s="111">
        <v>0</v>
      </c>
      <c r="AI890" s="41"/>
      <c r="AJ890" s="114">
        <v>7.0045267999999994E-2</v>
      </c>
      <c r="AK890" s="114">
        <v>6.5928784000000004E-2</v>
      </c>
      <c r="AL890" s="114">
        <v>2.7425981999999998E-3</v>
      </c>
      <c r="AM890" s="114">
        <v>1.3738858999999999E-3</v>
      </c>
      <c r="AN890" s="113">
        <f t="shared" si="397"/>
        <v>3.9525650000000002E-6</v>
      </c>
      <c r="AO890" s="112">
        <f t="shared" si="398"/>
        <v>1.0142744800000002E-8</v>
      </c>
      <c r="AP890" s="112">
        <f t="shared" si="399"/>
        <v>0.19242100000000001</v>
      </c>
      <c r="AQ890" s="328">
        <v>2.9695999999999999E-6</v>
      </c>
      <c r="AR890" s="328">
        <v>8.9600000000000005E-9</v>
      </c>
      <c r="AS890" s="328">
        <v>2.4479999999999998E-13</v>
      </c>
      <c r="AT890" s="329">
        <v>0</v>
      </c>
      <c r="AU890" s="329">
        <v>0</v>
      </c>
      <c r="AV890" s="328">
        <v>1.65E-10</v>
      </c>
      <c r="AW890" s="328">
        <v>9.8279999999999993E-7</v>
      </c>
      <c r="AX890" s="328">
        <v>3.7700000000000003E-11</v>
      </c>
      <c r="AY890" s="328">
        <v>1.1448E-9</v>
      </c>
      <c r="AZ890" s="329">
        <v>0</v>
      </c>
      <c r="BA890" s="329">
        <v>0</v>
      </c>
      <c r="BB890" s="329">
        <v>0</v>
      </c>
      <c r="BC890" s="329">
        <v>0</v>
      </c>
      <c r="BD890" s="329">
        <v>0</v>
      </c>
      <c r="BE890" s="329">
        <v>0</v>
      </c>
      <c r="BF890" s="329">
        <v>0</v>
      </c>
      <c r="BG890" s="329">
        <v>0</v>
      </c>
      <c r="BH890" s="329">
        <v>0</v>
      </c>
      <c r="BI890" s="329">
        <v>0.19242100000000001</v>
      </c>
      <c r="BJ890" s="329">
        <v>0</v>
      </c>
      <c r="BK890" s="329">
        <v>0</v>
      </c>
      <c r="BL890" s="329">
        <v>0</v>
      </c>
      <c r="BM890" s="41"/>
      <c r="BN890" s="111">
        <v>1.3271115999999999E-4</v>
      </c>
      <c r="BO890" s="122">
        <v>7.8925970999999997E-6</v>
      </c>
      <c r="BP890" s="122">
        <v>8.9224491000000001E-5</v>
      </c>
      <c r="BQ890" s="122">
        <v>1.6028835E-13</v>
      </c>
      <c r="BR890" s="122">
        <v>9.3907718000000001E-6</v>
      </c>
      <c r="BS890" s="111">
        <v>0</v>
      </c>
      <c r="BT890" s="111">
        <v>0</v>
      </c>
      <c r="BU890" s="111">
        <v>0</v>
      </c>
      <c r="BV890" s="111">
        <v>0</v>
      </c>
      <c r="BW890" s="122">
        <v>4.6917694999999999E-11</v>
      </c>
      <c r="BX890" s="111">
        <v>0</v>
      </c>
      <c r="BY890" s="111">
        <v>0</v>
      </c>
      <c r="BZ890" s="111">
        <v>0</v>
      </c>
      <c r="CA890" s="122">
        <v>1.5008746000000001E-6</v>
      </c>
      <c r="CB890" s="122">
        <v>2.4702381000000001E-5</v>
      </c>
      <c r="CC890" s="111">
        <v>0</v>
      </c>
      <c r="CD890" s="111">
        <v>0</v>
      </c>
      <c r="CE890" s="199" t="s">
        <v>10523</v>
      </c>
      <c r="CF890" s="143"/>
      <c r="CG890" s="76" t="s">
        <v>689</v>
      </c>
      <c r="CH890" s="42"/>
      <c r="CI890" s="42"/>
      <c r="CJ890" s="41"/>
      <c r="CK890" s="50"/>
      <c r="CL890" s="41"/>
      <c r="CM890" s="41"/>
      <c r="CN890" s="41"/>
      <c r="CO890" s="41"/>
      <c r="CP890" s="41"/>
      <c r="CQ890" s="41"/>
      <c r="CR890" s="41"/>
      <c r="CS890" s="41"/>
      <c r="CT890" s="41"/>
      <c r="CU890" s="41"/>
      <c r="CV890" s="41"/>
      <c r="CW890" s="41"/>
    </row>
    <row r="891" spans="1:101" ht="14.5" customHeight="1" thickBot="1">
      <c r="A891" s="41" t="s">
        <v>10522</v>
      </c>
      <c r="B891" s="119" t="s">
        <v>8322</v>
      </c>
      <c r="C891" s="120" t="str">
        <f t="shared" si="390"/>
        <v>A.130.07.121</v>
      </c>
      <c r="D891" s="135" t="s">
        <v>641</v>
      </c>
      <c r="E891" s="119" t="s">
        <v>6570</v>
      </c>
      <c r="F891" s="118" t="str">
        <f t="shared" si="391"/>
        <v>PP (Polypropylene)</v>
      </c>
      <c r="G891" s="118">
        <f t="shared" si="392"/>
        <v>1.0835502266816837</v>
      </c>
      <c r="H891" s="118">
        <f t="shared" si="393"/>
        <v>3.7118945669077995E-2</v>
      </c>
      <c r="I891" s="118">
        <f t="shared" si="394"/>
        <v>4.9641281012605697E-2</v>
      </c>
      <c r="J891" s="326">
        <f t="shared" si="395"/>
        <v>0.78</v>
      </c>
      <c r="K891" s="118">
        <v>0.21679000000000001</v>
      </c>
      <c r="L891" s="118">
        <v>4.3292879999999999E-2</v>
      </c>
      <c r="M891" s="118">
        <v>6.3483999999999997E-3</v>
      </c>
      <c r="N891" s="118">
        <v>8.2197719999999995E-4</v>
      </c>
      <c r="O891" s="118">
        <v>3.6296915999999999E-2</v>
      </c>
      <c r="P891" s="118">
        <v>0</v>
      </c>
      <c r="Q891" s="330">
        <v>5.2469078000000003E-8</v>
      </c>
      <c r="R891" s="330">
        <v>1.0126057E-9</v>
      </c>
      <c r="S891" s="118">
        <v>0</v>
      </c>
      <c r="T891" s="118">
        <v>0.78</v>
      </c>
      <c r="U891" s="118">
        <v>0</v>
      </c>
      <c r="V891" s="118">
        <v>0</v>
      </c>
      <c r="W891" s="118">
        <v>0</v>
      </c>
      <c r="X891" s="118">
        <v>0</v>
      </c>
      <c r="Y891" s="41"/>
      <c r="Z891" s="327">
        <f t="shared" si="396"/>
        <v>1.63</v>
      </c>
      <c r="AA891" s="41"/>
      <c r="AB891" s="111">
        <v>82.129000000000005</v>
      </c>
      <c r="AC891" s="111">
        <v>81.429000000000002</v>
      </c>
      <c r="AD891" s="111">
        <v>0</v>
      </c>
      <c r="AE891" s="111">
        <v>0</v>
      </c>
      <c r="AF891" s="111">
        <v>0.7</v>
      </c>
      <c r="AG891" s="111">
        <v>0</v>
      </c>
      <c r="AH891" s="111">
        <v>0</v>
      </c>
      <c r="AI891" s="41"/>
      <c r="AJ891" s="114">
        <v>4.3210888000000003E-2</v>
      </c>
      <c r="AK891" s="114">
        <v>3.8347355E-2</v>
      </c>
      <c r="AL891" s="114">
        <v>1.4893261000000001E-3</v>
      </c>
      <c r="AM891" s="114">
        <v>3.3742069000000001E-3</v>
      </c>
      <c r="AN891" s="113">
        <f t="shared" si="397"/>
        <v>2.2990020999999999E-6</v>
      </c>
      <c r="AO891" s="112">
        <f t="shared" si="398"/>
        <v>5.5078626950000006E-9</v>
      </c>
      <c r="AP891" s="112">
        <f t="shared" si="399"/>
        <v>0.472578</v>
      </c>
      <c r="AQ891" s="328">
        <v>1.51264E-6</v>
      </c>
      <c r="AR891" s="328">
        <v>4.5640000000000004E-9</v>
      </c>
      <c r="AS891" s="328">
        <v>1.2469500000000001E-13</v>
      </c>
      <c r="AT891" s="329">
        <v>0</v>
      </c>
      <c r="AU891" s="329">
        <v>0</v>
      </c>
      <c r="AV891" s="328">
        <v>1.221E-10</v>
      </c>
      <c r="AW891" s="328">
        <v>7.8624000000000003E-7</v>
      </c>
      <c r="AX891" s="328">
        <v>2.7898000000000001E-11</v>
      </c>
      <c r="AY891" s="328">
        <v>9.1584000000000001E-10</v>
      </c>
      <c r="AZ891" s="329">
        <v>0</v>
      </c>
      <c r="BA891" s="329">
        <v>0</v>
      </c>
      <c r="BB891" s="329">
        <v>0</v>
      </c>
      <c r="BC891" s="329">
        <v>0</v>
      </c>
      <c r="BD891" s="329">
        <v>0</v>
      </c>
      <c r="BE891" s="329">
        <v>0</v>
      </c>
      <c r="BF891" s="329">
        <v>0</v>
      </c>
      <c r="BG891" s="329">
        <v>0</v>
      </c>
      <c r="BH891" s="329">
        <v>0</v>
      </c>
      <c r="BI891" s="329">
        <v>0.472578</v>
      </c>
      <c r="BJ891" s="329">
        <v>0</v>
      </c>
      <c r="BK891" s="329">
        <v>0</v>
      </c>
      <c r="BL891" s="329">
        <v>0</v>
      </c>
      <c r="BM891" s="41"/>
      <c r="BN891" s="111">
        <v>1.5154706000000001E-4</v>
      </c>
      <c r="BO891" s="122">
        <v>6.3140777000000002E-6</v>
      </c>
      <c r="BP891" s="122">
        <v>4.5448724999999999E-5</v>
      </c>
      <c r="BQ891" s="122">
        <v>1.1861338000000001E-13</v>
      </c>
      <c r="BR891" s="122">
        <v>3.7974813999999999E-5</v>
      </c>
      <c r="BS891" s="111">
        <v>0</v>
      </c>
      <c r="BT891" s="111">
        <v>0</v>
      </c>
      <c r="BU891" s="111">
        <v>0</v>
      </c>
      <c r="BV891" s="111">
        <v>0</v>
      </c>
      <c r="BW891" s="122">
        <v>3.4719094999999998E-11</v>
      </c>
      <c r="BX891" s="111">
        <v>0</v>
      </c>
      <c r="BY891" s="111">
        <v>0</v>
      </c>
      <c r="BZ891" s="111">
        <v>0</v>
      </c>
      <c r="CA891" s="122">
        <v>1.1413871999999999E-6</v>
      </c>
      <c r="CB891" s="122">
        <v>6.0668024000000002E-5</v>
      </c>
      <c r="CC891" s="111">
        <v>0</v>
      </c>
      <c r="CD891" s="111">
        <v>0</v>
      </c>
      <c r="CE891" s="194" t="s">
        <v>10519</v>
      </c>
      <c r="CF891" s="143"/>
      <c r="CG891" s="76" t="s">
        <v>689</v>
      </c>
      <c r="CH891" s="42"/>
      <c r="CI891" s="42"/>
      <c r="CJ891" s="41"/>
      <c r="CK891" s="50"/>
      <c r="CL891" s="41"/>
      <c r="CM891" s="41"/>
      <c r="CN891" s="41"/>
      <c r="CO891" s="41"/>
      <c r="CP891" s="41"/>
      <c r="CQ891" s="41"/>
      <c r="CR891" s="41"/>
      <c r="CS891" s="41"/>
      <c r="CT891" s="41"/>
      <c r="CU891" s="41"/>
      <c r="CV891" s="41"/>
      <c r="CW891" s="41"/>
    </row>
    <row r="892" spans="1:101" ht="14.5" customHeight="1" thickBot="1">
      <c r="A892" s="41" t="s">
        <v>10518</v>
      </c>
      <c r="B892" s="119" t="s">
        <v>8322</v>
      </c>
      <c r="C892" s="120" t="str">
        <f t="shared" si="390"/>
        <v>A.130.07.122</v>
      </c>
      <c r="D892" s="135" t="s">
        <v>641</v>
      </c>
      <c r="E892" s="119" t="s">
        <v>6570</v>
      </c>
      <c r="F892" s="118" t="str">
        <f t="shared" si="391"/>
        <v>PP GF30</v>
      </c>
      <c r="G892" s="118">
        <f t="shared" si="392"/>
        <v>0.84253333643717909</v>
      </c>
      <c r="H892" s="118">
        <f t="shared" si="393"/>
        <v>3.1619781728355001E-2</v>
      </c>
      <c r="I892" s="118">
        <f t="shared" si="394"/>
        <v>6.3684554708824004E-2</v>
      </c>
      <c r="J892" s="326">
        <f t="shared" si="395"/>
        <v>0.54600000000000004</v>
      </c>
      <c r="K892" s="118">
        <v>0.20122899999999999</v>
      </c>
      <c r="L892" s="118">
        <v>5.2462552000000003E-2</v>
      </c>
      <c r="M892" s="118">
        <v>1.1222002E-2</v>
      </c>
      <c r="N892" s="118">
        <v>6.2119039999999999E-3</v>
      </c>
      <c r="O892" s="118">
        <v>2.5407841E-2</v>
      </c>
      <c r="P892" s="118">
        <v>0</v>
      </c>
      <c r="Q892" s="330">
        <v>3.6728355E-8</v>
      </c>
      <c r="R892" s="330">
        <v>7.0882399999999997E-10</v>
      </c>
      <c r="S892" s="118">
        <v>0</v>
      </c>
      <c r="T892" s="118">
        <v>0.54600000000000004</v>
      </c>
      <c r="U892" s="118">
        <v>0</v>
      </c>
      <c r="V892" s="118">
        <v>0</v>
      </c>
      <c r="W892" s="118">
        <v>0</v>
      </c>
      <c r="X892" s="118">
        <v>0</v>
      </c>
      <c r="Y892" s="41"/>
      <c r="Z892" s="327">
        <f t="shared" si="396"/>
        <v>1.5129999999999999</v>
      </c>
      <c r="AA892" s="41"/>
      <c r="AB892" s="111">
        <v>58.906300000000002</v>
      </c>
      <c r="AC892" s="111">
        <v>57.000300000000003</v>
      </c>
      <c r="AD892" s="111">
        <v>0</v>
      </c>
      <c r="AE892" s="111">
        <v>0</v>
      </c>
      <c r="AF892" s="111">
        <v>0.49</v>
      </c>
      <c r="AG892" s="111">
        <v>0</v>
      </c>
      <c r="AH892" s="111">
        <v>1.4159999999999999</v>
      </c>
      <c r="AI892" s="41"/>
      <c r="AJ892" s="114">
        <v>4.4255236000000003E-2</v>
      </c>
      <c r="AK892" s="114">
        <v>4.0390466E-2</v>
      </c>
      <c r="AL892" s="114">
        <v>1.5028246E-3</v>
      </c>
      <c r="AM892" s="114">
        <v>2.3619448000000002E-3</v>
      </c>
      <c r="AN892" s="113">
        <f t="shared" si="397"/>
        <v>2.4214907800000005E-6</v>
      </c>
      <c r="AO892" s="112">
        <f t="shared" si="398"/>
        <v>5.5577832844999998E-9</v>
      </c>
      <c r="AP892" s="112">
        <f t="shared" si="399"/>
        <v>0.3308046</v>
      </c>
      <c r="AQ892" s="328">
        <v>1.4040640000000001E-6</v>
      </c>
      <c r="AR892" s="328">
        <v>4.2364E-9</v>
      </c>
      <c r="AS892" s="328">
        <v>1.1574449999999999E-13</v>
      </c>
      <c r="AT892" s="329">
        <v>0</v>
      </c>
      <c r="AU892" s="329">
        <v>0</v>
      </c>
      <c r="AV892" s="328">
        <v>9.2358000000000003E-10</v>
      </c>
      <c r="AW892" s="328">
        <v>1.0165032000000001E-6</v>
      </c>
      <c r="AX892" s="328">
        <v>1.3833759999999999E-10</v>
      </c>
      <c r="AY892" s="328">
        <v>1.1800922999999999E-9</v>
      </c>
      <c r="AZ892" s="328">
        <v>2.83764E-12</v>
      </c>
      <c r="BA892" s="329">
        <v>0</v>
      </c>
      <c r="BB892" s="329">
        <v>0</v>
      </c>
      <c r="BC892" s="329">
        <v>0</v>
      </c>
      <c r="BD892" s="329">
        <v>0</v>
      </c>
      <c r="BE892" s="329">
        <v>0</v>
      </c>
      <c r="BF892" s="329">
        <v>0</v>
      </c>
      <c r="BG892" s="329">
        <v>0</v>
      </c>
      <c r="BH892" s="329">
        <v>0</v>
      </c>
      <c r="BI892" s="329">
        <v>0.3308046</v>
      </c>
      <c r="BJ892" s="329">
        <v>0</v>
      </c>
      <c r="BK892" s="329">
        <v>0</v>
      </c>
      <c r="BL892" s="329">
        <v>0</v>
      </c>
      <c r="BM892" s="41"/>
      <c r="BN892" s="111">
        <v>1.2605816E-4</v>
      </c>
      <c r="BO892" s="122">
        <v>8.4118415999999998E-6</v>
      </c>
      <c r="BP892" s="122">
        <v>4.2186454999999997E-5</v>
      </c>
      <c r="BQ892" s="122">
        <v>8.3029364999999995E-14</v>
      </c>
      <c r="BR892" s="122">
        <v>2.9466104E-5</v>
      </c>
      <c r="BS892" s="122">
        <v>5.4257681999999998E-7</v>
      </c>
      <c r="BT892" s="122">
        <v>7.3834797000000004E-8</v>
      </c>
      <c r="BU892" s="122">
        <v>8.2351483999999997E-7</v>
      </c>
      <c r="BV892" s="111">
        <v>0</v>
      </c>
      <c r="BW892" s="122">
        <v>2.4303366000000001E-11</v>
      </c>
      <c r="BX892" s="111">
        <v>0</v>
      </c>
      <c r="BY892" s="111">
        <v>0</v>
      </c>
      <c r="BZ892" s="111">
        <v>0</v>
      </c>
      <c r="CA892" s="122">
        <v>2.0861945E-6</v>
      </c>
      <c r="CB892" s="122">
        <v>4.2467617E-5</v>
      </c>
      <c r="CC892" s="111">
        <v>0</v>
      </c>
      <c r="CD892" s="111">
        <v>0</v>
      </c>
      <c r="CE892" s="151"/>
      <c r="CF892" s="143"/>
      <c r="CG892" s="76" t="s">
        <v>1104</v>
      </c>
      <c r="CH892" s="42"/>
      <c r="CI892" s="42"/>
      <c r="CJ892" s="41"/>
      <c r="CK892" s="50"/>
      <c r="CL892" s="41"/>
      <c r="CM892" s="41"/>
      <c r="CN892" s="41"/>
      <c r="CO892" s="41"/>
      <c r="CP892" s="41"/>
      <c r="CQ892" s="41"/>
      <c r="CR892" s="41"/>
      <c r="CS892" s="41"/>
      <c r="CT892" s="41"/>
      <c r="CU892" s="41"/>
      <c r="CV892" s="41"/>
      <c r="CW892" s="41"/>
    </row>
    <row r="893" spans="1:101" ht="14.5" customHeight="1" thickBot="1">
      <c r="A893" s="41" t="s">
        <v>10515</v>
      </c>
      <c r="B893" s="119" t="s">
        <v>8322</v>
      </c>
      <c r="C893" s="120" t="str">
        <f t="shared" si="390"/>
        <v>A.130.07.123</v>
      </c>
      <c r="D893" s="135" t="s">
        <v>641</v>
      </c>
      <c r="E893" s="119" t="s">
        <v>6570</v>
      </c>
      <c r="F893" s="118" t="str">
        <f t="shared" si="391"/>
        <v>PS (EPS, expandable polystyrene, white)</v>
      </c>
      <c r="G893" s="118">
        <f t="shared" si="392"/>
        <v>1.1791567983019999</v>
      </c>
      <c r="H893" s="118">
        <f t="shared" si="393"/>
        <v>5.6090998820000001E-3</v>
      </c>
      <c r="I893" s="118">
        <f t="shared" si="394"/>
        <v>3.024769842E-2</v>
      </c>
      <c r="J893" s="326">
        <f t="shared" si="395"/>
        <v>0.84006000000000003</v>
      </c>
      <c r="K893" s="118">
        <v>0.30324000000000001</v>
      </c>
      <c r="L893" s="118">
        <v>2.9988000000000001E-2</v>
      </c>
      <c r="M893" s="118">
        <v>1.3483032999999999E-4</v>
      </c>
      <c r="N893" s="118">
        <v>5.5300319999999998E-3</v>
      </c>
      <c r="O893" s="330">
        <v>1.1629E-5</v>
      </c>
      <c r="P893" s="118">
        <v>0</v>
      </c>
      <c r="Q893" s="330">
        <v>6.7438882E-5</v>
      </c>
      <c r="R893" s="118">
        <v>1.2486809E-4</v>
      </c>
      <c r="S893" s="118">
        <v>0</v>
      </c>
      <c r="T893" s="118">
        <v>0.84006000000000003</v>
      </c>
      <c r="U893" s="118">
        <v>0</v>
      </c>
      <c r="V893" s="118">
        <v>0</v>
      </c>
      <c r="W893" s="118">
        <v>0</v>
      </c>
      <c r="X893" s="118">
        <v>0</v>
      </c>
      <c r="Y893" s="41"/>
      <c r="Z893" s="327">
        <f t="shared" si="396"/>
        <v>2.2799999999999998</v>
      </c>
      <c r="AA893" s="41"/>
      <c r="AB893" s="111">
        <v>90.325999999999993</v>
      </c>
      <c r="AC893" s="111">
        <v>88.876000000000005</v>
      </c>
      <c r="AD893" s="111">
        <v>0</v>
      </c>
      <c r="AE893" s="111">
        <v>0</v>
      </c>
      <c r="AF893" s="111">
        <v>1.45</v>
      </c>
      <c r="AG893" s="111">
        <v>0</v>
      </c>
      <c r="AH893" s="111">
        <v>0</v>
      </c>
      <c r="AI893" s="41"/>
      <c r="AJ893" s="114">
        <v>4.0104312000000003E-2</v>
      </c>
      <c r="AK893" s="114">
        <v>3.5308986000000001E-2</v>
      </c>
      <c r="AL893" s="114">
        <v>1.7770478E-3</v>
      </c>
      <c r="AM893" s="114">
        <v>3.0182779000000001E-3</v>
      </c>
      <c r="AN893" s="113">
        <f t="shared" si="397"/>
        <v>2.1168456899999997E-6</v>
      </c>
      <c r="AO893" s="112">
        <f t="shared" si="398"/>
        <v>6.5719224199999998E-9</v>
      </c>
      <c r="AP893" s="112">
        <f t="shared" si="399"/>
        <v>0.42272799999999999</v>
      </c>
      <c r="AQ893" s="328">
        <v>2.11584E-6</v>
      </c>
      <c r="AR893" s="328">
        <v>6.3840000000000003E-9</v>
      </c>
      <c r="AS893" s="328">
        <v>1.7442E-13</v>
      </c>
      <c r="AT893" s="329">
        <v>0</v>
      </c>
      <c r="AU893" s="329">
        <v>0</v>
      </c>
      <c r="AV893" s="328">
        <v>8.2327999999999997E-10</v>
      </c>
      <c r="AW893" s="328">
        <v>1.8240999999999999E-10</v>
      </c>
      <c r="AX893" s="328">
        <v>1.8774800000000001E-10</v>
      </c>
      <c r="AY893" s="329">
        <v>0</v>
      </c>
      <c r="AZ893" s="329">
        <v>0</v>
      </c>
      <c r="BA893" s="329">
        <v>0</v>
      </c>
      <c r="BB893" s="329">
        <v>0</v>
      </c>
      <c r="BC893" s="329">
        <v>0</v>
      </c>
      <c r="BD893" s="329">
        <v>0</v>
      </c>
      <c r="BE893" s="329">
        <v>0</v>
      </c>
      <c r="BF893" s="329">
        <v>0</v>
      </c>
      <c r="BG893" s="329">
        <v>0</v>
      </c>
      <c r="BH893" s="329">
        <v>0</v>
      </c>
      <c r="BI893" s="329">
        <v>0.42272799999999999</v>
      </c>
      <c r="BJ893" s="329">
        <v>0</v>
      </c>
      <c r="BK893" s="329">
        <v>0</v>
      </c>
      <c r="BL893" s="329">
        <v>0</v>
      </c>
      <c r="BM893" s="41"/>
      <c r="BN893" s="111">
        <v>1.2378331000000001E-4</v>
      </c>
      <c r="BO893" s="111">
        <v>0</v>
      </c>
      <c r="BP893" s="122">
        <v>6.3572449999999998E-5</v>
      </c>
      <c r="BQ893" s="122">
        <v>1.4626646999999999E-8</v>
      </c>
      <c r="BR893" s="122">
        <v>1.0408886999999999E-8</v>
      </c>
      <c r="BS893" s="111">
        <v>0</v>
      </c>
      <c r="BT893" s="111">
        <v>0</v>
      </c>
      <c r="BU893" s="111">
        <v>0</v>
      </c>
      <c r="BV893" s="111">
        <v>0</v>
      </c>
      <c r="BW893" s="122">
        <v>4.4624700999999998E-8</v>
      </c>
      <c r="BX893" s="111">
        <v>0</v>
      </c>
      <c r="BY893" s="111">
        <v>0</v>
      </c>
      <c r="BZ893" s="111">
        <v>0</v>
      </c>
      <c r="CA893" s="122">
        <v>5.8727536000000002E-6</v>
      </c>
      <c r="CB893" s="122">
        <v>5.4268443999999997E-5</v>
      </c>
      <c r="CC893" s="111">
        <v>0</v>
      </c>
      <c r="CD893" s="111">
        <v>0</v>
      </c>
      <c r="CE893" s="194" t="s">
        <v>10506</v>
      </c>
      <c r="CF893" s="143"/>
      <c r="CG893" s="76" t="s">
        <v>689</v>
      </c>
      <c r="CH893" s="42"/>
      <c r="CI893" s="42"/>
      <c r="CJ893" s="41"/>
      <c r="CK893" s="50"/>
      <c r="CL893" s="41"/>
      <c r="CM893" s="41"/>
      <c r="CN893" s="41"/>
      <c r="CO893" s="41"/>
      <c r="CP893" s="41"/>
      <c r="CQ893" s="41"/>
      <c r="CR893" s="41"/>
      <c r="CS893" s="41"/>
      <c r="CT893" s="41"/>
      <c r="CU893" s="41"/>
      <c r="CV893" s="41"/>
      <c r="CW893" s="41"/>
    </row>
    <row r="894" spans="1:101" ht="14.5" customHeight="1" thickBot="1">
      <c r="A894" s="41" t="s">
        <v>10512</v>
      </c>
      <c r="B894" s="119" t="s">
        <v>8322</v>
      </c>
      <c r="C894" s="120" t="str">
        <f t="shared" si="390"/>
        <v>A.130.07.124</v>
      </c>
      <c r="D894" s="135" t="s">
        <v>641</v>
      </c>
      <c r="E894" s="119" t="s">
        <v>6570</v>
      </c>
      <c r="F894" s="118" t="str">
        <f t="shared" si="391"/>
        <v>PS (GPPS, general purpose polystyrene)</v>
      </c>
      <c r="G894" s="118">
        <f t="shared" si="392"/>
        <v>1.1642108878220001</v>
      </c>
      <c r="H894" s="118">
        <f t="shared" si="393"/>
        <v>1.062008716E-2</v>
      </c>
      <c r="I894" s="118">
        <f t="shared" si="394"/>
        <v>2.6250800661999998E-2</v>
      </c>
      <c r="J894" s="326">
        <f t="shared" si="395"/>
        <v>0.84006000000000003</v>
      </c>
      <c r="K894" s="118">
        <v>0.28727999999999998</v>
      </c>
      <c r="L894" s="118">
        <v>2.6086499999999999E-2</v>
      </c>
      <c r="M894" s="330">
        <v>6.1570871999999994E-5</v>
      </c>
      <c r="N894" s="118">
        <v>4.5496080000000001E-3</v>
      </c>
      <c r="O894" s="118">
        <v>6.0150000000000004E-3</v>
      </c>
      <c r="P894" s="118">
        <v>0</v>
      </c>
      <c r="Q894" s="330">
        <v>5.547916E-5</v>
      </c>
      <c r="R894" s="118">
        <v>1.0272979E-4</v>
      </c>
      <c r="S894" s="118">
        <v>0</v>
      </c>
      <c r="T894" s="118">
        <v>0.84006000000000003</v>
      </c>
      <c r="U894" s="118">
        <v>0</v>
      </c>
      <c r="V894" s="118">
        <v>0</v>
      </c>
      <c r="W894" s="118">
        <v>0</v>
      </c>
      <c r="X894" s="118">
        <v>0</v>
      </c>
      <c r="Y894" s="41"/>
      <c r="Z894" s="327">
        <f t="shared" si="396"/>
        <v>2.1599999999999997</v>
      </c>
      <c r="AA894" s="41"/>
      <c r="AB894" s="111">
        <v>88.395499999999998</v>
      </c>
      <c r="AC894" s="111">
        <v>87.395499999999998</v>
      </c>
      <c r="AD894" s="111">
        <v>0</v>
      </c>
      <c r="AE894" s="111">
        <v>0</v>
      </c>
      <c r="AF894" s="111">
        <v>1</v>
      </c>
      <c r="AG894" s="111">
        <v>0</v>
      </c>
      <c r="AH894" s="111">
        <v>0</v>
      </c>
      <c r="AI894" s="41"/>
      <c r="AJ894" s="114">
        <v>3.9715250000000001E-2</v>
      </c>
      <c r="AK894" s="114">
        <v>3.5019781999999999E-2</v>
      </c>
      <c r="AL894" s="114">
        <v>1.6771904E-3</v>
      </c>
      <c r="AM894" s="114">
        <v>3.0182779000000001E-3</v>
      </c>
      <c r="AN894" s="113">
        <f t="shared" si="397"/>
        <v>2.0995073200000003E-6</v>
      </c>
      <c r="AO894" s="112">
        <f t="shared" si="398"/>
        <v>6.2026272399999998E-9</v>
      </c>
      <c r="AP894" s="112">
        <f t="shared" si="399"/>
        <v>0.42272799999999999</v>
      </c>
      <c r="AQ894" s="328">
        <v>2.0044799999999999E-6</v>
      </c>
      <c r="AR894" s="328">
        <v>6.0479999999999998E-9</v>
      </c>
      <c r="AS894" s="328">
        <v>1.6524000000000001E-13</v>
      </c>
      <c r="AT894" s="329">
        <v>0</v>
      </c>
      <c r="AU894" s="329">
        <v>0</v>
      </c>
      <c r="AV894" s="328">
        <v>6.7731999999999999E-10</v>
      </c>
      <c r="AW894" s="328">
        <v>9.4349999999999995E-8</v>
      </c>
      <c r="AX894" s="328">
        <v>1.5446199999999999E-10</v>
      </c>
      <c r="AY894" s="329">
        <v>0</v>
      </c>
      <c r="AZ894" s="329">
        <v>0</v>
      </c>
      <c r="BA894" s="329">
        <v>0</v>
      </c>
      <c r="BB894" s="329">
        <v>0</v>
      </c>
      <c r="BC894" s="329">
        <v>0</v>
      </c>
      <c r="BD894" s="329">
        <v>0</v>
      </c>
      <c r="BE894" s="329">
        <v>0</v>
      </c>
      <c r="BF894" s="329">
        <v>0</v>
      </c>
      <c r="BG894" s="329">
        <v>0</v>
      </c>
      <c r="BH894" s="329">
        <v>0</v>
      </c>
      <c r="BI894" s="329">
        <v>0.42272799999999999</v>
      </c>
      <c r="BJ894" s="329">
        <v>0</v>
      </c>
      <c r="BK894" s="329">
        <v>0</v>
      </c>
      <c r="BL894" s="329">
        <v>0</v>
      </c>
      <c r="BM894" s="41"/>
      <c r="BN894" s="111">
        <v>1.2475919E-4</v>
      </c>
      <c r="BO894" s="111">
        <v>0</v>
      </c>
      <c r="BP894" s="122">
        <v>6.0226531000000002E-5</v>
      </c>
      <c r="BQ894" s="122">
        <v>1.2033437E-8</v>
      </c>
      <c r="BR894" s="122">
        <v>5.3839071000000002E-6</v>
      </c>
      <c r="BS894" s="111">
        <v>0</v>
      </c>
      <c r="BT894" s="111">
        <v>0</v>
      </c>
      <c r="BU894" s="111">
        <v>0</v>
      </c>
      <c r="BV894" s="111">
        <v>0</v>
      </c>
      <c r="BW894" s="122">
        <v>3.6710883000000003E-8</v>
      </c>
      <c r="BX894" s="111">
        <v>0</v>
      </c>
      <c r="BY894" s="111">
        <v>0</v>
      </c>
      <c r="BZ894" s="111">
        <v>0</v>
      </c>
      <c r="CA894" s="122">
        <v>4.8315682000000003E-6</v>
      </c>
      <c r="CB894" s="122">
        <v>5.4268443999999997E-5</v>
      </c>
      <c r="CC894" s="111">
        <v>0</v>
      </c>
      <c r="CD894" s="111">
        <v>0</v>
      </c>
      <c r="CE894" s="194" t="s">
        <v>10506</v>
      </c>
      <c r="CF894" s="143"/>
      <c r="CG894" s="76" t="s">
        <v>689</v>
      </c>
      <c r="CH894" s="42"/>
      <c r="CI894" s="42"/>
      <c r="CJ894" s="41"/>
      <c r="CK894" s="50"/>
      <c r="CL894" s="41"/>
      <c r="CM894" s="41"/>
      <c r="CN894" s="41"/>
      <c r="CO894" s="41"/>
      <c r="CP894" s="41"/>
      <c r="CQ894" s="41"/>
      <c r="CR894" s="41"/>
      <c r="CS894" s="41"/>
      <c r="CT894" s="41"/>
      <c r="CU894" s="41"/>
      <c r="CV894" s="41"/>
      <c r="CW894" s="41"/>
    </row>
    <row r="895" spans="1:101" ht="14.5" customHeight="1" thickBot="1">
      <c r="A895" s="41" t="s">
        <v>10509</v>
      </c>
      <c r="B895" s="119" t="s">
        <v>8322</v>
      </c>
      <c r="C895" s="120" t="str">
        <f t="shared" si="390"/>
        <v>A.130.07.125</v>
      </c>
      <c r="D895" s="135" t="s">
        <v>641</v>
      </c>
      <c r="E895" s="119" t="s">
        <v>6570</v>
      </c>
      <c r="F895" s="118" t="str">
        <f t="shared" si="391"/>
        <v>PS (HIPS, high impact polysyrene)</v>
      </c>
      <c r="G895" s="118">
        <f t="shared" si="392"/>
        <v>1.1773418889589999</v>
      </c>
      <c r="H895" s="118">
        <f t="shared" si="393"/>
        <v>1.0698140121E-2</v>
      </c>
      <c r="I895" s="118">
        <f t="shared" si="394"/>
        <v>2.7333748838000001E-2</v>
      </c>
      <c r="J895" s="326">
        <f t="shared" si="395"/>
        <v>0.84006000000000003</v>
      </c>
      <c r="K895" s="118">
        <v>0.29925000000000002</v>
      </c>
      <c r="L895" s="118">
        <v>2.7157500000000001E-2</v>
      </c>
      <c r="M895" s="330">
        <v>7.1777807999999998E-5</v>
      </c>
      <c r="N895" s="118">
        <v>4.62672E-3</v>
      </c>
      <c r="O895" s="118">
        <v>6.0150000000000004E-3</v>
      </c>
      <c r="P895" s="118">
        <v>0</v>
      </c>
      <c r="Q895" s="330">
        <v>5.6420121000000003E-5</v>
      </c>
      <c r="R895" s="118">
        <v>1.0447103E-4</v>
      </c>
      <c r="S895" s="118">
        <v>0</v>
      </c>
      <c r="T895" s="118">
        <v>0.84006000000000003</v>
      </c>
      <c r="U895" s="118">
        <v>0</v>
      </c>
      <c r="V895" s="118">
        <v>0</v>
      </c>
      <c r="W895" s="118">
        <v>0</v>
      </c>
      <c r="X895" s="118">
        <v>0</v>
      </c>
      <c r="Y895" s="41"/>
      <c r="Z895" s="327">
        <f t="shared" si="396"/>
        <v>2.25</v>
      </c>
      <c r="AA895" s="41"/>
      <c r="AB895" s="111">
        <v>90.021500000000003</v>
      </c>
      <c r="AC895" s="111">
        <v>88.781499999999994</v>
      </c>
      <c r="AD895" s="111">
        <v>0</v>
      </c>
      <c r="AE895" s="111">
        <v>0</v>
      </c>
      <c r="AF895" s="111">
        <v>1.24</v>
      </c>
      <c r="AG895" s="111">
        <v>0</v>
      </c>
      <c r="AH895" s="111">
        <v>0</v>
      </c>
      <c r="AI895" s="41"/>
      <c r="AJ895" s="114">
        <v>4.1177406E-2</v>
      </c>
      <c r="AK895" s="114">
        <v>3.6413086999999997E-2</v>
      </c>
      <c r="AL895" s="114">
        <v>1.746041E-3</v>
      </c>
      <c r="AM895" s="114">
        <v>3.0182779000000001E-3</v>
      </c>
      <c r="AN895" s="113">
        <f t="shared" si="397"/>
        <v>2.1830388000000002E-6</v>
      </c>
      <c r="AO895" s="112">
        <f t="shared" si="398"/>
        <v>6.4572521250000001E-9</v>
      </c>
      <c r="AP895" s="112">
        <f t="shared" si="399"/>
        <v>0.42272799999999999</v>
      </c>
      <c r="AQ895" s="328">
        <v>2.0880000000000002E-6</v>
      </c>
      <c r="AR895" s="328">
        <v>6.3000000000000002E-9</v>
      </c>
      <c r="AS895" s="328">
        <v>1.7212500000000001E-13</v>
      </c>
      <c r="AT895" s="329">
        <v>0</v>
      </c>
      <c r="AU895" s="329">
        <v>0</v>
      </c>
      <c r="AV895" s="328">
        <v>6.8880000000000004E-10</v>
      </c>
      <c r="AW895" s="328">
        <v>9.4349999999999995E-8</v>
      </c>
      <c r="AX895" s="328">
        <v>1.5707999999999999E-10</v>
      </c>
      <c r="AY895" s="329">
        <v>0</v>
      </c>
      <c r="AZ895" s="329">
        <v>0</v>
      </c>
      <c r="BA895" s="329">
        <v>0</v>
      </c>
      <c r="BB895" s="329">
        <v>0</v>
      </c>
      <c r="BC895" s="329">
        <v>0</v>
      </c>
      <c r="BD895" s="329">
        <v>0</v>
      </c>
      <c r="BE895" s="329">
        <v>0</v>
      </c>
      <c r="BF895" s="329">
        <v>0</v>
      </c>
      <c r="BG895" s="329">
        <v>0</v>
      </c>
      <c r="BH895" s="329">
        <v>0</v>
      </c>
      <c r="BI895" s="329">
        <v>0.42272799999999999</v>
      </c>
      <c r="BJ895" s="329">
        <v>0</v>
      </c>
      <c r="BK895" s="329">
        <v>0</v>
      </c>
      <c r="BL895" s="329">
        <v>0</v>
      </c>
      <c r="BM895" s="41"/>
      <c r="BN895" s="111">
        <v>1.2735135000000001E-4</v>
      </c>
      <c r="BO895" s="111">
        <v>0</v>
      </c>
      <c r="BP895" s="122">
        <v>6.2735970000000002E-5</v>
      </c>
      <c r="BQ895" s="122">
        <v>1.2237400999999999E-8</v>
      </c>
      <c r="BR895" s="122">
        <v>5.3839071000000002E-6</v>
      </c>
      <c r="BS895" s="111">
        <v>0</v>
      </c>
      <c r="BT895" s="111">
        <v>0</v>
      </c>
      <c r="BU895" s="111">
        <v>0</v>
      </c>
      <c r="BV895" s="111">
        <v>0</v>
      </c>
      <c r="BW895" s="122">
        <v>3.7333522999999999E-8</v>
      </c>
      <c r="BX895" s="111">
        <v>0</v>
      </c>
      <c r="BY895" s="111">
        <v>0</v>
      </c>
      <c r="BZ895" s="111">
        <v>0</v>
      </c>
      <c r="CA895" s="122">
        <v>4.9134591999999999E-6</v>
      </c>
      <c r="CB895" s="122">
        <v>5.4268443999999997E-5</v>
      </c>
      <c r="CC895" s="111">
        <v>0</v>
      </c>
      <c r="CD895" s="111">
        <v>0</v>
      </c>
      <c r="CE895" s="194" t="s">
        <v>10506</v>
      </c>
      <c r="CF895" s="143"/>
      <c r="CG895" s="76" t="s">
        <v>689</v>
      </c>
      <c r="CH895" s="42"/>
      <c r="CI895" s="42"/>
      <c r="CJ895" s="41"/>
      <c r="CK895" s="50"/>
      <c r="CL895" s="41"/>
      <c r="CM895" s="41"/>
      <c r="CN895" s="41"/>
      <c r="CO895" s="41"/>
      <c r="CP895" s="41"/>
      <c r="CQ895" s="41"/>
      <c r="CR895" s="41"/>
      <c r="CS895" s="41"/>
      <c r="CT895" s="41"/>
      <c r="CU895" s="41"/>
      <c r="CV895" s="41"/>
      <c r="CW895" s="41"/>
    </row>
    <row r="896" spans="1:101" ht="14.5" customHeight="1" thickBot="1">
      <c r="A896" s="41" t="s">
        <v>10505</v>
      </c>
      <c r="B896" s="119" t="s">
        <v>8322</v>
      </c>
      <c r="C896" s="120" t="str">
        <f t="shared" si="390"/>
        <v>A.130.07.126</v>
      </c>
      <c r="D896" s="135" t="s">
        <v>641</v>
      </c>
      <c r="E896" s="119" t="s">
        <v>6570</v>
      </c>
      <c r="F896" s="118" t="str">
        <f t="shared" si="391"/>
        <v>PTFE (Teflon, Polytetrafluoroethylene)</v>
      </c>
      <c r="G896" s="118">
        <f t="shared" si="392"/>
        <v>2.0001458392879998</v>
      </c>
      <c r="H896" s="118">
        <f t="shared" si="393"/>
        <v>5.2622163739999998E-2</v>
      </c>
      <c r="I896" s="118">
        <f t="shared" si="394"/>
        <v>0.10009322</v>
      </c>
      <c r="J896" s="326">
        <f t="shared" si="395"/>
        <v>0.59520255554799995</v>
      </c>
      <c r="K896" s="118">
        <v>1.2522279000000001</v>
      </c>
      <c r="L896" s="118">
        <v>4.4518895000000003E-2</v>
      </c>
      <c r="M896" s="118">
        <v>5.2249052999999997E-2</v>
      </c>
      <c r="N896" s="118">
        <v>4.4605392000000001E-2</v>
      </c>
      <c r="O896" s="118">
        <v>6.9310817000000002E-3</v>
      </c>
      <c r="P896" s="118">
        <v>5.7987640000000003E-4</v>
      </c>
      <c r="Q896" s="118">
        <v>5.0581363999999997E-4</v>
      </c>
      <c r="R896" s="118">
        <v>3.3252720000000002E-3</v>
      </c>
      <c r="S896" s="118">
        <v>3.9437316999999996E-3</v>
      </c>
      <c r="T896" s="118">
        <v>0.50778000000000001</v>
      </c>
      <c r="U896" s="118">
        <v>8.3453589999999994E-2</v>
      </c>
      <c r="V896" s="330">
        <v>2.5233848E-5</v>
      </c>
      <c r="W896" s="118">
        <v>0</v>
      </c>
      <c r="X896" s="118">
        <v>0</v>
      </c>
      <c r="Y896" s="41"/>
      <c r="Z896" s="327">
        <f t="shared" si="396"/>
        <v>9.4152473684210527</v>
      </c>
      <c r="AA896" s="41"/>
      <c r="AB896" s="111">
        <v>171.39293000000001</v>
      </c>
      <c r="AC896" s="111">
        <v>152.79338000000001</v>
      </c>
      <c r="AD896" s="111">
        <v>11.312897</v>
      </c>
      <c r="AE896" s="111">
        <v>0</v>
      </c>
      <c r="AF896" s="111">
        <v>0.88230483999999998</v>
      </c>
      <c r="AG896" s="111">
        <v>3.8762927</v>
      </c>
      <c r="AH896" s="111">
        <v>2.5280581</v>
      </c>
      <c r="AI896" s="41"/>
      <c r="AJ896" s="114">
        <v>0.18640427000000001</v>
      </c>
      <c r="AK896" s="114">
        <v>0.17106366000000001</v>
      </c>
      <c r="AL896" s="114">
        <v>7.8757085999999997E-3</v>
      </c>
      <c r="AM896" s="114">
        <v>7.4649084999999999E-3</v>
      </c>
      <c r="AN896" s="113">
        <f t="shared" si="397"/>
        <v>1.0255615026225998E-5</v>
      </c>
      <c r="AO896" s="112">
        <f t="shared" si="398"/>
        <v>2.9126140833670202E-8</v>
      </c>
      <c r="AP896" s="112">
        <f t="shared" si="399"/>
        <v>1.04550536072</v>
      </c>
      <c r="AQ896" s="328">
        <v>8.8297892999999994E-6</v>
      </c>
      <c r="AR896" s="328">
        <v>2.6645037E-8</v>
      </c>
      <c r="AS896" s="328">
        <v>7.2783134000000003E-13</v>
      </c>
      <c r="AT896" s="328">
        <v>4.0681472E-10</v>
      </c>
      <c r="AU896" s="328">
        <v>5.2847206E-11</v>
      </c>
      <c r="AV896" s="328">
        <v>6.6326035999999999E-9</v>
      </c>
      <c r="AW896" s="328">
        <v>1.4099958000000001E-6</v>
      </c>
      <c r="AX896" s="328">
        <v>9.5445320999999998E-10</v>
      </c>
      <c r="AY896" s="328">
        <v>1.4926123E-9</v>
      </c>
      <c r="AZ896" s="328">
        <v>5.9324893000000005E-13</v>
      </c>
      <c r="BA896" s="328">
        <v>3.0430791999999999E-15</v>
      </c>
      <c r="BB896" s="328">
        <v>1.257156E-12</v>
      </c>
      <c r="BC896" s="328">
        <v>7.2632001000000001E-14</v>
      </c>
      <c r="BD896" s="328">
        <v>5.4895320000000002E-14</v>
      </c>
      <c r="BE896" s="328">
        <v>6.3160715999999998E-9</v>
      </c>
      <c r="BF896" s="328">
        <v>2.4215890999999998E-9</v>
      </c>
      <c r="BG896" s="328">
        <v>3.1329517000000002E-11</v>
      </c>
      <c r="BH896" s="329">
        <v>1.1166071999999999E-4</v>
      </c>
      <c r="BI896" s="329">
        <v>1.0453937</v>
      </c>
      <c r="BJ896" s="329">
        <v>0</v>
      </c>
      <c r="BK896" s="329">
        <v>0</v>
      </c>
      <c r="BL896" s="329">
        <v>0</v>
      </c>
      <c r="BM896" s="41"/>
      <c r="BN896" s="111">
        <v>5.0625875000000003E-4</v>
      </c>
      <c r="BO896" s="122">
        <v>1.2430408000000001E-5</v>
      </c>
      <c r="BP896" s="111">
        <v>2.6252209000000002E-4</v>
      </c>
      <c r="BQ896" s="122">
        <v>3.9151371999999998E-7</v>
      </c>
      <c r="BR896" s="122">
        <v>1.3319579E-5</v>
      </c>
      <c r="BS896" s="122">
        <v>4.1991984999999996E-6</v>
      </c>
      <c r="BT896" s="122">
        <v>7.6104748999999996E-10</v>
      </c>
      <c r="BU896" s="122">
        <v>6.4135846999999999E-6</v>
      </c>
      <c r="BV896" s="122">
        <v>7.7815330000000002E-7</v>
      </c>
      <c r="BW896" s="122">
        <v>3.3469983000000002E-7</v>
      </c>
      <c r="BX896" s="122">
        <v>3.9721314E-7</v>
      </c>
      <c r="BY896" s="122">
        <v>2.2775807E-8</v>
      </c>
      <c r="BZ896" s="122">
        <v>7.0115638000000001E-9</v>
      </c>
      <c r="CA896" s="122">
        <v>1.0119534999999999E-5</v>
      </c>
      <c r="CB896" s="111">
        <v>1.9371766999999999E-4</v>
      </c>
      <c r="CC896" s="122">
        <v>1.6045531999999999E-6</v>
      </c>
      <c r="CD896" s="111">
        <v>0</v>
      </c>
      <c r="CE896" s="194" t="s">
        <v>10502</v>
      </c>
      <c r="CF896" s="143"/>
      <c r="CG896" s="42" t="s">
        <v>1106</v>
      </c>
      <c r="CH896" s="42"/>
      <c r="CI896" s="42"/>
      <c r="CJ896" s="41"/>
      <c r="CK896" s="50"/>
      <c r="CL896" s="41"/>
      <c r="CM896" s="41"/>
      <c r="CN896" s="41"/>
      <c r="CO896" s="41"/>
      <c r="CP896" s="41"/>
      <c r="CQ896" s="41"/>
      <c r="CR896" s="41"/>
      <c r="CS896" s="41"/>
      <c r="CT896" s="41"/>
      <c r="CU896" s="41"/>
      <c r="CV896" s="41"/>
      <c r="CW896" s="41"/>
    </row>
    <row r="897" spans="1:101" ht="14.5" customHeight="1">
      <c r="A897" s="41" t="s">
        <v>10501</v>
      </c>
      <c r="B897" s="119" t="s">
        <v>8322</v>
      </c>
      <c r="C897" s="120" t="str">
        <f t="shared" si="390"/>
        <v>A.130.07.127</v>
      </c>
      <c r="D897" s="135" t="s">
        <v>641</v>
      </c>
      <c r="E897" s="119" t="s">
        <v>6570</v>
      </c>
      <c r="F897" s="118" t="str">
        <f t="shared" si="391"/>
        <v>PTT (Polyltrimethylene terephthalate)</v>
      </c>
      <c r="G897" s="118">
        <f t="shared" si="392"/>
        <v>0.92253402866299994</v>
      </c>
      <c r="H897" s="118">
        <f t="shared" si="393"/>
        <v>1.9340757970000001E-2</v>
      </c>
      <c r="I897" s="118">
        <f t="shared" si="394"/>
        <v>3.2211701699999998E-2</v>
      </c>
      <c r="J897" s="326">
        <f t="shared" si="395"/>
        <v>0.42887543899299996</v>
      </c>
      <c r="K897" s="118">
        <v>0.44210612999999999</v>
      </c>
      <c r="L897" s="118">
        <v>1.1560147E-2</v>
      </c>
      <c r="M897" s="118">
        <v>1.8940696E-2</v>
      </c>
      <c r="N897" s="118">
        <v>1.6277571000000001E-2</v>
      </c>
      <c r="O897" s="118">
        <v>2.5045974E-3</v>
      </c>
      <c r="P897" s="118">
        <v>2.9834749999999998E-4</v>
      </c>
      <c r="Q897" s="118">
        <v>2.6024206999999998E-4</v>
      </c>
      <c r="R897" s="118">
        <v>1.7108587E-3</v>
      </c>
      <c r="S897" s="118">
        <v>6.1382832999999995E-4</v>
      </c>
      <c r="T897" s="118">
        <v>0.42431999999999997</v>
      </c>
      <c r="U897" s="118">
        <v>3.9286277999999999E-3</v>
      </c>
      <c r="V897" s="330">
        <v>1.2982862999999999E-5</v>
      </c>
      <c r="W897" s="118">
        <v>0</v>
      </c>
      <c r="X897" s="118">
        <v>0</v>
      </c>
      <c r="Y897" s="41"/>
      <c r="Z897" s="327">
        <f t="shared" si="396"/>
        <v>3.3241062406015036</v>
      </c>
      <c r="AA897" s="41"/>
      <c r="AB897" s="111">
        <v>71.740340000000003</v>
      </c>
      <c r="AC897" s="111">
        <v>71.099438000000006</v>
      </c>
      <c r="AD897" s="111">
        <v>0.53262308000000003</v>
      </c>
      <c r="AE897" s="111">
        <v>0</v>
      </c>
      <c r="AF897" s="111">
        <v>0</v>
      </c>
      <c r="AG897" s="111">
        <v>5.3325589000000001E-3</v>
      </c>
      <c r="AH897" s="111">
        <v>0.10294651</v>
      </c>
      <c r="AI897" s="41"/>
      <c r="AJ897" s="114">
        <v>6.6361677999999993E-2</v>
      </c>
      <c r="AK897" s="114">
        <v>5.9494276999999998E-2</v>
      </c>
      <c r="AL897" s="114">
        <v>2.7757553000000001E-3</v>
      </c>
      <c r="AM897" s="114">
        <v>4.0916447999999996E-3</v>
      </c>
      <c r="AN897" s="113">
        <f t="shared" si="397"/>
        <v>3.566803160337E-6</v>
      </c>
      <c r="AO897" s="112">
        <f t="shared" si="398"/>
        <v>1.0265367287837997E-8</v>
      </c>
      <c r="AP897" s="112">
        <f t="shared" si="399"/>
        <v>0.57305949539500001</v>
      </c>
      <c r="AQ897" s="328">
        <v>3.1323308E-6</v>
      </c>
      <c r="AR897" s="328">
        <v>9.4527638999999995E-9</v>
      </c>
      <c r="AS897" s="328">
        <v>2.5818628E-13</v>
      </c>
      <c r="AT897" s="328">
        <v>2.0930695000000001E-10</v>
      </c>
      <c r="AU897" s="328">
        <v>2.7189987000000001E-11</v>
      </c>
      <c r="AV897" s="328">
        <v>2.4204104E-9</v>
      </c>
      <c r="AW897" s="328">
        <v>4.2731990999999998E-7</v>
      </c>
      <c r="AX897" s="328">
        <v>3.5043294000000002E-10</v>
      </c>
      <c r="AY897" s="328">
        <v>4.4477395000000002E-10</v>
      </c>
      <c r="AZ897" s="328">
        <v>3.0522769999999999E-13</v>
      </c>
      <c r="BA897" s="328">
        <v>1.5656700000000001E-15</v>
      </c>
      <c r="BB897" s="328">
        <v>6.4680913999999998E-13</v>
      </c>
      <c r="BC897" s="328">
        <v>3.7369302000000002E-14</v>
      </c>
      <c r="BD897" s="328">
        <v>2.8243745999999999E-14</v>
      </c>
      <c r="BE897" s="328">
        <v>3.2496307999999999E-9</v>
      </c>
      <c r="BF897" s="328">
        <v>1.2459122E-9</v>
      </c>
      <c r="BG897" s="328">
        <v>1.6119096E-11</v>
      </c>
      <c r="BH897" s="328">
        <v>2.8885394999999999E-5</v>
      </c>
      <c r="BI897" s="329">
        <v>0.57303061</v>
      </c>
      <c r="BJ897" s="329">
        <v>0</v>
      </c>
      <c r="BK897" s="329">
        <v>0</v>
      </c>
      <c r="BL897" s="329">
        <v>0</v>
      </c>
      <c r="BM897" s="41"/>
      <c r="BN897" s="111">
        <v>1.9365707000000001E-4</v>
      </c>
      <c r="BO897" s="122">
        <v>3.8407635999999998E-6</v>
      </c>
      <c r="BP897" s="122">
        <v>9.2684901999999996E-5</v>
      </c>
      <c r="BQ897" s="122">
        <v>2.0143455000000001E-7</v>
      </c>
      <c r="BR897" s="122">
        <v>4.2773930999999999E-6</v>
      </c>
      <c r="BS897" s="122">
        <v>1.5182435999999999E-6</v>
      </c>
      <c r="BT897" s="122">
        <v>3.9156036999999998E-10</v>
      </c>
      <c r="BU897" s="122">
        <v>2.3250011999999999E-6</v>
      </c>
      <c r="BV897" s="122">
        <v>4.0036134999999999E-7</v>
      </c>
      <c r="BW897" s="122">
        <v>1.7220369000000001E-7</v>
      </c>
      <c r="BX897" s="122">
        <v>2.0436691000000001E-7</v>
      </c>
      <c r="BY897" s="122">
        <v>1.1718196000000001E-8</v>
      </c>
      <c r="BZ897" s="122">
        <v>3.6074627999999999E-9</v>
      </c>
      <c r="CA897" s="122">
        <v>3.8237274999999997E-6</v>
      </c>
      <c r="CB897" s="122">
        <v>8.4049968000000002E-5</v>
      </c>
      <c r="CC897" s="122">
        <v>1.4298792000000001E-7</v>
      </c>
      <c r="CD897" s="111">
        <v>0</v>
      </c>
      <c r="CE897" s="151" t="s">
        <v>10498</v>
      </c>
      <c r="CF897" s="143"/>
      <c r="CG897" s="76" t="s">
        <v>1107</v>
      </c>
      <c r="CH897" s="42"/>
      <c r="CI897" s="42"/>
      <c r="CJ897" s="41"/>
      <c r="CK897" s="50"/>
      <c r="CL897" s="41"/>
      <c r="CM897" s="41"/>
      <c r="CN897" s="41"/>
      <c r="CO897" s="41"/>
      <c r="CP897" s="41"/>
      <c r="CQ897" s="41"/>
      <c r="CR897" s="41"/>
      <c r="CS897" s="41"/>
      <c r="CT897" s="41"/>
      <c r="CU897" s="41"/>
      <c r="CV897" s="41"/>
      <c r="CW897" s="41"/>
    </row>
    <row r="898" spans="1:101" ht="14.5" customHeight="1" thickBot="1">
      <c r="A898" s="41" t="s">
        <v>10497</v>
      </c>
      <c r="B898" s="119" t="s">
        <v>8322</v>
      </c>
      <c r="C898" s="120" t="str">
        <f t="shared" si="390"/>
        <v>A.130.07.128</v>
      </c>
      <c r="D898" s="135" t="s">
        <v>641</v>
      </c>
      <c r="E898" s="119" t="s">
        <v>6570</v>
      </c>
      <c r="F898" s="118" t="str">
        <f t="shared" si="391"/>
        <v>PVOH (Polyvinyl alcohol) and PVA (Polyvinyl acetate, wood gluel)</v>
      </c>
      <c r="G898" s="118">
        <f t="shared" si="392"/>
        <v>1.3514767825899998</v>
      </c>
      <c r="H898" s="118">
        <f t="shared" si="393"/>
        <v>0.10845436302</v>
      </c>
      <c r="I898" s="118">
        <f t="shared" si="394"/>
        <v>0.27323119956999997</v>
      </c>
      <c r="J898" s="326">
        <f t="shared" si="395"/>
        <v>0.53737629999999992</v>
      </c>
      <c r="K898" s="118">
        <v>0.43241491999999998</v>
      </c>
      <c r="L898" s="118">
        <v>0.14330745</v>
      </c>
      <c r="M898" s="118">
        <v>0.12942020000000001</v>
      </c>
      <c r="N898" s="118">
        <v>0.108324</v>
      </c>
      <c r="O898" s="118">
        <v>0</v>
      </c>
      <c r="P898" s="118">
        <v>0</v>
      </c>
      <c r="Q898" s="118">
        <v>1.3036302000000001E-4</v>
      </c>
      <c r="R898" s="118">
        <v>5.0354957000000005E-4</v>
      </c>
      <c r="S898" s="118">
        <v>2.5546000000000002E-3</v>
      </c>
      <c r="T898" s="118">
        <v>0.50778000000000001</v>
      </c>
      <c r="U898" s="118">
        <v>4.3407000000000003E-3</v>
      </c>
      <c r="V898" s="118">
        <v>0</v>
      </c>
      <c r="W898" s="118">
        <v>0</v>
      </c>
      <c r="X898" s="118">
        <v>2.2700999999999999E-2</v>
      </c>
      <c r="Y898" s="41"/>
      <c r="Z898" s="327">
        <f t="shared" si="396"/>
        <v>3.2512399999999997</v>
      </c>
      <c r="AA898" s="41"/>
      <c r="AB898" s="111">
        <v>118.29801999999999</v>
      </c>
      <c r="AC898" s="111">
        <v>117.70972</v>
      </c>
      <c r="AD898" s="111">
        <v>0.58830000000000005</v>
      </c>
      <c r="AE898" s="111">
        <v>0</v>
      </c>
      <c r="AF898" s="111">
        <v>0</v>
      </c>
      <c r="AG898" s="111">
        <v>0</v>
      </c>
      <c r="AH898" s="111">
        <v>0</v>
      </c>
      <c r="AI898" s="41"/>
      <c r="AJ898" s="114">
        <v>0.12671674999999999</v>
      </c>
      <c r="AK898" s="114">
        <v>0.11556345</v>
      </c>
      <c r="AL898" s="114">
        <v>4.3058156000000004E-3</v>
      </c>
      <c r="AM898" s="114">
        <v>6.8474861999999999E-3</v>
      </c>
      <c r="AN898" s="113">
        <f t="shared" si="397"/>
        <v>6.9282645000000006E-6</v>
      </c>
      <c r="AO898" s="112">
        <f t="shared" si="398"/>
        <v>1.5923874208500003E-8</v>
      </c>
      <c r="AP898" s="112">
        <f t="shared" si="399"/>
        <v>0.95903168400000005</v>
      </c>
      <c r="AQ898" s="328">
        <v>3.0677120000000002E-6</v>
      </c>
      <c r="AR898" s="328">
        <v>9.2579999999999993E-9</v>
      </c>
      <c r="AS898" s="328">
        <v>2.5285849999999999E-13</v>
      </c>
      <c r="AT898" s="329">
        <v>0</v>
      </c>
      <c r="AU898" s="329">
        <v>0</v>
      </c>
      <c r="AV898" s="328">
        <v>1.6107E-8</v>
      </c>
      <c r="AW898" s="328">
        <v>3.8274400000000002E-6</v>
      </c>
      <c r="AX898" s="328">
        <v>2.2833000000000002E-9</v>
      </c>
      <c r="AY898" s="328">
        <v>4.3821100000000003E-9</v>
      </c>
      <c r="AZ898" s="329">
        <v>0</v>
      </c>
      <c r="BA898" s="329">
        <v>0</v>
      </c>
      <c r="BB898" s="328">
        <v>5.5349999999999999E-14</v>
      </c>
      <c r="BC898" s="328">
        <v>2.115E-14</v>
      </c>
      <c r="BD898" s="328">
        <v>1.3485E-13</v>
      </c>
      <c r="BE898" s="328">
        <v>1.6800000000000002E-8</v>
      </c>
      <c r="BF898" s="328">
        <v>2.0549999999999999E-10</v>
      </c>
      <c r="BG898" s="329">
        <v>0</v>
      </c>
      <c r="BH898" s="329">
        <v>4.11884E-4</v>
      </c>
      <c r="BI898" s="329">
        <v>0.95861980000000002</v>
      </c>
      <c r="BJ898" s="329">
        <v>0</v>
      </c>
      <c r="BK898" s="329">
        <v>0</v>
      </c>
      <c r="BL898" s="329">
        <v>0</v>
      </c>
      <c r="BM898" s="41"/>
      <c r="BN898" s="111">
        <v>3.3530191999999999E-4</v>
      </c>
      <c r="BO898" s="122">
        <v>3.5514456E-5</v>
      </c>
      <c r="BP898" s="122">
        <v>9.0653197999999996E-5</v>
      </c>
      <c r="BQ898" s="122">
        <v>5.8984177999999998E-8</v>
      </c>
      <c r="BR898" s="122">
        <v>2.1478711000000002E-5</v>
      </c>
      <c r="BS898" s="122">
        <v>1.0427372E-5</v>
      </c>
      <c r="BT898" s="111">
        <v>0</v>
      </c>
      <c r="BU898" s="122">
        <v>1.5826507000000001E-5</v>
      </c>
      <c r="BV898" s="111">
        <v>0</v>
      </c>
      <c r="BW898" s="122">
        <v>8.6261971999999999E-8</v>
      </c>
      <c r="BX898" s="111">
        <v>0</v>
      </c>
      <c r="BY898" s="111">
        <v>0</v>
      </c>
      <c r="BZ898" s="111">
        <v>0</v>
      </c>
      <c r="CA898" s="122">
        <v>2.2167434E-5</v>
      </c>
      <c r="CB898" s="111">
        <v>1.3908900000000001E-4</v>
      </c>
      <c r="CC898" s="111">
        <v>0</v>
      </c>
      <c r="CD898" s="111">
        <v>0</v>
      </c>
      <c r="CE898" s="151" t="s">
        <v>10494</v>
      </c>
      <c r="CF898" s="143"/>
      <c r="CG898" s="42" t="s">
        <v>1108</v>
      </c>
      <c r="CH898" s="42"/>
      <c r="CI898" s="42"/>
      <c r="CJ898" s="41"/>
      <c r="CK898" s="50"/>
      <c r="CL898" s="41"/>
      <c r="CM898" s="41"/>
      <c r="CN898" s="41"/>
      <c r="CO898" s="41"/>
      <c r="CP898" s="41"/>
      <c r="CQ898" s="41"/>
      <c r="CR898" s="41"/>
      <c r="CS898" s="41"/>
      <c r="CT898" s="41"/>
      <c r="CU898" s="41"/>
      <c r="CV898" s="41"/>
      <c r="CW898" s="41"/>
    </row>
    <row r="899" spans="1:101" ht="14.5" customHeight="1" thickBot="1">
      <c r="A899" s="41" t="s">
        <v>10493</v>
      </c>
      <c r="B899" s="119" t="s">
        <v>8322</v>
      </c>
      <c r="C899" s="120" t="str">
        <f t="shared" si="390"/>
        <v>A.130.07.129</v>
      </c>
      <c r="D899" s="135" t="s">
        <v>641</v>
      </c>
      <c r="E899" s="119" t="s">
        <v>6570</v>
      </c>
      <c r="F899" s="118" t="str">
        <f t="shared" si="391"/>
        <v>PVC (Polyvinylchloride emulsion polymerised)</v>
      </c>
      <c r="G899" s="118">
        <f t="shared" si="392"/>
        <v>0.76525588221999996</v>
      </c>
      <c r="H899" s="118">
        <f t="shared" si="393"/>
        <v>1.8069662300000001E-2</v>
      </c>
      <c r="I899" s="118">
        <f t="shared" si="394"/>
        <v>0.10248621992</v>
      </c>
      <c r="J899" s="326">
        <f t="shared" si="395"/>
        <v>0.34943999999999997</v>
      </c>
      <c r="K899" s="118">
        <v>0.29526000000000002</v>
      </c>
      <c r="L899" s="118">
        <v>9.1796939999999994E-2</v>
      </c>
      <c r="M899" s="118">
        <v>1.0536192E-2</v>
      </c>
      <c r="N899" s="118">
        <v>6.3892799999999998E-3</v>
      </c>
      <c r="O899" s="118">
        <v>2.0114159999999998E-3</v>
      </c>
      <c r="P899" s="118">
        <v>5.4012935000000003E-3</v>
      </c>
      <c r="Q899" s="118">
        <v>4.2676728000000004E-3</v>
      </c>
      <c r="R899" s="118">
        <v>1.5308792E-4</v>
      </c>
      <c r="S899" s="118">
        <v>0</v>
      </c>
      <c r="T899" s="118">
        <v>0.34943999999999997</v>
      </c>
      <c r="U899" s="118">
        <v>0</v>
      </c>
      <c r="V899" s="118">
        <v>0</v>
      </c>
      <c r="W899" s="118">
        <v>0</v>
      </c>
      <c r="X899" s="118">
        <v>0</v>
      </c>
      <c r="Y899" s="41"/>
      <c r="Z899" s="327">
        <f t="shared" si="396"/>
        <v>2.2200000000000002</v>
      </c>
      <c r="AA899" s="41"/>
      <c r="AB899" s="111">
        <v>65.81</v>
      </c>
      <c r="AC899" s="111">
        <v>63.63</v>
      </c>
      <c r="AD899" s="111">
        <v>0</v>
      </c>
      <c r="AE899" s="111">
        <v>0</v>
      </c>
      <c r="AF899" s="111">
        <v>2.1800000000000002</v>
      </c>
      <c r="AG899" s="111">
        <v>0</v>
      </c>
      <c r="AH899" s="111">
        <v>0</v>
      </c>
      <c r="AI899" s="41"/>
      <c r="AJ899" s="114">
        <v>6.4477308999999997E-2</v>
      </c>
      <c r="AK899" s="114">
        <v>6.2212058000000001E-2</v>
      </c>
      <c r="AL899" s="114">
        <v>2.2652505000000001E-3</v>
      </c>
      <c r="AM899" s="114">
        <v>0</v>
      </c>
      <c r="AN899" s="113">
        <f t="shared" si="397"/>
        <v>3.7297397119999997E-6</v>
      </c>
      <c r="AO899" s="112">
        <f t="shared" si="398"/>
        <v>8.3774057583999999E-9</v>
      </c>
      <c r="AP899" s="112">
        <f t="shared" si="399"/>
        <v>0</v>
      </c>
      <c r="AQ899" s="328">
        <v>2.0601599999999999E-6</v>
      </c>
      <c r="AR899" s="328">
        <v>6.216E-9</v>
      </c>
      <c r="AS899" s="328">
        <v>1.6982999999999999E-13</v>
      </c>
      <c r="AT899" s="329">
        <v>0</v>
      </c>
      <c r="AU899" s="329">
        <v>0</v>
      </c>
      <c r="AV899" s="328">
        <v>9.5119999999999998E-10</v>
      </c>
      <c r="AW899" s="328">
        <v>1.66712E-6</v>
      </c>
      <c r="AX899" s="328">
        <v>2.1692000000000001E-10</v>
      </c>
      <c r="AY899" s="328">
        <v>1.9419199999999998E-9</v>
      </c>
      <c r="AZ899" s="329">
        <v>0</v>
      </c>
      <c r="BA899" s="329">
        <v>0</v>
      </c>
      <c r="BB899" s="328">
        <v>2.3876291999999999E-12</v>
      </c>
      <c r="BC899" s="328">
        <v>5.0679999999999997E-16</v>
      </c>
      <c r="BD899" s="328">
        <v>7.7923999999999994E-15</v>
      </c>
      <c r="BE899" s="328">
        <v>6.4971200000000004E-10</v>
      </c>
      <c r="BF899" s="328">
        <v>8.5879999999999997E-10</v>
      </c>
      <c r="BG899" s="329">
        <v>0</v>
      </c>
      <c r="BH899" s="329">
        <v>0</v>
      </c>
      <c r="BI899" s="329">
        <v>0</v>
      </c>
      <c r="BJ899" s="329">
        <v>0</v>
      </c>
      <c r="BK899" s="329">
        <v>0</v>
      </c>
      <c r="BL899" s="329">
        <v>0</v>
      </c>
      <c r="BM899" s="41"/>
      <c r="BN899" s="111">
        <v>1.0587651E-4</v>
      </c>
      <c r="BO899" s="122">
        <v>1.3388183E-5</v>
      </c>
      <c r="BP899" s="122">
        <v>6.1899491000000001E-5</v>
      </c>
      <c r="BQ899" s="122">
        <v>1.7932227000000001E-8</v>
      </c>
      <c r="BR899" s="122">
        <v>1.2844481E-5</v>
      </c>
      <c r="BS899" s="111">
        <v>0</v>
      </c>
      <c r="BT899" s="111">
        <v>0</v>
      </c>
      <c r="BU899" s="111">
        <v>0</v>
      </c>
      <c r="BV899" s="122">
        <v>7.2481556000000002E-6</v>
      </c>
      <c r="BW899" s="122">
        <v>2.8239439000000002E-6</v>
      </c>
      <c r="BX899" s="111">
        <v>0</v>
      </c>
      <c r="BY899" s="111">
        <v>0</v>
      </c>
      <c r="BZ899" s="111">
        <v>0</v>
      </c>
      <c r="CA899" s="122">
        <v>7.6543224000000005E-6</v>
      </c>
      <c r="CB899" s="111">
        <v>0</v>
      </c>
      <c r="CC899" s="111">
        <v>0</v>
      </c>
      <c r="CD899" s="111">
        <v>0</v>
      </c>
      <c r="CE899" s="194" t="s">
        <v>10484</v>
      </c>
      <c r="CF899" s="143"/>
      <c r="CG899" s="76" t="s">
        <v>689</v>
      </c>
      <c r="CH899" s="42"/>
      <c r="CI899" s="42"/>
      <c r="CJ899" s="41"/>
      <c r="CK899" s="50"/>
      <c r="CL899" s="41"/>
      <c r="CM899" s="41"/>
      <c r="CN899" s="41"/>
      <c r="CO899" s="41"/>
      <c r="CP899" s="41"/>
      <c r="CQ899" s="41"/>
      <c r="CR899" s="41"/>
      <c r="CS899" s="41"/>
      <c r="CT899" s="41"/>
      <c r="CU899" s="41"/>
      <c r="CV899" s="41"/>
      <c r="CW899" s="41"/>
    </row>
    <row r="900" spans="1:101" ht="14.5" customHeight="1" thickBot="1">
      <c r="A900" s="41" t="s">
        <v>10490</v>
      </c>
      <c r="B900" s="119" t="s">
        <v>8322</v>
      </c>
      <c r="C900" s="120" t="str">
        <f t="shared" si="390"/>
        <v>A.130.07.130</v>
      </c>
      <c r="D900" s="135" t="s">
        <v>641</v>
      </c>
      <c r="E900" s="119" t="s">
        <v>6570</v>
      </c>
      <c r="F900" s="118" t="str">
        <f t="shared" si="391"/>
        <v>PVC (Polyvinylchloride suspension polymerised)</v>
      </c>
      <c r="G900" s="118">
        <f t="shared" si="392"/>
        <v>0.70612828154525142</v>
      </c>
      <c r="H900" s="118">
        <f t="shared" si="393"/>
        <v>3.6352505012658999E-2</v>
      </c>
      <c r="I900" s="118">
        <f t="shared" si="394"/>
        <v>5.5665776532592401E-2</v>
      </c>
      <c r="J900" s="326">
        <f t="shared" si="395"/>
        <v>0.34943999999999997</v>
      </c>
      <c r="K900" s="118">
        <v>0.26467000000000002</v>
      </c>
      <c r="L900" s="118">
        <v>5.0608575000000003E-2</v>
      </c>
      <c r="M900" s="118">
        <v>5.0572000000000004E-3</v>
      </c>
      <c r="N900" s="118">
        <v>1.2440736E-3</v>
      </c>
      <c r="O900" s="118">
        <v>3.5108352000000002E-2</v>
      </c>
      <c r="P900" s="118">
        <v>0</v>
      </c>
      <c r="Q900" s="330">
        <v>7.9412659000000005E-8</v>
      </c>
      <c r="R900" s="330">
        <v>1.5325923999999999E-9</v>
      </c>
      <c r="S900" s="118">
        <v>0</v>
      </c>
      <c r="T900" s="118">
        <v>0.34943999999999997</v>
      </c>
      <c r="U900" s="118">
        <v>0</v>
      </c>
      <c r="V900" s="118">
        <v>0</v>
      </c>
      <c r="W900" s="118">
        <v>0</v>
      </c>
      <c r="X900" s="118">
        <v>0</v>
      </c>
      <c r="Y900" s="41"/>
      <c r="Z900" s="327">
        <f t="shared" si="396"/>
        <v>1.99</v>
      </c>
      <c r="AA900" s="41"/>
      <c r="AB900" s="111">
        <v>63.652000000000001</v>
      </c>
      <c r="AC900" s="111">
        <v>59.951999999999998</v>
      </c>
      <c r="AD900" s="111">
        <v>0</v>
      </c>
      <c r="AE900" s="111">
        <v>0</v>
      </c>
      <c r="AF900" s="111">
        <v>3.7</v>
      </c>
      <c r="AG900" s="111">
        <v>0</v>
      </c>
      <c r="AH900" s="111">
        <v>0</v>
      </c>
      <c r="AI900" s="41"/>
      <c r="AJ900" s="114">
        <v>4.9418124000000001E-2</v>
      </c>
      <c r="AK900" s="114">
        <v>4.6136959999999998E-2</v>
      </c>
      <c r="AL900" s="114">
        <v>1.8076176000000001E-3</v>
      </c>
      <c r="AM900" s="114">
        <v>1.4735461000000001E-3</v>
      </c>
      <c r="AN900" s="113">
        <f t="shared" si="397"/>
        <v>2.7660047999999999E-6</v>
      </c>
      <c r="AO900" s="112">
        <f t="shared" si="398"/>
        <v>6.6849762350000001E-9</v>
      </c>
      <c r="AP900" s="112">
        <f t="shared" si="399"/>
        <v>0.20637900000000001</v>
      </c>
      <c r="AQ900" s="328">
        <v>1.84672E-6</v>
      </c>
      <c r="AR900" s="328">
        <v>5.5720000000000002E-9</v>
      </c>
      <c r="AS900" s="328">
        <v>1.5223500000000001E-13</v>
      </c>
      <c r="AT900" s="329">
        <v>0</v>
      </c>
      <c r="AU900" s="329">
        <v>0</v>
      </c>
      <c r="AV900" s="328">
        <v>1.848E-10</v>
      </c>
      <c r="AW900" s="328">
        <v>9.1910000000000002E-7</v>
      </c>
      <c r="AX900" s="328">
        <v>4.2223999999999999E-11</v>
      </c>
      <c r="AY900" s="328">
        <v>1.0706E-9</v>
      </c>
      <c r="AZ900" s="329">
        <v>0</v>
      </c>
      <c r="BA900" s="329">
        <v>0</v>
      </c>
      <c r="BB900" s="329">
        <v>0</v>
      </c>
      <c r="BC900" s="329">
        <v>0</v>
      </c>
      <c r="BD900" s="329">
        <v>0</v>
      </c>
      <c r="BE900" s="329">
        <v>0</v>
      </c>
      <c r="BF900" s="329">
        <v>0</v>
      </c>
      <c r="BG900" s="329">
        <v>0</v>
      </c>
      <c r="BH900" s="329">
        <v>0</v>
      </c>
      <c r="BI900" s="329">
        <v>0.20637900000000001</v>
      </c>
      <c r="BJ900" s="329">
        <v>0</v>
      </c>
      <c r="BK900" s="329">
        <v>0</v>
      </c>
      <c r="BL900" s="329">
        <v>0</v>
      </c>
      <c r="BM900" s="41"/>
      <c r="BN900" s="111">
        <v>1.2872864000000001E-4</v>
      </c>
      <c r="BO900" s="122">
        <v>7.3810398999999996E-6</v>
      </c>
      <c r="BP900" s="122">
        <v>5.5486479999999997E-5</v>
      </c>
      <c r="BQ900" s="122">
        <v>1.7952294999999999E-13</v>
      </c>
      <c r="BR900" s="122">
        <v>3.7780514E-5</v>
      </c>
      <c r="BS900" s="111">
        <v>0</v>
      </c>
      <c r="BT900" s="111">
        <v>0</v>
      </c>
      <c r="BU900" s="111">
        <v>0</v>
      </c>
      <c r="BV900" s="111">
        <v>0</v>
      </c>
      <c r="BW900" s="122">
        <v>5.2547819000000003E-11</v>
      </c>
      <c r="BX900" s="111">
        <v>0</v>
      </c>
      <c r="BY900" s="111">
        <v>0</v>
      </c>
      <c r="BZ900" s="111">
        <v>0</v>
      </c>
      <c r="CA900" s="122">
        <v>1.5862926999999999E-6</v>
      </c>
      <c r="CB900" s="122">
        <v>2.6494264E-5</v>
      </c>
      <c r="CC900" s="111">
        <v>0</v>
      </c>
      <c r="CD900" s="111">
        <v>0</v>
      </c>
      <c r="CE900" s="194" t="s">
        <v>10484</v>
      </c>
      <c r="CF900" s="143"/>
      <c r="CG900" s="76" t="s">
        <v>689</v>
      </c>
      <c r="CH900" s="42"/>
      <c r="CI900" s="42"/>
      <c r="CJ900" s="41"/>
      <c r="CK900" s="50"/>
      <c r="CL900" s="41"/>
      <c r="CM900" s="41"/>
      <c r="CN900" s="41"/>
      <c r="CO900" s="41"/>
      <c r="CP900" s="41"/>
      <c r="CQ900" s="41"/>
      <c r="CR900" s="41"/>
      <c r="CS900" s="41"/>
      <c r="CT900" s="41"/>
      <c r="CU900" s="41"/>
      <c r="CV900" s="41"/>
      <c r="CW900" s="41"/>
    </row>
    <row r="901" spans="1:101" ht="14.5" customHeight="1" thickBot="1">
      <c r="A901" s="41" t="s">
        <v>10487</v>
      </c>
      <c r="B901" s="119" t="s">
        <v>8322</v>
      </c>
      <c r="C901" s="120" t="str">
        <f t="shared" si="390"/>
        <v>A.130.07.131</v>
      </c>
      <c r="D901" s="135" t="s">
        <v>641</v>
      </c>
      <c r="E901" s="119" t="s">
        <v>6570</v>
      </c>
      <c r="F901" s="118" t="str">
        <f t="shared" si="391"/>
        <v>PVC (Polyvinylchloride, trade mix)</v>
      </c>
      <c r="G901" s="118">
        <f t="shared" si="392"/>
        <v>0.71795380190000002</v>
      </c>
      <c r="H901" s="118">
        <f t="shared" si="393"/>
        <v>3.2695936690000003E-2</v>
      </c>
      <c r="I901" s="118">
        <f t="shared" si="394"/>
        <v>6.5029865209999996E-2</v>
      </c>
      <c r="J901" s="326">
        <f t="shared" si="395"/>
        <v>0.34943999999999997</v>
      </c>
      <c r="K901" s="118">
        <v>0.27078799999999997</v>
      </c>
      <c r="L901" s="118">
        <v>5.8846247999999997E-2</v>
      </c>
      <c r="M901" s="118">
        <v>6.1529983999999999E-3</v>
      </c>
      <c r="N901" s="118">
        <v>2.2731149E-3</v>
      </c>
      <c r="O901" s="118">
        <v>2.8488965000000002E-2</v>
      </c>
      <c r="P901" s="118">
        <v>1.0802587E-3</v>
      </c>
      <c r="Q901" s="118">
        <v>8.5359808999999997E-4</v>
      </c>
      <c r="R901" s="330">
        <v>3.061881E-5</v>
      </c>
      <c r="S901" s="118">
        <v>0</v>
      </c>
      <c r="T901" s="118">
        <v>0.34943999999999997</v>
      </c>
      <c r="U901" s="118">
        <v>0</v>
      </c>
      <c r="V901" s="118">
        <v>0</v>
      </c>
      <c r="W901" s="118">
        <v>0</v>
      </c>
      <c r="X901" s="118">
        <v>0</v>
      </c>
      <c r="Y901" s="41"/>
      <c r="Z901" s="327">
        <f t="shared" si="396"/>
        <v>2.0359999999999996</v>
      </c>
      <c r="AA901" s="41"/>
      <c r="AB901" s="111">
        <v>64.083600000000004</v>
      </c>
      <c r="AC901" s="111">
        <v>60.687600000000003</v>
      </c>
      <c r="AD901" s="111">
        <v>0</v>
      </c>
      <c r="AE901" s="111">
        <v>0</v>
      </c>
      <c r="AF901" s="111">
        <v>3.3959999999999999</v>
      </c>
      <c r="AG901" s="111">
        <v>0</v>
      </c>
      <c r="AH901" s="111">
        <v>0</v>
      </c>
      <c r="AI901" s="41"/>
      <c r="AJ901" s="114">
        <v>5.2429960999999997E-2</v>
      </c>
      <c r="AK901" s="114">
        <v>4.9351979999999997E-2</v>
      </c>
      <c r="AL901" s="114">
        <v>1.8991442E-3</v>
      </c>
      <c r="AM901" s="114">
        <v>1.1788368E-3</v>
      </c>
      <c r="AN901" s="113">
        <f t="shared" si="397"/>
        <v>2.9587517824E-6</v>
      </c>
      <c r="AO901" s="112">
        <f t="shared" si="398"/>
        <v>7.0234621396799999E-9</v>
      </c>
      <c r="AP901" s="112">
        <f t="shared" si="399"/>
        <v>0.16510320000000001</v>
      </c>
      <c r="AQ901" s="328">
        <v>1.8894080000000001E-6</v>
      </c>
      <c r="AR901" s="328">
        <v>5.7008E-9</v>
      </c>
      <c r="AS901" s="328">
        <v>1.55754E-13</v>
      </c>
      <c r="AT901" s="329">
        <v>0</v>
      </c>
      <c r="AU901" s="329">
        <v>0</v>
      </c>
      <c r="AV901" s="328">
        <v>3.3807999999999998E-10</v>
      </c>
      <c r="AW901" s="328">
        <v>1.0687039999999999E-6</v>
      </c>
      <c r="AX901" s="328">
        <v>7.7163199999999994E-11</v>
      </c>
      <c r="AY901" s="328">
        <v>1.244864E-9</v>
      </c>
      <c r="AZ901" s="329">
        <v>0</v>
      </c>
      <c r="BA901" s="329">
        <v>0</v>
      </c>
      <c r="BB901" s="328">
        <v>4.7752584000000003E-13</v>
      </c>
      <c r="BC901" s="328">
        <v>1.0136E-16</v>
      </c>
      <c r="BD901" s="328">
        <v>1.55848E-15</v>
      </c>
      <c r="BE901" s="328">
        <v>1.2994240000000001E-10</v>
      </c>
      <c r="BF901" s="328">
        <v>1.7176000000000001E-10</v>
      </c>
      <c r="BG901" s="329">
        <v>0</v>
      </c>
      <c r="BH901" s="329">
        <v>0</v>
      </c>
      <c r="BI901" s="329">
        <v>0.16510320000000001</v>
      </c>
      <c r="BJ901" s="329">
        <v>0</v>
      </c>
      <c r="BK901" s="329">
        <v>0</v>
      </c>
      <c r="BL901" s="329">
        <v>0</v>
      </c>
      <c r="BM901" s="41"/>
      <c r="BN901" s="111">
        <v>1.2415821999999999E-4</v>
      </c>
      <c r="BO901" s="122">
        <v>8.5824686E-6</v>
      </c>
      <c r="BP901" s="122">
        <v>5.6769082000000002E-5</v>
      </c>
      <c r="BQ901" s="122">
        <v>3.5865889999999998E-9</v>
      </c>
      <c r="BR901" s="122">
        <v>3.2793307000000002E-5</v>
      </c>
      <c r="BS901" s="111">
        <v>0</v>
      </c>
      <c r="BT901" s="111">
        <v>0</v>
      </c>
      <c r="BU901" s="111">
        <v>0</v>
      </c>
      <c r="BV901" s="122">
        <v>1.4496311E-6</v>
      </c>
      <c r="BW901" s="122">
        <v>5.6483081999999997E-7</v>
      </c>
      <c r="BX901" s="111">
        <v>0</v>
      </c>
      <c r="BY901" s="111">
        <v>0</v>
      </c>
      <c r="BZ901" s="111">
        <v>0</v>
      </c>
      <c r="CA901" s="122">
        <v>2.7998987E-6</v>
      </c>
      <c r="CB901" s="122">
        <v>2.1195411E-5</v>
      </c>
      <c r="CC901" s="111">
        <v>0</v>
      </c>
      <c r="CD901" s="111">
        <v>0</v>
      </c>
      <c r="CE901" s="194" t="s">
        <v>10484</v>
      </c>
      <c r="CF901" s="143"/>
      <c r="CG901" s="76" t="s">
        <v>1109</v>
      </c>
      <c r="CH901" s="42"/>
      <c r="CI901" s="42"/>
      <c r="CJ901" s="41"/>
      <c r="CK901" s="50"/>
      <c r="CL901" s="41"/>
      <c r="CM901" s="41"/>
      <c r="CN901" s="41"/>
      <c r="CO901" s="41"/>
      <c r="CP901" s="41"/>
      <c r="CQ901" s="41"/>
      <c r="CR901" s="41"/>
      <c r="CS901" s="41"/>
      <c r="CT901" s="41"/>
      <c r="CU901" s="41"/>
      <c r="CV901" s="41"/>
      <c r="CW901" s="41"/>
    </row>
    <row r="902" spans="1:101" ht="14.5" customHeight="1">
      <c r="A902" s="41" t="s">
        <v>10483</v>
      </c>
      <c r="B902" s="119" t="s">
        <v>8322</v>
      </c>
      <c r="C902" s="120" t="str">
        <f t="shared" si="390"/>
        <v>A.130.07.132</v>
      </c>
      <c r="D902" s="135" t="s">
        <v>641</v>
      </c>
      <c r="E902" s="119" t="s">
        <v>6570</v>
      </c>
      <c r="F902" s="118" t="str">
        <f t="shared" si="391"/>
        <v>PVDC (Polyvinyliden chloride)</v>
      </c>
      <c r="G902" s="118">
        <f t="shared" si="392"/>
        <v>3.6292619684999998</v>
      </c>
      <c r="H902" s="118">
        <f t="shared" si="393"/>
        <v>2.0849426040000001</v>
      </c>
      <c r="I902" s="118">
        <f t="shared" si="394"/>
        <v>0.64007145899999995</v>
      </c>
      <c r="J902" s="326">
        <f t="shared" si="395"/>
        <v>0.29546511549999999</v>
      </c>
      <c r="K902" s="118">
        <v>0.60878279000000002</v>
      </c>
      <c r="L902" s="118">
        <v>0.18387138</v>
      </c>
      <c r="M902" s="118">
        <v>6.7662688999999998E-2</v>
      </c>
      <c r="N902" s="118">
        <v>5.7885446E-2</v>
      </c>
      <c r="O902" s="118">
        <v>7.9854093000000001E-2</v>
      </c>
      <c r="P902" s="118">
        <v>1.9275637000000001</v>
      </c>
      <c r="Q902" s="118">
        <v>1.9639364999999999E-2</v>
      </c>
      <c r="R902" s="118">
        <v>0.38853738999999998</v>
      </c>
      <c r="S902" s="118">
        <v>6.4419149999999997E-4</v>
      </c>
      <c r="T902" s="118">
        <v>0.22542000000000001</v>
      </c>
      <c r="U902" s="118">
        <v>6.9400924000000003E-2</v>
      </c>
      <c r="V902" s="118">
        <v>0</v>
      </c>
      <c r="W902" s="118">
        <v>0</v>
      </c>
      <c r="X902" s="118">
        <v>0</v>
      </c>
      <c r="Y902" s="41"/>
      <c r="Z902" s="327">
        <f t="shared" si="396"/>
        <v>4.5773142105263158</v>
      </c>
      <c r="AA902" s="41"/>
      <c r="AB902" s="111">
        <v>87.241630000000001</v>
      </c>
      <c r="AC902" s="111">
        <v>74.980249000000001</v>
      </c>
      <c r="AD902" s="111">
        <v>9.4090190000000007</v>
      </c>
      <c r="AE902" s="111">
        <v>0</v>
      </c>
      <c r="AF902" s="111">
        <v>0.18940519</v>
      </c>
      <c r="AG902" s="111">
        <v>0.18508023000000001</v>
      </c>
      <c r="AH902" s="111">
        <v>2.4778771000000002</v>
      </c>
      <c r="AI902" s="41"/>
      <c r="AJ902" s="114">
        <v>0.39478024</v>
      </c>
      <c r="AK902" s="114">
        <v>0.38584313999999997</v>
      </c>
      <c r="AL902" s="114">
        <v>5.2592775999999999E-3</v>
      </c>
      <c r="AM902" s="114">
        <v>3.6778257999999999E-3</v>
      </c>
      <c r="AN902" s="113">
        <f t="shared" si="397"/>
        <v>2.3132082311500001E-5</v>
      </c>
      <c r="AO902" s="112">
        <f t="shared" si="398"/>
        <v>1.9449991402363903E-8</v>
      </c>
      <c r="AP902" s="112">
        <f t="shared" si="399"/>
        <v>0.51510165510000006</v>
      </c>
      <c r="AQ902" s="328">
        <v>4.5022086999999997E-6</v>
      </c>
      <c r="AR902" s="328">
        <v>1.3590132E-8</v>
      </c>
      <c r="AS902" s="328">
        <v>3.7108863999999998E-13</v>
      </c>
      <c r="AT902" s="328">
        <v>3.0033567E-8</v>
      </c>
      <c r="AU902" s="329">
        <v>0</v>
      </c>
      <c r="AV902" s="328">
        <v>8.6070994999999992E-9</v>
      </c>
      <c r="AW902" s="328">
        <v>3.9790055000000004E-6</v>
      </c>
      <c r="AX902" s="328">
        <v>1.2373809E-9</v>
      </c>
      <c r="AY902" s="328">
        <v>4.5956220999999997E-9</v>
      </c>
      <c r="AZ902" s="328">
        <v>1.4717159E-11</v>
      </c>
      <c r="BA902" s="328">
        <v>8.6878339000000007E-15</v>
      </c>
      <c r="BB902" s="328">
        <v>1.1237757000000001E-11</v>
      </c>
      <c r="BC902" s="328">
        <v>4.0176905000000002E-13</v>
      </c>
      <c r="BD902" s="328">
        <v>1.1994083999999999E-13</v>
      </c>
      <c r="BE902" s="328">
        <v>1.4534719E-5</v>
      </c>
      <c r="BF902" s="328">
        <v>7.7508444999999995E-8</v>
      </c>
      <c r="BG902" s="329">
        <v>0</v>
      </c>
      <c r="BH902" s="329">
        <v>3.2362150999999998E-3</v>
      </c>
      <c r="BI902" s="329">
        <v>0.51186544</v>
      </c>
      <c r="BJ902" s="329">
        <v>0</v>
      </c>
      <c r="BK902" s="329">
        <v>0</v>
      </c>
      <c r="BL902" s="329">
        <v>0</v>
      </c>
      <c r="BM902" s="41"/>
      <c r="BN902" s="111">
        <v>3.0319297999999999E-3</v>
      </c>
      <c r="BO902" s="122">
        <v>3.4452924000000002E-5</v>
      </c>
      <c r="BP902" s="111">
        <v>1.2762767000000001E-4</v>
      </c>
      <c r="BQ902" s="122">
        <v>4.5512234999999997E-5</v>
      </c>
      <c r="BR902" s="122">
        <v>9.6424697000000004E-5</v>
      </c>
      <c r="BS902" s="122">
        <v>5.4697074000000001E-6</v>
      </c>
      <c r="BT902" s="122">
        <v>7.1296080000000004E-8</v>
      </c>
      <c r="BU902" s="122">
        <v>8.2680096000000004E-6</v>
      </c>
      <c r="BV902" s="111">
        <v>2.5866548000000001E-3</v>
      </c>
      <c r="BW902" s="122">
        <v>1.2995482E-5</v>
      </c>
      <c r="BX902" s="111">
        <v>0</v>
      </c>
      <c r="BY902" s="111">
        <v>0</v>
      </c>
      <c r="BZ902" s="111">
        <v>0</v>
      </c>
      <c r="CA902" s="122">
        <v>1.2920577E-5</v>
      </c>
      <c r="CB902" s="111">
        <v>1.0076166E-4</v>
      </c>
      <c r="CC902" s="122">
        <v>7.7077281000000004E-7</v>
      </c>
      <c r="CD902" s="111">
        <v>0</v>
      </c>
      <c r="CE902" s="151" t="s">
        <v>10480</v>
      </c>
      <c r="CF902" s="143"/>
      <c r="CG902" s="76" t="s">
        <v>689</v>
      </c>
      <c r="CH902" s="42"/>
      <c r="CI902" s="42"/>
      <c r="CJ902" s="41"/>
      <c r="CK902" s="50"/>
      <c r="CL902" s="41"/>
      <c r="CM902" s="41"/>
      <c r="CN902" s="41"/>
      <c r="CO902" s="41"/>
      <c r="CP902" s="41"/>
      <c r="CQ902" s="41"/>
      <c r="CR902" s="41"/>
      <c r="CS902" s="41"/>
      <c r="CT902" s="41"/>
      <c r="CU902" s="41"/>
      <c r="CV902" s="41"/>
      <c r="CW902" s="41"/>
    </row>
    <row r="903" spans="1:101" ht="14.5" customHeight="1">
      <c r="A903" s="41" t="s">
        <v>10479</v>
      </c>
      <c r="B903" s="119" t="s">
        <v>8322</v>
      </c>
      <c r="C903" s="120" t="str">
        <f t="shared" si="390"/>
        <v>A.130.07.133</v>
      </c>
      <c r="D903" s="135" t="s">
        <v>641</v>
      </c>
      <c r="E903" s="119" t="s">
        <v>6570</v>
      </c>
      <c r="F903" s="118" t="str">
        <f t="shared" si="391"/>
        <v>PAN, Polyacrylonitrile fibres</v>
      </c>
      <c r="G903" s="118">
        <f t="shared" si="392"/>
        <v>2.71268183269</v>
      </c>
      <c r="H903" s="118">
        <f t="shared" si="393"/>
        <v>0.10554456516999999</v>
      </c>
      <c r="I903" s="118">
        <f t="shared" si="394"/>
        <v>0.25084544799999997</v>
      </c>
      <c r="J903" s="326">
        <f t="shared" si="395"/>
        <v>1.59168571952</v>
      </c>
      <c r="K903" s="118">
        <v>0.76460609999999996</v>
      </c>
      <c r="L903" s="118">
        <v>0.10692902999999999</v>
      </c>
      <c r="M903" s="118">
        <v>0.10959976</v>
      </c>
      <c r="N903" s="118">
        <v>9.2209448999999999E-2</v>
      </c>
      <c r="O903" s="118">
        <v>1.1292132E-2</v>
      </c>
      <c r="P903" s="118">
        <v>4.3373556999999998E-4</v>
      </c>
      <c r="Q903" s="118">
        <v>1.6092486E-3</v>
      </c>
      <c r="R903" s="118">
        <v>3.4316658E-2</v>
      </c>
      <c r="S903" s="118">
        <v>9.4801651999999997E-4</v>
      </c>
      <c r="T903" s="118">
        <v>0</v>
      </c>
      <c r="U903" s="118">
        <v>8.2373703000000006E-2</v>
      </c>
      <c r="V903" s="118">
        <v>0</v>
      </c>
      <c r="W903" s="118">
        <v>1.508364</v>
      </c>
      <c r="X903" s="118">
        <v>0</v>
      </c>
      <c r="Y903" s="41"/>
      <c r="Z903" s="327">
        <f t="shared" si="396"/>
        <v>5.7489180451127817</v>
      </c>
      <c r="AA903" s="41"/>
      <c r="AB903" s="111">
        <v>135.80443</v>
      </c>
      <c r="AC903" s="111">
        <v>123.20471999999999</v>
      </c>
      <c r="AD903" s="111">
        <v>11.167801000000001</v>
      </c>
      <c r="AE903" s="111">
        <v>0</v>
      </c>
      <c r="AF903" s="111">
        <v>3.2152375999999999E-4</v>
      </c>
      <c r="AG903" s="111">
        <v>5.5552063999999998E-2</v>
      </c>
      <c r="AH903" s="111">
        <v>1.3760363</v>
      </c>
      <c r="AI903" s="41"/>
      <c r="AJ903" s="114">
        <v>0.15579212000000001</v>
      </c>
      <c r="AK903" s="114">
        <v>0.14320832999999999</v>
      </c>
      <c r="AL903" s="114">
        <v>5.8976287999999997E-3</v>
      </c>
      <c r="AM903" s="114">
        <v>6.6861689999999996E-3</v>
      </c>
      <c r="AN903" s="113">
        <f t="shared" si="397"/>
        <v>8.5856310503600011E-6</v>
      </c>
      <c r="AO903" s="112">
        <f t="shared" si="398"/>
        <v>2.181075765673946E-8</v>
      </c>
      <c r="AP903" s="112">
        <f t="shared" si="399"/>
        <v>0.93643823471999998</v>
      </c>
      <c r="AQ903" s="328">
        <v>5.4280860999999997E-6</v>
      </c>
      <c r="AR903" s="328">
        <v>1.6379578E-8</v>
      </c>
      <c r="AS903" s="328">
        <v>4.4739706999999998E-13</v>
      </c>
      <c r="AT903" s="328">
        <v>4.2569553000000003E-9</v>
      </c>
      <c r="AU903" s="328">
        <v>1.5920289E-9</v>
      </c>
      <c r="AV903" s="328">
        <v>1.3711258000000001E-8</v>
      </c>
      <c r="AW903" s="328">
        <v>3.1123023000000001E-6</v>
      </c>
      <c r="AX903" s="328">
        <v>1.976325E-9</v>
      </c>
      <c r="AY903" s="328">
        <v>3.4059929999999999E-9</v>
      </c>
      <c r="AZ903" s="328">
        <v>3.4689417999999999E-11</v>
      </c>
      <c r="BA903" s="328">
        <v>3.7623766000000001E-13</v>
      </c>
      <c r="BB903" s="328">
        <v>1.1294728E-11</v>
      </c>
      <c r="BC903" s="328">
        <v>2.9878326999999999E-13</v>
      </c>
      <c r="BD903" s="328">
        <v>4.0526794999999998E-13</v>
      </c>
      <c r="BE903" s="328">
        <v>9.1958008999999995E-9</v>
      </c>
      <c r="BF903" s="328">
        <v>1.6264646E-8</v>
      </c>
      <c r="BG903" s="329">
        <v>0</v>
      </c>
      <c r="BH903" s="329">
        <v>1.0960472E-4</v>
      </c>
      <c r="BI903" s="329">
        <v>0.93632863</v>
      </c>
      <c r="BJ903" s="328">
        <v>2.2196126000000001E-10</v>
      </c>
      <c r="BK903" s="328">
        <v>1.3497644E-12</v>
      </c>
      <c r="BL903" s="328">
        <v>6.0389461E-17</v>
      </c>
      <c r="BM903" s="41"/>
      <c r="BN903" s="111">
        <v>4.2972494000000002E-4</v>
      </c>
      <c r="BO903" s="122">
        <v>2.7903124999999999E-5</v>
      </c>
      <c r="BP903" s="111">
        <v>1.6029508999999999E-4</v>
      </c>
      <c r="BQ903" s="122">
        <v>4.0392572000000002E-6</v>
      </c>
      <c r="BR903" s="122">
        <v>2.6694211999999999E-5</v>
      </c>
      <c r="BS903" s="122">
        <v>9.6394668999999996E-6</v>
      </c>
      <c r="BT903" s="122">
        <v>6.0740319999999996E-8</v>
      </c>
      <c r="BU903" s="122">
        <v>1.327816E-5</v>
      </c>
      <c r="BV903" s="122">
        <v>5.8204260000000005E-7</v>
      </c>
      <c r="BW903" s="122">
        <v>1.0648491999999999E-6</v>
      </c>
      <c r="BX903" s="122">
        <v>4.5155413999999996E-6</v>
      </c>
      <c r="BY903" s="111">
        <v>0</v>
      </c>
      <c r="BZ903" s="122">
        <v>2.9529824000000003E-7</v>
      </c>
      <c r="CA903" s="122">
        <v>2.1030885000000001E-5</v>
      </c>
      <c r="CB903" s="111">
        <v>1.5939211E-4</v>
      </c>
      <c r="CC903" s="122">
        <v>9.0230318999999995E-7</v>
      </c>
      <c r="CD903" s="122">
        <v>3.1864155999999997E-8</v>
      </c>
      <c r="CG903" s="42" t="s">
        <v>10476</v>
      </c>
      <c r="CH903" s="42"/>
      <c r="CI903" s="42"/>
      <c r="CJ903" s="41"/>
      <c r="CK903" s="50"/>
      <c r="CL903" s="41"/>
      <c r="CM903" s="41"/>
      <c r="CN903" s="41"/>
      <c r="CO903" s="41"/>
      <c r="CP903" s="41"/>
      <c r="CQ903" s="41"/>
      <c r="CR903" s="41"/>
      <c r="CS903" s="41"/>
      <c r="CT903" s="41"/>
      <c r="CU903" s="41"/>
      <c r="CV903" s="41"/>
      <c r="CW903" s="41"/>
    </row>
    <row r="904" spans="1:101" ht="14.5" customHeight="1">
      <c r="B904" s="119" t="s">
        <v>8322</v>
      </c>
      <c r="C904" s="133" t="s">
        <v>10475</v>
      </c>
      <c r="D904" s="133" t="s">
        <v>640</v>
      </c>
      <c r="G904" s="41"/>
      <c r="H904" s="41"/>
      <c r="I904" s="41"/>
      <c r="J904" s="41"/>
      <c r="K904" s="41"/>
      <c r="L904" s="41"/>
      <c r="M904" s="41"/>
      <c r="N904" s="41"/>
      <c r="O904" s="41"/>
      <c r="P904" s="41"/>
      <c r="Q904" s="41"/>
      <c r="R904" s="41"/>
      <c r="S904" s="41"/>
      <c r="T904" s="41"/>
      <c r="U904" s="41"/>
      <c r="V904" s="41"/>
      <c r="W904" s="41"/>
      <c r="X904" s="41"/>
      <c r="Y904" s="41"/>
      <c r="Z904" s="41"/>
      <c r="AA904" s="41"/>
      <c r="AB904" s="41"/>
      <c r="AC904" s="41"/>
      <c r="AD904" s="41"/>
      <c r="AE904" s="41"/>
      <c r="AF904" s="41"/>
      <c r="AG904" s="41"/>
      <c r="AH904" s="41"/>
      <c r="AI904" s="41"/>
      <c r="AJ904" s="41"/>
      <c r="AK904" s="41"/>
      <c r="AL904" s="41"/>
      <c r="AM904" s="41"/>
      <c r="AN904" s="41"/>
      <c r="AO904" s="41"/>
      <c r="AP904" s="41"/>
      <c r="AQ904" s="41"/>
      <c r="AR904" s="41"/>
      <c r="AS904" s="41"/>
      <c r="AT904" s="41"/>
      <c r="AU904" s="41"/>
      <c r="AV904" s="41"/>
      <c r="AW904" s="41"/>
      <c r="AX904" s="41"/>
      <c r="AY904" s="41"/>
      <c r="AZ904" s="41"/>
      <c r="BA904" s="41"/>
      <c r="BB904" s="41"/>
      <c r="BC904" s="41"/>
      <c r="BD904" s="41"/>
      <c r="BE904" s="41"/>
      <c r="BF904" s="41"/>
      <c r="BG904" s="41"/>
      <c r="BH904" s="41"/>
      <c r="BI904" s="41"/>
      <c r="BJ904" s="41"/>
      <c r="BK904" s="41"/>
      <c r="BL904" s="41"/>
      <c r="BM904" s="41"/>
      <c r="BN904" s="41"/>
      <c r="BO904" s="41"/>
      <c r="BP904" s="41"/>
      <c r="BQ904" s="41"/>
      <c r="BR904" s="41"/>
      <c r="BS904" s="41"/>
      <c r="BT904" s="41"/>
      <c r="BU904" s="41"/>
      <c r="BV904" s="41"/>
      <c r="BW904" s="41"/>
      <c r="BX904" s="41"/>
      <c r="BY904" s="41"/>
      <c r="BZ904" s="41"/>
      <c r="CA904" s="41"/>
      <c r="CB904" s="41"/>
      <c r="CC904" s="41"/>
      <c r="CD904" s="41"/>
      <c r="CE904" s="130"/>
      <c r="CF904" s="105"/>
      <c r="CL904" s="41"/>
      <c r="CM904" s="41"/>
      <c r="CN904" s="41"/>
      <c r="CO904" s="41"/>
      <c r="CP904" s="41"/>
      <c r="CQ904" s="41"/>
      <c r="CR904" s="41"/>
      <c r="CS904" s="41"/>
      <c r="CT904" s="41"/>
      <c r="CU904" s="41"/>
      <c r="CV904" s="41"/>
      <c r="CW904" s="41"/>
    </row>
    <row r="905" spans="1:101" ht="14.5" customHeight="1">
      <c r="A905" s="41" t="s">
        <v>10474</v>
      </c>
      <c r="B905" s="119" t="s">
        <v>8322</v>
      </c>
      <c r="C905" s="120" t="str">
        <f t="shared" ref="C905:C918" si="400">MID(A905,1,12)</f>
        <v>A.130.09.101</v>
      </c>
      <c r="D905" s="135" t="s">
        <v>640</v>
      </c>
      <c r="E905" s="119" t="s">
        <v>6570</v>
      </c>
      <c r="F905" s="118" t="str">
        <f t="shared" ref="F905:F918" si="401">MID(A905, 21,85)</f>
        <v>Carbon fiber-reinforced plastic</v>
      </c>
      <c r="G905" s="118">
        <f t="shared" ref="G905:G918" si="402">H905+I905+J905+K905</f>
        <v>4.4481092039276442</v>
      </c>
      <c r="H905" s="118">
        <f t="shared" ref="H905:H918" si="403">N905+O905+P905+Q905</f>
        <v>0.25459287199999997</v>
      </c>
      <c r="I905" s="118">
        <f t="shared" ref="I905:I918" si="404">L905+M905+R905</f>
        <v>0.88253020999999998</v>
      </c>
      <c r="J905" s="326">
        <f t="shared" ref="J905:J918" si="405">S905+IF(T905="x",0,T905)+IF(U905="x",0,U905)+IF(V905="x",0,V905)+W905+X905</f>
        <v>0.2336596219276445</v>
      </c>
      <c r="K905" s="118">
        <v>3.0773264999999999</v>
      </c>
      <c r="L905" s="118">
        <v>0.62371834999999998</v>
      </c>
      <c r="M905" s="118">
        <v>0.22400840999999999</v>
      </c>
      <c r="N905" s="118">
        <v>0.19005304000000001</v>
      </c>
      <c r="O905" s="118">
        <v>5.8409653999999998E-2</v>
      </c>
      <c r="P905" s="118">
        <v>1.9106325E-3</v>
      </c>
      <c r="Q905" s="118">
        <v>4.2195454999999996E-3</v>
      </c>
      <c r="R905" s="118">
        <v>3.480345E-2</v>
      </c>
      <c r="S905" s="118">
        <v>2.7417583000000001E-3</v>
      </c>
      <c r="T905" s="118">
        <v>0.21452022000000001</v>
      </c>
      <c r="U905" s="118">
        <v>1.6321921E-2</v>
      </c>
      <c r="V905" s="330">
        <v>6.6538968999999996E-5</v>
      </c>
      <c r="W905" s="330">
        <v>8.3624449000000004E-10</v>
      </c>
      <c r="X905" s="330">
        <v>9.1828223999999995E-6</v>
      </c>
      <c r="Y905" s="41"/>
      <c r="Z905" s="327">
        <f t="shared" ref="Z905:Z918" si="406">K905/0.133</f>
        <v>23.137793233082704</v>
      </c>
      <c r="AA905" s="41"/>
      <c r="AB905" s="111">
        <v>297.41286000000002</v>
      </c>
      <c r="AC905" s="111">
        <v>294.48716000000002</v>
      </c>
      <c r="AD905" s="111">
        <v>2.2128377000000001</v>
      </c>
      <c r="AE905" s="111">
        <v>0</v>
      </c>
      <c r="AF905" s="111">
        <v>0.20868629</v>
      </c>
      <c r="AG905" s="111">
        <v>3.5080486000000001E-2</v>
      </c>
      <c r="AH905" s="111">
        <v>0.46908868999999997</v>
      </c>
      <c r="AI905" s="41"/>
      <c r="AJ905" s="114">
        <v>0.64202733999999995</v>
      </c>
      <c r="AK905" s="114">
        <v>0.60190635999999997</v>
      </c>
      <c r="AL905" s="114">
        <v>2.305376E-2</v>
      </c>
      <c r="AM905" s="114">
        <v>1.7067216E-2</v>
      </c>
      <c r="AN905" s="113">
        <f t="shared" ref="AN905:AN918" si="407">AQ905+AT905+AU905+AV905+AW905+BE905+BF905+BJ905</f>
        <v>3.6085513384123296E-5</v>
      </c>
      <c r="AO905" s="112">
        <f t="shared" ref="AO905:AO918" si="408">AR905+AS905+AX905+AY905+AZ905+BA905+BB905+BC905+BD905+BG905+BK905+BL905</f>
        <v>8.5257986948887703E-8</v>
      </c>
      <c r="AP905" s="112">
        <f t="shared" ref="AP905:AP918" si="409">BH905+BI905</f>
        <v>2.39036648049</v>
      </c>
      <c r="AQ905" s="328">
        <v>2.1691635999999999E-5</v>
      </c>
      <c r="AR905" s="328">
        <v>6.5456701000000002E-8</v>
      </c>
      <c r="AS905" s="328">
        <v>1.7880231000000001E-12</v>
      </c>
      <c r="AT905" s="328">
        <v>1.7440702E-9</v>
      </c>
      <c r="AU905" s="328">
        <v>1.1151670999999999E-10</v>
      </c>
      <c r="AV905" s="328">
        <v>2.8260136E-8</v>
      </c>
      <c r="AW905" s="328">
        <v>1.4250464999999999E-5</v>
      </c>
      <c r="AX905" s="328">
        <v>4.0700279E-9</v>
      </c>
      <c r="AY905" s="328">
        <v>1.5540599000000001E-8</v>
      </c>
      <c r="AZ905" s="328">
        <v>3.5243118000000002E-12</v>
      </c>
      <c r="BA905" s="328">
        <v>4.1718778999999997E-14</v>
      </c>
      <c r="BB905" s="328">
        <v>9.4688838E-11</v>
      </c>
      <c r="BC905" s="328">
        <v>7.0297741E-13</v>
      </c>
      <c r="BD905" s="328">
        <v>1.6067462E-12</v>
      </c>
      <c r="BE905" s="328">
        <v>3.1896882E-8</v>
      </c>
      <c r="BF905" s="328">
        <v>8.1399763000000002E-8</v>
      </c>
      <c r="BG905" s="328">
        <v>8.8306335000000001E-11</v>
      </c>
      <c r="BH905" s="329">
        <v>1.5798049E-4</v>
      </c>
      <c r="BI905" s="329">
        <v>2.3902085</v>
      </c>
      <c r="BJ905" s="328">
        <v>1.6213286E-14</v>
      </c>
      <c r="BK905" s="328">
        <v>9.8594306999999994E-17</v>
      </c>
      <c r="BL905" s="328">
        <v>4.4111823000000004E-21</v>
      </c>
      <c r="BM905" s="41"/>
      <c r="BN905" s="111">
        <v>1.3495779999999999E-3</v>
      </c>
      <c r="BO905" s="111">
        <v>1.1624911E-4</v>
      </c>
      <c r="BP905" s="111">
        <v>6.4514306000000002E-4</v>
      </c>
      <c r="BQ905" s="122">
        <v>4.0810715000000001E-6</v>
      </c>
      <c r="BR905" s="111">
        <v>1.3464759E-4</v>
      </c>
      <c r="BS905" s="122">
        <v>1.7953049999999999E-5</v>
      </c>
      <c r="BT905" s="122">
        <v>4.0014946999999998E-8</v>
      </c>
      <c r="BU905" s="122">
        <v>2.7304709000000001E-5</v>
      </c>
      <c r="BV905" s="122">
        <v>2.5639342000000001E-6</v>
      </c>
      <c r="BW905" s="122">
        <v>2.7920978E-6</v>
      </c>
      <c r="BX905" s="122">
        <v>8.3225279000000001E-7</v>
      </c>
      <c r="BY905" s="122">
        <v>6.3777375E-8</v>
      </c>
      <c r="BZ905" s="122">
        <v>1.4136075999999999E-8</v>
      </c>
      <c r="CA905" s="122">
        <v>4.7076339000000002E-5</v>
      </c>
      <c r="CB905" s="111">
        <v>3.4996084999999998E-4</v>
      </c>
      <c r="CC905" s="122">
        <v>8.5603704999999997E-7</v>
      </c>
      <c r="CD905" s="122">
        <v>2.3275353000000001E-12</v>
      </c>
      <c r="CE905" s="151"/>
      <c r="CF905" s="143"/>
      <c r="CG905" s="76" t="s">
        <v>10471</v>
      </c>
      <c r="CH905" s="42"/>
      <c r="CI905" s="42"/>
      <c r="CJ905" s="41"/>
      <c r="CK905" s="50"/>
      <c r="CL905" s="41"/>
      <c r="CM905" s="41"/>
      <c r="CN905" s="41"/>
      <c r="CO905" s="41"/>
      <c r="CP905" s="41"/>
      <c r="CQ905" s="41"/>
      <c r="CR905" s="41"/>
      <c r="CS905" s="41"/>
      <c r="CT905" s="41"/>
      <c r="CU905" s="41"/>
      <c r="CV905" s="41"/>
      <c r="CW905" s="41"/>
    </row>
    <row r="906" spans="1:101" ht="14.5" customHeight="1">
      <c r="A906" s="41" t="s">
        <v>10470</v>
      </c>
      <c r="B906" s="119" t="s">
        <v>8322</v>
      </c>
      <c r="C906" s="120" t="str">
        <f t="shared" si="400"/>
        <v>A.130.09.102</v>
      </c>
      <c r="D906" s="135" t="s">
        <v>640</v>
      </c>
      <c r="E906" s="119" t="s">
        <v>6570</v>
      </c>
      <c r="F906" s="118" t="str">
        <f t="shared" si="401"/>
        <v>Epoxy resin</v>
      </c>
      <c r="G906" s="118">
        <f t="shared" si="402"/>
        <v>1.0449169671284</v>
      </c>
      <c r="H906" s="118">
        <f t="shared" si="403"/>
        <v>2.0794072095999998E-3</v>
      </c>
      <c r="I906" s="118">
        <f t="shared" si="404"/>
        <v>3.31266279668E-2</v>
      </c>
      <c r="J906" s="326">
        <f t="shared" si="405"/>
        <v>0.71163611195199994</v>
      </c>
      <c r="K906" s="118">
        <v>0.29807482000000002</v>
      </c>
      <c r="L906" s="118">
        <v>3.0985381999999999E-2</v>
      </c>
      <c r="M906" s="118">
        <v>2.1336096000000001E-3</v>
      </c>
      <c r="N906" s="118">
        <v>1.2500841999999999E-3</v>
      </c>
      <c r="O906" s="118">
        <v>8.2002984999999997E-4</v>
      </c>
      <c r="P906" s="330">
        <v>3.459493E-7</v>
      </c>
      <c r="Q906" s="330">
        <v>8.9472103000000002E-6</v>
      </c>
      <c r="R906" s="330">
        <v>7.6363668000000001E-6</v>
      </c>
      <c r="S906" s="330">
        <v>5.4603958000000003E-6</v>
      </c>
      <c r="T906" s="118">
        <v>0.71162574999999995</v>
      </c>
      <c r="U906" s="330">
        <v>3.2045671999999998E-6</v>
      </c>
      <c r="V906" s="330">
        <v>1.5660877999999999E-6</v>
      </c>
      <c r="W906" s="330">
        <v>1.309012E-7</v>
      </c>
      <c r="X906" s="118">
        <v>0</v>
      </c>
      <c r="Y906" s="41"/>
      <c r="Z906" s="327">
        <f t="shared" si="406"/>
        <v>2.2411640601503762</v>
      </c>
      <c r="AA906" s="41"/>
      <c r="AB906" s="111">
        <v>81.820515</v>
      </c>
      <c r="AC906" s="111">
        <v>81.819909999999993</v>
      </c>
      <c r="AD906" s="111">
        <v>4.3444506999999998E-4</v>
      </c>
      <c r="AE906" s="111">
        <v>0</v>
      </c>
      <c r="AF906" s="122">
        <v>4.2907052999999999E-5</v>
      </c>
      <c r="AG906" s="122">
        <v>4.6748118999999999E-5</v>
      </c>
      <c r="AH906" s="122">
        <v>8.1130605999999995E-5</v>
      </c>
      <c r="AJ906" s="114">
        <v>4.8391081000000002E-2</v>
      </c>
      <c r="AK906" s="114">
        <v>4.4090918E-2</v>
      </c>
      <c r="AL906" s="114">
        <v>1.8863515E-3</v>
      </c>
      <c r="AM906" s="114">
        <v>2.4138112000000001E-3</v>
      </c>
      <c r="AN906" s="113">
        <f t="shared" si="407"/>
        <v>2.6433403798692335E-6</v>
      </c>
      <c r="AO906" s="112">
        <f t="shared" si="408"/>
        <v>6.976151872216083E-9</v>
      </c>
      <c r="AP906" s="112">
        <f t="shared" si="409"/>
        <v>0.33806879897399</v>
      </c>
      <c r="AQ906" s="328">
        <v>2.0798296000000002E-6</v>
      </c>
      <c r="AR906" s="328">
        <v>6.2753490000000004E-9</v>
      </c>
      <c r="AS906" s="328">
        <v>1.7145146000000001E-13</v>
      </c>
      <c r="AT906" s="328">
        <v>3.8735340999999999E-13</v>
      </c>
      <c r="AU906" s="328">
        <v>1.0138124E-14</v>
      </c>
      <c r="AV906" s="328">
        <v>1.8569900000000001E-10</v>
      </c>
      <c r="AW906" s="328">
        <v>5.6322968999999998E-7</v>
      </c>
      <c r="AX906" s="328">
        <v>4.1923725000000001E-11</v>
      </c>
      <c r="AY906" s="328">
        <v>6.5609271999999997E-10</v>
      </c>
      <c r="AZ906" s="328">
        <v>2.5746532999999999E-15</v>
      </c>
      <c r="BA906" s="328">
        <v>8.2925858999999997E-17</v>
      </c>
      <c r="BB906" s="328">
        <v>3.0991432999999999E-15</v>
      </c>
      <c r="BC906" s="328">
        <v>1.4253546E-16</v>
      </c>
      <c r="BD906" s="328">
        <v>2.6488666000000001E-16</v>
      </c>
      <c r="BE906" s="328">
        <v>1.5120423E-12</v>
      </c>
      <c r="BF906" s="328">
        <v>9.0943395E-11</v>
      </c>
      <c r="BG906" s="328">
        <v>2.5933775000000002E-12</v>
      </c>
      <c r="BH906" s="328">
        <v>7.5897399000000005E-7</v>
      </c>
      <c r="BI906" s="329">
        <v>0.33806804000000001</v>
      </c>
      <c r="BJ906" s="328">
        <v>2.5379403999999998E-12</v>
      </c>
      <c r="BK906" s="328">
        <v>1.5433421E-14</v>
      </c>
      <c r="BL906" s="328">
        <v>6.905027E-19</v>
      </c>
      <c r="BM906" s="41"/>
      <c r="BN906" s="111">
        <v>1.1628168E-4</v>
      </c>
      <c r="BO906" s="122">
        <v>4.5253685000000004E-6</v>
      </c>
      <c r="BP906" s="122">
        <v>6.2489600000000006E-5</v>
      </c>
      <c r="BQ906" s="122">
        <v>8.9505757000000004E-10</v>
      </c>
      <c r="BR906" s="122">
        <v>4.4627984999999999E-6</v>
      </c>
      <c r="BS906" s="122">
        <v>4.0638138000000002E-9</v>
      </c>
      <c r="BT906" s="122">
        <v>5.0087357999999998E-11</v>
      </c>
      <c r="BU906" s="122">
        <v>6.5644499000000004E-9</v>
      </c>
      <c r="BV906" s="122">
        <v>4.6423960000000002E-10</v>
      </c>
      <c r="BW906" s="122">
        <v>5.9204210999999996E-9</v>
      </c>
      <c r="BX906" s="122">
        <v>7.441129E-11</v>
      </c>
      <c r="BY906" s="122">
        <v>1.6907636E-9</v>
      </c>
      <c r="BZ906" s="122">
        <v>1.3905448E-12</v>
      </c>
      <c r="CA906" s="122">
        <v>1.3787384999999999E-6</v>
      </c>
      <c r="CB906" s="122">
        <v>4.3404400999999997E-5</v>
      </c>
      <c r="CC906" s="122">
        <v>6.8433981999999996E-10</v>
      </c>
      <c r="CD906" s="122">
        <v>3.6433983000000002E-10</v>
      </c>
      <c r="CE906" s="151" t="s">
        <v>10467</v>
      </c>
      <c r="CF906" s="143"/>
      <c r="CG906" s="76" t="s">
        <v>689</v>
      </c>
      <c r="CH906" s="42"/>
      <c r="CI906" s="42"/>
      <c r="CJ906" s="41"/>
      <c r="CK906" s="50"/>
      <c r="CL906" s="41"/>
      <c r="CM906" s="41"/>
      <c r="CN906" s="41"/>
      <c r="CO906" s="41"/>
      <c r="CP906" s="41"/>
      <c r="CQ906" s="41"/>
      <c r="CR906" s="41"/>
      <c r="CS906" s="41"/>
      <c r="CT906" s="41"/>
      <c r="CU906" s="41"/>
      <c r="CV906" s="41"/>
      <c r="CW906" s="41"/>
    </row>
    <row r="907" spans="1:101" ht="14.5" customHeight="1">
      <c r="A907" s="41" t="s">
        <v>10466</v>
      </c>
      <c r="B907" s="119" t="s">
        <v>8322</v>
      </c>
      <c r="C907" s="120" t="str">
        <f t="shared" si="400"/>
        <v>A.130.09.103</v>
      </c>
      <c r="D907" s="135" t="s">
        <v>640</v>
      </c>
      <c r="E907" s="119" t="s">
        <v>6570</v>
      </c>
      <c r="F907" s="118" t="str">
        <f t="shared" si="401"/>
        <v>MF (melamine formaldehyde resin)</v>
      </c>
      <c r="G907" s="118">
        <f t="shared" si="402"/>
        <v>0.92628262210699996</v>
      </c>
      <c r="H907" s="118">
        <f t="shared" si="403"/>
        <v>2.3721268206999997E-2</v>
      </c>
      <c r="I907" s="118">
        <f t="shared" si="404"/>
        <v>0.22251225390000001</v>
      </c>
      <c r="J907" s="326">
        <f t="shared" si="405"/>
        <v>0.4446</v>
      </c>
      <c r="K907" s="118">
        <v>0.23544909999999999</v>
      </c>
      <c r="L907" s="118">
        <v>0.1543311</v>
      </c>
      <c r="M907" s="118">
        <v>6.5545320000000004E-2</v>
      </c>
      <c r="N907" s="118">
        <v>2.3580635999999999E-2</v>
      </c>
      <c r="O907" s="118">
        <v>0</v>
      </c>
      <c r="P907" s="330">
        <v>9.9699052000000004E-5</v>
      </c>
      <c r="Q907" s="330">
        <v>4.0933155E-5</v>
      </c>
      <c r="R907" s="118">
        <v>2.6358339000000001E-3</v>
      </c>
      <c r="S907" s="118">
        <v>0</v>
      </c>
      <c r="T907" s="118">
        <v>0.4446</v>
      </c>
      <c r="U907" s="118">
        <v>0</v>
      </c>
      <c r="V907" s="118">
        <v>0</v>
      </c>
      <c r="W907" s="118">
        <v>0</v>
      </c>
      <c r="X907" s="118">
        <v>0</v>
      </c>
      <c r="Y907" s="41"/>
      <c r="Z907" s="327">
        <f t="shared" si="406"/>
        <v>1.770293984962406</v>
      </c>
      <c r="AA907" s="41"/>
      <c r="AB907" s="111">
        <v>48.483600000000003</v>
      </c>
      <c r="AC907" s="111">
        <v>48.483600000000003</v>
      </c>
      <c r="AD907" s="111">
        <v>0</v>
      </c>
      <c r="AE907" s="111">
        <v>0</v>
      </c>
      <c r="AF907" s="111">
        <v>0</v>
      </c>
      <c r="AG907" s="111">
        <v>0</v>
      </c>
      <c r="AH907" s="111">
        <v>0</v>
      </c>
      <c r="AI907" s="41"/>
      <c r="AJ907" s="114">
        <v>8.9430416999999998E-2</v>
      </c>
      <c r="AK907" s="114">
        <v>8.3770824999999993E-2</v>
      </c>
      <c r="AL907" s="114">
        <v>2.6668664000000001E-3</v>
      </c>
      <c r="AM907" s="114">
        <v>2.9927253E-3</v>
      </c>
      <c r="AN907" s="113">
        <f t="shared" si="407"/>
        <v>5.0222317165300006E-6</v>
      </c>
      <c r="AO907" s="112">
        <f t="shared" si="408"/>
        <v>9.8626717361422126E-9</v>
      </c>
      <c r="AP907" s="112">
        <f t="shared" si="409"/>
        <v>0.4191492</v>
      </c>
      <c r="AQ907" s="328">
        <v>1.6602420000000001E-6</v>
      </c>
      <c r="AR907" s="328">
        <v>5.0100300000000003E-9</v>
      </c>
      <c r="AS907" s="328">
        <v>1.368525E-13</v>
      </c>
      <c r="AT907" s="329">
        <v>0</v>
      </c>
      <c r="AU907" s="329">
        <v>0</v>
      </c>
      <c r="AV907" s="328">
        <v>3.5062784999999999E-9</v>
      </c>
      <c r="AW907" s="328">
        <v>3.3569380000000002E-6</v>
      </c>
      <c r="AX907" s="328">
        <v>4.9807281999999997E-10</v>
      </c>
      <c r="AY907" s="328">
        <v>4.3523520000000004E-9</v>
      </c>
      <c r="AZ907" s="328">
        <v>1.9626099999999999E-12</v>
      </c>
      <c r="BA907" s="328">
        <v>6.5650000000000003E-14</v>
      </c>
      <c r="BB907" s="328">
        <v>1.922719E-15</v>
      </c>
      <c r="BC907" s="328">
        <v>4.9657836999999998E-14</v>
      </c>
      <c r="BD907" s="328">
        <v>2.2308620999999998E-16</v>
      </c>
      <c r="BE907" s="328">
        <v>1.527172E-9</v>
      </c>
      <c r="BF907" s="328">
        <v>1.8266030000000001E-11</v>
      </c>
      <c r="BG907" s="329">
        <v>0</v>
      </c>
      <c r="BH907" s="329">
        <v>0</v>
      </c>
      <c r="BI907" s="329">
        <v>0.4191492</v>
      </c>
      <c r="BJ907" s="329">
        <v>0</v>
      </c>
      <c r="BK907" s="329">
        <v>0</v>
      </c>
      <c r="BL907" s="329">
        <v>0</v>
      </c>
      <c r="BM907" s="41"/>
      <c r="BN907" s="111">
        <v>1.8220536999999999E-4</v>
      </c>
      <c r="BO907" s="122">
        <v>3.2114635999999998E-5</v>
      </c>
      <c r="BP907" s="122">
        <v>4.9360494E-5</v>
      </c>
      <c r="BQ907" s="122">
        <v>3.0875311000000001E-7</v>
      </c>
      <c r="BR907" s="122">
        <v>2.5502057E-5</v>
      </c>
      <c r="BS907" s="122">
        <v>2.5283269000000002E-6</v>
      </c>
      <c r="BT907" s="111">
        <v>0</v>
      </c>
      <c r="BU907" s="122">
        <v>8.8336641999999995E-6</v>
      </c>
      <c r="BV907" s="122">
        <v>1.3378911000000001E-7</v>
      </c>
      <c r="BW907" s="122">
        <v>2.7085707000000001E-8</v>
      </c>
      <c r="BX907" s="111">
        <v>0</v>
      </c>
      <c r="BY907" s="111">
        <v>0</v>
      </c>
      <c r="BZ907" s="111">
        <v>0</v>
      </c>
      <c r="CA907" s="122">
        <v>6.0768050000000003E-6</v>
      </c>
      <c r="CB907" s="122">
        <v>5.7319764000000001E-5</v>
      </c>
      <c r="CC907" s="111">
        <v>0</v>
      </c>
      <c r="CD907" s="111">
        <v>0</v>
      </c>
      <c r="CE907" s="201" t="s">
        <v>10463</v>
      </c>
      <c r="CF907" s="143"/>
      <c r="CG907" s="42" t="s">
        <v>692</v>
      </c>
      <c r="CH907" s="42"/>
      <c r="CI907" s="42"/>
      <c r="CJ907" s="41"/>
      <c r="CK907" s="50"/>
      <c r="CL907" s="41"/>
      <c r="CM907" s="41"/>
      <c r="CN907" s="41"/>
      <c r="CO907" s="41"/>
      <c r="CP907" s="41"/>
      <c r="CQ907" s="41"/>
      <c r="CR907" s="41"/>
      <c r="CS907" s="41"/>
      <c r="CT907" s="41"/>
      <c r="CU907" s="41"/>
      <c r="CV907" s="41"/>
      <c r="CW907" s="41"/>
    </row>
    <row r="908" spans="1:101" ht="14.5" customHeight="1">
      <c r="A908" s="41" t="s">
        <v>10462</v>
      </c>
      <c r="B908" s="119" t="s">
        <v>8322</v>
      </c>
      <c r="C908" s="120" t="str">
        <f t="shared" si="400"/>
        <v>A.130.09.104</v>
      </c>
      <c r="D908" s="135" t="s">
        <v>640</v>
      </c>
      <c r="E908" s="119" t="s">
        <v>6570</v>
      </c>
      <c r="F908" s="118" t="str">
        <f t="shared" si="401"/>
        <v>PF (phenol formaldehyde resin)</v>
      </c>
      <c r="G908" s="118">
        <f t="shared" si="402"/>
        <v>0.89236945104400001</v>
      </c>
      <c r="H908" s="118">
        <f t="shared" si="403"/>
        <v>2.5037337959999996E-2</v>
      </c>
      <c r="I908" s="118">
        <f t="shared" si="404"/>
        <v>0.13547330308400002</v>
      </c>
      <c r="J908" s="326">
        <f t="shared" si="405"/>
        <v>0.55145999999999995</v>
      </c>
      <c r="K908" s="118">
        <v>0.18039880999999999</v>
      </c>
      <c r="L908" s="118">
        <v>0.11083779000000001</v>
      </c>
      <c r="M908" s="118">
        <v>2.4548832E-2</v>
      </c>
      <c r="N908" s="118">
        <v>2.4721423999999999E-2</v>
      </c>
      <c r="O908" s="118">
        <v>0</v>
      </c>
      <c r="P908" s="118">
        <v>1.9015450999999999E-4</v>
      </c>
      <c r="Q908" s="118">
        <v>1.2575944999999999E-4</v>
      </c>
      <c r="R908" s="330">
        <v>8.6681083999999995E-5</v>
      </c>
      <c r="S908" s="118">
        <v>0</v>
      </c>
      <c r="T908" s="118">
        <v>0.55145999999999995</v>
      </c>
      <c r="U908" s="118">
        <v>0</v>
      </c>
      <c r="V908" s="118">
        <v>0</v>
      </c>
      <c r="W908" s="118">
        <v>0</v>
      </c>
      <c r="X908" s="118">
        <v>0</v>
      </c>
      <c r="Y908" s="41"/>
      <c r="Z908" s="327">
        <f t="shared" si="406"/>
        <v>1.3563820300751879</v>
      </c>
      <c r="AA908" s="41"/>
      <c r="AB908" s="111">
        <v>32.380600000000001</v>
      </c>
      <c r="AC908" s="111">
        <v>32.380600000000001</v>
      </c>
      <c r="AD908" s="111">
        <v>0</v>
      </c>
      <c r="AE908" s="111">
        <v>0</v>
      </c>
      <c r="AF908" s="111">
        <v>0</v>
      </c>
      <c r="AG908" s="111">
        <v>0</v>
      </c>
      <c r="AH908" s="111">
        <v>0</v>
      </c>
      <c r="AI908" s="41"/>
      <c r="AJ908" s="114">
        <v>6.3437220000000002E-2</v>
      </c>
      <c r="AK908" s="114">
        <v>5.9213319E-2</v>
      </c>
      <c r="AL908" s="114">
        <v>1.9169737E-3</v>
      </c>
      <c r="AM908" s="114">
        <v>2.3069268999999998E-3</v>
      </c>
      <c r="AN908" s="113">
        <f t="shared" si="407"/>
        <v>3.5499591915699996E-6</v>
      </c>
      <c r="AO908" s="112">
        <f t="shared" si="408"/>
        <v>7.0893997062936002E-9</v>
      </c>
      <c r="AP908" s="112">
        <f t="shared" si="409"/>
        <v>0.32309900000000003</v>
      </c>
      <c r="AQ908" s="328">
        <v>1.296586E-6</v>
      </c>
      <c r="AR908" s="328">
        <v>3.9135900000000003E-9</v>
      </c>
      <c r="AS908" s="328">
        <v>1.068625E-13</v>
      </c>
      <c r="AT908" s="329">
        <v>0</v>
      </c>
      <c r="AU908" s="329">
        <v>0</v>
      </c>
      <c r="AV908" s="328">
        <v>3.6765319000000001E-9</v>
      </c>
      <c r="AW908" s="328">
        <v>2.2461239999999998E-6</v>
      </c>
      <c r="AX908" s="328">
        <v>5.7385034E-10</v>
      </c>
      <c r="AY908" s="328">
        <v>2.601851E-9</v>
      </c>
      <c r="AZ908" s="329">
        <v>0</v>
      </c>
      <c r="BA908" s="329">
        <v>0</v>
      </c>
      <c r="BB908" s="328">
        <v>1.216056E-15</v>
      </c>
      <c r="BC908" s="328">
        <v>1.5846100000000001E-16</v>
      </c>
      <c r="BD908" s="328">
        <v>1.292766E-16</v>
      </c>
      <c r="BE908" s="328">
        <v>3.4437799999999999E-9</v>
      </c>
      <c r="BF908" s="328">
        <v>1.2887967E-10</v>
      </c>
      <c r="BG908" s="329">
        <v>0</v>
      </c>
      <c r="BH908" s="329">
        <v>0</v>
      </c>
      <c r="BI908" s="329">
        <v>0.32309900000000003</v>
      </c>
      <c r="BJ908" s="329">
        <v>0</v>
      </c>
      <c r="BK908" s="329">
        <v>0</v>
      </c>
      <c r="BL908" s="329">
        <v>0</v>
      </c>
      <c r="BM908" s="41"/>
      <c r="BN908" s="111">
        <v>1.2471935999999999E-4</v>
      </c>
      <c r="BO908" s="122">
        <v>1.8947587999999998E-5</v>
      </c>
      <c r="BP908" s="122">
        <v>3.7819528999999999E-5</v>
      </c>
      <c r="BQ908" s="122">
        <v>1.0153544E-8</v>
      </c>
      <c r="BR908" s="122">
        <v>1.4127309000000001E-5</v>
      </c>
      <c r="BS908" s="122">
        <v>1.9853244999999998E-6</v>
      </c>
      <c r="BT908" s="111">
        <v>0</v>
      </c>
      <c r="BU908" s="122">
        <v>3.0132953999999998E-6</v>
      </c>
      <c r="BV908" s="122">
        <v>2.5517395999999999E-7</v>
      </c>
      <c r="BW908" s="122">
        <v>8.3215757000000001E-8</v>
      </c>
      <c r="BX908" s="111">
        <v>0</v>
      </c>
      <c r="BY908" s="111">
        <v>0</v>
      </c>
      <c r="BZ908" s="111">
        <v>0</v>
      </c>
      <c r="CA908" s="122">
        <v>9.3860624000000006E-6</v>
      </c>
      <c r="CB908" s="122">
        <v>3.9091709999999998E-5</v>
      </c>
      <c r="CC908" s="111">
        <v>0</v>
      </c>
      <c r="CD908" s="111">
        <v>0</v>
      </c>
      <c r="CE908" s="199" t="s">
        <v>10459</v>
      </c>
      <c r="CF908" s="143"/>
      <c r="CG908" s="42" t="s">
        <v>692</v>
      </c>
      <c r="CH908" s="42"/>
      <c r="CI908" s="42"/>
      <c r="CJ908" s="41"/>
      <c r="CK908" s="50"/>
      <c r="CL908" s="41"/>
      <c r="CM908" s="41"/>
      <c r="CN908" s="41"/>
      <c r="CO908" s="41"/>
      <c r="CP908" s="41"/>
      <c r="CQ908" s="41"/>
      <c r="CR908" s="41"/>
      <c r="CS908" s="41"/>
      <c r="CT908" s="41"/>
      <c r="CU908" s="41"/>
      <c r="CV908" s="41"/>
      <c r="CW908" s="41"/>
    </row>
    <row r="909" spans="1:101" ht="14.5" customHeight="1">
      <c r="A909" s="41" t="s">
        <v>10458</v>
      </c>
      <c r="B909" s="119" t="s">
        <v>8322</v>
      </c>
      <c r="C909" s="120" t="str">
        <f t="shared" si="400"/>
        <v>A.130.09.105</v>
      </c>
      <c r="D909" s="135" t="s">
        <v>640</v>
      </c>
      <c r="E909" s="119" t="s">
        <v>6570</v>
      </c>
      <c r="F909" s="118" t="str">
        <f t="shared" si="401"/>
        <v>Phenolics (Bakelite)</v>
      </c>
      <c r="G909" s="118">
        <f t="shared" si="402"/>
        <v>0.88407195196180144</v>
      </c>
      <c r="H909" s="118">
        <f t="shared" si="403"/>
        <v>5.5654848879999998E-3</v>
      </c>
      <c r="I909" s="118">
        <f t="shared" si="404"/>
        <v>3.601686305E-2</v>
      </c>
      <c r="J909" s="326">
        <f t="shared" si="405"/>
        <v>0.62840602402380141</v>
      </c>
      <c r="K909" s="118">
        <v>0.21408358</v>
      </c>
      <c r="L909" s="118">
        <v>3.1434574E-2</v>
      </c>
      <c r="M909" s="118">
        <v>4.3610306999999999E-3</v>
      </c>
      <c r="N909" s="118">
        <v>4.0383781999999997E-3</v>
      </c>
      <c r="O909" s="118">
        <v>1.4545854999999999E-3</v>
      </c>
      <c r="P909" s="330">
        <v>3.8481420000000002E-5</v>
      </c>
      <c r="Q909" s="330">
        <v>3.4039767999999998E-5</v>
      </c>
      <c r="R909" s="118">
        <v>2.2125835000000001E-4</v>
      </c>
      <c r="S909" s="118">
        <v>1.4956864000000001E-4</v>
      </c>
      <c r="T909" s="118">
        <v>0.62581335999999999</v>
      </c>
      <c r="U909" s="118">
        <v>2.4413480999999999E-3</v>
      </c>
      <c r="V909" s="330">
        <v>1.7416233999999999E-6</v>
      </c>
      <c r="W909" s="330">
        <v>5.6604013999999996E-9</v>
      </c>
      <c r="X909" s="118">
        <v>0</v>
      </c>
      <c r="Y909" s="41"/>
      <c r="Z909" s="327">
        <f t="shared" si="406"/>
        <v>1.609650977443609</v>
      </c>
      <c r="AA909" s="41"/>
      <c r="AB909" s="111">
        <v>42.284078000000001</v>
      </c>
      <c r="AC909" s="111">
        <v>41.074812000000001</v>
      </c>
      <c r="AD909" s="111">
        <v>0.33095194</v>
      </c>
      <c r="AE909" s="111">
        <v>0</v>
      </c>
      <c r="AF909" s="111">
        <v>0.70629538000000003</v>
      </c>
      <c r="AG909" s="111">
        <v>9.9338582999999994E-2</v>
      </c>
      <c r="AH909" s="111">
        <v>7.2680636000000007E-2</v>
      </c>
      <c r="AI909" s="41"/>
      <c r="AJ909" s="114">
        <v>3.9186365000000001E-2</v>
      </c>
      <c r="AK909" s="114">
        <v>3.5104757E-2</v>
      </c>
      <c r="AL909" s="114">
        <v>1.4412050999999999E-3</v>
      </c>
      <c r="AM909" s="114">
        <v>2.6404028999999999E-3</v>
      </c>
      <c r="AN909" s="113">
        <f t="shared" si="407"/>
        <v>2.1046017410026698E-6</v>
      </c>
      <c r="AO909" s="112">
        <f t="shared" si="408"/>
        <v>5.3299005695385083E-9</v>
      </c>
      <c r="AP909" s="112">
        <f t="shared" si="409"/>
        <v>0.36980433375390004</v>
      </c>
      <c r="AQ909" s="328">
        <v>1.4998893999999999E-6</v>
      </c>
      <c r="AR909" s="328">
        <v>4.5257561000000003E-9</v>
      </c>
      <c r="AS909" s="328">
        <v>1.2364022999999999E-13</v>
      </c>
      <c r="AT909" s="328">
        <v>2.7003057000000001E-11</v>
      </c>
      <c r="AU909" s="328">
        <v>3.5060906E-12</v>
      </c>
      <c r="AV909" s="328">
        <v>6.0024602999999997E-10</v>
      </c>
      <c r="AW909" s="328">
        <v>6.0349785999999999E-7</v>
      </c>
      <c r="AX909" s="328">
        <v>1.0673717000000001E-10</v>
      </c>
      <c r="AY909" s="328">
        <v>6.9495055000000003E-10</v>
      </c>
      <c r="AZ909" s="328">
        <v>4.9825802999999999E-14</v>
      </c>
      <c r="BA909" s="328">
        <v>2.0545040999999999E-16</v>
      </c>
      <c r="BB909" s="328">
        <v>8.3528234999999994E-14</v>
      </c>
      <c r="BC909" s="328">
        <v>4.8242522999999998E-15</v>
      </c>
      <c r="BD909" s="328">
        <v>3.6529693E-15</v>
      </c>
      <c r="BE909" s="328">
        <v>4.1904590999999999E-10</v>
      </c>
      <c r="BF909" s="328">
        <v>1.6457016999999999E-10</v>
      </c>
      <c r="BG909" s="328">
        <v>2.1904051999999998E-12</v>
      </c>
      <c r="BH909" s="328">
        <v>5.1737539000000004E-6</v>
      </c>
      <c r="BI909" s="329">
        <v>0.36979916000000002</v>
      </c>
      <c r="BJ909" s="328">
        <v>1.0974507E-13</v>
      </c>
      <c r="BK909" s="328">
        <v>6.6736863999999998E-16</v>
      </c>
      <c r="BL909" s="328">
        <v>2.9858567000000003E-20</v>
      </c>
      <c r="BM909" s="41"/>
      <c r="BN909" s="111">
        <v>1.0768789E-4</v>
      </c>
      <c r="BO909" s="122">
        <v>4.9073269000000002E-6</v>
      </c>
      <c r="BP909" s="122">
        <v>4.4881340000000003E-5</v>
      </c>
      <c r="BQ909" s="122">
        <v>2.6050323999999999E-8</v>
      </c>
      <c r="BR909" s="122">
        <v>5.1829728999999997E-6</v>
      </c>
      <c r="BS909" s="122">
        <v>2.2777902999999999E-7</v>
      </c>
      <c r="BT909" s="122">
        <v>5.2650424E-11</v>
      </c>
      <c r="BU909" s="122">
        <v>3.4839709E-7</v>
      </c>
      <c r="BV909" s="122">
        <v>5.1639355999999998E-8</v>
      </c>
      <c r="BW909" s="122">
        <v>2.2524313000000001E-8</v>
      </c>
      <c r="BX909" s="122">
        <v>2.6352597999999999E-8</v>
      </c>
      <c r="BY909" s="122">
        <v>1.5839589E-9</v>
      </c>
      <c r="BZ909" s="122">
        <v>4.6517656000000002E-10</v>
      </c>
      <c r="CA909" s="122">
        <v>2.2703902999999999E-6</v>
      </c>
      <c r="CB909" s="122">
        <v>4.9688685000000003E-5</v>
      </c>
      <c r="CC909" s="122">
        <v>5.2317826000000003E-8</v>
      </c>
      <c r="CD909" s="122">
        <v>1.5754703999999999E-11</v>
      </c>
      <c r="CE909" s="151"/>
      <c r="CF909" s="143"/>
      <c r="CG909" s="76" t="s">
        <v>10455</v>
      </c>
      <c r="CH909" s="42"/>
      <c r="CI909" s="42"/>
      <c r="CJ909" s="41"/>
      <c r="CK909" s="50"/>
      <c r="CL909" s="41"/>
      <c r="CM909" s="41"/>
      <c r="CN909" s="41"/>
      <c r="CO909" s="41"/>
      <c r="CP909" s="41"/>
      <c r="CQ909" s="41"/>
      <c r="CR909" s="41"/>
      <c r="CS909" s="41"/>
      <c r="CT909" s="41"/>
      <c r="CU909" s="41"/>
      <c r="CV909" s="41"/>
      <c r="CW909" s="41"/>
    </row>
    <row r="910" spans="1:101" ht="14.5" customHeight="1">
      <c r="A910" s="41" t="s">
        <v>10454</v>
      </c>
      <c r="B910" s="119" t="s">
        <v>8322</v>
      </c>
      <c r="C910" s="120" t="str">
        <f t="shared" si="400"/>
        <v>A.130.09.106</v>
      </c>
      <c r="D910" s="135" t="s">
        <v>640</v>
      </c>
      <c r="E910" s="119" t="s">
        <v>6570</v>
      </c>
      <c r="F910" s="118" t="str">
        <f t="shared" si="401"/>
        <v>Polyester (unsaturated resin)</v>
      </c>
      <c r="G910" s="118">
        <f t="shared" si="402"/>
        <v>1.2758819468977041</v>
      </c>
      <c r="H910" s="118">
        <f t="shared" si="403"/>
        <v>1.076515341E-2</v>
      </c>
      <c r="I910" s="118">
        <f t="shared" si="404"/>
        <v>3.1330981280000003E-2</v>
      </c>
      <c r="J910" s="326">
        <f t="shared" si="405"/>
        <v>0.94622705220770409</v>
      </c>
      <c r="K910" s="118">
        <v>0.28755876000000002</v>
      </c>
      <c r="L910" s="118">
        <v>2.3018051000000001E-2</v>
      </c>
      <c r="M910" s="118">
        <v>7.6161342999999998E-3</v>
      </c>
      <c r="N910" s="118">
        <v>7.4451441000000004E-3</v>
      </c>
      <c r="O910" s="118">
        <v>2.9586526999999998E-3</v>
      </c>
      <c r="P910" s="118">
        <v>1.0724364999999999E-4</v>
      </c>
      <c r="Q910" s="118">
        <v>2.5411295999999998E-4</v>
      </c>
      <c r="R910" s="118">
        <v>6.9679598000000004E-4</v>
      </c>
      <c r="S910" s="118">
        <v>2.621306E-4</v>
      </c>
      <c r="T910" s="118">
        <v>0.94266846999999998</v>
      </c>
      <c r="U910" s="118">
        <v>3.1900740999999998E-3</v>
      </c>
      <c r="V910" s="330">
        <v>2.9847018999999999E-5</v>
      </c>
      <c r="W910" s="330">
        <v>6.9687041000000002E-9</v>
      </c>
      <c r="X910" s="330">
        <v>7.6523519999999995E-5</v>
      </c>
      <c r="Y910" s="41"/>
      <c r="Z910" s="327">
        <f t="shared" si="406"/>
        <v>2.1620959398496242</v>
      </c>
      <c r="AA910" s="41"/>
      <c r="AB910" s="111">
        <v>57.099806999999998</v>
      </c>
      <c r="AC910" s="111">
        <v>54.732965999999998</v>
      </c>
      <c r="AD910" s="111">
        <v>0.43245956000000002</v>
      </c>
      <c r="AE910" s="111">
        <v>0</v>
      </c>
      <c r="AF910" s="111">
        <v>1.7390524000000001</v>
      </c>
      <c r="AG910" s="111">
        <v>0.10264429999999999</v>
      </c>
      <c r="AH910" s="111">
        <v>9.2684865000000005E-2</v>
      </c>
      <c r="AI910" s="41"/>
      <c r="AJ910" s="114">
        <v>4.7820647000000001E-2</v>
      </c>
      <c r="AK910" s="114">
        <v>4.2543128999999999E-2</v>
      </c>
      <c r="AL910" s="114">
        <v>1.862676E-3</v>
      </c>
      <c r="AM910" s="114">
        <v>3.4148418999999999E-3</v>
      </c>
      <c r="AN910" s="113">
        <f t="shared" si="407"/>
        <v>2.55054734851502E-6</v>
      </c>
      <c r="AO910" s="112">
        <f t="shared" si="408"/>
        <v>6.8885946805839794E-9</v>
      </c>
      <c r="AP910" s="112">
        <f t="shared" si="409"/>
        <v>0.47826917824199999</v>
      </c>
      <c r="AQ910" s="328">
        <v>2.0212462000000001E-6</v>
      </c>
      <c r="AR910" s="328">
        <v>6.0991359E-9</v>
      </c>
      <c r="AS910" s="328">
        <v>1.6661323E-13</v>
      </c>
      <c r="AT910" s="328">
        <v>6.9189643999999997E-11</v>
      </c>
      <c r="AU910" s="328">
        <v>8.3702302999999997E-12</v>
      </c>
      <c r="AV910" s="328">
        <v>1.1073471E-9</v>
      </c>
      <c r="AW910" s="328">
        <v>5.2405577999999999E-7</v>
      </c>
      <c r="AX910" s="328">
        <v>1.8574078000000001E-10</v>
      </c>
      <c r="AY910" s="328">
        <v>5.5520903000000001E-10</v>
      </c>
      <c r="AZ910" s="328">
        <v>1.2728072000000001E-13</v>
      </c>
      <c r="BA910" s="328">
        <v>1.8254040000000001E-15</v>
      </c>
      <c r="BB910" s="328">
        <v>2.5223390999999999E-13</v>
      </c>
      <c r="BC910" s="328">
        <v>1.2222634999999999E-13</v>
      </c>
      <c r="BD910" s="328">
        <v>3.5526314000000002E-14</v>
      </c>
      <c r="BE910" s="328">
        <v>9.9985262999999994E-10</v>
      </c>
      <c r="BF910" s="328">
        <v>3.0604737999999998E-9</v>
      </c>
      <c r="BG910" s="328">
        <v>4.7802443000000001E-11</v>
      </c>
      <c r="BH910" s="328">
        <v>1.0968241999999999E-5</v>
      </c>
      <c r="BI910" s="329">
        <v>0.47825821000000002</v>
      </c>
      <c r="BJ910" s="328">
        <v>1.3511071999999999E-13</v>
      </c>
      <c r="BK910" s="328">
        <v>8.2161921999999997E-16</v>
      </c>
      <c r="BL910" s="328">
        <v>3.6759853000000001E-20</v>
      </c>
      <c r="BM910" s="41"/>
      <c r="BN910" s="111">
        <v>1.4133883000000001E-4</v>
      </c>
      <c r="BO910" s="122">
        <v>4.0867516000000002E-6</v>
      </c>
      <c r="BP910" s="122">
        <v>6.0284972E-5</v>
      </c>
      <c r="BQ910" s="122">
        <v>8.1940061000000001E-8</v>
      </c>
      <c r="BR910" s="122">
        <v>5.6424232999999998E-6</v>
      </c>
      <c r="BS910" s="122">
        <v>5.0781334000000004E-7</v>
      </c>
      <c r="BT910" s="122">
        <v>8.9801347000000003E-10</v>
      </c>
      <c r="BU910" s="122">
        <v>7.8361472999999997E-7</v>
      </c>
      <c r="BV910" s="122">
        <v>1.4391343E-7</v>
      </c>
      <c r="BW910" s="122">
        <v>1.6814802E-7</v>
      </c>
      <c r="BX910" s="122">
        <v>6.288391E-8</v>
      </c>
      <c r="BY910" s="122">
        <v>3.1529716000000001E-8</v>
      </c>
      <c r="BZ910" s="122">
        <v>1.1065265E-9</v>
      </c>
      <c r="CA910" s="122">
        <v>3.5876686999999999E-6</v>
      </c>
      <c r="CB910" s="122">
        <v>6.5875142000000004E-5</v>
      </c>
      <c r="CC910" s="122">
        <v>8.0010162999999995E-8</v>
      </c>
      <c r="CD910" s="122">
        <v>1.9396128E-11</v>
      </c>
      <c r="CE910" s="198" t="s">
        <v>10451</v>
      </c>
      <c r="CF910" s="143"/>
      <c r="CG910" s="42" t="s">
        <v>716</v>
      </c>
      <c r="CH910" s="42"/>
      <c r="CI910" s="42"/>
      <c r="CJ910" s="41"/>
      <c r="CK910" s="50"/>
      <c r="CL910" s="41"/>
      <c r="CM910" s="41"/>
      <c r="CN910" s="41"/>
      <c r="CO910" s="41"/>
      <c r="CP910" s="41"/>
      <c r="CQ910" s="41"/>
      <c r="CR910" s="41"/>
      <c r="CS910" s="41"/>
      <c r="CT910" s="41"/>
      <c r="CU910" s="41"/>
      <c r="CV910" s="41"/>
      <c r="CW910" s="41"/>
    </row>
    <row r="911" spans="1:101" ht="14.5" customHeight="1">
      <c r="A911" s="41" t="s">
        <v>10450</v>
      </c>
      <c r="B911" s="119" t="s">
        <v>8322</v>
      </c>
      <c r="C911" s="120" t="str">
        <f t="shared" si="400"/>
        <v>A.130.09.107</v>
      </c>
      <c r="D911" s="135" t="s">
        <v>640</v>
      </c>
      <c r="E911" s="119" t="s">
        <v>6570</v>
      </c>
      <c r="F911" s="118" t="str">
        <f t="shared" si="401"/>
        <v>PUR flex. block foam TDI</v>
      </c>
      <c r="G911" s="118">
        <f t="shared" si="402"/>
        <v>1.25932467491606</v>
      </c>
      <c r="H911" s="118">
        <f t="shared" si="403"/>
        <v>7.9657555752060016E-2</v>
      </c>
      <c r="I911" s="118">
        <f t="shared" si="404"/>
        <v>5.6336762473999998E-2</v>
      </c>
      <c r="J911" s="326">
        <f t="shared" si="405"/>
        <v>0.67142204669000005</v>
      </c>
      <c r="K911" s="118">
        <v>0.45190830999999998</v>
      </c>
      <c r="L911" s="118">
        <v>4.5918636999999998E-2</v>
      </c>
      <c r="M911" s="118">
        <v>1.0408961E-2</v>
      </c>
      <c r="N911" s="118">
        <v>7.1236400000000005E-2</v>
      </c>
      <c r="O911" s="118">
        <v>8.4099763999999997E-3</v>
      </c>
      <c r="P911" s="330">
        <v>4.6747206E-7</v>
      </c>
      <c r="Q911" s="330">
        <v>1.071188E-5</v>
      </c>
      <c r="R911" s="330">
        <v>9.1644740000000006E-6</v>
      </c>
      <c r="S911" s="118">
        <v>1.9127709E-4</v>
      </c>
      <c r="T911" s="118">
        <v>0.66565200000000002</v>
      </c>
      <c r="U911" s="118">
        <v>5.5787696000000001E-3</v>
      </c>
      <c r="V911" s="118">
        <v>0</v>
      </c>
      <c r="W911" s="118">
        <v>0</v>
      </c>
      <c r="X911" s="118">
        <v>0</v>
      </c>
      <c r="Y911" s="41"/>
      <c r="Z911" s="327">
        <f t="shared" si="406"/>
        <v>3.397806842105263</v>
      </c>
      <c r="AA911" s="41"/>
      <c r="AB911" s="111">
        <v>105.2847</v>
      </c>
      <c r="AC911" s="111">
        <v>97.446575999999993</v>
      </c>
      <c r="AD911" s="111">
        <v>0.75624981000000002</v>
      </c>
      <c r="AE911" s="111">
        <v>0</v>
      </c>
      <c r="AF911" s="111">
        <v>6.6496386999999997</v>
      </c>
      <c r="AG911" s="111">
        <v>0.26863340000000002</v>
      </c>
      <c r="AH911" s="111">
        <v>0.16359771000000001</v>
      </c>
      <c r="AI911" s="41"/>
      <c r="AJ911" s="114">
        <v>7.9274381000000005E-2</v>
      </c>
      <c r="AK911" s="114">
        <v>6.9345508E-2</v>
      </c>
      <c r="AL911" s="114">
        <v>3.4927258000000002E-3</v>
      </c>
      <c r="AM911" s="114">
        <v>6.4361478999999996E-3</v>
      </c>
      <c r="AN911" s="113">
        <f t="shared" si="407"/>
        <v>4.1574045039782783E-6</v>
      </c>
      <c r="AO911" s="112">
        <f t="shared" si="408"/>
        <v>1.2916885228347467E-8</v>
      </c>
      <c r="AP911" s="112">
        <f t="shared" si="409"/>
        <v>0.90142127002749994</v>
      </c>
      <c r="AQ911" s="328">
        <v>3.1559982000000002E-6</v>
      </c>
      <c r="AR911" s="328">
        <v>9.5225189999999992E-9</v>
      </c>
      <c r="AS911" s="328">
        <v>2.6016415999999998E-13</v>
      </c>
      <c r="AT911" s="328">
        <v>3.7252785999999999E-15</v>
      </c>
      <c r="AU911" s="329">
        <v>0</v>
      </c>
      <c r="AV911" s="328">
        <v>1.0595864999999999E-8</v>
      </c>
      <c r="AW911" s="328">
        <v>9.9075360999999997E-7</v>
      </c>
      <c r="AX911" s="328">
        <v>2.3832088000000001E-9</v>
      </c>
      <c r="AY911" s="328">
        <v>1.0108178E-9</v>
      </c>
      <c r="AZ911" s="328">
        <v>2.7759758999999999E-14</v>
      </c>
      <c r="BA911" s="328">
        <v>1.2270072E-16</v>
      </c>
      <c r="BB911" s="328">
        <v>4.9593603000000001E-14</v>
      </c>
      <c r="BC911" s="328">
        <v>5.0954155000000001E-16</v>
      </c>
      <c r="BD911" s="328">
        <v>1.4785832000000001E-15</v>
      </c>
      <c r="BE911" s="328">
        <v>5.4700385999999999E-11</v>
      </c>
      <c r="BF911" s="328">
        <v>2.1248669999999999E-12</v>
      </c>
      <c r="BG911" s="329">
        <v>0</v>
      </c>
      <c r="BH911" s="328">
        <v>3.9100275000000001E-6</v>
      </c>
      <c r="BI911" s="329">
        <v>0.90141735999999995</v>
      </c>
      <c r="BJ911" s="329">
        <v>0</v>
      </c>
      <c r="BK911" s="329">
        <v>0</v>
      </c>
      <c r="BL911" s="329">
        <v>0</v>
      </c>
      <c r="BM911" s="41"/>
      <c r="BN911" s="111">
        <v>2.9540026000000002E-4</v>
      </c>
      <c r="BO911" s="122">
        <v>7.1237125000000001E-6</v>
      </c>
      <c r="BP911" s="122">
        <v>9.4739871000000005E-5</v>
      </c>
      <c r="BQ911" s="122">
        <v>1.0809195999999999E-9</v>
      </c>
      <c r="BR911" s="122">
        <v>1.3174052E-5</v>
      </c>
      <c r="BS911" s="122">
        <v>3.0481927999999998E-7</v>
      </c>
      <c r="BT911" s="122">
        <v>2.2665988E-10</v>
      </c>
      <c r="BU911" s="122">
        <v>4.6209049999999999E-7</v>
      </c>
      <c r="BV911" s="122">
        <v>6.2731458999999995E-10</v>
      </c>
      <c r="BW911" s="122">
        <v>7.0881131E-9</v>
      </c>
      <c r="BX911" s="111">
        <v>0</v>
      </c>
      <c r="BY911" s="111">
        <v>0</v>
      </c>
      <c r="BZ911" s="111">
        <v>0</v>
      </c>
      <c r="CA911" s="122">
        <v>6.0919194000000001E-5</v>
      </c>
      <c r="CB911" s="111">
        <v>1.1857516000000001E-4</v>
      </c>
      <c r="CC911" s="122">
        <v>9.2341349000000002E-8</v>
      </c>
      <c r="CD911" s="111">
        <v>0</v>
      </c>
      <c r="CE911" s="199" t="s">
        <v>10434</v>
      </c>
      <c r="CF911" s="143"/>
      <c r="CG911" s="76" t="s">
        <v>10447</v>
      </c>
      <c r="CH911" s="42"/>
      <c r="CI911" s="42"/>
      <c r="CJ911" s="41"/>
      <c r="CK911" s="50"/>
      <c r="CL911" s="41"/>
      <c r="CM911" s="41"/>
      <c r="CN911" s="41"/>
      <c r="CO911" s="41"/>
      <c r="CP911" s="41"/>
      <c r="CQ911" s="41"/>
      <c r="CR911" s="41"/>
      <c r="CS911" s="41"/>
      <c r="CT911" s="41"/>
      <c r="CU911" s="41"/>
      <c r="CV911" s="41"/>
      <c r="CW911" s="41"/>
    </row>
    <row r="912" spans="1:101" ht="14.5" customHeight="1">
      <c r="A912" s="41" t="s">
        <v>10446</v>
      </c>
      <c r="B912" s="119" t="s">
        <v>8322</v>
      </c>
      <c r="C912" s="120" t="str">
        <f t="shared" si="400"/>
        <v>A.130.09.108</v>
      </c>
      <c r="D912" s="135" t="s">
        <v>640</v>
      </c>
      <c r="E912" s="119" t="s">
        <v>6570</v>
      </c>
      <c r="F912" s="118" t="str">
        <f t="shared" si="401"/>
        <v>PUR flex. moulded  TDI with flame retardant</v>
      </c>
      <c r="G912" s="118">
        <f t="shared" si="402"/>
        <v>1.104567862163679</v>
      </c>
      <c r="H912" s="118">
        <f t="shared" si="403"/>
        <v>1.49700260856E-3</v>
      </c>
      <c r="I912" s="118">
        <f t="shared" si="404"/>
        <v>8.0399949555119005E-2</v>
      </c>
      <c r="J912" s="326">
        <f t="shared" si="405"/>
        <v>0.54912000000000005</v>
      </c>
      <c r="K912" s="118">
        <v>0.47355090999999999</v>
      </c>
      <c r="L912" s="118">
        <v>7.4159100000000006E-2</v>
      </c>
      <c r="M912" s="118">
        <v>6.2408000000000003E-3</v>
      </c>
      <c r="N912" s="118">
        <v>2.1652560000000001E-4</v>
      </c>
      <c r="O912" s="118">
        <v>1.279992E-3</v>
      </c>
      <c r="P912" s="118">
        <v>0</v>
      </c>
      <c r="Q912" s="330">
        <v>4.8500856000000004E-7</v>
      </c>
      <c r="R912" s="330">
        <v>4.9555118999999998E-8</v>
      </c>
      <c r="S912" s="118">
        <v>0</v>
      </c>
      <c r="T912" s="118">
        <v>0.54912000000000005</v>
      </c>
      <c r="U912" s="118">
        <v>0</v>
      </c>
      <c r="V912" s="118">
        <v>0</v>
      </c>
      <c r="W912" s="118">
        <v>0</v>
      </c>
      <c r="X912" s="118">
        <v>0</v>
      </c>
      <c r="Y912" s="41"/>
      <c r="Z912" s="327">
        <f t="shared" si="406"/>
        <v>3.5605331578947368</v>
      </c>
      <c r="AA912" s="41"/>
      <c r="AB912" s="111">
        <v>98.704999999999998</v>
      </c>
      <c r="AC912" s="111">
        <v>94.204999999999998</v>
      </c>
      <c r="AD912" s="111">
        <v>0</v>
      </c>
      <c r="AE912" s="111">
        <v>0</v>
      </c>
      <c r="AF912" s="111">
        <v>4.5</v>
      </c>
      <c r="AG912" s="111">
        <v>0</v>
      </c>
      <c r="AH912" s="111">
        <v>0</v>
      </c>
      <c r="AI912" s="41"/>
      <c r="AJ912" s="114">
        <v>8.3076882000000005E-2</v>
      </c>
      <c r="AK912" s="114">
        <v>7.7570544000000005E-2</v>
      </c>
      <c r="AL912" s="114">
        <v>3.1216135999999998E-3</v>
      </c>
      <c r="AM912" s="114">
        <v>2.3847243000000001E-3</v>
      </c>
      <c r="AN912" s="113">
        <f t="shared" si="407"/>
        <v>4.650512208E-6</v>
      </c>
      <c r="AO912" s="112">
        <f t="shared" si="408"/>
        <v>1.1544428939999999E-8</v>
      </c>
      <c r="AP912" s="112">
        <f t="shared" si="409"/>
        <v>0.33399499999999999</v>
      </c>
      <c r="AQ912" s="328">
        <v>3.3036800000000001E-6</v>
      </c>
      <c r="AR912" s="328">
        <v>9.9680000000000003E-9</v>
      </c>
      <c r="AS912" s="328">
        <v>2.7233999999999998E-13</v>
      </c>
      <c r="AT912" s="329">
        <v>0</v>
      </c>
      <c r="AU912" s="329">
        <v>0</v>
      </c>
      <c r="AV912" s="328">
        <v>3.2208E-11</v>
      </c>
      <c r="AW912" s="328">
        <v>1.3468E-6</v>
      </c>
      <c r="AX912" s="328">
        <v>7.3565999999999996E-12</v>
      </c>
      <c r="AY912" s="328">
        <v>1.5688E-9</v>
      </c>
      <c r="AZ912" s="329">
        <v>0</v>
      </c>
      <c r="BA912" s="329">
        <v>0</v>
      </c>
      <c r="BB912" s="329">
        <v>0</v>
      </c>
      <c r="BC912" s="329">
        <v>0</v>
      </c>
      <c r="BD912" s="329">
        <v>0</v>
      </c>
      <c r="BE912" s="329">
        <v>0</v>
      </c>
      <c r="BF912" s="329">
        <v>0</v>
      </c>
      <c r="BG912" s="329">
        <v>0</v>
      </c>
      <c r="BH912" s="329">
        <v>0</v>
      </c>
      <c r="BI912" s="329">
        <v>0.33399499999999999</v>
      </c>
      <c r="BJ912" s="329">
        <v>0</v>
      </c>
      <c r="BK912" s="329">
        <v>0</v>
      </c>
      <c r="BL912" s="329">
        <v>0</v>
      </c>
      <c r="BM912" s="41"/>
      <c r="BN912" s="111">
        <v>1.6403444E-4</v>
      </c>
      <c r="BO912" s="122">
        <v>1.0815781E-5</v>
      </c>
      <c r="BP912" s="122">
        <v>9.9277110999999995E-5</v>
      </c>
      <c r="BQ912" s="122">
        <v>5.8047273999999998E-12</v>
      </c>
      <c r="BR912" s="122">
        <v>1.0065077999999999E-5</v>
      </c>
      <c r="BS912" s="111">
        <v>0</v>
      </c>
      <c r="BT912" s="111">
        <v>0</v>
      </c>
      <c r="BU912" s="111">
        <v>0</v>
      </c>
      <c r="BV912" s="111">
        <v>0</v>
      </c>
      <c r="BW912" s="122">
        <v>3.2093298999999998E-10</v>
      </c>
      <c r="BX912" s="111">
        <v>0</v>
      </c>
      <c r="BY912" s="111">
        <v>0</v>
      </c>
      <c r="BZ912" s="111">
        <v>0</v>
      </c>
      <c r="CA912" s="122">
        <v>9.9895305000000003E-7</v>
      </c>
      <c r="CB912" s="122">
        <v>4.2877190000000003E-5</v>
      </c>
      <c r="CC912" s="111">
        <v>0</v>
      </c>
      <c r="CD912" s="111">
        <v>0</v>
      </c>
      <c r="CE912" s="199" t="s">
        <v>10434</v>
      </c>
      <c r="CF912" s="143"/>
      <c r="CG912" s="76" t="s">
        <v>689</v>
      </c>
      <c r="CH912" s="42"/>
      <c r="CI912" s="42"/>
      <c r="CJ912" s="41"/>
      <c r="CK912" s="50"/>
      <c r="CL912" s="41"/>
      <c r="CM912" s="41"/>
      <c r="CN912" s="41"/>
      <c r="CO912" s="41"/>
      <c r="CP912" s="41"/>
      <c r="CQ912" s="41"/>
      <c r="CR912" s="41"/>
      <c r="CS912" s="41"/>
      <c r="CT912" s="41"/>
      <c r="CU912" s="41"/>
      <c r="CV912" s="41"/>
      <c r="CW912" s="41"/>
    </row>
    <row r="913" spans="1:101" ht="14.5" customHeight="1">
      <c r="A913" s="41" t="s">
        <v>10443</v>
      </c>
      <c r="B913" s="119" t="s">
        <v>8322</v>
      </c>
      <c r="C913" s="120" t="str">
        <f t="shared" si="400"/>
        <v>A.130.09.109</v>
      </c>
      <c r="D913" s="135" t="s">
        <v>640</v>
      </c>
      <c r="E913" s="119" t="s">
        <v>6570</v>
      </c>
      <c r="F913" s="118" t="str">
        <f t="shared" si="401"/>
        <v>PUR flex. moulded TDI</v>
      </c>
      <c r="G913" s="118">
        <f t="shared" si="402"/>
        <v>1.26504884689736</v>
      </c>
      <c r="H913" s="118">
        <f t="shared" si="403"/>
        <v>8.008117877906E-2</v>
      </c>
      <c r="I913" s="118">
        <f t="shared" si="404"/>
        <v>5.6845251428299999E-2</v>
      </c>
      <c r="J913" s="326">
        <f t="shared" si="405"/>
        <v>0.67832348668999998</v>
      </c>
      <c r="K913" s="118">
        <v>0.44979892999999999</v>
      </c>
      <c r="L913" s="118">
        <v>4.6344651000000001E-2</v>
      </c>
      <c r="M913" s="118">
        <v>1.0491436E-2</v>
      </c>
      <c r="N913" s="118">
        <v>7.1199233000000001E-2</v>
      </c>
      <c r="O913" s="118">
        <v>8.8707687999999996E-3</v>
      </c>
      <c r="P913" s="330">
        <v>4.6747206E-7</v>
      </c>
      <c r="Q913" s="330">
        <v>1.0709507000000001E-5</v>
      </c>
      <c r="R913" s="330">
        <v>9.1644282999999996E-6</v>
      </c>
      <c r="S913" s="118">
        <v>1.9127709E-4</v>
      </c>
      <c r="T913" s="118">
        <v>0.67255343999999995</v>
      </c>
      <c r="U913" s="118">
        <v>5.5787696000000001E-3</v>
      </c>
      <c r="V913" s="118">
        <v>0</v>
      </c>
      <c r="W913" s="118">
        <v>0</v>
      </c>
      <c r="X913" s="118">
        <v>0</v>
      </c>
      <c r="Y913" s="41"/>
      <c r="Z913" s="327">
        <f t="shared" si="406"/>
        <v>3.381946842105263</v>
      </c>
      <c r="AA913" s="41"/>
      <c r="AB913" s="111">
        <v>105.68939</v>
      </c>
      <c r="AC913" s="111">
        <v>97.547720999999996</v>
      </c>
      <c r="AD913" s="111">
        <v>0.75624981000000002</v>
      </c>
      <c r="AE913" s="111">
        <v>0</v>
      </c>
      <c r="AF913" s="111">
        <v>6.9531887000000001</v>
      </c>
      <c r="AG913" s="111">
        <v>0.26863340000000002</v>
      </c>
      <c r="AH913" s="111">
        <v>0.16359771000000001</v>
      </c>
      <c r="AI913" s="41"/>
      <c r="AJ913" s="114">
        <v>7.9288177000000001E-2</v>
      </c>
      <c r="AK913" s="114">
        <v>6.9362423000000006E-2</v>
      </c>
      <c r="AL913" s="114">
        <v>3.4828133000000001E-3</v>
      </c>
      <c r="AM913" s="114">
        <v>6.4429403999999996E-3</v>
      </c>
      <c r="AN913" s="113">
        <f t="shared" si="407"/>
        <v>4.1584186729782788E-6</v>
      </c>
      <c r="AO913" s="112">
        <f t="shared" si="408"/>
        <v>1.2880226715057468E-8</v>
      </c>
      <c r="AP913" s="112">
        <f t="shared" si="409"/>
        <v>0.90237261002750002</v>
      </c>
      <c r="AQ913" s="328">
        <v>3.1412802000000001E-6</v>
      </c>
      <c r="AR913" s="328">
        <v>9.4781109999999996E-9</v>
      </c>
      <c r="AS913" s="328">
        <v>2.5895086999999998E-13</v>
      </c>
      <c r="AT913" s="328">
        <v>3.7252785999999999E-15</v>
      </c>
      <c r="AU913" s="329">
        <v>0</v>
      </c>
      <c r="AV913" s="328">
        <v>1.0590344E-8</v>
      </c>
      <c r="AW913" s="328">
        <v>1.0064913E-6</v>
      </c>
      <c r="AX913" s="328">
        <v>2.3819474E-9</v>
      </c>
      <c r="AY913" s="328">
        <v>1.0198299E-9</v>
      </c>
      <c r="AZ913" s="328">
        <v>2.7759758999999999E-14</v>
      </c>
      <c r="BA913" s="328">
        <v>1.2270072E-16</v>
      </c>
      <c r="BB913" s="328">
        <v>4.9593603000000001E-14</v>
      </c>
      <c r="BC913" s="328">
        <v>5.0954155000000001E-16</v>
      </c>
      <c r="BD913" s="328">
        <v>1.4785832000000001E-15</v>
      </c>
      <c r="BE913" s="328">
        <v>5.4700385999999999E-11</v>
      </c>
      <c r="BF913" s="328">
        <v>2.1248669999999999E-12</v>
      </c>
      <c r="BG913" s="329">
        <v>0</v>
      </c>
      <c r="BH913" s="328">
        <v>3.9100275000000001E-6</v>
      </c>
      <c r="BI913" s="329">
        <v>0.90236870000000002</v>
      </c>
      <c r="BJ913" s="329">
        <v>0</v>
      </c>
      <c r="BK913" s="329">
        <v>0</v>
      </c>
      <c r="BL913" s="329">
        <v>0</v>
      </c>
      <c r="BM913" s="41"/>
      <c r="BN913" s="111">
        <v>2.9557649999999998E-4</v>
      </c>
      <c r="BO913" s="122">
        <v>7.1858447999999998E-6</v>
      </c>
      <c r="BP913" s="122">
        <v>9.4297652000000006E-5</v>
      </c>
      <c r="BQ913" s="122">
        <v>1.0809142E-9</v>
      </c>
      <c r="BR913" s="122">
        <v>1.3637290999999999E-5</v>
      </c>
      <c r="BS913" s="122">
        <v>3.0481927999999998E-7</v>
      </c>
      <c r="BT913" s="122">
        <v>2.2665988E-10</v>
      </c>
      <c r="BU913" s="122">
        <v>4.6209049999999999E-7</v>
      </c>
      <c r="BV913" s="122">
        <v>6.2731458999999995E-10</v>
      </c>
      <c r="BW913" s="122">
        <v>7.0865432E-9</v>
      </c>
      <c r="BX913" s="111">
        <v>0</v>
      </c>
      <c r="BY913" s="111">
        <v>0</v>
      </c>
      <c r="BZ913" s="111">
        <v>0</v>
      </c>
      <c r="CA913" s="122">
        <v>6.0890151000000001E-5</v>
      </c>
      <c r="CB913" s="111">
        <v>1.1869729E-4</v>
      </c>
      <c r="CC913" s="122">
        <v>9.2341349000000002E-8</v>
      </c>
      <c r="CD913" s="111">
        <v>0</v>
      </c>
      <c r="CE913" s="199" t="s">
        <v>10434</v>
      </c>
      <c r="CF913" s="143"/>
      <c r="CG913" s="76" t="s">
        <v>689</v>
      </c>
      <c r="CH913" s="42"/>
      <c r="CI913" s="42"/>
      <c r="CJ913" s="41"/>
      <c r="CK913" s="50"/>
      <c r="CL913" s="41"/>
      <c r="CM913" s="41"/>
      <c r="CN913" s="41"/>
      <c r="CO913" s="41"/>
      <c r="CP913" s="41"/>
      <c r="CQ913" s="41"/>
      <c r="CR913" s="41"/>
      <c r="CS913" s="41"/>
      <c r="CT913" s="41"/>
      <c r="CU913" s="41"/>
      <c r="CV913" s="41"/>
      <c r="CW913" s="41"/>
    </row>
    <row r="914" spans="1:101" ht="14.5" customHeight="1">
      <c r="A914" s="41" t="s">
        <v>10440</v>
      </c>
      <c r="B914" s="119" t="s">
        <v>8322</v>
      </c>
      <c r="C914" s="120" t="str">
        <f t="shared" si="400"/>
        <v>A.130.09.110</v>
      </c>
      <c r="D914" s="135" t="s">
        <v>640</v>
      </c>
      <c r="E914" s="119" t="s">
        <v>6570</v>
      </c>
      <c r="F914" s="118" t="str">
        <f t="shared" si="401"/>
        <v>PUR flex. moulded. MDI</v>
      </c>
      <c r="G914" s="118">
        <f t="shared" si="402"/>
        <v>1.2753513195741601</v>
      </c>
      <c r="H914" s="118">
        <f t="shared" si="403"/>
        <v>7.9287871727060005E-2</v>
      </c>
      <c r="I914" s="118">
        <f t="shared" si="404"/>
        <v>5.5267061157099999E-2</v>
      </c>
      <c r="J914" s="326">
        <f t="shared" si="405"/>
        <v>0.70640816669000006</v>
      </c>
      <c r="K914" s="118">
        <v>0.43438821999999999</v>
      </c>
      <c r="L914" s="118">
        <v>4.5200195999999998E-2</v>
      </c>
      <c r="M914" s="118">
        <v>1.0057701E-2</v>
      </c>
      <c r="N914" s="118">
        <v>7.0979099000000004E-2</v>
      </c>
      <c r="O914" s="118">
        <v>8.2976097999999995E-3</v>
      </c>
      <c r="P914" s="330">
        <v>4.6747206E-7</v>
      </c>
      <c r="Q914" s="330">
        <v>1.0695455E-5</v>
      </c>
      <c r="R914" s="330">
        <v>9.1641571000000001E-6</v>
      </c>
      <c r="S914" s="118">
        <v>1.9127709E-4</v>
      </c>
      <c r="T914" s="118">
        <v>0.70063812000000003</v>
      </c>
      <c r="U914" s="118">
        <v>5.5787696000000001E-3</v>
      </c>
      <c r="V914" s="118">
        <v>0</v>
      </c>
      <c r="W914" s="118">
        <v>0</v>
      </c>
      <c r="X914" s="118">
        <v>0</v>
      </c>
      <c r="Y914" s="41"/>
      <c r="Z914" s="327">
        <f t="shared" si="406"/>
        <v>3.2660768421052628</v>
      </c>
      <c r="AA914" s="41"/>
      <c r="AB914" s="111">
        <v>106.48363000000001</v>
      </c>
      <c r="AC914" s="111">
        <v>98.919595000000001</v>
      </c>
      <c r="AD914" s="111">
        <v>0.75624981000000002</v>
      </c>
      <c r="AE914" s="111">
        <v>0</v>
      </c>
      <c r="AF914" s="111">
        <v>6.3755587</v>
      </c>
      <c r="AG914" s="111">
        <v>0.26863340000000002</v>
      </c>
      <c r="AH914" s="111">
        <v>0.16359771000000001</v>
      </c>
      <c r="AI914" s="41"/>
      <c r="AJ914" s="114">
        <v>7.6948603000000004E-2</v>
      </c>
      <c r="AK914" s="114">
        <v>6.7027015999999995E-2</v>
      </c>
      <c r="AL914" s="114">
        <v>3.3865166999999998E-3</v>
      </c>
      <c r="AM914" s="114">
        <v>6.5350705000000002E-3</v>
      </c>
      <c r="AN914" s="113">
        <f t="shared" si="407"/>
        <v>4.0184062329782783E-6</v>
      </c>
      <c r="AO914" s="112">
        <f t="shared" si="408"/>
        <v>1.2524100080997468E-8</v>
      </c>
      <c r="AP914" s="112">
        <f t="shared" si="409"/>
        <v>0.91527598002749999</v>
      </c>
      <c r="AQ914" s="328">
        <v>3.0337528E-6</v>
      </c>
      <c r="AR914" s="328">
        <v>9.1536749999999994E-9</v>
      </c>
      <c r="AS914" s="328">
        <v>2.5008681E-13</v>
      </c>
      <c r="AT914" s="328">
        <v>3.7252785999999999E-15</v>
      </c>
      <c r="AU914" s="329">
        <v>0</v>
      </c>
      <c r="AV914" s="328">
        <v>1.0557644E-8</v>
      </c>
      <c r="AW914" s="328">
        <v>9.7403895999999999E-7</v>
      </c>
      <c r="AX914" s="328">
        <v>2.3744759999999998E-9</v>
      </c>
      <c r="AY914" s="328">
        <v>9.956195300000001E-10</v>
      </c>
      <c r="AZ914" s="328">
        <v>2.7759758999999999E-14</v>
      </c>
      <c r="BA914" s="328">
        <v>1.2270072E-16</v>
      </c>
      <c r="BB914" s="328">
        <v>4.9593603000000001E-14</v>
      </c>
      <c r="BC914" s="328">
        <v>5.0954155000000001E-16</v>
      </c>
      <c r="BD914" s="328">
        <v>1.4785832000000001E-15</v>
      </c>
      <c r="BE914" s="328">
        <v>5.4700385999999999E-11</v>
      </c>
      <c r="BF914" s="328">
        <v>2.1248669999999999E-12</v>
      </c>
      <c r="BG914" s="329">
        <v>0</v>
      </c>
      <c r="BH914" s="328">
        <v>3.9100275000000001E-6</v>
      </c>
      <c r="BI914" s="329">
        <v>0.91527206999999999</v>
      </c>
      <c r="BJ914" s="329">
        <v>0</v>
      </c>
      <c r="BK914" s="329">
        <v>0</v>
      </c>
      <c r="BL914" s="329">
        <v>0</v>
      </c>
      <c r="BM914" s="41"/>
      <c r="BN914" s="111">
        <v>2.9297938000000001E-4</v>
      </c>
      <c r="BO914" s="122">
        <v>7.0189309999999996E-6</v>
      </c>
      <c r="BP914" s="122">
        <v>9.1066888999999997E-5</v>
      </c>
      <c r="BQ914" s="122">
        <v>1.0808825000000001E-9</v>
      </c>
      <c r="BR914" s="122">
        <v>1.2988116000000001E-5</v>
      </c>
      <c r="BS914" s="122">
        <v>3.0481927999999998E-7</v>
      </c>
      <c r="BT914" s="122">
        <v>2.2665988E-10</v>
      </c>
      <c r="BU914" s="122">
        <v>4.6209049999999999E-7</v>
      </c>
      <c r="BV914" s="122">
        <v>6.2731458999999995E-10</v>
      </c>
      <c r="BW914" s="122">
        <v>7.0772450999999998E-9</v>
      </c>
      <c r="BX914" s="111">
        <v>0</v>
      </c>
      <c r="BY914" s="111">
        <v>0</v>
      </c>
      <c r="BZ914" s="111">
        <v>0</v>
      </c>
      <c r="CA914" s="122">
        <v>6.0683407000000002E-5</v>
      </c>
      <c r="CB914" s="111">
        <v>1.2035378E-4</v>
      </c>
      <c r="CC914" s="122">
        <v>9.2341349000000002E-8</v>
      </c>
      <c r="CD914" s="111">
        <v>0</v>
      </c>
      <c r="CE914" s="199" t="s">
        <v>10434</v>
      </c>
      <c r="CF914" s="143"/>
      <c r="CG914" s="76" t="s">
        <v>689</v>
      </c>
      <c r="CH914" s="42"/>
      <c r="CI914" s="42"/>
      <c r="CJ914" s="41"/>
      <c r="CK914" s="50"/>
      <c r="CL914" s="41"/>
      <c r="CM914" s="41"/>
      <c r="CN914" s="41"/>
      <c r="CO914" s="41"/>
      <c r="CP914" s="41"/>
      <c r="CQ914" s="41"/>
      <c r="CR914" s="41"/>
      <c r="CS914" s="41"/>
      <c r="CT914" s="41"/>
      <c r="CU914" s="41"/>
      <c r="CV914" s="41"/>
      <c r="CW914" s="41"/>
    </row>
    <row r="915" spans="1:101" ht="14.5" customHeight="1">
      <c r="A915" s="41" t="s">
        <v>10437</v>
      </c>
      <c r="B915" s="119" t="s">
        <v>8322</v>
      </c>
      <c r="C915" s="120" t="str">
        <f t="shared" si="400"/>
        <v>A.130.09.111</v>
      </c>
      <c r="D915" s="135" t="s">
        <v>640</v>
      </c>
      <c r="E915" s="119" t="s">
        <v>6570</v>
      </c>
      <c r="F915" s="118" t="str">
        <f t="shared" si="401"/>
        <v>PUR rigid foam MDI</v>
      </c>
      <c r="G915" s="118">
        <f t="shared" si="402"/>
        <v>1.2320318195212501</v>
      </c>
      <c r="H915" s="118">
        <f t="shared" si="403"/>
        <v>6.2890296462250014E-2</v>
      </c>
      <c r="I915" s="118">
        <f t="shared" si="404"/>
        <v>5.0070646828999997E-2</v>
      </c>
      <c r="J915" s="326">
        <f t="shared" si="405"/>
        <v>0.69327414622999994</v>
      </c>
      <c r="K915" s="118">
        <v>0.42579673000000001</v>
      </c>
      <c r="L915" s="118">
        <v>4.1513158000000001E-2</v>
      </c>
      <c r="M915" s="118">
        <v>8.5501572000000001E-3</v>
      </c>
      <c r="N915" s="118">
        <v>5.7209661000000002E-2</v>
      </c>
      <c r="O915" s="118">
        <v>5.6716893999999999E-3</v>
      </c>
      <c r="P915" s="330">
        <v>3.7397765000000002E-7</v>
      </c>
      <c r="Q915" s="330">
        <v>8.5720845999999997E-6</v>
      </c>
      <c r="R915" s="330">
        <v>7.3316290000000004E-6</v>
      </c>
      <c r="S915" s="118">
        <v>1.9122553E-4</v>
      </c>
      <c r="T915" s="118">
        <v>0.68756687999999999</v>
      </c>
      <c r="U915" s="118">
        <v>5.5160406999999996E-3</v>
      </c>
      <c r="V915" s="118">
        <v>0</v>
      </c>
      <c r="W915" s="118">
        <v>0</v>
      </c>
      <c r="X915" s="118">
        <v>0</v>
      </c>
      <c r="Y915" s="41"/>
      <c r="Z915" s="327">
        <f t="shared" si="406"/>
        <v>3.2014791729323306</v>
      </c>
      <c r="AA915" s="41"/>
      <c r="AB915" s="111">
        <v>103.44432999999999</v>
      </c>
      <c r="AC915" s="111">
        <v>97.682563999999999</v>
      </c>
      <c r="AD915" s="111">
        <v>0.74774534999999998</v>
      </c>
      <c r="AE915" s="111">
        <v>0</v>
      </c>
      <c r="AF915" s="111">
        <v>4.5822051999999998</v>
      </c>
      <c r="AG915" s="111">
        <v>0.26860017000000003</v>
      </c>
      <c r="AH915" s="111">
        <v>0.16321107000000001</v>
      </c>
      <c r="AI915" s="41"/>
      <c r="AJ915" s="114">
        <v>7.3666910000000002E-2</v>
      </c>
      <c r="AK915" s="114">
        <v>6.4023255000000001E-2</v>
      </c>
      <c r="AL915" s="114">
        <v>3.1893936999999998E-3</v>
      </c>
      <c r="AM915" s="114">
        <v>6.4542612999999999E-3</v>
      </c>
      <c r="AN915" s="113">
        <f t="shared" si="407"/>
        <v>3.8383246319828219E-6</v>
      </c>
      <c r="AO915" s="112">
        <f t="shared" si="408"/>
        <v>1.1795095130050414E-8</v>
      </c>
      <c r="AP915" s="112">
        <f t="shared" si="409"/>
        <v>0.90395815910910005</v>
      </c>
      <c r="AQ915" s="328">
        <v>2.9732394E-6</v>
      </c>
      <c r="AR915" s="328">
        <v>8.9710695000000004E-9</v>
      </c>
      <c r="AS915" s="328">
        <v>2.4509869999999999E-13</v>
      </c>
      <c r="AT915" s="328">
        <v>2.9802229E-15</v>
      </c>
      <c r="AU915" s="329">
        <v>0</v>
      </c>
      <c r="AV915" s="328">
        <v>8.5094788000000007E-9</v>
      </c>
      <c r="AW915" s="328">
        <v>8.5653028999999995E-7</v>
      </c>
      <c r="AX915" s="328">
        <v>1.9117357000000001E-9</v>
      </c>
      <c r="AY915" s="328">
        <v>9.1198126000000002E-10</v>
      </c>
      <c r="AZ915" s="328">
        <v>2.2207808000000001E-14</v>
      </c>
      <c r="BA915" s="328">
        <v>9.8160574999999997E-17</v>
      </c>
      <c r="BB915" s="328">
        <v>3.9674882000000001E-14</v>
      </c>
      <c r="BC915" s="328">
        <v>4.0763323999999999E-16</v>
      </c>
      <c r="BD915" s="328">
        <v>1.1828666000000001E-15</v>
      </c>
      <c r="BE915" s="328">
        <v>4.3760309000000003E-11</v>
      </c>
      <c r="BF915" s="328">
        <v>1.6998936E-12</v>
      </c>
      <c r="BG915" s="329">
        <v>0</v>
      </c>
      <c r="BH915" s="328">
        <v>3.8991091E-6</v>
      </c>
      <c r="BI915" s="329">
        <v>0.90395426000000001</v>
      </c>
      <c r="BJ915" s="329">
        <v>0</v>
      </c>
      <c r="BK915" s="329">
        <v>0</v>
      </c>
      <c r="BL915" s="329">
        <v>0</v>
      </c>
      <c r="BM915" s="41"/>
      <c r="BN915" s="111">
        <v>2.7432713000000001E-4</v>
      </c>
      <c r="BO915" s="122">
        <v>6.4201547000000004E-6</v>
      </c>
      <c r="BP915" s="122">
        <v>8.9265734000000001E-5</v>
      </c>
      <c r="BQ915" s="122">
        <v>8.6474150999999996E-10</v>
      </c>
      <c r="BR915" s="122">
        <v>1.0179076E-5</v>
      </c>
      <c r="BS915" s="122">
        <v>2.6119290000000001E-7</v>
      </c>
      <c r="BT915" s="122">
        <v>1.8132791E-10</v>
      </c>
      <c r="BU915" s="122">
        <v>3.9598697000000001E-7</v>
      </c>
      <c r="BV915" s="122">
        <v>5.0185166999999997E-10</v>
      </c>
      <c r="BW915" s="122">
        <v>5.6721982999999998E-9</v>
      </c>
      <c r="BX915" s="111">
        <v>0</v>
      </c>
      <c r="BY915" s="111">
        <v>0</v>
      </c>
      <c r="BZ915" s="111">
        <v>0</v>
      </c>
      <c r="CA915" s="122">
        <v>4.8851004000000001E-5</v>
      </c>
      <c r="CB915" s="111">
        <v>1.1885446E-4</v>
      </c>
      <c r="CC915" s="122">
        <v>9.2298607000000002E-8</v>
      </c>
      <c r="CD915" s="111">
        <v>0</v>
      </c>
      <c r="CE915" s="199" t="s">
        <v>10434</v>
      </c>
      <c r="CF915" s="143"/>
      <c r="CG915" s="76" t="s">
        <v>10433</v>
      </c>
      <c r="CH915" s="42"/>
      <c r="CI915" s="42"/>
      <c r="CJ915" s="41"/>
      <c r="CK915" s="50"/>
      <c r="CL915" s="41"/>
      <c r="CM915" s="41"/>
      <c r="CN915" s="41"/>
      <c r="CO915" s="41"/>
      <c r="CP915" s="41"/>
      <c r="CQ915" s="41"/>
      <c r="CR915" s="41"/>
      <c r="CS915" s="41"/>
      <c r="CT915" s="41"/>
      <c r="CU915" s="41"/>
      <c r="CV915" s="41"/>
      <c r="CW915" s="41"/>
    </row>
    <row r="916" spans="1:101" ht="14.5" customHeight="1">
      <c r="A916" s="41" t="s">
        <v>10432</v>
      </c>
      <c r="B916" s="119" t="s">
        <v>8322</v>
      </c>
      <c r="C916" s="120" t="str">
        <f t="shared" si="400"/>
        <v>A.130.09.112</v>
      </c>
      <c r="D916" s="135" t="s">
        <v>640</v>
      </c>
      <c r="E916" s="119" t="s">
        <v>6570</v>
      </c>
      <c r="F916" s="118" t="str">
        <f t="shared" si="401"/>
        <v>Sheet molding compound 25% glass fibre</v>
      </c>
      <c r="G916" s="118">
        <f t="shared" si="402"/>
        <v>0.46224392646724455</v>
      </c>
      <c r="H916" s="118">
        <f t="shared" si="403"/>
        <v>1.0363940067000001E-2</v>
      </c>
      <c r="I916" s="118">
        <f t="shared" si="404"/>
        <v>3.7478883170000005E-2</v>
      </c>
      <c r="J916" s="326">
        <f t="shared" si="405"/>
        <v>0.2158404732302445</v>
      </c>
      <c r="K916" s="118">
        <v>0.19856062999999999</v>
      </c>
      <c r="L916" s="118">
        <v>2.6764794000000001E-2</v>
      </c>
      <c r="M916" s="118">
        <v>1.0282012E-2</v>
      </c>
      <c r="N916" s="118">
        <v>9.3578940000000003E-3</v>
      </c>
      <c r="O916" s="118">
        <v>8.4613584999999999E-4</v>
      </c>
      <c r="P916" s="330">
        <v>7.1368749000000001E-5</v>
      </c>
      <c r="Q916" s="330">
        <v>8.8541468000000005E-5</v>
      </c>
      <c r="R916" s="118">
        <v>4.3207716999999997E-4</v>
      </c>
      <c r="S916" s="118">
        <v>1.5181417000000001E-4</v>
      </c>
      <c r="T916" s="118">
        <v>0.21452022000000001</v>
      </c>
      <c r="U916" s="118">
        <v>1.1531281E-3</v>
      </c>
      <c r="V916" s="330">
        <v>6.1273015999999996E-6</v>
      </c>
      <c r="W916" s="330">
        <v>8.3624449000000004E-10</v>
      </c>
      <c r="X916" s="330">
        <v>9.1828223999999995E-6</v>
      </c>
      <c r="Y916" s="41"/>
      <c r="Z916" s="327">
        <f t="shared" si="406"/>
        <v>1.4929370676691727</v>
      </c>
      <c r="AA916" s="41"/>
      <c r="AB916" s="111">
        <v>23.028537</v>
      </c>
      <c r="AC916" s="111">
        <v>21.438849000000001</v>
      </c>
      <c r="AD916" s="111">
        <v>0.15633104</v>
      </c>
      <c r="AE916" s="111">
        <v>0</v>
      </c>
      <c r="AF916" s="111">
        <v>0.20868629</v>
      </c>
      <c r="AG916" s="111">
        <v>1.3362916000000001E-2</v>
      </c>
      <c r="AH916" s="111">
        <v>1.2113077999999999</v>
      </c>
      <c r="AI916" s="41"/>
      <c r="AJ916" s="114">
        <v>3.5893818000000001E-2</v>
      </c>
      <c r="AK916" s="114">
        <v>3.3258199000000002E-2</v>
      </c>
      <c r="AL916" s="114">
        <v>1.3810799E-3</v>
      </c>
      <c r="AM916" s="114">
        <v>1.2545384000000001E-3</v>
      </c>
      <c r="AN916" s="113">
        <f t="shared" si="407"/>
        <v>1.993896886835986E-6</v>
      </c>
      <c r="AO916" s="112">
        <f t="shared" si="408"/>
        <v>5.1075438044544093E-9</v>
      </c>
      <c r="AP916" s="112">
        <f t="shared" si="409"/>
        <v>0.175705659992</v>
      </c>
      <c r="AQ916" s="328">
        <v>1.3965497E-6</v>
      </c>
      <c r="AR916" s="328">
        <v>4.2141394000000003E-9</v>
      </c>
      <c r="AS916" s="328">
        <v>1.151184E-13</v>
      </c>
      <c r="AT916" s="328">
        <v>4.9343335E-11</v>
      </c>
      <c r="AU916" s="328">
        <v>6.3357977E-12</v>
      </c>
      <c r="AV916" s="328">
        <v>1.3916033000000001E-9</v>
      </c>
      <c r="AW916" s="328">
        <v>5.9453116999999997E-7</v>
      </c>
      <c r="AX916" s="328">
        <v>2.0955398000000001E-10</v>
      </c>
      <c r="AY916" s="328">
        <v>6.7220906999999999E-10</v>
      </c>
      <c r="AZ916" s="328">
        <v>2.4398223000000001E-12</v>
      </c>
      <c r="BA916" s="328">
        <v>5.2604258999999999E-16</v>
      </c>
      <c r="BB916" s="328">
        <v>1.5709339E-13</v>
      </c>
      <c r="BC916" s="328">
        <v>2.1994476000000002E-14</v>
      </c>
      <c r="BD916" s="328">
        <v>9.8011471000000001E-15</v>
      </c>
      <c r="BE916" s="328">
        <v>7.5716481999999996E-10</v>
      </c>
      <c r="BF916" s="328">
        <v>6.1155337000000004E-10</v>
      </c>
      <c r="BG916" s="328">
        <v>8.8969001000000002E-12</v>
      </c>
      <c r="BH916" s="328">
        <v>6.9799919999999999E-6</v>
      </c>
      <c r="BI916" s="329">
        <v>0.17569868</v>
      </c>
      <c r="BJ916" s="328">
        <v>1.6213286E-14</v>
      </c>
      <c r="BK916" s="328">
        <v>9.8594306999999994E-17</v>
      </c>
      <c r="BL916" s="328">
        <v>4.4111823000000004E-21</v>
      </c>
      <c r="BM916" s="41"/>
      <c r="BN916" s="122">
        <v>8.1796763000000001E-5</v>
      </c>
      <c r="BO916" s="122">
        <v>5.0472646000000003E-6</v>
      </c>
      <c r="BP916" s="122">
        <v>4.1627045999999999E-5</v>
      </c>
      <c r="BQ916" s="122">
        <v>5.0852457999999998E-8</v>
      </c>
      <c r="BR916" s="122">
        <v>4.3119166000000002E-6</v>
      </c>
      <c r="BS916" s="122">
        <v>8.1077977999999995E-7</v>
      </c>
      <c r="BT916" s="122">
        <v>6.1713535E-8</v>
      </c>
      <c r="BU916" s="122">
        <v>1.2361786999999999E-6</v>
      </c>
      <c r="BV916" s="122">
        <v>9.5771836000000006E-8</v>
      </c>
      <c r="BW916" s="122">
        <v>5.8588405000000002E-8</v>
      </c>
      <c r="BX916" s="122">
        <v>4.7618012999999997E-8</v>
      </c>
      <c r="BY916" s="122">
        <v>6.0812512999999999E-9</v>
      </c>
      <c r="BZ916" s="122">
        <v>8.4012883999999997E-10</v>
      </c>
      <c r="CA916" s="122">
        <v>2.8953022E-6</v>
      </c>
      <c r="CB916" s="122">
        <v>2.5509169000000002E-5</v>
      </c>
      <c r="CC916" s="122">
        <v>3.7638067000000001E-8</v>
      </c>
      <c r="CD916" s="122">
        <v>2.3275353000000001E-12</v>
      </c>
      <c r="CE916" s="151"/>
      <c r="CF916" s="143"/>
      <c r="CG916" s="76" t="s">
        <v>1273</v>
      </c>
      <c r="CH916" s="42"/>
      <c r="CI916" s="42"/>
      <c r="CJ916" s="41"/>
      <c r="CK916" s="50"/>
      <c r="CL916" s="41"/>
      <c r="CM916" s="41"/>
      <c r="CN916" s="41"/>
      <c r="CO916" s="41"/>
      <c r="CP916" s="41"/>
      <c r="CQ916" s="41"/>
      <c r="CR916" s="41"/>
      <c r="CS916" s="41"/>
      <c r="CT916" s="41"/>
      <c r="CU916" s="41"/>
      <c r="CV916" s="41"/>
      <c r="CW916" s="41"/>
    </row>
    <row r="917" spans="1:101" ht="14.5" customHeight="1">
      <c r="A917" s="41" t="s">
        <v>10429</v>
      </c>
      <c r="B917" s="119" t="s">
        <v>8322</v>
      </c>
      <c r="C917" s="120" t="str">
        <f t="shared" si="400"/>
        <v>A.130.09.113</v>
      </c>
      <c r="D917" s="135" t="s">
        <v>640</v>
      </c>
      <c r="E917" s="119" t="s">
        <v>6570</v>
      </c>
      <c r="F917" s="118" t="str">
        <f t="shared" si="401"/>
        <v>Sheet molding compound 50% glass fibre</v>
      </c>
      <c r="G917" s="118">
        <f t="shared" si="402"/>
        <v>0.43505799458937044</v>
      </c>
      <c r="H917" s="118">
        <f t="shared" si="403"/>
        <v>1.3194341915000001E-2</v>
      </c>
      <c r="I917" s="118">
        <f t="shared" si="404"/>
        <v>5.7679650450000002E-2</v>
      </c>
      <c r="J917" s="326">
        <f t="shared" si="405"/>
        <v>0.17315864222437044</v>
      </c>
      <c r="K917" s="118">
        <v>0.19102536000000001</v>
      </c>
      <c r="L917" s="118">
        <v>4.3107448E-2</v>
      </c>
      <c r="M917" s="118">
        <v>1.4291246000000001E-2</v>
      </c>
      <c r="N917" s="118">
        <v>1.2496566000000001E-2</v>
      </c>
      <c r="O917" s="118">
        <v>5.9052379000000001E-4</v>
      </c>
      <c r="P917" s="330">
        <v>4.5824071999999997E-5</v>
      </c>
      <c r="Q917" s="330">
        <v>6.1428053E-5</v>
      </c>
      <c r="R917" s="118">
        <v>2.8095645E-4</v>
      </c>
      <c r="S917" s="330">
        <v>9.8428158000000006E-5</v>
      </c>
      <c r="T917" s="118">
        <v>0.17226685</v>
      </c>
      <c r="U917" s="118">
        <v>7.8119891999999999E-4</v>
      </c>
      <c r="V917" s="330">
        <v>4.5120975000000002E-6</v>
      </c>
      <c r="W917" s="330">
        <v>6.9687040999999996E-10</v>
      </c>
      <c r="X917" s="330">
        <v>7.6523520000000002E-6</v>
      </c>
      <c r="Y917" s="41"/>
      <c r="Z917" s="327">
        <f t="shared" si="406"/>
        <v>1.4362809022556391</v>
      </c>
      <c r="AA917" s="41"/>
      <c r="AB917" s="111">
        <v>18.052021</v>
      </c>
      <c r="AC917" s="111">
        <v>15.379936000000001</v>
      </c>
      <c r="AD917" s="111">
        <v>0.10590749000000001</v>
      </c>
      <c r="AE917" s="111">
        <v>0</v>
      </c>
      <c r="AF917" s="111">
        <v>0.17390523999999999</v>
      </c>
      <c r="AG917" s="111">
        <v>1.089179E-2</v>
      </c>
      <c r="AH917" s="111">
        <v>2.3813797999999999</v>
      </c>
      <c r="AI917" s="41"/>
      <c r="AJ917" s="114">
        <v>4.0202118000000002E-2</v>
      </c>
      <c r="AK917" s="114">
        <v>3.7831001000000003E-2</v>
      </c>
      <c r="AL917" s="114">
        <v>1.4566897E-3</v>
      </c>
      <c r="AM917" s="114">
        <v>9.1442751999999997E-4</v>
      </c>
      <c r="AN917" s="113">
        <f t="shared" si="407"/>
        <v>2.2680455896271722E-6</v>
      </c>
      <c r="AO917" s="112">
        <f t="shared" si="408"/>
        <v>5.3871661423115669E-9</v>
      </c>
      <c r="AP917" s="112">
        <f t="shared" si="409"/>
        <v>0.12807108510600002</v>
      </c>
      <c r="AQ917" s="328">
        <v>1.3399461E-6</v>
      </c>
      <c r="AR917" s="328">
        <v>4.0432034999999997E-9</v>
      </c>
      <c r="AS917" s="328">
        <v>1.1045468E-13</v>
      </c>
      <c r="AT917" s="328">
        <v>3.1543311E-11</v>
      </c>
      <c r="AU917" s="328">
        <v>4.0358450999999996E-12</v>
      </c>
      <c r="AV917" s="328">
        <v>1.8582669000000001E-9</v>
      </c>
      <c r="AW917" s="328">
        <v>9.2527071000000001E-7</v>
      </c>
      <c r="AX917" s="328">
        <v>2.7285128000000001E-10</v>
      </c>
      <c r="AY917" s="328">
        <v>1.059421E-9</v>
      </c>
      <c r="AZ917" s="328">
        <v>4.7780371999999997E-12</v>
      </c>
      <c r="BA917" s="328">
        <v>3.6673686999999999E-16</v>
      </c>
      <c r="BB917" s="328">
        <v>1.0131857999999999E-13</v>
      </c>
      <c r="BC917" s="328">
        <v>1.6619023999999999E-14</v>
      </c>
      <c r="BD917" s="328">
        <v>6.8754250999999999E-15</v>
      </c>
      <c r="BE917" s="328">
        <v>4.8229477000000005E-10</v>
      </c>
      <c r="BF917" s="328">
        <v>4.5262528999999997E-10</v>
      </c>
      <c r="BG917" s="328">
        <v>6.6766085000000001E-12</v>
      </c>
      <c r="BH917" s="328">
        <v>4.4951060000000001E-6</v>
      </c>
      <c r="BI917" s="329">
        <v>0.12806659000000001</v>
      </c>
      <c r="BJ917" s="328">
        <v>1.3511072E-14</v>
      </c>
      <c r="BK917" s="328">
        <v>8.2161922000000002E-17</v>
      </c>
      <c r="BL917" s="328">
        <v>3.6759853000000002E-21</v>
      </c>
      <c r="BM917" s="41"/>
      <c r="BN917" s="122">
        <v>7.9067283999999997E-5</v>
      </c>
      <c r="BO917" s="122">
        <v>7.8808475000000008E-6</v>
      </c>
      <c r="BP917" s="122">
        <v>4.0047323000000002E-5</v>
      </c>
      <c r="BQ917" s="122">
        <v>3.3063481000000001E-8</v>
      </c>
      <c r="BR917" s="122">
        <v>6.1760030999999996E-6</v>
      </c>
      <c r="BS917" s="122">
        <v>1.1336928999999999E-6</v>
      </c>
      <c r="BT917" s="122">
        <v>1.2319386000000001E-7</v>
      </c>
      <c r="BU917" s="122">
        <v>1.7244158000000001E-6</v>
      </c>
      <c r="BV917" s="122">
        <v>6.1492678000000003E-8</v>
      </c>
      <c r="BW917" s="122">
        <v>4.0647300000000003E-8</v>
      </c>
      <c r="BX917" s="122">
        <v>3.0331556999999998E-8</v>
      </c>
      <c r="BY917" s="122">
        <v>4.5315827999999998E-9</v>
      </c>
      <c r="BZ917" s="122">
        <v>5.3506005000000003E-10</v>
      </c>
      <c r="CA917" s="122">
        <v>3.4481014000000001E-6</v>
      </c>
      <c r="CB917" s="122">
        <v>1.8338279999999999E-5</v>
      </c>
      <c r="CC917" s="122">
        <v>2.4823124E-8</v>
      </c>
      <c r="CD917" s="122">
        <v>1.9396128000000001E-12</v>
      </c>
      <c r="CE917" s="151"/>
      <c r="CF917" s="143"/>
      <c r="CG917" s="76" t="s">
        <v>1273</v>
      </c>
      <c r="CH917" s="42"/>
      <c r="CI917" s="42"/>
      <c r="CJ917" s="41"/>
      <c r="CK917" s="50"/>
      <c r="CL917" s="41"/>
      <c r="CM917" s="41"/>
      <c r="CN917" s="41"/>
      <c r="CO917" s="41"/>
      <c r="CP917" s="41"/>
      <c r="CQ917" s="41"/>
      <c r="CR917" s="41"/>
      <c r="CS917" s="41"/>
      <c r="CT917" s="41"/>
      <c r="CU917" s="41"/>
      <c r="CV917" s="41"/>
      <c r="CW917" s="41"/>
    </row>
    <row r="918" spans="1:101" ht="14.5" customHeight="1">
      <c r="A918" s="41" t="s">
        <v>10426</v>
      </c>
      <c r="B918" s="119" t="s">
        <v>8322</v>
      </c>
      <c r="C918" s="120" t="str">
        <f t="shared" si="400"/>
        <v>A.130.09.114</v>
      </c>
      <c r="D918" s="135" t="s">
        <v>640</v>
      </c>
      <c r="E918" s="119" t="s">
        <v>6570</v>
      </c>
      <c r="F918" s="118" t="str">
        <f t="shared" si="401"/>
        <v>UF (urea-formaldehyde resin)</v>
      </c>
      <c r="G918" s="118">
        <f t="shared" si="402"/>
        <v>0.85174627916700008</v>
      </c>
      <c r="H918" s="118">
        <f t="shared" si="403"/>
        <v>2.6046251836999997E-2</v>
      </c>
      <c r="I918" s="118">
        <f t="shared" si="404"/>
        <v>0.20208323733000003</v>
      </c>
      <c r="J918" s="326">
        <f t="shared" si="405"/>
        <v>0.41027999999999998</v>
      </c>
      <c r="K918" s="118">
        <v>0.21333679</v>
      </c>
      <c r="L918" s="118">
        <v>0.14430960000000001</v>
      </c>
      <c r="M918" s="118">
        <v>5.7016164000000001E-2</v>
      </c>
      <c r="N918" s="118">
        <v>2.5813296999999999E-2</v>
      </c>
      <c r="O918" s="118">
        <v>0</v>
      </c>
      <c r="P918" s="118">
        <v>1.3739353999999999E-4</v>
      </c>
      <c r="Q918" s="330">
        <v>9.5561296999999994E-5</v>
      </c>
      <c r="R918" s="118">
        <v>7.5747333000000003E-4</v>
      </c>
      <c r="S918" s="118">
        <v>0</v>
      </c>
      <c r="T918" s="118">
        <v>0.41027999999999998</v>
      </c>
      <c r="U918" s="118">
        <v>0</v>
      </c>
      <c r="V918" s="118">
        <v>0</v>
      </c>
      <c r="W918" s="118">
        <v>0</v>
      </c>
      <c r="X918" s="118">
        <v>0</v>
      </c>
      <c r="Y918" s="41"/>
      <c r="Z918" s="327">
        <f t="shared" si="406"/>
        <v>1.6040360150375939</v>
      </c>
      <c r="AA918" s="41"/>
      <c r="AB918" s="111">
        <v>24.090800000000002</v>
      </c>
      <c r="AC918" s="111">
        <v>24.090800000000002</v>
      </c>
      <c r="AD918" s="111">
        <v>0</v>
      </c>
      <c r="AE918" s="111">
        <v>0</v>
      </c>
      <c r="AF918" s="111">
        <v>0</v>
      </c>
      <c r="AG918" s="111">
        <v>0</v>
      </c>
      <c r="AH918" s="111">
        <v>0</v>
      </c>
      <c r="AI918" s="41"/>
      <c r="AJ918" s="114">
        <v>8.1158138000000005E-2</v>
      </c>
      <c r="AK918" s="114">
        <v>7.6969287999999997E-2</v>
      </c>
      <c r="AL918" s="114">
        <v>2.4725219E-3</v>
      </c>
      <c r="AM918" s="114">
        <v>1.7163275000000001E-3</v>
      </c>
      <c r="AN918" s="113">
        <f t="shared" si="407"/>
        <v>4.6144657256999996E-6</v>
      </c>
      <c r="AO918" s="112">
        <f t="shared" si="408"/>
        <v>9.1439418548102996E-9</v>
      </c>
      <c r="AP918" s="112">
        <f t="shared" si="409"/>
        <v>0.24038200000000001</v>
      </c>
      <c r="AQ918" s="328">
        <v>1.504748E-6</v>
      </c>
      <c r="AR918" s="328">
        <v>4.5408199999999996E-9</v>
      </c>
      <c r="AS918" s="328">
        <v>1.2403500000000001E-13</v>
      </c>
      <c r="AT918" s="329">
        <v>0</v>
      </c>
      <c r="AU918" s="329">
        <v>0</v>
      </c>
      <c r="AV918" s="328">
        <v>3.8391542E-9</v>
      </c>
      <c r="AW918" s="328">
        <v>3.1037200000000002E-6</v>
      </c>
      <c r="AX918" s="328">
        <v>6.0853598999999997E-10</v>
      </c>
      <c r="AY918" s="328">
        <v>3.9944600000000003E-9</v>
      </c>
      <c r="AZ918" s="329">
        <v>0</v>
      </c>
      <c r="BA918" s="329">
        <v>0</v>
      </c>
      <c r="BB918" s="328">
        <v>1.52867E-15</v>
      </c>
      <c r="BC918" s="328">
        <v>2.6333409999999998E-16</v>
      </c>
      <c r="BD918" s="328">
        <v>3.7806199999999998E-17</v>
      </c>
      <c r="BE918" s="328">
        <v>2.1470000000000001E-9</v>
      </c>
      <c r="BF918" s="328">
        <v>1.15715E-11</v>
      </c>
      <c r="BG918" s="329">
        <v>0</v>
      </c>
      <c r="BH918" s="329">
        <v>0</v>
      </c>
      <c r="BI918" s="329">
        <v>0.24038200000000001</v>
      </c>
      <c r="BJ918" s="329">
        <v>0</v>
      </c>
      <c r="BK918" s="329">
        <v>0</v>
      </c>
      <c r="BL918" s="329">
        <v>0</v>
      </c>
      <c r="BM918" s="41"/>
      <c r="BN918" s="111">
        <v>1.4747187E-4</v>
      </c>
      <c r="BO918" s="122">
        <v>2.9380009000000001E-5</v>
      </c>
      <c r="BP918" s="122">
        <v>4.4724780000000001E-5</v>
      </c>
      <c r="BQ918" s="122">
        <v>8.8727991999999996E-8</v>
      </c>
      <c r="BR918" s="122">
        <v>2.3338835E-5</v>
      </c>
      <c r="BS918" s="122">
        <v>2.2314967E-6</v>
      </c>
      <c r="BT918" s="111">
        <v>0</v>
      </c>
      <c r="BU918" s="122">
        <v>7.6768696000000008E-6</v>
      </c>
      <c r="BV918" s="122">
        <v>1.8437245E-7</v>
      </c>
      <c r="BW918" s="122">
        <v>6.3233466999999995E-8</v>
      </c>
      <c r="BX918" s="111">
        <v>0</v>
      </c>
      <c r="BY918" s="111">
        <v>0</v>
      </c>
      <c r="BZ918" s="111">
        <v>0</v>
      </c>
      <c r="CA918" s="122">
        <v>1.0699751E-5</v>
      </c>
      <c r="CB918" s="122">
        <v>2.908379E-5</v>
      </c>
      <c r="CC918" s="111">
        <v>0</v>
      </c>
      <c r="CD918" s="111">
        <v>0</v>
      </c>
      <c r="CE918" s="200" t="s">
        <v>10423</v>
      </c>
      <c r="CF918" s="143"/>
      <c r="CG918" s="42" t="s">
        <v>692</v>
      </c>
      <c r="CH918" s="42"/>
      <c r="CI918" s="42"/>
      <c r="CJ918" s="41"/>
      <c r="CK918" s="50"/>
      <c r="CL918" s="41"/>
      <c r="CM918" s="41"/>
      <c r="CN918" s="41"/>
      <c r="CO918" s="41"/>
      <c r="CP918" s="41"/>
      <c r="CQ918" s="41"/>
      <c r="CR918" s="41"/>
      <c r="CS918" s="41"/>
      <c r="CT918" s="41"/>
      <c r="CU918" s="41"/>
      <c r="CV918" s="41"/>
      <c r="CW918" s="41"/>
    </row>
    <row r="919" spans="1:101" ht="14.5" customHeight="1">
      <c r="B919" s="119" t="s">
        <v>8322</v>
      </c>
      <c r="C919" s="133" t="s">
        <v>10422</v>
      </c>
      <c r="D919" s="133" t="s">
        <v>769</v>
      </c>
      <c r="G919" s="41"/>
      <c r="H919" s="41"/>
      <c r="I919" s="41"/>
      <c r="J919" s="41"/>
      <c r="K919" s="41"/>
      <c r="L919" s="41"/>
      <c r="M919" s="41"/>
      <c r="N919" s="41"/>
      <c r="O919" s="41"/>
      <c r="P919" s="41"/>
      <c r="Q919" s="41"/>
      <c r="R919" s="41"/>
      <c r="S919" s="41"/>
      <c r="T919" s="41"/>
      <c r="U919" s="41"/>
      <c r="V919" s="41"/>
      <c r="W919" s="41"/>
      <c r="X919" s="41"/>
      <c r="Y919" s="41"/>
      <c r="Z919" s="41"/>
      <c r="AA919" s="41"/>
      <c r="AB919" s="41"/>
      <c r="AC919" s="41"/>
      <c r="AD919" s="41"/>
      <c r="AE919" s="41"/>
      <c r="AF919" s="41"/>
      <c r="AG919" s="41"/>
      <c r="AH919" s="41"/>
      <c r="AI919" s="41"/>
      <c r="AJ919" s="41"/>
      <c r="AK919" s="41"/>
      <c r="AL919" s="41"/>
      <c r="AM919" s="41"/>
      <c r="AN919" s="41"/>
      <c r="AO919" s="41"/>
      <c r="AP919" s="41"/>
      <c r="AQ919" s="41"/>
      <c r="AR919" s="41"/>
      <c r="AS919" s="41"/>
      <c r="AT919" s="41"/>
      <c r="AU919" s="41"/>
      <c r="AV919" s="41"/>
      <c r="AW919" s="41"/>
      <c r="AX919" s="41"/>
      <c r="AY919" s="41"/>
      <c r="AZ919" s="41"/>
      <c r="BA919" s="41"/>
      <c r="BB919" s="41"/>
      <c r="BC919" s="41"/>
      <c r="BD919" s="41"/>
      <c r="BE919" s="41"/>
      <c r="BF919" s="41"/>
      <c r="BG919" s="41"/>
      <c r="BH919" s="41"/>
      <c r="BI919" s="41"/>
      <c r="BJ919" s="41"/>
      <c r="BK919" s="41"/>
      <c r="BL919" s="41"/>
      <c r="BM919" s="41"/>
      <c r="BN919" s="41"/>
      <c r="BO919" s="41"/>
      <c r="BP919" s="41"/>
      <c r="BQ919" s="41"/>
      <c r="BR919" s="41"/>
      <c r="BS919" s="41"/>
      <c r="BT919" s="41"/>
      <c r="BU919" s="41"/>
      <c r="BV919" s="41"/>
      <c r="BW919" s="41"/>
      <c r="BX919" s="41"/>
      <c r="BY919" s="41"/>
      <c r="BZ919" s="41"/>
      <c r="CA919" s="41"/>
      <c r="CB919" s="41"/>
      <c r="CC919" s="41"/>
      <c r="CD919" s="41"/>
      <c r="CE919" s="152"/>
      <c r="CF919" s="144"/>
      <c r="CG919" s="42"/>
      <c r="CH919" s="42"/>
      <c r="CI919" s="42"/>
      <c r="CJ919" s="41"/>
      <c r="CK919" s="50"/>
      <c r="CL919" s="41"/>
      <c r="CM919" s="41"/>
      <c r="CN919" s="41"/>
      <c r="CO919" s="41"/>
      <c r="CP919" s="41"/>
      <c r="CQ919" s="41"/>
      <c r="CR919" s="41"/>
      <c r="CS919" s="41"/>
      <c r="CT919" s="41"/>
      <c r="CU919" s="41"/>
      <c r="CV919" s="41"/>
      <c r="CW919" s="41"/>
    </row>
    <row r="920" spans="1:101" ht="14.5" customHeight="1">
      <c r="A920" s="41" t="s">
        <v>10421</v>
      </c>
      <c r="B920" s="119" t="s">
        <v>8322</v>
      </c>
      <c r="C920" s="120" t="str">
        <f t="shared" ref="C920:C935" si="410">MID(A920,1,12)</f>
        <v>A.130.11.101</v>
      </c>
      <c r="D920" s="135" t="s">
        <v>769</v>
      </c>
      <c r="E920" s="119" t="s">
        <v>6570</v>
      </c>
      <c r="F920" s="118" t="str">
        <f t="shared" ref="F920:F935" si="411">MID(A920, 21,85)</f>
        <v>Bisphenol A</v>
      </c>
      <c r="G920" s="118">
        <f t="shared" ref="G920:G935" si="412">H920+I920+J920+K920</f>
        <v>1.0554716786298699</v>
      </c>
      <c r="H920" s="118">
        <f t="shared" ref="H920:H935" si="413">N920+O920+P920+Q920</f>
        <v>2.1004113098300001E-3</v>
      </c>
      <c r="I920" s="118">
        <f t="shared" ref="I920:I935" si="414">L920+M920+R920</f>
        <v>3.3461240701799996E-2</v>
      </c>
      <c r="J920" s="326">
        <f t="shared" ref="J920:J935" si="415">S920+IF(T920="x",0,T920)+IF(U920="x",0,U920)+IF(V920="x",0,V920)+W920+X920</f>
        <v>0.71882435661823996</v>
      </c>
      <c r="K920" s="118">
        <v>0.30108567000000003</v>
      </c>
      <c r="L920" s="118">
        <v>3.1298366000000001E-2</v>
      </c>
      <c r="M920" s="118">
        <v>2.1551612000000001E-3</v>
      </c>
      <c r="N920" s="118">
        <v>1.2627113E-3</v>
      </c>
      <c r="O920" s="118">
        <v>8.2831297999999998E-4</v>
      </c>
      <c r="P920" s="330">
        <v>3.4944373000000002E-7</v>
      </c>
      <c r="Q920" s="330">
        <v>9.0375860999999996E-6</v>
      </c>
      <c r="R920" s="330">
        <v>7.7135018000000005E-6</v>
      </c>
      <c r="S920" s="330">
        <v>5.5155513000000001E-6</v>
      </c>
      <c r="T920" s="118">
        <v>0.71881388999999996</v>
      </c>
      <c r="U920" s="330">
        <v>3.2369366000000001E-6</v>
      </c>
      <c r="V920" s="330">
        <v>1.5819069000000001E-6</v>
      </c>
      <c r="W920" s="330">
        <v>1.3222343999999999E-7</v>
      </c>
      <c r="X920" s="118">
        <v>0</v>
      </c>
      <c r="Y920" s="41"/>
      <c r="Z920" s="327">
        <f t="shared" ref="Z920:Z935" si="416">K920/0.133</f>
        <v>2.2638020300751882</v>
      </c>
      <c r="AA920" s="41"/>
      <c r="AB920" s="111">
        <v>82.646985000000001</v>
      </c>
      <c r="AC920" s="111">
        <v>82.646373999999994</v>
      </c>
      <c r="AD920" s="111">
        <v>4.3883339999999999E-4</v>
      </c>
      <c r="AE920" s="111">
        <v>0</v>
      </c>
      <c r="AF920" s="122">
        <v>4.3340458000000001E-5</v>
      </c>
      <c r="AG920" s="122">
        <v>4.7220321999999999E-5</v>
      </c>
      <c r="AH920" s="122">
        <v>8.1950108000000002E-5</v>
      </c>
      <c r="AJ920" s="114">
        <v>4.8879880000000001E-2</v>
      </c>
      <c r="AK920" s="114">
        <v>4.4536280999999997E-2</v>
      </c>
      <c r="AL920" s="114">
        <v>1.9054054999999999E-3</v>
      </c>
      <c r="AM920" s="114">
        <v>2.4381932E-3</v>
      </c>
      <c r="AN920" s="113">
        <f t="shared" ref="AN920:AN935" si="417">AQ920+AT920+AU920+AV920+AW920+BE920+BF920+BJ920</f>
        <v>2.6700408091531982E-6</v>
      </c>
      <c r="AO920" s="112">
        <f t="shared" ref="AO920:AO935" si="418">AR920+AS920+AX920+AY920+AZ920+BA920+BB920+BC920+BD920+BG920+BK920+BL920</f>
        <v>7.0466180899101634E-9</v>
      </c>
      <c r="AP920" s="112">
        <f t="shared" ref="AP920:AP935" si="419">BH920+BI920</f>
        <v>0.34148363664039999</v>
      </c>
      <c r="AQ920" s="328">
        <v>2.1008380000000001E-6</v>
      </c>
      <c r="AR920" s="328">
        <v>6.3387364000000001E-9</v>
      </c>
      <c r="AS920" s="328">
        <v>1.7318329E-13</v>
      </c>
      <c r="AT920" s="328">
        <v>3.9126607000000002E-13</v>
      </c>
      <c r="AU920" s="328">
        <v>1.0240529E-14</v>
      </c>
      <c r="AV920" s="328">
        <v>1.8757474E-10</v>
      </c>
      <c r="AW920" s="328">
        <v>5.6891887999999995E-7</v>
      </c>
      <c r="AX920" s="328">
        <v>4.2347196999999999E-11</v>
      </c>
      <c r="AY920" s="328">
        <v>6.6271992000000002E-10</v>
      </c>
      <c r="AZ920" s="328">
        <v>2.6006599E-15</v>
      </c>
      <c r="BA920" s="328">
        <v>8.3763493999999996E-17</v>
      </c>
      <c r="BB920" s="328">
        <v>3.1304477999999998E-15</v>
      </c>
      <c r="BC920" s="328">
        <v>1.4397521E-16</v>
      </c>
      <c r="BD920" s="328">
        <v>2.6756227999999999E-16</v>
      </c>
      <c r="BE920" s="328">
        <v>1.5273155E-12</v>
      </c>
      <c r="BF920" s="328">
        <v>9.1862015E-11</v>
      </c>
      <c r="BG920" s="328">
        <v>2.6195732000000001E-12</v>
      </c>
      <c r="BH920" s="328">
        <v>7.6664040000000001E-7</v>
      </c>
      <c r="BI920" s="329">
        <v>0.34148286999999999</v>
      </c>
      <c r="BJ920" s="328">
        <v>2.5635761E-12</v>
      </c>
      <c r="BK920" s="328">
        <v>1.5589314E-14</v>
      </c>
      <c r="BL920" s="328">
        <v>6.9747747E-19</v>
      </c>
      <c r="BM920" s="41"/>
      <c r="BN920" s="111">
        <v>1.1745624E-4</v>
      </c>
      <c r="BO920" s="122">
        <v>4.5710793E-6</v>
      </c>
      <c r="BP920" s="122">
        <v>6.3120808000000002E-5</v>
      </c>
      <c r="BQ920" s="122">
        <v>9.0409854999999996E-10</v>
      </c>
      <c r="BR920" s="122">
        <v>4.5078772999999999E-6</v>
      </c>
      <c r="BS920" s="122">
        <v>4.1048624000000002E-9</v>
      </c>
      <c r="BT920" s="122">
        <v>5.0593291000000003E-11</v>
      </c>
      <c r="BU920" s="122">
        <v>6.6307575000000004E-9</v>
      </c>
      <c r="BV920" s="122">
        <v>4.6892888999999997E-10</v>
      </c>
      <c r="BW920" s="122">
        <v>5.9802232999999997E-9</v>
      </c>
      <c r="BX920" s="122">
        <v>7.5162919E-11</v>
      </c>
      <c r="BY920" s="122">
        <v>1.707842E-9</v>
      </c>
      <c r="BZ920" s="122">
        <v>1.4045907E-12</v>
      </c>
      <c r="CA920" s="122">
        <v>1.3926651000000001E-6</v>
      </c>
      <c r="CB920" s="122">
        <v>4.3842828999999999E-5</v>
      </c>
      <c r="CC920" s="122">
        <v>6.9125234000000005E-10</v>
      </c>
      <c r="CD920" s="122">
        <v>3.6802003000000002E-10</v>
      </c>
      <c r="CE920" s="199" t="s">
        <v>10418</v>
      </c>
      <c r="CF920" s="143"/>
      <c r="CG920" s="76" t="s">
        <v>689</v>
      </c>
      <c r="CH920" s="42"/>
      <c r="CI920" s="42"/>
      <c r="CJ920" s="41"/>
      <c r="CK920" s="50"/>
      <c r="CL920" s="41"/>
      <c r="CM920" s="41"/>
      <c r="CN920" s="41"/>
      <c r="CO920" s="41"/>
      <c r="CP920" s="41"/>
      <c r="CQ920" s="41"/>
      <c r="CR920" s="41"/>
      <c r="CS920" s="41"/>
      <c r="CT920" s="41"/>
      <c r="CU920" s="41"/>
      <c r="CV920" s="41"/>
      <c r="CW920" s="41"/>
    </row>
    <row r="921" spans="1:101" ht="14.5" customHeight="1">
      <c r="A921" s="41" t="s">
        <v>10417</v>
      </c>
      <c r="B921" s="119" t="s">
        <v>8322</v>
      </c>
      <c r="C921" s="120" t="str">
        <f t="shared" si="410"/>
        <v>A.130.11.102</v>
      </c>
      <c r="D921" s="135" t="s">
        <v>769</v>
      </c>
      <c r="E921" s="119" t="s">
        <v>6570</v>
      </c>
      <c r="F921" s="118" t="str">
        <f t="shared" si="411"/>
        <v>DEHP (diisooctyl phthalate)</v>
      </c>
      <c r="G921" s="118">
        <f t="shared" si="412"/>
        <v>1.027073915908624</v>
      </c>
      <c r="H921" s="118">
        <f t="shared" si="413"/>
        <v>2.88821235082E-3</v>
      </c>
      <c r="I921" s="118">
        <f t="shared" si="414"/>
        <v>5.2205703557803899E-2</v>
      </c>
      <c r="J921" s="326">
        <f t="shared" si="415"/>
        <v>0.67937999999999998</v>
      </c>
      <c r="K921" s="118">
        <v>0.29260000000000003</v>
      </c>
      <c r="L921" s="118">
        <v>5.0107499999999999E-2</v>
      </c>
      <c r="M921" s="118">
        <v>2.0982000000000002E-3</v>
      </c>
      <c r="N921" s="118">
        <v>2.8880279999999999E-3</v>
      </c>
      <c r="O921" s="118">
        <v>0</v>
      </c>
      <c r="P921" s="118">
        <v>0</v>
      </c>
      <c r="Q921" s="330">
        <v>1.8435081999999999E-7</v>
      </c>
      <c r="R921" s="330">
        <v>3.5578038999999999E-9</v>
      </c>
      <c r="S921" s="118">
        <v>0</v>
      </c>
      <c r="T921" s="118">
        <v>0.67937999999999998</v>
      </c>
      <c r="U921" s="118">
        <v>0</v>
      </c>
      <c r="V921" s="118">
        <v>0</v>
      </c>
      <c r="W921" s="118">
        <v>0</v>
      </c>
      <c r="X921" s="118">
        <v>0</v>
      </c>
      <c r="Y921" s="41"/>
      <c r="Z921" s="327">
        <f t="shared" si="416"/>
        <v>2.2000000000000002</v>
      </c>
      <c r="AA921" s="41"/>
      <c r="AB921" s="111">
        <v>87.37</v>
      </c>
      <c r="AC921" s="111">
        <v>86.58</v>
      </c>
      <c r="AD921" s="111">
        <v>0</v>
      </c>
      <c r="AE921" s="111">
        <v>0</v>
      </c>
      <c r="AF921" s="111">
        <v>0.79</v>
      </c>
      <c r="AG921" s="111">
        <v>0</v>
      </c>
      <c r="AH921" s="111">
        <v>0</v>
      </c>
      <c r="AI921" s="41"/>
      <c r="AJ921" s="114">
        <v>5.5601642E-2</v>
      </c>
      <c r="AK921" s="114">
        <v>4.9239843999999998E-2</v>
      </c>
      <c r="AL921" s="114">
        <v>1.9788381000000002E-3</v>
      </c>
      <c r="AM921" s="114">
        <v>4.3829604000000001E-3</v>
      </c>
      <c r="AN921" s="113">
        <f t="shared" si="417"/>
        <v>2.952029E-6</v>
      </c>
      <c r="AO921" s="112">
        <f t="shared" si="418"/>
        <v>7.3181883000000002E-9</v>
      </c>
      <c r="AP921" s="112">
        <f t="shared" si="419"/>
        <v>0.61385999999999996</v>
      </c>
      <c r="AQ921" s="328">
        <v>2.0416000000000001E-6</v>
      </c>
      <c r="AR921" s="328">
        <v>6.1600000000000002E-9</v>
      </c>
      <c r="AS921" s="328">
        <v>1.683E-13</v>
      </c>
      <c r="AT921" s="329">
        <v>0</v>
      </c>
      <c r="AU921" s="329">
        <v>0</v>
      </c>
      <c r="AV921" s="328">
        <v>4.2900000000000002E-10</v>
      </c>
      <c r="AW921" s="328">
        <v>9.0999999999999997E-7</v>
      </c>
      <c r="AX921" s="328">
        <v>9.8020000000000001E-11</v>
      </c>
      <c r="AY921" s="328">
        <v>1.0600000000000001E-9</v>
      </c>
      <c r="AZ921" s="329">
        <v>0</v>
      </c>
      <c r="BA921" s="329">
        <v>0</v>
      </c>
      <c r="BB921" s="329">
        <v>0</v>
      </c>
      <c r="BC921" s="329">
        <v>0</v>
      </c>
      <c r="BD921" s="329">
        <v>0</v>
      </c>
      <c r="BE921" s="329">
        <v>0</v>
      </c>
      <c r="BF921" s="329">
        <v>0</v>
      </c>
      <c r="BG921" s="329">
        <v>0</v>
      </c>
      <c r="BH921" s="329">
        <v>0</v>
      </c>
      <c r="BI921" s="329">
        <v>0.61385999999999996</v>
      </c>
      <c r="BJ921" s="329">
        <v>0</v>
      </c>
      <c r="BK921" s="329">
        <v>0</v>
      </c>
      <c r="BL921" s="329">
        <v>0</v>
      </c>
      <c r="BM921" s="41"/>
      <c r="BN921" s="111">
        <v>1.7754779E-4</v>
      </c>
      <c r="BO921" s="122">
        <v>7.3079602999999997E-6</v>
      </c>
      <c r="BP921" s="122">
        <v>6.1341837999999993E-5</v>
      </c>
      <c r="BQ921" s="122">
        <v>4.1674970999999998E-13</v>
      </c>
      <c r="BR921" s="122">
        <v>6.0198182000000003E-6</v>
      </c>
      <c r="BS921" s="111">
        <v>0</v>
      </c>
      <c r="BT921" s="111">
        <v>0</v>
      </c>
      <c r="BU921" s="111">
        <v>0</v>
      </c>
      <c r="BV921" s="111">
        <v>0</v>
      </c>
      <c r="BW921" s="122">
        <v>1.2198600999999999E-10</v>
      </c>
      <c r="BX921" s="111">
        <v>0</v>
      </c>
      <c r="BY921" s="111">
        <v>0</v>
      </c>
      <c r="BZ921" s="111">
        <v>0</v>
      </c>
      <c r="CA921" s="122">
        <v>3.0445898999999998E-6</v>
      </c>
      <c r="CB921" s="122">
        <v>9.9833458000000004E-5</v>
      </c>
      <c r="CC921" s="111">
        <v>0</v>
      </c>
      <c r="CD921" s="111">
        <v>0</v>
      </c>
      <c r="CE921" s="198" t="s">
        <v>10411</v>
      </c>
      <c r="CF921" s="143"/>
      <c r="CG921" s="41" t="s">
        <v>804</v>
      </c>
      <c r="CH921" s="42"/>
      <c r="CI921" s="42"/>
      <c r="CJ921" s="41"/>
      <c r="CK921" s="50"/>
      <c r="CL921" s="41"/>
      <c r="CM921" s="41"/>
      <c r="CN921" s="41"/>
      <c r="CO921" s="41"/>
      <c r="CP921" s="41"/>
      <c r="CQ921" s="41"/>
      <c r="CR921" s="41"/>
      <c r="CS921" s="41"/>
      <c r="CT921" s="41"/>
      <c r="CU921" s="41"/>
      <c r="CV921" s="41"/>
      <c r="CW921" s="41"/>
    </row>
    <row r="922" spans="1:101" ht="14.5" customHeight="1" thickBot="1">
      <c r="A922" s="41" t="s">
        <v>10414</v>
      </c>
      <c r="B922" s="119" t="s">
        <v>8322</v>
      </c>
      <c r="C922" s="120" t="str">
        <f t="shared" si="410"/>
        <v>A.130.11.103</v>
      </c>
      <c r="D922" s="135" t="s">
        <v>769</v>
      </c>
      <c r="E922" s="119" t="s">
        <v>6570</v>
      </c>
      <c r="F922" s="118" t="str">
        <f t="shared" si="411"/>
        <v>DINP (diisononyl phthalate)</v>
      </c>
      <c r="G922" s="118">
        <f t="shared" si="412"/>
        <v>1.027073915908624</v>
      </c>
      <c r="H922" s="118">
        <f t="shared" si="413"/>
        <v>2.88821235082E-3</v>
      </c>
      <c r="I922" s="118">
        <f t="shared" si="414"/>
        <v>5.2205703557803899E-2</v>
      </c>
      <c r="J922" s="326">
        <f t="shared" si="415"/>
        <v>0.67937999999999998</v>
      </c>
      <c r="K922" s="118">
        <v>0.29260000000000003</v>
      </c>
      <c r="L922" s="118">
        <v>5.0107499999999999E-2</v>
      </c>
      <c r="M922" s="118">
        <v>2.0982000000000002E-3</v>
      </c>
      <c r="N922" s="118">
        <v>2.8880279999999999E-3</v>
      </c>
      <c r="O922" s="118">
        <v>0</v>
      </c>
      <c r="P922" s="118">
        <v>0</v>
      </c>
      <c r="Q922" s="330">
        <v>1.8435081999999999E-7</v>
      </c>
      <c r="R922" s="330">
        <v>3.5578038999999999E-9</v>
      </c>
      <c r="S922" s="118">
        <v>0</v>
      </c>
      <c r="T922" s="118">
        <v>0.67937999999999998</v>
      </c>
      <c r="U922" s="118">
        <v>0</v>
      </c>
      <c r="V922" s="118">
        <v>0</v>
      </c>
      <c r="W922" s="118">
        <v>0</v>
      </c>
      <c r="X922" s="118">
        <v>0</v>
      </c>
      <c r="Y922" s="41"/>
      <c r="Z922" s="327">
        <f t="shared" si="416"/>
        <v>2.2000000000000002</v>
      </c>
      <c r="AA922" s="41"/>
      <c r="AB922" s="111">
        <v>87.37</v>
      </c>
      <c r="AC922" s="111">
        <v>86.58</v>
      </c>
      <c r="AD922" s="111">
        <v>0</v>
      </c>
      <c r="AE922" s="111">
        <v>0</v>
      </c>
      <c r="AF922" s="111">
        <v>0.79</v>
      </c>
      <c r="AG922" s="111">
        <v>0</v>
      </c>
      <c r="AH922" s="111">
        <v>0</v>
      </c>
      <c r="AI922" s="41"/>
      <c r="AJ922" s="114">
        <v>5.5601642E-2</v>
      </c>
      <c r="AK922" s="114">
        <v>4.9239843999999998E-2</v>
      </c>
      <c r="AL922" s="114">
        <v>1.9788381000000002E-3</v>
      </c>
      <c r="AM922" s="114">
        <v>4.3829604000000001E-3</v>
      </c>
      <c r="AN922" s="113">
        <f t="shared" si="417"/>
        <v>2.952029E-6</v>
      </c>
      <c r="AO922" s="112">
        <f t="shared" si="418"/>
        <v>7.3181883000000002E-9</v>
      </c>
      <c r="AP922" s="112">
        <f t="shared" si="419"/>
        <v>0.61385999999999996</v>
      </c>
      <c r="AQ922" s="328">
        <v>2.0416000000000001E-6</v>
      </c>
      <c r="AR922" s="328">
        <v>6.1600000000000002E-9</v>
      </c>
      <c r="AS922" s="328">
        <v>1.683E-13</v>
      </c>
      <c r="AT922" s="329">
        <v>0</v>
      </c>
      <c r="AU922" s="329">
        <v>0</v>
      </c>
      <c r="AV922" s="328">
        <v>4.2900000000000002E-10</v>
      </c>
      <c r="AW922" s="328">
        <v>9.0999999999999997E-7</v>
      </c>
      <c r="AX922" s="328">
        <v>9.8020000000000001E-11</v>
      </c>
      <c r="AY922" s="328">
        <v>1.0600000000000001E-9</v>
      </c>
      <c r="AZ922" s="329">
        <v>0</v>
      </c>
      <c r="BA922" s="329">
        <v>0</v>
      </c>
      <c r="BB922" s="329">
        <v>0</v>
      </c>
      <c r="BC922" s="329">
        <v>0</v>
      </c>
      <c r="BD922" s="329">
        <v>0</v>
      </c>
      <c r="BE922" s="329">
        <v>0</v>
      </c>
      <c r="BF922" s="329">
        <v>0</v>
      </c>
      <c r="BG922" s="329">
        <v>0</v>
      </c>
      <c r="BH922" s="329">
        <v>0</v>
      </c>
      <c r="BI922" s="329">
        <v>0.61385999999999996</v>
      </c>
      <c r="BJ922" s="329">
        <v>0</v>
      </c>
      <c r="BK922" s="329">
        <v>0</v>
      </c>
      <c r="BL922" s="329">
        <v>0</v>
      </c>
      <c r="BM922" s="41"/>
      <c r="BN922" s="111">
        <v>1.7754779E-4</v>
      </c>
      <c r="BO922" s="122">
        <v>7.3079602999999997E-6</v>
      </c>
      <c r="BP922" s="122">
        <v>6.1341837999999993E-5</v>
      </c>
      <c r="BQ922" s="122">
        <v>4.1674970999999998E-13</v>
      </c>
      <c r="BR922" s="122">
        <v>6.0198182000000003E-6</v>
      </c>
      <c r="BS922" s="111">
        <v>0</v>
      </c>
      <c r="BT922" s="111">
        <v>0</v>
      </c>
      <c r="BU922" s="111">
        <v>0</v>
      </c>
      <c r="BV922" s="111">
        <v>0</v>
      </c>
      <c r="BW922" s="122">
        <v>1.2198600999999999E-10</v>
      </c>
      <c r="BX922" s="111">
        <v>0</v>
      </c>
      <c r="BY922" s="111">
        <v>0</v>
      </c>
      <c r="BZ922" s="111">
        <v>0</v>
      </c>
      <c r="CA922" s="122">
        <v>3.0445898999999998E-6</v>
      </c>
      <c r="CB922" s="122">
        <v>9.9833458000000004E-5</v>
      </c>
      <c r="CC922" s="111">
        <v>0</v>
      </c>
      <c r="CD922" s="111">
        <v>0</v>
      </c>
      <c r="CE922" s="199" t="s">
        <v>10411</v>
      </c>
      <c r="CF922" s="143"/>
      <c r="CG922" s="76" t="s">
        <v>689</v>
      </c>
      <c r="CH922" s="42"/>
      <c r="CI922" s="42"/>
      <c r="CJ922" s="41"/>
      <c r="CK922" s="50"/>
      <c r="CL922" s="41"/>
      <c r="CM922" s="41"/>
      <c r="CN922" s="41"/>
      <c r="CO922" s="41"/>
      <c r="CP922" s="41"/>
      <c r="CQ922" s="41"/>
      <c r="CR922" s="41"/>
      <c r="CS922" s="41"/>
      <c r="CT922" s="41"/>
      <c r="CU922" s="41"/>
      <c r="CV922" s="41"/>
      <c r="CW922" s="41"/>
    </row>
    <row r="923" spans="1:101" ht="14.5" customHeight="1" thickBot="1">
      <c r="A923" s="41" t="s">
        <v>10410</v>
      </c>
      <c r="B923" s="119" t="s">
        <v>8322</v>
      </c>
      <c r="C923" s="120" t="str">
        <f t="shared" si="410"/>
        <v>A.130.11.104</v>
      </c>
      <c r="D923" s="135" t="s">
        <v>769</v>
      </c>
      <c r="E923" s="119" t="s">
        <v>6570</v>
      </c>
      <c r="F923" s="118" t="str">
        <f t="shared" si="411"/>
        <v>Epichlorohydrin</v>
      </c>
      <c r="G923" s="118">
        <f t="shared" si="412"/>
        <v>1.9577358390683808</v>
      </c>
      <c r="H923" s="118">
        <f t="shared" si="413"/>
        <v>5.8430818706700005E-3</v>
      </c>
      <c r="I923" s="118">
        <f t="shared" si="414"/>
        <v>0.41224555719771089</v>
      </c>
      <c r="J923" s="326">
        <f t="shared" si="415"/>
        <v>0.35411999999999999</v>
      </c>
      <c r="K923" s="118">
        <v>1.1855271999999999</v>
      </c>
      <c r="L923" s="118">
        <v>0.40186214999999997</v>
      </c>
      <c r="M923" s="118">
        <v>1.0383399999999999E-2</v>
      </c>
      <c r="N923" s="118">
        <v>5.8427028000000002E-3</v>
      </c>
      <c r="O923" s="118">
        <v>0</v>
      </c>
      <c r="P923" s="118">
        <v>0</v>
      </c>
      <c r="Q923" s="330">
        <v>3.7907067000000001E-7</v>
      </c>
      <c r="R923" s="330">
        <v>7.1977108999999998E-9</v>
      </c>
      <c r="S923" s="118">
        <v>0</v>
      </c>
      <c r="T923" s="118">
        <v>0.35411999999999999</v>
      </c>
      <c r="U923" s="118">
        <v>0</v>
      </c>
      <c r="V923" s="118">
        <v>0</v>
      </c>
      <c r="W923" s="118">
        <v>0</v>
      </c>
      <c r="X923" s="118">
        <v>0</v>
      </c>
      <c r="Y923" s="41"/>
      <c r="Z923" s="327">
        <f t="shared" si="416"/>
        <v>8.91373834586466</v>
      </c>
      <c r="AA923" s="41"/>
      <c r="AB923" s="111">
        <v>0</v>
      </c>
      <c r="AC923" s="111">
        <v>0</v>
      </c>
      <c r="AD923" s="111">
        <v>0</v>
      </c>
      <c r="AE923" s="111">
        <v>0</v>
      </c>
      <c r="AF923" s="111">
        <v>0</v>
      </c>
      <c r="AG923" s="111">
        <v>0</v>
      </c>
      <c r="AH923" s="111">
        <v>0</v>
      </c>
      <c r="AI923" s="41"/>
      <c r="AJ923" s="114">
        <v>0.26882273000000001</v>
      </c>
      <c r="AK923" s="114">
        <v>0.25972182999999999</v>
      </c>
      <c r="AL923" s="114">
        <v>9.1009025000000007E-3</v>
      </c>
      <c r="AM923" s="114">
        <v>0</v>
      </c>
      <c r="AN923" s="113">
        <f t="shared" si="417"/>
        <v>1.5570853053999999E-5</v>
      </c>
      <c r="AO923" s="112">
        <f t="shared" si="418"/>
        <v>3.3657183860399998E-8</v>
      </c>
      <c r="AP923" s="112">
        <f t="shared" si="419"/>
        <v>0</v>
      </c>
      <c r="AQ923" s="328">
        <v>8.2714619999999997E-6</v>
      </c>
      <c r="AR923" s="328">
        <v>2.4957E-8</v>
      </c>
      <c r="AS923" s="328">
        <v>6.8186040000000001E-13</v>
      </c>
      <c r="AT923" s="328">
        <v>3.1860000000000002E-10</v>
      </c>
      <c r="AU923" s="329">
        <v>0</v>
      </c>
      <c r="AV923" s="328">
        <v>8.6789999999999997E-10</v>
      </c>
      <c r="AW923" s="328">
        <v>7.2981999999999999E-6</v>
      </c>
      <c r="AX923" s="328">
        <v>1.9830199999999999E-10</v>
      </c>
      <c r="AY923" s="328">
        <v>8.5012000000000004E-9</v>
      </c>
      <c r="AZ923" s="329">
        <v>0</v>
      </c>
      <c r="BA923" s="329">
        <v>0</v>
      </c>
      <c r="BB923" s="329">
        <v>0</v>
      </c>
      <c r="BC923" s="329">
        <v>0</v>
      </c>
      <c r="BD923" s="329">
        <v>0</v>
      </c>
      <c r="BE923" s="329">
        <v>0</v>
      </c>
      <c r="BF923" s="328">
        <v>4.5540000000000002E-12</v>
      </c>
      <c r="BG923" s="329">
        <v>0</v>
      </c>
      <c r="BH923" s="329">
        <v>0</v>
      </c>
      <c r="BI923" s="329">
        <v>0</v>
      </c>
      <c r="BJ923" s="329">
        <v>0</v>
      </c>
      <c r="BK923" s="329">
        <v>0</v>
      </c>
      <c r="BL923" s="329">
        <v>0</v>
      </c>
      <c r="BM923" s="41"/>
      <c r="BN923" s="111">
        <v>3.6515521000000001E-4</v>
      </c>
      <c r="BO923" s="122">
        <v>5.8609841000000001E-5</v>
      </c>
      <c r="BP923" s="111">
        <v>2.4853867E-4</v>
      </c>
      <c r="BQ923" s="122">
        <v>8.4311672000000003E-13</v>
      </c>
      <c r="BR923" s="122">
        <v>4.8278941999999998E-5</v>
      </c>
      <c r="BS923" s="111">
        <v>0</v>
      </c>
      <c r="BT923" s="111">
        <v>0</v>
      </c>
      <c r="BU923" s="111">
        <v>0</v>
      </c>
      <c r="BV923" s="111">
        <v>0</v>
      </c>
      <c r="BW923" s="122">
        <v>2.5083326999999999E-10</v>
      </c>
      <c r="BX923" s="111">
        <v>0</v>
      </c>
      <c r="BY923" s="111">
        <v>0</v>
      </c>
      <c r="BZ923" s="122">
        <v>7.2323150000000004E-7</v>
      </c>
      <c r="CA923" s="122">
        <v>9.0042766000000002E-6</v>
      </c>
      <c r="CB923" s="111">
        <v>0</v>
      </c>
      <c r="CC923" s="111">
        <v>0</v>
      </c>
      <c r="CD923" s="111">
        <v>0</v>
      </c>
      <c r="CE923" s="194" t="s">
        <v>10407</v>
      </c>
      <c r="CF923" s="143"/>
      <c r="CG923" s="76" t="s">
        <v>1110</v>
      </c>
      <c r="CH923" s="42"/>
      <c r="CI923" s="42"/>
      <c r="CJ923" s="41"/>
      <c r="CK923" s="50"/>
      <c r="CL923" s="41"/>
      <c r="CM923" s="41"/>
      <c r="CN923" s="41"/>
      <c r="CO923" s="41"/>
      <c r="CP923" s="41"/>
      <c r="CQ923" s="41"/>
      <c r="CR923" s="41"/>
      <c r="CS923" s="41"/>
      <c r="CT923" s="41"/>
      <c r="CU923" s="41"/>
      <c r="CV923" s="41"/>
      <c r="CW923" s="41"/>
    </row>
    <row r="924" spans="1:101" ht="14.5" customHeight="1" thickBot="1">
      <c r="A924" s="41" t="s">
        <v>10406</v>
      </c>
      <c r="B924" s="119" t="s">
        <v>8322</v>
      </c>
      <c r="C924" s="120" t="str">
        <f t="shared" si="410"/>
        <v>A.130.11.105</v>
      </c>
      <c r="D924" s="135" t="s">
        <v>769</v>
      </c>
      <c r="E924" s="119" t="s">
        <v>6570</v>
      </c>
      <c r="F924" s="118" t="str">
        <f t="shared" si="411"/>
        <v>EVOH (Ethylene vinyl alcohol), film barrier of gasses</v>
      </c>
      <c r="G924" s="118">
        <f t="shared" si="412"/>
        <v>1.3925727102786301</v>
      </c>
      <c r="H924" s="118">
        <f t="shared" si="413"/>
        <v>3.0638441030000001E-2</v>
      </c>
      <c r="I924" s="118">
        <f t="shared" si="414"/>
        <v>5.1047555500000001E-2</v>
      </c>
      <c r="J924" s="326">
        <f t="shared" si="415"/>
        <v>0.61508782374863002</v>
      </c>
      <c r="K924" s="118">
        <v>0.69579888999999995</v>
      </c>
      <c r="L924" s="118">
        <v>1.8301201999999999E-2</v>
      </c>
      <c r="M924" s="118">
        <v>3.0019499000000002E-2</v>
      </c>
      <c r="N924" s="118">
        <v>2.5750449000000002E-2</v>
      </c>
      <c r="O924" s="118">
        <v>3.9572592000000004E-3</v>
      </c>
      <c r="P924" s="118">
        <v>4.6959638999999998E-4</v>
      </c>
      <c r="Q924" s="118">
        <v>4.6113643999999999E-4</v>
      </c>
      <c r="R924" s="118">
        <v>2.7268545000000001E-3</v>
      </c>
      <c r="S924" s="118">
        <v>9.9471227000000003E-4</v>
      </c>
      <c r="T924" s="118">
        <v>0.60788706000000003</v>
      </c>
      <c r="U924" s="118">
        <v>6.1755037000000004E-3</v>
      </c>
      <c r="V924" s="330">
        <v>2.9760717000000001E-5</v>
      </c>
      <c r="W924" s="330">
        <v>7.8706162999999999E-7</v>
      </c>
      <c r="X924" s="118">
        <v>0</v>
      </c>
      <c r="Y924" s="41"/>
      <c r="Z924" s="327">
        <f t="shared" si="416"/>
        <v>5.2315706015037584</v>
      </c>
      <c r="AA924" s="41"/>
      <c r="AB924" s="111">
        <v>109.26626</v>
      </c>
      <c r="AC924" s="111">
        <v>108.25832</v>
      </c>
      <c r="AD924" s="111">
        <v>0.83724282999999999</v>
      </c>
      <c r="AE924" s="111">
        <v>0</v>
      </c>
      <c r="AF924" s="111">
        <v>2.5798459999999999E-4</v>
      </c>
      <c r="AG924" s="111">
        <v>8.6373024999999992E-3</v>
      </c>
      <c r="AH924" s="111">
        <v>0.16180697999999999</v>
      </c>
      <c r="AI924" s="41"/>
      <c r="AJ924" s="114">
        <v>0.10425788</v>
      </c>
      <c r="AK924" s="114">
        <v>9.3699243000000002E-2</v>
      </c>
      <c r="AL924" s="114">
        <v>4.3746671999999997E-3</v>
      </c>
      <c r="AM924" s="114">
        <v>6.1839659000000003E-3</v>
      </c>
      <c r="AN924" s="113">
        <f t="shared" si="417"/>
        <v>5.6174606589609998E-6</v>
      </c>
      <c r="AO924" s="112">
        <f t="shared" si="418"/>
        <v>1.6178503188743143E-8</v>
      </c>
      <c r="AP924" s="112">
        <f t="shared" si="419"/>
        <v>0.86610166741000005</v>
      </c>
      <c r="AQ924" s="328">
        <v>4.9296022999999997E-6</v>
      </c>
      <c r="AR924" s="328">
        <v>1.4876572999999999E-8</v>
      </c>
      <c r="AS924" s="328">
        <v>4.063287E-13</v>
      </c>
      <c r="AT924" s="328">
        <v>3.3031704999999999E-10</v>
      </c>
      <c r="AU924" s="328">
        <v>4.2668192999999997E-11</v>
      </c>
      <c r="AV924" s="328">
        <v>3.82899E-9</v>
      </c>
      <c r="AW924" s="328">
        <v>6.7604062000000004E-7</v>
      </c>
      <c r="AX924" s="328">
        <v>5.5435673000000005E-10</v>
      </c>
      <c r="AY924" s="328">
        <v>7.0458816000000002E-10</v>
      </c>
      <c r="AZ924" s="328">
        <v>4.9377816999999996E-13</v>
      </c>
      <c r="BA924" s="328">
        <v>2.9520384E-15</v>
      </c>
      <c r="BB924" s="328">
        <v>1.0321965E-12</v>
      </c>
      <c r="BC924" s="328">
        <v>5.9415434000000002E-14</v>
      </c>
      <c r="BD924" s="328">
        <v>4.5851165E-14</v>
      </c>
      <c r="BE924" s="328">
        <v>5.1013257000000001E-9</v>
      </c>
      <c r="BF924" s="328">
        <v>2.4991782999999999E-9</v>
      </c>
      <c r="BG924" s="328">
        <v>4.0851976999999997E-11</v>
      </c>
      <c r="BH924" s="328">
        <v>4.9827409999999997E-5</v>
      </c>
      <c r="BI924" s="329">
        <v>0.86605184000000002</v>
      </c>
      <c r="BJ924" s="328">
        <v>1.5259718E-11</v>
      </c>
      <c r="BK924" s="328">
        <v>9.2795584000000006E-14</v>
      </c>
      <c r="BL924" s="328">
        <v>4.1517431999999999E-18</v>
      </c>
      <c r="BM924" s="41"/>
      <c r="BN924" s="111">
        <v>3.0057986000000002E-4</v>
      </c>
      <c r="BO924" s="122">
        <v>6.0835050999999997E-6</v>
      </c>
      <c r="BP924" s="111">
        <v>1.4587007E-4</v>
      </c>
      <c r="BQ924" s="122">
        <v>3.2103245E-7</v>
      </c>
      <c r="BR924" s="122">
        <v>6.7535348999999998E-6</v>
      </c>
      <c r="BS924" s="122">
        <v>2.4035514E-6</v>
      </c>
      <c r="BT924" s="122">
        <v>9.1473987000000003E-10</v>
      </c>
      <c r="BU924" s="122">
        <v>3.6827916000000002E-6</v>
      </c>
      <c r="BV924" s="122">
        <v>6.3016529E-7</v>
      </c>
      <c r="BW924" s="122">
        <v>3.0513666999999998E-7</v>
      </c>
      <c r="BX924" s="122">
        <v>3.2069432E-7</v>
      </c>
      <c r="BY924" s="122">
        <v>2.8528589999999999E-8</v>
      </c>
      <c r="BZ924" s="122">
        <v>5.6613250000000004E-9</v>
      </c>
      <c r="CA924" s="122">
        <v>6.0469453000000001E-6</v>
      </c>
      <c r="CB924" s="111">
        <v>1.2789696E-4</v>
      </c>
      <c r="CC924" s="122">
        <v>2.2817953000000001E-7</v>
      </c>
      <c r="CD924" s="122">
        <v>2.1906437000000001E-9</v>
      </c>
      <c r="CE924" s="151" t="s">
        <v>10403</v>
      </c>
      <c r="CF924" s="143"/>
      <c r="CG924" s="42" t="s">
        <v>1111</v>
      </c>
      <c r="CH924" s="42"/>
      <c r="CI924" s="42"/>
      <c r="CJ924" s="41"/>
      <c r="CK924" s="50"/>
      <c r="CL924" s="41"/>
      <c r="CM924" s="41"/>
      <c r="CN924" s="41"/>
      <c r="CO924" s="41"/>
      <c r="CP924" s="41"/>
      <c r="CQ924" s="41"/>
      <c r="CR924" s="41"/>
      <c r="CS924" s="41"/>
      <c r="CT924" s="41"/>
      <c r="CU924" s="41"/>
      <c r="CV924" s="41"/>
      <c r="CW924" s="41"/>
    </row>
    <row r="925" spans="1:101" ht="14.5" customHeight="1" thickBot="1">
      <c r="A925" s="41" t="s">
        <v>10402</v>
      </c>
      <c r="B925" s="119" t="s">
        <v>8322</v>
      </c>
      <c r="C925" s="120" t="str">
        <f t="shared" si="410"/>
        <v>A.130.11.106</v>
      </c>
      <c r="D925" s="135" t="s">
        <v>769</v>
      </c>
      <c r="E925" s="119" t="s">
        <v>6570</v>
      </c>
      <c r="F925" s="118" t="str">
        <f t="shared" si="411"/>
        <v>Formaldehyde</v>
      </c>
      <c r="G925" s="118">
        <f t="shared" si="412"/>
        <v>0.539827383061388</v>
      </c>
      <c r="H925" s="118">
        <f t="shared" si="413"/>
        <v>1.3460380579999999E-2</v>
      </c>
      <c r="I925" s="118">
        <f t="shared" si="414"/>
        <v>2.3899180400000001E-2</v>
      </c>
      <c r="J925" s="326">
        <f t="shared" si="415"/>
        <v>0.37645938208138802</v>
      </c>
      <c r="K925" s="118">
        <v>0.12600844</v>
      </c>
      <c r="L925" s="118">
        <v>9.6029953000000001E-3</v>
      </c>
      <c r="M925" s="118">
        <v>1.3262503E-2</v>
      </c>
      <c r="N925" s="118">
        <v>1.1362091E-2</v>
      </c>
      <c r="O925" s="118">
        <v>1.7599587000000001E-3</v>
      </c>
      <c r="P925" s="118">
        <v>1.7978037999999999E-4</v>
      </c>
      <c r="Q925" s="118">
        <v>1.5855050000000001E-4</v>
      </c>
      <c r="R925" s="118">
        <v>1.0336821E-3</v>
      </c>
      <c r="S925" s="118">
        <v>6.9876599000000001E-4</v>
      </c>
      <c r="T925" s="118">
        <v>0.36434677999999998</v>
      </c>
      <c r="U925" s="118">
        <v>1.1405673E-2</v>
      </c>
      <c r="V925" s="330">
        <v>8.1366466999999997E-6</v>
      </c>
      <c r="W925" s="330">
        <v>2.6444687999999999E-8</v>
      </c>
      <c r="X925" s="118">
        <v>0</v>
      </c>
      <c r="Y925" s="41"/>
      <c r="Z925" s="327">
        <f t="shared" si="416"/>
        <v>0.94743187969924803</v>
      </c>
      <c r="AA925" s="41"/>
      <c r="AB925" s="111">
        <v>55.633834</v>
      </c>
      <c r="AC925" s="111">
        <v>53.178823999999999</v>
      </c>
      <c r="AD925" s="111">
        <v>1.5461661</v>
      </c>
      <c r="AE925" s="111">
        <v>0</v>
      </c>
      <c r="AF925" s="111">
        <v>0.10519248</v>
      </c>
      <c r="AG925" s="111">
        <v>0.46409744000000003</v>
      </c>
      <c r="AH925" s="111">
        <v>0.33955485000000002</v>
      </c>
      <c r="AI925" s="41"/>
      <c r="AJ925" s="114">
        <v>2.4592543000000001E-2</v>
      </c>
      <c r="AK925" s="114">
        <v>2.0669980000000001E-2</v>
      </c>
      <c r="AL925" s="114">
        <v>9.0270504000000001E-4</v>
      </c>
      <c r="AM925" s="114">
        <v>3.0198582999999999E-3</v>
      </c>
      <c r="AN925" s="113">
        <f t="shared" si="417"/>
        <v>1.2392074322222299E-6</v>
      </c>
      <c r="AO925" s="112">
        <f t="shared" si="418"/>
        <v>3.3384061582260257E-9</v>
      </c>
      <c r="AP925" s="112">
        <f t="shared" si="419"/>
        <v>0.42294934113100002</v>
      </c>
      <c r="AQ925" s="328">
        <v>9.0787079000000005E-7</v>
      </c>
      <c r="AR925" s="328">
        <v>2.7403289999999999E-9</v>
      </c>
      <c r="AS925" s="328">
        <v>7.4823475000000002E-14</v>
      </c>
      <c r="AT925" s="328">
        <v>1.2615491E-10</v>
      </c>
      <c r="AU925" s="328">
        <v>1.6380016999999999E-11</v>
      </c>
      <c r="AV925" s="328">
        <v>1.6894931999999999E-9</v>
      </c>
      <c r="AW925" s="328">
        <v>3.2677752000000002E-7</v>
      </c>
      <c r="AX925" s="328">
        <v>2.4395211000000001E-10</v>
      </c>
      <c r="AY925" s="328">
        <v>3.4315022999999999E-10</v>
      </c>
      <c r="AZ925" s="328">
        <v>2.3277992000000001E-13</v>
      </c>
      <c r="BA925" s="328">
        <v>9.5983863000000008E-16</v>
      </c>
      <c r="BB925" s="328">
        <v>3.9023346999999999E-13</v>
      </c>
      <c r="BC925" s="328">
        <v>2.2538304E-14</v>
      </c>
      <c r="BD925" s="328">
        <v>1.7066216E-14</v>
      </c>
      <c r="BE925" s="328">
        <v>1.9577301000000001E-9</v>
      </c>
      <c r="BF925" s="328">
        <v>7.6885128E-10</v>
      </c>
      <c r="BG925" s="328">
        <v>1.0233298999999999E-11</v>
      </c>
      <c r="BH925" s="328">
        <v>2.4171131000000001E-5</v>
      </c>
      <c r="BI925" s="329">
        <v>0.42292517000000002</v>
      </c>
      <c r="BJ925" s="328">
        <v>5.1271522999999997E-13</v>
      </c>
      <c r="BK925" s="328">
        <v>3.1178629E-15</v>
      </c>
      <c r="BL925" s="328">
        <v>1.3949549000000001E-19</v>
      </c>
      <c r="BM925" s="41"/>
      <c r="BN925" s="111">
        <v>1.0331108000000001E-4</v>
      </c>
      <c r="BO925" s="122">
        <v>2.9083161000000001E-6</v>
      </c>
      <c r="BP925" s="122">
        <v>2.6416914999999999E-5</v>
      </c>
      <c r="BQ925" s="122">
        <v>1.2170277E-7</v>
      </c>
      <c r="BR925" s="122">
        <v>3.1777174000000001E-6</v>
      </c>
      <c r="BS925" s="122">
        <v>1.0641552E-6</v>
      </c>
      <c r="BT925" s="122">
        <v>2.4597619999999999E-10</v>
      </c>
      <c r="BU925" s="122">
        <v>1.6276676000000001E-6</v>
      </c>
      <c r="BV925" s="122">
        <v>2.4125261999999999E-7</v>
      </c>
      <c r="BW925" s="122">
        <v>1.0491379E-7</v>
      </c>
      <c r="BX925" s="122">
        <v>1.2311603999999999E-7</v>
      </c>
      <c r="BY925" s="122">
        <v>7.4000580000000004E-9</v>
      </c>
      <c r="BZ925" s="122">
        <v>2.1732467999999999E-9</v>
      </c>
      <c r="CA925" s="122">
        <v>2.6287101000000001E-6</v>
      </c>
      <c r="CB925" s="122">
        <v>6.4642300999999999E-5</v>
      </c>
      <c r="CC925" s="122">
        <v>2.4442235000000002E-7</v>
      </c>
      <c r="CD925" s="122">
        <v>7.3604005999999996E-11</v>
      </c>
      <c r="CE925" s="194" t="s">
        <v>10399</v>
      </c>
      <c r="CF925" s="143"/>
      <c r="CG925" s="76" t="s">
        <v>1112</v>
      </c>
      <c r="CH925" s="42"/>
      <c r="CI925" s="42"/>
      <c r="CJ925" s="41"/>
      <c r="CK925" s="50"/>
      <c r="CL925" s="41"/>
      <c r="CM925" s="41"/>
      <c r="CN925" s="41"/>
      <c r="CO925" s="41"/>
      <c r="CP925" s="41"/>
      <c r="CQ925" s="41"/>
      <c r="CR925" s="41"/>
      <c r="CS925" s="41"/>
      <c r="CT925" s="41"/>
      <c r="CU925" s="41"/>
      <c r="CV925" s="41"/>
      <c r="CW925" s="41"/>
    </row>
    <row r="926" spans="1:101" ht="14.5" customHeight="1">
      <c r="A926" s="41" t="s">
        <v>10398</v>
      </c>
      <c r="B926" s="119" t="s">
        <v>8322</v>
      </c>
      <c r="C926" s="120" t="str">
        <f t="shared" si="410"/>
        <v>A.130.11.107</v>
      </c>
      <c r="D926" s="135" t="s">
        <v>769</v>
      </c>
      <c r="E926" s="119" t="s">
        <v>6570</v>
      </c>
      <c r="F926" s="118" t="str">
        <f t="shared" si="411"/>
        <v>MDI (Methylene diphenyl diisocyanate)</v>
      </c>
      <c r="G926" s="118">
        <f t="shared" si="412"/>
        <v>1.0599247144998007</v>
      </c>
      <c r="H926" s="118">
        <f t="shared" si="413"/>
        <v>2.5019279945759998E-3</v>
      </c>
      <c r="I926" s="118">
        <f t="shared" si="414"/>
        <v>3.5142786505224705E-2</v>
      </c>
      <c r="J926" s="326">
        <f t="shared" si="415"/>
        <v>0.6552</v>
      </c>
      <c r="K926" s="118">
        <v>0.36708000000000002</v>
      </c>
      <c r="L926" s="118">
        <v>3.1968585000000001E-2</v>
      </c>
      <c r="M926" s="118">
        <v>3.1741999999999999E-3</v>
      </c>
      <c r="N926" s="118">
        <v>1.2218579999999999E-3</v>
      </c>
      <c r="O926" s="118">
        <v>1.279992E-3</v>
      </c>
      <c r="P926" s="118">
        <v>0</v>
      </c>
      <c r="Q926" s="330">
        <v>7.7994576000000002E-8</v>
      </c>
      <c r="R926" s="330">
        <v>1.5052246999999999E-9</v>
      </c>
      <c r="S926" s="118">
        <v>0</v>
      </c>
      <c r="T926" s="118">
        <v>0.6552</v>
      </c>
      <c r="U926" s="118">
        <v>0</v>
      </c>
      <c r="V926" s="118">
        <v>0</v>
      </c>
      <c r="W926" s="118">
        <v>0</v>
      </c>
      <c r="X926" s="118">
        <v>0</v>
      </c>
      <c r="Y926" s="41"/>
      <c r="Z926" s="327">
        <f t="shared" si="416"/>
        <v>2.76</v>
      </c>
      <c r="AA926" s="41"/>
      <c r="AB926" s="111">
        <v>90.201599999999999</v>
      </c>
      <c r="AC926" s="111">
        <v>88.361599999999996</v>
      </c>
      <c r="AD926" s="111">
        <v>0</v>
      </c>
      <c r="AE926" s="111">
        <v>0</v>
      </c>
      <c r="AF926" s="111">
        <v>1.84</v>
      </c>
      <c r="AG926" s="111">
        <v>0</v>
      </c>
      <c r="AH926" s="111">
        <v>0</v>
      </c>
      <c r="AI926" s="41"/>
      <c r="AJ926" s="114">
        <v>6.0627088000000003E-2</v>
      </c>
      <c r="AK926" s="114">
        <v>5.2409252000000003E-2</v>
      </c>
      <c r="AL926" s="114">
        <v>2.2837879000000001E-3</v>
      </c>
      <c r="AM926" s="114">
        <v>5.9340482999999996E-3</v>
      </c>
      <c r="AN926" s="113">
        <f t="shared" si="417"/>
        <v>3.1420414999999995E-6</v>
      </c>
      <c r="AO926" s="112">
        <f t="shared" si="418"/>
        <v>8.4459611400000002E-9</v>
      </c>
      <c r="AP926" s="112">
        <f t="shared" si="419"/>
        <v>0.83109920000000004</v>
      </c>
      <c r="AQ926" s="328">
        <v>2.5612799999999998E-6</v>
      </c>
      <c r="AR926" s="328">
        <v>7.7279999999999998E-9</v>
      </c>
      <c r="AS926" s="328">
        <v>2.1114E-13</v>
      </c>
      <c r="AT926" s="329">
        <v>0</v>
      </c>
      <c r="AU926" s="329">
        <v>0</v>
      </c>
      <c r="AV926" s="328">
        <v>1.8149999999999999E-10</v>
      </c>
      <c r="AW926" s="328">
        <v>5.8057999999999997E-7</v>
      </c>
      <c r="AX926" s="328">
        <v>4.147E-11</v>
      </c>
      <c r="AY926" s="328">
        <v>6.7627999999999996E-10</v>
      </c>
      <c r="AZ926" s="329">
        <v>0</v>
      </c>
      <c r="BA926" s="329">
        <v>0</v>
      </c>
      <c r="BB926" s="329">
        <v>0</v>
      </c>
      <c r="BC926" s="329">
        <v>0</v>
      </c>
      <c r="BD926" s="329">
        <v>0</v>
      </c>
      <c r="BE926" s="329">
        <v>0</v>
      </c>
      <c r="BF926" s="329">
        <v>0</v>
      </c>
      <c r="BG926" s="329">
        <v>0</v>
      </c>
      <c r="BH926" s="329">
        <v>0</v>
      </c>
      <c r="BI926" s="329">
        <v>0.83109920000000004</v>
      </c>
      <c r="BJ926" s="329">
        <v>0</v>
      </c>
      <c r="BK926" s="329">
        <v>0</v>
      </c>
      <c r="BL926" s="329">
        <v>0</v>
      </c>
      <c r="BM926" s="41"/>
      <c r="BN926" s="111">
        <v>1.9469889999999999E-4</v>
      </c>
      <c r="BO926" s="122">
        <v>4.6624787000000001E-6</v>
      </c>
      <c r="BP926" s="122">
        <v>7.6956122999999996E-5</v>
      </c>
      <c r="BQ926" s="122">
        <v>1.7631718E-13</v>
      </c>
      <c r="BR926" s="122">
        <v>4.9963913000000003E-6</v>
      </c>
      <c r="BS926" s="111">
        <v>0</v>
      </c>
      <c r="BT926" s="111">
        <v>0</v>
      </c>
      <c r="BU926" s="111">
        <v>0</v>
      </c>
      <c r="BV926" s="111">
        <v>0</v>
      </c>
      <c r="BW926" s="122">
        <v>5.1609464999999998E-11</v>
      </c>
      <c r="BX926" s="111">
        <v>0</v>
      </c>
      <c r="BY926" s="111">
        <v>0</v>
      </c>
      <c r="BZ926" s="111">
        <v>0</v>
      </c>
      <c r="CA926" s="122">
        <v>1.3900515000000001E-6</v>
      </c>
      <c r="CB926" s="111">
        <v>1.0669381000000001E-4</v>
      </c>
      <c r="CC926" s="111">
        <v>0</v>
      </c>
      <c r="CD926" s="111">
        <v>0</v>
      </c>
      <c r="CE926" s="198" t="s">
        <v>10395</v>
      </c>
      <c r="CF926" s="143"/>
      <c r="CG926" s="76" t="s">
        <v>1275</v>
      </c>
      <c r="CH926" s="42"/>
      <c r="CI926" s="42"/>
      <c r="CJ926" s="41"/>
      <c r="CK926" s="50"/>
      <c r="CL926" s="41"/>
      <c r="CM926" s="41"/>
      <c r="CN926" s="41"/>
      <c r="CO926" s="41"/>
      <c r="CP926" s="41"/>
      <c r="CQ926" s="41"/>
      <c r="CR926" s="41"/>
      <c r="CS926" s="41"/>
      <c r="CT926" s="41"/>
      <c r="CU926" s="41"/>
      <c r="CV926" s="41"/>
      <c r="CW926" s="41"/>
    </row>
    <row r="927" spans="1:101" ht="14.5" customHeight="1">
      <c r="A927" s="41" t="s">
        <v>10394</v>
      </c>
      <c r="B927" s="119" t="s">
        <v>8322</v>
      </c>
      <c r="C927" s="120" t="str">
        <f t="shared" si="410"/>
        <v>A.130.11.108</v>
      </c>
      <c r="D927" s="135" t="s">
        <v>769</v>
      </c>
      <c r="E927" s="119" t="s">
        <v>6570</v>
      </c>
      <c r="F927" s="118" t="str">
        <f t="shared" si="411"/>
        <v>MMA (Methyl methacrylate)</v>
      </c>
      <c r="G927" s="118">
        <f t="shared" si="412"/>
        <v>1.3139958779000001</v>
      </c>
      <c r="H927" s="118">
        <f t="shared" si="413"/>
        <v>5.1161057900000001E-2</v>
      </c>
      <c r="I927" s="118">
        <f t="shared" si="414"/>
        <v>0.20436765700000001</v>
      </c>
      <c r="J927" s="326">
        <f t="shared" si="415"/>
        <v>0.591729913</v>
      </c>
      <c r="K927" s="118">
        <v>0.46673724999999999</v>
      </c>
      <c r="L927" s="118">
        <v>0.13687895</v>
      </c>
      <c r="M927" s="118">
        <v>4.0018000999999997E-2</v>
      </c>
      <c r="N927" s="118">
        <v>3.3520639999999997E-2</v>
      </c>
      <c r="O927" s="118">
        <v>1.3927208999999999E-2</v>
      </c>
      <c r="P927" s="118">
        <v>5.2115259999999997E-4</v>
      </c>
      <c r="Q927" s="118">
        <v>3.1920563000000001E-3</v>
      </c>
      <c r="R927" s="118">
        <v>2.7470706000000001E-2</v>
      </c>
      <c r="S927" s="118">
        <v>1.7647729000000001E-2</v>
      </c>
      <c r="T927" s="118">
        <v>0.54600000000000004</v>
      </c>
      <c r="U927" s="118">
        <v>2.4802111000000002E-2</v>
      </c>
      <c r="V927" s="118">
        <v>3.2800730000000001E-3</v>
      </c>
      <c r="W927" s="118">
        <v>0</v>
      </c>
      <c r="X927" s="118">
        <v>0</v>
      </c>
      <c r="Y927" s="41"/>
      <c r="Z927" s="327">
        <f t="shared" si="416"/>
        <v>3.5093026315789473</v>
      </c>
      <c r="AA927" s="41"/>
      <c r="AB927" s="111">
        <v>98.101866000000001</v>
      </c>
      <c r="AC927" s="111">
        <v>94.074534999999997</v>
      </c>
      <c r="AD927" s="111">
        <v>3.3621840000000001</v>
      </c>
      <c r="AE927" s="122">
        <v>5.1591000000000001E-5</v>
      </c>
      <c r="AF927" s="111">
        <v>0.13941999999999999</v>
      </c>
      <c r="AG927" s="111">
        <v>0.13614561</v>
      </c>
      <c r="AH927" s="111">
        <v>0.38952999999999999</v>
      </c>
      <c r="AI927" s="41"/>
      <c r="AJ927" s="114">
        <v>0.11951324000000001</v>
      </c>
      <c r="AK927" s="114">
        <v>0.11001585</v>
      </c>
      <c r="AL927" s="114">
        <v>3.8908065999999999E-3</v>
      </c>
      <c r="AM927" s="114">
        <v>5.6065841999999996E-3</v>
      </c>
      <c r="AN927" s="113">
        <f t="shared" si="417"/>
        <v>6.59567441234E-6</v>
      </c>
      <c r="AO927" s="112">
        <f t="shared" si="418"/>
        <v>1.4389077661404999E-8</v>
      </c>
      <c r="AP927" s="112">
        <f t="shared" si="419"/>
        <v>0.78523588010000001</v>
      </c>
      <c r="AQ927" s="328">
        <v>3.3116247999999999E-6</v>
      </c>
      <c r="AR927" s="328">
        <v>9.9939610999999992E-9</v>
      </c>
      <c r="AS927" s="328">
        <v>2.7296194999999999E-13</v>
      </c>
      <c r="AT927" s="328">
        <v>5.5755632999999997E-10</v>
      </c>
      <c r="AU927" s="328">
        <v>4.1871550999999998E-10</v>
      </c>
      <c r="AV927" s="328">
        <v>4.9845835E-9</v>
      </c>
      <c r="AW927" s="328">
        <v>3.0354923999999999E-6</v>
      </c>
      <c r="AX927" s="328">
        <v>7.3672634000000003E-10</v>
      </c>
      <c r="AY927" s="328">
        <v>3.2967320999999999E-9</v>
      </c>
      <c r="AZ927" s="328">
        <v>6.9688569000000002E-11</v>
      </c>
      <c r="BA927" s="328">
        <v>8.5070555000000005E-14</v>
      </c>
      <c r="BB927" s="328">
        <v>3.9117614000000002E-11</v>
      </c>
      <c r="BC927" s="328">
        <v>1.2401188000000001E-12</v>
      </c>
      <c r="BD927" s="328">
        <v>1.0722270999999999E-12</v>
      </c>
      <c r="BE927" s="328">
        <v>2.1603396999999999E-8</v>
      </c>
      <c r="BF927" s="328">
        <v>2.2099296000000001E-7</v>
      </c>
      <c r="BG927" s="328">
        <v>2.5018155999999998E-10</v>
      </c>
      <c r="BH927" s="329">
        <v>1.5335201000000001E-3</v>
      </c>
      <c r="BI927" s="329">
        <v>0.78370236000000004</v>
      </c>
      <c r="BJ927" s="329">
        <v>0</v>
      </c>
      <c r="BK927" s="329">
        <v>0</v>
      </c>
      <c r="BL927" s="329">
        <v>0</v>
      </c>
      <c r="BM927" s="41"/>
      <c r="BN927" s="111">
        <v>2.9456285999999998E-4</v>
      </c>
      <c r="BO927" s="122">
        <v>2.4269998000000001E-5</v>
      </c>
      <c r="BP927" s="122">
        <v>9.7848668000000003E-5</v>
      </c>
      <c r="BQ927" s="122">
        <v>3.2178303000000001E-6</v>
      </c>
      <c r="BR927" s="122">
        <v>2.4660487E-5</v>
      </c>
      <c r="BS927" s="122">
        <v>3.1839345999999999E-6</v>
      </c>
      <c r="BT927" s="122">
        <v>1.0337219E-6</v>
      </c>
      <c r="BU927" s="122">
        <v>4.6942549000000004E-6</v>
      </c>
      <c r="BV927" s="122">
        <v>6.9935009000000003E-7</v>
      </c>
      <c r="BW927" s="122">
        <v>2.1122023000000002E-6</v>
      </c>
      <c r="BX927" s="122">
        <v>4.2380946E-6</v>
      </c>
      <c r="BY927" s="122">
        <v>5.0638182999999998E-7</v>
      </c>
      <c r="BZ927" s="122">
        <v>4.5600528E-7</v>
      </c>
      <c r="CA927" s="122">
        <v>9.8742089000000008E-6</v>
      </c>
      <c r="CB927" s="111">
        <v>1.1484895999999999E-4</v>
      </c>
      <c r="CC927" s="122">
        <v>2.9187670000000001E-6</v>
      </c>
      <c r="CD927" s="111">
        <v>0</v>
      </c>
      <c r="CE927" s="198" t="s">
        <v>10391</v>
      </c>
      <c r="CF927" s="143"/>
      <c r="CG927" s="76" t="s">
        <v>1274</v>
      </c>
      <c r="CH927" s="42"/>
      <c r="CI927" s="42"/>
      <c r="CJ927" s="41"/>
      <c r="CK927" s="50"/>
      <c r="CL927" s="41"/>
      <c r="CM927" s="41"/>
      <c r="CN927" s="41"/>
      <c r="CO927" s="41"/>
      <c r="CP927" s="41"/>
      <c r="CQ927" s="41"/>
      <c r="CR927" s="41"/>
      <c r="CS927" s="41"/>
      <c r="CT927" s="41"/>
      <c r="CU927" s="41"/>
      <c r="CV927" s="41"/>
      <c r="CW927" s="41"/>
    </row>
    <row r="928" spans="1:101" ht="14.5" customHeight="1">
      <c r="A928" s="41" t="s">
        <v>10390</v>
      </c>
      <c r="B928" s="119" t="s">
        <v>8322</v>
      </c>
      <c r="C928" s="120" t="str">
        <f t="shared" si="410"/>
        <v>A.130.11.109</v>
      </c>
      <c r="D928" s="135" t="s">
        <v>769</v>
      </c>
      <c r="E928" s="119" t="s">
        <v>6570</v>
      </c>
      <c r="F928" s="118" t="str">
        <f t="shared" si="411"/>
        <v>Nafion</v>
      </c>
      <c r="G928" s="118">
        <f t="shared" si="412"/>
        <v>115.32519106971485</v>
      </c>
      <c r="H928" s="118">
        <f t="shared" si="413"/>
        <v>2.06840442355E-2</v>
      </c>
      <c r="I928" s="118">
        <f t="shared" si="414"/>
        <v>4.600547025479349</v>
      </c>
      <c r="J928" s="326">
        <f t="shared" si="415"/>
        <v>0.18096000000000001</v>
      </c>
      <c r="K928" s="118">
        <v>110.523</v>
      </c>
      <c r="L928" s="118">
        <v>4.1088149999999999</v>
      </c>
      <c r="M928" s="118">
        <v>0.491732</v>
      </c>
      <c r="N928" s="118">
        <v>2.0682724E-2</v>
      </c>
      <c r="O928" s="118">
        <v>0</v>
      </c>
      <c r="P928" s="118">
        <v>0</v>
      </c>
      <c r="Q928" s="330">
        <v>1.3202354999999999E-6</v>
      </c>
      <c r="R928" s="330">
        <v>2.5479349000000001E-8</v>
      </c>
      <c r="S928" s="118">
        <v>0</v>
      </c>
      <c r="T928" s="118">
        <v>0.18096000000000001</v>
      </c>
      <c r="U928" s="118">
        <v>0</v>
      </c>
      <c r="V928" s="118">
        <v>0</v>
      </c>
      <c r="W928" s="118">
        <v>0</v>
      </c>
      <c r="X928" s="118">
        <v>0</v>
      </c>
      <c r="Y928" s="41"/>
      <c r="Z928" s="327">
        <f t="shared" si="416"/>
        <v>830.99999999999989</v>
      </c>
      <c r="AA928" s="41"/>
      <c r="AB928" s="111">
        <v>11066.7</v>
      </c>
      <c r="AC928" s="111">
        <v>11066.7</v>
      </c>
      <c r="AD928" s="111">
        <v>0</v>
      </c>
      <c r="AE928" s="111">
        <v>0</v>
      </c>
      <c r="AF928" s="111">
        <v>0</v>
      </c>
      <c r="AG928" s="111">
        <v>0</v>
      </c>
      <c r="AH928" s="111">
        <v>0</v>
      </c>
      <c r="AI928" s="41"/>
      <c r="AJ928" s="114">
        <v>15.320904000000001</v>
      </c>
      <c r="AK928" s="114">
        <v>14.107794999999999</v>
      </c>
      <c r="AL928" s="114">
        <v>0.65287689000000004</v>
      </c>
      <c r="AM928" s="114">
        <v>0.56023224999999999</v>
      </c>
      <c r="AN928" s="113">
        <f t="shared" si="417"/>
        <v>8.4579107230000001E-4</v>
      </c>
      <c r="AO928" s="112">
        <f t="shared" si="418"/>
        <v>2.4144855455000001E-6</v>
      </c>
      <c r="AP928" s="112">
        <f t="shared" si="419"/>
        <v>78.463899999999995</v>
      </c>
      <c r="AQ928" s="329">
        <v>7.7116800000000003E-4</v>
      </c>
      <c r="AR928" s="328">
        <v>2.3267999999999999E-6</v>
      </c>
      <c r="AS928" s="328">
        <v>6.3571500000000006E-11</v>
      </c>
      <c r="AT928" s="329">
        <v>0</v>
      </c>
      <c r="AU928" s="329">
        <v>0</v>
      </c>
      <c r="AV928" s="328">
        <v>3.0722999999999998E-9</v>
      </c>
      <c r="AW928" s="328">
        <v>7.462E-5</v>
      </c>
      <c r="AX928" s="328">
        <v>7.0197400000000004E-10</v>
      </c>
      <c r="AY928" s="328">
        <v>8.692E-8</v>
      </c>
      <c r="AZ928" s="329">
        <v>0</v>
      </c>
      <c r="BA928" s="329">
        <v>0</v>
      </c>
      <c r="BB928" s="329">
        <v>0</v>
      </c>
      <c r="BC928" s="329">
        <v>0</v>
      </c>
      <c r="BD928" s="329">
        <v>0</v>
      </c>
      <c r="BE928" s="329">
        <v>0</v>
      </c>
      <c r="BF928" s="329">
        <v>0</v>
      </c>
      <c r="BG928" s="329">
        <v>0</v>
      </c>
      <c r="BH928" s="329">
        <v>0</v>
      </c>
      <c r="BI928" s="329">
        <v>78.463899999999995</v>
      </c>
      <c r="BJ928" s="329">
        <v>0</v>
      </c>
      <c r="BK928" s="329">
        <v>0</v>
      </c>
      <c r="BL928" s="329">
        <v>0</v>
      </c>
      <c r="BM928" s="41"/>
      <c r="BN928" s="111">
        <v>3.7081432999999997E-2</v>
      </c>
      <c r="BO928" s="111">
        <v>5.9925273999999996E-4</v>
      </c>
      <c r="BP928" s="111">
        <v>2.3170485000000001E-2</v>
      </c>
      <c r="BQ928" s="122">
        <v>2.9845691E-12</v>
      </c>
      <c r="BR928" s="111">
        <v>4.9362509E-4</v>
      </c>
      <c r="BS928" s="111">
        <v>0</v>
      </c>
      <c r="BT928" s="111">
        <v>0</v>
      </c>
      <c r="BU928" s="111">
        <v>0</v>
      </c>
      <c r="BV928" s="111">
        <v>0</v>
      </c>
      <c r="BW928" s="122">
        <v>8.7360749000000003E-10</v>
      </c>
      <c r="BX928" s="111">
        <v>0</v>
      </c>
      <c r="BY928" s="111">
        <v>0</v>
      </c>
      <c r="BZ928" s="111">
        <v>0</v>
      </c>
      <c r="CA928" s="122">
        <v>5.7306024999999998E-5</v>
      </c>
      <c r="CB928" s="111">
        <v>1.2760764000000001E-2</v>
      </c>
      <c r="CC928" s="111">
        <v>0</v>
      </c>
      <c r="CD928" s="111">
        <v>0</v>
      </c>
      <c r="CE928" s="198" t="s">
        <v>10387</v>
      </c>
      <c r="CF928" s="143"/>
      <c r="CG928" s="76" t="s">
        <v>1113</v>
      </c>
      <c r="CH928" s="42"/>
      <c r="CI928" s="42"/>
      <c r="CK928" s="42"/>
      <c r="CL928" s="41"/>
      <c r="CM928" s="41"/>
      <c r="CN928" s="41"/>
      <c r="CO928" s="41"/>
      <c r="CP928" s="41"/>
      <c r="CQ928" s="41"/>
      <c r="CR928" s="41"/>
      <c r="CS928" s="41"/>
      <c r="CT928" s="41"/>
      <c r="CU928" s="41"/>
      <c r="CV928" s="41"/>
      <c r="CW928" s="41"/>
    </row>
    <row r="929" spans="1:101" ht="14.5" customHeight="1">
      <c r="A929" s="41" t="s">
        <v>10386</v>
      </c>
      <c r="B929" s="119" t="s">
        <v>8322</v>
      </c>
      <c r="C929" s="120" t="str">
        <f t="shared" si="410"/>
        <v>A.130.11.111</v>
      </c>
      <c r="D929" s="135" t="s">
        <v>769</v>
      </c>
      <c r="E929" s="119" t="s">
        <v>6570</v>
      </c>
      <c r="F929" s="118" t="str">
        <f t="shared" si="411"/>
        <v>PEEK (Polyetheretherketone)</v>
      </c>
      <c r="G929" s="118">
        <f t="shared" si="412"/>
        <v>27.073357114020002</v>
      </c>
      <c r="H929" s="118">
        <f t="shared" si="413"/>
        <v>1.0239224689999999</v>
      </c>
      <c r="I929" s="118">
        <f t="shared" si="414"/>
        <v>1.7053253429999999</v>
      </c>
      <c r="J929" s="326">
        <f t="shared" si="415"/>
        <v>0.93849030202000017</v>
      </c>
      <c r="K929" s="118">
        <v>23.405619000000002</v>
      </c>
      <c r="L929" s="118">
        <v>0.61200776999999995</v>
      </c>
      <c r="M929" s="118">
        <v>1.0027427</v>
      </c>
      <c r="N929" s="118">
        <v>0.86175374999999999</v>
      </c>
      <c r="O929" s="118">
        <v>0.13259633000000001</v>
      </c>
      <c r="P929" s="118">
        <v>1.5794868E-2</v>
      </c>
      <c r="Q929" s="118">
        <v>1.3777520999999999E-2</v>
      </c>
      <c r="R929" s="118">
        <v>9.0574873E-2</v>
      </c>
      <c r="S929" s="118">
        <v>3.2496794000000002E-2</v>
      </c>
      <c r="T929" s="118">
        <v>0.69732000000000005</v>
      </c>
      <c r="U929" s="118">
        <v>0.20798617999999999</v>
      </c>
      <c r="V929" s="118">
        <v>6.8732801999999999E-4</v>
      </c>
      <c r="W929" s="118">
        <v>0</v>
      </c>
      <c r="X929" s="118">
        <v>0</v>
      </c>
      <c r="Y929" s="41"/>
      <c r="Z929" s="327">
        <f t="shared" si="416"/>
        <v>175.98209774436091</v>
      </c>
      <c r="AA929" s="41"/>
      <c r="AB929" s="111">
        <v>2519.9232000000002</v>
      </c>
      <c r="AC929" s="111">
        <v>2485.9931000000001</v>
      </c>
      <c r="AD929" s="111">
        <v>28.197692</v>
      </c>
      <c r="AE929" s="111">
        <v>0</v>
      </c>
      <c r="AF929" s="111">
        <v>0</v>
      </c>
      <c r="AG929" s="111">
        <v>0.28231193999999998</v>
      </c>
      <c r="AH929" s="111">
        <v>5.4501090999999997</v>
      </c>
      <c r="AI929" s="41"/>
      <c r="AJ929" s="114">
        <v>3.4222085999999998</v>
      </c>
      <c r="AK929" s="114">
        <v>3.1496970000000002</v>
      </c>
      <c r="AL929" s="114">
        <v>0.14695174999999999</v>
      </c>
      <c r="AM929" s="114">
        <v>0.12555976999999999</v>
      </c>
      <c r="AN929" s="113">
        <f t="shared" si="417"/>
        <v>1.8883075814390003E-4</v>
      </c>
      <c r="AO929" s="112">
        <f t="shared" si="418"/>
        <v>5.4346061905541188E-7</v>
      </c>
      <c r="AP929" s="112">
        <f t="shared" si="419"/>
        <v>17.585402226799999</v>
      </c>
      <c r="AQ929" s="329">
        <v>1.6582928000000001E-4</v>
      </c>
      <c r="AR929" s="328">
        <v>5.0044043999999995E-7</v>
      </c>
      <c r="AS929" s="328">
        <v>1.3668685E-11</v>
      </c>
      <c r="AT929" s="328">
        <v>1.1080955999999999E-8</v>
      </c>
      <c r="AU929" s="328">
        <v>1.4394699E-9</v>
      </c>
      <c r="AV929" s="328">
        <v>1.2813938000000001E-7</v>
      </c>
      <c r="AW929" s="328">
        <v>2.2622819000000002E-5</v>
      </c>
      <c r="AX929" s="328">
        <v>1.8552332E-8</v>
      </c>
      <c r="AY929" s="328">
        <v>2.3546855999999999E-8</v>
      </c>
      <c r="AZ929" s="328">
        <v>1.6159113000000001E-11</v>
      </c>
      <c r="BA929" s="328">
        <v>8.2888411999999996E-14</v>
      </c>
      <c r="BB929" s="328">
        <v>3.4242836999999999E-11</v>
      </c>
      <c r="BC929" s="328">
        <v>1.9783748000000001E-12</v>
      </c>
      <c r="BD929" s="328">
        <v>1.4952572E-12</v>
      </c>
      <c r="BE929" s="328">
        <v>1.7203928000000001E-7</v>
      </c>
      <c r="BF929" s="328">
        <v>6.5960058000000002E-8</v>
      </c>
      <c r="BG929" s="328">
        <v>8.5336390000000004E-10</v>
      </c>
      <c r="BH929" s="329">
        <v>1.5292267999999999E-3</v>
      </c>
      <c r="BI929" s="329">
        <v>17.583873000000001</v>
      </c>
      <c r="BJ929" s="329">
        <v>0</v>
      </c>
      <c r="BK929" s="329">
        <v>0</v>
      </c>
      <c r="BL929" s="329">
        <v>0</v>
      </c>
      <c r="BM929" s="41"/>
      <c r="BN929" s="111">
        <v>8.7094440999999998E-3</v>
      </c>
      <c r="BO929" s="111">
        <v>2.0333455E-4</v>
      </c>
      <c r="BP929" s="111">
        <v>4.9068476999999996E-3</v>
      </c>
      <c r="BQ929" s="122">
        <v>1.0664181999999999E-5</v>
      </c>
      <c r="BR929" s="111">
        <v>2.2645021999999999E-4</v>
      </c>
      <c r="BS929" s="122">
        <v>8.0377604000000005E-5</v>
      </c>
      <c r="BT929" s="122">
        <v>2.0729667000000001E-8</v>
      </c>
      <c r="BU929" s="111">
        <v>1.2308830000000001E-4</v>
      </c>
      <c r="BV929" s="122">
        <v>2.1195601E-5</v>
      </c>
      <c r="BW929" s="122">
        <v>9.1166662000000005E-6</v>
      </c>
      <c r="BX929" s="122">
        <v>1.0819425E-5</v>
      </c>
      <c r="BY929" s="122">
        <v>6.2037505999999997E-7</v>
      </c>
      <c r="BZ929" s="122">
        <v>1.9098332999999999E-7</v>
      </c>
      <c r="CA929" s="111">
        <v>2.0243263000000001E-4</v>
      </c>
      <c r="CB929" s="111">
        <v>2.9067150999999999E-3</v>
      </c>
      <c r="CC929" s="122">
        <v>7.5699487000000002E-6</v>
      </c>
      <c r="CD929" s="111">
        <v>0</v>
      </c>
      <c r="CE929" s="197" t="s">
        <v>10383</v>
      </c>
      <c r="CF929" s="143"/>
      <c r="CG929" s="76" t="s">
        <v>1105</v>
      </c>
      <c r="CH929" s="42"/>
      <c r="CI929" s="42"/>
      <c r="CK929" s="42"/>
      <c r="CL929" s="41"/>
      <c r="CM929" s="41"/>
      <c r="CN929" s="41"/>
      <c r="CO929" s="41"/>
      <c r="CP929" s="41"/>
      <c r="CQ929" s="41"/>
      <c r="CR929" s="41"/>
      <c r="CS929" s="41"/>
      <c r="CT929" s="41"/>
      <c r="CU929" s="41"/>
      <c r="CV929" s="41"/>
      <c r="CW929" s="41"/>
    </row>
    <row r="930" spans="1:101" ht="14.5" customHeight="1" thickBot="1">
      <c r="A930" s="41" t="s">
        <v>10382</v>
      </c>
      <c r="B930" s="119" t="s">
        <v>8322</v>
      </c>
      <c r="C930" s="120" t="str">
        <f t="shared" si="410"/>
        <v>A.130.11.112</v>
      </c>
      <c r="D930" s="135" t="s">
        <v>769</v>
      </c>
      <c r="E930" s="119" t="s">
        <v>6570</v>
      </c>
      <c r="F930" s="118" t="str">
        <f t="shared" si="411"/>
        <v>PEI (PolyEther Imide)</v>
      </c>
      <c r="G930" s="118">
        <f t="shared" si="412"/>
        <v>2.4746976082800001</v>
      </c>
      <c r="H930" s="118">
        <f t="shared" si="413"/>
        <v>0.13785184528</v>
      </c>
      <c r="I930" s="118">
        <f t="shared" si="414"/>
        <v>0.27102404299999999</v>
      </c>
      <c r="J930" s="326">
        <f t="shared" si="415"/>
        <v>0.76661522000000004</v>
      </c>
      <c r="K930" s="118">
        <v>1.2992064999999999</v>
      </c>
      <c r="L930" s="118">
        <v>0.118728</v>
      </c>
      <c r="M930" s="118">
        <v>0.15031720000000001</v>
      </c>
      <c r="N930" s="118">
        <v>3.1768308000000002E-2</v>
      </c>
      <c r="O930" s="330">
        <v>1.31528E-6</v>
      </c>
      <c r="P930" s="118">
        <v>4.3566961000000001E-2</v>
      </c>
      <c r="Q930" s="118">
        <v>6.2515261000000003E-2</v>
      </c>
      <c r="R930" s="118">
        <v>1.9788430000000001E-3</v>
      </c>
      <c r="S930" s="118">
        <v>0</v>
      </c>
      <c r="T930" s="118">
        <v>0.65129999999999999</v>
      </c>
      <c r="U930" s="118">
        <v>4.2928319999999999E-2</v>
      </c>
      <c r="V930" s="118">
        <v>0</v>
      </c>
      <c r="W930" s="118">
        <v>7.2386900000000004E-2</v>
      </c>
      <c r="X930" s="118">
        <v>0</v>
      </c>
      <c r="Y930" s="41"/>
      <c r="Z930" s="327">
        <f t="shared" si="416"/>
        <v>9.7684699248120292</v>
      </c>
      <c r="AA930" s="41"/>
      <c r="AB930" s="111">
        <v>181.613</v>
      </c>
      <c r="AC930" s="111">
        <v>175.79300000000001</v>
      </c>
      <c r="AD930" s="111">
        <v>5.82</v>
      </c>
      <c r="AE930" s="111">
        <v>0</v>
      </c>
      <c r="AF930" s="111">
        <v>0</v>
      </c>
      <c r="AG930" s="111">
        <v>0</v>
      </c>
      <c r="AH930" s="111">
        <v>0</v>
      </c>
      <c r="AI930" s="41"/>
      <c r="AJ930" s="114">
        <v>0.19868593000000001</v>
      </c>
      <c r="AK930" s="114">
        <v>0.18758463</v>
      </c>
      <c r="AL930" s="114">
        <v>8.3767041E-3</v>
      </c>
      <c r="AM930" s="114">
        <v>2.7245883000000001E-3</v>
      </c>
      <c r="AN930" s="113">
        <f t="shared" si="417"/>
        <v>1.1246081211099999E-5</v>
      </c>
      <c r="AO930" s="112">
        <f t="shared" si="418"/>
        <v>3.0978935158990001E-8</v>
      </c>
      <c r="AP930" s="112">
        <f t="shared" si="419"/>
        <v>0.38159500000000002</v>
      </c>
      <c r="AQ930" s="328">
        <v>9.0651402E-6</v>
      </c>
      <c r="AR930" s="328">
        <v>2.7351716000000001E-8</v>
      </c>
      <c r="AS930" s="328">
        <v>7.4728795999999995E-13</v>
      </c>
      <c r="AT930" s="329">
        <v>0</v>
      </c>
      <c r="AU930" s="329">
        <v>0</v>
      </c>
      <c r="AV930" s="328">
        <v>4.7189999999999999E-9</v>
      </c>
      <c r="AW930" s="328">
        <v>2.1562343000000001E-6</v>
      </c>
      <c r="AX930" s="328">
        <v>1.07822E-9</v>
      </c>
      <c r="AY930" s="328">
        <v>2.5116334999999998E-9</v>
      </c>
      <c r="AZ930" s="329">
        <v>0</v>
      </c>
      <c r="BA930" s="329">
        <v>0</v>
      </c>
      <c r="BB930" s="328">
        <v>3.5621009000000003E-11</v>
      </c>
      <c r="BC930" s="328">
        <v>7.6632813E-13</v>
      </c>
      <c r="BD930" s="328">
        <v>2.3103390000000001E-13</v>
      </c>
      <c r="BE930" s="328">
        <v>7.1483550999999996E-9</v>
      </c>
      <c r="BF930" s="328">
        <v>1.2839355999999999E-8</v>
      </c>
      <c r="BG930" s="329">
        <v>0</v>
      </c>
      <c r="BH930" s="329">
        <v>0</v>
      </c>
      <c r="BI930" s="329">
        <v>0.38159500000000002</v>
      </c>
      <c r="BJ930" s="329">
        <v>0</v>
      </c>
      <c r="BK930" s="329">
        <v>0</v>
      </c>
      <c r="BL930" s="329">
        <v>0</v>
      </c>
      <c r="BM930" s="41"/>
      <c r="BN930" s="111">
        <v>4.8702860999999997E-4</v>
      </c>
      <c r="BO930" s="122">
        <v>1.7315959999999999E-5</v>
      </c>
      <c r="BP930" s="111">
        <v>2.7237086E-4</v>
      </c>
      <c r="BQ930" s="122">
        <v>2.3179531E-7</v>
      </c>
      <c r="BR930" s="122">
        <v>1.4264929000000001E-5</v>
      </c>
      <c r="BS930" s="111">
        <v>0</v>
      </c>
      <c r="BT930" s="111">
        <v>0</v>
      </c>
      <c r="BU930" s="111">
        <v>0</v>
      </c>
      <c r="BV930" s="122">
        <v>5.8463793999999998E-5</v>
      </c>
      <c r="BW930" s="122">
        <v>4.1366711999999998E-5</v>
      </c>
      <c r="BX930" s="111">
        <v>0</v>
      </c>
      <c r="BY930" s="111">
        <v>0</v>
      </c>
      <c r="BZ930" s="111">
        <v>0</v>
      </c>
      <c r="CA930" s="122">
        <v>2.9396312000000001E-5</v>
      </c>
      <c r="CB930" s="122">
        <v>5.3618246E-5</v>
      </c>
      <c r="CC930" s="111">
        <v>0</v>
      </c>
      <c r="CD930" s="111">
        <v>0</v>
      </c>
      <c r="CE930" s="196" t="s">
        <v>10379</v>
      </c>
      <c r="CF930" s="143"/>
      <c r="CG930" s="76" t="s">
        <v>1417</v>
      </c>
      <c r="CH930" s="42"/>
      <c r="CI930" s="42"/>
      <c r="CK930" s="42"/>
      <c r="CL930" s="41"/>
      <c r="CM930" s="41"/>
      <c r="CN930" s="41"/>
      <c r="CO930" s="41"/>
      <c r="CP930" s="41"/>
      <c r="CQ930" s="41"/>
      <c r="CR930" s="41"/>
      <c r="CS930" s="41"/>
      <c r="CT930" s="41"/>
      <c r="CU930" s="41"/>
      <c r="CV930" s="41"/>
      <c r="CW930" s="41"/>
    </row>
    <row r="931" spans="1:101" ht="14.5" customHeight="1" thickBot="1">
      <c r="A931" s="41" t="s">
        <v>10378</v>
      </c>
      <c r="B931" s="119" t="s">
        <v>8322</v>
      </c>
      <c r="C931" s="120" t="str">
        <f t="shared" si="410"/>
        <v>A.130.11.113</v>
      </c>
      <c r="D931" s="135" t="s">
        <v>769</v>
      </c>
      <c r="E931" s="119" t="s">
        <v>6570</v>
      </c>
      <c r="F931" s="118" t="str">
        <f t="shared" si="411"/>
        <v>Phthalic anhydride</v>
      </c>
      <c r="G931" s="118">
        <f t="shared" si="412"/>
        <v>1.1675103959199999</v>
      </c>
      <c r="H931" s="118">
        <f t="shared" si="413"/>
        <v>6.4893993499999997E-2</v>
      </c>
      <c r="I931" s="118">
        <f t="shared" si="414"/>
        <v>0.11475620274000001</v>
      </c>
      <c r="J931" s="326">
        <f t="shared" si="415"/>
        <v>0.63040845968000003</v>
      </c>
      <c r="K931" s="118">
        <v>0.35745174000000002</v>
      </c>
      <c r="L931" s="118">
        <v>7.4650564000000003E-2</v>
      </c>
      <c r="M931" s="118">
        <v>3.9711717000000001E-2</v>
      </c>
      <c r="N931" s="118">
        <v>1.3913561E-2</v>
      </c>
      <c r="O931" s="118">
        <v>4.4930847000000003E-2</v>
      </c>
      <c r="P931" s="118">
        <v>1.331874E-3</v>
      </c>
      <c r="Q931" s="118">
        <v>4.7177115E-3</v>
      </c>
      <c r="R931" s="118">
        <v>3.9392174000000001E-4</v>
      </c>
      <c r="S931" s="118">
        <v>1.1593572E-2</v>
      </c>
      <c r="T931" s="118">
        <v>0.59045999999999998</v>
      </c>
      <c r="U931" s="118">
        <v>2.0851518999999999E-2</v>
      </c>
      <c r="V931" s="118">
        <v>2.8813397999999997E-4</v>
      </c>
      <c r="W931" s="118">
        <v>7.2152346999999999E-3</v>
      </c>
      <c r="X931" s="118">
        <v>0</v>
      </c>
      <c r="Y931" s="41"/>
      <c r="Z931" s="327">
        <f t="shared" si="416"/>
        <v>2.6876070676691728</v>
      </c>
      <c r="AA931" s="41"/>
      <c r="AB931" s="111">
        <v>83.349384000000001</v>
      </c>
      <c r="AC931" s="111">
        <v>79.855954999999994</v>
      </c>
      <c r="AD931" s="111">
        <v>2.8269413000000001</v>
      </c>
      <c r="AE931" s="111">
        <v>0</v>
      </c>
      <c r="AF931" s="111">
        <v>0</v>
      </c>
      <c r="AG931" s="111">
        <v>0.15532635</v>
      </c>
      <c r="AH931" s="111">
        <v>0.51116132999999997</v>
      </c>
      <c r="AI931" s="41"/>
      <c r="AJ931" s="114">
        <v>8.3129629999999996E-2</v>
      </c>
      <c r="AK931" s="114">
        <v>7.6029564999999993E-2</v>
      </c>
      <c r="AL931" s="114">
        <v>3.0505526E-3</v>
      </c>
      <c r="AM931" s="114">
        <v>4.0495124E-3</v>
      </c>
      <c r="AN931" s="113">
        <f t="shared" si="417"/>
        <v>4.5581274276399996E-6</v>
      </c>
      <c r="AO931" s="112">
        <f t="shared" si="418"/>
        <v>1.1281629315239999E-8</v>
      </c>
      <c r="AP931" s="112">
        <f t="shared" si="419"/>
        <v>0.56715860104000004</v>
      </c>
      <c r="AQ931" s="328">
        <v>2.4940993999999999E-6</v>
      </c>
      <c r="AR931" s="328">
        <v>7.5252998000000008E-9</v>
      </c>
      <c r="AS931" s="328">
        <v>2.0560194000000001E-13</v>
      </c>
      <c r="AT931" s="329">
        <v>0</v>
      </c>
      <c r="AU931" s="329">
        <v>0</v>
      </c>
      <c r="AV931" s="328">
        <v>2.0713725E-9</v>
      </c>
      <c r="AW931" s="328">
        <v>2.0605011000000002E-6</v>
      </c>
      <c r="AX931" s="328">
        <v>4.7237397E-10</v>
      </c>
      <c r="AY931" s="328">
        <v>1.5791967000000001E-9</v>
      </c>
      <c r="AZ931" s="328">
        <v>1.6312806E-9</v>
      </c>
      <c r="BA931" s="329">
        <v>0</v>
      </c>
      <c r="BB931" s="328">
        <v>2.5911503000000001E-12</v>
      </c>
      <c r="BC931" s="328">
        <v>5.9831948999999996E-11</v>
      </c>
      <c r="BD931" s="328">
        <v>1.0849544E-11</v>
      </c>
      <c r="BE931" s="328">
        <v>1.7486333999999999E-10</v>
      </c>
      <c r="BF931" s="328">
        <v>1.2806918E-9</v>
      </c>
      <c r="BG931" s="329">
        <v>0</v>
      </c>
      <c r="BH931" s="329">
        <v>9.7268104000000004E-4</v>
      </c>
      <c r="BI931" s="329">
        <v>0.56618592000000001</v>
      </c>
      <c r="BJ931" s="329">
        <v>0</v>
      </c>
      <c r="BK931" s="329">
        <v>0</v>
      </c>
      <c r="BL931" s="329">
        <v>0</v>
      </c>
      <c r="BM931" s="41"/>
      <c r="BN931" s="111">
        <v>2.9359185000000002E-4</v>
      </c>
      <c r="BO931" s="122">
        <v>1.0887459E-5</v>
      </c>
      <c r="BP931" s="122">
        <v>7.4937615999999996E-5</v>
      </c>
      <c r="BQ931" s="122">
        <v>4.6142725999999997E-8</v>
      </c>
      <c r="BR931" s="122">
        <v>4.9185084000000001E-5</v>
      </c>
      <c r="BS931" s="111">
        <v>0</v>
      </c>
      <c r="BT931" s="122">
        <v>4.2445577000000003E-5</v>
      </c>
      <c r="BU931" s="111">
        <v>0</v>
      </c>
      <c r="BV931" s="122">
        <v>1.7872811000000001E-6</v>
      </c>
      <c r="BW931" s="122">
        <v>3.1217372E-6</v>
      </c>
      <c r="BX931" s="111">
        <v>0</v>
      </c>
      <c r="BY931" s="111">
        <v>0</v>
      </c>
      <c r="BZ931" s="111">
        <v>0</v>
      </c>
      <c r="CA931" s="122">
        <v>1.5482587000000001E-5</v>
      </c>
      <c r="CB931" s="122">
        <v>9.5698360000000002E-5</v>
      </c>
      <c r="CC931" s="122">
        <v>1.6322953E-13</v>
      </c>
      <c r="CD931" s="111">
        <v>0</v>
      </c>
      <c r="CE931" s="194" t="s">
        <v>10375</v>
      </c>
      <c r="CF931" s="143"/>
      <c r="CG931" s="76" t="s">
        <v>960</v>
      </c>
      <c r="CH931" s="42"/>
      <c r="CI931" s="42"/>
      <c r="CK931" s="42"/>
      <c r="CL931" s="41"/>
      <c r="CM931" s="41"/>
      <c r="CN931" s="41"/>
      <c r="CO931" s="41"/>
      <c r="CP931" s="41"/>
      <c r="CQ931" s="41"/>
      <c r="CR931" s="41"/>
      <c r="CS931" s="41"/>
      <c r="CT931" s="41"/>
      <c r="CU931" s="41"/>
      <c r="CV931" s="41"/>
      <c r="CW931" s="41"/>
    </row>
    <row r="932" spans="1:101" ht="14.5" customHeight="1" thickBot="1">
      <c r="A932" s="41" t="s">
        <v>10374</v>
      </c>
      <c r="B932" s="119" t="s">
        <v>8322</v>
      </c>
      <c r="C932" s="120" t="str">
        <f t="shared" si="410"/>
        <v>A.130.11.114</v>
      </c>
      <c r="D932" s="135" t="s">
        <v>769</v>
      </c>
      <c r="E932" s="119" t="s">
        <v>6570</v>
      </c>
      <c r="F932" s="118" t="str">
        <f t="shared" si="411"/>
        <v>Polyether-polyols</v>
      </c>
      <c r="G932" s="118">
        <f t="shared" si="412"/>
        <v>1.1473650815452514</v>
      </c>
      <c r="H932" s="118">
        <f t="shared" si="413"/>
        <v>1.1870653012659001E-2</v>
      </c>
      <c r="I932" s="118">
        <f t="shared" si="414"/>
        <v>4.87794285325924E-2</v>
      </c>
      <c r="J932" s="326">
        <f t="shared" si="415"/>
        <v>0.70433999999999997</v>
      </c>
      <c r="K932" s="118">
        <v>0.38237500000000002</v>
      </c>
      <c r="L932" s="118">
        <v>4.2942126999999997E-2</v>
      </c>
      <c r="M932" s="118">
        <v>5.8373000000000001E-3</v>
      </c>
      <c r="N932" s="118">
        <v>1.2440736E-3</v>
      </c>
      <c r="O932" s="118">
        <v>1.0626500000000001E-2</v>
      </c>
      <c r="P932" s="118">
        <v>0</v>
      </c>
      <c r="Q932" s="330">
        <v>7.9412659000000005E-8</v>
      </c>
      <c r="R932" s="330">
        <v>1.5325923999999999E-9</v>
      </c>
      <c r="S932" s="118">
        <v>0</v>
      </c>
      <c r="T932" s="118">
        <v>0.70433999999999997</v>
      </c>
      <c r="U932" s="118">
        <v>0</v>
      </c>
      <c r="V932" s="118">
        <v>0</v>
      </c>
      <c r="W932" s="118">
        <v>0</v>
      </c>
      <c r="X932" s="118">
        <v>0</v>
      </c>
      <c r="Y932" s="41"/>
      <c r="Z932" s="327">
        <f t="shared" si="416"/>
        <v>2.875</v>
      </c>
      <c r="AA932" s="41"/>
      <c r="AB932" s="111">
        <v>96.496399999999994</v>
      </c>
      <c r="AC932" s="111">
        <v>87.916399999999996</v>
      </c>
      <c r="AD932" s="111">
        <v>0</v>
      </c>
      <c r="AE932" s="111">
        <v>0</v>
      </c>
      <c r="AF932" s="111">
        <v>8.58</v>
      </c>
      <c r="AG932" s="111">
        <v>0</v>
      </c>
      <c r="AH932" s="111">
        <v>0</v>
      </c>
      <c r="AI932" s="41"/>
      <c r="AJ932" s="114">
        <v>6.8631843999999997E-2</v>
      </c>
      <c r="AK932" s="114">
        <v>6.0293859999999998E-2</v>
      </c>
      <c r="AL932" s="114">
        <v>2.4338336E-3</v>
      </c>
      <c r="AM932" s="114">
        <v>5.9041503E-3</v>
      </c>
      <c r="AN932" s="113">
        <f t="shared" si="417"/>
        <v>3.6147397999999998E-6</v>
      </c>
      <c r="AO932" s="112">
        <f t="shared" si="418"/>
        <v>9.0008639375000001E-9</v>
      </c>
      <c r="AP932" s="112">
        <f t="shared" si="419"/>
        <v>0.82691179999999997</v>
      </c>
      <c r="AQ932" s="328">
        <v>2.6680000000000001E-6</v>
      </c>
      <c r="AR932" s="328">
        <v>8.0499999999999993E-9</v>
      </c>
      <c r="AS932" s="328">
        <v>2.1993749999999999E-13</v>
      </c>
      <c r="AT932" s="329">
        <v>0</v>
      </c>
      <c r="AU932" s="329">
        <v>0</v>
      </c>
      <c r="AV932" s="328">
        <v>1.848E-10</v>
      </c>
      <c r="AW932" s="328">
        <v>9.4655499999999999E-7</v>
      </c>
      <c r="AX932" s="328">
        <v>4.2223999999999999E-11</v>
      </c>
      <c r="AY932" s="328">
        <v>9.0841999999999995E-10</v>
      </c>
      <c r="AZ932" s="329">
        <v>0</v>
      </c>
      <c r="BA932" s="329">
        <v>0</v>
      </c>
      <c r="BB932" s="329">
        <v>0</v>
      </c>
      <c r="BC932" s="329">
        <v>0</v>
      </c>
      <c r="BD932" s="329">
        <v>0</v>
      </c>
      <c r="BE932" s="329">
        <v>0</v>
      </c>
      <c r="BF932" s="329">
        <v>0</v>
      </c>
      <c r="BG932" s="329">
        <v>0</v>
      </c>
      <c r="BH932" s="329">
        <v>0</v>
      </c>
      <c r="BI932" s="329">
        <v>0.82691179999999997</v>
      </c>
      <c r="BJ932" s="329">
        <v>0</v>
      </c>
      <c r="BK932" s="329">
        <v>0</v>
      </c>
      <c r="BL932" s="329">
        <v>0</v>
      </c>
      <c r="BM932" s="41"/>
      <c r="BN932" s="111">
        <v>2.0876611000000001E-4</v>
      </c>
      <c r="BO932" s="122">
        <v>6.262922E-6</v>
      </c>
      <c r="BP932" s="122">
        <v>8.0162629000000003E-5</v>
      </c>
      <c r="BQ932" s="122">
        <v>1.7952294999999999E-13</v>
      </c>
      <c r="BR932" s="122">
        <v>1.4670553E-5</v>
      </c>
      <c r="BS932" s="111">
        <v>0</v>
      </c>
      <c r="BT932" s="111">
        <v>0</v>
      </c>
      <c r="BU932" s="111">
        <v>0</v>
      </c>
      <c r="BV932" s="111">
        <v>0</v>
      </c>
      <c r="BW932" s="122">
        <v>5.2547819000000003E-11</v>
      </c>
      <c r="BX932" s="111">
        <v>0</v>
      </c>
      <c r="BY932" s="111">
        <v>0</v>
      </c>
      <c r="BZ932" s="111">
        <v>0</v>
      </c>
      <c r="CA932" s="122">
        <v>1.5137122E-6</v>
      </c>
      <c r="CB932" s="111">
        <v>1.0615623999999999E-4</v>
      </c>
      <c r="CC932" s="111">
        <v>0</v>
      </c>
      <c r="CD932" s="111">
        <v>0</v>
      </c>
      <c r="CE932" s="195" t="s">
        <v>10371</v>
      </c>
      <c r="CF932" s="143"/>
      <c r="CG932" s="76" t="s">
        <v>689</v>
      </c>
      <c r="CH932" s="42"/>
      <c r="CI932" s="42"/>
      <c r="CK932" s="42"/>
      <c r="CL932" s="41"/>
      <c r="CM932" s="41"/>
      <c r="CN932" s="41"/>
      <c r="CO932" s="41"/>
      <c r="CP932" s="41"/>
      <c r="CQ932" s="41"/>
      <c r="CR932" s="41"/>
      <c r="CS932" s="41"/>
      <c r="CT932" s="41"/>
      <c r="CU932" s="41"/>
      <c r="CV932" s="41"/>
      <c r="CW932" s="41"/>
    </row>
    <row r="933" spans="1:101" ht="14.5" customHeight="1" thickBot="1">
      <c r="A933" s="41" t="s">
        <v>10370</v>
      </c>
      <c r="B933" s="119" t="s">
        <v>8322</v>
      </c>
      <c r="C933" s="120" t="str">
        <f t="shared" si="410"/>
        <v>A.130.11.115</v>
      </c>
      <c r="D933" s="135" t="s">
        <v>769</v>
      </c>
      <c r="E933" s="119" t="s">
        <v>6570</v>
      </c>
      <c r="F933" s="118" t="str">
        <f t="shared" si="411"/>
        <v>PPS (polyphenylene sulfide)</v>
      </c>
      <c r="G933" s="118">
        <f t="shared" si="412"/>
        <v>4.5047240840000002</v>
      </c>
      <c r="H933" s="118">
        <f t="shared" si="413"/>
        <v>0.41990248500000005</v>
      </c>
      <c r="I933" s="118">
        <f t="shared" si="414"/>
        <v>2.4487372199999999</v>
      </c>
      <c r="J933" s="326">
        <f t="shared" si="415"/>
        <v>0.68295396900000005</v>
      </c>
      <c r="K933" s="118">
        <v>0.95313040999999998</v>
      </c>
      <c r="L933" s="118">
        <v>0.18933944</v>
      </c>
      <c r="M933" s="118">
        <v>0.14065678000000001</v>
      </c>
      <c r="N933" s="118">
        <v>4.1227410999999999E-2</v>
      </c>
      <c r="O933" s="118">
        <v>0.11567787</v>
      </c>
      <c r="P933" s="118">
        <v>0.21552122000000001</v>
      </c>
      <c r="Q933" s="118">
        <v>4.7475983999999999E-2</v>
      </c>
      <c r="R933" s="118">
        <v>2.118741</v>
      </c>
      <c r="S933" s="118">
        <v>0</v>
      </c>
      <c r="T933" s="118">
        <v>0.60684000000000005</v>
      </c>
      <c r="U933" s="118">
        <v>7.6113969000000004E-2</v>
      </c>
      <c r="V933" s="118">
        <v>0</v>
      </c>
      <c r="W933" s="118">
        <v>0</v>
      </c>
      <c r="X933" s="118">
        <v>0</v>
      </c>
      <c r="Y933" s="41"/>
      <c r="Z933" s="327">
        <f t="shared" si="416"/>
        <v>7.1663940601503757</v>
      </c>
      <c r="AA933" s="41"/>
      <c r="AB933" s="111">
        <v>172.46161000000001</v>
      </c>
      <c r="AC933" s="111">
        <v>157.73743999999999</v>
      </c>
      <c r="AD933" s="111">
        <v>10.319139</v>
      </c>
      <c r="AE933" s="111">
        <v>0</v>
      </c>
      <c r="AF933" s="111">
        <v>0</v>
      </c>
      <c r="AG933" s="111">
        <v>0.80391363000000005</v>
      </c>
      <c r="AH933" s="111">
        <v>3.6011155000000001</v>
      </c>
      <c r="AI933" s="41"/>
      <c r="AJ933" s="114">
        <v>0.25034939</v>
      </c>
      <c r="AK933" s="114">
        <v>0.23362906</v>
      </c>
      <c r="AL933" s="114">
        <v>8.7351519999999995E-3</v>
      </c>
      <c r="AM933" s="114">
        <v>7.9851807000000004E-3</v>
      </c>
      <c r="AN933" s="113">
        <f t="shared" si="417"/>
        <v>1.40065382006E-5</v>
      </c>
      <c r="AO933" s="112">
        <f t="shared" si="418"/>
        <v>3.2304555776140006E-8</v>
      </c>
      <c r="AP933" s="112">
        <f t="shared" si="419"/>
        <v>1.1183726000000001</v>
      </c>
      <c r="AQ933" s="328">
        <v>6.6504137E-6</v>
      </c>
      <c r="AR933" s="328">
        <v>2.0065903000000001E-8</v>
      </c>
      <c r="AS933" s="328">
        <v>5.4822914000000001E-13</v>
      </c>
      <c r="AT933" s="329">
        <v>0</v>
      </c>
      <c r="AU933" s="329">
        <v>0</v>
      </c>
      <c r="AV933" s="328">
        <v>6.1377046000000002E-9</v>
      </c>
      <c r="AW933" s="328">
        <v>5.2530830999999998E-6</v>
      </c>
      <c r="AX933" s="328">
        <v>1.399696E-9</v>
      </c>
      <c r="AY933" s="328">
        <v>4.0053845000000003E-9</v>
      </c>
      <c r="AZ933" s="328">
        <v>5.7779086000000003E-9</v>
      </c>
      <c r="BA933" s="329">
        <v>0</v>
      </c>
      <c r="BB933" s="328">
        <v>2.5600357E-11</v>
      </c>
      <c r="BC933" s="328">
        <v>8.6688947000000001E-10</v>
      </c>
      <c r="BD933" s="328">
        <v>1.6262561999999999E-10</v>
      </c>
      <c r="BE933" s="328">
        <v>2.0606055999999998E-6</v>
      </c>
      <c r="BF933" s="328">
        <v>3.6298096000000003E-8</v>
      </c>
      <c r="BG933" s="329">
        <v>0</v>
      </c>
      <c r="BH933" s="329">
        <v>0</v>
      </c>
      <c r="BI933" s="329">
        <v>1.1183726000000001</v>
      </c>
      <c r="BJ933" s="329">
        <v>0</v>
      </c>
      <c r="BK933" s="329">
        <v>0</v>
      </c>
      <c r="BL933" s="329">
        <v>0</v>
      </c>
      <c r="BM933" s="41"/>
      <c r="BN933" s="111">
        <v>1.3135383E-3</v>
      </c>
      <c r="BO933" s="122">
        <v>2.7614330999999999E-5</v>
      </c>
      <c r="BP933" s="111">
        <v>1.9981808E-4</v>
      </c>
      <c r="BQ933" s="111">
        <v>2.4818251000000003E-4</v>
      </c>
      <c r="BR933" s="111">
        <v>1.2628784E-4</v>
      </c>
      <c r="BS933" s="111">
        <v>0</v>
      </c>
      <c r="BT933" s="111">
        <v>1.5033997000000001E-4</v>
      </c>
      <c r="BU933" s="111">
        <v>0</v>
      </c>
      <c r="BV933" s="111">
        <v>2.8921429999999998E-4</v>
      </c>
      <c r="BW933" s="122">
        <v>3.1415134999999999E-5</v>
      </c>
      <c r="BX933" s="111">
        <v>0</v>
      </c>
      <c r="BY933" s="111">
        <v>0</v>
      </c>
      <c r="BZ933" s="111">
        <v>0</v>
      </c>
      <c r="CA933" s="122">
        <v>4.5574997000000002E-5</v>
      </c>
      <c r="CB933" s="111">
        <v>1.9509114E-4</v>
      </c>
      <c r="CC933" s="111">
        <v>0</v>
      </c>
      <c r="CD933" s="111">
        <v>0</v>
      </c>
      <c r="CE933" s="194" t="s">
        <v>10367</v>
      </c>
      <c r="CF933" s="143"/>
      <c r="CG933" s="76" t="s">
        <v>960</v>
      </c>
      <c r="CH933" s="42"/>
      <c r="CI933" s="42"/>
      <c r="CK933" s="42"/>
      <c r="CL933" s="41"/>
      <c r="CM933" s="41"/>
      <c r="CN933" s="41"/>
      <c r="CO933" s="41"/>
      <c r="CP933" s="41"/>
      <c r="CQ933" s="41"/>
      <c r="CR933" s="41"/>
      <c r="CS933" s="41"/>
      <c r="CT933" s="41"/>
      <c r="CU933" s="41"/>
      <c r="CV933" s="41"/>
      <c r="CW933" s="41"/>
    </row>
    <row r="934" spans="1:101" ht="14.5" customHeight="1" thickBot="1">
      <c r="A934" s="41" t="s">
        <v>10366</v>
      </c>
      <c r="B934" s="119" t="s">
        <v>8322</v>
      </c>
      <c r="C934" s="120" t="str">
        <f t="shared" si="410"/>
        <v>A.130.11.116</v>
      </c>
      <c r="D934" s="135" t="s">
        <v>769</v>
      </c>
      <c r="E934" s="119" t="s">
        <v>6570</v>
      </c>
      <c r="F934" s="118" t="str">
        <f t="shared" si="411"/>
        <v>PVB (Polyvinyl butyral)</v>
      </c>
      <c r="G934" s="118">
        <f t="shared" si="412"/>
        <v>0.99063470339418003</v>
      </c>
      <c r="H934" s="118">
        <f t="shared" si="413"/>
        <v>4.6168265053999999E-2</v>
      </c>
      <c r="I934" s="118">
        <f t="shared" si="414"/>
        <v>0.13820812350000003</v>
      </c>
      <c r="J934" s="326">
        <f t="shared" si="415"/>
        <v>0.49578635484018002</v>
      </c>
      <c r="K934" s="118">
        <v>0.31047195999999999</v>
      </c>
      <c r="L934" s="118">
        <v>7.5110403000000006E-2</v>
      </c>
      <c r="M934" s="118">
        <v>6.0009439999999997E-2</v>
      </c>
      <c r="N934" s="118">
        <v>4.4335213999999998E-2</v>
      </c>
      <c r="O934" s="118">
        <v>1.5196482E-3</v>
      </c>
      <c r="P934" s="330">
        <v>3.5747724000000002E-5</v>
      </c>
      <c r="Q934" s="118">
        <v>2.7765512999999999E-4</v>
      </c>
      <c r="R934" s="118">
        <v>3.0882804999999998E-3</v>
      </c>
      <c r="S934" s="118">
        <v>1.0261898000000001E-3</v>
      </c>
      <c r="T934" s="118">
        <v>0.48335758000000001</v>
      </c>
      <c r="U934" s="118">
        <v>2.5470650999999999E-3</v>
      </c>
      <c r="V934" s="330">
        <v>8.0999318000000001E-7</v>
      </c>
      <c r="W934" s="330">
        <v>9.2920447000000001E-5</v>
      </c>
      <c r="X934" s="118">
        <v>8.7617895000000005E-3</v>
      </c>
      <c r="Y934" s="41"/>
      <c r="Z934" s="327">
        <f t="shared" si="416"/>
        <v>2.3343756390977441</v>
      </c>
      <c r="AA934" s="41"/>
      <c r="AB934" s="111">
        <v>80.245583999999994</v>
      </c>
      <c r="AC934" s="111">
        <v>79.842770000000002</v>
      </c>
      <c r="AD934" s="111">
        <v>0.26920354000000002</v>
      </c>
      <c r="AE934" s="111">
        <v>0</v>
      </c>
      <c r="AF934" s="111">
        <v>0.11153229000000001</v>
      </c>
      <c r="AG934" s="111">
        <v>4.8378207000000003E-3</v>
      </c>
      <c r="AH934" s="111">
        <v>1.7240203999999999E-2</v>
      </c>
      <c r="AI934" s="41"/>
      <c r="AJ934" s="114">
        <v>7.5990606000000002E-2</v>
      </c>
      <c r="AK934" s="114">
        <v>6.9046063000000005E-2</v>
      </c>
      <c r="AL934" s="114">
        <v>2.6669038999999999E-3</v>
      </c>
      <c r="AM934" s="114">
        <v>4.2776387999999997E-3</v>
      </c>
      <c r="AN934" s="113">
        <f t="shared" si="417"/>
        <v>4.139452238613199E-6</v>
      </c>
      <c r="AO934" s="112">
        <f t="shared" si="418"/>
        <v>9.8628104627074996E-9</v>
      </c>
      <c r="AP934" s="112">
        <f t="shared" si="419"/>
        <v>0.59910907055999996</v>
      </c>
      <c r="AQ934" s="328">
        <v>2.2071738000000001E-6</v>
      </c>
      <c r="AR934" s="328">
        <v>6.6611536000000002E-9</v>
      </c>
      <c r="AS934" s="328">
        <v>1.8192523E-13</v>
      </c>
      <c r="AT934" s="328">
        <v>3.7875659999999998E-11</v>
      </c>
      <c r="AU934" s="328">
        <v>1.6663532000000001E-12</v>
      </c>
      <c r="AV934" s="328">
        <v>6.5922681999999999E-9</v>
      </c>
      <c r="AW934" s="328">
        <v>1.9129321999999998E-6</v>
      </c>
      <c r="AX934" s="328">
        <v>9.3902780999999998E-10</v>
      </c>
      <c r="AY934" s="328">
        <v>2.2499549E-9</v>
      </c>
      <c r="AZ934" s="328">
        <v>9.8173486000000003E-14</v>
      </c>
      <c r="BA934" s="328">
        <v>1.0585215000000001E-14</v>
      </c>
      <c r="BB934" s="328">
        <v>1.1264619999999999E-13</v>
      </c>
      <c r="BC934" s="328">
        <v>2.0817436000000001E-13</v>
      </c>
      <c r="BD934" s="328">
        <v>9.4853851000000002E-14</v>
      </c>
      <c r="BE934" s="328">
        <v>6.9002251000000004E-9</v>
      </c>
      <c r="BF934" s="328">
        <v>4.0126015999999997E-9</v>
      </c>
      <c r="BG934" s="328">
        <v>1.0116182000000001E-12</v>
      </c>
      <c r="BH934" s="329">
        <v>1.6080055999999999E-4</v>
      </c>
      <c r="BI934" s="329">
        <v>0.59894826999999995</v>
      </c>
      <c r="BJ934" s="328">
        <v>1.8016017E-9</v>
      </c>
      <c r="BK934" s="328">
        <v>1.0955685999999999E-11</v>
      </c>
      <c r="BL934" s="328">
        <v>4.9016549999999996E-16</v>
      </c>
      <c r="BM934" s="41"/>
      <c r="BN934" s="111">
        <v>2.1229012E-4</v>
      </c>
      <c r="BO934" s="122">
        <v>1.7800879E-5</v>
      </c>
      <c r="BP934" s="122">
        <v>6.5088586999999997E-5</v>
      </c>
      <c r="BQ934" s="122">
        <v>3.7024835000000002E-7</v>
      </c>
      <c r="BR934" s="122">
        <v>1.2976594000000001E-5</v>
      </c>
      <c r="BS934" s="122">
        <v>4.3034671E-6</v>
      </c>
      <c r="BT934" s="122">
        <v>2.4452771E-11</v>
      </c>
      <c r="BU934" s="122">
        <v>7.1919802000000001E-6</v>
      </c>
      <c r="BV934" s="122">
        <v>4.7970929E-8</v>
      </c>
      <c r="BW934" s="122">
        <v>1.8372602000000001E-7</v>
      </c>
      <c r="BX934" s="122">
        <v>1.2524721E-8</v>
      </c>
      <c r="BY934" s="122">
        <v>7.3363616000000002E-10</v>
      </c>
      <c r="BZ934" s="122">
        <v>2.228473E-10</v>
      </c>
      <c r="CA934" s="122">
        <v>9.6046474999999994E-6</v>
      </c>
      <c r="CB934" s="122">
        <v>9.4439887000000001E-5</v>
      </c>
      <c r="CC934" s="122">
        <v>9.9941782000000006E-9</v>
      </c>
      <c r="CD934" s="122">
        <v>2.5863304E-7</v>
      </c>
      <c r="CE934" s="194" t="s">
        <v>10363</v>
      </c>
      <c r="CF934" s="143"/>
      <c r="CG934" s="76" t="s">
        <v>10362</v>
      </c>
      <c r="CH934" s="42"/>
      <c r="CI934" s="42"/>
      <c r="CK934" s="50"/>
      <c r="CL934" s="41"/>
      <c r="CM934" s="41"/>
      <c r="CN934" s="41"/>
      <c r="CO934" s="41"/>
      <c r="CP934" s="41"/>
      <c r="CQ934" s="41"/>
      <c r="CR934" s="41"/>
      <c r="CS934" s="41"/>
      <c r="CT934" s="41"/>
      <c r="CU934" s="41"/>
      <c r="CV934" s="41"/>
      <c r="CW934" s="41"/>
    </row>
    <row r="935" spans="1:101" ht="14.5" customHeight="1">
      <c r="A935" s="41" t="s">
        <v>10361</v>
      </c>
      <c r="B935" s="119" t="s">
        <v>8322</v>
      </c>
      <c r="C935" s="120" t="str">
        <f t="shared" si="410"/>
        <v>A.130.11.117</v>
      </c>
      <c r="D935" s="135" t="s">
        <v>769</v>
      </c>
      <c r="E935" s="119" t="s">
        <v>6570</v>
      </c>
      <c r="F935" s="118" t="str">
        <f t="shared" si="411"/>
        <v>TDI (toluene diisocyanate)</v>
      </c>
      <c r="G935" s="118">
        <f t="shared" si="412"/>
        <v>1.0071296200451272</v>
      </c>
      <c r="H935" s="118">
        <f t="shared" si="413"/>
        <v>2.9830226093999998E-3</v>
      </c>
      <c r="I935" s="118">
        <f t="shared" si="414"/>
        <v>3.7406597435727301E-2</v>
      </c>
      <c r="J935" s="326">
        <f t="shared" si="415"/>
        <v>0.54912000000000005</v>
      </c>
      <c r="K935" s="118">
        <v>0.41761999999999999</v>
      </c>
      <c r="L935" s="118">
        <v>3.3371594999999997E-2</v>
      </c>
      <c r="M935" s="118">
        <v>4.0350000000000004E-3</v>
      </c>
      <c r="N935" s="118">
        <v>1.9771884000000001E-3</v>
      </c>
      <c r="O935" s="118">
        <v>1.0057079999999999E-3</v>
      </c>
      <c r="P935" s="118">
        <v>0</v>
      </c>
      <c r="Q935" s="330">
        <v>1.2620940000000001E-7</v>
      </c>
      <c r="R935" s="330">
        <v>2.4357273000000002E-9</v>
      </c>
      <c r="S935" s="118">
        <v>0</v>
      </c>
      <c r="T935" s="118">
        <v>0.54912000000000005</v>
      </c>
      <c r="U935" s="118">
        <v>0</v>
      </c>
      <c r="V935" s="118">
        <v>0</v>
      </c>
      <c r="W935" s="118">
        <v>0</v>
      </c>
      <c r="X935" s="118">
        <v>0</v>
      </c>
      <c r="Y935" s="41"/>
      <c r="Z935" s="327">
        <f t="shared" si="416"/>
        <v>3.1399999999999997</v>
      </c>
      <c r="AA935" s="41"/>
      <c r="AB935" s="111">
        <v>86.268000000000001</v>
      </c>
      <c r="AC935" s="111">
        <v>84.058000000000007</v>
      </c>
      <c r="AD935" s="111">
        <v>0</v>
      </c>
      <c r="AE935" s="111">
        <v>0</v>
      </c>
      <c r="AF935" s="111">
        <v>2.21</v>
      </c>
      <c r="AG935" s="111">
        <v>0</v>
      </c>
      <c r="AH935" s="111">
        <v>0</v>
      </c>
      <c r="AI935" s="41"/>
      <c r="AJ935" s="114">
        <v>6.6949657999999995E-2</v>
      </c>
      <c r="AK935" s="114">
        <v>5.8718165000000003E-2</v>
      </c>
      <c r="AL935" s="114">
        <v>2.5864588000000001E-3</v>
      </c>
      <c r="AM935" s="114">
        <v>5.6450338999999997E-3</v>
      </c>
      <c r="AN935" s="113">
        <f t="shared" si="417"/>
        <v>3.5202736999999999E-6</v>
      </c>
      <c r="AO935" s="112">
        <f t="shared" si="418"/>
        <v>9.5653062100000014E-9</v>
      </c>
      <c r="AP935" s="112">
        <f t="shared" si="419"/>
        <v>0.79062100000000002</v>
      </c>
      <c r="AQ935" s="328">
        <v>2.9139199999999999E-6</v>
      </c>
      <c r="AR935" s="328">
        <v>8.7920000000000002E-9</v>
      </c>
      <c r="AS935" s="328">
        <v>2.4020999999999999E-13</v>
      </c>
      <c r="AT935" s="329">
        <v>0</v>
      </c>
      <c r="AU935" s="329">
        <v>0</v>
      </c>
      <c r="AV935" s="328">
        <v>2.9369999999999998E-10</v>
      </c>
      <c r="AW935" s="328">
        <v>6.0605999999999996E-7</v>
      </c>
      <c r="AX935" s="328">
        <v>6.7106000000000006E-11</v>
      </c>
      <c r="AY935" s="328">
        <v>7.0596000000000001E-10</v>
      </c>
      <c r="AZ935" s="329">
        <v>0</v>
      </c>
      <c r="BA935" s="329">
        <v>0</v>
      </c>
      <c r="BB935" s="329">
        <v>0</v>
      </c>
      <c r="BC935" s="329">
        <v>0</v>
      </c>
      <c r="BD935" s="329">
        <v>0</v>
      </c>
      <c r="BE935" s="329">
        <v>0</v>
      </c>
      <c r="BF935" s="329">
        <v>0</v>
      </c>
      <c r="BG935" s="329">
        <v>0</v>
      </c>
      <c r="BH935" s="329">
        <v>0</v>
      </c>
      <c r="BI935" s="329">
        <v>0.79062100000000002</v>
      </c>
      <c r="BJ935" s="329">
        <v>0</v>
      </c>
      <c r="BK935" s="329">
        <v>0</v>
      </c>
      <c r="BL935" s="329">
        <v>0</v>
      </c>
      <c r="BM935" s="41"/>
      <c r="BN935" s="111">
        <v>2.0090888999999999E-4</v>
      </c>
      <c r="BO935" s="122">
        <v>4.8671015000000003E-6</v>
      </c>
      <c r="BP935" s="122">
        <v>8.7551532000000004E-5</v>
      </c>
      <c r="BQ935" s="122">
        <v>2.8531326000000002E-13</v>
      </c>
      <c r="BR935" s="122">
        <v>4.9172861000000003E-6</v>
      </c>
      <c r="BS935" s="111">
        <v>0</v>
      </c>
      <c r="BT935" s="111">
        <v>0</v>
      </c>
      <c r="BU935" s="111">
        <v>0</v>
      </c>
      <c r="BV935" s="111">
        <v>0</v>
      </c>
      <c r="BW935" s="122">
        <v>8.3513497999999994E-11</v>
      </c>
      <c r="BX935" s="111">
        <v>0</v>
      </c>
      <c r="BY935" s="111">
        <v>0</v>
      </c>
      <c r="BZ935" s="111">
        <v>0</v>
      </c>
      <c r="CA935" s="122">
        <v>2.0755423E-6</v>
      </c>
      <c r="CB935" s="111">
        <v>1.0149735E-4</v>
      </c>
      <c r="CC935" s="111">
        <v>0</v>
      </c>
      <c r="CD935" s="111">
        <v>0</v>
      </c>
      <c r="CE935" s="193" t="s">
        <v>10358</v>
      </c>
      <c r="CF935" s="143"/>
      <c r="CG935" s="76" t="s">
        <v>689</v>
      </c>
      <c r="CH935" s="42"/>
      <c r="CI935" s="42"/>
      <c r="CK935" s="50"/>
      <c r="CL935" s="41"/>
      <c r="CM935" s="41"/>
      <c r="CN935" s="41"/>
      <c r="CO935" s="41"/>
      <c r="CP935" s="41"/>
      <c r="CQ935" s="41"/>
      <c r="CR935" s="41"/>
      <c r="CS935" s="41"/>
      <c r="CT935" s="41"/>
      <c r="CU935" s="41"/>
      <c r="CV935" s="41"/>
      <c r="CW935" s="41"/>
    </row>
    <row r="936" spans="1:101" ht="14.5" customHeight="1">
      <c r="B936" s="119" t="s">
        <v>10207</v>
      </c>
      <c r="C936" s="133" t="s">
        <v>10357</v>
      </c>
      <c r="D936" s="135"/>
      <c r="G936" s="41"/>
      <c r="H936" s="41"/>
      <c r="I936" s="41"/>
      <c r="J936" s="41"/>
      <c r="K936" s="41"/>
      <c r="L936" s="41"/>
      <c r="M936" s="41"/>
      <c r="N936" s="41"/>
      <c r="O936" s="41"/>
      <c r="P936" s="41"/>
      <c r="Q936" s="41"/>
      <c r="R936" s="41"/>
      <c r="S936" s="41"/>
      <c r="T936" s="41"/>
      <c r="U936" s="41"/>
      <c r="V936" s="41"/>
      <c r="W936" s="41"/>
      <c r="X936" s="41"/>
      <c r="Y936" s="41"/>
      <c r="Z936" s="41"/>
      <c r="AA936" s="41"/>
      <c r="AB936" s="41"/>
      <c r="AC936" s="41"/>
      <c r="AD936" s="41"/>
      <c r="AE936" s="41"/>
      <c r="AF936" s="41"/>
      <c r="AG936" s="41"/>
      <c r="AH936" s="41"/>
      <c r="AI936" s="41"/>
      <c r="AJ936" s="41"/>
      <c r="AK936" s="41"/>
      <c r="AL936" s="41"/>
      <c r="AM936" s="41"/>
      <c r="AN936" s="41"/>
      <c r="AO936" s="41"/>
      <c r="AP936" s="41"/>
      <c r="AQ936" s="41"/>
      <c r="AR936" s="41"/>
      <c r="AS936" s="41"/>
      <c r="AT936" s="41"/>
      <c r="AU936" s="41"/>
      <c r="AV936" s="41"/>
      <c r="AW936" s="41"/>
      <c r="AX936" s="41"/>
      <c r="AY936" s="41"/>
      <c r="AZ936" s="41"/>
      <c r="BA936" s="41"/>
      <c r="BB936" s="41"/>
      <c r="BC936" s="41"/>
      <c r="BD936" s="41"/>
      <c r="BE936" s="41"/>
      <c r="BF936" s="41"/>
      <c r="BG936" s="41"/>
      <c r="BH936" s="41"/>
      <c r="BI936" s="41"/>
      <c r="BJ936" s="41"/>
      <c r="BK936" s="41"/>
      <c r="BL936" s="41"/>
      <c r="BM936" s="41"/>
      <c r="BN936" s="41"/>
      <c r="BO936" s="41"/>
      <c r="BP936" s="41"/>
      <c r="BQ936" s="41"/>
      <c r="BR936" s="41"/>
      <c r="BS936" s="41"/>
      <c r="BT936" s="41"/>
      <c r="BU936" s="41"/>
      <c r="BV936" s="41"/>
      <c r="BW936" s="41"/>
      <c r="BX936" s="41"/>
      <c r="BY936" s="41"/>
      <c r="BZ936" s="41"/>
      <c r="CA936" s="41"/>
      <c r="CB936" s="41"/>
      <c r="CC936" s="41"/>
      <c r="CD936" s="41"/>
      <c r="CE936" s="130"/>
      <c r="CF936" s="105"/>
      <c r="CH936" s="42"/>
      <c r="CI936" s="42"/>
      <c r="CK936" s="50"/>
      <c r="CL936" s="41"/>
      <c r="CM936" s="41"/>
      <c r="CN936" s="41"/>
      <c r="CO936" s="41"/>
      <c r="CP936" s="41"/>
      <c r="CQ936" s="41"/>
      <c r="CR936" s="41"/>
      <c r="CS936" s="41"/>
      <c r="CT936" s="41"/>
      <c r="CU936" s="41"/>
      <c r="CV936" s="41"/>
      <c r="CW936" s="41"/>
    </row>
    <row r="937" spans="1:101" ht="14.5" customHeight="1">
      <c r="B937" s="119" t="s">
        <v>10207</v>
      </c>
      <c r="C937" s="133" t="s">
        <v>92</v>
      </c>
      <c r="D937" s="133" t="s">
        <v>10296</v>
      </c>
      <c r="G937" s="41"/>
      <c r="H937" s="41"/>
      <c r="I937" s="41"/>
      <c r="J937" s="41"/>
      <c r="K937" s="41"/>
      <c r="L937" s="41"/>
      <c r="M937" s="41"/>
      <c r="N937" s="41"/>
      <c r="O937" s="41"/>
      <c r="P937" s="41"/>
      <c r="Q937" s="41"/>
      <c r="R937" s="41"/>
      <c r="S937" s="41"/>
      <c r="T937" s="41"/>
      <c r="U937" s="41"/>
      <c r="V937" s="41"/>
      <c r="W937" s="41"/>
      <c r="X937" s="41"/>
      <c r="Y937" s="41"/>
      <c r="Z937" s="41"/>
      <c r="AA937" s="41"/>
      <c r="AB937" s="41"/>
      <c r="AC937" s="41"/>
      <c r="AD937" s="41"/>
      <c r="AE937" s="41"/>
      <c r="AF937" s="41"/>
      <c r="AG937" s="41"/>
      <c r="AH937" s="41"/>
      <c r="AI937" s="41"/>
      <c r="AJ937" s="41"/>
      <c r="AK937" s="41"/>
      <c r="AL937" s="41"/>
      <c r="AM937" s="41"/>
      <c r="AN937" s="41"/>
      <c r="AO937" s="41"/>
      <c r="AP937" s="41"/>
      <c r="AQ937" s="41"/>
      <c r="AR937" s="41"/>
      <c r="AS937" s="41"/>
      <c r="AT937" s="41"/>
      <c r="AU937" s="41"/>
      <c r="AV937" s="41"/>
      <c r="AW937" s="41"/>
      <c r="AX937" s="41"/>
      <c r="AY937" s="41"/>
      <c r="AZ937" s="41"/>
      <c r="BA937" s="41"/>
      <c r="BB937" s="41"/>
      <c r="BC937" s="41"/>
      <c r="BD937" s="41"/>
      <c r="BE937" s="41"/>
      <c r="BF937" s="41"/>
      <c r="BG937" s="41"/>
      <c r="BH937" s="41"/>
      <c r="BI937" s="41"/>
      <c r="BJ937" s="41"/>
      <c r="BK937" s="41"/>
      <c r="BL937" s="41"/>
      <c r="BM937" s="41"/>
      <c r="BN937" s="41"/>
      <c r="BO937" s="41"/>
      <c r="BP937" s="41"/>
      <c r="BQ937" s="41"/>
      <c r="BR937" s="41"/>
      <c r="BS937" s="41"/>
      <c r="BT937" s="41"/>
      <c r="BU937" s="41"/>
      <c r="BV937" s="41"/>
      <c r="BW937" s="41"/>
      <c r="BX937" s="41"/>
      <c r="BY937" s="41"/>
      <c r="BZ937" s="41"/>
      <c r="CA937" s="41"/>
      <c r="CB937" s="41"/>
      <c r="CC937" s="41"/>
      <c r="CD937" s="41"/>
      <c r="CE937" s="192"/>
      <c r="CF937" s="172"/>
      <c r="CH937" s="42"/>
      <c r="CI937" s="42"/>
      <c r="CK937" s="50"/>
      <c r="CL937" s="41"/>
      <c r="CM937" s="41"/>
      <c r="CN937" s="41"/>
      <c r="CO937" s="41"/>
      <c r="CP937" s="41"/>
      <c r="CQ937" s="41"/>
      <c r="CR937" s="41"/>
      <c r="CS937" s="41"/>
      <c r="CT937" s="41"/>
      <c r="CU937" s="41"/>
      <c r="CV937" s="41"/>
      <c r="CW937" s="41"/>
    </row>
    <row r="938" spans="1:101" ht="14.5" customHeight="1">
      <c r="A938" s="41" t="s">
        <v>10356</v>
      </c>
      <c r="B938" s="119" t="s">
        <v>10207</v>
      </c>
      <c r="C938" s="120" t="str">
        <f t="shared" ref="C938:C958" si="420">MID(A938,1,12)</f>
        <v>A.140.01.101</v>
      </c>
      <c r="D938" s="135" t="s">
        <v>10296</v>
      </c>
      <c r="E938" s="119" t="s">
        <v>6570</v>
      </c>
      <c r="F938" s="118" t="str">
        <f t="shared" ref="F938:F958" si="421">MID(A938, 21,85)</f>
        <v>Acrylic fibres</v>
      </c>
      <c r="G938" s="118">
        <f t="shared" ref="G938:G958" si="422">H938+I938+J938+K938</f>
        <v>3.33044183269</v>
      </c>
      <c r="H938" s="118">
        <f t="shared" ref="H938:H958" si="423">N938+O938+P938+Q938</f>
        <v>0.10554456516999999</v>
      </c>
      <c r="I938" s="118">
        <f t="shared" ref="I938:I958" si="424">L938+M938+R938</f>
        <v>0.25084544799999997</v>
      </c>
      <c r="J938" s="326">
        <f t="shared" ref="J938:J958" si="425">S938+IF(T938="x",0,T938)+IF(U938="x",0,U938)+IF(V938="x",0,V938)+W938+X938</f>
        <v>2.2094457195200001</v>
      </c>
      <c r="K938" s="118">
        <v>0.76460609999999996</v>
      </c>
      <c r="L938" s="118">
        <v>0.10692902999999999</v>
      </c>
      <c r="M938" s="118">
        <v>0.10959976</v>
      </c>
      <c r="N938" s="118">
        <v>9.2209448999999999E-2</v>
      </c>
      <c r="O938" s="118">
        <v>1.1292132E-2</v>
      </c>
      <c r="P938" s="118">
        <v>4.3373556999999998E-4</v>
      </c>
      <c r="Q938" s="118">
        <v>1.6092486E-3</v>
      </c>
      <c r="R938" s="118">
        <v>3.4316658E-2</v>
      </c>
      <c r="S938" s="118">
        <v>9.4801651999999997E-4</v>
      </c>
      <c r="T938" s="118">
        <v>0.61775999999999998</v>
      </c>
      <c r="U938" s="118">
        <v>8.2373703000000006E-2</v>
      </c>
      <c r="V938" s="118">
        <v>0</v>
      </c>
      <c r="W938" s="118">
        <v>1.508364</v>
      </c>
      <c r="X938" s="118">
        <v>0</v>
      </c>
      <c r="Y938" s="41"/>
      <c r="Z938" s="327">
        <f t="shared" ref="Z938:Z958" si="426">K938/0.133</f>
        <v>5.7489180451127817</v>
      </c>
      <c r="AA938" s="41"/>
      <c r="AB938" s="111">
        <v>135.80443</v>
      </c>
      <c r="AC938" s="111">
        <v>123.20471999999999</v>
      </c>
      <c r="AD938" s="111">
        <v>11.167801000000001</v>
      </c>
      <c r="AE938" s="111">
        <v>0</v>
      </c>
      <c r="AF938" s="111">
        <v>3.2152375999999999E-4</v>
      </c>
      <c r="AG938" s="111">
        <v>5.5552063999999998E-2</v>
      </c>
      <c r="AH938" s="111">
        <v>1.3760363</v>
      </c>
      <c r="AI938" s="41"/>
      <c r="AJ938" s="114">
        <v>0.15579212000000001</v>
      </c>
      <c r="AK938" s="114">
        <v>0.14320832999999999</v>
      </c>
      <c r="AL938" s="114">
        <v>5.8976287999999997E-3</v>
      </c>
      <c r="AM938" s="114">
        <v>6.6861689999999996E-3</v>
      </c>
      <c r="AN938" s="113">
        <f t="shared" ref="AN938:AN958" si="427">AQ938+AT938+AU938+AV938+AW938+BE938+BF938+BJ938</f>
        <v>8.5856310503600011E-6</v>
      </c>
      <c r="AO938" s="112">
        <f t="shared" ref="AO938:AO958" si="428">AR938+AS938+AX938+AY938+AZ938+BA938+BB938+BC938+BD938+BG938+BK938+BL938</f>
        <v>2.181075765673946E-8</v>
      </c>
      <c r="AP938" s="112">
        <f t="shared" ref="AP938:AP958" si="429">BH938+BI938</f>
        <v>0.93643823471999998</v>
      </c>
      <c r="AQ938" s="328">
        <v>5.4280860999999997E-6</v>
      </c>
      <c r="AR938" s="328">
        <v>1.6379578E-8</v>
      </c>
      <c r="AS938" s="328">
        <v>4.4739706999999998E-13</v>
      </c>
      <c r="AT938" s="328">
        <v>4.2569553000000003E-9</v>
      </c>
      <c r="AU938" s="328">
        <v>1.5920289E-9</v>
      </c>
      <c r="AV938" s="328">
        <v>1.3711258000000001E-8</v>
      </c>
      <c r="AW938" s="328">
        <v>3.1123023000000001E-6</v>
      </c>
      <c r="AX938" s="328">
        <v>1.976325E-9</v>
      </c>
      <c r="AY938" s="328">
        <v>3.4059929999999999E-9</v>
      </c>
      <c r="AZ938" s="328">
        <v>3.4689417999999999E-11</v>
      </c>
      <c r="BA938" s="328">
        <v>3.7623766000000001E-13</v>
      </c>
      <c r="BB938" s="328">
        <v>1.1294728E-11</v>
      </c>
      <c r="BC938" s="328">
        <v>2.9878326999999999E-13</v>
      </c>
      <c r="BD938" s="328">
        <v>4.0526794999999998E-13</v>
      </c>
      <c r="BE938" s="328">
        <v>9.1958008999999995E-9</v>
      </c>
      <c r="BF938" s="328">
        <v>1.6264646E-8</v>
      </c>
      <c r="BG938" s="329">
        <v>0</v>
      </c>
      <c r="BH938" s="329">
        <v>1.0960472E-4</v>
      </c>
      <c r="BI938" s="329">
        <v>0.93632863</v>
      </c>
      <c r="BJ938" s="328">
        <v>2.2196126000000001E-10</v>
      </c>
      <c r="BK938" s="328">
        <v>1.3497644E-12</v>
      </c>
      <c r="BL938" s="328">
        <v>6.0389461E-17</v>
      </c>
      <c r="BM938" s="41"/>
      <c r="BN938" s="111">
        <v>4.2972494000000002E-4</v>
      </c>
      <c r="BO938" s="122">
        <v>2.7903124999999999E-5</v>
      </c>
      <c r="BP938" s="111">
        <v>1.6029508999999999E-4</v>
      </c>
      <c r="BQ938" s="122">
        <v>4.0392572000000002E-6</v>
      </c>
      <c r="BR938" s="122">
        <v>2.6694211999999999E-5</v>
      </c>
      <c r="BS938" s="122">
        <v>9.6394668999999996E-6</v>
      </c>
      <c r="BT938" s="122">
        <v>6.0740319999999996E-8</v>
      </c>
      <c r="BU938" s="122">
        <v>1.327816E-5</v>
      </c>
      <c r="BV938" s="122">
        <v>5.8204260000000005E-7</v>
      </c>
      <c r="BW938" s="122">
        <v>1.0648491999999999E-6</v>
      </c>
      <c r="BX938" s="122">
        <v>4.5155413999999996E-6</v>
      </c>
      <c r="BY938" s="111">
        <v>0</v>
      </c>
      <c r="BZ938" s="122">
        <v>2.9529824000000003E-7</v>
      </c>
      <c r="CA938" s="122">
        <v>2.1030885000000001E-5</v>
      </c>
      <c r="CB938" s="111">
        <v>1.5939211E-4</v>
      </c>
      <c r="CC938" s="122">
        <v>9.0230318999999995E-7</v>
      </c>
      <c r="CD938" s="122">
        <v>3.1864155999999997E-8</v>
      </c>
      <c r="CE938" s="151"/>
      <c r="CF938" s="143"/>
      <c r="CG938" s="42" t="s">
        <v>10354</v>
      </c>
      <c r="CH938" s="42"/>
      <c r="CI938" s="42"/>
      <c r="CK938" s="50"/>
      <c r="CL938" s="41"/>
      <c r="CM938" s="41"/>
      <c r="CN938" s="41"/>
      <c r="CO938" s="41"/>
      <c r="CP938" s="41"/>
      <c r="CQ938" s="41"/>
      <c r="CR938" s="41"/>
      <c r="CS938" s="41"/>
      <c r="CT938" s="41"/>
      <c r="CU938" s="41"/>
      <c r="CV938" s="41"/>
      <c r="CW938" s="41"/>
    </row>
    <row r="939" spans="1:101" ht="14.5" customHeight="1">
      <c r="A939" s="41" t="s">
        <v>10353</v>
      </c>
      <c r="B939" s="119" t="s">
        <v>10207</v>
      </c>
      <c r="C939" s="120" t="str">
        <f t="shared" si="420"/>
        <v>A.140.01.102</v>
      </c>
      <c r="D939" s="135" t="s">
        <v>10296</v>
      </c>
      <c r="E939" s="119" t="s">
        <v>6570</v>
      </c>
      <c r="F939" s="118" t="str">
        <f t="shared" si="421"/>
        <v>BioCotton fibre from China/India (without global seatransport)</v>
      </c>
      <c r="G939" s="118">
        <f t="shared" si="422"/>
        <v>0.92490322027100003</v>
      </c>
      <c r="H939" s="118">
        <f t="shared" si="423"/>
        <v>2.2652891580000004E-3</v>
      </c>
      <c r="I939" s="118">
        <f t="shared" si="424"/>
        <v>4.9971540400000009E-3</v>
      </c>
      <c r="J939" s="326">
        <f t="shared" si="425"/>
        <v>0.87294390707300007</v>
      </c>
      <c r="K939" s="118">
        <v>4.469687E-2</v>
      </c>
      <c r="L939" s="118">
        <v>2.4102681000000002E-3</v>
      </c>
      <c r="M939" s="118">
        <v>2.3179165999999999E-3</v>
      </c>
      <c r="N939" s="118">
        <v>1.6834923000000001E-3</v>
      </c>
      <c r="O939" s="118">
        <v>2.5463314999999998E-4</v>
      </c>
      <c r="P939" s="330">
        <v>1.0770738000000001E-5</v>
      </c>
      <c r="Q939" s="118">
        <v>3.1639297E-4</v>
      </c>
      <c r="R939" s="118">
        <v>2.6896933999999998E-4</v>
      </c>
      <c r="S939" s="118">
        <v>2.8472429999999997E-4</v>
      </c>
      <c r="T939" s="118">
        <v>1.4433013999999999E-2</v>
      </c>
      <c r="U939" s="118">
        <v>5.5146557000000001E-3</v>
      </c>
      <c r="V939" s="330">
        <v>5.6873073000000002E-5</v>
      </c>
      <c r="W939" s="118">
        <v>0.85265464000000002</v>
      </c>
      <c r="X939" s="118">
        <v>0</v>
      </c>
      <c r="Y939" s="41"/>
      <c r="Z939" s="327">
        <f t="shared" si="426"/>
        <v>0.3360666917293233</v>
      </c>
      <c r="AA939" s="41"/>
      <c r="AB939" s="111">
        <v>5.4716844</v>
      </c>
      <c r="AC939" s="111">
        <v>4.2126131000000004</v>
      </c>
      <c r="AD939" s="111">
        <v>0.74755428999999995</v>
      </c>
      <c r="AE939" s="111">
        <v>0</v>
      </c>
      <c r="AF939" s="111">
        <v>6.3999156000000001E-2</v>
      </c>
      <c r="AG939" s="111">
        <v>0.27832446999999999</v>
      </c>
      <c r="AH939" s="111">
        <v>0.16919328</v>
      </c>
      <c r="AI939" s="41"/>
      <c r="AJ939" s="114">
        <v>3.3525968000000003E-2</v>
      </c>
      <c r="AK939" s="114">
        <v>3.0658283000000001E-2</v>
      </c>
      <c r="AL939" s="114">
        <v>2.6899164999999998E-3</v>
      </c>
      <c r="AM939" s="114">
        <v>1.7776827999999999E-4</v>
      </c>
      <c r="AN939" s="113">
        <f t="shared" si="427"/>
        <v>1.8380265891606E-6</v>
      </c>
      <c r="AO939" s="112">
        <f t="shared" si="428"/>
        <v>9.9479162148643005E-9</v>
      </c>
      <c r="AP939" s="112">
        <f t="shared" si="429"/>
        <v>2.4897518176E-2</v>
      </c>
      <c r="AQ939" s="328">
        <v>3.1272908000000002E-7</v>
      </c>
      <c r="AR939" s="328">
        <v>9.4360667000000007E-10</v>
      </c>
      <c r="AS939" s="328">
        <v>2.5779380999999999E-14</v>
      </c>
      <c r="AT939" s="328">
        <v>1.314824E-11</v>
      </c>
      <c r="AU939" s="328">
        <v>3.092086E-13</v>
      </c>
      <c r="AV939" s="328">
        <v>2.5032619999999998E-10</v>
      </c>
      <c r="AW939" s="328">
        <v>6.6881672999999995E-8</v>
      </c>
      <c r="AX939" s="328">
        <v>3.5886751999999997E-11</v>
      </c>
      <c r="AY939" s="328">
        <v>7.6046277999999995E-11</v>
      </c>
      <c r="AZ939" s="328">
        <v>8.3320078000000004E-14</v>
      </c>
      <c r="BA939" s="328">
        <v>2.9838823999999998E-15</v>
      </c>
      <c r="BB939" s="328">
        <v>8.8311733000000002E-14</v>
      </c>
      <c r="BC939" s="328">
        <v>4.8308804E-15</v>
      </c>
      <c r="BD939" s="328">
        <v>9.2973095000000005E-15</v>
      </c>
      <c r="BE939" s="328">
        <v>4.0769312000000002E-11</v>
      </c>
      <c r="BF939" s="328">
        <v>3.2700832000000001E-9</v>
      </c>
      <c r="BG939" s="328">
        <v>9.4191155000000001E-11</v>
      </c>
      <c r="BH939" s="328">
        <v>1.6355176E-5</v>
      </c>
      <c r="BI939" s="329">
        <v>2.4881163000000001E-2</v>
      </c>
      <c r="BJ939" s="328">
        <v>1.4548412E-6</v>
      </c>
      <c r="BK939" s="328">
        <v>8.7904664999999994E-9</v>
      </c>
      <c r="BL939" s="328">
        <v>7.5043366000000008E-12</v>
      </c>
      <c r="BM939" s="41"/>
      <c r="BN939" s="111">
        <v>6.2163585999999997E-4</v>
      </c>
      <c r="BO939" s="122">
        <v>6.1053628000000002E-7</v>
      </c>
      <c r="BP939" s="122">
        <v>9.3704311000000007E-6</v>
      </c>
      <c r="BQ939" s="122">
        <v>3.1523780999999998E-8</v>
      </c>
      <c r="BR939" s="122">
        <v>5.7726049E-7</v>
      </c>
      <c r="BS939" s="122">
        <v>1.6948818000000001E-7</v>
      </c>
      <c r="BT939" s="122">
        <v>1.7553525999999999E-9</v>
      </c>
      <c r="BU939" s="122">
        <v>2.7170205E-7</v>
      </c>
      <c r="BV939" s="122">
        <v>1.4453572000000001E-8</v>
      </c>
      <c r="BW939" s="122">
        <v>2.0935907E-7</v>
      </c>
      <c r="BX939" s="122">
        <v>2.2600305999999999E-9</v>
      </c>
      <c r="BY939" s="122">
        <v>6.1405577000000002E-8</v>
      </c>
      <c r="BZ939" s="122">
        <v>3.6552775999999999E-11</v>
      </c>
      <c r="CA939" s="122">
        <v>3.7347706999999999E-7</v>
      </c>
      <c r="CB939" s="122">
        <v>5.9970000000000004E-6</v>
      </c>
      <c r="CC939" s="122">
        <v>1.0807531000000001E-7</v>
      </c>
      <c r="CD939" s="111">
        <v>6.0383710000000001E-4</v>
      </c>
      <c r="CE939" s="151"/>
      <c r="CF939" s="143"/>
      <c r="CG939" s="42" t="s">
        <v>10351</v>
      </c>
      <c r="CK939" s="50"/>
      <c r="CL939" s="41"/>
      <c r="CM939" s="41"/>
      <c r="CN939" s="41"/>
      <c r="CO939" s="41"/>
      <c r="CP939" s="41"/>
      <c r="CQ939" s="41"/>
      <c r="CR939" s="41"/>
      <c r="CS939" s="41"/>
      <c r="CT939" s="41"/>
      <c r="CU939" s="41"/>
      <c r="CV939" s="41"/>
      <c r="CW939" s="41"/>
    </row>
    <row r="940" spans="1:101" ht="14.5" customHeight="1">
      <c r="A940" s="41" t="s">
        <v>10350</v>
      </c>
      <c r="B940" s="119" t="s">
        <v>10207</v>
      </c>
      <c r="C940" s="120" t="str">
        <f t="shared" si="420"/>
        <v>A.140.01.103</v>
      </c>
      <c r="D940" s="135" t="s">
        <v>10296</v>
      </c>
      <c r="E940" s="119" t="s">
        <v>6570</v>
      </c>
      <c r="F940" s="118" t="str">
        <f t="shared" si="421"/>
        <v>BioCotton fibre from USA (without global seatransport)</v>
      </c>
      <c r="G940" s="118">
        <f t="shared" si="422"/>
        <v>0.99608649294600005</v>
      </c>
      <c r="H940" s="118">
        <f t="shared" si="423"/>
        <v>4.4903782659999995E-3</v>
      </c>
      <c r="I940" s="118">
        <f t="shared" si="424"/>
        <v>1.052070418E-2</v>
      </c>
      <c r="J940" s="326">
        <f t="shared" si="425"/>
        <v>0.87888130050000002</v>
      </c>
      <c r="K940" s="118">
        <v>0.10219411</v>
      </c>
      <c r="L940" s="118">
        <v>5.3725361999999999E-3</v>
      </c>
      <c r="M940" s="118">
        <v>4.5917503E-3</v>
      </c>
      <c r="N940" s="118">
        <v>3.2960761999999998E-3</v>
      </c>
      <c r="O940" s="118">
        <v>5.1550106999999996E-4</v>
      </c>
      <c r="P940" s="330">
        <v>2.1147756000000001E-5</v>
      </c>
      <c r="Q940" s="118">
        <v>6.5765324000000003E-4</v>
      </c>
      <c r="R940" s="118">
        <v>5.5641768000000002E-4</v>
      </c>
      <c r="S940" s="118">
        <v>5.7943956999999995E-4</v>
      </c>
      <c r="T940" s="118">
        <v>2.9297864E-2</v>
      </c>
      <c r="U940" s="118">
        <v>1.3429862000000001E-2</v>
      </c>
      <c r="V940" s="118">
        <v>1.1901493000000001E-4</v>
      </c>
      <c r="W940" s="118">
        <v>0.83545512</v>
      </c>
      <c r="X940" s="118">
        <v>0</v>
      </c>
      <c r="Y940" s="41"/>
      <c r="Z940" s="327">
        <f t="shared" si="426"/>
        <v>0.76837676691729317</v>
      </c>
      <c r="AA940" s="41"/>
      <c r="AB940" s="111">
        <v>12.530982</v>
      </c>
      <c r="AC940" s="111">
        <v>9.4625213000000006</v>
      </c>
      <c r="AD940" s="111">
        <v>1.8205210000000001</v>
      </c>
      <c r="AE940" s="111">
        <v>0</v>
      </c>
      <c r="AF940" s="111">
        <v>0.15562284000000001</v>
      </c>
      <c r="AG940" s="111">
        <v>0.67985030000000002</v>
      </c>
      <c r="AH940" s="111">
        <v>0.41246609000000001</v>
      </c>
      <c r="AI940" s="41"/>
      <c r="AJ940" s="114">
        <v>4.9802089000000001E-2</v>
      </c>
      <c r="AK940" s="114">
        <v>4.6003670000000003E-2</v>
      </c>
      <c r="AL940" s="114">
        <v>3.4154065999999999E-3</v>
      </c>
      <c r="AM940" s="114">
        <v>3.8301189999999998E-4</v>
      </c>
      <c r="AN940" s="113">
        <f t="shared" si="427"/>
        <v>2.75801381208258E-6</v>
      </c>
      <c r="AO940" s="112">
        <f t="shared" si="428"/>
        <v>1.2630941598128301E-8</v>
      </c>
      <c r="AP940" s="112">
        <f t="shared" si="429"/>
        <v>5.3643123518999997E-2</v>
      </c>
      <c r="AQ940" s="328">
        <v>7.1468909000000004E-7</v>
      </c>
      <c r="AR940" s="328">
        <v>2.1564411E-9</v>
      </c>
      <c r="AS940" s="328">
        <v>5.8914592000000005E-14</v>
      </c>
      <c r="AT940" s="328">
        <v>2.6801412000000001E-11</v>
      </c>
      <c r="AU940" s="328">
        <v>6.0129158E-13</v>
      </c>
      <c r="AV940" s="328">
        <v>4.9010732999999997E-10</v>
      </c>
      <c r="AW940" s="328">
        <v>1.4418274E-7</v>
      </c>
      <c r="AX940" s="328">
        <v>7.0179055000000001E-11</v>
      </c>
      <c r="AY940" s="328">
        <v>1.6338658000000001E-10</v>
      </c>
      <c r="AZ940" s="328">
        <v>1.6645682E-13</v>
      </c>
      <c r="BA940" s="328">
        <v>6.2227682000000003E-15</v>
      </c>
      <c r="BB940" s="328">
        <v>1.6599149E-13</v>
      </c>
      <c r="BC940" s="328">
        <v>9.8412081000000008E-15</v>
      </c>
      <c r="BD940" s="328">
        <v>1.920585E-14</v>
      </c>
      <c r="BE940" s="328">
        <v>7.4337948999999997E-11</v>
      </c>
      <c r="BF940" s="328">
        <v>6.8178341000000003E-9</v>
      </c>
      <c r="BG940" s="328">
        <v>1.9711735E-10</v>
      </c>
      <c r="BH940" s="328">
        <v>2.3840518999999998E-5</v>
      </c>
      <c r="BI940" s="329">
        <v>5.3619282999999997E-2</v>
      </c>
      <c r="BJ940" s="328">
        <v>1.8917323000000001E-6</v>
      </c>
      <c r="BK940" s="328">
        <v>1.0037793E-8</v>
      </c>
      <c r="BL940" s="328">
        <v>5.5978803999999998E-12</v>
      </c>
      <c r="BM940" s="41"/>
      <c r="BN940" s="111">
        <v>5.2429112000000003E-4</v>
      </c>
      <c r="BO940" s="122">
        <v>1.2963453E-6</v>
      </c>
      <c r="BP940" s="122">
        <v>2.1424381999999998E-5</v>
      </c>
      <c r="BQ940" s="122">
        <v>6.5211671E-8</v>
      </c>
      <c r="BR940" s="122">
        <v>1.2661207E-6</v>
      </c>
      <c r="BS940" s="122">
        <v>3.3380167000000001E-7</v>
      </c>
      <c r="BT940" s="122">
        <v>3.6239595999999998E-9</v>
      </c>
      <c r="BU940" s="122">
        <v>5.3693427000000001E-7</v>
      </c>
      <c r="BV940" s="122">
        <v>2.8378799000000001E-8</v>
      </c>
      <c r="BW940" s="122">
        <v>4.3517297000000003E-7</v>
      </c>
      <c r="BX940" s="122">
        <v>4.3861233E-9</v>
      </c>
      <c r="BY940" s="122">
        <v>1.2850361000000001E-7</v>
      </c>
      <c r="BZ940" s="122">
        <v>6.5666166000000001E-11</v>
      </c>
      <c r="CA940" s="122">
        <v>7.3161416000000003E-7</v>
      </c>
      <c r="CB940" s="122">
        <v>1.3656649E-5</v>
      </c>
      <c r="CC940" s="122">
        <v>2.5050658000000002E-7</v>
      </c>
      <c r="CD940" s="111">
        <v>4.8412942999999999E-4</v>
      </c>
      <c r="CE940" s="151"/>
      <c r="CF940" s="143"/>
      <c r="CG940" s="42" t="s">
        <v>10348</v>
      </c>
      <c r="CH940" s="42"/>
      <c r="CI940" s="42"/>
      <c r="CK940" s="50"/>
      <c r="CL940" s="41"/>
      <c r="CM940" s="41"/>
      <c r="CN940" s="41"/>
      <c r="CO940" s="41"/>
      <c r="CP940" s="41"/>
      <c r="CQ940" s="41"/>
      <c r="CR940" s="41"/>
      <c r="CS940" s="41"/>
      <c r="CT940" s="41"/>
      <c r="CU940" s="41"/>
      <c r="CV940" s="41"/>
      <c r="CW940" s="41"/>
    </row>
    <row r="941" spans="1:101" ht="14.5" customHeight="1">
      <c r="A941" s="41" t="s">
        <v>10347</v>
      </c>
      <c r="B941" s="119" t="s">
        <v>10207</v>
      </c>
      <c r="C941" s="120" t="str">
        <f t="shared" si="420"/>
        <v>A.140.01.104</v>
      </c>
      <c r="D941" s="135" t="s">
        <v>10296</v>
      </c>
      <c r="E941" s="119" t="s">
        <v>6570</v>
      </c>
      <c r="F941" s="118" t="str">
        <f t="shared" si="421"/>
        <v>Cotton fibre from China/India (without global seatransport)</v>
      </c>
      <c r="G941" s="118">
        <f t="shared" si="422"/>
        <v>1.0265661413030001</v>
      </c>
      <c r="H941" s="118">
        <f t="shared" si="423"/>
        <v>7.2327804019999995E-3</v>
      </c>
      <c r="I941" s="118">
        <f t="shared" si="424"/>
        <v>2.2894451100000001E-2</v>
      </c>
      <c r="J941" s="326">
        <f t="shared" si="425"/>
        <v>0.87851215980099995</v>
      </c>
      <c r="K941" s="118">
        <v>0.11792675</v>
      </c>
      <c r="L941" s="118">
        <v>1.1533995E-2</v>
      </c>
      <c r="M941" s="118">
        <v>6.6423669000000001E-3</v>
      </c>
      <c r="N941" s="118">
        <v>5.2912667E-3</v>
      </c>
      <c r="O941" s="118">
        <v>1.2354968E-3</v>
      </c>
      <c r="P941" s="330">
        <v>6.0413001999999998E-5</v>
      </c>
      <c r="Q941" s="118">
        <v>6.456039E-4</v>
      </c>
      <c r="R941" s="118">
        <v>4.7180892E-3</v>
      </c>
      <c r="S941" s="118">
        <v>3.8955582000000001E-4</v>
      </c>
      <c r="T941" s="118">
        <v>1.8547523999999999E-2</v>
      </c>
      <c r="U941" s="118">
        <v>6.8489164999999998E-3</v>
      </c>
      <c r="V941" s="330">
        <v>7.1513480999999994E-5</v>
      </c>
      <c r="W941" s="118">
        <v>0.85265464999999996</v>
      </c>
      <c r="X941" s="118">
        <v>0</v>
      </c>
      <c r="Y941" s="41"/>
      <c r="Z941" s="327">
        <f t="shared" si="426"/>
        <v>0.88666729323308269</v>
      </c>
      <c r="AA941" s="41"/>
      <c r="AB941" s="111">
        <v>13.203849999999999</v>
      </c>
      <c r="AC941" s="111">
        <v>11.668092</v>
      </c>
      <c r="AD941" s="111">
        <v>0.92843109999999995</v>
      </c>
      <c r="AE941" s="111">
        <v>0</v>
      </c>
      <c r="AF941" s="111">
        <v>7.4357005000000004E-2</v>
      </c>
      <c r="AG941" s="111">
        <v>0.32431447000000002</v>
      </c>
      <c r="AH941" s="111">
        <v>0.2086556</v>
      </c>
      <c r="AI941" s="41"/>
      <c r="AJ941" s="114">
        <v>4.6719507E-2</v>
      </c>
      <c r="AK941" s="114">
        <v>4.2959788999999998E-2</v>
      </c>
      <c r="AL941" s="114">
        <v>3.2044503999999999E-3</v>
      </c>
      <c r="AM941" s="114">
        <v>5.5526709999999995E-4</v>
      </c>
      <c r="AN941" s="113">
        <f t="shared" si="427"/>
        <v>2.5755268932752999E-6</v>
      </c>
      <c r="AO941" s="112">
        <f t="shared" si="428"/>
        <v>1.1850778001039601E-8</v>
      </c>
      <c r="AP941" s="112">
        <f t="shared" si="429"/>
        <v>7.7768502000000003E-2</v>
      </c>
      <c r="AQ941" s="328">
        <v>8.2970442999999995E-7</v>
      </c>
      <c r="AR941" s="328">
        <v>2.5036554000000002E-9</v>
      </c>
      <c r="AS941" s="328">
        <v>6.8392708999999998E-14</v>
      </c>
      <c r="AT941" s="328">
        <v>7.0446664E-11</v>
      </c>
      <c r="AU941" s="328">
        <v>3.3869713E-12</v>
      </c>
      <c r="AV941" s="328">
        <v>7.8678508999999997E-10</v>
      </c>
      <c r="AW941" s="328">
        <v>2.8431493000000003E-7</v>
      </c>
      <c r="AX941" s="328">
        <v>1.1304704E-10</v>
      </c>
      <c r="AY941" s="328">
        <v>3.1467163999999997E-10</v>
      </c>
      <c r="AZ941" s="328">
        <v>1.5758836999999999E-13</v>
      </c>
      <c r="BA941" s="328">
        <v>4.1940665999999998E-15</v>
      </c>
      <c r="BB941" s="328">
        <v>1.2290386E-12</v>
      </c>
      <c r="BC941" s="328">
        <v>2.0904552E-12</v>
      </c>
      <c r="BD941" s="328">
        <v>3.7195493999999999E-14</v>
      </c>
      <c r="BE941" s="328">
        <v>6.4067525000000004E-10</v>
      </c>
      <c r="BF941" s="328">
        <v>5.1649392999999999E-9</v>
      </c>
      <c r="BG941" s="328">
        <v>1.1784512000000001E-10</v>
      </c>
      <c r="BH941" s="329">
        <v>1.277027E-3</v>
      </c>
      <c r="BI941" s="329">
        <v>7.6491475000000003E-2</v>
      </c>
      <c r="BJ941" s="328">
        <v>1.4548412999999999E-6</v>
      </c>
      <c r="BK941" s="328">
        <v>8.7904675999999998E-9</v>
      </c>
      <c r="BL941" s="328">
        <v>7.5043366000000008E-12</v>
      </c>
      <c r="BM941" s="41"/>
      <c r="BN941" s="111">
        <v>6.5356894000000003E-4</v>
      </c>
      <c r="BO941" s="122">
        <v>2.4301505000000001E-6</v>
      </c>
      <c r="BP941" s="122">
        <v>2.4722637000000001E-5</v>
      </c>
      <c r="BQ941" s="122">
        <v>5.5279808999999998E-7</v>
      </c>
      <c r="BR941" s="122">
        <v>2.7024407999999999E-6</v>
      </c>
      <c r="BS941" s="122">
        <v>5.1263689999999999E-7</v>
      </c>
      <c r="BT941" s="122">
        <v>2.5786227E-9</v>
      </c>
      <c r="BU941" s="122">
        <v>7.9785680000000001E-7</v>
      </c>
      <c r="BV941" s="122">
        <v>8.1069995000000006E-8</v>
      </c>
      <c r="BW941" s="122">
        <v>4.2719985999999998E-7</v>
      </c>
      <c r="BX941" s="122">
        <v>2.5318971000000001E-8</v>
      </c>
      <c r="BY941" s="122">
        <v>7.6972538000000002E-8</v>
      </c>
      <c r="BZ941" s="122">
        <v>1.0633313000000001E-9</v>
      </c>
      <c r="CA941" s="122">
        <v>1.2404440999999999E-6</v>
      </c>
      <c r="CB941" s="122">
        <v>1.4972126E-5</v>
      </c>
      <c r="CC941" s="122">
        <v>1.1865169000000001E-6</v>
      </c>
      <c r="CD941" s="111">
        <v>6.0383712999999999E-4</v>
      </c>
      <c r="CE941" s="151"/>
      <c r="CF941" s="143"/>
      <c r="CG941" s="42" t="s">
        <v>10345</v>
      </c>
      <c r="CH941" s="42"/>
      <c r="CI941" s="42"/>
      <c r="CK941" s="50"/>
      <c r="CL941" s="41"/>
      <c r="CM941" s="41"/>
      <c r="CN941" s="41"/>
      <c r="CO941" s="41"/>
      <c r="CP941" s="41"/>
      <c r="CQ941" s="41"/>
      <c r="CR941" s="41"/>
      <c r="CS941" s="41"/>
      <c r="CT941" s="41"/>
      <c r="CU941" s="41"/>
      <c r="CV941" s="41"/>
      <c r="CW941" s="41"/>
    </row>
    <row r="942" spans="1:101" ht="14.5" customHeight="1">
      <c r="A942" s="41" t="s">
        <v>10344</v>
      </c>
      <c r="B942" s="119" t="s">
        <v>10207</v>
      </c>
      <c r="C942" s="120" t="str">
        <f t="shared" si="420"/>
        <v>A.140.01.105</v>
      </c>
      <c r="D942" s="135" t="s">
        <v>10296</v>
      </c>
      <c r="E942" s="119" t="s">
        <v>6570</v>
      </c>
      <c r="F942" s="118" t="str">
        <f t="shared" si="421"/>
        <v>Cotton fibre from USA (without global seatransport)</v>
      </c>
      <c r="G942" s="118">
        <f t="shared" si="422"/>
        <v>1.097483885962</v>
      </c>
      <c r="H942" s="118">
        <f t="shared" si="423"/>
        <v>9.4567463619999997E-3</v>
      </c>
      <c r="I942" s="118">
        <f t="shared" si="424"/>
        <v>2.7816130599999999E-2</v>
      </c>
      <c r="J942" s="326">
        <f t="shared" si="425"/>
        <v>0.88440897900000004</v>
      </c>
      <c r="K942" s="118">
        <v>0.17580203</v>
      </c>
      <c r="L942" s="118">
        <v>1.4380407E-2</v>
      </c>
      <c r="M942" s="118">
        <v>8.9084586000000004E-3</v>
      </c>
      <c r="N942" s="118">
        <v>6.8968066000000003E-3</v>
      </c>
      <c r="O942" s="118">
        <v>1.4909458999999999E-3</v>
      </c>
      <c r="P942" s="330">
        <v>7.1316001999999998E-5</v>
      </c>
      <c r="Q942" s="118">
        <v>9.9767786000000002E-4</v>
      </c>
      <c r="R942" s="118">
        <v>4.5272649999999999E-3</v>
      </c>
      <c r="S942" s="118">
        <v>6.8547881000000001E-4</v>
      </c>
      <c r="T942" s="118">
        <v>3.3350594999999997E-2</v>
      </c>
      <c r="U942" s="118">
        <v>1.4783879E-2</v>
      </c>
      <c r="V942" s="118">
        <v>1.3389618999999999E-4</v>
      </c>
      <c r="W942" s="118">
        <v>0.83545513000000005</v>
      </c>
      <c r="X942" s="118">
        <v>0</v>
      </c>
      <c r="Y942" s="41"/>
      <c r="Z942" s="327">
        <f t="shared" si="426"/>
        <v>1.3218197744360902</v>
      </c>
      <c r="AA942" s="41"/>
      <c r="AB942" s="111">
        <v>20.330190999999999</v>
      </c>
      <c r="AC942" s="111">
        <v>16.980846</v>
      </c>
      <c r="AD942" s="111">
        <v>2.004076</v>
      </c>
      <c r="AE942" s="111">
        <v>0</v>
      </c>
      <c r="AF942" s="111">
        <v>0.16615587000000001</v>
      </c>
      <c r="AG942" s="111">
        <v>0.72661366999999999</v>
      </c>
      <c r="AH942" s="111">
        <v>0.45249903000000002</v>
      </c>
      <c r="AI942" s="41"/>
      <c r="AJ942" s="114">
        <v>6.3002030000000001E-2</v>
      </c>
      <c r="AK942" s="114">
        <v>5.8310143000000002E-2</v>
      </c>
      <c r="AL942" s="114">
        <v>3.9314551E-3</v>
      </c>
      <c r="AM942" s="114">
        <v>7.6043189000000002E-4</v>
      </c>
      <c r="AN942" s="113">
        <f t="shared" si="427"/>
        <v>3.4958119324574E-6</v>
      </c>
      <c r="AO942" s="112">
        <f t="shared" si="428"/>
        <v>1.45394049323894E-8</v>
      </c>
      <c r="AP942" s="112">
        <f t="shared" si="429"/>
        <v>0.1065030629</v>
      </c>
      <c r="AQ942" s="328">
        <v>1.2343686E-6</v>
      </c>
      <c r="AR942" s="328">
        <v>3.7246510999999999E-9</v>
      </c>
      <c r="AS942" s="328">
        <v>1.017508E-13</v>
      </c>
      <c r="AT942" s="328">
        <v>8.5291433000000004E-11</v>
      </c>
      <c r="AU942" s="328">
        <v>3.7115443999999999E-12</v>
      </c>
      <c r="AV942" s="328">
        <v>1.0255188E-9</v>
      </c>
      <c r="AW942" s="328">
        <v>3.5922304000000003E-7</v>
      </c>
      <c r="AX942" s="328">
        <v>1.4719107999999999E-10</v>
      </c>
      <c r="AY942" s="328">
        <v>3.9948776999999997E-10</v>
      </c>
      <c r="AZ942" s="328">
        <v>2.4046561E-13</v>
      </c>
      <c r="BA942" s="328">
        <v>7.4324813999999994E-15</v>
      </c>
      <c r="BB942" s="328">
        <v>1.2774953999999999E-12</v>
      </c>
      <c r="BC942" s="328">
        <v>1.8463106E-12</v>
      </c>
      <c r="BD942" s="328">
        <v>4.5686998000000003E-14</v>
      </c>
      <c r="BE942" s="328">
        <v>6.7314378E-10</v>
      </c>
      <c r="BF942" s="328">
        <v>8.7001268999999992E-9</v>
      </c>
      <c r="BG942" s="328">
        <v>2.2116396E-10</v>
      </c>
      <c r="BH942" s="329">
        <v>1.1421029E-3</v>
      </c>
      <c r="BI942" s="329">
        <v>0.10536096</v>
      </c>
      <c r="BJ942" s="328">
        <v>1.8917325E-6</v>
      </c>
      <c r="BK942" s="328">
        <v>1.0037794000000001E-8</v>
      </c>
      <c r="BL942" s="328">
        <v>5.5978804999999999E-12</v>
      </c>
      <c r="BM942" s="41"/>
      <c r="BN942" s="111">
        <v>5.5613191999999997E-4</v>
      </c>
      <c r="BO942" s="122">
        <v>3.0982294000000002E-6</v>
      </c>
      <c r="BP942" s="122">
        <v>3.6855842000000002E-5</v>
      </c>
      <c r="BQ942" s="122">
        <v>5.3046387999999999E-7</v>
      </c>
      <c r="BR942" s="122">
        <v>3.3724905000000002E-6</v>
      </c>
      <c r="BS942" s="122">
        <v>6.7627462000000004E-7</v>
      </c>
      <c r="BT942" s="122">
        <v>4.4390423000000003E-9</v>
      </c>
      <c r="BU942" s="122">
        <v>1.0621578E-6</v>
      </c>
      <c r="BV942" s="122">
        <v>9.5701052999999998E-8</v>
      </c>
      <c r="BW942" s="122">
        <v>6.6016924999999999E-7</v>
      </c>
      <c r="BX942" s="122">
        <v>2.7691421000000001E-8</v>
      </c>
      <c r="BY942" s="122">
        <v>1.4432742999999999E-7</v>
      </c>
      <c r="BZ942" s="122">
        <v>1.1323975E-9</v>
      </c>
      <c r="CA942" s="122">
        <v>1.5963984999999999E-6</v>
      </c>
      <c r="CB942" s="122">
        <v>2.2707741000000002E-5</v>
      </c>
      <c r="CC942" s="122">
        <v>1.1694058000000001E-6</v>
      </c>
      <c r="CD942" s="111">
        <v>4.8412945000000002E-4</v>
      </c>
      <c r="CE942" s="151"/>
      <c r="CF942" s="143"/>
      <c r="CG942" s="42" t="s">
        <v>10342</v>
      </c>
      <c r="CH942" s="42"/>
      <c r="CI942" s="42"/>
      <c r="CK942" s="50"/>
      <c r="CL942" s="41"/>
      <c r="CM942" s="41"/>
      <c r="CN942" s="41"/>
      <c r="CO942" s="41"/>
      <c r="CP942" s="41"/>
      <c r="CQ942" s="41"/>
      <c r="CR942" s="41"/>
      <c r="CS942" s="41"/>
      <c r="CT942" s="41"/>
      <c r="CU942" s="41"/>
      <c r="CV942" s="41"/>
      <c r="CW942" s="41"/>
    </row>
    <row r="943" spans="1:101" ht="14.5" customHeight="1">
      <c r="A943" s="41" t="s">
        <v>10341</v>
      </c>
      <c r="B943" s="119" t="s">
        <v>10207</v>
      </c>
      <c r="C943" s="120" t="str">
        <f t="shared" si="420"/>
        <v>A.140.01.106</v>
      </c>
      <c r="D943" s="135" t="s">
        <v>10296</v>
      </c>
      <c r="E943" s="119" t="s">
        <v>6570</v>
      </c>
      <c r="F943" s="118" t="str">
        <f t="shared" si="421"/>
        <v>Cotton fibre trade mix (without global seatransport)</v>
      </c>
      <c r="G943" s="118">
        <f t="shared" si="422"/>
        <v>1.0449458242279999</v>
      </c>
      <c r="H943" s="118">
        <f t="shared" si="423"/>
        <v>7.8655743139999998E-3</v>
      </c>
      <c r="I943" s="118">
        <f t="shared" si="424"/>
        <v>2.4378164299999998E-2</v>
      </c>
      <c r="J943" s="326">
        <f t="shared" si="425"/>
        <v>0.87884680561399997</v>
      </c>
      <c r="K943" s="118">
        <v>0.13385527999999999</v>
      </c>
      <c r="L943" s="118">
        <v>1.2370878E-2</v>
      </c>
      <c r="M943" s="118">
        <v>7.2802031999999999E-3</v>
      </c>
      <c r="N943" s="118">
        <v>5.7474967999999998E-3</v>
      </c>
      <c r="O943" s="118">
        <v>1.3120155999999999E-3</v>
      </c>
      <c r="P943" s="330">
        <v>6.3776083999999997E-5</v>
      </c>
      <c r="Q943" s="118">
        <v>7.4228583000000002E-4</v>
      </c>
      <c r="R943" s="118">
        <v>4.7270830999999996E-3</v>
      </c>
      <c r="S943" s="118">
        <v>4.6815540999999998E-4</v>
      </c>
      <c r="T943" s="118">
        <v>2.2530670999999999E-2</v>
      </c>
      <c r="U943" s="118">
        <v>8.9419141999999997E-3</v>
      </c>
      <c r="V943" s="330">
        <v>8.8255003999999999E-5</v>
      </c>
      <c r="W943" s="118">
        <v>0.84681781</v>
      </c>
      <c r="X943" s="118">
        <v>0</v>
      </c>
      <c r="Y943" s="41"/>
      <c r="Z943" s="327">
        <f t="shared" si="426"/>
        <v>1.0064306766917293</v>
      </c>
      <c r="AA943" s="41"/>
      <c r="AB943" s="111">
        <v>15.151794000000001</v>
      </c>
      <c r="AC943" s="111">
        <v>13.13794</v>
      </c>
      <c r="AD943" s="111">
        <v>1.212153</v>
      </c>
      <c r="AE943" s="111">
        <v>0</v>
      </c>
      <c r="AF943" s="111">
        <v>9.8521523999999999E-2</v>
      </c>
      <c r="AG943" s="111">
        <v>0.43021883999999999</v>
      </c>
      <c r="AH943" s="111">
        <v>0.27296084999999998</v>
      </c>
      <c r="AI943" s="41"/>
      <c r="AJ943" s="114">
        <v>5.1064189000000003E-2</v>
      </c>
      <c r="AK943" s="114">
        <v>4.7055183E-2</v>
      </c>
      <c r="AL943" s="114">
        <v>3.3958903E-3</v>
      </c>
      <c r="AM943" s="114">
        <v>6.1311552E-4</v>
      </c>
      <c r="AN943" s="113">
        <f t="shared" si="427"/>
        <v>2.821054153698E-6</v>
      </c>
      <c r="AO943" s="112">
        <f t="shared" si="428"/>
        <v>1.2558765956454001E-8</v>
      </c>
      <c r="AP943" s="112">
        <f t="shared" si="429"/>
        <v>8.5870521599999999E-2</v>
      </c>
      <c r="AQ943" s="328">
        <v>9.4112488999999995E-7</v>
      </c>
      <c r="AR943" s="328">
        <v>2.8398467000000001E-9</v>
      </c>
      <c r="AS943" s="328">
        <v>7.7577514000000002E-14</v>
      </c>
      <c r="AT943" s="328">
        <v>7.4921701999999998E-11</v>
      </c>
      <c r="AU943" s="328">
        <v>3.5018760000000001E-12</v>
      </c>
      <c r="AV943" s="328">
        <v>8.5462368999999999E-10</v>
      </c>
      <c r="AW943" s="328">
        <v>3.0611277000000002E-7</v>
      </c>
      <c r="AX943" s="328">
        <v>1.2275451E-10</v>
      </c>
      <c r="AY943" s="328">
        <v>3.3928981000000001E-10</v>
      </c>
      <c r="AZ943" s="328">
        <v>1.8035751000000001E-13</v>
      </c>
      <c r="BA943" s="328">
        <v>5.0676269999999996E-15</v>
      </c>
      <c r="BB943" s="328">
        <v>1.2532261999999999E-12</v>
      </c>
      <c r="BC943" s="328">
        <v>2.0545007999999998E-12</v>
      </c>
      <c r="BD943" s="328">
        <v>3.9762102999999999E-14</v>
      </c>
      <c r="BE943" s="328">
        <v>6.5500692999999997E-10</v>
      </c>
      <c r="BF943" s="328">
        <v>6.1243394999999998E-9</v>
      </c>
      <c r="BG943" s="328">
        <v>1.455671E-10</v>
      </c>
      <c r="BH943" s="329">
        <v>1.2573796000000001E-3</v>
      </c>
      <c r="BI943" s="329">
        <v>8.4613142000000002E-2</v>
      </c>
      <c r="BJ943" s="328">
        <v>1.5661041E-6</v>
      </c>
      <c r="BK943" s="328">
        <v>9.1007007000000004E-9</v>
      </c>
      <c r="BL943" s="328">
        <v>6.9966447000000003E-12</v>
      </c>
      <c r="BM943" s="41"/>
      <c r="BN943" s="111">
        <v>6.2765092000000001E-4</v>
      </c>
      <c r="BO943" s="122">
        <v>2.6234492999999998E-6</v>
      </c>
      <c r="BP943" s="122">
        <v>2.8061956999999999E-5</v>
      </c>
      <c r="BQ943" s="122">
        <v>5.5385757999999997E-7</v>
      </c>
      <c r="BR943" s="122">
        <v>2.8991612999999999E-6</v>
      </c>
      <c r="BS943" s="122">
        <v>5.5893403000000005E-7</v>
      </c>
      <c r="BT943" s="122">
        <v>3.0818149E-9</v>
      </c>
      <c r="BU943" s="122">
        <v>8.7241652E-7</v>
      </c>
      <c r="BV943" s="122">
        <v>8.5583014000000004E-8</v>
      </c>
      <c r="BW943" s="122">
        <v>4.9117484999999999E-7</v>
      </c>
      <c r="BX943" s="122">
        <v>2.6164015E-8</v>
      </c>
      <c r="BY943" s="122">
        <v>9.5046223000000004E-8</v>
      </c>
      <c r="BZ943" s="122">
        <v>1.0907983999999999E-9</v>
      </c>
      <c r="CA943" s="122">
        <v>1.3423156000000001E-6</v>
      </c>
      <c r="CB943" s="122">
        <v>1.7092923999999999E-5</v>
      </c>
      <c r="CC943" s="122">
        <v>1.1972782000000001E-6</v>
      </c>
      <c r="CD943" s="111">
        <v>5.7174649000000003E-4</v>
      </c>
      <c r="CE943" s="151"/>
      <c r="CF943" s="143"/>
      <c r="CG943" s="42" t="s">
        <v>10339</v>
      </c>
      <c r="CH943" s="42"/>
      <c r="CI943" s="42"/>
      <c r="CK943" s="50"/>
      <c r="CL943" s="41"/>
      <c r="CM943" s="41"/>
      <c r="CN943" s="41"/>
      <c r="CO943" s="41"/>
      <c r="CP943" s="41"/>
      <c r="CQ943" s="41"/>
      <c r="CR943" s="41"/>
      <c r="CS943" s="41"/>
      <c r="CT943" s="41"/>
      <c r="CU943" s="41"/>
      <c r="CV943" s="41"/>
      <c r="CW943" s="41"/>
    </row>
    <row r="944" spans="1:101" ht="14.5" customHeight="1">
      <c r="A944" s="41" t="s">
        <v>10338</v>
      </c>
      <c r="B944" s="119" t="s">
        <v>10207</v>
      </c>
      <c r="C944" s="120" t="str">
        <f t="shared" si="420"/>
        <v>A.140.01.107</v>
      </c>
      <c r="D944" s="135" t="s">
        <v>10296</v>
      </c>
      <c r="E944" s="119" t="s">
        <v>6570</v>
      </c>
      <c r="F944" s="118" t="str">
        <f t="shared" si="421"/>
        <v>Elastane (polyurethane) pellets</v>
      </c>
      <c r="G944" s="118">
        <f t="shared" si="422"/>
        <v>1.26504884689736</v>
      </c>
      <c r="H944" s="118">
        <f t="shared" si="423"/>
        <v>8.008117877906E-2</v>
      </c>
      <c r="I944" s="118">
        <f t="shared" si="424"/>
        <v>5.6845251428299999E-2</v>
      </c>
      <c r="J944" s="326">
        <f t="shared" si="425"/>
        <v>0.67832348668999998</v>
      </c>
      <c r="K944" s="118">
        <v>0.44979892999999999</v>
      </c>
      <c r="L944" s="118">
        <v>4.6344651000000001E-2</v>
      </c>
      <c r="M944" s="118">
        <v>1.0491436E-2</v>
      </c>
      <c r="N944" s="118">
        <v>7.1199233000000001E-2</v>
      </c>
      <c r="O944" s="118">
        <v>8.8707687999999996E-3</v>
      </c>
      <c r="P944" s="330">
        <v>4.6747206E-7</v>
      </c>
      <c r="Q944" s="330">
        <v>1.0709507000000001E-5</v>
      </c>
      <c r="R944" s="330">
        <v>9.1644282999999996E-6</v>
      </c>
      <c r="S944" s="118">
        <v>1.9127709E-4</v>
      </c>
      <c r="T944" s="118">
        <v>0.67255343999999995</v>
      </c>
      <c r="U944" s="118">
        <v>5.5787696000000001E-3</v>
      </c>
      <c r="V944" s="118">
        <v>0</v>
      </c>
      <c r="W944" s="118">
        <v>0</v>
      </c>
      <c r="X944" s="118">
        <v>0</v>
      </c>
      <c r="Y944" s="41"/>
      <c r="Z944" s="327">
        <f t="shared" si="426"/>
        <v>3.381946842105263</v>
      </c>
      <c r="AA944" s="41"/>
      <c r="AB944" s="111">
        <v>105.68939</v>
      </c>
      <c r="AC944" s="111">
        <v>97.547720999999996</v>
      </c>
      <c r="AD944" s="111">
        <v>0.75624981000000002</v>
      </c>
      <c r="AE944" s="111">
        <v>0</v>
      </c>
      <c r="AF944" s="111">
        <v>6.9531887000000001</v>
      </c>
      <c r="AG944" s="111">
        <v>0.26863340000000002</v>
      </c>
      <c r="AH944" s="111">
        <v>0.16359771000000001</v>
      </c>
      <c r="AI944" s="41"/>
      <c r="AJ944" s="114">
        <v>7.9288177000000001E-2</v>
      </c>
      <c r="AK944" s="114">
        <v>6.9362423000000006E-2</v>
      </c>
      <c r="AL944" s="114">
        <v>3.4828133000000001E-3</v>
      </c>
      <c r="AM944" s="114">
        <v>6.4429403999999996E-3</v>
      </c>
      <c r="AN944" s="113">
        <f t="shared" si="427"/>
        <v>4.1584186729782788E-6</v>
      </c>
      <c r="AO944" s="112">
        <f t="shared" si="428"/>
        <v>1.2880226715057468E-8</v>
      </c>
      <c r="AP944" s="112">
        <f t="shared" si="429"/>
        <v>0.90237261002750002</v>
      </c>
      <c r="AQ944" s="328">
        <v>3.1412802000000001E-6</v>
      </c>
      <c r="AR944" s="328">
        <v>9.4781109999999996E-9</v>
      </c>
      <c r="AS944" s="328">
        <v>2.5895086999999998E-13</v>
      </c>
      <c r="AT944" s="328">
        <v>3.7252785999999999E-15</v>
      </c>
      <c r="AU944" s="329">
        <v>0</v>
      </c>
      <c r="AV944" s="328">
        <v>1.0590344E-8</v>
      </c>
      <c r="AW944" s="328">
        <v>1.0064913E-6</v>
      </c>
      <c r="AX944" s="328">
        <v>2.3819474E-9</v>
      </c>
      <c r="AY944" s="328">
        <v>1.0198299E-9</v>
      </c>
      <c r="AZ944" s="328">
        <v>2.7759758999999999E-14</v>
      </c>
      <c r="BA944" s="328">
        <v>1.2270072E-16</v>
      </c>
      <c r="BB944" s="328">
        <v>4.9593603000000001E-14</v>
      </c>
      <c r="BC944" s="328">
        <v>5.0954155000000001E-16</v>
      </c>
      <c r="BD944" s="328">
        <v>1.4785832000000001E-15</v>
      </c>
      <c r="BE944" s="328">
        <v>5.4700385999999999E-11</v>
      </c>
      <c r="BF944" s="328">
        <v>2.1248669999999999E-12</v>
      </c>
      <c r="BG944" s="329">
        <v>0</v>
      </c>
      <c r="BH944" s="328">
        <v>3.9100275000000001E-6</v>
      </c>
      <c r="BI944" s="329">
        <v>0.90236870000000002</v>
      </c>
      <c r="BJ944" s="329">
        <v>0</v>
      </c>
      <c r="BK944" s="329">
        <v>0</v>
      </c>
      <c r="BL944" s="329">
        <v>0</v>
      </c>
      <c r="BM944" s="41"/>
      <c r="BN944" s="111">
        <v>2.9557649999999998E-4</v>
      </c>
      <c r="BO944" s="122">
        <v>7.1858447999999998E-6</v>
      </c>
      <c r="BP944" s="122">
        <v>9.4297652000000006E-5</v>
      </c>
      <c r="BQ944" s="122">
        <v>1.0809142E-9</v>
      </c>
      <c r="BR944" s="122">
        <v>1.3637290999999999E-5</v>
      </c>
      <c r="BS944" s="122">
        <v>3.0481927999999998E-7</v>
      </c>
      <c r="BT944" s="122">
        <v>2.2665988E-10</v>
      </c>
      <c r="BU944" s="122">
        <v>4.6209049999999999E-7</v>
      </c>
      <c r="BV944" s="122">
        <v>6.2731458999999995E-10</v>
      </c>
      <c r="BW944" s="122">
        <v>7.0865432E-9</v>
      </c>
      <c r="BX944" s="111">
        <v>0</v>
      </c>
      <c r="BY944" s="111">
        <v>0</v>
      </c>
      <c r="BZ944" s="111">
        <v>0</v>
      </c>
      <c r="CA944" s="122">
        <v>6.0890151000000001E-5</v>
      </c>
      <c r="CB944" s="111">
        <v>1.1869729E-4</v>
      </c>
      <c r="CC944" s="122">
        <v>9.2341349000000002E-8</v>
      </c>
      <c r="CD944" s="111">
        <v>0</v>
      </c>
      <c r="CE944" s="151"/>
      <c r="CF944" s="143"/>
      <c r="CG944" s="76" t="s">
        <v>10336</v>
      </c>
      <c r="CH944" s="42"/>
      <c r="CI944" s="42"/>
      <c r="CK944" s="50"/>
      <c r="CL944" s="41"/>
      <c r="CM944" s="41"/>
      <c r="CN944" s="41"/>
      <c r="CO944" s="41"/>
      <c r="CP944" s="41"/>
      <c r="CQ944" s="41"/>
      <c r="CR944" s="41"/>
      <c r="CS944" s="41"/>
      <c r="CT944" s="41"/>
      <c r="CU944" s="41"/>
      <c r="CV944" s="41"/>
      <c r="CW944" s="41"/>
    </row>
    <row r="945" spans="1:101" ht="14.5" customHeight="1">
      <c r="A945" s="41" t="s">
        <v>10335</v>
      </c>
      <c r="B945" s="119" t="s">
        <v>10207</v>
      </c>
      <c r="C945" s="120" t="str">
        <f t="shared" si="420"/>
        <v>A.140.01.108</v>
      </c>
      <c r="D945" s="135" t="s">
        <v>10296</v>
      </c>
      <c r="E945" s="119" t="s">
        <v>6570</v>
      </c>
      <c r="F945" s="118" t="str">
        <f t="shared" si="421"/>
        <v>Fleece from recycled PET bottles</v>
      </c>
      <c r="G945" s="118">
        <f t="shared" si="422"/>
        <v>1.3913507763765001</v>
      </c>
      <c r="H945" s="118">
        <f t="shared" si="423"/>
        <v>5.0972604130000002E-2</v>
      </c>
      <c r="I945" s="118">
        <f t="shared" si="424"/>
        <v>0.1347665609</v>
      </c>
      <c r="J945" s="326">
        <f t="shared" si="425"/>
        <v>0.18606511134650003</v>
      </c>
      <c r="K945" s="118">
        <v>1.0195464999999999</v>
      </c>
      <c r="L945" s="118">
        <v>8.1115145999999999E-2</v>
      </c>
      <c r="M945" s="118">
        <v>4.9280971E-2</v>
      </c>
      <c r="N945" s="118">
        <v>4.0845489999999998E-2</v>
      </c>
      <c r="O945" s="118">
        <v>8.7471370000000003E-3</v>
      </c>
      <c r="P945" s="118">
        <v>4.2952164999999999E-4</v>
      </c>
      <c r="Q945" s="118">
        <v>9.5045548000000004E-4</v>
      </c>
      <c r="R945" s="118">
        <v>4.3704438999999998E-3</v>
      </c>
      <c r="S945" s="118">
        <v>3.2066022999999999E-3</v>
      </c>
      <c r="T945" s="118">
        <v>0.11763228000000001</v>
      </c>
      <c r="U945" s="118">
        <v>6.5130061000000003E-2</v>
      </c>
      <c r="V945" s="330">
        <v>9.0032879000000006E-5</v>
      </c>
      <c r="W945" s="330">
        <v>6.1351675000000004E-6</v>
      </c>
      <c r="X945" s="118">
        <v>0</v>
      </c>
      <c r="Y945" s="41"/>
      <c r="Z945" s="327">
        <f t="shared" si="426"/>
        <v>7.6657631578947356</v>
      </c>
      <c r="AA945" s="41"/>
      <c r="AB945" s="111">
        <v>113.52912999999999</v>
      </c>
      <c r="AC945" s="111">
        <v>98.580141999999995</v>
      </c>
      <c r="AD945" s="111">
        <v>8.8289573000000008</v>
      </c>
      <c r="AE945" s="111">
        <v>0</v>
      </c>
      <c r="AF945" s="111">
        <v>1.0635199</v>
      </c>
      <c r="AG945" s="111">
        <v>3.0764231999999998</v>
      </c>
      <c r="AH945" s="111">
        <v>1.9800869000000001</v>
      </c>
      <c r="AI945" s="41"/>
      <c r="AJ945" s="114">
        <v>0.16549164999999999</v>
      </c>
      <c r="AK945" s="114">
        <v>0.15418175000000001</v>
      </c>
      <c r="AL945" s="114">
        <v>6.7337478999999999E-3</v>
      </c>
      <c r="AM945" s="114">
        <v>4.5761448000000001E-3</v>
      </c>
      <c r="AN945" s="113">
        <f t="shared" si="427"/>
        <v>9.2435103575329979E-6</v>
      </c>
      <c r="AO945" s="112">
        <f t="shared" si="428"/>
        <v>2.4902913544484855E-8</v>
      </c>
      <c r="AP945" s="112">
        <f t="shared" si="429"/>
        <v>0.64091663492999995</v>
      </c>
      <c r="AQ945" s="328">
        <v>7.1752650999999998E-6</v>
      </c>
      <c r="AR945" s="328">
        <v>2.1651757E-8</v>
      </c>
      <c r="AS945" s="328">
        <v>5.9145842000000004E-13</v>
      </c>
      <c r="AT945" s="328">
        <v>3.3599181999999999E-10</v>
      </c>
      <c r="AU945" s="328">
        <v>3.3837182999999999E-11</v>
      </c>
      <c r="AV945" s="328">
        <v>6.0734835000000003E-9</v>
      </c>
      <c r="AW945" s="328">
        <v>2.0453160000000002E-6</v>
      </c>
      <c r="AX945" s="328">
        <v>8.7548296000000001E-10</v>
      </c>
      <c r="AY945" s="328">
        <v>2.2236740000000001E-9</v>
      </c>
      <c r="AZ945" s="328">
        <v>6.5157848999999999E-13</v>
      </c>
      <c r="BA945" s="328">
        <v>8.2300949000000003E-15</v>
      </c>
      <c r="BB945" s="328">
        <v>7.2836998999999997E-12</v>
      </c>
      <c r="BC945" s="328">
        <v>8.9515266999999994E-14</v>
      </c>
      <c r="BD945" s="328">
        <v>1.4963575999999999E-13</v>
      </c>
      <c r="BE945" s="328">
        <v>5.3383551000000003E-9</v>
      </c>
      <c r="BF945" s="328">
        <v>1.102864E-8</v>
      </c>
      <c r="BG945" s="328">
        <v>1.4250209E-10</v>
      </c>
      <c r="BH945" s="329">
        <v>1.1777493E-4</v>
      </c>
      <c r="BI945" s="329">
        <v>0.64079885999999997</v>
      </c>
      <c r="BJ945" s="328">
        <v>1.1894993000000001E-10</v>
      </c>
      <c r="BK945" s="328">
        <v>7.2334419000000004E-13</v>
      </c>
      <c r="BL945" s="328">
        <v>3.2362955000000001E-17</v>
      </c>
      <c r="BM945" s="41"/>
      <c r="BN945" s="111">
        <v>3.9993245000000002E-4</v>
      </c>
      <c r="BO945" s="122">
        <v>1.7290197000000001E-5</v>
      </c>
      <c r="BP945" s="111">
        <v>2.1374181999999999E-4</v>
      </c>
      <c r="BQ945" s="122">
        <v>5.1323546E-7</v>
      </c>
      <c r="BR945" s="122">
        <v>1.9100636999999999E-5</v>
      </c>
      <c r="BS945" s="122">
        <v>3.851973E-6</v>
      </c>
      <c r="BT945" s="122">
        <v>5.4695778999999998E-9</v>
      </c>
      <c r="BU945" s="122">
        <v>5.8883270999999996E-6</v>
      </c>
      <c r="BV945" s="122">
        <v>5.7638781999999997E-7</v>
      </c>
      <c r="BW945" s="122">
        <v>6.2892192999999996E-7</v>
      </c>
      <c r="BX945" s="122">
        <v>2.5383611000000003E-7</v>
      </c>
      <c r="BY945" s="122">
        <v>9.4474594E-8</v>
      </c>
      <c r="BZ945" s="122">
        <v>4.4460805999999998E-9</v>
      </c>
      <c r="CA945" s="122">
        <v>9.6555393000000008E-6</v>
      </c>
      <c r="CB945" s="111">
        <v>1.2703161E-4</v>
      </c>
      <c r="CC945" s="122">
        <v>1.2784954999999999E-6</v>
      </c>
      <c r="CD945" s="122">
        <v>1.7076129000000002E-8</v>
      </c>
      <c r="CE945" s="151"/>
      <c r="CF945" s="143"/>
      <c r="CG945" s="76" t="s">
        <v>1114</v>
      </c>
      <c r="CH945" s="42"/>
      <c r="CI945" s="42"/>
      <c r="CK945" s="50"/>
      <c r="CL945" s="41"/>
      <c r="CM945" s="41"/>
      <c r="CN945" s="41"/>
      <c r="CO945" s="41"/>
      <c r="CP945" s="41"/>
      <c r="CQ945" s="41"/>
      <c r="CR945" s="41"/>
      <c r="CS945" s="41"/>
      <c r="CT945" s="41"/>
      <c r="CU945" s="41"/>
      <c r="CV945" s="41"/>
      <c r="CW945" s="41"/>
    </row>
    <row r="946" spans="1:101" ht="14.5" customHeight="1">
      <c r="A946" s="41" t="s">
        <v>10333</v>
      </c>
      <c r="B946" s="119" t="s">
        <v>10207</v>
      </c>
      <c r="C946" s="120" t="str">
        <f t="shared" si="420"/>
        <v>A.140.01.109</v>
      </c>
      <c r="D946" s="135" t="s">
        <v>10296</v>
      </c>
      <c r="E946" s="119" t="s">
        <v>6570</v>
      </c>
      <c r="F946" s="118" t="str">
        <f t="shared" si="421"/>
        <v>Jute fibre incl. degumming, market mix</v>
      </c>
      <c r="G946" s="118">
        <f t="shared" si="422"/>
        <v>0.81294197091599996</v>
      </c>
      <c r="H946" s="118">
        <f t="shared" si="423"/>
        <v>1.7177818190000003E-2</v>
      </c>
      <c r="I946" s="118">
        <f t="shared" si="424"/>
        <v>7.2166381000000002E-2</v>
      </c>
      <c r="J946" s="326">
        <f t="shared" si="425"/>
        <v>0.217084811726</v>
      </c>
      <c r="K946" s="118">
        <v>0.50651296000000001</v>
      </c>
      <c r="L946" s="118">
        <v>1.6536828999999999E-2</v>
      </c>
      <c r="M946" s="118">
        <v>1.6400985999999999E-2</v>
      </c>
      <c r="N946" s="118">
        <v>1.3569108E-2</v>
      </c>
      <c r="O946" s="118">
        <v>2.2870490999999998E-3</v>
      </c>
      <c r="P946" s="118">
        <v>1.6557949E-4</v>
      </c>
      <c r="Q946" s="118">
        <v>1.1560816E-3</v>
      </c>
      <c r="R946" s="118">
        <v>3.9228565999999999E-2</v>
      </c>
      <c r="S946" s="118">
        <v>1.237922E-3</v>
      </c>
      <c r="T946" s="118">
        <v>2.3776808999999999E-2</v>
      </c>
      <c r="U946" s="118">
        <v>2.2837419000000001E-2</v>
      </c>
      <c r="V946" s="330">
        <v>8.9941725999999998E-5</v>
      </c>
      <c r="W946" s="118">
        <v>0.16914272</v>
      </c>
      <c r="X946" s="118">
        <v>0</v>
      </c>
      <c r="Y946" s="41"/>
      <c r="Z946" s="327">
        <f t="shared" si="426"/>
        <v>3.8083681203007518</v>
      </c>
      <c r="AA946" s="41"/>
      <c r="AB946" s="111">
        <v>39.762329999999999</v>
      </c>
      <c r="AC946" s="111">
        <v>34.663116000000002</v>
      </c>
      <c r="AD946" s="111">
        <v>3.0958188</v>
      </c>
      <c r="AE946" s="111">
        <v>0</v>
      </c>
      <c r="AF946" s="111">
        <v>0.2439878</v>
      </c>
      <c r="AG946" s="111">
        <v>1.0668603999999999</v>
      </c>
      <c r="AH946" s="111">
        <v>0.69254674999999999</v>
      </c>
      <c r="AI946" s="41"/>
      <c r="AJ946" s="114">
        <v>8.1924792999999996E-2</v>
      </c>
      <c r="AK946" s="114">
        <v>7.6572639999999997E-2</v>
      </c>
      <c r="AL946" s="114">
        <v>3.7965155E-3</v>
      </c>
      <c r="AM946" s="114">
        <v>1.5556379E-3</v>
      </c>
      <c r="AN946" s="113">
        <f t="shared" si="427"/>
        <v>4.590685840512999E-6</v>
      </c>
      <c r="AO946" s="112">
        <f t="shared" si="428"/>
        <v>1.4040367833176398E-8</v>
      </c>
      <c r="AP946" s="112">
        <f t="shared" si="429"/>
        <v>0.21787645859999999</v>
      </c>
      <c r="AQ946" s="328">
        <v>3.8113954999999998E-6</v>
      </c>
      <c r="AR946" s="328">
        <v>1.1495041E-8</v>
      </c>
      <c r="AS946" s="328">
        <v>3.1386514999999998E-13</v>
      </c>
      <c r="AT946" s="328">
        <v>1.3449812E-10</v>
      </c>
      <c r="AU946" s="328">
        <v>1.3408093E-11</v>
      </c>
      <c r="AV946" s="328">
        <v>2.0176608000000001E-9</v>
      </c>
      <c r="AW946" s="328">
        <v>4.8418476999999998E-7</v>
      </c>
      <c r="AX946" s="328">
        <v>2.9029923E-10</v>
      </c>
      <c r="AY946" s="328">
        <v>5.2360207000000005E-10</v>
      </c>
      <c r="AZ946" s="328">
        <v>2.8429784E-13</v>
      </c>
      <c r="BA946" s="328">
        <v>5.3225294000000002E-15</v>
      </c>
      <c r="BB946" s="328">
        <v>9.5963197999999999E-13</v>
      </c>
      <c r="BC946" s="328">
        <v>2.7677254000000001E-14</v>
      </c>
      <c r="BD946" s="328">
        <v>3.4633902999999998E-14</v>
      </c>
      <c r="BE946" s="328">
        <v>1.7244081000000001E-9</v>
      </c>
      <c r="BF946" s="328">
        <v>5.8843753999999997E-9</v>
      </c>
      <c r="BG946" s="328">
        <v>1.4639515000000001E-10</v>
      </c>
      <c r="BH946" s="329">
        <v>1.0289585999999999E-3</v>
      </c>
      <c r="BI946" s="329">
        <v>0.2168475</v>
      </c>
      <c r="BJ946" s="328">
        <v>2.8533122000000001E-7</v>
      </c>
      <c r="BK946" s="328">
        <v>1.5826643999999999E-9</v>
      </c>
      <c r="BL946" s="328">
        <v>7.4055451999999995E-13</v>
      </c>
      <c r="BM946" s="41"/>
      <c r="BN946" s="111">
        <v>2.2409352999999999E-4</v>
      </c>
      <c r="BO946" s="122">
        <v>4.2684067999999998E-6</v>
      </c>
      <c r="BP946" s="111">
        <v>1.0618741000000001E-4</v>
      </c>
      <c r="BQ946" s="122">
        <v>4.5956254000000003E-6</v>
      </c>
      <c r="BR946" s="122">
        <v>4.5313822000000002E-6</v>
      </c>
      <c r="BS946" s="122">
        <v>1.2930069E-6</v>
      </c>
      <c r="BT946" s="122">
        <v>2.9911903E-9</v>
      </c>
      <c r="BU946" s="122">
        <v>1.9934156000000001E-6</v>
      </c>
      <c r="BV946" s="122">
        <v>2.2219601E-7</v>
      </c>
      <c r="BW946" s="122">
        <v>7.6498594000000001E-7</v>
      </c>
      <c r="BX946" s="122">
        <v>1.0065502E-7</v>
      </c>
      <c r="BY946" s="122">
        <v>9.6021131999999999E-8</v>
      </c>
      <c r="BZ946" s="122">
        <v>2.0783987000000002E-9</v>
      </c>
      <c r="CA946" s="122">
        <v>3.6069413E-6</v>
      </c>
      <c r="CB946" s="122">
        <v>4.4502894999999997E-5</v>
      </c>
      <c r="CC946" s="122">
        <v>1.5432737E-6</v>
      </c>
      <c r="CD946" s="122">
        <v>5.0382249999999997E-5</v>
      </c>
      <c r="CE946" s="151"/>
      <c r="CF946" s="143"/>
      <c r="CG946" s="42" t="s">
        <v>10331</v>
      </c>
      <c r="CH946" s="42"/>
      <c r="CI946" s="42"/>
      <c r="CK946" s="50"/>
      <c r="CL946" s="41"/>
      <c r="CM946" s="41"/>
      <c r="CN946" s="41"/>
      <c r="CO946" s="41"/>
      <c r="CP946" s="41"/>
      <c r="CQ946" s="41"/>
      <c r="CR946" s="41"/>
      <c r="CS946" s="41"/>
      <c r="CT946" s="41"/>
      <c r="CU946" s="41"/>
      <c r="CV946" s="41"/>
      <c r="CW946" s="41"/>
    </row>
    <row r="947" spans="1:101" ht="14.5" customHeight="1">
      <c r="A947" s="41" t="s">
        <v>10330</v>
      </c>
      <c r="B947" s="119" t="s">
        <v>10207</v>
      </c>
      <c r="C947" s="120" t="str">
        <f t="shared" si="420"/>
        <v>A.140.01.110</v>
      </c>
      <c r="D947" s="135" t="s">
        <v>10296</v>
      </c>
      <c r="E947" s="119" t="s">
        <v>6570</v>
      </c>
      <c r="F947" s="118" t="str">
        <f t="shared" si="421"/>
        <v>Jute fibre incl. degumming, India, irrigation</v>
      </c>
      <c r="G947" s="118">
        <f t="shared" si="422"/>
        <v>1.4827476309160001</v>
      </c>
      <c r="H947" s="118">
        <f t="shared" si="423"/>
        <v>1.7177818190000003E-2</v>
      </c>
      <c r="I947" s="118">
        <f t="shared" si="424"/>
        <v>7.2166381000000002E-2</v>
      </c>
      <c r="J947" s="326">
        <f t="shared" si="425"/>
        <v>0.886890471726</v>
      </c>
      <c r="K947" s="118">
        <v>0.50651296000000001</v>
      </c>
      <c r="L947" s="118">
        <v>1.6536828999999999E-2</v>
      </c>
      <c r="M947" s="118">
        <v>1.6400985999999999E-2</v>
      </c>
      <c r="N947" s="118">
        <v>1.3569108E-2</v>
      </c>
      <c r="O947" s="118">
        <v>2.2870490999999998E-3</v>
      </c>
      <c r="P947" s="118">
        <v>1.6557949E-4</v>
      </c>
      <c r="Q947" s="118">
        <v>1.1560816E-3</v>
      </c>
      <c r="R947" s="118">
        <v>3.9228565999999999E-2</v>
      </c>
      <c r="S947" s="118">
        <v>1.237922E-3</v>
      </c>
      <c r="T947" s="118">
        <v>2.3776808999999999E-2</v>
      </c>
      <c r="U947" s="118">
        <v>2.2837419000000001E-2</v>
      </c>
      <c r="V947" s="330">
        <v>8.9941725999999998E-5</v>
      </c>
      <c r="W947" s="118">
        <v>0.83894838000000005</v>
      </c>
      <c r="X947" s="118">
        <v>0</v>
      </c>
      <c r="Y947" s="41"/>
      <c r="Z947" s="327">
        <f t="shared" si="426"/>
        <v>3.8083681203007518</v>
      </c>
      <c r="AA947" s="41"/>
      <c r="AB947" s="111">
        <v>39.762329999999999</v>
      </c>
      <c r="AC947" s="111">
        <v>34.663116000000002</v>
      </c>
      <c r="AD947" s="111">
        <v>3.0958188</v>
      </c>
      <c r="AE947" s="111">
        <v>0</v>
      </c>
      <c r="AF947" s="111">
        <v>0.2439878</v>
      </c>
      <c r="AG947" s="111">
        <v>1.0668603999999999</v>
      </c>
      <c r="AH947" s="111">
        <v>0.69254674999999999</v>
      </c>
      <c r="AI947" s="41"/>
      <c r="AJ947" s="114">
        <v>7.9533953000000004E-2</v>
      </c>
      <c r="AK947" s="114">
        <v>7.2781633999999998E-2</v>
      </c>
      <c r="AL947" s="114">
        <v>5.1966807999999998E-3</v>
      </c>
      <c r="AM947" s="114">
        <v>1.5556379E-3</v>
      </c>
      <c r="AN947" s="113">
        <f t="shared" si="427"/>
        <v>4.3634073405129991E-6</v>
      </c>
      <c r="AO947" s="112">
        <f t="shared" si="428"/>
        <v>1.9218493625156398E-8</v>
      </c>
      <c r="AP947" s="112">
        <f t="shared" si="429"/>
        <v>0.21787645859999999</v>
      </c>
      <c r="AQ947" s="328">
        <v>3.8113954999999998E-6</v>
      </c>
      <c r="AR947" s="328">
        <v>1.1495041E-8</v>
      </c>
      <c r="AS947" s="328">
        <v>3.1386514999999998E-13</v>
      </c>
      <c r="AT947" s="328">
        <v>1.3449812E-10</v>
      </c>
      <c r="AU947" s="328">
        <v>1.3408093E-11</v>
      </c>
      <c r="AV947" s="328">
        <v>2.0176608000000001E-9</v>
      </c>
      <c r="AW947" s="328">
        <v>4.8418476999999998E-7</v>
      </c>
      <c r="AX947" s="328">
        <v>2.9029923E-10</v>
      </c>
      <c r="AY947" s="328">
        <v>5.2360207000000005E-10</v>
      </c>
      <c r="AZ947" s="328">
        <v>2.8429784E-13</v>
      </c>
      <c r="BA947" s="328">
        <v>5.3225294000000002E-15</v>
      </c>
      <c r="BB947" s="328">
        <v>9.5963197999999999E-13</v>
      </c>
      <c r="BC947" s="328">
        <v>2.7677254000000001E-14</v>
      </c>
      <c r="BD947" s="328">
        <v>3.4633902999999998E-14</v>
      </c>
      <c r="BE947" s="328">
        <v>1.7244081000000001E-9</v>
      </c>
      <c r="BF947" s="328">
        <v>5.8843753999999997E-9</v>
      </c>
      <c r="BG947" s="328">
        <v>1.4639515000000001E-10</v>
      </c>
      <c r="BH947" s="329">
        <v>1.0289585999999999E-3</v>
      </c>
      <c r="BI947" s="329">
        <v>0.2168475</v>
      </c>
      <c r="BJ947" s="328">
        <v>5.8052720000000001E-8</v>
      </c>
      <c r="BK947" s="328">
        <v>6.7594671000000003E-9</v>
      </c>
      <c r="BL947" s="328">
        <v>2.0636465E-12</v>
      </c>
      <c r="BM947" s="41"/>
      <c r="BN947" s="111">
        <v>4.2663753E-4</v>
      </c>
      <c r="BO947" s="122">
        <v>4.2684067999999998E-6</v>
      </c>
      <c r="BP947" s="111">
        <v>1.0618741000000001E-4</v>
      </c>
      <c r="BQ947" s="122">
        <v>4.5956254000000003E-6</v>
      </c>
      <c r="BR947" s="122">
        <v>4.5313822000000002E-6</v>
      </c>
      <c r="BS947" s="122">
        <v>1.2930069E-6</v>
      </c>
      <c r="BT947" s="122">
        <v>2.9911903E-9</v>
      </c>
      <c r="BU947" s="122">
        <v>1.9934156000000001E-6</v>
      </c>
      <c r="BV947" s="122">
        <v>2.2219601E-7</v>
      </c>
      <c r="BW947" s="122">
        <v>7.6498594000000001E-7</v>
      </c>
      <c r="BX947" s="122">
        <v>1.0065502E-7</v>
      </c>
      <c r="BY947" s="122">
        <v>9.6021131999999999E-8</v>
      </c>
      <c r="BZ947" s="122">
        <v>2.0783987000000002E-9</v>
      </c>
      <c r="CA947" s="122">
        <v>3.6069413E-6</v>
      </c>
      <c r="CB947" s="122">
        <v>4.4502894999999997E-5</v>
      </c>
      <c r="CC947" s="122">
        <v>1.5432737E-6</v>
      </c>
      <c r="CD947" s="111">
        <v>2.5292624999999997E-4</v>
      </c>
      <c r="CE947" s="151"/>
      <c r="CF947" s="143"/>
      <c r="CG947" s="42" t="s">
        <v>10328</v>
      </c>
      <c r="CH947" s="42"/>
      <c r="CI947" s="42"/>
      <c r="CK947" s="50"/>
      <c r="CL947" s="41"/>
      <c r="CM947" s="41"/>
      <c r="CN947" s="41"/>
      <c r="CO947" s="41"/>
      <c r="CP947" s="41"/>
      <c r="CQ947" s="41"/>
      <c r="CR947" s="41"/>
      <c r="CS947" s="41"/>
      <c r="CT947" s="41"/>
      <c r="CU947" s="41"/>
      <c r="CV947" s="41"/>
      <c r="CW947" s="41"/>
    </row>
    <row r="948" spans="1:101" ht="14.5" customHeight="1">
      <c r="A948" s="41" t="s">
        <v>10327</v>
      </c>
      <c r="B948" s="119" t="s">
        <v>10207</v>
      </c>
      <c r="C948" s="120" t="str">
        <f t="shared" si="420"/>
        <v>A.140.01.111</v>
      </c>
      <c r="D948" s="135" t="s">
        <v>10296</v>
      </c>
      <c r="E948" s="119" t="s">
        <v>6570</v>
      </c>
      <c r="F948" s="118" t="str">
        <f t="shared" si="421"/>
        <v>Jute fibre incl. degumming, India, rain fed, renewable fuel</v>
      </c>
      <c r="G948" s="118">
        <f t="shared" si="422"/>
        <v>0.82631167473099998</v>
      </c>
      <c r="H948" s="118">
        <f t="shared" si="423"/>
        <v>1.7007374993999999E-2</v>
      </c>
      <c r="I948" s="118">
        <f t="shared" si="424"/>
        <v>7.8535055999999992E-2</v>
      </c>
      <c r="J948" s="326">
        <f t="shared" si="425"/>
        <v>0.20178700373699998</v>
      </c>
      <c r="K948" s="118">
        <v>0.52898224000000005</v>
      </c>
      <c r="L948" s="118">
        <v>2.3415663999999999E-2</v>
      </c>
      <c r="M948" s="118">
        <v>1.6616262999999999E-2</v>
      </c>
      <c r="N948" s="118">
        <v>1.3595298E-2</v>
      </c>
      <c r="O948" s="118">
        <v>2.3272687999999998E-3</v>
      </c>
      <c r="P948" s="330">
        <v>3.9074294000000003E-5</v>
      </c>
      <c r="Q948" s="118">
        <v>1.0457339E-3</v>
      </c>
      <c r="R948" s="118">
        <v>3.8503128999999997E-2</v>
      </c>
      <c r="S948" s="118">
        <v>2.4472220000000002E-3</v>
      </c>
      <c r="T948" s="118">
        <v>2.3776808999999999E-2</v>
      </c>
      <c r="U948" s="118">
        <v>6.1677966000000001E-2</v>
      </c>
      <c r="V948" s="330">
        <v>8.4436736999999999E-5</v>
      </c>
      <c r="W948" s="118">
        <v>0.11380057</v>
      </c>
      <c r="X948" s="118">
        <v>0</v>
      </c>
      <c r="Y948" s="41"/>
      <c r="Z948" s="327">
        <f t="shared" si="426"/>
        <v>3.9773100751879702</v>
      </c>
      <c r="AA948" s="41"/>
      <c r="AB948" s="111">
        <v>46.923177000000003</v>
      </c>
      <c r="AC948" s="111">
        <v>32.824249000000002</v>
      </c>
      <c r="AD948" s="111">
        <v>8.3609197999999996</v>
      </c>
      <c r="AE948" s="111">
        <v>0</v>
      </c>
      <c r="AF948" s="111">
        <v>0.71536732999999997</v>
      </c>
      <c r="AG948" s="111">
        <v>3.1300072000000001</v>
      </c>
      <c r="AH948" s="111">
        <v>1.8926341</v>
      </c>
      <c r="AI948" s="41"/>
      <c r="AJ948" s="114">
        <v>8.1118556999999994E-2</v>
      </c>
      <c r="AK948" s="114">
        <v>7.6332584999999994E-2</v>
      </c>
      <c r="AL948" s="114">
        <v>3.7648302999999999E-3</v>
      </c>
      <c r="AM948" s="114">
        <v>1.0211413E-3</v>
      </c>
      <c r="AN948" s="113">
        <f t="shared" si="427"/>
        <v>4.5762940327287E-6</v>
      </c>
      <c r="AO948" s="112">
        <f t="shared" si="428"/>
        <v>1.3923189002573598E-8</v>
      </c>
      <c r="AP948" s="112">
        <f t="shared" si="429"/>
        <v>0.14301699169999998</v>
      </c>
      <c r="AQ948" s="328">
        <v>3.9480071000000001E-6</v>
      </c>
      <c r="AR948" s="328">
        <v>1.1906482999999999E-8</v>
      </c>
      <c r="AS948" s="328">
        <v>3.2513885000000001E-13</v>
      </c>
      <c r="AT948" s="328">
        <v>4.5747872999999997E-11</v>
      </c>
      <c r="AU948" s="328">
        <v>1.8790057E-12</v>
      </c>
      <c r="AV948" s="328">
        <v>2.0215326000000002E-9</v>
      </c>
      <c r="AW948" s="328">
        <v>6.1256665000000001E-7</v>
      </c>
      <c r="AX948" s="328">
        <v>2.8774435000000002E-10</v>
      </c>
      <c r="AY948" s="328">
        <v>6.7059742999999997E-10</v>
      </c>
      <c r="AZ948" s="328">
        <v>1.5487530999999999E-13</v>
      </c>
      <c r="BA948" s="328">
        <v>4.6586546E-15</v>
      </c>
      <c r="BB948" s="328">
        <v>6.8537222999999995E-13</v>
      </c>
      <c r="BC948" s="328">
        <v>1.1831938E-14</v>
      </c>
      <c r="BD948" s="328">
        <v>2.2658001000000002E-14</v>
      </c>
      <c r="BE948" s="328">
        <v>3.4650094999999999E-10</v>
      </c>
      <c r="BF948" s="328">
        <v>5.3560841999999997E-9</v>
      </c>
      <c r="BG948" s="328">
        <v>1.3956033E-10</v>
      </c>
      <c r="BH948" s="329">
        <v>1.0463717E-3</v>
      </c>
      <c r="BI948" s="329">
        <v>0.14197061999999999</v>
      </c>
      <c r="BJ948" s="328">
        <v>7.9485381000000006E-9</v>
      </c>
      <c r="BK948" s="328">
        <v>9.1731941999999999E-10</v>
      </c>
      <c r="BL948" s="328">
        <v>2.7993759000000001E-13</v>
      </c>
      <c r="BM948" s="41"/>
      <c r="BN948" s="111">
        <v>2.2005211000000001E-4</v>
      </c>
      <c r="BO948" s="122">
        <v>5.2926556E-6</v>
      </c>
      <c r="BP948" s="111">
        <v>1.1089796000000001E-4</v>
      </c>
      <c r="BQ948" s="122">
        <v>4.5102132000000001E-6</v>
      </c>
      <c r="BR948" s="122">
        <v>5.3921429999999997E-6</v>
      </c>
      <c r="BS948" s="122">
        <v>1.3161568999999999E-6</v>
      </c>
      <c r="BT948" s="122">
        <v>2.8251610000000001E-9</v>
      </c>
      <c r="BU948" s="122">
        <v>2.019803E-6</v>
      </c>
      <c r="BV948" s="122">
        <v>5.2434951999999997E-8</v>
      </c>
      <c r="BW948" s="122">
        <v>6.9196819000000002E-7</v>
      </c>
      <c r="BX948" s="122">
        <v>1.3999438999999999E-8</v>
      </c>
      <c r="BY948" s="122">
        <v>9.1052387000000001E-8</v>
      </c>
      <c r="BZ948" s="122">
        <v>5.4876377000000002E-10</v>
      </c>
      <c r="CA948" s="122">
        <v>3.4214988000000001E-6</v>
      </c>
      <c r="CB948" s="122">
        <v>4.9839336999999997E-5</v>
      </c>
      <c r="CC948" s="122">
        <v>2.1914125999999999E-6</v>
      </c>
      <c r="CD948" s="122">
        <v>3.4318099999999999E-5</v>
      </c>
      <c r="CE948" s="151"/>
      <c r="CF948" s="143"/>
      <c r="CG948" s="42" t="s">
        <v>10325</v>
      </c>
      <c r="CH948" s="42"/>
      <c r="CI948" s="42"/>
      <c r="CK948" s="50"/>
      <c r="CL948" s="41"/>
      <c r="CM948" s="41"/>
      <c r="CN948" s="41"/>
      <c r="CO948" s="41"/>
      <c r="CP948" s="41"/>
      <c r="CQ948" s="41"/>
      <c r="CR948" s="41"/>
      <c r="CS948" s="41"/>
      <c r="CT948" s="41"/>
      <c r="CU948" s="41"/>
      <c r="CV948" s="41"/>
      <c r="CW948" s="41"/>
    </row>
    <row r="949" spans="1:101" ht="14.5" customHeight="1">
      <c r="A949" s="41" t="s">
        <v>10324</v>
      </c>
      <c r="B949" s="119" t="s">
        <v>10207</v>
      </c>
      <c r="C949" s="120" t="str">
        <f t="shared" si="420"/>
        <v>A.140.01.112</v>
      </c>
      <c r="D949" s="135" t="s">
        <v>10296</v>
      </c>
      <c r="E949" s="119" t="s">
        <v>6570</v>
      </c>
      <c r="F949" s="118" t="str">
        <f t="shared" si="421"/>
        <v>Kenaf fibre incl. degumming, India</v>
      </c>
      <c r="G949" s="118">
        <f t="shared" si="422"/>
        <v>0.8811344548040001</v>
      </c>
      <c r="H949" s="118">
        <f t="shared" si="423"/>
        <v>1.6570172179999999E-2</v>
      </c>
      <c r="I949" s="118">
        <f t="shared" si="424"/>
        <v>3.4684234100000003E-2</v>
      </c>
      <c r="J949" s="326">
        <f t="shared" si="425"/>
        <v>0.46377284852400003</v>
      </c>
      <c r="K949" s="118">
        <v>0.36610720000000002</v>
      </c>
      <c r="L949" s="118">
        <v>1.7234985000000001E-2</v>
      </c>
      <c r="M949" s="118">
        <v>1.6223863000000002E-2</v>
      </c>
      <c r="N949" s="118">
        <v>1.3533019E-2</v>
      </c>
      <c r="O949" s="118">
        <v>2.3068355999999999E-3</v>
      </c>
      <c r="P949" s="118">
        <v>1.6128502E-4</v>
      </c>
      <c r="Q949" s="118">
        <v>5.6903255999999995E-4</v>
      </c>
      <c r="R949" s="118">
        <v>1.2253861E-3</v>
      </c>
      <c r="S949" s="118">
        <v>1.2767244000000001E-3</v>
      </c>
      <c r="T949" s="118">
        <v>1.4578298E-2</v>
      </c>
      <c r="U949" s="118">
        <v>2.6942055999999999E-2</v>
      </c>
      <c r="V949" s="330">
        <v>6.4320124E-5</v>
      </c>
      <c r="W949" s="118">
        <v>0.42091145000000002</v>
      </c>
      <c r="X949" s="118">
        <v>0</v>
      </c>
      <c r="Y949" s="41"/>
      <c r="Z949" s="327">
        <f t="shared" si="426"/>
        <v>2.7526857142857142</v>
      </c>
      <c r="AA949" s="41"/>
      <c r="AB949" s="111">
        <v>41.765743000000001</v>
      </c>
      <c r="AC949" s="111">
        <v>35.725808999999998</v>
      </c>
      <c r="AD949" s="111">
        <v>3.6522329</v>
      </c>
      <c r="AE949" s="111">
        <v>0</v>
      </c>
      <c r="AF949" s="111">
        <v>0.29136110999999998</v>
      </c>
      <c r="AG949" s="111">
        <v>1.2774574000000001</v>
      </c>
      <c r="AH949" s="111">
        <v>0.81888267999999997</v>
      </c>
      <c r="AI949" s="41"/>
      <c r="AJ949" s="114">
        <v>5.6755844E-2</v>
      </c>
      <c r="AK949" s="114">
        <v>5.1930090999999998E-2</v>
      </c>
      <c r="AL949" s="114">
        <v>3.2728726999999998E-3</v>
      </c>
      <c r="AM949" s="114">
        <v>1.5528808E-3</v>
      </c>
      <c r="AN949" s="113">
        <f t="shared" si="427"/>
        <v>3.113314801264E-6</v>
      </c>
      <c r="AO949" s="112">
        <f t="shared" si="428"/>
        <v>1.2103819128962898E-8</v>
      </c>
      <c r="AP949" s="112">
        <f t="shared" si="429"/>
        <v>0.21749030599999999</v>
      </c>
      <c r="AQ949" s="328">
        <v>2.5784650000000001E-6</v>
      </c>
      <c r="AR949" s="328">
        <v>7.7807298000000002E-9</v>
      </c>
      <c r="AS949" s="328">
        <v>2.125422E-13</v>
      </c>
      <c r="AT949" s="328">
        <v>1.3025894000000001E-10</v>
      </c>
      <c r="AU949" s="328">
        <v>1.3356624000000001E-11</v>
      </c>
      <c r="AV949" s="328">
        <v>2.0122919000000001E-9</v>
      </c>
      <c r="AW949" s="328">
        <v>4.9747695999999996E-7</v>
      </c>
      <c r="AX949" s="328">
        <v>2.8926832999999998E-10</v>
      </c>
      <c r="AY949" s="328">
        <v>5.3617908000000004E-10</v>
      </c>
      <c r="AZ949" s="328">
        <v>2.4082020999999998E-13</v>
      </c>
      <c r="BA949" s="328">
        <v>3.9576189E-15</v>
      </c>
      <c r="BB949" s="328">
        <v>8.9849508999999997E-13</v>
      </c>
      <c r="BC949" s="328">
        <v>2.5344365999999999E-14</v>
      </c>
      <c r="BD949" s="328">
        <v>3.0102478000000001E-14</v>
      </c>
      <c r="BE949" s="328">
        <v>1.7114726000000001E-9</v>
      </c>
      <c r="BF949" s="328">
        <v>4.3906271999999997E-9</v>
      </c>
      <c r="BG949" s="328">
        <v>1.0394409999999999E-10</v>
      </c>
      <c r="BH949" s="329">
        <v>1.466806E-3</v>
      </c>
      <c r="BI949" s="329">
        <v>0.21602350000000001</v>
      </c>
      <c r="BJ949" s="328">
        <v>2.9114834E-8</v>
      </c>
      <c r="BK949" s="328">
        <v>3.3912511999999998E-9</v>
      </c>
      <c r="BL949" s="328">
        <v>1.035357E-12</v>
      </c>
      <c r="BM949" s="41"/>
      <c r="BN949" s="111">
        <v>2.686411E-4</v>
      </c>
      <c r="BO949" s="122">
        <v>4.3519791E-6</v>
      </c>
      <c r="BP949" s="122">
        <v>7.6752180999999995E-5</v>
      </c>
      <c r="BQ949" s="122">
        <v>1.4405009000000001E-7</v>
      </c>
      <c r="BR949" s="122">
        <v>4.6721746000000001E-6</v>
      </c>
      <c r="BS949" s="122">
        <v>1.2867966000000001E-6</v>
      </c>
      <c r="BT949" s="122">
        <v>2.1505656000000002E-9</v>
      </c>
      <c r="BU949" s="122">
        <v>1.9776041E-6</v>
      </c>
      <c r="BV949" s="122">
        <v>2.1643315E-7</v>
      </c>
      <c r="BW949" s="122">
        <v>3.7653216E-7</v>
      </c>
      <c r="BX949" s="122">
        <v>1.0029876000000001E-7</v>
      </c>
      <c r="BY949" s="122">
        <v>6.8349849999999998E-8</v>
      </c>
      <c r="BZ949" s="122">
        <v>2.1115052E-9</v>
      </c>
      <c r="CA949" s="122">
        <v>3.0764439999999998E-6</v>
      </c>
      <c r="CB949" s="122">
        <v>4.6477538999999997E-5</v>
      </c>
      <c r="CC949" s="122">
        <v>2.2414368999999999E-6</v>
      </c>
      <c r="CD949" s="111">
        <v>1.2689502E-4</v>
      </c>
      <c r="CE949" s="151"/>
      <c r="CF949" s="143"/>
      <c r="CG949" s="76" t="s">
        <v>10322</v>
      </c>
      <c r="CH949" s="42"/>
      <c r="CI949" s="42"/>
      <c r="CK949" s="50"/>
      <c r="CL949" s="41"/>
      <c r="CM949" s="41"/>
      <c r="CN949" s="41"/>
      <c r="CO949" s="41"/>
      <c r="CP949" s="41"/>
      <c r="CQ949" s="41"/>
      <c r="CR949" s="41"/>
      <c r="CS949" s="41"/>
      <c r="CT949" s="41"/>
      <c r="CU949" s="41"/>
      <c r="CV949" s="41"/>
      <c r="CW949" s="41"/>
    </row>
    <row r="950" spans="1:101" ht="14.5" customHeight="1">
      <c r="A950" s="41" t="s">
        <v>10321</v>
      </c>
      <c r="B950" s="119" t="s">
        <v>10207</v>
      </c>
      <c r="C950" s="120" t="str">
        <f t="shared" si="420"/>
        <v>A.140.01.113</v>
      </c>
      <c r="D950" s="135" t="s">
        <v>10296</v>
      </c>
      <c r="E950" s="119" t="s">
        <v>6570</v>
      </c>
      <c r="F950" s="118" t="str">
        <f t="shared" si="421"/>
        <v>Kenaf fibre incl. degumming, Italy, renewable fule</v>
      </c>
      <c r="G950" s="118">
        <f t="shared" si="422"/>
        <v>0.60861025510799993</v>
      </c>
      <c r="H950" s="118">
        <f t="shared" si="423"/>
        <v>8.3693119529999992E-3</v>
      </c>
      <c r="I950" s="118">
        <f t="shared" si="424"/>
        <v>2.1025840820000002E-2</v>
      </c>
      <c r="J950" s="326">
        <f t="shared" si="425"/>
        <v>0.40056957233500001</v>
      </c>
      <c r="K950" s="118">
        <v>0.17864553</v>
      </c>
      <c r="L950" s="118">
        <v>1.2333256000000001E-2</v>
      </c>
      <c r="M950" s="118">
        <v>8.1926363999999998E-3</v>
      </c>
      <c r="N950" s="118">
        <v>6.6310101000000002E-3</v>
      </c>
      <c r="O950" s="118">
        <v>1.2448372E-3</v>
      </c>
      <c r="P950" s="330">
        <v>3.4779832999999999E-5</v>
      </c>
      <c r="Q950" s="118">
        <v>4.5868481999999998E-4</v>
      </c>
      <c r="R950" s="118">
        <v>4.9994842000000001E-4</v>
      </c>
      <c r="S950" s="118">
        <v>1.0164492000000001E-3</v>
      </c>
      <c r="T950" s="118">
        <v>1.4578298E-2</v>
      </c>
      <c r="U950" s="118">
        <v>2.5276239999999998E-2</v>
      </c>
      <c r="V950" s="330">
        <v>5.8815135000000001E-5</v>
      </c>
      <c r="W950" s="118">
        <v>0.35963977000000003</v>
      </c>
      <c r="X950" s="118">
        <v>0</v>
      </c>
      <c r="Y950" s="41"/>
      <c r="Z950" s="327">
        <f t="shared" si="426"/>
        <v>1.3431994736842103</v>
      </c>
      <c r="AA950" s="41"/>
      <c r="AB950" s="111">
        <v>21.910965999999998</v>
      </c>
      <c r="AC950" s="111">
        <v>16.142786999999998</v>
      </c>
      <c r="AD950" s="111">
        <v>3.4263902000000002</v>
      </c>
      <c r="AE950" s="111">
        <v>0</v>
      </c>
      <c r="AF950" s="111">
        <v>0.29136110999999998</v>
      </c>
      <c r="AG950" s="111">
        <v>1.2751962999999999</v>
      </c>
      <c r="AH950" s="111">
        <v>0.77523134999999999</v>
      </c>
      <c r="AI950" s="41"/>
      <c r="AJ950" s="114">
        <v>4.8779060999999999E-2</v>
      </c>
      <c r="AK950" s="114">
        <v>4.6592507999999998E-2</v>
      </c>
      <c r="AL950" s="114">
        <v>1.6159489E-3</v>
      </c>
      <c r="AM950" s="114">
        <v>5.7060387999999999E-4</v>
      </c>
      <c r="AN950" s="113">
        <f t="shared" si="427"/>
        <v>2.7933157681063001E-6</v>
      </c>
      <c r="AO950" s="112">
        <f t="shared" si="428"/>
        <v>5.9761423009894022E-9</v>
      </c>
      <c r="AP950" s="112">
        <f t="shared" si="429"/>
        <v>7.9916510100000004E-2</v>
      </c>
      <c r="AQ950" s="328">
        <v>1.2502953E-6</v>
      </c>
      <c r="AR950" s="328">
        <v>3.7725726000000003E-9</v>
      </c>
      <c r="AS950" s="328">
        <v>1.0306616000000001E-13</v>
      </c>
      <c r="AT950" s="328">
        <v>4.1508690000000001E-11</v>
      </c>
      <c r="AU950" s="328">
        <v>1.8275363E-12</v>
      </c>
      <c r="AV950" s="328">
        <v>9.8599044999999996E-10</v>
      </c>
      <c r="AW950" s="328">
        <v>3.1628494E-7</v>
      </c>
      <c r="AX950" s="328">
        <v>1.4067789000000001E-10</v>
      </c>
      <c r="AY950" s="328">
        <v>3.4758621000000001E-10</v>
      </c>
      <c r="AZ950" s="328">
        <v>1.1139768E-13</v>
      </c>
      <c r="BA950" s="328">
        <v>3.2937440999999998E-15</v>
      </c>
      <c r="BB950" s="328">
        <v>6.2423533000000004E-13</v>
      </c>
      <c r="BC950" s="328">
        <v>9.4990492999999997E-15</v>
      </c>
      <c r="BD950" s="328">
        <v>1.8126575999999999E-14</v>
      </c>
      <c r="BE950" s="328">
        <v>3.3356542999999998E-10</v>
      </c>
      <c r="BF950" s="328">
        <v>3.8623359999999997E-9</v>
      </c>
      <c r="BG950" s="328">
        <v>9.7109290999999999E-11</v>
      </c>
      <c r="BH950" s="329">
        <v>1.4545580999999999E-3</v>
      </c>
      <c r="BI950" s="329">
        <v>7.8461952000000001E-2</v>
      </c>
      <c r="BJ950" s="328">
        <v>1.2215103E-6</v>
      </c>
      <c r="BK950" s="328">
        <v>1.6171992999999999E-9</v>
      </c>
      <c r="BL950" s="328">
        <v>1.2739145E-13</v>
      </c>
      <c r="BM950" s="41"/>
      <c r="BN950" s="111">
        <v>2.6617882999999999E-4</v>
      </c>
      <c r="BO950" s="122">
        <v>2.7234201000000001E-6</v>
      </c>
      <c r="BP950" s="122">
        <v>3.7451966E-5</v>
      </c>
      <c r="BQ950" s="122">
        <v>5.8637893999999998E-8</v>
      </c>
      <c r="BR950" s="122">
        <v>2.8584760999999999E-6</v>
      </c>
      <c r="BS950" s="122">
        <v>6.4303155000000002E-7</v>
      </c>
      <c r="BT950" s="122">
        <v>1.9845362999999999E-9</v>
      </c>
      <c r="BU950" s="122">
        <v>9.9175798000000001E-7</v>
      </c>
      <c r="BV950" s="122">
        <v>4.6672087000000001E-8</v>
      </c>
      <c r="BW950" s="122">
        <v>3.0351441000000001E-7</v>
      </c>
      <c r="BX950" s="122">
        <v>1.3643187E-8</v>
      </c>
      <c r="BY950" s="122">
        <v>6.3381105000000001E-8</v>
      </c>
      <c r="BZ950" s="122">
        <v>5.8187027999999998E-10</v>
      </c>
      <c r="CA950" s="122">
        <v>1.4551085999999999E-6</v>
      </c>
      <c r="CB950" s="122">
        <v>2.3592813000000001E-5</v>
      </c>
      <c r="CC950" s="122">
        <v>2.1808071999999998E-6</v>
      </c>
      <c r="CD950" s="111">
        <v>1.9379303000000001E-4</v>
      </c>
      <c r="CE950" s="151"/>
      <c r="CF950" s="143"/>
      <c r="CG950" s="76" t="s">
        <v>10319</v>
      </c>
      <c r="CH950" s="42"/>
      <c r="CI950" s="42"/>
      <c r="CK950" s="50"/>
      <c r="CL950" s="41"/>
      <c r="CM950" s="41"/>
      <c r="CN950" s="41"/>
      <c r="CO950" s="41"/>
      <c r="CP950" s="41"/>
      <c r="CQ950" s="41"/>
      <c r="CR950" s="41"/>
      <c r="CS950" s="41"/>
      <c r="CT950" s="41"/>
      <c r="CU950" s="41"/>
      <c r="CV950" s="41"/>
      <c r="CW950" s="41"/>
    </row>
    <row r="951" spans="1:101" ht="14.5" customHeight="1">
      <c r="A951" s="41" t="s">
        <v>10318</v>
      </c>
      <c r="B951" s="119" t="s">
        <v>10207</v>
      </c>
      <c r="C951" s="120" t="str">
        <f t="shared" si="420"/>
        <v>A.140.01.114</v>
      </c>
      <c r="D951" s="135" t="s">
        <v>10296</v>
      </c>
      <c r="E951" s="119" t="s">
        <v>6570</v>
      </c>
      <c r="F951" s="118" t="str">
        <f t="shared" si="421"/>
        <v>Nylon pellets</v>
      </c>
      <c r="G951" s="118">
        <f t="shared" si="422"/>
        <v>1.4583361062669999</v>
      </c>
      <c r="H951" s="118">
        <f t="shared" si="423"/>
        <v>3.1292194270000004E-2</v>
      </c>
      <c r="I951" s="118">
        <f t="shared" si="424"/>
        <v>8.8563911996999992E-2</v>
      </c>
      <c r="J951" s="326">
        <f t="shared" si="425"/>
        <v>0.61229999999999996</v>
      </c>
      <c r="K951" s="118">
        <v>0.72618000000000005</v>
      </c>
      <c r="L951" s="118">
        <v>7.8523424999999994E-2</v>
      </c>
      <c r="M951" s="118">
        <v>9.9855139999999992E-3</v>
      </c>
      <c r="N951" s="118">
        <v>3.5453160000000002E-3</v>
      </c>
      <c r="O951" s="118">
        <v>2.7717120000000001E-2</v>
      </c>
      <c r="P951" s="118">
        <v>0</v>
      </c>
      <c r="Q951" s="330">
        <v>2.9758270000000001E-5</v>
      </c>
      <c r="R951" s="330">
        <v>5.4972997000000002E-5</v>
      </c>
      <c r="S951" s="118">
        <v>0</v>
      </c>
      <c r="T951" s="118">
        <v>0.61229999999999996</v>
      </c>
      <c r="U951" s="118">
        <v>0</v>
      </c>
      <c r="V951" s="118">
        <v>0</v>
      </c>
      <c r="W951" s="118">
        <v>0</v>
      </c>
      <c r="X951" s="118">
        <v>0</v>
      </c>
      <c r="Y951" s="41"/>
      <c r="Z951" s="327">
        <f t="shared" si="426"/>
        <v>5.46</v>
      </c>
      <c r="AA951" s="41"/>
      <c r="AB951" s="111">
        <v>123.792</v>
      </c>
      <c r="AC951" s="111">
        <v>121.41200000000001</v>
      </c>
      <c r="AD951" s="111">
        <v>0</v>
      </c>
      <c r="AE951" s="111">
        <v>0</v>
      </c>
      <c r="AF951" s="111">
        <v>2.38</v>
      </c>
      <c r="AG951" s="111">
        <v>0</v>
      </c>
      <c r="AH951" s="111">
        <v>0</v>
      </c>
      <c r="AI951" s="41"/>
      <c r="AJ951" s="114">
        <v>0.11725697</v>
      </c>
      <c r="AK951" s="114">
        <v>0.11040004</v>
      </c>
      <c r="AL951" s="114">
        <v>4.5362767999999999E-3</v>
      </c>
      <c r="AM951" s="114">
        <v>2.3206570999999999E-3</v>
      </c>
      <c r="AN951" s="113">
        <f t="shared" si="427"/>
        <v>6.6187074399999997E-6</v>
      </c>
      <c r="AO951" s="112">
        <f t="shared" si="428"/>
        <v>1.6776171690000003E-8</v>
      </c>
      <c r="AP951" s="112">
        <f t="shared" si="429"/>
        <v>0.32502199999999998</v>
      </c>
      <c r="AQ951" s="328">
        <v>5.06688E-6</v>
      </c>
      <c r="AR951" s="328">
        <v>1.5288000000000001E-8</v>
      </c>
      <c r="AS951" s="328">
        <v>4.1769000000000001E-13</v>
      </c>
      <c r="AT951" s="329">
        <v>0</v>
      </c>
      <c r="AU951" s="329">
        <v>0</v>
      </c>
      <c r="AV951" s="328">
        <v>5.2743999999999999E-10</v>
      </c>
      <c r="AW951" s="328">
        <v>1.5513000000000001E-6</v>
      </c>
      <c r="AX951" s="328">
        <v>1.2035400000000001E-10</v>
      </c>
      <c r="AY951" s="328">
        <v>1.3674000000000001E-9</v>
      </c>
      <c r="AZ951" s="329">
        <v>0</v>
      </c>
      <c r="BA951" s="329">
        <v>0</v>
      </c>
      <c r="BB951" s="329">
        <v>0</v>
      </c>
      <c r="BC951" s="329">
        <v>0</v>
      </c>
      <c r="BD951" s="329">
        <v>0</v>
      </c>
      <c r="BE951" s="329">
        <v>0</v>
      </c>
      <c r="BF951" s="329">
        <v>0</v>
      </c>
      <c r="BG951" s="329">
        <v>0</v>
      </c>
      <c r="BH951" s="329">
        <v>0</v>
      </c>
      <c r="BI951" s="329">
        <v>0.32502199999999998</v>
      </c>
      <c r="BJ951" s="329">
        <v>0</v>
      </c>
      <c r="BK951" s="329">
        <v>0</v>
      </c>
      <c r="BL951" s="329">
        <v>0</v>
      </c>
      <c r="BM951" s="41"/>
      <c r="BN951" s="111">
        <v>2.4020719000000001E-4</v>
      </c>
      <c r="BO951" s="122">
        <v>9.4272688000000007E-6</v>
      </c>
      <c r="BP951" s="111">
        <v>1.5223929000000001E-4</v>
      </c>
      <c r="BQ951" s="122">
        <v>6.4393600999999996E-9</v>
      </c>
      <c r="BR951" s="122">
        <v>3.2603328999999999E-5</v>
      </c>
      <c r="BS951" s="111">
        <v>0</v>
      </c>
      <c r="BT951" s="111">
        <v>0</v>
      </c>
      <c r="BU951" s="111">
        <v>0</v>
      </c>
      <c r="BV951" s="111">
        <v>0</v>
      </c>
      <c r="BW951" s="122">
        <v>1.9691220000000001E-8</v>
      </c>
      <c r="BX951" s="111">
        <v>0</v>
      </c>
      <c r="BY951" s="111">
        <v>0</v>
      </c>
      <c r="BZ951" s="111">
        <v>0</v>
      </c>
      <c r="CA951" s="122">
        <v>4.1859103999999996E-6</v>
      </c>
      <c r="CB951" s="122">
        <v>4.1725265999999999E-5</v>
      </c>
      <c r="CC951" s="111">
        <v>0</v>
      </c>
      <c r="CD951" s="111">
        <v>0</v>
      </c>
      <c r="CE951" s="151"/>
      <c r="CF951" s="143"/>
      <c r="CG951" s="42" t="s">
        <v>961</v>
      </c>
      <c r="CH951" s="42"/>
      <c r="CI951" s="42"/>
      <c r="CK951" s="50"/>
      <c r="CL951" s="41"/>
      <c r="CM951" s="41"/>
      <c r="CN951" s="41"/>
      <c r="CO951" s="41"/>
      <c r="CP951" s="41"/>
      <c r="CQ951" s="41"/>
      <c r="CR951" s="41"/>
      <c r="CS951" s="41"/>
      <c r="CT951" s="41"/>
      <c r="CU951" s="41"/>
      <c r="CV951" s="41"/>
      <c r="CW951" s="41"/>
    </row>
    <row r="952" spans="1:101" ht="14.5" customHeight="1">
      <c r="A952" s="41" t="s">
        <v>10316</v>
      </c>
      <c r="B952" s="119" t="s">
        <v>10207</v>
      </c>
      <c r="C952" s="120" t="str">
        <f t="shared" si="420"/>
        <v>A.140.01.115</v>
      </c>
      <c r="D952" s="135" t="s">
        <v>10296</v>
      </c>
      <c r="E952" s="119" t="s">
        <v>6570</v>
      </c>
      <c r="F952" s="118" t="str">
        <f t="shared" si="421"/>
        <v>Polyester = PET pellets</v>
      </c>
      <c r="G952" s="118">
        <f t="shared" si="422"/>
        <v>0.96754448850463004</v>
      </c>
      <c r="H952" s="118">
        <f t="shared" si="423"/>
        <v>5.5125358824000006E-2</v>
      </c>
      <c r="I952" s="118">
        <f t="shared" si="424"/>
        <v>6.7365851670000004E-2</v>
      </c>
      <c r="J952" s="326">
        <f t="shared" si="425"/>
        <v>0.57222535801063001</v>
      </c>
      <c r="K952" s="118">
        <v>0.27282792</v>
      </c>
      <c r="L952" s="118">
        <v>6.0952252999999998E-2</v>
      </c>
      <c r="M952" s="118">
        <v>6.6306747000000003E-3</v>
      </c>
      <c r="N952" s="118">
        <v>3.9609051999999999E-3</v>
      </c>
      <c r="O952" s="118">
        <v>5.1201833000000002E-2</v>
      </c>
      <c r="P952" s="330">
        <v>-1.1616402E-5</v>
      </c>
      <c r="Q952" s="330">
        <v>-2.5762973999999999E-5</v>
      </c>
      <c r="R952" s="118">
        <v>-2.1707603000000001E-4</v>
      </c>
      <c r="S952" s="330">
        <v>-1.6357541999999999E-5</v>
      </c>
      <c r="T952" s="118">
        <v>0.56862000000000001</v>
      </c>
      <c r="U952" s="118">
        <v>3.6220970999999999E-3</v>
      </c>
      <c r="V952" s="330">
        <v>-3.8154737000000001E-7</v>
      </c>
      <c r="W952" s="118">
        <v>0</v>
      </c>
      <c r="X952" s="118">
        <v>0</v>
      </c>
      <c r="Y952" s="41"/>
      <c r="Z952" s="327">
        <f t="shared" si="426"/>
        <v>2.051337744360902</v>
      </c>
      <c r="AA952" s="41"/>
      <c r="AB952" s="111">
        <v>72.184594000000004</v>
      </c>
      <c r="AC952" s="111">
        <v>71.696483999999998</v>
      </c>
      <c r="AD952" s="111">
        <v>0.49101154000000002</v>
      </c>
      <c r="AE952" s="111">
        <v>0</v>
      </c>
      <c r="AF952" s="111">
        <v>0</v>
      </c>
      <c r="AG952" s="111">
        <v>-1.371636E-4</v>
      </c>
      <c r="AH952" s="111">
        <v>-2.7649320999999999E-3</v>
      </c>
      <c r="AI952" s="41"/>
      <c r="AJ952" s="114">
        <v>5.4154843000000001E-2</v>
      </c>
      <c r="AK952" s="114">
        <v>4.9890416E-2</v>
      </c>
      <c r="AL952" s="114">
        <v>1.9368235E-3</v>
      </c>
      <c r="AM952" s="114">
        <v>2.3276036999999999E-3</v>
      </c>
      <c r="AN952" s="113">
        <f t="shared" si="427"/>
        <v>2.9910322118415199E-6</v>
      </c>
      <c r="AO952" s="112">
        <f t="shared" si="428"/>
        <v>7.1628088622065493E-9</v>
      </c>
      <c r="AP952" s="112">
        <f t="shared" si="429"/>
        <v>0.32599491331270003</v>
      </c>
      <c r="AQ952" s="328">
        <v>1.9023236E-6</v>
      </c>
      <c r="AR952" s="328">
        <v>5.7397227999999998E-9</v>
      </c>
      <c r="AS952" s="328">
        <v>1.5681951000000001E-13</v>
      </c>
      <c r="AT952" s="328">
        <v>-1.0703538E-11</v>
      </c>
      <c r="AU952" s="328">
        <v>-6.6430048000000002E-13</v>
      </c>
      <c r="AV952" s="328">
        <v>5.8819290000000001E-10</v>
      </c>
      <c r="AW952" s="328">
        <v>1.0888387E-6</v>
      </c>
      <c r="AX952" s="328">
        <v>1.4916675000000001E-10</v>
      </c>
      <c r="AY952" s="328">
        <v>1.2748975E-9</v>
      </c>
      <c r="AZ952" s="328">
        <v>-2.1784355000000001E-14</v>
      </c>
      <c r="BA952" s="328">
        <v>-2.6016465000000002E-16</v>
      </c>
      <c r="BB952" s="328">
        <v>-5.9704260000000004E-13</v>
      </c>
      <c r="BC952" s="328">
        <v>-4.3009448E-15</v>
      </c>
      <c r="BD952" s="328">
        <v>-1.0085968999999999E-14</v>
      </c>
      <c r="BE952" s="328">
        <v>-1.9667189999999999E-10</v>
      </c>
      <c r="BF952" s="328">
        <v>-5.1024131999999997E-10</v>
      </c>
      <c r="BG952" s="328">
        <v>-5.0153327000000001E-13</v>
      </c>
      <c r="BH952" s="328">
        <v>4.2933126999999999E-6</v>
      </c>
      <c r="BI952" s="329">
        <v>0.32599062000000001</v>
      </c>
      <c r="BJ952" s="329">
        <v>0</v>
      </c>
      <c r="BK952" s="329">
        <v>0</v>
      </c>
      <c r="BL952" s="329">
        <v>0</v>
      </c>
      <c r="BM952" s="41"/>
      <c r="BN952" s="111">
        <v>1.6622844000000001E-4</v>
      </c>
      <c r="BO952" s="122">
        <v>8.7331627000000003E-6</v>
      </c>
      <c r="BP952" s="122">
        <v>5.7196739999999997E-5</v>
      </c>
      <c r="BQ952" s="122">
        <v>-2.5453275000000001E-8</v>
      </c>
      <c r="BR952" s="122">
        <v>5.3511399999999997E-5</v>
      </c>
      <c r="BS952" s="122">
        <v>-1.1112263E-7</v>
      </c>
      <c r="BT952" s="122">
        <v>-2.5156046999999998E-10</v>
      </c>
      <c r="BU952" s="122">
        <v>-1.6897764000000001E-7</v>
      </c>
      <c r="BV952" s="122">
        <v>-1.5588394E-8</v>
      </c>
      <c r="BW952" s="122">
        <v>-1.7047510000000001E-8</v>
      </c>
      <c r="BX952" s="122">
        <v>-4.9555881000000001E-9</v>
      </c>
      <c r="BY952" s="122">
        <v>-3.6439656999999997E-10</v>
      </c>
      <c r="BZ952" s="122">
        <v>-8.3974404000000004E-11</v>
      </c>
      <c r="CA952" s="122">
        <v>4.8950985999999999E-6</v>
      </c>
      <c r="CB952" s="122">
        <v>4.2241048999999998E-5</v>
      </c>
      <c r="CC952" s="122">
        <v>-5.1688357000000004E-9</v>
      </c>
      <c r="CD952" s="111">
        <v>0</v>
      </c>
      <c r="CE952" s="151"/>
      <c r="CF952" s="143"/>
      <c r="CG952" s="42" t="s">
        <v>10314</v>
      </c>
      <c r="CH952" s="42"/>
      <c r="CI952" s="42"/>
      <c r="CK952" s="50"/>
      <c r="CL952" s="41"/>
      <c r="CM952" s="41"/>
      <c r="CN952" s="41"/>
      <c r="CO952" s="41"/>
      <c r="CP952" s="41"/>
      <c r="CQ952" s="41"/>
      <c r="CR952" s="41"/>
      <c r="CS952" s="41"/>
      <c r="CT952" s="41"/>
      <c r="CU952" s="41"/>
      <c r="CV952" s="41"/>
      <c r="CW952" s="41"/>
    </row>
    <row r="953" spans="1:101" ht="14.5" customHeight="1">
      <c r="A953" s="41" t="s">
        <v>10313</v>
      </c>
      <c r="B953" s="119" t="s">
        <v>10207</v>
      </c>
      <c r="C953" s="120" t="str">
        <f t="shared" si="420"/>
        <v>A.140.01.116</v>
      </c>
      <c r="D953" s="135" t="s">
        <v>10296</v>
      </c>
      <c r="E953" s="119" t="s">
        <v>6570</v>
      </c>
      <c r="F953" s="118" t="str">
        <f t="shared" si="421"/>
        <v>PLA (polylactide) pellets</v>
      </c>
      <c r="G953" s="118">
        <f t="shared" si="422"/>
        <v>0.52507850413900004</v>
      </c>
      <c r="H953" s="118">
        <f t="shared" si="423"/>
        <v>2.0383641800000001E-2</v>
      </c>
      <c r="I953" s="118">
        <f t="shared" si="424"/>
        <v>3.3948606899999997E-2</v>
      </c>
      <c r="J953" s="326">
        <f t="shared" si="425"/>
        <v>4.8010754389999997E-3</v>
      </c>
      <c r="K953" s="118">
        <v>0.46594518000000001</v>
      </c>
      <c r="L953" s="118">
        <v>1.2183487999999999E-2</v>
      </c>
      <c r="M953" s="118">
        <v>1.9962008E-2</v>
      </c>
      <c r="N953" s="118">
        <v>1.7155283E-2</v>
      </c>
      <c r="O953" s="118">
        <v>2.6396492000000001E-3</v>
      </c>
      <c r="P953" s="118">
        <v>3.1443486999999998E-4</v>
      </c>
      <c r="Q953" s="118">
        <v>2.7427472999999998E-4</v>
      </c>
      <c r="R953" s="118">
        <v>1.8031109E-3</v>
      </c>
      <c r="S953" s="118">
        <v>6.4692692000000004E-4</v>
      </c>
      <c r="T953" s="118">
        <v>0</v>
      </c>
      <c r="U953" s="118">
        <v>4.1404655999999996E-3</v>
      </c>
      <c r="V953" s="330">
        <v>1.3682918999999999E-5</v>
      </c>
      <c r="W953" s="118">
        <v>0</v>
      </c>
      <c r="X953" s="118">
        <v>0</v>
      </c>
      <c r="Y953" s="41"/>
      <c r="Z953" s="327">
        <f t="shared" si="426"/>
        <v>3.5033472180451128</v>
      </c>
      <c r="AA953" s="41"/>
      <c r="AB953" s="111">
        <v>49.350025000000002</v>
      </c>
      <c r="AC953" s="111">
        <v>48.674563999999997</v>
      </c>
      <c r="AD953" s="111">
        <v>0.56134295000000001</v>
      </c>
      <c r="AE953" s="111">
        <v>0</v>
      </c>
      <c r="AF953" s="111">
        <v>0</v>
      </c>
      <c r="AG953" s="111">
        <v>5.6200987999999999E-3</v>
      </c>
      <c r="AH953" s="111">
        <v>0.10849754</v>
      </c>
      <c r="AI953" s="41"/>
      <c r="AJ953" s="114">
        <v>6.8069227999999996E-2</v>
      </c>
      <c r="AK953" s="114">
        <v>6.2702302000000001E-2</v>
      </c>
      <c r="AL953" s="114">
        <v>2.9254284E-3</v>
      </c>
      <c r="AM953" s="114">
        <v>2.4414975000000001E-3</v>
      </c>
      <c r="AN953" s="113">
        <f t="shared" si="427"/>
        <v>3.7591307917140002E-6</v>
      </c>
      <c r="AO953" s="112">
        <f t="shared" si="428"/>
        <v>1.08188919443394E-8</v>
      </c>
      <c r="AP953" s="112">
        <f t="shared" si="429"/>
        <v>0.34194642294100003</v>
      </c>
      <c r="AQ953" s="328">
        <v>3.3012310000000001E-6</v>
      </c>
      <c r="AR953" s="328">
        <v>9.9624717E-9</v>
      </c>
      <c r="AS953" s="328">
        <v>2.7210809000000002E-13</v>
      </c>
      <c r="AT953" s="328">
        <v>2.2059309999999999E-10</v>
      </c>
      <c r="AU953" s="328">
        <v>2.8656114E-11</v>
      </c>
      <c r="AV953" s="328">
        <v>2.5509228000000002E-9</v>
      </c>
      <c r="AW953" s="328">
        <v>4.5036166999999999E-7</v>
      </c>
      <c r="AX953" s="328">
        <v>3.6932884000000001E-10</v>
      </c>
      <c r="AY953" s="328">
        <v>4.6875686000000001E-10</v>
      </c>
      <c r="AZ953" s="328">
        <v>3.2168605000000001E-13</v>
      </c>
      <c r="BA953" s="328">
        <v>1.6500933999999999E-15</v>
      </c>
      <c r="BB953" s="328">
        <v>6.8168609999999997E-13</v>
      </c>
      <c r="BC953" s="328">
        <v>3.9384312999999998E-14</v>
      </c>
      <c r="BD953" s="328">
        <v>2.9766692999999998E-14</v>
      </c>
      <c r="BE953" s="328">
        <v>3.4248560000000001E-9</v>
      </c>
      <c r="BF953" s="328">
        <v>1.3130937E-9</v>
      </c>
      <c r="BG953" s="328">
        <v>1.6988263E-11</v>
      </c>
      <c r="BH953" s="328">
        <v>3.0442940999999998E-5</v>
      </c>
      <c r="BI953" s="329">
        <v>0.34191598000000001</v>
      </c>
      <c r="BJ953" s="329">
        <v>0</v>
      </c>
      <c r="BK953" s="329">
        <v>0</v>
      </c>
      <c r="BL953" s="329">
        <v>0</v>
      </c>
      <c r="BM953" s="41"/>
      <c r="BN953" s="111">
        <v>1.7239840000000001E-4</v>
      </c>
      <c r="BO953" s="122">
        <v>4.0478635999999999E-6</v>
      </c>
      <c r="BP953" s="122">
        <v>9.7682617000000005E-5</v>
      </c>
      <c r="BQ953" s="122">
        <v>2.1229621999999999E-7</v>
      </c>
      <c r="BR953" s="122">
        <v>4.5080368000000004E-6</v>
      </c>
      <c r="BS953" s="122">
        <v>1.6001097E-6</v>
      </c>
      <c r="BT953" s="122">
        <v>4.1267392000000002E-10</v>
      </c>
      <c r="BU953" s="122">
        <v>2.4503689000000001E-6</v>
      </c>
      <c r="BV953" s="122">
        <v>4.2194945999999999E-7</v>
      </c>
      <c r="BW953" s="122">
        <v>1.8148918999999999E-7</v>
      </c>
      <c r="BX953" s="122">
        <v>2.1538669999999999E-7</v>
      </c>
      <c r="BY953" s="122">
        <v>1.2350059E-8</v>
      </c>
      <c r="BZ953" s="122">
        <v>3.8019829000000002E-9</v>
      </c>
      <c r="CA953" s="122">
        <v>4.0299088999999998E-6</v>
      </c>
      <c r="CB953" s="122">
        <v>5.6881110999999997E-5</v>
      </c>
      <c r="CC953" s="122">
        <v>1.5069805000000001E-7</v>
      </c>
      <c r="CD953" s="111">
        <v>0</v>
      </c>
      <c r="CE953" s="151"/>
      <c r="CF953" s="143"/>
      <c r="CG953" s="42" t="s">
        <v>10311</v>
      </c>
      <c r="CH953" s="42"/>
      <c r="CI953" s="42"/>
      <c r="CK953" s="50"/>
      <c r="CL953" s="41"/>
      <c r="CM953" s="41"/>
      <c r="CN953" s="41"/>
      <c r="CO953" s="41"/>
      <c r="CP953" s="41"/>
      <c r="CQ953" s="41"/>
      <c r="CR953" s="41"/>
      <c r="CS953" s="41"/>
      <c r="CT953" s="41"/>
      <c r="CU953" s="41"/>
      <c r="CV953" s="41"/>
      <c r="CW953" s="41"/>
    </row>
    <row r="954" spans="1:101" ht="14.5" customHeight="1">
      <c r="A954" s="41" t="s">
        <v>10310</v>
      </c>
      <c r="B954" s="119" t="s">
        <v>10207</v>
      </c>
      <c r="C954" s="120" t="str">
        <f t="shared" si="420"/>
        <v>A.140.01.117</v>
      </c>
      <c r="D954" s="135" t="s">
        <v>10296</v>
      </c>
      <c r="E954" s="119" t="s">
        <v>6570</v>
      </c>
      <c r="F954" s="118" t="str">
        <f t="shared" si="421"/>
        <v>Sorona (PTT) biobased pellets</v>
      </c>
      <c r="G954" s="118">
        <f t="shared" si="422"/>
        <v>0.92253402866299994</v>
      </c>
      <c r="H954" s="118">
        <f t="shared" si="423"/>
        <v>1.9340757970000001E-2</v>
      </c>
      <c r="I954" s="118">
        <f t="shared" si="424"/>
        <v>3.2211701699999998E-2</v>
      </c>
      <c r="J954" s="326">
        <f t="shared" si="425"/>
        <v>0.42887543899299996</v>
      </c>
      <c r="K954" s="118">
        <v>0.44210612999999999</v>
      </c>
      <c r="L954" s="118">
        <v>1.1560147E-2</v>
      </c>
      <c r="M954" s="118">
        <v>1.8940696E-2</v>
      </c>
      <c r="N954" s="118">
        <v>1.6277571000000001E-2</v>
      </c>
      <c r="O954" s="118">
        <v>2.5045974E-3</v>
      </c>
      <c r="P954" s="118">
        <v>2.9834749999999998E-4</v>
      </c>
      <c r="Q954" s="118">
        <v>2.6024206999999998E-4</v>
      </c>
      <c r="R954" s="118">
        <v>1.7108587E-3</v>
      </c>
      <c r="S954" s="118">
        <v>6.1382832999999995E-4</v>
      </c>
      <c r="T954" s="118">
        <v>0.42431999999999997</v>
      </c>
      <c r="U954" s="118">
        <v>3.9286277999999999E-3</v>
      </c>
      <c r="V954" s="330">
        <v>1.2982862999999999E-5</v>
      </c>
      <c r="W954" s="118">
        <v>0</v>
      </c>
      <c r="X954" s="118">
        <v>0</v>
      </c>
      <c r="Y954" s="41"/>
      <c r="Z954" s="327">
        <f t="shared" si="426"/>
        <v>3.3241062406015036</v>
      </c>
      <c r="AA954" s="41"/>
      <c r="AB954" s="111">
        <v>71.740340000000003</v>
      </c>
      <c r="AC954" s="111">
        <v>71.099438000000006</v>
      </c>
      <c r="AD954" s="111">
        <v>0.53262308000000003</v>
      </c>
      <c r="AE954" s="111">
        <v>0</v>
      </c>
      <c r="AF954" s="111">
        <v>0</v>
      </c>
      <c r="AG954" s="111">
        <v>5.3325589000000001E-3</v>
      </c>
      <c r="AH954" s="111">
        <v>0.10294651</v>
      </c>
      <c r="AI954" s="41"/>
      <c r="AJ954" s="114">
        <v>6.6361677999999993E-2</v>
      </c>
      <c r="AK954" s="114">
        <v>5.9494276999999998E-2</v>
      </c>
      <c r="AL954" s="114">
        <v>2.7757553000000001E-3</v>
      </c>
      <c r="AM954" s="114">
        <v>4.0916447999999996E-3</v>
      </c>
      <c r="AN954" s="113">
        <f t="shared" si="427"/>
        <v>3.566803160337E-6</v>
      </c>
      <c r="AO954" s="112">
        <f t="shared" si="428"/>
        <v>1.0265367287837997E-8</v>
      </c>
      <c r="AP954" s="112">
        <f t="shared" si="429"/>
        <v>0.57305949539500001</v>
      </c>
      <c r="AQ954" s="328">
        <v>3.1323308E-6</v>
      </c>
      <c r="AR954" s="328">
        <v>9.4527638999999995E-9</v>
      </c>
      <c r="AS954" s="328">
        <v>2.5818628E-13</v>
      </c>
      <c r="AT954" s="328">
        <v>2.0930695000000001E-10</v>
      </c>
      <c r="AU954" s="328">
        <v>2.7189987000000001E-11</v>
      </c>
      <c r="AV954" s="328">
        <v>2.4204104E-9</v>
      </c>
      <c r="AW954" s="328">
        <v>4.2731990999999998E-7</v>
      </c>
      <c r="AX954" s="328">
        <v>3.5043294000000002E-10</v>
      </c>
      <c r="AY954" s="328">
        <v>4.4477395000000002E-10</v>
      </c>
      <c r="AZ954" s="328">
        <v>3.0522769999999999E-13</v>
      </c>
      <c r="BA954" s="328">
        <v>1.5656700000000001E-15</v>
      </c>
      <c r="BB954" s="328">
        <v>6.4680913999999998E-13</v>
      </c>
      <c r="BC954" s="328">
        <v>3.7369302000000002E-14</v>
      </c>
      <c r="BD954" s="328">
        <v>2.8243745999999999E-14</v>
      </c>
      <c r="BE954" s="328">
        <v>3.2496307999999999E-9</v>
      </c>
      <c r="BF954" s="328">
        <v>1.2459122E-9</v>
      </c>
      <c r="BG954" s="328">
        <v>1.6119096E-11</v>
      </c>
      <c r="BH954" s="328">
        <v>2.8885394999999999E-5</v>
      </c>
      <c r="BI954" s="329">
        <v>0.57303061</v>
      </c>
      <c r="BJ954" s="329">
        <v>0</v>
      </c>
      <c r="BK954" s="329">
        <v>0</v>
      </c>
      <c r="BL954" s="329">
        <v>0</v>
      </c>
      <c r="BM954" s="41"/>
      <c r="BN954" s="111">
        <v>1.9365707000000001E-4</v>
      </c>
      <c r="BO954" s="122">
        <v>3.8407635999999998E-6</v>
      </c>
      <c r="BP954" s="122">
        <v>9.2684901999999996E-5</v>
      </c>
      <c r="BQ954" s="122">
        <v>2.0143455000000001E-7</v>
      </c>
      <c r="BR954" s="122">
        <v>4.2773930999999999E-6</v>
      </c>
      <c r="BS954" s="122">
        <v>1.5182435999999999E-6</v>
      </c>
      <c r="BT954" s="122">
        <v>3.9156036999999998E-10</v>
      </c>
      <c r="BU954" s="122">
        <v>2.3250011999999999E-6</v>
      </c>
      <c r="BV954" s="122">
        <v>4.0036134999999999E-7</v>
      </c>
      <c r="BW954" s="122">
        <v>1.7220369000000001E-7</v>
      </c>
      <c r="BX954" s="122">
        <v>2.0436691000000001E-7</v>
      </c>
      <c r="BY954" s="122">
        <v>1.1718196000000001E-8</v>
      </c>
      <c r="BZ954" s="122">
        <v>3.6074627999999999E-9</v>
      </c>
      <c r="CA954" s="122">
        <v>3.8237274999999997E-6</v>
      </c>
      <c r="CB954" s="122">
        <v>8.4049968000000002E-5</v>
      </c>
      <c r="CC954" s="122">
        <v>1.4298792000000001E-7</v>
      </c>
      <c r="CD954" s="111">
        <v>0</v>
      </c>
      <c r="CE954" s="151"/>
      <c r="CF954" s="143"/>
      <c r="CG954" s="76" t="s">
        <v>10308</v>
      </c>
      <c r="CH954" s="42"/>
      <c r="CI954" s="42"/>
      <c r="CK954" s="50"/>
      <c r="CL954" s="41"/>
      <c r="CM954" s="41"/>
      <c r="CN954" s="41"/>
      <c r="CO954" s="41"/>
      <c r="CP954" s="41"/>
      <c r="CQ954" s="41"/>
      <c r="CR954" s="41"/>
      <c r="CS954" s="41"/>
      <c r="CT954" s="41"/>
      <c r="CU954" s="41"/>
      <c r="CV954" s="41"/>
      <c r="CW954" s="41"/>
    </row>
    <row r="955" spans="1:101" ht="14.5" customHeight="1">
      <c r="A955" s="41" t="s">
        <v>10307</v>
      </c>
      <c r="B955" s="119" t="s">
        <v>10207</v>
      </c>
      <c r="C955" s="120" t="str">
        <f t="shared" si="420"/>
        <v>A.140.01.118</v>
      </c>
      <c r="D955" s="135" t="s">
        <v>10296</v>
      </c>
      <c r="E955" s="119" t="s">
        <v>6570</v>
      </c>
      <c r="F955" s="118" t="str">
        <f t="shared" si="421"/>
        <v>Viscose production</v>
      </c>
      <c r="G955" s="118">
        <f t="shared" si="422"/>
        <v>0.34728287153382004</v>
      </c>
      <c r="H955" s="118">
        <f t="shared" si="423"/>
        <v>1.1123363361999999E-3</v>
      </c>
      <c r="I955" s="118">
        <f t="shared" si="424"/>
        <v>0.14667053519762002</v>
      </c>
      <c r="J955" s="326">
        <f t="shared" si="425"/>
        <v>0</v>
      </c>
      <c r="K955" s="118">
        <v>0.19950000000000001</v>
      </c>
      <c r="L955" s="118">
        <v>0.12526875000000001</v>
      </c>
      <c r="M955" s="118">
        <v>2.140164E-2</v>
      </c>
      <c r="N955" s="118">
        <v>1.11078E-3</v>
      </c>
      <c r="O955" s="118">
        <v>0</v>
      </c>
      <c r="P955" s="118">
        <v>0</v>
      </c>
      <c r="Q955" s="330">
        <v>1.5563362000000001E-6</v>
      </c>
      <c r="R955" s="330">
        <v>1.4519762E-7</v>
      </c>
      <c r="S955" s="118">
        <v>0</v>
      </c>
      <c r="T955" s="118">
        <v>0</v>
      </c>
      <c r="U955" s="118">
        <v>0</v>
      </c>
      <c r="V955" s="118">
        <v>0</v>
      </c>
      <c r="W955" s="118">
        <v>0</v>
      </c>
      <c r="X955" s="118">
        <v>0</v>
      </c>
      <c r="Y955" s="41"/>
      <c r="Z955" s="327">
        <f t="shared" si="426"/>
        <v>1.5</v>
      </c>
      <c r="AA955" s="41"/>
      <c r="AB955" s="111">
        <v>21.783000000000001</v>
      </c>
      <c r="AC955" s="111">
        <v>21.783000000000001</v>
      </c>
      <c r="AD955" s="111">
        <v>0</v>
      </c>
      <c r="AE955" s="111">
        <v>0</v>
      </c>
      <c r="AF955" s="111">
        <v>0</v>
      </c>
      <c r="AG955" s="111">
        <v>0</v>
      </c>
      <c r="AH955" s="111">
        <v>0</v>
      </c>
      <c r="AI955" s="41"/>
      <c r="AJ955" s="114">
        <v>6.4493645000000002E-2</v>
      </c>
      <c r="AK955" s="114">
        <v>6.1168312000000002E-2</v>
      </c>
      <c r="AL955" s="114">
        <v>1.8624651E-3</v>
      </c>
      <c r="AM955" s="114">
        <v>1.4628682E-3</v>
      </c>
      <c r="AN955" s="113">
        <f t="shared" si="427"/>
        <v>3.6671649999999995E-6</v>
      </c>
      <c r="AO955" s="112">
        <f t="shared" si="428"/>
        <v>6.8878147500000015E-9</v>
      </c>
      <c r="AP955" s="112">
        <f t="shared" si="429"/>
        <v>0.2048835</v>
      </c>
      <c r="AQ955" s="328">
        <v>1.392E-6</v>
      </c>
      <c r="AR955" s="328">
        <v>4.2000000000000004E-9</v>
      </c>
      <c r="AS955" s="328">
        <v>1.1474999999999999E-13</v>
      </c>
      <c r="AT955" s="329">
        <v>0</v>
      </c>
      <c r="AU955" s="329">
        <v>0</v>
      </c>
      <c r="AV955" s="328">
        <v>1.65E-10</v>
      </c>
      <c r="AW955" s="328">
        <v>2.2749999999999998E-6</v>
      </c>
      <c r="AX955" s="328">
        <v>3.7700000000000003E-11</v>
      </c>
      <c r="AY955" s="328">
        <v>2.6500000000000002E-9</v>
      </c>
      <c r="AZ955" s="329">
        <v>0</v>
      </c>
      <c r="BA955" s="329">
        <v>0</v>
      </c>
      <c r="BB955" s="329">
        <v>0</v>
      </c>
      <c r="BC955" s="329">
        <v>0</v>
      </c>
      <c r="BD955" s="329">
        <v>0</v>
      </c>
      <c r="BE955" s="329">
        <v>0</v>
      </c>
      <c r="BF955" s="329">
        <v>0</v>
      </c>
      <c r="BG955" s="329">
        <v>0</v>
      </c>
      <c r="BH955" s="329">
        <v>0</v>
      </c>
      <c r="BI955" s="329">
        <v>0.2048835</v>
      </c>
      <c r="BJ955" s="329">
        <v>0</v>
      </c>
      <c r="BK955" s="329">
        <v>0</v>
      </c>
      <c r="BL955" s="329">
        <v>0</v>
      </c>
      <c r="BM955" s="41"/>
      <c r="BN955" s="111">
        <v>1.0362125000000001E-4</v>
      </c>
      <c r="BO955" s="122">
        <v>1.8269900999999999E-5</v>
      </c>
      <c r="BP955" s="122">
        <v>4.1823980000000003E-5</v>
      </c>
      <c r="BQ955" s="122">
        <v>1.7007982E-11</v>
      </c>
      <c r="BR955" s="122">
        <v>1.5049545E-5</v>
      </c>
      <c r="BS955" s="111">
        <v>0</v>
      </c>
      <c r="BT955" s="111">
        <v>0</v>
      </c>
      <c r="BU955" s="111">
        <v>0</v>
      </c>
      <c r="BV955" s="111">
        <v>0</v>
      </c>
      <c r="BW955" s="122">
        <v>1.0298367E-9</v>
      </c>
      <c r="BX955" s="111">
        <v>0</v>
      </c>
      <c r="BY955" s="111">
        <v>0</v>
      </c>
      <c r="BZ955" s="111">
        <v>0</v>
      </c>
      <c r="CA955" s="122">
        <v>2.1744981999999999E-6</v>
      </c>
      <c r="CB955" s="122">
        <v>2.6302276000000002E-5</v>
      </c>
      <c r="CC955" s="111">
        <v>0</v>
      </c>
      <c r="CD955" s="111">
        <v>0</v>
      </c>
      <c r="CE955" s="151"/>
      <c r="CF955" s="143"/>
      <c r="CG955" s="42" t="s">
        <v>696</v>
      </c>
      <c r="CH955" s="42"/>
      <c r="CI955" s="42"/>
      <c r="CK955" s="42"/>
      <c r="CL955" s="41"/>
      <c r="CM955" s="41"/>
      <c r="CN955" s="41"/>
      <c r="CO955" s="41"/>
      <c r="CP955" s="41"/>
      <c r="CQ955" s="41"/>
      <c r="CR955" s="41"/>
      <c r="CS955" s="41"/>
      <c r="CT955" s="41"/>
      <c r="CU955" s="41"/>
      <c r="CV955" s="41"/>
      <c r="CW955" s="41"/>
    </row>
    <row r="956" spans="1:101" ht="14.5" customHeight="1">
      <c r="A956" s="41" t="s">
        <v>10305</v>
      </c>
      <c r="B956" s="119" t="s">
        <v>10207</v>
      </c>
      <c r="C956" s="120" t="str">
        <f t="shared" si="420"/>
        <v>A.140.01.119</v>
      </c>
      <c r="D956" s="135" t="s">
        <v>10296</v>
      </c>
      <c r="E956" s="119" t="s">
        <v>6570</v>
      </c>
      <c r="F956" s="118" t="str">
        <f t="shared" si="421"/>
        <v>Wool from Australia, transported to Rotterdam</v>
      </c>
      <c r="G956" s="118">
        <f t="shared" si="422"/>
        <v>10.943225012554299</v>
      </c>
      <c r="H956" s="118">
        <f t="shared" si="423"/>
        <v>2.0238141100000002E-2</v>
      </c>
      <c r="I956" s="118">
        <f t="shared" si="424"/>
        <v>5.9716437999999997E-2</v>
      </c>
      <c r="J956" s="326">
        <f t="shared" si="425"/>
        <v>0.47896743345429998</v>
      </c>
      <c r="K956" s="118">
        <v>10.384302999999999</v>
      </c>
      <c r="L956" s="118">
        <v>3.0408087E-2</v>
      </c>
      <c r="M956" s="118">
        <v>2.0846437999999998E-2</v>
      </c>
      <c r="N956" s="118">
        <v>8.3549621000000001E-3</v>
      </c>
      <c r="O956" s="118">
        <v>1.5076238000000001E-3</v>
      </c>
      <c r="P956" s="118">
        <v>3.1101220000000001E-4</v>
      </c>
      <c r="Q956" s="118">
        <v>1.0064543E-2</v>
      </c>
      <c r="R956" s="118">
        <v>8.4619129999999997E-3</v>
      </c>
      <c r="S956" s="118">
        <v>3.4405028000000001E-4</v>
      </c>
      <c r="T956" s="118">
        <v>0.47543537000000002</v>
      </c>
      <c r="U956" s="118">
        <v>1.3584724E-3</v>
      </c>
      <c r="V956" s="118">
        <v>1.8280583999999999E-3</v>
      </c>
      <c r="W956" s="330">
        <v>1.4823742999999999E-6</v>
      </c>
      <c r="X956" s="118">
        <v>0</v>
      </c>
      <c r="Y956" s="41"/>
      <c r="Z956" s="327">
        <f t="shared" si="426"/>
        <v>78.077466165413526</v>
      </c>
      <c r="AA956" s="41"/>
      <c r="AB956" s="111">
        <v>57.459857</v>
      </c>
      <c r="AC956" s="111">
        <v>57.222551000000003</v>
      </c>
      <c r="AD956" s="111">
        <v>0.18417301999999999</v>
      </c>
      <c r="AE956" s="111">
        <v>0</v>
      </c>
      <c r="AF956" s="111">
        <v>4.8589554999999999E-4</v>
      </c>
      <c r="AG956" s="111">
        <v>3.9179879999999999E-3</v>
      </c>
      <c r="AH956" s="111">
        <v>4.8729809999999998E-2</v>
      </c>
      <c r="AI956" s="41"/>
      <c r="AJ956" s="114">
        <v>1.2864483</v>
      </c>
      <c r="AK956" s="114">
        <v>1.2224503</v>
      </c>
      <c r="AL956" s="114">
        <v>6.0243135000000003E-2</v>
      </c>
      <c r="AM956" s="114">
        <v>3.7548798999999999E-3</v>
      </c>
      <c r="AN956" s="113">
        <f t="shared" si="427"/>
        <v>7.3288389039588298E-5</v>
      </c>
      <c r="AO956" s="112">
        <f t="shared" si="428"/>
        <v>2.2279265874125153E-7</v>
      </c>
      <c r="AP956" s="112">
        <f t="shared" si="429"/>
        <v>0.52589354161199997</v>
      </c>
      <c r="AQ956" s="328">
        <v>7.2478831000000006E-5</v>
      </c>
      <c r="AR956" s="328">
        <v>2.1868684000000001E-7</v>
      </c>
      <c r="AS956" s="328">
        <v>5.9748025999999998E-12</v>
      </c>
      <c r="AT956" s="328">
        <v>4.0200832E-10</v>
      </c>
      <c r="AU956" s="328">
        <v>8.6211503E-12</v>
      </c>
      <c r="AV956" s="328">
        <v>1.2423955E-9</v>
      </c>
      <c r="AW956" s="328">
        <v>7.0252192999999998E-7</v>
      </c>
      <c r="AX956" s="328">
        <v>1.8703364000000001E-10</v>
      </c>
      <c r="AY956" s="328">
        <v>8.7985432000000003E-10</v>
      </c>
      <c r="AZ956" s="328">
        <v>2.4503504999999998E-12</v>
      </c>
      <c r="BA956" s="328">
        <v>9.5265262000000002E-14</v>
      </c>
      <c r="BB956" s="328">
        <v>2.3108699999999998E-12</v>
      </c>
      <c r="BC956" s="328">
        <v>6.5071751000000003E-13</v>
      </c>
      <c r="BD956" s="328">
        <v>3.8279372000000001E-13</v>
      </c>
      <c r="BE956" s="328">
        <v>9.9541402999999994E-10</v>
      </c>
      <c r="BF956" s="328">
        <v>1.0435893E-7</v>
      </c>
      <c r="BG956" s="328">
        <v>3.0268912E-9</v>
      </c>
      <c r="BH956" s="328">
        <v>6.0351611999999999E-5</v>
      </c>
      <c r="BI956" s="329">
        <v>0.52583318999999995</v>
      </c>
      <c r="BJ956" s="328">
        <v>2.8740587999999999E-11</v>
      </c>
      <c r="BK956" s="328">
        <v>1.7477384000000001E-13</v>
      </c>
      <c r="BL956" s="328">
        <v>7.8195112999999996E-18</v>
      </c>
      <c r="BM956" s="41"/>
      <c r="BN956" s="111">
        <v>2.2751522E-3</v>
      </c>
      <c r="BO956" s="122">
        <v>6.6058754000000003E-6</v>
      </c>
      <c r="BP956" s="111">
        <v>2.1770069999999999E-3</v>
      </c>
      <c r="BQ956" s="122">
        <v>9.9170606999999996E-7</v>
      </c>
      <c r="BR956" s="122">
        <v>6.3554377000000001E-6</v>
      </c>
      <c r="BS956" s="122">
        <v>1.0560912E-6</v>
      </c>
      <c r="BT956" s="122">
        <v>5.4986712000000002E-8</v>
      </c>
      <c r="BU956" s="122">
        <v>2.0687088999999999E-6</v>
      </c>
      <c r="BV956" s="122">
        <v>4.1735646999999998E-7</v>
      </c>
      <c r="BW956" s="122">
        <v>6.6597668E-6</v>
      </c>
      <c r="BX956" s="122">
        <v>6.2760931000000003E-8</v>
      </c>
      <c r="BY956" s="122">
        <v>1.9732450000000002E-6</v>
      </c>
      <c r="BZ956" s="122">
        <v>8.6361728000000004E-10</v>
      </c>
      <c r="CA956" s="122">
        <v>2.6665594000000001E-6</v>
      </c>
      <c r="CB956" s="122">
        <v>6.9084149000000006E-5</v>
      </c>
      <c r="CC956" s="122">
        <v>1.4362153E-7</v>
      </c>
      <c r="CD956" s="122">
        <v>4.1259207000000004E-9</v>
      </c>
      <c r="CE956" s="151"/>
      <c r="CF956" s="143"/>
      <c r="CG956" s="42" t="s">
        <v>1436</v>
      </c>
      <c r="CH956" s="42"/>
      <c r="CI956" s="42"/>
      <c r="CK956" s="50"/>
      <c r="CL956" s="41"/>
      <c r="CM956" s="41"/>
      <c r="CN956" s="41"/>
      <c r="CO956" s="41"/>
      <c r="CP956" s="41"/>
      <c r="CQ956" s="41"/>
      <c r="CR956" s="41"/>
      <c r="CS956" s="41"/>
      <c r="CT956" s="41"/>
      <c r="CU956" s="41"/>
      <c r="CV956" s="41"/>
      <c r="CW956" s="41"/>
    </row>
    <row r="957" spans="1:101" ht="14.5" customHeight="1">
      <c r="A957" s="41" t="s">
        <v>10302</v>
      </c>
      <c r="B957" s="119" t="s">
        <v>10207</v>
      </c>
      <c r="C957" s="120" t="str">
        <f t="shared" si="420"/>
        <v>A.140.01.120</v>
      </c>
      <c r="D957" s="135" t="s">
        <v>10296</v>
      </c>
      <c r="E957" s="119" t="s">
        <v>6570</v>
      </c>
      <c r="F957" s="118" t="str">
        <f t="shared" si="421"/>
        <v>PP (Polypropylene) pellets</v>
      </c>
      <c r="G957" s="118">
        <f t="shared" si="422"/>
        <v>1.0835502266816837</v>
      </c>
      <c r="H957" s="118">
        <f t="shared" si="423"/>
        <v>3.7118945669077995E-2</v>
      </c>
      <c r="I957" s="118">
        <f t="shared" si="424"/>
        <v>4.9641281012605697E-2</v>
      </c>
      <c r="J957" s="326">
        <f t="shared" si="425"/>
        <v>0.78</v>
      </c>
      <c r="K957" s="118">
        <v>0.21679000000000001</v>
      </c>
      <c r="L957" s="118">
        <v>4.3292879999999999E-2</v>
      </c>
      <c r="M957" s="118">
        <v>6.3483999999999997E-3</v>
      </c>
      <c r="N957" s="118">
        <v>8.2197719999999995E-4</v>
      </c>
      <c r="O957" s="118">
        <v>3.6296915999999999E-2</v>
      </c>
      <c r="P957" s="118">
        <v>0</v>
      </c>
      <c r="Q957" s="330">
        <v>5.2469078000000003E-8</v>
      </c>
      <c r="R957" s="330">
        <v>1.0126057E-9</v>
      </c>
      <c r="S957" s="118">
        <v>0</v>
      </c>
      <c r="T957" s="118">
        <v>0.78</v>
      </c>
      <c r="U957" s="118">
        <v>0</v>
      </c>
      <c r="V957" s="118">
        <v>0</v>
      </c>
      <c r="W957" s="118">
        <v>0</v>
      </c>
      <c r="X957" s="118">
        <v>0</v>
      </c>
      <c r="Y957" s="41"/>
      <c r="Z957" s="327">
        <f t="shared" si="426"/>
        <v>1.63</v>
      </c>
      <c r="AA957" s="41"/>
      <c r="AB957" s="111">
        <v>82.129000000000005</v>
      </c>
      <c r="AC957" s="111">
        <v>81.429000000000002</v>
      </c>
      <c r="AD957" s="111">
        <v>0</v>
      </c>
      <c r="AE957" s="111">
        <v>0</v>
      </c>
      <c r="AF957" s="111">
        <v>0.7</v>
      </c>
      <c r="AG957" s="111">
        <v>0</v>
      </c>
      <c r="AH957" s="111">
        <v>0</v>
      </c>
      <c r="AI957" s="41"/>
      <c r="AJ957" s="114">
        <v>4.3210888000000003E-2</v>
      </c>
      <c r="AK957" s="114">
        <v>3.8347355E-2</v>
      </c>
      <c r="AL957" s="114">
        <v>1.4893261000000001E-3</v>
      </c>
      <c r="AM957" s="114">
        <v>3.3742069000000001E-3</v>
      </c>
      <c r="AN957" s="113">
        <f t="shared" si="427"/>
        <v>2.2990020999999999E-6</v>
      </c>
      <c r="AO957" s="112">
        <f t="shared" si="428"/>
        <v>5.5078626950000006E-9</v>
      </c>
      <c r="AP957" s="112">
        <f t="shared" si="429"/>
        <v>0.472578</v>
      </c>
      <c r="AQ957" s="328">
        <v>1.51264E-6</v>
      </c>
      <c r="AR957" s="328">
        <v>4.5640000000000004E-9</v>
      </c>
      <c r="AS957" s="328">
        <v>1.2469500000000001E-13</v>
      </c>
      <c r="AT957" s="329">
        <v>0</v>
      </c>
      <c r="AU957" s="329">
        <v>0</v>
      </c>
      <c r="AV957" s="328">
        <v>1.221E-10</v>
      </c>
      <c r="AW957" s="328">
        <v>7.8624000000000003E-7</v>
      </c>
      <c r="AX957" s="328">
        <v>2.7898000000000001E-11</v>
      </c>
      <c r="AY957" s="328">
        <v>9.1584000000000001E-10</v>
      </c>
      <c r="AZ957" s="329">
        <v>0</v>
      </c>
      <c r="BA957" s="329">
        <v>0</v>
      </c>
      <c r="BB957" s="329">
        <v>0</v>
      </c>
      <c r="BC957" s="329">
        <v>0</v>
      </c>
      <c r="BD957" s="329">
        <v>0</v>
      </c>
      <c r="BE957" s="329">
        <v>0</v>
      </c>
      <c r="BF957" s="329">
        <v>0</v>
      </c>
      <c r="BG957" s="329">
        <v>0</v>
      </c>
      <c r="BH957" s="329">
        <v>0</v>
      </c>
      <c r="BI957" s="329">
        <v>0.472578</v>
      </c>
      <c r="BJ957" s="329">
        <v>0</v>
      </c>
      <c r="BK957" s="329">
        <v>0</v>
      </c>
      <c r="BL957" s="329">
        <v>0</v>
      </c>
      <c r="BM957" s="41"/>
      <c r="BN957" s="111">
        <v>1.5154706000000001E-4</v>
      </c>
      <c r="BO957" s="122">
        <v>6.3140777000000002E-6</v>
      </c>
      <c r="BP957" s="122">
        <v>4.5448724999999999E-5</v>
      </c>
      <c r="BQ957" s="122">
        <v>1.1861338000000001E-13</v>
      </c>
      <c r="BR957" s="122">
        <v>3.7974813999999999E-5</v>
      </c>
      <c r="BS957" s="111">
        <v>0</v>
      </c>
      <c r="BT957" s="111">
        <v>0</v>
      </c>
      <c r="BU957" s="111">
        <v>0</v>
      </c>
      <c r="BV957" s="111">
        <v>0</v>
      </c>
      <c r="BW957" s="122">
        <v>3.4719094999999998E-11</v>
      </c>
      <c r="BX957" s="111">
        <v>0</v>
      </c>
      <c r="BY957" s="111">
        <v>0</v>
      </c>
      <c r="BZ957" s="111">
        <v>0</v>
      </c>
      <c r="CA957" s="122">
        <v>1.1413871999999999E-6</v>
      </c>
      <c r="CB957" s="122">
        <v>6.0668024000000002E-5</v>
      </c>
      <c r="CC957" s="111">
        <v>0</v>
      </c>
      <c r="CD957" s="111">
        <v>0</v>
      </c>
      <c r="CG957" s="76" t="s">
        <v>10299</v>
      </c>
      <c r="CH957" s="42"/>
      <c r="CI957" s="42"/>
      <c r="CK957" s="50"/>
      <c r="CL957" s="41"/>
      <c r="CM957" s="41"/>
      <c r="CN957" s="41"/>
      <c r="CO957" s="41"/>
      <c r="CP957" s="41"/>
      <c r="CQ957" s="41"/>
      <c r="CR957" s="41"/>
      <c r="CS957" s="41"/>
      <c r="CT957" s="41"/>
      <c r="CU957" s="41"/>
      <c r="CV957" s="41"/>
      <c r="CW957" s="41"/>
    </row>
    <row r="958" spans="1:101" ht="14.5" customHeight="1">
      <c r="A958" s="41" t="s">
        <v>10298</v>
      </c>
      <c r="B958" s="119" t="s">
        <v>10207</v>
      </c>
      <c r="C958" s="120" t="str">
        <f t="shared" si="420"/>
        <v>A.140.01.121</v>
      </c>
      <c r="D958" s="135" t="s">
        <v>10296</v>
      </c>
      <c r="E958" s="119" t="s">
        <v>6570</v>
      </c>
      <c r="F958" s="118" t="str">
        <f t="shared" si="421"/>
        <v>Flax fibres for spinning linen</v>
      </c>
      <c r="G958" s="118">
        <f t="shared" si="422"/>
        <v>0.32969102607049994</v>
      </c>
      <c r="H958" s="118">
        <f t="shared" si="423"/>
        <v>4.8497324410000001E-2</v>
      </c>
      <c r="I958" s="118">
        <f t="shared" si="424"/>
        <v>9.6942845E-2</v>
      </c>
      <c r="J958" s="326">
        <f t="shared" si="425"/>
        <v>1.0015266605000002E-3</v>
      </c>
      <c r="K958" s="118">
        <v>0.18324932999999999</v>
      </c>
      <c r="L958" s="118">
        <v>6.5195032E-2</v>
      </c>
      <c r="M958" s="118">
        <v>1.8268214000000001E-2</v>
      </c>
      <c r="N958" s="118">
        <v>9.0315918000000005E-3</v>
      </c>
      <c r="O958" s="118">
        <v>5.5064310999999996E-4</v>
      </c>
      <c r="P958" s="118">
        <v>9.6822035000000001E-3</v>
      </c>
      <c r="Q958" s="118">
        <v>2.9232886E-2</v>
      </c>
      <c r="R958" s="118">
        <v>1.3479599E-2</v>
      </c>
      <c r="S958" s="118">
        <v>1.3495196E-4</v>
      </c>
      <c r="T958" s="118">
        <v>0</v>
      </c>
      <c r="U958" s="118">
        <v>8.6372038E-4</v>
      </c>
      <c r="V958" s="330">
        <v>2.8543205000000002E-6</v>
      </c>
      <c r="W958" s="118">
        <v>0</v>
      </c>
      <c r="X958" s="118">
        <v>0</v>
      </c>
      <c r="Y958" s="41"/>
      <c r="Z958" s="327">
        <f t="shared" si="426"/>
        <v>1.3778145112781954</v>
      </c>
      <c r="AA958" s="41"/>
      <c r="AB958" s="111">
        <v>10.294644999999999</v>
      </c>
      <c r="AC958" s="111">
        <v>10.153741</v>
      </c>
      <c r="AD958" s="111">
        <v>0.11709875</v>
      </c>
      <c r="AE958" s="111">
        <v>0</v>
      </c>
      <c r="AF958" s="111">
        <v>0</v>
      </c>
      <c r="AG958" s="111">
        <v>1.1723787E-3</v>
      </c>
      <c r="AH958" s="111">
        <v>2.2633092E-2</v>
      </c>
      <c r="AI958" s="41"/>
      <c r="AJ958" s="114">
        <v>2.9199412000000001E-2</v>
      </c>
      <c r="AK958" s="114">
        <v>2.7458505000000001E-2</v>
      </c>
      <c r="AL958" s="114">
        <v>1.2315989000000001E-3</v>
      </c>
      <c r="AM958" s="114">
        <v>5.0930772999999998E-4</v>
      </c>
      <c r="AN958" s="113">
        <f t="shared" si="427"/>
        <v>1.6461933099466999E-6</v>
      </c>
      <c r="AO958" s="112">
        <f t="shared" si="428"/>
        <v>4.5547296825751608E-9</v>
      </c>
      <c r="AP958" s="112">
        <f t="shared" si="429"/>
        <v>7.1331615539100002E-2</v>
      </c>
      <c r="AQ958" s="328">
        <v>1.2890681E-6</v>
      </c>
      <c r="AR958" s="328">
        <v>3.8898179000000003E-9</v>
      </c>
      <c r="AS958" s="328">
        <v>1.0625851E-13</v>
      </c>
      <c r="AT958" s="328">
        <v>4.6016748000000003E-11</v>
      </c>
      <c r="AU958" s="328">
        <v>5.9777986999999999E-12</v>
      </c>
      <c r="AV958" s="328">
        <v>1.3439344000000001E-9</v>
      </c>
      <c r="AW958" s="328">
        <v>1.8847354E-7</v>
      </c>
      <c r="AX958" s="328">
        <v>2.6217371000000002E-10</v>
      </c>
      <c r="AY958" s="328">
        <v>3.5820086000000002E-10</v>
      </c>
      <c r="AZ958" s="328">
        <v>6.7105207000000002E-14</v>
      </c>
      <c r="BA958" s="328">
        <v>3.4421716000000002E-16</v>
      </c>
      <c r="BB958" s="328">
        <v>4.0659327999999998E-11</v>
      </c>
      <c r="BC958" s="328">
        <v>2.3892871E-14</v>
      </c>
      <c r="BD958" s="328">
        <v>1.3645307E-13</v>
      </c>
      <c r="BE958" s="328">
        <v>1.6021820999999999E-8</v>
      </c>
      <c r="BF958" s="328">
        <v>1.5123391999999999E-7</v>
      </c>
      <c r="BG958" s="328">
        <v>3.5438306999999999E-12</v>
      </c>
      <c r="BH958" s="328">
        <v>6.3505391000000004E-6</v>
      </c>
      <c r="BI958" s="329">
        <v>7.1325264999999999E-2</v>
      </c>
      <c r="BJ958" s="329">
        <v>0</v>
      </c>
      <c r="BK958" s="329">
        <v>0</v>
      </c>
      <c r="BL958" s="329">
        <v>0</v>
      </c>
      <c r="BM958" s="41"/>
      <c r="BN958" s="122">
        <v>9.9484274000000001E-5</v>
      </c>
      <c r="BO958" s="122">
        <v>2.9536925000000001E-6</v>
      </c>
      <c r="BP958" s="122">
        <v>3.8417124999999997E-5</v>
      </c>
      <c r="BQ958" s="122">
        <v>1.5791833E-6</v>
      </c>
      <c r="BR958" s="122">
        <v>2.9188107000000002E-6</v>
      </c>
      <c r="BS958" s="122">
        <v>4.2100993999999998E-7</v>
      </c>
      <c r="BT958" s="122">
        <v>8.6085699000000002E-11</v>
      </c>
      <c r="BU958" s="122">
        <v>2.2810395999999999E-6</v>
      </c>
      <c r="BV958" s="122">
        <v>1.2992834999999999E-5</v>
      </c>
      <c r="BW958" s="122">
        <v>1.9343571E-5</v>
      </c>
      <c r="BX958" s="122">
        <v>4.4930666999999997E-8</v>
      </c>
      <c r="BY958" s="122">
        <v>2.5762798000000001E-9</v>
      </c>
      <c r="BZ958" s="122">
        <v>7.9311131999999995E-10</v>
      </c>
      <c r="CA958" s="122">
        <v>6.6315203000000003E-6</v>
      </c>
      <c r="CB958" s="122">
        <v>1.1865664E-5</v>
      </c>
      <c r="CC958" s="122">
        <v>3.1436315000000002E-8</v>
      </c>
      <c r="CD958" s="111">
        <v>0</v>
      </c>
      <c r="CG958" s="41" t="s">
        <v>10294</v>
      </c>
      <c r="CH958" s="42"/>
      <c r="CI958" s="42"/>
      <c r="CK958" s="50"/>
      <c r="CL958" s="41"/>
      <c r="CM958" s="41"/>
      <c r="CN958" s="41"/>
      <c r="CO958" s="41"/>
      <c r="CP958" s="41"/>
      <c r="CQ958" s="41"/>
      <c r="CR958" s="41"/>
      <c r="CS958" s="41"/>
      <c r="CT958" s="41"/>
      <c r="CU958" s="41"/>
      <c r="CV958" s="41"/>
      <c r="CW958" s="41"/>
    </row>
    <row r="959" spans="1:101" ht="14.5" customHeight="1">
      <c r="B959" s="119" t="s">
        <v>10207</v>
      </c>
      <c r="C959" s="133" t="s">
        <v>10293</v>
      </c>
      <c r="D959" s="133" t="s">
        <v>10205</v>
      </c>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c r="AD959" s="41"/>
      <c r="AE959" s="41"/>
      <c r="AF959" s="41"/>
      <c r="AG959" s="41"/>
      <c r="AH959" s="41"/>
      <c r="AI959" s="41"/>
      <c r="AJ959" s="41"/>
      <c r="AK959" s="41"/>
      <c r="AL959" s="41"/>
      <c r="AM959" s="41"/>
      <c r="AN959" s="41"/>
      <c r="AO959" s="41"/>
      <c r="AP959" s="41"/>
      <c r="AQ959" s="41"/>
      <c r="AR959" s="41"/>
      <c r="AS959" s="41"/>
      <c r="AT959" s="41"/>
      <c r="AU959" s="41"/>
      <c r="AV959" s="41"/>
      <c r="AW959" s="41"/>
      <c r="AX959" s="41"/>
      <c r="AY959" s="41"/>
      <c r="AZ959" s="41"/>
      <c r="BA959" s="41"/>
      <c r="BB959" s="41"/>
      <c r="BC959" s="41"/>
      <c r="BD959" s="41"/>
      <c r="BE959" s="41"/>
      <c r="BF959" s="41"/>
      <c r="BG959" s="41"/>
      <c r="BH959" s="41"/>
      <c r="BI959" s="41"/>
      <c r="BJ959" s="41"/>
      <c r="BK959" s="41"/>
      <c r="BL959" s="41"/>
      <c r="BM959" s="41"/>
      <c r="BN959" s="41"/>
      <c r="BO959" s="41"/>
      <c r="BP959" s="41"/>
      <c r="BQ959" s="41"/>
      <c r="BR959" s="41"/>
      <c r="BS959" s="41"/>
      <c r="BT959" s="41"/>
      <c r="BU959" s="41"/>
      <c r="BV959" s="41"/>
      <c r="BW959" s="41"/>
      <c r="BX959" s="41"/>
      <c r="BY959" s="41"/>
      <c r="BZ959" s="41"/>
      <c r="CA959" s="41"/>
      <c r="CB959" s="41"/>
      <c r="CC959" s="41"/>
      <c r="CD959" s="41"/>
      <c r="CL959" s="41"/>
      <c r="CM959" s="41"/>
      <c r="CN959" s="41"/>
      <c r="CO959" s="41"/>
      <c r="CP959" s="41"/>
      <c r="CQ959" s="41"/>
      <c r="CR959" s="41"/>
      <c r="CS959" s="41"/>
      <c r="CT959" s="41"/>
      <c r="CU959" s="41"/>
      <c r="CV959" s="41"/>
      <c r="CW959" s="41"/>
    </row>
    <row r="960" spans="1:101" ht="14.5" customHeight="1">
      <c r="A960" s="41" t="s">
        <v>10292</v>
      </c>
      <c r="B960" s="119" t="s">
        <v>10207</v>
      </c>
      <c r="C960" s="120" t="str">
        <f t="shared" ref="C960:C988" si="430">MID(A960,1,12)</f>
        <v>A.140.03.101</v>
      </c>
      <c r="D960" s="135" t="s">
        <v>10205</v>
      </c>
      <c r="E960" s="119" t="s">
        <v>6570</v>
      </c>
      <c r="F960" s="118" t="str">
        <f t="shared" ref="F960:F988" si="431">MID(A960, 21,85)</f>
        <v>dyeing, with pollution, without materials input, India</v>
      </c>
      <c r="G960" s="118">
        <f t="shared" ref="G960:G988" si="432">H960+I960+J960+K960</f>
        <v>7.5069521212273997</v>
      </c>
      <c r="H960" s="118">
        <f t="shared" ref="H960:H988" si="433">N960+O960+P960+Q960</f>
        <v>0.22214511300000001</v>
      </c>
      <c r="I960" s="118">
        <f t="shared" ref="I960:I988" si="434">L960+M960+R960</f>
        <v>6.858705466</v>
      </c>
      <c r="J960" s="326">
        <f t="shared" ref="J960:J988" si="435">S960+IF(T960="x",0,T960)+IF(U960="x",0,U960)+IF(V960="x",0,V960)+W960+X960</f>
        <v>1.14171622274E-2</v>
      </c>
      <c r="K960" s="118">
        <v>0.41468438000000002</v>
      </c>
      <c r="L960" s="118">
        <v>8.0309564999999999E-2</v>
      </c>
      <c r="M960" s="118">
        <v>2.9511301E-2</v>
      </c>
      <c r="N960" s="118">
        <v>2.4930885E-2</v>
      </c>
      <c r="O960" s="118">
        <v>7.5118735999999998E-3</v>
      </c>
      <c r="P960" s="118">
        <v>3.1850644000000002E-3</v>
      </c>
      <c r="Q960" s="118">
        <v>0.18651729</v>
      </c>
      <c r="R960" s="118">
        <v>6.7488846000000002</v>
      </c>
      <c r="S960" s="118">
        <v>6.4806328000000001E-4</v>
      </c>
      <c r="T960" s="118">
        <v>0</v>
      </c>
      <c r="U960" s="118">
        <v>1.0761468E-2</v>
      </c>
      <c r="V960" s="330">
        <v>7.6309474000000001E-6</v>
      </c>
      <c r="W960" s="118">
        <v>0</v>
      </c>
      <c r="X960" s="118">
        <v>0</v>
      </c>
      <c r="Y960" s="41"/>
      <c r="Z960" s="327">
        <f t="shared" ref="Z960:Z988" si="436">K960/0.133</f>
        <v>3.1179276691729325</v>
      </c>
      <c r="AA960" s="41"/>
      <c r="AB960" s="111">
        <v>40.707549999999998</v>
      </c>
      <c r="AC960" s="111">
        <v>38.365119999999997</v>
      </c>
      <c r="AD960" s="111">
        <v>1.4588315000000001</v>
      </c>
      <c r="AE960" s="111">
        <v>0</v>
      </c>
      <c r="AF960" s="111">
        <v>0.10293556</v>
      </c>
      <c r="AG960" s="111">
        <v>0.45376822999999999</v>
      </c>
      <c r="AH960" s="111">
        <v>0.32689496000000001</v>
      </c>
      <c r="AI960" s="41"/>
      <c r="AJ960" s="114">
        <v>0.10190769</v>
      </c>
      <c r="AK960" s="114">
        <v>9.6724175999999995E-2</v>
      </c>
      <c r="AL960" s="114">
        <v>3.0883395E-3</v>
      </c>
      <c r="AM960" s="114">
        <v>2.0951731000000001E-3</v>
      </c>
      <c r="AN960" s="113">
        <f t="shared" ref="AN960:AN988" si="437">AQ960+AT960+AU960+AV960+AW960+BE960+BF960+BJ960</f>
        <v>5.7988115966700009E-6</v>
      </c>
      <c r="AO960" s="112">
        <f t="shared" ref="AO960:AO988" si="438">AR960+AS960+AX960+AY960+AZ960+BA960+BB960+BC960+BD960+BG960+BK960+BL960</f>
        <v>1.1421374053873099E-8</v>
      </c>
      <c r="AP960" s="112">
        <f t="shared" ref="AP960:AP988" si="439">BH960+BI960</f>
        <v>0.293441610879</v>
      </c>
      <c r="AQ960" s="328">
        <v>2.9197939999999998E-6</v>
      </c>
      <c r="AR960" s="328">
        <v>8.8106562999999999E-9</v>
      </c>
      <c r="AS960" s="328">
        <v>2.4067807999999998E-13</v>
      </c>
      <c r="AT960" s="328">
        <v>2.1407075999999999E-10</v>
      </c>
      <c r="AU960" s="328">
        <v>1.3286010000000001E-11</v>
      </c>
      <c r="AV960" s="328">
        <v>3.7071018999999999E-9</v>
      </c>
      <c r="AW960" s="328">
        <v>1.8416289000000001E-6</v>
      </c>
      <c r="AX960" s="328">
        <v>5.3203493000000001E-10</v>
      </c>
      <c r="AY960" s="328">
        <v>2.0081324000000001E-9</v>
      </c>
      <c r="AZ960" s="328">
        <v>4.3568709999999998E-13</v>
      </c>
      <c r="BA960" s="328">
        <v>5.2032930999999996E-15</v>
      </c>
      <c r="BB960" s="328">
        <v>1.1940852E-11</v>
      </c>
      <c r="BC960" s="328">
        <v>4.0568019000000002E-11</v>
      </c>
      <c r="BD960" s="328">
        <v>7.3293194000000002E-12</v>
      </c>
      <c r="BE960" s="328">
        <v>1.9849437999999999E-8</v>
      </c>
      <c r="BF960" s="328">
        <v>1.0136048E-6</v>
      </c>
      <c r="BG960" s="328">
        <v>1.0030664999999999E-11</v>
      </c>
      <c r="BH960" s="328">
        <v>2.5550878999999999E-5</v>
      </c>
      <c r="BI960" s="329">
        <v>0.29341605999999998</v>
      </c>
      <c r="BJ960" s="329">
        <v>0</v>
      </c>
      <c r="BK960" s="329">
        <v>0</v>
      </c>
      <c r="BL960" s="329">
        <v>0</v>
      </c>
      <c r="BM960" s="41"/>
      <c r="BN960" s="111">
        <v>1.0970858999999999E-3</v>
      </c>
      <c r="BO960" s="122">
        <v>1.5046054000000001E-5</v>
      </c>
      <c r="BP960" s="122">
        <v>8.6936097000000001E-5</v>
      </c>
      <c r="BQ960" s="111">
        <v>7.9054316000000001E-4</v>
      </c>
      <c r="BR960" s="122">
        <v>1.7351028E-5</v>
      </c>
      <c r="BS960" s="122">
        <v>2.3680874999999998E-6</v>
      </c>
      <c r="BT960" s="122">
        <v>5.0312095000000003E-9</v>
      </c>
      <c r="BU960" s="122">
        <v>3.6005950999999999E-6</v>
      </c>
      <c r="BV960" s="122">
        <v>4.2741321000000003E-6</v>
      </c>
      <c r="BW960" s="111">
        <v>1.2341958000000001E-4</v>
      </c>
      <c r="BX960" s="122">
        <v>9.9111761000000001E-8</v>
      </c>
      <c r="BY960" s="122">
        <v>7.2879314000000001E-9</v>
      </c>
      <c r="BZ960" s="122">
        <v>1.6794881E-9</v>
      </c>
      <c r="CA960" s="122">
        <v>6.0298170000000001E-6</v>
      </c>
      <c r="CB960" s="122">
        <v>4.7146052000000001E-5</v>
      </c>
      <c r="CC960" s="122">
        <v>2.5815115000000001E-7</v>
      </c>
      <c r="CD960" s="111">
        <v>0</v>
      </c>
      <c r="CE960" s="151"/>
      <c r="CF960" s="143"/>
      <c r="CG960" s="76" t="s">
        <v>697</v>
      </c>
      <c r="CH960" s="42"/>
      <c r="CI960" s="42"/>
      <c r="CK960" s="50"/>
      <c r="CL960" s="41"/>
      <c r="CM960" s="41"/>
      <c r="CN960" s="41"/>
      <c r="CO960" s="41"/>
      <c r="CP960" s="41"/>
      <c r="CQ960" s="41"/>
      <c r="CR960" s="41"/>
      <c r="CS960" s="41"/>
      <c r="CT960" s="41"/>
      <c r="CU960" s="41"/>
      <c r="CV960" s="41"/>
      <c r="CW960" s="41"/>
    </row>
    <row r="961" spans="1:101" ht="14.5" customHeight="1">
      <c r="A961" s="41" t="s">
        <v>10289</v>
      </c>
      <c r="B961" s="119" t="s">
        <v>10207</v>
      </c>
      <c r="C961" s="120" t="str">
        <f t="shared" si="430"/>
        <v>A.140.03.102</v>
      </c>
      <c r="D961" s="135" t="s">
        <v>10205</v>
      </c>
      <c r="E961" s="119" t="s">
        <v>6570</v>
      </c>
      <c r="F961" s="118" t="str">
        <f t="shared" si="431"/>
        <v>dyeing, without materials input, Europe</v>
      </c>
      <c r="G961" s="118">
        <f t="shared" si="432"/>
        <v>0.57346095300739997</v>
      </c>
      <c r="H961" s="118">
        <f t="shared" si="433"/>
        <v>3.3196897679999997E-2</v>
      </c>
      <c r="I961" s="118">
        <f t="shared" si="434"/>
        <v>0.1141625131</v>
      </c>
      <c r="J961" s="326">
        <f t="shared" si="435"/>
        <v>1.14171622274E-2</v>
      </c>
      <c r="K961" s="118">
        <v>0.41468438000000002</v>
      </c>
      <c r="L961" s="118">
        <v>8.0309564999999999E-2</v>
      </c>
      <c r="M961" s="118">
        <v>2.9511301E-2</v>
      </c>
      <c r="N961" s="118">
        <v>2.4930885E-2</v>
      </c>
      <c r="O961" s="118">
        <v>7.5118735999999998E-3</v>
      </c>
      <c r="P961" s="118">
        <v>2.3232805000000001E-4</v>
      </c>
      <c r="Q961" s="118">
        <v>5.2181103000000005E-4</v>
      </c>
      <c r="R961" s="118">
        <v>4.3416471000000002E-3</v>
      </c>
      <c r="S961" s="118">
        <v>6.4806328000000001E-4</v>
      </c>
      <c r="T961" s="118">
        <v>0</v>
      </c>
      <c r="U961" s="118">
        <v>1.0761468E-2</v>
      </c>
      <c r="V961" s="330">
        <v>7.6309474000000001E-6</v>
      </c>
      <c r="W961" s="118">
        <v>0</v>
      </c>
      <c r="X961" s="118">
        <v>0</v>
      </c>
      <c r="Y961" s="41"/>
      <c r="Z961" s="327">
        <f t="shared" si="436"/>
        <v>3.1179276691729325</v>
      </c>
      <c r="AA961" s="41"/>
      <c r="AB961" s="111">
        <v>40.707549999999998</v>
      </c>
      <c r="AC961" s="111">
        <v>38.365119999999997</v>
      </c>
      <c r="AD961" s="111">
        <v>1.4588315000000001</v>
      </c>
      <c r="AE961" s="111">
        <v>0</v>
      </c>
      <c r="AF961" s="111">
        <v>0.10293556</v>
      </c>
      <c r="AG961" s="111">
        <v>0.45376822999999999</v>
      </c>
      <c r="AH961" s="111">
        <v>0.32689496000000001</v>
      </c>
      <c r="AI961" s="41"/>
      <c r="AJ961" s="114">
        <v>8.4892624999999999E-2</v>
      </c>
      <c r="AK961" s="114">
        <v>7.9721985999999995E-2</v>
      </c>
      <c r="AL961" s="114">
        <v>3.0754659000000002E-3</v>
      </c>
      <c r="AM961" s="114">
        <v>2.0951731000000001E-3</v>
      </c>
      <c r="AN961" s="113">
        <f t="shared" si="437"/>
        <v>4.7794956226699998E-6</v>
      </c>
      <c r="AO961" s="112">
        <f t="shared" si="438"/>
        <v>1.1373764453739101E-8</v>
      </c>
      <c r="AP961" s="112">
        <f t="shared" si="439"/>
        <v>0.293441610879</v>
      </c>
      <c r="AQ961" s="328">
        <v>2.9197939999999998E-6</v>
      </c>
      <c r="AR961" s="328">
        <v>8.8106562999999999E-9</v>
      </c>
      <c r="AS961" s="328">
        <v>2.4067807999999998E-13</v>
      </c>
      <c r="AT961" s="328">
        <v>2.1407075999999999E-10</v>
      </c>
      <c r="AU961" s="328">
        <v>1.3286010000000001E-11</v>
      </c>
      <c r="AV961" s="328">
        <v>3.7071018999999999E-9</v>
      </c>
      <c r="AW961" s="328">
        <v>1.8416289000000001E-6</v>
      </c>
      <c r="AX961" s="328">
        <v>5.3203493000000001E-10</v>
      </c>
      <c r="AY961" s="328">
        <v>2.0081324000000001E-9</v>
      </c>
      <c r="AZ961" s="328">
        <v>4.3568709999999998E-13</v>
      </c>
      <c r="BA961" s="328">
        <v>5.2032930999999996E-15</v>
      </c>
      <c r="BB961" s="328">
        <v>1.1940852E-11</v>
      </c>
      <c r="BC961" s="328">
        <v>8.6018896000000005E-14</v>
      </c>
      <c r="BD961" s="328">
        <v>2.0171937E-13</v>
      </c>
      <c r="BE961" s="328">
        <v>3.9334380000000002E-9</v>
      </c>
      <c r="BF961" s="328">
        <v>1.0204826E-8</v>
      </c>
      <c r="BG961" s="328">
        <v>1.0030664999999999E-11</v>
      </c>
      <c r="BH961" s="328">
        <v>2.5550878999999999E-5</v>
      </c>
      <c r="BI961" s="329">
        <v>0.29341605999999998</v>
      </c>
      <c r="BJ961" s="329">
        <v>0</v>
      </c>
      <c r="BK961" s="329">
        <v>0</v>
      </c>
      <c r="BL961" s="329">
        <v>0</v>
      </c>
      <c r="BM961" s="41"/>
      <c r="BN961" s="111">
        <v>1.8001513E-4</v>
      </c>
      <c r="BO961" s="122">
        <v>1.5046054000000001E-5</v>
      </c>
      <c r="BP961" s="122">
        <v>8.6936097000000001E-5</v>
      </c>
      <c r="BQ961" s="122">
        <v>5.0908030000000003E-7</v>
      </c>
      <c r="BR961" s="122">
        <v>1.7351028E-5</v>
      </c>
      <c r="BS961" s="122">
        <v>2.3680874999999998E-6</v>
      </c>
      <c r="BT961" s="122">
        <v>5.0312095000000003E-9</v>
      </c>
      <c r="BU961" s="122">
        <v>3.6005950999999999E-6</v>
      </c>
      <c r="BV961" s="122">
        <v>3.1176787999999998E-7</v>
      </c>
      <c r="BW961" s="122">
        <v>3.4528539999999998E-7</v>
      </c>
      <c r="BX961" s="122">
        <v>9.9111761000000001E-8</v>
      </c>
      <c r="BY961" s="122">
        <v>7.2879314000000001E-9</v>
      </c>
      <c r="BZ961" s="122">
        <v>1.6794881E-9</v>
      </c>
      <c r="CA961" s="122">
        <v>6.0298170000000001E-6</v>
      </c>
      <c r="CB961" s="122">
        <v>4.7146052000000001E-5</v>
      </c>
      <c r="CC961" s="122">
        <v>2.5815115000000001E-7</v>
      </c>
      <c r="CD961" s="111">
        <v>0</v>
      </c>
      <c r="CE961" s="151"/>
      <c r="CF961" s="143"/>
      <c r="CG961" s="76" t="s">
        <v>697</v>
      </c>
      <c r="CH961" s="42"/>
      <c r="CI961" s="42"/>
      <c r="CK961" s="50"/>
      <c r="CL961" s="41"/>
      <c r="CM961" s="41"/>
      <c r="CN961" s="41"/>
      <c r="CO961" s="41"/>
      <c r="CP961" s="41"/>
      <c r="CQ961" s="41"/>
      <c r="CR961" s="41"/>
      <c r="CS961" s="41"/>
      <c r="CT961" s="41"/>
      <c r="CU961" s="41"/>
      <c r="CV961" s="41"/>
      <c r="CW961" s="41"/>
    </row>
    <row r="962" spans="1:101" ht="14.5" customHeight="1">
      <c r="A962" s="41" t="s">
        <v>10286</v>
      </c>
      <c r="B962" s="119" t="s">
        <v>10207</v>
      </c>
      <c r="C962" s="120" t="str">
        <f t="shared" si="430"/>
        <v>A.140.03.103</v>
      </c>
      <c r="D962" s="135" t="s">
        <v>10205</v>
      </c>
      <c r="E962" s="119" t="s">
        <v>6570</v>
      </c>
      <c r="F962" s="118" t="str">
        <f t="shared" si="431"/>
        <v>heat setting and washing synthetic fabrics</v>
      </c>
      <c r="G962" s="118">
        <f t="shared" si="432"/>
        <v>0.2064897582753</v>
      </c>
      <c r="H962" s="118">
        <f t="shared" si="433"/>
        <v>1.0389001655999999E-2</v>
      </c>
      <c r="I962" s="118">
        <f t="shared" si="434"/>
        <v>3.4275205400000001E-2</v>
      </c>
      <c r="J962" s="326">
        <f t="shared" si="435"/>
        <v>1.10760212193E-2</v>
      </c>
      <c r="K962" s="118">
        <v>0.15074952999999999</v>
      </c>
      <c r="L962" s="118">
        <v>2.3669912000000001E-2</v>
      </c>
      <c r="M962" s="118">
        <v>9.4475209000000008E-3</v>
      </c>
      <c r="N962" s="118">
        <v>7.9738393000000005E-3</v>
      </c>
      <c r="O962" s="118">
        <v>2.2140585999999999E-3</v>
      </c>
      <c r="P962" s="330">
        <v>6.1954145999999996E-5</v>
      </c>
      <c r="Q962" s="118">
        <v>1.3914961000000001E-4</v>
      </c>
      <c r="R962" s="118">
        <v>1.1577725E-3</v>
      </c>
      <c r="S962" s="118">
        <v>4.5399729999999998E-4</v>
      </c>
      <c r="T962" s="118">
        <v>0</v>
      </c>
      <c r="U962" s="118">
        <v>1.0619989E-2</v>
      </c>
      <c r="V962" s="330">
        <v>2.0349192999999999E-6</v>
      </c>
      <c r="W962" s="118">
        <v>0</v>
      </c>
      <c r="X962" s="118">
        <v>0</v>
      </c>
      <c r="Y962" s="41"/>
      <c r="Z962" s="327">
        <f t="shared" si="436"/>
        <v>1.1334551127819548</v>
      </c>
      <c r="AA962" s="41"/>
      <c r="AB962" s="111">
        <v>16.024367999999999</v>
      </c>
      <c r="AC962" s="111">
        <v>13.625768000000001</v>
      </c>
      <c r="AD962" s="111">
        <v>1.4396286</v>
      </c>
      <c r="AE962" s="111">
        <v>0</v>
      </c>
      <c r="AF962" s="111">
        <v>0.11764065</v>
      </c>
      <c r="AG962" s="111">
        <v>0.51618863000000004</v>
      </c>
      <c r="AH962" s="111">
        <v>0.32514209999999999</v>
      </c>
      <c r="AI962" s="41"/>
      <c r="AJ962" s="114">
        <v>2.8643359E-2</v>
      </c>
      <c r="AK962" s="114">
        <v>2.6925266E-2</v>
      </c>
      <c r="AL962" s="114">
        <v>1.0737043000000001E-3</v>
      </c>
      <c r="AM962" s="114">
        <v>6.4438862999999995E-4</v>
      </c>
      <c r="AN962" s="113">
        <f t="shared" si="437"/>
        <v>1.6142245904718998E-6</v>
      </c>
      <c r="AO962" s="112">
        <f t="shared" si="438"/>
        <v>3.9707998466927999E-9</v>
      </c>
      <c r="AP962" s="112">
        <f t="shared" si="439"/>
        <v>9.0250508768999996E-2</v>
      </c>
      <c r="AQ962" s="328">
        <v>1.0588748999999999E-6</v>
      </c>
      <c r="AR962" s="328">
        <v>3.1951299999999999E-9</v>
      </c>
      <c r="AS962" s="328">
        <v>8.7284413999999996E-14</v>
      </c>
      <c r="AT962" s="328">
        <v>5.7085536000000002E-11</v>
      </c>
      <c r="AU962" s="328">
        <v>3.5429358999999999E-12</v>
      </c>
      <c r="AV962" s="328">
        <v>1.1856681999999999E-9</v>
      </c>
      <c r="AW962" s="328">
        <v>5.5033318999999996E-7</v>
      </c>
      <c r="AX962" s="328">
        <v>1.6981762000000001E-10</v>
      </c>
      <c r="AY962" s="328">
        <v>5.9971156999999995E-10</v>
      </c>
      <c r="AZ962" s="328">
        <v>1.1618323E-13</v>
      </c>
      <c r="BA962" s="328">
        <v>1.3875448E-15</v>
      </c>
      <c r="BB962" s="328">
        <v>3.1842272000000001E-12</v>
      </c>
      <c r="BC962" s="328">
        <v>2.2938372000000001E-14</v>
      </c>
      <c r="BD962" s="328">
        <v>5.3791832000000002E-14</v>
      </c>
      <c r="BE962" s="328">
        <v>1.0489167999999999E-9</v>
      </c>
      <c r="BF962" s="328">
        <v>2.7212870000000001E-9</v>
      </c>
      <c r="BG962" s="328">
        <v>2.6748440999999999E-12</v>
      </c>
      <c r="BH962" s="328">
        <v>1.2488769E-5</v>
      </c>
      <c r="BI962" s="329">
        <v>9.0238020000000002E-2</v>
      </c>
      <c r="BJ962" s="329">
        <v>0</v>
      </c>
      <c r="BK962" s="329">
        <v>0</v>
      </c>
      <c r="BL962" s="329">
        <v>0</v>
      </c>
      <c r="BM962" s="41"/>
      <c r="BN962" s="122">
        <v>6.3575410000000002E-5</v>
      </c>
      <c r="BO962" s="122">
        <v>4.5198546000000002E-6</v>
      </c>
      <c r="BP962" s="122">
        <v>3.1603736000000002E-5</v>
      </c>
      <c r="BQ962" s="122">
        <v>1.3575475000000001E-7</v>
      </c>
      <c r="BR962" s="122">
        <v>5.1386571000000003E-6</v>
      </c>
      <c r="BS962" s="122">
        <v>7.5909384999999999E-7</v>
      </c>
      <c r="BT962" s="122">
        <v>1.3416559E-9</v>
      </c>
      <c r="BU962" s="122">
        <v>1.1538339E-6</v>
      </c>
      <c r="BV962" s="122">
        <v>8.3138101999999999E-8</v>
      </c>
      <c r="BW962" s="122">
        <v>9.2076105999999997E-8</v>
      </c>
      <c r="BX962" s="122">
        <v>2.6429802999999999E-8</v>
      </c>
      <c r="BY962" s="122">
        <v>1.9434483999999998E-9</v>
      </c>
      <c r="BZ962" s="122">
        <v>4.4786348999999998E-10</v>
      </c>
      <c r="CA962" s="122">
        <v>1.8826870000000001E-6</v>
      </c>
      <c r="CB962" s="122">
        <v>1.7971962999999999E-5</v>
      </c>
      <c r="CC962" s="122">
        <v>2.0445219000000001E-7</v>
      </c>
      <c r="CD962" s="111">
        <v>0</v>
      </c>
      <c r="CE962" s="151"/>
      <c r="CF962" s="143"/>
      <c r="CG962" s="76" t="s">
        <v>697</v>
      </c>
      <c r="CH962" s="42"/>
      <c r="CI962" s="42"/>
      <c r="CK962" s="50"/>
      <c r="CL962" s="41"/>
      <c r="CM962" s="41"/>
      <c r="CN962" s="41"/>
      <c r="CO962" s="41"/>
      <c r="CP962" s="41"/>
      <c r="CQ962" s="41"/>
      <c r="CR962" s="41"/>
      <c r="CS962" s="41"/>
      <c r="CT962" s="41"/>
      <c r="CU962" s="41"/>
      <c r="CV962" s="41"/>
      <c r="CW962" s="41"/>
    </row>
    <row r="963" spans="1:101" ht="14.5" customHeight="1">
      <c r="A963" s="41" t="s">
        <v>10283</v>
      </c>
      <c r="B963" s="119" t="s">
        <v>10207</v>
      </c>
      <c r="C963" s="120" t="str">
        <f t="shared" si="430"/>
        <v>A.140.03.104</v>
      </c>
      <c r="D963" s="135" t="s">
        <v>10205</v>
      </c>
      <c r="E963" s="119" t="s">
        <v>6570</v>
      </c>
      <c r="F963" s="118" t="str">
        <f t="shared" si="431"/>
        <v>knitting  83 dtex</v>
      </c>
      <c r="G963" s="118">
        <f t="shared" si="432"/>
        <v>4.4541990520000005E-2</v>
      </c>
      <c r="H963" s="118">
        <f t="shared" si="433"/>
        <v>1.27762958E-3</v>
      </c>
      <c r="I963" s="118">
        <f t="shared" si="434"/>
        <v>3.1862822E-3</v>
      </c>
      <c r="J963" s="326">
        <f t="shared" si="435"/>
        <v>6.6783207400000003E-3</v>
      </c>
      <c r="K963" s="118">
        <v>3.3399758000000002E-2</v>
      </c>
      <c r="L963" s="118">
        <v>1.8742735E-3</v>
      </c>
      <c r="M963" s="118">
        <v>1.3120086999999999E-3</v>
      </c>
      <c r="N963" s="118">
        <v>1.102268E-3</v>
      </c>
      <c r="O963" s="118">
        <v>1.7536158E-4</v>
      </c>
      <c r="P963" s="118">
        <v>0</v>
      </c>
      <c r="Q963" s="118">
        <v>0</v>
      </c>
      <c r="R963" s="118">
        <v>0</v>
      </c>
      <c r="S963" s="118">
        <v>2.3380764000000001E-4</v>
      </c>
      <c r="T963" s="118">
        <v>0</v>
      </c>
      <c r="U963" s="118">
        <v>6.4445131000000003E-3</v>
      </c>
      <c r="V963" s="118">
        <v>0</v>
      </c>
      <c r="W963" s="118">
        <v>0</v>
      </c>
      <c r="X963" s="118">
        <v>0</v>
      </c>
      <c r="Y963" s="41"/>
      <c r="Z963" s="327">
        <f t="shared" si="436"/>
        <v>0.25112600000000002</v>
      </c>
      <c r="AA963" s="41"/>
      <c r="AB963" s="111">
        <v>4.2981531000000004</v>
      </c>
      <c r="AC963" s="111">
        <v>2.8230735</v>
      </c>
      <c r="AD963" s="111">
        <v>0.87360247000000002</v>
      </c>
      <c r="AE963" s="111">
        <v>0</v>
      </c>
      <c r="AF963" s="111">
        <v>7.4995910999999998E-2</v>
      </c>
      <c r="AG963" s="111">
        <v>0.3286039</v>
      </c>
      <c r="AH963" s="111">
        <v>0.19787732</v>
      </c>
      <c r="AI963" s="41"/>
      <c r="AJ963" s="114">
        <v>4.9935591000000003E-3</v>
      </c>
      <c r="AK963" s="114">
        <v>4.7114605000000004E-3</v>
      </c>
      <c r="AL963" s="114">
        <v>2.1085732E-4</v>
      </c>
      <c r="AM963" s="121">
        <v>7.1241299000000002E-5</v>
      </c>
      <c r="AN963" s="113">
        <f t="shared" si="437"/>
        <v>2.8246166133000001E-7</v>
      </c>
      <c r="AO963" s="112">
        <f t="shared" si="438"/>
        <v>7.7979777213899986E-10</v>
      </c>
      <c r="AP963" s="112">
        <f t="shared" si="439"/>
        <v>9.9777730532000005E-3</v>
      </c>
      <c r="AQ963" s="328">
        <v>2.3304492999999999E-7</v>
      </c>
      <c r="AR963" s="328">
        <v>7.0315279999999996E-10</v>
      </c>
      <c r="AS963" s="328">
        <v>1.9211139000000001E-14</v>
      </c>
      <c r="AT963" s="329">
        <v>0</v>
      </c>
      <c r="AU963" s="329">
        <v>0</v>
      </c>
      <c r="AV963" s="328">
        <v>1.6389933000000001E-10</v>
      </c>
      <c r="AW963" s="328">
        <v>4.9252831999999997E-8</v>
      </c>
      <c r="AX963" s="328">
        <v>2.3234081E-11</v>
      </c>
      <c r="AY963" s="328">
        <v>5.3391680000000003E-11</v>
      </c>
      <c r="AZ963" s="329">
        <v>0</v>
      </c>
      <c r="BA963" s="329">
        <v>0</v>
      </c>
      <c r="BB963" s="329">
        <v>0</v>
      </c>
      <c r="BC963" s="329">
        <v>0</v>
      </c>
      <c r="BD963" s="329">
        <v>0</v>
      </c>
      <c r="BE963" s="329">
        <v>0</v>
      </c>
      <c r="BF963" s="329">
        <v>0</v>
      </c>
      <c r="BG963" s="329">
        <v>0</v>
      </c>
      <c r="BH963" s="328">
        <v>4.7190531999999999E-6</v>
      </c>
      <c r="BI963" s="329">
        <v>9.9730540000000003E-3</v>
      </c>
      <c r="BJ963" s="329">
        <v>0</v>
      </c>
      <c r="BK963" s="329">
        <v>0</v>
      </c>
      <c r="BL963" s="329">
        <v>0</v>
      </c>
      <c r="BM963" s="41"/>
      <c r="BN963" s="122">
        <v>1.2947938000000001E-5</v>
      </c>
      <c r="BO963" s="122">
        <v>4.2205851999999999E-7</v>
      </c>
      <c r="BP963" s="122">
        <v>7.0020592999999996E-6</v>
      </c>
      <c r="BQ963" s="111">
        <v>0</v>
      </c>
      <c r="BR963" s="122">
        <v>4.2550323000000001E-7</v>
      </c>
      <c r="BS963" s="122">
        <v>1.0610537E-7</v>
      </c>
      <c r="BT963" s="111">
        <v>0</v>
      </c>
      <c r="BU963" s="122">
        <v>1.6104512000000001E-7</v>
      </c>
      <c r="BV963" s="111">
        <v>0</v>
      </c>
      <c r="BW963" s="111">
        <v>0</v>
      </c>
      <c r="BX963" s="111">
        <v>0</v>
      </c>
      <c r="BY963" s="111">
        <v>0</v>
      </c>
      <c r="BZ963" s="111">
        <v>0</v>
      </c>
      <c r="CA963" s="122">
        <v>2.2844883E-7</v>
      </c>
      <c r="CB963" s="122">
        <v>4.4899537000000004E-6</v>
      </c>
      <c r="CC963" s="122">
        <v>1.1276423E-7</v>
      </c>
      <c r="CD963" s="111">
        <v>0</v>
      </c>
      <c r="CE963" s="151"/>
      <c r="CF963" s="143"/>
      <c r="CG963" s="76" t="s">
        <v>697</v>
      </c>
      <c r="CH963" s="42"/>
      <c r="CI963" s="42"/>
      <c r="CK963" s="50"/>
      <c r="CL963" s="41"/>
      <c r="CM963" s="41"/>
      <c r="CN963" s="41"/>
      <c r="CO963" s="41"/>
      <c r="CP963" s="41"/>
      <c r="CQ963" s="41"/>
      <c r="CR963" s="41"/>
      <c r="CS963" s="41"/>
      <c r="CT963" s="41"/>
      <c r="CU963" s="41"/>
      <c r="CV963" s="41"/>
      <c r="CW963" s="41"/>
    </row>
    <row r="964" spans="1:101" ht="14.5" customHeight="1">
      <c r="A964" s="41" t="s">
        <v>10280</v>
      </c>
      <c r="B964" s="119" t="s">
        <v>10207</v>
      </c>
      <c r="C964" s="120" t="str">
        <f t="shared" si="430"/>
        <v>A.140.03.105</v>
      </c>
      <c r="D964" s="135" t="s">
        <v>10205</v>
      </c>
      <c r="E964" s="119" t="s">
        <v>6570</v>
      </c>
      <c r="F964" s="118" t="str">
        <f t="shared" si="431"/>
        <v>knitting 200 dtex</v>
      </c>
      <c r="G964" s="118">
        <f t="shared" si="432"/>
        <v>1.8340820049999998E-2</v>
      </c>
      <c r="H964" s="118">
        <f t="shared" si="433"/>
        <v>5.2608276799999995E-4</v>
      </c>
      <c r="I964" s="118">
        <f t="shared" si="434"/>
        <v>1.31199855E-3</v>
      </c>
      <c r="J964" s="326">
        <f t="shared" si="435"/>
        <v>2.749896732E-3</v>
      </c>
      <c r="K964" s="118">
        <v>1.3752841999999999E-2</v>
      </c>
      <c r="L964" s="118">
        <v>7.7175967000000004E-4</v>
      </c>
      <c r="M964" s="118">
        <v>5.4023888000000002E-4</v>
      </c>
      <c r="N964" s="118">
        <v>4.5387505999999999E-4</v>
      </c>
      <c r="O964" s="330">
        <v>7.2207707999999998E-5</v>
      </c>
      <c r="P964" s="118">
        <v>0</v>
      </c>
      <c r="Q964" s="118">
        <v>0</v>
      </c>
      <c r="R964" s="118">
        <v>0</v>
      </c>
      <c r="S964" s="330">
        <v>9.6273731999999994E-5</v>
      </c>
      <c r="T964" s="118">
        <v>0</v>
      </c>
      <c r="U964" s="118">
        <v>2.6536229999999999E-3</v>
      </c>
      <c r="V964" s="118">
        <v>0</v>
      </c>
      <c r="W964" s="118">
        <v>0</v>
      </c>
      <c r="X964" s="118">
        <v>0</v>
      </c>
      <c r="Y964" s="41"/>
      <c r="Z964" s="327">
        <f t="shared" si="436"/>
        <v>0.10340482706766917</v>
      </c>
      <c r="AA964" s="41"/>
      <c r="AB964" s="111">
        <v>1.7698278000000001</v>
      </c>
      <c r="AC964" s="111">
        <v>1.162442</v>
      </c>
      <c r="AD964" s="111">
        <v>0.35971866000000002</v>
      </c>
      <c r="AE964" s="111">
        <v>0</v>
      </c>
      <c r="AF964" s="111">
        <v>3.0880668999999999E-2</v>
      </c>
      <c r="AG964" s="111">
        <v>0.13530749</v>
      </c>
      <c r="AH964" s="111">
        <v>8.1478895999999995E-2</v>
      </c>
      <c r="AI964" s="41"/>
      <c r="AJ964" s="114">
        <v>2.0561714E-3</v>
      </c>
      <c r="AK964" s="114">
        <v>1.9400131E-3</v>
      </c>
      <c r="AL964" s="121">
        <v>8.6823601999999999E-5</v>
      </c>
      <c r="AM964" s="121">
        <v>2.9334653E-5</v>
      </c>
      <c r="AN964" s="113">
        <f t="shared" si="437"/>
        <v>1.16307742958E-7</v>
      </c>
      <c r="AO964" s="112">
        <f t="shared" si="438"/>
        <v>3.2109320376899998E-10</v>
      </c>
      <c r="AP964" s="112">
        <f t="shared" si="439"/>
        <v>4.1084947395000002E-3</v>
      </c>
      <c r="AQ964" s="328">
        <v>9.5959677E-8</v>
      </c>
      <c r="AR964" s="328">
        <v>2.8953351E-10</v>
      </c>
      <c r="AS964" s="328">
        <v>7.9104690000000003E-15</v>
      </c>
      <c r="AT964" s="329">
        <v>0</v>
      </c>
      <c r="AU964" s="329">
        <v>0</v>
      </c>
      <c r="AV964" s="328">
        <v>6.7487958000000002E-11</v>
      </c>
      <c r="AW964" s="328">
        <v>2.0280577999999999E-8</v>
      </c>
      <c r="AX964" s="328">
        <v>9.5669743000000004E-12</v>
      </c>
      <c r="AY964" s="328">
        <v>2.1984808999999999E-11</v>
      </c>
      <c r="AZ964" s="329">
        <v>0</v>
      </c>
      <c r="BA964" s="329">
        <v>0</v>
      </c>
      <c r="BB964" s="329">
        <v>0</v>
      </c>
      <c r="BC964" s="329">
        <v>0</v>
      </c>
      <c r="BD964" s="329">
        <v>0</v>
      </c>
      <c r="BE964" s="329">
        <v>0</v>
      </c>
      <c r="BF964" s="329">
        <v>0</v>
      </c>
      <c r="BG964" s="329">
        <v>0</v>
      </c>
      <c r="BH964" s="328">
        <v>1.9431394999999998E-6</v>
      </c>
      <c r="BI964" s="329">
        <v>4.1065516000000002E-3</v>
      </c>
      <c r="BJ964" s="329">
        <v>0</v>
      </c>
      <c r="BK964" s="329">
        <v>0</v>
      </c>
      <c r="BL964" s="329">
        <v>0</v>
      </c>
      <c r="BM964" s="41"/>
      <c r="BN964" s="122">
        <v>5.3315039999999998E-6</v>
      </c>
      <c r="BO964" s="122">
        <v>1.7378880000000001E-7</v>
      </c>
      <c r="BP964" s="122">
        <v>2.8832009000000001E-6</v>
      </c>
      <c r="BQ964" s="111">
        <v>0</v>
      </c>
      <c r="BR964" s="122">
        <v>1.7520721000000001E-7</v>
      </c>
      <c r="BS964" s="122">
        <v>4.3690448E-8</v>
      </c>
      <c r="BT964" s="111">
        <v>0</v>
      </c>
      <c r="BU964" s="122">
        <v>6.6312697999999996E-8</v>
      </c>
      <c r="BV964" s="111">
        <v>0</v>
      </c>
      <c r="BW964" s="111">
        <v>0</v>
      </c>
      <c r="BX964" s="111">
        <v>0</v>
      </c>
      <c r="BY964" s="111">
        <v>0</v>
      </c>
      <c r="BZ964" s="111">
        <v>0</v>
      </c>
      <c r="CA964" s="122">
        <v>9.4067164000000004E-8</v>
      </c>
      <c r="CB964" s="122">
        <v>1.8488045E-6</v>
      </c>
      <c r="CC964" s="122">
        <v>4.6432328999999997E-8</v>
      </c>
      <c r="CD964" s="111">
        <v>0</v>
      </c>
      <c r="CE964" s="151"/>
      <c r="CF964" s="143"/>
      <c r="CG964" s="76" t="s">
        <v>697</v>
      </c>
      <c r="CH964" s="42"/>
      <c r="CI964" s="42"/>
      <c r="CK964" s="50"/>
      <c r="CL964" s="41"/>
      <c r="CM964" s="41"/>
      <c r="CN964" s="41"/>
      <c r="CO964" s="41"/>
      <c r="CP964" s="41"/>
      <c r="CQ964" s="41"/>
      <c r="CR964" s="41"/>
      <c r="CS964" s="41"/>
      <c r="CT964" s="41"/>
      <c r="CU964" s="41"/>
      <c r="CV964" s="41"/>
      <c r="CW964" s="41"/>
    </row>
    <row r="965" spans="1:101" ht="14.5" customHeight="1">
      <c r="A965" s="41" t="s">
        <v>10277</v>
      </c>
      <c r="B965" s="119" t="s">
        <v>10207</v>
      </c>
      <c r="C965" s="120" t="str">
        <f t="shared" si="430"/>
        <v>A.140.03.106</v>
      </c>
      <c r="D965" s="135" t="s">
        <v>10205</v>
      </c>
      <c r="E965" s="119" t="s">
        <v>6570</v>
      </c>
      <c r="F965" s="118" t="str">
        <f t="shared" si="431"/>
        <v>knitting 300 dtex</v>
      </c>
      <c r="G965" s="118">
        <f t="shared" si="432"/>
        <v>1.222721314E-2</v>
      </c>
      <c r="H965" s="118">
        <f t="shared" si="433"/>
        <v>3.5072184200000002E-4</v>
      </c>
      <c r="I965" s="118">
        <f t="shared" si="434"/>
        <v>8.7466571000000004E-4</v>
      </c>
      <c r="J965" s="326">
        <f t="shared" si="435"/>
        <v>1.833264488E-3</v>
      </c>
      <c r="K965" s="118">
        <v>9.1685611E-3</v>
      </c>
      <c r="L965" s="118">
        <v>5.1450645000000001E-4</v>
      </c>
      <c r="M965" s="118">
        <v>3.6015926000000002E-4</v>
      </c>
      <c r="N965" s="118">
        <v>3.0258337000000003E-4</v>
      </c>
      <c r="O965" s="330">
        <v>4.8138471999999997E-5</v>
      </c>
      <c r="P965" s="118">
        <v>0</v>
      </c>
      <c r="Q965" s="118">
        <v>0</v>
      </c>
      <c r="R965" s="118">
        <v>0</v>
      </c>
      <c r="S965" s="330">
        <v>6.4182488000000005E-5</v>
      </c>
      <c r="T965" s="118">
        <v>0</v>
      </c>
      <c r="U965" s="118">
        <v>1.7690819999999999E-3</v>
      </c>
      <c r="V965" s="118">
        <v>0</v>
      </c>
      <c r="W965" s="118">
        <v>0</v>
      </c>
      <c r="X965" s="118">
        <v>0</v>
      </c>
      <c r="Y965" s="41"/>
      <c r="Z965" s="327">
        <f t="shared" si="436"/>
        <v>6.8936549624060151E-2</v>
      </c>
      <c r="AA965" s="41"/>
      <c r="AB965" s="111">
        <v>1.1798852</v>
      </c>
      <c r="AC965" s="111">
        <v>0.77496136000000004</v>
      </c>
      <c r="AD965" s="111">
        <v>0.23981243999999999</v>
      </c>
      <c r="AE965" s="111">
        <v>0</v>
      </c>
      <c r="AF965" s="111">
        <v>2.0587113000000001E-2</v>
      </c>
      <c r="AG965" s="111">
        <v>9.0204991999999998E-2</v>
      </c>
      <c r="AH965" s="111">
        <v>5.4319263999999999E-2</v>
      </c>
      <c r="AI965" s="41"/>
      <c r="AJ965" s="114">
        <v>1.3707808999999999E-3</v>
      </c>
      <c r="AK965" s="114">
        <v>1.2933421000000001E-3</v>
      </c>
      <c r="AL965" s="121">
        <v>5.7882401000000003E-5</v>
      </c>
      <c r="AM965" s="121">
        <v>1.9556435E-5</v>
      </c>
      <c r="AN965" s="113">
        <f t="shared" si="437"/>
        <v>7.7538494972000001E-8</v>
      </c>
      <c r="AO965" s="112">
        <f t="shared" si="438"/>
        <v>2.14062136546E-10</v>
      </c>
      <c r="AP965" s="112">
        <f t="shared" si="439"/>
        <v>2.7389965264E-3</v>
      </c>
      <c r="AQ965" s="328">
        <v>6.3973118000000004E-8</v>
      </c>
      <c r="AR965" s="328">
        <v>1.9302234E-10</v>
      </c>
      <c r="AS965" s="328">
        <v>5.2736459999999999E-15</v>
      </c>
      <c r="AT965" s="329">
        <v>0</v>
      </c>
      <c r="AU965" s="329">
        <v>0</v>
      </c>
      <c r="AV965" s="328">
        <v>4.4991971999999999E-11</v>
      </c>
      <c r="AW965" s="328">
        <v>1.3520385E-8</v>
      </c>
      <c r="AX965" s="328">
        <v>6.3779829000000003E-12</v>
      </c>
      <c r="AY965" s="328">
        <v>1.465654E-11</v>
      </c>
      <c r="AZ965" s="329">
        <v>0</v>
      </c>
      <c r="BA965" s="329">
        <v>0</v>
      </c>
      <c r="BB965" s="329">
        <v>0</v>
      </c>
      <c r="BC965" s="329">
        <v>0</v>
      </c>
      <c r="BD965" s="329">
        <v>0</v>
      </c>
      <c r="BE965" s="329">
        <v>0</v>
      </c>
      <c r="BF965" s="329">
        <v>0</v>
      </c>
      <c r="BG965" s="329">
        <v>0</v>
      </c>
      <c r="BH965" s="328">
        <v>1.2954264E-6</v>
      </c>
      <c r="BI965" s="329">
        <v>2.7377011E-3</v>
      </c>
      <c r="BJ965" s="329">
        <v>0</v>
      </c>
      <c r="BK965" s="329">
        <v>0</v>
      </c>
      <c r="BL965" s="329">
        <v>0</v>
      </c>
      <c r="BM965" s="41"/>
      <c r="BN965" s="122">
        <v>3.5543360000000002E-6</v>
      </c>
      <c r="BO965" s="122">
        <v>1.158592E-7</v>
      </c>
      <c r="BP965" s="122">
        <v>1.9221338999999999E-6</v>
      </c>
      <c r="BQ965" s="111">
        <v>0</v>
      </c>
      <c r="BR965" s="122">
        <v>1.1680481E-7</v>
      </c>
      <c r="BS965" s="122">
        <v>2.9126965999999999E-8</v>
      </c>
      <c r="BT965" s="111">
        <v>0</v>
      </c>
      <c r="BU965" s="122">
        <v>4.4208465999999998E-8</v>
      </c>
      <c r="BV965" s="111">
        <v>0</v>
      </c>
      <c r="BW965" s="111">
        <v>0</v>
      </c>
      <c r="BX965" s="111">
        <v>0</v>
      </c>
      <c r="BY965" s="111">
        <v>0</v>
      </c>
      <c r="BZ965" s="111">
        <v>0</v>
      </c>
      <c r="CA965" s="122">
        <v>6.2711442E-8</v>
      </c>
      <c r="CB965" s="122">
        <v>1.2325363E-6</v>
      </c>
      <c r="CC965" s="122">
        <v>3.0954885999999998E-8</v>
      </c>
      <c r="CD965" s="111">
        <v>0</v>
      </c>
      <c r="CE965" s="151"/>
      <c r="CF965" s="143"/>
      <c r="CG965" s="76" t="s">
        <v>697</v>
      </c>
      <c r="CH965" s="42"/>
      <c r="CI965" s="42"/>
      <c r="CK965" s="50"/>
      <c r="CL965" s="41"/>
      <c r="CM965" s="41"/>
      <c r="CN965" s="41"/>
      <c r="CO965" s="41"/>
      <c r="CP965" s="41"/>
      <c r="CQ965" s="41"/>
      <c r="CR965" s="41"/>
      <c r="CS965" s="41"/>
      <c r="CT965" s="41"/>
      <c r="CU965" s="41"/>
      <c r="CV965" s="41"/>
      <c r="CW965" s="41"/>
    </row>
    <row r="966" spans="1:101" ht="14.5" customHeight="1">
      <c r="A966" s="41" t="s">
        <v>10274</v>
      </c>
      <c r="B966" s="119" t="s">
        <v>10207</v>
      </c>
      <c r="C966" s="120" t="str">
        <f t="shared" si="430"/>
        <v>A.140.03.107</v>
      </c>
      <c r="D966" s="135" t="s">
        <v>10205</v>
      </c>
      <c r="E966" s="119" t="s">
        <v>6570</v>
      </c>
      <c r="F966" s="118" t="str">
        <f t="shared" si="431"/>
        <v>pretreatment of cotton</v>
      </c>
      <c r="G966" s="118">
        <f t="shared" si="432"/>
        <v>0.3169085611686</v>
      </c>
      <c r="H966" s="118">
        <f t="shared" si="433"/>
        <v>1.8022331909999998E-2</v>
      </c>
      <c r="I966" s="118">
        <f t="shared" si="434"/>
        <v>6.1678038099999999E-2</v>
      </c>
      <c r="J966" s="326">
        <f t="shared" si="435"/>
        <v>7.7478211586000005E-3</v>
      </c>
      <c r="K966" s="118">
        <v>0.22946037</v>
      </c>
      <c r="L966" s="118">
        <v>4.3297273999999997E-2</v>
      </c>
      <c r="M966" s="118">
        <v>1.6065218999999999E-2</v>
      </c>
      <c r="N966" s="118">
        <v>1.3570238E-2</v>
      </c>
      <c r="O966" s="118">
        <v>4.0498864000000001E-3</v>
      </c>
      <c r="P966" s="118">
        <v>1.2390829E-4</v>
      </c>
      <c r="Q966" s="118">
        <v>2.7829922000000002E-4</v>
      </c>
      <c r="R966" s="118">
        <v>2.3155451000000001E-3</v>
      </c>
      <c r="S966" s="118">
        <v>4.0370362000000001E-4</v>
      </c>
      <c r="T966" s="118">
        <v>0</v>
      </c>
      <c r="U966" s="118">
        <v>7.3400477000000004E-3</v>
      </c>
      <c r="V966" s="330">
        <v>4.0698385999999998E-6</v>
      </c>
      <c r="W966" s="118">
        <v>0</v>
      </c>
      <c r="X966" s="118">
        <v>0</v>
      </c>
      <c r="Y966" s="41"/>
      <c r="Z966" s="327">
        <f t="shared" si="436"/>
        <v>1.725265939849624</v>
      </c>
      <c r="AA966" s="41"/>
      <c r="AB966" s="111">
        <v>22.778209</v>
      </c>
      <c r="AC966" s="111">
        <v>21.162552999999999</v>
      </c>
      <c r="AD966" s="111">
        <v>0.99501660999999997</v>
      </c>
      <c r="AE966" s="111">
        <v>0</v>
      </c>
      <c r="AF966" s="111">
        <v>7.3525403000000003E-2</v>
      </c>
      <c r="AG966" s="111">
        <v>0.32362375999999998</v>
      </c>
      <c r="AH966" s="111">
        <v>0.22348998</v>
      </c>
      <c r="AI966" s="41"/>
      <c r="AJ966" s="114">
        <v>4.6516296999999998E-2</v>
      </c>
      <c r="AK966" s="114">
        <v>4.3688559000000002E-2</v>
      </c>
      <c r="AL966" s="114">
        <v>1.6926183E-3</v>
      </c>
      <c r="AM966" s="114">
        <v>1.1351196E-3</v>
      </c>
      <c r="AN966" s="113">
        <f t="shared" si="437"/>
        <v>2.6192181726417999E-6</v>
      </c>
      <c r="AO966" s="112">
        <f t="shared" si="438"/>
        <v>6.2596828975845997E-9</v>
      </c>
      <c r="AP966" s="112">
        <f t="shared" si="439"/>
        <v>0.15898032918799998</v>
      </c>
      <c r="AQ966" s="328">
        <v>1.6151039E-6</v>
      </c>
      <c r="AR966" s="328">
        <v>4.8736558999999998E-9</v>
      </c>
      <c r="AS966" s="328">
        <v>1.3313303999999999E-13</v>
      </c>
      <c r="AT966" s="328">
        <v>1.1417107E-10</v>
      </c>
      <c r="AU966" s="328">
        <v>7.0858717999999998E-12</v>
      </c>
      <c r="AV966" s="328">
        <v>2.017828E-9</v>
      </c>
      <c r="AW966" s="328">
        <v>9.9443477999999991E-7</v>
      </c>
      <c r="AX966" s="328">
        <v>2.8952252000000001E-10</v>
      </c>
      <c r="AY966" s="328">
        <v>1.0842646E-9</v>
      </c>
      <c r="AZ966" s="328">
        <v>2.3236645000000002E-13</v>
      </c>
      <c r="BA966" s="328">
        <v>2.7750896E-15</v>
      </c>
      <c r="BB966" s="328">
        <v>6.3684544000000001E-12</v>
      </c>
      <c r="BC966" s="328">
        <v>4.5876745000000002E-14</v>
      </c>
      <c r="BD966" s="328">
        <v>1.0758366E-13</v>
      </c>
      <c r="BE966" s="328">
        <v>2.0978335999999999E-9</v>
      </c>
      <c r="BF966" s="328">
        <v>5.4425741000000002E-9</v>
      </c>
      <c r="BG966" s="328">
        <v>5.3496881999999998E-12</v>
      </c>
      <c r="BH966" s="328">
        <v>1.4799187999999999E-5</v>
      </c>
      <c r="BI966" s="329">
        <v>0.15896552999999999</v>
      </c>
      <c r="BJ966" s="329">
        <v>0</v>
      </c>
      <c r="BK966" s="329">
        <v>0</v>
      </c>
      <c r="BL966" s="329">
        <v>0</v>
      </c>
      <c r="BM966" s="41"/>
      <c r="BN966" s="122">
        <v>9.9223894999999997E-5</v>
      </c>
      <c r="BO966" s="122">
        <v>8.1293869E-6</v>
      </c>
      <c r="BP966" s="122">
        <v>4.8104991999999999E-5</v>
      </c>
      <c r="BQ966" s="122">
        <v>2.7150948999999998E-7</v>
      </c>
      <c r="BR966" s="122">
        <v>9.3595621000000003E-6</v>
      </c>
      <c r="BS966" s="122">
        <v>1.2893329999999999E-6</v>
      </c>
      <c r="BT966" s="122">
        <v>2.6833117E-9</v>
      </c>
      <c r="BU966" s="122">
        <v>1.9603155E-6</v>
      </c>
      <c r="BV966" s="122">
        <v>1.6627620000000001E-7</v>
      </c>
      <c r="BW966" s="122">
        <v>1.8415220999999999E-7</v>
      </c>
      <c r="BX966" s="122">
        <v>5.2859605999999998E-8</v>
      </c>
      <c r="BY966" s="122">
        <v>3.8868966999999997E-9</v>
      </c>
      <c r="BZ966" s="122">
        <v>8.9572697000000001E-10</v>
      </c>
      <c r="CA966" s="122">
        <v>3.2726413000000001E-6</v>
      </c>
      <c r="CB966" s="122">
        <v>2.6259713000000001E-5</v>
      </c>
      <c r="CC966" s="122">
        <v>1.6568741E-7</v>
      </c>
      <c r="CD966" s="111">
        <v>0</v>
      </c>
      <c r="CE966" s="151"/>
      <c r="CF966" s="143"/>
      <c r="CG966" s="76" t="s">
        <v>697</v>
      </c>
      <c r="CH966" s="42"/>
      <c r="CI966" s="42"/>
      <c r="CK966" s="50"/>
      <c r="CL966" s="41"/>
      <c r="CM966" s="41"/>
      <c r="CN966" s="41"/>
      <c r="CO966" s="41"/>
      <c r="CP966" s="41"/>
      <c r="CQ966" s="41"/>
      <c r="CR966" s="41"/>
      <c r="CS966" s="41"/>
      <c r="CT966" s="41"/>
      <c r="CU966" s="41"/>
      <c r="CV966" s="41"/>
      <c r="CW966" s="41"/>
    </row>
    <row r="967" spans="1:101" ht="14.5" customHeight="1">
      <c r="A967" s="41" t="s">
        <v>10271</v>
      </c>
      <c r="B967" s="119" t="s">
        <v>10207</v>
      </c>
      <c r="C967" s="120" t="str">
        <f t="shared" si="430"/>
        <v>A.140.03.108</v>
      </c>
      <c r="D967" s="135" t="s">
        <v>10205</v>
      </c>
      <c r="E967" s="119" t="s">
        <v>6570</v>
      </c>
      <c r="F967" s="118" t="str">
        <f t="shared" si="431"/>
        <v>spinning cotton  45 dtex</v>
      </c>
      <c r="G967" s="118">
        <f t="shared" si="432"/>
        <v>1.9598476333999999</v>
      </c>
      <c r="H967" s="118">
        <f t="shared" si="433"/>
        <v>5.6215701399999998E-2</v>
      </c>
      <c r="I967" s="118">
        <f t="shared" si="434"/>
        <v>0.14019641599999999</v>
      </c>
      <c r="J967" s="326">
        <f t="shared" si="435"/>
        <v>0.29384611599999999</v>
      </c>
      <c r="K967" s="118">
        <v>1.4695894</v>
      </c>
      <c r="L967" s="118">
        <v>8.2468032999999996E-2</v>
      </c>
      <c r="M967" s="118">
        <v>5.7728383000000001E-2</v>
      </c>
      <c r="N967" s="118">
        <v>4.8499792E-2</v>
      </c>
      <c r="O967" s="118">
        <v>7.7159094000000001E-3</v>
      </c>
      <c r="P967" s="118">
        <v>0</v>
      </c>
      <c r="Q967" s="118">
        <v>0</v>
      </c>
      <c r="R967" s="118">
        <v>0</v>
      </c>
      <c r="S967" s="118">
        <v>1.0287536E-2</v>
      </c>
      <c r="T967" s="118">
        <v>0</v>
      </c>
      <c r="U967" s="118">
        <v>0.28355858</v>
      </c>
      <c r="V967" s="118">
        <v>0</v>
      </c>
      <c r="W967" s="118">
        <v>0</v>
      </c>
      <c r="X967" s="118">
        <v>0</v>
      </c>
      <c r="Y967" s="41"/>
      <c r="Z967" s="327">
        <f t="shared" si="436"/>
        <v>11.049544360902255</v>
      </c>
      <c r="AA967" s="41"/>
      <c r="AB967" s="111">
        <v>189.11874</v>
      </c>
      <c r="AC967" s="111">
        <v>124.21523999999999</v>
      </c>
      <c r="AD967" s="111">
        <v>38.438509000000003</v>
      </c>
      <c r="AE967" s="111">
        <v>0</v>
      </c>
      <c r="AF967" s="111">
        <v>3.2998200999999998</v>
      </c>
      <c r="AG967" s="111">
        <v>14.458572</v>
      </c>
      <c r="AH967" s="111">
        <v>8.7066020000000002</v>
      </c>
      <c r="AI967" s="41"/>
      <c r="AJ967" s="114">
        <v>0.21971660000000001</v>
      </c>
      <c r="AK967" s="114">
        <v>0.20730425999999999</v>
      </c>
      <c r="AL967" s="114">
        <v>9.2777220000000004E-3</v>
      </c>
      <c r="AM967" s="114">
        <v>3.1346172000000002E-3</v>
      </c>
      <c r="AN967" s="113">
        <f t="shared" si="437"/>
        <v>1.2428313170400001E-5</v>
      </c>
      <c r="AO967" s="112">
        <f t="shared" si="438"/>
        <v>3.4311101690120006E-8</v>
      </c>
      <c r="AP967" s="112">
        <f t="shared" si="439"/>
        <v>0.43902201833999999</v>
      </c>
      <c r="AQ967" s="328">
        <v>1.0253977000000001E-5</v>
      </c>
      <c r="AR967" s="328">
        <v>3.0938722999999998E-8</v>
      </c>
      <c r="AS967" s="328">
        <v>8.4529011999999995E-13</v>
      </c>
      <c r="AT967" s="329">
        <v>0</v>
      </c>
      <c r="AU967" s="329">
        <v>0</v>
      </c>
      <c r="AV967" s="328">
        <v>7.2115703999999999E-9</v>
      </c>
      <c r="AW967" s="328">
        <v>2.1671245999999998E-6</v>
      </c>
      <c r="AX967" s="328">
        <v>1.0222994999999999E-9</v>
      </c>
      <c r="AY967" s="328">
        <v>2.3492339000000002E-9</v>
      </c>
      <c r="AZ967" s="329">
        <v>0</v>
      </c>
      <c r="BA967" s="329">
        <v>0</v>
      </c>
      <c r="BB967" s="329">
        <v>0</v>
      </c>
      <c r="BC967" s="329">
        <v>0</v>
      </c>
      <c r="BD967" s="329">
        <v>0</v>
      </c>
      <c r="BE967" s="329">
        <v>0</v>
      </c>
      <c r="BF967" s="329">
        <v>0</v>
      </c>
      <c r="BG967" s="329">
        <v>0</v>
      </c>
      <c r="BH967" s="329">
        <v>2.0763834E-4</v>
      </c>
      <c r="BI967" s="329">
        <v>0.43881438</v>
      </c>
      <c r="BJ967" s="329">
        <v>0</v>
      </c>
      <c r="BK967" s="329">
        <v>0</v>
      </c>
      <c r="BL967" s="329">
        <v>0</v>
      </c>
      <c r="BM967" s="41"/>
      <c r="BN967" s="111">
        <v>5.6970928000000002E-4</v>
      </c>
      <c r="BO967" s="122">
        <v>1.8570575E-5</v>
      </c>
      <c r="BP967" s="111">
        <v>3.0809061000000002E-4</v>
      </c>
      <c r="BQ967" s="111">
        <v>0</v>
      </c>
      <c r="BR967" s="122">
        <v>1.8722142E-5</v>
      </c>
      <c r="BS967" s="122">
        <v>4.6686365000000003E-6</v>
      </c>
      <c r="BT967" s="111">
        <v>0</v>
      </c>
      <c r="BU967" s="122">
        <v>7.0859854999999999E-6</v>
      </c>
      <c r="BV967" s="111">
        <v>0</v>
      </c>
      <c r="BW967" s="111">
        <v>0</v>
      </c>
      <c r="BX967" s="111">
        <v>0</v>
      </c>
      <c r="BY967" s="111">
        <v>0</v>
      </c>
      <c r="BZ967" s="111">
        <v>0</v>
      </c>
      <c r="CA967" s="122">
        <v>1.0051748E-5</v>
      </c>
      <c r="CB967" s="111">
        <v>1.9755795999999999E-4</v>
      </c>
      <c r="CC967" s="122">
        <v>4.9616260000000004E-6</v>
      </c>
      <c r="CD967" s="111">
        <v>0</v>
      </c>
      <c r="CE967" s="151"/>
      <c r="CF967" s="143"/>
      <c r="CG967" s="76" t="s">
        <v>697</v>
      </c>
      <c r="CH967" s="42"/>
      <c r="CI967" s="42"/>
      <c r="CK967" s="50"/>
      <c r="CL967" s="41"/>
      <c r="CM967" s="41"/>
      <c r="CN967" s="41"/>
      <c r="CO967" s="41"/>
      <c r="CP967" s="41"/>
      <c r="CQ967" s="41"/>
      <c r="CR967" s="41"/>
      <c r="CS967" s="41"/>
      <c r="CT967" s="41"/>
      <c r="CU967" s="41"/>
      <c r="CV967" s="41"/>
      <c r="CW967" s="41"/>
    </row>
    <row r="968" spans="1:101" ht="14.5" customHeight="1">
      <c r="A968" s="41" t="s">
        <v>10268</v>
      </c>
      <c r="B968" s="119" t="s">
        <v>10207</v>
      </c>
      <c r="C968" s="120" t="str">
        <f t="shared" si="430"/>
        <v>A.140.03.109</v>
      </c>
      <c r="D968" s="135" t="s">
        <v>10205</v>
      </c>
      <c r="E968" s="119" t="s">
        <v>6570</v>
      </c>
      <c r="F968" s="118" t="str">
        <f t="shared" si="431"/>
        <v>spinning cotton  70 dtex</v>
      </c>
      <c r="G968" s="118">
        <f t="shared" si="432"/>
        <v>1.2602763268000001</v>
      </c>
      <c r="H968" s="118">
        <f t="shared" si="433"/>
        <v>3.6149402100000005E-2</v>
      </c>
      <c r="I968" s="118">
        <f t="shared" si="434"/>
        <v>9.0153043999999988E-2</v>
      </c>
      <c r="J968" s="326">
        <f t="shared" si="435"/>
        <v>0.1889571907</v>
      </c>
      <c r="K968" s="118">
        <v>0.94501668999999999</v>
      </c>
      <c r="L968" s="118">
        <v>5.3030914999999998E-2</v>
      </c>
      <c r="M968" s="118">
        <v>3.7122128999999997E-2</v>
      </c>
      <c r="N968" s="118">
        <v>3.1187701000000002E-2</v>
      </c>
      <c r="O968" s="118">
        <v>4.9617011000000003E-3</v>
      </c>
      <c r="P968" s="118">
        <v>0</v>
      </c>
      <c r="Q968" s="118">
        <v>0</v>
      </c>
      <c r="R968" s="118">
        <v>0</v>
      </c>
      <c r="S968" s="118">
        <v>6.6153807000000004E-3</v>
      </c>
      <c r="T968" s="118">
        <v>0</v>
      </c>
      <c r="U968" s="118">
        <v>0.18234180999999999</v>
      </c>
      <c r="V968" s="118">
        <v>0</v>
      </c>
      <c r="W968" s="118">
        <v>0</v>
      </c>
      <c r="X968" s="118">
        <v>0</v>
      </c>
      <c r="Y968" s="41"/>
      <c r="Z968" s="327">
        <f t="shared" si="436"/>
        <v>7.1053886466165412</v>
      </c>
      <c r="AA968" s="41"/>
      <c r="AB968" s="111">
        <v>121.61245</v>
      </c>
      <c r="AC968" s="111">
        <v>79.876374999999996</v>
      </c>
      <c r="AD968" s="111">
        <v>24.717811000000001</v>
      </c>
      <c r="AE968" s="111">
        <v>0</v>
      </c>
      <c r="AF968" s="111">
        <v>2.1219431000000002</v>
      </c>
      <c r="AG968" s="111">
        <v>9.2975572999999994</v>
      </c>
      <c r="AH968" s="111">
        <v>5.5987641000000004</v>
      </c>
      <c r="AI968" s="41"/>
      <c r="AJ968" s="114">
        <v>0.14128835000000001</v>
      </c>
      <c r="AK968" s="114">
        <v>0.13330661999999999</v>
      </c>
      <c r="AL968" s="114">
        <v>5.9660217999999996E-3</v>
      </c>
      <c r="AM968" s="114">
        <v>2.0157096999999999E-3</v>
      </c>
      <c r="AN968" s="113">
        <f t="shared" si="437"/>
        <v>7.9920033869000006E-6</v>
      </c>
      <c r="AO968" s="112">
        <f t="shared" si="438"/>
        <v>2.2063689872229999E-8</v>
      </c>
      <c r="AP968" s="112">
        <f t="shared" si="439"/>
        <v>0.28231228144999998</v>
      </c>
      <c r="AQ968" s="328">
        <v>6.5938005999999999E-6</v>
      </c>
      <c r="AR968" s="328">
        <v>1.9895087999999999E-8</v>
      </c>
      <c r="AS968" s="328">
        <v>5.4356222999999997E-13</v>
      </c>
      <c r="AT968" s="329">
        <v>0</v>
      </c>
      <c r="AU968" s="329">
        <v>0</v>
      </c>
      <c r="AV968" s="328">
        <v>4.6373868999999997E-9</v>
      </c>
      <c r="AW968" s="328">
        <v>1.3935653999999999E-6</v>
      </c>
      <c r="AX968" s="328">
        <v>6.5738781000000001E-10</v>
      </c>
      <c r="AY968" s="328">
        <v>1.5106705000000001E-9</v>
      </c>
      <c r="AZ968" s="329">
        <v>0</v>
      </c>
      <c r="BA968" s="329">
        <v>0</v>
      </c>
      <c r="BB968" s="329">
        <v>0</v>
      </c>
      <c r="BC968" s="329">
        <v>0</v>
      </c>
      <c r="BD968" s="329">
        <v>0</v>
      </c>
      <c r="BE968" s="329">
        <v>0</v>
      </c>
      <c r="BF968" s="329">
        <v>0</v>
      </c>
      <c r="BG968" s="329">
        <v>0</v>
      </c>
      <c r="BH968" s="329">
        <v>1.3352144999999999E-4</v>
      </c>
      <c r="BI968" s="329">
        <v>0.28217875999999997</v>
      </c>
      <c r="BJ968" s="329">
        <v>0</v>
      </c>
      <c r="BK968" s="329">
        <v>0</v>
      </c>
      <c r="BL968" s="329">
        <v>0</v>
      </c>
      <c r="BM968" s="41"/>
      <c r="BN968" s="111">
        <v>3.6635048999999998E-4</v>
      </c>
      <c r="BO968" s="122">
        <v>1.1941772999999999E-5</v>
      </c>
      <c r="BP968" s="111">
        <v>1.9811709000000001E-4</v>
      </c>
      <c r="BQ968" s="111">
        <v>0</v>
      </c>
      <c r="BR968" s="122">
        <v>1.2039239E-5</v>
      </c>
      <c r="BS968" s="122">
        <v>3.0021579999999999E-6</v>
      </c>
      <c r="BT968" s="111">
        <v>0</v>
      </c>
      <c r="BU968" s="122">
        <v>4.5566297000000003E-6</v>
      </c>
      <c r="BV968" s="111">
        <v>0</v>
      </c>
      <c r="BW968" s="111">
        <v>0</v>
      </c>
      <c r="BX968" s="111">
        <v>0</v>
      </c>
      <c r="BY968" s="111">
        <v>0</v>
      </c>
      <c r="BZ968" s="111">
        <v>0</v>
      </c>
      <c r="CA968" s="122">
        <v>6.463758E-6</v>
      </c>
      <c r="CB968" s="111">
        <v>1.2703928000000001E-4</v>
      </c>
      <c r="CC968" s="122">
        <v>3.1905643000000001E-6</v>
      </c>
      <c r="CD968" s="111">
        <v>0</v>
      </c>
      <c r="CE968" s="151"/>
      <c r="CF968" s="143"/>
      <c r="CG968" s="76" t="s">
        <v>697</v>
      </c>
      <c r="CH968" s="42"/>
      <c r="CI968" s="42"/>
      <c r="CK968" s="50"/>
      <c r="CL968" s="41"/>
      <c r="CM968" s="41"/>
      <c r="CN968" s="41"/>
      <c r="CO968" s="41"/>
      <c r="CP968" s="41"/>
      <c r="CQ968" s="41"/>
      <c r="CR968" s="41"/>
      <c r="CS968" s="41"/>
      <c r="CT968" s="41"/>
      <c r="CU968" s="41"/>
      <c r="CV968" s="41"/>
      <c r="CW968" s="41"/>
    </row>
    <row r="969" spans="1:101" ht="14.5" customHeight="1">
      <c r="A969" s="41" t="s">
        <v>10265</v>
      </c>
      <c r="B969" s="119" t="s">
        <v>10207</v>
      </c>
      <c r="C969" s="120" t="str">
        <f t="shared" si="430"/>
        <v>A.140.03.110</v>
      </c>
      <c r="D969" s="135" t="s">
        <v>10205</v>
      </c>
      <c r="E969" s="119" t="s">
        <v>6570</v>
      </c>
      <c r="F969" s="118" t="str">
        <f t="shared" si="431"/>
        <v>spinning cotton 100 dtex</v>
      </c>
      <c r="G969" s="118">
        <f t="shared" si="432"/>
        <v>0.88210608700000004</v>
      </c>
      <c r="H969" s="118">
        <f t="shared" si="433"/>
        <v>2.5302075899999998E-2</v>
      </c>
      <c r="I969" s="118">
        <f t="shared" si="434"/>
        <v>6.3100882999999997E-2</v>
      </c>
      <c r="J969" s="326">
        <f t="shared" si="435"/>
        <v>0.1322569381</v>
      </c>
      <c r="K969" s="118">
        <v>0.66144619000000004</v>
      </c>
      <c r="L969" s="118">
        <v>3.7117965000000003E-2</v>
      </c>
      <c r="M969" s="118">
        <v>2.5982918000000001E-2</v>
      </c>
      <c r="N969" s="118">
        <v>2.1829228999999999E-2</v>
      </c>
      <c r="O969" s="118">
        <v>3.4728468999999998E-3</v>
      </c>
      <c r="P969" s="118">
        <v>0</v>
      </c>
      <c r="Q969" s="118">
        <v>0</v>
      </c>
      <c r="R969" s="118">
        <v>0</v>
      </c>
      <c r="S969" s="118">
        <v>4.6303081000000001E-3</v>
      </c>
      <c r="T969" s="118">
        <v>0</v>
      </c>
      <c r="U969" s="118">
        <v>0.12762662999999999</v>
      </c>
      <c r="V969" s="118">
        <v>0</v>
      </c>
      <c r="W969" s="118">
        <v>0</v>
      </c>
      <c r="X969" s="118">
        <v>0</v>
      </c>
      <c r="Y969" s="41"/>
      <c r="Z969" s="327">
        <f t="shared" si="436"/>
        <v>4.97327962406015</v>
      </c>
      <c r="AA969" s="41"/>
      <c r="AB969" s="111">
        <v>85.120288000000002</v>
      </c>
      <c r="AC969" s="111">
        <v>55.907927000000001</v>
      </c>
      <c r="AD969" s="111">
        <v>17.300754999999999</v>
      </c>
      <c r="AE969" s="111">
        <v>0</v>
      </c>
      <c r="AF969" s="111">
        <v>1.4852131</v>
      </c>
      <c r="AG969" s="111">
        <v>6.5076457999999997</v>
      </c>
      <c r="AH969" s="111">
        <v>3.9187468999999999</v>
      </c>
      <c r="AI969" s="41"/>
      <c r="AJ969" s="114">
        <v>9.8892052999999994E-2</v>
      </c>
      <c r="AK969" s="114">
        <v>9.3305394E-2</v>
      </c>
      <c r="AL969" s="114">
        <v>4.1758018000000001E-3</v>
      </c>
      <c r="AM969" s="114">
        <v>1.4108571E-3</v>
      </c>
      <c r="AN969" s="113">
        <f t="shared" si="437"/>
        <v>5.5938485694000003E-6</v>
      </c>
      <c r="AO969" s="112">
        <f t="shared" si="438"/>
        <v>1.5443053965890002E-8</v>
      </c>
      <c r="AP969" s="112">
        <f t="shared" si="439"/>
        <v>0.19759903575899998</v>
      </c>
      <c r="AQ969" s="328">
        <v>4.6152034999999999E-6</v>
      </c>
      <c r="AR969" s="328">
        <v>1.3925182999999999E-8</v>
      </c>
      <c r="AS969" s="328">
        <v>3.8045589E-13</v>
      </c>
      <c r="AT969" s="329">
        <v>0</v>
      </c>
      <c r="AU969" s="329">
        <v>0</v>
      </c>
      <c r="AV969" s="328">
        <v>3.2458494000000001E-9</v>
      </c>
      <c r="AW969" s="328">
        <v>9.7539921999999994E-7</v>
      </c>
      <c r="AX969" s="328">
        <v>4.6012591000000002E-10</v>
      </c>
      <c r="AY969" s="328">
        <v>1.0573646E-9</v>
      </c>
      <c r="AZ969" s="329">
        <v>0</v>
      </c>
      <c r="BA969" s="329">
        <v>0</v>
      </c>
      <c r="BB969" s="329">
        <v>0</v>
      </c>
      <c r="BC969" s="329">
        <v>0</v>
      </c>
      <c r="BD969" s="329">
        <v>0</v>
      </c>
      <c r="BE969" s="329">
        <v>0</v>
      </c>
      <c r="BF969" s="329">
        <v>0</v>
      </c>
      <c r="BG969" s="329">
        <v>0</v>
      </c>
      <c r="BH969" s="328">
        <v>9.3455758999999995E-5</v>
      </c>
      <c r="BI969" s="329">
        <v>0.19750557999999999</v>
      </c>
      <c r="BJ969" s="329">
        <v>0</v>
      </c>
      <c r="BK969" s="329">
        <v>0</v>
      </c>
      <c r="BL969" s="329">
        <v>0</v>
      </c>
      <c r="BM969" s="41"/>
      <c r="BN969" s="111">
        <v>2.5641995000000002E-4</v>
      </c>
      <c r="BO969" s="122">
        <v>8.3584137999999995E-6</v>
      </c>
      <c r="BP969" s="111">
        <v>1.3866823E-4</v>
      </c>
      <c r="BQ969" s="111">
        <v>0</v>
      </c>
      <c r="BR969" s="122">
        <v>8.4266327000000004E-6</v>
      </c>
      <c r="BS969" s="122">
        <v>2.1013024999999999E-6</v>
      </c>
      <c r="BT969" s="111">
        <v>0</v>
      </c>
      <c r="BU969" s="122">
        <v>3.1893250000000002E-6</v>
      </c>
      <c r="BV969" s="111">
        <v>0</v>
      </c>
      <c r="BW969" s="111">
        <v>0</v>
      </c>
      <c r="BX969" s="111">
        <v>0</v>
      </c>
      <c r="BY969" s="111">
        <v>0</v>
      </c>
      <c r="BZ969" s="111">
        <v>0</v>
      </c>
      <c r="CA969" s="122">
        <v>4.5241826000000002E-6</v>
      </c>
      <c r="CB969" s="122">
        <v>8.8918690999999995E-5</v>
      </c>
      <c r="CC969" s="122">
        <v>2.2331738999999998E-6</v>
      </c>
      <c r="CD969" s="111">
        <v>0</v>
      </c>
      <c r="CE969" s="151"/>
      <c r="CF969" s="143"/>
      <c r="CG969" s="76" t="s">
        <v>697</v>
      </c>
      <c r="CH969" s="42"/>
      <c r="CI969" s="42"/>
      <c r="CK969" s="50"/>
      <c r="CL969" s="41"/>
      <c r="CM969" s="41"/>
      <c r="CN969" s="41"/>
      <c r="CO969" s="41"/>
      <c r="CP969" s="41"/>
      <c r="CQ969" s="41"/>
      <c r="CR969" s="41"/>
      <c r="CS969" s="41"/>
      <c r="CT969" s="41"/>
      <c r="CU969" s="41"/>
      <c r="CV969" s="41"/>
      <c r="CW969" s="41"/>
    </row>
    <row r="970" spans="1:101" ht="14.5" customHeight="1">
      <c r="A970" s="41" t="s">
        <v>10262</v>
      </c>
      <c r="B970" s="119" t="s">
        <v>10207</v>
      </c>
      <c r="C970" s="120" t="str">
        <f t="shared" si="430"/>
        <v>A.140.03.111</v>
      </c>
      <c r="D970" s="135" t="s">
        <v>10205</v>
      </c>
      <c r="E970" s="119" t="s">
        <v>6570</v>
      </c>
      <c r="F970" s="118" t="str">
        <f t="shared" si="431"/>
        <v>spinning cotton 150 dtex</v>
      </c>
      <c r="G970" s="118">
        <f t="shared" si="432"/>
        <v>0.58777960400000007</v>
      </c>
      <c r="H970" s="118">
        <f t="shared" si="433"/>
        <v>1.68597001E-2</v>
      </c>
      <c r="I970" s="118">
        <f t="shared" si="434"/>
        <v>4.2046430000000003E-2</v>
      </c>
      <c r="J970" s="326">
        <f t="shared" si="435"/>
        <v>8.8127643899999997E-2</v>
      </c>
      <c r="K970" s="118">
        <v>0.44074583000000001</v>
      </c>
      <c r="L970" s="118">
        <v>2.4733060000000001E-2</v>
      </c>
      <c r="M970" s="118">
        <v>1.7313370000000002E-2</v>
      </c>
      <c r="N970" s="118">
        <v>1.4545615E-2</v>
      </c>
      <c r="O970" s="118">
        <v>2.3140851E-3</v>
      </c>
      <c r="P970" s="118">
        <v>0</v>
      </c>
      <c r="Q970" s="118">
        <v>0</v>
      </c>
      <c r="R970" s="118">
        <v>0</v>
      </c>
      <c r="S970" s="118">
        <v>3.0853438999999998E-3</v>
      </c>
      <c r="T970" s="118">
        <v>0</v>
      </c>
      <c r="U970" s="118">
        <v>8.5042300000000001E-2</v>
      </c>
      <c r="V970" s="118">
        <v>0</v>
      </c>
      <c r="W970" s="118">
        <v>0</v>
      </c>
      <c r="X970" s="118">
        <v>0</v>
      </c>
      <c r="Y970" s="41"/>
      <c r="Z970" s="327">
        <f t="shared" si="436"/>
        <v>3.3138784210526313</v>
      </c>
      <c r="AA970" s="41"/>
      <c r="AB970" s="111">
        <v>56.718766000000002</v>
      </c>
      <c r="AC970" s="111">
        <v>37.253500000000003</v>
      </c>
      <c r="AD970" s="111">
        <v>11.528127</v>
      </c>
      <c r="AE970" s="111">
        <v>0</v>
      </c>
      <c r="AF970" s="111">
        <v>0.98965192999999996</v>
      </c>
      <c r="AG970" s="111">
        <v>4.3362828000000002</v>
      </c>
      <c r="AH970" s="111">
        <v>2.6112046000000002</v>
      </c>
      <c r="AI970" s="41"/>
      <c r="AJ970" s="114">
        <v>6.5895397999999994E-2</v>
      </c>
      <c r="AK970" s="114">
        <v>6.2172801999999999E-2</v>
      </c>
      <c r="AL970" s="114">
        <v>2.7824897000000002E-3</v>
      </c>
      <c r="AM970" s="114">
        <v>9.4010578000000003E-4</v>
      </c>
      <c r="AN970" s="113">
        <f t="shared" si="437"/>
        <v>3.7273862583999999E-6</v>
      </c>
      <c r="AO970" s="112">
        <f t="shared" si="438"/>
        <v>1.0290272661699998E-8</v>
      </c>
      <c r="AP970" s="112">
        <f t="shared" si="439"/>
        <v>0.13166747299600001</v>
      </c>
      <c r="AQ970" s="328">
        <v>3.0752791999999999E-6</v>
      </c>
      <c r="AR970" s="328">
        <v>9.2788595999999998E-9</v>
      </c>
      <c r="AS970" s="328">
        <v>2.5351170000000002E-13</v>
      </c>
      <c r="AT970" s="329">
        <v>0</v>
      </c>
      <c r="AU970" s="329">
        <v>0</v>
      </c>
      <c r="AV970" s="328">
        <v>2.1628284E-9</v>
      </c>
      <c r="AW970" s="328">
        <v>6.4994422999999995E-7</v>
      </c>
      <c r="AX970" s="328">
        <v>3.0659875000000002E-10</v>
      </c>
      <c r="AY970" s="328">
        <v>7.0456080000000004E-10</v>
      </c>
      <c r="AZ970" s="329">
        <v>0</v>
      </c>
      <c r="BA970" s="329">
        <v>0</v>
      </c>
      <c r="BB970" s="329">
        <v>0</v>
      </c>
      <c r="BC970" s="329">
        <v>0</v>
      </c>
      <c r="BD970" s="329">
        <v>0</v>
      </c>
      <c r="BE970" s="329">
        <v>0</v>
      </c>
      <c r="BF970" s="329">
        <v>0</v>
      </c>
      <c r="BG970" s="329">
        <v>0</v>
      </c>
      <c r="BH970" s="328">
        <v>6.2272995999999994E-5</v>
      </c>
      <c r="BI970" s="329">
        <v>0.13160520000000001</v>
      </c>
      <c r="BJ970" s="329">
        <v>0</v>
      </c>
      <c r="BK970" s="329">
        <v>0</v>
      </c>
      <c r="BL970" s="329">
        <v>0</v>
      </c>
      <c r="BM970" s="41"/>
      <c r="BN970" s="111">
        <v>1.7086200999999999E-4</v>
      </c>
      <c r="BO970" s="122">
        <v>5.5695173000000003E-6</v>
      </c>
      <c r="BP970" s="122">
        <v>9.2399723000000005E-5</v>
      </c>
      <c r="BQ970" s="111">
        <v>0</v>
      </c>
      <c r="BR970" s="122">
        <v>5.6149740000000002E-6</v>
      </c>
      <c r="BS970" s="122">
        <v>1.4001748E-6</v>
      </c>
      <c r="BT970" s="111">
        <v>0</v>
      </c>
      <c r="BU970" s="122">
        <v>2.1251640999999998E-6</v>
      </c>
      <c r="BV970" s="111">
        <v>0</v>
      </c>
      <c r="BW970" s="111">
        <v>0</v>
      </c>
      <c r="BX970" s="111">
        <v>0</v>
      </c>
      <c r="BY970" s="111">
        <v>0</v>
      </c>
      <c r="BZ970" s="111">
        <v>0</v>
      </c>
      <c r="CA970" s="122">
        <v>3.0146285999999999E-6</v>
      </c>
      <c r="CB970" s="122">
        <v>5.9249780999999998E-5</v>
      </c>
      <c r="CC970" s="122">
        <v>1.4880456E-6</v>
      </c>
      <c r="CD970" s="111">
        <v>0</v>
      </c>
      <c r="CE970" s="151"/>
      <c r="CF970" s="143"/>
      <c r="CG970" s="76" t="s">
        <v>697</v>
      </c>
      <c r="CH970" s="42"/>
      <c r="CI970" s="42"/>
      <c r="CK970" s="50"/>
      <c r="CL970" s="41"/>
      <c r="CM970" s="41"/>
      <c r="CN970" s="41"/>
      <c r="CO970" s="41"/>
      <c r="CP970" s="41"/>
      <c r="CQ970" s="41"/>
      <c r="CR970" s="41"/>
      <c r="CS970" s="41"/>
      <c r="CT970" s="41"/>
      <c r="CU970" s="41"/>
      <c r="CV970" s="41"/>
      <c r="CW970" s="41"/>
    </row>
    <row r="971" spans="1:101" ht="14.5" customHeight="1">
      <c r="A971" s="41" t="s">
        <v>10259</v>
      </c>
      <c r="B971" s="119" t="s">
        <v>10207</v>
      </c>
      <c r="C971" s="120" t="str">
        <f t="shared" si="430"/>
        <v>A.140.03.112</v>
      </c>
      <c r="D971" s="135" t="s">
        <v>10205</v>
      </c>
      <c r="E971" s="119" t="s">
        <v>6570</v>
      </c>
      <c r="F971" s="118" t="str">
        <f t="shared" si="431"/>
        <v>spinning cotton 200 dtex</v>
      </c>
      <c r="G971" s="118">
        <f t="shared" si="432"/>
        <v>0.44105305049999999</v>
      </c>
      <c r="H971" s="118">
        <f t="shared" si="433"/>
        <v>1.2651038500000001E-2</v>
      </c>
      <c r="I971" s="118">
        <f t="shared" si="434"/>
        <v>3.1550441999999998E-2</v>
      </c>
      <c r="J971" s="326">
        <f t="shared" si="435"/>
        <v>6.6128469999999995E-2</v>
      </c>
      <c r="K971" s="118">
        <v>0.33072309999999999</v>
      </c>
      <c r="L971" s="118">
        <v>1.8558983000000001E-2</v>
      </c>
      <c r="M971" s="118">
        <v>1.2991459E-2</v>
      </c>
      <c r="N971" s="118">
        <v>1.0914615000000001E-2</v>
      </c>
      <c r="O971" s="118">
        <v>1.7364234999999999E-3</v>
      </c>
      <c r="P971" s="118">
        <v>0</v>
      </c>
      <c r="Q971" s="118">
        <v>0</v>
      </c>
      <c r="R971" s="118">
        <v>0</v>
      </c>
      <c r="S971" s="118">
        <v>2.3151539999999998E-3</v>
      </c>
      <c r="T971" s="118">
        <v>0</v>
      </c>
      <c r="U971" s="118">
        <v>6.3813315999999995E-2</v>
      </c>
      <c r="V971" s="118">
        <v>0</v>
      </c>
      <c r="W971" s="118">
        <v>0</v>
      </c>
      <c r="X971" s="118">
        <v>0</v>
      </c>
      <c r="Y971" s="41"/>
      <c r="Z971" s="327">
        <f t="shared" si="436"/>
        <v>2.4866398496240598</v>
      </c>
      <c r="AA971" s="41"/>
      <c r="AB971" s="111">
        <v>42.560144000000001</v>
      </c>
      <c r="AC971" s="111">
        <v>27.953963000000002</v>
      </c>
      <c r="AD971" s="111">
        <v>8.6503774</v>
      </c>
      <c r="AE971" s="111">
        <v>0</v>
      </c>
      <c r="AF971" s="111">
        <v>0.74260656999999997</v>
      </c>
      <c r="AG971" s="111">
        <v>3.2538228999999999</v>
      </c>
      <c r="AH971" s="111">
        <v>1.9593734</v>
      </c>
      <c r="AI971" s="41"/>
      <c r="AJ971" s="114">
        <v>4.9446026999999997E-2</v>
      </c>
      <c r="AK971" s="114">
        <v>4.6652697E-2</v>
      </c>
      <c r="AL971" s="114">
        <v>2.0879009E-3</v>
      </c>
      <c r="AM971" s="114">
        <v>7.0542854999999999E-4</v>
      </c>
      <c r="AN971" s="113">
        <f t="shared" si="437"/>
        <v>2.7969243347000001E-6</v>
      </c>
      <c r="AO971" s="112">
        <f t="shared" si="438"/>
        <v>7.7215269979499993E-9</v>
      </c>
      <c r="AP971" s="112">
        <f t="shared" si="439"/>
        <v>9.8799516879999993E-2</v>
      </c>
      <c r="AQ971" s="328">
        <v>2.3076017999999999E-6</v>
      </c>
      <c r="AR971" s="328">
        <v>6.9625914999999997E-9</v>
      </c>
      <c r="AS971" s="328">
        <v>1.9022794999999999E-13</v>
      </c>
      <c r="AT971" s="329">
        <v>0</v>
      </c>
      <c r="AU971" s="329">
        <v>0</v>
      </c>
      <c r="AV971" s="328">
        <v>1.6229247000000001E-9</v>
      </c>
      <c r="AW971" s="328">
        <v>4.8769960999999997E-7</v>
      </c>
      <c r="AX971" s="328">
        <v>2.3006294999999999E-10</v>
      </c>
      <c r="AY971" s="328">
        <v>5.2868231999999997E-10</v>
      </c>
      <c r="AZ971" s="329">
        <v>0</v>
      </c>
      <c r="BA971" s="329">
        <v>0</v>
      </c>
      <c r="BB971" s="329">
        <v>0</v>
      </c>
      <c r="BC971" s="329">
        <v>0</v>
      </c>
      <c r="BD971" s="329">
        <v>0</v>
      </c>
      <c r="BE971" s="329">
        <v>0</v>
      </c>
      <c r="BF971" s="329">
        <v>0</v>
      </c>
      <c r="BG971" s="329">
        <v>0</v>
      </c>
      <c r="BH971" s="328">
        <v>4.6727880000000002E-5</v>
      </c>
      <c r="BI971" s="329">
        <v>9.8752788999999994E-2</v>
      </c>
      <c r="BJ971" s="329">
        <v>0</v>
      </c>
      <c r="BK971" s="329">
        <v>0</v>
      </c>
      <c r="BL971" s="329">
        <v>0</v>
      </c>
      <c r="BM971" s="41"/>
      <c r="BN971" s="111">
        <v>1.2820997999999999E-4</v>
      </c>
      <c r="BO971" s="122">
        <v>4.1792068999999998E-6</v>
      </c>
      <c r="BP971" s="122">
        <v>6.9334115999999994E-5</v>
      </c>
      <c r="BQ971" s="111">
        <v>0</v>
      </c>
      <c r="BR971" s="122">
        <v>4.2133163000000002E-6</v>
      </c>
      <c r="BS971" s="122">
        <v>1.0506512999999999E-6</v>
      </c>
      <c r="BT971" s="111">
        <v>0</v>
      </c>
      <c r="BU971" s="122">
        <v>1.5946625000000001E-6</v>
      </c>
      <c r="BV971" s="111">
        <v>0</v>
      </c>
      <c r="BW971" s="111">
        <v>0</v>
      </c>
      <c r="BX971" s="111">
        <v>0</v>
      </c>
      <c r="BY971" s="111">
        <v>0</v>
      </c>
      <c r="BZ971" s="111">
        <v>0</v>
      </c>
      <c r="CA971" s="122">
        <v>2.2620913000000001E-6</v>
      </c>
      <c r="CB971" s="122">
        <v>4.4459344999999999E-5</v>
      </c>
      <c r="CC971" s="122">
        <v>1.1165870000000001E-6</v>
      </c>
      <c r="CD971" s="111">
        <v>0</v>
      </c>
      <c r="CE971" s="151"/>
      <c r="CF971" s="143"/>
      <c r="CG971" s="76" t="s">
        <v>697</v>
      </c>
      <c r="CH971" s="42"/>
      <c r="CI971" s="42"/>
      <c r="CK971" s="50"/>
      <c r="CL971" s="41"/>
      <c r="CM971" s="41"/>
      <c r="CN971" s="41"/>
      <c r="CO971" s="41"/>
      <c r="CP971" s="41"/>
      <c r="CQ971" s="41"/>
      <c r="CR971" s="41"/>
      <c r="CS971" s="41"/>
      <c r="CT971" s="41"/>
      <c r="CU971" s="41"/>
      <c r="CV971" s="41"/>
      <c r="CW971" s="41"/>
    </row>
    <row r="972" spans="1:101" ht="14.5" customHeight="1">
      <c r="A972" s="41" t="s">
        <v>10256</v>
      </c>
      <c r="B972" s="119" t="s">
        <v>10207</v>
      </c>
      <c r="C972" s="120" t="str">
        <f t="shared" si="430"/>
        <v>A.140.03.113</v>
      </c>
      <c r="D972" s="135" t="s">
        <v>10205</v>
      </c>
      <c r="E972" s="119" t="s">
        <v>6570</v>
      </c>
      <c r="F972" s="118" t="str">
        <f t="shared" si="431"/>
        <v>spinning cotton 300 dtex</v>
      </c>
      <c r="G972" s="118">
        <f t="shared" si="432"/>
        <v>0.29432648490000002</v>
      </c>
      <c r="H972" s="118">
        <f t="shared" si="433"/>
        <v>8.4423759000000001E-3</v>
      </c>
      <c r="I972" s="118">
        <f t="shared" si="434"/>
        <v>2.1054452799999998E-2</v>
      </c>
      <c r="J972" s="326">
        <f t="shared" si="435"/>
        <v>4.4129296200000001E-2</v>
      </c>
      <c r="K972" s="118">
        <v>0.22070036000000001</v>
      </c>
      <c r="L972" s="118">
        <v>1.2384905E-2</v>
      </c>
      <c r="M972" s="118">
        <v>8.6695477999999999E-3</v>
      </c>
      <c r="N972" s="118">
        <v>7.2836141000000004E-3</v>
      </c>
      <c r="O972" s="118">
        <v>1.1587618E-3</v>
      </c>
      <c r="P972" s="118">
        <v>0</v>
      </c>
      <c r="Q972" s="118">
        <v>0</v>
      </c>
      <c r="R972" s="118">
        <v>0</v>
      </c>
      <c r="S972" s="118">
        <v>1.5449642000000001E-3</v>
      </c>
      <c r="T972" s="118">
        <v>0</v>
      </c>
      <c r="U972" s="118">
        <v>4.2584332000000003E-2</v>
      </c>
      <c r="V972" s="118">
        <v>0</v>
      </c>
      <c r="W972" s="118">
        <v>0</v>
      </c>
      <c r="X972" s="118">
        <v>0</v>
      </c>
      <c r="Y972" s="41"/>
      <c r="Z972" s="327">
        <f t="shared" si="436"/>
        <v>1.6594012030075187</v>
      </c>
      <c r="AA972" s="41"/>
      <c r="AB972" s="111">
        <v>28.401522</v>
      </c>
      <c r="AC972" s="111">
        <v>18.654426999999998</v>
      </c>
      <c r="AD972" s="111">
        <v>5.7726281000000004</v>
      </c>
      <c r="AE972" s="111">
        <v>0</v>
      </c>
      <c r="AF972" s="111">
        <v>0.49556122000000002</v>
      </c>
      <c r="AG972" s="111">
        <v>2.1713629999999999</v>
      </c>
      <c r="AH972" s="111">
        <v>1.3075422999999999</v>
      </c>
      <c r="AI972" s="41"/>
      <c r="AJ972" s="114">
        <v>3.2996655E-2</v>
      </c>
      <c r="AK972" s="114">
        <v>3.1132592000000001E-2</v>
      </c>
      <c r="AL972" s="114">
        <v>1.3933121000000001E-3</v>
      </c>
      <c r="AM972" s="114">
        <v>4.7075132999999998E-4</v>
      </c>
      <c r="AN972" s="113">
        <f t="shared" si="437"/>
        <v>1.866462311E-6</v>
      </c>
      <c r="AO972" s="112">
        <f t="shared" si="438"/>
        <v>5.1527813541900003E-9</v>
      </c>
      <c r="AP972" s="112">
        <f t="shared" si="439"/>
        <v>6.5931558762999998E-2</v>
      </c>
      <c r="AQ972" s="328">
        <v>1.5399242999999999E-6</v>
      </c>
      <c r="AR972" s="328">
        <v>4.6463234000000004E-9</v>
      </c>
      <c r="AS972" s="328">
        <v>1.2694419E-13</v>
      </c>
      <c r="AT972" s="329">
        <v>0</v>
      </c>
      <c r="AU972" s="329">
        <v>0</v>
      </c>
      <c r="AV972" s="328">
        <v>1.083021E-9</v>
      </c>
      <c r="AW972" s="328">
        <v>3.2545498999999999E-7</v>
      </c>
      <c r="AX972" s="328">
        <v>1.5352716E-10</v>
      </c>
      <c r="AY972" s="328">
        <v>3.5280385E-10</v>
      </c>
      <c r="AZ972" s="329">
        <v>0</v>
      </c>
      <c r="BA972" s="329">
        <v>0</v>
      </c>
      <c r="BB972" s="329">
        <v>0</v>
      </c>
      <c r="BC972" s="329">
        <v>0</v>
      </c>
      <c r="BD972" s="329">
        <v>0</v>
      </c>
      <c r="BE972" s="329">
        <v>0</v>
      </c>
      <c r="BF972" s="329">
        <v>0</v>
      </c>
      <c r="BG972" s="329">
        <v>0</v>
      </c>
      <c r="BH972" s="328">
        <v>3.1182763000000001E-5</v>
      </c>
      <c r="BI972" s="329">
        <v>6.5900375999999997E-2</v>
      </c>
      <c r="BJ972" s="329">
        <v>0</v>
      </c>
      <c r="BK972" s="329">
        <v>0</v>
      </c>
      <c r="BL972" s="329">
        <v>0</v>
      </c>
      <c r="BM972" s="41"/>
      <c r="BN972" s="122">
        <v>8.5557944999999999E-5</v>
      </c>
      <c r="BO972" s="122">
        <v>2.7888965000000001E-6</v>
      </c>
      <c r="BP972" s="122">
        <v>4.6268508999999997E-5</v>
      </c>
      <c r="BQ972" s="111">
        <v>0</v>
      </c>
      <c r="BR972" s="122">
        <v>2.8116585999999999E-6</v>
      </c>
      <c r="BS972" s="122">
        <v>7.0112767000000005E-7</v>
      </c>
      <c r="BT972" s="111">
        <v>0</v>
      </c>
      <c r="BU972" s="122">
        <v>1.0641609E-6</v>
      </c>
      <c r="BV972" s="111">
        <v>0</v>
      </c>
      <c r="BW972" s="111">
        <v>0</v>
      </c>
      <c r="BX972" s="111">
        <v>0</v>
      </c>
      <c r="BY972" s="111">
        <v>0</v>
      </c>
      <c r="BZ972" s="111">
        <v>0</v>
      </c>
      <c r="CA972" s="122">
        <v>1.5095539999999999E-6</v>
      </c>
      <c r="CB972" s="122">
        <v>2.9668910000000001E-5</v>
      </c>
      <c r="CC972" s="122">
        <v>7.4512833000000003E-7</v>
      </c>
      <c r="CD972" s="111">
        <v>0</v>
      </c>
      <c r="CE972" s="151"/>
      <c r="CF972" s="143"/>
      <c r="CG972" s="76" t="s">
        <v>697</v>
      </c>
      <c r="CH972" s="42"/>
      <c r="CI972" s="42"/>
      <c r="CK972" s="50"/>
      <c r="CL972" s="41"/>
      <c r="CM972" s="41"/>
      <c r="CN972" s="41"/>
      <c r="CO972" s="41"/>
      <c r="CP972" s="41"/>
      <c r="CQ972" s="41"/>
      <c r="CR972" s="41"/>
      <c r="CS972" s="41"/>
      <c r="CT972" s="41"/>
      <c r="CU972" s="41"/>
      <c r="CV972" s="41"/>
      <c r="CW972" s="41"/>
    </row>
    <row r="973" spans="1:101" ht="14.5" customHeight="1">
      <c r="A973" s="41" t="s">
        <v>10253</v>
      </c>
      <c r="B973" s="119" t="s">
        <v>10207</v>
      </c>
      <c r="C973" s="120" t="str">
        <f t="shared" si="430"/>
        <v>A.140.03.114</v>
      </c>
      <c r="D973" s="135" t="s">
        <v>10205</v>
      </c>
      <c r="E973" s="119" t="s">
        <v>6570</v>
      </c>
      <c r="F973" s="118" t="str">
        <f t="shared" si="431"/>
        <v>spinning cotton 400 dtex</v>
      </c>
      <c r="G973" s="118">
        <f t="shared" si="432"/>
        <v>0.22096321276</v>
      </c>
      <c r="H973" s="118">
        <f t="shared" si="433"/>
        <v>6.3380447600000006E-3</v>
      </c>
      <c r="I973" s="118">
        <f t="shared" si="434"/>
        <v>1.5806458799999999E-2</v>
      </c>
      <c r="J973" s="326">
        <f t="shared" si="435"/>
        <v>3.3129709199999996E-2</v>
      </c>
      <c r="K973" s="118">
        <v>0.165689</v>
      </c>
      <c r="L973" s="118">
        <v>9.2978664999999999E-3</v>
      </c>
      <c r="M973" s="118">
        <v>6.5085923000000002E-3</v>
      </c>
      <c r="N973" s="118">
        <v>5.4681138000000004E-3</v>
      </c>
      <c r="O973" s="118">
        <v>8.6993095999999995E-4</v>
      </c>
      <c r="P973" s="118">
        <v>0</v>
      </c>
      <c r="Q973" s="118">
        <v>0</v>
      </c>
      <c r="R973" s="118">
        <v>0</v>
      </c>
      <c r="S973" s="118">
        <v>1.1598692000000001E-3</v>
      </c>
      <c r="T973" s="118">
        <v>0</v>
      </c>
      <c r="U973" s="118">
        <v>3.1969839999999999E-2</v>
      </c>
      <c r="V973" s="118">
        <v>0</v>
      </c>
      <c r="W973" s="118">
        <v>0</v>
      </c>
      <c r="X973" s="118">
        <v>0</v>
      </c>
      <c r="Y973" s="41"/>
      <c r="Z973" s="327">
        <f t="shared" si="436"/>
        <v>1.245781954887218</v>
      </c>
      <c r="AA973" s="41"/>
      <c r="AB973" s="111">
        <v>21.322210999999999</v>
      </c>
      <c r="AC973" s="111">
        <v>14.004659</v>
      </c>
      <c r="AD973" s="111">
        <v>4.3337534</v>
      </c>
      <c r="AE973" s="111">
        <v>0</v>
      </c>
      <c r="AF973" s="111">
        <v>0.37203853999999997</v>
      </c>
      <c r="AG973" s="111">
        <v>1.6301330999999999</v>
      </c>
      <c r="AH973" s="111">
        <v>0.98162669000000002</v>
      </c>
      <c r="AI973" s="41"/>
      <c r="AJ973" s="114">
        <v>2.4771970000000001E-2</v>
      </c>
      <c r="AK973" s="114">
        <v>2.3372539000000001E-2</v>
      </c>
      <c r="AL973" s="114">
        <v>1.0460177E-3</v>
      </c>
      <c r="AM973" s="114">
        <v>3.5341271999999999E-4</v>
      </c>
      <c r="AN973" s="113">
        <f t="shared" si="437"/>
        <v>1.4012313492100001E-6</v>
      </c>
      <c r="AO973" s="112">
        <f t="shared" si="438"/>
        <v>3.8684085723180003E-9</v>
      </c>
      <c r="AP973" s="112">
        <f t="shared" si="439"/>
        <v>4.9497580204999996E-2</v>
      </c>
      <c r="AQ973" s="328">
        <v>1.1560856000000001E-6</v>
      </c>
      <c r="AR973" s="328">
        <v>3.4881893999999999E-9</v>
      </c>
      <c r="AS973" s="328">
        <v>9.5302317999999994E-14</v>
      </c>
      <c r="AT973" s="329">
        <v>0</v>
      </c>
      <c r="AU973" s="329">
        <v>0</v>
      </c>
      <c r="AV973" s="328">
        <v>8.1306920999999996E-10</v>
      </c>
      <c r="AW973" s="328">
        <v>2.4433268E-7</v>
      </c>
      <c r="AX973" s="328">
        <v>1.1525926E-10</v>
      </c>
      <c r="AY973" s="328">
        <v>2.6486461000000002E-10</v>
      </c>
      <c r="AZ973" s="329">
        <v>0</v>
      </c>
      <c r="BA973" s="329">
        <v>0</v>
      </c>
      <c r="BB973" s="329">
        <v>0</v>
      </c>
      <c r="BC973" s="329">
        <v>0</v>
      </c>
      <c r="BD973" s="329">
        <v>0</v>
      </c>
      <c r="BE973" s="329">
        <v>0</v>
      </c>
      <c r="BF973" s="329">
        <v>0</v>
      </c>
      <c r="BG973" s="329">
        <v>0</v>
      </c>
      <c r="BH973" s="328">
        <v>2.3410204999999999E-5</v>
      </c>
      <c r="BI973" s="329">
        <v>4.9474169999999998E-2</v>
      </c>
      <c r="BJ973" s="329">
        <v>0</v>
      </c>
      <c r="BK973" s="329">
        <v>0</v>
      </c>
      <c r="BL973" s="329">
        <v>0</v>
      </c>
      <c r="BM973" s="41"/>
      <c r="BN973" s="122">
        <v>6.4231929000000003E-5</v>
      </c>
      <c r="BO973" s="122">
        <v>2.0937412999999999E-6</v>
      </c>
      <c r="BP973" s="122">
        <v>3.4735706000000003E-5</v>
      </c>
      <c r="BQ973" s="111">
        <v>0</v>
      </c>
      <c r="BR973" s="122">
        <v>2.1108297999999999E-6</v>
      </c>
      <c r="BS973" s="122">
        <v>5.2636587999999995E-7</v>
      </c>
      <c r="BT973" s="111">
        <v>0</v>
      </c>
      <c r="BU973" s="122">
        <v>7.9891012999999999E-7</v>
      </c>
      <c r="BV973" s="111">
        <v>0</v>
      </c>
      <c r="BW973" s="111">
        <v>0</v>
      </c>
      <c r="BX973" s="111">
        <v>0</v>
      </c>
      <c r="BY973" s="111">
        <v>0</v>
      </c>
      <c r="BZ973" s="111">
        <v>0</v>
      </c>
      <c r="CA973" s="122">
        <v>1.1332854E-6</v>
      </c>
      <c r="CB973" s="122">
        <v>2.2273692000000001E-5</v>
      </c>
      <c r="CC973" s="122">
        <v>5.5939902000000004E-7</v>
      </c>
      <c r="CD973" s="111">
        <v>0</v>
      </c>
      <c r="CE973" s="151"/>
      <c r="CF973" s="143"/>
      <c r="CG973" s="76" t="s">
        <v>697</v>
      </c>
      <c r="CH973" s="42"/>
      <c r="CI973" s="42"/>
      <c r="CK973" s="50"/>
      <c r="CL973" s="41"/>
      <c r="CM973" s="41"/>
      <c r="CN973" s="41"/>
      <c r="CO973" s="41"/>
      <c r="CP973" s="41"/>
      <c r="CQ973" s="41"/>
      <c r="CR973" s="41"/>
      <c r="CS973" s="41"/>
      <c r="CT973" s="41"/>
      <c r="CU973" s="41"/>
      <c r="CV973" s="41"/>
      <c r="CW973" s="41"/>
    </row>
    <row r="974" spans="1:101" ht="14.5" customHeight="1">
      <c r="A974" s="41" t="s">
        <v>10250</v>
      </c>
      <c r="B974" s="119" t="s">
        <v>10207</v>
      </c>
      <c r="C974" s="120" t="str">
        <f t="shared" si="430"/>
        <v>A.140.03.115</v>
      </c>
      <c r="D974" s="135" t="s">
        <v>10205</v>
      </c>
      <c r="E974" s="119" t="s">
        <v>6570</v>
      </c>
      <c r="F974" s="118" t="str">
        <f t="shared" si="431"/>
        <v>spinning cotton 500 dtex</v>
      </c>
      <c r="G974" s="118">
        <f t="shared" si="432"/>
        <v>0.17642121928999999</v>
      </c>
      <c r="H974" s="118">
        <f t="shared" si="433"/>
        <v>5.0604151800000005E-3</v>
      </c>
      <c r="I974" s="118">
        <f t="shared" si="434"/>
        <v>1.26201765E-2</v>
      </c>
      <c r="J974" s="326">
        <f t="shared" si="435"/>
        <v>2.6451387610000002E-2</v>
      </c>
      <c r="K974" s="118">
        <v>0.13228924</v>
      </c>
      <c r="L974" s="118">
        <v>7.423593E-3</v>
      </c>
      <c r="M974" s="118">
        <v>5.1965835E-3</v>
      </c>
      <c r="N974" s="118">
        <v>4.3658458000000004E-3</v>
      </c>
      <c r="O974" s="118">
        <v>6.9456938000000002E-4</v>
      </c>
      <c r="P974" s="118">
        <v>0</v>
      </c>
      <c r="Q974" s="118">
        <v>0</v>
      </c>
      <c r="R974" s="118">
        <v>0</v>
      </c>
      <c r="S974" s="118">
        <v>9.2606161E-4</v>
      </c>
      <c r="T974" s="118">
        <v>0</v>
      </c>
      <c r="U974" s="118">
        <v>2.5525326000000001E-2</v>
      </c>
      <c r="V974" s="118">
        <v>0</v>
      </c>
      <c r="W974" s="118">
        <v>0</v>
      </c>
      <c r="X974" s="118">
        <v>0</v>
      </c>
      <c r="Y974" s="41"/>
      <c r="Z974" s="327">
        <f t="shared" si="436"/>
        <v>0.99465593984962397</v>
      </c>
      <c r="AA974" s="41"/>
      <c r="AB974" s="111">
        <v>17.024058</v>
      </c>
      <c r="AC974" s="111">
        <v>11.181585</v>
      </c>
      <c r="AD974" s="111">
        <v>3.4601508999999999</v>
      </c>
      <c r="AE974" s="111">
        <v>0</v>
      </c>
      <c r="AF974" s="111">
        <v>0.29704262999999997</v>
      </c>
      <c r="AG974" s="111">
        <v>1.3015292000000001</v>
      </c>
      <c r="AH974" s="111">
        <v>0.78374938000000005</v>
      </c>
      <c r="AI974" s="41"/>
      <c r="AJ974" s="114">
        <v>1.9778410999999999E-2</v>
      </c>
      <c r="AK974" s="114">
        <v>1.8661079000000001E-2</v>
      </c>
      <c r="AL974" s="114">
        <v>8.3516036000000002E-4</v>
      </c>
      <c r="AM974" s="114">
        <v>2.8217142000000001E-4</v>
      </c>
      <c r="AN974" s="113">
        <f t="shared" si="437"/>
        <v>1.1187697098900001E-6</v>
      </c>
      <c r="AO974" s="112">
        <f t="shared" si="438"/>
        <v>3.0886108031779998E-9</v>
      </c>
      <c r="AP974" s="112">
        <f t="shared" si="439"/>
        <v>3.9519807152E-2</v>
      </c>
      <c r="AQ974" s="328">
        <v>9.2304070000000004E-7</v>
      </c>
      <c r="AR974" s="328">
        <v>2.7850365999999999E-9</v>
      </c>
      <c r="AS974" s="328">
        <v>7.6091177999999997E-14</v>
      </c>
      <c r="AT974" s="329">
        <v>0</v>
      </c>
      <c r="AU974" s="329">
        <v>0</v>
      </c>
      <c r="AV974" s="328">
        <v>6.4916988999999997E-10</v>
      </c>
      <c r="AW974" s="328">
        <v>1.9507984E-7</v>
      </c>
      <c r="AX974" s="328">
        <v>9.2025182000000002E-11</v>
      </c>
      <c r="AY974" s="328">
        <v>2.1147292999999999E-10</v>
      </c>
      <c r="AZ974" s="329">
        <v>0</v>
      </c>
      <c r="BA974" s="329">
        <v>0</v>
      </c>
      <c r="BB974" s="329">
        <v>0</v>
      </c>
      <c r="BC974" s="329">
        <v>0</v>
      </c>
      <c r="BD974" s="329">
        <v>0</v>
      </c>
      <c r="BE974" s="329">
        <v>0</v>
      </c>
      <c r="BF974" s="329">
        <v>0</v>
      </c>
      <c r="BG974" s="329">
        <v>0</v>
      </c>
      <c r="BH974" s="328">
        <v>1.8691152E-5</v>
      </c>
      <c r="BI974" s="329">
        <v>3.9501116000000003E-2</v>
      </c>
      <c r="BJ974" s="329">
        <v>0</v>
      </c>
      <c r="BK974" s="329">
        <v>0</v>
      </c>
      <c r="BL974" s="329">
        <v>0</v>
      </c>
      <c r="BM974" s="41"/>
      <c r="BN974" s="122">
        <v>5.1283991000000001E-5</v>
      </c>
      <c r="BO974" s="122">
        <v>1.6716828000000001E-6</v>
      </c>
      <c r="BP974" s="122">
        <v>2.7733646000000001E-5</v>
      </c>
      <c r="BQ974" s="111">
        <v>0</v>
      </c>
      <c r="BR974" s="122">
        <v>1.6853265E-6</v>
      </c>
      <c r="BS974" s="122">
        <v>4.2026049999999999E-7</v>
      </c>
      <c r="BT974" s="111">
        <v>0</v>
      </c>
      <c r="BU974" s="122">
        <v>6.3786499999999995E-7</v>
      </c>
      <c r="BV974" s="111">
        <v>0</v>
      </c>
      <c r="BW974" s="111">
        <v>0</v>
      </c>
      <c r="BX974" s="111">
        <v>0</v>
      </c>
      <c r="BY974" s="111">
        <v>0</v>
      </c>
      <c r="BZ974" s="111">
        <v>0</v>
      </c>
      <c r="CA974" s="122">
        <v>9.0483652999999995E-7</v>
      </c>
      <c r="CB974" s="122">
        <v>1.7783738000000001E-5</v>
      </c>
      <c r="CC974" s="122">
        <v>4.4663478999999998E-7</v>
      </c>
      <c r="CD974" s="111">
        <v>0</v>
      </c>
      <c r="CE974" s="151"/>
      <c r="CF974" s="143"/>
      <c r="CG974" s="76" t="s">
        <v>697</v>
      </c>
      <c r="CH974" s="42"/>
      <c r="CI974" s="42"/>
      <c r="CK974" s="50"/>
      <c r="CL974" s="41"/>
      <c r="CM974" s="41"/>
      <c r="CN974" s="41"/>
      <c r="CO974" s="41"/>
      <c r="CP974" s="41"/>
      <c r="CQ974" s="41"/>
      <c r="CR974" s="41"/>
      <c r="CS974" s="41"/>
      <c r="CT974" s="41"/>
      <c r="CU974" s="41"/>
      <c r="CV974" s="41"/>
      <c r="CW974" s="41"/>
    </row>
    <row r="975" spans="1:101" ht="14.5" customHeight="1">
      <c r="A975" s="41" t="s">
        <v>10247</v>
      </c>
      <c r="B975" s="119" t="s">
        <v>10207</v>
      </c>
      <c r="C975" s="120" t="str">
        <f t="shared" si="430"/>
        <v>A.140.03.116</v>
      </c>
      <c r="D975" s="135" t="s">
        <v>10205</v>
      </c>
      <c r="E975" s="119" t="s">
        <v>6570</v>
      </c>
      <c r="F975" s="118" t="str">
        <f t="shared" si="431"/>
        <v>spinning extruder polymer filaments  (80 - 500 dtex)</v>
      </c>
      <c r="G975" s="118">
        <f t="shared" si="432"/>
        <v>0.16857635176481001</v>
      </c>
      <c r="H975" s="118">
        <f t="shared" si="433"/>
        <v>6.0635752319999998E-3</v>
      </c>
      <c r="I975" s="118">
        <f t="shared" si="434"/>
        <v>1.7422625349999998E-2</v>
      </c>
      <c r="J975" s="326">
        <f t="shared" si="435"/>
        <v>1.980718118281E-2</v>
      </c>
      <c r="K975" s="118">
        <v>0.12528296999999999</v>
      </c>
      <c r="L975" s="118">
        <v>1.1213285E-2</v>
      </c>
      <c r="M975" s="118">
        <v>5.8909529000000004E-3</v>
      </c>
      <c r="N975" s="118">
        <v>4.9592823999999999E-3</v>
      </c>
      <c r="O975" s="118">
        <v>1.0489893000000001E-3</v>
      </c>
      <c r="P975" s="330">
        <v>1.703739E-5</v>
      </c>
      <c r="Q975" s="330">
        <v>3.8266141999999998E-5</v>
      </c>
      <c r="R975" s="118">
        <v>3.1838744999999999E-4</v>
      </c>
      <c r="S975" s="118">
        <v>7.1166057999999999E-4</v>
      </c>
      <c r="T975" s="118">
        <v>0</v>
      </c>
      <c r="U975" s="118">
        <v>1.9094961000000001E-2</v>
      </c>
      <c r="V975" s="330">
        <v>5.5960281000000004E-7</v>
      </c>
      <c r="W975" s="118">
        <v>0</v>
      </c>
      <c r="X975" s="118">
        <v>0</v>
      </c>
      <c r="Y975" s="41"/>
      <c r="Z975" s="327">
        <f t="shared" si="436"/>
        <v>0.9419772180451127</v>
      </c>
      <c r="AA975" s="41"/>
      <c r="AB975" s="111">
        <v>15.194222999999999</v>
      </c>
      <c r="AC975" s="111">
        <v>10.832447</v>
      </c>
      <c r="AD975" s="111">
        <v>2.5884687999999998</v>
      </c>
      <c r="AE975" s="111">
        <v>0</v>
      </c>
      <c r="AF975" s="111">
        <v>0.22057620999999999</v>
      </c>
      <c r="AG975" s="111">
        <v>0.96668323</v>
      </c>
      <c r="AH975" s="111">
        <v>0.58604734000000003</v>
      </c>
      <c r="AI975" s="41"/>
      <c r="AJ975" s="114">
        <v>2.0409778E-2</v>
      </c>
      <c r="AK975" s="114">
        <v>1.922929E-2</v>
      </c>
      <c r="AL975" s="114">
        <v>8.2447919999999999E-4</v>
      </c>
      <c r="AM975" s="114">
        <v>3.5600857E-4</v>
      </c>
      <c r="AN975" s="113">
        <f t="shared" si="437"/>
        <v>1.1528351528193699E-6</v>
      </c>
      <c r="AO975" s="112">
        <f t="shared" si="438"/>
        <v>3.0491094567742298E-9</v>
      </c>
      <c r="AP975" s="112">
        <f t="shared" si="439"/>
        <v>4.9861143310000001E-2</v>
      </c>
      <c r="AQ975" s="328">
        <v>8.7608767999999995E-7</v>
      </c>
      <c r="AR975" s="328">
        <v>2.6434363999999998E-9</v>
      </c>
      <c r="AS975" s="328">
        <v>7.2219406E-14</v>
      </c>
      <c r="AT975" s="328">
        <v>1.5698522000000001E-11</v>
      </c>
      <c r="AU975" s="328">
        <v>9.7430736999999997E-13</v>
      </c>
      <c r="AV975" s="328">
        <v>7.3741392999999997E-10</v>
      </c>
      <c r="AW975" s="328">
        <v>2.7495658E-7</v>
      </c>
      <c r="AX975" s="328">
        <v>1.0501283E-10</v>
      </c>
      <c r="AY975" s="328">
        <v>2.9892332999999998E-10</v>
      </c>
      <c r="AZ975" s="328">
        <v>3.1950386999999999E-14</v>
      </c>
      <c r="BA975" s="328">
        <v>3.8157483000000002E-16</v>
      </c>
      <c r="BB975" s="328">
        <v>8.7566247E-13</v>
      </c>
      <c r="BC975" s="328">
        <v>6.3080524E-15</v>
      </c>
      <c r="BD975" s="328">
        <v>1.4792753999999999E-14</v>
      </c>
      <c r="BE975" s="328">
        <v>2.8845212000000001E-10</v>
      </c>
      <c r="BF975" s="328">
        <v>7.4835393999999998E-10</v>
      </c>
      <c r="BG975" s="328">
        <v>7.3558213000000004E-13</v>
      </c>
      <c r="BH975" s="328">
        <v>1.527831E-5</v>
      </c>
      <c r="BI975" s="329">
        <v>4.9845865000000003E-2</v>
      </c>
      <c r="BJ975" s="329">
        <v>0</v>
      </c>
      <c r="BK975" s="329">
        <v>0</v>
      </c>
      <c r="BL975" s="329">
        <v>0</v>
      </c>
      <c r="BM975" s="41"/>
      <c r="BN975" s="122">
        <v>4.9980023999999998E-5</v>
      </c>
      <c r="BO975" s="122">
        <v>2.3022441000000001E-6</v>
      </c>
      <c r="BP975" s="122">
        <v>2.6264822999999999E-5</v>
      </c>
      <c r="BQ975" s="122">
        <v>3.7332555000000001E-8</v>
      </c>
      <c r="BR975" s="122">
        <v>2.4810604000000002E-6</v>
      </c>
      <c r="BS975" s="122">
        <v>4.7505449999999997E-7</v>
      </c>
      <c r="BT975" s="122">
        <v>3.6895536E-10</v>
      </c>
      <c r="BU975" s="122">
        <v>7.2149599999999999E-7</v>
      </c>
      <c r="BV975" s="122">
        <v>2.2862978000000001E-8</v>
      </c>
      <c r="BW975" s="122">
        <v>2.5320928999999999E-8</v>
      </c>
      <c r="BX975" s="122">
        <v>7.2681957999999997E-9</v>
      </c>
      <c r="BY975" s="122">
        <v>5.3444830000000003E-10</v>
      </c>
      <c r="BZ975" s="122">
        <v>1.2316245999999999E-10</v>
      </c>
      <c r="CA975" s="122">
        <v>1.0911007E-6</v>
      </c>
      <c r="CB975" s="122">
        <v>1.6211192999999999E-5</v>
      </c>
      <c r="CC975" s="122">
        <v>3.3924045E-7</v>
      </c>
      <c r="CD975" s="111">
        <v>0</v>
      </c>
      <c r="CE975" s="151"/>
      <c r="CF975" s="143"/>
      <c r="CG975" s="76" t="s">
        <v>697</v>
      </c>
      <c r="CH975" s="42"/>
      <c r="CI975" s="42"/>
      <c r="CK975" s="50"/>
      <c r="CL975" s="41"/>
      <c r="CM975" s="41"/>
      <c r="CN975" s="41"/>
      <c r="CO975" s="41"/>
      <c r="CP975" s="41"/>
      <c r="CQ975" s="41"/>
      <c r="CR975" s="41"/>
      <c r="CS975" s="41"/>
      <c r="CT975" s="41"/>
      <c r="CU975" s="41"/>
      <c r="CV975" s="41"/>
      <c r="CW975" s="41"/>
    </row>
    <row r="976" spans="1:101" ht="14.5" customHeight="1">
      <c r="A976" s="41" t="s">
        <v>10244</v>
      </c>
      <c r="B976" s="119" t="s">
        <v>10207</v>
      </c>
      <c r="C976" s="120" t="str">
        <f t="shared" si="430"/>
        <v>A.140.03.117</v>
      </c>
      <c r="D976" s="135" t="s">
        <v>10205</v>
      </c>
      <c r="E976" s="119" t="s">
        <v>6570</v>
      </c>
      <c r="F976" s="118" t="str">
        <f t="shared" si="431"/>
        <v>spinning viscose fibres (80-500 dtex)</v>
      </c>
      <c r="G976" s="118">
        <f t="shared" si="432"/>
        <v>4.0570468368222E-2</v>
      </c>
      <c r="H976" s="118">
        <f t="shared" si="433"/>
        <v>1.3479386098000001E-3</v>
      </c>
      <c r="I976" s="118">
        <f t="shared" si="434"/>
        <v>3.7067259180000004E-3</v>
      </c>
      <c r="J976" s="326">
        <f t="shared" si="435"/>
        <v>5.2626578404219998E-3</v>
      </c>
      <c r="K976" s="118">
        <v>3.0253146000000002E-2</v>
      </c>
      <c r="L976" s="118">
        <v>2.3251258000000002E-3</v>
      </c>
      <c r="M976" s="118">
        <v>1.333842E-3</v>
      </c>
      <c r="N976" s="118">
        <v>1.1221216E-3</v>
      </c>
      <c r="O976" s="118">
        <v>2.1752148000000001E-4</v>
      </c>
      <c r="P976" s="330">
        <v>2.5556085000000001E-6</v>
      </c>
      <c r="Q976" s="330">
        <v>5.7399212999999996E-6</v>
      </c>
      <c r="R976" s="330">
        <v>4.7758118000000002E-5</v>
      </c>
      <c r="S976" s="118">
        <v>1.869772E-4</v>
      </c>
      <c r="T976" s="118">
        <v>0</v>
      </c>
      <c r="U976" s="118">
        <v>5.0755966999999997E-3</v>
      </c>
      <c r="V976" s="330">
        <v>8.3940422000000005E-8</v>
      </c>
      <c r="W976" s="118">
        <v>0</v>
      </c>
      <c r="X976" s="118">
        <v>0</v>
      </c>
      <c r="Y976" s="41"/>
      <c r="Z976" s="327">
        <f t="shared" si="436"/>
        <v>0.22746726315789473</v>
      </c>
      <c r="AA976" s="41"/>
      <c r="AB976" s="111">
        <v>3.7539899000000001</v>
      </c>
      <c r="AC976" s="111">
        <v>2.5935687999999999</v>
      </c>
      <c r="AD976" s="111">
        <v>0.68803586999999999</v>
      </c>
      <c r="AE976" s="111">
        <v>0</v>
      </c>
      <c r="AF976" s="111">
        <v>5.8820323000000001E-2</v>
      </c>
      <c r="AG976" s="111">
        <v>0.25775872</v>
      </c>
      <c r="AH976" s="111">
        <v>0.15580617999999999</v>
      </c>
      <c r="AI976" s="41"/>
      <c r="AJ976" s="114">
        <v>4.7749428999999998E-3</v>
      </c>
      <c r="AK976" s="114">
        <v>4.5010711999999998E-3</v>
      </c>
      <c r="AL976" s="114">
        <v>1.9602488E-4</v>
      </c>
      <c r="AM976" s="121">
        <v>7.7846828999999994E-5</v>
      </c>
      <c r="AN976" s="113">
        <f t="shared" si="437"/>
        <v>2.6984839188251001E-7</v>
      </c>
      <c r="AO976" s="112">
        <f t="shared" si="438"/>
        <v>7.2494409357328407E-10</v>
      </c>
      <c r="AP976" s="112">
        <f t="shared" si="439"/>
        <v>1.09029170294E-2</v>
      </c>
      <c r="AQ976" s="328">
        <v>2.1137955000000001E-7</v>
      </c>
      <c r="AR976" s="328">
        <v>6.3779339000000003E-10</v>
      </c>
      <c r="AS976" s="328">
        <v>1.7424968000000002E-14</v>
      </c>
      <c r="AT976" s="328">
        <v>2.3547784000000001E-12</v>
      </c>
      <c r="AU976" s="328">
        <v>1.4614610999999999E-13</v>
      </c>
      <c r="AV976" s="328">
        <v>1.6685205E-10</v>
      </c>
      <c r="AW976" s="328">
        <v>5.8143967999999997E-8</v>
      </c>
      <c r="AX976" s="328">
        <v>2.3724402999999999E-11</v>
      </c>
      <c r="AY976" s="328">
        <v>6.3159174000000006E-11</v>
      </c>
      <c r="AZ976" s="328">
        <v>4.7925581000000003E-15</v>
      </c>
      <c r="BA976" s="328">
        <v>5.7236224000000001E-17</v>
      </c>
      <c r="BB976" s="328">
        <v>1.3134936999999999E-13</v>
      </c>
      <c r="BC976" s="328">
        <v>9.4620786000000004E-16</v>
      </c>
      <c r="BD976" s="328">
        <v>2.2189130999999998E-15</v>
      </c>
      <c r="BE976" s="328">
        <v>4.3267817999999997E-11</v>
      </c>
      <c r="BF976" s="328">
        <v>1.1225309E-10</v>
      </c>
      <c r="BG976" s="328">
        <v>1.1033732E-13</v>
      </c>
      <c r="BH976" s="328">
        <v>3.9110294000000003E-6</v>
      </c>
      <c r="BI976" s="329">
        <v>1.0899005999999999E-2</v>
      </c>
      <c r="BJ976" s="329">
        <v>0</v>
      </c>
      <c r="BK976" s="329">
        <v>0</v>
      </c>
      <c r="BL976" s="329">
        <v>0</v>
      </c>
      <c r="BM976" s="41"/>
      <c r="BN976" s="122">
        <v>1.1939924E-5</v>
      </c>
      <c r="BO976" s="122">
        <v>4.9016061999999996E-7</v>
      </c>
      <c r="BP976" s="122">
        <v>6.3423909000000001E-6</v>
      </c>
      <c r="BQ976" s="122">
        <v>5.5998832999999997E-9</v>
      </c>
      <c r="BR976" s="122">
        <v>5.1816507E-7</v>
      </c>
      <c r="BS976" s="122">
        <v>1.0766688E-7</v>
      </c>
      <c r="BT976" s="122">
        <v>5.5343304000000001E-11</v>
      </c>
      <c r="BU976" s="122">
        <v>1.6348497999999999E-7</v>
      </c>
      <c r="BV976" s="122">
        <v>3.4294467000000002E-9</v>
      </c>
      <c r="BW976" s="122">
        <v>3.7981394000000001E-9</v>
      </c>
      <c r="BX976" s="122">
        <v>1.0902294000000001E-9</v>
      </c>
      <c r="BY976" s="122">
        <v>8.0167244999999999E-11</v>
      </c>
      <c r="BZ976" s="122">
        <v>1.8474369E-11</v>
      </c>
      <c r="CA976" s="122">
        <v>2.4205440999999998E-7</v>
      </c>
      <c r="CB976" s="122">
        <v>3.9723493999999997E-6</v>
      </c>
      <c r="CC976" s="122">
        <v>8.9579676000000001E-8</v>
      </c>
      <c r="CD976" s="111">
        <v>0</v>
      </c>
      <c r="CE976" s="151"/>
      <c r="CF976" s="143"/>
      <c r="CG976" s="76" t="s">
        <v>697</v>
      </c>
      <c r="CH976" s="42"/>
      <c r="CI976" s="42"/>
      <c r="CK976" s="50"/>
      <c r="CL976" s="41"/>
      <c r="CM976" s="41"/>
      <c r="CN976" s="41"/>
      <c r="CO976" s="41"/>
      <c r="CP976" s="41"/>
      <c r="CQ976" s="41"/>
      <c r="CR976" s="41"/>
      <c r="CS976" s="41"/>
      <c r="CT976" s="41"/>
      <c r="CU976" s="41"/>
      <c r="CV976" s="41"/>
      <c r="CW976" s="41"/>
    </row>
    <row r="977" spans="1:101" ht="14.5" customHeight="1">
      <c r="A977" s="41" t="s">
        <v>10241</v>
      </c>
      <c r="B977" s="119" t="s">
        <v>10207</v>
      </c>
      <c r="C977" s="120" t="str">
        <f t="shared" si="430"/>
        <v>A.140.03.118</v>
      </c>
      <c r="D977" s="135" t="s">
        <v>10205</v>
      </c>
      <c r="E977" s="119" t="s">
        <v>6570</v>
      </c>
      <c r="F977" s="118" t="str">
        <f t="shared" si="431"/>
        <v>texturing polymer fibres</v>
      </c>
      <c r="G977" s="118">
        <f t="shared" si="432"/>
        <v>8.7337236570000004E-2</v>
      </c>
      <c r="H977" s="118">
        <f t="shared" si="433"/>
        <v>2.50515603E-3</v>
      </c>
      <c r="I977" s="118">
        <f t="shared" si="434"/>
        <v>6.2476122000000005E-3</v>
      </c>
      <c r="J977" s="326">
        <f t="shared" si="435"/>
        <v>1.3094746339999999E-2</v>
      </c>
      <c r="K977" s="118">
        <v>6.5489722E-2</v>
      </c>
      <c r="L977" s="118">
        <v>3.6750461E-3</v>
      </c>
      <c r="M977" s="118">
        <v>2.5725661000000001E-3</v>
      </c>
      <c r="N977" s="118">
        <v>2.1613098E-3</v>
      </c>
      <c r="O977" s="118">
        <v>3.4384622999999998E-4</v>
      </c>
      <c r="P977" s="118">
        <v>0</v>
      </c>
      <c r="Q977" s="118">
        <v>0</v>
      </c>
      <c r="R977" s="118">
        <v>0</v>
      </c>
      <c r="S977" s="118">
        <v>4.5844633999999999E-4</v>
      </c>
      <c r="T977" s="118">
        <v>0</v>
      </c>
      <c r="U977" s="118">
        <v>1.26363E-2</v>
      </c>
      <c r="V977" s="118">
        <v>0</v>
      </c>
      <c r="W977" s="118">
        <v>0</v>
      </c>
      <c r="X977" s="118">
        <v>0</v>
      </c>
      <c r="Y977" s="41"/>
      <c r="Z977" s="327">
        <f t="shared" si="436"/>
        <v>0.49240392481203005</v>
      </c>
      <c r="AA977" s="41"/>
      <c r="AB977" s="111">
        <v>8.4277511999999994</v>
      </c>
      <c r="AC977" s="111">
        <v>5.5354383</v>
      </c>
      <c r="AD977" s="111">
        <v>1.7129460000000001</v>
      </c>
      <c r="AE977" s="111">
        <v>0</v>
      </c>
      <c r="AF977" s="111">
        <v>0.14705081</v>
      </c>
      <c r="AG977" s="111">
        <v>0.64432137</v>
      </c>
      <c r="AH977" s="111">
        <v>0.38799474</v>
      </c>
      <c r="AI977" s="41"/>
      <c r="AJ977" s="114">
        <v>9.7912924000000002E-3</v>
      </c>
      <c r="AK977" s="114">
        <v>9.2381578000000006E-3</v>
      </c>
      <c r="AL977" s="114">
        <v>4.1344572000000002E-4</v>
      </c>
      <c r="AM977" s="114">
        <v>1.3968882000000001E-4</v>
      </c>
      <c r="AN977" s="113">
        <f t="shared" si="437"/>
        <v>5.5384639122999998E-7</v>
      </c>
      <c r="AO977" s="112">
        <f t="shared" si="438"/>
        <v>1.5290152598999998E-9</v>
      </c>
      <c r="AP977" s="112">
        <f t="shared" si="439"/>
        <v>1.9564261045499999E-2</v>
      </c>
      <c r="AQ977" s="328">
        <v>4.5695084E-7</v>
      </c>
      <c r="AR977" s="328">
        <v>1.378731E-9</v>
      </c>
      <c r="AS977" s="328">
        <v>3.7668900000000001E-14</v>
      </c>
      <c r="AT977" s="329">
        <v>0</v>
      </c>
      <c r="AU977" s="329">
        <v>0</v>
      </c>
      <c r="AV977" s="328">
        <v>3.2137123E-10</v>
      </c>
      <c r="AW977" s="328">
        <v>9.6574180000000006E-8</v>
      </c>
      <c r="AX977" s="328">
        <v>4.5557021000000001E-11</v>
      </c>
      <c r="AY977" s="328">
        <v>1.0468957E-10</v>
      </c>
      <c r="AZ977" s="329">
        <v>0</v>
      </c>
      <c r="BA977" s="329">
        <v>0</v>
      </c>
      <c r="BB977" s="329">
        <v>0</v>
      </c>
      <c r="BC977" s="329">
        <v>0</v>
      </c>
      <c r="BD977" s="329">
        <v>0</v>
      </c>
      <c r="BE977" s="329">
        <v>0</v>
      </c>
      <c r="BF977" s="329">
        <v>0</v>
      </c>
      <c r="BG977" s="329">
        <v>0</v>
      </c>
      <c r="BH977" s="328">
        <v>9.2530455000000005E-6</v>
      </c>
      <c r="BI977" s="329">
        <v>1.9555007999999999E-2</v>
      </c>
      <c r="BJ977" s="329">
        <v>0</v>
      </c>
      <c r="BK977" s="329">
        <v>0</v>
      </c>
      <c r="BL977" s="329">
        <v>0</v>
      </c>
      <c r="BM977" s="41"/>
      <c r="BN977" s="122">
        <v>2.5388114E-5</v>
      </c>
      <c r="BO977" s="122">
        <v>8.2756571999999998E-7</v>
      </c>
      <c r="BP977" s="122">
        <v>1.3729528E-5</v>
      </c>
      <c r="BQ977" s="111">
        <v>0</v>
      </c>
      <c r="BR977" s="122">
        <v>8.3432006000000003E-7</v>
      </c>
      <c r="BS977" s="122">
        <v>2.0804975000000001E-7</v>
      </c>
      <c r="BT977" s="111">
        <v>0</v>
      </c>
      <c r="BU977" s="122">
        <v>3.1577475E-7</v>
      </c>
      <c r="BV977" s="111">
        <v>0</v>
      </c>
      <c r="BW977" s="111">
        <v>0</v>
      </c>
      <c r="BX977" s="111">
        <v>0</v>
      </c>
      <c r="BY977" s="111">
        <v>0</v>
      </c>
      <c r="BZ977" s="111">
        <v>0</v>
      </c>
      <c r="CA977" s="122">
        <v>4.4793887E-7</v>
      </c>
      <c r="CB977" s="122">
        <v>8.8038308000000002E-6</v>
      </c>
      <c r="CC977" s="122">
        <v>2.2110633E-7</v>
      </c>
      <c r="CD977" s="111">
        <v>0</v>
      </c>
      <c r="CE977" s="151"/>
      <c r="CF977" s="143"/>
      <c r="CG977" s="76" t="s">
        <v>697</v>
      </c>
      <c r="CH977" s="42"/>
      <c r="CI977" s="42"/>
      <c r="CK977" s="50"/>
      <c r="CL977" s="41"/>
      <c r="CM977" s="41"/>
      <c r="CN977" s="41"/>
      <c r="CO977" s="41"/>
      <c r="CP977" s="41"/>
      <c r="CQ977" s="41"/>
      <c r="CR977" s="41"/>
      <c r="CS977" s="41"/>
      <c r="CT977" s="41"/>
      <c r="CU977" s="41"/>
      <c r="CV977" s="41"/>
      <c r="CW977" s="41"/>
    </row>
    <row r="978" spans="1:101" ht="14.5" customHeight="1">
      <c r="A978" s="41" t="s">
        <v>10238</v>
      </c>
      <c r="B978" s="119" t="s">
        <v>10207</v>
      </c>
      <c r="C978" s="120" t="str">
        <f t="shared" si="430"/>
        <v>A.140.03.119</v>
      </c>
      <c r="D978" s="135" t="s">
        <v>10205</v>
      </c>
      <c r="E978" s="119" t="s">
        <v>6570</v>
      </c>
      <c r="F978" s="118" t="str">
        <f t="shared" si="431"/>
        <v>weaving  15 dtex</v>
      </c>
      <c r="G978" s="118">
        <f t="shared" si="432"/>
        <v>8.6175651379999998</v>
      </c>
      <c r="H978" s="118">
        <f t="shared" si="433"/>
        <v>0.24718374699999998</v>
      </c>
      <c r="I978" s="118">
        <f t="shared" si="434"/>
        <v>0.61645189</v>
      </c>
      <c r="J978" s="326">
        <f t="shared" si="435"/>
        <v>1.2920586009999999</v>
      </c>
      <c r="K978" s="118">
        <v>6.4618709000000001</v>
      </c>
      <c r="L978" s="118">
        <v>0.36261679000000002</v>
      </c>
      <c r="M978" s="118">
        <v>0.25383509999999998</v>
      </c>
      <c r="N978" s="118">
        <v>0.21325643999999999</v>
      </c>
      <c r="O978" s="118">
        <v>3.3927306999999997E-2</v>
      </c>
      <c r="P978" s="118">
        <v>0</v>
      </c>
      <c r="Q978" s="118">
        <v>0</v>
      </c>
      <c r="R978" s="118">
        <v>0</v>
      </c>
      <c r="S978" s="118">
        <v>4.5234901000000001E-2</v>
      </c>
      <c r="T978" s="118">
        <v>0</v>
      </c>
      <c r="U978" s="118">
        <v>1.2468237</v>
      </c>
      <c r="V978" s="118">
        <v>0</v>
      </c>
      <c r="W978" s="118">
        <v>0</v>
      </c>
      <c r="X978" s="118">
        <v>0</v>
      </c>
      <c r="Y978" s="41"/>
      <c r="Z978" s="327">
        <f t="shared" si="436"/>
        <v>48.585495488721804</v>
      </c>
      <c r="AA978" s="41"/>
      <c r="AB978" s="111">
        <v>831.56622000000004</v>
      </c>
      <c r="AC978" s="111">
        <v>546.18169999999998</v>
      </c>
      <c r="AD978" s="111">
        <v>169.01638</v>
      </c>
      <c r="AE978" s="111">
        <v>0</v>
      </c>
      <c r="AF978" s="111">
        <v>14.509503</v>
      </c>
      <c r="AG978" s="111">
        <v>63.575189000000002</v>
      </c>
      <c r="AH978" s="111">
        <v>38.283441000000003</v>
      </c>
      <c r="AI978" s="41"/>
      <c r="AJ978" s="114">
        <v>0.96610682000000003</v>
      </c>
      <c r="AK978" s="114">
        <v>0.91152902999999996</v>
      </c>
      <c r="AL978" s="114">
        <v>4.0794689000000002E-2</v>
      </c>
      <c r="AM978" s="114">
        <v>1.3783096E-2</v>
      </c>
      <c r="AN978" s="113">
        <f t="shared" si="437"/>
        <v>5.4648023999000001E-5</v>
      </c>
      <c r="AO978" s="112">
        <f t="shared" si="438"/>
        <v>1.508679379904E-7</v>
      </c>
      <c r="AP978" s="112">
        <f t="shared" si="439"/>
        <v>1.9304055979999999</v>
      </c>
      <c r="AQ978" s="328">
        <v>4.5087340000000001E-5</v>
      </c>
      <c r="AR978" s="328">
        <v>1.3603939E-7</v>
      </c>
      <c r="AS978" s="328">
        <v>3.7167903999999998E-12</v>
      </c>
      <c r="AT978" s="329">
        <v>0</v>
      </c>
      <c r="AU978" s="329">
        <v>0</v>
      </c>
      <c r="AV978" s="328">
        <v>3.1709698999999997E-8</v>
      </c>
      <c r="AW978" s="328">
        <v>9.5289743000000001E-6</v>
      </c>
      <c r="AX978" s="328">
        <v>4.4951111999999998E-9</v>
      </c>
      <c r="AY978" s="328">
        <v>1.0329720000000001E-8</v>
      </c>
      <c r="AZ978" s="329">
        <v>0</v>
      </c>
      <c r="BA978" s="329">
        <v>0</v>
      </c>
      <c r="BB978" s="329">
        <v>0</v>
      </c>
      <c r="BC978" s="329">
        <v>0</v>
      </c>
      <c r="BD978" s="329">
        <v>0</v>
      </c>
      <c r="BE978" s="329">
        <v>0</v>
      </c>
      <c r="BF978" s="329">
        <v>0</v>
      </c>
      <c r="BG978" s="329">
        <v>0</v>
      </c>
      <c r="BH978" s="329">
        <v>9.1299800000000004E-4</v>
      </c>
      <c r="BI978" s="329">
        <v>1.9294925999999999</v>
      </c>
      <c r="BJ978" s="329">
        <v>0</v>
      </c>
      <c r="BK978" s="329">
        <v>0</v>
      </c>
      <c r="BL978" s="329">
        <v>0</v>
      </c>
      <c r="BM978" s="41"/>
      <c r="BN978" s="111">
        <v>2.5050452000000001E-3</v>
      </c>
      <c r="BO978" s="122">
        <v>8.1655909999999999E-5</v>
      </c>
      <c r="BP978" s="111">
        <v>1.3546925E-3</v>
      </c>
      <c r="BQ978" s="111">
        <v>0</v>
      </c>
      <c r="BR978" s="122">
        <v>8.2322360999999996E-5</v>
      </c>
      <c r="BS978" s="122">
        <v>2.0528269E-5</v>
      </c>
      <c r="BT978" s="111">
        <v>0</v>
      </c>
      <c r="BU978" s="122">
        <v>3.1157495000000001E-5</v>
      </c>
      <c r="BV978" s="111">
        <v>0</v>
      </c>
      <c r="BW978" s="111">
        <v>0</v>
      </c>
      <c r="BX978" s="111">
        <v>0</v>
      </c>
      <c r="BY978" s="111">
        <v>0</v>
      </c>
      <c r="BZ978" s="111">
        <v>0</v>
      </c>
      <c r="CA978" s="122">
        <v>4.4198128999999999E-5</v>
      </c>
      <c r="CB978" s="111">
        <v>8.6867398000000002E-4</v>
      </c>
      <c r="CC978" s="122">
        <v>2.1816562E-5</v>
      </c>
      <c r="CD978" s="111">
        <v>0</v>
      </c>
      <c r="CE978" s="151"/>
      <c r="CF978" s="143"/>
      <c r="CG978" s="76" t="s">
        <v>697</v>
      </c>
      <c r="CH978" s="42"/>
      <c r="CI978" s="42"/>
      <c r="CK978" s="50"/>
      <c r="CL978" s="41"/>
      <c r="CM978" s="41"/>
      <c r="CN978" s="41"/>
      <c r="CO978" s="41"/>
      <c r="CP978" s="41"/>
      <c r="CQ978" s="41"/>
      <c r="CR978" s="41"/>
      <c r="CS978" s="41"/>
      <c r="CT978" s="41"/>
      <c r="CU978" s="41"/>
      <c r="CV978" s="41"/>
      <c r="CW978" s="41"/>
    </row>
    <row r="979" spans="1:101" ht="14.5" customHeight="1">
      <c r="A979" s="41" t="s">
        <v>10235</v>
      </c>
      <c r="B979" s="119" t="s">
        <v>10207</v>
      </c>
      <c r="C979" s="120" t="str">
        <f t="shared" si="430"/>
        <v>A.140.03.120</v>
      </c>
      <c r="D979" s="135" t="s">
        <v>10205</v>
      </c>
      <c r="E979" s="119" t="s">
        <v>6570</v>
      </c>
      <c r="F979" s="118" t="str">
        <f t="shared" si="431"/>
        <v>weaving  30 dtex</v>
      </c>
      <c r="G979" s="118">
        <f t="shared" si="432"/>
        <v>4.3083459020000001</v>
      </c>
      <c r="H979" s="118">
        <f t="shared" si="433"/>
        <v>0.12357934399999999</v>
      </c>
      <c r="I979" s="118">
        <f t="shared" si="434"/>
        <v>0.30819470999999998</v>
      </c>
      <c r="J979" s="326">
        <f t="shared" si="435"/>
        <v>0.64596384800000006</v>
      </c>
      <c r="K979" s="118">
        <v>3.2306080000000001</v>
      </c>
      <c r="L979" s="118">
        <v>0.18129002</v>
      </c>
      <c r="M979" s="118">
        <v>0.12690468999999999</v>
      </c>
      <c r="N979" s="118">
        <v>0.10661741</v>
      </c>
      <c r="O979" s="118">
        <v>1.6961934000000001E-2</v>
      </c>
      <c r="P979" s="118">
        <v>0</v>
      </c>
      <c r="Q979" s="118">
        <v>0</v>
      </c>
      <c r="R979" s="118">
        <v>0</v>
      </c>
      <c r="S979" s="118">
        <v>2.2615158E-2</v>
      </c>
      <c r="T979" s="118">
        <v>0</v>
      </c>
      <c r="U979" s="118">
        <v>0.62334869000000004</v>
      </c>
      <c r="V979" s="118">
        <v>0</v>
      </c>
      <c r="W979" s="118">
        <v>0</v>
      </c>
      <c r="X979" s="118">
        <v>0</v>
      </c>
      <c r="Y979" s="41"/>
      <c r="Z979" s="327">
        <f t="shared" si="436"/>
        <v>24.290285714285716</v>
      </c>
      <c r="AA979" s="41"/>
      <c r="AB979" s="111">
        <v>415.74097</v>
      </c>
      <c r="AC979" s="111">
        <v>273.06317000000001</v>
      </c>
      <c r="AD979" s="111">
        <v>84.499627000000004</v>
      </c>
      <c r="AE979" s="111">
        <v>0</v>
      </c>
      <c r="AF979" s="111">
        <v>7.2540163</v>
      </c>
      <c r="AG979" s="111">
        <v>31.784372999999999</v>
      </c>
      <c r="AH979" s="111">
        <v>19.139780999999999</v>
      </c>
      <c r="AI979" s="41"/>
      <c r="AJ979" s="114">
        <v>0.48300444999999997</v>
      </c>
      <c r="AK979" s="114">
        <v>0.45571833</v>
      </c>
      <c r="AL979" s="114">
        <v>2.0395277999999999E-2</v>
      </c>
      <c r="AM979" s="114">
        <v>6.8908496000000003E-3</v>
      </c>
      <c r="AN979" s="113">
        <f t="shared" si="437"/>
        <v>2.7321242542999998E-5</v>
      </c>
      <c r="AO979" s="112">
        <f t="shared" si="438"/>
        <v>7.5426322406800007E-8</v>
      </c>
      <c r="AP979" s="112">
        <f t="shared" si="439"/>
        <v>0.96510499272999994</v>
      </c>
      <c r="AQ979" s="328">
        <v>2.2541385E-5</v>
      </c>
      <c r="AR979" s="328">
        <v>6.8012800000000004E-8</v>
      </c>
      <c r="AS979" s="328">
        <v>1.8582068000000002E-12</v>
      </c>
      <c r="AT979" s="329">
        <v>0</v>
      </c>
      <c r="AU979" s="329">
        <v>0</v>
      </c>
      <c r="AV979" s="328">
        <v>1.5853243000000001E-8</v>
      </c>
      <c r="AW979" s="328">
        <v>4.7640043000000004E-6</v>
      </c>
      <c r="AX979" s="328">
        <v>2.2473278000000001E-9</v>
      </c>
      <c r="AY979" s="328">
        <v>5.1643363999999997E-9</v>
      </c>
      <c r="AZ979" s="329">
        <v>0</v>
      </c>
      <c r="BA979" s="329">
        <v>0</v>
      </c>
      <c r="BB979" s="329">
        <v>0</v>
      </c>
      <c r="BC979" s="329">
        <v>0</v>
      </c>
      <c r="BD979" s="329">
        <v>0</v>
      </c>
      <c r="BE979" s="329">
        <v>0</v>
      </c>
      <c r="BF979" s="329">
        <v>0</v>
      </c>
      <c r="BG979" s="329">
        <v>0</v>
      </c>
      <c r="BH979" s="329">
        <v>4.5645273E-4</v>
      </c>
      <c r="BI979" s="329">
        <v>0.96464854</v>
      </c>
      <c r="BJ979" s="329">
        <v>0</v>
      </c>
      <c r="BK979" s="329">
        <v>0</v>
      </c>
      <c r="BL979" s="329">
        <v>0</v>
      </c>
      <c r="BM979" s="41"/>
      <c r="BN979" s="111">
        <v>1.2523956999999999E-3</v>
      </c>
      <c r="BO979" s="122">
        <v>4.0823817E-5</v>
      </c>
      <c r="BP979" s="111">
        <v>6.7727760999999995E-4</v>
      </c>
      <c r="BQ979" s="111">
        <v>0</v>
      </c>
      <c r="BR979" s="122">
        <v>4.1157008999999997E-5</v>
      </c>
      <c r="BS979" s="122">
        <v>1.0263094E-5</v>
      </c>
      <c r="BT979" s="111">
        <v>0</v>
      </c>
      <c r="BU979" s="122">
        <v>1.5577168999999999E-5</v>
      </c>
      <c r="BV979" s="111">
        <v>0</v>
      </c>
      <c r="BW979" s="111">
        <v>0</v>
      </c>
      <c r="BX979" s="111">
        <v>0</v>
      </c>
      <c r="BY979" s="111">
        <v>0</v>
      </c>
      <c r="BZ979" s="111">
        <v>0</v>
      </c>
      <c r="CA979" s="122">
        <v>2.2096825E-5</v>
      </c>
      <c r="CB979" s="111">
        <v>4.3429297E-4</v>
      </c>
      <c r="CC979" s="122">
        <v>1.0907174999999999E-5</v>
      </c>
      <c r="CD979" s="111">
        <v>0</v>
      </c>
      <c r="CE979" s="151"/>
      <c r="CF979" s="143"/>
      <c r="CG979" s="76" t="s">
        <v>697</v>
      </c>
      <c r="CH979" s="42"/>
      <c r="CI979" s="42"/>
      <c r="CK979" s="50"/>
      <c r="CL979" s="41"/>
      <c r="CM979" s="41"/>
      <c r="CN979" s="41"/>
      <c r="CO979" s="41"/>
      <c r="CP979" s="41"/>
      <c r="CQ979" s="41"/>
      <c r="CR979" s="41"/>
      <c r="CS979" s="41"/>
      <c r="CT979" s="41"/>
      <c r="CU979" s="41"/>
      <c r="CV979" s="41"/>
      <c r="CW979" s="41"/>
    </row>
    <row r="980" spans="1:101" ht="14.5" customHeight="1">
      <c r="A980" s="41" t="s">
        <v>10232</v>
      </c>
      <c r="B980" s="119" t="s">
        <v>10207</v>
      </c>
      <c r="C980" s="120" t="str">
        <f t="shared" si="430"/>
        <v>A.140.03.121</v>
      </c>
      <c r="D980" s="135" t="s">
        <v>10205</v>
      </c>
      <c r="E980" s="119" t="s">
        <v>6570</v>
      </c>
      <c r="F980" s="118" t="str">
        <f t="shared" si="431"/>
        <v>weaving  45 dtex</v>
      </c>
      <c r="G980" s="118">
        <f t="shared" si="432"/>
        <v>2.8725217509999998</v>
      </c>
      <c r="H980" s="118">
        <f t="shared" si="433"/>
        <v>8.2394582000000008E-2</v>
      </c>
      <c r="I980" s="118">
        <f t="shared" si="434"/>
        <v>0.20548395899999999</v>
      </c>
      <c r="J980" s="326">
        <f t="shared" si="435"/>
        <v>0.43068621000000001</v>
      </c>
      <c r="K980" s="118">
        <v>2.1539570000000001</v>
      </c>
      <c r="L980" s="118">
        <v>0.12087226</v>
      </c>
      <c r="M980" s="118">
        <v>8.4611698999999999E-2</v>
      </c>
      <c r="N980" s="118">
        <v>7.1085480000000006E-2</v>
      </c>
      <c r="O980" s="118">
        <v>1.1309102E-2</v>
      </c>
      <c r="P980" s="118">
        <v>0</v>
      </c>
      <c r="Q980" s="118">
        <v>0</v>
      </c>
      <c r="R980" s="118">
        <v>0</v>
      </c>
      <c r="S980" s="118">
        <v>1.5078299999999999E-2</v>
      </c>
      <c r="T980" s="118">
        <v>0</v>
      </c>
      <c r="U980" s="118">
        <v>0.41560791000000002</v>
      </c>
      <c r="V980" s="118">
        <v>0</v>
      </c>
      <c r="W980" s="118">
        <v>0</v>
      </c>
      <c r="X980" s="118">
        <v>0</v>
      </c>
      <c r="Y980" s="41"/>
      <c r="Z980" s="327">
        <f t="shared" si="436"/>
        <v>16.195165413533836</v>
      </c>
      <c r="AA980" s="41"/>
      <c r="AB980" s="111">
        <v>277.18874</v>
      </c>
      <c r="AC980" s="111">
        <v>182.06057000000001</v>
      </c>
      <c r="AD980" s="111">
        <v>56.338794</v>
      </c>
      <c r="AE980" s="111">
        <v>0</v>
      </c>
      <c r="AF980" s="111">
        <v>4.8365010000000002</v>
      </c>
      <c r="AG980" s="111">
        <v>21.19173</v>
      </c>
      <c r="AH980" s="111">
        <v>12.761146999999999</v>
      </c>
      <c r="AI980" s="41"/>
      <c r="AJ980" s="114">
        <v>0.32203561000000003</v>
      </c>
      <c r="AK980" s="114">
        <v>0.30384301000000002</v>
      </c>
      <c r="AL980" s="114">
        <v>1.3598229999999999E-2</v>
      </c>
      <c r="AM980" s="114">
        <v>4.5943653999999997E-3</v>
      </c>
      <c r="AN980" s="113">
        <f t="shared" si="437"/>
        <v>1.82160077E-5</v>
      </c>
      <c r="AO980" s="112">
        <f t="shared" si="438"/>
        <v>5.0289311230099999E-8</v>
      </c>
      <c r="AP980" s="112">
        <f t="shared" si="439"/>
        <v>0.64346854266999998</v>
      </c>
      <c r="AQ980" s="328">
        <v>1.5029113E-5</v>
      </c>
      <c r="AR980" s="328">
        <v>4.5346462000000003E-8</v>
      </c>
      <c r="AS980" s="328">
        <v>1.2389300999999999E-12</v>
      </c>
      <c r="AT980" s="329">
        <v>0</v>
      </c>
      <c r="AU980" s="329">
        <v>0</v>
      </c>
      <c r="AV980" s="328">
        <v>1.0569899999999999E-8</v>
      </c>
      <c r="AW980" s="328">
        <v>3.1763248000000002E-6</v>
      </c>
      <c r="AX980" s="328">
        <v>1.4983704E-9</v>
      </c>
      <c r="AY980" s="328">
        <v>3.4432399000000002E-9</v>
      </c>
      <c r="AZ980" s="329">
        <v>0</v>
      </c>
      <c r="BA980" s="329">
        <v>0</v>
      </c>
      <c r="BB980" s="329">
        <v>0</v>
      </c>
      <c r="BC980" s="329">
        <v>0</v>
      </c>
      <c r="BD980" s="329">
        <v>0</v>
      </c>
      <c r="BE980" s="329">
        <v>0</v>
      </c>
      <c r="BF980" s="329">
        <v>0</v>
      </c>
      <c r="BG980" s="329">
        <v>0</v>
      </c>
      <c r="BH980" s="329">
        <v>3.0433267000000002E-4</v>
      </c>
      <c r="BI980" s="329">
        <v>0.64316421000000001</v>
      </c>
      <c r="BJ980" s="329">
        <v>0</v>
      </c>
      <c r="BK980" s="329">
        <v>0</v>
      </c>
      <c r="BL980" s="329">
        <v>0</v>
      </c>
      <c r="BM980" s="41"/>
      <c r="BN980" s="111">
        <v>8.3501508000000005E-4</v>
      </c>
      <c r="BO980" s="122">
        <v>2.7218636999999998E-5</v>
      </c>
      <c r="BP980" s="111">
        <v>4.5156416999999997E-4</v>
      </c>
      <c r="BQ980" s="111">
        <v>0</v>
      </c>
      <c r="BR980" s="122">
        <v>2.7440787000000001E-5</v>
      </c>
      <c r="BS980" s="122">
        <v>6.8427564000000002E-6</v>
      </c>
      <c r="BT980" s="111">
        <v>0</v>
      </c>
      <c r="BU980" s="122">
        <v>1.0385832000000001E-5</v>
      </c>
      <c r="BV980" s="111">
        <v>0</v>
      </c>
      <c r="BW980" s="111">
        <v>0</v>
      </c>
      <c r="BX980" s="111">
        <v>0</v>
      </c>
      <c r="BY980" s="111">
        <v>0</v>
      </c>
      <c r="BZ980" s="111">
        <v>0</v>
      </c>
      <c r="CA980" s="122">
        <v>1.4732709999999999E-5</v>
      </c>
      <c r="CB980" s="111">
        <v>2.8955799000000002E-4</v>
      </c>
      <c r="CC980" s="122">
        <v>7.2721871999999997E-6</v>
      </c>
      <c r="CD980" s="111">
        <v>0</v>
      </c>
      <c r="CE980" s="151"/>
      <c r="CF980" s="143"/>
      <c r="CG980" s="76" t="s">
        <v>697</v>
      </c>
      <c r="CH980" s="42"/>
      <c r="CI980" s="42"/>
      <c r="CK980" s="50"/>
      <c r="CL980" s="41"/>
      <c r="CM980" s="41"/>
      <c r="CN980" s="41"/>
      <c r="CO980" s="41"/>
      <c r="CP980" s="41"/>
      <c r="CQ980" s="41"/>
      <c r="CR980" s="41"/>
      <c r="CS980" s="41"/>
      <c r="CT980" s="41"/>
      <c r="CU980" s="41"/>
      <c r="CV980" s="41"/>
      <c r="CW980" s="41"/>
    </row>
    <row r="981" spans="1:101" ht="14.5" customHeight="1">
      <c r="A981" s="41" t="s">
        <v>10229</v>
      </c>
      <c r="B981" s="119" t="s">
        <v>10207</v>
      </c>
      <c r="C981" s="120" t="str">
        <f t="shared" si="430"/>
        <v>A.140.03.122</v>
      </c>
      <c r="D981" s="135" t="s">
        <v>10205</v>
      </c>
      <c r="E981" s="119" t="s">
        <v>6570</v>
      </c>
      <c r="F981" s="118" t="str">
        <f t="shared" si="431"/>
        <v>weaving  70 dtex</v>
      </c>
      <c r="G981" s="118">
        <f t="shared" si="432"/>
        <v>1.846309167</v>
      </c>
      <c r="H981" s="118">
        <f t="shared" si="433"/>
        <v>5.2958999300000004E-2</v>
      </c>
      <c r="I981" s="118">
        <f t="shared" si="434"/>
        <v>0.132074522</v>
      </c>
      <c r="J981" s="326">
        <f t="shared" si="435"/>
        <v>0.27682294570000004</v>
      </c>
      <c r="K981" s="118">
        <v>1.3844527</v>
      </c>
      <c r="L981" s="118">
        <v>7.7690473999999995E-2</v>
      </c>
      <c r="M981" s="118">
        <v>5.4384047999999997E-2</v>
      </c>
      <c r="N981" s="118">
        <v>4.5690090000000003E-2</v>
      </c>
      <c r="O981" s="118">
        <v>7.2689093000000001E-3</v>
      </c>
      <c r="P981" s="118">
        <v>0</v>
      </c>
      <c r="Q981" s="118">
        <v>0</v>
      </c>
      <c r="R981" s="118">
        <v>0</v>
      </c>
      <c r="S981" s="118">
        <v>9.6915556999999999E-3</v>
      </c>
      <c r="T981" s="118">
        <v>0</v>
      </c>
      <c r="U981" s="118">
        <v>0.26713139000000002</v>
      </c>
      <c r="V981" s="118">
        <v>0</v>
      </c>
      <c r="W981" s="118">
        <v>0</v>
      </c>
      <c r="X981" s="118">
        <v>0</v>
      </c>
      <c r="Y981" s="41"/>
      <c r="Z981" s="327">
        <f t="shared" si="436"/>
        <v>10.40941879699248</v>
      </c>
      <c r="AA981" s="41"/>
      <c r="AB981" s="111">
        <v>178.16265999999999</v>
      </c>
      <c r="AC981" s="111">
        <v>117.01917</v>
      </c>
      <c r="AD981" s="111">
        <v>36.211678999999997</v>
      </c>
      <c r="AE981" s="111">
        <v>0</v>
      </c>
      <c r="AF981" s="111">
        <v>3.1086540999999999</v>
      </c>
      <c r="AG981" s="111">
        <v>13.620953999999999</v>
      </c>
      <c r="AH981" s="111">
        <v>8.2022087999999993</v>
      </c>
      <c r="AI981" s="41"/>
      <c r="AJ981" s="114">
        <v>0.20698791999999999</v>
      </c>
      <c r="AK981" s="114">
        <v>0.19529466000000001</v>
      </c>
      <c r="AL981" s="114">
        <v>8.7402425999999998E-3</v>
      </c>
      <c r="AM981" s="114">
        <v>2.9530216999999999E-3</v>
      </c>
      <c r="AN981" s="113">
        <f t="shared" si="437"/>
        <v>1.17083127878E-5</v>
      </c>
      <c r="AO981" s="112">
        <f t="shared" si="438"/>
        <v>3.2323382240549999E-8</v>
      </c>
      <c r="AP981" s="112">
        <f t="shared" si="439"/>
        <v>0.41358847938000004</v>
      </c>
      <c r="AQ981" s="328">
        <v>9.6599407999999994E-6</v>
      </c>
      <c r="AR981" s="328">
        <v>2.9146373000000002E-8</v>
      </c>
      <c r="AS981" s="328">
        <v>7.9632055E-13</v>
      </c>
      <c r="AT981" s="329">
        <v>0</v>
      </c>
      <c r="AU981" s="329">
        <v>0</v>
      </c>
      <c r="AV981" s="328">
        <v>6.7937877999999997E-9</v>
      </c>
      <c r="AW981" s="328">
        <v>2.0415782000000002E-6</v>
      </c>
      <c r="AX981" s="328">
        <v>9.6307542000000002E-10</v>
      </c>
      <c r="AY981" s="328">
        <v>2.2131375000000001E-9</v>
      </c>
      <c r="AZ981" s="329">
        <v>0</v>
      </c>
      <c r="BA981" s="329">
        <v>0</v>
      </c>
      <c r="BB981" s="329">
        <v>0</v>
      </c>
      <c r="BC981" s="329">
        <v>0</v>
      </c>
      <c r="BD981" s="329">
        <v>0</v>
      </c>
      <c r="BE981" s="329">
        <v>0</v>
      </c>
      <c r="BF981" s="329">
        <v>0</v>
      </c>
      <c r="BG981" s="329">
        <v>0</v>
      </c>
      <c r="BH981" s="329">
        <v>1.9560937999999999E-4</v>
      </c>
      <c r="BI981" s="329">
        <v>0.41339287000000002</v>
      </c>
      <c r="BJ981" s="329">
        <v>0</v>
      </c>
      <c r="BK981" s="329">
        <v>0</v>
      </c>
      <c r="BL981" s="329">
        <v>0</v>
      </c>
      <c r="BM981" s="41"/>
      <c r="BN981" s="111">
        <v>5.3670472999999995E-4</v>
      </c>
      <c r="BO981" s="122">
        <v>1.7494739E-5</v>
      </c>
      <c r="BP981" s="111">
        <v>2.9024222000000001E-4</v>
      </c>
      <c r="BQ981" s="111">
        <v>0</v>
      </c>
      <c r="BR981" s="122">
        <v>1.7637526E-5</v>
      </c>
      <c r="BS981" s="122">
        <v>4.3981717999999999E-6</v>
      </c>
      <c r="BT981" s="111">
        <v>0</v>
      </c>
      <c r="BU981" s="122">
        <v>6.6754783000000003E-6</v>
      </c>
      <c r="BV981" s="111">
        <v>0</v>
      </c>
      <c r="BW981" s="111">
        <v>0</v>
      </c>
      <c r="BX981" s="111">
        <v>0</v>
      </c>
      <c r="BY981" s="111">
        <v>0</v>
      </c>
      <c r="BZ981" s="111">
        <v>0</v>
      </c>
      <c r="CA981" s="122">
        <v>9.4694277999999995E-6</v>
      </c>
      <c r="CB981" s="111">
        <v>1.8611298000000001E-4</v>
      </c>
      <c r="CC981" s="122">
        <v>4.6741877999999999E-6</v>
      </c>
      <c r="CD981" s="111">
        <v>0</v>
      </c>
      <c r="CE981" s="151"/>
      <c r="CF981" s="143"/>
      <c r="CG981" s="76" t="s">
        <v>697</v>
      </c>
      <c r="CH981" s="42"/>
      <c r="CI981" s="42"/>
      <c r="CK981" s="50"/>
      <c r="CL981" s="41"/>
      <c r="CM981" s="41"/>
      <c r="CN981" s="41"/>
      <c r="CO981" s="41"/>
      <c r="CP981" s="41"/>
      <c r="CQ981" s="41"/>
      <c r="CR981" s="41"/>
      <c r="CS981" s="41"/>
      <c r="CT981" s="41"/>
      <c r="CU981" s="41"/>
      <c r="CV981" s="41"/>
      <c r="CW981" s="41"/>
    </row>
    <row r="982" spans="1:101" ht="14.5" customHeight="1">
      <c r="A982" s="41" t="s">
        <v>10226</v>
      </c>
      <c r="B982" s="119" t="s">
        <v>10207</v>
      </c>
      <c r="C982" s="120" t="str">
        <f t="shared" si="430"/>
        <v>A.140.03.123</v>
      </c>
      <c r="D982" s="135" t="s">
        <v>10205</v>
      </c>
      <c r="E982" s="119" t="s">
        <v>6570</v>
      </c>
      <c r="F982" s="118" t="str">
        <f t="shared" si="431"/>
        <v>weaving 100 dtex</v>
      </c>
      <c r="G982" s="118">
        <f t="shared" si="432"/>
        <v>1.2925910950999999</v>
      </c>
      <c r="H982" s="118">
        <f t="shared" si="433"/>
        <v>3.7076309199999997E-2</v>
      </c>
      <c r="I982" s="118">
        <f t="shared" si="434"/>
        <v>9.2464660000000004E-2</v>
      </c>
      <c r="J982" s="326">
        <f t="shared" si="435"/>
        <v>0.1938022459</v>
      </c>
      <c r="K982" s="118">
        <v>0.96924787999999995</v>
      </c>
      <c r="L982" s="118">
        <v>5.4390682000000003E-2</v>
      </c>
      <c r="M982" s="118">
        <v>3.8073978000000001E-2</v>
      </c>
      <c r="N982" s="118">
        <v>3.1987385E-2</v>
      </c>
      <c r="O982" s="118">
        <v>5.0889241999999999E-3</v>
      </c>
      <c r="P982" s="118">
        <v>0</v>
      </c>
      <c r="Q982" s="118">
        <v>0</v>
      </c>
      <c r="R982" s="118">
        <v>0</v>
      </c>
      <c r="S982" s="118">
        <v>6.7850059000000001E-3</v>
      </c>
      <c r="T982" s="118">
        <v>0</v>
      </c>
      <c r="U982" s="118">
        <v>0.18701724</v>
      </c>
      <c r="V982" s="118">
        <v>0</v>
      </c>
      <c r="W982" s="118">
        <v>0</v>
      </c>
      <c r="X982" s="118">
        <v>0</v>
      </c>
      <c r="Y982" s="41"/>
      <c r="Z982" s="327">
        <f t="shared" si="436"/>
        <v>7.287578045112781</v>
      </c>
      <c r="AA982" s="41"/>
      <c r="AB982" s="111">
        <v>124.73072000000001</v>
      </c>
      <c r="AC982" s="111">
        <v>81.924486999999999</v>
      </c>
      <c r="AD982" s="111">
        <v>25.351600999999999</v>
      </c>
      <c r="AE982" s="111">
        <v>0</v>
      </c>
      <c r="AF982" s="111">
        <v>2.1763518999999998</v>
      </c>
      <c r="AG982" s="111">
        <v>9.5359563000000005</v>
      </c>
      <c r="AH982" s="111">
        <v>5.7423222000000003</v>
      </c>
      <c r="AI982" s="41"/>
      <c r="AJ982" s="114">
        <v>0.14491113</v>
      </c>
      <c r="AK982" s="114">
        <v>0.13672474000000001</v>
      </c>
      <c r="AL982" s="114">
        <v>6.1189966999999996E-3</v>
      </c>
      <c r="AM982" s="114">
        <v>2.0673945999999999E-3</v>
      </c>
      <c r="AN982" s="113">
        <f t="shared" si="437"/>
        <v>8.1969266941999996E-6</v>
      </c>
      <c r="AO982" s="112">
        <f t="shared" si="438"/>
        <v>2.2629426009720001E-8</v>
      </c>
      <c r="AP982" s="112">
        <f t="shared" si="439"/>
        <v>0.28955106507</v>
      </c>
      <c r="AQ982" s="328">
        <v>6.7628724999999999E-6</v>
      </c>
      <c r="AR982" s="328">
        <v>2.0405219E-8</v>
      </c>
      <c r="AS982" s="328">
        <v>5.5749972E-13</v>
      </c>
      <c r="AT982" s="329">
        <v>0</v>
      </c>
      <c r="AU982" s="329">
        <v>0</v>
      </c>
      <c r="AV982" s="328">
        <v>4.7562942E-9</v>
      </c>
      <c r="AW982" s="328">
        <v>1.4292979E-6</v>
      </c>
      <c r="AX982" s="328">
        <v>6.7424390999999999E-10</v>
      </c>
      <c r="AY982" s="328">
        <v>1.5494056E-9</v>
      </c>
      <c r="AZ982" s="329">
        <v>0</v>
      </c>
      <c r="BA982" s="329">
        <v>0</v>
      </c>
      <c r="BB982" s="329">
        <v>0</v>
      </c>
      <c r="BC982" s="329">
        <v>0</v>
      </c>
      <c r="BD982" s="329">
        <v>0</v>
      </c>
      <c r="BE982" s="329">
        <v>0</v>
      </c>
      <c r="BF982" s="329">
        <v>0</v>
      </c>
      <c r="BG982" s="329">
        <v>0</v>
      </c>
      <c r="BH982" s="329">
        <v>1.3694506999999999E-4</v>
      </c>
      <c r="BI982" s="329">
        <v>0.28941412</v>
      </c>
      <c r="BJ982" s="329">
        <v>0</v>
      </c>
      <c r="BK982" s="329">
        <v>0</v>
      </c>
      <c r="BL982" s="329">
        <v>0</v>
      </c>
      <c r="BM982" s="41"/>
      <c r="BN982" s="111">
        <v>3.7574408999999998E-4</v>
      </c>
      <c r="BO982" s="122">
        <v>1.2247973E-5</v>
      </c>
      <c r="BP982" s="111">
        <v>2.0319701E-4</v>
      </c>
      <c r="BQ982" s="111">
        <v>0</v>
      </c>
      <c r="BR982" s="122">
        <v>1.2347937E-5</v>
      </c>
      <c r="BS982" s="122">
        <v>3.0791364000000002E-6</v>
      </c>
      <c r="BT982" s="111">
        <v>0</v>
      </c>
      <c r="BU982" s="122">
        <v>4.6734664000000003E-6</v>
      </c>
      <c r="BV982" s="111">
        <v>0</v>
      </c>
      <c r="BW982" s="111">
        <v>0</v>
      </c>
      <c r="BX982" s="111">
        <v>0</v>
      </c>
      <c r="BY982" s="111">
        <v>0</v>
      </c>
      <c r="BZ982" s="111">
        <v>0</v>
      </c>
      <c r="CA982" s="122">
        <v>6.6294953000000001E-6</v>
      </c>
      <c r="CB982" s="111">
        <v>1.3029670000000001E-4</v>
      </c>
      <c r="CC982" s="122">
        <v>3.2723737000000001E-6</v>
      </c>
      <c r="CD982" s="111">
        <v>0</v>
      </c>
      <c r="CE982" s="151"/>
      <c r="CF982" s="143"/>
      <c r="CG982" s="76" t="s">
        <v>697</v>
      </c>
      <c r="CH982" s="42"/>
      <c r="CI982" s="42"/>
      <c r="CK982" s="50"/>
      <c r="CL982" s="41"/>
      <c r="CM982" s="41"/>
      <c r="CN982" s="41"/>
      <c r="CO982" s="41"/>
      <c r="CP982" s="41"/>
      <c r="CQ982" s="41"/>
      <c r="CR982" s="41"/>
      <c r="CS982" s="41"/>
      <c r="CT982" s="41"/>
      <c r="CU982" s="41"/>
      <c r="CV982" s="41"/>
      <c r="CW982" s="41"/>
    </row>
    <row r="983" spans="1:101" ht="14.5" customHeight="1">
      <c r="A983" s="41" t="s">
        <v>10223</v>
      </c>
      <c r="B983" s="119" t="s">
        <v>10207</v>
      </c>
      <c r="C983" s="120" t="str">
        <f t="shared" si="430"/>
        <v>A.140.03.124</v>
      </c>
      <c r="D983" s="135" t="s">
        <v>10205</v>
      </c>
      <c r="E983" s="119" t="s">
        <v>6570</v>
      </c>
      <c r="F983" s="118" t="str">
        <f t="shared" si="431"/>
        <v>weaving 150 dtex</v>
      </c>
      <c r="G983" s="118">
        <f t="shared" si="432"/>
        <v>0.86201852769999998</v>
      </c>
      <c r="H983" s="118">
        <f t="shared" si="433"/>
        <v>2.4725890299999997E-2</v>
      </c>
      <c r="I983" s="118">
        <f t="shared" si="434"/>
        <v>6.1663932000000005E-2</v>
      </c>
      <c r="J983" s="326">
        <f t="shared" si="435"/>
        <v>0.12924514540000001</v>
      </c>
      <c r="K983" s="118">
        <v>0.64638355999999997</v>
      </c>
      <c r="L983" s="118">
        <v>3.6272705000000002E-2</v>
      </c>
      <c r="M983" s="118">
        <v>2.5391226999999999E-2</v>
      </c>
      <c r="N983" s="118">
        <v>2.1332127999999999E-2</v>
      </c>
      <c r="O983" s="118">
        <v>3.3937622999999999E-3</v>
      </c>
      <c r="P983" s="118">
        <v>0</v>
      </c>
      <c r="Q983" s="118">
        <v>0</v>
      </c>
      <c r="R983" s="118">
        <v>0</v>
      </c>
      <c r="S983" s="118">
        <v>4.5248653999999996E-3</v>
      </c>
      <c r="T983" s="118">
        <v>0</v>
      </c>
      <c r="U983" s="118">
        <v>0.12472028</v>
      </c>
      <c r="V983" s="118">
        <v>0</v>
      </c>
      <c r="W983" s="118">
        <v>0</v>
      </c>
      <c r="X983" s="118">
        <v>0</v>
      </c>
      <c r="Y983" s="41"/>
      <c r="Z983" s="327">
        <f t="shared" si="436"/>
        <v>4.8600267669172927</v>
      </c>
      <c r="AA983" s="41"/>
      <c r="AB983" s="111">
        <v>83.181905</v>
      </c>
      <c r="AC983" s="111">
        <v>54.634776000000002</v>
      </c>
      <c r="AD983" s="111">
        <v>16.906777000000002</v>
      </c>
      <c r="AE983" s="111">
        <v>0</v>
      </c>
      <c r="AF983" s="111">
        <v>1.4513914999999999</v>
      </c>
      <c r="AG983" s="111">
        <v>6.3594518999999998</v>
      </c>
      <c r="AH983" s="111">
        <v>3.8295081</v>
      </c>
      <c r="AI983" s="41"/>
      <c r="AJ983" s="114">
        <v>9.6640056000000002E-2</v>
      </c>
      <c r="AK983" s="114">
        <v>9.1180618000000005E-2</v>
      </c>
      <c r="AL983" s="114">
        <v>4.0807092999999997E-3</v>
      </c>
      <c r="AM983" s="114">
        <v>1.3787287000000001E-3</v>
      </c>
      <c r="AN983" s="113">
        <f t="shared" si="437"/>
        <v>5.4664638940000006E-6</v>
      </c>
      <c r="AO983" s="112">
        <f t="shared" si="438"/>
        <v>1.5091380582049997E-8</v>
      </c>
      <c r="AP983" s="112">
        <f t="shared" si="439"/>
        <v>0.19309925755899998</v>
      </c>
      <c r="AQ983" s="328">
        <v>4.5101047999999999E-6</v>
      </c>
      <c r="AR983" s="328">
        <v>1.3608074999999999E-8</v>
      </c>
      <c r="AS983" s="328">
        <v>3.7179205E-13</v>
      </c>
      <c r="AT983" s="329">
        <v>0</v>
      </c>
      <c r="AU983" s="329">
        <v>0</v>
      </c>
      <c r="AV983" s="328">
        <v>3.1719339999999999E-9</v>
      </c>
      <c r="AW983" s="328">
        <v>9.5318716000000005E-7</v>
      </c>
      <c r="AX983" s="328">
        <v>4.4964779000000002E-10</v>
      </c>
      <c r="AY983" s="328">
        <v>1.033286E-9</v>
      </c>
      <c r="AZ983" s="329">
        <v>0</v>
      </c>
      <c r="BA983" s="329">
        <v>0</v>
      </c>
      <c r="BB983" s="329">
        <v>0</v>
      </c>
      <c r="BC983" s="329">
        <v>0</v>
      </c>
      <c r="BD983" s="329">
        <v>0</v>
      </c>
      <c r="BE983" s="329">
        <v>0</v>
      </c>
      <c r="BF983" s="329">
        <v>0</v>
      </c>
      <c r="BG983" s="329">
        <v>0</v>
      </c>
      <c r="BH983" s="328">
        <v>9.1327559000000004E-5</v>
      </c>
      <c r="BI983" s="329">
        <v>0.19300792999999999</v>
      </c>
      <c r="BJ983" s="329">
        <v>0</v>
      </c>
      <c r="BK983" s="329">
        <v>0</v>
      </c>
      <c r="BL983" s="329">
        <v>0</v>
      </c>
      <c r="BM983" s="41"/>
      <c r="BN983" s="111">
        <v>2.5058068999999998E-4</v>
      </c>
      <c r="BO983" s="122">
        <v>8.1680736999999997E-6</v>
      </c>
      <c r="BP983" s="111">
        <v>1.3551044000000001E-4</v>
      </c>
      <c r="BQ983" s="111">
        <v>0</v>
      </c>
      <c r="BR983" s="122">
        <v>8.2347389999999993E-6</v>
      </c>
      <c r="BS983" s="122">
        <v>2.0534511E-6</v>
      </c>
      <c r="BT983" s="111">
        <v>0</v>
      </c>
      <c r="BU983" s="122">
        <v>3.1166968E-6</v>
      </c>
      <c r="BV983" s="111">
        <v>0</v>
      </c>
      <c r="BW983" s="111">
        <v>0</v>
      </c>
      <c r="BX983" s="111">
        <v>0</v>
      </c>
      <c r="BY983" s="111">
        <v>0</v>
      </c>
      <c r="BZ983" s="111">
        <v>0</v>
      </c>
      <c r="CA983" s="122">
        <v>4.4211567000000002E-6</v>
      </c>
      <c r="CB983" s="122">
        <v>8.6893809999999999E-5</v>
      </c>
      <c r="CC983" s="122">
        <v>2.1823194999999999E-6</v>
      </c>
      <c r="CD983" s="111">
        <v>0</v>
      </c>
      <c r="CE983" s="151"/>
      <c r="CF983" s="143"/>
      <c r="CG983" s="76" t="s">
        <v>697</v>
      </c>
      <c r="CH983" s="42"/>
      <c r="CI983" s="42"/>
      <c r="CK983" s="50"/>
      <c r="CL983" s="41"/>
      <c r="CM983" s="41"/>
      <c r="CN983" s="41"/>
      <c r="CO983" s="41"/>
      <c r="CP983" s="41"/>
      <c r="CQ983" s="41"/>
      <c r="CR983" s="41"/>
      <c r="CS983" s="41"/>
      <c r="CT983" s="41"/>
      <c r="CU983" s="41"/>
      <c r="CV983" s="41"/>
      <c r="CW983" s="41"/>
    </row>
    <row r="984" spans="1:101" ht="14.5" customHeight="1">
      <c r="A984" s="41" t="s">
        <v>10220</v>
      </c>
      <c r="B984" s="119" t="s">
        <v>10207</v>
      </c>
      <c r="C984" s="120" t="str">
        <f t="shared" si="430"/>
        <v>A.140.03.125</v>
      </c>
      <c r="D984" s="135" t="s">
        <v>10205</v>
      </c>
      <c r="E984" s="119" t="s">
        <v>6570</v>
      </c>
      <c r="F984" s="118" t="str">
        <f t="shared" si="431"/>
        <v>weaving 200 dtex</v>
      </c>
      <c r="G984" s="118">
        <f t="shared" si="432"/>
        <v>0.64629554899999997</v>
      </c>
      <c r="H984" s="118">
        <f t="shared" si="433"/>
        <v>1.8538155099999998E-2</v>
      </c>
      <c r="I984" s="118">
        <f t="shared" si="434"/>
        <v>4.6232330000000002E-2</v>
      </c>
      <c r="J984" s="326">
        <f t="shared" si="435"/>
        <v>9.6901123899999997E-2</v>
      </c>
      <c r="K984" s="118">
        <v>0.48462393999999998</v>
      </c>
      <c r="L984" s="118">
        <v>2.7195341000000001E-2</v>
      </c>
      <c r="M984" s="118">
        <v>1.9036989000000001E-2</v>
      </c>
      <c r="N984" s="118">
        <v>1.5993693E-2</v>
      </c>
      <c r="O984" s="118">
        <v>2.5444621E-3</v>
      </c>
      <c r="P984" s="118">
        <v>0</v>
      </c>
      <c r="Q984" s="118">
        <v>0</v>
      </c>
      <c r="R984" s="118">
        <v>0</v>
      </c>
      <c r="S984" s="118">
        <v>3.3925028999999998E-3</v>
      </c>
      <c r="T984" s="118">
        <v>0</v>
      </c>
      <c r="U984" s="118">
        <v>9.3508621E-2</v>
      </c>
      <c r="V984" s="118">
        <v>0</v>
      </c>
      <c r="W984" s="118">
        <v>0</v>
      </c>
      <c r="X984" s="118">
        <v>0</v>
      </c>
      <c r="Y984" s="41"/>
      <c r="Z984" s="327">
        <f t="shared" si="436"/>
        <v>3.6437890225563905</v>
      </c>
      <c r="AA984" s="41"/>
      <c r="AB984" s="111">
        <v>62.365358999999998</v>
      </c>
      <c r="AC984" s="111">
        <v>40.962243999999998</v>
      </c>
      <c r="AD984" s="111">
        <v>12.675801</v>
      </c>
      <c r="AE984" s="111">
        <v>0</v>
      </c>
      <c r="AF984" s="111">
        <v>1.088176</v>
      </c>
      <c r="AG984" s="111">
        <v>4.7679780999999997</v>
      </c>
      <c r="AH984" s="111">
        <v>2.8711611000000001</v>
      </c>
      <c r="AI984" s="41"/>
      <c r="AJ984" s="114">
        <v>7.2455564E-2</v>
      </c>
      <c r="AK984" s="114">
        <v>6.8362368000000007E-2</v>
      </c>
      <c r="AL984" s="114">
        <v>3.0594983E-3</v>
      </c>
      <c r="AM984" s="114">
        <v>1.0336973E-3</v>
      </c>
      <c r="AN984" s="113">
        <f t="shared" si="437"/>
        <v>4.0984632771000002E-6</v>
      </c>
      <c r="AO984" s="112">
        <f t="shared" si="438"/>
        <v>1.131471250986E-8</v>
      </c>
      <c r="AP984" s="112">
        <f t="shared" si="439"/>
        <v>0.14477553253600001</v>
      </c>
      <c r="AQ984" s="328">
        <v>3.3814362E-6</v>
      </c>
      <c r="AR984" s="328">
        <v>1.0202609E-8</v>
      </c>
      <c r="AS984" s="328">
        <v>2.7874986E-13</v>
      </c>
      <c r="AT984" s="329">
        <v>0</v>
      </c>
      <c r="AU984" s="329">
        <v>0</v>
      </c>
      <c r="AV984" s="328">
        <v>2.3781471E-9</v>
      </c>
      <c r="AW984" s="328">
        <v>7.1464893000000005E-7</v>
      </c>
      <c r="AX984" s="328">
        <v>3.3712195000000002E-10</v>
      </c>
      <c r="AY984" s="328">
        <v>7.7470281000000003E-10</v>
      </c>
      <c r="AZ984" s="329">
        <v>0</v>
      </c>
      <c r="BA984" s="329">
        <v>0</v>
      </c>
      <c r="BB984" s="329">
        <v>0</v>
      </c>
      <c r="BC984" s="329">
        <v>0</v>
      </c>
      <c r="BD984" s="329">
        <v>0</v>
      </c>
      <c r="BE984" s="329">
        <v>0</v>
      </c>
      <c r="BF984" s="329">
        <v>0</v>
      </c>
      <c r="BG984" s="329">
        <v>0</v>
      </c>
      <c r="BH984" s="328">
        <v>6.8472536000000004E-5</v>
      </c>
      <c r="BI984" s="329">
        <v>0.14470706</v>
      </c>
      <c r="BJ984" s="329">
        <v>0</v>
      </c>
      <c r="BK984" s="329">
        <v>0</v>
      </c>
      <c r="BL984" s="329">
        <v>0</v>
      </c>
      <c r="BM984" s="41"/>
      <c r="BN984" s="111">
        <v>1.8787205E-4</v>
      </c>
      <c r="BO984" s="122">
        <v>6.1239863E-6</v>
      </c>
      <c r="BP984" s="111">
        <v>1.0159850999999999E-4</v>
      </c>
      <c r="BQ984" s="111">
        <v>0</v>
      </c>
      <c r="BR984" s="122">
        <v>6.1739685000000002E-6</v>
      </c>
      <c r="BS984" s="122">
        <v>1.5395682000000001E-6</v>
      </c>
      <c r="BT984" s="111">
        <v>0</v>
      </c>
      <c r="BU984" s="122">
        <v>2.3367332000000002E-6</v>
      </c>
      <c r="BV984" s="111">
        <v>0</v>
      </c>
      <c r="BW984" s="111">
        <v>0</v>
      </c>
      <c r="BX984" s="111">
        <v>0</v>
      </c>
      <c r="BY984" s="111">
        <v>0</v>
      </c>
      <c r="BZ984" s="111">
        <v>0</v>
      </c>
      <c r="CA984" s="122">
        <v>3.3147477E-6</v>
      </c>
      <c r="CB984" s="122">
        <v>6.5148347999999999E-5</v>
      </c>
      <c r="CC984" s="122">
        <v>1.6361868000000001E-6</v>
      </c>
      <c r="CD984" s="111">
        <v>0</v>
      </c>
      <c r="CE984" s="151"/>
      <c r="CF984" s="143"/>
      <c r="CG984" s="76" t="s">
        <v>697</v>
      </c>
      <c r="CH984" s="42"/>
      <c r="CI984" s="42"/>
      <c r="CK984" s="50"/>
      <c r="CL984" s="41"/>
      <c r="CM984" s="41"/>
      <c r="CN984" s="41"/>
      <c r="CO984" s="41"/>
      <c r="CP984" s="41"/>
      <c r="CQ984" s="41"/>
      <c r="CR984" s="41"/>
      <c r="CS984" s="41"/>
      <c r="CT984" s="41"/>
      <c r="CU984" s="41"/>
      <c r="CV984" s="41"/>
      <c r="CW984" s="41"/>
    </row>
    <row r="985" spans="1:101" ht="14.5" customHeight="1">
      <c r="A985" s="41" t="s">
        <v>10217</v>
      </c>
      <c r="B985" s="119" t="s">
        <v>10207</v>
      </c>
      <c r="C985" s="120" t="str">
        <f t="shared" si="430"/>
        <v>A.140.03.126</v>
      </c>
      <c r="D985" s="135" t="s">
        <v>10205</v>
      </c>
      <c r="E985" s="119" t="s">
        <v>6570</v>
      </c>
      <c r="F985" s="118" t="str">
        <f t="shared" si="431"/>
        <v>weaving 300 dtex</v>
      </c>
      <c r="G985" s="118">
        <f t="shared" si="432"/>
        <v>0.43057257739999999</v>
      </c>
      <c r="H985" s="118">
        <f t="shared" si="433"/>
        <v>1.23504189E-2</v>
      </c>
      <c r="I985" s="118">
        <f t="shared" si="434"/>
        <v>3.0800727999999999E-2</v>
      </c>
      <c r="J985" s="326">
        <f t="shared" si="435"/>
        <v>6.4557100499999992E-2</v>
      </c>
      <c r="K985" s="118">
        <v>0.32286432999999998</v>
      </c>
      <c r="L985" s="118">
        <v>1.8117977E-2</v>
      </c>
      <c r="M985" s="118">
        <v>1.2682751000000001E-2</v>
      </c>
      <c r="N985" s="118">
        <v>1.0655257E-2</v>
      </c>
      <c r="O985" s="118">
        <v>1.6951619E-3</v>
      </c>
      <c r="P985" s="118">
        <v>0</v>
      </c>
      <c r="Q985" s="118">
        <v>0</v>
      </c>
      <c r="R985" s="118">
        <v>0</v>
      </c>
      <c r="S985" s="118">
        <v>2.2601405000000001E-3</v>
      </c>
      <c r="T985" s="118">
        <v>0</v>
      </c>
      <c r="U985" s="118">
        <v>6.2296959999999998E-2</v>
      </c>
      <c r="V985" s="118">
        <v>0</v>
      </c>
      <c r="W985" s="118">
        <v>0</v>
      </c>
      <c r="X985" s="118">
        <v>0</v>
      </c>
      <c r="Y985" s="41"/>
      <c r="Z985" s="327">
        <f t="shared" si="436"/>
        <v>2.4275513533834583</v>
      </c>
      <c r="AA985" s="41"/>
      <c r="AB985" s="111">
        <v>41.548814</v>
      </c>
      <c r="AC985" s="111">
        <v>27.289711</v>
      </c>
      <c r="AD985" s="111">
        <v>8.4448238999999994</v>
      </c>
      <c r="AE985" s="111">
        <v>0</v>
      </c>
      <c r="AF985" s="111">
        <v>0.72496048000000002</v>
      </c>
      <c r="AG985" s="111">
        <v>3.1765042999999999</v>
      </c>
      <c r="AH985" s="111">
        <v>1.9128141000000001</v>
      </c>
      <c r="AI985" s="41"/>
      <c r="AJ985" s="114">
        <v>4.8271070999999999E-2</v>
      </c>
      <c r="AK985" s="114">
        <v>4.5544118000000001E-2</v>
      </c>
      <c r="AL985" s="114">
        <v>2.0382873999999999E-3</v>
      </c>
      <c r="AM985" s="114">
        <v>6.8866589E-4</v>
      </c>
      <c r="AN985" s="113">
        <f t="shared" si="437"/>
        <v>2.7304627701999999E-6</v>
      </c>
      <c r="AO985" s="112">
        <f t="shared" si="438"/>
        <v>7.5380451876800007E-9</v>
      </c>
      <c r="AP985" s="112">
        <f t="shared" si="439"/>
        <v>9.6451805513999997E-2</v>
      </c>
      <c r="AQ985" s="328">
        <v>2.2527677E-6</v>
      </c>
      <c r="AR985" s="328">
        <v>6.7971437999999999E-9</v>
      </c>
      <c r="AS985" s="328">
        <v>1.8570768000000001E-13</v>
      </c>
      <c r="AT985" s="329">
        <v>0</v>
      </c>
      <c r="AU985" s="329">
        <v>0</v>
      </c>
      <c r="AV985" s="328">
        <v>1.5843602E-9</v>
      </c>
      <c r="AW985" s="328">
        <v>4.7611070999999997E-7</v>
      </c>
      <c r="AX985" s="328">
        <v>2.2459611E-10</v>
      </c>
      <c r="AY985" s="328">
        <v>5.1611957000000002E-10</v>
      </c>
      <c r="AZ985" s="329">
        <v>0</v>
      </c>
      <c r="BA985" s="329">
        <v>0</v>
      </c>
      <c r="BB985" s="329">
        <v>0</v>
      </c>
      <c r="BC985" s="329">
        <v>0</v>
      </c>
      <c r="BD985" s="329">
        <v>0</v>
      </c>
      <c r="BE985" s="329">
        <v>0</v>
      </c>
      <c r="BF985" s="329">
        <v>0</v>
      </c>
      <c r="BG985" s="329">
        <v>0</v>
      </c>
      <c r="BH985" s="328">
        <v>4.5617514E-5</v>
      </c>
      <c r="BI985" s="329">
        <v>9.6406188000000004E-2</v>
      </c>
      <c r="BJ985" s="329">
        <v>0</v>
      </c>
      <c r="BK985" s="329">
        <v>0</v>
      </c>
      <c r="BL985" s="329">
        <v>0</v>
      </c>
      <c r="BM985" s="41"/>
      <c r="BN985" s="111">
        <v>1.2516339999999999E-4</v>
      </c>
      <c r="BO985" s="122">
        <v>4.0798990000000003E-6</v>
      </c>
      <c r="BP985" s="122">
        <v>6.7686573000000003E-5</v>
      </c>
      <c r="BQ985" s="111">
        <v>0</v>
      </c>
      <c r="BR985" s="122">
        <v>4.1131979000000003E-6</v>
      </c>
      <c r="BS985" s="122">
        <v>1.0256853E-6</v>
      </c>
      <c r="BT985" s="111">
        <v>0</v>
      </c>
      <c r="BU985" s="122">
        <v>1.5567695E-6</v>
      </c>
      <c r="BV985" s="111">
        <v>0</v>
      </c>
      <c r="BW985" s="111">
        <v>0</v>
      </c>
      <c r="BX985" s="111">
        <v>0</v>
      </c>
      <c r="BY985" s="111">
        <v>0</v>
      </c>
      <c r="BZ985" s="111">
        <v>0</v>
      </c>
      <c r="CA985" s="122">
        <v>2.2083386999999999E-6</v>
      </c>
      <c r="CB985" s="122">
        <v>4.3402885999999999E-5</v>
      </c>
      <c r="CC985" s="122">
        <v>1.0900542E-6</v>
      </c>
      <c r="CD985" s="111">
        <v>0</v>
      </c>
      <c r="CE985" s="151"/>
      <c r="CF985" s="143"/>
      <c r="CG985" s="76" t="s">
        <v>697</v>
      </c>
      <c r="CH985" s="42"/>
      <c r="CI985" s="42"/>
      <c r="CK985" s="50"/>
      <c r="CL985" s="41"/>
      <c r="CM985" s="41"/>
      <c r="CN985" s="41"/>
      <c r="CO985" s="41"/>
      <c r="CP985" s="41"/>
      <c r="CQ985" s="41"/>
      <c r="CR985" s="41"/>
      <c r="CS985" s="41"/>
      <c r="CT985" s="41"/>
      <c r="CU985" s="41"/>
      <c r="CV985" s="41"/>
      <c r="CW985" s="41"/>
    </row>
    <row r="986" spans="1:101" ht="14.5" customHeight="1">
      <c r="A986" s="41" t="s">
        <v>10214</v>
      </c>
      <c r="B986" s="119" t="s">
        <v>10207</v>
      </c>
      <c r="C986" s="120" t="str">
        <f t="shared" si="430"/>
        <v>A.140.03.127</v>
      </c>
      <c r="D986" s="135" t="s">
        <v>10205</v>
      </c>
      <c r="E986" s="119" t="s">
        <v>6570</v>
      </c>
      <c r="F986" s="118" t="str">
        <f t="shared" si="431"/>
        <v>weaving 400 dtex</v>
      </c>
      <c r="G986" s="118">
        <f t="shared" si="432"/>
        <v>0.32314777439999998</v>
      </c>
      <c r="H986" s="118">
        <f t="shared" si="433"/>
        <v>9.2690773000000011E-3</v>
      </c>
      <c r="I986" s="118">
        <f t="shared" si="434"/>
        <v>2.3116164599999999E-2</v>
      </c>
      <c r="J986" s="326">
        <f t="shared" si="435"/>
        <v>4.8450562500000002E-2</v>
      </c>
      <c r="K986" s="118">
        <v>0.24231196999999999</v>
      </c>
      <c r="L986" s="118">
        <v>1.3597669999999999E-2</v>
      </c>
      <c r="M986" s="118">
        <v>9.5184945999999999E-3</v>
      </c>
      <c r="N986" s="118">
        <v>7.9968463000000007E-3</v>
      </c>
      <c r="O986" s="118">
        <v>1.272231E-3</v>
      </c>
      <c r="P986" s="118">
        <v>0</v>
      </c>
      <c r="Q986" s="118">
        <v>0</v>
      </c>
      <c r="R986" s="118">
        <v>0</v>
      </c>
      <c r="S986" s="118">
        <v>1.6962514999999999E-3</v>
      </c>
      <c r="T986" s="118">
        <v>0</v>
      </c>
      <c r="U986" s="118">
        <v>4.6754311E-2</v>
      </c>
      <c r="V986" s="118">
        <v>0</v>
      </c>
      <c r="W986" s="118">
        <v>0</v>
      </c>
      <c r="X986" s="118">
        <v>0</v>
      </c>
      <c r="Y986" s="41"/>
      <c r="Z986" s="327">
        <f t="shared" si="436"/>
        <v>1.8218945112781952</v>
      </c>
      <c r="AA986" s="41"/>
      <c r="AB986" s="111">
        <v>31.182680000000001</v>
      </c>
      <c r="AC986" s="111">
        <v>20.481121999999999</v>
      </c>
      <c r="AD986" s="111">
        <v>6.3379003000000003</v>
      </c>
      <c r="AE986" s="111">
        <v>0</v>
      </c>
      <c r="AF986" s="111">
        <v>0.54408798000000003</v>
      </c>
      <c r="AG986" s="111">
        <v>2.3839891</v>
      </c>
      <c r="AH986" s="111">
        <v>1.4355804999999999</v>
      </c>
      <c r="AI986" s="41"/>
      <c r="AJ986" s="114">
        <v>3.6227782E-2</v>
      </c>
      <c r="AK986" s="114">
        <v>3.4181184000000003E-2</v>
      </c>
      <c r="AL986" s="114">
        <v>1.5297492E-3</v>
      </c>
      <c r="AM986" s="114">
        <v>5.1684864000000003E-4</v>
      </c>
      <c r="AN986" s="113">
        <f t="shared" si="437"/>
        <v>2.0492316435999999E-6</v>
      </c>
      <c r="AO986" s="112">
        <f t="shared" si="438"/>
        <v>5.6573564549299999E-9</v>
      </c>
      <c r="AP986" s="112">
        <f t="shared" si="439"/>
        <v>7.2387765268000004E-2</v>
      </c>
      <c r="AQ986" s="328">
        <v>1.6907181E-6</v>
      </c>
      <c r="AR986" s="328">
        <v>5.1013047E-9</v>
      </c>
      <c r="AS986" s="328">
        <v>1.3937493E-13</v>
      </c>
      <c r="AT986" s="329">
        <v>0</v>
      </c>
      <c r="AU986" s="329">
        <v>0</v>
      </c>
      <c r="AV986" s="328">
        <v>1.1890736E-9</v>
      </c>
      <c r="AW986" s="328">
        <v>3.5732446999999999E-7</v>
      </c>
      <c r="AX986" s="328">
        <v>1.6856098000000001E-10</v>
      </c>
      <c r="AY986" s="328">
        <v>3.8735139999999999E-10</v>
      </c>
      <c r="AZ986" s="329">
        <v>0</v>
      </c>
      <c r="BA986" s="329">
        <v>0</v>
      </c>
      <c r="BB986" s="329">
        <v>0</v>
      </c>
      <c r="BC986" s="329">
        <v>0</v>
      </c>
      <c r="BD986" s="329">
        <v>0</v>
      </c>
      <c r="BE986" s="329">
        <v>0</v>
      </c>
      <c r="BF986" s="329">
        <v>0</v>
      </c>
      <c r="BG986" s="329">
        <v>0</v>
      </c>
      <c r="BH986" s="328">
        <v>3.4236268000000002E-5</v>
      </c>
      <c r="BI986" s="329">
        <v>7.2353529E-2</v>
      </c>
      <c r="BJ986" s="329">
        <v>0</v>
      </c>
      <c r="BK986" s="329">
        <v>0</v>
      </c>
      <c r="BL986" s="329">
        <v>0</v>
      </c>
      <c r="BM986" s="41"/>
      <c r="BN986" s="122">
        <v>9.3936023000000006E-5</v>
      </c>
      <c r="BO986" s="122">
        <v>3.0619932E-6</v>
      </c>
      <c r="BP986" s="122">
        <v>5.0799252999999998E-5</v>
      </c>
      <c r="BQ986" s="111">
        <v>0</v>
      </c>
      <c r="BR986" s="122">
        <v>3.0869842000000001E-6</v>
      </c>
      <c r="BS986" s="122">
        <v>7.6978409000000001E-7</v>
      </c>
      <c r="BT986" s="111">
        <v>0</v>
      </c>
      <c r="BU986" s="122">
        <v>1.1683666000000001E-6</v>
      </c>
      <c r="BV986" s="111">
        <v>0</v>
      </c>
      <c r="BW986" s="111">
        <v>0</v>
      </c>
      <c r="BX986" s="111">
        <v>0</v>
      </c>
      <c r="BY986" s="111">
        <v>0</v>
      </c>
      <c r="BZ986" s="111">
        <v>0</v>
      </c>
      <c r="CA986" s="122">
        <v>1.6573738E-6</v>
      </c>
      <c r="CB986" s="122">
        <v>3.2574173999999999E-5</v>
      </c>
      <c r="CC986" s="122">
        <v>8.1809342000000001E-7</v>
      </c>
      <c r="CD986" s="111">
        <v>0</v>
      </c>
      <c r="CE986" s="137"/>
      <c r="CF986" s="143"/>
      <c r="CG986" s="76" t="s">
        <v>697</v>
      </c>
      <c r="CH986" s="42"/>
      <c r="CI986" s="42"/>
      <c r="CK986" s="50"/>
      <c r="CL986" s="41"/>
      <c r="CM986" s="41"/>
      <c r="CN986" s="41"/>
      <c r="CO986" s="41"/>
      <c r="CP986" s="41"/>
      <c r="CQ986" s="41"/>
      <c r="CR986" s="41"/>
      <c r="CS986" s="41"/>
      <c r="CT986" s="41"/>
      <c r="CU986" s="41"/>
      <c r="CV986" s="41"/>
      <c r="CW986" s="41"/>
    </row>
    <row r="987" spans="1:101" ht="14.5" customHeight="1">
      <c r="A987" s="41" t="s">
        <v>10211</v>
      </c>
      <c r="B987" s="119" t="s">
        <v>10207</v>
      </c>
      <c r="C987" s="120" t="str">
        <f t="shared" si="430"/>
        <v>A.140.03.128</v>
      </c>
      <c r="D987" s="135" t="s">
        <v>10205</v>
      </c>
      <c r="E987" s="119" t="s">
        <v>6570</v>
      </c>
      <c r="F987" s="118" t="str">
        <f t="shared" si="431"/>
        <v>weaving 500 dtex</v>
      </c>
      <c r="G987" s="118">
        <f t="shared" si="432"/>
        <v>0.2585182238</v>
      </c>
      <c r="H987" s="118">
        <f t="shared" si="433"/>
        <v>7.4152619000000001E-3</v>
      </c>
      <c r="I987" s="118">
        <f t="shared" si="434"/>
        <v>1.84929317E-2</v>
      </c>
      <c r="J987" s="326">
        <f t="shared" si="435"/>
        <v>3.8760450199999998E-2</v>
      </c>
      <c r="K987" s="118">
        <v>0.19384957999999999</v>
      </c>
      <c r="L987" s="118">
        <v>1.0878136E-2</v>
      </c>
      <c r="M987" s="118">
        <v>7.6147957000000004E-3</v>
      </c>
      <c r="N987" s="118">
        <v>6.3974771E-3</v>
      </c>
      <c r="O987" s="118">
        <v>1.0177847999999999E-3</v>
      </c>
      <c r="P987" s="118">
        <v>0</v>
      </c>
      <c r="Q987" s="118">
        <v>0</v>
      </c>
      <c r="R987" s="118">
        <v>0</v>
      </c>
      <c r="S987" s="118">
        <v>1.3570011999999999E-3</v>
      </c>
      <c r="T987" s="118">
        <v>0</v>
      </c>
      <c r="U987" s="118">
        <v>3.7403448999999998E-2</v>
      </c>
      <c r="V987" s="118">
        <v>0</v>
      </c>
      <c r="W987" s="118">
        <v>0</v>
      </c>
      <c r="X987" s="118">
        <v>0</v>
      </c>
      <c r="Y987" s="41"/>
      <c r="Z987" s="327">
        <f t="shared" si="436"/>
        <v>1.4575156390977442</v>
      </c>
      <c r="AA987" s="41"/>
      <c r="AB987" s="111">
        <v>24.946144</v>
      </c>
      <c r="AC987" s="111">
        <v>16.384896999999999</v>
      </c>
      <c r="AD987" s="111">
        <v>5.0703202000000003</v>
      </c>
      <c r="AE987" s="111">
        <v>0</v>
      </c>
      <c r="AF987" s="111">
        <v>0.43527039000000001</v>
      </c>
      <c r="AG987" s="111">
        <v>1.9071913</v>
      </c>
      <c r="AH987" s="111">
        <v>1.1484643999999999</v>
      </c>
      <c r="AI987" s="41"/>
      <c r="AJ987" s="114">
        <v>2.8982225E-2</v>
      </c>
      <c r="AK987" s="114">
        <v>2.7344947000000001E-2</v>
      </c>
      <c r="AL987" s="114">
        <v>1.2237992999999999E-3</v>
      </c>
      <c r="AM987" s="114">
        <v>4.1347891E-4</v>
      </c>
      <c r="AN987" s="113">
        <f t="shared" si="437"/>
        <v>1.6393853288399999E-6</v>
      </c>
      <c r="AO987" s="112">
        <f t="shared" si="438"/>
        <v>4.5258850999399997E-9</v>
      </c>
      <c r="AP987" s="112">
        <f t="shared" si="439"/>
        <v>5.7910212014999997E-2</v>
      </c>
      <c r="AQ987" s="328">
        <v>1.3525745E-6</v>
      </c>
      <c r="AR987" s="328">
        <v>4.0810437000000001E-9</v>
      </c>
      <c r="AS987" s="328">
        <v>1.1149994E-13</v>
      </c>
      <c r="AT987" s="329">
        <v>0</v>
      </c>
      <c r="AU987" s="329">
        <v>0</v>
      </c>
      <c r="AV987" s="328">
        <v>9.5125884000000009E-10</v>
      </c>
      <c r="AW987" s="328">
        <v>2.8585957000000002E-7</v>
      </c>
      <c r="AX987" s="328">
        <v>1.3484878E-10</v>
      </c>
      <c r="AY987" s="328">
        <v>3.0988111999999999E-10</v>
      </c>
      <c r="AZ987" s="329">
        <v>0</v>
      </c>
      <c r="BA987" s="329">
        <v>0</v>
      </c>
      <c r="BB987" s="329">
        <v>0</v>
      </c>
      <c r="BC987" s="329">
        <v>0</v>
      </c>
      <c r="BD987" s="329">
        <v>0</v>
      </c>
      <c r="BE987" s="329">
        <v>0</v>
      </c>
      <c r="BF987" s="329">
        <v>0</v>
      </c>
      <c r="BG987" s="329">
        <v>0</v>
      </c>
      <c r="BH987" s="328">
        <v>2.7389014999999999E-5</v>
      </c>
      <c r="BI987" s="329">
        <v>5.7882823E-2</v>
      </c>
      <c r="BJ987" s="329">
        <v>0</v>
      </c>
      <c r="BK987" s="329">
        <v>0</v>
      </c>
      <c r="BL987" s="329">
        <v>0</v>
      </c>
      <c r="BM987" s="41"/>
      <c r="BN987" s="122">
        <v>7.5148818000000004E-5</v>
      </c>
      <c r="BO987" s="122">
        <v>2.4495945000000002E-6</v>
      </c>
      <c r="BP987" s="122">
        <v>4.0639402999999997E-5</v>
      </c>
      <c r="BQ987" s="111">
        <v>0</v>
      </c>
      <c r="BR987" s="122">
        <v>2.4695874000000001E-6</v>
      </c>
      <c r="BS987" s="122">
        <v>6.1582727000000003E-7</v>
      </c>
      <c r="BT987" s="111">
        <v>0</v>
      </c>
      <c r="BU987" s="122">
        <v>9.3469326999999996E-7</v>
      </c>
      <c r="BV987" s="111">
        <v>0</v>
      </c>
      <c r="BW987" s="111">
        <v>0</v>
      </c>
      <c r="BX987" s="111">
        <v>0</v>
      </c>
      <c r="BY987" s="111">
        <v>0</v>
      </c>
      <c r="BZ987" s="111">
        <v>0</v>
      </c>
      <c r="CA987" s="122">
        <v>1.3258991E-6</v>
      </c>
      <c r="CB987" s="122">
        <v>2.6059339E-5</v>
      </c>
      <c r="CC987" s="122">
        <v>6.5447474E-7</v>
      </c>
      <c r="CD987" s="111">
        <v>0</v>
      </c>
      <c r="CE987" s="137"/>
      <c r="CF987" s="143"/>
      <c r="CG987" s="76" t="s">
        <v>697</v>
      </c>
      <c r="CH987" s="42"/>
      <c r="CI987" s="42"/>
      <c r="CK987" s="50"/>
      <c r="CL987" s="41"/>
      <c r="CM987" s="41"/>
      <c r="CN987" s="41"/>
      <c r="CO987" s="41"/>
      <c r="CP987" s="41"/>
      <c r="CQ987" s="41"/>
      <c r="CR987" s="41"/>
      <c r="CS987" s="41"/>
      <c r="CT987" s="41"/>
      <c r="CU987" s="41"/>
      <c r="CV987" s="41"/>
      <c r="CW987" s="41"/>
    </row>
    <row r="988" spans="1:101" ht="14.5" customHeight="1">
      <c r="A988" s="41" t="s">
        <v>10208</v>
      </c>
      <c r="B988" s="119" t="s">
        <v>10207</v>
      </c>
      <c r="C988" s="120" t="str">
        <f t="shared" si="430"/>
        <v>A.140.03.129</v>
      </c>
      <c r="D988" s="135" t="s">
        <v>10205</v>
      </c>
      <c r="E988" s="119" t="s">
        <v>6570</v>
      </c>
      <c r="F988" s="118" t="str">
        <f t="shared" si="431"/>
        <v>Geotextiles (PP, 500 dTex, woven)</v>
      </c>
      <c r="G988" s="118">
        <f t="shared" si="432"/>
        <v>1.5106447928638098</v>
      </c>
      <c r="H988" s="118">
        <f t="shared" si="433"/>
        <v>5.0597783001000006E-2</v>
      </c>
      <c r="I988" s="118">
        <f t="shared" si="434"/>
        <v>8.5556838460000006E-2</v>
      </c>
      <c r="J988" s="326">
        <f t="shared" si="435"/>
        <v>0.83856763140280999</v>
      </c>
      <c r="K988" s="118">
        <v>0.53592253999999995</v>
      </c>
      <c r="L988" s="118">
        <v>6.5384301000000006E-2</v>
      </c>
      <c r="M988" s="118">
        <v>1.9854149000000001E-2</v>
      </c>
      <c r="N988" s="118">
        <v>1.2178737E-2</v>
      </c>
      <c r="O988" s="118">
        <v>3.8363689999999999E-2</v>
      </c>
      <c r="P988" s="330">
        <v>1.703739E-5</v>
      </c>
      <c r="Q988" s="330">
        <v>3.8318610999999999E-5</v>
      </c>
      <c r="R988" s="118">
        <v>3.1838846000000002E-4</v>
      </c>
      <c r="S988" s="118">
        <v>2.0686618000000001E-3</v>
      </c>
      <c r="T988" s="118">
        <v>0.78</v>
      </c>
      <c r="U988" s="118">
        <v>5.6498409999999999E-2</v>
      </c>
      <c r="V988" s="330">
        <v>5.5960281000000004E-7</v>
      </c>
      <c r="W988" s="118">
        <v>0</v>
      </c>
      <c r="X988" s="118">
        <v>0</v>
      </c>
      <c r="Y988" s="41"/>
      <c r="Z988" s="327">
        <f t="shared" si="436"/>
        <v>4.0294927819548869</v>
      </c>
      <c r="AA988" s="41"/>
      <c r="AB988" s="111">
        <v>122.26937</v>
      </c>
      <c r="AC988" s="111">
        <v>108.64634</v>
      </c>
      <c r="AD988" s="111">
        <v>7.6587889999999996</v>
      </c>
      <c r="AE988" s="111">
        <v>0</v>
      </c>
      <c r="AF988" s="111">
        <v>1.3558466</v>
      </c>
      <c r="AG988" s="111">
        <v>2.8738744999999999</v>
      </c>
      <c r="AH988" s="111">
        <v>1.7345117999999999</v>
      </c>
      <c r="AI988" s="41"/>
      <c r="AJ988" s="114">
        <v>9.2602892000000006E-2</v>
      </c>
      <c r="AK988" s="114">
        <v>8.4921592000000004E-2</v>
      </c>
      <c r="AL988" s="114">
        <v>3.5376046E-3</v>
      </c>
      <c r="AM988" s="114">
        <v>4.1436944E-3</v>
      </c>
      <c r="AN988" s="113">
        <f t="shared" si="437"/>
        <v>5.0912226516893702E-6</v>
      </c>
      <c r="AO988" s="112">
        <f t="shared" si="438"/>
        <v>1.3082857201718229E-8</v>
      </c>
      <c r="AP988" s="112">
        <f t="shared" si="439"/>
        <v>0.58034935732400006</v>
      </c>
      <c r="AQ988" s="328">
        <v>3.7413022E-6</v>
      </c>
      <c r="AR988" s="328">
        <v>1.1288480000000001E-8</v>
      </c>
      <c r="AS988" s="328">
        <v>3.0841434999999998E-13</v>
      </c>
      <c r="AT988" s="328">
        <v>1.5698522000000001E-11</v>
      </c>
      <c r="AU988" s="328">
        <v>9.7430736999999997E-13</v>
      </c>
      <c r="AV988" s="328">
        <v>1.8107728E-9</v>
      </c>
      <c r="AW988" s="328">
        <v>1.3470561999999999E-6</v>
      </c>
      <c r="AX988" s="328">
        <v>2.6775960999999998E-10</v>
      </c>
      <c r="AY988" s="328">
        <v>1.5246445E-9</v>
      </c>
      <c r="AZ988" s="328">
        <v>3.1950386999999999E-14</v>
      </c>
      <c r="BA988" s="328">
        <v>3.8157483000000002E-16</v>
      </c>
      <c r="BB988" s="328">
        <v>8.7566247E-13</v>
      </c>
      <c r="BC988" s="328">
        <v>6.3080524E-15</v>
      </c>
      <c r="BD988" s="328">
        <v>1.4792753999999999E-14</v>
      </c>
      <c r="BE988" s="328">
        <v>2.8845212000000001E-10</v>
      </c>
      <c r="BF988" s="328">
        <v>7.4835393999999998E-10</v>
      </c>
      <c r="BG988" s="328">
        <v>7.3558213000000004E-13</v>
      </c>
      <c r="BH988" s="328">
        <v>4.2667324000000003E-5</v>
      </c>
      <c r="BI988" s="329">
        <v>0.58030669000000001</v>
      </c>
      <c r="BJ988" s="329">
        <v>0</v>
      </c>
      <c r="BK988" s="329">
        <v>0</v>
      </c>
      <c r="BL988" s="329">
        <v>0</v>
      </c>
      <c r="BM988" s="41"/>
      <c r="BN988" s="111">
        <v>2.7667590999999999E-4</v>
      </c>
      <c r="BO988" s="122">
        <v>1.1065916000000001E-5</v>
      </c>
      <c r="BP988" s="111">
        <v>1.1235295E-4</v>
      </c>
      <c r="BQ988" s="122">
        <v>3.7332674000000003E-8</v>
      </c>
      <c r="BR988" s="122">
        <v>4.2925461999999997E-5</v>
      </c>
      <c r="BS988" s="122">
        <v>1.0908818000000001E-6</v>
      </c>
      <c r="BT988" s="122">
        <v>3.6895536E-10</v>
      </c>
      <c r="BU988" s="122">
        <v>1.6561893000000001E-6</v>
      </c>
      <c r="BV988" s="122">
        <v>2.2862978000000001E-8</v>
      </c>
      <c r="BW988" s="122">
        <v>2.5355647999999999E-8</v>
      </c>
      <c r="BX988" s="122">
        <v>7.2681957999999997E-9</v>
      </c>
      <c r="BY988" s="122">
        <v>5.3444830000000003E-10</v>
      </c>
      <c r="BZ988" s="122">
        <v>1.2316245999999999E-10</v>
      </c>
      <c r="CA988" s="122">
        <v>3.558387E-6</v>
      </c>
      <c r="CB988" s="111">
        <v>1.0293855999999999E-4</v>
      </c>
      <c r="CC988" s="122">
        <v>9.9371518999999995E-7</v>
      </c>
      <c r="CD988" s="111">
        <v>0</v>
      </c>
      <c r="CE988" s="151"/>
      <c r="CF988" s="143"/>
      <c r="CG988" s="42" t="s">
        <v>1115</v>
      </c>
      <c r="CH988" s="42"/>
      <c r="CI988" s="42"/>
      <c r="CK988" s="50"/>
      <c r="CL988" s="41"/>
      <c r="CM988" s="41"/>
      <c r="CN988" s="41"/>
      <c r="CO988" s="41"/>
      <c r="CP988" s="41"/>
      <c r="CQ988" s="41"/>
      <c r="CR988" s="41"/>
      <c r="CS988" s="41"/>
      <c r="CT988" s="41"/>
      <c r="CU988" s="41"/>
      <c r="CV988" s="41"/>
      <c r="CW988" s="41"/>
    </row>
    <row r="989" spans="1:101" ht="14.5" customHeight="1">
      <c r="B989" s="119" t="s">
        <v>70</v>
      </c>
      <c r="C989" s="133" t="s">
        <v>10203</v>
      </c>
      <c r="D989" s="135"/>
      <c r="G989" s="41"/>
      <c r="H989" s="41"/>
      <c r="I989" s="41"/>
      <c r="J989" s="41"/>
      <c r="K989" s="41"/>
      <c r="L989" s="41"/>
      <c r="M989" s="41"/>
      <c r="N989" s="41"/>
      <c r="O989" s="41"/>
      <c r="P989" s="41"/>
      <c r="Q989" s="41"/>
      <c r="R989" s="41"/>
      <c r="S989" s="41"/>
      <c r="T989" s="41"/>
      <c r="U989" s="41"/>
      <c r="V989" s="41"/>
      <c r="W989" s="41"/>
      <c r="X989" s="41"/>
      <c r="Y989" s="41"/>
      <c r="Z989" s="41"/>
      <c r="AA989" s="41"/>
      <c r="AB989" s="41"/>
      <c r="AC989" s="41"/>
      <c r="AD989" s="41"/>
      <c r="AE989" s="41"/>
      <c r="AF989" s="41"/>
      <c r="AG989" s="41"/>
      <c r="AH989" s="41"/>
      <c r="AI989" s="41"/>
      <c r="AJ989" s="41"/>
      <c r="AK989" s="41"/>
      <c r="AL989" s="41"/>
      <c r="AM989" s="41"/>
      <c r="AN989" s="41"/>
      <c r="AO989" s="41"/>
      <c r="AP989" s="41"/>
      <c r="AQ989" s="41"/>
      <c r="AR989" s="41"/>
      <c r="AS989" s="41"/>
      <c r="AT989" s="41"/>
      <c r="AU989" s="41"/>
      <c r="AV989" s="41"/>
      <c r="AW989" s="41"/>
      <c r="AX989" s="41"/>
      <c r="AY989" s="41"/>
      <c r="AZ989" s="41"/>
      <c r="BA989" s="41"/>
      <c r="BB989" s="41"/>
      <c r="BC989" s="41"/>
      <c r="BD989" s="41"/>
      <c r="BE989" s="41"/>
      <c r="BF989" s="41"/>
      <c r="BG989" s="41"/>
      <c r="BH989" s="41"/>
      <c r="BI989" s="41"/>
      <c r="BJ989" s="41"/>
      <c r="BK989" s="41"/>
      <c r="BL989" s="41"/>
      <c r="BM989" s="41"/>
      <c r="BN989" s="41"/>
      <c r="BO989" s="41"/>
      <c r="BP989" s="41"/>
      <c r="BQ989" s="41"/>
      <c r="BR989" s="41"/>
      <c r="BS989" s="41"/>
      <c r="BT989" s="41"/>
      <c r="BU989" s="41"/>
      <c r="BV989" s="41"/>
      <c r="BW989" s="41"/>
      <c r="BX989" s="41"/>
      <c r="BY989" s="41"/>
      <c r="BZ989" s="41"/>
      <c r="CA989" s="41"/>
      <c r="CB989" s="41"/>
      <c r="CC989" s="41"/>
      <c r="CD989" s="41"/>
      <c r="CE989" s="152"/>
      <c r="CF989" s="144"/>
      <c r="CH989" s="42"/>
      <c r="CI989" s="42"/>
      <c r="CK989" s="42"/>
      <c r="CL989" s="41"/>
      <c r="CM989" s="41"/>
      <c r="CN989" s="41"/>
      <c r="CO989" s="41"/>
      <c r="CP989" s="41"/>
      <c r="CQ989" s="41"/>
      <c r="CR989" s="41"/>
      <c r="CS989" s="41"/>
      <c r="CT989" s="41"/>
      <c r="CU989" s="41"/>
      <c r="CV989" s="41"/>
      <c r="CW989" s="41"/>
    </row>
    <row r="990" spans="1:101" ht="14.5" customHeight="1">
      <c r="B990" s="119" t="s">
        <v>70</v>
      </c>
      <c r="C990" s="133" t="s">
        <v>88</v>
      </c>
      <c r="D990" s="133" t="s">
        <v>885</v>
      </c>
      <c r="G990" s="41"/>
      <c r="H990" s="41"/>
      <c r="I990" s="41"/>
      <c r="J990" s="41"/>
      <c r="K990" s="41"/>
      <c r="L990" s="41"/>
      <c r="M990" s="41"/>
      <c r="N990" s="41"/>
      <c r="O990" s="41"/>
      <c r="P990" s="41"/>
      <c r="Q990" s="41"/>
      <c r="R990" s="41"/>
      <c r="S990" s="41"/>
      <c r="T990" s="41"/>
      <c r="U990" s="41"/>
      <c r="V990" s="41"/>
      <c r="W990" s="41"/>
      <c r="X990" s="41"/>
      <c r="Y990" s="41"/>
      <c r="Z990" s="41"/>
      <c r="AA990" s="41"/>
      <c r="AB990" s="41"/>
      <c r="AC990" s="41"/>
      <c r="AD990" s="41"/>
      <c r="AE990" s="41"/>
      <c r="AF990" s="41"/>
      <c r="AG990" s="41"/>
      <c r="AH990" s="41"/>
      <c r="AI990" s="41"/>
      <c r="AJ990" s="41"/>
      <c r="AK990" s="41"/>
      <c r="AL990" s="41"/>
      <c r="AM990" s="41"/>
      <c r="AN990" s="41"/>
      <c r="AO990" s="41"/>
      <c r="AP990" s="41"/>
      <c r="AQ990" s="41"/>
      <c r="AR990" s="41"/>
      <c r="AS990" s="41"/>
      <c r="AT990" s="41"/>
      <c r="AU990" s="41"/>
      <c r="AV990" s="41"/>
      <c r="AW990" s="41"/>
      <c r="AX990" s="41"/>
      <c r="AY990" s="41"/>
      <c r="AZ990" s="41"/>
      <c r="BA990" s="41"/>
      <c r="BB990" s="41"/>
      <c r="BC990" s="41"/>
      <c r="BD990" s="41"/>
      <c r="BE990" s="41"/>
      <c r="BF990" s="41"/>
      <c r="BG990" s="41"/>
      <c r="BH990" s="41"/>
      <c r="BI990" s="41"/>
      <c r="BJ990" s="41"/>
      <c r="BK990" s="41"/>
      <c r="BL990" s="41"/>
      <c r="BM990" s="41"/>
      <c r="BN990" s="41"/>
      <c r="BO990" s="41"/>
      <c r="BP990" s="41"/>
      <c r="BQ990" s="41"/>
      <c r="BR990" s="41"/>
      <c r="BS990" s="41"/>
      <c r="BT990" s="41"/>
      <c r="BU990" s="41"/>
      <c r="BV990" s="41"/>
      <c r="BW990" s="41"/>
      <c r="BX990" s="41"/>
      <c r="BY990" s="41"/>
      <c r="BZ990" s="41"/>
      <c r="CA990" s="41"/>
      <c r="CB990" s="41"/>
      <c r="CC990" s="41"/>
      <c r="CD990" s="41"/>
      <c r="CE990" s="152"/>
      <c r="CF990" s="144"/>
      <c r="CH990" s="42"/>
      <c r="CI990" s="42"/>
      <c r="CK990" s="42"/>
      <c r="CL990" s="41"/>
      <c r="CM990" s="41"/>
      <c r="CN990" s="41"/>
      <c r="CO990" s="41"/>
      <c r="CP990" s="41"/>
      <c r="CQ990" s="41"/>
      <c r="CR990" s="41"/>
      <c r="CS990" s="41"/>
      <c r="CT990" s="41"/>
      <c r="CU990" s="41"/>
      <c r="CV990" s="41"/>
      <c r="CW990" s="41"/>
    </row>
    <row r="991" spans="1:101" ht="14.5" customHeight="1">
      <c r="A991" s="41" t="s">
        <v>10202</v>
      </c>
      <c r="B991" s="119" t="s">
        <v>70</v>
      </c>
      <c r="C991" s="120" t="str">
        <f>MID(A991,1,12)</f>
        <v>A.150.01.101</v>
      </c>
      <c r="D991" s="135" t="s">
        <v>885</v>
      </c>
      <c r="E991" s="119" t="s">
        <v>6570</v>
      </c>
      <c r="F991" s="118" t="str">
        <f>MID(A991, 21,85)</f>
        <v>drinking water europe</v>
      </c>
      <c r="G991" s="118">
        <f>H991+I991+J991+K991</f>
        <v>1.4028925359699999E-4</v>
      </c>
      <c r="H991" s="118">
        <f>N991+O991+P991+Q991</f>
        <v>2.8042706197E-5</v>
      </c>
      <c r="I991" s="118">
        <f>L991+M991+R991</f>
        <v>2.1907284100000001E-5</v>
      </c>
      <c r="J991" s="326">
        <f>S991+IF(T991="x",0,T991)+IF(U991="x",0,U991)+IF(V991="x",0,V991)+W991+X991</f>
        <v>6.6615143000000003E-6</v>
      </c>
      <c r="K991" s="330">
        <v>8.3677748999999994E-5</v>
      </c>
      <c r="L991" s="330">
        <v>8.2243672999999999E-6</v>
      </c>
      <c r="M991" s="330">
        <v>1.0830422000000001E-5</v>
      </c>
      <c r="N991" s="330">
        <v>7.4531587999999997E-6</v>
      </c>
      <c r="O991" s="330">
        <v>2.0387284E-5</v>
      </c>
      <c r="P991" s="330">
        <v>4.7511317E-8</v>
      </c>
      <c r="Q991" s="330">
        <v>1.5475208000000001E-7</v>
      </c>
      <c r="R991" s="330">
        <v>2.8524948E-6</v>
      </c>
      <c r="S991" s="330">
        <v>3.3914009000000001E-6</v>
      </c>
      <c r="T991" s="118">
        <v>0</v>
      </c>
      <c r="U991" s="330">
        <v>3.2701134000000002E-6</v>
      </c>
      <c r="V991" s="118">
        <v>0</v>
      </c>
      <c r="W991" s="118">
        <v>0</v>
      </c>
      <c r="X991" s="118">
        <v>0</v>
      </c>
      <c r="Y991" s="41"/>
      <c r="Z991" s="327">
        <f>K991/0.133</f>
        <v>6.2915600751879696E-4</v>
      </c>
      <c r="AA991" s="41"/>
      <c r="AB991" s="111">
        <v>3.6163616E-3</v>
      </c>
      <c r="AC991" s="111">
        <v>3.125273E-3</v>
      </c>
      <c r="AD991" s="111">
        <v>4.4334509000000001E-4</v>
      </c>
      <c r="AE991" s="111">
        <v>0</v>
      </c>
      <c r="AF991" s="122">
        <v>1.8180991E-7</v>
      </c>
      <c r="AG991" s="122">
        <v>1.4222898E-6</v>
      </c>
      <c r="AH991" s="122">
        <v>4.6139418999999999E-5</v>
      </c>
      <c r="AJ991" s="121">
        <v>1.4681125000000001E-5</v>
      </c>
      <c r="AK991" s="121">
        <v>1.3945766999999999E-5</v>
      </c>
      <c r="AL991" s="121">
        <v>6.0892284999999999E-7</v>
      </c>
      <c r="AM991" s="121">
        <v>1.2643511000000001E-7</v>
      </c>
      <c r="AN991" s="113">
        <f>AQ991+AT991+AU991+AV991+AW991+BE991+BF991+BJ991</f>
        <v>8.3607717952500003E-10</v>
      </c>
      <c r="AO991" s="112">
        <f>AR991+AS991+AX991+AY991+AZ991+BA991+BB991+BC991+BD991+BG991+BK991+BL991</f>
        <v>2.2519335987019999E-12</v>
      </c>
      <c r="AP991" s="112">
        <f>BH991+BI991</f>
        <v>1.7707998157999998E-5</v>
      </c>
      <c r="AQ991" s="328">
        <v>5.8862166999999997E-10</v>
      </c>
      <c r="AR991" s="328">
        <v>1.7761359E-12</v>
      </c>
      <c r="AS991" s="328">
        <v>4.8519961E-17</v>
      </c>
      <c r="AT991" s="328">
        <v>1.4305469999999999E-13</v>
      </c>
      <c r="AU991" s="328">
        <v>5.5962135000000003E-14</v>
      </c>
      <c r="AV991" s="328">
        <v>1.1082364000000001E-12</v>
      </c>
      <c r="AW991" s="328">
        <v>2.3838898E-10</v>
      </c>
      <c r="AX991" s="328">
        <v>1.5759615999999999E-13</v>
      </c>
      <c r="AY991" s="328">
        <v>2.6672486000000001E-13</v>
      </c>
      <c r="AZ991" s="328">
        <v>5.0610214999999998E-14</v>
      </c>
      <c r="BA991" s="328">
        <v>7.6163603000000004E-17</v>
      </c>
      <c r="BB991" s="328">
        <v>6.1960568000000001E-16</v>
      </c>
      <c r="BC991" s="328">
        <v>9.7787835000000003E-17</v>
      </c>
      <c r="BD991" s="328">
        <v>2.4386622999999999E-17</v>
      </c>
      <c r="BE991" s="328">
        <v>7.1121116000000002E-12</v>
      </c>
      <c r="BF991" s="328">
        <v>6.4716469000000004E-13</v>
      </c>
      <c r="BG991" s="329">
        <v>0</v>
      </c>
      <c r="BH991" s="328">
        <v>8.2237158000000001E-8</v>
      </c>
      <c r="BI991" s="328">
        <v>1.7625761E-5</v>
      </c>
      <c r="BJ991" s="329">
        <v>0</v>
      </c>
      <c r="BK991" s="329">
        <v>0</v>
      </c>
      <c r="BL991" s="329">
        <v>0</v>
      </c>
      <c r="BM991" s="41"/>
      <c r="BN991" s="122">
        <v>4.8619237E-8</v>
      </c>
      <c r="BO991" s="122">
        <v>2.2022242E-9</v>
      </c>
      <c r="BP991" s="122">
        <v>1.7542538999999999E-8</v>
      </c>
      <c r="BQ991" s="122">
        <v>3.3492868000000001E-10</v>
      </c>
      <c r="BR991" s="122">
        <v>1.9687888999999998E-8</v>
      </c>
      <c r="BS991" s="122">
        <v>8.8493345999999997E-10</v>
      </c>
      <c r="BT991" s="122">
        <v>1.2657064E-12</v>
      </c>
      <c r="BU991" s="122">
        <v>1.0853624E-9</v>
      </c>
      <c r="BV991" s="122">
        <v>6.3756843000000001E-11</v>
      </c>
      <c r="BW991" s="122">
        <v>1.0240035E-10</v>
      </c>
      <c r="BX991" s="122">
        <v>1.5863548000000001E-10</v>
      </c>
      <c r="BY991" s="111">
        <v>0</v>
      </c>
      <c r="BZ991" s="122">
        <v>1.1675998E-11</v>
      </c>
      <c r="CA991" s="122">
        <v>1.5452949000000001E-9</v>
      </c>
      <c r="CB991" s="122">
        <v>4.2474764000000004E-9</v>
      </c>
      <c r="CC991" s="122">
        <v>7.5085531999999997E-10</v>
      </c>
      <c r="CD991" s="111">
        <v>0</v>
      </c>
      <c r="CE991" s="151"/>
      <c r="CF991" s="143"/>
      <c r="CG991" s="42" t="s">
        <v>832</v>
      </c>
      <c r="CH991" s="42"/>
      <c r="CI991" s="42"/>
      <c r="CK991" s="50"/>
      <c r="CL991" s="41"/>
      <c r="CM991" s="41"/>
      <c r="CN991" s="41"/>
      <c r="CO991" s="41"/>
      <c r="CP991" s="41"/>
      <c r="CQ991" s="41"/>
      <c r="CR991" s="41"/>
      <c r="CS991" s="41"/>
      <c r="CT991" s="41"/>
      <c r="CU991" s="41"/>
      <c r="CV991" s="41"/>
      <c r="CW991" s="41"/>
    </row>
    <row r="992" spans="1:101" ht="14.5" customHeight="1">
      <c r="A992" s="41" t="s">
        <v>10200</v>
      </c>
      <c r="B992" s="119" t="s">
        <v>70</v>
      </c>
      <c r="C992" s="120" t="str">
        <f>MID(A992,1,12)</f>
        <v>A.150.01.102</v>
      </c>
      <c r="D992" s="135" t="s">
        <v>885</v>
      </c>
      <c r="E992" s="119" t="s">
        <v>6570</v>
      </c>
      <c r="F992" s="118" t="str">
        <f>MID(A992, 21,85)</f>
        <v>industrial reverse osmosis water europe</v>
      </c>
      <c r="G992" s="118">
        <f>H992+I992+J992+K992</f>
        <v>2.7187683788299998E-3</v>
      </c>
      <c r="H992" s="118">
        <f>N992+O992+P992+Q992</f>
        <v>1.2455948913000001E-4</v>
      </c>
      <c r="I992" s="118">
        <f>L992+M992+R992</f>
        <v>1.23721735E-3</v>
      </c>
      <c r="J992" s="326">
        <f>S992+IF(T992="x",0,T992)+IF(U992="x",0,U992)+IF(V992="x",0,V992)+W992+X992</f>
        <v>2.162495397E-4</v>
      </c>
      <c r="K992" s="118">
        <v>1.1407419999999999E-3</v>
      </c>
      <c r="L992" s="118">
        <v>1.4677121E-4</v>
      </c>
      <c r="M992" s="118">
        <v>1.2930293E-4</v>
      </c>
      <c r="N992" s="330">
        <v>9.7053940000000005E-5</v>
      </c>
      <c r="O992" s="330">
        <v>2.1175429E-5</v>
      </c>
      <c r="P992" s="330">
        <v>6.5002773000000003E-7</v>
      </c>
      <c r="Q992" s="330">
        <v>5.6800923999999996E-6</v>
      </c>
      <c r="R992" s="118">
        <v>9.6114321000000005E-4</v>
      </c>
      <c r="S992" s="330">
        <v>3.3232797000000001E-6</v>
      </c>
      <c r="T992" s="118">
        <v>0</v>
      </c>
      <c r="U992" s="118">
        <v>2.1292625999999999E-4</v>
      </c>
      <c r="V992" s="118">
        <v>0</v>
      </c>
      <c r="W992" s="118">
        <v>0</v>
      </c>
      <c r="X992" s="118">
        <v>0</v>
      </c>
      <c r="Y992" s="41"/>
      <c r="Z992" s="327">
        <f>K992/0.133</f>
        <v>8.5770075187969908E-3</v>
      </c>
      <c r="AA992" s="41"/>
      <c r="AB992" s="111">
        <v>0.10897798</v>
      </c>
      <c r="AC992" s="111">
        <v>7.7459450999999999E-2</v>
      </c>
      <c r="AD992" s="111">
        <v>2.8867443E-2</v>
      </c>
      <c r="AE992" s="111">
        <v>0</v>
      </c>
      <c r="AF992" s="122">
        <v>1.9102766E-6</v>
      </c>
      <c r="AG992" s="122">
        <v>7.4987750000000004E-5</v>
      </c>
      <c r="AH992" s="111">
        <v>2.5741884E-3</v>
      </c>
      <c r="AI992" s="41"/>
      <c r="AJ992" s="114">
        <v>2.1361989000000001E-4</v>
      </c>
      <c r="AK992" s="114">
        <v>2.0251485000000001E-4</v>
      </c>
      <c r="AL992" s="121">
        <v>8.3807020999999996E-6</v>
      </c>
      <c r="AM992" s="121">
        <v>2.7243355999999999E-6</v>
      </c>
      <c r="AN992" s="113">
        <f>AQ992+AT992+AU992+AV992+AW992+BE992+BF992+BJ992</f>
        <v>1.2141178139699997E-8</v>
      </c>
      <c r="AO992" s="112">
        <f>AR992+AS992+AX992+AY992+AZ992+BA992+BB992+BC992+BD992+BG992+BK992+BL992</f>
        <v>3.0993720112399999E-11</v>
      </c>
      <c r="AP992" s="112">
        <f>BH992+BI992</f>
        <v>3.8155960245E-4</v>
      </c>
      <c r="AQ992" s="328">
        <v>8.0384556000000002E-9</v>
      </c>
      <c r="AR992" s="328">
        <v>2.425633E-11</v>
      </c>
      <c r="AS992" s="328">
        <v>6.6260115000000005E-16</v>
      </c>
      <c r="AT992" s="328">
        <v>1.8755091999999999E-12</v>
      </c>
      <c r="AU992" s="328">
        <v>4.1257924999999998E-12</v>
      </c>
      <c r="AV992" s="328">
        <v>1.4431337E-11</v>
      </c>
      <c r="AW992" s="328">
        <v>4.0112092E-9</v>
      </c>
      <c r="AX992" s="328">
        <v>2.0566786000000001E-12</v>
      </c>
      <c r="AY992" s="328">
        <v>4.3152574E-12</v>
      </c>
      <c r="AZ992" s="328">
        <v>3.5077275E-13</v>
      </c>
      <c r="BA992" s="328">
        <v>6.4028018999999999E-16</v>
      </c>
      <c r="BB992" s="328">
        <v>1.2280050999999999E-14</v>
      </c>
      <c r="BC992" s="328">
        <v>8.1619321999999997E-16</v>
      </c>
      <c r="BD992" s="328">
        <v>2.8223684E-16</v>
      </c>
      <c r="BE992" s="328">
        <v>5.1459477999999998E-11</v>
      </c>
      <c r="BF992" s="328">
        <v>1.9621223000000001E-11</v>
      </c>
      <c r="BG992" s="329">
        <v>0</v>
      </c>
      <c r="BH992" s="328">
        <v>2.8921244999999997E-7</v>
      </c>
      <c r="BI992" s="329">
        <v>3.8127038999999997E-4</v>
      </c>
      <c r="BJ992" s="329">
        <v>0</v>
      </c>
      <c r="BK992" s="329">
        <v>0</v>
      </c>
      <c r="BL992" s="329">
        <v>0</v>
      </c>
      <c r="BM992" s="41"/>
      <c r="BN992" s="122">
        <v>6.2293116999999999E-7</v>
      </c>
      <c r="BO992" s="122">
        <v>3.4473548000000003E-8</v>
      </c>
      <c r="BP992" s="122">
        <v>2.3914973999999998E-7</v>
      </c>
      <c r="BQ992" s="122">
        <v>1.1263527E-7</v>
      </c>
      <c r="BR992" s="122">
        <v>4.0494118000000003E-8</v>
      </c>
      <c r="BS992" s="122">
        <v>1.0746005999999999E-8</v>
      </c>
      <c r="BT992" s="122">
        <v>6.5819599000000006E-11</v>
      </c>
      <c r="BU992" s="122">
        <v>1.4130487E-8</v>
      </c>
      <c r="BV992" s="122">
        <v>8.7229145000000004E-10</v>
      </c>
      <c r="BW992" s="122">
        <v>3.7585501999999997E-9</v>
      </c>
      <c r="BX992" s="122">
        <v>1.1698973999999999E-8</v>
      </c>
      <c r="BY992" s="111">
        <v>0</v>
      </c>
      <c r="BZ992" s="122">
        <v>7.6328813E-10</v>
      </c>
      <c r="CA992" s="122">
        <v>2.08466E-8</v>
      </c>
      <c r="CB992" s="122">
        <v>1.2799813E-7</v>
      </c>
      <c r="CC992" s="122">
        <v>5.2983487E-9</v>
      </c>
      <c r="CD992" s="111">
        <v>0</v>
      </c>
      <c r="CE992" s="151"/>
      <c r="CF992" s="143"/>
      <c r="CG992" s="42" t="s">
        <v>832</v>
      </c>
      <c r="CH992" s="42"/>
      <c r="CI992" s="42"/>
      <c r="CK992" s="50"/>
      <c r="CL992" s="41"/>
      <c r="CM992" s="41"/>
      <c r="CN992" s="41"/>
      <c r="CO992" s="41"/>
      <c r="CP992" s="41"/>
      <c r="CQ992" s="41"/>
      <c r="CR992" s="41"/>
      <c r="CS992" s="41"/>
      <c r="CT992" s="41"/>
      <c r="CU992" s="41"/>
      <c r="CV992" s="41"/>
      <c r="CW992" s="41"/>
    </row>
    <row r="993" spans="1:101" ht="14.5" customHeight="1">
      <c r="B993" s="119" t="s">
        <v>8313</v>
      </c>
      <c r="C993" s="133" t="s">
        <v>10198</v>
      </c>
      <c r="G993" s="41"/>
      <c r="H993" s="41"/>
      <c r="I993" s="41"/>
      <c r="J993" s="41"/>
      <c r="K993" s="41"/>
      <c r="L993" s="41"/>
      <c r="M993" s="41"/>
      <c r="N993" s="41"/>
      <c r="O993" s="41"/>
      <c r="P993" s="41"/>
      <c r="Q993" s="41"/>
      <c r="R993" s="41"/>
      <c r="S993" s="41"/>
      <c r="T993" s="41"/>
      <c r="U993" s="41"/>
      <c r="V993" s="41"/>
      <c r="W993" s="41"/>
      <c r="X993" s="41"/>
      <c r="Y993" s="41"/>
      <c r="Z993" s="41"/>
      <c r="AA993" s="41"/>
      <c r="AB993" s="41"/>
      <c r="AC993" s="41"/>
      <c r="AD993" s="41"/>
      <c r="AE993" s="41"/>
      <c r="AF993" s="41"/>
      <c r="AG993" s="41"/>
      <c r="AH993" s="41"/>
      <c r="AI993" s="41"/>
      <c r="AJ993" s="41"/>
      <c r="AK993" s="41"/>
      <c r="AL993" s="41"/>
      <c r="AM993" s="41"/>
      <c r="AN993" s="41"/>
      <c r="AO993" s="41"/>
      <c r="AP993" s="41"/>
      <c r="AQ993" s="41"/>
      <c r="AR993" s="41"/>
      <c r="AS993" s="41"/>
      <c r="AT993" s="41"/>
      <c r="AU993" s="41"/>
      <c r="AV993" s="41"/>
      <c r="AW993" s="41"/>
      <c r="AX993" s="41"/>
      <c r="AY993" s="41"/>
      <c r="AZ993" s="41"/>
      <c r="BA993" s="41"/>
      <c r="BB993" s="41"/>
      <c r="BC993" s="41"/>
      <c r="BD993" s="41"/>
      <c r="BE993" s="41"/>
      <c r="BF993" s="41"/>
      <c r="BG993" s="41"/>
      <c r="BH993" s="41"/>
      <c r="BI993" s="41"/>
      <c r="BJ993" s="41"/>
      <c r="BK993" s="41"/>
      <c r="BL993" s="41"/>
      <c r="BM993" s="41"/>
      <c r="BN993" s="41"/>
      <c r="BO993" s="41"/>
      <c r="BP993" s="41"/>
      <c r="BQ993" s="41"/>
      <c r="BR993" s="41"/>
      <c r="BS993" s="41"/>
      <c r="BT993" s="41"/>
      <c r="BU993" s="41"/>
      <c r="BV993" s="41"/>
      <c r="BW993" s="41"/>
      <c r="BX993" s="41"/>
      <c r="BY993" s="41"/>
      <c r="BZ993" s="41"/>
      <c r="CA993" s="41"/>
      <c r="CB993" s="41"/>
      <c r="CC993" s="41"/>
      <c r="CD993" s="41"/>
      <c r="CE993" s="152"/>
      <c r="CF993" s="144"/>
      <c r="CH993" s="42"/>
      <c r="CI993" s="42"/>
      <c r="CK993" s="50"/>
      <c r="CL993" s="41"/>
      <c r="CM993" s="41"/>
      <c r="CN993" s="41"/>
      <c r="CO993" s="41"/>
      <c r="CP993" s="41"/>
      <c r="CQ993" s="41"/>
      <c r="CR993" s="41"/>
      <c r="CS993" s="41"/>
      <c r="CT993" s="41"/>
      <c r="CU993" s="41"/>
      <c r="CV993" s="41"/>
      <c r="CW993" s="41"/>
    </row>
    <row r="994" spans="1:101" ht="14.5" customHeight="1">
      <c r="B994" s="119" t="s">
        <v>8313</v>
      </c>
      <c r="C994" s="133" t="s">
        <v>93</v>
      </c>
      <c r="D994" s="133" t="s">
        <v>94</v>
      </c>
      <c r="G994" s="41"/>
      <c r="H994" s="41"/>
      <c r="I994" s="41"/>
      <c r="J994" s="41"/>
      <c r="K994" s="41"/>
      <c r="L994" s="41"/>
      <c r="M994" s="41"/>
      <c r="N994" s="41"/>
      <c r="O994" s="41"/>
      <c r="P994" s="41"/>
      <c r="Q994" s="41"/>
      <c r="R994" s="41"/>
      <c r="S994" s="41"/>
      <c r="T994" s="41"/>
      <c r="U994" s="41"/>
      <c r="V994" s="41"/>
      <c r="W994" s="41"/>
      <c r="X994" s="41"/>
      <c r="Y994" s="41"/>
      <c r="Z994" s="41"/>
      <c r="AA994" s="41"/>
      <c r="AB994" s="41"/>
      <c r="AC994" s="41"/>
      <c r="AD994" s="41"/>
      <c r="AE994" s="41"/>
      <c r="AF994" s="41"/>
      <c r="AG994" s="41"/>
      <c r="AH994" s="41"/>
      <c r="AI994" s="41"/>
      <c r="AJ994" s="41"/>
      <c r="AK994" s="41"/>
      <c r="AL994" s="41"/>
      <c r="AM994" s="41"/>
      <c r="AN994" s="41"/>
      <c r="AO994" s="41"/>
      <c r="AP994" s="41"/>
      <c r="AQ994" s="41"/>
      <c r="AR994" s="41"/>
      <c r="AS994" s="41"/>
      <c r="AT994" s="41"/>
      <c r="AU994" s="41"/>
      <c r="AV994" s="41"/>
      <c r="AW994" s="41"/>
      <c r="AX994" s="41"/>
      <c r="AY994" s="41"/>
      <c r="AZ994" s="41"/>
      <c r="BA994" s="41"/>
      <c r="BB994" s="41"/>
      <c r="BC994" s="41"/>
      <c r="BD994" s="41"/>
      <c r="BE994" s="41"/>
      <c r="BF994" s="41"/>
      <c r="BG994" s="41"/>
      <c r="BH994" s="41"/>
      <c r="BI994" s="41"/>
      <c r="BJ994" s="41"/>
      <c r="BK994" s="41"/>
      <c r="BL994" s="41"/>
      <c r="BM994" s="41"/>
      <c r="BN994" s="41"/>
      <c r="BO994" s="41"/>
      <c r="BP994" s="41"/>
      <c r="BQ994" s="41"/>
      <c r="BR994" s="41"/>
      <c r="BS994" s="41"/>
      <c r="BT994" s="41"/>
      <c r="BU994" s="41"/>
      <c r="BV994" s="41"/>
      <c r="BW994" s="41"/>
      <c r="BX994" s="41"/>
      <c r="BY994" s="41"/>
      <c r="BZ994" s="41"/>
      <c r="CA994" s="41"/>
      <c r="CB994" s="41"/>
      <c r="CC994" s="41"/>
      <c r="CD994" s="41"/>
      <c r="CE994" s="152"/>
      <c r="CF994" s="144"/>
      <c r="CG994" s="42"/>
      <c r="CH994" s="42"/>
      <c r="CI994" s="42"/>
      <c r="CK994" s="50"/>
      <c r="CL994" s="41"/>
      <c r="CM994" s="41"/>
      <c r="CN994" s="41"/>
      <c r="CO994" s="41"/>
      <c r="CP994" s="41"/>
      <c r="CQ994" s="41"/>
      <c r="CR994" s="41"/>
      <c r="CS994" s="41"/>
      <c r="CT994" s="41"/>
      <c r="CU994" s="41"/>
      <c r="CV994" s="41"/>
      <c r="CW994" s="41"/>
    </row>
    <row r="995" spans="1:101" ht="14.5" customHeight="1">
      <c r="A995" s="41" t="s">
        <v>10197</v>
      </c>
      <c r="B995" s="119" t="s">
        <v>8313</v>
      </c>
      <c r="C995" s="120" t="str">
        <f t="shared" ref="C995:C1015" si="440">MID(A995,1,12)</f>
        <v>A.160.01.101</v>
      </c>
      <c r="D995" s="135" t="s">
        <v>94</v>
      </c>
      <c r="E995" s="119" t="s">
        <v>6570</v>
      </c>
      <c r="F995" s="118" t="str">
        <f t="shared" ref="F995:F1015" si="441">MID(A995, 21,85)</f>
        <v>Afrormosia FSC/PEFC 700 (kg/m3)</v>
      </c>
      <c r="G995" s="118">
        <f t="shared" ref="G995:G1015" si="442">H995+I995+J995+K995</f>
        <v>5.5309752414300001E-2</v>
      </c>
      <c r="H995" s="118">
        <f t="shared" ref="H995:H1015" si="443">N995+O995+P995+Q995</f>
        <v>1.5634277822999998E-3</v>
      </c>
      <c r="I995" s="118">
        <f t="shared" ref="I995:I1015" si="444">L995+M995+R995</f>
        <v>5.0347100600000002E-3</v>
      </c>
      <c r="J995" s="326">
        <f t="shared" ref="J995:J1015" si="445">S995+IF(T995="x",0,T995)+IF(U995="x",0,U995)+IF(V995="x",0,V995)+W995+X995</f>
        <v>1.6950987572000004E-2</v>
      </c>
      <c r="K995" s="118">
        <v>3.1760627E-2</v>
      </c>
      <c r="L995" s="118">
        <v>3.2399288999999999E-3</v>
      </c>
      <c r="M995" s="118">
        <v>1.6706791E-3</v>
      </c>
      <c r="N995" s="118">
        <v>1.2204684999999999E-3</v>
      </c>
      <c r="O995" s="118">
        <v>1.8872248000000001E-4</v>
      </c>
      <c r="P995" s="330">
        <v>6.4401022999999998E-6</v>
      </c>
      <c r="Q995" s="118">
        <v>1.477967E-4</v>
      </c>
      <c r="R995" s="118">
        <v>1.2410205999999999E-4</v>
      </c>
      <c r="S995" s="118">
        <v>2.0600716000000001E-4</v>
      </c>
      <c r="T995" s="118">
        <v>1.3488585000000001E-2</v>
      </c>
      <c r="U995" s="118">
        <v>3.2288713E-3</v>
      </c>
      <c r="V995" s="330">
        <v>2.5408537E-5</v>
      </c>
      <c r="W995" s="330">
        <v>2.1155750000000001E-6</v>
      </c>
      <c r="X995" s="118">
        <v>0</v>
      </c>
      <c r="Y995" s="41"/>
      <c r="Z995" s="327">
        <f t="shared" ref="Z995:Z1015" si="446">K995/0.133</f>
        <v>0.23880170676691728</v>
      </c>
      <c r="AA995" s="41"/>
      <c r="AB995" s="111">
        <v>21.463124000000001</v>
      </c>
      <c r="AC995" s="111">
        <v>3.0269640999999998</v>
      </c>
      <c r="AD995" s="111">
        <v>0.43769864000000003</v>
      </c>
      <c r="AE995" s="111">
        <v>0</v>
      </c>
      <c r="AF995" s="111">
        <v>17.737456000000002</v>
      </c>
      <c r="AG995" s="111">
        <v>0.16209435999999999</v>
      </c>
      <c r="AH995" s="111">
        <v>9.8910812000000001E-2</v>
      </c>
      <c r="AI995" s="41"/>
      <c r="AJ995" s="114">
        <v>5.3424387000000004E-3</v>
      </c>
      <c r="AK995" s="114">
        <v>4.9792945000000002E-3</v>
      </c>
      <c r="AL995" s="114">
        <v>2.2280153999999999E-4</v>
      </c>
      <c r="AM995" s="114">
        <v>1.4034266E-4</v>
      </c>
      <c r="AN995" s="113">
        <f t="shared" ref="AN995:AN1015" si="447">AQ995+AT995+AU995+AV995+AW995+BE995+BF995+BJ995</f>
        <v>2.9851885708856999E-7</v>
      </c>
      <c r="AO995" s="112">
        <f t="shared" ref="AO995:AO1015" si="448">AR995+AS995+AX995+AY995+AZ995+BA995+BB995+BC995+BD995+BG995+BK995+BL995</f>
        <v>8.2397018296253979E-10</v>
      </c>
      <c r="AP995" s="112">
        <f t="shared" ref="AP995:AP1015" si="449">BH995+BI995</f>
        <v>1.9655833926E-2</v>
      </c>
      <c r="AQ995" s="328">
        <v>2.2208350999999999E-7</v>
      </c>
      <c r="AR995" s="328">
        <v>6.7009525999999997E-10</v>
      </c>
      <c r="AS995" s="328">
        <v>1.8307231E-14</v>
      </c>
      <c r="AT995" s="328">
        <v>6.2602571000000002E-12</v>
      </c>
      <c r="AU995" s="328">
        <v>1.6384846999999999E-13</v>
      </c>
      <c r="AV995" s="328">
        <v>1.8148206E-10</v>
      </c>
      <c r="AW995" s="328">
        <v>7.4710724000000004E-8</v>
      </c>
      <c r="AX995" s="328">
        <v>2.6323679E-11</v>
      </c>
      <c r="AY995" s="328">
        <v>8.5165032999999997E-11</v>
      </c>
      <c r="AZ995" s="328">
        <v>4.1610557999999999E-14</v>
      </c>
      <c r="BA995" s="328">
        <v>1.3402159000000001E-15</v>
      </c>
      <c r="BB995" s="328">
        <v>5.2434473E-14</v>
      </c>
      <c r="BC995" s="328">
        <v>8.9768939000000001E-14</v>
      </c>
      <c r="BD995" s="328">
        <v>2.0138355999999999E-14</v>
      </c>
      <c r="BE995" s="328">
        <v>2.4553604999999999E-11</v>
      </c>
      <c r="BF995" s="328">
        <v>1.4711461E-9</v>
      </c>
      <c r="BG995" s="328">
        <v>4.1913171000000002E-11</v>
      </c>
      <c r="BH995" s="328">
        <v>1.4868926E-5</v>
      </c>
      <c r="BI995" s="329">
        <v>1.9640965E-2</v>
      </c>
      <c r="BJ995" s="328">
        <v>4.1017218000000001E-11</v>
      </c>
      <c r="BK995" s="328">
        <v>2.4942903000000001E-13</v>
      </c>
      <c r="BL995" s="328">
        <v>1.1159639999999999E-17</v>
      </c>
      <c r="BM995" s="41"/>
      <c r="BN995" s="122">
        <v>1.2896075E-5</v>
      </c>
      <c r="BO995" s="122">
        <v>6.4701043999999998E-7</v>
      </c>
      <c r="BP995" s="122">
        <v>6.6584252000000004E-6</v>
      </c>
      <c r="BQ995" s="122">
        <v>1.4545935999999999E-8</v>
      </c>
      <c r="BR995" s="122">
        <v>5.7756006000000005E-7</v>
      </c>
      <c r="BS995" s="122">
        <v>1.1769024E-7</v>
      </c>
      <c r="BT995" s="122">
        <v>8.0949264999999998E-10</v>
      </c>
      <c r="BU995" s="122">
        <v>1.8503580999999999E-7</v>
      </c>
      <c r="BV995" s="122">
        <v>8.6421638999999999E-9</v>
      </c>
      <c r="BW995" s="122">
        <v>9.7797933999999999E-8</v>
      </c>
      <c r="BX995" s="122">
        <v>1.2026067E-9</v>
      </c>
      <c r="BY995" s="122">
        <v>2.7325472E-8</v>
      </c>
      <c r="BZ995" s="122">
        <v>2.2473450999999999E-11</v>
      </c>
      <c r="CA995" s="122">
        <v>3.0542937999999998E-7</v>
      </c>
      <c r="CB995" s="122">
        <v>4.1823527999999999E-6</v>
      </c>
      <c r="CC995" s="122">
        <v>6.6336620000000005E-8</v>
      </c>
      <c r="CD995" s="122">
        <v>5.8883204999999999E-9</v>
      </c>
      <c r="CE995" s="151"/>
      <c r="CF995" s="143"/>
      <c r="CG995" s="42" t="s">
        <v>1277</v>
      </c>
      <c r="CH995" s="42"/>
      <c r="CI995" s="42"/>
      <c r="CK995" s="50"/>
      <c r="CL995" s="41"/>
      <c r="CM995" s="41"/>
      <c r="CN995" s="41"/>
      <c r="CO995" s="41"/>
      <c r="CP995" s="41"/>
      <c r="CQ995" s="41"/>
      <c r="CR995" s="41"/>
      <c r="CS995" s="41"/>
      <c r="CT995" s="41"/>
      <c r="CU995" s="41"/>
      <c r="CV995" s="41"/>
      <c r="CW995" s="41"/>
    </row>
    <row r="996" spans="1:101" ht="14.5" customHeight="1">
      <c r="A996" s="41" t="s">
        <v>10195</v>
      </c>
      <c r="B996" s="119" t="s">
        <v>8313</v>
      </c>
      <c r="C996" s="120" t="str">
        <f t="shared" si="440"/>
        <v>A.160.01.102</v>
      </c>
      <c r="D996" s="135" t="s">
        <v>94</v>
      </c>
      <c r="E996" s="119" t="s">
        <v>6570</v>
      </c>
      <c r="F996" s="118" t="str">
        <f t="shared" si="441"/>
        <v>Afrormosia natural forest 700 (kg/m3)</v>
      </c>
      <c r="G996" s="118">
        <f t="shared" si="442"/>
        <v>5.3223010468772998</v>
      </c>
      <c r="H996" s="118">
        <f t="shared" si="443"/>
        <v>1.5634277822999998E-3</v>
      </c>
      <c r="I996" s="118">
        <f t="shared" si="444"/>
        <v>5.0347100600000002E-3</v>
      </c>
      <c r="J996" s="326">
        <f t="shared" si="445"/>
        <v>4.8250922790350002</v>
      </c>
      <c r="K996" s="118">
        <v>0.49061062999999999</v>
      </c>
      <c r="L996" s="118">
        <v>3.2399288999999999E-3</v>
      </c>
      <c r="M996" s="118">
        <v>1.6706791E-3</v>
      </c>
      <c r="N996" s="118">
        <v>1.2204684999999999E-3</v>
      </c>
      <c r="O996" s="118">
        <v>1.8872248000000001E-4</v>
      </c>
      <c r="P996" s="330">
        <v>6.4401022999999998E-6</v>
      </c>
      <c r="Q996" s="118">
        <v>1.477967E-4</v>
      </c>
      <c r="R996" s="118">
        <v>1.2410205999999999E-4</v>
      </c>
      <c r="S996" s="118">
        <v>2.0600716000000001E-4</v>
      </c>
      <c r="T996" s="118">
        <v>1.3488585000000001E-2</v>
      </c>
      <c r="U996" s="118">
        <v>3.2288713E-3</v>
      </c>
      <c r="V996" s="118">
        <v>4.8081667000000001</v>
      </c>
      <c r="W996" s="330">
        <v>2.1155750000000001E-6</v>
      </c>
      <c r="X996" s="118">
        <v>0</v>
      </c>
      <c r="Y996" s="41"/>
      <c r="Z996" s="327">
        <f t="shared" si="446"/>
        <v>3.6888017293233082</v>
      </c>
      <c r="AA996" s="41"/>
      <c r="AB996" s="111">
        <v>21.463124000000001</v>
      </c>
      <c r="AC996" s="111">
        <v>3.0269640999999998</v>
      </c>
      <c r="AD996" s="111">
        <v>0.43769864000000003</v>
      </c>
      <c r="AE996" s="111">
        <v>0</v>
      </c>
      <c r="AF996" s="111">
        <v>17.737456000000002</v>
      </c>
      <c r="AG996" s="111">
        <v>0.16209435999999999</v>
      </c>
      <c r="AH996" s="111">
        <v>9.8910812000000001E-2</v>
      </c>
      <c r="AI996" s="41"/>
      <c r="AJ996" s="114">
        <v>6.1357262000000003E-2</v>
      </c>
      <c r="AK996" s="114">
        <v>5.8381981999999999E-2</v>
      </c>
      <c r="AL996" s="114">
        <v>2.8349369E-3</v>
      </c>
      <c r="AM996" s="114">
        <v>1.4034266E-4</v>
      </c>
      <c r="AN996" s="113">
        <f t="shared" si="447"/>
        <v>3.5001188470885696E-6</v>
      </c>
      <c r="AO996" s="112">
        <f t="shared" si="448"/>
        <v>1.0484233847961538E-8</v>
      </c>
      <c r="AP996" s="112">
        <f t="shared" si="449"/>
        <v>1.9655833926E-2</v>
      </c>
      <c r="AQ996" s="328">
        <v>3.4236834999999998E-6</v>
      </c>
      <c r="AR996" s="328">
        <v>1.0330094999999999E-8</v>
      </c>
      <c r="AS996" s="328">
        <v>2.8223223000000002E-13</v>
      </c>
      <c r="AT996" s="328">
        <v>6.2602571000000002E-12</v>
      </c>
      <c r="AU996" s="328">
        <v>1.6384846999999999E-13</v>
      </c>
      <c r="AV996" s="328">
        <v>1.8148206E-10</v>
      </c>
      <c r="AW996" s="328">
        <v>7.4710724000000004E-8</v>
      </c>
      <c r="AX996" s="328">
        <v>2.6323679E-11</v>
      </c>
      <c r="AY996" s="328">
        <v>8.5165032999999997E-11</v>
      </c>
      <c r="AZ996" s="328">
        <v>4.1610557999999999E-14</v>
      </c>
      <c r="BA996" s="328">
        <v>1.3402159000000001E-15</v>
      </c>
      <c r="BB996" s="328">
        <v>5.2434473E-14</v>
      </c>
      <c r="BC996" s="328">
        <v>8.9768939000000001E-14</v>
      </c>
      <c r="BD996" s="328">
        <v>2.0138355999999999E-14</v>
      </c>
      <c r="BE996" s="328">
        <v>2.4553604999999999E-11</v>
      </c>
      <c r="BF996" s="328">
        <v>1.4711461E-9</v>
      </c>
      <c r="BG996" s="328">
        <v>4.1913171000000002E-11</v>
      </c>
      <c r="BH996" s="328">
        <v>1.4868926E-5</v>
      </c>
      <c r="BI996" s="329">
        <v>1.9640965E-2</v>
      </c>
      <c r="BJ996" s="328">
        <v>4.1017218000000001E-11</v>
      </c>
      <c r="BK996" s="328">
        <v>2.4942903000000001E-13</v>
      </c>
      <c r="BL996" s="328">
        <v>1.1159639999999999E-17</v>
      </c>
      <c r="BM996" s="41"/>
      <c r="BN996" s="111">
        <v>1.0909123000000001E-4</v>
      </c>
      <c r="BO996" s="122">
        <v>6.4701043999999998E-7</v>
      </c>
      <c r="BP996" s="111">
        <v>1.0285358E-4</v>
      </c>
      <c r="BQ996" s="122">
        <v>1.4545935999999999E-8</v>
      </c>
      <c r="BR996" s="122">
        <v>5.7756006000000005E-7</v>
      </c>
      <c r="BS996" s="122">
        <v>1.1769024E-7</v>
      </c>
      <c r="BT996" s="122">
        <v>8.0949264999999998E-10</v>
      </c>
      <c r="BU996" s="122">
        <v>1.8503580999999999E-7</v>
      </c>
      <c r="BV996" s="122">
        <v>8.6421638999999999E-9</v>
      </c>
      <c r="BW996" s="122">
        <v>9.7797933999999999E-8</v>
      </c>
      <c r="BX996" s="122">
        <v>1.2026067E-9</v>
      </c>
      <c r="BY996" s="122">
        <v>2.7325472E-8</v>
      </c>
      <c r="BZ996" s="122">
        <v>2.2473450999999999E-11</v>
      </c>
      <c r="CA996" s="122">
        <v>3.0542937999999998E-7</v>
      </c>
      <c r="CB996" s="122">
        <v>4.1823527999999999E-6</v>
      </c>
      <c r="CC996" s="122">
        <v>6.6336620000000005E-8</v>
      </c>
      <c r="CD996" s="122">
        <v>5.8883204999999999E-9</v>
      </c>
      <c r="CE996" s="151"/>
      <c r="CF996" s="143"/>
      <c r="CG996" s="42" t="s">
        <v>1277</v>
      </c>
      <c r="CH996" s="42"/>
      <c r="CI996" s="42"/>
      <c r="CK996" s="50"/>
      <c r="CL996" s="41"/>
      <c r="CM996" s="41"/>
      <c r="CN996" s="41"/>
      <c r="CO996" s="41"/>
      <c r="CP996" s="41"/>
      <c r="CQ996" s="41"/>
      <c r="CR996" s="41"/>
      <c r="CS996" s="41"/>
      <c r="CT996" s="41"/>
      <c r="CU996" s="41"/>
      <c r="CV996" s="41"/>
      <c r="CW996" s="41"/>
    </row>
    <row r="997" spans="1:101" ht="14.5" customHeight="1">
      <c r="A997" s="41" t="s">
        <v>10192</v>
      </c>
      <c r="B997" s="119" t="s">
        <v>8313</v>
      </c>
      <c r="C997" s="120" t="str">
        <f t="shared" si="440"/>
        <v>A.160.01.103</v>
      </c>
      <c r="D997" s="135" t="s">
        <v>94</v>
      </c>
      <c r="E997" s="119" t="s">
        <v>6570</v>
      </c>
      <c r="F997" s="118" t="str">
        <f t="shared" si="441"/>
        <v>Afzelia FCS/PEFC 820 (kg/m3)</v>
      </c>
      <c r="G997" s="118">
        <f t="shared" si="442"/>
        <v>5.2932292039899999E-2</v>
      </c>
      <c r="H997" s="118">
        <f t="shared" si="443"/>
        <v>1.5563529419000003E-3</v>
      </c>
      <c r="I997" s="118">
        <f t="shared" si="444"/>
        <v>4.7440900399999993E-3</v>
      </c>
      <c r="J997" s="326">
        <f t="shared" si="445"/>
        <v>1.5965837058000001E-2</v>
      </c>
      <c r="K997" s="118">
        <v>3.0666011999999999E-2</v>
      </c>
      <c r="L997" s="118">
        <v>2.9668392999999999E-3</v>
      </c>
      <c r="M997" s="118">
        <v>1.6532552E-3</v>
      </c>
      <c r="N997" s="118">
        <v>1.2164953E-3</v>
      </c>
      <c r="O997" s="118">
        <v>1.8641468E-4</v>
      </c>
      <c r="P997" s="330">
        <v>6.3127519000000004E-6</v>
      </c>
      <c r="Q997" s="118">
        <v>1.4713021000000001E-4</v>
      </c>
      <c r="R997" s="118">
        <v>1.2399553999999999E-4</v>
      </c>
      <c r="S997" s="118">
        <v>2.0553514999999999E-4</v>
      </c>
      <c r="T997" s="118">
        <v>1.2506622E-2</v>
      </c>
      <c r="U997" s="118">
        <v>3.2261705000000002E-3</v>
      </c>
      <c r="V997" s="330">
        <v>2.5393833000000001E-5</v>
      </c>
      <c r="W997" s="330">
        <v>2.1155750000000001E-6</v>
      </c>
      <c r="X997" s="118">
        <v>0</v>
      </c>
      <c r="Y997" s="41"/>
      <c r="Z997" s="327">
        <f t="shared" si="446"/>
        <v>0.23057151879699248</v>
      </c>
      <c r="AA997" s="41"/>
      <c r="AB997" s="111">
        <v>21.355060000000002</v>
      </c>
      <c r="AC997" s="111">
        <v>2.9193954</v>
      </c>
      <c r="AD997" s="111">
        <v>0.43733251000000001</v>
      </c>
      <c r="AE997" s="111">
        <v>0</v>
      </c>
      <c r="AF997" s="111">
        <v>17.737456000000002</v>
      </c>
      <c r="AG997" s="111">
        <v>0.16205559</v>
      </c>
      <c r="AH997" s="111">
        <v>9.8820672999999998E-2</v>
      </c>
      <c r="AI997" s="41"/>
      <c r="AJ997" s="114">
        <v>5.1167861000000004E-3</v>
      </c>
      <c r="AK997" s="114">
        <v>4.7685560999999998E-3</v>
      </c>
      <c r="AL997" s="114">
        <v>2.1496724999999999E-4</v>
      </c>
      <c r="AM997" s="114">
        <v>1.3326274000000001E-4</v>
      </c>
      <c r="AN997" s="113">
        <f t="shared" si="447"/>
        <v>2.8588465800456998E-7</v>
      </c>
      <c r="AO997" s="112">
        <f t="shared" si="448"/>
        <v>7.9499721185253997E-10</v>
      </c>
      <c r="AP997" s="112">
        <f t="shared" si="449"/>
        <v>1.8664248512999998E-2</v>
      </c>
      <c r="AQ997" s="328">
        <v>2.1444589000000001E-7</v>
      </c>
      <c r="AR997" s="328">
        <v>6.4705074000000004E-10</v>
      </c>
      <c r="AS997" s="328">
        <v>1.7677621999999999E-14</v>
      </c>
      <c r="AT997" s="328">
        <v>6.2602571000000002E-12</v>
      </c>
      <c r="AU997" s="328">
        <v>1.6384846999999999E-13</v>
      </c>
      <c r="AV997" s="328">
        <v>1.8089056E-10</v>
      </c>
      <c r="AW997" s="328">
        <v>6.9714957000000002E-8</v>
      </c>
      <c r="AX997" s="328">
        <v>2.6188788E-11</v>
      </c>
      <c r="AY997" s="328">
        <v>7.9387952999999998E-11</v>
      </c>
      <c r="AZ997" s="328">
        <v>4.1610557999999999E-14</v>
      </c>
      <c r="BA997" s="328">
        <v>1.3402159000000001E-15</v>
      </c>
      <c r="BB997" s="328">
        <v>5.2082376999999999E-14</v>
      </c>
      <c r="BC997" s="328">
        <v>7.6649137999999998E-14</v>
      </c>
      <c r="BD997" s="328">
        <v>1.7759751999999999E-14</v>
      </c>
      <c r="BE997" s="328">
        <v>2.4536121E-11</v>
      </c>
      <c r="BF997" s="328">
        <v>1.470943E-9</v>
      </c>
      <c r="BG997" s="328">
        <v>4.1913171000000002E-11</v>
      </c>
      <c r="BH997" s="328">
        <v>1.4825512999999999E-5</v>
      </c>
      <c r="BI997" s="329">
        <v>1.8649422999999998E-2</v>
      </c>
      <c r="BJ997" s="328">
        <v>4.1017218000000001E-11</v>
      </c>
      <c r="BK997" s="328">
        <v>2.4942903000000001E-13</v>
      </c>
      <c r="BL997" s="328">
        <v>1.1159639999999999E-17</v>
      </c>
      <c r="BM997" s="41"/>
      <c r="BN997" s="122">
        <v>1.2454529E-5</v>
      </c>
      <c r="BO997" s="122">
        <v>6.0718151000000004E-7</v>
      </c>
      <c r="BP997" s="122">
        <v>6.4289457999999997E-6</v>
      </c>
      <c r="BQ997" s="122">
        <v>1.4533458999999999E-8</v>
      </c>
      <c r="BR997" s="122">
        <v>5.4268594000000004E-7</v>
      </c>
      <c r="BS997" s="122">
        <v>1.1769024E-7</v>
      </c>
      <c r="BT997" s="122">
        <v>8.0949264999999998E-10</v>
      </c>
      <c r="BU997" s="122">
        <v>1.8503580999999999E-7</v>
      </c>
      <c r="BV997" s="122">
        <v>8.4712685999999998E-9</v>
      </c>
      <c r="BW997" s="122">
        <v>9.7356917000000006E-8</v>
      </c>
      <c r="BX997" s="122">
        <v>1.2026067E-9</v>
      </c>
      <c r="BY997" s="122">
        <v>2.7325472E-8</v>
      </c>
      <c r="BZ997" s="122">
        <v>2.2473450999999999E-11</v>
      </c>
      <c r="CA997" s="122">
        <v>2.9862457000000002E-7</v>
      </c>
      <c r="CB997" s="122">
        <v>4.0524188E-6</v>
      </c>
      <c r="CC997" s="122">
        <v>6.6336620000000005E-8</v>
      </c>
      <c r="CD997" s="122">
        <v>5.8883204999999999E-9</v>
      </c>
      <c r="CE997" s="151"/>
      <c r="CF997" s="143"/>
      <c r="CG997" s="42" t="s">
        <v>1277</v>
      </c>
      <c r="CH997" s="42"/>
      <c r="CI997" s="42"/>
      <c r="CK997" s="50"/>
      <c r="CL997" s="41"/>
      <c r="CM997" s="41"/>
      <c r="CN997" s="41"/>
      <c r="CO997" s="41"/>
      <c r="CP997" s="41"/>
      <c r="CQ997" s="41"/>
      <c r="CR997" s="41"/>
      <c r="CS997" s="41"/>
      <c r="CT997" s="41"/>
      <c r="CU997" s="41"/>
      <c r="CV997" s="41"/>
      <c r="CW997" s="41"/>
    </row>
    <row r="998" spans="1:101" ht="14.5" customHeight="1">
      <c r="A998" s="41" t="s">
        <v>10190</v>
      </c>
      <c r="B998" s="119" t="s">
        <v>8313</v>
      </c>
      <c r="C998" s="120" t="str">
        <f t="shared" si="440"/>
        <v>A.160.01.104</v>
      </c>
      <c r="D998" s="135" t="s">
        <v>94</v>
      </c>
      <c r="E998" s="119" t="s">
        <v>6570</v>
      </c>
      <c r="F998" s="118" t="str">
        <f t="shared" si="441"/>
        <v>Afzelia natural forest 820 (kg/m3)</v>
      </c>
      <c r="G998" s="118">
        <f t="shared" si="442"/>
        <v>6.4886822962068988</v>
      </c>
      <c r="H998" s="118">
        <f t="shared" si="443"/>
        <v>1.5563529419000003E-3</v>
      </c>
      <c r="I998" s="118">
        <f t="shared" si="444"/>
        <v>4.7440900399999993E-3</v>
      </c>
      <c r="J998" s="326">
        <f t="shared" si="445"/>
        <v>5.9928658432249993</v>
      </c>
      <c r="K998" s="118">
        <v>0.48951601</v>
      </c>
      <c r="L998" s="118">
        <v>2.9668392999999999E-3</v>
      </c>
      <c r="M998" s="118">
        <v>1.6532552E-3</v>
      </c>
      <c r="N998" s="118">
        <v>1.2164953E-3</v>
      </c>
      <c r="O998" s="118">
        <v>1.8641468E-4</v>
      </c>
      <c r="P998" s="330">
        <v>6.3127519000000004E-6</v>
      </c>
      <c r="Q998" s="118">
        <v>1.4713021000000001E-4</v>
      </c>
      <c r="R998" s="118">
        <v>1.2399553999999999E-4</v>
      </c>
      <c r="S998" s="118">
        <v>2.0553514999999999E-4</v>
      </c>
      <c r="T998" s="118">
        <v>1.2506622E-2</v>
      </c>
      <c r="U998" s="118">
        <v>3.2261705000000002E-3</v>
      </c>
      <c r="V998" s="118">
        <v>5.9769253999999998</v>
      </c>
      <c r="W998" s="330">
        <v>2.1155750000000001E-6</v>
      </c>
      <c r="X998" s="118">
        <v>0</v>
      </c>
      <c r="Y998" s="41"/>
      <c r="Z998" s="327">
        <f t="shared" si="446"/>
        <v>3.6805715037593982</v>
      </c>
      <c r="AA998" s="41"/>
      <c r="AB998" s="111">
        <v>21.355060000000002</v>
      </c>
      <c r="AC998" s="111">
        <v>2.9193954</v>
      </c>
      <c r="AD998" s="111">
        <v>0.43733251000000001</v>
      </c>
      <c r="AE998" s="111">
        <v>0</v>
      </c>
      <c r="AF998" s="111">
        <v>17.737456000000002</v>
      </c>
      <c r="AG998" s="111">
        <v>0.16205559</v>
      </c>
      <c r="AH998" s="111">
        <v>9.8820672999999998E-2</v>
      </c>
      <c r="AI998" s="41"/>
      <c r="AJ998" s="114">
        <v>6.1131609000000003E-2</v>
      </c>
      <c r="AK998" s="114">
        <v>5.8171243999999997E-2</v>
      </c>
      <c r="AL998" s="114">
        <v>2.8271025999999999E-3</v>
      </c>
      <c r="AM998" s="114">
        <v>1.3326274000000001E-4</v>
      </c>
      <c r="AN998" s="113">
        <f t="shared" si="447"/>
        <v>3.4874846680045701E-6</v>
      </c>
      <c r="AO998" s="112">
        <f t="shared" si="448"/>
        <v>1.045526139685054E-8</v>
      </c>
      <c r="AP998" s="112">
        <f t="shared" si="449"/>
        <v>1.8664248512999998E-2</v>
      </c>
      <c r="AQ998" s="328">
        <v>3.4160459E-6</v>
      </c>
      <c r="AR998" s="328">
        <v>1.0307051000000001E-8</v>
      </c>
      <c r="AS998" s="328">
        <v>2.8160261999999999E-13</v>
      </c>
      <c r="AT998" s="328">
        <v>6.2602571000000002E-12</v>
      </c>
      <c r="AU998" s="328">
        <v>1.6384846999999999E-13</v>
      </c>
      <c r="AV998" s="328">
        <v>1.8089056E-10</v>
      </c>
      <c r="AW998" s="328">
        <v>6.9714957000000002E-8</v>
      </c>
      <c r="AX998" s="328">
        <v>2.6188788E-11</v>
      </c>
      <c r="AY998" s="328">
        <v>7.9387952999999998E-11</v>
      </c>
      <c r="AZ998" s="328">
        <v>4.1610557999999999E-14</v>
      </c>
      <c r="BA998" s="328">
        <v>1.3402159000000001E-15</v>
      </c>
      <c r="BB998" s="328">
        <v>5.2082376999999999E-14</v>
      </c>
      <c r="BC998" s="328">
        <v>7.6649137999999998E-14</v>
      </c>
      <c r="BD998" s="328">
        <v>1.7759751999999999E-14</v>
      </c>
      <c r="BE998" s="328">
        <v>2.4536121E-11</v>
      </c>
      <c r="BF998" s="328">
        <v>1.470943E-9</v>
      </c>
      <c r="BG998" s="328">
        <v>4.1913171000000002E-11</v>
      </c>
      <c r="BH998" s="328">
        <v>1.4825512999999999E-5</v>
      </c>
      <c r="BI998" s="329">
        <v>1.8649422999999998E-2</v>
      </c>
      <c r="BJ998" s="328">
        <v>4.1017218000000001E-11</v>
      </c>
      <c r="BK998" s="328">
        <v>2.4942903000000001E-13</v>
      </c>
      <c r="BL998" s="328">
        <v>1.1159639999999999E-17</v>
      </c>
      <c r="BM998" s="41"/>
      <c r="BN998" s="111">
        <v>1.0864968E-4</v>
      </c>
      <c r="BO998" s="122">
        <v>6.0718151000000004E-7</v>
      </c>
      <c r="BP998" s="111">
        <v>1.0262410000000001E-4</v>
      </c>
      <c r="BQ998" s="122">
        <v>1.4533458999999999E-8</v>
      </c>
      <c r="BR998" s="122">
        <v>5.4268594000000004E-7</v>
      </c>
      <c r="BS998" s="122">
        <v>1.1769024E-7</v>
      </c>
      <c r="BT998" s="122">
        <v>8.0949264999999998E-10</v>
      </c>
      <c r="BU998" s="122">
        <v>1.8503580999999999E-7</v>
      </c>
      <c r="BV998" s="122">
        <v>8.4712685999999998E-9</v>
      </c>
      <c r="BW998" s="122">
        <v>9.7356917000000006E-8</v>
      </c>
      <c r="BX998" s="122">
        <v>1.2026067E-9</v>
      </c>
      <c r="BY998" s="122">
        <v>2.7325472E-8</v>
      </c>
      <c r="BZ998" s="122">
        <v>2.2473450999999999E-11</v>
      </c>
      <c r="CA998" s="122">
        <v>2.9862457000000002E-7</v>
      </c>
      <c r="CB998" s="122">
        <v>4.0524188E-6</v>
      </c>
      <c r="CC998" s="122">
        <v>6.6336620000000005E-8</v>
      </c>
      <c r="CD998" s="122">
        <v>5.8883204999999999E-9</v>
      </c>
      <c r="CE998" s="151"/>
      <c r="CF998" s="143"/>
      <c r="CG998" s="42" t="s">
        <v>1277</v>
      </c>
      <c r="CH998" s="42"/>
      <c r="CI998" s="42"/>
      <c r="CK998" s="50"/>
      <c r="CL998" s="41"/>
      <c r="CM998" s="41"/>
      <c r="CN998" s="41"/>
      <c r="CO998" s="41"/>
      <c r="CP998" s="41"/>
      <c r="CQ998" s="41"/>
      <c r="CR998" s="41"/>
      <c r="CS998" s="41"/>
      <c r="CT998" s="41"/>
      <c r="CU998" s="41"/>
      <c r="CV998" s="41"/>
      <c r="CW998" s="41"/>
    </row>
    <row r="999" spans="1:101" ht="14.5" customHeight="1">
      <c r="A999" s="41" t="s">
        <v>10188</v>
      </c>
      <c r="B999" s="119" t="s">
        <v>8313</v>
      </c>
      <c r="C999" s="120" t="str">
        <f t="shared" si="440"/>
        <v>A.160.01.105</v>
      </c>
      <c r="D999" s="135" t="s">
        <v>94</v>
      </c>
      <c r="E999" s="119" t="s">
        <v>6570</v>
      </c>
      <c r="F999" s="118" t="str">
        <f t="shared" si="441"/>
        <v>Guaiacum wood FSC/PEFC 1250 (kg/m3)</v>
      </c>
      <c r="G999" s="118">
        <f t="shared" si="442"/>
        <v>5.1664314547699999E-2</v>
      </c>
      <c r="H999" s="118">
        <f t="shared" si="443"/>
        <v>1.5525797416999999E-3</v>
      </c>
      <c r="I999" s="118">
        <f t="shared" si="444"/>
        <v>4.58909273E-3</v>
      </c>
      <c r="J999" s="326">
        <f t="shared" si="445"/>
        <v>1.5440424075999999E-2</v>
      </c>
      <c r="K999" s="118">
        <v>3.0082218000000001E-2</v>
      </c>
      <c r="L999" s="118">
        <v>2.8211915E-3</v>
      </c>
      <c r="M999" s="118">
        <v>1.6439625000000001E-3</v>
      </c>
      <c r="N999" s="118">
        <v>1.2143763E-3</v>
      </c>
      <c r="O999" s="118">
        <v>1.8518386000000001E-4</v>
      </c>
      <c r="P999" s="330">
        <v>6.2448317000000001E-6</v>
      </c>
      <c r="Q999" s="118">
        <v>1.4677475E-4</v>
      </c>
      <c r="R999" s="118">
        <v>1.2393872999999999E-4</v>
      </c>
      <c r="S999" s="118">
        <v>2.0528340999999999E-4</v>
      </c>
      <c r="T999" s="118">
        <v>1.1982909E-2</v>
      </c>
      <c r="U999" s="118">
        <v>3.2247300999999999E-3</v>
      </c>
      <c r="V999" s="330">
        <v>2.5385990999999999E-5</v>
      </c>
      <c r="W999" s="330">
        <v>2.1155750000000001E-6</v>
      </c>
      <c r="X999" s="118">
        <v>0</v>
      </c>
      <c r="Y999" s="41"/>
      <c r="Z999" s="327">
        <f t="shared" si="446"/>
        <v>0.2261820902255639</v>
      </c>
      <c r="AA999" s="41"/>
      <c r="AB999" s="111">
        <v>21.297426000000002</v>
      </c>
      <c r="AC999" s="111">
        <v>2.8620253999999998</v>
      </c>
      <c r="AD999" s="111">
        <v>0.43713724999999998</v>
      </c>
      <c r="AE999" s="111">
        <v>0</v>
      </c>
      <c r="AF999" s="111">
        <v>17.737456000000002</v>
      </c>
      <c r="AG999" s="111">
        <v>0.16203491</v>
      </c>
      <c r="AH999" s="111">
        <v>9.8772599000000003E-2</v>
      </c>
      <c r="AI999" s="41"/>
      <c r="AJ999" s="114">
        <v>4.9964381000000002E-3</v>
      </c>
      <c r="AK999" s="114">
        <v>4.6561624000000003E-3</v>
      </c>
      <c r="AL999" s="114">
        <v>2.1078895999999999E-4</v>
      </c>
      <c r="AM999" s="114">
        <v>1.2948678E-4</v>
      </c>
      <c r="AN999" s="113">
        <f t="shared" si="447"/>
        <v>2.7914642490956998E-7</v>
      </c>
      <c r="AO999" s="112">
        <f t="shared" si="448"/>
        <v>7.7954496245953981E-10</v>
      </c>
      <c r="AP999" s="112">
        <f t="shared" si="449"/>
        <v>1.813540336E-2</v>
      </c>
      <c r="AQ999" s="328">
        <v>2.1037250000000001E-7</v>
      </c>
      <c r="AR999" s="328">
        <v>6.3476033000000001E-10</v>
      </c>
      <c r="AS999" s="328">
        <v>1.734183E-14</v>
      </c>
      <c r="AT999" s="328">
        <v>6.2602571000000002E-12</v>
      </c>
      <c r="AU999" s="328">
        <v>1.6384846999999999E-13</v>
      </c>
      <c r="AV999" s="328">
        <v>1.8057509000000001E-10</v>
      </c>
      <c r="AW999" s="328">
        <v>6.7050546999999994E-8</v>
      </c>
      <c r="AX999" s="328">
        <v>2.6116846000000001E-11</v>
      </c>
      <c r="AY999" s="328">
        <v>7.6306845E-11</v>
      </c>
      <c r="AZ999" s="328">
        <v>4.1610557999999999E-14</v>
      </c>
      <c r="BA999" s="328">
        <v>1.3402159000000001E-15</v>
      </c>
      <c r="BB999" s="328">
        <v>5.1894592E-14</v>
      </c>
      <c r="BC999" s="328">
        <v>6.9651911000000002E-14</v>
      </c>
      <c r="BD999" s="328">
        <v>1.6491163E-14</v>
      </c>
      <c r="BE999" s="328">
        <v>2.4526796E-11</v>
      </c>
      <c r="BF999" s="328">
        <v>1.4708347E-9</v>
      </c>
      <c r="BG999" s="328">
        <v>4.1913171000000002E-11</v>
      </c>
      <c r="BH999" s="328">
        <v>1.480236E-5</v>
      </c>
      <c r="BI999" s="329">
        <v>1.8120601E-2</v>
      </c>
      <c r="BJ999" s="328">
        <v>4.1017218000000001E-11</v>
      </c>
      <c r="BK999" s="328">
        <v>2.4942903000000001E-13</v>
      </c>
      <c r="BL999" s="328">
        <v>1.1159639999999999E-17</v>
      </c>
      <c r="BM999" s="41"/>
      <c r="BN999" s="122">
        <v>1.2219038E-5</v>
      </c>
      <c r="BO999" s="122">
        <v>5.8593941E-7</v>
      </c>
      <c r="BP999" s="122">
        <v>6.3065566999999999E-6</v>
      </c>
      <c r="BQ999" s="122">
        <v>1.4526805000000001E-8</v>
      </c>
      <c r="BR999" s="122">
        <v>5.2408639999999999E-7</v>
      </c>
      <c r="BS999" s="122">
        <v>1.1769024E-7</v>
      </c>
      <c r="BT999" s="122">
        <v>8.0949264999999998E-10</v>
      </c>
      <c r="BU999" s="122">
        <v>1.8503580999999999E-7</v>
      </c>
      <c r="BV999" s="122">
        <v>8.3801244999999996E-9</v>
      </c>
      <c r="BW999" s="122">
        <v>9.7121708000000001E-8</v>
      </c>
      <c r="BX999" s="122">
        <v>1.2026067E-9</v>
      </c>
      <c r="BY999" s="122">
        <v>2.7325472E-8</v>
      </c>
      <c r="BZ999" s="122">
        <v>2.2473450999999999E-11</v>
      </c>
      <c r="CA999" s="122">
        <v>2.9499532999999998E-7</v>
      </c>
      <c r="CB999" s="122">
        <v>3.9831207000000002E-6</v>
      </c>
      <c r="CC999" s="122">
        <v>6.6336620000000005E-8</v>
      </c>
      <c r="CD999" s="122">
        <v>5.8883204999999999E-9</v>
      </c>
      <c r="CE999" s="151"/>
      <c r="CF999" s="143"/>
      <c r="CG999" s="42" t="s">
        <v>1277</v>
      </c>
      <c r="CH999" s="42"/>
      <c r="CI999" s="42"/>
      <c r="CK999" s="50"/>
      <c r="CL999" s="41"/>
      <c r="CM999" s="41"/>
      <c r="CN999" s="41"/>
      <c r="CO999" s="41"/>
      <c r="CP999" s="41"/>
      <c r="CQ999" s="41"/>
      <c r="CR999" s="41"/>
      <c r="CS999" s="41"/>
      <c r="CT999" s="41"/>
      <c r="CU999" s="41"/>
      <c r="CV999" s="41"/>
      <c r="CW999" s="41"/>
    </row>
    <row r="1000" spans="1:101" ht="14.5" customHeight="1">
      <c r="A1000" s="41" t="s">
        <v>10185</v>
      </c>
      <c r="B1000" s="119" t="s">
        <v>8313</v>
      </c>
      <c r="C1000" s="120" t="str">
        <f t="shared" si="440"/>
        <v>A.160.01.106</v>
      </c>
      <c r="D1000" s="135" t="s">
        <v>94</v>
      </c>
      <c r="E1000" s="119" t="s">
        <v>6570</v>
      </c>
      <c r="F1000" s="118" t="str">
        <f t="shared" si="441"/>
        <v>Guaiacum wood natural forest 1250 (kg/m3)</v>
      </c>
      <c r="G1000" s="118">
        <f t="shared" si="442"/>
        <v>3.4474393305567004</v>
      </c>
      <c r="H1000" s="118">
        <f t="shared" si="443"/>
        <v>1.5525797416999999E-3</v>
      </c>
      <c r="I1000" s="118">
        <f t="shared" si="444"/>
        <v>4.58909273E-3</v>
      </c>
      <c r="J1000" s="326">
        <f t="shared" si="445"/>
        <v>2.9523654380850002</v>
      </c>
      <c r="K1000" s="118">
        <v>0.48893221999999997</v>
      </c>
      <c r="L1000" s="118">
        <v>2.8211915E-3</v>
      </c>
      <c r="M1000" s="118">
        <v>1.6439625000000001E-3</v>
      </c>
      <c r="N1000" s="118">
        <v>1.2143763E-3</v>
      </c>
      <c r="O1000" s="118">
        <v>1.8518386000000001E-4</v>
      </c>
      <c r="P1000" s="330">
        <v>6.2448317000000001E-6</v>
      </c>
      <c r="Q1000" s="118">
        <v>1.4677475E-4</v>
      </c>
      <c r="R1000" s="118">
        <v>1.2393872999999999E-4</v>
      </c>
      <c r="S1000" s="118">
        <v>2.0528340999999999E-4</v>
      </c>
      <c r="T1000" s="118">
        <v>1.1982909E-2</v>
      </c>
      <c r="U1000" s="118">
        <v>3.2247300999999999E-3</v>
      </c>
      <c r="V1000" s="118">
        <v>2.9369504000000002</v>
      </c>
      <c r="W1000" s="330">
        <v>2.1155750000000001E-6</v>
      </c>
      <c r="X1000" s="118">
        <v>0</v>
      </c>
      <c r="Y1000" s="41"/>
      <c r="Z1000" s="327">
        <f t="shared" si="446"/>
        <v>3.6761821052631576</v>
      </c>
      <c r="AA1000" s="41"/>
      <c r="AB1000" s="111">
        <v>21.297426000000002</v>
      </c>
      <c r="AC1000" s="111">
        <v>2.8620253999999998</v>
      </c>
      <c r="AD1000" s="111">
        <v>0.43713724999999998</v>
      </c>
      <c r="AE1000" s="111">
        <v>0</v>
      </c>
      <c r="AF1000" s="111">
        <v>17.737456000000002</v>
      </c>
      <c r="AG1000" s="111">
        <v>0.16203491</v>
      </c>
      <c r="AH1000" s="111">
        <v>9.8772599000000003E-2</v>
      </c>
      <c r="AI1000" s="41"/>
      <c r="AJ1000" s="114">
        <v>6.1011260999999997E-2</v>
      </c>
      <c r="AK1000" s="114">
        <v>5.8058850000000002E-2</v>
      </c>
      <c r="AL1000" s="114">
        <v>2.8229243000000002E-3</v>
      </c>
      <c r="AM1000" s="114">
        <v>1.2948678E-4</v>
      </c>
      <c r="AN1000" s="113">
        <f t="shared" si="447"/>
        <v>3.4807464249095701E-6</v>
      </c>
      <c r="AO1000" s="112">
        <f t="shared" si="448"/>
        <v>1.0439808557459542E-8</v>
      </c>
      <c r="AP1000" s="112">
        <f t="shared" si="449"/>
        <v>1.813540336E-2</v>
      </c>
      <c r="AQ1000" s="328">
        <v>3.4119724999999999E-6</v>
      </c>
      <c r="AR1000" s="328">
        <v>1.029476E-8</v>
      </c>
      <c r="AS1000" s="328">
        <v>2.8126683E-13</v>
      </c>
      <c r="AT1000" s="328">
        <v>6.2602571000000002E-12</v>
      </c>
      <c r="AU1000" s="328">
        <v>1.6384846999999999E-13</v>
      </c>
      <c r="AV1000" s="328">
        <v>1.8057509000000001E-10</v>
      </c>
      <c r="AW1000" s="328">
        <v>6.7050546999999994E-8</v>
      </c>
      <c r="AX1000" s="328">
        <v>2.6116846000000001E-11</v>
      </c>
      <c r="AY1000" s="328">
        <v>7.6306845E-11</v>
      </c>
      <c r="AZ1000" s="328">
        <v>4.1610557999999999E-14</v>
      </c>
      <c r="BA1000" s="328">
        <v>1.3402159000000001E-15</v>
      </c>
      <c r="BB1000" s="328">
        <v>5.1894592E-14</v>
      </c>
      <c r="BC1000" s="328">
        <v>6.9651911000000002E-14</v>
      </c>
      <c r="BD1000" s="328">
        <v>1.6491163E-14</v>
      </c>
      <c r="BE1000" s="328">
        <v>2.4526796E-11</v>
      </c>
      <c r="BF1000" s="328">
        <v>1.4708347E-9</v>
      </c>
      <c r="BG1000" s="328">
        <v>4.1913171000000002E-11</v>
      </c>
      <c r="BH1000" s="328">
        <v>1.480236E-5</v>
      </c>
      <c r="BI1000" s="329">
        <v>1.8120601E-2</v>
      </c>
      <c r="BJ1000" s="328">
        <v>4.1017218000000001E-11</v>
      </c>
      <c r="BK1000" s="328">
        <v>2.4942903000000001E-13</v>
      </c>
      <c r="BL1000" s="328">
        <v>1.1159639999999999E-17</v>
      </c>
      <c r="BM1000" s="41"/>
      <c r="BN1000" s="111">
        <v>1.0841419E-4</v>
      </c>
      <c r="BO1000" s="122">
        <v>5.8593941E-7</v>
      </c>
      <c r="BP1000" s="111">
        <v>1.0250171E-4</v>
      </c>
      <c r="BQ1000" s="122">
        <v>1.4526805000000001E-8</v>
      </c>
      <c r="BR1000" s="122">
        <v>5.2408639999999999E-7</v>
      </c>
      <c r="BS1000" s="122">
        <v>1.1769024E-7</v>
      </c>
      <c r="BT1000" s="122">
        <v>8.0949264999999998E-10</v>
      </c>
      <c r="BU1000" s="122">
        <v>1.8503580999999999E-7</v>
      </c>
      <c r="BV1000" s="122">
        <v>8.3801244999999996E-9</v>
      </c>
      <c r="BW1000" s="122">
        <v>9.7121708000000001E-8</v>
      </c>
      <c r="BX1000" s="122">
        <v>1.2026067E-9</v>
      </c>
      <c r="BY1000" s="122">
        <v>2.7325472E-8</v>
      </c>
      <c r="BZ1000" s="122">
        <v>2.2473450999999999E-11</v>
      </c>
      <c r="CA1000" s="122">
        <v>2.9499532999999998E-7</v>
      </c>
      <c r="CB1000" s="122">
        <v>3.9831207000000002E-6</v>
      </c>
      <c r="CC1000" s="122">
        <v>6.6336620000000005E-8</v>
      </c>
      <c r="CD1000" s="122">
        <v>5.8883204999999999E-9</v>
      </c>
      <c r="CE1000" s="151"/>
      <c r="CF1000" s="143"/>
      <c r="CG1000" s="42" t="s">
        <v>1277</v>
      </c>
      <c r="CH1000" s="42"/>
      <c r="CI1000" s="42"/>
      <c r="CK1000" s="50"/>
      <c r="CL1000" s="41"/>
      <c r="CM1000" s="41"/>
      <c r="CN1000" s="41"/>
      <c r="CO1000" s="41"/>
      <c r="CP1000" s="41"/>
      <c r="CQ1000" s="41"/>
      <c r="CR1000" s="41"/>
      <c r="CS1000" s="41"/>
      <c r="CT1000" s="41"/>
      <c r="CU1000" s="41"/>
      <c r="CV1000" s="41"/>
      <c r="CW1000" s="41"/>
    </row>
    <row r="1001" spans="1:101" ht="14.5" customHeight="1">
      <c r="A1001" s="41" t="s">
        <v>10183</v>
      </c>
      <c r="B1001" s="119" t="s">
        <v>8313</v>
      </c>
      <c r="C1001" s="120" t="str">
        <f t="shared" si="440"/>
        <v>A.160.01.107</v>
      </c>
      <c r="D1001" s="135" t="s">
        <v>94</v>
      </c>
      <c r="E1001" s="119" t="s">
        <v>6570</v>
      </c>
      <c r="F1001" s="118" t="str">
        <f t="shared" si="441"/>
        <v>Iroko FSC/PEFC 650 (kg/m3)</v>
      </c>
      <c r="G1001" s="118">
        <f t="shared" si="442"/>
        <v>5.8638195509799998E-2</v>
      </c>
      <c r="H1001" s="118">
        <f t="shared" si="443"/>
        <v>1.5733324528E-3</v>
      </c>
      <c r="I1001" s="118">
        <f t="shared" si="444"/>
        <v>5.4415779799999999E-3</v>
      </c>
      <c r="J1001" s="326">
        <f t="shared" si="445"/>
        <v>1.8330198076999999E-2</v>
      </c>
      <c r="K1001" s="118">
        <v>3.3293086999999999E-2</v>
      </c>
      <c r="L1001" s="118">
        <v>3.6222543000000002E-3</v>
      </c>
      <c r="M1001" s="118">
        <v>1.6950724999999999E-3</v>
      </c>
      <c r="N1001" s="118">
        <v>1.2260309E-3</v>
      </c>
      <c r="O1001" s="118">
        <v>1.9195339000000001E-4</v>
      </c>
      <c r="P1001" s="330">
        <v>6.6183928000000002E-6</v>
      </c>
      <c r="Q1001" s="118">
        <v>1.4872976999999999E-4</v>
      </c>
      <c r="R1001" s="118">
        <v>1.2425118000000001E-4</v>
      </c>
      <c r="S1001" s="118">
        <v>2.0666797999999999E-4</v>
      </c>
      <c r="T1001" s="118">
        <v>1.4863332999999999E-2</v>
      </c>
      <c r="U1001" s="118">
        <v>3.2326524000000001E-3</v>
      </c>
      <c r="V1001" s="330">
        <v>2.5429122E-5</v>
      </c>
      <c r="W1001" s="330">
        <v>2.1155750000000001E-6</v>
      </c>
      <c r="X1001" s="118">
        <v>0</v>
      </c>
      <c r="Y1001" s="41"/>
      <c r="Z1001" s="327">
        <f t="shared" si="446"/>
        <v>0.25032396240601501</v>
      </c>
      <c r="AA1001" s="41"/>
      <c r="AB1001" s="111">
        <v>21.614412999999999</v>
      </c>
      <c r="AC1001" s="111">
        <v>3.1775603000000001</v>
      </c>
      <c r="AD1001" s="111">
        <v>0.43821120000000002</v>
      </c>
      <c r="AE1001" s="111">
        <v>0</v>
      </c>
      <c r="AF1001" s="111">
        <v>17.737456000000002</v>
      </c>
      <c r="AG1001" s="111">
        <v>0.16214865000000001</v>
      </c>
      <c r="AH1001" s="111">
        <v>9.9037005999999997E-2</v>
      </c>
      <c r="AI1001" s="41"/>
      <c r="AJ1001" s="114">
        <v>5.6583522000000002E-3</v>
      </c>
      <c r="AK1001" s="114">
        <v>5.2743280999999996E-3</v>
      </c>
      <c r="AL1001" s="114">
        <v>2.3376954E-4</v>
      </c>
      <c r="AM1001" s="114">
        <v>1.5025454000000001E-4</v>
      </c>
      <c r="AN1001" s="113">
        <f t="shared" si="447"/>
        <v>3.1620671896556997E-7</v>
      </c>
      <c r="AO1001" s="112">
        <f t="shared" si="448"/>
        <v>8.6453233311653991E-10</v>
      </c>
      <c r="AP1001" s="112">
        <f t="shared" si="449"/>
        <v>2.1044053704000001E-2</v>
      </c>
      <c r="AQ1001" s="328">
        <v>2.3277615999999999E-7</v>
      </c>
      <c r="AR1001" s="328">
        <v>7.0235758000000002E-10</v>
      </c>
      <c r="AS1001" s="328">
        <v>1.9188683999999999E-14</v>
      </c>
      <c r="AT1001" s="328">
        <v>6.2602571000000002E-12</v>
      </c>
      <c r="AU1001" s="328">
        <v>1.6384846999999999E-13</v>
      </c>
      <c r="AV1001" s="328">
        <v>1.8231016E-10</v>
      </c>
      <c r="AW1001" s="328">
        <v>8.1704799000000002E-8</v>
      </c>
      <c r="AX1001" s="328">
        <v>2.6512526999999999E-11</v>
      </c>
      <c r="AY1001" s="328">
        <v>9.3252943E-11</v>
      </c>
      <c r="AZ1001" s="328">
        <v>4.1610557999999999E-14</v>
      </c>
      <c r="BA1001" s="328">
        <v>1.3402159000000001E-15</v>
      </c>
      <c r="BB1001" s="328">
        <v>5.2927408000000001E-14</v>
      </c>
      <c r="BC1001" s="328">
        <v>1.0813666E-13</v>
      </c>
      <c r="BD1001" s="328">
        <v>2.3468401000000001E-14</v>
      </c>
      <c r="BE1001" s="328">
        <v>2.4578081999999999E-11</v>
      </c>
      <c r="BF1001" s="328">
        <v>1.4714304000000001E-9</v>
      </c>
      <c r="BG1001" s="328">
        <v>4.1913171000000002E-11</v>
      </c>
      <c r="BH1001" s="328">
        <v>1.4929704E-5</v>
      </c>
      <c r="BI1001" s="329">
        <v>2.1029124E-2</v>
      </c>
      <c r="BJ1001" s="328">
        <v>4.1017218000000001E-11</v>
      </c>
      <c r="BK1001" s="328">
        <v>2.4942903000000001E-13</v>
      </c>
      <c r="BL1001" s="328">
        <v>1.1159639999999999E-17</v>
      </c>
      <c r="BM1001" s="41"/>
      <c r="BN1001" s="122">
        <v>1.3514239E-5</v>
      </c>
      <c r="BO1001" s="122">
        <v>7.0277094000000001E-7</v>
      </c>
      <c r="BP1001" s="122">
        <v>6.9796963E-6</v>
      </c>
      <c r="BQ1001" s="122">
        <v>1.4563403999999999E-8</v>
      </c>
      <c r="BR1001" s="122">
        <v>6.2638383000000005E-7</v>
      </c>
      <c r="BS1001" s="122">
        <v>1.1769024E-7</v>
      </c>
      <c r="BT1001" s="122">
        <v>8.0949264999999998E-10</v>
      </c>
      <c r="BU1001" s="122">
        <v>1.8503580999999999E-7</v>
      </c>
      <c r="BV1001" s="122">
        <v>8.8814171999999992E-9</v>
      </c>
      <c r="BW1001" s="122">
        <v>9.8415356999999996E-8</v>
      </c>
      <c r="BX1001" s="122">
        <v>1.2026067E-9</v>
      </c>
      <c r="BY1001" s="122">
        <v>2.7325472E-8</v>
      </c>
      <c r="BZ1001" s="122">
        <v>2.2473450999999999E-11</v>
      </c>
      <c r="CA1001" s="122">
        <v>3.1495612000000002E-7</v>
      </c>
      <c r="CB1001" s="122">
        <v>4.3642605000000002E-6</v>
      </c>
      <c r="CC1001" s="122">
        <v>6.6336620000000005E-8</v>
      </c>
      <c r="CD1001" s="122">
        <v>5.8883204999999999E-9</v>
      </c>
      <c r="CE1001" s="151"/>
      <c r="CF1001" s="143"/>
      <c r="CG1001" s="42" t="s">
        <v>1277</v>
      </c>
      <c r="CH1001" s="42"/>
      <c r="CI1001" s="42"/>
      <c r="CK1001" s="50"/>
      <c r="CL1001" s="41"/>
      <c r="CM1001" s="41"/>
      <c r="CN1001" s="41"/>
      <c r="CO1001" s="41"/>
      <c r="CP1001" s="41"/>
      <c r="CQ1001" s="41"/>
      <c r="CR1001" s="41"/>
      <c r="CS1001" s="41"/>
      <c r="CT1001" s="41"/>
      <c r="CU1001" s="41"/>
      <c r="CV1001" s="41"/>
      <c r="CW1001" s="41"/>
    </row>
    <row r="1002" spans="1:101" ht="14.5" customHeight="1">
      <c r="A1002" s="41" t="s">
        <v>10181</v>
      </c>
      <c r="B1002" s="119" t="s">
        <v>8313</v>
      </c>
      <c r="C1002" s="120" t="str">
        <f t="shared" si="440"/>
        <v>A.160.01.108</v>
      </c>
      <c r="D1002" s="135" t="s">
        <v>94</v>
      </c>
      <c r="E1002" s="119" t="s">
        <v>6570</v>
      </c>
      <c r="F1002" s="118" t="str">
        <f t="shared" si="441"/>
        <v>Iroko natural forest 650 (kg/m3)</v>
      </c>
      <c r="G1002" s="118">
        <f t="shared" si="442"/>
        <v>5.2406131693877995</v>
      </c>
      <c r="H1002" s="118">
        <f t="shared" si="443"/>
        <v>1.5733324528E-3</v>
      </c>
      <c r="I1002" s="118">
        <f t="shared" si="444"/>
        <v>5.4415779799999999E-3</v>
      </c>
      <c r="J1002" s="326">
        <f t="shared" si="445"/>
        <v>4.7414551689549995</v>
      </c>
      <c r="K1002" s="118">
        <v>0.49214309000000001</v>
      </c>
      <c r="L1002" s="118">
        <v>3.6222543000000002E-3</v>
      </c>
      <c r="M1002" s="118">
        <v>1.6950724999999999E-3</v>
      </c>
      <c r="N1002" s="118">
        <v>1.2260309E-3</v>
      </c>
      <c r="O1002" s="118">
        <v>1.9195339000000001E-4</v>
      </c>
      <c r="P1002" s="330">
        <v>6.6183928000000002E-6</v>
      </c>
      <c r="Q1002" s="118">
        <v>1.4872976999999999E-4</v>
      </c>
      <c r="R1002" s="118">
        <v>1.2425118000000001E-4</v>
      </c>
      <c r="S1002" s="118">
        <v>2.0666797999999999E-4</v>
      </c>
      <c r="T1002" s="118">
        <v>1.4863332999999999E-2</v>
      </c>
      <c r="U1002" s="118">
        <v>3.2326524000000001E-3</v>
      </c>
      <c r="V1002" s="118">
        <v>4.7231503999999997</v>
      </c>
      <c r="W1002" s="330">
        <v>2.1155750000000001E-6</v>
      </c>
      <c r="X1002" s="118">
        <v>0</v>
      </c>
      <c r="Y1002" s="41"/>
      <c r="Z1002" s="327">
        <f t="shared" si="446"/>
        <v>3.7003239849624059</v>
      </c>
      <c r="AA1002" s="41"/>
      <c r="AB1002" s="111">
        <v>21.614412999999999</v>
      </c>
      <c r="AC1002" s="111">
        <v>3.1775603000000001</v>
      </c>
      <c r="AD1002" s="111">
        <v>0.43821120000000002</v>
      </c>
      <c r="AE1002" s="111">
        <v>0</v>
      </c>
      <c r="AF1002" s="111">
        <v>17.737456000000002</v>
      </c>
      <c r="AG1002" s="111">
        <v>0.16214865000000001</v>
      </c>
      <c r="AH1002" s="111">
        <v>9.9037005999999997E-2</v>
      </c>
      <c r="AI1002" s="41"/>
      <c r="AJ1002" s="114">
        <v>6.1673176000000003E-2</v>
      </c>
      <c r="AK1002" s="114">
        <v>5.8677015999999999E-2</v>
      </c>
      <c r="AL1002" s="114">
        <v>2.8459049000000001E-3</v>
      </c>
      <c r="AM1002" s="114">
        <v>1.5025454000000001E-4</v>
      </c>
      <c r="AN1002" s="113">
        <f t="shared" si="447"/>
        <v>3.5178067589655703E-6</v>
      </c>
      <c r="AO1002" s="112">
        <f t="shared" si="448"/>
        <v>1.0524796678112539E-8</v>
      </c>
      <c r="AP1002" s="112">
        <f t="shared" si="449"/>
        <v>2.1044053704000001E-2</v>
      </c>
      <c r="AQ1002" s="328">
        <v>3.4343762000000002E-6</v>
      </c>
      <c r="AR1002" s="328">
        <v>1.0362358E-8</v>
      </c>
      <c r="AS1002" s="328">
        <v>2.8311367999999999E-13</v>
      </c>
      <c r="AT1002" s="328">
        <v>6.2602571000000002E-12</v>
      </c>
      <c r="AU1002" s="328">
        <v>1.6384846999999999E-13</v>
      </c>
      <c r="AV1002" s="328">
        <v>1.8231016E-10</v>
      </c>
      <c r="AW1002" s="328">
        <v>8.1704799000000002E-8</v>
      </c>
      <c r="AX1002" s="328">
        <v>2.6512526999999999E-11</v>
      </c>
      <c r="AY1002" s="328">
        <v>9.3252943E-11</v>
      </c>
      <c r="AZ1002" s="328">
        <v>4.1610557999999999E-14</v>
      </c>
      <c r="BA1002" s="328">
        <v>1.3402159000000001E-15</v>
      </c>
      <c r="BB1002" s="328">
        <v>5.2927408000000001E-14</v>
      </c>
      <c r="BC1002" s="328">
        <v>1.0813666E-13</v>
      </c>
      <c r="BD1002" s="328">
        <v>2.3468401000000001E-14</v>
      </c>
      <c r="BE1002" s="328">
        <v>2.4578081999999999E-11</v>
      </c>
      <c r="BF1002" s="328">
        <v>1.4714304000000001E-9</v>
      </c>
      <c r="BG1002" s="328">
        <v>4.1913171000000002E-11</v>
      </c>
      <c r="BH1002" s="328">
        <v>1.4929704E-5</v>
      </c>
      <c r="BI1002" s="329">
        <v>2.1029124E-2</v>
      </c>
      <c r="BJ1002" s="328">
        <v>4.1017218000000001E-11</v>
      </c>
      <c r="BK1002" s="328">
        <v>2.4942903000000001E-13</v>
      </c>
      <c r="BL1002" s="328">
        <v>1.1159639999999999E-17</v>
      </c>
      <c r="BM1002" s="41"/>
      <c r="BN1002" s="111">
        <v>1.0970939E-4</v>
      </c>
      <c r="BO1002" s="122">
        <v>7.0277094000000001E-7</v>
      </c>
      <c r="BP1002" s="111">
        <v>1.0317485E-4</v>
      </c>
      <c r="BQ1002" s="122">
        <v>1.4563403999999999E-8</v>
      </c>
      <c r="BR1002" s="122">
        <v>6.2638383000000005E-7</v>
      </c>
      <c r="BS1002" s="122">
        <v>1.1769024E-7</v>
      </c>
      <c r="BT1002" s="122">
        <v>8.0949264999999998E-10</v>
      </c>
      <c r="BU1002" s="122">
        <v>1.8503580999999999E-7</v>
      </c>
      <c r="BV1002" s="122">
        <v>8.8814171999999992E-9</v>
      </c>
      <c r="BW1002" s="122">
        <v>9.8415356999999996E-8</v>
      </c>
      <c r="BX1002" s="122">
        <v>1.2026067E-9</v>
      </c>
      <c r="BY1002" s="122">
        <v>2.7325472E-8</v>
      </c>
      <c r="BZ1002" s="122">
        <v>2.2473450999999999E-11</v>
      </c>
      <c r="CA1002" s="122">
        <v>3.1495612000000002E-7</v>
      </c>
      <c r="CB1002" s="122">
        <v>4.3642605000000002E-6</v>
      </c>
      <c r="CC1002" s="122">
        <v>6.6336620000000005E-8</v>
      </c>
      <c r="CD1002" s="122">
        <v>5.8883204999999999E-9</v>
      </c>
      <c r="CE1002" s="151"/>
      <c r="CF1002" s="143"/>
      <c r="CG1002" s="42" t="s">
        <v>1277</v>
      </c>
      <c r="CH1002" s="42"/>
      <c r="CI1002" s="42"/>
      <c r="CK1002" s="50"/>
      <c r="CL1002" s="41"/>
      <c r="CM1002" s="41"/>
      <c r="CN1002" s="41"/>
      <c r="CO1002" s="41"/>
      <c r="CP1002" s="41"/>
      <c r="CQ1002" s="41"/>
      <c r="CR1002" s="41"/>
      <c r="CS1002" s="41"/>
      <c r="CT1002" s="41"/>
      <c r="CU1002" s="41"/>
      <c r="CV1002" s="41"/>
      <c r="CW1002" s="41"/>
    </row>
    <row r="1003" spans="1:101" ht="14.5" customHeight="1">
      <c r="A1003" s="41" t="s">
        <v>10178</v>
      </c>
      <c r="B1003" s="119" t="s">
        <v>8313</v>
      </c>
      <c r="C1003" s="120" t="str">
        <f t="shared" si="440"/>
        <v>A.160.01.109</v>
      </c>
      <c r="D1003" s="135" t="s">
        <v>94</v>
      </c>
      <c r="E1003" s="119" t="s">
        <v>6570</v>
      </c>
      <c r="F1003" s="118" t="str">
        <f t="shared" si="441"/>
        <v>Makore FSC/PEFC 660 (kg/m3)</v>
      </c>
      <c r="G1003" s="118">
        <f t="shared" si="442"/>
        <v>5.57852447854E-2</v>
      </c>
      <c r="H1003" s="118">
        <f t="shared" si="443"/>
        <v>1.5648427024E-3</v>
      </c>
      <c r="I1003" s="118">
        <f t="shared" si="444"/>
        <v>5.0928340599999998E-3</v>
      </c>
      <c r="J1003" s="326">
        <f t="shared" si="445"/>
        <v>1.7148018022999999E-2</v>
      </c>
      <c r="K1003" s="118">
        <v>3.1979550000000002E-2</v>
      </c>
      <c r="L1003" s="118">
        <v>3.2945468E-3</v>
      </c>
      <c r="M1003" s="118">
        <v>1.6741639000000001E-3</v>
      </c>
      <c r="N1003" s="118">
        <v>1.2212631E-3</v>
      </c>
      <c r="O1003" s="118">
        <v>1.8918404000000001E-4</v>
      </c>
      <c r="P1003" s="330">
        <v>6.4655724000000002E-6</v>
      </c>
      <c r="Q1003" s="118">
        <v>1.4792998999999999E-4</v>
      </c>
      <c r="R1003" s="118">
        <v>1.2412335999999999E-4</v>
      </c>
      <c r="S1003" s="118">
        <v>2.0610157000000001E-4</v>
      </c>
      <c r="T1003" s="118">
        <v>1.3684978E-2</v>
      </c>
      <c r="U1003" s="118">
        <v>3.2294113999999999E-3</v>
      </c>
      <c r="V1003" s="330">
        <v>2.5411477999999999E-5</v>
      </c>
      <c r="W1003" s="330">
        <v>2.1155750000000001E-6</v>
      </c>
      <c r="X1003" s="118">
        <v>0</v>
      </c>
      <c r="Y1003" s="41"/>
      <c r="Z1003" s="327">
        <f t="shared" si="446"/>
        <v>0.24044774436090227</v>
      </c>
      <c r="AA1003" s="41"/>
      <c r="AB1003" s="111">
        <v>21.484736999999999</v>
      </c>
      <c r="AC1003" s="111">
        <v>3.0484778000000001</v>
      </c>
      <c r="AD1003" s="111">
        <v>0.43777186000000001</v>
      </c>
      <c r="AE1003" s="111">
        <v>0</v>
      </c>
      <c r="AF1003" s="111">
        <v>17.737456000000002</v>
      </c>
      <c r="AG1003" s="111">
        <v>0.16210211999999999</v>
      </c>
      <c r="AH1003" s="111">
        <v>9.8928839000000005E-2</v>
      </c>
      <c r="AI1003" s="41"/>
      <c r="AJ1003" s="114">
        <v>5.3875692000000001E-3</v>
      </c>
      <c r="AK1003" s="114">
        <v>5.0214420999999997E-3</v>
      </c>
      <c r="AL1003" s="114">
        <v>2.2436839E-4</v>
      </c>
      <c r="AM1003" s="114">
        <v>1.4175864000000001E-4</v>
      </c>
      <c r="AN1003" s="113">
        <f t="shared" si="447"/>
        <v>3.0104569348456993E-7</v>
      </c>
      <c r="AO1003" s="112">
        <f t="shared" si="448"/>
        <v>8.2976477298453991E-10</v>
      </c>
      <c r="AP1003" s="112">
        <f t="shared" si="449"/>
        <v>1.9854151608000001E-2</v>
      </c>
      <c r="AQ1003" s="328">
        <v>2.2361103000000001E-7</v>
      </c>
      <c r="AR1003" s="328">
        <v>6.7470415999999998E-10</v>
      </c>
      <c r="AS1003" s="328">
        <v>1.8433153E-14</v>
      </c>
      <c r="AT1003" s="328">
        <v>6.2602571000000002E-12</v>
      </c>
      <c r="AU1003" s="328">
        <v>1.6384846999999999E-13</v>
      </c>
      <c r="AV1003" s="328">
        <v>1.8160036E-10</v>
      </c>
      <c r="AW1003" s="328">
        <v>7.5709878000000002E-8</v>
      </c>
      <c r="AX1003" s="328">
        <v>2.6350658E-11</v>
      </c>
      <c r="AY1003" s="328">
        <v>8.6320448000000006E-11</v>
      </c>
      <c r="AZ1003" s="328">
        <v>4.1610557999999999E-14</v>
      </c>
      <c r="BA1003" s="328">
        <v>1.3402159000000001E-15</v>
      </c>
      <c r="BB1003" s="328">
        <v>5.2504892E-14</v>
      </c>
      <c r="BC1003" s="328">
        <v>9.2392899E-14</v>
      </c>
      <c r="BD1003" s="328">
        <v>2.0614077000000001E-14</v>
      </c>
      <c r="BE1003" s="328">
        <v>2.4557101000000001E-11</v>
      </c>
      <c r="BF1003" s="328">
        <v>1.4711866999999999E-9</v>
      </c>
      <c r="BG1003" s="328">
        <v>4.1913171000000002E-11</v>
      </c>
      <c r="BH1003" s="328">
        <v>1.4877608E-5</v>
      </c>
      <c r="BI1003" s="329">
        <v>1.9839274E-2</v>
      </c>
      <c r="BJ1003" s="328">
        <v>4.1017218000000001E-11</v>
      </c>
      <c r="BK1003" s="328">
        <v>2.4942903000000001E-13</v>
      </c>
      <c r="BL1003" s="328">
        <v>1.1159639999999999E-17</v>
      </c>
      <c r="BM1003" s="41"/>
      <c r="BN1003" s="122">
        <v>1.2984384E-5</v>
      </c>
      <c r="BO1003" s="122">
        <v>6.5497622000000001E-7</v>
      </c>
      <c r="BP1003" s="122">
        <v>6.7043210000000003E-6</v>
      </c>
      <c r="BQ1003" s="122">
        <v>1.4548431000000001E-8</v>
      </c>
      <c r="BR1003" s="122">
        <v>5.8453487999999997E-7</v>
      </c>
      <c r="BS1003" s="122">
        <v>1.1769024E-7</v>
      </c>
      <c r="BT1003" s="122">
        <v>8.0949264999999998E-10</v>
      </c>
      <c r="BU1003" s="122">
        <v>1.8503580999999999E-7</v>
      </c>
      <c r="BV1003" s="122">
        <v>8.6763428999999995E-9</v>
      </c>
      <c r="BW1003" s="122">
        <v>9.7886137000000001E-8</v>
      </c>
      <c r="BX1003" s="122">
        <v>1.2026067E-9</v>
      </c>
      <c r="BY1003" s="122">
        <v>2.7325472E-8</v>
      </c>
      <c r="BZ1003" s="122">
        <v>2.2473450999999999E-11</v>
      </c>
      <c r="CA1003" s="122">
        <v>3.0679034000000003E-7</v>
      </c>
      <c r="CB1003" s="122">
        <v>4.2083395999999997E-6</v>
      </c>
      <c r="CC1003" s="122">
        <v>6.6336620000000005E-8</v>
      </c>
      <c r="CD1003" s="122">
        <v>5.8883204999999999E-9</v>
      </c>
      <c r="CE1003" s="151"/>
      <c r="CF1003" s="143"/>
      <c r="CG1003" s="42" t="s">
        <v>1277</v>
      </c>
      <c r="CH1003" s="42"/>
      <c r="CI1003" s="42"/>
      <c r="CK1003" s="50"/>
      <c r="CL1003" s="41"/>
      <c r="CM1003" s="41"/>
      <c r="CN1003" s="41"/>
      <c r="CO1003" s="41"/>
      <c r="CP1003" s="41"/>
      <c r="CQ1003" s="41"/>
      <c r="CR1003" s="41"/>
      <c r="CS1003" s="41"/>
      <c r="CT1003" s="41"/>
      <c r="CU1003" s="41"/>
      <c r="CV1003" s="41"/>
      <c r="CW1003" s="41"/>
    </row>
    <row r="1004" spans="1:101" ht="14.5" customHeight="1">
      <c r="A1004" s="41" t="s">
        <v>10176</v>
      </c>
      <c r="B1004" s="119" t="s">
        <v>8313</v>
      </c>
      <c r="C1004" s="120" t="str">
        <f t="shared" si="440"/>
        <v>A.160.01.110</v>
      </c>
      <c r="D1004" s="135" t="s">
        <v>94</v>
      </c>
      <c r="E1004" s="119" t="s">
        <v>6570</v>
      </c>
      <c r="F1004" s="118" t="str">
        <f t="shared" si="441"/>
        <v>Makore natural forest 660 (kg/m3)</v>
      </c>
      <c r="G1004" s="118">
        <f t="shared" si="442"/>
        <v>5.1518852333073992</v>
      </c>
      <c r="H1004" s="118">
        <f t="shared" si="443"/>
        <v>1.5648427024E-3</v>
      </c>
      <c r="I1004" s="118">
        <f t="shared" si="444"/>
        <v>5.0928340599999998E-3</v>
      </c>
      <c r="J1004" s="326">
        <f t="shared" si="445"/>
        <v>4.6543980065449997</v>
      </c>
      <c r="K1004" s="118">
        <v>0.49082955</v>
      </c>
      <c r="L1004" s="118">
        <v>3.2945468E-3</v>
      </c>
      <c r="M1004" s="118">
        <v>1.6741639000000001E-3</v>
      </c>
      <c r="N1004" s="118">
        <v>1.2212631E-3</v>
      </c>
      <c r="O1004" s="118">
        <v>1.8918404000000001E-4</v>
      </c>
      <c r="P1004" s="330">
        <v>6.4655724000000002E-6</v>
      </c>
      <c r="Q1004" s="118">
        <v>1.4792998999999999E-4</v>
      </c>
      <c r="R1004" s="118">
        <v>1.2412335999999999E-4</v>
      </c>
      <c r="S1004" s="118">
        <v>2.0610157000000001E-4</v>
      </c>
      <c r="T1004" s="118">
        <v>1.3684978E-2</v>
      </c>
      <c r="U1004" s="118">
        <v>3.2294113999999999E-3</v>
      </c>
      <c r="V1004" s="118">
        <v>4.6372754</v>
      </c>
      <c r="W1004" s="330">
        <v>2.1155750000000001E-6</v>
      </c>
      <c r="X1004" s="118">
        <v>0</v>
      </c>
      <c r="Y1004" s="41"/>
      <c r="Z1004" s="327">
        <f t="shared" si="446"/>
        <v>3.6904477443609021</v>
      </c>
      <c r="AA1004" s="41"/>
      <c r="AB1004" s="111">
        <v>21.484736999999999</v>
      </c>
      <c r="AC1004" s="111">
        <v>3.0484778000000001</v>
      </c>
      <c r="AD1004" s="111">
        <v>0.43777186000000001</v>
      </c>
      <c r="AE1004" s="111">
        <v>0</v>
      </c>
      <c r="AF1004" s="111">
        <v>17.737456000000002</v>
      </c>
      <c r="AG1004" s="111">
        <v>0.16210211999999999</v>
      </c>
      <c r="AH1004" s="111">
        <v>9.8928839000000005E-2</v>
      </c>
      <c r="AI1004" s="41"/>
      <c r="AJ1004" s="114">
        <v>6.1402393E-2</v>
      </c>
      <c r="AK1004" s="114">
        <v>5.8424129999999998E-2</v>
      </c>
      <c r="AL1004" s="114">
        <v>2.8365038E-3</v>
      </c>
      <c r="AM1004" s="114">
        <v>1.4175864000000001E-4</v>
      </c>
      <c r="AN1004" s="113">
        <f t="shared" si="447"/>
        <v>3.5026456634845701E-6</v>
      </c>
      <c r="AO1004" s="112">
        <f t="shared" si="448"/>
        <v>1.0490028537981537E-8</v>
      </c>
      <c r="AP1004" s="112">
        <f t="shared" si="449"/>
        <v>1.9854151608000001E-2</v>
      </c>
      <c r="AQ1004" s="328">
        <v>3.4252109999999999E-6</v>
      </c>
      <c r="AR1004" s="328">
        <v>1.0334704E-8</v>
      </c>
      <c r="AS1004" s="328">
        <v>2.8235815000000001E-13</v>
      </c>
      <c r="AT1004" s="328">
        <v>6.2602571000000002E-12</v>
      </c>
      <c r="AU1004" s="328">
        <v>1.6384846999999999E-13</v>
      </c>
      <c r="AV1004" s="328">
        <v>1.8160036E-10</v>
      </c>
      <c r="AW1004" s="328">
        <v>7.5709878000000002E-8</v>
      </c>
      <c r="AX1004" s="328">
        <v>2.6350658E-11</v>
      </c>
      <c r="AY1004" s="328">
        <v>8.6320448000000006E-11</v>
      </c>
      <c r="AZ1004" s="328">
        <v>4.1610557999999999E-14</v>
      </c>
      <c r="BA1004" s="328">
        <v>1.3402159000000001E-15</v>
      </c>
      <c r="BB1004" s="328">
        <v>5.2504892E-14</v>
      </c>
      <c r="BC1004" s="328">
        <v>9.2392899E-14</v>
      </c>
      <c r="BD1004" s="328">
        <v>2.0614077000000001E-14</v>
      </c>
      <c r="BE1004" s="328">
        <v>2.4557101000000001E-11</v>
      </c>
      <c r="BF1004" s="328">
        <v>1.4711866999999999E-9</v>
      </c>
      <c r="BG1004" s="328">
        <v>4.1913171000000002E-11</v>
      </c>
      <c r="BH1004" s="328">
        <v>1.4877608E-5</v>
      </c>
      <c r="BI1004" s="329">
        <v>1.9839274E-2</v>
      </c>
      <c r="BJ1004" s="328">
        <v>4.1017218000000001E-11</v>
      </c>
      <c r="BK1004" s="328">
        <v>2.4942903000000001E-13</v>
      </c>
      <c r="BL1004" s="328">
        <v>1.1159639999999999E-17</v>
      </c>
      <c r="BM1004" s="41"/>
      <c r="BN1004" s="111">
        <v>1.0917954E-4</v>
      </c>
      <c r="BO1004" s="122">
        <v>6.5497622000000001E-7</v>
      </c>
      <c r="BP1004" s="111">
        <v>1.0289948E-4</v>
      </c>
      <c r="BQ1004" s="122">
        <v>1.4548431000000001E-8</v>
      </c>
      <c r="BR1004" s="122">
        <v>5.8453487999999997E-7</v>
      </c>
      <c r="BS1004" s="122">
        <v>1.1769024E-7</v>
      </c>
      <c r="BT1004" s="122">
        <v>8.0949264999999998E-10</v>
      </c>
      <c r="BU1004" s="122">
        <v>1.8503580999999999E-7</v>
      </c>
      <c r="BV1004" s="122">
        <v>8.6763428999999995E-9</v>
      </c>
      <c r="BW1004" s="122">
        <v>9.7886137000000001E-8</v>
      </c>
      <c r="BX1004" s="122">
        <v>1.2026067E-9</v>
      </c>
      <c r="BY1004" s="122">
        <v>2.7325472E-8</v>
      </c>
      <c r="BZ1004" s="122">
        <v>2.2473450999999999E-11</v>
      </c>
      <c r="CA1004" s="122">
        <v>3.0679034000000003E-7</v>
      </c>
      <c r="CB1004" s="122">
        <v>4.2083395999999997E-6</v>
      </c>
      <c r="CC1004" s="122">
        <v>6.6336620000000005E-8</v>
      </c>
      <c r="CD1004" s="122">
        <v>5.8883204999999999E-9</v>
      </c>
      <c r="CE1004" s="151"/>
      <c r="CF1004" s="143"/>
      <c r="CG1004" s="42" t="s">
        <v>1277</v>
      </c>
      <c r="CH1004" s="42"/>
      <c r="CI1004" s="42"/>
      <c r="CK1004" s="50"/>
      <c r="CL1004" s="41"/>
      <c r="CM1004" s="41"/>
      <c r="CN1004" s="41"/>
      <c r="CO1004" s="41"/>
      <c r="CP1004" s="41"/>
      <c r="CQ1004" s="41"/>
      <c r="CR1004" s="41"/>
      <c r="CS1004" s="41"/>
      <c r="CT1004" s="41"/>
      <c r="CU1004" s="41"/>
      <c r="CV1004" s="41"/>
      <c r="CW1004" s="41"/>
    </row>
    <row r="1005" spans="1:101" ht="14.5" customHeight="1">
      <c r="A1005" s="41" t="s">
        <v>10174</v>
      </c>
      <c r="B1005" s="119" t="s">
        <v>8313</v>
      </c>
      <c r="C1005" s="120" t="str">
        <f t="shared" si="440"/>
        <v>A.160.01.111</v>
      </c>
      <c r="D1005" s="135" t="s">
        <v>94</v>
      </c>
      <c r="E1005" s="119" t="s">
        <v>6570</v>
      </c>
      <c r="F1005" s="118" t="str">
        <f t="shared" si="441"/>
        <v>Mansonia FSC/PEFC 620 (kg/m3)</v>
      </c>
      <c r="G1005" s="118">
        <f t="shared" si="442"/>
        <v>5.7370218027599999E-2</v>
      </c>
      <c r="H1005" s="118">
        <f t="shared" si="443"/>
        <v>1.5695592626E-3</v>
      </c>
      <c r="I1005" s="118">
        <f t="shared" si="444"/>
        <v>5.2865806699999998E-3</v>
      </c>
      <c r="J1005" s="326">
        <f t="shared" si="445"/>
        <v>1.7804785095000001E-2</v>
      </c>
      <c r="K1005" s="118">
        <v>3.2709293E-2</v>
      </c>
      <c r="L1005" s="118">
        <v>3.4766064999999999E-3</v>
      </c>
      <c r="M1005" s="118">
        <v>1.6857797999999999E-3</v>
      </c>
      <c r="N1005" s="118">
        <v>1.2239118999999999E-3</v>
      </c>
      <c r="O1005" s="118">
        <v>1.9072256999999999E-4</v>
      </c>
      <c r="P1005" s="330">
        <v>6.5504725999999999E-6</v>
      </c>
      <c r="Q1005" s="118">
        <v>1.4837431999999999E-4</v>
      </c>
      <c r="R1005" s="118">
        <v>1.2419437000000001E-4</v>
      </c>
      <c r="S1005" s="118">
        <v>2.0641624E-4</v>
      </c>
      <c r="T1005" s="118">
        <v>1.4339620000000001E-2</v>
      </c>
      <c r="U1005" s="118">
        <v>3.2312119999999998E-3</v>
      </c>
      <c r="V1005" s="330">
        <v>2.5421279999999999E-5</v>
      </c>
      <c r="W1005" s="330">
        <v>2.1155750000000001E-6</v>
      </c>
      <c r="X1005" s="118">
        <v>0</v>
      </c>
      <c r="Y1005" s="41"/>
      <c r="Z1005" s="327">
        <f t="shared" si="446"/>
        <v>0.24593453383458647</v>
      </c>
      <c r="AA1005" s="41"/>
      <c r="AB1005" s="111">
        <v>21.556778999999999</v>
      </c>
      <c r="AC1005" s="111">
        <v>3.1201903</v>
      </c>
      <c r="AD1005" s="111">
        <v>0.43801593999999999</v>
      </c>
      <c r="AE1005" s="111">
        <v>0</v>
      </c>
      <c r="AF1005" s="111">
        <v>17.737456000000002</v>
      </c>
      <c r="AG1005" s="111">
        <v>0.16212797000000001</v>
      </c>
      <c r="AH1005" s="111">
        <v>9.8988932000000002E-2</v>
      </c>
      <c r="AI1005" s="41"/>
      <c r="AJ1005" s="114">
        <v>5.5380042000000001E-3</v>
      </c>
      <c r="AK1005" s="114">
        <v>5.1619342999999996E-3</v>
      </c>
      <c r="AL1005" s="114">
        <v>2.2959126000000001E-4</v>
      </c>
      <c r="AM1005" s="114">
        <v>1.4647858999999999E-4</v>
      </c>
      <c r="AN1005" s="113">
        <f t="shared" si="447"/>
        <v>3.0946848687056997E-7</v>
      </c>
      <c r="AO1005" s="112">
        <f t="shared" si="448"/>
        <v>8.4908008272153999E-10</v>
      </c>
      <c r="AP1005" s="112">
        <f t="shared" si="449"/>
        <v>2.051520855E-2</v>
      </c>
      <c r="AQ1005" s="328">
        <v>2.2870276999999999E-7</v>
      </c>
      <c r="AR1005" s="328">
        <v>6.9006716999999998E-10</v>
      </c>
      <c r="AS1005" s="328">
        <v>1.8852892E-14</v>
      </c>
      <c r="AT1005" s="328">
        <v>6.2602571000000002E-12</v>
      </c>
      <c r="AU1005" s="328">
        <v>1.6384846999999999E-13</v>
      </c>
      <c r="AV1005" s="328">
        <v>1.8199468999999999E-10</v>
      </c>
      <c r="AW1005" s="328">
        <v>7.9040389999999997E-8</v>
      </c>
      <c r="AX1005" s="328">
        <v>2.6440585E-11</v>
      </c>
      <c r="AY1005" s="328">
        <v>9.0171833999999996E-11</v>
      </c>
      <c r="AZ1005" s="328">
        <v>4.1610557999999999E-14</v>
      </c>
      <c r="BA1005" s="328">
        <v>1.3402159000000001E-15</v>
      </c>
      <c r="BB1005" s="328">
        <v>5.2739623000000003E-14</v>
      </c>
      <c r="BC1005" s="328">
        <v>1.0113943E-13</v>
      </c>
      <c r="BD1005" s="328">
        <v>2.2199813000000002E-14</v>
      </c>
      <c r="BE1005" s="328">
        <v>2.4568756999999999E-11</v>
      </c>
      <c r="BF1005" s="328">
        <v>1.4713221000000001E-9</v>
      </c>
      <c r="BG1005" s="328">
        <v>4.1913171000000002E-11</v>
      </c>
      <c r="BH1005" s="328">
        <v>1.490655E-5</v>
      </c>
      <c r="BI1005" s="329">
        <v>2.0500302000000001E-2</v>
      </c>
      <c r="BJ1005" s="328">
        <v>4.1017218000000001E-11</v>
      </c>
      <c r="BK1005" s="328">
        <v>2.4942903000000001E-13</v>
      </c>
      <c r="BL1005" s="328">
        <v>1.1159639999999999E-17</v>
      </c>
      <c r="BM1005" s="41"/>
      <c r="BN1005" s="122">
        <v>1.3278748E-5</v>
      </c>
      <c r="BO1005" s="122">
        <v>6.8152883999999996E-7</v>
      </c>
      <c r="BP1005" s="122">
        <v>6.8573073000000002E-6</v>
      </c>
      <c r="BQ1005" s="122">
        <v>1.4556749E-8</v>
      </c>
      <c r="BR1005" s="122">
        <v>6.0778430000000004E-7</v>
      </c>
      <c r="BS1005" s="122">
        <v>1.1769024E-7</v>
      </c>
      <c r="BT1005" s="122">
        <v>8.0949264999999998E-10</v>
      </c>
      <c r="BU1005" s="122">
        <v>1.8503580999999999E-7</v>
      </c>
      <c r="BV1005" s="122">
        <v>8.7902731000000007E-9</v>
      </c>
      <c r="BW1005" s="122">
        <v>9.8180148000000004E-8</v>
      </c>
      <c r="BX1005" s="122">
        <v>1.2026067E-9</v>
      </c>
      <c r="BY1005" s="122">
        <v>2.7325472E-8</v>
      </c>
      <c r="BZ1005" s="122">
        <v>2.2473450999999999E-11</v>
      </c>
      <c r="CA1005" s="122">
        <v>3.1132687999999998E-7</v>
      </c>
      <c r="CB1005" s="122">
        <v>4.2949623000000004E-6</v>
      </c>
      <c r="CC1005" s="122">
        <v>6.6336620000000005E-8</v>
      </c>
      <c r="CD1005" s="122">
        <v>5.8883204999999999E-9</v>
      </c>
      <c r="CE1005" s="151"/>
      <c r="CF1005" s="143"/>
      <c r="CG1005" s="42" t="s">
        <v>1277</v>
      </c>
      <c r="CH1005" s="42"/>
      <c r="CI1005" s="42"/>
      <c r="CK1005" s="50"/>
      <c r="CL1005" s="41"/>
      <c r="CM1005" s="41"/>
      <c r="CN1005" s="41"/>
      <c r="CO1005" s="41"/>
      <c r="CP1005" s="41"/>
      <c r="CQ1005" s="41"/>
      <c r="CR1005" s="41"/>
      <c r="CS1005" s="41"/>
      <c r="CT1005" s="41"/>
      <c r="CU1005" s="41"/>
      <c r="CV1005" s="41"/>
      <c r="CW1005" s="41"/>
    </row>
    <row r="1006" spans="1:101" ht="14.5" customHeight="1">
      <c r="A1006" s="41" t="s">
        <v>10171</v>
      </c>
      <c r="B1006" s="119" t="s">
        <v>8313</v>
      </c>
      <c r="C1006" s="120" t="str">
        <f t="shared" si="440"/>
        <v>A.160.01.112</v>
      </c>
      <c r="D1006" s="135" t="s">
        <v>94</v>
      </c>
      <c r="E1006" s="119" t="s">
        <v>6570</v>
      </c>
      <c r="F1006" s="118" t="str">
        <f t="shared" si="441"/>
        <v>Mansonia natural forest 620 (kg/m3)</v>
      </c>
      <c r="G1006" s="118">
        <f t="shared" si="442"/>
        <v>5.9478139937475989</v>
      </c>
      <c r="H1006" s="118">
        <f t="shared" si="443"/>
        <v>1.5695592626E-3</v>
      </c>
      <c r="I1006" s="118">
        <f t="shared" si="444"/>
        <v>5.2865806699999998E-3</v>
      </c>
      <c r="J1006" s="326">
        <f t="shared" si="445"/>
        <v>5.4493985638149995</v>
      </c>
      <c r="K1006" s="118">
        <v>0.49155928999999998</v>
      </c>
      <c r="L1006" s="118">
        <v>3.4766064999999999E-3</v>
      </c>
      <c r="M1006" s="118">
        <v>1.6857797999999999E-3</v>
      </c>
      <c r="N1006" s="118">
        <v>1.2239118999999999E-3</v>
      </c>
      <c r="O1006" s="118">
        <v>1.9072256999999999E-4</v>
      </c>
      <c r="P1006" s="330">
        <v>6.5504725999999999E-6</v>
      </c>
      <c r="Q1006" s="118">
        <v>1.4837431999999999E-4</v>
      </c>
      <c r="R1006" s="118">
        <v>1.2419437000000001E-4</v>
      </c>
      <c r="S1006" s="118">
        <v>2.0641624E-4</v>
      </c>
      <c r="T1006" s="118">
        <v>1.4339620000000001E-2</v>
      </c>
      <c r="U1006" s="118">
        <v>3.2312119999999998E-3</v>
      </c>
      <c r="V1006" s="118">
        <v>5.4316192000000001</v>
      </c>
      <c r="W1006" s="330">
        <v>2.1155750000000001E-6</v>
      </c>
      <c r="X1006" s="118">
        <v>0</v>
      </c>
      <c r="Y1006" s="41"/>
      <c r="Z1006" s="327">
        <f t="shared" si="446"/>
        <v>3.6959345112781952</v>
      </c>
      <c r="AA1006" s="41"/>
      <c r="AB1006" s="111">
        <v>21.556778999999999</v>
      </c>
      <c r="AC1006" s="111">
        <v>3.1201903</v>
      </c>
      <c r="AD1006" s="111">
        <v>0.43801593999999999</v>
      </c>
      <c r="AE1006" s="111">
        <v>0</v>
      </c>
      <c r="AF1006" s="111">
        <v>17.737456000000002</v>
      </c>
      <c r="AG1006" s="111">
        <v>0.16212797000000001</v>
      </c>
      <c r="AH1006" s="111">
        <v>9.8988932000000002E-2</v>
      </c>
      <c r="AI1006" s="41"/>
      <c r="AJ1006" s="114">
        <v>6.1552827999999997E-2</v>
      </c>
      <c r="AK1006" s="114">
        <v>5.8564621999999997E-2</v>
      </c>
      <c r="AL1006" s="114">
        <v>2.8417265999999999E-3</v>
      </c>
      <c r="AM1006" s="114">
        <v>1.4647858999999999E-4</v>
      </c>
      <c r="AN1006" s="113">
        <f t="shared" si="447"/>
        <v>3.5110685168705702E-6</v>
      </c>
      <c r="AO1006" s="112">
        <f t="shared" si="448"/>
        <v>1.0509343837719541E-8</v>
      </c>
      <c r="AP1006" s="112">
        <f t="shared" si="449"/>
        <v>2.051520855E-2</v>
      </c>
      <c r="AQ1006" s="328">
        <v>3.4303028E-6</v>
      </c>
      <c r="AR1006" s="328">
        <v>1.0350067E-8</v>
      </c>
      <c r="AS1006" s="328">
        <v>2.8277789E-13</v>
      </c>
      <c r="AT1006" s="328">
        <v>6.2602571000000002E-12</v>
      </c>
      <c r="AU1006" s="328">
        <v>1.6384846999999999E-13</v>
      </c>
      <c r="AV1006" s="328">
        <v>1.8199468999999999E-10</v>
      </c>
      <c r="AW1006" s="328">
        <v>7.9040389999999997E-8</v>
      </c>
      <c r="AX1006" s="328">
        <v>2.6440585E-11</v>
      </c>
      <c r="AY1006" s="328">
        <v>9.0171833999999996E-11</v>
      </c>
      <c r="AZ1006" s="328">
        <v>4.1610557999999999E-14</v>
      </c>
      <c r="BA1006" s="328">
        <v>1.3402159000000001E-15</v>
      </c>
      <c r="BB1006" s="328">
        <v>5.2739623000000003E-14</v>
      </c>
      <c r="BC1006" s="328">
        <v>1.0113943E-13</v>
      </c>
      <c r="BD1006" s="328">
        <v>2.2199813000000002E-14</v>
      </c>
      <c r="BE1006" s="328">
        <v>2.4568756999999999E-11</v>
      </c>
      <c r="BF1006" s="328">
        <v>1.4713221000000001E-9</v>
      </c>
      <c r="BG1006" s="328">
        <v>4.1913171000000002E-11</v>
      </c>
      <c r="BH1006" s="328">
        <v>1.490655E-5</v>
      </c>
      <c r="BI1006" s="329">
        <v>2.0500302000000001E-2</v>
      </c>
      <c r="BJ1006" s="328">
        <v>4.1017218000000001E-11</v>
      </c>
      <c r="BK1006" s="328">
        <v>2.4942903000000001E-13</v>
      </c>
      <c r="BL1006" s="328">
        <v>1.1159639999999999E-17</v>
      </c>
      <c r="BM1006" s="41"/>
      <c r="BN1006" s="111">
        <v>1.094739E-4</v>
      </c>
      <c r="BO1006" s="122">
        <v>6.8152883999999996E-7</v>
      </c>
      <c r="BP1006" s="111">
        <v>1.0305245999999999E-4</v>
      </c>
      <c r="BQ1006" s="122">
        <v>1.4556749E-8</v>
      </c>
      <c r="BR1006" s="122">
        <v>6.0778430000000004E-7</v>
      </c>
      <c r="BS1006" s="122">
        <v>1.1769024E-7</v>
      </c>
      <c r="BT1006" s="122">
        <v>8.0949264999999998E-10</v>
      </c>
      <c r="BU1006" s="122">
        <v>1.8503580999999999E-7</v>
      </c>
      <c r="BV1006" s="122">
        <v>8.7902731000000007E-9</v>
      </c>
      <c r="BW1006" s="122">
        <v>9.8180148000000004E-8</v>
      </c>
      <c r="BX1006" s="122">
        <v>1.2026067E-9</v>
      </c>
      <c r="BY1006" s="122">
        <v>2.7325472E-8</v>
      </c>
      <c r="BZ1006" s="122">
        <v>2.2473450999999999E-11</v>
      </c>
      <c r="CA1006" s="122">
        <v>3.1132687999999998E-7</v>
      </c>
      <c r="CB1006" s="122">
        <v>4.2949623000000004E-6</v>
      </c>
      <c r="CC1006" s="122">
        <v>6.6336620000000005E-8</v>
      </c>
      <c r="CD1006" s="122">
        <v>5.8883204999999999E-9</v>
      </c>
      <c r="CE1006" s="151"/>
      <c r="CF1006" s="143"/>
      <c r="CG1006" s="42" t="s">
        <v>1277</v>
      </c>
      <c r="CH1006" s="42"/>
      <c r="CI1006" s="42"/>
      <c r="CK1006" s="50"/>
      <c r="CL1006" s="41"/>
      <c r="CM1006" s="41"/>
      <c r="CN1006" s="41"/>
      <c r="CO1006" s="41"/>
      <c r="CP1006" s="41"/>
      <c r="CQ1006" s="41"/>
      <c r="CR1006" s="41"/>
      <c r="CS1006" s="41"/>
      <c r="CT1006" s="41"/>
      <c r="CU1006" s="41"/>
      <c r="CV1006" s="41"/>
      <c r="CW1006" s="41"/>
    </row>
    <row r="1007" spans="1:101" ht="14.5" customHeight="1">
      <c r="A1007" s="41" t="s">
        <v>10169</v>
      </c>
      <c r="B1007" s="119" t="s">
        <v>8313</v>
      </c>
      <c r="C1007" s="120" t="str">
        <f t="shared" si="440"/>
        <v>A.160.01.113</v>
      </c>
      <c r="D1007" s="135" t="s">
        <v>94</v>
      </c>
      <c r="E1007" s="119" t="s">
        <v>6570</v>
      </c>
      <c r="F1007" s="118" t="str">
        <f t="shared" si="441"/>
        <v>Moabi FSC/PEFC 815 (kg/m3)</v>
      </c>
      <c r="G1007" s="118">
        <f t="shared" si="442"/>
        <v>5.3090788769899991E-2</v>
      </c>
      <c r="H1007" s="118">
        <f t="shared" si="443"/>
        <v>1.5568246218999999E-3</v>
      </c>
      <c r="I1007" s="118">
        <f t="shared" si="444"/>
        <v>4.7634646400000003E-3</v>
      </c>
      <c r="J1007" s="326">
        <f t="shared" si="445"/>
        <v>1.6031513507999997E-2</v>
      </c>
      <c r="K1007" s="118">
        <v>3.0738985999999999E-2</v>
      </c>
      <c r="L1007" s="118">
        <v>2.9850452E-3</v>
      </c>
      <c r="M1007" s="118">
        <v>1.6544168E-3</v>
      </c>
      <c r="N1007" s="118">
        <v>1.2167602E-3</v>
      </c>
      <c r="O1007" s="118">
        <v>1.8656854E-4</v>
      </c>
      <c r="P1007" s="330">
        <v>6.3212418999999997E-6</v>
      </c>
      <c r="Q1007" s="118">
        <v>1.4717463999999999E-4</v>
      </c>
      <c r="R1007" s="118">
        <v>1.2400264E-4</v>
      </c>
      <c r="S1007" s="118">
        <v>2.0556662000000001E-4</v>
      </c>
      <c r="T1007" s="118">
        <v>1.2572086E-2</v>
      </c>
      <c r="U1007" s="118">
        <v>3.2263505E-3</v>
      </c>
      <c r="V1007" s="330">
        <v>2.5394812999999998E-5</v>
      </c>
      <c r="W1007" s="330">
        <v>2.1155750000000001E-6</v>
      </c>
      <c r="X1007" s="118">
        <v>0</v>
      </c>
      <c r="Y1007" s="41"/>
      <c r="Z1007" s="327">
        <f t="shared" si="446"/>
        <v>0.23112019548872179</v>
      </c>
      <c r="AA1007" s="41"/>
      <c r="AB1007" s="111">
        <v>21.362265000000001</v>
      </c>
      <c r="AC1007" s="111">
        <v>2.9265666000000001</v>
      </c>
      <c r="AD1007" s="111">
        <v>0.43735691999999998</v>
      </c>
      <c r="AE1007" s="111">
        <v>0</v>
      </c>
      <c r="AF1007" s="111">
        <v>17.737456000000002</v>
      </c>
      <c r="AG1007" s="111">
        <v>0.16205817</v>
      </c>
      <c r="AH1007" s="111">
        <v>9.8826681999999999E-2</v>
      </c>
      <c r="AI1007" s="41"/>
      <c r="AJ1007" s="114">
        <v>5.1318296000000003E-3</v>
      </c>
      <c r="AK1007" s="114">
        <v>4.7826053999999998E-3</v>
      </c>
      <c r="AL1007" s="114">
        <v>2.1548952999999999E-4</v>
      </c>
      <c r="AM1007" s="114">
        <v>1.3373473E-4</v>
      </c>
      <c r="AN1007" s="113">
        <f t="shared" si="447"/>
        <v>2.8672694310056997E-7</v>
      </c>
      <c r="AO1007" s="112">
        <f t="shared" si="448"/>
        <v>7.9692874252653987E-10</v>
      </c>
      <c r="AP1007" s="112">
        <f t="shared" si="449"/>
        <v>1.8730354407000001E-2</v>
      </c>
      <c r="AQ1007" s="328">
        <v>2.1495507E-7</v>
      </c>
      <c r="AR1007" s="328">
        <v>6.4858703999999998E-10</v>
      </c>
      <c r="AS1007" s="328">
        <v>1.7719595E-14</v>
      </c>
      <c r="AT1007" s="328">
        <v>6.2602571000000002E-12</v>
      </c>
      <c r="AU1007" s="328">
        <v>1.6384846999999999E-13</v>
      </c>
      <c r="AV1007" s="328">
        <v>1.8092999E-10</v>
      </c>
      <c r="AW1007" s="328">
        <v>7.0048007999999996E-8</v>
      </c>
      <c r="AX1007" s="328">
        <v>2.6197780999999999E-11</v>
      </c>
      <c r="AY1007" s="328">
        <v>7.9773092000000001E-11</v>
      </c>
      <c r="AZ1007" s="328">
        <v>4.1610557999999999E-14</v>
      </c>
      <c r="BA1007" s="328">
        <v>1.3402159000000001E-15</v>
      </c>
      <c r="BB1007" s="328">
        <v>5.2105850000000001E-14</v>
      </c>
      <c r="BC1007" s="328">
        <v>7.7523792000000006E-14</v>
      </c>
      <c r="BD1007" s="328">
        <v>1.7918325999999999E-14</v>
      </c>
      <c r="BE1007" s="328">
        <v>2.4537287000000001E-11</v>
      </c>
      <c r="BF1007" s="328">
        <v>1.4709565E-9</v>
      </c>
      <c r="BG1007" s="328">
        <v>4.1913171000000002E-11</v>
      </c>
      <c r="BH1007" s="328">
        <v>1.4828406999999999E-5</v>
      </c>
      <c r="BI1007" s="329">
        <v>1.8715526E-2</v>
      </c>
      <c r="BJ1007" s="328">
        <v>4.1017218000000001E-11</v>
      </c>
      <c r="BK1007" s="328">
        <v>2.4942903000000001E-13</v>
      </c>
      <c r="BL1007" s="328">
        <v>1.1159639999999999E-17</v>
      </c>
      <c r="BM1007" s="41"/>
      <c r="BN1007" s="122">
        <v>1.2483966E-5</v>
      </c>
      <c r="BO1007" s="122">
        <v>6.0983677000000005E-7</v>
      </c>
      <c r="BP1007" s="122">
        <v>6.4442444000000002E-6</v>
      </c>
      <c r="BQ1007" s="122">
        <v>1.4534291E-8</v>
      </c>
      <c r="BR1007" s="122">
        <v>5.4501088000000005E-7</v>
      </c>
      <c r="BS1007" s="122">
        <v>1.1769024E-7</v>
      </c>
      <c r="BT1007" s="122">
        <v>8.0949264999999998E-10</v>
      </c>
      <c r="BU1007" s="122">
        <v>1.8503580999999999E-7</v>
      </c>
      <c r="BV1007" s="122">
        <v>8.4826616000000002E-9</v>
      </c>
      <c r="BW1007" s="122">
        <v>9.7386317999999998E-8</v>
      </c>
      <c r="BX1007" s="122">
        <v>1.2026067E-9</v>
      </c>
      <c r="BY1007" s="122">
        <v>2.7325472E-8</v>
      </c>
      <c r="BZ1007" s="122">
        <v>2.2473450999999999E-11</v>
      </c>
      <c r="CA1007" s="122">
        <v>2.9907822E-7</v>
      </c>
      <c r="CB1007" s="122">
        <v>4.0610810999999996E-6</v>
      </c>
      <c r="CC1007" s="122">
        <v>6.6336620000000005E-8</v>
      </c>
      <c r="CD1007" s="122">
        <v>5.8883204999999999E-9</v>
      </c>
      <c r="CE1007" s="151"/>
      <c r="CF1007" s="143"/>
      <c r="CG1007" s="42" t="s">
        <v>1277</v>
      </c>
      <c r="CH1007" s="42"/>
      <c r="CI1007" s="42"/>
      <c r="CK1007" s="50"/>
      <c r="CL1007" s="41"/>
      <c r="CM1007" s="41"/>
      <c r="CN1007" s="41"/>
      <c r="CO1007" s="41"/>
      <c r="CP1007" s="41"/>
      <c r="CQ1007" s="41"/>
      <c r="CR1007" s="41"/>
      <c r="CS1007" s="41"/>
      <c r="CT1007" s="41"/>
      <c r="CU1007" s="41"/>
      <c r="CV1007" s="41"/>
      <c r="CW1007" s="41"/>
    </row>
    <row r="1008" spans="1:101" ht="14.5" customHeight="1">
      <c r="A1008" s="41" t="s">
        <v>10167</v>
      </c>
      <c r="B1008" s="119" t="s">
        <v>8313</v>
      </c>
      <c r="C1008" s="120" t="str">
        <f t="shared" si="440"/>
        <v>A.160.01.114</v>
      </c>
      <c r="D1008" s="135" t="s">
        <v>94</v>
      </c>
      <c r="E1008" s="119" t="s">
        <v>6570</v>
      </c>
      <c r="F1008" s="118" t="str">
        <f t="shared" si="441"/>
        <v>Moabi natural forest 815 (kg/m3)</v>
      </c>
      <c r="G1008" s="118">
        <f t="shared" si="442"/>
        <v>6.4888407979568994</v>
      </c>
      <c r="H1008" s="118">
        <f t="shared" si="443"/>
        <v>1.5568246218999999E-3</v>
      </c>
      <c r="I1008" s="118">
        <f t="shared" si="444"/>
        <v>4.7634646400000003E-3</v>
      </c>
      <c r="J1008" s="326">
        <f t="shared" si="445"/>
        <v>5.9929315186949994</v>
      </c>
      <c r="K1008" s="118">
        <v>0.48958899</v>
      </c>
      <c r="L1008" s="118">
        <v>2.9850452E-3</v>
      </c>
      <c r="M1008" s="118">
        <v>1.6544168E-3</v>
      </c>
      <c r="N1008" s="118">
        <v>1.2167602E-3</v>
      </c>
      <c r="O1008" s="118">
        <v>1.8656854E-4</v>
      </c>
      <c r="P1008" s="330">
        <v>6.3212418999999997E-6</v>
      </c>
      <c r="Q1008" s="118">
        <v>1.4717463999999999E-4</v>
      </c>
      <c r="R1008" s="118">
        <v>1.2400264E-4</v>
      </c>
      <c r="S1008" s="118">
        <v>2.0556662000000001E-4</v>
      </c>
      <c r="T1008" s="118">
        <v>1.2572086E-2</v>
      </c>
      <c r="U1008" s="118">
        <v>3.2263505E-3</v>
      </c>
      <c r="V1008" s="118">
        <v>5.9769253999999998</v>
      </c>
      <c r="W1008" s="330">
        <v>2.1155750000000001E-6</v>
      </c>
      <c r="X1008" s="118">
        <v>0</v>
      </c>
      <c r="Y1008" s="41"/>
      <c r="Z1008" s="327">
        <f t="shared" si="446"/>
        <v>3.6811202255639097</v>
      </c>
      <c r="AA1008" s="41"/>
      <c r="AB1008" s="111">
        <v>21.362265000000001</v>
      </c>
      <c r="AC1008" s="111">
        <v>2.9265666000000001</v>
      </c>
      <c r="AD1008" s="111">
        <v>0.43735691999999998</v>
      </c>
      <c r="AE1008" s="111">
        <v>0</v>
      </c>
      <c r="AF1008" s="111">
        <v>17.737456000000002</v>
      </c>
      <c r="AG1008" s="111">
        <v>0.16205817</v>
      </c>
      <c r="AH1008" s="111">
        <v>9.8826681999999999E-2</v>
      </c>
      <c r="AI1008" s="41"/>
      <c r="AJ1008" s="114">
        <v>6.1146653000000002E-2</v>
      </c>
      <c r="AK1008" s="114">
        <v>5.8185292999999999E-2</v>
      </c>
      <c r="AL1008" s="114">
        <v>2.8276248999999998E-3</v>
      </c>
      <c r="AM1008" s="114">
        <v>1.3373473E-4</v>
      </c>
      <c r="AN1008" s="113">
        <f t="shared" si="447"/>
        <v>3.4883269731005699E-6</v>
      </c>
      <c r="AO1008" s="112">
        <f t="shared" si="448"/>
        <v>1.0457192627531543E-8</v>
      </c>
      <c r="AP1008" s="112">
        <f t="shared" si="449"/>
        <v>1.8730354407000001E-2</v>
      </c>
      <c r="AQ1008" s="328">
        <v>3.4165550999999998E-6</v>
      </c>
      <c r="AR1008" s="328">
        <v>1.0308587000000001E-8</v>
      </c>
      <c r="AS1008" s="328">
        <v>2.8164459999999998E-13</v>
      </c>
      <c r="AT1008" s="328">
        <v>6.2602571000000002E-12</v>
      </c>
      <c r="AU1008" s="328">
        <v>1.6384846999999999E-13</v>
      </c>
      <c r="AV1008" s="328">
        <v>1.8092999E-10</v>
      </c>
      <c r="AW1008" s="328">
        <v>7.0048007999999996E-8</v>
      </c>
      <c r="AX1008" s="328">
        <v>2.6197780999999999E-11</v>
      </c>
      <c r="AY1008" s="328">
        <v>7.9773092000000001E-11</v>
      </c>
      <c r="AZ1008" s="328">
        <v>4.1610557999999999E-14</v>
      </c>
      <c r="BA1008" s="328">
        <v>1.3402159000000001E-15</v>
      </c>
      <c r="BB1008" s="328">
        <v>5.2105850000000001E-14</v>
      </c>
      <c r="BC1008" s="328">
        <v>7.7523792000000006E-14</v>
      </c>
      <c r="BD1008" s="328">
        <v>1.7918325999999999E-14</v>
      </c>
      <c r="BE1008" s="328">
        <v>2.4537287000000001E-11</v>
      </c>
      <c r="BF1008" s="328">
        <v>1.4709565E-9</v>
      </c>
      <c r="BG1008" s="328">
        <v>4.1913171000000002E-11</v>
      </c>
      <c r="BH1008" s="328">
        <v>1.4828406999999999E-5</v>
      </c>
      <c r="BI1008" s="329">
        <v>1.8715526E-2</v>
      </c>
      <c r="BJ1008" s="328">
        <v>4.1017218000000001E-11</v>
      </c>
      <c r="BK1008" s="328">
        <v>2.4942903000000001E-13</v>
      </c>
      <c r="BL1008" s="328">
        <v>1.1159639999999999E-17</v>
      </c>
      <c r="BM1008" s="41"/>
      <c r="BN1008" s="111">
        <v>1.0867912E-4</v>
      </c>
      <c r="BO1008" s="122">
        <v>6.0983677000000005E-7</v>
      </c>
      <c r="BP1008" s="111">
        <v>1.0263940000000001E-4</v>
      </c>
      <c r="BQ1008" s="122">
        <v>1.4534291E-8</v>
      </c>
      <c r="BR1008" s="122">
        <v>5.4501088000000005E-7</v>
      </c>
      <c r="BS1008" s="122">
        <v>1.1769024E-7</v>
      </c>
      <c r="BT1008" s="122">
        <v>8.0949264999999998E-10</v>
      </c>
      <c r="BU1008" s="122">
        <v>1.8503580999999999E-7</v>
      </c>
      <c r="BV1008" s="122">
        <v>8.4826616000000002E-9</v>
      </c>
      <c r="BW1008" s="122">
        <v>9.7386317999999998E-8</v>
      </c>
      <c r="BX1008" s="122">
        <v>1.2026067E-9</v>
      </c>
      <c r="BY1008" s="122">
        <v>2.7325472E-8</v>
      </c>
      <c r="BZ1008" s="122">
        <v>2.2473450999999999E-11</v>
      </c>
      <c r="CA1008" s="122">
        <v>2.9907822E-7</v>
      </c>
      <c r="CB1008" s="122">
        <v>4.0610810999999996E-6</v>
      </c>
      <c r="CC1008" s="122">
        <v>6.6336620000000005E-8</v>
      </c>
      <c r="CD1008" s="122">
        <v>5.8883204999999999E-9</v>
      </c>
      <c r="CE1008" s="151"/>
      <c r="CF1008" s="143"/>
      <c r="CG1008" s="42" t="s">
        <v>1277</v>
      </c>
      <c r="CH1008" s="42"/>
      <c r="CI1008" s="42"/>
      <c r="CK1008" s="50"/>
      <c r="CL1008" s="41"/>
      <c r="CM1008" s="41"/>
      <c r="CN1008" s="41"/>
      <c r="CO1008" s="41"/>
      <c r="CP1008" s="41"/>
      <c r="CQ1008" s="41"/>
      <c r="CR1008" s="41"/>
      <c r="CS1008" s="41"/>
      <c r="CT1008" s="41"/>
      <c r="CU1008" s="41"/>
      <c r="CV1008" s="41"/>
      <c r="CW1008" s="41"/>
    </row>
    <row r="1009" spans="1:101" ht="14.5" customHeight="1">
      <c r="A1009" s="41" t="s">
        <v>10164</v>
      </c>
      <c r="B1009" s="119" t="s">
        <v>8313</v>
      </c>
      <c r="C1009" s="120" t="str">
        <f t="shared" si="440"/>
        <v>A.160.01.115</v>
      </c>
      <c r="D1009" s="135" t="s">
        <v>94</v>
      </c>
      <c r="E1009" s="119" t="s">
        <v>6570</v>
      </c>
      <c r="F1009" s="118" t="str">
        <f t="shared" si="441"/>
        <v>Padouk, African FSC/PEFC 740 (kg/m3)</v>
      </c>
      <c r="G1009" s="118">
        <f t="shared" si="442"/>
        <v>5.45172651722E-2</v>
      </c>
      <c r="H1009" s="118">
        <f t="shared" si="443"/>
        <v>1.5610694921999999E-3</v>
      </c>
      <c r="I1009" s="118">
        <f t="shared" si="444"/>
        <v>4.9378366500000001E-3</v>
      </c>
      <c r="J1009" s="326">
        <f t="shared" si="445"/>
        <v>1.6622604030000002E-2</v>
      </c>
      <c r="K1009" s="118">
        <v>3.1395754999999997E-2</v>
      </c>
      <c r="L1009" s="118">
        <v>3.1488990000000001E-3</v>
      </c>
      <c r="M1009" s="118">
        <v>1.6648711000000001E-3</v>
      </c>
      <c r="N1009" s="118">
        <v>1.2191440999999999E-3</v>
      </c>
      <c r="O1009" s="118">
        <v>1.8795321000000001E-4</v>
      </c>
      <c r="P1009" s="330">
        <v>6.3976522E-6</v>
      </c>
      <c r="Q1009" s="118">
        <v>1.4757453E-4</v>
      </c>
      <c r="R1009" s="118">
        <v>1.2406655000000001E-4</v>
      </c>
      <c r="S1009" s="118">
        <v>2.0584982E-4</v>
      </c>
      <c r="T1009" s="118">
        <v>1.3161264000000001E-2</v>
      </c>
      <c r="U1009" s="118">
        <v>3.2279710000000001E-3</v>
      </c>
      <c r="V1009" s="330">
        <v>2.5403635000000001E-5</v>
      </c>
      <c r="W1009" s="330">
        <v>2.1155750000000001E-6</v>
      </c>
      <c r="X1009" s="118">
        <v>0</v>
      </c>
      <c r="Y1009" s="41"/>
      <c r="Z1009" s="327">
        <f t="shared" si="446"/>
        <v>0.23605830827067667</v>
      </c>
      <c r="AA1009" s="41"/>
      <c r="AB1009" s="111">
        <v>21.427102999999999</v>
      </c>
      <c r="AC1009" s="111">
        <v>2.9911078</v>
      </c>
      <c r="AD1009" s="111">
        <v>0.43757658999999999</v>
      </c>
      <c r="AE1009" s="111">
        <v>0</v>
      </c>
      <c r="AF1009" s="111">
        <v>17.737456000000002</v>
      </c>
      <c r="AG1009" s="111">
        <v>0.16208143999999999</v>
      </c>
      <c r="AH1009" s="111">
        <v>9.8880764999999995E-2</v>
      </c>
      <c r="AI1009" s="41"/>
      <c r="AJ1009" s="114">
        <v>5.2672211000000004E-3</v>
      </c>
      <c r="AK1009" s="114">
        <v>4.9090484000000002E-3</v>
      </c>
      <c r="AL1009" s="114">
        <v>2.2019011000000001E-4</v>
      </c>
      <c r="AM1009" s="114">
        <v>1.3798268E-4</v>
      </c>
      <c r="AN1009" s="113">
        <f t="shared" si="447"/>
        <v>2.9430745139056997E-7</v>
      </c>
      <c r="AO1009" s="112">
        <f t="shared" si="448"/>
        <v>8.1431252259253997E-10</v>
      </c>
      <c r="AP1009" s="112">
        <f t="shared" si="449"/>
        <v>1.9325305455E-2</v>
      </c>
      <c r="AQ1009" s="328">
        <v>2.1953763E-7</v>
      </c>
      <c r="AR1009" s="328">
        <v>6.6241375000000005E-10</v>
      </c>
      <c r="AS1009" s="328">
        <v>1.8097360999999999E-14</v>
      </c>
      <c r="AT1009" s="328">
        <v>6.2602571000000002E-12</v>
      </c>
      <c r="AU1009" s="328">
        <v>1.6384846999999999E-13</v>
      </c>
      <c r="AV1009" s="328">
        <v>1.8128489000000001E-10</v>
      </c>
      <c r="AW1009" s="328">
        <v>7.3045468999999997E-8</v>
      </c>
      <c r="AX1009" s="328">
        <v>2.6278716000000001E-11</v>
      </c>
      <c r="AY1009" s="328">
        <v>8.3239339000000001E-11</v>
      </c>
      <c r="AZ1009" s="328">
        <v>4.1610557999999999E-14</v>
      </c>
      <c r="BA1009" s="328">
        <v>1.3402159000000001E-15</v>
      </c>
      <c r="BB1009" s="328">
        <v>5.2317108000000001E-14</v>
      </c>
      <c r="BC1009" s="328">
        <v>8.5395672000000004E-14</v>
      </c>
      <c r="BD1009" s="328">
        <v>1.9345487999999999E-14</v>
      </c>
      <c r="BE1009" s="328">
        <v>2.4547777000000001E-11</v>
      </c>
      <c r="BF1009" s="328">
        <v>1.4710784E-9</v>
      </c>
      <c r="BG1009" s="328">
        <v>4.1913171000000002E-11</v>
      </c>
      <c r="BH1009" s="328">
        <v>1.4854455E-5</v>
      </c>
      <c r="BI1009" s="329">
        <v>1.9310450999999999E-2</v>
      </c>
      <c r="BJ1009" s="328">
        <v>4.1017218000000001E-11</v>
      </c>
      <c r="BK1009" s="328">
        <v>2.4942903000000001E-13</v>
      </c>
      <c r="BL1009" s="328">
        <v>1.1159639999999999E-17</v>
      </c>
      <c r="BM1009" s="41"/>
      <c r="BN1009" s="122">
        <v>1.2748893E-5</v>
      </c>
      <c r="BO1009" s="122">
        <v>6.3373413E-7</v>
      </c>
      <c r="BP1009" s="122">
        <v>6.5819319999999996E-6</v>
      </c>
      <c r="BQ1009" s="122">
        <v>1.4541777E-8</v>
      </c>
      <c r="BR1009" s="122">
        <v>5.6593534999999996E-7</v>
      </c>
      <c r="BS1009" s="122">
        <v>1.1769024E-7</v>
      </c>
      <c r="BT1009" s="122">
        <v>8.0949264999999998E-10</v>
      </c>
      <c r="BU1009" s="122">
        <v>1.8503580999999999E-7</v>
      </c>
      <c r="BV1009" s="122">
        <v>8.5851987999999993E-9</v>
      </c>
      <c r="BW1009" s="122">
        <v>9.7650927999999996E-8</v>
      </c>
      <c r="BX1009" s="122">
        <v>1.2026067E-9</v>
      </c>
      <c r="BY1009" s="122">
        <v>2.7325472E-8</v>
      </c>
      <c r="BZ1009" s="122">
        <v>2.2473450999999999E-11</v>
      </c>
      <c r="CA1009" s="122">
        <v>3.0316111000000003E-7</v>
      </c>
      <c r="CB1009" s="122">
        <v>4.1390414999999999E-6</v>
      </c>
      <c r="CC1009" s="122">
        <v>6.6336620000000005E-8</v>
      </c>
      <c r="CD1009" s="122">
        <v>5.8883204999999999E-9</v>
      </c>
      <c r="CE1009" s="151"/>
      <c r="CF1009" s="143"/>
      <c r="CG1009" s="42" t="s">
        <v>1277</v>
      </c>
      <c r="CH1009" s="42"/>
      <c r="CI1009" s="42"/>
      <c r="CK1009" s="50"/>
      <c r="CL1009" s="41"/>
      <c r="CM1009" s="41"/>
      <c r="CN1009" s="41"/>
      <c r="CO1009" s="41"/>
      <c r="CP1009" s="41"/>
      <c r="CQ1009" s="41"/>
      <c r="CR1009" s="41"/>
      <c r="CS1009" s="41"/>
      <c r="CT1009" s="41"/>
      <c r="CU1009" s="41"/>
      <c r="CV1009" s="41"/>
      <c r="CW1009" s="41"/>
    </row>
    <row r="1010" spans="1:101" ht="14.5" customHeight="1">
      <c r="A1010" s="41" t="s">
        <v>10162</v>
      </c>
      <c r="B1010" s="119" t="s">
        <v>8313</v>
      </c>
      <c r="C1010" s="120" t="str">
        <f t="shared" si="440"/>
        <v>A.160.01.116</v>
      </c>
      <c r="D1010" s="135" t="s">
        <v>94</v>
      </c>
      <c r="E1010" s="119" t="s">
        <v>6570</v>
      </c>
      <c r="F1010" s="118" t="str">
        <f t="shared" si="441"/>
        <v>Padouk, African natural forest 740 (kg/m3)</v>
      </c>
      <c r="G1010" s="118">
        <f t="shared" si="442"/>
        <v>7.1085672665371993</v>
      </c>
      <c r="H1010" s="118">
        <f t="shared" si="443"/>
        <v>1.5610694921999999E-3</v>
      </c>
      <c r="I1010" s="118">
        <f t="shared" si="444"/>
        <v>4.9378366500000001E-3</v>
      </c>
      <c r="J1010" s="326">
        <f t="shared" si="445"/>
        <v>6.6118226003949996</v>
      </c>
      <c r="K1010" s="118">
        <v>0.49024575999999997</v>
      </c>
      <c r="L1010" s="118">
        <v>3.1488990000000001E-3</v>
      </c>
      <c r="M1010" s="118">
        <v>1.6648711000000001E-3</v>
      </c>
      <c r="N1010" s="118">
        <v>1.2191440999999999E-3</v>
      </c>
      <c r="O1010" s="118">
        <v>1.8795321000000001E-4</v>
      </c>
      <c r="P1010" s="330">
        <v>6.3976522E-6</v>
      </c>
      <c r="Q1010" s="118">
        <v>1.4757453E-4</v>
      </c>
      <c r="R1010" s="118">
        <v>1.2406655000000001E-4</v>
      </c>
      <c r="S1010" s="118">
        <v>2.0584982E-4</v>
      </c>
      <c r="T1010" s="118">
        <v>1.3161264000000001E-2</v>
      </c>
      <c r="U1010" s="118">
        <v>3.2279710000000001E-3</v>
      </c>
      <c r="V1010" s="118">
        <v>6.5952254000000003</v>
      </c>
      <c r="W1010" s="330">
        <v>2.1155750000000001E-6</v>
      </c>
      <c r="X1010" s="118">
        <v>0</v>
      </c>
      <c r="Y1010" s="41"/>
      <c r="Z1010" s="327">
        <f t="shared" si="446"/>
        <v>3.6860583458646614</v>
      </c>
      <c r="AA1010" s="41"/>
      <c r="AB1010" s="111">
        <v>21.427102999999999</v>
      </c>
      <c r="AC1010" s="111">
        <v>2.9911078</v>
      </c>
      <c r="AD1010" s="111">
        <v>0.43757658999999999</v>
      </c>
      <c r="AE1010" s="111">
        <v>0</v>
      </c>
      <c r="AF1010" s="111">
        <v>17.737456000000002</v>
      </c>
      <c r="AG1010" s="111">
        <v>0.16208143999999999</v>
      </c>
      <c r="AH1010" s="111">
        <v>9.8880764999999995E-2</v>
      </c>
      <c r="AI1010" s="41"/>
      <c r="AJ1010" s="114">
        <v>6.1282045E-2</v>
      </c>
      <c r="AK1010" s="114">
        <v>5.8311736000000003E-2</v>
      </c>
      <c r="AL1010" s="114">
        <v>2.8323254999999999E-3</v>
      </c>
      <c r="AM1010" s="114">
        <v>1.3798268E-4</v>
      </c>
      <c r="AN1010" s="113">
        <f t="shared" si="447"/>
        <v>3.4959074213905703E-6</v>
      </c>
      <c r="AO1010" s="112">
        <f t="shared" si="448"/>
        <v>1.0474576697591536E-8</v>
      </c>
      <c r="AP1010" s="112">
        <f t="shared" si="449"/>
        <v>1.9325305455E-2</v>
      </c>
      <c r="AQ1010" s="328">
        <v>3.4211376000000002E-6</v>
      </c>
      <c r="AR1010" s="328">
        <v>1.0322413999999999E-8</v>
      </c>
      <c r="AS1010" s="328">
        <v>2.8202236000000002E-13</v>
      </c>
      <c r="AT1010" s="328">
        <v>6.2602571000000002E-12</v>
      </c>
      <c r="AU1010" s="328">
        <v>1.6384846999999999E-13</v>
      </c>
      <c r="AV1010" s="328">
        <v>1.8128489000000001E-10</v>
      </c>
      <c r="AW1010" s="328">
        <v>7.3045468999999997E-8</v>
      </c>
      <c r="AX1010" s="328">
        <v>2.6278716000000001E-11</v>
      </c>
      <c r="AY1010" s="328">
        <v>8.3239339000000001E-11</v>
      </c>
      <c r="AZ1010" s="328">
        <v>4.1610557999999999E-14</v>
      </c>
      <c r="BA1010" s="328">
        <v>1.3402159000000001E-15</v>
      </c>
      <c r="BB1010" s="328">
        <v>5.2317108000000001E-14</v>
      </c>
      <c r="BC1010" s="328">
        <v>8.5395672000000004E-14</v>
      </c>
      <c r="BD1010" s="328">
        <v>1.9345487999999999E-14</v>
      </c>
      <c r="BE1010" s="328">
        <v>2.4547777000000001E-11</v>
      </c>
      <c r="BF1010" s="328">
        <v>1.4710784E-9</v>
      </c>
      <c r="BG1010" s="328">
        <v>4.1913171000000002E-11</v>
      </c>
      <c r="BH1010" s="328">
        <v>1.4854455E-5</v>
      </c>
      <c r="BI1010" s="329">
        <v>1.9310450999999999E-2</v>
      </c>
      <c r="BJ1010" s="328">
        <v>4.1017218000000001E-11</v>
      </c>
      <c r="BK1010" s="328">
        <v>2.4942903000000001E-13</v>
      </c>
      <c r="BL1010" s="328">
        <v>1.1159639999999999E-17</v>
      </c>
      <c r="BM1010" s="41"/>
      <c r="BN1010" s="111">
        <v>1.0894405E-4</v>
      </c>
      <c r="BO1010" s="122">
        <v>6.3373413E-7</v>
      </c>
      <c r="BP1010" s="111">
        <v>1.0277709E-4</v>
      </c>
      <c r="BQ1010" s="122">
        <v>1.4541777E-8</v>
      </c>
      <c r="BR1010" s="122">
        <v>5.6593534999999996E-7</v>
      </c>
      <c r="BS1010" s="122">
        <v>1.1769024E-7</v>
      </c>
      <c r="BT1010" s="122">
        <v>8.0949264999999998E-10</v>
      </c>
      <c r="BU1010" s="122">
        <v>1.8503580999999999E-7</v>
      </c>
      <c r="BV1010" s="122">
        <v>8.5851987999999993E-9</v>
      </c>
      <c r="BW1010" s="122">
        <v>9.7650927999999996E-8</v>
      </c>
      <c r="BX1010" s="122">
        <v>1.2026067E-9</v>
      </c>
      <c r="BY1010" s="122">
        <v>2.7325472E-8</v>
      </c>
      <c r="BZ1010" s="122">
        <v>2.2473450999999999E-11</v>
      </c>
      <c r="CA1010" s="122">
        <v>3.0316111000000003E-7</v>
      </c>
      <c r="CB1010" s="122">
        <v>4.1390414999999999E-6</v>
      </c>
      <c r="CC1010" s="122">
        <v>6.6336620000000005E-8</v>
      </c>
      <c r="CD1010" s="122">
        <v>5.8883204999999999E-9</v>
      </c>
      <c r="CE1010" s="151"/>
      <c r="CF1010" s="143"/>
      <c r="CG1010" s="42" t="s">
        <v>1277</v>
      </c>
      <c r="CH1010" s="42"/>
      <c r="CI1010" s="42"/>
      <c r="CK1010" s="50"/>
      <c r="CL1010" s="41"/>
      <c r="CM1010" s="41"/>
      <c r="CN1010" s="41"/>
      <c r="CO1010" s="41"/>
      <c r="CP1010" s="41"/>
      <c r="CQ1010" s="41"/>
      <c r="CR1010" s="41"/>
      <c r="CS1010" s="41"/>
      <c r="CT1010" s="41"/>
      <c r="CU1010" s="41"/>
      <c r="CV1010" s="41"/>
      <c r="CW1010" s="41"/>
    </row>
    <row r="1011" spans="1:101" ht="14.5" customHeight="1">
      <c r="A1011" s="41" t="s">
        <v>10160</v>
      </c>
      <c r="B1011" s="119" t="s">
        <v>8313</v>
      </c>
      <c r="C1011" s="120" t="str">
        <f t="shared" si="440"/>
        <v>A.160.01.117</v>
      </c>
      <c r="D1011" s="135" t="s">
        <v>94</v>
      </c>
      <c r="E1011" s="119" t="s">
        <v>6570</v>
      </c>
      <c r="F1011" s="118" t="str">
        <f t="shared" si="441"/>
        <v>Palissander, Indisch FSC/PEFC 850 (kg/m3)</v>
      </c>
      <c r="G1011" s="118">
        <f t="shared" si="442"/>
        <v>5.15058156167E-2</v>
      </c>
      <c r="H1011" s="118">
        <f t="shared" si="443"/>
        <v>1.5521080617000001E-3</v>
      </c>
      <c r="I1011" s="118">
        <f t="shared" si="444"/>
        <v>4.5697180300000003E-3</v>
      </c>
      <c r="J1011" s="326">
        <f t="shared" si="445"/>
        <v>1.5374746524999998E-2</v>
      </c>
      <c r="K1011" s="118">
        <v>3.0009243000000001E-2</v>
      </c>
      <c r="L1011" s="118">
        <v>2.8029855000000002E-3</v>
      </c>
      <c r="M1011" s="118">
        <v>1.6428008999999999E-3</v>
      </c>
      <c r="N1011" s="118">
        <v>1.2141114000000001E-3</v>
      </c>
      <c r="O1011" s="118">
        <v>1.8503000000000001E-4</v>
      </c>
      <c r="P1011" s="330">
        <v>6.2363417E-6</v>
      </c>
      <c r="Q1011" s="118">
        <v>1.4673031999999999E-4</v>
      </c>
      <c r="R1011" s="118">
        <v>1.2393163000000001E-4</v>
      </c>
      <c r="S1011" s="118">
        <v>2.0525194E-4</v>
      </c>
      <c r="T1011" s="118">
        <v>1.1917443999999999E-2</v>
      </c>
      <c r="U1011" s="118">
        <v>3.2245500000000001E-3</v>
      </c>
      <c r="V1011" s="330">
        <v>2.5385009999999999E-5</v>
      </c>
      <c r="W1011" s="330">
        <v>2.1155750000000001E-6</v>
      </c>
      <c r="X1011" s="118">
        <v>0</v>
      </c>
      <c r="Y1011" s="41"/>
      <c r="Z1011" s="327">
        <f t="shared" si="446"/>
        <v>0.22563340601503759</v>
      </c>
      <c r="AA1011" s="41"/>
      <c r="AB1011" s="111">
        <v>21.290222</v>
      </c>
      <c r="AC1011" s="111">
        <v>2.8548540999999998</v>
      </c>
      <c r="AD1011" s="111">
        <v>0.43711284</v>
      </c>
      <c r="AE1011" s="111">
        <v>0</v>
      </c>
      <c r="AF1011" s="111">
        <v>17.737456000000002</v>
      </c>
      <c r="AG1011" s="111">
        <v>0.16203232000000001</v>
      </c>
      <c r="AH1011" s="111">
        <v>9.8766589000000002E-2</v>
      </c>
      <c r="AI1011" s="41"/>
      <c r="AJ1011" s="114">
        <v>4.9813946000000003E-3</v>
      </c>
      <c r="AK1011" s="114">
        <v>4.6421131999999999E-3</v>
      </c>
      <c r="AL1011" s="114">
        <v>2.1026667E-4</v>
      </c>
      <c r="AM1011" s="114">
        <v>1.2901478E-4</v>
      </c>
      <c r="AN1011" s="113">
        <f t="shared" si="447"/>
        <v>2.7830414980456998E-7</v>
      </c>
      <c r="AO1011" s="112">
        <f t="shared" si="448"/>
        <v>7.7761343278653981E-10</v>
      </c>
      <c r="AP1011" s="112">
        <f t="shared" si="449"/>
        <v>1.8069297464999998E-2</v>
      </c>
      <c r="AQ1011" s="328">
        <v>2.0986333000000001E-7</v>
      </c>
      <c r="AR1011" s="328">
        <v>6.3322402999999997E-10</v>
      </c>
      <c r="AS1011" s="328">
        <v>1.7299856E-14</v>
      </c>
      <c r="AT1011" s="328">
        <v>6.2602571000000002E-12</v>
      </c>
      <c r="AU1011" s="328">
        <v>1.6384846999999999E-13</v>
      </c>
      <c r="AV1011" s="328">
        <v>1.8053564999999999E-10</v>
      </c>
      <c r="AW1011" s="328">
        <v>6.6717496E-8</v>
      </c>
      <c r="AX1011" s="328">
        <v>2.6107854E-11</v>
      </c>
      <c r="AY1011" s="328">
        <v>7.5921705999999997E-11</v>
      </c>
      <c r="AZ1011" s="328">
        <v>4.1610557999999999E-14</v>
      </c>
      <c r="BA1011" s="328">
        <v>1.3402159000000001E-15</v>
      </c>
      <c r="BB1011" s="328">
        <v>5.1871118999999998E-14</v>
      </c>
      <c r="BC1011" s="328">
        <v>6.8777258E-14</v>
      </c>
      <c r="BD1011" s="328">
        <v>1.6332589999999999E-14</v>
      </c>
      <c r="BE1011" s="328">
        <v>2.4525631E-11</v>
      </c>
      <c r="BF1011" s="328">
        <v>1.4708212000000001E-9</v>
      </c>
      <c r="BG1011" s="328">
        <v>4.1913171000000002E-11</v>
      </c>
      <c r="BH1011" s="328">
        <v>1.4799465E-5</v>
      </c>
      <c r="BI1011" s="329">
        <v>1.8054497999999999E-2</v>
      </c>
      <c r="BJ1011" s="328">
        <v>4.1017218000000001E-11</v>
      </c>
      <c r="BK1011" s="328">
        <v>2.4942903000000001E-13</v>
      </c>
      <c r="BL1011" s="328">
        <v>1.1159639999999999E-17</v>
      </c>
      <c r="BM1011" s="41"/>
      <c r="BN1011" s="122">
        <v>1.2189602E-5</v>
      </c>
      <c r="BO1011" s="122">
        <v>5.8328414999999999E-7</v>
      </c>
      <c r="BP1011" s="122">
        <v>6.2912581000000003E-6</v>
      </c>
      <c r="BQ1011" s="122">
        <v>1.4525973E-8</v>
      </c>
      <c r="BR1011" s="122">
        <v>5.2176145999999998E-7</v>
      </c>
      <c r="BS1011" s="122">
        <v>1.1769024E-7</v>
      </c>
      <c r="BT1011" s="122">
        <v>8.0949264999999998E-10</v>
      </c>
      <c r="BU1011" s="122">
        <v>1.8503580999999999E-7</v>
      </c>
      <c r="BV1011" s="122">
        <v>8.3687315000000008E-9</v>
      </c>
      <c r="BW1011" s="122">
        <v>9.7092306999999995E-8</v>
      </c>
      <c r="BX1011" s="122">
        <v>1.2026067E-9</v>
      </c>
      <c r="BY1011" s="122">
        <v>2.7325472E-8</v>
      </c>
      <c r="BZ1011" s="122">
        <v>2.2473450999999999E-11</v>
      </c>
      <c r="CA1011" s="122">
        <v>2.9454168E-7</v>
      </c>
      <c r="CB1011" s="122">
        <v>3.9744583999999997E-6</v>
      </c>
      <c r="CC1011" s="122">
        <v>6.6336620000000005E-8</v>
      </c>
      <c r="CD1011" s="122">
        <v>5.8883204999999999E-9</v>
      </c>
      <c r="CE1011" s="151"/>
      <c r="CF1011" s="143"/>
      <c r="CG1011" s="42" t="s">
        <v>1277</v>
      </c>
      <c r="CH1011" s="42"/>
      <c r="CI1011" s="42"/>
      <c r="CK1011" s="50"/>
      <c r="CL1011" s="41"/>
      <c r="CM1011" s="41"/>
      <c r="CN1011" s="41"/>
      <c r="CO1011" s="41"/>
      <c r="CP1011" s="41"/>
      <c r="CQ1011" s="41"/>
      <c r="CR1011" s="41"/>
      <c r="CS1011" s="41"/>
      <c r="CT1011" s="41"/>
      <c r="CU1011" s="41"/>
      <c r="CV1011" s="41"/>
      <c r="CW1011" s="41"/>
    </row>
    <row r="1012" spans="1:101" ht="14.5" customHeight="1">
      <c r="A1012" s="41" t="s">
        <v>10157</v>
      </c>
      <c r="B1012" s="119" t="s">
        <v>8313</v>
      </c>
      <c r="C1012" s="120" t="str">
        <f t="shared" si="440"/>
        <v>A.160.01.118</v>
      </c>
      <c r="D1012" s="135" t="s">
        <v>94</v>
      </c>
      <c r="E1012" s="119" t="s">
        <v>6570</v>
      </c>
      <c r="F1012" s="118" t="str">
        <f t="shared" si="441"/>
        <v>Palissander, Indisch natural forest 850 (kg/m3)</v>
      </c>
      <c r="G1012" s="118">
        <f t="shared" si="442"/>
        <v>4.8384558276067002</v>
      </c>
      <c r="H1012" s="118">
        <f t="shared" si="443"/>
        <v>1.5521080617000001E-3</v>
      </c>
      <c r="I1012" s="118">
        <f t="shared" si="444"/>
        <v>4.5697180300000003E-3</v>
      </c>
      <c r="J1012" s="326">
        <f t="shared" si="445"/>
        <v>4.343474761515</v>
      </c>
      <c r="K1012" s="118">
        <v>0.48885923999999997</v>
      </c>
      <c r="L1012" s="118">
        <v>2.8029855000000002E-3</v>
      </c>
      <c r="M1012" s="118">
        <v>1.6428008999999999E-3</v>
      </c>
      <c r="N1012" s="118">
        <v>1.2141114000000001E-3</v>
      </c>
      <c r="O1012" s="118">
        <v>1.8503000000000001E-4</v>
      </c>
      <c r="P1012" s="330">
        <v>6.2363417E-6</v>
      </c>
      <c r="Q1012" s="118">
        <v>1.4673031999999999E-4</v>
      </c>
      <c r="R1012" s="118">
        <v>1.2393163000000001E-4</v>
      </c>
      <c r="S1012" s="118">
        <v>2.0525194E-4</v>
      </c>
      <c r="T1012" s="118">
        <v>1.1917443999999999E-2</v>
      </c>
      <c r="U1012" s="118">
        <v>3.2245500000000001E-3</v>
      </c>
      <c r="V1012" s="118">
        <v>4.3281254000000002</v>
      </c>
      <c r="W1012" s="330">
        <v>2.1155750000000001E-6</v>
      </c>
      <c r="X1012" s="118">
        <v>0</v>
      </c>
      <c r="Y1012" s="41"/>
      <c r="Z1012" s="327">
        <f t="shared" si="446"/>
        <v>3.6756333834586461</v>
      </c>
      <c r="AA1012" s="41"/>
      <c r="AB1012" s="111">
        <v>21.290222</v>
      </c>
      <c r="AC1012" s="111">
        <v>2.8548540999999998</v>
      </c>
      <c r="AD1012" s="111">
        <v>0.43711284</v>
      </c>
      <c r="AE1012" s="111">
        <v>0</v>
      </c>
      <c r="AF1012" s="111">
        <v>17.737456000000002</v>
      </c>
      <c r="AG1012" s="111">
        <v>0.16203232000000001</v>
      </c>
      <c r="AH1012" s="111">
        <v>9.8766589000000002E-2</v>
      </c>
      <c r="AI1012" s="41"/>
      <c r="AJ1012" s="114">
        <v>6.0996217999999998E-2</v>
      </c>
      <c r="AK1012" s="114">
        <v>5.8044801E-2</v>
      </c>
      <c r="AL1012" s="114">
        <v>2.8224019999999999E-3</v>
      </c>
      <c r="AM1012" s="114">
        <v>1.2901478E-4</v>
      </c>
      <c r="AN1012" s="113">
        <f t="shared" si="447"/>
        <v>3.4799041198045705E-6</v>
      </c>
      <c r="AO1012" s="112">
        <f t="shared" si="448"/>
        <v>1.043787732779054E-8</v>
      </c>
      <c r="AP1012" s="112">
        <f t="shared" si="449"/>
        <v>1.8069297464999998E-2</v>
      </c>
      <c r="AQ1012" s="328">
        <v>3.4114633000000001E-6</v>
      </c>
      <c r="AR1012" s="328">
        <v>1.0293224E-8</v>
      </c>
      <c r="AS1012" s="328">
        <v>2.8122486E-13</v>
      </c>
      <c r="AT1012" s="328">
        <v>6.2602571000000002E-12</v>
      </c>
      <c r="AU1012" s="328">
        <v>1.6384846999999999E-13</v>
      </c>
      <c r="AV1012" s="328">
        <v>1.8053564999999999E-10</v>
      </c>
      <c r="AW1012" s="328">
        <v>6.6717496E-8</v>
      </c>
      <c r="AX1012" s="328">
        <v>2.6107854E-11</v>
      </c>
      <c r="AY1012" s="328">
        <v>7.5921705999999997E-11</v>
      </c>
      <c r="AZ1012" s="328">
        <v>4.1610557999999999E-14</v>
      </c>
      <c r="BA1012" s="328">
        <v>1.3402159000000001E-15</v>
      </c>
      <c r="BB1012" s="328">
        <v>5.1871118999999998E-14</v>
      </c>
      <c r="BC1012" s="328">
        <v>6.8777258E-14</v>
      </c>
      <c r="BD1012" s="328">
        <v>1.6332589999999999E-14</v>
      </c>
      <c r="BE1012" s="328">
        <v>2.4525631E-11</v>
      </c>
      <c r="BF1012" s="328">
        <v>1.4708212000000001E-9</v>
      </c>
      <c r="BG1012" s="328">
        <v>4.1913171000000002E-11</v>
      </c>
      <c r="BH1012" s="328">
        <v>1.4799465E-5</v>
      </c>
      <c r="BI1012" s="329">
        <v>1.8054497999999999E-2</v>
      </c>
      <c r="BJ1012" s="328">
        <v>4.1017218000000001E-11</v>
      </c>
      <c r="BK1012" s="328">
        <v>2.4942903000000001E-13</v>
      </c>
      <c r="BL1012" s="328">
        <v>1.1159639999999999E-17</v>
      </c>
      <c r="BM1012" s="41"/>
      <c r="BN1012" s="111">
        <v>1.0838476E-4</v>
      </c>
      <c r="BO1012" s="122">
        <v>5.8328414999999999E-7</v>
      </c>
      <c r="BP1012" s="111">
        <v>1.0248641E-4</v>
      </c>
      <c r="BQ1012" s="122">
        <v>1.4525973E-8</v>
      </c>
      <c r="BR1012" s="122">
        <v>5.2176145999999998E-7</v>
      </c>
      <c r="BS1012" s="122">
        <v>1.1769024E-7</v>
      </c>
      <c r="BT1012" s="122">
        <v>8.0949264999999998E-10</v>
      </c>
      <c r="BU1012" s="122">
        <v>1.8503580999999999E-7</v>
      </c>
      <c r="BV1012" s="122">
        <v>8.3687315000000008E-9</v>
      </c>
      <c r="BW1012" s="122">
        <v>9.7092306999999995E-8</v>
      </c>
      <c r="BX1012" s="122">
        <v>1.2026067E-9</v>
      </c>
      <c r="BY1012" s="122">
        <v>2.7325472E-8</v>
      </c>
      <c r="BZ1012" s="122">
        <v>2.2473450999999999E-11</v>
      </c>
      <c r="CA1012" s="122">
        <v>2.9454168E-7</v>
      </c>
      <c r="CB1012" s="122">
        <v>3.9744583999999997E-6</v>
      </c>
      <c r="CC1012" s="122">
        <v>6.6336620000000005E-8</v>
      </c>
      <c r="CD1012" s="122">
        <v>5.8883204999999999E-9</v>
      </c>
      <c r="CE1012" s="151"/>
      <c r="CF1012" s="143"/>
      <c r="CG1012" s="42" t="s">
        <v>1277</v>
      </c>
      <c r="CH1012" s="42"/>
      <c r="CI1012" s="42"/>
      <c r="CK1012" s="50"/>
      <c r="CL1012" s="41"/>
      <c r="CM1012" s="41"/>
      <c r="CN1012" s="41"/>
      <c r="CO1012" s="41"/>
      <c r="CP1012" s="41"/>
      <c r="CQ1012" s="41"/>
      <c r="CR1012" s="41"/>
      <c r="CS1012" s="41"/>
      <c r="CT1012" s="41"/>
      <c r="CU1012" s="41"/>
      <c r="CV1012" s="41"/>
      <c r="CW1012" s="41"/>
    </row>
    <row r="1013" spans="1:101" ht="14.5" customHeight="1">
      <c r="A1013" s="41" t="s">
        <v>10155</v>
      </c>
      <c r="B1013" s="119" t="s">
        <v>8313</v>
      </c>
      <c r="C1013" s="120" t="str">
        <f t="shared" si="440"/>
        <v>A.160.01.119</v>
      </c>
      <c r="D1013" s="135" t="s">
        <v>94</v>
      </c>
      <c r="E1013" s="119" t="s">
        <v>6570</v>
      </c>
      <c r="F1013" s="118" t="str">
        <f t="shared" si="441"/>
        <v>Robinia FSC/PEFC 740 (kg/m3)</v>
      </c>
      <c r="G1013" s="118">
        <f t="shared" si="442"/>
        <v>5.48825158211E-2</v>
      </c>
      <c r="H1013" s="118">
        <f t="shared" si="443"/>
        <v>2.294989292E-3</v>
      </c>
      <c r="I1013" s="118">
        <f t="shared" si="444"/>
        <v>4.4406664000000004E-3</v>
      </c>
      <c r="J1013" s="326">
        <f t="shared" si="445"/>
        <v>1.6604245129099998E-2</v>
      </c>
      <c r="K1013" s="118">
        <v>3.1542615000000003E-2</v>
      </c>
      <c r="L1013" s="118">
        <v>1.8573301E-3</v>
      </c>
      <c r="M1013" s="118">
        <v>2.3519764000000001E-3</v>
      </c>
      <c r="N1013" s="118">
        <v>1.7659274E-3</v>
      </c>
      <c r="O1013" s="118">
        <v>2.4979083E-4</v>
      </c>
      <c r="P1013" s="330">
        <v>1.0483312E-5</v>
      </c>
      <c r="Q1013" s="118">
        <v>2.6878775000000003E-4</v>
      </c>
      <c r="R1013" s="118">
        <v>2.313599E-4</v>
      </c>
      <c r="S1013" s="118">
        <v>2.8007812000000002E-4</v>
      </c>
      <c r="T1013" s="118">
        <v>1.301656E-2</v>
      </c>
      <c r="U1013" s="118">
        <v>3.2561831000000002E-3</v>
      </c>
      <c r="V1013" s="330">
        <v>4.7457206E-5</v>
      </c>
      <c r="W1013" s="330">
        <v>3.9667031000000003E-6</v>
      </c>
      <c r="X1013" s="118">
        <v>0</v>
      </c>
      <c r="Y1013" s="41"/>
      <c r="Z1013" s="327">
        <f t="shared" si="446"/>
        <v>0.23716251879699249</v>
      </c>
      <c r="AA1013" s="41"/>
      <c r="AB1013" s="111">
        <v>21.561489999999999</v>
      </c>
      <c r="AC1013" s="111">
        <v>3.1200713000000002</v>
      </c>
      <c r="AD1013" s="111">
        <v>0.44140151</v>
      </c>
      <c r="AE1013" s="111">
        <v>0</v>
      </c>
      <c r="AF1013" s="111">
        <v>17.738063</v>
      </c>
      <c r="AG1013" s="111">
        <v>0.16249695</v>
      </c>
      <c r="AH1013" s="111">
        <v>9.9457188000000002E-2</v>
      </c>
      <c r="AI1013" s="41"/>
      <c r="AJ1013" s="114">
        <v>5.0545707000000002E-3</v>
      </c>
      <c r="AK1013" s="114">
        <v>4.6811012000000001E-3</v>
      </c>
      <c r="AL1013" s="114">
        <v>2.2938299000000001E-4</v>
      </c>
      <c r="AM1013" s="114">
        <v>1.4408655E-4</v>
      </c>
      <c r="AN1013" s="113">
        <f t="shared" si="447"/>
        <v>2.8064156058588009E-7</v>
      </c>
      <c r="AO1013" s="112">
        <f t="shared" si="448"/>
        <v>8.4830989148482391E-10</v>
      </c>
      <c r="AP1013" s="112">
        <f t="shared" si="449"/>
        <v>2.0180189473000001E-2</v>
      </c>
      <c r="AQ1013" s="328">
        <v>2.2097843000000001E-7</v>
      </c>
      <c r="AR1013" s="328">
        <v>6.6677472E-10</v>
      </c>
      <c r="AS1013" s="328">
        <v>1.8215870999999999E-14</v>
      </c>
      <c r="AT1013" s="328">
        <v>1.1737982E-11</v>
      </c>
      <c r="AU1013" s="328">
        <v>3.0721588000000001E-13</v>
      </c>
      <c r="AV1013" s="328">
        <v>2.6258513999999998E-10</v>
      </c>
      <c r="AW1013" s="328">
        <v>5.6509913000000003E-8</v>
      </c>
      <c r="AX1013" s="328">
        <v>3.7705161999999997E-11</v>
      </c>
      <c r="AY1013" s="328">
        <v>6.4570105000000005E-11</v>
      </c>
      <c r="AZ1013" s="328">
        <v>7.8019796000000004E-14</v>
      </c>
      <c r="BA1013" s="328">
        <v>2.5129048000000002E-15</v>
      </c>
      <c r="BB1013" s="328">
        <v>9.3913434000000001E-14</v>
      </c>
      <c r="BC1013" s="328">
        <v>4.3192562999999998E-15</v>
      </c>
      <c r="BD1013" s="328">
        <v>8.0268684000000005E-15</v>
      </c>
      <c r="BE1013" s="328">
        <v>4.5819463999999997E-11</v>
      </c>
      <c r="BF1013" s="328">
        <v>2.7558605000000002E-9</v>
      </c>
      <c r="BG1013" s="328">
        <v>7.8587195999999994E-11</v>
      </c>
      <c r="BH1013" s="328">
        <v>2.5312473000000001E-5</v>
      </c>
      <c r="BI1013" s="329">
        <v>2.0154877000000002E-2</v>
      </c>
      <c r="BJ1013" s="328">
        <v>7.6907284000000005E-11</v>
      </c>
      <c r="BK1013" s="328">
        <v>4.6767943E-13</v>
      </c>
      <c r="BL1013" s="328">
        <v>2.0924324E-17</v>
      </c>
      <c r="BM1013" s="41"/>
      <c r="BN1013" s="122">
        <v>1.3107169000000001E-5</v>
      </c>
      <c r="BO1013" s="122">
        <v>5.3425296999999998E-7</v>
      </c>
      <c r="BP1013" s="122">
        <v>6.6127203999999997E-6</v>
      </c>
      <c r="BQ1013" s="122">
        <v>2.7117667000000001E-8</v>
      </c>
      <c r="BR1013" s="122">
        <v>4.6449108E-7</v>
      </c>
      <c r="BS1013" s="122">
        <v>1.7515831E-7</v>
      </c>
      <c r="BT1013" s="122">
        <v>1.5177987000000001E-9</v>
      </c>
      <c r="BU1013" s="122">
        <v>2.7786640999999999E-7</v>
      </c>
      <c r="BV1013" s="122">
        <v>1.4067867E-8</v>
      </c>
      <c r="BW1013" s="122">
        <v>1.7785841999999999E-7</v>
      </c>
      <c r="BX1013" s="122">
        <v>2.2548875999999999E-9</v>
      </c>
      <c r="BY1013" s="122">
        <v>5.1235261000000002E-8</v>
      </c>
      <c r="BZ1013" s="122">
        <v>4.2137720999999999E-11</v>
      </c>
      <c r="CA1013" s="122">
        <v>3.8963331000000002E-7</v>
      </c>
      <c r="CB1013" s="122">
        <v>4.2918981999999998E-6</v>
      </c>
      <c r="CC1013" s="122">
        <v>7.6014152999999994E-8</v>
      </c>
      <c r="CD1013" s="122">
        <v>1.1040601E-8</v>
      </c>
      <c r="CE1013" s="151"/>
      <c r="CF1013" s="143"/>
      <c r="CG1013" s="42" t="s">
        <v>1277</v>
      </c>
      <c r="CH1013" s="42"/>
      <c r="CI1013" s="42"/>
      <c r="CK1013" s="50"/>
      <c r="CL1013" s="41"/>
      <c r="CM1013" s="41"/>
      <c r="CN1013" s="41"/>
      <c r="CO1013" s="41"/>
      <c r="CP1013" s="41"/>
      <c r="CQ1013" s="41"/>
      <c r="CR1013" s="41"/>
      <c r="CS1013" s="41"/>
      <c r="CT1013" s="41"/>
      <c r="CU1013" s="41"/>
      <c r="CV1013" s="41"/>
      <c r="CW1013" s="41"/>
    </row>
    <row r="1014" spans="1:101" ht="14.5" customHeight="1">
      <c r="A1014" s="41" t="s">
        <v>10153</v>
      </c>
      <c r="B1014" s="119" t="s">
        <v>8313</v>
      </c>
      <c r="C1014" s="120" t="str">
        <f t="shared" si="440"/>
        <v>A.160.01.120</v>
      </c>
      <c r="D1014" s="135" t="s">
        <v>94</v>
      </c>
      <c r="E1014" s="119" t="s">
        <v>6570</v>
      </c>
      <c r="F1014" s="118" t="str">
        <f t="shared" si="441"/>
        <v>Teak FSC/PEFC 665 (kg/m3)</v>
      </c>
      <c r="G1014" s="118">
        <f t="shared" si="442"/>
        <v>7.3061453937199997E-2</v>
      </c>
      <c r="H1014" s="118">
        <f t="shared" si="443"/>
        <v>1.6162528252E-3</v>
      </c>
      <c r="I1014" s="118">
        <f t="shared" si="444"/>
        <v>7.2046724799999995E-3</v>
      </c>
      <c r="J1014" s="326">
        <f t="shared" si="445"/>
        <v>2.4306778631999999E-2</v>
      </c>
      <c r="K1014" s="118">
        <v>3.9933749999999997E-2</v>
      </c>
      <c r="L1014" s="118">
        <v>5.278998E-3</v>
      </c>
      <c r="M1014" s="118">
        <v>1.8007771E-3</v>
      </c>
      <c r="N1014" s="118">
        <v>1.2501347E-3</v>
      </c>
      <c r="O1014" s="118">
        <v>2.0595402999999999E-4</v>
      </c>
      <c r="P1014" s="330">
        <v>7.3909851999999997E-6</v>
      </c>
      <c r="Q1014" s="118">
        <v>1.5277311E-4</v>
      </c>
      <c r="R1014" s="118">
        <v>1.2489738000000001E-4</v>
      </c>
      <c r="S1014" s="118">
        <v>2.0953152999999999E-4</v>
      </c>
      <c r="T1014" s="118">
        <v>2.0820576E-2</v>
      </c>
      <c r="U1014" s="118">
        <v>3.2490371999999998E-3</v>
      </c>
      <c r="V1014" s="330">
        <v>2.5518327E-5</v>
      </c>
      <c r="W1014" s="330">
        <v>2.1155750000000001E-6</v>
      </c>
      <c r="X1014" s="118">
        <v>0</v>
      </c>
      <c r="Y1014" s="41"/>
      <c r="Z1014" s="327">
        <f t="shared" si="446"/>
        <v>0.30025375939849619</v>
      </c>
      <c r="AA1014" s="41"/>
      <c r="AB1014" s="111">
        <v>22.27</v>
      </c>
      <c r="AC1014" s="111">
        <v>3.8301440000000002</v>
      </c>
      <c r="AD1014" s="111">
        <v>0.44043232999999998</v>
      </c>
      <c r="AE1014" s="111">
        <v>0</v>
      </c>
      <c r="AF1014" s="111">
        <v>17.737456000000002</v>
      </c>
      <c r="AG1014" s="111">
        <v>0.16238388000000001</v>
      </c>
      <c r="AH1014" s="111">
        <v>9.9583848000000003E-2</v>
      </c>
      <c r="AI1014" s="41"/>
      <c r="AJ1014" s="114">
        <v>7.0273109E-3</v>
      </c>
      <c r="AK1014" s="114">
        <v>6.5528072E-3</v>
      </c>
      <c r="AL1014" s="114">
        <v>2.8129757999999997E-4</v>
      </c>
      <c r="AM1014" s="114">
        <v>1.9320606E-4</v>
      </c>
      <c r="AN1014" s="113">
        <f t="shared" si="447"/>
        <v>3.9285415647256997E-7</v>
      </c>
      <c r="AO1014" s="112">
        <f t="shared" si="448"/>
        <v>1.0403016884435398E-9</v>
      </c>
      <c r="AP1014" s="112">
        <f t="shared" si="449"/>
        <v>2.7059672074E-2</v>
      </c>
      <c r="AQ1014" s="328">
        <v>2.7911100999999997E-7</v>
      </c>
      <c r="AR1014" s="328">
        <v>8.4216100000000002E-10</v>
      </c>
      <c r="AS1014" s="328">
        <v>2.3008312999999999E-14</v>
      </c>
      <c r="AT1014" s="328">
        <v>6.2602571000000002E-12</v>
      </c>
      <c r="AU1014" s="328">
        <v>1.6384846999999999E-13</v>
      </c>
      <c r="AV1014" s="328">
        <v>1.8589859999999999E-10</v>
      </c>
      <c r="AW1014" s="328">
        <v>1.1201246E-7</v>
      </c>
      <c r="AX1014" s="328">
        <v>2.7330866E-11</v>
      </c>
      <c r="AY1014" s="328">
        <v>1.2830056E-10</v>
      </c>
      <c r="AZ1014" s="328">
        <v>4.1610557999999999E-14</v>
      </c>
      <c r="BA1014" s="328">
        <v>1.3402159000000001E-15</v>
      </c>
      <c r="BB1014" s="328">
        <v>5.5063458000000003E-14</v>
      </c>
      <c r="BC1014" s="328">
        <v>1.8773010999999999E-13</v>
      </c>
      <c r="BD1014" s="328">
        <v>3.7898599000000001E-14</v>
      </c>
      <c r="BE1014" s="328">
        <v>2.4684149E-11</v>
      </c>
      <c r="BF1014" s="328">
        <v>1.4726624000000001E-9</v>
      </c>
      <c r="BG1014" s="328">
        <v>4.1913171000000002E-11</v>
      </c>
      <c r="BH1014" s="328">
        <v>1.5193074000000001E-5</v>
      </c>
      <c r="BI1014" s="329">
        <v>2.7044479E-2</v>
      </c>
      <c r="BJ1014" s="328">
        <v>4.1017218000000001E-11</v>
      </c>
      <c r="BK1014" s="328">
        <v>2.4942903000000001E-13</v>
      </c>
      <c r="BL1014" s="328">
        <v>1.1159639999999999E-17</v>
      </c>
      <c r="BM1014" s="41"/>
      <c r="BN1014" s="122">
        <v>1.6192948999999999E-5</v>
      </c>
      <c r="BO1014" s="122">
        <v>9.4439977000000003E-7</v>
      </c>
      <c r="BP1014" s="122">
        <v>8.3718714000000007E-6</v>
      </c>
      <c r="BQ1014" s="122">
        <v>1.4639097999999999E-8</v>
      </c>
      <c r="BR1014" s="122">
        <v>8.3795350000000005E-7</v>
      </c>
      <c r="BS1014" s="122">
        <v>1.1769024E-7</v>
      </c>
      <c r="BT1014" s="122">
        <v>8.0949264999999998E-10</v>
      </c>
      <c r="BU1014" s="122">
        <v>1.8503580999999999E-7</v>
      </c>
      <c r="BV1014" s="122">
        <v>9.9181816999999999E-9</v>
      </c>
      <c r="BW1014" s="122">
        <v>1.0109086E-7</v>
      </c>
      <c r="BX1014" s="122">
        <v>1.2026067E-9</v>
      </c>
      <c r="BY1014" s="122">
        <v>2.7325472E-8</v>
      </c>
      <c r="BZ1014" s="122">
        <v>2.2473450999999999E-11</v>
      </c>
      <c r="CA1014" s="122">
        <v>3.5623864000000001E-7</v>
      </c>
      <c r="CB1014" s="122">
        <v>5.1525269999999999E-6</v>
      </c>
      <c r="CC1014" s="122">
        <v>6.6336620000000005E-8</v>
      </c>
      <c r="CD1014" s="122">
        <v>5.8883204999999999E-9</v>
      </c>
      <c r="CE1014" s="151"/>
      <c r="CF1014" s="143"/>
      <c r="CG1014" s="42" t="s">
        <v>1277</v>
      </c>
      <c r="CH1014" s="42"/>
      <c r="CI1014" s="42"/>
      <c r="CK1014" s="50"/>
      <c r="CL1014" s="41"/>
      <c r="CM1014" s="41"/>
      <c r="CN1014" s="41"/>
      <c r="CO1014" s="41"/>
      <c r="CP1014" s="41"/>
      <c r="CQ1014" s="41"/>
      <c r="CR1014" s="41"/>
      <c r="CS1014" s="41"/>
      <c r="CT1014" s="41"/>
      <c r="CU1014" s="41"/>
      <c r="CV1014" s="41"/>
      <c r="CW1014" s="41"/>
    </row>
    <row r="1015" spans="1:101" ht="14.5" customHeight="1">
      <c r="A1015" s="41" t="s">
        <v>10150</v>
      </c>
      <c r="B1015" s="119" t="s">
        <v>8313</v>
      </c>
      <c r="C1015" s="120" t="str">
        <f t="shared" si="440"/>
        <v>A.160.01.121</v>
      </c>
      <c r="D1015" s="135" t="s">
        <v>94</v>
      </c>
      <c r="E1015" s="119" t="s">
        <v>6570</v>
      </c>
      <c r="F1015" s="118" t="str">
        <f t="shared" si="441"/>
        <v>Teak natural forest 665 (kg/m3)</v>
      </c>
      <c r="G1015" s="118">
        <f t="shared" si="442"/>
        <v>5.1262239356101995</v>
      </c>
      <c r="H1015" s="118">
        <f t="shared" si="443"/>
        <v>1.6162528252E-3</v>
      </c>
      <c r="I1015" s="118">
        <f t="shared" si="444"/>
        <v>7.2046724799999995E-3</v>
      </c>
      <c r="J1015" s="326">
        <f t="shared" si="445"/>
        <v>4.6186192603049996</v>
      </c>
      <c r="K1015" s="118">
        <v>0.49878375000000003</v>
      </c>
      <c r="L1015" s="118">
        <v>5.278998E-3</v>
      </c>
      <c r="M1015" s="118">
        <v>1.8007771E-3</v>
      </c>
      <c r="N1015" s="118">
        <v>1.2501347E-3</v>
      </c>
      <c r="O1015" s="118">
        <v>2.0595402999999999E-4</v>
      </c>
      <c r="P1015" s="330">
        <v>7.3909851999999997E-6</v>
      </c>
      <c r="Q1015" s="118">
        <v>1.5277311E-4</v>
      </c>
      <c r="R1015" s="118">
        <v>1.2489738000000001E-4</v>
      </c>
      <c r="S1015" s="118">
        <v>2.0953152999999999E-4</v>
      </c>
      <c r="T1015" s="118">
        <v>2.0820576E-2</v>
      </c>
      <c r="U1015" s="118">
        <v>3.2490371999999998E-3</v>
      </c>
      <c r="V1015" s="118">
        <v>4.5943379999999996</v>
      </c>
      <c r="W1015" s="330">
        <v>2.1155750000000001E-6</v>
      </c>
      <c r="X1015" s="118">
        <v>0</v>
      </c>
      <c r="Y1015" s="41"/>
      <c r="Z1015" s="327">
        <f t="shared" si="446"/>
        <v>3.7502537593984964</v>
      </c>
      <c r="AA1015" s="41"/>
      <c r="AB1015" s="111">
        <v>22.27</v>
      </c>
      <c r="AC1015" s="111">
        <v>3.8301440000000002</v>
      </c>
      <c r="AD1015" s="111">
        <v>0.44043232999999998</v>
      </c>
      <c r="AE1015" s="111">
        <v>0</v>
      </c>
      <c r="AF1015" s="111">
        <v>17.737456000000002</v>
      </c>
      <c r="AG1015" s="111">
        <v>0.16238388000000001</v>
      </c>
      <c r="AH1015" s="111">
        <v>9.9583848000000003E-2</v>
      </c>
      <c r="AI1015" s="41"/>
      <c r="AJ1015" s="114">
        <v>6.3042134E-2</v>
      </c>
      <c r="AK1015" s="114">
        <v>5.9955494999999998E-2</v>
      </c>
      <c r="AL1015" s="114">
        <v>2.8934328999999999E-3</v>
      </c>
      <c r="AM1015" s="114">
        <v>1.9320606E-4</v>
      </c>
      <c r="AN1015" s="113">
        <f t="shared" si="447"/>
        <v>3.5944541464725698E-6</v>
      </c>
      <c r="AO1015" s="112">
        <f t="shared" si="448"/>
        <v>1.070056561344054E-8</v>
      </c>
      <c r="AP1015" s="112">
        <f t="shared" si="449"/>
        <v>2.7059672074E-2</v>
      </c>
      <c r="AQ1015" s="328">
        <v>3.4807110000000001E-6</v>
      </c>
      <c r="AR1015" s="328">
        <v>1.0502161E-8</v>
      </c>
      <c r="AS1015" s="328">
        <v>2.8693330999999999E-13</v>
      </c>
      <c r="AT1015" s="328">
        <v>6.2602571000000002E-12</v>
      </c>
      <c r="AU1015" s="328">
        <v>1.6384846999999999E-13</v>
      </c>
      <c r="AV1015" s="328">
        <v>1.8589859999999999E-10</v>
      </c>
      <c r="AW1015" s="328">
        <v>1.1201246E-7</v>
      </c>
      <c r="AX1015" s="328">
        <v>2.7330866E-11</v>
      </c>
      <c r="AY1015" s="328">
        <v>1.2830056E-10</v>
      </c>
      <c r="AZ1015" s="328">
        <v>4.1610557999999999E-14</v>
      </c>
      <c r="BA1015" s="328">
        <v>1.3402159000000001E-15</v>
      </c>
      <c r="BB1015" s="328">
        <v>5.5063458000000003E-14</v>
      </c>
      <c r="BC1015" s="328">
        <v>1.8773010999999999E-13</v>
      </c>
      <c r="BD1015" s="328">
        <v>3.7898599000000001E-14</v>
      </c>
      <c r="BE1015" s="328">
        <v>2.4684149E-11</v>
      </c>
      <c r="BF1015" s="328">
        <v>1.4726624000000001E-9</v>
      </c>
      <c r="BG1015" s="328">
        <v>4.1913171000000002E-11</v>
      </c>
      <c r="BH1015" s="328">
        <v>1.5193074000000001E-5</v>
      </c>
      <c r="BI1015" s="329">
        <v>2.7044479E-2</v>
      </c>
      <c r="BJ1015" s="328">
        <v>4.1017218000000001E-11</v>
      </c>
      <c r="BK1015" s="328">
        <v>2.4942903000000001E-13</v>
      </c>
      <c r="BL1015" s="328">
        <v>1.1159639999999999E-17</v>
      </c>
      <c r="BM1015" s="41"/>
      <c r="BN1015" s="111">
        <v>1.123881E-4</v>
      </c>
      <c r="BO1015" s="122">
        <v>9.4439977000000003E-7</v>
      </c>
      <c r="BP1015" s="111">
        <v>1.0456703000000001E-4</v>
      </c>
      <c r="BQ1015" s="122">
        <v>1.4639097999999999E-8</v>
      </c>
      <c r="BR1015" s="122">
        <v>8.3795350000000005E-7</v>
      </c>
      <c r="BS1015" s="122">
        <v>1.1769024E-7</v>
      </c>
      <c r="BT1015" s="122">
        <v>8.0949264999999998E-10</v>
      </c>
      <c r="BU1015" s="122">
        <v>1.8503580999999999E-7</v>
      </c>
      <c r="BV1015" s="122">
        <v>9.9181816999999999E-9</v>
      </c>
      <c r="BW1015" s="122">
        <v>1.0109086E-7</v>
      </c>
      <c r="BX1015" s="122">
        <v>1.2026067E-9</v>
      </c>
      <c r="BY1015" s="122">
        <v>2.7325472E-8</v>
      </c>
      <c r="BZ1015" s="122">
        <v>2.2473450999999999E-11</v>
      </c>
      <c r="CA1015" s="122">
        <v>3.5623864000000001E-7</v>
      </c>
      <c r="CB1015" s="122">
        <v>5.1525269999999999E-6</v>
      </c>
      <c r="CC1015" s="122">
        <v>6.6336620000000005E-8</v>
      </c>
      <c r="CD1015" s="122">
        <v>5.8883204999999999E-9</v>
      </c>
      <c r="CE1015" s="151"/>
      <c r="CF1015" s="143"/>
      <c r="CG1015" s="42" t="s">
        <v>1277</v>
      </c>
      <c r="CH1015" s="42"/>
      <c r="CI1015" s="42"/>
      <c r="CK1015" s="50"/>
      <c r="CL1015" s="41"/>
      <c r="CM1015" s="41"/>
      <c r="CN1015" s="41"/>
      <c r="CO1015" s="41"/>
      <c r="CP1015" s="41"/>
      <c r="CQ1015" s="41"/>
      <c r="CR1015" s="41"/>
      <c r="CS1015" s="41"/>
      <c r="CT1015" s="41"/>
      <c r="CU1015" s="41"/>
      <c r="CV1015" s="41"/>
      <c r="CW1015" s="41"/>
    </row>
    <row r="1016" spans="1:101" ht="14.5" customHeight="1">
      <c r="B1016" s="119" t="s">
        <v>8313</v>
      </c>
      <c r="C1016" s="133" t="s">
        <v>59</v>
      </c>
      <c r="D1016" s="133" t="s">
        <v>95</v>
      </c>
      <c r="G1016" s="41"/>
      <c r="H1016" s="41"/>
      <c r="I1016" s="41"/>
      <c r="J1016" s="41"/>
      <c r="K1016" s="41"/>
      <c r="L1016" s="41"/>
      <c r="M1016" s="41"/>
      <c r="N1016" s="41"/>
      <c r="O1016" s="41"/>
      <c r="P1016" s="41"/>
      <c r="Q1016" s="41"/>
      <c r="R1016" s="41"/>
      <c r="S1016" s="41"/>
      <c r="T1016" s="41"/>
      <c r="U1016" s="41"/>
      <c r="V1016" s="41"/>
      <c r="W1016" s="41"/>
      <c r="X1016" s="41"/>
      <c r="Y1016" s="41"/>
      <c r="Z1016" s="41"/>
      <c r="AA1016" s="41"/>
      <c r="AB1016" s="41"/>
      <c r="AC1016" s="41"/>
      <c r="AD1016" s="41"/>
      <c r="AE1016" s="41"/>
      <c r="AF1016" s="41"/>
      <c r="AG1016" s="41"/>
      <c r="AH1016" s="41"/>
      <c r="AI1016" s="41"/>
      <c r="AJ1016" s="41"/>
      <c r="AK1016" s="41"/>
      <c r="AL1016" s="41"/>
      <c r="AM1016" s="41"/>
      <c r="AN1016" s="41"/>
      <c r="AO1016" s="41"/>
      <c r="AP1016" s="41"/>
      <c r="AQ1016" s="41"/>
      <c r="AR1016" s="41"/>
      <c r="AS1016" s="41"/>
      <c r="AT1016" s="41"/>
      <c r="AU1016" s="41"/>
      <c r="AV1016" s="41"/>
      <c r="AW1016" s="41"/>
      <c r="AX1016" s="41"/>
      <c r="AY1016" s="41"/>
      <c r="AZ1016" s="41"/>
      <c r="BA1016" s="41"/>
      <c r="BB1016" s="41"/>
      <c r="BC1016" s="41"/>
      <c r="BD1016" s="41"/>
      <c r="BE1016" s="41"/>
      <c r="BF1016" s="41"/>
      <c r="BG1016" s="41"/>
      <c r="BH1016" s="41"/>
      <c r="BI1016" s="41"/>
      <c r="BJ1016" s="41"/>
      <c r="BK1016" s="41"/>
      <c r="BL1016" s="41"/>
      <c r="BM1016" s="41"/>
      <c r="BN1016" s="41"/>
      <c r="BO1016" s="41"/>
      <c r="BP1016" s="41"/>
      <c r="BQ1016" s="41"/>
      <c r="BR1016" s="41"/>
      <c r="BS1016" s="41"/>
      <c r="BT1016" s="41"/>
      <c r="BU1016" s="41"/>
      <c r="BV1016" s="41"/>
      <c r="BW1016" s="41"/>
      <c r="BX1016" s="41"/>
      <c r="BY1016" s="41"/>
      <c r="BZ1016" s="41"/>
      <c r="CA1016" s="41"/>
      <c r="CB1016" s="41"/>
      <c r="CC1016" s="41"/>
      <c r="CD1016" s="41"/>
      <c r="CE1016" s="152"/>
      <c r="CF1016" s="144"/>
      <c r="CH1016" s="42"/>
      <c r="CI1016" s="42"/>
      <c r="CK1016" s="50"/>
      <c r="CL1016" s="41"/>
      <c r="CM1016" s="41"/>
      <c r="CN1016" s="41"/>
      <c r="CO1016" s="41"/>
      <c r="CP1016" s="41"/>
      <c r="CQ1016" s="41"/>
      <c r="CR1016" s="41"/>
      <c r="CS1016" s="41"/>
      <c r="CT1016" s="41"/>
      <c r="CU1016" s="41"/>
      <c r="CV1016" s="41"/>
      <c r="CW1016" s="41"/>
    </row>
    <row r="1017" spans="1:101" ht="14.5" customHeight="1">
      <c r="A1017" s="41" t="s">
        <v>10148</v>
      </c>
      <c r="B1017" s="119" t="s">
        <v>8313</v>
      </c>
      <c r="C1017" s="120" t="str">
        <f t="shared" ref="C1017:C1047" si="450">MID(A1017,1,12)</f>
        <v>A.160.02.101</v>
      </c>
      <c r="D1017" s="135" t="s">
        <v>95</v>
      </c>
      <c r="E1017" s="119" t="s">
        <v>6570</v>
      </c>
      <c r="F1017" s="118" t="str">
        <f t="shared" ref="F1017:F1047" si="451">MID(A1017, 21,85)</f>
        <v>Agba FSC/PEFC 500 (kg/m3)</v>
      </c>
      <c r="G1017" s="118">
        <f t="shared" ref="G1017:G1047" si="452">H1017+I1017+J1017+K1017</f>
        <v>6.1649644986300003E-2</v>
      </c>
      <c r="H1017" s="118">
        <f t="shared" ref="H1017:H1047" si="453">N1017+O1017+P1017+Q1017</f>
        <v>1.5822937933000002E-3</v>
      </c>
      <c r="I1017" s="118">
        <f t="shared" ref="I1017:I1047" si="454">L1017+M1017+R1017</f>
        <v>5.8096966000000007E-3</v>
      </c>
      <c r="J1017" s="326">
        <f t="shared" ref="J1017:J1047" si="455">S1017+IF(T1017="x",0,T1017)+IF(U1017="x",0,U1017)+IF(V1017="x",0,V1017)+W1017+X1017</f>
        <v>1.9578055593E-2</v>
      </c>
      <c r="K1017" s="118">
        <v>3.4679598999999998E-2</v>
      </c>
      <c r="L1017" s="118">
        <v>3.9681678000000001E-3</v>
      </c>
      <c r="M1017" s="118">
        <v>1.7171427000000001E-3</v>
      </c>
      <c r="N1017" s="118">
        <v>1.2310635000000001E-3</v>
      </c>
      <c r="O1017" s="118">
        <v>1.9487660000000001E-4</v>
      </c>
      <c r="P1017" s="330">
        <v>6.7797033000000002E-6</v>
      </c>
      <c r="Q1017" s="118">
        <v>1.4957398999999999E-4</v>
      </c>
      <c r="R1017" s="118">
        <v>1.2438609999999999E-4</v>
      </c>
      <c r="S1017" s="118">
        <v>2.0726587000000001E-4</v>
      </c>
      <c r="T1017" s="118">
        <v>1.6107152999999999E-2</v>
      </c>
      <c r="U1017" s="118">
        <v>3.2360734E-3</v>
      </c>
      <c r="V1017" s="330">
        <v>2.5447748000000002E-5</v>
      </c>
      <c r="W1017" s="330">
        <v>2.1155750000000001E-6</v>
      </c>
      <c r="X1017" s="118">
        <v>0</v>
      </c>
      <c r="Y1017" s="41"/>
      <c r="Z1017" s="327">
        <f t="shared" ref="Z1017:Z1047" si="456">K1017/0.133</f>
        <v>0.26074886466165409</v>
      </c>
      <c r="AA1017" s="41"/>
      <c r="AB1017" s="111">
        <v>21.751294000000001</v>
      </c>
      <c r="AC1017" s="111">
        <v>3.3138141000000001</v>
      </c>
      <c r="AD1017" s="111">
        <v>0.43867496</v>
      </c>
      <c r="AE1017" s="111">
        <v>0</v>
      </c>
      <c r="AF1017" s="111">
        <v>17.737456000000002</v>
      </c>
      <c r="AG1017" s="111">
        <v>0.16219776</v>
      </c>
      <c r="AH1017" s="111">
        <v>9.9151182000000004E-2</v>
      </c>
      <c r="AI1017" s="41"/>
      <c r="AJ1017" s="114">
        <v>5.9441787000000003E-3</v>
      </c>
      <c r="AK1017" s="114">
        <v>5.5412632999999999E-3</v>
      </c>
      <c r="AL1017" s="114">
        <v>2.4369298000000001E-4</v>
      </c>
      <c r="AM1017" s="114">
        <v>1.5922243999999999E-4</v>
      </c>
      <c r="AN1017" s="113">
        <f t="shared" ref="AN1017:AN1047" si="457">AQ1017+AT1017+AU1017+AV1017+AW1017+BE1017+BF1017+BJ1017</f>
        <v>3.3221002954056995E-7</v>
      </c>
      <c r="AO1017" s="112">
        <f t="shared" ref="AO1017:AO1047" si="458">AR1017+AS1017+AX1017+AY1017+AZ1017+BA1017+BB1017+BC1017+BD1017+BG1017+BK1017+BL1017</f>
        <v>9.0123143691853995E-10</v>
      </c>
      <c r="AP1017" s="112">
        <f t="shared" ref="AP1017:AP1047" si="459">BH1017+BI1017</f>
        <v>2.2300061693000001E-2</v>
      </c>
      <c r="AQ1017" s="328">
        <v>2.4245047000000001E-7</v>
      </c>
      <c r="AR1017" s="328">
        <v>7.3154731000000003E-10</v>
      </c>
      <c r="AS1017" s="328">
        <v>1.9986189E-14</v>
      </c>
      <c r="AT1017" s="328">
        <v>6.2602571000000002E-12</v>
      </c>
      <c r="AU1017" s="328">
        <v>1.6384846999999999E-13</v>
      </c>
      <c r="AV1017" s="328">
        <v>1.8305939000000001E-10</v>
      </c>
      <c r="AW1017" s="328">
        <v>8.8032770999999995E-8</v>
      </c>
      <c r="AX1017" s="328">
        <v>2.6683389E-11</v>
      </c>
      <c r="AY1017" s="328">
        <v>1.0057057999999999E-10</v>
      </c>
      <c r="AZ1017" s="328">
        <v>4.1610557999999999E-14</v>
      </c>
      <c r="BA1017" s="328">
        <v>1.3402159000000001E-15</v>
      </c>
      <c r="BB1017" s="328">
        <v>5.3373395999999998E-14</v>
      </c>
      <c r="BC1017" s="328">
        <v>1.2475507000000001E-13</v>
      </c>
      <c r="BD1017" s="328">
        <v>2.6481300000000001E-14</v>
      </c>
      <c r="BE1017" s="328">
        <v>2.4600227E-11</v>
      </c>
      <c r="BF1017" s="328">
        <v>1.4716876E-9</v>
      </c>
      <c r="BG1017" s="328">
        <v>4.1913171000000002E-11</v>
      </c>
      <c r="BH1017" s="328">
        <v>1.4984693E-5</v>
      </c>
      <c r="BI1017" s="329">
        <v>2.2285077E-2</v>
      </c>
      <c r="BJ1017" s="328">
        <v>4.1017218000000001E-11</v>
      </c>
      <c r="BK1017" s="328">
        <v>2.4942903000000001E-13</v>
      </c>
      <c r="BL1017" s="328">
        <v>1.1159639999999999E-17</v>
      </c>
      <c r="BM1017" s="41"/>
      <c r="BN1017" s="122">
        <v>1.407353E-5</v>
      </c>
      <c r="BO1017" s="122">
        <v>7.5322092000000002E-7</v>
      </c>
      <c r="BP1017" s="122">
        <v>7.2703703000000001E-6</v>
      </c>
      <c r="BQ1017" s="122">
        <v>1.4579208E-8</v>
      </c>
      <c r="BR1017" s="122">
        <v>6.7055771E-7</v>
      </c>
      <c r="BS1017" s="122">
        <v>1.1769024E-7</v>
      </c>
      <c r="BT1017" s="122">
        <v>8.0949264999999998E-10</v>
      </c>
      <c r="BU1017" s="122">
        <v>1.8503580999999999E-7</v>
      </c>
      <c r="BV1017" s="122">
        <v>9.0978844999999994E-9</v>
      </c>
      <c r="BW1017" s="122">
        <v>9.8973977999999996E-8</v>
      </c>
      <c r="BX1017" s="122">
        <v>1.2026067E-9</v>
      </c>
      <c r="BY1017" s="122">
        <v>2.7325472E-8</v>
      </c>
      <c r="BZ1017" s="122">
        <v>2.2473450999999999E-11</v>
      </c>
      <c r="CA1017" s="122">
        <v>3.2357554000000001E-7</v>
      </c>
      <c r="CB1017" s="122">
        <v>4.5288436000000003E-6</v>
      </c>
      <c r="CC1017" s="122">
        <v>6.6336620000000005E-8</v>
      </c>
      <c r="CD1017" s="122">
        <v>5.8883204999999999E-9</v>
      </c>
      <c r="CE1017" s="151"/>
      <c r="CF1017" s="143"/>
      <c r="CG1017" s="42" t="s">
        <v>10146</v>
      </c>
      <c r="CH1017" s="42"/>
      <c r="CI1017" s="42"/>
      <c r="CK1017" s="50"/>
      <c r="CL1017" s="41"/>
      <c r="CM1017" s="41"/>
      <c r="CN1017" s="41"/>
      <c r="CO1017" s="41"/>
      <c r="CP1017" s="41"/>
      <c r="CQ1017" s="41"/>
      <c r="CR1017" s="41"/>
      <c r="CS1017" s="41"/>
      <c r="CT1017" s="41"/>
      <c r="CU1017" s="41"/>
      <c r="CV1017" s="41"/>
      <c r="CW1017" s="41"/>
    </row>
    <row r="1018" spans="1:101" ht="14.5" customHeight="1">
      <c r="A1018" s="41" t="s">
        <v>10145</v>
      </c>
      <c r="B1018" s="119" t="s">
        <v>8313</v>
      </c>
      <c r="C1018" s="120" t="str">
        <f t="shared" si="450"/>
        <v>A.160.02.102</v>
      </c>
      <c r="D1018" s="135" t="s">
        <v>95</v>
      </c>
      <c r="E1018" s="119" t="s">
        <v>6570</v>
      </c>
      <c r="F1018" s="118" t="str">
        <f t="shared" si="451"/>
        <v>Agba natural forest 500 (kg/m3)</v>
      </c>
      <c r="G1018" s="118">
        <f t="shared" si="452"/>
        <v>10.3445995982383</v>
      </c>
      <c r="H1018" s="118">
        <f t="shared" si="453"/>
        <v>1.5822937933000002E-3</v>
      </c>
      <c r="I1018" s="118">
        <f t="shared" si="454"/>
        <v>5.8096966000000007E-3</v>
      </c>
      <c r="J1018" s="326">
        <f t="shared" si="455"/>
        <v>9.8436780078449999</v>
      </c>
      <c r="K1018" s="118">
        <v>0.49352960000000001</v>
      </c>
      <c r="L1018" s="118">
        <v>3.9681678000000001E-3</v>
      </c>
      <c r="M1018" s="118">
        <v>1.7171427000000001E-3</v>
      </c>
      <c r="N1018" s="118">
        <v>1.2310635000000001E-3</v>
      </c>
      <c r="O1018" s="118">
        <v>1.9487660000000001E-4</v>
      </c>
      <c r="P1018" s="330">
        <v>6.7797033000000002E-6</v>
      </c>
      <c r="Q1018" s="118">
        <v>1.4957398999999999E-4</v>
      </c>
      <c r="R1018" s="118">
        <v>1.2438609999999999E-4</v>
      </c>
      <c r="S1018" s="118">
        <v>2.0726587000000001E-4</v>
      </c>
      <c r="T1018" s="118">
        <v>1.6107152999999999E-2</v>
      </c>
      <c r="U1018" s="118">
        <v>3.2360734E-3</v>
      </c>
      <c r="V1018" s="118">
        <v>9.8241253999999998</v>
      </c>
      <c r="W1018" s="330">
        <v>2.1155750000000001E-6</v>
      </c>
      <c r="X1018" s="118">
        <v>0</v>
      </c>
      <c r="Y1018" s="41"/>
      <c r="Z1018" s="327">
        <f t="shared" si="456"/>
        <v>3.7107488721804511</v>
      </c>
      <c r="AA1018" s="41"/>
      <c r="AB1018" s="111">
        <v>21.751294000000001</v>
      </c>
      <c r="AC1018" s="111">
        <v>3.3138141000000001</v>
      </c>
      <c r="AD1018" s="111">
        <v>0.43867496</v>
      </c>
      <c r="AE1018" s="111">
        <v>0</v>
      </c>
      <c r="AF1018" s="111">
        <v>17.737456000000002</v>
      </c>
      <c r="AG1018" s="111">
        <v>0.16219776</v>
      </c>
      <c r="AH1018" s="111">
        <v>9.9151182000000004E-2</v>
      </c>
      <c r="AI1018" s="41"/>
      <c r="AJ1018" s="114">
        <v>6.1959001999999999E-2</v>
      </c>
      <c r="AK1018" s="114">
        <v>5.8943951000000001E-2</v>
      </c>
      <c r="AL1018" s="114">
        <v>2.8558283E-3</v>
      </c>
      <c r="AM1018" s="114">
        <v>1.5922243999999999E-4</v>
      </c>
      <c r="AN1018" s="113">
        <f t="shared" si="457"/>
        <v>3.5338100595405698E-6</v>
      </c>
      <c r="AO1018" s="112">
        <f t="shared" si="458"/>
        <v>1.0561495051919535E-8</v>
      </c>
      <c r="AP1018" s="112">
        <f t="shared" si="459"/>
        <v>2.2300061693000001E-2</v>
      </c>
      <c r="AQ1018" s="328">
        <v>3.4440505000000002E-6</v>
      </c>
      <c r="AR1018" s="328">
        <v>1.0391546999999999E-8</v>
      </c>
      <c r="AS1018" s="328">
        <v>2.8391119E-13</v>
      </c>
      <c r="AT1018" s="328">
        <v>6.2602571000000002E-12</v>
      </c>
      <c r="AU1018" s="328">
        <v>1.6384846999999999E-13</v>
      </c>
      <c r="AV1018" s="328">
        <v>1.8305939000000001E-10</v>
      </c>
      <c r="AW1018" s="328">
        <v>8.8032770999999995E-8</v>
      </c>
      <c r="AX1018" s="328">
        <v>2.6683389E-11</v>
      </c>
      <c r="AY1018" s="328">
        <v>1.0057057999999999E-10</v>
      </c>
      <c r="AZ1018" s="328">
        <v>4.1610557999999999E-14</v>
      </c>
      <c r="BA1018" s="328">
        <v>1.3402159000000001E-15</v>
      </c>
      <c r="BB1018" s="328">
        <v>5.3373395999999998E-14</v>
      </c>
      <c r="BC1018" s="328">
        <v>1.2475507000000001E-13</v>
      </c>
      <c r="BD1018" s="328">
        <v>2.6481300000000001E-14</v>
      </c>
      <c r="BE1018" s="328">
        <v>2.4600227E-11</v>
      </c>
      <c r="BF1018" s="328">
        <v>1.4716876E-9</v>
      </c>
      <c r="BG1018" s="328">
        <v>4.1913171000000002E-11</v>
      </c>
      <c r="BH1018" s="328">
        <v>1.4984693E-5</v>
      </c>
      <c r="BI1018" s="329">
        <v>2.2285077E-2</v>
      </c>
      <c r="BJ1018" s="328">
        <v>4.1017218000000001E-11</v>
      </c>
      <c r="BK1018" s="328">
        <v>2.4942903000000001E-13</v>
      </c>
      <c r="BL1018" s="328">
        <v>1.1159639999999999E-17</v>
      </c>
      <c r="BM1018" s="41"/>
      <c r="BN1018" s="111">
        <v>1.1026868E-4</v>
      </c>
      <c r="BO1018" s="122">
        <v>7.5322092000000002E-7</v>
      </c>
      <c r="BP1018" s="111">
        <v>1.0346552E-4</v>
      </c>
      <c r="BQ1018" s="122">
        <v>1.4579208E-8</v>
      </c>
      <c r="BR1018" s="122">
        <v>6.7055771E-7</v>
      </c>
      <c r="BS1018" s="122">
        <v>1.1769024E-7</v>
      </c>
      <c r="BT1018" s="122">
        <v>8.0949264999999998E-10</v>
      </c>
      <c r="BU1018" s="122">
        <v>1.8503580999999999E-7</v>
      </c>
      <c r="BV1018" s="122">
        <v>9.0978844999999994E-9</v>
      </c>
      <c r="BW1018" s="122">
        <v>9.8973977999999996E-8</v>
      </c>
      <c r="BX1018" s="122">
        <v>1.2026067E-9</v>
      </c>
      <c r="BY1018" s="122">
        <v>2.7325472E-8</v>
      </c>
      <c r="BZ1018" s="122">
        <v>2.2473450999999999E-11</v>
      </c>
      <c r="CA1018" s="122">
        <v>3.2357554000000001E-7</v>
      </c>
      <c r="CB1018" s="122">
        <v>4.5288436000000003E-6</v>
      </c>
      <c r="CC1018" s="122">
        <v>6.6336620000000005E-8</v>
      </c>
      <c r="CD1018" s="122">
        <v>5.8883204999999999E-9</v>
      </c>
      <c r="CE1018" s="151"/>
      <c r="CF1018" s="143"/>
      <c r="CG1018" s="42" t="s">
        <v>1277</v>
      </c>
      <c r="CH1018" s="42"/>
      <c r="CI1018" s="42"/>
      <c r="CK1018" s="50"/>
      <c r="CL1018" s="41"/>
      <c r="CM1018" s="41"/>
      <c r="CN1018" s="41"/>
      <c r="CO1018" s="41"/>
      <c r="CP1018" s="41"/>
      <c r="CQ1018" s="41"/>
      <c r="CR1018" s="41"/>
      <c r="CS1018" s="41"/>
      <c r="CT1018" s="41"/>
      <c r="CU1018" s="41"/>
      <c r="CV1018" s="41"/>
      <c r="CW1018" s="41"/>
    </row>
    <row r="1019" spans="1:101" ht="14.5" customHeight="1">
      <c r="A1019" s="41" t="s">
        <v>10142</v>
      </c>
      <c r="B1019" s="119" t="s">
        <v>8313</v>
      </c>
      <c r="C1019" s="120" t="str">
        <f t="shared" si="450"/>
        <v>A.160.02.103</v>
      </c>
      <c r="D1019" s="135" t="s">
        <v>95</v>
      </c>
      <c r="E1019" s="119" t="s">
        <v>6570</v>
      </c>
      <c r="F1019" s="118" t="str">
        <f t="shared" si="451"/>
        <v>Angelique FSC 735 (kg/m3)</v>
      </c>
      <c r="G1019" s="118">
        <f t="shared" si="452"/>
        <v>5.2932292039899999E-2</v>
      </c>
      <c r="H1019" s="118">
        <f t="shared" si="453"/>
        <v>1.5563529419000003E-3</v>
      </c>
      <c r="I1019" s="118">
        <f t="shared" si="454"/>
        <v>4.7440900399999993E-3</v>
      </c>
      <c r="J1019" s="326">
        <f t="shared" si="455"/>
        <v>1.5965837058000001E-2</v>
      </c>
      <c r="K1019" s="118">
        <v>3.0666011999999999E-2</v>
      </c>
      <c r="L1019" s="118">
        <v>2.9668392999999999E-3</v>
      </c>
      <c r="M1019" s="118">
        <v>1.6532552E-3</v>
      </c>
      <c r="N1019" s="118">
        <v>1.2164953E-3</v>
      </c>
      <c r="O1019" s="118">
        <v>1.8641468E-4</v>
      </c>
      <c r="P1019" s="330">
        <v>6.3127519000000004E-6</v>
      </c>
      <c r="Q1019" s="118">
        <v>1.4713021000000001E-4</v>
      </c>
      <c r="R1019" s="118">
        <v>1.2399553999999999E-4</v>
      </c>
      <c r="S1019" s="118">
        <v>2.0553514999999999E-4</v>
      </c>
      <c r="T1019" s="118">
        <v>1.2506622E-2</v>
      </c>
      <c r="U1019" s="118">
        <v>3.2261705000000002E-3</v>
      </c>
      <c r="V1019" s="330">
        <v>2.5393833000000001E-5</v>
      </c>
      <c r="W1019" s="330">
        <v>2.1155750000000001E-6</v>
      </c>
      <c r="X1019" s="118">
        <v>0</v>
      </c>
      <c r="Y1019" s="41"/>
      <c r="Z1019" s="327">
        <f t="shared" si="456"/>
        <v>0.23057151879699248</v>
      </c>
      <c r="AA1019" s="41"/>
      <c r="AB1019" s="111">
        <v>21.355060000000002</v>
      </c>
      <c r="AC1019" s="111">
        <v>2.9193954</v>
      </c>
      <c r="AD1019" s="111">
        <v>0.43733251000000001</v>
      </c>
      <c r="AE1019" s="111">
        <v>0</v>
      </c>
      <c r="AF1019" s="111">
        <v>17.737456000000002</v>
      </c>
      <c r="AG1019" s="111">
        <v>0.16205559</v>
      </c>
      <c r="AH1019" s="111">
        <v>9.8820672999999998E-2</v>
      </c>
      <c r="AI1019" s="41"/>
      <c r="AJ1019" s="114">
        <v>5.1167861000000004E-3</v>
      </c>
      <c r="AK1019" s="114">
        <v>4.7685560999999998E-3</v>
      </c>
      <c r="AL1019" s="114">
        <v>2.1496724999999999E-4</v>
      </c>
      <c r="AM1019" s="114">
        <v>1.3326274000000001E-4</v>
      </c>
      <c r="AN1019" s="113">
        <f t="shared" si="457"/>
        <v>2.8588465800456998E-7</v>
      </c>
      <c r="AO1019" s="112">
        <f t="shared" si="458"/>
        <v>7.9499721185253997E-10</v>
      </c>
      <c r="AP1019" s="112">
        <f t="shared" si="459"/>
        <v>1.8664248512999998E-2</v>
      </c>
      <c r="AQ1019" s="328">
        <v>2.1444589000000001E-7</v>
      </c>
      <c r="AR1019" s="328">
        <v>6.4705074000000004E-10</v>
      </c>
      <c r="AS1019" s="328">
        <v>1.7677621999999999E-14</v>
      </c>
      <c r="AT1019" s="328">
        <v>6.2602571000000002E-12</v>
      </c>
      <c r="AU1019" s="328">
        <v>1.6384846999999999E-13</v>
      </c>
      <c r="AV1019" s="328">
        <v>1.8089056E-10</v>
      </c>
      <c r="AW1019" s="328">
        <v>6.9714957000000002E-8</v>
      </c>
      <c r="AX1019" s="328">
        <v>2.6188788E-11</v>
      </c>
      <c r="AY1019" s="328">
        <v>7.9387952999999998E-11</v>
      </c>
      <c r="AZ1019" s="328">
        <v>4.1610557999999999E-14</v>
      </c>
      <c r="BA1019" s="328">
        <v>1.3402159000000001E-15</v>
      </c>
      <c r="BB1019" s="328">
        <v>5.2082376999999999E-14</v>
      </c>
      <c r="BC1019" s="328">
        <v>7.6649137999999998E-14</v>
      </c>
      <c r="BD1019" s="328">
        <v>1.7759751999999999E-14</v>
      </c>
      <c r="BE1019" s="328">
        <v>2.4536121E-11</v>
      </c>
      <c r="BF1019" s="328">
        <v>1.470943E-9</v>
      </c>
      <c r="BG1019" s="328">
        <v>4.1913171000000002E-11</v>
      </c>
      <c r="BH1019" s="328">
        <v>1.4825512999999999E-5</v>
      </c>
      <c r="BI1019" s="329">
        <v>1.8649422999999998E-2</v>
      </c>
      <c r="BJ1019" s="328">
        <v>4.1017218000000001E-11</v>
      </c>
      <c r="BK1019" s="328">
        <v>2.4942903000000001E-13</v>
      </c>
      <c r="BL1019" s="328">
        <v>1.1159639999999999E-17</v>
      </c>
      <c r="BM1019" s="41"/>
      <c r="BN1019" s="122">
        <v>1.2454529E-5</v>
      </c>
      <c r="BO1019" s="122">
        <v>6.0718151000000004E-7</v>
      </c>
      <c r="BP1019" s="122">
        <v>6.4289457999999997E-6</v>
      </c>
      <c r="BQ1019" s="122">
        <v>1.4533458999999999E-8</v>
      </c>
      <c r="BR1019" s="122">
        <v>5.4268594000000004E-7</v>
      </c>
      <c r="BS1019" s="122">
        <v>1.1769024E-7</v>
      </c>
      <c r="BT1019" s="122">
        <v>8.0949264999999998E-10</v>
      </c>
      <c r="BU1019" s="122">
        <v>1.8503580999999999E-7</v>
      </c>
      <c r="BV1019" s="122">
        <v>8.4712685999999998E-9</v>
      </c>
      <c r="BW1019" s="122">
        <v>9.7356917000000006E-8</v>
      </c>
      <c r="BX1019" s="122">
        <v>1.2026067E-9</v>
      </c>
      <c r="BY1019" s="122">
        <v>2.7325472E-8</v>
      </c>
      <c r="BZ1019" s="122">
        <v>2.2473450999999999E-11</v>
      </c>
      <c r="CA1019" s="122">
        <v>2.9862457000000002E-7</v>
      </c>
      <c r="CB1019" s="122">
        <v>4.0524188E-6</v>
      </c>
      <c r="CC1019" s="122">
        <v>6.6336620000000005E-8</v>
      </c>
      <c r="CD1019" s="122">
        <v>5.8883204999999999E-9</v>
      </c>
      <c r="CE1019" s="151"/>
      <c r="CF1019" s="143"/>
      <c r="CG1019" s="42" t="s">
        <v>1277</v>
      </c>
      <c r="CH1019" s="42"/>
      <c r="CI1019" s="42"/>
      <c r="CJ1019" s="191"/>
      <c r="CK1019" s="50"/>
      <c r="CL1019" s="41"/>
      <c r="CM1019" s="41"/>
      <c r="CN1019" s="41"/>
      <c r="CO1019" s="41"/>
      <c r="CP1019" s="41"/>
      <c r="CQ1019" s="41"/>
      <c r="CR1019" s="41"/>
      <c r="CS1019" s="41"/>
      <c r="CT1019" s="41"/>
      <c r="CU1019" s="41"/>
      <c r="CV1019" s="41"/>
      <c r="CW1019" s="41"/>
    </row>
    <row r="1020" spans="1:101" ht="14.5" customHeight="1">
      <c r="A1020" s="41" t="s">
        <v>10140</v>
      </c>
      <c r="B1020" s="119" t="s">
        <v>8313</v>
      </c>
      <c r="C1020" s="120" t="str">
        <f t="shared" si="450"/>
        <v>A.160.02.104</v>
      </c>
      <c r="D1020" s="135" t="s">
        <v>95</v>
      </c>
      <c r="E1020" s="119" t="s">
        <v>6570</v>
      </c>
      <c r="F1020" s="118" t="str">
        <f t="shared" si="451"/>
        <v>Angelique natural forest 735 (kg/m3)</v>
      </c>
      <c r="G1020" s="118">
        <f t="shared" si="452"/>
        <v>5.5097072962068987</v>
      </c>
      <c r="H1020" s="118">
        <f t="shared" si="453"/>
        <v>1.5563529419000003E-3</v>
      </c>
      <c r="I1020" s="118">
        <f t="shared" si="454"/>
        <v>4.7440900399999993E-3</v>
      </c>
      <c r="J1020" s="326">
        <f t="shared" si="455"/>
        <v>5.0138908432249991</v>
      </c>
      <c r="K1020" s="118">
        <v>0.48951601</v>
      </c>
      <c r="L1020" s="118">
        <v>2.9668392999999999E-3</v>
      </c>
      <c r="M1020" s="118">
        <v>1.6532552E-3</v>
      </c>
      <c r="N1020" s="118">
        <v>1.2164953E-3</v>
      </c>
      <c r="O1020" s="118">
        <v>1.8641468E-4</v>
      </c>
      <c r="P1020" s="330">
        <v>6.3127519000000004E-6</v>
      </c>
      <c r="Q1020" s="118">
        <v>1.4713021000000001E-4</v>
      </c>
      <c r="R1020" s="118">
        <v>1.2399553999999999E-4</v>
      </c>
      <c r="S1020" s="118">
        <v>2.0553514999999999E-4</v>
      </c>
      <c r="T1020" s="118">
        <v>1.2506622E-2</v>
      </c>
      <c r="U1020" s="118">
        <v>3.2261705000000002E-3</v>
      </c>
      <c r="V1020" s="118">
        <v>4.9979503999999997</v>
      </c>
      <c r="W1020" s="330">
        <v>2.1155750000000001E-6</v>
      </c>
      <c r="X1020" s="118">
        <v>0</v>
      </c>
      <c r="Y1020" s="41"/>
      <c r="Z1020" s="327">
        <f t="shared" si="456"/>
        <v>3.6805715037593982</v>
      </c>
      <c r="AA1020" s="41"/>
      <c r="AB1020" s="111">
        <v>21.355060000000002</v>
      </c>
      <c r="AC1020" s="111">
        <v>2.9193954</v>
      </c>
      <c r="AD1020" s="111">
        <v>0.43733251000000001</v>
      </c>
      <c r="AE1020" s="111">
        <v>0</v>
      </c>
      <c r="AF1020" s="111">
        <v>17.737456000000002</v>
      </c>
      <c r="AG1020" s="111">
        <v>0.16205559</v>
      </c>
      <c r="AH1020" s="111">
        <v>9.8820672999999998E-2</v>
      </c>
      <c r="AI1020" s="41"/>
      <c r="AJ1020" s="114">
        <v>6.1131609000000003E-2</v>
      </c>
      <c r="AK1020" s="114">
        <v>5.8171243999999997E-2</v>
      </c>
      <c r="AL1020" s="114">
        <v>2.8271025999999999E-3</v>
      </c>
      <c r="AM1020" s="114">
        <v>1.3326274000000001E-4</v>
      </c>
      <c r="AN1020" s="113">
        <f t="shared" si="457"/>
        <v>3.4874846680045701E-6</v>
      </c>
      <c r="AO1020" s="112">
        <f t="shared" si="458"/>
        <v>1.045526139685054E-8</v>
      </c>
      <c r="AP1020" s="112">
        <f t="shared" si="459"/>
        <v>1.8664248512999998E-2</v>
      </c>
      <c r="AQ1020" s="328">
        <v>3.4160459E-6</v>
      </c>
      <c r="AR1020" s="328">
        <v>1.0307051000000001E-8</v>
      </c>
      <c r="AS1020" s="328">
        <v>2.8160261999999999E-13</v>
      </c>
      <c r="AT1020" s="328">
        <v>6.2602571000000002E-12</v>
      </c>
      <c r="AU1020" s="328">
        <v>1.6384846999999999E-13</v>
      </c>
      <c r="AV1020" s="328">
        <v>1.8089056E-10</v>
      </c>
      <c r="AW1020" s="328">
        <v>6.9714957000000002E-8</v>
      </c>
      <c r="AX1020" s="328">
        <v>2.6188788E-11</v>
      </c>
      <c r="AY1020" s="328">
        <v>7.9387952999999998E-11</v>
      </c>
      <c r="AZ1020" s="328">
        <v>4.1610557999999999E-14</v>
      </c>
      <c r="BA1020" s="328">
        <v>1.3402159000000001E-15</v>
      </c>
      <c r="BB1020" s="328">
        <v>5.2082376999999999E-14</v>
      </c>
      <c r="BC1020" s="328">
        <v>7.6649137999999998E-14</v>
      </c>
      <c r="BD1020" s="328">
        <v>1.7759751999999999E-14</v>
      </c>
      <c r="BE1020" s="328">
        <v>2.4536121E-11</v>
      </c>
      <c r="BF1020" s="328">
        <v>1.470943E-9</v>
      </c>
      <c r="BG1020" s="328">
        <v>4.1913171000000002E-11</v>
      </c>
      <c r="BH1020" s="328">
        <v>1.4825512999999999E-5</v>
      </c>
      <c r="BI1020" s="329">
        <v>1.8649422999999998E-2</v>
      </c>
      <c r="BJ1020" s="328">
        <v>4.1017218000000001E-11</v>
      </c>
      <c r="BK1020" s="328">
        <v>2.4942903000000001E-13</v>
      </c>
      <c r="BL1020" s="328">
        <v>1.1159639999999999E-17</v>
      </c>
      <c r="BM1020" s="41"/>
      <c r="BN1020" s="111">
        <v>1.0864968E-4</v>
      </c>
      <c r="BO1020" s="122">
        <v>6.0718151000000004E-7</v>
      </c>
      <c r="BP1020" s="111">
        <v>1.0262410000000001E-4</v>
      </c>
      <c r="BQ1020" s="122">
        <v>1.4533458999999999E-8</v>
      </c>
      <c r="BR1020" s="122">
        <v>5.4268594000000004E-7</v>
      </c>
      <c r="BS1020" s="122">
        <v>1.1769024E-7</v>
      </c>
      <c r="BT1020" s="122">
        <v>8.0949264999999998E-10</v>
      </c>
      <c r="BU1020" s="122">
        <v>1.8503580999999999E-7</v>
      </c>
      <c r="BV1020" s="122">
        <v>8.4712685999999998E-9</v>
      </c>
      <c r="BW1020" s="122">
        <v>9.7356917000000006E-8</v>
      </c>
      <c r="BX1020" s="122">
        <v>1.2026067E-9</v>
      </c>
      <c r="BY1020" s="122">
        <v>2.7325472E-8</v>
      </c>
      <c r="BZ1020" s="122">
        <v>2.2473450999999999E-11</v>
      </c>
      <c r="CA1020" s="122">
        <v>2.9862457000000002E-7</v>
      </c>
      <c r="CB1020" s="122">
        <v>4.0524188E-6</v>
      </c>
      <c r="CC1020" s="122">
        <v>6.6336620000000005E-8</v>
      </c>
      <c r="CD1020" s="122">
        <v>5.8883204999999999E-9</v>
      </c>
      <c r="CE1020" s="151"/>
      <c r="CF1020" s="143"/>
      <c r="CG1020" s="42" t="s">
        <v>1277</v>
      </c>
      <c r="CH1020" s="42"/>
      <c r="CI1020" s="42"/>
      <c r="CJ1020" s="191"/>
      <c r="CK1020" s="50"/>
      <c r="CL1020" s="41"/>
      <c r="CM1020" s="41"/>
      <c r="CN1020" s="41"/>
      <c r="CO1020" s="41"/>
      <c r="CP1020" s="41"/>
      <c r="CQ1020" s="41"/>
      <c r="CR1020" s="41"/>
      <c r="CS1020" s="41"/>
      <c r="CT1020" s="41"/>
      <c r="CU1020" s="41"/>
      <c r="CV1020" s="41"/>
      <c r="CW1020" s="41"/>
    </row>
    <row r="1021" spans="1:101" ht="14.5" customHeight="1">
      <c r="A1021" s="41" t="s">
        <v>10138</v>
      </c>
      <c r="B1021" s="119" t="s">
        <v>8313</v>
      </c>
      <c r="C1021" s="120" t="str">
        <f t="shared" si="450"/>
        <v>A.160.02.105</v>
      </c>
      <c r="D1021" s="135" t="s">
        <v>95</v>
      </c>
      <c r="E1021" s="119" t="s">
        <v>6570</v>
      </c>
      <c r="F1021" s="118" t="str">
        <f t="shared" si="451"/>
        <v>Azobé FSC/PEFC 1060 (kg/m3)</v>
      </c>
      <c r="G1021" s="118">
        <f t="shared" si="452"/>
        <v>5.22983028488E-2</v>
      </c>
      <c r="H1021" s="118">
        <f t="shared" si="453"/>
        <v>1.5544663418E-3</v>
      </c>
      <c r="I1021" s="118">
        <f t="shared" si="454"/>
        <v>4.6665914400000003E-3</v>
      </c>
      <c r="J1021" s="326">
        <f t="shared" si="455"/>
        <v>1.5703130066999998E-2</v>
      </c>
      <c r="K1021" s="118">
        <v>3.0374115E-2</v>
      </c>
      <c r="L1021" s="118">
        <v>2.8940153999999999E-3</v>
      </c>
      <c r="M1021" s="118">
        <v>1.6486089000000001E-3</v>
      </c>
      <c r="N1021" s="118">
        <v>1.2154358E-3</v>
      </c>
      <c r="O1021" s="118">
        <v>1.8579927000000001E-4</v>
      </c>
      <c r="P1021" s="330">
        <v>6.2787917999999998E-6</v>
      </c>
      <c r="Q1021" s="118">
        <v>1.4695248E-4</v>
      </c>
      <c r="R1021" s="118">
        <v>1.2396714000000001E-4</v>
      </c>
      <c r="S1021" s="118">
        <v>2.0540928E-4</v>
      </c>
      <c r="T1021" s="118">
        <v>1.2244764999999999E-2</v>
      </c>
      <c r="U1021" s="118">
        <v>3.2254503E-3</v>
      </c>
      <c r="V1021" s="330">
        <v>2.5389911999999998E-5</v>
      </c>
      <c r="W1021" s="330">
        <v>2.1155750000000001E-6</v>
      </c>
      <c r="X1021" s="118">
        <v>0</v>
      </c>
      <c r="Y1021" s="41"/>
      <c r="Z1021" s="327">
        <f t="shared" si="456"/>
        <v>0.22837680451127818</v>
      </c>
      <c r="AA1021" s="41"/>
      <c r="AB1021" s="111">
        <v>21.326243000000002</v>
      </c>
      <c r="AC1021" s="111">
        <v>2.8907104000000001</v>
      </c>
      <c r="AD1021" s="111">
        <v>0.43723487999999999</v>
      </c>
      <c r="AE1021" s="111">
        <v>0</v>
      </c>
      <c r="AF1021" s="111">
        <v>17.737456000000002</v>
      </c>
      <c r="AG1021" s="111">
        <v>0.16204525</v>
      </c>
      <c r="AH1021" s="111">
        <v>9.8796635999999993E-2</v>
      </c>
      <c r="AI1021" s="41"/>
      <c r="AJ1021" s="114">
        <v>5.0566120999999999E-3</v>
      </c>
      <c r="AK1021" s="114">
        <v>4.7123592999999998E-3</v>
      </c>
      <c r="AL1021" s="114">
        <v>2.1287810000000001E-4</v>
      </c>
      <c r="AM1021" s="114">
        <v>1.3137475999999999E-4</v>
      </c>
      <c r="AN1021" s="113">
        <f t="shared" si="457"/>
        <v>2.8251554650256996E-7</v>
      </c>
      <c r="AO1021" s="112">
        <f t="shared" si="458"/>
        <v>7.8727108215753981E-10</v>
      </c>
      <c r="AP1021" s="112">
        <f t="shared" si="459"/>
        <v>1.8399825935999998E-2</v>
      </c>
      <c r="AQ1021" s="328">
        <v>2.1240919999999999E-7</v>
      </c>
      <c r="AR1021" s="328">
        <v>6.4090552999999995E-10</v>
      </c>
      <c r="AS1021" s="328">
        <v>1.7509726000000001E-14</v>
      </c>
      <c r="AT1021" s="328">
        <v>6.2602571000000002E-12</v>
      </c>
      <c r="AU1021" s="328">
        <v>1.6384846999999999E-13</v>
      </c>
      <c r="AV1021" s="328">
        <v>1.8073282E-10</v>
      </c>
      <c r="AW1021" s="328">
        <v>6.8382751999999998E-8</v>
      </c>
      <c r="AX1021" s="328">
        <v>2.6152816999999999E-11</v>
      </c>
      <c r="AY1021" s="328">
        <v>7.7847398999999999E-11</v>
      </c>
      <c r="AZ1021" s="328">
        <v>4.1610557999999999E-14</v>
      </c>
      <c r="BA1021" s="328">
        <v>1.3402159000000001E-15</v>
      </c>
      <c r="BB1021" s="328">
        <v>5.1988485000000003E-14</v>
      </c>
      <c r="BC1021" s="328">
        <v>7.3150524999999996E-14</v>
      </c>
      <c r="BD1021" s="328">
        <v>1.7125457999999999E-14</v>
      </c>
      <c r="BE1021" s="328">
        <v>2.4531459E-11</v>
      </c>
      <c r="BF1021" s="328">
        <v>1.4708888999999999E-9</v>
      </c>
      <c r="BG1021" s="328">
        <v>4.1913171000000002E-11</v>
      </c>
      <c r="BH1021" s="328">
        <v>1.4813936000000001E-5</v>
      </c>
      <c r="BI1021" s="329">
        <v>1.8385011999999999E-2</v>
      </c>
      <c r="BJ1021" s="328">
        <v>4.1017218000000001E-11</v>
      </c>
      <c r="BK1021" s="328">
        <v>2.4942903000000001E-13</v>
      </c>
      <c r="BL1021" s="328">
        <v>1.1159639999999999E-17</v>
      </c>
      <c r="BM1021" s="41"/>
      <c r="BN1021" s="122">
        <v>1.2336784E-5</v>
      </c>
      <c r="BO1021" s="122">
        <v>5.9656045999999996E-7</v>
      </c>
      <c r="BP1021" s="122">
        <v>6.3677512000000003E-6</v>
      </c>
      <c r="BQ1021" s="122">
        <v>1.4530132000000001E-8</v>
      </c>
      <c r="BR1021" s="122">
        <v>5.3338616999999996E-7</v>
      </c>
      <c r="BS1021" s="122">
        <v>1.1769024E-7</v>
      </c>
      <c r="BT1021" s="122">
        <v>8.0949264999999998E-10</v>
      </c>
      <c r="BU1021" s="122">
        <v>1.8503580999999999E-7</v>
      </c>
      <c r="BV1021" s="122">
        <v>8.4256964999999997E-9</v>
      </c>
      <c r="BW1021" s="122">
        <v>9.7239312999999999E-8</v>
      </c>
      <c r="BX1021" s="122">
        <v>1.2026067E-9</v>
      </c>
      <c r="BY1021" s="122">
        <v>2.7325472E-8</v>
      </c>
      <c r="BZ1021" s="122">
        <v>2.2473450999999999E-11</v>
      </c>
      <c r="CA1021" s="122">
        <v>2.9680995E-7</v>
      </c>
      <c r="CB1021" s="122">
        <v>4.0177696999999997E-6</v>
      </c>
      <c r="CC1021" s="122">
        <v>6.6336620000000005E-8</v>
      </c>
      <c r="CD1021" s="122">
        <v>5.8883204999999999E-9</v>
      </c>
      <c r="CE1021" s="151"/>
      <c r="CF1021" s="143"/>
      <c r="CG1021" s="42" t="s">
        <v>1277</v>
      </c>
      <c r="CH1021" s="42"/>
      <c r="CI1021" s="42"/>
      <c r="CJ1021" s="191"/>
      <c r="CK1021" s="50"/>
      <c r="CL1021" s="41"/>
      <c r="CM1021" s="41"/>
      <c r="CN1021" s="41"/>
      <c r="CO1021" s="41"/>
      <c r="CP1021" s="41"/>
      <c r="CQ1021" s="41"/>
      <c r="CR1021" s="41"/>
      <c r="CS1021" s="41"/>
      <c r="CT1021" s="41"/>
      <c r="CU1021" s="41"/>
      <c r="CV1021" s="41"/>
      <c r="CW1021" s="41"/>
    </row>
    <row r="1022" spans="1:101" ht="14.5" customHeight="1">
      <c r="A1022" s="41" t="s">
        <v>10135</v>
      </c>
      <c r="B1022" s="119" t="s">
        <v>8313</v>
      </c>
      <c r="C1022" s="120" t="str">
        <f t="shared" si="450"/>
        <v>A.160.02.106</v>
      </c>
      <c r="D1022" s="135" t="s">
        <v>95</v>
      </c>
      <c r="E1022" s="119" t="s">
        <v>6570</v>
      </c>
      <c r="F1022" s="118" t="str">
        <f t="shared" si="451"/>
        <v>Azobé natural forest 1060 (kg/m3)</v>
      </c>
      <c r="G1022" s="118">
        <f t="shared" si="452"/>
        <v>5.1140483079368</v>
      </c>
      <c r="H1022" s="118">
        <f t="shared" si="453"/>
        <v>1.5544663418E-3</v>
      </c>
      <c r="I1022" s="118">
        <f t="shared" si="454"/>
        <v>4.6665914400000003E-3</v>
      </c>
      <c r="J1022" s="326">
        <f t="shared" si="455"/>
        <v>4.6186031401549998</v>
      </c>
      <c r="K1022" s="118">
        <v>0.48922410999999999</v>
      </c>
      <c r="L1022" s="118">
        <v>2.8940153999999999E-3</v>
      </c>
      <c r="M1022" s="118">
        <v>1.6486089000000001E-3</v>
      </c>
      <c r="N1022" s="118">
        <v>1.2154358E-3</v>
      </c>
      <c r="O1022" s="118">
        <v>1.8579927000000001E-4</v>
      </c>
      <c r="P1022" s="330">
        <v>6.2787917999999998E-6</v>
      </c>
      <c r="Q1022" s="118">
        <v>1.4695248E-4</v>
      </c>
      <c r="R1022" s="118">
        <v>1.2396714000000001E-4</v>
      </c>
      <c r="S1022" s="118">
        <v>2.0540928E-4</v>
      </c>
      <c r="T1022" s="118">
        <v>1.2244764999999999E-2</v>
      </c>
      <c r="U1022" s="118">
        <v>3.2254503E-3</v>
      </c>
      <c r="V1022" s="118">
        <v>4.6029254000000002</v>
      </c>
      <c r="W1022" s="330">
        <v>2.1155750000000001E-6</v>
      </c>
      <c r="X1022" s="118">
        <v>0</v>
      </c>
      <c r="Y1022" s="41"/>
      <c r="Z1022" s="327">
        <f t="shared" si="456"/>
        <v>3.6783767669172929</v>
      </c>
      <c r="AA1022" s="41"/>
      <c r="AB1022" s="111">
        <v>21.326243000000002</v>
      </c>
      <c r="AC1022" s="111">
        <v>2.8907104000000001</v>
      </c>
      <c r="AD1022" s="111">
        <v>0.43723487999999999</v>
      </c>
      <c r="AE1022" s="111">
        <v>0</v>
      </c>
      <c r="AF1022" s="111">
        <v>17.737456000000002</v>
      </c>
      <c r="AG1022" s="111">
        <v>0.16204525</v>
      </c>
      <c r="AH1022" s="111">
        <v>9.8796635999999993E-2</v>
      </c>
      <c r="AI1022" s="41"/>
      <c r="AJ1022" s="114">
        <v>6.1071435E-2</v>
      </c>
      <c r="AK1022" s="114">
        <v>5.8115047000000003E-2</v>
      </c>
      <c r="AL1022" s="114">
        <v>2.8250135000000001E-3</v>
      </c>
      <c r="AM1022" s="114">
        <v>1.3137475999999999E-4</v>
      </c>
      <c r="AN1022" s="113">
        <f t="shared" si="457"/>
        <v>3.4841155465025706E-6</v>
      </c>
      <c r="AO1022" s="112">
        <f t="shared" si="458"/>
        <v>1.0447535477161539E-8</v>
      </c>
      <c r="AP1022" s="112">
        <f t="shared" si="459"/>
        <v>1.8399825935999998E-2</v>
      </c>
      <c r="AQ1022" s="328">
        <v>3.4140092000000002E-6</v>
      </c>
      <c r="AR1022" s="328">
        <v>1.0300906000000001E-8</v>
      </c>
      <c r="AS1022" s="328">
        <v>2.8143472999999999E-13</v>
      </c>
      <c r="AT1022" s="328">
        <v>6.2602571000000002E-12</v>
      </c>
      <c r="AU1022" s="328">
        <v>1.6384846999999999E-13</v>
      </c>
      <c r="AV1022" s="328">
        <v>1.8073282E-10</v>
      </c>
      <c r="AW1022" s="328">
        <v>6.8382751999999998E-8</v>
      </c>
      <c r="AX1022" s="328">
        <v>2.6152816999999999E-11</v>
      </c>
      <c r="AY1022" s="328">
        <v>7.7847398999999999E-11</v>
      </c>
      <c r="AZ1022" s="328">
        <v>4.1610557999999999E-14</v>
      </c>
      <c r="BA1022" s="328">
        <v>1.3402159000000001E-15</v>
      </c>
      <c r="BB1022" s="328">
        <v>5.1988485000000003E-14</v>
      </c>
      <c r="BC1022" s="328">
        <v>7.3150524999999996E-14</v>
      </c>
      <c r="BD1022" s="328">
        <v>1.7125457999999999E-14</v>
      </c>
      <c r="BE1022" s="328">
        <v>2.4531459E-11</v>
      </c>
      <c r="BF1022" s="328">
        <v>1.4708888999999999E-9</v>
      </c>
      <c r="BG1022" s="328">
        <v>4.1913171000000002E-11</v>
      </c>
      <c r="BH1022" s="328">
        <v>1.4813936000000001E-5</v>
      </c>
      <c r="BI1022" s="329">
        <v>1.8385011999999999E-2</v>
      </c>
      <c r="BJ1022" s="328">
        <v>4.1017218000000001E-11</v>
      </c>
      <c r="BK1022" s="328">
        <v>2.4942903000000001E-13</v>
      </c>
      <c r="BL1022" s="328">
        <v>1.1159639999999999E-17</v>
      </c>
      <c r="BM1022" s="41"/>
      <c r="BN1022" s="111">
        <v>1.0853194000000001E-4</v>
      </c>
      <c r="BO1022" s="122">
        <v>5.9656045999999996E-7</v>
      </c>
      <c r="BP1022" s="111">
        <v>1.0256290999999999E-4</v>
      </c>
      <c r="BQ1022" s="122">
        <v>1.4530132000000001E-8</v>
      </c>
      <c r="BR1022" s="122">
        <v>5.3338616999999996E-7</v>
      </c>
      <c r="BS1022" s="122">
        <v>1.1769024E-7</v>
      </c>
      <c r="BT1022" s="122">
        <v>8.0949264999999998E-10</v>
      </c>
      <c r="BU1022" s="122">
        <v>1.8503580999999999E-7</v>
      </c>
      <c r="BV1022" s="122">
        <v>8.4256964999999997E-9</v>
      </c>
      <c r="BW1022" s="122">
        <v>9.7239312999999999E-8</v>
      </c>
      <c r="BX1022" s="122">
        <v>1.2026067E-9</v>
      </c>
      <c r="BY1022" s="122">
        <v>2.7325472E-8</v>
      </c>
      <c r="BZ1022" s="122">
        <v>2.2473450999999999E-11</v>
      </c>
      <c r="CA1022" s="122">
        <v>2.9680995E-7</v>
      </c>
      <c r="CB1022" s="122">
        <v>4.0177696999999997E-6</v>
      </c>
      <c r="CC1022" s="122">
        <v>6.6336620000000005E-8</v>
      </c>
      <c r="CD1022" s="122">
        <v>5.8883204999999999E-9</v>
      </c>
      <c r="CE1022" s="151"/>
      <c r="CF1022" s="143"/>
      <c r="CG1022" s="42" t="s">
        <v>1277</v>
      </c>
      <c r="CH1022" s="42"/>
      <c r="CI1022" s="42"/>
      <c r="CK1022" s="50"/>
      <c r="CL1022" s="41"/>
      <c r="CM1022" s="41"/>
      <c r="CN1022" s="41"/>
      <c r="CO1022" s="41"/>
      <c r="CP1022" s="41"/>
      <c r="CQ1022" s="41"/>
      <c r="CR1022" s="41"/>
      <c r="CS1022" s="41"/>
      <c r="CT1022" s="41"/>
      <c r="CU1022" s="41"/>
      <c r="CV1022" s="41"/>
      <c r="CW1022" s="41"/>
    </row>
    <row r="1023" spans="1:101" ht="14.5" customHeight="1">
      <c r="A1023" s="41" t="s">
        <v>10133</v>
      </c>
      <c r="B1023" s="119" t="s">
        <v>8313</v>
      </c>
      <c r="C1023" s="120" t="str">
        <f t="shared" si="450"/>
        <v>A.160.02.107</v>
      </c>
      <c r="D1023" s="135" t="s">
        <v>95</v>
      </c>
      <c r="E1023" s="119" t="s">
        <v>6570</v>
      </c>
      <c r="F1023" s="118" t="str">
        <f t="shared" si="451"/>
        <v>Bosse clair FSC/PEFC 575 (kg/m3)</v>
      </c>
      <c r="G1023" s="118">
        <f t="shared" si="452"/>
        <v>5.87966943509E-2</v>
      </c>
      <c r="H1023" s="118">
        <f t="shared" si="453"/>
        <v>1.5738041429E-3</v>
      </c>
      <c r="I1023" s="118">
        <f t="shared" si="454"/>
        <v>5.4609526799999997E-3</v>
      </c>
      <c r="J1023" s="326">
        <f t="shared" si="455"/>
        <v>1.8395875528E-2</v>
      </c>
      <c r="K1023" s="118">
        <v>3.3366062000000002E-2</v>
      </c>
      <c r="L1023" s="118">
        <v>3.6404603E-3</v>
      </c>
      <c r="M1023" s="118">
        <v>1.6962341000000001E-3</v>
      </c>
      <c r="N1023" s="118">
        <v>1.2262957999999999E-3</v>
      </c>
      <c r="O1023" s="118">
        <v>1.9210725000000001E-4</v>
      </c>
      <c r="P1023" s="330">
        <v>6.6268829000000003E-6</v>
      </c>
      <c r="Q1023" s="118">
        <v>1.4877421000000001E-4</v>
      </c>
      <c r="R1023" s="118">
        <v>1.2425827999999999E-4</v>
      </c>
      <c r="S1023" s="118">
        <v>2.0669945000000001E-4</v>
      </c>
      <c r="T1023" s="118">
        <v>1.4928798E-2</v>
      </c>
      <c r="U1023" s="118">
        <v>3.2328323999999999E-3</v>
      </c>
      <c r="V1023" s="330">
        <v>2.5430103000000001E-5</v>
      </c>
      <c r="W1023" s="330">
        <v>2.1155750000000001E-6</v>
      </c>
      <c r="X1023" s="118">
        <v>0</v>
      </c>
      <c r="Y1023" s="41"/>
      <c r="Z1023" s="327">
        <f t="shared" si="456"/>
        <v>0.25087264661654135</v>
      </c>
      <c r="AA1023" s="41"/>
      <c r="AB1023" s="111">
        <v>21.621618000000002</v>
      </c>
      <c r="AC1023" s="111">
        <v>3.1847316000000001</v>
      </c>
      <c r="AD1023" s="111">
        <v>0.43823561</v>
      </c>
      <c r="AE1023" s="111">
        <v>0</v>
      </c>
      <c r="AF1023" s="111">
        <v>17.737456000000002</v>
      </c>
      <c r="AG1023" s="111">
        <v>0.16215123000000001</v>
      </c>
      <c r="AH1023" s="111">
        <v>9.9043014999999998E-2</v>
      </c>
      <c r="AI1023" s="41"/>
      <c r="AJ1023" s="114">
        <v>5.6733957000000002E-3</v>
      </c>
      <c r="AK1023" s="114">
        <v>5.2883773E-3</v>
      </c>
      <c r="AL1023" s="114">
        <v>2.3429182999999999E-4</v>
      </c>
      <c r="AM1023" s="114">
        <v>1.5072653999999999E-4</v>
      </c>
      <c r="AN1023" s="113">
        <f t="shared" si="457"/>
        <v>3.1704900406056999E-7</v>
      </c>
      <c r="AO1023" s="112">
        <f t="shared" si="458"/>
        <v>8.6646387378753987E-10</v>
      </c>
      <c r="AP1023" s="112">
        <f t="shared" si="459"/>
        <v>2.1110159598E-2</v>
      </c>
      <c r="AQ1023" s="328">
        <v>2.3328534E-7</v>
      </c>
      <c r="AR1023" s="328">
        <v>7.0389389E-10</v>
      </c>
      <c r="AS1023" s="328">
        <v>1.9230657999999999E-14</v>
      </c>
      <c r="AT1023" s="328">
        <v>6.2602571000000002E-12</v>
      </c>
      <c r="AU1023" s="328">
        <v>1.6384846999999999E-13</v>
      </c>
      <c r="AV1023" s="328">
        <v>1.8234959E-10</v>
      </c>
      <c r="AW1023" s="328">
        <v>8.2037849999999995E-8</v>
      </c>
      <c r="AX1023" s="328">
        <v>2.6521520000000001E-11</v>
      </c>
      <c r="AY1023" s="328">
        <v>9.3638082000000004E-11</v>
      </c>
      <c r="AZ1023" s="328">
        <v>4.1610557999999999E-14</v>
      </c>
      <c r="BA1023" s="328">
        <v>1.3402159000000001E-15</v>
      </c>
      <c r="BB1023" s="328">
        <v>5.2950880999999997E-14</v>
      </c>
      <c r="BC1023" s="328">
        <v>1.0901131E-13</v>
      </c>
      <c r="BD1023" s="328">
        <v>2.3626975000000001E-14</v>
      </c>
      <c r="BE1023" s="328">
        <v>2.4579246999999999E-11</v>
      </c>
      <c r="BF1023" s="328">
        <v>1.4714439E-9</v>
      </c>
      <c r="BG1023" s="328">
        <v>4.1913171000000002E-11</v>
      </c>
      <c r="BH1023" s="328">
        <v>1.4932597999999999E-5</v>
      </c>
      <c r="BI1023" s="329">
        <v>2.1095227000000001E-2</v>
      </c>
      <c r="BJ1023" s="328">
        <v>4.1017218000000001E-11</v>
      </c>
      <c r="BK1023" s="328">
        <v>2.4942903000000001E-13</v>
      </c>
      <c r="BL1023" s="328">
        <v>1.1159639999999999E-17</v>
      </c>
      <c r="BM1023" s="41"/>
      <c r="BN1023" s="122">
        <v>1.3543675E-5</v>
      </c>
      <c r="BO1023" s="122">
        <v>7.0542620000000002E-7</v>
      </c>
      <c r="BP1023" s="122">
        <v>6.9949949999999996E-6</v>
      </c>
      <c r="BQ1023" s="122">
        <v>1.4564236E-8</v>
      </c>
      <c r="BR1023" s="122">
        <v>6.2870876999999995E-7</v>
      </c>
      <c r="BS1023" s="122">
        <v>1.1769024E-7</v>
      </c>
      <c r="BT1023" s="122">
        <v>8.0949264999999998E-10</v>
      </c>
      <c r="BU1023" s="122">
        <v>1.8503580999999999E-7</v>
      </c>
      <c r="BV1023" s="122">
        <v>8.8928101999999997E-9</v>
      </c>
      <c r="BW1023" s="122">
        <v>9.8444758000000001E-8</v>
      </c>
      <c r="BX1023" s="122">
        <v>1.2026067E-9</v>
      </c>
      <c r="BY1023" s="122">
        <v>2.7325472E-8</v>
      </c>
      <c r="BZ1023" s="122">
        <v>2.2473450999999999E-11</v>
      </c>
      <c r="CA1023" s="122">
        <v>3.1540977E-7</v>
      </c>
      <c r="CB1023" s="122">
        <v>4.3729227999999998E-6</v>
      </c>
      <c r="CC1023" s="122">
        <v>6.6336620000000005E-8</v>
      </c>
      <c r="CD1023" s="122">
        <v>5.8883204999999999E-9</v>
      </c>
      <c r="CE1023" s="151"/>
      <c r="CF1023" s="143"/>
      <c r="CG1023" s="42" t="s">
        <v>1277</v>
      </c>
      <c r="CH1023" s="42"/>
      <c r="CI1023" s="42"/>
      <c r="CK1023" s="50"/>
      <c r="CL1023" s="41"/>
      <c r="CM1023" s="41"/>
      <c r="CN1023" s="41"/>
      <c r="CO1023" s="41"/>
      <c r="CP1023" s="41"/>
      <c r="CQ1023" s="41"/>
      <c r="CR1023" s="41"/>
      <c r="CS1023" s="41"/>
      <c r="CT1023" s="41"/>
      <c r="CU1023" s="41"/>
      <c r="CV1023" s="41"/>
      <c r="CW1023" s="41"/>
    </row>
    <row r="1024" spans="1:101" ht="14.5" customHeight="1">
      <c r="A1024" s="41" t="s">
        <v>10131</v>
      </c>
      <c r="B1024" s="119" t="s">
        <v>8313</v>
      </c>
      <c r="C1024" s="120" t="str">
        <f t="shared" si="450"/>
        <v>A.160.02.108</v>
      </c>
      <c r="D1024" s="135" t="s">
        <v>95</v>
      </c>
      <c r="E1024" s="119" t="s">
        <v>6570</v>
      </c>
      <c r="F1024" s="118" t="str">
        <f t="shared" si="451"/>
        <v>Bosse clair natural forest 575 (kg/m3)</v>
      </c>
      <c r="G1024" s="118">
        <f t="shared" si="452"/>
        <v>9.0364466622479025</v>
      </c>
      <c r="H1024" s="118">
        <f t="shared" si="453"/>
        <v>1.5738041429E-3</v>
      </c>
      <c r="I1024" s="118">
        <f t="shared" si="454"/>
        <v>5.4609526799999997E-3</v>
      </c>
      <c r="J1024" s="326">
        <f t="shared" si="455"/>
        <v>8.5371958454250017</v>
      </c>
      <c r="K1024" s="118">
        <v>0.49221606000000001</v>
      </c>
      <c r="L1024" s="118">
        <v>3.6404603E-3</v>
      </c>
      <c r="M1024" s="118">
        <v>1.6962341000000001E-3</v>
      </c>
      <c r="N1024" s="118">
        <v>1.2262957999999999E-3</v>
      </c>
      <c r="O1024" s="118">
        <v>1.9210725000000001E-4</v>
      </c>
      <c r="P1024" s="330">
        <v>6.6268829000000003E-6</v>
      </c>
      <c r="Q1024" s="118">
        <v>1.4877421000000001E-4</v>
      </c>
      <c r="R1024" s="118">
        <v>1.2425827999999999E-4</v>
      </c>
      <c r="S1024" s="118">
        <v>2.0669945000000001E-4</v>
      </c>
      <c r="T1024" s="118">
        <v>1.4928798E-2</v>
      </c>
      <c r="U1024" s="118">
        <v>3.2328323999999999E-3</v>
      </c>
      <c r="V1024" s="118">
        <v>8.5188254000000008</v>
      </c>
      <c r="W1024" s="330">
        <v>2.1155750000000001E-6</v>
      </c>
      <c r="X1024" s="118">
        <v>0</v>
      </c>
      <c r="Y1024" s="41"/>
      <c r="Z1024" s="327">
        <f t="shared" si="456"/>
        <v>3.7008726315789473</v>
      </c>
      <c r="AA1024" s="41"/>
      <c r="AB1024" s="111">
        <v>21.621618000000002</v>
      </c>
      <c r="AC1024" s="111">
        <v>3.1847316000000001</v>
      </c>
      <c r="AD1024" s="111">
        <v>0.43823561</v>
      </c>
      <c r="AE1024" s="111">
        <v>0</v>
      </c>
      <c r="AF1024" s="111">
        <v>17.737456000000002</v>
      </c>
      <c r="AG1024" s="111">
        <v>0.16215123000000001</v>
      </c>
      <c r="AH1024" s="111">
        <v>9.9043014999999998E-2</v>
      </c>
      <c r="AI1024" s="41"/>
      <c r="AJ1024" s="114">
        <v>6.1688219000000002E-2</v>
      </c>
      <c r="AK1024" s="114">
        <v>5.8691065000000001E-2</v>
      </c>
      <c r="AL1024" s="114">
        <v>2.8464272E-3</v>
      </c>
      <c r="AM1024" s="114">
        <v>1.5072653999999999E-4</v>
      </c>
      <c r="AN1024" s="113">
        <f t="shared" si="457"/>
        <v>3.5186489640605699E-6</v>
      </c>
      <c r="AO1024" s="112">
        <f t="shared" si="458"/>
        <v>1.052672790878954E-8</v>
      </c>
      <c r="AP1024" s="112">
        <f t="shared" si="459"/>
        <v>2.1110159598E-2</v>
      </c>
      <c r="AQ1024" s="328">
        <v>3.4348853E-6</v>
      </c>
      <c r="AR1024" s="328">
        <v>1.0363894E-8</v>
      </c>
      <c r="AS1024" s="328">
        <v>2.8315565999999998E-13</v>
      </c>
      <c r="AT1024" s="328">
        <v>6.2602571000000002E-12</v>
      </c>
      <c r="AU1024" s="328">
        <v>1.6384846999999999E-13</v>
      </c>
      <c r="AV1024" s="328">
        <v>1.8234959E-10</v>
      </c>
      <c r="AW1024" s="328">
        <v>8.2037849999999995E-8</v>
      </c>
      <c r="AX1024" s="328">
        <v>2.6521520000000001E-11</v>
      </c>
      <c r="AY1024" s="328">
        <v>9.3638082000000004E-11</v>
      </c>
      <c r="AZ1024" s="328">
        <v>4.1610557999999999E-14</v>
      </c>
      <c r="BA1024" s="328">
        <v>1.3402159000000001E-15</v>
      </c>
      <c r="BB1024" s="328">
        <v>5.2950880999999997E-14</v>
      </c>
      <c r="BC1024" s="328">
        <v>1.0901131E-13</v>
      </c>
      <c r="BD1024" s="328">
        <v>2.3626975000000001E-14</v>
      </c>
      <c r="BE1024" s="328">
        <v>2.4579246999999999E-11</v>
      </c>
      <c r="BF1024" s="328">
        <v>1.4714439E-9</v>
      </c>
      <c r="BG1024" s="328">
        <v>4.1913171000000002E-11</v>
      </c>
      <c r="BH1024" s="328">
        <v>1.4932597999999999E-5</v>
      </c>
      <c r="BI1024" s="329">
        <v>2.1095227000000001E-2</v>
      </c>
      <c r="BJ1024" s="328">
        <v>4.1017218000000001E-11</v>
      </c>
      <c r="BK1024" s="328">
        <v>2.4942903000000001E-13</v>
      </c>
      <c r="BL1024" s="328">
        <v>1.1159639999999999E-17</v>
      </c>
      <c r="BM1024" s="41"/>
      <c r="BN1024" s="111">
        <v>1.0973883E-4</v>
      </c>
      <c r="BO1024" s="122">
        <v>7.0542620000000002E-7</v>
      </c>
      <c r="BP1024" s="111">
        <v>1.0319015E-4</v>
      </c>
      <c r="BQ1024" s="122">
        <v>1.4564236E-8</v>
      </c>
      <c r="BR1024" s="122">
        <v>6.2870876999999995E-7</v>
      </c>
      <c r="BS1024" s="122">
        <v>1.1769024E-7</v>
      </c>
      <c r="BT1024" s="122">
        <v>8.0949264999999998E-10</v>
      </c>
      <c r="BU1024" s="122">
        <v>1.8503580999999999E-7</v>
      </c>
      <c r="BV1024" s="122">
        <v>8.8928101999999997E-9</v>
      </c>
      <c r="BW1024" s="122">
        <v>9.8444758000000001E-8</v>
      </c>
      <c r="BX1024" s="122">
        <v>1.2026067E-9</v>
      </c>
      <c r="BY1024" s="122">
        <v>2.7325472E-8</v>
      </c>
      <c r="BZ1024" s="122">
        <v>2.2473450999999999E-11</v>
      </c>
      <c r="CA1024" s="122">
        <v>3.1540977E-7</v>
      </c>
      <c r="CB1024" s="122">
        <v>4.3729227999999998E-6</v>
      </c>
      <c r="CC1024" s="122">
        <v>6.6336620000000005E-8</v>
      </c>
      <c r="CD1024" s="122">
        <v>5.8883204999999999E-9</v>
      </c>
      <c r="CE1024" s="137"/>
      <c r="CF1024" s="143"/>
      <c r="CG1024" s="42" t="s">
        <v>1277</v>
      </c>
      <c r="CH1024" s="42"/>
      <c r="CI1024" s="42"/>
      <c r="CK1024" s="50"/>
      <c r="CL1024" s="41"/>
      <c r="CM1024" s="41"/>
      <c r="CN1024" s="41"/>
      <c r="CO1024" s="41"/>
      <c r="CP1024" s="41"/>
      <c r="CQ1024" s="41"/>
      <c r="CR1024" s="41"/>
      <c r="CS1024" s="41"/>
      <c r="CT1024" s="41"/>
      <c r="CU1024" s="41"/>
      <c r="CV1024" s="41"/>
      <c r="CW1024" s="41"/>
    </row>
    <row r="1025" spans="1:101" ht="14.5" customHeight="1">
      <c r="A1025" s="41" t="s">
        <v>10128</v>
      </c>
      <c r="B1025" s="119" t="s">
        <v>8313</v>
      </c>
      <c r="C1025" s="120" t="str">
        <f t="shared" si="450"/>
        <v>A.160.02.109</v>
      </c>
      <c r="D1025" s="135" t="s">
        <v>95</v>
      </c>
      <c r="E1025" s="119" t="s">
        <v>6570</v>
      </c>
      <c r="F1025" s="118" t="str">
        <f t="shared" si="451"/>
        <v>Bubinga FSC/PEFC 830 (kg/m3)</v>
      </c>
      <c r="G1025" s="118">
        <f t="shared" si="452"/>
        <v>5.2773795218900001E-2</v>
      </c>
      <c r="H1025" s="118">
        <f t="shared" si="453"/>
        <v>1.5558812719E-3</v>
      </c>
      <c r="I1025" s="118">
        <f t="shared" si="454"/>
        <v>4.72471544E-3</v>
      </c>
      <c r="J1025" s="326">
        <f t="shared" si="455"/>
        <v>1.5900160507000001E-2</v>
      </c>
      <c r="K1025" s="118">
        <v>3.0593037999999999E-2</v>
      </c>
      <c r="L1025" s="118">
        <v>2.9486333000000001E-3</v>
      </c>
      <c r="M1025" s="118">
        <v>1.6520936999999999E-3</v>
      </c>
      <c r="N1025" s="118">
        <v>1.2162303999999999E-3</v>
      </c>
      <c r="O1025" s="118">
        <v>1.8626083000000001E-4</v>
      </c>
      <c r="P1025" s="330">
        <v>6.3042619000000002E-6</v>
      </c>
      <c r="Q1025" s="118">
        <v>1.4708578000000001E-4</v>
      </c>
      <c r="R1025" s="118">
        <v>1.2398844000000001E-4</v>
      </c>
      <c r="S1025" s="118">
        <v>2.0550367999999999E-4</v>
      </c>
      <c r="T1025" s="118">
        <v>1.2441158000000001E-2</v>
      </c>
      <c r="U1025" s="118">
        <v>3.2259903999999999E-3</v>
      </c>
      <c r="V1025" s="330">
        <v>2.5392852000000001E-5</v>
      </c>
      <c r="W1025" s="330">
        <v>2.1155750000000001E-6</v>
      </c>
      <c r="X1025" s="118">
        <v>0</v>
      </c>
      <c r="Y1025" s="41"/>
      <c r="Z1025" s="327">
        <f t="shared" si="456"/>
        <v>0.23002284210526314</v>
      </c>
      <c r="AA1025" s="41"/>
      <c r="AB1025" s="111">
        <v>21.347856</v>
      </c>
      <c r="AC1025" s="111">
        <v>2.9122241</v>
      </c>
      <c r="AD1025" s="111">
        <v>0.43730811000000003</v>
      </c>
      <c r="AE1025" s="111">
        <v>0</v>
      </c>
      <c r="AF1025" s="111">
        <v>17.737456000000002</v>
      </c>
      <c r="AG1025" s="111">
        <v>0.162053</v>
      </c>
      <c r="AH1025" s="111">
        <v>9.8814663999999997E-2</v>
      </c>
      <c r="AI1025" s="41"/>
      <c r="AJ1025" s="114">
        <v>5.1017425999999996E-3</v>
      </c>
      <c r="AK1025" s="114">
        <v>4.7545069000000002E-3</v>
      </c>
      <c r="AL1025" s="114">
        <v>2.1444496000000001E-4</v>
      </c>
      <c r="AM1025" s="114">
        <v>1.3279074000000001E-4</v>
      </c>
      <c r="AN1025" s="113">
        <f t="shared" si="457"/>
        <v>2.8504238289857001E-7</v>
      </c>
      <c r="AO1025" s="112">
        <f t="shared" si="458"/>
        <v>7.9306568317853996E-10</v>
      </c>
      <c r="AP1025" s="112">
        <f t="shared" si="459"/>
        <v>1.8598142619000002E-2</v>
      </c>
      <c r="AQ1025" s="328">
        <v>2.1393672000000001E-7</v>
      </c>
      <c r="AR1025" s="328">
        <v>6.4551444000000001E-10</v>
      </c>
      <c r="AS1025" s="328">
        <v>1.7635647999999999E-14</v>
      </c>
      <c r="AT1025" s="328">
        <v>6.2602571000000002E-12</v>
      </c>
      <c r="AU1025" s="328">
        <v>1.6384846999999999E-13</v>
      </c>
      <c r="AV1025" s="328">
        <v>1.8085112E-10</v>
      </c>
      <c r="AW1025" s="328">
        <v>6.9381905999999995E-8</v>
      </c>
      <c r="AX1025" s="328">
        <v>2.6179795999999999E-11</v>
      </c>
      <c r="AY1025" s="328">
        <v>7.9002815000000002E-11</v>
      </c>
      <c r="AZ1025" s="328">
        <v>4.1610557999999999E-14</v>
      </c>
      <c r="BA1025" s="328">
        <v>1.3402159000000001E-15</v>
      </c>
      <c r="BB1025" s="328">
        <v>5.2058904000000003E-14</v>
      </c>
      <c r="BC1025" s="328">
        <v>7.5774484999999996E-14</v>
      </c>
      <c r="BD1025" s="328">
        <v>1.7601178000000001E-14</v>
      </c>
      <c r="BE1025" s="328">
        <v>2.4534954999999999E-11</v>
      </c>
      <c r="BF1025" s="328">
        <v>1.4709295000000001E-9</v>
      </c>
      <c r="BG1025" s="328">
        <v>4.1913171000000002E-11</v>
      </c>
      <c r="BH1025" s="328">
        <v>1.4822619E-5</v>
      </c>
      <c r="BI1025" s="329">
        <v>1.858332E-2</v>
      </c>
      <c r="BJ1025" s="328">
        <v>4.1017218000000001E-11</v>
      </c>
      <c r="BK1025" s="328">
        <v>2.4942903000000001E-13</v>
      </c>
      <c r="BL1025" s="328">
        <v>1.1159639999999999E-17</v>
      </c>
      <c r="BM1025" s="41"/>
      <c r="BN1025" s="122">
        <v>1.2425093E-5</v>
      </c>
      <c r="BO1025" s="122">
        <v>6.0452625000000003E-7</v>
      </c>
      <c r="BP1025" s="122">
        <v>6.4136471000000001E-6</v>
      </c>
      <c r="BQ1025" s="122">
        <v>1.4532627E-8</v>
      </c>
      <c r="BR1025" s="122">
        <v>5.4036098999999999E-7</v>
      </c>
      <c r="BS1025" s="122">
        <v>1.1769024E-7</v>
      </c>
      <c r="BT1025" s="122">
        <v>8.0949264999999998E-10</v>
      </c>
      <c r="BU1025" s="122">
        <v>1.8503580999999999E-7</v>
      </c>
      <c r="BV1025" s="122">
        <v>8.4598755999999994E-9</v>
      </c>
      <c r="BW1025" s="122">
        <v>9.7327516000000001E-8</v>
      </c>
      <c r="BX1025" s="122">
        <v>1.2026067E-9</v>
      </c>
      <c r="BY1025" s="122">
        <v>2.7325472E-8</v>
      </c>
      <c r="BZ1025" s="122">
        <v>2.2473450999999999E-11</v>
      </c>
      <c r="CA1025" s="122">
        <v>2.9817090999999999E-7</v>
      </c>
      <c r="CB1025" s="122">
        <v>4.0437565000000003E-6</v>
      </c>
      <c r="CC1025" s="122">
        <v>6.6336620000000005E-8</v>
      </c>
      <c r="CD1025" s="122">
        <v>5.8883204999999999E-9</v>
      </c>
      <c r="CE1025" s="151"/>
      <c r="CF1025" s="143"/>
      <c r="CG1025" s="42" t="s">
        <v>1277</v>
      </c>
      <c r="CH1025" s="42"/>
      <c r="CI1025" s="42"/>
      <c r="CK1025" s="41"/>
      <c r="CL1025" s="41"/>
      <c r="CM1025" s="41"/>
      <c r="CN1025" s="41"/>
      <c r="CO1025" s="41"/>
      <c r="CP1025" s="41"/>
      <c r="CQ1025" s="41"/>
      <c r="CR1025" s="41"/>
      <c r="CS1025" s="41"/>
      <c r="CT1025" s="41"/>
      <c r="CU1025" s="41"/>
      <c r="CV1025" s="41"/>
      <c r="CW1025" s="41"/>
    </row>
    <row r="1026" spans="1:101" ht="14.5" customHeight="1">
      <c r="A1026" s="41" t="s">
        <v>10126</v>
      </c>
      <c r="B1026" s="119" t="s">
        <v>8313</v>
      </c>
      <c r="C1026" s="120" t="str">
        <f t="shared" si="450"/>
        <v>A.160.02.110</v>
      </c>
      <c r="D1026" s="135" t="s">
        <v>95</v>
      </c>
      <c r="E1026" s="119" t="s">
        <v>6570</v>
      </c>
      <c r="F1026" s="118" t="str">
        <f t="shared" si="451"/>
        <v>Bubinga natural forest 830 (kg/m3)</v>
      </c>
      <c r="G1026" s="118">
        <f t="shared" si="452"/>
        <v>6.4198238043668994</v>
      </c>
      <c r="H1026" s="118">
        <f t="shared" si="453"/>
        <v>1.5558812719E-3</v>
      </c>
      <c r="I1026" s="118">
        <f t="shared" si="454"/>
        <v>4.72471544E-3</v>
      </c>
      <c r="J1026" s="326">
        <f t="shared" si="455"/>
        <v>5.9241001676549994</v>
      </c>
      <c r="K1026" s="118">
        <v>0.48944304</v>
      </c>
      <c r="L1026" s="118">
        <v>2.9486333000000001E-3</v>
      </c>
      <c r="M1026" s="118">
        <v>1.6520936999999999E-3</v>
      </c>
      <c r="N1026" s="118">
        <v>1.2162303999999999E-3</v>
      </c>
      <c r="O1026" s="118">
        <v>1.8626083000000001E-4</v>
      </c>
      <c r="P1026" s="330">
        <v>6.3042619000000002E-6</v>
      </c>
      <c r="Q1026" s="118">
        <v>1.4708578000000001E-4</v>
      </c>
      <c r="R1026" s="118">
        <v>1.2398844000000001E-4</v>
      </c>
      <c r="S1026" s="118">
        <v>2.0550367999999999E-4</v>
      </c>
      <c r="T1026" s="118">
        <v>1.2441158000000001E-2</v>
      </c>
      <c r="U1026" s="118">
        <v>3.2259903999999999E-3</v>
      </c>
      <c r="V1026" s="118">
        <v>5.9082254000000001</v>
      </c>
      <c r="W1026" s="330">
        <v>2.1155750000000001E-6</v>
      </c>
      <c r="X1026" s="118">
        <v>0</v>
      </c>
      <c r="Y1026" s="41"/>
      <c r="Z1026" s="327">
        <f t="shared" si="456"/>
        <v>3.6800228571428568</v>
      </c>
      <c r="AA1026" s="41"/>
      <c r="AB1026" s="111">
        <v>21.347856</v>
      </c>
      <c r="AC1026" s="111">
        <v>2.9122241</v>
      </c>
      <c r="AD1026" s="111">
        <v>0.43730811000000003</v>
      </c>
      <c r="AE1026" s="111">
        <v>0</v>
      </c>
      <c r="AF1026" s="111">
        <v>17.737456000000002</v>
      </c>
      <c r="AG1026" s="111">
        <v>0.162053</v>
      </c>
      <c r="AH1026" s="111">
        <v>9.8814663999999997E-2</v>
      </c>
      <c r="AI1026" s="41"/>
      <c r="AJ1026" s="114">
        <v>6.1116565999999997E-2</v>
      </c>
      <c r="AK1026" s="114">
        <v>5.8157195000000002E-2</v>
      </c>
      <c r="AL1026" s="114">
        <v>2.8265803000000001E-3</v>
      </c>
      <c r="AM1026" s="114">
        <v>1.3279074000000001E-4</v>
      </c>
      <c r="AN1026" s="113">
        <f t="shared" si="457"/>
        <v>3.4866423628985698E-6</v>
      </c>
      <c r="AO1026" s="112">
        <f t="shared" si="458"/>
        <v>1.0453329168180539E-8</v>
      </c>
      <c r="AP1026" s="112">
        <f t="shared" si="459"/>
        <v>1.8598142619000002E-2</v>
      </c>
      <c r="AQ1026" s="328">
        <v>3.4155366999999999E-6</v>
      </c>
      <c r="AR1026" s="328">
        <v>1.0305514E-8</v>
      </c>
      <c r="AS1026" s="328">
        <v>2.8156064999999999E-13</v>
      </c>
      <c r="AT1026" s="328">
        <v>6.2602571000000002E-12</v>
      </c>
      <c r="AU1026" s="328">
        <v>1.6384846999999999E-13</v>
      </c>
      <c r="AV1026" s="328">
        <v>1.8085112E-10</v>
      </c>
      <c r="AW1026" s="328">
        <v>6.9381905999999995E-8</v>
      </c>
      <c r="AX1026" s="328">
        <v>2.6179795999999999E-11</v>
      </c>
      <c r="AY1026" s="328">
        <v>7.9002815000000002E-11</v>
      </c>
      <c r="AZ1026" s="328">
        <v>4.1610557999999999E-14</v>
      </c>
      <c r="BA1026" s="328">
        <v>1.3402159000000001E-15</v>
      </c>
      <c r="BB1026" s="328">
        <v>5.2058904000000003E-14</v>
      </c>
      <c r="BC1026" s="328">
        <v>7.5774484999999996E-14</v>
      </c>
      <c r="BD1026" s="328">
        <v>1.7601178000000001E-14</v>
      </c>
      <c r="BE1026" s="328">
        <v>2.4534954999999999E-11</v>
      </c>
      <c r="BF1026" s="328">
        <v>1.4709295000000001E-9</v>
      </c>
      <c r="BG1026" s="328">
        <v>4.1913171000000002E-11</v>
      </c>
      <c r="BH1026" s="328">
        <v>1.4822619E-5</v>
      </c>
      <c r="BI1026" s="329">
        <v>1.858332E-2</v>
      </c>
      <c r="BJ1026" s="328">
        <v>4.1017218000000001E-11</v>
      </c>
      <c r="BK1026" s="328">
        <v>2.4942903000000001E-13</v>
      </c>
      <c r="BL1026" s="328">
        <v>1.1159639999999999E-17</v>
      </c>
      <c r="BM1026" s="41"/>
      <c r="BN1026" s="111">
        <v>1.0862025E-4</v>
      </c>
      <c r="BO1026" s="122">
        <v>6.0452625000000003E-7</v>
      </c>
      <c r="BP1026" s="111">
        <v>1.0260880000000001E-4</v>
      </c>
      <c r="BQ1026" s="122">
        <v>1.4532627E-8</v>
      </c>
      <c r="BR1026" s="122">
        <v>5.4036098999999999E-7</v>
      </c>
      <c r="BS1026" s="122">
        <v>1.1769024E-7</v>
      </c>
      <c r="BT1026" s="122">
        <v>8.0949264999999998E-10</v>
      </c>
      <c r="BU1026" s="122">
        <v>1.8503580999999999E-7</v>
      </c>
      <c r="BV1026" s="122">
        <v>8.4598755999999994E-9</v>
      </c>
      <c r="BW1026" s="122">
        <v>9.7327516000000001E-8</v>
      </c>
      <c r="BX1026" s="122">
        <v>1.2026067E-9</v>
      </c>
      <c r="BY1026" s="122">
        <v>2.7325472E-8</v>
      </c>
      <c r="BZ1026" s="122">
        <v>2.2473450999999999E-11</v>
      </c>
      <c r="CA1026" s="122">
        <v>2.9817090999999999E-7</v>
      </c>
      <c r="CB1026" s="122">
        <v>4.0437565000000003E-6</v>
      </c>
      <c r="CC1026" s="122">
        <v>6.6336620000000005E-8</v>
      </c>
      <c r="CD1026" s="122">
        <v>5.8883204999999999E-9</v>
      </c>
      <c r="CE1026" s="151"/>
      <c r="CF1026" s="143"/>
      <c r="CG1026" s="42" t="s">
        <v>1277</v>
      </c>
      <c r="CH1026" s="42"/>
      <c r="CI1026" s="42"/>
      <c r="CK1026" s="50"/>
      <c r="CL1026" s="41"/>
      <c r="CM1026" s="41"/>
      <c r="CN1026" s="41"/>
      <c r="CO1026" s="41"/>
      <c r="CP1026" s="41"/>
      <c r="CQ1026" s="41"/>
      <c r="CR1026" s="41"/>
      <c r="CS1026" s="41"/>
      <c r="CT1026" s="41"/>
      <c r="CU1026" s="41"/>
      <c r="CV1026" s="41"/>
      <c r="CW1026" s="41"/>
    </row>
    <row r="1027" spans="1:101" ht="14.5" customHeight="1">
      <c r="A1027" s="41" t="s">
        <v>10124</v>
      </c>
      <c r="B1027" s="119" t="s">
        <v>8313</v>
      </c>
      <c r="C1027" s="120" t="str">
        <f t="shared" si="450"/>
        <v>A.160.02.111</v>
      </c>
      <c r="D1027" s="135" t="s">
        <v>95</v>
      </c>
      <c r="E1027" s="119" t="s">
        <v>6570</v>
      </c>
      <c r="F1027" s="118" t="str">
        <f t="shared" si="451"/>
        <v>Cedar, American FSC/PEFC 490 (kg/m3)</v>
      </c>
      <c r="G1027" s="118">
        <f t="shared" si="452"/>
        <v>6.3551613889600012E-2</v>
      </c>
      <c r="H1027" s="118">
        <f t="shared" si="453"/>
        <v>1.5879537035999999E-3</v>
      </c>
      <c r="I1027" s="118">
        <f t="shared" si="454"/>
        <v>6.0421926200000002E-3</v>
      </c>
      <c r="J1027" s="326">
        <f t="shared" si="455"/>
        <v>2.0366176566E-2</v>
      </c>
      <c r="K1027" s="118">
        <v>3.5555291000000003E-2</v>
      </c>
      <c r="L1027" s="118">
        <v>4.1866395000000004E-3</v>
      </c>
      <c r="M1027" s="118">
        <v>1.7310818E-3</v>
      </c>
      <c r="N1027" s="118">
        <v>1.2342421E-3</v>
      </c>
      <c r="O1027" s="118">
        <v>1.9672284000000001E-4</v>
      </c>
      <c r="P1027" s="330">
        <v>6.8815836000000001E-6</v>
      </c>
      <c r="Q1027" s="118">
        <v>1.5010718E-4</v>
      </c>
      <c r="R1027" s="118">
        <v>1.2447131999999999E-4</v>
      </c>
      <c r="S1027" s="118">
        <v>2.0764348000000001E-4</v>
      </c>
      <c r="T1027" s="118">
        <v>1.6892724000000001E-2</v>
      </c>
      <c r="U1027" s="118">
        <v>3.238234E-3</v>
      </c>
      <c r="V1027" s="330">
        <v>2.5459510999999999E-5</v>
      </c>
      <c r="W1027" s="330">
        <v>2.1155750000000001E-6</v>
      </c>
      <c r="X1027" s="118">
        <v>0</v>
      </c>
      <c r="Y1027" s="41"/>
      <c r="Z1027" s="327">
        <f t="shared" si="456"/>
        <v>0.26733301503759399</v>
      </c>
      <c r="AA1027" s="41"/>
      <c r="AB1027" s="111">
        <v>21.837745000000002</v>
      </c>
      <c r="AC1027" s="111">
        <v>3.3998691000000001</v>
      </c>
      <c r="AD1027" s="111">
        <v>0.43896784999999999</v>
      </c>
      <c r="AE1027" s="111">
        <v>0</v>
      </c>
      <c r="AF1027" s="111">
        <v>17.737456000000002</v>
      </c>
      <c r="AG1027" s="111">
        <v>0.16222877999999999</v>
      </c>
      <c r="AH1027" s="111">
        <v>9.9223293000000004E-2</v>
      </c>
      <c r="AI1027" s="41"/>
      <c r="AJ1027" s="114">
        <v>6.1247007999999997E-3</v>
      </c>
      <c r="AK1027" s="114">
        <v>5.7098540000000003E-3</v>
      </c>
      <c r="AL1027" s="114">
        <v>2.4996041000000001E-4</v>
      </c>
      <c r="AM1027" s="114">
        <v>1.6488637999999999E-4</v>
      </c>
      <c r="AN1027" s="113">
        <f t="shared" si="457"/>
        <v>3.4231738322757001E-7</v>
      </c>
      <c r="AO1027" s="112">
        <f t="shared" si="458"/>
        <v>9.2440980400553987E-10</v>
      </c>
      <c r="AP1027" s="112">
        <f t="shared" si="459"/>
        <v>2.3093330423000002E-2</v>
      </c>
      <c r="AQ1027" s="328">
        <v>2.4856056000000002E-7</v>
      </c>
      <c r="AR1027" s="328">
        <v>7.4998292000000001E-10</v>
      </c>
      <c r="AS1027" s="328">
        <v>2.0489876E-14</v>
      </c>
      <c r="AT1027" s="328">
        <v>6.2602571000000002E-12</v>
      </c>
      <c r="AU1027" s="328">
        <v>1.6384846999999999E-13</v>
      </c>
      <c r="AV1027" s="328">
        <v>1.8353258999999999E-10</v>
      </c>
      <c r="AW1027" s="328">
        <v>9.2029385000000003E-8</v>
      </c>
      <c r="AX1027" s="328">
        <v>2.6791302000000001E-11</v>
      </c>
      <c r="AY1027" s="328">
        <v>1.0519224E-10</v>
      </c>
      <c r="AZ1027" s="328">
        <v>4.1610557999999999E-14</v>
      </c>
      <c r="BA1027" s="328">
        <v>1.3402159000000001E-15</v>
      </c>
      <c r="BB1027" s="328">
        <v>5.3655072999999999E-14</v>
      </c>
      <c r="BC1027" s="328">
        <v>1.3525091E-13</v>
      </c>
      <c r="BD1027" s="328">
        <v>2.8384182999999999E-14</v>
      </c>
      <c r="BE1027" s="328">
        <v>2.4614213999999999E-11</v>
      </c>
      <c r="BF1027" s="328">
        <v>1.4718501000000001E-9</v>
      </c>
      <c r="BG1027" s="328">
        <v>4.1913171000000002E-11</v>
      </c>
      <c r="BH1027" s="328">
        <v>1.5019423E-5</v>
      </c>
      <c r="BI1027" s="329">
        <v>2.3078311000000001E-2</v>
      </c>
      <c r="BJ1027" s="328">
        <v>4.1017218000000001E-11</v>
      </c>
      <c r="BK1027" s="328">
        <v>2.4942903000000001E-13</v>
      </c>
      <c r="BL1027" s="328">
        <v>1.1159639999999999E-17</v>
      </c>
      <c r="BM1027" s="41"/>
      <c r="BN1027" s="122">
        <v>1.4426767E-5</v>
      </c>
      <c r="BO1027" s="122">
        <v>7.8508406E-7</v>
      </c>
      <c r="BP1027" s="122">
        <v>7.4539538000000002E-6</v>
      </c>
      <c r="BQ1027" s="122">
        <v>1.458919E-8</v>
      </c>
      <c r="BR1027" s="122">
        <v>6.9845700999999998E-7</v>
      </c>
      <c r="BS1027" s="122">
        <v>1.1769024E-7</v>
      </c>
      <c r="BT1027" s="122">
        <v>8.0949264999999998E-10</v>
      </c>
      <c r="BU1027" s="122">
        <v>1.8503580999999999E-7</v>
      </c>
      <c r="BV1027" s="122">
        <v>9.2346006999999997E-9</v>
      </c>
      <c r="BW1027" s="122">
        <v>9.9326792E-8</v>
      </c>
      <c r="BX1027" s="122">
        <v>1.2026067E-9</v>
      </c>
      <c r="BY1027" s="122">
        <v>2.7325472E-8</v>
      </c>
      <c r="BZ1027" s="122">
        <v>2.2473450999999999E-11</v>
      </c>
      <c r="CA1027" s="122">
        <v>3.2901938999999998E-7</v>
      </c>
      <c r="CB1027" s="122">
        <v>4.6327907999999996E-6</v>
      </c>
      <c r="CC1027" s="122">
        <v>6.6336620000000005E-8</v>
      </c>
      <c r="CD1027" s="122">
        <v>5.8883204999999999E-9</v>
      </c>
      <c r="CE1027" s="151"/>
      <c r="CF1027" s="143"/>
      <c r="CG1027" s="42" t="s">
        <v>1277</v>
      </c>
      <c r="CH1027" s="42"/>
      <c r="CI1027" s="42"/>
      <c r="CK1027" s="50" t="s">
        <v>10146</v>
      </c>
      <c r="CL1027" s="41"/>
      <c r="CM1027" s="41"/>
      <c r="CN1027" s="41"/>
      <c r="CO1027" s="41"/>
      <c r="CP1027" s="41"/>
      <c r="CQ1027" s="41"/>
      <c r="CR1027" s="41"/>
      <c r="CS1027" s="41"/>
      <c r="CT1027" s="41"/>
      <c r="CU1027" s="41"/>
      <c r="CV1027" s="41"/>
      <c r="CW1027" s="41"/>
    </row>
    <row r="1028" spans="1:101" ht="14.5" customHeight="1">
      <c r="A1028" s="41" t="s">
        <v>10121</v>
      </c>
      <c r="B1028" s="119" t="s">
        <v>8313</v>
      </c>
      <c r="C1028" s="120" t="str">
        <f t="shared" si="450"/>
        <v>A.160.02.112</v>
      </c>
      <c r="D1028" s="135" t="s">
        <v>95</v>
      </c>
      <c r="E1028" s="119" t="s">
        <v>6570</v>
      </c>
      <c r="F1028" s="118" t="str">
        <f t="shared" si="451"/>
        <v>Cedar, American natural forest 490 (kg/m3)</v>
      </c>
      <c r="G1028" s="118">
        <f t="shared" si="452"/>
        <v>9.2627591533785996</v>
      </c>
      <c r="H1028" s="118">
        <f t="shared" si="453"/>
        <v>1.5879537035999999E-3</v>
      </c>
      <c r="I1028" s="118">
        <f t="shared" si="454"/>
        <v>6.0421926200000002E-3</v>
      </c>
      <c r="J1028" s="326">
        <f t="shared" si="455"/>
        <v>8.7607237170550007</v>
      </c>
      <c r="K1028" s="118">
        <v>0.49440529</v>
      </c>
      <c r="L1028" s="118">
        <v>4.1866395000000004E-3</v>
      </c>
      <c r="M1028" s="118">
        <v>1.7310818E-3</v>
      </c>
      <c r="N1028" s="118">
        <v>1.2342421E-3</v>
      </c>
      <c r="O1028" s="118">
        <v>1.9672284000000001E-4</v>
      </c>
      <c r="P1028" s="330">
        <v>6.8815836000000001E-6</v>
      </c>
      <c r="Q1028" s="118">
        <v>1.5010718E-4</v>
      </c>
      <c r="R1028" s="118">
        <v>1.2447131999999999E-4</v>
      </c>
      <c r="S1028" s="118">
        <v>2.0764348000000001E-4</v>
      </c>
      <c r="T1028" s="118">
        <v>1.6892724000000001E-2</v>
      </c>
      <c r="U1028" s="118">
        <v>3.238234E-3</v>
      </c>
      <c r="V1028" s="118">
        <v>8.7403829999999996</v>
      </c>
      <c r="W1028" s="330">
        <v>2.1155750000000001E-6</v>
      </c>
      <c r="X1028" s="118">
        <v>0</v>
      </c>
      <c r="Y1028" s="41"/>
      <c r="Z1028" s="327">
        <f t="shared" si="456"/>
        <v>3.7173330075187967</v>
      </c>
      <c r="AA1028" s="41"/>
      <c r="AB1028" s="111">
        <v>21.837745000000002</v>
      </c>
      <c r="AC1028" s="111">
        <v>3.3998691000000001</v>
      </c>
      <c r="AD1028" s="111">
        <v>0.43896784999999999</v>
      </c>
      <c r="AE1028" s="111">
        <v>0</v>
      </c>
      <c r="AF1028" s="111">
        <v>17.737456000000002</v>
      </c>
      <c r="AG1028" s="111">
        <v>0.16222877999999999</v>
      </c>
      <c r="AH1028" s="111">
        <v>9.9223293000000004E-2</v>
      </c>
      <c r="AI1028" s="41"/>
      <c r="AJ1028" s="114">
        <v>6.2139524000000002E-2</v>
      </c>
      <c r="AK1028" s="114">
        <v>5.9112541999999997E-2</v>
      </c>
      <c r="AL1028" s="114">
        <v>2.8620958000000001E-3</v>
      </c>
      <c r="AM1028" s="114">
        <v>1.6488637999999999E-4</v>
      </c>
      <c r="AN1028" s="113">
        <f t="shared" si="457"/>
        <v>3.5439174232275697E-6</v>
      </c>
      <c r="AO1028" s="112">
        <f t="shared" si="458"/>
        <v>1.0584673809009541E-8</v>
      </c>
      <c r="AP1028" s="112">
        <f t="shared" si="459"/>
        <v>2.3093330423000002E-2</v>
      </c>
      <c r="AQ1028" s="328">
        <v>3.4501605999999998E-6</v>
      </c>
      <c r="AR1028" s="328">
        <v>1.0409983E-8</v>
      </c>
      <c r="AS1028" s="328">
        <v>2.8441487999999998E-13</v>
      </c>
      <c r="AT1028" s="328">
        <v>6.2602571000000002E-12</v>
      </c>
      <c r="AU1028" s="328">
        <v>1.6384846999999999E-13</v>
      </c>
      <c r="AV1028" s="328">
        <v>1.8353258999999999E-10</v>
      </c>
      <c r="AW1028" s="328">
        <v>9.2029385000000003E-8</v>
      </c>
      <c r="AX1028" s="328">
        <v>2.6791302000000001E-11</v>
      </c>
      <c r="AY1028" s="328">
        <v>1.0519224E-10</v>
      </c>
      <c r="AZ1028" s="328">
        <v>4.1610557999999999E-14</v>
      </c>
      <c r="BA1028" s="328">
        <v>1.3402159000000001E-15</v>
      </c>
      <c r="BB1028" s="328">
        <v>5.3655072999999999E-14</v>
      </c>
      <c r="BC1028" s="328">
        <v>1.3525091E-13</v>
      </c>
      <c r="BD1028" s="328">
        <v>2.8384182999999999E-14</v>
      </c>
      <c r="BE1028" s="328">
        <v>2.4614213999999999E-11</v>
      </c>
      <c r="BF1028" s="328">
        <v>1.4718501000000001E-9</v>
      </c>
      <c r="BG1028" s="328">
        <v>4.1913171000000002E-11</v>
      </c>
      <c r="BH1028" s="328">
        <v>1.5019423E-5</v>
      </c>
      <c r="BI1028" s="329">
        <v>2.3078311000000001E-2</v>
      </c>
      <c r="BJ1028" s="328">
        <v>4.1017218000000001E-11</v>
      </c>
      <c r="BK1028" s="328">
        <v>2.4942903000000001E-13</v>
      </c>
      <c r="BL1028" s="328">
        <v>1.1159639999999999E-17</v>
      </c>
      <c r="BM1028" s="41"/>
      <c r="BN1028" s="111">
        <v>1.1062191999999999E-4</v>
      </c>
      <c r="BO1028" s="122">
        <v>7.8508406E-7</v>
      </c>
      <c r="BP1028" s="111">
        <v>1.0364911E-4</v>
      </c>
      <c r="BQ1028" s="122">
        <v>1.458919E-8</v>
      </c>
      <c r="BR1028" s="122">
        <v>6.9845700999999998E-7</v>
      </c>
      <c r="BS1028" s="122">
        <v>1.1769024E-7</v>
      </c>
      <c r="BT1028" s="122">
        <v>8.0949264999999998E-10</v>
      </c>
      <c r="BU1028" s="122">
        <v>1.8503580999999999E-7</v>
      </c>
      <c r="BV1028" s="122">
        <v>9.2346006999999997E-9</v>
      </c>
      <c r="BW1028" s="122">
        <v>9.9326792E-8</v>
      </c>
      <c r="BX1028" s="122">
        <v>1.2026067E-9</v>
      </c>
      <c r="BY1028" s="122">
        <v>2.7325472E-8</v>
      </c>
      <c r="BZ1028" s="122">
        <v>2.2473450999999999E-11</v>
      </c>
      <c r="CA1028" s="122">
        <v>3.2901938999999998E-7</v>
      </c>
      <c r="CB1028" s="122">
        <v>4.6327907999999996E-6</v>
      </c>
      <c r="CC1028" s="122">
        <v>6.6336620000000005E-8</v>
      </c>
      <c r="CD1028" s="122">
        <v>5.8883204999999999E-9</v>
      </c>
      <c r="CE1028" s="151"/>
      <c r="CF1028" s="143"/>
      <c r="CG1028" s="42" t="s">
        <v>1277</v>
      </c>
      <c r="CH1028" s="42"/>
      <c r="CI1028" s="42"/>
      <c r="CK1028" s="50"/>
      <c r="CL1028" s="41"/>
      <c r="CM1028" s="41"/>
      <c r="CN1028" s="41"/>
      <c r="CO1028" s="41"/>
      <c r="CP1028" s="41"/>
      <c r="CQ1028" s="41"/>
      <c r="CR1028" s="41"/>
      <c r="CS1028" s="41"/>
      <c r="CT1028" s="41"/>
      <c r="CU1028" s="41"/>
      <c r="CV1028" s="41"/>
      <c r="CW1028" s="41"/>
    </row>
    <row r="1029" spans="1:101" ht="14.5" customHeight="1">
      <c r="A1029" s="41" t="s">
        <v>10119</v>
      </c>
      <c r="B1029" s="119" t="s">
        <v>8313</v>
      </c>
      <c r="C1029" s="120" t="str">
        <f t="shared" si="450"/>
        <v>A.160.02.113</v>
      </c>
      <c r="D1029" s="135" t="s">
        <v>95</v>
      </c>
      <c r="E1029" s="119" t="s">
        <v>6570</v>
      </c>
      <c r="F1029" s="118" t="str">
        <f t="shared" si="451"/>
        <v>Chestnut FSC/PEFC 540 (kg/m3)</v>
      </c>
      <c r="G1029" s="118">
        <f t="shared" si="452"/>
        <v>4.3288585300500004E-2</v>
      </c>
      <c r="H1029" s="118">
        <f t="shared" si="453"/>
        <v>2.8512226889999999E-3</v>
      </c>
      <c r="I1029" s="118">
        <f t="shared" si="454"/>
        <v>5.4002542600000009E-3</v>
      </c>
      <c r="J1029" s="326">
        <f t="shared" si="455"/>
        <v>2.1047764351500003E-2</v>
      </c>
      <c r="K1029" s="118">
        <v>1.3989344000000001E-2</v>
      </c>
      <c r="L1029" s="118">
        <v>2.1701863999999999E-3</v>
      </c>
      <c r="M1029" s="118">
        <v>2.9215880000000001E-3</v>
      </c>
      <c r="N1029" s="118">
        <v>2.1744606999999998E-3</v>
      </c>
      <c r="O1029" s="118">
        <v>3.0440057999999999E-4</v>
      </c>
      <c r="P1029" s="330">
        <v>1.3977749000000001E-5</v>
      </c>
      <c r="Q1029" s="118">
        <v>3.5838366000000001E-4</v>
      </c>
      <c r="R1029" s="118">
        <v>3.0847985999999999E-4</v>
      </c>
      <c r="S1029" s="118">
        <v>3.3523363999999998E-4</v>
      </c>
      <c r="T1029" s="118">
        <v>1.7355413E-2</v>
      </c>
      <c r="U1029" s="118">
        <v>3.2885524999999999E-3</v>
      </c>
      <c r="V1029" s="330">
        <v>6.3276273999999998E-5</v>
      </c>
      <c r="W1029" s="330">
        <v>5.2889375000000004E-6</v>
      </c>
      <c r="X1029" s="118">
        <v>0</v>
      </c>
      <c r="Y1029" s="41"/>
      <c r="Z1029" s="327">
        <f t="shared" si="456"/>
        <v>0.10518303759398497</v>
      </c>
      <c r="AA1029" s="41"/>
      <c r="AB1029" s="111">
        <v>22.146341</v>
      </c>
      <c r="AC1029" s="111">
        <v>3.6988086</v>
      </c>
      <c r="AD1029" s="111">
        <v>0.44578983999999999</v>
      </c>
      <c r="AE1029" s="111">
        <v>0</v>
      </c>
      <c r="AF1029" s="111">
        <v>17.738496000000001</v>
      </c>
      <c r="AG1029" s="111">
        <v>0.16296915000000001</v>
      </c>
      <c r="AH1029" s="111">
        <v>0.10027669</v>
      </c>
      <c r="AI1029" s="41"/>
      <c r="AJ1029" s="114">
        <v>3.1633359000000001E-3</v>
      </c>
      <c r="AK1029" s="114">
        <v>2.8401848999999998E-3</v>
      </c>
      <c r="AL1029" s="114">
        <v>1.4267625999999999E-4</v>
      </c>
      <c r="AM1029" s="114">
        <v>1.8047467E-4</v>
      </c>
      <c r="AN1029" s="113">
        <f t="shared" si="457"/>
        <v>1.7027487511318002E-7</v>
      </c>
      <c r="AO1029" s="112">
        <f t="shared" si="458"/>
        <v>5.2764891357129908E-10</v>
      </c>
      <c r="AP1029" s="112">
        <f t="shared" si="459"/>
        <v>2.5276563876999999E-2</v>
      </c>
      <c r="AQ1029" s="328">
        <v>9.8798663999999996E-8</v>
      </c>
      <c r="AR1029" s="328">
        <v>2.9813871000000001E-10</v>
      </c>
      <c r="AS1029" s="328">
        <v>8.1437530000000001E-15</v>
      </c>
      <c r="AT1029" s="328">
        <v>1.5650642999999999E-11</v>
      </c>
      <c r="AU1029" s="328">
        <v>4.0962117999999999E-13</v>
      </c>
      <c r="AV1029" s="328">
        <v>3.2333258000000003E-10</v>
      </c>
      <c r="AW1029" s="328">
        <v>6.7298702000000004E-8</v>
      </c>
      <c r="AX1029" s="328">
        <v>4.6477131000000002E-11</v>
      </c>
      <c r="AY1029" s="328">
        <v>7.7369341999999995E-11</v>
      </c>
      <c r="AZ1029" s="328">
        <v>1.040264E-13</v>
      </c>
      <c r="BA1029" s="328">
        <v>3.3505397999999998E-15</v>
      </c>
      <c r="BB1029" s="328">
        <v>1.2521791000000001E-13</v>
      </c>
      <c r="BC1029" s="328">
        <v>5.7590084E-15</v>
      </c>
      <c r="BD1029" s="328">
        <v>1.0702491000000001E-14</v>
      </c>
      <c r="BE1029" s="328">
        <v>6.1092618999999999E-11</v>
      </c>
      <c r="BF1029" s="328">
        <v>3.6744806000000001E-9</v>
      </c>
      <c r="BG1029" s="328">
        <v>1.0478293E-10</v>
      </c>
      <c r="BH1029" s="328">
        <v>3.2978877000000001E-5</v>
      </c>
      <c r="BI1029" s="329">
        <v>2.5243584999999999E-2</v>
      </c>
      <c r="BJ1029" s="328">
        <v>1.0254305000000001E-10</v>
      </c>
      <c r="BK1029" s="328">
        <v>6.2357256999999997E-13</v>
      </c>
      <c r="BL1029" s="328">
        <v>2.7899099000000002E-17</v>
      </c>
      <c r="BM1029" s="41"/>
      <c r="BN1029" s="122">
        <v>1.0620499E-5</v>
      </c>
      <c r="BO1029" s="122">
        <v>6.4337347999999999E-7</v>
      </c>
      <c r="BP1029" s="122">
        <v>2.9327821E-6</v>
      </c>
      <c r="BQ1029" s="122">
        <v>3.6156888999999998E-8</v>
      </c>
      <c r="BR1029" s="122">
        <v>5.4979476999999999E-7</v>
      </c>
      <c r="BS1029" s="122">
        <v>2.1620693999999999E-7</v>
      </c>
      <c r="BT1029" s="122">
        <v>2.0237316000000001E-9</v>
      </c>
      <c r="BU1029" s="122">
        <v>3.4417399000000001E-7</v>
      </c>
      <c r="BV1029" s="122">
        <v>1.8757155E-8</v>
      </c>
      <c r="BW1029" s="122">
        <v>2.3714455999999999E-7</v>
      </c>
      <c r="BX1029" s="122">
        <v>3.0065166999999999E-9</v>
      </c>
      <c r="BY1029" s="122">
        <v>6.8313681000000006E-8</v>
      </c>
      <c r="BZ1029" s="122">
        <v>5.6183628000000001E-11</v>
      </c>
      <c r="CA1029" s="122">
        <v>4.8218284000000003E-7</v>
      </c>
      <c r="CB1029" s="122">
        <v>4.9888784000000002E-6</v>
      </c>
      <c r="CC1029" s="122">
        <v>8.2926676000000001E-8</v>
      </c>
      <c r="CD1029" s="122">
        <v>1.4720800999999999E-8</v>
      </c>
      <c r="CE1029" s="151"/>
      <c r="CF1029" s="143"/>
      <c r="CG1029" s="42" t="s">
        <v>1277</v>
      </c>
      <c r="CH1029" s="42"/>
      <c r="CI1029" s="42"/>
      <c r="CK1029" s="50"/>
      <c r="CL1029" s="41"/>
      <c r="CM1029" s="41"/>
      <c r="CN1029" s="41"/>
      <c r="CO1029" s="41"/>
      <c r="CP1029" s="41"/>
      <c r="CQ1029" s="41"/>
      <c r="CR1029" s="41"/>
      <c r="CS1029" s="41"/>
      <c r="CT1029" s="41"/>
      <c r="CU1029" s="41"/>
      <c r="CV1029" s="41"/>
      <c r="CW1029" s="41"/>
    </row>
    <row r="1030" spans="1:101" ht="14.5" customHeight="1">
      <c r="A1030" s="41" t="s">
        <v>10117</v>
      </c>
      <c r="B1030" s="119" t="s">
        <v>8313</v>
      </c>
      <c r="C1030" s="120" t="str">
        <f t="shared" si="450"/>
        <v>A.160.02.114</v>
      </c>
      <c r="D1030" s="135" t="s">
        <v>95</v>
      </c>
      <c r="E1030" s="119" t="s">
        <v>6570</v>
      </c>
      <c r="F1030" s="118" t="str">
        <f t="shared" si="451"/>
        <v>Cordia FCS/PEFC 540 (kg/m3)</v>
      </c>
      <c r="G1030" s="118">
        <f t="shared" si="452"/>
        <v>6.7989538767399993E-2</v>
      </c>
      <c r="H1030" s="118">
        <f t="shared" si="453"/>
        <v>1.6011599144000002E-3</v>
      </c>
      <c r="I1030" s="118">
        <f t="shared" si="454"/>
        <v>6.584683249999999E-3</v>
      </c>
      <c r="J1030" s="326">
        <f t="shared" si="455"/>
        <v>2.2205123603000001E-2</v>
      </c>
      <c r="K1030" s="118">
        <v>3.7598571999999997E-2</v>
      </c>
      <c r="L1030" s="118">
        <v>4.6964067999999996E-3</v>
      </c>
      <c r="M1030" s="118">
        <v>1.7636062999999999E-3</v>
      </c>
      <c r="N1030" s="118">
        <v>1.2416586000000001E-3</v>
      </c>
      <c r="O1030" s="118">
        <v>2.0103073E-4</v>
      </c>
      <c r="P1030" s="330">
        <v>7.1193043999999996E-6</v>
      </c>
      <c r="Q1030" s="118">
        <v>1.5135128E-4</v>
      </c>
      <c r="R1030" s="118">
        <v>1.2467015000000001E-4</v>
      </c>
      <c r="S1030" s="118">
        <v>2.0852457E-4</v>
      </c>
      <c r="T1030" s="118">
        <v>1.8725721000000001E-2</v>
      </c>
      <c r="U1030" s="118">
        <v>3.2432755000000001E-3</v>
      </c>
      <c r="V1030" s="330">
        <v>2.5486958E-5</v>
      </c>
      <c r="W1030" s="330">
        <v>2.1155750000000001E-6</v>
      </c>
      <c r="X1030" s="118">
        <v>0</v>
      </c>
      <c r="Y1030" s="41"/>
      <c r="Z1030" s="327">
        <f t="shared" si="456"/>
        <v>0.28269603007518795</v>
      </c>
      <c r="AA1030" s="41"/>
      <c r="AB1030" s="111">
        <v>22.039463999999999</v>
      </c>
      <c r="AC1030" s="111">
        <v>3.6006640000000001</v>
      </c>
      <c r="AD1030" s="111">
        <v>0.43965127999999998</v>
      </c>
      <c r="AE1030" s="111">
        <v>0</v>
      </c>
      <c r="AF1030" s="111">
        <v>17.737456000000002</v>
      </c>
      <c r="AG1030" s="111">
        <v>0.16230116</v>
      </c>
      <c r="AH1030" s="111">
        <v>9.9391551999999994E-2</v>
      </c>
      <c r="AI1030" s="41"/>
      <c r="AJ1030" s="114">
        <v>6.5459187999999998E-3</v>
      </c>
      <c r="AK1030" s="114">
        <v>6.1032322000000002E-3</v>
      </c>
      <c r="AL1030" s="114">
        <v>2.6458442E-4</v>
      </c>
      <c r="AM1030" s="114">
        <v>1.7810223E-4</v>
      </c>
      <c r="AN1030" s="113">
        <f t="shared" si="457"/>
        <v>3.6590121410357002E-7</v>
      </c>
      <c r="AO1030" s="112">
        <f t="shared" si="458"/>
        <v>9.7849268388353992E-10</v>
      </c>
      <c r="AP1030" s="112">
        <f t="shared" si="459"/>
        <v>2.4944289460000001E-2</v>
      </c>
      <c r="AQ1030" s="328">
        <v>2.6281744E-7</v>
      </c>
      <c r="AR1030" s="328">
        <v>7.9299935999999999E-10</v>
      </c>
      <c r="AS1030" s="328">
        <v>2.1665146000000001E-14</v>
      </c>
      <c r="AT1030" s="328">
        <v>6.2602571000000002E-12</v>
      </c>
      <c r="AU1030" s="328">
        <v>1.6384846999999999E-13</v>
      </c>
      <c r="AV1030" s="328">
        <v>1.8463673000000001E-10</v>
      </c>
      <c r="AW1030" s="328">
        <v>1.0135482000000001E-7</v>
      </c>
      <c r="AX1030" s="328">
        <v>2.7043099E-11</v>
      </c>
      <c r="AY1030" s="328">
        <v>1.1597612000000001E-10</v>
      </c>
      <c r="AZ1030" s="328">
        <v>4.1610557999999999E-14</v>
      </c>
      <c r="BA1030" s="328">
        <v>1.3402159000000001E-15</v>
      </c>
      <c r="BB1030" s="328">
        <v>5.4312320000000003E-14</v>
      </c>
      <c r="BC1030" s="328">
        <v>1.5974121000000001E-13</v>
      </c>
      <c r="BD1030" s="328">
        <v>3.2824243999999999E-14</v>
      </c>
      <c r="BE1030" s="328">
        <v>2.4646850000000001E-11</v>
      </c>
      <c r="BF1030" s="328">
        <v>1.4722291999999999E-9</v>
      </c>
      <c r="BG1030" s="328">
        <v>4.1913171000000002E-11</v>
      </c>
      <c r="BH1030" s="328">
        <v>1.5100459999999999E-5</v>
      </c>
      <c r="BI1030" s="329">
        <v>2.4929189000000001E-2</v>
      </c>
      <c r="BJ1030" s="328">
        <v>4.1017218000000001E-11</v>
      </c>
      <c r="BK1030" s="328">
        <v>2.4942903000000001E-13</v>
      </c>
      <c r="BL1030" s="328">
        <v>1.1159639999999999E-17</v>
      </c>
      <c r="BM1030" s="41"/>
      <c r="BN1030" s="122">
        <v>1.5250985000000001E-5</v>
      </c>
      <c r="BO1030" s="122">
        <v>8.5943139000000003E-7</v>
      </c>
      <c r="BP1030" s="122">
        <v>7.8823153999999999E-6</v>
      </c>
      <c r="BQ1030" s="122">
        <v>1.461248E-8</v>
      </c>
      <c r="BR1030" s="122">
        <v>7.6355536999999998E-7</v>
      </c>
      <c r="BS1030" s="122">
        <v>1.1769024E-7</v>
      </c>
      <c r="BT1030" s="122">
        <v>8.0949264999999998E-10</v>
      </c>
      <c r="BU1030" s="122">
        <v>1.8503580999999999E-7</v>
      </c>
      <c r="BV1030" s="122">
        <v>9.5536052000000006E-9</v>
      </c>
      <c r="BW1030" s="122">
        <v>1.0015002E-7</v>
      </c>
      <c r="BX1030" s="122">
        <v>1.2026067E-9</v>
      </c>
      <c r="BY1030" s="122">
        <v>2.7325472E-8</v>
      </c>
      <c r="BZ1030" s="122">
        <v>2.2473450999999999E-11</v>
      </c>
      <c r="CA1030" s="122">
        <v>3.4172170999999997E-7</v>
      </c>
      <c r="CB1030" s="122">
        <v>4.8753344E-6</v>
      </c>
      <c r="CC1030" s="122">
        <v>6.6336620000000005E-8</v>
      </c>
      <c r="CD1030" s="122">
        <v>5.8883204999999999E-9</v>
      </c>
      <c r="CE1030" s="151"/>
      <c r="CF1030" s="143"/>
      <c r="CG1030" s="42" t="s">
        <v>1277</v>
      </c>
      <c r="CH1030" s="42"/>
      <c r="CI1030" s="42"/>
      <c r="CK1030" s="50"/>
      <c r="CL1030" s="41"/>
      <c r="CM1030" s="41"/>
      <c r="CN1030" s="41"/>
      <c r="CO1030" s="41"/>
      <c r="CP1030" s="41"/>
      <c r="CQ1030" s="41"/>
      <c r="CR1030" s="41"/>
      <c r="CS1030" s="41"/>
      <c r="CT1030" s="41"/>
      <c r="CU1030" s="41"/>
      <c r="CV1030" s="41"/>
      <c r="CW1030" s="41"/>
    </row>
    <row r="1031" spans="1:101" ht="14.5" customHeight="1">
      <c r="A1031" s="41" t="s">
        <v>10114</v>
      </c>
      <c r="B1031" s="119" t="s">
        <v>8313</v>
      </c>
      <c r="C1031" s="120" t="str">
        <f t="shared" si="450"/>
        <v>A.160.02.115</v>
      </c>
      <c r="D1031" s="135" t="s">
        <v>95</v>
      </c>
      <c r="E1031" s="119" t="s">
        <v>6570</v>
      </c>
      <c r="F1031" s="118" t="str">
        <f t="shared" si="451"/>
        <v>Cordia natural forest 540 (kg/m3)</v>
      </c>
      <c r="G1031" s="118">
        <f t="shared" si="452"/>
        <v>6.1945895498093995</v>
      </c>
      <c r="H1031" s="118">
        <f t="shared" si="453"/>
        <v>1.6011599144000002E-3</v>
      </c>
      <c r="I1031" s="118">
        <f t="shared" si="454"/>
        <v>6.584683249999999E-3</v>
      </c>
      <c r="J1031" s="326">
        <f t="shared" si="455"/>
        <v>5.6899551366449996</v>
      </c>
      <c r="K1031" s="118">
        <v>0.49644856999999998</v>
      </c>
      <c r="L1031" s="118">
        <v>4.6964067999999996E-3</v>
      </c>
      <c r="M1031" s="118">
        <v>1.7636062999999999E-3</v>
      </c>
      <c r="N1031" s="118">
        <v>1.2416586000000001E-3</v>
      </c>
      <c r="O1031" s="118">
        <v>2.0103073E-4</v>
      </c>
      <c r="P1031" s="330">
        <v>7.1193043999999996E-6</v>
      </c>
      <c r="Q1031" s="118">
        <v>1.5135128E-4</v>
      </c>
      <c r="R1031" s="118">
        <v>1.2467015000000001E-4</v>
      </c>
      <c r="S1031" s="118">
        <v>2.0852457E-4</v>
      </c>
      <c r="T1031" s="118">
        <v>1.8725721000000001E-2</v>
      </c>
      <c r="U1031" s="118">
        <v>3.2432755000000001E-3</v>
      </c>
      <c r="V1031" s="118">
        <v>5.6677755000000003</v>
      </c>
      <c r="W1031" s="330">
        <v>2.1155750000000001E-6</v>
      </c>
      <c r="X1031" s="118">
        <v>0</v>
      </c>
      <c r="Y1031" s="41"/>
      <c r="Z1031" s="327">
        <f t="shared" si="456"/>
        <v>3.7326960150375936</v>
      </c>
      <c r="AA1031" s="41"/>
      <c r="AB1031" s="111">
        <v>22.039463999999999</v>
      </c>
      <c r="AC1031" s="111">
        <v>3.6006640000000001</v>
      </c>
      <c r="AD1031" s="111">
        <v>0.43965127999999998</v>
      </c>
      <c r="AE1031" s="111">
        <v>0</v>
      </c>
      <c r="AF1031" s="111">
        <v>17.737456000000002</v>
      </c>
      <c r="AG1031" s="111">
        <v>0.16230116</v>
      </c>
      <c r="AH1031" s="111">
        <v>9.9391551999999994E-2</v>
      </c>
      <c r="AI1031" s="41"/>
      <c r="AJ1031" s="114">
        <v>6.2560742000000003E-2</v>
      </c>
      <c r="AK1031" s="114">
        <v>5.9505919999999997E-2</v>
      </c>
      <c r="AL1031" s="114">
        <v>2.8767198000000001E-3</v>
      </c>
      <c r="AM1031" s="114">
        <v>1.7810223E-4</v>
      </c>
      <c r="AN1031" s="113">
        <f t="shared" si="457"/>
        <v>3.5675011741035696E-6</v>
      </c>
      <c r="AO1031" s="112">
        <f t="shared" si="458"/>
        <v>1.0638756248887539E-8</v>
      </c>
      <c r="AP1031" s="112">
        <f t="shared" si="459"/>
        <v>2.4944289460000001E-2</v>
      </c>
      <c r="AQ1031" s="328">
        <v>3.4644173999999998E-6</v>
      </c>
      <c r="AR1031" s="328">
        <v>1.0452999000000001E-8</v>
      </c>
      <c r="AS1031" s="328">
        <v>2.8559014999999998E-13</v>
      </c>
      <c r="AT1031" s="328">
        <v>6.2602571000000002E-12</v>
      </c>
      <c r="AU1031" s="328">
        <v>1.6384846999999999E-13</v>
      </c>
      <c r="AV1031" s="328">
        <v>1.8463673000000001E-10</v>
      </c>
      <c r="AW1031" s="328">
        <v>1.0135482000000001E-7</v>
      </c>
      <c r="AX1031" s="328">
        <v>2.7043099E-11</v>
      </c>
      <c r="AY1031" s="328">
        <v>1.1597612000000001E-10</v>
      </c>
      <c r="AZ1031" s="328">
        <v>4.1610557999999999E-14</v>
      </c>
      <c r="BA1031" s="328">
        <v>1.3402159000000001E-15</v>
      </c>
      <c r="BB1031" s="328">
        <v>5.4312320000000003E-14</v>
      </c>
      <c r="BC1031" s="328">
        <v>1.5974121000000001E-13</v>
      </c>
      <c r="BD1031" s="328">
        <v>3.2824243999999999E-14</v>
      </c>
      <c r="BE1031" s="328">
        <v>2.4646850000000001E-11</v>
      </c>
      <c r="BF1031" s="328">
        <v>1.4722291999999999E-9</v>
      </c>
      <c r="BG1031" s="328">
        <v>4.1913171000000002E-11</v>
      </c>
      <c r="BH1031" s="328">
        <v>1.5100459999999999E-5</v>
      </c>
      <c r="BI1031" s="329">
        <v>2.4929189000000001E-2</v>
      </c>
      <c r="BJ1031" s="328">
        <v>4.1017218000000001E-11</v>
      </c>
      <c r="BK1031" s="328">
        <v>2.4942903000000001E-13</v>
      </c>
      <c r="BL1031" s="328">
        <v>1.1159639999999999E-17</v>
      </c>
      <c r="BM1031" s="41"/>
      <c r="BN1031" s="111">
        <v>1.1144614E-4</v>
      </c>
      <c r="BO1031" s="122">
        <v>8.5943139000000003E-7</v>
      </c>
      <c r="BP1031" s="111">
        <v>1.0407747000000001E-4</v>
      </c>
      <c r="BQ1031" s="122">
        <v>1.461248E-8</v>
      </c>
      <c r="BR1031" s="122">
        <v>7.6355536999999998E-7</v>
      </c>
      <c r="BS1031" s="122">
        <v>1.1769024E-7</v>
      </c>
      <c r="BT1031" s="122">
        <v>8.0949264999999998E-10</v>
      </c>
      <c r="BU1031" s="122">
        <v>1.8503580999999999E-7</v>
      </c>
      <c r="BV1031" s="122">
        <v>9.5536052000000006E-9</v>
      </c>
      <c r="BW1031" s="122">
        <v>1.0015002E-7</v>
      </c>
      <c r="BX1031" s="122">
        <v>1.2026067E-9</v>
      </c>
      <c r="BY1031" s="122">
        <v>2.7325472E-8</v>
      </c>
      <c r="BZ1031" s="122">
        <v>2.2473450999999999E-11</v>
      </c>
      <c r="CA1031" s="122">
        <v>3.4172170999999997E-7</v>
      </c>
      <c r="CB1031" s="122">
        <v>4.8753344E-6</v>
      </c>
      <c r="CC1031" s="122">
        <v>6.6336620000000005E-8</v>
      </c>
      <c r="CD1031" s="122">
        <v>5.8883204999999999E-9</v>
      </c>
      <c r="CE1031" s="151"/>
      <c r="CF1031" s="143"/>
      <c r="CG1031" s="42" t="s">
        <v>1277</v>
      </c>
      <c r="CH1031" s="42"/>
      <c r="CI1031" s="42"/>
      <c r="CK1031" s="50"/>
      <c r="CL1031" s="41"/>
      <c r="CM1031" s="41"/>
      <c r="CN1031" s="41"/>
      <c r="CO1031" s="41"/>
      <c r="CP1031" s="41"/>
      <c r="CQ1031" s="41"/>
      <c r="CR1031" s="41"/>
      <c r="CS1031" s="41"/>
      <c r="CT1031" s="41"/>
      <c r="CU1031" s="41"/>
      <c r="CV1031" s="41"/>
      <c r="CW1031" s="41"/>
    </row>
    <row r="1032" spans="1:101" ht="14.5" customHeight="1">
      <c r="A1032" s="41" t="s">
        <v>10112</v>
      </c>
      <c r="B1032" s="119" t="s">
        <v>8313</v>
      </c>
      <c r="C1032" s="120" t="str">
        <f t="shared" si="450"/>
        <v>A.160.02.116</v>
      </c>
      <c r="D1032" s="135" t="s">
        <v>95</v>
      </c>
      <c r="E1032" s="119" t="s">
        <v>6570</v>
      </c>
      <c r="F1032" s="118" t="str">
        <f t="shared" si="451"/>
        <v>Idigbo FSC/PEFC 550 (kg/m3)</v>
      </c>
      <c r="G1032" s="118">
        <f t="shared" si="452"/>
        <v>5.6577730896499992E-2</v>
      </c>
      <c r="H1032" s="118">
        <f t="shared" si="453"/>
        <v>1.5672009724999999E-3</v>
      </c>
      <c r="I1032" s="118">
        <f t="shared" si="454"/>
        <v>5.1897073700000003E-3</v>
      </c>
      <c r="J1032" s="326">
        <f t="shared" si="455"/>
        <v>1.7476401553999998E-2</v>
      </c>
      <c r="K1032" s="118">
        <v>3.2344420999999998E-2</v>
      </c>
      <c r="L1032" s="118">
        <v>3.3855767000000002E-3</v>
      </c>
      <c r="M1032" s="118">
        <v>1.6799718E-3</v>
      </c>
      <c r="N1032" s="118">
        <v>1.2225875E-3</v>
      </c>
      <c r="O1032" s="118">
        <v>1.899533E-4</v>
      </c>
      <c r="P1032" s="330">
        <v>6.5080225000000001E-6</v>
      </c>
      <c r="Q1032" s="118">
        <v>1.4815215E-4</v>
      </c>
      <c r="R1032" s="118">
        <v>1.2415886999999999E-4</v>
      </c>
      <c r="S1032" s="118">
        <v>2.062589E-4</v>
      </c>
      <c r="T1032" s="118">
        <v>1.4012299000000001E-2</v>
      </c>
      <c r="U1032" s="118">
        <v>3.2303116999999998E-3</v>
      </c>
      <c r="V1032" s="330">
        <v>2.5416378999999999E-5</v>
      </c>
      <c r="W1032" s="330">
        <v>2.1155750000000001E-6</v>
      </c>
      <c r="X1032" s="118">
        <v>0</v>
      </c>
      <c r="Y1032" s="41"/>
      <c r="Z1032" s="327">
        <f t="shared" si="456"/>
        <v>0.24319113533834583</v>
      </c>
      <c r="AA1032" s="41"/>
      <c r="AB1032" s="111">
        <v>21.520758000000001</v>
      </c>
      <c r="AC1032" s="111">
        <v>3.0843341</v>
      </c>
      <c r="AD1032" s="111">
        <v>0.4378939</v>
      </c>
      <c r="AE1032" s="111">
        <v>0</v>
      </c>
      <c r="AF1032" s="111">
        <v>17.737456000000002</v>
      </c>
      <c r="AG1032" s="111">
        <v>0.16211503999999999</v>
      </c>
      <c r="AH1032" s="111">
        <v>9.8958885999999996E-2</v>
      </c>
      <c r="AI1032" s="41"/>
      <c r="AJ1032" s="114">
        <v>5.4627866999999997E-3</v>
      </c>
      <c r="AK1032" s="114">
        <v>5.0916881999999997E-3</v>
      </c>
      <c r="AL1032" s="114">
        <v>2.2697983E-4</v>
      </c>
      <c r="AM1032" s="114">
        <v>1.4411860999999999E-4</v>
      </c>
      <c r="AN1032" s="113">
        <f t="shared" si="457"/>
        <v>3.0525709017256999E-7</v>
      </c>
      <c r="AO1032" s="112">
        <f t="shared" si="458"/>
        <v>8.3942243235354003E-10</v>
      </c>
      <c r="AP1032" s="112">
        <f t="shared" si="459"/>
        <v>2.0184680079000001E-2</v>
      </c>
      <c r="AQ1032" s="328">
        <v>2.2615690000000001E-7</v>
      </c>
      <c r="AR1032" s="328">
        <v>6.8238567E-10</v>
      </c>
      <c r="AS1032" s="328">
        <v>1.8643021999999999E-14</v>
      </c>
      <c r="AT1032" s="328">
        <v>6.2602571000000002E-12</v>
      </c>
      <c r="AU1032" s="328">
        <v>1.6384846999999999E-13</v>
      </c>
      <c r="AV1032" s="328">
        <v>1.8179752E-10</v>
      </c>
      <c r="AW1032" s="328">
        <v>7.7375133999999999E-8</v>
      </c>
      <c r="AX1032" s="328">
        <v>2.6395621E-11</v>
      </c>
      <c r="AY1032" s="328">
        <v>8.8246140999999994E-11</v>
      </c>
      <c r="AZ1032" s="328">
        <v>4.1610557999999999E-14</v>
      </c>
      <c r="BA1032" s="328">
        <v>1.3402159000000001E-15</v>
      </c>
      <c r="BB1032" s="328">
        <v>5.2622257999999998E-14</v>
      </c>
      <c r="BC1032" s="328">
        <v>9.6766165000000003E-14</v>
      </c>
      <c r="BD1032" s="328">
        <v>2.1406945000000001E-14</v>
      </c>
      <c r="BE1032" s="328">
        <v>2.4562929000000001E-11</v>
      </c>
      <c r="BF1032" s="328">
        <v>1.4712544E-9</v>
      </c>
      <c r="BG1032" s="328">
        <v>4.1913171000000002E-11</v>
      </c>
      <c r="BH1032" s="328">
        <v>1.4892079E-5</v>
      </c>
      <c r="BI1032" s="329">
        <v>2.0169788000000001E-2</v>
      </c>
      <c r="BJ1032" s="328">
        <v>4.1017218000000001E-11</v>
      </c>
      <c r="BK1032" s="328">
        <v>2.4942903000000001E-13</v>
      </c>
      <c r="BL1032" s="328">
        <v>1.1159639999999999E-17</v>
      </c>
      <c r="BM1032" s="41"/>
      <c r="BN1032" s="122">
        <v>1.3131566E-5</v>
      </c>
      <c r="BO1032" s="122">
        <v>6.6825252999999998E-7</v>
      </c>
      <c r="BP1032" s="122">
        <v>6.7808142000000002E-6</v>
      </c>
      <c r="BQ1032" s="122">
        <v>1.455259E-8</v>
      </c>
      <c r="BR1032" s="122">
        <v>5.9615958999999995E-7</v>
      </c>
      <c r="BS1032" s="122">
        <v>1.1769024E-7</v>
      </c>
      <c r="BT1032" s="122">
        <v>8.0949264999999998E-10</v>
      </c>
      <c r="BU1032" s="122">
        <v>1.8503580999999999E-7</v>
      </c>
      <c r="BV1032" s="122">
        <v>8.7333080000000001E-9</v>
      </c>
      <c r="BW1032" s="122">
        <v>9.8033143000000004E-8</v>
      </c>
      <c r="BX1032" s="122">
        <v>1.2026067E-9</v>
      </c>
      <c r="BY1032" s="122">
        <v>2.7325472E-8</v>
      </c>
      <c r="BZ1032" s="122">
        <v>2.2473450999999999E-11</v>
      </c>
      <c r="CA1032" s="122">
        <v>3.0905860999999998E-7</v>
      </c>
      <c r="CB1032" s="122">
        <v>4.2516509999999996E-6</v>
      </c>
      <c r="CC1032" s="122">
        <v>6.6336620000000005E-8</v>
      </c>
      <c r="CD1032" s="122">
        <v>5.8883204999999999E-9</v>
      </c>
      <c r="CE1032" s="151"/>
      <c r="CF1032" s="143"/>
      <c r="CG1032" s="42" t="s">
        <v>1277</v>
      </c>
      <c r="CH1032" s="42"/>
      <c r="CI1032" s="42"/>
      <c r="CK1032" s="50"/>
      <c r="CL1032" s="41"/>
      <c r="CM1032" s="41"/>
      <c r="CN1032" s="41"/>
      <c r="CO1032" s="41"/>
      <c r="CP1032" s="41"/>
      <c r="CQ1032" s="41"/>
      <c r="CR1032" s="41"/>
      <c r="CS1032" s="41"/>
      <c r="CT1032" s="41"/>
      <c r="CU1032" s="41"/>
      <c r="CV1032" s="41"/>
      <c r="CW1032" s="41"/>
    </row>
    <row r="1033" spans="1:101" ht="14.5" customHeight="1">
      <c r="A1033" s="41" t="s">
        <v>10110</v>
      </c>
      <c r="B1033" s="119" t="s">
        <v>8313</v>
      </c>
      <c r="C1033" s="120" t="str">
        <f t="shared" si="450"/>
        <v>A.160.02.117</v>
      </c>
      <c r="D1033" s="135" t="s">
        <v>95</v>
      </c>
      <c r="E1033" s="119" t="s">
        <v>6570</v>
      </c>
      <c r="F1033" s="118" t="str">
        <f t="shared" si="451"/>
        <v>Idigbo natural forest 550 (kg/m3)</v>
      </c>
      <c r="G1033" s="118">
        <f t="shared" si="452"/>
        <v>4.9809277135174996</v>
      </c>
      <c r="H1033" s="118">
        <f t="shared" si="453"/>
        <v>1.5672009724999999E-3</v>
      </c>
      <c r="I1033" s="118">
        <f t="shared" si="454"/>
        <v>5.1897073700000003E-3</v>
      </c>
      <c r="J1033" s="326">
        <f t="shared" si="455"/>
        <v>4.4829763851749993</v>
      </c>
      <c r="K1033" s="118">
        <v>0.49119442000000002</v>
      </c>
      <c r="L1033" s="118">
        <v>3.3855767000000002E-3</v>
      </c>
      <c r="M1033" s="118">
        <v>1.6799718E-3</v>
      </c>
      <c r="N1033" s="118">
        <v>1.2225875E-3</v>
      </c>
      <c r="O1033" s="118">
        <v>1.899533E-4</v>
      </c>
      <c r="P1033" s="330">
        <v>6.5080225000000001E-6</v>
      </c>
      <c r="Q1033" s="118">
        <v>1.4815215E-4</v>
      </c>
      <c r="R1033" s="118">
        <v>1.2415886999999999E-4</v>
      </c>
      <c r="S1033" s="118">
        <v>2.062589E-4</v>
      </c>
      <c r="T1033" s="118">
        <v>1.4012299000000001E-2</v>
      </c>
      <c r="U1033" s="118">
        <v>3.2303116999999998E-3</v>
      </c>
      <c r="V1033" s="118">
        <v>4.4655253999999998</v>
      </c>
      <c r="W1033" s="330">
        <v>2.1155750000000001E-6</v>
      </c>
      <c r="X1033" s="118">
        <v>0</v>
      </c>
      <c r="Y1033" s="41"/>
      <c r="Z1033" s="327">
        <f t="shared" si="456"/>
        <v>3.6931911278195488</v>
      </c>
      <c r="AA1033" s="41"/>
      <c r="AB1033" s="111">
        <v>21.520758000000001</v>
      </c>
      <c r="AC1033" s="111">
        <v>3.0843341</v>
      </c>
      <c r="AD1033" s="111">
        <v>0.4378939</v>
      </c>
      <c r="AE1033" s="111">
        <v>0</v>
      </c>
      <c r="AF1033" s="111">
        <v>17.737456000000002</v>
      </c>
      <c r="AG1033" s="111">
        <v>0.16211503999999999</v>
      </c>
      <c r="AH1033" s="111">
        <v>9.8958885999999996E-2</v>
      </c>
      <c r="AI1033" s="41"/>
      <c r="AJ1033" s="114">
        <v>6.1477610000000002E-2</v>
      </c>
      <c r="AK1033" s="114">
        <v>5.8494376000000001E-2</v>
      </c>
      <c r="AL1033" s="114">
        <v>2.8391152000000002E-3</v>
      </c>
      <c r="AM1033" s="114">
        <v>1.4411860999999999E-4</v>
      </c>
      <c r="AN1033" s="113">
        <f t="shared" si="457"/>
        <v>3.5068570901725697E-6</v>
      </c>
      <c r="AO1033" s="112">
        <f t="shared" si="458"/>
        <v>1.0499686687351541E-8</v>
      </c>
      <c r="AP1033" s="112">
        <f t="shared" si="459"/>
        <v>2.0184680079000001E-2</v>
      </c>
      <c r="AQ1033" s="328">
        <v>3.4277569E-6</v>
      </c>
      <c r="AR1033" s="328">
        <v>1.0342386E-8</v>
      </c>
      <c r="AS1033" s="328">
        <v>2.8256802E-13</v>
      </c>
      <c r="AT1033" s="328">
        <v>6.2602571000000002E-12</v>
      </c>
      <c r="AU1033" s="328">
        <v>1.6384846999999999E-13</v>
      </c>
      <c r="AV1033" s="328">
        <v>1.8179752E-10</v>
      </c>
      <c r="AW1033" s="328">
        <v>7.7375133999999999E-8</v>
      </c>
      <c r="AX1033" s="328">
        <v>2.6395621E-11</v>
      </c>
      <c r="AY1033" s="328">
        <v>8.8246140999999994E-11</v>
      </c>
      <c r="AZ1033" s="328">
        <v>4.1610557999999999E-14</v>
      </c>
      <c r="BA1033" s="328">
        <v>1.3402159000000001E-15</v>
      </c>
      <c r="BB1033" s="328">
        <v>5.2622257999999998E-14</v>
      </c>
      <c r="BC1033" s="328">
        <v>9.6766165000000003E-14</v>
      </c>
      <c r="BD1033" s="328">
        <v>2.1406945000000001E-14</v>
      </c>
      <c r="BE1033" s="328">
        <v>2.4562929000000001E-11</v>
      </c>
      <c r="BF1033" s="328">
        <v>1.4712544E-9</v>
      </c>
      <c r="BG1033" s="328">
        <v>4.1913171000000002E-11</v>
      </c>
      <c r="BH1033" s="328">
        <v>1.4892079E-5</v>
      </c>
      <c r="BI1033" s="329">
        <v>2.0169788000000001E-2</v>
      </c>
      <c r="BJ1033" s="328">
        <v>4.1017218000000001E-11</v>
      </c>
      <c r="BK1033" s="328">
        <v>2.4942903000000001E-13</v>
      </c>
      <c r="BL1033" s="328">
        <v>1.1159639999999999E-17</v>
      </c>
      <c r="BM1033" s="41"/>
      <c r="BN1033" s="111">
        <v>1.0932672E-4</v>
      </c>
      <c r="BO1033" s="122">
        <v>6.6825252999999998E-7</v>
      </c>
      <c r="BP1033" s="111">
        <v>1.0297597E-4</v>
      </c>
      <c r="BQ1033" s="122">
        <v>1.455259E-8</v>
      </c>
      <c r="BR1033" s="122">
        <v>5.9615958999999995E-7</v>
      </c>
      <c r="BS1033" s="122">
        <v>1.1769024E-7</v>
      </c>
      <c r="BT1033" s="122">
        <v>8.0949264999999998E-10</v>
      </c>
      <c r="BU1033" s="122">
        <v>1.8503580999999999E-7</v>
      </c>
      <c r="BV1033" s="122">
        <v>8.7333080000000001E-9</v>
      </c>
      <c r="BW1033" s="122">
        <v>9.8033143000000004E-8</v>
      </c>
      <c r="BX1033" s="122">
        <v>1.2026067E-9</v>
      </c>
      <c r="BY1033" s="122">
        <v>2.7325472E-8</v>
      </c>
      <c r="BZ1033" s="122">
        <v>2.2473450999999999E-11</v>
      </c>
      <c r="CA1033" s="122">
        <v>3.0905860999999998E-7</v>
      </c>
      <c r="CB1033" s="122">
        <v>4.2516509999999996E-6</v>
      </c>
      <c r="CC1033" s="122">
        <v>6.6336620000000005E-8</v>
      </c>
      <c r="CD1033" s="122">
        <v>5.8883204999999999E-9</v>
      </c>
      <c r="CE1033" s="151"/>
      <c r="CF1033" s="143"/>
      <c r="CG1033" s="42" t="s">
        <v>1277</v>
      </c>
      <c r="CH1033" s="42"/>
      <c r="CI1033" s="42"/>
      <c r="CK1033" s="50"/>
      <c r="CL1033" s="41"/>
      <c r="CM1033" s="41"/>
      <c r="CN1033" s="41"/>
      <c r="CO1033" s="41"/>
      <c r="CP1033" s="41"/>
      <c r="CQ1033" s="41"/>
      <c r="CR1033" s="41"/>
      <c r="CS1033" s="41"/>
      <c r="CT1033" s="41"/>
      <c r="CU1033" s="41"/>
      <c r="CV1033" s="41"/>
      <c r="CW1033" s="41"/>
    </row>
    <row r="1034" spans="1:101" ht="14.5" customHeight="1">
      <c r="A1034" s="41" t="s">
        <v>10107</v>
      </c>
      <c r="B1034" s="119" t="s">
        <v>8313</v>
      </c>
      <c r="C1034" s="120" t="str">
        <f t="shared" si="450"/>
        <v>A.160.02.118</v>
      </c>
      <c r="D1034" s="135" t="s">
        <v>95</v>
      </c>
      <c r="E1034" s="119" t="s">
        <v>6570</v>
      </c>
      <c r="F1034" s="118" t="str">
        <f t="shared" si="451"/>
        <v>Mahogany FSC/PEFC 1110 (kg/m3)</v>
      </c>
      <c r="G1034" s="118">
        <f t="shared" si="452"/>
        <v>5.2615297498899996E-2</v>
      </c>
      <c r="H1034" s="118">
        <f t="shared" si="453"/>
        <v>1.5554097019000001E-3</v>
      </c>
      <c r="I1034" s="118">
        <f t="shared" si="454"/>
        <v>4.7053407400000002E-3</v>
      </c>
      <c r="J1034" s="326">
        <f t="shared" si="455"/>
        <v>1.5834484056999998E-2</v>
      </c>
      <c r="K1034" s="118">
        <v>3.0520063E-2</v>
      </c>
      <c r="L1034" s="118">
        <v>2.9304272999999999E-3</v>
      </c>
      <c r="M1034" s="118">
        <v>1.6509321E-3</v>
      </c>
      <c r="N1034" s="118">
        <v>1.2159656E-3</v>
      </c>
      <c r="O1034" s="118">
        <v>1.8610698E-4</v>
      </c>
      <c r="P1034" s="330">
        <v>6.2957719000000001E-6</v>
      </c>
      <c r="Q1034" s="118">
        <v>1.4704135E-4</v>
      </c>
      <c r="R1034" s="118">
        <v>1.2398134E-4</v>
      </c>
      <c r="S1034" s="118">
        <v>2.0547221E-4</v>
      </c>
      <c r="T1034" s="118">
        <v>1.2375694E-2</v>
      </c>
      <c r="U1034" s="118">
        <v>3.2258104000000001E-3</v>
      </c>
      <c r="V1034" s="330">
        <v>2.5391872E-5</v>
      </c>
      <c r="W1034" s="330">
        <v>2.1155750000000001E-6</v>
      </c>
      <c r="X1034" s="118">
        <v>0</v>
      </c>
      <c r="Y1034" s="41"/>
      <c r="Z1034" s="327">
        <f t="shared" si="456"/>
        <v>0.22947415789473682</v>
      </c>
      <c r="AA1034" s="41"/>
      <c r="AB1034" s="111">
        <v>21.340651999999999</v>
      </c>
      <c r="AC1034" s="111">
        <v>2.9050528999999998</v>
      </c>
      <c r="AD1034" s="111">
        <v>0.4372837</v>
      </c>
      <c r="AE1034" s="111">
        <v>0</v>
      </c>
      <c r="AF1034" s="111">
        <v>17.737456000000002</v>
      </c>
      <c r="AG1034" s="111">
        <v>0.16205042</v>
      </c>
      <c r="AH1034" s="111">
        <v>9.8808653999999996E-2</v>
      </c>
      <c r="AI1034" s="41"/>
      <c r="AJ1034" s="114">
        <v>5.0866990999999997E-3</v>
      </c>
      <c r="AK1034" s="114">
        <v>4.7404576999999998E-3</v>
      </c>
      <c r="AL1034" s="114">
        <v>2.1392267E-4</v>
      </c>
      <c r="AM1034" s="114">
        <v>1.3231874999999999E-4</v>
      </c>
      <c r="AN1034" s="113">
        <f t="shared" si="457"/>
        <v>2.8420009670356997E-7</v>
      </c>
      <c r="AO1034" s="112">
        <f t="shared" si="458"/>
        <v>7.9113414250553997E-10</v>
      </c>
      <c r="AP1034" s="112">
        <f t="shared" si="459"/>
        <v>1.8532037724999999E-2</v>
      </c>
      <c r="AQ1034" s="328">
        <v>2.1342754E-7</v>
      </c>
      <c r="AR1034" s="328">
        <v>6.4397813000000003E-10</v>
      </c>
      <c r="AS1034" s="328">
        <v>1.7593673999999999E-14</v>
      </c>
      <c r="AT1034" s="328">
        <v>6.2602571000000002E-12</v>
      </c>
      <c r="AU1034" s="328">
        <v>1.6384846999999999E-13</v>
      </c>
      <c r="AV1034" s="328">
        <v>1.8081169E-10</v>
      </c>
      <c r="AW1034" s="328">
        <v>6.9048853999999998E-8</v>
      </c>
      <c r="AX1034" s="328">
        <v>2.6170803E-11</v>
      </c>
      <c r="AY1034" s="328">
        <v>7.8617675999999998E-11</v>
      </c>
      <c r="AZ1034" s="328">
        <v>4.1610557999999999E-14</v>
      </c>
      <c r="BA1034" s="328">
        <v>1.3402159000000001E-15</v>
      </c>
      <c r="BB1034" s="328">
        <v>5.2035431000000001E-14</v>
      </c>
      <c r="BC1034" s="328">
        <v>7.4899831999999994E-14</v>
      </c>
      <c r="BD1034" s="328">
        <v>1.7442605000000001E-14</v>
      </c>
      <c r="BE1034" s="328">
        <v>2.4533789999999999E-11</v>
      </c>
      <c r="BF1034" s="328">
        <v>1.4709159000000001E-9</v>
      </c>
      <c r="BG1034" s="328">
        <v>4.1913171000000002E-11</v>
      </c>
      <c r="BH1034" s="328">
        <v>1.4819725E-5</v>
      </c>
      <c r="BI1034" s="329">
        <v>1.8517217999999998E-2</v>
      </c>
      <c r="BJ1034" s="328">
        <v>4.1017218000000001E-11</v>
      </c>
      <c r="BK1034" s="328">
        <v>2.4942903000000001E-13</v>
      </c>
      <c r="BL1034" s="328">
        <v>1.1159639999999999E-17</v>
      </c>
      <c r="BM1034" s="41"/>
      <c r="BN1034" s="122">
        <v>1.2395656E-5</v>
      </c>
      <c r="BO1034" s="122">
        <v>6.0187099000000002E-7</v>
      </c>
      <c r="BP1034" s="122">
        <v>6.3983485000000004E-6</v>
      </c>
      <c r="BQ1034" s="122">
        <v>1.4531795E-8</v>
      </c>
      <c r="BR1034" s="122">
        <v>5.3803604999999998E-7</v>
      </c>
      <c r="BS1034" s="122">
        <v>1.1769024E-7</v>
      </c>
      <c r="BT1034" s="122">
        <v>8.0949264999999998E-10</v>
      </c>
      <c r="BU1034" s="122">
        <v>1.8503580999999999E-7</v>
      </c>
      <c r="BV1034" s="122">
        <v>8.4484826000000006E-9</v>
      </c>
      <c r="BW1034" s="122">
        <v>9.7298114999999996E-8</v>
      </c>
      <c r="BX1034" s="122">
        <v>1.2026067E-9</v>
      </c>
      <c r="BY1034" s="122">
        <v>2.7325472E-8</v>
      </c>
      <c r="BZ1034" s="122">
        <v>2.2473450999999999E-11</v>
      </c>
      <c r="CA1034" s="122">
        <v>2.9771726000000001E-7</v>
      </c>
      <c r="CB1034" s="122">
        <v>4.0350942999999998E-6</v>
      </c>
      <c r="CC1034" s="122">
        <v>6.6336620000000005E-8</v>
      </c>
      <c r="CD1034" s="122">
        <v>5.8883204999999999E-9</v>
      </c>
      <c r="CE1034" s="151"/>
      <c r="CF1034" s="143"/>
      <c r="CG1034" s="42" t="s">
        <v>1277</v>
      </c>
      <c r="CH1034" s="42"/>
      <c r="CI1034" s="42"/>
      <c r="CK1034" s="50"/>
      <c r="CL1034" s="41"/>
      <c r="CM1034" s="41"/>
      <c r="CN1034" s="41"/>
      <c r="CO1034" s="41"/>
      <c r="CP1034" s="41"/>
      <c r="CQ1034" s="41"/>
      <c r="CR1034" s="41"/>
      <c r="CS1034" s="41"/>
      <c r="CT1034" s="41"/>
      <c r="CU1034" s="41"/>
      <c r="CV1034" s="41"/>
      <c r="CW1034" s="41"/>
    </row>
    <row r="1035" spans="1:101" ht="14.5" customHeight="1">
      <c r="A1035" s="41" t="s">
        <v>10105</v>
      </c>
      <c r="B1035" s="119" t="s">
        <v>8313</v>
      </c>
      <c r="C1035" s="120" t="str">
        <f t="shared" si="450"/>
        <v>A.160.02.119</v>
      </c>
      <c r="D1035" s="135" t="s">
        <v>95</v>
      </c>
      <c r="E1035" s="119" t="s">
        <v>6570</v>
      </c>
      <c r="F1035" s="118" t="str">
        <f t="shared" si="451"/>
        <v>Mahogany natural forest 1110 (kg/m3)</v>
      </c>
      <c r="G1035" s="118">
        <f t="shared" si="452"/>
        <v>3.8193703026269001</v>
      </c>
      <c r="H1035" s="118">
        <f t="shared" si="453"/>
        <v>1.5554097019000001E-3</v>
      </c>
      <c r="I1035" s="118">
        <f t="shared" si="454"/>
        <v>4.7053407400000002E-3</v>
      </c>
      <c r="J1035" s="326">
        <f t="shared" si="455"/>
        <v>3.3237394921850001</v>
      </c>
      <c r="K1035" s="118">
        <v>0.48937006</v>
      </c>
      <c r="L1035" s="118">
        <v>2.9304272999999999E-3</v>
      </c>
      <c r="M1035" s="118">
        <v>1.6509321E-3</v>
      </c>
      <c r="N1035" s="118">
        <v>1.2159656E-3</v>
      </c>
      <c r="O1035" s="118">
        <v>1.8610698E-4</v>
      </c>
      <c r="P1035" s="330">
        <v>6.2957719000000001E-6</v>
      </c>
      <c r="Q1035" s="118">
        <v>1.4704135E-4</v>
      </c>
      <c r="R1035" s="118">
        <v>1.2398134E-4</v>
      </c>
      <c r="S1035" s="118">
        <v>2.0547221E-4</v>
      </c>
      <c r="T1035" s="118">
        <v>1.2375694E-2</v>
      </c>
      <c r="U1035" s="118">
        <v>3.2258104000000001E-3</v>
      </c>
      <c r="V1035" s="118">
        <v>3.3079304</v>
      </c>
      <c r="W1035" s="330">
        <v>2.1155750000000001E-6</v>
      </c>
      <c r="X1035" s="118">
        <v>0</v>
      </c>
      <c r="Y1035" s="41"/>
      <c r="Z1035" s="327">
        <f t="shared" si="456"/>
        <v>3.6794741353383458</v>
      </c>
      <c r="AA1035" s="41"/>
      <c r="AB1035" s="111">
        <v>21.340651999999999</v>
      </c>
      <c r="AC1035" s="111">
        <v>2.9050528999999998</v>
      </c>
      <c r="AD1035" s="111">
        <v>0.4372837</v>
      </c>
      <c r="AE1035" s="111">
        <v>0</v>
      </c>
      <c r="AF1035" s="111">
        <v>17.737456000000002</v>
      </c>
      <c r="AG1035" s="111">
        <v>0.16205042</v>
      </c>
      <c r="AH1035" s="111">
        <v>9.8808653999999996E-2</v>
      </c>
      <c r="AI1035" s="41"/>
      <c r="AJ1035" s="114">
        <v>6.1101521999999998E-2</v>
      </c>
      <c r="AK1035" s="114">
        <v>5.8143146E-2</v>
      </c>
      <c r="AL1035" s="114">
        <v>2.8260580000000002E-3</v>
      </c>
      <c r="AM1035" s="114">
        <v>1.3231874999999999E-4</v>
      </c>
      <c r="AN1035" s="113">
        <f t="shared" si="457"/>
        <v>3.4858000567035705E-6</v>
      </c>
      <c r="AO1035" s="112">
        <f t="shared" si="458"/>
        <v>1.045139793750154E-8</v>
      </c>
      <c r="AP1035" s="112">
        <f t="shared" si="459"/>
        <v>1.8532037724999999E-2</v>
      </c>
      <c r="AQ1035" s="328">
        <v>3.4150275000000001E-6</v>
      </c>
      <c r="AR1035" s="328">
        <v>1.0303978E-8</v>
      </c>
      <c r="AS1035" s="328">
        <v>2.8151867E-13</v>
      </c>
      <c r="AT1035" s="328">
        <v>6.2602571000000002E-12</v>
      </c>
      <c r="AU1035" s="328">
        <v>1.6384846999999999E-13</v>
      </c>
      <c r="AV1035" s="328">
        <v>1.8081169E-10</v>
      </c>
      <c r="AW1035" s="328">
        <v>6.9048853999999998E-8</v>
      </c>
      <c r="AX1035" s="328">
        <v>2.6170803E-11</v>
      </c>
      <c r="AY1035" s="328">
        <v>7.8617675999999998E-11</v>
      </c>
      <c r="AZ1035" s="328">
        <v>4.1610557999999999E-14</v>
      </c>
      <c r="BA1035" s="328">
        <v>1.3402159000000001E-15</v>
      </c>
      <c r="BB1035" s="328">
        <v>5.2035431000000001E-14</v>
      </c>
      <c r="BC1035" s="328">
        <v>7.4899831999999994E-14</v>
      </c>
      <c r="BD1035" s="328">
        <v>1.7442605000000001E-14</v>
      </c>
      <c r="BE1035" s="328">
        <v>2.4533789999999999E-11</v>
      </c>
      <c r="BF1035" s="328">
        <v>1.4709159000000001E-9</v>
      </c>
      <c r="BG1035" s="328">
        <v>4.1913171000000002E-11</v>
      </c>
      <c r="BH1035" s="328">
        <v>1.4819725E-5</v>
      </c>
      <c r="BI1035" s="329">
        <v>1.8517217999999998E-2</v>
      </c>
      <c r="BJ1035" s="328">
        <v>4.1017218000000001E-11</v>
      </c>
      <c r="BK1035" s="328">
        <v>2.4942903000000001E-13</v>
      </c>
      <c r="BL1035" s="328">
        <v>1.1159639999999999E-17</v>
      </c>
      <c r="BM1035" s="41"/>
      <c r="BN1035" s="111">
        <v>1.0859081E-4</v>
      </c>
      <c r="BO1035" s="122">
        <v>6.0187099000000002E-7</v>
      </c>
      <c r="BP1035" s="111">
        <v>1.0259350000000001E-4</v>
      </c>
      <c r="BQ1035" s="122">
        <v>1.4531795E-8</v>
      </c>
      <c r="BR1035" s="122">
        <v>5.3803604999999998E-7</v>
      </c>
      <c r="BS1035" s="122">
        <v>1.1769024E-7</v>
      </c>
      <c r="BT1035" s="122">
        <v>8.0949264999999998E-10</v>
      </c>
      <c r="BU1035" s="122">
        <v>1.8503580999999999E-7</v>
      </c>
      <c r="BV1035" s="122">
        <v>8.4484826000000006E-9</v>
      </c>
      <c r="BW1035" s="122">
        <v>9.7298114999999996E-8</v>
      </c>
      <c r="BX1035" s="122">
        <v>1.2026067E-9</v>
      </c>
      <c r="BY1035" s="122">
        <v>2.7325472E-8</v>
      </c>
      <c r="BZ1035" s="122">
        <v>2.2473450999999999E-11</v>
      </c>
      <c r="CA1035" s="122">
        <v>2.9771726000000001E-7</v>
      </c>
      <c r="CB1035" s="122">
        <v>4.0350942999999998E-6</v>
      </c>
      <c r="CC1035" s="122">
        <v>6.6336620000000005E-8</v>
      </c>
      <c r="CD1035" s="122">
        <v>5.8883204999999999E-9</v>
      </c>
      <c r="CE1035" s="151"/>
      <c r="CF1035" s="143"/>
      <c r="CG1035" s="42" t="s">
        <v>1277</v>
      </c>
      <c r="CH1035" s="42"/>
      <c r="CI1035" s="42"/>
      <c r="CK1035" s="50"/>
      <c r="CL1035" s="41"/>
      <c r="CM1035" s="41"/>
      <c r="CN1035" s="41"/>
      <c r="CO1035" s="41"/>
      <c r="CP1035" s="41"/>
      <c r="CQ1035" s="41"/>
      <c r="CR1035" s="41"/>
      <c r="CS1035" s="41"/>
      <c r="CT1035" s="41"/>
      <c r="CU1035" s="41"/>
      <c r="CV1035" s="41"/>
      <c r="CW1035" s="41"/>
    </row>
    <row r="1036" spans="1:101" ht="14.5" customHeight="1">
      <c r="A1036" s="41" t="s">
        <v>10103</v>
      </c>
      <c r="B1036" s="119" t="s">
        <v>8313</v>
      </c>
      <c r="C1036" s="120" t="str">
        <f t="shared" si="450"/>
        <v>A.160.02.120</v>
      </c>
      <c r="D1036" s="135" t="s">
        <v>95</v>
      </c>
      <c r="E1036" s="119" t="s">
        <v>6570</v>
      </c>
      <c r="F1036" s="118" t="str">
        <f t="shared" si="451"/>
        <v>Meranti FSC/PEFC 640 (kg/m3)</v>
      </c>
      <c r="G1036" s="118">
        <f t="shared" si="452"/>
        <v>7.6548393893799999E-2</v>
      </c>
      <c r="H1036" s="118">
        <f t="shared" si="453"/>
        <v>1.6266291958E-3</v>
      </c>
      <c r="I1036" s="118">
        <f t="shared" si="454"/>
        <v>7.6309151100000007E-3</v>
      </c>
      <c r="J1036" s="326">
        <f t="shared" si="455"/>
        <v>2.5751665587999999E-2</v>
      </c>
      <c r="K1036" s="118">
        <v>4.1539184E-2</v>
      </c>
      <c r="L1036" s="118">
        <v>5.6795294000000001E-3</v>
      </c>
      <c r="M1036" s="118">
        <v>1.8263321E-3</v>
      </c>
      <c r="N1036" s="118">
        <v>1.255962E-3</v>
      </c>
      <c r="O1036" s="118">
        <v>2.093388E-4</v>
      </c>
      <c r="P1036" s="330">
        <v>7.5777658000000001E-6</v>
      </c>
      <c r="Q1036" s="118">
        <v>1.5375063E-4</v>
      </c>
      <c r="R1036" s="118">
        <v>1.2505361E-4</v>
      </c>
      <c r="S1036" s="118">
        <v>2.1022382E-4</v>
      </c>
      <c r="T1036" s="118">
        <v>2.2260788E-2</v>
      </c>
      <c r="U1036" s="118">
        <v>3.2529983000000001E-3</v>
      </c>
      <c r="V1036" s="330">
        <v>2.5539893E-5</v>
      </c>
      <c r="W1036" s="330">
        <v>2.1155750000000001E-6</v>
      </c>
      <c r="X1036" s="118">
        <v>0</v>
      </c>
      <c r="Y1036" s="41"/>
      <c r="Z1036" s="327">
        <f t="shared" si="456"/>
        <v>0.31232469172932331</v>
      </c>
      <c r="AA1036" s="41"/>
      <c r="AB1036" s="111">
        <v>22.428494000000001</v>
      </c>
      <c r="AC1036" s="111">
        <v>3.9879115000000001</v>
      </c>
      <c r="AD1036" s="111">
        <v>0.44096931</v>
      </c>
      <c r="AE1036" s="111">
        <v>0</v>
      </c>
      <c r="AF1036" s="111">
        <v>17.737456000000002</v>
      </c>
      <c r="AG1036" s="111">
        <v>0.16244074999999999</v>
      </c>
      <c r="AH1036" s="111">
        <v>9.9716051999999999E-2</v>
      </c>
      <c r="AI1036" s="41"/>
      <c r="AJ1036" s="114">
        <v>7.3582678999999998E-3</v>
      </c>
      <c r="AK1036" s="114">
        <v>6.8618901000000003E-3</v>
      </c>
      <c r="AL1036" s="114">
        <v>2.9278787000000002E-4</v>
      </c>
      <c r="AM1036" s="114">
        <v>2.0358993999999999E-4</v>
      </c>
      <c r="AN1036" s="113">
        <f t="shared" si="457"/>
        <v>4.1138429744456995E-7</v>
      </c>
      <c r="AO1036" s="112">
        <f t="shared" si="458"/>
        <v>1.08279537927754E-9</v>
      </c>
      <c r="AP1036" s="112">
        <f t="shared" si="459"/>
        <v>2.8513996746000001E-2</v>
      </c>
      <c r="AQ1036" s="328">
        <v>2.9031283999999999E-7</v>
      </c>
      <c r="AR1036" s="328">
        <v>8.7595963000000005E-10</v>
      </c>
      <c r="AS1036" s="328">
        <v>2.3931740000000001E-14</v>
      </c>
      <c r="AT1036" s="328">
        <v>6.2602571000000002E-12</v>
      </c>
      <c r="AU1036" s="328">
        <v>1.6384846999999999E-13</v>
      </c>
      <c r="AV1036" s="328">
        <v>1.8676612999999999E-10</v>
      </c>
      <c r="AW1036" s="328">
        <v>1.1933957999999999E-7</v>
      </c>
      <c r="AX1036" s="328">
        <v>2.7528706E-11</v>
      </c>
      <c r="AY1036" s="328">
        <v>1.3677361000000001E-10</v>
      </c>
      <c r="AZ1036" s="328">
        <v>4.1610557999999999E-14</v>
      </c>
      <c r="BA1036" s="328">
        <v>1.3402159000000001E-15</v>
      </c>
      <c r="BB1036" s="328">
        <v>5.5579866E-14</v>
      </c>
      <c r="BC1036" s="328">
        <v>2.0697248999999999E-13</v>
      </c>
      <c r="BD1036" s="328">
        <v>4.1387217999999997E-14</v>
      </c>
      <c r="BE1036" s="328">
        <v>2.4709791E-11</v>
      </c>
      <c r="BF1036" s="328">
        <v>1.4729601999999999E-9</v>
      </c>
      <c r="BG1036" s="328">
        <v>4.1913171000000002E-11</v>
      </c>
      <c r="BH1036" s="328">
        <v>1.5256746E-5</v>
      </c>
      <c r="BI1036" s="329">
        <v>2.8498740000000002E-2</v>
      </c>
      <c r="BJ1036" s="328">
        <v>4.1017218000000001E-11</v>
      </c>
      <c r="BK1036" s="328">
        <v>2.4942903000000001E-13</v>
      </c>
      <c r="BL1036" s="328">
        <v>1.1159639999999999E-17</v>
      </c>
      <c r="BM1036" s="41"/>
      <c r="BN1036" s="122">
        <v>1.6840549999999999E-5</v>
      </c>
      <c r="BO1036" s="122">
        <v>1.0028155000000001E-6</v>
      </c>
      <c r="BP1036" s="122">
        <v>8.7084411999999999E-6</v>
      </c>
      <c r="BQ1036" s="122">
        <v>1.4657398E-8</v>
      </c>
      <c r="BR1036" s="122">
        <v>8.8910220999999996E-7</v>
      </c>
      <c r="BS1036" s="122">
        <v>1.1769024E-7</v>
      </c>
      <c r="BT1036" s="122">
        <v>8.0949264999999998E-10</v>
      </c>
      <c r="BU1036" s="122">
        <v>1.8503580999999999E-7</v>
      </c>
      <c r="BV1036" s="122">
        <v>1.0168828E-8</v>
      </c>
      <c r="BW1036" s="122">
        <v>1.0173768E-7</v>
      </c>
      <c r="BX1036" s="122">
        <v>1.2026067E-9</v>
      </c>
      <c r="BY1036" s="122">
        <v>2.7325472E-8</v>
      </c>
      <c r="BZ1036" s="122">
        <v>2.2473450999999999E-11</v>
      </c>
      <c r="CA1036" s="122">
        <v>3.6621902999999998E-7</v>
      </c>
      <c r="CB1036" s="122">
        <v>5.3430968999999999E-6</v>
      </c>
      <c r="CC1036" s="122">
        <v>6.6336620000000005E-8</v>
      </c>
      <c r="CD1036" s="122">
        <v>5.8883204999999999E-9</v>
      </c>
      <c r="CE1036" s="151"/>
      <c r="CF1036" s="143"/>
      <c r="CG1036" s="42" t="s">
        <v>1277</v>
      </c>
      <c r="CH1036" s="42"/>
      <c r="CI1036" s="42"/>
      <c r="CK1036" s="50"/>
      <c r="CL1036" s="41"/>
      <c r="CM1036" s="41"/>
      <c r="CN1036" s="41"/>
      <c r="CO1036" s="41"/>
      <c r="CP1036" s="41"/>
      <c r="CQ1036" s="41"/>
      <c r="CR1036" s="41"/>
      <c r="CS1036" s="41"/>
      <c r="CT1036" s="41"/>
      <c r="CU1036" s="41"/>
      <c r="CV1036" s="41"/>
      <c r="CW1036" s="41"/>
    </row>
    <row r="1037" spans="1:101" ht="14.5" customHeight="1">
      <c r="A1037" s="41" t="s">
        <v>10101</v>
      </c>
      <c r="B1037" s="119" t="s">
        <v>8313</v>
      </c>
      <c r="C1037" s="120" t="str">
        <f t="shared" si="450"/>
        <v>A.160.02.121</v>
      </c>
      <c r="D1037" s="135" t="s">
        <v>95</v>
      </c>
      <c r="E1037" s="119" t="s">
        <v>6570</v>
      </c>
      <c r="F1037" s="118" t="str">
        <f t="shared" si="451"/>
        <v>Meranti natural forest 640 (kg/m3)</v>
      </c>
      <c r="G1037" s="118">
        <f t="shared" si="452"/>
        <v>8.161098350000799</v>
      </c>
      <c r="H1037" s="118">
        <f t="shared" si="453"/>
        <v>1.6266291958E-3</v>
      </c>
      <c r="I1037" s="118">
        <f t="shared" si="454"/>
        <v>7.6309151100000007E-3</v>
      </c>
      <c r="J1037" s="326">
        <f t="shared" si="455"/>
        <v>7.6514516256949996</v>
      </c>
      <c r="K1037" s="118">
        <v>0.50038917999999999</v>
      </c>
      <c r="L1037" s="118">
        <v>5.6795294000000001E-3</v>
      </c>
      <c r="M1037" s="118">
        <v>1.8263321E-3</v>
      </c>
      <c r="N1037" s="118">
        <v>1.255962E-3</v>
      </c>
      <c r="O1037" s="118">
        <v>2.093388E-4</v>
      </c>
      <c r="P1037" s="330">
        <v>7.5777658000000001E-6</v>
      </c>
      <c r="Q1037" s="118">
        <v>1.5375063E-4</v>
      </c>
      <c r="R1037" s="118">
        <v>1.2505361E-4</v>
      </c>
      <c r="S1037" s="118">
        <v>2.1022382E-4</v>
      </c>
      <c r="T1037" s="118">
        <v>2.2260788E-2</v>
      </c>
      <c r="U1037" s="118">
        <v>3.2529983000000001E-3</v>
      </c>
      <c r="V1037" s="118">
        <v>7.6257254999999997</v>
      </c>
      <c r="W1037" s="330">
        <v>2.1155750000000001E-6</v>
      </c>
      <c r="X1037" s="118">
        <v>0</v>
      </c>
      <c r="Y1037" s="41"/>
      <c r="Z1037" s="327">
        <f t="shared" si="456"/>
        <v>3.762324661654135</v>
      </c>
      <c r="AA1037" s="41"/>
      <c r="AB1037" s="111">
        <v>22.428494000000001</v>
      </c>
      <c r="AC1037" s="111">
        <v>3.9879115000000001</v>
      </c>
      <c r="AD1037" s="111">
        <v>0.44096931</v>
      </c>
      <c r="AE1037" s="111">
        <v>0</v>
      </c>
      <c r="AF1037" s="111">
        <v>17.737456000000002</v>
      </c>
      <c r="AG1037" s="111">
        <v>0.16244074999999999</v>
      </c>
      <c r="AH1037" s="111">
        <v>9.9716051999999999E-2</v>
      </c>
      <c r="AI1037" s="41"/>
      <c r="AJ1037" s="114">
        <v>6.3373091000000006E-2</v>
      </c>
      <c r="AK1037" s="114">
        <v>6.0264577999999999E-2</v>
      </c>
      <c r="AL1037" s="114">
        <v>2.9049231999999999E-3</v>
      </c>
      <c r="AM1037" s="114">
        <v>2.0358993999999999E-4</v>
      </c>
      <c r="AN1037" s="113">
        <f t="shared" si="457"/>
        <v>3.6129842574445698E-6</v>
      </c>
      <c r="AO1037" s="112">
        <f t="shared" si="458"/>
        <v>1.0743059674277538E-8</v>
      </c>
      <c r="AP1037" s="112">
        <f t="shared" si="459"/>
        <v>2.8513996746000001E-2</v>
      </c>
      <c r="AQ1037" s="328">
        <v>3.4919127999999998E-6</v>
      </c>
      <c r="AR1037" s="328">
        <v>1.053596E-8</v>
      </c>
      <c r="AS1037" s="328">
        <v>2.8785674E-13</v>
      </c>
      <c r="AT1037" s="328">
        <v>6.2602571000000002E-12</v>
      </c>
      <c r="AU1037" s="328">
        <v>1.6384846999999999E-13</v>
      </c>
      <c r="AV1037" s="328">
        <v>1.8676612999999999E-10</v>
      </c>
      <c r="AW1037" s="328">
        <v>1.1933957999999999E-7</v>
      </c>
      <c r="AX1037" s="328">
        <v>2.7528706E-11</v>
      </c>
      <c r="AY1037" s="328">
        <v>1.3677361000000001E-10</v>
      </c>
      <c r="AZ1037" s="328">
        <v>4.1610557999999999E-14</v>
      </c>
      <c r="BA1037" s="328">
        <v>1.3402159000000001E-15</v>
      </c>
      <c r="BB1037" s="328">
        <v>5.5579866E-14</v>
      </c>
      <c r="BC1037" s="328">
        <v>2.0697248999999999E-13</v>
      </c>
      <c r="BD1037" s="328">
        <v>4.1387217999999997E-14</v>
      </c>
      <c r="BE1037" s="328">
        <v>2.4709791E-11</v>
      </c>
      <c r="BF1037" s="328">
        <v>1.4729601999999999E-9</v>
      </c>
      <c r="BG1037" s="328">
        <v>4.1913171000000002E-11</v>
      </c>
      <c r="BH1037" s="328">
        <v>1.5256746E-5</v>
      </c>
      <c r="BI1037" s="329">
        <v>2.8498740000000002E-2</v>
      </c>
      <c r="BJ1037" s="328">
        <v>4.1017218000000001E-11</v>
      </c>
      <c r="BK1037" s="328">
        <v>2.4942903000000001E-13</v>
      </c>
      <c r="BL1037" s="328">
        <v>1.1159639999999999E-17</v>
      </c>
      <c r="BM1037" s="41"/>
      <c r="BN1037" s="111">
        <v>1.130357E-4</v>
      </c>
      <c r="BO1037" s="122">
        <v>1.0028155000000001E-6</v>
      </c>
      <c r="BP1037" s="111">
        <v>1.049036E-4</v>
      </c>
      <c r="BQ1037" s="122">
        <v>1.4657398E-8</v>
      </c>
      <c r="BR1037" s="122">
        <v>8.8910220999999996E-7</v>
      </c>
      <c r="BS1037" s="122">
        <v>1.1769024E-7</v>
      </c>
      <c r="BT1037" s="122">
        <v>8.0949264999999998E-10</v>
      </c>
      <c r="BU1037" s="122">
        <v>1.8503580999999999E-7</v>
      </c>
      <c r="BV1037" s="122">
        <v>1.0168828E-8</v>
      </c>
      <c r="BW1037" s="122">
        <v>1.0173768E-7</v>
      </c>
      <c r="BX1037" s="122">
        <v>1.2026067E-9</v>
      </c>
      <c r="BY1037" s="122">
        <v>2.7325472E-8</v>
      </c>
      <c r="BZ1037" s="122">
        <v>2.2473450999999999E-11</v>
      </c>
      <c r="CA1037" s="122">
        <v>3.6621902999999998E-7</v>
      </c>
      <c r="CB1037" s="122">
        <v>5.3430968999999999E-6</v>
      </c>
      <c r="CC1037" s="122">
        <v>6.6336620000000005E-8</v>
      </c>
      <c r="CD1037" s="122">
        <v>5.8883204999999999E-9</v>
      </c>
      <c r="CE1037" s="151"/>
      <c r="CF1037" s="143"/>
      <c r="CG1037" s="42" t="s">
        <v>1277</v>
      </c>
      <c r="CH1037" s="42"/>
      <c r="CI1037" s="42"/>
      <c r="CK1037" s="50"/>
      <c r="CL1037" s="41"/>
      <c r="CM1037" s="41"/>
      <c r="CN1037" s="41"/>
      <c r="CO1037" s="41"/>
      <c r="CP1037" s="41"/>
      <c r="CQ1037" s="41"/>
      <c r="CR1037" s="41"/>
      <c r="CS1037" s="41"/>
      <c r="CT1037" s="41"/>
      <c r="CU1037" s="41"/>
      <c r="CV1037" s="41"/>
      <c r="CW1037" s="41"/>
    </row>
    <row r="1038" spans="1:101" ht="14.5" customHeight="1">
      <c r="A1038" s="41" t="s">
        <v>10098</v>
      </c>
      <c r="B1038" s="119" t="s">
        <v>8313</v>
      </c>
      <c r="C1038" s="120" t="str">
        <f t="shared" si="450"/>
        <v>A.160.02.122</v>
      </c>
      <c r="D1038" s="135" t="s">
        <v>95</v>
      </c>
      <c r="E1038" s="119" t="s">
        <v>6570</v>
      </c>
      <c r="F1038" s="118" t="str">
        <f t="shared" si="451"/>
        <v>Merbau FSC/PEFC 800 (kg/m3)</v>
      </c>
      <c r="G1038" s="118">
        <f t="shared" si="452"/>
        <v>6.9099020539499997E-2</v>
      </c>
      <c r="H1038" s="118">
        <f t="shared" si="453"/>
        <v>1.6044615444999999E-3</v>
      </c>
      <c r="I1038" s="118">
        <f t="shared" si="454"/>
        <v>6.7203058599999994E-3</v>
      </c>
      <c r="J1038" s="326">
        <f t="shared" si="455"/>
        <v>2.2664861135000002E-2</v>
      </c>
      <c r="K1038" s="118">
        <v>3.8109391999999999E-2</v>
      </c>
      <c r="L1038" s="118">
        <v>4.8238485999999997E-3</v>
      </c>
      <c r="M1038" s="118">
        <v>1.7717373999999999E-3</v>
      </c>
      <c r="N1038" s="118">
        <v>1.2435128000000001E-3</v>
      </c>
      <c r="O1038" s="118">
        <v>2.021077E-4</v>
      </c>
      <c r="P1038" s="330">
        <v>7.1787344999999998E-6</v>
      </c>
      <c r="Q1038" s="118">
        <v>1.5166231000000001E-4</v>
      </c>
      <c r="R1038" s="118">
        <v>1.2471986E-4</v>
      </c>
      <c r="S1038" s="118">
        <v>2.0874484E-4</v>
      </c>
      <c r="T1038" s="118">
        <v>1.9183971000000001E-2</v>
      </c>
      <c r="U1038" s="118">
        <v>3.2445359000000001E-3</v>
      </c>
      <c r="V1038" s="330">
        <v>2.5493820000000001E-5</v>
      </c>
      <c r="W1038" s="330">
        <v>2.1155750000000001E-6</v>
      </c>
      <c r="X1038" s="118">
        <v>0</v>
      </c>
      <c r="Y1038" s="41"/>
      <c r="Z1038" s="327">
        <f t="shared" si="456"/>
        <v>0.28653678195488719</v>
      </c>
      <c r="AA1038" s="41"/>
      <c r="AB1038" s="111">
        <v>22.089894000000001</v>
      </c>
      <c r="AC1038" s="111">
        <v>3.6508628000000001</v>
      </c>
      <c r="AD1038" s="111">
        <v>0.43982212999999998</v>
      </c>
      <c r="AE1038" s="111">
        <v>0</v>
      </c>
      <c r="AF1038" s="111">
        <v>17.737456000000002</v>
      </c>
      <c r="AG1038" s="111">
        <v>0.16231925</v>
      </c>
      <c r="AH1038" s="111">
        <v>9.9433617000000002E-2</v>
      </c>
      <c r="AI1038" s="41"/>
      <c r="AJ1038" s="114">
        <v>6.6512233E-3</v>
      </c>
      <c r="AK1038" s="114">
        <v>6.2015767000000001E-3</v>
      </c>
      <c r="AL1038" s="114">
        <v>2.6824042E-4</v>
      </c>
      <c r="AM1038" s="114">
        <v>1.8140619E-4</v>
      </c>
      <c r="AN1038" s="113">
        <f t="shared" si="457"/>
        <v>3.7179717299257009E-7</v>
      </c>
      <c r="AO1038" s="112">
        <f t="shared" si="458"/>
        <v>9.9201340359754002E-10</v>
      </c>
      <c r="AP1038" s="112">
        <f t="shared" si="459"/>
        <v>2.5407029719E-2</v>
      </c>
      <c r="AQ1038" s="328">
        <v>2.6638166000000002E-7</v>
      </c>
      <c r="AR1038" s="328">
        <v>8.0375346999999999E-10</v>
      </c>
      <c r="AS1038" s="328">
        <v>2.1958963999999999E-14</v>
      </c>
      <c r="AT1038" s="328">
        <v>6.2602571000000002E-12</v>
      </c>
      <c r="AU1038" s="328">
        <v>1.6384846999999999E-13</v>
      </c>
      <c r="AV1038" s="328">
        <v>1.8491276E-10</v>
      </c>
      <c r="AW1038" s="328">
        <v>1.0368618E-7</v>
      </c>
      <c r="AX1038" s="328">
        <v>2.7106048E-11</v>
      </c>
      <c r="AY1038" s="328">
        <v>1.1867208999999999E-10</v>
      </c>
      <c r="AZ1038" s="328">
        <v>4.1610557999999999E-14</v>
      </c>
      <c r="BA1038" s="328">
        <v>1.3402159000000001E-15</v>
      </c>
      <c r="BB1038" s="328">
        <v>5.4476630999999999E-14</v>
      </c>
      <c r="BC1038" s="328">
        <v>1.6586377999999999E-13</v>
      </c>
      <c r="BD1038" s="328">
        <v>3.3934258999999997E-14</v>
      </c>
      <c r="BE1038" s="328">
        <v>2.4655009E-11</v>
      </c>
      <c r="BF1038" s="328">
        <v>1.4723238999999999E-9</v>
      </c>
      <c r="BG1038" s="328">
        <v>4.1913171000000002E-11</v>
      </c>
      <c r="BH1038" s="328">
        <v>1.5120718999999999E-5</v>
      </c>
      <c r="BI1038" s="329">
        <v>2.5391909000000001E-2</v>
      </c>
      <c r="BJ1038" s="328">
        <v>4.1017218000000001E-11</v>
      </c>
      <c r="BK1038" s="328">
        <v>2.4942903000000001E-13</v>
      </c>
      <c r="BL1038" s="328">
        <v>1.1159639999999999E-17</v>
      </c>
      <c r="BM1038" s="41"/>
      <c r="BN1038" s="122">
        <v>1.5457040000000001E-5</v>
      </c>
      <c r="BO1038" s="122">
        <v>8.7801822999999996E-7</v>
      </c>
      <c r="BP1038" s="122">
        <v>7.9894057E-6</v>
      </c>
      <c r="BQ1038" s="122">
        <v>1.4618303E-8</v>
      </c>
      <c r="BR1038" s="122">
        <v>7.7982995999999998E-7</v>
      </c>
      <c r="BS1038" s="122">
        <v>1.1769024E-7</v>
      </c>
      <c r="BT1038" s="122">
        <v>8.0949264999999998E-10</v>
      </c>
      <c r="BU1038" s="122">
        <v>1.8503580999999999E-7</v>
      </c>
      <c r="BV1038" s="122">
        <v>9.6333563000000004E-9</v>
      </c>
      <c r="BW1038" s="122">
        <v>1.0035582999999999E-7</v>
      </c>
      <c r="BX1038" s="122">
        <v>1.2026067E-9</v>
      </c>
      <c r="BY1038" s="122">
        <v>2.7325472E-8</v>
      </c>
      <c r="BZ1038" s="122">
        <v>2.2473450999999999E-11</v>
      </c>
      <c r="CA1038" s="122">
        <v>3.4489728999999999E-7</v>
      </c>
      <c r="CB1038" s="122">
        <v>4.9359702000000002E-6</v>
      </c>
      <c r="CC1038" s="122">
        <v>6.6336620000000005E-8</v>
      </c>
      <c r="CD1038" s="122">
        <v>5.8883204999999999E-9</v>
      </c>
      <c r="CE1038" s="151"/>
      <c r="CF1038" s="143"/>
      <c r="CG1038" s="42" t="s">
        <v>1277</v>
      </c>
      <c r="CH1038" s="42"/>
      <c r="CI1038" s="42"/>
      <c r="CK1038" s="50"/>
      <c r="CL1038" s="41"/>
      <c r="CM1038" s="41"/>
      <c r="CN1038" s="41"/>
      <c r="CO1038" s="41"/>
      <c r="CP1038" s="41"/>
      <c r="CQ1038" s="41"/>
      <c r="CR1038" s="41"/>
      <c r="CS1038" s="41"/>
      <c r="CT1038" s="41"/>
      <c r="CU1038" s="41"/>
      <c r="CV1038" s="41"/>
      <c r="CW1038" s="41"/>
    </row>
    <row r="1039" spans="1:101" ht="14.5" customHeight="1">
      <c r="A1039" s="41" t="s">
        <v>10096</v>
      </c>
      <c r="B1039" s="119" t="s">
        <v>8313</v>
      </c>
      <c r="C1039" s="120" t="str">
        <f t="shared" si="450"/>
        <v>A.160.02.123</v>
      </c>
      <c r="D1039" s="135" t="s">
        <v>95</v>
      </c>
      <c r="E1039" s="119" t="s">
        <v>6570</v>
      </c>
      <c r="F1039" s="118" t="str">
        <f t="shared" si="451"/>
        <v>Merbau natural forest 800 (kg/m3)</v>
      </c>
      <c r="G1039" s="118">
        <f t="shared" si="452"/>
        <v>6.642249024719499</v>
      </c>
      <c r="H1039" s="118">
        <f t="shared" si="453"/>
        <v>1.6044615444999999E-3</v>
      </c>
      <c r="I1039" s="118">
        <f t="shared" si="454"/>
        <v>6.7203058599999994E-3</v>
      </c>
      <c r="J1039" s="326">
        <f t="shared" si="455"/>
        <v>6.1369648673149992</v>
      </c>
      <c r="K1039" s="118">
        <v>0.49695939</v>
      </c>
      <c r="L1039" s="118">
        <v>4.8238485999999997E-3</v>
      </c>
      <c r="M1039" s="118">
        <v>1.7717373999999999E-3</v>
      </c>
      <c r="N1039" s="118">
        <v>1.2435128000000001E-3</v>
      </c>
      <c r="O1039" s="118">
        <v>2.021077E-4</v>
      </c>
      <c r="P1039" s="330">
        <v>7.1787344999999998E-6</v>
      </c>
      <c r="Q1039" s="118">
        <v>1.5166231000000001E-4</v>
      </c>
      <c r="R1039" s="118">
        <v>1.2471986E-4</v>
      </c>
      <c r="S1039" s="118">
        <v>2.0874484E-4</v>
      </c>
      <c r="T1039" s="118">
        <v>1.9183971000000001E-2</v>
      </c>
      <c r="U1039" s="118">
        <v>3.2445359000000001E-3</v>
      </c>
      <c r="V1039" s="118">
        <v>6.1143254999999996</v>
      </c>
      <c r="W1039" s="330">
        <v>2.1155750000000001E-6</v>
      </c>
      <c r="X1039" s="118">
        <v>0</v>
      </c>
      <c r="Y1039" s="41"/>
      <c r="Z1039" s="327">
        <f t="shared" si="456"/>
        <v>3.7365367669172929</v>
      </c>
      <c r="AA1039" s="41"/>
      <c r="AB1039" s="111">
        <v>22.089894000000001</v>
      </c>
      <c r="AC1039" s="111">
        <v>3.6508628000000001</v>
      </c>
      <c r="AD1039" s="111">
        <v>0.43982212999999998</v>
      </c>
      <c r="AE1039" s="111">
        <v>0</v>
      </c>
      <c r="AF1039" s="111">
        <v>17.737456000000002</v>
      </c>
      <c r="AG1039" s="111">
        <v>0.16231925</v>
      </c>
      <c r="AH1039" s="111">
        <v>9.9433617000000002E-2</v>
      </c>
      <c r="AI1039" s="41"/>
      <c r="AJ1039" s="114">
        <v>6.2666047000000002E-2</v>
      </c>
      <c r="AK1039" s="114">
        <v>5.9604264999999997E-2</v>
      </c>
      <c r="AL1039" s="114">
        <v>2.8803758E-3</v>
      </c>
      <c r="AM1039" s="114">
        <v>1.8140619E-4</v>
      </c>
      <c r="AN1039" s="113">
        <f t="shared" si="457"/>
        <v>3.5733972129925697E-6</v>
      </c>
      <c r="AO1039" s="112">
        <f t="shared" si="458"/>
        <v>1.0652276858593539E-8</v>
      </c>
      <c r="AP1039" s="112">
        <f t="shared" si="459"/>
        <v>2.5407029719E-2</v>
      </c>
      <c r="AQ1039" s="328">
        <v>3.4679817000000002E-6</v>
      </c>
      <c r="AR1039" s="328">
        <v>1.0463752999999999E-8</v>
      </c>
      <c r="AS1039" s="328">
        <v>2.8588395999999998E-13</v>
      </c>
      <c r="AT1039" s="328">
        <v>6.2602571000000002E-12</v>
      </c>
      <c r="AU1039" s="328">
        <v>1.6384846999999999E-13</v>
      </c>
      <c r="AV1039" s="328">
        <v>1.8491276E-10</v>
      </c>
      <c r="AW1039" s="328">
        <v>1.0368618E-7</v>
      </c>
      <c r="AX1039" s="328">
        <v>2.7106048E-11</v>
      </c>
      <c r="AY1039" s="328">
        <v>1.1867208999999999E-10</v>
      </c>
      <c r="AZ1039" s="328">
        <v>4.1610557999999999E-14</v>
      </c>
      <c r="BA1039" s="328">
        <v>1.3402159000000001E-15</v>
      </c>
      <c r="BB1039" s="328">
        <v>5.4476630999999999E-14</v>
      </c>
      <c r="BC1039" s="328">
        <v>1.6586377999999999E-13</v>
      </c>
      <c r="BD1039" s="328">
        <v>3.3934258999999997E-14</v>
      </c>
      <c r="BE1039" s="328">
        <v>2.4655009E-11</v>
      </c>
      <c r="BF1039" s="328">
        <v>1.4723238999999999E-9</v>
      </c>
      <c r="BG1039" s="328">
        <v>4.1913171000000002E-11</v>
      </c>
      <c r="BH1039" s="328">
        <v>1.5120718999999999E-5</v>
      </c>
      <c r="BI1039" s="329">
        <v>2.5391909000000001E-2</v>
      </c>
      <c r="BJ1039" s="328">
        <v>4.1017218000000001E-11</v>
      </c>
      <c r="BK1039" s="328">
        <v>2.4942903000000001E-13</v>
      </c>
      <c r="BL1039" s="328">
        <v>1.1159639999999999E-17</v>
      </c>
      <c r="BM1039" s="41"/>
      <c r="BN1039" s="111">
        <v>1.1165218999999999E-4</v>
      </c>
      <c r="BO1039" s="122">
        <v>8.7801822999999996E-7</v>
      </c>
      <c r="BP1039" s="111">
        <v>1.0418456E-4</v>
      </c>
      <c r="BQ1039" s="122">
        <v>1.4618303E-8</v>
      </c>
      <c r="BR1039" s="122">
        <v>7.7982995999999998E-7</v>
      </c>
      <c r="BS1039" s="122">
        <v>1.1769024E-7</v>
      </c>
      <c r="BT1039" s="122">
        <v>8.0949264999999998E-10</v>
      </c>
      <c r="BU1039" s="122">
        <v>1.8503580999999999E-7</v>
      </c>
      <c r="BV1039" s="122">
        <v>9.6333563000000004E-9</v>
      </c>
      <c r="BW1039" s="122">
        <v>1.0035582999999999E-7</v>
      </c>
      <c r="BX1039" s="122">
        <v>1.2026067E-9</v>
      </c>
      <c r="BY1039" s="122">
        <v>2.7325472E-8</v>
      </c>
      <c r="BZ1039" s="122">
        <v>2.2473450999999999E-11</v>
      </c>
      <c r="CA1039" s="122">
        <v>3.4489728999999999E-7</v>
      </c>
      <c r="CB1039" s="122">
        <v>4.9359702000000002E-6</v>
      </c>
      <c r="CC1039" s="122">
        <v>6.6336620000000005E-8</v>
      </c>
      <c r="CD1039" s="122">
        <v>5.8883204999999999E-9</v>
      </c>
      <c r="CE1039" s="151"/>
      <c r="CF1039" s="143"/>
      <c r="CG1039" s="42" t="s">
        <v>1277</v>
      </c>
      <c r="CH1039" s="42"/>
      <c r="CI1039" s="42"/>
      <c r="CK1039" s="50"/>
      <c r="CL1039" s="41"/>
      <c r="CM1039" s="41"/>
      <c r="CN1039" s="41"/>
      <c r="CO1039" s="41"/>
      <c r="CP1039" s="41"/>
      <c r="CQ1039" s="41"/>
      <c r="CR1039" s="41"/>
      <c r="CS1039" s="41"/>
      <c r="CT1039" s="41"/>
      <c r="CU1039" s="41"/>
      <c r="CV1039" s="41"/>
      <c r="CW1039" s="41"/>
    </row>
    <row r="1040" spans="1:101" ht="14.5" customHeight="1">
      <c r="A1040" s="41" t="s">
        <v>10094</v>
      </c>
      <c r="B1040" s="119" t="s">
        <v>8313</v>
      </c>
      <c r="C1040" s="120" t="str">
        <f t="shared" si="450"/>
        <v>A.160.02.124</v>
      </c>
      <c r="D1040" s="135" t="s">
        <v>95</v>
      </c>
      <c r="E1040" s="119" t="s">
        <v>6570</v>
      </c>
      <c r="F1040" s="118" t="str">
        <f t="shared" si="451"/>
        <v>Oak, European FSC/PEFC 710 (kg/m3)</v>
      </c>
      <c r="G1040" s="118">
        <f t="shared" si="452"/>
        <v>4.8272874387099998E-2</v>
      </c>
      <c r="H1040" s="118">
        <f t="shared" si="453"/>
        <v>1.9612492196000001E-3</v>
      </c>
      <c r="I1040" s="118">
        <f t="shared" si="454"/>
        <v>3.8649137199999995E-3</v>
      </c>
      <c r="J1040" s="326">
        <f t="shared" si="455"/>
        <v>1.3938133447500001E-2</v>
      </c>
      <c r="K1040" s="118">
        <v>2.8508578E-2</v>
      </c>
      <c r="L1040" s="118">
        <v>1.6696164E-3</v>
      </c>
      <c r="M1040" s="118">
        <v>2.0102093999999999E-3</v>
      </c>
      <c r="N1040" s="118">
        <v>1.5208074E-3</v>
      </c>
      <c r="O1040" s="118">
        <v>2.1702496999999999E-4</v>
      </c>
      <c r="P1040" s="330">
        <v>8.3866496000000007E-6</v>
      </c>
      <c r="Q1040" s="118">
        <v>2.1503019999999999E-4</v>
      </c>
      <c r="R1040" s="118">
        <v>1.8508791999999999E-4</v>
      </c>
      <c r="S1040" s="118">
        <v>2.4698481999999998E-4</v>
      </c>
      <c r="T1040" s="118">
        <v>1.0413248E-2</v>
      </c>
      <c r="U1040" s="118">
        <v>3.2367615000000001E-3</v>
      </c>
      <c r="V1040" s="330">
        <v>3.7965764999999999E-5</v>
      </c>
      <c r="W1040" s="330">
        <v>3.1733624999999999E-6</v>
      </c>
      <c r="X1040" s="118">
        <v>0</v>
      </c>
      <c r="Y1040" s="41"/>
      <c r="Z1040" s="327">
        <f t="shared" si="456"/>
        <v>0.21435021052631578</v>
      </c>
      <c r="AA1040" s="41"/>
      <c r="AB1040" s="111">
        <v>21.210578999999999</v>
      </c>
      <c r="AC1040" s="111">
        <v>2.7728290000000002</v>
      </c>
      <c r="AD1040" s="111">
        <v>0.43876851</v>
      </c>
      <c r="AE1040" s="111">
        <v>0</v>
      </c>
      <c r="AF1040" s="111">
        <v>17.737803</v>
      </c>
      <c r="AG1040" s="111">
        <v>0.16221363</v>
      </c>
      <c r="AH1040" s="111">
        <v>9.8965488000000004E-2</v>
      </c>
      <c r="AI1040" s="41"/>
      <c r="AJ1040" s="114">
        <v>4.5332211999999997E-3</v>
      </c>
      <c r="AK1040" s="114">
        <v>4.2067887999999998E-3</v>
      </c>
      <c r="AL1040" s="114">
        <v>2.0417868E-4</v>
      </c>
      <c r="AM1040" s="114">
        <v>1.2225368E-4</v>
      </c>
      <c r="AN1040" s="113">
        <f t="shared" si="457"/>
        <v>2.5220556162641003E-7</v>
      </c>
      <c r="AO1040" s="112">
        <f t="shared" si="458"/>
        <v>7.550986702291591E-10</v>
      </c>
      <c r="AP1040" s="112">
        <f t="shared" si="459"/>
        <v>1.7122364631E-2</v>
      </c>
      <c r="AQ1040" s="328">
        <v>1.9963028E-7</v>
      </c>
      <c r="AR1040" s="328">
        <v>6.0235632000000002E-10</v>
      </c>
      <c r="AS1040" s="328">
        <v>1.6456142E-14</v>
      </c>
      <c r="AT1040" s="328">
        <v>9.3903857000000007E-12</v>
      </c>
      <c r="AU1040" s="328">
        <v>2.4577271E-13</v>
      </c>
      <c r="AV1040" s="328">
        <v>2.2613667000000001E-10</v>
      </c>
      <c r="AW1040" s="328">
        <v>5.0036639000000001E-8</v>
      </c>
      <c r="AX1040" s="328">
        <v>3.2441981E-11</v>
      </c>
      <c r="AY1040" s="328">
        <v>5.6890561999999998E-11</v>
      </c>
      <c r="AZ1040" s="328">
        <v>6.2415836999999999E-14</v>
      </c>
      <c r="BA1040" s="328">
        <v>2.0103239E-15</v>
      </c>
      <c r="BB1040" s="328">
        <v>7.5130747000000002E-14</v>
      </c>
      <c r="BC1040" s="328">
        <v>3.4554051E-15</v>
      </c>
      <c r="BD1040" s="328">
        <v>6.4214947000000001E-15</v>
      </c>
      <c r="BE1040" s="328">
        <v>3.6655571000000002E-11</v>
      </c>
      <c r="BF1040" s="328">
        <v>2.2046884000000001E-9</v>
      </c>
      <c r="BG1040" s="328">
        <v>6.2869756999999994E-11</v>
      </c>
      <c r="BH1040" s="328">
        <v>2.0712631E-5</v>
      </c>
      <c r="BI1040" s="329">
        <v>1.7101651999999998E-2</v>
      </c>
      <c r="BJ1040" s="328">
        <v>6.1525826999999995E-11</v>
      </c>
      <c r="BK1040" s="328">
        <v>3.7414354E-13</v>
      </c>
      <c r="BL1040" s="328">
        <v>1.6739458999999999E-17</v>
      </c>
      <c r="BM1040" s="41"/>
      <c r="BN1040" s="122">
        <v>1.1755141000000001E-5</v>
      </c>
      <c r="BO1040" s="122">
        <v>4.6878066E-7</v>
      </c>
      <c r="BP1040" s="122">
        <v>5.9766526999999998E-6</v>
      </c>
      <c r="BQ1040" s="122">
        <v>2.1694133999999999E-8</v>
      </c>
      <c r="BR1040" s="122">
        <v>4.1330887000000002E-7</v>
      </c>
      <c r="BS1040" s="122">
        <v>1.5052913999999999E-7</v>
      </c>
      <c r="BT1040" s="122">
        <v>1.214239E-9</v>
      </c>
      <c r="BU1040" s="122">
        <v>2.3808187000000001E-7</v>
      </c>
      <c r="BV1040" s="122">
        <v>1.1254293E-8</v>
      </c>
      <c r="BW1040" s="122">
        <v>1.4228673000000001E-7</v>
      </c>
      <c r="BX1040" s="122">
        <v>1.80391E-9</v>
      </c>
      <c r="BY1040" s="122">
        <v>4.0988208000000003E-8</v>
      </c>
      <c r="BZ1040" s="122">
        <v>3.3710176999999998E-11</v>
      </c>
      <c r="CA1040" s="122">
        <v>3.3410359000000001E-7</v>
      </c>
      <c r="CB1040" s="122">
        <v>3.8737100999999997E-6</v>
      </c>
      <c r="CC1040" s="122">
        <v>7.1866639000000005E-8</v>
      </c>
      <c r="CD1040" s="122">
        <v>8.8324807000000003E-9</v>
      </c>
      <c r="CE1040" s="151"/>
      <c r="CF1040" s="143"/>
      <c r="CG1040" s="42" t="s">
        <v>1277</v>
      </c>
      <c r="CH1040" s="42"/>
      <c r="CI1040" s="42"/>
      <c r="CK1040" s="50"/>
      <c r="CL1040" s="41"/>
      <c r="CM1040" s="41"/>
      <c r="CN1040" s="41"/>
      <c r="CO1040" s="41"/>
      <c r="CP1040" s="41"/>
      <c r="CQ1040" s="41"/>
      <c r="CR1040" s="41"/>
      <c r="CS1040" s="41"/>
      <c r="CT1040" s="41"/>
      <c r="CU1040" s="41"/>
      <c r="CV1040" s="41"/>
      <c r="CW1040" s="41"/>
    </row>
    <row r="1041" spans="1:101" ht="14.5" customHeight="1">
      <c r="A1041" s="41" t="s">
        <v>10091</v>
      </c>
      <c r="B1041" s="119" t="s">
        <v>8313</v>
      </c>
      <c r="C1041" s="120" t="str">
        <f t="shared" si="450"/>
        <v>A.160.02.125</v>
      </c>
      <c r="D1041" s="135" t="s">
        <v>95</v>
      </c>
      <c r="E1041" s="119" t="s">
        <v>6570</v>
      </c>
      <c r="F1041" s="118" t="str">
        <f t="shared" si="451"/>
        <v>Purpleheart FSC/PEFC 850 (kg/m3)</v>
      </c>
      <c r="G1041" s="118">
        <f t="shared" si="452"/>
        <v>5.1347318796700001E-2</v>
      </c>
      <c r="H1041" s="118">
        <f t="shared" si="453"/>
        <v>1.5516363916999998E-3</v>
      </c>
      <c r="I1041" s="118">
        <f t="shared" si="454"/>
        <v>4.5503433299999996E-3</v>
      </c>
      <c r="J1041" s="326">
        <f t="shared" si="455"/>
        <v>1.5309070074999999E-2</v>
      </c>
      <c r="K1041" s="118">
        <v>2.9936269000000001E-2</v>
      </c>
      <c r="L1041" s="118">
        <v>2.7847795E-3</v>
      </c>
      <c r="M1041" s="118">
        <v>1.6416393E-3</v>
      </c>
      <c r="N1041" s="118">
        <v>1.2138464999999999E-3</v>
      </c>
      <c r="O1041" s="118">
        <v>1.8487614999999999E-4</v>
      </c>
      <c r="P1041" s="330">
        <v>6.2278516999999998E-6</v>
      </c>
      <c r="Q1041" s="118">
        <v>1.4668588999999999E-4</v>
      </c>
      <c r="R1041" s="118">
        <v>1.2392453E-4</v>
      </c>
      <c r="S1041" s="118">
        <v>2.0522047000000001E-4</v>
      </c>
      <c r="T1041" s="118">
        <v>1.185198E-2</v>
      </c>
      <c r="U1041" s="118">
        <v>3.2243699999999998E-3</v>
      </c>
      <c r="V1041" s="330">
        <v>2.5384030000000002E-5</v>
      </c>
      <c r="W1041" s="330">
        <v>2.1155750000000001E-6</v>
      </c>
      <c r="X1041" s="118">
        <v>0</v>
      </c>
      <c r="Y1041" s="41"/>
      <c r="Z1041" s="327">
        <f t="shared" si="456"/>
        <v>0.22508472932330828</v>
      </c>
      <c r="AA1041" s="41"/>
      <c r="AB1041" s="111">
        <v>21.283017999999998</v>
      </c>
      <c r="AC1041" s="111">
        <v>2.8476829000000001</v>
      </c>
      <c r="AD1041" s="111">
        <v>0.43708842999999997</v>
      </c>
      <c r="AE1041" s="111">
        <v>0</v>
      </c>
      <c r="AF1041" s="111">
        <v>17.737456000000002</v>
      </c>
      <c r="AG1041" s="111">
        <v>0.16202974000000001</v>
      </c>
      <c r="AH1041" s="111">
        <v>9.8760580000000001E-2</v>
      </c>
      <c r="AI1041" s="41"/>
      <c r="AJ1041" s="114">
        <v>4.9663511000000004E-3</v>
      </c>
      <c r="AK1041" s="114">
        <v>4.6280638999999998E-3</v>
      </c>
      <c r="AL1041" s="114">
        <v>2.0974437999999999E-4</v>
      </c>
      <c r="AM1041" s="114">
        <v>1.2854279E-4</v>
      </c>
      <c r="AN1041" s="113">
        <f t="shared" si="457"/>
        <v>2.7746186460856997E-7</v>
      </c>
      <c r="AO1041" s="112">
        <f t="shared" si="458"/>
        <v>7.7568189211253987E-10</v>
      </c>
      <c r="AP1041" s="112">
        <f t="shared" si="459"/>
        <v>1.8003191571000002E-2</v>
      </c>
      <c r="AQ1041" s="328">
        <v>2.0935415E-7</v>
      </c>
      <c r="AR1041" s="328">
        <v>6.3168771999999999E-10</v>
      </c>
      <c r="AS1041" s="328">
        <v>1.7257882E-14</v>
      </c>
      <c r="AT1041" s="328">
        <v>6.2602571000000002E-12</v>
      </c>
      <c r="AU1041" s="328">
        <v>1.6384846999999999E-13</v>
      </c>
      <c r="AV1041" s="328">
        <v>1.8049622000000001E-10</v>
      </c>
      <c r="AW1041" s="328">
        <v>6.6384444999999994E-8</v>
      </c>
      <c r="AX1041" s="328">
        <v>2.6098861000000001E-11</v>
      </c>
      <c r="AY1041" s="328">
        <v>7.5536566999999994E-11</v>
      </c>
      <c r="AZ1041" s="328">
        <v>4.1610557999999999E-14</v>
      </c>
      <c r="BA1041" s="328">
        <v>1.3402159000000001E-15</v>
      </c>
      <c r="BB1041" s="328">
        <v>5.1847646000000002E-14</v>
      </c>
      <c r="BC1041" s="328">
        <v>6.7902604999999998E-14</v>
      </c>
      <c r="BD1041" s="328">
        <v>1.6174015999999998E-14</v>
      </c>
      <c r="BE1041" s="328">
        <v>2.4524464999999999E-11</v>
      </c>
      <c r="BF1041" s="328">
        <v>1.4708076000000001E-9</v>
      </c>
      <c r="BG1041" s="328">
        <v>4.1913171000000002E-11</v>
      </c>
      <c r="BH1041" s="328">
        <v>1.4796571000000001E-5</v>
      </c>
      <c r="BI1041" s="329">
        <v>1.7988395000000001E-2</v>
      </c>
      <c r="BJ1041" s="328">
        <v>4.1017218000000001E-11</v>
      </c>
      <c r="BK1041" s="328">
        <v>2.4942903000000001E-13</v>
      </c>
      <c r="BL1041" s="328">
        <v>1.1159639999999999E-17</v>
      </c>
      <c r="BM1041" s="41"/>
      <c r="BN1041" s="122">
        <v>1.2160165E-5</v>
      </c>
      <c r="BO1041" s="122">
        <v>5.8062888999999998E-7</v>
      </c>
      <c r="BP1041" s="122">
        <v>6.2759594999999998E-6</v>
      </c>
      <c r="BQ1041" s="122">
        <v>1.4525141E-8</v>
      </c>
      <c r="BR1041" s="122">
        <v>5.1943651999999997E-7</v>
      </c>
      <c r="BS1041" s="122">
        <v>1.1769024E-7</v>
      </c>
      <c r="BT1041" s="122">
        <v>8.0949264999999998E-10</v>
      </c>
      <c r="BU1041" s="122">
        <v>1.8503580999999999E-7</v>
      </c>
      <c r="BV1041" s="122">
        <v>8.3573384000000003E-9</v>
      </c>
      <c r="BW1041" s="122">
        <v>9.7062906000000003E-8</v>
      </c>
      <c r="BX1041" s="122">
        <v>1.2026067E-9</v>
      </c>
      <c r="BY1041" s="122">
        <v>2.7325472E-8</v>
      </c>
      <c r="BZ1041" s="122">
        <v>2.2473450999999999E-11</v>
      </c>
      <c r="CA1041" s="122">
        <v>2.9408803000000001E-7</v>
      </c>
      <c r="CB1041" s="122">
        <v>3.9657961E-6</v>
      </c>
      <c r="CC1041" s="122">
        <v>6.6336620000000005E-8</v>
      </c>
      <c r="CD1041" s="122">
        <v>5.8883204999999999E-9</v>
      </c>
      <c r="CE1041" s="151"/>
      <c r="CF1041" s="143"/>
      <c r="CG1041" s="42" t="s">
        <v>1277</v>
      </c>
      <c r="CH1041" s="42"/>
      <c r="CI1041" s="42"/>
      <c r="CK1041" s="50"/>
      <c r="CL1041" s="41"/>
      <c r="CM1041" s="41"/>
      <c r="CN1041" s="41"/>
      <c r="CO1041" s="41"/>
      <c r="CP1041" s="41"/>
      <c r="CQ1041" s="41"/>
      <c r="CR1041" s="41"/>
      <c r="CS1041" s="41"/>
      <c r="CT1041" s="41"/>
      <c r="CU1041" s="41"/>
      <c r="CV1041" s="41"/>
      <c r="CW1041" s="41"/>
    </row>
    <row r="1042" spans="1:101" ht="14.5" customHeight="1">
      <c r="A1042" s="41" t="s">
        <v>10089</v>
      </c>
      <c r="B1042" s="119" t="s">
        <v>8313</v>
      </c>
      <c r="C1042" s="120" t="str">
        <f t="shared" si="450"/>
        <v>A.160.02.126</v>
      </c>
      <c r="D1042" s="135" t="s">
        <v>95</v>
      </c>
      <c r="E1042" s="119" t="s">
        <v>6570</v>
      </c>
      <c r="F1042" s="118" t="str">
        <f t="shared" si="451"/>
        <v>Purpleheart natural forest 850 (kg/m3)</v>
      </c>
      <c r="G1042" s="118">
        <f t="shared" si="452"/>
        <v>4.8382973357667005</v>
      </c>
      <c r="H1042" s="118">
        <f t="shared" si="453"/>
        <v>1.5516363916999998E-3</v>
      </c>
      <c r="I1042" s="118">
        <f t="shared" si="454"/>
        <v>4.5503433299999996E-3</v>
      </c>
      <c r="J1042" s="326">
        <f t="shared" si="455"/>
        <v>4.3434090860449999</v>
      </c>
      <c r="K1042" s="118">
        <v>0.48878627000000002</v>
      </c>
      <c r="L1042" s="118">
        <v>2.7847795E-3</v>
      </c>
      <c r="M1042" s="118">
        <v>1.6416393E-3</v>
      </c>
      <c r="N1042" s="118">
        <v>1.2138464999999999E-3</v>
      </c>
      <c r="O1042" s="118">
        <v>1.8487614999999999E-4</v>
      </c>
      <c r="P1042" s="330">
        <v>6.2278516999999998E-6</v>
      </c>
      <c r="Q1042" s="118">
        <v>1.4668588999999999E-4</v>
      </c>
      <c r="R1042" s="118">
        <v>1.2392453E-4</v>
      </c>
      <c r="S1042" s="118">
        <v>2.0522047000000001E-4</v>
      </c>
      <c r="T1042" s="118">
        <v>1.185198E-2</v>
      </c>
      <c r="U1042" s="118">
        <v>3.2243699999999998E-3</v>
      </c>
      <c r="V1042" s="118">
        <v>4.3281254000000002</v>
      </c>
      <c r="W1042" s="330">
        <v>2.1155750000000001E-6</v>
      </c>
      <c r="X1042" s="118">
        <v>0</v>
      </c>
      <c r="Y1042" s="41"/>
      <c r="Z1042" s="327">
        <f t="shared" si="456"/>
        <v>3.6750847368421051</v>
      </c>
      <c r="AA1042" s="41"/>
      <c r="AB1042" s="111">
        <v>21.283017999999998</v>
      </c>
      <c r="AC1042" s="111">
        <v>2.8476829000000001</v>
      </c>
      <c r="AD1042" s="111">
        <v>0.43708842999999997</v>
      </c>
      <c r="AE1042" s="111">
        <v>0</v>
      </c>
      <c r="AF1042" s="111">
        <v>17.737456000000002</v>
      </c>
      <c r="AG1042" s="111">
        <v>0.16202974000000001</v>
      </c>
      <c r="AH1042" s="111">
        <v>9.8760580000000001E-2</v>
      </c>
      <c r="AI1042" s="41"/>
      <c r="AJ1042" s="114">
        <v>6.0981173999999999E-2</v>
      </c>
      <c r="AK1042" s="114">
        <v>5.8030751999999998E-2</v>
      </c>
      <c r="AL1042" s="114">
        <v>2.8218798000000001E-3</v>
      </c>
      <c r="AM1042" s="114">
        <v>1.2854279E-4</v>
      </c>
      <c r="AN1042" s="113">
        <f t="shared" si="457"/>
        <v>3.4790619146085699E-6</v>
      </c>
      <c r="AO1042" s="112">
        <f t="shared" si="458"/>
        <v>1.0435946097110542E-8</v>
      </c>
      <c r="AP1042" s="112">
        <f t="shared" si="459"/>
        <v>1.8003191571000002E-2</v>
      </c>
      <c r="AQ1042" s="328">
        <v>3.4109541999999999E-6</v>
      </c>
      <c r="AR1042" s="328">
        <v>1.0291688E-8</v>
      </c>
      <c r="AS1042" s="328">
        <v>2.8118288000000001E-13</v>
      </c>
      <c r="AT1042" s="328">
        <v>6.2602571000000002E-12</v>
      </c>
      <c r="AU1042" s="328">
        <v>1.6384846999999999E-13</v>
      </c>
      <c r="AV1042" s="328">
        <v>1.8049622000000001E-10</v>
      </c>
      <c r="AW1042" s="328">
        <v>6.6384444999999994E-8</v>
      </c>
      <c r="AX1042" s="328">
        <v>2.6098861000000001E-11</v>
      </c>
      <c r="AY1042" s="328">
        <v>7.5536566999999994E-11</v>
      </c>
      <c r="AZ1042" s="328">
        <v>4.1610557999999999E-14</v>
      </c>
      <c r="BA1042" s="328">
        <v>1.3402159000000001E-15</v>
      </c>
      <c r="BB1042" s="328">
        <v>5.1847646000000002E-14</v>
      </c>
      <c r="BC1042" s="328">
        <v>6.7902604999999998E-14</v>
      </c>
      <c r="BD1042" s="328">
        <v>1.6174015999999998E-14</v>
      </c>
      <c r="BE1042" s="328">
        <v>2.4524464999999999E-11</v>
      </c>
      <c r="BF1042" s="328">
        <v>1.4708076000000001E-9</v>
      </c>
      <c r="BG1042" s="328">
        <v>4.1913171000000002E-11</v>
      </c>
      <c r="BH1042" s="328">
        <v>1.4796571000000001E-5</v>
      </c>
      <c r="BI1042" s="329">
        <v>1.7988395000000001E-2</v>
      </c>
      <c r="BJ1042" s="328">
        <v>4.1017218000000001E-11</v>
      </c>
      <c r="BK1042" s="328">
        <v>2.4942903000000001E-13</v>
      </c>
      <c r="BL1042" s="328">
        <v>1.1159639999999999E-17</v>
      </c>
      <c r="BM1042" s="41"/>
      <c r="BN1042" s="111">
        <v>1.0835532E-4</v>
      </c>
      <c r="BO1042" s="122">
        <v>5.8062888999999998E-7</v>
      </c>
      <c r="BP1042" s="111">
        <v>1.0247111E-4</v>
      </c>
      <c r="BQ1042" s="122">
        <v>1.4525141E-8</v>
      </c>
      <c r="BR1042" s="122">
        <v>5.1943651999999997E-7</v>
      </c>
      <c r="BS1042" s="122">
        <v>1.1769024E-7</v>
      </c>
      <c r="BT1042" s="122">
        <v>8.0949264999999998E-10</v>
      </c>
      <c r="BU1042" s="122">
        <v>1.8503580999999999E-7</v>
      </c>
      <c r="BV1042" s="122">
        <v>8.3573384000000003E-9</v>
      </c>
      <c r="BW1042" s="122">
        <v>9.7062906000000003E-8</v>
      </c>
      <c r="BX1042" s="122">
        <v>1.2026067E-9</v>
      </c>
      <c r="BY1042" s="122">
        <v>2.7325472E-8</v>
      </c>
      <c r="BZ1042" s="122">
        <v>2.2473450999999999E-11</v>
      </c>
      <c r="CA1042" s="122">
        <v>2.9408803000000001E-7</v>
      </c>
      <c r="CB1042" s="122">
        <v>3.9657961E-6</v>
      </c>
      <c r="CC1042" s="122">
        <v>6.6336620000000005E-8</v>
      </c>
      <c r="CD1042" s="122">
        <v>5.8883204999999999E-9</v>
      </c>
      <c r="CE1042" s="151"/>
      <c r="CF1042" s="143"/>
      <c r="CG1042" s="42" t="s">
        <v>1277</v>
      </c>
      <c r="CH1042" s="42"/>
      <c r="CI1042" s="42"/>
      <c r="CK1042" s="50"/>
      <c r="CL1042" s="41"/>
      <c r="CM1042" s="41"/>
      <c r="CN1042" s="41"/>
      <c r="CO1042" s="41"/>
      <c r="CP1042" s="41"/>
      <c r="CQ1042" s="41"/>
      <c r="CR1042" s="41"/>
      <c r="CS1042" s="41"/>
      <c r="CT1042" s="41"/>
      <c r="CU1042" s="41"/>
      <c r="CV1042" s="41"/>
      <c r="CW1042" s="41"/>
    </row>
    <row r="1043" spans="1:101" ht="14.5" customHeight="1">
      <c r="A1043" s="41" t="s">
        <v>10087</v>
      </c>
      <c r="B1043" s="119" t="s">
        <v>8313</v>
      </c>
      <c r="C1043" s="120" t="str">
        <f t="shared" si="450"/>
        <v>A.160.02.127</v>
      </c>
      <c r="D1043" s="135" t="s">
        <v>95</v>
      </c>
      <c r="E1043" s="119" t="s">
        <v>6570</v>
      </c>
      <c r="F1043" s="118" t="str">
        <f t="shared" si="451"/>
        <v>Red Cedar, Western 370 (kg/m3)</v>
      </c>
      <c r="G1043" s="118">
        <f t="shared" si="452"/>
        <v>0.1007827381527</v>
      </c>
      <c r="H1043" s="118">
        <f t="shared" si="453"/>
        <v>1.8034355968E-3</v>
      </c>
      <c r="I1043" s="118">
        <f t="shared" si="454"/>
        <v>1.0515911159999999E-2</v>
      </c>
      <c r="J1043" s="326">
        <f t="shared" si="455"/>
        <v>3.5769431395899998E-2</v>
      </c>
      <c r="K1043" s="118">
        <v>5.2693959999999998E-2</v>
      </c>
      <c r="L1043" s="118">
        <v>8.2727310999999998E-3</v>
      </c>
      <c r="M1043" s="118">
        <v>2.1017153999999998E-3</v>
      </c>
      <c r="N1043" s="118">
        <v>1.3744866000000001E-3</v>
      </c>
      <c r="O1043" s="118">
        <v>2.4164632999999999E-4</v>
      </c>
      <c r="P1043" s="330">
        <v>9.4567668000000005E-6</v>
      </c>
      <c r="Q1043" s="118">
        <v>1.778459E-4</v>
      </c>
      <c r="R1043" s="118">
        <v>1.4146465999999999E-4</v>
      </c>
      <c r="S1043" s="118">
        <v>2.2562891000000001E-4</v>
      </c>
      <c r="T1043" s="118">
        <v>3.2228082999999998E-2</v>
      </c>
      <c r="U1043" s="118">
        <v>3.2844994999999999E-3</v>
      </c>
      <c r="V1043" s="330">
        <v>2.8839964E-5</v>
      </c>
      <c r="W1043" s="330">
        <v>2.3800218999999999E-6</v>
      </c>
      <c r="X1043" s="118">
        <v>0</v>
      </c>
      <c r="Y1043" s="41"/>
      <c r="Z1043" s="327">
        <f t="shared" si="456"/>
        <v>0.39619518796992476</v>
      </c>
      <c r="AA1043" s="41"/>
      <c r="AB1043" s="111">
        <v>23.546855000000001</v>
      </c>
      <c r="AC1043" s="111">
        <v>5.1004626000000002</v>
      </c>
      <c r="AD1043" s="111">
        <v>0.44523969000000002</v>
      </c>
      <c r="AE1043" s="111">
        <v>0</v>
      </c>
      <c r="AF1043" s="111">
        <v>17.737542999999999</v>
      </c>
      <c r="AG1043" s="111">
        <v>0.1628945</v>
      </c>
      <c r="AH1043" s="111">
        <v>0.10071524</v>
      </c>
      <c r="AI1043" s="41"/>
      <c r="AJ1043" s="114">
        <v>9.6230979000000005E-3</v>
      </c>
      <c r="AK1043" s="114">
        <v>8.9728359999999997E-3</v>
      </c>
      <c r="AL1043" s="114">
        <v>3.7378706999999998E-4</v>
      </c>
      <c r="AM1043" s="114">
        <v>2.7647482E-4</v>
      </c>
      <c r="AN1043" s="113">
        <f t="shared" si="457"/>
        <v>5.3793981088683011E-7</v>
      </c>
      <c r="AO1043" s="112">
        <f t="shared" si="458"/>
        <v>1.3823486263724952E-9</v>
      </c>
      <c r="AP1043" s="112">
        <f t="shared" si="459"/>
        <v>3.8721963317999999E-2</v>
      </c>
      <c r="AQ1043" s="328">
        <v>3.6820410000000002E-7</v>
      </c>
      <c r="AR1043" s="328">
        <v>1.1109783000000001E-9</v>
      </c>
      <c r="AS1043" s="328">
        <v>3.0352694999999999E-14</v>
      </c>
      <c r="AT1043" s="328">
        <v>7.0427893000000001E-12</v>
      </c>
      <c r="AU1043" s="328">
        <v>1.8432953E-13</v>
      </c>
      <c r="AV1043" s="328">
        <v>2.0439686000000001E-10</v>
      </c>
      <c r="AW1043" s="328">
        <v>1.6779144999999999E-7</v>
      </c>
      <c r="AX1043" s="328">
        <v>3.0533090999999998E-11</v>
      </c>
      <c r="AY1043" s="328">
        <v>1.9286772E-10</v>
      </c>
      <c r="AZ1043" s="328">
        <v>4.6811878000000001E-14</v>
      </c>
      <c r="BA1043" s="328">
        <v>1.5077429E-15</v>
      </c>
      <c r="BB1043" s="328">
        <v>6.5103520000000005E-14</v>
      </c>
      <c r="BC1043" s="328">
        <v>3.2883725000000002E-13</v>
      </c>
      <c r="BD1043" s="328">
        <v>6.3964071999999999E-14</v>
      </c>
      <c r="BE1043" s="328">
        <v>2.7926436999999999E-11</v>
      </c>
      <c r="BF1043" s="328">
        <v>1.6585661E-9</v>
      </c>
      <c r="BG1043" s="328">
        <v>4.7152318E-11</v>
      </c>
      <c r="BH1043" s="328">
        <v>1.7192318000000001E-5</v>
      </c>
      <c r="BI1043" s="329">
        <v>3.8704770999999999E-2</v>
      </c>
      <c r="BJ1043" s="328">
        <v>4.6144370999999998E-11</v>
      </c>
      <c r="BK1043" s="328">
        <v>2.8060766E-13</v>
      </c>
      <c r="BL1043" s="328">
        <v>1.2554595E-17</v>
      </c>
      <c r="BM1043" s="41"/>
      <c r="BN1043" s="122">
        <v>2.1382882999999998E-5</v>
      </c>
      <c r="BO1043" s="122">
        <v>1.393721E-6</v>
      </c>
      <c r="BP1043" s="122">
        <v>1.1046973000000001E-5</v>
      </c>
      <c r="BQ1043" s="122">
        <v>1.6580863000000001E-8</v>
      </c>
      <c r="BR1043" s="122">
        <v>1.2293297999999999E-6</v>
      </c>
      <c r="BS1043" s="122">
        <v>1.2589996E-7</v>
      </c>
      <c r="BT1043" s="122">
        <v>9.1067924000000003E-10</v>
      </c>
      <c r="BU1043" s="122">
        <v>1.9829731999999999E-7</v>
      </c>
      <c r="BV1043" s="122">
        <v>1.2690314999999999E-8</v>
      </c>
      <c r="BW1043" s="122">
        <v>1.1768167E-7</v>
      </c>
      <c r="BX1043" s="122">
        <v>1.3529325E-9</v>
      </c>
      <c r="BY1043" s="122">
        <v>3.0741156000000001E-8</v>
      </c>
      <c r="BZ1043" s="122">
        <v>2.5282633E-11</v>
      </c>
      <c r="CA1043" s="122">
        <v>4.4778686000000001E-7</v>
      </c>
      <c r="CB1043" s="122">
        <v>6.6865482999999997E-6</v>
      </c>
      <c r="CC1043" s="122">
        <v>6.7719125000000003E-8</v>
      </c>
      <c r="CD1043" s="122">
        <v>6.6243605000000002E-9</v>
      </c>
      <c r="CE1043" s="151"/>
      <c r="CF1043" s="143"/>
      <c r="CG1043" s="42" t="s">
        <v>1277</v>
      </c>
      <c r="CH1043" s="42"/>
      <c r="CI1043" s="42"/>
      <c r="CK1043" s="50"/>
      <c r="CL1043" s="41"/>
      <c r="CM1043" s="41"/>
      <c r="CN1043" s="41"/>
      <c r="CO1043" s="41"/>
      <c r="CP1043" s="41"/>
      <c r="CQ1043" s="41"/>
      <c r="CR1043" s="41"/>
      <c r="CS1043" s="41"/>
      <c r="CT1043" s="41"/>
      <c r="CU1043" s="41"/>
      <c r="CV1043" s="41"/>
      <c r="CW1043" s="41"/>
    </row>
    <row r="1044" spans="1:101" ht="14.5" customHeight="1">
      <c r="A1044" s="41" t="s">
        <v>10084</v>
      </c>
      <c r="B1044" s="119" t="s">
        <v>8313</v>
      </c>
      <c r="C1044" s="120" t="str">
        <f t="shared" si="450"/>
        <v>A.160.02.128</v>
      </c>
      <c r="D1044" s="135" t="s">
        <v>95</v>
      </c>
      <c r="E1044" s="119" t="s">
        <v>6570</v>
      </c>
      <c r="F1044" s="118" t="str">
        <f t="shared" si="451"/>
        <v>Utile FSC/PEFC 640 (kg/m3)</v>
      </c>
      <c r="G1044" s="118">
        <f t="shared" si="452"/>
        <v>5.68947254576E-2</v>
      </c>
      <c r="H1044" s="118">
        <f t="shared" si="453"/>
        <v>1.5681442325999999E-3</v>
      </c>
      <c r="I1044" s="118">
        <f t="shared" si="454"/>
        <v>5.2284566700000002E-3</v>
      </c>
      <c r="J1044" s="326">
        <f t="shared" si="455"/>
        <v>1.7607754555000001E-2</v>
      </c>
      <c r="K1044" s="118">
        <v>3.2490369999999998E-2</v>
      </c>
      <c r="L1044" s="118">
        <v>3.4219886000000001E-3</v>
      </c>
      <c r="M1044" s="118">
        <v>1.6822950000000001E-3</v>
      </c>
      <c r="N1044" s="118">
        <v>1.2231172E-3</v>
      </c>
      <c r="O1044" s="118">
        <v>1.9026100999999999E-4</v>
      </c>
      <c r="P1044" s="330">
        <v>6.5250026000000003E-6</v>
      </c>
      <c r="Q1044" s="118">
        <v>1.4824101999999999E-4</v>
      </c>
      <c r="R1044" s="118">
        <v>1.2417307000000001E-4</v>
      </c>
      <c r="S1044" s="118">
        <v>2.0632184000000001E-4</v>
      </c>
      <c r="T1044" s="118">
        <v>1.4143227E-2</v>
      </c>
      <c r="U1044" s="118">
        <v>3.2306717999999999E-3</v>
      </c>
      <c r="V1044" s="330">
        <v>2.541834E-5</v>
      </c>
      <c r="W1044" s="330">
        <v>2.1155750000000001E-6</v>
      </c>
      <c r="X1044" s="118">
        <v>0</v>
      </c>
      <c r="Y1044" s="41"/>
      <c r="Z1044" s="327">
        <f t="shared" si="456"/>
        <v>0.24428849624060148</v>
      </c>
      <c r="AA1044" s="41"/>
      <c r="AB1044" s="111">
        <v>21.535167000000001</v>
      </c>
      <c r="AC1044" s="111">
        <v>3.0986766000000001</v>
      </c>
      <c r="AD1044" s="111">
        <v>0.43794272000000001</v>
      </c>
      <c r="AE1044" s="111">
        <v>0</v>
      </c>
      <c r="AF1044" s="111">
        <v>17.737456000000002</v>
      </c>
      <c r="AG1044" s="111">
        <v>0.16212020999999999</v>
      </c>
      <c r="AH1044" s="111">
        <v>9.8970903999999998E-2</v>
      </c>
      <c r="AI1044" s="41"/>
      <c r="AJ1044" s="114">
        <v>5.4928737000000004E-3</v>
      </c>
      <c r="AK1044" s="114">
        <v>5.1197867000000001E-3</v>
      </c>
      <c r="AL1044" s="114">
        <v>2.2802440000000001E-4</v>
      </c>
      <c r="AM1044" s="114">
        <v>1.4506259999999999E-4</v>
      </c>
      <c r="AN1044" s="113">
        <f t="shared" si="457"/>
        <v>3.0694165047357E-7</v>
      </c>
      <c r="AO1044" s="112">
        <f t="shared" si="458"/>
        <v>8.4328549370153994E-10</v>
      </c>
      <c r="AP1044" s="112">
        <f t="shared" si="459"/>
        <v>2.0316890868000002E-2</v>
      </c>
      <c r="AQ1044" s="328">
        <v>2.2717525E-7</v>
      </c>
      <c r="AR1044" s="328">
        <v>6.8545826999999997E-10</v>
      </c>
      <c r="AS1044" s="328">
        <v>1.8726969999999999E-14</v>
      </c>
      <c r="AT1044" s="328">
        <v>6.2602571000000002E-12</v>
      </c>
      <c r="AU1044" s="328">
        <v>1.6384846999999999E-13</v>
      </c>
      <c r="AV1044" s="328">
        <v>1.8187638999999999E-10</v>
      </c>
      <c r="AW1044" s="328">
        <v>7.8041236E-8</v>
      </c>
      <c r="AX1044" s="328">
        <v>2.6413607E-11</v>
      </c>
      <c r="AY1044" s="328">
        <v>8.9016419000000001E-11</v>
      </c>
      <c r="AZ1044" s="328">
        <v>4.1610557999999999E-14</v>
      </c>
      <c r="BA1044" s="328">
        <v>1.3402159000000001E-15</v>
      </c>
      <c r="BB1044" s="328">
        <v>5.2669204000000002E-14</v>
      </c>
      <c r="BC1044" s="328">
        <v>9.8515472000000001E-14</v>
      </c>
      <c r="BD1044" s="328">
        <v>2.1724092E-14</v>
      </c>
      <c r="BE1044" s="328">
        <v>2.4565259999999999E-11</v>
      </c>
      <c r="BF1044" s="328">
        <v>1.4712815E-9</v>
      </c>
      <c r="BG1044" s="328">
        <v>4.1913171000000002E-11</v>
      </c>
      <c r="BH1044" s="328">
        <v>1.4897867999999999E-5</v>
      </c>
      <c r="BI1044" s="329">
        <v>2.0301993000000001E-2</v>
      </c>
      <c r="BJ1044" s="328">
        <v>4.1017218000000001E-11</v>
      </c>
      <c r="BK1044" s="328">
        <v>2.4942903000000001E-13</v>
      </c>
      <c r="BL1044" s="328">
        <v>1.1159639999999999E-17</v>
      </c>
      <c r="BM1044" s="41"/>
      <c r="BN1044" s="122">
        <v>1.3190439E-5</v>
      </c>
      <c r="BO1044" s="122">
        <v>6.7356306000000004E-7</v>
      </c>
      <c r="BP1044" s="122">
        <v>6.8114114000000004E-6</v>
      </c>
      <c r="BQ1044" s="122">
        <v>1.4554254000000001E-8</v>
      </c>
      <c r="BR1044" s="122">
        <v>6.0080946999999997E-7</v>
      </c>
      <c r="BS1044" s="122">
        <v>1.1769024E-7</v>
      </c>
      <c r="BT1044" s="122">
        <v>8.0949264999999998E-10</v>
      </c>
      <c r="BU1044" s="122">
        <v>1.8503580999999999E-7</v>
      </c>
      <c r="BV1044" s="122">
        <v>8.7560939999999993E-9</v>
      </c>
      <c r="BW1044" s="122">
        <v>9.8091945000000001E-8</v>
      </c>
      <c r="BX1044" s="122">
        <v>1.2026067E-9</v>
      </c>
      <c r="BY1044" s="122">
        <v>2.7325472E-8</v>
      </c>
      <c r="BZ1044" s="122">
        <v>2.2473450999999999E-11</v>
      </c>
      <c r="CA1044" s="122">
        <v>3.0996591999999999E-7</v>
      </c>
      <c r="CB1044" s="122">
        <v>4.2689754999999998E-6</v>
      </c>
      <c r="CC1044" s="122">
        <v>6.6336620000000005E-8</v>
      </c>
      <c r="CD1044" s="122">
        <v>5.8883204999999999E-9</v>
      </c>
      <c r="CE1044" s="151"/>
      <c r="CF1044" s="143"/>
      <c r="CG1044" s="42" t="s">
        <v>1277</v>
      </c>
      <c r="CH1044" s="42"/>
      <c r="CI1044" s="42"/>
      <c r="CK1044" s="50"/>
      <c r="CL1044" s="41"/>
      <c r="CM1044" s="41"/>
      <c r="CN1044" s="41"/>
      <c r="CO1044" s="41"/>
      <c r="CP1044" s="41"/>
      <c r="CQ1044" s="41"/>
      <c r="CR1044" s="41"/>
      <c r="CS1044" s="41"/>
      <c r="CT1044" s="41"/>
      <c r="CU1044" s="41"/>
      <c r="CV1044" s="41"/>
      <c r="CW1044" s="41"/>
    </row>
    <row r="1045" spans="1:101" ht="14.5" customHeight="1">
      <c r="A1045" s="41" t="s">
        <v>10082</v>
      </c>
      <c r="B1045" s="119" t="s">
        <v>8313</v>
      </c>
      <c r="C1045" s="120" t="str">
        <f t="shared" si="450"/>
        <v>A.160.02.129</v>
      </c>
      <c r="D1045" s="135" t="s">
        <v>95</v>
      </c>
      <c r="E1045" s="119" t="s">
        <v>6570</v>
      </c>
      <c r="F1045" s="118" t="str">
        <f t="shared" si="451"/>
        <v>Utile natural forest 640 (kg/m3)</v>
      </c>
      <c r="G1045" s="118">
        <f t="shared" si="452"/>
        <v>5.7773060071175992</v>
      </c>
      <c r="H1045" s="118">
        <f t="shared" si="453"/>
        <v>1.5681442325999999E-3</v>
      </c>
      <c r="I1045" s="118">
        <f t="shared" si="454"/>
        <v>5.2284566700000002E-3</v>
      </c>
      <c r="J1045" s="326">
        <f t="shared" si="455"/>
        <v>5.2791690362149994</v>
      </c>
      <c r="K1045" s="118">
        <v>0.49134037000000003</v>
      </c>
      <c r="L1045" s="118">
        <v>3.4219886000000001E-3</v>
      </c>
      <c r="M1045" s="118">
        <v>1.6822950000000001E-3</v>
      </c>
      <c r="N1045" s="118">
        <v>1.2231172E-3</v>
      </c>
      <c r="O1045" s="118">
        <v>1.9026100999999999E-4</v>
      </c>
      <c r="P1045" s="330">
        <v>6.5250026000000003E-6</v>
      </c>
      <c r="Q1045" s="118">
        <v>1.4824101999999999E-4</v>
      </c>
      <c r="R1045" s="118">
        <v>1.2417307000000001E-4</v>
      </c>
      <c r="S1045" s="118">
        <v>2.0632184000000001E-4</v>
      </c>
      <c r="T1045" s="118">
        <v>1.4143227E-2</v>
      </c>
      <c r="U1045" s="118">
        <v>3.2306717999999999E-3</v>
      </c>
      <c r="V1045" s="118">
        <v>5.2615866999999996</v>
      </c>
      <c r="W1045" s="330">
        <v>2.1155750000000001E-6</v>
      </c>
      <c r="X1045" s="118">
        <v>0</v>
      </c>
      <c r="Y1045" s="41"/>
      <c r="Z1045" s="327">
        <f t="shared" si="456"/>
        <v>3.6942884962406013</v>
      </c>
      <c r="AA1045" s="41"/>
      <c r="AB1045" s="111">
        <v>21.535167000000001</v>
      </c>
      <c r="AC1045" s="111">
        <v>3.0986766000000001</v>
      </c>
      <c r="AD1045" s="111">
        <v>0.43794272000000001</v>
      </c>
      <c r="AE1045" s="111">
        <v>0</v>
      </c>
      <c r="AF1045" s="111">
        <v>17.737456000000002</v>
      </c>
      <c r="AG1045" s="111">
        <v>0.16212020999999999</v>
      </c>
      <c r="AH1045" s="111">
        <v>9.8970903999999998E-2</v>
      </c>
      <c r="AI1045" s="41"/>
      <c r="AJ1045" s="114">
        <v>6.1507697E-2</v>
      </c>
      <c r="AK1045" s="114">
        <v>5.8522474999999997E-2</v>
      </c>
      <c r="AL1045" s="114">
        <v>2.8401597999999999E-3</v>
      </c>
      <c r="AM1045" s="114">
        <v>1.4506259999999999E-4</v>
      </c>
      <c r="AN1045" s="113">
        <f t="shared" si="457"/>
        <v>3.5085416004735699E-6</v>
      </c>
      <c r="AO1045" s="112">
        <f t="shared" si="458"/>
        <v>1.0503549148701539E-8</v>
      </c>
      <c r="AP1045" s="112">
        <f t="shared" si="459"/>
        <v>2.0316890868000002E-2</v>
      </c>
      <c r="AQ1045" s="328">
        <v>3.4287751999999999E-6</v>
      </c>
      <c r="AR1045" s="328">
        <v>1.0345458E-8</v>
      </c>
      <c r="AS1045" s="328">
        <v>2.8265197E-13</v>
      </c>
      <c r="AT1045" s="328">
        <v>6.2602571000000002E-12</v>
      </c>
      <c r="AU1045" s="328">
        <v>1.6384846999999999E-13</v>
      </c>
      <c r="AV1045" s="328">
        <v>1.8187638999999999E-10</v>
      </c>
      <c r="AW1045" s="328">
        <v>7.8041236E-8</v>
      </c>
      <c r="AX1045" s="328">
        <v>2.6413607E-11</v>
      </c>
      <c r="AY1045" s="328">
        <v>8.9016419000000001E-11</v>
      </c>
      <c r="AZ1045" s="328">
        <v>4.1610557999999999E-14</v>
      </c>
      <c r="BA1045" s="328">
        <v>1.3402159000000001E-15</v>
      </c>
      <c r="BB1045" s="328">
        <v>5.2669204000000002E-14</v>
      </c>
      <c r="BC1045" s="328">
        <v>9.8515472000000001E-14</v>
      </c>
      <c r="BD1045" s="328">
        <v>2.1724092E-14</v>
      </c>
      <c r="BE1045" s="328">
        <v>2.4565259999999999E-11</v>
      </c>
      <c r="BF1045" s="328">
        <v>1.4712815E-9</v>
      </c>
      <c r="BG1045" s="328">
        <v>4.1913171000000002E-11</v>
      </c>
      <c r="BH1045" s="328">
        <v>1.4897867999999999E-5</v>
      </c>
      <c r="BI1045" s="329">
        <v>2.0301993000000001E-2</v>
      </c>
      <c r="BJ1045" s="328">
        <v>4.1017218000000001E-11</v>
      </c>
      <c r="BK1045" s="328">
        <v>2.4942903000000001E-13</v>
      </c>
      <c r="BL1045" s="328">
        <v>1.1159639999999999E-17</v>
      </c>
      <c r="BM1045" s="41"/>
      <c r="BN1045" s="111">
        <v>1.0938559E-4</v>
      </c>
      <c r="BO1045" s="122">
        <v>6.7356306000000004E-7</v>
      </c>
      <c r="BP1045" s="111">
        <v>1.0300657E-4</v>
      </c>
      <c r="BQ1045" s="122">
        <v>1.4554254000000001E-8</v>
      </c>
      <c r="BR1045" s="122">
        <v>6.0080946999999997E-7</v>
      </c>
      <c r="BS1045" s="122">
        <v>1.1769024E-7</v>
      </c>
      <c r="BT1045" s="122">
        <v>8.0949264999999998E-10</v>
      </c>
      <c r="BU1045" s="122">
        <v>1.8503580999999999E-7</v>
      </c>
      <c r="BV1045" s="122">
        <v>8.7560939999999993E-9</v>
      </c>
      <c r="BW1045" s="122">
        <v>9.8091945000000001E-8</v>
      </c>
      <c r="BX1045" s="122">
        <v>1.2026067E-9</v>
      </c>
      <c r="BY1045" s="122">
        <v>2.7325472E-8</v>
      </c>
      <c r="BZ1045" s="122">
        <v>2.2473450999999999E-11</v>
      </c>
      <c r="CA1045" s="122">
        <v>3.0996591999999999E-7</v>
      </c>
      <c r="CB1045" s="122">
        <v>4.2689754999999998E-6</v>
      </c>
      <c r="CC1045" s="122">
        <v>6.6336620000000005E-8</v>
      </c>
      <c r="CD1045" s="122">
        <v>5.8883204999999999E-9</v>
      </c>
      <c r="CE1045" s="151"/>
      <c r="CF1045" s="143"/>
      <c r="CG1045" s="42" t="s">
        <v>1277</v>
      </c>
      <c r="CH1045" s="42"/>
      <c r="CI1045" s="42"/>
      <c r="CK1045" s="50"/>
      <c r="CL1045" s="41"/>
      <c r="CM1045" s="41"/>
      <c r="CN1045" s="41"/>
      <c r="CO1045" s="41"/>
      <c r="CP1045" s="41"/>
      <c r="CQ1045" s="41"/>
      <c r="CR1045" s="41"/>
      <c r="CS1045" s="41"/>
      <c r="CT1045" s="41"/>
      <c r="CU1045" s="41"/>
      <c r="CV1045" s="41"/>
      <c r="CW1045" s="41"/>
    </row>
    <row r="1046" spans="1:101" ht="14.5" customHeight="1">
      <c r="A1046" s="41" t="s">
        <v>10080</v>
      </c>
      <c r="B1046" s="119" t="s">
        <v>8313</v>
      </c>
      <c r="C1046" s="120" t="str">
        <f t="shared" si="450"/>
        <v>A.160.02.130</v>
      </c>
      <c r="D1046" s="135" t="s">
        <v>95</v>
      </c>
      <c r="E1046" s="119" t="s">
        <v>6570</v>
      </c>
      <c r="F1046" s="118" t="str">
        <f t="shared" si="451"/>
        <v>Wengé FSC/PEFC 830 (kg/m3)</v>
      </c>
      <c r="G1046" s="118">
        <f t="shared" si="452"/>
        <v>5.2773795218900001E-2</v>
      </c>
      <c r="H1046" s="118">
        <f t="shared" si="453"/>
        <v>1.5558812719E-3</v>
      </c>
      <c r="I1046" s="118">
        <f t="shared" si="454"/>
        <v>4.72471544E-3</v>
      </c>
      <c r="J1046" s="326">
        <f t="shared" si="455"/>
        <v>1.5900160507000001E-2</v>
      </c>
      <c r="K1046" s="118">
        <v>3.0593037999999999E-2</v>
      </c>
      <c r="L1046" s="118">
        <v>2.9486333000000001E-3</v>
      </c>
      <c r="M1046" s="118">
        <v>1.6520936999999999E-3</v>
      </c>
      <c r="N1046" s="118">
        <v>1.2162303999999999E-3</v>
      </c>
      <c r="O1046" s="118">
        <v>1.8626083000000001E-4</v>
      </c>
      <c r="P1046" s="330">
        <v>6.3042619000000002E-6</v>
      </c>
      <c r="Q1046" s="118">
        <v>1.4708578000000001E-4</v>
      </c>
      <c r="R1046" s="118">
        <v>1.2398844000000001E-4</v>
      </c>
      <c r="S1046" s="118">
        <v>2.0550367999999999E-4</v>
      </c>
      <c r="T1046" s="118">
        <v>1.2441158000000001E-2</v>
      </c>
      <c r="U1046" s="118">
        <v>3.2259903999999999E-3</v>
      </c>
      <c r="V1046" s="330">
        <v>2.5392852000000001E-5</v>
      </c>
      <c r="W1046" s="330">
        <v>2.1155750000000001E-6</v>
      </c>
      <c r="X1046" s="118">
        <v>0</v>
      </c>
      <c r="Y1046" s="41"/>
      <c r="Z1046" s="327">
        <f t="shared" si="456"/>
        <v>0.23002284210526314</v>
      </c>
      <c r="AA1046" s="41"/>
      <c r="AB1046" s="111">
        <v>21.347856</v>
      </c>
      <c r="AC1046" s="111">
        <v>2.9122241</v>
      </c>
      <c r="AD1046" s="111">
        <v>0.43730811000000003</v>
      </c>
      <c r="AE1046" s="111">
        <v>0</v>
      </c>
      <c r="AF1046" s="111">
        <v>17.737456000000002</v>
      </c>
      <c r="AG1046" s="111">
        <v>0.162053</v>
      </c>
      <c r="AH1046" s="111">
        <v>9.8814663999999997E-2</v>
      </c>
      <c r="AI1046" s="41"/>
      <c r="AJ1046" s="114">
        <v>5.1017425999999996E-3</v>
      </c>
      <c r="AK1046" s="114">
        <v>4.7545069000000002E-3</v>
      </c>
      <c r="AL1046" s="114">
        <v>2.1444496000000001E-4</v>
      </c>
      <c r="AM1046" s="114">
        <v>1.3279074000000001E-4</v>
      </c>
      <c r="AN1046" s="113">
        <f t="shared" si="457"/>
        <v>2.8504238289857001E-7</v>
      </c>
      <c r="AO1046" s="112">
        <f t="shared" si="458"/>
        <v>7.9306568317853996E-10</v>
      </c>
      <c r="AP1046" s="112">
        <f t="shared" si="459"/>
        <v>1.8598142619000002E-2</v>
      </c>
      <c r="AQ1046" s="328">
        <v>2.1393672000000001E-7</v>
      </c>
      <c r="AR1046" s="328">
        <v>6.4551444000000001E-10</v>
      </c>
      <c r="AS1046" s="328">
        <v>1.7635647999999999E-14</v>
      </c>
      <c r="AT1046" s="328">
        <v>6.2602571000000002E-12</v>
      </c>
      <c r="AU1046" s="328">
        <v>1.6384846999999999E-13</v>
      </c>
      <c r="AV1046" s="328">
        <v>1.8085112E-10</v>
      </c>
      <c r="AW1046" s="328">
        <v>6.9381905999999995E-8</v>
      </c>
      <c r="AX1046" s="328">
        <v>2.6179795999999999E-11</v>
      </c>
      <c r="AY1046" s="328">
        <v>7.9002815000000002E-11</v>
      </c>
      <c r="AZ1046" s="328">
        <v>4.1610557999999999E-14</v>
      </c>
      <c r="BA1046" s="328">
        <v>1.3402159000000001E-15</v>
      </c>
      <c r="BB1046" s="328">
        <v>5.2058904000000003E-14</v>
      </c>
      <c r="BC1046" s="328">
        <v>7.5774484999999996E-14</v>
      </c>
      <c r="BD1046" s="328">
        <v>1.7601178000000001E-14</v>
      </c>
      <c r="BE1046" s="328">
        <v>2.4534954999999999E-11</v>
      </c>
      <c r="BF1046" s="328">
        <v>1.4709295000000001E-9</v>
      </c>
      <c r="BG1046" s="328">
        <v>4.1913171000000002E-11</v>
      </c>
      <c r="BH1046" s="328">
        <v>1.4822619E-5</v>
      </c>
      <c r="BI1046" s="329">
        <v>1.858332E-2</v>
      </c>
      <c r="BJ1046" s="328">
        <v>4.1017218000000001E-11</v>
      </c>
      <c r="BK1046" s="328">
        <v>2.4942903000000001E-13</v>
      </c>
      <c r="BL1046" s="328">
        <v>1.1159639999999999E-17</v>
      </c>
      <c r="BM1046" s="41"/>
      <c r="BN1046" s="122">
        <v>1.2425093E-5</v>
      </c>
      <c r="BO1046" s="122">
        <v>6.0452625000000003E-7</v>
      </c>
      <c r="BP1046" s="122">
        <v>6.4136471000000001E-6</v>
      </c>
      <c r="BQ1046" s="122">
        <v>1.4532627E-8</v>
      </c>
      <c r="BR1046" s="122">
        <v>5.4036098999999999E-7</v>
      </c>
      <c r="BS1046" s="122">
        <v>1.1769024E-7</v>
      </c>
      <c r="BT1046" s="122">
        <v>8.0949264999999998E-10</v>
      </c>
      <c r="BU1046" s="122">
        <v>1.8503580999999999E-7</v>
      </c>
      <c r="BV1046" s="122">
        <v>8.4598755999999994E-9</v>
      </c>
      <c r="BW1046" s="122">
        <v>9.7327516000000001E-8</v>
      </c>
      <c r="BX1046" s="122">
        <v>1.2026067E-9</v>
      </c>
      <c r="BY1046" s="122">
        <v>2.7325472E-8</v>
      </c>
      <c r="BZ1046" s="122">
        <v>2.2473450999999999E-11</v>
      </c>
      <c r="CA1046" s="122">
        <v>2.9817090999999999E-7</v>
      </c>
      <c r="CB1046" s="122">
        <v>4.0437565000000003E-6</v>
      </c>
      <c r="CC1046" s="122">
        <v>6.6336620000000005E-8</v>
      </c>
      <c r="CD1046" s="122">
        <v>5.8883204999999999E-9</v>
      </c>
      <c r="CE1046" s="151"/>
      <c r="CF1046" s="143"/>
      <c r="CG1046" s="42" t="s">
        <v>1277</v>
      </c>
      <c r="CH1046" s="42"/>
      <c r="CI1046" s="42"/>
      <c r="CK1046" s="50"/>
      <c r="CL1046" s="41"/>
      <c r="CM1046" s="41"/>
      <c r="CN1046" s="41"/>
      <c r="CO1046" s="41"/>
      <c r="CP1046" s="41"/>
      <c r="CQ1046" s="41"/>
      <c r="CR1046" s="41"/>
      <c r="CS1046" s="41"/>
      <c r="CT1046" s="41"/>
      <c r="CU1046" s="41"/>
      <c r="CV1046" s="41"/>
      <c r="CW1046" s="41"/>
    </row>
    <row r="1047" spans="1:101" ht="14.5" customHeight="1">
      <c r="A1047" s="41" t="s">
        <v>10077</v>
      </c>
      <c r="B1047" s="119" t="s">
        <v>8313</v>
      </c>
      <c r="C1047" s="120" t="str">
        <f t="shared" si="450"/>
        <v>A.160.02.131</v>
      </c>
      <c r="D1047" s="135" t="s">
        <v>95</v>
      </c>
      <c r="E1047" s="119" t="s">
        <v>6570</v>
      </c>
      <c r="F1047" s="118" t="str">
        <f t="shared" si="451"/>
        <v>Wengé natural forest 830 (kg/m3)</v>
      </c>
      <c r="G1047" s="118">
        <f t="shared" si="452"/>
        <v>6.4198238043668994</v>
      </c>
      <c r="H1047" s="118">
        <f t="shared" si="453"/>
        <v>1.5558812719E-3</v>
      </c>
      <c r="I1047" s="118">
        <f t="shared" si="454"/>
        <v>4.72471544E-3</v>
      </c>
      <c r="J1047" s="326">
        <f t="shared" si="455"/>
        <v>5.9241001676549994</v>
      </c>
      <c r="K1047" s="118">
        <v>0.48944304</v>
      </c>
      <c r="L1047" s="118">
        <v>2.9486333000000001E-3</v>
      </c>
      <c r="M1047" s="118">
        <v>1.6520936999999999E-3</v>
      </c>
      <c r="N1047" s="118">
        <v>1.2162303999999999E-3</v>
      </c>
      <c r="O1047" s="118">
        <v>1.8626083000000001E-4</v>
      </c>
      <c r="P1047" s="330">
        <v>6.3042619000000002E-6</v>
      </c>
      <c r="Q1047" s="118">
        <v>1.4708578000000001E-4</v>
      </c>
      <c r="R1047" s="118">
        <v>1.2398844000000001E-4</v>
      </c>
      <c r="S1047" s="118">
        <v>2.0550367999999999E-4</v>
      </c>
      <c r="T1047" s="118">
        <v>1.2441158000000001E-2</v>
      </c>
      <c r="U1047" s="118">
        <v>3.2259903999999999E-3</v>
      </c>
      <c r="V1047" s="118">
        <v>5.9082254000000001</v>
      </c>
      <c r="W1047" s="330">
        <v>2.1155750000000001E-6</v>
      </c>
      <c r="X1047" s="118">
        <v>0</v>
      </c>
      <c r="Y1047" s="41"/>
      <c r="Z1047" s="327">
        <f t="shared" si="456"/>
        <v>3.6800228571428568</v>
      </c>
      <c r="AA1047" s="41"/>
      <c r="AB1047" s="111">
        <v>21.347856</v>
      </c>
      <c r="AC1047" s="111">
        <v>2.9122241</v>
      </c>
      <c r="AD1047" s="111">
        <v>0.43730811000000003</v>
      </c>
      <c r="AE1047" s="111">
        <v>0</v>
      </c>
      <c r="AF1047" s="111">
        <v>17.737456000000002</v>
      </c>
      <c r="AG1047" s="111">
        <v>0.162053</v>
      </c>
      <c r="AH1047" s="111">
        <v>9.8814663999999997E-2</v>
      </c>
      <c r="AI1047" s="41"/>
      <c r="AJ1047" s="114">
        <v>6.1116565999999997E-2</v>
      </c>
      <c r="AK1047" s="114">
        <v>5.8157195000000002E-2</v>
      </c>
      <c r="AL1047" s="114">
        <v>2.8265803000000001E-3</v>
      </c>
      <c r="AM1047" s="114">
        <v>1.3279074000000001E-4</v>
      </c>
      <c r="AN1047" s="113">
        <f t="shared" si="457"/>
        <v>3.4866423628985698E-6</v>
      </c>
      <c r="AO1047" s="112">
        <f t="shared" si="458"/>
        <v>1.0453329168180539E-8</v>
      </c>
      <c r="AP1047" s="112">
        <f t="shared" si="459"/>
        <v>1.8598142619000002E-2</v>
      </c>
      <c r="AQ1047" s="328">
        <v>3.4155366999999999E-6</v>
      </c>
      <c r="AR1047" s="328">
        <v>1.0305514E-8</v>
      </c>
      <c r="AS1047" s="328">
        <v>2.8156064999999999E-13</v>
      </c>
      <c r="AT1047" s="328">
        <v>6.2602571000000002E-12</v>
      </c>
      <c r="AU1047" s="328">
        <v>1.6384846999999999E-13</v>
      </c>
      <c r="AV1047" s="328">
        <v>1.8085112E-10</v>
      </c>
      <c r="AW1047" s="328">
        <v>6.9381905999999995E-8</v>
      </c>
      <c r="AX1047" s="328">
        <v>2.6179795999999999E-11</v>
      </c>
      <c r="AY1047" s="328">
        <v>7.9002815000000002E-11</v>
      </c>
      <c r="AZ1047" s="328">
        <v>4.1610557999999999E-14</v>
      </c>
      <c r="BA1047" s="328">
        <v>1.3402159000000001E-15</v>
      </c>
      <c r="BB1047" s="328">
        <v>5.2058904000000003E-14</v>
      </c>
      <c r="BC1047" s="328">
        <v>7.5774484999999996E-14</v>
      </c>
      <c r="BD1047" s="328">
        <v>1.7601178000000001E-14</v>
      </c>
      <c r="BE1047" s="328">
        <v>2.4534954999999999E-11</v>
      </c>
      <c r="BF1047" s="328">
        <v>1.4709295000000001E-9</v>
      </c>
      <c r="BG1047" s="328">
        <v>4.1913171000000002E-11</v>
      </c>
      <c r="BH1047" s="328">
        <v>1.4822619E-5</v>
      </c>
      <c r="BI1047" s="329">
        <v>1.858332E-2</v>
      </c>
      <c r="BJ1047" s="328">
        <v>4.1017218000000001E-11</v>
      </c>
      <c r="BK1047" s="328">
        <v>2.4942903000000001E-13</v>
      </c>
      <c r="BL1047" s="328">
        <v>1.1159639999999999E-17</v>
      </c>
      <c r="BM1047" s="41"/>
      <c r="BN1047" s="111">
        <v>1.0862025E-4</v>
      </c>
      <c r="BO1047" s="122">
        <v>6.0452625000000003E-7</v>
      </c>
      <c r="BP1047" s="111">
        <v>1.0260880000000001E-4</v>
      </c>
      <c r="BQ1047" s="122">
        <v>1.4532627E-8</v>
      </c>
      <c r="BR1047" s="122">
        <v>5.4036098999999999E-7</v>
      </c>
      <c r="BS1047" s="122">
        <v>1.1769024E-7</v>
      </c>
      <c r="BT1047" s="122">
        <v>8.0949264999999998E-10</v>
      </c>
      <c r="BU1047" s="122">
        <v>1.8503580999999999E-7</v>
      </c>
      <c r="BV1047" s="122">
        <v>8.4598755999999994E-9</v>
      </c>
      <c r="BW1047" s="122">
        <v>9.7327516000000001E-8</v>
      </c>
      <c r="BX1047" s="122">
        <v>1.2026067E-9</v>
      </c>
      <c r="BY1047" s="122">
        <v>2.7325472E-8</v>
      </c>
      <c r="BZ1047" s="122">
        <v>2.2473450999999999E-11</v>
      </c>
      <c r="CA1047" s="122">
        <v>2.9817090999999999E-7</v>
      </c>
      <c r="CB1047" s="122">
        <v>4.0437565000000003E-6</v>
      </c>
      <c r="CC1047" s="122">
        <v>6.6336620000000005E-8</v>
      </c>
      <c r="CD1047" s="122">
        <v>5.8883204999999999E-9</v>
      </c>
      <c r="CE1047" s="151"/>
      <c r="CF1047" s="143"/>
      <c r="CG1047" s="42" t="s">
        <v>1277</v>
      </c>
      <c r="CH1047" s="42"/>
      <c r="CI1047" s="42"/>
      <c r="CK1047" s="50"/>
      <c r="CL1047" s="41"/>
      <c r="CM1047" s="41"/>
      <c r="CN1047" s="41"/>
      <c r="CO1047" s="41"/>
      <c r="CP1047" s="41"/>
      <c r="CQ1047" s="41"/>
      <c r="CR1047" s="41"/>
      <c r="CS1047" s="41"/>
      <c r="CT1047" s="41"/>
      <c r="CU1047" s="41"/>
      <c r="CV1047" s="41"/>
      <c r="CW1047" s="41"/>
    </row>
    <row r="1048" spans="1:101" ht="14.5" customHeight="1">
      <c r="B1048" s="119" t="s">
        <v>8313</v>
      </c>
      <c r="C1048" s="133" t="s">
        <v>96</v>
      </c>
      <c r="D1048" s="133" t="s">
        <v>98</v>
      </c>
      <c r="G1048" s="41"/>
      <c r="H1048" s="41"/>
      <c r="I1048" s="41"/>
      <c r="J1048" s="41"/>
      <c r="K1048" s="41"/>
      <c r="L1048" s="41"/>
      <c r="M1048" s="41"/>
      <c r="N1048" s="41"/>
      <c r="O1048" s="41"/>
      <c r="P1048" s="41"/>
      <c r="Q1048" s="41"/>
      <c r="R1048" s="41"/>
      <c r="S1048" s="41"/>
      <c r="T1048" s="41"/>
      <c r="U1048" s="41"/>
      <c r="V1048" s="41"/>
      <c r="W1048" s="41"/>
      <c r="X1048" s="41"/>
      <c r="Y1048" s="41"/>
      <c r="Z1048" s="41"/>
      <c r="AA1048" s="41"/>
      <c r="AB1048" s="41"/>
      <c r="AC1048" s="41"/>
      <c r="AD1048" s="41"/>
      <c r="AE1048" s="41"/>
      <c r="AF1048" s="41"/>
      <c r="AG1048" s="41"/>
      <c r="AH1048" s="41"/>
      <c r="AI1048" s="41"/>
      <c r="AJ1048" s="41"/>
      <c r="AK1048" s="41"/>
      <c r="AL1048" s="41"/>
      <c r="AM1048" s="41"/>
      <c r="AN1048" s="41"/>
      <c r="AO1048" s="41"/>
      <c r="AP1048" s="41"/>
      <c r="AQ1048" s="41"/>
      <c r="AR1048" s="41"/>
      <c r="AS1048" s="41"/>
      <c r="AT1048" s="41"/>
      <c r="AU1048" s="41"/>
      <c r="AV1048" s="41"/>
      <c r="AW1048" s="41"/>
      <c r="AX1048" s="41"/>
      <c r="AY1048" s="41"/>
      <c r="AZ1048" s="41"/>
      <c r="BA1048" s="41"/>
      <c r="BB1048" s="41"/>
      <c r="BC1048" s="41"/>
      <c r="BD1048" s="41"/>
      <c r="BE1048" s="41"/>
      <c r="BF1048" s="41"/>
      <c r="BG1048" s="41"/>
      <c r="BH1048" s="41"/>
      <c r="BI1048" s="41"/>
      <c r="BJ1048" s="41"/>
      <c r="BK1048" s="41"/>
      <c r="BL1048" s="41"/>
      <c r="BM1048" s="41"/>
      <c r="BN1048" s="41"/>
      <c r="BO1048" s="41"/>
      <c r="BP1048" s="41"/>
      <c r="BQ1048" s="41"/>
      <c r="BR1048" s="41"/>
      <c r="BS1048" s="41"/>
      <c r="BT1048" s="41"/>
      <c r="BU1048" s="41"/>
      <c r="BV1048" s="41"/>
      <c r="BW1048" s="41"/>
      <c r="BX1048" s="41"/>
      <c r="BY1048" s="41"/>
      <c r="BZ1048" s="41"/>
      <c r="CA1048" s="41"/>
      <c r="CB1048" s="41"/>
      <c r="CC1048" s="41"/>
      <c r="CD1048" s="41"/>
      <c r="CE1048" s="152"/>
      <c r="CF1048" s="144"/>
      <c r="CH1048" s="42"/>
      <c r="CI1048" s="42"/>
      <c r="CK1048" s="50"/>
      <c r="CL1048" s="41"/>
      <c r="CM1048" s="41"/>
      <c r="CN1048" s="41"/>
      <c r="CO1048" s="41"/>
      <c r="CP1048" s="41"/>
      <c r="CQ1048" s="41"/>
      <c r="CR1048" s="41"/>
      <c r="CS1048" s="41"/>
      <c r="CT1048" s="41"/>
      <c r="CU1048" s="41"/>
      <c r="CV1048" s="41"/>
      <c r="CW1048" s="41"/>
    </row>
    <row r="1049" spans="1:101" ht="14.5" customHeight="1">
      <c r="A1049" s="41" t="s">
        <v>10075</v>
      </c>
      <c r="B1049" s="119" t="s">
        <v>8313</v>
      </c>
      <c r="C1049" s="120" t="str">
        <f t="shared" ref="C1049:C1083" si="460">MID(A1049,1,12)</f>
        <v>A.160.03.101</v>
      </c>
      <c r="D1049" s="135" t="s">
        <v>98</v>
      </c>
      <c r="E1049" s="119" t="s">
        <v>6570</v>
      </c>
      <c r="F1049" s="118" t="str">
        <f t="shared" ref="F1049:F1083" si="461">MID(A1049, 21,85)</f>
        <v>Carapa FSC/PEFC 610 (kg/m3)</v>
      </c>
      <c r="G1049" s="118">
        <f t="shared" ref="G1049:G1083" si="462">H1049+I1049+J1049+K1049</f>
        <v>5.6419233986500006E-2</v>
      </c>
      <c r="H1049" s="118">
        <f t="shared" ref="H1049:H1083" si="463">N1049+O1049+P1049+Q1049</f>
        <v>1.5667293024999999E-3</v>
      </c>
      <c r="I1049" s="118">
        <f t="shared" ref="I1049:I1083" si="464">L1049+M1049+R1049</f>
        <v>5.1703326699999996E-3</v>
      </c>
      <c r="J1049" s="326">
        <f t="shared" ref="J1049:J1083" si="465">S1049+IF(T1049="x",0,T1049)+IF(U1049="x",0,U1049)+IF(V1049="x",0,V1049)+W1049+X1049</f>
        <v>1.7410725014000001E-2</v>
      </c>
      <c r="K1049" s="118">
        <v>3.2271447000000002E-2</v>
      </c>
      <c r="L1049" s="118">
        <v>3.3673707E-3</v>
      </c>
      <c r="M1049" s="118">
        <v>1.6788102E-3</v>
      </c>
      <c r="N1049" s="118">
        <v>1.2223226000000001E-3</v>
      </c>
      <c r="O1049" s="118">
        <v>1.8979945000000001E-4</v>
      </c>
      <c r="P1049" s="330">
        <v>6.4995324999999999E-6</v>
      </c>
      <c r="Q1049" s="118">
        <v>1.4810771999999999E-4</v>
      </c>
      <c r="R1049" s="118">
        <v>1.2415177000000001E-4</v>
      </c>
      <c r="S1049" s="118">
        <v>2.0622743999999999E-4</v>
      </c>
      <c r="T1049" s="118">
        <v>1.3946834999999999E-2</v>
      </c>
      <c r="U1049" s="118">
        <v>3.2301316E-3</v>
      </c>
      <c r="V1049" s="330">
        <v>2.5415399000000001E-5</v>
      </c>
      <c r="W1049" s="330">
        <v>2.1155750000000001E-6</v>
      </c>
      <c r="X1049" s="118">
        <v>0</v>
      </c>
      <c r="Y1049" s="41"/>
      <c r="Z1049" s="327">
        <f t="shared" ref="Z1049:Z1083" si="466">K1049/0.133</f>
        <v>0.24264245864661654</v>
      </c>
      <c r="AA1049" s="41"/>
      <c r="AB1049" s="111">
        <v>21.513553999999999</v>
      </c>
      <c r="AC1049" s="111">
        <v>3.0771628</v>
      </c>
      <c r="AD1049" s="111">
        <v>0.43786948999999997</v>
      </c>
      <c r="AE1049" s="111">
        <v>0</v>
      </c>
      <c r="AF1049" s="111">
        <v>17.737456000000002</v>
      </c>
      <c r="AG1049" s="111">
        <v>0.16211246000000001</v>
      </c>
      <c r="AH1049" s="111">
        <v>9.8952875999999995E-2</v>
      </c>
      <c r="AI1049" s="41"/>
      <c r="AJ1049" s="114">
        <v>5.4477431999999998E-3</v>
      </c>
      <c r="AK1049" s="114">
        <v>5.0776390000000001E-3</v>
      </c>
      <c r="AL1049" s="114">
        <v>2.2645753999999999E-4</v>
      </c>
      <c r="AM1049" s="114">
        <v>1.4364662E-4</v>
      </c>
      <c r="AN1049" s="113">
        <f t="shared" ref="AN1049:AN1083" si="467">AQ1049+AT1049+AU1049+AV1049+AW1049+BE1049+BF1049+BJ1049</f>
        <v>3.0441480507756998E-7</v>
      </c>
      <c r="AO1049" s="112">
        <f t="shared" ref="AO1049:AO1083" si="468">AR1049+AS1049+AX1049+AY1049+AZ1049+BA1049+BB1049+BC1049+BD1049+BG1049+BK1049+BL1049</f>
        <v>8.3749090367953981E-10</v>
      </c>
      <c r="AP1049" s="112">
        <f t="shared" ref="AP1049:AP1083" si="469">BH1049+BI1049</f>
        <v>2.0118574184999998E-2</v>
      </c>
      <c r="AQ1049" s="328">
        <v>2.2564772E-7</v>
      </c>
      <c r="AR1049" s="328">
        <v>6.8084936999999997E-10</v>
      </c>
      <c r="AS1049" s="328">
        <v>1.8601048000000002E-14</v>
      </c>
      <c r="AT1049" s="328">
        <v>6.2602571000000002E-12</v>
      </c>
      <c r="AU1049" s="328">
        <v>1.6384846999999999E-13</v>
      </c>
      <c r="AV1049" s="328">
        <v>1.8175809E-10</v>
      </c>
      <c r="AW1049" s="328">
        <v>7.7042083000000006E-8</v>
      </c>
      <c r="AX1049" s="328">
        <v>2.6386629000000001E-11</v>
      </c>
      <c r="AY1049" s="328">
        <v>8.7861002999999998E-11</v>
      </c>
      <c r="AZ1049" s="328">
        <v>4.1610557999999999E-14</v>
      </c>
      <c r="BA1049" s="328">
        <v>1.3402159000000001E-15</v>
      </c>
      <c r="BB1049" s="328">
        <v>5.2598785000000002E-14</v>
      </c>
      <c r="BC1049" s="328">
        <v>9.5891512000000001E-14</v>
      </c>
      <c r="BD1049" s="328">
        <v>2.1248371000000001E-14</v>
      </c>
      <c r="BE1049" s="328">
        <v>2.4561764000000001E-11</v>
      </c>
      <c r="BF1049" s="328">
        <v>1.4712409000000001E-9</v>
      </c>
      <c r="BG1049" s="328">
        <v>4.1913171000000002E-11</v>
      </c>
      <c r="BH1049" s="328">
        <v>1.4889185E-5</v>
      </c>
      <c r="BI1049" s="329">
        <v>2.0103685E-2</v>
      </c>
      <c r="BJ1049" s="328">
        <v>4.1017218000000001E-11</v>
      </c>
      <c r="BK1049" s="328">
        <v>2.4942903000000001E-13</v>
      </c>
      <c r="BL1049" s="328">
        <v>1.1159639999999999E-17</v>
      </c>
      <c r="BM1049" s="41"/>
      <c r="BN1049" s="122">
        <v>1.310213E-5</v>
      </c>
      <c r="BO1049" s="122">
        <v>6.6559726999999997E-7</v>
      </c>
      <c r="BP1049" s="122">
        <v>6.7655155999999997E-6</v>
      </c>
      <c r="BQ1049" s="122">
        <v>1.4551758999999999E-8</v>
      </c>
      <c r="BR1049" s="122">
        <v>5.9383465000000005E-7</v>
      </c>
      <c r="BS1049" s="122">
        <v>1.1769024E-7</v>
      </c>
      <c r="BT1049" s="122">
        <v>8.0949264999999998E-10</v>
      </c>
      <c r="BU1049" s="122">
        <v>1.8503580999999999E-7</v>
      </c>
      <c r="BV1049" s="122">
        <v>8.7219149999999997E-9</v>
      </c>
      <c r="BW1049" s="122">
        <v>9.8003741999999999E-8</v>
      </c>
      <c r="BX1049" s="122">
        <v>1.2026067E-9</v>
      </c>
      <c r="BY1049" s="122">
        <v>2.7325472E-8</v>
      </c>
      <c r="BZ1049" s="122">
        <v>2.2473450999999999E-11</v>
      </c>
      <c r="CA1049" s="122">
        <v>3.0860495999999999E-7</v>
      </c>
      <c r="CB1049" s="122">
        <v>4.2429887E-6</v>
      </c>
      <c r="CC1049" s="122">
        <v>6.6336620000000005E-8</v>
      </c>
      <c r="CD1049" s="122">
        <v>5.8883204999999999E-9</v>
      </c>
      <c r="CE1049" s="151"/>
      <c r="CF1049" s="143"/>
      <c r="CG1049" s="42" t="s">
        <v>1277</v>
      </c>
      <c r="CK1049" s="50"/>
      <c r="CL1049" s="41"/>
      <c r="CM1049" s="41"/>
      <c r="CN1049" s="41"/>
      <c r="CO1049" s="41"/>
      <c r="CP1049" s="41"/>
      <c r="CQ1049" s="41"/>
      <c r="CR1049" s="41"/>
      <c r="CS1049" s="41"/>
      <c r="CT1049" s="41"/>
      <c r="CU1049" s="41"/>
      <c r="CV1049" s="41"/>
      <c r="CW1049" s="41"/>
    </row>
    <row r="1050" spans="1:101" ht="14.5" customHeight="1">
      <c r="A1050" s="41" t="s">
        <v>10073</v>
      </c>
      <c r="B1050" s="119" t="s">
        <v>8313</v>
      </c>
      <c r="C1050" s="120" t="str">
        <f t="shared" si="460"/>
        <v>A.160.03.102</v>
      </c>
      <c r="D1050" s="135" t="s">
        <v>98</v>
      </c>
      <c r="E1050" s="119" t="s">
        <v>6570</v>
      </c>
      <c r="F1050" s="118" t="str">
        <f t="shared" si="461"/>
        <v>Carapa natural forest 610 (kg/m3)</v>
      </c>
      <c r="G1050" s="118">
        <f t="shared" si="462"/>
        <v>6.5436942215874989</v>
      </c>
      <c r="H1050" s="118">
        <f t="shared" si="463"/>
        <v>1.5667293024999999E-3</v>
      </c>
      <c r="I1050" s="118">
        <f t="shared" si="464"/>
        <v>5.1703326699999996E-3</v>
      </c>
      <c r="J1050" s="326">
        <f t="shared" si="465"/>
        <v>6.0458357096149991</v>
      </c>
      <c r="K1050" s="118">
        <v>0.49112145000000001</v>
      </c>
      <c r="L1050" s="118">
        <v>3.3673707E-3</v>
      </c>
      <c r="M1050" s="118">
        <v>1.6788102E-3</v>
      </c>
      <c r="N1050" s="118">
        <v>1.2223226000000001E-3</v>
      </c>
      <c r="O1050" s="118">
        <v>1.8979945000000001E-4</v>
      </c>
      <c r="P1050" s="330">
        <v>6.4995324999999999E-6</v>
      </c>
      <c r="Q1050" s="118">
        <v>1.4810771999999999E-4</v>
      </c>
      <c r="R1050" s="118">
        <v>1.2415177000000001E-4</v>
      </c>
      <c r="S1050" s="118">
        <v>2.0622743999999999E-4</v>
      </c>
      <c r="T1050" s="118">
        <v>1.3946834999999999E-2</v>
      </c>
      <c r="U1050" s="118">
        <v>3.2301316E-3</v>
      </c>
      <c r="V1050" s="118">
        <v>6.0284503999999997</v>
      </c>
      <c r="W1050" s="330">
        <v>2.1155750000000001E-6</v>
      </c>
      <c r="X1050" s="118">
        <v>0</v>
      </c>
      <c r="Y1050" s="41"/>
      <c r="Z1050" s="327">
        <f t="shared" si="466"/>
        <v>3.6926424812030074</v>
      </c>
      <c r="AA1050" s="41"/>
      <c r="AB1050" s="111">
        <v>21.513553999999999</v>
      </c>
      <c r="AC1050" s="111">
        <v>3.0771628</v>
      </c>
      <c r="AD1050" s="111">
        <v>0.43786948999999997</v>
      </c>
      <c r="AE1050" s="111">
        <v>0</v>
      </c>
      <c r="AF1050" s="111">
        <v>17.737456000000002</v>
      </c>
      <c r="AG1050" s="111">
        <v>0.16211246000000001</v>
      </c>
      <c r="AH1050" s="111">
        <v>9.8952875999999995E-2</v>
      </c>
      <c r="AI1050" s="41"/>
      <c r="AJ1050" s="114">
        <v>6.1462567000000003E-2</v>
      </c>
      <c r="AK1050" s="114">
        <v>5.8480326999999999E-2</v>
      </c>
      <c r="AL1050" s="114">
        <v>2.8385928999999999E-3</v>
      </c>
      <c r="AM1050" s="114">
        <v>1.4364662E-4</v>
      </c>
      <c r="AN1050" s="113">
        <f t="shared" si="467"/>
        <v>3.5060147850775697E-6</v>
      </c>
      <c r="AO1050" s="112">
        <f t="shared" si="468"/>
        <v>1.0497754458681536E-8</v>
      </c>
      <c r="AP1050" s="112">
        <f t="shared" si="469"/>
        <v>2.0118574184999998E-2</v>
      </c>
      <c r="AQ1050" s="328">
        <v>3.4272476999999998E-6</v>
      </c>
      <c r="AR1050" s="328">
        <v>1.0340849E-8</v>
      </c>
      <c r="AS1050" s="328">
        <v>2.8252605E-13</v>
      </c>
      <c r="AT1050" s="328">
        <v>6.2602571000000002E-12</v>
      </c>
      <c r="AU1050" s="328">
        <v>1.6384846999999999E-13</v>
      </c>
      <c r="AV1050" s="328">
        <v>1.8175809E-10</v>
      </c>
      <c r="AW1050" s="328">
        <v>7.7042083000000006E-8</v>
      </c>
      <c r="AX1050" s="328">
        <v>2.6386629000000001E-11</v>
      </c>
      <c r="AY1050" s="328">
        <v>8.7861002999999998E-11</v>
      </c>
      <c r="AZ1050" s="328">
        <v>4.1610557999999999E-14</v>
      </c>
      <c r="BA1050" s="328">
        <v>1.3402159000000001E-15</v>
      </c>
      <c r="BB1050" s="328">
        <v>5.2598785000000002E-14</v>
      </c>
      <c r="BC1050" s="328">
        <v>9.5891512000000001E-14</v>
      </c>
      <c r="BD1050" s="328">
        <v>2.1248371000000001E-14</v>
      </c>
      <c r="BE1050" s="328">
        <v>2.4561764000000001E-11</v>
      </c>
      <c r="BF1050" s="328">
        <v>1.4712409000000001E-9</v>
      </c>
      <c r="BG1050" s="328">
        <v>4.1913171000000002E-11</v>
      </c>
      <c r="BH1050" s="328">
        <v>1.4889185E-5</v>
      </c>
      <c r="BI1050" s="329">
        <v>2.0103685E-2</v>
      </c>
      <c r="BJ1050" s="328">
        <v>4.1017218000000001E-11</v>
      </c>
      <c r="BK1050" s="328">
        <v>2.4942903000000001E-13</v>
      </c>
      <c r="BL1050" s="328">
        <v>1.1159639999999999E-17</v>
      </c>
      <c r="BM1050" s="41"/>
      <c r="BN1050" s="111">
        <v>1.0929728E-4</v>
      </c>
      <c r="BO1050" s="122">
        <v>6.6559726999999997E-7</v>
      </c>
      <c r="BP1050" s="111">
        <v>1.0296067E-4</v>
      </c>
      <c r="BQ1050" s="122">
        <v>1.4551758999999999E-8</v>
      </c>
      <c r="BR1050" s="122">
        <v>5.9383465000000005E-7</v>
      </c>
      <c r="BS1050" s="122">
        <v>1.1769024E-7</v>
      </c>
      <c r="BT1050" s="122">
        <v>8.0949264999999998E-10</v>
      </c>
      <c r="BU1050" s="122">
        <v>1.8503580999999999E-7</v>
      </c>
      <c r="BV1050" s="122">
        <v>8.7219149999999997E-9</v>
      </c>
      <c r="BW1050" s="122">
        <v>9.8003741999999999E-8</v>
      </c>
      <c r="BX1050" s="122">
        <v>1.2026067E-9</v>
      </c>
      <c r="BY1050" s="122">
        <v>2.7325472E-8</v>
      </c>
      <c r="BZ1050" s="122">
        <v>2.2473450999999999E-11</v>
      </c>
      <c r="CA1050" s="122">
        <v>3.0860495999999999E-7</v>
      </c>
      <c r="CB1050" s="122">
        <v>4.2429887E-6</v>
      </c>
      <c r="CC1050" s="122">
        <v>6.6336620000000005E-8</v>
      </c>
      <c r="CD1050" s="122">
        <v>5.8883204999999999E-9</v>
      </c>
      <c r="CE1050" s="151"/>
      <c r="CF1050" s="143"/>
      <c r="CG1050" s="42" t="s">
        <v>1277</v>
      </c>
      <c r="CH1050" s="42"/>
      <c r="CI1050" s="42"/>
      <c r="CK1050" s="50"/>
      <c r="CL1050" s="41"/>
      <c r="CM1050" s="41"/>
      <c r="CN1050" s="41"/>
      <c r="CO1050" s="41"/>
      <c r="CP1050" s="41"/>
      <c r="CQ1050" s="41"/>
      <c r="CR1050" s="41"/>
      <c r="CS1050" s="41"/>
      <c r="CT1050" s="41"/>
      <c r="CU1050" s="41"/>
      <c r="CV1050" s="41"/>
      <c r="CW1050" s="41"/>
    </row>
    <row r="1051" spans="1:101" ht="14.5" customHeight="1">
      <c r="A1051" s="41" t="s">
        <v>10070</v>
      </c>
      <c r="B1051" s="119" t="s">
        <v>8313</v>
      </c>
      <c r="C1051" s="120" t="str">
        <f t="shared" si="460"/>
        <v>A.160.03.103</v>
      </c>
      <c r="D1051" s="135" t="s">
        <v>98</v>
      </c>
      <c r="E1051" s="119" t="s">
        <v>6570</v>
      </c>
      <c r="F1051" s="118" t="str">
        <f t="shared" si="461"/>
        <v>Dibetou FSC/PEFC550 (kg/m3)</v>
      </c>
      <c r="G1051" s="118">
        <f t="shared" si="462"/>
        <v>5.9747677092000004E-2</v>
      </c>
      <c r="H1051" s="118">
        <f t="shared" si="463"/>
        <v>1.576633993E-3</v>
      </c>
      <c r="I1051" s="118">
        <f t="shared" si="464"/>
        <v>5.5772005899999994E-3</v>
      </c>
      <c r="J1051" s="326">
        <f t="shared" si="465"/>
        <v>1.8789935508999999E-2</v>
      </c>
      <c r="K1051" s="118">
        <v>3.3803907000000001E-2</v>
      </c>
      <c r="L1051" s="118">
        <v>3.7496960999999999E-3</v>
      </c>
      <c r="M1051" s="118">
        <v>1.7032035999999999E-3</v>
      </c>
      <c r="N1051" s="118">
        <v>1.227885E-3</v>
      </c>
      <c r="O1051" s="118">
        <v>1.9303037E-4</v>
      </c>
      <c r="P1051" s="330">
        <v>6.6778230000000003E-6</v>
      </c>
      <c r="Q1051" s="118">
        <v>1.490408E-4</v>
      </c>
      <c r="R1051" s="118">
        <v>1.2430089000000001E-4</v>
      </c>
      <c r="S1051" s="118">
        <v>2.0688824999999999E-4</v>
      </c>
      <c r="T1051" s="118">
        <v>1.5321583E-2</v>
      </c>
      <c r="U1051" s="118">
        <v>3.2339127E-3</v>
      </c>
      <c r="V1051" s="330">
        <v>2.5435984000000001E-5</v>
      </c>
      <c r="W1051" s="330">
        <v>2.1155750000000001E-6</v>
      </c>
      <c r="X1051" s="118">
        <v>0</v>
      </c>
      <c r="Y1051" s="41"/>
      <c r="Z1051" s="327">
        <f t="shared" si="466"/>
        <v>0.2541647142857143</v>
      </c>
      <c r="AA1051" s="41"/>
      <c r="AB1051" s="111">
        <v>21.664843000000001</v>
      </c>
      <c r="AC1051" s="111">
        <v>3.2277591000000001</v>
      </c>
      <c r="AD1051" s="111">
        <v>0.43838206000000002</v>
      </c>
      <c r="AE1051" s="111">
        <v>0</v>
      </c>
      <c r="AF1051" s="111">
        <v>17.737456000000002</v>
      </c>
      <c r="AG1051" s="111">
        <v>0.16216674</v>
      </c>
      <c r="AH1051" s="111">
        <v>9.9079071000000005E-2</v>
      </c>
      <c r="AI1051" s="41"/>
      <c r="AJ1051" s="114">
        <v>5.7636566999999996E-3</v>
      </c>
      <c r="AK1051" s="114">
        <v>5.3726727E-3</v>
      </c>
      <c r="AL1051" s="114">
        <v>2.3742555000000001E-4</v>
      </c>
      <c r="AM1051" s="114">
        <v>1.5355851E-4</v>
      </c>
      <c r="AN1051" s="113">
        <f t="shared" si="467"/>
        <v>3.2210267595457E-7</v>
      </c>
      <c r="AO1051" s="112">
        <f t="shared" si="468"/>
        <v>8.7805305383053995E-10</v>
      </c>
      <c r="AP1051" s="112">
        <f t="shared" si="469"/>
        <v>2.1506793962999999E-2</v>
      </c>
      <c r="AQ1051" s="328">
        <v>2.3634038000000001E-7</v>
      </c>
      <c r="AR1051" s="328">
        <v>7.1311169000000001E-10</v>
      </c>
      <c r="AS1051" s="328">
        <v>1.9482501E-14</v>
      </c>
      <c r="AT1051" s="328">
        <v>6.2602571000000002E-12</v>
      </c>
      <c r="AU1051" s="328">
        <v>1.6384846999999999E-13</v>
      </c>
      <c r="AV1051" s="328">
        <v>1.8258619E-10</v>
      </c>
      <c r="AW1051" s="328">
        <v>8.4036156999999999E-8</v>
      </c>
      <c r="AX1051" s="328">
        <v>2.6575475999999999E-11</v>
      </c>
      <c r="AY1051" s="328">
        <v>9.5948913999999996E-11</v>
      </c>
      <c r="AZ1051" s="328">
        <v>4.1610557999999999E-14</v>
      </c>
      <c r="BA1051" s="328">
        <v>1.3402159000000001E-15</v>
      </c>
      <c r="BB1051" s="328">
        <v>5.3091718999999997E-14</v>
      </c>
      <c r="BC1051" s="328">
        <v>1.1425923000000001E-13</v>
      </c>
      <c r="BD1051" s="328">
        <v>2.4578416999999999E-14</v>
      </c>
      <c r="BE1051" s="328">
        <v>2.4586241000000001E-11</v>
      </c>
      <c r="BF1051" s="328">
        <v>1.4715251999999999E-9</v>
      </c>
      <c r="BG1051" s="328">
        <v>4.1913171000000002E-11</v>
      </c>
      <c r="BH1051" s="328">
        <v>1.4949963E-5</v>
      </c>
      <c r="BI1051" s="329">
        <v>2.1491844E-2</v>
      </c>
      <c r="BJ1051" s="328">
        <v>4.1017218000000001E-11</v>
      </c>
      <c r="BK1051" s="328">
        <v>2.4942903000000001E-13</v>
      </c>
      <c r="BL1051" s="328">
        <v>1.1159639999999999E-17</v>
      </c>
      <c r="BM1051" s="41"/>
      <c r="BN1051" s="122">
        <v>1.3720294E-5</v>
      </c>
      <c r="BO1051" s="122">
        <v>7.2135777000000001E-7</v>
      </c>
      <c r="BP1051" s="122">
        <v>7.0867867000000001E-6</v>
      </c>
      <c r="BQ1051" s="122">
        <v>1.4569226999999999E-8</v>
      </c>
      <c r="BR1051" s="122">
        <v>6.4265842000000005E-7</v>
      </c>
      <c r="BS1051" s="122">
        <v>1.1769024E-7</v>
      </c>
      <c r="BT1051" s="122">
        <v>8.0949264999999998E-10</v>
      </c>
      <c r="BU1051" s="122">
        <v>1.8503580999999999E-7</v>
      </c>
      <c r="BV1051" s="122">
        <v>8.9611683000000007E-9</v>
      </c>
      <c r="BW1051" s="122">
        <v>9.8621164999999996E-8</v>
      </c>
      <c r="BX1051" s="122">
        <v>1.2026067E-9</v>
      </c>
      <c r="BY1051" s="122">
        <v>2.7325472E-8</v>
      </c>
      <c r="BZ1051" s="122">
        <v>2.2473450999999999E-11</v>
      </c>
      <c r="CA1051" s="122">
        <v>3.1813169999999998E-7</v>
      </c>
      <c r="CB1051" s="122">
        <v>4.4248964000000003E-6</v>
      </c>
      <c r="CC1051" s="122">
        <v>6.6336620000000005E-8</v>
      </c>
      <c r="CD1051" s="122">
        <v>5.8883204999999999E-9</v>
      </c>
      <c r="CE1051" s="151"/>
      <c r="CF1051" s="143"/>
      <c r="CG1051" s="42" t="s">
        <v>1277</v>
      </c>
      <c r="CH1051" s="42"/>
      <c r="CI1051" s="42"/>
      <c r="CK1051" s="50"/>
      <c r="CL1051" s="41"/>
      <c r="CM1051" s="41"/>
      <c r="CN1051" s="41"/>
      <c r="CO1051" s="41"/>
      <c r="CP1051" s="41"/>
      <c r="CQ1051" s="41"/>
      <c r="CR1051" s="41"/>
      <c r="CS1051" s="41"/>
      <c r="CT1051" s="41"/>
      <c r="CU1051" s="41"/>
      <c r="CV1051" s="41"/>
      <c r="CW1051" s="41"/>
    </row>
    <row r="1052" spans="1:101" ht="14.5" customHeight="1">
      <c r="A1052" s="41" t="s">
        <v>10068</v>
      </c>
      <c r="B1052" s="119" t="s">
        <v>8313</v>
      </c>
      <c r="C1052" s="120" t="str">
        <f t="shared" si="460"/>
        <v>A.160.03.104</v>
      </c>
      <c r="D1052" s="135" t="s">
        <v>98</v>
      </c>
      <c r="E1052" s="119" t="s">
        <v>6570</v>
      </c>
      <c r="F1052" s="118" t="str">
        <f t="shared" si="461"/>
        <v>Dibetou natural forest 550 (kg/m3)</v>
      </c>
      <c r="G1052" s="118">
        <f t="shared" si="462"/>
        <v>9.4495976441079996</v>
      </c>
      <c r="H1052" s="118">
        <f t="shared" si="463"/>
        <v>1.576633993E-3</v>
      </c>
      <c r="I1052" s="118">
        <f t="shared" si="464"/>
        <v>5.5772005899999994E-3</v>
      </c>
      <c r="J1052" s="326">
        <f t="shared" si="465"/>
        <v>8.9497898995249994</v>
      </c>
      <c r="K1052" s="118">
        <v>0.49265390999999997</v>
      </c>
      <c r="L1052" s="118">
        <v>3.7496960999999999E-3</v>
      </c>
      <c r="M1052" s="118">
        <v>1.7032035999999999E-3</v>
      </c>
      <c r="N1052" s="118">
        <v>1.227885E-3</v>
      </c>
      <c r="O1052" s="118">
        <v>1.9303037E-4</v>
      </c>
      <c r="P1052" s="330">
        <v>6.6778230000000003E-6</v>
      </c>
      <c r="Q1052" s="118">
        <v>1.490408E-4</v>
      </c>
      <c r="R1052" s="118">
        <v>1.2430089000000001E-4</v>
      </c>
      <c r="S1052" s="118">
        <v>2.0688824999999999E-4</v>
      </c>
      <c r="T1052" s="118">
        <v>1.5321583E-2</v>
      </c>
      <c r="U1052" s="118">
        <v>3.2339127E-3</v>
      </c>
      <c r="V1052" s="118">
        <v>8.9310253999999993</v>
      </c>
      <c r="W1052" s="330">
        <v>2.1155750000000001E-6</v>
      </c>
      <c r="X1052" s="118">
        <v>0</v>
      </c>
      <c r="Y1052" s="41"/>
      <c r="Z1052" s="327">
        <f t="shared" si="466"/>
        <v>3.7041647368421047</v>
      </c>
      <c r="AA1052" s="41"/>
      <c r="AB1052" s="111">
        <v>21.664843000000001</v>
      </c>
      <c r="AC1052" s="111">
        <v>3.2277591000000001</v>
      </c>
      <c r="AD1052" s="111">
        <v>0.43838206000000002</v>
      </c>
      <c r="AE1052" s="111">
        <v>0</v>
      </c>
      <c r="AF1052" s="111">
        <v>17.737456000000002</v>
      </c>
      <c r="AG1052" s="111">
        <v>0.16216674</v>
      </c>
      <c r="AH1052" s="111">
        <v>9.9079071000000005E-2</v>
      </c>
      <c r="AI1052" s="41"/>
      <c r="AJ1052" s="114">
        <v>6.1778479999999997E-2</v>
      </c>
      <c r="AK1052" s="114">
        <v>5.8775360999999998E-2</v>
      </c>
      <c r="AL1052" s="114">
        <v>2.8495609E-3</v>
      </c>
      <c r="AM1052" s="114">
        <v>1.5355851E-4</v>
      </c>
      <c r="AN1052" s="113">
        <f t="shared" si="467"/>
        <v>3.5237026959545701E-6</v>
      </c>
      <c r="AO1052" s="112">
        <f t="shared" si="468"/>
        <v>1.0538317288829538E-8</v>
      </c>
      <c r="AP1052" s="112">
        <f t="shared" si="469"/>
        <v>2.1506793962999999E-2</v>
      </c>
      <c r="AQ1052" s="328">
        <v>3.4379404000000002E-6</v>
      </c>
      <c r="AR1052" s="328">
        <v>1.0373112000000001E-8</v>
      </c>
      <c r="AS1052" s="328">
        <v>2.8340750000000002E-13</v>
      </c>
      <c r="AT1052" s="328">
        <v>6.2602571000000002E-12</v>
      </c>
      <c r="AU1052" s="328">
        <v>1.6384846999999999E-13</v>
      </c>
      <c r="AV1052" s="328">
        <v>1.8258619E-10</v>
      </c>
      <c r="AW1052" s="328">
        <v>8.4036156999999999E-8</v>
      </c>
      <c r="AX1052" s="328">
        <v>2.6575475999999999E-11</v>
      </c>
      <c r="AY1052" s="328">
        <v>9.5948913999999996E-11</v>
      </c>
      <c r="AZ1052" s="328">
        <v>4.1610557999999999E-14</v>
      </c>
      <c r="BA1052" s="328">
        <v>1.3402159000000001E-15</v>
      </c>
      <c r="BB1052" s="328">
        <v>5.3091718999999997E-14</v>
      </c>
      <c r="BC1052" s="328">
        <v>1.1425923000000001E-13</v>
      </c>
      <c r="BD1052" s="328">
        <v>2.4578416999999999E-14</v>
      </c>
      <c r="BE1052" s="328">
        <v>2.4586241000000001E-11</v>
      </c>
      <c r="BF1052" s="328">
        <v>1.4715251999999999E-9</v>
      </c>
      <c r="BG1052" s="328">
        <v>4.1913171000000002E-11</v>
      </c>
      <c r="BH1052" s="328">
        <v>1.4949963E-5</v>
      </c>
      <c r="BI1052" s="329">
        <v>2.1491844E-2</v>
      </c>
      <c r="BJ1052" s="328">
        <v>4.1017218000000001E-11</v>
      </c>
      <c r="BK1052" s="328">
        <v>2.4942903000000001E-13</v>
      </c>
      <c r="BL1052" s="328">
        <v>1.1159639999999999E-17</v>
      </c>
      <c r="BM1052" s="41"/>
      <c r="BN1052" s="111">
        <v>1.0991545E-4</v>
      </c>
      <c r="BO1052" s="122">
        <v>7.2135777000000001E-7</v>
      </c>
      <c r="BP1052" s="111">
        <v>1.0328194E-4</v>
      </c>
      <c r="BQ1052" s="122">
        <v>1.4569226999999999E-8</v>
      </c>
      <c r="BR1052" s="122">
        <v>6.4265842000000005E-7</v>
      </c>
      <c r="BS1052" s="122">
        <v>1.1769024E-7</v>
      </c>
      <c r="BT1052" s="122">
        <v>8.0949264999999998E-10</v>
      </c>
      <c r="BU1052" s="122">
        <v>1.8503580999999999E-7</v>
      </c>
      <c r="BV1052" s="122">
        <v>8.9611683000000007E-9</v>
      </c>
      <c r="BW1052" s="122">
        <v>9.8621164999999996E-8</v>
      </c>
      <c r="BX1052" s="122">
        <v>1.2026067E-9</v>
      </c>
      <c r="BY1052" s="122">
        <v>2.7325472E-8</v>
      </c>
      <c r="BZ1052" s="122">
        <v>2.2473450999999999E-11</v>
      </c>
      <c r="CA1052" s="122">
        <v>3.1813169999999998E-7</v>
      </c>
      <c r="CB1052" s="122">
        <v>4.4248964000000003E-6</v>
      </c>
      <c r="CC1052" s="122">
        <v>6.6336620000000005E-8</v>
      </c>
      <c r="CD1052" s="122">
        <v>5.8883204999999999E-9</v>
      </c>
      <c r="CE1052" s="137"/>
      <c r="CF1052" s="143"/>
      <c r="CG1052" s="42" t="s">
        <v>1277</v>
      </c>
      <c r="CH1052" s="42"/>
      <c r="CI1052" s="42"/>
      <c r="CK1052" s="50"/>
      <c r="CL1052" s="41"/>
      <c r="CM1052" s="41"/>
      <c r="CN1052" s="41"/>
      <c r="CO1052" s="41"/>
      <c r="CP1052" s="41"/>
      <c r="CQ1052" s="41"/>
      <c r="CR1052" s="41"/>
      <c r="CS1052" s="41"/>
      <c r="CT1052" s="41"/>
      <c r="CU1052" s="41"/>
      <c r="CV1052" s="41"/>
      <c r="CW1052" s="41"/>
    </row>
    <row r="1053" spans="1:101" ht="14.5" customHeight="1">
      <c r="A1053" s="41" t="s">
        <v>10066</v>
      </c>
      <c r="B1053" s="119" t="s">
        <v>8313</v>
      </c>
      <c r="C1053" s="120" t="str">
        <f t="shared" si="460"/>
        <v>A.160.03.105</v>
      </c>
      <c r="D1053" s="135" t="s">
        <v>98</v>
      </c>
      <c r="E1053" s="119" t="s">
        <v>6570</v>
      </c>
      <c r="F1053" s="118" t="str">
        <f t="shared" si="461"/>
        <v>Kauri FSC/PEFC 485 (kg/m3)</v>
      </c>
      <c r="G1053" s="118">
        <f t="shared" si="462"/>
        <v>8.8435694305700002E-2</v>
      </c>
      <c r="H1053" s="118">
        <f t="shared" si="463"/>
        <v>1.6620031476999998E-3</v>
      </c>
      <c r="I1053" s="118">
        <f t="shared" si="464"/>
        <v>9.08401499E-3</v>
      </c>
      <c r="J1053" s="326">
        <f t="shared" si="465"/>
        <v>3.0677418168000001E-2</v>
      </c>
      <c r="K1053" s="118">
        <v>4.7012258000000001E-2</v>
      </c>
      <c r="L1053" s="118">
        <v>7.0449774999999997E-3</v>
      </c>
      <c r="M1053" s="118">
        <v>1.9134512999999999E-3</v>
      </c>
      <c r="N1053" s="118">
        <v>1.2758278000000001E-3</v>
      </c>
      <c r="O1053" s="118">
        <v>2.2087777999999999E-4</v>
      </c>
      <c r="P1053" s="330">
        <v>8.2145177000000001E-6</v>
      </c>
      <c r="Q1053" s="118">
        <v>1.5708304999999999E-4</v>
      </c>
      <c r="R1053" s="118">
        <v>1.2558619000000001E-4</v>
      </c>
      <c r="S1053" s="118">
        <v>2.1258388E-4</v>
      </c>
      <c r="T1053" s="118">
        <v>2.7170603000000002E-2</v>
      </c>
      <c r="U1053" s="118">
        <v>3.2665022999999998E-3</v>
      </c>
      <c r="V1053" s="330">
        <v>2.5613413E-5</v>
      </c>
      <c r="W1053" s="330">
        <v>2.1155750000000001E-6</v>
      </c>
      <c r="X1053" s="118">
        <v>0</v>
      </c>
      <c r="Y1053" s="41"/>
      <c r="Z1053" s="327">
        <f t="shared" si="466"/>
        <v>0.35347562406015037</v>
      </c>
      <c r="AA1053" s="41"/>
      <c r="AB1053" s="111">
        <v>22.968813000000001</v>
      </c>
      <c r="AC1053" s="111">
        <v>4.5257551999999999</v>
      </c>
      <c r="AD1053" s="111">
        <v>0.44279991000000002</v>
      </c>
      <c r="AE1053" s="111">
        <v>0</v>
      </c>
      <c r="AF1053" s="111">
        <v>17.737456000000002</v>
      </c>
      <c r="AG1053" s="111">
        <v>0.16263462000000001</v>
      </c>
      <c r="AH1053" s="111">
        <v>0.10016675</v>
      </c>
      <c r="AI1053" s="41"/>
      <c r="AJ1053" s="114">
        <v>8.4865306000000001E-3</v>
      </c>
      <c r="AK1053" s="114">
        <v>7.9155817000000003E-3</v>
      </c>
      <c r="AL1053" s="114">
        <v>3.3195932000000002E-4</v>
      </c>
      <c r="AM1053" s="114">
        <v>2.3898954000000001E-4</v>
      </c>
      <c r="AN1053" s="113">
        <f t="shared" si="467"/>
        <v>4.7455525777257E-7</v>
      </c>
      <c r="AO1053" s="112">
        <f t="shared" si="468"/>
        <v>1.2276602258225399E-9</v>
      </c>
      <c r="AP1053" s="112">
        <f t="shared" si="469"/>
        <v>3.3471923809E-2</v>
      </c>
      <c r="AQ1053" s="328">
        <v>3.2850089999999999E-7</v>
      </c>
      <c r="AR1053" s="328">
        <v>9.9118223000000009E-10</v>
      </c>
      <c r="AS1053" s="328">
        <v>2.7079785000000001E-14</v>
      </c>
      <c r="AT1053" s="328">
        <v>6.2602571000000002E-12</v>
      </c>
      <c r="AU1053" s="328">
        <v>1.6384846999999999E-13</v>
      </c>
      <c r="AV1053" s="328">
        <v>1.8972364E-10</v>
      </c>
      <c r="AW1053" s="328">
        <v>1.4431842E-7</v>
      </c>
      <c r="AX1053" s="328">
        <v>2.8203162E-11</v>
      </c>
      <c r="AY1053" s="328">
        <v>1.6565899999999999E-10</v>
      </c>
      <c r="AZ1053" s="328">
        <v>4.1610557999999999E-14</v>
      </c>
      <c r="BA1053" s="328">
        <v>1.3402159000000001E-15</v>
      </c>
      <c r="BB1053" s="328">
        <v>5.7340347000000005E-14</v>
      </c>
      <c r="BC1053" s="328">
        <v>2.7257148999999999E-13</v>
      </c>
      <c r="BD1053" s="328">
        <v>5.3280237000000003E-14</v>
      </c>
      <c r="BE1053" s="328">
        <v>2.4797208999999999E-11</v>
      </c>
      <c r="BF1053" s="328">
        <v>1.4739756E-9</v>
      </c>
      <c r="BG1053" s="328">
        <v>4.1913171000000002E-11</v>
      </c>
      <c r="BH1053" s="328">
        <v>1.5473808999999999E-5</v>
      </c>
      <c r="BI1053" s="329">
        <v>3.3456449999999999E-2</v>
      </c>
      <c r="BJ1053" s="328">
        <v>4.1017218000000001E-11</v>
      </c>
      <c r="BK1053" s="328">
        <v>2.4942903000000001E-13</v>
      </c>
      <c r="BL1053" s="328">
        <v>1.1159639999999999E-17</v>
      </c>
      <c r="BM1053" s="41"/>
      <c r="BN1053" s="122">
        <v>1.9048277999999998E-5</v>
      </c>
      <c r="BO1053" s="122">
        <v>1.2019601999999999E-6</v>
      </c>
      <c r="BP1053" s="122">
        <v>9.8558383000000002E-6</v>
      </c>
      <c r="BQ1053" s="122">
        <v>1.4719783000000001E-8</v>
      </c>
      <c r="BR1053" s="122">
        <v>1.0634728000000001E-6</v>
      </c>
      <c r="BS1053" s="122">
        <v>1.1769024E-7</v>
      </c>
      <c r="BT1053" s="122">
        <v>8.0949264999999998E-10</v>
      </c>
      <c r="BU1053" s="122">
        <v>1.8503580999999999E-7</v>
      </c>
      <c r="BV1053" s="122">
        <v>1.1023304E-8</v>
      </c>
      <c r="BW1053" s="122">
        <v>1.0394277000000001E-7</v>
      </c>
      <c r="BX1053" s="122">
        <v>1.2026067E-9</v>
      </c>
      <c r="BY1053" s="122">
        <v>2.7325472E-8</v>
      </c>
      <c r="BZ1053" s="122">
        <v>2.2473450999999999E-11</v>
      </c>
      <c r="CA1053" s="122">
        <v>4.0024308999999998E-7</v>
      </c>
      <c r="CB1053" s="122">
        <v>5.9927671000000001E-6</v>
      </c>
      <c r="CC1053" s="122">
        <v>6.6336620000000005E-8</v>
      </c>
      <c r="CD1053" s="122">
        <v>5.8883204999999999E-9</v>
      </c>
      <c r="CE1053" s="151"/>
      <c r="CF1053" s="143"/>
      <c r="CG1053" s="42" t="s">
        <v>1277</v>
      </c>
      <c r="CH1053" s="42"/>
      <c r="CI1053" s="42"/>
      <c r="CK1053" s="41"/>
      <c r="CL1053" s="41"/>
      <c r="CM1053" s="41"/>
      <c r="CN1053" s="41"/>
      <c r="CO1053" s="41"/>
      <c r="CP1053" s="41"/>
      <c r="CQ1053" s="41"/>
      <c r="CR1053" s="41"/>
      <c r="CS1053" s="41"/>
      <c r="CT1053" s="41"/>
      <c r="CU1053" s="41"/>
      <c r="CV1053" s="41"/>
      <c r="CW1053" s="41"/>
    </row>
    <row r="1054" spans="1:101" ht="14.5" customHeight="1">
      <c r="A1054" s="41" t="s">
        <v>10063</v>
      </c>
      <c r="B1054" s="119" t="s">
        <v>8313</v>
      </c>
      <c r="C1054" s="120" t="str">
        <f t="shared" si="460"/>
        <v>A.160.03.106</v>
      </c>
      <c r="D1054" s="135" t="s">
        <v>98</v>
      </c>
      <c r="E1054" s="119" t="s">
        <v>6570</v>
      </c>
      <c r="F1054" s="118" t="str">
        <f t="shared" si="461"/>
        <v>Kauri natural forest 485 (kg/m3)</v>
      </c>
      <c r="G1054" s="118">
        <f t="shared" si="462"/>
        <v>10.646186082892703</v>
      </c>
      <c r="H1054" s="118">
        <f t="shared" si="463"/>
        <v>1.6620031476999998E-3</v>
      </c>
      <c r="I1054" s="118">
        <f t="shared" si="464"/>
        <v>9.08401499E-3</v>
      </c>
      <c r="J1054" s="326">
        <f t="shared" si="465"/>
        <v>10.129577804755002</v>
      </c>
      <c r="K1054" s="118">
        <v>0.50586226000000001</v>
      </c>
      <c r="L1054" s="118">
        <v>7.0449774999999997E-3</v>
      </c>
      <c r="M1054" s="118">
        <v>1.9134512999999999E-3</v>
      </c>
      <c r="N1054" s="118">
        <v>1.2758278000000001E-3</v>
      </c>
      <c r="O1054" s="118">
        <v>2.2087777999999999E-4</v>
      </c>
      <c r="P1054" s="330">
        <v>8.2145177000000001E-6</v>
      </c>
      <c r="Q1054" s="118">
        <v>1.5708304999999999E-4</v>
      </c>
      <c r="R1054" s="118">
        <v>1.2558619000000001E-4</v>
      </c>
      <c r="S1054" s="118">
        <v>2.1258388E-4</v>
      </c>
      <c r="T1054" s="118">
        <v>2.7170603000000002E-2</v>
      </c>
      <c r="U1054" s="118">
        <v>3.2665022999999998E-3</v>
      </c>
      <c r="V1054" s="118">
        <v>10.098926000000001</v>
      </c>
      <c r="W1054" s="330">
        <v>2.1155750000000001E-6</v>
      </c>
      <c r="X1054" s="118">
        <v>0</v>
      </c>
      <c r="Y1054" s="41"/>
      <c r="Z1054" s="327">
        <f t="shared" si="466"/>
        <v>3.8034756390977442</v>
      </c>
      <c r="AA1054" s="41"/>
      <c r="AB1054" s="111">
        <v>22.968813000000001</v>
      </c>
      <c r="AC1054" s="111">
        <v>4.5257551999999999</v>
      </c>
      <c r="AD1054" s="111">
        <v>0.44279991000000002</v>
      </c>
      <c r="AE1054" s="111">
        <v>0</v>
      </c>
      <c r="AF1054" s="111">
        <v>17.737456000000002</v>
      </c>
      <c r="AG1054" s="111">
        <v>0.16263462000000001</v>
      </c>
      <c r="AH1054" s="111">
        <v>0.10016675</v>
      </c>
      <c r="AI1054" s="41"/>
      <c r="AJ1054" s="114">
        <v>6.4501353999999997E-2</v>
      </c>
      <c r="AK1054" s="114">
        <v>6.1318270000000001E-2</v>
      </c>
      <c r="AL1054" s="114">
        <v>2.9440947000000002E-3</v>
      </c>
      <c r="AM1054" s="114">
        <v>2.3898954000000001E-4</v>
      </c>
      <c r="AN1054" s="113">
        <f t="shared" si="467"/>
        <v>3.6761552577725701E-6</v>
      </c>
      <c r="AO1054" s="112">
        <f t="shared" si="468"/>
        <v>1.0887923920827539E-8</v>
      </c>
      <c r="AP1054" s="112">
        <f t="shared" si="469"/>
        <v>3.3471923809E-2</v>
      </c>
      <c r="AQ1054" s="328">
        <v>3.5301009000000002E-6</v>
      </c>
      <c r="AR1054" s="328">
        <v>1.0651182000000001E-8</v>
      </c>
      <c r="AS1054" s="328">
        <v>2.9100478999999998E-13</v>
      </c>
      <c r="AT1054" s="328">
        <v>6.2602571000000002E-12</v>
      </c>
      <c r="AU1054" s="328">
        <v>1.6384846999999999E-13</v>
      </c>
      <c r="AV1054" s="328">
        <v>1.8972364E-10</v>
      </c>
      <c r="AW1054" s="328">
        <v>1.4431842E-7</v>
      </c>
      <c r="AX1054" s="328">
        <v>2.8203162E-11</v>
      </c>
      <c r="AY1054" s="328">
        <v>1.6565899999999999E-10</v>
      </c>
      <c r="AZ1054" s="328">
        <v>4.1610557999999999E-14</v>
      </c>
      <c r="BA1054" s="328">
        <v>1.3402159000000001E-15</v>
      </c>
      <c r="BB1054" s="328">
        <v>5.7340347000000005E-14</v>
      </c>
      <c r="BC1054" s="328">
        <v>2.7257148999999999E-13</v>
      </c>
      <c r="BD1054" s="328">
        <v>5.3280237000000003E-14</v>
      </c>
      <c r="BE1054" s="328">
        <v>2.4797208999999999E-11</v>
      </c>
      <c r="BF1054" s="328">
        <v>1.4739756E-9</v>
      </c>
      <c r="BG1054" s="328">
        <v>4.1913171000000002E-11</v>
      </c>
      <c r="BH1054" s="328">
        <v>1.5473808999999999E-5</v>
      </c>
      <c r="BI1054" s="329">
        <v>3.3456449999999999E-2</v>
      </c>
      <c r="BJ1054" s="328">
        <v>4.1017218000000001E-11</v>
      </c>
      <c r="BK1054" s="328">
        <v>2.4942903000000001E-13</v>
      </c>
      <c r="BL1054" s="328">
        <v>1.1159639999999999E-17</v>
      </c>
      <c r="BM1054" s="41"/>
      <c r="BN1054" s="111">
        <v>1.1524343E-4</v>
      </c>
      <c r="BO1054" s="122">
        <v>1.2019601999999999E-6</v>
      </c>
      <c r="BP1054" s="111">
        <v>1.0605099E-4</v>
      </c>
      <c r="BQ1054" s="122">
        <v>1.4719783000000001E-8</v>
      </c>
      <c r="BR1054" s="122">
        <v>1.0634728000000001E-6</v>
      </c>
      <c r="BS1054" s="122">
        <v>1.1769024E-7</v>
      </c>
      <c r="BT1054" s="122">
        <v>8.0949264999999998E-10</v>
      </c>
      <c r="BU1054" s="122">
        <v>1.8503580999999999E-7</v>
      </c>
      <c r="BV1054" s="122">
        <v>1.1023304E-8</v>
      </c>
      <c r="BW1054" s="122">
        <v>1.0394277000000001E-7</v>
      </c>
      <c r="BX1054" s="122">
        <v>1.2026067E-9</v>
      </c>
      <c r="BY1054" s="122">
        <v>2.7325472E-8</v>
      </c>
      <c r="BZ1054" s="122">
        <v>2.2473450999999999E-11</v>
      </c>
      <c r="CA1054" s="122">
        <v>4.0024308999999998E-7</v>
      </c>
      <c r="CB1054" s="122">
        <v>5.9927671000000001E-6</v>
      </c>
      <c r="CC1054" s="122">
        <v>6.6336620000000005E-8</v>
      </c>
      <c r="CD1054" s="122">
        <v>5.8883204999999999E-9</v>
      </c>
      <c r="CE1054" s="151"/>
      <c r="CF1054" s="143"/>
      <c r="CG1054" s="42" t="s">
        <v>1277</v>
      </c>
      <c r="CH1054" s="42"/>
      <c r="CI1054" s="42"/>
      <c r="CK1054" s="50"/>
      <c r="CL1054" s="41"/>
      <c r="CM1054" s="41"/>
      <c r="CN1054" s="41"/>
      <c r="CO1054" s="41"/>
      <c r="CP1054" s="41"/>
      <c r="CQ1054" s="41"/>
      <c r="CR1054" s="41"/>
      <c r="CS1054" s="41"/>
      <c r="CT1054" s="41"/>
      <c r="CU1054" s="41"/>
      <c r="CV1054" s="41"/>
      <c r="CW1054" s="41"/>
    </row>
    <row r="1055" spans="1:101" ht="14.5" customHeight="1">
      <c r="A1055" s="41" t="s">
        <v>10061</v>
      </c>
      <c r="B1055" s="119" t="s">
        <v>8313</v>
      </c>
      <c r="C1055" s="120" t="str">
        <f t="shared" si="460"/>
        <v>A.160.03.107</v>
      </c>
      <c r="D1055" s="135" t="s">
        <v>98</v>
      </c>
      <c r="E1055" s="119" t="s">
        <v>6570</v>
      </c>
      <c r="F1055" s="118" t="str">
        <f t="shared" si="461"/>
        <v>Kotibe FSC/PEFCt 760 (kg/m3)</v>
      </c>
      <c r="G1055" s="118">
        <f t="shared" si="462"/>
        <v>5.3566281240999998E-2</v>
      </c>
      <c r="H1055" s="118">
        <f t="shared" si="463"/>
        <v>1.5582395419999999E-3</v>
      </c>
      <c r="I1055" s="118">
        <f t="shared" si="464"/>
        <v>4.8215886499999999E-3</v>
      </c>
      <c r="J1055" s="326">
        <f t="shared" si="465"/>
        <v>1.6228544048999999E-2</v>
      </c>
      <c r="K1055" s="118">
        <v>3.0957908999999999E-2</v>
      </c>
      <c r="L1055" s="118">
        <v>3.0396631000000002E-3</v>
      </c>
      <c r="M1055" s="118">
        <v>1.6579016E-3</v>
      </c>
      <c r="N1055" s="118">
        <v>1.2175548000000001E-3</v>
      </c>
      <c r="O1055" s="118">
        <v>1.8703009E-4</v>
      </c>
      <c r="P1055" s="330">
        <v>6.3467120000000001E-6</v>
      </c>
      <c r="Q1055" s="118">
        <v>1.4730793999999999E-4</v>
      </c>
      <c r="R1055" s="118">
        <v>1.2402394999999999E-4</v>
      </c>
      <c r="S1055" s="118">
        <v>2.0566102E-4</v>
      </c>
      <c r="T1055" s="118">
        <v>1.2768478999999999E-2</v>
      </c>
      <c r="U1055" s="118">
        <v>3.2268906999999999E-3</v>
      </c>
      <c r="V1055" s="330">
        <v>2.5397754E-5</v>
      </c>
      <c r="W1055" s="330">
        <v>2.1155750000000001E-6</v>
      </c>
      <c r="X1055" s="118">
        <v>0</v>
      </c>
      <c r="Y1055" s="41"/>
      <c r="Z1055" s="327">
        <f t="shared" si="466"/>
        <v>0.23276623308270675</v>
      </c>
      <c r="AA1055" s="41"/>
      <c r="AB1055" s="111">
        <v>21.383876999999998</v>
      </c>
      <c r="AC1055" s="111">
        <v>2.9480803999999998</v>
      </c>
      <c r="AD1055" s="111">
        <v>0.43743015000000002</v>
      </c>
      <c r="AE1055" s="111">
        <v>0</v>
      </c>
      <c r="AF1055" s="111">
        <v>17.737456000000002</v>
      </c>
      <c r="AG1055" s="111">
        <v>0.16206593</v>
      </c>
      <c r="AH1055" s="111">
        <v>9.8844710000000002E-2</v>
      </c>
      <c r="AI1055" s="41"/>
      <c r="AJ1055" s="114">
        <v>5.1769601E-3</v>
      </c>
      <c r="AK1055" s="114">
        <v>4.8247530000000002E-3</v>
      </c>
      <c r="AL1055" s="114">
        <v>2.1705638999999999E-4</v>
      </c>
      <c r="AM1055" s="114">
        <v>1.3515070999999999E-4</v>
      </c>
      <c r="AN1055" s="113">
        <f t="shared" si="467"/>
        <v>2.8925377859656993E-7</v>
      </c>
      <c r="AO1055" s="112">
        <f t="shared" si="468"/>
        <v>8.0272333254753993E-10</v>
      </c>
      <c r="AP1055" s="112">
        <f t="shared" si="469"/>
        <v>1.8928671090000002E-2</v>
      </c>
      <c r="AQ1055" s="328">
        <v>2.1648258999999999E-7</v>
      </c>
      <c r="AR1055" s="328">
        <v>6.5319593999999999E-10</v>
      </c>
      <c r="AS1055" s="328">
        <v>1.7845517E-14</v>
      </c>
      <c r="AT1055" s="328">
        <v>6.2602571000000002E-12</v>
      </c>
      <c r="AU1055" s="328">
        <v>1.6384846999999999E-13</v>
      </c>
      <c r="AV1055" s="328">
        <v>1.8104828999999999E-10</v>
      </c>
      <c r="AW1055" s="328">
        <v>7.1047161000000003E-8</v>
      </c>
      <c r="AX1055" s="328">
        <v>2.6224758999999998E-11</v>
      </c>
      <c r="AY1055" s="328">
        <v>8.0928508000000003E-11</v>
      </c>
      <c r="AZ1055" s="328">
        <v>4.1610557999999999E-14</v>
      </c>
      <c r="BA1055" s="328">
        <v>1.3402159000000001E-15</v>
      </c>
      <c r="BB1055" s="328">
        <v>5.2176269000000001E-14</v>
      </c>
      <c r="BC1055" s="328">
        <v>8.0147752000000005E-14</v>
      </c>
      <c r="BD1055" s="328">
        <v>1.8394046000000001E-14</v>
      </c>
      <c r="BE1055" s="328">
        <v>2.4540783E-11</v>
      </c>
      <c r="BF1055" s="328">
        <v>1.4709971999999999E-9</v>
      </c>
      <c r="BG1055" s="328">
        <v>4.1913171000000002E-11</v>
      </c>
      <c r="BH1055" s="328">
        <v>1.483709E-5</v>
      </c>
      <c r="BI1055" s="329">
        <v>1.8913834000000001E-2</v>
      </c>
      <c r="BJ1055" s="328">
        <v>4.1017218000000001E-11</v>
      </c>
      <c r="BK1055" s="328">
        <v>2.4942903000000001E-13</v>
      </c>
      <c r="BL1055" s="328">
        <v>1.1159639999999999E-17</v>
      </c>
      <c r="BM1055" s="41"/>
      <c r="BN1055" s="122">
        <v>1.2572275E-5</v>
      </c>
      <c r="BO1055" s="122">
        <v>6.1780256000000001E-7</v>
      </c>
      <c r="BP1055" s="122">
        <v>6.4901403E-6</v>
      </c>
      <c r="BQ1055" s="122">
        <v>1.4536785999999999E-8</v>
      </c>
      <c r="BR1055" s="122">
        <v>5.5198569999999997E-7</v>
      </c>
      <c r="BS1055" s="122">
        <v>1.1769024E-7</v>
      </c>
      <c r="BT1055" s="122">
        <v>8.0949264999999998E-10</v>
      </c>
      <c r="BU1055" s="122">
        <v>1.8503580999999999E-7</v>
      </c>
      <c r="BV1055" s="122">
        <v>8.5168406999999999E-9</v>
      </c>
      <c r="BW1055" s="122">
        <v>9.7474521E-8</v>
      </c>
      <c r="BX1055" s="122">
        <v>1.2026067E-9</v>
      </c>
      <c r="BY1055" s="122">
        <v>2.7325472E-8</v>
      </c>
      <c r="BZ1055" s="122">
        <v>2.2473450999999999E-11</v>
      </c>
      <c r="CA1055" s="122">
        <v>3.0043918E-7</v>
      </c>
      <c r="CB1055" s="122">
        <v>4.0870679000000002E-6</v>
      </c>
      <c r="CC1055" s="122">
        <v>6.6336620000000005E-8</v>
      </c>
      <c r="CD1055" s="122">
        <v>5.8883204999999999E-9</v>
      </c>
      <c r="CE1055" s="151"/>
      <c r="CF1055" s="143"/>
      <c r="CG1055" s="42" t="s">
        <v>1277</v>
      </c>
      <c r="CH1055" s="42"/>
      <c r="CI1055" s="42"/>
      <c r="CK1055" s="50"/>
      <c r="CL1055" s="41"/>
      <c r="CM1055" s="41"/>
      <c r="CN1055" s="41"/>
      <c r="CO1055" s="41"/>
      <c r="CP1055" s="41"/>
      <c r="CQ1055" s="41"/>
      <c r="CR1055" s="41"/>
      <c r="CS1055" s="41"/>
      <c r="CT1055" s="41"/>
      <c r="CU1055" s="41"/>
      <c r="CV1055" s="41"/>
      <c r="CW1055" s="41"/>
    </row>
    <row r="1056" spans="1:101" ht="14.5" customHeight="1">
      <c r="A1056" s="41" t="s">
        <v>10059</v>
      </c>
      <c r="B1056" s="119" t="s">
        <v>8313</v>
      </c>
      <c r="C1056" s="120" t="str">
        <f t="shared" si="460"/>
        <v>A.160.03.108</v>
      </c>
      <c r="D1056" s="135" t="s">
        <v>98</v>
      </c>
      <c r="E1056" s="119" t="s">
        <v>6570</v>
      </c>
      <c r="F1056" s="118" t="str">
        <f t="shared" si="461"/>
        <v>Kotibe natural forest 760 (kg/m3)</v>
      </c>
      <c r="G1056" s="118">
        <f t="shared" si="462"/>
        <v>3.7344462844869999</v>
      </c>
      <c r="H1056" s="118">
        <f t="shared" si="463"/>
        <v>1.5582395419999999E-3</v>
      </c>
      <c r="I1056" s="118">
        <f t="shared" si="464"/>
        <v>4.8215886499999999E-3</v>
      </c>
      <c r="J1056" s="326">
        <f t="shared" si="465"/>
        <v>3.238258546295</v>
      </c>
      <c r="K1056" s="118">
        <v>0.48980791000000001</v>
      </c>
      <c r="L1056" s="118">
        <v>3.0396631000000002E-3</v>
      </c>
      <c r="M1056" s="118">
        <v>1.6579016E-3</v>
      </c>
      <c r="N1056" s="118">
        <v>1.2175548000000001E-3</v>
      </c>
      <c r="O1056" s="118">
        <v>1.8703009E-4</v>
      </c>
      <c r="P1056" s="330">
        <v>6.3467120000000001E-6</v>
      </c>
      <c r="Q1056" s="118">
        <v>1.4730793999999999E-4</v>
      </c>
      <c r="R1056" s="118">
        <v>1.2402394999999999E-4</v>
      </c>
      <c r="S1056" s="118">
        <v>2.0566102E-4</v>
      </c>
      <c r="T1056" s="118">
        <v>1.2768478999999999E-2</v>
      </c>
      <c r="U1056" s="118">
        <v>3.2268906999999999E-3</v>
      </c>
      <c r="V1056" s="118">
        <v>3.2220553999999999</v>
      </c>
      <c r="W1056" s="330">
        <v>2.1155750000000001E-6</v>
      </c>
      <c r="X1056" s="118">
        <v>0</v>
      </c>
      <c r="Y1056" s="41"/>
      <c r="Z1056" s="327">
        <f t="shared" si="466"/>
        <v>3.6827662406015036</v>
      </c>
      <c r="AA1056" s="41"/>
      <c r="AB1056" s="111">
        <v>21.383876999999998</v>
      </c>
      <c r="AC1056" s="111">
        <v>2.9480803999999998</v>
      </c>
      <c r="AD1056" s="111">
        <v>0.43743015000000002</v>
      </c>
      <c r="AE1056" s="111">
        <v>0</v>
      </c>
      <c r="AF1056" s="111">
        <v>17.737456000000002</v>
      </c>
      <c r="AG1056" s="111">
        <v>0.16206593</v>
      </c>
      <c r="AH1056" s="111">
        <v>9.8844710000000002E-2</v>
      </c>
      <c r="AI1056" s="41"/>
      <c r="AJ1056" s="114">
        <v>6.1191783E-2</v>
      </c>
      <c r="AK1056" s="114">
        <v>5.8227440999999998E-2</v>
      </c>
      <c r="AL1056" s="114">
        <v>2.8291917999999998E-3</v>
      </c>
      <c r="AM1056" s="114">
        <v>1.3515070999999999E-4</v>
      </c>
      <c r="AN1056" s="113">
        <f t="shared" si="467"/>
        <v>3.4908537885965699E-6</v>
      </c>
      <c r="AO1056" s="112">
        <f t="shared" si="468"/>
        <v>1.0462987317550541E-8</v>
      </c>
      <c r="AP1056" s="112">
        <f t="shared" si="469"/>
        <v>1.8928671090000002E-2</v>
      </c>
      <c r="AQ1056" s="328">
        <v>3.4180825999999999E-6</v>
      </c>
      <c r="AR1056" s="328">
        <v>1.0313196000000001E-8</v>
      </c>
      <c r="AS1056" s="328">
        <v>2.8177051999999998E-13</v>
      </c>
      <c r="AT1056" s="328">
        <v>6.2602571000000002E-12</v>
      </c>
      <c r="AU1056" s="328">
        <v>1.6384846999999999E-13</v>
      </c>
      <c r="AV1056" s="328">
        <v>1.8104828999999999E-10</v>
      </c>
      <c r="AW1056" s="328">
        <v>7.1047161000000003E-8</v>
      </c>
      <c r="AX1056" s="328">
        <v>2.6224758999999998E-11</v>
      </c>
      <c r="AY1056" s="328">
        <v>8.0928508000000003E-11</v>
      </c>
      <c r="AZ1056" s="328">
        <v>4.1610557999999999E-14</v>
      </c>
      <c r="BA1056" s="328">
        <v>1.3402159000000001E-15</v>
      </c>
      <c r="BB1056" s="328">
        <v>5.2176269000000001E-14</v>
      </c>
      <c r="BC1056" s="328">
        <v>8.0147752000000005E-14</v>
      </c>
      <c r="BD1056" s="328">
        <v>1.8394046000000001E-14</v>
      </c>
      <c r="BE1056" s="328">
        <v>2.4540783E-11</v>
      </c>
      <c r="BF1056" s="328">
        <v>1.4709971999999999E-9</v>
      </c>
      <c r="BG1056" s="328">
        <v>4.1913171000000002E-11</v>
      </c>
      <c r="BH1056" s="328">
        <v>1.483709E-5</v>
      </c>
      <c r="BI1056" s="329">
        <v>1.8913834000000001E-2</v>
      </c>
      <c r="BJ1056" s="328">
        <v>4.1017218000000001E-11</v>
      </c>
      <c r="BK1056" s="328">
        <v>2.4942903000000001E-13</v>
      </c>
      <c r="BL1056" s="328">
        <v>1.1159639999999999E-17</v>
      </c>
      <c r="BM1056" s="41"/>
      <c r="BN1056" s="111">
        <v>1.0876743E-4</v>
      </c>
      <c r="BO1056" s="122">
        <v>6.1780256000000001E-7</v>
      </c>
      <c r="BP1056" s="111">
        <v>1.0268529E-4</v>
      </c>
      <c r="BQ1056" s="122">
        <v>1.4536785999999999E-8</v>
      </c>
      <c r="BR1056" s="122">
        <v>5.5198569999999997E-7</v>
      </c>
      <c r="BS1056" s="122">
        <v>1.1769024E-7</v>
      </c>
      <c r="BT1056" s="122">
        <v>8.0949264999999998E-10</v>
      </c>
      <c r="BU1056" s="122">
        <v>1.8503580999999999E-7</v>
      </c>
      <c r="BV1056" s="122">
        <v>8.5168406999999999E-9</v>
      </c>
      <c r="BW1056" s="122">
        <v>9.7474521E-8</v>
      </c>
      <c r="BX1056" s="122">
        <v>1.2026067E-9</v>
      </c>
      <c r="BY1056" s="122">
        <v>2.7325472E-8</v>
      </c>
      <c r="BZ1056" s="122">
        <v>2.2473450999999999E-11</v>
      </c>
      <c r="CA1056" s="122">
        <v>3.0043918E-7</v>
      </c>
      <c r="CB1056" s="122">
        <v>4.0870679000000002E-6</v>
      </c>
      <c r="CC1056" s="122">
        <v>6.6336620000000005E-8</v>
      </c>
      <c r="CD1056" s="122">
        <v>5.8883204999999999E-9</v>
      </c>
      <c r="CE1056" s="151"/>
      <c r="CF1056" s="143"/>
      <c r="CG1056" s="42" t="s">
        <v>1277</v>
      </c>
      <c r="CH1056" s="42"/>
      <c r="CI1056" s="42"/>
      <c r="CK1056" s="50"/>
      <c r="CL1056" s="41"/>
      <c r="CM1056" s="41"/>
      <c r="CN1056" s="41"/>
      <c r="CO1056" s="41"/>
      <c r="CP1056" s="41"/>
      <c r="CQ1056" s="41"/>
      <c r="CR1056" s="41"/>
      <c r="CS1056" s="41"/>
      <c r="CT1056" s="41"/>
      <c r="CU1056" s="41"/>
      <c r="CV1056" s="41"/>
      <c r="CW1056" s="41"/>
    </row>
    <row r="1057" spans="1:101" ht="14.5" customHeight="1">
      <c r="A1057" s="41" t="s">
        <v>10056</v>
      </c>
      <c r="B1057" s="119" t="s">
        <v>8313</v>
      </c>
      <c r="C1057" s="120" t="str">
        <f t="shared" si="460"/>
        <v>A.160.03.109</v>
      </c>
      <c r="D1057" s="135" t="s">
        <v>98</v>
      </c>
      <c r="E1057" s="119" t="s">
        <v>6570</v>
      </c>
      <c r="F1057" s="118" t="str">
        <f t="shared" si="461"/>
        <v>Larch FSC/PEFC 600 (kg/m3)</v>
      </c>
      <c r="G1057" s="118">
        <f t="shared" si="462"/>
        <v>5.3566281240999998E-2</v>
      </c>
      <c r="H1057" s="118">
        <f t="shared" si="463"/>
        <v>1.5582395419999999E-3</v>
      </c>
      <c r="I1057" s="118">
        <f t="shared" si="464"/>
        <v>4.8215886499999999E-3</v>
      </c>
      <c r="J1057" s="326">
        <f t="shared" si="465"/>
        <v>1.6228544048999999E-2</v>
      </c>
      <c r="K1057" s="118">
        <v>3.0957908999999999E-2</v>
      </c>
      <c r="L1057" s="118">
        <v>3.0396631000000002E-3</v>
      </c>
      <c r="M1057" s="118">
        <v>1.6579016E-3</v>
      </c>
      <c r="N1057" s="118">
        <v>1.2175548000000001E-3</v>
      </c>
      <c r="O1057" s="118">
        <v>1.8703009E-4</v>
      </c>
      <c r="P1057" s="330">
        <v>6.3467120000000001E-6</v>
      </c>
      <c r="Q1057" s="118">
        <v>1.4730793999999999E-4</v>
      </c>
      <c r="R1057" s="118">
        <v>1.2402394999999999E-4</v>
      </c>
      <c r="S1057" s="118">
        <v>2.0566102E-4</v>
      </c>
      <c r="T1057" s="118">
        <v>1.2768478999999999E-2</v>
      </c>
      <c r="U1057" s="118">
        <v>3.2268906999999999E-3</v>
      </c>
      <c r="V1057" s="330">
        <v>2.5397754E-5</v>
      </c>
      <c r="W1057" s="330">
        <v>2.1155750000000001E-6</v>
      </c>
      <c r="X1057" s="118">
        <v>0</v>
      </c>
      <c r="Y1057" s="41"/>
      <c r="Z1057" s="327">
        <f t="shared" si="466"/>
        <v>0.23276623308270675</v>
      </c>
      <c r="AA1057" s="41"/>
      <c r="AB1057" s="111">
        <v>21.383876999999998</v>
      </c>
      <c r="AC1057" s="111">
        <v>2.9480803999999998</v>
      </c>
      <c r="AD1057" s="111">
        <v>0.43743015000000002</v>
      </c>
      <c r="AE1057" s="111">
        <v>0</v>
      </c>
      <c r="AF1057" s="111">
        <v>17.737456000000002</v>
      </c>
      <c r="AG1057" s="111">
        <v>0.16206593</v>
      </c>
      <c r="AH1057" s="111">
        <v>9.8844710000000002E-2</v>
      </c>
      <c r="AI1057" s="41"/>
      <c r="AJ1057" s="114">
        <v>5.1769601E-3</v>
      </c>
      <c r="AK1057" s="114">
        <v>4.8247530000000002E-3</v>
      </c>
      <c r="AL1057" s="114">
        <v>2.1705638999999999E-4</v>
      </c>
      <c r="AM1057" s="114">
        <v>1.3515070999999999E-4</v>
      </c>
      <c r="AN1057" s="113">
        <f t="shared" si="467"/>
        <v>2.8925377859656993E-7</v>
      </c>
      <c r="AO1057" s="112">
        <f t="shared" si="468"/>
        <v>8.0272333254753993E-10</v>
      </c>
      <c r="AP1057" s="112">
        <f t="shared" si="469"/>
        <v>1.8928671090000002E-2</v>
      </c>
      <c r="AQ1057" s="328">
        <v>2.1648258999999999E-7</v>
      </c>
      <c r="AR1057" s="328">
        <v>6.5319593999999999E-10</v>
      </c>
      <c r="AS1057" s="328">
        <v>1.7845517E-14</v>
      </c>
      <c r="AT1057" s="328">
        <v>6.2602571000000002E-12</v>
      </c>
      <c r="AU1057" s="328">
        <v>1.6384846999999999E-13</v>
      </c>
      <c r="AV1057" s="328">
        <v>1.8104828999999999E-10</v>
      </c>
      <c r="AW1057" s="328">
        <v>7.1047161000000003E-8</v>
      </c>
      <c r="AX1057" s="328">
        <v>2.6224758999999998E-11</v>
      </c>
      <c r="AY1057" s="328">
        <v>8.0928508000000003E-11</v>
      </c>
      <c r="AZ1057" s="328">
        <v>4.1610557999999999E-14</v>
      </c>
      <c r="BA1057" s="328">
        <v>1.3402159000000001E-15</v>
      </c>
      <c r="BB1057" s="328">
        <v>5.2176269000000001E-14</v>
      </c>
      <c r="BC1057" s="328">
        <v>8.0147752000000005E-14</v>
      </c>
      <c r="BD1057" s="328">
        <v>1.8394046000000001E-14</v>
      </c>
      <c r="BE1057" s="328">
        <v>2.4540783E-11</v>
      </c>
      <c r="BF1057" s="328">
        <v>1.4709971999999999E-9</v>
      </c>
      <c r="BG1057" s="328">
        <v>4.1913171000000002E-11</v>
      </c>
      <c r="BH1057" s="328">
        <v>1.483709E-5</v>
      </c>
      <c r="BI1057" s="329">
        <v>1.8913834000000001E-2</v>
      </c>
      <c r="BJ1057" s="328">
        <v>4.1017218000000001E-11</v>
      </c>
      <c r="BK1057" s="328">
        <v>2.4942903000000001E-13</v>
      </c>
      <c r="BL1057" s="328">
        <v>1.1159639999999999E-17</v>
      </c>
      <c r="BM1057" s="41"/>
      <c r="BN1057" s="122">
        <v>1.2572275E-5</v>
      </c>
      <c r="BO1057" s="122">
        <v>6.1780256000000001E-7</v>
      </c>
      <c r="BP1057" s="122">
        <v>6.4901403E-6</v>
      </c>
      <c r="BQ1057" s="122">
        <v>1.4536785999999999E-8</v>
      </c>
      <c r="BR1057" s="122">
        <v>5.5198569999999997E-7</v>
      </c>
      <c r="BS1057" s="122">
        <v>1.1769024E-7</v>
      </c>
      <c r="BT1057" s="122">
        <v>8.0949264999999998E-10</v>
      </c>
      <c r="BU1057" s="122">
        <v>1.8503580999999999E-7</v>
      </c>
      <c r="BV1057" s="122">
        <v>8.5168406999999999E-9</v>
      </c>
      <c r="BW1057" s="122">
        <v>9.7474521E-8</v>
      </c>
      <c r="BX1057" s="122">
        <v>1.2026067E-9</v>
      </c>
      <c r="BY1057" s="122">
        <v>2.7325472E-8</v>
      </c>
      <c r="BZ1057" s="122">
        <v>2.2473450999999999E-11</v>
      </c>
      <c r="CA1057" s="122">
        <v>3.0043918E-7</v>
      </c>
      <c r="CB1057" s="122">
        <v>4.0870679000000002E-6</v>
      </c>
      <c r="CC1057" s="122">
        <v>6.6336620000000005E-8</v>
      </c>
      <c r="CD1057" s="122">
        <v>5.8883204999999999E-9</v>
      </c>
      <c r="CE1057" s="151"/>
      <c r="CF1057" s="143"/>
      <c r="CG1057" s="42" t="s">
        <v>1277</v>
      </c>
      <c r="CH1057" s="42"/>
      <c r="CI1057" s="42"/>
      <c r="CK1057" s="50"/>
      <c r="CL1057" s="41"/>
      <c r="CM1057" s="41"/>
      <c r="CN1057" s="41"/>
      <c r="CO1057" s="41"/>
      <c r="CP1057" s="41"/>
      <c r="CQ1057" s="41"/>
      <c r="CR1057" s="41"/>
      <c r="CS1057" s="41"/>
      <c r="CT1057" s="41"/>
      <c r="CU1057" s="41"/>
      <c r="CV1057" s="41"/>
      <c r="CW1057" s="41"/>
    </row>
    <row r="1058" spans="1:101" ht="14.5" customHeight="1">
      <c r="A1058" s="41" t="s">
        <v>10054</v>
      </c>
      <c r="B1058" s="119" t="s">
        <v>8313</v>
      </c>
      <c r="C1058" s="120" t="str">
        <f t="shared" si="460"/>
        <v>A.160.03.110</v>
      </c>
      <c r="D1058" s="135" t="s">
        <v>98</v>
      </c>
      <c r="E1058" s="119" t="s">
        <v>6570</v>
      </c>
      <c r="F1058" s="118" t="str">
        <f t="shared" si="461"/>
        <v>Mahogany, African FSC/PEFC 640 (kg/m3)</v>
      </c>
      <c r="G1058" s="118">
        <f t="shared" si="462"/>
        <v>5.68947254576E-2</v>
      </c>
      <c r="H1058" s="118">
        <f t="shared" si="463"/>
        <v>1.5681442325999999E-3</v>
      </c>
      <c r="I1058" s="118">
        <f t="shared" si="464"/>
        <v>5.2284566700000002E-3</v>
      </c>
      <c r="J1058" s="326">
        <f t="shared" si="465"/>
        <v>1.7607754555000001E-2</v>
      </c>
      <c r="K1058" s="118">
        <v>3.2490369999999998E-2</v>
      </c>
      <c r="L1058" s="118">
        <v>3.4219886000000001E-3</v>
      </c>
      <c r="M1058" s="118">
        <v>1.6822950000000001E-3</v>
      </c>
      <c r="N1058" s="118">
        <v>1.2231172E-3</v>
      </c>
      <c r="O1058" s="118">
        <v>1.9026100999999999E-4</v>
      </c>
      <c r="P1058" s="330">
        <v>6.5250026000000003E-6</v>
      </c>
      <c r="Q1058" s="118">
        <v>1.4824101999999999E-4</v>
      </c>
      <c r="R1058" s="118">
        <v>1.2417307000000001E-4</v>
      </c>
      <c r="S1058" s="118">
        <v>2.0632184000000001E-4</v>
      </c>
      <c r="T1058" s="118">
        <v>1.4143227E-2</v>
      </c>
      <c r="U1058" s="118">
        <v>3.2306717999999999E-3</v>
      </c>
      <c r="V1058" s="330">
        <v>2.541834E-5</v>
      </c>
      <c r="W1058" s="330">
        <v>2.1155750000000001E-6</v>
      </c>
      <c r="X1058" s="118">
        <v>0</v>
      </c>
      <c r="Y1058" s="41"/>
      <c r="Z1058" s="327">
        <f t="shared" si="466"/>
        <v>0.24428849624060148</v>
      </c>
      <c r="AA1058" s="41"/>
      <c r="AB1058" s="111">
        <v>21.535167000000001</v>
      </c>
      <c r="AC1058" s="111">
        <v>3.0986766000000001</v>
      </c>
      <c r="AD1058" s="111">
        <v>0.43794272000000001</v>
      </c>
      <c r="AE1058" s="111">
        <v>0</v>
      </c>
      <c r="AF1058" s="111">
        <v>17.737456000000002</v>
      </c>
      <c r="AG1058" s="111">
        <v>0.16212020999999999</v>
      </c>
      <c r="AH1058" s="111">
        <v>9.8970903999999998E-2</v>
      </c>
      <c r="AI1058" s="41"/>
      <c r="AJ1058" s="114">
        <v>5.4928737000000004E-3</v>
      </c>
      <c r="AK1058" s="114">
        <v>5.1197867000000001E-3</v>
      </c>
      <c r="AL1058" s="114">
        <v>2.2802440000000001E-4</v>
      </c>
      <c r="AM1058" s="114">
        <v>1.4506259999999999E-4</v>
      </c>
      <c r="AN1058" s="113">
        <f t="shared" si="467"/>
        <v>3.0694165047357E-7</v>
      </c>
      <c r="AO1058" s="112">
        <f t="shared" si="468"/>
        <v>8.4328549370153994E-10</v>
      </c>
      <c r="AP1058" s="112">
        <f t="shared" si="469"/>
        <v>2.0316890868000002E-2</v>
      </c>
      <c r="AQ1058" s="328">
        <v>2.2717525E-7</v>
      </c>
      <c r="AR1058" s="328">
        <v>6.8545826999999997E-10</v>
      </c>
      <c r="AS1058" s="328">
        <v>1.8726969999999999E-14</v>
      </c>
      <c r="AT1058" s="328">
        <v>6.2602571000000002E-12</v>
      </c>
      <c r="AU1058" s="328">
        <v>1.6384846999999999E-13</v>
      </c>
      <c r="AV1058" s="328">
        <v>1.8187638999999999E-10</v>
      </c>
      <c r="AW1058" s="328">
        <v>7.8041236E-8</v>
      </c>
      <c r="AX1058" s="328">
        <v>2.6413607E-11</v>
      </c>
      <c r="AY1058" s="328">
        <v>8.9016419000000001E-11</v>
      </c>
      <c r="AZ1058" s="328">
        <v>4.1610557999999999E-14</v>
      </c>
      <c r="BA1058" s="328">
        <v>1.3402159000000001E-15</v>
      </c>
      <c r="BB1058" s="328">
        <v>5.2669204000000002E-14</v>
      </c>
      <c r="BC1058" s="328">
        <v>9.8515472000000001E-14</v>
      </c>
      <c r="BD1058" s="328">
        <v>2.1724092E-14</v>
      </c>
      <c r="BE1058" s="328">
        <v>2.4565259999999999E-11</v>
      </c>
      <c r="BF1058" s="328">
        <v>1.4712815E-9</v>
      </c>
      <c r="BG1058" s="328">
        <v>4.1913171000000002E-11</v>
      </c>
      <c r="BH1058" s="328">
        <v>1.4897867999999999E-5</v>
      </c>
      <c r="BI1058" s="329">
        <v>2.0301993000000001E-2</v>
      </c>
      <c r="BJ1058" s="328">
        <v>4.1017218000000001E-11</v>
      </c>
      <c r="BK1058" s="328">
        <v>2.4942903000000001E-13</v>
      </c>
      <c r="BL1058" s="328">
        <v>1.1159639999999999E-17</v>
      </c>
      <c r="BM1058" s="41"/>
      <c r="BN1058" s="122">
        <v>1.3190439E-5</v>
      </c>
      <c r="BO1058" s="122">
        <v>6.7356306000000004E-7</v>
      </c>
      <c r="BP1058" s="122">
        <v>6.8114114000000004E-6</v>
      </c>
      <c r="BQ1058" s="122">
        <v>1.4554254000000001E-8</v>
      </c>
      <c r="BR1058" s="122">
        <v>6.0080946999999997E-7</v>
      </c>
      <c r="BS1058" s="122">
        <v>1.1769024E-7</v>
      </c>
      <c r="BT1058" s="122">
        <v>8.0949264999999998E-10</v>
      </c>
      <c r="BU1058" s="122">
        <v>1.8503580999999999E-7</v>
      </c>
      <c r="BV1058" s="122">
        <v>8.7560939999999993E-9</v>
      </c>
      <c r="BW1058" s="122">
        <v>9.8091945000000001E-8</v>
      </c>
      <c r="BX1058" s="122">
        <v>1.2026067E-9</v>
      </c>
      <c r="BY1058" s="122">
        <v>2.7325472E-8</v>
      </c>
      <c r="BZ1058" s="122">
        <v>2.2473450999999999E-11</v>
      </c>
      <c r="CA1058" s="122">
        <v>3.0996591999999999E-7</v>
      </c>
      <c r="CB1058" s="122">
        <v>4.2689754999999998E-6</v>
      </c>
      <c r="CC1058" s="122">
        <v>6.6336620000000005E-8</v>
      </c>
      <c r="CD1058" s="122">
        <v>5.8883204999999999E-9</v>
      </c>
      <c r="CE1058" s="151"/>
      <c r="CF1058" s="143"/>
      <c r="CG1058" s="42" t="s">
        <v>1277</v>
      </c>
      <c r="CH1058" s="42"/>
      <c r="CI1058" s="42"/>
      <c r="CK1058" s="50"/>
      <c r="CL1058" s="41"/>
      <c r="CM1058" s="41"/>
      <c r="CN1058" s="41"/>
      <c r="CO1058" s="41"/>
      <c r="CP1058" s="41"/>
      <c r="CQ1058" s="41"/>
      <c r="CR1058" s="41"/>
      <c r="CS1058" s="41"/>
      <c r="CT1058" s="41"/>
      <c r="CU1058" s="41"/>
      <c r="CV1058" s="41"/>
      <c r="CW1058" s="41"/>
    </row>
    <row r="1059" spans="1:101" ht="14.5" customHeight="1">
      <c r="A1059" s="41" t="s">
        <v>10052</v>
      </c>
      <c r="B1059" s="119" t="s">
        <v>8313</v>
      </c>
      <c r="C1059" s="120" t="str">
        <f t="shared" si="460"/>
        <v>A.160.03.111</v>
      </c>
      <c r="D1059" s="135" t="s">
        <v>98</v>
      </c>
      <c r="E1059" s="119" t="s">
        <v>6570</v>
      </c>
      <c r="F1059" s="118" t="str">
        <f t="shared" si="461"/>
        <v>Mahogany, African natural forest 640 (kg/m3)</v>
      </c>
      <c r="G1059" s="118">
        <f t="shared" si="462"/>
        <v>8.1414447071175999</v>
      </c>
      <c r="H1059" s="118">
        <f t="shared" si="463"/>
        <v>1.5681442325999999E-3</v>
      </c>
      <c r="I1059" s="118">
        <f t="shared" si="464"/>
        <v>5.2284566700000002E-3</v>
      </c>
      <c r="J1059" s="326">
        <f t="shared" si="465"/>
        <v>7.6433077362150001</v>
      </c>
      <c r="K1059" s="118">
        <v>0.49134037000000003</v>
      </c>
      <c r="L1059" s="118">
        <v>3.4219886000000001E-3</v>
      </c>
      <c r="M1059" s="118">
        <v>1.6822950000000001E-3</v>
      </c>
      <c r="N1059" s="118">
        <v>1.2231172E-3</v>
      </c>
      <c r="O1059" s="118">
        <v>1.9026100999999999E-4</v>
      </c>
      <c r="P1059" s="330">
        <v>6.5250026000000003E-6</v>
      </c>
      <c r="Q1059" s="118">
        <v>1.4824101999999999E-4</v>
      </c>
      <c r="R1059" s="118">
        <v>1.2417307000000001E-4</v>
      </c>
      <c r="S1059" s="118">
        <v>2.0632184000000001E-4</v>
      </c>
      <c r="T1059" s="118">
        <v>1.4143227E-2</v>
      </c>
      <c r="U1059" s="118">
        <v>3.2306717999999999E-3</v>
      </c>
      <c r="V1059" s="118">
        <v>7.6257254000000003</v>
      </c>
      <c r="W1059" s="330">
        <v>2.1155750000000001E-6</v>
      </c>
      <c r="X1059" s="118">
        <v>0</v>
      </c>
      <c r="Y1059" s="41"/>
      <c r="Z1059" s="327">
        <f t="shared" si="466"/>
        <v>3.6942884962406013</v>
      </c>
      <c r="AA1059" s="41"/>
      <c r="AB1059" s="111">
        <v>21.535167000000001</v>
      </c>
      <c r="AC1059" s="111">
        <v>3.0986766000000001</v>
      </c>
      <c r="AD1059" s="111">
        <v>0.43794272000000001</v>
      </c>
      <c r="AE1059" s="111">
        <v>0</v>
      </c>
      <c r="AF1059" s="111">
        <v>17.737456000000002</v>
      </c>
      <c r="AG1059" s="111">
        <v>0.16212020999999999</v>
      </c>
      <c r="AH1059" s="111">
        <v>9.8970903999999998E-2</v>
      </c>
      <c r="AI1059" s="41"/>
      <c r="AJ1059" s="114">
        <v>6.1507697E-2</v>
      </c>
      <c r="AK1059" s="114">
        <v>5.8522474999999997E-2</v>
      </c>
      <c r="AL1059" s="114">
        <v>2.8401597999999999E-3</v>
      </c>
      <c r="AM1059" s="114">
        <v>1.4506259999999999E-4</v>
      </c>
      <c r="AN1059" s="113">
        <f t="shared" si="467"/>
        <v>3.5085416004735699E-6</v>
      </c>
      <c r="AO1059" s="112">
        <f t="shared" si="468"/>
        <v>1.0503549148701539E-8</v>
      </c>
      <c r="AP1059" s="112">
        <f t="shared" si="469"/>
        <v>2.0316890868000002E-2</v>
      </c>
      <c r="AQ1059" s="328">
        <v>3.4287751999999999E-6</v>
      </c>
      <c r="AR1059" s="328">
        <v>1.0345458E-8</v>
      </c>
      <c r="AS1059" s="328">
        <v>2.8265197E-13</v>
      </c>
      <c r="AT1059" s="328">
        <v>6.2602571000000002E-12</v>
      </c>
      <c r="AU1059" s="328">
        <v>1.6384846999999999E-13</v>
      </c>
      <c r="AV1059" s="328">
        <v>1.8187638999999999E-10</v>
      </c>
      <c r="AW1059" s="328">
        <v>7.8041236E-8</v>
      </c>
      <c r="AX1059" s="328">
        <v>2.6413607E-11</v>
      </c>
      <c r="AY1059" s="328">
        <v>8.9016419000000001E-11</v>
      </c>
      <c r="AZ1059" s="328">
        <v>4.1610557999999999E-14</v>
      </c>
      <c r="BA1059" s="328">
        <v>1.3402159000000001E-15</v>
      </c>
      <c r="BB1059" s="328">
        <v>5.2669204000000002E-14</v>
      </c>
      <c r="BC1059" s="328">
        <v>9.8515472000000001E-14</v>
      </c>
      <c r="BD1059" s="328">
        <v>2.1724092E-14</v>
      </c>
      <c r="BE1059" s="328">
        <v>2.4565259999999999E-11</v>
      </c>
      <c r="BF1059" s="328">
        <v>1.4712815E-9</v>
      </c>
      <c r="BG1059" s="328">
        <v>4.1913171000000002E-11</v>
      </c>
      <c r="BH1059" s="328">
        <v>1.4897867999999999E-5</v>
      </c>
      <c r="BI1059" s="329">
        <v>2.0301993000000001E-2</v>
      </c>
      <c r="BJ1059" s="328">
        <v>4.1017218000000001E-11</v>
      </c>
      <c r="BK1059" s="328">
        <v>2.4942903000000001E-13</v>
      </c>
      <c r="BL1059" s="328">
        <v>1.1159639999999999E-17</v>
      </c>
      <c r="BM1059" s="41"/>
      <c r="BN1059" s="111">
        <v>1.0938559E-4</v>
      </c>
      <c r="BO1059" s="122">
        <v>6.7356306000000004E-7</v>
      </c>
      <c r="BP1059" s="111">
        <v>1.0300657E-4</v>
      </c>
      <c r="BQ1059" s="122">
        <v>1.4554254000000001E-8</v>
      </c>
      <c r="BR1059" s="122">
        <v>6.0080946999999997E-7</v>
      </c>
      <c r="BS1059" s="122">
        <v>1.1769024E-7</v>
      </c>
      <c r="BT1059" s="122">
        <v>8.0949264999999998E-10</v>
      </c>
      <c r="BU1059" s="122">
        <v>1.8503580999999999E-7</v>
      </c>
      <c r="BV1059" s="122">
        <v>8.7560939999999993E-9</v>
      </c>
      <c r="BW1059" s="122">
        <v>9.8091945000000001E-8</v>
      </c>
      <c r="BX1059" s="122">
        <v>1.2026067E-9</v>
      </c>
      <c r="BY1059" s="122">
        <v>2.7325472E-8</v>
      </c>
      <c r="BZ1059" s="122">
        <v>2.2473450999999999E-11</v>
      </c>
      <c r="CA1059" s="122">
        <v>3.0996591999999999E-7</v>
      </c>
      <c r="CB1059" s="122">
        <v>4.2689754999999998E-6</v>
      </c>
      <c r="CC1059" s="122">
        <v>6.6336620000000005E-8</v>
      </c>
      <c r="CD1059" s="122">
        <v>5.8883204999999999E-9</v>
      </c>
      <c r="CE1059" s="151"/>
      <c r="CF1059" s="143"/>
      <c r="CG1059" s="42" t="s">
        <v>1277</v>
      </c>
      <c r="CH1059" s="42"/>
      <c r="CI1059" s="42"/>
      <c r="CK1059" s="50"/>
      <c r="CL1059" s="41"/>
      <c r="CM1059" s="41"/>
      <c r="CN1059" s="41"/>
      <c r="CO1059" s="41"/>
      <c r="CP1059" s="41"/>
      <c r="CQ1059" s="41"/>
      <c r="CR1059" s="41"/>
      <c r="CS1059" s="41"/>
      <c r="CT1059" s="41"/>
      <c r="CU1059" s="41"/>
      <c r="CV1059" s="41"/>
      <c r="CW1059" s="41"/>
    </row>
    <row r="1060" spans="1:101" ht="14.5" customHeight="1">
      <c r="A1060" s="41" t="s">
        <v>10049</v>
      </c>
      <c r="B1060" s="119" t="s">
        <v>8313</v>
      </c>
      <c r="C1060" s="120" t="str">
        <f t="shared" si="460"/>
        <v>A.160.03.112</v>
      </c>
      <c r="D1060" s="135" t="s">
        <v>98</v>
      </c>
      <c r="E1060" s="119" t="s">
        <v>6570</v>
      </c>
      <c r="F1060" s="118" t="str">
        <f t="shared" si="461"/>
        <v>Movigui FSC/PEFC 710 (kg/m3)</v>
      </c>
      <c r="G1060" s="118">
        <f t="shared" si="462"/>
        <v>5.2773795218900001E-2</v>
      </c>
      <c r="H1060" s="118">
        <f t="shared" si="463"/>
        <v>1.5558812719E-3</v>
      </c>
      <c r="I1060" s="118">
        <f t="shared" si="464"/>
        <v>4.72471544E-3</v>
      </c>
      <c r="J1060" s="326">
        <f t="shared" si="465"/>
        <v>1.5900160507000001E-2</v>
      </c>
      <c r="K1060" s="118">
        <v>3.0593037999999999E-2</v>
      </c>
      <c r="L1060" s="118">
        <v>2.9486333000000001E-3</v>
      </c>
      <c r="M1060" s="118">
        <v>1.6520936999999999E-3</v>
      </c>
      <c r="N1060" s="118">
        <v>1.2162303999999999E-3</v>
      </c>
      <c r="O1060" s="118">
        <v>1.8626083000000001E-4</v>
      </c>
      <c r="P1060" s="330">
        <v>6.3042619000000002E-6</v>
      </c>
      <c r="Q1060" s="118">
        <v>1.4708578000000001E-4</v>
      </c>
      <c r="R1060" s="118">
        <v>1.2398844000000001E-4</v>
      </c>
      <c r="S1060" s="118">
        <v>2.0550367999999999E-4</v>
      </c>
      <c r="T1060" s="118">
        <v>1.2441158000000001E-2</v>
      </c>
      <c r="U1060" s="118">
        <v>3.2259903999999999E-3</v>
      </c>
      <c r="V1060" s="330">
        <v>2.5392852000000001E-5</v>
      </c>
      <c r="W1060" s="330">
        <v>2.1155750000000001E-6</v>
      </c>
      <c r="X1060" s="118">
        <v>0</v>
      </c>
      <c r="Y1060" s="41"/>
      <c r="Z1060" s="327">
        <f t="shared" si="466"/>
        <v>0.23002284210526314</v>
      </c>
      <c r="AA1060" s="41"/>
      <c r="AB1060" s="111">
        <v>21.347856</v>
      </c>
      <c r="AC1060" s="111">
        <v>2.9122241</v>
      </c>
      <c r="AD1060" s="111">
        <v>0.43730811000000003</v>
      </c>
      <c r="AE1060" s="111">
        <v>0</v>
      </c>
      <c r="AF1060" s="111">
        <v>17.737456000000002</v>
      </c>
      <c r="AG1060" s="111">
        <v>0.162053</v>
      </c>
      <c r="AH1060" s="111">
        <v>9.8814663999999997E-2</v>
      </c>
      <c r="AI1060" s="41"/>
      <c r="AJ1060" s="114">
        <v>5.1017425999999996E-3</v>
      </c>
      <c r="AK1060" s="114">
        <v>4.7545069000000002E-3</v>
      </c>
      <c r="AL1060" s="114">
        <v>2.1444496000000001E-4</v>
      </c>
      <c r="AM1060" s="114">
        <v>1.3279074000000001E-4</v>
      </c>
      <c r="AN1060" s="113">
        <f t="shared" si="467"/>
        <v>2.8504238289857001E-7</v>
      </c>
      <c r="AO1060" s="112">
        <f t="shared" si="468"/>
        <v>7.9306568317853996E-10</v>
      </c>
      <c r="AP1060" s="112">
        <f t="shared" si="469"/>
        <v>1.8598142619000002E-2</v>
      </c>
      <c r="AQ1060" s="328">
        <v>2.1393672000000001E-7</v>
      </c>
      <c r="AR1060" s="328">
        <v>6.4551444000000001E-10</v>
      </c>
      <c r="AS1060" s="328">
        <v>1.7635647999999999E-14</v>
      </c>
      <c r="AT1060" s="328">
        <v>6.2602571000000002E-12</v>
      </c>
      <c r="AU1060" s="328">
        <v>1.6384846999999999E-13</v>
      </c>
      <c r="AV1060" s="328">
        <v>1.8085112E-10</v>
      </c>
      <c r="AW1060" s="328">
        <v>6.9381905999999995E-8</v>
      </c>
      <c r="AX1060" s="328">
        <v>2.6179795999999999E-11</v>
      </c>
      <c r="AY1060" s="328">
        <v>7.9002815000000002E-11</v>
      </c>
      <c r="AZ1060" s="328">
        <v>4.1610557999999999E-14</v>
      </c>
      <c r="BA1060" s="328">
        <v>1.3402159000000001E-15</v>
      </c>
      <c r="BB1060" s="328">
        <v>5.2058904000000003E-14</v>
      </c>
      <c r="BC1060" s="328">
        <v>7.5774484999999996E-14</v>
      </c>
      <c r="BD1060" s="328">
        <v>1.7601178000000001E-14</v>
      </c>
      <c r="BE1060" s="328">
        <v>2.4534954999999999E-11</v>
      </c>
      <c r="BF1060" s="328">
        <v>1.4709295000000001E-9</v>
      </c>
      <c r="BG1060" s="328">
        <v>4.1913171000000002E-11</v>
      </c>
      <c r="BH1060" s="328">
        <v>1.4822619E-5</v>
      </c>
      <c r="BI1060" s="329">
        <v>1.858332E-2</v>
      </c>
      <c r="BJ1060" s="328">
        <v>4.1017218000000001E-11</v>
      </c>
      <c r="BK1060" s="328">
        <v>2.4942903000000001E-13</v>
      </c>
      <c r="BL1060" s="328">
        <v>1.1159639999999999E-17</v>
      </c>
      <c r="BM1060" s="41"/>
      <c r="BN1060" s="122">
        <v>1.2425093E-5</v>
      </c>
      <c r="BO1060" s="122">
        <v>6.0452625000000003E-7</v>
      </c>
      <c r="BP1060" s="122">
        <v>6.4136471000000001E-6</v>
      </c>
      <c r="BQ1060" s="122">
        <v>1.4532627E-8</v>
      </c>
      <c r="BR1060" s="122">
        <v>5.4036098999999999E-7</v>
      </c>
      <c r="BS1060" s="122">
        <v>1.1769024E-7</v>
      </c>
      <c r="BT1060" s="122">
        <v>8.0949264999999998E-10</v>
      </c>
      <c r="BU1060" s="122">
        <v>1.8503580999999999E-7</v>
      </c>
      <c r="BV1060" s="122">
        <v>8.4598755999999994E-9</v>
      </c>
      <c r="BW1060" s="122">
        <v>9.7327516000000001E-8</v>
      </c>
      <c r="BX1060" s="122">
        <v>1.2026067E-9</v>
      </c>
      <c r="BY1060" s="122">
        <v>2.7325472E-8</v>
      </c>
      <c r="BZ1060" s="122">
        <v>2.2473450999999999E-11</v>
      </c>
      <c r="CA1060" s="122">
        <v>2.9817090999999999E-7</v>
      </c>
      <c r="CB1060" s="122">
        <v>4.0437565000000003E-6</v>
      </c>
      <c r="CC1060" s="122">
        <v>6.6336620000000005E-8</v>
      </c>
      <c r="CD1060" s="122">
        <v>5.8883204999999999E-9</v>
      </c>
      <c r="CE1060" s="151"/>
      <c r="CF1060" s="143"/>
      <c r="CG1060" s="42" t="s">
        <v>1277</v>
      </c>
      <c r="CH1060" s="42"/>
      <c r="CI1060" s="42"/>
      <c r="CK1060" s="50"/>
      <c r="CL1060" s="41"/>
      <c r="CM1060" s="41"/>
      <c r="CN1060" s="41"/>
      <c r="CO1060" s="41"/>
      <c r="CP1060" s="41"/>
      <c r="CQ1060" s="41"/>
      <c r="CR1060" s="41"/>
      <c r="CS1060" s="41"/>
      <c r="CT1060" s="41"/>
      <c r="CU1060" s="41"/>
      <c r="CV1060" s="41"/>
      <c r="CW1060" s="41"/>
    </row>
    <row r="1061" spans="1:101" ht="14.5" customHeight="1">
      <c r="A1061" s="41" t="s">
        <v>10047</v>
      </c>
      <c r="B1061" s="119" t="s">
        <v>8313</v>
      </c>
      <c r="C1061" s="120" t="str">
        <f t="shared" si="460"/>
        <v>A.160.03.113</v>
      </c>
      <c r="D1061" s="135" t="s">
        <v>98</v>
      </c>
      <c r="E1061" s="119" t="s">
        <v>6570</v>
      </c>
      <c r="F1061" s="118" t="str">
        <f t="shared" si="461"/>
        <v>Movigui natural forest 710 (kg/m3)</v>
      </c>
      <c r="G1061" s="118">
        <f t="shared" si="462"/>
        <v>3.0878738043669003</v>
      </c>
      <c r="H1061" s="118">
        <f t="shared" si="463"/>
        <v>1.5558812719E-3</v>
      </c>
      <c r="I1061" s="118">
        <f t="shared" si="464"/>
        <v>4.72471544E-3</v>
      </c>
      <c r="J1061" s="326">
        <f t="shared" si="465"/>
        <v>2.5921501676550003</v>
      </c>
      <c r="K1061" s="118">
        <v>0.48944304</v>
      </c>
      <c r="L1061" s="118">
        <v>2.9486333000000001E-3</v>
      </c>
      <c r="M1061" s="118">
        <v>1.6520936999999999E-3</v>
      </c>
      <c r="N1061" s="118">
        <v>1.2162303999999999E-3</v>
      </c>
      <c r="O1061" s="118">
        <v>1.8626083000000001E-4</v>
      </c>
      <c r="P1061" s="330">
        <v>6.3042619000000002E-6</v>
      </c>
      <c r="Q1061" s="118">
        <v>1.4708578000000001E-4</v>
      </c>
      <c r="R1061" s="118">
        <v>1.2398844000000001E-4</v>
      </c>
      <c r="S1061" s="118">
        <v>2.0550367999999999E-4</v>
      </c>
      <c r="T1061" s="118">
        <v>1.2441158000000001E-2</v>
      </c>
      <c r="U1061" s="118">
        <v>3.2259903999999999E-3</v>
      </c>
      <c r="V1061" s="118">
        <v>2.5762754000000001</v>
      </c>
      <c r="W1061" s="330">
        <v>2.1155750000000001E-6</v>
      </c>
      <c r="X1061" s="118">
        <v>0</v>
      </c>
      <c r="Y1061" s="41"/>
      <c r="Z1061" s="327">
        <f t="shared" si="466"/>
        <v>3.6800228571428568</v>
      </c>
      <c r="AA1061" s="41"/>
      <c r="AB1061" s="111">
        <v>21.347856</v>
      </c>
      <c r="AC1061" s="111">
        <v>2.9122241</v>
      </c>
      <c r="AD1061" s="111">
        <v>0.43730811000000003</v>
      </c>
      <c r="AE1061" s="111">
        <v>0</v>
      </c>
      <c r="AF1061" s="111">
        <v>17.737456000000002</v>
      </c>
      <c r="AG1061" s="111">
        <v>0.162053</v>
      </c>
      <c r="AH1061" s="111">
        <v>9.8814663999999997E-2</v>
      </c>
      <c r="AI1061" s="41"/>
      <c r="AJ1061" s="114">
        <v>6.1116565999999997E-2</v>
      </c>
      <c r="AK1061" s="114">
        <v>5.8157195000000002E-2</v>
      </c>
      <c r="AL1061" s="114">
        <v>2.8265803000000001E-3</v>
      </c>
      <c r="AM1061" s="114">
        <v>1.3279074000000001E-4</v>
      </c>
      <c r="AN1061" s="113">
        <f t="shared" si="467"/>
        <v>3.4866423628985698E-6</v>
      </c>
      <c r="AO1061" s="112">
        <f t="shared" si="468"/>
        <v>1.0453329168180539E-8</v>
      </c>
      <c r="AP1061" s="112">
        <f t="shared" si="469"/>
        <v>1.8598142619000002E-2</v>
      </c>
      <c r="AQ1061" s="328">
        <v>3.4155366999999999E-6</v>
      </c>
      <c r="AR1061" s="328">
        <v>1.0305514E-8</v>
      </c>
      <c r="AS1061" s="328">
        <v>2.8156064999999999E-13</v>
      </c>
      <c r="AT1061" s="328">
        <v>6.2602571000000002E-12</v>
      </c>
      <c r="AU1061" s="328">
        <v>1.6384846999999999E-13</v>
      </c>
      <c r="AV1061" s="328">
        <v>1.8085112E-10</v>
      </c>
      <c r="AW1061" s="328">
        <v>6.9381905999999995E-8</v>
      </c>
      <c r="AX1061" s="328">
        <v>2.6179795999999999E-11</v>
      </c>
      <c r="AY1061" s="328">
        <v>7.9002815000000002E-11</v>
      </c>
      <c r="AZ1061" s="328">
        <v>4.1610557999999999E-14</v>
      </c>
      <c r="BA1061" s="328">
        <v>1.3402159000000001E-15</v>
      </c>
      <c r="BB1061" s="328">
        <v>5.2058904000000003E-14</v>
      </c>
      <c r="BC1061" s="328">
        <v>7.5774484999999996E-14</v>
      </c>
      <c r="BD1061" s="328">
        <v>1.7601178000000001E-14</v>
      </c>
      <c r="BE1061" s="328">
        <v>2.4534954999999999E-11</v>
      </c>
      <c r="BF1061" s="328">
        <v>1.4709295000000001E-9</v>
      </c>
      <c r="BG1061" s="328">
        <v>4.1913171000000002E-11</v>
      </c>
      <c r="BH1061" s="328">
        <v>1.4822619E-5</v>
      </c>
      <c r="BI1061" s="329">
        <v>1.858332E-2</v>
      </c>
      <c r="BJ1061" s="328">
        <v>4.1017218000000001E-11</v>
      </c>
      <c r="BK1061" s="328">
        <v>2.4942903000000001E-13</v>
      </c>
      <c r="BL1061" s="328">
        <v>1.1159639999999999E-17</v>
      </c>
      <c r="BM1061" s="41"/>
      <c r="BN1061" s="111">
        <v>1.0862025E-4</v>
      </c>
      <c r="BO1061" s="122">
        <v>6.0452625000000003E-7</v>
      </c>
      <c r="BP1061" s="111">
        <v>1.0260880000000001E-4</v>
      </c>
      <c r="BQ1061" s="122">
        <v>1.4532627E-8</v>
      </c>
      <c r="BR1061" s="122">
        <v>5.4036098999999999E-7</v>
      </c>
      <c r="BS1061" s="122">
        <v>1.1769024E-7</v>
      </c>
      <c r="BT1061" s="122">
        <v>8.0949264999999998E-10</v>
      </c>
      <c r="BU1061" s="122">
        <v>1.8503580999999999E-7</v>
      </c>
      <c r="BV1061" s="122">
        <v>8.4598755999999994E-9</v>
      </c>
      <c r="BW1061" s="122">
        <v>9.7327516000000001E-8</v>
      </c>
      <c r="BX1061" s="122">
        <v>1.2026067E-9</v>
      </c>
      <c r="BY1061" s="122">
        <v>2.7325472E-8</v>
      </c>
      <c r="BZ1061" s="122">
        <v>2.2473450999999999E-11</v>
      </c>
      <c r="CA1061" s="122">
        <v>2.9817090999999999E-7</v>
      </c>
      <c r="CB1061" s="122">
        <v>4.0437565000000003E-6</v>
      </c>
      <c r="CC1061" s="122">
        <v>6.6336620000000005E-8</v>
      </c>
      <c r="CD1061" s="122">
        <v>5.8883204999999999E-9</v>
      </c>
      <c r="CE1061" s="151"/>
      <c r="CF1061" s="143"/>
      <c r="CG1061" s="42" t="s">
        <v>1277</v>
      </c>
      <c r="CH1061" s="42"/>
      <c r="CI1061" s="42"/>
      <c r="CK1061" s="50"/>
      <c r="CL1061" s="41"/>
      <c r="CM1061" s="41"/>
      <c r="CN1061" s="41"/>
      <c r="CO1061" s="41"/>
      <c r="CP1061" s="41"/>
      <c r="CQ1061" s="41"/>
      <c r="CR1061" s="41"/>
      <c r="CS1061" s="41"/>
      <c r="CT1061" s="41"/>
      <c r="CU1061" s="41"/>
      <c r="CV1061" s="41"/>
      <c r="CW1061" s="41"/>
    </row>
    <row r="1062" spans="1:101" ht="14.5" customHeight="1">
      <c r="A1062" s="41" t="s">
        <v>10045</v>
      </c>
      <c r="B1062" s="119" t="s">
        <v>8313</v>
      </c>
      <c r="C1062" s="120" t="str">
        <f t="shared" si="460"/>
        <v>A.160.03.114</v>
      </c>
      <c r="D1062" s="135" t="s">
        <v>98</v>
      </c>
      <c r="E1062" s="119" t="s">
        <v>6570</v>
      </c>
      <c r="F1062" s="118" t="str">
        <f t="shared" si="461"/>
        <v>Mutenye FSC/PEFCt 820 (kg/m3)</v>
      </c>
      <c r="G1062" s="118">
        <f t="shared" si="462"/>
        <v>5.4675762113200001E-2</v>
      </c>
      <c r="H1062" s="118">
        <f t="shared" si="463"/>
        <v>1.5615411822000002E-3</v>
      </c>
      <c r="I1062" s="118">
        <f t="shared" si="464"/>
        <v>4.9572113499999999E-3</v>
      </c>
      <c r="J1062" s="326">
        <f t="shared" si="465"/>
        <v>1.6688280581000001E-2</v>
      </c>
      <c r="K1062" s="118">
        <v>3.1468729000000001E-2</v>
      </c>
      <c r="L1062" s="118">
        <v>3.1671049999999999E-3</v>
      </c>
      <c r="M1062" s="118">
        <v>1.6660327E-3</v>
      </c>
      <c r="N1062" s="118">
        <v>1.2194090000000001E-3</v>
      </c>
      <c r="O1062" s="118">
        <v>1.8810707000000001E-4</v>
      </c>
      <c r="P1062" s="330">
        <v>6.4061422000000001E-6</v>
      </c>
      <c r="Q1062" s="118">
        <v>1.4761897E-4</v>
      </c>
      <c r="R1062" s="118">
        <v>1.2407364999999999E-4</v>
      </c>
      <c r="S1062" s="118">
        <v>2.0588129E-4</v>
      </c>
      <c r="T1062" s="118">
        <v>1.3226728E-2</v>
      </c>
      <c r="U1062" s="118">
        <v>3.2281510999999999E-3</v>
      </c>
      <c r="V1062" s="330">
        <v>2.5404616000000001E-5</v>
      </c>
      <c r="W1062" s="330">
        <v>2.1155750000000001E-6</v>
      </c>
      <c r="X1062" s="118">
        <v>0</v>
      </c>
      <c r="Y1062" s="41"/>
      <c r="Z1062" s="327">
        <f t="shared" si="466"/>
        <v>0.23660698496240601</v>
      </c>
      <c r="AA1062" s="41"/>
      <c r="AB1062" s="111">
        <v>21.434307</v>
      </c>
      <c r="AC1062" s="111">
        <v>2.9982791</v>
      </c>
      <c r="AD1062" s="111">
        <v>0.43760100000000002</v>
      </c>
      <c r="AE1062" s="111">
        <v>0</v>
      </c>
      <c r="AF1062" s="111">
        <v>17.737456000000002</v>
      </c>
      <c r="AG1062" s="111">
        <v>0.16208402</v>
      </c>
      <c r="AH1062" s="111">
        <v>9.8886774999999996E-2</v>
      </c>
      <c r="AI1062" s="41"/>
      <c r="AJ1062" s="114">
        <v>5.2822646000000003E-3</v>
      </c>
      <c r="AK1062" s="114">
        <v>4.9230975999999997E-3</v>
      </c>
      <c r="AL1062" s="114">
        <v>2.2071239000000001E-4</v>
      </c>
      <c r="AM1062" s="114">
        <v>1.3845468000000001E-4</v>
      </c>
      <c r="AN1062" s="113">
        <f t="shared" si="467"/>
        <v>2.9514973648556999E-7</v>
      </c>
      <c r="AO1062" s="112">
        <f t="shared" si="468"/>
        <v>8.1624405226653972E-10</v>
      </c>
      <c r="AP1062" s="112">
        <f t="shared" si="469"/>
        <v>1.9391411349E-2</v>
      </c>
      <c r="AQ1062" s="328">
        <v>2.2004681000000001E-7</v>
      </c>
      <c r="AR1062" s="328">
        <v>6.6395004999999998E-10</v>
      </c>
      <c r="AS1062" s="328">
        <v>1.8139334999999999E-14</v>
      </c>
      <c r="AT1062" s="328">
        <v>6.2602571000000002E-12</v>
      </c>
      <c r="AU1062" s="328">
        <v>1.6384846999999999E-13</v>
      </c>
      <c r="AV1062" s="328">
        <v>1.8132432000000001E-10</v>
      </c>
      <c r="AW1062" s="328">
        <v>7.3378520000000004E-8</v>
      </c>
      <c r="AX1062" s="328">
        <v>2.6287707999999999E-11</v>
      </c>
      <c r="AY1062" s="328">
        <v>8.3624478000000004E-11</v>
      </c>
      <c r="AZ1062" s="328">
        <v>4.1610557999999999E-14</v>
      </c>
      <c r="BA1062" s="328">
        <v>1.3402159000000001E-15</v>
      </c>
      <c r="BB1062" s="328">
        <v>5.2340580999999997E-14</v>
      </c>
      <c r="BC1062" s="328">
        <v>8.6270325000000006E-14</v>
      </c>
      <c r="BD1062" s="328">
        <v>1.9504062E-14</v>
      </c>
      <c r="BE1062" s="328">
        <v>2.4548941999999999E-11</v>
      </c>
      <c r="BF1062" s="328">
        <v>1.4710918999999999E-9</v>
      </c>
      <c r="BG1062" s="328">
        <v>4.1913171000000002E-11</v>
      </c>
      <c r="BH1062" s="328">
        <v>1.4857349E-5</v>
      </c>
      <c r="BI1062" s="329">
        <v>1.9376554000000001E-2</v>
      </c>
      <c r="BJ1062" s="328">
        <v>4.1017218000000001E-11</v>
      </c>
      <c r="BK1062" s="328">
        <v>2.4942903000000001E-13</v>
      </c>
      <c r="BL1062" s="328">
        <v>1.1159639999999999E-17</v>
      </c>
      <c r="BM1062" s="41"/>
      <c r="BN1062" s="122">
        <v>1.2778329E-5</v>
      </c>
      <c r="BO1062" s="122">
        <v>6.3638939000000001E-7</v>
      </c>
      <c r="BP1062" s="122">
        <v>6.5972307000000001E-6</v>
      </c>
      <c r="BQ1062" s="122">
        <v>1.4542608999999999E-8</v>
      </c>
      <c r="BR1062" s="122">
        <v>5.6826028999999997E-7</v>
      </c>
      <c r="BS1062" s="122">
        <v>1.1769024E-7</v>
      </c>
      <c r="BT1062" s="122">
        <v>8.0949264999999998E-10</v>
      </c>
      <c r="BU1062" s="122">
        <v>1.8503580999999999E-7</v>
      </c>
      <c r="BV1062" s="122">
        <v>8.5965917999999997E-9</v>
      </c>
      <c r="BW1062" s="122">
        <v>9.7680329000000001E-8</v>
      </c>
      <c r="BX1062" s="122">
        <v>1.2026067E-9</v>
      </c>
      <c r="BY1062" s="122">
        <v>2.7325472E-8</v>
      </c>
      <c r="BZ1062" s="122">
        <v>2.2473450999999999E-11</v>
      </c>
      <c r="CA1062" s="122">
        <v>3.0361476000000001E-7</v>
      </c>
      <c r="CB1062" s="122">
        <v>4.1477038000000003E-6</v>
      </c>
      <c r="CC1062" s="122">
        <v>6.6336620000000005E-8</v>
      </c>
      <c r="CD1062" s="122">
        <v>5.8883204999999999E-9</v>
      </c>
      <c r="CE1062" s="151"/>
      <c r="CF1062" s="143"/>
      <c r="CG1062" s="42" t="s">
        <v>1277</v>
      </c>
      <c r="CH1062" s="42"/>
      <c r="CI1062" s="42"/>
      <c r="CK1062" s="50"/>
      <c r="CL1062" s="41"/>
      <c r="CM1062" s="41"/>
      <c r="CN1062" s="41"/>
      <c r="CO1062" s="41"/>
      <c r="CP1062" s="41"/>
      <c r="CQ1062" s="41"/>
      <c r="CR1062" s="41"/>
      <c r="CS1062" s="41"/>
      <c r="CT1062" s="41"/>
      <c r="CU1062" s="41"/>
      <c r="CV1062" s="41"/>
      <c r="CW1062" s="41"/>
    </row>
    <row r="1063" spans="1:101" ht="14.5" customHeight="1">
      <c r="A1063" s="41" t="s">
        <v>10043</v>
      </c>
      <c r="B1063" s="119" t="s">
        <v>8313</v>
      </c>
      <c r="C1063" s="120" t="str">
        <f t="shared" si="460"/>
        <v>A.160.03.115</v>
      </c>
      <c r="D1063" s="135" t="s">
        <v>98</v>
      </c>
      <c r="E1063" s="119" t="s">
        <v>6570</v>
      </c>
      <c r="F1063" s="118" t="str">
        <f t="shared" si="461"/>
        <v>Mutenye natural forest 820 (kg/m3)</v>
      </c>
      <c r="G1063" s="118">
        <f t="shared" si="462"/>
        <v>3.5019757584972</v>
      </c>
      <c r="H1063" s="118">
        <f t="shared" si="463"/>
        <v>1.5615411822000002E-3</v>
      </c>
      <c r="I1063" s="118">
        <f t="shared" si="464"/>
        <v>4.9572113499999999E-3</v>
      </c>
      <c r="J1063" s="326">
        <f t="shared" si="465"/>
        <v>3.0051382759650003</v>
      </c>
      <c r="K1063" s="118">
        <v>0.49031872999999998</v>
      </c>
      <c r="L1063" s="118">
        <v>3.1671049999999999E-3</v>
      </c>
      <c r="M1063" s="118">
        <v>1.6660327E-3</v>
      </c>
      <c r="N1063" s="118">
        <v>1.2194090000000001E-3</v>
      </c>
      <c r="O1063" s="118">
        <v>1.8810707000000001E-4</v>
      </c>
      <c r="P1063" s="330">
        <v>6.4061422000000001E-6</v>
      </c>
      <c r="Q1063" s="118">
        <v>1.4761897E-4</v>
      </c>
      <c r="R1063" s="118">
        <v>1.2407364999999999E-4</v>
      </c>
      <c r="S1063" s="118">
        <v>2.0588129E-4</v>
      </c>
      <c r="T1063" s="118">
        <v>1.3226728E-2</v>
      </c>
      <c r="U1063" s="118">
        <v>3.2281510999999999E-3</v>
      </c>
      <c r="V1063" s="118">
        <v>2.9884754</v>
      </c>
      <c r="W1063" s="330">
        <v>2.1155750000000001E-6</v>
      </c>
      <c r="X1063" s="118">
        <v>0</v>
      </c>
      <c r="Y1063" s="41"/>
      <c r="Z1063" s="327">
        <f t="shared" si="466"/>
        <v>3.6866069924812028</v>
      </c>
      <c r="AA1063" s="41"/>
      <c r="AB1063" s="111">
        <v>21.434307</v>
      </c>
      <c r="AC1063" s="111">
        <v>2.9982791</v>
      </c>
      <c r="AD1063" s="111">
        <v>0.43760100000000002</v>
      </c>
      <c r="AE1063" s="111">
        <v>0</v>
      </c>
      <c r="AF1063" s="111">
        <v>17.737456000000002</v>
      </c>
      <c r="AG1063" s="111">
        <v>0.16208402</v>
      </c>
      <c r="AH1063" s="111">
        <v>9.8886774999999996E-2</v>
      </c>
      <c r="AI1063" s="41"/>
      <c r="AJ1063" s="114">
        <v>6.1297088E-2</v>
      </c>
      <c r="AK1063" s="114">
        <v>5.8325785999999998E-2</v>
      </c>
      <c r="AL1063" s="114">
        <v>2.8328478000000002E-3</v>
      </c>
      <c r="AM1063" s="114">
        <v>1.3845468000000001E-4</v>
      </c>
      <c r="AN1063" s="113">
        <f t="shared" si="467"/>
        <v>3.4967497264855702E-6</v>
      </c>
      <c r="AO1063" s="112">
        <f t="shared" si="468"/>
        <v>1.0476507927261541E-8</v>
      </c>
      <c r="AP1063" s="112">
        <f t="shared" si="469"/>
        <v>1.9391411349E-2</v>
      </c>
      <c r="AQ1063" s="328">
        <v>3.4216467999999999E-6</v>
      </c>
      <c r="AR1063" s="328">
        <v>1.0323949999999999E-8</v>
      </c>
      <c r="AS1063" s="328">
        <v>2.8206432999999998E-13</v>
      </c>
      <c r="AT1063" s="328">
        <v>6.2602571000000002E-12</v>
      </c>
      <c r="AU1063" s="328">
        <v>1.6384846999999999E-13</v>
      </c>
      <c r="AV1063" s="328">
        <v>1.8132432000000001E-10</v>
      </c>
      <c r="AW1063" s="328">
        <v>7.3378520000000004E-8</v>
      </c>
      <c r="AX1063" s="328">
        <v>2.6287707999999999E-11</v>
      </c>
      <c r="AY1063" s="328">
        <v>8.3624478000000004E-11</v>
      </c>
      <c r="AZ1063" s="328">
        <v>4.1610557999999999E-14</v>
      </c>
      <c r="BA1063" s="328">
        <v>1.3402159000000001E-15</v>
      </c>
      <c r="BB1063" s="328">
        <v>5.2340580999999997E-14</v>
      </c>
      <c r="BC1063" s="328">
        <v>8.6270325000000006E-14</v>
      </c>
      <c r="BD1063" s="328">
        <v>1.9504062E-14</v>
      </c>
      <c r="BE1063" s="328">
        <v>2.4548941999999999E-11</v>
      </c>
      <c r="BF1063" s="328">
        <v>1.4710918999999999E-9</v>
      </c>
      <c r="BG1063" s="328">
        <v>4.1913171000000002E-11</v>
      </c>
      <c r="BH1063" s="328">
        <v>1.4857349E-5</v>
      </c>
      <c r="BI1063" s="329">
        <v>1.9376554000000001E-2</v>
      </c>
      <c r="BJ1063" s="328">
        <v>4.1017218000000001E-11</v>
      </c>
      <c r="BK1063" s="328">
        <v>2.4942903000000001E-13</v>
      </c>
      <c r="BL1063" s="328">
        <v>1.1159639999999999E-17</v>
      </c>
      <c r="BM1063" s="41"/>
      <c r="BN1063" s="111">
        <v>1.0897347999999999E-4</v>
      </c>
      <c r="BO1063" s="122">
        <v>6.3638939000000001E-7</v>
      </c>
      <c r="BP1063" s="111">
        <v>1.0279238E-4</v>
      </c>
      <c r="BQ1063" s="122">
        <v>1.4542608999999999E-8</v>
      </c>
      <c r="BR1063" s="122">
        <v>5.6826028999999997E-7</v>
      </c>
      <c r="BS1063" s="122">
        <v>1.1769024E-7</v>
      </c>
      <c r="BT1063" s="122">
        <v>8.0949264999999998E-10</v>
      </c>
      <c r="BU1063" s="122">
        <v>1.8503580999999999E-7</v>
      </c>
      <c r="BV1063" s="122">
        <v>8.5965917999999997E-9</v>
      </c>
      <c r="BW1063" s="122">
        <v>9.7680329000000001E-8</v>
      </c>
      <c r="BX1063" s="122">
        <v>1.2026067E-9</v>
      </c>
      <c r="BY1063" s="122">
        <v>2.7325472E-8</v>
      </c>
      <c r="BZ1063" s="122">
        <v>2.2473450999999999E-11</v>
      </c>
      <c r="CA1063" s="122">
        <v>3.0361476000000001E-7</v>
      </c>
      <c r="CB1063" s="122">
        <v>4.1477038000000003E-6</v>
      </c>
      <c r="CC1063" s="122">
        <v>6.6336620000000005E-8</v>
      </c>
      <c r="CD1063" s="122">
        <v>5.8883204999999999E-9</v>
      </c>
      <c r="CE1063" s="151"/>
      <c r="CF1063" s="143"/>
      <c r="CG1063" s="42" t="s">
        <v>1277</v>
      </c>
      <c r="CH1063" s="42"/>
      <c r="CI1063" s="42"/>
      <c r="CK1063" s="50"/>
      <c r="CL1063" s="41"/>
      <c r="CM1063" s="41"/>
      <c r="CN1063" s="41"/>
      <c r="CO1063" s="41"/>
      <c r="CP1063" s="41"/>
      <c r="CQ1063" s="41"/>
      <c r="CR1063" s="41"/>
      <c r="CS1063" s="41"/>
      <c r="CT1063" s="41"/>
      <c r="CU1063" s="41"/>
      <c r="CV1063" s="41"/>
      <c r="CW1063" s="41"/>
    </row>
    <row r="1064" spans="1:101" ht="14.5" customHeight="1">
      <c r="A1064" s="41" t="s">
        <v>10040</v>
      </c>
      <c r="B1064" s="119" t="s">
        <v>8313</v>
      </c>
      <c r="C1064" s="120" t="str">
        <f t="shared" si="460"/>
        <v>A.160.03.116</v>
      </c>
      <c r="D1064" s="135" t="s">
        <v>98</v>
      </c>
      <c r="E1064" s="119" t="s">
        <v>6570</v>
      </c>
      <c r="F1064" s="118" t="str">
        <f t="shared" si="461"/>
        <v>Niangon FSC/PEFC 710 (kg/m3)</v>
      </c>
      <c r="G1064" s="118">
        <f t="shared" si="462"/>
        <v>5.2773795218900001E-2</v>
      </c>
      <c r="H1064" s="118">
        <f t="shared" si="463"/>
        <v>1.5558812719E-3</v>
      </c>
      <c r="I1064" s="118">
        <f t="shared" si="464"/>
        <v>4.72471544E-3</v>
      </c>
      <c r="J1064" s="326">
        <f t="shared" si="465"/>
        <v>1.5900160507000001E-2</v>
      </c>
      <c r="K1064" s="118">
        <v>3.0593037999999999E-2</v>
      </c>
      <c r="L1064" s="118">
        <v>2.9486333000000001E-3</v>
      </c>
      <c r="M1064" s="118">
        <v>1.6520936999999999E-3</v>
      </c>
      <c r="N1064" s="118">
        <v>1.2162303999999999E-3</v>
      </c>
      <c r="O1064" s="118">
        <v>1.8626083000000001E-4</v>
      </c>
      <c r="P1064" s="330">
        <v>6.3042619000000002E-6</v>
      </c>
      <c r="Q1064" s="118">
        <v>1.4708578000000001E-4</v>
      </c>
      <c r="R1064" s="118">
        <v>1.2398844000000001E-4</v>
      </c>
      <c r="S1064" s="118">
        <v>2.0550367999999999E-4</v>
      </c>
      <c r="T1064" s="118">
        <v>1.2441158000000001E-2</v>
      </c>
      <c r="U1064" s="118">
        <v>3.2259903999999999E-3</v>
      </c>
      <c r="V1064" s="330">
        <v>2.5392852000000001E-5</v>
      </c>
      <c r="W1064" s="330">
        <v>2.1155750000000001E-6</v>
      </c>
      <c r="X1064" s="118">
        <v>0</v>
      </c>
      <c r="Y1064" s="41"/>
      <c r="Z1064" s="327">
        <f t="shared" si="466"/>
        <v>0.23002284210526314</v>
      </c>
      <c r="AA1064" s="41"/>
      <c r="AB1064" s="111">
        <v>21.347856</v>
      </c>
      <c r="AC1064" s="111">
        <v>2.9122241</v>
      </c>
      <c r="AD1064" s="111">
        <v>0.43730811000000003</v>
      </c>
      <c r="AE1064" s="111">
        <v>0</v>
      </c>
      <c r="AF1064" s="111">
        <v>17.737456000000002</v>
      </c>
      <c r="AG1064" s="111">
        <v>0.162053</v>
      </c>
      <c r="AH1064" s="111">
        <v>9.8814663999999997E-2</v>
      </c>
      <c r="AI1064" s="41"/>
      <c r="AJ1064" s="114">
        <v>5.1017425999999996E-3</v>
      </c>
      <c r="AK1064" s="114">
        <v>4.7545069000000002E-3</v>
      </c>
      <c r="AL1064" s="114">
        <v>2.1444496000000001E-4</v>
      </c>
      <c r="AM1064" s="114">
        <v>1.3279074000000001E-4</v>
      </c>
      <c r="AN1064" s="113">
        <f t="shared" si="467"/>
        <v>2.8504238289857001E-7</v>
      </c>
      <c r="AO1064" s="112">
        <f t="shared" si="468"/>
        <v>7.9306568317853996E-10</v>
      </c>
      <c r="AP1064" s="112">
        <f t="shared" si="469"/>
        <v>1.8598142619000002E-2</v>
      </c>
      <c r="AQ1064" s="328">
        <v>2.1393672000000001E-7</v>
      </c>
      <c r="AR1064" s="328">
        <v>6.4551444000000001E-10</v>
      </c>
      <c r="AS1064" s="328">
        <v>1.7635647999999999E-14</v>
      </c>
      <c r="AT1064" s="328">
        <v>6.2602571000000002E-12</v>
      </c>
      <c r="AU1064" s="328">
        <v>1.6384846999999999E-13</v>
      </c>
      <c r="AV1064" s="328">
        <v>1.8085112E-10</v>
      </c>
      <c r="AW1064" s="328">
        <v>6.9381905999999995E-8</v>
      </c>
      <c r="AX1064" s="328">
        <v>2.6179795999999999E-11</v>
      </c>
      <c r="AY1064" s="328">
        <v>7.9002815000000002E-11</v>
      </c>
      <c r="AZ1064" s="328">
        <v>4.1610557999999999E-14</v>
      </c>
      <c r="BA1064" s="328">
        <v>1.3402159000000001E-15</v>
      </c>
      <c r="BB1064" s="328">
        <v>5.2058904000000003E-14</v>
      </c>
      <c r="BC1064" s="328">
        <v>7.5774484999999996E-14</v>
      </c>
      <c r="BD1064" s="328">
        <v>1.7601178000000001E-14</v>
      </c>
      <c r="BE1064" s="328">
        <v>2.4534954999999999E-11</v>
      </c>
      <c r="BF1064" s="328">
        <v>1.4709295000000001E-9</v>
      </c>
      <c r="BG1064" s="328">
        <v>4.1913171000000002E-11</v>
      </c>
      <c r="BH1064" s="328">
        <v>1.4822619E-5</v>
      </c>
      <c r="BI1064" s="329">
        <v>1.858332E-2</v>
      </c>
      <c r="BJ1064" s="328">
        <v>4.1017218000000001E-11</v>
      </c>
      <c r="BK1064" s="328">
        <v>2.4942903000000001E-13</v>
      </c>
      <c r="BL1064" s="328">
        <v>1.1159639999999999E-17</v>
      </c>
      <c r="BM1064" s="41"/>
      <c r="BN1064" s="122">
        <v>1.2425093E-5</v>
      </c>
      <c r="BO1064" s="122">
        <v>6.0452625000000003E-7</v>
      </c>
      <c r="BP1064" s="122">
        <v>6.4136471000000001E-6</v>
      </c>
      <c r="BQ1064" s="122">
        <v>1.4532627E-8</v>
      </c>
      <c r="BR1064" s="122">
        <v>5.4036098999999999E-7</v>
      </c>
      <c r="BS1064" s="122">
        <v>1.1769024E-7</v>
      </c>
      <c r="BT1064" s="122">
        <v>8.0949264999999998E-10</v>
      </c>
      <c r="BU1064" s="122">
        <v>1.8503580999999999E-7</v>
      </c>
      <c r="BV1064" s="122">
        <v>8.4598755999999994E-9</v>
      </c>
      <c r="BW1064" s="122">
        <v>9.7327516000000001E-8</v>
      </c>
      <c r="BX1064" s="122">
        <v>1.2026067E-9</v>
      </c>
      <c r="BY1064" s="122">
        <v>2.7325472E-8</v>
      </c>
      <c r="BZ1064" s="122">
        <v>2.2473450999999999E-11</v>
      </c>
      <c r="CA1064" s="122">
        <v>2.9817090999999999E-7</v>
      </c>
      <c r="CB1064" s="122">
        <v>4.0437565000000003E-6</v>
      </c>
      <c r="CC1064" s="122">
        <v>6.6336620000000005E-8</v>
      </c>
      <c r="CD1064" s="122">
        <v>5.8883204999999999E-9</v>
      </c>
      <c r="CE1064" s="151"/>
      <c r="CF1064" s="143"/>
      <c r="CG1064" s="42" t="s">
        <v>1277</v>
      </c>
      <c r="CH1064" s="42"/>
      <c r="CI1064" s="42"/>
      <c r="CK1064" s="50"/>
      <c r="CL1064" s="41"/>
      <c r="CM1064" s="41"/>
      <c r="CN1064" s="41"/>
      <c r="CO1064" s="41"/>
      <c r="CP1064" s="41"/>
      <c r="CQ1064" s="41"/>
      <c r="CR1064" s="41"/>
      <c r="CS1064" s="41"/>
      <c r="CT1064" s="41"/>
      <c r="CU1064" s="41"/>
      <c r="CV1064" s="41"/>
      <c r="CW1064" s="41"/>
    </row>
    <row r="1065" spans="1:101" ht="14.5" customHeight="1">
      <c r="A1065" s="41" t="s">
        <v>10038</v>
      </c>
      <c r="B1065" s="119" t="s">
        <v>8313</v>
      </c>
      <c r="C1065" s="120" t="str">
        <f t="shared" si="460"/>
        <v>A.160.03.117</v>
      </c>
      <c r="D1065" s="135" t="s">
        <v>98</v>
      </c>
      <c r="E1065" s="119" t="s">
        <v>6570</v>
      </c>
      <c r="F1065" s="118" t="str">
        <f t="shared" si="461"/>
        <v>Niangon natural forest 710 (kg/m3)</v>
      </c>
      <c r="G1065" s="118">
        <f t="shared" si="462"/>
        <v>3.9466238043669</v>
      </c>
      <c r="H1065" s="118">
        <f t="shared" si="463"/>
        <v>1.5558812719E-3</v>
      </c>
      <c r="I1065" s="118">
        <f t="shared" si="464"/>
        <v>4.72471544E-3</v>
      </c>
      <c r="J1065" s="326">
        <f t="shared" si="465"/>
        <v>3.450900167655</v>
      </c>
      <c r="K1065" s="118">
        <v>0.48944304</v>
      </c>
      <c r="L1065" s="118">
        <v>2.9486333000000001E-3</v>
      </c>
      <c r="M1065" s="118">
        <v>1.6520936999999999E-3</v>
      </c>
      <c r="N1065" s="118">
        <v>1.2162303999999999E-3</v>
      </c>
      <c r="O1065" s="118">
        <v>1.8626083000000001E-4</v>
      </c>
      <c r="P1065" s="330">
        <v>6.3042619000000002E-6</v>
      </c>
      <c r="Q1065" s="118">
        <v>1.4708578000000001E-4</v>
      </c>
      <c r="R1065" s="118">
        <v>1.2398844000000001E-4</v>
      </c>
      <c r="S1065" s="118">
        <v>2.0550367999999999E-4</v>
      </c>
      <c r="T1065" s="118">
        <v>1.2441158000000001E-2</v>
      </c>
      <c r="U1065" s="118">
        <v>3.2259903999999999E-3</v>
      </c>
      <c r="V1065" s="118">
        <v>3.4350253999999998</v>
      </c>
      <c r="W1065" s="330">
        <v>2.1155750000000001E-6</v>
      </c>
      <c r="X1065" s="118">
        <v>0</v>
      </c>
      <c r="Y1065" s="41"/>
      <c r="Z1065" s="327">
        <f t="shared" si="466"/>
        <v>3.6800228571428568</v>
      </c>
      <c r="AA1065" s="41"/>
      <c r="AB1065" s="111">
        <v>21.347856</v>
      </c>
      <c r="AC1065" s="111">
        <v>2.9122241</v>
      </c>
      <c r="AD1065" s="111">
        <v>0.43730811000000003</v>
      </c>
      <c r="AE1065" s="111">
        <v>0</v>
      </c>
      <c r="AF1065" s="111">
        <v>17.737456000000002</v>
      </c>
      <c r="AG1065" s="111">
        <v>0.162053</v>
      </c>
      <c r="AH1065" s="111">
        <v>9.8814663999999997E-2</v>
      </c>
      <c r="AI1065" s="41"/>
      <c r="AJ1065" s="114">
        <v>6.1116565999999997E-2</v>
      </c>
      <c r="AK1065" s="114">
        <v>5.8157195000000002E-2</v>
      </c>
      <c r="AL1065" s="114">
        <v>2.8265803000000001E-3</v>
      </c>
      <c r="AM1065" s="114">
        <v>1.3279074000000001E-4</v>
      </c>
      <c r="AN1065" s="113">
        <f t="shared" si="467"/>
        <v>3.4866423628985698E-6</v>
      </c>
      <c r="AO1065" s="112">
        <f t="shared" si="468"/>
        <v>1.0453329168180539E-8</v>
      </c>
      <c r="AP1065" s="112">
        <f t="shared" si="469"/>
        <v>1.8598142619000002E-2</v>
      </c>
      <c r="AQ1065" s="328">
        <v>3.4155366999999999E-6</v>
      </c>
      <c r="AR1065" s="328">
        <v>1.0305514E-8</v>
      </c>
      <c r="AS1065" s="328">
        <v>2.8156064999999999E-13</v>
      </c>
      <c r="AT1065" s="328">
        <v>6.2602571000000002E-12</v>
      </c>
      <c r="AU1065" s="328">
        <v>1.6384846999999999E-13</v>
      </c>
      <c r="AV1065" s="328">
        <v>1.8085112E-10</v>
      </c>
      <c r="AW1065" s="328">
        <v>6.9381905999999995E-8</v>
      </c>
      <c r="AX1065" s="328">
        <v>2.6179795999999999E-11</v>
      </c>
      <c r="AY1065" s="328">
        <v>7.9002815000000002E-11</v>
      </c>
      <c r="AZ1065" s="328">
        <v>4.1610557999999999E-14</v>
      </c>
      <c r="BA1065" s="328">
        <v>1.3402159000000001E-15</v>
      </c>
      <c r="BB1065" s="328">
        <v>5.2058904000000003E-14</v>
      </c>
      <c r="BC1065" s="328">
        <v>7.5774484999999996E-14</v>
      </c>
      <c r="BD1065" s="328">
        <v>1.7601178000000001E-14</v>
      </c>
      <c r="BE1065" s="328">
        <v>2.4534954999999999E-11</v>
      </c>
      <c r="BF1065" s="328">
        <v>1.4709295000000001E-9</v>
      </c>
      <c r="BG1065" s="328">
        <v>4.1913171000000002E-11</v>
      </c>
      <c r="BH1065" s="328">
        <v>1.4822619E-5</v>
      </c>
      <c r="BI1065" s="329">
        <v>1.858332E-2</v>
      </c>
      <c r="BJ1065" s="328">
        <v>4.1017218000000001E-11</v>
      </c>
      <c r="BK1065" s="328">
        <v>2.4942903000000001E-13</v>
      </c>
      <c r="BL1065" s="328">
        <v>1.1159639999999999E-17</v>
      </c>
      <c r="BM1065" s="41"/>
      <c r="BN1065" s="111">
        <v>1.0862025E-4</v>
      </c>
      <c r="BO1065" s="122">
        <v>6.0452625000000003E-7</v>
      </c>
      <c r="BP1065" s="111">
        <v>1.0260880000000001E-4</v>
      </c>
      <c r="BQ1065" s="122">
        <v>1.4532627E-8</v>
      </c>
      <c r="BR1065" s="122">
        <v>5.4036098999999999E-7</v>
      </c>
      <c r="BS1065" s="122">
        <v>1.1769024E-7</v>
      </c>
      <c r="BT1065" s="122">
        <v>8.0949264999999998E-10</v>
      </c>
      <c r="BU1065" s="122">
        <v>1.8503580999999999E-7</v>
      </c>
      <c r="BV1065" s="122">
        <v>8.4598755999999994E-9</v>
      </c>
      <c r="BW1065" s="122">
        <v>9.7327516000000001E-8</v>
      </c>
      <c r="BX1065" s="122">
        <v>1.2026067E-9</v>
      </c>
      <c r="BY1065" s="122">
        <v>2.7325472E-8</v>
      </c>
      <c r="BZ1065" s="122">
        <v>2.2473450999999999E-11</v>
      </c>
      <c r="CA1065" s="122">
        <v>2.9817090999999999E-7</v>
      </c>
      <c r="CB1065" s="122">
        <v>4.0437565000000003E-6</v>
      </c>
      <c r="CC1065" s="122">
        <v>6.6336620000000005E-8</v>
      </c>
      <c r="CD1065" s="122">
        <v>5.8883204999999999E-9</v>
      </c>
      <c r="CE1065" s="151"/>
      <c r="CF1065" s="143"/>
      <c r="CG1065" s="42" t="s">
        <v>1277</v>
      </c>
      <c r="CH1065" s="42"/>
      <c r="CI1065" s="42"/>
      <c r="CK1065" s="50"/>
      <c r="CL1065" s="41"/>
      <c r="CM1065" s="41"/>
      <c r="CN1065" s="41"/>
      <c r="CO1065" s="41"/>
      <c r="CP1065" s="41"/>
      <c r="CQ1065" s="41"/>
      <c r="CR1065" s="41"/>
      <c r="CS1065" s="41"/>
      <c r="CT1065" s="41"/>
      <c r="CU1065" s="41"/>
      <c r="CV1065" s="41"/>
      <c r="CW1065" s="41"/>
    </row>
    <row r="1066" spans="1:101" ht="14.5" customHeight="1">
      <c r="A1066" s="41" t="s">
        <v>10036</v>
      </c>
      <c r="B1066" s="119" t="s">
        <v>8313</v>
      </c>
      <c r="C1066" s="120" t="str">
        <f t="shared" si="460"/>
        <v>A.160.03.118</v>
      </c>
      <c r="D1066" s="135" t="s">
        <v>98</v>
      </c>
      <c r="E1066" s="119" t="s">
        <v>6570</v>
      </c>
      <c r="F1066" s="118" t="str">
        <f t="shared" si="461"/>
        <v>Olon FSC/PEFC 485 (kg/m3)</v>
      </c>
      <c r="G1066" s="118">
        <f t="shared" si="462"/>
        <v>6.2442132007499998E-2</v>
      </c>
      <c r="H1066" s="118">
        <f t="shared" si="463"/>
        <v>1.5846520734999999E-3</v>
      </c>
      <c r="I1066" s="118">
        <f t="shared" si="464"/>
        <v>5.9065699100000002E-3</v>
      </c>
      <c r="J1066" s="326">
        <f t="shared" si="465"/>
        <v>1.9906439024000001E-2</v>
      </c>
      <c r="K1066" s="118">
        <v>3.5044471000000001E-2</v>
      </c>
      <c r="L1066" s="118">
        <v>4.0591977000000003E-3</v>
      </c>
      <c r="M1066" s="118">
        <v>1.7229506E-3</v>
      </c>
      <c r="N1066" s="118">
        <v>1.2323879E-3</v>
      </c>
      <c r="O1066" s="118">
        <v>1.9564587000000001E-4</v>
      </c>
      <c r="P1066" s="330">
        <v>6.8221535E-6</v>
      </c>
      <c r="Q1066" s="118">
        <v>1.4979615E-4</v>
      </c>
      <c r="R1066" s="118">
        <v>1.2442161E-4</v>
      </c>
      <c r="S1066" s="118">
        <v>2.074232E-4</v>
      </c>
      <c r="T1066" s="118">
        <v>1.6434474000000001E-2</v>
      </c>
      <c r="U1066" s="118">
        <v>3.2369736E-3</v>
      </c>
      <c r="V1066" s="330">
        <v>2.5452649000000002E-5</v>
      </c>
      <c r="W1066" s="330">
        <v>2.1155750000000001E-6</v>
      </c>
      <c r="X1066" s="118">
        <v>0</v>
      </c>
      <c r="Y1066" s="41"/>
      <c r="Z1066" s="327">
        <f t="shared" si="466"/>
        <v>0.2634922631578947</v>
      </c>
      <c r="AA1066" s="41"/>
      <c r="AB1066" s="111">
        <v>21.787315</v>
      </c>
      <c r="AC1066" s="111">
        <v>3.3496703000000001</v>
      </c>
      <c r="AD1066" s="111">
        <v>0.43879699999999999</v>
      </c>
      <c r="AE1066" s="111">
        <v>0</v>
      </c>
      <c r="AF1066" s="111">
        <v>17.737456000000002</v>
      </c>
      <c r="AG1066" s="111">
        <v>0.16221068</v>
      </c>
      <c r="AH1066" s="111">
        <v>9.9181227999999996E-2</v>
      </c>
      <c r="AI1066" s="41"/>
      <c r="AJ1066" s="114">
        <v>6.0193961999999998E-3</v>
      </c>
      <c r="AK1066" s="114">
        <v>5.6115093999999999E-3</v>
      </c>
      <c r="AL1066" s="114">
        <v>2.4630441000000002E-4</v>
      </c>
      <c r="AM1066" s="114">
        <v>1.6158241999999999E-4</v>
      </c>
      <c r="AN1066" s="113">
        <f t="shared" si="467"/>
        <v>3.3642142623857003E-7</v>
      </c>
      <c r="AO1066" s="112">
        <f t="shared" si="468"/>
        <v>9.1088909429153991E-10</v>
      </c>
      <c r="AP1066" s="112">
        <f t="shared" si="469"/>
        <v>2.2630590164E-2</v>
      </c>
      <c r="AQ1066" s="328">
        <v>2.4499633999999999E-7</v>
      </c>
      <c r="AR1066" s="328">
        <v>7.3922881999999995E-10</v>
      </c>
      <c r="AS1066" s="328">
        <v>2.0196058000000001E-14</v>
      </c>
      <c r="AT1066" s="328">
        <v>6.2602571000000002E-12</v>
      </c>
      <c r="AU1066" s="328">
        <v>1.6384846999999999E-13</v>
      </c>
      <c r="AV1066" s="328">
        <v>1.8325656E-10</v>
      </c>
      <c r="AW1066" s="328">
        <v>8.9698027000000006E-8</v>
      </c>
      <c r="AX1066" s="328">
        <v>2.6728353E-11</v>
      </c>
      <c r="AY1066" s="328">
        <v>1.0249627E-10</v>
      </c>
      <c r="AZ1066" s="328">
        <v>4.1610557999999999E-14</v>
      </c>
      <c r="BA1066" s="328">
        <v>1.3402159000000001E-15</v>
      </c>
      <c r="BB1066" s="328">
        <v>5.3490762000000003E-14</v>
      </c>
      <c r="BC1066" s="328">
        <v>1.2912834E-13</v>
      </c>
      <c r="BD1066" s="328">
        <v>2.7274168000000001E-14</v>
      </c>
      <c r="BE1066" s="328">
        <v>2.4606055E-11</v>
      </c>
      <c r="BF1066" s="328">
        <v>1.4717553E-9</v>
      </c>
      <c r="BG1066" s="328">
        <v>4.1913171000000002E-11</v>
      </c>
      <c r="BH1066" s="328">
        <v>1.4999164E-5</v>
      </c>
      <c r="BI1066" s="329">
        <v>2.2615591000000001E-2</v>
      </c>
      <c r="BJ1066" s="328">
        <v>4.1017218000000001E-11</v>
      </c>
      <c r="BK1066" s="328">
        <v>2.4942903000000001E-13</v>
      </c>
      <c r="BL1066" s="328">
        <v>1.1159639999999999E-17</v>
      </c>
      <c r="BM1066" s="41"/>
      <c r="BN1066" s="122">
        <v>1.4220712E-5</v>
      </c>
      <c r="BO1066" s="122">
        <v>7.6649723E-7</v>
      </c>
      <c r="BP1066" s="122">
        <v>7.3468634000000001E-6</v>
      </c>
      <c r="BQ1066" s="122">
        <v>1.4583367E-8</v>
      </c>
      <c r="BR1066" s="122">
        <v>6.8218241999999998E-7</v>
      </c>
      <c r="BS1066" s="122">
        <v>1.1769024E-7</v>
      </c>
      <c r="BT1066" s="122">
        <v>8.0949264999999998E-10</v>
      </c>
      <c r="BU1066" s="122">
        <v>1.8503580999999999E-7</v>
      </c>
      <c r="BV1066" s="122">
        <v>9.1548496E-9</v>
      </c>
      <c r="BW1066" s="122">
        <v>9.9120984E-8</v>
      </c>
      <c r="BX1066" s="122">
        <v>1.2026067E-9</v>
      </c>
      <c r="BY1066" s="122">
        <v>2.7325472E-8</v>
      </c>
      <c r="BZ1066" s="122">
        <v>2.2473450999999999E-11</v>
      </c>
      <c r="CA1066" s="122">
        <v>3.2584382E-7</v>
      </c>
      <c r="CB1066" s="122">
        <v>4.5721549000000003E-6</v>
      </c>
      <c r="CC1066" s="122">
        <v>6.6336620000000005E-8</v>
      </c>
      <c r="CD1066" s="122">
        <v>5.8883204999999999E-9</v>
      </c>
      <c r="CE1066" s="151"/>
      <c r="CF1066" s="143"/>
      <c r="CG1066" s="42" t="s">
        <v>1277</v>
      </c>
      <c r="CH1066" s="42"/>
      <c r="CI1066" s="42"/>
      <c r="CK1066" s="50"/>
      <c r="CL1066" s="41"/>
      <c r="CM1066" s="41"/>
      <c r="CN1066" s="41"/>
      <c r="CO1066" s="41"/>
      <c r="CP1066" s="41"/>
      <c r="CQ1066" s="41"/>
      <c r="CR1066" s="41"/>
      <c r="CS1066" s="41"/>
      <c r="CT1066" s="41"/>
      <c r="CU1066" s="41"/>
      <c r="CV1066" s="41"/>
      <c r="CW1066" s="41"/>
    </row>
    <row r="1067" spans="1:101" ht="14.5" customHeight="1">
      <c r="A1067" s="41" t="s">
        <v>10033</v>
      </c>
      <c r="B1067" s="119" t="s">
        <v>8313</v>
      </c>
      <c r="C1067" s="120" t="str">
        <f t="shared" si="460"/>
        <v>A.160.03.119</v>
      </c>
      <c r="D1067" s="135" t="s">
        <v>98</v>
      </c>
      <c r="E1067" s="119" t="s">
        <v>6570</v>
      </c>
      <c r="F1067" s="118" t="str">
        <f t="shared" si="461"/>
        <v>Olon natural forest 485 (kg/m3)</v>
      </c>
      <c r="G1067" s="118">
        <f t="shared" si="462"/>
        <v>10.6201916783585</v>
      </c>
      <c r="H1067" s="118">
        <f t="shared" si="463"/>
        <v>1.5846520734999999E-3</v>
      </c>
      <c r="I1067" s="118">
        <f t="shared" si="464"/>
        <v>5.9065699100000002E-3</v>
      </c>
      <c r="J1067" s="326">
        <f t="shared" si="465"/>
        <v>10.118805986375</v>
      </c>
      <c r="K1067" s="118">
        <v>0.49389446999999997</v>
      </c>
      <c r="L1067" s="118">
        <v>4.0591977000000003E-3</v>
      </c>
      <c r="M1067" s="118">
        <v>1.7229506E-3</v>
      </c>
      <c r="N1067" s="118">
        <v>1.2323879E-3</v>
      </c>
      <c r="O1067" s="118">
        <v>1.9564587000000001E-4</v>
      </c>
      <c r="P1067" s="330">
        <v>6.8221535E-6</v>
      </c>
      <c r="Q1067" s="118">
        <v>1.4979615E-4</v>
      </c>
      <c r="R1067" s="118">
        <v>1.2442161E-4</v>
      </c>
      <c r="S1067" s="118">
        <v>2.074232E-4</v>
      </c>
      <c r="T1067" s="118">
        <v>1.6434474000000001E-2</v>
      </c>
      <c r="U1067" s="118">
        <v>3.2369736E-3</v>
      </c>
      <c r="V1067" s="118">
        <v>10.098924999999999</v>
      </c>
      <c r="W1067" s="330">
        <v>2.1155750000000001E-6</v>
      </c>
      <c r="X1067" s="118">
        <v>0</v>
      </c>
      <c r="Y1067" s="41"/>
      <c r="Z1067" s="327">
        <f t="shared" si="466"/>
        <v>3.7134922556390975</v>
      </c>
      <c r="AA1067" s="41"/>
      <c r="AB1067" s="111">
        <v>21.787315</v>
      </c>
      <c r="AC1067" s="111">
        <v>3.3496703000000001</v>
      </c>
      <c r="AD1067" s="111">
        <v>0.43879699999999999</v>
      </c>
      <c r="AE1067" s="111">
        <v>0</v>
      </c>
      <c r="AF1067" s="111">
        <v>17.737456000000002</v>
      </c>
      <c r="AG1067" s="111">
        <v>0.16221068</v>
      </c>
      <c r="AH1067" s="111">
        <v>9.9181227999999996E-2</v>
      </c>
      <c r="AI1067" s="41"/>
      <c r="AJ1067" s="114">
        <v>6.2034220000000001E-2</v>
      </c>
      <c r="AK1067" s="114">
        <v>5.9014196999999997E-2</v>
      </c>
      <c r="AL1067" s="114">
        <v>2.8584397999999998E-3</v>
      </c>
      <c r="AM1067" s="114">
        <v>1.6158241999999999E-4</v>
      </c>
      <c r="AN1067" s="113">
        <f t="shared" si="467"/>
        <v>3.5380213862385699E-6</v>
      </c>
      <c r="AO1067" s="112">
        <f t="shared" si="468"/>
        <v>1.0571153199293538E-8</v>
      </c>
      <c r="AP1067" s="112">
        <f t="shared" si="469"/>
        <v>2.2630590164E-2</v>
      </c>
      <c r="AQ1067" s="328">
        <v>3.4465962999999999E-6</v>
      </c>
      <c r="AR1067" s="328">
        <v>1.0399229E-8</v>
      </c>
      <c r="AS1067" s="328">
        <v>2.8412105999999999E-13</v>
      </c>
      <c r="AT1067" s="328">
        <v>6.2602571000000002E-12</v>
      </c>
      <c r="AU1067" s="328">
        <v>1.6384846999999999E-13</v>
      </c>
      <c r="AV1067" s="328">
        <v>1.8325656E-10</v>
      </c>
      <c r="AW1067" s="328">
        <v>8.9698027000000006E-8</v>
      </c>
      <c r="AX1067" s="328">
        <v>2.6728353E-11</v>
      </c>
      <c r="AY1067" s="328">
        <v>1.0249627E-10</v>
      </c>
      <c r="AZ1067" s="328">
        <v>4.1610557999999999E-14</v>
      </c>
      <c r="BA1067" s="328">
        <v>1.3402159000000001E-15</v>
      </c>
      <c r="BB1067" s="328">
        <v>5.3490762000000003E-14</v>
      </c>
      <c r="BC1067" s="328">
        <v>1.2912834E-13</v>
      </c>
      <c r="BD1067" s="328">
        <v>2.7274168000000001E-14</v>
      </c>
      <c r="BE1067" s="328">
        <v>2.4606055E-11</v>
      </c>
      <c r="BF1067" s="328">
        <v>1.4717553E-9</v>
      </c>
      <c r="BG1067" s="328">
        <v>4.1913171000000002E-11</v>
      </c>
      <c r="BH1067" s="328">
        <v>1.4999164E-5</v>
      </c>
      <c r="BI1067" s="329">
        <v>2.2615591000000001E-2</v>
      </c>
      <c r="BJ1067" s="328">
        <v>4.1017218000000001E-11</v>
      </c>
      <c r="BK1067" s="328">
        <v>2.4942903000000001E-13</v>
      </c>
      <c r="BL1067" s="328">
        <v>1.1159639999999999E-17</v>
      </c>
      <c r="BM1067" s="41"/>
      <c r="BN1067" s="111">
        <v>1.1041587E-4</v>
      </c>
      <c r="BO1067" s="122">
        <v>7.6649723E-7</v>
      </c>
      <c r="BP1067" s="111">
        <v>1.0354201999999999E-4</v>
      </c>
      <c r="BQ1067" s="122">
        <v>1.4583367E-8</v>
      </c>
      <c r="BR1067" s="122">
        <v>6.8218241999999998E-7</v>
      </c>
      <c r="BS1067" s="122">
        <v>1.1769024E-7</v>
      </c>
      <c r="BT1067" s="122">
        <v>8.0949264999999998E-10</v>
      </c>
      <c r="BU1067" s="122">
        <v>1.8503580999999999E-7</v>
      </c>
      <c r="BV1067" s="122">
        <v>9.1548496E-9</v>
      </c>
      <c r="BW1067" s="122">
        <v>9.9120984E-8</v>
      </c>
      <c r="BX1067" s="122">
        <v>1.2026067E-9</v>
      </c>
      <c r="BY1067" s="122">
        <v>2.7325472E-8</v>
      </c>
      <c r="BZ1067" s="122">
        <v>2.2473450999999999E-11</v>
      </c>
      <c r="CA1067" s="122">
        <v>3.2584382E-7</v>
      </c>
      <c r="CB1067" s="122">
        <v>4.5721549000000003E-6</v>
      </c>
      <c r="CC1067" s="122">
        <v>6.6336620000000005E-8</v>
      </c>
      <c r="CD1067" s="122">
        <v>5.8883204999999999E-9</v>
      </c>
      <c r="CE1067" s="151"/>
      <c r="CF1067" s="143"/>
      <c r="CG1067" s="42" t="s">
        <v>1277</v>
      </c>
      <c r="CH1067" s="42"/>
      <c r="CI1067" s="42"/>
      <c r="CK1067" s="50"/>
      <c r="CL1067" s="41"/>
      <c r="CM1067" s="41"/>
      <c r="CN1067" s="41"/>
      <c r="CO1067" s="41"/>
      <c r="CP1067" s="41"/>
      <c r="CQ1067" s="41"/>
      <c r="CR1067" s="41"/>
      <c r="CS1067" s="41"/>
      <c r="CT1067" s="41"/>
      <c r="CU1067" s="41"/>
      <c r="CV1067" s="41"/>
      <c r="CW1067" s="41"/>
    </row>
    <row r="1068" spans="1:101" ht="14.5" customHeight="1">
      <c r="A1068" s="41" t="s">
        <v>10031</v>
      </c>
      <c r="B1068" s="119" t="s">
        <v>8313</v>
      </c>
      <c r="C1068" s="120" t="str">
        <f t="shared" si="460"/>
        <v>A.160.03.120</v>
      </c>
      <c r="D1068" s="135" t="s">
        <v>98</v>
      </c>
      <c r="E1068" s="119" t="s">
        <v>6570</v>
      </c>
      <c r="F1068" s="118" t="str">
        <f t="shared" si="461"/>
        <v>Oregon Pine FSC/PEFC 505 (kg/m3)</v>
      </c>
      <c r="G1068" s="118">
        <f t="shared" si="462"/>
        <v>8.272979083580001E-2</v>
      </c>
      <c r="H1068" s="118">
        <f t="shared" si="463"/>
        <v>1.6450236368000003E-3</v>
      </c>
      <c r="I1068" s="118">
        <f t="shared" si="464"/>
        <v>8.3865270500000002E-3</v>
      </c>
      <c r="J1068" s="326">
        <f t="shared" si="465"/>
        <v>2.8313057148999999E-2</v>
      </c>
      <c r="K1068" s="118">
        <v>4.4385183000000002E-2</v>
      </c>
      <c r="L1068" s="118">
        <v>6.3895623999999998E-3</v>
      </c>
      <c r="M1068" s="118">
        <v>1.8716341000000001E-3</v>
      </c>
      <c r="N1068" s="118">
        <v>1.2662922000000001E-3</v>
      </c>
      <c r="O1068" s="118">
        <v>2.1533907000000001E-4</v>
      </c>
      <c r="P1068" s="330">
        <v>7.9088768000000003E-6</v>
      </c>
      <c r="Q1068" s="118">
        <v>1.5548349000000001E-4</v>
      </c>
      <c r="R1068" s="118">
        <v>1.2533054999999999E-4</v>
      </c>
      <c r="S1068" s="118">
        <v>2.1145105E-4</v>
      </c>
      <c r="T1068" s="118">
        <v>2.4813892000000001E-2</v>
      </c>
      <c r="U1068" s="118">
        <v>3.2600203999999999E-3</v>
      </c>
      <c r="V1068" s="330">
        <v>2.5578124000000001E-5</v>
      </c>
      <c r="W1068" s="330">
        <v>2.1155750000000001E-6</v>
      </c>
      <c r="X1068" s="118">
        <v>0</v>
      </c>
      <c r="Y1068" s="41"/>
      <c r="Z1068" s="327">
        <f t="shared" si="466"/>
        <v>0.33372318045112781</v>
      </c>
      <c r="AA1068" s="41"/>
      <c r="AB1068" s="111">
        <v>22.70946</v>
      </c>
      <c r="AC1068" s="111">
        <v>4.2675901999999999</v>
      </c>
      <c r="AD1068" s="111">
        <v>0.44192122</v>
      </c>
      <c r="AE1068" s="111">
        <v>0</v>
      </c>
      <c r="AF1068" s="111">
        <v>17.737456000000002</v>
      </c>
      <c r="AG1068" s="111">
        <v>0.16254156</v>
      </c>
      <c r="AH1068" s="111">
        <v>9.9950413000000002E-2</v>
      </c>
      <c r="AI1068" s="41"/>
      <c r="AJ1068" s="114">
        <v>7.9449645000000003E-3</v>
      </c>
      <c r="AK1068" s="114">
        <v>7.4098096999999996E-3</v>
      </c>
      <c r="AL1068" s="114">
        <v>3.1315702999999999E-4</v>
      </c>
      <c r="AM1068" s="114">
        <v>2.2199772999999999E-4</v>
      </c>
      <c r="AN1068" s="113">
        <f t="shared" si="467"/>
        <v>4.4423319880257003E-7</v>
      </c>
      <c r="AO1068" s="112">
        <f t="shared" si="468"/>
        <v>1.15812509456054E-9</v>
      </c>
      <c r="AP1068" s="112">
        <f t="shared" si="469"/>
        <v>3.1092119618999998E-2</v>
      </c>
      <c r="AQ1068" s="328">
        <v>3.1017062999999999E-7</v>
      </c>
      <c r="AR1068" s="328">
        <v>9.3587537999999997E-10</v>
      </c>
      <c r="AS1068" s="328">
        <v>2.5568723000000001E-14</v>
      </c>
      <c r="AT1068" s="328">
        <v>6.2602571000000002E-12</v>
      </c>
      <c r="AU1068" s="328">
        <v>1.6384846999999999E-13</v>
      </c>
      <c r="AV1068" s="328">
        <v>1.8830403E-10</v>
      </c>
      <c r="AW1068" s="328">
        <v>1.3232858000000001E-7</v>
      </c>
      <c r="AX1068" s="328">
        <v>2.7879423000000001E-11</v>
      </c>
      <c r="AY1068" s="328">
        <v>1.5179401E-10</v>
      </c>
      <c r="AZ1068" s="328">
        <v>4.1610557999999999E-14</v>
      </c>
      <c r="BA1068" s="328">
        <v>1.3402159000000001E-15</v>
      </c>
      <c r="BB1068" s="328">
        <v>5.6495316000000003E-14</v>
      </c>
      <c r="BC1068" s="328">
        <v>2.4108397E-13</v>
      </c>
      <c r="BD1068" s="328">
        <v>4.7571587999999998E-14</v>
      </c>
      <c r="BE1068" s="328">
        <v>2.4755249000000001E-11</v>
      </c>
      <c r="BF1068" s="328">
        <v>1.4734882000000001E-9</v>
      </c>
      <c r="BG1068" s="328">
        <v>4.1913171000000002E-11</v>
      </c>
      <c r="BH1068" s="328">
        <v>1.5369619000000001E-5</v>
      </c>
      <c r="BI1068" s="329">
        <v>3.107675E-2</v>
      </c>
      <c r="BJ1068" s="328">
        <v>4.1017218000000001E-11</v>
      </c>
      <c r="BK1068" s="328">
        <v>2.4942903000000001E-13</v>
      </c>
      <c r="BL1068" s="328">
        <v>1.1159639999999999E-17</v>
      </c>
      <c r="BM1068" s="41"/>
      <c r="BN1068" s="122">
        <v>1.7988569000000001E-5</v>
      </c>
      <c r="BO1068" s="122">
        <v>1.1063708000000001E-6</v>
      </c>
      <c r="BP1068" s="122">
        <v>9.3050877000000008E-6</v>
      </c>
      <c r="BQ1068" s="122">
        <v>1.4689838000000001E-8</v>
      </c>
      <c r="BR1068" s="122">
        <v>9.7977492E-7</v>
      </c>
      <c r="BS1068" s="122">
        <v>1.1769024E-7</v>
      </c>
      <c r="BT1068" s="122">
        <v>8.0949264999999998E-10</v>
      </c>
      <c r="BU1068" s="122">
        <v>1.8503580999999999E-7</v>
      </c>
      <c r="BV1068" s="122">
        <v>1.0613156000000001E-8</v>
      </c>
      <c r="BW1068" s="122">
        <v>1.0288433E-7</v>
      </c>
      <c r="BX1068" s="122">
        <v>1.2026067E-9</v>
      </c>
      <c r="BY1068" s="122">
        <v>2.7325472E-8</v>
      </c>
      <c r="BZ1068" s="122">
        <v>2.2473450999999999E-11</v>
      </c>
      <c r="CA1068" s="122">
        <v>3.8391153999999998E-7</v>
      </c>
      <c r="CB1068" s="122">
        <v>5.6809253999999999E-6</v>
      </c>
      <c r="CC1068" s="122">
        <v>6.6336620000000005E-8</v>
      </c>
      <c r="CD1068" s="122">
        <v>5.8883204999999999E-9</v>
      </c>
      <c r="CE1068" s="151"/>
      <c r="CF1068" s="143"/>
      <c r="CG1068" s="42" t="s">
        <v>1277</v>
      </c>
      <c r="CH1068" s="42"/>
      <c r="CI1068" s="42"/>
      <c r="CK1068" s="50"/>
      <c r="CL1068" s="41"/>
      <c r="CM1068" s="41"/>
      <c r="CN1068" s="41"/>
      <c r="CO1068" s="41"/>
      <c r="CP1068" s="41"/>
      <c r="CQ1068" s="41"/>
      <c r="CR1068" s="41"/>
      <c r="CS1068" s="41"/>
      <c r="CT1068" s="41"/>
      <c r="CU1068" s="41"/>
      <c r="CV1068" s="41"/>
      <c r="CW1068" s="41"/>
    </row>
    <row r="1069" spans="1:101" ht="14.5" customHeight="1">
      <c r="A1069" s="41" t="s">
        <v>10029</v>
      </c>
      <c r="B1069" s="119" t="s">
        <v>8313</v>
      </c>
      <c r="C1069" s="120" t="str">
        <f t="shared" si="460"/>
        <v>A.160.03.121</v>
      </c>
      <c r="D1069" s="135" t="s">
        <v>98</v>
      </c>
      <c r="E1069" s="119" t="s">
        <v>6570</v>
      </c>
      <c r="F1069" s="118" t="str">
        <f t="shared" si="461"/>
        <v>Oregon Pine natural forest 505 (kg/m3)</v>
      </c>
      <c r="G1069" s="118">
        <f t="shared" si="462"/>
        <v>3.6926323127118001</v>
      </c>
      <c r="H1069" s="118">
        <f t="shared" si="463"/>
        <v>1.6450236368000003E-3</v>
      </c>
      <c r="I1069" s="118">
        <f t="shared" si="464"/>
        <v>8.3865270500000002E-3</v>
      </c>
      <c r="J1069" s="326">
        <f t="shared" si="465"/>
        <v>3.6608255790250004</v>
      </c>
      <c r="K1069" s="118">
        <v>2.1775183E-2</v>
      </c>
      <c r="L1069" s="118">
        <v>6.3895623999999998E-3</v>
      </c>
      <c r="M1069" s="118">
        <v>1.8716341000000001E-3</v>
      </c>
      <c r="N1069" s="118">
        <v>1.2662922000000001E-3</v>
      </c>
      <c r="O1069" s="118">
        <v>2.1533907000000001E-4</v>
      </c>
      <c r="P1069" s="330">
        <v>7.9088768000000003E-6</v>
      </c>
      <c r="Q1069" s="118">
        <v>1.5548349000000001E-4</v>
      </c>
      <c r="R1069" s="118">
        <v>1.2533054999999999E-4</v>
      </c>
      <c r="S1069" s="118">
        <v>2.1145105E-4</v>
      </c>
      <c r="T1069" s="118">
        <v>2.4813892000000001E-2</v>
      </c>
      <c r="U1069" s="118">
        <v>3.2600203999999999E-3</v>
      </c>
      <c r="V1069" s="118">
        <v>3.6325381000000001</v>
      </c>
      <c r="W1069" s="330">
        <v>2.1155750000000001E-6</v>
      </c>
      <c r="X1069" s="118">
        <v>0</v>
      </c>
      <c r="Y1069" s="41"/>
      <c r="Z1069" s="327">
        <f t="shared" si="466"/>
        <v>0.1637231804511278</v>
      </c>
      <c r="AA1069" s="41"/>
      <c r="AB1069" s="111">
        <v>22.70946</v>
      </c>
      <c r="AC1069" s="111">
        <v>4.2675901999999999</v>
      </c>
      <c r="AD1069" s="111">
        <v>0.44192122</v>
      </c>
      <c r="AE1069" s="111">
        <v>0</v>
      </c>
      <c r="AF1069" s="111">
        <v>17.737456000000002</v>
      </c>
      <c r="AG1069" s="111">
        <v>0.16254156</v>
      </c>
      <c r="AH1069" s="111">
        <v>9.9950413000000002E-2</v>
      </c>
      <c r="AI1069" s="41"/>
      <c r="AJ1069" s="114">
        <v>5.1848138000000002E-3</v>
      </c>
      <c r="AK1069" s="114">
        <v>4.7783729000000002E-3</v>
      </c>
      <c r="AL1069" s="114">
        <v>1.8444311E-4</v>
      </c>
      <c r="AM1069" s="114">
        <v>2.2199772999999999E-4</v>
      </c>
      <c r="AN1069" s="113">
        <f t="shared" si="467"/>
        <v>2.8647319880257002E-7</v>
      </c>
      <c r="AO1069" s="112">
        <f t="shared" si="468"/>
        <v>6.8211208956053997E-10</v>
      </c>
      <c r="AP1069" s="112">
        <f t="shared" si="469"/>
        <v>3.1092119618999998E-2</v>
      </c>
      <c r="AQ1069" s="328">
        <v>1.5241063000000001E-7</v>
      </c>
      <c r="AR1069" s="328">
        <v>4.5987538000000001E-10</v>
      </c>
      <c r="AS1069" s="328">
        <v>1.2563722999999999E-14</v>
      </c>
      <c r="AT1069" s="328">
        <v>6.2602571000000002E-12</v>
      </c>
      <c r="AU1069" s="328">
        <v>1.6384846999999999E-13</v>
      </c>
      <c r="AV1069" s="328">
        <v>1.8830403E-10</v>
      </c>
      <c r="AW1069" s="328">
        <v>1.3232858000000001E-7</v>
      </c>
      <c r="AX1069" s="328">
        <v>2.7879423000000001E-11</v>
      </c>
      <c r="AY1069" s="328">
        <v>1.5179401E-10</v>
      </c>
      <c r="AZ1069" s="328">
        <v>4.1610557999999999E-14</v>
      </c>
      <c r="BA1069" s="328">
        <v>1.3402159000000001E-15</v>
      </c>
      <c r="BB1069" s="328">
        <v>5.6495316000000003E-14</v>
      </c>
      <c r="BC1069" s="328">
        <v>2.4108397E-13</v>
      </c>
      <c r="BD1069" s="328">
        <v>4.7571587999999998E-14</v>
      </c>
      <c r="BE1069" s="328">
        <v>2.4755249000000001E-11</v>
      </c>
      <c r="BF1069" s="328">
        <v>1.4734882000000001E-9</v>
      </c>
      <c r="BG1069" s="328">
        <v>4.1913171000000002E-11</v>
      </c>
      <c r="BH1069" s="328">
        <v>1.5369619000000001E-5</v>
      </c>
      <c r="BI1069" s="329">
        <v>3.107675E-2</v>
      </c>
      <c r="BJ1069" s="328">
        <v>4.1017218000000001E-11</v>
      </c>
      <c r="BK1069" s="328">
        <v>2.4942903000000001E-13</v>
      </c>
      <c r="BL1069" s="328">
        <v>1.1159639999999999E-17</v>
      </c>
      <c r="BM1069" s="41"/>
      <c r="BN1069" s="122">
        <v>1.3248518E-5</v>
      </c>
      <c r="BO1069" s="122">
        <v>1.1063708000000001E-6</v>
      </c>
      <c r="BP1069" s="122">
        <v>4.5650366000000001E-6</v>
      </c>
      <c r="BQ1069" s="122">
        <v>1.4689838000000001E-8</v>
      </c>
      <c r="BR1069" s="122">
        <v>9.7977492E-7</v>
      </c>
      <c r="BS1069" s="122">
        <v>1.1769024E-7</v>
      </c>
      <c r="BT1069" s="122">
        <v>8.0949264999999998E-10</v>
      </c>
      <c r="BU1069" s="122">
        <v>1.8503580999999999E-7</v>
      </c>
      <c r="BV1069" s="122">
        <v>1.0613156000000001E-8</v>
      </c>
      <c r="BW1069" s="122">
        <v>1.0288433E-7</v>
      </c>
      <c r="BX1069" s="122">
        <v>1.2026067E-9</v>
      </c>
      <c r="BY1069" s="122">
        <v>2.7325472E-8</v>
      </c>
      <c r="BZ1069" s="122">
        <v>2.2473450999999999E-11</v>
      </c>
      <c r="CA1069" s="122">
        <v>3.8391153999999998E-7</v>
      </c>
      <c r="CB1069" s="122">
        <v>5.6809253999999999E-6</v>
      </c>
      <c r="CC1069" s="122">
        <v>6.6336620000000005E-8</v>
      </c>
      <c r="CD1069" s="122">
        <v>5.8883204999999999E-9</v>
      </c>
      <c r="CE1069" s="151"/>
      <c r="CF1069" s="143"/>
      <c r="CG1069" s="42" t="s">
        <v>1277</v>
      </c>
      <c r="CH1069" s="42"/>
      <c r="CI1069" s="42"/>
      <c r="CK1069" s="50"/>
      <c r="CL1069" s="41"/>
      <c r="CM1069" s="41"/>
      <c r="CN1069" s="41"/>
      <c r="CO1069" s="41"/>
      <c r="CP1069" s="41"/>
      <c r="CQ1069" s="41"/>
      <c r="CR1069" s="41"/>
      <c r="CS1069" s="41"/>
      <c r="CT1069" s="41"/>
      <c r="CU1069" s="41"/>
      <c r="CV1069" s="41"/>
      <c r="CW1069" s="41"/>
    </row>
    <row r="1070" spans="1:101" ht="14.5" customHeight="1">
      <c r="A1070" s="41" t="s">
        <v>10026</v>
      </c>
      <c r="B1070" s="119" t="s">
        <v>8313</v>
      </c>
      <c r="C1070" s="120" t="str">
        <f t="shared" si="460"/>
        <v>A.160.03.122</v>
      </c>
      <c r="D1070" s="135" t="s">
        <v>98</v>
      </c>
      <c r="E1070" s="119" t="s">
        <v>6570</v>
      </c>
      <c r="F1070" s="118" t="str">
        <f t="shared" si="461"/>
        <v>Tchitola natural forest 630 (kg/m3)</v>
      </c>
      <c r="G1070" s="118">
        <f t="shared" si="462"/>
        <v>5.8530344990576006</v>
      </c>
      <c r="H1070" s="118">
        <f t="shared" si="463"/>
        <v>1.5686159026000001E-3</v>
      </c>
      <c r="I1070" s="118">
        <f t="shared" si="464"/>
        <v>5.2478313699999999E-3</v>
      </c>
      <c r="J1070" s="326">
        <f t="shared" si="465"/>
        <v>5.3548047117850004</v>
      </c>
      <c r="K1070" s="118">
        <v>0.49141333999999998</v>
      </c>
      <c r="L1070" s="118">
        <v>3.4401945999999999E-3</v>
      </c>
      <c r="M1070" s="118">
        <v>1.6834566E-3</v>
      </c>
      <c r="N1070" s="118">
        <v>1.2233821000000001E-3</v>
      </c>
      <c r="O1070" s="118">
        <v>1.9041486E-4</v>
      </c>
      <c r="P1070" s="330">
        <v>6.5334925999999996E-6</v>
      </c>
      <c r="Q1070" s="118">
        <v>1.4828545E-4</v>
      </c>
      <c r="R1070" s="118">
        <v>1.2418016999999999E-4</v>
      </c>
      <c r="S1070" s="118">
        <v>2.0635331E-4</v>
      </c>
      <c r="T1070" s="118">
        <v>1.4208691000000001E-2</v>
      </c>
      <c r="U1070" s="118">
        <v>3.2308519000000002E-3</v>
      </c>
      <c r="V1070" s="118">
        <v>5.3371567000000004</v>
      </c>
      <c r="W1070" s="330">
        <v>2.1155750000000001E-6</v>
      </c>
      <c r="X1070" s="118">
        <v>0</v>
      </c>
      <c r="Y1070" s="41"/>
      <c r="Z1070" s="327">
        <f t="shared" si="466"/>
        <v>3.6948371428571423</v>
      </c>
      <c r="AA1070" s="41"/>
      <c r="AB1070" s="111">
        <v>21.542370999999999</v>
      </c>
      <c r="AC1070" s="111">
        <v>3.1058477999999998</v>
      </c>
      <c r="AD1070" s="111">
        <v>0.43796711999999999</v>
      </c>
      <c r="AE1070" s="111">
        <v>0</v>
      </c>
      <c r="AF1070" s="111">
        <v>17.737456000000002</v>
      </c>
      <c r="AG1070" s="111">
        <v>0.16212280000000001</v>
      </c>
      <c r="AH1070" s="111">
        <v>9.8976913E-2</v>
      </c>
      <c r="AI1070" s="41"/>
      <c r="AJ1070" s="114">
        <v>6.1522740999999999E-2</v>
      </c>
      <c r="AK1070" s="114">
        <v>5.8536524E-2</v>
      </c>
      <c r="AL1070" s="114">
        <v>2.8406820000000002E-3</v>
      </c>
      <c r="AM1070" s="114">
        <v>1.4553459999999999E-4</v>
      </c>
      <c r="AN1070" s="113">
        <f t="shared" si="467"/>
        <v>3.5093839055695701E-6</v>
      </c>
      <c r="AO1070" s="112">
        <f t="shared" si="468"/>
        <v>1.050548137837154E-8</v>
      </c>
      <c r="AP1070" s="112">
        <f t="shared" si="469"/>
        <v>2.0382996761999998E-2</v>
      </c>
      <c r="AQ1070" s="328">
        <v>3.4292844000000001E-6</v>
      </c>
      <c r="AR1070" s="328">
        <v>1.0346995E-8</v>
      </c>
      <c r="AS1070" s="328">
        <v>2.8269394E-13</v>
      </c>
      <c r="AT1070" s="328">
        <v>6.2602571000000002E-12</v>
      </c>
      <c r="AU1070" s="328">
        <v>1.6384846999999999E-13</v>
      </c>
      <c r="AV1070" s="328">
        <v>1.8191581999999999E-10</v>
      </c>
      <c r="AW1070" s="328">
        <v>7.8374287000000006E-8</v>
      </c>
      <c r="AX1070" s="328">
        <v>2.6422599999999999E-11</v>
      </c>
      <c r="AY1070" s="328">
        <v>8.9401556999999997E-11</v>
      </c>
      <c r="AZ1070" s="328">
        <v>4.1610557999999999E-14</v>
      </c>
      <c r="BA1070" s="328">
        <v>1.3402159000000001E-15</v>
      </c>
      <c r="BB1070" s="328">
        <v>5.2692676999999998E-14</v>
      </c>
      <c r="BC1070" s="328">
        <v>9.9390125000000003E-14</v>
      </c>
      <c r="BD1070" s="328">
        <v>2.1882666E-14</v>
      </c>
      <c r="BE1070" s="328">
        <v>2.4566426E-11</v>
      </c>
      <c r="BF1070" s="328">
        <v>1.4712949999999999E-9</v>
      </c>
      <c r="BG1070" s="328">
        <v>4.1913171000000002E-11</v>
      </c>
      <c r="BH1070" s="328">
        <v>1.4900762000000001E-5</v>
      </c>
      <c r="BI1070" s="329">
        <v>2.0368095999999999E-2</v>
      </c>
      <c r="BJ1070" s="328">
        <v>4.1017218000000001E-11</v>
      </c>
      <c r="BK1070" s="328">
        <v>2.4942903000000001E-13</v>
      </c>
      <c r="BL1070" s="328">
        <v>1.1159639999999999E-17</v>
      </c>
      <c r="BM1070" s="41"/>
      <c r="BN1070" s="111">
        <v>1.0941503E-4</v>
      </c>
      <c r="BO1070" s="122">
        <v>6.7621832000000005E-7</v>
      </c>
      <c r="BP1070" s="111">
        <v>1.0302185999999999E-4</v>
      </c>
      <c r="BQ1070" s="122">
        <v>1.4555086E-8</v>
      </c>
      <c r="BR1070" s="122">
        <v>6.0313440999999998E-7</v>
      </c>
      <c r="BS1070" s="122">
        <v>1.1769024E-7</v>
      </c>
      <c r="BT1070" s="122">
        <v>8.0949264999999998E-10</v>
      </c>
      <c r="BU1070" s="122">
        <v>1.8503580999999999E-7</v>
      </c>
      <c r="BV1070" s="122">
        <v>8.7674869999999998E-9</v>
      </c>
      <c r="BW1070" s="122">
        <v>9.8121345999999993E-8</v>
      </c>
      <c r="BX1070" s="122">
        <v>1.2026067E-9</v>
      </c>
      <c r="BY1070" s="122">
        <v>2.7325472E-8</v>
      </c>
      <c r="BZ1070" s="122">
        <v>2.2473450999999999E-11</v>
      </c>
      <c r="CA1070" s="122">
        <v>3.1041957000000002E-7</v>
      </c>
      <c r="CB1070" s="122">
        <v>4.2776378000000002E-6</v>
      </c>
      <c r="CC1070" s="122">
        <v>6.6336620000000005E-8</v>
      </c>
      <c r="CD1070" s="122">
        <v>5.8883204999999999E-9</v>
      </c>
      <c r="CE1070" s="151"/>
      <c r="CF1070" s="143"/>
      <c r="CG1070" s="42" t="s">
        <v>1277</v>
      </c>
      <c r="CH1070" s="42"/>
      <c r="CI1070" s="42"/>
      <c r="CK1070" s="50"/>
      <c r="CL1070" s="41"/>
      <c r="CM1070" s="41"/>
      <c r="CN1070" s="41"/>
      <c r="CO1070" s="41"/>
      <c r="CP1070" s="41"/>
      <c r="CQ1070" s="41"/>
      <c r="CR1070" s="41"/>
      <c r="CS1070" s="41"/>
      <c r="CT1070" s="41"/>
      <c r="CU1070" s="41"/>
      <c r="CV1070" s="41"/>
      <c r="CW1070" s="41"/>
    </row>
    <row r="1071" spans="1:101" ht="14.5" customHeight="1">
      <c r="A1071" s="41" t="s">
        <v>10024</v>
      </c>
      <c r="B1071" s="119" t="s">
        <v>8313</v>
      </c>
      <c r="C1071" s="120" t="str">
        <f t="shared" si="460"/>
        <v>A.160.03.123</v>
      </c>
      <c r="D1071" s="135" t="s">
        <v>98</v>
      </c>
      <c r="E1071" s="119" t="s">
        <v>6570</v>
      </c>
      <c r="F1071" s="118" t="str">
        <f t="shared" si="461"/>
        <v>Peroba FSC/PEFC 750 (kg/m3)</v>
      </c>
      <c r="G1071" s="118">
        <f t="shared" si="462"/>
        <v>5.5309752414300001E-2</v>
      </c>
      <c r="H1071" s="118">
        <f t="shared" si="463"/>
        <v>1.5634277822999998E-3</v>
      </c>
      <c r="I1071" s="118">
        <f t="shared" si="464"/>
        <v>5.0347100600000002E-3</v>
      </c>
      <c r="J1071" s="326">
        <f t="shared" si="465"/>
        <v>1.6950987572000004E-2</v>
      </c>
      <c r="K1071" s="118">
        <v>3.1760627E-2</v>
      </c>
      <c r="L1071" s="118">
        <v>3.2399288999999999E-3</v>
      </c>
      <c r="M1071" s="118">
        <v>1.6706791E-3</v>
      </c>
      <c r="N1071" s="118">
        <v>1.2204684999999999E-3</v>
      </c>
      <c r="O1071" s="118">
        <v>1.8872248000000001E-4</v>
      </c>
      <c r="P1071" s="330">
        <v>6.4401022999999998E-6</v>
      </c>
      <c r="Q1071" s="118">
        <v>1.477967E-4</v>
      </c>
      <c r="R1071" s="118">
        <v>1.2410205999999999E-4</v>
      </c>
      <c r="S1071" s="118">
        <v>2.0600716000000001E-4</v>
      </c>
      <c r="T1071" s="118">
        <v>1.3488585000000001E-2</v>
      </c>
      <c r="U1071" s="118">
        <v>3.2288713E-3</v>
      </c>
      <c r="V1071" s="330">
        <v>2.5408537E-5</v>
      </c>
      <c r="W1071" s="330">
        <v>2.1155750000000001E-6</v>
      </c>
      <c r="X1071" s="118">
        <v>0</v>
      </c>
      <c r="Y1071" s="41"/>
      <c r="Z1071" s="327">
        <f t="shared" si="466"/>
        <v>0.23880170676691728</v>
      </c>
      <c r="AA1071" s="41"/>
      <c r="AB1071" s="111">
        <v>21.463124000000001</v>
      </c>
      <c r="AC1071" s="111">
        <v>3.0269640999999998</v>
      </c>
      <c r="AD1071" s="111">
        <v>0.43769864000000003</v>
      </c>
      <c r="AE1071" s="111">
        <v>0</v>
      </c>
      <c r="AF1071" s="111">
        <v>17.737456000000002</v>
      </c>
      <c r="AG1071" s="111">
        <v>0.16209435999999999</v>
      </c>
      <c r="AH1071" s="111">
        <v>9.8910812000000001E-2</v>
      </c>
      <c r="AI1071" s="41"/>
      <c r="AJ1071" s="114">
        <v>5.3424387000000004E-3</v>
      </c>
      <c r="AK1071" s="114">
        <v>4.9792945000000002E-3</v>
      </c>
      <c r="AL1071" s="114">
        <v>2.2280153999999999E-4</v>
      </c>
      <c r="AM1071" s="114">
        <v>1.4034266E-4</v>
      </c>
      <c r="AN1071" s="113">
        <f t="shared" si="467"/>
        <v>2.9851885708856999E-7</v>
      </c>
      <c r="AO1071" s="112">
        <f t="shared" si="468"/>
        <v>8.2397018296253979E-10</v>
      </c>
      <c r="AP1071" s="112">
        <f t="shared" si="469"/>
        <v>1.9655833926E-2</v>
      </c>
      <c r="AQ1071" s="328">
        <v>2.2208350999999999E-7</v>
      </c>
      <c r="AR1071" s="328">
        <v>6.7009525999999997E-10</v>
      </c>
      <c r="AS1071" s="328">
        <v>1.8307231E-14</v>
      </c>
      <c r="AT1071" s="328">
        <v>6.2602571000000002E-12</v>
      </c>
      <c r="AU1071" s="328">
        <v>1.6384846999999999E-13</v>
      </c>
      <c r="AV1071" s="328">
        <v>1.8148206E-10</v>
      </c>
      <c r="AW1071" s="328">
        <v>7.4710724000000004E-8</v>
      </c>
      <c r="AX1071" s="328">
        <v>2.6323679E-11</v>
      </c>
      <c r="AY1071" s="328">
        <v>8.5165032999999997E-11</v>
      </c>
      <c r="AZ1071" s="328">
        <v>4.1610557999999999E-14</v>
      </c>
      <c r="BA1071" s="328">
        <v>1.3402159000000001E-15</v>
      </c>
      <c r="BB1071" s="328">
        <v>5.2434473E-14</v>
      </c>
      <c r="BC1071" s="328">
        <v>8.9768939000000001E-14</v>
      </c>
      <c r="BD1071" s="328">
        <v>2.0138355999999999E-14</v>
      </c>
      <c r="BE1071" s="328">
        <v>2.4553604999999999E-11</v>
      </c>
      <c r="BF1071" s="328">
        <v>1.4711461E-9</v>
      </c>
      <c r="BG1071" s="328">
        <v>4.1913171000000002E-11</v>
      </c>
      <c r="BH1071" s="328">
        <v>1.4868926E-5</v>
      </c>
      <c r="BI1071" s="329">
        <v>1.9640965E-2</v>
      </c>
      <c r="BJ1071" s="328">
        <v>4.1017218000000001E-11</v>
      </c>
      <c r="BK1071" s="328">
        <v>2.4942903000000001E-13</v>
      </c>
      <c r="BL1071" s="328">
        <v>1.1159639999999999E-17</v>
      </c>
      <c r="BM1071" s="41"/>
      <c r="BN1071" s="122">
        <v>1.2896075E-5</v>
      </c>
      <c r="BO1071" s="122">
        <v>6.4701043999999998E-7</v>
      </c>
      <c r="BP1071" s="122">
        <v>6.6584252000000004E-6</v>
      </c>
      <c r="BQ1071" s="122">
        <v>1.4545935999999999E-8</v>
      </c>
      <c r="BR1071" s="122">
        <v>5.7756006000000005E-7</v>
      </c>
      <c r="BS1071" s="122">
        <v>1.1769024E-7</v>
      </c>
      <c r="BT1071" s="122">
        <v>8.0949264999999998E-10</v>
      </c>
      <c r="BU1071" s="122">
        <v>1.8503580999999999E-7</v>
      </c>
      <c r="BV1071" s="122">
        <v>8.6421638999999999E-9</v>
      </c>
      <c r="BW1071" s="122">
        <v>9.7797933999999999E-8</v>
      </c>
      <c r="BX1071" s="122">
        <v>1.2026067E-9</v>
      </c>
      <c r="BY1071" s="122">
        <v>2.7325472E-8</v>
      </c>
      <c r="BZ1071" s="122">
        <v>2.2473450999999999E-11</v>
      </c>
      <c r="CA1071" s="122">
        <v>3.0542937999999998E-7</v>
      </c>
      <c r="CB1071" s="122">
        <v>4.1823527999999999E-6</v>
      </c>
      <c r="CC1071" s="122">
        <v>6.6336620000000005E-8</v>
      </c>
      <c r="CD1071" s="122">
        <v>5.8883204999999999E-9</v>
      </c>
      <c r="CE1071" s="151"/>
      <c r="CF1071" s="143"/>
      <c r="CG1071" s="42" t="s">
        <v>1277</v>
      </c>
      <c r="CH1071" s="42"/>
      <c r="CI1071" s="42"/>
      <c r="CK1071" s="50"/>
      <c r="CL1071" s="41"/>
      <c r="CM1071" s="41"/>
      <c r="CN1071" s="41"/>
      <c r="CO1071" s="41"/>
      <c r="CP1071" s="41"/>
      <c r="CQ1071" s="41"/>
      <c r="CR1071" s="41"/>
      <c r="CS1071" s="41"/>
      <c r="CT1071" s="41"/>
      <c r="CU1071" s="41"/>
      <c r="CV1071" s="41"/>
      <c r="CW1071" s="41"/>
    </row>
    <row r="1072" spans="1:101" ht="14.5" customHeight="1">
      <c r="A1072" s="41" t="s">
        <v>10022</v>
      </c>
      <c r="B1072" s="119" t="s">
        <v>8313</v>
      </c>
      <c r="C1072" s="120" t="str">
        <f t="shared" si="460"/>
        <v>A.160.03.124</v>
      </c>
      <c r="D1072" s="135" t="s">
        <v>98</v>
      </c>
      <c r="E1072" s="119" t="s">
        <v>6570</v>
      </c>
      <c r="F1072" s="118" t="str">
        <f t="shared" si="461"/>
        <v>Peroba natural forest 750 (kg/m3)</v>
      </c>
      <c r="G1072" s="118">
        <f t="shared" si="462"/>
        <v>5.4090347468772997</v>
      </c>
      <c r="H1072" s="118">
        <f t="shared" si="463"/>
        <v>1.5634277822999998E-3</v>
      </c>
      <c r="I1072" s="118">
        <f t="shared" si="464"/>
        <v>5.0347100600000002E-3</v>
      </c>
      <c r="J1072" s="326">
        <f t="shared" si="465"/>
        <v>4.9118259790350001</v>
      </c>
      <c r="K1072" s="118">
        <v>0.49061062999999999</v>
      </c>
      <c r="L1072" s="118">
        <v>3.2399288999999999E-3</v>
      </c>
      <c r="M1072" s="118">
        <v>1.6706791E-3</v>
      </c>
      <c r="N1072" s="118">
        <v>1.2204684999999999E-3</v>
      </c>
      <c r="O1072" s="118">
        <v>1.8872248000000001E-4</v>
      </c>
      <c r="P1072" s="330">
        <v>6.4401022999999998E-6</v>
      </c>
      <c r="Q1072" s="118">
        <v>1.477967E-4</v>
      </c>
      <c r="R1072" s="118">
        <v>1.2410205999999999E-4</v>
      </c>
      <c r="S1072" s="118">
        <v>2.0600716000000001E-4</v>
      </c>
      <c r="T1072" s="118">
        <v>1.3488585000000001E-2</v>
      </c>
      <c r="U1072" s="118">
        <v>3.2288713E-3</v>
      </c>
      <c r="V1072" s="118">
        <v>4.8949004</v>
      </c>
      <c r="W1072" s="330">
        <v>2.1155750000000001E-6</v>
      </c>
      <c r="X1072" s="118">
        <v>0</v>
      </c>
      <c r="Y1072" s="41"/>
      <c r="Z1072" s="327">
        <f t="shared" si="466"/>
        <v>3.6888017293233082</v>
      </c>
      <c r="AA1072" s="41"/>
      <c r="AB1072" s="111">
        <v>21.463124000000001</v>
      </c>
      <c r="AC1072" s="111">
        <v>3.0269640999999998</v>
      </c>
      <c r="AD1072" s="111">
        <v>0.43769864000000003</v>
      </c>
      <c r="AE1072" s="111">
        <v>0</v>
      </c>
      <c r="AF1072" s="111">
        <v>17.737456000000002</v>
      </c>
      <c r="AG1072" s="111">
        <v>0.16209435999999999</v>
      </c>
      <c r="AH1072" s="111">
        <v>9.8910812000000001E-2</v>
      </c>
      <c r="AI1072" s="41"/>
      <c r="AJ1072" s="114">
        <v>6.1357262000000003E-2</v>
      </c>
      <c r="AK1072" s="114">
        <v>5.8381981999999999E-2</v>
      </c>
      <c r="AL1072" s="114">
        <v>2.8349369E-3</v>
      </c>
      <c r="AM1072" s="114">
        <v>1.4034266E-4</v>
      </c>
      <c r="AN1072" s="113">
        <f t="shared" si="467"/>
        <v>3.5001188470885696E-6</v>
      </c>
      <c r="AO1072" s="112">
        <f t="shared" si="468"/>
        <v>1.0484233847961538E-8</v>
      </c>
      <c r="AP1072" s="112">
        <f t="shared" si="469"/>
        <v>1.9655833926E-2</v>
      </c>
      <c r="AQ1072" s="328">
        <v>3.4236834999999998E-6</v>
      </c>
      <c r="AR1072" s="328">
        <v>1.0330094999999999E-8</v>
      </c>
      <c r="AS1072" s="328">
        <v>2.8223223000000002E-13</v>
      </c>
      <c r="AT1072" s="328">
        <v>6.2602571000000002E-12</v>
      </c>
      <c r="AU1072" s="328">
        <v>1.6384846999999999E-13</v>
      </c>
      <c r="AV1072" s="328">
        <v>1.8148206E-10</v>
      </c>
      <c r="AW1072" s="328">
        <v>7.4710724000000004E-8</v>
      </c>
      <c r="AX1072" s="328">
        <v>2.6323679E-11</v>
      </c>
      <c r="AY1072" s="328">
        <v>8.5165032999999997E-11</v>
      </c>
      <c r="AZ1072" s="328">
        <v>4.1610557999999999E-14</v>
      </c>
      <c r="BA1072" s="328">
        <v>1.3402159000000001E-15</v>
      </c>
      <c r="BB1072" s="328">
        <v>5.2434473E-14</v>
      </c>
      <c r="BC1072" s="328">
        <v>8.9768939000000001E-14</v>
      </c>
      <c r="BD1072" s="328">
        <v>2.0138355999999999E-14</v>
      </c>
      <c r="BE1072" s="328">
        <v>2.4553604999999999E-11</v>
      </c>
      <c r="BF1072" s="328">
        <v>1.4711461E-9</v>
      </c>
      <c r="BG1072" s="328">
        <v>4.1913171000000002E-11</v>
      </c>
      <c r="BH1072" s="328">
        <v>1.4868926E-5</v>
      </c>
      <c r="BI1072" s="329">
        <v>1.9640965E-2</v>
      </c>
      <c r="BJ1072" s="328">
        <v>4.1017218000000001E-11</v>
      </c>
      <c r="BK1072" s="328">
        <v>2.4942903000000001E-13</v>
      </c>
      <c r="BL1072" s="328">
        <v>1.1159639999999999E-17</v>
      </c>
      <c r="BM1072" s="41"/>
      <c r="BN1072" s="111">
        <v>1.0909123000000001E-4</v>
      </c>
      <c r="BO1072" s="122">
        <v>6.4701043999999998E-7</v>
      </c>
      <c r="BP1072" s="111">
        <v>1.0285358E-4</v>
      </c>
      <c r="BQ1072" s="122">
        <v>1.4545935999999999E-8</v>
      </c>
      <c r="BR1072" s="122">
        <v>5.7756006000000005E-7</v>
      </c>
      <c r="BS1072" s="122">
        <v>1.1769024E-7</v>
      </c>
      <c r="BT1072" s="122">
        <v>8.0949264999999998E-10</v>
      </c>
      <c r="BU1072" s="122">
        <v>1.8503580999999999E-7</v>
      </c>
      <c r="BV1072" s="122">
        <v>8.6421638999999999E-9</v>
      </c>
      <c r="BW1072" s="122">
        <v>9.7797933999999999E-8</v>
      </c>
      <c r="BX1072" s="122">
        <v>1.2026067E-9</v>
      </c>
      <c r="BY1072" s="122">
        <v>2.7325472E-8</v>
      </c>
      <c r="BZ1072" s="122">
        <v>2.2473450999999999E-11</v>
      </c>
      <c r="CA1072" s="122">
        <v>3.0542937999999998E-7</v>
      </c>
      <c r="CB1072" s="122">
        <v>4.1823527999999999E-6</v>
      </c>
      <c r="CC1072" s="122">
        <v>6.6336620000000005E-8</v>
      </c>
      <c r="CD1072" s="122">
        <v>5.8883204999999999E-9</v>
      </c>
      <c r="CE1072" s="151"/>
      <c r="CF1072" s="143"/>
      <c r="CG1072" s="42" t="s">
        <v>1277</v>
      </c>
      <c r="CH1072" s="42"/>
      <c r="CI1072" s="42"/>
      <c r="CK1072" s="50"/>
      <c r="CL1072" s="41"/>
      <c r="CM1072" s="41"/>
      <c r="CN1072" s="41"/>
      <c r="CO1072" s="41"/>
      <c r="CP1072" s="41"/>
      <c r="CQ1072" s="41"/>
      <c r="CR1072" s="41"/>
      <c r="CS1072" s="41"/>
      <c r="CT1072" s="41"/>
      <c r="CU1072" s="41"/>
      <c r="CV1072" s="41"/>
      <c r="CW1072" s="41"/>
    </row>
    <row r="1073" spans="1:101" ht="14.5" customHeight="1">
      <c r="A1073" s="41" t="s">
        <v>10019</v>
      </c>
      <c r="B1073" s="119" t="s">
        <v>8313</v>
      </c>
      <c r="C1073" s="120" t="str">
        <f t="shared" si="460"/>
        <v>A.160.03.125</v>
      </c>
      <c r="D1073" s="135" t="s">
        <v>98</v>
      </c>
      <c r="E1073" s="119" t="s">
        <v>6570</v>
      </c>
      <c r="F1073" s="118" t="str">
        <f t="shared" si="461"/>
        <v>Pitch Pine FSC/PEFC 750 (kg/m3)</v>
      </c>
      <c r="G1073" s="118">
        <f t="shared" si="462"/>
        <v>5.5309752414300001E-2</v>
      </c>
      <c r="H1073" s="118">
        <f t="shared" si="463"/>
        <v>1.5634277822999998E-3</v>
      </c>
      <c r="I1073" s="118">
        <f t="shared" si="464"/>
        <v>5.0347100600000002E-3</v>
      </c>
      <c r="J1073" s="326">
        <f t="shared" si="465"/>
        <v>1.6950987572000004E-2</v>
      </c>
      <c r="K1073" s="118">
        <v>3.1760627E-2</v>
      </c>
      <c r="L1073" s="118">
        <v>3.2399288999999999E-3</v>
      </c>
      <c r="M1073" s="118">
        <v>1.6706791E-3</v>
      </c>
      <c r="N1073" s="118">
        <v>1.2204684999999999E-3</v>
      </c>
      <c r="O1073" s="118">
        <v>1.8872248000000001E-4</v>
      </c>
      <c r="P1073" s="330">
        <v>6.4401022999999998E-6</v>
      </c>
      <c r="Q1073" s="118">
        <v>1.477967E-4</v>
      </c>
      <c r="R1073" s="118">
        <v>1.2410205999999999E-4</v>
      </c>
      <c r="S1073" s="118">
        <v>2.0600716000000001E-4</v>
      </c>
      <c r="T1073" s="118">
        <v>1.3488585000000001E-2</v>
      </c>
      <c r="U1073" s="118">
        <v>3.2288713E-3</v>
      </c>
      <c r="V1073" s="330">
        <v>2.5408537E-5</v>
      </c>
      <c r="W1073" s="330">
        <v>2.1155750000000001E-6</v>
      </c>
      <c r="X1073" s="118">
        <v>0</v>
      </c>
      <c r="Y1073" s="41"/>
      <c r="Z1073" s="327">
        <f t="shared" si="466"/>
        <v>0.23880170676691728</v>
      </c>
      <c r="AA1073" s="41"/>
      <c r="AB1073" s="111">
        <v>21.463124000000001</v>
      </c>
      <c r="AC1073" s="111">
        <v>3.0269640999999998</v>
      </c>
      <c r="AD1073" s="111">
        <v>0.43769864000000003</v>
      </c>
      <c r="AE1073" s="111">
        <v>0</v>
      </c>
      <c r="AF1073" s="111">
        <v>17.737456000000002</v>
      </c>
      <c r="AG1073" s="111">
        <v>0.16209435999999999</v>
      </c>
      <c r="AH1073" s="111">
        <v>9.8910812000000001E-2</v>
      </c>
      <c r="AI1073" s="41"/>
      <c r="AJ1073" s="114">
        <v>5.3424387000000004E-3</v>
      </c>
      <c r="AK1073" s="114">
        <v>4.9792945000000002E-3</v>
      </c>
      <c r="AL1073" s="114">
        <v>2.2280153999999999E-4</v>
      </c>
      <c r="AM1073" s="114">
        <v>1.4034266E-4</v>
      </c>
      <c r="AN1073" s="113">
        <f t="shared" si="467"/>
        <v>2.9851885708856999E-7</v>
      </c>
      <c r="AO1073" s="112">
        <f t="shared" si="468"/>
        <v>8.2397018296253979E-10</v>
      </c>
      <c r="AP1073" s="112">
        <f t="shared" si="469"/>
        <v>1.9655833926E-2</v>
      </c>
      <c r="AQ1073" s="328">
        <v>2.2208350999999999E-7</v>
      </c>
      <c r="AR1073" s="328">
        <v>6.7009525999999997E-10</v>
      </c>
      <c r="AS1073" s="328">
        <v>1.8307231E-14</v>
      </c>
      <c r="AT1073" s="328">
        <v>6.2602571000000002E-12</v>
      </c>
      <c r="AU1073" s="328">
        <v>1.6384846999999999E-13</v>
      </c>
      <c r="AV1073" s="328">
        <v>1.8148206E-10</v>
      </c>
      <c r="AW1073" s="328">
        <v>7.4710724000000004E-8</v>
      </c>
      <c r="AX1073" s="328">
        <v>2.6323679E-11</v>
      </c>
      <c r="AY1073" s="328">
        <v>8.5165032999999997E-11</v>
      </c>
      <c r="AZ1073" s="328">
        <v>4.1610557999999999E-14</v>
      </c>
      <c r="BA1073" s="328">
        <v>1.3402159000000001E-15</v>
      </c>
      <c r="BB1073" s="328">
        <v>5.2434473E-14</v>
      </c>
      <c r="BC1073" s="328">
        <v>8.9768939000000001E-14</v>
      </c>
      <c r="BD1073" s="328">
        <v>2.0138355999999999E-14</v>
      </c>
      <c r="BE1073" s="328">
        <v>2.4553604999999999E-11</v>
      </c>
      <c r="BF1073" s="328">
        <v>1.4711461E-9</v>
      </c>
      <c r="BG1073" s="328">
        <v>4.1913171000000002E-11</v>
      </c>
      <c r="BH1073" s="328">
        <v>1.4868926E-5</v>
      </c>
      <c r="BI1073" s="329">
        <v>1.9640965E-2</v>
      </c>
      <c r="BJ1073" s="328">
        <v>4.1017218000000001E-11</v>
      </c>
      <c r="BK1073" s="328">
        <v>2.4942903000000001E-13</v>
      </c>
      <c r="BL1073" s="328">
        <v>1.1159639999999999E-17</v>
      </c>
      <c r="BM1073" s="41"/>
      <c r="BN1073" s="122">
        <v>1.2896075E-5</v>
      </c>
      <c r="BO1073" s="122">
        <v>6.4701043999999998E-7</v>
      </c>
      <c r="BP1073" s="122">
        <v>6.6584252000000004E-6</v>
      </c>
      <c r="BQ1073" s="122">
        <v>1.4545935999999999E-8</v>
      </c>
      <c r="BR1073" s="122">
        <v>5.7756006000000005E-7</v>
      </c>
      <c r="BS1073" s="122">
        <v>1.1769024E-7</v>
      </c>
      <c r="BT1073" s="122">
        <v>8.0949264999999998E-10</v>
      </c>
      <c r="BU1073" s="122">
        <v>1.8503580999999999E-7</v>
      </c>
      <c r="BV1073" s="122">
        <v>8.6421638999999999E-9</v>
      </c>
      <c r="BW1073" s="122">
        <v>9.7797933999999999E-8</v>
      </c>
      <c r="BX1073" s="122">
        <v>1.2026067E-9</v>
      </c>
      <c r="BY1073" s="122">
        <v>2.7325472E-8</v>
      </c>
      <c r="BZ1073" s="122">
        <v>2.2473450999999999E-11</v>
      </c>
      <c r="CA1073" s="122">
        <v>3.0542937999999998E-7</v>
      </c>
      <c r="CB1073" s="122">
        <v>4.1823527999999999E-6</v>
      </c>
      <c r="CC1073" s="122">
        <v>6.6336620000000005E-8</v>
      </c>
      <c r="CD1073" s="122">
        <v>5.8883204999999999E-9</v>
      </c>
      <c r="CE1073" s="151"/>
      <c r="CF1073" s="143"/>
      <c r="CG1073" s="42" t="s">
        <v>1277</v>
      </c>
      <c r="CH1073" s="42"/>
      <c r="CI1073" s="42"/>
      <c r="CK1073" s="50"/>
      <c r="CL1073" s="41"/>
      <c r="CM1073" s="41"/>
      <c r="CN1073" s="41"/>
      <c r="CO1073" s="41"/>
      <c r="CP1073" s="41"/>
      <c r="CQ1073" s="41"/>
      <c r="CR1073" s="41"/>
      <c r="CS1073" s="41"/>
      <c r="CT1073" s="41"/>
      <c r="CU1073" s="41"/>
      <c r="CV1073" s="41"/>
      <c r="CW1073" s="41"/>
    </row>
    <row r="1074" spans="1:101" ht="14.5" customHeight="1">
      <c r="A1074" s="41" t="s">
        <v>10017</v>
      </c>
      <c r="B1074" s="119" t="s">
        <v>8313</v>
      </c>
      <c r="C1074" s="120" t="str">
        <f t="shared" si="460"/>
        <v>A.160.03.126</v>
      </c>
      <c r="D1074" s="135" t="s">
        <v>98</v>
      </c>
      <c r="E1074" s="119" t="s">
        <v>6570</v>
      </c>
      <c r="F1074" s="118" t="str">
        <f t="shared" si="461"/>
        <v>Pitch Pine natural forest 750 (kg/m3)</v>
      </c>
      <c r="G1074" s="118">
        <f t="shared" si="462"/>
        <v>7.0406597468772993</v>
      </c>
      <c r="H1074" s="118">
        <f t="shared" si="463"/>
        <v>1.5634277822999998E-3</v>
      </c>
      <c r="I1074" s="118">
        <f t="shared" si="464"/>
        <v>5.0347100600000002E-3</v>
      </c>
      <c r="J1074" s="326">
        <f t="shared" si="465"/>
        <v>6.5434509790349997</v>
      </c>
      <c r="K1074" s="118">
        <v>0.49061062999999999</v>
      </c>
      <c r="L1074" s="118">
        <v>3.2399288999999999E-3</v>
      </c>
      <c r="M1074" s="118">
        <v>1.6706791E-3</v>
      </c>
      <c r="N1074" s="118">
        <v>1.2204684999999999E-3</v>
      </c>
      <c r="O1074" s="118">
        <v>1.8872248000000001E-4</v>
      </c>
      <c r="P1074" s="330">
        <v>6.4401022999999998E-6</v>
      </c>
      <c r="Q1074" s="118">
        <v>1.477967E-4</v>
      </c>
      <c r="R1074" s="118">
        <v>1.2410205999999999E-4</v>
      </c>
      <c r="S1074" s="118">
        <v>2.0600716000000001E-4</v>
      </c>
      <c r="T1074" s="118">
        <v>1.3488585000000001E-2</v>
      </c>
      <c r="U1074" s="118">
        <v>3.2288713E-3</v>
      </c>
      <c r="V1074" s="118">
        <v>6.5265253999999997</v>
      </c>
      <c r="W1074" s="330">
        <v>2.1155750000000001E-6</v>
      </c>
      <c r="X1074" s="118">
        <v>0</v>
      </c>
      <c r="Y1074" s="41"/>
      <c r="Z1074" s="327">
        <f t="shared" si="466"/>
        <v>3.6888017293233082</v>
      </c>
      <c r="AA1074" s="41"/>
      <c r="AB1074" s="111">
        <v>21.463124000000001</v>
      </c>
      <c r="AC1074" s="111">
        <v>3.0269640999999998</v>
      </c>
      <c r="AD1074" s="111">
        <v>0.43769864000000003</v>
      </c>
      <c r="AE1074" s="111">
        <v>0</v>
      </c>
      <c r="AF1074" s="111">
        <v>17.737456000000002</v>
      </c>
      <c r="AG1074" s="111">
        <v>0.16209435999999999</v>
      </c>
      <c r="AH1074" s="111">
        <v>9.8910812000000001E-2</v>
      </c>
      <c r="AI1074" s="41"/>
      <c r="AJ1074" s="114">
        <v>6.1357262000000003E-2</v>
      </c>
      <c r="AK1074" s="114">
        <v>5.8381981999999999E-2</v>
      </c>
      <c r="AL1074" s="114">
        <v>2.8349369E-3</v>
      </c>
      <c r="AM1074" s="114">
        <v>1.4034266E-4</v>
      </c>
      <c r="AN1074" s="113">
        <f t="shared" si="467"/>
        <v>3.5001188470885696E-6</v>
      </c>
      <c r="AO1074" s="112">
        <f t="shared" si="468"/>
        <v>1.0484233847961538E-8</v>
      </c>
      <c r="AP1074" s="112">
        <f t="shared" si="469"/>
        <v>1.9655833926E-2</v>
      </c>
      <c r="AQ1074" s="328">
        <v>3.4236834999999998E-6</v>
      </c>
      <c r="AR1074" s="328">
        <v>1.0330094999999999E-8</v>
      </c>
      <c r="AS1074" s="328">
        <v>2.8223223000000002E-13</v>
      </c>
      <c r="AT1074" s="328">
        <v>6.2602571000000002E-12</v>
      </c>
      <c r="AU1074" s="328">
        <v>1.6384846999999999E-13</v>
      </c>
      <c r="AV1074" s="328">
        <v>1.8148206E-10</v>
      </c>
      <c r="AW1074" s="328">
        <v>7.4710724000000004E-8</v>
      </c>
      <c r="AX1074" s="328">
        <v>2.6323679E-11</v>
      </c>
      <c r="AY1074" s="328">
        <v>8.5165032999999997E-11</v>
      </c>
      <c r="AZ1074" s="328">
        <v>4.1610557999999999E-14</v>
      </c>
      <c r="BA1074" s="328">
        <v>1.3402159000000001E-15</v>
      </c>
      <c r="BB1074" s="328">
        <v>5.2434473E-14</v>
      </c>
      <c r="BC1074" s="328">
        <v>8.9768939000000001E-14</v>
      </c>
      <c r="BD1074" s="328">
        <v>2.0138355999999999E-14</v>
      </c>
      <c r="BE1074" s="328">
        <v>2.4553604999999999E-11</v>
      </c>
      <c r="BF1074" s="328">
        <v>1.4711461E-9</v>
      </c>
      <c r="BG1074" s="328">
        <v>4.1913171000000002E-11</v>
      </c>
      <c r="BH1074" s="328">
        <v>1.4868926E-5</v>
      </c>
      <c r="BI1074" s="329">
        <v>1.9640965E-2</v>
      </c>
      <c r="BJ1074" s="328">
        <v>4.1017218000000001E-11</v>
      </c>
      <c r="BK1074" s="328">
        <v>2.4942903000000001E-13</v>
      </c>
      <c r="BL1074" s="328">
        <v>1.1159639999999999E-17</v>
      </c>
      <c r="BM1074" s="41"/>
      <c r="BN1074" s="111">
        <v>1.0909123000000001E-4</v>
      </c>
      <c r="BO1074" s="122">
        <v>6.4701043999999998E-7</v>
      </c>
      <c r="BP1074" s="111">
        <v>1.0285358E-4</v>
      </c>
      <c r="BQ1074" s="122">
        <v>1.4545935999999999E-8</v>
      </c>
      <c r="BR1074" s="122">
        <v>5.7756006000000005E-7</v>
      </c>
      <c r="BS1074" s="122">
        <v>1.1769024E-7</v>
      </c>
      <c r="BT1074" s="122">
        <v>8.0949264999999998E-10</v>
      </c>
      <c r="BU1074" s="122">
        <v>1.8503580999999999E-7</v>
      </c>
      <c r="BV1074" s="122">
        <v>8.6421638999999999E-9</v>
      </c>
      <c r="BW1074" s="122">
        <v>9.7797933999999999E-8</v>
      </c>
      <c r="BX1074" s="122">
        <v>1.2026067E-9</v>
      </c>
      <c r="BY1074" s="122">
        <v>2.7325472E-8</v>
      </c>
      <c r="BZ1074" s="122">
        <v>2.2473450999999999E-11</v>
      </c>
      <c r="CA1074" s="122">
        <v>3.0542937999999998E-7</v>
      </c>
      <c r="CB1074" s="122">
        <v>4.1823527999999999E-6</v>
      </c>
      <c r="CC1074" s="122">
        <v>6.6336620000000005E-8</v>
      </c>
      <c r="CD1074" s="122">
        <v>5.8883204999999999E-9</v>
      </c>
      <c r="CE1074" s="151"/>
      <c r="CF1074" s="143"/>
      <c r="CG1074" s="42" t="s">
        <v>1277</v>
      </c>
      <c r="CH1074" s="42"/>
      <c r="CI1074" s="42"/>
      <c r="CK1074" s="50"/>
      <c r="CL1074" s="41"/>
      <c r="CM1074" s="41"/>
      <c r="CN1074" s="41"/>
      <c r="CO1074" s="41"/>
      <c r="CP1074" s="41"/>
      <c r="CQ1074" s="41"/>
      <c r="CR1074" s="41"/>
      <c r="CS1074" s="41"/>
      <c r="CT1074" s="41"/>
      <c r="CU1074" s="41"/>
      <c r="CV1074" s="41"/>
      <c r="CW1074" s="41"/>
    </row>
    <row r="1075" spans="1:101" ht="14.5" customHeight="1">
      <c r="A1075" s="41" t="s">
        <v>10015</v>
      </c>
      <c r="B1075" s="119" t="s">
        <v>8313</v>
      </c>
      <c r="C1075" s="120" t="str">
        <f t="shared" si="460"/>
        <v>A.160.03.127</v>
      </c>
      <c r="D1075" s="135" t="s">
        <v>98</v>
      </c>
      <c r="E1075" s="119" t="s">
        <v>6570</v>
      </c>
      <c r="F1075" s="118" t="str">
        <f t="shared" si="461"/>
        <v>Sapelli FSC/PEFC 650 (kg/m3)</v>
      </c>
      <c r="G1075" s="118">
        <f t="shared" si="462"/>
        <v>5.6577730896499992E-2</v>
      </c>
      <c r="H1075" s="118">
        <f t="shared" si="463"/>
        <v>1.5672009724999999E-3</v>
      </c>
      <c r="I1075" s="118">
        <f t="shared" si="464"/>
        <v>5.1897073700000003E-3</v>
      </c>
      <c r="J1075" s="326">
        <f t="shared" si="465"/>
        <v>1.7476401553999998E-2</v>
      </c>
      <c r="K1075" s="118">
        <v>3.2344420999999998E-2</v>
      </c>
      <c r="L1075" s="118">
        <v>3.3855767000000002E-3</v>
      </c>
      <c r="M1075" s="118">
        <v>1.6799718E-3</v>
      </c>
      <c r="N1075" s="118">
        <v>1.2225875E-3</v>
      </c>
      <c r="O1075" s="118">
        <v>1.899533E-4</v>
      </c>
      <c r="P1075" s="330">
        <v>6.5080225000000001E-6</v>
      </c>
      <c r="Q1075" s="118">
        <v>1.4815215E-4</v>
      </c>
      <c r="R1075" s="118">
        <v>1.2415886999999999E-4</v>
      </c>
      <c r="S1075" s="118">
        <v>2.062589E-4</v>
      </c>
      <c r="T1075" s="118">
        <v>1.4012299000000001E-2</v>
      </c>
      <c r="U1075" s="118">
        <v>3.2303116999999998E-3</v>
      </c>
      <c r="V1075" s="330">
        <v>2.5416378999999999E-5</v>
      </c>
      <c r="W1075" s="330">
        <v>2.1155750000000001E-6</v>
      </c>
      <c r="X1075" s="118">
        <v>0</v>
      </c>
      <c r="Y1075" s="41"/>
      <c r="Z1075" s="327">
        <f t="shared" si="466"/>
        <v>0.24319113533834583</v>
      </c>
      <c r="AA1075" s="41"/>
      <c r="AB1075" s="111">
        <v>21.520758000000001</v>
      </c>
      <c r="AC1075" s="111">
        <v>3.0843341</v>
      </c>
      <c r="AD1075" s="111">
        <v>0.4378939</v>
      </c>
      <c r="AE1075" s="111">
        <v>0</v>
      </c>
      <c r="AF1075" s="111">
        <v>17.737456000000002</v>
      </c>
      <c r="AG1075" s="111">
        <v>0.16211503999999999</v>
      </c>
      <c r="AH1075" s="111">
        <v>9.8958885999999996E-2</v>
      </c>
      <c r="AI1075" s="41"/>
      <c r="AJ1075" s="114">
        <v>5.4627866999999997E-3</v>
      </c>
      <c r="AK1075" s="114">
        <v>5.0916881999999997E-3</v>
      </c>
      <c r="AL1075" s="114">
        <v>2.2697983E-4</v>
      </c>
      <c r="AM1075" s="114">
        <v>1.4411860999999999E-4</v>
      </c>
      <c r="AN1075" s="113">
        <f t="shared" si="467"/>
        <v>3.0525709017256999E-7</v>
      </c>
      <c r="AO1075" s="112">
        <f t="shared" si="468"/>
        <v>8.3942243235354003E-10</v>
      </c>
      <c r="AP1075" s="112">
        <f t="shared" si="469"/>
        <v>2.0184680079000001E-2</v>
      </c>
      <c r="AQ1075" s="328">
        <v>2.2615690000000001E-7</v>
      </c>
      <c r="AR1075" s="328">
        <v>6.8238567E-10</v>
      </c>
      <c r="AS1075" s="328">
        <v>1.8643021999999999E-14</v>
      </c>
      <c r="AT1075" s="328">
        <v>6.2602571000000002E-12</v>
      </c>
      <c r="AU1075" s="328">
        <v>1.6384846999999999E-13</v>
      </c>
      <c r="AV1075" s="328">
        <v>1.8179752E-10</v>
      </c>
      <c r="AW1075" s="328">
        <v>7.7375133999999999E-8</v>
      </c>
      <c r="AX1075" s="328">
        <v>2.6395621E-11</v>
      </c>
      <c r="AY1075" s="328">
        <v>8.8246140999999994E-11</v>
      </c>
      <c r="AZ1075" s="328">
        <v>4.1610557999999999E-14</v>
      </c>
      <c r="BA1075" s="328">
        <v>1.3402159000000001E-15</v>
      </c>
      <c r="BB1075" s="328">
        <v>5.2622257999999998E-14</v>
      </c>
      <c r="BC1075" s="328">
        <v>9.6766165000000003E-14</v>
      </c>
      <c r="BD1075" s="328">
        <v>2.1406945000000001E-14</v>
      </c>
      <c r="BE1075" s="328">
        <v>2.4562929000000001E-11</v>
      </c>
      <c r="BF1075" s="328">
        <v>1.4712544E-9</v>
      </c>
      <c r="BG1075" s="328">
        <v>4.1913171000000002E-11</v>
      </c>
      <c r="BH1075" s="328">
        <v>1.4892079E-5</v>
      </c>
      <c r="BI1075" s="329">
        <v>2.0169788000000001E-2</v>
      </c>
      <c r="BJ1075" s="328">
        <v>4.1017218000000001E-11</v>
      </c>
      <c r="BK1075" s="328">
        <v>2.4942903000000001E-13</v>
      </c>
      <c r="BL1075" s="328">
        <v>1.1159639999999999E-17</v>
      </c>
      <c r="BM1075" s="41"/>
      <c r="BN1075" s="122">
        <v>1.3131566E-5</v>
      </c>
      <c r="BO1075" s="122">
        <v>6.6825252999999998E-7</v>
      </c>
      <c r="BP1075" s="122">
        <v>6.7808142000000002E-6</v>
      </c>
      <c r="BQ1075" s="122">
        <v>1.455259E-8</v>
      </c>
      <c r="BR1075" s="122">
        <v>5.9615958999999995E-7</v>
      </c>
      <c r="BS1075" s="122">
        <v>1.1769024E-7</v>
      </c>
      <c r="BT1075" s="122">
        <v>8.0949264999999998E-10</v>
      </c>
      <c r="BU1075" s="122">
        <v>1.8503580999999999E-7</v>
      </c>
      <c r="BV1075" s="122">
        <v>8.7333080000000001E-9</v>
      </c>
      <c r="BW1075" s="122">
        <v>9.8033143000000004E-8</v>
      </c>
      <c r="BX1075" s="122">
        <v>1.2026067E-9</v>
      </c>
      <c r="BY1075" s="122">
        <v>2.7325472E-8</v>
      </c>
      <c r="BZ1075" s="122">
        <v>2.2473450999999999E-11</v>
      </c>
      <c r="CA1075" s="122">
        <v>3.0905860999999998E-7</v>
      </c>
      <c r="CB1075" s="122">
        <v>4.2516509999999996E-6</v>
      </c>
      <c r="CC1075" s="122">
        <v>6.6336620000000005E-8</v>
      </c>
      <c r="CD1075" s="122">
        <v>5.8883204999999999E-9</v>
      </c>
      <c r="CE1075" s="151"/>
      <c r="CF1075" s="143"/>
      <c r="CG1075" s="42" t="s">
        <v>1277</v>
      </c>
      <c r="CH1075" s="42"/>
      <c r="CI1075" s="42"/>
      <c r="CK1075" s="50"/>
      <c r="CL1075" s="41"/>
      <c r="CM1075" s="41"/>
      <c r="CN1075" s="41"/>
      <c r="CO1075" s="41"/>
      <c r="CP1075" s="41"/>
      <c r="CQ1075" s="41"/>
      <c r="CR1075" s="41"/>
      <c r="CS1075" s="41"/>
      <c r="CT1075" s="41"/>
      <c r="CU1075" s="41"/>
      <c r="CV1075" s="41"/>
      <c r="CW1075" s="41"/>
    </row>
    <row r="1076" spans="1:101" ht="14.5" customHeight="1">
      <c r="A1076" s="41" t="s">
        <v>10012</v>
      </c>
      <c r="B1076" s="119" t="s">
        <v>8313</v>
      </c>
      <c r="C1076" s="120" t="str">
        <f t="shared" si="460"/>
        <v>A.160.03.128</v>
      </c>
      <c r="D1076" s="135" t="s">
        <v>98</v>
      </c>
      <c r="E1076" s="119" t="s">
        <v>6570</v>
      </c>
      <c r="F1076" s="118" t="str">
        <f t="shared" si="461"/>
        <v>Sapelli natural forest 650 (kg/m3)</v>
      </c>
      <c r="G1076" s="118">
        <f t="shared" si="462"/>
        <v>8.0724277135174987</v>
      </c>
      <c r="H1076" s="118">
        <f t="shared" si="463"/>
        <v>1.5672009724999999E-3</v>
      </c>
      <c r="I1076" s="118">
        <f t="shared" si="464"/>
        <v>5.1897073700000003E-3</v>
      </c>
      <c r="J1076" s="326">
        <f t="shared" si="465"/>
        <v>7.5744763851749992</v>
      </c>
      <c r="K1076" s="118">
        <v>0.49119442000000002</v>
      </c>
      <c r="L1076" s="118">
        <v>3.3855767000000002E-3</v>
      </c>
      <c r="M1076" s="118">
        <v>1.6799718E-3</v>
      </c>
      <c r="N1076" s="118">
        <v>1.2225875E-3</v>
      </c>
      <c r="O1076" s="118">
        <v>1.899533E-4</v>
      </c>
      <c r="P1076" s="330">
        <v>6.5080225000000001E-6</v>
      </c>
      <c r="Q1076" s="118">
        <v>1.4815215E-4</v>
      </c>
      <c r="R1076" s="118">
        <v>1.2415886999999999E-4</v>
      </c>
      <c r="S1076" s="118">
        <v>2.062589E-4</v>
      </c>
      <c r="T1076" s="118">
        <v>1.4012299000000001E-2</v>
      </c>
      <c r="U1076" s="118">
        <v>3.2303116999999998E-3</v>
      </c>
      <c r="V1076" s="118">
        <v>7.5570253999999997</v>
      </c>
      <c r="W1076" s="330">
        <v>2.1155750000000001E-6</v>
      </c>
      <c r="X1076" s="118">
        <v>0</v>
      </c>
      <c r="Y1076" s="41"/>
      <c r="Z1076" s="327">
        <f t="shared" si="466"/>
        <v>3.6931911278195488</v>
      </c>
      <c r="AA1076" s="41"/>
      <c r="AB1076" s="111">
        <v>21.520758000000001</v>
      </c>
      <c r="AC1076" s="111">
        <v>3.0843341</v>
      </c>
      <c r="AD1076" s="111">
        <v>0.4378939</v>
      </c>
      <c r="AE1076" s="111">
        <v>0</v>
      </c>
      <c r="AF1076" s="111">
        <v>17.737456000000002</v>
      </c>
      <c r="AG1076" s="111">
        <v>0.16211503999999999</v>
      </c>
      <c r="AH1076" s="111">
        <v>9.8958885999999996E-2</v>
      </c>
      <c r="AI1076" s="41"/>
      <c r="AJ1076" s="114">
        <v>6.1477610000000002E-2</v>
      </c>
      <c r="AK1076" s="114">
        <v>5.8494376000000001E-2</v>
      </c>
      <c r="AL1076" s="114">
        <v>2.8391152000000002E-3</v>
      </c>
      <c r="AM1076" s="114">
        <v>1.4411860999999999E-4</v>
      </c>
      <c r="AN1076" s="113">
        <f t="shared" si="467"/>
        <v>3.5068570901725697E-6</v>
      </c>
      <c r="AO1076" s="112">
        <f t="shared" si="468"/>
        <v>1.0499686687351541E-8</v>
      </c>
      <c r="AP1076" s="112">
        <f t="shared" si="469"/>
        <v>2.0184680079000001E-2</v>
      </c>
      <c r="AQ1076" s="328">
        <v>3.4277569E-6</v>
      </c>
      <c r="AR1076" s="328">
        <v>1.0342386E-8</v>
      </c>
      <c r="AS1076" s="328">
        <v>2.8256802E-13</v>
      </c>
      <c r="AT1076" s="328">
        <v>6.2602571000000002E-12</v>
      </c>
      <c r="AU1076" s="328">
        <v>1.6384846999999999E-13</v>
      </c>
      <c r="AV1076" s="328">
        <v>1.8179752E-10</v>
      </c>
      <c r="AW1076" s="328">
        <v>7.7375133999999999E-8</v>
      </c>
      <c r="AX1076" s="328">
        <v>2.6395621E-11</v>
      </c>
      <c r="AY1076" s="328">
        <v>8.8246140999999994E-11</v>
      </c>
      <c r="AZ1076" s="328">
        <v>4.1610557999999999E-14</v>
      </c>
      <c r="BA1076" s="328">
        <v>1.3402159000000001E-15</v>
      </c>
      <c r="BB1076" s="328">
        <v>5.2622257999999998E-14</v>
      </c>
      <c r="BC1076" s="328">
        <v>9.6766165000000003E-14</v>
      </c>
      <c r="BD1076" s="328">
        <v>2.1406945000000001E-14</v>
      </c>
      <c r="BE1076" s="328">
        <v>2.4562929000000001E-11</v>
      </c>
      <c r="BF1076" s="328">
        <v>1.4712544E-9</v>
      </c>
      <c r="BG1076" s="328">
        <v>4.1913171000000002E-11</v>
      </c>
      <c r="BH1076" s="328">
        <v>1.4892079E-5</v>
      </c>
      <c r="BI1076" s="329">
        <v>2.0169788000000001E-2</v>
      </c>
      <c r="BJ1076" s="328">
        <v>4.1017218000000001E-11</v>
      </c>
      <c r="BK1076" s="328">
        <v>2.4942903000000001E-13</v>
      </c>
      <c r="BL1076" s="328">
        <v>1.1159639999999999E-17</v>
      </c>
      <c r="BM1076" s="41"/>
      <c r="BN1076" s="111">
        <v>1.0932672E-4</v>
      </c>
      <c r="BO1076" s="122">
        <v>6.6825252999999998E-7</v>
      </c>
      <c r="BP1076" s="111">
        <v>1.0297597E-4</v>
      </c>
      <c r="BQ1076" s="122">
        <v>1.455259E-8</v>
      </c>
      <c r="BR1076" s="122">
        <v>5.9615958999999995E-7</v>
      </c>
      <c r="BS1076" s="122">
        <v>1.1769024E-7</v>
      </c>
      <c r="BT1076" s="122">
        <v>8.0949264999999998E-10</v>
      </c>
      <c r="BU1076" s="122">
        <v>1.8503580999999999E-7</v>
      </c>
      <c r="BV1076" s="122">
        <v>8.7333080000000001E-9</v>
      </c>
      <c r="BW1076" s="122">
        <v>9.8033143000000004E-8</v>
      </c>
      <c r="BX1076" s="122">
        <v>1.2026067E-9</v>
      </c>
      <c r="BY1076" s="122">
        <v>2.7325472E-8</v>
      </c>
      <c r="BZ1076" s="122">
        <v>2.2473450999999999E-11</v>
      </c>
      <c r="CA1076" s="122">
        <v>3.0905860999999998E-7</v>
      </c>
      <c r="CB1076" s="122">
        <v>4.2516509999999996E-6</v>
      </c>
      <c r="CC1076" s="122">
        <v>6.6336620000000005E-8</v>
      </c>
      <c r="CD1076" s="122">
        <v>5.8883204999999999E-9</v>
      </c>
      <c r="CE1076" s="151"/>
      <c r="CF1076" s="143"/>
      <c r="CG1076" s="42" t="s">
        <v>1277</v>
      </c>
      <c r="CH1076" s="42"/>
      <c r="CI1076" s="42"/>
      <c r="CK1076" s="50"/>
      <c r="CL1076" s="41"/>
      <c r="CM1076" s="41"/>
      <c r="CN1076" s="41"/>
      <c r="CO1076" s="41"/>
      <c r="CP1076" s="41"/>
      <c r="CQ1076" s="41"/>
      <c r="CR1076" s="41"/>
      <c r="CS1076" s="41"/>
      <c r="CT1076" s="41"/>
      <c r="CU1076" s="41"/>
      <c r="CV1076" s="41"/>
      <c r="CW1076" s="41"/>
    </row>
    <row r="1077" spans="1:101" ht="14.5" customHeight="1">
      <c r="A1077" s="41" t="s">
        <v>10010</v>
      </c>
      <c r="B1077" s="119" t="s">
        <v>8313</v>
      </c>
      <c r="C1077" s="120" t="str">
        <f t="shared" si="460"/>
        <v>A.160.03.129</v>
      </c>
      <c r="D1077" s="135" t="s">
        <v>98</v>
      </c>
      <c r="E1077" s="119" t="s">
        <v>6570</v>
      </c>
      <c r="F1077" s="118" t="str">
        <f t="shared" si="461"/>
        <v>Scots pine FSC/PEFC 520 (kg/m3)</v>
      </c>
      <c r="G1077" s="118">
        <f t="shared" si="462"/>
        <v>4.1775181430610001E-2</v>
      </c>
      <c r="H1077" s="118">
        <f t="shared" si="463"/>
        <v>9.2641652410000005E-4</v>
      </c>
      <c r="I1077" s="118">
        <f t="shared" si="464"/>
        <v>3.8214430580000001E-3</v>
      </c>
      <c r="J1077" s="326">
        <f t="shared" si="465"/>
        <v>1.1480844848509999E-2</v>
      </c>
      <c r="K1077" s="118">
        <v>2.5546477000000001E-2</v>
      </c>
      <c r="L1077" s="118">
        <v>2.7711343999999999E-3</v>
      </c>
      <c r="M1077" s="118">
        <v>1.0141671000000001E-3</v>
      </c>
      <c r="N1077" s="118">
        <v>7.5310899E-4</v>
      </c>
      <c r="O1077" s="118">
        <v>1.2551971E-4</v>
      </c>
      <c r="P1077" s="330">
        <v>2.4041501E-6</v>
      </c>
      <c r="Q1077" s="330">
        <v>4.5383673999999999E-5</v>
      </c>
      <c r="R1077" s="330">
        <v>3.6141557999999998E-5</v>
      </c>
      <c r="S1077" s="118">
        <v>1.4293606000000001E-4</v>
      </c>
      <c r="T1077" s="118">
        <v>8.1390705999999993E-3</v>
      </c>
      <c r="U1077" s="118">
        <v>3.1908612000000002E-3</v>
      </c>
      <c r="V1077" s="330">
        <v>7.3687606999999998E-6</v>
      </c>
      <c r="W1077" s="330">
        <v>6.0822781000000004E-7</v>
      </c>
      <c r="X1077" s="118">
        <v>0</v>
      </c>
      <c r="Y1077" s="41"/>
      <c r="Z1077" s="327">
        <f t="shared" si="466"/>
        <v>0.19207877443609023</v>
      </c>
      <c r="AA1077" s="41"/>
      <c r="AB1077" s="111">
        <v>21.552019999999999</v>
      </c>
      <c r="AC1077" s="111">
        <v>2.3230328</v>
      </c>
      <c r="AD1077" s="111">
        <v>0.43254559999999997</v>
      </c>
      <c r="AE1077" s="111">
        <v>0</v>
      </c>
      <c r="AF1077" s="111">
        <v>18.536961999999999</v>
      </c>
      <c r="AG1077" s="111">
        <v>0.16154013</v>
      </c>
      <c r="AH1077" s="111">
        <v>9.7939567000000005E-2</v>
      </c>
      <c r="AI1077" s="41"/>
      <c r="AJ1077" s="114">
        <v>4.2592152000000003E-3</v>
      </c>
      <c r="AK1077" s="114">
        <v>3.9915658999999997E-3</v>
      </c>
      <c r="AL1077" s="114">
        <v>1.7169635999999999E-4</v>
      </c>
      <c r="AM1077" s="121">
        <v>9.5952988000000002E-5</v>
      </c>
      <c r="AN1077" s="113">
        <f t="shared" si="467"/>
        <v>2.3930250721943502E-7</v>
      </c>
      <c r="AO1077" s="112">
        <f t="shared" si="468"/>
        <v>6.3497174307946637E-10</v>
      </c>
      <c r="AP1077" s="112">
        <f t="shared" si="469"/>
        <v>1.3438793398699999E-2</v>
      </c>
      <c r="AQ1077" s="328">
        <v>1.7838580999999999E-7</v>
      </c>
      <c r="AR1077" s="328">
        <v>5.3823757000000003E-10</v>
      </c>
      <c r="AS1077" s="328">
        <v>1.4705209999999999E-14</v>
      </c>
      <c r="AT1077" s="328">
        <v>1.7998238999999999E-12</v>
      </c>
      <c r="AU1077" s="328">
        <v>4.7106434999999999E-14</v>
      </c>
      <c r="AV1077" s="328">
        <v>1.1198708E-10</v>
      </c>
      <c r="AW1077" s="328">
        <v>6.0360099999999998E-8</v>
      </c>
      <c r="AX1077" s="328">
        <v>1.6268245000000001E-11</v>
      </c>
      <c r="AY1077" s="328">
        <v>6.8201668999999995E-11</v>
      </c>
      <c r="AZ1077" s="328">
        <v>1.1963035E-14</v>
      </c>
      <c r="BA1077" s="328">
        <v>3.8531207000000002E-16</v>
      </c>
      <c r="BB1077" s="328">
        <v>1.6602787E-14</v>
      </c>
      <c r="BC1077" s="328">
        <v>8.2740258E-14</v>
      </c>
      <c r="BD1077" s="328">
        <v>1.6111423E-14</v>
      </c>
      <c r="BE1077" s="328">
        <v>7.1350290999999996E-12</v>
      </c>
      <c r="BF1077" s="328">
        <v>4.2383573000000001E-10</v>
      </c>
      <c r="BG1077" s="328">
        <v>1.2050037E-11</v>
      </c>
      <c r="BH1077" s="328">
        <v>6.1113987000000004E-6</v>
      </c>
      <c r="BI1077" s="329">
        <v>1.3432682E-2</v>
      </c>
      <c r="BJ1077" s="328">
        <v>1.1792449999999999E-11</v>
      </c>
      <c r="BK1077" s="328">
        <v>7.1710846000000004E-14</v>
      </c>
      <c r="BL1077" s="328">
        <v>3.2083964E-18</v>
      </c>
      <c r="BM1077" s="41"/>
      <c r="BN1077" s="122">
        <v>1.014591E-5</v>
      </c>
      <c r="BO1077" s="122">
        <v>5.0625815999999998E-7</v>
      </c>
      <c r="BP1077" s="122">
        <v>5.3556657999999998E-6</v>
      </c>
      <c r="BQ1077" s="122">
        <v>4.2360991E-9</v>
      </c>
      <c r="BR1077" s="122">
        <v>4.6599355000000002E-7</v>
      </c>
      <c r="BS1077" s="122">
        <v>7.0894805999999998E-8</v>
      </c>
      <c r="BT1077" s="122">
        <v>2.3272914E-10</v>
      </c>
      <c r="BU1077" s="122">
        <v>1.0944517000000001E-7</v>
      </c>
      <c r="BV1077" s="122">
        <v>3.2262000999999999E-9</v>
      </c>
      <c r="BW1077" s="122">
        <v>3.0030641999999998E-8</v>
      </c>
      <c r="BX1077" s="122">
        <v>3.4574943000000002E-10</v>
      </c>
      <c r="BY1077" s="122">
        <v>7.8560732999999995E-9</v>
      </c>
      <c r="BZ1077" s="122">
        <v>6.4611172999999999E-12</v>
      </c>
      <c r="CA1077" s="122">
        <v>1.9712867000000001E-7</v>
      </c>
      <c r="CB1077" s="122">
        <v>3.3344408999999999E-6</v>
      </c>
      <c r="CC1077" s="122">
        <v>5.8456342999999998E-8</v>
      </c>
      <c r="CD1077" s="122">
        <v>1.6928921E-9</v>
      </c>
      <c r="CE1077" s="151"/>
      <c r="CF1077" s="143"/>
      <c r="CG1077" s="42" t="s">
        <v>1277</v>
      </c>
      <c r="CH1077" s="42"/>
      <c r="CI1077" s="42"/>
      <c r="CK1077" s="50"/>
      <c r="CL1077" s="41"/>
      <c r="CM1077" s="41"/>
      <c r="CN1077" s="41"/>
      <c r="CO1077" s="41"/>
      <c r="CP1077" s="41"/>
      <c r="CQ1077" s="41"/>
      <c r="CR1077" s="41"/>
      <c r="CS1077" s="41"/>
      <c r="CT1077" s="41"/>
      <c r="CU1077" s="41"/>
      <c r="CV1077" s="41"/>
      <c r="CW1077" s="41"/>
    </row>
    <row r="1078" spans="1:101" ht="14.5" customHeight="1">
      <c r="A1078" s="41" t="s">
        <v>10008</v>
      </c>
      <c r="B1078" s="119" t="s">
        <v>8313</v>
      </c>
      <c r="C1078" s="120" t="str">
        <f t="shared" si="460"/>
        <v>A.160.03.130</v>
      </c>
      <c r="D1078" s="135" t="s">
        <v>98</v>
      </c>
      <c r="E1078" s="119" t="s">
        <v>6570</v>
      </c>
      <c r="F1078" s="118" t="str">
        <f t="shared" si="461"/>
        <v>Tchitola FSC/PEFC 630 (kg/m3)</v>
      </c>
      <c r="G1078" s="118">
        <f t="shared" si="462"/>
        <v>5.7053222377600001E-2</v>
      </c>
      <c r="H1078" s="118">
        <f t="shared" si="463"/>
        <v>1.5686159026000001E-3</v>
      </c>
      <c r="I1078" s="118">
        <f t="shared" si="464"/>
        <v>5.2478313699999999E-3</v>
      </c>
      <c r="J1078" s="326">
        <f t="shared" si="465"/>
        <v>1.7673431105000002E-2</v>
      </c>
      <c r="K1078" s="118">
        <v>3.2563344000000001E-2</v>
      </c>
      <c r="L1078" s="118">
        <v>3.4401945999999999E-3</v>
      </c>
      <c r="M1078" s="118">
        <v>1.6834566E-3</v>
      </c>
      <c r="N1078" s="118">
        <v>1.2233821000000001E-3</v>
      </c>
      <c r="O1078" s="118">
        <v>1.9041486E-4</v>
      </c>
      <c r="P1078" s="330">
        <v>6.5334925999999996E-6</v>
      </c>
      <c r="Q1078" s="118">
        <v>1.4828545E-4</v>
      </c>
      <c r="R1078" s="118">
        <v>1.2418016999999999E-4</v>
      </c>
      <c r="S1078" s="118">
        <v>2.0635331E-4</v>
      </c>
      <c r="T1078" s="118">
        <v>1.4208691000000001E-2</v>
      </c>
      <c r="U1078" s="118">
        <v>3.2308519000000002E-3</v>
      </c>
      <c r="V1078" s="330">
        <v>2.541932E-5</v>
      </c>
      <c r="W1078" s="330">
        <v>2.1155750000000001E-6</v>
      </c>
      <c r="X1078" s="118">
        <v>0</v>
      </c>
      <c r="Y1078" s="41"/>
      <c r="Z1078" s="327">
        <f t="shared" si="466"/>
        <v>0.24483717293233082</v>
      </c>
      <c r="AA1078" s="41"/>
      <c r="AB1078" s="111">
        <v>21.542370999999999</v>
      </c>
      <c r="AC1078" s="111">
        <v>3.1058477999999998</v>
      </c>
      <c r="AD1078" s="111">
        <v>0.43796711999999999</v>
      </c>
      <c r="AE1078" s="111">
        <v>0</v>
      </c>
      <c r="AF1078" s="111">
        <v>17.737456000000002</v>
      </c>
      <c r="AG1078" s="111">
        <v>0.16212280000000001</v>
      </c>
      <c r="AH1078" s="111">
        <v>9.8976913E-2</v>
      </c>
      <c r="AI1078" s="41"/>
      <c r="AJ1078" s="114">
        <v>5.5079172000000003E-3</v>
      </c>
      <c r="AK1078" s="114">
        <v>5.1338358999999997E-3</v>
      </c>
      <c r="AL1078" s="114">
        <v>2.2854668000000001E-4</v>
      </c>
      <c r="AM1078" s="114">
        <v>1.4553459999999999E-4</v>
      </c>
      <c r="AN1078" s="113">
        <f t="shared" si="467"/>
        <v>3.0778392556957001E-7</v>
      </c>
      <c r="AO1078" s="112">
        <f t="shared" si="468"/>
        <v>8.4521702337553989E-10</v>
      </c>
      <c r="AP1078" s="112">
        <f t="shared" si="469"/>
        <v>2.0382996761999998E-2</v>
      </c>
      <c r="AQ1078" s="328">
        <v>2.2768442E-7</v>
      </c>
      <c r="AR1078" s="328">
        <v>6.8699457000000001E-10</v>
      </c>
      <c r="AS1078" s="328">
        <v>1.8768943999999999E-14</v>
      </c>
      <c r="AT1078" s="328">
        <v>6.2602571000000002E-12</v>
      </c>
      <c r="AU1078" s="328">
        <v>1.6384846999999999E-13</v>
      </c>
      <c r="AV1078" s="328">
        <v>1.8191581999999999E-10</v>
      </c>
      <c r="AW1078" s="328">
        <v>7.8374287000000006E-8</v>
      </c>
      <c r="AX1078" s="328">
        <v>2.6422599999999999E-11</v>
      </c>
      <c r="AY1078" s="328">
        <v>8.9401556999999997E-11</v>
      </c>
      <c r="AZ1078" s="328">
        <v>4.1610557999999999E-14</v>
      </c>
      <c r="BA1078" s="328">
        <v>1.3402159000000001E-15</v>
      </c>
      <c r="BB1078" s="328">
        <v>5.2692676999999998E-14</v>
      </c>
      <c r="BC1078" s="328">
        <v>9.9390125000000003E-14</v>
      </c>
      <c r="BD1078" s="328">
        <v>2.1882666E-14</v>
      </c>
      <c r="BE1078" s="328">
        <v>2.4566426E-11</v>
      </c>
      <c r="BF1078" s="328">
        <v>1.4712949999999999E-9</v>
      </c>
      <c r="BG1078" s="328">
        <v>4.1913171000000002E-11</v>
      </c>
      <c r="BH1078" s="328">
        <v>1.4900762000000001E-5</v>
      </c>
      <c r="BI1078" s="329">
        <v>2.0368095999999999E-2</v>
      </c>
      <c r="BJ1078" s="328">
        <v>4.1017218000000001E-11</v>
      </c>
      <c r="BK1078" s="328">
        <v>2.4942903000000001E-13</v>
      </c>
      <c r="BL1078" s="328">
        <v>1.1159639999999999E-17</v>
      </c>
      <c r="BM1078" s="41"/>
      <c r="BN1078" s="122">
        <v>1.3219875E-5</v>
      </c>
      <c r="BO1078" s="122">
        <v>6.7621832000000005E-7</v>
      </c>
      <c r="BP1078" s="122">
        <v>6.8267101E-6</v>
      </c>
      <c r="BQ1078" s="122">
        <v>1.4555086E-8</v>
      </c>
      <c r="BR1078" s="122">
        <v>6.0313440999999998E-7</v>
      </c>
      <c r="BS1078" s="122">
        <v>1.1769024E-7</v>
      </c>
      <c r="BT1078" s="122">
        <v>8.0949264999999998E-10</v>
      </c>
      <c r="BU1078" s="122">
        <v>1.8503580999999999E-7</v>
      </c>
      <c r="BV1078" s="122">
        <v>8.7674869999999998E-9</v>
      </c>
      <c r="BW1078" s="122">
        <v>9.8121345999999993E-8</v>
      </c>
      <c r="BX1078" s="122">
        <v>1.2026067E-9</v>
      </c>
      <c r="BY1078" s="122">
        <v>2.7325472E-8</v>
      </c>
      <c r="BZ1078" s="122">
        <v>2.2473450999999999E-11</v>
      </c>
      <c r="CA1078" s="122">
        <v>3.1041957000000002E-7</v>
      </c>
      <c r="CB1078" s="122">
        <v>4.2776378000000002E-6</v>
      </c>
      <c r="CC1078" s="122">
        <v>6.6336620000000005E-8</v>
      </c>
      <c r="CD1078" s="122">
        <v>5.8883204999999999E-9</v>
      </c>
      <c r="CE1078" s="151"/>
      <c r="CF1078" s="143"/>
      <c r="CG1078" s="42" t="s">
        <v>1277</v>
      </c>
      <c r="CH1078" s="42"/>
      <c r="CI1078" s="42"/>
      <c r="CK1078" s="50"/>
      <c r="CL1078" s="41"/>
      <c r="CM1078" s="41"/>
      <c r="CN1078" s="41"/>
      <c r="CO1078" s="41"/>
      <c r="CP1078" s="41"/>
      <c r="CQ1078" s="41"/>
      <c r="CR1078" s="41"/>
      <c r="CS1078" s="41"/>
      <c r="CT1078" s="41"/>
      <c r="CU1078" s="41"/>
      <c r="CV1078" s="41"/>
      <c r="CW1078" s="41"/>
    </row>
    <row r="1079" spans="1:101" ht="14.5" customHeight="1">
      <c r="A1079" s="41" t="s">
        <v>10005</v>
      </c>
      <c r="B1079" s="119" t="s">
        <v>8313</v>
      </c>
      <c r="C1079" s="120" t="str">
        <f t="shared" si="460"/>
        <v>A.160.03.131</v>
      </c>
      <c r="D1079" s="135" t="s">
        <v>98</v>
      </c>
      <c r="E1079" s="119" t="s">
        <v>6570</v>
      </c>
      <c r="F1079" s="118" t="str">
        <f t="shared" si="461"/>
        <v>Tiama FSC/PEFC 560 (kg/m3)</v>
      </c>
      <c r="G1079" s="118">
        <f t="shared" si="462"/>
        <v>5.8638195509799998E-2</v>
      </c>
      <c r="H1079" s="118">
        <f t="shared" si="463"/>
        <v>1.5733324528E-3</v>
      </c>
      <c r="I1079" s="118">
        <f t="shared" si="464"/>
        <v>5.4415779799999999E-3</v>
      </c>
      <c r="J1079" s="326">
        <f t="shared" si="465"/>
        <v>1.8330198076999999E-2</v>
      </c>
      <c r="K1079" s="118">
        <v>3.3293086999999999E-2</v>
      </c>
      <c r="L1079" s="118">
        <v>3.6222543000000002E-3</v>
      </c>
      <c r="M1079" s="118">
        <v>1.6950724999999999E-3</v>
      </c>
      <c r="N1079" s="118">
        <v>1.2260309E-3</v>
      </c>
      <c r="O1079" s="118">
        <v>1.9195339000000001E-4</v>
      </c>
      <c r="P1079" s="330">
        <v>6.6183928000000002E-6</v>
      </c>
      <c r="Q1079" s="118">
        <v>1.4872976999999999E-4</v>
      </c>
      <c r="R1079" s="118">
        <v>1.2425118000000001E-4</v>
      </c>
      <c r="S1079" s="118">
        <v>2.0666797999999999E-4</v>
      </c>
      <c r="T1079" s="118">
        <v>1.4863332999999999E-2</v>
      </c>
      <c r="U1079" s="118">
        <v>3.2326524000000001E-3</v>
      </c>
      <c r="V1079" s="330">
        <v>2.5429122E-5</v>
      </c>
      <c r="W1079" s="330">
        <v>2.1155750000000001E-6</v>
      </c>
      <c r="X1079" s="118">
        <v>0</v>
      </c>
      <c r="Y1079" s="41"/>
      <c r="Z1079" s="327">
        <f t="shared" si="466"/>
        <v>0.25032396240601501</v>
      </c>
      <c r="AA1079" s="41"/>
      <c r="AB1079" s="111">
        <v>21.614412999999999</v>
      </c>
      <c r="AC1079" s="111">
        <v>3.1775603000000001</v>
      </c>
      <c r="AD1079" s="111">
        <v>0.43821120000000002</v>
      </c>
      <c r="AE1079" s="111">
        <v>0</v>
      </c>
      <c r="AF1079" s="111">
        <v>17.737456000000002</v>
      </c>
      <c r="AG1079" s="111">
        <v>0.16214865000000001</v>
      </c>
      <c r="AH1079" s="111">
        <v>9.9037005999999997E-2</v>
      </c>
      <c r="AI1079" s="41"/>
      <c r="AJ1079" s="114">
        <v>5.6583522000000002E-3</v>
      </c>
      <c r="AK1079" s="114">
        <v>5.2743280999999996E-3</v>
      </c>
      <c r="AL1079" s="114">
        <v>2.3376954E-4</v>
      </c>
      <c r="AM1079" s="114">
        <v>1.5025454000000001E-4</v>
      </c>
      <c r="AN1079" s="113">
        <f t="shared" si="467"/>
        <v>3.1620671896556997E-7</v>
      </c>
      <c r="AO1079" s="112">
        <f t="shared" si="468"/>
        <v>8.6453233311653991E-10</v>
      </c>
      <c r="AP1079" s="112">
        <f t="shared" si="469"/>
        <v>2.1044053704000001E-2</v>
      </c>
      <c r="AQ1079" s="328">
        <v>2.3277615999999999E-7</v>
      </c>
      <c r="AR1079" s="328">
        <v>7.0235758000000002E-10</v>
      </c>
      <c r="AS1079" s="328">
        <v>1.9188683999999999E-14</v>
      </c>
      <c r="AT1079" s="328">
        <v>6.2602571000000002E-12</v>
      </c>
      <c r="AU1079" s="328">
        <v>1.6384846999999999E-13</v>
      </c>
      <c r="AV1079" s="328">
        <v>1.8231016E-10</v>
      </c>
      <c r="AW1079" s="328">
        <v>8.1704799000000002E-8</v>
      </c>
      <c r="AX1079" s="328">
        <v>2.6512526999999999E-11</v>
      </c>
      <c r="AY1079" s="328">
        <v>9.3252943E-11</v>
      </c>
      <c r="AZ1079" s="328">
        <v>4.1610557999999999E-14</v>
      </c>
      <c r="BA1079" s="328">
        <v>1.3402159000000001E-15</v>
      </c>
      <c r="BB1079" s="328">
        <v>5.2927408000000001E-14</v>
      </c>
      <c r="BC1079" s="328">
        <v>1.0813666E-13</v>
      </c>
      <c r="BD1079" s="328">
        <v>2.3468401000000001E-14</v>
      </c>
      <c r="BE1079" s="328">
        <v>2.4578081999999999E-11</v>
      </c>
      <c r="BF1079" s="328">
        <v>1.4714304000000001E-9</v>
      </c>
      <c r="BG1079" s="328">
        <v>4.1913171000000002E-11</v>
      </c>
      <c r="BH1079" s="328">
        <v>1.4929704E-5</v>
      </c>
      <c r="BI1079" s="329">
        <v>2.1029124E-2</v>
      </c>
      <c r="BJ1079" s="328">
        <v>4.1017218000000001E-11</v>
      </c>
      <c r="BK1079" s="328">
        <v>2.4942903000000001E-13</v>
      </c>
      <c r="BL1079" s="328">
        <v>1.1159639999999999E-17</v>
      </c>
      <c r="BM1079" s="41"/>
      <c r="BN1079" s="122">
        <v>1.3514239E-5</v>
      </c>
      <c r="BO1079" s="122">
        <v>7.0277094000000001E-7</v>
      </c>
      <c r="BP1079" s="122">
        <v>6.9796963E-6</v>
      </c>
      <c r="BQ1079" s="122">
        <v>1.4563403999999999E-8</v>
      </c>
      <c r="BR1079" s="122">
        <v>6.2638383000000005E-7</v>
      </c>
      <c r="BS1079" s="122">
        <v>1.1769024E-7</v>
      </c>
      <c r="BT1079" s="122">
        <v>8.0949264999999998E-10</v>
      </c>
      <c r="BU1079" s="122">
        <v>1.8503580999999999E-7</v>
      </c>
      <c r="BV1079" s="122">
        <v>8.8814171999999992E-9</v>
      </c>
      <c r="BW1079" s="122">
        <v>9.8415356999999996E-8</v>
      </c>
      <c r="BX1079" s="122">
        <v>1.2026067E-9</v>
      </c>
      <c r="BY1079" s="122">
        <v>2.7325472E-8</v>
      </c>
      <c r="BZ1079" s="122">
        <v>2.2473450999999999E-11</v>
      </c>
      <c r="CA1079" s="122">
        <v>3.1495612000000002E-7</v>
      </c>
      <c r="CB1079" s="122">
        <v>4.3642605000000002E-6</v>
      </c>
      <c r="CC1079" s="122">
        <v>6.6336620000000005E-8</v>
      </c>
      <c r="CD1079" s="122">
        <v>5.8883204999999999E-9</v>
      </c>
      <c r="CE1079" s="151"/>
      <c r="CF1079" s="143"/>
      <c r="CG1079" s="42" t="s">
        <v>1277</v>
      </c>
      <c r="CH1079" s="42"/>
      <c r="CI1079" s="42"/>
      <c r="CK1079" s="50"/>
      <c r="CL1079" s="41"/>
      <c r="CM1079" s="41"/>
      <c r="CN1079" s="41"/>
      <c r="CO1079" s="41"/>
      <c r="CP1079" s="41"/>
      <c r="CQ1079" s="41"/>
      <c r="CR1079" s="41"/>
      <c r="CS1079" s="41"/>
      <c r="CT1079" s="41"/>
      <c r="CU1079" s="41"/>
      <c r="CV1079" s="41"/>
      <c r="CW1079" s="41"/>
    </row>
    <row r="1080" spans="1:101" ht="14.5" customHeight="1">
      <c r="A1080" s="41" t="s">
        <v>10003</v>
      </c>
      <c r="B1080" s="119" t="s">
        <v>8313</v>
      </c>
      <c r="C1080" s="120" t="str">
        <f t="shared" si="460"/>
        <v>A.160.03.132</v>
      </c>
      <c r="D1080" s="135" t="s">
        <v>98</v>
      </c>
      <c r="E1080" s="119" t="s">
        <v>6570</v>
      </c>
      <c r="F1080" s="118" t="str">
        <f t="shared" si="461"/>
        <v>Tiama natural forest 560 (kg/m3)</v>
      </c>
      <c r="G1080" s="118">
        <f t="shared" si="462"/>
        <v>9.2423881693877998</v>
      </c>
      <c r="H1080" s="118">
        <f t="shared" si="463"/>
        <v>1.5733324528E-3</v>
      </c>
      <c r="I1080" s="118">
        <f t="shared" si="464"/>
        <v>5.4415779799999999E-3</v>
      </c>
      <c r="J1080" s="326">
        <f t="shared" si="465"/>
        <v>8.7432301689549998</v>
      </c>
      <c r="K1080" s="118">
        <v>0.49214309000000001</v>
      </c>
      <c r="L1080" s="118">
        <v>3.6222543000000002E-3</v>
      </c>
      <c r="M1080" s="118">
        <v>1.6950724999999999E-3</v>
      </c>
      <c r="N1080" s="118">
        <v>1.2260309E-3</v>
      </c>
      <c r="O1080" s="118">
        <v>1.9195339000000001E-4</v>
      </c>
      <c r="P1080" s="330">
        <v>6.6183928000000002E-6</v>
      </c>
      <c r="Q1080" s="118">
        <v>1.4872976999999999E-4</v>
      </c>
      <c r="R1080" s="118">
        <v>1.2425118000000001E-4</v>
      </c>
      <c r="S1080" s="118">
        <v>2.0666797999999999E-4</v>
      </c>
      <c r="T1080" s="118">
        <v>1.4863332999999999E-2</v>
      </c>
      <c r="U1080" s="118">
        <v>3.2326524000000001E-3</v>
      </c>
      <c r="V1080" s="118">
        <v>8.7249254000000001</v>
      </c>
      <c r="W1080" s="330">
        <v>2.1155750000000001E-6</v>
      </c>
      <c r="X1080" s="118">
        <v>0</v>
      </c>
      <c r="Y1080" s="41"/>
      <c r="Z1080" s="327">
        <f t="shared" si="466"/>
        <v>3.7003239849624059</v>
      </c>
      <c r="AA1080" s="41"/>
      <c r="AB1080" s="111">
        <v>21.614412999999999</v>
      </c>
      <c r="AC1080" s="111">
        <v>3.1775603000000001</v>
      </c>
      <c r="AD1080" s="111">
        <v>0.43821120000000002</v>
      </c>
      <c r="AE1080" s="111">
        <v>0</v>
      </c>
      <c r="AF1080" s="111">
        <v>17.737456000000002</v>
      </c>
      <c r="AG1080" s="111">
        <v>0.16214865000000001</v>
      </c>
      <c r="AH1080" s="111">
        <v>9.9037005999999997E-2</v>
      </c>
      <c r="AI1080" s="41"/>
      <c r="AJ1080" s="114">
        <v>6.1673176000000003E-2</v>
      </c>
      <c r="AK1080" s="114">
        <v>5.8677015999999999E-2</v>
      </c>
      <c r="AL1080" s="114">
        <v>2.8459049000000001E-3</v>
      </c>
      <c r="AM1080" s="114">
        <v>1.5025454000000001E-4</v>
      </c>
      <c r="AN1080" s="113">
        <f t="shared" si="467"/>
        <v>3.5178067589655703E-6</v>
      </c>
      <c r="AO1080" s="112">
        <f t="shared" si="468"/>
        <v>1.0524796678112539E-8</v>
      </c>
      <c r="AP1080" s="112">
        <f t="shared" si="469"/>
        <v>2.1044053704000001E-2</v>
      </c>
      <c r="AQ1080" s="328">
        <v>3.4343762000000002E-6</v>
      </c>
      <c r="AR1080" s="328">
        <v>1.0362358E-8</v>
      </c>
      <c r="AS1080" s="328">
        <v>2.8311367999999999E-13</v>
      </c>
      <c r="AT1080" s="328">
        <v>6.2602571000000002E-12</v>
      </c>
      <c r="AU1080" s="328">
        <v>1.6384846999999999E-13</v>
      </c>
      <c r="AV1080" s="328">
        <v>1.8231016E-10</v>
      </c>
      <c r="AW1080" s="328">
        <v>8.1704799000000002E-8</v>
      </c>
      <c r="AX1080" s="328">
        <v>2.6512526999999999E-11</v>
      </c>
      <c r="AY1080" s="328">
        <v>9.3252943E-11</v>
      </c>
      <c r="AZ1080" s="328">
        <v>4.1610557999999999E-14</v>
      </c>
      <c r="BA1080" s="328">
        <v>1.3402159000000001E-15</v>
      </c>
      <c r="BB1080" s="328">
        <v>5.2927408000000001E-14</v>
      </c>
      <c r="BC1080" s="328">
        <v>1.0813666E-13</v>
      </c>
      <c r="BD1080" s="328">
        <v>2.3468401000000001E-14</v>
      </c>
      <c r="BE1080" s="328">
        <v>2.4578081999999999E-11</v>
      </c>
      <c r="BF1080" s="328">
        <v>1.4714304000000001E-9</v>
      </c>
      <c r="BG1080" s="328">
        <v>4.1913171000000002E-11</v>
      </c>
      <c r="BH1080" s="328">
        <v>1.4929704E-5</v>
      </c>
      <c r="BI1080" s="329">
        <v>2.1029124E-2</v>
      </c>
      <c r="BJ1080" s="328">
        <v>4.1017218000000001E-11</v>
      </c>
      <c r="BK1080" s="328">
        <v>2.4942903000000001E-13</v>
      </c>
      <c r="BL1080" s="328">
        <v>1.1159639999999999E-17</v>
      </c>
      <c r="BM1080" s="41"/>
      <c r="BN1080" s="111">
        <v>1.0970939E-4</v>
      </c>
      <c r="BO1080" s="122">
        <v>7.0277094000000001E-7</v>
      </c>
      <c r="BP1080" s="111">
        <v>1.0317485E-4</v>
      </c>
      <c r="BQ1080" s="122">
        <v>1.4563403999999999E-8</v>
      </c>
      <c r="BR1080" s="122">
        <v>6.2638383000000005E-7</v>
      </c>
      <c r="BS1080" s="122">
        <v>1.1769024E-7</v>
      </c>
      <c r="BT1080" s="122">
        <v>8.0949264999999998E-10</v>
      </c>
      <c r="BU1080" s="122">
        <v>1.8503580999999999E-7</v>
      </c>
      <c r="BV1080" s="122">
        <v>8.8814171999999992E-9</v>
      </c>
      <c r="BW1080" s="122">
        <v>9.8415356999999996E-8</v>
      </c>
      <c r="BX1080" s="122">
        <v>1.2026067E-9</v>
      </c>
      <c r="BY1080" s="122">
        <v>2.7325472E-8</v>
      </c>
      <c r="BZ1080" s="122">
        <v>2.2473450999999999E-11</v>
      </c>
      <c r="CA1080" s="122">
        <v>3.1495612000000002E-7</v>
      </c>
      <c r="CB1080" s="122">
        <v>4.3642605000000002E-6</v>
      </c>
      <c r="CC1080" s="122">
        <v>6.6336620000000005E-8</v>
      </c>
      <c r="CD1080" s="122">
        <v>5.8883204999999999E-9</v>
      </c>
      <c r="CE1080" s="151"/>
      <c r="CF1080" s="143"/>
      <c r="CG1080" s="42" t="s">
        <v>1277</v>
      </c>
      <c r="CH1080" s="42"/>
      <c r="CI1080" s="42"/>
      <c r="CK1080" s="50"/>
      <c r="CL1080" s="41"/>
      <c r="CM1080" s="41"/>
      <c r="CN1080" s="41"/>
      <c r="CO1080" s="41"/>
      <c r="CP1080" s="41"/>
      <c r="CQ1080" s="41"/>
      <c r="CR1080" s="41"/>
      <c r="CS1080" s="41"/>
      <c r="CT1080" s="41"/>
      <c r="CU1080" s="41"/>
      <c r="CV1080" s="41"/>
      <c r="CW1080" s="41"/>
    </row>
    <row r="1081" spans="1:101" ht="14.5" customHeight="1">
      <c r="A1081" s="41" t="s">
        <v>10001</v>
      </c>
      <c r="B1081" s="119" t="s">
        <v>8313</v>
      </c>
      <c r="C1081" s="120" t="str">
        <f t="shared" si="460"/>
        <v>A.160.03.133</v>
      </c>
      <c r="D1081" s="135" t="s">
        <v>98</v>
      </c>
      <c r="E1081" s="119" t="s">
        <v>6570</v>
      </c>
      <c r="F1081" s="118" t="str">
        <f t="shared" si="461"/>
        <v>Walnut FSC/PEFC 670 (kg/m3)</v>
      </c>
      <c r="G1081" s="118">
        <f t="shared" si="462"/>
        <v>6.5898585300499996E-2</v>
      </c>
      <c r="H1081" s="118">
        <f t="shared" si="463"/>
        <v>2.8512226889999999E-3</v>
      </c>
      <c r="I1081" s="118">
        <f t="shared" si="464"/>
        <v>5.4002542600000009E-3</v>
      </c>
      <c r="J1081" s="326">
        <f t="shared" si="465"/>
        <v>2.1047764351500003E-2</v>
      </c>
      <c r="K1081" s="118">
        <v>3.6599343999999999E-2</v>
      </c>
      <c r="L1081" s="118">
        <v>2.1701863999999999E-3</v>
      </c>
      <c r="M1081" s="118">
        <v>2.9215880000000001E-3</v>
      </c>
      <c r="N1081" s="118">
        <v>2.1744606999999998E-3</v>
      </c>
      <c r="O1081" s="118">
        <v>3.0440057999999999E-4</v>
      </c>
      <c r="P1081" s="330">
        <v>1.3977749000000001E-5</v>
      </c>
      <c r="Q1081" s="118">
        <v>3.5838366000000001E-4</v>
      </c>
      <c r="R1081" s="118">
        <v>3.0847985999999999E-4</v>
      </c>
      <c r="S1081" s="118">
        <v>3.3523363999999998E-4</v>
      </c>
      <c r="T1081" s="118">
        <v>1.7355413E-2</v>
      </c>
      <c r="U1081" s="118">
        <v>3.2885524999999999E-3</v>
      </c>
      <c r="V1081" s="330">
        <v>6.3276273999999998E-5</v>
      </c>
      <c r="W1081" s="330">
        <v>5.2889375000000004E-6</v>
      </c>
      <c r="X1081" s="118">
        <v>0</v>
      </c>
      <c r="Y1081" s="41"/>
      <c r="Z1081" s="327">
        <f t="shared" si="466"/>
        <v>0.27518303759398494</v>
      </c>
      <c r="AA1081" s="41"/>
      <c r="AB1081" s="111">
        <v>22.146341</v>
      </c>
      <c r="AC1081" s="111">
        <v>3.6988086</v>
      </c>
      <c r="AD1081" s="111">
        <v>0.44578983999999999</v>
      </c>
      <c r="AE1081" s="111">
        <v>0</v>
      </c>
      <c r="AF1081" s="111">
        <v>17.738496000000001</v>
      </c>
      <c r="AG1081" s="111">
        <v>0.16296915000000001</v>
      </c>
      <c r="AH1081" s="111">
        <v>0.10027669</v>
      </c>
      <c r="AI1081" s="41"/>
      <c r="AJ1081" s="114">
        <v>5.9234865999999997E-3</v>
      </c>
      <c r="AK1081" s="114">
        <v>5.4716217000000001E-3</v>
      </c>
      <c r="AL1081" s="114">
        <v>2.7139017999999997E-4</v>
      </c>
      <c r="AM1081" s="114">
        <v>1.8047467E-4</v>
      </c>
      <c r="AN1081" s="113">
        <f t="shared" si="467"/>
        <v>3.2803487111318001E-7</v>
      </c>
      <c r="AO1081" s="112">
        <f t="shared" si="468"/>
        <v>1.0036619185712991E-9</v>
      </c>
      <c r="AP1081" s="112">
        <f t="shared" si="469"/>
        <v>2.5276563876999999E-2</v>
      </c>
      <c r="AQ1081" s="328">
        <v>2.5655866000000003E-7</v>
      </c>
      <c r="AR1081" s="328">
        <v>7.7413871000000002E-10</v>
      </c>
      <c r="AS1081" s="328">
        <v>2.1148753000000001E-14</v>
      </c>
      <c r="AT1081" s="328">
        <v>1.5650642999999999E-11</v>
      </c>
      <c r="AU1081" s="328">
        <v>4.0962117999999999E-13</v>
      </c>
      <c r="AV1081" s="328">
        <v>3.2333258000000003E-10</v>
      </c>
      <c r="AW1081" s="328">
        <v>6.7298702000000004E-8</v>
      </c>
      <c r="AX1081" s="328">
        <v>4.6477131000000002E-11</v>
      </c>
      <c r="AY1081" s="328">
        <v>7.7369341999999995E-11</v>
      </c>
      <c r="AZ1081" s="328">
        <v>1.040264E-13</v>
      </c>
      <c r="BA1081" s="328">
        <v>3.3505397999999998E-15</v>
      </c>
      <c r="BB1081" s="328">
        <v>1.2521791000000001E-13</v>
      </c>
      <c r="BC1081" s="328">
        <v>5.7590084E-15</v>
      </c>
      <c r="BD1081" s="328">
        <v>1.0702491000000001E-14</v>
      </c>
      <c r="BE1081" s="328">
        <v>6.1092618999999999E-11</v>
      </c>
      <c r="BF1081" s="328">
        <v>3.6744806000000001E-9</v>
      </c>
      <c r="BG1081" s="328">
        <v>1.0478293E-10</v>
      </c>
      <c r="BH1081" s="328">
        <v>3.2978877000000001E-5</v>
      </c>
      <c r="BI1081" s="329">
        <v>2.5243584999999999E-2</v>
      </c>
      <c r="BJ1081" s="328">
        <v>1.0254305000000001E-10</v>
      </c>
      <c r="BK1081" s="328">
        <v>6.2357256999999997E-13</v>
      </c>
      <c r="BL1081" s="328">
        <v>2.7899099000000002E-17</v>
      </c>
      <c r="BM1081" s="41"/>
      <c r="BN1081" s="122">
        <v>1.536055E-5</v>
      </c>
      <c r="BO1081" s="122">
        <v>6.4337347999999999E-7</v>
      </c>
      <c r="BP1081" s="122">
        <v>7.6728332000000006E-6</v>
      </c>
      <c r="BQ1081" s="122">
        <v>3.6156888999999998E-8</v>
      </c>
      <c r="BR1081" s="122">
        <v>5.4979476999999999E-7</v>
      </c>
      <c r="BS1081" s="122">
        <v>2.1620693999999999E-7</v>
      </c>
      <c r="BT1081" s="122">
        <v>2.0237316000000001E-9</v>
      </c>
      <c r="BU1081" s="122">
        <v>3.4417399000000001E-7</v>
      </c>
      <c r="BV1081" s="122">
        <v>1.8757155E-8</v>
      </c>
      <c r="BW1081" s="122">
        <v>2.3714455999999999E-7</v>
      </c>
      <c r="BX1081" s="122">
        <v>3.0065166999999999E-9</v>
      </c>
      <c r="BY1081" s="122">
        <v>6.8313681000000006E-8</v>
      </c>
      <c r="BZ1081" s="122">
        <v>5.6183628000000001E-11</v>
      </c>
      <c r="CA1081" s="122">
        <v>4.8218284000000003E-7</v>
      </c>
      <c r="CB1081" s="122">
        <v>4.9888784000000002E-6</v>
      </c>
      <c r="CC1081" s="122">
        <v>8.2926676000000001E-8</v>
      </c>
      <c r="CD1081" s="122">
        <v>1.4720800999999999E-8</v>
      </c>
      <c r="CE1081" s="151"/>
      <c r="CF1081" s="143"/>
      <c r="CG1081" s="42" t="s">
        <v>1277</v>
      </c>
      <c r="CH1081" s="42"/>
      <c r="CI1081" s="42"/>
      <c r="CK1081" s="50"/>
      <c r="CL1081" s="41"/>
      <c r="CM1081" s="41"/>
      <c r="CN1081" s="41"/>
      <c r="CO1081" s="41"/>
      <c r="CP1081" s="41"/>
      <c r="CQ1081" s="41"/>
      <c r="CR1081" s="41"/>
      <c r="CS1081" s="41"/>
      <c r="CT1081" s="41"/>
      <c r="CU1081" s="41"/>
      <c r="CV1081" s="41"/>
      <c r="CW1081" s="41"/>
    </row>
    <row r="1082" spans="1:101" ht="14.5" customHeight="1">
      <c r="A1082" s="41" t="s">
        <v>9998</v>
      </c>
      <c r="B1082" s="119" t="s">
        <v>8313</v>
      </c>
      <c r="C1082" s="120" t="str">
        <f t="shared" si="460"/>
        <v>A.160.03.134</v>
      </c>
      <c r="D1082" s="135" t="s">
        <v>98</v>
      </c>
      <c r="E1082" s="119" t="s">
        <v>6570</v>
      </c>
      <c r="F1082" s="118" t="str">
        <f t="shared" si="461"/>
        <v>Yang FSC/PEFC 750 (kg/m3)</v>
      </c>
      <c r="G1082" s="118">
        <f t="shared" si="462"/>
        <v>6.9257517260600004E-2</v>
      </c>
      <c r="H1082" s="118">
        <f t="shared" si="463"/>
        <v>1.6049331145999999E-3</v>
      </c>
      <c r="I1082" s="118">
        <f t="shared" si="464"/>
        <v>6.7396805600000009E-3</v>
      </c>
      <c r="J1082" s="326">
        <f t="shared" si="465"/>
        <v>2.2730537585999997E-2</v>
      </c>
      <c r="K1082" s="118">
        <v>3.8182366000000002E-2</v>
      </c>
      <c r="L1082" s="118">
        <v>4.8420546000000004E-3</v>
      </c>
      <c r="M1082" s="118">
        <v>1.7728990000000001E-3</v>
      </c>
      <c r="N1082" s="118">
        <v>1.2437775999999999E-3</v>
      </c>
      <c r="O1082" s="118">
        <v>2.0226154999999999E-4</v>
      </c>
      <c r="P1082" s="330">
        <v>7.1872245999999999E-6</v>
      </c>
      <c r="Q1082" s="118">
        <v>1.5170674000000001E-4</v>
      </c>
      <c r="R1082" s="118">
        <v>1.2472696000000001E-4</v>
      </c>
      <c r="S1082" s="118">
        <v>2.0877630999999999E-4</v>
      </c>
      <c r="T1082" s="118">
        <v>1.9249434999999999E-2</v>
      </c>
      <c r="U1082" s="118">
        <v>3.2447158999999999E-3</v>
      </c>
      <c r="V1082" s="330">
        <v>2.5494801000000001E-5</v>
      </c>
      <c r="W1082" s="330">
        <v>2.1155750000000001E-6</v>
      </c>
      <c r="X1082" s="118">
        <v>0</v>
      </c>
      <c r="Y1082" s="41"/>
      <c r="Z1082" s="327">
        <f t="shared" si="466"/>
        <v>0.28708545864661655</v>
      </c>
      <c r="AA1082" s="41"/>
      <c r="AB1082" s="111">
        <v>22.097097999999999</v>
      </c>
      <c r="AC1082" s="111">
        <v>3.6580339999999998</v>
      </c>
      <c r="AD1082" s="111">
        <v>0.43984654000000001</v>
      </c>
      <c r="AE1082" s="111">
        <v>0</v>
      </c>
      <c r="AF1082" s="111">
        <v>17.737456000000002</v>
      </c>
      <c r="AG1082" s="111">
        <v>0.16232184</v>
      </c>
      <c r="AH1082" s="111">
        <v>9.9439626000000003E-2</v>
      </c>
      <c r="AI1082" s="41"/>
      <c r="AJ1082" s="114">
        <v>6.6662668E-3</v>
      </c>
      <c r="AK1082" s="114">
        <v>6.2156258999999997E-3</v>
      </c>
      <c r="AL1082" s="114">
        <v>2.6876271000000001E-4</v>
      </c>
      <c r="AM1082" s="114">
        <v>1.8187819000000001E-4</v>
      </c>
      <c r="AN1082" s="113">
        <f t="shared" si="467"/>
        <v>3.7263944719857003E-7</v>
      </c>
      <c r="AO1082" s="112">
        <f t="shared" si="468"/>
        <v>9.9394493426753999E-10</v>
      </c>
      <c r="AP1082" s="112">
        <f t="shared" si="469"/>
        <v>2.5473135613999998E-2</v>
      </c>
      <c r="AQ1082" s="328">
        <v>2.6689083000000002E-7</v>
      </c>
      <c r="AR1082" s="328">
        <v>8.0528977000000003E-10</v>
      </c>
      <c r="AS1082" s="328">
        <v>2.2000937999999999E-14</v>
      </c>
      <c r="AT1082" s="328">
        <v>6.2602571000000002E-12</v>
      </c>
      <c r="AU1082" s="328">
        <v>1.6384846999999999E-13</v>
      </c>
      <c r="AV1082" s="328">
        <v>1.849522E-10</v>
      </c>
      <c r="AW1082" s="328">
        <v>1.0401923E-7</v>
      </c>
      <c r="AX1082" s="328">
        <v>2.7115039999999999E-11</v>
      </c>
      <c r="AY1082" s="328">
        <v>1.1905722999999999E-10</v>
      </c>
      <c r="AZ1082" s="328">
        <v>4.1610557999999999E-14</v>
      </c>
      <c r="BA1082" s="328">
        <v>1.3402159000000001E-15</v>
      </c>
      <c r="BB1082" s="328">
        <v>5.4500104000000001E-14</v>
      </c>
      <c r="BC1082" s="328">
        <v>1.6673843E-13</v>
      </c>
      <c r="BD1082" s="328">
        <v>3.4092831999999998E-14</v>
      </c>
      <c r="BE1082" s="328">
        <v>2.4656175000000001E-11</v>
      </c>
      <c r="BF1082" s="328">
        <v>1.4723374999999999E-9</v>
      </c>
      <c r="BG1082" s="328">
        <v>4.1913171000000002E-11</v>
      </c>
      <c r="BH1082" s="328">
        <v>1.5123614E-5</v>
      </c>
      <c r="BI1082" s="329">
        <v>2.5458011999999999E-2</v>
      </c>
      <c r="BJ1082" s="328">
        <v>4.1017218000000001E-11</v>
      </c>
      <c r="BK1082" s="328">
        <v>2.4942903000000001E-13</v>
      </c>
      <c r="BL1082" s="328">
        <v>1.1159639999999999E-17</v>
      </c>
      <c r="BM1082" s="41"/>
      <c r="BN1082" s="122">
        <v>1.5486475999999999E-5</v>
      </c>
      <c r="BO1082" s="122">
        <v>8.8067348999999996E-7</v>
      </c>
      <c r="BP1082" s="122">
        <v>8.0047044000000005E-6</v>
      </c>
      <c r="BQ1082" s="122">
        <v>1.4619135E-8</v>
      </c>
      <c r="BR1082" s="122">
        <v>7.8215489999999999E-7</v>
      </c>
      <c r="BS1082" s="122">
        <v>1.1769024E-7</v>
      </c>
      <c r="BT1082" s="122">
        <v>8.0949264999999998E-10</v>
      </c>
      <c r="BU1082" s="122">
        <v>1.8503580999999999E-7</v>
      </c>
      <c r="BV1082" s="122">
        <v>9.6447493000000008E-9</v>
      </c>
      <c r="BW1082" s="122">
        <v>1.0038523E-7</v>
      </c>
      <c r="BX1082" s="122">
        <v>1.2026067E-9</v>
      </c>
      <c r="BY1082" s="122">
        <v>2.7325472E-8</v>
      </c>
      <c r="BZ1082" s="122">
        <v>2.2473450999999999E-11</v>
      </c>
      <c r="CA1082" s="122">
        <v>3.4535093999999997E-7</v>
      </c>
      <c r="CB1082" s="122">
        <v>4.9446324999999998E-6</v>
      </c>
      <c r="CC1082" s="122">
        <v>6.6336620000000005E-8</v>
      </c>
      <c r="CD1082" s="122">
        <v>5.8883204999999999E-9</v>
      </c>
      <c r="CE1082" s="151"/>
      <c r="CF1082" s="143"/>
      <c r="CG1082" s="42" t="s">
        <v>1277</v>
      </c>
      <c r="CH1082" s="42"/>
      <c r="CI1082" s="42"/>
      <c r="CK1082" s="50"/>
      <c r="CL1082" s="41"/>
      <c r="CM1082" s="41"/>
      <c r="CN1082" s="41"/>
      <c r="CO1082" s="41"/>
      <c r="CP1082" s="41"/>
      <c r="CQ1082" s="41"/>
      <c r="CR1082" s="41"/>
      <c r="CS1082" s="41"/>
      <c r="CT1082" s="41"/>
      <c r="CU1082" s="41"/>
      <c r="CV1082" s="41"/>
      <c r="CW1082" s="41"/>
    </row>
    <row r="1083" spans="1:101" ht="14.5" customHeight="1">
      <c r="A1083" s="41" t="s">
        <v>9996</v>
      </c>
      <c r="B1083" s="119" t="s">
        <v>8313</v>
      </c>
      <c r="C1083" s="120" t="str">
        <f t="shared" si="460"/>
        <v>A.160.03.135</v>
      </c>
      <c r="D1083" s="135" t="s">
        <v>98</v>
      </c>
      <c r="E1083" s="119" t="s">
        <v>6570</v>
      </c>
      <c r="F1083" s="118" t="str">
        <f t="shared" si="461"/>
        <v>Yang natural forest 750 (kg/m3)</v>
      </c>
      <c r="G1083" s="118">
        <f t="shared" si="462"/>
        <v>4.6071700264595998</v>
      </c>
      <c r="H1083" s="118">
        <f t="shared" si="463"/>
        <v>1.6049331145999999E-3</v>
      </c>
      <c r="I1083" s="118">
        <f t="shared" si="464"/>
        <v>6.7396805600000009E-3</v>
      </c>
      <c r="J1083" s="326">
        <f t="shared" si="465"/>
        <v>4.1017930427849993</v>
      </c>
      <c r="K1083" s="118">
        <v>0.49703237</v>
      </c>
      <c r="L1083" s="118">
        <v>4.8420546000000004E-3</v>
      </c>
      <c r="M1083" s="118">
        <v>1.7728990000000001E-3</v>
      </c>
      <c r="N1083" s="118">
        <v>1.2437775999999999E-3</v>
      </c>
      <c r="O1083" s="118">
        <v>2.0226154999999999E-4</v>
      </c>
      <c r="P1083" s="330">
        <v>7.1872245999999999E-6</v>
      </c>
      <c r="Q1083" s="118">
        <v>1.5170674000000001E-4</v>
      </c>
      <c r="R1083" s="118">
        <v>1.2472696000000001E-4</v>
      </c>
      <c r="S1083" s="118">
        <v>2.0877630999999999E-4</v>
      </c>
      <c r="T1083" s="118">
        <v>1.9249434999999999E-2</v>
      </c>
      <c r="U1083" s="118">
        <v>3.2447158999999999E-3</v>
      </c>
      <c r="V1083" s="118">
        <v>4.0790879999999996</v>
      </c>
      <c r="W1083" s="330">
        <v>2.1155750000000001E-6</v>
      </c>
      <c r="X1083" s="118">
        <v>0</v>
      </c>
      <c r="Y1083" s="41"/>
      <c r="Z1083" s="327">
        <f t="shared" si="466"/>
        <v>3.7370854887218043</v>
      </c>
      <c r="AA1083" s="41"/>
      <c r="AB1083" s="111">
        <v>22.097097999999999</v>
      </c>
      <c r="AC1083" s="111">
        <v>3.6580339999999998</v>
      </c>
      <c r="AD1083" s="111">
        <v>0.43984654000000001</v>
      </c>
      <c r="AE1083" s="111">
        <v>0</v>
      </c>
      <c r="AF1083" s="111">
        <v>17.737456000000002</v>
      </c>
      <c r="AG1083" s="111">
        <v>0.16232184</v>
      </c>
      <c r="AH1083" s="111">
        <v>9.9439626000000003E-2</v>
      </c>
      <c r="AI1083" s="41"/>
      <c r="AJ1083" s="114">
        <v>6.2681089999999995E-2</v>
      </c>
      <c r="AK1083" s="114">
        <v>5.9618313999999999E-2</v>
      </c>
      <c r="AL1083" s="114">
        <v>2.8808980999999998E-3</v>
      </c>
      <c r="AM1083" s="114">
        <v>1.8187819000000001E-4</v>
      </c>
      <c r="AN1083" s="113">
        <f t="shared" si="467"/>
        <v>3.5742394171985701E-6</v>
      </c>
      <c r="AO1083" s="112">
        <f t="shared" si="468"/>
        <v>1.0654209089269541E-8</v>
      </c>
      <c r="AP1083" s="112">
        <f t="shared" si="469"/>
        <v>2.5473135613999998E-2</v>
      </c>
      <c r="AQ1083" s="328">
        <v>3.4684908E-6</v>
      </c>
      <c r="AR1083" s="328">
        <v>1.046529E-8</v>
      </c>
      <c r="AS1083" s="328">
        <v>2.8592594000000002E-13</v>
      </c>
      <c r="AT1083" s="328">
        <v>6.2602571000000002E-12</v>
      </c>
      <c r="AU1083" s="328">
        <v>1.6384846999999999E-13</v>
      </c>
      <c r="AV1083" s="328">
        <v>1.849522E-10</v>
      </c>
      <c r="AW1083" s="328">
        <v>1.0401923E-7</v>
      </c>
      <c r="AX1083" s="328">
        <v>2.7115039999999999E-11</v>
      </c>
      <c r="AY1083" s="328">
        <v>1.1905722999999999E-10</v>
      </c>
      <c r="AZ1083" s="328">
        <v>4.1610557999999999E-14</v>
      </c>
      <c r="BA1083" s="328">
        <v>1.3402159000000001E-15</v>
      </c>
      <c r="BB1083" s="328">
        <v>5.4500104000000001E-14</v>
      </c>
      <c r="BC1083" s="328">
        <v>1.6673843E-13</v>
      </c>
      <c r="BD1083" s="328">
        <v>3.4092831999999998E-14</v>
      </c>
      <c r="BE1083" s="328">
        <v>2.4656175000000001E-11</v>
      </c>
      <c r="BF1083" s="328">
        <v>1.4723374999999999E-9</v>
      </c>
      <c r="BG1083" s="328">
        <v>4.1913171000000002E-11</v>
      </c>
      <c r="BH1083" s="328">
        <v>1.5123614E-5</v>
      </c>
      <c r="BI1083" s="329">
        <v>2.5458011999999999E-2</v>
      </c>
      <c r="BJ1083" s="328">
        <v>4.1017218000000001E-11</v>
      </c>
      <c r="BK1083" s="328">
        <v>2.4942903000000001E-13</v>
      </c>
      <c r="BL1083" s="328">
        <v>1.1159639999999999E-17</v>
      </c>
      <c r="BM1083" s="41"/>
      <c r="BN1083" s="111">
        <v>1.1168162999999999E-4</v>
      </c>
      <c r="BO1083" s="122">
        <v>8.8067348999999996E-7</v>
      </c>
      <c r="BP1083" s="111">
        <v>1.0419986E-4</v>
      </c>
      <c r="BQ1083" s="122">
        <v>1.4619135E-8</v>
      </c>
      <c r="BR1083" s="122">
        <v>7.8215489999999999E-7</v>
      </c>
      <c r="BS1083" s="122">
        <v>1.1769024E-7</v>
      </c>
      <c r="BT1083" s="122">
        <v>8.0949264999999998E-10</v>
      </c>
      <c r="BU1083" s="122">
        <v>1.8503580999999999E-7</v>
      </c>
      <c r="BV1083" s="122">
        <v>9.6447493000000008E-9</v>
      </c>
      <c r="BW1083" s="122">
        <v>1.0038523E-7</v>
      </c>
      <c r="BX1083" s="122">
        <v>1.2026067E-9</v>
      </c>
      <c r="BY1083" s="122">
        <v>2.7325472E-8</v>
      </c>
      <c r="BZ1083" s="122">
        <v>2.2473450999999999E-11</v>
      </c>
      <c r="CA1083" s="122">
        <v>3.4535093999999997E-7</v>
      </c>
      <c r="CB1083" s="122">
        <v>4.9446324999999998E-6</v>
      </c>
      <c r="CC1083" s="122">
        <v>6.6336620000000005E-8</v>
      </c>
      <c r="CD1083" s="122">
        <v>5.8883204999999999E-9</v>
      </c>
      <c r="CE1083" s="151"/>
      <c r="CF1083" s="143"/>
      <c r="CG1083" s="42" t="s">
        <v>1277</v>
      </c>
      <c r="CH1083" s="42"/>
      <c r="CI1083" s="42"/>
      <c r="CK1083" s="50"/>
      <c r="CL1083" s="41"/>
      <c r="CM1083" s="41"/>
      <c r="CN1083" s="41"/>
      <c r="CO1083" s="41"/>
      <c r="CP1083" s="41"/>
      <c r="CQ1083" s="41"/>
      <c r="CR1083" s="41"/>
      <c r="CS1083" s="41"/>
      <c r="CT1083" s="41"/>
      <c r="CU1083" s="41"/>
      <c r="CV1083" s="41"/>
      <c r="CW1083" s="41"/>
    </row>
    <row r="1084" spans="1:101" ht="14.5" customHeight="1">
      <c r="B1084" s="119" t="s">
        <v>8313</v>
      </c>
      <c r="C1084" s="133" t="s">
        <v>97</v>
      </c>
      <c r="D1084" s="133" t="s">
        <v>99</v>
      </c>
      <c r="G1084" s="41"/>
      <c r="H1084" s="41"/>
      <c r="I1084" s="41"/>
      <c r="J1084" s="41"/>
      <c r="K1084" s="41"/>
      <c r="L1084" s="41"/>
      <c r="M1084" s="41"/>
      <c r="N1084" s="41"/>
      <c r="O1084" s="41"/>
      <c r="P1084" s="41"/>
      <c r="Q1084" s="41"/>
      <c r="R1084" s="41"/>
      <c r="S1084" s="41"/>
      <c r="T1084" s="41"/>
      <c r="U1084" s="41"/>
      <c r="V1084" s="41"/>
      <c r="W1084" s="41"/>
      <c r="X1084" s="41"/>
      <c r="Y1084" s="41"/>
      <c r="Z1084" s="41"/>
      <c r="AA1084" s="41"/>
      <c r="AB1084" s="41"/>
      <c r="AC1084" s="41"/>
      <c r="AD1084" s="41"/>
      <c r="AE1084" s="41"/>
      <c r="AF1084" s="41"/>
      <c r="AG1084" s="41"/>
      <c r="AH1084" s="41"/>
      <c r="AI1084" s="41"/>
      <c r="AJ1084" s="41"/>
      <c r="AK1084" s="41"/>
      <c r="AL1084" s="41"/>
      <c r="AM1084" s="41"/>
      <c r="AN1084" s="41"/>
      <c r="AO1084" s="41"/>
      <c r="AP1084" s="41"/>
      <c r="AQ1084" s="41"/>
      <c r="AR1084" s="41"/>
      <c r="AS1084" s="41"/>
      <c r="AT1084" s="41"/>
      <c r="AU1084" s="41"/>
      <c r="AV1084" s="41"/>
      <c r="AW1084" s="41"/>
      <c r="AX1084" s="41"/>
      <c r="AY1084" s="41"/>
      <c r="AZ1084" s="41"/>
      <c r="BA1084" s="41"/>
      <c r="BB1084" s="41"/>
      <c r="BC1084" s="41"/>
      <c r="BD1084" s="41"/>
      <c r="BE1084" s="41"/>
      <c r="BF1084" s="41"/>
      <c r="BG1084" s="41"/>
      <c r="BH1084" s="41"/>
      <c r="BI1084" s="41"/>
      <c r="BJ1084" s="41"/>
      <c r="BK1084" s="41"/>
      <c r="BL1084" s="41"/>
      <c r="BM1084" s="41"/>
      <c r="BN1084" s="41"/>
      <c r="BO1084" s="41"/>
      <c r="BP1084" s="41"/>
      <c r="BQ1084" s="41"/>
      <c r="BR1084" s="41"/>
      <c r="BS1084" s="41"/>
      <c r="BT1084" s="41"/>
      <c r="BU1084" s="41"/>
      <c r="BV1084" s="41"/>
      <c r="BW1084" s="41"/>
      <c r="BX1084" s="41"/>
      <c r="BY1084" s="41"/>
      <c r="BZ1084" s="41"/>
      <c r="CA1084" s="41"/>
      <c r="CB1084" s="41"/>
      <c r="CC1084" s="41"/>
      <c r="CD1084" s="41"/>
      <c r="CE1084" s="130"/>
      <c r="CF1084" s="144"/>
      <c r="CH1084" s="42"/>
      <c r="CI1084" s="42"/>
      <c r="CK1084" s="50"/>
      <c r="CL1084" s="41"/>
      <c r="CM1084" s="41"/>
      <c r="CN1084" s="41"/>
      <c r="CO1084" s="41"/>
      <c r="CP1084" s="41"/>
      <c r="CQ1084" s="41"/>
      <c r="CR1084" s="41"/>
      <c r="CS1084" s="41"/>
      <c r="CT1084" s="41"/>
      <c r="CU1084" s="41"/>
      <c r="CV1084" s="41"/>
      <c r="CW1084" s="41"/>
    </row>
    <row r="1085" spans="1:101" ht="14.5" customHeight="1">
      <c r="A1085" s="41" t="s">
        <v>9994</v>
      </c>
      <c r="B1085" s="119" t="s">
        <v>8313</v>
      </c>
      <c r="C1085" s="120" t="str">
        <f t="shared" ref="C1085:C1111" si="470">MID(A1085,1,12)</f>
        <v>A.160.04.101</v>
      </c>
      <c r="D1085" s="135" t="s">
        <v>99</v>
      </c>
      <c r="E1085" s="119" t="s">
        <v>6570</v>
      </c>
      <c r="F1085" s="118" t="str">
        <f t="shared" ref="F1085:F1111" si="471">MID(A1085, 21,85)</f>
        <v>Aningre FSC/PEFC 580 (kg/m3)</v>
      </c>
      <c r="G1085" s="118">
        <f t="shared" ref="G1085:G1111" si="472">H1085+I1085+J1085+K1085</f>
        <v>5.5626746964400002E-2</v>
      </c>
      <c r="H1085" s="118">
        <f t="shared" ref="H1085:H1111" si="473">N1085+O1085+P1085+Q1085</f>
        <v>1.5643710324000002E-3</v>
      </c>
      <c r="I1085" s="118">
        <f t="shared" ref="I1085:I1111" si="474">L1085+M1085+R1085</f>
        <v>5.0734593600000001E-3</v>
      </c>
      <c r="J1085" s="326">
        <f t="shared" ref="J1085:J1111" si="475">S1085+IF(T1085="x",0,T1085)+IF(U1085="x",0,U1085)+IF(V1085="x",0,V1085)+W1085+X1085</f>
        <v>1.7082341572E-2</v>
      </c>
      <c r="K1085" s="118">
        <v>3.1906575E-2</v>
      </c>
      <c r="L1085" s="118">
        <v>3.2763407999999998E-3</v>
      </c>
      <c r="M1085" s="118">
        <v>1.6730022999999999E-3</v>
      </c>
      <c r="N1085" s="118">
        <v>1.2209981999999999E-3</v>
      </c>
      <c r="O1085" s="118">
        <v>1.8903019E-4</v>
      </c>
      <c r="P1085" s="330">
        <v>6.4570824000000001E-6</v>
      </c>
      <c r="Q1085" s="118">
        <v>1.4788556000000001E-4</v>
      </c>
      <c r="R1085" s="118">
        <v>1.2411626000000001E-4</v>
      </c>
      <c r="S1085" s="118">
        <v>2.0607009999999999E-4</v>
      </c>
      <c r="T1085" s="118">
        <v>1.3619513999999999E-2</v>
      </c>
      <c r="U1085" s="118">
        <v>3.2292314000000001E-3</v>
      </c>
      <c r="V1085" s="330">
        <v>2.5410496999999998E-5</v>
      </c>
      <c r="W1085" s="330">
        <v>2.1155750000000001E-6</v>
      </c>
      <c r="X1085" s="118">
        <v>0</v>
      </c>
      <c r="Y1085" s="41"/>
      <c r="Z1085" s="327">
        <f t="shared" ref="Z1085:Z1111" si="476">K1085/0.133</f>
        <v>0.23989906015037593</v>
      </c>
      <c r="AA1085" s="41"/>
      <c r="AB1085" s="111">
        <v>21.477533000000001</v>
      </c>
      <c r="AC1085" s="111">
        <v>3.0413066</v>
      </c>
      <c r="AD1085" s="111">
        <v>0.43774744999999998</v>
      </c>
      <c r="AE1085" s="111">
        <v>0</v>
      </c>
      <c r="AF1085" s="111">
        <v>17.737456000000002</v>
      </c>
      <c r="AG1085" s="111">
        <v>0.16209952999999999</v>
      </c>
      <c r="AH1085" s="111">
        <v>9.8922830000000003E-2</v>
      </c>
      <c r="AI1085" s="41"/>
      <c r="AJ1085" s="114">
        <v>5.3725257000000002E-3</v>
      </c>
      <c r="AK1085" s="114">
        <v>5.0073929000000001E-3</v>
      </c>
      <c r="AL1085" s="114">
        <v>2.2384611000000001E-4</v>
      </c>
      <c r="AM1085" s="114">
        <v>1.4128664000000001E-4</v>
      </c>
      <c r="AN1085" s="113">
        <f t="shared" ref="AN1085:AN1111" si="477">AQ1085+AT1085+AU1085+AV1085+AW1085+BE1085+BF1085+BJ1085</f>
        <v>3.0020340837957E-7</v>
      </c>
      <c r="AO1085" s="112">
        <f t="shared" ref="AO1085:AO1111" si="478">AR1085+AS1085+AX1085+AY1085+AZ1085+BA1085+BB1085+BC1085+BD1085+BG1085+BK1085+BL1085</f>
        <v>8.2783324330954E-10</v>
      </c>
      <c r="AP1085" s="112">
        <f t="shared" ref="AP1085:AP1111" si="479">BH1085+BI1085</f>
        <v>1.9788045713999999E-2</v>
      </c>
      <c r="AQ1085" s="328">
        <v>2.2310184999999999E-7</v>
      </c>
      <c r="AR1085" s="328">
        <v>6.7316786000000004E-10</v>
      </c>
      <c r="AS1085" s="328">
        <v>1.8391179E-14</v>
      </c>
      <c r="AT1085" s="328">
        <v>6.2602571000000002E-12</v>
      </c>
      <c r="AU1085" s="328">
        <v>1.6384846999999999E-13</v>
      </c>
      <c r="AV1085" s="328">
        <v>1.8156092000000001E-10</v>
      </c>
      <c r="AW1085" s="328">
        <v>7.5376826999999995E-8</v>
      </c>
      <c r="AX1085" s="328">
        <v>2.6341665000000001E-11</v>
      </c>
      <c r="AY1085" s="328">
        <v>8.5935309999999996E-11</v>
      </c>
      <c r="AZ1085" s="328">
        <v>4.1610557999999999E-14</v>
      </c>
      <c r="BA1085" s="328">
        <v>1.3402159000000001E-15</v>
      </c>
      <c r="BB1085" s="328">
        <v>5.2481418999999998E-14</v>
      </c>
      <c r="BC1085" s="328">
        <v>9.1518245000000005E-14</v>
      </c>
      <c r="BD1085" s="328">
        <v>2.0455503000000001E-14</v>
      </c>
      <c r="BE1085" s="328">
        <v>2.4555936E-11</v>
      </c>
      <c r="BF1085" s="328">
        <v>1.4711732E-9</v>
      </c>
      <c r="BG1085" s="328">
        <v>4.1913171000000002E-11</v>
      </c>
      <c r="BH1085" s="328">
        <v>1.4874714E-5</v>
      </c>
      <c r="BI1085" s="329">
        <v>1.9773170999999999E-2</v>
      </c>
      <c r="BJ1085" s="328">
        <v>4.1017218000000001E-11</v>
      </c>
      <c r="BK1085" s="328">
        <v>2.4942903000000001E-13</v>
      </c>
      <c r="BL1085" s="328">
        <v>1.1159639999999999E-17</v>
      </c>
      <c r="BM1085" s="41"/>
      <c r="BN1085" s="122">
        <v>1.2954948E-5</v>
      </c>
      <c r="BO1085" s="122">
        <v>6.5232096E-7</v>
      </c>
      <c r="BP1085" s="122">
        <v>6.6890223999999998E-6</v>
      </c>
      <c r="BQ1085" s="122">
        <v>1.4547600000000001E-8</v>
      </c>
      <c r="BR1085" s="122">
        <v>5.8220993999999996E-7</v>
      </c>
      <c r="BS1085" s="122">
        <v>1.1769024E-7</v>
      </c>
      <c r="BT1085" s="122">
        <v>8.0949264999999998E-10</v>
      </c>
      <c r="BU1085" s="122">
        <v>1.8503580999999999E-7</v>
      </c>
      <c r="BV1085" s="122">
        <v>8.6649499000000007E-9</v>
      </c>
      <c r="BW1085" s="122">
        <v>9.7856735999999996E-8</v>
      </c>
      <c r="BX1085" s="122">
        <v>1.2026067E-9</v>
      </c>
      <c r="BY1085" s="122">
        <v>2.7325472E-8</v>
      </c>
      <c r="BZ1085" s="122">
        <v>2.2473450999999999E-11</v>
      </c>
      <c r="CA1085" s="122">
        <v>3.0633668999999999E-7</v>
      </c>
      <c r="CB1085" s="122">
        <v>4.1996774E-6</v>
      </c>
      <c r="CC1085" s="122">
        <v>6.6336620000000005E-8</v>
      </c>
      <c r="CD1085" s="122">
        <v>5.8883204999999999E-9</v>
      </c>
      <c r="CE1085" s="151"/>
      <c r="CF1085" s="143"/>
      <c r="CG1085" s="42" t="s">
        <v>1277</v>
      </c>
      <c r="CK1085" s="41"/>
      <c r="CL1085" s="41"/>
      <c r="CM1085" s="41"/>
      <c r="CN1085" s="41"/>
      <c r="CO1085" s="41"/>
      <c r="CP1085" s="41"/>
      <c r="CQ1085" s="41"/>
      <c r="CR1085" s="41"/>
      <c r="CS1085" s="41"/>
      <c r="CT1085" s="41"/>
      <c r="CU1085" s="41"/>
      <c r="CV1085" s="41"/>
      <c r="CW1085" s="41"/>
    </row>
    <row r="1086" spans="1:101" ht="14.5" customHeight="1">
      <c r="A1086" s="41" t="s">
        <v>9992</v>
      </c>
      <c r="B1086" s="119" t="s">
        <v>8313</v>
      </c>
      <c r="C1086" s="120" t="str">
        <f t="shared" si="470"/>
        <v>A.160.04.102</v>
      </c>
      <c r="D1086" s="135" t="s">
        <v>99</v>
      </c>
      <c r="E1086" s="119" t="s">
        <v>6570</v>
      </c>
      <c r="F1086" s="118" t="str">
        <f t="shared" si="471"/>
        <v>Aningre natural forest 580 (kg/m3)</v>
      </c>
      <c r="G1086" s="118">
        <f t="shared" si="472"/>
        <v>4.7395267414673992</v>
      </c>
      <c r="H1086" s="118">
        <f t="shared" si="473"/>
        <v>1.5643710324000002E-3</v>
      </c>
      <c r="I1086" s="118">
        <f t="shared" si="474"/>
        <v>5.0734593600000001E-3</v>
      </c>
      <c r="J1086" s="326">
        <f t="shared" si="475"/>
        <v>4.2421323310749992</v>
      </c>
      <c r="K1086" s="118">
        <v>0.49075658</v>
      </c>
      <c r="L1086" s="118">
        <v>3.2763407999999998E-3</v>
      </c>
      <c r="M1086" s="118">
        <v>1.6730022999999999E-3</v>
      </c>
      <c r="N1086" s="118">
        <v>1.2209981999999999E-3</v>
      </c>
      <c r="O1086" s="118">
        <v>1.8903019E-4</v>
      </c>
      <c r="P1086" s="330">
        <v>6.4570824000000001E-6</v>
      </c>
      <c r="Q1086" s="118">
        <v>1.4788556000000001E-4</v>
      </c>
      <c r="R1086" s="118">
        <v>1.2411626000000001E-4</v>
      </c>
      <c r="S1086" s="118">
        <v>2.0607009999999999E-4</v>
      </c>
      <c r="T1086" s="118">
        <v>1.3619513999999999E-2</v>
      </c>
      <c r="U1086" s="118">
        <v>3.2292314000000001E-3</v>
      </c>
      <c r="V1086" s="118">
        <v>4.2250753999999997</v>
      </c>
      <c r="W1086" s="330">
        <v>2.1155750000000001E-6</v>
      </c>
      <c r="X1086" s="118">
        <v>0</v>
      </c>
      <c r="Y1086" s="41"/>
      <c r="Z1086" s="327">
        <f t="shared" si="476"/>
        <v>3.6898990977443606</v>
      </c>
      <c r="AA1086" s="41"/>
      <c r="AB1086" s="111">
        <v>21.477533000000001</v>
      </c>
      <c r="AC1086" s="111">
        <v>3.0413066</v>
      </c>
      <c r="AD1086" s="111">
        <v>0.43774744999999998</v>
      </c>
      <c r="AE1086" s="111">
        <v>0</v>
      </c>
      <c r="AF1086" s="111">
        <v>17.737456000000002</v>
      </c>
      <c r="AG1086" s="111">
        <v>0.16209952999999999</v>
      </c>
      <c r="AH1086" s="111">
        <v>9.8922830000000003E-2</v>
      </c>
      <c r="AI1086" s="41"/>
      <c r="AJ1086" s="114">
        <v>6.1387349000000001E-2</v>
      </c>
      <c r="AK1086" s="114">
        <v>5.8410081000000003E-2</v>
      </c>
      <c r="AL1086" s="114">
        <v>2.8359815000000002E-3</v>
      </c>
      <c r="AM1086" s="114">
        <v>1.4128664000000001E-4</v>
      </c>
      <c r="AN1086" s="113">
        <f t="shared" si="477"/>
        <v>3.50180345837957E-6</v>
      </c>
      <c r="AO1086" s="112">
        <f t="shared" si="478"/>
        <v>1.0488097308310539E-8</v>
      </c>
      <c r="AP1086" s="112">
        <f t="shared" si="479"/>
        <v>1.9788045713999999E-2</v>
      </c>
      <c r="AQ1086" s="328">
        <v>3.4247019000000001E-6</v>
      </c>
      <c r="AR1086" s="328">
        <v>1.0333168E-8</v>
      </c>
      <c r="AS1086" s="328">
        <v>2.8231618000000001E-13</v>
      </c>
      <c r="AT1086" s="328">
        <v>6.2602571000000002E-12</v>
      </c>
      <c r="AU1086" s="328">
        <v>1.6384846999999999E-13</v>
      </c>
      <c r="AV1086" s="328">
        <v>1.8156092000000001E-10</v>
      </c>
      <c r="AW1086" s="328">
        <v>7.5376826999999995E-8</v>
      </c>
      <c r="AX1086" s="328">
        <v>2.6341665000000001E-11</v>
      </c>
      <c r="AY1086" s="328">
        <v>8.5935309999999996E-11</v>
      </c>
      <c r="AZ1086" s="328">
        <v>4.1610557999999999E-14</v>
      </c>
      <c r="BA1086" s="328">
        <v>1.3402159000000001E-15</v>
      </c>
      <c r="BB1086" s="328">
        <v>5.2481418999999998E-14</v>
      </c>
      <c r="BC1086" s="328">
        <v>9.1518245000000005E-14</v>
      </c>
      <c r="BD1086" s="328">
        <v>2.0455503000000001E-14</v>
      </c>
      <c r="BE1086" s="328">
        <v>2.4555936E-11</v>
      </c>
      <c r="BF1086" s="328">
        <v>1.4711732E-9</v>
      </c>
      <c r="BG1086" s="328">
        <v>4.1913171000000002E-11</v>
      </c>
      <c r="BH1086" s="328">
        <v>1.4874714E-5</v>
      </c>
      <c r="BI1086" s="329">
        <v>1.9773170999999999E-2</v>
      </c>
      <c r="BJ1086" s="328">
        <v>4.1017218000000001E-11</v>
      </c>
      <c r="BK1086" s="328">
        <v>2.4942903000000001E-13</v>
      </c>
      <c r="BL1086" s="328">
        <v>1.1159639999999999E-17</v>
      </c>
      <c r="BM1086" s="41"/>
      <c r="BN1086" s="111">
        <v>1.091501E-4</v>
      </c>
      <c r="BO1086" s="122">
        <v>6.5232096E-7</v>
      </c>
      <c r="BP1086" s="111">
        <v>1.0288418E-4</v>
      </c>
      <c r="BQ1086" s="122">
        <v>1.4547600000000001E-8</v>
      </c>
      <c r="BR1086" s="122">
        <v>5.8220993999999996E-7</v>
      </c>
      <c r="BS1086" s="122">
        <v>1.1769024E-7</v>
      </c>
      <c r="BT1086" s="122">
        <v>8.0949264999999998E-10</v>
      </c>
      <c r="BU1086" s="122">
        <v>1.8503580999999999E-7</v>
      </c>
      <c r="BV1086" s="122">
        <v>8.6649499000000007E-9</v>
      </c>
      <c r="BW1086" s="122">
        <v>9.7856735999999996E-8</v>
      </c>
      <c r="BX1086" s="122">
        <v>1.2026067E-9</v>
      </c>
      <c r="BY1086" s="122">
        <v>2.7325472E-8</v>
      </c>
      <c r="BZ1086" s="122">
        <v>2.2473450999999999E-11</v>
      </c>
      <c r="CA1086" s="122">
        <v>3.0633668999999999E-7</v>
      </c>
      <c r="CB1086" s="122">
        <v>4.1996774E-6</v>
      </c>
      <c r="CC1086" s="122">
        <v>6.6336620000000005E-8</v>
      </c>
      <c r="CD1086" s="122">
        <v>5.8883204999999999E-9</v>
      </c>
      <c r="CE1086" s="151"/>
      <c r="CF1086" s="143"/>
      <c r="CG1086" s="42" t="s">
        <v>1277</v>
      </c>
      <c r="CH1086" s="42"/>
      <c r="CI1086" s="42"/>
      <c r="CK1086" s="50"/>
      <c r="CL1086" s="41"/>
      <c r="CM1086" s="41"/>
      <c r="CN1086" s="41"/>
      <c r="CO1086" s="41"/>
      <c r="CP1086" s="41"/>
      <c r="CQ1086" s="41"/>
      <c r="CR1086" s="41"/>
      <c r="CS1086" s="41"/>
      <c r="CT1086" s="41"/>
      <c r="CU1086" s="41"/>
      <c r="CV1086" s="41"/>
      <c r="CW1086" s="41"/>
    </row>
    <row r="1087" spans="1:101" ht="14.5" customHeight="1">
      <c r="A1087" s="41" t="s">
        <v>9989</v>
      </c>
      <c r="B1087" s="119" t="s">
        <v>8313</v>
      </c>
      <c r="C1087" s="120" t="str">
        <f t="shared" si="470"/>
        <v>A.160.04.103</v>
      </c>
      <c r="D1087" s="135" t="s">
        <v>99</v>
      </c>
      <c r="E1087" s="119" t="s">
        <v>6570</v>
      </c>
      <c r="F1087" s="118" t="str">
        <f t="shared" si="471"/>
        <v>Avodire FSC/PEFC 550 (kg/m3)</v>
      </c>
      <c r="G1087" s="118">
        <f t="shared" si="472"/>
        <v>5.6577730896499992E-2</v>
      </c>
      <c r="H1087" s="118">
        <f t="shared" si="473"/>
        <v>1.5672009724999999E-3</v>
      </c>
      <c r="I1087" s="118">
        <f t="shared" si="474"/>
        <v>5.1897073700000003E-3</v>
      </c>
      <c r="J1087" s="326">
        <f t="shared" si="475"/>
        <v>1.7476401553999998E-2</v>
      </c>
      <c r="K1087" s="118">
        <v>3.2344420999999998E-2</v>
      </c>
      <c r="L1087" s="118">
        <v>3.3855767000000002E-3</v>
      </c>
      <c r="M1087" s="118">
        <v>1.6799718E-3</v>
      </c>
      <c r="N1087" s="118">
        <v>1.2225875E-3</v>
      </c>
      <c r="O1087" s="118">
        <v>1.899533E-4</v>
      </c>
      <c r="P1087" s="330">
        <v>6.5080225000000001E-6</v>
      </c>
      <c r="Q1087" s="118">
        <v>1.4815215E-4</v>
      </c>
      <c r="R1087" s="118">
        <v>1.2415886999999999E-4</v>
      </c>
      <c r="S1087" s="118">
        <v>2.062589E-4</v>
      </c>
      <c r="T1087" s="118">
        <v>1.4012299000000001E-2</v>
      </c>
      <c r="U1087" s="118">
        <v>3.2303116999999998E-3</v>
      </c>
      <c r="V1087" s="330">
        <v>2.5416378999999999E-5</v>
      </c>
      <c r="W1087" s="330">
        <v>2.1155750000000001E-6</v>
      </c>
      <c r="X1087" s="118">
        <v>0</v>
      </c>
      <c r="Y1087" s="41"/>
      <c r="Z1087" s="327">
        <f t="shared" si="476"/>
        <v>0.24319113533834583</v>
      </c>
      <c r="AA1087" s="41"/>
      <c r="AB1087" s="111">
        <v>21.520758000000001</v>
      </c>
      <c r="AC1087" s="111">
        <v>3.0843341</v>
      </c>
      <c r="AD1087" s="111">
        <v>0.4378939</v>
      </c>
      <c r="AE1087" s="111">
        <v>0</v>
      </c>
      <c r="AF1087" s="111">
        <v>17.737456000000002</v>
      </c>
      <c r="AG1087" s="111">
        <v>0.16211503999999999</v>
      </c>
      <c r="AH1087" s="111">
        <v>9.8958885999999996E-2</v>
      </c>
      <c r="AI1087" s="41"/>
      <c r="AJ1087" s="114">
        <v>5.4627866999999997E-3</v>
      </c>
      <c r="AK1087" s="114">
        <v>5.0916881999999997E-3</v>
      </c>
      <c r="AL1087" s="114">
        <v>2.2697983E-4</v>
      </c>
      <c r="AM1087" s="114">
        <v>1.4411860999999999E-4</v>
      </c>
      <c r="AN1087" s="113">
        <f t="shared" si="477"/>
        <v>3.0525709017256999E-7</v>
      </c>
      <c r="AO1087" s="112">
        <f t="shared" si="478"/>
        <v>8.3942243235354003E-10</v>
      </c>
      <c r="AP1087" s="112">
        <f t="shared" si="479"/>
        <v>2.0184680079000001E-2</v>
      </c>
      <c r="AQ1087" s="328">
        <v>2.2615690000000001E-7</v>
      </c>
      <c r="AR1087" s="328">
        <v>6.8238567E-10</v>
      </c>
      <c r="AS1087" s="328">
        <v>1.8643021999999999E-14</v>
      </c>
      <c r="AT1087" s="328">
        <v>6.2602571000000002E-12</v>
      </c>
      <c r="AU1087" s="328">
        <v>1.6384846999999999E-13</v>
      </c>
      <c r="AV1087" s="328">
        <v>1.8179752E-10</v>
      </c>
      <c r="AW1087" s="328">
        <v>7.7375133999999999E-8</v>
      </c>
      <c r="AX1087" s="328">
        <v>2.6395621E-11</v>
      </c>
      <c r="AY1087" s="328">
        <v>8.8246140999999994E-11</v>
      </c>
      <c r="AZ1087" s="328">
        <v>4.1610557999999999E-14</v>
      </c>
      <c r="BA1087" s="328">
        <v>1.3402159000000001E-15</v>
      </c>
      <c r="BB1087" s="328">
        <v>5.2622257999999998E-14</v>
      </c>
      <c r="BC1087" s="328">
        <v>9.6766165000000003E-14</v>
      </c>
      <c r="BD1087" s="328">
        <v>2.1406945000000001E-14</v>
      </c>
      <c r="BE1087" s="328">
        <v>2.4562929000000001E-11</v>
      </c>
      <c r="BF1087" s="328">
        <v>1.4712544E-9</v>
      </c>
      <c r="BG1087" s="328">
        <v>4.1913171000000002E-11</v>
      </c>
      <c r="BH1087" s="328">
        <v>1.4892079E-5</v>
      </c>
      <c r="BI1087" s="329">
        <v>2.0169788000000001E-2</v>
      </c>
      <c r="BJ1087" s="328">
        <v>4.1017218000000001E-11</v>
      </c>
      <c r="BK1087" s="328">
        <v>2.4942903000000001E-13</v>
      </c>
      <c r="BL1087" s="328">
        <v>1.1159639999999999E-17</v>
      </c>
      <c r="BM1087" s="41"/>
      <c r="BN1087" s="122">
        <v>1.3131566E-5</v>
      </c>
      <c r="BO1087" s="122">
        <v>6.6825252999999998E-7</v>
      </c>
      <c r="BP1087" s="122">
        <v>6.7808142000000002E-6</v>
      </c>
      <c r="BQ1087" s="122">
        <v>1.455259E-8</v>
      </c>
      <c r="BR1087" s="122">
        <v>5.9615958999999995E-7</v>
      </c>
      <c r="BS1087" s="122">
        <v>1.1769024E-7</v>
      </c>
      <c r="BT1087" s="122">
        <v>8.0949264999999998E-10</v>
      </c>
      <c r="BU1087" s="122">
        <v>1.8503580999999999E-7</v>
      </c>
      <c r="BV1087" s="122">
        <v>8.7333080000000001E-9</v>
      </c>
      <c r="BW1087" s="122">
        <v>9.8033143000000004E-8</v>
      </c>
      <c r="BX1087" s="122">
        <v>1.2026067E-9</v>
      </c>
      <c r="BY1087" s="122">
        <v>2.7325472E-8</v>
      </c>
      <c r="BZ1087" s="122">
        <v>2.2473450999999999E-11</v>
      </c>
      <c r="CA1087" s="122">
        <v>3.0905860999999998E-7</v>
      </c>
      <c r="CB1087" s="122">
        <v>4.2516509999999996E-6</v>
      </c>
      <c r="CC1087" s="122">
        <v>6.6336620000000005E-8</v>
      </c>
      <c r="CD1087" s="122">
        <v>5.8883204999999999E-9</v>
      </c>
      <c r="CE1087" s="151"/>
      <c r="CF1087" s="143"/>
      <c r="CG1087" s="42" t="s">
        <v>1277</v>
      </c>
      <c r="CH1087" s="42"/>
      <c r="CI1087" s="42"/>
      <c r="CK1087" s="50"/>
      <c r="CL1087" s="41"/>
      <c r="CM1087" s="41"/>
      <c r="CN1087" s="41"/>
      <c r="CO1087" s="41"/>
      <c r="CP1087" s="41"/>
      <c r="CQ1087" s="41"/>
      <c r="CR1087" s="41"/>
      <c r="CS1087" s="41"/>
      <c r="CT1087" s="41"/>
      <c r="CU1087" s="41"/>
      <c r="CV1087" s="41"/>
      <c r="CW1087" s="41"/>
    </row>
    <row r="1088" spans="1:101" ht="14.5" customHeight="1">
      <c r="A1088" s="41" t="s">
        <v>9987</v>
      </c>
      <c r="B1088" s="119" t="s">
        <v>8313</v>
      </c>
      <c r="C1088" s="120" t="str">
        <f t="shared" si="470"/>
        <v>A.160.04.104</v>
      </c>
      <c r="D1088" s="135" t="s">
        <v>99</v>
      </c>
      <c r="E1088" s="119" t="s">
        <v>6570</v>
      </c>
      <c r="F1088" s="118" t="str">
        <f t="shared" si="471"/>
        <v>Avodire natural forest 550 (kg/m3)</v>
      </c>
      <c r="G1088" s="118">
        <f t="shared" si="472"/>
        <v>4.9809277135174996</v>
      </c>
      <c r="H1088" s="118">
        <f t="shared" si="473"/>
        <v>1.5672009724999999E-3</v>
      </c>
      <c r="I1088" s="118">
        <f t="shared" si="474"/>
        <v>5.1897073700000003E-3</v>
      </c>
      <c r="J1088" s="326">
        <f t="shared" si="475"/>
        <v>4.4829763851749993</v>
      </c>
      <c r="K1088" s="118">
        <v>0.49119442000000002</v>
      </c>
      <c r="L1088" s="118">
        <v>3.3855767000000002E-3</v>
      </c>
      <c r="M1088" s="118">
        <v>1.6799718E-3</v>
      </c>
      <c r="N1088" s="118">
        <v>1.2225875E-3</v>
      </c>
      <c r="O1088" s="118">
        <v>1.899533E-4</v>
      </c>
      <c r="P1088" s="330">
        <v>6.5080225000000001E-6</v>
      </c>
      <c r="Q1088" s="118">
        <v>1.4815215E-4</v>
      </c>
      <c r="R1088" s="118">
        <v>1.2415886999999999E-4</v>
      </c>
      <c r="S1088" s="118">
        <v>2.062589E-4</v>
      </c>
      <c r="T1088" s="118">
        <v>1.4012299000000001E-2</v>
      </c>
      <c r="U1088" s="118">
        <v>3.2303116999999998E-3</v>
      </c>
      <c r="V1088" s="118">
        <v>4.4655253999999998</v>
      </c>
      <c r="W1088" s="330">
        <v>2.1155750000000001E-6</v>
      </c>
      <c r="X1088" s="118">
        <v>0</v>
      </c>
      <c r="Y1088" s="41"/>
      <c r="Z1088" s="327">
        <f t="shared" si="476"/>
        <v>3.6931911278195488</v>
      </c>
      <c r="AA1088" s="41"/>
      <c r="AB1088" s="111">
        <v>21.520758000000001</v>
      </c>
      <c r="AC1088" s="111">
        <v>3.0843341</v>
      </c>
      <c r="AD1088" s="111">
        <v>0.4378939</v>
      </c>
      <c r="AE1088" s="111">
        <v>0</v>
      </c>
      <c r="AF1088" s="111">
        <v>17.737456000000002</v>
      </c>
      <c r="AG1088" s="111">
        <v>0.16211503999999999</v>
      </c>
      <c r="AH1088" s="111">
        <v>9.8958885999999996E-2</v>
      </c>
      <c r="AI1088" s="41"/>
      <c r="AJ1088" s="114">
        <v>6.1477610000000002E-2</v>
      </c>
      <c r="AK1088" s="114">
        <v>5.8494376000000001E-2</v>
      </c>
      <c r="AL1088" s="114">
        <v>2.8391152000000002E-3</v>
      </c>
      <c r="AM1088" s="114">
        <v>1.4411860999999999E-4</v>
      </c>
      <c r="AN1088" s="113">
        <f t="shared" si="477"/>
        <v>3.5068570901725697E-6</v>
      </c>
      <c r="AO1088" s="112">
        <f t="shared" si="478"/>
        <v>1.0499686687351541E-8</v>
      </c>
      <c r="AP1088" s="112">
        <f t="shared" si="479"/>
        <v>2.0184680079000001E-2</v>
      </c>
      <c r="AQ1088" s="328">
        <v>3.4277569E-6</v>
      </c>
      <c r="AR1088" s="328">
        <v>1.0342386E-8</v>
      </c>
      <c r="AS1088" s="328">
        <v>2.8256802E-13</v>
      </c>
      <c r="AT1088" s="328">
        <v>6.2602571000000002E-12</v>
      </c>
      <c r="AU1088" s="328">
        <v>1.6384846999999999E-13</v>
      </c>
      <c r="AV1088" s="328">
        <v>1.8179752E-10</v>
      </c>
      <c r="AW1088" s="328">
        <v>7.7375133999999999E-8</v>
      </c>
      <c r="AX1088" s="328">
        <v>2.6395621E-11</v>
      </c>
      <c r="AY1088" s="328">
        <v>8.8246140999999994E-11</v>
      </c>
      <c r="AZ1088" s="328">
        <v>4.1610557999999999E-14</v>
      </c>
      <c r="BA1088" s="328">
        <v>1.3402159000000001E-15</v>
      </c>
      <c r="BB1088" s="328">
        <v>5.2622257999999998E-14</v>
      </c>
      <c r="BC1088" s="328">
        <v>9.6766165000000003E-14</v>
      </c>
      <c r="BD1088" s="328">
        <v>2.1406945000000001E-14</v>
      </c>
      <c r="BE1088" s="328">
        <v>2.4562929000000001E-11</v>
      </c>
      <c r="BF1088" s="328">
        <v>1.4712544E-9</v>
      </c>
      <c r="BG1088" s="328">
        <v>4.1913171000000002E-11</v>
      </c>
      <c r="BH1088" s="328">
        <v>1.4892079E-5</v>
      </c>
      <c r="BI1088" s="329">
        <v>2.0169788000000001E-2</v>
      </c>
      <c r="BJ1088" s="328">
        <v>4.1017218000000001E-11</v>
      </c>
      <c r="BK1088" s="328">
        <v>2.4942903000000001E-13</v>
      </c>
      <c r="BL1088" s="328">
        <v>1.1159639999999999E-17</v>
      </c>
      <c r="BM1088" s="41"/>
      <c r="BN1088" s="111">
        <v>1.0932672E-4</v>
      </c>
      <c r="BO1088" s="122">
        <v>6.6825252999999998E-7</v>
      </c>
      <c r="BP1088" s="111">
        <v>1.0297597E-4</v>
      </c>
      <c r="BQ1088" s="122">
        <v>1.455259E-8</v>
      </c>
      <c r="BR1088" s="122">
        <v>5.9615958999999995E-7</v>
      </c>
      <c r="BS1088" s="122">
        <v>1.1769024E-7</v>
      </c>
      <c r="BT1088" s="122">
        <v>8.0949264999999998E-10</v>
      </c>
      <c r="BU1088" s="122">
        <v>1.8503580999999999E-7</v>
      </c>
      <c r="BV1088" s="122">
        <v>8.7333080000000001E-9</v>
      </c>
      <c r="BW1088" s="122">
        <v>9.8033143000000004E-8</v>
      </c>
      <c r="BX1088" s="122">
        <v>1.2026067E-9</v>
      </c>
      <c r="BY1088" s="122">
        <v>2.7325472E-8</v>
      </c>
      <c r="BZ1088" s="122">
        <v>2.2473450999999999E-11</v>
      </c>
      <c r="CA1088" s="122">
        <v>3.0905860999999998E-7</v>
      </c>
      <c r="CB1088" s="122">
        <v>4.2516509999999996E-6</v>
      </c>
      <c r="CC1088" s="122">
        <v>6.6336620000000005E-8</v>
      </c>
      <c r="CD1088" s="122">
        <v>5.8883204999999999E-9</v>
      </c>
      <c r="CE1088" s="151"/>
      <c r="CF1088" s="143"/>
      <c r="CG1088" s="42" t="s">
        <v>1277</v>
      </c>
      <c r="CH1088" s="42"/>
      <c r="CI1088" s="42"/>
      <c r="CK1088" s="50"/>
      <c r="CL1088" s="41"/>
      <c r="CM1088" s="41"/>
      <c r="CN1088" s="41"/>
      <c r="CO1088" s="41"/>
      <c r="CP1088" s="41"/>
      <c r="CQ1088" s="41"/>
      <c r="CR1088" s="41"/>
      <c r="CS1088" s="41"/>
      <c r="CT1088" s="41"/>
      <c r="CU1088" s="41"/>
      <c r="CV1088" s="41"/>
      <c r="CW1088" s="41"/>
    </row>
    <row r="1089" spans="1:101" ht="14.5" customHeight="1">
      <c r="A1089" s="41" t="s">
        <v>9985</v>
      </c>
      <c r="B1089" s="119" t="s">
        <v>8313</v>
      </c>
      <c r="C1089" s="120" t="str">
        <f t="shared" si="470"/>
        <v>A.160.04.105</v>
      </c>
      <c r="D1089" s="135" t="s">
        <v>99</v>
      </c>
      <c r="E1089" s="119" t="s">
        <v>6570</v>
      </c>
      <c r="F1089" s="118" t="str">
        <f t="shared" si="471"/>
        <v>Balsa FSC/PEFC 150 (kg/m3)</v>
      </c>
      <c r="G1089" s="118">
        <f t="shared" si="472"/>
        <v>0.13915467737999998</v>
      </c>
      <c r="H1089" s="118">
        <f t="shared" si="473"/>
        <v>3.2890663139999998E-3</v>
      </c>
      <c r="I1089" s="118">
        <f t="shared" si="474"/>
        <v>1.4192511239999999E-2</v>
      </c>
      <c r="J1089" s="326">
        <f t="shared" si="475"/>
        <v>5.1352053825999992E-2</v>
      </c>
      <c r="K1089" s="118">
        <v>7.0321045999999998E-2</v>
      </c>
      <c r="L1089" s="118">
        <v>1.0184772999999999E-2</v>
      </c>
      <c r="M1089" s="118">
        <v>3.6637931999999999E-3</v>
      </c>
      <c r="N1089" s="118">
        <v>2.4607365E-3</v>
      </c>
      <c r="O1089" s="118">
        <v>3.9395507999999998E-4</v>
      </c>
      <c r="P1089" s="330">
        <v>1.9121594E-5</v>
      </c>
      <c r="Q1089" s="118">
        <v>4.1525314000000001E-4</v>
      </c>
      <c r="R1089" s="118">
        <v>3.4394504000000002E-4</v>
      </c>
      <c r="S1089" s="118">
        <v>3.7202440999999998E-4</v>
      </c>
      <c r="T1089" s="118">
        <v>4.752373E-2</v>
      </c>
      <c r="U1089" s="118">
        <v>3.3801104000000001E-3</v>
      </c>
      <c r="V1089" s="330">
        <v>7.034474E-5</v>
      </c>
      <c r="W1089" s="330">
        <v>5.8442760000000003E-6</v>
      </c>
      <c r="X1089" s="118">
        <v>0</v>
      </c>
      <c r="Y1089" s="41"/>
      <c r="Z1089" s="327">
        <f t="shared" si="476"/>
        <v>0.52872966917293229</v>
      </c>
      <c r="AA1089" s="41"/>
      <c r="AB1089" s="111">
        <v>25.511419</v>
      </c>
      <c r="AC1089" s="111">
        <v>7.0470291999999999</v>
      </c>
      <c r="AD1089" s="111">
        <v>0.45820160999999998</v>
      </c>
      <c r="AE1089" s="111">
        <v>0</v>
      </c>
      <c r="AF1089" s="111">
        <v>17.738678</v>
      </c>
      <c r="AG1089" s="111">
        <v>0.16428677</v>
      </c>
      <c r="AH1089" s="111">
        <v>0.10322289</v>
      </c>
      <c r="AI1089" s="41"/>
      <c r="AJ1089" s="114">
        <v>1.2802268E-2</v>
      </c>
      <c r="AK1089" s="114">
        <v>1.1886953E-2</v>
      </c>
      <c r="AL1089" s="114">
        <v>5.1518307000000005E-4</v>
      </c>
      <c r="AM1089" s="114">
        <v>4.0013135999999999E-4</v>
      </c>
      <c r="AN1089" s="113">
        <f t="shared" si="477"/>
        <v>7.1264707306739994E-7</v>
      </c>
      <c r="AO1089" s="112">
        <f t="shared" si="478"/>
        <v>1.9052627861959038E-9</v>
      </c>
      <c r="AP1089" s="112">
        <f t="shared" si="479"/>
        <v>5.6040806946999998E-2</v>
      </c>
      <c r="AQ1089" s="328">
        <v>4.9197476999999997E-7</v>
      </c>
      <c r="AR1089" s="328">
        <v>1.48445E-9</v>
      </c>
      <c r="AS1089" s="328">
        <v>4.0555281999999997E-14</v>
      </c>
      <c r="AT1089" s="328">
        <v>1.7293960000000001E-11</v>
      </c>
      <c r="AU1089" s="328">
        <v>4.5263140000000001E-13</v>
      </c>
      <c r="AV1089" s="328">
        <v>3.6592117E-10</v>
      </c>
      <c r="AW1089" s="328">
        <v>2.1604115000000001E-7</v>
      </c>
      <c r="AX1089" s="328">
        <v>5.4055214000000002E-11</v>
      </c>
      <c r="AY1089" s="328">
        <v>2.4951004000000002E-10</v>
      </c>
      <c r="AZ1089" s="328">
        <v>1.1494916999999999E-13</v>
      </c>
      <c r="BA1089" s="328">
        <v>3.7023463999999998E-15</v>
      </c>
      <c r="BB1089" s="328">
        <v>1.4852963999999999E-13</v>
      </c>
      <c r="BC1089" s="328">
        <v>3.8508861000000001E-13</v>
      </c>
      <c r="BD1089" s="328">
        <v>8.0488618999999996E-14</v>
      </c>
      <c r="BE1089" s="328">
        <v>6.8012036000000005E-11</v>
      </c>
      <c r="BF1089" s="328">
        <v>4.0661631999999997E-9</v>
      </c>
      <c r="BG1089" s="328">
        <v>1.1578513999999999E-10</v>
      </c>
      <c r="BH1089" s="328">
        <v>3.7451947000000002E-5</v>
      </c>
      <c r="BI1089" s="329">
        <v>5.6003354999999998E-2</v>
      </c>
      <c r="BJ1089" s="328">
        <v>1.1331007E-10</v>
      </c>
      <c r="BK1089" s="328">
        <v>6.8904769999999996E-13</v>
      </c>
      <c r="BL1089" s="328">
        <v>3.0828503999999997E-17</v>
      </c>
      <c r="BM1089" s="41"/>
      <c r="BN1089" s="122">
        <v>2.9052922000000001E-5</v>
      </c>
      <c r="BO1089" s="122">
        <v>1.8389325E-6</v>
      </c>
      <c r="BP1089" s="122">
        <v>1.4742386E-5</v>
      </c>
      <c r="BQ1089" s="122">
        <v>4.0313533E-8</v>
      </c>
      <c r="BR1089" s="122">
        <v>1.592322E-6</v>
      </c>
      <c r="BS1089" s="122">
        <v>2.3344735999999999E-7</v>
      </c>
      <c r="BT1089" s="122">
        <v>2.2362234999999998E-9</v>
      </c>
      <c r="BU1089" s="122">
        <v>3.7202316999999998E-7</v>
      </c>
      <c r="BV1089" s="122">
        <v>2.5659832999999999E-8</v>
      </c>
      <c r="BW1089" s="122">
        <v>2.7477541999999999E-7</v>
      </c>
      <c r="BX1089" s="122">
        <v>3.3222009999999999E-9</v>
      </c>
      <c r="BY1089" s="122">
        <v>7.5486617000000007E-8</v>
      </c>
      <c r="BZ1089" s="122">
        <v>6.2082908999999999E-11</v>
      </c>
      <c r="CA1089" s="122">
        <v>7.1748588000000004E-7</v>
      </c>
      <c r="CB1089" s="122">
        <v>9.0323724999999999E-6</v>
      </c>
      <c r="CC1089" s="122">
        <v>8.5829936000000001E-8</v>
      </c>
      <c r="CD1089" s="122">
        <v>1.6266485000000001E-8</v>
      </c>
      <c r="CE1089" s="151"/>
      <c r="CF1089" s="143"/>
      <c r="CG1089" s="42" t="s">
        <v>1277</v>
      </c>
      <c r="CH1089" s="42"/>
      <c r="CI1089" s="42"/>
      <c r="CK1089" s="50"/>
      <c r="CL1089" s="41"/>
      <c r="CM1089" s="41"/>
      <c r="CN1089" s="41"/>
      <c r="CO1089" s="41"/>
      <c r="CP1089" s="41"/>
      <c r="CQ1089" s="41"/>
      <c r="CR1089" s="41"/>
      <c r="CS1089" s="41"/>
      <c r="CT1089" s="41"/>
      <c r="CU1089" s="41"/>
      <c r="CV1089" s="41"/>
      <c r="CW1089" s="76"/>
    </row>
    <row r="1090" spans="1:101" ht="14.5" customHeight="1">
      <c r="A1090" s="41" t="s">
        <v>9982</v>
      </c>
      <c r="B1090" s="119" t="s">
        <v>8313</v>
      </c>
      <c r="C1090" s="120" t="str">
        <f t="shared" si="470"/>
        <v>A.160.04.106</v>
      </c>
      <c r="D1090" s="135" t="s">
        <v>99</v>
      </c>
      <c r="E1090" s="119" t="s">
        <v>6570</v>
      </c>
      <c r="F1090" s="118" t="str">
        <f t="shared" si="471"/>
        <v>Balsa natural forest 150 (kg/m3)</v>
      </c>
      <c r="G1090" s="118">
        <f t="shared" si="472"/>
        <v>41.388629336640001</v>
      </c>
      <c r="H1090" s="118">
        <f t="shared" si="473"/>
        <v>3.2890663139999998E-3</v>
      </c>
      <c r="I1090" s="118">
        <f t="shared" si="474"/>
        <v>1.4192511239999999E-2</v>
      </c>
      <c r="J1090" s="326">
        <f t="shared" si="475"/>
        <v>40.841976709085998</v>
      </c>
      <c r="K1090" s="118">
        <v>0.52917104999999998</v>
      </c>
      <c r="L1090" s="118">
        <v>1.0184772999999999E-2</v>
      </c>
      <c r="M1090" s="118">
        <v>3.6637931999999999E-3</v>
      </c>
      <c r="N1090" s="118">
        <v>2.4607365E-3</v>
      </c>
      <c r="O1090" s="118">
        <v>3.9395507999999998E-4</v>
      </c>
      <c r="P1090" s="330">
        <v>1.9121594E-5</v>
      </c>
      <c r="Q1090" s="118">
        <v>4.1525314000000001E-4</v>
      </c>
      <c r="R1090" s="118">
        <v>3.4394504000000002E-4</v>
      </c>
      <c r="S1090" s="118">
        <v>3.7202440999999998E-4</v>
      </c>
      <c r="T1090" s="118">
        <v>4.752373E-2</v>
      </c>
      <c r="U1090" s="118">
        <v>3.3801104000000001E-3</v>
      </c>
      <c r="V1090" s="118">
        <v>40.790694999999999</v>
      </c>
      <c r="W1090" s="330">
        <v>5.8442760000000003E-6</v>
      </c>
      <c r="X1090" s="118">
        <v>0</v>
      </c>
      <c r="Y1090" s="41"/>
      <c r="Z1090" s="327">
        <f t="shared" si="476"/>
        <v>3.9787296992481198</v>
      </c>
      <c r="AA1090" s="41"/>
      <c r="AB1090" s="111">
        <v>25.511419</v>
      </c>
      <c r="AC1090" s="111">
        <v>7.0470291999999999</v>
      </c>
      <c r="AD1090" s="111">
        <v>0.45820160999999998</v>
      </c>
      <c r="AE1090" s="111">
        <v>0</v>
      </c>
      <c r="AF1090" s="111">
        <v>17.738678</v>
      </c>
      <c r="AG1090" s="111">
        <v>0.16428677</v>
      </c>
      <c r="AH1090" s="111">
        <v>0.10322289</v>
      </c>
      <c r="AI1090" s="41"/>
      <c r="AJ1090" s="114">
        <v>6.8817090999999997E-2</v>
      </c>
      <c r="AK1090" s="114">
        <v>6.5289640999999995E-2</v>
      </c>
      <c r="AL1090" s="114">
        <v>3.1273184000000002E-3</v>
      </c>
      <c r="AM1090" s="114">
        <v>4.0013135999999999E-4</v>
      </c>
      <c r="AN1090" s="113">
        <f t="shared" si="477"/>
        <v>3.9142471030674001E-6</v>
      </c>
      <c r="AO1090" s="112">
        <f t="shared" si="478"/>
        <v>1.1565526711193902E-8</v>
      </c>
      <c r="AP1090" s="112">
        <f t="shared" si="479"/>
        <v>5.6040806946999998E-2</v>
      </c>
      <c r="AQ1090" s="328">
        <v>3.6935748000000002E-6</v>
      </c>
      <c r="AR1090" s="328">
        <v>1.114445E-8</v>
      </c>
      <c r="AS1090" s="328">
        <v>3.0448027999999998E-13</v>
      </c>
      <c r="AT1090" s="328">
        <v>1.7293960000000001E-11</v>
      </c>
      <c r="AU1090" s="328">
        <v>4.5263140000000001E-13</v>
      </c>
      <c r="AV1090" s="328">
        <v>3.6592117E-10</v>
      </c>
      <c r="AW1090" s="328">
        <v>2.1604115000000001E-7</v>
      </c>
      <c r="AX1090" s="328">
        <v>5.4055214000000002E-11</v>
      </c>
      <c r="AY1090" s="328">
        <v>2.4951004000000002E-10</v>
      </c>
      <c r="AZ1090" s="328">
        <v>1.1494916999999999E-13</v>
      </c>
      <c r="BA1090" s="328">
        <v>3.7023463999999998E-15</v>
      </c>
      <c r="BB1090" s="328">
        <v>1.4852963999999999E-13</v>
      </c>
      <c r="BC1090" s="328">
        <v>3.8508861000000001E-13</v>
      </c>
      <c r="BD1090" s="328">
        <v>8.0488618999999996E-14</v>
      </c>
      <c r="BE1090" s="328">
        <v>6.8012036000000005E-11</v>
      </c>
      <c r="BF1090" s="328">
        <v>4.0661631999999997E-9</v>
      </c>
      <c r="BG1090" s="328">
        <v>1.1578513999999999E-10</v>
      </c>
      <c r="BH1090" s="328">
        <v>3.7451947000000002E-5</v>
      </c>
      <c r="BI1090" s="329">
        <v>5.6003354999999998E-2</v>
      </c>
      <c r="BJ1090" s="328">
        <v>1.1331007E-10</v>
      </c>
      <c r="BK1090" s="328">
        <v>6.8904769999999996E-13</v>
      </c>
      <c r="BL1090" s="328">
        <v>3.0828503999999997E-17</v>
      </c>
      <c r="BM1090" s="41"/>
      <c r="BN1090" s="111">
        <v>1.2524808000000001E-4</v>
      </c>
      <c r="BO1090" s="122">
        <v>1.8389325E-6</v>
      </c>
      <c r="BP1090" s="111">
        <v>1.1093754E-4</v>
      </c>
      <c r="BQ1090" s="122">
        <v>4.0313533E-8</v>
      </c>
      <c r="BR1090" s="122">
        <v>1.592322E-6</v>
      </c>
      <c r="BS1090" s="122">
        <v>2.3344735999999999E-7</v>
      </c>
      <c r="BT1090" s="122">
        <v>2.2362234999999998E-9</v>
      </c>
      <c r="BU1090" s="122">
        <v>3.7202316999999998E-7</v>
      </c>
      <c r="BV1090" s="122">
        <v>2.5659832999999999E-8</v>
      </c>
      <c r="BW1090" s="122">
        <v>2.7477541999999999E-7</v>
      </c>
      <c r="BX1090" s="122">
        <v>3.3222009999999999E-9</v>
      </c>
      <c r="BY1090" s="122">
        <v>7.5486617000000007E-8</v>
      </c>
      <c r="BZ1090" s="122">
        <v>6.2082908999999999E-11</v>
      </c>
      <c r="CA1090" s="122">
        <v>7.1748588000000004E-7</v>
      </c>
      <c r="CB1090" s="122">
        <v>9.0323724999999999E-6</v>
      </c>
      <c r="CC1090" s="122">
        <v>8.5829936000000001E-8</v>
      </c>
      <c r="CD1090" s="122">
        <v>1.6266485000000001E-8</v>
      </c>
      <c r="CE1090" s="151"/>
      <c r="CF1090" s="143"/>
      <c r="CG1090" s="42" t="s">
        <v>1277</v>
      </c>
      <c r="CH1090" s="42"/>
      <c r="CI1090" s="42"/>
      <c r="CK1090" s="50"/>
      <c r="CL1090" s="41"/>
      <c r="CM1090" s="41"/>
      <c r="CN1090" s="41"/>
      <c r="CO1090" s="41"/>
      <c r="CP1090" s="41"/>
      <c r="CQ1090" s="41"/>
      <c r="CR1090" s="76"/>
      <c r="CS1090" s="76"/>
      <c r="CT1090" s="76"/>
      <c r="CU1090" s="76"/>
      <c r="CV1090" s="76"/>
      <c r="CW1090" s="76"/>
    </row>
    <row r="1091" spans="1:101" ht="14.5" customHeight="1">
      <c r="A1091" s="41" t="s">
        <v>9980</v>
      </c>
      <c r="B1091" s="119" t="s">
        <v>8313</v>
      </c>
      <c r="C1091" s="120" t="str">
        <f t="shared" si="470"/>
        <v>A.160.04.107</v>
      </c>
      <c r="D1091" s="135" t="s">
        <v>99</v>
      </c>
      <c r="E1091" s="119" t="s">
        <v>6570</v>
      </c>
      <c r="F1091" s="118" t="str">
        <f t="shared" si="471"/>
        <v>Birch FSC/PEFC 660 (kg/m3)</v>
      </c>
      <c r="G1091" s="118">
        <f t="shared" si="472"/>
        <v>6.5898585300499996E-2</v>
      </c>
      <c r="H1091" s="118">
        <f t="shared" si="473"/>
        <v>2.8512226889999999E-3</v>
      </c>
      <c r="I1091" s="118">
        <f t="shared" si="474"/>
        <v>5.4002542600000009E-3</v>
      </c>
      <c r="J1091" s="326">
        <f t="shared" si="475"/>
        <v>2.1047764351500003E-2</v>
      </c>
      <c r="K1091" s="118">
        <v>3.6599343999999999E-2</v>
      </c>
      <c r="L1091" s="118">
        <v>2.1701863999999999E-3</v>
      </c>
      <c r="M1091" s="118">
        <v>2.9215880000000001E-3</v>
      </c>
      <c r="N1091" s="118">
        <v>2.1744606999999998E-3</v>
      </c>
      <c r="O1091" s="118">
        <v>3.0440057999999999E-4</v>
      </c>
      <c r="P1091" s="330">
        <v>1.3977749000000001E-5</v>
      </c>
      <c r="Q1091" s="118">
        <v>3.5838366000000001E-4</v>
      </c>
      <c r="R1091" s="118">
        <v>3.0847985999999999E-4</v>
      </c>
      <c r="S1091" s="118">
        <v>3.3523363999999998E-4</v>
      </c>
      <c r="T1091" s="118">
        <v>1.7355413E-2</v>
      </c>
      <c r="U1091" s="118">
        <v>3.2885524999999999E-3</v>
      </c>
      <c r="V1091" s="330">
        <v>6.3276273999999998E-5</v>
      </c>
      <c r="W1091" s="330">
        <v>5.2889375000000004E-6</v>
      </c>
      <c r="X1091" s="118">
        <v>0</v>
      </c>
      <c r="Y1091" s="41"/>
      <c r="Z1091" s="327">
        <f t="shared" si="476"/>
        <v>0.27518303759398494</v>
      </c>
      <c r="AA1091" s="41"/>
      <c r="AB1091" s="111">
        <v>22.946341</v>
      </c>
      <c r="AC1091" s="111">
        <v>3.6988086</v>
      </c>
      <c r="AD1091" s="111">
        <v>0.44578983999999999</v>
      </c>
      <c r="AE1091" s="111">
        <v>0</v>
      </c>
      <c r="AF1091" s="111">
        <v>18.538495999999999</v>
      </c>
      <c r="AG1091" s="111">
        <v>0.16296915000000001</v>
      </c>
      <c r="AH1091" s="111">
        <v>0.10027669</v>
      </c>
      <c r="AI1091" s="41"/>
      <c r="AJ1091" s="114">
        <v>5.9234865999999997E-3</v>
      </c>
      <c r="AK1091" s="114">
        <v>5.4716217000000001E-3</v>
      </c>
      <c r="AL1091" s="114">
        <v>2.7139017999999997E-4</v>
      </c>
      <c r="AM1091" s="114">
        <v>1.8047467E-4</v>
      </c>
      <c r="AN1091" s="113">
        <f t="shared" si="477"/>
        <v>3.2803487111318001E-7</v>
      </c>
      <c r="AO1091" s="112">
        <f t="shared" si="478"/>
        <v>1.0036619185712991E-9</v>
      </c>
      <c r="AP1091" s="112">
        <f t="shared" si="479"/>
        <v>2.5276563876999999E-2</v>
      </c>
      <c r="AQ1091" s="328">
        <v>2.5655866000000003E-7</v>
      </c>
      <c r="AR1091" s="328">
        <v>7.7413871000000002E-10</v>
      </c>
      <c r="AS1091" s="328">
        <v>2.1148753000000001E-14</v>
      </c>
      <c r="AT1091" s="328">
        <v>1.5650642999999999E-11</v>
      </c>
      <c r="AU1091" s="328">
        <v>4.0962117999999999E-13</v>
      </c>
      <c r="AV1091" s="328">
        <v>3.2333258000000003E-10</v>
      </c>
      <c r="AW1091" s="328">
        <v>6.7298702000000004E-8</v>
      </c>
      <c r="AX1091" s="328">
        <v>4.6477131000000002E-11</v>
      </c>
      <c r="AY1091" s="328">
        <v>7.7369341999999995E-11</v>
      </c>
      <c r="AZ1091" s="328">
        <v>1.040264E-13</v>
      </c>
      <c r="BA1091" s="328">
        <v>3.3505397999999998E-15</v>
      </c>
      <c r="BB1091" s="328">
        <v>1.2521791000000001E-13</v>
      </c>
      <c r="BC1091" s="328">
        <v>5.7590084E-15</v>
      </c>
      <c r="BD1091" s="328">
        <v>1.0702491000000001E-14</v>
      </c>
      <c r="BE1091" s="328">
        <v>6.1092618999999999E-11</v>
      </c>
      <c r="BF1091" s="328">
        <v>3.6744806000000001E-9</v>
      </c>
      <c r="BG1091" s="328">
        <v>1.0478293E-10</v>
      </c>
      <c r="BH1091" s="328">
        <v>3.2978877000000001E-5</v>
      </c>
      <c r="BI1091" s="329">
        <v>2.5243584999999999E-2</v>
      </c>
      <c r="BJ1091" s="328">
        <v>1.0254305000000001E-10</v>
      </c>
      <c r="BK1091" s="328">
        <v>6.2357256999999997E-13</v>
      </c>
      <c r="BL1091" s="328">
        <v>2.7899099000000002E-17</v>
      </c>
      <c r="BM1091" s="41"/>
      <c r="BN1091" s="122">
        <v>1.536055E-5</v>
      </c>
      <c r="BO1091" s="122">
        <v>6.4337347999999999E-7</v>
      </c>
      <c r="BP1091" s="122">
        <v>7.6728332000000006E-6</v>
      </c>
      <c r="BQ1091" s="122">
        <v>3.6156888999999998E-8</v>
      </c>
      <c r="BR1091" s="122">
        <v>5.4979476999999999E-7</v>
      </c>
      <c r="BS1091" s="122">
        <v>2.1620693999999999E-7</v>
      </c>
      <c r="BT1091" s="122">
        <v>2.0237316000000001E-9</v>
      </c>
      <c r="BU1091" s="122">
        <v>3.4417399000000001E-7</v>
      </c>
      <c r="BV1091" s="122">
        <v>1.8757155E-8</v>
      </c>
      <c r="BW1091" s="122">
        <v>2.3714455999999999E-7</v>
      </c>
      <c r="BX1091" s="122">
        <v>3.0065166999999999E-9</v>
      </c>
      <c r="BY1091" s="122">
        <v>6.8313681000000006E-8</v>
      </c>
      <c r="BZ1091" s="122">
        <v>5.6183628000000001E-11</v>
      </c>
      <c r="CA1091" s="122">
        <v>4.8218284000000003E-7</v>
      </c>
      <c r="CB1091" s="122">
        <v>4.9888784000000002E-6</v>
      </c>
      <c r="CC1091" s="122">
        <v>8.2926676000000001E-8</v>
      </c>
      <c r="CD1091" s="122">
        <v>1.4720800999999999E-8</v>
      </c>
      <c r="CE1091" s="151"/>
      <c r="CF1091" s="143"/>
      <c r="CG1091" s="42" t="s">
        <v>1277</v>
      </c>
      <c r="CH1091" s="42"/>
      <c r="CI1091" s="42"/>
      <c r="CK1091" s="50"/>
      <c r="CL1091" s="41"/>
      <c r="CM1091" s="41"/>
      <c r="CN1091" s="41"/>
      <c r="CO1091" s="41"/>
      <c r="CP1091" s="41"/>
      <c r="CQ1091" s="41"/>
      <c r="CR1091" s="76"/>
      <c r="CS1091" s="76"/>
      <c r="CT1091" s="76"/>
      <c r="CU1091" s="76"/>
      <c r="CV1091" s="76"/>
      <c r="CW1091" s="76"/>
    </row>
    <row r="1092" spans="1:101" ht="14.5" customHeight="1">
      <c r="A1092" s="41" t="s">
        <v>9978</v>
      </c>
      <c r="B1092" s="119" t="s">
        <v>8313</v>
      </c>
      <c r="C1092" s="120" t="str">
        <f t="shared" si="470"/>
        <v>A.160.04.108</v>
      </c>
      <c r="D1092" s="135" t="s">
        <v>99</v>
      </c>
      <c r="E1092" s="119" t="s">
        <v>6570</v>
      </c>
      <c r="F1092" s="118" t="str">
        <f t="shared" si="471"/>
        <v>Elm FSC/PEFC 650 (kg/m3)</v>
      </c>
      <c r="G1092" s="118">
        <f t="shared" si="472"/>
        <v>6.5898585300499996E-2</v>
      </c>
      <c r="H1092" s="118">
        <f t="shared" si="473"/>
        <v>2.8512226889999999E-3</v>
      </c>
      <c r="I1092" s="118">
        <f t="shared" si="474"/>
        <v>5.4002542600000009E-3</v>
      </c>
      <c r="J1092" s="326">
        <f t="shared" si="475"/>
        <v>2.1047764351500003E-2</v>
      </c>
      <c r="K1092" s="118">
        <v>3.6599343999999999E-2</v>
      </c>
      <c r="L1092" s="118">
        <v>2.1701863999999999E-3</v>
      </c>
      <c r="M1092" s="118">
        <v>2.9215880000000001E-3</v>
      </c>
      <c r="N1092" s="118">
        <v>2.1744606999999998E-3</v>
      </c>
      <c r="O1092" s="118">
        <v>3.0440057999999999E-4</v>
      </c>
      <c r="P1092" s="330">
        <v>1.3977749000000001E-5</v>
      </c>
      <c r="Q1092" s="118">
        <v>3.5838366000000001E-4</v>
      </c>
      <c r="R1092" s="118">
        <v>3.0847985999999999E-4</v>
      </c>
      <c r="S1092" s="118">
        <v>3.3523363999999998E-4</v>
      </c>
      <c r="T1092" s="118">
        <v>1.7355413E-2</v>
      </c>
      <c r="U1092" s="118">
        <v>3.2885524999999999E-3</v>
      </c>
      <c r="V1092" s="330">
        <v>6.3276273999999998E-5</v>
      </c>
      <c r="W1092" s="330">
        <v>5.2889375000000004E-6</v>
      </c>
      <c r="X1092" s="118">
        <v>0</v>
      </c>
      <c r="Y1092" s="41"/>
      <c r="Z1092" s="327">
        <f t="shared" si="476"/>
        <v>0.27518303759398494</v>
      </c>
      <c r="AA1092" s="41"/>
      <c r="AB1092" s="111">
        <v>22.946341</v>
      </c>
      <c r="AC1092" s="111">
        <v>3.6988086</v>
      </c>
      <c r="AD1092" s="111">
        <v>0.44578983999999999</v>
      </c>
      <c r="AE1092" s="111">
        <v>0</v>
      </c>
      <c r="AF1092" s="111">
        <v>18.538495999999999</v>
      </c>
      <c r="AG1092" s="111">
        <v>0.16296915000000001</v>
      </c>
      <c r="AH1092" s="111">
        <v>0.10027669</v>
      </c>
      <c r="AI1092" s="41"/>
      <c r="AJ1092" s="114">
        <v>5.9234865999999997E-3</v>
      </c>
      <c r="AK1092" s="114">
        <v>5.4716217000000001E-3</v>
      </c>
      <c r="AL1092" s="114">
        <v>2.7139017999999997E-4</v>
      </c>
      <c r="AM1092" s="114">
        <v>1.8047467E-4</v>
      </c>
      <c r="AN1092" s="113">
        <f t="shared" si="477"/>
        <v>3.2803487111318001E-7</v>
      </c>
      <c r="AO1092" s="112">
        <f t="shared" si="478"/>
        <v>1.0036619185712991E-9</v>
      </c>
      <c r="AP1092" s="112">
        <f t="shared" si="479"/>
        <v>2.5276563876999999E-2</v>
      </c>
      <c r="AQ1092" s="328">
        <v>2.5655866000000003E-7</v>
      </c>
      <c r="AR1092" s="328">
        <v>7.7413871000000002E-10</v>
      </c>
      <c r="AS1092" s="328">
        <v>2.1148753000000001E-14</v>
      </c>
      <c r="AT1092" s="328">
        <v>1.5650642999999999E-11</v>
      </c>
      <c r="AU1092" s="328">
        <v>4.0962117999999999E-13</v>
      </c>
      <c r="AV1092" s="328">
        <v>3.2333258000000003E-10</v>
      </c>
      <c r="AW1092" s="328">
        <v>6.7298702000000004E-8</v>
      </c>
      <c r="AX1092" s="328">
        <v>4.6477131000000002E-11</v>
      </c>
      <c r="AY1092" s="328">
        <v>7.7369341999999995E-11</v>
      </c>
      <c r="AZ1092" s="328">
        <v>1.040264E-13</v>
      </c>
      <c r="BA1092" s="328">
        <v>3.3505397999999998E-15</v>
      </c>
      <c r="BB1092" s="328">
        <v>1.2521791000000001E-13</v>
      </c>
      <c r="BC1092" s="328">
        <v>5.7590084E-15</v>
      </c>
      <c r="BD1092" s="328">
        <v>1.0702491000000001E-14</v>
      </c>
      <c r="BE1092" s="328">
        <v>6.1092618999999999E-11</v>
      </c>
      <c r="BF1092" s="328">
        <v>3.6744806000000001E-9</v>
      </c>
      <c r="BG1092" s="328">
        <v>1.0478293E-10</v>
      </c>
      <c r="BH1092" s="328">
        <v>3.2978877000000001E-5</v>
      </c>
      <c r="BI1092" s="329">
        <v>2.5243584999999999E-2</v>
      </c>
      <c r="BJ1092" s="328">
        <v>1.0254305000000001E-10</v>
      </c>
      <c r="BK1092" s="328">
        <v>6.2357256999999997E-13</v>
      </c>
      <c r="BL1092" s="328">
        <v>2.7899099000000002E-17</v>
      </c>
      <c r="BM1092" s="41"/>
      <c r="BN1092" s="122">
        <v>1.536055E-5</v>
      </c>
      <c r="BO1092" s="122">
        <v>6.4337347999999999E-7</v>
      </c>
      <c r="BP1092" s="122">
        <v>7.6728332000000006E-6</v>
      </c>
      <c r="BQ1092" s="122">
        <v>3.6156888999999998E-8</v>
      </c>
      <c r="BR1092" s="122">
        <v>5.4979476999999999E-7</v>
      </c>
      <c r="BS1092" s="122">
        <v>2.1620693999999999E-7</v>
      </c>
      <c r="BT1092" s="122">
        <v>2.0237316000000001E-9</v>
      </c>
      <c r="BU1092" s="122">
        <v>3.4417399000000001E-7</v>
      </c>
      <c r="BV1092" s="122">
        <v>1.8757155E-8</v>
      </c>
      <c r="BW1092" s="122">
        <v>2.3714455999999999E-7</v>
      </c>
      <c r="BX1092" s="122">
        <v>3.0065166999999999E-9</v>
      </c>
      <c r="BY1092" s="122">
        <v>6.8313681000000006E-8</v>
      </c>
      <c r="BZ1092" s="122">
        <v>5.6183628000000001E-11</v>
      </c>
      <c r="CA1092" s="122">
        <v>4.8218284000000003E-7</v>
      </c>
      <c r="CB1092" s="122">
        <v>4.9888784000000002E-6</v>
      </c>
      <c r="CC1092" s="122">
        <v>8.2926676000000001E-8</v>
      </c>
      <c r="CD1092" s="122">
        <v>1.4720800999999999E-8</v>
      </c>
      <c r="CE1092" s="151"/>
      <c r="CF1092" s="143"/>
      <c r="CG1092" s="42" t="s">
        <v>1277</v>
      </c>
      <c r="CH1092" s="42"/>
      <c r="CI1092" s="42"/>
      <c r="CK1092" s="50"/>
      <c r="CL1092" s="41"/>
      <c r="CM1092" s="41"/>
      <c r="CN1092" s="41"/>
      <c r="CO1092" s="41"/>
      <c r="CP1092" s="41"/>
      <c r="CQ1092" s="41"/>
      <c r="CR1092" s="76"/>
      <c r="CS1092" s="76"/>
      <c r="CT1092" s="76"/>
      <c r="CU1092" s="76"/>
      <c r="CV1092" s="76"/>
      <c r="CW1092" s="76"/>
    </row>
    <row r="1093" spans="1:101" ht="14.5" customHeight="1">
      <c r="A1093" s="41" t="s">
        <v>9975</v>
      </c>
      <c r="B1093" s="119" t="s">
        <v>8313</v>
      </c>
      <c r="C1093" s="120" t="str">
        <f t="shared" si="470"/>
        <v>A.160.04.109</v>
      </c>
      <c r="D1093" s="135" t="s">
        <v>99</v>
      </c>
      <c r="E1093" s="119" t="s">
        <v>6570</v>
      </c>
      <c r="F1093" s="118" t="str">
        <f t="shared" si="471"/>
        <v>Emeri FSC/PEFC 515 (kg/m3)</v>
      </c>
      <c r="G1093" s="118">
        <f t="shared" si="472"/>
        <v>5.87966943509E-2</v>
      </c>
      <c r="H1093" s="118">
        <f t="shared" si="473"/>
        <v>1.5738041429E-3</v>
      </c>
      <c r="I1093" s="118">
        <f t="shared" si="474"/>
        <v>5.4609526799999997E-3</v>
      </c>
      <c r="J1093" s="326">
        <f t="shared" si="475"/>
        <v>1.8395875528E-2</v>
      </c>
      <c r="K1093" s="118">
        <v>3.3366062000000002E-2</v>
      </c>
      <c r="L1093" s="118">
        <v>3.6404603E-3</v>
      </c>
      <c r="M1093" s="118">
        <v>1.6962341000000001E-3</v>
      </c>
      <c r="N1093" s="118">
        <v>1.2262957999999999E-3</v>
      </c>
      <c r="O1093" s="118">
        <v>1.9210725000000001E-4</v>
      </c>
      <c r="P1093" s="330">
        <v>6.6268829000000003E-6</v>
      </c>
      <c r="Q1093" s="118">
        <v>1.4877421000000001E-4</v>
      </c>
      <c r="R1093" s="118">
        <v>1.2425827999999999E-4</v>
      </c>
      <c r="S1093" s="118">
        <v>2.0669945000000001E-4</v>
      </c>
      <c r="T1093" s="118">
        <v>1.4928798E-2</v>
      </c>
      <c r="U1093" s="118">
        <v>3.2328323999999999E-3</v>
      </c>
      <c r="V1093" s="330">
        <v>2.5430103000000001E-5</v>
      </c>
      <c r="W1093" s="330">
        <v>2.1155750000000001E-6</v>
      </c>
      <c r="X1093" s="118">
        <v>0</v>
      </c>
      <c r="Y1093" s="41"/>
      <c r="Z1093" s="327">
        <f t="shared" si="476"/>
        <v>0.25087264661654135</v>
      </c>
      <c r="AA1093" s="41"/>
      <c r="AB1093" s="111">
        <v>21.621618000000002</v>
      </c>
      <c r="AC1093" s="111">
        <v>3.1847316000000001</v>
      </c>
      <c r="AD1093" s="111">
        <v>0.43823561</v>
      </c>
      <c r="AE1093" s="111">
        <v>0</v>
      </c>
      <c r="AF1093" s="111">
        <v>17.737456000000002</v>
      </c>
      <c r="AG1093" s="111">
        <v>0.16215123000000001</v>
      </c>
      <c r="AH1093" s="111">
        <v>9.9043014999999998E-2</v>
      </c>
      <c r="AI1093" s="41"/>
      <c r="AJ1093" s="114">
        <v>5.6733957000000002E-3</v>
      </c>
      <c r="AK1093" s="114">
        <v>5.2883773E-3</v>
      </c>
      <c r="AL1093" s="114">
        <v>2.3429182999999999E-4</v>
      </c>
      <c r="AM1093" s="114">
        <v>1.5072653999999999E-4</v>
      </c>
      <c r="AN1093" s="113">
        <f t="shared" si="477"/>
        <v>3.1704900406056999E-7</v>
      </c>
      <c r="AO1093" s="112">
        <f t="shared" si="478"/>
        <v>8.6646387378753987E-10</v>
      </c>
      <c r="AP1093" s="112">
        <f t="shared" si="479"/>
        <v>2.1110159598E-2</v>
      </c>
      <c r="AQ1093" s="328">
        <v>2.3328534E-7</v>
      </c>
      <c r="AR1093" s="328">
        <v>7.0389389E-10</v>
      </c>
      <c r="AS1093" s="328">
        <v>1.9230657999999999E-14</v>
      </c>
      <c r="AT1093" s="328">
        <v>6.2602571000000002E-12</v>
      </c>
      <c r="AU1093" s="328">
        <v>1.6384846999999999E-13</v>
      </c>
      <c r="AV1093" s="328">
        <v>1.8234959E-10</v>
      </c>
      <c r="AW1093" s="328">
        <v>8.2037849999999995E-8</v>
      </c>
      <c r="AX1093" s="328">
        <v>2.6521520000000001E-11</v>
      </c>
      <c r="AY1093" s="328">
        <v>9.3638082000000004E-11</v>
      </c>
      <c r="AZ1093" s="328">
        <v>4.1610557999999999E-14</v>
      </c>
      <c r="BA1093" s="328">
        <v>1.3402159000000001E-15</v>
      </c>
      <c r="BB1093" s="328">
        <v>5.2950880999999997E-14</v>
      </c>
      <c r="BC1093" s="328">
        <v>1.0901131E-13</v>
      </c>
      <c r="BD1093" s="328">
        <v>2.3626975000000001E-14</v>
      </c>
      <c r="BE1093" s="328">
        <v>2.4579246999999999E-11</v>
      </c>
      <c r="BF1093" s="328">
        <v>1.4714439E-9</v>
      </c>
      <c r="BG1093" s="328">
        <v>4.1913171000000002E-11</v>
      </c>
      <c r="BH1093" s="328">
        <v>1.4932597999999999E-5</v>
      </c>
      <c r="BI1093" s="329">
        <v>2.1095227000000001E-2</v>
      </c>
      <c r="BJ1093" s="328">
        <v>4.1017218000000001E-11</v>
      </c>
      <c r="BK1093" s="328">
        <v>2.4942903000000001E-13</v>
      </c>
      <c r="BL1093" s="328">
        <v>1.1159639999999999E-17</v>
      </c>
      <c r="BM1093" s="41"/>
      <c r="BN1093" s="122">
        <v>1.3543675E-5</v>
      </c>
      <c r="BO1093" s="122">
        <v>7.0542620000000002E-7</v>
      </c>
      <c r="BP1093" s="122">
        <v>6.9949949999999996E-6</v>
      </c>
      <c r="BQ1093" s="122">
        <v>1.4564236E-8</v>
      </c>
      <c r="BR1093" s="122">
        <v>6.2870876999999995E-7</v>
      </c>
      <c r="BS1093" s="122">
        <v>1.1769024E-7</v>
      </c>
      <c r="BT1093" s="122">
        <v>8.0949264999999998E-10</v>
      </c>
      <c r="BU1093" s="122">
        <v>1.8503580999999999E-7</v>
      </c>
      <c r="BV1093" s="122">
        <v>8.8928101999999997E-9</v>
      </c>
      <c r="BW1093" s="122">
        <v>9.8444758000000001E-8</v>
      </c>
      <c r="BX1093" s="122">
        <v>1.2026067E-9</v>
      </c>
      <c r="BY1093" s="122">
        <v>2.7325472E-8</v>
      </c>
      <c r="BZ1093" s="122">
        <v>2.2473450999999999E-11</v>
      </c>
      <c r="CA1093" s="122">
        <v>3.1540977E-7</v>
      </c>
      <c r="CB1093" s="122">
        <v>4.3729227999999998E-6</v>
      </c>
      <c r="CC1093" s="122">
        <v>6.6336620000000005E-8</v>
      </c>
      <c r="CD1093" s="122">
        <v>5.8883204999999999E-9</v>
      </c>
      <c r="CE1093" s="151"/>
      <c r="CF1093" s="143"/>
      <c r="CG1093" s="42" t="s">
        <v>1277</v>
      </c>
      <c r="CH1093" s="42"/>
      <c r="CI1093" s="42"/>
      <c r="CK1093" s="50"/>
      <c r="CL1093" s="41"/>
      <c r="CM1093" s="41"/>
      <c r="CN1093" s="41"/>
      <c r="CO1093" s="41"/>
      <c r="CP1093" s="41"/>
      <c r="CQ1093" s="41"/>
      <c r="CR1093" s="76"/>
      <c r="CS1093" s="76"/>
      <c r="CT1093" s="76"/>
      <c r="CU1093" s="76"/>
      <c r="CV1093" s="76"/>
      <c r="CW1093" s="76"/>
    </row>
    <row r="1094" spans="1:101" ht="14.5" customHeight="1">
      <c r="A1094" s="41" t="s">
        <v>9973</v>
      </c>
      <c r="B1094" s="119" t="s">
        <v>8313</v>
      </c>
      <c r="C1094" s="120" t="str">
        <f t="shared" si="470"/>
        <v>A.160.04.110</v>
      </c>
      <c r="D1094" s="135" t="s">
        <v>99</v>
      </c>
      <c r="E1094" s="119" t="s">
        <v>6570</v>
      </c>
      <c r="F1094" s="118" t="str">
        <f t="shared" si="471"/>
        <v>Emeri natural forest 515 (kg/m3)</v>
      </c>
      <c r="G1094" s="118">
        <f t="shared" si="472"/>
        <v>7.6280966622479003</v>
      </c>
      <c r="H1094" s="118">
        <f t="shared" si="473"/>
        <v>1.5738041429E-3</v>
      </c>
      <c r="I1094" s="118">
        <f t="shared" si="474"/>
        <v>5.4609526799999997E-3</v>
      </c>
      <c r="J1094" s="326">
        <f t="shared" si="475"/>
        <v>7.1288458454250003</v>
      </c>
      <c r="K1094" s="118">
        <v>0.49221606000000001</v>
      </c>
      <c r="L1094" s="118">
        <v>3.6404603E-3</v>
      </c>
      <c r="M1094" s="118">
        <v>1.6962341000000001E-3</v>
      </c>
      <c r="N1094" s="118">
        <v>1.2262957999999999E-3</v>
      </c>
      <c r="O1094" s="118">
        <v>1.9210725000000001E-4</v>
      </c>
      <c r="P1094" s="330">
        <v>6.6268829000000003E-6</v>
      </c>
      <c r="Q1094" s="118">
        <v>1.4877421000000001E-4</v>
      </c>
      <c r="R1094" s="118">
        <v>1.2425827999999999E-4</v>
      </c>
      <c r="S1094" s="118">
        <v>2.0669945000000001E-4</v>
      </c>
      <c r="T1094" s="118">
        <v>1.4928798E-2</v>
      </c>
      <c r="U1094" s="118">
        <v>3.2328323999999999E-3</v>
      </c>
      <c r="V1094" s="118">
        <v>7.1104754000000003</v>
      </c>
      <c r="W1094" s="330">
        <v>2.1155750000000001E-6</v>
      </c>
      <c r="X1094" s="118">
        <v>0</v>
      </c>
      <c r="Y1094" s="41"/>
      <c r="Z1094" s="327">
        <f t="shared" si="476"/>
        <v>3.7008726315789473</v>
      </c>
      <c r="AA1094" s="41"/>
      <c r="AB1094" s="111">
        <v>21.621618000000002</v>
      </c>
      <c r="AC1094" s="111">
        <v>3.1847316000000001</v>
      </c>
      <c r="AD1094" s="111">
        <v>0.43823561</v>
      </c>
      <c r="AE1094" s="111">
        <v>0</v>
      </c>
      <c r="AF1094" s="111">
        <v>17.737456000000002</v>
      </c>
      <c r="AG1094" s="111">
        <v>0.16215123000000001</v>
      </c>
      <c r="AH1094" s="111">
        <v>9.9043014999999998E-2</v>
      </c>
      <c r="AI1094" s="41"/>
      <c r="AJ1094" s="114">
        <v>6.1688219000000002E-2</v>
      </c>
      <c r="AK1094" s="114">
        <v>5.8691065000000001E-2</v>
      </c>
      <c r="AL1094" s="114">
        <v>2.8464272E-3</v>
      </c>
      <c r="AM1094" s="114">
        <v>1.5072653999999999E-4</v>
      </c>
      <c r="AN1094" s="113">
        <f t="shared" si="477"/>
        <v>3.5186489640605699E-6</v>
      </c>
      <c r="AO1094" s="112">
        <f t="shared" si="478"/>
        <v>1.052672790878954E-8</v>
      </c>
      <c r="AP1094" s="112">
        <f t="shared" si="479"/>
        <v>2.1110159598E-2</v>
      </c>
      <c r="AQ1094" s="328">
        <v>3.4348853E-6</v>
      </c>
      <c r="AR1094" s="328">
        <v>1.0363894E-8</v>
      </c>
      <c r="AS1094" s="328">
        <v>2.8315565999999998E-13</v>
      </c>
      <c r="AT1094" s="328">
        <v>6.2602571000000002E-12</v>
      </c>
      <c r="AU1094" s="328">
        <v>1.6384846999999999E-13</v>
      </c>
      <c r="AV1094" s="328">
        <v>1.8234959E-10</v>
      </c>
      <c r="AW1094" s="328">
        <v>8.2037849999999995E-8</v>
      </c>
      <c r="AX1094" s="328">
        <v>2.6521520000000001E-11</v>
      </c>
      <c r="AY1094" s="328">
        <v>9.3638082000000004E-11</v>
      </c>
      <c r="AZ1094" s="328">
        <v>4.1610557999999999E-14</v>
      </c>
      <c r="BA1094" s="328">
        <v>1.3402159000000001E-15</v>
      </c>
      <c r="BB1094" s="328">
        <v>5.2950880999999997E-14</v>
      </c>
      <c r="BC1094" s="328">
        <v>1.0901131E-13</v>
      </c>
      <c r="BD1094" s="328">
        <v>2.3626975000000001E-14</v>
      </c>
      <c r="BE1094" s="328">
        <v>2.4579246999999999E-11</v>
      </c>
      <c r="BF1094" s="328">
        <v>1.4714439E-9</v>
      </c>
      <c r="BG1094" s="328">
        <v>4.1913171000000002E-11</v>
      </c>
      <c r="BH1094" s="328">
        <v>1.4932597999999999E-5</v>
      </c>
      <c r="BI1094" s="329">
        <v>2.1095227000000001E-2</v>
      </c>
      <c r="BJ1094" s="328">
        <v>4.1017218000000001E-11</v>
      </c>
      <c r="BK1094" s="328">
        <v>2.4942903000000001E-13</v>
      </c>
      <c r="BL1094" s="328">
        <v>1.1159639999999999E-17</v>
      </c>
      <c r="BM1094" s="41"/>
      <c r="BN1094" s="111">
        <v>1.0973883E-4</v>
      </c>
      <c r="BO1094" s="122">
        <v>7.0542620000000002E-7</v>
      </c>
      <c r="BP1094" s="111">
        <v>1.0319015E-4</v>
      </c>
      <c r="BQ1094" s="122">
        <v>1.4564236E-8</v>
      </c>
      <c r="BR1094" s="122">
        <v>6.2870876999999995E-7</v>
      </c>
      <c r="BS1094" s="122">
        <v>1.1769024E-7</v>
      </c>
      <c r="BT1094" s="122">
        <v>8.0949264999999998E-10</v>
      </c>
      <c r="BU1094" s="122">
        <v>1.8503580999999999E-7</v>
      </c>
      <c r="BV1094" s="122">
        <v>8.8928101999999997E-9</v>
      </c>
      <c r="BW1094" s="122">
        <v>9.8444758000000001E-8</v>
      </c>
      <c r="BX1094" s="122">
        <v>1.2026067E-9</v>
      </c>
      <c r="BY1094" s="122">
        <v>2.7325472E-8</v>
      </c>
      <c r="BZ1094" s="122">
        <v>2.2473450999999999E-11</v>
      </c>
      <c r="CA1094" s="122">
        <v>3.1540977E-7</v>
      </c>
      <c r="CB1094" s="122">
        <v>4.3729227999999998E-6</v>
      </c>
      <c r="CC1094" s="122">
        <v>6.6336620000000005E-8</v>
      </c>
      <c r="CD1094" s="122">
        <v>5.8883204999999999E-9</v>
      </c>
      <c r="CE1094" s="151"/>
      <c r="CF1094" s="143"/>
      <c r="CG1094" s="42" t="s">
        <v>1277</v>
      </c>
      <c r="CH1094" s="42"/>
      <c r="CI1094" s="42"/>
      <c r="CK1094" s="50"/>
      <c r="CL1094" s="41"/>
      <c r="CM1094" s="41"/>
      <c r="CN1094" s="41"/>
      <c r="CO1094" s="41"/>
      <c r="CP1094" s="41"/>
      <c r="CQ1094" s="41"/>
      <c r="CR1094" s="76"/>
      <c r="CS1094" s="76"/>
      <c r="CT1094" s="76"/>
      <c r="CU1094" s="76"/>
      <c r="CV1094" s="76"/>
      <c r="CW1094" s="76"/>
    </row>
    <row r="1095" spans="1:101" ht="14.5" customHeight="1">
      <c r="A1095" s="41" t="s">
        <v>9971</v>
      </c>
      <c r="B1095" s="119" t="s">
        <v>8313</v>
      </c>
      <c r="C1095" s="120" t="str">
        <f t="shared" si="470"/>
        <v>A.160.04.111</v>
      </c>
      <c r="D1095" s="135" t="s">
        <v>99</v>
      </c>
      <c r="E1095" s="119" t="s">
        <v>6570</v>
      </c>
      <c r="F1095" s="118" t="str">
        <f t="shared" si="471"/>
        <v>Hemlock FSC/PEFCt 490 (kg/m3)</v>
      </c>
      <c r="G1095" s="118">
        <f t="shared" si="472"/>
        <v>8.4156266258000004E-2</v>
      </c>
      <c r="H1095" s="118">
        <f t="shared" si="473"/>
        <v>1.6492685170000003E-3</v>
      </c>
      <c r="I1095" s="118">
        <f t="shared" si="474"/>
        <v>8.5608990600000018E-3</v>
      </c>
      <c r="J1095" s="326">
        <f t="shared" si="475"/>
        <v>2.8904147681000001E-2</v>
      </c>
      <c r="K1095" s="118">
        <v>4.5041950999999997E-2</v>
      </c>
      <c r="L1095" s="118">
        <v>6.5534162000000003E-3</v>
      </c>
      <c r="M1095" s="118">
        <v>1.8820884E-3</v>
      </c>
      <c r="N1095" s="118">
        <v>1.2686761000000001E-3</v>
      </c>
      <c r="O1095" s="118">
        <v>2.1672375E-4</v>
      </c>
      <c r="P1095" s="330">
        <v>7.9852870000000007E-6</v>
      </c>
      <c r="Q1095" s="118">
        <v>1.5588338E-4</v>
      </c>
      <c r="R1095" s="118">
        <v>1.2539446E-4</v>
      </c>
      <c r="S1095" s="118">
        <v>2.1173426000000001E-4</v>
      </c>
      <c r="T1095" s="118">
        <v>2.540307E-2</v>
      </c>
      <c r="U1095" s="118">
        <v>3.2616409E-3</v>
      </c>
      <c r="V1095" s="330">
        <v>2.5586946E-5</v>
      </c>
      <c r="W1095" s="330">
        <v>2.1155750000000001E-6</v>
      </c>
      <c r="X1095" s="118">
        <v>0</v>
      </c>
      <c r="Y1095" s="41"/>
      <c r="Z1095" s="327">
        <f t="shared" si="476"/>
        <v>0.33866128571428566</v>
      </c>
      <c r="AA1095" s="41"/>
      <c r="AB1095" s="111">
        <v>22.774298000000002</v>
      </c>
      <c r="AC1095" s="111">
        <v>4.3321315</v>
      </c>
      <c r="AD1095" s="111">
        <v>0.44214089000000001</v>
      </c>
      <c r="AE1095" s="111">
        <v>0</v>
      </c>
      <c r="AF1095" s="111">
        <v>17.737456000000002</v>
      </c>
      <c r="AG1095" s="111">
        <v>0.16256482</v>
      </c>
      <c r="AH1095" s="111">
        <v>0.1000045</v>
      </c>
      <c r="AI1095" s="41"/>
      <c r="AJ1095" s="114">
        <v>8.0803560000000003E-3</v>
      </c>
      <c r="AK1095" s="114">
        <v>7.5362527E-3</v>
      </c>
      <c r="AL1095" s="114">
        <v>3.1785759999999999E-4</v>
      </c>
      <c r="AM1095" s="114">
        <v>2.2624567999999999E-4</v>
      </c>
      <c r="AN1095" s="113">
        <f t="shared" si="477"/>
        <v>4.5181371610257003E-7</v>
      </c>
      <c r="AO1095" s="112">
        <f t="shared" si="478"/>
        <v>1.1755088776265398E-9</v>
      </c>
      <c r="AP1095" s="112">
        <f t="shared" si="479"/>
        <v>3.1687070667000002E-2</v>
      </c>
      <c r="AQ1095" s="328">
        <v>3.147532E-7</v>
      </c>
      <c r="AR1095" s="328">
        <v>9.4970208999999994E-10</v>
      </c>
      <c r="AS1095" s="328">
        <v>2.5946489E-14</v>
      </c>
      <c r="AT1095" s="328">
        <v>6.2602571000000002E-12</v>
      </c>
      <c r="AU1095" s="328">
        <v>1.6384846999999999E-13</v>
      </c>
      <c r="AV1095" s="328">
        <v>1.8865894000000001E-10</v>
      </c>
      <c r="AW1095" s="328">
        <v>1.3532603999999999E-7</v>
      </c>
      <c r="AX1095" s="328">
        <v>2.7960357999999999E-11</v>
      </c>
      <c r="AY1095" s="328">
        <v>1.5526026000000001E-10</v>
      </c>
      <c r="AZ1095" s="328">
        <v>4.1610557999999999E-14</v>
      </c>
      <c r="BA1095" s="328">
        <v>1.3402159000000001E-15</v>
      </c>
      <c r="BB1095" s="328">
        <v>5.6706573999999997E-14</v>
      </c>
      <c r="BC1095" s="328">
        <v>2.4895585000000001E-13</v>
      </c>
      <c r="BD1095" s="328">
        <v>4.8998749999999997E-14</v>
      </c>
      <c r="BE1095" s="328">
        <v>2.4765739000000001E-11</v>
      </c>
      <c r="BF1095" s="328">
        <v>1.4736101000000001E-9</v>
      </c>
      <c r="BG1095" s="328">
        <v>4.1913171000000002E-11</v>
      </c>
      <c r="BH1095" s="328">
        <v>1.5395666999999999E-5</v>
      </c>
      <c r="BI1095" s="329">
        <v>3.1671675000000003E-2</v>
      </c>
      <c r="BJ1095" s="328">
        <v>4.1017218000000001E-11</v>
      </c>
      <c r="BK1095" s="328">
        <v>2.4942903000000001E-13</v>
      </c>
      <c r="BL1095" s="328">
        <v>1.1159639999999999E-17</v>
      </c>
      <c r="BM1095" s="41"/>
      <c r="BN1095" s="122">
        <v>1.8253496E-5</v>
      </c>
      <c r="BO1095" s="122">
        <v>1.1302680999999999E-6</v>
      </c>
      <c r="BP1095" s="122">
        <v>9.4427753000000002E-6</v>
      </c>
      <c r="BQ1095" s="122">
        <v>1.4697324E-8</v>
      </c>
      <c r="BR1095" s="122">
        <v>1.0006993999999999E-6</v>
      </c>
      <c r="BS1095" s="122">
        <v>1.1769024E-7</v>
      </c>
      <c r="BT1095" s="122">
        <v>8.0949264999999998E-10</v>
      </c>
      <c r="BU1095" s="122">
        <v>1.8503580999999999E-7</v>
      </c>
      <c r="BV1095" s="122">
        <v>1.0715693E-8</v>
      </c>
      <c r="BW1095" s="122">
        <v>1.0314894E-7</v>
      </c>
      <c r="BX1095" s="122">
        <v>1.2026067E-9</v>
      </c>
      <c r="BY1095" s="122">
        <v>2.7325472E-8</v>
      </c>
      <c r="BZ1095" s="122">
        <v>2.2473450999999999E-11</v>
      </c>
      <c r="CA1095" s="122">
        <v>3.8799443E-7</v>
      </c>
      <c r="CB1095" s="122">
        <v>5.7588858000000002E-6</v>
      </c>
      <c r="CC1095" s="122">
        <v>6.6336620000000005E-8</v>
      </c>
      <c r="CD1095" s="122">
        <v>5.8883204999999999E-9</v>
      </c>
      <c r="CE1095" s="151"/>
      <c r="CF1095" s="143"/>
      <c r="CG1095" s="42" t="s">
        <v>1277</v>
      </c>
      <c r="CH1095" s="42"/>
      <c r="CI1095" s="42"/>
      <c r="CK1095" s="50"/>
      <c r="CL1095" s="41"/>
      <c r="CM1095" s="41"/>
      <c r="CN1095" s="41"/>
      <c r="CO1095" s="41"/>
      <c r="CP1095" s="41"/>
      <c r="CQ1095" s="41"/>
      <c r="CR1095" s="76"/>
      <c r="CS1095" s="76"/>
      <c r="CT1095" s="76"/>
      <c r="CU1095" s="76"/>
      <c r="CV1095" s="76"/>
      <c r="CW1095" s="76"/>
    </row>
    <row r="1096" spans="1:101" ht="14.5" customHeight="1">
      <c r="A1096" s="41" t="s">
        <v>9969</v>
      </c>
      <c r="B1096" s="119" t="s">
        <v>8313</v>
      </c>
      <c r="C1096" s="120" t="str">
        <f t="shared" si="470"/>
        <v>A.160.04.112</v>
      </c>
      <c r="D1096" s="135" t="s">
        <v>99</v>
      </c>
      <c r="E1096" s="119" t="s">
        <v>6570</v>
      </c>
      <c r="F1096" s="118" t="str">
        <f t="shared" si="471"/>
        <v>Hickory FSC/PEFCt 800 (kg/m3)</v>
      </c>
      <c r="G1096" s="118">
        <f t="shared" si="472"/>
        <v>5.0096775796399998E-2</v>
      </c>
      <c r="H1096" s="118">
        <f t="shared" si="473"/>
        <v>1.5479151354E-3</v>
      </c>
      <c r="I1096" s="118">
        <f t="shared" si="474"/>
        <v>4.3974773E-3</v>
      </c>
      <c r="J1096" s="326">
        <f t="shared" si="475"/>
        <v>1.4790881360999998E-2</v>
      </c>
      <c r="K1096" s="118">
        <v>2.9360502E-2</v>
      </c>
      <c r="L1096" s="118">
        <v>2.6411344E-3</v>
      </c>
      <c r="M1096" s="118">
        <v>1.6324744E-3</v>
      </c>
      <c r="N1096" s="118">
        <v>1.2117567000000001E-3</v>
      </c>
      <c r="O1096" s="118">
        <v>1.8366224999999999E-4</v>
      </c>
      <c r="P1096" s="330">
        <v>6.1608653999999996E-6</v>
      </c>
      <c r="Q1096" s="118">
        <v>1.4633532000000001E-4</v>
      </c>
      <c r="R1096" s="118">
        <v>1.2386849999999999E-4</v>
      </c>
      <c r="S1096" s="118">
        <v>2.0497218999999999E-4</v>
      </c>
      <c r="T1096" s="118">
        <v>1.1335468E-2</v>
      </c>
      <c r="U1096" s="118">
        <v>3.2229492999999998E-3</v>
      </c>
      <c r="V1096" s="330">
        <v>2.5376295999999999E-5</v>
      </c>
      <c r="W1096" s="330">
        <v>2.1155750000000001E-6</v>
      </c>
      <c r="X1096" s="118">
        <v>0</v>
      </c>
      <c r="Y1096" s="41"/>
      <c r="Z1096" s="327">
        <f t="shared" si="476"/>
        <v>0.22075565413533835</v>
      </c>
      <c r="AA1096" s="41"/>
      <c r="AB1096" s="111">
        <v>21.226175999999999</v>
      </c>
      <c r="AC1096" s="111">
        <v>2.7911017</v>
      </c>
      <c r="AD1096" s="111">
        <v>0.43689586000000002</v>
      </c>
      <c r="AE1096" s="111">
        <v>0</v>
      </c>
      <c r="AF1096" s="111">
        <v>17.737456000000002</v>
      </c>
      <c r="AG1096" s="111">
        <v>0.16200934</v>
      </c>
      <c r="AH1096" s="111">
        <v>9.8713167000000004E-2</v>
      </c>
      <c r="AI1096" s="41"/>
      <c r="AJ1096" s="114">
        <v>4.8476578999999999E-3</v>
      </c>
      <c r="AK1096" s="114">
        <v>4.5172156E-3</v>
      </c>
      <c r="AL1096" s="114">
        <v>2.0562354999999999E-4</v>
      </c>
      <c r="AM1096" s="114">
        <v>1.2481874999999999E-4</v>
      </c>
      <c r="AN1096" s="113">
        <f t="shared" si="477"/>
        <v>2.7081628348257002E-7</v>
      </c>
      <c r="AO1096" s="112">
        <f t="shared" si="478"/>
        <v>7.6044211757453981E-10</v>
      </c>
      <c r="AP1096" s="112">
        <f t="shared" si="479"/>
        <v>1.7481617735999998E-2</v>
      </c>
      <c r="AQ1096" s="328">
        <v>2.0533676999999999E-7</v>
      </c>
      <c r="AR1096" s="328">
        <v>6.1956630999999996E-10</v>
      </c>
      <c r="AS1096" s="328">
        <v>1.6926708E-14</v>
      </c>
      <c r="AT1096" s="328">
        <v>6.2602571000000002E-12</v>
      </c>
      <c r="AU1096" s="328">
        <v>1.6384846999999999E-13</v>
      </c>
      <c r="AV1096" s="328">
        <v>1.8018509E-10</v>
      </c>
      <c r="AW1096" s="328">
        <v>6.3756671000000004E-8</v>
      </c>
      <c r="AX1096" s="328">
        <v>2.6027908E-11</v>
      </c>
      <c r="AY1096" s="328">
        <v>7.2497824000000006E-11</v>
      </c>
      <c r="AZ1096" s="328">
        <v>4.1610557999999999E-14</v>
      </c>
      <c r="BA1096" s="328">
        <v>1.3402159000000001E-15</v>
      </c>
      <c r="BB1096" s="328">
        <v>5.1662443E-14</v>
      </c>
      <c r="BC1096" s="328">
        <v>6.1001589999999997E-14</v>
      </c>
      <c r="BD1096" s="328">
        <v>1.4922869999999999E-14</v>
      </c>
      <c r="BE1096" s="328">
        <v>2.4515268999999999E-11</v>
      </c>
      <c r="BF1096" s="328">
        <v>1.4707007999999999E-9</v>
      </c>
      <c r="BG1096" s="328">
        <v>4.1913171000000002E-11</v>
      </c>
      <c r="BH1096" s="328">
        <v>1.4773736000000001E-5</v>
      </c>
      <c r="BI1096" s="329">
        <v>1.7466843999999999E-2</v>
      </c>
      <c r="BJ1096" s="328">
        <v>4.1017218000000001E-11</v>
      </c>
      <c r="BK1096" s="328">
        <v>2.4942903000000001E-13</v>
      </c>
      <c r="BL1096" s="328">
        <v>1.1159639999999999E-17</v>
      </c>
      <c r="BM1096" s="41"/>
      <c r="BN1096" s="122">
        <v>1.1927911999999999E-5</v>
      </c>
      <c r="BO1096" s="122">
        <v>5.5967887000000002E-7</v>
      </c>
      <c r="BP1096" s="122">
        <v>6.1552532999999998E-6</v>
      </c>
      <c r="BQ1096" s="122">
        <v>1.4518578E-8</v>
      </c>
      <c r="BR1096" s="122">
        <v>5.0109273000000005E-7</v>
      </c>
      <c r="BS1096" s="122">
        <v>1.1769024E-7</v>
      </c>
      <c r="BT1096" s="122">
        <v>8.0949264999999998E-10</v>
      </c>
      <c r="BU1096" s="122">
        <v>1.8503580999999999E-7</v>
      </c>
      <c r="BV1096" s="122">
        <v>8.2674474999999992E-9</v>
      </c>
      <c r="BW1096" s="122">
        <v>9.6830931000000003E-8</v>
      </c>
      <c r="BX1096" s="122">
        <v>1.2026067E-9</v>
      </c>
      <c r="BY1096" s="122">
        <v>2.7325472E-8</v>
      </c>
      <c r="BZ1096" s="122">
        <v>2.2473450999999999E-11</v>
      </c>
      <c r="CA1096" s="122">
        <v>2.9050870000000002E-7</v>
      </c>
      <c r="CB1096" s="122">
        <v>3.8974507999999998E-6</v>
      </c>
      <c r="CC1096" s="122">
        <v>6.6336620000000005E-8</v>
      </c>
      <c r="CD1096" s="122">
        <v>5.8883204999999999E-9</v>
      </c>
      <c r="CE1096" s="151"/>
      <c r="CF1096" s="143"/>
      <c r="CG1096" s="42" t="s">
        <v>1277</v>
      </c>
      <c r="CH1096" s="42"/>
      <c r="CI1096" s="42"/>
      <c r="CK1096" s="50"/>
      <c r="CL1096" s="41"/>
      <c r="CM1096" s="41"/>
      <c r="CN1096" s="41"/>
      <c r="CO1096" s="41"/>
      <c r="CP1096" s="41"/>
      <c r="CQ1096" s="41"/>
      <c r="CR1096" s="76"/>
      <c r="CS1096" s="76"/>
      <c r="CT1096" s="76"/>
      <c r="CU1096" s="76"/>
      <c r="CV1096" s="76"/>
      <c r="CW1096" s="76"/>
    </row>
    <row r="1097" spans="1:101" ht="14.5" customHeight="1">
      <c r="A1097" s="41" t="s">
        <v>9967</v>
      </c>
      <c r="B1097" s="119" t="s">
        <v>8313</v>
      </c>
      <c r="C1097" s="120" t="str">
        <f t="shared" si="470"/>
        <v>A.160.04.113</v>
      </c>
      <c r="D1097" s="135" t="s">
        <v>99</v>
      </c>
      <c r="E1097" s="119" t="s">
        <v>6570</v>
      </c>
      <c r="F1097" s="118" t="str">
        <f t="shared" si="471"/>
        <v>Limba FSC/PEFC 560 (kg/m3)</v>
      </c>
      <c r="G1097" s="118">
        <f t="shared" si="472"/>
        <v>5.6260736155499994E-2</v>
      </c>
      <c r="H1097" s="118">
        <f t="shared" si="473"/>
        <v>1.5662576325E-3</v>
      </c>
      <c r="I1097" s="118">
        <f t="shared" si="474"/>
        <v>5.1509579599999999E-3</v>
      </c>
      <c r="J1097" s="326">
        <f t="shared" si="475"/>
        <v>1.7345047563E-2</v>
      </c>
      <c r="K1097" s="118">
        <v>3.2198472999999998E-2</v>
      </c>
      <c r="L1097" s="118">
        <v>3.3491647000000002E-3</v>
      </c>
      <c r="M1097" s="118">
        <v>1.6776486000000001E-3</v>
      </c>
      <c r="N1097" s="118">
        <v>1.2220576999999999E-3</v>
      </c>
      <c r="O1097" s="118">
        <v>1.8964559999999999E-4</v>
      </c>
      <c r="P1097" s="330">
        <v>6.4910424999999998E-6</v>
      </c>
      <c r="Q1097" s="118">
        <v>1.4806328999999999E-4</v>
      </c>
      <c r="R1097" s="118">
        <v>1.2414465999999999E-4</v>
      </c>
      <c r="S1097" s="118">
        <v>2.0619597E-4</v>
      </c>
      <c r="T1097" s="118">
        <v>1.3881370000000001E-2</v>
      </c>
      <c r="U1097" s="118">
        <v>3.2299516000000002E-3</v>
      </c>
      <c r="V1097" s="330">
        <v>2.5414418000000001E-5</v>
      </c>
      <c r="W1097" s="330">
        <v>2.1155750000000001E-6</v>
      </c>
      <c r="X1097" s="118">
        <v>0</v>
      </c>
      <c r="Y1097" s="41"/>
      <c r="Z1097" s="327">
        <f t="shared" si="476"/>
        <v>0.2420937819548872</v>
      </c>
      <c r="AA1097" s="41"/>
      <c r="AB1097" s="111">
        <v>21.506350000000001</v>
      </c>
      <c r="AC1097" s="111">
        <v>3.0699915999999998</v>
      </c>
      <c r="AD1097" s="111">
        <v>0.43784508</v>
      </c>
      <c r="AE1097" s="111">
        <v>0</v>
      </c>
      <c r="AF1097" s="111">
        <v>17.737456000000002</v>
      </c>
      <c r="AG1097" s="111">
        <v>0.16210986999999999</v>
      </c>
      <c r="AH1097" s="111">
        <v>9.8946866999999994E-2</v>
      </c>
      <c r="AI1097" s="41"/>
      <c r="AJ1097" s="114">
        <v>5.4326996999999998E-3</v>
      </c>
      <c r="AK1097" s="114">
        <v>5.0635897999999997E-3</v>
      </c>
      <c r="AL1097" s="114">
        <v>2.2593525E-4</v>
      </c>
      <c r="AM1097" s="114">
        <v>1.4317462E-4</v>
      </c>
      <c r="AN1097" s="113">
        <f t="shared" si="477"/>
        <v>3.0357252888157E-7</v>
      </c>
      <c r="AO1097" s="112">
        <f t="shared" si="478"/>
        <v>8.3555936300653993E-10</v>
      </c>
      <c r="AP1097" s="112">
        <f t="shared" si="479"/>
        <v>2.0052468291000002E-2</v>
      </c>
      <c r="AQ1097" s="328">
        <v>2.2513855E-7</v>
      </c>
      <c r="AR1097" s="328">
        <v>6.7931305999999999E-10</v>
      </c>
      <c r="AS1097" s="328">
        <v>1.8559074000000001E-14</v>
      </c>
      <c r="AT1097" s="328">
        <v>6.2602571000000002E-12</v>
      </c>
      <c r="AU1097" s="328">
        <v>1.6384846999999999E-13</v>
      </c>
      <c r="AV1097" s="328">
        <v>1.8171866E-10</v>
      </c>
      <c r="AW1097" s="328">
        <v>7.6709030999999996E-8</v>
      </c>
      <c r="AX1097" s="328">
        <v>2.6377635999999999E-11</v>
      </c>
      <c r="AY1097" s="328">
        <v>8.7475863999999995E-11</v>
      </c>
      <c r="AZ1097" s="328">
        <v>4.1610557999999999E-14</v>
      </c>
      <c r="BA1097" s="328">
        <v>1.3402159000000001E-15</v>
      </c>
      <c r="BB1097" s="328">
        <v>5.2575312E-14</v>
      </c>
      <c r="BC1097" s="328">
        <v>9.5016858999999999E-14</v>
      </c>
      <c r="BD1097" s="328">
        <v>2.1089798E-14</v>
      </c>
      <c r="BE1097" s="328">
        <v>2.4560598E-11</v>
      </c>
      <c r="BF1097" s="328">
        <v>1.4712273000000001E-9</v>
      </c>
      <c r="BG1097" s="328">
        <v>4.1913171000000002E-11</v>
      </c>
      <c r="BH1097" s="328">
        <v>1.4886291E-5</v>
      </c>
      <c r="BI1097" s="329">
        <v>2.0037582000000002E-2</v>
      </c>
      <c r="BJ1097" s="328">
        <v>4.1017218000000001E-11</v>
      </c>
      <c r="BK1097" s="328">
        <v>2.4942903000000001E-13</v>
      </c>
      <c r="BL1097" s="328">
        <v>1.1159639999999999E-17</v>
      </c>
      <c r="BM1097" s="41"/>
      <c r="BN1097" s="122">
        <v>1.3072693E-5</v>
      </c>
      <c r="BO1097" s="122">
        <v>6.6294200999999996E-7</v>
      </c>
      <c r="BP1097" s="122">
        <v>6.7502169000000001E-6</v>
      </c>
      <c r="BQ1097" s="122">
        <v>1.4550927000000001E-8</v>
      </c>
      <c r="BR1097" s="122">
        <v>5.9150971000000004E-7</v>
      </c>
      <c r="BS1097" s="122">
        <v>1.1769024E-7</v>
      </c>
      <c r="BT1097" s="122">
        <v>8.0949264999999998E-10</v>
      </c>
      <c r="BU1097" s="122">
        <v>1.8503580999999999E-7</v>
      </c>
      <c r="BV1097" s="122">
        <v>8.7105219999999992E-9</v>
      </c>
      <c r="BW1097" s="122">
        <v>9.7974340000000004E-8</v>
      </c>
      <c r="BX1097" s="122">
        <v>1.2026067E-9</v>
      </c>
      <c r="BY1097" s="122">
        <v>2.7325472E-8</v>
      </c>
      <c r="BZ1097" s="122">
        <v>2.2473450999999999E-11</v>
      </c>
      <c r="CA1097" s="122">
        <v>3.0815130000000002E-7</v>
      </c>
      <c r="CB1097" s="122">
        <v>4.2343265000000003E-6</v>
      </c>
      <c r="CC1097" s="122">
        <v>6.6336620000000005E-8</v>
      </c>
      <c r="CD1097" s="122">
        <v>5.8883204999999999E-9</v>
      </c>
      <c r="CE1097" s="151"/>
      <c r="CF1097" s="143"/>
      <c r="CG1097" s="42" t="s">
        <v>1277</v>
      </c>
      <c r="CH1097" s="42"/>
      <c r="CI1097" s="42"/>
      <c r="CK1097" s="50"/>
      <c r="CL1097" s="41"/>
      <c r="CM1097" s="41"/>
      <c r="CN1097" s="41"/>
      <c r="CO1097" s="41"/>
      <c r="CP1097" s="41"/>
      <c r="CQ1097" s="41"/>
      <c r="CR1097" s="76"/>
      <c r="CS1097" s="76"/>
      <c r="CT1097" s="76"/>
      <c r="CU1097" s="76"/>
      <c r="CV1097" s="76"/>
      <c r="CW1097" s="76"/>
    </row>
    <row r="1098" spans="1:101" ht="14.5" customHeight="1">
      <c r="A1098" s="41" t="s">
        <v>9964</v>
      </c>
      <c r="B1098" s="119" t="s">
        <v>8313</v>
      </c>
      <c r="C1098" s="120" t="str">
        <f t="shared" si="470"/>
        <v>A.160.04.114</v>
      </c>
      <c r="D1098" s="135" t="s">
        <v>99</v>
      </c>
      <c r="E1098" s="119" t="s">
        <v>6570</v>
      </c>
      <c r="F1098" s="118" t="str">
        <f t="shared" si="471"/>
        <v>Limba natural forest 560 (kg/m3)</v>
      </c>
      <c r="G1098" s="118">
        <f t="shared" si="472"/>
        <v>4.8775607187375005</v>
      </c>
      <c r="H1098" s="118">
        <f t="shared" si="473"/>
        <v>1.5662576325E-3</v>
      </c>
      <c r="I1098" s="118">
        <f t="shared" si="474"/>
        <v>5.1509579599999999E-3</v>
      </c>
      <c r="J1098" s="326">
        <f t="shared" si="475"/>
        <v>4.3797950331450002</v>
      </c>
      <c r="K1098" s="118">
        <v>0.49104847000000001</v>
      </c>
      <c r="L1098" s="118">
        <v>3.3491647000000002E-3</v>
      </c>
      <c r="M1098" s="118">
        <v>1.6776486000000001E-3</v>
      </c>
      <c r="N1098" s="118">
        <v>1.2220576999999999E-3</v>
      </c>
      <c r="O1098" s="118">
        <v>1.8964559999999999E-4</v>
      </c>
      <c r="P1098" s="330">
        <v>6.4910424999999998E-6</v>
      </c>
      <c r="Q1098" s="118">
        <v>1.4806328999999999E-4</v>
      </c>
      <c r="R1098" s="118">
        <v>1.2414465999999999E-4</v>
      </c>
      <c r="S1098" s="118">
        <v>2.0619597E-4</v>
      </c>
      <c r="T1098" s="118">
        <v>1.3881370000000001E-2</v>
      </c>
      <c r="U1098" s="118">
        <v>3.2299516000000002E-3</v>
      </c>
      <c r="V1098" s="118">
        <v>4.3624754000000001</v>
      </c>
      <c r="W1098" s="330">
        <v>2.1155750000000001E-6</v>
      </c>
      <c r="X1098" s="118">
        <v>0</v>
      </c>
      <c r="Y1098" s="41"/>
      <c r="Z1098" s="327">
        <f t="shared" si="476"/>
        <v>3.6920937593984959</v>
      </c>
      <c r="AA1098" s="41"/>
      <c r="AB1098" s="111">
        <v>21.506350000000001</v>
      </c>
      <c r="AC1098" s="111">
        <v>3.0699915999999998</v>
      </c>
      <c r="AD1098" s="111">
        <v>0.43784508</v>
      </c>
      <c r="AE1098" s="111">
        <v>0</v>
      </c>
      <c r="AF1098" s="111">
        <v>17.737456000000002</v>
      </c>
      <c r="AG1098" s="111">
        <v>0.16210986999999999</v>
      </c>
      <c r="AH1098" s="111">
        <v>9.8946866999999994E-2</v>
      </c>
      <c r="AI1098" s="41"/>
      <c r="AJ1098" s="114">
        <v>6.1447522999999997E-2</v>
      </c>
      <c r="AK1098" s="114">
        <v>5.8466277999999997E-2</v>
      </c>
      <c r="AL1098" s="114">
        <v>2.8380706E-3</v>
      </c>
      <c r="AM1098" s="114">
        <v>1.4317462E-4</v>
      </c>
      <c r="AN1098" s="113">
        <f t="shared" si="477"/>
        <v>3.5051725788815696E-6</v>
      </c>
      <c r="AO1098" s="112">
        <f t="shared" si="478"/>
        <v>1.0495823228002539E-8</v>
      </c>
      <c r="AP1098" s="112">
        <f t="shared" si="479"/>
        <v>2.0052468291000002E-2</v>
      </c>
      <c r="AQ1098" s="328">
        <v>3.4267386E-6</v>
      </c>
      <c r="AR1098" s="328">
        <v>1.0339313E-8</v>
      </c>
      <c r="AS1098" s="328">
        <v>2.8248407000000001E-13</v>
      </c>
      <c r="AT1098" s="328">
        <v>6.2602571000000002E-12</v>
      </c>
      <c r="AU1098" s="328">
        <v>1.6384846999999999E-13</v>
      </c>
      <c r="AV1098" s="328">
        <v>1.8171866E-10</v>
      </c>
      <c r="AW1098" s="328">
        <v>7.6709030999999996E-8</v>
      </c>
      <c r="AX1098" s="328">
        <v>2.6377635999999999E-11</v>
      </c>
      <c r="AY1098" s="328">
        <v>8.7475863999999995E-11</v>
      </c>
      <c r="AZ1098" s="328">
        <v>4.1610557999999999E-14</v>
      </c>
      <c r="BA1098" s="328">
        <v>1.3402159000000001E-15</v>
      </c>
      <c r="BB1098" s="328">
        <v>5.2575312E-14</v>
      </c>
      <c r="BC1098" s="328">
        <v>9.5016858999999999E-14</v>
      </c>
      <c r="BD1098" s="328">
        <v>2.1089798E-14</v>
      </c>
      <c r="BE1098" s="328">
        <v>2.4560598E-11</v>
      </c>
      <c r="BF1098" s="328">
        <v>1.4712273000000001E-9</v>
      </c>
      <c r="BG1098" s="328">
        <v>4.1913171000000002E-11</v>
      </c>
      <c r="BH1098" s="328">
        <v>1.4886291E-5</v>
      </c>
      <c r="BI1098" s="329">
        <v>2.0037582000000002E-2</v>
      </c>
      <c r="BJ1098" s="328">
        <v>4.1017218000000001E-11</v>
      </c>
      <c r="BK1098" s="328">
        <v>2.4942903000000001E-13</v>
      </c>
      <c r="BL1098" s="328">
        <v>1.1159639999999999E-17</v>
      </c>
      <c r="BM1098" s="41"/>
      <c r="BN1098" s="111">
        <v>1.0926785E-4</v>
      </c>
      <c r="BO1098" s="122">
        <v>6.6294200999999996E-7</v>
      </c>
      <c r="BP1098" s="111">
        <v>1.0294537E-4</v>
      </c>
      <c r="BQ1098" s="122">
        <v>1.4550927000000001E-8</v>
      </c>
      <c r="BR1098" s="122">
        <v>5.9150971000000004E-7</v>
      </c>
      <c r="BS1098" s="122">
        <v>1.1769024E-7</v>
      </c>
      <c r="BT1098" s="122">
        <v>8.0949264999999998E-10</v>
      </c>
      <c r="BU1098" s="122">
        <v>1.8503580999999999E-7</v>
      </c>
      <c r="BV1098" s="122">
        <v>8.7105219999999992E-9</v>
      </c>
      <c r="BW1098" s="122">
        <v>9.7974340000000004E-8</v>
      </c>
      <c r="BX1098" s="122">
        <v>1.2026067E-9</v>
      </c>
      <c r="BY1098" s="122">
        <v>2.7325472E-8</v>
      </c>
      <c r="BZ1098" s="122">
        <v>2.2473450999999999E-11</v>
      </c>
      <c r="CA1098" s="122">
        <v>3.0815130000000002E-7</v>
      </c>
      <c r="CB1098" s="122">
        <v>4.2343265000000003E-6</v>
      </c>
      <c r="CC1098" s="122">
        <v>6.6336620000000005E-8</v>
      </c>
      <c r="CD1098" s="122">
        <v>5.8883204999999999E-9</v>
      </c>
      <c r="CE1098" s="151"/>
      <c r="CF1098" s="143"/>
      <c r="CG1098" s="42" t="s">
        <v>1277</v>
      </c>
      <c r="CH1098" s="42"/>
      <c r="CI1098" s="42"/>
      <c r="CK1098" s="50"/>
      <c r="CL1098" s="41"/>
      <c r="CM1098" s="41"/>
      <c r="CN1098" s="41"/>
      <c r="CO1098" s="41"/>
      <c r="CP1098" s="41"/>
      <c r="CQ1098" s="41"/>
      <c r="CR1098" s="76"/>
      <c r="CS1098" s="76"/>
      <c r="CT1098" s="76"/>
      <c r="CU1098" s="76"/>
      <c r="CV1098" s="76"/>
      <c r="CW1098" s="76"/>
    </row>
    <row r="1099" spans="1:101" ht="14.5" customHeight="1">
      <c r="A1099" s="41" t="s">
        <v>9962</v>
      </c>
      <c r="B1099" s="119" t="s">
        <v>8313</v>
      </c>
      <c r="C1099" s="120" t="str">
        <f t="shared" si="470"/>
        <v>A.160.04.115</v>
      </c>
      <c r="D1099" s="135" t="s">
        <v>99</v>
      </c>
      <c r="E1099" s="119" t="s">
        <v>6570</v>
      </c>
      <c r="F1099" s="118" t="str">
        <f t="shared" si="471"/>
        <v>Menkulang FSC/PEFC 710 (kg/m3)</v>
      </c>
      <c r="G1099" s="118">
        <f t="shared" si="472"/>
        <v>7.1000988323900005E-2</v>
      </c>
      <c r="H1099" s="118">
        <f t="shared" si="473"/>
        <v>1.6101213448999998E-3</v>
      </c>
      <c r="I1099" s="118">
        <f t="shared" si="474"/>
        <v>6.9528018699999998E-3</v>
      </c>
      <c r="J1099" s="326">
        <f t="shared" si="475"/>
        <v>2.3452981109000001E-2</v>
      </c>
      <c r="K1099" s="118">
        <v>3.8985084000000003E-2</v>
      </c>
      <c r="L1099" s="118">
        <v>5.0423203E-3</v>
      </c>
      <c r="M1099" s="118">
        <v>1.7856765000000001E-3</v>
      </c>
      <c r="N1099" s="118">
        <v>1.2466913E-3</v>
      </c>
      <c r="O1099" s="118">
        <v>2.0395394E-4</v>
      </c>
      <c r="P1099" s="330">
        <v>7.2806148999999996E-6</v>
      </c>
      <c r="Q1099" s="118">
        <v>1.5219549000000001E-4</v>
      </c>
      <c r="R1099" s="118">
        <v>1.2480506999999999E-4</v>
      </c>
      <c r="S1099" s="118">
        <v>2.0912245E-4</v>
      </c>
      <c r="T1099" s="118">
        <v>1.9969541E-2</v>
      </c>
      <c r="U1099" s="118">
        <v>3.2466965E-3</v>
      </c>
      <c r="V1099" s="330">
        <v>2.5505584000000001E-5</v>
      </c>
      <c r="W1099" s="330">
        <v>2.1155750000000001E-6</v>
      </c>
      <c r="X1099" s="118">
        <v>0</v>
      </c>
      <c r="Y1099" s="41"/>
      <c r="Z1099" s="327">
        <f t="shared" si="476"/>
        <v>0.29312093233082709</v>
      </c>
      <c r="AA1099" s="41"/>
      <c r="AB1099" s="111">
        <v>22.176345000000001</v>
      </c>
      <c r="AC1099" s="111">
        <v>3.7369178000000001</v>
      </c>
      <c r="AD1099" s="111">
        <v>0.44011503000000002</v>
      </c>
      <c r="AE1099" s="111">
        <v>0</v>
      </c>
      <c r="AF1099" s="111">
        <v>17.737456000000002</v>
      </c>
      <c r="AG1099" s="111">
        <v>0.16235026999999999</v>
      </c>
      <c r="AH1099" s="111">
        <v>9.9505728000000002E-2</v>
      </c>
      <c r="AI1099" s="41"/>
      <c r="AJ1099" s="114">
        <v>6.8317452999999998E-3</v>
      </c>
      <c r="AK1099" s="114">
        <v>6.3701673999999996E-3</v>
      </c>
      <c r="AL1099" s="114">
        <v>2.7450785999999999E-4</v>
      </c>
      <c r="AM1099" s="114">
        <v>1.8707013000000001E-4</v>
      </c>
      <c r="AN1099" s="113">
        <f t="shared" si="477"/>
        <v>3.8190452267957002E-7</v>
      </c>
      <c r="AO1099" s="112">
        <f t="shared" si="478"/>
        <v>1.0151917706845398E-9</v>
      </c>
      <c r="AP1099" s="112">
        <f t="shared" si="479"/>
        <v>2.620029745E-2</v>
      </c>
      <c r="AQ1099" s="328">
        <v>2.7249175000000002E-7</v>
      </c>
      <c r="AR1099" s="328">
        <v>8.2218907999999997E-10</v>
      </c>
      <c r="AS1099" s="328">
        <v>2.2462650999999999E-14</v>
      </c>
      <c r="AT1099" s="328">
        <v>6.2602571000000002E-12</v>
      </c>
      <c r="AU1099" s="328">
        <v>1.6384846999999999E-13</v>
      </c>
      <c r="AV1099" s="328">
        <v>1.8538596000000001E-10</v>
      </c>
      <c r="AW1099" s="328">
        <v>1.0768279E-7</v>
      </c>
      <c r="AX1099" s="328">
        <v>2.7213961000000001E-11</v>
      </c>
      <c r="AY1099" s="328">
        <v>1.2329375E-10</v>
      </c>
      <c r="AZ1099" s="328">
        <v>4.1610557999999999E-14</v>
      </c>
      <c r="BA1099" s="328">
        <v>1.3402159000000001E-15</v>
      </c>
      <c r="BB1099" s="328">
        <v>5.4758308E-14</v>
      </c>
      <c r="BC1099" s="328">
        <v>1.7635962000000001E-13</v>
      </c>
      <c r="BD1099" s="328">
        <v>3.5837141999999999E-14</v>
      </c>
      <c r="BE1099" s="328">
        <v>2.4668995999999999E-11</v>
      </c>
      <c r="BF1099" s="328">
        <v>1.4724864E-9</v>
      </c>
      <c r="BG1099" s="328">
        <v>4.1913171000000002E-11</v>
      </c>
      <c r="BH1099" s="328">
        <v>1.5155450000000001E-5</v>
      </c>
      <c r="BI1099" s="329">
        <v>2.6185142000000002E-2</v>
      </c>
      <c r="BJ1099" s="328">
        <v>4.1017218000000001E-11</v>
      </c>
      <c r="BK1099" s="328">
        <v>2.4942903000000001E-13</v>
      </c>
      <c r="BL1099" s="328">
        <v>1.1159639999999999E-17</v>
      </c>
      <c r="BM1099" s="41"/>
      <c r="BN1099" s="122">
        <v>1.5810277E-5</v>
      </c>
      <c r="BO1099" s="122">
        <v>9.0988137000000004E-7</v>
      </c>
      <c r="BP1099" s="122">
        <v>8.1729892999999992E-6</v>
      </c>
      <c r="BQ1099" s="122">
        <v>1.4628284E-8</v>
      </c>
      <c r="BR1099" s="122">
        <v>8.0772925999999996E-7</v>
      </c>
      <c r="BS1099" s="122">
        <v>1.1769024E-7</v>
      </c>
      <c r="BT1099" s="122">
        <v>8.0949264999999998E-10</v>
      </c>
      <c r="BU1099" s="122">
        <v>1.8503580999999999E-7</v>
      </c>
      <c r="BV1099" s="122">
        <v>9.7700725000000007E-9</v>
      </c>
      <c r="BW1099" s="122">
        <v>1.0070864E-7</v>
      </c>
      <c r="BX1099" s="122">
        <v>1.2026067E-9</v>
      </c>
      <c r="BY1099" s="122">
        <v>2.7325472E-8</v>
      </c>
      <c r="BZ1099" s="122">
        <v>2.2473450999999999E-11</v>
      </c>
      <c r="CA1099" s="122">
        <v>3.5034114000000001E-7</v>
      </c>
      <c r="CB1099" s="122">
        <v>5.0399175000000002E-6</v>
      </c>
      <c r="CC1099" s="122">
        <v>6.6336620000000005E-8</v>
      </c>
      <c r="CD1099" s="122">
        <v>5.8883204999999999E-9</v>
      </c>
      <c r="CE1099" s="151"/>
      <c r="CF1099" s="143"/>
      <c r="CG1099" s="42" t="s">
        <v>1277</v>
      </c>
      <c r="CH1099" s="42"/>
      <c r="CI1099" s="42"/>
      <c r="CK1099" s="50"/>
      <c r="CL1099" s="41"/>
      <c r="CM1099" s="41"/>
      <c r="CN1099" s="41"/>
      <c r="CO1099" s="41"/>
      <c r="CP1099" s="41"/>
      <c r="CQ1099" s="41"/>
      <c r="CR1099" s="76"/>
      <c r="CS1099" s="76"/>
      <c r="CT1099" s="76"/>
      <c r="CU1099" s="76"/>
      <c r="CV1099" s="76"/>
      <c r="CW1099" s="76"/>
    </row>
    <row r="1100" spans="1:101" ht="14.5" customHeight="1">
      <c r="A1100" s="41" t="s">
        <v>9960</v>
      </c>
      <c r="B1100" s="119" t="s">
        <v>8313</v>
      </c>
      <c r="C1100" s="120" t="str">
        <f t="shared" si="470"/>
        <v>A.160.04.116</v>
      </c>
      <c r="D1100" s="135" t="s">
        <v>99</v>
      </c>
      <c r="E1100" s="119" t="s">
        <v>6570</v>
      </c>
      <c r="F1100" s="118" t="str">
        <f t="shared" si="471"/>
        <v>Menkulang natural forest 710 (kg/m3)</v>
      </c>
      <c r="G1100" s="118">
        <f t="shared" si="472"/>
        <v>4.8236009787398988</v>
      </c>
      <c r="H1100" s="118">
        <f t="shared" si="473"/>
        <v>1.6101213448999998E-3</v>
      </c>
      <c r="I1100" s="118">
        <f t="shared" si="474"/>
        <v>6.9528018699999998E-3</v>
      </c>
      <c r="J1100" s="326">
        <f t="shared" si="475"/>
        <v>4.3172029755249994</v>
      </c>
      <c r="K1100" s="118">
        <v>0.49783507999999999</v>
      </c>
      <c r="L1100" s="118">
        <v>5.0423203E-3</v>
      </c>
      <c r="M1100" s="118">
        <v>1.7856765000000001E-3</v>
      </c>
      <c r="N1100" s="118">
        <v>1.2466913E-3</v>
      </c>
      <c r="O1100" s="118">
        <v>2.0395394E-4</v>
      </c>
      <c r="P1100" s="330">
        <v>7.2806148999999996E-6</v>
      </c>
      <c r="Q1100" s="118">
        <v>1.5219549000000001E-4</v>
      </c>
      <c r="R1100" s="118">
        <v>1.2480506999999999E-4</v>
      </c>
      <c r="S1100" s="118">
        <v>2.0912245E-4</v>
      </c>
      <c r="T1100" s="118">
        <v>1.9969541E-2</v>
      </c>
      <c r="U1100" s="118">
        <v>3.2466965E-3</v>
      </c>
      <c r="V1100" s="118">
        <v>4.2937754999999997</v>
      </c>
      <c r="W1100" s="330">
        <v>2.1155750000000001E-6</v>
      </c>
      <c r="X1100" s="118">
        <v>0</v>
      </c>
      <c r="Y1100" s="41"/>
      <c r="Z1100" s="327">
        <f t="shared" si="476"/>
        <v>3.7431209022556389</v>
      </c>
      <c r="AA1100" s="41"/>
      <c r="AB1100" s="111">
        <v>22.176345000000001</v>
      </c>
      <c r="AC1100" s="111">
        <v>3.7369178000000001</v>
      </c>
      <c r="AD1100" s="111">
        <v>0.44011503000000002</v>
      </c>
      <c r="AE1100" s="111">
        <v>0</v>
      </c>
      <c r="AF1100" s="111">
        <v>17.737456000000002</v>
      </c>
      <c r="AG1100" s="111">
        <v>0.16235026999999999</v>
      </c>
      <c r="AH1100" s="111">
        <v>9.9505728000000002E-2</v>
      </c>
      <c r="AI1100" s="41"/>
      <c r="AJ1100" s="114">
        <v>6.2846569000000005E-2</v>
      </c>
      <c r="AK1100" s="114">
        <v>5.9772855E-2</v>
      </c>
      <c r="AL1100" s="114">
        <v>2.8866432E-3</v>
      </c>
      <c r="AM1100" s="114">
        <v>1.8707013000000001E-4</v>
      </c>
      <c r="AN1100" s="113">
        <f t="shared" si="477"/>
        <v>3.5835044726795697E-6</v>
      </c>
      <c r="AO1100" s="112">
        <f t="shared" si="478"/>
        <v>1.0675455615683541E-8</v>
      </c>
      <c r="AP1100" s="112">
        <f t="shared" si="479"/>
        <v>2.620029745E-2</v>
      </c>
      <c r="AQ1100" s="328">
        <v>3.4740916999999999E-6</v>
      </c>
      <c r="AR1100" s="328">
        <v>1.0482189E-8</v>
      </c>
      <c r="AS1100" s="328">
        <v>2.8638765000000001E-13</v>
      </c>
      <c r="AT1100" s="328">
        <v>6.2602571000000002E-12</v>
      </c>
      <c r="AU1100" s="328">
        <v>1.6384846999999999E-13</v>
      </c>
      <c r="AV1100" s="328">
        <v>1.8538596000000001E-10</v>
      </c>
      <c r="AW1100" s="328">
        <v>1.0768279E-7</v>
      </c>
      <c r="AX1100" s="328">
        <v>2.7213961000000001E-11</v>
      </c>
      <c r="AY1100" s="328">
        <v>1.2329375E-10</v>
      </c>
      <c r="AZ1100" s="328">
        <v>4.1610557999999999E-14</v>
      </c>
      <c r="BA1100" s="328">
        <v>1.3402159000000001E-15</v>
      </c>
      <c r="BB1100" s="328">
        <v>5.4758308E-14</v>
      </c>
      <c r="BC1100" s="328">
        <v>1.7635962000000001E-13</v>
      </c>
      <c r="BD1100" s="328">
        <v>3.5837141999999999E-14</v>
      </c>
      <c r="BE1100" s="328">
        <v>2.4668995999999999E-11</v>
      </c>
      <c r="BF1100" s="328">
        <v>1.4724864E-9</v>
      </c>
      <c r="BG1100" s="328">
        <v>4.1913171000000002E-11</v>
      </c>
      <c r="BH1100" s="328">
        <v>1.5155450000000001E-5</v>
      </c>
      <c r="BI1100" s="329">
        <v>2.6185142000000002E-2</v>
      </c>
      <c r="BJ1100" s="328">
        <v>4.1017218000000001E-11</v>
      </c>
      <c r="BK1100" s="328">
        <v>2.4942903000000001E-13</v>
      </c>
      <c r="BL1100" s="328">
        <v>1.1159639999999999E-17</v>
      </c>
      <c r="BM1100" s="41"/>
      <c r="BN1100" s="111">
        <v>1.1200543E-4</v>
      </c>
      <c r="BO1100" s="122">
        <v>9.0988137000000004E-7</v>
      </c>
      <c r="BP1100" s="111">
        <v>1.0436814E-4</v>
      </c>
      <c r="BQ1100" s="122">
        <v>1.4628284E-8</v>
      </c>
      <c r="BR1100" s="122">
        <v>8.0772925999999996E-7</v>
      </c>
      <c r="BS1100" s="122">
        <v>1.1769024E-7</v>
      </c>
      <c r="BT1100" s="122">
        <v>8.0949264999999998E-10</v>
      </c>
      <c r="BU1100" s="122">
        <v>1.8503580999999999E-7</v>
      </c>
      <c r="BV1100" s="122">
        <v>9.7700725000000007E-9</v>
      </c>
      <c r="BW1100" s="122">
        <v>1.0070864E-7</v>
      </c>
      <c r="BX1100" s="122">
        <v>1.2026067E-9</v>
      </c>
      <c r="BY1100" s="122">
        <v>2.7325472E-8</v>
      </c>
      <c r="BZ1100" s="122">
        <v>2.2473450999999999E-11</v>
      </c>
      <c r="CA1100" s="122">
        <v>3.5034114000000001E-7</v>
      </c>
      <c r="CB1100" s="122">
        <v>5.0399175000000002E-6</v>
      </c>
      <c r="CC1100" s="122">
        <v>6.6336620000000005E-8</v>
      </c>
      <c r="CD1100" s="122">
        <v>5.8883204999999999E-9</v>
      </c>
      <c r="CE1100" s="151"/>
      <c r="CF1100" s="143"/>
      <c r="CG1100" s="42" t="s">
        <v>1277</v>
      </c>
      <c r="CH1100" s="42"/>
      <c r="CI1100" s="42"/>
      <c r="CK1100" s="50"/>
      <c r="CL1100" s="41"/>
      <c r="CM1100" s="41"/>
      <c r="CN1100" s="41"/>
      <c r="CO1100" s="41"/>
      <c r="CP1100" s="41"/>
      <c r="CQ1100" s="41"/>
      <c r="CR1100" s="76"/>
      <c r="CS1100" s="76"/>
      <c r="CT1100" s="76"/>
      <c r="CU1100" s="76"/>
      <c r="CV1100" s="76"/>
      <c r="CW1100" s="76"/>
    </row>
    <row r="1101" spans="1:101" ht="14.5" customHeight="1">
      <c r="A1101" s="41" t="s">
        <v>9958</v>
      </c>
      <c r="B1101" s="119" t="s">
        <v>8313</v>
      </c>
      <c r="C1101" s="120" t="str">
        <f t="shared" si="470"/>
        <v>A.160.04.117</v>
      </c>
      <c r="D1101" s="135" t="s">
        <v>99</v>
      </c>
      <c r="E1101" s="119" t="s">
        <v>6570</v>
      </c>
      <c r="F1101" s="118" t="str">
        <f t="shared" si="471"/>
        <v>Mersawa FSC/PEFC 640 (kg/m3)</v>
      </c>
      <c r="G1101" s="118">
        <f t="shared" si="472"/>
        <v>7.4329431529399997E-2</v>
      </c>
      <c r="H1101" s="118">
        <f t="shared" si="473"/>
        <v>1.6200260254000004E-3</v>
      </c>
      <c r="I1101" s="118">
        <f t="shared" si="474"/>
        <v>7.35966989E-3</v>
      </c>
      <c r="J1101" s="326">
        <f t="shared" si="475"/>
        <v>2.4832191613999997E-2</v>
      </c>
      <c r="K1101" s="118">
        <v>4.0517544000000003E-2</v>
      </c>
      <c r="L1101" s="118">
        <v>5.4246457999999999E-3</v>
      </c>
      <c r="M1101" s="118">
        <v>1.8100699E-3</v>
      </c>
      <c r="N1101" s="118">
        <v>1.2522537000000001E-3</v>
      </c>
      <c r="O1101" s="118">
        <v>2.0718485000000001E-4</v>
      </c>
      <c r="P1101" s="330">
        <v>7.4589054E-6</v>
      </c>
      <c r="Q1101" s="118">
        <v>1.5312856999999999E-4</v>
      </c>
      <c r="R1101" s="118">
        <v>1.2495419000000001E-4</v>
      </c>
      <c r="S1101" s="118">
        <v>2.0978327000000001E-4</v>
      </c>
      <c r="T1101" s="118">
        <v>2.1344288999999999E-2</v>
      </c>
      <c r="U1101" s="118">
        <v>3.2504776000000001E-3</v>
      </c>
      <c r="V1101" s="330">
        <v>2.5526169000000002E-5</v>
      </c>
      <c r="W1101" s="330">
        <v>2.1155750000000001E-6</v>
      </c>
      <c r="X1101" s="118">
        <v>0</v>
      </c>
      <c r="Y1101" s="41"/>
      <c r="Z1101" s="327">
        <f t="shared" si="476"/>
        <v>0.30464318796992479</v>
      </c>
      <c r="AA1101" s="41"/>
      <c r="AB1101" s="111">
        <v>22.327634</v>
      </c>
      <c r="AC1101" s="111">
        <v>3.8875139999999999</v>
      </c>
      <c r="AD1101" s="111">
        <v>0.44062760000000001</v>
      </c>
      <c r="AE1101" s="111">
        <v>0</v>
      </c>
      <c r="AF1101" s="111">
        <v>17.737456000000002</v>
      </c>
      <c r="AG1101" s="111">
        <v>0.16240456</v>
      </c>
      <c r="AH1101" s="111">
        <v>9.9631921999999998E-2</v>
      </c>
      <c r="AI1101" s="41"/>
      <c r="AJ1101" s="114">
        <v>7.1476589000000002E-3</v>
      </c>
      <c r="AK1101" s="114">
        <v>6.6652009999999999E-3</v>
      </c>
      <c r="AL1101" s="114">
        <v>2.8547586000000002E-4</v>
      </c>
      <c r="AM1101" s="114">
        <v>1.9698200999999999E-4</v>
      </c>
      <c r="AN1101" s="113">
        <f t="shared" si="477"/>
        <v>3.9959237955656999E-7</v>
      </c>
      <c r="AO1101" s="112">
        <f t="shared" si="478"/>
        <v>1.05575393983754E-9</v>
      </c>
      <c r="AP1101" s="112">
        <f t="shared" si="479"/>
        <v>2.7588517227000002E-2</v>
      </c>
      <c r="AQ1101" s="328">
        <v>2.831844E-7</v>
      </c>
      <c r="AR1101" s="328">
        <v>8.5445140999999995E-10</v>
      </c>
      <c r="AS1101" s="328">
        <v>2.3344104000000001E-14</v>
      </c>
      <c r="AT1101" s="328">
        <v>6.2602571000000002E-12</v>
      </c>
      <c r="AU1101" s="328">
        <v>1.6384846999999999E-13</v>
      </c>
      <c r="AV1101" s="328">
        <v>1.8621405999999999E-10</v>
      </c>
      <c r="AW1101" s="328">
        <v>1.1467686E-7</v>
      </c>
      <c r="AX1101" s="328">
        <v>2.7402807999999999E-11</v>
      </c>
      <c r="AY1101" s="328">
        <v>1.3138167000000001E-10</v>
      </c>
      <c r="AZ1101" s="328">
        <v>4.1610557999999999E-14</v>
      </c>
      <c r="BA1101" s="328">
        <v>1.3402159000000001E-15</v>
      </c>
      <c r="BB1101" s="328">
        <v>5.5251243000000001E-14</v>
      </c>
      <c r="BC1101" s="328">
        <v>1.9472733999999999E-13</v>
      </c>
      <c r="BD1101" s="328">
        <v>3.9167187E-14</v>
      </c>
      <c r="BE1101" s="328">
        <v>2.4693472999999999E-11</v>
      </c>
      <c r="BF1101" s="328">
        <v>1.4727707000000001E-9</v>
      </c>
      <c r="BG1101" s="328">
        <v>4.1913171000000002E-11</v>
      </c>
      <c r="BH1101" s="328">
        <v>1.5216227000000001E-5</v>
      </c>
      <c r="BI1101" s="329">
        <v>2.7573301000000001E-2</v>
      </c>
      <c r="BJ1101" s="328">
        <v>4.1017218000000001E-11</v>
      </c>
      <c r="BK1101" s="328">
        <v>2.4942903000000001E-13</v>
      </c>
      <c r="BL1101" s="328">
        <v>1.1159639999999999E-17</v>
      </c>
      <c r="BM1101" s="41"/>
      <c r="BN1101" s="122">
        <v>1.6428440999999999E-5</v>
      </c>
      <c r="BO1101" s="122">
        <v>9.6564186999999996E-7</v>
      </c>
      <c r="BP1101" s="122">
        <v>8.4942603999999996E-6</v>
      </c>
      <c r="BQ1101" s="122">
        <v>1.4645752E-8</v>
      </c>
      <c r="BR1101" s="122">
        <v>8.5655302999999996E-7</v>
      </c>
      <c r="BS1101" s="122">
        <v>1.1769024E-7</v>
      </c>
      <c r="BT1101" s="122">
        <v>8.0949264999999998E-10</v>
      </c>
      <c r="BU1101" s="122">
        <v>1.8503580999999999E-7</v>
      </c>
      <c r="BV1101" s="122">
        <v>1.0009326E-8</v>
      </c>
      <c r="BW1101" s="122">
        <v>1.0132607000000001E-7</v>
      </c>
      <c r="BX1101" s="122">
        <v>1.2026067E-9</v>
      </c>
      <c r="BY1101" s="122">
        <v>2.7325472E-8</v>
      </c>
      <c r="BZ1101" s="122">
        <v>2.2473450999999999E-11</v>
      </c>
      <c r="CA1101" s="122">
        <v>3.5986787999999999E-7</v>
      </c>
      <c r="CB1101" s="122">
        <v>5.2218250999999997E-6</v>
      </c>
      <c r="CC1101" s="122">
        <v>6.6336620000000005E-8</v>
      </c>
      <c r="CD1101" s="122">
        <v>5.8883204999999999E-9</v>
      </c>
      <c r="CE1101" s="151"/>
      <c r="CF1101" s="143"/>
      <c r="CG1101" s="42" t="s">
        <v>1277</v>
      </c>
      <c r="CH1101" s="42"/>
      <c r="CI1101" s="42"/>
      <c r="CK1101" s="50"/>
      <c r="CL1101" s="41"/>
      <c r="CM1101" s="41"/>
      <c r="CN1101" s="41"/>
      <c r="CO1101" s="41"/>
      <c r="CP1101" s="41"/>
      <c r="CQ1101" s="41"/>
      <c r="CR1101" s="76"/>
      <c r="CS1101" s="76"/>
      <c r="CT1101" s="76"/>
      <c r="CU1101" s="76"/>
      <c r="CV1101" s="76"/>
      <c r="CW1101" s="76"/>
    </row>
    <row r="1102" spans="1:101" ht="14.5" customHeight="1">
      <c r="A1102" s="41" t="s">
        <v>9956</v>
      </c>
      <c r="B1102" s="119" t="s">
        <v>8313</v>
      </c>
      <c r="C1102" s="120" t="str">
        <f t="shared" si="470"/>
        <v>A.160.04.118</v>
      </c>
      <c r="D1102" s="135" t="s">
        <v>99</v>
      </c>
      <c r="E1102" s="119" t="s">
        <v>6570</v>
      </c>
      <c r="F1102" s="118" t="str">
        <f t="shared" si="471"/>
        <v>Mersawa natural forest 640 (kg/m3)</v>
      </c>
      <c r="G1102" s="118">
        <f t="shared" si="472"/>
        <v>5.2992419013603991</v>
      </c>
      <c r="H1102" s="118">
        <f t="shared" si="473"/>
        <v>1.6200260254000004E-3</v>
      </c>
      <c r="I1102" s="118">
        <f t="shared" si="474"/>
        <v>7.35966989E-3</v>
      </c>
      <c r="J1102" s="326">
        <f t="shared" si="475"/>
        <v>4.7908946654449993</v>
      </c>
      <c r="K1102" s="118">
        <v>0.49936754</v>
      </c>
      <c r="L1102" s="118">
        <v>5.4246457999999999E-3</v>
      </c>
      <c r="M1102" s="118">
        <v>1.8100699E-3</v>
      </c>
      <c r="N1102" s="118">
        <v>1.2522537000000001E-3</v>
      </c>
      <c r="O1102" s="118">
        <v>2.0718485000000001E-4</v>
      </c>
      <c r="P1102" s="330">
        <v>7.4589054E-6</v>
      </c>
      <c r="Q1102" s="118">
        <v>1.5312856999999999E-4</v>
      </c>
      <c r="R1102" s="118">
        <v>1.2495419000000001E-4</v>
      </c>
      <c r="S1102" s="118">
        <v>2.0978327000000001E-4</v>
      </c>
      <c r="T1102" s="118">
        <v>2.1344288999999999E-2</v>
      </c>
      <c r="U1102" s="118">
        <v>3.2504776000000001E-3</v>
      </c>
      <c r="V1102" s="118">
        <v>4.7660879999999999</v>
      </c>
      <c r="W1102" s="330">
        <v>2.1155750000000001E-6</v>
      </c>
      <c r="X1102" s="118">
        <v>0</v>
      </c>
      <c r="Y1102" s="41"/>
      <c r="Z1102" s="327">
        <f t="shared" si="476"/>
        <v>3.7546431578947366</v>
      </c>
      <c r="AA1102" s="41"/>
      <c r="AB1102" s="111">
        <v>22.327634</v>
      </c>
      <c r="AC1102" s="111">
        <v>3.8875139999999999</v>
      </c>
      <c r="AD1102" s="111">
        <v>0.44062760000000001</v>
      </c>
      <c r="AE1102" s="111">
        <v>0</v>
      </c>
      <c r="AF1102" s="111">
        <v>17.737456000000002</v>
      </c>
      <c r="AG1102" s="111">
        <v>0.16240456</v>
      </c>
      <c r="AH1102" s="111">
        <v>9.9631921999999998E-2</v>
      </c>
      <c r="AI1102" s="41"/>
      <c r="AJ1102" s="114">
        <v>6.3162482000000006E-2</v>
      </c>
      <c r="AK1102" s="114">
        <v>6.0067888999999999E-2</v>
      </c>
      <c r="AL1102" s="114">
        <v>2.8976112000000001E-3</v>
      </c>
      <c r="AM1102" s="114">
        <v>1.9698200999999999E-4</v>
      </c>
      <c r="AN1102" s="113">
        <f t="shared" si="477"/>
        <v>3.6011923795565696E-6</v>
      </c>
      <c r="AO1102" s="112">
        <f t="shared" si="478"/>
        <v>1.0716017454833538E-8</v>
      </c>
      <c r="AP1102" s="112">
        <f t="shared" si="479"/>
        <v>2.7588517227000002E-2</v>
      </c>
      <c r="AQ1102" s="328">
        <v>3.4847843999999998E-6</v>
      </c>
      <c r="AR1102" s="328">
        <v>1.0514451000000001E-8</v>
      </c>
      <c r="AS1102" s="328">
        <v>2.8726909999999998E-13</v>
      </c>
      <c r="AT1102" s="328">
        <v>6.2602571000000002E-12</v>
      </c>
      <c r="AU1102" s="328">
        <v>1.6384846999999999E-13</v>
      </c>
      <c r="AV1102" s="328">
        <v>1.8621405999999999E-10</v>
      </c>
      <c r="AW1102" s="328">
        <v>1.1467686E-7</v>
      </c>
      <c r="AX1102" s="328">
        <v>2.7402807999999999E-11</v>
      </c>
      <c r="AY1102" s="328">
        <v>1.3138167000000001E-10</v>
      </c>
      <c r="AZ1102" s="328">
        <v>4.1610557999999999E-14</v>
      </c>
      <c r="BA1102" s="328">
        <v>1.3402159000000001E-15</v>
      </c>
      <c r="BB1102" s="328">
        <v>5.5251243000000001E-14</v>
      </c>
      <c r="BC1102" s="328">
        <v>1.9472733999999999E-13</v>
      </c>
      <c r="BD1102" s="328">
        <v>3.9167187E-14</v>
      </c>
      <c r="BE1102" s="328">
        <v>2.4693472999999999E-11</v>
      </c>
      <c r="BF1102" s="328">
        <v>1.4727707000000001E-9</v>
      </c>
      <c r="BG1102" s="328">
        <v>4.1913171000000002E-11</v>
      </c>
      <c r="BH1102" s="328">
        <v>1.5216227000000001E-5</v>
      </c>
      <c r="BI1102" s="329">
        <v>2.7573301000000001E-2</v>
      </c>
      <c r="BJ1102" s="328">
        <v>4.1017218000000001E-11</v>
      </c>
      <c r="BK1102" s="328">
        <v>2.4942903000000001E-13</v>
      </c>
      <c r="BL1102" s="328">
        <v>1.1159639999999999E-17</v>
      </c>
      <c r="BM1102" s="41"/>
      <c r="BN1102" s="111">
        <v>1.1262359E-4</v>
      </c>
      <c r="BO1102" s="122">
        <v>9.6564186999999996E-7</v>
      </c>
      <c r="BP1102" s="111">
        <v>1.0468941E-4</v>
      </c>
      <c r="BQ1102" s="122">
        <v>1.4645752E-8</v>
      </c>
      <c r="BR1102" s="122">
        <v>8.5655302999999996E-7</v>
      </c>
      <c r="BS1102" s="122">
        <v>1.1769024E-7</v>
      </c>
      <c r="BT1102" s="122">
        <v>8.0949264999999998E-10</v>
      </c>
      <c r="BU1102" s="122">
        <v>1.8503580999999999E-7</v>
      </c>
      <c r="BV1102" s="122">
        <v>1.0009326E-8</v>
      </c>
      <c r="BW1102" s="122">
        <v>1.0132607000000001E-7</v>
      </c>
      <c r="BX1102" s="122">
        <v>1.2026067E-9</v>
      </c>
      <c r="BY1102" s="122">
        <v>2.7325472E-8</v>
      </c>
      <c r="BZ1102" s="122">
        <v>2.2473450999999999E-11</v>
      </c>
      <c r="CA1102" s="122">
        <v>3.5986787999999999E-7</v>
      </c>
      <c r="CB1102" s="122">
        <v>5.2218250999999997E-6</v>
      </c>
      <c r="CC1102" s="122">
        <v>6.6336620000000005E-8</v>
      </c>
      <c r="CD1102" s="122">
        <v>5.8883204999999999E-9</v>
      </c>
      <c r="CE1102" s="151"/>
      <c r="CF1102" s="143"/>
      <c r="CG1102" s="42" t="s">
        <v>1277</v>
      </c>
      <c r="CH1102" s="42"/>
      <c r="CI1102" s="42"/>
      <c r="CK1102" s="50"/>
      <c r="CL1102" s="41"/>
      <c r="CM1102" s="41"/>
      <c r="CN1102" s="41"/>
      <c r="CO1102" s="41"/>
      <c r="CP1102" s="41"/>
      <c r="CQ1102" s="41"/>
      <c r="CR1102" s="76"/>
      <c r="CS1102" s="76"/>
      <c r="CT1102" s="76"/>
      <c r="CU1102" s="76"/>
      <c r="CV1102" s="76"/>
      <c r="CW1102" s="76"/>
    </row>
    <row r="1103" spans="1:101" ht="14.5" customHeight="1">
      <c r="A1103" s="41" t="s">
        <v>9953</v>
      </c>
      <c r="B1103" s="119" t="s">
        <v>8313</v>
      </c>
      <c r="C1103" s="120" t="str">
        <f t="shared" si="470"/>
        <v>A.160.04.119</v>
      </c>
      <c r="D1103" s="135" t="s">
        <v>99</v>
      </c>
      <c r="E1103" s="119" t="s">
        <v>6570</v>
      </c>
      <c r="F1103" s="118" t="str">
        <f t="shared" si="471"/>
        <v>Okoume FSC/PEFC forest 440 (kg/m3)</v>
      </c>
      <c r="G1103" s="118">
        <f t="shared" si="472"/>
        <v>6.4661094541799996E-2</v>
      </c>
      <c r="H1103" s="118">
        <f t="shared" si="473"/>
        <v>1.5912552238E-3</v>
      </c>
      <c r="I1103" s="118">
        <f t="shared" si="474"/>
        <v>6.1778152199999997E-3</v>
      </c>
      <c r="J1103" s="326">
        <f t="shared" si="475"/>
        <v>2.0825913097999998E-2</v>
      </c>
      <c r="K1103" s="118">
        <v>3.6066110999999998E-2</v>
      </c>
      <c r="L1103" s="118">
        <v>4.3140812999999997E-3</v>
      </c>
      <c r="M1103" s="118">
        <v>1.7392129000000001E-3</v>
      </c>
      <c r="N1103" s="118">
        <v>1.2360962E-3</v>
      </c>
      <c r="O1103" s="118">
        <v>1.9779981000000001E-4</v>
      </c>
      <c r="P1103" s="330">
        <v>6.9410138000000002E-6</v>
      </c>
      <c r="Q1103" s="118">
        <v>1.504182E-4</v>
      </c>
      <c r="R1103" s="118">
        <v>1.2452102E-4</v>
      </c>
      <c r="S1103" s="118">
        <v>2.0786375000000001E-4</v>
      </c>
      <c r="T1103" s="118">
        <v>1.7350972999999999E-2</v>
      </c>
      <c r="U1103" s="118">
        <v>3.2394944E-3</v>
      </c>
      <c r="V1103" s="330">
        <v>2.5466373E-5</v>
      </c>
      <c r="W1103" s="330">
        <v>2.1155750000000001E-6</v>
      </c>
      <c r="X1103" s="118">
        <v>0</v>
      </c>
      <c r="Y1103" s="41"/>
      <c r="Z1103" s="327">
        <f t="shared" si="476"/>
        <v>0.27117376691729322</v>
      </c>
      <c r="AA1103" s="41"/>
      <c r="AB1103" s="111">
        <v>21.888175</v>
      </c>
      <c r="AC1103" s="111">
        <v>3.4500677999999998</v>
      </c>
      <c r="AD1103" s="111">
        <v>0.43913870999999999</v>
      </c>
      <c r="AE1103" s="111">
        <v>0</v>
      </c>
      <c r="AF1103" s="111">
        <v>17.737456000000002</v>
      </c>
      <c r="AG1103" s="111">
        <v>0.16224686999999999</v>
      </c>
      <c r="AH1103" s="111">
        <v>9.9265357999999998E-2</v>
      </c>
      <c r="AI1103" s="41"/>
      <c r="AJ1103" s="114">
        <v>6.2300052999999999E-3</v>
      </c>
      <c r="AK1103" s="114">
        <v>5.8081985000000003E-3</v>
      </c>
      <c r="AL1103" s="114">
        <v>2.5361641000000001E-4</v>
      </c>
      <c r="AM1103" s="114">
        <v>1.6819034E-4</v>
      </c>
      <c r="AN1103" s="113">
        <f t="shared" si="477"/>
        <v>3.4821334022657005E-7</v>
      </c>
      <c r="AO1103" s="112">
        <f t="shared" si="478"/>
        <v>9.3793052373054003E-10</v>
      </c>
      <c r="AP1103" s="112">
        <f t="shared" si="479"/>
        <v>2.3556069682000001E-2</v>
      </c>
      <c r="AQ1103" s="328">
        <v>2.5212477999999999E-7</v>
      </c>
      <c r="AR1103" s="328">
        <v>7.6073703000000001E-10</v>
      </c>
      <c r="AS1103" s="328">
        <v>2.0783694000000002E-14</v>
      </c>
      <c r="AT1103" s="328">
        <v>6.2602571000000002E-12</v>
      </c>
      <c r="AU1103" s="328">
        <v>1.6384846999999999E-13</v>
      </c>
      <c r="AV1103" s="328">
        <v>1.8380863000000001E-10</v>
      </c>
      <c r="AW1103" s="328">
        <v>9.4360743000000001E-8</v>
      </c>
      <c r="AX1103" s="328">
        <v>2.6854251000000001E-11</v>
      </c>
      <c r="AY1103" s="328">
        <v>1.0788821E-10</v>
      </c>
      <c r="AZ1103" s="328">
        <v>4.1610557999999999E-14</v>
      </c>
      <c r="BA1103" s="328">
        <v>1.3402159000000001E-15</v>
      </c>
      <c r="BB1103" s="328">
        <v>5.3819385000000002E-14</v>
      </c>
      <c r="BC1103" s="328">
        <v>1.4137349E-13</v>
      </c>
      <c r="BD1103" s="328">
        <v>2.9494197999999998E-14</v>
      </c>
      <c r="BE1103" s="328">
        <v>2.4622373000000001E-11</v>
      </c>
      <c r="BF1103" s="328">
        <v>1.4719449000000001E-9</v>
      </c>
      <c r="BG1103" s="328">
        <v>4.1913171000000002E-11</v>
      </c>
      <c r="BH1103" s="328">
        <v>1.5039682E-5</v>
      </c>
      <c r="BI1103" s="329">
        <v>2.3541030000000001E-2</v>
      </c>
      <c r="BJ1103" s="328">
        <v>4.1017218000000001E-11</v>
      </c>
      <c r="BK1103" s="328">
        <v>2.4942903000000001E-13</v>
      </c>
      <c r="BL1103" s="328">
        <v>1.1159639999999999E-17</v>
      </c>
      <c r="BM1103" s="41"/>
      <c r="BN1103" s="122">
        <v>1.4632821000000001E-5</v>
      </c>
      <c r="BO1103" s="122">
        <v>8.0367089E-7</v>
      </c>
      <c r="BP1103" s="122">
        <v>7.5610442000000004E-6</v>
      </c>
      <c r="BQ1103" s="122">
        <v>1.4595012E-8</v>
      </c>
      <c r="BR1103" s="122">
        <v>7.1473159999999998E-7</v>
      </c>
      <c r="BS1103" s="122">
        <v>1.1769024E-7</v>
      </c>
      <c r="BT1103" s="122">
        <v>8.0949264999999998E-10</v>
      </c>
      <c r="BU1103" s="122">
        <v>1.8503580999999999E-7</v>
      </c>
      <c r="BV1103" s="122">
        <v>9.3143517999999995E-9</v>
      </c>
      <c r="BW1103" s="122">
        <v>9.95326E-8</v>
      </c>
      <c r="BX1103" s="122">
        <v>1.2026067E-9</v>
      </c>
      <c r="BY1103" s="122">
        <v>2.7325472E-8</v>
      </c>
      <c r="BZ1103" s="122">
        <v>2.2473450999999999E-11</v>
      </c>
      <c r="CA1103" s="122">
        <v>3.3219496999999999E-7</v>
      </c>
      <c r="CB1103" s="122">
        <v>4.6934266999999997E-6</v>
      </c>
      <c r="CC1103" s="122">
        <v>6.6336620000000005E-8</v>
      </c>
      <c r="CD1103" s="122">
        <v>5.8883204999999999E-9</v>
      </c>
      <c r="CE1103" s="151"/>
      <c r="CF1103" s="143"/>
      <c r="CG1103" s="42" t="s">
        <v>1277</v>
      </c>
      <c r="CH1103" s="42"/>
      <c r="CI1103" s="42"/>
      <c r="CK1103" s="50"/>
      <c r="CL1103" s="41"/>
      <c r="CM1103" s="41"/>
      <c r="CN1103" s="41"/>
      <c r="CO1103" s="41"/>
      <c r="CP1103" s="41"/>
      <c r="CQ1103" s="41"/>
      <c r="CR1103" s="76"/>
      <c r="CS1103" s="76"/>
      <c r="CT1103" s="76"/>
      <c r="CU1103" s="76"/>
      <c r="CV1103" s="76"/>
      <c r="CW1103" s="76"/>
    </row>
    <row r="1104" spans="1:101" ht="14.5" customHeight="1">
      <c r="A1104" s="41" t="s">
        <v>9951</v>
      </c>
      <c r="B1104" s="119" t="s">
        <v>8313</v>
      </c>
      <c r="C1104" s="120" t="str">
        <f t="shared" si="470"/>
        <v>A.160.04.120</v>
      </c>
      <c r="D1104" s="135" t="s">
        <v>99</v>
      </c>
      <c r="E1104" s="119" t="s">
        <v>6570</v>
      </c>
      <c r="F1104" s="118" t="str">
        <f t="shared" si="471"/>
        <v>Okoume natural forest 440 (kg/m3)</v>
      </c>
      <c r="G1104" s="118">
        <f t="shared" si="472"/>
        <v>11.652910627168801</v>
      </c>
      <c r="H1104" s="118">
        <f t="shared" si="473"/>
        <v>1.5912552238E-3</v>
      </c>
      <c r="I1104" s="118">
        <f t="shared" si="474"/>
        <v>6.1778152199999997E-3</v>
      </c>
      <c r="J1104" s="326">
        <f t="shared" si="475"/>
        <v>11.150225446725001</v>
      </c>
      <c r="K1104" s="118">
        <v>0.49491611000000002</v>
      </c>
      <c r="L1104" s="118">
        <v>4.3140812999999997E-3</v>
      </c>
      <c r="M1104" s="118">
        <v>1.7392129000000001E-3</v>
      </c>
      <c r="N1104" s="118">
        <v>1.2360962E-3</v>
      </c>
      <c r="O1104" s="118">
        <v>1.9779981000000001E-4</v>
      </c>
      <c r="P1104" s="330">
        <v>6.9410138000000002E-6</v>
      </c>
      <c r="Q1104" s="118">
        <v>1.504182E-4</v>
      </c>
      <c r="R1104" s="118">
        <v>1.2452102E-4</v>
      </c>
      <c r="S1104" s="118">
        <v>2.0786375000000001E-4</v>
      </c>
      <c r="T1104" s="118">
        <v>1.7350972999999999E-2</v>
      </c>
      <c r="U1104" s="118">
        <v>3.2394944E-3</v>
      </c>
      <c r="V1104" s="118">
        <v>11.129424999999999</v>
      </c>
      <c r="W1104" s="330">
        <v>2.1155750000000001E-6</v>
      </c>
      <c r="X1104" s="118">
        <v>0</v>
      </c>
      <c r="Y1104" s="41"/>
      <c r="Z1104" s="327">
        <f t="shared" si="476"/>
        <v>3.7211737593984964</v>
      </c>
      <c r="AA1104" s="41"/>
      <c r="AB1104" s="111">
        <v>21.888175</v>
      </c>
      <c r="AC1104" s="111">
        <v>3.4500677999999998</v>
      </c>
      <c r="AD1104" s="111">
        <v>0.43913870999999999</v>
      </c>
      <c r="AE1104" s="111">
        <v>0</v>
      </c>
      <c r="AF1104" s="111">
        <v>17.737456000000002</v>
      </c>
      <c r="AG1104" s="111">
        <v>0.16224686999999999</v>
      </c>
      <c r="AH1104" s="111">
        <v>9.9265357999999998E-2</v>
      </c>
      <c r="AI1104" s="41"/>
      <c r="AJ1104" s="114">
        <v>6.2244829000000002E-2</v>
      </c>
      <c r="AK1104" s="114">
        <v>5.9210886999999997E-2</v>
      </c>
      <c r="AL1104" s="114">
        <v>2.8657518E-3</v>
      </c>
      <c r="AM1104" s="114">
        <v>1.6819034E-4</v>
      </c>
      <c r="AN1104" s="113">
        <f t="shared" si="477"/>
        <v>3.5498133602265695E-6</v>
      </c>
      <c r="AO1104" s="112">
        <f t="shared" si="478"/>
        <v>1.0598194418726541E-8</v>
      </c>
      <c r="AP1104" s="112">
        <f t="shared" si="479"/>
        <v>2.3556069682000001E-2</v>
      </c>
      <c r="AQ1104" s="328">
        <v>3.4537247999999998E-6</v>
      </c>
      <c r="AR1104" s="328">
        <v>1.0420737E-8</v>
      </c>
      <c r="AS1104" s="328">
        <v>2.8470868999999998E-13</v>
      </c>
      <c r="AT1104" s="328">
        <v>6.2602571000000002E-12</v>
      </c>
      <c r="AU1104" s="328">
        <v>1.6384846999999999E-13</v>
      </c>
      <c r="AV1104" s="328">
        <v>1.8380863000000001E-10</v>
      </c>
      <c r="AW1104" s="328">
        <v>9.4360743000000001E-8</v>
      </c>
      <c r="AX1104" s="328">
        <v>2.6854251000000001E-11</v>
      </c>
      <c r="AY1104" s="328">
        <v>1.0788821E-10</v>
      </c>
      <c r="AZ1104" s="328">
        <v>4.1610557999999999E-14</v>
      </c>
      <c r="BA1104" s="328">
        <v>1.3402159000000001E-15</v>
      </c>
      <c r="BB1104" s="328">
        <v>5.3819385000000002E-14</v>
      </c>
      <c r="BC1104" s="328">
        <v>1.4137349E-13</v>
      </c>
      <c r="BD1104" s="328">
        <v>2.9494197999999998E-14</v>
      </c>
      <c r="BE1104" s="328">
        <v>2.4622373000000001E-11</v>
      </c>
      <c r="BF1104" s="328">
        <v>1.4719449000000001E-9</v>
      </c>
      <c r="BG1104" s="328">
        <v>4.1913171000000002E-11</v>
      </c>
      <c r="BH1104" s="328">
        <v>1.5039682E-5</v>
      </c>
      <c r="BI1104" s="329">
        <v>2.3541030000000001E-2</v>
      </c>
      <c r="BJ1104" s="328">
        <v>4.1017218000000001E-11</v>
      </c>
      <c r="BK1104" s="328">
        <v>2.4942903000000001E-13</v>
      </c>
      <c r="BL1104" s="328">
        <v>1.1159639999999999E-17</v>
      </c>
      <c r="BM1104" s="41"/>
      <c r="BN1104" s="111">
        <v>1.1082798E-4</v>
      </c>
      <c r="BO1104" s="122">
        <v>8.0367089E-7</v>
      </c>
      <c r="BP1104" s="111">
        <v>1.037562E-4</v>
      </c>
      <c r="BQ1104" s="122">
        <v>1.4595012E-8</v>
      </c>
      <c r="BR1104" s="122">
        <v>7.1473159999999998E-7</v>
      </c>
      <c r="BS1104" s="122">
        <v>1.1769024E-7</v>
      </c>
      <c r="BT1104" s="122">
        <v>8.0949264999999998E-10</v>
      </c>
      <c r="BU1104" s="122">
        <v>1.8503580999999999E-7</v>
      </c>
      <c r="BV1104" s="122">
        <v>9.3143517999999995E-9</v>
      </c>
      <c r="BW1104" s="122">
        <v>9.95326E-8</v>
      </c>
      <c r="BX1104" s="122">
        <v>1.2026067E-9</v>
      </c>
      <c r="BY1104" s="122">
        <v>2.7325472E-8</v>
      </c>
      <c r="BZ1104" s="122">
        <v>2.2473450999999999E-11</v>
      </c>
      <c r="CA1104" s="122">
        <v>3.3219496999999999E-7</v>
      </c>
      <c r="CB1104" s="122">
        <v>4.6934266999999997E-6</v>
      </c>
      <c r="CC1104" s="122">
        <v>6.6336620000000005E-8</v>
      </c>
      <c r="CD1104" s="122">
        <v>5.8883204999999999E-9</v>
      </c>
      <c r="CE1104" s="151"/>
      <c r="CF1104" s="143"/>
      <c r="CG1104" s="42" t="s">
        <v>1277</v>
      </c>
      <c r="CH1104" s="42"/>
      <c r="CI1104" s="42"/>
      <c r="CK1104" s="50"/>
      <c r="CL1104" s="41"/>
      <c r="CM1104" s="41"/>
      <c r="CN1104" s="41"/>
      <c r="CO1104" s="41"/>
      <c r="CP1104" s="41"/>
      <c r="CQ1104" s="41"/>
      <c r="CR1104" s="76"/>
      <c r="CS1104" s="76"/>
      <c r="CT1104" s="76"/>
      <c r="CU1104" s="76"/>
      <c r="CV1104" s="76"/>
      <c r="CW1104" s="41"/>
    </row>
    <row r="1105" spans="1:101" ht="14.5" customHeight="1">
      <c r="A1105" s="41" t="s">
        <v>9949</v>
      </c>
      <c r="B1105" s="119" t="s">
        <v>8313</v>
      </c>
      <c r="C1105" s="120" t="str">
        <f t="shared" si="470"/>
        <v>A.160.04.121</v>
      </c>
      <c r="D1105" s="135" t="s">
        <v>99</v>
      </c>
      <c r="E1105" s="119" t="s">
        <v>6570</v>
      </c>
      <c r="F1105" s="118" t="str">
        <f t="shared" si="471"/>
        <v>Parana Pine FSC/PEFC 540 (kg/m3)</v>
      </c>
      <c r="G1105" s="118">
        <f t="shared" si="472"/>
        <v>5.8479698689799998E-2</v>
      </c>
      <c r="H1105" s="118">
        <f t="shared" si="473"/>
        <v>1.5728607827999999E-3</v>
      </c>
      <c r="I1105" s="118">
        <f t="shared" si="474"/>
        <v>5.4222033799999998E-3</v>
      </c>
      <c r="J1105" s="326">
        <f t="shared" si="475"/>
        <v>1.8264521526999998E-2</v>
      </c>
      <c r="K1105" s="118">
        <v>3.3220113000000003E-2</v>
      </c>
      <c r="L1105" s="118">
        <v>3.6040484E-3</v>
      </c>
      <c r="M1105" s="118">
        <v>1.6939109E-3</v>
      </c>
      <c r="N1105" s="118">
        <v>1.2257660000000001E-3</v>
      </c>
      <c r="O1105" s="118">
        <v>1.9179953999999999E-4</v>
      </c>
      <c r="P1105" s="330">
        <v>6.6099028E-6</v>
      </c>
      <c r="Q1105" s="118">
        <v>1.4868533999999999E-4</v>
      </c>
      <c r="R1105" s="118">
        <v>1.2424408E-4</v>
      </c>
      <c r="S1105" s="118">
        <v>2.0663651E-4</v>
      </c>
      <c r="T1105" s="118">
        <v>1.4797869E-2</v>
      </c>
      <c r="U1105" s="118">
        <v>3.2324722999999998E-3</v>
      </c>
      <c r="V1105" s="330">
        <v>2.5428142E-5</v>
      </c>
      <c r="W1105" s="330">
        <v>2.1155750000000001E-6</v>
      </c>
      <c r="X1105" s="118">
        <v>0</v>
      </c>
      <c r="Y1105" s="41"/>
      <c r="Z1105" s="327">
        <f t="shared" si="476"/>
        <v>0.24977528571428573</v>
      </c>
      <c r="AA1105" s="41"/>
      <c r="AB1105" s="111">
        <v>21.607209000000001</v>
      </c>
      <c r="AC1105" s="111">
        <v>3.1703891</v>
      </c>
      <c r="AD1105" s="111">
        <v>0.43818679999999999</v>
      </c>
      <c r="AE1105" s="111">
        <v>0</v>
      </c>
      <c r="AF1105" s="111">
        <v>17.737456000000002</v>
      </c>
      <c r="AG1105" s="111">
        <v>0.16214606000000001</v>
      </c>
      <c r="AH1105" s="111">
        <v>9.9030996999999996E-2</v>
      </c>
      <c r="AI1105" s="41"/>
      <c r="AJ1105" s="114">
        <v>5.6433087000000003E-3</v>
      </c>
      <c r="AK1105" s="114">
        <v>5.2602789E-3</v>
      </c>
      <c r="AL1105" s="114">
        <v>2.3324726E-4</v>
      </c>
      <c r="AM1105" s="114">
        <v>1.4978254999999999E-4</v>
      </c>
      <c r="AN1105" s="113">
        <f t="shared" si="477"/>
        <v>3.1536444385957E-7</v>
      </c>
      <c r="AO1105" s="112">
        <f t="shared" si="478"/>
        <v>8.6260080344653999E-10</v>
      </c>
      <c r="AP1105" s="112">
        <f t="shared" si="479"/>
        <v>2.0977947808999999E-2</v>
      </c>
      <c r="AQ1105" s="328">
        <v>2.3226698999999999E-7</v>
      </c>
      <c r="AR1105" s="328">
        <v>7.0082127999999998E-10</v>
      </c>
      <c r="AS1105" s="328">
        <v>1.9146710000000001E-14</v>
      </c>
      <c r="AT1105" s="328">
        <v>6.2602571000000002E-12</v>
      </c>
      <c r="AU1105" s="328">
        <v>1.6384846999999999E-13</v>
      </c>
      <c r="AV1105" s="328">
        <v>1.8227072000000001E-10</v>
      </c>
      <c r="AW1105" s="328">
        <v>8.1371747999999995E-8</v>
      </c>
      <c r="AX1105" s="328">
        <v>2.6503534E-11</v>
      </c>
      <c r="AY1105" s="328">
        <v>9.2867805000000004E-11</v>
      </c>
      <c r="AZ1105" s="328">
        <v>4.1610557999999999E-14</v>
      </c>
      <c r="BA1105" s="328">
        <v>1.3402159000000001E-15</v>
      </c>
      <c r="BB1105" s="328">
        <v>5.2903934999999999E-14</v>
      </c>
      <c r="BC1105" s="328">
        <v>1.0726201000000001E-13</v>
      </c>
      <c r="BD1105" s="328">
        <v>2.3309828E-14</v>
      </c>
      <c r="BE1105" s="328">
        <v>2.4576916000000001E-11</v>
      </c>
      <c r="BF1105" s="328">
        <v>1.4714168999999999E-9</v>
      </c>
      <c r="BG1105" s="328">
        <v>4.1913171000000002E-11</v>
      </c>
      <c r="BH1105" s="328">
        <v>1.4926809E-5</v>
      </c>
      <c r="BI1105" s="329">
        <v>2.0963020999999998E-2</v>
      </c>
      <c r="BJ1105" s="328">
        <v>4.1017218000000001E-11</v>
      </c>
      <c r="BK1105" s="328">
        <v>2.4942903000000001E-13</v>
      </c>
      <c r="BL1105" s="328">
        <v>1.1159639999999999E-17</v>
      </c>
      <c r="BM1105" s="41"/>
      <c r="BN1105" s="122">
        <v>1.3484803E-5</v>
      </c>
      <c r="BO1105" s="122">
        <v>7.0011568E-7</v>
      </c>
      <c r="BP1105" s="122">
        <v>6.9643977000000003E-6</v>
      </c>
      <c r="BQ1105" s="122">
        <v>1.4562572E-8</v>
      </c>
      <c r="BR1105" s="122">
        <v>6.2405889000000004E-7</v>
      </c>
      <c r="BS1105" s="122">
        <v>1.1769024E-7</v>
      </c>
      <c r="BT1105" s="122">
        <v>8.0949264999999998E-10</v>
      </c>
      <c r="BU1105" s="122">
        <v>1.8503580999999999E-7</v>
      </c>
      <c r="BV1105" s="122">
        <v>8.8700242000000005E-9</v>
      </c>
      <c r="BW1105" s="122">
        <v>9.8385956000000004E-8</v>
      </c>
      <c r="BX1105" s="122">
        <v>1.2026067E-9</v>
      </c>
      <c r="BY1105" s="122">
        <v>2.7325472E-8</v>
      </c>
      <c r="BZ1105" s="122">
        <v>2.2473450999999999E-11</v>
      </c>
      <c r="CA1105" s="122">
        <v>3.1450245999999999E-7</v>
      </c>
      <c r="CB1105" s="122">
        <v>4.3555981999999997E-6</v>
      </c>
      <c r="CC1105" s="122">
        <v>6.6336620000000005E-8</v>
      </c>
      <c r="CD1105" s="122">
        <v>5.8883204999999999E-9</v>
      </c>
      <c r="CE1105" s="151"/>
      <c r="CF1105" s="143"/>
      <c r="CG1105" s="42" t="s">
        <v>1277</v>
      </c>
      <c r="CH1105" s="42"/>
      <c r="CI1105" s="42"/>
      <c r="CK1105" s="50"/>
      <c r="CL1105" s="41"/>
      <c r="CM1105" s="41"/>
      <c r="CN1105" s="41"/>
      <c r="CO1105" s="41"/>
      <c r="CP1105" s="41"/>
      <c r="CQ1105" s="41"/>
      <c r="CR1105" s="41"/>
      <c r="CS1105" s="41"/>
      <c r="CT1105" s="41"/>
      <c r="CU1105" s="41"/>
      <c r="CV1105" s="41"/>
      <c r="CW1105" s="41"/>
    </row>
    <row r="1106" spans="1:101" ht="14.5" customHeight="1">
      <c r="A1106" s="41" t="s">
        <v>9946</v>
      </c>
      <c r="B1106" s="119" t="s">
        <v>8313</v>
      </c>
      <c r="C1106" s="120" t="str">
        <f t="shared" si="470"/>
        <v>A.160.04.122</v>
      </c>
      <c r="D1106" s="135" t="s">
        <v>99</v>
      </c>
      <c r="E1106" s="119" t="s">
        <v>6570</v>
      </c>
      <c r="F1106" s="118" t="str">
        <f t="shared" si="471"/>
        <v>Parana Pine natural forest 540 (kg/m3)</v>
      </c>
      <c r="G1106" s="118">
        <f t="shared" si="472"/>
        <v>7.3186296675477998</v>
      </c>
      <c r="H1106" s="118">
        <f t="shared" si="473"/>
        <v>1.5728607827999999E-3</v>
      </c>
      <c r="I1106" s="118">
        <f t="shared" si="474"/>
        <v>5.4222033799999998E-3</v>
      </c>
      <c r="J1106" s="326">
        <f t="shared" si="475"/>
        <v>6.8195644933849993</v>
      </c>
      <c r="K1106" s="118">
        <v>0.49207011000000001</v>
      </c>
      <c r="L1106" s="118">
        <v>3.6040484E-3</v>
      </c>
      <c r="M1106" s="118">
        <v>1.6939109E-3</v>
      </c>
      <c r="N1106" s="118">
        <v>1.2257660000000001E-3</v>
      </c>
      <c r="O1106" s="118">
        <v>1.9179953999999999E-4</v>
      </c>
      <c r="P1106" s="330">
        <v>6.6099028E-6</v>
      </c>
      <c r="Q1106" s="118">
        <v>1.4868533999999999E-4</v>
      </c>
      <c r="R1106" s="118">
        <v>1.2424408E-4</v>
      </c>
      <c r="S1106" s="118">
        <v>2.0663651E-4</v>
      </c>
      <c r="T1106" s="118">
        <v>1.4797869E-2</v>
      </c>
      <c r="U1106" s="118">
        <v>3.2324722999999998E-3</v>
      </c>
      <c r="V1106" s="118">
        <v>6.8013253999999996</v>
      </c>
      <c r="W1106" s="330">
        <v>2.1155750000000001E-6</v>
      </c>
      <c r="X1106" s="118">
        <v>0</v>
      </c>
      <c r="Y1106" s="41"/>
      <c r="Z1106" s="327">
        <f t="shared" si="476"/>
        <v>3.6997752631578944</v>
      </c>
      <c r="AA1106" s="41"/>
      <c r="AB1106" s="111">
        <v>21.607209000000001</v>
      </c>
      <c r="AC1106" s="111">
        <v>3.1703891</v>
      </c>
      <c r="AD1106" s="111">
        <v>0.43818679999999999</v>
      </c>
      <c r="AE1106" s="111">
        <v>0</v>
      </c>
      <c r="AF1106" s="111">
        <v>17.737456000000002</v>
      </c>
      <c r="AG1106" s="111">
        <v>0.16214606000000001</v>
      </c>
      <c r="AH1106" s="111">
        <v>9.9030996999999996E-2</v>
      </c>
      <c r="AI1106" s="41"/>
      <c r="AJ1106" s="114">
        <v>6.1658131999999997E-2</v>
      </c>
      <c r="AK1106" s="114">
        <v>5.8662967000000003E-2</v>
      </c>
      <c r="AL1106" s="114">
        <v>2.8453825999999998E-3</v>
      </c>
      <c r="AM1106" s="114">
        <v>1.4978254999999999E-4</v>
      </c>
      <c r="AN1106" s="113">
        <f t="shared" si="477"/>
        <v>3.51696445385957E-6</v>
      </c>
      <c r="AO1106" s="112">
        <f t="shared" si="478"/>
        <v>1.0522864448446538E-8</v>
      </c>
      <c r="AP1106" s="112">
        <f t="shared" si="479"/>
        <v>2.0977947808999999E-2</v>
      </c>
      <c r="AQ1106" s="328">
        <v>3.433867E-6</v>
      </c>
      <c r="AR1106" s="328">
        <v>1.0360821E-8</v>
      </c>
      <c r="AS1106" s="328">
        <v>2.8307170999999998E-13</v>
      </c>
      <c r="AT1106" s="328">
        <v>6.2602571000000002E-12</v>
      </c>
      <c r="AU1106" s="328">
        <v>1.6384846999999999E-13</v>
      </c>
      <c r="AV1106" s="328">
        <v>1.8227072000000001E-10</v>
      </c>
      <c r="AW1106" s="328">
        <v>8.1371747999999995E-8</v>
      </c>
      <c r="AX1106" s="328">
        <v>2.6503534E-11</v>
      </c>
      <c r="AY1106" s="328">
        <v>9.2867805000000004E-11</v>
      </c>
      <c r="AZ1106" s="328">
        <v>4.1610557999999999E-14</v>
      </c>
      <c r="BA1106" s="328">
        <v>1.3402159000000001E-15</v>
      </c>
      <c r="BB1106" s="328">
        <v>5.2903934999999999E-14</v>
      </c>
      <c r="BC1106" s="328">
        <v>1.0726201000000001E-13</v>
      </c>
      <c r="BD1106" s="328">
        <v>2.3309828E-14</v>
      </c>
      <c r="BE1106" s="328">
        <v>2.4576916000000001E-11</v>
      </c>
      <c r="BF1106" s="328">
        <v>1.4714168999999999E-9</v>
      </c>
      <c r="BG1106" s="328">
        <v>4.1913171000000002E-11</v>
      </c>
      <c r="BH1106" s="328">
        <v>1.4926809E-5</v>
      </c>
      <c r="BI1106" s="329">
        <v>2.0963020999999998E-2</v>
      </c>
      <c r="BJ1106" s="328">
        <v>4.1017218000000001E-11</v>
      </c>
      <c r="BK1106" s="328">
        <v>2.4942903000000001E-13</v>
      </c>
      <c r="BL1106" s="328">
        <v>1.1159639999999999E-17</v>
      </c>
      <c r="BM1106" s="41"/>
      <c r="BN1106" s="111">
        <v>1.0967996E-4</v>
      </c>
      <c r="BO1106" s="122">
        <v>7.0011568E-7</v>
      </c>
      <c r="BP1106" s="111">
        <v>1.0315955E-4</v>
      </c>
      <c r="BQ1106" s="122">
        <v>1.4562572E-8</v>
      </c>
      <c r="BR1106" s="122">
        <v>6.2405889000000004E-7</v>
      </c>
      <c r="BS1106" s="122">
        <v>1.1769024E-7</v>
      </c>
      <c r="BT1106" s="122">
        <v>8.0949264999999998E-10</v>
      </c>
      <c r="BU1106" s="122">
        <v>1.8503580999999999E-7</v>
      </c>
      <c r="BV1106" s="122">
        <v>8.8700242000000005E-9</v>
      </c>
      <c r="BW1106" s="122">
        <v>9.8385956000000004E-8</v>
      </c>
      <c r="BX1106" s="122">
        <v>1.2026067E-9</v>
      </c>
      <c r="BY1106" s="122">
        <v>2.7325472E-8</v>
      </c>
      <c r="BZ1106" s="122">
        <v>2.2473450999999999E-11</v>
      </c>
      <c r="CA1106" s="122">
        <v>3.1450245999999999E-7</v>
      </c>
      <c r="CB1106" s="122">
        <v>4.3555981999999997E-6</v>
      </c>
      <c r="CC1106" s="122">
        <v>6.6336620000000005E-8</v>
      </c>
      <c r="CD1106" s="122">
        <v>5.8883204999999999E-9</v>
      </c>
      <c r="CE1106" s="151"/>
      <c r="CF1106" s="143"/>
      <c r="CG1106" s="42" t="s">
        <v>1277</v>
      </c>
      <c r="CH1106" s="42"/>
      <c r="CI1106" s="42"/>
      <c r="CK1106" s="50"/>
      <c r="CL1106" s="41"/>
      <c r="CM1106" s="41"/>
      <c r="CN1106" s="41"/>
      <c r="CO1106" s="41"/>
      <c r="CP1106" s="41"/>
      <c r="CQ1106" s="41"/>
      <c r="CR1106" s="41"/>
      <c r="CS1106" s="41"/>
      <c r="CT1106" s="41"/>
      <c r="CU1106" s="41"/>
      <c r="CV1106" s="41"/>
      <c r="CW1106" s="100"/>
    </row>
    <row r="1107" spans="1:101" ht="14.5" customHeight="1">
      <c r="A1107" s="41" t="s">
        <v>9944</v>
      </c>
      <c r="B1107" s="119" t="s">
        <v>8313</v>
      </c>
      <c r="C1107" s="120" t="str">
        <f t="shared" si="470"/>
        <v>A.160.04.123</v>
      </c>
      <c r="D1107" s="135" t="s">
        <v>99</v>
      </c>
      <c r="E1107" s="119" t="s">
        <v>6570</v>
      </c>
      <c r="F1107" s="118" t="str">
        <f t="shared" si="471"/>
        <v>Radiata Pine FSC/PEFC 450 (kg/m3)</v>
      </c>
      <c r="G1107" s="118">
        <f t="shared" si="472"/>
        <v>0.10095698293970001</v>
      </c>
      <c r="H1107" s="118">
        <f t="shared" si="473"/>
        <v>1.6992637096999998E-3</v>
      </c>
      <c r="I1107" s="118">
        <f t="shared" si="474"/>
        <v>1.061461358E-2</v>
      </c>
      <c r="J1107" s="326">
        <f t="shared" si="475"/>
        <v>3.5865877650000003E-2</v>
      </c>
      <c r="K1107" s="118">
        <v>5.2777228000000002E-2</v>
      </c>
      <c r="L1107" s="118">
        <v>8.4832494999999997E-3</v>
      </c>
      <c r="M1107" s="118">
        <v>2.0052169000000001E-3</v>
      </c>
      <c r="N1107" s="118">
        <v>1.2967530999999999E-3</v>
      </c>
      <c r="O1107" s="118">
        <v>2.3303218E-4</v>
      </c>
      <c r="P1107" s="330">
        <v>8.8852296999999998E-6</v>
      </c>
      <c r="Q1107" s="118">
        <v>1.6059320000000001E-4</v>
      </c>
      <c r="R1107" s="118">
        <v>1.2614718E-4</v>
      </c>
      <c r="S1107" s="118">
        <v>2.1506982E-4</v>
      </c>
      <c r="T1107" s="118">
        <v>3.2342274999999997E-2</v>
      </c>
      <c r="U1107" s="118">
        <v>3.2807264E-3</v>
      </c>
      <c r="V1107" s="330">
        <v>2.5690854999999998E-5</v>
      </c>
      <c r="W1107" s="330">
        <v>2.1155750000000001E-6</v>
      </c>
      <c r="X1107" s="118">
        <v>0</v>
      </c>
      <c r="Y1107" s="41"/>
      <c r="Z1107" s="327">
        <f t="shared" si="476"/>
        <v>0.39682126315789473</v>
      </c>
      <c r="AA1107" s="41"/>
      <c r="AB1107" s="111">
        <v>24.337948000000001</v>
      </c>
      <c r="AC1107" s="111">
        <v>5.0922839</v>
      </c>
      <c r="AD1107" s="111">
        <v>0.44472813999999999</v>
      </c>
      <c r="AE1107" s="111">
        <v>0</v>
      </c>
      <c r="AF1107" s="111">
        <v>18.537455999999999</v>
      </c>
      <c r="AG1107" s="111">
        <v>0.16283882999999999</v>
      </c>
      <c r="AH1107" s="111">
        <v>0.10064148000000001</v>
      </c>
      <c r="AI1107" s="41"/>
      <c r="AJ1107" s="114">
        <v>9.6749672000000005E-3</v>
      </c>
      <c r="AK1107" s="114">
        <v>9.0254701999999999E-3</v>
      </c>
      <c r="AL1107" s="114">
        <v>3.7321992E-4</v>
      </c>
      <c r="AM1107" s="114">
        <v>2.7627712000000002E-4</v>
      </c>
      <c r="AN1107" s="113">
        <f t="shared" si="477"/>
        <v>5.4109533469257015E-7</v>
      </c>
      <c r="AO1107" s="112">
        <f t="shared" si="478"/>
        <v>1.3802511670625399E-9</v>
      </c>
      <c r="AP1107" s="112">
        <f t="shared" si="479"/>
        <v>3.8694274450000003E-2</v>
      </c>
      <c r="AQ1107" s="328">
        <v>3.6872566000000003E-7</v>
      </c>
      <c r="AR1107" s="328">
        <v>1.1125500000000001E-9</v>
      </c>
      <c r="AS1107" s="328">
        <v>3.0395727000000001E-14</v>
      </c>
      <c r="AT1107" s="328">
        <v>6.2602571000000002E-12</v>
      </c>
      <c r="AU1107" s="328">
        <v>1.6384846999999999E-13</v>
      </c>
      <c r="AV1107" s="328">
        <v>1.9283888E-10</v>
      </c>
      <c r="AW1107" s="328">
        <v>1.7062946000000001E-7</v>
      </c>
      <c r="AX1107" s="328">
        <v>2.8913588E-11</v>
      </c>
      <c r="AY1107" s="328">
        <v>1.9608495000000001E-10</v>
      </c>
      <c r="AZ1107" s="328">
        <v>4.1610557999999999E-14</v>
      </c>
      <c r="BA1107" s="328">
        <v>1.3402159000000001E-15</v>
      </c>
      <c r="BB1107" s="328">
        <v>5.9194721E-14</v>
      </c>
      <c r="BC1107" s="328">
        <v>3.4166909999999998E-13</v>
      </c>
      <c r="BD1107" s="328">
        <v>6.5807551000000005E-14</v>
      </c>
      <c r="BE1107" s="328">
        <v>2.4889289000000001E-11</v>
      </c>
      <c r="BF1107" s="328">
        <v>1.4750451999999999E-9</v>
      </c>
      <c r="BG1107" s="328">
        <v>4.1913171000000002E-11</v>
      </c>
      <c r="BH1107" s="328">
        <v>1.5702450000000001E-5</v>
      </c>
      <c r="BI1107" s="329">
        <v>3.8678572000000001E-2</v>
      </c>
      <c r="BJ1107" s="328">
        <v>4.1017218000000001E-11</v>
      </c>
      <c r="BK1107" s="328">
        <v>2.4942903000000001E-13</v>
      </c>
      <c r="BL1107" s="328">
        <v>1.1159639999999999E-17</v>
      </c>
      <c r="BM1107" s="41"/>
      <c r="BN1107" s="122">
        <v>2.1373752000000001E-5</v>
      </c>
      <c r="BO1107" s="122">
        <v>1.4117258999999999E-6</v>
      </c>
      <c r="BP1107" s="122">
        <v>1.1064430000000001E-5</v>
      </c>
      <c r="BQ1107" s="122">
        <v>1.4785495E-8</v>
      </c>
      <c r="BR1107" s="122">
        <v>1.2471432000000001E-6</v>
      </c>
      <c r="BS1107" s="122">
        <v>1.1769024E-7</v>
      </c>
      <c r="BT1107" s="122">
        <v>8.0949264999999998E-10</v>
      </c>
      <c r="BU1107" s="122">
        <v>1.8503580999999999E-7</v>
      </c>
      <c r="BV1107" s="122">
        <v>1.1923353E-8</v>
      </c>
      <c r="BW1107" s="122">
        <v>1.0626545999999999E-7</v>
      </c>
      <c r="BX1107" s="122">
        <v>1.2026067E-9</v>
      </c>
      <c r="BY1107" s="122">
        <v>2.7325472E-8</v>
      </c>
      <c r="BZ1107" s="122">
        <v>2.2473450999999999E-11</v>
      </c>
      <c r="CA1107" s="122">
        <v>4.3608176999999999E-7</v>
      </c>
      <c r="CB1107" s="122">
        <v>6.6770862999999998E-6</v>
      </c>
      <c r="CC1107" s="122">
        <v>6.6336620000000005E-8</v>
      </c>
      <c r="CD1107" s="122">
        <v>5.8883204999999999E-9</v>
      </c>
      <c r="CE1107" s="151"/>
      <c r="CF1107" s="143"/>
      <c r="CG1107" s="42" t="s">
        <v>1277</v>
      </c>
      <c r="CH1107" s="42"/>
      <c r="CI1107" s="42"/>
      <c r="CK1107" s="50"/>
      <c r="CL1107" s="41"/>
      <c r="CM1107" s="41"/>
      <c r="CN1107" s="41"/>
      <c r="CO1107" s="41"/>
      <c r="CP1107" s="41"/>
      <c r="CQ1107" s="41"/>
      <c r="CR1107" s="100"/>
      <c r="CS1107" s="100"/>
      <c r="CT1107" s="100"/>
      <c r="CU1107" s="100"/>
      <c r="CV1107" s="100"/>
      <c r="CW1107" s="41"/>
    </row>
    <row r="1108" spans="1:101" ht="14.5" customHeight="1">
      <c r="A1108" s="41" t="s">
        <v>9942</v>
      </c>
      <c r="B1108" s="119" t="s">
        <v>8313</v>
      </c>
      <c r="C1108" s="120" t="str">
        <f t="shared" si="470"/>
        <v>A.160.04.124</v>
      </c>
      <c r="D1108" s="135" t="s">
        <v>99</v>
      </c>
      <c r="E1108" s="119" t="s">
        <v>6570</v>
      </c>
      <c r="F1108" s="118" t="str">
        <f t="shared" si="471"/>
        <v>Red oak FSC/PEFC 700 (kg/m3)</v>
      </c>
      <c r="G1108" s="118">
        <f t="shared" si="472"/>
        <v>6.5898585300499996E-2</v>
      </c>
      <c r="H1108" s="118">
        <f t="shared" si="473"/>
        <v>2.8512226889999999E-3</v>
      </c>
      <c r="I1108" s="118">
        <f t="shared" si="474"/>
        <v>5.4002542600000009E-3</v>
      </c>
      <c r="J1108" s="326">
        <f t="shared" si="475"/>
        <v>2.1047764351500003E-2</v>
      </c>
      <c r="K1108" s="118">
        <v>3.6599343999999999E-2</v>
      </c>
      <c r="L1108" s="118">
        <v>2.1701863999999999E-3</v>
      </c>
      <c r="M1108" s="118">
        <v>2.9215880000000001E-3</v>
      </c>
      <c r="N1108" s="118">
        <v>2.1744606999999998E-3</v>
      </c>
      <c r="O1108" s="118">
        <v>3.0440057999999999E-4</v>
      </c>
      <c r="P1108" s="330">
        <v>1.3977749000000001E-5</v>
      </c>
      <c r="Q1108" s="118">
        <v>3.5838366000000001E-4</v>
      </c>
      <c r="R1108" s="118">
        <v>3.0847985999999999E-4</v>
      </c>
      <c r="S1108" s="118">
        <v>3.3523363999999998E-4</v>
      </c>
      <c r="T1108" s="118">
        <v>1.7355413E-2</v>
      </c>
      <c r="U1108" s="118">
        <v>3.2885524999999999E-3</v>
      </c>
      <c r="V1108" s="330">
        <v>6.3276273999999998E-5</v>
      </c>
      <c r="W1108" s="330">
        <v>5.2889375000000004E-6</v>
      </c>
      <c r="X1108" s="118">
        <v>0</v>
      </c>
      <c r="Y1108" s="41"/>
      <c r="Z1108" s="327">
        <f t="shared" si="476"/>
        <v>0.27518303759398494</v>
      </c>
      <c r="AA1108" s="41"/>
      <c r="AB1108" s="111">
        <v>22.146341</v>
      </c>
      <c r="AC1108" s="111">
        <v>3.6988086</v>
      </c>
      <c r="AD1108" s="111">
        <v>0.44578983999999999</v>
      </c>
      <c r="AE1108" s="111">
        <v>0</v>
      </c>
      <c r="AF1108" s="111">
        <v>17.738496000000001</v>
      </c>
      <c r="AG1108" s="111">
        <v>0.16296915000000001</v>
      </c>
      <c r="AH1108" s="111">
        <v>0.10027669</v>
      </c>
      <c r="AI1108" s="41"/>
      <c r="AJ1108" s="114">
        <v>5.9234865999999997E-3</v>
      </c>
      <c r="AK1108" s="114">
        <v>5.4716217000000001E-3</v>
      </c>
      <c r="AL1108" s="114">
        <v>2.7139017999999997E-4</v>
      </c>
      <c r="AM1108" s="114">
        <v>1.8047467E-4</v>
      </c>
      <c r="AN1108" s="113">
        <f t="shared" si="477"/>
        <v>3.2803487111318001E-7</v>
      </c>
      <c r="AO1108" s="112">
        <f t="shared" si="478"/>
        <v>1.0036619185712991E-9</v>
      </c>
      <c r="AP1108" s="112">
        <f t="shared" si="479"/>
        <v>2.5276563876999999E-2</v>
      </c>
      <c r="AQ1108" s="328">
        <v>2.5655866000000003E-7</v>
      </c>
      <c r="AR1108" s="328">
        <v>7.7413871000000002E-10</v>
      </c>
      <c r="AS1108" s="328">
        <v>2.1148753000000001E-14</v>
      </c>
      <c r="AT1108" s="328">
        <v>1.5650642999999999E-11</v>
      </c>
      <c r="AU1108" s="328">
        <v>4.0962117999999999E-13</v>
      </c>
      <c r="AV1108" s="328">
        <v>3.2333258000000003E-10</v>
      </c>
      <c r="AW1108" s="328">
        <v>6.7298702000000004E-8</v>
      </c>
      <c r="AX1108" s="328">
        <v>4.6477131000000002E-11</v>
      </c>
      <c r="AY1108" s="328">
        <v>7.7369341999999995E-11</v>
      </c>
      <c r="AZ1108" s="328">
        <v>1.040264E-13</v>
      </c>
      <c r="BA1108" s="328">
        <v>3.3505397999999998E-15</v>
      </c>
      <c r="BB1108" s="328">
        <v>1.2521791000000001E-13</v>
      </c>
      <c r="BC1108" s="328">
        <v>5.7590084E-15</v>
      </c>
      <c r="BD1108" s="328">
        <v>1.0702491000000001E-14</v>
      </c>
      <c r="BE1108" s="328">
        <v>6.1092618999999999E-11</v>
      </c>
      <c r="BF1108" s="328">
        <v>3.6744806000000001E-9</v>
      </c>
      <c r="BG1108" s="328">
        <v>1.0478293E-10</v>
      </c>
      <c r="BH1108" s="328">
        <v>3.2978877000000001E-5</v>
      </c>
      <c r="BI1108" s="329">
        <v>2.5243584999999999E-2</v>
      </c>
      <c r="BJ1108" s="328">
        <v>1.0254305000000001E-10</v>
      </c>
      <c r="BK1108" s="328">
        <v>6.2357256999999997E-13</v>
      </c>
      <c r="BL1108" s="328">
        <v>2.7899099000000002E-17</v>
      </c>
      <c r="BM1108" s="41"/>
      <c r="BN1108" s="122">
        <v>1.536055E-5</v>
      </c>
      <c r="BO1108" s="122">
        <v>6.4337347999999999E-7</v>
      </c>
      <c r="BP1108" s="122">
        <v>7.6728332000000006E-6</v>
      </c>
      <c r="BQ1108" s="122">
        <v>3.6156888999999998E-8</v>
      </c>
      <c r="BR1108" s="122">
        <v>5.4979476999999999E-7</v>
      </c>
      <c r="BS1108" s="122">
        <v>2.1620693999999999E-7</v>
      </c>
      <c r="BT1108" s="122">
        <v>2.0237316000000001E-9</v>
      </c>
      <c r="BU1108" s="122">
        <v>3.4417399000000001E-7</v>
      </c>
      <c r="BV1108" s="122">
        <v>1.8757155E-8</v>
      </c>
      <c r="BW1108" s="122">
        <v>2.3714455999999999E-7</v>
      </c>
      <c r="BX1108" s="122">
        <v>3.0065166999999999E-9</v>
      </c>
      <c r="BY1108" s="122">
        <v>6.8313681000000006E-8</v>
      </c>
      <c r="BZ1108" s="122">
        <v>5.6183628000000001E-11</v>
      </c>
      <c r="CA1108" s="122">
        <v>4.8218284000000003E-7</v>
      </c>
      <c r="CB1108" s="122">
        <v>4.9888784000000002E-6</v>
      </c>
      <c r="CC1108" s="122">
        <v>8.2926676000000001E-8</v>
      </c>
      <c r="CD1108" s="122">
        <v>1.4720800999999999E-8</v>
      </c>
      <c r="CE1108" s="151"/>
      <c r="CF1108" s="143"/>
      <c r="CG1108" s="42" t="s">
        <v>1277</v>
      </c>
      <c r="CH1108" s="42"/>
      <c r="CI1108" s="42"/>
      <c r="CK1108" s="50"/>
      <c r="CL1108" s="41"/>
      <c r="CM1108" s="41"/>
      <c r="CN1108" s="41"/>
      <c r="CO1108" s="41"/>
      <c r="CP1108" s="41"/>
      <c r="CQ1108" s="41"/>
      <c r="CR1108" s="41"/>
      <c r="CS1108" s="41"/>
      <c r="CT1108" s="41"/>
      <c r="CU1108" s="41"/>
      <c r="CV1108" s="41"/>
      <c r="CW1108" s="100"/>
    </row>
    <row r="1109" spans="1:101" ht="14.5" customHeight="1">
      <c r="A1109" s="41" t="s">
        <v>9939</v>
      </c>
      <c r="B1109" s="119" t="s">
        <v>8313</v>
      </c>
      <c r="C1109" s="120" t="str">
        <f t="shared" si="470"/>
        <v>A.160.04.125</v>
      </c>
      <c r="D1109" s="135" t="s">
        <v>99</v>
      </c>
      <c r="E1109" s="119" t="s">
        <v>6570</v>
      </c>
      <c r="F1109" s="118" t="str">
        <f t="shared" si="471"/>
        <v>Silver fir FSC/PEFC 450 (kg/m3)</v>
      </c>
      <c r="G1109" s="118">
        <f t="shared" si="472"/>
        <v>5.48825158211E-2</v>
      </c>
      <c r="H1109" s="118">
        <f t="shared" si="473"/>
        <v>2.294989292E-3</v>
      </c>
      <c r="I1109" s="118">
        <f t="shared" si="474"/>
        <v>4.4406664000000004E-3</v>
      </c>
      <c r="J1109" s="326">
        <f t="shared" si="475"/>
        <v>1.6604245129099998E-2</v>
      </c>
      <c r="K1109" s="118">
        <v>3.1542615000000003E-2</v>
      </c>
      <c r="L1109" s="118">
        <v>1.8573301E-3</v>
      </c>
      <c r="M1109" s="118">
        <v>2.3519764000000001E-3</v>
      </c>
      <c r="N1109" s="118">
        <v>1.7659274E-3</v>
      </c>
      <c r="O1109" s="118">
        <v>2.4979083E-4</v>
      </c>
      <c r="P1109" s="330">
        <v>1.0483312E-5</v>
      </c>
      <c r="Q1109" s="118">
        <v>2.6878775000000003E-4</v>
      </c>
      <c r="R1109" s="118">
        <v>2.313599E-4</v>
      </c>
      <c r="S1109" s="118">
        <v>2.8007812000000002E-4</v>
      </c>
      <c r="T1109" s="118">
        <v>1.301656E-2</v>
      </c>
      <c r="U1109" s="118">
        <v>3.2561831000000002E-3</v>
      </c>
      <c r="V1109" s="330">
        <v>4.7457206E-5</v>
      </c>
      <c r="W1109" s="330">
        <v>3.9667031000000003E-6</v>
      </c>
      <c r="X1109" s="118">
        <v>0</v>
      </c>
      <c r="Y1109" s="41"/>
      <c r="Z1109" s="327">
        <f t="shared" si="476"/>
        <v>0.23716251879699249</v>
      </c>
      <c r="AA1109" s="41"/>
      <c r="AB1109" s="111">
        <v>22.36149</v>
      </c>
      <c r="AC1109" s="111">
        <v>3.1200713000000002</v>
      </c>
      <c r="AD1109" s="111">
        <v>0.44140151</v>
      </c>
      <c r="AE1109" s="111">
        <v>0</v>
      </c>
      <c r="AF1109" s="111">
        <v>18.538063000000001</v>
      </c>
      <c r="AG1109" s="111">
        <v>0.16249695</v>
      </c>
      <c r="AH1109" s="111">
        <v>9.9457188000000002E-2</v>
      </c>
      <c r="AI1109" s="41"/>
      <c r="AJ1109" s="114">
        <v>5.0545707000000002E-3</v>
      </c>
      <c r="AK1109" s="114">
        <v>4.6811012000000001E-3</v>
      </c>
      <c r="AL1109" s="114">
        <v>2.2938299000000001E-4</v>
      </c>
      <c r="AM1109" s="114">
        <v>1.4408655E-4</v>
      </c>
      <c r="AN1109" s="113">
        <f t="shared" si="477"/>
        <v>2.8064156058588009E-7</v>
      </c>
      <c r="AO1109" s="112">
        <f t="shared" si="478"/>
        <v>8.4830989148482391E-10</v>
      </c>
      <c r="AP1109" s="112">
        <f t="shared" si="479"/>
        <v>2.0180189473000001E-2</v>
      </c>
      <c r="AQ1109" s="328">
        <v>2.2097843000000001E-7</v>
      </c>
      <c r="AR1109" s="328">
        <v>6.6677472E-10</v>
      </c>
      <c r="AS1109" s="328">
        <v>1.8215870999999999E-14</v>
      </c>
      <c r="AT1109" s="328">
        <v>1.1737982E-11</v>
      </c>
      <c r="AU1109" s="328">
        <v>3.0721588000000001E-13</v>
      </c>
      <c r="AV1109" s="328">
        <v>2.6258513999999998E-10</v>
      </c>
      <c r="AW1109" s="328">
        <v>5.6509913000000003E-8</v>
      </c>
      <c r="AX1109" s="328">
        <v>3.7705161999999997E-11</v>
      </c>
      <c r="AY1109" s="328">
        <v>6.4570105000000005E-11</v>
      </c>
      <c r="AZ1109" s="328">
        <v>7.8019796000000004E-14</v>
      </c>
      <c r="BA1109" s="328">
        <v>2.5129048000000002E-15</v>
      </c>
      <c r="BB1109" s="328">
        <v>9.3913434000000001E-14</v>
      </c>
      <c r="BC1109" s="328">
        <v>4.3192562999999998E-15</v>
      </c>
      <c r="BD1109" s="328">
        <v>8.0268684000000005E-15</v>
      </c>
      <c r="BE1109" s="328">
        <v>4.5819463999999997E-11</v>
      </c>
      <c r="BF1109" s="328">
        <v>2.7558605000000002E-9</v>
      </c>
      <c r="BG1109" s="328">
        <v>7.8587195999999994E-11</v>
      </c>
      <c r="BH1109" s="328">
        <v>2.5312473000000001E-5</v>
      </c>
      <c r="BI1109" s="329">
        <v>2.0154877000000002E-2</v>
      </c>
      <c r="BJ1109" s="328">
        <v>7.6907284000000005E-11</v>
      </c>
      <c r="BK1109" s="328">
        <v>4.6767943E-13</v>
      </c>
      <c r="BL1109" s="328">
        <v>2.0924324E-17</v>
      </c>
      <c r="BM1109" s="41"/>
      <c r="BN1109" s="122">
        <v>1.3107169000000001E-5</v>
      </c>
      <c r="BO1109" s="122">
        <v>5.3425296999999998E-7</v>
      </c>
      <c r="BP1109" s="122">
        <v>6.6127203999999997E-6</v>
      </c>
      <c r="BQ1109" s="122">
        <v>2.7117667000000001E-8</v>
      </c>
      <c r="BR1109" s="122">
        <v>4.6449108E-7</v>
      </c>
      <c r="BS1109" s="122">
        <v>1.7515831E-7</v>
      </c>
      <c r="BT1109" s="122">
        <v>1.5177987000000001E-9</v>
      </c>
      <c r="BU1109" s="122">
        <v>2.7786640999999999E-7</v>
      </c>
      <c r="BV1109" s="122">
        <v>1.4067867E-8</v>
      </c>
      <c r="BW1109" s="122">
        <v>1.7785841999999999E-7</v>
      </c>
      <c r="BX1109" s="122">
        <v>2.2548875999999999E-9</v>
      </c>
      <c r="BY1109" s="122">
        <v>5.1235261000000002E-8</v>
      </c>
      <c r="BZ1109" s="122">
        <v>4.2137720999999999E-11</v>
      </c>
      <c r="CA1109" s="122">
        <v>3.8963331000000002E-7</v>
      </c>
      <c r="CB1109" s="122">
        <v>4.2918981999999998E-6</v>
      </c>
      <c r="CC1109" s="122">
        <v>7.6014152999999994E-8</v>
      </c>
      <c r="CD1109" s="122">
        <v>1.1040601E-8</v>
      </c>
      <c r="CE1109" s="151"/>
      <c r="CF1109" s="143"/>
      <c r="CG1109" s="42" t="s">
        <v>1277</v>
      </c>
      <c r="CH1109" s="42"/>
      <c r="CI1109" s="42"/>
      <c r="CK1109" s="50"/>
      <c r="CL1109" s="41"/>
      <c r="CM1109" s="41"/>
      <c r="CN1109" s="41"/>
      <c r="CO1109" s="41"/>
      <c r="CP1109" s="41"/>
      <c r="CQ1109" s="41"/>
      <c r="CR1109" s="100"/>
      <c r="CS1109" s="100"/>
      <c r="CT1109" s="100"/>
      <c r="CU1109" s="100"/>
      <c r="CV1109" s="100"/>
      <c r="CW1109" s="100"/>
    </row>
    <row r="1110" spans="1:101" ht="14.5" customHeight="1">
      <c r="A1110" s="41" t="s">
        <v>9937</v>
      </c>
      <c r="B1110" s="119" t="s">
        <v>8313</v>
      </c>
      <c r="C1110" s="120" t="str">
        <f t="shared" si="470"/>
        <v>A.160.04.126</v>
      </c>
      <c r="D1110" s="135" t="s">
        <v>99</v>
      </c>
      <c r="E1110" s="119" t="s">
        <v>6570</v>
      </c>
      <c r="F1110" s="118" t="str">
        <f t="shared" si="471"/>
        <v>Spruce, European FSC/PEFC 460 (kg/m3)</v>
      </c>
      <c r="G1110" s="118">
        <f t="shared" si="472"/>
        <v>3.4192578257210005E-2</v>
      </c>
      <c r="H1110" s="118">
        <f t="shared" si="473"/>
        <v>9.0385239939999996E-4</v>
      </c>
      <c r="I1110" s="118">
        <f t="shared" si="474"/>
        <v>2.8945480360000001E-3</v>
      </c>
      <c r="J1110" s="326">
        <f t="shared" si="475"/>
        <v>8.3388338218099989E-3</v>
      </c>
      <c r="K1110" s="118">
        <v>2.2055344000000001E-2</v>
      </c>
      <c r="L1110" s="118">
        <v>1.9001502E-3</v>
      </c>
      <c r="M1110" s="118">
        <v>9.5859600000000004E-4</v>
      </c>
      <c r="N1110" s="118">
        <v>7.4043711999999999E-4</v>
      </c>
      <c r="O1110" s="118">
        <v>1.1815929E-4</v>
      </c>
      <c r="P1110" s="330">
        <v>1.9979823999999999E-6</v>
      </c>
      <c r="Q1110" s="330">
        <v>4.3258006999999997E-5</v>
      </c>
      <c r="R1110" s="330">
        <v>3.5801835999999998E-5</v>
      </c>
      <c r="S1110" s="118">
        <v>1.4143063000000001E-4</v>
      </c>
      <c r="T1110" s="118">
        <v>5.0072257000000004E-3</v>
      </c>
      <c r="U1110" s="118">
        <v>3.1822474000000002E-3</v>
      </c>
      <c r="V1110" s="330">
        <v>7.321864E-6</v>
      </c>
      <c r="W1110" s="330">
        <v>6.0822781000000004E-7</v>
      </c>
      <c r="X1110" s="118">
        <v>0</v>
      </c>
      <c r="Y1110" s="41"/>
      <c r="Z1110" s="327">
        <f t="shared" si="476"/>
        <v>0.16582965413533834</v>
      </c>
      <c r="AA1110" s="41"/>
      <c r="AB1110" s="111">
        <v>21.207364999999999</v>
      </c>
      <c r="AC1110" s="111">
        <v>1.9799561999999999</v>
      </c>
      <c r="AD1110" s="111">
        <v>0.43137789999999998</v>
      </c>
      <c r="AE1110" s="111">
        <v>0</v>
      </c>
      <c r="AF1110" s="111">
        <v>18.536961999999999</v>
      </c>
      <c r="AG1110" s="111">
        <v>0.16141646000000001</v>
      </c>
      <c r="AH1110" s="111">
        <v>9.7652081000000002E-2</v>
      </c>
      <c r="AI1110" s="41"/>
      <c r="AJ1110" s="114">
        <v>3.5395255000000001E-3</v>
      </c>
      <c r="AK1110" s="114">
        <v>3.3194431000000001E-3</v>
      </c>
      <c r="AL1110" s="114">
        <v>1.467099E-4</v>
      </c>
      <c r="AM1110" s="121">
        <v>7.3372492999999997E-5</v>
      </c>
      <c r="AN1110" s="113">
        <f t="shared" si="477"/>
        <v>1.9900737925773495E-7</v>
      </c>
      <c r="AO1110" s="112">
        <f t="shared" si="478"/>
        <v>5.4256618188736638E-10</v>
      </c>
      <c r="AP1110" s="112">
        <f t="shared" si="479"/>
        <v>1.02762599395E-2</v>
      </c>
      <c r="AQ1110" s="328">
        <v>1.5402662999999999E-7</v>
      </c>
      <c r="AR1110" s="328">
        <v>4.6474004000000001E-10</v>
      </c>
      <c r="AS1110" s="328">
        <v>1.2697152E-14</v>
      </c>
      <c r="AT1110" s="328">
        <v>1.7998238999999999E-12</v>
      </c>
      <c r="AU1110" s="328">
        <v>4.7106434999999999E-14</v>
      </c>
      <c r="AV1110" s="328">
        <v>1.1010057000000001E-10</v>
      </c>
      <c r="AW1110" s="328">
        <v>4.4426742000000002E-8</v>
      </c>
      <c r="AX1110" s="328">
        <v>1.5838026999999999E-11</v>
      </c>
      <c r="AY1110" s="328">
        <v>4.9776417000000001E-11</v>
      </c>
      <c r="AZ1110" s="328">
        <v>1.1963035E-14</v>
      </c>
      <c r="BA1110" s="328">
        <v>3.8531207000000002E-16</v>
      </c>
      <c r="BB1110" s="328">
        <v>1.5479822000000001E-14</v>
      </c>
      <c r="BC1110" s="328">
        <v>4.0896339999999997E-14</v>
      </c>
      <c r="BD1110" s="328">
        <v>8.5251718999999993E-15</v>
      </c>
      <c r="BE1110" s="328">
        <v>7.0792674000000001E-12</v>
      </c>
      <c r="BF1110" s="328">
        <v>4.2318804000000002E-10</v>
      </c>
      <c r="BG1110" s="328">
        <v>1.2050037E-11</v>
      </c>
      <c r="BH1110" s="328">
        <v>5.9729394999999997E-6</v>
      </c>
      <c r="BI1110" s="329">
        <v>1.0270286999999999E-2</v>
      </c>
      <c r="BJ1110" s="328">
        <v>1.1792449999999999E-11</v>
      </c>
      <c r="BK1110" s="328">
        <v>7.1710846000000004E-14</v>
      </c>
      <c r="BL1110" s="328">
        <v>3.2083964E-18</v>
      </c>
      <c r="BM1110" s="41"/>
      <c r="BN1110" s="122">
        <v>8.7376569000000001E-6</v>
      </c>
      <c r="BO1110" s="122">
        <v>3.7922891E-7</v>
      </c>
      <c r="BP1110" s="122">
        <v>4.6237706999999997E-6</v>
      </c>
      <c r="BQ1110" s="122">
        <v>4.1963051999999997E-9</v>
      </c>
      <c r="BR1110" s="122">
        <v>3.5476701999999998E-7</v>
      </c>
      <c r="BS1110" s="122">
        <v>7.0894804999999995E-8</v>
      </c>
      <c r="BT1110" s="122">
        <v>2.3272914E-10</v>
      </c>
      <c r="BU1110" s="122">
        <v>1.0944517000000001E-7</v>
      </c>
      <c r="BV1110" s="122">
        <v>2.6811516000000001E-9</v>
      </c>
      <c r="BW1110" s="122">
        <v>2.8624075E-8</v>
      </c>
      <c r="BX1110" s="122">
        <v>3.4574943000000002E-10</v>
      </c>
      <c r="BY1110" s="122">
        <v>7.8560732999999995E-9</v>
      </c>
      <c r="BZ1110" s="122">
        <v>6.4611172999999999E-12</v>
      </c>
      <c r="CA1110" s="122">
        <v>1.7542558999999999E-7</v>
      </c>
      <c r="CB1110" s="122">
        <v>2.9200328999999999E-6</v>
      </c>
      <c r="CC1110" s="122">
        <v>5.8456342999999998E-8</v>
      </c>
      <c r="CD1110" s="122">
        <v>1.6928921E-9</v>
      </c>
      <c r="CE1110" s="151"/>
      <c r="CF1110" s="143"/>
      <c r="CG1110" s="42" t="s">
        <v>1277</v>
      </c>
      <c r="CH1110" s="42"/>
      <c r="CI1110" s="42"/>
      <c r="CK1110" s="50"/>
      <c r="CL1110" s="41"/>
      <c r="CM1110" s="41"/>
      <c r="CN1110" s="41"/>
      <c r="CO1110" s="41"/>
      <c r="CP1110" s="41"/>
      <c r="CQ1110" s="41"/>
      <c r="CR1110" s="100"/>
      <c r="CS1110" s="100"/>
      <c r="CT1110" s="100"/>
      <c r="CU1110" s="100"/>
      <c r="CV1110" s="100"/>
      <c r="CW1110" s="100"/>
    </row>
    <row r="1111" spans="1:101" ht="14.5" customHeight="1">
      <c r="A1111" s="41" t="s">
        <v>9935</v>
      </c>
      <c r="B1111" s="119" t="s">
        <v>8313</v>
      </c>
      <c r="C1111" s="120" t="str">
        <f t="shared" si="470"/>
        <v>A.160.04.127</v>
      </c>
      <c r="D1111" s="135" t="s">
        <v>99</v>
      </c>
      <c r="E1111" s="119" t="s">
        <v>6570</v>
      </c>
      <c r="F1111" s="118" t="str">
        <f t="shared" si="471"/>
        <v>Yellow pine FSC/PEFC 540 (kg/m3)</v>
      </c>
      <c r="G1111" s="118">
        <f t="shared" si="472"/>
        <v>4.5641415415699993E-2</v>
      </c>
      <c r="H1111" s="118">
        <f t="shared" si="473"/>
        <v>1.5346569707000001E-3</v>
      </c>
      <c r="I1111" s="118">
        <f t="shared" si="474"/>
        <v>3.8528553899999998E-3</v>
      </c>
      <c r="J1111" s="326">
        <f t="shared" si="475"/>
        <v>1.2944709055E-2</v>
      </c>
      <c r="K1111" s="118">
        <v>2.7309193999999998E-2</v>
      </c>
      <c r="L1111" s="118">
        <v>2.1293644E-3</v>
      </c>
      <c r="M1111" s="118">
        <v>1.5998220999999999E-3</v>
      </c>
      <c r="N1111" s="118">
        <v>1.204311E-3</v>
      </c>
      <c r="O1111" s="118">
        <v>1.7933744000000001E-4</v>
      </c>
      <c r="P1111" s="330">
        <v>5.9222107000000001E-6</v>
      </c>
      <c r="Q1111" s="118">
        <v>1.4508631999999999E-4</v>
      </c>
      <c r="R1111" s="118">
        <v>1.2366889E-4</v>
      </c>
      <c r="S1111" s="118">
        <v>2.0408764E-4</v>
      </c>
      <c r="T1111" s="118">
        <v>9.4952690000000006E-3</v>
      </c>
      <c r="U1111" s="118">
        <v>3.2178880999999999E-3</v>
      </c>
      <c r="V1111" s="330">
        <v>2.5348739999999999E-5</v>
      </c>
      <c r="W1111" s="330">
        <v>2.1155750000000001E-6</v>
      </c>
      <c r="X1111" s="118">
        <v>0</v>
      </c>
      <c r="Y1111" s="41"/>
      <c r="Z1111" s="327">
        <f t="shared" si="476"/>
        <v>0.20533228571428569</v>
      </c>
      <c r="AA1111" s="41"/>
      <c r="AB1111" s="111">
        <v>21.823664999999998</v>
      </c>
      <c r="AC1111" s="111">
        <v>2.5895179000000002</v>
      </c>
      <c r="AD1111" s="111">
        <v>0.43620975000000001</v>
      </c>
      <c r="AE1111" s="111">
        <v>0</v>
      </c>
      <c r="AF1111" s="111">
        <v>18.537455999999999</v>
      </c>
      <c r="AG1111" s="111">
        <v>0.16193668</v>
      </c>
      <c r="AH1111" s="111">
        <v>9.8544247000000001E-2</v>
      </c>
      <c r="AI1111" s="41"/>
      <c r="AJ1111" s="114">
        <v>4.4247849999999997E-3</v>
      </c>
      <c r="AK1111" s="114">
        <v>4.1222919999999996E-3</v>
      </c>
      <c r="AL1111" s="114">
        <v>1.9094209000000001E-4</v>
      </c>
      <c r="AM1111" s="114">
        <v>1.1155098E-4</v>
      </c>
      <c r="AN1111" s="113">
        <f t="shared" si="477"/>
        <v>2.4713980364857001E-7</v>
      </c>
      <c r="AO1111" s="112">
        <f t="shared" si="478"/>
        <v>7.0614677184953984E-10</v>
      </c>
      <c r="AP1111" s="112">
        <f t="shared" si="479"/>
        <v>1.5623386381E-2</v>
      </c>
      <c r="AQ1111" s="328">
        <v>1.9102387999999999E-7</v>
      </c>
      <c r="AR1111" s="328">
        <v>5.7638088000000002E-10</v>
      </c>
      <c r="AS1111" s="328">
        <v>1.5746820000000001E-14</v>
      </c>
      <c r="AT1111" s="328">
        <v>6.2602571000000002E-12</v>
      </c>
      <c r="AU1111" s="328">
        <v>1.6384846999999999E-13</v>
      </c>
      <c r="AV1111" s="328">
        <v>1.7907662E-10</v>
      </c>
      <c r="AW1111" s="328">
        <v>5.4394603000000001E-8</v>
      </c>
      <c r="AX1111" s="328">
        <v>2.5775121999999999E-11</v>
      </c>
      <c r="AY1111" s="328">
        <v>6.1671577999999998E-11</v>
      </c>
      <c r="AZ1111" s="328">
        <v>4.1610557999999999E-14</v>
      </c>
      <c r="BA1111" s="328">
        <v>1.3402159000000001E-15</v>
      </c>
      <c r="BB1111" s="328">
        <v>5.1002615E-14</v>
      </c>
      <c r="BC1111" s="328">
        <v>3.6415083999999999E-14</v>
      </c>
      <c r="BD1111" s="328">
        <v>1.0465367E-14</v>
      </c>
      <c r="BE1111" s="328">
        <v>2.4482505000000001E-11</v>
      </c>
      <c r="BF1111" s="328">
        <v>1.4703202E-9</v>
      </c>
      <c r="BG1111" s="328">
        <v>4.1913171000000002E-11</v>
      </c>
      <c r="BH1111" s="328">
        <v>1.4692381E-5</v>
      </c>
      <c r="BI1111" s="329">
        <v>1.5608693999999999E-2</v>
      </c>
      <c r="BJ1111" s="328">
        <v>4.1017218000000001E-11</v>
      </c>
      <c r="BK1111" s="328">
        <v>2.4942903000000001E-13</v>
      </c>
      <c r="BL1111" s="328">
        <v>1.1159639999999999E-17</v>
      </c>
      <c r="BM1111" s="41"/>
      <c r="BN1111" s="122">
        <v>1.1100455999999999E-5</v>
      </c>
      <c r="BO1111" s="122">
        <v>4.8503946000000001E-7</v>
      </c>
      <c r="BP1111" s="122">
        <v>5.7252089000000004E-6</v>
      </c>
      <c r="BQ1111" s="122">
        <v>1.4495196E-8</v>
      </c>
      <c r="BR1111" s="122">
        <v>4.3573863000000002E-7</v>
      </c>
      <c r="BS1111" s="122">
        <v>1.1769024E-7</v>
      </c>
      <c r="BT1111" s="122">
        <v>8.0949264999999998E-10</v>
      </c>
      <c r="BU1111" s="122">
        <v>1.8503580999999999E-7</v>
      </c>
      <c r="BV1111" s="122">
        <v>7.9471897999999992E-9</v>
      </c>
      <c r="BW1111" s="122">
        <v>9.6004466E-8</v>
      </c>
      <c r="BX1111" s="122">
        <v>1.2026067E-9</v>
      </c>
      <c r="BY1111" s="122">
        <v>2.7325472E-8</v>
      </c>
      <c r="BZ1111" s="122">
        <v>2.2473450999999999E-11</v>
      </c>
      <c r="CA1111" s="122">
        <v>2.7775648000000001E-7</v>
      </c>
      <c r="CB1111" s="122">
        <v>3.6539543999999998E-6</v>
      </c>
      <c r="CC1111" s="122">
        <v>6.6336620000000005E-8</v>
      </c>
      <c r="CD1111" s="122">
        <v>5.8883204999999999E-9</v>
      </c>
      <c r="CE1111" s="151"/>
      <c r="CF1111" s="143"/>
      <c r="CG1111" s="42" t="s">
        <v>1277</v>
      </c>
      <c r="CH1111" s="42"/>
      <c r="CI1111" s="42"/>
      <c r="CK1111" s="50"/>
      <c r="CL1111" s="41"/>
      <c r="CM1111" s="41"/>
      <c r="CN1111" s="41"/>
      <c r="CO1111" s="41"/>
      <c r="CP1111" s="41"/>
      <c r="CQ1111" s="41"/>
      <c r="CR1111" s="100"/>
      <c r="CS1111" s="100"/>
      <c r="CT1111" s="100"/>
      <c r="CU1111" s="100"/>
      <c r="CV1111" s="100"/>
      <c r="CW1111" s="100"/>
    </row>
    <row r="1112" spans="1:101" ht="14.5" customHeight="1">
      <c r="B1112" s="119" t="s">
        <v>8313</v>
      </c>
      <c r="C1112" s="133" t="s">
        <v>100</v>
      </c>
      <c r="D1112" s="133" t="s">
        <v>101</v>
      </c>
      <c r="G1112" s="41"/>
      <c r="H1112" s="41"/>
      <c r="I1112" s="41"/>
      <c r="J1112" s="41"/>
      <c r="K1112" s="41"/>
      <c r="L1112" s="41"/>
      <c r="M1112" s="41"/>
      <c r="N1112" s="41"/>
      <c r="O1112" s="41"/>
      <c r="P1112" s="41"/>
      <c r="Q1112" s="41"/>
      <c r="R1112" s="41"/>
      <c r="S1112" s="41"/>
      <c r="T1112" s="41"/>
      <c r="U1112" s="41"/>
      <c r="V1112" s="41"/>
      <c r="W1112" s="41"/>
      <c r="X1112" s="41"/>
      <c r="Y1112" s="41"/>
      <c r="Z1112" s="41"/>
      <c r="AA1112" s="41"/>
      <c r="AB1112" s="41"/>
      <c r="AC1112" s="41"/>
      <c r="AD1112" s="41"/>
      <c r="AE1112" s="41"/>
      <c r="AF1112" s="41"/>
      <c r="AG1112" s="41"/>
      <c r="AH1112" s="41"/>
      <c r="AI1112" s="41"/>
      <c r="AJ1112" s="41"/>
      <c r="AK1112" s="41"/>
      <c r="AL1112" s="41"/>
      <c r="AM1112" s="41"/>
      <c r="AN1112" s="41"/>
      <c r="AO1112" s="41"/>
      <c r="AP1112" s="41"/>
      <c r="AQ1112" s="41"/>
      <c r="AR1112" s="41"/>
      <c r="AS1112" s="41"/>
      <c r="AT1112" s="41"/>
      <c r="AU1112" s="41"/>
      <c r="AV1112" s="41"/>
      <c r="AW1112" s="41"/>
      <c r="AX1112" s="41"/>
      <c r="AY1112" s="41"/>
      <c r="AZ1112" s="41"/>
      <c r="BA1112" s="41"/>
      <c r="BB1112" s="41"/>
      <c r="BC1112" s="41"/>
      <c r="BD1112" s="41"/>
      <c r="BE1112" s="41"/>
      <c r="BF1112" s="41"/>
      <c r="BG1112" s="41"/>
      <c r="BH1112" s="41"/>
      <c r="BI1112" s="41"/>
      <c r="BJ1112" s="41"/>
      <c r="BK1112" s="41"/>
      <c r="BL1112" s="41"/>
      <c r="BM1112" s="41"/>
      <c r="BN1112" s="41"/>
      <c r="BO1112" s="41"/>
      <c r="BP1112" s="41"/>
      <c r="BQ1112" s="41"/>
      <c r="BR1112" s="41"/>
      <c r="BS1112" s="41"/>
      <c r="BT1112" s="41"/>
      <c r="BU1112" s="41"/>
      <c r="BV1112" s="41"/>
      <c r="BW1112" s="41"/>
      <c r="BX1112" s="41"/>
      <c r="BY1112" s="41"/>
      <c r="BZ1112" s="41"/>
      <c r="CA1112" s="41"/>
      <c r="CB1112" s="41"/>
      <c r="CC1112" s="41"/>
      <c r="CD1112" s="41"/>
      <c r="CE1112" s="152"/>
      <c r="CF1112" s="144"/>
      <c r="CH1112" s="42"/>
      <c r="CI1112" s="42"/>
      <c r="CK1112" s="50"/>
      <c r="CL1112" s="41"/>
      <c r="CM1112" s="41"/>
      <c r="CN1112" s="41"/>
      <c r="CO1112" s="41"/>
      <c r="CP1112" s="41"/>
      <c r="CQ1112" s="41"/>
      <c r="CR1112" s="100"/>
      <c r="CS1112" s="100"/>
      <c r="CT1112" s="100"/>
      <c r="CU1112" s="100"/>
      <c r="CV1112" s="100"/>
      <c r="CW1112" s="100"/>
    </row>
    <row r="1113" spans="1:101" ht="14.5" customHeight="1">
      <c r="A1113" s="41" t="s">
        <v>9932</v>
      </c>
      <c r="B1113" s="119" t="s">
        <v>8313</v>
      </c>
      <c r="C1113" s="120" t="str">
        <f t="shared" ref="C1113:C1143" si="480">MID(A1113,1,12)</f>
        <v>A.160.05.101</v>
      </c>
      <c r="D1113" s="135" t="s">
        <v>101</v>
      </c>
      <c r="E1113" s="119" t="s">
        <v>6570</v>
      </c>
      <c r="F1113" s="118" t="str">
        <f t="shared" ref="F1113:F1143" si="481">MID(A1113, 21,85)</f>
        <v>Abura FSC/PEFC 560 (kg/m3)</v>
      </c>
      <c r="G1113" s="118">
        <f t="shared" ref="G1113:G1143" si="482">H1113+I1113+J1113+K1113</f>
        <v>6.1808141806400006E-2</v>
      </c>
      <c r="H1113" s="118">
        <f t="shared" ref="H1113:H1143" si="483">N1113+O1113+P1113+Q1113</f>
        <v>1.5827654734000001E-3</v>
      </c>
      <c r="I1113" s="118">
        <f t="shared" ref="I1113:I1143" si="484">L1113+M1113+R1113</f>
        <v>5.8290712999999996E-3</v>
      </c>
      <c r="J1113" s="326">
        <f t="shared" ref="J1113:J1143" si="485">S1113+IF(T1113="x",0,T1113)+IF(U1113="x",0,U1113)+IF(V1113="x",0,V1113)+W1113+X1113</f>
        <v>1.9643732033000003E-2</v>
      </c>
      <c r="K1113" s="118">
        <v>3.4752573000000002E-2</v>
      </c>
      <c r="L1113" s="118">
        <v>3.9863737999999999E-3</v>
      </c>
      <c r="M1113" s="118">
        <v>1.7183043E-3</v>
      </c>
      <c r="N1113" s="118">
        <v>1.2313284E-3</v>
      </c>
      <c r="O1113" s="118">
        <v>1.9503046000000001E-4</v>
      </c>
      <c r="P1113" s="330">
        <v>6.7881934000000003E-6</v>
      </c>
      <c r="Q1113" s="118">
        <v>1.4961841999999999E-4</v>
      </c>
      <c r="R1113" s="118">
        <v>1.243932E-4</v>
      </c>
      <c r="S1113" s="118">
        <v>2.0729732999999999E-4</v>
      </c>
      <c r="T1113" s="118">
        <v>1.6172617E-2</v>
      </c>
      <c r="U1113" s="118">
        <v>3.2362533999999998E-3</v>
      </c>
      <c r="V1113" s="330">
        <v>2.5448727999999999E-5</v>
      </c>
      <c r="W1113" s="330">
        <v>2.1155750000000001E-6</v>
      </c>
      <c r="X1113" s="118">
        <v>0</v>
      </c>
      <c r="Y1113" s="41"/>
      <c r="Z1113" s="327">
        <f t="shared" ref="Z1113:Z1143" si="486">K1113/0.133</f>
        <v>0.26129754135338346</v>
      </c>
      <c r="AA1113" s="41"/>
      <c r="AB1113" s="111">
        <v>21.758497999999999</v>
      </c>
      <c r="AC1113" s="111">
        <v>3.3209852999999998</v>
      </c>
      <c r="AD1113" s="111">
        <v>0.43869935999999998</v>
      </c>
      <c r="AE1113" s="111">
        <v>0</v>
      </c>
      <c r="AF1113" s="111">
        <v>17.737456000000002</v>
      </c>
      <c r="AG1113" s="111">
        <v>0.16220034</v>
      </c>
      <c r="AH1113" s="111">
        <v>9.9157191000000006E-2</v>
      </c>
      <c r="AI1113" s="41"/>
      <c r="AJ1113" s="114">
        <v>5.9592222000000002E-3</v>
      </c>
      <c r="AK1113" s="114">
        <v>5.5553125000000004E-3</v>
      </c>
      <c r="AL1113" s="114">
        <v>2.4421527E-4</v>
      </c>
      <c r="AM1113" s="114">
        <v>1.5969444E-4</v>
      </c>
      <c r="AN1113" s="113">
        <f t="shared" ref="AN1113:AN1143" si="487">AQ1113+AT1113+AU1113+AV1113+AW1113+BE1113+BF1113+BJ1113</f>
        <v>3.3305231474656998E-7</v>
      </c>
      <c r="AO1113" s="112">
        <f t="shared" ref="AO1113:AO1143" si="488">AR1113+AS1113+AX1113+AY1113+AZ1113+BA1113+BB1113+BC1113+BD1113+BG1113+BK1113+BL1113</f>
        <v>9.0316296859853985E-10</v>
      </c>
      <c r="AP1113" s="112">
        <f t="shared" ref="AP1113:AP1143" si="489">BH1113+BI1113</f>
        <v>2.2366167587E-2</v>
      </c>
      <c r="AQ1113" s="328">
        <v>2.4295965E-7</v>
      </c>
      <c r="AR1113" s="328">
        <v>7.3308360999999997E-10</v>
      </c>
      <c r="AS1113" s="328">
        <v>2.0028163E-14</v>
      </c>
      <c r="AT1113" s="328">
        <v>6.2602571000000002E-12</v>
      </c>
      <c r="AU1113" s="328">
        <v>1.6384846999999999E-13</v>
      </c>
      <c r="AV1113" s="328">
        <v>1.8309883E-10</v>
      </c>
      <c r="AW1113" s="328">
        <v>8.8365822000000001E-8</v>
      </c>
      <c r="AX1113" s="328">
        <v>2.6692381999999999E-11</v>
      </c>
      <c r="AY1113" s="328">
        <v>1.0095572E-10</v>
      </c>
      <c r="AZ1113" s="328">
        <v>4.1610557999999999E-14</v>
      </c>
      <c r="BA1113" s="328">
        <v>1.3402159000000001E-15</v>
      </c>
      <c r="BB1113" s="328">
        <v>5.3396869E-14</v>
      </c>
      <c r="BC1113" s="328">
        <v>1.2562973E-13</v>
      </c>
      <c r="BD1113" s="328">
        <v>2.6639873000000001E-14</v>
      </c>
      <c r="BE1113" s="328">
        <v>2.4601393000000001E-11</v>
      </c>
      <c r="BF1113" s="328">
        <v>1.4717012E-9</v>
      </c>
      <c r="BG1113" s="328">
        <v>4.1913171000000002E-11</v>
      </c>
      <c r="BH1113" s="328">
        <v>1.4987587E-5</v>
      </c>
      <c r="BI1113" s="329">
        <v>2.2351179999999998E-2</v>
      </c>
      <c r="BJ1113" s="328">
        <v>4.1017218000000001E-11</v>
      </c>
      <c r="BK1113" s="328">
        <v>2.4942903000000001E-13</v>
      </c>
      <c r="BL1113" s="328">
        <v>1.1159639999999999E-17</v>
      </c>
      <c r="BM1113" s="41"/>
      <c r="BN1113" s="122">
        <v>1.4102967E-5</v>
      </c>
      <c r="BO1113" s="122">
        <v>7.5587618000000003E-7</v>
      </c>
      <c r="BP1113" s="122">
        <v>7.2856688999999998E-6</v>
      </c>
      <c r="BQ1113" s="122">
        <v>1.458004E-8</v>
      </c>
      <c r="BR1113" s="122">
        <v>6.7288266000000004E-7</v>
      </c>
      <c r="BS1113" s="122">
        <v>1.1769024E-7</v>
      </c>
      <c r="BT1113" s="122">
        <v>8.0949264999999998E-10</v>
      </c>
      <c r="BU1113" s="122">
        <v>1.8503580999999999E-7</v>
      </c>
      <c r="BV1113" s="122">
        <v>9.1092774999999998E-9</v>
      </c>
      <c r="BW1113" s="122">
        <v>9.9003380000000005E-8</v>
      </c>
      <c r="BX1113" s="122">
        <v>1.2026067E-9</v>
      </c>
      <c r="BY1113" s="122">
        <v>2.7325472E-8</v>
      </c>
      <c r="BZ1113" s="122">
        <v>2.2473450999999999E-11</v>
      </c>
      <c r="CA1113" s="122">
        <v>3.2402919999999998E-7</v>
      </c>
      <c r="CB1113" s="122">
        <v>4.5375059E-6</v>
      </c>
      <c r="CC1113" s="122">
        <v>6.6336620000000005E-8</v>
      </c>
      <c r="CD1113" s="122">
        <v>5.8883204999999999E-9</v>
      </c>
      <c r="CE1113" s="151"/>
      <c r="CF1113" s="143"/>
      <c r="CG1113" s="42" t="s">
        <v>1277</v>
      </c>
      <c r="CK1113" s="50"/>
      <c r="CL1113" s="41"/>
      <c r="CM1113" s="41"/>
      <c r="CN1113" s="41"/>
      <c r="CO1113" s="41"/>
      <c r="CP1113" s="41"/>
      <c r="CQ1113" s="41"/>
      <c r="CR1113" s="100"/>
      <c r="CS1113" s="100"/>
      <c r="CT1113" s="100"/>
      <c r="CU1113" s="100"/>
      <c r="CV1113" s="100"/>
      <c r="CW1113" s="100"/>
    </row>
    <row r="1114" spans="1:101" ht="14.5" customHeight="1">
      <c r="A1114" s="41" t="s">
        <v>9930</v>
      </c>
      <c r="B1114" s="119" t="s">
        <v>8313</v>
      </c>
      <c r="C1114" s="120" t="str">
        <f t="shared" si="480"/>
        <v>A.160.05.102</v>
      </c>
      <c r="D1114" s="135" t="s">
        <v>101</v>
      </c>
      <c r="E1114" s="119" t="s">
        <v>6570</v>
      </c>
      <c r="F1114" s="118" t="str">
        <f t="shared" si="481"/>
        <v>Abura natural forest 560 (kg/m3)</v>
      </c>
      <c r="G1114" s="118">
        <f t="shared" si="482"/>
        <v>5.9737205900783996</v>
      </c>
      <c r="H1114" s="118">
        <f t="shared" si="483"/>
        <v>1.5827654734000001E-3</v>
      </c>
      <c r="I1114" s="118">
        <f t="shared" si="484"/>
        <v>5.8290712999999996E-3</v>
      </c>
      <c r="J1114" s="326">
        <f t="shared" si="485"/>
        <v>5.4727061833049993</v>
      </c>
      <c r="K1114" s="118">
        <v>0.49360257000000002</v>
      </c>
      <c r="L1114" s="118">
        <v>3.9863737999999999E-3</v>
      </c>
      <c r="M1114" s="118">
        <v>1.7183043E-3</v>
      </c>
      <c r="N1114" s="118">
        <v>1.2313284E-3</v>
      </c>
      <c r="O1114" s="118">
        <v>1.9503046000000001E-4</v>
      </c>
      <c r="P1114" s="330">
        <v>6.7881934000000003E-6</v>
      </c>
      <c r="Q1114" s="118">
        <v>1.4961841999999999E-4</v>
      </c>
      <c r="R1114" s="118">
        <v>1.243932E-4</v>
      </c>
      <c r="S1114" s="118">
        <v>2.0729732999999999E-4</v>
      </c>
      <c r="T1114" s="118">
        <v>1.6172617E-2</v>
      </c>
      <c r="U1114" s="118">
        <v>3.2362533999999998E-3</v>
      </c>
      <c r="V1114" s="118">
        <v>5.4530878999999999</v>
      </c>
      <c r="W1114" s="330">
        <v>2.1155750000000001E-6</v>
      </c>
      <c r="X1114" s="118">
        <v>0</v>
      </c>
      <c r="Y1114" s="41"/>
      <c r="Z1114" s="327">
        <f t="shared" si="486"/>
        <v>3.7112975187969925</v>
      </c>
      <c r="AA1114" s="41"/>
      <c r="AB1114" s="111">
        <v>21.758497999999999</v>
      </c>
      <c r="AC1114" s="111">
        <v>3.3209852999999998</v>
      </c>
      <c r="AD1114" s="111">
        <v>0.43869935999999998</v>
      </c>
      <c r="AE1114" s="111">
        <v>0</v>
      </c>
      <c r="AF1114" s="111">
        <v>17.737456000000002</v>
      </c>
      <c r="AG1114" s="111">
        <v>0.16220034</v>
      </c>
      <c r="AH1114" s="111">
        <v>9.9157191000000006E-2</v>
      </c>
      <c r="AI1114" s="41"/>
      <c r="AJ1114" s="114">
        <v>6.1974045999999998E-2</v>
      </c>
      <c r="AK1114" s="114">
        <v>5.8958001000000003E-2</v>
      </c>
      <c r="AL1114" s="114">
        <v>2.8563505999999999E-3</v>
      </c>
      <c r="AM1114" s="114">
        <v>1.5969444E-4</v>
      </c>
      <c r="AN1114" s="113">
        <f t="shared" si="487"/>
        <v>3.5346522647465705E-6</v>
      </c>
      <c r="AO1114" s="112">
        <f t="shared" si="488"/>
        <v>1.0563427283595538E-8</v>
      </c>
      <c r="AP1114" s="112">
        <f t="shared" si="489"/>
        <v>2.2366167587E-2</v>
      </c>
      <c r="AQ1114" s="328">
        <v>3.4445596E-6</v>
      </c>
      <c r="AR1114" s="328">
        <v>1.0393083999999999E-8</v>
      </c>
      <c r="AS1114" s="328">
        <v>2.8395316E-13</v>
      </c>
      <c r="AT1114" s="328">
        <v>6.2602571000000002E-12</v>
      </c>
      <c r="AU1114" s="328">
        <v>1.6384846999999999E-13</v>
      </c>
      <c r="AV1114" s="328">
        <v>1.8309883E-10</v>
      </c>
      <c r="AW1114" s="328">
        <v>8.8365822000000001E-8</v>
      </c>
      <c r="AX1114" s="328">
        <v>2.6692381999999999E-11</v>
      </c>
      <c r="AY1114" s="328">
        <v>1.0095572E-10</v>
      </c>
      <c r="AZ1114" s="328">
        <v>4.1610557999999999E-14</v>
      </c>
      <c r="BA1114" s="328">
        <v>1.3402159000000001E-15</v>
      </c>
      <c r="BB1114" s="328">
        <v>5.3396869E-14</v>
      </c>
      <c r="BC1114" s="328">
        <v>1.2562973E-13</v>
      </c>
      <c r="BD1114" s="328">
        <v>2.6639873000000001E-14</v>
      </c>
      <c r="BE1114" s="328">
        <v>2.4601393000000001E-11</v>
      </c>
      <c r="BF1114" s="328">
        <v>1.4717012E-9</v>
      </c>
      <c r="BG1114" s="328">
        <v>4.1913171000000002E-11</v>
      </c>
      <c r="BH1114" s="328">
        <v>1.4987587E-5</v>
      </c>
      <c r="BI1114" s="329">
        <v>2.2351179999999998E-2</v>
      </c>
      <c r="BJ1114" s="328">
        <v>4.1017218000000001E-11</v>
      </c>
      <c r="BK1114" s="328">
        <v>2.4942903000000001E-13</v>
      </c>
      <c r="BL1114" s="328">
        <v>1.1159639999999999E-17</v>
      </c>
      <c r="BM1114" s="41"/>
      <c r="BN1114" s="111">
        <v>1.1029812E-4</v>
      </c>
      <c r="BO1114" s="122">
        <v>7.5587618000000003E-7</v>
      </c>
      <c r="BP1114" s="111">
        <v>1.0348081999999999E-4</v>
      </c>
      <c r="BQ1114" s="122">
        <v>1.458004E-8</v>
      </c>
      <c r="BR1114" s="122">
        <v>6.7288266000000004E-7</v>
      </c>
      <c r="BS1114" s="122">
        <v>1.1769024E-7</v>
      </c>
      <c r="BT1114" s="122">
        <v>8.0949264999999998E-10</v>
      </c>
      <c r="BU1114" s="122">
        <v>1.8503580999999999E-7</v>
      </c>
      <c r="BV1114" s="122">
        <v>9.1092774999999998E-9</v>
      </c>
      <c r="BW1114" s="122">
        <v>9.9003380000000005E-8</v>
      </c>
      <c r="BX1114" s="122">
        <v>1.2026067E-9</v>
      </c>
      <c r="BY1114" s="122">
        <v>2.7325472E-8</v>
      </c>
      <c r="BZ1114" s="122">
        <v>2.2473450999999999E-11</v>
      </c>
      <c r="CA1114" s="122">
        <v>3.2402919999999998E-7</v>
      </c>
      <c r="CB1114" s="122">
        <v>4.5375059E-6</v>
      </c>
      <c r="CC1114" s="122">
        <v>6.6336620000000005E-8</v>
      </c>
      <c r="CD1114" s="122">
        <v>5.8883204999999999E-9</v>
      </c>
      <c r="CE1114" s="151"/>
      <c r="CF1114" s="143"/>
      <c r="CG1114" s="42" t="s">
        <v>1277</v>
      </c>
      <c r="CH1114" s="42"/>
      <c r="CI1114" s="42"/>
      <c r="CK1114" s="50"/>
      <c r="CL1114" s="41"/>
      <c r="CM1114" s="41"/>
      <c r="CN1114" s="41"/>
      <c r="CO1114" s="41"/>
      <c r="CP1114" s="41"/>
      <c r="CQ1114" s="41"/>
      <c r="CR1114" s="100"/>
      <c r="CS1114" s="100"/>
      <c r="CT1114" s="100"/>
      <c r="CU1114" s="100"/>
      <c r="CV1114" s="100"/>
      <c r="CW1114" s="100"/>
    </row>
    <row r="1115" spans="1:101" ht="14.5" customHeight="1">
      <c r="A1115" s="41" t="s">
        <v>9927</v>
      </c>
      <c r="B1115" s="119" t="s">
        <v>8313</v>
      </c>
      <c r="C1115" s="120" t="str">
        <f t="shared" si="480"/>
        <v>A.160.05.103</v>
      </c>
      <c r="D1115" s="135" t="s">
        <v>101</v>
      </c>
      <c r="E1115" s="119" t="s">
        <v>6570</v>
      </c>
      <c r="F1115" s="118" t="str">
        <f t="shared" si="481"/>
        <v>Ahorn FSC/PEFC 640 (kg/m3)</v>
      </c>
      <c r="G1115" s="118">
        <f t="shared" si="482"/>
        <v>6.5898585300499996E-2</v>
      </c>
      <c r="H1115" s="118">
        <f t="shared" si="483"/>
        <v>2.8512226889999999E-3</v>
      </c>
      <c r="I1115" s="118">
        <f t="shared" si="484"/>
        <v>5.4002542600000009E-3</v>
      </c>
      <c r="J1115" s="326">
        <f t="shared" si="485"/>
        <v>2.1047764351500003E-2</v>
      </c>
      <c r="K1115" s="118">
        <v>3.6599343999999999E-2</v>
      </c>
      <c r="L1115" s="118">
        <v>2.1701863999999999E-3</v>
      </c>
      <c r="M1115" s="118">
        <v>2.9215880000000001E-3</v>
      </c>
      <c r="N1115" s="118">
        <v>2.1744606999999998E-3</v>
      </c>
      <c r="O1115" s="118">
        <v>3.0440057999999999E-4</v>
      </c>
      <c r="P1115" s="330">
        <v>1.3977749000000001E-5</v>
      </c>
      <c r="Q1115" s="118">
        <v>3.5838366000000001E-4</v>
      </c>
      <c r="R1115" s="118">
        <v>3.0847985999999999E-4</v>
      </c>
      <c r="S1115" s="118">
        <v>3.3523363999999998E-4</v>
      </c>
      <c r="T1115" s="118">
        <v>1.7355413E-2</v>
      </c>
      <c r="U1115" s="118">
        <v>3.2885524999999999E-3</v>
      </c>
      <c r="V1115" s="330">
        <v>6.3276273999999998E-5</v>
      </c>
      <c r="W1115" s="330">
        <v>5.2889375000000004E-6</v>
      </c>
      <c r="X1115" s="118">
        <v>0</v>
      </c>
      <c r="Y1115" s="41"/>
      <c r="Z1115" s="327">
        <f t="shared" si="486"/>
        <v>0.27518303759398494</v>
      </c>
      <c r="AA1115" s="41"/>
      <c r="AB1115" s="111">
        <v>22.146341</v>
      </c>
      <c r="AC1115" s="111">
        <v>3.6988086</v>
      </c>
      <c r="AD1115" s="111">
        <v>0.44578983999999999</v>
      </c>
      <c r="AE1115" s="111">
        <v>0</v>
      </c>
      <c r="AF1115" s="111">
        <v>17.738496000000001</v>
      </c>
      <c r="AG1115" s="111">
        <v>0.16296915000000001</v>
      </c>
      <c r="AH1115" s="111">
        <v>0.10027669</v>
      </c>
      <c r="AI1115" s="41"/>
      <c r="AJ1115" s="114">
        <v>5.9234865999999997E-3</v>
      </c>
      <c r="AK1115" s="114">
        <v>5.4716217000000001E-3</v>
      </c>
      <c r="AL1115" s="114">
        <v>2.7139017999999997E-4</v>
      </c>
      <c r="AM1115" s="114">
        <v>1.8047467E-4</v>
      </c>
      <c r="AN1115" s="113">
        <f t="shared" si="487"/>
        <v>3.2803487111318001E-7</v>
      </c>
      <c r="AO1115" s="112">
        <f t="shared" si="488"/>
        <v>1.0036619185712991E-9</v>
      </c>
      <c r="AP1115" s="112">
        <f t="shared" si="489"/>
        <v>2.5276563876999999E-2</v>
      </c>
      <c r="AQ1115" s="328">
        <v>2.5655866000000003E-7</v>
      </c>
      <c r="AR1115" s="328">
        <v>7.7413871000000002E-10</v>
      </c>
      <c r="AS1115" s="328">
        <v>2.1148753000000001E-14</v>
      </c>
      <c r="AT1115" s="328">
        <v>1.5650642999999999E-11</v>
      </c>
      <c r="AU1115" s="328">
        <v>4.0962117999999999E-13</v>
      </c>
      <c r="AV1115" s="328">
        <v>3.2333258000000003E-10</v>
      </c>
      <c r="AW1115" s="328">
        <v>6.7298702000000004E-8</v>
      </c>
      <c r="AX1115" s="328">
        <v>4.6477131000000002E-11</v>
      </c>
      <c r="AY1115" s="328">
        <v>7.7369341999999995E-11</v>
      </c>
      <c r="AZ1115" s="328">
        <v>1.040264E-13</v>
      </c>
      <c r="BA1115" s="328">
        <v>3.3505397999999998E-15</v>
      </c>
      <c r="BB1115" s="328">
        <v>1.2521791000000001E-13</v>
      </c>
      <c r="BC1115" s="328">
        <v>5.7590084E-15</v>
      </c>
      <c r="BD1115" s="328">
        <v>1.0702491000000001E-14</v>
      </c>
      <c r="BE1115" s="328">
        <v>6.1092618999999999E-11</v>
      </c>
      <c r="BF1115" s="328">
        <v>3.6744806000000001E-9</v>
      </c>
      <c r="BG1115" s="328">
        <v>1.0478293E-10</v>
      </c>
      <c r="BH1115" s="328">
        <v>3.2978877000000001E-5</v>
      </c>
      <c r="BI1115" s="329">
        <v>2.5243584999999999E-2</v>
      </c>
      <c r="BJ1115" s="328">
        <v>1.0254305000000001E-10</v>
      </c>
      <c r="BK1115" s="328">
        <v>6.2357256999999997E-13</v>
      </c>
      <c r="BL1115" s="328">
        <v>2.7899099000000002E-17</v>
      </c>
      <c r="BM1115" s="41"/>
      <c r="BN1115" s="122">
        <v>1.536055E-5</v>
      </c>
      <c r="BO1115" s="122">
        <v>6.4337347999999999E-7</v>
      </c>
      <c r="BP1115" s="122">
        <v>7.6728332000000006E-6</v>
      </c>
      <c r="BQ1115" s="122">
        <v>3.6156888999999998E-8</v>
      </c>
      <c r="BR1115" s="122">
        <v>5.4979476999999999E-7</v>
      </c>
      <c r="BS1115" s="122">
        <v>2.1620693999999999E-7</v>
      </c>
      <c r="BT1115" s="122">
        <v>2.0237316000000001E-9</v>
      </c>
      <c r="BU1115" s="122">
        <v>3.4417399000000001E-7</v>
      </c>
      <c r="BV1115" s="122">
        <v>1.8757155E-8</v>
      </c>
      <c r="BW1115" s="122">
        <v>2.3714455999999999E-7</v>
      </c>
      <c r="BX1115" s="122">
        <v>3.0065166999999999E-9</v>
      </c>
      <c r="BY1115" s="122">
        <v>6.8313681000000006E-8</v>
      </c>
      <c r="BZ1115" s="122">
        <v>5.6183628000000001E-11</v>
      </c>
      <c r="CA1115" s="122">
        <v>4.8218284000000003E-7</v>
      </c>
      <c r="CB1115" s="122">
        <v>4.9888784000000002E-6</v>
      </c>
      <c r="CC1115" s="122">
        <v>8.2926676000000001E-8</v>
      </c>
      <c r="CD1115" s="122">
        <v>1.4720800999999999E-8</v>
      </c>
      <c r="CE1115" s="151"/>
      <c r="CF1115" s="143"/>
      <c r="CG1115" s="42" t="s">
        <v>1277</v>
      </c>
      <c r="CH1115" s="42"/>
      <c r="CI1115" s="42"/>
      <c r="CK1115" s="50"/>
      <c r="CL1115" s="41"/>
      <c r="CM1115" s="41"/>
      <c r="CN1115" s="41"/>
      <c r="CO1115" s="41"/>
      <c r="CP1115" s="41"/>
      <c r="CQ1115" s="41"/>
      <c r="CR1115" s="100"/>
      <c r="CS1115" s="100"/>
      <c r="CT1115" s="100"/>
      <c r="CU1115" s="100"/>
      <c r="CV1115" s="100"/>
      <c r="CW1115" s="100"/>
    </row>
    <row r="1116" spans="1:101" ht="14.5" customHeight="1">
      <c r="A1116" s="41" t="s">
        <v>9925</v>
      </c>
      <c r="B1116" s="119" t="s">
        <v>8313</v>
      </c>
      <c r="C1116" s="120" t="str">
        <f t="shared" si="480"/>
        <v>A.160.05.104</v>
      </c>
      <c r="D1116" s="135" t="s">
        <v>101</v>
      </c>
      <c r="E1116" s="119" t="s">
        <v>6570</v>
      </c>
      <c r="F1116" s="118" t="str">
        <f t="shared" si="481"/>
        <v>Alder FSC/PEFC 530 (kg/m3)</v>
      </c>
      <c r="G1116" s="118">
        <f t="shared" si="482"/>
        <v>6.5898585300499996E-2</v>
      </c>
      <c r="H1116" s="118">
        <f t="shared" si="483"/>
        <v>2.8512226889999999E-3</v>
      </c>
      <c r="I1116" s="118">
        <f t="shared" si="484"/>
        <v>5.4002542600000009E-3</v>
      </c>
      <c r="J1116" s="326">
        <f t="shared" si="485"/>
        <v>2.1047764351500003E-2</v>
      </c>
      <c r="K1116" s="118">
        <v>3.6599343999999999E-2</v>
      </c>
      <c r="L1116" s="118">
        <v>2.1701863999999999E-3</v>
      </c>
      <c r="M1116" s="118">
        <v>2.9215880000000001E-3</v>
      </c>
      <c r="N1116" s="118">
        <v>2.1744606999999998E-3</v>
      </c>
      <c r="O1116" s="118">
        <v>3.0440057999999999E-4</v>
      </c>
      <c r="P1116" s="330">
        <v>1.3977749000000001E-5</v>
      </c>
      <c r="Q1116" s="118">
        <v>3.5838366000000001E-4</v>
      </c>
      <c r="R1116" s="118">
        <v>3.0847985999999999E-4</v>
      </c>
      <c r="S1116" s="118">
        <v>3.3523363999999998E-4</v>
      </c>
      <c r="T1116" s="118">
        <v>1.7355413E-2</v>
      </c>
      <c r="U1116" s="118">
        <v>3.2885524999999999E-3</v>
      </c>
      <c r="V1116" s="330">
        <v>6.3276273999999998E-5</v>
      </c>
      <c r="W1116" s="330">
        <v>5.2889375000000004E-6</v>
      </c>
      <c r="X1116" s="118">
        <v>0</v>
      </c>
      <c r="Y1116" s="41"/>
      <c r="Z1116" s="327">
        <f t="shared" si="486"/>
        <v>0.27518303759398494</v>
      </c>
      <c r="AA1116" s="41"/>
      <c r="AB1116" s="111">
        <v>22.146341</v>
      </c>
      <c r="AC1116" s="111">
        <v>3.6988086</v>
      </c>
      <c r="AD1116" s="111">
        <v>0.44578983999999999</v>
      </c>
      <c r="AE1116" s="111">
        <v>0</v>
      </c>
      <c r="AF1116" s="111">
        <v>17.738496000000001</v>
      </c>
      <c r="AG1116" s="111">
        <v>0.16296915000000001</v>
      </c>
      <c r="AH1116" s="111">
        <v>0.10027669</v>
      </c>
      <c r="AI1116" s="41"/>
      <c r="AJ1116" s="114">
        <v>5.9234865999999997E-3</v>
      </c>
      <c r="AK1116" s="114">
        <v>5.4716217000000001E-3</v>
      </c>
      <c r="AL1116" s="114">
        <v>2.7139017999999997E-4</v>
      </c>
      <c r="AM1116" s="114">
        <v>1.8047467E-4</v>
      </c>
      <c r="AN1116" s="113">
        <f t="shared" si="487"/>
        <v>3.2803487111318001E-7</v>
      </c>
      <c r="AO1116" s="112">
        <f t="shared" si="488"/>
        <v>1.0036619185712991E-9</v>
      </c>
      <c r="AP1116" s="112">
        <f t="shared" si="489"/>
        <v>2.5276563876999999E-2</v>
      </c>
      <c r="AQ1116" s="328">
        <v>2.5655866000000003E-7</v>
      </c>
      <c r="AR1116" s="328">
        <v>7.7413871000000002E-10</v>
      </c>
      <c r="AS1116" s="328">
        <v>2.1148753000000001E-14</v>
      </c>
      <c r="AT1116" s="328">
        <v>1.5650642999999999E-11</v>
      </c>
      <c r="AU1116" s="328">
        <v>4.0962117999999999E-13</v>
      </c>
      <c r="AV1116" s="328">
        <v>3.2333258000000003E-10</v>
      </c>
      <c r="AW1116" s="328">
        <v>6.7298702000000004E-8</v>
      </c>
      <c r="AX1116" s="328">
        <v>4.6477131000000002E-11</v>
      </c>
      <c r="AY1116" s="328">
        <v>7.7369341999999995E-11</v>
      </c>
      <c r="AZ1116" s="328">
        <v>1.040264E-13</v>
      </c>
      <c r="BA1116" s="328">
        <v>3.3505397999999998E-15</v>
      </c>
      <c r="BB1116" s="328">
        <v>1.2521791000000001E-13</v>
      </c>
      <c r="BC1116" s="328">
        <v>5.7590084E-15</v>
      </c>
      <c r="BD1116" s="328">
        <v>1.0702491000000001E-14</v>
      </c>
      <c r="BE1116" s="328">
        <v>6.1092618999999999E-11</v>
      </c>
      <c r="BF1116" s="328">
        <v>3.6744806000000001E-9</v>
      </c>
      <c r="BG1116" s="328">
        <v>1.0478293E-10</v>
      </c>
      <c r="BH1116" s="328">
        <v>3.2978877000000001E-5</v>
      </c>
      <c r="BI1116" s="329">
        <v>2.5243584999999999E-2</v>
      </c>
      <c r="BJ1116" s="328">
        <v>1.0254305000000001E-10</v>
      </c>
      <c r="BK1116" s="328">
        <v>6.2357256999999997E-13</v>
      </c>
      <c r="BL1116" s="328">
        <v>2.7899099000000002E-17</v>
      </c>
      <c r="BM1116" s="41"/>
      <c r="BN1116" s="122">
        <v>1.536055E-5</v>
      </c>
      <c r="BO1116" s="122">
        <v>6.4337347999999999E-7</v>
      </c>
      <c r="BP1116" s="122">
        <v>7.6728332000000006E-6</v>
      </c>
      <c r="BQ1116" s="122">
        <v>3.6156888999999998E-8</v>
      </c>
      <c r="BR1116" s="122">
        <v>5.4979476999999999E-7</v>
      </c>
      <c r="BS1116" s="122">
        <v>2.1620693999999999E-7</v>
      </c>
      <c r="BT1116" s="122">
        <v>2.0237316000000001E-9</v>
      </c>
      <c r="BU1116" s="122">
        <v>3.4417399000000001E-7</v>
      </c>
      <c r="BV1116" s="122">
        <v>1.8757155E-8</v>
      </c>
      <c r="BW1116" s="122">
        <v>2.3714455999999999E-7</v>
      </c>
      <c r="BX1116" s="122">
        <v>3.0065166999999999E-9</v>
      </c>
      <c r="BY1116" s="122">
        <v>6.8313681000000006E-8</v>
      </c>
      <c r="BZ1116" s="122">
        <v>5.6183628000000001E-11</v>
      </c>
      <c r="CA1116" s="122">
        <v>4.8218284000000003E-7</v>
      </c>
      <c r="CB1116" s="122">
        <v>4.9888784000000002E-6</v>
      </c>
      <c r="CC1116" s="122">
        <v>8.2926676000000001E-8</v>
      </c>
      <c r="CD1116" s="122">
        <v>1.4720800999999999E-8</v>
      </c>
      <c r="CE1116" s="151"/>
      <c r="CF1116" s="143"/>
      <c r="CG1116" s="42" t="s">
        <v>1277</v>
      </c>
      <c r="CH1116" s="42"/>
      <c r="CI1116" s="42"/>
      <c r="CK1116" s="50"/>
      <c r="CL1116" s="41"/>
      <c r="CM1116" s="41"/>
      <c r="CN1116" s="41"/>
      <c r="CO1116" s="41"/>
      <c r="CP1116" s="41"/>
      <c r="CQ1116" s="41"/>
      <c r="CR1116" s="100"/>
      <c r="CS1116" s="100"/>
      <c r="CT1116" s="100"/>
      <c r="CU1116" s="100"/>
      <c r="CV1116" s="100"/>
      <c r="CW1116" s="100"/>
    </row>
    <row r="1117" spans="1:101" ht="14.5" customHeight="1">
      <c r="A1117" s="41" t="s">
        <v>9923</v>
      </c>
      <c r="B1117" s="119" t="s">
        <v>8313</v>
      </c>
      <c r="C1117" s="120" t="str">
        <f t="shared" si="480"/>
        <v>A.160.05.105</v>
      </c>
      <c r="D1117" s="135" t="s">
        <v>101</v>
      </c>
      <c r="E1117" s="119" t="s">
        <v>6570</v>
      </c>
      <c r="F1117" s="118" t="str">
        <f t="shared" si="481"/>
        <v>Antiaris FSC/PEFC 445 (kg/m3)</v>
      </c>
      <c r="G1117" s="118">
        <f t="shared" si="482"/>
        <v>6.0540164204200005E-2</v>
      </c>
      <c r="H1117" s="118">
        <f t="shared" si="483"/>
        <v>1.5789922632E-3</v>
      </c>
      <c r="I1117" s="118">
        <f t="shared" si="484"/>
        <v>5.6740738900000007E-3</v>
      </c>
      <c r="J1117" s="326">
        <f t="shared" si="485"/>
        <v>1.9118319051000001E-2</v>
      </c>
      <c r="K1117" s="118">
        <v>3.4168779000000003E-2</v>
      </c>
      <c r="L1117" s="118">
        <v>3.840726E-3</v>
      </c>
      <c r="M1117" s="118">
        <v>1.7090115E-3</v>
      </c>
      <c r="N1117" s="118">
        <v>1.2292093999999999E-3</v>
      </c>
      <c r="O1117" s="118">
        <v>1.9379963000000001E-4</v>
      </c>
      <c r="P1117" s="330">
        <v>6.7202732E-6</v>
      </c>
      <c r="Q1117" s="118">
        <v>1.4926296000000001E-4</v>
      </c>
      <c r="R1117" s="118">
        <v>1.2433639E-4</v>
      </c>
      <c r="S1117" s="118">
        <v>2.0704558999999999E-4</v>
      </c>
      <c r="T1117" s="118">
        <v>1.5648904000000002E-2</v>
      </c>
      <c r="U1117" s="118">
        <v>3.234813E-3</v>
      </c>
      <c r="V1117" s="330">
        <v>2.5440886000000001E-5</v>
      </c>
      <c r="W1117" s="330">
        <v>2.1155750000000001E-6</v>
      </c>
      <c r="X1117" s="118">
        <v>0</v>
      </c>
      <c r="Y1117" s="41"/>
      <c r="Z1117" s="327">
        <f t="shared" si="486"/>
        <v>0.25690811278195491</v>
      </c>
      <c r="AA1117" s="41"/>
      <c r="AB1117" s="111">
        <v>21.700863999999999</v>
      </c>
      <c r="AC1117" s="111">
        <v>3.2636153000000001</v>
      </c>
      <c r="AD1117" s="111">
        <v>0.43850410000000001</v>
      </c>
      <c r="AE1117" s="111">
        <v>0</v>
      </c>
      <c r="AF1117" s="111">
        <v>17.737456000000002</v>
      </c>
      <c r="AG1117" s="111">
        <v>0.16217967</v>
      </c>
      <c r="AH1117" s="111">
        <v>9.9109116999999997E-2</v>
      </c>
      <c r="AI1117" s="41"/>
      <c r="AJ1117" s="114">
        <v>5.8388742E-3</v>
      </c>
      <c r="AK1117" s="114">
        <v>5.4429188E-3</v>
      </c>
      <c r="AL1117" s="114">
        <v>2.4003697999999999E-4</v>
      </c>
      <c r="AM1117" s="114">
        <v>1.5591847999999999E-4</v>
      </c>
      <c r="AN1117" s="113">
        <f t="shared" si="487"/>
        <v>3.2631407265157E-7</v>
      </c>
      <c r="AO1117" s="112">
        <f t="shared" si="488"/>
        <v>8.8771071420453991E-10</v>
      </c>
      <c r="AP1117" s="112">
        <f t="shared" si="489"/>
        <v>2.1837322433999998E-2</v>
      </c>
      <c r="AQ1117" s="328">
        <v>2.3888624999999999E-7</v>
      </c>
      <c r="AR1117" s="328">
        <v>7.2079320000000004E-10</v>
      </c>
      <c r="AS1117" s="328">
        <v>1.9692371000000002E-14</v>
      </c>
      <c r="AT1117" s="328">
        <v>6.2602571000000002E-12</v>
      </c>
      <c r="AU1117" s="328">
        <v>1.6384846999999999E-13</v>
      </c>
      <c r="AV1117" s="328">
        <v>1.8278335999999999E-10</v>
      </c>
      <c r="AW1117" s="328">
        <v>8.5701412999999997E-8</v>
      </c>
      <c r="AX1117" s="328">
        <v>2.662044E-11</v>
      </c>
      <c r="AY1117" s="328">
        <v>9.7874606999999997E-11</v>
      </c>
      <c r="AZ1117" s="328">
        <v>4.1610557999999999E-14</v>
      </c>
      <c r="BA1117" s="328">
        <v>1.3402159000000001E-15</v>
      </c>
      <c r="BB1117" s="328">
        <v>5.3209085000000002E-14</v>
      </c>
      <c r="BC1117" s="328">
        <v>1.186325E-13</v>
      </c>
      <c r="BD1117" s="328">
        <v>2.5371284999999999E-14</v>
      </c>
      <c r="BE1117" s="328">
        <v>2.4592068000000001E-11</v>
      </c>
      <c r="BF1117" s="328">
        <v>1.4715929E-9</v>
      </c>
      <c r="BG1117" s="328">
        <v>4.1913171000000002E-11</v>
      </c>
      <c r="BH1117" s="328">
        <v>1.4964434E-5</v>
      </c>
      <c r="BI1117" s="329">
        <v>2.1822358E-2</v>
      </c>
      <c r="BJ1117" s="328">
        <v>4.1017218000000001E-11</v>
      </c>
      <c r="BK1117" s="328">
        <v>2.4942903000000001E-13</v>
      </c>
      <c r="BL1117" s="328">
        <v>1.1159639999999999E-17</v>
      </c>
      <c r="BM1117" s="41"/>
      <c r="BN1117" s="122">
        <v>1.3867475000000001E-5</v>
      </c>
      <c r="BO1117" s="122">
        <v>7.3463407999999998E-7</v>
      </c>
      <c r="BP1117" s="122">
        <v>7.1632799E-6</v>
      </c>
      <c r="BQ1117" s="122">
        <v>1.4573386E-8</v>
      </c>
      <c r="BR1117" s="122">
        <v>6.5428311999999999E-7</v>
      </c>
      <c r="BS1117" s="122">
        <v>1.1769024E-7</v>
      </c>
      <c r="BT1117" s="122">
        <v>8.0949264999999998E-10</v>
      </c>
      <c r="BU1117" s="122">
        <v>1.8503580999999999E-7</v>
      </c>
      <c r="BV1117" s="122">
        <v>9.0181333999999996E-9</v>
      </c>
      <c r="BW1117" s="122">
        <v>9.8768171E-8</v>
      </c>
      <c r="BX1117" s="122">
        <v>1.2026067E-9</v>
      </c>
      <c r="BY1117" s="122">
        <v>2.7325472E-8</v>
      </c>
      <c r="BZ1117" s="122">
        <v>2.2473450999999999E-11</v>
      </c>
      <c r="CA1117" s="122">
        <v>3.2039996999999998E-7</v>
      </c>
      <c r="CB1117" s="122">
        <v>4.4682077000000002E-6</v>
      </c>
      <c r="CC1117" s="122">
        <v>6.6336620000000005E-8</v>
      </c>
      <c r="CD1117" s="122">
        <v>5.8883204999999999E-9</v>
      </c>
      <c r="CE1117" s="151"/>
      <c r="CF1117" s="143"/>
      <c r="CG1117" s="42" t="s">
        <v>1277</v>
      </c>
      <c r="CH1117" s="42"/>
      <c r="CI1117" s="42"/>
      <c r="CK1117" s="50"/>
      <c r="CL1117" s="41"/>
      <c r="CM1117" s="41"/>
      <c r="CN1117" s="41"/>
      <c r="CO1117" s="41"/>
      <c r="CP1117" s="41"/>
      <c r="CQ1117" s="41"/>
      <c r="CR1117" s="100"/>
      <c r="CS1117" s="100"/>
      <c r="CT1117" s="100"/>
      <c r="CU1117" s="100"/>
      <c r="CV1117" s="100"/>
      <c r="CW1117" s="100"/>
    </row>
    <row r="1118" spans="1:101" ht="14.5" customHeight="1">
      <c r="A1118" s="41" t="s">
        <v>9921</v>
      </c>
      <c r="B1118" s="119" t="s">
        <v>8313</v>
      </c>
      <c r="C1118" s="120" t="str">
        <f t="shared" si="480"/>
        <v>A.160.05.106</v>
      </c>
      <c r="D1118" s="135" t="s">
        <v>101</v>
      </c>
      <c r="E1118" s="119" t="s">
        <v>6570</v>
      </c>
      <c r="F1118" s="118" t="str">
        <f t="shared" si="481"/>
        <v>Antiaris natural forest 445 (kg/m3)</v>
      </c>
      <c r="G1118" s="118">
        <f t="shared" si="482"/>
        <v>6.0153901243181993</v>
      </c>
      <c r="H1118" s="118">
        <f t="shared" si="483"/>
        <v>1.5789922632E-3</v>
      </c>
      <c r="I1118" s="118">
        <f t="shared" si="484"/>
        <v>5.6740738900000007E-3</v>
      </c>
      <c r="J1118" s="326">
        <f t="shared" si="485"/>
        <v>5.5151182781649997</v>
      </c>
      <c r="K1118" s="118">
        <v>0.49301877999999999</v>
      </c>
      <c r="L1118" s="118">
        <v>3.840726E-3</v>
      </c>
      <c r="M1118" s="118">
        <v>1.7090115E-3</v>
      </c>
      <c r="N1118" s="118">
        <v>1.2292093999999999E-3</v>
      </c>
      <c r="O1118" s="118">
        <v>1.9379963000000001E-4</v>
      </c>
      <c r="P1118" s="330">
        <v>6.7202732E-6</v>
      </c>
      <c r="Q1118" s="118">
        <v>1.4926296000000001E-4</v>
      </c>
      <c r="R1118" s="118">
        <v>1.2433639E-4</v>
      </c>
      <c r="S1118" s="118">
        <v>2.0704558999999999E-4</v>
      </c>
      <c r="T1118" s="118">
        <v>1.5648904000000002E-2</v>
      </c>
      <c r="U1118" s="118">
        <v>3.234813E-3</v>
      </c>
      <c r="V1118" s="118">
        <v>5.4960253999999997</v>
      </c>
      <c r="W1118" s="330">
        <v>2.1155750000000001E-6</v>
      </c>
      <c r="X1118" s="118">
        <v>0</v>
      </c>
      <c r="Y1118" s="41"/>
      <c r="Z1118" s="327">
        <f t="shared" si="486"/>
        <v>3.7069081203007515</v>
      </c>
      <c r="AA1118" s="41"/>
      <c r="AB1118" s="111">
        <v>21.700863999999999</v>
      </c>
      <c r="AC1118" s="111">
        <v>3.2636153000000001</v>
      </c>
      <c r="AD1118" s="111">
        <v>0.43850410000000001</v>
      </c>
      <c r="AE1118" s="111">
        <v>0</v>
      </c>
      <c r="AF1118" s="111">
        <v>17.737456000000002</v>
      </c>
      <c r="AG1118" s="111">
        <v>0.16217967</v>
      </c>
      <c r="AH1118" s="111">
        <v>9.9109116999999997E-2</v>
      </c>
      <c r="AI1118" s="41"/>
      <c r="AJ1118" s="114">
        <v>6.1853697999999999E-2</v>
      </c>
      <c r="AK1118" s="114">
        <v>5.8845607000000001E-2</v>
      </c>
      <c r="AL1118" s="114">
        <v>2.8521723000000001E-3</v>
      </c>
      <c r="AM1118" s="114">
        <v>1.5591847999999999E-4</v>
      </c>
      <c r="AN1118" s="113">
        <f t="shared" si="487"/>
        <v>3.5279141226515698E-6</v>
      </c>
      <c r="AO1118" s="112">
        <f t="shared" si="488"/>
        <v>1.054797443920354E-8</v>
      </c>
      <c r="AP1118" s="112">
        <f t="shared" si="489"/>
        <v>2.1837322433999998E-2</v>
      </c>
      <c r="AQ1118" s="328">
        <v>3.4404863000000002E-6</v>
      </c>
      <c r="AR1118" s="328">
        <v>1.0380793000000001E-8</v>
      </c>
      <c r="AS1118" s="328">
        <v>2.8361737000000001E-13</v>
      </c>
      <c r="AT1118" s="328">
        <v>6.2602571000000002E-12</v>
      </c>
      <c r="AU1118" s="328">
        <v>1.6384846999999999E-13</v>
      </c>
      <c r="AV1118" s="328">
        <v>1.8278335999999999E-10</v>
      </c>
      <c r="AW1118" s="328">
        <v>8.5701412999999997E-8</v>
      </c>
      <c r="AX1118" s="328">
        <v>2.662044E-11</v>
      </c>
      <c r="AY1118" s="328">
        <v>9.7874606999999997E-11</v>
      </c>
      <c r="AZ1118" s="328">
        <v>4.1610557999999999E-14</v>
      </c>
      <c r="BA1118" s="328">
        <v>1.3402159000000001E-15</v>
      </c>
      <c r="BB1118" s="328">
        <v>5.3209085000000002E-14</v>
      </c>
      <c r="BC1118" s="328">
        <v>1.186325E-13</v>
      </c>
      <c r="BD1118" s="328">
        <v>2.5371284999999999E-14</v>
      </c>
      <c r="BE1118" s="328">
        <v>2.4592068000000001E-11</v>
      </c>
      <c r="BF1118" s="328">
        <v>1.4715929E-9</v>
      </c>
      <c r="BG1118" s="328">
        <v>4.1913171000000002E-11</v>
      </c>
      <c r="BH1118" s="328">
        <v>1.4964434E-5</v>
      </c>
      <c r="BI1118" s="329">
        <v>2.1822358E-2</v>
      </c>
      <c r="BJ1118" s="328">
        <v>4.1017218000000001E-11</v>
      </c>
      <c r="BK1118" s="328">
        <v>2.4942903000000001E-13</v>
      </c>
      <c r="BL1118" s="328">
        <v>1.1159639999999999E-17</v>
      </c>
      <c r="BM1118" s="41"/>
      <c r="BN1118" s="111">
        <v>1.1006262999999999E-4</v>
      </c>
      <c r="BO1118" s="122">
        <v>7.3463407999999998E-7</v>
      </c>
      <c r="BP1118" s="111">
        <v>1.0335843E-4</v>
      </c>
      <c r="BQ1118" s="122">
        <v>1.4573386E-8</v>
      </c>
      <c r="BR1118" s="122">
        <v>6.5428311999999999E-7</v>
      </c>
      <c r="BS1118" s="122">
        <v>1.1769024E-7</v>
      </c>
      <c r="BT1118" s="122">
        <v>8.0949264999999998E-10</v>
      </c>
      <c r="BU1118" s="122">
        <v>1.8503580999999999E-7</v>
      </c>
      <c r="BV1118" s="122">
        <v>9.0181333999999996E-9</v>
      </c>
      <c r="BW1118" s="122">
        <v>9.8768171E-8</v>
      </c>
      <c r="BX1118" s="122">
        <v>1.2026067E-9</v>
      </c>
      <c r="BY1118" s="122">
        <v>2.7325472E-8</v>
      </c>
      <c r="BZ1118" s="122">
        <v>2.2473450999999999E-11</v>
      </c>
      <c r="CA1118" s="122">
        <v>3.2039996999999998E-7</v>
      </c>
      <c r="CB1118" s="122">
        <v>4.4682077000000002E-6</v>
      </c>
      <c r="CC1118" s="122">
        <v>6.6336620000000005E-8</v>
      </c>
      <c r="CD1118" s="122">
        <v>5.8883204999999999E-9</v>
      </c>
      <c r="CE1118" s="151"/>
      <c r="CF1118" s="143"/>
      <c r="CG1118" s="42" t="s">
        <v>1277</v>
      </c>
      <c r="CH1118" s="42"/>
      <c r="CI1118" s="42"/>
      <c r="CK1118" s="50"/>
      <c r="CL1118" s="41"/>
      <c r="CM1118" s="41"/>
      <c r="CN1118" s="41"/>
      <c r="CO1118" s="41"/>
      <c r="CP1118" s="41"/>
      <c r="CQ1118" s="41"/>
      <c r="CR1118" s="100"/>
      <c r="CS1118" s="100"/>
      <c r="CT1118" s="100"/>
      <c r="CU1118" s="100"/>
      <c r="CV1118" s="100"/>
      <c r="CW1118" s="100"/>
    </row>
    <row r="1119" spans="1:101" ht="14.5" customHeight="1">
      <c r="A1119" s="41" t="s">
        <v>9919</v>
      </c>
      <c r="B1119" s="119" t="s">
        <v>8313</v>
      </c>
      <c r="C1119" s="120" t="str">
        <f t="shared" si="480"/>
        <v>A.160.05.107</v>
      </c>
      <c r="D1119" s="135" t="s">
        <v>101</v>
      </c>
      <c r="E1119" s="119" t="s">
        <v>6570</v>
      </c>
      <c r="F1119" s="118" t="str">
        <f t="shared" si="481"/>
        <v>Ash FSC/PEFC 700 (kg/m3)</v>
      </c>
      <c r="G1119" s="118">
        <f t="shared" si="482"/>
        <v>6.5898585300499996E-2</v>
      </c>
      <c r="H1119" s="118">
        <f t="shared" si="483"/>
        <v>2.8512226889999999E-3</v>
      </c>
      <c r="I1119" s="118">
        <f t="shared" si="484"/>
        <v>5.4002542600000009E-3</v>
      </c>
      <c r="J1119" s="326">
        <f t="shared" si="485"/>
        <v>2.1047764351500003E-2</v>
      </c>
      <c r="K1119" s="118">
        <v>3.6599343999999999E-2</v>
      </c>
      <c r="L1119" s="118">
        <v>2.1701863999999999E-3</v>
      </c>
      <c r="M1119" s="118">
        <v>2.9215880000000001E-3</v>
      </c>
      <c r="N1119" s="118">
        <v>2.1744606999999998E-3</v>
      </c>
      <c r="O1119" s="118">
        <v>3.0440057999999999E-4</v>
      </c>
      <c r="P1119" s="330">
        <v>1.3977749000000001E-5</v>
      </c>
      <c r="Q1119" s="118">
        <v>3.5838366000000001E-4</v>
      </c>
      <c r="R1119" s="118">
        <v>3.0847985999999999E-4</v>
      </c>
      <c r="S1119" s="118">
        <v>3.3523363999999998E-4</v>
      </c>
      <c r="T1119" s="118">
        <v>1.7355413E-2</v>
      </c>
      <c r="U1119" s="118">
        <v>3.2885524999999999E-3</v>
      </c>
      <c r="V1119" s="330">
        <v>6.3276273999999998E-5</v>
      </c>
      <c r="W1119" s="330">
        <v>5.2889375000000004E-6</v>
      </c>
      <c r="X1119" s="118">
        <v>0</v>
      </c>
      <c r="Y1119" s="41"/>
      <c r="Z1119" s="327">
        <f t="shared" si="486"/>
        <v>0.27518303759398494</v>
      </c>
      <c r="AA1119" s="41"/>
      <c r="AB1119" s="111">
        <v>22.146341</v>
      </c>
      <c r="AC1119" s="111">
        <v>3.6988086</v>
      </c>
      <c r="AD1119" s="111">
        <v>0.44578983999999999</v>
      </c>
      <c r="AE1119" s="111">
        <v>0</v>
      </c>
      <c r="AF1119" s="111">
        <v>17.738496000000001</v>
      </c>
      <c r="AG1119" s="111">
        <v>0.16296915000000001</v>
      </c>
      <c r="AH1119" s="111">
        <v>0.10027669</v>
      </c>
      <c r="AI1119" s="41"/>
      <c r="AJ1119" s="114">
        <v>5.9234865999999997E-3</v>
      </c>
      <c r="AK1119" s="114">
        <v>5.4716217000000001E-3</v>
      </c>
      <c r="AL1119" s="114">
        <v>2.7139017999999997E-4</v>
      </c>
      <c r="AM1119" s="114">
        <v>1.8047467E-4</v>
      </c>
      <c r="AN1119" s="113">
        <f t="shared" si="487"/>
        <v>3.2803487111318001E-7</v>
      </c>
      <c r="AO1119" s="112">
        <f t="shared" si="488"/>
        <v>1.0036619185712991E-9</v>
      </c>
      <c r="AP1119" s="112">
        <f t="shared" si="489"/>
        <v>2.5276563876999999E-2</v>
      </c>
      <c r="AQ1119" s="328">
        <v>2.5655866000000003E-7</v>
      </c>
      <c r="AR1119" s="328">
        <v>7.7413871000000002E-10</v>
      </c>
      <c r="AS1119" s="328">
        <v>2.1148753000000001E-14</v>
      </c>
      <c r="AT1119" s="328">
        <v>1.5650642999999999E-11</v>
      </c>
      <c r="AU1119" s="328">
        <v>4.0962117999999999E-13</v>
      </c>
      <c r="AV1119" s="328">
        <v>3.2333258000000003E-10</v>
      </c>
      <c r="AW1119" s="328">
        <v>6.7298702000000004E-8</v>
      </c>
      <c r="AX1119" s="328">
        <v>4.6477131000000002E-11</v>
      </c>
      <c r="AY1119" s="328">
        <v>7.7369341999999995E-11</v>
      </c>
      <c r="AZ1119" s="328">
        <v>1.040264E-13</v>
      </c>
      <c r="BA1119" s="328">
        <v>3.3505397999999998E-15</v>
      </c>
      <c r="BB1119" s="328">
        <v>1.2521791000000001E-13</v>
      </c>
      <c r="BC1119" s="328">
        <v>5.7590084E-15</v>
      </c>
      <c r="BD1119" s="328">
        <v>1.0702491000000001E-14</v>
      </c>
      <c r="BE1119" s="328">
        <v>6.1092618999999999E-11</v>
      </c>
      <c r="BF1119" s="328">
        <v>3.6744806000000001E-9</v>
      </c>
      <c r="BG1119" s="328">
        <v>1.0478293E-10</v>
      </c>
      <c r="BH1119" s="328">
        <v>3.2978877000000001E-5</v>
      </c>
      <c r="BI1119" s="329">
        <v>2.5243584999999999E-2</v>
      </c>
      <c r="BJ1119" s="328">
        <v>1.0254305000000001E-10</v>
      </c>
      <c r="BK1119" s="328">
        <v>6.2357256999999997E-13</v>
      </c>
      <c r="BL1119" s="328">
        <v>2.7899099000000002E-17</v>
      </c>
      <c r="BM1119" s="41"/>
      <c r="BN1119" s="122">
        <v>1.536055E-5</v>
      </c>
      <c r="BO1119" s="122">
        <v>6.4337347999999999E-7</v>
      </c>
      <c r="BP1119" s="122">
        <v>7.6728332000000006E-6</v>
      </c>
      <c r="BQ1119" s="122">
        <v>3.6156888999999998E-8</v>
      </c>
      <c r="BR1119" s="122">
        <v>5.4979476999999999E-7</v>
      </c>
      <c r="BS1119" s="122">
        <v>2.1620693999999999E-7</v>
      </c>
      <c r="BT1119" s="122">
        <v>2.0237316000000001E-9</v>
      </c>
      <c r="BU1119" s="122">
        <v>3.4417399000000001E-7</v>
      </c>
      <c r="BV1119" s="122">
        <v>1.8757155E-8</v>
      </c>
      <c r="BW1119" s="122">
        <v>2.3714455999999999E-7</v>
      </c>
      <c r="BX1119" s="122">
        <v>3.0065166999999999E-9</v>
      </c>
      <c r="BY1119" s="122">
        <v>6.8313681000000006E-8</v>
      </c>
      <c r="BZ1119" s="122">
        <v>5.6183628000000001E-11</v>
      </c>
      <c r="CA1119" s="122">
        <v>4.8218284000000003E-7</v>
      </c>
      <c r="CB1119" s="122">
        <v>4.9888784000000002E-6</v>
      </c>
      <c r="CC1119" s="122">
        <v>8.2926676000000001E-8</v>
      </c>
      <c r="CD1119" s="122">
        <v>1.4720800999999999E-8</v>
      </c>
      <c r="CE1119" s="151"/>
      <c r="CF1119" s="143"/>
      <c r="CG1119" s="42" t="s">
        <v>1277</v>
      </c>
      <c r="CH1119" s="42"/>
      <c r="CI1119" s="42"/>
      <c r="CK1119" s="50"/>
      <c r="CL1119" s="41"/>
      <c r="CM1119" s="41"/>
      <c r="CN1119" s="41"/>
      <c r="CO1119" s="41"/>
      <c r="CP1119" s="41"/>
      <c r="CQ1119" s="41"/>
      <c r="CR1119" s="100"/>
      <c r="CS1119" s="100"/>
      <c r="CT1119" s="100"/>
      <c r="CU1119" s="100"/>
      <c r="CV1119" s="100"/>
      <c r="CW1119" s="100"/>
    </row>
    <row r="1120" spans="1:101" ht="14.5" customHeight="1">
      <c r="A1120" s="41" t="s">
        <v>9916</v>
      </c>
      <c r="B1120" s="119" t="s">
        <v>8313</v>
      </c>
      <c r="C1120" s="120" t="str">
        <f t="shared" si="480"/>
        <v>A.160.05.108</v>
      </c>
      <c r="D1120" s="135" t="s">
        <v>101</v>
      </c>
      <c r="E1120" s="119" t="s">
        <v>6570</v>
      </c>
      <c r="F1120" s="118" t="str">
        <f t="shared" si="481"/>
        <v>Aspen FSC/PEFC 440 (kg/m3)</v>
      </c>
      <c r="G1120" s="118">
        <f t="shared" si="482"/>
        <v>7.691465370190001E-2</v>
      </c>
      <c r="H1120" s="118">
        <f t="shared" si="483"/>
        <v>3.4074561069999997E-3</v>
      </c>
      <c r="I1120" s="118">
        <f t="shared" si="484"/>
        <v>6.35984203E-3</v>
      </c>
      <c r="J1120" s="326">
        <f t="shared" si="485"/>
        <v>2.5491283564900002E-2</v>
      </c>
      <c r="K1120" s="118">
        <v>4.1656072000000002E-2</v>
      </c>
      <c r="L1120" s="118">
        <v>2.4830426000000002E-3</v>
      </c>
      <c r="M1120" s="118">
        <v>3.4911996000000002E-3</v>
      </c>
      <c r="N1120" s="118">
        <v>2.5829939999999999E-3</v>
      </c>
      <c r="O1120" s="118">
        <v>3.5901033999999999E-4</v>
      </c>
      <c r="P1120" s="330">
        <v>1.7472187E-5</v>
      </c>
      <c r="Q1120" s="118">
        <v>4.4797958E-4</v>
      </c>
      <c r="R1120" s="118">
        <v>3.8559983000000002E-4</v>
      </c>
      <c r="S1120" s="118">
        <v>3.9038914999999999E-4</v>
      </c>
      <c r="T1120" s="118">
        <v>2.1694266E-2</v>
      </c>
      <c r="U1120" s="118">
        <v>3.3209219E-3</v>
      </c>
      <c r="V1120" s="330">
        <v>7.9095342999999999E-5</v>
      </c>
      <c r="W1120" s="330">
        <v>6.6111718999999996E-6</v>
      </c>
      <c r="X1120" s="118">
        <v>0</v>
      </c>
      <c r="Y1120" s="41"/>
      <c r="Z1120" s="327">
        <f t="shared" si="486"/>
        <v>0.31320354887218044</v>
      </c>
      <c r="AA1120" s="41"/>
      <c r="AB1120" s="111">
        <v>22.731190999999999</v>
      </c>
      <c r="AC1120" s="111">
        <v>4.2775458000000004</v>
      </c>
      <c r="AD1120" s="111">
        <v>0.45017816999999999</v>
      </c>
      <c r="AE1120" s="111">
        <v>0</v>
      </c>
      <c r="AF1120" s="111">
        <v>17.73893</v>
      </c>
      <c r="AG1120" s="111">
        <v>0.16344136000000001</v>
      </c>
      <c r="AH1120" s="111">
        <v>0.10109619</v>
      </c>
      <c r="AI1120" s="41"/>
      <c r="AJ1120" s="114">
        <v>6.7924023999999996E-3</v>
      </c>
      <c r="AK1120" s="114">
        <v>6.2621422999999997E-3</v>
      </c>
      <c r="AL1120" s="114">
        <v>3.1339737000000002E-4</v>
      </c>
      <c r="AM1120" s="114">
        <v>2.1686278000000001E-4</v>
      </c>
      <c r="AN1120" s="113">
        <f t="shared" si="487"/>
        <v>3.7542819273347E-7</v>
      </c>
      <c r="AO1120" s="112">
        <f t="shared" si="488"/>
        <v>1.1590139426580741E-9</v>
      </c>
      <c r="AP1120" s="112">
        <f t="shared" si="489"/>
        <v>3.0372938281E-2</v>
      </c>
      <c r="AQ1120" s="328">
        <v>2.921389E-7</v>
      </c>
      <c r="AR1120" s="328">
        <v>8.8150270000000004E-10</v>
      </c>
      <c r="AS1120" s="328">
        <v>2.4081634999999999E-14</v>
      </c>
      <c r="AT1120" s="328">
        <v>1.9563303999999999E-11</v>
      </c>
      <c r="AU1120" s="328">
        <v>5.1202647000000003E-13</v>
      </c>
      <c r="AV1120" s="328">
        <v>3.8408002000000002E-10</v>
      </c>
      <c r="AW1120" s="328">
        <v>7.8087492000000001E-8</v>
      </c>
      <c r="AX1120" s="328">
        <v>5.5249100000000001E-11</v>
      </c>
      <c r="AY1120" s="328">
        <v>9.0168580000000005E-11</v>
      </c>
      <c r="AZ1120" s="328">
        <v>1.3003299000000001E-13</v>
      </c>
      <c r="BA1120" s="328">
        <v>4.1881747000000003E-15</v>
      </c>
      <c r="BB1120" s="328">
        <v>1.5652239000000001E-13</v>
      </c>
      <c r="BC1120" s="328">
        <v>7.1987604999999994E-15</v>
      </c>
      <c r="BD1120" s="328">
        <v>1.3378113999999999E-14</v>
      </c>
      <c r="BE1120" s="328">
        <v>7.6365773E-11</v>
      </c>
      <c r="BF1120" s="328">
        <v>4.5931008E-9</v>
      </c>
      <c r="BG1120" s="328">
        <v>1.3097866E-10</v>
      </c>
      <c r="BH1120" s="328">
        <v>4.0645281000000003E-5</v>
      </c>
      <c r="BI1120" s="329">
        <v>3.0332293E-2</v>
      </c>
      <c r="BJ1120" s="328">
        <v>1.2817880999999999E-10</v>
      </c>
      <c r="BK1120" s="328">
        <v>7.7946572000000002E-13</v>
      </c>
      <c r="BL1120" s="328">
        <v>3.4873873999999998E-17</v>
      </c>
      <c r="BM1120" s="41"/>
      <c r="BN1120" s="122">
        <v>1.761393E-5</v>
      </c>
      <c r="BO1120" s="122">
        <v>7.5249399E-7</v>
      </c>
      <c r="BP1120" s="122">
        <v>8.7329459999999999E-6</v>
      </c>
      <c r="BQ1120" s="122">
        <v>4.5196111999999999E-8</v>
      </c>
      <c r="BR1120" s="122">
        <v>6.3509845999999999E-7</v>
      </c>
      <c r="BS1120" s="122">
        <v>2.5725556E-7</v>
      </c>
      <c r="BT1120" s="122">
        <v>2.5296644999999999E-9</v>
      </c>
      <c r="BU1120" s="122">
        <v>4.1048156E-7</v>
      </c>
      <c r="BV1120" s="122">
        <v>2.3446444E-8</v>
      </c>
      <c r="BW1120" s="122">
        <v>2.9643068999999998E-7</v>
      </c>
      <c r="BX1120" s="122">
        <v>3.7581458999999998E-9</v>
      </c>
      <c r="BY1120" s="122">
        <v>8.5392100999999997E-8</v>
      </c>
      <c r="BZ1120" s="122">
        <v>7.0229536000000003E-11</v>
      </c>
      <c r="CA1120" s="122">
        <v>5.7473236999999998E-7</v>
      </c>
      <c r="CB1120" s="122">
        <v>5.6858584999999999E-6</v>
      </c>
      <c r="CC1120" s="122">
        <v>8.9839199999999999E-8</v>
      </c>
      <c r="CD1120" s="122">
        <v>1.8401001000000001E-8</v>
      </c>
      <c r="CE1120" s="151"/>
      <c r="CF1120" s="143"/>
      <c r="CG1120" s="42" t="s">
        <v>1277</v>
      </c>
      <c r="CH1120" s="42"/>
      <c r="CI1120" s="42"/>
      <c r="CK1120" s="50"/>
      <c r="CL1120" s="76"/>
      <c r="CM1120" s="76"/>
      <c r="CN1120" s="76"/>
      <c r="CO1120" s="76"/>
      <c r="CP1120" s="76"/>
      <c r="CQ1120" s="76"/>
      <c r="CR1120" s="100"/>
      <c r="CS1120" s="100"/>
      <c r="CT1120" s="100"/>
      <c r="CU1120" s="100"/>
      <c r="CV1120" s="100"/>
      <c r="CW1120" s="100"/>
    </row>
    <row r="1121" spans="1:101" ht="14.5" customHeight="1">
      <c r="A1121" s="41" t="s">
        <v>9914</v>
      </c>
      <c r="B1121" s="119" t="s">
        <v>8313</v>
      </c>
      <c r="C1121" s="120" t="str">
        <f t="shared" si="480"/>
        <v>A.160.05.109</v>
      </c>
      <c r="D1121" s="135" t="s">
        <v>101</v>
      </c>
      <c r="E1121" s="119" t="s">
        <v>6570</v>
      </c>
      <c r="F1121" s="118" t="str">
        <f t="shared" si="481"/>
        <v>Baboen FSC/PEFC 410 (kg/m3)</v>
      </c>
      <c r="G1121" s="118">
        <f t="shared" si="482"/>
        <v>8.7536658451269997E-2</v>
      </c>
      <c r="H1121" s="118">
        <f t="shared" si="483"/>
        <v>1.1344798327000002E-3</v>
      </c>
      <c r="I1121" s="118">
        <f t="shared" si="484"/>
        <v>9.362162260000001E-3</v>
      </c>
      <c r="J1121" s="326">
        <f t="shared" si="485"/>
        <v>3.0426427358570002E-2</v>
      </c>
      <c r="K1121" s="118">
        <v>4.6613588999999997E-2</v>
      </c>
      <c r="L1121" s="118">
        <v>7.8967657000000007E-3</v>
      </c>
      <c r="M1121" s="118">
        <v>1.4166814000000001E-3</v>
      </c>
      <c r="N1121" s="118">
        <v>8.8316147E-4</v>
      </c>
      <c r="O1121" s="118">
        <v>1.7597150000000001E-4</v>
      </c>
      <c r="P1121" s="330">
        <v>5.2542617000000002E-6</v>
      </c>
      <c r="Q1121" s="330">
        <v>7.0092601000000003E-5</v>
      </c>
      <c r="R1121" s="330">
        <v>4.8715160000000001E-5</v>
      </c>
      <c r="S1121" s="118">
        <v>1.5929573000000001E-4</v>
      </c>
      <c r="T1121" s="118">
        <v>2.7010954E-2</v>
      </c>
      <c r="U1121" s="118">
        <v>3.2455728999999998E-3</v>
      </c>
      <c r="V1121" s="330">
        <v>9.8149138999999999E-6</v>
      </c>
      <c r="W1121" s="330">
        <v>7.8981467E-7</v>
      </c>
      <c r="X1121" s="118">
        <v>0</v>
      </c>
      <c r="Y1121" s="41"/>
      <c r="Z1121" s="327">
        <f t="shared" si="486"/>
        <v>0.35047811278195484</v>
      </c>
      <c r="AA1121" s="41"/>
      <c r="AB1121" s="111">
        <v>22.843592000000001</v>
      </c>
      <c r="AC1121" s="111">
        <v>4.4045512999999996</v>
      </c>
      <c r="AD1121" s="111">
        <v>0.43996238999999998</v>
      </c>
      <c r="AE1121" s="111">
        <v>0</v>
      </c>
      <c r="AF1121" s="111">
        <v>17.737022</v>
      </c>
      <c r="AG1121" s="111">
        <v>0.16232663999999999</v>
      </c>
      <c r="AH1121" s="111">
        <v>9.9729751000000005E-2</v>
      </c>
      <c r="AI1121" s="41"/>
      <c r="AJ1121" s="114">
        <v>8.5783266E-3</v>
      </c>
      <c r="AK1121" s="114">
        <v>8.0223319000000005E-3</v>
      </c>
      <c r="AL1121" s="114">
        <v>3.2327492999999999E-4</v>
      </c>
      <c r="AM1121" s="114">
        <v>2.3271973E-4</v>
      </c>
      <c r="AN1121" s="113">
        <f t="shared" si="487"/>
        <v>4.8095515044939595E-7</v>
      </c>
      <c r="AO1121" s="112">
        <f t="shared" si="488"/>
        <v>1.1955433761615351E-9</v>
      </c>
      <c r="AP1121" s="112">
        <f t="shared" si="489"/>
        <v>3.2593799236399996E-2</v>
      </c>
      <c r="AQ1121" s="328">
        <v>3.2542121999999999E-7</v>
      </c>
      <c r="AR1121" s="328">
        <v>9.8188022999999991E-10</v>
      </c>
      <c r="AS1121" s="328">
        <v>2.6826098E-14</v>
      </c>
      <c r="AT1121" s="328">
        <v>2.3371627000000001E-12</v>
      </c>
      <c r="AU1121" s="328">
        <v>6.1170096000000001E-14</v>
      </c>
      <c r="AV1121" s="328">
        <v>1.3133857999999999E-10</v>
      </c>
      <c r="AW1121" s="328">
        <v>1.5482154999999999E-7</v>
      </c>
      <c r="AX1121" s="328">
        <v>1.9983482999999999E-11</v>
      </c>
      <c r="AY1121" s="328">
        <v>1.7748077000000001E-10</v>
      </c>
      <c r="AZ1121" s="328">
        <v>1.5534608000000001E-14</v>
      </c>
      <c r="BA1121" s="328">
        <v>5.0034727000000003E-16</v>
      </c>
      <c r="BB1121" s="328">
        <v>2.7455049999999999E-14</v>
      </c>
      <c r="BC1121" s="328">
        <v>3.2711994999999999E-13</v>
      </c>
      <c r="BD1121" s="328">
        <v>6.0748770999999994E-14</v>
      </c>
      <c r="BE1121" s="328">
        <v>9.5579415999999997E-12</v>
      </c>
      <c r="BF1121" s="328">
        <v>5.5377250000000001E-10</v>
      </c>
      <c r="BG1121" s="328">
        <v>1.5647584E-11</v>
      </c>
      <c r="BH1121" s="328">
        <v>7.9722363999999996E-6</v>
      </c>
      <c r="BI1121" s="329">
        <v>3.2585826999999998E-2</v>
      </c>
      <c r="BJ1121" s="328">
        <v>1.5313095E-11</v>
      </c>
      <c r="BK1121" s="328">
        <v>9.3120170999999999E-14</v>
      </c>
      <c r="BL1121" s="328">
        <v>4.1662654000000002E-18</v>
      </c>
      <c r="BM1121" s="41"/>
      <c r="BN1121" s="122">
        <v>1.8673297000000001E-5</v>
      </c>
      <c r="BO1121" s="122">
        <v>1.2625286999999999E-6</v>
      </c>
      <c r="BP1121" s="122">
        <v>9.7722597000000004E-6</v>
      </c>
      <c r="BQ1121" s="122">
        <v>5.7097046999999997E-9</v>
      </c>
      <c r="BR1121" s="122">
        <v>1.1267756999999999E-6</v>
      </c>
      <c r="BS1121" s="122">
        <v>7.6532150000000001E-8</v>
      </c>
      <c r="BT1121" s="122">
        <v>3.0221058999999997E-10</v>
      </c>
      <c r="BU1121" s="122">
        <v>1.1855141000000001E-7</v>
      </c>
      <c r="BV1121" s="122">
        <v>7.0508491999999996E-9</v>
      </c>
      <c r="BW1121" s="122">
        <v>4.6380682000000001E-8</v>
      </c>
      <c r="BX1121" s="122">
        <v>4.4897317000000001E-10</v>
      </c>
      <c r="BY1121" s="122">
        <v>1.020151E-8</v>
      </c>
      <c r="BZ1121" s="122">
        <v>8.3900885000000006E-12</v>
      </c>
      <c r="CA1121" s="122">
        <v>3.3648801E-7</v>
      </c>
      <c r="CB1121" s="122">
        <v>5.8484544999999997E-6</v>
      </c>
      <c r="CC1121" s="122">
        <v>5.9405662999999998E-8</v>
      </c>
      <c r="CD1121" s="122">
        <v>2.1983063000000001E-9</v>
      </c>
      <c r="CE1121" s="151"/>
      <c r="CF1121" s="143"/>
      <c r="CG1121" s="42" t="s">
        <v>1277</v>
      </c>
      <c r="CH1121" s="42"/>
      <c r="CI1121" s="42"/>
      <c r="CK1121" s="50"/>
      <c r="CL1121" s="76"/>
      <c r="CM1121" s="76"/>
      <c r="CN1121" s="76"/>
      <c r="CO1121" s="76"/>
      <c r="CP1121" s="76"/>
      <c r="CQ1121" s="76"/>
      <c r="CR1121" s="100"/>
      <c r="CS1121" s="100"/>
      <c r="CT1121" s="100"/>
      <c r="CU1121" s="100"/>
      <c r="CV1121" s="100"/>
      <c r="CW1121" s="100"/>
    </row>
    <row r="1122" spans="1:101" ht="14.5" customHeight="1">
      <c r="A1122" s="41" t="s">
        <v>9912</v>
      </c>
      <c r="B1122" s="119" t="s">
        <v>8313</v>
      </c>
      <c r="C1122" s="120" t="str">
        <f t="shared" si="480"/>
        <v>A.160.05.110</v>
      </c>
      <c r="D1122" s="135" t="s">
        <v>101</v>
      </c>
      <c r="E1122" s="119" t="s">
        <v>6570</v>
      </c>
      <c r="F1122" s="118" t="str">
        <f t="shared" si="481"/>
        <v>Baboen natural forest 410 (kg/m3)</v>
      </c>
      <c r="G1122" s="118">
        <f t="shared" si="482"/>
        <v>9.5117366445373701</v>
      </c>
      <c r="H1122" s="118">
        <f t="shared" si="483"/>
        <v>1.1344798327000002E-3</v>
      </c>
      <c r="I1122" s="118">
        <f t="shared" si="484"/>
        <v>9.362162260000001E-3</v>
      </c>
      <c r="J1122" s="326">
        <f t="shared" si="485"/>
        <v>8.9957764124446697</v>
      </c>
      <c r="K1122" s="118">
        <v>0.50546358999999996</v>
      </c>
      <c r="L1122" s="118">
        <v>7.8967657000000007E-3</v>
      </c>
      <c r="M1122" s="118">
        <v>1.4166814000000001E-3</v>
      </c>
      <c r="N1122" s="118">
        <v>8.8316147E-4</v>
      </c>
      <c r="O1122" s="118">
        <v>1.7597150000000001E-4</v>
      </c>
      <c r="P1122" s="330">
        <v>5.2542617000000002E-6</v>
      </c>
      <c r="Q1122" s="330">
        <v>7.0092601000000003E-5</v>
      </c>
      <c r="R1122" s="330">
        <v>4.8715160000000001E-5</v>
      </c>
      <c r="S1122" s="118">
        <v>1.5929573000000001E-4</v>
      </c>
      <c r="T1122" s="118">
        <v>2.7010954E-2</v>
      </c>
      <c r="U1122" s="118">
        <v>3.2455728999999998E-3</v>
      </c>
      <c r="V1122" s="118">
        <v>8.9653597999999999</v>
      </c>
      <c r="W1122" s="330">
        <v>7.8981467E-7</v>
      </c>
      <c r="X1122" s="118">
        <v>0</v>
      </c>
      <c r="Y1122" s="41"/>
      <c r="Z1122" s="327">
        <f t="shared" si="486"/>
        <v>3.8004781203007516</v>
      </c>
      <c r="AA1122" s="41"/>
      <c r="AB1122" s="111">
        <v>22.843592000000001</v>
      </c>
      <c r="AC1122" s="111">
        <v>4.4045512999999996</v>
      </c>
      <c r="AD1122" s="111">
        <v>0.43996238999999998</v>
      </c>
      <c r="AE1122" s="111">
        <v>0</v>
      </c>
      <c r="AF1122" s="111">
        <v>17.737022</v>
      </c>
      <c r="AG1122" s="111">
        <v>0.16232663999999999</v>
      </c>
      <c r="AH1122" s="111">
        <v>9.9729751000000005E-2</v>
      </c>
      <c r="AI1122" s="41"/>
      <c r="AJ1122" s="114">
        <v>6.4593150000000002E-2</v>
      </c>
      <c r="AK1122" s="114">
        <v>6.1425019999999997E-2</v>
      </c>
      <c r="AL1122" s="114">
        <v>2.9354102999999999E-3</v>
      </c>
      <c r="AM1122" s="114">
        <v>2.3271973E-4</v>
      </c>
      <c r="AN1122" s="113">
        <f t="shared" si="487"/>
        <v>3.6825551304493961E-6</v>
      </c>
      <c r="AO1122" s="112">
        <f t="shared" si="488"/>
        <v>1.0855807071163535E-8</v>
      </c>
      <c r="AP1122" s="112">
        <f t="shared" si="489"/>
        <v>3.2593799236399996E-2</v>
      </c>
      <c r="AQ1122" s="328">
        <v>3.5270212000000001E-6</v>
      </c>
      <c r="AR1122" s="328">
        <v>1.064188E-8</v>
      </c>
      <c r="AS1122" s="328">
        <v>2.9075109999999998E-13</v>
      </c>
      <c r="AT1122" s="328">
        <v>2.3371627000000001E-12</v>
      </c>
      <c r="AU1122" s="328">
        <v>6.1170096000000001E-14</v>
      </c>
      <c r="AV1122" s="328">
        <v>1.3133857999999999E-10</v>
      </c>
      <c r="AW1122" s="328">
        <v>1.5482154999999999E-7</v>
      </c>
      <c r="AX1122" s="328">
        <v>1.9983482999999999E-11</v>
      </c>
      <c r="AY1122" s="328">
        <v>1.7748077000000001E-10</v>
      </c>
      <c r="AZ1122" s="328">
        <v>1.5534608000000001E-14</v>
      </c>
      <c r="BA1122" s="328">
        <v>5.0034727000000003E-16</v>
      </c>
      <c r="BB1122" s="328">
        <v>2.7455049999999999E-14</v>
      </c>
      <c r="BC1122" s="328">
        <v>3.2711994999999999E-13</v>
      </c>
      <c r="BD1122" s="328">
        <v>6.0748770999999994E-14</v>
      </c>
      <c r="BE1122" s="328">
        <v>9.5579415999999997E-12</v>
      </c>
      <c r="BF1122" s="328">
        <v>5.5377250000000001E-10</v>
      </c>
      <c r="BG1122" s="328">
        <v>1.5647584E-11</v>
      </c>
      <c r="BH1122" s="328">
        <v>7.9722363999999996E-6</v>
      </c>
      <c r="BI1122" s="329">
        <v>3.2585826999999998E-2</v>
      </c>
      <c r="BJ1122" s="328">
        <v>1.5313095E-11</v>
      </c>
      <c r="BK1122" s="328">
        <v>9.3120170999999999E-14</v>
      </c>
      <c r="BL1122" s="328">
        <v>4.1662654000000002E-18</v>
      </c>
      <c r="BM1122" s="41"/>
      <c r="BN1122" s="111">
        <v>1.1486845E-4</v>
      </c>
      <c r="BO1122" s="122">
        <v>1.2625286999999999E-6</v>
      </c>
      <c r="BP1122" s="111">
        <v>1.0596741E-4</v>
      </c>
      <c r="BQ1122" s="122">
        <v>5.7097046999999997E-9</v>
      </c>
      <c r="BR1122" s="122">
        <v>1.1267756999999999E-6</v>
      </c>
      <c r="BS1122" s="122">
        <v>7.6532150000000001E-8</v>
      </c>
      <c r="BT1122" s="122">
        <v>3.0221058999999997E-10</v>
      </c>
      <c r="BU1122" s="122">
        <v>1.1855141000000001E-7</v>
      </c>
      <c r="BV1122" s="122">
        <v>7.0508491999999996E-9</v>
      </c>
      <c r="BW1122" s="122">
        <v>4.6380682000000001E-8</v>
      </c>
      <c r="BX1122" s="122">
        <v>4.4897317000000001E-10</v>
      </c>
      <c r="BY1122" s="122">
        <v>1.020151E-8</v>
      </c>
      <c r="BZ1122" s="122">
        <v>8.3900885000000006E-12</v>
      </c>
      <c r="CA1122" s="122">
        <v>3.3648801E-7</v>
      </c>
      <c r="CB1122" s="122">
        <v>5.8484544999999997E-6</v>
      </c>
      <c r="CC1122" s="122">
        <v>5.9405662999999998E-8</v>
      </c>
      <c r="CD1122" s="122">
        <v>2.1983063000000001E-9</v>
      </c>
      <c r="CE1122" s="151"/>
      <c r="CF1122" s="143"/>
      <c r="CG1122" s="42" t="s">
        <v>1277</v>
      </c>
      <c r="CH1122" s="42"/>
      <c r="CI1122" s="42"/>
      <c r="CK1122" s="50"/>
      <c r="CL1122" s="76"/>
      <c r="CM1122" s="76"/>
      <c r="CN1122" s="76"/>
      <c r="CO1122" s="76"/>
      <c r="CP1122" s="76"/>
      <c r="CQ1122" s="76"/>
      <c r="CR1122" s="100"/>
      <c r="CS1122" s="100"/>
      <c r="CT1122" s="100"/>
      <c r="CU1122" s="100"/>
      <c r="CV1122" s="100"/>
      <c r="CW1122" s="100"/>
    </row>
    <row r="1123" spans="1:101" ht="14.5" customHeight="1">
      <c r="A1123" s="41" t="s">
        <v>9910</v>
      </c>
      <c r="B1123" s="119" t="s">
        <v>8313</v>
      </c>
      <c r="C1123" s="120" t="str">
        <f t="shared" si="480"/>
        <v>A.160.05.111</v>
      </c>
      <c r="D1123" s="135" t="s">
        <v>101</v>
      </c>
      <c r="E1123" s="119" t="s">
        <v>6570</v>
      </c>
      <c r="F1123" s="118" t="str">
        <f t="shared" si="481"/>
        <v>Beech, European FSC/PEFC 710 (kg/m3)</v>
      </c>
      <c r="G1123" s="118">
        <f t="shared" si="482"/>
        <v>3.5714555819299998E-2</v>
      </c>
      <c r="H1123" s="118">
        <f t="shared" si="483"/>
        <v>1.3271430909999999E-3</v>
      </c>
      <c r="I1123" s="118">
        <f t="shared" si="484"/>
        <v>2.7709836569999998E-3</v>
      </c>
      <c r="J1123" s="326">
        <f t="shared" si="485"/>
        <v>8.8725210712999984E-3</v>
      </c>
      <c r="K1123" s="118">
        <v>2.2743908E-2</v>
      </c>
      <c r="L1123" s="118">
        <v>1.3129603000000001E-3</v>
      </c>
      <c r="M1123" s="118">
        <v>1.3608521999999999E-3</v>
      </c>
      <c r="N1123" s="118">
        <v>1.0550793999999999E-3</v>
      </c>
      <c r="O1123" s="118">
        <v>1.5476984999999999E-4</v>
      </c>
      <c r="P1123" s="330">
        <v>4.4029910000000004E-6</v>
      </c>
      <c r="Q1123" s="118">
        <v>1.1289085E-4</v>
      </c>
      <c r="R1123" s="330">
        <v>9.7171157000000005E-5</v>
      </c>
      <c r="S1123" s="118">
        <v>1.8410753E-4</v>
      </c>
      <c r="T1123" s="118">
        <v>5.4669551000000004E-3</v>
      </c>
      <c r="U1123" s="118">
        <v>3.1998603999999998E-3</v>
      </c>
      <c r="V1123" s="330">
        <v>1.9932025999999999E-5</v>
      </c>
      <c r="W1123" s="330">
        <v>1.6660153E-6</v>
      </c>
      <c r="X1123" s="118">
        <v>0</v>
      </c>
      <c r="Y1123" s="41"/>
      <c r="Z1123" s="327">
        <f t="shared" si="486"/>
        <v>0.17100682706766918</v>
      </c>
      <c r="AA1123" s="41"/>
      <c r="AB1123" s="111">
        <v>21.34385</v>
      </c>
      <c r="AC1123" s="111">
        <v>2.1130684999999998</v>
      </c>
      <c r="AD1123" s="111">
        <v>0.43376579999999998</v>
      </c>
      <c r="AE1123" s="111">
        <v>0</v>
      </c>
      <c r="AF1123" s="111">
        <v>18.537309</v>
      </c>
      <c r="AG1123" s="111">
        <v>0.16167532000000001</v>
      </c>
      <c r="AH1123" s="111">
        <v>9.8031255999999997E-2</v>
      </c>
      <c r="AI1123" s="41"/>
      <c r="AJ1123" s="114">
        <v>3.5426570999999999E-3</v>
      </c>
      <c r="AK1123" s="114">
        <v>3.3055953999999999E-3</v>
      </c>
      <c r="AL1123" s="114">
        <v>1.5629049E-4</v>
      </c>
      <c r="AM1123" s="121">
        <v>8.0771231000000002E-5</v>
      </c>
      <c r="AN1123" s="113">
        <f t="shared" si="487"/>
        <v>1.9817717920716999E-7</v>
      </c>
      <c r="AO1123" s="112">
        <f t="shared" si="488"/>
        <v>5.7799735855261621E-10</v>
      </c>
      <c r="AP1123" s="112">
        <f t="shared" si="489"/>
        <v>1.1312496929999999E-2</v>
      </c>
      <c r="AQ1123" s="328">
        <v>1.5906881000000001E-7</v>
      </c>
      <c r="AR1123" s="328">
        <v>4.7996136999999997E-10</v>
      </c>
      <c r="AS1123" s="328">
        <v>1.3112656E-14</v>
      </c>
      <c r="AT1123" s="328">
        <v>4.9299525000000002E-12</v>
      </c>
      <c r="AU1123" s="328">
        <v>1.2903067E-13</v>
      </c>
      <c r="AV1123" s="328">
        <v>1.5688459000000001E-10</v>
      </c>
      <c r="AW1123" s="328">
        <v>3.7737419E-8</v>
      </c>
      <c r="AX1123" s="328">
        <v>2.2441935999999998E-11</v>
      </c>
      <c r="AY1123" s="328">
        <v>4.2299431E-11</v>
      </c>
      <c r="AZ1123" s="328">
        <v>3.2768314000000003E-14</v>
      </c>
      <c r="BA1123" s="328">
        <v>1.0554199999999999E-15</v>
      </c>
      <c r="BB1123" s="328">
        <v>3.9443642000000001E-14</v>
      </c>
      <c r="BC1123" s="328">
        <v>1.8140876999999999E-15</v>
      </c>
      <c r="BD1123" s="328">
        <v>3.3712847000000002E-15</v>
      </c>
      <c r="BE1123" s="328">
        <v>1.9244174999999999E-11</v>
      </c>
      <c r="BF1123" s="328">
        <v>1.1574614000000001E-9</v>
      </c>
      <c r="BG1123" s="328">
        <v>3.3006621999999999E-11</v>
      </c>
      <c r="BH1123" s="328">
        <v>1.1972930000000001E-5</v>
      </c>
      <c r="BI1123" s="329">
        <v>1.1300523999999999E-2</v>
      </c>
      <c r="BJ1123" s="328">
        <v>3.2301058999999998E-11</v>
      </c>
      <c r="BK1123" s="328">
        <v>1.9642536E-13</v>
      </c>
      <c r="BL1123" s="328">
        <v>8.7882161999999999E-18</v>
      </c>
      <c r="BM1123" s="41"/>
      <c r="BN1123" s="122">
        <v>9.1862876999999995E-6</v>
      </c>
      <c r="BO1123" s="122">
        <v>3.4438327000000002E-7</v>
      </c>
      <c r="BP1123" s="122">
        <v>4.7681240999999999E-6</v>
      </c>
      <c r="BQ1123" s="122">
        <v>1.138942E-8</v>
      </c>
      <c r="BR1123" s="122">
        <v>3.1606266E-7</v>
      </c>
      <c r="BS1123" s="122">
        <v>1.037337E-7</v>
      </c>
      <c r="BT1123" s="122">
        <v>6.3747546E-10</v>
      </c>
      <c r="BU1123" s="122">
        <v>1.6249123000000001E-7</v>
      </c>
      <c r="BV1123" s="122">
        <v>5.9085040000000001E-9</v>
      </c>
      <c r="BW1123" s="122">
        <v>7.4700534999999996E-8</v>
      </c>
      <c r="BX1123" s="122">
        <v>9.4705277999999993E-10</v>
      </c>
      <c r="BY1123" s="122">
        <v>2.1518809000000001E-8</v>
      </c>
      <c r="BZ1123" s="122">
        <v>1.7697843E-11</v>
      </c>
      <c r="CA1123" s="122">
        <v>2.2859712999999999E-7</v>
      </c>
      <c r="CB1123" s="122">
        <v>3.0791527E-6</v>
      </c>
      <c r="CC1123" s="122">
        <v>6.3986362000000004E-8</v>
      </c>
      <c r="CD1123" s="122">
        <v>4.6370523999999998E-9</v>
      </c>
      <c r="CE1123" s="151"/>
      <c r="CF1123" s="143"/>
      <c r="CG1123" s="42" t="s">
        <v>1277</v>
      </c>
      <c r="CH1123" s="42"/>
      <c r="CI1123" s="42"/>
      <c r="CK1123" s="50"/>
      <c r="CL1123" s="76"/>
      <c r="CM1123" s="76"/>
      <c r="CN1123" s="76"/>
      <c r="CO1123" s="76"/>
      <c r="CP1123" s="76"/>
      <c r="CQ1123" s="76"/>
      <c r="CR1123" s="100"/>
      <c r="CS1123" s="100"/>
      <c r="CT1123" s="100"/>
      <c r="CU1123" s="100"/>
      <c r="CV1123" s="100"/>
      <c r="CW1123" s="100"/>
    </row>
    <row r="1124" spans="1:101" ht="14.5" customHeight="1">
      <c r="A1124" s="41" t="s">
        <v>9908</v>
      </c>
      <c r="B1124" s="119" t="s">
        <v>8313</v>
      </c>
      <c r="C1124" s="120" t="str">
        <f t="shared" si="480"/>
        <v>A.160.05.112</v>
      </c>
      <c r="D1124" s="135" t="s">
        <v>101</v>
      </c>
      <c r="E1124" s="119" t="s">
        <v>6570</v>
      </c>
      <c r="F1124" s="118" t="str">
        <f t="shared" si="481"/>
        <v>Black poplar FSC/PEFC 440 (kg/m3)</v>
      </c>
      <c r="G1124" s="118">
        <f t="shared" si="482"/>
        <v>6.5898585300499996E-2</v>
      </c>
      <c r="H1124" s="118">
        <f t="shared" si="483"/>
        <v>2.8512226889999999E-3</v>
      </c>
      <c r="I1124" s="118">
        <f t="shared" si="484"/>
        <v>5.4002542600000009E-3</v>
      </c>
      <c r="J1124" s="326">
        <f t="shared" si="485"/>
        <v>2.1047764351500003E-2</v>
      </c>
      <c r="K1124" s="118">
        <v>3.6599343999999999E-2</v>
      </c>
      <c r="L1124" s="118">
        <v>2.1701863999999999E-3</v>
      </c>
      <c r="M1124" s="118">
        <v>2.9215880000000001E-3</v>
      </c>
      <c r="N1124" s="118">
        <v>2.1744606999999998E-3</v>
      </c>
      <c r="O1124" s="118">
        <v>3.0440057999999999E-4</v>
      </c>
      <c r="P1124" s="330">
        <v>1.3977749000000001E-5</v>
      </c>
      <c r="Q1124" s="118">
        <v>3.5838366000000001E-4</v>
      </c>
      <c r="R1124" s="118">
        <v>3.0847985999999999E-4</v>
      </c>
      <c r="S1124" s="118">
        <v>3.3523363999999998E-4</v>
      </c>
      <c r="T1124" s="118">
        <v>1.7355413E-2</v>
      </c>
      <c r="U1124" s="118">
        <v>3.2885524999999999E-3</v>
      </c>
      <c r="V1124" s="330">
        <v>6.3276273999999998E-5</v>
      </c>
      <c r="W1124" s="330">
        <v>5.2889375000000004E-6</v>
      </c>
      <c r="X1124" s="118">
        <v>0</v>
      </c>
      <c r="Y1124" s="41"/>
      <c r="Z1124" s="327">
        <f t="shared" si="486"/>
        <v>0.27518303759398494</v>
      </c>
      <c r="AA1124" s="41"/>
      <c r="AB1124" s="111">
        <v>22.146341</v>
      </c>
      <c r="AC1124" s="111">
        <v>3.6988086</v>
      </c>
      <c r="AD1124" s="111">
        <v>0.44578983999999999</v>
      </c>
      <c r="AE1124" s="111">
        <v>0</v>
      </c>
      <c r="AF1124" s="111">
        <v>17.738496000000001</v>
      </c>
      <c r="AG1124" s="111">
        <v>0.16296915000000001</v>
      </c>
      <c r="AH1124" s="111">
        <v>0.10027669</v>
      </c>
      <c r="AI1124" s="41"/>
      <c r="AJ1124" s="114">
        <v>5.9234865999999997E-3</v>
      </c>
      <c r="AK1124" s="114">
        <v>5.4716217000000001E-3</v>
      </c>
      <c r="AL1124" s="114">
        <v>2.7139017999999997E-4</v>
      </c>
      <c r="AM1124" s="114">
        <v>1.8047467E-4</v>
      </c>
      <c r="AN1124" s="113">
        <f t="shared" si="487"/>
        <v>3.2803487111318001E-7</v>
      </c>
      <c r="AO1124" s="112">
        <f t="shared" si="488"/>
        <v>1.0036619185712991E-9</v>
      </c>
      <c r="AP1124" s="112">
        <f t="shared" si="489"/>
        <v>2.5276563876999999E-2</v>
      </c>
      <c r="AQ1124" s="328">
        <v>2.5655866000000003E-7</v>
      </c>
      <c r="AR1124" s="328">
        <v>7.7413871000000002E-10</v>
      </c>
      <c r="AS1124" s="328">
        <v>2.1148753000000001E-14</v>
      </c>
      <c r="AT1124" s="328">
        <v>1.5650642999999999E-11</v>
      </c>
      <c r="AU1124" s="328">
        <v>4.0962117999999999E-13</v>
      </c>
      <c r="AV1124" s="328">
        <v>3.2333258000000003E-10</v>
      </c>
      <c r="AW1124" s="328">
        <v>6.7298702000000004E-8</v>
      </c>
      <c r="AX1124" s="328">
        <v>4.6477131000000002E-11</v>
      </c>
      <c r="AY1124" s="328">
        <v>7.7369341999999995E-11</v>
      </c>
      <c r="AZ1124" s="328">
        <v>1.040264E-13</v>
      </c>
      <c r="BA1124" s="328">
        <v>3.3505397999999998E-15</v>
      </c>
      <c r="BB1124" s="328">
        <v>1.2521791000000001E-13</v>
      </c>
      <c r="BC1124" s="328">
        <v>5.7590084E-15</v>
      </c>
      <c r="BD1124" s="328">
        <v>1.0702491000000001E-14</v>
      </c>
      <c r="BE1124" s="328">
        <v>6.1092618999999999E-11</v>
      </c>
      <c r="BF1124" s="328">
        <v>3.6744806000000001E-9</v>
      </c>
      <c r="BG1124" s="328">
        <v>1.0478293E-10</v>
      </c>
      <c r="BH1124" s="328">
        <v>3.2978877000000001E-5</v>
      </c>
      <c r="BI1124" s="329">
        <v>2.5243584999999999E-2</v>
      </c>
      <c r="BJ1124" s="328">
        <v>1.0254305000000001E-10</v>
      </c>
      <c r="BK1124" s="328">
        <v>6.2357256999999997E-13</v>
      </c>
      <c r="BL1124" s="328">
        <v>2.7899099000000002E-17</v>
      </c>
      <c r="BM1124" s="41"/>
      <c r="BN1124" s="122">
        <v>1.536055E-5</v>
      </c>
      <c r="BO1124" s="122">
        <v>6.4337347999999999E-7</v>
      </c>
      <c r="BP1124" s="122">
        <v>7.6728332000000006E-6</v>
      </c>
      <c r="BQ1124" s="122">
        <v>3.6156888999999998E-8</v>
      </c>
      <c r="BR1124" s="122">
        <v>5.4979476999999999E-7</v>
      </c>
      <c r="BS1124" s="122">
        <v>2.1620693999999999E-7</v>
      </c>
      <c r="BT1124" s="122">
        <v>2.0237316000000001E-9</v>
      </c>
      <c r="BU1124" s="122">
        <v>3.4417399000000001E-7</v>
      </c>
      <c r="BV1124" s="122">
        <v>1.8757155E-8</v>
      </c>
      <c r="BW1124" s="122">
        <v>2.3714455999999999E-7</v>
      </c>
      <c r="BX1124" s="122">
        <v>3.0065166999999999E-9</v>
      </c>
      <c r="BY1124" s="122">
        <v>6.8313681000000006E-8</v>
      </c>
      <c r="BZ1124" s="122">
        <v>5.6183628000000001E-11</v>
      </c>
      <c r="CA1124" s="122">
        <v>4.8218284000000003E-7</v>
      </c>
      <c r="CB1124" s="122">
        <v>4.9888784000000002E-6</v>
      </c>
      <c r="CC1124" s="122">
        <v>8.2926676000000001E-8</v>
      </c>
      <c r="CD1124" s="122">
        <v>1.4720800999999999E-8</v>
      </c>
      <c r="CE1124" s="151"/>
      <c r="CF1124" s="143"/>
      <c r="CG1124" s="42" t="s">
        <v>1277</v>
      </c>
      <c r="CH1124" s="42"/>
      <c r="CI1124" s="42"/>
      <c r="CK1124" s="50"/>
      <c r="CL1124" s="76"/>
      <c r="CM1124" s="76"/>
      <c r="CN1124" s="76"/>
      <c r="CO1124" s="76"/>
      <c r="CP1124" s="76"/>
      <c r="CQ1124" s="76"/>
      <c r="CR1124" s="100"/>
      <c r="CS1124" s="100"/>
      <c r="CT1124" s="100"/>
      <c r="CU1124" s="100"/>
      <c r="CV1124" s="100"/>
      <c r="CW1124" s="100"/>
    </row>
    <row r="1125" spans="1:101" ht="14.5" customHeight="1">
      <c r="A1125" s="41" t="s">
        <v>9905</v>
      </c>
      <c r="B1125" s="119" t="s">
        <v>8313</v>
      </c>
      <c r="C1125" s="120" t="str">
        <f t="shared" si="480"/>
        <v>A.160.05.113</v>
      </c>
      <c r="D1125" s="135" t="s">
        <v>101</v>
      </c>
      <c r="E1125" s="119" t="s">
        <v>6570</v>
      </c>
      <c r="F1125" s="118" t="str">
        <f t="shared" si="481"/>
        <v>Blue gum FSC/PEFC 900 (kg/m3)</v>
      </c>
      <c r="G1125" s="118">
        <f t="shared" si="482"/>
        <v>7.1951971284999999E-2</v>
      </c>
      <c r="H1125" s="118">
        <f t="shared" si="483"/>
        <v>1.6129513049999999E-3</v>
      </c>
      <c r="I1125" s="118">
        <f t="shared" si="484"/>
        <v>7.0690498799999999E-3</v>
      </c>
      <c r="J1125" s="326">
        <f t="shared" si="485"/>
        <v>2.3847041100000001E-2</v>
      </c>
      <c r="K1125" s="118">
        <v>3.9422929000000002E-2</v>
      </c>
      <c r="L1125" s="118">
        <v>5.1515561999999999E-3</v>
      </c>
      <c r="M1125" s="118">
        <v>1.792646E-3</v>
      </c>
      <c r="N1125" s="118">
        <v>1.2482806E-3</v>
      </c>
      <c r="O1125" s="118">
        <v>2.0487705999999999E-4</v>
      </c>
      <c r="P1125" s="330">
        <v>7.3315549999999996E-6</v>
      </c>
      <c r="Q1125" s="118">
        <v>1.5246209000000001E-4</v>
      </c>
      <c r="R1125" s="118">
        <v>1.2484768E-4</v>
      </c>
      <c r="S1125" s="118">
        <v>2.0931125999999999E-4</v>
      </c>
      <c r="T1125" s="118">
        <v>2.0362326E-2</v>
      </c>
      <c r="U1125" s="118">
        <v>3.2477767999999998E-3</v>
      </c>
      <c r="V1125" s="330">
        <v>2.5511464999999999E-5</v>
      </c>
      <c r="W1125" s="330">
        <v>2.1155750000000001E-6</v>
      </c>
      <c r="X1125" s="118">
        <v>0</v>
      </c>
      <c r="Y1125" s="41"/>
      <c r="Z1125" s="327">
        <f t="shared" si="486"/>
        <v>0.29641299999999998</v>
      </c>
      <c r="AA1125" s="41"/>
      <c r="AB1125" s="111">
        <v>22.219570000000001</v>
      </c>
      <c r="AC1125" s="111">
        <v>3.7799453000000001</v>
      </c>
      <c r="AD1125" s="111">
        <v>0.44026147999999998</v>
      </c>
      <c r="AE1125" s="111">
        <v>0</v>
      </c>
      <c r="AF1125" s="111">
        <v>17.737456000000002</v>
      </c>
      <c r="AG1125" s="111">
        <v>0.16236577999999999</v>
      </c>
      <c r="AH1125" s="111">
        <v>9.9541783999999994E-2</v>
      </c>
      <c r="AI1125" s="41"/>
      <c r="AJ1125" s="114">
        <v>6.9220063999999998E-3</v>
      </c>
      <c r="AK1125" s="114">
        <v>6.4544627E-3</v>
      </c>
      <c r="AL1125" s="114">
        <v>2.7764157000000002E-4</v>
      </c>
      <c r="AM1125" s="114">
        <v>1.8990209000000001E-4</v>
      </c>
      <c r="AN1125" s="113">
        <f t="shared" si="487"/>
        <v>3.8695819747357002E-7</v>
      </c>
      <c r="AO1125" s="112">
        <f t="shared" si="488"/>
        <v>1.0267809687285399E-9</v>
      </c>
      <c r="AP1125" s="112">
        <f t="shared" si="489"/>
        <v>2.6596931814999999E-2</v>
      </c>
      <c r="AQ1125" s="328">
        <v>2.7554679E-7</v>
      </c>
      <c r="AR1125" s="328">
        <v>8.3140689000000003E-10</v>
      </c>
      <c r="AS1125" s="328">
        <v>2.2714495E-14</v>
      </c>
      <c r="AT1125" s="328">
        <v>6.2602571000000002E-12</v>
      </c>
      <c r="AU1125" s="328">
        <v>1.6384846999999999E-13</v>
      </c>
      <c r="AV1125" s="328">
        <v>1.8562256000000001E-10</v>
      </c>
      <c r="AW1125" s="328">
        <v>1.0968109999999999E-7</v>
      </c>
      <c r="AX1125" s="328">
        <v>2.7267916999999999E-11</v>
      </c>
      <c r="AY1125" s="328">
        <v>1.2560459000000001E-10</v>
      </c>
      <c r="AZ1125" s="328">
        <v>4.1610557999999999E-14</v>
      </c>
      <c r="BA1125" s="328">
        <v>1.3402159000000001E-15</v>
      </c>
      <c r="BB1125" s="328">
        <v>5.4899147E-14</v>
      </c>
      <c r="BC1125" s="328">
        <v>1.8160754000000001E-13</v>
      </c>
      <c r="BD1125" s="328">
        <v>3.6788583000000003E-14</v>
      </c>
      <c r="BE1125" s="328">
        <v>2.4675990000000001E-11</v>
      </c>
      <c r="BF1125" s="328">
        <v>1.4725676000000001E-9</v>
      </c>
      <c r="BG1125" s="328">
        <v>4.1913171000000002E-11</v>
      </c>
      <c r="BH1125" s="328">
        <v>1.5172814999999999E-5</v>
      </c>
      <c r="BI1125" s="329">
        <v>2.6581759E-2</v>
      </c>
      <c r="BJ1125" s="328">
        <v>4.1017218000000001E-11</v>
      </c>
      <c r="BK1125" s="328">
        <v>2.4942903000000001E-13</v>
      </c>
      <c r="BL1125" s="328">
        <v>1.1159639999999999E-17</v>
      </c>
      <c r="BM1125" s="41"/>
      <c r="BN1125" s="122">
        <v>1.5986895000000001E-5</v>
      </c>
      <c r="BO1125" s="122">
        <v>9.2581294000000003E-7</v>
      </c>
      <c r="BP1125" s="122">
        <v>8.2647810000000006E-6</v>
      </c>
      <c r="BQ1125" s="122">
        <v>1.4633274999999999E-8</v>
      </c>
      <c r="BR1125" s="122">
        <v>8.2167891000000005E-7</v>
      </c>
      <c r="BS1125" s="122">
        <v>1.1769024E-7</v>
      </c>
      <c r="BT1125" s="122">
        <v>8.0949264999999998E-10</v>
      </c>
      <c r="BU1125" s="122">
        <v>1.8503580999999999E-7</v>
      </c>
      <c r="BV1125" s="122">
        <v>9.8384306000000001E-9</v>
      </c>
      <c r="BW1125" s="122">
        <v>1.0088505E-7</v>
      </c>
      <c r="BX1125" s="122">
        <v>1.2026067E-9</v>
      </c>
      <c r="BY1125" s="122">
        <v>2.7325472E-8</v>
      </c>
      <c r="BZ1125" s="122">
        <v>2.2473450999999999E-11</v>
      </c>
      <c r="CA1125" s="122">
        <v>3.5306306E-7</v>
      </c>
      <c r="CB1125" s="122">
        <v>5.0918910999999998E-6</v>
      </c>
      <c r="CC1125" s="122">
        <v>6.6336620000000005E-8</v>
      </c>
      <c r="CD1125" s="122">
        <v>5.8883204999999999E-9</v>
      </c>
      <c r="CE1125" s="151"/>
      <c r="CF1125" s="143"/>
      <c r="CG1125" s="42" t="s">
        <v>1277</v>
      </c>
      <c r="CH1125" s="42"/>
      <c r="CI1125" s="42"/>
      <c r="CK1125" s="50"/>
      <c r="CL1125" s="76"/>
      <c r="CM1125" s="76"/>
      <c r="CN1125" s="76"/>
      <c r="CO1125" s="76"/>
      <c r="CP1125" s="76"/>
      <c r="CQ1125" s="76"/>
      <c r="CR1125" s="100"/>
      <c r="CS1125" s="100"/>
      <c r="CT1125" s="100"/>
      <c r="CU1125" s="100"/>
      <c r="CV1125" s="100"/>
      <c r="CW1125" s="100"/>
    </row>
    <row r="1126" spans="1:101" ht="14.5" customHeight="1">
      <c r="A1126" s="41" t="s">
        <v>9903</v>
      </c>
      <c r="B1126" s="119" t="s">
        <v>8313</v>
      </c>
      <c r="C1126" s="120" t="str">
        <f t="shared" si="480"/>
        <v>A.160.05.114</v>
      </c>
      <c r="D1126" s="135" t="s">
        <v>101</v>
      </c>
      <c r="E1126" s="119" t="s">
        <v>6570</v>
      </c>
      <c r="F1126" s="118" t="str">
        <f t="shared" si="481"/>
        <v>Blue gum natural forest 900 (kg/m3)</v>
      </c>
      <c r="G1126" s="118">
        <f t="shared" si="482"/>
        <v>1.88762696082</v>
      </c>
      <c r="H1126" s="118">
        <f t="shared" si="483"/>
        <v>1.6129513049999999E-3</v>
      </c>
      <c r="I1126" s="118">
        <f t="shared" si="484"/>
        <v>7.0690498799999999E-3</v>
      </c>
      <c r="J1126" s="326">
        <f t="shared" si="485"/>
        <v>1.3806720296350001</v>
      </c>
      <c r="K1126" s="118">
        <v>0.49827293</v>
      </c>
      <c r="L1126" s="118">
        <v>5.1515561999999999E-3</v>
      </c>
      <c r="M1126" s="118">
        <v>1.792646E-3</v>
      </c>
      <c r="N1126" s="118">
        <v>1.2482806E-3</v>
      </c>
      <c r="O1126" s="118">
        <v>2.0487705999999999E-4</v>
      </c>
      <c r="P1126" s="330">
        <v>7.3315549999999996E-6</v>
      </c>
      <c r="Q1126" s="118">
        <v>1.5246209000000001E-4</v>
      </c>
      <c r="R1126" s="118">
        <v>1.2484768E-4</v>
      </c>
      <c r="S1126" s="118">
        <v>2.0931125999999999E-4</v>
      </c>
      <c r="T1126" s="118">
        <v>2.0362326E-2</v>
      </c>
      <c r="U1126" s="118">
        <v>3.2477767999999998E-3</v>
      </c>
      <c r="V1126" s="118">
        <v>1.3568505</v>
      </c>
      <c r="W1126" s="330">
        <v>2.1155750000000001E-6</v>
      </c>
      <c r="X1126" s="118">
        <v>0</v>
      </c>
      <c r="Y1126" s="41"/>
      <c r="Z1126" s="327">
        <f t="shared" si="486"/>
        <v>3.7464130075187967</v>
      </c>
      <c r="AA1126" s="41"/>
      <c r="AB1126" s="111">
        <v>22.219570000000001</v>
      </c>
      <c r="AC1126" s="111">
        <v>3.7799453000000001</v>
      </c>
      <c r="AD1126" s="111">
        <v>0.44026147999999998</v>
      </c>
      <c r="AE1126" s="111">
        <v>0</v>
      </c>
      <c r="AF1126" s="111">
        <v>17.737456000000002</v>
      </c>
      <c r="AG1126" s="111">
        <v>0.16236577999999999</v>
      </c>
      <c r="AH1126" s="111">
        <v>9.9541783999999994E-2</v>
      </c>
      <c r="AI1126" s="41"/>
      <c r="AJ1126" s="114">
        <v>6.2936829999999999E-2</v>
      </c>
      <c r="AK1126" s="114">
        <v>5.9857150999999997E-2</v>
      </c>
      <c r="AL1126" s="114">
        <v>2.8897769E-3</v>
      </c>
      <c r="AM1126" s="114">
        <v>1.8990209000000001E-4</v>
      </c>
      <c r="AN1126" s="113">
        <f t="shared" si="487"/>
        <v>3.5885582074735701E-6</v>
      </c>
      <c r="AO1126" s="112">
        <f t="shared" si="488"/>
        <v>1.068704500373354E-8</v>
      </c>
      <c r="AP1126" s="112">
        <f t="shared" si="489"/>
        <v>2.6596931814999999E-2</v>
      </c>
      <c r="AQ1126" s="328">
        <v>3.4771468000000001E-6</v>
      </c>
      <c r="AR1126" s="328">
        <v>1.0491407E-8</v>
      </c>
      <c r="AS1126" s="328">
        <v>2.8663949999999999E-13</v>
      </c>
      <c r="AT1126" s="328">
        <v>6.2602571000000002E-12</v>
      </c>
      <c r="AU1126" s="328">
        <v>1.6384846999999999E-13</v>
      </c>
      <c r="AV1126" s="328">
        <v>1.8562256000000001E-10</v>
      </c>
      <c r="AW1126" s="328">
        <v>1.0968109999999999E-7</v>
      </c>
      <c r="AX1126" s="328">
        <v>2.7267916999999999E-11</v>
      </c>
      <c r="AY1126" s="328">
        <v>1.2560459000000001E-10</v>
      </c>
      <c r="AZ1126" s="328">
        <v>4.1610557999999999E-14</v>
      </c>
      <c r="BA1126" s="328">
        <v>1.3402159000000001E-15</v>
      </c>
      <c r="BB1126" s="328">
        <v>5.4899147E-14</v>
      </c>
      <c r="BC1126" s="328">
        <v>1.8160754000000001E-13</v>
      </c>
      <c r="BD1126" s="328">
        <v>3.6788583000000003E-14</v>
      </c>
      <c r="BE1126" s="328">
        <v>2.4675990000000001E-11</v>
      </c>
      <c r="BF1126" s="328">
        <v>1.4725676000000001E-9</v>
      </c>
      <c r="BG1126" s="328">
        <v>4.1913171000000002E-11</v>
      </c>
      <c r="BH1126" s="328">
        <v>1.5172814999999999E-5</v>
      </c>
      <c r="BI1126" s="329">
        <v>2.6581759E-2</v>
      </c>
      <c r="BJ1126" s="328">
        <v>4.1017218000000001E-11</v>
      </c>
      <c r="BK1126" s="328">
        <v>2.4942903000000001E-13</v>
      </c>
      <c r="BL1126" s="328">
        <v>1.1159639999999999E-17</v>
      </c>
      <c r="BM1126" s="41"/>
      <c r="BN1126" s="111">
        <v>1.1218204999999999E-4</v>
      </c>
      <c r="BO1126" s="122">
        <v>9.2581294000000003E-7</v>
      </c>
      <c r="BP1126" s="111">
        <v>1.0445994E-4</v>
      </c>
      <c r="BQ1126" s="122">
        <v>1.4633274999999999E-8</v>
      </c>
      <c r="BR1126" s="122">
        <v>8.2167891000000005E-7</v>
      </c>
      <c r="BS1126" s="122">
        <v>1.1769024E-7</v>
      </c>
      <c r="BT1126" s="122">
        <v>8.0949264999999998E-10</v>
      </c>
      <c r="BU1126" s="122">
        <v>1.8503580999999999E-7</v>
      </c>
      <c r="BV1126" s="122">
        <v>9.8384306000000001E-9</v>
      </c>
      <c r="BW1126" s="122">
        <v>1.0088505E-7</v>
      </c>
      <c r="BX1126" s="122">
        <v>1.2026067E-9</v>
      </c>
      <c r="BY1126" s="122">
        <v>2.7325472E-8</v>
      </c>
      <c r="BZ1126" s="122">
        <v>2.2473450999999999E-11</v>
      </c>
      <c r="CA1126" s="122">
        <v>3.5306306E-7</v>
      </c>
      <c r="CB1126" s="122">
        <v>5.0918910999999998E-6</v>
      </c>
      <c r="CC1126" s="122">
        <v>6.6336620000000005E-8</v>
      </c>
      <c r="CD1126" s="122">
        <v>5.8883204999999999E-9</v>
      </c>
      <c r="CE1126" s="137"/>
      <c r="CF1126" s="143"/>
      <c r="CG1126" s="42" t="s">
        <v>1277</v>
      </c>
      <c r="CH1126" s="42"/>
      <c r="CI1126" s="42"/>
      <c r="CK1126" s="50"/>
      <c r="CL1126" s="76"/>
      <c r="CM1126" s="76"/>
      <c r="CN1126" s="76"/>
      <c r="CO1126" s="76"/>
      <c r="CP1126" s="76"/>
      <c r="CQ1126" s="76"/>
      <c r="CR1126" s="100"/>
      <c r="CS1126" s="100"/>
      <c r="CT1126" s="100"/>
      <c r="CU1126" s="100"/>
      <c r="CV1126" s="100"/>
      <c r="CW1126" s="100"/>
    </row>
    <row r="1127" spans="1:101" ht="14.5" customHeight="1">
      <c r="A1127" s="41" t="s">
        <v>9901</v>
      </c>
      <c r="B1127" s="119" t="s">
        <v>8313</v>
      </c>
      <c r="C1127" s="120" t="str">
        <f t="shared" si="480"/>
        <v>A.160.05.115</v>
      </c>
      <c r="D1127" s="135" t="s">
        <v>101</v>
      </c>
      <c r="E1127" s="119" t="s">
        <v>6570</v>
      </c>
      <c r="F1127" s="118" t="str">
        <f t="shared" si="481"/>
        <v>Canaria FSC/PEFC 830 (kg/m3)</v>
      </c>
      <c r="G1127" s="118">
        <f t="shared" si="482"/>
        <v>5.2773795218900001E-2</v>
      </c>
      <c r="H1127" s="118">
        <f t="shared" si="483"/>
        <v>1.5558812719E-3</v>
      </c>
      <c r="I1127" s="118">
        <f t="shared" si="484"/>
        <v>4.72471544E-3</v>
      </c>
      <c r="J1127" s="326">
        <f t="shared" si="485"/>
        <v>1.5900160507000001E-2</v>
      </c>
      <c r="K1127" s="118">
        <v>3.0593037999999999E-2</v>
      </c>
      <c r="L1127" s="118">
        <v>2.9486333000000001E-3</v>
      </c>
      <c r="M1127" s="118">
        <v>1.6520936999999999E-3</v>
      </c>
      <c r="N1127" s="118">
        <v>1.2162303999999999E-3</v>
      </c>
      <c r="O1127" s="118">
        <v>1.8626083000000001E-4</v>
      </c>
      <c r="P1127" s="330">
        <v>6.3042619000000002E-6</v>
      </c>
      <c r="Q1127" s="118">
        <v>1.4708578000000001E-4</v>
      </c>
      <c r="R1127" s="118">
        <v>1.2398844000000001E-4</v>
      </c>
      <c r="S1127" s="118">
        <v>2.0550367999999999E-4</v>
      </c>
      <c r="T1127" s="118">
        <v>1.2441158000000001E-2</v>
      </c>
      <c r="U1127" s="118">
        <v>3.2259903999999999E-3</v>
      </c>
      <c r="V1127" s="330">
        <v>2.5392852000000001E-5</v>
      </c>
      <c r="W1127" s="330">
        <v>2.1155750000000001E-6</v>
      </c>
      <c r="X1127" s="118">
        <v>0</v>
      </c>
      <c r="Y1127" s="41"/>
      <c r="Z1127" s="327">
        <f t="shared" si="486"/>
        <v>0.23002284210526314</v>
      </c>
      <c r="AA1127" s="41"/>
      <c r="AB1127" s="111">
        <v>21.347856</v>
      </c>
      <c r="AC1127" s="111">
        <v>2.9122241</v>
      </c>
      <c r="AD1127" s="111">
        <v>0.43730811000000003</v>
      </c>
      <c r="AE1127" s="111">
        <v>0</v>
      </c>
      <c r="AF1127" s="111">
        <v>17.737456000000002</v>
      </c>
      <c r="AG1127" s="111">
        <v>0.162053</v>
      </c>
      <c r="AH1127" s="111">
        <v>9.8814663999999997E-2</v>
      </c>
      <c r="AI1127" s="41"/>
      <c r="AJ1127" s="114">
        <v>5.1017425999999996E-3</v>
      </c>
      <c r="AK1127" s="114">
        <v>4.7545069000000002E-3</v>
      </c>
      <c r="AL1127" s="114">
        <v>2.1444496000000001E-4</v>
      </c>
      <c r="AM1127" s="114">
        <v>1.3279074000000001E-4</v>
      </c>
      <c r="AN1127" s="113">
        <f t="shared" si="487"/>
        <v>2.8504238289857001E-7</v>
      </c>
      <c r="AO1127" s="112">
        <f t="shared" si="488"/>
        <v>7.9306568317853996E-10</v>
      </c>
      <c r="AP1127" s="112">
        <f t="shared" si="489"/>
        <v>1.8598142619000002E-2</v>
      </c>
      <c r="AQ1127" s="328">
        <v>2.1393672000000001E-7</v>
      </c>
      <c r="AR1127" s="328">
        <v>6.4551444000000001E-10</v>
      </c>
      <c r="AS1127" s="328">
        <v>1.7635647999999999E-14</v>
      </c>
      <c r="AT1127" s="328">
        <v>6.2602571000000002E-12</v>
      </c>
      <c r="AU1127" s="328">
        <v>1.6384846999999999E-13</v>
      </c>
      <c r="AV1127" s="328">
        <v>1.8085112E-10</v>
      </c>
      <c r="AW1127" s="328">
        <v>6.9381905999999995E-8</v>
      </c>
      <c r="AX1127" s="328">
        <v>2.6179795999999999E-11</v>
      </c>
      <c r="AY1127" s="328">
        <v>7.9002815000000002E-11</v>
      </c>
      <c r="AZ1127" s="328">
        <v>4.1610557999999999E-14</v>
      </c>
      <c r="BA1127" s="328">
        <v>1.3402159000000001E-15</v>
      </c>
      <c r="BB1127" s="328">
        <v>5.2058904000000003E-14</v>
      </c>
      <c r="BC1127" s="328">
        <v>7.5774484999999996E-14</v>
      </c>
      <c r="BD1127" s="328">
        <v>1.7601178000000001E-14</v>
      </c>
      <c r="BE1127" s="328">
        <v>2.4534954999999999E-11</v>
      </c>
      <c r="BF1127" s="328">
        <v>1.4709295000000001E-9</v>
      </c>
      <c r="BG1127" s="328">
        <v>4.1913171000000002E-11</v>
      </c>
      <c r="BH1127" s="328">
        <v>1.4822619E-5</v>
      </c>
      <c r="BI1127" s="329">
        <v>1.858332E-2</v>
      </c>
      <c r="BJ1127" s="328">
        <v>4.1017218000000001E-11</v>
      </c>
      <c r="BK1127" s="328">
        <v>2.4942903000000001E-13</v>
      </c>
      <c r="BL1127" s="328">
        <v>1.1159639999999999E-17</v>
      </c>
      <c r="BM1127" s="41"/>
      <c r="BN1127" s="122">
        <v>1.2425093E-5</v>
      </c>
      <c r="BO1127" s="122">
        <v>6.0452625000000003E-7</v>
      </c>
      <c r="BP1127" s="122">
        <v>6.4136471000000001E-6</v>
      </c>
      <c r="BQ1127" s="122">
        <v>1.4532627E-8</v>
      </c>
      <c r="BR1127" s="122">
        <v>5.4036098999999999E-7</v>
      </c>
      <c r="BS1127" s="122">
        <v>1.1769024E-7</v>
      </c>
      <c r="BT1127" s="122">
        <v>8.0949264999999998E-10</v>
      </c>
      <c r="BU1127" s="122">
        <v>1.8503580999999999E-7</v>
      </c>
      <c r="BV1127" s="122">
        <v>8.4598755999999994E-9</v>
      </c>
      <c r="BW1127" s="122">
        <v>9.7327516000000001E-8</v>
      </c>
      <c r="BX1127" s="122">
        <v>1.2026067E-9</v>
      </c>
      <c r="BY1127" s="122">
        <v>2.7325472E-8</v>
      </c>
      <c r="BZ1127" s="122">
        <v>2.2473450999999999E-11</v>
      </c>
      <c r="CA1127" s="122">
        <v>2.9817090999999999E-7</v>
      </c>
      <c r="CB1127" s="122">
        <v>4.0437565000000003E-6</v>
      </c>
      <c r="CC1127" s="122">
        <v>6.6336620000000005E-8</v>
      </c>
      <c r="CD1127" s="122">
        <v>5.8883204999999999E-9</v>
      </c>
      <c r="CE1127" s="151"/>
      <c r="CF1127" s="143"/>
      <c r="CG1127" s="42" t="s">
        <v>1277</v>
      </c>
      <c r="CH1127" s="42"/>
      <c r="CI1127" s="42"/>
      <c r="CK1127" s="41"/>
      <c r="CL1127" s="76"/>
      <c r="CM1127" s="76"/>
      <c r="CN1127" s="76"/>
      <c r="CO1127" s="76"/>
      <c r="CP1127" s="76"/>
      <c r="CQ1127" s="76"/>
      <c r="CR1127" s="100"/>
      <c r="CS1127" s="100"/>
      <c r="CT1127" s="100"/>
      <c r="CU1127" s="100"/>
      <c r="CV1127" s="100"/>
      <c r="CW1127" s="100"/>
    </row>
    <row r="1128" spans="1:101" ht="14.5" customHeight="1">
      <c r="A1128" s="41" t="s">
        <v>9899</v>
      </c>
      <c r="B1128" s="119" t="s">
        <v>8313</v>
      </c>
      <c r="C1128" s="120" t="str">
        <f t="shared" si="480"/>
        <v>A.160.05.116</v>
      </c>
      <c r="D1128" s="135" t="s">
        <v>101</v>
      </c>
      <c r="E1128" s="119" t="s">
        <v>6570</v>
      </c>
      <c r="F1128" s="118" t="str">
        <f t="shared" si="481"/>
        <v>Canaria natural forest 830 (kg/m3)</v>
      </c>
      <c r="G1128" s="118">
        <f t="shared" si="482"/>
        <v>6.4198238043668994</v>
      </c>
      <c r="H1128" s="118">
        <f t="shared" si="483"/>
        <v>1.5558812719E-3</v>
      </c>
      <c r="I1128" s="118">
        <f t="shared" si="484"/>
        <v>4.72471544E-3</v>
      </c>
      <c r="J1128" s="326">
        <f t="shared" si="485"/>
        <v>5.9241001676549994</v>
      </c>
      <c r="K1128" s="118">
        <v>0.48944304</v>
      </c>
      <c r="L1128" s="118">
        <v>2.9486333000000001E-3</v>
      </c>
      <c r="M1128" s="118">
        <v>1.6520936999999999E-3</v>
      </c>
      <c r="N1128" s="118">
        <v>1.2162303999999999E-3</v>
      </c>
      <c r="O1128" s="118">
        <v>1.8626083000000001E-4</v>
      </c>
      <c r="P1128" s="330">
        <v>6.3042619000000002E-6</v>
      </c>
      <c r="Q1128" s="118">
        <v>1.4708578000000001E-4</v>
      </c>
      <c r="R1128" s="118">
        <v>1.2398844000000001E-4</v>
      </c>
      <c r="S1128" s="118">
        <v>2.0550367999999999E-4</v>
      </c>
      <c r="T1128" s="118">
        <v>1.2441158000000001E-2</v>
      </c>
      <c r="U1128" s="118">
        <v>3.2259903999999999E-3</v>
      </c>
      <c r="V1128" s="118">
        <v>5.9082254000000001</v>
      </c>
      <c r="W1128" s="330">
        <v>2.1155750000000001E-6</v>
      </c>
      <c r="X1128" s="118">
        <v>0</v>
      </c>
      <c r="Y1128" s="41"/>
      <c r="Z1128" s="327">
        <f t="shared" si="486"/>
        <v>3.6800228571428568</v>
      </c>
      <c r="AA1128" s="41"/>
      <c r="AB1128" s="111">
        <v>21.347856</v>
      </c>
      <c r="AC1128" s="111">
        <v>2.9122241</v>
      </c>
      <c r="AD1128" s="111">
        <v>0.43730811000000003</v>
      </c>
      <c r="AE1128" s="111">
        <v>0</v>
      </c>
      <c r="AF1128" s="111">
        <v>17.737456000000002</v>
      </c>
      <c r="AG1128" s="111">
        <v>0.162053</v>
      </c>
      <c r="AH1128" s="111">
        <v>9.8814663999999997E-2</v>
      </c>
      <c r="AI1128" s="41"/>
      <c r="AJ1128" s="114">
        <v>6.1116565999999997E-2</v>
      </c>
      <c r="AK1128" s="114">
        <v>5.8157195000000002E-2</v>
      </c>
      <c r="AL1128" s="114">
        <v>2.8265803000000001E-3</v>
      </c>
      <c r="AM1128" s="114">
        <v>1.3279074000000001E-4</v>
      </c>
      <c r="AN1128" s="113">
        <f t="shared" si="487"/>
        <v>3.4866423628985698E-6</v>
      </c>
      <c r="AO1128" s="112">
        <f t="shared" si="488"/>
        <v>1.0453329168180539E-8</v>
      </c>
      <c r="AP1128" s="112">
        <f t="shared" si="489"/>
        <v>1.8598142619000002E-2</v>
      </c>
      <c r="AQ1128" s="328">
        <v>3.4155366999999999E-6</v>
      </c>
      <c r="AR1128" s="328">
        <v>1.0305514E-8</v>
      </c>
      <c r="AS1128" s="328">
        <v>2.8156064999999999E-13</v>
      </c>
      <c r="AT1128" s="328">
        <v>6.2602571000000002E-12</v>
      </c>
      <c r="AU1128" s="328">
        <v>1.6384846999999999E-13</v>
      </c>
      <c r="AV1128" s="328">
        <v>1.8085112E-10</v>
      </c>
      <c r="AW1128" s="328">
        <v>6.9381905999999995E-8</v>
      </c>
      <c r="AX1128" s="328">
        <v>2.6179795999999999E-11</v>
      </c>
      <c r="AY1128" s="328">
        <v>7.9002815000000002E-11</v>
      </c>
      <c r="AZ1128" s="328">
        <v>4.1610557999999999E-14</v>
      </c>
      <c r="BA1128" s="328">
        <v>1.3402159000000001E-15</v>
      </c>
      <c r="BB1128" s="328">
        <v>5.2058904000000003E-14</v>
      </c>
      <c r="BC1128" s="328">
        <v>7.5774484999999996E-14</v>
      </c>
      <c r="BD1128" s="328">
        <v>1.7601178000000001E-14</v>
      </c>
      <c r="BE1128" s="328">
        <v>2.4534954999999999E-11</v>
      </c>
      <c r="BF1128" s="328">
        <v>1.4709295000000001E-9</v>
      </c>
      <c r="BG1128" s="328">
        <v>4.1913171000000002E-11</v>
      </c>
      <c r="BH1128" s="328">
        <v>1.4822619E-5</v>
      </c>
      <c r="BI1128" s="329">
        <v>1.858332E-2</v>
      </c>
      <c r="BJ1128" s="328">
        <v>4.1017218000000001E-11</v>
      </c>
      <c r="BK1128" s="328">
        <v>2.4942903000000001E-13</v>
      </c>
      <c r="BL1128" s="328">
        <v>1.1159639999999999E-17</v>
      </c>
      <c r="BM1128" s="41"/>
      <c r="BN1128" s="111">
        <v>1.0862025E-4</v>
      </c>
      <c r="BO1128" s="122">
        <v>6.0452625000000003E-7</v>
      </c>
      <c r="BP1128" s="111">
        <v>1.0260880000000001E-4</v>
      </c>
      <c r="BQ1128" s="122">
        <v>1.4532627E-8</v>
      </c>
      <c r="BR1128" s="122">
        <v>5.4036098999999999E-7</v>
      </c>
      <c r="BS1128" s="122">
        <v>1.1769024E-7</v>
      </c>
      <c r="BT1128" s="122">
        <v>8.0949264999999998E-10</v>
      </c>
      <c r="BU1128" s="122">
        <v>1.8503580999999999E-7</v>
      </c>
      <c r="BV1128" s="122">
        <v>8.4598755999999994E-9</v>
      </c>
      <c r="BW1128" s="122">
        <v>9.7327516000000001E-8</v>
      </c>
      <c r="BX1128" s="122">
        <v>1.2026067E-9</v>
      </c>
      <c r="BY1128" s="122">
        <v>2.7325472E-8</v>
      </c>
      <c r="BZ1128" s="122">
        <v>2.2473450999999999E-11</v>
      </c>
      <c r="CA1128" s="122">
        <v>2.9817090999999999E-7</v>
      </c>
      <c r="CB1128" s="122">
        <v>4.0437565000000003E-6</v>
      </c>
      <c r="CC1128" s="122">
        <v>6.6336620000000005E-8</v>
      </c>
      <c r="CD1128" s="122">
        <v>5.8883204999999999E-9</v>
      </c>
      <c r="CE1128" s="151"/>
      <c r="CF1128" s="143"/>
      <c r="CG1128" s="42" t="s">
        <v>1277</v>
      </c>
      <c r="CH1128" s="42"/>
      <c r="CI1128" s="42"/>
      <c r="CJ1128" s="76"/>
      <c r="CK1128" s="50"/>
      <c r="CL1128" s="76"/>
      <c r="CM1128" s="76"/>
      <c r="CN1128" s="76"/>
      <c r="CO1128" s="76"/>
      <c r="CP1128" s="76"/>
      <c r="CQ1128" s="76"/>
      <c r="CR1128" s="100"/>
      <c r="CS1128" s="100"/>
      <c r="CT1128" s="100"/>
      <c r="CU1128" s="100"/>
      <c r="CV1128" s="100"/>
      <c r="CW1128" s="100"/>
    </row>
    <row r="1129" spans="1:101" ht="14.5" customHeight="1">
      <c r="A1129" s="41" t="s">
        <v>9897</v>
      </c>
      <c r="B1129" s="119" t="s">
        <v>8313</v>
      </c>
      <c r="C1129" s="120" t="str">
        <f t="shared" si="480"/>
        <v>A.160.05.117</v>
      </c>
      <c r="D1129" s="135" t="s">
        <v>101</v>
      </c>
      <c r="E1129" s="119" t="s">
        <v>6570</v>
      </c>
      <c r="F1129" s="118" t="str">
        <f t="shared" si="481"/>
        <v>Cottonwood FSC/PEFC 440 (kg/m3)</v>
      </c>
      <c r="G1129" s="118">
        <f t="shared" si="482"/>
        <v>5.7528714648699998E-2</v>
      </c>
      <c r="H1129" s="118">
        <f t="shared" si="483"/>
        <v>1.5700308327000001E-3</v>
      </c>
      <c r="I1129" s="118">
        <f t="shared" si="484"/>
        <v>5.30595527E-3</v>
      </c>
      <c r="J1129" s="326">
        <f t="shared" si="485"/>
        <v>1.7870461545999999E-2</v>
      </c>
      <c r="K1129" s="118">
        <v>3.2782266999999997E-2</v>
      </c>
      <c r="L1129" s="118">
        <v>3.4948125000000001E-3</v>
      </c>
      <c r="M1129" s="118">
        <v>1.6869413000000001E-3</v>
      </c>
      <c r="N1129" s="118">
        <v>1.2241767E-3</v>
      </c>
      <c r="O1129" s="118">
        <v>1.9087642000000001E-4</v>
      </c>
      <c r="P1129" s="330">
        <v>6.5589627E-6</v>
      </c>
      <c r="Q1129" s="118">
        <v>1.4841875E-4</v>
      </c>
      <c r="R1129" s="118">
        <v>1.2420146999999999E-4</v>
      </c>
      <c r="S1129" s="118">
        <v>2.0644770999999999E-4</v>
      </c>
      <c r="T1129" s="118">
        <v>1.4405084E-2</v>
      </c>
      <c r="U1129" s="118">
        <v>3.231392E-3</v>
      </c>
      <c r="V1129" s="330">
        <v>2.5422260999999999E-5</v>
      </c>
      <c r="W1129" s="330">
        <v>2.1155750000000001E-6</v>
      </c>
      <c r="X1129" s="118">
        <v>0</v>
      </c>
      <c r="Y1129" s="41"/>
      <c r="Z1129" s="327">
        <f t="shared" si="486"/>
        <v>0.24648321052631575</v>
      </c>
      <c r="AA1129" s="41"/>
      <c r="AB1129" s="111">
        <v>21.563984000000001</v>
      </c>
      <c r="AC1129" s="111">
        <v>3.1273616</v>
      </c>
      <c r="AD1129" s="111">
        <v>0.43804035000000002</v>
      </c>
      <c r="AE1129" s="111">
        <v>0</v>
      </c>
      <c r="AF1129" s="111">
        <v>17.737456000000002</v>
      </c>
      <c r="AG1129" s="111">
        <v>0.16213055000000001</v>
      </c>
      <c r="AH1129" s="111">
        <v>9.8994941000000003E-2</v>
      </c>
      <c r="AI1129" s="41"/>
      <c r="AJ1129" s="114">
        <v>5.5530477E-3</v>
      </c>
      <c r="AK1129" s="114">
        <v>5.1759835999999997E-3</v>
      </c>
      <c r="AL1129" s="114">
        <v>2.3011354000000001E-4</v>
      </c>
      <c r="AM1129" s="114">
        <v>1.4695058000000001E-4</v>
      </c>
      <c r="AN1129" s="113">
        <f t="shared" si="487"/>
        <v>3.1031076196657003E-7</v>
      </c>
      <c r="AO1129" s="112">
        <f t="shared" si="488"/>
        <v>8.5101161340153995E-10</v>
      </c>
      <c r="AP1129" s="112">
        <f t="shared" si="489"/>
        <v>2.0581313444E-2</v>
      </c>
      <c r="AQ1129" s="328">
        <v>2.2921194E-7</v>
      </c>
      <c r="AR1129" s="328">
        <v>6.9160347000000002E-10</v>
      </c>
      <c r="AS1129" s="328">
        <v>1.8894866E-14</v>
      </c>
      <c r="AT1129" s="328">
        <v>6.2602571000000002E-12</v>
      </c>
      <c r="AU1129" s="328">
        <v>1.6384846999999999E-13</v>
      </c>
      <c r="AV1129" s="328">
        <v>1.8203411999999999E-10</v>
      </c>
      <c r="AW1129" s="328">
        <v>7.9373441000000004E-8</v>
      </c>
      <c r="AX1129" s="328">
        <v>2.6449577999999999E-11</v>
      </c>
      <c r="AY1129" s="328">
        <v>9.0556972999999999E-11</v>
      </c>
      <c r="AZ1129" s="328">
        <v>4.1610557999999999E-14</v>
      </c>
      <c r="BA1129" s="328">
        <v>1.3402159000000001E-15</v>
      </c>
      <c r="BB1129" s="328">
        <v>5.2763095999999999E-14</v>
      </c>
      <c r="BC1129" s="328">
        <v>1.0201408999999999E-13</v>
      </c>
      <c r="BD1129" s="328">
        <v>2.2358385999999999E-14</v>
      </c>
      <c r="BE1129" s="328">
        <v>2.4569923E-11</v>
      </c>
      <c r="BF1129" s="328">
        <v>1.4713356000000001E-9</v>
      </c>
      <c r="BG1129" s="328">
        <v>4.1913171000000002E-11</v>
      </c>
      <c r="BH1129" s="328">
        <v>1.4909444E-5</v>
      </c>
      <c r="BI1129" s="329">
        <v>2.0566404E-2</v>
      </c>
      <c r="BJ1129" s="328">
        <v>4.1017218000000001E-11</v>
      </c>
      <c r="BK1129" s="328">
        <v>2.4942903000000001E-13</v>
      </c>
      <c r="BL1129" s="328">
        <v>1.1159639999999999E-17</v>
      </c>
      <c r="BM1129" s="41"/>
      <c r="BN1129" s="122">
        <v>1.3308184E-5</v>
      </c>
      <c r="BO1129" s="122">
        <v>6.8418411000000001E-7</v>
      </c>
      <c r="BP1129" s="122">
        <v>6.8726058999999999E-6</v>
      </c>
      <c r="BQ1129" s="122">
        <v>1.4557580999999999E-8</v>
      </c>
      <c r="BR1129" s="122">
        <v>6.1010924000000005E-7</v>
      </c>
      <c r="BS1129" s="122">
        <v>1.1769024E-7</v>
      </c>
      <c r="BT1129" s="122">
        <v>8.0949264999999998E-10</v>
      </c>
      <c r="BU1129" s="122">
        <v>1.8503580999999999E-7</v>
      </c>
      <c r="BV1129" s="122">
        <v>8.8016660999999994E-9</v>
      </c>
      <c r="BW1129" s="122">
        <v>9.8209548999999996E-8</v>
      </c>
      <c r="BX1129" s="122">
        <v>1.2026067E-9</v>
      </c>
      <c r="BY1129" s="122">
        <v>2.7325472E-8</v>
      </c>
      <c r="BZ1129" s="122">
        <v>2.2473450999999999E-11</v>
      </c>
      <c r="CA1129" s="122">
        <v>3.1178054E-7</v>
      </c>
      <c r="CB1129" s="122">
        <v>4.3036246000000001E-6</v>
      </c>
      <c r="CC1129" s="122">
        <v>6.6336620000000005E-8</v>
      </c>
      <c r="CD1129" s="122">
        <v>5.8883204999999999E-9</v>
      </c>
      <c r="CE1129" s="151"/>
      <c r="CF1129" s="143"/>
      <c r="CG1129" s="42" t="s">
        <v>1277</v>
      </c>
      <c r="CH1129" s="42"/>
      <c r="CI1129" s="42"/>
      <c r="CJ1129" s="76"/>
      <c r="CK1129" s="50"/>
      <c r="CL1129" s="76"/>
      <c r="CM1129" s="76"/>
      <c r="CN1129" s="76"/>
      <c r="CO1129" s="76"/>
      <c r="CP1129" s="76"/>
      <c r="CQ1129" s="76"/>
      <c r="CR1129" s="100"/>
      <c r="CS1129" s="100"/>
      <c r="CT1129" s="100"/>
      <c r="CU1129" s="100"/>
      <c r="CV1129" s="100"/>
      <c r="CW1129" s="100"/>
    </row>
    <row r="1130" spans="1:101" ht="14.5" customHeight="1">
      <c r="A1130" s="41" t="s">
        <v>9894</v>
      </c>
      <c r="B1130" s="119" t="s">
        <v>8313</v>
      </c>
      <c r="C1130" s="120" t="str">
        <f t="shared" si="480"/>
        <v>A.160.05.118</v>
      </c>
      <c r="D1130" s="135" t="s">
        <v>101</v>
      </c>
      <c r="E1130" s="119" t="s">
        <v>6570</v>
      </c>
      <c r="F1130" s="118" t="str">
        <f t="shared" si="481"/>
        <v>Cottonwood natural forest 440 (kg/m3)</v>
      </c>
      <c r="G1130" s="118">
        <f t="shared" si="482"/>
        <v>1.0728487153876998</v>
      </c>
      <c r="H1130" s="118">
        <f t="shared" si="483"/>
        <v>1.5700308327000001E-3</v>
      </c>
      <c r="I1130" s="118">
        <f t="shared" si="484"/>
        <v>5.30595527E-3</v>
      </c>
      <c r="J1130" s="326">
        <f t="shared" si="485"/>
        <v>0.57434045928499988</v>
      </c>
      <c r="K1130" s="118">
        <v>0.49163226999999998</v>
      </c>
      <c r="L1130" s="118">
        <v>3.4948125000000001E-3</v>
      </c>
      <c r="M1130" s="118">
        <v>1.6869413000000001E-3</v>
      </c>
      <c r="N1130" s="118">
        <v>1.2241767E-3</v>
      </c>
      <c r="O1130" s="118">
        <v>1.9087642000000001E-4</v>
      </c>
      <c r="P1130" s="330">
        <v>6.5589627E-6</v>
      </c>
      <c r="Q1130" s="118">
        <v>1.4841875E-4</v>
      </c>
      <c r="R1130" s="118">
        <v>1.2420146999999999E-4</v>
      </c>
      <c r="S1130" s="118">
        <v>2.0644770999999999E-4</v>
      </c>
      <c r="T1130" s="118">
        <v>1.4405084E-2</v>
      </c>
      <c r="U1130" s="118">
        <v>3.231392E-3</v>
      </c>
      <c r="V1130" s="118">
        <v>0.55649541999999996</v>
      </c>
      <c r="W1130" s="330">
        <v>2.1155750000000001E-6</v>
      </c>
      <c r="X1130" s="118">
        <v>0</v>
      </c>
      <c r="Y1130" s="41"/>
      <c r="Z1130" s="327">
        <f t="shared" si="486"/>
        <v>3.6964832330827067</v>
      </c>
      <c r="AA1130" s="41"/>
      <c r="AB1130" s="111">
        <v>21.563984000000001</v>
      </c>
      <c r="AC1130" s="111">
        <v>3.1273616</v>
      </c>
      <c r="AD1130" s="111">
        <v>0.43804035000000002</v>
      </c>
      <c r="AE1130" s="111">
        <v>0</v>
      </c>
      <c r="AF1130" s="111">
        <v>17.737456000000002</v>
      </c>
      <c r="AG1130" s="111">
        <v>0.16213055000000001</v>
      </c>
      <c r="AH1130" s="111">
        <v>9.8994941000000003E-2</v>
      </c>
      <c r="AI1130" s="41"/>
      <c r="AJ1130" s="114">
        <v>6.1567871000000003E-2</v>
      </c>
      <c r="AK1130" s="114">
        <v>5.8578671999999998E-2</v>
      </c>
      <c r="AL1130" s="114">
        <v>2.8422489000000002E-3</v>
      </c>
      <c r="AM1130" s="114">
        <v>1.4695058000000001E-4</v>
      </c>
      <c r="AN1130" s="113">
        <f t="shared" si="487"/>
        <v>3.5119107219665697E-6</v>
      </c>
      <c r="AO1130" s="112">
        <f t="shared" si="488"/>
        <v>1.0511275068405541E-8</v>
      </c>
      <c r="AP1130" s="112">
        <f t="shared" si="489"/>
        <v>2.0581313444E-2</v>
      </c>
      <c r="AQ1130" s="328">
        <v>3.4308118999999998E-6</v>
      </c>
      <c r="AR1130" s="328">
        <v>1.0351603E-8</v>
      </c>
      <c r="AS1130" s="328">
        <v>2.8281986999999999E-13</v>
      </c>
      <c r="AT1130" s="328">
        <v>6.2602571000000002E-12</v>
      </c>
      <c r="AU1130" s="328">
        <v>1.6384846999999999E-13</v>
      </c>
      <c r="AV1130" s="328">
        <v>1.8203411999999999E-10</v>
      </c>
      <c r="AW1130" s="328">
        <v>7.9373441000000004E-8</v>
      </c>
      <c r="AX1130" s="328">
        <v>2.6449577999999999E-11</v>
      </c>
      <c r="AY1130" s="328">
        <v>9.0556972999999999E-11</v>
      </c>
      <c r="AZ1130" s="328">
        <v>4.1610557999999999E-14</v>
      </c>
      <c r="BA1130" s="328">
        <v>1.3402159000000001E-15</v>
      </c>
      <c r="BB1130" s="328">
        <v>5.2763095999999999E-14</v>
      </c>
      <c r="BC1130" s="328">
        <v>1.0201408999999999E-13</v>
      </c>
      <c r="BD1130" s="328">
        <v>2.2358385999999999E-14</v>
      </c>
      <c r="BE1130" s="328">
        <v>2.4569923E-11</v>
      </c>
      <c r="BF1130" s="328">
        <v>1.4713356000000001E-9</v>
      </c>
      <c r="BG1130" s="328">
        <v>4.1913171000000002E-11</v>
      </c>
      <c r="BH1130" s="328">
        <v>1.4909444E-5</v>
      </c>
      <c r="BI1130" s="329">
        <v>2.0566404E-2</v>
      </c>
      <c r="BJ1130" s="328">
        <v>4.1017218000000001E-11</v>
      </c>
      <c r="BK1130" s="328">
        <v>2.4942903000000001E-13</v>
      </c>
      <c r="BL1130" s="328">
        <v>1.1159639999999999E-17</v>
      </c>
      <c r="BM1130" s="41"/>
      <c r="BN1130" s="111">
        <v>1.0950334E-4</v>
      </c>
      <c r="BO1130" s="122">
        <v>6.8418411000000001E-7</v>
      </c>
      <c r="BP1130" s="111">
        <v>1.0306776000000001E-4</v>
      </c>
      <c r="BQ1130" s="122">
        <v>1.4557580999999999E-8</v>
      </c>
      <c r="BR1130" s="122">
        <v>6.1010924000000005E-7</v>
      </c>
      <c r="BS1130" s="122">
        <v>1.1769024E-7</v>
      </c>
      <c r="BT1130" s="122">
        <v>8.0949264999999998E-10</v>
      </c>
      <c r="BU1130" s="122">
        <v>1.8503580999999999E-7</v>
      </c>
      <c r="BV1130" s="122">
        <v>8.8016660999999994E-9</v>
      </c>
      <c r="BW1130" s="122">
        <v>9.8209548999999996E-8</v>
      </c>
      <c r="BX1130" s="122">
        <v>1.2026067E-9</v>
      </c>
      <c r="BY1130" s="122">
        <v>2.7325472E-8</v>
      </c>
      <c r="BZ1130" s="122">
        <v>2.2473450999999999E-11</v>
      </c>
      <c r="CA1130" s="122">
        <v>3.1178054E-7</v>
      </c>
      <c r="CB1130" s="122">
        <v>4.3036246000000001E-6</v>
      </c>
      <c r="CC1130" s="122">
        <v>6.6336620000000005E-8</v>
      </c>
      <c r="CD1130" s="122">
        <v>5.8883204999999999E-9</v>
      </c>
      <c r="CE1130" s="151"/>
      <c r="CF1130" s="143"/>
      <c r="CG1130" s="42" t="s">
        <v>1277</v>
      </c>
      <c r="CH1130" s="42"/>
      <c r="CI1130" s="42"/>
      <c r="CJ1130" s="76"/>
      <c r="CK1130" s="50"/>
      <c r="CL1130" s="76"/>
      <c r="CM1130" s="76"/>
      <c r="CN1130" s="76"/>
      <c r="CO1130" s="76"/>
      <c r="CP1130" s="76"/>
      <c r="CQ1130" s="76"/>
      <c r="CR1130" s="100"/>
      <c r="CS1130" s="100"/>
      <c r="CT1130" s="100"/>
      <c r="CU1130" s="100"/>
      <c r="CV1130" s="100"/>
      <c r="CW1130" s="100"/>
    </row>
    <row r="1131" spans="1:101" ht="14.5" customHeight="1">
      <c r="A1131" s="41" t="s">
        <v>9892</v>
      </c>
      <c r="B1131" s="119" t="s">
        <v>8313</v>
      </c>
      <c r="C1131" s="120" t="str">
        <f t="shared" si="480"/>
        <v>A.160.05.119</v>
      </c>
      <c r="D1131" s="135" t="s">
        <v>101</v>
      </c>
      <c r="E1131" s="119" t="s">
        <v>6570</v>
      </c>
      <c r="F1131" s="118" t="str">
        <f t="shared" si="481"/>
        <v>Hornbean FSC/PEFC 750 (kg/m3)</v>
      </c>
      <c r="G1131" s="118">
        <f t="shared" si="482"/>
        <v>4.38664470205E-2</v>
      </c>
      <c r="H1131" s="118">
        <f t="shared" si="483"/>
        <v>1.7387558747E-3</v>
      </c>
      <c r="I1131" s="118">
        <f t="shared" si="484"/>
        <v>3.4810786300000004E-3</v>
      </c>
      <c r="J1131" s="326">
        <f t="shared" si="485"/>
        <v>1.2160725515800001E-2</v>
      </c>
      <c r="K1131" s="118">
        <v>2.6485887E-2</v>
      </c>
      <c r="L1131" s="118">
        <v>1.5444739000000001E-3</v>
      </c>
      <c r="M1131" s="118">
        <v>1.7823648000000001E-3</v>
      </c>
      <c r="N1131" s="118">
        <v>1.3573941000000001E-3</v>
      </c>
      <c r="O1131" s="118">
        <v>1.9518106999999999E-4</v>
      </c>
      <c r="P1131" s="330">
        <v>6.9888747000000002E-6</v>
      </c>
      <c r="Q1131" s="118">
        <v>1.7919183E-4</v>
      </c>
      <c r="R1131" s="118">
        <v>1.5423993E-4</v>
      </c>
      <c r="S1131" s="118">
        <v>2.2492260999999999E-4</v>
      </c>
      <c r="T1131" s="118">
        <v>8.6777065E-3</v>
      </c>
      <c r="U1131" s="118">
        <v>3.2238138000000001E-3</v>
      </c>
      <c r="V1131" s="330">
        <v>3.1638136999999999E-5</v>
      </c>
      <c r="W1131" s="330">
        <v>2.6444688000000002E-6</v>
      </c>
      <c r="X1131" s="118">
        <v>0</v>
      </c>
      <c r="Y1131" s="41"/>
      <c r="Z1131" s="327">
        <f t="shared" si="486"/>
        <v>0.19914200751879699</v>
      </c>
      <c r="AA1131" s="41"/>
      <c r="AB1131" s="111">
        <v>20.976638999999999</v>
      </c>
      <c r="AC1131" s="111">
        <v>2.5413340999999998</v>
      </c>
      <c r="AD1131" s="111">
        <v>0.43701317000000001</v>
      </c>
      <c r="AE1131" s="111">
        <v>0</v>
      </c>
      <c r="AF1131" s="111">
        <v>17.737629999999999</v>
      </c>
      <c r="AG1131" s="111">
        <v>0.16202475</v>
      </c>
      <c r="AH1131" s="111">
        <v>9.8637687000000002E-2</v>
      </c>
      <c r="AI1131" s="41"/>
      <c r="AJ1131" s="114">
        <v>4.1856547999999999E-3</v>
      </c>
      <c r="AK1131" s="114">
        <v>3.8905806E-3</v>
      </c>
      <c r="AL1131" s="114">
        <v>1.8737581E-4</v>
      </c>
      <c r="AM1131" s="114">
        <v>1.0769844E-4</v>
      </c>
      <c r="AN1131" s="113">
        <f t="shared" si="487"/>
        <v>2.3324823995398999E-7</v>
      </c>
      <c r="AO1131" s="112">
        <f t="shared" si="488"/>
        <v>6.929578654022491E-10</v>
      </c>
      <c r="AP1131" s="112">
        <f t="shared" si="489"/>
        <v>1.5083815069000001E-2</v>
      </c>
      <c r="AQ1131" s="328">
        <v>1.8539819E-7</v>
      </c>
      <c r="AR1131" s="328">
        <v>5.5941072999999998E-10</v>
      </c>
      <c r="AS1131" s="328">
        <v>1.5282989E-14</v>
      </c>
      <c r="AT1131" s="328">
        <v>7.8253213999999992E-12</v>
      </c>
      <c r="AU1131" s="328">
        <v>2.0481058999999999E-13</v>
      </c>
      <c r="AV1131" s="328">
        <v>2.0183769E-10</v>
      </c>
      <c r="AW1131" s="328">
        <v>4.5721124000000003E-8</v>
      </c>
      <c r="AX1131" s="328">
        <v>2.8933192999999999E-11</v>
      </c>
      <c r="AY1131" s="328">
        <v>5.1770867000000002E-11</v>
      </c>
      <c r="AZ1131" s="328">
        <v>5.2013198000000002E-14</v>
      </c>
      <c r="BA1131" s="328">
        <v>1.6752698999999999E-15</v>
      </c>
      <c r="BB1131" s="328">
        <v>6.2608955999999996E-14</v>
      </c>
      <c r="BC1131" s="328">
        <v>2.8795042E-15</v>
      </c>
      <c r="BD1131" s="328">
        <v>5.3512456000000003E-15</v>
      </c>
      <c r="BE1131" s="328">
        <v>3.0546309000000002E-11</v>
      </c>
      <c r="BF1131" s="328">
        <v>1.8372403000000001E-9</v>
      </c>
      <c r="BG1131" s="328">
        <v>5.2391463999999998E-11</v>
      </c>
      <c r="BH1131" s="328">
        <v>1.7646068999999999E-5</v>
      </c>
      <c r="BI1131" s="329">
        <v>1.5066169000000001E-2</v>
      </c>
      <c r="BJ1131" s="328">
        <v>5.1271523000000001E-11</v>
      </c>
      <c r="BK1131" s="328">
        <v>3.1178628999999998E-13</v>
      </c>
      <c r="BL1131" s="328">
        <v>1.3949549E-17</v>
      </c>
      <c r="BM1131" s="41"/>
      <c r="BN1131" s="122">
        <v>1.0853788999999999E-5</v>
      </c>
      <c r="BO1131" s="122">
        <v>4.2513244999999999E-7</v>
      </c>
      <c r="BP1131" s="122">
        <v>5.5526075999999996E-6</v>
      </c>
      <c r="BQ1131" s="122">
        <v>1.8078445000000001E-8</v>
      </c>
      <c r="BR1131" s="122">
        <v>3.7918739E-7</v>
      </c>
      <c r="BS1131" s="122">
        <v>1.3410968999999999E-7</v>
      </c>
      <c r="BT1131" s="122">
        <v>1.0118658E-9</v>
      </c>
      <c r="BU1131" s="122">
        <v>2.1155884E-7</v>
      </c>
      <c r="BV1131" s="122">
        <v>9.3785777000000002E-9</v>
      </c>
      <c r="BW1131" s="122">
        <v>1.1857227999999999E-7</v>
      </c>
      <c r="BX1131" s="122">
        <v>1.5032583999999999E-9</v>
      </c>
      <c r="BY1131" s="122">
        <v>3.4156840000000001E-8</v>
      </c>
      <c r="BZ1131" s="122">
        <v>2.8091814E-11</v>
      </c>
      <c r="CA1131" s="122">
        <v>2.9708378000000001E-7</v>
      </c>
      <c r="CB1131" s="122">
        <v>3.5949180000000002E-6</v>
      </c>
      <c r="CC1131" s="122">
        <v>6.9101628999999997E-8</v>
      </c>
      <c r="CD1131" s="122">
        <v>7.3604005999999997E-9</v>
      </c>
      <c r="CE1131" s="151"/>
      <c r="CF1131" s="143"/>
      <c r="CG1131" s="42" t="s">
        <v>1277</v>
      </c>
      <c r="CH1131" s="42"/>
      <c r="CI1131" s="42"/>
      <c r="CJ1131" s="76"/>
      <c r="CK1131" s="50"/>
      <c r="CL1131" s="76"/>
      <c r="CM1131" s="76"/>
      <c r="CN1131" s="76"/>
      <c r="CO1131" s="76"/>
      <c r="CP1131" s="76"/>
      <c r="CQ1131" s="76"/>
      <c r="CR1131" s="100"/>
      <c r="CS1131" s="100"/>
      <c r="CT1131" s="100"/>
      <c r="CU1131" s="100"/>
      <c r="CV1131" s="100"/>
      <c r="CW1131" s="100"/>
    </row>
    <row r="1132" spans="1:101" ht="14.5" customHeight="1">
      <c r="A1132" s="41" t="s">
        <v>9890</v>
      </c>
      <c r="B1132" s="119" t="s">
        <v>8313</v>
      </c>
      <c r="C1132" s="120" t="str">
        <f t="shared" si="480"/>
        <v>A.160.05.120</v>
      </c>
      <c r="D1132" s="135" t="s">
        <v>101</v>
      </c>
      <c r="E1132" s="119" t="s">
        <v>6570</v>
      </c>
      <c r="F1132" s="118" t="str">
        <f t="shared" si="481"/>
        <v>Horse chestnut FSC/PEFC 450 (kg/m3)</v>
      </c>
      <c r="G1132" s="118">
        <f t="shared" si="482"/>
        <v>4.38664470205E-2</v>
      </c>
      <c r="H1132" s="118">
        <f t="shared" si="483"/>
        <v>1.7387558747E-3</v>
      </c>
      <c r="I1132" s="118">
        <f t="shared" si="484"/>
        <v>3.4810786300000004E-3</v>
      </c>
      <c r="J1132" s="326">
        <f t="shared" si="485"/>
        <v>1.2160725515800001E-2</v>
      </c>
      <c r="K1132" s="118">
        <v>2.6485887E-2</v>
      </c>
      <c r="L1132" s="118">
        <v>1.5444739000000001E-3</v>
      </c>
      <c r="M1132" s="118">
        <v>1.7823648000000001E-3</v>
      </c>
      <c r="N1132" s="118">
        <v>1.3573941000000001E-3</v>
      </c>
      <c r="O1132" s="118">
        <v>1.9518106999999999E-4</v>
      </c>
      <c r="P1132" s="330">
        <v>6.9888747000000002E-6</v>
      </c>
      <c r="Q1132" s="118">
        <v>1.7919183E-4</v>
      </c>
      <c r="R1132" s="118">
        <v>1.5423993E-4</v>
      </c>
      <c r="S1132" s="118">
        <v>2.2492260999999999E-4</v>
      </c>
      <c r="T1132" s="118">
        <v>8.6777065E-3</v>
      </c>
      <c r="U1132" s="118">
        <v>3.2238138000000001E-3</v>
      </c>
      <c r="V1132" s="330">
        <v>3.1638136999999999E-5</v>
      </c>
      <c r="W1132" s="330">
        <v>2.6444688000000002E-6</v>
      </c>
      <c r="X1132" s="118">
        <v>0</v>
      </c>
      <c r="Y1132" s="41"/>
      <c r="Z1132" s="327">
        <f t="shared" si="486"/>
        <v>0.19914200751879699</v>
      </c>
      <c r="AA1132" s="41"/>
      <c r="AB1132" s="111">
        <v>20.976638999999999</v>
      </c>
      <c r="AC1132" s="111">
        <v>2.5413340999999998</v>
      </c>
      <c r="AD1132" s="111">
        <v>0.43701317000000001</v>
      </c>
      <c r="AE1132" s="111">
        <v>0</v>
      </c>
      <c r="AF1132" s="111">
        <v>17.737629999999999</v>
      </c>
      <c r="AG1132" s="111">
        <v>0.16202475</v>
      </c>
      <c r="AH1132" s="111">
        <v>9.8637687000000002E-2</v>
      </c>
      <c r="AI1132" s="41"/>
      <c r="AJ1132" s="114">
        <v>4.1856547999999999E-3</v>
      </c>
      <c r="AK1132" s="114">
        <v>3.8905806E-3</v>
      </c>
      <c r="AL1132" s="114">
        <v>1.8737581E-4</v>
      </c>
      <c r="AM1132" s="114">
        <v>1.0769844E-4</v>
      </c>
      <c r="AN1132" s="113">
        <f t="shared" si="487"/>
        <v>2.3324823995398999E-7</v>
      </c>
      <c r="AO1132" s="112">
        <f t="shared" si="488"/>
        <v>6.929578654022491E-10</v>
      </c>
      <c r="AP1132" s="112">
        <f t="shared" si="489"/>
        <v>1.5083815069000001E-2</v>
      </c>
      <c r="AQ1132" s="328">
        <v>1.8539819E-7</v>
      </c>
      <c r="AR1132" s="328">
        <v>5.5941072999999998E-10</v>
      </c>
      <c r="AS1132" s="328">
        <v>1.5282989E-14</v>
      </c>
      <c r="AT1132" s="328">
        <v>7.8253213999999992E-12</v>
      </c>
      <c r="AU1132" s="328">
        <v>2.0481058999999999E-13</v>
      </c>
      <c r="AV1132" s="328">
        <v>2.0183769E-10</v>
      </c>
      <c r="AW1132" s="328">
        <v>4.5721124000000003E-8</v>
      </c>
      <c r="AX1132" s="328">
        <v>2.8933192999999999E-11</v>
      </c>
      <c r="AY1132" s="328">
        <v>5.1770867000000002E-11</v>
      </c>
      <c r="AZ1132" s="328">
        <v>5.2013198000000002E-14</v>
      </c>
      <c r="BA1132" s="328">
        <v>1.6752698999999999E-15</v>
      </c>
      <c r="BB1132" s="328">
        <v>6.2608955999999996E-14</v>
      </c>
      <c r="BC1132" s="328">
        <v>2.8795042E-15</v>
      </c>
      <c r="BD1132" s="328">
        <v>5.3512456000000003E-15</v>
      </c>
      <c r="BE1132" s="328">
        <v>3.0546309000000002E-11</v>
      </c>
      <c r="BF1132" s="328">
        <v>1.8372403000000001E-9</v>
      </c>
      <c r="BG1132" s="328">
        <v>5.2391463999999998E-11</v>
      </c>
      <c r="BH1132" s="328">
        <v>1.7646068999999999E-5</v>
      </c>
      <c r="BI1132" s="329">
        <v>1.5066169000000001E-2</v>
      </c>
      <c r="BJ1132" s="328">
        <v>5.1271523000000001E-11</v>
      </c>
      <c r="BK1132" s="328">
        <v>3.1178628999999998E-13</v>
      </c>
      <c r="BL1132" s="328">
        <v>1.3949549E-17</v>
      </c>
      <c r="BM1132" s="41"/>
      <c r="BN1132" s="122">
        <v>1.0853788999999999E-5</v>
      </c>
      <c r="BO1132" s="122">
        <v>4.2513244999999999E-7</v>
      </c>
      <c r="BP1132" s="122">
        <v>5.5526075999999996E-6</v>
      </c>
      <c r="BQ1132" s="122">
        <v>1.8078445000000001E-8</v>
      </c>
      <c r="BR1132" s="122">
        <v>3.7918739E-7</v>
      </c>
      <c r="BS1132" s="122">
        <v>1.3410968999999999E-7</v>
      </c>
      <c r="BT1132" s="122">
        <v>1.0118658E-9</v>
      </c>
      <c r="BU1132" s="122">
        <v>2.1155884E-7</v>
      </c>
      <c r="BV1132" s="122">
        <v>9.3785777000000002E-9</v>
      </c>
      <c r="BW1132" s="122">
        <v>1.1857227999999999E-7</v>
      </c>
      <c r="BX1132" s="122">
        <v>1.5032583999999999E-9</v>
      </c>
      <c r="BY1132" s="122">
        <v>3.4156840000000001E-8</v>
      </c>
      <c r="BZ1132" s="122">
        <v>2.8091814E-11</v>
      </c>
      <c r="CA1132" s="122">
        <v>2.9708378000000001E-7</v>
      </c>
      <c r="CB1132" s="122">
        <v>3.5949180000000002E-6</v>
      </c>
      <c r="CC1132" s="122">
        <v>6.9101628999999997E-8</v>
      </c>
      <c r="CD1132" s="122">
        <v>7.3604005999999997E-9</v>
      </c>
      <c r="CE1132" s="151"/>
      <c r="CF1132" s="143"/>
      <c r="CG1132" s="42" t="s">
        <v>1277</v>
      </c>
      <c r="CH1132" s="42"/>
      <c r="CI1132" s="42"/>
      <c r="CJ1132" s="76"/>
      <c r="CK1132" s="50"/>
      <c r="CL1132" s="76"/>
      <c r="CM1132" s="76"/>
      <c r="CN1132" s="76"/>
      <c r="CO1132" s="76"/>
      <c r="CP1132" s="76"/>
      <c r="CQ1132" s="76"/>
      <c r="CR1132" s="100"/>
      <c r="CS1132" s="100"/>
      <c r="CT1132" s="100"/>
      <c r="CU1132" s="100"/>
      <c r="CV1132" s="100"/>
      <c r="CW1132" s="100"/>
    </row>
    <row r="1133" spans="1:101" ht="14.5" customHeight="1">
      <c r="A1133" s="41" t="s">
        <v>9887</v>
      </c>
      <c r="B1133" s="119" t="s">
        <v>8313</v>
      </c>
      <c r="C1133" s="120" t="str">
        <f t="shared" si="480"/>
        <v>A.160.05.121</v>
      </c>
      <c r="D1133" s="135" t="s">
        <v>101</v>
      </c>
      <c r="E1133" s="119" t="s">
        <v>6570</v>
      </c>
      <c r="F1133" s="118" t="str">
        <f t="shared" si="481"/>
        <v>Ilomba FSC/PEFC 480 (kg/m3)</v>
      </c>
      <c r="G1133" s="118">
        <f t="shared" si="482"/>
        <v>6.2600628927499985E-2</v>
      </c>
      <c r="H1133" s="118">
        <f t="shared" si="483"/>
        <v>1.5851237434999998E-3</v>
      </c>
      <c r="I1133" s="118">
        <f t="shared" si="484"/>
        <v>5.92594461E-3</v>
      </c>
      <c r="J1133" s="326">
        <f t="shared" si="485"/>
        <v>1.9972115573999995E-2</v>
      </c>
      <c r="K1133" s="118">
        <v>3.5117444999999997E-2</v>
      </c>
      <c r="L1133" s="118">
        <v>4.0774037000000001E-3</v>
      </c>
      <c r="M1133" s="118">
        <v>1.7241121999999999E-3</v>
      </c>
      <c r="N1133" s="118">
        <v>1.2326527999999999E-3</v>
      </c>
      <c r="O1133" s="118">
        <v>1.9579972E-4</v>
      </c>
      <c r="P1133" s="330">
        <v>6.8306435000000001E-6</v>
      </c>
      <c r="Q1133" s="118">
        <v>1.4984058E-4</v>
      </c>
      <c r="R1133" s="118">
        <v>1.2442871E-4</v>
      </c>
      <c r="S1133" s="118">
        <v>2.0745466999999999E-4</v>
      </c>
      <c r="T1133" s="118">
        <v>1.6499937999999999E-2</v>
      </c>
      <c r="U1133" s="118">
        <v>3.2371536999999998E-3</v>
      </c>
      <c r="V1133" s="330">
        <v>2.5453628999999999E-5</v>
      </c>
      <c r="W1133" s="330">
        <v>2.1155750000000001E-6</v>
      </c>
      <c r="X1133" s="118">
        <v>0</v>
      </c>
      <c r="Y1133" s="41"/>
      <c r="Z1133" s="327">
        <f t="shared" si="486"/>
        <v>0.26404093984962401</v>
      </c>
      <c r="AA1133" s="41"/>
      <c r="AB1133" s="111">
        <v>21.794519999999999</v>
      </c>
      <c r="AC1133" s="111">
        <v>3.3568416000000001</v>
      </c>
      <c r="AD1133" s="111">
        <v>0.43882139999999997</v>
      </c>
      <c r="AE1133" s="111">
        <v>0</v>
      </c>
      <c r="AF1133" s="111">
        <v>17.737456000000002</v>
      </c>
      <c r="AG1133" s="111">
        <v>0.16221326999999999</v>
      </c>
      <c r="AH1133" s="111">
        <v>9.9187236999999998E-2</v>
      </c>
      <c r="AI1133" s="41"/>
      <c r="AJ1133" s="114">
        <v>6.0344396999999998E-3</v>
      </c>
      <c r="AK1133" s="114">
        <v>5.6255586000000003E-3</v>
      </c>
      <c r="AL1133" s="114">
        <v>2.4682669999999998E-4</v>
      </c>
      <c r="AM1133" s="114">
        <v>1.6205441000000001E-4</v>
      </c>
      <c r="AN1133" s="113">
        <f t="shared" si="487"/>
        <v>3.3726371143457005E-7</v>
      </c>
      <c r="AO1133" s="112">
        <f t="shared" si="488"/>
        <v>9.1282062496153998E-10</v>
      </c>
      <c r="AP1133" s="112">
        <f t="shared" si="489"/>
        <v>2.2696696057999999E-2</v>
      </c>
      <c r="AQ1133" s="328">
        <v>2.4550551999999998E-7</v>
      </c>
      <c r="AR1133" s="328">
        <v>7.4076511999999999E-10</v>
      </c>
      <c r="AS1133" s="328">
        <v>2.0238031999999998E-14</v>
      </c>
      <c r="AT1133" s="328">
        <v>6.2602571000000002E-12</v>
      </c>
      <c r="AU1133" s="328">
        <v>1.6384846999999999E-13</v>
      </c>
      <c r="AV1133" s="328">
        <v>1.8329599E-10</v>
      </c>
      <c r="AW1133" s="328">
        <v>9.0031077999999999E-8</v>
      </c>
      <c r="AX1133" s="328">
        <v>2.6737344999999998E-11</v>
      </c>
      <c r="AY1133" s="328">
        <v>1.0288141E-10</v>
      </c>
      <c r="AZ1133" s="328">
        <v>4.1610557999999999E-14</v>
      </c>
      <c r="BA1133" s="328">
        <v>1.3402159000000001E-15</v>
      </c>
      <c r="BB1133" s="328">
        <v>5.3514234999999999E-14</v>
      </c>
      <c r="BC1133" s="328">
        <v>1.3000299000000001E-13</v>
      </c>
      <c r="BD1133" s="328">
        <v>2.7432741000000002E-14</v>
      </c>
      <c r="BE1133" s="328">
        <v>2.4607221000000001E-11</v>
      </c>
      <c r="BF1133" s="328">
        <v>1.4717689E-9</v>
      </c>
      <c r="BG1133" s="328">
        <v>4.1913171000000002E-11</v>
      </c>
      <c r="BH1133" s="328">
        <v>1.5002058E-5</v>
      </c>
      <c r="BI1133" s="329">
        <v>2.2681693999999999E-2</v>
      </c>
      <c r="BJ1133" s="328">
        <v>4.1017218000000001E-11</v>
      </c>
      <c r="BK1133" s="328">
        <v>2.4942903000000001E-13</v>
      </c>
      <c r="BL1133" s="328">
        <v>1.1159639999999999E-17</v>
      </c>
      <c r="BM1133" s="41"/>
      <c r="BN1133" s="122">
        <v>1.4250148000000001E-5</v>
      </c>
      <c r="BO1133" s="122">
        <v>7.6915249000000001E-7</v>
      </c>
      <c r="BP1133" s="122">
        <v>7.3621619999999998E-6</v>
      </c>
      <c r="BQ1133" s="122">
        <v>1.4584199000000001E-8</v>
      </c>
      <c r="BR1133" s="122">
        <v>6.8450735999999999E-7</v>
      </c>
      <c r="BS1133" s="122">
        <v>1.1769024E-7</v>
      </c>
      <c r="BT1133" s="122">
        <v>8.0949264999999998E-10</v>
      </c>
      <c r="BU1133" s="122">
        <v>1.8503580999999999E-7</v>
      </c>
      <c r="BV1133" s="122">
        <v>9.1662426000000004E-9</v>
      </c>
      <c r="BW1133" s="122">
        <v>9.9150385000000005E-8</v>
      </c>
      <c r="BX1133" s="122">
        <v>1.2026067E-9</v>
      </c>
      <c r="BY1133" s="122">
        <v>2.7325472E-8</v>
      </c>
      <c r="BZ1133" s="122">
        <v>2.2473450999999999E-11</v>
      </c>
      <c r="CA1133" s="122">
        <v>3.2629746999999998E-7</v>
      </c>
      <c r="CB1133" s="122">
        <v>4.5808172E-6</v>
      </c>
      <c r="CC1133" s="122">
        <v>6.6336620000000005E-8</v>
      </c>
      <c r="CD1133" s="122">
        <v>5.8883204999999999E-9</v>
      </c>
      <c r="CE1133" s="151"/>
      <c r="CF1133" s="143"/>
      <c r="CG1133" s="42" t="s">
        <v>1277</v>
      </c>
      <c r="CH1133" s="42"/>
      <c r="CI1133" s="42"/>
      <c r="CJ1133" s="76"/>
      <c r="CK1133" s="50"/>
      <c r="CL1133" s="76"/>
      <c r="CM1133" s="76"/>
      <c r="CN1133" s="76"/>
      <c r="CO1133" s="76"/>
      <c r="CP1133" s="76"/>
      <c r="CQ1133" s="76"/>
      <c r="CR1133" s="100"/>
      <c r="CS1133" s="100"/>
      <c r="CT1133" s="100"/>
      <c r="CU1133" s="100"/>
      <c r="CV1133" s="100"/>
      <c r="CW1133" s="100"/>
    </row>
    <row r="1134" spans="1:101" ht="14.5" customHeight="1">
      <c r="A1134" s="41" t="s">
        <v>9885</v>
      </c>
      <c r="B1134" s="119" t="s">
        <v>8313</v>
      </c>
      <c r="C1134" s="120" t="str">
        <f t="shared" si="480"/>
        <v>A.160.05.122</v>
      </c>
      <c r="D1134" s="135" t="s">
        <v>101</v>
      </c>
      <c r="E1134" s="119" t="s">
        <v>6570</v>
      </c>
      <c r="F1134" s="118" t="str">
        <f t="shared" si="481"/>
        <v>Ilomba natural forest 480 (kg/m3)</v>
      </c>
      <c r="G1134" s="118">
        <f t="shared" si="482"/>
        <v>6.9191381802984999</v>
      </c>
      <c r="H1134" s="118">
        <f t="shared" si="483"/>
        <v>1.5851237434999998E-3</v>
      </c>
      <c r="I1134" s="118">
        <f t="shared" si="484"/>
        <v>5.92594461E-3</v>
      </c>
      <c r="J1134" s="326">
        <f t="shared" si="485"/>
        <v>6.4176596619449997</v>
      </c>
      <c r="K1134" s="118">
        <v>0.49396744999999997</v>
      </c>
      <c r="L1134" s="118">
        <v>4.0774037000000001E-3</v>
      </c>
      <c r="M1134" s="118">
        <v>1.7241121999999999E-3</v>
      </c>
      <c r="N1134" s="118">
        <v>1.2326527999999999E-3</v>
      </c>
      <c r="O1134" s="118">
        <v>1.9579972E-4</v>
      </c>
      <c r="P1134" s="330">
        <v>6.8306435000000001E-6</v>
      </c>
      <c r="Q1134" s="118">
        <v>1.4984058E-4</v>
      </c>
      <c r="R1134" s="118">
        <v>1.2442871E-4</v>
      </c>
      <c r="S1134" s="118">
        <v>2.0745466999999999E-4</v>
      </c>
      <c r="T1134" s="118">
        <v>1.6499937999999999E-2</v>
      </c>
      <c r="U1134" s="118">
        <v>3.2371536999999998E-3</v>
      </c>
      <c r="V1134" s="118">
        <v>6.3977130000000004</v>
      </c>
      <c r="W1134" s="330">
        <v>2.1155750000000001E-6</v>
      </c>
      <c r="X1134" s="118">
        <v>0</v>
      </c>
      <c r="Y1134" s="41"/>
      <c r="Z1134" s="327">
        <f t="shared" si="486"/>
        <v>3.7140409774436085</v>
      </c>
      <c r="AA1134" s="41"/>
      <c r="AB1134" s="111">
        <v>21.794519999999999</v>
      </c>
      <c r="AC1134" s="111">
        <v>3.3568416000000001</v>
      </c>
      <c r="AD1134" s="111">
        <v>0.43882139999999997</v>
      </c>
      <c r="AE1134" s="111">
        <v>0</v>
      </c>
      <c r="AF1134" s="111">
        <v>17.737456000000002</v>
      </c>
      <c r="AG1134" s="111">
        <v>0.16221326999999999</v>
      </c>
      <c r="AH1134" s="111">
        <v>9.9187236999999998E-2</v>
      </c>
      <c r="AI1134" s="41"/>
      <c r="AJ1134" s="114">
        <v>6.2049263E-2</v>
      </c>
      <c r="AK1134" s="114">
        <v>5.9028246999999999E-2</v>
      </c>
      <c r="AL1134" s="114">
        <v>2.8589621000000001E-3</v>
      </c>
      <c r="AM1134" s="114">
        <v>1.6205441000000001E-4</v>
      </c>
      <c r="AN1134" s="113">
        <f t="shared" si="487"/>
        <v>3.5388636914345696E-6</v>
      </c>
      <c r="AO1134" s="112">
        <f t="shared" si="488"/>
        <v>1.0573084429959537E-8</v>
      </c>
      <c r="AP1134" s="112">
        <f t="shared" si="489"/>
        <v>2.2696696057999999E-2</v>
      </c>
      <c r="AQ1134" s="328">
        <v>3.4471055E-6</v>
      </c>
      <c r="AR1134" s="328">
        <v>1.0400764999999999E-8</v>
      </c>
      <c r="AS1134" s="328">
        <v>2.8416303E-13</v>
      </c>
      <c r="AT1134" s="328">
        <v>6.2602571000000002E-12</v>
      </c>
      <c r="AU1134" s="328">
        <v>1.6384846999999999E-13</v>
      </c>
      <c r="AV1134" s="328">
        <v>1.8329599E-10</v>
      </c>
      <c r="AW1134" s="328">
        <v>9.0031077999999999E-8</v>
      </c>
      <c r="AX1134" s="328">
        <v>2.6737344999999998E-11</v>
      </c>
      <c r="AY1134" s="328">
        <v>1.0288141E-10</v>
      </c>
      <c r="AZ1134" s="328">
        <v>4.1610557999999999E-14</v>
      </c>
      <c r="BA1134" s="328">
        <v>1.3402159000000001E-15</v>
      </c>
      <c r="BB1134" s="328">
        <v>5.3514234999999999E-14</v>
      </c>
      <c r="BC1134" s="328">
        <v>1.3000299000000001E-13</v>
      </c>
      <c r="BD1134" s="328">
        <v>2.7432741000000002E-14</v>
      </c>
      <c r="BE1134" s="328">
        <v>2.4607221000000001E-11</v>
      </c>
      <c r="BF1134" s="328">
        <v>1.4717689E-9</v>
      </c>
      <c r="BG1134" s="328">
        <v>4.1913171000000002E-11</v>
      </c>
      <c r="BH1134" s="328">
        <v>1.5002058E-5</v>
      </c>
      <c r="BI1134" s="329">
        <v>2.2681693999999999E-2</v>
      </c>
      <c r="BJ1134" s="328">
        <v>4.1017218000000001E-11</v>
      </c>
      <c r="BK1134" s="328">
        <v>2.4942903000000001E-13</v>
      </c>
      <c r="BL1134" s="328">
        <v>1.1159639999999999E-17</v>
      </c>
      <c r="BM1134" s="41"/>
      <c r="BN1134" s="111">
        <v>1.104453E-4</v>
      </c>
      <c r="BO1134" s="122">
        <v>7.6915249000000001E-7</v>
      </c>
      <c r="BP1134" s="111">
        <v>1.0355731999999999E-4</v>
      </c>
      <c r="BQ1134" s="122">
        <v>1.4584199000000001E-8</v>
      </c>
      <c r="BR1134" s="122">
        <v>6.8450735999999999E-7</v>
      </c>
      <c r="BS1134" s="122">
        <v>1.1769024E-7</v>
      </c>
      <c r="BT1134" s="122">
        <v>8.0949264999999998E-10</v>
      </c>
      <c r="BU1134" s="122">
        <v>1.8503580999999999E-7</v>
      </c>
      <c r="BV1134" s="122">
        <v>9.1662426000000004E-9</v>
      </c>
      <c r="BW1134" s="122">
        <v>9.9150385000000005E-8</v>
      </c>
      <c r="BX1134" s="122">
        <v>1.2026067E-9</v>
      </c>
      <c r="BY1134" s="122">
        <v>2.7325472E-8</v>
      </c>
      <c r="BZ1134" s="122">
        <v>2.2473450999999999E-11</v>
      </c>
      <c r="CA1134" s="122">
        <v>3.2629746999999998E-7</v>
      </c>
      <c r="CB1134" s="122">
        <v>4.5808172E-6</v>
      </c>
      <c r="CC1134" s="122">
        <v>6.6336620000000005E-8</v>
      </c>
      <c r="CD1134" s="122">
        <v>5.8883204999999999E-9</v>
      </c>
      <c r="CE1134" s="151"/>
      <c r="CF1134" s="143"/>
      <c r="CG1134" s="42" t="s">
        <v>1277</v>
      </c>
      <c r="CH1134" s="42"/>
      <c r="CI1134" s="42"/>
      <c r="CJ1134" s="76"/>
      <c r="CK1134" s="50"/>
      <c r="CL1134" s="76"/>
      <c r="CM1134" s="76"/>
      <c r="CN1134" s="76"/>
      <c r="CO1134" s="76"/>
      <c r="CP1134" s="76"/>
      <c r="CQ1134" s="76"/>
      <c r="CR1134" s="100"/>
      <c r="CS1134" s="100"/>
      <c r="CT1134" s="100"/>
      <c r="CU1134" s="100"/>
      <c r="CV1134" s="100"/>
      <c r="CW1134" s="100"/>
    </row>
    <row r="1135" spans="1:101" ht="14.5" customHeight="1">
      <c r="A1135" s="41" t="s">
        <v>9883</v>
      </c>
      <c r="B1135" s="119" t="s">
        <v>8313</v>
      </c>
      <c r="C1135" s="120" t="str">
        <f t="shared" si="480"/>
        <v>A.160.05.123</v>
      </c>
      <c r="D1135" s="135" t="s">
        <v>101</v>
      </c>
      <c r="E1135" s="119" t="s">
        <v>6570</v>
      </c>
      <c r="F1135" s="118" t="str">
        <f t="shared" si="481"/>
        <v>Koto FSC/PEFC 560 (kg/m3)</v>
      </c>
      <c r="G1135" s="118">
        <f t="shared" si="482"/>
        <v>5.6260736155499994E-2</v>
      </c>
      <c r="H1135" s="118">
        <f t="shared" si="483"/>
        <v>1.5662576325E-3</v>
      </c>
      <c r="I1135" s="118">
        <f t="shared" si="484"/>
        <v>5.1509579599999999E-3</v>
      </c>
      <c r="J1135" s="326">
        <f t="shared" si="485"/>
        <v>1.7345047563E-2</v>
      </c>
      <c r="K1135" s="118">
        <v>3.2198472999999998E-2</v>
      </c>
      <c r="L1135" s="118">
        <v>3.3491647000000002E-3</v>
      </c>
      <c r="M1135" s="118">
        <v>1.6776486000000001E-3</v>
      </c>
      <c r="N1135" s="118">
        <v>1.2220576999999999E-3</v>
      </c>
      <c r="O1135" s="118">
        <v>1.8964559999999999E-4</v>
      </c>
      <c r="P1135" s="330">
        <v>6.4910424999999998E-6</v>
      </c>
      <c r="Q1135" s="118">
        <v>1.4806328999999999E-4</v>
      </c>
      <c r="R1135" s="118">
        <v>1.2414465999999999E-4</v>
      </c>
      <c r="S1135" s="118">
        <v>2.0619597E-4</v>
      </c>
      <c r="T1135" s="118">
        <v>1.3881370000000001E-2</v>
      </c>
      <c r="U1135" s="118">
        <v>3.2299516000000002E-3</v>
      </c>
      <c r="V1135" s="330">
        <v>2.5414418000000001E-5</v>
      </c>
      <c r="W1135" s="330">
        <v>2.1155750000000001E-6</v>
      </c>
      <c r="X1135" s="118">
        <v>0</v>
      </c>
      <c r="Y1135" s="41"/>
      <c r="Z1135" s="327">
        <f t="shared" si="486"/>
        <v>0.2420937819548872</v>
      </c>
      <c r="AA1135" s="41"/>
      <c r="AB1135" s="111">
        <v>21.506350000000001</v>
      </c>
      <c r="AC1135" s="111">
        <v>3.0699915999999998</v>
      </c>
      <c r="AD1135" s="111">
        <v>0.43784508</v>
      </c>
      <c r="AE1135" s="111">
        <v>0</v>
      </c>
      <c r="AF1135" s="111">
        <v>17.737456000000002</v>
      </c>
      <c r="AG1135" s="111">
        <v>0.16210986999999999</v>
      </c>
      <c r="AH1135" s="111">
        <v>9.8946866999999994E-2</v>
      </c>
      <c r="AI1135" s="41"/>
      <c r="AJ1135" s="114">
        <v>5.4326996999999998E-3</v>
      </c>
      <c r="AK1135" s="114">
        <v>5.0635897999999997E-3</v>
      </c>
      <c r="AL1135" s="114">
        <v>2.2593525E-4</v>
      </c>
      <c r="AM1135" s="114">
        <v>1.4317462E-4</v>
      </c>
      <c r="AN1135" s="113">
        <f t="shared" si="487"/>
        <v>3.0357252888157E-7</v>
      </c>
      <c r="AO1135" s="112">
        <f t="shared" si="488"/>
        <v>8.3555936300653993E-10</v>
      </c>
      <c r="AP1135" s="112">
        <f t="shared" si="489"/>
        <v>2.0052468291000002E-2</v>
      </c>
      <c r="AQ1135" s="328">
        <v>2.2513855E-7</v>
      </c>
      <c r="AR1135" s="328">
        <v>6.7931305999999999E-10</v>
      </c>
      <c r="AS1135" s="328">
        <v>1.8559074000000001E-14</v>
      </c>
      <c r="AT1135" s="328">
        <v>6.2602571000000002E-12</v>
      </c>
      <c r="AU1135" s="328">
        <v>1.6384846999999999E-13</v>
      </c>
      <c r="AV1135" s="328">
        <v>1.8171866E-10</v>
      </c>
      <c r="AW1135" s="328">
        <v>7.6709030999999996E-8</v>
      </c>
      <c r="AX1135" s="328">
        <v>2.6377635999999999E-11</v>
      </c>
      <c r="AY1135" s="328">
        <v>8.7475863999999995E-11</v>
      </c>
      <c r="AZ1135" s="328">
        <v>4.1610557999999999E-14</v>
      </c>
      <c r="BA1135" s="328">
        <v>1.3402159000000001E-15</v>
      </c>
      <c r="BB1135" s="328">
        <v>5.2575312E-14</v>
      </c>
      <c r="BC1135" s="328">
        <v>9.5016858999999999E-14</v>
      </c>
      <c r="BD1135" s="328">
        <v>2.1089798E-14</v>
      </c>
      <c r="BE1135" s="328">
        <v>2.4560598E-11</v>
      </c>
      <c r="BF1135" s="328">
        <v>1.4712273000000001E-9</v>
      </c>
      <c r="BG1135" s="328">
        <v>4.1913171000000002E-11</v>
      </c>
      <c r="BH1135" s="328">
        <v>1.4886291E-5</v>
      </c>
      <c r="BI1135" s="329">
        <v>2.0037582000000002E-2</v>
      </c>
      <c r="BJ1135" s="328">
        <v>4.1017218000000001E-11</v>
      </c>
      <c r="BK1135" s="328">
        <v>2.4942903000000001E-13</v>
      </c>
      <c r="BL1135" s="328">
        <v>1.1159639999999999E-17</v>
      </c>
      <c r="BM1135" s="41"/>
      <c r="BN1135" s="122">
        <v>1.3072693E-5</v>
      </c>
      <c r="BO1135" s="122">
        <v>6.6294200999999996E-7</v>
      </c>
      <c r="BP1135" s="122">
        <v>6.7502169000000001E-6</v>
      </c>
      <c r="BQ1135" s="122">
        <v>1.4550927000000001E-8</v>
      </c>
      <c r="BR1135" s="122">
        <v>5.9150971000000004E-7</v>
      </c>
      <c r="BS1135" s="122">
        <v>1.1769024E-7</v>
      </c>
      <c r="BT1135" s="122">
        <v>8.0949264999999998E-10</v>
      </c>
      <c r="BU1135" s="122">
        <v>1.8503580999999999E-7</v>
      </c>
      <c r="BV1135" s="122">
        <v>8.7105219999999992E-9</v>
      </c>
      <c r="BW1135" s="122">
        <v>9.7974340000000004E-8</v>
      </c>
      <c r="BX1135" s="122">
        <v>1.2026067E-9</v>
      </c>
      <c r="BY1135" s="122">
        <v>2.7325472E-8</v>
      </c>
      <c r="BZ1135" s="122">
        <v>2.2473450999999999E-11</v>
      </c>
      <c r="CA1135" s="122">
        <v>3.0815130000000002E-7</v>
      </c>
      <c r="CB1135" s="122">
        <v>4.2343265000000003E-6</v>
      </c>
      <c r="CC1135" s="122">
        <v>6.6336620000000005E-8</v>
      </c>
      <c r="CD1135" s="122">
        <v>5.8883204999999999E-9</v>
      </c>
      <c r="CE1135" s="151"/>
      <c r="CF1135" s="143"/>
      <c r="CG1135" s="42" t="s">
        <v>1277</v>
      </c>
      <c r="CH1135" s="42"/>
      <c r="CI1135" s="42"/>
      <c r="CJ1135" s="76"/>
      <c r="CK1135" s="50"/>
      <c r="CL1135" s="41"/>
      <c r="CM1135" s="41"/>
      <c r="CN1135" s="41"/>
      <c r="CO1135" s="41"/>
      <c r="CP1135" s="41"/>
      <c r="CQ1135" s="41"/>
      <c r="CR1135" s="100"/>
      <c r="CS1135" s="100"/>
      <c r="CT1135" s="100"/>
      <c r="CU1135" s="100"/>
      <c r="CV1135" s="100"/>
      <c r="CW1135" s="100"/>
    </row>
    <row r="1136" spans="1:101" ht="14.5" customHeight="1">
      <c r="A1136" s="41" t="s">
        <v>9880</v>
      </c>
      <c r="B1136" s="119" t="s">
        <v>8313</v>
      </c>
      <c r="C1136" s="120" t="str">
        <f t="shared" si="480"/>
        <v>A.160.05.124</v>
      </c>
      <c r="D1136" s="135" t="s">
        <v>101</v>
      </c>
      <c r="E1136" s="119" t="s">
        <v>6570</v>
      </c>
      <c r="F1136" s="118" t="str">
        <f t="shared" si="481"/>
        <v>Koto natural forest 560 (kg/m3)</v>
      </c>
      <c r="G1136" s="118">
        <f t="shared" si="482"/>
        <v>4.8775607187375005</v>
      </c>
      <c r="H1136" s="118">
        <f t="shared" si="483"/>
        <v>1.5662576325E-3</v>
      </c>
      <c r="I1136" s="118">
        <f t="shared" si="484"/>
        <v>5.1509579599999999E-3</v>
      </c>
      <c r="J1136" s="326">
        <f t="shared" si="485"/>
        <v>4.3797950331450002</v>
      </c>
      <c r="K1136" s="118">
        <v>0.49104847000000001</v>
      </c>
      <c r="L1136" s="118">
        <v>3.3491647000000002E-3</v>
      </c>
      <c r="M1136" s="118">
        <v>1.6776486000000001E-3</v>
      </c>
      <c r="N1136" s="118">
        <v>1.2220576999999999E-3</v>
      </c>
      <c r="O1136" s="118">
        <v>1.8964559999999999E-4</v>
      </c>
      <c r="P1136" s="330">
        <v>6.4910424999999998E-6</v>
      </c>
      <c r="Q1136" s="118">
        <v>1.4806328999999999E-4</v>
      </c>
      <c r="R1136" s="118">
        <v>1.2414465999999999E-4</v>
      </c>
      <c r="S1136" s="118">
        <v>2.0619597E-4</v>
      </c>
      <c r="T1136" s="118">
        <v>1.3881370000000001E-2</v>
      </c>
      <c r="U1136" s="118">
        <v>3.2299516000000002E-3</v>
      </c>
      <c r="V1136" s="118">
        <v>4.3624754000000001</v>
      </c>
      <c r="W1136" s="330">
        <v>2.1155750000000001E-6</v>
      </c>
      <c r="X1136" s="118">
        <v>0</v>
      </c>
      <c r="Y1136" s="41"/>
      <c r="Z1136" s="327">
        <f t="shared" si="486"/>
        <v>3.6920937593984959</v>
      </c>
      <c r="AA1136" s="41"/>
      <c r="AB1136" s="111">
        <v>21.506350000000001</v>
      </c>
      <c r="AC1136" s="111">
        <v>3.0699915999999998</v>
      </c>
      <c r="AD1136" s="111">
        <v>0.43784508</v>
      </c>
      <c r="AE1136" s="111">
        <v>0</v>
      </c>
      <c r="AF1136" s="111">
        <v>17.737456000000002</v>
      </c>
      <c r="AG1136" s="111">
        <v>0.16210986999999999</v>
      </c>
      <c r="AH1136" s="111">
        <v>9.8946866999999994E-2</v>
      </c>
      <c r="AI1136" s="41"/>
      <c r="AJ1136" s="114">
        <v>6.1447522999999997E-2</v>
      </c>
      <c r="AK1136" s="114">
        <v>5.8466277999999997E-2</v>
      </c>
      <c r="AL1136" s="114">
        <v>2.8380706E-3</v>
      </c>
      <c r="AM1136" s="114">
        <v>1.4317462E-4</v>
      </c>
      <c r="AN1136" s="113">
        <f t="shared" si="487"/>
        <v>3.5051725788815696E-6</v>
      </c>
      <c r="AO1136" s="112">
        <f t="shared" si="488"/>
        <v>1.0495823228002539E-8</v>
      </c>
      <c r="AP1136" s="112">
        <f t="shared" si="489"/>
        <v>2.0052468291000002E-2</v>
      </c>
      <c r="AQ1136" s="328">
        <v>3.4267386E-6</v>
      </c>
      <c r="AR1136" s="328">
        <v>1.0339313E-8</v>
      </c>
      <c r="AS1136" s="328">
        <v>2.8248407000000001E-13</v>
      </c>
      <c r="AT1136" s="328">
        <v>6.2602571000000002E-12</v>
      </c>
      <c r="AU1136" s="328">
        <v>1.6384846999999999E-13</v>
      </c>
      <c r="AV1136" s="328">
        <v>1.8171866E-10</v>
      </c>
      <c r="AW1136" s="328">
        <v>7.6709030999999996E-8</v>
      </c>
      <c r="AX1136" s="328">
        <v>2.6377635999999999E-11</v>
      </c>
      <c r="AY1136" s="328">
        <v>8.7475863999999995E-11</v>
      </c>
      <c r="AZ1136" s="328">
        <v>4.1610557999999999E-14</v>
      </c>
      <c r="BA1136" s="328">
        <v>1.3402159000000001E-15</v>
      </c>
      <c r="BB1136" s="328">
        <v>5.2575312E-14</v>
      </c>
      <c r="BC1136" s="328">
        <v>9.5016858999999999E-14</v>
      </c>
      <c r="BD1136" s="328">
        <v>2.1089798E-14</v>
      </c>
      <c r="BE1136" s="328">
        <v>2.4560598E-11</v>
      </c>
      <c r="BF1136" s="328">
        <v>1.4712273000000001E-9</v>
      </c>
      <c r="BG1136" s="328">
        <v>4.1913171000000002E-11</v>
      </c>
      <c r="BH1136" s="328">
        <v>1.4886291E-5</v>
      </c>
      <c r="BI1136" s="329">
        <v>2.0037582000000002E-2</v>
      </c>
      <c r="BJ1136" s="328">
        <v>4.1017218000000001E-11</v>
      </c>
      <c r="BK1136" s="328">
        <v>2.4942903000000001E-13</v>
      </c>
      <c r="BL1136" s="328">
        <v>1.1159639999999999E-17</v>
      </c>
      <c r="BM1136" s="41"/>
      <c r="BN1136" s="111">
        <v>1.0926785E-4</v>
      </c>
      <c r="BO1136" s="122">
        <v>6.6294200999999996E-7</v>
      </c>
      <c r="BP1136" s="111">
        <v>1.0294537E-4</v>
      </c>
      <c r="BQ1136" s="122">
        <v>1.4550927000000001E-8</v>
      </c>
      <c r="BR1136" s="122">
        <v>5.9150971000000004E-7</v>
      </c>
      <c r="BS1136" s="122">
        <v>1.1769024E-7</v>
      </c>
      <c r="BT1136" s="122">
        <v>8.0949264999999998E-10</v>
      </c>
      <c r="BU1136" s="122">
        <v>1.8503580999999999E-7</v>
      </c>
      <c r="BV1136" s="122">
        <v>8.7105219999999992E-9</v>
      </c>
      <c r="BW1136" s="122">
        <v>9.7974340000000004E-8</v>
      </c>
      <c r="BX1136" s="122">
        <v>1.2026067E-9</v>
      </c>
      <c r="BY1136" s="122">
        <v>2.7325472E-8</v>
      </c>
      <c r="BZ1136" s="122">
        <v>2.2473450999999999E-11</v>
      </c>
      <c r="CA1136" s="122">
        <v>3.0815130000000002E-7</v>
      </c>
      <c r="CB1136" s="122">
        <v>4.2343265000000003E-6</v>
      </c>
      <c r="CC1136" s="122">
        <v>6.6336620000000005E-8</v>
      </c>
      <c r="CD1136" s="122">
        <v>5.8883204999999999E-9</v>
      </c>
      <c r="CE1136" s="151"/>
      <c r="CF1136" s="143"/>
      <c r="CG1136" s="42" t="s">
        <v>1277</v>
      </c>
      <c r="CH1136" s="42"/>
      <c r="CI1136" s="42"/>
      <c r="CJ1136" s="76"/>
      <c r="CK1136" s="50"/>
      <c r="CL1136" s="41"/>
      <c r="CM1136" s="41"/>
      <c r="CN1136" s="41"/>
      <c r="CO1136" s="41"/>
      <c r="CP1136" s="41"/>
      <c r="CQ1136" s="41"/>
      <c r="CR1136" s="100"/>
      <c r="CS1136" s="100"/>
      <c r="CT1136" s="100"/>
      <c r="CU1136" s="100"/>
      <c r="CV1136" s="100"/>
      <c r="CW1136" s="100"/>
    </row>
    <row r="1137" spans="1:101" ht="14.5" customHeight="1">
      <c r="A1137" s="41" t="s">
        <v>9878</v>
      </c>
      <c r="B1137" s="119" t="s">
        <v>8313</v>
      </c>
      <c r="C1137" s="120" t="str">
        <f t="shared" si="480"/>
        <v>A.160.05.125</v>
      </c>
      <c r="D1137" s="135" t="s">
        <v>101</v>
      </c>
      <c r="E1137" s="119" t="s">
        <v>6570</v>
      </c>
      <c r="F1137" s="118" t="str">
        <f t="shared" si="481"/>
        <v>Linde FSC/PEFC 540 (kg/m3)</v>
      </c>
      <c r="G1137" s="118">
        <f t="shared" si="482"/>
        <v>4.38664470205E-2</v>
      </c>
      <c r="H1137" s="118">
        <f t="shared" si="483"/>
        <v>1.7387558747E-3</v>
      </c>
      <c r="I1137" s="118">
        <f t="shared" si="484"/>
        <v>3.4810786300000004E-3</v>
      </c>
      <c r="J1137" s="326">
        <f t="shared" si="485"/>
        <v>1.2160725515800001E-2</v>
      </c>
      <c r="K1137" s="118">
        <v>2.6485887E-2</v>
      </c>
      <c r="L1137" s="118">
        <v>1.5444739000000001E-3</v>
      </c>
      <c r="M1137" s="118">
        <v>1.7823648000000001E-3</v>
      </c>
      <c r="N1137" s="118">
        <v>1.3573941000000001E-3</v>
      </c>
      <c r="O1137" s="118">
        <v>1.9518106999999999E-4</v>
      </c>
      <c r="P1137" s="330">
        <v>6.9888747000000002E-6</v>
      </c>
      <c r="Q1137" s="118">
        <v>1.7919183E-4</v>
      </c>
      <c r="R1137" s="118">
        <v>1.5423993E-4</v>
      </c>
      <c r="S1137" s="118">
        <v>2.2492260999999999E-4</v>
      </c>
      <c r="T1137" s="118">
        <v>8.6777065E-3</v>
      </c>
      <c r="U1137" s="118">
        <v>3.2238138000000001E-3</v>
      </c>
      <c r="V1137" s="330">
        <v>3.1638136999999999E-5</v>
      </c>
      <c r="W1137" s="330">
        <v>2.6444688000000002E-6</v>
      </c>
      <c r="X1137" s="118">
        <v>0</v>
      </c>
      <c r="Y1137" s="41"/>
      <c r="Z1137" s="327">
        <f t="shared" si="486"/>
        <v>0.19914200751879699</v>
      </c>
      <c r="AA1137" s="41"/>
      <c r="AB1137" s="111">
        <v>21.776638999999999</v>
      </c>
      <c r="AC1137" s="111">
        <v>2.5413340999999998</v>
      </c>
      <c r="AD1137" s="111">
        <v>0.43701317000000001</v>
      </c>
      <c r="AE1137" s="111">
        <v>0</v>
      </c>
      <c r="AF1137" s="111">
        <v>18.53763</v>
      </c>
      <c r="AG1137" s="111">
        <v>0.16202475</v>
      </c>
      <c r="AH1137" s="111">
        <v>9.8637687000000002E-2</v>
      </c>
      <c r="AI1137" s="41"/>
      <c r="AJ1137" s="114">
        <v>4.1856547999999999E-3</v>
      </c>
      <c r="AK1137" s="114">
        <v>3.8905806E-3</v>
      </c>
      <c r="AL1137" s="114">
        <v>1.8737581E-4</v>
      </c>
      <c r="AM1137" s="114">
        <v>1.0769844E-4</v>
      </c>
      <c r="AN1137" s="113">
        <f t="shared" si="487"/>
        <v>2.3324823995398999E-7</v>
      </c>
      <c r="AO1137" s="112">
        <f t="shared" si="488"/>
        <v>6.929578654022491E-10</v>
      </c>
      <c r="AP1137" s="112">
        <f t="shared" si="489"/>
        <v>1.5083815069000001E-2</v>
      </c>
      <c r="AQ1137" s="328">
        <v>1.8539819E-7</v>
      </c>
      <c r="AR1137" s="328">
        <v>5.5941072999999998E-10</v>
      </c>
      <c r="AS1137" s="328">
        <v>1.5282989E-14</v>
      </c>
      <c r="AT1137" s="328">
        <v>7.8253213999999992E-12</v>
      </c>
      <c r="AU1137" s="328">
        <v>2.0481058999999999E-13</v>
      </c>
      <c r="AV1137" s="328">
        <v>2.0183769E-10</v>
      </c>
      <c r="AW1137" s="328">
        <v>4.5721124000000003E-8</v>
      </c>
      <c r="AX1137" s="328">
        <v>2.8933192999999999E-11</v>
      </c>
      <c r="AY1137" s="328">
        <v>5.1770867000000002E-11</v>
      </c>
      <c r="AZ1137" s="328">
        <v>5.2013198000000002E-14</v>
      </c>
      <c r="BA1137" s="328">
        <v>1.6752698999999999E-15</v>
      </c>
      <c r="BB1137" s="328">
        <v>6.2608955999999996E-14</v>
      </c>
      <c r="BC1137" s="328">
        <v>2.8795042E-15</v>
      </c>
      <c r="BD1137" s="328">
        <v>5.3512456000000003E-15</v>
      </c>
      <c r="BE1137" s="328">
        <v>3.0546309000000002E-11</v>
      </c>
      <c r="BF1137" s="328">
        <v>1.8372403000000001E-9</v>
      </c>
      <c r="BG1137" s="328">
        <v>5.2391463999999998E-11</v>
      </c>
      <c r="BH1137" s="328">
        <v>1.7646068999999999E-5</v>
      </c>
      <c r="BI1137" s="329">
        <v>1.5066169000000001E-2</v>
      </c>
      <c r="BJ1137" s="328">
        <v>5.1271523000000001E-11</v>
      </c>
      <c r="BK1137" s="328">
        <v>3.1178628999999998E-13</v>
      </c>
      <c r="BL1137" s="328">
        <v>1.3949549E-17</v>
      </c>
      <c r="BM1137" s="41"/>
      <c r="BN1137" s="122">
        <v>1.0853788999999999E-5</v>
      </c>
      <c r="BO1137" s="122">
        <v>4.2513244999999999E-7</v>
      </c>
      <c r="BP1137" s="122">
        <v>5.5526075999999996E-6</v>
      </c>
      <c r="BQ1137" s="122">
        <v>1.8078445000000001E-8</v>
      </c>
      <c r="BR1137" s="122">
        <v>3.7918739E-7</v>
      </c>
      <c r="BS1137" s="122">
        <v>1.3410968999999999E-7</v>
      </c>
      <c r="BT1137" s="122">
        <v>1.0118658E-9</v>
      </c>
      <c r="BU1137" s="122">
        <v>2.1155884E-7</v>
      </c>
      <c r="BV1137" s="122">
        <v>9.3785777000000002E-9</v>
      </c>
      <c r="BW1137" s="122">
        <v>1.1857227999999999E-7</v>
      </c>
      <c r="BX1137" s="122">
        <v>1.5032583999999999E-9</v>
      </c>
      <c r="BY1137" s="122">
        <v>3.4156840000000001E-8</v>
      </c>
      <c r="BZ1137" s="122">
        <v>2.8091814E-11</v>
      </c>
      <c r="CA1137" s="122">
        <v>2.9708378000000001E-7</v>
      </c>
      <c r="CB1137" s="122">
        <v>3.5949180000000002E-6</v>
      </c>
      <c r="CC1137" s="122">
        <v>6.9101628999999997E-8</v>
      </c>
      <c r="CD1137" s="122">
        <v>7.3604005999999997E-9</v>
      </c>
      <c r="CE1137" s="151"/>
      <c r="CF1137" s="143"/>
      <c r="CG1137" s="42" t="s">
        <v>1277</v>
      </c>
      <c r="CH1137" s="42"/>
      <c r="CI1137" s="42"/>
      <c r="CJ1137" s="76"/>
      <c r="CK1137" s="50"/>
      <c r="CL1137" s="100"/>
      <c r="CM1137" s="100"/>
      <c r="CN1137" s="100"/>
      <c r="CO1137" s="100"/>
      <c r="CP1137" s="100"/>
      <c r="CQ1137" s="100"/>
      <c r="CR1137" s="100"/>
      <c r="CS1137" s="100"/>
      <c r="CT1137" s="100"/>
      <c r="CU1137" s="100"/>
      <c r="CV1137" s="100"/>
      <c r="CW1137" s="100"/>
    </row>
    <row r="1138" spans="1:101" ht="14.5" customHeight="1">
      <c r="A1138" s="41" t="s">
        <v>9876</v>
      </c>
      <c r="B1138" s="119" t="s">
        <v>8313</v>
      </c>
      <c r="C1138" s="120" t="str">
        <f t="shared" si="480"/>
        <v>A.160.05.126</v>
      </c>
      <c r="D1138" s="135" t="s">
        <v>101</v>
      </c>
      <c r="E1138" s="119" t="s">
        <v>6570</v>
      </c>
      <c r="F1138" s="118" t="str">
        <f t="shared" si="481"/>
        <v>Platan FSC/PEFC 620 (kg/m3)</v>
      </c>
      <c r="G1138" s="118">
        <f t="shared" si="482"/>
        <v>4.38664470205E-2</v>
      </c>
      <c r="H1138" s="118">
        <f t="shared" si="483"/>
        <v>1.7387558747E-3</v>
      </c>
      <c r="I1138" s="118">
        <f t="shared" si="484"/>
        <v>3.4810786300000004E-3</v>
      </c>
      <c r="J1138" s="326">
        <f t="shared" si="485"/>
        <v>1.2160725515800001E-2</v>
      </c>
      <c r="K1138" s="118">
        <v>2.6485887E-2</v>
      </c>
      <c r="L1138" s="118">
        <v>1.5444739000000001E-3</v>
      </c>
      <c r="M1138" s="118">
        <v>1.7823648000000001E-3</v>
      </c>
      <c r="N1138" s="118">
        <v>1.3573941000000001E-3</v>
      </c>
      <c r="O1138" s="118">
        <v>1.9518106999999999E-4</v>
      </c>
      <c r="P1138" s="330">
        <v>6.9888747000000002E-6</v>
      </c>
      <c r="Q1138" s="118">
        <v>1.7919183E-4</v>
      </c>
      <c r="R1138" s="118">
        <v>1.5423993E-4</v>
      </c>
      <c r="S1138" s="118">
        <v>2.2492260999999999E-4</v>
      </c>
      <c r="T1138" s="118">
        <v>8.6777065E-3</v>
      </c>
      <c r="U1138" s="118">
        <v>3.2238138000000001E-3</v>
      </c>
      <c r="V1138" s="330">
        <v>3.1638136999999999E-5</v>
      </c>
      <c r="W1138" s="330">
        <v>2.6444688000000002E-6</v>
      </c>
      <c r="X1138" s="118">
        <v>0</v>
      </c>
      <c r="Y1138" s="41"/>
      <c r="Z1138" s="327">
        <f t="shared" si="486"/>
        <v>0.19914200751879699</v>
      </c>
      <c r="AA1138" s="41"/>
      <c r="AB1138" s="111">
        <v>21.776638999999999</v>
      </c>
      <c r="AC1138" s="111">
        <v>2.5413340999999998</v>
      </c>
      <c r="AD1138" s="111">
        <v>0.43701317000000001</v>
      </c>
      <c r="AE1138" s="111">
        <v>0</v>
      </c>
      <c r="AF1138" s="111">
        <v>18.53763</v>
      </c>
      <c r="AG1138" s="111">
        <v>0.16202475</v>
      </c>
      <c r="AH1138" s="111">
        <v>9.8637687000000002E-2</v>
      </c>
      <c r="AI1138" s="41"/>
      <c r="AJ1138" s="114">
        <v>4.1856547999999999E-3</v>
      </c>
      <c r="AK1138" s="114">
        <v>3.8905806E-3</v>
      </c>
      <c r="AL1138" s="114">
        <v>1.8737581E-4</v>
      </c>
      <c r="AM1138" s="114">
        <v>1.0769844E-4</v>
      </c>
      <c r="AN1138" s="113">
        <f t="shared" si="487"/>
        <v>2.3324823995398999E-7</v>
      </c>
      <c r="AO1138" s="112">
        <f t="shared" si="488"/>
        <v>6.929578654022491E-10</v>
      </c>
      <c r="AP1138" s="112">
        <f t="shared" si="489"/>
        <v>1.5083815069000001E-2</v>
      </c>
      <c r="AQ1138" s="328">
        <v>1.8539819E-7</v>
      </c>
      <c r="AR1138" s="328">
        <v>5.5941072999999998E-10</v>
      </c>
      <c r="AS1138" s="328">
        <v>1.5282989E-14</v>
      </c>
      <c r="AT1138" s="328">
        <v>7.8253213999999992E-12</v>
      </c>
      <c r="AU1138" s="328">
        <v>2.0481058999999999E-13</v>
      </c>
      <c r="AV1138" s="328">
        <v>2.0183769E-10</v>
      </c>
      <c r="AW1138" s="328">
        <v>4.5721124000000003E-8</v>
      </c>
      <c r="AX1138" s="328">
        <v>2.8933192999999999E-11</v>
      </c>
      <c r="AY1138" s="328">
        <v>5.1770867000000002E-11</v>
      </c>
      <c r="AZ1138" s="328">
        <v>5.2013198000000002E-14</v>
      </c>
      <c r="BA1138" s="328">
        <v>1.6752698999999999E-15</v>
      </c>
      <c r="BB1138" s="328">
        <v>6.2608955999999996E-14</v>
      </c>
      <c r="BC1138" s="328">
        <v>2.8795042E-15</v>
      </c>
      <c r="BD1138" s="328">
        <v>5.3512456000000003E-15</v>
      </c>
      <c r="BE1138" s="328">
        <v>3.0546309000000002E-11</v>
      </c>
      <c r="BF1138" s="328">
        <v>1.8372403000000001E-9</v>
      </c>
      <c r="BG1138" s="328">
        <v>5.2391463999999998E-11</v>
      </c>
      <c r="BH1138" s="328">
        <v>1.7646068999999999E-5</v>
      </c>
      <c r="BI1138" s="329">
        <v>1.5066169000000001E-2</v>
      </c>
      <c r="BJ1138" s="328">
        <v>5.1271523000000001E-11</v>
      </c>
      <c r="BK1138" s="328">
        <v>3.1178628999999998E-13</v>
      </c>
      <c r="BL1138" s="328">
        <v>1.3949549E-17</v>
      </c>
      <c r="BM1138" s="41"/>
      <c r="BN1138" s="122">
        <v>1.0853788999999999E-5</v>
      </c>
      <c r="BO1138" s="122">
        <v>4.2513244999999999E-7</v>
      </c>
      <c r="BP1138" s="122">
        <v>5.5526075999999996E-6</v>
      </c>
      <c r="BQ1138" s="122">
        <v>1.8078445000000001E-8</v>
      </c>
      <c r="BR1138" s="122">
        <v>3.7918739E-7</v>
      </c>
      <c r="BS1138" s="122">
        <v>1.3410968999999999E-7</v>
      </c>
      <c r="BT1138" s="122">
        <v>1.0118658E-9</v>
      </c>
      <c r="BU1138" s="122">
        <v>2.1155884E-7</v>
      </c>
      <c r="BV1138" s="122">
        <v>9.3785777000000002E-9</v>
      </c>
      <c r="BW1138" s="122">
        <v>1.1857227999999999E-7</v>
      </c>
      <c r="BX1138" s="122">
        <v>1.5032583999999999E-9</v>
      </c>
      <c r="BY1138" s="122">
        <v>3.4156840000000001E-8</v>
      </c>
      <c r="BZ1138" s="122">
        <v>2.8091814E-11</v>
      </c>
      <c r="CA1138" s="122">
        <v>2.9708378000000001E-7</v>
      </c>
      <c r="CB1138" s="122">
        <v>3.5949180000000002E-6</v>
      </c>
      <c r="CC1138" s="122">
        <v>6.9101628999999997E-8</v>
      </c>
      <c r="CD1138" s="122">
        <v>7.3604005999999997E-9</v>
      </c>
      <c r="CE1138" s="151"/>
      <c r="CF1138" s="143"/>
      <c r="CG1138" s="42" t="s">
        <v>1277</v>
      </c>
      <c r="CH1138" s="42"/>
      <c r="CI1138" s="42"/>
      <c r="CJ1138" s="76"/>
      <c r="CK1138" s="50"/>
      <c r="CL1138" s="41"/>
      <c r="CM1138" s="41"/>
      <c r="CN1138" s="41"/>
      <c r="CO1138" s="41"/>
      <c r="CP1138" s="41"/>
      <c r="CQ1138" s="41"/>
      <c r="CR1138" s="100"/>
      <c r="CS1138" s="100"/>
      <c r="CT1138" s="100"/>
      <c r="CU1138" s="100"/>
      <c r="CV1138" s="100"/>
      <c r="CW1138" s="100"/>
    </row>
    <row r="1139" spans="1:101" ht="14.5" customHeight="1">
      <c r="A1139" s="41" t="s">
        <v>9874</v>
      </c>
      <c r="B1139" s="119" t="s">
        <v>8313</v>
      </c>
      <c r="C1139" s="120" t="str">
        <f t="shared" si="480"/>
        <v>A.160.05.127</v>
      </c>
      <c r="D1139" s="135" t="s">
        <v>101</v>
      </c>
      <c r="E1139" s="119" t="s">
        <v>6570</v>
      </c>
      <c r="F1139" s="118" t="str">
        <f t="shared" si="481"/>
        <v>Poplar FSC/PEFC 440 (kg/m3)</v>
      </c>
      <c r="G1139" s="118">
        <f t="shared" si="482"/>
        <v>4.38664470205E-2</v>
      </c>
      <c r="H1139" s="118">
        <f t="shared" si="483"/>
        <v>1.7387558747E-3</v>
      </c>
      <c r="I1139" s="118">
        <f t="shared" si="484"/>
        <v>3.4810786300000004E-3</v>
      </c>
      <c r="J1139" s="326">
        <f t="shared" si="485"/>
        <v>1.2160725515800001E-2</v>
      </c>
      <c r="K1139" s="118">
        <v>2.6485887E-2</v>
      </c>
      <c r="L1139" s="118">
        <v>1.5444739000000001E-3</v>
      </c>
      <c r="M1139" s="118">
        <v>1.7823648000000001E-3</v>
      </c>
      <c r="N1139" s="118">
        <v>1.3573941000000001E-3</v>
      </c>
      <c r="O1139" s="118">
        <v>1.9518106999999999E-4</v>
      </c>
      <c r="P1139" s="330">
        <v>6.9888747000000002E-6</v>
      </c>
      <c r="Q1139" s="118">
        <v>1.7919183E-4</v>
      </c>
      <c r="R1139" s="118">
        <v>1.5423993E-4</v>
      </c>
      <c r="S1139" s="118">
        <v>2.2492260999999999E-4</v>
      </c>
      <c r="T1139" s="118">
        <v>8.6777065E-3</v>
      </c>
      <c r="U1139" s="118">
        <v>3.2238138000000001E-3</v>
      </c>
      <c r="V1139" s="330">
        <v>3.1638136999999999E-5</v>
      </c>
      <c r="W1139" s="330">
        <v>2.6444688000000002E-6</v>
      </c>
      <c r="X1139" s="118">
        <v>0</v>
      </c>
      <c r="Y1139" s="41"/>
      <c r="Z1139" s="327">
        <f t="shared" si="486"/>
        <v>0.19914200751879699</v>
      </c>
      <c r="AA1139" s="41"/>
      <c r="AB1139" s="111">
        <v>21.776638999999999</v>
      </c>
      <c r="AC1139" s="111">
        <v>2.5413340999999998</v>
      </c>
      <c r="AD1139" s="111">
        <v>0.43701317000000001</v>
      </c>
      <c r="AE1139" s="111">
        <v>0</v>
      </c>
      <c r="AF1139" s="111">
        <v>18.53763</v>
      </c>
      <c r="AG1139" s="111">
        <v>0.16202475</v>
      </c>
      <c r="AH1139" s="111">
        <v>9.8637687000000002E-2</v>
      </c>
      <c r="AI1139" s="41"/>
      <c r="AJ1139" s="114">
        <v>4.1856547999999999E-3</v>
      </c>
      <c r="AK1139" s="114">
        <v>3.8905806E-3</v>
      </c>
      <c r="AL1139" s="114">
        <v>1.8737581E-4</v>
      </c>
      <c r="AM1139" s="114">
        <v>1.0769844E-4</v>
      </c>
      <c r="AN1139" s="113">
        <f t="shared" si="487"/>
        <v>2.3324823995398999E-7</v>
      </c>
      <c r="AO1139" s="112">
        <f t="shared" si="488"/>
        <v>6.929578654022491E-10</v>
      </c>
      <c r="AP1139" s="112">
        <f t="shared" si="489"/>
        <v>1.5083815069000001E-2</v>
      </c>
      <c r="AQ1139" s="328">
        <v>1.8539819E-7</v>
      </c>
      <c r="AR1139" s="328">
        <v>5.5941072999999998E-10</v>
      </c>
      <c r="AS1139" s="328">
        <v>1.5282989E-14</v>
      </c>
      <c r="AT1139" s="328">
        <v>7.8253213999999992E-12</v>
      </c>
      <c r="AU1139" s="328">
        <v>2.0481058999999999E-13</v>
      </c>
      <c r="AV1139" s="328">
        <v>2.0183769E-10</v>
      </c>
      <c r="AW1139" s="328">
        <v>4.5721124000000003E-8</v>
      </c>
      <c r="AX1139" s="328">
        <v>2.8933192999999999E-11</v>
      </c>
      <c r="AY1139" s="328">
        <v>5.1770867000000002E-11</v>
      </c>
      <c r="AZ1139" s="328">
        <v>5.2013198000000002E-14</v>
      </c>
      <c r="BA1139" s="328">
        <v>1.6752698999999999E-15</v>
      </c>
      <c r="BB1139" s="328">
        <v>6.2608955999999996E-14</v>
      </c>
      <c r="BC1139" s="328">
        <v>2.8795042E-15</v>
      </c>
      <c r="BD1139" s="328">
        <v>5.3512456000000003E-15</v>
      </c>
      <c r="BE1139" s="328">
        <v>3.0546309000000002E-11</v>
      </c>
      <c r="BF1139" s="328">
        <v>1.8372403000000001E-9</v>
      </c>
      <c r="BG1139" s="328">
        <v>5.2391463999999998E-11</v>
      </c>
      <c r="BH1139" s="328">
        <v>1.7646068999999999E-5</v>
      </c>
      <c r="BI1139" s="329">
        <v>1.5066169000000001E-2</v>
      </c>
      <c r="BJ1139" s="328">
        <v>5.1271523000000001E-11</v>
      </c>
      <c r="BK1139" s="328">
        <v>3.1178628999999998E-13</v>
      </c>
      <c r="BL1139" s="328">
        <v>1.3949549E-17</v>
      </c>
      <c r="BM1139" s="41"/>
      <c r="BN1139" s="122">
        <v>1.0853788999999999E-5</v>
      </c>
      <c r="BO1139" s="122">
        <v>4.2513244999999999E-7</v>
      </c>
      <c r="BP1139" s="122">
        <v>5.5526075999999996E-6</v>
      </c>
      <c r="BQ1139" s="122">
        <v>1.8078445000000001E-8</v>
      </c>
      <c r="BR1139" s="122">
        <v>3.7918739E-7</v>
      </c>
      <c r="BS1139" s="122">
        <v>1.3410968999999999E-7</v>
      </c>
      <c r="BT1139" s="122">
        <v>1.0118658E-9</v>
      </c>
      <c r="BU1139" s="122">
        <v>2.1155884E-7</v>
      </c>
      <c r="BV1139" s="122">
        <v>9.3785777000000002E-9</v>
      </c>
      <c r="BW1139" s="122">
        <v>1.1857227999999999E-7</v>
      </c>
      <c r="BX1139" s="122">
        <v>1.5032583999999999E-9</v>
      </c>
      <c r="BY1139" s="122">
        <v>3.4156840000000001E-8</v>
      </c>
      <c r="BZ1139" s="122">
        <v>2.8091814E-11</v>
      </c>
      <c r="CA1139" s="122">
        <v>2.9708378000000001E-7</v>
      </c>
      <c r="CB1139" s="122">
        <v>3.5949180000000002E-6</v>
      </c>
      <c r="CC1139" s="122">
        <v>6.9101628999999997E-8</v>
      </c>
      <c r="CD1139" s="122">
        <v>7.3604005999999997E-9</v>
      </c>
      <c r="CE1139" s="151"/>
      <c r="CF1139" s="143"/>
      <c r="CG1139" s="42" t="s">
        <v>1277</v>
      </c>
      <c r="CH1139" s="42"/>
      <c r="CI1139" s="42"/>
      <c r="CJ1139" s="76"/>
      <c r="CK1139" s="50"/>
      <c r="CL1139" s="100"/>
      <c r="CM1139" s="100"/>
      <c r="CN1139" s="100"/>
      <c r="CO1139" s="100"/>
      <c r="CP1139" s="100"/>
      <c r="CQ1139" s="100"/>
      <c r="CR1139" s="100"/>
      <c r="CS1139" s="100"/>
      <c r="CT1139" s="100"/>
      <c r="CU1139" s="100"/>
      <c r="CV1139" s="100"/>
      <c r="CW1139" s="100"/>
    </row>
    <row r="1140" spans="1:101" ht="14.5" customHeight="1">
      <c r="A1140" s="41" t="s">
        <v>9872</v>
      </c>
      <c r="B1140" s="119" t="s">
        <v>8313</v>
      </c>
      <c r="C1140" s="120" t="str">
        <f t="shared" si="480"/>
        <v>A.160.05.129</v>
      </c>
      <c r="D1140" s="135" t="s">
        <v>101</v>
      </c>
      <c r="E1140" s="119" t="s">
        <v>6570</v>
      </c>
      <c r="F1140" s="118" t="str">
        <f t="shared" si="481"/>
        <v>Wawa FSC/PEFC 390 (kg/m3)</v>
      </c>
      <c r="G1140" s="118">
        <f t="shared" si="482"/>
        <v>6.9091145441499996E-2</v>
      </c>
      <c r="H1140" s="118">
        <f t="shared" si="483"/>
        <v>1.6567833181000001E-3</v>
      </c>
      <c r="I1140" s="118">
        <f t="shared" si="484"/>
        <v>6.680641939999999E-3</v>
      </c>
      <c r="J1140" s="326">
        <f t="shared" si="485"/>
        <v>2.2649476183400002E-2</v>
      </c>
      <c r="K1140" s="118">
        <v>3.8104244000000002E-2</v>
      </c>
      <c r="L1140" s="118">
        <v>4.7276923999999996E-3</v>
      </c>
      <c r="M1140" s="118">
        <v>1.8205674000000001E-3</v>
      </c>
      <c r="N1140" s="118">
        <v>1.282512E-3</v>
      </c>
      <c r="O1140" s="118">
        <v>2.0649169999999999E-4</v>
      </c>
      <c r="P1140" s="330">
        <v>7.4687480999999997E-6</v>
      </c>
      <c r="Q1140" s="118">
        <v>1.6031087000000001E-4</v>
      </c>
      <c r="R1140" s="118">
        <v>1.3238213999999999E-4</v>
      </c>
      <c r="S1140" s="118">
        <v>2.1404012000000001E-4</v>
      </c>
      <c r="T1140" s="118">
        <v>1.9159606999999999E-2</v>
      </c>
      <c r="U1140" s="118">
        <v>3.2465124000000001E-3</v>
      </c>
      <c r="V1140" s="330">
        <v>2.7068864999999999E-5</v>
      </c>
      <c r="W1140" s="330">
        <v>2.2477984E-6</v>
      </c>
      <c r="X1140" s="118">
        <v>0</v>
      </c>
      <c r="Y1140" s="41"/>
      <c r="Z1140" s="327">
        <f t="shared" si="486"/>
        <v>0.28649807518796994</v>
      </c>
      <c r="AA1140" s="41"/>
      <c r="AB1140" s="111">
        <v>22.097949</v>
      </c>
      <c r="AC1140" s="111">
        <v>3.6585378</v>
      </c>
      <c r="AD1140" s="111">
        <v>0.44009010999999998</v>
      </c>
      <c r="AE1140" s="111">
        <v>0</v>
      </c>
      <c r="AF1140" s="111">
        <v>17.737499</v>
      </c>
      <c r="AG1140" s="111">
        <v>0.16234837999999999</v>
      </c>
      <c r="AH1140" s="111">
        <v>9.9473502000000005E-2</v>
      </c>
      <c r="AI1140" s="41"/>
      <c r="AJ1140" s="114">
        <v>6.6328104000000004E-3</v>
      </c>
      <c r="AK1140" s="114">
        <v>6.1822841999999998E-3</v>
      </c>
      <c r="AL1140" s="114">
        <v>2.6878513999999999E-4</v>
      </c>
      <c r="AM1140" s="114">
        <v>1.8174104E-4</v>
      </c>
      <c r="AN1140" s="113">
        <f t="shared" si="487"/>
        <v>3.7064054324220002E-7</v>
      </c>
      <c r="AO1140" s="112">
        <f t="shared" si="488"/>
        <v>9.9402788258351707E-10</v>
      </c>
      <c r="AP1140" s="112">
        <f t="shared" si="489"/>
        <v>2.5453927100999998E-2</v>
      </c>
      <c r="AQ1140" s="328">
        <v>2.6637545999999998E-7</v>
      </c>
      <c r="AR1140" s="328">
        <v>8.0373575999999999E-10</v>
      </c>
      <c r="AS1140" s="328">
        <v>2.1958435E-14</v>
      </c>
      <c r="AT1140" s="328">
        <v>6.6515231999999997E-12</v>
      </c>
      <c r="AU1140" s="328">
        <v>1.74089E-13</v>
      </c>
      <c r="AV1140" s="328">
        <v>1.9071146999999999E-10</v>
      </c>
      <c r="AW1140" s="328">
        <v>1.024337E-7</v>
      </c>
      <c r="AX1140" s="328">
        <v>2.7920295000000001E-11</v>
      </c>
      <c r="AY1140" s="328">
        <v>1.1725604000000001E-10</v>
      </c>
      <c r="AZ1140" s="328">
        <v>4.4211217999999997E-14</v>
      </c>
      <c r="BA1140" s="328">
        <v>1.4239794E-15</v>
      </c>
      <c r="BB1140" s="328">
        <v>5.7442768E-14</v>
      </c>
      <c r="BC1140" s="328">
        <v>1.5988518E-13</v>
      </c>
      <c r="BD1140" s="328">
        <v>3.3091805999999998E-14</v>
      </c>
      <c r="BE1140" s="328">
        <v>2.6174165999999999E-11</v>
      </c>
      <c r="BF1140" s="328">
        <v>1.5640912000000001E-9</v>
      </c>
      <c r="BG1140" s="328">
        <v>4.4532744000000001E-11</v>
      </c>
      <c r="BH1140" s="328">
        <v>1.5867100999999999E-5</v>
      </c>
      <c r="BI1140" s="329">
        <v>2.5438059999999998E-2</v>
      </c>
      <c r="BJ1140" s="328">
        <v>4.3580793999999999E-11</v>
      </c>
      <c r="BK1140" s="328">
        <v>2.6501833999999999E-13</v>
      </c>
      <c r="BL1140" s="328">
        <v>1.1857116999999999E-17</v>
      </c>
      <c r="BM1140" s="41"/>
      <c r="BN1140" s="122">
        <v>1.5476322999999999E-5</v>
      </c>
      <c r="BO1140" s="122">
        <v>8.7034343999999998E-7</v>
      </c>
      <c r="BP1140" s="122">
        <v>7.9883266000000002E-6</v>
      </c>
      <c r="BQ1140" s="122">
        <v>1.5516402000000001E-8</v>
      </c>
      <c r="BR1140" s="122">
        <v>7.7208574000000003E-7</v>
      </c>
      <c r="BS1140" s="122">
        <v>1.2179510000000001E-7</v>
      </c>
      <c r="BT1140" s="122">
        <v>8.6008593999999998E-10</v>
      </c>
      <c r="BU1140" s="122">
        <v>1.9166656000000001E-7</v>
      </c>
      <c r="BV1140" s="122">
        <v>1.0022534E-8</v>
      </c>
      <c r="BW1140" s="122">
        <v>1.0607864E-7</v>
      </c>
      <c r="BX1140" s="122">
        <v>1.2777695999999999E-9</v>
      </c>
      <c r="BY1140" s="122">
        <v>2.9033314E-8</v>
      </c>
      <c r="BZ1140" s="122">
        <v>2.3878042E-11</v>
      </c>
      <c r="CA1140" s="122">
        <v>3.5097665999999999E-7</v>
      </c>
      <c r="CB1140" s="122">
        <v>4.9450323999999999E-6</v>
      </c>
      <c r="CC1140" s="122">
        <v>6.7027871999999995E-8</v>
      </c>
      <c r="CD1140" s="122">
        <v>6.2563405000000001E-9</v>
      </c>
      <c r="CE1140" s="151"/>
      <c r="CF1140" s="143"/>
      <c r="CG1140" s="42" t="s">
        <v>1277</v>
      </c>
      <c r="CH1140" s="42"/>
      <c r="CI1140" s="42"/>
      <c r="CJ1140" s="76"/>
      <c r="CK1140" s="50"/>
      <c r="CL1140" s="100"/>
      <c r="CM1140" s="100"/>
      <c r="CN1140" s="100"/>
      <c r="CO1140" s="100"/>
      <c r="CP1140" s="100"/>
      <c r="CQ1140" s="100"/>
      <c r="CR1140" s="100"/>
      <c r="CS1140" s="100"/>
      <c r="CT1140" s="100"/>
      <c r="CU1140" s="100"/>
      <c r="CV1140" s="100"/>
      <c r="CW1140" s="100"/>
    </row>
    <row r="1141" spans="1:101" ht="14.5" customHeight="1">
      <c r="A1141" s="41" t="s">
        <v>9870</v>
      </c>
      <c r="B1141" s="119" t="s">
        <v>8313</v>
      </c>
      <c r="C1141" s="120" t="str">
        <f t="shared" si="480"/>
        <v>A.160.05.130</v>
      </c>
      <c r="D1141" s="135" t="s">
        <v>101</v>
      </c>
      <c r="E1141" s="119" t="s">
        <v>6570</v>
      </c>
      <c r="F1141" s="118" t="str">
        <f t="shared" si="481"/>
        <v>Sycamore FSCA.160.05.128/PEFC 615 (kg/m3)</v>
      </c>
      <c r="G1141" s="118">
        <f t="shared" si="482"/>
        <v>7.4963420740499997E-2</v>
      </c>
      <c r="H1141" s="118">
        <f t="shared" si="483"/>
        <v>1.6219126355000002E-3</v>
      </c>
      <c r="I1141" s="118">
        <f t="shared" si="484"/>
        <v>7.4371685000000007E-3</v>
      </c>
      <c r="J1141" s="326">
        <f t="shared" si="485"/>
        <v>2.5094898604999999E-2</v>
      </c>
      <c r="K1141" s="118">
        <v>4.0809441000000002E-2</v>
      </c>
      <c r="L1141" s="118">
        <v>5.4974697000000003E-3</v>
      </c>
      <c r="M1141" s="118">
        <v>1.8147161999999999E-3</v>
      </c>
      <c r="N1141" s="118">
        <v>1.2533132000000001E-3</v>
      </c>
      <c r="O1141" s="118">
        <v>2.0780026999999999E-4</v>
      </c>
      <c r="P1141" s="330">
        <v>7.4928654999999997E-6</v>
      </c>
      <c r="Q1141" s="118">
        <v>1.5330629999999999E-4</v>
      </c>
      <c r="R1141" s="118">
        <v>1.2498260000000001E-4</v>
      </c>
      <c r="S1141" s="118">
        <v>2.0990914E-4</v>
      </c>
      <c r="T1141" s="118">
        <v>2.1606146E-2</v>
      </c>
      <c r="U1141" s="118">
        <v>3.2511978000000002E-3</v>
      </c>
      <c r="V1141" s="330">
        <v>2.5530090000000001E-5</v>
      </c>
      <c r="W1141" s="330">
        <v>2.1155750000000001E-6</v>
      </c>
      <c r="X1141" s="118">
        <v>0</v>
      </c>
      <c r="Y1141" s="41"/>
      <c r="Z1141" s="327">
        <f t="shared" si="486"/>
        <v>0.30683790225563912</v>
      </c>
      <c r="AA1141" s="41"/>
      <c r="AB1141" s="111">
        <v>22.356451</v>
      </c>
      <c r="AC1141" s="111">
        <v>3.9161990000000002</v>
      </c>
      <c r="AD1141" s="111">
        <v>0.44072523000000002</v>
      </c>
      <c r="AE1141" s="111">
        <v>0</v>
      </c>
      <c r="AF1141" s="111">
        <v>17.737456000000002</v>
      </c>
      <c r="AG1141" s="111">
        <v>0.1624149</v>
      </c>
      <c r="AH1141" s="111">
        <v>9.9655959000000002E-2</v>
      </c>
      <c r="AI1141" s="41"/>
      <c r="AJ1141" s="114">
        <v>7.2078328999999998E-3</v>
      </c>
      <c r="AK1141" s="114">
        <v>6.7213979000000004E-3</v>
      </c>
      <c r="AL1141" s="114">
        <v>2.8756501E-4</v>
      </c>
      <c r="AM1141" s="114">
        <v>1.9886999000000001E-4</v>
      </c>
      <c r="AN1141" s="113">
        <f t="shared" si="487"/>
        <v>4.0296150615856998E-7</v>
      </c>
      <c r="AO1141" s="112">
        <f t="shared" si="488"/>
        <v>1.0634800655305399E-9</v>
      </c>
      <c r="AP1141" s="112">
        <f t="shared" si="489"/>
        <v>2.7852939804000002E-2</v>
      </c>
      <c r="AQ1141" s="328">
        <v>2.8522109999999998E-7</v>
      </c>
      <c r="AR1141" s="328">
        <v>8.6059662000000005E-10</v>
      </c>
      <c r="AS1141" s="328">
        <v>2.3511999999999999E-14</v>
      </c>
      <c r="AT1141" s="328">
        <v>6.2602571000000002E-12</v>
      </c>
      <c r="AU1141" s="328">
        <v>1.6384846999999999E-13</v>
      </c>
      <c r="AV1141" s="328">
        <v>1.863718E-10</v>
      </c>
      <c r="AW1141" s="328">
        <v>1.1600907000000001E-7</v>
      </c>
      <c r="AX1141" s="328">
        <v>2.7438779000000001E-11</v>
      </c>
      <c r="AY1141" s="328">
        <v>1.3292222000000001E-10</v>
      </c>
      <c r="AZ1141" s="328">
        <v>4.1610557999999999E-14</v>
      </c>
      <c r="BA1141" s="328">
        <v>1.3402159000000001E-15</v>
      </c>
      <c r="BB1141" s="328">
        <v>5.5345134999999998E-14</v>
      </c>
      <c r="BC1141" s="328">
        <v>1.9822594999999999E-13</v>
      </c>
      <c r="BD1141" s="328">
        <v>3.9801482000000003E-14</v>
      </c>
      <c r="BE1141" s="328">
        <v>2.4698134999999999E-11</v>
      </c>
      <c r="BF1141" s="328">
        <v>1.4728249E-9</v>
      </c>
      <c r="BG1141" s="328">
        <v>4.1913171000000002E-11</v>
      </c>
      <c r="BH1141" s="328">
        <v>1.5227803999999999E-5</v>
      </c>
      <c r="BI1141" s="329">
        <v>2.7837712000000001E-2</v>
      </c>
      <c r="BJ1141" s="328">
        <v>4.1017218000000001E-11</v>
      </c>
      <c r="BK1141" s="328">
        <v>2.4942903000000001E-13</v>
      </c>
      <c r="BL1141" s="328">
        <v>1.1159639999999999E-17</v>
      </c>
      <c r="BM1141" s="41"/>
      <c r="BN1141" s="122">
        <v>1.6546185999999999E-5</v>
      </c>
      <c r="BO1141" s="122">
        <v>9.7626292000000004E-7</v>
      </c>
      <c r="BP1141" s="122">
        <v>8.5554549999999999E-6</v>
      </c>
      <c r="BQ1141" s="122">
        <v>1.464908E-8</v>
      </c>
      <c r="BR1141" s="122">
        <v>8.6585279E-7</v>
      </c>
      <c r="BS1141" s="122">
        <v>1.1769024E-7</v>
      </c>
      <c r="BT1141" s="122">
        <v>8.0949264999999998E-10</v>
      </c>
      <c r="BU1141" s="122">
        <v>1.8503580999999999E-7</v>
      </c>
      <c r="BV1141" s="122">
        <v>1.0054898E-8</v>
      </c>
      <c r="BW1141" s="122">
        <v>1.0144367E-7</v>
      </c>
      <c r="BX1141" s="122">
        <v>1.2026067E-9</v>
      </c>
      <c r="BY1141" s="122">
        <v>2.7325472E-8</v>
      </c>
      <c r="BZ1141" s="122">
        <v>2.2473450999999999E-11</v>
      </c>
      <c r="CA1141" s="122">
        <v>3.6168249000000003E-7</v>
      </c>
      <c r="CB1141" s="122">
        <v>5.2564742E-6</v>
      </c>
      <c r="CC1141" s="122">
        <v>6.6336620000000005E-8</v>
      </c>
      <c r="CD1141" s="122">
        <v>5.8883204999999999E-9</v>
      </c>
      <c r="CE1141" s="151"/>
      <c r="CF1141" s="143"/>
      <c r="CG1141" s="42" t="s">
        <v>1277</v>
      </c>
      <c r="CH1141" s="42"/>
      <c r="CI1141" s="42"/>
      <c r="CJ1141" s="76"/>
      <c r="CK1141" s="50"/>
      <c r="CL1141" s="100"/>
      <c r="CM1141" s="100"/>
      <c r="CN1141" s="100"/>
      <c r="CO1141" s="100"/>
      <c r="CP1141" s="100"/>
      <c r="CQ1141" s="100"/>
      <c r="CR1141" s="100"/>
      <c r="CS1141" s="100"/>
      <c r="CT1141" s="100"/>
      <c r="CU1141" s="100"/>
      <c r="CV1141" s="100"/>
      <c r="CW1141" s="100"/>
    </row>
    <row r="1142" spans="1:101" ht="14.5" customHeight="1">
      <c r="A1142" s="41" t="s">
        <v>9868</v>
      </c>
      <c r="B1142" s="119" t="s">
        <v>8313</v>
      </c>
      <c r="C1142" s="120" t="str">
        <f t="shared" si="480"/>
        <v>A.160.05.131</v>
      </c>
      <c r="D1142" s="135" t="s">
        <v>101</v>
      </c>
      <c r="E1142" s="119" t="s">
        <v>6570</v>
      </c>
      <c r="F1142" s="118" t="str">
        <f t="shared" si="481"/>
        <v>Wawa natural forest 390 (kg/m3)</v>
      </c>
      <c r="G1142" s="118">
        <f t="shared" si="482"/>
        <v>8.3855036725764993</v>
      </c>
      <c r="H1142" s="118">
        <f t="shared" si="483"/>
        <v>1.6567833181000001E-3</v>
      </c>
      <c r="I1142" s="118">
        <f t="shared" si="484"/>
        <v>6.680641939999999E-3</v>
      </c>
      <c r="J1142" s="326">
        <f t="shared" si="485"/>
        <v>7.8802120073183994</v>
      </c>
      <c r="K1142" s="118">
        <v>0.49695423999999999</v>
      </c>
      <c r="L1142" s="118">
        <v>4.7276923999999996E-3</v>
      </c>
      <c r="M1142" s="118">
        <v>1.8205674000000001E-3</v>
      </c>
      <c r="N1142" s="118">
        <v>1.282512E-3</v>
      </c>
      <c r="O1142" s="118">
        <v>2.0649169999999999E-4</v>
      </c>
      <c r="P1142" s="330">
        <v>7.4687480999999997E-6</v>
      </c>
      <c r="Q1142" s="118">
        <v>1.6031087000000001E-4</v>
      </c>
      <c r="R1142" s="118">
        <v>1.3238213999999999E-4</v>
      </c>
      <c r="S1142" s="118">
        <v>2.1404012000000001E-4</v>
      </c>
      <c r="T1142" s="118">
        <v>1.9159606999999999E-2</v>
      </c>
      <c r="U1142" s="118">
        <v>3.2465124000000001E-3</v>
      </c>
      <c r="V1142" s="118">
        <v>7.8575895999999998</v>
      </c>
      <c r="W1142" s="330">
        <v>2.2477984E-6</v>
      </c>
      <c r="X1142" s="118">
        <v>0</v>
      </c>
      <c r="Y1142" s="41"/>
      <c r="Z1142" s="327">
        <f t="shared" si="486"/>
        <v>3.7364980451127816</v>
      </c>
      <c r="AA1142" s="41"/>
      <c r="AB1142" s="111">
        <v>22.097949</v>
      </c>
      <c r="AC1142" s="111">
        <v>3.6585378</v>
      </c>
      <c r="AD1142" s="111">
        <v>0.44009010999999998</v>
      </c>
      <c r="AE1142" s="111">
        <v>0</v>
      </c>
      <c r="AF1142" s="111">
        <v>17.737499</v>
      </c>
      <c r="AG1142" s="111">
        <v>0.16234837999999999</v>
      </c>
      <c r="AH1142" s="111">
        <v>9.9473502000000005E-2</v>
      </c>
      <c r="AI1142" s="41"/>
      <c r="AJ1142" s="114">
        <v>6.2647633999999994E-2</v>
      </c>
      <c r="AK1142" s="114">
        <v>5.9584972E-2</v>
      </c>
      <c r="AL1142" s="114">
        <v>2.8809205000000001E-3</v>
      </c>
      <c r="AM1142" s="114">
        <v>1.8174104E-4</v>
      </c>
      <c r="AN1142" s="113">
        <f t="shared" si="487"/>
        <v>3.5722405832422E-6</v>
      </c>
      <c r="AO1142" s="112">
        <f t="shared" si="488"/>
        <v>1.0654292047578518E-8</v>
      </c>
      <c r="AP1142" s="112">
        <f t="shared" si="489"/>
        <v>2.5453927100999998E-2</v>
      </c>
      <c r="AQ1142" s="328">
        <v>3.4679755000000001E-6</v>
      </c>
      <c r="AR1142" s="328">
        <v>1.0463736E-8</v>
      </c>
      <c r="AS1142" s="328">
        <v>2.8588342999999999E-13</v>
      </c>
      <c r="AT1142" s="328">
        <v>6.6515231999999997E-12</v>
      </c>
      <c r="AU1142" s="328">
        <v>1.74089E-13</v>
      </c>
      <c r="AV1142" s="328">
        <v>1.9071146999999999E-10</v>
      </c>
      <c r="AW1142" s="328">
        <v>1.024337E-7</v>
      </c>
      <c r="AX1142" s="328">
        <v>2.7920295000000001E-11</v>
      </c>
      <c r="AY1142" s="328">
        <v>1.1725604000000001E-10</v>
      </c>
      <c r="AZ1142" s="328">
        <v>4.4211217999999997E-14</v>
      </c>
      <c r="BA1142" s="328">
        <v>1.4239794E-15</v>
      </c>
      <c r="BB1142" s="328">
        <v>5.7442768E-14</v>
      </c>
      <c r="BC1142" s="328">
        <v>1.5988518E-13</v>
      </c>
      <c r="BD1142" s="328">
        <v>3.3091805999999998E-14</v>
      </c>
      <c r="BE1142" s="328">
        <v>2.6174165999999999E-11</v>
      </c>
      <c r="BF1142" s="328">
        <v>1.5640912000000001E-9</v>
      </c>
      <c r="BG1142" s="328">
        <v>4.4532744000000001E-11</v>
      </c>
      <c r="BH1142" s="328">
        <v>1.5867100999999999E-5</v>
      </c>
      <c r="BI1142" s="329">
        <v>2.5438059999999998E-2</v>
      </c>
      <c r="BJ1142" s="328">
        <v>4.3580793999999999E-11</v>
      </c>
      <c r="BK1142" s="328">
        <v>2.6501833999999999E-13</v>
      </c>
      <c r="BL1142" s="328">
        <v>1.1857116999999999E-17</v>
      </c>
      <c r="BM1142" s="41"/>
      <c r="BN1142" s="111">
        <v>1.1167148E-4</v>
      </c>
      <c r="BO1142" s="122">
        <v>8.7034343999999998E-7</v>
      </c>
      <c r="BP1142" s="111">
        <v>1.0418347999999999E-4</v>
      </c>
      <c r="BQ1142" s="122">
        <v>1.5516402000000001E-8</v>
      </c>
      <c r="BR1142" s="122">
        <v>7.7208574000000003E-7</v>
      </c>
      <c r="BS1142" s="122">
        <v>1.2179510000000001E-7</v>
      </c>
      <c r="BT1142" s="122">
        <v>8.6008593999999998E-10</v>
      </c>
      <c r="BU1142" s="122">
        <v>1.9166656000000001E-7</v>
      </c>
      <c r="BV1142" s="122">
        <v>1.0022534E-8</v>
      </c>
      <c r="BW1142" s="122">
        <v>1.0607864E-7</v>
      </c>
      <c r="BX1142" s="122">
        <v>1.2777695999999999E-9</v>
      </c>
      <c r="BY1142" s="122">
        <v>2.9033314E-8</v>
      </c>
      <c r="BZ1142" s="122">
        <v>2.3878042E-11</v>
      </c>
      <c r="CA1142" s="122">
        <v>3.5097665999999999E-7</v>
      </c>
      <c r="CB1142" s="122">
        <v>4.9450323999999999E-6</v>
      </c>
      <c r="CC1142" s="122">
        <v>6.7027871999999995E-8</v>
      </c>
      <c r="CD1142" s="122">
        <v>6.2563405000000001E-9</v>
      </c>
      <c r="CE1142" s="151"/>
      <c r="CF1142" s="143"/>
      <c r="CG1142" s="42" t="s">
        <v>1277</v>
      </c>
      <c r="CH1142" s="42"/>
      <c r="CI1142" s="42"/>
      <c r="CJ1142" s="76"/>
      <c r="CK1142" s="50"/>
      <c r="CL1142" s="100"/>
      <c r="CM1142" s="100"/>
      <c r="CN1142" s="100"/>
      <c r="CO1142" s="100"/>
      <c r="CP1142" s="100"/>
      <c r="CQ1142" s="100"/>
      <c r="CR1142" s="100"/>
      <c r="CS1142" s="100"/>
      <c r="CT1142" s="100"/>
      <c r="CU1142" s="100"/>
      <c r="CV1142" s="100"/>
      <c r="CW1142" s="100"/>
    </row>
    <row r="1143" spans="1:101" ht="14.5" customHeight="1">
      <c r="A1143" s="41" t="s">
        <v>9865</v>
      </c>
      <c r="B1143" s="119" t="s">
        <v>8313</v>
      </c>
      <c r="C1143" s="120" t="str">
        <f t="shared" si="480"/>
        <v>A.160.05.132</v>
      </c>
      <c r="D1143" s="135" t="s">
        <v>101</v>
      </c>
      <c r="E1143" s="119" t="s">
        <v>6570</v>
      </c>
      <c r="F1143" s="118" t="str">
        <f t="shared" si="481"/>
        <v>Willow FSC/PEFC 450 (kg/m3)</v>
      </c>
      <c r="G1143" s="118">
        <f t="shared" si="482"/>
        <v>3.2850378201700003E-2</v>
      </c>
      <c r="H1143" s="118">
        <f t="shared" si="483"/>
        <v>1.1825224323000001E-3</v>
      </c>
      <c r="I1143" s="118">
        <f t="shared" si="484"/>
        <v>2.5214907659999999E-3</v>
      </c>
      <c r="J1143" s="326">
        <f t="shared" si="485"/>
        <v>7.7172060034000007E-3</v>
      </c>
      <c r="K1143" s="118">
        <v>2.1429159E-2</v>
      </c>
      <c r="L1143" s="118">
        <v>1.2316177E-3</v>
      </c>
      <c r="M1143" s="118">
        <v>1.2127531E-3</v>
      </c>
      <c r="N1143" s="118">
        <v>9.4886077000000001E-4</v>
      </c>
      <c r="O1143" s="118">
        <v>1.4057130999999999E-4</v>
      </c>
      <c r="P1143" s="330">
        <v>3.4944373000000002E-6</v>
      </c>
      <c r="Q1143" s="330">
        <v>8.9595915000000002E-5</v>
      </c>
      <c r="R1143" s="330">
        <v>7.7119965999999994E-5</v>
      </c>
      <c r="S1143" s="118">
        <v>1.6976710000000001E-4</v>
      </c>
      <c r="T1143" s="118">
        <v>4.3388532000000002E-3</v>
      </c>
      <c r="U1143" s="118">
        <v>3.1914444E-3</v>
      </c>
      <c r="V1143" s="330">
        <v>1.5819069000000001E-5</v>
      </c>
      <c r="W1143" s="330">
        <v>1.3222344000000001E-6</v>
      </c>
      <c r="X1143" s="118">
        <v>0</v>
      </c>
      <c r="Y1143" s="41"/>
      <c r="Z1143" s="327">
        <f t="shared" si="486"/>
        <v>0.16112149624060149</v>
      </c>
      <c r="AA1143" s="41"/>
      <c r="AB1143" s="111">
        <v>21.191787999999999</v>
      </c>
      <c r="AC1143" s="111">
        <v>1.9625968</v>
      </c>
      <c r="AD1143" s="111">
        <v>0.43262484000000001</v>
      </c>
      <c r="AE1143" s="111">
        <v>0</v>
      </c>
      <c r="AF1143" s="111">
        <v>18.537196000000002</v>
      </c>
      <c r="AG1143" s="111">
        <v>0.16155253999999999</v>
      </c>
      <c r="AH1143" s="111">
        <v>9.7818186000000001E-2</v>
      </c>
      <c r="AI1143" s="41"/>
      <c r="AJ1143" s="114">
        <v>3.316739E-3</v>
      </c>
      <c r="AK1143" s="114">
        <v>3.10006E-3</v>
      </c>
      <c r="AL1143" s="114">
        <v>1.4536862000000001E-4</v>
      </c>
      <c r="AM1143" s="121">
        <v>7.1310320999999998E-5</v>
      </c>
      <c r="AN1143" s="113">
        <f t="shared" si="487"/>
        <v>1.8585491838198998E-7</v>
      </c>
      <c r="AO1143" s="112">
        <f t="shared" si="488"/>
        <v>5.3760583030861478E-10</v>
      </c>
      <c r="AP1143" s="112">
        <f t="shared" si="489"/>
        <v>9.9874398652999991E-3</v>
      </c>
      <c r="AQ1143" s="328">
        <v>1.4981795E-7</v>
      </c>
      <c r="AR1143" s="328">
        <v>4.5204673000000002E-10</v>
      </c>
      <c r="AS1143" s="328">
        <v>1.2350107E-14</v>
      </c>
      <c r="AT1143" s="328">
        <v>3.9126606999999996E-12</v>
      </c>
      <c r="AU1143" s="328">
        <v>1.0240529E-13</v>
      </c>
      <c r="AV1143" s="328">
        <v>1.4109025E-10</v>
      </c>
      <c r="AW1143" s="328">
        <v>3.4932333999999999E-8</v>
      </c>
      <c r="AX1143" s="328">
        <v>2.0161224E-11</v>
      </c>
      <c r="AY1143" s="328">
        <v>3.897163E-11</v>
      </c>
      <c r="AZ1143" s="328">
        <v>2.6006599000000001E-14</v>
      </c>
      <c r="BA1143" s="328">
        <v>8.3763493999999996E-16</v>
      </c>
      <c r="BB1143" s="328">
        <v>3.1304477999999998E-14</v>
      </c>
      <c r="BC1143" s="328">
        <v>1.4397521E-15</v>
      </c>
      <c r="BD1143" s="328">
        <v>2.6756228000000002E-15</v>
      </c>
      <c r="BE1143" s="328">
        <v>1.5273155000000001E-11</v>
      </c>
      <c r="BF1143" s="328">
        <v>9.1862015000000003E-10</v>
      </c>
      <c r="BG1143" s="328">
        <v>2.6195731999999999E-11</v>
      </c>
      <c r="BH1143" s="328">
        <v>9.9796652999999994E-6</v>
      </c>
      <c r="BI1143" s="329">
        <v>9.9774601999999997E-3</v>
      </c>
      <c r="BJ1143" s="328">
        <v>2.5635761E-11</v>
      </c>
      <c r="BK1143" s="328">
        <v>1.5589314E-13</v>
      </c>
      <c r="BL1143" s="328">
        <v>6.9747746999999995E-18</v>
      </c>
      <c r="BM1143" s="41"/>
      <c r="BN1143" s="122">
        <v>8.6004087999999996E-6</v>
      </c>
      <c r="BO1143" s="122">
        <v>3.1601193999999998E-7</v>
      </c>
      <c r="BP1143" s="122">
        <v>4.4924948000000004E-6</v>
      </c>
      <c r="BQ1143" s="122">
        <v>9.0392224000000005E-9</v>
      </c>
      <c r="BR1143" s="122">
        <v>2.9388370000000001E-7</v>
      </c>
      <c r="BS1143" s="122">
        <v>9.3061063000000006E-8</v>
      </c>
      <c r="BT1143" s="122">
        <v>5.0593290999999997E-10</v>
      </c>
      <c r="BU1143" s="122">
        <v>1.4525126E-7</v>
      </c>
      <c r="BV1143" s="122">
        <v>4.6892889000000001E-9</v>
      </c>
      <c r="BW1143" s="122">
        <v>5.9286139E-8</v>
      </c>
      <c r="BX1143" s="122">
        <v>7.5162919000000003E-10</v>
      </c>
      <c r="BY1143" s="122">
        <v>1.7078420000000001E-8</v>
      </c>
      <c r="BZ1143" s="122">
        <v>1.4045907E-11</v>
      </c>
      <c r="CA1143" s="122">
        <v>2.0453425E-7</v>
      </c>
      <c r="CB1143" s="122">
        <v>2.8979378000000001E-6</v>
      </c>
      <c r="CC1143" s="122">
        <v>6.2189106000000003E-8</v>
      </c>
      <c r="CD1143" s="122">
        <v>3.6802002999999999E-9</v>
      </c>
      <c r="CE1143" s="151"/>
      <c r="CF1143" s="143"/>
      <c r="CG1143" s="42" t="s">
        <v>1277</v>
      </c>
      <c r="CH1143" s="42"/>
      <c r="CI1143" s="42"/>
      <c r="CK1143" s="41"/>
      <c r="CL1143" s="100"/>
      <c r="CM1143" s="100"/>
      <c r="CN1143" s="100"/>
      <c r="CO1143" s="100"/>
      <c r="CP1143" s="100"/>
      <c r="CQ1143" s="100"/>
      <c r="CR1143" s="100"/>
      <c r="CS1143" s="100"/>
      <c r="CT1143" s="100"/>
      <c r="CU1143" s="100"/>
      <c r="CV1143" s="100"/>
      <c r="CW1143" s="100"/>
    </row>
    <row r="1144" spans="1:101" ht="14.5" customHeight="1">
      <c r="B1144" s="119" t="s">
        <v>8313</v>
      </c>
      <c r="C1144" s="133" t="s">
        <v>102</v>
      </c>
      <c r="D1144" s="133" t="s">
        <v>103</v>
      </c>
      <c r="G1144" s="41"/>
      <c r="H1144" s="41"/>
      <c r="I1144" s="41"/>
      <c r="J1144" s="41"/>
      <c r="K1144" s="41"/>
      <c r="L1144" s="41"/>
      <c r="M1144" s="41"/>
      <c r="N1144" s="41"/>
      <c r="O1144" s="41"/>
      <c r="P1144" s="41"/>
      <c r="Q1144" s="41"/>
      <c r="R1144" s="41"/>
      <c r="S1144" s="41"/>
      <c r="T1144" s="41"/>
      <c r="U1144" s="41"/>
      <c r="V1144" s="41"/>
      <c r="W1144" s="41"/>
      <c r="X1144" s="41"/>
      <c r="Y1144" s="41"/>
      <c r="Z1144" s="41"/>
      <c r="AA1144" s="41"/>
      <c r="AB1144" s="41"/>
      <c r="AC1144" s="41"/>
      <c r="AD1144" s="41"/>
      <c r="AE1144" s="41"/>
      <c r="AF1144" s="41"/>
      <c r="AG1144" s="41"/>
      <c r="AH1144" s="41"/>
      <c r="AI1144" s="41"/>
      <c r="AJ1144" s="41"/>
      <c r="AK1144" s="41"/>
      <c r="AL1144" s="41"/>
      <c r="AM1144" s="41"/>
      <c r="AN1144" s="41"/>
      <c r="AO1144" s="41"/>
      <c r="AP1144" s="41"/>
      <c r="AQ1144" s="41"/>
      <c r="AR1144" s="41"/>
      <c r="AS1144" s="41"/>
      <c r="AT1144" s="41"/>
      <c r="AU1144" s="41"/>
      <c r="AV1144" s="41"/>
      <c r="AW1144" s="41"/>
      <c r="AX1144" s="41"/>
      <c r="AY1144" s="41"/>
      <c r="AZ1144" s="41"/>
      <c r="BA1144" s="41"/>
      <c r="BB1144" s="41"/>
      <c r="BC1144" s="41"/>
      <c r="BD1144" s="41"/>
      <c r="BE1144" s="41"/>
      <c r="BF1144" s="41"/>
      <c r="BG1144" s="41"/>
      <c r="BH1144" s="41"/>
      <c r="BI1144" s="41"/>
      <c r="BJ1144" s="41"/>
      <c r="BK1144" s="41"/>
      <c r="BL1144" s="41"/>
      <c r="BM1144" s="41"/>
      <c r="BN1144" s="41"/>
      <c r="BO1144" s="41"/>
      <c r="BP1144" s="41"/>
      <c r="BQ1144" s="41"/>
      <c r="BR1144" s="41"/>
      <c r="BS1144" s="41"/>
      <c r="BT1144" s="41"/>
      <c r="BU1144" s="41"/>
      <c r="BV1144" s="41"/>
      <c r="BW1144" s="41"/>
      <c r="BX1144" s="41"/>
      <c r="BY1144" s="41"/>
      <c r="BZ1144" s="41"/>
      <c r="CA1144" s="41"/>
      <c r="CB1144" s="41"/>
      <c r="CC1144" s="41"/>
      <c r="CD1144" s="41"/>
      <c r="CE1144" s="190"/>
      <c r="CF1144" s="144"/>
      <c r="CH1144" s="42"/>
      <c r="CI1144" s="42"/>
      <c r="CK1144" s="41"/>
      <c r="CL1144" s="100"/>
      <c r="CM1144" s="100"/>
      <c r="CN1144" s="100"/>
      <c r="CO1144" s="100"/>
      <c r="CP1144" s="100"/>
      <c r="CQ1144" s="100"/>
      <c r="CR1144" s="100"/>
      <c r="CS1144" s="100"/>
      <c r="CT1144" s="100"/>
      <c r="CU1144" s="100"/>
      <c r="CV1144" s="100"/>
      <c r="CW1144" s="100"/>
    </row>
    <row r="1145" spans="1:101" ht="14.5" customHeight="1">
      <c r="A1145" s="41" t="s">
        <v>9863</v>
      </c>
      <c r="B1145" s="119" t="s">
        <v>8313</v>
      </c>
      <c r="C1145" s="120" t="str">
        <f t="shared" ref="C1145:C1174" si="490">MID(A1145,1,12)</f>
        <v>A.160.06.101</v>
      </c>
      <c r="D1145" s="135" t="s">
        <v>103</v>
      </c>
      <c r="E1145" s="119" t="s">
        <v>6570</v>
      </c>
      <c r="F1145" s="118" t="str">
        <f t="shared" ref="F1145:F1174" si="491">MID(A1145, 21,85)</f>
        <v>Anzala/Mukulungu FSC/PEFC 940 (kg/m3)</v>
      </c>
      <c r="G1145" s="118">
        <f t="shared" ref="G1145:G1174" si="492">H1145+I1145+J1145+K1145</f>
        <v>5.0713329505600001E-2</v>
      </c>
      <c r="H1145" s="118">
        <f t="shared" ref="H1145:H1174" si="493">N1145+O1145+P1145+Q1145</f>
        <v>1.5497497916E-3</v>
      </c>
      <c r="I1145" s="118">
        <f t="shared" ref="I1145:I1174" si="494">L1145+M1145+R1145</f>
        <v>4.4728447299999998E-3</v>
      </c>
      <c r="J1145" s="326">
        <f t="shared" ref="J1145:J1174" si="495">S1145+IF(T1145="x",0,T1145)+IF(U1145="x",0,U1145)+IF(V1145="x",0,V1145)+W1145+X1145</f>
        <v>1.5046362984000002E-2</v>
      </c>
      <c r="K1145" s="118">
        <v>2.9644371999999999E-2</v>
      </c>
      <c r="L1145" s="118">
        <v>2.7119556E-3</v>
      </c>
      <c r="M1145" s="118">
        <v>1.636993E-3</v>
      </c>
      <c r="N1145" s="118">
        <v>1.2127869999999999E-3</v>
      </c>
      <c r="O1145" s="118">
        <v>1.8426074E-4</v>
      </c>
      <c r="P1145" s="330">
        <v>6.1938916000000001E-6</v>
      </c>
      <c r="Q1145" s="118">
        <v>1.4650816000000001E-4</v>
      </c>
      <c r="R1145" s="118">
        <v>1.2389612999999999E-4</v>
      </c>
      <c r="S1145" s="118">
        <v>2.050946E-4</v>
      </c>
      <c r="T1145" s="118">
        <v>1.1590123000000001E-2</v>
      </c>
      <c r="U1145" s="118">
        <v>3.2236497000000001E-3</v>
      </c>
      <c r="V1145" s="330">
        <v>2.5380108999999999E-5</v>
      </c>
      <c r="W1145" s="330">
        <v>2.1155750000000001E-6</v>
      </c>
      <c r="X1145" s="118">
        <v>0</v>
      </c>
      <c r="Y1145" s="41"/>
      <c r="Z1145" s="327">
        <f t="shared" ref="Z1145:Z1174" si="496">K1145/0.133</f>
        <v>0.22289001503759395</v>
      </c>
      <c r="AA1145" s="41"/>
      <c r="AB1145" s="111">
        <v>21.254200999999998</v>
      </c>
      <c r="AC1145" s="111">
        <v>2.8189978999999998</v>
      </c>
      <c r="AD1145" s="111">
        <v>0.43699080000000001</v>
      </c>
      <c r="AE1145" s="111">
        <v>0</v>
      </c>
      <c r="AF1145" s="111">
        <v>17.737456000000002</v>
      </c>
      <c r="AG1145" s="111">
        <v>0.16201940000000001</v>
      </c>
      <c r="AH1145" s="111">
        <v>9.8736542999999996E-2</v>
      </c>
      <c r="AI1145" s="41"/>
      <c r="AJ1145" s="114">
        <v>4.9061770999999999E-3</v>
      </c>
      <c r="AK1145" s="114">
        <v>4.5718670000000003E-3</v>
      </c>
      <c r="AL1145" s="114">
        <v>2.0765523999999999E-4</v>
      </c>
      <c r="AM1145" s="114">
        <v>1.2665481000000001E-4</v>
      </c>
      <c r="AN1145" s="113">
        <f t="shared" ref="AN1145:AN1174" si="497">AQ1145+AT1145+AU1145+AV1145+AW1145+BE1145+BF1145+BJ1145</f>
        <v>2.7409274311656998E-7</v>
      </c>
      <c r="AO1145" s="112">
        <f t="shared" ref="AO1145:AO1174" si="498">AR1145+AS1145+AX1145+AY1145+AZ1145+BA1145+BB1145+BC1145+BD1145+BG1145+BK1145+BL1145</f>
        <v>7.679557724165399E-10</v>
      </c>
      <c r="AP1145" s="112">
        <f t="shared" ref="AP1145:AP1174" si="499">BH1145+BI1145</f>
        <v>1.7738768995000001E-2</v>
      </c>
      <c r="AQ1145" s="328">
        <v>2.0731744999999999E-7</v>
      </c>
      <c r="AR1145" s="328">
        <v>6.2554252000000005E-10</v>
      </c>
      <c r="AS1145" s="328">
        <v>1.7089985999999999E-14</v>
      </c>
      <c r="AT1145" s="328">
        <v>6.2602571000000002E-12</v>
      </c>
      <c r="AU1145" s="328">
        <v>1.6384846999999999E-13</v>
      </c>
      <c r="AV1145" s="328">
        <v>1.8033848999999999E-10</v>
      </c>
      <c r="AW1145" s="328">
        <v>6.5052240000000003E-8</v>
      </c>
      <c r="AX1145" s="328">
        <v>2.6062889999999999E-11</v>
      </c>
      <c r="AY1145" s="328">
        <v>7.3996012999999996E-11</v>
      </c>
      <c r="AZ1145" s="328">
        <v>4.1610557999999999E-14</v>
      </c>
      <c r="BA1145" s="328">
        <v>1.3402159000000001E-15</v>
      </c>
      <c r="BB1145" s="328">
        <v>5.1753754E-14</v>
      </c>
      <c r="BC1145" s="328">
        <v>6.4403991000000003E-14</v>
      </c>
      <c r="BD1145" s="328">
        <v>1.5539721999999999E-14</v>
      </c>
      <c r="BE1145" s="328">
        <v>2.4519802999999999E-11</v>
      </c>
      <c r="BF1145" s="328">
        <v>1.4707535E-9</v>
      </c>
      <c r="BG1145" s="328">
        <v>4.1913171000000002E-11</v>
      </c>
      <c r="BH1145" s="328">
        <v>1.4784995E-5</v>
      </c>
      <c r="BI1145" s="329">
        <v>1.7723984000000002E-2</v>
      </c>
      <c r="BJ1145" s="328">
        <v>4.1017218000000001E-11</v>
      </c>
      <c r="BK1145" s="328">
        <v>2.4942903000000001E-13</v>
      </c>
      <c r="BL1145" s="328">
        <v>1.1159639999999999E-17</v>
      </c>
      <c r="BM1145" s="41"/>
      <c r="BN1145" s="122">
        <v>1.204242E-5</v>
      </c>
      <c r="BO1145" s="122">
        <v>5.7000784000000001E-7</v>
      </c>
      <c r="BP1145" s="122">
        <v>6.2147650000000003E-6</v>
      </c>
      <c r="BQ1145" s="122">
        <v>1.4521814E-8</v>
      </c>
      <c r="BR1145" s="122">
        <v>5.1013676000000004E-7</v>
      </c>
      <c r="BS1145" s="122">
        <v>1.1769024E-7</v>
      </c>
      <c r="BT1145" s="122">
        <v>8.0949264999999998E-10</v>
      </c>
      <c r="BU1145" s="122">
        <v>1.8503580999999999E-7</v>
      </c>
      <c r="BV1145" s="122">
        <v>8.3117664000000002E-9</v>
      </c>
      <c r="BW1145" s="122">
        <v>9.6945301000000006E-8</v>
      </c>
      <c r="BX1145" s="122">
        <v>1.2026067E-9</v>
      </c>
      <c r="BY1145" s="122">
        <v>2.7325472E-8</v>
      </c>
      <c r="BZ1145" s="122">
        <v>2.2473450999999999E-11</v>
      </c>
      <c r="CA1145" s="122">
        <v>2.9227340999999999E-7</v>
      </c>
      <c r="CB1145" s="122">
        <v>3.9311469999999998E-6</v>
      </c>
      <c r="CC1145" s="122">
        <v>6.6336620000000005E-8</v>
      </c>
      <c r="CD1145" s="122">
        <v>5.8883204999999999E-9</v>
      </c>
      <c r="CE1145" s="151"/>
      <c r="CF1145" s="143"/>
      <c r="CG1145" s="42" t="s">
        <v>1277</v>
      </c>
      <c r="CJ1145" s="100"/>
      <c r="CK1145" s="50"/>
      <c r="CL1145" s="100"/>
      <c r="CM1145" s="100"/>
      <c r="CN1145" s="100"/>
      <c r="CO1145" s="100"/>
      <c r="CP1145" s="100"/>
      <c r="CQ1145" s="100"/>
      <c r="CR1145" s="100"/>
      <c r="CS1145" s="100"/>
      <c r="CT1145" s="100"/>
      <c r="CU1145" s="100"/>
      <c r="CV1145" s="100"/>
      <c r="CW1145" s="100"/>
    </row>
    <row r="1146" spans="1:101" ht="14.5" customHeight="1">
      <c r="A1146" s="41" t="s">
        <v>9861</v>
      </c>
      <c r="B1146" s="119" t="s">
        <v>8313</v>
      </c>
      <c r="C1146" s="120" t="str">
        <f t="shared" si="490"/>
        <v>A.160.06.102</v>
      </c>
      <c r="D1146" s="135" t="s">
        <v>103</v>
      </c>
      <c r="E1146" s="119" t="s">
        <v>6570</v>
      </c>
      <c r="F1146" s="118" t="str">
        <f t="shared" si="491"/>
        <v>Anzala/Mukulungu natural forest 940 (kg/m3)</v>
      </c>
      <c r="G1146" s="118">
        <f t="shared" si="492"/>
        <v>3.1201633473966002</v>
      </c>
      <c r="H1146" s="118">
        <f t="shared" si="493"/>
        <v>1.5497497916E-3</v>
      </c>
      <c r="I1146" s="118">
        <f t="shared" si="494"/>
        <v>4.4728447299999998E-3</v>
      </c>
      <c r="J1146" s="326">
        <f t="shared" si="495"/>
        <v>2.6256463828749999</v>
      </c>
      <c r="K1146" s="118">
        <v>0.48849437000000001</v>
      </c>
      <c r="L1146" s="118">
        <v>2.7119556E-3</v>
      </c>
      <c r="M1146" s="118">
        <v>1.636993E-3</v>
      </c>
      <c r="N1146" s="118">
        <v>1.2127869999999999E-3</v>
      </c>
      <c r="O1146" s="118">
        <v>1.8426074E-4</v>
      </c>
      <c r="P1146" s="330">
        <v>6.1938916000000001E-6</v>
      </c>
      <c r="Q1146" s="118">
        <v>1.4650816000000001E-4</v>
      </c>
      <c r="R1146" s="118">
        <v>1.2389612999999999E-4</v>
      </c>
      <c r="S1146" s="118">
        <v>2.050946E-4</v>
      </c>
      <c r="T1146" s="118">
        <v>1.1590123000000001E-2</v>
      </c>
      <c r="U1146" s="118">
        <v>3.2236497000000001E-3</v>
      </c>
      <c r="V1146" s="118">
        <v>2.6106254</v>
      </c>
      <c r="W1146" s="330">
        <v>2.1155750000000001E-6</v>
      </c>
      <c r="X1146" s="118">
        <v>0</v>
      </c>
      <c r="Y1146" s="41"/>
      <c r="Z1146" s="327">
        <f t="shared" si="496"/>
        <v>3.6728899999999998</v>
      </c>
      <c r="AA1146" s="41"/>
      <c r="AB1146" s="111">
        <v>21.254200999999998</v>
      </c>
      <c r="AC1146" s="111">
        <v>2.8189978999999998</v>
      </c>
      <c r="AD1146" s="111">
        <v>0.43699080000000001</v>
      </c>
      <c r="AE1146" s="111">
        <v>0</v>
      </c>
      <c r="AF1146" s="111">
        <v>17.737456000000002</v>
      </c>
      <c r="AG1146" s="111">
        <v>0.16201940000000001</v>
      </c>
      <c r="AH1146" s="111">
        <v>9.8736542999999996E-2</v>
      </c>
      <c r="AI1146" s="41"/>
      <c r="AJ1146" s="114">
        <v>6.0921000000000003E-2</v>
      </c>
      <c r="AK1146" s="114">
        <v>5.7974554999999997E-2</v>
      </c>
      <c r="AL1146" s="114">
        <v>2.8197906000000002E-3</v>
      </c>
      <c r="AM1146" s="114">
        <v>1.2665481000000001E-4</v>
      </c>
      <c r="AN1146" s="113">
        <f t="shared" si="497"/>
        <v>3.4756927931165704E-6</v>
      </c>
      <c r="AO1146" s="112">
        <f t="shared" si="498"/>
        <v>1.042822017742054E-8</v>
      </c>
      <c r="AP1146" s="112">
        <f t="shared" si="499"/>
        <v>1.7738768995000001E-2</v>
      </c>
      <c r="AQ1146" s="328">
        <v>3.4089175E-6</v>
      </c>
      <c r="AR1146" s="328">
        <v>1.0285543E-8</v>
      </c>
      <c r="AS1146" s="328">
        <v>2.8101499E-13</v>
      </c>
      <c r="AT1146" s="328">
        <v>6.2602571000000002E-12</v>
      </c>
      <c r="AU1146" s="328">
        <v>1.6384846999999999E-13</v>
      </c>
      <c r="AV1146" s="328">
        <v>1.8033848999999999E-10</v>
      </c>
      <c r="AW1146" s="328">
        <v>6.5052240000000003E-8</v>
      </c>
      <c r="AX1146" s="328">
        <v>2.6062889999999999E-11</v>
      </c>
      <c r="AY1146" s="328">
        <v>7.3996012999999996E-11</v>
      </c>
      <c r="AZ1146" s="328">
        <v>4.1610557999999999E-14</v>
      </c>
      <c r="BA1146" s="328">
        <v>1.3402159000000001E-15</v>
      </c>
      <c r="BB1146" s="328">
        <v>5.1753754E-14</v>
      </c>
      <c r="BC1146" s="328">
        <v>6.4403991000000003E-14</v>
      </c>
      <c r="BD1146" s="328">
        <v>1.5539721999999999E-14</v>
      </c>
      <c r="BE1146" s="328">
        <v>2.4519802999999999E-11</v>
      </c>
      <c r="BF1146" s="328">
        <v>1.4707535E-9</v>
      </c>
      <c r="BG1146" s="328">
        <v>4.1913171000000002E-11</v>
      </c>
      <c r="BH1146" s="328">
        <v>1.4784995E-5</v>
      </c>
      <c r="BI1146" s="329">
        <v>1.7723984000000002E-2</v>
      </c>
      <c r="BJ1146" s="328">
        <v>4.1017218000000001E-11</v>
      </c>
      <c r="BK1146" s="328">
        <v>2.4942903000000001E-13</v>
      </c>
      <c r="BL1146" s="328">
        <v>1.1159639999999999E-17</v>
      </c>
      <c r="BM1146" s="41"/>
      <c r="BN1146" s="111">
        <v>1.0823757E-4</v>
      </c>
      <c r="BO1146" s="122">
        <v>5.7000784000000001E-7</v>
      </c>
      <c r="BP1146" s="111">
        <v>1.0240992E-4</v>
      </c>
      <c r="BQ1146" s="122">
        <v>1.4521814E-8</v>
      </c>
      <c r="BR1146" s="122">
        <v>5.1013676000000004E-7</v>
      </c>
      <c r="BS1146" s="122">
        <v>1.1769024E-7</v>
      </c>
      <c r="BT1146" s="122">
        <v>8.0949264999999998E-10</v>
      </c>
      <c r="BU1146" s="122">
        <v>1.8503580999999999E-7</v>
      </c>
      <c r="BV1146" s="122">
        <v>8.3117664000000002E-9</v>
      </c>
      <c r="BW1146" s="122">
        <v>9.6945301000000006E-8</v>
      </c>
      <c r="BX1146" s="122">
        <v>1.2026067E-9</v>
      </c>
      <c r="BY1146" s="122">
        <v>2.7325472E-8</v>
      </c>
      <c r="BZ1146" s="122">
        <v>2.2473450999999999E-11</v>
      </c>
      <c r="CA1146" s="122">
        <v>2.9227340999999999E-7</v>
      </c>
      <c r="CB1146" s="122">
        <v>3.9311469999999998E-6</v>
      </c>
      <c r="CC1146" s="122">
        <v>6.6336620000000005E-8</v>
      </c>
      <c r="CD1146" s="122">
        <v>5.8883204999999999E-9</v>
      </c>
      <c r="CE1146" s="167"/>
      <c r="CF1146" s="143"/>
      <c r="CG1146" s="42" t="s">
        <v>1277</v>
      </c>
      <c r="CH1146" s="42"/>
      <c r="CI1146" s="42"/>
      <c r="CK1146" s="50"/>
      <c r="CL1146" s="100"/>
      <c r="CM1146" s="100"/>
      <c r="CN1146" s="100"/>
      <c r="CO1146" s="100"/>
      <c r="CP1146" s="100"/>
      <c r="CQ1146" s="100"/>
      <c r="CR1146" s="100"/>
      <c r="CS1146" s="100"/>
      <c r="CT1146" s="100"/>
      <c r="CU1146" s="100"/>
      <c r="CV1146" s="100"/>
      <c r="CW1146" s="100"/>
    </row>
    <row r="1147" spans="1:101" ht="14.5" customHeight="1">
      <c r="A1147" s="41" t="s">
        <v>9858</v>
      </c>
      <c r="B1147" s="119" t="s">
        <v>8313</v>
      </c>
      <c r="C1147" s="120" t="str">
        <f t="shared" si="490"/>
        <v>A.160.06.103</v>
      </c>
      <c r="D1147" s="135" t="s">
        <v>103</v>
      </c>
      <c r="E1147" s="119" t="s">
        <v>6570</v>
      </c>
      <c r="F1147" s="118" t="str">
        <f t="shared" si="491"/>
        <v>Coromandel Ebony FSC/PEFC 1100 (kg/m3)</v>
      </c>
      <c r="G1147" s="118">
        <f t="shared" si="492"/>
        <v>6.5929074044000002E-2</v>
      </c>
      <c r="H1147" s="118">
        <f t="shared" si="493"/>
        <v>1.5950284340000001E-3</v>
      </c>
      <c r="I1147" s="118">
        <f t="shared" si="494"/>
        <v>6.3328125300000006E-3</v>
      </c>
      <c r="J1147" s="326">
        <f t="shared" si="495"/>
        <v>2.1351327080000003E-2</v>
      </c>
      <c r="K1147" s="118">
        <v>3.6649906000000003E-2</v>
      </c>
      <c r="L1147" s="118">
        <v>4.4597291000000004E-3</v>
      </c>
      <c r="M1147" s="118">
        <v>1.7485056E-3</v>
      </c>
      <c r="N1147" s="118">
        <v>1.2382152E-3</v>
      </c>
      <c r="O1147" s="118">
        <v>1.9903063999999999E-4</v>
      </c>
      <c r="P1147" s="330">
        <v>7.0089339999999996E-6</v>
      </c>
      <c r="Q1147" s="118">
        <v>1.5077366000000001E-4</v>
      </c>
      <c r="R1147" s="118">
        <v>1.2457783E-4</v>
      </c>
      <c r="S1147" s="118">
        <v>2.0811549E-4</v>
      </c>
      <c r="T1147" s="118">
        <v>1.7874687E-2</v>
      </c>
      <c r="U1147" s="118">
        <v>3.2409347999999998E-3</v>
      </c>
      <c r="V1147" s="330">
        <v>2.5474214999999998E-5</v>
      </c>
      <c r="W1147" s="330">
        <v>2.1155750000000001E-6</v>
      </c>
      <c r="X1147" s="118">
        <v>0</v>
      </c>
      <c r="Y1147" s="41"/>
      <c r="Z1147" s="327">
        <f t="shared" si="496"/>
        <v>0.2755632030075188</v>
      </c>
      <c r="AA1147" s="41"/>
      <c r="AB1147" s="111">
        <v>21.945809000000001</v>
      </c>
      <c r="AC1147" s="111">
        <v>3.5074377999999999</v>
      </c>
      <c r="AD1147" s="111">
        <v>0.43933397000000002</v>
      </c>
      <c r="AE1147" s="111">
        <v>0</v>
      </c>
      <c r="AF1147" s="111">
        <v>17.737456000000002</v>
      </c>
      <c r="AG1147" s="111">
        <v>0.16226755000000001</v>
      </c>
      <c r="AH1147" s="111">
        <v>9.9313431999999993E-2</v>
      </c>
      <c r="AI1147" s="41"/>
      <c r="AJ1147" s="114">
        <v>6.3503533000000001E-3</v>
      </c>
      <c r="AK1147" s="114">
        <v>5.9205923000000002E-3</v>
      </c>
      <c r="AL1147" s="114">
        <v>2.5779470000000001E-4</v>
      </c>
      <c r="AM1147" s="114">
        <v>1.7196630000000001E-4</v>
      </c>
      <c r="AN1147" s="113">
        <f t="shared" si="497"/>
        <v>3.5495157331156998E-7</v>
      </c>
      <c r="AO1147" s="112">
        <f t="shared" si="498"/>
        <v>9.533827751155403E-10</v>
      </c>
      <c r="AP1147" s="112">
        <f t="shared" si="499"/>
        <v>2.4084915836E-2</v>
      </c>
      <c r="AQ1147" s="328">
        <v>2.5619817000000001E-7</v>
      </c>
      <c r="AR1147" s="328">
        <v>7.7302744000000004E-10</v>
      </c>
      <c r="AS1147" s="328">
        <v>2.1119485E-14</v>
      </c>
      <c r="AT1147" s="328">
        <v>6.2602571000000002E-12</v>
      </c>
      <c r="AU1147" s="328">
        <v>1.6384846999999999E-13</v>
      </c>
      <c r="AV1147" s="328">
        <v>1.8412409E-10</v>
      </c>
      <c r="AW1147" s="328">
        <v>9.7025152999999996E-8</v>
      </c>
      <c r="AX1147" s="328">
        <v>2.6926193000000001E-11</v>
      </c>
      <c r="AY1147" s="328">
        <v>1.1096932E-10</v>
      </c>
      <c r="AZ1147" s="328">
        <v>4.1610557999999999E-14</v>
      </c>
      <c r="BA1147" s="328">
        <v>1.3402159000000001E-15</v>
      </c>
      <c r="BB1147" s="328">
        <v>5.400717E-14</v>
      </c>
      <c r="BC1147" s="328">
        <v>1.4837070999999999E-13</v>
      </c>
      <c r="BD1147" s="328">
        <v>3.0762787000000003E-14</v>
      </c>
      <c r="BE1147" s="328">
        <v>2.4631698000000001E-11</v>
      </c>
      <c r="BF1147" s="328">
        <v>1.4720532000000001E-9</v>
      </c>
      <c r="BG1147" s="328">
        <v>4.1913171000000002E-11</v>
      </c>
      <c r="BH1147" s="328">
        <v>1.5062835999999999E-5</v>
      </c>
      <c r="BI1147" s="329">
        <v>2.4069852999999999E-2</v>
      </c>
      <c r="BJ1147" s="328">
        <v>4.1017218000000001E-11</v>
      </c>
      <c r="BK1147" s="328">
        <v>2.4942903000000001E-13</v>
      </c>
      <c r="BL1147" s="328">
        <v>1.1159639999999999E-17</v>
      </c>
      <c r="BM1147" s="41"/>
      <c r="BN1147" s="122">
        <v>1.4868312000000001E-5</v>
      </c>
      <c r="BO1147" s="122">
        <v>8.2491299000000004E-7</v>
      </c>
      <c r="BP1147" s="122">
        <v>7.6834332000000001E-6</v>
      </c>
      <c r="BQ1147" s="122">
        <v>1.4601667E-8</v>
      </c>
      <c r="BR1147" s="122">
        <v>7.3333112999999999E-7</v>
      </c>
      <c r="BS1147" s="122">
        <v>1.1769024E-7</v>
      </c>
      <c r="BT1147" s="122">
        <v>8.0949264999999998E-10</v>
      </c>
      <c r="BU1147" s="122">
        <v>1.8503580999999999E-7</v>
      </c>
      <c r="BV1147" s="122">
        <v>9.4054959999999998E-9</v>
      </c>
      <c r="BW1147" s="122">
        <v>9.9767809000000006E-8</v>
      </c>
      <c r="BX1147" s="122">
        <v>1.2026067E-9</v>
      </c>
      <c r="BY1147" s="122">
        <v>2.7325472E-8</v>
      </c>
      <c r="BZ1147" s="122">
        <v>2.2473450999999999E-11</v>
      </c>
      <c r="CA1147" s="122">
        <v>3.3582421000000002E-7</v>
      </c>
      <c r="CB1147" s="122">
        <v>4.7627249000000003E-6</v>
      </c>
      <c r="CC1147" s="122">
        <v>6.6336620000000005E-8</v>
      </c>
      <c r="CD1147" s="122">
        <v>5.8883204999999999E-9</v>
      </c>
      <c r="CE1147" s="145"/>
      <c r="CF1147" s="143"/>
      <c r="CG1147" s="42" t="s">
        <v>1277</v>
      </c>
      <c r="CH1147" s="42"/>
      <c r="CI1147" s="42"/>
      <c r="CJ1147" s="100"/>
      <c r="CK1147" s="50"/>
      <c r="CL1147" s="100"/>
      <c r="CM1147" s="100"/>
      <c r="CN1147" s="100"/>
      <c r="CO1147" s="100"/>
      <c r="CP1147" s="100"/>
      <c r="CQ1147" s="100"/>
      <c r="CR1147" s="100"/>
      <c r="CS1147" s="100"/>
      <c r="CT1147" s="100"/>
      <c r="CU1147" s="100"/>
      <c r="CV1147" s="100"/>
      <c r="CW1147" s="41"/>
    </row>
    <row r="1148" spans="1:101" ht="14.5" customHeight="1">
      <c r="A1148" s="41" t="s">
        <v>9856</v>
      </c>
      <c r="B1148" s="119" t="s">
        <v>8313</v>
      </c>
      <c r="C1148" s="120" t="str">
        <f t="shared" si="490"/>
        <v>A.160.06.104</v>
      </c>
      <c r="D1148" s="135" t="s">
        <v>103</v>
      </c>
      <c r="E1148" s="119" t="s">
        <v>6570</v>
      </c>
      <c r="F1148" s="118" t="str">
        <f t="shared" si="491"/>
        <v>Coromandel Ebony natural forest 1100 (kg/m3)</v>
      </c>
      <c r="G1148" s="118">
        <f t="shared" si="492"/>
        <v>6.1066541038290003</v>
      </c>
      <c r="H1148" s="118">
        <f t="shared" si="493"/>
        <v>1.5950284340000001E-3</v>
      </c>
      <c r="I1148" s="118">
        <f t="shared" si="494"/>
        <v>6.3328125300000006E-3</v>
      </c>
      <c r="J1148" s="326">
        <f t="shared" si="495"/>
        <v>5.6032263528649997</v>
      </c>
      <c r="K1148" s="118">
        <v>0.49549990999999999</v>
      </c>
      <c r="L1148" s="118">
        <v>4.4597291000000004E-3</v>
      </c>
      <c r="M1148" s="118">
        <v>1.7485056E-3</v>
      </c>
      <c r="N1148" s="118">
        <v>1.2382152E-3</v>
      </c>
      <c r="O1148" s="118">
        <v>1.9903063999999999E-4</v>
      </c>
      <c r="P1148" s="330">
        <v>7.0089339999999996E-6</v>
      </c>
      <c r="Q1148" s="118">
        <v>1.5077366000000001E-4</v>
      </c>
      <c r="R1148" s="118">
        <v>1.2457783E-4</v>
      </c>
      <c r="S1148" s="118">
        <v>2.0811549E-4</v>
      </c>
      <c r="T1148" s="118">
        <v>1.7874687E-2</v>
      </c>
      <c r="U1148" s="118">
        <v>3.2409347999999998E-3</v>
      </c>
      <c r="V1148" s="118">
        <v>5.5819004999999997</v>
      </c>
      <c r="W1148" s="330">
        <v>2.1155750000000001E-6</v>
      </c>
      <c r="X1148" s="118">
        <v>0</v>
      </c>
      <c r="Y1148" s="41"/>
      <c r="Z1148" s="327">
        <f t="shared" si="496"/>
        <v>3.7255632330827066</v>
      </c>
      <c r="AA1148" s="41"/>
      <c r="AB1148" s="111">
        <v>21.945809000000001</v>
      </c>
      <c r="AC1148" s="111">
        <v>3.5074377999999999</v>
      </c>
      <c r="AD1148" s="111">
        <v>0.43933397000000002</v>
      </c>
      <c r="AE1148" s="111">
        <v>0</v>
      </c>
      <c r="AF1148" s="111">
        <v>17.737456000000002</v>
      </c>
      <c r="AG1148" s="111">
        <v>0.16226755000000001</v>
      </c>
      <c r="AH1148" s="111">
        <v>9.9313431999999993E-2</v>
      </c>
      <c r="AI1148" s="41"/>
      <c r="AJ1148" s="114">
        <v>6.2365177000000001E-2</v>
      </c>
      <c r="AK1148" s="114">
        <v>5.9323279999999999E-2</v>
      </c>
      <c r="AL1148" s="114">
        <v>2.8699301000000002E-3</v>
      </c>
      <c r="AM1148" s="114">
        <v>1.7196630000000001E-4</v>
      </c>
      <c r="AN1148" s="113">
        <f t="shared" si="497"/>
        <v>3.5565516033115703E-6</v>
      </c>
      <c r="AO1148" s="112">
        <f t="shared" si="498"/>
        <v>1.061364626012054E-8</v>
      </c>
      <c r="AP1148" s="112">
        <f t="shared" si="499"/>
        <v>2.4084915836E-2</v>
      </c>
      <c r="AQ1148" s="328">
        <v>3.4577982E-6</v>
      </c>
      <c r="AR1148" s="328">
        <v>1.0433027E-8</v>
      </c>
      <c r="AS1148" s="328">
        <v>2.8504449E-13</v>
      </c>
      <c r="AT1148" s="328">
        <v>6.2602571000000002E-12</v>
      </c>
      <c r="AU1148" s="328">
        <v>1.6384846999999999E-13</v>
      </c>
      <c r="AV1148" s="328">
        <v>1.8412409E-10</v>
      </c>
      <c r="AW1148" s="328">
        <v>9.7025152999999996E-8</v>
      </c>
      <c r="AX1148" s="328">
        <v>2.6926193000000001E-11</v>
      </c>
      <c r="AY1148" s="328">
        <v>1.1096932E-10</v>
      </c>
      <c r="AZ1148" s="328">
        <v>4.1610557999999999E-14</v>
      </c>
      <c r="BA1148" s="328">
        <v>1.3402159000000001E-15</v>
      </c>
      <c r="BB1148" s="328">
        <v>5.400717E-14</v>
      </c>
      <c r="BC1148" s="328">
        <v>1.4837070999999999E-13</v>
      </c>
      <c r="BD1148" s="328">
        <v>3.0762787000000003E-14</v>
      </c>
      <c r="BE1148" s="328">
        <v>2.4631698000000001E-11</v>
      </c>
      <c r="BF1148" s="328">
        <v>1.4720532000000001E-9</v>
      </c>
      <c r="BG1148" s="328">
        <v>4.1913171000000002E-11</v>
      </c>
      <c r="BH1148" s="328">
        <v>1.5062835999999999E-5</v>
      </c>
      <c r="BI1148" s="329">
        <v>2.4069852999999999E-2</v>
      </c>
      <c r="BJ1148" s="328">
        <v>4.1017218000000001E-11</v>
      </c>
      <c r="BK1148" s="328">
        <v>2.4942903000000001E-13</v>
      </c>
      <c r="BL1148" s="328">
        <v>1.1159639999999999E-17</v>
      </c>
      <c r="BM1148" s="41"/>
      <c r="BN1148" s="111">
        <v>1.1106347E-4</v>
      </c>
      <c r="BO1148" s="122">
        <v>8.2491299000000004E-7</v>
      </c>
      <c r="BP1148" s="111">
        <v>1.0387859E-4</v>
      </c>
      <c r="BQ1148" s="122">
        <v>1.4601667E-8</v>
      </c>
      <c r="BR1148" s="122">
        <v>7.3333112999999999E-7</v>
      </c>
      <c r="BS1148" s="122">
        <v>1.1769024E-7</v>
      </c>
      <c r="BT1148" s="122">
        <v>8.0949264999999998E-10</v>
      </c>
      <c r="BU1148" s="122">
        <v>1.8503580999999999E-7</v>
      </c>
      <c r="BV1148" s="122">
        <v>9.4054959999999998E-9</v>
      </c>
      <c r="BW1148" s="122">
        <v>9.9767809000000006E-8</v>
      </c>
      <c r="BX1148" s="122">
        <v>1.2026067E-9</v>
      </c>
      <c r="BY1148" s="122">
        <v>2.7325472E-8</v>
      </c>
      <c r="BZ1148" s="122">
        <v>2.2473450999999999E-11</v>
      </c>
      <c r="CA1148" s="122">
        <v>3.3582421000000002E-7</v>
      </c>
      <c r="CB1148" s="122">
        <v>4.7627249000000003E-6</v>
      </c>
      <c r="CC1148" s="122">
        <v>6.6336620000000005E-8</v>
      </c>
      <c r="CD1148" s="122">
        <v>5.8883204999999999E-9</v>
      </c>
      <c r="CE1148" s="167"/>
      <c r="CF1148" s="143"/>
      <c r="CG1148" s="42" t="s">
        <v>1277</v>
      </c>
      <c r="CH1148" s="42"/>
      <c r="CI1148" s="42"/>
      <c r="CJ1148" s="100"/>
      <c r="CK1148" s="50"/>
      <c r="CL1148" s="100"/>
      <c r="CM1148" s="100"/>
      <c r="CN1148" s="100"/>
      <c r="CO1148" s="100"/>
      <c r="CP1148" s="100"/>
      <c r="CQ1148" s="100"/>
      <c r="CR1148" s="41"/>
      <c r="CS1148" s="41"/>
      <c r="CT1148" s="41"/>
      <c r="CU1148" s="41"/>
      <c r="CV1148" s="41"/>
      <c r="CW1148" s="41"/>
    </row>
    <row r="1149" spans="1:101" ht="14.5" customHeight="1">
      <c r="A1149" s="41" t="s">
        <v>9854</v>
      </c>
      <c r="B1149" s="119" t="s">
        <v>8313</v>
      </c>
      <c r="C1149" s="120" t="str">
        <f t="shared" si="490"/>
        <v>A.160.06.105</v>
      </c>
      <c r="D1149" s="135" t="s">
        <v>103</v>
      </c>
      <c r="E1149" s="119" t="s">
        <v>6570</v>
      </c>
      <c r="F1149" s="118" t="str">
        <f t="shared" si="491"/>
        <v>Dabema FSC/PEFC 690 (kg/m3)</v>
      </c>
      <c r="G1149" s="118">
        <f t="shared" si="492"/>
        <v>5.5626746964400002E-2</v>
      </c>
      <c r="H1149" s="118">
        <f t="shared" si="493"/>
        <v>1.5643710324000002E-3</v>
      </c>
      <c r="I1149" s="118">
        <f t="shared" si="494"/>
        <v>5.0734593600000001E-3</v>
      </c>
      <c r="J1149" s="326">
        <f t="shared" si="495"/>
        <v>1.7082341572E-2</v>
      </c>
      <c r="K1149" s="118">
        <v>3.1906575E-2</v>
      </c>
      <c r="L1149" s="118">
        <v>3.2763407999999998E-3</v>
      </c>
      <c r="M1149" s="118">
        <v>1.6730022999999999E-3</v>
      </c>
      <c r="N1149" s="118">
        <v>1.2209981999999999E-3</v>
      </c>
      <c r="O1149" s="118">
        <v>1.8903019E-4</v>
      </c>
      <c r="P1149" s="330">
        <v>6.4570824000000001E-6</v>
      </c>
      <c r="Q1149" s="118">
        <v>1.4788556000000001E-4</v>
      </c>
      <c r="R1149" s="118">
        <v>1.2411626000000001E-4</v>
      </c>
      <c r="S1149" s="118">
        <v>2.0607009999999999E-4</v>
      </c>
      <c r="T1149" s="118">
        <v>1.3619513999999999E-2</v>
      </c>
      <c r="U1149" s="118">
        <v>3.2292314000000001E-3</v>
      </c>
      <c r="V1149" s="330">
        <v>2.5410496999999998E-5</v>
      </c>
      <c r="W1149" s="330">
        <v>2.1155750000000001E-6</v>
      </c>
      <c r="X1149" s="118">
        <v>0</v>
      </c>
      <c r="Y1149" s="41"/>
      <c r="Z1149" s="327">
        <f t="shared" si="496"/>
        <v>0.23989906015037593</v>
      </c>
      <c r="AA1149" s="41"/>
      <c r="AB1149" s="111">
        <v>21.477533000000001</v>
      </c>
      <c r="AC1149" s="111">
        <v>3.0413066</v>
      </c>
      <c r="AD1149" s="111">
        <v>0.43774744999999998</v>
      </c>
      <c r="AE1149" s="111">
        <v>0</v>
      </c>
      <c r="AF1149" s="111">
        <v>17.737456000000002</v>
      </c>
      <c r="AG1149" s="111">
        <v>0.16209952999999999</v>
      </c>
      <c r="AH1149" s="111">
        <v>9.8922830000000003E-2</v>
      </c>
      <c r="AI1149" s="41"/>
      <c r="AJ1149" s="114">
        <v>5.3725257000000002E-3</v>
      </c>
      <c r="AK1149" s="114">
        <v>5.0073929000000001E-3</v>
      </c>
      <c r="AL1149" s="114">
        <v>2.2384611000000001E-4</v>
      </c>
      <c r="AM1149" s="114">
        <v>1.4128664000000001E-4</v>
      </c>
      <c r="AN1149" s="113">
        <f t="shared" si="497"/>
        <v>3.0020340837957E-7</v>
      </c>
      <c r="AO1149" s="112">
        <f t="shared" si="498"/>
        <v>8.2783324330954E-10</v>
      </c>
      <c r="AP1149" s="112">
        <f t="shared" si="499"/>
        <v>1.9788045713999999E-2</v>
      </c>
      <c r="AQ1149" s="328">
        <v>2.2310184999999999E-7</v>
      </c>
      <c r="AR1149" s="328">
        <v>6.7316786000000004E-10</v>
      </c>
      <c r="AS1149" s="328">
        <v>1.8391179E-14</v>
      </c>
      <c r="AT1149" s="328">
        <v>6.2602571000000002E-12</v>
      </c>
      <c r="AU1149" s="328">
        <v>1.6384846999999999E-13</v>
      </c>
      <c r="AV1149" s="328">
        <v>1.8156092000000001E-10</v>
      </c>
      <c r="AW1149" s="328">
        <v>7.5376826999999995E-8</v>
      </c>
      <c r="AX1149" s="328">
        <v>2.6341665000000001E-11</v>
      </c>
      <c r="AY1149" s="328">
        <v>8.5935309999999996E-11</v>
      </c>
      <c r="AZ1149" s="328">
        <v>4.1610557999999999E-14</v>
      </c>
      <c r="BA1149" s="328">
        <v>1.3402159000000001E-15</v>
      </c>
      <c r="BB1149" s="328">
        <v>5.2481418999999998E-14</v>
      </c>
      <c r="BC1149" s="328">
        <v>9.1518245000000005E-14</v>
      </c>
      <c r="BD1149" s="328">
        <v>2.0455503000000001E-14</v>
      </c>
      <c r="BE1149" s="328">
        <v>2.4555936E-11</v>
      </c>
      <c r="BF1149" s="328">
        <v>1.4711732E-9</v>
      </c>
      <c r="BG1149" s="328">
        <v>4.1913171000000002E-11</v>
      </c>
      <c r="BH1149" s="328">
        <v>1.4874714E-5</v>
      </c>
      <c r="BI1149" s="329">
        <v>1.9773170999999999E-2</v>
      </c>
      <c r="BJ1149" s="328">
        <v>4.1017218000000001E-11</v>
      </c>
      <c r="BK1149" s="328">
        <v>2.4942903000000001E-13</v>
      </c>
      <c r="BL1149" s="328">
        <v>1.1159639999999999E-17</v>
      </c>
      <c r="BM1149" s="41"/>
      <c r="BN1149" s="122">
        <v>1.2954948E-5</v>
      </c>
      <c r="BO1149" s="122">
        <v>6.5232096E-7</v>
      </c>
      <c r="BP1149" s="122">
        <v>6.6890223999999998E-6</v>
      </c>
      <c r="BQ1149" s="122">
        <v>1.4547600000000001E-8</v>
      </c>
      <c r="BR1149" s="122">
        <v>5.8220993999999996E-7</v>
      </c>
      <c r="BS1149" s="122">
        <v>1.1769024E-7</v>
      </c>
      <c r="BT1149" s="122">
        <v>8.0949264999999998E-10</v>
      </c>
      <c r="BU1149" s="122">
        <v>1.8503580999999999E-7</v>
      </c>
      <c r="BV1149" s="122">
        <v>8.6649499000000007E-9</v>
      </c>
      <c r="BW1149" s="122">
        <v>9.7856735999999996E-8</v>
      </c>
      <c r="BX1149" s="122">
        <v>1.2026067E-9</v>
      </c>
      <c r="BY1149" s="122">
        <v>2.7325472E-8</v>
      </c>
      <c r="BZ1149" s="122">
        <v>2.2473450999999999E-11</v>
      </c>
      <c r="CA1149" s="122">
        <v>3.0633668999999999E-7</v>
      </c>
      <c r="CB1149" s="122">
        <v>4.1996774E-6</v>
      </c>
      <c r="CC1149" s="122">
        <v>6.6336620000000005E-8</v>
      </c>
      <c r="CD1149" s="122">
        <v>5.8883204999999999E-9</v>
      </c>
      <c r="CE1149" s="167"/>
      <c r="CF1149" s="143"/>
      <c r="CG1149" s="42" t="s">
        <v>1277</v>
      </c>
      <c r="CH1149" s="42"/>
      <c r="CI1149" s="42"/>
      <c r="CJ1149" s="100"/>
      <c r="CK1149" s="50"/>
      <c r="CL1149" s="100"/>
      <c r="CM1149" s="100"/>
      <c r="CN1149" s="100"/>
      <c r="CO1149" s="100"/>
      <c r="CP1149" s="100"/>
      <c r="CQ1149" s="100"/>
      <c r="CR1149" s="41"/>
      <c r="CS1149" s="41"/>
      <c r="CT1149" s="41"/>
      <c r="CU1149" s="41"/>
      <c r="CV1149" s="41"/>
      <c r="CW1149" s="41"/>
    </row>
    <row r="1150" spans="1:101" ht="14.5" customHeight="1">
      <c r="A1150" s="41" t="s">
        <v>9851</v>
      </c>
      <c r="B1150" s="119" t="s">
        <v>8313</v>
      </c>
      <c r="C1150" s="120" t="str">
        <f t="shared" si="490"/>
        <v>A.160.06.106</v>
      </c>
      <c r="D1150" s="135" t="s">
        <v>103</v>
      </c>
      <c r="E1150" s="119" t="s">
        <v>6570</v>
      </c>
      <c r="F1150" s="118" t="str">
        <f t="shared" si="491"/>
        <v>Dabema natural forest 690 (kg/m3)</v>
      </c>
      <c r="G1150" s="118">
        <f t="shared" si="492"/>
        <v>7.590576741467399</v>
      </c>
      <c r="H1150" s="118">
        <f t="shared" si="493"/>
        <v>1.5643710324000002E-3</v>
      </c>
      <c r="I1150" s="118">
        <f t="shared" si="494"/>
        <v>5.0734593600000001E-3</v>
      </c>
      <c r="J1150" s="326">
        <f t="shared" si="495"/>
        <v>7.0931823310749991</v>
      </c>
      <c r="K1150" s="118">
        <v>0.49075658</v>
      </c>
      <c r="L1150" s="118">
        <v>3.2763407999999998E-3</v>
      </c>
      <c r="M1150" s="118">
        <v>1.6730022999999999E-3</v>
      </c>
      <c r="N1150" s="118">
        <v>1.2209981999999999E-3</v>
      </c>
      <c r="O1150" s="118">
        <v>1.8903019E-4</v>
      </c>
      <c r="P1150" s="330">
        <v>6.4570824000000001E-6</v>
      </c>
      <c r="Q1150" s="118">
        <v>1.4788556000000001E-4</v>
      </c>
      <c r="R1150" s="118">
        <v>1.2411626000000001E-4</v>
      </c>
      <c r="S1150" s="118">
        <v>2.0607009999999999E-4</v>
      </c>
      <c r="T1150" s="118">
        <v>1.3619513999999999E-2</v>
      </c>
      <c r="U1150" s="118">
        <v>3.2292314000000001E-3</v>
      </c>
      <c r="V1150" s="118">
        <v>7.0761253999999996</v>
      </c>
      <c r="W1150" s="330">
        <v>2.1155750000000001E-6</v>
      </c>
      <c r="X1150" s="118">
        <v>0</v>
      </c>
      <c r="Y1150" s="41"/>
      <c r="Z1150" s="327">
        <f t="shared" si="496"/>
        <v>3.6898990977443606</v>
      </c>
      <c r="AA1150" s="41"/>
      <c r="AB1150" s="111">
        <v>21.477533000000001</v>
      </c>
      <c r="AC1150" s="111">
        <v>3.0413066</v>
      </c>
      <c r="AD1150" s="111">
        <v>0.43774744999999998</v>
      </c>
      <c r="AE1150" s="111">
        <v>0</v>
      </c>
      <c r="AF1150" s="111">
        <v>17.737456000000002</v>
      </c>
      <c r="AG1150" s="111">
        <v>0.16209952999999999</v>
      </c>
      <c r="AH1150" s="111">
        <v>9.8922830000000003E-2</v>
      </c>
      <c r="AI1150" s="41"/>
      <c r="AJ1150" s="114">
        <v>6.1387349000000001E-2</v>
      </c>
      <c r="AK1150" s="114">
        <v>5.8410081000000003E-2</v>
      </c>
      <c r="AL1150" s="114">
        <v>2.8359815000000002E-3</v>
      </c>
      <c r="AM1150" s="114">
        <v>1.4128664000000001E-4</v>
      </c>
      <c r="AN1150" s="113">
        <f t="shared" si="497"/>
        <v>3.50180345837957E-6</v>
      </c>
      <c r="AO1150" s="112">
        <f t="shared" si="498"/>
        <v>1.0488097308310539E-8</v>
      </c>
      <c r="AP1150" s="112">
        <f t="shared" si="499"/>
        <v>1.9788045713999999E-2</v>
      </c>
      <c r="AQ1150" s="328">
        <v>3.4247019000000001E-6</v>
      </c>
      <c r="AR1150" s="328">
        <v>1.0333168E-8</v>
      </c>
      <c r="AS1150" s="328">
        <v>2.8231618000000001E-13</v>
      </c>
      <c r="AT1150" s="328">
        <v>6.2602571000000002E-12</v>
      </c>
      <c r="AU1150" s="328">
        <v>1.6384846999999999E-13</v>
      </c>
      <c r="AV1150" s="328">
        <v>1.8156092000000001E-10</v>
      </c>
      <c r="AW1150" s="328">
        <v>7.5376826999999995E-8</v>
      </c>
      <c r="AX1150" s="328">
        <v>2.6341665000000001E-11</v>
      </c>
      <c r="AY1150" s="328">
        <v>8.5935309999999996E-11</v>
      </c>
      <c r="AZ1150" s="328">
        <v>4.1610557999999999E-14</v>
      </c>
      <c r="BA1150" s="328">
        <v>1.3402159000000001E-15</v>
      </c>
      <c r="BB1150" s="328">
        <v>5.2481418999999998E-14</v>
      </c>
      <c r="BC1150" s="328">
        <v>9.1518245000000005E-14</v>
      </c>
      <c r="BD1150" s="328">
        <v>2.0455503000000001E-14</v>
      </c>
      <c r="BE1150" s="328">
        <v>2.4555936E-11</v>
      </c>
      <c r="BF1150" s="328">
        <v>1.4711732E-9</v>
      </c>
      <c r="BG1150" s="328">
        <v>4.1913171000000002E-11</v>
      </c>
      <c r="BH1150" s="328">
        <v>1.4874714E-5</v>
      </c>
      <c r="BI1150" s="329">
        <v>1.9773170999999999E-2</v>
      </c>
      <c r="BJ1150" s="328">
        <v>4.1017218000000001E-11</v>
      </c>
      <c r="BK1150" s="328">
        <v>2.4942903000000001E-13</v>
      </c>
      <c r="BL1150" s="328">
        <v>1.1159639999999999E-17</v>
      </c>
      <c r="BM1150" s="41"/>
      <c r="BN1150" s="111">
        <v>1.091501E-4</v>
      </c>
      <c r="BO1150" s="122">
        <v>6.5232096E-7</v>
      </c>
      <c r="BP1150" s="111">
        <v>1.0288418E-4</v>
      </c>
      <c r="BQ1150" s="122">
        <v>1.4547600000000001E-8</v>
      </c>
      <c r="BR1150" s="122">
        <v>5.8220993999999996E-7</v>
      </c>
      <c r="BS1150" s="122">
        <v>1.1769024E-7</v>
      </c>
      <c r="BT1150" s="122">
        <v>8.0949264999999998E-10</v>
      </c>
      <c r="BU1150" s="122">
        <v>1.8503580999999999E-7</v>
      </c>
      <c r="BV1150" s="122">
        <v>8.6649499000000007E-9</v>
      </c>
      <c r="BW1150" s="122">
        <v>9.7856735999999996E-8</v>
      </c>
      <c r="BX1150" s="122">
        <v>1.2026067E-9</v>
      </c>
      <c r="BY1150" s="122">
        <v>2.7325472E-8</v>
      </c>
      <c r="BZ1150" s="122">
        <v>2.2473450999999999E-11</v>
      </c>
      <c r="CA1150" s="122">
        <v>3.0633668999999999E-7</v>
      </c>
      <c r="CB1150" s="122">
        <v>4.1996774E-6</v>
      </c>
      <c r="CC1150" s="122">
        <v>6.6336620000000005E-8</v>
      </c>
      <c r="CD1150" s="122">
        <v>5.8883204999999999E-9</v>
      </c>
      <c r="CE1150" s="167"/>
      <c r="CF1150" s="143"/>
      <c r="CG1150" s="42" t="s">
        <v>1277</v>
      </c>
      <c r="CH1150" s="42"/>
      <c r="CI1150" s="42"/>
      <c r="CJ1150" s="100"/>
      <c r="CK1150" s="50"/>
      <c r="CL1150" s="100"/>
      <c r="CM1150" s="100"/>
      <c r="CN1150" s="100"/>
      <c r="CO1150" s="100"/>
      <c r="CP1150" s="100"/>
      <c r="CQ1150" s="100"/>
      <c r="CR1150" s="41"/>
      <c r="CS1150" s="41"/>
      <c r="CT1150" s="41"/>
      <c r="CU1150" s="41"/>
      <c r="CV1150" s="41"/>
      <c r="CW1150" s="41"/>
    </row>
    <row r="1151" spans="1:101" ht="14.5" customHeight="1">
      <c r="A1151" s="41" t="s">
        <v>9849</v>
      </c>
      <c r="B1151" s="119" t="s">
        <v>8313</v>
      </c>
      <c r="C1151" s="120" t="str">
        <f t="shared" si="490"/>
        <v>A.160.06.107</v>
      </c>
      <c r="D1151" s="135" t="s">
        <v>103</v>
      </c>
      <c r="E1151" s="119" t="s">
        <v>6570</v>
      </c>
      <c r="F1151" s="118" t="str">
        <f t="shared" si="491"/>
        <v>Emien FSC/PEFC 360 (kg/m3)</v>
      </c>
      <c r="G1151" s="118">
        <f t="shared" si="492"/>
        <v>6.8255935551199992E-2</v>
      </c>
      <c r="H1151" s="118">
        <f t="shared" si="493"/>
        <v>1.7275812088999999E-3</v>
      </c>
      <c r="I1151" s="118">
        <f t="shared" si="494"/>
        <v>6.5243643200000008E-3</v>
      </c>
      <c r="J1151" s="326">
        <f t="shared" si="495"/>
        <v>2.2286418022300001E-2</v>
      </c>
      <c r="K1151" s="118">
        <v>3.7717571999999998E-2</v>
      </c>
      <c r="L1151" s="118">
        <v>4.4984027000000001E-3</v>
      </c>
      <c r="M1151" s="118">
        <v>1.8828892000000001E-3</v>
      </c>
      <c r="N1151" s="118">
        <v>1.3357334999999999E-3</v>
      </c>
      <c r="O1151" s="118">
        <v>2.1182927E-4</v>
      </c>
      <c r="P1151" s="330">
        <v>7.8306188999999996E-6</v>
      </c>
      <c r="Q1151" s="118">
        <v>1.7218782E-4</v>
      </c>
      <c r="R1151" s="118">
        <v>1.4307242E-4</v>
      </c>
      <c r="S1151" s="118">
        <v>2.2128988000000001E-4</v>
      </c>
      <c r="T1151" s="118">
        <v>1.8785083000000001E-2</v>
      </c>
      <c r="U1151" s="118">
        <v>3.2483434E-3</v>
      </c>
      <c r="V1151" s="330">
        <v>2.9268831000000002E-5</v>
      </c>
      <c r="W1151" s="330">
        <v>2.4329112999999999E-6</v>
      </c>
      <c r="X1151" s="118">
        <v>0</v>
      </c>
      <c r="Y1151" s="41"/>
      <c r="Z1151" s="327">
        <f t="shared" si="496"/>
        <v>0.28359076691729318</v>
      </c>
      <c r="AA1151" s="41"/>
      <c r="AB1151" s="111">
        <v>22.071764999999999</v>
      </c>
      <c r="AC1151" s="111">
        <v>3.6319922</v>
      </c>
      <c r="AD1151" s="111">
        <v>0.44033835999999998</v>
      </c>
      <c r="AE1151" s="111">
        <v>0</v>
      </c>
      <c r="AF1151" s="111">
        <v>17.737559999999998</v>
      </c>
      <c r="AG1151" s="111">
        <v>0.16237571000000001</v>
      </c>
      <c r="AH1151" s="111">
        <v>9.9498093999999995E-2</v>
      </c>
      <c r="AI1151" s="41"/>
      <c r="AJ1151" s="114">
        <v>6.5288061000000003E-3</v>
      </c>
      <c r="AK1151" s="114">
        <v>6.0822187999999998E-3</v>
      </c>
      <c r="AL1151" s="114">
        <v>2.6683186000000001E-4</v>
      </c>
      <c r="AM1151" s="114">
        <v>1.7975546000000001E-4</v>
      </c>
      <c r="AN1151" s="113">
        <f t="shared" si="497"/>
        <v>3.6464141195643996E-7</v>
      </c>
      <c r="AO1151" s="112">
        <f t="shared" si="498"/>
        <v>9.8680420406988478E-10</v>
      </c>
      <c r="AP1151" s="112">
        <f t="shared" si="499"/>
        <v>2.5175833983999998E-2</v>
      </c>
      <c r="AQ1151" s="328">
        <v>2.6371907999999998E-7</v>
      </c>
      <c r="AR1151" s="328">
        <v>7.957222E-10</v>
      </c>
      <c r="AS1151" s="328">
        <v>2.1739428999999999E-14</v>
      </c>
      <c r="AT1151" s="328">
        <v>7.1992956999999998E-12</v>
      </c>
      <c r="AU1151" s="328">
        <v>1.8842574E-13</v>
      </c>
      <c r="AV1151" s="328">
        <v>1.9862460999999999E-10</v>
      </c>
      <c r="AW1151" s="328">
        <v>9.8948360000000003E-8</v>
      </c>
      <c r="AX1151" s="328">
        <v>2.9013480000000001E-11</v>
      </c>
      <c r="AY1151" s="328">
        <v>1.1327086000000001E-10</v>
      </c>
      <c r="AZ1151" s="328">
        <v>4.7852141999999999E-14</v>
      </c>
      <c r="BA1151" s="328">
        <v>1.5412483000000001E-15</v>
      </c>
      <c r="BB1151" s="328">
        <v>6.1473298000000002E-14</v>
      </c>
      <c r="BC1151" s="328">
        <v>1.4696695000000001E-13</v>
      </c>
      <c r="BD1151" s="328">
        <v>3.1087788999999997E-14</v>
      </c>
      <c r="BE1151" s="328">
        <v>2.8294923999999999E-11</v>
      </c>
      <c r="BF1151" s="328">
        <v>1.6924948999999999E-9</v>
      </c>
      <c r="BG1151" s="328">
        <v>4.8200147E-11</v>
      </c>
      <c r="BH1151" s="328">
        <v>1.6896984000000001E-5</v>
      </c>
      <c r="BI1151" s="329">
        <v>2.5158936999999999E-2</v>
      </c>
      <c r="BJ1151" s="328">
        <v>4.7169800999999999E-11</v>
      </c>
      <c r="BK1151" s="328">
        <v>2.8684337999999999E-13</v>
      </c>
      <c r="BL1151" s="328">
        <v>1.2833585E-17</v>
      </c>
      <c r="BM1151" s="41"/>
      <c r="BN1151" s="122">
        <v>1.5350251E-5</v>
      </c>
      <c r="BO1151" s="122">
        <v>8.4579139000000002E-7</v>
      </c>
      <c r="BP1151" s="122">
        <v>7.9072630000000001E-6</v>
      </c>
      <c r="BQ1151" s="122">
        <v>1.6769417E-8</v>
      </c>
      <c r="BR1151" s="122">
        <v>7.4915414000000004E-7</v>
      </c>
      <c r="BS1151" s="122">
        <v>1.2754191000000001E-7</v>
      </c>
      <c r="BT1151" s="122">
        <v>9.3091654999999996E-10</v>
      </c>
      <c r="BU1151" s="122">
        <v>2.0094962999999999E-7</v>
      </c>
      <c r="BV1151" s="122">
        <v>1.0508139E-8</v>
      </c>
      <c r="BW1151" s="122">
        <v>1.1393768E-7</v>
      </c>
      <c r="BX1151" s="122">
        <v>1.3829977E-9</v>
      </c>
      <c r="BY1151" s="122">
        <v>3.1424293000000001E-8</v>
      </c>
      <c r="BZ1151" s="122">
        <v>2.5844468999999999E-11</v>
      </c>
      <c r="CA1151" s="122">
        <v>3.5712878999999997E-7</v>
      </c>
      <c r="CB1151" s="122">
        <v>4.9126756E-6</v>
      </c>
      <c r="CC1151" s="122">
        <v>6.7995626000000002E-8</v>
      </c>
      <c r="CD1151" s="122">
        <v>6.7715685E-9</v>
      </c>
      <c r="CE1151" s="167"/>
      <c r="CF1151" s="143"/>
      <c r="CG1151" s="42" t="s">
        <v>1277</v>
      </c>
      <c r="CH1151" s="42"/>
      <c r="CI1151" s="42"/>
      <c r="CJ1151" s="100"/>
      <c r="CK1151" s="50"/>
      <c r="CL1151" s="100"/>
      <c r="CM1151" s="100"/>
      <c r="CN1151" s="100"/>
      <c r="CO1151" s="100"/>
      <c r="CP1151" s="100"/>
      <c r="CQ1151" s="100"/>
      <c r="CR1151" s="41"/>
      <c r="CS1151" s="41"/>
      <c r="CT1151" s="41"/>
      <c r="CU1151" s="41"/>
      <c r="CV1151" s="41"/>
      <c r="CW1151" s="41"/>
    </row>
    <row r="1152" spans="1:101" ht="14.5" customHeight="1">
      <c r="A1152" s="41" t="s">
        <v>9847</v>
      </c>
      <c r="B1152" s="119" t="s">
        <v>8313</v>
      </c>
      <c r="C1152" s="120" t="str">
        <f t="shared" si="490"/>
        <v>A.160.06.108</v>
      </c>
      <c r="D1152" s="135" t="s">
        <v>103</v>
      </c>
      <c r="E1152" s="119" t="s">
        <v>6570</v>
      </c>
      <c r="F1152" s="118" t="str">
        <f t="shared" si="491"/>
        <v>Emien natural forest 360 (kg/m3)</v>
      </c>
      <c r="G1152" s="118">
        <f t="shared" si="492"/>
        <v>7.3284059647201998</v>
      </c>
      <c r="H1152" s="118">
        <f t="shared" si="493"/>
        <v>1.7275812088999999E-3</v>
      </c>
      <c r="I1152" s="118">
        <f t="shared" si="494"/>
        <v>6.5243643200000008E-3</v>
      </c>
      <c r="J1152" s="326">
        <f t="shared" si="495"/>
        <v>6.8235864491912999</v>
      </c>
      <c r="K1152" s="118">
        <v>0.49656757000000001</v>
      </c>
      <c r="L1152" s="118">
        <v>4.4984027000000001E-3</v>
      </c>
      <c r="M1152" s="118">
        <v>1.8828892000000001E-3</v>
      </c>
      <c r="N1152" s="118">
        <v>1.3357334999999999E-3</v>
      </c>
      <c r="O1152" s="118">
        <v>2.1182927E-4</v>
      </c>
      <c r="P1152" s="330">
        <v>7.8306188999999996E-6</v>
      </c>
      <c r="Q1152" s="118">
        <v>1.7218782E-4</v>
      </c>
      <c r="R1152" s="118">
        <v>1.4307242E-4</v>
      </c>
      <c r="S1152" s="118">
        <v>2.2128988000000001E-4</v>
      </c>
      <c r="T1152" s="118">
        <v>1.8785083000000001E-2</v>
      </c>
      <c r="U1152" s="118">
        <v>3.2483434E-3</v>
      </c>
      <c r="V1152" s="118">
        <v>6.8013292999999999</v>
      </c>
      <c r="W1152" s="330">
        <v>2.4329112999999999E-6</v>
      </c>
      <c r="X1152" s="118">
        <v>0</v>
      </c>
      <c r="Y1152" s="41"/>
      <c r="Z1152" s="327">
        <f t="shared" si="496"/>
        <v>3.7335907518796994</v>
      </c>
      <c r="AA1152" s="41"/>
      <c r="AB1152" s="111">
        <v>22.071764999999999</v>
      </c>
      <c r="AC1152" s="111">
        <v>3.6319922</v>
      </c>
      <c r="AD1152" s="111">
        <v>0.44033835999999998</v>
      </c>
      <c r="AE1152" s="111">
        <v>0</v>
      </c>
      <c r="AF1152" s="111">
        <v>17.737559999999998</v>
      </c>
      <c r="AG1152" s="111">
        <v>0.16237571000000001</v>
      </c>
      <c r="AH1152" s="111">
        <v>9.9498093999999995E-2</v>
      </c>
      <c r="AI1152" s="41"/>
      <c r="AJ1152" s="114">
        <v>6.2543629000000003E-2</v>
      </c>
      <c r="AK1152" s="114">
        <v>5.9484906999999997E-2</v>
      </c>
      <c r="AL1152" s="114">
        <v>2.8789672000000001E-3</v>
      </c>
      <c r="AM1152" s="114">
        <v>1.7975546000000001E-4</v>
      </c>
      <c r="AN1152" s="113">
        <f t="shared" si="497"/>
        <v>3.5662414319564403E-6</v>
      </c>
      <c r="AO1152" s="112">
        <f t="shared" si="498"/>
        <v>1.0647067929070885E-8</v>
      </c>
      <c r="AP1152" s="112">
        <f t="shared" si="499"/>
        <v>2.5175833983999998E-2</v>
      </c>
      <c r="AQ1152" s="328">
        <v>3.4653190999999999E-6</v>
      </c>
      <c r="AR1152" s="328">
        <v>1.0455722E-8</v>
      </c>
      <c r="AS1152" s="328">
        <v>2.8566442999999999E-13</v>
      </c>
      <c r="AT1152" s="328">
        <v>7.1992956999999998E-12</v>
      </c>
      <c r="AU1152" s="328">
        <v>1.8842574E-13</v>
      </c>
      <c r="AV1152" s="328">
        <v>1.9862460999999999E-10</v>
      </c>
      <c r="AW1152" s="328">
        <v>9.8948360000000003E-8</v>
      </c>
      <c r="AX1152" s="328">
        <v>2.9013480000000001E-11</v>
      </c>
      <c r="AY1152" s="328">
        <v>1.1327086000000001E-10</v>
      </c>
      <c r="AZ1152" s="328">
        <v>4.7852141999999999E-14</v>
      </c>
      <c r="BA1152" s="328">
        <v>1.5412483000000001E-15</v>
      </c>
      <c r="BB1152" s="328">
        <v>6.1473298000000002E-14</v>
      </c>
      <c r="BC1152" s="328">
        <v>1.4696695000000001E-13</v>
      </c>
      <c r="BD1152" s="328">
        <v>3.1087788999999997E-14</v>
      </c>
      <c r="BE1152" s="328">
        <v>2.8294923999999999E-11</v>
      </c>
      <c r="BF1152" s="328">
        <v>1.6924948999999999E-9</v>
      </c>
      <c r="BG1152" s="328">
        <v>4.8200147E-11</v>
      </c>
      <c r="BH1152" s="328">
        <v>1.6896984000000001E-5</v>
      </c>
      <c r="BI1152" s="329">
        <v>2.5158936999999999E-2</v>
      </c>
      <c r="BJ1152" s="328">
        <v>4.7169800999999999E-11</v>
      </c>
      <c r="BK1152" s="328">
        <v>2.8684337999999999E-13</v>
      </c>
      <c r="BL1152" s="328">
        <v>1.2833585E-17</v>
      </c>
      <c r="BM1152" s="41"/>
      <c r="BN1152" s="111">
        <v>1.1154541000000001E-4</v>
      </c>
      <c r="BO1152" s="122">
        <v>8.4579139000000002E-7</v>
      </c>
      <c r="BP1152" s="111">
        <v>1.0410242E-4</v>
      </c>
      <c r="BQ1152" s="122">
        <v>1.6769417E-8</v>
      </c>
      <c r="BR1152" s="122">
        <v>7.4915414000000004E-7</v>
      </c>
      <c r="BS1152" s="122">
        <v>1.2754191000000001E-7</v>
      </c>
      <c r="BT1152" s="122">
        <v>9.3091654999999996E-10</v>
      </c>
      <c r="BU1152" s="122">
        <v>2.0094962999999999E-7</v>
      </c>
      <c r="BV1152" s="122">
        <v>1.0508139E-8</v>
      </c>
      <c r="BW1152" s="122">
        <v>1.1393768E-7</v>
      </c>
      <c r="BX1152" s="122">
        <v>1.3829977E-9</v>
      </c>
      <c r="BY1152" s="122">
        <v>3.1424293000000001E-8</v>
      </c>
      <c r="BZ1152" s="122">
        <v>2.5844468999999999E-11</v>
      </c>
      <c r="CA1152" s="122">
        <v>3.5712878999999997E-7</v>
      </c>
      <c r="CB1152" s="122">
        <v>4.9126756E-6</v>
      </c>
      <c r="CC1152" s="122">
        <v>6.7995626000000002E-8</v>
      </c>
      <c r="CD1152" s="122">
        <v>6.7715685E-9</v>
      </c>
      <c r="CE1152" s="167"/>
      <c r="CF1152" s="143"/>
      <c r="CG1152" s="42" t="s">
        <v>1277</v>
      </c>
      <c r="CH1152" s="42"/>
      <c r="CI1152" s="42"/>
      <c r="CJ1152" s="100"/>
      <c r="CK1152" s="50"/>
      <c r="CL1152" s="100"/>
      <c r="CM1152" s="100"/>
      <c r="CN1152" s="100"/>
      <c r="CO1152" s="100"/>
      <c r="CP1152" s="100"/>
      <c r="CQ1152" s="100"/>
      <c r="CR1152" s="41"/>
      <c r="CS1152" s="41"/>
      <c r="CT1152" s="41"/>
      <c r="CU1152" s="41"/>
      <c r="CV1152" s="41"/>
      <c r="CW1152" s="41"/>
    </row>
    <row r="1153" spans="1:101" ht="14.5" customHeight="1">
      <c r="A1153" s="41" t="s">
        <v>9844</v>
      </c>
      <c r="B1153" s="119" t="s">
        <v>8313</v>
      </c>
      <c r="C1153" s="120" t="str">
        <f t="shared" si="490"/>
        <v>A.160.06.109</v>
      </c>
      <c r="D1153" s="135" t="s">
        <v>103</v>
      </c>
      <c r="E1153" s="119" t="s">
        <v>6570</v>
      </c>
      <c r="F1153" s="118" t="str">
        <f t="shared" si="491"/>
        <v>Incense cedar FSC/PEFC 385 (kg/m3)</v>
      </c>
      <c r="G1153" s="118">
        <f t="shared" si="492"/>
        <v>9.2452077759700005E-2</v>
      </c>
      <c r="H1153" s="118">
        <f t="shared" si="493"/>
        <v>1.7367692506000002E-3</v>
      </c>
      <c r="I1153" s="118">
        <f t="shared" si="494"/>
        <v>9.5285349100000007E-3</v>
      </c>
      <c r="J1153" s="326">
        <f t="shared" si="495"/>
        <v>3.2327144599100001E-2</v>
      </c>
      <c r="K1153" s="118">
        <v>4.8859629000000002E-2</v>
      </c>
      <c r="L1153" s="118">
        <v>7.3920217999999998E-3</v>
      </c>
      <c r="M1153" s="118">
        <v>2.0015518000000001E-3</v>
      </c>
      <c r="N1153" s="118">
        <v>1.3293547000000001E-3</v>
      </c>
      <c r="O1153" s="118">
        <v>2.3004646E-4</v>
      </c>
      <c r="P1153" s="330">
        <v>8.7781806E-6</v>
      </c>
      <c r="Q1153" s="118">
        <v>1.6858990999999999E-4</v>
      </c>
      <c r="R1153" s="118">
        <v>1.3496130999999999E-4</v>
      </c>
      <c r="S1153" s="118">
        <v>2.1973749000000001E-4</v>
      </c>
      <c r="T1153" s="118">
        <v>2.8804157E-2</v>
      </c>
      <c r="U1153" s="118">
        <v>3.2734474999999998E-3</v>
      </c>
      <c r="V1153" s="330">
        <v>2.7528365999999999E-5</v>
      </c>
      <c r="W1153" s="330">
        <v>2.2742430999999998E-6</v>
      </c>
      <c r="X1153" s="118">
        <v>0</v>
      </c>
      <c r="Y1153" s="41"/>
      <c r="Z1153" s="327">
        <f t="shared" si="496"/>
        <v>0.36736563157894736</v>
      </c>
      <c r="AA1153" s="41"/>
      <c r="AB1153" s="111">
        <v>23.161466999999998</v>
      </c>
      <c r="AC1153" s="111">
        <v>4.7171149000000003</v>
      </c>
      <c r="AD1153" s="111">
        <v>0.44374143999999999</v>
      </c>
      <c r="AE1153" s="111">
        <v>0</v>
      </c>
      <c r="AF1153" s="111">
        <v>17.737507999999998</v>
      </c>
      <c r="AG1153" s="111">
        <v>0.16273523000000001</v>
      </c>
      <c r="AH1153" s="111">
        <v>0.10036724</v>
      </c>
      <c r="AI1153" s="41"/>
      <c r="AJ1153" s="114">
        <v>8.84654E-3</v>
      </c>
      <c r="AK1153" s="114">
        <v>8.2492808999999993E-3</v>
      </c>
      <c r="AL1153" s="114">
        <v>3.4587905000000002E-4</v>
      </c>
      <c r="AM1153" s="114">
        <v>2.5138002000000002E-4</v>
      </c>
      <c r="AN1153" s="113">
        <f t="shared" si="497"/>
        <v>4.9456120312551003E-7</v>
      </c>
      <c r="AO1153" s="112">
        <f t="shared" si="498"/>
        <v>1.2791384759367131E-9</v>
      </c>
      <c r="AP1153" s="112">
        <f t="shared" si="499"/>
        <v>3.5207285978999997E-2</v>
      </c>
      <c r="AQ1153" s="328">
        <v>3.4142648999999998E-7</v>
      </c>
      <c r="AR1153" s="328">
        <v>1.030183E-9</v>
      </c>
      <c r="AS1153" s="328">
        <v>2.8145288000000001E-14</v>
      </c>
      <c r="AT1153" s="328">
        <v>6.7297764E-12</v>
      </c>
      <c r="AU1153" s="328">
        <v>1.7613711E-13</v>
      </c>
      <c r="AV1153" s="328">
        <v>1.976837E-10</v>
      </c>
      <c r="AW1153" s="328">
        <v>1.5127494E-7</v>
      </c>
      <c r="AX1153" s="328">
        <v>2.9408675000000003E-11</v>
      </c>
      <c r="AY1153" s="328">
        <v>1.7374226999999999E-10</v>
      </c>
      <c r="AZ1153" s="328">
        <v>4.4731349999999999E-14</v>
      </c>
      <c r="BA1153" s="328">
        <v>1.4407321000000001E-15</v>
      </c>
      <c r="BB1153" s="328">
        <v>6.1495926999999998E-14</v>
      </c>
      <c r="BC1153" s="328">
        <v>2.8761337000000001E-13</v>
      </c>
      <c r="BD1153" s="328">
        <v>5.6297063000000002E-14</v>
      </c>
      <c r="BE1153" s="328">
        <v>2.6649801999999999E-11</v>
      </c>
      <c r="BF1153" s="328">
        <v>1.5844402E-9</v>
      </c>
      <c r="BG1153" s="328">
        <v>4.5056659000000001E-11</v>
      </c>
      <c r="BH1153" s="328">
        <v>1.6442979000000001E-5</v>
      </c>
      <c r="BI1153" s="329">
        <v>3.5190842999999999E-2</v>
      </c>
      <c r="BJ1153" s="328">
        <v>4.4093510000000003E-11</v>
      </c>
      <c r="BK1153" s="328">
        <v>2.6813621000000002E-13</v>
      </c>
      <c r="BL1153" s="328">
        <v>1.1996613E-17</v>
      </c>
      <c r="BM1153" s="41"/>
      <c r="BN1153" s="122">
        <v>1.9819102E-5</v>
      </c>
      <c r="BO1153" s="122">
        <v>1.2601941E-6</v>
      </c>
      <c r="BP1153" s="122">
        <v>1.0243128E-5</v>
      </c>
      <c r="BQ1153" s="122">
        <v>1.5818629999999999E-8</v>
      </c>
      <c r="BR1153" s="122">
        <v>1.1132333000000001E-6</v>
      </c>
      <c r="BS1153" s="122">
        <v>1.2261607000000001E-7</v>
      </c>
      <c r="BT1153" s="122">
        <v>8.7020459999999997E-10</v>
      </c>
      <c r="BU1153" s="122">
        <v>1.9299272E-7</v>
      </c>
      <c r="BV1153" s="122">
        <v>1.1779700000000001E-8</v>
      </c>
      <c r="BW1153" s="122">
        <v>1.1155692E-7</v>
      </c>
      <c r="BX1153" s="122">
        <v>1.2928022E-9</v>
      </c>
      <c r="BY1153" s="122">
        <v>2.9374882999999999E-8</v>
      </c>
      <c r="BZ1153" s="122">
        <v>2.4158960000000001E-11</v>
      </c>
      <c r="CA1153" s="122">
        <v>4.1906116000000002E-7</v>
      </c>
      <c r="CB1153" s="122">
        <v>6.2236632999999997E-6</v>
      </c>
      <c r="CC1153" s="122">
        <v>6.7166122E-8</v>
      </c>
      <c r="CD1153" s="122">
        <v>6.3299444999999999E-9</v>
      </c>
      <c r="CE1153" s="155"/>
      <c r="CF1153" s="143"/>
      <c r="CG1153" s="42" t="s">
        <v>1277</v>
      </c>
      <c r="CH1153" s="42"/>
      <c r="CI1153" s="42"/>
      <c r="CJ1153" s="100"/>
      <c r="CK1153" s="50"/>
      <c r="CL1153" s="100"/>
      <c r="CM1153" s="100"/>
      <c r="CN1153" s="100"/>
      <c r="CO1153" s="100"/>
      <c r="CP1153" s="100"/>
      <c r="CQ1153" s="100"/>
      <c r="CR1153" s="41"/>
      <c r="CS1153" s="41"/>
      <c r="CT1153" s="41"/>
      <c r="CU1153" s="41"/>
      <c r="CV1153" s="41"/>
      <c r="CW1153" s="41"/>
    </row>
    <row r="1154" spans="1:101" ht="14.5" customHeight="1">
      <c r="A1154" s="41" t="s">
        <v>9842</v>
      </c>
      <c r="B1154" s="119" t="s">
        <v>8313</v>
      </c>
      <c r="C1154" s="120" t="str">
        <f t="shared" si="490"/>
        <v>A.160.06.110</v>
      </c>
      <c r="D1154" s="135" t="s">
        <v>103</v>
      </c>
      <c r="E1154" s="119" t="s">
        <v>6570</v>
      </c>
      <c r="F1154" s="118" t="str">
        <f t="shared" si="491"/>
        <v>Missanda/Tali FSC/PEFC 900 (kg/m3)</v>
      </c>
      <c r="G1154" s="118">
        <f t="shared" si="492"/>
        <v>5.0713329505600001E-2</v>
      </c>
      <c r="H1154" s="118">
        <f t="shared" si="493"/>
        <v>1.5497497916E-3</v>
      </c>
      <c r="I1154" s="118">
        <f t="shared" si="494"/>
        <v>4.4728447299999998E-3</v>
      </c>
      <c r="J1154" s="326">
        <f t="shared" si="495"/>
        <v>1.5046362984000002E-2</v>
      </c>
      <c r="K1154" s="118">
        <v>2.9644371999999999E-2</v>
      </c>
      <c r="L1154" s="118">
        <v>2.7119556E-3</v>
      </c>
      <c r="M1154" s="118">
        <v>1.636993E-3</v>
      </c>
      <c r="N1154" s="118">
        <v>1.2127869999999999E-3</v>
      </c>
      <c r="O1154" s="118">
        <v>1.8426074E-4</v>
      </c>
      <c r="P1154" s="330">
        <v>6.1938916000000001E-6</v>
      </c>
      <c r="Q1154" s="118">
        <v>1.4650816000000001E-4</v>
      </c>
      <c r="R1154" s="118">
        <v>1.2389612999999999E-4</v>
      </c>
      <c r="S1154" s="118">
        <v>2.050946E-4</v>
      </c>
      <c r="T1154" s="118">
        <v>1.1590123000000001E-2</v>
      </c>
      <c r="U1154" s="118">
        <v>3.2236497000000001E-3</v>
      </c>
      <c r="V1154" s="330">
        <v>2.5380108999999999E-5</v>
      </c>
      <c r="W1154" s="330">
        <v>2.1155750000000001E-6</v>
      </c>
      <c r="X1154" s="118">
        <v>0</v>
      </c>
      <c r="Y1154" s="41"/>
      <c r="Z1154" s="327">
        <f t="shared" si="496"/>
        <v>0.22289001503759395</v>
      </c>
      <c r="AA1154" s="41"/>
      <c r="AB1154" s="111">
        <v>21.254200999999998</v>
      </c>
      <c r="AC1154" s="111">
        <v>2.8189978999999998</v>
      </c>
      <c r="AD1154" s="111">
        <v>0.43699080000000001</v>
      </c>
      <c r="AE1154" s="111">
        <v>0</v>
      </c>
      <c r="AF1154" s="111">
        <v>17.737456000000002</v>
      </c>
      <c r="AG1154" s="111">
        <v>0.16201940000000001</v>
      </c>
      <c r="AH1154" s="111">
        <v>9.8736542999999996E-2</v>
      </c>
      <c r="AI1154" s="41"/>
      <c r="AJ1154" s="114">
        <v>4.9061770999999999E-3</v>
      </c>
      <c r="AK1154" s="114">
        <v>4.5718670000000003E-3</v>
      </c>
      <c r="AL1154" s="114">
        <v>2.0765523999999999E-4</v>
      </c>
      <c r="AM1154" s="114">
        <v>1.2665481000000001E-4</v>
      </c>
      <c r="AN1154" s="113">
        <f t="shared" si="497"/>
        <v>2.7409274311656998E-7</v>
      </c>
      <c r="AO1154" s="112">
        <f t="shared" si="498"/>
        <v>7.679557724165399E-10</v>
      </c>
      <c r="AP1154" s="112">
        <f t="shared" si="499"/>
        <v>1.7738768995000001E-2</v>
      </c>
      <c r="AQ1154" s="328">
        <v>2.0731744999999999E-7</v>
      </c>
      <c r="AR1154" s="328">
        <v>6.2554252000000005E-10</v>
      </c>
      <c r="AS1154" s="328">
        <v>1.7089985999999999E-14</v>
      </c>
      <c r="AT1154" s="328">
        <v>6.2602571000000002E-12</v>
      </c>
      <c r="AU1154" s="328">
        <v>1.6384846999999999E-13</v>
      </c>
      <c r="AV1154" s="328">
        <v>1.8033848999999999E-10</v>
      </c>
      <c r="AW1154" s="328">
        <v>6.5052240000000003E-8</v>
      </c>
      <c r="AX1154" s="328">
        <v>2.6062889999999999E-11</v>
      </c>
      <c r="AY1154" s="328">
        <v>7.3996012999999996E-11</v>
      </c>
      <c r="AZ1154" s="328">
        <v>4.1610557999999999E-14</v>
      </c>
      <c r="BA1154" s="328">
        <v>1.3402159000000001E-15</v>
      </c>
      <c r="BB1154" s="328">
        <v>5.1753754E-14</v>
      </c>
      <c r="BC1154" s="328">
        <v>6.4403991000000003E-14</v>
      </c>
      <c r="BD1154" s="328">
        <v>1.5539721999999999E-14</v>
      </c>
      <c r="BE1154" s="328">
        <v>2.4519802999999999E-11</v>
      </c>
      <c r="BF1154" s="328">
        <v>1.4707535E-9</v>
      </c>
      <c r="BG1154" s="328">
        <v>4.1913171000000002E-11</v>
      </c>
      <c r="BH1154" s="328">
        <v>1.4784995E-5</v>
      </c>
      <c r="BI1154" s="329">
        <v>1.7723984000000002E-2</v>
      </c>
      <c r="BJ1154" s="328">
        <v>4.1017218000000001E-11</v>
      </c>
      <c r="BK1154" s="328">
        <v>2.4942903000000001E-13</v>
      </c>
      <c r="BL1154" s="328">
        <v>1.1159639999999999E-17</v>
      </c>
      <c r="BM1154" s="41"/>
      <c r="BN1154" s="122">
        <v>1.204242E-5</v>
      </c>
      <c r="BO1154" s="122">
        <v>5.7000784000000001E-7</v>
      </c>
      <c r="BP1154" s="122">
        <v>6.2147650000000003E-6</v>
      </c>
      <c r="BQ1154" s="122">
        <v>1.4521814E-8</v>
      </c>
      <c r="BR1154" s="122">
        <v>5.1013676000000004E-7</v>
      </c>
      <c r="BS1154" s="122">
        <v>1.1769024E-7</v>
      </c>
      <c r="BT1154" s="122">
        <v>8.0949264999999998E-10</v>
      </c>
      <c r="BU1154" s="122">
        <v>1.8503580999999999E-7</v>
      </c>
      <c r="BV1154" s="122">
        <v>8.3117664000000002E-9</v>
      </c>
      <c r="BW1154" s="122">
        <v>9.6945301000000006E-8</v>
      </c>
      <c r="BX1154" s="122">
        <v>1.2026067E-9</v>
      </c>
      <c r="BY1154" s="122">
        <v>2.7325472E-8</v>
      </c>
      <c r="BZ1154" s="122">
        <v>2.2473450999999999E-11</v>
      </c>
      <c r="CA1154" s="122">
        <v>2.9227340999999999E-7</v>
      </c>
      <c r="CB1154" s="122">
        <v>3.9311469999999998E-6</v>
      </c>
      <c r="CC1154" s="122">
        <v>6.6336620000000005E-8</v>
      </c>
      <c r="CD1154" s="122">
        <v>5.8883204999999999E-9</v>
      </c>
      <c r="CE1154" s="185"/>
      <c r="CF1154" s="143"/>
      <c r="CG1154" s="42" t="s">
        <v>1277</v>
      </c>
      <c r="CH1154" s="42"/>
      <c r="CI1154" s="42"/>
      <c r="CJ1154" s="41"/>
      <c r="CK1154" s="41"/>
      <c r="CL1154" s="100"/>
      <c r="CM1154" s="100"/>
      <c r="CN1154" s="100"/>
      <c r="CO1154" s="100"/>
      <c r="CP1154" s="100"/>
      <c r="CQ1154" s="100"/>
      <c r="CR1154" s="41"/>
      <c r="CS1154" s="41"/>
      <c r="CT1154" s="41"/>
      <c r="CU1154" s="41"/>
      <c r="CV1154" s="41"/>
      <c r="CW1154" s="41"/>
    </row>
    <row r="1155" spans="1:101" ht="14.5" customHeight="1">
      <c r="A1155" s="41" t="s">
        <v>9840</v>
      </c>
      <c r="B1155" s="119" t="s">
        <v>8313</v>
      </c>
      <c r="C1155" s="120" t="str">
        <f t="shared" si="490"/>
        <v>A.160.06.111</v>
      </c>
      <c r="D1155" s="135" t="s">
        <v>103</v>
      </c>
      <c r="E1155" s="119" t="s">
        <v>6570</v>
      </c>
      <c r="F1155" s="118" t="str">
        <f t="shared" si="491"/>
        <v>Missanda/Tali natural forest 900 (kg/m3)</v>
      </c>
      <c r="G1155" s="118">
        <f t="shared" si="492"/>
        <v>3.2232133473966003</v>
      </c>
      <c r="H1155" s="118">
        <f t="shared" si="493"/>
        <v>1.5497497916E-3</v>
      </c>
      <c r="I1155" s="118">
        <f t="shared" si="494"/>
        <v>4.4728447299999998E-3</v>
      </c>
      <c r="J1155" s="326">
        <f t="shared" si="495"/>
        <v>2.7286963828749999</v>
      </c>
      <c r="K1155" s="118">
        <v>0.48849437000000001</v>
      </c>
      <c r="L1155" s="118">
        <v>2.7119556E-3</v>
      </c>
      <c r="M1155" s="118">
        <v>1.636993E-3</v>
      </c>
      <c r="N1155" s="118">
        <v>1.2127869999999999E-3</v>
      </c>
      <c r="O1155" s="118">
        <v>1.8426074E-4</v>
      </c>
      <c r="P1155" s="330">
        <v>6.1938916000000001E-6</v>
      </c>
      <c r="Q1155" s="118">
        <v>1.4650816000000001E-4</v>
      </c>
      <c r="R1155" s="118">
        <v>1.2389612999999999E-4</v>
      </c>
      <c r="S1155" s="118">
        <v>2.050946E-4</v>
      </c>
      <c r="T1155" s="118">
        <v>1.1590123000000001E-2</v>
      </c>
      <c r="U1155" s="118">
        <v>3.2236497000000001E-3</v>
      </c>
      <c r="V1155" s="118">
        <v>2.7136754000000001</v>
      </c>
      <c r="W1155" s="330">
        <v>2.1155750000000001E-6</v>
      </c>
      <c r="X1155" s="118">
        <v>0</v>
      </c>
      <c r="Y1155" s="41"/>
      <c r="Z1155" s="327">
        <f t="shared" si="496"/>
        <v>3.6728899999999998</v>
      </c>
      <c r="AA1155" s="41"/>
      <c r="AB1155" s="111">
        <v>21.254200999999998</v>
      </c>
      <c r="AC1155" s="111">
        <v>2.8189978999999998</v>
      </c>
      <c r="AD1155" s="111">
        <v>0.43699080000000001</v>
      </c>
      <c r="AE1155" s="111">
        <v>0</v>
      </c>
      <c r="AF1155" s="111">
        <v>17.737456000000002</v>
      </c>
      <c r="AG1155" s="111">
        <v>0.16201940000000001</v>
      </c>
      <c r="AH1155" s="111">
        <v>9.8736542999999996E-2</v>
      </c>
      <c r="AI1155" s="41"/>
      <c r="AJ1155" s="114">
        <v>6.0921000000000003E-2</v>
      </c>
      <c r="AK1155" s="114">
        <v>5.7974554999999997E-2</v>
      </c>
      <c r="AL1155" s="114">
        <v>2.8197906000000002E-3</v>
      </c>
      <c r="AM1155" s="114">
        <v>1.2665481000000001E-4</v>
      </c>
      <c r="AN1155" s="113">
        <f t="shared" si="497"/>
        <v>3.4756927931165704E-6</v>
      </c>
      <c r="AO1155" s="112">
        <f t="shared" si="498"/>
        <v>1.042822017742054E-8</v>
      </c>
      <c r="AP1155" s="112">
        <f t="shared" si="499"/>
        <v>1.7738768995000001E-2</v>
      </c>
      <c r="AQ1155" s="328">
        <v>3.4089175E-6</v>
      </c>
      <c r="AR1155" s="328">
        <v>1.0285543E-8</v>
      </c>
      <c r="AS1155" s="328">
        <v>2.8101499E-13</v>
      </c>
      <c r="AT1155" s="328">
        <v>6.2602571000000002E-12</v>
      </c>
      <c r="AU1155" s="328">
        <v>1.6384846999999999E-13</v>
      </c>
      <c r="AV1155" s="328">
        <v>1.8033848999999999E-10</v>
      </c>
      <c r="AW1155" s="328">
        <v>6.5052240000000003E-8</v>
      </c>
      <c r="AX1155" s="328">
        <v>2.6062889999999999E-11</v>
      </c>
      <c r="AY1155" s="328">
        <v>7.3996012999999996E-11</v>
      </c>
      <c r="AZ1155" s="328">
        <v>4.1610557999999999E-14</v>
      </c>
      <c r="BA1155" s="328">
        <v>1.3402159000000001E-15</v>
      </c>
      <c r="BB1155" s="328">
        <v>5.1753754E-14</v>
      </c>
      <c r="BC1155" s="328">
        <v>6.4403991000000003E-14</v>
      </c>
      <c r="BD1155" s="328">
        <v>1.5539721999999999E-14</v>
      </c>
      <c r="BE1155" s="328">
        <v>2.4519802999999999E-11</v>
      </c>
      <c r="BF1155" s="328">
        <v>1.4707535E-9</v>
      </c>
      <c r="BG1155" s="328">
        <v>4.1913171000000002E-11</v>
      </c>
      <c r="BH1155" s="328">
        <v>1.4784995E-5</v>
      </c>
      <c r="BI1155" s="329">
        <v>1.7723984000000002E-2</v>
      </c>
      <c r="BJ1155" s="328">
        <v>4.1017218000000001E-11</v>
      </c>
      <c r="BK1155" s="328">
        <v>2.4942903000000001E-13</v>
      </c>
      <c r="BL1155" s="328">
        <v>1.1159639999999999E-17</v>
      </c>
      <c r="BM1155" s="41"/>
      <c r="BN1155" s="111">
        <v>1.0823757E-4</v>
      </c>
      <c r="BO1155" s="122">
        <v>5.7000784000000001E-7</v>
      </c>
      <c r="BP1155" s="111">
        <v>1.0240992E-4</v>
      </c>
      <c r="BQ1155" s="122">
        <v>1.4521814E-8</v>
      </c>
      <c r="BR1155" s="122">
        <v>5.1013676000000004E-7</v>
      </c>
      <c r="BS1155" s="122">
        <v>1.1769024E-7</v>
      </c>
      <c r="BT1155" s="122">
        <v>8.0949264999999998E-10</v>
      </c>
      <c r="BU1155" s="122">
        <v>1.8503580999999999E-7</v>
      </c>
      <c r="BV1155" s="122">
        <v>8.3117664000000002E-9</v>
      </c>
      <c r="BW1155" s="122">
        <v>9.6945301000000006E-8</v>
      </c>
      <c r="BX1155" s="122">
        <v>1.2026067E-9</v>
      </c>
      <c r="BY1155" s="122">
        <v>2.7325472E-8</v>
      </c>
      <c r="BZ1155" s="122">
        <v>2.2473450999999999E-11</v>
      </c>
      <c r="CA1155" s="122">
        <v>2.9227340999999999E-7</v>
      </c>
      <c r="CB1155" s="122">
        <v>3.9311469999999998E-6</v>
      </c>
      <c r="CC1155" s="122">
        <v>6.6336620000000005E-8</v>
      </c>
      <c r="CD1155" s="122">
        <v>5.8883204999999999E-9</v>
      </c>
      <c r="CE1155" s="155"/>
      <c r="CF1155" s="143"/>
      <c r="CG1155" s="42" t="s">
        <v>1277</v>
      </c>
      <c r="CH1155" s="42"/>
      <c r="CI1155" s="42"/>
      <c r="CJ1155" s="100"/>
      <c r="CK1155" s="345"/>
      <c r="CL1155" s="100"/>
      <c r="CM1155" s="100"/>
      <c r="CN1155" s="100"/>
      <c r="CO1155" s="100"/>
      <c r="CP1155" s="100"/>
      <c r="CQ1155" s="100"/>
      <c r="CR1155" s="41"/>
      <c r="CS1155" s="41"/>
      <c r="CT1155" s="41"/>
      <c r="CU1155" s="41"/>
      <c r="CV1155" s="41"/>
      <c r="CW1155" s="41"/>
    </row>
    <row r="1156" spans="1:101" ht="14.5" customHeight="1">
      <c r="A1156" s="41" t="s">
        <v>9837</v>
      </c>
      <c r="B1156" s="119" t="s">
        <v>8313</v>
      </c>
      <c r="C1156" s="120" t="str">
        <f t="shared" si="490"/>
        <v>A.160.06.112</v>
      </c>
      <c r="D1156" s="135" t="s">
        <v>103</v>
      </c>
      <c r="E1156" s="119" t="s">
        <v>6570</v>
      </c>
      <c r="F1156" s="118" t="str">
        <f t="shared" si="491"/>
        <v>Mountain ash, European FEC/PEFC 700 (kg/m3)</v>
      </c>
      <c r="G1156" s="118">
        <f t="shared" si="492"/>
        <v>4.38664470205E-2</v>
      </c>
      <c r="H1156" s="118">
        <f t="shared" si="493"/>
        <v>1.7387558747E-3</v>
      </c>
      <c r="I1156" s="118">
        <f t="shared" si="494"/>
        <v>3.4810786300000004E-3</v>
      </c>
      <c r="J1156" s="326">
        <f t="shared" si="495"/>
        <v>1.2160725515800001E-2</v>
      </c>
      <c r="K1156" s="118">
        <v>2.6485887E-2</v>
      </c>
      <c r="L1156" s="118">
        <v>1.5444739000000001E-3</v>
      </c>
      <c r="M1156" s="118">
        <v>1.7823648000000001E-3</v>
      </c>
      <c r="N1156" s="118">
        <v>1.3573941000000001E-3</v>
      </c>
      <c r="O1156" s="118">
        <v>1.9518106999999999E-4</v>
      </c>
      <c r="P1156" s="330">
        <v>6.9888747000000002E-6</v>
      </c>
      <c r="Q1156" s="118">
        <v>1.7919183E-4</v>
      </c>
      <c r="R1156" s="118">
        <v>1.5423993E-4</v>
      </c>
      <c r="S1156" s="118">
        <v>2.2492260999999999E-4</v>
      </c>
      <c r="T1156" s="118">
        <v>8.6777065E-3</v>
      </c>
      <c r="U1156" s="118">
        <v>3.2238138000000001E-3</v>
      </c>
      <c r="V1156" s="330">
        <v>3.1638136999999999E-5</v>
      </c>
      <c r="W1156" s="330">
        <v>2.6444688000000002E-6</v>
      </c>
      <c r="X1156" s="118">
        <v>0</v>
      </c>
      <c r="Y1156" s="41"/>
      <c r="Z1156" s="327">
        <f t="shared" si="496"/>
        <v>0.19914200751879699</v>
      </c>
      <c r="AA1156" s="41"/>
      <c r="AB1156" s="111">
        <v>21.776638999999999</v>
      </c>
      <c r="AC1156" s="111">
        <v>2.5413340999999998</v>
      </c>
      <c r="AD1156" s="111">
        <v>0.43701317000000001</v>
      </c>
      <c r="AE1156" s="111">
        <v>0</v>
      </c>
      <c r="AF1156" s="111">
        <v>18.53763</v>
      </c>
      <c r="AG1156" s="111">
        <v>0.16202475</v>
      </c>
      <c r="AH1156" s="111">
        <v>9.8637687000000002E-2</v>
      </c>
      <c r="AI1156" s="41"/>
      <c r="AJ1156" s="114">
        <v>4.1856547999999999E-3</v>
      </c>
      <c r="AK1156" s="114">
        <v>3.8905806E-3</v>
      </c>
      <c r="AL1156" s="114">
        <v>1.8737581E-4</v>
      </c>
      <c r="AM1156" s="114">
        <v>1.0769844E-4</v>
      </c>
      <c r="AN1156" s="113">
        <f t="shared" si="497"/>
        <v>2.3324823995398999E-7</v>
      </c>
      <c r="AO1156" s="112">
        <f t="shared" si="498"/>
        <v>6.929578654022491E-10</v>
      </c>
      <c r="AP1156" s="112">
        <f t="shared" si="499"/>
        <v>1.5083815069000001E-2</v>
      </c>
      <c r="AQ1156" s="328">
        <v>1.8539819E-7</v>
      </c>
      <c r="AR1156" s="328">
        <v>5.5941072999999998E-10</v>
      </c>
      <c r="AS1156" s="328">
        <v>1.5282989E-14</v>
      </c>
      <c r="AT1156" s="328">
        <v>7.8253213999999992E-12</v>
      </c>
      <c r="AU1156" s="328">
        <v>2.0481058999999999E-13</v>
      </c>
      <c r="AV1156" s="328">
        <v>2.0183769E-10</v>
      </c>
      <c r="AW1156" s="328">
        <v>4.5721124000000003E-8</v>
      </c>
      <c r="AX1156" s="328">
        <v>2.8933192999999999E-11</v>
      </c>
      <c r="AY1156" s="328">
        <v>5.1770867000000002E-11</v>
      </c>
      <c r="AZ1156" s="328">
        <v>5.2013198000000002E-14</v>
      </c>
      <c r="BA1156" s="328">
        <v>1.6752698999999999E-15</v>
      </c>
      <c r="BB1156" s="328">
        <v>6.2608955999999996E-14</v>
      </c>
      <c r="BC1156" s="328">
        <v>2.8795042E-15</v>
      </c>
      <c r="BD1156" s="328">
        <v>5.3512456000000003E-15</v>
      </c>
      <c r="BE1156" s="328">
        <v>3.0546309000000002E-11</v>
      </c>
      <c r="BF1156" s="328">
        <v>1.8372403000000001E-9</v>
      </c>
      <c r="BG1156" s="328">
        <v>5.2391463999999998E-11</v>
      </c>
      <c r="BH1156" s="328">
        <v>1.7646068999999999E-5</v>
      </c>
      <c r="BI1156" s="329">
        <v>1.5066169000000001E-2</v>
      </c>
      <c r="BJ1156" s="328">
        <v>5.1271523000000001E-11</v>
      </c>
      <c r="BK1156" s="328">
        <v>3.1178628999999998E-13</v>
      </c>
      <c r="BL1156" s="328">
        <v>1.3949549E-17</v>
      </c>
      <c r="BM1156" s="41"/>
      <c r="BN1156" s="122">
        <v>1.0853788999999999E-5</v>
      </c>
      <c r="BO1156" s="122">
        <v>4.2513244999999999E-7</v>
      </c>
      <c r="BP1156" s="122">
        <v>5.5526075999999996E-6</v>
      </c>
      <c r="BQ1156" s="122">
        <v>1.8078445000000001E-8</v>
      </c>
      <c r="BR1156" s="122">
        <v>3.7918739E-7</v>
      </c>
      <c r="BS1156" s="122">
        <v>1.3410968999999999E-7</v>
      </c>
      <c r="BT1156" s="122">
        <v>1.0118658E-9</v>
      </c>
      <c r="BU1156" s="122">
        <v>2.1155884E-7</v>
      </c>
      <c r="BV1156" s="122">
        <v>9.3785777000000002E-9</v>
      </c>
      <c r="BW1156" s="122">
        <v>1.1857227999999999E-7</v>
      </c>
      <c r="BX1156" s="122">
        <v>1.5032583999999999E-9</v>
      </c>
      <c r="BY1156" s="122">
        <v>3.4156840000000001E-8</v>
      </c>
      <c r="BZ1156" s="122">
        <v>2.8091814E-11</v>
      </c>
      <c r="CA1156" s="122">
        <v>2.9708378000000001E-7</v>
      </c>
      <c r="CB1156" s="122">
        <v>3.5949180000000002E-6</v>
      </c>
      <c r="CC1156" s="122">
        <v>6.9101628999999997E-8</v>
      </c>
      <c r="CD1156" s="122">
        <v>7.3604005999999997E-9</v>
      </c>
      <c r="CE1156" s="145"/>
      <c r="CF1156" s="143"/>
      <c r="CG1156" s="42" t="s">
        <v>1277</v>
      </c>
      <c r="CH1156" s="42"/>
      <c r="CI1156" s="42"/>
      <c r="CJ1156" s="100"/>
      <c r="CK1156" s="345"/>
      <c r="CL1156" s="100"/>
      <c r="CM1156" s="100"/>
      <c r="CN1156" s="100"/>
      <c r="CO1156" s="100"/>
      <c r="CP1156" s="100"/>
      <c r="CQ1156" s="100"/>
      <c r="CR1156" s="41"/>
      <c r="CS1156" s="41"/>
      <c r="CT1156" s="41"/>
      <c r="CU1156" s="41"/>
      <c r="CV1156" s="41"/>
      <c r="CW1156" s="76"/>
    </row>
    <row r="1157" spans="1:101" ht="14.5" customHeight="1">
      <c r="A1157" s="41" t="s">
        <v>9835</v>
      </c>
      <c r="B1157" s="119" t="s">
        <v>8313</v>
      </c>
      <c r="C1157" s="120" t="str">
        <f t="shared" si="490"/>
        <v>A.160.06.113</v>
      </c>
      <c r="D1157" s="135" t="s">
        <v>103</v>
      </c>
      <c r="E1157" s="119" t="s">
        <v>6570</v>
      </c>
      <c r="F1157" s="118" t="str">
        <f t="shared" si="491"/>
        <v>Mubura FSC/PEFC 830 (kg/m3)</v>
      </c>
      <c r="G1157" s="118">
        <f t="shared" si="492"/>
        <v>4.7067891749000002E-2</v>
      </c>
      <c r="H1157" s="118">
        <f t="shared" si="493"/>
        <v>1.5389018610000001E-3</v>
      </c>
      <c r="I1157" s="118">
        <f t="shared" si="494"/>
        <v>4.0272274000000005E-3</v>
      </c>
      <c r="J1157" s="326">
        <f t="shared" si="495"/>
        <v>1.3535799487999997E-2</v>
      </c>
      <c r="K1157" s="118">
        <v>2.7965963E-2</v>
      </c>
      <c r="L1157" s="118">
        <v>2.2932182000000001E-3</v>
      </c>
      <c r="M1157" s="118">
        <v>1.6102764E-3</v>
      </c>
      <c r="N1157" s="118">
        <v>1.2066949E-3</v>
      </c>
      <c r="O1157" s="118">
        <v>1.8072212E-4</v>
      </c>
      <c r="P1157" s="330">
        <v>5.9986210000000004E-6</v>
      </c>
      <c r="Q1157" s="118">
        <v>1.4548622E-4</v>
      </c>
      <c r="R1157" s="118">
        <v>1.2373279999999999E-4</v>
      </c>
      <c r="S1157" s="118">
        <v>2.0437084999999999E-4</v>
      </c>
      <c r="T1157" s="118">
        <v>1.0084447E-2</v>
      </c>
      <c r="U1157" s="118">
        <v>3.2195085E-3</v>
      </c>
      <c r="V1157" s="330">
        <v>2.5357563000000001E-5</v>
      </c>
      <c r="W1157" s="330">
        <v>2.1155750000000001E-6</v>
      </c>
      <c r="X1157" s="118">
        <v>0</v>
      </c>
      <c r="Y1157" s="41"/>
      <c r="Z1157" s="327">
        <f t="shared" si="496"/>
        <v>0.2102703984962406</v>
      </c>
      <c r="AA1157" s="41"/>
      <c r="AB1157" s="111">
        <v>21.088502999999999</v>
      </c>
      <c r="AC1157" s="111">
        <v>2.6540591</v>
      </c>
      <c r="AD1157" s="111">
        <v>0.43642942000000001</v>
      </c>
      <c r="AE1157" s="111">
        <v>0</v>
      </c>
      <c r="AF1157" s="111">
        <v>17.737456000000002</v>
      </c>
      <c r="AG1157" s="111">
        <v>0.16195994</v>
      </c>
      <c r="AH1157" s="111">
        <v>9.8598329999999998E-2</v>
      </c>
      <c r="AI1157" s="41"/>
      <c r="AJ1157" s="114">
        <v>4.5601766000000002E-3</v>
      </c>
      <c r="AK1157" s="114">
        <v>4.248735E-3</v>
      </c>
      <c r="AL1157" s="114">
        <v>1.9564265999999999E-4</v>
      </c>
      <c r="AM1157" s="114">
        <v>1.1579893E-4</v>
      </c>
      <c r="AN1157" s="113">
        <f t="shared" si="497"/>
        <v>2.5472032193856999E-7</v>
      </c>
      <c r="AO1157" s="112">
        <f t="shared" si="498"/>
        <v>7.2353055191553994E-10</v>
      </c>
      <c r="AP1157" s="112">
        <f t="shared" si="499"/>
        <v>1.6218338427999999E-2</v>
      </c>
      <c r="AQ1157" s="328">
        <v>1.9560645E-7</v>
      </c>
      <c r="AR1157" s="328">
        <v>5.9020758999999999E-10</v>
      </c>
      <c r="AS1157" s="328">
        <v>1.6124586E-14</v>
      </c>
      <c r="AT1157" s="328">
        <v>6.2602571000000002E-12</v>
      </c>
      <c r="AU1157" s="328">
        <v>1.6384846999999999E-13</v>
      </c>
      <c r="AV1157" s="328">
        <v>1.7943151999999999E-10</v>
      </c>
      <c r="AW1157" s="328">
        <v>5.7392064000000003E-8</v>
      </c>
      <c r="AX1157" s="328">
        <v>2.5856057E-11</v>
      </c>
      <c r="AY1157" s="328">
        <v>6.5137824999999999E-11</v>
      </c>
      <c r="AZ1157" s="328">
        <v>4.1610557999999999E-14</v>
      </c>
      <c r="BA1157" s="328">
        <v>1.3402159000000001E-15</v>
      </c>
      <c r="BB1157" s="328">
        <v>5.1213873E-14</v>
      </c>
      <c r="BC1157" s="328">
        <v>4.4286963999999997E-14</v>
      </c>
      <c r="BD1157" s="328">
        <v>1.1892528999999999E-14</v>
      </c>
      <c r="BE1157" s="328">
        <v>2.4492995000000001E-11</v>
      </c>
      <c r="BF1157" s="328">
        <v>1.4704421E-9</v>
      </c>
      <c r="BG1157" s="328">
        <v>4.1913171000000002E-11</v>
      </c>
      <c r="BH1157" s="328">
        <v>1.4718427999999999E-5</v>
      </c>
      <c r="BI1157" s="329">
        <v>1.6203619999999998E-2</v>
      </c>
      <c r="BJ1157" s="328">
        <v>4.1017218000000001E-11</v>
      </c>
      <c r="BK1157" s="328">
        <v>2.4942903000000001E-13</v>
      </c>
      <c r="BL1157" s="328">
        <v>1.1159639999999999E-17</v>
      </c>
      <c r="BM1157" s="41"/>
      <c r="BN1157" s="122">
        <v>1.1365383E-5</v>
      </c>
      <c r="BO1157" s="122">
        <v>5.0893681999999996E-7</v>
      </c>
      <c r="BP1157" s="122">
        <v>5.8628964999999998E-6</v>
      </c>
      <c r="BQ1157" s="122">
        <v>1.4502682E-8</v>
      </c>
      <c r="BR1157" s="122">
        <v>4.5666309999999998E-7</v>
      </c>
      <c r="BS1157" s="122">
        <v>1.1769024E-7</v>
      </c>
      <c r="BT1157" s="122">
        <v>8.0949264999999998E-10</v>
      </c>
      <c r="BU1157" s="122">
        <v>1.8503580999999999E-7</v>
      </c>
      <c r="BV1157" s="122">
        <v>8.0497269999999999E-9</v>
      </c>
      <c r="BW1157" s="122">
        <v>9.6269075999999998E-8</v>
      </c>
      <c r="BX1157" s="122">
        <v>1.2026067E-9</v>
      </c>
      <c r="BY1157" s="122">
        <v>2.7325472E-8</v>
      </c>
      <c r="BZ1157" s="122">
        <v>2.2473450999999999E-11</v>
      </c>
      <c r="CA1157" s="122">
        <v>2.8183936E-7</v>
      </c>
      <c r="CB1157" s="122">
        <v>3.7319148000000001E-6</v>
      </c>
      <c r="CC1157" s="122">
        <v>6.6336620000000005E-8</v>
      </c>
      <c r="CD1157" s="122">
        <v>5.8883204999999999E-9</v>
      </c>
      <c r="CE1157" s="145"/>
      <c r="CF1157" s="143"/>
      <c r="CG1157" s="42" t="s">
        <v>1277</v>
      </c>
      <c r="CH1157" s="42"/>
      <c r="CI1157" s="42"/>
      <c r="CJ1157" s="100"/>
      <c r="CK1157" s="345"/>
      <c r="CL1157" s="100"/>
      <c r="CM1157" s="100"/>
      <c r="CN1157" s="100"/>
      <c r="CO1157" s="100"/>
      <c r="CP1157" s="100"/>
      <c r="CQ1157" s="100"/>
      <c r="CR1157" s="76"/>
      <c r="CS1157" s="76"/>
      <c r="CT1157" s="76"/>
      <c r="CU1157" s="76"/>
      <c r="CV1157" s="76"/>
      <c r="CW1157" s="76"/>
    </row>
    <row r="1158" spans="1:101" ht="14.5" customHeight="1">
      <c r="A1158" s="41" t="s">
        <v>9833</v>
      </c>
      <c r="B1158" s="119" t="s">
        <v>8313</v>
      </c>
      <c r="C1158" s="120" t="str">
        <f t="shared" si="490"/>
        <v>A.160.06.114</v>
      </c>
      <c r="D1158" s="135" t="s">
        <v>103</v>
      </c>
      <c r="E1158" s="119" t="s">
        <v>6570</v>
      </c>
      <c r="F1158" s="118" t="str">
        <f t="shared" si="491"/>
        <v>Mubura natural forest 830 (kg/m3)</v>
      </c>
      <c r="G1158" s="118">
        <f t="shared" si="492"/>
        <v>3.4600179311860004</v>
      </c>
      <c r="H1158" s="118">
        <f t="shared" si="493"/>
        <v>1.5389018610000001E-3</v>
      </c>
      <c r="I1158" s="118">
        <f t="shared" si="494"/>
        <v>4.0272274000000005E-3</v>
      </c>
      <c r="J1158" s="326">
        <f t="shared" si="495"/>
        <v>2.9676358419250004</v>
      </c>
      <c r="K1158" s="118">
        <v>0.48681595999999999</v>
      </c>
      <c r="L1158" s="118">
        <v>2.2932182000000001E-3</v>
      </c>
      <c r="M1158" s="118">
        <v>1.6102764E-3</v>
      </c>
      <c r="N1158" s="118">
        <v>1.2066949E-3</v>
      </c>
      <c r="O1158" s="118">
        <v>1.8072212E-4</v>
      </c>
      <c r="P1158" s="330">
        <v>5.9986210000000004E-6</v>
      </c>
      <c r="Q1158" s="118">
        <v>1.4548622E-4</v>
      </c>
      <c r="R1158" s="118">
        <v>1.2373279999999999E-4</v>
      </c>
      <c r="S1158" s="118">
        <v>2.0437084999999999E-4</v>
      </c>
      <c r="T1158" s="118">
        <v>1.0084447E-2</v>
      </c>
      <c r="U1158" s="118">
        <v>3.2195085E-3</v>
      </c>
      <c r="V1158" s="118">
        <v>2.9541254000000001</v>
      </c>
      <c r="W1158" s="330">
        <v>2.1155750000000001E-6</v>
      </c>
      <c r="X1158" s="118">
        <v>0</v>
      </c>
      <c r="Y1158" s="41"/>
      <c r="Z1158" s="327">
        <f t="shared" si="496"/>
        <v>3.6602703759398492</v>
      </c>
      <c r="AA1158" s="41"/>
      <c r="AB1158" s="111">
        <v>21.088502999999999</v>
      </c>
      <c r="AC1158" s="111">
        <v>2.6540591</v>
      </c>
      <c r="AD1158" s="111">
        <v>0.43642942000000001</v>
      </c>
      <c r="AE1158" s="111">
        <v>0</v>
      </c>
      <c r="AF1158" s="111">
        <v>17.737456000000002</v>
      </c>
      <c r="AG1158" s="111">
        <v>0.16195994</v>
      </c>
      <c r="AH1158" s="111">
        <v>9.8598329999999998E-2</v>
      </c>
      <c r="AI1158" s="41"/>
      <c r="AJ1158" s="114">
        <v>6.0574999999999997E-2</v>
      </c>
      <c r="AK1158" s="114">
        <v>5.7651423E-2</v>
      </c>
      <c r="AL1158" s="114">
        <v>2.8077779999999999E-3</v>
      </c>
      <c r="AM1158" s="114">
        <v>1.1579893E-4</v>
      </c>
      <c r="AN1158" s="113">
        <f t="shared" si="497"/>
        <v>3.4563202719385703E-6</v>
      </c>
      <c r="AO1158" s="112">
        <f t="shared" si="498"/>
        <v>1.038379488691954E-8</v>
      </c>
      <c r="AP1158" s="112">
        <f t="shared" si="499"/>
        <v>1.6218338427999999E-2</v>
      </c>
      <c r="AQ1158" s="328">
        <v>3.3972064000000002E-6</v>
      </c>
      <c r="AR1158" s="328">
        <v>1.0250207999999999E-8</v>
      </c>
      <c r="AS1158" s="328">
        <v>2.8004958999999999E-13</v>
      </c>
      <c r="AT1158" s="328">
        <v>6.2602571000000002E-12</v>
      </c>
      <c r="AU1158" s="328">
        <v>1.6384846999999999E-13</v>
      </c>
      <c r="AV1158" s="328">
        <v>1.7943151999999999E-10</v>
      </c>
      <c r="AW1158" s="328">
        <v>5.7392064000000003E-8</v>
      </c>
      <c r="AX1158" s="328">
        <v>2.5856057E-11</v>
      </c>
      <c r="AY1158" s="328">
        <v>6.5137824999999999E-11</v>
      </c>
      <c r="AZ1158" s="328">
        <v>4.1610557999999999E-14</v>
      </c>
      <c r="BA1158" s="328">
        <v>1.3402159000000001E-15</v>
      </c>
      <c r="BB1158" s="328">
        <v>5.1213873E-14</v>
      </c>
      <c r="BC1158" s="328">
        <v>4.4286963999999997E-14</v>
      </c>
      <c r="BD1158" s="328">
        <v>1.1892528999999999E-14</v>
      </c>
      <c r="BE1158" s="328">
        <v>2.4492995000000001E-11</v>
      </c>
      <c r="BF1158" s="328">
        <v>1.4704421E-9</v>
      </c>
      <c r="BG1158" s="328">
        <v>4.1913171000000002E-11</v>
      </c>
      <c r="BH1158" s="328">
        <v>1.4718427999999999E-5</v>
      </c>
      <c r="BI1158" s="329">
        <v>1.6203619999999998E-2</v>
      </c>
      <c r="BJ1158" s="328">
        <v>4.1017218000000001E-11</v>
      </c>
      <c r="BK1158" s="328">
        <v>2.4942903000000001E-13</v>
      </c>
      <c r="BL1158" s="328">
        <v>1.1159639999999999E-17</v>
      </c>
      <c r="BM1158" s="41"/>
      <c r="BN1158" s="111">
        <v>1.0756054E-4</v>
      </c>
      <c r="BO1158" s="122">
        <v>5.0893681999999996E-7</v>
      </c>
      <c r="BP1158" s="111">
        <v>1.0205804999999999E-4</v>
      </c>
      <c r="BQ1158" s="122">
        <v>1.4502682E-8</v>
      </c>
      <c r="BR1158" s="122">
        <v>4.5666309999999998E-7</v>
      </c>
      <c r="BS1158" s="122">
        <v>1.1769024E-7</v>
      </c>
      <c r="BT1158" s="122">
        <v>8.0949264999999998E-10</v>
      </c>
      <c r="BU1158" s="122">
        <v>1.8503580999999999E-7</v>
      </c>
      <c r="BV1158" s="122">
        <v>8.0497269999999999E-9</v>
      </c>
      <c r="BW1158" s="122">
        <v>9.6269075999999998E-8</v>
      </c>
      <c r="BX1158" s="122">
        <v>1.2026067E-9</v>
      </c>
      <c r="BY1158" s="122">
        <v>2.7325472E-8</v>
      </c>
      <c r="BZ1158" s="122">
        <v>2.2473450999999999E-11</v>
      </c>
      <c r="CA1158" s="122">
        <v>2.8183936E-7</v>
      </c>
      <c r="CB1158" s="122">
        <v>3.7319148000000001E-6</v>
      </c>
      <c r="CC1158" s="122">
        <v>6.6336620000000005E-8</v>
      </c>
      <c r="CD1158" s="122">
        <v>5.8883204999999999E-9</v>
      </c>
      <c r="CE1158" s="155"/>
      <c r="CF1158" s="143"/>
      <c r="CG1158" s="42" t="s">
        <v>1277</v>
      </c>
      <c r="CH1158" s="42"/>
      <c r="CI1158" s="42"/>
      <c r="CJ1158" s="100"/>
      <c r="CK1158" s="345"/>
      <c r="CL1158" s="100"/>
      <c r="CM1158" s="100"/>
      <c r="CN1158" s="100"/>
      <c r="CO1158" s="100"/>
      <c r="CP1158" s="100"/>
      <c r="CQ1158" s="100"/>
      <c r="CR1158" s="76"/>
      <c r="CS1158" s="76"/>
      <c r="CT1158" s="76"/>
      <c r="CU1158" s="76"/>
      <c r="CV1158" s="76"/>
      <c r="CW1158" s="41"/>
    </row>
    <row r="1159" spans="1:101" ht="14.5" customHeight="1">
      <c r="A1159" s="41" t="s">
        <v>9831</v>
      </c>
      <c r="B1159" s="119" t="s">
        <v>8313</v>
      </c>
      <c r="C1159" s="120" t="str">
        <f t="shared" si="490"/>
        <v>A.160.06.115</v>
      </c>
      <c r="D1159" s="135" t="s">
        <v>103</v>
      </c>
      <c r="E1159" s="119" t="s">
        <v>6570</v>
      </c>
      <c r="F1159" s="118" t="str">
        <f t="shared" si="491"/>
        <v>Niove FSC/PEFC 850 (kg/m3)</v>
      </c>
      <c r="G1159" s="118">
        <f t="shared" si="492"/>
        <v>5.2615297498899996E-2</v>
      </c>
      <c r="H1159" s="118">
        <f t="shared" si="493"/>
        <v>1.5554097019000001E-3</v>
      </c>
      <c r="I1159" s="118">
        <f t="shared" si="494"/>
        <v>4.7053407400000002E-3</v>
      </c>
      <c r="J1159" s="326">
        <f t="shared" si="495"/>
        <v>1.5834484056999998E-2</v>
      </c>
      <c r="K1159" s="118">
        <v>3.0520063E-2</v>
      </c>
      <c r="L1159" s="118">
        <v>2.9304272999999999E-3</v>
      </c>
      <c r="M1159" s="118">
        <v>1.6509321E-3</v>
      </c>
      <c r="N1159" s="118">
        <v>1.2159656E-3</v>
      </c>
      <c r="O1159" s="118">
        <v>1.8610698E-4</v>
      </c>
      <c r="P1159" s="330">
        <v>6.2957719000000001E-6</v>
      </c>
      <c r="Q1159" s="118">
        <v>1.4704135E-4</v>
      </c>
      <c r="R1159" s="118">
        <v>1.2398134E-4</v>
      </c>
      <c r="S1159" s="118">
        <v>2.0547221E-4</v>
      </c>
      <c r="T1159" s="118">
        <v>1.2375694E-2</v>
      </c>
      <c r="U1159" s="118">
        <v>3.2258104000000001E-3</v>
      </c>
      <c r="V1159" s="330">
        <v>2.5391872E-5</v>
      </c>
      <c r="W1159" s="330">
        <v>2.1155750000000001E-6</v>
      </c>
      <c r="X1159" s="118">
        <v>0</v>
      </c>
      <c r="Y1159" s="41"/>
      <c r="Z1159" s="327">
        <f t="shared" si="496"/>
        <v>0.22947415789473682</v>
      </c>
      <c r="AA1159" s="41"/>
      <c r="AB1159" s="111">
        <v>21.340651999999999</v>
      </c>
      <c r="AC1159" s="111">
        <v>2.9050528999999998</v>
      </c>
      <c r="AD1159" s="111">
        <v>0.4372837</v>
      </c>
      <c r="AE1159" s="111">
        <v>0</v>
      </c>
      <c r="AF1159" s="111">
        <v>17.737456000000002</v>
      </c>
      <c r="AG1159" s="111">
        <v>0.16205042</v>
      </c>
      <c r="AH1159" s="111">
        <v>9.8808653999999996E-2</v>
      </c>
      <c r="AI1159" s="41"/>
      <c r="AJ1159" s="114">
        <v>5.0866990999999997E-3</v>
      </c>
      <c r="AK1159" s="114">
        <v>4.7404576999999998E-3</v>
      </c>
      <c r="AL1159" s="114">
        <v>2.1392267E-4</v>
      </c>
      <c r="AM1159" s="114">
        <v>1.3231874999999999E-4</v>
      </c>
      <c r="AN1159" s="113">
        <f t="shared" si="497"/>
        <v>2.8420009670356997E-7</v>
      </c>
      <c r="AO1159" s="112">
        <f t="shared" si="498"/>
        <v>7.9113414250553997E-10</v>
      </c>
      <c r="AP1159" s="112">
        <f t="shared" si="499"/>
        <v>1.8532037724999999E-2</v>
      </c>
      <c r="AQ1159" s="328">
        <v>2.1342754E-7</v>
      </c>
      <c r="AR1159" s="328">
        <v>6.4397813000000003E-10</v>
      </c>
      <c r="AS1159" s="328">
        <v>1.7593673999999999E-14</v>
      </c>
      <c r="AT1159" s="328">
        <v>6.2602571000000002E-12</v>
      </c>
      <c r="AU1159" s="328">
        <v>1.6384846999999999E-13</v>
      </c>
      <c r="AV1159" s="328">
        <v>1.8081169E-10</v>
      </c>
      <c r="AW1159" s="328">
        <v>6.9048853999999998E-8</v>
      </c>
      <c r="AX1159" s="328">
        <v>2.6170803E-11</v>
      </c>
      <c r="AY1159" s="328">
        <v>7.8617675999999998E-11</v>
      </c>
      <c r="AZ1159" s="328">
        <v>4.1610557999999999E-14</v>
      </c>
      <c r="BA1159" s="328">
        <v>1.3402159000000001E-15</v>
      </c>
      <c r="BB1159" s="328">
        <v>5.2035431000000001E-14</v>
      </c>
      <c r="BC1159" s="328">
        <v>7.4899831999999994E-14</v>
      </c>
      <c r="BD1159" s="328">
        <v>1.7442605000000001E-14</v>
      </c>
      <c r="BE1159" s="328">
        <v>2.4533789999999999E-11</v>
      </c>
      <c r="BF1159" s="328">
        <v>1.4709159000000001E-9</v>
      </c>
      <c r="BG1159" s="328">
        <v>4.1913171000000002E-11</v>
      </c>
      <c r="BH1159" s="328">
        <v>1.4819725E-5</v>
      </c>
      <c r="BI1159" s="329">
        <v>1.8517217999999998E-2</v>
      </c>
      <c r="BJ1159" s="328">
        <v>4.1017218000000001E-11</v>
      </c>
      <c r="BK1159" s="328">
        <v>2.4942903000000001E-13</v>
      </c>
      <c r="BL1159" s="328">
        <v>1.1159639999999999E-17</v>
      </c>
      <c r="BM1159" s="41"/>
      <c r="BN1159" s="122">
        <v>1.2395656E-5</v>
      </c>
      <c r="BO1159" s="122">
        <v>6.0187099000000002E-7</v>
      </c>
      <c r="BP1159" s="122">
        <v>6.3983485000000004E-6</v>
      </c>
      <c r="BQ1159" s="122">
        <v>1.4531795E-8</v>
      </c>
      <c r="BR1159" s="122">
        <v>5.3803604999999998E-7</v>
      </c>
      <c r="BS1159" s="122">
        <v>1.1769024E-7</v>
      </c>
      <c r="BT1159" s="122">
        <v>8.0949264999999998E-10</v>
      </c>
      <c r="BU1159" s="122">
        <v>1.8503580999999999E-7</v>
      </c>
      <c r="BV1159" s="122">
        <v>8.4484826000000006E-9</v>
      </c>
      <c r="BW1159" s="122">
        <v>9.7298114999999996E-8</v>
      </c>
      <c r="BX1159" s="122">
        <v>1.2026067E-9</v>
      </c>
      <c r="BY1159" s="122">
        <v>2.7325472E-8</v>
      </c>
      <c r="BZ1159" s="122">
        <v>2.2473450999999999E-11</v>
      </c>
      <c r="CA1159" s="122">
        <v>2.9771726000000001E-7</v>
      </c>
      <c r="CB1159" s="122">
        <v>4.0350942999999998E-6</v>
      </c>
      <c r="CC1159" s="122">
        <v>6.6336620000000005E-8</v>
      </c>
      <c r="CD1159" s="122">
        <v>5.8883204999999999E-9</v>
      </c>
      <c r="CE1159" s="188"/>
      <c r="CF1159" s="143"/>
      <c r="CG1159" s="42" t="s">
        <v>1277</v>
      </c>
      <c r="CH1159" s="42"/>
      <c r="CI1159" s="42"/>
      <c r="CJ1159" s="100"/>
      <c r="CK1159" s="345"/>
      <c r="CL1159" s="100"/>
      <c r="CM1159" s="100"/>
      <c r="CN1159" s="100"/>
      <c r="CO1159" s="100"/>
      <c r="CP1159" s="100"/>
      <c r="CQ1159" s="100"/>
      <c r="CR1159" s="41"/>
      <c r="CS1159" s="41"/>
      <c r="CT1159" s="41"/>
      <c r="CU1159" s="41"/>
      <c r="CV1159" s="41"/>
      <c r="CW1159" s="76"/>
    </row>
    <row r="1160" spans="1:101" ht="14.5" customHeight="1">
      <c r="A1160" s="41" t="s">
        <v>9828</v>
      </c>
      <c r="B1160" s="119" t="s">
        <v>8313</v>
      </c>
      <c r="C1160" s="120" t="str">
        <f t="shared" si="490"/>
        <v>A.160.06.116</v>
      </c>
      <c r="D1160" s="135" t="s">
        <v>103</v>
      </c>
      <c r="E1160" s="119" t="s">
        <v>6570</v>
      </c>
      <c r="F1160" s="118" t="str">
        <f t="shared" si="491"/>
        <v>Niove natural forest 850 (kg/m3)</v>
      </c>
      <c r="G1160" s="118">
        <f t="shared" si="492"/>
        <v>6.2822653026268993</v>
      </c>
      <c r="H1160" s="118">
        <f t="shared" si="493"/>
        <v>1.5554097019000001E-3</v>
      </c>
      <c r="I1160" s="118">
        <f t="shared" si="494"/>
        <v>4.7053407400000002E-3</v>
      </c>
      <c r="J1160" s="326">
        <f t="shared" si="495"/>
        <v>5.7866344921849997</v>
      </c>
      <c r="K1160" s="118">
        <v>0.48937006</v>
      </c>
      <c r="L1160" s="118">
        <v>2.9304272999999999E-3</v>
      </c>
      <c r="M1160" s="118">
        <v>1.6509321E-3</v>
      </c>
      <c r="N1160" s="118">
        <v>1.2159656E-3</v>
      </c>
      <c r="O1160" s="118">
        <v>1.8610698E-4</v>
      </c>
      <c r="P1160" s="330">
        <v>6.2957719000000001E-6</v>
      </c>
      <c r="Q1160" s="118">
        <v>1.4704135E-4</v>
      </c>
      <c r="R1160" s="118">
        <v>1.2398134E-4</v>
      </c>
      <c r="S1160" s="118">
        <v>2.0547221E-4</v>
      </c>
      <c r="T1160" s="118">
        <v>1.2375694E-2</v>
      </c>
      <c r="U1160" s="118">
        <v>3.2258104000000001E-3</v>
      </c>
      <c r="V1160" s="118">
        <v>5.7708253999999997</v>
      </c>
      <c r="W1160" s="330">
        <v>2.1155750000000001E-6</v>
      </c>
      <c r="X1160" s="118">
        <v>0</v>
      </c>
      <c r="Y1160" s="41"/>
      <c r="Z1160" s="327">
        <f t="shared" si="496"/>
        <v>3.6794741353383458</v>
      </c>
      <c r="AA1160" s="41"/>
      <c r="AB1160" s="111">
        <v>21.340651999999999</v>
      </c>
      <c r="AC1160" s="111">
        <v>2.9050528999999998</v>
      </c>
      <c r="AD1160" s="111">
        <v>0.4372837</v>
      </c>
      <c r="AE1160" s="111">
        <v>0</v>
      </c>
      <c r="AF1160" s="111">
        <v>17.737456000000002</v>
      </c>
      <c r="AG1160" s="111">
        <v>0.16205042</v>
      </c>
      <c r="AH1160" s="111">
        <v>9.8808653999999996E-2</v>
      </c>
      <c r="AI1160" s="41"/>
      <c r="AJ1160" s="114">
        <v>6.1101521999999998E-2</v>
      </c>
      <c r="AK1160" s="114">
        <v>5.8143146E-2</v>
      </c>
      <c r="AL1160" s="114">
        <v>2.8260580000000002E-3</v>
      </c>
      <c r="AM1160" s="114">
        <v>1.3231874999999999E-4</v>
      </c>
      <c r="AN1160" s="113">
        <f t="shared" si="497"/>
        <v>3.4858000567035705E-6</v>
      </c>
      <c r="AO1160" s="112">
        <f t="shared" si="498"/>
        <v>1.045139793750154E-8</v>
      </c>
      <c r="AP1160" s="112">
        <f t="shared" si="499"/>
        <v>1.8532037724999999E-2</v>
      </c>
      <c r="AQ1160" s="328">
        <v>3.4150275000000001E-6</v>
      </c>
      <c r="AR1160" s="328">
        <v>1.0303978E-8</v>
      </c>
      <c r="AS1160" s="328">
        <v>2.8151867E-13</v>
      </c>
      <c r="AT1160" s="328">
        <v>6.2602571000000002E-12</v>
      </c>
      <c r="AU1160" s="328">
        <v>1.6384846999999999E-13</v>
      </c>
      <c r="AV1160" s="328">
        <v>1.8081169E-10</v>
      </c>
      <c r="AW1160" s="328">
        <v>6.9048853999999998E-8</v>
      </c>
      <c r="AX1160" s="328">
        <v>2.6170803E-11</v>
      </c>
      <c r="AY1160" s="328">
        <v>7.8617675999999998E-11</v>
      </c>
      <c r="AZ1160" s="328">
        <v>4.1610557999999999E-14</v>
      </c>
      <c r="BA1160" s="328">
        <v>1.3402159000000001E-15</v>
      </c>
      <c r="BB1160" s="328">
        <v>5.2035431000000001E-14</v>
      </c>
      <c r="BC1160" s="328">
        <v>7.4899831999999994E-14</v>
      </c>
      <c r="BD1160" s="328">
        <v>1.7442605000000001E-14</v>
      </c>
      <c r="BE1160" s="328">
        <v>2.4533789999999999E-11</v>
      </c>
      <c r="BF1160" s="328">
        <v>1.4709159000000001E-9</v>
      </c>
      <c r="BG1160" s="328">
        <v>4.1913171000000002E-11</v>
      </c>
      <c r="BH1160" s="328">
        <v>1.4819725E-5</v>
      </c>
      <c r="BI1160" s="329">
        <v>1.8517217999999998E-2</v>
      </c>
      <c r="BJ1160" s="328">
        <v>4.1017218000000001E-11</v>
      </c>
      <c r="BK1160" s="328">
        <v>2.4942903000000001E-13</v>
      </c>
      <c r="BL1160" s="328">
        <v>1.1159639999999999E-17</v>
      </c>
      <c r="BM1160" s="41"/>
      <c r="BN1160" s="111">
        <v>1.0859081E-4</v>
      </c>
      <c r="BO1160" s="122">
        <v>6.0187099000000002E-7</v>
      </c>
      <c r="BP1160" s="111">
        <v>1.0259350000000001E-4</v>
      </c>
      <c r="BQ1160" s="122">
        <v>1.4531795E-8</v>
      </c>
      <c r="BR1160" s="122">
        <v>5.3803604999999998E-7</v>
      </c>
      <c r="BS1160" s="122">
        <v>1.1769024E-7</v>
      </c>
      <c r="BT1160" s="122">
        <v>8.0949264999999998E-10</v>
      </c>
      <c r="BU1160" s="122">
        <v>1.8503580999999999E-7</v>
      </c>
      <c r="BV1160" s="122">
        <v>8.4484826000000006E-9</v>
      </c>
      <c r="BW1160" s="122">
        <v>9.7298114999999996E-8</v>
      </c>
      <c r="BX1160" s="122">
        <v>1.2026067E-9</v>
      </c>
      <c r="BY1160" s="122">
        <v>2.7325472E-8</v>
      </c>
      <c r="BZ1160" s="122">
        <v>2.2473450999999999E-11</v>
      </c>
      <c r="CA1160" s="122">
        <v>2.9771726000000001E-7</v>
      </c>
      <c r="CB1160" s="122">
        <v>4.0350942999999998E-6</v>
      </c>
      <c r="CC1160" s="122">
        <v>6.6336620000000005E-8</v>
      </c>
      <c r="CD1160" s="122">
        <v>5.8883204999999999E-9</v>
      </c>
      <c r="CE1160" s="188"/>
      <c r="CF1160" s="143"/>
      <c r="CG1160" s="42" t="s">
        <v>1277</v>
      </c>
      <c r="CH1160" s="42"/>
      <c r="CI1160" s="42"/>
      <c r="CJ1160" s="100"/>
      <c r="CK1160" s="345"/>
      <c r="CL1160" s="100"/>
      <c r="CM1160" s="100"/>
      <c r="CN1160" s="100"/>
      <c r="CO1160" s="100"/>
      <c r="CP1160" s="100"/>
      <c r="CQ1160" s="100"/>
      <c r="CR1160" s="76"/>
      <c r="CS1160" s="76"/>
      <c r="CT1160" s="76"/>
      <c r="CU1160" s="76"/>
      <c r="CV1160" s="76"/>
      <c r="CW1160" s="131"/>
    </row>
    <row r="1161" spans="1:101" ht="14.5" customHeight="1">
      <c r="A1161" s="41" t="s">
        <v>9826</v>
      </c>
      <c r="B1161" s="119" t="s">
        <v>8313</v>
      </c>
      <c r="C1161" s="120" t="str">
        <f t="shared" si="490"/>
        <v>A.160.06.117</v>
      </c>
      <c r="D1161" s="135" t="s">
        <v>103</v>
      </c>
      <c r="E1161" s="119" t="s">
        <v>6570</v>
      </c>
      <c r="F1161" s="118" t="str">
        <f t="shared" si="491"/>
        <v>Onzabili FSC/PEFCt 550 (kg/m3)</v>
      </c>
      <c r="G1161" s="118">
        <f t="shared" si="492"/>
        <v>5.9747677092000004E-2</v>
      </c>
      <c r="H1161" s="118">
        <f t="shared" si="493"/>
        <v>1.576633993E-3</v>
      </c>
      <c r="I1161" s="118">
        <f t="shared" si="494"/>
        <v>5.5772005899999994E-3</v>
      </c>
      <c r="J1161" s="326">
        <f t="shared" si="495"/>
        <v>1.8789935508999999E-2</v>
      </c>
      <c r="K1161" s="118">
        <v>3.3803907000000001E-2</v>
      </c>
      <c r="L1161" s="118">
        <v>3.7496960999999999E-3</v>
      </c>
      <c r="M1161" s="118">
        <v>1.7032035999999999E-3</v>
      </c>
      <c r="N1161" s="118">
        <v>1.227885E-3</v>
      </c>
      <c r="O1161" s="118">
        <v>1.9303037E-4</v>
      </c>
      <c r="P1161" s="330">
        <v>6.6778230000000003E-6</v>
      </c>
      <c r="Q1161" s="118">
        <v>1.490408E-4</v>
      </c>
      <c r="R1161" s="118">
        <v>1.2430089000000001E-4</v>
      </c>
      <c r="S1161" s="118">
        <v>2.0688824999999999E-4</v>
      </c>
      <c r="T1161" s="118">
        <v>1.5321583E-2</v>
      </c>
      <c r="U1161" s="118">
        <v>3.2339127E-3</v>
      </c>
      <c r="V1161" s="330">
        <v>2.5435984000000001E-5</v>
      </c>
      <c r="W1161" s="330">
        <v>2.1155750000000001E-6</v>
      </c>
      <c r="X1161" s="118">
        <v>0</v>
      </c>
      <c r="Y1161" s="41"/>
      <c r="Z1161" s="327">
        <f t="shared" si="496"/>
        <v>0.2541647142857143</v>
      </c>
      <c r="AA1161" s="41"/>
      <c r="AB1161" s="111">
        <v>21.664843000000001</v>
      </c>
      <c r="AC1161" s="111">
        <v>3.2277591000000001</v>
      </c>
      <c r="AD1161" s="111">
        <v>0.43838206000000002</v>
      </c>
      <c r="AE1161" s="111">
        <v>0</v>
      </c>
      <c r="AF1161" s="111">
        <v>17.737456000000002</v>
      </c>
      <c r="AG1161" s="111">
        <v>0.16216674</v>
      </c>
      <c r="AH1161" s="111">
        <v>9.9079071000000005E-2</v>
      </c>
      <c r="AI1161" s="41"/>
      <c r="AJ1161" s="114">
        <v>5.7636566999999996E-3</v>
      </c>
      <c r="AK1161" s="114">
        <v>5.3726727E-3</v>
      </c>
      <c r="AL1161" s="114">
        <v>2.3742555000000001E-4</v>
      </c>
      <c r="AM1161" s="114">
        <v>1.5355851E-4</v>
      </c>
      <c r="AN1161" s="113">
        <f t="shared" si="497"/>
        <v>3.2210267595457E-7</v>
      </c>
      <c r="AO1161" s="112">
        <f t="shared" si="498"/>
        <v>8.7805305383053995E-10</v>
      </c>
      <c r="AP1161" s="112">
        <f t="shared" si="499"/>
        <v>2.1506793962999999E-2</v>
      </c>
      <c r="AQ1161" s="328">
        <v>2.3634038000000001E-7</v>
      </c>
      <c r="AR1161" s="328">
        <v>7.1311169000000001E-10</v>
      </c>
      <c r="AS1161" s="328">
        <v>1.9482501E-14</v>
      </c>
      <c r="AT1161" s="328">
        <v>6.2602571000000002E-12</v>
      </c>
      <c r="AU1161" s="328">
        <v>1.6384846999999999E-13</v>
      </c>
      <c r="AV1161" s="328">
        <v>1.8258619E-10</v>
      </c>
      <c r="AW1161" s="328">
        <v>8.4036156999999999E-8</v>
      </c>
      <c r="AX1161" s="328">
        <v>2.6575475999999999E-11</v>
      </c>
      <c r="AY1161" s="328">
        <v>9.5948913999999996E-11</v>
      </c>
      <c r="AZ1161" s="328">
        <v>4.1610557999999999E-14</v>
      </c>
      <c r="BA1161" s="328">
        <v>1.3402159000000001E-15</v>
      </c>
      <c r="BB1161" s="328">
        <v>5.3091718999999997E-14</v>
      </c>
      <c r="BC1161" s="328">
        <v>1.1425923000000001E-13</v>
      </c>
      <c r="BD1161" s="328">
        <v>2.4578416999999999E-14</v>
      </c>
      <c r="BE1161" s="328">
        <v>2.4586241000000001E-11</v>
      </c>
      <c r="BF1161" s="328">
        <v>1.4715251999999999E-9</v>
      </c>
      <c r="BG1161" s="328">
        <v>4.1913171000000002E-11</v>
      </c>
      <c r="BH1161" s="328">
        <v>1.4949963E-5</v>
      </c>
      <c r="BI1161" s="329">
        <v>2.1491844E-2</v>
      </c>
      <c r="BJ1161" s="328">
        <v>4.1017218000000001E-11</v>
      </c>
      <c r="BK1161" s="328">
        <v>2.4942903000000001E-13</v>
      </c>
      <c r="BL1161" s="328">
        <v>1.1159639999999999E-17</v>
      </c>
      <c r="BM1161" s="41"/>
      <c r="BN1161" s="122">
        <v>1.3720294E-5</v>
      </c>
      <c r="BO1161" s="122">
        <v>7.2135777000000001E-7</v>
      </c>
      <c r="BP1161" s="122">
        <v>7.0867867000000001E-6</v>
      </c>
      <c r="BQ1161" s="122">
        <v>1.4569226999999999E-8</v>
      </c>
      <c r="BR1161" s="122">
        <v>6.4265842000000005E-7</v>
      </c>
      <c r="BS1161" s="122">
        <v>1.1769024E-7</v>
      </c>
      <c r="BT1161" s="122">
        <v>8.0949264999999998E-10</v>
      </c>
      <c r="BU1161" s="122">
        <v>1.8503580999999999E-7</v>
      </c>
      <c r="BV1161" s="122">
        <v>8.9611683000000007E-9</v>
      </c>
      <c r="BW1161" s="122">
        <v>9.8621164999999996E-8</v>
      </c>
      <c r="BX1161" s="122">
        <v>1.2026067E-9</v>
      </c>
      <c r="BY1161" s="122">
        <v>2.7325472E-8</v>
      </c>
      <c r="BZ1161" s="122">
        <v>2.2473450999999999E-11</v>
      </c>
      <c r="CA1161" s="122">
        <v>3.1813169999999998E-7</v>
      </c>
      <c r="CB1161" s="122">
        <v>4.4248964000000003E-6</v>
      </c>
      <c r="CC1161" s="122">
        <v>6.6336620000000005E-8</v>
      </c>
      <c r="CD1161" s="122">
        <v>5.8883204999999999E-9</v>
      </c>
      <c r="CE1161" s="188"/>
      <c r="CF1161" s="143"/>
      <c r="CG1161" s="42" t="s">
        <v>1277</v>
      </c>
      <c r="CH1161" s="42"/>
      <c r="CI1161" s="42"/>
      <c r="CJ1161" s="100"/>
      <c r="CK1161" s="345"/>
      <c r="CL1161" s="100"/>
      <c r="CM1161" s="100"/>
      <c r="CN1161" s="100"/>
      <c r="CO1161" s="100"/>
      <c r="CP1161" s="100"/>
      <c r="CQ1161" s="100"/>
      <c r="CR1161" s="131"/>
      <c r="CS1161" s="131"/>
      <c r="CT1161" s="131"/>
      <c r="CU1161" s="131"/>
      <c r="CV1161" s="131"/>
      <c r="CW1161" s="76"/>
    </row>
    <row r="1162" spans="1:101" ht="14.5" customHeight="1">
      <c r="A1162" s="41" t="s">
        <v>9824</v>
      </c>
      <c r="B1162" s="119" t="s">
        <v>8313</v>
      </c>
      <c r="C1162" s="120" t="str">
        <f t="shared" si="490"/>
        <v>A.160.06.118</v>
      </c>
      <c r="D1162" s="135" t="s">
        <v>103</v>
      </c>
      <c r="E1162" s="119" t="s">
        <v>6570</v>
      </c>
      <c r="F1162" s="118" t="str">
        <f t="shared" si="491"/>
        <v>Onzabili natural forest 550 (kg/m3)</v>
      </c>
      <c r="G1162" s="118">
        <f t="shared" si="492"/>
        <v>9.4495976441079996</v>
      </c>
      <c r="H1162" s="118">
        <f t="shared" si="493"/>
        <v>1.576633993E-3</v>
      </c>
      <c r="I1162" s="118">
        <f t="shared" si="494"/>
        <v>5.5772005899999994E-3</v>
      </c>
      <c r="J1162" s="326">
        <f t="shared" si="495"/>
        <v>8.9497898995249994</v>
      </c>
      <c r="K1162" s="118">
        <v>0.49265390999999997</v>
      </c>
      <c r="L1162" s="118">
        <v>3.7496960999999999E-3</v>
      </c>
      <c r="M1162" s="118">
        <v>1.7032035999999999E-3</v>
      </c>
      <c r="N1162" s="118">
        <v>1.227885E-3</v>
      </c>
      <c r="O1162" s="118">
        <v>1.9303037E-4</v>
      </c>
      <c r="P1162" s="330">
        <v>6.6778230000000003E-6</v>
      </c>
      <c r="Q1162" s="118">
        <v>1.490408E-4</v>
      </c>
      <c r="R1162" s="118">
        <v>1.2430089000000001E-4</v>
      </c>
      <c r="S1162" s="118">
        <v>2.0688824999999999E-4</v>
      </c>
      <c r="T1162" s="118">
        <v>1.5321583E-2</v>
      </c>
      <c r="U1162" s="118">
        <v>3.2339127E-3</v>
      </c>
      <c r="V1162" s="118">
        <v>8.9310253999999993</v>
      </c>
      <c r="W1162" s="330">
        <v>2.1155750000000001E-6</v>
      </c>
      <c r="X1162" s="118">
        <v>0</v>
      </c>
      <c r="Y1162" s="41"/>
      <c r="Z1162" s="327">
        <f t="shared" si="496"/>
        <v>3.7041647368421047</v>
      </c>
      <c r="AA1162" s="41"/>
      <c r="AB1162" s="111">
        <v>21.664843000000001</v>
      </c>
      <c r="AC1162" s="111">
        <v>3.2277591000000001</v>
      </c>
      <c r="AD1162" s="111">
        <v>0.43838206000000002</v>
      </c>
      <c r="AE1162" s="111">
        <v>0</v>
      </c>
      <c r="AF1162" s="111">
        <v>17.737456000000002</v>
      </c>
      <c r="AG1162" s="111">
        <v>0.16216674</v>
      </c>
      <c r="AH1162" s="111">
        <v>9.9079071000000005E-2</v>
      </c>
      <c r="AI1162" s="41"/>
      <c r="AJ1162" s="114">
        <v>6.1778479999999997E-2</v>
      </c>
      <c r="AK1162" s="114">
        <v>5.8775360999999998E-2</v>
      </c>
      <c r="AL1162" s="114">
        <v>2.8495609E-3</v>
      </c>
      <c r="AM1162" s="114">
        <v>1.5355851E-4</v>
      </c>
      <c r="AN1162" s="113">
        <f t="shared" si="497"/>
        <v>3.5237026959545701E-6</v>
      </c>
      <c r="AO1162" s="112">
        <f t="shared" si="498"/>
        <v>1.0538317288829538E-8</v>
      </c>
      <c r="AP1162" s="112">
        <f t="shared" si="499"/>
        <v>2.1506793962999999E-2</v>
      </c>
      <c r="AQ1162" s="328">
        <v>3.4379404000000002E-6</v>
      </c>
      <c r="AR1162" s="328">
        <v>1.0373112000000001E-8</v>
      </c>
      <c r="AS1162" s="328">
        <v>2.8340750000000002E-13</v>
      </c>
      <c r="AT1162" s="328">
        <v>6.2602571000000002E-12</v>
      </c>
      <c r="AU1162" s="328">
        <v>1.6384846999999999E-13</v>
      </c>
      <c r="AV1162" s="328">
        <v>1.8258619E-10</v>
      </c>
      <c r="AW1162" s="328">
        <v>8.4036156999999999E-8</v>
      </c>
      <c r="AX1162" s="328">
        <v>2.6575475999999999E-11</v>
      </c>
      <c r="AY1162" s="328">
        <v>9.5948913999999996E-11</v>
      </c>
      <c r="AZ1162" s="328">
        <v>4.1610557999999999E-14</v>
      </c>
      <c r="BA1162" s="328">
        <v>1.3402159000000001E-15</v>
      </c>
      <c r="BB1162" s="328">
        <v>5.3091718999999997E-14</v>
      </c>
      <c r="BC1162" s="328">
        <v>1.1425923000000001E-13</v>
      </c>
      <c r="BD1162" s="328">
        <v>2.4578416999999999E-14</v>
      </c>
      <c r="BE1162" s="328">
        <v>2.4586241000000001E-11</v>
      </c>
      <c r="BF1162" s="328">
        <v>1.4715251999999999E-9</v>
      </c>
      <c r="BG1162" s="328">
        <v>4.1913171000000002E-11</v>
      </c>
      <c r="BH1162" s="328">
        <v>1.4949963E-5</v>
      </c>
      <c r="BI1162" s="329">
        <v>2.1491844E-2</v>
      </c>
      <c r="BJ1162" s="328">
        <v>4.1017218000000001E-11</v>
      </c>
      <c r="BK1162" s="328">
        <v>2.4942903000000001E-13</v>
      </c>
      <c r="BL1162" s="328">
        <v>1.1159639999999999E-17</v>
      </c>
      <c r="BM1162" s="41"/>
      <c r="BN1162" s="111">
        <v>1.0991545E-4</v>
      </c>
      <c r="BO1162" s="122">
        <v>7.2135777000000001E-7</v>
      </c>
      <c r="BP1162" s="111">
        <v>1.0328194E-4</v>
      </c>
      <c r="BQ1162" s="122">
        <v>1.4569226999999999E-8</v>
      </c>
      <c r="BR1162" s="122">
        <v>6.4265842000000005E-7</v>
      </c>
      <c r="BS1162" s="122">
        <v>1.1769024E-7</v>
      </c>
      <c r="BT1162" s="122">
        <v>8.0949264999999998E-10</v>
      </c>
      <c r="BU1162" s="122">
        <v>1.8503580999999999E-7</v>
      </c>
      <c r="BV1162" s="122">
        <v>8.9611683000000007E-9</v>
      </c>
      <c r="BW1162" s="122">
        <v>9.8621164999999996E-8</v>
      </c>
      <c r="BX1162" s="122">
        <v>1.2026067E-9</v>
      </c>
      <c r="BY1162" s="122">
        <v>2.7325472E-8</v>
      </c>
      <c r="BZ1162" s="122">
        <v>2.2473450999999999E-11</v>
      </c>
      <c r="CA1162" s="122">
        <v>3.1813169999999998E-7</v>
      </c>
      <c r="CB1162" s="122">
        <v>4.4248964000000003E-6</v>
      </c>
      <c r="CC1162" s="122">
        <v>6.6336620000000005E-8</v>
      </c>
      <c r="CD1162" s="122">
        <v>5.8883204999999999E-9</v>
      </c>
      <c r="CE1162" s="188"/>
      <c r="CF1162" s="143"/>
      <c r="CG1162" s="42" t="s">
        <v>1277</v>
      </c>
      <c r="CH1162" s="42"/>
      <c r="CI1162" s="42"/>
      <c r="CJ1162" s="100"/>
      <c r="CK1162" s="345"/>
      <c r="CL1162" s="100"/>
      <c r="CM1162" s="100"/>
      <c r="CN1162" s="100"/>
      <c r="CO1162" s="100"/>
      <c r="CP1162" s="100"/>
      <c r="CQ1162" s="100"/>
      <c r="CR1162" s="76"/>
      <c r="CS1162" s="76"/>
      <c r="CT1162" s="76"/>
      <c r="CU1162" s="76"/>
      <c r="CV1162" s="76"/>
      <c r="CW1162" s="76"/>
    </row>
    <row r="1163" spans="1:101" ht="14.5" customHeight="1">
      <c r="A1163" s="41" t="s">
        <v>9822</v>
      </c>
      <c r="B1163" s="119" t="s">
        <v>8313</v>
      </c>
      <c r="C1163" s="120" t="str">
        <f t="shared" si="490"/>
        <v>A.160.06.119</v>
      </c>
      <c r="D1163" s="135" t="s">
        <v>103</v>
      </c>
      <c r="E1163" s="119" t="s">
        <v>6570</v>
      </c>
      <c r="F1163" s="118" t="str">
        <f t="shared" si="491"/>
        <v>Ozigo/Igaganga FSC/PEFC 650 (kg/m3)</v>
      </c>
      <c r="G1163" s="118">
        <f t="shared" si="492"/>
        <v>5.3883275981100001E-2</v>
      </c>
      <c r="H1163" s="118">
        <f t="shared" si="493"/>
        <v>1.5591828920999999E-3</v>
      </c>
      <c r="I1163" s="118">
        <f t="shared" si="494"/>
        <v>4.8603380500000003E-3</v>
      </c>
      <c r="J1163" s="326">
        <f t="shared" si="495"/>
        <v>1.6359897038999999E-2</v>
      </c>
      <c r="K1163" s="118">
        <v>3.1103858000000002E-2</v>
      </c>
      <c r="L1163" s="118">
        <v>3.0760751000000002E-3</v>
      </c>
      <c r="M1163" s="118">
        <v>1.6602247999999999E-3</v>
      </c>
      <c r="N1163" s="118">
        <v>1.2180845999999999E-3</v>
      </c>
      <c r="O1163" s="118">
        <v>1.8733779999999999E-4</v>
      </c>
      <c r="P1163" s="330">
        <v>6.3636921000000003E-6</v>
      </c>
      <c r="Q1163" s="118">
        <v>1.473968E-4</v>
      </c>
      <c r="R1163" s="118">
        <v>1.2403815E-4</v>
      </c>
      <c r="S1163" s="118">
        <v>2.0572394999999999E-4</v>
      </c>
      <c r="T1163" s="118">
        <v>1.2899407E-2</v>
      </c>
      <c r="U1163" s="118">
        <v>3.2272507999999999E-3</v>
      </c>
      <c r="V1163" s="330">
        <v>2.5399713999999998E-5</v>
      </c>
      <c r="W1163" s="330">
        <v>2.1155750000000001E-6</v>
      </c>
      <c r="X1163" s="118">
        <v>0</v>
      </c>
      <c r="Y1163" s="41"/>
      <c r="Z1163" s="327">
        <f t="shared" si="496"/>
        <v>0.2338635939849624</v>
      </c>
      <c r="AA1163" s="41"/>
      <c r="AB1163" s="111">
        <v>21.398285999999999</v>
      </c>
      <c r="AC1163" s="111">
        <v>2.9624229</v>
      </c>
      <c r="AD1163" s="111">
        <v>0.43747895999999997</v>
      </c>
      <c r="AE1163" s="111">
        <v>0</v>
      </c>
      <c r="AF1163" s="111">
        <v>17.737456000000002</v>
      </c>
      <c r="AG1163" s="111">
        <v>0.1620711</v>
      </c>
      <c r="AH1163" s="111">
        <v>9.8856728000000005E-2</v>
      </c>
      <c r="AI1163" s="41"/>
      <c r="AJ1163" s="114">
        <v>5.2070470999999998E-3</v>
      </c>
      <c r="AK1163" s="114">
        <v>4.8528514999999998E-3</v>
      </c>
      <c r="AL1163" s="114">
        <v>2.1810096E-4</v>
      </c>
      <c r="AM1163" s="114">
        <v>1.3609470000000001E-4</v>
      </c>
      <c r="AN1163" s="113">
        <f t="shared" si="497"/>
        <v>2.9093833979756998E-7</v>
      </c>
      <c r="AO1163" s="112">
        <f t="shared" si="498"/>
        <v>8.0658640289553983E-10</v>
      </c>
      <c r="AP1163" s="112">
        <f t="shared" si="499"/>
        <v>1.9060882878E-2</v>
      </c>
      <c r="AQ1163" s="328">
        <v>2.1750094E-7</v>
      </c>
      <c r="AR1163" s="328">
        <v>6.5626855E-10</v>
      </c>
      <c r="AS1163" s="328">
        <v>1.7929465000000001E-14</v>
      </c>
      <c r="AT1163" s="328">
        <v>6.2602571000000002E-12</v>
      </c>
      <c r="AU1163" s="328">
        <v>1.6384846999999999E-13</v>
      </c>
      <c r="AV1163" s="328">
        <v>1.8112715999999999E-10</v>
      </c>
      <c r="AW1163" s="328">
        <v>7.1713264000000006E-8</v>
      </c>
      <c r="AX1163" s="328">
        <v>2.6242744999999999E-11</v>
      </c>
      <c r="AY1163" s="328">
        <v>8.1698785000000003E-11</v>
      </c>
      <c r="AZ1163" s="328">
        <v>4.1610557999999999E-14</v>
      </c>
      <c r="BA1163" s="328">
        <v>1.3402159000000001E-15</v>
      </c>
      <c r="BB1163" s="328">
        <v>5.2223214999999999E-14</v>
      </c>
      <c r="BC1163" s="328">
        <v>8.1897057999999996E-14</v>
      </c>
      <c r="BD1163" s="328">
        <v>1.8711194E-14</v>
      </c>
      <c r="BE1163" s="328">
        <v>2.4543114000000001E-11</v>
      </c>
      <c r="BF1163" s="328">
        <v>1.4710242E-9</v>
      </c>
      <c r="BG1163" s="328">
        <v>4.1913171000000002E-11</v>
      </c>
      <c r="BH1163" s="328">
        <v>1.4842878E-5</v>
      </c>
      <c r="BI1163" s="329">
        <v>1.904604E-2</v>
      </c>
      <c r="BJ1163" s="328">
        <v>4.1017218000000001E-11</v>
      </c>
      <c r="BK1163" s="328">
        <v>2.4942903000000001E-13</v>
      </c>
      <c r="BL1163" s="328">
        <v>1.1159639999999999E-17</v>
      </c>
      <c r="BM1163" s="41"/>
      <c r="BN1163" s="122">
        <v>1.2631148E-5</v>
      </c>
      <c r="BO1163" s="122">
        <v>6.2311308000000003E-7</v>
      </c>
      <c r="BP1163" s="122">
        <v>6.5207375000000002E-6</v>
      </c>
      <c r="BQ1163" s="122">
        <v>1.453845E-8</v>
      </c>
      <c r="BR1163" s="122">
        <v>5.5663557999999999E-7</v>
      </c>
      <c r="BS1163" s="122">
        <v>1.1769024E-7</v>
      </c>
      <c r="BT1163" s="122">
        <v>8.0949264999999998E-10</v>
      </c>
      <c r="BU1163" s="122">
        <v>1.8503580999999999E-7</v>
      </c>
      <c r="BV1163" s="122">
        <v>8.5396267000000008E-9</v>
      </c>
      <c r="BW1163" s="122">
        <v>9.7533324000000001E-8</v>
      </c>
      <c r="BX1163" s="122">
        <v>1.2026067E-9</v>
      </c>
      <c r="BY1163" s="122">
        <v>2.7325472E-8</v>
      </c>
      <c r="BZ1163" s="122">
        <v>2.2473450999999999E-11</v>
      </c>
      <c r="CA1163" s="122">
        <v>3.0134649000000001E-7</v>
      </c>
      <c r="CB1163" s="122">
        <v>4.1043924000000004E-6</v>
      </c>
      <c r="CC1163" s="122">
        <v>6.6336620000000005E-8</v>
      </c>
      <c r="CD1163" s="122">
        <v>5.8883204999999999E-9</v>
      </c>
      <c r="CE1163" s="188"/>
      <c r="CF1163" s="143"/>
      <c r="CG1163" s="42" t="s">
        <v>1277</v>
      </c>
      <c r="CH1163" s="42"/>
      <c r="CI1163" s="42"/>
      <c r="CJ1163" s="100"/>
      <c r="CK1163" s="345"/>
      <c r="CL1163" s="100"/>
      <c r="CM1163" s="100"/>
      <c r="CN1163" s="100"/>
      <c r="CO1163" s="100"/>
      <c r="CP1163" s="100"/>
      <c r="CQ1163" s="100"/>
      <c r="CR1163" s="76"/>
      <c r="CS1163" s="76"/>
      <c r="CT1163" s="76"/>
      <c r="CU1163" s="76"/>
      <c r="CV1163" s="76"/>
      <c r="CW1163" s="76"/>
    </row>
    <row r="1164" spans="1:101" ht="14.5" customHeight="1">
      <c r="A1164" s="41" t="s">
        <v>9819</v>
      </c>
      <c r="B1164" s="119" t="s">
        <v>8313</v>
      </c>
      <c r="C1164" s="120" t="str">
        <f t="shared" si="490"/>
        <v>A.160.06.120</v>
      </c>
      <c r="D1164" s="135" t="s">
        <v>103</v>
      </c>
      <c r="E1164" s="119" t="s">
        <v>6570</v>
      </c>
      <c r="F1164" s="118" t="str">
        <f t="shared" si="491"/>
        <v>Ozigo/Igaganga natural forest 650 (kg/m3)</v>
      </c>
      <c r="G1164" s="118">
        <f t="shared" si="492"/>
        <v>3.3466082782670998</v>
      </c>
      <c r="H1164" s="118">
        <f t="shared" si="493"/>
        <v>1.5591828920999999E-3</v>
      </c>
      <c r="I1164" s="118">
        <f t="shared" si="494"/>
        <v>4.8603380500000003E-3</v>
      </c>
      <c r="J1164" s="326">
        <f t="shared" si="495"/>
        <v>2.850234897325</v>
      </c>
      <c r="K1164" s="118">
        <v>0.48995386000000002</v>
      </c>
      <c r="L1164" s="118">
        <v>3.0760751000000002E-3</v>
      </c>
      <c r="M1164" s="118">
        <v>1.6602247999999999E-3</v>
      </c>
      <c r="N1164" s="118">
        <v>1.2180845999999999E-3</v>
      </c>
      <c r="O1164" s="118">
        <v>1.8733779999999999E-4</v>
      </c>
      <c r="P1164" s="330">
        <v>6.3636921000000003E-6</v>
      </c>
      <c r="Q1164" s="118">
        <v>1.473968E-4</v>
      </c>
      <c r="R1164" s="118">
        <v>1.2403815E-4</v>
      </c>
      <c r="S1164" s="118">
        <v>2.0572394999999999E-4</v>
      </c>
      <c r="T1164" s="118">
        <v>1.2899407E-2</v>
      </c>
      <c r="U1164" s="118">
        <v>3.2272507999999999E-3</v>
      </c>
      <c r="V1164" s="118">
        <v>2.8339004000000001</v>
      </c>
      <c r="W1164" s="330">
        <v>2.1155750000000001E-6</v>
      </c>
      <c r="X1164" s="118">
        <v>0</v>
      </c>
      <c r="Y1164" s="41"/>
      <c r="Z1164" s="327">
        <f t="shared" si="496"/>
        <v>3.6838636090225565</v>
      </c>
      <c r="AA1164" s="41"/>
      <c r="AB1164" s="111">
        <v>21.398285999999999</v>
      </c>
      <c r="AC1164" s="111">
        <v>2.9624229</v>
      </c>
      <c r="AD1164" s="111">
        <v>0.43747895999999997</v>
      </c>
      <c r="AE1164" s="111">
        <v>0</v>
      </c>
      <c r="AF1164" s="111">
        <v>17.737456000000002</v>
      </c>
      <c r="AG1164" s="111">
        <v>0.1620711</v>
      </c>
      <c r="AH1164" s="111">
        <v>9.8856728000000005E-2</v>
      </c>
      <c r="AI1164" s="41"/>
      <c r="AJ1164" s="114">
        <v>6.1221870999999997E-2</v>
      </c>
      <c r="AK1164" s="114">
        <v>5.8255539000000002E-2</v>
      </c>
      <c r="AL1164" s="114">
        <v>2.8302363E-3</v>
      </c>
      <c r="AM1164" s="114">
        <v>1.3609470000000001E-4</v>
      </c>
      <c r="AN1164" s="113">
        <f t="shared" si="497"/>
        <v>3.4925382997975698E-6</v>
      </c>
      <c r="AO1164" s="112">
        <f t="shared" si="498"/>
        <v>1.0466850777900536E-8</v>
      </c>
      <c r="AP1164" s="112">
        <f t="shared" si="499"/>
        <v>1.9060882878E-2</v>
      </c>
      <c r="AQ1164" s="328">
        <v>3.4191008999999999E-6</v>
      </c>
      <c r="AR1164" s="328">
        <v>1.0316268999999999E-8</v>
      </c>
      <c r="AS1164" s="328">
        <v>2.8185447000000002E-13</v>
      </c>
      <c r="AT1164" s="328">
        <v>6.2602571000000002E-12</v>
      </c>
      <c r="AU1164" s="328">
        <v>1.6384846999999999E-13</v>
      </c>
      <c r="AV1164" s="328">
        <v>1.8112715999999999E-10</v>
      </c>
      <c r="AW1164" s="328">
        <v>7.1713264000000006E-8</v>
      </c>
      <c r="AX1164" s="328">
        <v>2.6242744999999999E-11</v>
      </c>
      <c r="AY1164" s="328">
        <v>8.1698785000000003E-11</v>
      </c>
      <c r="AZ1164" s="328">
        <v>4.1610557999999999E-14</v>
      </c>
      <c r="BA1164" s="328">
        <v>1.3402159000000001E-15</v>
      </c>
      <c r="BB1164" s="328">
        <v>5.2223214999999999E-14</v>
      </c>
      <c r="BC1164" s="328">
        <v>8.1897057999999996E-14</v>
      </c>
      <c r="BD1164" s="328">
        <v>1.8711194E-14</v>
      </c>
      <c r="BE1164" s="328">
        <v>2.4543114000000001E-11</v>
      </c>
      <c r="BF1164" s="328">
        <v>1.4710242E-9</v>
      </c>
      <c r="BG1164" s="328">
        <v>4.1913171000000002E-11</v>
      </c>
      <c r="BH1164" s="328">
        <v>1.4842878E-5</v>
      </c>
      <c r="BI1164" s="329">
        <v>1.904604E-2</v>
      </c>
      <c r="BJ1164" s="328">
        <v>4.1017218000000001E-11</v>
      </c>
      <c r="BK1164" s="328">
        <v>2.4942903000000001E-13</v>
      </c>
      <c r="BL1164" s="328">
        <v>1.1159639999999999E-17</v>
      </c>
      <c r="BM1164" s="41"/>
      <c r="BN1164" s="111">
        <v>1.088263E-4</v>
      </c>
      <c r="BO1164" s="122">
        <v>6.2311308000000003E-7</v>
      </c>
      <c r="BP1164" s="111">
        <v>1.0271589E-4</v>
      </c>
      <c r="BQ1164" s="122">
        <v>1.453845E-8</v>
      </c>
      <c r="BR1164" s="122">
        <v>5.5663557999999999E-7</v>
      </c>
      <c r="BS1164" s="122">
        <v>1.1769024E-7</v>
      </c>
      <c r="BT1164" s="122">
        <v>8.0949264999999998E-10</v>
      </c>
      <c r="BU1164" s="122">
        <v>1.8503580999999999E-7</v>
      </c>
      <c r="BV1164" s="122">
        <v>8.5396267000000008E-9</v>
      </c>
      <c r="BW1164" s="122">
        <v>9.7533324000000001E-8</v>
      </c>
      <c r="BX1164" s="122">
        <v>1.2026067E-9</v>
      </c>
      <c r="BY1164" s="122">
        <v>2.7325472E-8</v>
      </c>
      <c r="BZ1164" s="122">
        <v>2.2473450999999999E-11</v>
      </c>
      <c r="CA1164" s="122">
        <v>3.0134649000000001E-7</v>
      </c>
      <c r="CB1164" s="122">
        <v>4.1043924000000004E-6</v>
      </c>
      <c r="CC1164" s="122">
        <v>6.6336620000000005E-8</v>
      </c>
      <c r="CD1164" s="122">
        <v>5.8883204999999999E-9</v>
      </c>
      <c r="CE1164" s="188"/>
      <c r="CF1164" s="143"/>
      <c r="CG1164" s="42" t="s">
        <v>1277</v>
      </c>
      <c r="CH1164" s="42"/>
      <c r="CI1164" s="42"/>
      <c r="CJ1164" s="100"/>
      <c r="CK1164" s="345"/>
      <c r="CL1164" s="100"/>
      <c r="CM1164" s="100"/>
      <c r="CN1164" s="100"/>
      <c r="CO1164" s="100"/>
      <c r="CP1164" s="100"/>
      <c r="CQ1164" s="100"/>
      <c r="CR1164" s="76"/>
      <c r="CS1164" s="76"/>
      <c r="CT1164" s="76"/>
      <c r="CU1164" s="76"/>
      <c r="CV1164" s="76"/>
      <c r="CW1164" s="76"/>
    </row>
    <row r="1165" spans="1:101" ht="14.5" customHeight="1">
      <c r="A1165" s="41" t="s">
        <v>9817</v>
      </c>
      <c r="B1165" s="119" t="s">
        <v>8313</v>
      </c>
      <c r="C1165" s="120" t="str">
        <f t="shared" si="490"/>
        <v>A.160.06.121</v>
      </c>
      <c r="D1165" s="135" t="s">
        <v>103</v>
      </c>
      <c r="E1165" s="119" t="s">
        <v>6570</v>
      </c>
      <c r="F1165" s="118" t="str">
        <f t="shared" si="491"/>
        <v>Parasolier FSC/PEFC 190 (kg/m3)</v>
      </c>
      <c r="G1165" s="118">
        <f t="shared" si="492"/>
        <v>0.1098417178743</v>
      </c>
      <c r="H1165" s="118">
        <f t="shared" si="493"/>
        <v>2.7202615789999997E-3</v>
      </c>
      <c r="I1165" s="118">
        <f t="shared" si="494"/>
        <v>1.0965355830000001E-2</v>
      </c>
      <c r="J1165" s="326">
        <f t="shared" si="495"/>
        <v>3.9317135465300003E-2</v>
      </c>
      <c r="K1165" s="118">
        <v>5.6838964999999998E-2</v>
      </c>
      <c r="L1165" s="118">
        <v>7.6940222000000001E-3</v>
      </c>
      <c r="M1165" s="118">
        <v>2.9991981999999999E-3</v>
      </c>
      <c r="N1165" s="118">
        <v>2.0528357000000001E-3</v>
      </c>
      <c r="O1165" s="118">
        <v>3.2509788E-4</v>
      </c>
      <c r="P1165" s="330">
        <v>1.4879419000000001E-5</v>
      </c>
      <c r="Q1165" s="118">
        <v>3.2744858E-4</v>
      </c>
      <c r="R1165" s="118">
        <v>2.7213543000000003E-4</v>
      </c>
      <c r="S1165" s="118">
        <v>3.1747375999999997E-4</v>
      </c>
      <c r="T1165" s="118">
        <v>3.5610817000000003E-2</v>
      </c>
      <c r="U1165" s="118">
        <v>3.3285442999999998E-3</v>
      </c>
      <c r="V1165" s="330">
        <v>5.5672584999999999E-5</v>
      </c>
      <c r="W1165" s="330">
        <v>4.6278203000000003E-6</v>
      </c>
      <c r="X1165" s="118">
        <v>0</v>
      </c>
      <c r="Y1165" s="41"/>
      <c r="Z1165" s="327">
        <f t="shared" si="496"/>
        <v>0.4273606390977443</v>
      </c>
      <c r="AA1165" s="41"/>
      <c r="AB1165" s="111">
        <v>24.101641999999998</v>
      </c>
      <c r="AC1165" s="111">
        <v>5.6468696999999999</v>
      </c>
      <c r="AD1165" s="111">
        <v>0.45121096999999999</v>
      </c>
      <c r="AE1165" s="111">
        <v>0</v>
      </c>
      <c r="AF1165" s="111">
        <v>17.73828</v>
      </c>
      <c r="AG1165" s="111">
        <v>0.16353956</v>
      </c>
      <c r="AH1165" s="111">
        <v>0.10174183000000001</v>
      </c>
      <c r="AI1165" s="41"/>
      <c r="AJ1165" s="114">
        <v>1.0182600999999999E-2</v>
      </c>
      <c r="AK1165" s="114">
        <v>9.4597184000000008E-3</v>
      </c>
      <c r="AL1165" s="114">
        <v>4.1333983999999999E-4</v>
      </c>
      <c r="AM1165" s="114">
        <v>3.0954293999999998E-4</v>
      </c>
      <c r="AN1165" s="113">
        <f t="shared" si="497"/>
        <v>5.6712940417552998E-7</v>
      </c>
      <c r="AO1165" s="112">
        <f t="shared" si="498"/>
        <v>1.5286236563040121E-9</v>
      </c>
      <c r="AP1165" s="112">
        <f t="shared" si="499"/>
        <v>4.3353353659999996E-2</v>
      </c>
      <c r="AQ1165" s="328">
        <v>3.9763088000000001E-7</v>
      </c>
      <c r="AR1165" s="328">
        <v>1.1997827E-9</v>
      </c>
      <c r="AS1165" s="328">
        <v>3.2778182999999999E-14</v>
      </c>
      <c r="AT1165" s="328">
        <v>1.3694312E-11</v>
      </c>
      <c r="AU1165" s="328">
        <v>3.5841853E-13</v>
      </c>
      <c r="AV1165" s="328">
        <v>3.0526208E-10</v>
      </c>
      <c r="AW1165" s="328">
        <v>1.6581627000000001E-7</v>
      </c>
      <c r="AX1165" s="328">
        <v>4.4896880999999997E-11</v>
      </c>
      <c r="AY1165" s="328">
        <v>1.9113297000000001E-10</v>
      </c>
      <c r="AZ1165" s="328">
        <v>9.1023095999999998E-14</v>
      </c>
      <c r="BA1165" s="328">
        <v>2.9317222999999998E-15</v>
      </c>
      <c r="BB1165" s="328">
        <v>1.1688927000000001E-13</v>
      </c>
      <c r="BC1165" s="328">
        <v>2.7793098000000001E-13</v>
      </c>
      <c r="BD1165" s="328">
        <v>5.8839641E-14</v>
      </c>
      <c r="BE1165" s="328">
        <v>5.3819700000000003E-11</v>
      </c>
      <c r="BF1165" s="328">
        <v>3.2193945000000002E-9</v>
      </c>
      <c r="BG1165" s="328">
        <v>9.1685062000000001E-11</v>
      </c>
      <c r="BH1165" s="328">
        <v>3.004866E-5</v>
      </c>
      <c r="BI1165" s="329">
        <v>4.3323304999999999E-2</v>
      </c>
      <c r="BJ1165" s="328">
        <v>8.9725165000000004E-11</v>
      </c>
      <c r="BK1165" s="328">
        <v>5.4562599999999998E-13</v>
      </c>
      <c r="BL1165" s="328">
        <v>2.4411712000000001E-17</v>
      </c>
      <c r="BM1165" s="41"/>
      <c r="BN1165" s="122">
        <v>2.3418009999999999E-5</v>
      </c>
      <c r="BO1165" s="122">
        <v>1.4172549000000001E-6</v>
      </c>
      <c r="BP1165" s="122">
        <v>1.1915948E-5</v>
      </c>
      <c r="BQ1165" s="122">
        <v>3.1896800999999997E-8</v>
      </c>
      <c r="BR1165" s="122">
        <v>1.2325245999999999E-6</v>
      </c>
      <c r="BS1165" s="122">
        <v>1.9568261999999999E-7</v>
      </c>
      <c r="BT1165" s="122">
        <v>1.7707652E-9</v>
      </c>
      <c r="BU1165" s="122">
        <v>3.1102020000000003E-7</v>
      </c>
      <c r="BV1165" s="122">
        <v>1.9967131999999998E-8</v>
      </c>
      <c r="BW1165" s="122">
        <v>2.1667463000000001E-7</v>
      </c>
      <c r="BX1165" s="122">
        <v>2.6307021999999999E-9</v>
      </c>
      <c r="BY1165" s="122">
        <v>5.9774471000000004E-8</v>
      </c>
      <c r="BZ1165" s="122">
        <v>4.9160674999999997E-11</v>
      </c>
      <c r="CA1165" s="122">
        <v>5.7744815999999997E-7</v>
      </c>
      <c r="CB1165" s="122">
        <v>7.3430162000000001E-6</v>
      </c>
      <c r="CC1165" s="122">
        <v>7.9470415000000006E-8</v>
      </c>
      <c r="CD1165" s="122">
        <v>1.2880701E-8</v>
      </c>
      <c r="CE1165" s="188"/>
      <c r="CF1165" s="143"/>
      <c r="CG1165" s="42" t="s">
        <v>1277</v>
      </c>
      <c r="CH1165" s="42"/>
      <c r="CI1165" s="42"/>
      <c r="CJ1165" s="100"/>
      <c r="CK1165" s="345"/>
      <c r="CL1165" s="100"/>
      <c r="CM1165" s="100"/>
      <c r="CN1165" s="100"/>
      <c r="CO1165" s="100"/>
      <c r="CP1165" s="100"/>
      <c r="CQ1165" s="100"/>
      <c r="CR1165" s="76"/>
      <c r="CS1165" s="76"/>
      <c r="CT1165" s="76"/>
      <c r="CU1165" s="76"/>
      <c r="CV1165" s="76"/>
      <c r="CW1165" s="41"/>
    </row>
    <row r="1166" spans="1:101" ht="14.5" customHeight="1">
      <c r="A1166" s="41" t="s">
        <v>9815</v>
      </c>
      <c r="B1166" s="119" t="s">
        <v>8313</v>
      </c>
      <c r="C1166" s="120" t="str">
        <f t="shared" si="490"/>
        <v>A.160.06.122</v>
      </c>
      <c r="D1166" s="135" t="s">
        <v>103</v>
      </c>
      <c r="E1166" s="119" t="s">
        <v>6570</v>
      </c>
      <c r="F1166" s="118" t="str">
        <f t="shared" si="491"/>
        <v>Parasolier natural forest 190 (kg/m3)</v>
      </c>
      <c r="G1166" s="118">
        <f t="shared" si="492"/>
        <v>13.449942040289299</v>
      </c>
      <c r="H1166" s="118">
        <f t="shared" si="493"/>
        <v>2.7202615789999997E-3</v>
      </c>
      <c r="I1166" s="118">
        <f t="shared" si="494"/>
        <v>1.0965355830000001E-2</v>
      </c>
      <c r="J1166" s="326">
        <f t="shared" si="495"/>
        <v>12.9205674628803</v>
      </c>
      <c r="K1166" s="118">
        <v>0.51568895999999997</v>
      </c>
      <c r="L1166" s="118">
        <v>7.6940222000000001E-3</v>
      </c>
      <c r="M1166" s="118">
        <v>2.9991981999999999E-3</v>
      </c>
      <c r="N1166" s="118">
        <v>2.0528357000000001E-3</v>
      </c>
      <c r="O1166" s="118">
        <v>3.2509788E-4</v>
      </c>
      <c r="P1166" s="330">
        <v>1.4879419000000001E-5</v>
      </c>
      <c r="Q1166" s="118">
        <v>3.2744858E-4</v>
      </c>
      <c r="R1166" s="118">
        <v>2.7213543000000003E-4</v>
      </c>
      <c r="S1166" s="118">
        <v>3.1747375999999997E-4</v>
      </c>
      <c r="T1166" s="118">
        <v>3.5610817000000003E-2</v>
      </c>
      <c r="U1166" s="118">
        <v>3.3285442999999998E-3</v>
      </c>
      <c r="V1166" s="118">
        <v>12.881306</v>
      </c>
      <c r="W1166" s="330">
        <v>4.6278203000000003E-6</v>
      </c>
      <c r="X1166" s="118">
        <v>0</v>
      </c>
      <c r="Y1166" s="41"/>
      <c r="Z1166" s="327">
        <f t="shared" si="496"/>
        <v>3.8773606015037592</v>
      </c>
      <c r="AA1166" s="41"/>
      <c r="AB1166" s="111">
        <v>24.101641999999998</v>
      </c>
      <c r="AC1166" s="111">
        <v>5.6468696999999999</v>
      </c>
      <c r="AD1166" s="111">
        <v>0.45121096999999999</v>
      </c>
      <c r="AE1166" s="111">
        <v>0</v>
      </c>
      <c r="AF1166" s="111">
        <v>17.73828</v>
      </c>
      <c r="AG1166" s="111">
        <v>0.16353956</v>
      </c>
      <c r="AH1166" s="111">
        <v>0.10174183000000001</v>
      </c>
      <c r="AI1166" s="41"/>
      <c r="AJ1166" s="114">
        <v>6.6197425000000004E-2</v>
      </c>
      <c r="AK1166" s="114">
        <v>6.2862405999999996E-2</v>
      </c>
      <c r="AL1166" s="114">
        <v>3.0254752000000002E-3</v>
      </c>
      <c r="AM1166" s="114">
        <v>3.0954293999999998E-4</v>
      </c>
      <c r="AN1166" s="113">
        <f t="shared" si="497"/>
        <v>3.7687294241755298E-6</v>
      </c>
      <c r="AO1166" s="112">
        <f t="shared" si="498"/>
        <v>1.1188887881301011E-8</v>
      </c>
      <c r="AP1166" s="112">
        <f t="shared" si="499"/>
        <v>4.3353353659999996E-2</v>
      </c>
      <c r="AQ1166" s="328">
        <v>3.5992309000000001E-6</v>
      </c>
      <c r="AR1166" s="328">
        <v>1.0859783E-8</v>
      </c>
      <c r="AS1166" s="328">
        <v>2.9670318E-13</v>
      </c>
      <c r="AT1166" s="328">
        <v>1.3694312E-11</v>
      </c>
      <c r="AU1166" s="328">
        <v>3.5841853E-13</v>
      </c>
      <c r="AV1166" s="328">
        <v>3.0526208E-10</v>
      </c>
      <c r="AW1166" s="328">
        <v>1.6581627000000001E-7</v>
      </c>
      <c r="AX1166" s="328">
        <v>4.4896880999999997E-11</v>
      </c>
      <c r="AY1166" s="328">
        <v>1.9113297000000001E-10</v>
      </c>
      <c r="AZ1166" s="328">
        <v>9.1023095999999998E-14</v>
      </c>
      <c r="BA1166" s="328">
        <v>2.9317222999999998E-15</v>
      </c>
      <c r="BB1166" s="328">
        <v>1.1688927000000001E-13</v>
      </c>
      <c r="BC1166" s="328">
        <v>2.7793098000000001E-13</v>
      </c>
      <c r="BD1166" s="328">
        <v>5.8839641E-14</v>
      </c>
      <c r="BE1166" s="328">
        <v>5.3819700000000003E-11</v>
      </c>
      <c r="BF1166" s="328">
        <v>3.2193945000000002E-9</v>
      </c>
      <c r="BG1166" s="328">
        <v>9.1685062000000001E-11</v>
      </c>
      <c r="BH1166" s="328">
        <v>3.004866E-5</v>
      </c>
      <c r="BI1166" s="329">
        <v>4.3323304999999999E-2</v>
      </c>
      <c r="BJ1166" s="328">
        <v>8.9725165000000004E-11</v>
      </c>
      <c r="BK1166" s="328">
        <v>5.4562599999999998E-13</v>
      </c>
      <c r="BL1166" s="328">
        <v>2.4411712000000001E-17</v>
      </c>
      <c r="BM1166" s="41"/>
      <c r="BN1166" s="111">
        <v>1.1961316000000001E-4</v>
      </c>
      <c r="BO1166" s="122">
        <v>1.4172549000000001E-6</v>
      </c>
      <c r="BP1166" s="111">
        <v>1.081111E-4</v>
      </c>
      <c r="BQ1166" s="122">
        <v>3.1896800999999997E-8</v>
      </c>
      <c r="BR1166" s="122">
        <v>1.2325245999999999E-6</v>
      </c>
      <c r="BS1166" s="122">
        <v>1.9568261999999999E-7</v>
      </c>
      <c r="BT1166" s="122">
        <v>1.7707652E-9</v>
      </c>
      <c r="BU1166" s="122">
        <v>3.1102020000000003E-7</v>
      </c>
      <c r="BV1166" s="122">
        <v>1.9967131999999998E-8</v>
      </c>
      <c r="BW1166" s="122">
        <v>2.1667463000000001E-7</v>
      </c>
      <c r="BX1166" s="122">
        <v>2.6307021999999999E-9</v>
      </c>
      <c r="BY1166" s="122">
        <v>5.9774471000000004E-8</v>
      </c>
      <c r="BZ1166" s="122">
        <v>4.9160674999999997E-11</v>
      </c>
      <c r="CA1166" s="122">
        <v>5.7744815999999997E-7</v>
      </c>
      <c r="CB1166" s="122">
        <v>7.3430162000000001E-6</v>
      </c>
      <c r="CC1166" s="122">
        <v>7.9470415000000006E-8</v>
      </c>
      <c r="CD1166" s="122">
        <v>1.2880701E-8</v>
      </c>
      <c r="CE1166" s="188"/>
      <c r="CF1166" s="143"/>
      <c r="CG1166" s="42" t="s">
        <v>1277</v>
      </c>
      <c r="CH1166" s="42"/>
      <c r="CI1166" s="42"/>
      <c r="CJ1166" s="100"/>
      <c r="CK1166" s="345"/>
      <c r="CL1166" s="100"/>
      <c r="CM1166" s="100"/>
      <c r="CN1166" s="100"/>
      <c r="CO1166" s="100"/>
      <c r="CP1166" s="100"/>
      <c r="CQ1166" s="100"/>
      <c r="CR1166" s="41"/>
      <c r="CS1166" s="41"/>
      <c r="CT1166" s="41"/>
      <c r="CU1166" s="41"/>
      <c r="CV1166" s="41"/>
      <c r="CW1166" s="100"/>
    </row>
    <row r="1167" spans="1:101" ht="14.5" customHeight="1">
      <c r="A1167" s="41" t="s">
        <v>9812</v>
      </c>
      <c r="B1167" s="119" t="s">
        <v>8313</v>
      </c>
      <c r="C1167" s="120" t="str">
        <f t="shared" si="490"/>
        <v>A.160.06.123</v>
      </c>
      <c r="D1167" s="135" t="s">
        <v>103</v>
      </c>
      <c r="E1167" s="119" t="s">
        <v>6570</v>
      </c>
      <c r="F1167" s="118" t="str">
        <f t="shared" si="491"/>
        <v>Pear FSC/PEFC 680 (kg/m3)</v>
      </c>
      <c r="G1167" s="118">
        <f t="shared" si="492"/>
        <v>3.0059640679240003E-2</v>
      </c>
      <c r="H1167" s="118">
        <f t="shared" si="493"/>
        <v>1.0416099629000002E-3</v>
      </c>
      <c r="I1167" s="118">
        <f t="shared" si="494"/>
        <v>2.2783952069999995E-3</v>
      </c>
      <c r="J1167" s="326">
        <f t="shared" si="495"/>
        <v>6.5915145093400013E-3</v>
      </c>
      <c r="K1167" s="118">
        <v>2.0148121000000001E-2</v>
      </c>
      <c r="L1167" s="118">
        <v>1.1523607999999999E-3</v>
      </c>
      <c r="M1167" s="118">
        <v>1.0684514999999999E-3</v>
      </c>
      <c r="N1167" s="118">
        <v>8.4536566000000001E-4</v>
      </c>
      <c r="O1167" s="118">
        <v>1.2673683999999999E-4</v>
      </c>
      <c r="P1167" s="330">
        <v>2.6091798999999999E-6</v>
      </c>
      <c r="Q1167" s="330">
        <v>6.6898283000000003E-5</v>
      </c>
      <c r="R1167" s="330">
        <v>5.7582907E-5</v>
      </c>
      <c r="S1167" s="118">
        <v>1.5579436999999999E-4</v>
      </c>
      <c r="T1167" s="118">
        <v>3.2396770999999999E-3</v>
      </c>
      <c r="U1167" s="118">
        <v>3.1832442000000001E-3</v>
      </c>
      <c r="V1167" s="330">
        <v>1.1811571E-5</v>
      </c>
      <c r="W1167" s="330">
        <v>9.8726833999999999E-7</v>
      </c>
      <c r="X1167" s="118">
        <v>0</v>
      </c>
      <c r="Y1167" s="41"/>
      <c r="Z1167" s="327">
        <f t="shared" si="496"/>
        <v>0.15148963157894738</v>
      </c>
      <c r="AA1167" s="41"/>
      <c r="AB1167" s="111">
        <v>20.243625999999999</v>
      </c>
      <c r="AC1167" s="111">
        <v>1.8159833999999999</v>
      </c>
      <c r="AD1167" s="111">
        <v>0.43151311999999997</v>
      </c>
      <c r="AE1167" s="111">
        <v>0</v>
      </c>
      <c r="AF1167" s="111">
        <v>17.737086000000001</v>
      </c>
      <c r="AG1167" s="111">
        <v>0.16143292000000001</v>
      </c>
      <c r="AH1167" s="111">
        <v>9.7610579000000003E-2</v>
      </c>
      <c r="AI1167" s="41"/>
      <c r="AJ1167" s="114">
        <v>3.0966136E-3</v>
      </c>
      <c r="AK1167" s="114">
        <v>2.8997948000000001E-3</v>
      </c>
      <c r="AL1167" s="114">
        <v>1.347268E-4</v>
      </c>
      <c r="AM1167" s="121">
        <v>6.2091997999999996E-5</v>
      </c>
      <c r="AN1167" s="113">
        <f t="shared" si="497"/>
        <v>1.7384861117891898E-7</v>
      </c>
      <c r="AO1167" s="112">
        <f t="shared" si="498"/>
        <v>4.9824999104511196E-10</v>
      </c>
      <c r="AP1167" s="112">
        <f t="shared" si="499"/>
        <v>8.6963583096999995E-3</v>
      </c>
      <c r="AQ1167" s="328">
        <v>1.4080428999999999E-7</v>
      </c>
      <c r="AR1167" s="328">
        <v>4.2484786000000002E-10</v>
      </c>
      <c r="AS1167" s="328">
        <v>1.160711E-14</v>
      </c>
      <c r="AT1167" s="328">
        <v>2.9214533000000001E-12</v>
      </c>
      <c r="AU1167" s="328">
        <v>7.6462618999999999E-14</v>
      </c>
      <c r="AV1167" s="328">
        <v>1.2570089999999999E-10</v>
      </c>
      <c r="AW1167" s="328">
        <v>3.2199173999999999E-8</v>
      </c>
      <c r="AX1167" s="328">
        <v>1.7938992000000001E-11</v>
      </c>
      <c r="AY1167" s="328">
        <v>3.5729156E-11</v>
      </c>
      <c r="AZ1167" s="328">
        <v>1.9418259999999999E-14</v>
      </c>
      <c r="BA1167" s="328">
        <v>6.2543408000000004E-16</v>
      </c>
      <c r="BB1167" s="328">
        <v>2.337401E-14</v>
      </c>
      <c r="BC1167" s="328">
        <v>1.0750149E-15</v>
      </c>
      <c r="BD1167" s="328">
        <v>1.9977983000000001E-15</v>
      </c>
      <c r="BE1167" s="328">
        <v>1.1403954999999999E-11</v>
      </c>
      <c r="BF1167" s="328">
        <v>6.8590303999999998E-10</v>
      </c>
      <c r="BG1167" s="328">
        <v>1.9559479999999999E-11</v>
      </c>
      <c r="BH1167" s="328">
        <v>8.0375096999999997E-6</v>
      </c>
      <c r="BI1167" s="329">
        <v>8.6883207999999996E-3</v>
      </c>
      <c r="BJ1167" s="328">
        <v>1.9141367999999999E-11</v>
      </c>
      <c r="BK1167" s="328">
        <v>1.1640020999999999E-13</v>
      </c>
      <c r="BL1167" s="328">
        <v>5.2078317999999999E-18</v>
      </c>
      <c r="BM1167" s="41"/>
      <c r="BN1167" s="122">
        <v>8.0295525000000002E-6</v>
      </c>
      <c r="BO1167" s="122">
        <v>2.8836808E-7</v>
      </c>
      <c r="BP1167" s="122">
        <v>4.2239328999999998E-6</v>
      </c>
      <c r="BQ1167" s="122">
        <v>6.7492858999999999E-9</v>
      </c>
      <c r="BR1167" s="122">
        <v>2.7227343999999997E-7</v>
      </c>
      <c r="BS1167" s="122">
        <v>8.2662077999999994E-8</v>
      </c>
      <c r="BT1167" s="122">
        <v>3.7776323000000001E-10</v>
      </c>
      <c r="BU1167" s="122">
        <v>1.2845334000000001E-7</v>
      </c>
      <c r="BV1167" s="122">
        <v>3.5013357000000001E-9</v>
      </c>
      <c r="BW1167" s="122">
        <v>4.4266983E-8</v>
      </c>
      <c r="BX1167" s="122">
        <v>5.6121644999999996E-10</v>
      </c>
      <c r="BY1167" s="122">
        <v>1.2751886999999999E-8</v>
      </c>
      <c r="BZ1167" s="122">
        <v>1.0487611E-11</v>
      </c>
      <c r="CA1167" s="122">
        <v>1.8108837000000001E-7</v>
      </c>
      <c r="CB1167" s="122">
        <v>2.7213694999999998E-6</v>
      </c>
      <c r="CC1167" s="122">
        <v>6.0437932999999997E-8</v>
      </c>
      <c r="CD1167" s="122">
        <v>2.7478828999999999E-9</v>
      </c>
      <c r="CE1167" s="188"/>
      <c r="CF1167" s="143"/>
      <c r="CG1167" s="42" t="s">
        <v>1277</v>
      </c>
      <c r="CH1167" s="42"/>
      <c r="CI1167" s="42"/>
      <c r="CJ1167" s="100"/>
      <c r="CK1167" s="345"/>
      <c r="CL1167" s="100"/>
      <c r="CM1167" s="100"/>
      <c r="CN1167" s="100"/>
      <c r="CO1167" s="100"/>
      <c r="CP1167" s="100"/>
      <c r="CQ1167" s="100"/>
      <c r="CR1167" s="100"/>
      <c r="CS1167" s="100"/>
      <c r="CT1167" s="100"/>
      <c r="CU1167" s="100"/>
      <c r="CV1167" s="100"/>
      <c r="CW1167" s="100"/>
    </row>
    <row r="1168" spans="1:101" ht="14.5" customHeight="1">
      <c r="A1168" s="41" t="s">
        <v>9810</v>
      </c>
      <c r="B1168" s="119" t="s">
        <v>8313</v>
      </c>
      <c r="C1168" s="120" t="str">
        <f t="shared" si="490"/>
        <v>A.160.06.124</v>
      </c>
      <c r="D1168" s="135" t="s">
        <v>103</v>
      </c>
      <c r="E1168" s="119" t="s">
        <v>6570</v>
      </c>
      <c r="F1168" s="118" t="str">
        <f t="shared" si="491"/>
        <v>Pockwood FSC/PEFC1250 (kg/m3)</v>
      </c>
      <c r="G1168" s="118">
        <f t="shared" si="492"/>
        <v>5.1664314547699999E-2</v>
      </c>
      <c r="H1168" s="118">
        <f t="shared" si="493"/>
        <v>1.5525797416999999E-3</v>
      </c>
      <c r="I1168" s="118">
        <f t="shared" si="494"/>
        <v>4.58909273E-3</v>
      </c>
      <c r="J1168" s="326">
        <f t="shared" si="495"/>
        <v>1.5440424075999999E-2</v>
      </c>
      <c r="K1168" s="118">
        <v>3.0082218000000001E-2</v>
      </c>
      <c r="L1168" s="118">
        <v>2.8211915E-3</v>
      </c>
      <c r="M1168" s="118">
        <v>1.6439625000000001E-3</v>
      </c>
      <c r="N1168" s="118">
        <v>1.2143763E-3</v>
      </c>
      <c r="O1168" s="118">
        <v>1.8518386000000001E-4</v>
      </c>
      <c r="P1168" s="330">
        <v>6.2448317000000001E-6</v>
      </c>
      <c r="Q1168" s="118">
        <v>1.4677475E-4</v>
      </c>
      <c r="R1168" s="118">
        <v>1.2393872999999999E-4</v>
      </c>
      <c r="S1168" s="118">
        <v>2.0528340999999999E-4</v>
      </c>
      <c r="T1168" s="118">
        <v>1.1982909E-2</v>
      </c>
      <c r="U1168" s="118">
        <v>3.2247300999999999E-3</v>
      </c>
      <c r="V1168" s="330">
        <v>2.5385990999999999E-5</v>
      </c>
      <c r="W1168" s="330">
        <v>2.1155750000000001E-6</v>
      </c>
      <c r="X1168" s="118">
        <v>0</v>
      </c>
      <c r="Y1168" s="41"/>
      <c r="Z1168" s="327">
        <f t="shared" si="496"/>
        <v>0.2261820902255639</v>
      </c>
      <c r="AA1168" s="41"/>
      <c r="AB1168" s="111">
        <v>21.297426000000002</v>
      </c>
      <c r="AC1168" s="111">
        <v>2.8620253999999998</v>
      </c>
      <c r="AD1168" s="111">
        <v>0.43713724999999998</v>
      </c>
      <c r="AE1168" s="111">
        <v>0</v>
      </c>
      <c r="AF1168" s="111">
        <v>17.737456000000002</v>
      </c>
      <c r="AG1168" s="111">
        <v>0.16203491</v>
      </c>
      <c r="AH1168" s="111">
        <v>9.8772599000000003E-2</v>
      </c>
      <c r="AI1168" s="41"/>
      <c r="AJ1168" s="114">
        <v>4.9964381000000002E-3</v>
      </c>
      <c r="AK1168" s="114">
        <v>4.6561624000000003E-3</v>
      </c>
      <c r="AL1168" s="114">
        <v>2.1078895999999999E-4</v>
      </c>
      <c r="AM1168" s="114">
        <v>1.2948678E-4</v>
      </c>
      <c r="AN1168" s="113">
        <f t="shared" si="497"/>
        <v>2.7914642490956998E-7</v>
      </c>
      <c r="AO1168" s="112">
        <f t="shared" si="498"/>
        <v>7.7954496245953981E-10</v>
      </c>
      <c r="AP1168" s="112">
        <f t="shared" si="499"/>
        <v>1.813540336E-2</v>
      </c>
      <c r="AQ1168" s="328">
        <v>2.1037250000000001E-7</v>
      </c>
      <c r="AR1168" s="328">
        <v>6.3476033000000001E-10</v>
      </c>
      <c r="AS1168" s="328">
        <v>1.734183E-14</v>
      </c>
      <c r="AT1168" s="328">
        <v>6.2602571000000002E-12</v>
      </c>
      <c r="AU1168" s="328">
        <v>1.6384846999999999E-13</v>
      </c>
      <c r="AV1168" s="328">
        <v>1.8057509000000001E-10</v>
      </c>
      <c r="AW1168" s="328">
        <v>6.7050546999999994E-8</v>
      </c>
      <c r="AX1168" s="328">
        <v>2.6116846000000001E-11</v>
      </c>
      <c r="AY1168" s="328">
        <v>7.6306845E-11</v>
      </c>
      <c r="AZ1168" s="328">
        <v>4.1610557999999999E-14</v>
      </c>
      <c r="BA1168" s="328">
        <v>1.3402159000000001E-15</v>
      </c>
      <c r="BB1168" s="328">
        <v>5.1894592E-14</v>
      </c>
      <c r="BC1168" s="328">
        <v>6.9651911000000002E-14</v>
      </c>
      <c r="BD1168" s="328">
        <v>1.6491163E-14</v>
      </c>
      <c r="BE1168" s="328">
        <v>2.4526796E-11</v>
      </c>
      <c r="BF1168" s="328">
        <v>1.4708347E-9</v>
      </c>
      <c r="BG1168" s="328">
        <v>4.1913171000000002E-11</v>
      </c>
      <c r="BH1168" s="328">
        <v>1.480236E-5</v>
      </c>
      <c r="BI1168" s="329">
        <v>1.8120601E-2</v>
      </c>
      <c r="BJ1168" s="328">
        <v>4.1017218000000001E-11</v>
      </c>
      <c r="BK1168" s="328">
        <v>2.4942903000000001E-13</v>
      </c>
      <c r="BL1168" s="328">
        <v>1.1159639999999999E-17</v>
      </c>
      <c r="BM1168" s="41"/>
      <c r="BN1168" s="122">
        <v>1.2219038E-5</v>
      </c>
      <c r="BO1168" s="122">
        <v>5.8593941E-7</v>
      </c>
      <c r="BP1168" s="122">
        <v>6.3065566999999999E-6</v>
      </c>
      <c r="BQ1168" s="122">
        <v>1.4526805000000001E-8</v>
      </c>
      <c r="BR1168" s="122">
        <v>5.2408639999999999E-7</v>
      </c>
      <c r="BS1168" s="122">
        <v>1.1769024E-7</v>
      </c>
      <c r="BT1168" s="122">
        <v>8.0949264999999998E-10</v>
      </c>
      <c r="BU1168" s="122">
        <v>1.8503580999999999E-7</v>
      </c>
      <c r="BV1168" s="122">
        <v>8.3801244999999996E-9</v>
      </c>
      <c r="BW1168" s="122">
        <v>9.7121708000000001E-8</v>
      </c>
      <c r="BX1168" s="122">
        <v>1.2026067E-9</v>
      </c>
      <c r="BY1168" s="122">
        <v>2.7325472E-8</v>
      </c>
      <c r="BZ1168" s="122">
        <v>2.2473450999999999E-11</v>
      </c>
      <c r="CA1168" s="122">
        <v>2.9499532999999998E-7</v>
      </c>
      <c r="CB1168" s="122">
        <v>3.9831207000000002E-6</v>
      </c>
      <c r="CC1168" s="122">
        <v>6.6336620000000005E-8</v>
      </c>
      <c r="CD1168" s="122">
        <v>5.8883204999999999E-9</v>
      </c>
      <c r="CE1168" s="188"/>
      <c r="CF1168" s="143"/>
      <c r="CG1168" s="42" t="s">
        <v>1277</v>
      </c>
      <c r="CH1168" s="42"/>
      <c r="CI1168" s="42"/>
      <c r="CJ1168" s="100"/>
      <c r="CK1168" s="345"/>
      <c r="CL1168" s="100"/>
      <c r="CM1168" s="100"/>
      <c r="CN1168" s="100"/>
      <c r="CO1168" s="100"/>
      <c r="CP1168" s="100"/>
      <c r="CQ1168" s="100"/>
      <c r="CR1168" s="100"/>
      <c r="CS1168" s="100"/>
      <c r="CT1168" s="100"/>
      <c r="CU1168" s="100"/>
      <c r="CV1168" s="100"/>
      <c r="CW1168" s="100"/>
    </row>
    <row r="1169" spans="1:101" ht="14.5" customHeight="1">
      <c r="A1169" s="41" t="s">
        <v>9808</v>
      </c>
      <c r="B1169" s="119" t="s">
        <v>8313</v>
      </c>
      <c r="C1169" s="120" t="str">
        <f t="shared" si="490"/>
        <v>A.160.06.125</v>
      </c>
      <c r="D1169" s="135" t="s">
        <v>103</v>
      </c>
      <c r="E1169" s="119" t="s">
        <v>6570</v>
      </c>
      <c r="F1169" s="118" t="str">
        <f t="shared" si="491"/>
        <v>Pockwood natural forest 1250 (kg/m3)</v>
      </c>
      <c r="G1169" s="118">
        <f t="shared" si="492"/>
        <v>3.4474393305567004</v>
      </c>
      <c r="H1169" s="118">
        <f t="shared" si="493"/>
        <v>1.5525797416999999E-3</v>
      </c>
      <c r="I1169" s="118">
        <f t="shared" si="494"/>
        <v>4.58909273E-3</v>
      </c>
      <c r="J1169" s="326">
        <f t="shared" si="495"/>
        <v>2.9523654380850002</v>
      </c>
      <c r="K1169" s="118">
        <v>0.48893221999999997</v>
      </c>
      <c r="L1169" s="118">
        <v>2.8211915E-3</v>
      </c>
      <c r="M1169" s="118">
        <v>1.6439625000000001E-3</v>
      </c>
      <c r="N1169" s="118">
        <v>1.2143763E-3</v>
      </c>
      <c r="O1169" s="118">
        <v>1.8518386000000001E-4</v>
      </c>
      <c r="P1169" s="330">
        <v>6.2448317000000001E-6</v>
      </c>
      <c r="Q1169" s="118">
        <v>1.4677475E-4</v>
      </c>
      <c r="R1169" s="118">
        <v>1.2393872999999999E-4</v>
      </c>
      <c r="S1169" s="118">
        <v>2.0528340999999999E-4</v>
      </c>
      <c r="T1169" s="118">
        <v>1.1982909E-2</v>
      </c>
      <c r="U1169" s="118">
        <v>3.2247300999999999E-3</v>
      </c>
      <c r="V1169" s="118">
        <v>2.9369504000000002</v>
      </c>
      <c r="W1169" s="330">
        <v>2.1155750000000001E-6</v>
      </c>
      <c r="X1169" s="118">
        <v>0</v>
      </c>
      <c r="Y1169" s="41"/>
      <c r="Z1169" s="327">
        <f t="shared" si="496"/>
        <v>3.6761821052631576</v>
      </c>
      <c r="AA1169" s="41"/>
      <c r="AB1169" s="111">
        <v>21.297426000000002</v>
      </c>
      <c r="AC1169" s="111">
        <v>2.8620253999999998</v>
      </c>
      <c r="AD1169" s="111">
        <v>0.43713724999999998</v>
      </c>
      <c r="AE1169" s="111">
        <v>0</v>
      </c>
      <c r="AF1169" s="111">
        <v>17.737456000000002</v>
      </c>
      <c r="AG1169" s="111">
        <v>0.16203491</v>
      </c>
      <c r="AH1169" s="111">
        <v>9.8772599000000003E-2</v>
      </c>
      <c r="AI1169" s="41"/>
      <c r="AJ1169" s="114">
        <v>6.1011260999999997E-2</v>
      </c>
      <c r="AK1169" s="114">
        <v>5.8058850000000002E-2</v>
      </c>
      <c r="AL1169" s="114">
        <v>2.8229243000000002E-3</v>
      </c>
      <c r="AM1169" s="114">
        <v>1.2948678E-4</v>
      </c>
      <c r="AN1169" s="113">
        <f t="shared" si="497"/>
        <v>3.4807464249095701E-6</v>
      </c>
      <c r="AO1169" s="112">
        <f t="shared" si="498"/>
        <v>1.0439808557459542E-8</v>
      </c>
      <c r="AP1169" s="112">
        <f t="shared" si="499"/>
        <v>1.813540336E-2</v>
      </c>
      <c r="AQ1169" s="328">
        <v>3.4119724999999999E-6</v>
      </c>
      <c r="AR1169" s="328">
        <v>1.029476E-8</v>
      </c>
      <c r="AS1169" s="328">
        <v>2.8126683E-13</v>
      </c>
      <c r="AT1169" s="328">
        <v>6.2602571000000002E-12</v>
      </c>
      <c r="AU1169" s="328">
        <v>1.6384846999999999E-13</v>
      </c>
      <c r="AV1169" s="328">
        <v>1.8057509000000001E-10</v>
      </c>
      <c r="AW1169" s="328">
        <v>6.7050546999999994E-8</v>
      </c>
      <c r="AX1169" s="328">
        <v>2.6116846000000001E-11</v>
      </c>
      <c r="AY1169" s="328">
        <v>7.6306845E-11</v>
      </c>
      <c r="AZ1169" s="328">
        <v>4.1610557999999999E-14</v>
      </c>
      <c r="BA1169" s="328">
        <v>1.3402159000000001E-15</v>
      </c>
      <c r="BB1169" s="328">
        <v>5.1894592E-14</v>
      </c>
      <c r="BC1169" s="328">
        <v>6.9651911000000002E-14</v>
      </c>
      <c r="BD1169" s="328">
        <v>1.6491163E-14</v>
      </c>
      <c r="BE1169" s="328">
        <v>2.4526796E-11</v>
      </c>
      <c r="BF1169" s="328">
        <v>1.4708347E-9</v>
      </c>
      <c r="BG1169" s="328">
        <v>4.1913171000000002E-11</v>
      </c>
      <c r="BH1169" s="328">
        <v>1.480236E-5</v>
      </c>
      <c r="BI1169" s="329">
        <v>1.8120601E-2</v>
      </c>
      <c r="BJ1169" s="328">
        <v>4.1017218000000001E-11</v>
      </c>
      <c r="BK1169" s="328">
        <v>2.4942903000000001E-13</v>
      </c>
      <c r="BL1169" s="328">
        <v>1.1159639999999999E-17</v>
      </c>
      <c r="BM1169" s="41"/>
      <c r="BN1169" s="111">
        <v>1.0841419E-4</v>
      </c>
      <c r="BO1169" s="122">
        <v>5.8593941E-7</v>
      </c>
      <c r="BP1169" s="111">
        <v>1.0250171E-4</v>
      </c>
      <c r="BQ1169" s="122">
        <v>1.4526805000000001E-8</v>
      </c>
      <c r="BR1169" s="122">
        <v>5.2408639999999999E-7</v>
      </c>
      <c r="BS1169" s="122">
        <v>1.1769024E-7</v>
      </c>
      <c r="BT1169" s="122">
        <v>8.0949264999999998E-10</v>
      </c>
      <c r="BU1169" s="122">
        <v>1.8503580999999999E-7</v>
      </c>
      <c r="BV1169" s="122">
        <v>8.3801244999999996E-9</v>
      </c>
      <c r="BW1169" s="122">
        <v>9.7121708000000001E-8</v>
      </c>
      <c r="BX1169" s="122">
        <v>1.2026067E-9</v>
      </c>
      <c r="BY1169" s="122">
        <v>2.7325472E-8</v>
      </c>
      <c r="BZ1169" s="122">
        <v>2.2473450999999999E-11</v>
      </c>
      <c r="CA1169" s="122">
        <v>2.9499532999999998E-7</v>
      </c>
      <c r="CB1169" s="122">
        <v>3.9831207000000002E-6</v>
      </c>
      <c r="CC1169" s="122">
        <v>6.6336620000000005E-8</v>
      </c>
      <c r="CD1169" s="122">
        <v>5.8883204999999999E-9</v>
      </c>
      <c r="CE1169" s="188"/>
      <c r="CF1169" s="143"/>
      <c r="CG1169" s="42" t="s">
        <v>1277</v>
      </c>
      <c r="CH1169" s="42"/>
      <c r="CI1169" s="42"/>
      <c r="CJ1169" s="100"/>
      <c r="CK1169" s="345"/>
      <c r="CL1169" s="100"/>
      <c r="CM1169" s="100"/>
      <c r="CN1169" s="100"/>
      <c r="CO1169" s="100"/>
      <c r="CP1169" s="100"/>
      <c r="CQ1169" s="100"/>
      <c r="CR1169" s="100"/>
      <c r="CS1169" s="100"/>
      <c r="CT1169" s="100"/>
      <c r="CU1169" s="100"/>
      <c r="CV1169" s="100"/>
      <c r="CW1169" s="100"/>
    </row>
    <row r="1170" spans="1:101" ht="14.5" customHeight="1">
      <c r="A1170" s="41" t="s">
        <v>9805</v>
      </c>
      <c r="B1170" s="119" t="s">
        <v>8313</v>
      </c>
      <c r="C1170" s="120" t="str">
        <f t="shared" si="490"/>
        <v>A.160.06.126</v>
      </c>
      <c r="D1170" s="135" t="s">
        <v>103</v>
      </c>
      <c r="E1170" s="119" t="s">
        <v>6570</v>
      </c>
      <c r="F1170" s="118" t="str">
        <f t="shared" si="491"/>
        <v>Simmon/Persimmon FSC/PEFC 835 (kg/m3)</v>
      </c>
      <c r="G1170" s="118">
        <f t="shared" si="492"/>
        <v>4.9603847933400003E-2</v>
      </c>
      <c r="H1170" s="118">
        <f t="shared" si="493"/>
        <v>1.5464482613999997E-3</v>
      </c>
      <c r="I1170" s="118">
        <f t="shared" si="494"/>
        <v>4.3372221199999995E-3</v>
      </c>
      <c r="J1170" s="326">
        <f t="shared" si="495"/>
        <v>1.4586626552000001E-2</v>
      </c>
      <c r="K1170" s="118">
        <v>2.9133551000000001E-2</v>
      </c>
      <c r="L1170" s="118">
        <v>2.5845137999999999E-3</v>
      </c>
      <c r="M1170" s="118">
        <v>1.6288619E-3</v>
      </c>
      <c r="N1170" s="118">
        <v>1.2109328999999999E-3</v>
      </c>
      <c r="O1170" s="118">
        <v>1.8318377E-4</v>
      </c>
      <c r="P1170" s="330">
        <v>6.1344614E-6</v>
      </c>
      <c r="Q1170" s="118">
        <v>1.4619713000000001E-4</v>
      </c>
      <c r="R1170" s="118">
        <v>1.2384642E-4</v>
      </c>
      <c r="S1170" s="118">
        <v>2.0487433E-4</v>
      </c>
      <c r="T1170" s="118">
        <v>1.1131874E-2</v>
      </c>
      <c r="U1170" s="118">
        <v>3.2223894000000001E-3</v>
      </c>
      <c r="V1170" s="330">
        <v>2.5373247000000002E-5</v>
      </c>
      <c r="W1170" s="330">
        <v>2.1155750000000001E-6</v>
      </c>
      <c r="X1170" s="118">
        <v>0</v>
      </c>
      <c r="Y1170" s="41"/>
      <c r="Z1170" s="327">
        <f t="shared" si="496"/>
        <v>0.21904925563909775</v>
      </c>
      <c r="AA1170" s="41"/>
      <c r="AB1170" s="111">
        <v>21.203771</v>
      </c>
      <c r="AC1170" s="111">
        <v>2.7687990999999998</v>
      </c>
      <c r="AD1170" s="111">
        <v>0.43681995000000001</v>
      </c>
      <c r="AE1170" s="111">
        <v>0</v>
      </c>
      <c r="AF1170" s="111">
        <v>17.737456000000002</v>
      </c>
      <c r="AG1170" s="111">
        <v>0.16200129999999999</v>
      </c>
      <c r="AH1170" s="111">
        <v>9.8694478000000002E-2</v>
      </c>
      <c r="AI1170" s="41"/>
      <c r="AJ1170" s="114">
        <v>4.8008725999999996E-3</v>
      </c>
      <c r="AK1170" s="114">
        <v>4.4735225000000003E-3</v>
      </c>
      <c r="AL1170" s="114">
        <v>2.0399924E-4</v>
      </c>
      <c r="AM1170" s="114">
        <v>1.2335085000000001E-4</v>
      </c>
      <c r="AN1170" s="113">
        <f t="shared" si="497"/>
        <v>2.6819679611757003E-7</v>
      </c>
      <c r="AO1170" s="112">
        <f t="shared" si="498"/>
        <v>7.5443505269953981E-10</v>
      </c>
      <c r="AP1170" s="112">
        <f t="shared" si="499"/>
        <v>1.7276028734999997E-2</v>
      </c>
      <c r="AQ1170" s="328">
        <v>2.0375324000000001E-7</v>
      </c>
      <c r="AR1170" s="328">
        <v>6.1478840999999995E-10</v>
      </c>
      <c r="AS1170" s="328">
        <v>1.6796169E-14</v>
      </c>
      <c r="AT1170" s="328">
        <v>6.2602571000000002E-12</v>
      </c>
      <c r="AU1170" s="328">
        <v>1.6384846999999999E-13</v>
      </c>
      <c r="AV1170" s="328">
        <v>1.8006245E-10</v>
      </c>
      <c r="AW1170" s="328">
        <v>6.2720882000000005E-8</v>
      </c>
      <c r="AX1170" s="328">
        <v>2.5999940999999999E-11</v>
      </c>
      <c r="AY1170" s="328">
        <v>7.1300042999999994E-11</v>
      </c>
      <c r="AZ1170" s="328">
        <v>4.1610557999999999E-14</v>
      </c>
      <c r="BA1170" s="328">
        <v>1.3402159000000001E-15</v>
      </c>
      <c r="BB1170" s="328">
        <v>5.1589441999999997E-14</v>
      </c>
      <c r="BC1170" s="328">
        <v>5.8281418000000002E-14</v>
      </c>
      <c r="BD1170" s="328">
        <v>1.4429707E-14</v>
      </c>
      <c r="BE1170" s="328">
        <v>2.4511644E-11</v>
      </c>
      <c r="BF1170" s="328">
        <v>1.4706587E-9</v>
      </c>
      <c r="BG1170" s="328">
        <v>4.1913171000000002E-11</v>
      </c>
      <c r="BH1170" s="328">
        <v>1.4764735E-5</v>
      </c>
      <c r="BI1170" s="329">
        <v>1.7261263999999998E-2</v>
      </c>
      <c r="BJ1170" s="328">
        <v>4.1017218000000001E-11</v>
      </c>
      <c r="BK1170" s="328">
        <v>2.4942903000000001E-13</v>
      </c>
      <c r="BL1170" s="328">
        <v>1.1159639999999999E-17</v>
      </c>
      <c r="BM1170" s="41"/>
      <c r="BN1170" s="122">
        <v>1.1836365E-5</v>
      </c>
      <c r="BO1170" s="122">
        <v>5.5142101000000001E-7</v>
      </c>
      <c r="BP1170" s="122">
        <v>6.1076746000000002E-6</v>
      </c>
      <c r="BQ1170" s="122">
        <v>1.4515991E-8</v>
      </c>
      <c r="BR1170" s="122">
        <v>4.9386217000000004E-7</v>
      </c>
      <c r="BS1170" s="122">
        <v>1.1769024E-7</v>
      </c>
      <c r="BT1170" s="122">
        <v>8.0949264999999998E-10</v>
      </c>
      <c r="BU1170" s="122">
        <v>1.8503580999999999E-7</v>
      </c>
      <c r="BV1170" s="122">
        <v>8.2320153000000004E-9</v>
      </c>
      <c r="BW1170" s="122">
        <v>9.6739493999999996E-8</v>
      </c>
      <c r="BX1170" s="122">
        <v>1.2026067E-9</v>
      </c>
      <c r="BY1170" s="122">
        <v>2.7325472E-8</v>
      </c>
      <c r="BZ1170" s="122">
        <v>2.2473450999999999E-11</v>
      </c>
      <c r="CA1170" s="122">
        <v>2.8909782999999998E-7</v>
      </c>
      <c r="CB1170" s="122">
        <v>3.8705111999999996E-6</v>
      </c>
      <c r="CC1170" s="122">
        <v>6.6336620000000005E-8</v>
      </c>
      <c r="CD1170" s="122">
        <v>5.8883204999999999E-9</v>
      </c>
      <c r="CE1170" s="188"/>
      <c r="CF1170" s="143"/>
      <c r="CG1170" s="42" t="s">
        <v>1277</v>
      </c>
      <c r="CH1170" s="42"/>
      <c r="CI1170" s="42"/>
      <c r="CJ1170" s="100"/>
      <c r="CK1170" s="345"/>
      <c r="CL1170" s="100"/>
      <c r="CM1170" s="100"/>
      <c r="CN1170" s="100"/>
      <c r="CO1170" s="100"/>
      <c r="CP1170" s="100"/>
      <c r="CQ1170" s="100"/>
      <c r="CR1170" s="100"/>
      <c r="CS1170" s="100"/>
      <c r="CT1170" s="100"/>
      <c r="CU1170" s="100"/>
      <c r="CV1170" s="100"/>
      <c r="CW1170" s="100"/>
    </row>
    <row r="1171" spans="1:101" ht="14.5" customHeight="1">
      <c r="A1171" s="41" t="s">
        <v>9803</v>
      </c>
      <c r="B1171" s="119" t="s">
        <v>8313</v>
      </c>
      <c r="C1171" s="120" t="str">
        <f t="shared" si="490"/>
        <v>A.160.06.127</v>
      </c>
      <c r="D1171" s="135" t="s">
        <v>103</v>
      </c>
      <c r="E1171" s="119" t="s">
        <v>6570</v>
      </c>
      <c r="F1171" s="118" t="str">
        <f t="shared" si="491"/>
        <v>Sterculia/Niangon FSC/PEFC 700 (kg/m3)</v>
      </c>
      <c r="G1171" s="118">
        <f t="shared" si="492"/>
        <v>7.4766601779899994E-2</v>
      </c>
      <c r="H1171" s="118">
        <f t="shared" si="493"/>
        <v>2.1826420019E-3</v>
      </c>
      <c r="I1171" s="118">
        <f t="shared" si="494"/>
        <v>6.3059931399999996E-3</v>
      </c>
      <c r="J1171" s="326">
        <f t="shared" si="495"/>
        <v>1.9239523638000001E-2</v>
      </c>
      <c r="K1171" s="118">
        <v>4.7038442999999999E-2</v>
      </c>
      <c r="L1171" s="118">
        <v>3.8856008000000002E-3</v>
      </c>
      <c r="M1171" s="118">
        <v>2.2963967999999999E-3</v>
      </c>
      <c r="N1171" s="118">
        <v>1.7568228E-3</v>
      </c>
      <c r="O1171" s="118">
        <v>2.7237624000000003E-4</v>
      </c>
      <c r="P1171" s="330">
        <v>6.3127519000000004E-6</v>
      </c>
      <c r="Q1171" s="118">
        <v>1.4713021000000001E-4</v>
      </c>
      <c r="R1171" s="118">
        <v>1.2399553999999999E-4</v>
      </c>
      <c r="S1171" s="118">
        <v>3.2014673E-4</v>
      </c>
      <c r="T1171" s="118">
        <v>1.2506622E-2</v>
      </c>
      <c r="U1171" s="118">
        <v>6.3852455000000001E-3</v>
      </c>
      <c r="V1171" s="330">
        <v>2.5393833000000001E-5</v>
      </c>
      <c r="W1171" s="330">
        <v>2.1155750000000001E-6</v>
      </c>
      <c r="X1171" s="118">
        <v>0</v>
      </c>
      <c r="Y1171" s="41"/>
      <c r="Z1171" s="327">
        <f t="shared" si="496"/>
        <v>0.35367250375939846</v>
      </c>
      <c r="AA1171" s="41"/>
      <c r="AB1171" s="111">
        <v>23.461998000000001</v>
      </c>
      <c r="AC1171" s="111">
        <v>4.3032548999999998</v>
      </c>
      <c r="AD1171" s="111">
        <v>0.86556902000000002</v>
      </c>
      <c r="AE1171" s="111">
        <v>0</v>
      </c>
      <c r="AF1171" s="111">
        <v>17.774218999999999</v>
      </c>
      <c r="AG1171" s="111">
        <v>0.32313593000000002</v>
      </c>
      <c r="AH1171" s="111">
        <v>0.19581936</v>
      </c>
      <c r="AI1171" s="41"/>
      <c r="AJ1171" s="114">
        <v>7.5646092E-3</v>
      </c>
      <c r="AK1171" s="114">
        <v>7.0780955999999997E-3</v>
      </c>
      <c r="AL1171" s="114">
        <v>3.1832867999999999E-4</v>
      </c>
      <c r="AM1171" s="114">
        <v>1.6818494E-4</v>
      </c>
      <c r="AN1171" s="113">
        <f t="shared" si="497"/>
        <v>4.2434625580457E-7</v>
      </c>
      <c r="AO1171" s="112">
        <f t="shared" si="498"/>
        <v>1.1772510210775399E-9</v>
      </c>
      <c r="AP1171" s="112">
        <f t="shared" si="499"/>
        <v>2.3555313774000001E-2</v>
      </c>
      <c r="AQ1171" s="328">
        <v>3.2868359999999999E-7</v>
      </c>
      <c r="AR1171" s="328">
        <v>9.9173348000000004E-10</v>
      </c>
      <c r="AS1171" s="328">
        <v>2.7094846999999999E-14</v>
      </c>
      <c r="AT1171" s="328">
        <v>6.2602571000000002E-12</v>
      </c>
      <c r="AU1171" s="328">
        <v>1.6384846999999999E-13</v>
      </c>
      <c r="AV1171" s="328">
        <v>2.6123336000000001E-10</v>
      </c>
      <c r="AW1171" s="328">
        <v>9.3858502E-8</v>
      </c>
      <c r="AX1171" s="328">
        <v>3.7578043000000002E-11</v>
      </c>
      <c r="AY1171" s="328">
        <v>1.0556035E-10</v>
      </c>
      <c r="AZ1171" s="328">
        <v>4.1610557999999999E-14</v>
      </c>
      <c r="BA1171" s="328">
        <v>1.3402159000000001E-15</v>
      </c>
      <c r="BB1171" s="328">
        <v>5.2082376999999999E-14</v>
      </c>
      <c r="BC1171" s="328">
        <v>7.6649137999999998E-14</v>
      </c>
      <c r="BD1171" s="328">
        <v>1.7759751999999999E-14</v>
      </c>
      <c r="BE1171" s="328">
        <v>2.4536121E-11</v>
      </c>
      <c r="BF1171" s="328">
        <v>1.470943E-9</v>
      </c>
      <c r="BG1171" s="328">
        <v>4.1913171000000002E-11</v>
      </c>
      <c r="BH1171" s="328">
        <v>1.7138774000000002E-5</v>
      </c>
      <c r="BI1171" s="329">
        <v>2.3538175000000001E-2</v>
      </c>
      <c r="BJ1171" s="328">
        <v>4.1017218000000001E-11</v>
      </c>
      <c r="BK1171" s="328">
        <v>2.4942903000000001E-13</v>
      </c>
      <c r="BL1171" s="328">
        <v>1.1159639999999999E-17</v>
      </c>
      <c r="BM1171" s="41"/>
      <c r="BN1171" s="122">
        <v>1.8801558000000001E-5</v>
      </c>
      <c r="BO1171" s="122">
        <v>8.1407293999999995E-7</v>
      </c>
      <c r="BP1171" s="122">
        <v>9.8613277E-6</v>
      </c>
      <c r="BQ1171" s="122">
        <v>1.4533458999999999E-8</v>
      </c>
      <c r="BR1171" s="122">
        <v>7.5126594999999995E-7</v>
      </c>
      <c r="BS1171" s="122">
        <v>1.6970268E-7</v>
      </c>
      <c r="BT1171" s="122">
        <v>8.0949264999999998E-10</v>
      </c>
      <c r="BU1171" s="122">
        <v>2.639795E-7</v>
      </c>
      <c r="BV1171" s="122">
        <v>8.4712685999999998E-9</v>
      </c>
      <c r="BW1171" s="122">
        <v>9.7356917000000006E-8</v>
      </c>
      <c r="BX1171" s="122">
        <v>1.2026067E-9</v>
      </c>
      <c r="BY1171" s="122">
        <v>2.7325472E-8</v>
      </c>
      <c r="BZ1171" s="122">
        <v>2.2473450999999999E-11</v>
      </c>
      <c r="CA1171" s="122">
        <v>4.1060929000000001E-7</v>
      </c>
      <c r="CB1171" s="122">
        <v>6.2533765E-6</v>
      </c>
      <c r="CC1171" s="122">
        <v>1.216132E-7</v>
      </c>
      <c r="CD1171" s="122">
        <v>5.8883204999999999E-9</v>
      </c>
      <c r="CE1171" s="188"/>
      <c r="CF1171" s="143"/>
      <c r="CG1171" s="42" t="s">
        <v>1277</v>
      </c>
      <c r="CH1171" s="42"/>
      <c r="CI1171" s="42"/>
      <c r="CJ1171" s="100"/>
      <c r="CK1171" s="345"/>
      <c r="CL1171" s="100"/>
      <c r="CM1171" s="100"/>
      <c r="CN1171" s="100"/>
      <c r="CO1171" s="100"/>
      <c r="CP1171" s="100"/>
      <c r="CQ1171" s="100"/>
      <c r="CR1171" s="100"/>
      <c r="CS1171" s="100"/>
      <c r="CT1171" s="100"/>
      <c r="CU1171" s="100"/>
      <c r="CV1171" s="100"/>
      <c r="CW1171" s="100"/>
    </row>
    <row r="1172" spans="1:101" ht="14.5" customHeight="1">
      <c r="A1172" s="41" t="s">
        <v>9801</v>
      </c>
      <c r="B1172" s="119" t="s">
        <v>8313</v>
      </c>
      <c r="C1172" s="120" t="str">
        <f t="shared" si="490"/>
        <v>A.160.06.128</v>
      </c>
      <c r="D1172" s="135" t="s">
        <v>103</v>
      </c>
      <c r="E1172" s="119" t="s">
        <v>6570</v>
      </c>
      <c r="F1172" s="118" t="str">
        <f t="shared" si="491"/>
        <v>Sterculia/Niangon natural forest 700 (kg/m3)</v>
      </c>
      <c r="G1172" s="118">
        <f t="shared" si="492"/>
        <v>4.0373166049468994</v>
      </c>
      <c r="H1172" s="118">
        <f t="shared" si="493"/>
        <v>2.1826420019E-3</v>
      </c>
      <c r="I1172" s="118">
        <f t="shared" si="494"/>
        <v>6.3059931399999996E-3</v>
      </c>
      <c r="J1172" s="326">
        <f t="shared" si="495"/>
        <v>3.5229395298049999</v>
      </c>
      <c r="K1172" s="118">
        <v>0.50588843999999999</v>
      </c>
      <c r="L1172" s="118">
        <v>3.8856008000000002E-3</v>
      </c>
      <c r="M1172" s="118">
        <v>2.2963967999999999E-3</v>
      </c>
      <c r="N1172" s="118">
        <v>1.7568228E-3</v>
      </c>
      <c r="O1172" s="118">
        <v>2.7237624000000003E-4</v>
      </c>
      <c r="P1172" s="330">
        <v>6.3127519000000004E-6</v>
      </c>
      <c r="Q1172" s="118">
        <v>1.4713021000000001E-4</v>
      </c>
      <c r="R1172" s="118">
        <v>1.2399553999999999E-4</v>
      </c>
      <c r="S1172" s="118">
        <v>3.2014673E-4</v>
      </c>
      <c r="T1172" s="118">
        <v>1.2506622E-2</v>
      </c>
      <c r="U1172" s="118">
        <v>6.3852455000000001E-3</v>
      </c>
      <c r="V1172" s="118">
        <v>3.5037254</v>
      </c>
      <c r="W1172" s="330">
        <v>2.1155750000000001E-6</v>
      </c>
      <c r="X1172" s="118">
        <v>0</v>
      </c>
      <c r="Y1172" s="41"/>
      <c r="Z1172" s="327">
        <f t="shared" si="496"/>
        <v>3.8036724812030074</v>
      </c>
      <c r="AA1172" s="41"/>
      <c r="AB1172" s="111">
        <v>23.461998000000001</v>
      </c>
      <c r="AC1172" s="111">
        <v>4.3032548999999998</v>
      </c>
      <c r="AD1172" s="111">
        <v>0.86556902000000002</v>
      </c>
      <c r="AE1172" s="111">
        <v>0</v>
      </c>
      <c r="AF1172" s="111">
        <v>17.774218999999999</v>
      </c>
      <c r="AG1172" s="111">
        <v>0.32313593000000002</v>
      </c>
      <c r="AH1172" s="111">
        <v>0.19581936</v>
      </c>
      <c r="AI1172" s="41"/>
      <c r="AJ1172" s="114">
        <v>6.3579433000000005E-2</v>
      </c>
      <c r="AK1172" s="114">
        <v>6.0480784000000003E-2</v>
      </c>
      <c r="AL1172" s="114">
        <v>2.9304639999999998E-3</v>
      </c>
      <c r="AM1172" s="114">
        <v>1.6818494E-4</v>
      </c>
      <c r="AN1172" s="113">
        <f t="shared" si="497"/>
        <v>3.6259462558045704E-6</v>
      </c>
      <c r="AO1172" s="112">
        <f t="shared" si="498"/>
        <v>1.0837514466080539E-8</v>
      </c>
      <c r="AP1172" s="112">
        <f t="shared" si="499"/>
        <v>2.3555313774000001E-2</v>
      </c>
      <c r="AQ1172" s="328">
        <v>3.5302836000000001E-6</v>
      </c>
      <c r="AR1172" s="328">
        <v>1.0651732999999999E-8</v>
      </c>
      <c r="AS1172" s="328">
        <v>2.9101985000000002E-13</v>
      </c>
      <c r="AT1172" s="328">
        <v>6.2602571000000002E-12</v>
      </c>
      <c r="AU1172" s="328">
        <v>1.6384846999999999E-13</v>
      </c>
      <c r="AV1172" s="328">
        <v>2.6123336000000001E-10</v>
      </c>
      <c r="AW1172" s="328">
        <v>9.3858502E-8</v>
      </c>
      <c r="AX1172" s="328">
        <v>3.7578043000000002E-11</v>
      </c>
      <c r="AY1172" s="328">
        <v>1.0556035E-10</v>
      </c>
      <c r="AZ1172" s="328">
        <v>4.1610557999999999E-14</v>
      </c>
      <c r="BA1172" s="328">
        <v>1.3402159000000001E-15</v>
      </c>
      <c r="BB1172" s="328">
        <v>5.2082376999999999E-14</v>
      </c>
      <c r="BC1172" s="328">
        <v>7.6649137999999998E-14</v>
      </c>
      <c r="BD1172" s="328">
        <v>1.7759751999999999E-14</v>
      </c>
      <c r="BE1172" s="328">
        <v>2.4536121E-11</v>
      </c>
      <c r="BF1172" s="328">
        <v>1.470943E-9</v>
      </c>
      <c r="BG1172" s="328">
        <v>4.1913171000000002E-11</v>
      </c>
      <c r="BH1172" s="328">
        <v>1.7138774000000002E-5</v>
      </c>
      <c r="BI1172" s="329">
        <v>2.3538175000000001E-2</v>
      </c>
      <c r="BJ1172" s="328">
        <v>4.1017218000000001E-11</v>
      </c>
      <c r="BK1172" s="328">
        <v>2.4942903000000001E-13</v>
      </c>
      <c r="BL1172" s="328">
        <v>1.1159639999999999E-17</v>
      </c>
      <c r="BM1172" s="41"/>
      <c r="BN1172" s="111">
        <v>1.1499671E-4</v>
      </c>
      <c r="BO1172" s="122">
        <v>8.1407293999999995E-7</v>
      </c>
      <c r="BP1172" s="111">
        <v>1.0605648E-4</v>
      </c>
      <c r="BQ1172" s="122">
        <v>1.4533458999999999E-8</v>
      </c>
      <c r="BR1172" s="122">
        <v>7.5126594999999995E-7</v>
      </c>
      <c r="BS1172" s="122">
        <v>1.6970268E-7</v>
      </c>
      <c r="BT1172" s="122">
        <v>8.0949264999999998E-10</v>
      </c>
      <c r="BU1172" s="122">
        <v>2.639795E-7</v>
      </c>
      <c r="BV1172" s="122">
        <v>8.4712685999999998E-9</v>
      </c>
      <c r="BW1172" s="122">
        <v>9.7356917000000006E-8</v>
      </c>
      <c r="BX1172" s="122">
        <v>1.2026067E-9</v>
      </c>
      <c r="BY1172" s="122">
        <v>2.7325472E-8</v>
      </c>
      <c r="BZ1172" s="122">
        <v>2.2473450999999999E-11</v>
      </c>
      <c r="CA1172" s="122">
        <v>4.1060929000000001E-7</v>
      </c>
      <c r="CB1172" s="122">
        <v>6.2533765E-6</v>
      </c>
      <c r="CC1172" s="122">
        <v>1.216132E-7</v>
      </c>
      <c r="CD1172" s="122">
        <v>5.8883204999999999E-9</v>
      </c>
      <c r="CE1172" s="188"/>
      <c r="CF1172" s="143"/>
      <c r="CG1172" s="42" t="s">
        <v>1277</v>
      </c>
      <c r="CH1172" s="42"/>
      <c r="CI1172" s="42"/>
      <c r="CJ1172" s="100"/>
      <c r="CK1172" s="345"/>
      <c r="CL1172" s="100"/>
      <c r="CM1172" s="100"/>
      <c r="CN1172" s="100"/>
      <c r="CO1172" s="100"/>
      <c r="CP1172" s="100"/>
      <c r="CQ1172" s="100"/>
      <c r="CR1172" s="100"/>
      <c r="CS1172" s="100"/>
      <c r="CT1172" s="100"/>
      <c r="CU1172" s="100"/>
      <c r="CV1172" s="100"/>
      <c r="CW1172" s="100"/>
    </row>
    <row r="1173" spans="1:101" ht="14.5" customHeight="1">
      <c r="A1173" s="41" t="s">
        <v>9798</v>
      </c>
      <c r="B1173" s="119" t="s">
        <v>8313</v>
      </c>
      <c r="C1173" s="120" t="str">
        <f t="shared" si="490"/>
        <v>A.160.06.129</v>
      </c>
      <c r="D1173" s="135" t="s">
        <v>103</v>
      </c>
      <c r="E1173" s="119" t="s">
        <v>6570</v>
      </c>
      <c r="F1173" s="118" t="str">
        <f t="shared" si="491"/>
        <v>Zebrano/Goncalo-alvez FSC/PEFC 900 (kg/m3)</v>
      </c>
      <c r="G1173" s="118">
        <f t="shared" si="492"/>
        <v>7.2547638255599997E-2</v>
      </c>
      <c r="H1173" s="118">
        <f t="shared" si="493"/>
        <v>2.1760388515999997E-3</v>
      </c>
      <c r="I1173" s="118">
        <f t="shared" si="494"/>
        <v>6.0347477299999997E-3</v>
      </c>
      <c r="J1173" s="326">
        <f t="shared" si="495"/>
        <v>1.8320049674E-2</v>
      </c>
      <c r="K1173" s="118">
        <v>4.6016802000000002E-2</v>
      </c>
      <c r="L1173" s="118">
        <v>3.6307170999999999E-3</v>
      </c>
      <c r="M1173" s="118">
        <v>2.2801344999999998E-3</v>
      </c>
      <c r="N1173" s="118">
        <v>1.7531145E-3</v>
      </c>
      <c r="O1173" s="118">
        <v>2.7022230000000002E-4</v>
      </c>
      <c r="P1173" s="330">
        <v>6.1938916000000001E-6</v>
      </c>
      <c r="Q1173" s="118">
        <v>1.4650816000000001E-4</v>
      </c>
      <c r="R1173" s="118">
        <v>1.2389612999999999E-4</v>
      </c>
      <c r="S1173" s="118">
        <v>3.1970619E-4</v>
      </c>
      <c r="T1173" s="118">
        <v>1.1590123000000001E-2</v>
      </c>
      <c r="U1173" s="118">
        <v>6.3827247999999996E-3</v>
      </c>
      <c r="V1173" s="330">
        <v>2.5380108999999999E-5</v>
      </c>
      <c r="W1173" s="330">
        <v>2.1155750000000001E-6</v>
      </c>
      <c r="X1173" s="118">
        <v>0</v>
      </c>
      <c r="Y1173" s="41"/>
      <c r="Z1173" s="327">
        <f t="shared" si="496"/>
        <v>0.34599099248120302</v>
      </c>
      <c r="AA1173" s="41"/>
      <c r="AB1173" s="111">
        <v>23.361139000000001</v>
      </c>
      <c r="AC1173" s="111">
        <v>4.2028574000000001</v>
      </c>
      <c r="AD1173" s="111">
        <v>0.86522730999999997</v>
      </c>
      <c r="AE1173" s="111">
        <v>0</v>
      </c>
      <c r="AF1173" s="111">
        <v>17.774218999999999</v>
      </c>
      <c r="AG1173" s="111">
        <v>0.32309974000000002</v>
      </c>
      <c r="AH1173" s="111">
        <v>0.19573523000000001</v>
      </c>
      <c r="AI1173" s="41"/>
      <c r="AJ1173" s="114">
        <v>7.3540002000000004E-3</v>
      </c>
      <c r="AK1173" s="114">
        <v>6.8814065000000002E-3</v>
      </c>
      <c r="AL1173" s="114">
        <v>3.1101666999999998E-4</v>
      </c>
      <c r="AM1173" s="114">
        <v>1.6157701999999999E-4</v>
      </c>
      <c r="AN1173" s="113">
        <f t="shared" si="497"/>
        <v>4.1255435092657E-7</v>
      </c>
      <c r="AO1173" s="112">
        <f t="shared" si="498"/>
        <v>1.1502095916415401E-9</v>
      </c>
      <c r="AP1173" s="112">
        <f t="shared" si="499"/>
        <v>2.2629834256E-2</v>
      </c>
      <c r="AQ1173" s="328">
        <v>3.2155516999999998E-7</v>
      </c>
      <c r="AR1173" s="328">
        <v>9.7022527000000009E-10</v>
      </c>
      <c r="AS1173" s="328">
        <v>2.6507210999999999E-14</v>
      </c>
      <c r="AT1173" s="328">
        <v>6.2602571000000002E-12</v>
      </c>
      <c r="AU1173" s="328">
        <v>1.6384846999999999E-13</v>
      </c>
      <c r="AV1173" s="328">
        <v>2.6068130000000002E-10</v>
      </c>
      <c r="AW1173" s="328">
        <v>8.9195785000000001E-8</v>
      </c>
      <c r="AX1173" s="328">
        <v>3.7452145000000001E-11</v>
      </c>
      <c r="AY1173" s="328">
        <v>1.0016841E-10</v>
      </c>
      <c r="AZ1173" s="328">
        <v>4.1610557999999999E-14</v>
      </c>
      <c r="BA1173" s="328">
        <v>1.3402159000000001E-15</v>
      </c>
      <c r="BB1173" s="328">
        <v>5.1753754E-14</v>
      </c>
      <c r="BC1173" s="328">
        <v>6.4403991000000003E-14</v>
      </c>
      <c r="BD1173" s="328">
        <v>1.5539721999999999E-14</v>
      </c>
      <c r="BE1173" s="328">
        <v>2.4519802999999999E-11</v>
      </c>
      <c r="BF1173" s="328">
        <v>1.4707535E-9</v>
      </c>
      <c r="BG1173" s="328">
        <v>4.1913171000000002E-11</v>
      </c>
      <c r="BH1173" s="328">
        <v>1.7098256000000002E-5</v>
      </c>
      <c r="BI1173" s="329">
        <v>2.2612736000000001E-2</v>
      </c>
      <c r="BJ1173" s="328">
        <v>4.1017218000000001E-11</v>
      </c>
      <c r="BK1173" s="328">
        <v>2.4942903000000001E-13</v>
      </c>
      <c r="BL1173" s="328">
        <v>1.1159639999999999E-17</v>
      </c>
      <c r="BM1173" s="41"/>
      <c r="BN1173" s="122">
        <v>1.8389447999999998E-5</v>
      </c>
      <c r="BO1173" s="122">
        <v>7.7689927000000003E-7</v>
      </c>
      <c r="BP1173" s="122">
        <v>9.6471469999999997E-6</v>
      </c>
      <c r="BQ1173" s="122">
        <v>1.4521814E-8</v>
      </c>
      <c r="BR1173" s="122">
        <v>7.1871676999999995E-7</v>
      </c>
      <c r="BS1173" s="122">
        <v>1.6970268E-7</v>
      </c>
      <c r="BT1173" s="122">
        <v>8.0949264999999998E-10</v>
      </c>
      <c r="BU1173" s="122">
        <v>2.639795E-7</v>
      </c>
      <c r="BV1173" s="122">
        <v>8.3117664000000002E-9</v>
      </c>
      <c r="BW1173" s="122">
        <v>9.6945301000000006E-8</v>
      </c>
      <c r="BX1173" s="122">
        <v>1.2026067E-9</v>
      </c>
      <c r="BY1173" s="122">
        <v>2.7325472E-8</v>
      </c>
      <c r="BZ1173" s="122">
        <v>2.2473450999999999E-11</v>
      </c>
      <c r="CA1173" s="122">
        <v>4.0425812999999999E-7</v>
      </c>
      <c r="CB1173" s="122">
        <v>6.1321046999999998E-6</v>
      </c>
      <c r="CC1173" s="122">
        <v>1.216132E-7</v>
      </c>
      <c r="CD1173" s="122">
        <v>5.8883204999999999E-9</v>
      </c>
      <c r="CE1173" s="188"/>
      <c r="CF1173" s="143"/>
      <c r="CG1173" s="42" t="s">
        <v>1277</v>
      </c>
      <c r="CH1173" s="42"/>
      <c r="CI1173" s="42"/>
      <c r="CJ1173" s="100"/>
      <c r="CK1173" s="345"/>
      <c r="CL1173" s="100"/>
      <c r="CM1173" s="100"/>
      <c r="CN1173" s="100"/>
      <c r="CO1173" s="100"/>
      <c r="CP1173" s="100"/>
      <c r="CQ1173" s="100"/>
      <c r="CR1173" s="100"/>
      <c r="CS1173" s="100"/>
      <c r="CT1173" s="100"/>
      <c r="CU1173" s="100"/>
      <c r="CV1173" s="100"/>
      <c r="CW1173" s="100"/>
    </row>
    <row r="1174" spans="1:101" ht="14.5" customHeight="1">
      <c r="A1174" s="41" t="s">
        <v>9796</v>
      </c>
      <c r="B1174" s="119" t="s">
        <v>8313</v>
      </c>
      <c r="C1174" s="120" t="str">
        <f t="shared" si="490"/>
        <v>A.160.06.130</v>
      </c>
      <c r="D1174" s="135" t="s">
        <v>103</v>
      </c>
      <c r="E1174" s="119" t="s">
        <v>6570</v>
      </c>
      <c r="F1174" s="118" t="str">
        <f t="shared" si="491"/>
        <v>Zebrano/Goncalo-alvez natural forest 900 (kg/m3)</v>
      </c>
      <c r="G1174" s="118">
        <f t="shared" si="492"/>
        <v>3.2450476561465997</v>
      </c>
      <c r="H1174" s="118">
        <f t="shared" si="493"/>
        <v>2.1760388515999997E-3</v>
      </c>
      <c r="I1174" s="118">
        <f t="shared" si="494"/>
        <v>6.0347477299999997E-3</v>
      </c>
      <c r="J1174" s="326">
        <f t="shared" si="495"/>
        <v>2.731970069565</v>
      </c>
      <c r="K1174" s="118">
        <v>0.50486679999999995</v>
      </c>
      <c r="L1174" s="118">
        <v>3.6307170999999999E-3</v>
      </c>
      <c r="M1174" s="118">
        <v>2.2801344999999998E-3</v>
      </c>
      <c r="N1174" s="118">
        <v>1.7531145E-3</v>
      </c>
      <c r="O1174" s="118">
        <v>2.7022230000000002E-4</v>
      </c>
      <c r="P1174" s="330">
        <v>6.1938916000000001E-6</v>
      </c>
      <c r="Q1174" s="118">
        <v>1.4650816000000001E-4</v>
      </c>
      <c r="R1174" s="118">
        <v>1.2389612999999999E-4</v>
      </c>
      <c r="S1174" s="118">
        <v>3.1970619E-4</v>
      </c>
      <c r="T1174" s="118">
        <v>1.1590123000000001E-2</v>
      </c>
      <c r="U1174" s="118">
        <v>6.3827247999999996E-3</v>
      </c>
      <c r="V1174" s="118">
        <v>2.7136754000000001</v>
      </c>
      <c r="W1174" s="330">
        <v>2.1155750000000001E-6</v>
      </c>
      <c r="X1174" s="118">
        <v>0</v>
      </c>
      <c r="Y1174" s="41"/>
      <c r="Z1174" s="327">
        <f t="shared" si="496"/>
        <v>3.7959909774436085</v>
      </c>
      <c r="AA1174" s="41"/>
      <c r="AB1174" s="111">
        <v>23.361139000000001</v>
      </c>
      <c r="AC1174" s="111">
        <v>4.2028574000000001</v>
      </c>
      <c r="AD1174" s="111">
        <v>0.86522730999999997</v>
      </c>
      <c r="AE1174" s="111">
        <v>0</v>
      </c>
      <c r="AF1174" s="111">
        <v>17.774218999999999</v>
      </c>
      <c r="AG1174" s="111">
        <v>0.32309974000000002</v>
      </c>
      <c r="AH1174" s="111">
        <v>0.19573523000000001</v>
      </c>
      <c r="AI1174" s="41"/>
      <c r="AJ1174" s="114">
        <v>6.3368824000000004E-2</v>
      </c>
      <c r="AK1174" s="114">
        <v>6.0284095000000003E-2</v>
      </c>
      <c r="AL1174" s="114">
        <v>2.923152E-3</v>
      </c>
      <c r="AM1174" s="114">
        <v>1.6157701999999999E-4</v>
      </c>
      <c r="AN1174" s="113">
        <f t="shared" si="497"/>
        <v>3.6141543809265704E-6</v>
      </c>
      <c r="AO1174" s="112">
        <f t="shared" si="498"/>
        <v>1.0810473246640538E-8</v>
      </c>
      <c r="AP1174" s="112">
        <f t="shared" si="499"/>
        <v>2.2629834256E-2</v>
      </c>
      <c r="AQ1174" s="328">
        <v>3.5231552000000001E-6</v>
      </c>
      <c r="AR1174" s="328">
        <v>1.0630225E-8</v>
      </c>
      <c r="AS1174" s="328">
        <v>2.9043221E-13</v>
      </c>
      <c r="AT1174" s="328">
        <v>6.2602571000000002E-12</v>
      </c>
      <c r="AU1174" s="328">
        <v>1.6384846999999999E-13</v>
      </c>
      <c r="AV1174" s="328">
        <v>2.6068130000000002E-10</v>
      </c>
      <c r="AW1174" s="328">
        <v>8.9195785000000001E-8</v>
      </c>
      <c r="AX1174" s="328">
        <v>3.7452145000000001E-11</v>
      </c>
      <c r="AY1174" s="328">
        <v>1.0016841E-10</v>
      </c>
      <c r="AZ1174" s="328">
        <v>4.1610557999999999E-14</v>
      </c>
      <c r="BA1174" s="328">
        <v>1.3402159000000001E-15</v>
      </c>
      <c r="BB1174" s="328">
        <v>5.1753754E-14</v>
      </c>
      <c r="BC1174" s="328">
        <v>6.4403991000000003E-14</v>
      </c>
      <c r="BD1174" s="328">
        <v>1.5539721999999999E-14</v>
      </c>
      <c r="BE1174" s="328">
        <v>2.4519802999999999E-11</v>
      </c>
      <c r="BF1174" s="328">
        <v>1.4707535E-9</v>
      </c>
      <c r="BG1174" s="328">
        <v>4.1913171000000002E-11</v>
      </c>
      <c r="BH1174" s="328">
        <v>1.7098256000000002E-5</v>
      </c>
      <c r="BI1174" s="329">
        <v>2.2612736000000001E-2</v>
      </c>
      <c r="BJ1174" s="328">
        <v>4.1017218000000001E-11</v>
      </c>
      <c r="BK1174" s="328">
        <v>2.4942903000000001E-13</v>
      </c>
      <c r="BL1174" s="328">
        <v>1.1159639999999999E-17</v>
      </c>
      <c r="BM1174" s="41"/>
      <c r="BN1174" s="111">
        <v>1.145846E-4</v>
      </c>
      <c r="BO1174" s="122">
        <v>7.7689927000000003E-7</v>
      </c>
      <c r="BP1174" s="111">
        <v>1.058423E-4</v>
      </c>
      <c r="BQ1174" s="122">
        <v>1.4521814E-8</v>
      </c>
      <c r="BR1174" s="122">
        <v>7.1871676999999995E-7</v>
      </c>
      <c r="BS1174" s="122">
        <v>1.6970268E-7</v>
      </c>
      <c r="BT1174" s="122">
        <v>8.0949264999999998E-10</v>
      </c>
      <c r="BU1174" s="122">
        <v>2.639795E-7</v>
      </c>
      <c r="BV1174" s="122">
        <v>8.3117664000000002E-9</v>
      </c>
      <c r="BW1174" s="122">
        <v>9.6945301000000006E-8</v>
      </c>
      <c r="BX1174" s="122">
        <v>1.2026067E-9</v>
      </c>
      <c r="BY1174" s="122">
        <v>2.7325472E-8</v>
      </c>
      <c r="BZ1174" s="122">
        <v>2.2473450999999999E-11</v>
      </c>
      <c r="CA1174" s="122">
        <v>4.0425812999999999E-7</v>
      </c>
      <c r="CB1174" s="122">
        <v>6.1321046999999998E-6</v>
      </c>
      <c r="CC1174" s="122">
        <v>1.216132E-7</v>
      </c>
      <c r="CD1174" s="122">
        <v>5.8883204999999999E-9</v>
      </c>
      <c r="CE1174" s="188"/>
      <c r="CF1174" s="143"/>
      <c r="CG1174" s="42" t="s">
        <v>1277</v>
      </c>
      <c r="CH1174" s="42"/>
      <c r="CI1174" s="42"/>
      <c r="CJ1174" s="100"/>
      <c r="CK1174" s="345"/>
      <c r="CL1174" s="100"/>
      <c r="CM1174" s="100"/>
      <c r="CN1174" s="100"/>
      <c r="CO1174" s="100"/>
      <c r="CP1174" s="100"/>
      <c r="CQ1174" s="100"/>
      <c r="CR1174" s="100"/>
      <c r="CS1174" s="100"/>
      <c r="CT1174" s="100"/>
      <c r="CU1174" s="100"/>
      <c r="CV1174" s="100"/>
      <c r="CW1174" s="41"/>
    </row>
    <row r="1175" spans="1:101" ht="14.5" customHeight="1">
      <c r="B1175" s="119" t="s">
        <v>8313</v>
      </c>
      <c r="C1175" s="133" t="s">
        <v>816</v>
      </c>
      <c r="D1175" s="133" t="s">
        <v>9794</v>
      </c>
      <c r="G1175" s="41"/>
      <c r="H1175" s="41"/>
      <c r="I1175" s="41"/>
      <c r="J1175" s="41"/>
      <c r="K1175" s="41"/>
      <c r="L1175" s="41"/>
      <c r="M1175" s="41"/>
      <c r="N1175" s="41"/>
      <c r="O1175" s="41"/>
      <c r="P1175" s="41"/>
      <c r="Q1175" s="41"/>
      <c r="R1175" s="41"/>
      <c r="S1175" s="41"/>
      <c r="T1175" s="41"/>
      <c r="U1175" s="41"/>
      <c r="V1175" s="41"/>
      <c r="W1175" s="41"/>
      <c r="X1175" s="41"/>
      <c r="Y1175" s="41"/>
      <c r="Z1175" s="41"/>
      <c r="AA1175" s="41"/>
      <c r="AB1175" s="41"/>
      <c r="AC1175" s="41"/>
      <c r="AD1175" s="41"/>
      <c r="AE1175" s="41"/>
      <c r="AF1175" s="41"/>
      <c r="AG1175" s="41"/>
      <c r="AH1175" s="41"/>
      <c r="AI1175" s="41"/>
      <c r="AJ1175" s="41"/>
      <c r="AK1175" s="41"/>
      <c r="AL1175" s="41"/>
      <c r="AM1175" s="41"/>
      <c r="AN1175" s="41"/>
      <c r="AO1175" s="41"/>
      <c r="AP1175" s="41"/>
      <c r="AQ1175" s="41"/>
      <c r="AR1175" s="41"/>
      <c r="AS1175" s="41"/>
      <c r="AT1175" s="41"/>
      <c r="AU1175" s="41"/>
      <c r="AV1175" s="41"/>
      <c r="AW1175" s="41"/>
      <c r="AX1175" s="41"/>
      <c r="AY1175" s="41"/>
      <c r="AZ1175" s="41"/>
      <c r="BA1175" s="41"/>
      <c r="BB1175" s="41"/>
      <c r="BC1175" s="41"/>
      <c r="BD1175" s="41"/>
      <c r="BE1175" s="41"/>
      <c r="BF1175" s="41"/>
      <c r="BG1175" s="41"/>
      <c r="BH1175" s="41"/>
      <c r="BI1175" s="41"/>
      <c r="BJ1175" s="41"/>
      <c r="BK1175" s="41"/>
      <c r="BL1175" s="41"/>
      <c r="BM1175" s="41"/>
      <c r="BN1175" s="41"/>
      <c r="BO1175" s="41"/>
      <c r="BP1175" s="41"/>
      <c r="BQ1175" s="41"/>
      <c r="BR1175" s="41"/>
      <c r="BS1175" s="41"/>
      <c r="BT1175" s="41"/>
      <c r="BU1175" s="41"/>
      <c r="BV1175" s="41"/>
      <c r="BW1175" s="41"/>
      <c r="BX1175" s="41"/>
      <c r="BY1175" s="41"/>
      <c r="BZ1175" s="41"/>
      <c r="CA1175" s="41"/>
      <c r="CB1175" s="41"/>
      <c r="CC1175" s="41"/>
      <c r="CD1175" s="41"/>
      <c r="CE1175" s="189"/>
      <c r="CF1175" s="144"/>
      <c r="CH1175" s="42"/>
      <c r="CI1175" s="42"/>
      <c r="CJ1175" s="100"/>
      <c r="CK1175" s="345"/>
      <c r="CM1175" s="100"/>
      <c r="CN1175" s="100"/>
      <c r="CO1175" s="100"/>
      <c r="CP1175" s="100"/>
      <c r="CQ1175" s="100"/>
      <c r="CR1175" s="41"/>
      <c r="CS1175" s="41"/>
      <c r="CT1175" s="41"/>
      <c r="CU1175" s="41"/>
      <c r="CV1175" s="41"/>
      <c r="CW1175" s="41"/>
    </row>
    <row r="1176" spans="1:101" ht="14.5" customHeight="1">
      <c r="A1176" s="41" t="s">
        <v>9793</v>
      </c>
      <c r="B1176" s="119" t="s">
        <v>8313</v>
      </c>
      <c r="C1176" s="120" t="str">
        <f t="shared" ref="C1176:C1185" si="500">MID(A1176,1,12)</f>
        <v>A.160.07.101</v>
      </c>
      <c r="D1176" s="135" t="s">
        <v>814</v>
      </c>
      <c r="E1176" s="119" t="s">
        <v>6570</v>
      </c>
      <c r="F1176" s="118" t="str">
        <f t="shared" ref="F1176:F1185" si="501">MID(A1176, 21,85)</f>
        <v>Angelim Vermelho FSC/PEFC 1430 (kg/m3) wet</v>
      </c>
      <c r="G1176" s="118">
        <f t="shared" ref="G1176:G1185" si="502">H1176+I1176+J1176+K1176</f>
        <v>5.1664314547699999E-2</v>
      </c>
      <c r="H1176" s="118">
        <f t="shared" ref="H1176:H1185" si="503">N1176+O1176+P1176+Q1176</f>
        <v>1.5525797416999999E-3</v>
      </c>
      <c r="I1176" s="118">
        <f t="shared" ref="I1176:I1185" si="504">L1176+M1176+R1176</f>
        <v>4.58909273E-3</v>
      </c>
      <c r="J1176" s="326">
        <f t="shared" ref="J1176:J1185" si="505">S1176+IF(T1176="x",0,T1176)+IF(U1176="x",0,U1176)+IF(V1176="x",0,V1176)+W1176+X1176</f>
        <v>1.5440424075999999E-2</v>
      </c>
      <c r="K1176" s="118">
        <v>3.0082218000000001E-2</v>
      </c>
      <c r="L1176" s="118">
        <v>2.8211915E-3</v>
      </c>
      <c r="M1176" s="118">
        <v>1.6439625000000001E-3</v>
      </c>
      <c r="N1176" s="118">
        <v>1.2143763E-3</v>
      </c>
      <c r="O1176" s="118">
        <v>1.8518386000000001E-4</v>
      </c>
      <c r="P1176" s="330">
        <v>6.2448317000000001E-6</v>
      </c>
      <c r="Q1176" s="118">
        <v>1.4677475E-4</v>
      </c>
      <c r="R1176" s="118">
        <v>1.2393872999999999E-4</v>
      </c>
      <c r="S1176" s="118">
        <v>2.0528340999999999E-4</v>
      </c>
      <c r="T1176" s="118">
        <v>1.1982909E-2</v>
      </c>
      <c r="U1176" s="118">
        <v>3.2247300999999999E-3</v>
      </c>
      <c r="V1176" s="330">
        <v>2.5385990999999999E-5</v>
      </c>
      <c r="W1176" s="330">
        <v>2.1155750000000001E-6</v>
      </c>
      <c r="X1176" s="118">
        <v>0</v>
      </c>
      <c r="Y1176" s="41"/>
      <c r="Z1176" s="327">
        <f t="shared" ref="Z1176:Z1185" si="506">K1176/0.133</f>
        <v>0.2261820902255639</v>
      </c>
      <c r="AA1176" s="41"/>
      <c r="AB1176" s="111">
        <v>21.297426000000002</v>
      </c>
      <c r="AC1176" s="111">
        <v>2.8620253999999998</v>
      </c>
      <c r="AD1176" s="111">
        <v>0.43713724999999998</v>
      </c>
      <c r="AE1176" s="111">
        <v>0</v>
      </c>
      <c r="AF1176" s="111">
        <v>17.737456000000002</v>
      </c>
      <c r="AG1176" s="111">
        <v>0.16203491</v>
      </c>
      <c r="AH1176" s="111">
        <v>9.8772599000000003E-2</v>
      </c>
      <c r="AI1176" s="41"/>
      <c r="AJ1176" s="114">
        <v>4.9964381000000002E-3</v>
      </c>
      <c r="AK1176" s="114">
        <v>4.6561624000000003E-3</v>
      </c>
      <c r="AL1176" s="114">
        <v>2.1078895999999999E-4</v>
      </c>
      <c r="AM1176" s="114">
        <v>1.2948678E-4</v>
      </c>
      <c r="AN1176" s="113">
        <f t="shared" ref="AN1176:AN1185" si="507">AQ1176+AT1176+AU1176+AV1176+AW1176+BE1176+BF1176+BJ1176</f>
        <v>2.7914642490956998E-7</v>
      </c>
      <c r="AO1176" s="112">
        <f t="shared" ref="AO1176:AO1185" si="508">AR1176+AS1176+AX1176+AY1176+AZ1176+BA1176+BB1176+BC1176+BD1176+BG1176+BK1176+BL1176</f>
        <v>7.7954496245953981E-10</v>
      </c>
      <c r="AP1176" s="112">
        <f t="shared" ref="AP1176:AP1185" si="509">BH1176+BI1176</f>
        <v>1.813540336E-2</v>
      </c>
      <c r="AQ1176" s="328">
        <v>2.1037250000000001E-7</v>
      </c>
      <c r="AR1176" s="328">
        <v>6.3476033000000001E-10</v>
      </c>
      <c r="AS1176" s="328">
        <v>1.734183E-14</v>
      </c>
      <c r="AT1176" s="328">
        <v>6.2602571000000002E-12</v>
      </c>
      <c r="AU1176" s="328">
        <v>1.6384846999999999E-13</v>
      </c>
      <c r="AV1176" s="328">
        <v>1.8057509000000001E-10</v>
      </c>
      <c r="AW1176" s="328">
        <v>6.7050546999999994E-8</v>
      </c>
      <c r="AX1176" s="328">
        <v>2.6116846000000001E-11</v>
      </c>
      <c r="AY1176" s="328">
        <v>7.6306845E-11</v>
      </c>
      <c r="AZ1176" s="328">
        <v>4.1610557999999999E-14</v>
      </c>
      <c r="BA1176" s="328">
        <v>1.3402159000000001E-15</v>
      </c>
      <c r="BB1176" s="328">
        <v>5.1894592E-14</v>
      </c>
      <c r="BC1176" s="328">
        <v>6.9651911000000002E-14</v>
      </c>
      <c r="BD1176" s="328">
        <v>1.6491163E-14</v>
      </c>
      <c r="BE1176" s="328">
        <v>2.4526796E-11</v>
      </c>
      <c r="BF1176" s="328">
        <v>1.4708347E-9</v>
      </c>
      <c r="BG1176" s="328">
        <v>4.1913171000000002E-11</v>
      </c>
      <c r="BH1176" s="328">
        <v>1.480236E-5</v>
      </c>
      <c r="BI1176" s="329">
        <v>1.8120601E-2</v>
      </c>
      <c r="BJ1176" s="328">
        <v>4.1017218000000001E-11</v>
      </c>
      <c r="BK1176" s="328">
        <v>2.4942903000000001E-13</v>
      </c>
      <c r="BL1176" s="328">
        <v>1.1159639999999999E-17</v>
      </c>
      <c r="BM1176" s="41"/>
      <c r="BN1176" s="122">
        <v>1.2219038E-5</v>
      </c>
      <c r="BO1176" s="122">
        <v>5.8593941E-7</v>
      </c>
      <c r="BP1176" s="122">
        <v>6.3065566999999999E-6</v>
      </c>
      <c r="BQ1176" s="122">
        <v>1.4526805000000001E-8</v>
      </c>
      <c r="BR1176" s="122">
        <v>5.2408639999999999E-7</v>
      </c>
      <c r="BS1176" s="122">
        <v>1.1769024E-7</v>
      </c>
      <c r="BT1176" s="122">
        <v>8.0949264999999998E-10</v>
      </c>
      <c r="BU1176" s="122">
        <v>1.8503580999999999E-7</v>
      </c>
      <c r="BV1176" s="122">
        <v>8.3801244999999996E-9</v>
      </c>
      <c r="BW1176" s="122">
        <v>9.7121708000000001E-8</v>
      </c>
      <c r="BX1176" s="122">
        <v>1.2026067E-9</v>
      </c>
      <c r="BY1176" s="122">
        <v>2.7325472E-8</v>
      </c>
      <c r="BZ1176" s="122">
        <v>2.2473450999999999E-11</v>
      </c>
      <c r="CA1176" s="122">
        <v>2.9499532999999998E-7</v>
      </c>
      <c r="CB1176" s="122">
        <v>3.9831207000000002E-6</v>
      </c>
      <c r="CC1176" s="122">
        <v>6.6336620000000005E-8</v>
      </c>
      <c r="CD1176" s="122">
        <v>5.8883204999999999E-9</v>
      </c>
      <c r="CE1176" s="185"/>
      <c r="CF1176" s="143"/>
      <c r="CG1176" s="42" t="s">
        <v>1277</v>
      </c>
      <c r="CH1176" s="42"/>
      <c r="CI1176" s="42"/>
      <c r="CJ1176" s="100"/>
      <c r="CK1176" s="100"/>
      <c r="CL1176" s="100"/>
      <c r="CM1176" s="100"/>
      <c r="CN1176" s="100"/>
      <c r="CO1176" s="100"/>
      <c r="CP1176" s="100"/>
      <c r="CQ1176" s="100"/>
      <c r="CR1176" s="41"/>
      <c r="CS1176" s="41"/>
      <c r="CT1176" s="41"/>
      <c r="CU1176" s="41"/>
      <c r="CV1176" s="41"/>
      <c r="CW1176" s="41"/>
    </row>
    <row r="1177" spans="1:101" ht="14.5" customHeight="1">
      <c r="A1177" s="41" t="s">
        <v>9791</v>
      </c>
      <c r="B1177" s="119" t="s">
        <v>8313</v>
      </c>
      <c r="C1177" s="120" t="str">
        <f t="shared" si="500"/>
        <v>A.160.07.102</v>
      </c>
      <c r="D1177" s="135" t="s">
        <v>814</v>
      </c>
      <c r="E1177" s="119" t="s">
        <v>6570</v>
      </c>
      <c r="F1177" s="118" t="str">
        <f t="shared" si="501"/>
        <v>Angelim Vermelho natural forest 1430 (kg/m3) wet</v>
      </c>
      <c r="G1177" s="118">
        <f t="shared" si="502"/>
        <v>2.9488433305567003</v>
      </c>
      <c r="H1177" s="118">
        <f t="shared" si="503"/>
        <v>1.5525797416999999E-3</v>
      </c>
      <c r="I1177" s="118">
        <f t="shared" si="504"/>
        <v>4.58909273E-3</v>
      </c>
      <c r="J1177" s="326">
        <f t="shared" si="505"/>
        <v>2.5916904380850001</v>
      </c>
      <c r="K1177" s="118">
        <v>0.35101122000000001</v>
      </c>
      <c r="L1177" s="118">
        <v>2.8211915E-3</v>
      </c>
      <c r="M1177" s="118">
        <v>1.6439625000000001E-3</v>
      </c>
      <c r="N1177" s="118">
        <v>1.2143763E-3</v>
      </c>
      <c r="O1177" s="118">
        <v>1.8518386000000001E-4</v>
      </c>
      <c r="P1177" s="330">
        <v>6.2448317000000001E-6</v>
      </c>
      <c r="Q1177" s="118">
        <v>1.4677475E-4</v>
      </c>
      <c r="R1177" s="118">
        <v>1.2393872999999999E-4</v>
      </c>
      <c r="S1177" s="118">
        <v>2.0528340999999999E-4</v>
      </c>
      <c r="T1177" s="118">
        <v>1.1982909E-2</v>
      </c>
      <c r="U1177" s="118">
        <v>3.2247300999999999E-3</v>
      </c>
      <c r="V1177" s="118">
        <v>2.5762754000000001</v>
      </c>
      <c r="W1177" s="330">
        <v>2.1155750000000001E-6</v>
      </c>
      <c r="X1177" s="118">
        <v>0</v>
      </c>
      <c r="Y1177" s="41"/>
      <c r="Z1177" s="327">
        <f t="shared" si="506"/>
        <v>2.6391821052631577</v>
      </c>
      <c r="AA1177" s="41"/>
      <c r="AB1177" s="111">
        <v>21.297426000000002</v>
      </c>
      <c r="AC1177" s="111">
        <v>2.8620253999999998</v>
      </c>
      <c r="AD1177" s="111">
        <v>0.43713724999999998</v>
      </c>
      <c r="AE1177" s="111">
        <v>0</v>
      </c>
      <c r="AF1177" s="111">
        <v>17.737456000000002</v>
      </c>
      <c r="AG1177" s="111">
        <v>0.16203491</v>
      </c>
      <c r="AH1177" s="111">
        <v>9.8772599000000003E-2</v>
      </c>
      <c r="AI1177" s="41"/>
      <c r="AJ1177" s="114">
        <v>4.4174341999999998E-2</v>
      </c>
      <c r="AK1177" s="114">
        <v>4.2007085999999999E-2</v>
      </c>
      <c r="AL1177" s="114">
        <v>2.0377694000000002E-3</v>
      </c>
      <c r="AM1177" s="114">
        <v>1.2948678E-4</v>
      </c>
      <c r="AN1177" s="113">
        <f t="shared" si="507"/>
        <v>2.5184104249095702E-6</v>
      </c>
      <c r="AO1177" s="112">
        <f t="shared" si="508"/>
        <v>7.5361295269595404E-9</v>
      </c>
      <c r="AP1177" s="112">
        <f t="shared" si="509"/>
        <v>1.813540336E-2</v>
      </c>
      <c r="AQ1177" s="328">
        <v>2.4496365000000001E-6</v>
      </c>
      <c r="AR1177" s="328">
        <v>7.3911602999999996E-9</v>
      </c>
      <c r="AS1177" s="328">
        <v>2.0193632999999999E-13</v>
      </c>
      <c r="AT1177" s="328">
        <v>6.2602571000000002E-12</v>
      </c>
      <c r="AU1177" s="328">
        <v>1.6384846999999999E-13</v>
      </c>
      <c r="AV1177" s="328">
        <v>1.8057509000000001E-10</v>
      </c>
      <c r="AW1177" s="328">
        <v>6.7050546999999994E-8</v>
      </c>
      <c r="AX1177" s="328">
        <v>2.6116846000000001E-11</v>
      </c>
      <c r="AY1177" s="328">
        <v>7.6306845E-11</v>
      </c>
      <c r="AZ1177" s="328">
        <v>4.1610557999999999E-14</v>
      </c>
      <c r="BA1177" s="328">
        <v>1.3402159000000001E-15</v>
      </c>
      <c r="BB1177" s="328">
        <v>5.1894592E-14</v>
      </c>
      <c r="BC1177" s="328">
        <v>6.9651911000000002E-14</v>
      </c>
      <c r="BD1177" s="328">
        <v>1.6491163E-14</v>
      </c>
      <c r="BE1177" s="328">
        <v>2.4526796E-11</v>
      </c>
      <c r="BF1177" s="328">
        <v>1.4708347E-9</v>
      </c>
      <c r="BG1177" s="328">
        <v>4.1913171000000002E-11</v>
      </c>
      <c r="BH1177" s="328">
        <v>1.480236E-5</v>
      </c>
      <c r="BI1177" s="329">
        <v>1.8120601E-2</v>
      </c>
      <c r="BJ1177" s="328">
        <v>4.1017218000000001E-11</v>
      </c>
      <c r="BK1177" s="328">
        <v>2.4942903000000001E-13</v>
      </c>
      <c r="BL1177" s="328">
        <v>1.1159639999999999E-17</v>
      </c>
      <c r="BM1177" s="41"/>
      <c r="BN1177" s="122">
        <v>7.9499880999999996E-5</v>
      </c>
      <c r="BO1177" s="122">
        <v>5.8593941E-7</v>
      </c>
      <c r="BP1177" s="122">
        <v>7.3587399000000004E-5</v>
      </c>
      <c r="BQ1177" s="122">
        <v>1.4526805000000001E-8</v>
      </c>
      <c r="BR1177" s="122">
        <v>5.2408639999999999E-7</v>
      </c>
      <c r="BS1177" s="122">
        <v>1.1769024E-7</v>
      </c>
      <c r="BT1177" s="122">
        <v>8.0949264999999998E-10</v>
      </c>
      <c r="BU1177" s="122">
        <v>1.8503580999999999E-7</v>
      </c>
      <c r="BV1177" s="122">
        <v>8.3801244999999996E-9</v>
      </c>
      <c r="BW1177" s="122">
        <v>9.7121708000000001E-8</v>
      </c>
      <c r="BX1177" s="122">
        <v>1.2026067E-9</v>
      </c>
      <c r="BY1177" s="122">
        <v>2.7325472E-8</v>
      </c>
      <c r="BZ1177" s="122">
        <v>2.2473450999999999E-11</v>
      </c>
      <c r="CA1177" s="122">
        <v>2.9499532999999998E-7</v>
      </c>
      <c r="CB1177" s="122">
        <v>3.9831207000000002E-6</v>
      </c>
      <c r="CC1177" s="122">
        <v>6.6336620000000005E-8</v>
      </c>
      <c r="CD1177" s="122">
        <v>5.8883204999999999E-9</v>
      </c>
      <c r="CE1177" s="188"/>
      <c r="CF1177" s="143"/>
      <c r="CG1177" s="42" t="s">
        <v>1277</v>
      </c>
      <c r="CH1177" s="42"/>
      <c r="CI1177" s="42"/>
      <c r="CJ1177" s="100"/>
      <c r="CK1177" s="100"/>
      <c r="CL1177" s="100"/>
      <c r="CM1177" s="100"/>
      <c r="CN1177" s="100"/>
      <c r="CO1177" s="100"/>
      <c r="CP1177" s="100"/>
      <c r="CQ1177" s="100"/>
      <c r="CR1177" s="41"/>
      <c r="CS1177" s="41"/>
      <c r="CT1177" s="41"/>
      <c r="CU1177" s="41"/>
      <c r="CV1177" s="41"/>
      <c r="CW1177" s="41"/>
    </row>
    <row r="1178" spans="1:101" ht="14.5" customHeight="1">
      <c r="A1178" s="41" t="s">
        <v>9789</v>
      </c>
      <c r="B1178" s="119" t="s">
        <v>8313</v>
      </c>
      <c r="C1178" s="120" t="str">
        <f t="shared" si="500"/>
        <v>A.160.07.103</v>
      </c>
      <c r="D1178" s="135" t="s">
        <v>814</v>
      </c>
      <c r="E1178" s="119" t="s">
        <v>6570</v>
      </c>
      <c r="F1178" s="118" t="str">
        <f t="shared" si="501"/>
        <v>Cumaru FSC/PEFC 1200 (kg/m3) wet</v>
      </c>
      <c r="G1178" s="118">
        <f t="shared" si="502"/>
        <v>5.1664314547699999E-2</v>
      </c>
      <c r="H1178" s="118">
        <f t="shared" si="503"/>
        <v>1.5525797416999999E-3</v>
      </c>
      <c r="I1178" s="118">
        <f t="shared" si="504"/>
        <v>4.58909273E-3</v>
      </c>
      <c r="J1178" s="326">
        <f t="shared" si="505"/>
        <v>1.5440424075999999E-2</v>
      </c>
      <c r="K1178" s="118">
        <v>3.0082218000000001E-2</v>
      </c>
      <c r="L1178" s="118">
        <v>2.8211915E-3</v>
      </c>
      <c r="M1178" s="118">
        <v>1.6439625000000001E-3</v>
      </c>
      <c r="N1178" s="118">
        <v>1.2143763E-3</v>
      </c>
      <c r="O1178" s="118">
        <v>1.8518386000000001E-4</v>
      </c>
      <c r="P1178" s="330">
        <v>6.2448317000000001E-6</v>
      </c>
      <c r="Q1178" s="118">
        <v>1.4677475E-4</v>
      </c>
      <c r="R1178" s="118">
        <v>1.2393872999999999E-4</v>
      </c>
      <c r="S1178" s="118">
        <v>2.0528340999999999E-4</v>
      </c>
      <c r="T1178" s="118">
        <v>1.1982909E-2</v>
      </c>
      <c r="U1178" s="118">
        <v>3.2247300999999999E-3</v>
      </c>
      <c r="V1178" s="330">
        <v>2.5385990999999999E-5</v>
      </c>
      <c r="W1178" s="330">
        <v>2.1155750000000001E-6</v>
      </c>
      <c r="X1178" s="118">
        <v>0</v>
      </c>
      <c r="Y1178" s="41"/>
      <c r="Z1178" s="327">
        <f t="shared" si="506"/>
        <v>0.2261820902255639</v>
      </c>
      <c r="AA1178" s="41"/>
      <c r="AB1178" s="111">
        <v>21.297426000000002</v>
      </c>
      <c r="AC1178" s="111">
        <v>2.8620253999999998</v>
      </c>
      <c r="AD1178" s="111">
        <v>0.43713724999999998</v>
      </c>
      <c r="AE1178" s="111">
        <v>0</v>
      </c>
      <c r="AF1178" s="111">
        <v>17.737456000000002</v>
      </c>
      <c r="AG1178" s="111">
        <v>0.16203491</v>
      </c>
      <c r="AH1178" s="111">
        <v>9.8772599000000003E-2</v>
      </c>
      <c r="AI1178" s="41"/>
      <c r="AJ1178" s="114">
        <v>4.9964381000000002E-3</v>
      </c>
      <c r="AK1178" s="114">
        <v>4.6561624000000003E-3</v>
      </c>
      <c r="AL1178" s="114">
        <v>2.1078895999999999E-4</v>
      </c>
      <c r="AM1178" s="114">
        <v>1.2948678E-4</v>
      </c>
      <c r="AN1178" s="113">
        <f t="shared" si="507"/>
        <v>2.7914642490956998E-7</v>
      </c>
      <c r="AO1178" s="112">
        <f t="shared" si="508"/>
        <v>7.7954496245953981E-10</v>
      </c>
      <c r="AP1178" s="112">
        <f t="shared" si="509"/>
        <v>1.813540336E-2</v>
      </c>
      <c r="AQ1178" s="328">
        <v>2.1037250000000001E-7</v>
      </c>
      <c r="AR1178" s="328">
        <v>6.3476033000000001E-10</v>
      </c>
      <c r="AS1178" s="328">
        <v>1.734183E-14</v>
      </c>
      <c r="AT1178" s="328">
        <v>6.2602571000000002E-12</v>
      </c>
      <c r="AU1178" s="328">
        <v>1.6384846999999999E-13</v>
      </c>
      <c r="AV1178" s="328">
        <v>1.8057509000000001E-10</v>
      </c>
      <c r="AW1178" s="328">
        <v>6.7050546999999994E-8</v>
      </c>
      <c r="AX1178" s="328">
        <v>2.6116846000000001E-11</v>
      </c>
      <c r="AY1178" s="328">
        <v>7.6306845E-11</v>
      </c>
      <c r="AZ1178" s="328">
        <v>4.1610557999999999E-14</v>
      </c>
      <c r="BA1178" s="328">
        <v>1.3402159000000001E-15</v>
      </c>
      <c r="BB1178" s="328">
        <v>5.1894592E-14</v>
      </c>
      <c r="BC1178" s="328">
        <v>6.9651911000000002E-14</v>
      </c>
      <c r="BD1178" s="328">
        <v>1.6491163E-14</v>
      </c>
      <c r="BE1178" s="328">
        <v>2.4526796E-11</v>
      </c>
      <c r="BF1178" s="328">
        <v>1.4708347E-9</v>
      </c>
      <c r="BG1178" s="328">
        <v>4.1913171000000002E-11</v>
      </c>
      <c r="BH1178" s="328">
        <v>1.480236E-5</v>
      </c>
      <c r="BI1178" s="329">
        <v>1.8120601E-2</v>
      </c>
      <c r="BJ1178" s="328">
        <v>4.1017218000000001E-11</v>
      </c>
      <c r="BK1178" s="328">
        <v>2.4942903000000001E-13</v>
      </c>
      <c r="BL1178" s="328">
        <v>1.1159639999999999E-17</v>
      </c>
      <c r="BM1178" s="41"/>
      <c r="BN1178" s="122">
        <v>1.2219038E-5</v>
      </c>
      <c r="BO1178" s="122">
        <v>5.8593941E-7</v>
      </c>
      <c r="BP1178" s="122">
        <v>6.3065566999999999E-6</v>
      </c>
      <c r="BQ1178" s="122">
        <v>1.4526805000000001E-8</v>
      </c>
      <c r="BR1178" s="122">
        <v>5.2408639999999999E-7</v>
      </c>
      <c r="BS1178" s="122">
        <v>1.1769024E-7</v>
      </c>
      <c r="BT1178" s="122">
        <v>8.0949264999999998E-10</v>
      </c>
      <c r="BU1178" s="122">
        <v>1.8503580999999999E-7</v>
      </c>
      <c r="BV1178" s="122">
        <v>8.3801244999999996E-9</v>
      </c>
      <c r="BW1178" s="122">
        <v>9.7121708000000001E-8</v>
      </c>
      <c r="BX1178" s="122">
        <v>1.2026067E-9</v>
      </c>
      <c r="BY1178" s="122">
        <v>2.7325472E-8</v>
      </c>
      <c r="BZ1178" s="122">
        <v>2.2473450999999999E-11</v>
      </c>
      <c r="CA1178" s="122">
        <v>2.9499532999999998E-7</v>
      </c>
      <c r="CB1178" s="122">
        <v>3.9831207000000002E-6</v>
      </c>
      <c r="CC1178" s="122">
        <v>6.6336620000000005E-8</v>
      </c>
      <c r="CD1178" s="122">
        <v>5.8883204999999999E-9</v>
      </c>
      <c r="CE1178" s="188"/>
      <c r="CF1178" s="143"/>
      <c r="CG1178" s="42" t="s">
        <v>1277</v>
      </c>
      <c r="CH1178" s="42"/>
      <c r="CI1178" s="42"/>
      <c r="CJ1178" s="100"/>
      <c r="CK1178" s="100"/>
      <c r="CL1178" s="41"/>
      <c r="CM1178" s="41"/>
      <c r="CN1178" s="41"/>
      <c r="CO1178" s="41"/>
      <c r="CP1178" s="41"/>
      <c r="CQ1178" s="41"/>
      <c r="CR1178" s="41"/>
      <c r="CS1178" s="41"/>
      <c r="CT1178" s="41"/>
      <c r="CU1178" s="41"/>
      <c r="CV1178" s="41"/>
      <c r="CW1178" s="41"/>
    </row>
    <row r="1179" spans="1:101" ht="14.5" customHeight="1">
      <c r="A1179" s="41" t="s">
        <v>9787</v>
      </c>
      <c r="B1179" s="119" t="s">
        <v>8313</v>
      </c>
      <c r="C1179" s="120" t="str">
        <f t="shared" si="500"/>
        <v>A.160.07.104</v>
      </c>
      <c r="D1179" s="135" t="s">
        <v>814</v>
      </c>
      <c r="E1179" s="119" t="s">
        <v>6570</v>
      </c>
      <c r="F1179" s="118" t="str">
        <f t="shared" si="501"/>
        <v>Cumaru natural forest 1200 (kg/m3) wet</v>
      </c>
      <c r="G1179" s="118">
        <f t="shared" si="502"/>
        <v>3.4931663305566998</v>
      </c>
      <c r="H1179" s="118">
        <f t="shared" si="503"/>
        <v>1.5525797416999999E-3</v>
      </c>
      <c r="I1179" s="118">
        <f t="shared" si="504"/>
        <v>4.58909273E-3</v>
      </c>
      <c r="J1179" s="326">
        <f t="shared" si="505"/>
        <v>3.0554154380849998</v>
      </c>
      <c r="K1179" s="118">
        <v>0.43160922000000002</v>
      </c>
      <c r="L1179" s="118">
        <v>2.8211915E-3</v>
      </c>
      <c r="M1179" s="118">
        <v>1.6439625000000001E-3</v>
      </c>
      <c r="N1179" s="118">
        <v>1.2143763E-3</v>
      </c>
      <c r="O1179" s="118">
        <v>1.8518386000000001E-4</v>
      </c>
      <c r="P1179" s="330">
        <v>6.2448317000000001E-6</v>
      </c>
      <c r="Q1179" s="118">
        <v>1.4677475E-4</v>
      </c>
      <c r="R1179" s="118">
        <v>1.2393872999999999E-4</v>
      </c>
      <c r="S1179" s="118">
        <v>2.0528340999999999E-4</v>
      </c>
      <c r="T1179" s="118">
        <v>1.1982909E-2</v>
      </c>
      <c r="U1179" s="118">
        <v>3.2247300999999999E-3</v>
      </c>
      <c r="V1179" s="118">
        <v>3.0400003999999998</v>
      </c>
      <c r="W1179" s="330">
        <v>2.1155750000000001E-6</v>
      </c>
      <c r="X1179" s="118">
        <v>0</v>
      </c>
      <c r="Y1179" s="41"/>
      <c r="Z1179" s="327">
        <f t="shared" si="506"/>
        <v>3.245182105263158</v>
      </c>
      <c r="AA1179" s="41"/>
      <c r="AB1179" s="111">
        <v>21.297426000000002</v>
      </c>
      <c r="AC1179" s="111">
        <v>2.8620253999999998</v>
      </c>
      <c r="AD1179" s="111">
        <v>0.43713724999999998</v>
      </c>
      <c r="AE1179" s="111">
        <v>0</v>
      </c>
      <c r="AF1179" s="111">
        <v>17.737456000000002</v>
      </c>
      <c r="AG1179" s="111">
        <v>0.16203491</v>
      </c>
      <c r="AH1179" s="111">
        <v>9.8772599000000003E-2</v>
      </c>
      <c r="AI1179" s="41"/>
      <c r="AJ1179" s="114">
        <v>5.4013468000000002E-2</v>
      </c>
      <c r="AK1179" s="114">
        <v>5.1387384000000001E-2</v>
      </c>
      <c r="AL1179" s="114">
        <v>2.4965967E-3</v>
      </c>
      <c r="AM1179" s="114">
        <v>1.2948678E-4</v>
      </c>
      <c r="AN1179" s="113">
        <f t="shared" si="507"/>
        <v>3.0807784249095701E-6</v>
      </c>
      <c r="AO1179" s="112">
        <f t="shared" si="508"/>
        <v>9.2329758859595418E-9</v>
      </c>
      <c r="AP1179" s="112">
        <f t="shared" si="509"/>
        <v>1.813540336E-2</v>
      </c>
      <c r="AQ1179" s="328">
        <v>3.0120044999999999E-6</v>
      </c>
      <c r="AR1179" s="328">
        <v>9.0879603000000006E-9</v>
      </c>
      <c r="AS1179" s="328">
        <v>2.4829532999999998E-13</v>
      </c>
      <c r="AT1179" s="328">
        <v>6.2602571000000002E-12</v>
      </c>
      <c r="AU1179" s="328">
        <v>1.6384846999999999E-13</v>
      </c>
      <c r="AV1179" s="328">
        <v>1.8057509000000001E-10</v>
      </c>
      <c r="AW1179" s="328">
        <v>6.7050546999999994E-8</v>
      </c>
      <c r="AX1179" s="328">
        <v>2.6116846000000001E-11</v>
      </c>
      <c r="AY1179" s="328">
        <v>7.6306845E-11</v>
      </c>
      <c r="AZ1179" s="328">
        <v>4.1610557999999999E-14</v>
      </c>
      <c r="BA1179" s="328">
        <v>1.3402159000000001E-15</v>
      </c>
      <c r="BB1179" s="328">
        <v>5.1894592E-14</v>
      </c>
      <c r="BC1179" s="328">
        <v>6.9651911000000002E-14</v>
      </c>
      <c r="BD1179" s="328">
        <v>1.6491163E-14</v>
      </c>
      <c r="BE1179" s="328">
        <v>2.4526796E-11</v>
      </c>
      <c r="BF1179" s="328">
        <v>1.4708347E-9</v>
      </c>
      <c r="BG1179" s="328">
        <v>4.1913171000000002E-11</v>
      </c>
      <c r="BH1179" s="328">
        <v>1.480236E-5</v>
      </c>
      <c r="BI1179" s="329">
        <v>1.8120601E-2</v>
      </c>
      <c r="BJ1179" s="328">
        <v>4.1017218000000001E-11</v>
      </c>
      <c r="BK1179" s="328">
        <v>2.4942903000000001E-13</v>
      </c>
      <c r="BL1179" s="328">
        <v>1.1159639999999999E-17</v>
      </c>
      <c r="BM1179" s="41"/>
      <c r="BN1179" s="122">
        <v>9.6396768999999993E-5</v>
      </c>
      <c r="BO1179" s="122">
        <v>5.8593941E-7</v>
      </c>
      <c r="BP1179" s="122">
        <v>9.0484287000000001E-5</v>
      </c>
      <c r="BQ1179" s="122">
        <v>1.4526805000000001E-8</v>
      </c>
      <c r="BR1179" s="122">
        <v>5.2408639999999999E-7</v>
      </c>
      <c r="BS1179" s="122">
        <v>1.1769024E-7</v>
      </c>
      <c r="BT1179" s="122">
        <v>8.0949264999999998E-10</v>
      </c>
      <c r="BU1179" s="122">
        <v>1.8503580999999999E-7</v>
      </c>
      <c r="BV1179" s="122">
        <v>8.3801244999999996E-9</v>
      </c>
      <c r="BW1179" s="122">
        <v>9.7121708000000001E-8</v>
      </c>
      <c r="BX1179" s="122">
        <v>1.2026067E-9</v>
      </c>
      <c r="BY1179" s="122">
        <v>2.7325472E-8</v>
      </c>
      <c r="BZ1179" s="122">
        <v>2.2473450999999999E-11</v>
      </c>
      <c r="CA1179" s="122">
        <v>2.9499532999999998E-7</v>
      </c>
      <c r="CB1179" s="122">
        <v>3.9831207000000002E-6</v>
      </c>
      <c r="CC1179" s="122">
        <v>6.6336620000000005E-8</v>
      </c>
      <c r="CD1179" s="122">
        <v>5.8883204999999999E-9</v>
      </c>
      <c r="CE1179" s="188"/>
      <c r="CF1179" s="143"/>
      <c r="CG1179" s="42" t="s">
        <v>1277</v>
      </c>
      <c r="CH1179" s="42"/>
      <c r="CI1179" s="42"/>
      <c r="CJ1179" s="100"/>
      <c r="CK1179" s="100"/>
      <c r="CL1179" s="41"/>
      <c r="CM1179" s="41"/>
      <c r="CN1179" s="41"/>
      <c r="CO1179" s="41"/>
      <c r="CP1179" s="41"/>
      <c r="CQ1179" s="41"/>
      <c r="CR1179" s="41"/>
      <c r="CS1179" s="41"/>
      <c r="CT1179" s="41"/>
      <c r="CU1179" s="41"/>
      <c r="CV1179" s="41"/>
      <c r="CW1179" s="41"/>
    </row>
    <row r="1180" spans="1:101" ht="14.5" customHeight="1">
      <c r="A1180" s="41" t="s">
        <v>9785</v>
      </c>
      <c r="B1180" s="119" t="s">
        <v>8313</v>
      </c>
      <c r="C1180" s="120" t="str">
        <f t="shared" si="500"/>
        <v>A.160.07.105</v>
      </c>
      <c r="D1180" s="135" t="s">
        <v>814</v>
      </c>
      <c r="E1180" s="119" t="s">
        <v>6570</v>
      </c>
      <c r="F1180" s="118" t="str">
        <f t="shared" si="501"/>
        <v>Massaranduba FCS/PEFC 1200 (kg/m3) wet</v>
      </c>
      <c r="G1180" s="118">
        <f t="shared" si="502"/>
        <v>5.1664314547699999E-2</v>
      </c>
      <c r="H1180" s="118">
        <f t="shared" si="503"/>
        <v>1.5525797416999999E-3</v>
      </c>
      <c r="I1180" s="118">
        <f t="shared" si="504"/>
        <v>4.58909273E-3</v>
      </c>
      <c r="J1180" s="326">
        <f t="shared" si="505"/>
        <v>1.5440424075999999E-2</v>
      </c>
      <c r="K1180" s="118">
        <v>3.0082218000000001E-2</v>
      </c>
      <c r="L1180" s="118">
        <v>2.8211915E-3</v>
      </c>
      <c r="M1180" s="118">
        <v>1.6439625000000001E-3</v>
      </c>
      <c r="N1180" s="118">
        <v>1.2143763E-3</v>
      </c>
      <c r="O1180" s="118">
        <v>1.8518386000000001E-4</v>
      </c>
      <c r="P1180" s="330">
        <v>6.2448317000000001E-6</v>
      </c>
      <c r="Q1180" s="118">
        <v>1.4677475E-4</v>
      </c>
      <c r="R1180" s="118">
        <v>1.2393872999999999E-4</v>
      </c>
      <c r="S1180" s="118">
        <v>2.0528340999999999E-4</v>
      </c>
      <c r="T1180" s="118">
        <v>1.1982909E-2</v>
      </c>
      <c r="U1180" s="118">
        <v>3.2247300999999999E-3</v>
      </c>
      <c r="V1180" s="330">
        <v>2.5385990999999999E-5</v>
      </c>
      <c r="W1180" s="330">
        <v>2.1155750000000001E-6</v>
      </c>
      <c r="X1180" s="118">
        <v>0</v>
      </c>
      <c r="Y1180" s="41"/>
      <c r="Z1180" s="327">
        <f t="shared" si="506"/>
        <v>0.2261820902255639</v>
      </c>
      <c r="AA1180" s="41"/>
      <c r="AB1180" s="111">
        <v>21.297426000000002</v>
      </c>
      <c r="AC1180" s="111">
        <v>2.8620253999999998</v>
      </c>
      <c r="AD1180" s="111">
        <v>0.43713724999999998</v>
      </c>
      <c r="AE1180" s="111">
        <v>0</v>
      </c>
      <c r="AF1180" s="111">
        <v>17.737456000000002</v>
      </c>
      <c r="AG1180" s="111">
        <v>0.16203491</v>
      </c>
      <c r="AH1180" s="111">
        <v>9.8772599000000003E-2</v>
      </c>
      <c r="AI1180" s="41"/>
      <c r="AJ1180" s="114">
        <v>4.9964381000000002E-3</v>
      </c>
      <c r="AK1180" s="114">
        <v>4.6561624000000003E-3</v>
      </c>
      <c r="AL1180" s="114">
        <v>2.1078895999999999E-4</v>
      </c>
      <c r="AM1180" s="114">
        <v>1.2948678E-4</v>
      </c>
      <c r="AN1180" s="113">
        <f t="shared" si="507"/>
        <v>2.7914642490956998E-7</v>
      </c>
      <c r="AO1180" s="112">
        <f t="shared" si="508"/>
        <v>7.7954496245953981E-10</v>
      </c>
      <c r="AP1180" s="112">
        <f t="shared" si="509"/>
        <v>1.813540336E-2</v>
      </c>
      <c r="AQ1180" s="328">
        <v>2.1037250000000001E-7</v>
      </c>
      <c r="AR1180" s="328">
        <v>6.3476033000000001E-10</v>
      </c>
      <c r="AS1180" s="328">
        <v>1.734183E-14</v>
      </c>
      <c r="AT1180" s="328">
        <v>6.2602571000000002E-12</v>
      </c>
      <c r="AU1180" s="328">
        <v>1.6384846999999999E-13</v>
      </c>
      <c r="AV1180" s="328">
        <v>1.8057509000000001E-10</v>
      </c>
      <c r="AW1180" s="328">
        <v>6.7050546999999994E-8</v>
      </c>
      <c r="AX1180" s="328">
        <v>2.6116846000000001E-11</v>
      </c>
      <c r="AY1180" s="328">
        <v>7.6306845E-11</v>
      </c>
      <c r="AZ1180" s="328">
        <v>4.1610557999999999E-14</v>
      </c>
      <c r="BA1180" s="328">
        <v>1.3402159000000001E-15</v>
      </c>
      <c r="BB1180" s="328">
        <v>5.1894592E-14</v>
      </c>
      <c r="BC1180" s="328">
        <v>6.9651911000000002E-14</v>
      </c>
      <c r="BD1180" s="328">
        <v>1.6491163E-14</v>
      </c>
      <c r="BE1180" s="328">
        <v>2.4526796E-11</v>
      </c>
      <c r="BF1180" s="328">
        <v>1.4708347E-9</v>
      </c>
      <c r="BG1180" s="328">
        <v>4.1913171000000002E-11</v>
      </c>
      <c r="BH1180" s="328">
        <v>1.480236E-5</v>
      </c>
      <c r="BI1180" s="329">
        <v>1.8120601E-2</v>
      </c>
      <c r="BJ1180" s="328">
        <v>4.1017218000000001E-11</v>
      </c>
      <c r="BK1180" s="328">
        <v>2.4942903000000001E-13</v>
      </c>
      <c r="BL1180" s="328">
        <v>1.1159639999999999E-17</v>
      </c>
      <c r="BM1180" s="41"/>
      <c r="BN1180" s="122">
        <v>1.2219038E-5</v>
      </c>
      <c r="BO1180" s="122">
        <v>5.8593941E-7</v>
      </c>
      <c r="BP1180" s="122">
        <v>6.3065566999999999E-6</v>
      </c>
      <c r="BQ1180" s="122">
        <v>1.4526805000000001E-8</v>
      </c>
      <c r="BR1180" s="122">
        <v>5.2408639999999999E-7</v>
      </c>
      <c r="BS1180" s="122">
        <v>1.1769024E-7</v>
      </c>
      <c r="BT1180" s="122">
        <v>8.0949264999999998E-10</v>
      </c>
      <c r="BU1180" s="122">
        <v>1.8503580999999999E-7</v>
      </c>
      <c r="BV1180" s="122">
        <v>8.3801244999999996E-9</v>
      </c>
      <c r="BW1180" s="122">
        <v>9.7121708000000001E-8</v>
      </c>
      <c r="BX1180" s="122">
        <v>1.2026067E-9</v>
      </c>
      <c r="BY1180" s="122">
        <v>2.7325472E-8</v>
      </c>
      <c r="BZ1180" s="122">
        <v>2.2473450999999999E-11</v>
      </c>
      <c r="CA1180" s="122">
        <v>2.9499532999999998E-7</v>
      </c>
      <c r="CB1180" s="122">
        <v>3.9831207000000002E-6</v>
      </c>
      <c r="CC1180" s="122">
        <v>6.6336620000000005E-8</v>
      </c>
      <c r="CD1180" s="122">
        <v>5.8883204999999999E-9</v>
      </c>
      <c r="CE1180" s="188"/>
      <c r="CF1180" s="143"/>
      <c r="CG1180" s="42" t="s">
        <v>1277</v>
      </c>
      <c r="CH1180" s="42"/>
      <c r="CI1180" s="42"/>
      <c r="CJ1180" s="100"/>
      <c r="CK1180" s="100"/>
      <c r="CL1180" s="41"/>
      <c r="CM1180" s="41"/>
      <c r="CN1180" s="41"/>
      <c r="CO1180" s="41"/>
      <c r="CP1180" s="41"/>
      <c r="CQ1180" s="41"/>
      <c r="CR1180" s="41"/>
      <c r="CS1180" s="41"/>
      <c r="CT1180" s="41"/>
      <c r="CU1180" s="41"/>
      <c r="CV1180" s="41"/>
      <c r="CW1180" s="41"/>
    </row>
    <row r="1181" spans="1:101" ht="14.5" customHeight="1">
      <c r="A1181" s="41" t="s">
        <v>9783</v>
      </c>
      <c r="B1181" s="119" t="s">
        <v>8313</v>
      </c>
      <c r="C1181" s="120" t="str">
        <f t="shared" si="500"/>
        <v>A.160.07.106</v>
      </c>
      <c r="D1181" s="135" t="s">
        <v>814</v>
      </c>
      <c r="E1181" s="119" t="s">
        <v>6570</v>
      </c>
      <c r="F1181" s="118" t="str">
        <f t="shared" si="501"/>
        <v>Massaranduba natural forest 1200 (kg/m3) wet</v>
      </c>
      <c r="G1181" s="118">
        <f t="shared" si="502"/>
        <v>3.4931663305566998</v>
      </c>
      <c r="H1181" s="118">
        <f t="shared" si="503"/>
        <v>1.5525797416999999E-3</v>
      </c>
      <c r="I1181" s="118">
        <f t="shared" si="504"/>
        <v>4.58909273E-3</v>
      </c>
      <c r="J1181" s="326">
        <f t="shared" si="505"/>
        <v>3.0554154380849998</v>
      </c>
      <c r="K1181" s="118">
        <v>0.43160922000000002</v>
      </c>
      <c r="L1181" s="118">
        <v>2.8211915E-3</v>
      </c>
      <c r="M1181" s="118">
        <v>1.6439625000000001E-3</v>
      </c>
      <c r="N1181" s="118">
        <v>1.2143763E-3</v>
      </c>
      <c r="O1181" s="118">
        <v>1.8518386000000001E-4</v>
      </c>
      <c r="P1181" s="330">
        <v>6.2448317000000001E-6</v>
      </c>
      <c r="Q1181" s="118">
        <v>1.4677475E-4</v>
      </c>
      <c r="R1181" s="118">
        <v>1.2393872999999999E-4</v>
      </c>
      <c r="S1181" s="118">
        <v>2.0528340999999999E-4</v>
      </c>
      <c r="T1181" s="118">
        <v>1.1982909E-2</v>
      </c>
      <c r="U1181" s="118">
        <v>3.2247300999999999E-3</v>
      </c>
      <c r="V1181" s="118">
        <v>3.0400003999999998</v>
      </c>
      <c r="W1181" s="330">
        <v>2.1155750000000001E-6</v>
      </c>
      <c r="X1181" s="118">
        <v>0</v>
      </c>
      <c r="Y1181" s="41"/>
      <c r="Z1181" s="327">
        <f t="shared" si="506"/>
        <v>3.245182105263158</v>
      </c>
      <c r="AA1181" s="41"/>
      <c r="AB1181" s="111">
        <v>21.297426000000002</v>
      </c>
      <c r="AC1181" s="111">
        <v>2.8620253999999998</v>
      </c>
      <c r="AD1181" s="111">
        <v>0.43713724999999998</v>
      </c>
      <c r="AE1181" s="111">
        <v>0</v>
      </c>
      <c r="AF1181" s="111">
        <v>17.737456000000002</v>
      </c>
      <c r="AG1181" s="111">
        <v>0.16203491</v>
      </c>
      <c r="AH1181" s="111">
        <v>9.8772599000000003E-2</v>
      </c>
      <c r="AI1181" s="41"/>
      <c r="AJ1181" s="114">
        <v>5.4013468000000002E-2</v>
      </c>
      <c r="AK1181" s="114">
        <v>5.1387384000000001E-2</v>
      </c>
      <c r="AL1181" s="114">
        <v>2.4965967E-3</v>
      </c>
      <c r="AM1181" s="114">
        <v>1.2948678E-4</v>
      </c>
      <c r="AN1181" s="113">
        <f t="shared" si="507"/>
        <v>3.0807784249095701E-6</v>
      </c>
      <c r="AO1181" s="112">
        <f t="shared" si="508"/>
        <v>9.2329758859595418E-9</v>
      </c>
      <c r="AP1181" s="112">
        <f t="shared" si="509"/>
        <v>1.813540336E-2</v>
      </c>
      <c r="AQ1181" s="328">
        <v>3.0120044999999999E-6</v>
      </c>
      <c r="AR1181" s="328">
        <v>9.0879603000000006E-9</v>
      </c>
      <c r="AS1181" s="328">
        <v>2.4829532999999998E-13</v>
      </c>
      <c r="AT1181" s="328">
        <v>6.2602571000000002E-12</v>
      </c>
      <c r="AU1181" s="328">
        <v>1.6384846999999999E-13</v>
      </c>
      <c r="AV1181" s="328">
        <v>1.8057509000000001E-10</v>
      </c>
      <c r="AW1181" s="328">
        <v>6.7050546999999994E-8</v>
      </c>
      <c r="AX1181" s="328">
        <v>2.6116846000000001E-11</v>
      </c>
      <c r="AY1181" s="328">
        <v>7.6306845E-11</v>
      </c>
      <c r="AZ1181" s="328">
        <v>4.1610557999999999E-14</v>
      </c>
      <c r="BA1181" s="328">
        <v>1.3402159000000001E-15</v>
      </c>
      <c r="BB1181" s="328">
        <v>5.1894592E-14</v>
      </c>
      <c r="BC1181" s="328">
        <v>6.9651911000000002E-14</v>
      </c>
      <c r="BD1181" s="328">
        <v>1.6491163E-14</v>
      </c>
      <c r="BE1181" s="328">
        <v>2.4526796E-11</v>
      </c>
      <c r="BF1181" s="328">
        <v>1.4708347E-9</v>
      </c>
      <c r="BG1181" s="328">
        <v>4.1913171000000002E-11</v>
      </c>
      <c r="BH1181" s="328">
        <v>1.480236E-5</v>
      </c>
      <c r="BI1181" s="329">
        <v>1.8120601E-2</v>
      </c>
      <c r="BJ1181" s="328">
        <v>4.1017218000000001E-11</v>
      </c>
      <c r="BK1181" s="328">
        <v>2.4942903000000001E-13</v>
      </c>
      <c r="BL1181" s="328">
        <v>1.1159639999999999E-17</v>
      </c>
      <c r="BM1181" s="41"/>
      <c r="BN1181" s="122">
        <v>9.6396768999999993E-5</v>
      </c>
      <c r="BO1181" s="122">
        <v>5.8593941E-7</v>
      </c>
      <c r="BP1181" s="122">
        <v>9.0484287000000001E-5</v>
      </c>
      <c r="BQ1181" s="122">
        <v>1.4526805000000001E-8</v>
      </c>
      <c r="BR1181" s="122">
        <v>5.2408639999999999E-7</v>
      </c>
      <c r="BS1181" s="122">
        <v>1.1769024E-7</v>
      </c>
      <c r="BT1181" s="122">
        <v>8.0949264999999998E-10</v>
      </c>
      <c r="BU1181" s="122">
        <v>1.8503580999999999E-7</v>
      </c>
      <c r="BV1181" s="122">
        <v>8.3801244999999996E-9</v>
      </c>
      <c r="BW1181" s="122">
        <v>9.7121708000000001E-8</v>
      </c>
      <c r="BX1181" s="122">
        <v>1.2026067E-9</v>
      </c>
      <c r="BY1181" s="122">
        <v>2.7325472E-8</v>
      </c>
      <c r="BZ1181" s="122">
        <v>2.2473450999999999E-11</v>
      </c>
      <c r="CA1181" s="122">
        <v>2.9499532999999998E-7</v>
      </c>
      <c r="CB1181" s="122">
        <v>3.9831207000000002E-6</v>
      </c>
      <c r="CC1181" s="122">
        <v>6.6336620000000005E-8</v>
      </c>
      <c r="CD1181" s="122">
        <v>5.8883204999999999E-9</v>
      </c>
      <c r="CE1181" s="188"/>
      <c r="CF1181" s="143"/>
      <c r="CG1181" s="42" t="s">
        <v>1277</v>
      </c>
      <c r="CH1181" s="42"/>
      <c r="CI1181" s="42"/>
      <c r="CJ1181" s="100"/>
      <c r="CK1181" s="100"/>
      <c r="CL1181" s="41"/>
      <c r="CM1181" s="41"/>
      <c r="CN1181" s="41"/>
      <c r="CO1181" s="41"/>
      <c r="CP1181" s="41"/>
      <c r="CQ1181" s="41"/>
      <c r="CR1181" s="41"/>
      <c r="CS1181" s="41"/>
      <c r="CT1181" s="41"/>
      <c r="CU1181" s="41"/>
      <c r="CV1181" s="41"/>
      <c r="CW1181" s="41"/>
    </row>
    <row r="1182" spans="1:101" ht="14.5" customHeight="1">
      <c r="A1182" s="41" t="s">
        <v>9781</v>
      </c>
      <c r="B1182" s="119" t="s">
        <v>8313</v>
      </c>
      <c r="C1182" s="120" t="str">
        <f t="shared" si="500"/>
        <v>A.160.07.107</v>
      </c>
      <c r="D1182" s="135" t="s">
        <v>814</v>
      </c>
      <c r="E1182" s="119" t="s">
        <v>6570</v>
      </c>
      <c r="F1182" s="118" t="str">
        <f t="shared" si="501"/>
        <v>Okan FSC/PEFC 1075 (kg/m3) wet</v>
      </c>
      <c r="G1182" s="118">
        <f t="shared" si="502"/>
        <v>5.0713329505600001E-2</v>
      </c>
      <c r="H1182" s="118">
        <f t="shared" si="503"/>
        <v>1.5497497916E-3</v>
      </c>
      <c r="I1182" s="118">
        <f t="shared" si="504"/>
        <v>4.4728447299999998E-3</v>
      </c>
      <c r="J1182" s="326">
        <f t="shared" si="505"/>
        <v>1.5046362984000002E-2</v>
      </c>
      <c r="K1182" s="118">
        <v>2.9644371999999999E-2</v>
      </c>
      <c r="L1182" s="118">
        <v>2.7119556E-3</v>
      </c>
      <c r="M1182" s="118">
        <v>1.636993E-3</v>
      </c>
      <c r="N1182" s="118">
        <v>1.2127869999999999E-3</v>
      </c>
      <c r="O1182" s="118">
        <v>1.8426074E-4</v>
      </c>
      <c r="P1182" s="330">
        <v>6.1938916000000001E-6</v>
      </c>
      <c r="Q1182" s="118">
        <v>1.4650816000000001E-4</v>
      </c>
      <c r="R1182" s="118">
        <v>1.2389612999999999E-4</v>
      </c>
      <c r="S1182" s="118">
        <v>2.050946E-4</v>
      </c>
      <c r="T1182" s="118">
        <v>1.1590123000000001E-2</v>
      </c>
      <c r="U1182" s="118">
        <v>3.2236497000000001E-3</v>
      </c>
      <c r="V1182" s="330">
        <v>2.5380108999999999E-5</v>
      </c>
      <c r="W1182" s="330">
        <v>2.1155750000000001E-6</v>
      </c>
      <c r="X1182" s="118">
        <v>0</v>
      </c>
      <c r="Y1182" s="41"/>
      <c r="Z1182" s="327">
        <f t="shared" si="506"/>
        <v>0.22289001503759395</v>
      </c>
      <c r="AA1182" s="41"/>
      <c r="AB1182" s="111">
        <v>21.254200999999998</v>
      </c>
      <c r="AC1182" s="111">
        <v>2.8189978999999998</v>
      </c>
      <c r="AD1182" s="111">
        <v>0.43699080000000001</v>
      </c>
      <c r="AE1182" s="111">
        <v>0</v>
      </c>
      <c r="AF1182" s="111">
        <v>17.737456000000002</v>
      </c>
      <c r="AG1182" s="111">
        <v>0.16201940000000001</v>
      </c>
      <c r="AH1182" s="111">
        <v>9.8736542999999996E-2</v>
      </c>
      <c r="AI1182" s="41"/>
      <c r="AJ1182" s="114">
        <v>4.9061770999999999E-3</v>
      </c>
      <c r="AK1182" s="114">
        <v>4.5718670000000003E-3</v>
      </c>
      <c r="AL1182" s="114">
        <v>2.0765523999999999E-4</v>
      </c>
      <c r="AM1182" s="114">
        <v>1.2665481000000001E-4</v>
      </c>
      <c r="AN1182" s="113">
        <f t="shared" si="507"/>
        <v>2.7409274311656998E-7</v>
      </c>
      <c r="AO1182" s="112">
        <f t="shared" si="508"/>
        <v>7.679557724165399E-10</v>
      </c>
      <c r="AP1182" s="112">
        <f t="shared" si="509"/>
        <v>1.7738768995000001E-2</v>
      </c>
      <c r="AQ1182" s="328">
        <v>2.0731744999999999E-7</v>
      </c>
      <c r="AR1182" s="328">
        <v>6.2554252000000005E-10</v>
      </c>
      <c r="AS1182" s="328">
        <v>1.7089985999999999E-14</v>
      </c>
      <c r="AT1182" s="328">
        <v>6.2602571000000002E-12</v>
      </c>
      <c r="AU1182" s="328">
        <v>1.6384846999999999E-13</v>
      </c>
      <c r="AV1182" s="328">
        <v>1.8033848999999999E-10</v>
      </c>
      <c r="AW1182" s="328">
        <v>6.5052240000000003E-8</v>
      </c>
      <c r="AX1182" s="328">
        <v>2.6062889999999999E-11</v>
      </c>
      <c r="AY1182" s="328">
        <v>7.3996012999999996E-11</v>
      </c>
      <c r="AZ1182" s="328">
        <v>4.1610557999999999E-14</v>
      </c>
      <c r="BA1182" s="328">
        <v>1.3402159000000001E-15</v>
      </c>
      <c r="BB1182" s="328">
        <v>5.1753754E-14</v>
      </c>
      <c r="BC1182" s="328">
        <v>6.4403991000000003E-14</v>
      </c>
      <c r="BD1182" s="328">
        <v>1.5539721999999999E-14</v>
      </c>
      <c r="BE1182" s="328">
        <v>2.4519802999999999E-11</v>
      </c>
      <c r="BF1182" s="328">
        <v>1.4707535E-9</v>
      </c>
      <c r="BG1182" s="328">
        <v>4.1913171000000002E-11</v>
      </c>
      <c r="BH1182" s="328">
        <v>1.4784995E-5</v>
      </c>
      <c r="BI1182" s="329">
        <v>1.7723984000000002E-2</v>
      </c>
      <c r="BJ1182" s="328">
        <v>4.1017218000000001E-11</v>
      </c>
      <c r="BK1182" s="328">
        <v>2.4942903000000001E-13</v>
      </c>
      <c r="BL1182" s="328">
        <v>1.1159639999999999E-17</v>
      </c>
      <c r="BM1182" s="41"/>
      <c r="BN1182" s="122">
        <v>1.204242E-5</v>
      </c>
      <c r="BO1182" s="122">
        <v>5.7000784000000001E-7</v>
      </c>
      <c r="BP1182" s="122">
        <v>6.2147650000000003E-6</v>
      </c>
      <c r="BQ1182" s="122">
        <v>1.4521814E-8</v>
      </c>
      <c r="BR1182" s="122">
        <v>5.1013676000000004E-7</v>
      </c>
      <c r="BS1182" s="122">
        <v>1.1769024E-7</v>
      </c>
      <c r="BT1182" s="122">
        <v>8.0949264999999998E-10</v>
      </c>
      <c r="BU1182" s="122">
        <v>1.8503580999999999E-7</v>
      </c>
      <c r="BV1182" s="122">
        <v>8.3117664000000002E-9</v>
      </c>
      <c r="BW1182" s="122">
        <v>9.6945301000000006E-8</v>
      </c>
      <c r="BX1182" s="122">
        <v>1.2026067E-9</v>
      </c>
      <c r="BY1182" s="122">
        <v>2.7325472E-8</v>
      </c>
      <c r="BZ1182" s="122">
        <v>2.2473450999999999E-11</v>
      </c>
      <c r="CA1182" s="122">
        <v>2.9227340999999999E-7</v>
      </c>
      <c r="CB1182" s="122">
        <v>3.9311469999999998E-6</v>
      </c>
      <c r="CC1182" s="122">
        <v>6.6336620000000005E-8</v>
      </c>
      <c r="CD1182" s="122">
        <v>5.8883204999999999E-9</v>
      </c>
      <c r="CE1182" s="137"/>
      <c r="CF1182" s="143"/>
      <c r="CG1182" s="42" t="s">
        <v>1277</v>
      </c>
      <c r="CH1182" s="42"/>
      <c r="CI1182" s="42"/>
      <c r="CJ1182" s="100"/>
      <c r="CK1182" s="100"/>
      <c r="CL1182" s="41"/>
      <c r="CM1182" s="41"/>
      <c r="CN1182" s="41"/>
      <c r="CO1182" s="41"/>
      <c r="CP1182" s="41"/>
      <c r="CQ1182" s="41"/>
      <c r="CR1182" s="41"/>
      <c r="CS1182" s="41"/>
      <c r="CT1182" s="41"/>
      <c r="CU1182" s="41"/>
      <c r="CV1182" s="41"/>
      <c r="CW1182" s="41"/>
    </row>
    <row r="1183" spans="1:101" ht="14.5" customHeight="1">
      <c r="A1183" s="41" t="s">
        <v>9779</v>
      </c>
      <c r="B1183" s="119" t="s">
        <v>8313</v>
      </c>
      <c r="C1183" s="120" t="str">
        <f t="shared" si="500"/>
        <v>A.160.07.108</v>
      </c>
      <c r="D1183" s="135" t="s">
        <v>814</v>
      </c>
      <c r="E1183" s="119" t="s">
        <v>6570</v>
      </c>
      <c r="F1183" s="118" t="str">
        <f t="shared" si="501"/>
        <v>Okan natural forest 1075 (kg/m3) wet</v>
      </c>
      <c r="G1183" s="118">
        <f t="shared" si="502"/>
        <v>2.7105623473965998</v>
      </c>
      <c r="H1183" s="118">
        <f t="shared" si="503"/>
        <v>1.5497497916E-3</v>
      </c>
      <c r="I1183" s="118">
        <f t="shared" si="504"/>
        <v>4.4728447299999998E-3</v>
      </c>
      <c r="J1183" s="326">
        <f t="shared" si="505"/>
        <v>2.2821463828749997</v>
      </c>
      <c r="K1183" s="118">
        <v>0.42239336999999999</v>
      </c>
      <c r="L1183" s="118">
        <v>2.7119556E-3</v>
      </c>
      <c r="M1183" s="118">
        <v>1.636993E-3</v>
      </c>
      <c r="N1183" s="118">
        <v>1.2127869999999999E-3</v>
      </c>
      <c r="O1183" s="118">
        <v>1.8426074E-4</v>
      </c>
      <c r="P1183" s="330">
        <v>6.1938916000000001E-6</v>
      </c>
      <c r="Q1183" s="118">
        <v>1.4650816000000001E-4</v>
      </c>
      <c r="R1183" s="118">
        <v>1.2389612999999999E-4</v>
      </c>
      <c r="S1183" s="118">
        <v>2.050946E-4</v>
      </c>
      <c r="T1183" s="118">
        <v>1.1590123000000001E-2</v>
      </c>
      <c r="U1183" s="118">
        <v>3.2236497000000001E-3</v>
      </c>
      <c r="V1183" s="118">
        <v>2.2671253999999998</v>
      </c>
      <c r="W1183" s="330">
        <v>2.1155750000000001E-6</v>
      </c>
      <c r="X1183" s="118">
        <v>0</v>
      </c>
      <c r="Y1183" s="41"/>
      <c r="Z1183" s="327">
        <f t="shared" si="506"/>
        <v>3.1758899999999999</v>
      </c>
      <c r="AA1183" s="41"/>
      <c r="AB1183" s="111">
        <v>21.254200999999998</v>
      </c>
      <c r="AC1183" s="111">
        <v>2.8189978999999998</v>
      </c>
      <c r="AD1183" s="111">
        <v>0.43699080000000001</v>
      </c>
      <c r="AE1183" s="111">
        <v>0</v>
      </c>
      <c r="AF1183" s="111">
        <v>17.737456000000002</v>
      </c>
      <c r="AG1183" s="111">
        <v>0.16201940000000001</v>
      </c>
      <c r="AH1183" s="111">
        <v>9.8736542999999996E-2</v>
      </c>
      <c r="AI1183" s="41"/>
      <c r="AJ1183" s="114">
        <v>5.2851619000000002E-2</v>
      </c>
      <c r="AK1183" s="114">
        <v>5.0281472000000001E-2</v>
      </c>
      <c r="AL1183" s="114">
        <v>2.4434917000000001E-3</v>
      </c>
      <c r="AM1183" s="114">
        <v>1.2665481000000001E-4</v>
      </c>
      <c r="AN1183" s="113">
        <f t="shared" si="507"/>
        <v>3.0144767931165705E-6</v>
      </c>
      <c r="AO1183" s="112">
        <f t="shared" si="508"/>
        <v>9.0365816569205404E-9</v>
      </c>
      <c r="AP1183" s="112">
        <f t="shared" si="509"/>
        <v>1.7738768995000001E-2</v>
      </c>
      <c r="AQ1183" s="328">
        <v>2.9477015000000001E-6</v>
      </c>
      <c r="AR1183" s="328">
        <v>8.8939425E-9</v>
      </c>
      <c r="AS1183" s="328">
        <v>2.4299448999999999E-13</v>
      </c>
      <c r="AT1183" s="328">
        <v>6.2602571000000002E-12</v>
      </c>
      <c r="AU1183" s="328">
        <v>1.6384846999999999E-13</v>
      </c>
      <c r="AV1183" s="328">
        <v>1.8033848999999999E-10</v>
      </c>
      <c r="AW1183" s="328">
        <v>6.5052240000000003E-8</v>
      </c>
      <c r="AX1183" s="328">
        <v>2.6062889999999999E-11</v>
      </c>
      <c r="AY1183" s="328">
        <v>7.3996012999999996E-11</v>
      </c>
      <c r="AZ1183" s="328">
        <v>4.1610557999999999E-14</v>
      </c>
      <c r="BA1183" s="328">
        <v>1.3402159000000001E-15</v>
      </c>
      <c r="BB1183" s="328">
        <v>5.1753754E-14</v>
      </c>
      <c r="BC1183" s="328">
        <v>6.4403991000000003E-14</v>
      </c>
      <c r="BD1183" s="328">
        <v>1.5539721999999999E-14</v>
      </c>
      <c r="BE1183" s="328">
        <v>2.4519802999999999E-11</v>
      </c>
      <c r="BF1183" s="328">
        <v>1.4707535E-9</v>
      </c>
      <c r="BG1183" s="328">
        <v>4.1913171000000002E-11</v>
      </c>
      <c r="BH1183" s="328">
        <v>1.4784995E-5</v>
      </c>
      <c r="BI1183" s="329">
        <v>1.7723984000000002E-2</v>
      </c>
      <c r="BJ1183" s="328">
        <v>4.1017218000000001E-11</v>
      </c>
      <c r="BK1183" s="328">
        <v>2.4942903000000001E-13</v>
      </c>
      <c r="BL1183" s="328">
        <v>1.1159639999999999E-17</v>
      </c>
      <c r="BM1183" s="41"/>
      <c r="BN1183" s="122">
        <v>9.4379895E-5</v>
      </c>
      <c r="BO1183" s="122">
        <v>5.7000784000000001E-7</v>
      </c>
      <c r="BP1183" s="122">
        <v>8.8552240000000005E-5</v>
      </c>
      <c r="BQ1183" s="122">
        <v>1.4521814E-8</v>
      </c>
      <c r="BR1183" s="122">
        <v>5.1013676000000004E-7</v>
      </c>
      <c r="BS1183" s="122">
        <v>1.1769024E-7</v>
      </c>
      <c r="BT1183" s="122">
        <v>8.0949264999999998E-10</v>
      </c>
      <c r="BU1183" s="122">
        <v>1.8503580999999999E-7</v>
      </c>
      <c r="BV1183" s="122">
        <v>8.3117664000000002E-9</v>
      </c>
      <c r="BW1183" s="122">
        <v>9.6945301000000006E-8</v>
      </c>
      <c r="BX1183" s="122">
        <v>1.2026067E-9</v>
      </c>
      <c r="BY1183" s="122">
        <v>2.7325472E-8</v>
      </c>
      <c r="BZ1183" s="122">
        <v>2.2473450999999999E-11</v>
      </c>
      <c r="CA1183" s="122">
        <v>2.9227340999999999E-7</v>
      </c>
      <c r="CB1183" s="122">
        <v>3.9311469999999998E-6</v>
      </c>
      <c r="CC1183" s="122">
        <v>6.6336620000000005E-8</v>
      </c>
      <c r="CD1183" s="122">
        <v>5.8883204999999999E-9</v>
      </c>
      <c r="CE1183" s="188"/>
      <c r="CF1183" s="143"/>
      <c r="CG1183" s="42" t="s">
        <v>1277</v>
      </c>
      <c r="CH1183" s="42"/>
      <c r="CI1183" s="42"/>
      <c r="CL1183" s="41"/>
      <c r="CM1183" s="41"/>
      <c r="CN1183" s="41"/>
      <c r="CO1183" s="41"/>
      <c r="CP1183" s="41"/>
      <c r="CQ1183" s="41"/>
      <c r="CR1183" s="41"/>
      <c r="CS1183" s="41"/>
      <c r="CT1183" s="41"/>
      <c r="CU1183" s="41"/>
      <c r="CV1183" s="41"/>
      <c r="CW1183" s="41"/>
    </row>
    <row r="1184" spans="1:101" ht="14.5" customHeight="1">
      <c r="A1184" s="41" t="s">
        <v>9777</v>
      </c>
      <c r="B1184" s="119" t="s">
        <v>8313</v>
      </c>
      <c r="C1184" s="120" t="str">
        <f t="shared" si="500"/>
        <v>A.160.07.109</v>
      </c>
      <c r="D1184" s="135" t="s">
        <v>814</v>
      </c>
      <c r="E1184" s="119" t="s">
        <v>6570</v>
      </c>
      <c r="F1184" s="118" t="str">
        <f t="shared" si="501"/>
        <v>Sapupira FSC/PEFC 1075 (kg/m3) wet</v>
      </c>
      <c r="G1184" s="118">
        <f t="shared" si="502"/>
        <v>5.1664314547699999E-2</v>
      </c>
      <c r="H1184" s="118">
        <f t="shared" si="503"/>
        <v>1.5525797416999999E-3</v>
      </c>
      <c r="I1184" s="118">
        <f t="shared" si="504"/>
        <v>4.58909273E-3</v>
      </c>
      <c r="J1184" s="326">
        <f t="shared" si="505"/>
        <v>1.5440424075999999E-2</v>
      </c>
      <c r="K1184" s="118">
        <v>3.0082218000000001E-2</v>
      </c>
      <c r="L1184" s="118">
        <v>2.8211915E-3</v>
      </c>
      <c r="M1184" s="118">
        <v>1.6439625000000001E-3</v>
      </c>
      <c r="N1184" s="118">
        <v>1.2143763E-3</v>
      </c>
      <c r="O1184" s="118">
        <v>1.8518386000000001E-4</v>
      </c>
      <c r="P1184" s="330">
        <v>6.2448317000000001E-6</v>
      </c>
      <c r="Q1184" s="118">
        <v>1.4677475E-4</v>
      </c>
      <c r="R1184" s="118">
        <v>1.2393872999999999E-4</v>
      </c>
      <c r="S1184" s="118">
        <v>2.0528340999999999E-4</v>
      </c>
      <c r="T1184" s="118">
        <v>1.1982909E-2</v>
      </c>
      <c r="U1184" s="118">
        <v>3.2247300999999999E-3</v>
      </c>
      <c r="V1184" s="330">
        <v>2.5385990999999999E-5</v>
      </c>
      <c r="W1184" s="330">
        <v>2.1155750000000001E-6</v>
      </c>
      <c r="X1184" s="118">
        <v>0</v>
      </c>
      <c r="Y1184" s="41"/>
      <c r="Z1184" s="327">
        <f t="shared" si="506"/>
        <v>0.2261820902255639</v>
      </c>
      <c r="AA1184" s="41"/>
      <c r="AB1184" s="111">
        <v>21.297426000000002</v>
      </c>
      <c r="AC1184" s="111">
        <v>2.8620253999999998</v>
      </c>
      <c r="AD1184" s="111">
        <v>0.43713724999999998</v>
      </c>
      <c r="AE1184" s="111">
        <v>0</v>
      </c>
      <c r="AF1184" s="111">
        <v>17.737456000000002</v>
      </c>
      <c r="AG1184" s="111">
        <v>0.16203491</v>
      </c>
      <c r="AH1184" s="111">
        <v>9.8772599000000003E-2</v>
      </c>
      <c r="AI1184" s="41"/>
      <c r="AJ1184" s="114">
        <v>4.9964381000000002E-3</v>
      </c>
      <c r="AK1184" s="114">
        <v>4.6561624000000003E-3</v>
      </c>
      <c r="AL1184" s="114">
        <v>2.1078895999999999E-4</v>
      </c>
      <c r="AM1184" s="114">
        <v>1.2948678E-4</v>
      </c>
      <c r="AN1184" s="113">
        <f t="shared" si="507"/>
        <v>2.7914642490956998E-7</v>
      </c>
      <c r="AO1184" s="112">
        <f t="shared" si="508"/>
        <v>7.7954496245953981E-10</v>
      </c>
      <c r="AP1184" s="112">
        <f t="shared" si="509"/>
        <v>1.813540336E-2</v>
      </c>
      <c r="AQ1184" s="328">
        <v>2.1037250000000001E-7</v>
      </c>
      <c r="AR1184" s="328">
        <v>6.3476033000000001E-10</v>
      </c>
      <c r="AS1184" s="328">
        <v>1.734183E-14</v>
      </c>
      <c r="AT1184" s="328">
        <v>6.2602571000000002E-12</v>
      </c>
      <c r="AU1184" s="328">
        <v>1.6384846999999999E-13</v>
      </c>
      <c r="AV1184" s="328">
        <v>1.8057509000000001E-10</v>
      </c>
      <c r="AW1184" s="328">
        <v>6.7050546999999994E-8</v>
      </c>
      <c r="AX1184" s="328">
        <v>2.6116846000000001E-11</v>
      </c>
      <c r="AY1184" s="328">
        <v>7.6306845E-11</v>
      </c>
      <c r="AZ1184" s="328">
        <v>4.1610557999999999E-14</v>
      </c>
      <c r="BA1184" s="328">
        <v>1.3402159000000001E-15</v>
      </c>
      <c r="BB1184" s="328">
        <v>5.1894592E-14</v>
      </c>
      <c r="BC1184" s="328">
        <v>6.9651911000000002E-14</v>
      </c>
      <c r="BD1184" s="328">
        <v>1.6491163E-14</v>
      </c>
      <c r="BE1184" s="328">
        <v>2.4526796E-11</v>
      </c>
      <c r="BF1184" s="328">
        <v>1.4708347E-9</v>
      </c>
      <c r="BG1184" s="328">
        <v>4.1913171000000002E-11</v>
      </c>
      <c r="BH1184" s="328">
        <v>1.480236E-5</v>
      </c>
      <c r="BI1184" s="329">
        <v>1.8120601E-2</v>
      </c>
      <c r="BJ1184" s="328">
        <v>4.1017218000000001E-11</v>
      </c>
      <c r="BK1184" s="328">
        <v>2.4942903000000001E-13</v>
      </c>
      <c r="BL1184" s="328">
        <v>1.1159639999999999E-17</v>
      </c>
      <c r="BM1184" s="41"/>
      <c r="BN1184" s="122">
        <v>1.2219038E-5</v>
      </c>
      <c r="BO1184" s="122">
        <v>5.8593941E-7</v>
      </c>
      <c r="BP1184" s="122">
        <v>6.3065566999999999E-6</v>
      </c>
      <c r="BQ1184" s="122">
        <v>1.4526805000000001E-8</v>
      </c>
      <c r="BR1184" s="122">
        <v>5.2408639999999999E-7</v>
      </c>
      <c r="BS1184" s="122">
        <v>1.1769024E-7</v>
      </c>
      <c r="BT1184" s="122">
        <v>8.0949264999999998E-10</v>
      </c>
      <c r="BU1184" s="122">
        <v>1.8503580999999999E-7</v>
      </c>
      <c r="BV1184" s="122">
        <v>8.3801244999999996E-9</v>
      </c>
      <c r="BW1184" s="122">
        <v>9.7121708000000001E-8</v>
      </c>
      <c r="BX1184" s="122">
        <v>1.2026067E-9</v>
      </c>
      <c r="BY1184" s="122">
        <v>2.7325472E-8</v>
      </c>
      <c r="BZ1184" s="122">
        <v>2.2473450999999999E-11</v>
      </c>
      <c r="CA1184" s="122">
        <v>2.9499532999999998E-7</v>
      </c>
      <c r="CB1184" s="122">
        <v>3.9831207000000002E-6</v>
      </c>
      <c r="CC1184" s="122">
        <v>6.6336620000000005E-8</v>
      </c>
      <c r="CD1184" s="122">
        <v>5.8883204999999999E-9</v>
      </c>
      <c r="CE1184" s="185"/>
      <c r="CF1184" s="143"/>
      <c r="CG1184" s="42" t="s">
        <v>1277</v>
      </c>
      <c r="CH1184" s="42"/>
      <c r="CI1184" s="42"/>
      <c r="CJ1184" s="100"/>
      <c r="CK1184" s="100"/>
      <c r="CL1184" s="41"/>
      <c r="CM1184" s="41"/>
      <c r="CN1184" s="41"/>
      <c r="CO1184" s="41"/>
      <c r="CP1184" s="41"/>
      <c r="CQ1184" s="41"/>
      <c r="CR1184" s="41"/>
      <c r="CS1184" s="41"/>
      <c r="CT1184" s="41"/>
      <c r="CU1184" s="41"/>
      <c r="CV1184" s="41"/>
      <c r="CW1184" s="41"/>
    </row>
    <row r="1185" spans="1:318" ht="14.5" customHeight="1">
      <c r="A1185" s="41" t="s">
        <v>9775</v>
      </c>
      <c r="B1185" s="119" t="s">
        <v>8313</v>
      </c>
      <c r="C1185" s="120" t="str">
        <f t="shared" si="500"/>
        <v>A.160.07.110</v>
      </c>
      <c r="D1185" s="135" t="s">
        <v>814</v>
      </c>
      <c r="E1185" s="119" t="s">
        <v>6570</v>
      </c>
      <c r="F1185" s="118" t="str">
        <f t="shared" si="501"/>
        <v>Sapupira natural forest 1075 (kg/m3) wet</v>
      </c>
      <c r="G1185" s="118">
        <f t="shared" si="502"/>
        <v>3.7767013305566999</v>
      </c>
      <c r="H1185" s="118">
        <f t="shared" si="503"/>
        <v>1.5525797416999999E-3</v>
      </c>
      <c r="I1185" s="118">
        <f t="shared" si="504"/>
        <v>4.58909273E-3</v>
      </c>
      <c r="J1185" s="326">
        <f t="shared" si="505"/>
        <v>3.4160904380849999</v>
      </c>
      <c r="K1185" s="118">
        <v>0.35446921999999997</v>
      </c>
      <c r="L1185" s="118">
        <v>2.8211915E-3</v>
      </c>
      <c r="M1185" s="118">
        <v>1.6439625000000001E-3</v>
      </c>
      <c r="N1185" s="118">
        <v>1.2143763E-3</v>
      </c>
      <c r="O1185" s="118">
        <v>1.8518386000000001E-4</v>
      </c>
      <c r="P1185" s="330">
        <v>6.2448317000000001E-6</v>
      </c>
      <c r="Q1185" s="118">
        <v>1.4677475E-4</v>
      </c>
      <c r="R1185" s="118">
        <v>1.2393872999999999E-4</v>
      </c>
      <c r="S1185" s="118">
        <v>2.0528340999999999E-4</v>
      </c>
      <c r="T1185" s="118">
        <v>1.1982909E-2</v>
      </c>
      <c r="U1185" s="118">
        <v>3.2247300999999999E-3</v>
      </c>
      <c r="V1185" s="118">
        <v>3.4006753999999999</v>
      </c>
      <c r="W1185" s="330">
        <v>2.1155750000000001E-6</v>
      </c>
      <c r="X1185" s="118">
        <v>0</v>
      </c>
      <c r="Y1185" s="41"/>
      <c r="Z1185" s="327">
        <f t="shared" si="506"/>
        <v>2.6651821052631575</v>
      </c>
      <c r="AA1185" s="41"/>
      <c r="AB1185" s="111">
        <v>21.297426000000002</v>
      </c>
      <c r="AC1185" s="111">
        <v>2.8620253999999998</v>
      </c>
      <c r="AD1185" s="111">
        <v>0.43713724999999998</v>
      </c>
      <c r="AE1185" s="111">
        <v>0</v>
      </c>
      <c r="AF1185" s="111">
        <v>17.737456000000002</v>
      </c>
      <c r="AG1185" s="111">
        <v>0.16203491</v>
      </c>
      <c r="AH1185" s="111">
        <v>9.8772599000000003E-2</v>
      </c>
      <c r="AI1185" s="41"/>
      <c r="AJ1185" s="114">
        <v>4.4596482999999999E-2</v>
      </c>
      <c r="AK1185" s="114">
        <v>4.2409541000000002E-2</v>
      </c>
      <c r="AL1185" s="114">
        <v>2.0574551000000002E-3</v>
      </c>
      <c r="AM1185" s="114">
        <v>1.2948678E-4</v>
      </c>
      <c r="AN1185" s="113">
        <f t="shared" si="507"/>
        <v>2.5425384249095701E-6</v>
      </c>
      <c r="AO1185" s="112">
        <f t="shared" si="508"/>
        <v>7.6089315159595419E-9</v>
      </c>
      <c r="AP1185" s="112">
        <f t="shared" si="509"/>
        <v>1.813540336E-2</v>
      </c>
      <c r="AQ1185" s="328">
        <v>2.4737644999999999E-6</v>
      </c>
      <c r="AR1185" s="328">
        <v>7.4639603000000004E-9</v>
      </c>
      <c r="AS1185" s="328">
        <v>2.0392532999999999E-13</v>
      </c>
      <c r="AT1185" s="328">
        <v>6.2602571000000002E-12</v>
      </c>
      <c r="AU1185" s="328">
        <v>1.6384846999999999E-13</v>
      </c>
      <c r="AV1185" s="328">
        <v>1.8057509000000001E-10</v>
      </c>
      <c r="AW1185" s="328">
        <v>6.7050546999999994E-8</v>
      </c>
      <c r="AX1185" s="328">
        <v>2.6116846000000001E-11</v>
      </c>
      <c r="AY1185" s="328">
        <v>7.6306845E-11</v>
      </c>
      <c r="AZ1185" s="328">
        <v>4.1610557999999999E-14</v>
      </c>
      <c r="BA1185" s="328">
        <v>1.3402159000000001E-15</v>
      </c>
      <c r="BB1185" s="328">
        <v>5.1894592E-14</v>
      </c>
      <c r="BC1185" s="328">
        <v>6.9651911000000002E-14</v>
      </c>
      <c r="BD1185" s="328">
        <v>1.6491163E-14</v>
      </c>
      <c r="BE1185" s="328">
        <v>2.4526796E-11</v>
      </c>
      <c r="BF1185" s="328">
        <v>1.4708347E-9</v>
      </c>
      <c r="BG1185" s="328">
        <v>4.1913171000000002E-11</v>
      </c>
      <c r="BH1185" s="328">
        <v>1.480236E-5</v>
      </c>
      <c r="BI1185" s="329">
        <v>1.8120601E-2</v>
      </c>
      <c r="BJ1185" s="328">
        <v>4.1017218000000001E-11</v>
      </c>
      <c r="BK1185" s="328">
        <v>2.4942903000000001E-13</v>
      </c>
      <c r="BL1185" s="328">
        <v>1.1159639999999999E-17</v>
      </c>
      <c r="BM1185" s="41"/>
      <c r="BN1185" s="122">
        <v>8.022483E-5</v>
      </c>
      <c r="BO1185" s="122">
        <v>5.8593941E-7</v>
      </c>
      <c r="BP1185" s="122">
        <v>7.4312347999999995E-5</v>
      </c>
      <c r="BQ1185" s="122">
        <v>1.4526805000000001E-8</v>
      </c>
      <c r="BR1185" s="122">
        <v>5.2408639999999999E-7</v>
      </c>
      <c r="BS1185" s="122">
        <v>1.1769024E-7</v>
      </c>
      <c r="BT1185" s="122">
        <v>8.0949264999999998E-10</v>
      </c>
      <c r="BU1185" s="122">
        <v>1.8503580999999999E-7</v>
      </c>
      <c r="BV1185" s="122">
        <v>8.3801244999999996E-9</v>
      </c>
      <c r="BW1185" s="122">
        <v>9.7121708000000001E-8</v>
      </c>
      <c r="BX1185" s="122">
        <v>1.2026067E-9</v>
      </c>
      <c r="BY1185" s="122">
        <v>2.7325472E-8</v>
      </c>
      <c r="BZ1185" s="122">
        <v>2.2473450999999999E-11</v>
      </c>
      <c r="CA1185" s="122">
        <v>2.9499532999999998E-7</v>
      </c>
      <c r="CB1185" s="122">
        <v>3.9831207000000002E-6</v>
      </c>
      <c r="CC1185" s="122">
        <v>6.6336620000000005E-8</v>
      </c>
      <c r="CD1185" s="122">
        <v>5.8883204999999999E-9</v>
      </c>
      <c r="CE1185" s="137"/>
      <c r="CF1185" s="143"/>
      <c r="CG1185" s="42" t="s">
        <v>1277</v>
      </c>
      <c r="CH1185" s="42"/>
      <c r="CI1185" s="42"/>
      <c r="CJ1185" s="100"/>
      <c r="CK1185" s="100"/>
      <c r="CL1185" s="41"/>
      <c r="CM1185" s="41"/>
      <c r="CN1185" s="41"/>
      <c r="CO1185" s="41"/>
      <c r="CP1185" s="41"/>
      <c r="CQ1185" s="41"/>
      <c r="CR1185" s="41"/>
      <c r="CS1185" s="41"/>
      <c r="CT1185" s="41"/>
      <c r="CU1185" s="41"/>
      <c r="CV1185" s="41"/>
      <c r="CW1185" s="41"/>
    </row>
    <row r="1186" spans="1:318" ht="14.5" customHeight="1">
      <c r="B1186" s="119" t="s">
        <v>8313</v>
      </c>
      <c r="C1186" s="133" t="s">
        <v>105</v>
      </c>
      <c r="D1186" s="133" t="s">
        <v>104</v>
      </c>
      <c r="G1186" s="41"/>
      <c r="H1186" s="41"/>
      <c r="I1186" s="41"/>
      <c r="J1186" s="41"/>
      <c r="K1186" s="41"/>
      <c r="L1186" s="41"/>
      <c r="M1186" s="41"/>
      <c r="N1186" s="41"/>
      <c r="O1186" s="41"/>
      <c r="P1186" s="41"/>
      <c r="Q1186" s="41"/>
      <c r="R1186" s="41"/>
      <c r="S1186" s="41"/>
      <c r="T1186" s="41"/>
      <c r="U1186" s="41"/>
      <c r="V1186" s="41"/>
      <c r="W1186" s="41"/>
      <c r="X1186" s="41"/>
      <c r="Y1186" s="41"/>
      <c r="Z1186" s="41"/>
      <c r="AA1186" s="41"/>
      <c r="AB1186" s="41"/>
      <c r="AC1186" s="41"/>
      <c r="AD1186" s="41"/>
      <c r="AE1186" s="41"/>
      <c r="AF1186" s="41"/>
      <c r="AG1186" s="41"/>
      <c r="AH1186" s="41"/>
      <c r="AI1186" s="41"/>
      <c r="AJ1186" s="41"/>
      <c r="AK1186" s="41"/>
      <c r="AL1186" s="41"/>
      <c r="AM1186" s="41"/>
      <c r="AN1186" s="41"/>
      <c r="AO1186" s="41"/>
      <c r="AP1186" s="41"/>
      <c r="AQ1186" s="41"/>
      <c r="AR1186" s="41"/>
      <c r="AS1186" s="41"/>
      <c r="AT1186" s="41"/>
      <c r="AU1186" s="41"/>
      <c r="AV1186" s="41"/>
      <c r="AW1186" s="41"/>
      <c r="AX1186" s="41"/>
      <c r="AY1186" s="41"/>
      <c r="AZ1186" s="41"/>
      <c r="BA1186" s="41"/>
      <c r="BB1186" s="41"/>
      <c r="BC1186" s="41"/>
      <c r="BD1186" s="41"/>
      <c r="BE1186" s="41"/>
      <c r="BF1186" s="41"/>
      <c r="BG1186" s="41"/>
      <c r="BH1186" s="41"/>
      <c r="BI1186" s="41"/>
      <c r="BJ1186" s="41"/>
      <c r="BK1186" s="41"/>
      <c r="BL1186" s="41"/>
      <c r="BM1186" s="41"/>
      <c r="BN1186" s="41"/>
      <c r="BO1186" s="41"/>
      <c r="BP1186" s="41"/>
      <c r="BQ1186" s="41"/>
      <c r="BR1186" s="41"/>
      <c r="BS1186" s="41"/>
      <c r="BT1186" s="41"/>
      <c r="BU1186" s="41"/>
      <c r="BV1186" s="41"/>
      <c r="BW1186" s="41"/>
      <c r="BX1186" s="41"/>
      <c r="BY1186" s="41"/>
      <c r="BZ1186" s="41"/>
      <c r="CA1186" s="41"/>
      <c r="CB1186" s="41"/>
      <c r="CC1186" s="41"/>
      <c r="CD1186" s="41"/>
      <c r="CE1186" s="152"/>
      <c r="CF1186" s="144"/>
      <c r="CH1186" s="42"/>
      <c r="CI1186" s="42"/>
      <c r="CK1186" s="41"/>
      <c r="CL1186" s="41"/>
      <c r="CM1186" s="41"/>
      <c r="CN1186" s="41"/>
      <c r="CO1186" s="41"/>
      <c r="CP1186" s="41"/>
      <c r="CQ1186" s="41"/>
      <c r="CR1186" s="41"/>
      <c r="CS1186" s="41"/>
      <c r="CT1186" s="41"/>
      <c r="CU1186" s="41"/>
      <c r="CV1186" s="41"/>
      <c r="CW1186" s="41"/>
    </row>
    <row r="1187" spans="1:318" ht="14.5" customHeight="1">
      <c r="A1187" s="41" t="s">
        <v>9773</v>
      </c>
      <c r="B1187" s="119" t="s">
        <v>8313</v>
      </c>
      <c r="C1187" s="120" t="str">
        <f t="shared" ref="C1187:C1202" si="510">MID(A1187,1,12)</f>
        <v>A.160.09.101</v>
      </c>
      <c r="D1187" s="135" t="s">
        <v>104</v>
      </c>
      <c r="E1187" s="119" t="s">
        <v>6570</v>
      </c>
      <c r="F1187" s="118" t="str">
        <f t="shared" ref="F1187:F1202" si="511">MID(A1187, 21,85)</f>
        <v>Acetylated Radiata pine = durable wood, s.g. 510 kg/m3 (Netherlands)</v>
      </c>
      <c r="G1187" s="118">
        <f t="shared" ref="G1187:G1202" si="512">H1187+I1187+J1187+K1187</f>
        <v>0.22652895032918449</v>
      </c>
      <c r="H1187" s="118">
        <f t="shared" ref="H1187:H1202" si="513">N1187+O1187+P1187+Q1187</f>
        <v>-3.10599288204E-4</v>
      </c>
      <c r="I1187" s="118">
        <f t="shared" ref="I1187:I1202" si="514">L1187+M1187+R1187</f>
        <v>7.2500313617388512E-2</v>
      </c>
      <c r="J1187" s="326">
        <f t="shared" ref="J1187:J1202" si="515">S1187+IF(T1187="x",0,T1187)+IF(U1187="x",0,U1187)+IF(V1187="x",0,V1187)+W1187+X1187</f>
        <v>9.2783599999999994E-2</v>
      </c>
      <c r="K1187" s="118">
        <v>6.1555635999999997E-2</v>
      </c>
      <c r="L1187" s="118">
        <v>5.9735999999999997E-2</v>
      </c>
      <c r="M1187" s="118">
        <v>1.2764314000000001E-2</v>
      </c>
      <c r="N1187" s="118">
        <v>-3.105828E-4</v>
      </c>
      <c r="O1187" s="118">
        <v>0</v>
      </c>
      <c r="P1187" s="118">
        <v>0</v>
      </c>
      <c r="Q1187" s="330">
        <v>-1.6488204000000001E-8</v>
      </c>
      <c r="R1187" s="330">
        <v>-3.8261149E-10</v>
      </c>
      <c r="S1187" s="118">
        <v>0</v>
      </c>
      <c r="T1187" s="118">
        <v>9.2783599999999994E-2</v>
      </c>
      <c r="U1187" s="118">
        <v>0</v>
      </c>
      <c r="V1187" s="118">
        <v>0</v>
      </c>
      <c r="W1187" s="118">
        <v>0</v>
      </c>
      <c r="X1187" s="118">
        <v>0</v>
      </c>
      <c r="Y1187" s="41"/>
      <c r="Z1187" s="327">
        <f t="shared" ref="Z1187:Z1202" si="516">K1187/0.133</f>
        <v>0.46282433082706764</v>
      </c>
      <c r="AA1187" s="41"/>
      <c r="AB1187" s="111">
        <v>50.135196000000001</v>
      </c>
      <c r="AC1187" s="111">
        <v>29.974412000000001</v>
      </c>
      <c r="AD1187" s="111">
        <v>0</v>
      </c>
      <c r="AE1187" s="111">
        <v>0</v>
      </c>
      <c r="AF1187" s="111">
        <v>20.160784</v>
      </c>
      <c r="AG1187" s="111">
        <v>0</v>
      </c>
      <c r="AH1187" s="111">
        <v>0</v>
      </c>
      <c r="AI1187" s="41"/>
      <c r="AJ1187" s="114">
        <v>2.5946383999999999E-2</v>
      </c>
      <c r="AK1187" s="114">
        <v>2.5257327E-2</v>
      </c>
      <c r="AL1187" s="114">
        <v>6.8905715000000002E-4</v>
      </c>
      <c r="AM1187" s="114">
        <v>0</v>
      </c>
      <c r="AN1187" s="113">
        <f t="shared" ref="AN1187:AN1202" si="517">AQ1187+AT1187+AU1187+AV1187+AW1187+BE1187+BF1187+BJ1187</f>
        <v>1.5142281965288999E-6</v>
      </c>
      <c r="AO1187" s="112">
        <f t="shared" ref="AO1187:AO1202" si="518">AR1187+AS1187+AX1187+AY1187+AZ1187+BA1187+BB1187+BC1187+BD1187+BG1187+BK1187+BL1187</f>
        <v>2.5482882679270002E-9</v>
      </c>
      <c r="AP1187" s="112">
        <f t="shared" ref="AP1187:AP1202" si="519">BH1187+BI1187</f>
        <v>0</v>
      </c>
      <c r="AQ1187" s="328">
        <v>4.2923526999999999E-7</v>
      </c>
      <c r="AR1187" s="328">
        <v>1.2951078E-9</v>
      </c>
      <c r="AS1187" s="328">
        <v>3.5383927000000003E-14</v>
      </c>
      <c r="AT1187" s="328">
        <v>1.7387646999999999E-10</v>
      </c>
      <c r="AU1187" s="329">
        <v>0</v>
      </c>
      <c r="AV1187" s="328">
        <v>-4.6135293999999999E-11</v>
      </c>
      <c r="AW1187" s="328">
        <v>1.0848627E-6</v>
      </c>
      <c r="AX1187" s="328">
        <v>-1.0541216000000001E-11</v>
      </c>
      <c r="AY1187" s="328">
        <v>1.2636863000000001E-9</v>
      </c>
      <c r="AZ1187" s="329">
        <v>0</v>
      </c>
      <c r="BA1187" s="329">
        <v>0</v>
      </c>
      <c r="BB1187" s="329">
        <v>0</v>
      </c>
      <c r="BC1187" s="329">
        <v>0</v>
      </c>
      <c r="BD1187" s="329">
        <v>0</v>
      </c>
      <c r="BE1187" s="329">
        <v>0</v>
      </c>
      <c r="BF1187" s="328">
        <v>2.4853529000000002E-12</v>
      </c>
      <c r="BG1187" s="329">
        <v>0</v>
      </c>
      <c r="BH1187" s="329">
        <v>0</v>
      </c>
      <c r="BI1187" s="329">
        <v>0</v>
      </c>
      <c r="BJ1187" s="329">
        <v>0</v>
      </c>
      <c r="BK1187" s="329">
        <v>0</v>
      </c>
      <c r="BL1187" s="329">
        <v>0</v>
      </c>
      <c r="BM1187" s="41"/>
      <c r="BN1187" s="122">
        <v>2.9477401999999999E-5</v>
      </c>
      <c r="BO1187" s="122">
        <v>8.7122350000000001E-6</v>
      </c>
      <c r="BP1187" s="122">
        <v>1.290477E-5</v>
      </c>
      <c r="BQ1187" s="122">
        <v>-4.4817880000000002E-14</v>
      </c>
      <c r="BR1187" s="122">
        <v>7.1765675000000003E-6</v>
      </c>
      <c r="BS1187" s="111">
        <v>0</v>
      </c>
      <c r="BT1187" s="111">
        <v>0</v>
      </c>
      <c r="BU1187" s="111">
        <v>0</v>
      </c>
      <c r="BV1187" s="111">
        <v>0</v>
      </c>
      <c r="BW1187" s="122">
        <v>-1.0910341000000001E-11</v>
      </c>
      <c r="BX1187" s="111">
        <v>0</v>
      </c>
      <c r="BY1187" s="111">
        <v>0</v>
      </c>
      <c r="BZ1187" s="122">
        <v>3.9470477E-7</v>
      </c>
      <c r="CA1187" s="122">
        <v>2.8913482000000001E-7</v>
      </c>
      <c r="CB1187" s="111">
        <v>0</v>
      </c>
      <c r="CC1187" s="111">
        <v>0</v>
      </c>
      <c r="CD1187" s="111">
        <v>0</v>
      </c>
      <c r="CE1187" s="151"/>
      <c r="CF1187" s="143"/>
      <c r="CG1187" s="42" t="s">
        <v>1278</v>
      </c>
      <c r="CK1187" s="41"/>
      <c r="CL1187" s="76"/>
      <c r="CM1187" s="76"/>
      <c r="CN1187" s="76"/>
      <c r="CO1187" s="76"/>
      <c r="CP1187" s="76"/>
      <c r="CQ1187" s="76"/>
      <c r="CR1187" s="41"/>
      <c r="CS1187" s="41"/>
      <c r="CT1187" s="41"/>
      <c r="CU1187" s="41"/>
      <c r="CV1187" s="41"/>
      <c r="CW1187" s="41"/>
    </row>
    <row r="1188" spans="1:318" ht="14.5" customHeight="1">
      <c r="A1188" s="41" t="s">
        <v>9771</v>
      </c>
      <c r="B1188" s="119" t="s">
        <v>8313</v>
      </c>
      <c r="C1188" s="120" t="str">
        <f t="shared" si="510"/>
        <v>A.160.09.102</v>
      </c>
      <c r="D1188" s="135" t="s">
        <v>104</v>
      </c>
      <c r="E1188" s="119" t="s">
        <v>6570</v>
      </c>
      <c r="F1188" s="118" t="str">
        <f t="shared" si="511"/>
        <v>Acetylated Scots pine = durable wood, s.g. 540 kg/m3 (Netherlands)</v>
      </c>
      <c r="G1188" s="118">
        <f t="shared" si="512"/>
        <v>8.7889392651409742E-2</v>
      </c>
      <c r="H1188" s="118">
        <f t="shared" si="513"/>
        <v>-7.7759299072000009E-4</v>
      </c>
      <c r="I1188" s="118">
        <f t="shared" si="514"/>
        <v>1.9680690642129732E-2</v>
      </c>
      <c r="J1188" s="326">
        <f t="shared" si="515"/>
        <v>0.10103629</v>
      </c>
      <c r="K1188" s="118">
        <v>-3.2049994999999998E-2</v>
      </c>
      <c r="L1188" s="118">
        <v>9.8173583000000005E-3</v>
      </c>
      <c r="M1188" s="118">
        <v>9.8633333000000007E-3</v>
      </c>
      <c r="N1188" s="118">
        <v>-7.7754600000000005E-4</v>
      </c>
      <c r="O1188" s="118">
        <v>0</v>
      </c>
      <c r="P1188" s="118">
        <v>0</v>
      </c>
      <c r="Q1188" s="330">
        <v>-4.6990719999999997E-8</v>
      </c>
      <c r="R1188" s="330">
        <v>-9.5787027000000009E-10</v>
      </c>
      <c r="S1188" s="118">
        <v>0</v>
      </c>
      <c r="T1188" s="118">
        <v>0.10103629</v>
      </c>
      <c r="U1188" s="118">
        <v>0</v>
      </c>
      <c r="V1188" s="118">
        <v>0</v>
      </c>
      <c r="W1188" s="118">
        <v>0</v>
      </c>
      <c r="X1188" s="118">
        <v>0</v>
      </c>
      <c r="Y1188" s="41"/>
      <c r="Z1188" s="327">
        <f t="shared" si="516"/>
        <v>-0.24097740601503756</v>
      </c>
      <c r="AA1188" s="41"/>
      <c r="AB1188" s="111">
        <v>45.779352000000003</v>
      </c>
      <c r="AC1188" s="111">
        <v>25.544167000000002</v>
      </c>
      <c r="AD1188" s="111">
        <v>0</v>
      </c>
      <c r="AE1188" s="111">
        <v>0</v>
      </c>
      <c r="AF1188" s="111">
        <v>20.235185000000001</v>
      </c>
      <c r="AG1188" s="111">
        <v>0</v>
      </c>
      <c r="AH1188" s="111">
        <v>0</v>
      </c>
      <c r="AI1188" s="41"/>
      <c r="AJ1188" s="114">
        <v>-8.9288886999999999E-4</v>
      </c>
      <c r="AK1188" s="114">
        <v>-7.5928495000000004E-4</v>
      </c>
      <c r="AL1188" s="114">
        <v>-1.3360392E-4</v>
      </c>
      <c r="AM1188" s="114">
        <v>0</v>
      </c>
      <c r="AN1188" s="113">
        <f t="shared" si="517"/>
        <v>-4.5520685552200025E-8</v>
      </c>
      <c r="AO1188" s="112">
        <f t="shared" si="518"/>
        <v>-4.9409734229599997E-10</v>
      </c>
      <c r="AP1188" s="112">
        <f t="shared" si="519"/>
        <v>0</v>
      </c>
      <c r="AQ1188" s="328">
        <v>-2.2383741E-7</v>
      </c>
      <c r="AR1188" s="328">
        <v>-6.7537037000000001E-10</v>
      </c>
      <c r="AS1188" s="328">
        <v>-1.8452296E-14</v>
      </c>
      <c r="AT1188" s="328">
        <v>1.3766667E-10</v>
      </c>
      <c r="AU1188" s="329">
        <v>0</v>
      </c>
      <c r="AV1188" s="328">
        <v>-1.155E-10</v>
      </c>
      <c r="AW1188" s="328">
        <v>1.7829258999999999E-7</v>
      </c>
      <c r="AX1188" s="328">
        <v>-2.6389999999999999E-11</v>
      </c>
      <c r="AY1188" s="328">
        <v>2.0768148E-10</v>
      </c>
      <c r="AZ1188" s="329">
        <v>0</v>
      </c>
      <c r="BA1188" s="329">
        <v>0</v>
      </c>
      <c r="BB1188" s="329">
        <v>0</v>
      </c>
      <c r="BC1188" s="329">
        <v>0</v>
      </c>
      <c r="BD1188" s="329">
        <v>0</v>
      </c>
      <c r="BE1188" s="329">
        <v>0</v>
      </c>
      <c r="BF1188" s="328">
        <v>1.9677777999999999E-12</v>
      </c>
      <c r="BG1188" s="329">
        <v>0</v>
      </c>
      <c r="BH1188" s="329">
        <v>0</v>
      </c>
      <c r="BI1188" s="329">
        <v>0</v>
      </c>
      <c r="BJ1188" s="329">
        <v>0</v>
      </c>
      <c r="BK1188" s="329">
        <v>0</v>
      </c>
      <c r="BL1188" s="329">
        <v>0</v>
      </c>
      <c r="BM1188" s="41"/>
      <c r="BN1188" s="122">
        <v>-4.3943909000000003E-6</v>
      </c>
      <c r="BO1188" s="122">
        <v>1.4318188999999999E-6</v>
      </c>
      <c r="BP1188" s="122">
        <v>-6.7190895000000002E-6</v>
      </c>
      <c r="BQ1188" s="122">
        <v>-1.1220184E-13</v>
      </c>
      <c r="BR1188" s="122">
        <v>1.1794384000000001E-6</v>
      </c>
      <c r="BS1188" s="111">
        <v>0</v>
      </c>
      <c r="BT1188" s="111">
        <v>0</v>
      </c>
      <c r="BU1188" s="111">
        <v>0</v>
      </c>
      <c r="BV1188" s="111">
        <v>0</v>
      </c>
      <c r="BW1188" s="122">
        <v>-3.1094033000000001E-11</v>
      </c>
      <c r="BX1188" s="111">
        <v>0</v>
      </c>
      <c r="BY1188" s="111">
        <v>0</v>
      </c>
      <c r="BZ1188" s="122">
        <v>3.1250744000000001E-7</v>
      </c>
      <c r="CA1188" s="122">
        <v>-5.9903495000000005E-7</v>
      </c>
      <c r="CB1188" s="111">
        <v>0</v>
      </c>
      <c r="CC1188" s="111">
        <v>0</v>
      </c>
      <c r="CD1188" s="111">
        <v>0</v>
      </c>
      <c r="CE1188" s="137"/>
      <c r="CF1188" s="143"/>
      <c r="CG1188" s="42" t="s">
        <v>1278</v>
      </c>
      <c r="CH1188" s="42"/>
      <c r="CI1188" s="42"/>
      <c r="CK1188" s="41"/>
      <c r="CL1188" s="76"/>
      <c r="CM1188" s="76"/>
      <c r="CN1188" s="76"/>
      <c r="CO1188" s="76"/>
      <c r="CP1188" s="76"/>
      <c r="CQ1188" s="76"/>
      <c r="CR1188" s="41"/>
      <c r="CS1188" s="41"/>
      <c r="CT1188" s="41"/>
      <c r="CU1188" s="41"/>
      <c r="CV1188" s="41"/>
      <c r="CW1188" s="41"/>
    </row>
    <row r="1189" spans="1:318" ht="14.5" customHeight="1">
      <c r="A1189" s="41" t="s">
        <v>9769</v>
      </c>
      <c r="B1189" s="119" t="s">
        <v>8313</v>
      </c>
      <c r="C1189" s="120" t="str">
        <f t="shared" si="510"/>
        <v>A.160.09.103</v>
      </c>
      <c r="D1189" s="135" t="s">
        <v>104</v>
      </c>
      <c r="E1189" s="119" t="s">
        <v>6570</v>
      </c>
      <c r="F1189" s="118" t="str">
        <f t="shared" si="511"/>
        <v>Bamboo (local at forest road, China)</v>
      </c>
      <c r="G1189" s="118">
        <f t="shared" si="512"/>
        <v>3.14931600765E-2</v>
      </c>
      <c r="H1189" s="118">
        <f t="shared" si="513"/>
        <v>7.0447172850000004E-4</v>
      </c>
      <c r="I1189" s="118">
        <f t="shared" si="514"/>
        <v>1.78821438E-3</v>
      </c>
      <c r="J1189" s="326">
        <f t="shared" si="515"/>
        <v>1.0523675967999999E-2</v>
      </c>
      <c r="K1189" s="118">
        <v>1.8476797999999999E-2</v>
      </c>
      <c r="L1189" s="118">
        <v>8.9957800000000005E-4</v>
      </c>
      <c r="M1189" s="118">
        <v>7.1841511999999998E-4</v>
      </c>
      <c r="N1189" s="118">
        <v>4.4473933000000002E-4</v>
      </c>
      <c r="O1189" s="330">
        <v>7.2534384000000004E-5</v>
      </c>
      <c r="P1189" s="330">
        <v>5.6588445E-6</v>
      </c>
      <c r="Q1189" s="118">
        <v>1.8153917000000001E-4</v>
      </c>
      <c r="R1189" s="118">
        <v>1.7022126000000001E-4</v>
      </c>
      <c r="S1189" s="330">
        <v>6.5341884999999998E-5</v>
      </c>
      <c r="T1189" s="118">
        <v>8.7479549000000004E-3</v>
      </c>
      <c r="U1189" s="118">
        <v>1.6772245999999999E-3</v>
      </c>
      <c r="V1189" s="330">
        <v>3.3154583000000003E-5</v>
      </c>
      <c r="W1189" s="118">
        <v>0</v>
      </c>
      <c r="X1189" s="118">
        <v>0</v>
      </c>
      <c r="Y1189" s="41"/>
      <c r="Z1189" s="327">
        <f t="shared" si="516"/>
        <v>0.1389232932330827</v>
      </c>
      <c r="AA1189" s="41"/>
      <c r="AB1189" s="111">
        <v>19.871071000000001</v>
      </c>
      <c r="AC1189" s="111">
        <v>1.7892424</v>
      </c>
      <c r="AD1189" s="111">
        <v>0.22736091</v>
      </c>
      <c r="AE1189" s="111">
        <v>0</v>
      </c>
      <c r="AF1189" s="111">
        <v>17.718568999999999</v>
      </c>
      <c r="AG1189" s="111">
        <v>8.4264609000000004E-2</v>
      </c>
      <c r="AH1189" s="111">
        <v>5.1634425999999997E-2</v>
      </c>
      <c r="AI1189" s="41"/>
      <c r="AJ1189" s="114">
        <v>2.7947225000000001E-3</v>
      </c>
      <c r="AK1189" s="114">
        <v>2.5762070000000001E-3</v>
      </c>
      <c r="AL1189" s="114">
        <v>1.3036271000000001E-4</v>
      </c>
      <c r="AM1189" s="121">
        <v>8.8152717999999996E-5</v>
      </c>
      <c r="AN1189" s="113">
        <f t="shared" si="517"/>
        <v>1.5444886334486E-7</v>
      </c>
      <c r="AO1189" s="112">
        <f t="shared" si="518"/>
        <v>4.8211062565780007E-10</v>
      </c>
      <c r="AP1189" s="112">
        <f t="shared" si="519"/>
        <v>1.23463189797E-2</v>
      </c>
      <c r="AQ1189" s="328">
        <v>1.2937997000000001E-7</v>
      </c>
      <c r="AR1189" s="328">
        <v>3.9038498000000001E-10</v>
      </c>
      <c r="AS1189" s="328">
        <v>1.0665187000000001E-14</v>
      </c>
      <c r="AT1189" s="328">
        <v>7.7678243000000004E-12</v>
      </c>
      <c r="AU1189" s="328">
        <v>1.7703156E-13</v>
      </c>
      <c r="AV1189" s="328">
        <v>6.6130620999999999E-11</v>
      </c>
      <c r="AW1189" s="328">
        <v>2.3083270999999999E-8</v>
      </c>
      <c r="AX1189" s="328">
        <v>9.5615975000000001E-12</v>
      </c>
      <c r="AY1189" s="328">
        <v>2.6985199E-11</v>
      </c>
      <c r="AZ1189" s="328">
        <v>5.2905232999999999E-14</v>
      </c>
      <c r="BA1189" s="328">
        <v>1.7806952E-15</v>
      </c>
      <c r="BB1189" s="328">
        <v>4.8924113999999999E-14</v>
      </c>
      <c r="BC1189" s="328">
        <v>2.9196542000000001E-15</v>
      </c>
      <c r="BD1189" s="328">
        <v>5.8652743999999999E-15</v>
      </c>
      <c r="BE1189" s="328">
        <v>2.0255767999999999E-11</v>
      </c>
      <c r="BF1189" s="328">
        <v>1.8912910999999999E-9</v>
      </c>
      <c r="BG1189" s="328">
        <v>5.5055789000000001E-11</v>
      </c>
      <c r="BH1189" s="328">
        <v>2.1699797E-6</v>
      </c>
      <c r="BI1189" s="329">
        <v>1.2344149E-2</v>
      </c>
      <c r="BJ1189" s="329">
        <v>0</v>
      </c>
      <c r="BK1189" s="329">
        <v>0</v>
      </c>
      <c r="BL1189" s="329">
        <v>0</v>
      </c>
      <c r="BM1189" s="41"/>
      <c r="BN1189" s="122">
        <v>7.1834756000000003E-6</v>
      </c>
      <c r="BO1189" s="122">
        <v>2.1022920000000001E-7</v>
      </c>
      <c r="BP1189" s="122">
        <v>3.8735501000000003E-6</v>
      </c>
      <c r="BQ1189" s="122">
        <v>1.9949068000000001E-8</v>
      </c>
      <c r="BR1189" s="122">
        <v>2.0962857999999999E-7</v>
      </c>
      <c r="BS1189" s="122">
        <v>4.761776E-8</v>
      </c>
      <c r="BT1189" s="122">
        <v>1.0544231999999999E-9</v>
      </c>
      <c r="BU1189" s="122">
        <v>8.0469591999999994E-8</v>
      </c>
      <c r="BV1189" s="122">
        <v>7.5937708999999998E-9</v>
      </c>
      <c r="BW1189" s="122">
        <v>1.2012552999999999E-7</v>
      </c>
      <c r="BX1189" s="122">
        <v>1.2899212E-9</v>
      </c>
      <c r="BY1189" s="122">
        <v>3.5907612000000002E-8</v>
      </c>
      <c r="BZ1189" s="122">
        <v>1.7894051000000001E-11</v>
      </c>
      <c r="CA1189" s="122">
        <v>1.0706692E-7</v>
      </c>
      <c r="CB1189" s="122">
        <v>2.4373215E-6</v>
      </c>
      <c r="CC1189" s="122">
        <v>3.1653708E-8</v>
      </c>
      <c r="CD1189" s="111">
        <v>0</v>
      </c>
      <c r="CE1189" s="137"/>
      <c r="CF1189" s="143"/>
      <c r="CG1189" s="42" t="s">
        <v>1117</v>
      </c>
      <c r="CH1189" s="42"/>
      <c r="CI1189" s="42"/>
      <c r="CK1189" s="41"/>
      <c r="CL1189" s="41"/>
      <c r="CM1189" s="41"/>
      <c r="CN1189" s="41"/>
      <c r="CO1189" s="41"/>
      <c r="CP1189" s="41"/>
      <c r="CQ1189" s="41"/>
      <c r="CR1189" s="41"/>
      <c r="CS1189" s="41"/>
      <c r="CT1189" s="41"/>
      <c r="CU1189" s="41"/>
      <c r="CV1189" s="41"/>
      <c r="CW1189" s="41"/>
    </row>
    <row r="1190" spans="1:318" ht="14.5" customHeight="1">
      <c r="A1190" s="41" t="s">
        <v>9767</v>
      </c>
      <c r="B1190" s="119" t="s">
        <v>8313</v>
      </c>
      <c r="C1190" s="120" t="str">
        <f t="shared" si="510"/>
        <v>A.160.09.104</v>
      </c>
      <c r="D1190" s="135" t="s">
        <v>104</v>
      </c>
      <c r="E1190" s="119" t="s">
        <v>6570</v>
      </c>
      <c r="F1190" s="118" t="str">
        <f t="shared" si="511"/>
        <v>CCA wood (Scots pine with Cromium, Copper and Asenic) incl EoL</v>
      </c>
      <c r="G1190" s="118">
        <f t="shared" si="512"/>
        <v>1.3230835736017299</v>
      </c>
      <c r="H1190" s="118">
        <f t="shared" si="513"/>
        <v>1.0528749429399999</v>
      </c>
      <c r="I1190" s="118">
        <f t="shared" si="514"/>
        <v>0.20375375270000001</v>
      </c>
      <c r="J1190" s="326">
        <f t="shared" si="515"/>
        <v>2.650495796173E-2</v>
      </c>
      <c r="K1190" s="118">
        <v>3.994992E-2</v>
      </c>
      <c r="L1190" s="118">
        <v>6.1097139999999996E-3</v>
      </c>
      <c r="M1190" s="118">
        <v>1.4010087E-3</v>
      </c>
      <c r="N1190" s="118">
        <v>9.5097319999999999E-4</v>
      </c>
      <c r="O1190" s="118">
        <v>1.2768974E-4</v>
      </c>
      <c r="P1190" s="118">
        <v>0.27926461000000002</v>
      </c>
      <c r="Q1190" s="118">
        <v>0.77253167</v>
      </c>
      <c r="R1190" s="118">
        <v>0.19624303000000001</v>
      </c>
      <c r="S1190" s="118">
        <v>1.2029277E-2</v>
      </c>
      <c r="T1190" s="118">
        <v>8.1458941999999999E-3</v>
      </c>
      <c r="U1190" s="118">
        <v>6.3217749000000004E-3</v>
      </c>
      <c r="V1190" s="330">
        <v>7.4026015E-6</v>
      </c>
      <c r="W1190" s="330">
        <v>6.0926022999999998E-7</v>
      </c>
      <c r="X1190" s="118">
        <v>0</v>
      </c>
      <c r="Y1190" s="41"/>
      <c r="Z1190" s="327">
        <f t="shared" si="516"/>
        <v>0.30037533834586466</v>
      </c>
      <c r="AA1190" s="41"/>
      <c r="AB1190" s="111">
        <v>23.647970000000001</v>
      </c>
      <c r="AC1190" s="111">
        <v>3.6211351999999999</v>
      </c>
      <c r="AD1190" s="111">
        <v>0.85701843</v>
      </c>
      <c r="AE1190" s="111">
        <v>0</v>
      </c>
      <c r="AF1190" s="111">
        <v>18.876031999999999</v>
      </c>
      <c r="AG1190" s="111">
        <v>0.19361083000000001</v>
      </c>
      <c r="AH1190" s="111">
        <v>0.10017334</v>
      </c>
      <c r="AI1190" s="41"/>
      <c r="AJ1190" s="114">
        <v>0.91982078</v>
      </c>
      <c r="AK1190" s="114">
        <v>0.91923984000000003</v>
      </c>
      <c r="AL1190" s="114">
        <v>3.9643372000000001E-4</v>
      </c>
      <c r="AM1190" s="114">
        <v>1.8450306000000001E-4</v>
      </c>
      <c r="AN1190" s="113">
        <f t="shared" si="517"/>
        <v>5.5110302099469659E-5</v>
      </c>
      <c r="AO1190" s="112">
        <f t="shared" si="518"/>
        <v>1.4661010171271225E-9</v>
      </c>
      <c r="AP1190" s="112">
        <f t="shared" si="519"/>
        <v>2.5840765840000002E-2</v>
      </c>
      <c r="AQ1190" s="328">
        <v>2.7902494999999998E-7</v>
      </c>
      <c r="AR1190" s="328">
        <v>8.4189491999999997E-10</v>
      </c>
      <c r="AS1190" s="328">
        <v>2.3001345000000001E-14</v>
      </c>
      <c r="AT1190" s="328">
        <v>3.2810794E-12</v>
      </c>
      <c r="AU1190" s="328">
        <v>6.3843256999999997E-14</v>
      </c>
      <c r="AV1190" s="328">
        <v>1.4140208000000001E-10</v>
      </c>
      <c r="AW1190" s="328">
        <v>1.2283428999999999E-7</v>
      </c>
      <c r="AX1190" s="328">
        <v>2.0928717999999999E-11</v>
      </c>
      <c r="AY1190" s="328">
        <v>1.4159892E-10</v>
      </c>
      <c r="AZ1190" s="328">
        <v>1.0172065000000001E-12</v>
      </c>
      <c r="BA1190" s="328">
        <v>7.6269927999999998E-16</v>
      </c>
      <c r="BB1190" s="328">
        <v>1.6445398000000001E-12</v>
      </c>
      <c r="BC1190" s="328">
        <v>3.7651257999999999E-10</v>
      </c>
      <c r="BD1190" s="328">
        <v>7.0305702000000001E-11</v>
      </c>
      <c r="BE1190" s="328">
        <v>2.9642942999999998E-6</v>
      </c>
      <c r="BF1190" s="328">
        <v>5.1743992000000003E-5</v>
      </c>
      <c r="BG1190" s="328">
        <v>1.2102831E-11</v>
      </c>
      <c r="BH1190" s="329">
        <v>5.1243784000000003E-4</v>
      </c>
      <c r="BI1190" s="329">
        <v>2.5328328000000001E-2</v>
      </c>
      <c r="BJ1190" s="328">
        <v>1.1812467E-11</v>
      </c>
      <c r="BK1190" s="328">
        <v>7.1832569000000006E-14</v>
      </c>
      <c r="BL1190" s="328">
        <v>3.2138423000000002E-18</v>
      </c>
      <c r="BM1190" s="41"/>
      <c r="BN1190" s="111">
        <v>9.3025729999999997E-4</v>
      </c>
      <c r="BO1190" s="122">
        <v>1.0147888E-6</v>
      </c>
      <c r="BP1190" s="122">
        <v>8.3752615000000006E-6</v>
      </c>
      <c r="BQ1190" s="122">
        <v>2.2987281000000001E-5</v>
      </c>
      <c r="BR1190" s="122">
        <v>8.7528684000000002E-7</v>
      </c>
      <c r="BS1190" s="122">
        <v>8.7250500999999995E-8</v>
      </c>
      <c r="BT1190" s="122">
        <v>2.4731278000000001E-8</v>
      </c>
      <c r="BU1190" s="122">
        <v>1.3283821999999999E-7</v>
      </c>
      <c r="BV1190" s="111">
        <v>3.7475345000000001E-4</v>
      </c>
      <c r="BW1190" s="111">
        <v>5.1118870000000001E-4</v>
      </c>
      <c r="BX1190" s="122">
        <v>4.7151756000000003E-10</v>
      </c>
      <c r="BY1190" s="122">
        <v>7.8912331999999992E-9</v>
      </c>
      <c r="BZ1190" s="122">
        <v>8.6947817000000004E-12</v>
      </c>
      <c r="CA1190" s="122">
        <v>2.9357191999999998E-7</v>
      </c>
      <c r="CB1190" s="122">
        <v>5.4431897000000002E-6</v>
      </c>
      <c r="CC1190" s="122">
        <v>5.0708871000000002E-6</v>
      </c>
      <c r="CD1190" s="122">
        <v>1.6957656999999999E-9</v>
      </c>
      <c r="CE1190" s="137"/>
      <c r="CF1190" s="143"/>
      <c r="CG1190" s="42" t="s">
        <v>1118</v>
      </c>
      <c r="CH1190" s="42"/>
      <c r="CI1190" s="42"/>
      <c r="CK1190" s="41"/>
      <c r="CL1190" s="76"/>
      <c r="CM1190" s="76"/>
      <c r="CN1190" s="76"/>
      <c r="CO1190" s="76"/>
      <c r="CP1190" s="76"/>
      <c r="CQ1190" s="76"/>
      <c r="CR1190" s="41"/>
      <c r="CS1190" s="41"/>
      <c r="CT1190" s="41"/>
      <c r="CU1190" s="41"/>
      <c r="CV1190" s="41"/>
      <c r="CW1190" s="41"/>
    </row>
    <row r="1191" spans="1:318" ht="14.5" customHeight="1">
      <c r="A1191" s="41" t="s">
        <v>9765</v>
      </c>
      <c r="B1191" s="119" t="s">
        <v>8313</v>
      </c>
      <c r="C1191" s="120" t="str">
        <f t="shared" si="510"/>
        <v>A.160.09.105</v>
      </c>
      <c r="D1191" s="135" t="s">
        <v>104</v>
      </c>
      <c r="E1191" s="119" t="s">
        <v>6570</v>
      </c>
      <c r="F1191" s="118" t="str">
        <f t="shared" si="511"/>
        <v>Cork at factory gate in Portugal 150 kg/m3</v>
      </c>
      <c r="G1191" s="118">
        <f t="shared" si="512"/>
        <v>8.6332475516600005E-2</v>
      </c>
      <c r="H1191" s="118">
        <f t="shared" si="513"/>
        <v>1.6458691596E-3</v>
      </c>
      <c r="I1191" s="118">
        <f t="shared" si="514"/>
        <v>1.1728982109999999E-2</v>
      </c>
      <c r="J1191" s="326">
        <f t="shared" si="515"/>
        <v>3.6122483247000001E-2</v>
      </c>
      <c r="K1191" s="118">
        <v>3.6835141000000002E-2</v>
      </c>
      <c r="L1191" s="118">
        <v>9.4195028999999996E-3</v>
      </c>
      <c r="M1191" s="118">
        <v>2.1367299999999999E-3</v>
      </c>
      <c r="N1191" s="118">
        <v>1.3149953999999999E-3</v>
      </c>
      <c r="O1191" s="118">
        <v>1.2232585E-4</v>
      </c>
      <c r="P1191" s="330">
        <v>7.8275396000000005E-6</v>
      </c>
      <c r="Q1191" s="118">
        <v>2.0072037E-4</v>
      </c>
      <c r="R1191" s="118">
        <v>1.7274921000000001E-4</v>
      </c>
      <c r="S1191" s="118">
        <v>1.2354835E-4</v>
      </c>
      <c r="T1191" s="118">
        <v>3.5888031000000001E-2</v>
      </c>
      <c r="U1191" s="330">
        <v>7.2507379000000006E-5</v>
      </c>
      <c r="V1191" s="330">
        <v>3.5434712999999997E-5</v>
      </c>
      <c r="W1191" s="330">
        <v>2.9618050000000001E-6</v>
      </c>
      <c r="X1191" s="118">
        <v>0</v>
      </c>
      <c r="Y1191" s="41"/>
      <c r="Z1191" s="327">
        <f t="shared" si="516"/>
        <v>0.27695594736842105</v>
      </c>
      <c r="AA1191" s="41"/>
      <c r="AB1191" s="111">
        <v>21.803865999999999</v>
      </c>
      <c r="AC1191" s="111">
        <v>4.0901714</v>
      </c>
      <c r="AD1191" s="111">
        <v>9.8298680999999999E-3</v>
      </c>
      <c r="AE1191" s="111">
        <v>0</v>
      </c>
      <c r="AF1191" s="111">
        <v>17.700970999999999</v>
      </c>
      <c r="AG1191" s="111">
        <v>1.0577352E-3</v>
      </c>
      <c r="AH1191" s="111">
        <v>1.8356824000000001E-3</v>
      </c>
      <c r="AI1191" s="41"/>
      <c r="AJ1191" s="114">
        <v>7.9549948000000002E-3</v>
      </c>
      <c r="AK1191" s="114">
        <v>7.3815931000000001E-3</v>
      </c>
      <c r="AL1191" s="114">
        <v>2.9285055999999997E-4</v>
      </c>
      <c r="AM1191" s="114">
        <v>2.8055115999999999E-4</v>
      </c>
      <c r="AN1191" s="113">
        <f t="shared" si="517"/>
        <v>4.4254155308875996E-7</v>
      </c>
      <c r="AO1191" s="112">
        <f t="shared" si="518"/>
        <v>1.0830272094073951E-9</v>
      </c>
      <c r="AP1191" s="112">
        <f t="shared" si="519"/>
        <v>3.9292878745000002E-2</v>
      </c>
      <c r="AQ1191" s="328">
        <v>2.5768084999999998E-7</v>
      </c>
      <c r="AR1191" s="328">
        <v>7.7750733999999998E-10</v>
      </c>
      <c r="AS1191" s="328">
        <v>2.1241591E-14</v>
      </c>
      <c r="AT1191" s="328">
        <v>8.7643599000000004E-12</v>
      </c>
      <c r="AU1191" s="328">
        <v>2.2938786E-13</v>
      </c>
      <c r="AV1191" s="328">
        <v>1.9547426999999999E-10</v>
      </c>
      <c r="AW1191" s="328">
        <v>1.8250689000000001E-7</v>
      </c>
      <c r="AX1191" s="328">
        <v>3.3221210999999997E-11</v>
      </c>
      <c r="AY1191" s="328">
        <v>2.1311029E-10</v>
      </c>
      <c r="AZ1191" s="328">
        <v>5.8254780999999995E-14</v>
      </c>
      <c r="BA1191" s="328">
        <v>1.8763022000000001E-15</v>
      </c>
      <c r="BB1191" s="328">
        <v>7.0122029999999996E-14</v>
      </c>
      <c r="BC1191" s="328">
        <v>3.2250447E-15</v>
      </c>
      <c r="BD1191" s="328">
        <v>5.993395E-15</v>
      </c>
      <c r="BE1191" s="328">
        <v>3.4211866000000002E-11</v>
      </c>
      <c r="BF1191" s="328">
        <v>2.0577091E-9</v>
      </c>
      <c r="BG1191" s="328">
        <v>5.8678438999999995E-11</v>
      </c>
      <c r="BH1191" s="328">
        <v>1.7172744999999999E-5</v>
      </c>
      <c r="BI1191" s="329">
        <v>3.9275706000000001E-2</v>
      </c>
      <c r="BJ1191" s="328">
        <v>5.7424104999999998E-11</v>
      </c>
      <c r="BK1191" s="328">
        <v>3.4920064E-13</v>
      </c>
      <c r="BL1191" s="328">
        <v>1.5623495000000001E-17</v>
      </c>
      <c r="BM1191" s="41"/>
      <c r="BN1191" s="122">
        <v>1.6525488999999999E-5</v>
      </c>
      <c r="BO1191" s="122">
        <v>1.516015E-6</v>
      </c>
      <c r="BP1191" s="122">
        <v>7.7222668000000004E-6</v>
      </c>
      <c r="BQ1191" s="122">
        <v>2.0247916E-8</v>
      </c>
      <c r="BR1191" s="122">
        <v>1.2385286000000001E-6</v>
      </c>
      <c r="BS1191" s="122">
        <v>9.1948918000000005E-8</v>
      </c>
      <c r="BT1191" s="122">
        <v>1.1332897E-9</v>
      </c>
      <c r="BU1191" s="122">
        <v>1.4852896999999999E-7</v>
      </c>
      <c r="BV1191" s="122">
        <v>1.0504007E-8</v>
      </c>
      <c r="BW1191" s="122">
        <v>1.3281783999999999E-7</v>
      </c>
      <c r="BX1191" s="122">
        <v>1.6836494000000001E-9</v>
      </c>
      <c r="BY1191" s="122">
        <v>3.8255661000000003E-8</v>
      </c>
      <c r="BZ1191" s="122">
        <v>3.1462832E-11</v>
      </c>
      <c r="CA1191" s="122">
        <v>6.4572838000000005E-7</v>
      </c>
      <c r="CB1191" s="122">
        <v>4.9340705E-6</v>
      </c>
      <c r="CC1191" s="122">
        <v>1.5484052000000002E-8</v>
      </c>
      <c r="CD1191" s="122">
        <v>8.2436485999999997E-9</v>
      </c>
      <c r="CE1191" s="137"/>
      <c r="CF1191" s="143"/>
      <c r="CG1191" s="42" t="s">
        <v>1120</v>
      </c>
      <c r="CH1191" s="42"/>
      <c r="CI1191" s="42"/>
      <c r="CK1191" s="41"/>
      <c r="CL1191" s="131"/>
      <c r="CM1191" s="131"/>
      <c r="CN1191" s="131"/>
      <c r="CO1191" s="131"/>
      <c r="CP1191" s="131"/>
      <c r="CQ1191" s="131"/>
      <c r="CR1191" s="41"/>
      <c r="CS1191" s="41"/>
      <c r="CT1191" s="41"/>
      <c r="CU1191" s="41"/>
      <c r="CV1191" s="41"/>
      <c r="CW1191" s="41"/>
    </row>
    <row r="1192" spans="1:318" ht="14.5" customHeight="1">
      <c r="A1192" s="41" t="s">
        <v>9763</v>
      </c>
      <c r="B1192" s="119" t="s">
        <v>8313</v>
      </c>
      <c r="C1192" s="120" t="str">
        <f t="shared" si="510"/>
        <v>A.160.09.106</v>
      </c>
      <c r="D1192" s="135" t="s">
        <v>104</v>
      </c>
      <c r="E1192" s="119" t="s">
        <v>6570</v>
      </c>
      <c r="F1192" s="118" t="str">
        <f t="shared" si="511"/>
        <v>Cork at forest road 150 kg/m3</v>
      </c>
      <c r="G1192" s="118">
        <f t="shared" si="512"/>
        <v>6.1656481818117004E-2</v>
      </c>
      <c r="H1192" s="118">
        <f t="shared" si="513"/>
        <v>3.9990632549799998E-4</v>
      </c>
      <c r="I1192" s="118">
        <f t="shared" si="514"/>
        <v>9.5795054926189997E-3</v>
      </c>
      <c r="J1192" s="326">
        <f t="shared" si="515"/>
        <v>2.6169000000000001E-2</v>
      </c>
      <c r="K1192" s="118">
        <v>2.5508070000000001E-2</v>
      </c>
      <c r="L1192" s="118">
        <v>8.7187050000000002E-3</v>
      </c>
      <c r="M1192" s="118">
        <v>8.608E-4</v>
      </c>
      <c r="N1192" s="118">
        <v>3.9988079999999997E-4</v>
      </c>
      <c r="O1192" s="118">
        <v>0</v>
      </c>
      <c r="P1192" s="118">
        <v>0</v>
      </c>
      <c r="Q1192" s="330">
        <v>2.5525497999999999E-8</v>
      </c>
      <c r="R1192" s="330">
        <v>4.9261899999999999E-10</v>
      </c>
      <c r="S1192" s="118">
        <v>0</v>
      </c>
      <c r="T1192" s="118">
        <v>2.6169000000000001E-2</v>
      </c>
      <c r="U1192" s="118">
        <v>0</v>
      </c>
      <c r="V1192" s="118">
        <v>0</v>
      </c>
      <c r="W1192" s="118">
        <v>0</v>
      </c>
      <c r="X1192" s="118">
        <v>0</v>
      </c>
      <c r="Y1192" s="41"/>
      <c r="Z1192" s="327">
        <f t="shared" si="516"/>
        <v>0.19178999999999999</v>
      </c>
      <c r="AA1192" s="41"/>
      <c r="AB1192" s="111">
        <v>20.4938</v>
      </c>
      <c r="AC1192" s="111">
        <v>2.7938000000000001</v>
      </c>
      <c r="AD1192" s="111">
        <v>0</v>
      </c>
      <c r="AE1192" s="111">
        <v>0</v>
      </c>
      <c r="AF1192" s="111">
        <v>17.7</v>
      </c>
      <c r="AG1192" s="111">
        <v>0</v>
      </c>
      <c r="AH1192" s="111">
        <v>0</v>
      </c>
      <c r="AI1192" s="41"/>
      <c r="AJ1192" s="114">
        <v>6.0086232999999999E-3</v>
      </c>
      <c r="AK1192" s="114">
        <v>5.6108271000000001E-3</v>
      </c>
      <c r="AL1192" s="114">
        <v>1.9875445999999999E-4</v>
      </c>
      <c r="AM1192" s="114">
        <v>1.9904178000000001E-4</v>
      </c>
      <c r="AN1192" s="113">
        <f t="shared" si="517"/>
        <v>3.3638052000000003E-7</v>
      </c>
      <c r="AO1192" s="112">
        <f t="shared" si="518"/>
        <v>7.3503867193500008E-10</v>
      </c>
      <c r="AP1192" s="112">
        <f t="shared" si="519"/>
        <v>2.7876999999999999E-2</v>
      </c>
      <c r="AQ1192" s="328">
        <v>1.7798112E-7</v>
      </c>
      <c r="AR1192" s="328">
        <v>5.3701200000000001E-10</v>
      </c>
      <c r="AS1192" s="328">
        <v>1.4671935000000001E-14</v>
      </c>
      <c r="AT1192" s="329">
        <v>0</v>
      </c>
      <c r="AU1192" s="329">
        <v>0</v>
      </c>
      <c r="AV1192" s="328">
        <v>5.9399999999999997E-11</v>
      </c>
      <c r="AW1192" s="328">
        <v>1.5834E-7</v>
      </c>
      <c r="AX1192" s="328">
        <v>1.3572000000000001E-11</v>
      </c>
      <c r="AY1192" s="328">
        <v>1.8444000000000001E-10</v>
      </c>
      <c r="AZ1192" s="329">
        <v>0</v>
      </c>
      <c r="BA1192" s="329">
        <v>0</v>
      </c>
      <c r="BB1192" s="329">
        <v>0</v>
      </c>
      <c r="BC1192" s="329">
        <v>0</v>
      </c>
      <c r="BD1192" s="329">
        <v>0</v>
      </c>
      <c r="BE1192" s="329">
        <v>0</v>
      </c>
      <c r="BF1192" s="329">
        <v>0</v>
      </c>
      <c r="BG1192" s="329">
        <v>0</v>
      </c>
      <c r="BH1192" s="329">
        <v>0</v>
      </c>
      <c r="BI1192" s="329">
        <v>2.7876999999999999E-2</v>
      </c>
      <c r="BJ1192" s="329">
        <v>0</v>
      </c>
      <c r="BK1192" s="329">
        <v>0</v>
      </c>
      <c r="BL1192" s="329">
        <v>0</v>
      </c>
      <c r="BM1192" s="41"/>
      <c r="BN1192" s="122">
        <v>1.1477917000000001E-5</v>
      </c>
      <c r="BO1192" s="122">
        <v>1.2715851E-6</v>
      </c>
      <c r="BP1192" s="122">
        <v>5.3476141000000002E-6</v>
      </c>
      <c r="BQ1192" s="122">
        <v>5.7703806000000005E-14</v>
      </c>
      <c r="BR1192" s="122">
        <v>1.0474483999999999E-6</v>
      </c>
      <c r="BS1192" s="111">
        <v>0</v>
      </c>
      <c r="BT1192" s="111">
        <v>0</v>
      </c>
      <c r="BU1192" s="111">
        <v>0</v>
      </c>
      <c r="BV1192" s="111">
        <v>0</v>
      </c>
      <c r="BW1192" s="122">
        <v>1.689037E-11</v>
      </c>
      <c r="BX1192" s="111">
        <v>0</v>
      </c>
      <c r="BY1192" s="111">
        <v>0</v>
      </c>
      <c r="BZ1192" s="111">
        <v>0</v>
      </c>
      <c r="CA1192" s="122">
        <v>4.3841743000000003E-7</v>
      </c>
      <c r="CB1192" s="122">
        <v>3.372835E-6</v>
      </c>
      <c r="CC1192" s="111">
        <v>0</v>
      </c>
      <c r="CD1192" s="111">
        <v>0</v>
      </c>
      <c r="CE1192" s="137"/>
      <c r="CF1192" s="143"/>
      <c r="CG1192" s="42" t="s">
        <v>698</v>
      </c>
      <c r="CH1192" s="42"/>
      <c r="CI1192" s="42"/>
      <c r="CK1192" s="41"/>
      <c r="CL1192" s="76"/>
      <c r="CM1192" s="76"/>
      <c r="CN1192" s="76"/>
      <c r="CO1192" s="76"/>
      <c r="CP1192" s="76"/>
      <c r="CQ1192" s="76"/>
      <c r="CR1192" s="41"/>
      <c r="CS1192" s="41"/>
      <c r="CT1192" s="41"/>
      <c r="CU1192" s="41"/>
      <c r="CV1192" s="41"/>
      <c r="CW1192" s="41"/>
    </row>
    <row r="1193" spans="1:318" ht="14.5" customHeight="1">
      <c r="A1193" s="41" t="s">
        <v>9761</v>
      </c>
      <c r="B1193" s="119" t="s">
        <v>8313</v>
      </c>
      <c r="C1193" s="120" t="str">
        <f t="shared" si="510"/>
        <v>A.160.09.107</v>
      </c>
      <c r="D1193" s="135" t="s">
        <v>104</v>
      </c>
      <c r="E1193" s="119" t="s">
        <v>6570</v>
      </c>
      <c r="F1193" s="118" t="str">
        <f t="shared" si="511"/>
        <v>Cork granulate 150 kg/m3</v>
      </c>
      <c r="G1193" s="118">
        <f t="shared" si="512"/>
        <v>3.8432622748709996E-2</v>
      </c>
      <c r="H1193" s="118">
        <f t="shared" si="513"/>
        <v>1.1701556845000001E-3</v>
      </c>
      <c r="I1193" s="118">
        <f t="shared" si="514"/>
        <v>2.7609795549999997E-3</v>
      </c>
      <c r="J1193" s="326">
        <f t="shared" si="515"/>
        <v>7.4062005092099996E-3</v>
      </c>
      <c r="K1193" s="118">
        <v>2.7095286999999999E-2</v>
      </c>
      <c r="L1193" s="118">
        <v>1.5142994999999999E-3</v>
      </c>
      <c r="M1193" s="118">
        <v>1.2003577E-3</v>
      </c>
      <c r="N1193" s="118">
        <v>9.6407421000000001E-4</v>
      </c>
      <c r="O1193" s="118">
        <v>1.4987040999999999E-4</v>
      </c>
      <c r="P1193" s="330">
        <v>1.9308335000000002E-6</v>
      </c>
      <c r="Q1193" s="330">
        <v>5.4280231000000001E-5</v>
      </c>
      <c r="R1193" s="330">
        <v>4.6322354999999999E-5</v>
      </c>
      <c r="S1193" s="118">
        <v>1.9002286000000001E-4</v>
      </c>
      <c r="T1193" s="118">
        <v>2.5231426000000001E-3</v>
      </c>
      <c r="U1193" s="118">
        <v>4.6828501000000002E-3</v>
      </c>
      <c r="V1193" s="330">
        <v>9.7036558999999996E-6</v>
      </c>
      <c r="W1193" s="330">
        <v>4.8129331000000003E-7</v>
      </c>
      <c r="X1193" s="118">
        <v>0</v>
      </c>
      <c r="Y1193" s="41"/>
      <c r="Z1193" s="327">
        <f t="shared" si="516"/>
        <v>0.20372396240601501</v>
      </c>
      <c r="AA1193" s="41"/>
      <c r="AB1193" s="111">
        <v>21.141276000000001</v>
      </c>
      <c r="AC1193" s="111">
        <v>2.3700410999999999</v>
      </c>
      <c r="AD1193" s="111">
        <v>0.63479591999999996</v>
      </c>
      <c r="AE1193" s="111">
        <v>0</v>
      </c>
      <c r="AF1193" s="111">
        <v>17.754484999999999</v>
      </c>
      <c r="AG1193" s="111">
        <v>0.23821697999999999</v>
      </c>
      <c r="AH1193" s="111">
        <v>0.14373749999999999</v>
      </c>
      <c r="AI1193" s="41"/>
      <c r="AJ1193" s="114">
        <v>4.0956116000000001E-3</v>
      </c>
      <c r="AK1193" s="114">
        <v>3.8468929000000001E-3</v>
      </c>
      <c r="AL1193" s="114">
        <v>1.7636097E-4</v>
      </c>
      <c r="AM1193" s="121">
        <v>7.2357739999999996E-5</v>
      </c>
      <c r="AN1193" s="113">
        <f t="shared" si="517"/>
        <v>2.3062907438447799E-7</v>
      </c>
      <c r="AO1193" s="112">
        <f t="shared" si="518"/>
        <v>6.522225249786781E-10</v>
      </c>
      <c r="AP1193" s="112">
        <f t="shared" si="519"/>
        <v>1.0134137263799999E-2</v>
      </c>
      <c r="AQ1193" s="328">
        <v>1.8921331E-7</v>
      </c>
      <c r="AR1193" s="328">
        <v>5.7090732E-10</v>
      </c>
      <c r="AS1193" s="328">
        <v>1.5597764E-14</v>
      </c>
      <c r="AT1193" s="328">
        <v>2.2910766E-12</v>
      </c>
      <c r="AU1193" s="328">
        <v>5.5820477999999998E-14</v>
      </c>
      <c r="AV1193" s="328">
        <v>1.4335154000000001E-10</v>
      </c>
      <c r="AW1193" s="328">
        <v>4.0693411999999998E-8</v>
      </c>
      <c r="AX1193" s="328">
        <v>2.0398824000000002E-11</v>
      </c>
      <c r="AY1193" s="328">
        <v>4.4739764999999999E-11</v>
      </c>
      <c r="AZ1193" s="328">
        <v>1.4744924999999999E-14</v>
      </c>
      <c r="BA1193" s="328">
        <v>5.1054266000000002E-16</v>
      </c>
      <c r="BB1193" s="328">
        <v>1.6326877999999999E-14</v>
      </c>
      <c r="BC1193" s="328">
        <v>8.4218579999999995E-16</v>
      </c>
      <c r="BD1193" s="328">
        <v>1.6030404E-15</v>
      </c>
      <c r="BE1193" s="328">
        <v>7.6907703000000001E-12</v>
      </c>
      <c r="BF1193" s="328">
        <v>5.5963176000000004E-10</v>
      </c>
      <c r="BG1193" s="328">
        <v>1.6070243000000001E-11</v>
      </c>
      <c r="BH1193" s="328">
        <v>6.3182638000000001E-6</v>
      </c>
      <c r="BI1193" s="329">
        <v>1.0127819E-2</v>
      </c>
      <c r="BJ1193" s="328">
        <v>9.3314171000000006E-12</v>
      </c>
      <c r="BK1193" s="328">
        <v>5.6745104000000002E-14</v>
      </c>
      <c r="BL1193" s="328">
        <v>2.538818E-18</v>
      </c>
      <c r="BM1193" s="41"/>
      <c r="BN1193" s="122">
        <v>1.0615235E-5</v>
      </c>
      <c r="BO1193" s="122">
        <v>3.5626409E-7</v>
      </c>
      <c r="BP1193" s="122">
        <v>5.6803646000000002E-6</v>
      </c>
      <c r="BQ1193" s="122">
        <v>5.4291905999999997E-9</v>
      </c>
      <c r="BR1193" s="122">
        <v>3.5001663999999999E-7</v>
      </c>
      <c r="BS1193" s="122">
        <v>9.4006613000000002E-8</v>
      </c>
      <c r="BT1193" s="122">
        <v>3.0280128999999999E-10</v>
      </c>
      <c r="BU1193" s="122">
        <v>1.4514518000000001E-7</v>
      </c>
      <c r="BV1193" s="122">
        <v>2.5910425000000002E-9</v>
      </c>
      <c r="BW1193" s="122">
        <v>3.5917545000000002E-8</v>
      </c>
      <c r="BX1193" s="122">
        <v>4.0858304E-10</v>
      </c>
      <c r="BY1193" s="122">
        <v>1.0476737000000001E-8</v>
      </c>
      <c r="BZ1193" s="122">
        <v>6.9611794000000001E-12</v>
      </c>
      <c r="CA1193" s="122">
        <v>2.0419481999999999E-7</v>
      </c>
      <c r="CB1193" s="122">
        <v>3.6442716999999998E-6</v>
      </c>
      <c r="CC1193" s="122">
        <v>8.4498882000000003E-8</v>
      </c>
      <c r="CD1193" s="122">
        <v>1.3395929E-9</v>
      </c>
      <c r="CE1193" s="137"/>
      <c r="CF1193" s="143"/>
      <c r="CG1193" s="42" t="s">
        <v>1119</v>
      </c>
      <c r="CH1193" s="42"/>
      <c r="CI1193" s="42"/>
      <c r="CK1193" s="41"/>
      <c r="CL1193" s="76"/>
      <c r="CM1193" s="76"/>
      <c r="CN1193" s="76"/>
      <c r="CO1193" s="76"/>
      <c r="CP1193" s="76"/>
      <c r="CQ1193" s="76"/>
      <c r="CR1193" s="41"/>
      <c r="CS1193" s="41"/>
      <c r="CT1193" s="41"/>
      <c r="CU1193" s="41"/>
      <c r="CV1193" s="41"/>
      <c r="CW1193" s="41"/>
    </row>
    <row r="1194" spans="1:318" ht="14.5" customHeight="1">
      <c r="A1194" s="41" t="s">
        <v>9759</v>
      </c>
      <c r="B1194" s="119" t="s">
        <v>8313</v>
      </c>
      <c r="C1194" s="120" t="str">
        <f t="shared" si="510"/>
        <v>A.160.09.108</v>
      </c>
      <c r="D1194" s="135" t="s">
        <v>104</v>
      </c>
      <c r="E1194" s="119" t="s">
        <v>6570</v>
      </c>
      <c r="F1194" s="118" t="str">
        <f t="shared" si="511"/>
        <v>Cork granulate glued = aggregate (e.g. slab for insulation) 150 kg/m3</v>
      </c>
      <c r="G1194" s="118">
        <f t="shared" si="512"/>
        <v>0.24211569734728</v>
      </c>
      <c r="H1194" s="118">
        <f t="shared" si="513"/>
        <v>6.9210649030000005E-3</v>
      </c>
      <c r="I1194" s="118">
        <f t="shared" si="514"/>
        <v>3.5990713389999998E-2</v>
      </c>
      <c r="J1194" s="326">
        <f t="shared" si="515"/>
        <v>8.2419749054279998E-2</v>
      </c>
      <c r="K1194" s="118">
        <v>0.11678417000000001</v>
      </c>
      <c r="L1194" s="118">
        <v>2.4681501000000002E-2</v>
      </c>
      <c r="M1194" s="118">
        <v>1.1075069999999999E-2</v>
      </c>
      <c r="N1194" s="118">
        <v>6.3791712000000004E-3</v>
      </c>
      <c r="O1194" s="118">
        <v>4.6153728E-4</v>
      </c>
      <c r="P1194" s="330">
        <v>2.0339261E-5</v>
      </c>
      <c r="Q1194" s="330">
        <v>6.0017162000000001E-5</v>
      </c>
      <c r="R1194" s="118">
        <v>2.3414239E-4</v>
      </c>
      <c r="S1194" s="118">
        <v>6.0654459999999997E-4</v>
      </c>
      <c r="T1194" s="118">
        <v>6.5584987999999997E-2</v>
      </c>
      <c r="U1194" s="118">
        <v>1.6219049999999999E-2</v>
      </c>
      <c r="V1194" s="330">
        <v>8.7332903000000007E-6</v>
      </c>
      <c r="W1194" s="330">
        <v>4.3316397999999998E-7</v>
      </c>
      <c r="X1194" s="118">
        <v>0</v>
      </c>
      <c r="Y1194" s="41"/>
      <c r="Z1194" s="327">
        <f t="shared" si="516"/>
        <v>0.87807646616541357</v>
      </c>
      <c r="AA1194" s="41"/>
      <c r="AB1194" s="111">
        <v>32.004336000000002</v>
      </c>
      <c r="AC1194" s="111">
        <v>12.362527</v>
      </c>
      <c r="AD1194" s="111">
        <v>2.1986150000000002</v>
      </c>
      <c r="AE1194" s="111">
        <v>0</v>
      </c>
      <c r="AF1194" s="111">
        <v>16.118735000000001</v>
      </c>
      <c r="AG1194" s="111">
        <v>0.82650058000000004</v>
      </c>
      <c r="AH1194" s="111">
        <v>0.49795875000000001</v>
      </c>
      <c r="AI1194" s="41"/>
      <c r="AJ1194" s="114">
        <v>2.4316978999999999E-2</v>
      </c>
      <c r="AK1194" s="114">
        <v>2.2897872999999999E-2</v>
      </c>
      <c r="AL1194" s="114">
        <v>8.9297932000000004E-4</v>
      </c>
      <c r="AM1194" s="114">
        <v>5.2612725000000002E-4</v>
      </c>
      <c r="AN1194" s="113">
        <f t="shared" si="517"/>
        <v>1.37277414594273E-6</v>
      </c>
      <c r="AO1194" s="112">
        <f t="shared" si="518"/>
        <v>3.3024382591231362E-9</v>
      </c>
      <c r="AP1194" s="112">
        <f t="shared" si="519"/>
        <v>7.3687290831000007E-2</v>
      </c>
      <c r="AQ1194" s="328">
        <v>8.1793911999999996E-7</v>
      </c>
      <c r="AR1194" s="328">
        <v>2.4680390999999998E-9</v>
      </c>
      <c r="AS1194" s="328">
        <v>6.7425293000000005E-14</v>
      </c>
      <c r="AT1194" s="328">
        <v>2.0619689000000001E-12</v>
      </c>
      <c r="AU1194" s="328">
        <v>5.0238430000000001E-14</v>
      </c>
      <c r="AV1194" s="328">
        <v>9.4860618000000004E-10</v>
      </c>
      <c r="AW1194" s="328">
        <v>5.5305785999999997E-7</v>
      </c>
      <c r="AX1194" s="328">
        <v>1.3967601000000001E-10</v>
      </c>
      <c r="AY1194" s="328">
        <v>6.7999417999999995E-10</v>
      </c>
      <c r="AZ1194" s="328">
        <v>1.2317659000000001E-13</v>
      </c>
      <c r="BA1194" s="328">
        <v>4.1358883999999997E-15</v>
      </c>
      <c r="BB1194" s="328">
        <v>1.4921516999999999E-14</v>
      </c>
      <c r="BC1194" s="328">
        <v>3.5579897000000001E-15</v>
      </c>
      <c r="BD1194" s="328">
        <v>1.4609661000000001E-15</v>
      </c>
      <c r="BE1194" s="328">
        <v>3.0910116999999999E-10</v>
      </c>
      <c r="BF1194" s="328">
        <v>5.0894811000000004E-10</v>
      </c>
      <c r="BG1194" s="328">
        <v>1.4463218000000001E-11</v>
      </c>
      <c r="BH1194" s="328">
        <v>1.4476831E-5</v>
      </c>
      <c r="BI1194" s="329">
        <v>7.3672814000000003E-2</v>
      </c>
      <c r="BJ1194" s="328">
        <v>8.3982753999999994E-12</v>
      </c>
      <c r="BK1194" s="328">
        <v>5.1070593999999998E-14</v>
      </c>
      <c r="BL1194" s="328">
        <v>2.2849361999999999E-18</v>
      </c>
      <c r="BM1194" s="41"/>
      <c r="BN1194" s="122">
        <v>5.5626486999999998E-5</v>
      </c>
      <c r="BO1194" s="122">
        <v>5.0810576999999998E-6</v>
      </c>
      <c r="BP1194" s="122">
        <v>2.4483102000000002E-5</v>
      </c>
      <c r="BQ1194" s="122">
        <v>2.7429512000000001E-8</v>
      </c>
      <c r="BR1194" s="122">
        <v>4.2382735999999997E-6</v>
      </c>
      <c r="BS1194" s="122">
        <v>6.0439242000000002E-7</v>
      </c>
      <c r="BT1194" s="122">
        <v>2.7252116E-10</v>
      </c>
      <c r="BU1194" s="122">
        <v>1.4395787999999999E-6</v>
      </c>
      <c r="BV1194" s="122">
        <v>2.7293856E-8</v>
      </c>
      <c r="BW1194" s="122">
        <v>3.9713705000000003E-8</v>
      </c>
      <c r="BX1194" s="122">
        <v>3.6772472999999998E-10</v>
      </c>
      <c r="BY1194" s="122">
        <v>9.4290635E-9</v>
      </c>
      <c r="BZ1194" s="122">
        <v>6.2650614000000004E-12</v>
      </c>
      <c r="CA1194" s="122">
        <v>1.8116142E-6</v>
      </c>
      <c r="CB1194" s="122">
        <v>1.7576651E-5</v>
      </c>
      <c r="CC1194" s="122">
        <v>2.8610000999999998E-7</v>
      </c>
      <c r="CD1194" s="122">
        <v>1.2056336E-9</v>
      </c>
      <c r="CE1194" s="188"/>
      <c r="CF1194" s="143"/>
      <c r="CG1194" s="42" t="s">
        <v>1121</v>
      </c>
      <c r="CH1194" s="42"/>
      <c r="CI1194" s="42"/>
      <c r="CK1194" s="41"/>
      <c r="CL1194" s="76"/>
      <c r="CM1194" s="76"/>
      <c r="CN1194" s="76"/>
      <c r="CO1194" s="76"/>
      <c r="CP1194" s="76"/>
      <c r="CQ1194" s="76"/>
      <c r="CR1194" s="41"/>
      <c r="CS1194" s="41"/>
      <c r="CT1194" s="41"/>
      <c r="CU1194" s="41"/>
      <c r="CV1194" s="41"/>
      <c r="CW1194" s="41"/>
    </row>
    <row r="1195" spans="1:318" ht="14.5" customHeight="1">
      <c r="A1195" s="41" t="s">
        <v>9757</v>
      </c>
      <c r="B1195" s="119" t="s">
        <v>8313</v>
      </c>
      <c r="C1195" s="120" t="str">
        <f t="shared" si="510"/>
        <v>A.160.09.109</v>
      </c>
      <c r="D1195" s="135" t="s">
        <v>104</v>
      </c>
      <c r="E1195" s="119" t="s">
        <v>6570</v>
      </c>
      <c r="F1195" s="118" t="str">
        <f t="shared" si="511"/>
        <v>MDF at factury gate</v>
      </c>
      <c r="G1195" s="118">
        <f t="shared" si="512"/>
        <v>0.1722133313244</v>
      </c>
      <c r="H1195" s="118">
        <f t="shared" si="513"/>
        <v>5.3982605890000009E-3</v>
      </c>
      <c r="I1195" s="118">
        <f t="shared" si="514"/>
        <v>2.8018685870000001E-2</v>
      </c>
      <c r="J1195" s="326">
        <f t="shared" si="515"/>
        <v>5.5248428865400004E-2</v>
      </c>
      <c r="K1195" s="118">
        <v>8.3547956000000007E-2</v>
      </c>
      <c r="L1195" s="118">
        <v>1.8925981000000001E-2</v>
      </c>
      <c r="M1195" s="118">
        <v>8.9025001999999999E-3</v>
      </c>
      <c r="N1195" s="118">
        <v>4.9928632000000002E-3</v>
      </c>
      <c r="O1195" s="118">
        <v>3.2584467999999999E-4</v>
      </c>
      <c r="P1195" s="330">
        <v>3.0646630999999997E-5</v>
      </c>
      <c r="Q1195" s="330">
        <v>4.8906078000000002E-5</v>
      </c>
      <c r="R1195" s="118">
        <v>1.9020467E-4</v>
      </c>
      <c r="S1195" s="118">
        <v>2.9734789000000002E-4</v>
      </c>
      <c r="T1195" s="118">
        <v>4.7672132999999998E-2</v>
      </c>
      <c r="U1195" s="118">
        <v>7.2734668000000004E-3</v>
      </c>
      <c r="V1195" s="330">
        <v>5.2102046000000003E-6</v>
      </c>
      <c r="W1195" s="330">
        <v>2.7097079999999999E-7</v>
      </c>
      <c r="X1195" s="118">
        <v>0</v>
      </c>
      <c r="Y1195" s="41"/>
      <c r="Z1195" s="327">
        <f t="shared" si="516"/>
        <v>0.62818012030075188</v>
      </c>
      <c r="AA1195" s="41"/>
      <c r="AB1195" s="111">
        <v>26.364218000000001</v>
      </c>
      <c r="AC1195" s="111">
        <v>8.2128297000000003</v>
      </c>
      <c r="AD1195" s="111">
        <v>0.98597676999999995</v>
      </c>
      <c r="AE1195" s="111">
        <v>0</v>
      </c>
      <c r="AF1195" s="111">
        <v>16.581779000000001</v>
      </c>
      <c r="AG1195" s="111">
        <v>0.36120567999999997</v>
      </c>
      <c r="AH1195" s="111">
        <v>0.22242653000000001</v>
      </c>
      <c r="AI1195" s="41"/>
      <c r="AJ1195" s="114">
        <v>1.7980928E-2</v>
      </c>
      <c r="AK1195" s="114">
        <v>1.6930509E-2</v>
      </c>
      <c r="AL1195" s="114">
        <v>6.5588050999999998E-4</v>
      </c>
      <c r="AM1195" s="114">
        <v>3.9453843000000001E-4</v>
      </c>
      <c r="AN1195" s="113">
        <f t="shared" si="517"/>
        <v>1.0150185478111999E-6</v>
      </c>
      <c r="AO1195" s="112">
        <f t="shared" si="518"/>
        <v>2.4255936290617339E-9</v>
      </c>
      <c r="AP1195" s="112">
        <f t="shared" si="519"/>
        <v>5.5257484205300002E-2</v>
      </c>
      <c r="AQ1195" s="328">
        <v>5.8713239999999996E-7</v>
      </c>
      <c r="AR1195" s="328">
        <v>1.7716785E-9</v>
      </c>
      <c r="AS1195" s="328">
        <v>4.8397985999999997E-14</v>
      </c>
      <c r="AT1195" s="328">
        <v>1.1128971E-11</v>
      </c>
      <c r="AU1195" s="328">
        <v>1.3278957E-12</v>
      </c>
      <c r="AV1195" s="328">
        <v>7.4250719000000005E-10</v>
      </c>
      <c r="AW1195" s="328">
        <v>4.2639953999999998E-7</v>
      </c>
      <c r="AX1195" s="328">
        <v>1.1287570999999999E-10</v>
      </c>
      <c r="AY1195" s="328">
        <v>5.3248808999999996E-10</v>
      </c>
      <c r="AZ1195" s="328">
        <v>2.2405053E-14</v>
      </c>
      <c r="BA1195" s="328">
        <v>3.2288968000000002E-16</v>
      </c>
      <c r="BB1195" s="328">
        <v>3.9591773000000001E-14</v>
      </c>
      <c r="BC1195" s="328">
        <v>2.2340307E-15</v>
      </c>
      <c r="BD1195" s="328">
        <v>2.1536044000000001E-15</v>
      </c>
      <c r="BE1195" s="328">
        <v>4.0061977000000002E-10</v>
      </c>
      <c r="BF1195" s="328">
        <v>3.2585272999999998E-10</v>
      </c>
      <c r="BG1195" s="328">
        <v>8.4047755000000003E-12</v>
      </c>
      <c r="BH1195" s="328">
        <v>8.1282052999999997E-6</v>
      </c>
      <c r="BI1195" s="329">
        <v>5.5249355999999999E-2</v>
      </c>
      <c r="BJ1195" s="328">
        <v>5.1712545000000004E-12</v>
      </c>
      <c r="BK1195" s="328">
        <v>3.1446818E-14</v>
      </c>
      <c r="BL1195" s="328">
        <v>1.4069539E-18</v>
      </c>
      <c r="BM1195" s="41"/>
      <c r="BN1195" s="122">
        <v>3.9355196000000001E-5</v>
      </c>
      <c r="BO1195" s="122">
        <v>3.9796580000000003E-6</v>
      </c>
      <c r="BP1195" s="122">
        <v>1.7515329000000001E-5</v>
      </c>
      <c r="BQ1195" s="122">
        <v>2.2330756999999999E-8</v>
      </c>
      <c r="BR1195" s="122">
        <v>3.3199791E-6</v>
      </c>
      <c r="BS1195" s="122">
        <v>4.5037596E-7</v>
      </c>
      <c r="BT1195" s="122">
        <v>1.6644676999999999E-10</v>
      </c>
      <c r="BU1195" s="122">
        <v>1.1679510999999999E-6</v>
      </c>
      <c r="BV1195" s="122">
        <v>4.1125621000000002E-8</v>
      </c>
      <c r="BW1195" s="122">
        <v>3.2361436000000001E-8</v>
      </c>
      <c r="BX1195" s="122">
        <v>9.9753598000000005E-9</v>
      </c>
      <c r="BY1195" s="122">
        <v>5.5762436999999997E-9</v>
      </c>
      <c r="BZ1195" s="122">
        <v>1.7601729E-10</v>
      </c>
      <c r="CA1195" s="122">
        <v>1.6598585999999999E-6</v>
      </c>
      <c r="CB1195" s="122">
        <v>1.1017426999999999E-5</v>
      </c>
      <c r="CC1195" s="122">
        <v>1.3216283000000001E-7</v>
      </c>
      <c r="CD1195" s="122">
        <v>7.4237124999999998E-10</v>
      </c>
      <c r="CE1195" s="188"/>
      <c r="CF1195" s="143"/>
      <c r="CG1195" s="42" t="s">
        <v>1122</v>
      </c>
      <c r="CH1195" s="42"/>
      <c r="CI1195" s="42"/>
      <c r="CJ1195" s="76"/>
      <c r="CK1195" s="50"/>
      <c r="CL1195" s="76"/>
      <c r="CM1195" s="76"/>
      <c r="CN1195" s="76"/>
      <c r="CO1195" s="76"/>
      <c r="CP1195" s="76"/>
      <c r="CQ1195" s="76"/>
      <c r="CR1195" s="41"/>
      <c r="CS1195" s="41"/>
      <c r="CT1195" s="41"/>
      <c r="CU1195" s="41"/>
      <c r="CV1195" s="41"/>
      <c r="CW1195" s="41"/>
    </row>
    <row r="1196" spans="1:318" ht="14.5" customHeight="1">
      <c r="A1196" s="41" t="s">
        <v>9754</v>
      </c>
      <c r="B1196" s="119" t="s">
        <v>8313</v>
      </c>
      <c r="C1196" s="120" t="str">
        <f t="shared" si="510"/>
        <v>A.160.09.110</v>
      </c>
      <c r="D1196" s="135" t="s">
        <v>104</v>
      </c>
      <c r="E1196" s="119" t="s">
        <v>6570</v>
      </c>
      <c r="F1196" s="118" t="str">
        <f t="shared" si="511"/>
        <v>Particle board  standard (Rotterdam)</v>
      </c>
      <c r="G1196" s="118">
        <f t="shared" si="512"/>
        <v>0.18139603502392002</v>
      </c>
      <c r="H1196" s="118">
        <f t="shared" si="513"/>
        <v>5.5154803930000003E-3</v>
      </c>
      <c r="I1196" s="118">
        <f t="shared" si="514"/>
        <v>2.9074714090000002E-2</v>
      </c>
      <c r="J1196" s="326">
        <f t="shared" si="515"/>
        <v>5.9032657540920006E-2</v>
      </c>
      <c r="K1196" s="118">
        <v>8.7773183000000005E-2</v>
      </c>
      <c r="L1196" s="118">
        <v>1.9817184000000002E-2</v>
      </c>
      <c r="M1196" s="118">
        <v>9.0537546999999996E-3</v>
      </c>
      <c r="N1196" s="118">
        <v>5.0752063000000002E-3</v>
      </c>
      <c r="O1196" s="118">
        <v>3.4230023999999999E-4</v>
      </c>
      <c r="P1196" s="330">
        <v>3.1637283999999999E-5</v>
      </c>
      <c r="Q1196" s="330">
        <v>6.6336569E-5</v>
      </c>
      <c r="R1196" s="118">
        <v>2.0377538999999999E-4</v>
      </c>
      <c r="S1196" s="118">
        <v>3.0826744000000001E-4</v>
      </c>
      <c r="T1196" s="118">
        <v>5.1428611999999999E-2</v>
      </c>
      <c r="U1196" s="118">
        <v>7.2873080999999998E-3</v>
      </c>
      <c r="V1196" s="330">
        <v>7.9719584000000008E-6</v>
      </c>
      <c r="W1196" s="330">
        <v>4.9804252000000001E-7</v>
      </c>
      <c r="X1196" s="118">
        <v>0</v>
      </c>
      <c r="Y1196" s="41"/>
      <c r="Z1196" s="327">
        <f t="shared" si="516"/>
        <v>0.65994874436090223</v>
      </c>
      <c r="AA1196" s="41"/>
      <c r="AB1196" s="111">
        <v>26.796050999999999</v>
      </c>
      <c r="AC1196" s="111">
        <v>8.6420955999999993</v>
      </c>
      <c r="AD1196" s="111">
        <v>0.98785316000000001</v>
      </c>
      <c r="AE1196" s="111">
        <v>0</v>
      </c>
      <c r="AF1196" s="111">
        <v>16.581852999999999</v>
      </c>
      <c r="AG1196" s="111">
        <v>0.36140568000000001</v>
      </c>
      <c r="AH1196" s="111">
        <v>0.22284369000000001</v>
      </c>
      <c r="AI1196" s="41"/>
      <c r="AJ1196" s="114">
        <v>1.8822150999999999E-2</v>
      </c>
      <c r="AK1196" s="114">
        <v>1.7712532E-2</v>
      </c>
      <c r="AL1196" s="114">
        <v>6.8711971000000001E-4</v>
      </c>
      <c r="AM1196" s="114">
        <v>4.2249924000000003E-4</v>
      </c>
      <c r="AN1196" s="113">
        <f t="shared" si="517"/>
        <v>1.0619024031464E-6</v>
      </c>
      <c r="AO1196" s="112">
        <f t="shared" si="518"/>
        <v>2.5411231583046756E-9</v>
      </c>
      <c r="AP1196" s="112">
        <f t="shared" si="519"/>
        <v>5.9173562914700002E-2</v>
      </c>
      <c r="AQ1196" s="328">
        <v>6.1666471999999999E-7</v>
      </c>
      <c r="AR1196" s="328">
        <v>1.8607863E-9</v>
      </c>
      <c r="AS1196" s="328">
        <v>5.0832462000000001E-14</v>
      </c>
      <c r="AT1196" s="328">
        <v>1.1800905E-11</v>
      </c>
      <c r="AU1196" s="328">
        <v>1.3454821E-12</v>
      </c>
      <c r="AV1196" s="328">
        <v>7.5475349000000004E-10</v>
      </c>
      <c r="AW1196" s="328">
        <v>4.4357267999999997E-7</v>
      </c>
      <c r="AX1196" s="328">
        <v>1.1479582E-10</v>
      </c>
      <c r="AY1196" s="328">
        <v>5.5240252000000003E-10</v>
      </c>
      <c r="AZ1196" s="328">
        <v>2.6871252999999998E-14</v>
      </c>
      <c r="BA1196" s="328">
        <v>4.6673951999999996E-16</v>
      </c>
      <c r="BB1196" s="328">
        <v>4.6047557000000001E-14</v>
      </c>
      <c r="BC1196" s="328">
        <v>4.2715338E-14</v>
      </c>
      <c r="BD1196" s="328">
        <v>9.9074834000000008E-15</v>
      </c>
      <c r="BE1196" s="328">
        <v>4.032963E-10</v>
      </c>
      <c r="BF1196" s="328">
        <v>4.8423319999999998E-10</v>
      </c>
      <c r="BG1196" s="328">
        <v>1.2903456E-11</v>
      </c>
      <c r="BH1196" s="328">
        <v>9.5779146999999998E-6</v>
      </c>
      <c r="BI1196" s="329">
        <v>5.9163985000000002E-2</v>
      </c>
      <c r="BJ1196" s="328">
        <v>9.5737693000000003E-12</v>
      </c>
      <c r="BK1196" s="328">
        <v>5.8218866999999999E-14</v>
      </c>
      <c r="BL1196" s="328">
        <v>2.6047551999999999E-18</v>
      </c>
      <c r="BM1196" s="41"/>
      <c r="BN1196" s="122">
        <v>4.1096249999999998E-5</v>
      </c>
      <c r="BO1196" s="122">
        <v>4.1205397000000002E-6</v>
      </c>
      <c r="BP1196" s="122">
        <v>1.8401121999999999E-5</v>
      </c>
      <c r="BQ1196" s="122">
        <v>2.3921356000000001E-8</v>
      </c>
      <c r="BR1196" s="122">
        <v>3.4415759E-6</v>
      </c>
      <c r="BS1196" s="122">
        <v>4.5742538000000001E-7</v>
      </c>
      <c r="BT1196" s="122">
        <v>2.5333231999999999E-10</v>
      </c>
      <c r="BU1196" s="122">
        <v>1.1793383000000001E-6</v>
      </c>
      <c r="BV1196" s="122">
        <v>4.2455006999999998E-8</v>
      </c>
      <c r="BW1196" s="122">
        <v>4.3895293999999998E-8</v>
      </c>
      <c r="BX1196" s="122">
        <v>1.010444E-8</v>
      </c>
      <c r="BY1196" s="122">
        <v>8.5091778000000007E-9</v>
      </c>
      <c r="BZ1196" s="122">
        <v>1.7842944000000001E-10</v>
      </c>
      <c r="CA1196" s="122">
        <v>1.6966205E-6</v>
      </c>
      <c r="CB1196" s="122">
        <v>1.1535586E-5</v>
      </c>
      <c r="CC1196" s="122">
        <v>1.3334994000000001E-7</v>
      </c>
      <c r="CD1196" s="122">
        <v>1.3743843000000001E-9</v>
      </c>
      <c r="CE1196" s="137"/>
      <c r="CF1196" s="143"/>
      <c r="CG1196" s="42" t="s">
        <v>1123</v>
      </c>
      <c r="CH1196" s="42"/>
      <c r="CI1196" s="42"/>
      <c r="CJ1196" s="76"/>
      <c r="CK1196" s="50"/>
      <c r="CL1196" s="41"/>
      <c r="CM1196" s="41"/>
      <c r="CN1196" s="41"/>
      <c r="CO1196" s="41"/>
      <c r="CP1196" s="41"/>
      <c r="CQ1196" s="41"/>
      <c r="CR1196" s="41"/>
      <c r="CS1196" s="41"/>
      <c r="CT1196" s="41"/>
      <c r="CU1196" s="41"/>
      <c r="CV1196" s="41"/>
      <c r="CW1196" s="41"/>
    </row>
    <row r="1197" spans="1:318" ht="14.5" customHeight="1">
      <c r="A1197" s="41" t="s">
        <v>9752</v>
      </c>
      <c r="B1197" s="119" t="s">
        <v>8313</v>
      </c>
      <c r="C1197" s="120" t="str">
        <f t="shared" si="510"/>
        <v>A.160.09.111</v>
      </c>
      <c r="D1197" s="135" t="s">
        <v>104</v>
      </c>
      <c r="E1197" s="119" t="s">
        <v>6570</v>
      </c>
      <c r="F1197" s="118" t="str">
        <f t="shared" si="511"/>
        <v>Particle board biodegradable at factury gate</v>
      </c>
      <c r="G1197" s="118">
        <f t="shared" si="512"/>
        <v>0.13549075574469999</v>
      </c>
      <c r="H1197" s="118">
        <f t="shared" si="513"/>
        <v>4.7616945950000001E-3</v>
      </c>
      <c r="I1197" s="118">
        <f t="shared" si="514"/>
        <v>9.1177212999999993E-3</v>
      </c>
      <c r="J1197" s="326">
        <f t="shared" si="515"/>
        <v>9.6662498497000014E-3</v>
      </c>
      <c r="K1197" s="118">
        <v>0.11194509</v>
      </c>
      <c r="L1197" s="118">
        <v>4.0729375999999998E-3</v>
      </c>
      <c r="M1197" s="118">
        <v>4.7370329999999999E-3</v>
      </c>
      <c r="N1197" s="118">
        <v>4.0195669000000003E-3</v>
      </c>
      <c r="O1197" s="118">
        <v>6.2258257999999996E-4</v>
      </c>
      <c r="P1197" s="330">
        <v>5.0548849E-5</v>
      </c>
      <c r="Q1197" s="330">
        <v>6.8996265999999996E-5</v>
      </c>
      <c r="R1197" s="118">
        <v>3.0775069999999999E-4</v>
      </c>
      <c r="S1197" s="118">
        <v>3.7007259999999998E-4</v>
      </c>
      <c r="T1197" s="118">
        <v>1.550238E-3</v>
      </c>
      <c r="U1197" s="118">
        <v>7.7389199000000002E-3</v>
      </c>
      <c r="V1197" s="330">
        <v>6.7483788999999997E-6</v>
      </c>
      <c r="W1197" s="330">
        <v>2.7097079999999999E-7</v>
      </c>
      <c r="X1197" s="118">
        <v>0</v>
      </c>
      <c r="Y1197" s="41"/>
      <c r="Z1197" s="327">
        <f t="shared" si="516"/>
        <v>0.84169240601503748</v>
      </c>
      <c r="AA1197" s="41"/>
      <c r="AB1197" s="111">
        <v>29.203749999999999</v>
      </c>
      <c r="AC1197" s="111">
        <v>10.976430000000001</v>
      </c>
      <c r="AD1197" s="111">
        <v>1.0490805000000001</v>
      </c>
      <c r="AE1197" s="111">
        <v>0</v>
      </c>
      <c r="AF1197" s="111">
        <v>16.581779000000001</v>
      </c>
      <c r="AG1197" s="111">
        <v>0.36183746999999999</v>
      </c>
      <c r="AH1197" s="111">
        <v>0.23462335000000001</v>
      </c>
      <c r="AI1197" s="41"/>
      <c r="AJ1197" s="114">
        <v>1.6509530000000001E-2</v>
      </c>
      <c r="AK1197" s="114">
        <v>1.5326677E-2</v>
      </c>
      <c r="AL1197" s="114">
        <v>7.0679429999999995E-4</v>
      </c>
      <c r="AM1197" s="114">
        <v>4.760589E-4</v>
      </c>
      <c r="AN1197" s="113">
        <f t="shared" si="517"/>
        <v>9.1886550244509984E-7</v>
      </c>
      <c r="AO1197" s="112">
        <f t="shared" si="518"/>
        <v>2.6138842134898647E-9</v>
      </c>
      <c r="AP1197" s="112">
        <f t="shared" si="519"/>
        <v>6.6674915468000001E-2</v>
      </c>
      <c r="AQ1197" s="328">
        <v>7.8908521000000002E-7</v>
      </c>
      <c r="AR1197" s="328">
        <v>2.3811569999999999E-9</v>
      </c>
      <c r="AS1197" s="328">
        <v>6.5043720000000005E-14</v>
      </c>
      <c r="AT1197" s="328">
        <v>3.5927088999999999E-11</v>
      </c>
      <c r="AU1197" s="328">
        <v>4.5492915999999996E-12</v>
      </c>
      <c r="AV1197" s="328">
        <v>5.9768981000000001E-10</v>
      </c>
      <c r="AW1197" s="328">
        <v>1.2812051999999999E-7</v>
      </c>
      <c r="AX1197" s="328">
        <v>8.5985083999999998E-11</v>
      </c>
      <c r="AY1197" s="328">
        <v>1.3614386000000001E-10</v>
      </c>
      <c r="AZ1197" s="328">
        <v>5.8567601000000006E-14</v>
      </c>
      <c r="BA1197" s="328">
        <v>5.0838600999999999E-16</v>
      </c>
      <c r="BB1197" s="328">
        <v>1.1605211999999999E-13</v>
      </c>
      <c r="BC1197" s="328">
        <v>6.6318411999999999E-15</v>
      </c>
      <c r="BD1197" s="328">
        <v>5.4955967000000002E-15</v>
      </c>
      <c r="BE1197" s="328">
        <v>5.4427079000000003E-10</v>
      </c>
      <c r="BF1197" s="328">
        <v>4.7216420999999999E-10</v>
      </c>
      <c r="BG1197" s="328">
        <v>1.0314522000000001E-11</v>
      </c>
      <c r="BH1197" s="328">
        <v>1.1550468E-5</v>
      </c>
      <c r="BI1197" s="329">
        <v>6.6663365000000002E-2</v>
      </c>
      <c r="BJ1197" s="328">
        <v>5.1712545000000004E-12</v>
      </c>
      <c r="BK1197" s="328">
        <v>3.1446818E-14</v>
      </c>
      <c r="BL1197" s="328">
        <v>1.4069539E-18</v>
      </c>
      <c r="BM1197" s="41"/>
      <c r="BN1197" s="122">
        <v>4.2157328E-5</v>
      </c>
      <c r="BO1197" s="122">
        <v>1.1319283000000001E-6</v>
      </c>
      <c r="BP1197" s="122">
        <v>2.3468619E-5</v>
      </c>
      <c r="BQ1197" s="122">
        <v>3.6221760000000001E-8</v>
      </c>
      <c r="BR1197" s="122">
        <v>1.2031026000000001E-6</v>
      </c>
      <c r="BS1197" s="122">
        <v>3.7939817999999998E-7</v>
      </c>
      <c r="BT1197" s="122">
        <v>2.1283778E-10</v>
      </c>
      <c r="BU1197" s="122">
        <v>5.804106E-7</v>
      </c>
      <c r="BV1197" s="122">
        <v>6.7832995999999995E-8</v>
      </c>
      <c r="BW1197" s="122">
        <v>4.5655230999999998E-8</v>
      </c>
      <c r="BX1197" s="122">
        <v>3.4188195999999998E-8</v>
      </c>
      <c r="BY1197" s="122">
        <v>6.9645837000000003E-9</v>
      </c>
      <c r="BZ1197" s="122">
        <v>6.0341967999999999E-10</v>
      </c>
      <c r="CA1197" s="122">
        <v>9.1006388999999996E-7</v>
      </c>
      <c r="CB1197" s="122">
        <v>1.4142281E-5</v>
      </c>
      <c r="CC1197" s="122">
        <v>1.4910365000000001E-7</v>
      </c>
      <c r="CD1197" s="122">
        <v>7.4237124999999998E-10</v>
      </c>
      <c r="CE1197" s="186"/>
      <c r="CF1197" s="143"/>
      <c r="CG1197" s="42" t="s">
        <v>9750</v>
      </c>
      <c r="CH1197" s="42"/>
      <c r="CI1197" s="42"/>
      <c r="CK1197" s="41"/>
      <c r="CL1197" s="100"/>
      <c r="CM1197" s="100"/>
      <c r="CN1197" s="100"/>
      <c r="CO1197" s="100"/>
      <c r="CP1197" s="100"/>
      <c r="CQ1197" s="100"/>
      <c r="CR1197" s="41"/>
      <c r="CS1197" s="41"/>
      <c r="CT1197" s="41"/>
      <c r="CU1197" s="41"/>
      <c r="CV1197" s="41"/>
      <c r="CW1197" s="41"/>
    </row>
    <row r="1198" spans="1:318" ht="14.5" customHeight="1">
      <c r="A1198" s="41" t="s">
        <v>9749</v>
      </c>
      <c r="B1198" s="119" t="s">
        <v>8313</v>
      </c>
      <c r="C1198" s="120" t="str">
        <f t="shared" si="510"/>
        <v>A.160.09.112</v>
      </c>
      <c r="D1198" s="135" t="s">
        <v>104</v>
      </c>
      <c r="E1198" s="119" t="s">
        <v>6570</v>
      </c>
      <c r="F1198" s="118" t="str">
        <f t="shared" si="511"/>
        <v>Particle board high humidity P5 (Rotterdam)</v>
      </c>
      <c r="G1198" s="118">
        <f t="shared" si="512"/>
        <v>0.22692741696079999</v>
      </c>
      <c r="H1198" s="118">
        <f t="shared" si="513"/>
        <v>6.3986008169999997E-3</v>
      </c>
      <c r="I1198" s="118">
        <f t="shared" si="514"/>
        <v>3.4087698280000002E-2</v>
      </c>
      <c r="J1198" s="326">
        <f t="shared" si="515"/>
        <v>7.7726407863799973E-2</v>
      </c>
      <c r="K1198" s="118">
        <v>0.10871471000000001</v>
      </c>
      <c r="L1198" s="118">
        <v>2.3686749E-2</v>
      </c>
      <c r="M1198" s="118">
        <v>1.0085691000000001E-2</v>
      </c>
      <c r="N1198" s="118">
        <v>5.7084978000000001E-3</v>
      </c>
      <c r="O1198" s="118">
        <v>4.4922191999999998E-4</v>
      </c>
      <c r="P1198" s="330">
        <v>3.8224396999999998E-5</v>
      </c>
      <c r="Q1198" s="118">
        <v>2.026567E-4</v>
      </c>
      <c r="R1198" s="118">
        <v>3.1525827999999997E-4</v>
      </c>
      <c r="S1198" s="118">
        <v>3.9296011999999999E-4</v>
      </c>
      <c r="T1198" s="118">
        <v>6.9932920999999995E-2</v>
      </c>
      <c r="U1198" s="118">
        <v>7.3673901000000002E-3</v>
      </c>
      <c r="V1198" s="330">
        <v>3.0750097999999997E-5</v>
      </c>
      <c r="W1198" s="330">
        <v>2.3865458000000001E-6</v>
      </c>
      <c r="X1198" s="118">
        <v>0</v>
      </c>
      <c r="Y1198" s="41"/>
      <c r="Z1198" s="327">
        <f t="shared" si="516"/>
        <v>0.81740383458646615</v>
      </c>
      <c r="AA1198" s="41"/>
      <c r="AB1198" s="111">
        <v>28.985773999999999</v>
      </c>
      <c r="AC1198" s="111">
        <v>10.816882</v>
      </c>
      <c r="AD1198" s="111">
        <v>0.99870957999999999</v>
      </c>
      <c r="AE1198" s="111">
        <v>0</v>
      </c>
      <c r="AF1198" s="111">
        <v>16.582471999999999</v>
      </c>
      <c r="AG1198" s="111">
        <v>0.36256609000000001</v>
      </c>
      <c r="AH1198" s="111">
        <v>0.22514390000000001</v>
      </c>
      <c r="AI1198" s="41"/>
      <c r="AJ1198" s="114">
        <v>2.2891373E-2</v>
      </c>
      <c r="AK1198" s="114">
        <v>2.1482859999999999E-2</v>
      </c>
      <c r="AL1198" s="114">
        <v>8.4530694999999999E-4</v>
      </c>
      <c r="AM1198" s="114">
        <v>5.6320616999999999E-4</v>
      </c>
      <c r="AN1198" s="113">
        <f t="shared" si="517"/>
        <v>1.2879412425351998E-6</v>
      </c>
      <c r="AO1198" s="112">
        <f t="shared" si="518"/>
        <v>3.1261352056161922E-9</v>
      </c>
      <c r="AP1198" s="112">
        <f t="shared" si="519"/>
        <v>7.8880415689999997E-2</v>
      </c>
      <c r="AQ1198" s="328">
        <v>7.6320752999999995E-7</v>
      </c>
      <c r="AR1198" s="328">
        <v>2.3029553999999999E-9</v>
      </c>
      <c r="AS1198" s="328">
        <v>6.2912501000000004E-14</v>
      </c>
      <c r="AT1198" s="328">
        <v>1.7389228000000001E-11</v>
      </c>
      <c r="AU1198" s="328">
        <v>1.4917442000000001E-12</v>
      </c>
      <c r="AV1198" s="328">
        <v>8.4893052000000002E-10</v>
      </c>
      <c r="AW1198" s="328">
        <v>5.2159557000000004E-7</v>
      </c>
      <c r="AX1198" s="328">
        <v>1.2901516000000001E-10</v>
      </c>
      <c r="AY1198" s="328">
        <v>6.4308929999999998E-10</v>
      </c>
      <c r="AZ1198" s="328">
        <v>6.4015611000000003E-14</v>
      </c>
      <c r="BA1198" s="328">
        <v>1.6631055999999999E-15</v>
      </c>
      <c r="BB1198" s="328">
        <v>9.5171639999999995E-14</v>
      </c>
      <c r="BC1198" s="328">
        <v>2.0920651999999999E-13</v>
      </c>
      <c r="BD1198" s="328">
        <v>4.3540822E-14</v>
      </c>
      <c r="BE1198" s="328">
        <v>4.2532957000000002E-10</v>
      </c>
      <c r="BF1198" s="328">
        <v>1.798813E-9</v>
      </c>
      <c r="BG1198" s="328">
        <v>5.0317946999999998E-11</v>
      </c>
      <c r="BH1198" s="328">
        <v>2.107169E-5</v>
      </c>
      <c r="BI1198" s="329">
        <v>7.8859343999999998E-2</v>
      </c>
      <c r="BJ1198" s="328">
        <v>4.6188473000000002E-11</v>
      </c>
      <c r="BK1198" s="328">
        <v>2.8087584999999999E-13</v>
      </c>
      <c r="BL1198" s="328">
        <v>1.2566592999999999E-17</v>
      </c>
      <c r="BM1198" s="41"/>
      <c r="BN1198" s="122">
        <v>4.9848717000000003E-5</v>
      </c>
      <c r="BO1198" s="122">
        <v>4.7755821000000004E-6</v>
      </c>
      <c r="BP1198" s="122">
        <v>2.2791388000000001E-5</v>
      </c>
      <c r="BQ1198" s="122">
        <v>3.6988155E-8</v>
      </c>
      <c r="BR1198" s="122">
        <v>4.0005013000000001E-6</v>
      </c>
      <c r="BS1198" s="122">
        <v>5.1605376E-7</v>
      </c>
      <c r="BT1198" s="122">
        <v>9.7593941999999994E-10</v>
      </c>
      <c r="BU1198" s="122">
        <v>1.2740432E-6</v>
      </c>
      <c r="BV1198" s="122">
        <v>5.1294448999999997E-8</v>
      </c>
      <c r="BW1198" s="122">
        <v>1.3409912E-7</v>
      </c>
      <c r="BX1198" s="122">
        <v>1.1177967E-8</v>
      </c>
      <c r="BY1198" s="122">
        <v>3.2901716000000001E-8</v>
      </c>
      <c r="BZ1198" s="122">
        <v>1.9849073999999999E-10</v>
      </c>
      <c r="CA1198" s="122">
        <v>1.9140929000000001E-6</v>
      </c>
      <c r="CB1198" s="122">
        <v>1.4159565999999999E-5</v>
      </c>
      <c r="CC1198" s="122">
        <v>1.4322286999999999E-7</v>
      </c>
      <c r="CD1198" s="122">
        <v>6.6306917000000001E-9</v>
      </c>
      <c r="CE1198" s="187"/>
      <c r="CF1198" s="143"/>
      <c r="CG1198" s="42" t="s">
        <v>1124</v>
      </c>
      <c r="CH1198" s="42"/>
      <c r="CI1198" s="42"/>
      <c r="CJ1198" s="76"/>
      <c r="CK1198" s="50"/>
      <c r="CL1198" s="100"/>
      <c r="CM1198" s="100"/>
      <c r="CN1198" s="100"/>
      <c r="CO1198" s="100"/>
      <c r="CP1198" s="100"/>
      <c r="CQ1198" s="100"/>
      <c r="CR1198" s="41"/>
      <c r="CS1198" s="41"/>
      <c r="CT1198" s="41"/>
      <c r="CU1198" s="41"/>
      <c r="CV1198" s="41"/>
      <c r="CW1198" s="41"/>
    </row>
    <row r="1199" spans="1:318" ht="14.5" customHeight="1">
      <c r="A1199" s="41" t="s">
        <v>9747</v>
      </c>
      <c r="B1199" s="119" t="s">
        <v>8313</v>
      </c>
      <c r="C1199" s="120" t="str">
        <f t="shared" si="510"/>
        <v>A.160.09.113</v>
      </c>
      <c r="D1199" s="135" t="s">
        <v>104</v>
      </c>
      <c r="E1199" s="119" t="s">
        <v>6570</v>
      </c>
      <c r="F1199" s="118" t="str">
        <f t="shared" si="511"/>
        <v>Plato wood = thermal treated European Spruce, s.g. 420 kg/m3</v>
      </c>
      <c r="G1199" s="118">
        <f t="shared" si="512"/>
        <v>7.6568767963899997E-2</v>
      </c>
      <c r="H1199" s="118">
        <f t="shared" si="513"/>
        <v>2.2791031759999999E-3</v>
      </c>
      <c r="I1199" s="118">
        <f t="shared" si="514"/>
        <v>6.0083242899999995E-3</v>
      </c>
      <c r="J1199" s="326">
        <f t="shared" si="515"/>
        <v>1.4241313497900001E-2</v>
      </c>
      <c r="K1199" s="118">
        <v>5.4040026999999997E-2</v>
      </c>
      <c r="L1199" s="118">
        <v>3.3538691999999998E-3</v>
      </c>
      <c r="M1199" s="118">
        <v>2.5265919000000002E-3</v>
      </c>
      <c r="N1199" s="118">
        <v>1.8708422E-3</v>
      </c>
      <c r="O1199" s="118">
        <v>2.9459548000000001E-4</v>
      </c>
      <c r="P1199" s="330">
        <v>1.2786606E-5</v>
      </c>
      <c r="Q1199" s="118">
        <v>1.0087889E-4</v>
      </c>
      <c r="R1199" s="118">
        <v>1.2786319000000001E-4</v>
      </c>
      <c r="S1199" s="118">
        <v>3.1021312E-4</v>
      </c>
      <c r="T1199" s="118">
        <v>7.4985670000000003E-3</v>
      </c>
      <c r="U1199" s="118">
        <v>6.4148247999999998E-3</v>
      </c>
      <c r="V1199" s="330">
        <v>1.6390283000000001E-5</v>
      </c>
      <c r="W1199" s="330">
        <v>1.3182949000000001E-6</v>
      </c>
      <c r="X1199" s="118">
        <v>0</v>
      </c>
      <c r="Y1199" s="41"/>
      <c r="Z1199" s="327">
        <f t="shared" si="516"/>
        <v>0.40631599248120298</v>
      </c>
      <c r="AA1199" s="41"/>
      <c r="AB1199" s="111">
        <v>26.730262</v>
      </c>
      <c r="AC1199" s="111">
        <v>5.0135717</v>
      </c>
      <c r="AD1199" s="111">
        <v>0.86958036000000005</v>
      </c>
      <c r="AE1199" s="111">
        <v>0</v>
      </c>
      <c r="AF1199" s="111">
        <v>20.3307</v>
      </c>
      <c r="AG1199" s="111">
        <v>0.32004112000000001</v>
      </c>
      <c r="AH1199" s="111">
        <v>0.1963686</v>
      </c>
      <c r="AI1199" s="41"/>
      <c r="AJ1199" s="114">
        <v>8.3459369999999995E-3</v>
      </c>
      <c r="AK1199" s="114">
        <v>7.7780482000000001E-3</v>
      </c>
      <c r="AL1199" s="114">
        <v>3.7186940999999997E-4</v>
      </c>
      <c r="AM1199" s="114">
        <v>1.9601939000000001E-4</v>
      </c>
      <c r="AN1199" s="113">
        <f t="shared" si="517"/>
        <v>4.6630984657442002E-7</v>
      </c>
      <c r="AO1199" s="112">
        <f t="shared" si="518"/>
        <v>1.3752566909439611E-9</v>
      </c>
      <c r="AP1199" s="112">
        <f t="shared" si="519"/>
        <v>2.7453695404999999E-2</v>
      </c>
      <c r="AQ1199" s="328">
        <v>3.7873035999999999E-7</v>
      </c>
      <c r="AR1199" s="328">
        <v>1.1427815999999999E-9</v>
      </c>
      <c r="AS1199" s="328">
        <v>3.1219757999999998E-14</v>
      </c>
      <c r="AT1199" s="328">
        <v>1.0075015999999999E-11</v>
      </c>
      <c r="AU1199" s="328">
        <v>8.9411241999999996E-13</v>
      </c>
      <c r="AV1199" s="328">
        <v>2.7818589999999998E-10</v>
      </c>
      <c r="AW1199" s="328">
        <v>8.6179489999999998E-8</v>
      </c>
      <c r="AX1199" s="328">
        <v>3.9957164000000001E-11</v>
      </c>
      <c r="AY1199" s="328">
        <v>9.5149040999999998E-11</v>
      </c>
      <c r="AZ1199" s="328">
        <v>7.0163446999999999E-11</v>
      </c>
      <c r="BA1199" s="328">
        <v>8.9253292E-16</v>
      </c>
      <c r="BB1199" s="328">
        <v>5.6309287999999998E-14</v>
      </c>
      <c r="BC1199" s="328">
        <v>4.6641629000000001E-14</v>
      </c>
      <c r="BD1199" s="328">
        <v>1.1537052E-14</v>
      </c>
      <c r="BE1199" s="328">
        <v>1.1098918999999999E-10</v>
      </c>
      <c r="BF1199" s="328">
        <v>9.7429280000000002E-10</v>
      </c>
      <c r="BG1199" s="328">
        <v>2.6903402000000001E-11</v>
      </c>
      <c r="BH1199" s="328">
        <v>1.5490405E-5</v>
      </c>
      <c r="BI1199" s="329">
        <v>2.7438205E-2</v>
      </c>
      <c r="BJ1199" s="328">
        <v>2.5559555999999999E-11</v>
      </c>
      <c r="BK1199" s="328">
        <v>1.5542973000000001E-13</v>
      </c>
      <c r="BL1199" s="328">
        <v>6.9540415000000007E-18</v>
      </c>
      <c r="BM1199" s="41"/>
      <c r="BN1199" s="122">
        <v>2.0988312E-5</v>
      </c>
      <c r="BO1199" s="122">
        <v>7.4724556000000001E-7</v>
      </c>
      <c r="BP1199" s="122">
        <v>1.1329168000000001E-5</v>
      </c>
      <c r="BQ1199" s="122">
        <v>1.5013059999999999E-8</v>
      </c>
      <c r="BR1199" s="122">
        <v>7.3088744000000003E-7</v>
      </c>
      <c r="BS1199" s="122">
        <v>1.793135E-7</v>
      </c>
      <c r="BT1199" s="122">
        <v>5.4777640000000004E-10</v>
      </c>
      <c r="BU1199" s="122">
        <v>2.7679319000000001E-7</v>
      </c>
      <c r="BV1199" s="122">
        <v>1.7158725E-8</v>
      </c>
      <c r="BW1199" s="122">
        <v>6.6752151000000006E-8</v>
      </c>
      <c r="BX1199" s="122">
        <v>6.7022825000000001E-9</v>
      </c>
      <c r="BY1199" s="122">
        <v>1.7574940000000001E-8</v>
      </c>
      <c r="BZ1199" s="122">
        <v>1.1816594999999999E-10</v>
      </c>
      <c r="CA1199" s="122">
        <v>4.2844851999999998E-7</v>
      </c>
      <c r="CB1199" s="122">
        <v>7.0507459000000002E-6</v>
      </c>
      <c r="CC1199" s="122">
        <v>1.1817388999999999E-7</v>
      </c>
      <c r="CD1199" s="122">
        <v>3.6692605E-9</v>
      </c>
      <c r="CE1199" s="186"/>
      <c r="CF1199" s="143"/>
      <c r="CG1199" s="42" t="s">
        <v>1125</v>
      </c>
      <c r="CH1199" s="42"/>
      <c r="CI1199" s="42"/>
      <c r="CJ1199" s="131"/>
      <c r="CK1199" s="50"/>
      <c r="CL1199" s="100"/>
      <c r="CM1199" s="100"/>
      <c r="CN1199" s="100"/>
      <c r="CO1199" s="100"/>
      <c r="CP1199" s="100"/>
      <c r="CQ1199" s="100"/>
      <c r="CR1199" s="41"/>
      <c r="CS1199" s="41"/>
      <c r="CT1199" s="41"/>
      <c r="CU1199" s="41"/>
      <c r="CV1199" s="41"/>
      <c r="CW1199" s="41"/>
    </row>
    <row r="1200" spans="1:318" s="169" customFormat="1" ht="14.5" customHeight="1">
      <c r="A1200" s="41" t="s">
        <v>9745</v>
      </c>
      <c r="B1200" s="119" t="s">
        <v>8313</v>
      </c>
      <c r="C1200" s="120" t="str">
        <f t="shared" si="510"/>
        <v>A.160.09.114</v>
      </c>
      <c r="D1200" s="135" t="s">
        <v>104</v>
      </c>
      <c r="E1200" s="119" t="s">
        <v>6570</v>
      </c>
      <c r="F1200" s="118" t="str">
        <f t="shared" si="511"/>
        <v>Plywood Bamboo (density approx 700 kg/m3)</v>
      </c>
      <c r="G1200" s="118">
        <f t="shared" si="512"/>
        <v>0.12929159661709999</v>
      </c>
      <c r="H1200" s="118">
        <f t="shared" si="513"/>
        <v>6.6419626909999998E-3</v>
      </c>
      <c r="I1200" s="118">
        <f t="shared" si="514"/>
        <v>2.4224479199999999E-2</v>
      </c>
      <c r="J1200" s="326">
        <f t="shared" si="515"/>
        <v>6.8002128726100008E-2</v>
      </c>
      <c r="K1200" s="118">
        <v>3.0423025999999999E-2</v>
      </c>
      <c r="L1200" s="118">
        <v>1.5437329E-2</v>
      </c>
      <c r="M1200" s="118">
        <v>8.3171870000000002E-3</v>
      </c>
      <c r="N1200" s="118">
        <v>5.4460769000000001E-3</v>
      </c>
      <c r="O1200" s="118">
        <v>6.5045725999999995E-4</v>
      </c>
      <c r="P1200" s="330">
        <v>2.6735821E-5</v>
      </c>
      <c r="Q1200" s="118">
        <v>5.1869271000000005E-4</v>
      </c>
      <c r="R1200" s="118">
        <v>4.6996320000000001E-4</v>
      </c>
      <c r="S1200" s="118">
        <v>7.4049502999999997E-4</v>
      </c>
      <c r="T1200" s="118">
        <v>5.4009421000000002E-2</v>
      </c>
      <c r="U1200" s="118">
        <v>1.3155847E-2</v>
      </c>
      <c r="V1200" s="330">
        <v>9.0068435999999998E-5</v>
      </c>
      <c r="W1200" s="330">
        <v>6.2972601000000004E-6</v>
      </c>
      <c r="X1200" s="118">
        <v>0</v>
      </c>
      <c r="Y1200" s="41"/>
      <c r="Z1200" s="327">
        <f t="shared" si="516"/>
        <v>0.22874455639097743</v>
      </c>
      <c r="AA1200" s="41"/>
      <c r="AB1200" s="111">
        <v>14.563356000000001</v>
      </c>
      <c r="AC1200" s="111">
        <v>11.560266</v>
      </c>
      <c r="AD1200" s="111">
        <v>1.7833768000000001</v>
      </c>
      <c r="AE1200" s="111">
        <v>0</v>
      </c>
      <c r="AF1200" s="111">
        <v>0.15288818000000001</v>
      </c>
      <c r="AG1200" s="111">
        <v>0.66356848000000002</v>
      </c>
      <c r="AH1200" s="111">
        <v>0.40325624999999998</v>
      </c>
      <c r="AI1200" s="41"/>
      <c r="AJ1200" s="114">
        <v>1.0558847999999999E-2</v>
      </c>
      <c r="AK1200" s="114">
        <v>9.6665233999999999E-3</v>
      </c>
      <c r="AL1200" s="114">
        <v>3.6366428E-4</v>
      </c>
      <c r="AM1200" s="114">
        <v>5.2866000000000002E-4</v>
      </c>
      <c r="AN1200" s="113">
        <f t="shared" si="517"/>
        <v>5.7952777397712998E-7</v>
      </c>
      <c r="AO1200" s="112">
        <f t="shared" si="518"/>
        <v>1.3449122959711922E-9</v>
      </c>
      <c r="AP1200" s="112">
        <f t="shared" si="519"/>
        <v>7.4042017148000003E-2</v>
      </c>
      <c r="AQ1200" s="328">
        <v>2.1460122000000001E-7</v>
      </c>
      <c r="AR1200" s="328">
        <v>6.4758456E-10</v>
      </c>
      <c r="AS1200" s="328">
        <v>1.7689292E-14</v>
      </c>
      <c r="AT1200" s="328">
        <v>2.2062156E-11</v>
      </c>
      <c r="AU1200" s="328">
        <v>5.5614112999999998E-13</v>
      </c>
      <c r="AV1200" s="328">
        <v>8.0984688000000001E-10</v>
      </c>
      <c r="AW1200" s="328">
        <v>3.5858551999999998E-7</v>
      </c>
      <c r="AX1200" s="328">
        <v>1.1929591E-10</v>
      </c>
      <c r="AY1200" s="328">
        <v>4.2787695999999998E-10</v>
      </c>
      <c r="AZ1200" s="328">
        <v>1.4333532999999999E-13</v>
      </c>
      <c r="BA1200" s="328">
        <v>4.7480902000000002E-15</v>
      </c>
      <c r="BB1200" s="328">
        <v>1.7144329E-13</v>
      </c>
      <c r="BC1200" s="328">
        <v>1.6029293999999999E-13</v>
      </c>
      <c r="BD1200" s="328">
        <v>4.2668690999999999E-14</v>
      </c>
      <c r="BE1200" s="328">
        <v>1.7744757999999999E-10</v>
      </c>
      <c r="BF1200" s="328">
        <v>5.2090285999999997E-9</v>
      </c>
      <c r="BG1200" s="328">
        <v>1.488722E-10</v>
      </c>
      <c r="BH1200" s="328">
        <v>4.6909147999999999E-5</v>
      </c>
      <c r="BI1200" s="329">
        <v>7.3995108000000004E-2</v>
      </c>
      <c r="BJ1200" s="328">
        <v>1.2209262E-10</v>
      </c>
      <c r="BK1200" s="328">
        <v>7.4245512000000002E-13</v>
      </c>
      <c r="BL1200" s="328">
        <v>3.3217992000000001E-17</v>
      </c>
      <c r="BM1200" s="41"/>
      <c r="BN1200" s="122">
        <v>3.2377340000000002E-5</v>
      </c>
      <c r="BO1200" s="122">
        <v>3.2448904E-6</v>
      </c>
      <c r="BP1200" s="122">
        <v>6.3780051E-6</v>
      </c>
      <c r="BQ1200" s="122">
        <v>5.5080837E-8</v>
      </c>
      <c r="BR1200" s="122">
        <v>2.7995496E-6</v>
      </c>
      <c r="BS1200" s="122">
        <v>5.1745528000000001E-7</v>
      </c>
      <c r="BT1200" s="122">
        <v>2.8473123000000001E-9</v>
      </c>
      <c r="BU1200" s="122">
        <v>1.0012674E-6</v>
      </c>
      <c r="BV1200" s="122">
        <v>3.587759E-8</v>
      </c>
      <c r="BW1200" s="122">
        <v>3.4322198000000001E-7</v>
      </c>
      <c r="BX1200" s="122">
        <v>4.0777844000000001E-9</v>
      </c>
      <c r="BY1200" s="122">
        <v>9.7056664999999996E-8</v>
      </c>
      <c r="BZ1200" s="122">
        <v>5.9402577000000004E-10</v>
      </c>
      <c r="CA1200" s="122">
        <v>1.4945292000000001E-6</v>
      </c>
      <c r="CB1200" s="122">
        <v>1.6124565999999998E-5</v>
      </c>
      <c r="CC1200" s="122">
        <v>2.6079428999999999E-7</v>
      </c>
      <c r="CD1200" s="122">
        <v>1.7527285E-8</v>
      </c>
      <c r="CE1200" s="186"/>
      <c r="CF1200" s="143"/>
      <c r="CG1200" s="42" t="s">
        <v>1126</v>
      </c>
      <c r="CH1200" s="42"/>
      <c r="CI1200" s="42"/>
      <c r="CJ1200" s="76"/>
      <c r="CK1200" s="50"/>
      <c r="CL1200" s="100"/>
      <c r="CM1200" s="100"/>
      <c r="CN1200" s="100"/>
      <c r="CO1200" s="100"/>
      <c r="CP1200" s="100"/>
      <c r="CQ1200" s="100"/>
      <c r="CR1200" s="41"/>
      <c r="CS1200" s="41"/>
      <c r="CT1200" s="41"/>
      <c r="CU1200" s="41"/>
      <c r="CV1200" s="41"/>
      <c r="CW1200" s="41"/>
      <c r="CX1200" s="41"/>
      <c r="CY1200" s="41"/>
      <c r="CZ1200" s="41"/>
      <c r="DA1200" s="41"/>
      <c r="DB1200" s="41"/>
      <c r="DC1200" s="41"/>
      <c r="DD1200" s="41"/>
      <c r="DE1200" s="41"/>
      <c r="DF1200" s="41"/>
      <c r="DG1200" s="41"/>
      <c r="DH1200" s="41"/>
      <c r="DI1200" s="41"/>
      <c r="DJ1200" s="41"/>
      <c r="DK1200" s="41"/>
      <c r="DL1200" s="41"/>
      <c r="DM1200" s="41"/>
      <c r="DN1200" s="41"/>
      <c r="DO1200" s="41"/>
      <c r="DP1200" s="41"/>
      <c r="DQ1200" s="41"/>
      <c r="DR1200" s="41"/>
      <c r="DS1200" s="41"/>
      <c r="DT1200" s="41"/>
      <c r="DU1200" s="41"/>
      <c r="DV1200" s="41"/>
      <c r="DW1200" s="41"/>
      <c r="DX1200" s="41"/>
      <c r="DY1200" s="41"/>
      <c r="DZ1200" s="41"/>
      <c r="EA1200" s="41"/>
      <c r="EB1200" s="41"/>
      <c r="EC1200" s="41"/>
      <c r="ED1200" s="41"/>
      <c r="EE1200" s="41"/>
      <c r="EF1200" s="41"/>
      <c r="EG1200" s="41"/>
      <c r="EH1200" s="41"/>
      <c r="EI1200" s="41"/>
      <c r="EJ1200" s="41"/>
      <c r="EK1200" s="41"/>
      <c r="EL1200" s="41"/>
      <c r="EM1200" s="41"/>
      <c r="EN1200" s="41"/>
      <c r="EO1200" s="41"/>
      <c r="EP1200" s="41"/>
      <c r="EQ1200" s="41"/>
      <c r="ER1200" s="41"/>
      <c r="ES1200" s="41"/>
      <c r="ET1200" s="41"/>
      <c r="EU1200" s="41"/>
      <c r="EV1200" s="41"/>
      <c r="EW1200" s="41"/>
      <c r="EX1200" s="41"/>
      <c r="EY1200" s="41"/>
      <c r="EZ1200" s="41"/>
      <c r="FA1200" s="41"/>
      <c r="FB1200" s="41"/>
      <c r="FC1200" s="41"/>
      <c r="FD1200" s="41"/>
      <c r="FE1200" s="41"/>
      <c r="FF1200" s="41"/>
      <c r="FG1200" s="41"/>
      <c r="FH1200" s="41"/>
      <c r="FI1200" s="41"/>
      <c r="FJ1200" s="41"/>
      <c r="FK1200" s="41"/>
      <c r="FL1200" s="41"/>
      <c r="FM1200" s="41"/>
      <c r="FN1200" s="41"/>
      <c r="FO1200" s="41"/>
      <c r="FP1200" s="41"/>
      <c r="FQ1200" s="41"/>
      <c r="FR1200" s="41"/>
      <c r="FS1200" s="41"/>
      <c r="FT1200" s="41"/>
      <c r="FU1200" s="41"/>
      <c r="FV1200" s="41"/>
      <c r="FW1200" s="41"/>
      <c r="FX1200" s="41"/>
      <c r="FY1200" s="41"/>
      <c r="FZ1200" s="41"/>
      <c r="GA1200" s="41"/>
      <c r="GB1200" s="41"/>
      <c r="GC1200" s="41"/>
      <c r="GD1200" s="41"/>
      <c r="GE1200" s="41"/>
      <c r="GF1200" s="41"/>
      <c r="GG1200" s="41"/>
      <c r="GH1200" s="41"/>
      <c r="GI1200" s="41"/>
      <c r="GJ1200" s="41"/>
      <c r="GK1200" s="41"/>
      <c r="GL1200" s="41"/>
      <c r="GM1200" s="41"/>
      <c r="GN1200" s="41"/>
      <c r="GO1200" s="41"/>
      <c r="GP1200" s="41"/>
      <c r="GQ1200" s="41"/>
      <c r="GR1200" s="41"/>
      <c r="GS1200" s="41"/>
      <c r="GT1200" s="41"/>
      <c r="GU1200" s="41"/>
      <c r="GV1200" s="41"/>
      <c r="GW1200" s="41"/>
      <c r="GX1200" s="41"/>
      <c r="GY1200" s="41"/>
      <c r="GZ1200" s="41"/>
      <c r="HA1200" s="41"/>
      <c r="HB1200" s="41"/>
      <c r="HC1200" s="41"/>
      <c r="HD1200" s="41"/>
      <c r="HE1200" s="41"/>
      <c r="HF1200" s="41"/>
      <c r="HG1200" s="41"/>
      <c r="HH1200" s="41"/>
      <c r="HI1200" s="41"/>
      <c r="HJ1200" s="41"/>
      <c r="HK1200" s="41"/>
      <c r="HL1200" s="41"/>
      <c r="HM1200" s="41"/>
      <c r="HN1200" s="41"/>
      <c r="HO1200" s="41"/>
      <c r="HP1200" s="41"/>
      <c r="HQ1200" s="41"/>
      <c r="HR1200" s="41"/>
      <c r="HS1200" s="41"/>
      <c r="HT1200" s="41"/>
      <c r="HU1200" s="41"/>
      <c r="HV1200" s="41"/>
      <c r="HW1200" s="41"/>
      <c r="HX1200" s="41"/>
      <c r="HY1200" s="41"/>
      <c r="HZ1200" s="41"/>
      <c r="IA1200" s="41"/>
      <c r="IB1200" s="41"/>
      <c r="IC1200" s="41"/>
      <c r="ID1200" s="41"/>
      <c r="IE1200" s="41"/>
      <c r="IF1200" s="41"/>
      <c r="IG1200" s="41"/>
      <c r="IH1200" s="41"/>
      <c r="II1200" s="41"/>
      <c r="IJ1200" s="41"/>
      <c r="IK1200" s="41"/>
      <c r="IL1200" s="41"/>
      <c r="IM1200" s="41"/>
      <c r="IN1200" s="41"/>
      <c r="IO1200" s="41"/>
      <c r="IP1200" s="41"/>
      <c r="IQ1200" s="41"/>
      <c r="IR1200" s="41"/>
      <c r="IS1200" s="41"/>
      <c r="IT1200" s="41"/>
      <c r="IU1200" s="41"/>
      <c r="IV1200" s="41"/>
      <c r="IW1200" s="41"/>
      <c r="IX1200" s="41"/>
      <c r="IY1200" s="41"/>
      <c r="IZ1200" s="41"/>
      <c r="JA1200" s="41"/>
      <c r="JB1200" s="41"/>
      <c r="JC1200" s="41"/>
      <c r="JD1200" s="41"/>
      <c r="JE1200" s="41"/>
      <c r="JF1200" s="41"/>
      <c r="JG1200" s="41"/>
      <c r="JH1200" s="41"/>
      <c r="JI1200" s="41"/>
      <c r="JJ1200" s="41"/>
      <c r="JK1200" s="41"/>
      <c r="JL1200" s="41"/>
      <c r="JM1200" s="41"/>
      <c r="JN1200" s="41"/>
      <c r="JO1200" s="41"/>
      <c r="JP1200" s="41"/>
      <c r="JQ1200" s="41"/>
      <c r="JR1200" s="41"/>
      <c r="JS1200" s="41"/>
      <c r="JT1200" s="41"/>
      <c r="JU1200" s="41"/>
      <c r="JV1200" s="41"/>
      <c r="JW1200" s="41"/>
      <c r="JX1200" s="41"/>
      <c r="JY1200" s="41"/>
      <c r="JZ1200" s="41"/>
      <c r="KA1200" s="41"/>
      <c r="KB1200" s="41"/>
      <c r="KC1200" s="41"/>
      <c r="KD1200" s="41"/>
      <c r="KE1200" s="41"/>
      <c r="KF1200" s="41"/>
      <c r="KG1200" s="41"/>
      <c r="KH1200" s="41"/>
      <c r="KI1200" s="41"/>
      <c r="KJ1200" s="41"/>
      <c r="KK1200" s="41"/>
      <c r="KL1200" s="41"/>
      <c r="KM1200" s="41"/>
      <c r="KN1200" s="41"/>
      <c r="KO1200" s="41"/>
      <c r="KP1200" s="41"/>
      <c r="KQ1200" s="41"/>
      <c r="KR1200" s="41"/>
      <c r="KS1200" s="41"/>
      <c r="KT1200" s="41"/>
      <c r="KU1200" s="41"/>
      <c r="KV1200" s="41"/>
      <c r="KW1200" s="41"/>
      <c r="KX1200" s="41"/>
      <c r="KY1200" s="41"/>
      <c r="KZ1200" s="41"/>
      <c r="LA1200" s="41"/>
      <c r="LB1200" s="41"/>
      <c r="LC1200" s="41"/>
      <c r="LD1200" s="41"/>
      <c r="LE1200" s="41"/>
      <c r="LF1200" s="41"/>
    </row>
    <row r="1201" spans="1:318" s="169" customFormat="1" ht="14.5" customHeight="1">
      <c r="A1201" s="41" t="s">
        <v>9743</v>
      </c>
      <c r="B1201" s="119" t="s">
        <v>8313</v>
      </c>
      <c r="C1201" s="120" t="str">
        <f t="shared" si="510"/>
        <v>A.160.09.115</v>
      </c>
      <c r="D1201" s="135" t="s">
        <v>104</v>
      </c>
      <c r="E1201" s="119" t="s">
        <v>6570</v>
      </c>
      <c r="F1201" s="118" t="str">
        <f t="shared" si="511"/>
        <v>Plywood, indoor use (softwood 600 kg/m3)</v>
      </c>
      <c r="G1201" s="118">
        <f t="shared" si="512"/>
        <v>0.19857204918407001</v>
      </c>
      <c r="H1201" s="118">
        <f t="shared" si="513"/>
        <v>5.6835886540000007E-3</v>
      </c>
      <c r="I1201" s="118">
        <f t="shared" si="514"/>
        <v>3.4453047490000006E-2</v>
      </c>
      <c r="J1201" s="326">
        <f t="shared" si="515"/>
        <v>7.3383786040070009E-2</v>
      </c>
      <c r="K1201" s="118">
        <v>8.5051627000000005E-2</v>
      </c>
      <c r="L1201" s="118">
        <v>2.4238750999999999E-2</v>
      </c>
      <c r="M1201" s="118">
        <v>1.0078190000000001E-2</v>
      </c>
      <c r="N1201" s="118">
        <v>5.3258018000000001E-3</v>
      </c>
      <c r="O1201" s="118">
        <v>2.8414531999999999E-4</v>
      </c>
      <c r="P1201" s="330">
        <v>2.1089703000000001E-5</v>
      </c>
      <c r="Q1201" s="330">
        <v>5.2551830999999999E-5</v>
      </c>
      <c r="R1201" s="118">
        <v>1.3610649000000001E-4</v>
      </c>
      <c r="S1201" s="118">
        <v>3.5768555000000003E-4</v>
      </c>
      <c r="T1201" s="118">
        <v>6.3809261000000006E-2</v>
      </c>
      <c r="U1201" s="118">
        <v>9.2099260999999998E-3</v>
      </c>
      <c r="V1201" s="330">
        <v>6.3862593000000003E-6</v>
      </c>
      <c r="W1201" s="330">
        <v>5.2713077000000002E-7</v>
      </c>
      <c r="X1201" s="118">
        <v>0</v>
      </c>
      <c r="Y1201" s="41"/>
      <c r="Z1201" s="327">
        <f t="shared" si="516"/>
        <v>0.63948591729323312</v>
      </c>
      <c r="AA1201" s="41"/>
      <c r="AB1201" s="111">
        <v>26.309131000000001</v>
      </c>
      <c r="AC1201" s="111">
        <v>8.1689293000000003</v>
      </c>
      <c r="AD1201" s="111">
        <v>1.2484753</v>
      </c>
      <c r="AE1201" s="111">
        <v>0</v>
      </c>
      <c r="AF1201" s="111">
        <v>16.140363000000001</v>
      </c>
      <c r="AG1201" s="111">
        <v>0.46860533999999998</v>
      </c>
      <c r="AH1201" s="111">
        <v>0.28275827999999997</v>
      </c>
      <c r="AI1201" s="41"/>
      <c r="AJ1201" s="114">
        <v>1.9911755E-2</v>
      </c>
      <c r="AK1201" s="114">
        <v>1.8818235999999999E-2</v>
      </c>
      <c r="AL1201" s="114">
        <v>7.0169302000000001E-4</v>
      </c>
      <c r="AM1201" s="114">
        <v>3.9182585999999998E-4</v>
      </c>
      <c r="AN1201" s="113">
        <f t="shared" si="517"/>
        <v>1.1281915889769769E-6</v>
      </c>
      <c r="AO1201" s="112">
        <f t="shared" si="518"/>
        <v>2.5950185465737397E-9</v>
      </c>
      <c r="AP1201" s="112">
        <f t="shared" si="519"/>
        <v>5.4877570598999996E-2</v>
      </c>
      <c r="AQ1201" s="328">
        <v>5.9580276999999996E-7</v>
      </c>
      <c r="AR1201" s="328">
        <v>1.7977720999999999E-9</v>
      </c>
      <c r="AS1201" s="328">
        <v>4.9113828999999997E-14</v>
      </c>
      <c r="AT1201" s="328">
        <v>1.5598474E-12</v>
      </c>
      <c r="AU1201" s="328">
        <v>4.0825577000000002E-14</v>
      </c>
      <c r="AV1201" s="328">
        <v>7.9203780000000001E-10</v>
      </c>
      <c r="AW1201" s="328">
        <v>5.3091285E-7</v>
      </c>
      <c r="AX1201" s="328">
        <v>1.2151404000000001E-10</v>
      </c>
      <c r="AY1201" s="328">
        <v>6.6506676E-10</v>
      </c>
      <c r="AZ1201" s="328">
        <v>1.0367964E-14</v>
      </c>
      <c r="BA1201" s="328">
        <v>3.3393712999999998E-16</v>
      </c>
      <c r="BB1201" s="328">
        <v>1.4600548000000001E-14</v>
      </c>
      <c r="BC1201" s="328">
        <v>7.1744650999999995E-14</v>
      </c>
      <c r="BD1201" s="328">
        <v>1.3968464E-14</v>
      </c>
      <c r="BE1201" s="328">
        <v>3.0318536000000002E-10</v>
      </c>
      <c r="BF1201" s="328">
        <v>3.6892501999999998E-10</v>
      </c>
      <c r="BG1201" s="328">
        <v>1.0443365000000001E-11</v>
      </c>
      <c r="BH1201" s="328">
        <v>1.0015599E-5</v>
      </c>
      <c r="BI1201" s="329">
        <v>5.4867554999999998E-2</v>
      </c>
      <c r="BJ1201" s="328">
        <v>1.0220124E-11</v>
      </c>
      <c r="BK1201" s="328">
        <v>6.21494E-14</v>
      </c>
      <c r="BL1201" s="328">
        <v>2.7806101999999999E-18</v>
      </c>
      <c r="BM1201" s="41"/>
      <c r="BN1201" s="122">
        <v>4.2141334999999998E-5</v>
      </c>
      <c r="BO1201" s="122">
        <v>4.9250501000000003E-6</v>
      </c>
      <c r="BP1201" s="122">
        <v>1.7830564E-5</v>
      </c>
      <c r="BQ1201" s="122">
        <v>1.5945324999999999E-8</v>
      </c>
      <c r="BR1201" s="122">
        <v>4.0579031000000004E-6</v>
      </c>
      <c r="BS1201" s="122">
        <v>4.7623792000000001E-7</v>
      </c>
      <c r="BT1201" s="122">
        <v>2.0169859000000001E-10</v>
      </c>
      <c r="BU1201" s="122">
        <v>1.3178646E-6</v>
      </c>
      <c r="BV1201" s="122">
        <v>2.8300896E-8</v>
      </c>
      <c r="BW1201" s="122">
        <v>3.4773851999999997E-8</v>
      </c>
      <c r="BX1201" s="122">
        <v>2.9964949999999999E-10</v>
      </c>
      <c r="BY1201" s="122">
        <v>6.8085968999999997E-9</v>
      </c>
      <c r="BZ1201" s="122">
        <v>5.5996349999999997E-12</v>
      </c>
      <c r="CA1201" s="122">
        <v>1.879426E-6</v>
      </c>
      <c r="CB1201" s="122">
        <v>1.140306E-5</v>
      </c>
      <c r="CC1201" s="122">
        <v>1.6342639000000001E-7</v>
      </c>
      <c r="CD1201" s="122">
        <v>1.4671732E-9</v>
      </c>
      <c r="CE1201" s="137"/>
      <c r="CF1201" s="143"/>
      <c r="CG1201" s="42" t="s">
        <v>1127</v>
      </c>
      <c r="CH1201" s="42"/>
      <c r="CI1201" s="42"/>
      <c r="CJ1201" s="76"/>
      <c r="CK1201" s="50"/>
      <c r="CL1201" s="100"/>
      <c r="CM1201" s="100"/>
      <c r="CN1201" s="100"/>
      <c r="CO1201" s="100"/>
      <c r="CP1201" s="100"/>
      <c r="CQ1201" s="100"/>
      <c r="CR1201" s="105"/>
      <c r="CS1201" s="105"/>
      <c r="CT1201" s="105"/>
      <c r="CU1201" s="41"/>
      <c r="CV1201" s="41"/>
      <c r="CW1201" s="41"/>
      <c r="CX1201" s="41"/>
      <c r="CY1201" s="41"/>
      <c r="CZ1201" s="41"/>
      <c r="DA1201" s="41"/>
      <c r="DB1201" s="41"/>
      <c r="DC1201" s="41"/>
      <c r="DD1201" s="41"/>
      <c r="DE1201" s="41"/>
      <c r="DF1201" s="41"/>
      <c r="DG1201" s="41"/>
      <c r="DH1201" s="41"/>
      <c r="DI1201" s="41"/>
      <c r="DJ1201" s="41"/>
      <c r="DK1201" s="41"/>
      <c r="DL1201" s="41"/>
      <c r="DM1201" s="41"/>
      <c r="DN1201" s="41"/>
      <c r="DO1201" s="41"/>
      <c r="DP1201" s="41"/>
      <c r="DQ1201" s="41"/>
      <c r="DR1201" s="41"/>
      <c r="DS1201" s="41"/>
      <c r="DT1201" s="41"/>
      <c r="DU1201" s="41"/>
      <c r="DV1201" s="41"/>
      <c r="DW1201" s="41"/>
      <c r="DX1201" s="41"/>
      <c r="DY1201" s="41"/>
      <c r="DZ1201" s="41"/>
      <c r="EA1201" s="41"/>
      <c r="EB1201" s="41"/>
      <c r="EC1201" s="41"/>
      <c r="ED1201" s="41"/>
      <c r="EE1201" s="41"/>
      <c r="EF1201" s="41"/>
      <c r="EG1201" s="41"/>
      <c r="EH1201" s="41"/>
      <c r="EI1201" s="41"/>
      <c r="EJ1201" s="41"/>
      <c r="EK1201" s="41"/>
      <c r="EL1201" s="41"/>
      <c r="EM1201" s="41"/>
      <c r="EN1201" s="41"/>
      <c r="EO1201" s="41"/>
      <c r="EP1201" s="41"/>
      <c r="EQ1201" s="41"/>
      <c r="ER1201" s="41"/>
      <c r="ES1201" s="41"/>
      <c r="ET1201" s="41"/>
      <c r="EU1201" s="41"/>
      <c r="EV1201" s="41"/>
      <c r="EW1201" s="41"/>
      <c r="EX1201" s="41"/>
      <c r="EY1201" s="41"/>
      <c r="EZ1201" s="41"/>
      <c r="FA1201" s="41"/>
      <c r="FB1201" s="41"/>
      <c r="FC1201" s="41"/>
      <c r="FD1201" s="41"/>
      <c r="FE1201" s="41"/>
      <c r="FF1201" s="41"/>
      <c r="FG1201" s="41"/>
      <c r="FH1201" s="41"/>
      <c r="FI1201" s="41"/>
      <c r="FJ1201" s="41"/>
      <c r="FK1201" s="41"/>
      <c r="FL1201" s="41"/>
      <c r="FM1201" s="41"/>
      <c r="FN1201" s="41"/>
      <c r="FO1201" s="41"/>
      <c r="FP1201" s="41"/>
      <c r="FQ1201" s="41"/>
      <c r="FR1201" s="41"/>
      <c r="FS1201" s="41"/>
      <c r="FT1201" s="41"/>
      <c r="FU1201" s="41"/>
      <c r="FV1201" s="41"/>
      <c r="FW1201" s="41"/>
      <c r="FX1201" s="41"/>
      <c r="FY1201" s="41"/>
      <c r="FZ1201" s="41"/>
      <c r="GA1201" s="41"/>
      <c r="GB1201" s="41"/>
      <c r="GC1201" s="41"/>
      <c r="GD1201" s="41"/>
      <c r="GE1201" s="41"/>
      <c r="GF1201" s="41"/>
      <c r="GG1201" s="41"/>
      <c r="GH1201" s="41"/>
      <c r="GI1201" s="41"/>
      <c r="GJ1201" s="41"/>
      <c r="GK1201" s="41"/>
      <c r="GL1201" s="41"/>
      <c r="GM1201" s="41"/>
      <c r="GN1201" s="41"/>
      <c r="GO1201" s="41"/>
      <c r="GP1201" s="41"/>
      <c r="GQ1201" s="41"/>
      <c r="GR1201" s="41"/>
      <c r="GS1201" s="41"/>
      <c r="GT1201" s="41"/>
      <c r="GU1201" s="41"/>
      <c r="GV1201" s="41"/>
      <c r="GW1201" s="41"/>
      <c r="GX1201" s="41"/>
      <c r="GY1201" s="41"/>
      <c r="GZ1201" s="41"/>
      <c r="HA1201" s="41"/>
      <c r="HB1201" s="41"/>
      <c r="HC1201" s="41"/>
      <c r="HD1201" s="41"/>
      <c r="HE1201" s="41"/>
      <c r="HF1201" s="41"/>
      <c r="HG1201" s="41"/>
      <c r="HH1201" s="41"/>
      <c r="HI1201" s="41"/>
      <c r="HJ1201" s="41"/>
      <c r="HK1201" s="41"/>
      <c r="HL1201" s="41"/>
      <c r="HM1201" s="41"/>
      <c r="HN1201" s="41"/>
      <c r="HO1201" s="41"/>
      <c r="HP1201" s="41"/>
      <c r="HQ1201" s="41"/>
      <c r="HR1201" s="41"/>
      <c r="HS1201" s="41"/>
      <c r="HT1201" s="41"/>
      <c r="HU1201" s="41"/>
      <c r="HV1201" s="41"/>
      <c r="HW1201" s="41"/>
      <c r="HX1201" s="41"/>
      <c r="HY1201" s="41"/>
      <c r="HZ1201" s="41"/>
      <c r="IA1201" s="41"/>
      <c r="IB1201" s="41"/>
      <c r="IC1201" s="41"/>
      <c r="ID1201" s="41"/>
      <c r="IE1201" s="41"/>
      <c r="IF1201" s="41"/>
      <c r="IG1201" s="41"/>
      <c r="IH1201" s="41"/>
      <c r="II1201" s="41"/>
      <c r="IJ1201" s="41"/>
      <c r="IK1201" s="41"/>
      <c r="IL1201" s="41"/>
      <c r="IM1201" s="41"/>
      <c r="IN1201" s="41"/>
      <c r="IO1201" s="41"/>
      <c r="IP1201" s="41"/>
      <c r="IQ1201" s="41"/>
      <c r="IR1201" s="41"/>
      <c r="IS1201" s="41"/>
      <c r="IT1201" s="41"/>
      <c r="IU1201" s="41"/>
      <c r="IV1201" s="41"/>
      <c r="IW1201" s="41"/>
      <c r="IX1201" s="41"/>
      <c r="IY1201" s="41"/>
      <c r="IZ1201" s="41"/>
      <c r="JA1201" s="41"/>
      <c r="JB1201" s="41"/>
      <c r="JC1201" s="41"/>
      <c r="JD1201" s="41"/>
      <c r="JE1201" s="41"/>
      <c r="JF1201" s="41"/>
      <c r="JG1201" s="41"/>
      <c r="JH1201" s="41"/>
      <c r="JI1201" s="41"/>
      <c r="JJ1201" s="41"/>
      <c r="JK1201" s="41"/>
      <c r="JL1201" s="41"/>
      <c r="JM1201" s="41"/>
      <c r="JN1201" s="41"/>
      <c r="JO1201" s="41"/>
      <c r="JP1201" s="41"/>
      <c r="JQ1201" s="41"/>
      <c r="JR1201" s="41"/>
      <c r="JS1201" s="41"/>
      <c r="JT1201" s="41"/>
      <c r="JU1201" s="41"/>
      <c r="JV1201" s="41"/>
      <c r="JW1201" s="41"/>
      <c r="JX1201" s="41"/>
      <c r="JY1201" s="41"/>
      <c r="JZ1201" s="41"/>
      <c r="KA1201" s="41"/>
      <c r="KB1201" s="41"/>
      <c r="KC1201" s="41"/>
      <c r="KD1201" s="41"/>
      <c r="KE1201" s="41"/>
      <c r="KF1201" s="41"/>
      <c r="KG1201" s="41"/>
      <c r="KH1201" s="41"/>
      <c r="KI1201" s="41"/>
      <c r="KJ1201" s="41"/>
      <c r="KK1201" s="41"/>
      <c r="KL1201" s="41"/>
      <c r="KM1201" s="41"/>
      <c r="KN1201" s="41"/>
      <c r="KO1201" s="41"/>
      <c r="KP1201" s="41"/>
      <c r="KQ1201" s="41"/>
      <c r="KR1201" s="41"/>
      <c r="KS1201" s="41"/>
      <c r="KT1201" s="41"/>
      <c r="KU1201" s="41"/>
      <c r="KV1201" s="41"/>
      <c r="KW1201" s="41"/>
      <c r="KX1201" s="41"/>
      <c r="KY1201" s="41"/>
      <c r="KZ1201" s="41"/>
      <c r="LA1201" s="41"/>
      <c r="LB1201" s="41"/>
      <c r="LC1201" s="41"/>
      <c r="LD1201" s="41"/>
      <c r="LE1201" s="41"/>
      <c r="LF1201" s="41"/>
    </row>
    <row r="1202" spans="1:318" ht="14.5" customHeight="1">
      <c r="A1202" s="41" t="s">
        <v>9741</v>
      </c>
      <c r="B1202" s="119" t="s">
        <v>8313</v>
      </c>
      <c r="C1202" s="120" t="str">
        <f t="shared" si="510"/>
        <v>A.160.09.116</v>
      </c>
      <c r="D1202" s="135" t="s">
        <v>104</v>
      </c>
      <c r="E1202" s="119" t="s">
        <v>6570</v>
      </c>
      <c r="F1202" s="118" t="str">
        <f t="shared" si="511"/>
        <v>Plywood, outdoor use, Okoumei plantation (500 kg/m3)</v>
      </c>
      <c r="G1202" s="118">
        <f t="shared" si="512"/>
        <v>0.26152861894000001</v>
      </c>
      <c r="H1202" s="118">
        <f t="shared" si="513"/>
        <v>6.8075403140000004E-3</v>
      </c>
      <c r="I1202" s="118">
        <f t="shared" si="514"/>
        <v>4.5949937080000003E-2</v>
      </c>
      <c r="J1202" s="326">
        <f t="shared" si="515"/>
        <v>9.9311351546000015E-2</v>
      </c>
      <c r="K1202" s="118">
        <v>0.10945979</v>
      </c>
      <c r="L1202" s="118">
        <v>3.1491919E-2</v>
      </c>
      <c r="M1202" s="118">
        <v>1.3915871999999999E-2</v>
      </c>
      <c r="N1202" s="118">
        <v>6.2754279E-3</v>
      </c>
      <c r="O1202" s="118">
        <v>3.7658572999999998E-4</v>
      </c>
      <c r="P1202" s="330">
        <v>2.2380494000000001E-5</v>
      </c>
      <c r="Q1202" s="118">
        <v>1.3314619E-4</v>
      </c>
      <c r="R1202" s="118">
        <v>5.4214607999999997E-4</v>
      </c>
      <c r="S1202" s="118">
        <v>4.5517471000000001E-4</v>
      </c>
      <c r="T1202" s="118">
        <v>8.8378417000000001E-2</v>
      </c>
      <c r="U1202" s="118">
        <v>1.0454590999999999E-2</v>
      </c>
      <c r="V1202" s="330">
        <v>2.1391752999999999E-5</v>
      </c>
      <c r="W1202" s="330">
        <v>1.7770830000000001E-6</v>
      </c>
      <c r="X1202" s="118">
        <v>0</v>
      </c>
      <c r="Y1202" s="41"/>
      <c r="Z1202" s="327">
        <f t="shared" si="516"/>
        <v>0.823005939849624</v>
      </c>
      <c r="AA1202" s="41"/>
      <c r="AB1202" s="111">
        <v>31.592127999999999</v>
      </c>
      <c r="AC1202" s="111">
        <v>14.334023</v>
      </c>
      <c r="AD1202" s="111">
        <v>1.4171994999999999</v>
      </c>
      <c r="AE1202" s="111">
        <v>0</v>
      </c>
      <c r="AF1202" s="111">
        <v>14.989458000000001</v>
      </c>
      <c r="AG1202" s="111">
        <v>0.53061205</v>
      </c>
      <c r="AH1202" s="111">
        <v>0.32083568000000001</v>
      </c>
      <c r="AI1202" s="41"/>
      <c r="AJ1202" s="114">
        <v>2.6070924999999998E-2</v>
      </c>
      <c r="AK1202" s="114">
        <v>2.4438596E-2</v>
      </c>
      <c r="AL1202" s="114">
        <v>9.0876640000000001E-4</v>
      </c>
      <c r="AM1202" s="114">
        <v>7.2356183999999996E-4</v>
      </c>
      <c r="AN1202" s="113">
        <f t="shared" si="517"/>
        <v>1.4651436605317198E-6</v>
      </c>
      <c r="AO1202" s="112">
        <f t="shared" si="518"/>
        <v>3.3608225192930969E-9</v>
      </c>
      <c r="AP1202" s="112">
        <f t="shared" si="519"/>
        <v>0.10133919619700001</v>
      </c>
      <c r="AQ1202" s="328">
        <v>7.670389E-7</v>
      </c>
      <c r="AR1202" s="328">
        <v>2.3144674999999998E-9</v>
      </c>
      <c r="AS1202" s="328">
        <v>6.3229183999999995E-14</v>
      </c>
      <c r="AT1202" s="328">
        <v>5.2586159999999998E-12</v>
      </c>
      <c r="AU1202" s="328">
        <v>1.3763272000000001E-13</v>
      </c>
      <c r="AV1202" s="328">
        <v>9.3312067000000007E-10</v>
      </c>
      <c r="AW1202" s="328">
        <v>6.9561812999999997E-7</v>
      </c>
      <c r="AX1202" s="328">
        <v>1.3311855E-10</v>
      </c>
      <c r="AY1202" s="328">
        <v>8.7718654000000004E-10</v>
      </c>
      <c r="AZ1202" s="328">
        <v>3.6074612999999998E-13</v>
      </c>
      <c r="BA1202" s="328">
        <v>1.2023681E-14</v>
      </c>
      <c r="BB1202" s="328">
        <v>4.5527455E-14</v>
      </c>
      <c r="BC1202" s="328">
        <v>1.2699693E-13</v>
      </c>
      <c r="BD1202" s="328">
        <v>2.4812159E-14</v>
      </c>
      <c r="BE1202" s="328">
        <v>2.7419334999999999E-10</v>
      </c>
      <c r="BF1202" s="328">
        <v>1.2394658E-9</v>
      </c>
      <c r="BG1202" s="328">
        <v>3.5207063999999999E-11</v>
      </c>
      <c r="BH1202" s="328">
        <v>1.8296197000000001E-5</v>
      </c>
      <c r="BI1202" s="329">
        <v>0.10132090000000001</v>
      </c>
      <c r="BJ1202" s="328">
        <v>3.4454462999999999E-11</v>
      </c>
      <c r="BK1202" s="328">
        <v>2.0952038000000001E-13</v>
      </c>
      <c r="BL1202" s="328">
        <v>9.3740971999999993E-18</v>
      </c>
      <c r="BM1202" s="41"/>
      <c r="BN1202" s="122">
        <v>5.8075188000000003E-5</v>
      </c>
      <c r="BO1202" s="122">
        <v>6.5125834E-6</v>
      </c>
      <c r="BP1202" s="122">
        <v>2.294759E-5</v>
      </c>
      <c r="BQ1202" s="122">
        <v>6.3512825999999998E-8</v>
      </c>
      <c r="BR1202" s="122">
        <v>5.3443197999999996E-6</v>
      </c>
      <c r="BS1202" s="122">
        <v>6.4588850999999996E-7</v>
      </c>
      <c r="BT1202" s="122">
        <v>6.7997382999999998E-10</v>
      </c>
      <c r="BU1202" s="122">
        <v>1.8150725E-6</v>
      </c>
      <c r="BV1202" s="122">
        <v>3.0033047E-8</v>
      </c>
      <c r="BW1202" s="122">
        <v>8.8103610999999998E-8</v>
      </c>
      <c r="BX1202" s="122">
        <v>1.0101896000000001E-9</v>
      </c>
      <c r="BY1202" s="122">
        <v>2.2953397000000001E-8</v>
      </c>
      <c r="BZ1202" s="122">
        <v>1.8877699E-11</v>
      </c>
      <c r="CA1202" s="122">
        <v>1.5619320000000001E-6</v>
      </c>
      <c r="CB1202" s="122">
        <v>1.8845503999999999E-5</v>
      </c>
      <c r="CC1202" s="122">
        <v>1.9103982999999999E-7</v>
      </c>
      <c r="CD1202" s="122">
        <v>4.9461892E-9</v>
      </c>
      <c r="CE1202" s="137"/>
      <c r="CF1202" s="143"/>
      <c r="CG1202" s="42" t="s">
        <v>1128</v>
      </c>
      <c r="CH1202" s="42"/>
      <c r="CI1202" s="42"/>
      <c r="CJ1202" s="76"/>
      <c r="CK1202" s="76"/>
      <c r="CL1202" s="100"/>
      <c r="CM1202" s="100"/>
      <c r="CN1202" s="100"/>
      <c r="CO1202" s="100"/>
      <c r="CP1202" s="100"/>
      <c r="CQ1202" s="100"/>
      <c r="CR1202" s="105"/>
      <c r="CS1202" s="105"/>
      <c r="CT1202" s="41"/>
      <c r="CU1202" s="41"/>
      <c r="CV1202" s="41"/>
      <c r="CW1202" s="41"/>
      <c r="DN1202" s="169"/>
      <c r="DO1202" s="169"/>
      <c r="DP1202" s="169"/>
      <c r="DQ1202" s="169"/>
      <c r="DR1202" s="169"/>
      <c r="DS1202" s="169"/>
      <c r="DT1202" s="169"/>
      <c r="DU1202" s="169"/>
      <c r="DV1202" s="169"/>
      <c r="DW1202" s="169"/>
      <c r="DX1202" s="169"/>
      <c r="DY1202" s="169"/>
      <c r="DZ1202" s="169"/>
      <c r="EA1202" s="169"/>
      <c r="EB1202" s="169"/>
      <c r="EC1202" s="169"/>
      <c r="ED1202" s="169"/>
      <c r="EE1202" s="169"/>
      <c r="EF1202" s="169"/>
      <c r="EG1202" s="169"/>
      <c r="EH1202" s="169"/>
      <c r="EI1202" s="169"/>
      <c r="EJ1202" s="169"/>
      <c r="EK1202" s="169"/>
      <c r="EL1202" s="169"/>
      <c r="EM1202" s="169"/>
      <c r="EN1202" s="169"/>
      <c r="EO1202" s="169"/>
      <c r="EP1202" s="169"/>
      <c r="EQ1202" s="169"/>
      <c r="ER1202" s="169"/>
      <c r="ES1202" s="169"/>
      <c r="ET1202" s="169"/>
      <c r="EU1202" s="169"/>
      <c r="EV1202" s="169"/>
      <c r="EW1202" s="169"/>
      <c r="EX1202" s="169"/>
      <c r="EY1202" s="169"/>
      <c r="EZ1202" s="169"/>
      <c r="FA1202" s="169"/>
      <c r="FB1202" s="169"/>
      <c r="FC1202" s="169"/>
      <c r="FD1202" s="169"/>
      <c r="FE1202" s="169"/>
      <c r="FF1202" s="169"/>
      <c r="FG1202" s="169"/>
      <c r="FH1202" s="169"/>
      <c r="FI1202" s="169"/>
      <c r="FJ1202" s="169"/>
      <c r="FK1202" s="169"/>
      <c r="FL1202" s="169"/>
      <c r="FM1202" s="169"/>
      <c r="FN1202" s="169"/>
      <c r="FO1202" s="169"/>
      <c r="FP1202" s="169"/>
      <c r="FQ1202" s="169"/>
      <c r="FR1202" s="169"/>
      <c r="FS1202" s="169"/>
      <c r="FT1202" s="169"/>
      <c r="FU1202" s="169"/>
      <c r="FV1202" s="169"/>
      <c r="FW1202" s="169"/>
      <c r="FX1202" s="169"/>
      <c r="FY1202" s="169"/>
      <c r="FZ1202" s="169"/>
      <c r="GA1202" s="169"/>
      <c r="GB1202" s="169"/>
      <c r="GC1202" s="169"/>
      <c r="GD1202" s="169"/>
      <c r="GE1202" s="169"/>
      <c r="GF1202" s="169"/>
      <c r="GG1202" s="169"/>
      <c r="GH1202" s="169"/>
      <c r="GI1202" s="169"/>
      <c r="GJ1202" s="169"/>
      <c r="GK1202" s="169"/>
      <c r="GL1202" s="169"/>
      <c r="GM1202" s="169"/>
      <c r="GN1202" s="169"/>
      <c r="GO1202" s="169"/>
      <c r="GP1202" s="169"/>
      <c r="GQ1202" s="169"/>
      <c r="GR1202" s="169"/>
      <c r="GS1202" s="169"/>
      <c r="GT1202" s="169"/>
      <c r="GU1202" s="169"/>
      <c r="GV1202" s="169"/>
      <c r="GW1202" s="169"/>
      <c r="GX1202" s="169"/>
      <c r="GY1202" s="169"/>
      <c r="GZ1202" s="169"/>
      <c r="HA1202" s="169"/>
      <c r="HB1202" s="169"/>
      <c r="HC1202" s="169"/>
      <c r="HD1202" s="169"/>
      <c r="HE1202" s="169"/>
      <c r="HF1202" s="169"/>
      <c r="HG1202" s="169"/>
      <c r="HH1202" s="169"/>
      <c r="HI1202" s="169"/>
      <c r="HJ1202" s="169"/>
      <c r="HK1202" s="169"/>
      <c r="HL1202" s="169"/>
      <c r="HM1202" s="169"/>
      <c r="HN1202" s="169"/>
      <c r="HO1202" s="169"/>
      <c r="HP1202" s="169"/>
      <c r="HQ1202" s="169"/>
      <c r="HR1202" s="169"/>
      <c r="HS1202" s="169"/>
      <c r="HT1202" s="169"/>
      <c r="HU1202" s="169"/>
      <c r="HV1202" s="169"/>
      <c r="HW1202" s="169"/>
      <c r="HX1202" s="169"/>
      <c r="HY1202" s="169"/>
      <c r="HZ1202" s="169"/>
      <c r="IA1202" s="169"/>
      <c r="IB1202" s="169"/>
      <c r="IC1202" s="169"/>
      <c r="ID1202" s="169"/>
      <c r="IE1202" s="169"/>
      <c r="IF1202" s="169"/>
      <c r="IG1202" s="169"/>
      <c r="IH1202" s="169"/>
      <c r="II1202" s="169"/>
      <c r="IJ1202" s="169"/>
      <c r="IK1202" s="169"/>
      <c r="IL1202" s="169"/>
      <c r="IM1202" s="169"/>
      <c r="IN1202" s="169"/>
      <c r="IO1202" s="169"/>
      <c r="IP1202" s="169"/>
      <c r="IQ1202" s="169"/>
      <c r="IR1202" s="169"/>
      <c r="IS1202" s="169"/>
      <c r="IT1202" s="169"/>
      <c r="IU1202" s="169"/>
      <c r="IV1202" s="169"/>
      <c r="IW1202" s="169"/>
      <c r="IX1202" s="169"/>
      <c r="IY1202" s="169"/>
      <c r="IZ1202" s="169"/>
      <c r="JA1202" s="169"/>
      <c r="JB1202" s="169"/>
      <c r="JC1202" s="169"/>
      <c r="JD1202" s="169"/>
      <c r="JE1202" s="169"/>
      <c r="JF1202" s="169"/>
      <c r="JG1202" s="169"/>
      <c r="JH1202" s="169"/>
      <c r="JI1202" s="169"/>
      <c r="JJ1202" s="169"/>
      <c r="JK1202" s="169"/>
      <c r="JL1202" s="169"/>
      <c r="JM1202" s="169"/>
      <c r="JN1202" s="169"/>
      <c r="JO1202" s="169"/>
      <c r="JP1202" s="169"/>
      <c r="JQ1202" s="169"/>
      <c r="JR1202" s="169"/>
      <c r="JS1202" s="169"/>
      <c r="JT1202" s="169"/>
      <c r="JU1202" s="169"/>
      <c r="JV1202" s="169"/>
      <c r="JW1202" s="169"/>
      <c r="JX1202" s="169"/>
      <c r="JY1202" s="169"/>
      <c r="JZ1202" s="169"/>
      <c r="KA1202" s="169"/>
      <c r="KB1202" s="169"/>
      <c r="KC1202" s="169"/>
      <c r="KD1202" s="169"/>
      <c r="KE1202" s="169"/>
      <c r="KF1202" s="169"/>
      <c r="KG1202" s="169"/>
      <c r="KH1202" s="169"/>
      <c r="KI1202" s="169"/>
      <c r="KJ1202" s="169"/>
      <c r="KK1202" s="169"/>
      <c r="KL1202" s="169"/>
      <c r="KM1202" s="169"/>
      <c r="KN1202" s="169"/>
      <c r="KO1202" s="169"/>
      <c r="KP1202" s="169"/>
      <c r="KQ1202" s="169"/>
      <c r="KR1202" s="169"/>
      <c r="KS1202" s="169"/>
      <c r="KT1202" s="169"/>
      <c r="KU1202" s="169"/>
      <c r="KV1202" s="169"/>
      <c r="KW1202" s="169"/>
      <c r="KX1202" s="169"/>
      <c r="KY1202" s="169"/>
      <c r="KZ1202" s="169"/>
      <c r="LA1202" s="169"/>
      <c r="LB1202" s="169"/>
      <c r="LC1202" s="169"/>
      <c r="LD1202" s="169"/>
      <c r="LE1202" s="169"/>
      <c r="LF1202" s="169"/>
    </row>
    <row r="1203" spans="1:318" ht="14.5" customHeight="1">
      <c r="B1203" s="119" t="s">
        <v>9619</v>
      </c>
      <c r="C1203" s="133" t="s">
        <v>9739</v>
      </c>
      <c r="D1203" s="135"/>
      <c r="G1203" s="41"/>
      <c r="H1203" s="41"/>
      <c r="I1203" s="41"/>
      <c r="J1203" s="41"/>
      <c r="K1203" s="41"/>
      <c r="L1203" s="41"/>
      <c r="M1203" s="41"/>
      <c r="N1203" s="41"/>
      <c r="O1203" s="41"/>
      <c r="P1203" s="41"/>
      <c r="Q1203" s="41"/>
      <c r="R1203" s="41"/>
      <c r="S1203" s="41"/>
      <c r="T1203" s="41"/>
      <c r="U1203" s="41"/>
      <c r="V1203" s="41"/>
      <c r="W1203" s="41"/>
      <c r="X1203" s="41"/>
      <c r="Y1203" s="41"/>
      <c r="Z1203" s="41"/>
      <c r="AA1203" s="41"/>
      <c r="AB1203" s="41"/>
      <c r="AC1203" s="41"/>
      <c r="AD1203" s="41"/>
      <c r="AE1203" s="41"/>
      <c r="AF1203" s="41"/>
      <c r="AG1203" s="41"/>
      <c r="AH1203" s="41"/>
      <c r="AI1203" s="41"/>
      <c r="AJ1203" s="41"/>
      <c r="AK1203" s="41"/>
      <c r="AL1203" s="41"/>
      <c r="AM1203" s="41"/>
      <c r="AN1203" s="41"/>
      <c r="AO1203" s="41"/>
      <c r="AP1203" s="41"/>
      <c r="AQ1203" s="41"/>
      <c r="AR1203" s="41"/>
      <c r="AS1203" s="41"/>
      <c r="AT1203" s="41"/>
      <c r="AU1203" s="41"/>
      <c r="AV1203" s="41"/>
      <c r="AW1203" s="41"/>
      <c r="AX1203" s="41"/>
      <c r="AY1203" s="41"/>
      <c r="AZ1203" s="41"/>
      <c r="BA1203" s="41"/>
      <c r="BB1203" s="41"/>
      <c r="BC1203" s="41"/>
      <c r="BD1203" s="41"/>
      <c r="BE1203" s="41"/>
      <c r="BF1203" s="41"/>
      <c r="BG1203" s="41"/>
      <c r="BH1203" s="41"/>
      <c r="BI1203" s="41"/>
      <c r="BJ1203" s="41"/>
      <c r="BK1203" s="41"/>
      <c r="BL1203" s="41"/>
      <c r="BM1203" s="41"/>
      <c r="BN1203" s="41"/>
      <c r="BO1203" s="41"/>
      <c r="BP1203" s="41"/>
      <c r="BQ1203" s="41"/>
      <c r="BR1203" s="41"/>
      <c r="BS1203" s="41"/>
      <c r="BT1203" s="41"/>
      <c r="BU1203" s="41"/>
      <c r="BV1203" s="41"/>
      <c r="BW1203" s="41"/>
      <c r="BX1203" s="41"/>
      <c r="BY1203" s="41"/>
      <c r="BZ1203" s="41"/>
      <c r="CA1203" s="41"/>
      <c r="CB1203" s="41"/>
      <c r="CC1203" s="41"/>
      <c r="CD1203" s="41"/>
      <c r="CE1203" s="130"/>
      <c r="CF1203" s="144"/>
      <c r="CG1203" s="42"/>
      <c r="CH1203" s="42"/>
      <c r="CI1203" s="42"/>
      <c r="CJ1203" s="76"/>
      <c r="CK1203" s="76"/>
      <c r="CL1203" s="100"/>
      <c r="CM1203" s="100"/>
      <c r="CN1203" s="100"/>
      <c r="CO1203" s="100"/>
      <c r="CP1203" s="100"/>
      <c r="CQ1203" s="100"/>
      <c r="CR1203" s="105"/>
      <c r="CS1203" s="105"/>
      <c r="CT1203" s="41"/>
      <c r="CU1203" s="41"/>
      <c r="CV1203" s="41"/>
      <c r="CW1203" s="41"/>
      <c r="DN1203" s="169"/>
      <c r="DO1203" s="169"/>
      <c r="DP1203" s="169"/>
      <c r="DQ1203" s="169"/>
      <c r="DR1203" s="169"/>
      <c r="DS1203" s="169"/>
      <c r="DT1203" s="169"/>
      <c r="DU1203" s="169"/>
      <c r="DV1203" s="169"/>
      <c r="DW1203" s="169"/>
      <c r="DX1203" s="169"/>
      <c r="DY1203" s="169"/>
      <c r="DZ1203" s="169"/>
      <c r="EA1203" s="169"/>
      <c r="EB1203" s="169"/>
      <c r="EC1203" s="169"/>
      <c r="ED1203" s="169"/>
      <c r="EE1203" s="169"/>
      <c r="EF1203" s="169"/>
      <c r="EG1203" s="169"/>
      <c r="EH1203" s="169"/>
      <c r="EI1203" s="169"/>
      <c r="EJ1203" s="169"/>
      <c r="EK1203" s="169"/>
      <c r="EL1203" s="169"/>
      <c r="EM1203" s="169"/>
      <c r="EN1203" s="169"/>
      <c r="EO1203" s="169"/>
      <c r="EP1203" s="169"/>
      <c r="EQ1203" s="169"/>
      <c r="ER1203" s="169"/>
      <c r="ES1203" s="169"/>
      <c r="ET1203" s="169"/>
      <c r="EU1203" s="169"/>
      <c r="EV1203" s="169"/>
      <c r="EW1203" s="169"/>
      <c r="EX1203" s="169"/>
      <c r="EY1203" s="169"/>
      <c r="EZ1203" s="169"/>
      <c r="FA1203" s="169"/>
      <c r="FB1203" s="169"/>
      <c r="FC1203" s="169"/>
      <c r="FD1203" s="169"/>
      <c r="FE1203" s="169"/>
      <c r="FF1203" s="169"/>
      <c r="FG1203" s="169"/>
      <c r="FH1203" s="169"/>
      <c r="FI1203" s="169"/>
      <c r="FJ1203" s="169"/>
      <c r="FK1203" s="169"/>
      <c r="FL1203" s="169"/>
      <c r="FM1203" s="169"/>
      <c r="FN1203" s="169"/>
      <c r="FO1203" s="169"/>
      <c r="FP1203" s="169"/>
      <c r="FQ1203" s="169"/>
      <c r="FR1203" s="169"/>
      <c r="FS1203" s="169"/>
      <c r="FT1203" s="169"/>
      <c r="FU1203" s="169"/>
      <c r="FV1203" s="169"/>
      <c r="FW1203" s="169"/>
      <c r="FX1203" s="169"/>
      <c r="FY1203" s="169"/>
      <c r="FZ1203" s="169"/>
      <c r="GA1203" s="169"/>
      <c r="GB1203" s="169"/>
      <c r="GC1203" s="169"/>
      <c r="GD1203" s="169"/>
      <c r="GE1203" s="169"/>
      <c r="GF1203" s="169"/>
      <c r="GG1203" s="169"/>
      <c r="GH1203" s="169"/>
      <c r="GI1203" s="169"/>
      <c r="GJ1203" s="169"/>
      <c r="GK1203" s="169"/>
      <c r="GL1203" s="169"/>
      <c r="GM1203" s="169"/>
      <c r="GN1203" s="169"/>
      <c r="GO1203" s="169"/>
      <c r="GP1203" s="169"/>
      <c r="GQ1203" s="169"/>
      <c r="GR1203" s="169"/>
      <c r="GS1203" s="169"/>
      <c r="GT1203" s="169"/>
      <c r="GU1203" s="169"/>
      <c r="GV1203" s="169"/>
      <c r="GW1203" s="169"/>
      <c r="GX1203" s="169"/>
      <c r="GY1203" s="169"/>
      <c r="GZ1203" s="169"/>
      <c r="HA1203" s="169"/>
      <c r="HB1203" s="169"/>
      <c r="HC1203" s="169"/>
      <c r="HD1203" s="169"/>
      <c r="HE1203" s="169"/>
      <c r="HF1203" s="169"/>
      <c r="HG1203" s="169"/>
      <c r="HH1203" s="169"/>
      <c r="HI1203" s="169"/>
      <c r="HJ1203" s="169"/>
      <c r="HK1203" s="169"/>
      <c r="HL1203" s="169"/>
      <c r="HM1203" s="169"/>
      <c r="HN1203" s="169"/>
      <c r="HO1203" s="169"/>
      <c r="HP1203" s="169"/>
      <c r="HQ1203" s="169"/>
      <c r="HR1203" s="169"/>
      <c r="HS1203" s="169"/>
      <c r="HT1203" s="169"/>
      <c r="HU1203" s="169"/>
      <c r="HV1203" s="169"/>
      <c r="HW1203" s="169"/>
      <c r="HX1203" s="169"/>
      <c r="HY1203" s="169"/>
      <c r="HZ1203" s="169"/>
      <c r="IA1203" s="169"/>
      <c r="IB1203" s="169"/>
      <c r="IC1203" s="169"/>
      <c r="ID1203" s="169"/>
      <c r="IE1203" s="169"/>
      <c r="IF1203" s="169"/>
      <c r="IG1203" s="169"/>
      <c r="IH1203" s="169"/>
      <c r="II1203" s="169"/>
      <c r="IJ1203" s="169"/>
      <c r="IK1203" s="169"/>
      <c r="IL1203" s="169"/>
      <c r="IM1203" s="169"/>
      <c r="IN1203" s="169"/>
      <c r="IO1203" s="169"/>
      <c r="IP1203" s="169"/>
      <c r="IQ1203" s="169"/>
      <c r="IR1203" s="169"/>
      <c r="IS1203" s="169"/>
      <c r="IT1203" s="169"/>
      <c r="IU1203" s="169"/>
      <c r="IV1203" s="169"/>
      <c r="IW1203" s="169"/>
      <c r="IX1203" s="169"/>
      <c r="IY1203" s="169"/>
      <c r="IZ1203" s="169"/>
      <c r="JA1203" s="169"/>
      <c r="JB1203" s="169"/>
      <c r="JC1203" s="169"/>
      <c r="JD1203" s="169"/>
      <c r="JE1203" s="169"/>
      <c r="JF1203" s="169"/>
      <c r="JG1203" s="169"/>
      <c r="JH1203" s="169"/>
      <c r="JI1203" s="169"/>
      <c r="JJ1203" s="169"/>
      <c r="JK1203" s="169"/>
      <c r="JL1203" s="169"/>
      <c r="JM1203" s="169"/>
      <c r="JN1203" s="169"/>
      <c r="JO1203" s="169"/>
      <c r="JP1203" s="169"/>
      <c r="JQ1203" s="169"/>
      <c r="JR1203" s="169"/>
      <c r="JS1203" s="169"/>
      <c r="JT1203" s="169"/>
      <c r="JU1203" s="169"/>
      <c r="JV1203" s="169"/>
      <c r="JW1203" s="169"/>
      <c r="JX1203" s="169"/>
      <c r="JY1203" s="169"/>
      <c r="JZ1203" s="169"/>
      <c r="KA1203" s="169"/>
      <c r="KB1203" s="169"/>
      <c r="KC1203" s="169"/>
      <c r="KD1203" s="169"/>
      <c r="KE1203" s="169"/>
      <c r="KF1203" s="169"/>
      <c r="KG1203" s="169"/>
      <c r="KH1203" s="169"/>
      <c r="KI1203" s="169"/>
      <c r="KJ1203" s="169"/>
      <c r="KK1203" s="169"/>
      <c r="KL1203" s="169"/>
      <c r="KM1203" s="169"/>
      <c r="KN1203" s="169"/>
      <c r="KO1203" s="169"/>
      <c r="KP1203" s="169"/>
      <c r="KQ1203" s="169"/>
      <c r="KR1203" s="169"/>
      <c r="KS1203" s="169"/>
      <c r="KT1203" s="169"/>
      <c r="KU1203" s="169"/>
      <c r="KV1203" s="169"/>
      <c r="KW1203" s="169"/>
      <c r="KX1203" s="169"/>
      <c r="KY1203" s="169"/>
      <c r="KZ1203" s="169"/>
      <c r="LA1203" s="169"/>
      <c r="LB1203" s="169"/>
      <c r="LC1203" s="169"/>
      <c r="LD1203" s="169"/>
      <c r="LE1203" s="169"/>
      <c r="LF1203" s="169"/>
    </row>
    <row r="1204" spans="1:318" ht="14.5" customHeight="1">
      <c r="B1204" s="119" t="s">
        <v>9619</v>
      </c>
      <c r="C1204" s="133" t="s">
        <v>107</v>
      </c>
      <c r="D1204" s="133" t="s">
        <v>106</v>
      </c>
      <c r="G1204" s="41"/>
      <c r="H1204" s="41"/>
      <c r="I1204" s="41"/>
      <c r="J1204" s="41"/>
      <c r="K1204" s="41"/>
      <c r="L1204" s="41"/>
      <c r="M1204" s="41"/>
      <c r="N1204" s="41"/>
      <c r="O1204" s="41"/>
      <c r="P1204" s="41"/>
      <c r="Q1204" s="41"/>
      <c r="R1204" s="41"/>
      <c r="S1204" s="41"/>
      <c r="T1204" s="41"/>
      <c r="U1204" s="41"/>
      <c r="V1204" s="41"/>
      <c r="W1204" s="41"/>
      <c r="X1204" s="41"/>
      <c r="Y1204" s="41"/>
      <c r="Z1204" s="41"/>
      <c r="AA1204" s="41"/>
      <c r="AB1204" s="41"/>
      <c r="AC1204" s="41"/>
      <c r="AD1204" s="41"/>
      <c r="AE1204" s="41"/>
      <c r="AF1204" s="41"/>
      <c r="AG1204" s="41"/>
      <c r="AH1204" s="41"/>
      <c r="AI1204" s="41"/>
      <c r="AJ1204" s="41"/>
      <c r="AK1204" s="41"/>
      <c r="AL1204" s="41"/>
      <c r="AM1204" s="41"/>
      <c r="AN1204" s="41"/>
      <c r="AO1204" s="41"/>
      <c r="AP1204" s="41"/>
      <c r="AQ1204" s="41"/>
      <c r="AR1204" s="41"/>
      <c r="AS1204" s="41"/>
      <c r="AT1204" s="41"/>
      <c r="AU1204" s="41"/>
      <c r="AV1204" s="41"/>
      <c r="AW1204" s="41"/>
      <c r="AX1204" s="41"/>
      <c r="AY1204" s="41"/>
      <c r="AZ1204" s="41"/>
      <c r="BA1204" s="41"/>
      <c r="BB1204" s="41"/>
      <c r="BC1204" s="41"/>
      <c r="BD1204" s="41"/>
      <c r="BE1204" s="41"/>
      <c r="BF1204" s="41"/>
      <c r="BG1204" s="41"/>
      <c r="BH1204" s="41"/>
      <c r="BI1204" s="41"/>
      <c r="BJ1204" s="41"/>
      <c r="BK1204" s="41"/>
      <c r="BL1204" s="41"/>
      <c r="BM1204" s="41"/>
      <c r="BN1204" s="41"/>
      <c r="BO1204" s="41"/>
      <c r="BP1204" s="41"/>
      <c r="BQ1204" s="41"/>
      <c r="BR1204" s="41"/>
      <c r="BS1204" s="41"/>
      <c r="BT1204" s="41"/>
      <c r="BU1204" s="41"/>
      <c r="BV1204" s="41"/>
      <c r="BW1204" s="41"/>
      <c r="BX1204" s="41"/>
      <c r="BY1204" s="41"/>
      <c r="BZ1204" s="41"/>
      <c r="CA1204" s="41"/>
      <c r="CB1204" s="41"/>
      <c r="CC1204" s="41"/>
      <c r="CD1204" s="41"/>
      <c r="CE1204" s="168"/>
      <c r="CF1204" s="144"/>
      <c r="CG1204" s="42"/>
      <c r="CH1204" s="42"/>
      <c r="CI1204" s="42"/>
      <c r="CK1204" s="41"/>
      <c r="CL1204" s="100"/>
      <c r="CM1204" s="100"/>
      <c r="CN1204" s="100"/>
      <c r="CO1204" s="100"/>
      <c r="CP1204" s="100"/>
      <c r="CQ1204" s="100"/>
      <c r="CR1204" s="41"/>
      <c r="CS1204" s="41"/>
      <c r="CT1204" s="41"/>
      <c r="CU1204" s="41"/>
      <c r="CV1204" s="41"/>
      <c r="CW1204" s="41"/>
      <c r="DH1204" s="169"/>
      <c r="DI1204" s="169"/>
      <c r="DJ1204" s="169"/>
      <c r="DK1204" s="169"/>
      <c r="DL1204" s="169"/>
      <c r="DM1204" s="169"/>
    </row>
    <row r="1205" spans="1:318" ht="14.5" customHeight="1">
      <c r="A1205" s="41" t="s">
        <v>9738</v>
      </c>
      <c r="B1205" s="119" t="s">
        <v>9619</v>
      </c>
      <c r="C1205" s="120" t="str">
        <f t="shared" ref="C1205:C1211" si="520">MID(A1205,1,12)</f>
        <v>B.030.01.101</v>
      </c>
      <c r="D1205" s="135" t="s">
        <v>106</v>
      </c>
      <c r="E1205" s="119" t="s">
        <v>8526</v>
      </c>
      <c r="F1205" s="118" t="str">
        <f t="shared" ref="F1205:F1211" si="521">MID(A1205, 21,85)</f>
        <v>Electricity coal, EU, US, China, 38% efficiency</v>
      </c>
      <c r="G1205" s="118">
        <f t="shared" ref="G1205:G1211" si="522">H1205+I1205+J1205+K1205</f>
        <v>4.9382263086269224E-2</v>
      </c>
      <c r="H1205" s="118">
        <f t="shared" ref="H1205:H1211" si="523">N1205+O1205+P1205+Q1205</f>
        <v>3.88540151006E-3</v>
      </c>
      <c r="I1205" s="118">
        <f t="shared" ref="I1205:I1211" si="524">L1205+M1205+R1205</f>
        <v>5.6778244379999997E-3</v>
      </c>
      <c r="J1205" s="326">
        <f t="shared" ref="J1205:J1211" si="525">S1205+IF(T1205="x",0,T1205)+IF(U1205="x",0,U1205)+IF(V1205="x",0,V1205)+W1205+X1205</f>
        <v>4.4480213820922141E-4</v>
      </c>
      <c r="K1205" s="118">
        <v>3.9374235E-2</v>
      </c>
      <c r="L1205" s="118">
        <v>2.8100452999999998E-3</v>
      </c>
      <c r="M1205" s="118">
        <v>2.8541764000000001E-3</v>
      </c>
      <c r="N1205" s="118">
        <v>2.3906189E-3</v>
      </c>
      <c r="O1205" s="118">
        <v>1.4808605E-3</v>
      </c>
      <c r="P1205" s="330">
        <v>2.9579506000000002E-7</v>
      </c>
      <c r="Q1205" s="330">
        <v>1.3626315E-5</v>
      </c>
      <c r="R1205" s="330">
        <v>1.3602738E-5</v>
      </c>
      <c r="S1205" s="330">
        <v>2.1137026999999998E-6</v>
      </c>
      <c r="T1205" s="118">
        <v>3.8860315E-4</v>
      </c>
      <c r="U1205" s="330">
        <v>5.2563611999999999E-5</v>
      </c>
      <c r="V1205" s="330">
        <v>1.5216727E-6</v>
      </c>
      <c r="W1205" s="330">
        <v>8.0922141000000005E-13</v>
      </c>
      <c r="X1205" s="118">
        <v>0</v>
      </c>
      <c r="Y1205" s="41"/>
      <c r="Z1205" s="327">
        <f t="shared" ref="Z1205:Z1211" si="526">K1205/0.133</f>
        <v>0.29604687969924809</v>
      </c>
      <c r="AA1205" s="41"/>
      <c r="AB1205" s="111">
        <v>3.4672360000000002</v>
      </c>
      <c r="AC1205" s="111">
        <v>3.4552711999999999</v>
      </c>
      <c r="AD1205" s="111">
        <v>7.1254153999999997E-3</v>
      </c>
      <c r="AE1205" s="111">
        <v>0</v>
      </c>
      <c r="AF1205" s="111">
        <v>5.9792587000000001E-4</v>
      </c>
      <c r="AG1205" s="111">
        <v>2.6217160000000001E-3</v>
      </c>
      <c r="AH1205" s="111">
        <v>1.6197506000000001E-3</v>
      </c>
      <c r="AI1205" s="41"/>
      <c r="AJ1205" s="114">
        <v>6.6317833999999997E-3</v>
      </c>
      <c r="AK1205" s="114">
        <v>6.3202794E-3</v>
      </c>
      <c r="AL1205" s="114">
        <v>2.6463274000000002E-4</v>
      </c>
      <c r="AM1205" s="121">
        <v>4.6871255999999999E-5</v>
      </c>
      <c r="AN1205" s="113">
        <f t="shared" ref="AN1205:AN1211" si="527">AQ1205+AT1205+AU1205+AV1205+AW1205+BE1205+BF1205+BJ1205</f>
        <v>3.789136320106644E-7</v>
      </c>
      <c r="AO1205" s="112">
        <f t="shared" ref="AO1205:AO1211" si="528">AR1205+AS1205+AX1205+AY1205+AZ1205+BA1205+BB1205+BC1205+BD1205+BG1205+BK1205+BL1205</f>
        <v>9.7867136854848351E-10</v>
      </c>
      <c r="AP1205" s="112">
        <f t="shared" ref="AP1205:AP1211" si="529">BH1205+BI1205</f>
        <v>6.564601608753E-3</v>
      </c>
      <c r="AQ1205" s="328">
        <v>2.7716189E-7</v>
      </c>
      <c r="AR1205" s="328">
        <v>8.3635894000000003E-10</v>
      </c>
      <c r="AS1205" s="328">
        <v>2.2846522E-14</v>
      </c>
      <c r="AT1205" s="328">
        <v>4.5122463000000001E-13</v>
      </c>
      <c r="AU1205" s="328">
        <v>8.2410449999999994E-15</v>
      </c>
      <c r="AV1205" s="328">
        <v>3.5546789000000002E-10</v>
      </c>
      <c r="AW1205" s="328">
        <v>1.01307E-7</v>
      </c>
      <c r="AX1205" s="328">
        <v>5.0398804000000003E-11</v>
      </c>
      <c r="AY1205" s="328">
        <v>8.9360764000000004E-11</v>
      </c>
      <c r="AZ1205" s="328">
        <v>2.2985323999999999E-15</v>
      </c>
      <c r="BA1205" s="328">
        <v>8.0914400999999996E-17</v>
      </c>
      <c r="BB1205" s="328">
        <v>2.6987607E-15</v>
      </c>
      <c r="BC1205" s="328">
        <v>1.3082952000000001E-16</v>
      </c>
      <c r="BD1205" s="328">
        <v>2.6159404999999999E-16</v>
      </c>
      <c r="BE1205" s="328">
        <v>1.1480953E-12</v>
      </c>
      <c r="BF1205" s="328">
        <v>8.7666544000000001E-11</v>
      </c>
      <c r="BG1205" s="328">
        <v>2.5245433E-12</v>
      </c>
      <c r="BH1205" s="328">
        <v>8.1508752999999996E-8</v>
      </c>
      <c r="BI1205" s="329">
        <v>6.5645201000000004E-3</v>
      </c>
      <c r="BJ1205" s="328">
        <v>1.5689357E-17</v>
      </c>
      <c r="BK1205" s="328">
        <v>9.5408252E-20</v>
      </c>
      <c r="BL1205" s="328">
        <v>4.2686358000000002E-24</v>
      </c>
      <c r="BM1205" s="41"/>
      <c r="BN1205" s="122">
        <v>1.6042042000000001E-5</v>
      </c>
      <c r="BO1205" s="122">
        <v>7.3322181000000005E-7</v>
      </c>
      <c r="BP1205" s="122">
        <v>8.2545725000000003E-6</v>
      </c>
      <c r="BQ1205" s="122">
        <v>1.5938402E-9</v>
      </c>
      <c r="BR1205" s="122">
        <v>1.7580277E-6</v>
      </c>
      <c r="BS1205" s="122">
        <v>2.3034361E-7</v>
      </c>
      <c r="BT1205" s="122">
        <v>4.7490847E-11</v>
      </c>
      <c r="BU1205" s="122">
        <v>3.4999249000000001E-7</v>
      </c>
      <c r="BV1205" s="122">
        <v>3.9693614999999999E-10</v>
      </c>
      <c r="BW1205" s="122">
        <v>9.0166120999999994E-9</v>
      </c>
      <c r="BX1205" s="122">
        <v>6.0133029999999995E-11</v>
      </c>
      <c r="BY1205" s="122">
        <v>1.6462788000000001E-9</v>
      </c>
      <c r="BZ1205" s="122">
        <v>3.6255234E-12</v>
      </c>
      <c r="CA1205" s="122">
        <v>4.8989097999999996E-7</v>
      </c>
      <c r="CB1205" s="122">
        <v>4.2122042000000001E-6</v>
      </c>
      <c r="CC1205" s="122">
        <v>1.0235407E-9</v>
      </c>
      <c r="CD1205" s="122">
        <v>2.2523215E-15</v>
      </c>
      <c r="CE1205" s="167"/>
      <c r="CF1205" s="143"/>
      <c r="CG1205" s="170" t="s">
        <v>1129</v>
      </c>
      <c r="CH1205" s="100"/>
      <c r="CI1205" s="100"/>
      <c r="CJ1205" s="100"/>
      <c r="CK1205" s="50"/>
      <c r="CL1205" s="41"/>
      <c r="CM1205" s="41"/>
      <c r="CN1205" s="41"/>
      <c r="CO1205" s="41"/>
      <c r="CP1205" s="41"/>
      <c r="CQ1205" s="41"/>
      <c r="CR1205" s="105"/>
      <c r="CS1205" s="105"/>
      <c r="CT1205" s="41"/>
      <c r="CU1205" s="41"/>
      <c r="CV1205" s="41"/>
      <c r="CW1205" s="41"/>
      <c r="DH1205" s="169"/>
      <c r="DI1205" s="169"/>
      <c r="DJ1205" s="169"/>
      <c r="DK1205" s="169"/>
      <c r="DL1205" s="169"/>
      <c r="DM1205" s="169"/>
    </row>
    <row r="1206" spans="1:318" ht="14.5" customHeight="1">
      <c r="A1206" s="41" t="s">
        <v>9736</v>
      </c>
      <c r="B1206" s="119" t="s">
        <v>9619</v>
      </c>
      <c r="C1206" s="120" t="str">
        <f t="shared" si="520"/>
        <v>B.030.01.102</v>
      </c>
      <c r="D1206" s="135" t="s">
        <v>106</v>
      </c>
      <c r="E1206" s="119" t="s">
        <v>8526</v>
      </c>
      <c r="F1206" s="118" t="str">
        <f t="shared" si="521"/>
        <v>Electricity from offshore windmill (5MW, capacity factor 0.47)</v>
      </c>
      <c r="G1206" s="118">
        <f t="shared" si="522"/>
        <v>7.3769063329800003E-4</v>
      </c>
      <c r="H1206" s="118">
        <f t="shared" si="523"/>
        <v>2.8566313999999996E-5</v>
      </c>
      <c r="I1206" s="118">
        <f t="shared" si="524"/>
        <v>6.7109094000000001E-5</v>
      </c>
      <c r="J1206" s="326">
        <f t="shared" si="525"/>
        <v>3.3658233529800007E-4</v>
      </c>
      <c r="K1206" s="118">
        <v>3.0543288999999998E-4</v>
      </c>
      <c r="L1206" s="330">
        <v>3.8431993000000002E-5</v>
      </c>
      <c r="M1206" s="330">
        <v>2.3395942999999998E-5</v>
      </c>
      <c r="N1206" s="330">
        <v>1.6450954E-5</v>
      </c>
      <c r="O1206" s="330">
        <v>3.4401673000000001E-6</v>
      </c>
      <c r="P1206" s="330">
        <v>4.7928558000000001E-6</v>
      </c>
      <c r="Q1206" s="330">
        <v>3.8823368999999997E-6</v>
      </c>
      <c r="R1206" s="330">
        <v>5.2811579999999996E-6</v>
      </c>
      <c r="S1206" s="118">
        <v>3.0586394000000001E-4</v>
      </c>
      <c r="T1206" s="330">
        <v>1.9354242999999999E-5</v>
      </c>
      <c r="U1206" s="330">
        <v>1.0520994999999999E-5</v>
      </c>
      <c r="V1206" s="330">
        <v>4.0531467999999998E-8</v>
      </c>
      <c r="W1206" s="330">
        <v>8.0262583000000005E-7</v>
      </c>
      <c r="X1206" s="118">
        <v>0</v>
      </c>
      <c r="Y1206" s="41"/>
      <c r="Z1206" s="327">
        <f t="shared" si="526"/>
        <v>2.2964878947368417E-3</v>
      </c>
      <c r="AA1206" s="41"/>
      <c r="AB1206" s="111">
        <v>1.0282990999999999</v>
      </c>
      <c r="AC1206" s="111">
        <v>2.5975195E-2</v>
      </c>
      <c r="AD1206" s="111">
        <v>1.4263657E-3</v>
      </c>
      <c r="AE1206" s="111">
        <v>0</v>
      </c>
      <c r="AF1206" s="111">
        <v>3.2317368E-4</v>
      </c>
      <c r="AG1206" s="111">
        <v>1.0004162999999999</v>
      </c>
      <c r="AH1206" s="111">
        <v>1.5804974999999999E-4</v>
      </c>
      <c r="AI1206" s="41"/>
      <c r="AJ1206" s="121">
        <v>5.4556338999999998E-5</v>
      </c>
      <c r="AK1206" s="121">
        <v>5.1367092999999999E-5</v>
      </c>
      <c r="AL1206" s="121">
        <v>2.1771031000000001E-6</v>
      </c>
      <c r="AM1206" s="121">
        <v>1.0121431000000001E-6</v>
      </c>
      <c r="AN1206" s="113">
        <f t="shared" si="527"/>
        <v>3.0795619058260004E-9</v>
      </c>
      <c r="AO1206" s="112">
        <f t="shared" si="528"/>
        <v>8.0514168145386987E-12</v>
      </c>
      <c r="AP1206" s="112">
        <f t="shared" si="529"/>
        <v>1.4175674499999999E-4</v>
      </c>
      <c r="AQ1206" s="328">
        <v>2.1464303000000001E-9</v>
      </c>
      <c r="AR1206" s="328">
        <v>6.4767644999999997E-12</v>
      </c>
      <c r="AS1206" s="328">
        <v>1.7693179999999999E-16</v>
      </c>
      <c r="AT1206" s="328">
        <v>2.8618574E-13</v>
      </c>
      <c r="AU1206" s="328">
        <v>1.1778586E-14</v>
      </c>
      <c r="AV1206" s="328">
        <v>2.4461676000000001E-12</v>
      </c>
      <c r="AW1206" s="328">
        <v>8.8891790999999996E-10</v>
      </c>
      <c r="AX1206" s="328">
        <v>3.5352304E-13</v>
      </c>
      <c r="AY1206" s="328">
        <v>1.0243794E-12</v>
      </c>
      <c r="AZ1206" s="328">
        <v>9.4862187E-15</v>
      </c>
      <c r="BA1206" s="328">
        <v>-9.2994942999999996E-16</v>
      </c>
      <c r="BB1206" s="328">
        <v>2.8847698000000002E-14</v>
      </c>
      <c r="BC1206" s="328">
        <v>-1.5168933000000001E-15</v>
      </c>
      <c r="BD1206" s="328">
        <v>-1.9526916999999999E-16</v>
      </c>
      <c r="BE1206" s="328">
        <v>5.7216778999999999E-12</v>
      </c>
      <c r="BF1206" s="328">
        <v>2.0186057999999999E-11</v>
      </c>
      <c r="BG1206" s="328">
        <v>6.6244167000000004E-14</v>
      </c>
      <c r="BH1206" s="328">
        <v>1.6049665000000001E-5</v>
      </c>
      <c r="BI1206" s="329">
        <v>1.2570708E-4</v>
      </c>
      <c r="BJ1206" s="328">
        <v>1.5561828000000001E-11</v>
      </c>
      <c r="BK1206" s="328">
        <v>9.4632737000000002E-14</v>
      </c>
      <c r="BL1206" s="328">
        <v>4.2339387E-18</v>
      </c>
      <c r="BM1206" s="41"/>
      <c r="BN1206" s="122">
        <v>1.6976705999999999E-7</v>
      </c>
      <c r="BO1206" s="122">
        <v>7.7865188999999994E-9</v>
      </c>
      <c r="BP1206" s="122">
        <v>6.4032175E-8</v>
      </c>
      <c r="BQ1206" s="122">
        <v>6.1879848999999997E-10</v>
      </c>
      <c r="BR1206" s="122">
        <v>8.3485437999999994E-9</v>
      </c>
      <c r="BS1206" s="122">
        <v>-1.2692635999999999E-9</v>
      </c>
      <c r="BT1206" s="122">
        <v>1.5093504E-10</v>
      </c>
      <c r="BU1206" s="122">
        <v>2.354405E-9</v>
      </c>
      <c r="BV1206" s="122">
        <v>6.4316751E-9</v>
      </c>
      <c r="BW1206" s="122">
        <v>2.5689649000000001E-9</v>
      </c>
      <c r="BX1206" s="122">
        <v>5.5163646999999999E-11</v>
      </c>
      <c r="BY1206" s="122">
        <v>4.3386407999999999E-11</v>
      </c>
      <c r="BZ1206" s="122">
        <v>3.1439682999999998E-12</v>
      </c>
      <c r="CA1206" s="122">
        <v>4.2893114999999996E-9</v>
      </c>
      <c r="CB1206" s="122">
        <v>3.2001578000000002E-8</v>
      </c>
      <c r="CC1206" s="122">
        <v>4.0117712000000003E-8</v>
      </c>
      <c r="CD1206" s="122">
        <v>2.2340137000000002E-9</v>
      </c>
      <c r="CE1206" s="167"/>
      <c r="CF1206" s="143"/>
      <c r="CG1206" s="42" t="s">
        <v>1451</v>
      </c>
      <c r="CH1206" s="42"/>
      <c r="CI1206" s="42"/>
      <c r="CJ1206" s="100"/>
      <c r="CK1206" s="50"/>
      <c r="CL1206" s="41"/>
      <c r="CM1206" s="41"/>
      <c r="CN1206" s="41"/>
      <c r="CO1206" s="41"/>
      <c r="CP1206" s="41"/>
      <c r="CQ1206" s="41"/>
      <c r="CR1206" s="41"/>
      <c r="CS1206" s="41"/>
      <c r="CT1206" s="41"/>
      <c r="CU1206" s="41"/>
      <c r="CV1206" s="41"/>
      <c r="CW1206" s="41"/>
    </row>
    <row r="1207" spans="1:318" ht="14.5" customHeight="1">
      <c r="A1207" s="41" t="s">
        <v>9734</v>
      </c>
      <c r="B1207" s="119" t="s">
        <v>9619</v>
      </c>
      <c r="C1207" s="120" t="str">
        <f t="shared" si="520"/>
        <v>B.030.01.103</v>
      </c>
      <c r="D1207" s="135" t="s">
        <v>106</v>
      </c>
      <c r="E1207" s="119" t="s">
        <v>8526</v>
      </c>
      <c r="F1207" s="118" t="str">
        <f t="shared" si="521"/>
        <v>Electricity gas, EU, US, China, 60% efficiency</v>
      </c>
      <c r="G1207" s="118">
        <f t="shared" si="522"/>
        <v>3.0335898717025498E-2</v>
      </c>
      <c r="H1207" s="118">
        <f t="shared" si="523"/>
        <v>3.5453238828000002E-3</v>
      </c>
      <c r="I1207" s="118">
        <f t="shared" si="524"/>
        <v>3.1963686269999999E-3</v>
      </c>
      <c r="J1207" s="326">
        <f t="shared" si="525"/>
        <v>6.2996320722549987E-4</v>
      </c>
      <c r="K1207" s="118">
        <v>2.2964242999999999E-2</v>
      </c>
      <c r="L1207" s="118">
        <v>4.5453685999999999E-4</v>
      </c>
      <c r="M1207" s="118">
        <v>2.6973052000000002E-3</v>
      </c>
      <c r="N1207" s="118">
        <v>2.2730387E-3</v>
      </c>
      <c r="O1207" s="118">
        <v>1.2572728000000001E-3</v>
      </c>
      <c r="P1207" s="330">
        <v>7.7395136999999995E-6</v>
      </c>
      <c r="Q1207" s="330">
        <v>7.2728691000000004E-6</v>
      </c>
      <c r="R1207" s="330">
        <v>4.4526566999999998E-5</v>
      </c>
      <c r="S1207" s="330">
        <v>2.6447724E-5</v>
      </c>
      <c r="T1207" s="118">
        <v>2.1838705E-4</v>
      </c>
      <c r="U1207" s="118">
        <v>3.8470931999999997E-4</v>
      </c>
      <c r="V1207" s="330">
        <v>4.1285000999999998E-7</v>
      </c>
      <c r="W1207" s="330">
        <v>6.2632154999999996E-9</v>
      </c>
      <c r="X1207" s="118">
        <v>0</v>
      </c>
      <c r="Y1207" s="41"/>
      <c r="Z1207" s="327">
        <f t="shared" si="526"/>
        <v>0.17266348120300751</v>
      </c>
      <c r="AA1207" s="41"/>
      <c r="AB1207" s="111">
        <v>1.4211362000000001</v>
      </c>
      <c r="AC1207" s="111">
        <v>1.3397759</v>
      </c>
      <c r="AD1207" s="111">
        <v>5.2152011999999998E-2</v>
      </c>
      <c r="AE1207" s="111">
        <v>0</v>
      </c>
      <c r="AF1207" s="111">
        <v>3.2913473000000001E-3</v>
      </c>
      <c r="AG1207" s="111">
        <v>1.4560079E-2</v>
      </c>
      <c r="AH1207" s="111">
        <v>1.135687E-2</v>
      </c>
      <c r="AI1207" s="41"/>
      <c r="AJ1207" s="114">
        <v>3.8131481000000002E-3</v>
      </c>
      <c r="AK1207" s="114">
        <v>3.5935058000000001E-3</v>
      </c>
      <c r="AL1207" s="114">
        <v>1.5515152999999999E-4</v>
      </c>
      <c r="AM1207" s="121">
        <v>6.4490743999999996E-5</v>
      </c>
      <c r="AN1207" s="113">
        <f t="shared" si="527"/>
        <v>2.1543799726528997E-7</v>
      </c>
      <c r="AO1207" s="112">
        <f t="shared" si="528"/>
        <v>5.7378524801445642E-10</v>
      </c>
      <c r="AP1207" s="112">
        <f t="shared" si="529"/>
        <v>9.0323171740899991E-3</v>
      </c>
      <c r="AQ1207" s="328">
        <v>1.6146015999999999E-7</v>
      </c>
      <c r="AR1207" s="328">
        <v>4.8720988E-10</v>
      </c>
      <c r="AS1207" s="328">
        <v>1.3309287999999999E-14</v>
      </c>
      <c r="AT1207" s="328">
        <v>5.4186096000000002E-12</v>
      </c>
      <c r="AU1207" s="328">
        <v>7.0198113999999998E-13</v>
      </c>
      <c r="AV1207" s="328">
        <v>3.3798601999999999E-10</v>
      </c>
      <c r="AW1207" s="328">
        <v>5.3513156999999998E-8</v>
      </c>
      <c r="AX1207" s="328">
        <v>4.8112196999999998E-11</v>
      </c>
      <c r="AY1207" s="328">
        <v>3.7879385000000003E-11</v>
      </c>
      <c r="AZ1207" s="328">
        <v>7.9980006999999993E-15</v>
      </c>
      <c r="BA1207" s="328">
        <v>4.4361707999999999E-17</v>
      </c>
      <c r="BB1207" s="328">
        <v>1.6906763E-14</v>
      </c>
      <c r="BC1207" s="328">
        <v>3.6141663E-15</v>
      </c>
      <c r="BD1207" s="328">
        <v>1.2205704999999999E-15</v>
      </c>
      <c r="BE1207" s="328">
        <v>8.3915672000000002E-11</v>
      </c>
      <c r="BF1207" s="328">
        <v>3.6536550000000003E-11</v>
      </c>
      <c r="BG1207" s="328">
        <v>5.3995438999999997E-13</v>
      </c>
      <c r="BH1207" s="328">
        <v>9.9727409E-7</v>
      </c>
      <c r="BI1207" s="329">
        <v>9.0313198999999993E-3</v>
      </c>
      <c r="BJ1207" s="328">
        <v>1.2143255E-13</v>
      </c>
      <c r="BK1207" s="328">
        <v>7.3844121E-16</v>
      </c>
      <c r="BL1207" s="328">
        <v>3.3038407000000001E-20</v>
      </c>
      <c r="BM1207" s="41"/>
      <c r="BN1207" s="122">
        <v>9.1125428000000007E-6</v>
      </c>
      <c r="BO1207" s="122">
        <v>3.7181040000000001E-7</v>
      </c>
      <c r="BP1207" s="122">
        <v>4.8143160000000002E-6</v>
      </c>
      <c r="BQ1207" s="122">
        <v>5.2423008999999999E-9</v>
      </c>
      <c r="BR1207" s="122">
        <v>1.2694502000000001E-6</v>
      </c>
      <c r="BS1207" s="122">
        <v>2.174808E-7</v>
      </c>
      <c r="BT1207" s="122">
        <v>1.2498701E-11</v>
      </c>
      <c r="BU1207" s="122">
        <v>3.3064038E-7</v>
      </c>
      <c r="BV1207" s="122">
        <v>1.0385883E-8</v>
      </c>
      <c r="BW1207" s="122">
        <v>4.8124998E-9</v>
      </c>
      <c r="BX1207" s="122">
        <v>5.2761844999999996E-9</v>
      </c>
      <c r="BY1207" s="122">
        <v>3.8322481000000002E-10</v>
      </c>
      <c r="BZ1207" s="122">
        <v>9.3138330000000006E-11</v>
      </c>
      <c r="CA1207" s="122">
        <v>4.5510895000000001E-7</v>
      </c>
      <c r="CB1207" s="122">
        <v>1.6188454E-6</v>
      </c>
      <c r="CC1207" s="122">
        <v>8.6676018000000007E-9</v>
      </c>
      <c r="CD1207" s="122">
        <v>1.7432528E-11</v>
      </c>
      <c r="CE1207" s="167"/>
      <c r="CF1207" s="143"/>
      <c r="CG1207" s="170" t="s">
        <v>1130</v>
      </c>
      <c r="CH1207" s="183"/>
      <c r="CI1207" s="159"/>
      <c r="CJ1207" s="100"/>
      <c r="CK1207" s="50"/>
      <c r="CL1207" s="41"/>
      <c r="CM1207" s="41"/>
      <c r="CN1207" s="41"/>
      <c r="CO1207" s="41"/>
      <c r="CP1207" s="41"/>
      <c r="CQ1207" s="41"/>
      <c r="CR1207" s="105"/>
      <c r="CS1207" s="105"/>
      <c r="CT1207" s="41"/>
      <c r="CU1207" s="41"/>
      <c r="CV1207" s="41"/>
      <c r="CW1207" s="41"/>
    </row>
    <row r="1208" spans="1:318" ht="14.5" customHeight="1">
      <c r="A1208" s="41" t="s">
        <v>9732</v>
      </c>
      <c r="B1208" s="119" t="s">
        <v>9619</v>
      </c>
      <c r="C1208" s="120" t="str">
        <f t="shared" si="520"/>
        <v>B.030.01.104</v>
      </c>
      <c r="D1208" s="135" t="s">
        <v>106</v>
      </c>
      <c r="E1208" s="119" t="s">
        <v>8526</v>
      </c>
      <c r="F1208" s="118" t="str">
        <f t="shared" si="521"/>
        <v>Electricity nuclear (US)</v>
      </c>
      <c r="G1208" s="118">
        <f t="shared" si="522"/>
        <v>2.3586981189251358E-2</v>
      </c>
      <c r="H1208" s="118">
        <f t="shared" si="523"/>
        <v>9.065785724000001E-5</v>
      </c>
      <c r="I1208" s="118">
        <f t="shared" si="524"/>
        <v>5.9948025499999996E-4</v>
      </c>
      <c r="J1208" s="326">
        <f t="shared" si="525"/>
        <v>2.2571267447011358E-2</v>
      </c>
      <c r="K1208" s="118">
        <v>3.2557563000000002E-4</v>
      </c>
      <c r="L1208" s="118">
        <v>4.4253663999999998E-4</v>
      </c>
      <c r="M1208" s="118">
        <v>1.1316726E-4</v>
      </c>
      <c r="N1208" s="330">
        <v>8.7462727000000006E-5</v>
      </c>
      <c r="O1208" s="330">
        <v>1.6223594E-6</v>
      </c>
      <c r="P1208" s="330">
        <v>1.0705024000000001E-7</v>
      </c>
      <c r="Q1208" s="330">
        <v>1.4657206E-6</v>
      </c>
      <c r="R1208" s="330">
        <v>4.3776355E-5</v>
      </c>
      <c r="S1208" s="330">
        <v>1.3514966000000001E-6</v>
      </c>
      <c r="T1208" s="330">
        <v>6.5349947999999999E-6</v>
      </c>
      <c r="U1208" s="118">
        <v>2.2563351999999998E-2</v>
      </c>
      <c r="V1208" s="330">
        <v>2.8893258999999999E-8</v>
      </c>
      <c r="W1208" s="330">
        <v>6.2352360000000002E-11</v>
      </c>
      <c r="X1208" s="118">
        <v>0</v>
      </c>
      <c r="Y1208" s="41"/>
      <c r="Z1208" s="327">
        <f t="shared" si="526"/>
        <v>2.4479370676691731E-3</v>
      </c>
      <c r="AA1208" s="41"/>
      <c r="AB1208" s="111">
        <v>3.0898074000000002</v>
      </c>
      <c r="AC1208" s="111">
        <v>2.7884155000000001E-2</v>
      </c>
      <c r="AD1208" s="111">
        <v>3.0590218</v>
      </c>
      <c r="AE1208" s="111">
        <v>0</v>
      </c>
      <c r="AF1208" s="111">
        <v>1.626384E-4</v>
      </c>
      <c r="AG1208" s="111">
        <v>1.9440853E-3</v>
      </c>
      <c r="AH1208" s="111">
        <v>7.9464919000000003E-4</v>
      </c>
      <c r="AI1208" s="41"/>
      <c r="AJ1208" s="114">
        <v>2.0228267999999999E-4</v>
      </c>
      <c r="AK1208" s="114">
        <v>1.9595256000000001E-4</v>
      </c>
      <c r="AL1208" s="121">
        <v>5.2267754000000002E-6</v>
      </c>
      <c r="AM1208" s="121">
        <v>1.1033439000000001E-6</v>
      </c>
      <c r="AN1208" s="113">
        <f t="shared" si="527"/>
        <v>1.17477554042083E-8</v>
      </c>
      <c r="AO1208" s="112">
        <f t="shared" si="528"/>
        <v>1.9329790598287802E-11</v>
      </c>
      <c r="AP1208" s="112">
        <f t="shared" si="529"/>
        <v>1.54529962116E-4</v>
      </c>
      <c r="AQ1208" s="328">
        <v>2.2796615E-9</v>
      </c>
      <c r="AR1208" s="328">
        <v>6.8785837999999997E-12</v>
      </c>
      <c r="AS1208" s="328">
        <v>1.8791989E-16</v>
      </c>
      <c r="AT1208" s="328">
        <v>3.7618162999999998E-14</v>
      </c>
      <c r="AU1208" s="328">
        <v>4.2408444999999997E-15</v>
      </c>
      <c r="AV1208" s="328">
        <v>1.3005087E-11</v>
      </c>
      <c r="AW1208" s="328">
        <v>9.0757875999999998E-9</v>
      </c>
      <c r="AX1208" s="328">
        <v>1.8448481999999999E-12</v>
      </c>
      <c r="AY1208" s="328">
        <v>1.0516471E-11</v>
      </c>
      <c r="AZ1208" s="328">
        <v>8.2471534999999994E-17</v>
      </c>
      <c r="BA1208" s="328">
        <v>1.7059534E-16</v>
      </c>
      <c r="BB1208" s="328">
        <v>1.3235897000000001E-16</v>
      </c>
      <c r="BC1208" s="328">
        <v>3.5089715999999999E-14</v>
      </c>
      <c r="BD1208" s="328">
        <v>7.1765087999999998E-15</v>
      </c>
      <c r="BE1208" s="328">
        <v>4.4640093000000001E-12</v>
      </c>
      <c r="BF1208" s="328">
        <v>3.7479413999999999E-10</v>
      </c>
      <c r="BG1208" s="328">
        <v>4.7040675999999999E-14</v>
      </c>
      <c r="BH1208" s="328">
        <v>3.0732115999999997E-8</v>
      </c>
      <c r="BI1208" s="329">
        <v>1.5449923E-4</v>
      </c>
      <c r="BJ1208" s="328">
        <v>1.2089008E-15</v>
      </c>
      <c r="BK1208" s="328">
        <v>7.3514238999999995E-18</v>
      </c>
      <c r="BL1208" s="328">
        <v>3.2890815000000002E-22</v>
      </c>
      <c r="BM1208" s="41"/>
      <c r="BN1208" s="122">
        <v>4.2015385999999998E-6</v>
      </c>
      <c r="BO1208" s="122">
        <v>7.6825553999999999E-8</v>
      </c>
      <c r="BP1208" s="122">
        <v>6.8254980999999995E-8</v>
      </c>
      <c r="BQ1208" s="122">
        <v>5.1279847999999998E-9</v>
      </c>
      <c r="BR1208" s="122">
        <v>5.8519673999999999E-8</v>
      </c>
      <c r="BS1208" s="122">
        <v>8.9419372999999998E-9</v>
      </c>
      <c r="BT1208" s="122">
        <v>8.7071253000000002E-13</v>
      </c>
      <c r="BU1208" s="122">
        <v>1.3181625E-8</v>
      </c>
      <c r="BV1208" s="122">
        <v>1.4365388000000001E-10</v>
      </c>
      <c r="BW1208" s="122">
        <v>9.6987586999999997E-10</v>
      </c>
      <c r="BX1208" s="122">
        <v>3.1845212000000001E-11</v>
      </c>
      <c r="BY1208" s="122">
        <v>3.0849214000000001E-11</v>
      </c>
      <c r="BZ1208" s="122">
        <v>5.5912532000000005E-13</v>
      </c>
      <c r="CA1208" s="122">
        <v>2.103141E-8</v>
      </c>
      <c r="CB1208" s="122">
        <v>3.9478497999999999E-6</v>
      </c>
      <c r="CC1208" s="122">
        <v>6.2784763999999999E-10</v>
      </c>
      <c r="CD1208" s="122">
        <v>1.7354652E-13</v>
      </c>
      <c r="CE1208" s="167"/>
      <c r="CF1208" s="143"/>
      <c r="CG1208" s="170" t="s">
        <v>1261</v>
      </c>
      <c r="CH1208" s="183"/>
      <c r="CI1208" s="159"/>
      <c r="CJ1208" s="100"/>
      <c r="CK1208" s="50"/>
      <c r="CL1208" s="41"/>
      <c r="CM1208" s="41"/>
      <c r="CN1208" s="105"/>
      <c r="CO1208" s="41"/>
      <c r="CP1208" s="41"/>
      <c r="CQ1208" s="41"/>
      <c r="CR1208" s="41"/>
      <c r="CS1208" s="41"/>
      <c r="CT1208" s="41"/>
      <c r="CU1208" s="41"/>
      <c r="CV1208" s="41"/>
      <c r="CW1208" s="41"/>
    </row>
    <row r="1209" spans="1:318" ht="14.5" customHeight="1">
      <c r="A1209" s="41" t="s">
        <v>9730</v>
      </c>
      <c r="B1209" s="119" t="s">
        <v>9619</v>
      </c>
      <c r="C1209" s="120" t="str">
        <f t="shared" si="520"/>
        <v>B.030.01.105</v>
      </c>
      <c r="D1209" s="135" t="s">
        <v>106</v>
      </c>
      <c r="E1209" s="119" t="s">
        <v>8526</v>
      </c>
      <c r="F1209" s="118" t="str">
        <f t="shared" si="521"/>
        <v>Electricity oil, EU, US, China, 45% efficiency</v>
      </c>
      <c r="G1209" s="118">
        <f t="shared" si="522"/>
        <v>4.44618518996183E-2</v>
      </c>
      <c r="H1209" s="118">
        <f t="shared" si="523"/>
        <v>2.8152221768062997E-3</v>
      </c>
      <c r="I1209" s="118">
        <f t="shared" si="524"/>
        <v>9.4062590345899994E-3</v>
      </c>
      <c r="J1209" s="326">
        <f t="shared" si="525"/>
        <v>8.5592688221999995E-5</v>
      </c>
      <c r="K1209" s="118">
        <v>3.2154778000000002E-2</v>
      </c>
      <c r="L1209" s="118">
        <v>7.5915076000000001E-3</v>
      </c>
      <c r="M1209" s="118">
        <v>1.8146051E-3</v>
      </c>
      <c r="N1209" s="118">
        <v>1.5244945999999999E-3</v>
      </c>
      <c r="O1209" s="118">
        <v>1.2896269E-3</v>
      </c>
      <c r="P1209" s="330">
        <v>3.2575062999999999E-9</v>
      </c>
      <c r="Q1209" s="330">
        <v>1.0974193E-6</v>
      </c>
      <c r="R1209" s="330">
        <v>1.4633458999999999E-7</v>
      </c>
      <c r="S1209" s="330">
        <v>2.2414221999999999E-8</v>
      </c>
      <c r="T1209" s="118">
        <v>0</v>
      </c>
      <c r="U1209" s="330">
        <v>8.5570273999999998E-5</v>
      </c>
      <c r="V1209" s="118">
        <v>0</v>
      </c>
      <c r="W1209" s="118">
        <v>0</v>
      </c>
      <c r="X1209" s="118">
        <v>0</v>
      </c>
      <c r="Y1209" s="41"/>
      <c r="Z1209" s="327">
        <f t="shared" si="526"/>
        <v>0.24176524812030076</v>
      </c>
      <c r="AA1209" s="41"/>
      <c r="AB1209" s="111">
        <v>2.6148082000000001</v>
      </c>
      <c r="AC1209" s="111">
        <v>2.6019944000000002</v>
      </c>
      <c r="AD1209" s="111">
        <v>1.1601176E-2</v>
      </c>
      <c r="AE1209" s="111">
        <v>0</v>
      </c>
      <c r="AF1209" s="111">
        <v>8.6957170999999995E-4</v>
      </c>
      <c r="AG1209" s="122">
        <v>4.1071073E-5</v>
      </c>
      <c r="AH1209" s="111">
        <v>3.0197687999999998E-4</v>
      </c>
      <c r="AI1209" s="41"/>
      <c r="AJ1209" s="114">
        <v>7.0651278000000003E-3</v>
      </c>
      <c r="AK1209" s="114">
        <v>6.6520423E-3</v>
      </c>
      <c r="AL1209" s="114">
        <v>2.4074656999999999E-4</v>
      </c>
      <c r="AM1209" s="114">
        <v>1.7233891000000001E-4</v>
      </c>
      <c r="AN1209" s="113">
        <f t="shared" si="527"/>
        <v>3.9880349351639725E-7</v>
      </c>
      <c r="AO1209" s="112">
        <f t="shared" si="528"/>
        <v>8.903349530599671E-10</v>
      </c>
      <c r="AP1209" s="112">
        <f t="shared" si="529"/>
        <v>2.4137101702787198E-2</v>
      </c>
      <c r="AQ1209" s="328">
        <v>2.248943E-7</v>
      </c>
      <c r="AR1209" s="328">
        <v>6.7858130000000005E-10</v>
      </c>
      <c r="AS1209" s="328">
        <v>1.8538927E-14</v>
      </c>
      <c r="AT1209" s="328">
        <v>9.2100844999999995E-20</v>
      </c>
      <c r="AU1209" s="329">
        <v>0</v>
      </c>
      <c r="AV1209" s="328">
        <v>2.2668139E-10</v>
      </c>
      <c r="AW1209" s="328">
        <v>1.7368249000000001E-7</v>
      </c>
      <c r="AX1209" s="328">
        <v>3.2133962000000002E-11</v>
      </c>
      <c r="AY1209" s="328">
        <v>1.7960104000000001E-10</v>
      </c>
      <c r="AZ1209" s="328">
        <v>5.7022903000000005E-17</v>
      </c>
      <c r="BA1209" s="328">
        <v>2.6417016E-18</v>
      </c>
      <c r="BB1209" s="328">
        <v>5.2361737E-17</v>
      </c>
      <c r="BC1209" s="328">
        <v>1.6797667E-20</v>
      </c>
      <c r="BD1209" s="328">
        <v>8.9827815000000004E-20</v>
      </c>
      <c r="BE1209" s="328">
        <v>1.0805720999999999E-15</v>
      </c>
      <c r="BF1209" s="328">
        <v>2.1045733000000001E-14</v>
      </c>
      <c r="BG1209" s="329">
        <v>0</v>
      </c>
      <c r="BH1209" s="328">
        <v>3.7027872000000001E-9</v>
      </c>
      <c r="BI1209" s="329">
        <v>2.4137097999999999E-2</v>
      </c>
      <c r="BJ1209" s="329">
        <v>0</v>
      </c>
      <c r="BK1209" s="329">
        <v>0</v>
      </c>
      <c r="BL1209" s="329">
        <v>0</v>
      </c>
      <c r="BM1209" s="41"/>
      <c r="BN1209" s="122">
        <v>1.4067854E-5</v>
      </c>
      <c r="BO1209" s="122">
        <v>1.3128535000000001E-6</v>
      </c>
      <c r="BP1209" s="122">
        <v>6.7410564999999999E-6</v>
      </c>
      <c r="BQ1209" s="122">
        <v>1.7141662999999999E-11</v>
      </c>
      <c r="BR1209" s="122">
        <v>2.1271576000000001E-6</v>
      </c>
      <c r="BS1209" s="122">
        <v>1.4675720000000001E-7</v>
      </c>
      <c r="BT1209" s="122">
        <v>5.2609361999999996E-13</v>
      </c>
      <c r="BU1209" s="122">
        <v>2.227338E-7</v>
      </c>
      <c r="BV1209" s="122">
        <v>4.3713440999999998E-12</v>
      </c>
      <c r="BW1209" s="122">
        <v>7.2616871999999997E-10</v>
      </c>
      <c r="BX1209" s="111">
        <v>0</v>
      </c>
      <c r="BY1209" s="111">
        <v>0</v>
      </c>
      <c r="BZ1209" s="111">
        <v>0</v>
      </c>
      <c r="CA1209" s="122">
        <v>3.6438905999999997E-7</v>
      </c>
      <c r="CB1209" s="122">
        <v>3.1521446999999998E-6</v>
      </c>
      <c r="CC1209" s="122">
        <v>1.3509907E-11</v>
      </c>
      <c r="CD1209" s="111">
        <v>0</v>
      </c>
      <c r="CE1209" s="167"/>
      <c r="CF1209" s="143"/>
      <c r="CG1209" s="170" t="s">
        <v>1130</v>
      </c>
      <c r="CH1209" s="159"/>
      <c r="CI1209" s="159"/>
      <c r="CJ1209" s="100"/>
      <c r="CK1209" s="50"/>
      <c r="CL1209" s="41"/>
      <c r="CM1209" s="105"/>
      <c r="CN1209" s="41"/>
      <c r="CO1209" s="105"/>
      <c r="CP1209" s="105"/>
      <c r="CQ1209" s="105"/>
      <c r="CR1209" s="41"/>
      <c r="CS1209" s="41"/>
      <c r="CT1209" s="41"/>
      <c r="CU1209" s="41"/>
      <c r="CV1209" s="41"/>
      <c r="CW1209" s="169"/>
      <c r="CX1209" s="169"/>
      <c r="CY1209" s="169"/>
      <c r="CZ1209" s="169"/>
      <c r="DA1209" s="169"/>
      <c r="DB1209" s="169"/>
      <c r="DC1209" s="169"/>
      <c r="DD1209" s="169"/>
      <c r="DE1209" s="169"/>
      <c r="DF1209" s="169"/>
      <c r="DG1209" s="169"/>
    </row>
    <row r="1210" spans="1:318" ht="14.5" customHeight="1">
      <c r="A1210" s="41" t="s">
        <v>9728</v>
      </c>
      <c r="B1210" s="119" t="s">
        <v>9619</v>
      </c>
      <c r="C1210" s="120" t="str">
        <f t="shared" si="520"/>
        <v>B.030.01.106</v>
      </c>
      <c r="D1210" s="135" t="s">
        <v>106</v>
      </c>
      <c r="E1210" s="119" t="s">
        <v>8526</v>
      </c>
      <c r="F1210" s="118" t="str">
        <f t="shared" si="521"/>
        <v>Hydro-electric power (Norway)</v>
      </c>
      <c r="G1210" s="118">
        <f t="shared" si="522"/>
        <v>4.7049046689000003E-4</v>
      </c>
      <c r="H1210" s="118">
        <f t="shared" si="523"/>
        <v>2.2485591789999999E-5</v>
      </c>
      <c r="I1210" s="118">
        <f t="shared" si="524"/>
        <v>3.0756633900000004E-5</v>
      </c>
      <c r="J1210" s="326">
        <f t="shared" si="525"/>
        <v>1.9707536120000001E-4</v>
      </c>
      <c r="K1210" s="118">
        <v>2.2017288000000001E-4</v>
      </c>
      <c r="L1210" s="330">
        <v>9.0468141999999994E-6</v>
      </c>
      <c r="M1210" s="330">
        <v>1.7407453E-5</v>
      </c>
      <c r="N1210" s="330">
        <v>1.3917891E-5</v>
      </c>
      <c r="O1210" s="330">
        <v>6.1857310999999997E-6</v>
      </c>
      <c r="P1210" s="330">
        <v>1.0924249E-7</v>
      </c>
      <c r="Q1210" s="330">
        <v>2.2727271999999998E-6</v>
      </c>
      <c r="R1210" s="330">
        <v>4.3023667000000004E-6</v>
      </c>
      <c r="S1210" s="118">
        <v>1.9183041999999999E-4</v>
      </c>
      <c r="T1210" s="118">
        <v>0</v>
      </c>
      <c r="U1210" s="330">
        <v>5.1381165000000001E-6</v>
      </c>
      <c r="V1210" s="330">
        <v>1.068247E-7</v>
      </c>
      <c r="W1210" s="118">
        <v>0</v>
      </c>
      <c r="X1210" s="118">
        <v>0</v>
      </c>
      <c r="Y1210" s="41"/>
      <c r="Z1210" s="327">
        <f t="shared" si="526"/>
        <v>1.6554351879699248E-3</v>
      </c>
      <c r="AA1210" s="41"/>
      <c r="AB1210" s="111">
        <v>1.0086055</v>
      </c>
      <c r="AC1210" s="111">
        <v>7.9082248000000004E-3</v>
      </c>
      <c r="AD1210" s="111">
        <v>6.9659930999999996E-4</v>
      </c>
      <c r="AE1210" s="111">
        <v>0</v>
      </c>
      <c r="AF1210" s="111">
        <v>0</v>
      </c>
      <c r="AG1210" s="122">
        <v>6.9348652999999996E-7</v>
      </c>
      <c r="AH1210" s="111">
        <v>1</v>
      </c>
      <c r="AI1210" s="41"/>
      <c r="AJ1210" s="121">
        <v>3.4472706000000003E-5</v>
      </c>
      <c r="AK1210" s="121">
        <v>3.2640162999999998E-5</v>
      </c>
      <c r="AL1210" s="121">
        <v>1.491246E-6</v>
      </c>
      <c r="AM1210" s="121">
        <v>3.4129790000000002E-7</v>
      </c>
      <c r="AN1210" s="113">
        <f t="shared" si="527"/>
        <v>1.9568442852549999E-9</v>
      </c>
      <c r="AO1210" s="112">
        <f t="shared" si="528"/>
        <v>5.5149631478000004E-12</v>
      </c>
      <c r="AP1210" s="112">
        <f t="shared" si="529"/>
        <v>4.7800826999999999E-5</v>
      </c>
      <c r="AQ1210" s="328">
        <v>1.5415579E-9</v>
      </c>
      <c r="AR1210" s="328">
        <v>4.6514091999999998E-12</v>
      </c>
      <c r="AS1210" s="328">
        <v>1.2707537000000001E-16</v>
      </c>
      <c r="AT1210" s="328">
        <v>1.0967349E-13</v>
      </c>
      <c r="AU1210" s="328">
        <v>3.6872564999999997E-14</v>
      </c>
      <c r="AV1210" s="328">
        <v>2.0695132E-12</v>
      </c>
      <c r="AW1210" s="328">
        <v>3.9637457999999998E-10</v>
      </c>
      <c r="AX1210" s="328">
        <v>2.9540303999999999E-13</v>
      </c>
      <c r="AY1210" s="328">
        <v>3.7221454E-13</v>
      </c>
      <c r="AZ1210" s="328">
        <v>6.4038826999999996E-16</v>
      </c>
      <c r="BA1210" s="328">
        <v>1.4575965E-17</v>
      </c>
      <c r="BB1210" s="328">
        <v>1.6930227E-14</v>
      </c>
      <c r="BC1210" s="328">
        <v>9.0382216000000004E-17</v>
      </c>
      <c r="BD1210" s="328">
        <v>9.7608979000000001E-17</v>
      </c>
      <c r="BE1210" s="328">
        <v>3.6753979999999999E-12</v>
      </c>
      <c r="BF1210" s="328">
        <v>1.3020348E-11</v>
      </c>
      <c r="BG1210" s="328">
        <v>1.7803611E-13</v>
      </c>
      <c r="BH1210" s="328">
        <v>1.1033955999999999E-5</v>
      </c>
      <c r="BI1210" s="328">
        <v>3.6766871000000003E-5</v>
      </c>
      <c r="BJ1210" s="329">
        <v>0</v>
      </c>
      <c r="BK1210" s="329">
        <v>0</v>
      </c>
      <c r="BL1210" s="329">
        <v>0</v>
      </c>
      <c r="BM1210" s="41"/>
      <c r="BN1210" s="122">
        <v>1.6070038000000001E-7</v>
      </c>
      <c r="BO1210" s="122">
        <v>3.2509484000000001E-9</v>
      </c>
      <c r="BP1210" s="122">
        <v>4.6157925000000001E-8</v>
      </c>
      <c r="BQ1210" s="122">
        <v>5.0593439000000004E-10</v>
      </c>
      <c r="BR1210" s="122">
        <v>7.2077041999999999E-9</v>
      </c>
      <c r="BS1210" s="122">
        <v>1.3713747E-9</v>
      </c>
      <c r="BT1210" s="122">
        <v>9.4241722999999995E-12</v>
      </c>
      <c r="BU1210" s="122">
        <v>2.0760243000000002E-9</v>
      </c>
      <c r="BV1210" s="122">
        <v>1.4659572999999999E-10</v>
      </c>
      <c r="BW1210" s="122">
        <v>1.5038768E-9</v>
      </c>
      <c r="BX1210" s="122">
        <v>2.7108094000000001E-10</v>
      </c>
      <c r="BY1210" s="122">
        <v>1.9013841999999999E-10</v>
      </c>
      <c r="BZ1210" s="122">
        <v>6.9373174000000003E-13</v>
      </c>
      <c r="CA1210" s="122">
        <v>2.8951369999999999E-9</v>
      </c>
      <c r="CB1210" s="122">
        <v>1.0339218999999999E-8</v>
      </c>
      <c r="CC1210" s="122">
        <v>8.4774300000000005E-8</v>
      </c>
      <c r="CD1210" s="111">
        <v>0</v>
      </c>
      <c r="CE1210" s="167"/>
      <c r="CF1210" s="143"/>
      <c r="CG1210" s="42" t="s">
        <v>832</v>
      </c>
      <c r="CH1210" s="183"/>
      <c r="CI1210" s="159"/>
      <c r="CJ1210" s="100"/>
      <c r="CK1210" s="50"/>
      <c r="CL1210" s="41"/>
      <c r="CM1210" s="105"/>
      <c r="CN1210" s="105"/>
      <c r="CO1210" s="41"/>
      <c r="CP1210" s="41"/>
      <c r="CQ1210" s="41"/>
      <c r="CR1210" s="41"/>
      <c r="CS1210" s="41"/>
      <c r="CT1210" s="169"/>
      <c r="CU1210" s="169"/>
      <c r="CV1210" s="169"/>
      <c r="CW1210" s="169"/>
      <c r="CX1210" s="169"/>
      <c r="CY1210" s="169"/>
      <c r="CZ1210" s="169"/>
      <c r="DA1210" s="169"/>
      <c r="DB1210" s="169"/>
      <c r="DC1210" s="169"/>
      <c r="DD1210" s="169"/>
      <c r="DE1210" s="169"/>
      <c r="DF1210" s="169"/>
      <c r="DG1210" s="169"/>
    </row>
    <row r="1211" spans="1:318" ht="14.5" customHeight="1">
      <c r="A1211" s="41" t="s">
        <v>9726</v>
      </c>
      <c r="B1211" s="119" t="s">
        <v>9619</v>
      </c>
      <c r="C1211" s="120" t="str">
        <f t="shared" si="520"/>
        <v>B.030.01.107</v>
      </c>
      <c r="D1211" s="135" t="s">
        <v>106</v>
      </c>
      <c r="E1211" s="119" t="s">
        <v>8526</v>
      </c>
      <c r="F1211" s="118" t="str">
        <f t="shared" si="521"/>
        <v>PV panel (irradiation 1100 kWh per m2 ) in MJ</v>
      </c>
      <c r="G1211" s="118">
        <f t="shared" si="522"/>
        <v>5.6695395555109995E-3</v>
      </c>
      <c r="H1211" s="118">
        <f t="shared" si="523"/>
        <v>4.5778612979999997E-4</v>
      </c>
      <c r="I1211" s="118">
        <f t="shared" si="524"/>
        <v>7.9125432571099997E-4</v>
      </c>
      <c r="J1211" s="326">
        <f t="shared" si="525"/>
        <v>1.0997876000000001E-3</v>
      </c>
      <c r="K1211" s="118">
        <v>3.3207114999999998E-3</v>
      </c>
      <c r="L1211" s="118">
        <v>2.2160832999999999E-4</v>
      </c>
      <c r="M1211" s="118">
        <v>5.6954735000000001E-4</v>
      </c>
      <c r="N1211" s="118">
        <v>4.5666666999999997E-4</v>
      </c>
      <c r="O1211" s="118">
        <v>0</v>
      </c>
      <c r="P1211" s="118">
        <v>0</v>
      </c>
      <c r="Q1211" s="330">
        <v>1.1194597999999999E-6</v>
      </c>
      <c r="R1211" s="330">
        <v>9.8645711000000006E-8</v>
      </c>
      <c r="S1211" s="118">
        <v>1.0997876000000001E-3</v>
      </c>
      <c r="T1211" s="118">
        <v>0</v>
      </c>
      <c r="U1211" s="118">
        <v>0</v>
      </c>
      <c r="V1211" s="118">
        <v>0</v>
      </c>
      <c r="W1211" s="118">
        <v>0</v>
      </c>
      <c r="X1211" s="118">
        <v>0</v>
      </c>
      <c r="Y1211" s="41"/>
      <c r="Z1211" s="327">
        <f t="shared" si="526"/>
        <v>2.4967755639097741E-2</v>
      </c>
      <c r="AA1211" s="41"/>
      <c r="AB1211" s="111">
        <v>1</v>
      </c>
      <c r="AC1211" s="111">
        <v>0</v>
      </c>
      <c r="AD1211" s="111">
        <v>0</v>
      </c>
      <c r="AE1211" s="111">
        <v>0</v>
      </c>
      <c r="AF1211" s="111">
        <v>0</v>
      </c>
      <c r="AG1211" s="111">
        <v>1</v>
      </c>
      <c r="AH1211" s="111">
        <v>0</v>
      </c>
      <c r="AI1211" s="41"/>
      <c r="AJ1211" s="114">
        <v>5.7668933999999996E-4</v>
      </c>
      <c r="AK1211" s="114">
        <v>5.5110019999999997E-4</v>
      </c>
      <c r="AL1211" s="121">
        <v>2.5117963000000001E-5</v>
      </c>
      <c r="AM1211" s="121">
        <v>4.7117202000000002E-7</v>
      </c>
      <c r="AN1211" s="113">
        <f t="shared" si="527"/>
        <v>3.3039580350000004E-8</v>
      </c>
      <c r="AO1211" s="112">
        <f t="shared" si="528"/>
        <v>9.2891875439700009E-11</v>
      </c>
      <c r="AP1211" s="112">
        <f t="shared" si="529"/>
        <v>6.5990478999999994E-5</v>
      </c>
      <c r="AQ1211" s="328">
        <v>2.3783442000000001E-8</v>
      </c>
      <c r="AR1211" s="328">
        <v>7.1784314000000005E-11</v>
      </c>
      <c r="AS1211" s="328">
        <v>1.9602397000000001E-15</v>
      </c>
      <c r="AT1211" s="329">
        <v>0</v>
      </c>
      <c r="AU1211" s="329">
        <v>0</v>
      </c>
      <c r="AV1211" s="328">
        <v>6.7903049999999996E-11</v>
      </c>
      <c r="AW1211" s="328">
        <v>9.1882352999999999E-9</v>
      </c>
      <c r="AX1211" s="328">
        <v>9.6258170000000006E-12</v>
      </c>
      <c r="AY1211" s="328">
        <v>1.0381427E-11</v>
      </c>
      <c r="AZ1211" s="328">
        <v>1.0983572E-12</v>
      </c>
      <c r="BA1211" s="329">
        <v>0</v>
      </c>
      <c r="BB1211" s="329">
        <v>0</v>
      </c>
      <c r="BC1211" s="329">
        <v>0</v>
      </c>
      <c r="BD1211" s="329">
        <v>0</v>
      </c>
      <c r="BE1211" s="329">
        <v>0</v>
      </c>
      <c r="BF1211" s="329">
        <v>0</v>
      </c>
      <c r="BG1211" s="329">
        <v>0</v>
      </c>
      <c r="BH1211" s="328">
        <v>6.5990478999999994E-5</v>
      </c>
      <c r="BI1211" s="329">
        <v>0</v>
      </c>
      <c r="BJ1211" s="329">
        <v>0</v>
      </c>
      <c r="BK1211" s="329">
        <v>0</v>
      </c>
      <c r="BL1211" s="329">
        <v>0</v>
      </c>
      <c r="BM1211" s="41"/>
      <c r="BN1211" s="122">
        <v>2.6812765999999999E-6</v>
      </c>
      <c r="BO1211" s="122">
        <v>9.3928237000000005E-8</v>
      </c>
      <c r="BP1211" s="122">
        <v>6.9616729000000004E-7</v>
      </c>
      <c r="BQ1211" s="122">
        <v>1.1555042000000001E-11</v>
      </c>
      <c r="BR1211" s="122">
        <v>4.4591245999999998E-8</v>
      </c>
      <c r="BS1211" s="122">
        <v>4.3959171000000002E-8</v>
      </c>
      <c r="BT1211" s="122">
        <v>2.7561703E-8</v>
      </c>
      <c r="BU1211" s="122">
        <v>6.6720561000000001E-8</v>
      </c>
      <c r="BV1211" s="111">
        <v>0</v>
      </c>
      <c r="BW1211" s="122">
        <v>7.4075304000000005E-10</v>
      </c>
      <c r="BX1211" s="111">
        <v>0</v>
      </c>
      <c r="BY1211" s="111">
        <v>0</v>
      </c>
      <c r="BZ1211" s="111">
        <v>0</v>
      </c>
      <c r="CA1211" s="122">
        <v>9.0653717000000005E-8</v>
      </c>
      <c r="CB1211" s="111">
        <v>0</v>
      </c>
      <c r="CC1211" s="122">
        <v>1.6169424E-6</v>
      </c>
      <c r="CD1211" s="111">
        <v>0</v>
      </c>
      <c r="CE1211" s="185"/>
      <c r="CF1211" s="143"/>
      <c r="CG1211" s="184" t="s">
        <v>1131</v>
      </c>
      <c r="CH1211" s="183"/>
      <c r="CI1211" s="159"/>
      <c r="CJ1211" s="100"/>
      <c r="CK1211" s="50"/>
      <c r="CL1211" s="41"/>
      <c r="CM1211" s="105"/>
      <c r="CN1211" s="41"/>
      <c r="CO1211" s="105"/>
      <c r="CP1211" s="105"/>
      <c r="CQ1211" s="105"/>
      <c r="CR1211" s="41"/>
      <c r="CS1211" s="41"/>
      <c r="CT1211" s="169"/>
      <c r="CU1211" s="169"/>
      <c r="CV1211" s="169"/>
      <c r="CW1211" s="41"/>
    </row>
    <row r="1212" spans="1:318" ht="14.5" customHeight="1">
      <c r="B1212" s="119" t="s">
        <v>9619</v>
      </c>
      <c r="C1212" s="133" t="s">
        <v>108</v>
      </c>
      <c r="D1212" s="133" t="s">
        <v>9723</v>
      </c>
      <c r="G1212" s="41"/>
      <c r="H1212" s="41"/>
      <c r="I1212" s="41"/>
      <c r="J1212" s="41"/>
      <c r="K1212" s="41"/>
      <c r="L1212" s="41"/>
      <c r="M1212" s="41"/>
      <c r="N1212" s="41"/>
      <c r="O1212" s="41"/>
      <c r="P1212" s="41"/>
      <c r="Q1212" s="41"/>
      <c r="R1212" s="41"/>
      <c r="S1212" s="41"/>
      <c r="T1212" s="41"/>
      <c r="U1212" s="41"/>
      <c r="V1212" s="41"/>
      <c r="W1212" s="41"/>
      <c r="X1212" s="41"/>
      <c r="Y1212" s="41"/>
      <c r="Z1212" s="41"/>
      <c r="AA1212" s="41"/>
      <c r="AB1212" s="41"/>
      <c r="AC1212" s="41"/>
      <c r="AD1212" s="41"/>
      <c r="AE1212" s="41"/>
      <c r="AF1212" s="41"/>
      <c r="AG1212" s="41"/>
      <c r="AH1212" s="41"/>
      <c r="AI1212" s="41"/>
      <c r="AJ1212" s="41"/>
      <c r="AK1212" s="41"/>
      <c r="AL1212" s="41"/>
      <c r="AM1212" s="41"/>
      <c r="AN1212" s="41"/>
      <c r="AO1212" s="41"/>
      <c r="AP1212" s="41"/>
      <c r="AQ1212" s="41"/>
      <c r="AR1212" s="41"/>
      <c r="AS1212" s="41"/>
      <c r="AT1212" s="41"/>
      <c r="AU1212" s="41"/>
      <c r="AV1212" s="41"/>
      <c r="AW1212" s="41"/>
      <c r="AX1212" s="41"/>
      <c r="AY1212" s="41"/>
      <c r="AZ1212" s="41"/>
      <c r="BA1212" s="41"/>
      <c r="BB1212" s="41"/>
      <c r="BC1212" s="41"/>
      <c r="BD1212" s="41"/>
      <c r="BE1212" s="41"/>
      <c r="BF1212" s="41"/>
      <c r="BG1212" s="41"/>
      <c r="BH1212" s="41"/>
      <c r="BI1212" s="41"/>
      <c r="BJ1212" s="41"/>
      <c r="BK1212" s="41"/>
      <c r="BL1212" s="41"/>
      <c r="BM1212" s="41"/>
      <c r="BN1212" s="41"/>
      <c r="BO1212" s="41"/>
      <c r="BP1212" s="41"/>
      <c r="BQ1212" s="41"/>
      <c r="BR1212" s="41"/>
      <c r="BS1212" s="41"/>
      <c r="BT1212" s="41"/>
      <c r="BU1212" s="41"/>
      <c r="BV1212" s="41"/>
      <c r="BW1212" s="41"/>
      <c r="BX1212" s="41"/>
      <c r="BY1212" s="41"/>
      <c r="BZ1212" s="41"/>
      <c r="CA1212" s="41"/>
      <c r="CB1212" s="41"/>
      <c r="CC1212" s="41"/>
      <c r="CD1212" s="41"/>
      <c r="CE1212" s="130"/>
      <c r="CF1212" s="144"/>
      <c r="CH1212" s="183"/>
      <c r="CI1212" s="159"/>
      <c r="CJ1212" s="100"/>
      <c r="CK1212" s="100"/>
      <c r="CL1212" s="41"/>
      <c r="CM1212" s="41"/>
      <c r="CN1212" s="105"/>
      <c r="CO1212" s="105"/>
      <c r="CP1212" s="105"/>
      <c r="CQ1212" s="105"/>
      <c r="CR1212" s="41"/>
      <c r="CS1212" s="41"/>
      <c r="CT1212" s="41"/>
      <c r="CU1212" s="41"/>
      <c r="CV1212" s="41"/>
      <c r="CW1212" s="41"/>
    </row>
    <row r="1213" spans="1:318" s="169" customFormat="1" ht="14.5" customHeight="1">
      <c r="A1213" s="41" t="s">
        <v>9722</v>
      </c>
      <c r="B1213" s="119" t="s">
        <v>9718</v>
      </c>
      <c r="C1213" s="120" t="str">
        <f>MID(A1213,1,12)</f>
        <v>B.040.01.101</v>
      </c>
      <c r="D1213" s="135" t="s">
        <v>9717</v>
      </c>
      <c r="E1213" s="119" t="s">
        <v>8526</v>
      </c>
      <c r="F1213" s="118" t="str">
        <f>MID(A1213, 21,85)</f>
        <v>Electricity General Industry</v>
      </c>
      <c r="G1213" s="118">
        <f>H1213+I1213+J1213+K1213</f>
        <v>2.4260343091000003E-2</v>
      </c>
      <c r="H1213" s="118">
        <f>N1213+O1213+P1213+Q1213</f>
        <v>6.9587668099999999E-4</v>
      </c>
      <c r="I1213" s="118">
        <f>L1213+M1213+R1213</f>
        <v>1.7354478E-3</v>
      </c>
      <c r="J1213" s="326">
        <f>S1213+IF(T1213="x",0,T1213)+IF(U1213="x",0,U1213)+IF(V1213="x",0,V1213)+W1213+X1213</f>
        <v>3.6374296099999999E-3</v>
      </c>
      <c r="K1213" s="118">
        <v>1.8191589000000001E-2</v>
      </c>
      <c r="L1213" s="118">
        <v>1.0208461E-3</v>
      </c>
      <c r="M1213" s="118">
        <v>7.1460169999999995E-4</v>
      </c>
      <c r="N1213" s="118">
        <v>6.0036384000000003E-4</v>
      </c>
      <c r="O1213" s="330">
        <v>9.5512841000000004E-5</v>
      </c>
      <c r="P1213" s="118">
        <v>0</v>
      </c>
      <c r="Q1213" s="118">
        <v>0</v>
      </c>
      <c r="R1213" s="118">
        <v>0</v>
      </c>
      <c r="S1213" s="118">
        <v>1.2734621E-4</v>
      </c>
      <c r="T1213" s="118">
        <v>0</v>
      </c>
      <c r="U1213" s="118">
        <v>3.5100833999999999E-3</v>
      </c>
      <c r="V1213" s="118">
        <v>0</v>
      </c>
      <c r="W1213" s="118">
        <v>0</v>
      </c>
      <c r="X1213" s="118">
        <v>0</v>
      </c>
      <c r="Y1213" s="41"/>
      <c r="Z1213" s="327">
        <f>K1213/0.133</f>
        <v>0.13677886466165415</v>
      </c>
      <c r="AA1213" s="41"/>
      <c r="AB1213" s="111">
        <v>2.3410419999999998</v>
      </c>
      <c r="AC1213" s="111">
        <v>1.5376217999999999</v>
      </c>
      <c r="AD1213" s="111">
        <v>0.47581834000000001</v>
      </c>
      <c r="AE1213" s="111">
        <v>0</v>
      </c>
      <c r="AF1213" s="111">
        <v>4.0847446000000003E-2</v>
      </c>
      <c r="AG1213" s="111">
        <v>0.17897816</v>
      </c>
      <c r="AH1213" s="111">
        <v>0.10777631999999999</v>
      </c>
      <c r="AI1213" s="41"/>
      <c r="AJ1213" s="114">
        <v>2.7198033999999999E-3</v>
      </c>
      <c r="AK1213" s="114">
        <v>2.5661550000000001E-3</v>
      </c>
      <c r="AL1213" s="114">
        <v>1.1484603000000001E-4</v>
      </c>
      <c r="AM1213" s="121">
        <v>3.8802450999999999E-5</v>
      </c>
      <c r="AN1213" s="113">
        <f>AQ1213+AT1213+AU1213+AV1213+AW1213+BE1213+BF1213+BJ1213</f>
        <v>1.5384622078600001E-7</v>
      </c>
      <c r="AO1213" s="112">
        <f>AR1213+AS1213+AX1213+AY1213+AZ1213+BA1213+BB1213+BC1213+BD1213+BG1213+BK1213+BL1213</f>
        <v>4.2472645758299995E-10</v>
      </c>
      <c r="AP1213" s="112">
        <f>BH1213+BI1213</f>
        <v>5.4345168904000006E-3</v>
      </c>
      <c r="AQ1213" s="328">
        <v>1.2693078999999999E-7</v>
      </c>
      <c r="AR1213" s="328">
        <v>3.8298082999999998E-10</v>
      </c>
      <c r="AS1213" s="328">
        <v>1.0463583000000001E-14</v>
      </c>
      <c r="AT1213" s="329">
        <v>0</v>
      </c>
      <c r="AU1213" s="329">
        <v>0</v>
      </c>
      <c r="AV1213" s="328">
        <v>8.9269785999999998E-11</v>
      </c>
      <c r="AW1213" s="328">
        <v>2.6826161E-8</v>
      </c>
      <c r="AX1213" s="328">
        <v>1.2654728E-11</v>
      </c>
      <c r="AY1213" s="328">
        <v>2.9080436000000001E-11</v>
      </c>
      <c r="AZ1213" s="329">
        <v>0</v>
      </c>
      <c r="BA1213" s="329">
        <v>0</v>
      </c>
      <c r="BB1213" s="329">
        <v>0</v>
      </c>
      <c r="BC1213" s="329">
        <v>0</v>
      </c>
      <c r="BD1213" s="329">
        <v>0</v>
      </c>
      <c r="BE1213" s="329">
        <v>0</v>
      </c>
      <c r="BF1213" s="329">
        <v>0</v>
      </c>
      <c r="BG1213" s="329">
        <v>0</v>
      </c>
      <c r="BH1213" s="328">
        <v>2.5702904000000001E-6</v>
      </c>
      <c r="BI1213" s="329">
        <v>5.4319466000000002E-3</v>
      </c>
      <c r="BJ1213" s="329">
        <v>0</v>
      </c>
      <c r="BK1213" s="329">
        <v>0</v>
      </c>
      <c r="BL1213" s="329">
        <v>0</v>
      </c>
      <c r="BM1213" s="41"/>
      <c r="BN1213" s="122">
        <v>7.0522540000000002E-6</v>
      </c>
      <c r="BO1213" s="122">
        <v>2.2987937000000001E-7</v>
      </c>
      <c r="BP1213" s="122">
        <v>3.8137578E-6</v>
      </c>
      <c r="BQ1213" s="111">
        <v>0</v>
      </c>
      <c r="BR1213" s="122">
        <v>2.3175557E-7</v>
      </c>
      <c r="BS1213" s="122">
        <v>5.7791598000000003E-8</v>
      </c>
      <c r="BT1213" s="111">
        <v>0</v>
      </c>
      <c r="BU1213" s="122">
        <v>8.7715209000000005E-8</v>
      </c>
      <c r="BV1213" s="111">
        <v>0</v>
      </c>
      <c r="BW1213" s="111">
        <v>0</v>
      </c>
      <c r="BX1213" s="111">
        <v>0</v>
      </c>
      <c r="BY1213" s="111">
        <v>0</v>
      </c>
      <c r="BZ1213" s="111">
        <v>0</v>
      </c>
      <c r="CA1213" s="122">
        <v>1.2442746999999999E-7</v>
      </c>
      <c r="CB1213" s="122">
        <v>2.4455085000000001E-6</v>
      </c>
      <c r="CC1213" s="122">
        <v>6.1418424999999994E-8</v>
      </c>
      <c r="CD1213" s="111">
        <v>0</v>
      </c>
      <c r="CE1213" s="137"/>
      <c r="CF1213" s="143"/>
      <c r="CG1213" s="42" t="s">
        <v>9720</v>
      </c>
      <c r="CH1213" s="159"/>
      <c r="CI1213" s="182"/>
      <c r="CJ1213" s="108"/>
      <c r="CK1213" s="41"/>
      <c r="CL1213" s="41"/>
      <c r="CM1213" s="105"/>
      <c r="CN1213" s="105"/>
      <c r="CT1213" s="41"/>
      <c r="CU1213" s="41"/>
      <c r="CV1213" s="41"/>
      <c r="CW1213" s="41"/>
      <c r="CX1213" s="41"/>
      <c r="CY1213" s="41"/>
      <c r="CZ1213" s="41"/>
      <c r="DA1213" s="41"/>
      <c r="DB1213" s="41"/>
      <c r="DC1213" s="41"/>
      <c r="DD1213" s="41"/>
      <c r="DE1213" s="41"/>
      <c r="DF1213" s="41"/>
      <c r="DG1213" s="41"/>
      <c r="DH1213" s="41"/>
      <c r="DI1213" s="41"/>
      <c r="DJ1213" s="41"/>
      <c r="DK1213" s="41"/>
      <c r="DL1213" s="41"/>
      <c r="DM1213" s="41"/>
      <c r="DN1213" s="41"/>
      <c r="DO1213" s="41"/>
      <c r="DP1213" s="41"/>
      <c r="DQ1213" s="41"/>
      <c r="DR1213" s="41"/>
      <c r="DS1213" s="41"/>
      <c r="DT1213" s="41"/>
      <c r="DU1213" s="41"/>
      <c r="DV1213" s="41"/>
      <c r="DW1213" s="41"/>
      <c r="DX1213" s="41"/>
      <c r="DY1213" s="41"/>
      <c r="DZ1213" s="41"/>
      <c r="EA1213" s="41"/>
      <c r="EB1213" s="41"/>
      <c r="EC1213" s="41"/>
      <c r="ED1213" s="41"/>
      <c r="EE1213" s="41"/>
      <c r="EF1213" s="41"/>
      <c r="EG1213" s="41"/>
      <c r="EH1213" s="41"/>
      <c r="EI1213" s="41"/>
      <c r="EJ1213" s="41"/>
      <c r="EK1213" s="41"/>
      <c r="EL1213" s="41"/>
      <c r="EM1213" s="41"/>
      <c r="EN1213" s="41"/>
      <c r="EO1213" s="41"/>
      <c r="EP1213" s="41"/>
      <c r="EQ1213" s="41"/>
      <c r="ER1213" s="41"/>
      <c r="ES1213" s="41"/>
      <c r="ET1213" s="41"/>
      <c r="EU1213" s="41"/>
      <c r="EV1213" s="41"/>
      <c r="EW1213" s="41"/>
      <c r="EX1213" s="41"/>
      <c r="EY1213" s="41"/>
      <c r="EZ1213" s="41"/>
      <c r="FA1213" s="41"/>
      <c r="FB1213" s="41"/>
      <c r="FC1213" s="41"/>
      <c r="FD1213" s="41"/>
      <c r="FE1213" s="41"/>
      <c r="FF1213" s="41"/>
      <c r="FG1213" s="41"/>
      <c r="FH1213" s="41"/>
      <c r="FI1213" s="41"/>
      <c r="FJ1213" s="41"/>
      <c r="FK1213" s="41"/>
      <c r="FL1213" s="41"/>
      <c r="FM1213" s="41"/>
      <c r="FN1213" s="41"/>
      <c r="FO1213" s="41"/>
      <c r="FP1213" s="41"/>
      <c r="FQ1213" s="41"/>
      <c r="FR1213" s="41"/>
      <c r="FS1213" s="41"/>
      <c r="FT1213" s="41"/>
      <c r="FU1213" s="41"/>
      <c r="FV1213" s="41"/>
      <c r="FW1213" s="41"/>
      <c r="FX1213" s="41"/>
      <c r="FY1213" s="41"/>
      <c r="FZ1213" s="41"/>
      <c r="GA1213" s="41"/>
      <c r="GB1213" s="41"/>
      <c r="GC1213" s="41"/>
      <c r="GD1213" s="41"/>
      <c r="GE1213" s="41"/>
      <c r="GF1213" s="41"/>
      <c r="GG1213" s="41"/>
      <c r="GH1213" s="41"/>
      <c r="GI1213" s="41"/>
      <c r="GJ1213" s="41"/>
      <c r="GK1213" s="41"/>
      <c r="GL1213" s="41"/>
      <c r="GM1213" s="41"/>
      <c r="GN1213" s="41"/>
      <c r="GO1213" s="41"/>
      <c r="GP1213" s="41"/>
      <c r="GQ1213" s="41"/>
      <c r="GR1213" s="41"/>
      <c r="GS1213" s="41"/>
      <c r="GT1213" s="41"/>
      <c r="GU1213" s="41"/>
      <c r="GV1213" s="41"/>
      <c r="GW1213" s="41"/>
      <c r="GX1213" s="41"/>
      <c r="GY1213" s="41"/>
      <c r="GZ1213" s="41"/>
      <c r="HA1213" s="41"/>
      <c r="HB1213" s="41"/>
      <c r="HC1213" s="41"/>
      <c r="HD1213" s="41"/>
      <c r="HE1213" s="41"/>
      <c r="HF1213" s="41"/>
      <c r="HG1213" s="41"/>
      <c r="HH1213" s="41"/>
      <c r="HI1213" s="41"/>
      <c r="HJ1213" s="41"/>
      <c r="HK1213" s="41"/>
      <c r="HL1213" s="41"/>
      <c r="HM1213" s="41"/>
      <c r="HN1213" s="41"/>
      <c r="HO1213" s="41"/>
      <c r="HP1213" s="41"/>
      <c r="HQ1213" s="41"/>
      <c r="HR1213" s="41"/>
      <c r="HS1213" s="41"/>
      <c r="HT1213" s="41"/>
      <c r="HU1213" s="41"/>
      <c r="HV1213" s="41"/>
      <c r="HW1213" s="41"/>
      <c r="HX1213" s="41"/>
      <c r="HY1213" s="41"/>
      <c r="HZ1213" s="41"/>
      <c r="IA1213" s="41"/>
      <c r="IB1213" s="41"/>
      <c r="IC1213" s="41"/>
      <c r="ID1213" s="41"/>
      <c r="IE1213" s="41"/>
      <c r="IF1213" s="41"/>
      <c r="IG1213" s="41"/>
      <c r="IH1213" s="41"/>
      <c r="II1213" s="41"/>
      <c r="IJ1213" s="41"/>
      <c r="IK1213" s="41"/>
      <c r="IL1213" s="41"/>
      <c r="IM1213" s="41"/>
      <c r="IN1213" s="41"/>
      <c r="IO1213" s="41"/>
      <c r="IP1213" s="41"/>
      <c r="IQ1213" s="41"/>
      <c r="IR1213" s="41"/>
      <c r="IS1213" s="41"/>
      <c r="IT1213" s="41"/>
      <c r="IU1213" s="41"/>
      <c r="IV1213" s="41"/>
      <c r="IW1213" s="41"/>
      <c r="IX1213" s="41"/>
      <c r="IY1213" s="41"/>
      <c r="IZ1213" s="41"/>
      <c r="JA1213" s="41"/>
      <c r="JB1213" s="41"/>
      <c r="JC1213" s="41"/>
      <c r="JD1213" s="41"/>
      <c r="JE1213" s="41"/>
      <c r="JF1213" s="41"/>
      <c r="JG1213" s="41"/>
      <c r="JH1213" s="41"/>
      <c r="JI1213" s="41"/>
      <c r="JJ1213" s="41"/>
      <c r="JK1213" s="41"/>
      <c r="JL1213" s="41"/>
      <c r="JM1213" s="41"/>
      <c r="JN1213" s="41"/>
      <c r="JO1213" s="41"/>
      <c r="JP1213" s="41"/>
      <c r="JQ1213" s="41"/>
      <c r="JR1213" s="41"/>
      <c r="JS1213" s="41"/>
      <c r="JT1213" s="41"/>
      <c r="JU1213" s="41"/>
      <c r="JV1213" s="41"/>
      <c r="JW1213" s="41"/>
      <c r="JX1213" s="41"/>
      <c r="JY1213" s="41"/>
      <c r="JZ1213" s="41"/>
      <c r="KA1213" s="41"/>
      <c r="KB1213" s="41"/>
      <c r="KC1213" s="41"/>
      <c r="KD1213" s="41"/>
      <c r="KE1213" s="41"/>
      <c r="KF1213" s="41"/>
      <c r="KG1213" s="41"/>
      <c r="KH1213" s="41"/>
      <c r="KI1213" s="41"/>
      <c r="KJ1213" s="41"/>
      <c r="KK1213" s="41"/>
      <c r="KL1213" s="41"/>
      <c r="KM1213" s="41"/>
      <c r="KN1213" s="41"/>
      <c r="KO1213" s="41"/>
      <c r="KP1213" s="41"/>
      <c r="KQ1213" s="41"/>
      <c r="KR1213" s="41"/>
      <c r="KS1213" s="41"/>
      <c r="KT1213" s="41"/>
      <c r="KU1213" s="41"/>
      <c r="KV1213" s="41"/>
      <c r="KW1213" s="41"/>
      <c r="KX1213" s="41"/>
      <c r="KY1213" s="41"/>
      <c r="KZ1213" s="41"/>
      <c r="LA1213" s="41"/>
      <c r="LB1213" s="41"/>
      <c r="LC1213" s="41"/>
      <c r="LD1213" s="41"/>
      <c r="LE1213" s="41"/>
      <c r="LF1213" s="41"/>
    </row>
    <row r="1214" spans="1:318" s="169" customFormat="1" ht="14.5" customHeight="1">
      <c r="A1214" s="41" t="s">
        <v>9719</v>
      </c>
      <c r="B1214" s="119" t="s">
        <v>9718</v>
      </c>
      <c r="C1214" s="120" t="str">
        <f>MID(A1214,1,12)</f>
        <v>B.040.01.104</v>
      </c>
      <c r="D1214" s="135" t="s">
        <v>9717</v>
      </c>
      <c r="E1214" s="119" t="s">
        <v>8526</v>
      </c>
      <c r="F1214" s="118" t="str">
        <f>MID(A1214, 21,85)</f>
        <v>Electricity Low Voltage, domestic use General</v>
      </c>
      <c r="G1214" s="118">
        <f>H1214+I1214+J1214+K1214</f>
        <v>2.5537204210000001E-2</v>
      </c>
      <c r="H1214" s="118">
        <f>N1214+O1214+P1214+Q1214</f>
        <v>7.3250175999999998E-4</v>
      </c>
      <c r="I1214" s="118">
        <f>L1214+M1214+R1214</f>
        <v>1.8267872100000001E-3</v>
      </c>
      <c r="J1214" s="326">
        <f>S1214+IF(T1214="x",0,T1214)+IF(U1214="x",0,U1214)+IF(V1214="x",0,V1214)+W1214+X1214</f>
        <v>3.8288732399999999E-3</v>
      </c>
      <c r="K1214" s="118">
        <v>1.9149042000000002E-2</v>
      </c>
      <c r="L1214" s="118">
        <v>1.0745749000000001E-3</v>
      </c>
      <c r="M1214" s="118">
        <v>7.5221231E-4</v>
      </c>
      <c r="N1214" s="118">
        <v>6.3196192999999997E-4</v>
      </c>
      <c r="O1214" s="118">
        <v>1.0053983E-4</v>
      </c>
      <c r="P1214" s="118">
        <v>0</v>
      </c>
      <c r="Q1214" s="118">
        <v>0</v>
      </c>
      <c r="R1214" s="118">
        <v>0</v>
      </c>
      <c r="S1214" s="118">
        <v>1.3404863999999999E-4</v>
      </c>
      <c r="T1214" s="118">
        <v>0</v>
      </c>
      <c r="U1214" s="118">
        <v>3.6948246E-3</v>
      </c>
      <c r="V1214" s="118">
        <v>0</v>
      </c>
      <c r="W1214" s="118">
        <v>0</v>
      </c>
      <c r="X1214" s="118">
        <v>0</v>
      </c>
      <c r="Y1214" s="41"/>
      <c r="Z1214" s="327">
        <f>K1214/0.133</f>
        <v>0.14397775939849625</v>
      </c>
      <c r="AA1214" s="41"/>
      <c r="AB1214" s="111">
        <v>2.4642548</v>
      </c>
      <c r="AC1214" s="111">
        <v>1.6185491999999999</v>
      </c>
      <c r="AD1214" s="111">
        <v>0.50086140999999995</v>
      </c>
      <c r="AE1214" s="111">
        <v>0</v>
      </c>
      <c r="AF1214" s="111">
        <v>4.2997312000000003E-2</v>
      </c>
      <c r="AG1214" s="111">
        <v>0.18839806000000001</v>
      </c>
      <c r="AH1214" s="111">
        <v>0.11344875</v>
      </c>
      <c r="AI1214" s="41"/>
      <c r="AJ1214" s="114">
        <v>2.8629509999999999E-3</v>
      </c>
      <c r="AK1214" s="114">
        <v>2.7012157000000001E-3</v>
      </c>
      <c r="AL1214" s="114">
        <v>1.2089056E-4</v>
      </c>
      <c r="AM1214" s="121">
        <v>4.0844684999999998E-5</v>
      </c>
      <c r="AN1214" s="113">
        <f>AQ1214+AT1214+AU1214+AV1214+AW1214+BE1214+BF1214+BJ1214</f>
        <v>1.6194339219599999E-7</v>
      </c>
      <c r="AO1214" s="112">
        <f>AR1214+AS1214+AX1214+AY1214+AZ1214+BA1214+BB1214+BC1214+BD1214+BG1214+BK1214+BL1214</f>
        <v>4.4708048529799999E-10</v>
      </c>
      <c r="AP1214" s="112">
        <f>BH1214+BI1214</f>
        <v>5.7205440688999996E-3</v>
      </c>
      <c r="AQ1214" s="328">
        <v>1.3361136E-7</v>
      </c>
      <c r="AR1214" s="328">
        <v>4.0313771999999999E-10</v>
      </c>
      <c r="AS1214" s="328">
        <v>1.1014297999999999E-14</v>
      </c>
      <c r="AT1214" s="329">
        <v>0</v>
      </c>
      <c r="AU1214" s="329">
        <v>0</v>
      </c>
      <c r="AV1214" s="328">
        <v>9.3968196000000005E-11</v>
      </c>
      <c r="AW1214" s="328">
        <v>2.8238063999999998E-8</v>
      </c>
      <c r="AX1214" s="328">
        <v>1.3320766E-11</v>
      </c>
      <c r="AY1214" s="328">
        <v>3.0610984999999998E-11</v>
      </c>
      <c r="AZ1214" s="329">
        <v>0</v>
      </c>
      <c r="BA1214" s="329">
        <v>0</v>
      </c>
      <c r="BB1214" s="329">
        <v>0</v>
      </c>
      <c r="BC1214" s="329">
        <v>0</v>
      </c>
      <c r="BD1214" s="329">
        <v>0</v>
      </c>
      <c r="BE1214" s="329">
        <v>0</v>
      </c>
      <c r="BF1214" s="329">
        <v>0</v>
      </c>
      <c r="BG1214" s="329">
        <v>0</v>
      </c>
      <c r="BH1214" s="328">
        <v>2.7055688999999998E-6</v>
      </c>
      <c r="BI1214" s="329">
        <v>5.7178385E-3</v>
      </c>
      <c r="BJ1214" s="329">
        <v>0</v>
      </c>
      <c r="BK1214" s="329">
        <v>0</v>
      </c>
      <c r="BL1214" s="329">
        <v>0</v>
      </c>
      <c r="BM1214" s="41"/>
      <c r="BN1214" s="122">
        <v>7.4234251999999999E-6</v>
      </c>
      <c r="BO1214" s="122">
        <v>2.4197828000000001E-7</v>
      </c>
      <c r="BP1214" s="122">
        <v>4.0144819000000003E-6</v>
      </c>
      <c r="BQ1214" s="111">
        <v>0</v>
      </c>
      <c r="BR1214" s="122">
        <v>2.4395324000000001E-7</v>
      </c>
      <c r="BS1214" s="122">
        <v>6.0833261999999997E-8</v>
      </c>
      <c r="BT1214" s="111">
        <v>0</v>
      </c>
      <c r="BU1214" s="122">
        <v>9.2331798999999995E-8</v>
      </c>
      <c r="BV1214" s="111">
        <v>0</v>
      </c>
      <c r="BW1214" s="111">
        <v>0</v>
      </c>
      <c r="BX1214" s="111">
        <v>0</v>
      </c>
      <c r="BY1214" s="111">
        <v>0</v>
      </c>
      <c r="BZ1214" s="111">
        <v>0</v>
      </c>
      <c r="CA1214" s="122">
        <v>1.3097628E-7</v>
      </c>
      <c r="CB1214" s="122">
        <v>2.5742194999999999E-6</v>
      </c>
      <c r="CC1214" s="122">
        <v>6.4650973999999999E-8</v>
      </c>
      <c r="CD1214" s="111">
        <v>0</v>
      </c>
      <c r="CE1214" s="137"/>
      <c r="CF1214" s="143"/>
      <c r="CG1214" s="43" t="s">
        <v>1132</v>
      </c>
      <c r="CH1214" s="43"/>
      <c r="CI1214" s="43"/>
      <c r="CJ1214" s="108"/>
      <c r="CK1214" s="50"/>
      <c r="CL1214" s="41"/>
      <c r="CM1214" s="41"/>
      <c r="CT1214" s="41"/>
      <c r="CU1214" s="41"/>
      <c r="CV1214" s="41"/>
      <c r="CW1214" s="41"/>
      <c r="CX1214" s="41"/>
      <c r="CY1214" s="41"/>
      <c r="CZ1214" s="41"/>
      <c r="DA1214" s="41"/>
      <c r="DB1214" s="41"/>
      <c r="DC1214" s="41"/>
      <c r="DD1214" s="41"/>
      <c r="DE1214" s="41"/>
      <c r="DF1214" s="41"/>
      <c r="DG1214" s="41"/>
      <c r="DH1214" s="41"/>
      <c r="DI1214" s="41"/>
      <c r="DJ1214" s="41"/>
      <c r="DK1214" s="41"/>
      <c r="DL1214" s="41"/>
      <c r="DM1214" s="41"/>
      <c r="DN1214" s="41"/>
      <c r="DO1214" s="41"/>
      <c r="DP1214" s="41"/>
      <c r="DQ1214" s="41"/>
      <c r="DR1214" s="41"/>
      <c r="DS1214" s="41"/>
      <c r="DT1214" s="41"/>
      <c r="DU1214" s="41"/>
      <c r="DV1214" s="41"/>
      <c r="DW1214" s="41"/>
      <c r="DX1214" s="41"/>
      <c r="DY1214" s="41"/>
      <c r="DZ1214" s="41"/>
      <c r="EA1214" s="41"/>
      <c r="EB1214" s="41"/>
      <c r="EC1214" s="41"/>
      <c r="ED1214" s="41"/>
      <c r="EE1214" s="41"/>
      <c r="EF1214" s="41"/>
      <c r="EG1214" s="41"/>
      <c r="EH1214" s="41"/>
      <c r="EI1214" s="41"/>
      <c r="EJ1214" s="41"/>
      <c r="EK1214" s="41"/>
      <c r="EL1214" s="41"/>
      <c r="EM1214" s="41"/>
      <c r="EN1214" s="41"/>
      <c r="EO1214" s="41"/>
      <c r="EP1214" s="41"/>
      <c r="EQ1214" s="41"/>
      <c r="ER1214" s="41"/>
      <c r="ES1214" s="41"/>
      <c r="ET1214" s="41"/>
      <c r="EU1214" s="41"/>
      <c r="EV1214" s="41"/>
      <c r="EW1214" s="41"/>
      <c r="EX1214" s="41"/>
      <c r="EY1214" s="41"/>
      <c r="EZ1214" s="41"/>
      <c r="FA1214" s="41"/>
      <c r="FB1214" s="41"/>
      <c r="FC1214" s="41"/>
      <c r="FD1214" s="41"/>
      <c r="FE1214" s="41"/>
      <c r="FF1214" s="41"/>
      <c r="FG1214" s="41"/>
      <c r="FH1214" s="41"/>
      <c r="FI1214" s="41"/>
      <c r="FJ1214" s="41"/>
      <c r="FK1214" s="41"/>
      <c r="FL1214" s="41"/>
      <c r="FM1214" s="41"/>
      <c r="FN1214" s="41"/>
      <c r="FO1214" s="41"/>
      <c r="FP1214" s="41"/>
      <c r="FQ1214" s="41"/>
      <c r="FR1214" s="41"/>
      <c r="FS1214" s="41"/>
      <c r="FT1214" s="41"/>
      <c r="FU1214" s="41"/>
      <c r="FV1214" s="41"/>
      <c r="FW1214" s="41"/>
      <c r="FX1214" s="41"/>
      <c r="FY1214" s="41"/>
      <c r="FZ1214" s="41"/>
      <c r="GA1214" s="41"/>
      <c r="GB1214" s="41"/>
      <c r="GC1214" s="41"/>
      <c r="GD1214" s="41"/>
      <c r="GE1214" s="41"/>
      <c r="GF1214" s="41"/>
      <c r="GG1214" s="41"/>
      <c r="GH1214" s="41"/>
      <c r="GI1214" s="41"/>
      <c r="GJ1214" s="41"/>
      <c r="GK1214" s="41"/>
      <c r="GL1214" s="41"/>
      <c r="GM1214" s="41"/>
      <c r="GN1214" s="41"/>
      <c r="GO1214" s="41"/>
      <c r="GP1214" s="41"/>
      <c r="GQ1214" s="41"/>
      <c r="GR1214" s="41"/>
      <c r="GS1214" s="41"/>
      <c r="GT1214" s="41"/>
      <c r="GU1214" s="41"/>
      <c r="GV1214" s="41"/>
      <c r="GW1214" s="41"/>
      <c r="GX1214" s="41"/>
      <c r="GY1214" s="41"/>
      <c r="GZ1214" s="41"/>
      <c r="HA1214" s="41"/>
      <c r="HB1214" s="41"/>
      <c r="HC1214" s="41"/>
      <c r="HD1214" s="41"/>
      <c r="HE1214" s="41"/>
      <c r="HF1214" s="41"/>
      <c r="HG1214" s="41"/>
      <c r="HH1214" s="41"/>
      <c r="HI1214" s="41"/>
      <c r="HJ1214" s="41"/>
      <c r="HK1214" s="41"/>
      <c r="HL1214" s="41"/>
      <c r="HM1214" s="41"/>
      <c r="HN1214" s="41"/>
      <c r="HO1214" s="41"/>
      <c r="HP1214" s="41"/>
      <c r="HQ1214" s="41"/>
      <c r="HR1214" s="41"/>
      <c r="HS1214" s="41"/>
      <c r="HT1214" s="41"/>
      <c r="HU1214" s="41"/>
      <c r="HV1214" s="41"/>
      <c r="HW1214" s="41"/>
      <c r="HX1214" s="41"/>
      <c r="HY1214" s="41"/>
      <c r="HZ1214" s="41"/>
      <c r="IA1214" s="41"/>
      <c r="IB1214" s="41"/>
      <c r="IC1214" s="41"/>
      <c r="ID1214" s="41"/>
      <c r="IE1214" s="41"/>
      <c r="IF1214" s="41"/>
      <c r="IG1214" s="41"/>
      <c r="IH1214" s="41"/>
      <c r="II1214" s="41"/>
      <c r="IJ1214" s="41"/>
      <c r="IK1214" s="41"/>
      <c r="IL1214" s="41"/>
      <c r="IM1214" s="41"/>
      <c r="IN1214" s="41"/>
      <c r="IO1214" s="41"/>
      <c r="IP1214" s="41"/>
      <c r="IQ1214" s="41"/>
      <c r="IR1214" s="41"/>
      <c r="IS1214" s="41"/>
      <c r="IT1214" s="41"/>
      <c r="IU1214" s="41"/>
      <c r="IV1214" s="41"/>
      <c r="IW1214" s="41"/>
      <c r="IX1214" s="41"/>
      <c r="IY1214" s="41"/>
      <c r="IZ1214" s="41"/>
      <c r="JA1214" s="41"/>
      <c r="JB1214" s="41"/>
      <c r="JC1214" s="41"/>
      <c r="JD1214" s="41"/>
      <c r="JE1214" s="41"/>
      <c r="JF1214" s="41"/>
      <c r="JG1214" s="41"/>
      <c r="JH1214" s="41"/>
      <c r="JI1214" s="41"/>
      <c r="JJ1214" s="41"/>
      <c r="JK1214" s="41"/>
      <c r="JL1214" s="41"/>
      <c r="JM1214" s="41"/>
      <c r="JN1214" s="41"/>
      <c r="JO1214" s="41"/>
      <c r="JP1214" s="41"/>
      <c r="JQ1214" s="41"/>
      <c r="JR1214" s="41"/>
      <c r="JS1214" s="41"/>
      <c r="JT1214" s="41"/>
      <c r="JU1214" s="41"/>
      <c r="JV1214" s="41"/>
      <c r="JW1214" s="41"/>
      <c r="JX1214" s="41"/>
      <c r="JY1214" s="41"/>
      <c r="JZ1214" s="41"/>
      <c r="KA1214" s="41"/>
      <c r="KB1214" s="41"/>
      <c r="KC1214" s="41"/>
      <c r="KD1214" s="41"/>
      <c r="KE1214" s="41"/>
      <c r="KF1214" s="41"/>
      <c r="KG1214" s="41"/>
      <c r="KH1214" s="41"/>
      <c r="KI1214" s="41"/>
      <c r="KJ1214" s="41"/>
      <c r="KK1214" s="41"/>
      <c r="KL1214" s="41"/>
      <c r="KM1214" s="41"/>
      <c r="KN1214" s="41"/>
      <c r="KO1214" s="41"/>
      <c r="KP1214" s="41"/>
      <c r="KQ1214" s="41"/>
      <c r="KR1214" s="41"/>
      <c r="KS1214" s="41"/>
      <c r="KT1214" s="41"/>
      <c r="KU1214" s="41"/>
      <c r="KV1214" s="41"/>
      <c r="KW1214" s="41"/>
      <c r="KX1214" s="41"/>
      <c r="KY1214" s="41"/>
      <c r="KZ1214" s="41"/>
      <c r="LA1214" s="41"/>
      <c r="LB1214" s="41"/>
      <c r="LC1214" s="41"/>
      <c r="LD1214" s="41"/>
      <c r="LE1214" s="41"/>
      <c r="LF1214" s="41"/>
    </row>
    <row r="1215" spans="1:318" ht="14.5" customHeight="1">
      <c r="B1215" s="119" t="s">
        <v>9619</v>
      </c>
      <c r="C1215" s="133" t="s">
        <v>9715</v>
      </c>
      <c r="D1215" s="133" t="s">
        <v>9714</v>
      </c>
      <c r="G1215" s="41"/>
      <c r="H1215" s="41"/>
      <c r="I1215" s="41"/>
      <c r="J1215" s="41"/>
      <c r="K1215" s="41"/>
      <c r="L1215" s="41"/>
      <c r="M1215" s="41"/>
      <c r="N1215" s="41"/>
      <c r="O1215" s="41"/>
      <c r="P1215" s="41"/>
      <c r="Q1215" s="41"/>
      <c r="R1215" s="41"/>
      <c r="S1215" s="41"/>
      <c r="T1215" s="41"/>
      <c r="U1215" s="41"/>
      <c r="V1215" s="41"/>
      <c r="W1215" s="41"/>
      <c r="X1215" s="41"/>
      <c r="Y1215" s="41"/>
      <c r="Z1215" s="41"/>
      <c r="AA1215" s="41"/>
      <c r="AB1215" s="41"/>
      <c r="AC1215" s="41"/>
      <c r="AD1215" s="41"/>
      <c r="AE1215" s="41"/>
      <c r="AF1215" s="41"/>
      <c r="AG1215" s="41"/>
      <c r="AH1215" s="41"/>
      <c r="AI1215" s="41"/>
      <c r="AJ1215" s="41"/>
      <c r="AK1215" s="41"/>
      <c r="AL1215" s="41"/>
      <c r="AM1215" s="41"/>
      <c r="AN1215" s="41"/>
      <c r="AO1215" s="41"/>
      <c r="AP1215" s="41"/>
      <c r="AQ1215" s="41"/>
      <c r="AR1215" s="41"/>
      <c r="AS1215" s="41"/>
      <c r="AT1215" s="41"/>
      <c r="AU1215" s="41"/>
      <c r="AV1215" s="41"/>
      <c r="AW1215" s="41"/>
      <c r="AX1215" s="41"/>
      <c r="AY1215" s="41"/>
      <c r="AZ1215" s="41"/>
      <c r="BA1215" s="41"/>
      <c r="BB1215" s="41"/>
      <c r="BC1215" s="41"/>
      <c r="BD1215" s="41"/>
      <c r="BE1215" s="41"/>
      <c r="BF1215" s="41"/>
      <c r="BG1215" s="41"/>
      <c r="BH1215" s="41"/>
      <c r="BI1215" s="41"/>
      <c r="BJ1215" s="41"/>
      <c r="BK1215" s="41"/>
      <c r="BL1215" s="41"/>
      <c r="BM1215" s="41"/>
      <c r="BN1215" s="41"/>
      <c r="BO1215" s="41"/>
      <c r="BP1215" s="41"/>
      <c r="BQ1215" s="41"/>
      <c r="BR1215" s="41"/>
      <c r="BS1215" s="41"/>
      <c r="BT1215" s="41"/>
      <c r="BU1215" s="41"/>
      <c r="BV1215" s="41"/>
      <c r="BW1215" s="41"/>
      <c r="BX1215" s="41"/>
      <c r="BY1215" s="41"/>
      <c r="BZ1215" s="41"/>
      <c r="CA1215" s="41"/>
      <c r="CB1215" s="41"/>
      <c r="CC1215" s="41"/>
      <c r="CD1215" s="41"/>
      <c r="CE1215" s="168"/>
      <c r="CF1215" s="172"/>
      <c r="CG1215" s="170"/>
      <c r="CH1215" s="43"/>
      <c r="CI1215" s="43"/>
      <c r="CK1215" s="50"/>
      <c r="CL1215" s="41"/>
      <c r="CM1215" s="105"/>
      <c r="CN1215" s="169"/>
      <c r="CO1215" s="105"/>
      <c r="CP1215" s="105"/>
      <c r="CQ1215" s="105"/>
      <c r="CR1215" s="41"/>
      <c r="CS1215" s="41"/>
      <c r="CT1215" s="41"/>
      <c r="CU1215" s="41"/>
      <c r="CV1215" s="41"/>
      <c r="CW1215" s="41"/>
      <c r="DN1215" s="169"/>
      <c r="DO1215" s="169"/>
      <c r="DP1215" s="169"/>
      <c r="DQ1215" s="169"/>
      <c r="DR1215" s="169"/>
      <c r="DS1215" s="169"/>
      <c r="DT1215" s="169"/>
      <c r="DU1215" s="169"/>
      <c r="DV1215" s="169"/>
      <c r="DW1215" s="169"/>
      <c r="DX1215" s="169"/>
      <c r="DY1215" s="169"/>
      <c r="DZ1215" s="169"/>
      <c r="EA1215" s="169"/>
      <c r="EB1215" s="169"/>
      <c r="EC1215" s="169"/>
      <c r="ED1215" s="169"/>
      <c r="EE1215" s="169"/>
      <c r="EF1215" s="169"/>
      <c r="EG1215" s="169"/>
      <c r="EH1215" s="169"/>
      <c r="EI1215" s="169"/>
      <c r="EJ1215" s="169"/>
      <c r="EK1215" s="169"/>
      <c r="EL1215" s="169"/>
      <c r="EM1215" s="169"/>
      <c r="EN1215" s="169"/>
      <c r="EO1215" s="169"/>
      <c r="EP1215" s="169"/>
      <c r="EQ1215" s="169"/>
      <c r="ER1215" s="169"/>
      <c r="ES1215" s="169"/>
      <c r="ET1215" s="169"/>
      <c r="EU1215" s="169"/>
      <c r="EV1215" s="169"/>
      <c r="EW1215" s="169"/>
      <c r="EX1215" s="169"/>
      <c r="EY1215" s="169"/>
      <c r="EZ1215" s="169"/>
      <c r="FA1215" s="169"/>
      <c r="FB1215" s="169"/>
      <c r="FC1215" s="169"/>
      <c r="FD1215" s="169"/>
      <c r="FE1215" s="169"/>
      <c r="FF1215" s="169"/>
      <c r="FG1215" s="169"/>
      <c r="FH1215" s="169"/>
      <c r="FI1215" s="169"/>
      <c r="FJ1215" s="169"/>
      <c r="FK1215" s="169"/>
      <c r="FL1215" s="169"/>
      <c r="FM1215" s="169"/>
      <c r="FN1215" s="169"/>
      <c r="FO1215" s="169"/>
      <c r="FP1215" s="169"/>
      <c r="FQ1215" s="169"/>
      <c r="FR1215" s="169"/>
      <c r="FS1215" s="169"/>
      <c r="FT1215" s="169"/>
      <c r="FU1215" s="169"/>
      <c r="FV1215" s="169"/>
      <c r="FW1215" s="169"/>
      <c r="FX1215" s="169"/>
      <c r="FY1215" s="169"/>
      <c r="FZ1215" s="169"/>
      <c r="GA1215" s="169"/>
      <c r="GB1215" s="169"/>
      <c r="GC1215" s="169"/>
      <c r="GD1215" s="169"/>
      <c r="GE1215" s="169"/>
      <c r="GF1215" s="169"/>
      <c r="GG1215" s="169"/>
      <c r="GH1215" s="169"/>
      <c r="GI1215" s="169"/>
      <c r="GJ1215" s="169"/>
      <c r="GK1215" s="169"/>
      <c r="GL1215" s="169"/>
      <c r="GM1215" s="169"/>
      <c r="GN1215" s="169"/>
      <c r="GO1215" s="169"/>
      <c r="GP1215" s="169"/>
      <c r="GQ1215" s="169"/>
      <c r="GR1215" s="169"/>
      <c r="GS1215" s="169"/>
      <c r="GT1215" s="169"/>
      <c r="GU1215" s="169"/>
      <c r="GV1215" s="169"/>
      <c r="GW1215" s="169"/>
      <c r="GX1215" s="169"/>
      <c r="GY1215" s="169"/>
      <c r="GZ1215" s="169"/>
      <c r="HA1215" s="169"/>
      <c r="HB1215" s="169"/>
      <c r="HC1215" s="169"/>
      <c r="HD1215" s="169"/>
      <c r="HE1215" s="169"/>
      <c r="HF1215" s="169"/>
      <c r="HG1215" s="169"/>
      <c r="HH1215" s="169"/>
      <c r="HI1215" s="169"/>
      <c r="HJ1215" s="169"/>
      <c r="HK1215" s="169"/>
      <c r="HL1215" s="169"/>
      <c r="HM1215" s="169"/>
      <c r="HN1215" s="169"/>
      <c r="HO1215" s="169"/>
      <c r="HP1215" s="169"/>
      <c r="HQ1215" s="169"/>
      <c r="HR1215" s="169"/>
      <c r="HS1215" s="169"/>
      <c r="HT1215" s="169"/>
      <c r="HU1215" s="169"/>
      <c r="HV1215" s="169"/>
      <c r="HW1215" s="169"/>
      <c r="HX1215" s="169"/>
      <c r="HY1215" s="169"/>
      <c r="HZ1215" s="169"/>
      <c r="IA1215" s="169"/>
      <c r="IB1215" s="169"/>
      <c r="IC1215" s="169"/>
      <c r="ID1215" s="169"/>
      <c r="IE1215" s="169"/>
      <c r="IF1215" s="169"/>
      <c r="IG1215" s="169"/>
      <c r="IH1215" s="169"/>
      <c r="II1215" s="169"/>
      <c r="IJ1215" s="169"/>
      <c r="IK1215" s="169"/>
      <c r="IL1215" s="169"/>
      <c r="IM1215" s="169"/>
      <c r="IN1215" s="169"/>
      <c r="IO1215" s="169"/>
      <c r="IP1215" s="169"/>
      <c r="IQ1215" s="169"/>
      <c r="IR1215" s="169"/>
      <c r="IS1215" s="169"/>
      <c r="IT1215" s="169"/>
      <c r="IU1215" s="169"/>
      <c r="IV1215" s="169"/>
      <c r="IW1215" s="169"/>
      <c r="IX1215" s="169"/>
      <c r="IY1215" s="169"/>
      <c r="IZ1215" s="169"/>
      <c r="JA1215" s="169"/>
      <c r="JB1215" s="169"/>
      <c r="JC1215" s="169"/>
      <c r="JD1215" s="169"/>
      <c r="JE1215" s="169"/>
      <c r="JF1215" s="169"/>
      <c r="JG1215" s="169"/>
      <c r="JH1215" s="169"/>
      <c r="JI1215" s="169"/>
      <c r="JJ1215" s="169"/>
      <c r="JK1215" s="169"/>
      <c r="JL1215" s="169"/>
      <c r="JM1215" s="169"/>
      <c r="JN1215" s="169"/>
      <c r="JO1215" s="169"/>
      <c r="JP1215" s="169"/>
      <c r="JQ1215" s="169"/>
      <c r="JR1215" s="169"/>
      <c r="JS1215" s="169"/>
      <c r="JT1215" s="169"/>
      <c r="JU1215" s="169"/>
      <c r="JV1215" s="169"/>
      <c r="JW1215" s="169"/>
      <c r="JX1215" s="169"/>
      <c r="JY1215" s="169"/>
      <c r="JZ1215" s="169"/>
      <c r="KA1215" s="169"/>
      <c r="KB1215" s="169"/>
      <c r="KC1215" s="169"/>
      <c r="KD1215" s="169"/>
      <c r="KE1215" s="169"/>
      <c r="KF1215" s="169"/>
      <c r="KG1215" s="169"/>
      <c r="KH1215" s="169"/>
      <c r="KI1215" s="169"/>
      <c r="KJ1215" s="169"/>
      <c r="KK1215" s="169"/>
      <c r="KL1215" s="169"/>
      <c r="KM1215" s="169"/>
      <c r="KN1215" s="169"/>
      <c r="KO1215" s="169"/>
      <c r="KP1215" s="169"/>
      <c r="KQ1215" s="169"/>
      <c r="KR1215" s="169"/>
      <c r="KS1215" s="169"/>
      <c r="KT1215" s="169"/>
      <c r="KU1215" s="169"/>
      <c r="KV1215" s="169"/>
      <c r="KW1215" s="169"/>
      <c r="KX1215" s="169"/>
      <c r="KY1215" s="169"/>
      <c r="KZ1215" s="169"/>
      <c r="LA1215" s="169"/>
      <c r="LB1215" s="169"/>
      <c r="LC1215" s="169"/>
      <c r="LD1215" s="169"/>
      <c r="LE1215" s="169"/>
      <c r="LF1215" s="169"/>
    </row>
    <row r="1216" spans="1:318" ht="14.5" customHeight="1">
      <c r="A1216" s="41" t="s">
        <v>9713</v>
      </c>
      <c r="B1216" s="119" t="s">
        <v>8704</v>
      </c>
      <c r="C1216" s="120" t="str">
        <f t="shared" ref="C1216:C1246" si="530">MID(A1216,1,12)</f>
        <v>B.042.01.101</v>
      </c>
      <c r="D1216" s="135" t="s">
        <v>9621</v>
      </c>
      <c r="E1216" s="119" t="s">
        <v>8526</v>
      </c>
      <c r="F1216" s="118" t="str">
        <f t="shared" ref="F1216:F1246" si="531">MID(A1216, 21,85)</f>
        <v>Electricity .EU-27 production</v>
      </c>
      <c r="G1216" s="118">
        <f t="shared" ref="G1216:G1246" si="532">H1216+I1216+J1216+K1216</f>
        <v>1.9849006000000002E-2</v>
      </c>
      <c r="H1216" s="118">
        <f t="shared" ref="H1216:H1246" si="533">N1216+O1216+P1216+Q1216</f>
        <v>7.4393883000000002E-4</v>
      </c>
      <c r="I1216" s="118">
        <f t="shared" ref="I1216:I1246" si="534">L1216+M1216+R1216</f>
        <v>1.99757079E-3</v>
      </c>
      <c r="J1216" s="326">
        <f t="shared" ref="J1216:J1246" si="535">S1216+IF(T1216="x",0,T1216)+IF(U1216="x",0,U1216)+IF(V1216="x",0,V1216)+W1216+X1216</f>
        <v>5.3081003799999998E-3</v>
      </c>
      <c r="K1216" s="118">
        <v>1.1799396E-2</v>
      </c>
      <c r="L1216" s="118">
        <v>1.3001775E-3</v>
      </c>
      <c r="M1216" s="118">
        <v>6.9739328999999996E-4</v>
      </c>
      <c r="N1216" s="118">
        <v>5.859064E-4</v>
      </c>
      <c r="O1216" s="118">
        <v>1.5803243E-4</v>
      </c>
      <c r="P1216" s="118">
        <v>0</v>
      </c>
      <c r="Q1216" s="118">
        <v>0</v>
      </c>
      <c r="R1216" s="118">
        <v>0</v>
      </c>
      <c r="S1216" s="118">
        <v>1.6538338000000001E-4</v>
      </c>
      <c r="T1216" s="118">
        <v>0</v>
      </c>
      <c r="U1216" s="118">
        <v>5.1427169999999998E-3</v>
      </c>
      <c r="V1216" s="118">
        <v>0</v>
      </c>
      <c r="W1216" s="118">
        <v>0</v>
      </c>
      <c r="X1216" s="118">
        <v>0</v>
      </c>
      <c r="Y1216" s="41"/>
      <c r="Z1216" s="327">
        <f t="shared" ref="Z1216:Z1246" si="536">K1216/0.133</f>
        <v>8.871726315789473E-2</v>
      </c>
      <c r="AA1216" s="41"/>
      <c r="AB1216" s="111">
        <v>2.1532412000000001</v>
      </c>
      <c r="AC1216" s="111">
        <v>1.0285411</v>
      </c>
      <c r="AD1216" s="111">
        <v>0.69713417</v>
      </c>
      <c r="AE1216" s="111">
        <v>0</v>
      </c>
      <c r="AF1216" s="111">
        <v>8.8947367999999999E-2</v>
      </c>
      <c r="AG1216" s="111">
        <v>0.23497986000000001</v>
      </c>
      <c r="AH1216" s="111">
        <v>0.10363872</v>
      </c>
      <c r="AI1216" s="41"/>
      <c r="AJ1216" s="114">
        <v>2.0333191E-3</v>
      </c>
      <c r="AK1216" s="114">
        <v>1.9204188E-3</v>
      </c>
      <c r="AL1216" s="121">
        <v>7.9923325999999999E-5</v>
      </c>
      <c r="AM1216" s="121">
        <v>3.2976979999999998E-5</v>
      </c>
      <c r="AN1216" s="113">
        <f t="shared" ref="AN1216:AN1246" si="537">AQ1216+AT1216+AU1216+AV1216+AW1216+BE1216+BF1216+BJ1216</f>
        <v>1.1513302407E-7</v>
      </c>
      <c r="AO1216" s="112">
        <f t="shared" ref="AO1216:AO1246" si="538">AR1216+AS1216+AX1216+AY1216+AZ1216+BA1216+BB1216+BC1216+BD1216+BG1216+BK1216+BL1216</f>
        <v>2.9557442587079997E-10</v>
      </c>
      <c r="AP1216" s="112">
        <f t="shared" ref="AP1216:AP1246" si="539">BH1216+BI1216</f>
        <v>4.6186246132000003E-3</v>
      </c>
      <c r="AQ1216" s="328">
        <v>8.2329623000000006E-8</v>
      </c>
      <c r="AR1216" s="328">
        <v>2.4840834000000002E-10</v>
      </c>
      <c r="AS1216" s="328">
        <v>6.7868707999999996E-15</v>
      </c>
      <c r="AT1216" s="329">
        <v>0</v>
      </c>
      <c r="AU1216" s="329">
        <v>0</v>
      </c>
      <c r="AV1216" s="328">
        <v>8.7120069999999994E-11</v>
      </c>
      <c r="AW1216" s="328">
        <v>3.2716281E-8</v>
      </c>
      <c r="AX1216" s="328">
        <v>1.2349987999999999E-11</v>
      </c>
      <c r="AY1216" s="328">
        <v>3.4809310999999997E-11</v>
      </c>
      <c r="AZ1216" s="329">
        <v>0</v>
      </c>
      <c r="BA1216" s="329">
        <v>0</v>
      </c>
      <c r="BB1216" s="329">
        <v>0</v>
      </c>
      <c r="BC1216" s="329">
        <v>0</v>
      </c>
      <c r="BD1216" s="329">
        <v>0</v>
      </c>
      <c r="BE1216" s="329">
        <v>0</v>
      </c>
      <c r="BF1216" s="329">
        <v>0</v>
      </c>
      <c r="BG1216" s="329">
        <v>0</v>
      </c>
      <c r="BH1216" s="328">
        <v>3.3380132000000001E-6</v>
      </c>
      <c r="BI1216" s="329">
        <v>4.6152865999999999E-3</v>
      </c>
      <c r="BJ1216" s="329">
        <v>0</v>
      </c>
      <c r="BK1216" s="329">
        <v>0</v>
      </c>
      <c r="BL1216" s="329">
        <v>0</v>
      </c>
      <c r="BM1216" s="41"/>
      <c r="BN1216" s="122">
        <v>5.5241422E-6</v>
      </c>
      <c r="BO1216" s="122">
        <v>2.6866821999999998E-7</v>
      </c>
      <c r="BP1216" s="122">
        <v>2.4736728000000001E-6</v>
      </c>
      <c r="BQ1216" s="111">
        <v>0</v>
      </c>
      <c r="BR1216" s="122">
        <v>3.2070511000000001E-7</v>
      </c>
      <c r="BS1216" s="122">
        <v>5.6399912000000001E-8</v>
      </c>
      <c r="BT1216" s="111">
        <v>0</v>
      </c>
      <c r="BU1216" s="122">
        <v>8.5602928999999996E-8</v>
      </c>
      <c r="BV1216" s="111">
        <v>0</v>
      </c>
      <c r="BW1216" s="111">
        <v>0</v>
      </c>
      <c r="BX1216" s="111">
        <v>0</v>
      </c>
      <c r="BY1216" s="111">
        <v>0</v>
      </c>
      <c r="BZ1216" s="111">
        <v>0</v>
      </c>
      <c r="CA1216" s="122">
        <v>1.2430836000000001E-7</v>
      </c>
      <c r="CB1216" s="122">
        <v>2.1150212999999998E-6</v>
      </c>
      <c r="CC1216" s="122">
        <v>7.9763560000000004E-8</v>
      </c>
      <c r="CD1216" s="111">
        <v>0</v>
      </c>
      <c r="CE1216" s="180"/>
      <c r="CF1216" s="173"/>
      <c r="CG1216" s="170" t="s">
        <v>8546</v>
      </c>
      <c r="CK1216" s="50"/>
      <c r="CL1216" s="41"/>
      <c r="CM1216" s="105"/>
      <c r="CN1216" s="105"/>
      <c r="CO1216" s="105"/>
      <c r="CP1216" s="105"/>
      <c r="CQ1216" s="105"/>
      <c r="CR1216" s="41"/>
      <c r="CS1216" s="41"/>
      <c r="CT1216" s="41"/>
      <c r="CU1216" s="41"/>
      <c r="CV1216" s="41"/>
      <c r="CW1216" s="41"/>
      <c r="DN1216" s="169"/>
      <c r="DO1216" s="169"/>
      <c r="DP1216" s="169"/>
      <c r="DQ1216" s="169"/>
      <c r="DR1216" s="169"/>
      <c r="DS1216" s="169"/>
      <c r="DT1216" s="169"/>
      <c r="DU1216" s="169"/>
      <c r="DV1216" s="169"/>
      <c r="DW1216" s="169"/>
      <c r="DX1216" s="169"/>
      <c r="DY1216" s="169"/>
      <c r="DZ1216" s="169"/>
      <c r="EA1216" s="169"/>
      <c r="EB1216" s="169"/>
      <c r="EC1216" s="169"/>
      <c r="ED1216" s="169"/>
      <c r="EE1216" s="169"/>
      <c r="EF1216" s="169"/>
      <c r="EG1216" s="169"/>
      <c r="EH1216" s="169"/>
      <c r="EI1216" s="169"/>
      <c r="EJ1216" s="169"/>
      <c r="EK1216" s="169"/>
      <c r="EL1216" s="169"/>
      <c r="EM1216" s="169"/>
      <c r="EN1216" s="169"/>
      <c r="EO1216" s="169"/>
      <c r="EP1216" s="169"/>
      <c r="EQ1216" s="169"/>
      <c r="ER1216" s="169"/>
      <c r="ES1216" s="169"/>
      <c r="ET1216" s="169"/>
      <c r="EU1216" s="169"/>
      <c r="EV1216" s="169"/>
      <c r="EW1216" s="169"/>
      <c r="EX1216" s="169"/>
      <c r="EY1216" s="169"/>
      <c r="EZ1216" s="169"/>
      <c r="FA1216" s="169"/>
      <c r="FB1216" s="169"/>
      <c r="FC1216" s="169"/>
      <c r="FD1216" s="169"/>
      <c r="FE1216" s="169"/>
      <c r="FF1216" s="169"/>
      <c r="FG1216" s="169"/>
      <c r="FH1216" s="169"/>
      <c r="FI1216" s="169"/>
      <c r="FJ1216" s="169"/>
      <c r="FK1216" s="169"/>
      <c r="FL1216" s="169"/>
      <c r="FM1216" s="169"/>
      <c r="FN1216" s="169"/>
      <c r="FO1216" s="169"/>
      <c r="FP1216" s="169"/>
      <c r="FQ1216" s="169"/>
      <c r="FR1216" s="169"/>
      <c r="FS1216" s="169"/>
      <c r="FT1216" s="169"/>
      <c r="FU1216" s="169"/>
      <c r="FV1216" s="169"/>
      <c r="FW1216" s="169"/>
      <c r="FX1216" s="169"/>
      <c r="FY1216" s="169"/>
      <c r="FZ1216" s="169"/>
      <c r="GA1216" s="169"/>
      <c r="GB1216" s="169"/>
      <c r="GC1216" s="169"/>
      <c r="GD1216" s="169"/>
      <c r="GE1216" s="169"/>
      <c r="GF1216" s="169"/>
      <c r="GG1216" s="169"/>
      <c r="GH1216" s="169"/>
      <c r="GI1216" s="169"/>
      <c r="GJ1216" s="169"/>
      <c r="GK1216" s="169"/>
      <c r="GL1216" s="169"/>
      <c r="GM1216" s="169"/>
      <c r="GN1216" s="169"/>
      <c r="GO1216" s="169"/>
      <c r="GP1216" s="169"/>
      <c r="GQ1216" s="169"/>
      <c r="GR1216" s="169"/>
      <c r="GS1216" s="169"/>
      <c r="GT1216" s="169"/>
      <c r="GU1216" s="169"/>
      <c r="GV1216" s="169"/>
      <c r="GW1216" s="169"/>
      <c r="GX1216" s="169"/>
      <c r="GY1216" s="169"/>
      <c r="GZ1216" s="169"/>
      <c r="HA1216" s="169"/>
      <c r="HB1216" s="169"/>
      <c r="HC1216" s="169"/>
      <c r="HD1216" s="169"/>
      <c r="HE1216" s="169"/>
      <c r="HF1216" s="169"/>
      <c r="HG1216" s="169"/>
      <c r="HH1216" s="169"/>
      <c r="HI1216" s="169"/>
      <c r="HJ1216" s="169"/>
      <c r="HK1216" s="169"/>
      <c r="HL1216" s="169"/>
      <c r="HM1216" s="169"/>
      <c r="HN1216" s="169"/>
      <c r="HO1216" s="169"/>
      <c r="HP1216" s="169"/>
      <c r="HQ1216" s="169"/>
      <c r="HR1216" s="169"/>
      <c r="HS1216" s="169"/>
      <c r="HT1216" s="169"/>
      <c r="HU1216" s="169"/>
      <c r="HV1216" s="169"/>
      <c r="HW1216" s="169"/>
      <c r="HX1216" s="169"/>
      <c r="HY1216" s="169"/>
      <c r="HZ1216" s="169"/>
      <c r="IA1216" s="169"/>
      <c r="IB1216" s="169"/>
      <c r="IC1216" s="169"/>
      <c r="ID1216" s="169"/>
      <c r="IE1216" s="169"/>
      <c r="IF1216" s="169"/>
      <c r="IG1216" s="169"/>
      <c r="IH1216" s="169"/>
      <c r="II1216" s="169"/>
      <c r="IJ1216" s="169"/>
      <c r="IK1216" s="169"/>
      <c r="IL1216" s="169"/>
      <c r="IM1216" s="169"/>
      <c r="IN1216" s="169"/>
      <c r="IO1216" s="169"/>
      <c r="IP1216" s="169"/>
      <c r="IQ1216" s="169"/>
      <c r="IR1216" s="169"/>
      <c r="IS1216" s="169"/>
      <c r="IT1216" s="169"/>
      <c r="IU1216" s="169"/>
      <c r="IV1216" s="169"/>
      <c r="IW1216" s="169"/>
      <c r="IX1216" s="169"/>
      <c r="IY1216" s="169"/>
      <c r="IZ1216" s="169"/>
      <c r="JA1216" s="169"/>
      <c r="JB1216" s="169"/>
      <c r="JC1216" s="169"/>
      <c r="JD1216" s="169"/>
      <c r="JE1216" s="169"/>
      <c r="JF1216" s="169"/>
      <c r="JG1216" s="169"/>
      <c r="JH1216" s="169"/>
      <c r="JI1216" s="169"/>
      <c r="JJ1216" s="169"/>
      <c r="JK1216" s="169"/>
      <c r="JL1216" s="169"/>
      <c r="JM1216" s="169"/>
      <c r="JN1216" s="169"/>
      <c r="JO1216" s="169"/>
      <c r="JP1216" s="169"/>
      <c r="JQ1216" s="169"/>
      <c r="JR1216" s="169"/>
      <c r="JS1216" s="169"/>
      <c r="JT1216" s="169"/>
      <c r="JU1216" s="169"/>
      <c r="JV1216" s="169"/>
      <c r="JW1216" s="169"/>
      <c r="JX1216" s="169"/>
      <c r="JY1216" s="169"/>
      <c r="JZ1216" s="169"/>
      <c r="KA1216" s="169"/>
      <c r="KB1216" s="169"/>
      <c r="KC1216" s="169"/>
      <c r="KD1216" s="169"/>
      <c r="KE1216" s="169"/>
      <c r="KF1216" s="169"/>
      <c r="KG1216" s="169"/>
      <c r="KH1216" s="169"/>
      <c r="KI1216" s="169"/>
      <c r="KJ1216" s="169"/>
      <c r="KK1216" s="169"/>
      <c r="KL1216" s="169"/>
      <c r="KM1216" s="169"/>
      <c r="KN1216" s="169"/>
      <c r="KO1216" s="169"/>
      <c r="KP1216" s="169"/>
      <c r="KQ1216" s="169"/>
      <c r="KR1216" s="169"/>
      <c r="KS1216" s="169"/>
      <c r="KT1216" s="169"/>
      <c r="KU1216" s="169"/>
      <c r="KV1216" s="169"/>
      <c r="KW1216" s="169"/>
      <c r="KX1216" s="169"/>
      <c r="KY1216" s="169"/>
      <c r="KZ1216" s="169"/>
      <c r="LA1216" s="169"/>
      <c r="LB1216" s="169"/>
      <c r="LC1216" s="169"/>
      <c r="LD1216" s="169"/>
      <c r="LE1216" s="169"/>
      <c r="LF1216" s="169"/>
    </row>
    <row r="1217" spans="1:318" ht="14.5" customHeight="1">
      <c r="A1217" s="41" t="s">
        <v>9710</v>
      </c>
      <c r="B1217" s="119" t="s">
        <v>8704</v>
      </c>
      <c r="C1217" s="120" t="str">
        <f t="shared" si="530"/>
        <v>B.042.01.102</v>
      </c>
      <c r="D1217" s="135" t="s">
        <v>9621</v>
      </c>
      <c r="E1217" s="119" t="s">
        <v>8526</v>
      </c>
      <c r="F1217" s="118" t="str">
        <f t="shared" si="531"/>
        <v>Electricity Austria production</v>
      </c>
      <c r="G1217" s="118">
        <f t="shared" si="532"/>
        <v>5.9928083029999997E-3</v>
      </c>
      <c r="H1217" s="118">
        <f t="shared" si="533"/>
        <v>2.0454350300000001E-4</v>
      </c>
      <c r="I1217" s="118">
        <f t="shared" si="534"/>
        <v>3.6658443E-4</v>
      </c>
      <c r="J1217" s="326">
        <f t="shared" si="535"/>
        <v>2.1230926999999999E-4</v>
      </c>
      <c r="K1217" s="118">
        <v>5.2093710999999996E-3</v>
      </c>
      <c r="L1217" s="118">
        <v>1.6479957E-4</v>
      </c>
      <c r="M1217" s="118">
        <v>2.0178486E-4</v>
      </c>
      <c r="N1217" s="118">
        <v>1.6952707000000001E-4</v>
      </c>
      <c r="O1217" s="330">
        <v>3.5016433000000003E-5</v>
      </c>
      <c r="P1217" s="118">
        <v>0</v>
      </c>
      <c r="Q1217" s="118">
        <v>0</v>
      </c>
      <c r="R1217" s="118">
        <v>0</v>
      </c>
      <c r="S1217" s="118">
        <v>2.1230926999999999E-4</v>
      </c>
      <c r="T1217" s="118">
        <v>0</v>
      </c>
      <c r="U1217" s="118">
        <v>0</v>
      </c>
      <c r="V1217" s="118">
        <v>0</v>
      </c>
      <c r="W1217" s="118">
        <v>0</v>
      </c>
      <c r="X1217" s="118">
        <v>0</v>
      </c>
      <c r="Y1217" s="41"/>
      <c r="Z1217" s="327">
        <f t="shared" si="536"/>
        <v>3.9168203759398494E-2</v>
      </c>
      <c r="AA1217" s="41"/>
      <c r="AB1217" s="111">
        <v>1.3994856</v>
      </c>
      <c r="AC1217" s="111">
        <v>0.59646553999999996</v>
      </c>
      <c r="AD1217" s="111">
        <v>0</v>
      </c>
      <c r="AE1217" s="111">
        <v>0</v>
      </c>
      <c r="AF1217" s="111">
        <v>5.8904406999999999E-2</v>
      </c>
      <c r="AG1217" s="111">
        <v>0.15718689999999999</v>
      </c>
      <c r="AH1217" s="111">
        <v>0.58692873999999995</v>
      </c>
      <c r="AI1217" s="41"/>
      <c r="AJ1217" s="114">
        <v>7.6258768E-4</v>
      </c>
      <c r="AK1217" s="114">
        <v>6.9776364000000005E-4</v>
      </c>
      <c r="AL1217" s="121">
        <v>3.2136264999999997E-5</v>
      </c>
      <c r="AM1217" s="121">
        <v>3.2687773999999998E-5</v>
      </c>
      <c r="AN1217" s="113">
        <f t="shared" si="537"/>
        <v>4.1832352857000004E-8</v>
      </c>
      <c r="AO1217" s="112">
        <f t="shared" si="538"/>
        <v>1.1884713486760001E-10</v>
      </c>
      <c r="AP1217" s="112">
        <f t="shared" si="539"/>
        <v>4.5781196412000005E-3</v>
      </c>
      <c r="AQ1217" s="328">
        <v>3.6348093000000002E-8</v>
      </c>
      <c r="AR1217" s="328">
        <v>1.0967097E-10</v>
      </c>
      <c r="AS1217" s="328">
        <v>2.9963675999999999E-15</v>
      </c>
      <c r="AT1217" s="329">
        <v>0</v>
      </c>
      <c r="AU1217" s="329">
        <v>0</v>
      </c>
      <c r="AV1217" s="328">
        <v>2.5207457000000002E-11</v>
      </c>
      <c r="AW1217" s="328">
        <v>5.4590523999999996E-9</v>
      </c>
      <c r="AX1217" s="328">
        <v>3.5733646999999999E-12</v>
      </c>
      <c r="AY1217" s="328">
        <v>5.5998038000000002E-12</v>
      </c>
      <c r="AZ1217" s="329">
        <v>0</v>
      </c>
      <c r="BA1217" s="329">
        <v>0</v>
      </c>
      <c r="BB1217" s="329">
        <v>0</v>
      </c>
      <c r="BC1217" s="329">
        <v>0</v>
      </c>
      <c r="BD1217" s="329">
        <v>0</v>
      </c>
      <c r="BE1217" s="329">
        <v>0</v>
      </c>
      <c r="BF1217" s="329">
        <v>0</v>
      </c>
      <c r="BG1217" s="329">
        <v>0</v>
      </c>
      <c r="BH1217" s="328">
        <v>4.2851412000000002E-6</v>
      </c>
      <c r="BI1217" s="329">
        <v>4.5738345000000003E-3</v>
      </c>
      <c r="BJ1217" s="329">
        <v>0</v>
      </c>
      <c r="BK1217" s="329">
        <v>0</v>
      </c>
      <c r="BL1217" s="329">
        <v>0</v>
      </c>
      <c r="BM1217" s="41"/>
      <c r="BN1217" s="122">
        <v>2.0714655000000002E-6</v>
      </c>
      <c r="BO1217" s="122">
        <v>4.6905724000000001E-8</v>
      </c>
      <c r="BP1217" s="122">
        <v>1.0921134E-6</v>
      </c>
      <c r="BQ1217" s="111">
        <v>0</v>
      </c>
      <c r="BR1217" s="122">
        <v>5.7811294999999999E-8</v>
      </c>
      <c r="BS1217" s="122">
        <v>1.6318838E-8</v>
      </c>
      <c r="BT1217" s="111">
        <v>0</v>
      </c>
      <c r="BU1217" s="122">
        <v>2.4768485E-8</v>
      </c>
      <c r="BV1217" s="111">
        <v>0</v>
      </c>
      <c r="BW1217" s="111">
        <v>0</v>
      </c>
      <c r="BX1217" s="111">
        <v>0</v>
      </c>
      <c r="BY1217" s="111">
        <v>0</v>
      </c>
      <c r="BZ1217" s="111">
        <v>0</v>
      </c>
      <c r="CA1217" s="122">
        <v>3.3966226999999997E-8</v>
      </c>
      <c r="CB1217" s="122">
        <v>6.9718580999999995E-7</v>
      </c>
      <c r="CC1217" s="122">
        <v>1.0239568E-7</v>
      </c>
      <c r="CD1217" s="111">
        <v>0</v>
      </c>
      <c r="CE1217" s="180"/>
      <c r="CF1217" s="173"/>
      <c r="CG1217" s="170" t="s">
        <v>8546</v>
      </c>
      <c r="CH1217" s="169"/>
      <c r="CI1217" s="169"/>
      <c r="CJ1217" s="169"/>
      <c r="CK1217" s="50"/>
      <c r="CL1217" s="41"/>
      <c r="CM1217" s="169"/>
      <c r="CN1217" s="105"/>
      <c r="CO1217" s="41"/>
      <c r="CP1217" s="41"/>
      <c r="CQ1217" s="41"/>
      <c r="CR1217" s="41"/>
      <c r="CS1217" s="41"/>
      <c r="CT1217" s="41"/>
      <c r="CU1217" s="41"/>
      <c r="CV1217" s="41"/>
      <c r="CW1217" s="41"/>
      <c r="DH1217" s="169"/>
      <c r="DI1217" s="169"/>
      <c r="DJ1217" s="169"/>
      <c r="DK1217" s="169"/>
      <c r="DL1217" s="169"/>
      <c r="DM1217" s="169"/>
    </row>
    <row r="1218" spans="1:318" ht="14.5" customHeight="1">
      <c r="A1218" s="41" t="s">
        <v>9707</v>
      </c>
      <c r="B1218" s="119" t="s">
        <v>8704</v>
      </c>
      <c r="C1218" s="120" t="str">
        <f t="shared" si="530"/>
        <v>B.042.01.103</v>
      </c>
      <c r="D1218" s="135" t="s">
        <v>9621</v>
      </c>
      <c r="E1218" s="119" t="s">
        <v>8526</v>
      </c>
      <c r="F1218" s="118" t="str">
        <f t="shared" si="531"/>
        <v>Electricity Belgium production</v>
      </c>
      <c r="G1218" s="118">
        <f t="shared" si="532"/>
        <v>1.9804025728E-2</v>
      </c>
      <c r="H1218" s="118">
        <f t="shared" si="533"/>
        <v>2.6979942800000001E-4</v>
      </c>
      <c r="I1218" s="118">
        <f t="shared" si="534"/>
        <v>7.0439624000000005E-4</v>
      </c>
      <c r="J1218" s="326">
        <f t="shared" si="535"/>
        <v>1.122913796E-2</v>
      </c>
      <c r="K1218" s="118">
        <v>7.6006920999999996E-3</v>
      </c>
      <c r="L1218" s="118">
        <v>4.2865585999999999E-4</v>
      </c>
      <c r="M1218" s="118">
        <v>2.7574038000000001E-4</v>
      </c>
      <c r="N1218" s="118">
        <v>2.3165988999999999E-4</v>
      </c>
      <c r="O1218" s="330">
        <v>3.8139538E-5</v>
      </c>
      <c r="P1218" s="118">
        <v>0</v>
      </c>
      <c r="Q1218" s="118">
        <v>0</v>
      </c>
      <c r="R1218" s="118">
        <v>0</v>
      </c>
      <c r="S1218" s="118">
        <v>1.4180996E-4</v>
      </c>
      <c r="T1218" s="118">
        <v>0</v>
      </c>
      <c r="U1218" s="118">
        <v>1.1087328E-2</v>
      </c>
      <c r="V1218" s="118">
        <v>0</v>
      </c>
      <c r="W1218" s="118">
        <v>0</v>
      </c>
      <c r="X1218" s="118">
        <v>0</v>
      </c>
      <c r="Y1218" s="41"/>
      <c r="Z1218" s="327">
        <f t="shared" si="536"/>
        <v>5.7148060902255632E-2</v>
      </c>
      <c r="AA1218" s="41"/>
      <c r="AB1218" s="111">
        <v>2.4489540000000001</v>
      </c>
      <c r="AC1218" s="111">
        <v>0.67809496000000002</v>
      </c>
      <c r="AD1218" s="111">
        <v>1.5029710999999999</v>
      </c>
      <c r="AE1218" s="111">
        <v>0</v>
      </c>
      <c r="AF1218" s="111">
        <v>4.9526436E-2</v>
      </c>
      <c r="AG1218" s="111">
        <v>0.21613558999999999</v>
      </c>
      <c r="AH1218" s="111">
        <v>2.2259073000000002E-3</v>
      </c>
      <c r="AI1218" s="41"/>
      <c r="AJ1218" s="114">
        <v>1.1525564E-3</v>
      </c>
      <c r="AK1218" s="114">
        <v>1.0686929000000001E-3</v>
      </c>
      <c r="AL1218" s="121">
        <v>4.7822445000000001E-5</v>
      </c>
      <c r="AM1218" s="121">
        <v>3.6041036000000001E-5</v>
      </c>
      <c r="AN1218" s="113">
        <f t="shared" si="537"/>
        <v>6.407031716E-8</v>
      </c>
      <c r="AO1218" s="112">
        <f t="shared" si="538"/>
        <v>1.7685815492669998E-10</v>
      </c>
      <c r="AP1218" s="112">
        <f t="shared" si="539"/>
        <v>5.0477641194E-3</v>
      </c>
      <c r="AQ1218" s="328">
        <v>5.3033401000000001E-8</v>
      </c>
      <c r="AR1218" s="328">
        <v>1.6001456999999999E-10</v>
      </c>
      <c r="AS1218" s="328">
        <v>4.3718266999999997E-15</v>
      </c>
      <c r="AT1218" s="329">
        <v>0</v>
      </c>
      <c r="AU1218" s="329">
        <v>0</v>
      </c>
      <c r="AV1218" s="328">
        <v>3.4446160000000001E-11</v>
      </c>
      <c r="AW1218" s="328">
        <v>1.1002470000000001E-8</v>
      </c>
      <c r="AX1218" s="328">
        <v>4.8830271000000004E-12</v>
      </c>
      <c r="AY1218" s="328">
        <v>1.1956186E-11</v>
      </c>
      <c r="AZ1218" s="329">
        <v>0</v>
      </c>
      <c r="BA1218" s="329">
        <v>0</v>
      </c>
      <c r="BB1218" s="329">
        <v>0</v>
      </c>
      <c r="BC1218" s="329">
        <v>0</v>
      </c>
      <c r="BD1218" s="329">
        <v>0</v>
      </c>
      <c r="BE1218" s="329">
        <v>0</v>
      </c>
      <c r="BF1218" s="329">
        <v>0</v>
      </c>
      <c r="BG1218" s="329">
        <v>0</v>
      </c>
      <c r="BH1218" s="328">
        <v>2.8622194E-6</v>
      </c>
      <c r="BI1218" s="329">
        <v>5.0449018999999999E-3</v>
      </c>
      <c r="BJ1218" s="329">
        <v>0</v>
      </c>
      <c r="BK1218" s="329">
        <v>0</v>
      </c>
      <c r="BL1218" s="329">
        <v>0</v>
      </c>
      <c r="BM1218" s="41"/>
      <c r="BN1218" s="122">
        <v>4.6662423E-6</v>
      </c>
      <c r="BO1218" s="122">
        <v>9.3770177000000005E-8</v>
      </c>
      <c r="BP1218" s="122">
        <v>1.5934395999999999E-6</v>
      </c>
      <c r="BQ1218" s="111">
        <v>0</v>
      </c>
      <c r="BR1218" s="122">
        <v>9.4750538000000004E-8</v>
      </c>
      <c r="BS1218" s="122">
        <v>2.2299803000000001E-8</v>
      </c>
      <c r="BT1218" s="111">
        <v>0</v>
      </c>
      <c r="BU1218" s="122">
        <v>3.3846302000000001E-8</v>
      </c>
      <c r="BV1218" s="111">
        <v>0</v>
      </c>
      <c r="BW1218" s="111">
        <v>0</v>
      </c>
      <c r="BX1218" s="111">
        <v>0</v>
      </c>
      <c r="BY1218" s="111">
        <v>0</v>
      </c>
      <c r="BZ1218" s="111">
        <v>0</v>
      </c>
      <c r="CA1218" s="122">
        <v>4.8341259999999999E-8</v>
      </c>
      <c r="CB1218" s="122">
        <v>2.7114004000000002E-6</v>
      </c>
      <c r="CC1218" s="122">
        <v>6.8394220000000001E-8</v>
      </c>
      <c r="CD1218" s="111">
        <v>0</v>
      </c>
      <c r="CE1218" s="180"/>
      <c r="CF1218" s="173"/>
      <c r="CG1218" s="170" t="s">
        <v>8546</v>
      </c>
      <c r="CH1218" s="169"/>
      <c r="CI1218" s="169"/>
      <c r="CJ1218" s="169"/>
      <c r="CK1218" s="41"/>
      <c r="CL1218" s="169"/>
      <c r="CM1218" s="169"/>
      <c r="CN1218" s="41"/>
      <c r="CO1218" s="105"/>
      <c r="CP1218" s="41"/>
      <c r="CQ1218" s="41"/>
      <c r="CR1218" s="41"/>
      <c r="CS1218" s="41"/>
      <c r="CT1218" s="41"/>
      <c r="CU1218" s="41"/>
      <c r="CV1218" s="41"/>
      <c r="CW1218" s="41"/>
      <c r="DH1218" s="169"/>
      <c r="DI1218" s="169"/>
      <c r="DJ1218" s="169"/>
      <c r="DK1218" s="169"/>
      <c r="DL1218" s="169"/>
      <c r="DM1218" s="169"/>
    </row>
    <row r="1219" spans="1:318" ht="14.5" customHeight="1">
      <c r="A1219" s="41" t="s">
        <v>9704</v>
      </c>
      <c r="B1219" s="119" t="s">
        <v>8704</v>
      </c>
      <c r="C1219" s="120" t="str">
        <f t="shared" si="530"/>
        <v>B.042.01.104</v>
      </c>
      <c r="D1219" s="135" t="s">
        <v>9621</v>
      </c>
      <c r="E1219" s="119" t="s">
        <v>8526</v>
      </c>
      <c r="F1219" s="118" t="str">
        <f t="shared" si="531"/>
        <v>Electricity Bulgaria production</v>
      </c>
      <c r="G1219" s="118">
        <f t="shared" si="532"/>
        <v>3.1834970880000001E-2</v>
      </c>
      <c r="H1219" s="118">
        <f t="shared" si="533"/>
        <v>8.3090636400000003E-4</v>
      </c>
      <c r="I1219" s="118">
        <f t="shared" si="534"/>
        <v>5.0319342799999998E-3</v>
      </c>
      <c r="J1219" s="326">
        <f t="shared" si="535"/>
        <v>7.801558236E-3</v>
      </c>
      <c r="K1219" s="118">
        <v>1.8170571999999999E-2</v>
      </c>
      <c r="L1219" s="118">
        <v>4.0825556999999997E-3</v>
      </c>
      <c r="M1219" s="118">
        <v>9.4937858000000003E-4</v>
      </c>
      <c r="N1219" s="118">
        <v>7.9760876E-4</v>
      </c>
      <c r="O1219" s="330">
        <v>3.3297604000000002E-5</v>
      </c>
      <c r="P1219" s="118">
        <v>0</v>
      </c>
      <c r="Q1219" s="118">
        <v>0</v>
      </c>
      <c r="R1219" s="118">
        <v>0</v>
      </c>
      <c r="S1219" s="330">
        <v>6.8643236000000006E-5</v>
      </c>
      <c r="T1219" s="118">
        <v>0</v>
      </c>
      <c r="U1219" s="118">
        <v>7.7329149999999999E-3</v>
      </c>
      <c r="V1219" s="118">
        <v>0</v>
      </c>
      <c r="W1219" s="118">
        <v>0</v>
      </c>
      <c r="X1219" s="118">
        <v>0</v>
      </c>
      <c r="Y1219" s="41"/>
      <c r="Z1219" s="327">
        <f t="shared" si="536"/>
        <v>0.13662084210526315</v>
      </c>
      <c r="AA1219" s="41"/>
      <c r="AB1219" s="111">
        <v>2.7370898000000001</v>
      </c>
      <c r="AC1219" s="111">
        <v>1.4919605</v>
      </c>
      <c r="AD1219" s="111">
        <v>1.0482551</v>
      </c>
      <c r="AE1219" s="111">
        <v>0</v>
      </c>
      <c r="AF1219" s="111">
        <v>5.4109171999999997E-2</v>
      </c>
      <c r="AG1219" s="111">
        <v>6.5555344000000002E-2</v>
      </c>
      <c r="AH1219" s="111">
        <v>7.7209628000000002E-2</v>
      </c>
      <c r="AI1219" s="41"/>
      <c r="AJ1219" s="114">
        <v>3.6711704000000002E-3</v>
      </c>
      <c r="AK1219" s="114">
        <v>3.5125887999999999E-3</v>
      </c>
      <c r="AL1219" s="114">
        <v>1.3402908000000001E-4</v>
      </c>
      <c r="AM1219" s="121">
        <v>2.4552549999999999E-5</v>
      </c>
      <c r="AN1219" s="113">
        <f t="shared" si="537"/>
        <v>2.1058685769000002E-7</v>
      </c>
      <c r="AO1219" s="112">
        <f t="shared" si="538"/>
        <v>4.9566968449399992E-10</v>
      </c>
      <c r="AP1219" s="112">
        <f t="shared" si="539"/>
        <v>3.4387325598000001E-3</v>
      </c>
      <c r="AQ1219" s="328">
        <v>1.2678414000000001E-7</v>
      </c>
      <c r="AR1219" s="328">
        <v>3.8253835E-10</v>
      </c>
      <c r="AS1219" s="328">
        <v>1.0451494E-14</v>
      </c>
      <c r="AT1219" s="329">
        <v>0</v>
      </c>
      <c r="AU1219" s="329">
        <v>0</v>
      </c>
      <c r="AV1219" s="328">
        <v>1.1859868999999999E-10</v>
      </c>
      <c r="AW1219" s="328">
        <v>8.3684119000000005E-8</v>
      </c>
      <c r="AX1219" s="328">
        <v>1.6812340999999999E-11</v>
      </c>
      <c r="AY1219" s="328">
        <v>9.6308542E-11</v>
      </c>
      <c r="AZ1219" s="329">
        <v>0</v>
      </c>
      <c r="BA1219" s="329">
        <v>0</v>
      </c>
      <c r="BB1219" s="329">
        <v>0</v>
      </c>
      <c r="BC1219" s="329">
        <v>0</v>
      </c>
      <c r="BD1219" s="329">
        <v>0</v>
      </c>
      <c r="BE1219" s="329">
        <v>0</v>
      </c>
      <c r="BF1219" s="329">
        <v>0</v>
      </c>
      <c r="BG1219" s="329">
        <v>0</v>
      </c>
      <c r="BH1219" s="328">
        <v>1.3854598E-6</v>
      </c>
      <c r="BI1219" s="329">
        <v>3.4373470999999999E-3</v>
      </c>
      <c r="BJ1219" s="329">
        <v>0</v>
      </c>
      <c r="BK1219" s="329">
        <v>0</v>
      </c>
      <c r="BL1219" s="329">
        <v>0</v>
      </c>
      <c r="BM1219" s="41"/>
      <c r="BN1219" s="122">
        <v>8.6327885E-6</v>
      </c>
      <c r="BO1219" s="122">
        <v>7.0302611999999997E-7</v>
      </c>
      <c r="BP1219" s="122">
        <v>3.8093515000000001E-6</v>
      </c>
      <c r="BQ1219" s="111">
        <v>0</v>
      </c>
      <c r="BR1219" s="122">
        <v>5.5165647000000001E-7</v>
      </c>
      <c r="BS1219" s="122">
        <v>7.6778582999999998E-8</v>
      </c>
      <c r="BT1219" s="111">
        <v>0</v>
      </c>
      <c r="BU1219" s="122">
        <v>1.1653336999999999E-7</v>
      </c>
      <c r="BV1219" s="111">
        <v>0</v>
      </c>
      <c r="BW1219" s="111">
        <v>0</v>
      </c>
      <c r="BX1219" s="111">
        <v>0</v>
      </c>
      <c r="BY1219" s="111">
        <v>0</v>
      </c>
      <c r="BZ1219" s="111">
        <v>0</v>
      </c>
      <c r="CA1219" s="122">
        <v>1.9111803000000001E-7</v>
      </c>
      <c r="CB1219" s="122">
        <v>3.1512181E-6</v>
      </c>
      <c r="CC1219" s="122">
        <v>3.3106282000000003E-8</v>
      </c>
      <c r="CD1219" s="111">
        <v>0</v>
      </c>
      <c r="CE1219" s="180"/>
      <c r="CF1219" s="173"/>
      <c r="CG1219" s="170" t="s">
        <v>8546</v>
      </c>
      <c r="CK1219" s="50"/>
      <c r="CL1219" s="169"/>
      <c r="CM1219" s="105"/>
      <c r="CN1219" s="41"/>
      <c r="CO1219" s="41"/>
      <c r="CP1219" s="41"/>
      <c r="CQ1219" s="41"/>
      <c r="CR1219" s="41"/>
      <c r="CS1219" s="41"/>
      <c r="CT1219" s="41"/>
      <c r="CU1219" s="41"/>
      <c r="CV1219" s="41"/>
      <c r="CW1219" s="41"/>
    </row>
    <row r="1220" spans="1:318" ht="14.5" customHeight="1">
      <c r="A1220" s="41" t="s">
        <v>9701</v>
      </c>
      <c r="B1220" s="119" t="s">
        <v>8704</v>
      </c>
      <c r="C1220" s="120" t="str">
        <f t="shared" si="530"/>
        <v>B.042.01.105</v>
      </c>
      <c r="D1220" s="135" t="s">
        <v>9621</v>
      </c>
      <c r="E1220" s="119" t="s">
        <v>8526</v>
      </c>
      <c r="F1220" s="118" t="str">
        <f t="shared" si="531"/>
        <v>Electricity Croatia production</v>
      </c>
      <c r="G1220" s="118">
        <f t="shared" si="532"/>
        <v>8.5491191699999993E-3</v>
      </c>
      <c r="H1220" s="118">
        <f t="shared" si="533"/>
        <v>4.5493819E-4</v>
      </c>
      <c r="I1220" s="118">
        <f t="shared" si="534"/>
        <v>7.7883971999999997E-4</v>
      </c>
      <c r="J1220" s="326">
        <f t="shared" si="535"/>
        <v>1.5132526E-4</v>
      </c>
      <c r="K1220" s="118">
        <v>7.1640159999999996E-3</v>
      </c>
      <c r="L1220" s="118">
        <v>2.8127551999999998E-4</v>
      </c>
      <c r="M1220" s="118">
        <v>4.975642E-4</v>
      </c>
      <c r="N1220" s="118">
        <v>4.1802244999999998E-4</v>
      </c>
      <c r="O1220" s="330">
        <v>3.6915739999999999E-5</v>
      </c>
      <c r="P1220" s="118">
        <v>0</v>
      </c>
      <c r="Q1220" s="118">
        <v>0</v>
      </c>
      <c r="R1220" s="118">
        <v>0</v>
      </c>
      <c r="S1220" s="118">
        <v>1.5132526E-4</v>
      </c>
      <c r="T1220" s="118">
        <v>0</v>
      </c>
      <c r="U1220" s="118">
        <v>0</v>
      </c>
      <c r="V1220" s="118">
        <v>0</v>
      </c>
      <c r="W1220" s="118">
        <v>0</v>
      </c>
      <c r="X1220" s="118">
        <v>0</v>
      </c>
      <c r="Y1220" s="41"/>
      <c r="Z1220" s="327">
        <f t="shared" si="536"/>
        <v>5.3864781954887211E-2</v>
      </c>
      <c r="AA1220" s="41"/>
      <c r="AB1220" s="111">
        <v>1.6152685</v>
      </c>
      <c r="AC1220" s="111">
        <v>0.94954611</v>
      </c>
      <c r="AD1220" s="111">
        <v>0</v>
      </c>
      <c r="AE1220" s="111">
        <v>0</v>
      </c>
      <c r="AF1220" s="111">
        <v>8.6476820999999995E-2</v>
      </c>
      <c r="AG1220" s="111">
        <v>0.18040853000000001</v>
      </c>
      <c r="AH1220" s="111">
        <v>0.39883705000000003</v>
      </c>
      <c r="AI1220" s="41"/>
      <c r="AJ1220" s="114">
        <v>1.0894743000000001E-3</v>
      </c>
      <c r="AK1220" s="114">
        <v>1.0085165000000001E-3</v>
      </c>
      <c r="AL1220" s="121">
        <v>4.6183951000000003E-5</v>
      </c>
      <c r="AM1220" s="121">
        <v>3.4773895000000002E-5</v>
      </c>
      <c r="AN1220" s="113">
        <f t="shared" si="537"/>
        <v>6.0462617933000006E-8</v>
      </c>
      <c r="AO1220" s="112">
        <f t="shared" si="538"/>
        <v>1.707986362558E-10</v>
      </c>
      <c r="AP1220" s="112">
        <f t="shared" si="539"/>
        <v>4.8702934713000003E-3</v>
      </c>
      <c r="AQ1220" s="328">
        <v>4.9986518000000001E-8</v>
      </c>
      <c r="AR1220" s="328">
        <v>1.5082138999999999E-10</v>
      </c>
      <c r="AS1220" s="328">
        <v>4.1206558000000002E-15</v>
      </c>
      <c r="AT1220" s="329">
        <v>0</v>
      </c>
      <c r="AU1220" s="329">
        <v>0</v>
      </c>
      <c r="AV1220" s="328">
        <v>6.2156933000000002E-11</v>
      </c>
      <c r="AW1220" s="328">
        <v>1.0413943E-8</v>
      </c>
      <c r="AX1220" s="328">
        <v>8.8112576000000004E-12</v>
      </c>
      <c r="AY1220" s="328">
        <v>1.1161867999999999E-11</v>
      </c>
      <c r="AZ1220" s="329">
        <v>0</v>
      </c>
      <c r="BA1220" s="329">
        <v>0</v>
      </c>
      <c r="BB1220" s="329">
        <v>0</v>
      </c>
      <c r="BC1220" s="329">
        <v>0</v>
      </c>
      <c r="BD1220" s="329">
        <v>0</v>
      </c>
      <c r="BE1220" s="329">
        <v>0</v>
      </c>
      <c r="BF1220" s="329">
        <v>0</v>
      </c>
      <c r="BG1220" s="329">
        <v>0</v>
      </c>
      <c r="BH1220" s="328">
        <v>3.0542713000000002E-6</v>
      </c>
      <c r="BI1220" s="329">
        <v>4.8672391999999998E-3</v>
      </c>
      <c r="BJ1220" s="329">
        <v>0</v>
      </c>
      <c r="BK1220" s="329">
        <v>0</v>
      </c>
      <c r="BL1220" s="329">
        <v>0</v>
      </c>
      <c r="BM1220" s="41"/>
      <c r="BN1220" s="122">
        <v>3.0546652000000001E-6</v>
      </c>
      <c r="BO1220" s="122">
        <v>9.7417051999999995E-8</v>
      </c>
      <c r="BP1220" s="122">
        <v>1.501893E-6</v>
      </c>
      <c r="BQ1220" s="111">
        <v>0</v>
      </c>
      <c r="BR1220" s="122">
        <v>8.3281627000000001E-8</v>
      </c>
      <c r="BS1220" s="122">
        <v>4.0239241999999998E-8</v>
      </c>
      <c r="BT1220" s="111">
        <v>0</v>
      </c>
      <c r="BU1220" s="122">
        <v>6.1074510000000005E-8</v>
      </c>
      <c r="BV1220" s="111">
        <v>0</v>
      </c>
      <c r="BW1220" s="111">
        <v>0</v>
      </c>
      <c r="BX1220" s="111">
        <v>0</v>
      </c>
      <c r="BY1220" s="111">
        <v>0</v>
      </c>
      <c r="BZ1220" s="111">
        <v>0</v>
      </c>
      <c r="CA1220" s="122">
        <v>8.2570182000000003E-8</v>
      </c>
      <c r="CB1220" s="122">
        <v>1.1152062E-6</v>
      </c>
      <c r="CC1220" s="122">
        <v>7.2983399999999994E-8</v>
      </c>
      <c r="CD1220" s="111">
        <v>0</v>
      </c>
      <c r="CE1220" s="180"/>
      <c r="CF1220" s="173"/>
      <c r="CG1220" s="170" t="s">
        <v>8546</v>
      </c>
      <c r="CK1220" s="50"/>
      <c r="CL1220" s="41"/>
      <c r="CM1220" s="105"/>
      <c r="CN1220" s="41"/>
      <c r="CO1220" s="41"/>
      <c r="CP1220" s="41"/>
      <c r="CQ1220" s="41"/>
      <c r="CR1220" s="41"/>
      <c r="CS1220" s="41"/>
      <c r="CT1220" s="41"/>
      <c r="CU1220" s="41"/>
      <c r="CV1220" s="41"/>
      <c r="CW1220" s="41"/>
    </row>
    <row r="1221" spans="1:318" ht="14.5" customHeight="1">
      <c r="A1221" s="41" t="s">
        <v>9698</v>
      </c>
      <c r="B1221" s="119" t="s">
        <v>8704</v>
      </c>
      <c r="C1221" s="120" t="str">
        <f t="shared" si="530"/>
        <v>B.042.01.106</v>
      </c>
      <c r="D1221" s="135" t="s">
        <v>9621</v>
      </c>
      <c r="E1221" s="119" t="s">
        <v>8526</v>
      </c>
      <c r="F1221" s="118" t="str">
        <f t="shared" si="531"/>
        <v>Electricity Cyprus production</v>
      </c>
      <c r="G1221" s="118">
        <f t="shared" si="532"/>
        <v>3.8274873230000006E-2</v>
      </c>
      <c r="H1221" s="118">
        <f t="shared" si="533"/>
        <v>2.1251793100000001E-3</v>
      </c>
      <c r="I1221" s="118">
        <f t="shared" si="534"/>
        <v>1.1300989900000001E-2</v>
      </c>
      <c r="J1221" s="326">
        <f t="shared" si="535"/>
        <v>1.6052302000000001E-4</v>
      </c>
      <c r="K1221" s="118">
        <v>2.4688181E-2</v>
      </c>
      <c r="L1221" s="118">
        <v>9.6654050000000002E-3</v>
      </c>
      <c r="M1221" s="118">
        <v>1.6355848999999999E-3</v>
      </c>
      <c r="N1221" s="118">
        <v>1.3741166000000001E-3</v>
      </c>
      <c r="O1221" s="118">
        <v>7.5106271000000002E-4</v>
      </c>
      <c r="P1221" s="118">
        <v>0</v>
      </c>
      <c r="Q1221" s="118">
        <v>0</v>
      </c>
      <c r="R1221" s="118">
        <v>0</v>
      </c>
      <c r="S1221" s="118">
        <v>1.6052302000000001E-4</v>
      </c>
      <c r="T1221" s="118">
        <v>0</v>
      </c>
      <c r="U1221" s="118">
        <v>0</v>
      </c>
      <c r="V1221" s="118">
        <v>0</v>
      </c>
      <c r="W1221" s="118">
        <v>0</v>
      </c>
      <c r="X1221" s="118">
        <v>0</v>
      </c>
      <c r="Y1221" s="41"/>
      <c r="Z1221" s="327">
        <f t="shared" si="536"/>
        <v>0.18562542105263158</v>
      </c>
      <c r="AA1221" s="41"/>
      <c r="AB1221" s="111">
        <v>2.7530960000000002</v>
      </c>
      <c r="AC1221" s="111">
        <v>2.5749892000000001</v>
      </c>
      <c r="AD1221" s="111">
        <v>0</v>
      </c>
      <c r="AE1221" s="111">
        <v>0</v>
      </c>
      <c r="AF1221" s="111">
        <v>1.2007204E-2</v>
      </c>
      <c r="AG1221" s="111">
        <v>0.16609964999999999</v>
      </c>
      <c r="AH1221" s="111">
        <v>0</v>
      </c>
      <c r="AI1221" s="41"/>
      <c r="AJ1221" s="114">
        <v>6.6415194000000004E-3</v>
      </c>
      <c r="AK1221" s="114">
        <v>6.2602724999999996E-3</v>
      </c>
      <c r="AL1221" s="114">
        <v>2.0829673E-4</v>
      </c>
      <c r="AM1221" s="114">
        <v>1.7295017999999999E-4</v>
      </c>
      <c r="AN1221" s="113">
        <f t="shared" si="537"/>
        <v>3.7531609126E-7</v>
      </c>
      <c r="AO1221" s="112">
        <f t="shared" si="538"/>
        <v>7.7032814234500002E-10</v>
      </c>
      <c r="AP1221" s="112">
        <f t="shared" si="539"/>
        <v>2.42227139142E-2</v>
      </c>
      <c r="AQ1221" s="328">
        <v>1.7226038999999999E-7</v>
      </c>
      <c r="AR1221" s="328">
        <v>5.1975119000000002E-10</v>
      </c>
      <c r="AS1221" s="328">
        <v>1.4200345E-14</v>
      </c>
      <c r="AT1221" s="329">
        <v>0</v>
      </c>
      <c r="AU1221" s="329">
        <v>0</v>
      </c>
      <c r="AV1221" s="328">
        <v>2.0432126E-10</v>
      </c>
      <c r="AW1221" s="328">
        <v>2.0285138E-7</v>
      </c>
      <c r="AX1221" s="328">
        <v>2.8964222E-11</v>
      </c>
      <c r="AY1221" s="328">
        <v>2.2159853000000001E-10</v>
      </c>
      <c r="AZ1221" s="329">
        <v>0</v>
      </c>
      <c r="BA1221" s="329">
        <v>0</v>
      </c>
      <c r="BB1221" s="329">
        <v>0</v>
      </c>
      <c r="BC1221" s="329">
        <v>0</v>
      </c>
      <c r="BD1221" s="329">
        <v>0</v>
      </c>
      <c r="BE1221" s="329">
        <v>0</v>
      </c>
      <c r="BF1221" s="329">
        <v>0</v>
      </c>
      <c r="BG1221" s="329">
        <v>0</v>
      </c>
      <c r="BH1221" s="328">
        <v>3.2399141999999999E-6</v>
      </c>
      <c r="BI1221" s="329">
        <v>2.4219474000000001E-2</v>
      </c>
      <c r="BJ1221" s="329">
        <v>0</v>
      </c>
      <c r="BK1221" s="329">
        <v>0</v>
      </c>
      <c r="BL1221" s="329">
        <v>0</v>
      </c>
      <c r="BM1221" s="41"/>
      <c r="BN1221" s="122">
        <v>1.2532122999999999E-5</v>
      </c>
      <c r="BO1221" s="122">
        <v>1.5950354000000001E-6</v>
      </c>
      <c r="BP1221" s="122">
        <v>5.1757294000000002E-6</v>
      </c>
      <c r="BQ1221" s="111">
        <v>0</v>
      </c>
      <c r="BR1221" s="122">
        <v>1.8875093E-6</v>
      </c>
      <c r="BS1221" s="122">
        <v>1.3227378000000001E-7</v>
      </c>
      <c r="BT1221" s="111">
        <v>0</v>
      </c>
      <c r="BU1221" s="122">
        <v>2.0076313E-7</v>
      </c>
      <c r="BV1221" s="111">
        <v>0</v>
      </c>
      <c r="BW1221" s="111">
        <v>0</v>
      </c>
      <c r="BX1221" s="111">
        <v>0</v>
      </c>
      <c r="BY1221" s="111">
        <v>0</v>
      </c>
      <c r="BZ1221" s="111">
        <v>0</v>
      </c>
      <c r="CA1221" s="122">
        <v>3.5417514999999999E-7</v>
      </c>
      <c r="CB1221" s="122">
        <v>3.1092171999999999E-6</v>
      </c>
      <c r="CC1221" s="122">
        <v>7.7419432999999996E-8</v>
      </c>
      <c r="CD1221" s="111">
        <v>0</v>
      </c>
      <c r="CE1221" s="180"/>
      <c r="CF1221" s="173"/>
      <c r="CG1221" s="170" t="s">
        <v>8546</v>
      </c>
      <c r="CK1221" s="50"/>
      <c r="CL1221" s="41"/>
      <c r="CM1221" s="41"/>
      <c r="CN1221" s="41"/>
      <c r="CO1221" s="41"/>
      <c r="CP1221" s="41"/>
      <c r="CQ1221" s="41"/>
      <c r="CR1221" s="41"/>
      <c r="CS1221" s="41"/>
      <c r="CT1221" s="41"/>
      <c r="CU1221" s="41"/>
      <c r="CV1221" s="41"/>
      <c r="CW1221" s="41"/>
    </row>
    <row r="1222" spans="1:318" ht="14.5" customHeight="1">
      <c r="A1222" s="41" t="s">
        <v>9695</v>
      </c>
      <c r="B1222" s="119" t="s">
        <v>8704</v>
      </c>
      <c r="C1222" s="120" t="str">
        <f t="shared" si="530"/>
        <v>B.042.01.107</v>
      </c>
      <c r="D1222" s="135" t="s">
        <v>9621</v>
      </c>
      <c r="E1222" s="119" t="s">
        <v>8526</v>
      </c>
      <c r="F1222" s="118" t="str">
        <f t="shared" si="531"/>
        <v>Electricity Czechia production</v>
      </c>
      <c r="G1222" s="118">
        <f t="shared" si="532"/>
        <v>3.0657183314000001E-2</v>
      </c>
      <c r="H1222" s="118">
        <f t="shared" si="533"/>
        <v>1.2260081899999999E-3</v>
      </c>
      <c r="I1222" s="118">
        <f t="shared" si="534"/>
        <v>3.2981769999999998E-3</v>
      </c>
      <c r="J1222" s="326">
        <f t="shared" si="535"/>
        <v>8.6973871240000004E-3</v>
      </c>
      <c r="K1222" s="118">
        <v>1.7435611E-2</v>
      </c>
      <c r="L1222" s="118">
        <v>2.1128256999999998E-3</v>
      </c>
      <c r="M1222" s="118">
        <v>1.1853513E-3</v>
      </c>
      <c r="N1222" s="118">
        <v>9.9585834999999998E-4</v>
      </c>
      <c r="O1222" s="118">
        <v>2.3014984E-4</v>
      </c>
      <c r="P1222" s="118">
        <v>0</v>
      </c>
      <c r="Q1222" s="118">
        <v>0</v>
      </c>
      <c r="R1222" s="118">
        <v>0</v>
      </c>
      <c r="S1222" s="330">
        <v>4.5053823999999998E-5</v>
      </c>
      <c r="T1222" s="118">
        <v>0</v>
      </c>
      <c r="U1222" s="118">
        <v>8.6523333000000004E-3</v>
      </c>
      <c r="V1222" s="118">
        <v>0</v>
      </c>
      <c r="W1222" s="118">
        <v>0</v>
      </c>
      <c r="X1222" s="118">
        <v>0</v>
      </c>
      <c r="Y1222" s="41"/>
      <c r="Z1222" s="327">
        <f t="shared" si="536"/>
        <v>0.13109481954887217</v>
      </c>
      <c r="AA1222" s="41"/>
      <c r="AB1222" s="111">
        <v>2.8570625999999999</v>
      </c>
      <c r="AC1222" s="111">
        <v>1.5543104999999999</v>
      </c>
      <c r="AD1222" s="111">
        <v>1.1728892</v>
      </c>
      <c r="AE1222" s="111">
        <v>0</v>
      </c>
      <c r="AF1222" s="111">
        <v>6.5673521999999998E-2</v>
      </c>
      <c r="AG1222" s="111">
        <v>3.9082549000000001E-2</v>
      </c>
      <c r="AH1222" s="111">
        <v>2.5106825999999999E-2</v>
      </c>
      <c r="AI1222" s="41"/>
      <c r="AJ1222" s="114">
        <v>3.0660803999999998E-3</v>
      </c>
      <c r="AK1222" s="114">
        <v>2.9197580000000002E-3</v>
      </c>
      <c r="AL1222" s="114">
        <v>1.2037617E-4</v>
      </c>
      <c r="AM1222" s="121">
        <v>2.5946266999999999E-5</v>
      </c>
      <c r="AN1222" s="113">
        <f t="shared" si="537"/>
        <v>1.7504543798000001E-7</v>
      </c>
      <c r="AO1222" s="112">
        <f t="shared" si="538"/>
        <v>4.4517815475400006E-10</v>
      </c>
      <c r="AP1222" s="112">
        <f t="shared" si="539"/>
        <v>3.6339309432499999E-3</v>
      </c>
      <c r="AQ1222" s="328">
        <v>1.2165599E-7</v>
      </c>
      <c r="AR1222" s="328">
        <v>3.6706550000000002E-10</v>
      </c>
      <c r="AS1222" s="328">
        <v>1.0028754E-14</v>
      </c>
      <c r="AT1222" s="329">
        <v>0</v>
      </c>
      <c r="AU1222" s="329">
        <v>0</v>
      </c>
      <c r="AV1222" s="328">
        <v>1.4807698000000001E-10</v>
      </c>
      <c r="AW1222" s="328">
        <v>5.3241371000000003E-8</v>
      </c>
      <c r="AX1222" s="328">
        <v>2.0991132000000001E-11</v>
      </c>
      <c r="AY1222" s="328">
        <v>5.7111494E-11</v>
      </c>
      <c r="AZ1222" s="329">
        <v>0</v>
      </c>
      <c r="BA1222" s="329">
        <v>0</v>
      </c>
      <c r="BB1222" s="329">
        <v>0</v>
      </c>
      <c r="BC1222" s="329">
        <v>0</v>
      </c>
      <c r="BD1222" s="329">
        <v>0</v>
      </c>
      <c r="BE1222" s="329">
        <v>0</v>
      </c>
      <c r="BF1222" s="329">
        <v>0</v>
      </c>
      <c r="BG1222" s="329">
        <v>0</v>
      </c>
      <c r="BH1222" s="328">
        <v>9.0934325E-7</v>
      </c>
      <c r="BI1222" s="329">
        <v>3.6330215999999999E-3</v>
      </c>
      <c r="BJ1222" s="329">
        <v>0</v>
      </c>
      <c r="BK1222" s="329">
        <v>0</v>
      </c>
      <c r="BL1222" s="329">
        <v>0</v>
      </c>
      <c r="BM1222" s="41"/>
      <c r="BN1222" s="122">
        <v>8.4540617000000005E-6</v>
      </c>
      <c r="BO1222" s="122">
        <v>4.4249488999999999E-7</v>
      </c>
      <c r="BP1222" s="122">
        <v>3.6552714999999999E-6</v>
      </c>
      <c r="BQ1222" s="111">
        <v>0</v>
      </c>
      <c r="BR1222" s="122">
        <v>4.9901560999999999E-7</v>
      </c>
      <c r="BS1222" s="122">
        <v>9.5862278999999995E-8</v>
      </c>
      <c r="BT1222" s="111">
        <v>0</v>
      </c>
      <c r="BU1222" s="122">
        <v>1.4549831000000001E-7</v>
      </c>
      <c r="BV1222" s="111">
        <v>0</v>
      </c>
      <c r="BW1222" s="111">
        <v>0</v>
      </c>
      <c r="BX1222" s="111">
        <v>0</v>
      </c>
      <c r="BY1222" s="111">
        <v>0</v>
      </c>
      <c r="BZ1222" s="111">
        <v>0</v>
      </c>
      <c r="CA1222" s="122">
        <v>2.1036649E-7</v>
      </c>
      <c r="CB1222" s="122">
        <v>3.3838234999999998E-6</v>
      </c>
      <c r="CC1222" s="122">
        <v>2.1729228999999999E-8</v>
      </c>
      <c r="CD1222" s="111">
        <v>0</v>
      </c>
      <c r="CE1222" s="180"/>
      <c r="CF1222" s="173"/>
      <c r="CG1222" s="170" t="s">
        <v>8546</v>
      </c>
      <c r="CK1222" s="50"/>
      <c r="CL1222" s="41"/>
      <c r="CM1222" s="41"/>
      <c r="CN1222" s="41"/>
      <c r="CO1222" s="41"/>
      <c r="CP1222" s="41"/>
      <c r="CQ1222" s="41"/>
      <c r="CR1222" s="41"/>
      <c r="CS1222" s="41"/>
      <c r="CT1222" s="41"/>
      <c r="CU1222" s="41"/>
      <c r="CV1222" s="41"/>
      <c r="CW1222" s="169"/>
      <c r="CX1222" s="169"/>
      <c r="CY1222" s="169"/>
      <c r="CZ1222" s="169"/>
      <c r="DA1222" s="169"/>
      <c r="DB1222" s="169"/>
      <c r="DC1222" s="169"/>
      <c r="DD1222" s="169"/>
      <c r="DE1222" s="169"/>
      <c r="DF1222" s="169"/>
      <c r="DG1222" s="169"/>
    </row>
    <row r="1223" spans="1:318" s="169" customFormat="1" ht="14.5" customHeight="1">
      <c r="A1223" s="41" t="s">
        <v>9692</v>
      </c>
      <c r="B1223" s="119" t="s">
        <v>8704</v>
      </c>
      <c r="C1223" s="120" t="str">
        <f t="shared" si="530"/>
        <v>B.042.01.108</v>
      </c>
      <c r="D1223" s="135" t="s">
        <v>9621</v>
      </c>
      <c r="E1223" s="119" t="s">
        <v>8526</v>
      </c>
      <c r="F1223" s="118" t="str">
        <f t="shared" si="531"/>
        <v>Electricity Denmark production</v>
      </c>
      <c r="G1223" s="118">
        <f t="shared" si="532"/>
        <v>6.3059544350000003E-3</v>
      </c>
      <c r="H1223" s="118">
        <f t="shared" si="533"/>
        <v>4.8902094499999997E-4</v>
      </c>
      <c r="I1223" s="118">
        <f t="shared" si="534"/>
        <v>6.7959094999999999E-4</v>
      </c>
      <c r="J1223" s="326">
        <f t="shared" si="535"/>
        <v>2.5971044E-4</v>
      </c>
      <c r="K1223" s="118">
        <v>4.8776321000000003E-3</v>
      </c>
      <c r="L1223" s="118">
        <v>1.6474997999999999E-4</v>
      </c>
      <c r="M1223" s="118">
        <v>5.1484097000000005E-4</v>
      </c>
      <c r="N1223" s="118">
        <v>4.3253732E-4</v>
      </c>
      <c r="O1223" s="330">
        <v>5.6483624999999997E-5</v>
      </c>
      <c r="P1223" s="118">
        <v>0</v>
      </c>
      <c r="Q1223" s="118">
        <v>0</v>
      </c>
      <c r="R1223" s="118">
        <v>0</v>
      </c>
      <c r="S1223" s="118">
        <v>2.5971044E-4</v>
      </c>
      <c r="T1223" s="118">
        <v>0</v>
      </c>
      <c r="U1223" s="118">
        <v>0</v>
      </c>
      <c r="V1223" s="118">
        <v>0</v>
      </c>
      <c r="W1223" s="118">
        <v>0</v>
      </c>
      <c r="X1223" s="118">
        <v>0</v>
      </c>
      <c r="Y1223" s="41"/>
      <c r="Z1223" s="327">
        <f t="shared" si="536"/>
        <v>3.6673925563909776E-2</v>
      </c>
      <c r="AA1223" s="41"/>
      <c r="AB1223" s="111">
        <v>1.3642088999999999</v>
      </c>
      <c r="AC1223" s="111">
        <v>0.48038982000000002</v>
      </c>
      <c r="AD1223" s="111">
        <v>0</v>
      </c>
      <c r="AE1223" s="111">
        <v>0</v>
      </c>
      <c r="AF1223" s="111">
        <v>0.24312671999999999</v>
      </c>
      <c r="AG1223" s="111">
        <v>0.64008076999999997</v>
      </c>
      <c r="AH1223" s="111">
        <v>6.1163953999999999E-4</v>
      </c>
      <c r="AI1223" s="41"/>
      <c r="AJ1223" s="114">
        <v>7.6052759999999998E-4</v>
      </c>
      <c r="AK1223" s="114">
        <v>7.1501333E-4</v>
      </c>
      <c r="AL1223" s="121">
        <v>3.2633167999999997E-5</v>
      </c>
      <c r="AM1223" s="121">
        <v>1.2881104E-5</v>
      </c>
      <c r="AN1223" s="113">
        <f t="shared" si="537"/>
        <v>4.2866506488999999E-8</v>
      </c>
      <c r="AO1223" s="112">
        <f t="shared" si="538"/>
        <v>1.2068479135530002E-10</v>
      </c>
      <c r="AP1223" s="112">
        <f t="shared" si="539"/>
        <v>1.8040761620999998E-3</v>
      </c>
      <c r="AQ1223" s="328">
        <v>3.4033402999999997E-8</v>
      </c>
      <c r="AR1223" s="328">
        <v>1.0268699E-10</v>
      </c>
      <c r="AS1223" s="328">
        <v>2.8055552999999998E-15</v>
      </c>
      <c r="AT1223" s="329">
        <v>0</v>
      </c>
      <c r="AU1223" s="329">
        <v>0</v>
      </c>
      <c r="AV1223" s="328">
        <v>6.4315188999999999E-11</v>
      </c>
      <c r="AW1223" s="328">
        <v>8.7687882999999993E-9</v>
      </c>
      <c r="AX1223" s="328">
        <v>9.1172081000000006E-12</v>
      </c>
      <c r="AY1223" s="328">
        <v>8.8777877000000002E-12</v>
      </c>
      <c r="AZ1223" s="329">
        <v>0</v>
      </c>
      <c r="BA1223" s="329">
        <v>0</v>
      </c>
      <c r="BB1223" s="329">
        <v>0</v>
      </c>
      <c r="BC1223" s="329">
        <v>0</v>
      </c>
      <c r="BD1223" s="329">
        <v>0</v>
      </c>
      <c r="BE1223" s="329">
        <v>0</v>
      </c>
      <c r="BF1223" s="329">
        <v>0</v>
      </c>
      <c r="BG1223" s="329">
        <v>0</v>
      </c>
      <c r="BH1223" s="328">
        <v>5.2418620999999999E-6</v>
      </c>
      <c r="BI1223" s="329">
        <v>1.7988342999999999E-3</v>
      </c>
      <c r="BJ1223" s="329">
        <v>0</v>
      </c>
      <c r="BK1223" s="329">
        <v>0</v>
      </c>
      <c r="BL1223" s="329">
        <v>0</v>
      </c>
      <c r="BM1223" s="41"/>
      <c r="BN1223" s="122">
        <v>2.0867165999999999E-6</v>
      </c>
      <c r="BO1223" s="122">
        <v>8.2380471000000002E-8</v>
      </c>
      <c r="BP1223" s="122">
        <v>1.0225664E-6</v>
      </c>
      <c r="BQ1223" s="111">
        <v>0</v>
      </c>
      <c r="BR1223" s="122">
        <v>8.7368390999999994E-8</v>
      </c>
      <c r="BS1223" s="122">
        <v>4.1636457E-8</v>
      </c>
      <c r="BT1223" s="111">
        <v>0</v>
      </c>
      <c r="BU1223" s="122">
        <v>6.3195180999999999E-8</v>
      </c>
      <c r="BV1223" s="111">
        <v>0</v>
      </c>
      <c r="BW1223" s="111">
        <v>0</v>
      </c>
      <c r="BX1223" s="111">
        <v>0</v>
      </c>
      <c r="BY1223" s="111">
        <v>0</v>
      </c>
      <c r="BZ1223" s="111">
        <v>0</v>
      </c>
      <c r="CA1223" s="122">
        <v>8.4241594000000004E-8</v>
      </c>
      <c r="CB1223" s="122">
        <v>5.8007118000000002E-7</v>
      </c>
      <c r="CC1223" s="122">
        <v>1.2525701999999999E-7</v>
      </c>
      <c r="CD1223" s="111">
        <v>0</v>
      </c>
      <c r="CE1223" s="181"/>
      <c r="CF1223" s="181"/>
      <c r="CG1223" s="170" t="s">
        <v>8546</v>
      </c>
      <c r="CH1223" s="76"/>
      <c r="CI1223" s="76"/>
      <c r="CJ1223" s="108"/>
      <c r="CK1223" s="50"/>
      <c r="CL1223" s="41"/>
      <c r="CM1223" s="41"/>
      <c r="CN1223" s="41"/>
      <c r="CO1223" s="41"/>
      <c r="CP1223" s="41"/>
      <c r="CQ1223" s="41"/>
      <c r="CR1223" s="41"/>
      <c r="CS1223" s="41"/>
      <c r="DH1223" s="41"/>
      <c r="DI1223" s="41"/>
      <c r="DJ1223" s="41"/>
      <c r="DK1223" s="41"/>
      <c r="DL1223" s="41"/>
      <c r="DM1223" s="41"/>
      <c r="DN1223" s="41"/>
      <c r="DO1223" s="41"/>
      <c r="DP1223" s="41"/>
      <c r="DQ1223" s="41"/>
      <c r="DR1223" s="41"/>
      <c r="DS1223" s="41"/>
      <c r="DT1223" s="41"/>
      <c r="DU1223" s="41"/>
      <c r="DV1223" s="41"/>
      <c r="DW1223" s="41"/>
      <c r="DX1223" s="41"/>
      <c r="DY1223" s="41"/>
      <c r="DZ1223" s="41"/>
      <c r="EA1223" s="41"/>
      <c r="EB1223" s="41"/>
      <c r="EC1223" s="41"/>
      <c r="ED1223" s="41"/>
      <c r="EE1223" s="41"/>
      <c r="EF1223" s="41"/>
      <c r="EG1223" s="41"/>
      <c r="EH1223" s="41"/>
      <c r="EI1223" s="41"/>
      <c r="EJ1223" s="41"/>
      <c r="EK1223" s="41"/>
      <c r="EL1223" s="41"/>
      <c r="EM1223" s="41"/>
      <c r="EN1223" s="41"/>
      <c r="EO1223" s="41"/>
      <c r="EP1223" s="41"/>
      <c r="EQ1223" s="41"/>
      <c r="ER1223" s="41"/>
      <c r="ES1223" s="41"/>
      <c r="ET1223" s="41"/>
      <c r="EU1223" s="41"/>
      <c r="EV1223" s="41"/>
      <c r="EW1223" s="41"/>
      <c r="EX1223" s="41"/>
      <c r="EY1223" s="41"/>
      <c r="EZ1223" s="41"/>
      <c r="FA1223" s="41"/>
      <c r="FB1223" s="41"/>
      <c r="FC1223" s="41"/>
      <c r="FD1223" s="41"/>
      <c r="FE1223" s="41"/>
      <c r="FF1223" s="41"/>
      <c r="FG1223" s="41"/>
      <c r="FH1223" s="41"/>
      <c r="FI1223" s="41"/>
      <c r="FJ1223" s="41"/>
      <c r="FK1223" s="41"/>
      <c r="FL1223" s="41"/>
      <c r="FM1223" s="41"/>
      <c r="FN1223" s="41"/>
      <c r="FO1223" s="41"/>
      <c r="FP1223" s="41"/>
      <c r="FQ1223" s="41"/>
      <c r="FR1223" s="41"/>
      <c r="FS1223" s="41"/>
      <c r="FT1223" s="41"/>
      <c r="FU1223" s="41"/>
      <c r="FV1223" s="41"/>
      <c r="FW1223" s="41"/>
      <c r="FX1223" s="41"/>
      <c r="FY1223" s="41"/>
      <c r="FZ1223" s="41"/>
      <c r="GA1223" s="41"/>
      <c r="GB1223" s="41"/>
      <c r="GC1223" s="41"/>
      <c r="GD1223" s="41"/>
      <c r="GE1223" s="41"/>
      <c r="GF1223" s="41"/>
      <c r="GG1223" s="41"/>
      <c r="GH1223" s="41"/>
      <c r="GI1223" s="41"/>
      <c r="GJ1223" s="41"/>
      <c r="GK1223" s="41"/>
      <c r="GL1223" s="41"/>
      <c r="GM1223" s="41"/>
      <c r="GN1223" s="41"/>
      <c r="GO1223" s="41"/>
      <c r="GP1223" s="41"/>
      <c r="GQ1223" s="41"/>
      <c r="GR1223" s="41"/>
      <c r="GS1223" s="41"/>
      <c r="GT1223" s="41"/>
      <c r="GU1223" s="41"/>
      <c r="GV1223" s="41"/>
      <c r="GW1223" s="41"/>
      <c r="GX1223" s="41"/>
      <c r="GY1223" s="41"/>
      <c r="GZ1223" s="41"/>
      <c r="HA1223" s="41"/>
      <c r="HB1223" s="41"/>
      <c r="HC1223" s="41"/>
      <c r="HD1223" s="41"/>
      <c r="HE1223" s="41"/>
      <c r="HF1223" s="41"/>
      <c r="HG1223" s="41"/>
      <c r="HH1223" s="41"/>
      <c r="HI1223" s="41"/>
      <c r="HJ1223" s="41"/>
      <c r="HK1223" s="41"/>
      <c r="HL1223" s="41"/>
      <c r="HM1223" s="41"/>
      <c r="HN1223" s="41"/>
      <c r="HO1223" s="41"/>
      <c r="HP1223" s="41"/>
      <c r="HQ1223" s="41"/>
      <c r="HR1223" s="41"/>
      <c r="HS1223" s="41"/>
      <c r="HT1223" s="41"/>
      <c r="HU1223" s="41"/>
      <c r="HV1223" s="41"/>
      <c r="HW1223" s="41"/>
      <c r="HX1223" s="41"/>
      <c r="HY1223" s="41"/>
      <c r="HZ1223" s="41"/>
      <c r="IA1223" s="41"/>
      <c r="IB1223" s="41"/>
      <c r="IC1223" s="41"/>
      <c r="ID1223" s="41"/>
      <c r="IE1223" s="41"/>
      <c r="IF1223" s="41"/>
      <c r="IG1223" s="41"/>
      <c r="IH1223" s="41"/>
      <c r="II1223" s="41"/>
      <c r="IJ1223" s="41"/>
      <c r="IK1223" s="41"/>
      <c r="IL1223" s="41"/>
      <c r="IM1223" s="41"/>
      <c r="IN1223" s="41"/>
      <c r="IO1223" s="41"/>
      <c r="IP1223" s="41"/>
      <c r="IQ1223" s="41"/>
      <c r="IR1223" s="41"/>
      <c r="IS1223" s="41"/>
      <c r="IT1223" s="41"/>
      <c r="IU1223" s="41"/>
      <c r="IV1223" s="41"/>
      <c r="IW1223" s="41"/>
      <c r="IX1223" s="41"/>
      <c r="IY1223" s="41"/>
      <c r="IZ1223" s="41"/>
      <c r="JA1223" s="41"/>
      <c r="JB1223" s="41"/>
      <c r="JC1223" s="41"/>
      <c r="JD1223" s="41"/>
      <c r="JE1223" s="41"/>
      <c r="JF1223" s="41"/>
      <c r="JG1223" s="41"/>
      <c r="JH1223" s="41"/>
      <c r="JI1223" s="41"/>
      <c r="JJ1223" s="41"/>
      <c r="JK1223" s="41"/>
      <c r="JL1223" s="41"/>
      <c r="JM1223" s="41"/>
      <c r="JN1223" s="41"/>
      <c r="JO1223" s="41"/>
      <c r="JP1223" s="41"/>
      <c r="JQ1223" s="41"/>
      <c r="JR1223" s="41"/>
      <c r="JS1223" s="41"/>
      <c r="JT1223" s="41"/>
      <c r="JU1223" s="41"/>
      <c r="JV1223" s="41"/>
      <c r="JW1223" s="41"/>
      <c r="JX1223" s="41"/>
      <c r="JY1223" s="41"/>
      <c r="JZ1223" s="41"/>
      <c r="KA1223" s="41"/>
      <c r="KB1223" s="41"/>
      <c r="KC1223" s="41"/>
      <c r="KD1223" s="41"/>
      <c r="KE1223" s="41"/>
      <c r="KF1223" s="41"/>
      <c r="KG1223" s="41"/>
      <c r="KH1223" s="41"/>
      <c r="KI1223" s="41"/>
      <c r="KJ1223" s="41"/>
      <c r="KK1223" s="41"/>
      <c r="KL1223" s="41"/>
      <c r="KM1223" s="41"/>
      <c r="KN1223" s="41"/>
      <c r="KO1223" s="41"/>
      <c r="KP1223" s="41"/>
      <c r="KQ1223" s="41"/>
      <c r="KR1223" s="41"/>
      <c r="KS1223" s="41"/>
      <c r="KT1223" s="41"/>
      <c r="KU1223" s="41"/>
      <c r="KV1223" s="41"/>
      <c r="KW1223" s="41"/>
      <c r="KX1223" s="41"/>
      <c r="KY1223" s="41"/>
      <c r="KZ1223" s="41"/>
      <c r="LA1223" s="41"/>
      <c r="LB1223" s="41"/>
      <c r="LC1223" s="41"/>
      <c r="LD1223" s="41"/>
      <c r="LE1223" s="41"/>
      <c r="LF1223" s="41"/>
    </row>
    <row r="1224" spans="1:318" ht="14.5" customHeight="1">
      <c r="A1224" s="41" t="s">
        <v>9689</v>
      </c>
      <c r="B1224" s="119" t="s">
        <v>8704</v>
      </c>
      <c r="C1224" s="120" t="str">
        <f t="shared" si="530"/>
        <v>B.042.01.109</v>
      </c>
      <c r="D1224" s="135" t="s">
        <v>9621</v>
      </c>
      <c r="E1224" s="119" t="s">
        <v>8526</v>
      </c>
      <c r="F1224" s="118" t="str">
        <f t="shared" si="531"/>
        <v>Electricity Estonia production</v>
      </c>
      <c r="G1224" s="118">
        <f t="shared" si="532"/>
        <v>3.7738136999999998E-2</v>
      </c>
      <c r="H1224" s="118">
        <f t="shared" si="533"/>
        <v>3.1557885000000003E-3</v>
      </c>
      <c r="I1224" s="118">
        <f t="shared" si="534"/>
        <v>7.7016543000000002E-3</v>
      </c>
      <c r="J1224" s="326">
        <f t="shared" si="535"/>
        <v>1.063382E-4</v>
      </c>
      <c r="K1224" s="118">
        <v>2.6774355999999999E-2</v>
      </c>
      <c r="L1224" s="118">
        <v>6.4386306000000001E-3</v>
      </c>
      <c r="M1224" s="118">
        <v>1.2630237000000001E-3</v>
      </c>
      <c r="N1224" s="118">
        <v>1.0611138999999999E-3</v>
      </c>
      <c r="O1224" s="118">
        <v>2.0946746000000001E-3</v>
      </c>
      <c r="P1224" s="118">
        <v>0</v>
      </c>
      <c r="Q1224" s="118">
        <v>0</v>
      </c>
      <c r="R1224" s="118">
        <v>0</v>
      </c>
      <c r="S1224" s="118">
        <v>1.063382E-4</v>
      </c>
      <c r="T1224" s="118">
        <v>0</v>
      </c>
      <c r="U1224" s="118">
        <v>0</v>
      </c>
      <c r="V1224" s="118">
        <v>0</v>
      </c>
      <c r="W1224" s="118">
        <v>0</v>
      </c>
      <c r="X1224" s="118">
        <v>0</v>
      </c>
      <c r="Y1224" s="41"/>
      <c r="Z1224" s="327">
        <f t="shared" si="536"/>
        <v>0.20131094736842103</v>
      </c>
      <c r="AA1224" s="41"/>
      <c r="AB1224" s="111">
        <v>2.1950748</v>
      </c>
      <c r="AC1224" s="111">
        <v>1.7318663999999999</v>
      </c>
      <c r="AD1224" s="111">
        <v>0</v>
      </c>
      <c r="AE1224" s="111">
        <v>0</v>
      </c>
      <c r="AF1224" s="111">
        <v>0.31427488999999997</v>
      </c>
      <c r="AG1224" s="111">
        <v>0.14640918</v>
      </c>
      <c r="AH1224" s="111">
        <v>2.5242962000000002E-3</v>
      </c>
      <c r="AI1224" s="41"/>
      <c r="AJ1224" s="114">
        <v>6.1323428000000001E-3</v>
      </c>
      <c r="AK1224" s="114">
        <v>5.8173308000000002E-3</v>
      </c>
      <c r="AL1224" s="114">
        <v>1.9887596000000001E-4</v>
      </c>
      <c r="AM1224" s="114">
        <v>1.1613596E-4</v>
      </c>
      <c r="AN1224" s="113">
        <f t="shared" si="537"/>
        <v>3.4876083999999998E-7</v>
      </c>
      <c r="AO1224" s="112">
        <f t="shared" si="538"/>
        <v>7.3548803628699992E-10</v>
      </c>
      <c r="AP1224" s="112">
        <f t="shared" si="539"/>
        <v>1.6265541275499999E-2</v>
      </c>
      <c r="AQ1224" s="328">
        <v>1.8681655999999999E-7</v>
      </c>
      <c r="AR1224" s="328">
        <v>5.6367064999999998E-10</v>
      </c>
      <c r="AS1224" s="328">
        <v>1.5400287000000001E-14</v>
      </c>
      <c r="AT1224" s="329">
        <v>0</v>
      </c>
      <c r="AU1224" s="329">
        <v>0</v>
      </c>
      <c r="AV1224" s="328">
        <v>1.5778E-10</v>
      </c>
      <c r="AW1224" s="328">
        <v>1.617865E-7</v>
      </c>
      <c r="AX1224" s="328">
        <v>2.2366616000000001E-11</v>
      </c>
      <c r="AY1224" s="328">
        <v>1.4943537000000001E-10</v>
      </c>
      <c r="AZ1224" s="329">
        <v>0</v>
      </c>
      <c r="BA1224" s="329">
        <v>0</v>
      </c>
      <c r="BB1224" s="329">
        <v>0</v>
      </c>
      <c r="BC1224" s="329">
        <v>0</v>
      </c>
      <c r="BD1224" s="329">
        <v>0</v>
      </c>
      <c r="BE1224" s="329">
        <v>0</v>
      </c>
      <c r="BF1224" s="329">
        <v>0</v>
      </c>
      <c r="BG1224" s="329">
        <v>0</v>
      </c>
      <c r="BH1224" s="328">
        <v>2.1462755000000002E-6</v>
      </c>
      <c r="BI1224" s="329">
        <v>1.6263395E-2</v>
      </c>
      <c r="BJ1224" s="329">
        <v>0</v>
      </c>
      <c r="BK1224" s="329">
        <v>0</v>
      </c>
      <c r="BL1224" s="329">
        <v>0</v>
      </c>
      <c r="BM1224" s="41"/>
      <c r="BN1224" s="122">
        <v>1.2048277999999999E-5</v>
      </c>
      <c r="BO1224" s="122">
        <v>1.0821981000000001E-6</v>
      </c>
      <c r="BP1224" s="122">
        <v>5.6130832999999997E-6</v>
      </c>
      <c r="BQ1224" s="111">
        <v>0</v>
      </c>
      <c r="BR1224" s="122">
        <v>2.6901759999999999E-6</v>
      </c>
      <c r="BS1224" s="122">
        <v>1.0214384000000001E-7</v>
      </c>
      <c r="BT1224" s="111">
        <v>0</v>
      </c>
      <c r="BU1224" s="122">
        <v>1.5503235999999999E-7</v>
      </c>
      <c r="BV1224" s="111">
        <v>0</v>
      </c>
      <c r="BW1224" s="111">
        <v>0</v>
      </c>
      <c r="BX1224" s="111">
        <v>0</v>
      </c>
      <c r="BY1224" s="111">
        <v>0</v>
      </c>
      <c r="BZ1224" s="111">
        <v>0</v>
      </c>
      <c r="CA1224" s="122">
        <v>2.6379413000000001E-7</v>
      </c>
      <c r="CB1224" s="122">
        <v>2.0905637999999999E-6</v>
      </c>
      <c r="CC1224" s="122">
        <v>5.1286369999999999E-8</v>
      </c>
      <c r="CD1224" s="111">
        <v>0</v>
      </c>
      <c r="CE1224" s="181"/>
      <c r="CF1224" s="181"/>
      <c r="CG1224" s="170" t="s">
        <v>8546</v>
      </c>
      <c r="CK1224" s="50"/>
      <c r="CL1224" s="41"/>
      <c r="CM1224" s="41"/>
      <c r="CN1224" s="41"/>
      <c r="CO1224" s="41"/>
      <c r="CP1224" s="41"/>
      <c r="CQ1224" s="41"/>
      <c r="CR1224" s="41"/>
      <c r="CS1224" s="41"/>
      <c r="CT1224" s="169"/>
      <c r="CU1224" s="169"/>
      <c r="CV1224" s="169"/>
      <c r="CW1224" s="41"/>
    </row>
    <row r="1225" spans="1:318" ht="14.5" customHeight="1">
      <c r="A1225" s="41" t="s">
        <v>9686</v>
      </c>
      <c r="B1225" s="119" t="s">
        <v>8704</v>
      </c>
      <c r="C1225" s="120" t="str">
        <f t="shared" si="530"/>
        <v>B.042.01.110</v>
      </c>
      <c r="D1225" s="135" t="s">
        <v>9621</v>
      </c>
      <c r="E1225" s="119" t="s">
        <v>8526</v>
      </c>
      <c r="F1225" s="118" t="str">
        <f t="shared" si="531"/>
        <v>Electricity Finland production</v>
      </c>
      <c r="G1225" s="118">
        <f t="shared" si="532"/>
        <v>1.3096914582000001E-2</v>
      </c>
      <c r="H1225" s="118">
        <f t="shared" si="533"/>
        <v>4.6948889200000002E-4</v>
      </c>
      <c r="I1225" s="118">
        <f t="shared" si="534"/>
        <v>1.2829631500000001E-3</v>
      </c>
      <c r="J1225" s="326">
        <f t="shared" si="535"/>
        <v>8.2613385400000013E-3</v>
      </c>
      <c r="K1225" s="118">
        <v>3.083124E-3</v>
      </c>
      <c r="L1225" s="118">
        <v>7.7807196000000004E-4</v>
      </c>
      <c r="M1225" s="118">
        <v>5.0489119000000004E-4</v>
      </c>
      <c r="N1225" s="118">
        <v>4.2417813000000001E-4</v>
      </c>
      <c r="O1225" s="330">
        <v>4.5310762000000003E-5</v>
      </c>
      <c r="P1225" s="118">
        <v>0</v>
      </c>
      <c r="Q1225" s="118">
        <v>0</v>
      </c>
      <c r="R1225" s="118">
        <v>0</v>
      </c>
      <c r="S1225" s="118">
        <v>1.0284414E-4</v>
      </c>
      <c r="T1225" s="118">
        <v>0</v>
      </c>
      <c r="U1225" s="118">
        <v>8.1584944000000006E-3</v>
      </c>
      <c r="V1225" s="118">
        <v>0</v>
      </c>
      <c r="W1225" s="118">
        <v>0</v>
      </c>
      <c r="X1225" s="118">
        <v>0</v>
      </c>
      <c r="Y1225" s="41"/>
      <c r="Z1225" s="327">
        <f t="shared" si="536"/>
        <v>2.3181383458646617E-2</v>
      </c>
      <c r="AA1225" s="41"/>
      <c r="AB1225" s="111">
        <v>2.0061708</v>
      </c>
      <c r="AC1225" s="111">
        <v>0.32235227999999999</v>
      </c>
      <c r="AD1225" s="111">
        <v>1.1059456000000001</v>
      </c>
      <c r="AE1225" s="111">
        <v>0</v>
      </c>
      <c r="AF1225" s="111">
        <v>0.20089269000000001</v>
      </c>
      <c r="AG1225" s="111">
        <v>0.17882767999999999</v>
      </c>
      <c r="AH1225" s="111">
        <v>0.19815260000000001</v>
      </c>
      <c r="AI1225" s="41"/>
      <c r="AJ1225" s="114">
        <v>7.2718029000000005E-4</v>
      </c>
      <c r="AK1225" s="114">
        <v>6.8743153999999997E-4</v>
      </c>
      <c r="AL1225" s="121">
        <v>2.5849903999999999E-5</v>
      </c>
      <c r="AM1225" s="121">
        <v>1.3898839E-5</v>
      </c>
      <c r="AN1225" s="113">
        <f t="shared" si="537"/>
        <v>4.1212923238999999E-8</v>
      </c>
      <c r="AO1225" s="112">
        <f t="shared" si="538"/>
        <v>9.5598758075799993E-11</v>
      </c>
      <c r="AP1225" s="112">
        <f t="shared" si="539"/>
        <v>1.9466161533000001E-3</v>
      </c>
      <c r="AQ1225" s="328">
        <v>2.1512323999999998E-8</v>
      </c>
      <c r="AR1225" s="328">
        <v>6.4907873000000005E-11</v>
      </c>
      <c r="AS1225" s="328">
        <v>1.7733758E-15</v>
      </c>
      <c r="AT1225" s="329">
        <v>0</v>
      </c>
      <c r="AU1225" s="329">
        <v>0</v>
      </c>
      <c r="AV1225" s="328">
        <v>6.3072239000000002E-11</v>
      </c>
      <c r="AW1225" s="328">
        <v>1.9637527000000002E-8</v>
      </c>
      <c r="AX1225" s="328">
        <v>8.9410096999999999E-12</v>
      </c>
      <c r="AY1225" s="328">
        <v>2.1748101999999999E-11</v>
      </c>
      <c r="AZ1225" s="329">
        <v>0</v>
      </c>
      <c r="BA1225" s="329">
        <v>0</v>
      </c>
      <c r="BB1225" s="329">
        <v>0</v>
      </c>
      <c r="BC1225" s="329">
        <v>0</v>
      </c>
      <c r="BD1225" s="329">
        <v>0</v>
      </c>
      <c r="BE1225" s="329">
        <v>0</v>
      </c>
      <c r="BF1225" s="329">
        <v>0</v>
      </c>
      <c r="BG1225" s="329">
        <v>0</v>
      </c>
      <c r="BH1225" s="328">
        <v>2.0757533000000001E-6</v>
      </c>
      <c r="BI1225" s="329">
        <v>1.9445403999999999E-3</v>
      </c>
      <c r="BJ1225" s="329">
        <v>0</v>
      </c>
      <c r="BK1225" s="329">
        <v>0</v>
      </c>
      <c r="BL1225" s="329">
        <v>0</v>
      </c>
      <c r="BM1225" s="41"/>
      <c r="BN1225" s="122">
        <v>3.0125676E-6</v>
      </c>
      <c r="BO1225" s="122">
        <v>1.7070309E-7</v>
      </c>
      <c r="BP1225" s="122">
        <v>6.4635846999999998E-7</v>
      </c>
      <c r="BQ1225" s="111">
        <v>0</v>
      </c>
      <c r="BR1225" s="122">
        <v>1.5072221000000001E-7</v>
      </c>
      <c r="BS1225" s="122">
        <v>4.0831793999999998E-8</v>
      </c>
      <c r="BT1225" s="111">
        <v>0</v>
      </c>
      <c r="BU1225" s="122">
        <v>6.1973875999999996E-8</v>
      </c>
      <c r="BV1225" s="111">
        <v>0</v>
      </c>
      <c r="BW1225" s="111">
        <v>0</v>
      </c>
      <c r="BX1225" s="111">
        <v>0</v>
      </c>
      <c r="BY1225" s="111">
        <v>0</v>
      </c>
      <c r="BZ1225" s="111">
        <v>0</v>
      </c>
      <c r="CA1225" s="122">
        <v>8.8450194999999994E-8</v>
      </c>
      <c r="CB1225" s="122">
        <v>1.8039267000000001E-6</v>
      </c>
      <c r="CC1225" s="122">
        <v>4.9601204999999998E-8</v>
      </c>
      <c r="CD1225" s="111">
        <v>0</v>
      </c>
      <c r="CE1225" s="180"/>
      <c r="CF1225" s="173"/>
      <c r="CG1225" s="170" t="s">
        <v>8546</v>
      </c>
      <c r="CK1225" s="50"/>
      <c r="CL1225" s="41"/>
      <c r="CM1225" s="41"/>
      <c r="CN1225" s="41"/>
      <c r="CO1225" s="41"/>
      <c r="CP1225" s="41"/>
      <c r="CQ1225" s="41"/>
      <c r="CR1225" s="41"/>
      <c r="CS1225" s="41"/>
      <c r="CT1225" s="41"/>
      <c r="CU1225" s="41"/>
      <c r="CV1225" s="41"/>
      <c r="CW1225" s="41"/>
      <c r="DN1225" s="169"/>
      <c r="DO1225" s="169"/>
      <c r="DP1225" s="169"/>
      <c r="DQ1225" s="169"/>
      <c r="DR1225" s="169"/>
      <c r="DS1225" s="169"/>
      <c r="DT1225" s="169"/>
      <c r="DU1225" s="169"/>
      <c r="DV1225" s="169"/>
      <c r="DW1225" s="169"/>
      <c r="DX1225" s="169"/>
      <c r="DY1225" s="169"/>
      <c r="DZ1225" s="169"/>
      <c r="EA1225" s="169"/>
      <c r="EB1225" s="169"/>
      <c r="EC1225" s="169"/>
      <c r="ED1225" s="169"/>
      <c r="EE1225" s="169"/>
      <c r="EF1225" s="169"/>
      <c r="EG1225" s="169"/>
      <c r="EH1225" s="169"/>
      <c r="EI1225" s="169"/>
      <c r="EJ1225" s="169"/>
      <c r="EK1225" s="169"/>
      <c r="EL1225" s="169"/>
      <c r="EM1225" s="169"/>
      <c r="EN1225" s="169"/>
      <c r="EO1225" s="169"/>
      <c r="EP1225" s="169"/>
      <c r="EQ1225" s="169"/>
      <c r="ER1225" s="169"/>
      <c r="ES1225" s="169"/>
      <c r="ET1225" s="169"/>
      <c r="EU1225" s="169"/>
      <c r="EV1225" s="169"/>
      <c r="EW1225" s="169"/>
      <c r="EX1225" s="169"/>
      <c r="EY1225" s="169"/>
      <c r="EZ1225" s="169"/>
      <c r="FA1225" s="169"/>
      <c r="FB1225" s="169"/>
      <c r="FC1225" s="169"/>
      <c r="FD1225" s="169"/>
      <c r="FE1225" s="169"/>
      <c r="FF1225" s="169"/>
      <c r="FG1225" s="169"/>
      <c r="FH1225" s="169"/>
      <c r="FI1225" s="169"/>
      <c r="FJ1225" s="169"/>
      <c r="FK1225" s="169"/>
      <c r="FL1225" s="169"/>
      <c r="FM1225" s="169"/>
      <c r="FN1225" s="169"/>
      <c r="FO1225" s="169"/>
      <c r="FP1225" s="169"/>
      <c r="FQ1225" s="169"/>
      <c r="FR1225" s="169"/>
      <c r="FS1225" s="169"/>
      <c r="FT1225" s="169"/>
      <c r="FU1225" s="169"/>
      <c r="FV1225" s="169"/>
      <c r="FW1225" s="169"/>
      <c r="FX1225" s="169"/>
      <c r="FY1225" s="169"/>
      <c r="FZ1225" s="169"/>
      <c r="GA1225" s="169"/>
      <c r="GB1225" s="169"/>
      <c r="GC1225" s="169"/>
      <c r="GD1225" s="169"/>
      <c r="GE1225" s="169"/>
      <c r="GF1225" s="169"/>
      <c r="GG1225" s="169"/>
      <c r="GH1225" s="169"/>
      <c r="GI1225" s="169"/>
      <c r="GJ1225" s="169"/>
      <c r="GK1225" s="169"/>
      <c r="GL1225" s="169"/>
      <c r="GM1225" s="169"/>
      <c r="GN1225" s="169"/>
      <c r="GO1225" s="169"/>
      <c r="GP1225" s="169"/>
      <c r="GQ1225" s="169"/>
      <c r="GR1225" s="169"/>
      <c r="GS1225" s="169"/>
      <c r="GT1225" s="169"/>
      <c r="GU1225" s="169"/>
      <c r="GV1225" s="169"/>
      <c r="GW1225" s="169"/>
      <c r="GX1225" s="169"/>
      <c r="GY1225" s="169"/>
      <c r="GZ1225" s="169"/>
      <c r="HA1225" s="169"/>
      <c r="HB1225" s="169"/>
      <c r="HC1225" s="169"/>
      <c r="HD1225" s="169"/>
      <c r="HE1225" s="169"/>
      <c r="HF1225" s="169"/>
      <c r="HG1225" s="169"/>
      <c r="HH1225" s="169"/>
      <c r="HI1225" s="169"/>
      <c r="HJ1225" s="169"/>
      <c r="HK1225" s="169"/>
      <c r="HL1225" s="169"/>
      <c r="HM1225" s="169"/>
      <c r="HN1225" s="169"/>
      <c r="HO1225" s="169"/>
      <c r="HP1225" s="169"/>
      <c r="HQ1225" s="169"/>
      <c r="HR1225" s="169"/>
      <c r="HS1225" s="169"/>
      <c r="HT1225" s="169"/>
      <c r="HU1225" s="169"/>
      <c r="HV1225" s="169"/>
      <c r="HW1225" s="169"/>
      <c r="HX1225" s="169"/>
      <c r="HY1225" s="169"/>
      <c r="HZ1225" s="169"/>
      <c r="IA1225" s="169"/>
      <c r="IB1225" s="169"/>
      <c r="IC1225" s="169"/>
      <c r="ID1225" s="169"/>
      <c r="IE1225" s="169"/>
      <c r="IF1225" s="169"/>
      <c r="IG1225" s="169"/>
      <c r="IH1225" s="169"/>
      <c r="II1225" s="169"/>
      <c r="IJ1225" s="169"/>
      <c r="IK1225" s="169"/>
      <c r="IL1225" s="169"/>
      <c r="IM1225" s="169"/>
      <c r="IN1225" s="169"/>
      <c r="IO1225" s="169"/>
      <c r="IP1225" s="169"/>
      <c r="IQ1225" s="169"/>
      <c r="IR1225" s="169"/>
      <c r="IS1225" s="169"/>
      <c r="IT1225" s="169"/>
      <c r="IU1225" s="169"/>
      <c r="IV1225" s="169"/>
      <c r="IW1225" s="169"/>
      <c r="IX1225" s="169"/>
      <c r="IY1225" s="169"/>
      <c r="IZ1225" s="169"/>
      <c r="JA1225" s="169"/>
      <c r="JB1225" s="169"/>
      <c r="JC1225" s="169"/>
      <c r="JD1225" s="169"/>
      <c r="JE1225" s="169"/>
      <c r="JF1225" s="169"/>
      <c r="JG1225" s="169"/>
      <c r="JH1225" s="169"/>
      <c r="JI1225" s="169"/>
      <c r="JJ1225" s="169"/>
      <c r="JK1225" s="169"/>
      <c r="JL1225" s="169"/>
      <c r="JM1225" s="169"/>
      <c r="JN1225" s="169"/>
      <c r="JO1225" s="169"/>
      <c r="JP1225" s="169"/>
      <c r="JQ1225" s="169"/>
      <c r="JR1225" s="169"/>
      <c r="JS1225" s="169"/>
      <c r="JT1225" s="169"/>
      <c r="JU1225" s="169"/>
      <c r="JV1225" s="169"/>
      <c r="JW1225" s="169"/>
      <c r="JX1225" s="169"/>
      <c r="JY1225" s="169"/>
      <c r="JZ1225" s="169"/>
      <c r="KA1225" s="169"/>
      <c r="KB1225" s="169"/>
      <c r="KC1225" s="169"/>
      <c r="KD1225" s="169"/>
      <c r="KE1225" s="169"/>
      <c r="KF1225" s="169"/>
      <c r="KG1225" s="169"/>
      <c r="KH1225" s="169"/>
      <c r="KI1225" s="169"/>
      <c r="KJ1225" s="169"/>
      <c r="KK1225" s="169"/>
      <c r="KL1225" s="169"/>
      <c r="KM1225" s="169"/>
      <c r="KN1225" s="169"/>
      <c r="KO1225" s="169"/>
      <c r="KP1225" s="169"/>
      <c r="KQ1225" s="169"/>
      <c r="KR1225" s="169"/>
      <c r="KS1225" s="169"/>
      <c r="KT1225" s="169"/>
      <c r="KU1225" s="169"/>
      <c r="KV1225" s="169"/>
      <c r="KW1225" s="169"/>
      <c r="KX1225" s="169"/>
      <c r="KY1225" s="169"/>
      <c r="KZ1225" s="169"/>
      <c r="LA1225" s="169"/>
      <c r="LB1225" s="169"/>
      <c r="LC1225" s="169"/>
      <c r="LD1225" s="169"/>
      <c r="LE1225" s="169"/>
      <c r="LF1225" s="169"/>
    </row>
    <row r="1226" spans="1:318" ht="14.5" customHeight="1">
      <c r="A1226" s="41" t="s">
        <v>9683</v>
      </c>
      <c r="B1226" s="119" t="s">
        <v>8704</v>
      </c>
      <c r="C1226" s="120" t="str">
        <f t="shared" si="530"/>
        <v>B.042.01.111</v>
      </c>
      <c r="D1226" s="135" t="s">
        <v>9621</v>
      </c>
      <c r="E1226" s="119" t="s">
        <v>8526</v>
      </c>
      <c r="F1226" s="118" t="str">
        <f t="shared" si="531"/>
        <v>Electricity France production</v>
      </c>
      <c r="G1226" s="118">
        <f t="shared" si="532"/>
        <v>1.9784563574999997E-2</v>
      </c>
      <c r="H1226" s="118">
        <f t="shared" si="533"/>
        <v>2.4256382499999998E-4</v>
      </c>
      <c r="I1226" s="118">
        <f t="shared" si="534"/>
        <v>7.5137895000000003E-4</v>
      </c>
      <c r="J1226" s="326">
        <f t="shared" si="535"/>
        <v>1.5145775199999999E-2</v>
      </c>
      <c r="K1226" s="118">
        <v>3.6448456000000001E-3</v>
      </c>
      <c r="L1226" s="118">
        <v>4.8582767000000002E-4</v>
      </c>
      <c r="M1226" s="118">
        <v>2.6555128000000001E-4</v>
      </c>
      <c r="N1226" s="118">
        <v>2.2309964999999999E-4</v>
      </c>
      <c r="O1226" s="330">
        <v>1.9464175000000001E-5</v>
      </c>
      <c r="P1226" s="118">
        <v>0</v>
      </c>
      <c r="Q1226" s="118">
        <v>0</v>
      </c>
      <c r="R1226" s="118">
        <v>0</v>
      </c>
      <c r="S1226" s="118">
        <v>1.031362E-4</v>
      </c>
      <c r="T1226" s="118">
        <v>0</v>
      </c>
      <c r="U1226" s="118">
        <v>1.5042639E-2</v>
      </c>
      <c r="V1226" s="118">
        <v>0</v>
      </c>
      <c r="W1226" s="118">
        <v>0</v>
      </c>
      <c r="X1226" s="118">
        <v>0</v>
      </c>
      <c r="Y1226" s="41"/>
      <c r="Z1226" s="327">
        <f t="shared" si="536"/>
        <v>2.7404854135338344E-2</v>
      </c>
      <c r="AA1226" s="41"/>
      <c r="AB1226" s="111">
        <v>2.6073756000000001</v>
      </c>
      <c r="AC1226" s="111">
        <v>0.31119534999999998</v>
      </c>
      <c r="AD1226" s="111">
        <v>2.0391433999999999</v>
      </c>
      <c r="AE1226" s="111">
        <v>0</v>
      </c>
      <c r="AF1226" s="111">
        <v>2.2466066999999999E-2</v>
      </c>
      <c r="AG1226" s="111">
        <v>0.13102962000000001</v>
      </c>
      <c r="AH1226" s="111">
        <v>0.1035412</v>
      </c>
      <c r="AI1226" s="41"/>
      <c r="AJ1226" s="114">
        <v>6.6013840000000003E-4</v>
      </c>
      <c r="AK1226" s="114">
        <v>6.1909341999999998E-4</v>
      </c>
      <c r="AL1226" s="121">
        <v>2.5552037999999999E-5</v>
      </c>
      <c r="AM1226" s="121">
        <v>1.5492943999999999E-5</v>
      </c>
      <c r="AN1226" s="113">
        <f t="shared" si="537"/>
        <v>3.7115912313E-8</v>
      </c>
      <c r="AO1226" s="112">
        <f t="shared" si="538"/>
        <v>9.4497183071300002E-11</v>
      </c>
      <c r="AP1226" s="112">
        <f t="shared" si="539"/>
        <v>2.1698801481E-3</v>
      </c>
      <c r="AQ1226" s="328">
        <v>2.5431704000000001E-8</v>
      </c>
      <c r="AR1226" s="328">
        <v>7.6733591000000001E-11</v>
      </c>
      <c r="AS1226" s="328">
        <v>2.0964713000000001E-15</v>
      </c>
      <c r="AT1226" s="329">
        <v>0</v>
      </c>
      <c r="AU1226" s="329">
        <v>0</v>
      </c>
      <c r="AV1226" s="328">
        <v>3.3173313E-11</v>
      </c>
      <c r="AW1226" s="328">
        <v>1.1651035000000001E-8</v>
      </c>
      <c r="AX1226" s="328">
        <v>4.7025906E-12</v>
      </c>
      <c r="AY1226" s="328">
        <v>1.3058904999999999E-11</v>
      </c>
      <c r="AZ1226" s="329">
        <v>0</v>
      </c>
      <c r="BA1226" s="329">
        <v>0</v>
      </c>
      <c r="BB1226" s="329">
        <v>0</v>
      </c>
      <c r="BC1226" s="329">
        <v>0</v>
      </c>
      <c r="BD1226" s="329">
        <v>0</v>
      </c>
      <c r="BE1226" s="329">
        <v>0</v>
      </c>
      <c r="BF1226" s="329">
        <v>0</v>
      </c>
      <c r="BG1226" s="329">
        <v>0</v>
      </c>
      <c r="BH1226" s="328">
        <v>2.0816481000000001E-6</v>
      </c>
      <c r="BI1226" s="329">
        <v>2.1677985E-3</v>
      </c>
      <c r="BJ1226" s="329">
        <v>0</v>
      </c>
      <c r="BK1226" s="329">
        <v>0</v>
      </c>
      <c r="BL1226" s="329">
        <v>0</v>
      </c>
      <c r="BM1226" s="41"/>
      <c r="BN1226" s="122">
        <v>4.0705097000000003E-6</v>
      </c>
      <c r="BO1226" s="122">
        <v>1.009536E-7</v>
      </c>
      <c r="BP1226" s="122">
        <v>7.6412003999999998E-7</v>
      </c>
      <c r="BQ1226" s="111">
        <v>0</v>
      </c>
      <c r="BR1226" s="122">
        <v>8.4566298E-8</v>
      </c>
      <c r="BS1226" s="122">
        <v>2.1475786000000001E-8</v>
      </c>
      <c r="BT1226" s="111">
        <v>0</v>
      </c>
      <c r="BU1226" s="122">
        <v>3.2595620999999998E-8</v>
      </c>
      <c r="BV1226" s="111">
        <v>0</v>
      </c>
      <c r="BW1226" s="111">
        <v>0</v>
      </c>
      <c r="BX1226" s="111">
        <v>0</v>
      </c>
      <c r="BY1226" s="111">
        <v>0</v>
      </c>
      <c r="BZ1226" s="111">
        <v>0</v>
      </c>
      <c r="CA1226" s="122">
        <v>4.7246185999999998E-8</v>
      </c>
      <c r="CB1226" s="122">
        <v>2.9698101000000001E-6</v>
      </c>
      <c r="CC1226" s="122">
        <v>4.9742062000000003E-8</v>
      </c>
      <c r="CD1226" s="111">
        <v>0</v>
      </c>
      <c r="CE1226" s="180"/>
      <c r="CF1226" s="173"/>
      <c r="CG1226" s="170" t="s">
        <v>8546</v>
      </c>
      <c r="CK1226" s="50"/>
      <c r="CL1226" s="41"/>
      <c r="CM1226" s="41"/>
      <c r="CN1226" s="41"/>
      <c r="CO1226" s="169"/>
      <c r="CP1226" s="169"/>
      <c r="CQ1226" s="169"/>
      <c r="CR1226" s="169"/>
      <c r="CS1226" s="169"/>
      <c r="CT1226" s="41"/>
      <c r="CU1226" s="41"/>
      <c r="CV1226" s="41"/>
      <c r="CW1226" s="41"/>
    </row>
    <row r="1227" spans="1:318" ht="14.5" customHeight="1">
      <c r="A1227" s="41" t="s">
        <v>9680</v>
      </c>
      <c r="B1227" s="119" t="s">
        <v>8704</v>
      </c>
      <c r="C1227" s="120" t="str">
        <f t="shared" si="530"/>
        <v>B.042.01.112</v>
      </c>
      <c r="D1227" s="135" t="s">
        <v>9621</v>
      </c>
      <c r="E1227" s="119" t="s">
        <v>8526</v>
      </c>
      <c r="F1227" s="118" t="str">
        <f t="shared" si="531"/>
        <v>Electricity Germany production</v>
      </c>
      <c r="G1227" s="118">
        <f t="shared" si="532"/>
        <v>2.0214933189000001E-2</v>
      </c>
      <c r="H1227" s="118">
        <f t="shared" si="533"/>
        <v>6.2957409899999997E-4</v>
      </c>
      <c r="I1227" s="118">
        <f t="shared" si="534"/>
        <v>1.3277356899999999E-3</v>
      </c>
      <c r="J1227" s="326">
        <f t="shared" si="535"/>
        <v>1.6978134E-3</v>
      </c>
      <c r="K1227" s="118">
        <v>1.6559810000000001E-2</v>
      </c>
      <c r="L1227" s="118">
        <v>6.6728499999999999E-4</v>
      </c>
      <c r="M1227" s="118">
        <v>6.6045068999999999E-4</v>
      </c>
      <c r="N1227" s="118">
        <v>5.5486952999999999E-4</v>
      </c>
      <c r="O1227" s="330">
        <v>7.4704568999999998E-5</v>
      </c>
      <c r="P1227" s="118">
        <v>0</v>
      </c>
      <c r="Q1227" s="118">
        <v>0</v>
      </c>
      <c r="R1227" s="118">
        <v>0</v>
      </c>
      <c r="S1227" s="118">
        <v>2.0786160000000001E-4</v>
      </c>
      <c r="T1227" s="118">
        <v>0</v>
      </c>
      <c r="U1227" s="118">
        <v>1.4899518E-3</v>
      </c>
      <c r="V1227" s="118">
        <v>0</v>
      </c>
      <c r="W1227" s="118">
        <v>0</v>
      </c>
      <c r="X1227" s="118">
        <v>0</v>
      </c>
      <c r="Y1227" s="41"/>
      <c r="Z1227" s="327">
        <f t="shared" si="536"/>
        <v>0.12450984962406016</v>
      </c>
      <c r="AA1227" s="41"/>
      <c r="AB1227" s="111">
        <v>2.1209036000000001</v>
      </c>
      <c r="AC1227" s="111">
        <v>1.4672928000000001</v>
      </c>
      <c r="AD1227" s="111">
        <v>0.20197423</v>
      </c>
      <c r="AE1227" s="111">
        <v>0</v>
      </c>
      <c r="AF1227" s="111">
        <v>8.5507784000000003E-2</v>
      </c>
      <c r="AG1227" s="111">
        <v>0.33458307999999998</v>
      </c>
      <c r="AH1227" s="111">
        <v>3.1545683999999997E-2</v>
      </c>
      <c r="AI1227" s="41"/>
      <c r="AJ1227" s="114">
        <v>2.3962428000000001E-3</v>
      </c>
      <c r="AK1227" s="114">
        <v>2.2550024E-3</v>
      </c>
      <c r="AL1227" s="114">
        <v>1.0312156E-4</v>
      </c>
      <c r="AM1227" s="121">
        <v>3.8118825E-5</v>
      </c>
      <c r="AN1227" s="113">
        <f t="shared" si="537"/>
        <v>1.3519199210999999E-7</v>
      </c>
      <c r="AO1227" s="112">
        <f t="shared" si="538"/>
        <v>3.813667030033E-10</v>
      </c>
      <c r="AP1227" s="112">
        <f t="shared" si="539"/>
        <v>5.3387709716999996E-3</v>
      </c>
      <c r="AQ1227" s="328">
        <v>1.1554514E-7</v>
      </c>
      <c r="AR1227" s="328">
        <v>3.4862757E-10</v>
      </c>
      <c r="AS1227" s="328">
        <v>9.5250033000000002E-15</v>
      </c>
      <c r="AT1227" s="329">
        <v>0</v>
      </c>
      <c r="AU1227" s="329">
        <v>0</v>
      </c>
      <c r="AV1227" s="328">
        <v>8.2505110000000002E-11</v>
      </c>
      <c r="AW1227" s="328">
        <v>1.9564347E-8</v>
      </c>
      <c r="AX1227" s="328">
        <v>1.1695779E-11</v>
      </c>
      <c r="AY1227" s="328">
        <v>2.1033829000000001E-11</v>
      </c>
      <c r="AZ1227" s="329">
        <v>0</v>
      </c>
      <c r="BA1227" s="329">
        <v>0</v>
      </c>
      <c r="BB1227" s="329">
        <v>0</v>
      </c>
      <c r="BC1227" s="329">
        <v>0</v>
      </c>
      <c r="BD1227" s="329">
        <v>0</v>
      </c>
      <c r="BE1227" s="329">
        <v>0</v>
      </c>
      <c r="BF1227" s="329">
        <v>0</v>
      </c>
      <c r="BG1227" s="329">
        <v>0</v>
      </c>
      <c r="BH1227" s="328">
        <v>4.1953716999999999E-6</v>
      </c>
      <c r="BI1227" s="329">
        <v>5.3345755999999996E-3</v>
      </c>
      <c r="BJ1227" s="329">
        <v>0</v>
      </c>
      <c r="BK1227" s="329">
        <v>0</v>
      </c>
      <c r="BL1227" s="329">
        <v>0</v>
      </c>
      <c r="BM1227" s="41"/>
      <c r="BN1227" s="122">
        <v>6.1787775000000002E-6</v>
      </c>
      <c r="BO1227" s="122">
        <v>1.7217650999999999E-7</v>
      </c>
      <c r="BP1227" s="122">
        <v>3.4716648999999999E-6</v>
      </c>
      <c r="BQ1227" s="111">
        <v>0</v>
      </c>
      <c r="BR1227" s="122">
        <v>1.6886436999999999E-7</v>
      </c>
      <c r="BS1227" s="122">
        <v>5.3412273E-8</v>
      </c>
      <c r="BT1227" s="111">
        <v>0</v>
      </c>
      <c r="BU1227" s="122">
        <v>8.1068335999999996E-8</v>
      </c>
      <c r="BV1227" s="111">
        <v>0</v>
      </c>
      <c r="BW1227" s="111">
        <v>0</v>
      </c>
      <c r="BX1227" s="111">
        <v>0</v>
      </c>
      <c r="BY1227" s="111">
        <v>0</v>
      </c>
      <c r="BZ1227" s="111">
        <v>0</v>
      </c>
      <c r="CA1227" s="122">
        <v>1.1238371E-7</v>
      </c>
      <c r="CB1227" s="122">
        <v>2.0189568000000001E-6</v>
      </c>
      <c r="CC1227" s="122">
        <v>1.0025059E-7</v>
      </c>
      <c r="CD1227" s="111">
        <v>0</v>
      </c>
      <c r="CE1227" s="180"/>
      <c r="CF1227" s="173"/>
      <c r="CG1227" s="170" t="s">
        <v>8546</v>
      </c>
      <c r="CK1227" s="169"/>
      <c r="CL1227" s="41"/>
      <c r="CM1227" s="41"/>
      <c r="CN1227" s="169"/>
      <c r="CO1227" s="169"/>
      <c r="CP1227" s="169"/>
      <c r="CQ1227" s="169"/>
      <c r="CR1227" s="169"/>
      <c r="CS1227" s="169"/>
      <c r="CT1227" s="41"/>
      <c r="CU1227" s="41"/>
      <c r="CV1227" s="41"/>
      <c r="CW1227" s="41"/>
      <c r="DH1227" s="169"/>
      <c r="DI1227" s="169"/>
      <c r="DJ1227" s="169"/>
      <c r="DK1227" s="169"/>
      <c r="DL1227" s="169"/>
      <c r="DM1227" s="169"/>
    </row>
    <row r="1228" spans="1:318" ht="14.5" customHeight="1">
      <c r="A1228" s="41" t="s">
        <v>9677</v>
      </c>
      <c r="B1228" s="119" t="s">
        <v>8704</v>
      </c>
      <c r="C1228" s="120" t="str">
        <f t="shared" si="530"/>
        <v>B.042.01.113</v>
      </c>
      <c r="D1228" s="135" t="s">
        <v>9621</v>
      </c>
      <c r="E1228" s="119" t="s">
        <v>8526</v>
      </c>
      <c r="F1228" s="118" t="str">
        <f t="shared" si="531"/>
        <v>Electricity Greece production</v>
      </c>
      <c r="G1228" s="118">
        <f t="shared" si="532"/>
        <v>2.7734164450000001E-2</v>
      </c>
      <c r="H1228" s="118">
        <f t="shared" si="533"/>
        <v>2.9045266500000002E-3</v>
      </c>
      <c r="I1228" s="118">
        <f t="shared" si="534"/>
        <v>5.2419110000000001E-3</v>
      </c>
      <c r="J1228" s="326">
        <f t="shared" si="535"/>
        <v>2.493878E-4</v>
      </c>
      <c r="K1228" s="118">
        <v>1.9338339E-2</v>
      </c>
      <c r="L1228" s="118">
        <v>2.5874772E-3</v>
      </c>
      <c r="M1228" s="118">
        <v>2.6544338000000002E-3</v>
      </c>
      <c r="N1228" s="118">
        <v>2.2300900000000001E-3</v>
      </c>
      <c r="O1228" s="118">
        <v>6.7443665000000005E-4</v>
      </c>
      <c r="P1228" s="118">
        <v>0</v>
      </c>
      <c r="Q1228" s="118">
        <v>0</v>
      </c>
      <c r="R1228" s="118">
        <v>0</v>
      </c>
      <c r="S1228" s="118">
        <v>2.493878E-4</v>
      </c>
      <c r="T1228" s="118">
        <v>0</v>
      </c>
      <c r="U1228" s="118">
        <v>0</v>
      </c>
      <c r="V1228" s="118">
        <v>0</v>
      </c>
      <c r="W1228" s="118">
        <v>0</v>
      </c>
      <c r="X1228" s="118">
        <v>0</v>
      </c>
      <c r="Y1228" s="41"/>
      <c r="Z1228" s="327">
        <f t="shared" si="536"/>
        <v>0.14540104511278196</v>
      </c>
      <c r="AA1228" s="41"/>
      <c r="AB1228" s="111">
        <v>1.9346729</v>
      </c>
      <c r="AC1228" s="111">
        <v>1.4788135</v>
      </c>
      <c r="AD1228" s="111">
        <v>0</v>
      </c>
      <c r="AE1228" s="111">
        <v>0</v>
      </c>
      <c r="AF1228" s="111">
        <v>1.0036533E-2</v>
      </c>
      <c r="AG1228" s="111">
        <v>0.35087720999999999</v>
      </c>
      <c r="AH1228" s="111">
        <v>9.4945610999999999E-2</v>
      </c>
      <c r="AI1228" s="41"/>
      <c r="AJ1228" s="114">
        <v>3.8490497E-3</v>
      </c>
      <c r="AK1228" s="114">
        <v>3.6370730999999998E-3</v>
      </c>
      <c r="AL1228" s="114">
        <v>1.4511852E-4</v>
      </c>
      <c r="AM1228" s="121">
        <v>6.6858133E-5</v>
      </c>
      <c r="AN1228" s="113">
        <f t="shared" si="537"/>
        <v>2.1804994134999999E-7</v>
      </c>
      <c r="AO1228" s="112">
        <f t="shared" si="538"/>
        <v>5.3668093117999998E-10</v>
      </c>
      <c r="AP1228" s="112">
        <f t="shared" si="539"/>
        <v>9.3638841152999999E-3</v>
      </c>
      <c r="AQ1228" s="328">
        <v>1.3493216999999999E-7</v>
      </c>
      <c r="AR1228" s="328">
        <v>4.0712293000000001E-10</v>
      </c>
      <c r="AS1228" s="328">
        <v>1.1123179999999999E-14</v>
      </c>
      <c r="AT1228" s="329">
        <v>0</v>
      </c>
      <c r="AU1228" s="329">
        <v>0</v>
      </c>
      <c r="AV1228" s="328">
        <v>3.3159835000000001E-10</v>
      </c>
      <c r="AW1228" s="328">
        <v>8.2786173000000003E-8</v>
      </c>
      <c r="AX1228" s="328">
        <v>4.7006799000000001E-11</v>
      </c>
      <c r="AY1228" s="328">
        <v>8.2540078999999994E-11</v>
      </c>
      <c r="AZ1228" s="329">
        <v>0</v>
      </c>
      <c r="BA1228" s="329">
        <v>0</v>
      </c>
      <c r="BB1228" s="329">
        <v>0</v>
      </c>
      <c r="BC1228" s="329">
        <v>0</v>
      </c>
      <c r="BD1228" s="329">
        <v>0</v>
      </c>
      <c r="BE1228" s="329">
        <v>0</v>
      </c>
      <c r="BF1228" s="329">
        <v>0</v>
      </c>
      <c r="BG1228" s="329">
        <v>0</v>
      </c>
      <c r="BH1228" s="328">
        <v>5.0335153000000002E-6</v>
      </c>
      <c r="BI1228" s="329">
        <v>9.3588505999999995E-3</v>
      </c>
      <c r="BJ1228" s="329">
        <v>0</v>
      </c>
      <c r="BK1228" s="329">
        <v>0</v>
      </c>
      <c r="BL1228" s="329">
        <v>0</v>
      </c>
      <c r="BM1228" s="41"/>
      <c r="BN1228" s="122">
        <v>8.5882227E-6</v>
      </c>
      <c r="BO1228" s="122">
        <v>6.7822749000000001E-7</v>
      </c>
      <c r="BP1228" s="122">
        <v>4.0541669999999998E-6</v>
      </c>
      <c r="BQ1228" s="111">
        <v>0</v>
      </c>
      <c r="BR1228" s="122">
        <v>1.0022727E-6</v>
      </c>
      <c r="BS1228" s="122">
        <v>2.1467060000000001E-7</v>
      </c>
      <c r="BT1228" s="111">
        <v>0</v>
      </c>
      <c r="BU1228" s="122">
        <v>3.2582377000000001E-7</v>
      </c>
      <c r="BV1228" s="111">
        <v>0</v>
      </c>
      <c r="BW1228" s="111">
        <v>0</v>
      </c>
      <c r="BX1228" s="111">
        <v>0</v>
      </c>
      <c r="BY1228" s="111">
        <v>0</v>
      </c>
      <c r="BZ1228" s="111">
        <v>0</v>
      </c>
      <c r="CA1228" s="122">
        <v>4.5079024E-7</v>
      </c>
      <c r="CB1228" s="122">
        <v>1.7419924E-6</v>
      </c>
      <c r="CC1228" s="122">
        <v>1.2027845999999999E-7</v>
      </c>
      <c r="CD1228" s="111">
        <v>0</v>
      </c>
      <c r="CE1228" s="180"/>
      <c r="CF1228" s="173"/>
      <c r="CG1228" s="170" t="s">
        <v>8546</v>
      </c>
      <c r="CK1228" s="169"/>
      <c r="CL1228" s="41"/>
      <c r="CM1228" s="41"/>
      <c r="CN1228" s="169"/>
      <c r="CO1228" s="41"/>
      <c r="CP1228" s="41"/>
      <c r="CQ1228" s="41"/>
      <c r="CR1228" s="41"/>
      <c r="CS1228" s="41"/>
      <c r="CT1228" s="41"/>
      <c r="CU1228" s="41"/>
      <c r="CV1228" s="41"/>
      <c r="CW1228" s="41"/>
    </row>
    <row r="1229" spans="1:318" ht="14.5" customHeight="1">
      <c r="A1229" s="41" t="s">
        <v>9674</v>
      </c>
      <c r="B1229" s="119" t="s">
        <v>8704</v>
      </c>
      <c r="C1229" s="120" t="str">
        <f t="shared" si="530"/>
        <v>B.042.01.114</v>
      </c>
      <c r="D1229" s="135" t="s">
        <v>9621</v>
      </c>
      <c r="E1229" s="119" t="s">
        <v>8526</v>
      </c>
      <c r="F1229" s="118" t="str">
        <f t="shared" si="531"/>
        <v>Electricity Hungary production</v>
      </c>
      <c r="G1229" s="118">
        <f t="shared" si="532"/>
        <v>2.2566498184E-2</v>
      </c>
      <c r="H1229" s="118">
        <f t="shared" si="533"/>
        <v>5.6426396400000001E-4</v>
      </c>
      <c r="I1229" s="118">
        <f t="shared" si="534"/>
        <v>1.9278157699999998E-3</v>
      </c>
      <c r="J1229" s="326">
        <f t="shared" si="535"/>
        <v>1.076928435E-2</v>
      </c>
      <c r="K1229" s="118">
        <v>9.3051340999999992E-3</v>
      </c>
      <c r="L1229" s="118">
        <v>1.2984725999999999E-3</v>
      </c>
      <c r="M1229" s="118">
        <v>6.2934316999999995E-4</v>
      </c>
      <c r="N1229" s="118">
        <v>5.2873492999999997E-4</v>
      </c>
      <c r="O1229" s="330">
        <v>3.5529033999999998E-5</v>
      </c>
      <c r="P1229" s="118">
        <v>0</v>
      </c>
      <c r="Q1229" s="118">
        <v>0</v>
      </c>
      <c r="R1229" s="118">
        <v>0</v>
      </c>
      <c r="S1229" s="118">
        <v>1.6580035E-4</v>
      </c>
      <c r="T1229" s="118">
        <v>0</v>
      </c>
      <c r="U1229" s="118">
        <v>1.0603484E-2</v>
      </c>
      <c r="V1229" s="118">
        <v>0</v>
      </c>
      <c r="W1229" s="118">
        <v>0</v>
      </c>
      <c r="X1229" s="118">
        <v>0</v>
      </c>
      <c r="Y1229" s="41"/>
      <c r="Z1229" s="327">
        <f t="shared" si="536"/>
        <v>6.9963414285714273E-2</v>
      </c>
      <c r="AA1229" s="41"/>
      <c r="AB1229" s="111">
        <v>2.5349775999999999</v>
      </c>
      <c r="AC1229" s="111">
        <v>0.87474078</v>
      </c>
      <c r="AD1229" s="111">
        <v>1.4373823999999999</v>
      </c>
      <c r="AE1229" s="111">
        <v>0</v>
      </c>
      <c r="AF1229" s="111">
        <v>6.6678519000000006E-2</v>
      </c>
      <c r="AG1229" s="111">
        <v>0.15054527000000001</v>
      </c>
      <c r="AH1229" s="111">
        <v>5.6306304999999999E-3</v>
      </c>
      <c r="AI1229" s="41"/>
      <c r="AJ1229" s="114">
        <v>1.6867271000000001E-3</v>
      </c>
      <c r="AK1229" s="114">
        <v>1.5866344999999999E-3</v>
      </c>
      <c r="AL1229" s="121">
        <v>6.5195679999999995E-5</v>
      </c>
      <c r="AM1229" s="121">
        <v>3.4896924E-5</v>
      </c>
      <c r="AN1229" s="113">
        <f t="shared" si="537"/>
        <v>9.5121975083000002E-8</v>
      </c>
      <c r="AO1229" s="112">
        <f t="shared" si="538"/>
        <v>2.4110828420119997E-10</v>
      </c>
      <c r="AP1229" s="112">
        <f t="shared" si="539"/>
        <v>4.8875244290000003E-3</v>
      </c>
      <c r="AQ1229" s="328">
        <v>6.4926047999999997E-8</v>
      </c>
      <c r="AR1229" s="328">
        <v>1.9589756E-10</v>
      </c>
      <c r="AS1229" s="328">
        <v>5.3522012000000003E-15</v>
      </c>
      <c r="AT1229" s="329">
        <v>0</v>
      </c>
      <c r="AU1229" s="329">
        <v>0</v>
      </c>
      <c r="AV1229" s="328">
        <v>7.8619083000000003E-11</v>
      </c>
      <c r="AW1229" s="328">
        <v>3.0117308000000003E-8</v>
      </c>
      <c r="AX1229" s="328">
        <v>1.1144903E-11</v>
      </c>
      <c r="AY1229" s="328">
        <v>3.4060469000000002E-11</v>
      </c>
      <c r="AZ1229" s="329">
        <v>0</v>
      </c>
      <c r="BA1229" s="329">
        <v>0</v>
      </c>
      <c r="BB1229" s="329">
        <v>0</v>
      </c>
      <c r="BC1229" s="329">
        <v>0</v>
      </c>
      <c r="BD1229" s="329">
        <v>0</v>
      </c>
      <c r="BE1229" s="329">
        <v>0</v>
      </c>
      <c r="BF1229" s="329">
        <v>0</v>
      </c>
      <c r="BG1229" s="329">
        <v>0</v>
      </c>
      <c r="BH1229" s="328">
        <v>3.346429E-6</v>
      </c>
      <c r="BI1229" s="329">
        <v>4.8841780000000003E-3</v>
      </c>
      <c r="BJ1229" s="329">
        <v>0</v>
      </c>
      <c r="BK1229" s="329">
        <v>0</v>
      </c>
      <c r="BL1229" s="329">
        <v>0</v>
      </c>
      <c r="BM1229" s="41"/>
      <c r="BN1229" s="122">
        <v>5.6077152999999997E-6</v>
      </c>
      <c r="BO1229" s="122">
        <v>2.6070672000000002E-7</v>
      </c>
      <c r="BP1229" s="122">
        <v>1.9507656000000002E-6</v>
      </c>
      <c r="BQ1229" s="111">
        <v>0</v>
      </c>
      <c r="BR1229" s="122">
        <v>2.0860051E-7</v>
      </c>
      <c r="BS1229" s="122">
        <v>5.0896531000000002E-8</v>
      </c>
      <c r="BT1229" s="111">
        <v>0</v>
      </c>
      <c r="BU1229" s="122">
        <v>7.7249981000000004E-8</v>
      </c>
      <c r="BV1229" s="111">
        <v>0</v>
      </c>
      <c r="BW1229" s="111">
        <v>0</v>
      </c>
      <c r="BX1229" s="111">
        <v>0</v>
      </c>
      <c r="BY1229" s="111">
        <v>0</v>
      </c>
      <c r="BZ1229" s="111">
        <v>0</v>
      </c>
      <c r="CA1229" s="122">
        <v>1.1336357999999999E-7</v>
      </c>
      <c r="CB1229" s="122">
        <v>2.8661676999999999E-6</v>
      </c>
      <c r="CC1229" s="122">
        <v>7.9964661000000003E-8</v>
      </c>
      <c r="CD1229" s="111">
        <v>0</v>
      </c>
      <c r="CE1229" s="180"/>
      <c r="CF1229" s="173"/>
      <c r="CG1229" s="170" t="s">
        <v>8546</v>
      </c>
      <c r="CK1229" s="50"/>
      <c r="CL1229" s="41"/>
      <c r="CM1229" s="41"/>
      <c r="CN1229" s="41"/>
      <c r="CO1229" s="41"/>
      <c r="CP1229" s="41"/>
      <c r="CQ1229" s="41"/>
      <c r="CR1229" s="41"/>
      <c r="CS1229" s="41"/>
      <c r="CT1229" s="41"/>
      <c r="CU1229" s="41"/>
      <c r="CV1229" s="41"/>
      <c r="CW1229" s="41"/>
    </row>
    <row r="1230" spans="1:318" ht="14.5" customHeight="1">
      <c r="A1230" s="41" t="s">
        <v>9671</v>
      </c>
      <c r="B1230" s="119" t="s">
        <v>8704</v>
      </c>
      <c r="C1230" s="120" t="str">
        <f t="shared" si="530"/>
        <v>B.042.01.115</v>
      </c>
      <c r="D1230" s="135" t="s">
        <v>9621</v>
      </c>
      <c r="E1230" s="119" t="s">
        <v>8526</v>
      </c>
      <c r="F1230" s="118" t="str">
        <f t="shared" si="531"/>
        <v>Electricity Ireland production</v>
      </c>
      <c r="G1230" s="118">
        <f t="shared" si="532"/>
        <v>1.7338612770000001E-2</v>
      </c>
      <c r="H1230" s="118">
        <f t="shared" si="533"/>
        <v>6.7156501999999997E-4</v>
      </c>
      <c r="I1230" s="118">
        <f t="shared" si="534"/>
        <v>1.1901803900000001E-3</v>
      </c>
      <c r="J1230" s="326">
        <f t="shared" si="535"/>
        <v>1.2098336E-4</v>
      </c>
      <c r="K1230" s="118">
        <v>1.5355884E-2</v>
      </c>
      <c r="L1230" s="118">
        <v>5.3965483000000002E-4</v>
      </c>
      <c r="M1230" s="118">
        <v>6.5052556000000004E-4</v>
      </c>
      <c r="N1230" s="118">
        <v>5.4653106000000003E-4</v>
      </c>
      <c r="O1230" s="118">
        <v>1.2503395999999999E-4</v>
      </c>
      <c r="P1230" s="118">
        <v>0</v>
      </c>
      <c r="Q1230" s="118">
        <v>0</v>
      </c>
      <c r="R1230" s="118">
        <v>0</v>
      </c>
      <c r="S1230" s="118">
        <v>1.2098336E-4</v>
      </c>
      <c r="T1230" s="118">
        <v>0</v>
      </c>
      <c r="U1230" s="118">
        <v>0</v>
      </c>
      <c r="V1230" s="118">
        <v>0</v>
      </c>
      <c r="W1230" s="118">
        <v>0</v>
      </c>
      <c r="X1230" s="118">
        <v>0</v>
      </c>
      <c r="Y1230" s="41"/>
      <c r="Z1230" s="327">
        <f t="shared" si="536"/>
        <v>0.11545777443609022</v>
      </c>
      <c r="AA1230" s="41"/>
      <c r="AB1230" s="111">
        <v>1.9382090000000001</v>
      </c>
      <c r="AC1230" s="111">
        <v>1.5316883999999999</v>
      </c>
      <c r="AD1230" s="111">
        <v>0</v>
      </c>
      <c r="AE1230" s="111">
        <v>0</v>
      </c>
      <c r="AF1230" s="111">
        <v>3.1005808999999999E-2</v>
      </c>
      <c r="AG1230" s="111">
        <v>0.35359149000000001</v>
      </c>
      <c r="AH1230" s="111">
        <v>2.1923299E-2</v>
      </c>
      <c r="AI1230" s="41"/>
      <c r="AJ1230" s="114">
        <v>2.2543776999999999E-3</v>
      </c>
      <c r="AK1230" s="114">
        <v>2.0877973999999999E-3</v>
      </c>
      <c r="AL1230" s="121">
        <v>9.5462159000000003E-5</v>
      </c>
      <c r="AM1230" s="121">
        <v>7.1118109000000004E-5</v>
      </c>
      <c r="AN1230" s="113">
        <f t="shared" si="537"/>
        <v>1.2516770823900001E-7</v>
      </c>
      <c r="AO1230" s="112">
        <f t="shared" si="538"/>
        <v>3.5304052451959993E-10</v>
      </c>
      <c r="AP1230" s="112">
        <f t="shared" si="539"/>
        <v>9.960519466E-3</v>
      </c>
      <c r="AQ1230" s="328">
        <v>1.0714481E-7</v>
      </c>
      <c r="AR1230" s="328">
        <v>3.2328175999999998E-10</v>
      </c>
      <c r="AS1230" s="328">
        <v>8.8325195999999995E-15</v>
      </c>
      <c r="AT1230" s="329">
        <v>0</v>
      </c>
      <c r="AU1230" s="329">
        <v>0</v>
      </c>
      <c r="AV1230" s="328">
        <v>8.1265239000000005E-11</v>
      </c>
      <c r="AW1230" s="328">
        <v>1.7941633000000002E-8</v>
      </c>
      <c r="AX1230" s="328">
        <v>1.1520017E-11</v>
      </c>
      <c r="AY1230" s="328">
        <v>1.8229915000000001E-11</v>
      </c>
      <c r="AZ1230" s="329">
        <v>0</v>
      </c>
      <c r="BA1230" s="329">
        <v>0</v>
      </c>
      <c r="BB1230" s="329">
        <v>0</v>
      </c>
      <c r="BC1230" s="329">
        <v>0</v>
      </c>
      <c r="BD1230" s="329">
        <v>0</v>
      </c>
      <c r="BE1230" s="329">
        <v>0</v>
      </c>
      <c r="BF1230" s="329">
        <v>0</v>
      </c>
      <c r="BG1230" s="329">
        <v>0</v>
      </c>
      <c r="BH1230" s="328">
        <v>2.4418660000000002E-6</v>
      </c>
      <c r="BI1230" s="329">
        <v>9.9580776000000003E-3</v>
      </c>
      <c r="BJ1230" s="329">
        <v>0</v>
      </c>
      <c r="BK1230" s="329">
        <v>0</v>
      </c>
      <c r="BL1230" s="329">
        <v>0</v>
      </c>
      <c r="BM1230" s="41"/>
      <c r="BN1230" s="122">
        <v>5.6599716000000003E-6</v>
      </c>
      <c r="BO1230" s="122">
        <v>1.5243729E-7</v>
      </c>
      <c r="BP1230" s="122">
        <v>3.2192691E-6</v>
      </c>
      <c r="BQ1230" s="111">
        <v>0</v>
      </c>
      <c r="BR1230" s="122">
        <v>1.9825188000000001E-7</v>
      </c>
      <c r="BS1230" s="122">
        <v>5.2609603999999999E-8</v>
      </c>
      <c r="BT1230" s="111">
        <v>0</v>
      </c>
      <c r="BU1230" s="122">
        <v>7.9850055999999995E-8</v>
      </c>
      <c r="BV1230" s="111">
        <v>0</v>
      </c>
      <c r="BW1230" s="111">
        <v>0</v>
      </c>
      <c r="BX1230" s="111">
        <v>0</v>
      </c>
      <c r="BY1230" s="111">
        <v>0</v>
      </c>
      <c r="BZ1230" s="111">
        <v>0</v>
      </c>
      <c r="CA1230" s="122">
        <v>1.0958145E-7</v>
      </c>
      <c r="CB1230" s="122">
        <v>1.7896226E-6</v>
      </c>
      <c r="CC1230" s="122">
        <v>5.8349657000000003E-8</v>
      </c>
      <c r="CD1230" s="111">
        <v>0</v>
      </c>
      <c r="CE1230" s="180"/>
      <c r="CF1230" s="173"/>
      <c r="CG1230" s="170" t="s">
        <v>8546</v>
      </c>
      <c r="CH1230" s="169"/>
      <c r="CI1230" s="169"/>
      <c r="CJ1230" s="169"/>
      <c r="CK1230" s="50"/>
      <c r="CL1230" s="41"/>
      <c r="CM1230" s="169"/>
      <c r="CN1230" s="41"/>
      <c r="CO1230" s="41"/>
      <c r="CP1230" s="41"/>
      <c r="CQ1230" s="41"/>
      <c r="CR1230" s="41"/>
      <c r="CS1230" s="41"/>
      <c r="CT1230" s="41"/>
      <c r="CU1230" s="41"/>
      <c r="CV1230" s="41"/>
      <c r="CW1230" s="41"/>
    </row>
    <row r="1231" spans="1:318" ht="14.5" customHeight="1">
      <c r="A1231" s="41" t="s">
        <v>9668</v>
      </c>
      <c r="B1231" s="119" t="s">
        <v>8704</v>
      </c>
      <c r="C1231" s="120" t="str">
        <f t="shared" si="530"/>
        <v>B.042.01.116</v>
      </c>
      <c r="D1231" s="135" t="s">
        <v>9621</v>
      </c>
      <c r="E1231" s="119" t="s">
        <v>8526</v>
      </c>
      <c r="F1231" s="118" t="str">
        <f t="shared" si="531"/>
        <v>Electricity Italy production</v>
      </c>
      <c r="G1231" s="118">
        <f t="shared" si="532"/>
        <v>1.5228532950999999E-2</v>
      </c>
      <c r="H1231" s="118">
        <f t="shared" si="533"/>
        <v>5.4507831100000001E-4</v>
      </c>
      <c r="I1231" s="118">
        <f t="shared" si="534"/>
        <v>1.02651276E-3</v>
      </c>
      <c r="J1231" s="326">
        <f t="shared" si="535"/>
        <v>1.7332687999999999E-4</v>
      </c>
      <c r="K1231" s="118">
        <v>1.3483614999999999E-2</v>
      </c>
      <c r="L1231" s="118">
        <v>4.6990033999999998E-4</v>
      </c>
      <c r="M1231" s="118">
        <v>5.5661242000000001E-4</v>
      </c>
      <c r="N1231" s="118">
        <v>4.6763109E-4</v>
      </c>
      <c r="O1231" s="330">
        <v>7.7447221000000004E-5</v>
      </c>
      <c r="P1231" s="118">
        <v>0</v>
      </c>
      <c r="Q1231" s="118">
        <v>0</v>
      </c>
      <c r="R1231" s="118">
        <v>0</v>
      </c>
      <c r="S1231" s="118">
        <v>1.7332687999999999E-4</v>
      </c>
      <c r="T1231" s="118">
        <v>0</v>
      </c>
      <c r="U1231" s="118">
        <v>0</v>
      </c>
      <c r="V1231" s="118">
        <v>0</v>
      </c>
      <c r="W1231" s="118">
        <v>0</v>
      </c>
      <c r="X1231" s="118">
        <v>0</v>
      </c>
      <c r="Y1231" s="41"/>
      <c r="Z1231" s="327">
        <f t="shared" si="536"/>
        <v>0.10138056390977443</v>
      </c>
      <c r="AA1231" s="41"/>
      <c r="AB1231" s="111">
        <v>2.0124273000000001</v>
      </c>
      <c r="AC1231" s="111">
        <v>1.6502006</v>
      </c>
      <c r="AD1231" s="111">
        <v>0</v>
      </c>
      <c r="AE1231" s="111">
        <v>0</v>
      </c>
      <c r="AF1231" s="111">
        <v>6.9380217999999994E-2</v>
      </c>
      <c r="AG1231" s="111">
        <v>0.17982992</v>
      </c>
      <c r="AH1231" s="111">
        <v>0.11301654</v>
      </c>
      <c r="AI1231" s="41"/>
      <c r="AJ1231" s="114">
        <v>1.9788199E-3</v>
      </c>
      <c r="AK1231" s="114">
        <v>1.8212383000000001E-3</v>
      </c>
      <c r="AL1231" s="121">
        <v>8.3689037000000006E-5</v>
      </c>
      <c r="AM1231" s="121">
        <v>7.3892570000000003E-5</v>
      </c>
      <c r="AN1231" s="113">
        <f t="shared" si="537"/>
        <v>1.0918694538100001E-7</v>
      </c>
      <c r="AO1231" s="112">
        <f t="shared" si="538"/>
        <v>3.095008774129E-10</v>
      </c>
      <c r="AP1231" s="112">
        <f t="shared" si="539"/>
        <v>1.03490993408E-2</v>
      </c>
      <c r="AQ1231" s="328">
        <v>9.4081160000000005E-8</v>
      </c>
      <c r="AR1231" s="328">
        <v>2.8386556999999999E-10</v>
      </c>
      <c r="AS1231" s="328">
        <v>7.7556128999999993E-15</v>
      </c>
      <c r="AT1231" s="329">
        <v>0</v>
      </c>
      <c r="AU1231" s="329">
        <v>0</v>
      </c>
      <c r="AV1231" s="328">
        <v>6.9533380999999998E-11</v>
      </c>
      <c r="AW1231" s="328">
        <v>1.5036252000000001E-8</v>
      </c>
      <c r="AX1231" s="328">
        <v>9.8569298000000004E-12</v>
      </c>
      <c r="AY1231" s="328">
        <v>1.5770622000000001E-11</v>
      </c>
      <c r="AZ1231" s="329">
        <v>0</v>
      </c>
      <c r="BA1231" s="329">
        <v>0</v>
      </c>
      <c r="BB1231" s="329">
        <v>0</v>
      </c>
      <c r="BC1231" s="329">
        <v>0</v>
      </c>
      <c r="BD1231" s="329">
        <v>0</v>
      </c>
      <c r="BE1231" s="329">
        <v>0</v>
      </c>
      <c r="BF1231" s="329">
        <v>0</v>
      </c>
      <c r="BG1231" s="329">
        <v>0</v>
      </c>
      <c r="BH1231" s="328">
        <v>3.4983407999999998E-6</v>
      </c>
      <c r="BI1231" s="329">
        <v>1.0345600999999999E-2</v>
      </c>
      <c r="BJ1231" s="329">
        <v>0</v>
      </c>
      <c r="BK1231" s="329">
        <v>0</v>
      </c>
      <c r="BL1231" s="329">
        <v>0</v>
      </c>
      <c r="BM1231" s="41"/>
      <c r="BN1231" s="122">
        <v>5.2491147999999998E-6</v>
      </c>
      <c r="BO1231" s="122">
        <v>1.3161972E-7</v>
      </c>
      <c r="BP1231" s="122">
        <v>2.8267590000000001E-6</v>
      </c>
      <c r="BQ1231" s="111">
        <v>0</v>
      </c>
      <c r="BR1231" s="122">
        <v>1.4417343E-7</v>
      </c>
      <c r="BS1231" s="122">
        <v>4.5014616999999997E-8</v>
      </c>
      <c r="BT1231" s="111">
        <v>0</v>
      </c>
      <c r="BU1231" s="122">
        <v>6.8322500999999999E-8</v>
      </c>
      <c r="BV1231" s="111">
        <v>0</v>
      </c>
      <c r="BW1231" s="111">
        <v>0</v>
      </c>
      <c r="BX1231" s="111">
        <v>0</v>
      </c>
      <c r="BY1231" s="111">
        <v>0</v>
      </c>
      <c r="BZ1231" s="111">
        <v>0</v>
      </c>
      <c r="CA1231" s="122">
        <v>9.3838908999999998E-8</v>
      </c>
      <c r="CB1231" s="122">
        <v>1.8557918999999999E-6</v>
      </c>
      <c r="CC1231" s="122">
        <v>8.3594670999999999E-8</v>
      </c>
      <c r="CD1231" s="111">
        <v>0</v>
      </c>
      <c r="CE1231" s="180"/>
      <c r="CF1231" s="173"/>
      <c r="CG1231" s="170" t="s">
        <v>8546</v>
      </c>
      <c r="CH1231" s="169"/>
      <c r="CI1231" s="169"/>
      <c r="CJ1231" s="169"/>
      <c r="CK1231" s="50"/>
      <c r="CL1231" s="169"/>
      <c r="CM1231" s="169"/>
      <c r="CN1231" s="41"/>
      <c r="CO1231" s="41"/>
      <c r="CP1231" s="41"/>
      <c r="CQ1231" s="41"/>
      <c r="CR1231" s="41"/>
      <c r="CS1231" s="41"/>
      <c r="CT1231" s="41"/>
      <c r="CU1231" s="41"/>
      <c r="CV1231" s="41"/>
      <c r="CW1231" s="41"/>
    </row>
    <row r="1232" spans="1:318" ht="14.5" customHeight="1">
      <c r="A1232" s="41" t="s">
        <v>9665</v>
      </c>
      <c r="B1232" s="119" t="s">
        <v>8704</v>
      </c>
      <c r="C1232" s="120" t="str">
        <f t="shared" si="530"/>
        <v>B.042.01.117</v>
      </c>
      <c r="D1232" s="135" t="s">
        <v>9621</v>
      </c>
      <c r="E1232" s="119" t="s">
        <v>8526</v>
      </c>
      <c r="F1232" s="118" t="str">
        <f t="shared" si="531"/>
        <v>Electricity Latvia production</v>
      </c>
      <c r="G1232" s="118">
        <f t="shared" si="532"/>
        <v>8.0136510700000007E-3</v>
      </c>
      <c r="H1232" s="118">
        <f t="shared" si="533"/>
        <v>1.09556351E-3</v>
      </c>
      <c r="I1232" s="118">
        <f t="shared" si="534"/>
        <v>1.64639542E-3</v>
      </c>
      <c r="J1232" s="326">
        <f t="shared" si="535"/>
        <v>1.3571874E-4</v>
      </c>
      <c r="K1232" s="118">
        <v>5.1359734000000004E-3</v>
      </c>
      <c r="L1232" s="118">
        <v>7.8240399000000004E-4</v>
      </c>
      <c r="M1232" s="118">
        <v>8.6399142999999995E-4</v>
      </c>
      <c r="N1232" s="118">
        <v>7.2587178999999999E-4</v>
      </c>
      <c r="O1232" s="118">
        <v>3.6969172E-4</v>
      </c>
      <c r="P1232" s="118">
        <v>0</v>
      </c>
      <c r="Q1232" s="118">
        <v>0</v>
      </c>
      <c r="R1232" s="118">
        <v>0</v>
      </c>
      <c r="S1232" s="118">
        <v>1.3571874E-4</v>
      </c>
      <c r="T1232" s="118">
        <v>0</v>
      </c>
      <c r="U1232" s="118">
        <v>0</v>
      </c>
      <c r="V1232" s="118">
        <v>0</v>
      </c>
      <c r="W1232" s="118">
        <v>0</v>
      </c>
      <c r="X1232" s="118">
        <v>0</v>
      </c>
      <c r="Y1232" s="41"/>
      <c r="Z1232" s="327">
        <f t="shared" si="536"/>
        <v>3.861634135338346E-2</v>
      </c>
      <c r="AA1232" s="41"/>
      <c r="AB1232" s="111">
        <v>1.4104847</v>
      </c>
      <c r="AC1232" s="111">
        <v>0.65117535000000004</v>
      </c>
      <c r="AD1232" s="111">
        <v>0</v>
      </c>
      <c r="AE1232" s="111">
        <v>0</v>
      </c>
      <c r="AF1232" s="111">
        <v>0.14146037</v>
      </c>
      <c r="AG1232" s="111">
        <v>4.1605991000000002E-2</v>
      </c>
      <c r="AH1232" s="111">
        <v>0.57624299000000001</v>
      </c>
      <c r="AI1232" s="41"/>
      <c r="AJ1232" s="114">
        <v>1.1434635999999999E-3</v>
      </c>
      <c r="AK1232" s="114">
        <v>1.0701816999999999E-3</v>
      </c>
      <c r="AL1232" s="121">
        <v>4.0297713000000001E-5</v>
      </c>
      <c r="AM1232" s="121">
        <v>3.2984166999999998E-5</v>
      </c>
      <c r="AN1232" s="113">
        <f t="shared" si="537"/>
        <v>6.4159574920000008E-8</v>
      </c>
      <c r="AO1232" s="112">
        <f t="shared" si="538"/>
        <v>1.4903000815009999E-10</v>
      </c>
      <c r="AP1232" s="112">
        <f t="shared" si="539"/>
        <v>4.6196311774E-3</v>
      </c>
      <c r="AQ1232" s="328">
        <v>3.5835965000000003E-8</v>
      </c>
      <c r="AR1232" s="328">
        <v>1.0812576E-10</v>
      </c>
      <c r="AS1232" s="328">
        <v>2.9541501000000001E-15</v>
      </c>
      <c r="AT1232" s="329">
        <v>0</v>
      </c>
      <c r="AU1232" s="329">
        <v>0</v>
      </c>
      <c r="AV1232" s="328">
        <v>1.0793192000000001E-10</v>
      </c>
      <c r="AW1232" s="328">
        <v>2.8215677999999999E-8</v>
      </c>
      <c r="AX1232" s="328">
        <v>1.5300239E-11</v>
      </c>
      <c r="AY1232" s="328">
        <v>2.5601054999999999E-11</v>
      </c>
      <c r="AZ1232" s="329">
        <v>0</v>
      </c>
      <c r="BA1232" s="329">
        <v>0</v>
      </c>
      <c r="BB1232" s="329">
        <v>0</v>
      </c>
      <c r="BC1232" s="329">
        <v>0</v>
      </c>
      <c r="BD1232" s="329">
        <v>0</v>
      </c>
      <c r="BE1232" s="329">
        <v>0</v>
      </c>
      <c r="BF1232" s="329">
        <v>0</v>
      </c>
      <c r="BG1232" s="329">
        <v>0</v>
      </c>
      <c r="BH1232" s="328">
        <v>2.7392773999999999E-6</v>
      </c>
      <c r="BI1232" s="329">
        <v>4.6168918999999996E-3</v>
      </c>
      <c r="BJ1232" s="329">
        <v>0</v>
      </c>
      <c r="BK1232" s="329">
        <v>0</v>
      </c>
      <c r="BL1232" s="329">
        <v>0</v>
      </c>
      <c r="BM1232" s="41"/>
      <c r="BN1232" s="122">
        <v>2.8806206000000002E-6</v>
      </c>
      <c r="BO1232" s="122">
        <v>2.1203554999999999E-7</v>
      </c>
      <c r="BP1232" s="122">
        <v>1.0767261E-6</v>
      </c>
      <c r="BQ1232" s="111">
        <v>0</v>
      </c>
      <c r="BR1232" s="122">
        <v>4.534598E-7</v>
      </c>
      <c r="BS1232" s="122">
        <v>6.9873113999999996E-8</v>
      </c>
      <c r="BT1232" s="111">
        <v>0</v>
      </c>
      <c r="BU1232" s="122">
        <v>1.0605235E-7</v>
      </c>
      <c r="BV1232" s="111">
        <v>0</v>
      </c>
      <c r="BW1232" s="111">
        <v>0</v>
      </c>
      <c r="BX1232" s="111">
        <v>0</v>
      </c>
      <c r="BY1232" s="111">
        <v>0</v>
      </c>
      <c r="BZ1232" s="111">
        <v>0</v>
      </c>
      <c r="CA1232" s="122">
        <v>1.4616159E-7</v>
      </c>
      <c r="CB1232" s="122">
        <v>7.5085571000000004E-7</v>
      </c>
      <c r="CC1232" s="122">
        <v>6.5456457000000004E-8</v>
      </c>
      <c r="CD1232" s="111">
        <v>0</v>
      </c>
      <c r="CE1232" s="180"/>
      <c r="CF1232" s="173"/>
      <c r="CG1232" s="170" t="s">
        <v>8546</v>
      </c>
      <c r="CK1232" s="50"/>
      <c r="CL1232" s="169"/>
      <c r="CM1232" s="41"/>
      <c r="CN1232" s="41"/>
      <c r="CO1232" s="41"/>
      <c r="CP1232" s="41"/>
      <c r="CQ1232" s="41"/>
      <c r="CR1232" s="41"/>
      <c r="CS1232" s="41"/>
      <c r="CT1232" s="41"/>
      <c r="CU1232" s="41"/>
      <c r="CV1232" s="41"/>
      <c r="CW1232" s="169"/>
      <c r="CX1232" s="169"/>
      <c r="CY1232" s="169"/>
      <c r="CZ1232" s="169"/>
      <c r="DA1232" s="169"/>
      <c r="DB1232" s="169"/>
      <c r="DC1232" s="169"/>
      <c r="DD1232" s="169"/>
      <c r="DE1232" s="169"/>
      <c r="DF1232" s="169"/>
      <c r="DG1232" s="169"/>
    </row>
    <row r="1233" spans="1:101" ht="14.5" customHeight="1">
      <c r="A1233" s="41" t="s">
        <v>9662</v>
      </c>
      <c r="B1233" s="119" t="s">
        <v>8704</v>
      </c>
      <c r="C1233" s="120" t="str">
        <f t="shared" si="530"/>
        <v>B.042.01.118</v>
      </c>
      <c r="D1233" s="135" t="s">
        <v>9621</v>
      </c>
      <c r="E1233" s="119" t="s">
        <v>8526</v>
      </c>
      <c r="F1233" s="118" t="str">
        <f t="shared" si="531"/>
        <v>Electricity Lithuania production</v>
      </c>
      <c r="G1233" s="118">
        <f t="shared" si="532"/>
        <v>1.1559985809999999E-2</v>
      </c>
      <c r="H1233" s="118">
        <f t="shared" si="533"/>
        <v>8.7739483999999999E-4</v>
      </c>
      <c r="I1233" s="118">
        <f t="shared" si="534"/>
        <v>1.8630309099999999E-3</v>
      </c>
      <c r="J1233" s="326">
        <f t="shared" si="535"/>
        <v>2.8319256000000002E-4</v>
      </c>
      <c r="K1233" s="118">
        <v>8.5363674999999993E-3</v>
      </c>
      <c r="L1233" s="118">
        <v>1.2149903999999999E-3</v>
      </c>
      <c r="M1233" s="118">
        <v>6.4804051000000003E-4</v>
      </c>
      <c r="N1233" s="118">
        <v>5.4444327000000004E-4</v>
      </c>
      <c r="O1233" s="118">
        <v>3.3295157E-4</v>
      </c>
      <c r="P1233" s="118">
        <v>0</v>
      </c>
      <c r="Q1233" s="118">
        <v>0</v>
      </c>
      <c r="R1233" s="118">
        <v>0</v>
      </c>
      <c r="S1233" s="118">
        <v>2.8319256000000002E-4</v>
      </c>
      <c r="T1233" s="118">
        <v>0</v>
      </c>
      <c r="U1233" s="118">
        <v>0</v>
      </c>
      <c r="V1233" s="118">
        <v>0</v>
      </c>
      <c r="W1233" s="118">
        <v>0</v>
      </c>
      <c r="X1233" s="118">
        <v>0</v>
      </c>
      <c r="Y1233" s="41"/>
      <c r="Z1233" s="327">
        <f t="shared" si="536"/>
        <v>6.4183214285714274E-2</v>
      </c>
      <c r="AA1233" s="41"/>
      <c r="AB1233" s="111">
        <v>1.4564573000000001</v>
      </c>
      <c r="AC1233" s="111">
        <v>0.66887680999999999</v>
      </c>
      <c r="AD1233" s="111">
        <v>0</v>
      </c>
      <c r="AE1233" s="111">
        <v>0</v>
      </c>
      <c r="AF1233" s="111">
        <v>0.16407926</v>
      </c>
      <c r="AG1233" s="111">
        <v>0.50990787000000004</v>
      </c>
      <c r="AH1233" s="111">
        <v>0.11359334</v>
      </c>
      <c r="AI1233" s="41"/>
      <c r="AJ1233" s="114">
        <v>1.6524853999999999E-3</v>
      </c>
      <c r="AK1233" s="114">
        <v>1.5526927000000001E-3</v>
      </c>
      <c r="AL1233" s="121">
        <v>6.0484208999999997E-5</v>
      </c>
      <c r="AM1233" s="121">
        <v>3.9308477000000002E-5</v>
      </c>
      <c r="AN1233" s="113">
        <f t="shared" si="537"/>
        <v>9.3087092799999995E-8</v>
      </c>
      <c r="AO1233" s="112">
        <f t="shared" si="538"/>
        <v>2.2368420501589998E-10</v>
      </c>
      <c r="AP1233" s="112">
        <f t="shared" si="539"/>
        <v>5.5053889131000001E-3</v>
      </c>
      <c r="AQ1233" s="328">
        <v>5.9562022999999998E-8</v>
      </c>
      <c r="AR1233" s="328">
        <v>1.7971299999999999E-10</v>
      </c>
      <c r="AS1233" s="328">
        <v>4.9100159E-15</v>
      </c>
      <c r="AT1233" s="329">
        <v>0</v>
      </c>
      <c r="AU1233" s="329">
        <v>0</v>
      </c>
      <c r="AV1233" s="328">
        <v>8.0954799999999994E-11</v>
      </c>
      <c r="AW1233" s="328">
        <v>3.3444114999999999E-8</v>
      </c>
      <c r="AX1233" s="328">
        <v>1.1476009999999999E-11</v>
      </c>
      <c r="AY1233" s="328">
        <v>3.2490284999999999E-11</v>
      </c>
      <c r="AZ1233" s="329">
        <v>0</v>
      </c>
      <c r="BA1233" s="329">
        <v>0</v>
      </c>
      <c r="BB1233" s="329">
        <v>0</v>
      </c>
      <c r="BC1233" s="329">
        <v>0</v>
      </c>
      <c r="BD1233" s="329">
        <v>0</v>
      </c>
      <c r="BE1233" s="329">
        <v>0</v>
      </c>
      <c r="BF1233" s="329">
        <v>0</v>
      </c>
      <c r="BG1233" s="329">
        <v>0</v>
      </c>
      <c r="BH1233" s="328">
        <v>5.7158131000000001E-6</v>
      </c>
      <c r="BI1233" s="329">
        <v>5.4996730999999997E-3</v>
      </c>
      <c r="BJ1233" s="329">
        <v>0</v>
      </c>
      <c r="BK1233" s="329">
        <v>0</v>
      </c>
      <c r="BL1233" s="329">
        <v>0</v>
      </c>
      <c r="BM1233" s="41"/>
      <c r="BN1233" s="122">
        <v>3.6788214E-6</v>
      </c>
      <c r="BO1233" s="122">
        <v>2.5065037999999999E-7</v>
      </c>
      <c r="BP1233" s="122">
        <v>1.7895983E-6</v>
      </c>
      <c r="BQ1233" s="111">
        <v>0</v>
      </c>
      <c r="BR1233" s="122">
        <v>4.6540618E-7</v>
      </c>
      <c r="BS1233" s="122">
        <v>5.2408631000000001E-8</v>
      </c>
      <c r="BT1233" s="111">
        <v>0</v>
      </c>
      <c r="BU1233" s="122">
        <v>7.9545023000000006E-8</v>
      </c>
      <c r="BV1233" s="111">
        <v>0</v>
      </c>
      <c r="BW1233" s="111">
        <v>0</v>
      </c>
      <c r="BX1233" s="111">
        <v>0</v>
      </c>
      <c r="BY1233" s="111">
        <v>0</v>
      </c>
      <c r="BZ1233" s="111">
        <v>0</v>
      </c>
      <c r="CA1233" s="122">
        <v>1.1557597E-7</v>
      </c>
      <c r="CB1233" s="122">
        <v>7.8905453000000001E-7</v>
      </c>
      <c r="CC1233" s="122">
        <v>1.3658231999999999E-7</v>
      </c>
      <c r="CD1233" s="111">
        <v>0</v>
      </c>
      <c r="CE1233" s="180"/>
      <c r="CF1233" s="173"/>
      <c r="CG1233" s="170" t="s">
        <v>8546</v>
      </c>
      <c r="CK1233" s="50"/>
      <c r="CL1233" s="41"/>
      <c r="CM1233" s="41"/>
      <c r="CN1233" s="41"/>
      <c r="CO1233" s="41"/>
      <c r="CP1233" s="41"/>
      <c r="CQ1233" s="41"/>
      <c r="CR1233" s="41"/>
      <c r="CS1233" s="41"/>
      <c r="CT1233" s="169"/>
      <c r="CU1233" s="169"/>
      <c r="CV1233" s="169"/>
      <c r="CW1233" s="131"/>
    </row>
    <row r="1234" spans="1:101" ht="14.5" customHeight="1">
      <c r="A1234" s="41" t="s">
        <v>9659</v>
      </c>
      <c r="B1234" s="119" t="s">
        <v>8704</v>
      </c>
      <c r="C1234" s="120" t="str">
        <f t="shared" si="530"/>
        <v>B.042.01.119</v>
      </c>
      <c r="D1234" s="135" t="s">
        <v>9621</v>
      </c>
      <c r="E1234" s="119" t="s">
        <v>8526</v>
      </c>
      <c r="F1234" s="118" t="str">
        <f t="shared" si="531"/>
        <v>Electricity Luxembourg production</v>
      </c>
      <c r="G1234" s="118">
        <f t="shared" si="532"/>
        <v>5.3582551699999995E-3</v>
      </c>
      <c r="H1234" s="118">
        <f t="shared" si="533"/>
        <v>4.9225716000000008E-4</v>
      </c>
      <c r="I1234" s="118">
        <f t="shared" si="534"/>
        <v>1.14107436E-3</v>
      </c>
      <c r="J1234" s="326">
        <f t="shared" si="535"/>
        <v>3.5340475000000002E-4</v>
      </c>
      <c r="K1234" s="118">
        <v>3.3715188999999999E-3</v>
      </c>
      <c r="L1234" s="118">
        <v>7.7874062999999996E-4</v>
      </c>
      <c r="M1234" s="118">
        <v>3.6233373000000001E-4</v>
      </c>
      <c r="N1234" s="118">
        <v>3.0441023000000002E-4</v>
      </c>
      <c r="O1234" s="118">
        <v>1.8784693E-4</v>
      </c>
      <c r="P1234" s="118">
        <v>0</v>
      </c>
      <c r="Q1234" s="118">
        <v>0</v>
      </c>
      <c r="R1234" s="118">
        <v>0</v>
      </c>
      <c r="S1234" s="118">
        <v>3.5340475000000002E-4</v>
      </c>
      <c r="T1234" s="118">
        <v>0</v>
      </c>
      <c r="U1234" s="118">
        <v>0</v>
      </c>
      <c r="V1234" s="118">
        <v>0</v>
      </c>
      <c r="W1234" s="118">
        <v>0</v>
      </c>
      <c r="X1234" s="118">
        <v>0</v>
      </c>
      <c r="Y1234" s="41"/>
      <c r="Z1234" s="327">
        <f t="shared" si="536"/>
        <v>2.5349766165413533E-2</v>
      </c>
      <c r="AA1234" s="41"/>
      <c r="AB1234" s="111">
        <v>1.2817057000000001</v>
      </c>
      <c r="AC1234" s="111">
        <v>0.37811934000000003</v>
      </c>
      <c r="AD1234" s="111">
        <v>0</v>
      </c>
      <c r="AE1234" s="111">
        <v>0</v>
      </c>
      <c r="AF1234" s="111">
        <v>0.34466697000000002</v>
      </c>
      <c r="AG1234" s="111">
        <v>0.50302747999999997</v>
      </c>
      <c r="AH1234" s="111">
        <v>5.5891940000000001E-2</v>
      </c>
      <c r="AI1234" s="41"/>
      <c r="AJ1234" s="114">
        <v>7.8438187E-4</v>
      </c>
      <c r="AK1234" s="114">
        <v>7.3560585000000003E-4</v>
      </c>
      <c r="AL1234" s="121">
        <v>2.6409113E-5</v>
      </c>
      <c r="AM1234" s="121">
        <v>2.2366912E-5</v>
      </c>
      <c r="AN1234" s="113">
        <f t="shared" si="537"/>
        <v>4.4101070613000002E-8</v>
      </c>
      <c r="AO1234" s="112">
        <f t="shared" si="538"/>
        <v>9.7666835457100006E-11</v>
      </c>
      <c r="AP1234" s="112">
        <f t="shared" si="539"/>
        <v>3.1326206398999998E-3</v>
      </c>
      <c r="AQ1234" s="328">
        <v>2.3524583E-8</v>
      </c>
      <c r="AR1234" s="328">
        <v>7.0979344000000006E-11</v>
      </c>
      <c r="AS1234" s="328">
        <v>1.9392571E-15</v>
      </c>
      <c r="AT1234" s="329">
        <v>0</v>
      </c>
      <c r="AU1234" s="329">
        <v>0</v>
      </c>
      <c r="AV1234" s="328">
        <v>4.5263612999999999E-11</v>
      </c>
      <c r="AW1234" s="328">
        <v>2.0531223999999999E-8</v>
      </c>
      <c r="AX1234" s="328">
        <v>6.4164902000000004E-12</v>
      </c>
      <c r="AY1234" s="328">
        <v>2.0269062E-11</v>
      </c>
      <c r="AZ1234" s="329">
        <v>0</v>
      </c>
      <c r="BA1234" s="329">
        <v>0</v>
      </c>
      <c r="BB1234" s="329">
        <v>0</v>
      </c>
      <c r="BC1234" s="329">
        <v>0</v>
      </c>
      <c r="BD1234" s="329">
        <v>0</v>
      </c>
      <c r="BE1234" s="329">
        <v>0</v>
      </c>
      <c r="BF1234" s="329">
        <v>0</v>
      </c>
      <c r="BG1234" s="329">
        <v>0</v>
      </c>
      <c r="BH1234" s="328">
        <v>7.1329399000000002E-6</v>
      </c>
      <c r="BI1234" s="329">
        <v>3.1254876999999999E-3</v>
      </c>
      <c r="BJ1234" s="329">
        <v>0</v>
      </c>
      <c r="BK1234" s="329">
        <v>0</v>
      </c>
      <c r="BL1234" s="329">
        <v>0</v>
      </c>
      <c r="BM1234" s="41"/>
      <c r="BN1234" s="122">
        <v>1.8913628999999999E-6</v>
      </c>
      <c r="BO1234" s="122">
        <v>1.5464306E-7</v>
      </c>
      <c r="BP1234" s="122">
        <v>7.0681873000000002E-7</v>
      </c>
      <c r="BQ1234" s="111">
        <v>0</v>
      </c>
      <c r="BR1234" s="122">
        <v>2.7367154000000002E-7</v>
      </c>
      <c r="BS1234" s="122">
        <v>2.9302821E-8</v>
      </c>
      <c r="BT1234" s="111">
        <v>0</v>
      </c>
      <c r="BU1234" s="122">
        <v>4.4475376E-8</v>
      </c>
      <c r="BV1234" s="111">
        <v>0</v>
      </c>
      <c r="BW1234" s="111">
        <v>0</v>
      </c>
      <c r="BX1234" s="111">
        <v>0</v>
      </c>
      <c r="BY1234" s="111">
        <v>0</v>
      </c>
      <c r="BZ1234" s="111">
        <v>0</v>
      </c>
      <c r="CA1234" s="122">
        <v>6.5562241000000002E-8</v>
      </c>
      <c r="CB1234" s="122">
        <v>4.4644385000000001E-7</v>
      </c>
      <c r="CC1234" s="122">
        <v>1.7044531E-7</v>
      </c>
      <c r="CD1234" s="111">
        <v>0</v>
      </c>
      <c r="CE1234" s="180"/>
      <c r="CF1234" s="173"/>
      <c r="CG1234" s="170" t="s">
        <v>8546</v>
      </c>
      <c r="CK1234" s="50"/>
      <c r="CL1234" s="41"/>
      <c r="CM1234" s="41"/>
      <c r="CN1234" s="41"/>
      <c r="CO1234" s="41"/>
      <c r="CP1234" s="41"/>
      <c r="CQ1234" s="41"/>
      <c r="CR1234" s="41"/>
      <c r="CS1234" s="41"/>
      <c r="CT1234" s="131"/>
      <c r="CU1234" s="131"/>
      <c r="CV1234" s="131"/>
      <c r="CW1234" s="131"/>
    </row>
    <row r="1235" spans="1:101" ht="14.5" customHeight="1">
      <c r="A1235" s="41" t="s">
        <v>9656</v>
      </c>
      <c r="B1235" s="119" t="s">
        <v>8704</v>
      </c>
      <c r="C1235" s="120" t="str">
        <f t="shared" si="530"/>
        <v>B.042.01.120</v>
      </c>
      <c r="D1235" s="135" t="s">
        <v>9621</v>
      </c>
      <c r="E1235" s="119" t="s">
        <v>8526</v>
      </c>
      <c r="F1235" s="118" t="str">
        <f t="shared" si="531"/>
        <v>Electricity Malta production</v>
      </c>
      <c r="G1235" s="118">
        <f t="shared" si="532"/>
        <v>2.8918213300000002E-2</v>
      </c>
      <c r="H1235" s="118">
        <f t="shared" si="533"/>
        <v>3.8063890999999999E-3</v>
      </c>
      <c r="I1235" s="118">
        <f t="shared" si="534"/>
        <v>5.8444962000000003E-3</v>
      </c>
      <c r="J1235" s="326">
        <f t="shared" si="535"/>
        <v>0</v>
      </c>
      <c r="K1235" s="118">
        <v>1.9267328E-2</v>
      </c>
      <c r="L1235" s="118">
        <v>2.8693979E-3</v>
      </c>
      <c r="M1235" s="118">
        <v>2.9750982999999999E-3</v>
      </c>
      <c r="N1235" s="118">
        <v>2.4994923E-3</v>
      </c>
      <c r="O1235" s="118">
        <v>1.3068967999999999E-3</v>
      </c>
      <c r="P1235" s="118">
        <v>0</v>
      </c>
      <c r="Q1235" s="118">
        <v>0</v>
      </c>
      <c r="R1235" s="118">
        <v>0</v>
      </c>
      <c r="S1235" s="118">
        <v>0</v>
      </c>
      <c r="T1235" s="118">
        <v>0</v>
      </c>
      <c r="U1235" s="118">
        <v>0</v>
      </c>
      <c r="V1235" s="118">
        <v>0</v>
      </c>
      <c r="W1235" s="118">
        <v>0</v>
      </c>
      <c r="X1235" s="118">
        <v>0</v>
      </c>
      <c r="Y1235" s="41"/>
      <c r="Z1235" s="327">
        <f t="shared" si="536"/>
        <v>0.14486712781954886</v>
      </c>
      <c r="AA1235" s="41"/>
      <c r="AB1235" s="111">
        <v>2.3494853999999998</v>
      </c>
      <c r="AC1235" s="111">
        <v>2.3442221999999999</v>
      </c>
      <c r="AD1235" s="111">
        <v>0</v>
      </c>
      <c r="AE1235" s="111">
        <v>0</v>
      </c>
      <c r="AF1235" s="111">
        <v>5.2631579E-3</v>
      </c>
      <c r="AG1235" s="111">
        <v>0</v>
      </c>
      <c r="AH1235" s="111">
        <v>0</v>
      </c>
      <c r="AI1235" s="41"/>
      <c r="AJ1235" s="114">
        <v>4.1998877E-3</v>
      </c>
      <c r="AK1235" s="114">
        <v>3.9311639000000004E-3</v>
      </c>
      <c r="AL1235" s="114">
        <v>1.4877059E-4</v>
      </c>
      <c r="AM1235" s="114">
        <v>1.1995321E-4</v>
      </c>
      <c r="AN1235" s="113">
        <f t="shared" si="537"/>
        <v>2.3568128652999999E-7</v>
      </c>
      <c r="AO1235" s="112">
        <f t="shared" si="538"/>
        <v>5.5018710933500003E-10</v>
      </c>
      <c r="AP1235" s="112">
        <f t="shared" si="539"/>
        <v>1.680017E-2</v>
      </c>
      <c r="AQ1235" s="328">
        <v>1.3443668999999999E-7</v>
      </c>
      <c r="AR1235" s="328">
        <v>4.0562794999999999E-10</v>
      </c>
      <c r="AS1235" s="328">
        <v>1.1082334999999999E-14</v>
      </c>
      <c r="AT1235" s="329">
        <v>0</v>
      </c>
      <c r="AU1235" s="329">
        <v>0</v>
      </c>
      <c r="AV1235" s="328">
        <v>3.7165652999999999E-10</v>
      </c>
      <c r="AW1235" s="328">
        <v>1.0087294E-7</v>
      </c>
      <c r="AX1235" s="328">
        <v>5.2685377000000001E-11</v>
      </c>
      <c r="AY1235" s="328">
        <v>9.1862700000000001E-11</v>
      </c>
      <c r="AZ1235" s="329">
        <v>0</v>
      </c>
      <c r="BA1235" s="329">
        <v>0</v>
      </c>
      <c r="BB1235" s="329">
        <v>0</v>
      </c>
      <c r="BC1235" s="329">
        <v>0</v>
      </c>
      <c r="BD1235" s="329">
        <v>0</v>
      </c>
      <c r="BE1235" s="329">
        <v>0</v>
      </c>
      <c r="BF1235" s="329">
        <v>0</v>
      </c>
      <c r="BG1235" s="329">
        <v>0</v>
      </c>
      <c r="BH1235" s="329">
        <v>0</v>
      </c>
      <c r="BI1235" s="329">
        <v>1.680017E-2</v>
      </c>
      <c r="BJ1235" s="329">
        <v>0</v>
      </c>
      <c r="BK1235" s="329">
        <v>0</v>
      </c>
      <c r="BL1235" s="329">
        <v>0</v>
      </c>
      <c r="BM1235" s="41"/>
      <c r="BN1235" s="122">
        <v>1.0225841999999999E-5</v>
      </c>
      <c r="BO1235" s="122">
        <v>7.5568871000000004E-7</v>
      </c>
      <c r="BP1235" s="122">
        <v>4.0392798E-6</v>
      </c>
      <c r="BQ1235" s="111">
        <v>0</v>
      </c>
      <c r="BR1235" s="122">
        <v>1.6128444E-6</v>
      </c>
      <c r="BS1235" s="122">
        <v>2.4060351999999998E-7</v>
      </c>
      <c r="BT1235" s="111">
        <v>0</v>
      </c>
      <c r="BU1235" s="122">
        <v>3.6518437000000001E-7</v>
      </c>
      <c r="BV1235" s="111">
        <v>0</v>
      </c>
      <c r="BW1235" s="111">
        <v>0</v>
      </c>
      <c r="BX1235" s="111">
        <v>0</v>
      </c>
      <c r="BY1235" s="111">
        <v>0</v>
      </c>
      <c r="BZ1235" s="111">
        <v>0</v>
      </c>
      <c r="CA1235" s="122">
        <v>5.0495698000000005E-7</v>
      </c>
      <c r="CB1235" s="122">
        <v>2.7072845999999999E-6</v>
      </c>
      <c r="CC1235" s="111">
        <v>0</v>
      </c>
      <c r="CD1235" s="111">
        <v>0</v>
      </c>
      <c r="CE1235" s="180"/>
      <c r="CF1235" s="173"/>
      <c r="CG1235" s="170" t="s">
        <v>8546</v>
      </c>
      <c r="CK1235" s="50"/>
      <c r="CL1235" s="41"/>
      <c r="CM1235" s="41"/>
      <c r="CN1235" s="41"/>
      <c r="CO1235" s="41"/>
      <c r="CP1235" s="41"/>
      <c r="CQ1235" s="41"/>
      <c r="CR1235" s="41"/>
      <c r="CS1235" s="41"/>
      <c r="CT1235" s="131"/>
      <c r="CU1235" s="131"/>
      <c r="CV1235" s="131"/>
      <c r="CW1235" s="131"/>
    </row>
    <row r="1236" spans="1:101" ht="14.5" customHeight="1">
      <c r="A1236" s="41" t="s">
        <v>9653</v>
      </c>
      <c r="B1236" s="119" t="s">
        <v>8704</v>
      </c>
      <c r="C1236" s="120" t="str">
        <f t="shared" si="530"/>
        <v>B.042.01.121</v>
      </c>
      <c r="D1236" s="135" t="s">
        <v>9621</v>
      </c>
      <c r="E1236" s="119" t="s">
        <v>8526</v>
      </c>
      <c r="F1236" s="118" t="str">
        <f t="shared" si="531"/>
        <v>Electricity Netherlands production</v>
      </c>
      <c r="G1236" s="118">
        <f t="shared" si="532"/>
        <v>1.8568690570000001E-2</v>
      </c>
      <c r="H1236" s="118">
        <f t="shared" si="533"/>
        <v>6.1848390000000006E-4</v>
      </c>
      <c r="I1236" s="118">
        <f t="shared" si="534"/>
        <v>1.11137846E-3</v>
      </c>
      <c r="J1236" s="326">
        <f t="shared" si="535"/>
        <v>1.0501812100000001E-3</v>
      </c>
      <c r="K1236" s="118">
        <v>1.5788646999999999E-2</v>
      </c>
      <c r="L1236" s="118">
        <v>5.2442807999999997E-4</v>
      </c>
      <c r="M1236" s="118">
        <v>5.8695038000000004E-4</v>
      </c>
      <c r="N1236" s="118">
        <v>4.9311915000000003E-4</v>
      </c>
      <c r="O1236" s="118">
        <v>1.2536475E-4</v>
      </c>
      <c r="P1236" s="118">
        <v>0</v>
      </c>
      <c r="Q1236" s="118">
        <v>0</v>
      </c>
      <c r="R1236" s="118">
        <v>0</v>
      </c>
      <c r="S1236" s="118">
        <v>2.3641016000000001E-4</v>
      </c>
      <c r="T1236" s="118">
        <v>0</v>
      </c>
      <c r="U1236" s="118">
        <v>8.1377105000000004E-4</v>
      </c>
      <c r="V1236" s="118">
        <v>0</v>
      </c>
      <c r="W1236" s="118">
        <v>0</v>
      </c>
      <c r="X1236" s="118">
        <v>0</v>
      </c>
      <c r="Y1236" s="41"/>
      <c r="Z1236" s="327">
        <f t="shared" si="536"/>
        <v>0.11871163157894736</v>
      </c>
      <c r="AA1236" s="41"/>
      <c r="AB1236" s="111">
        <v>1.9925900000000001</v>
      </c>
      <c r="AC1236" s="111">
        <v>1.4626699999999999</v>
      </c>
      <c r="AD1236" s="111">
        <v>0.11031282000000001</v>
      </c>
      <c r="AE1236" s="111">
        <v>0</v>
      </c>
      <c r="AF1236" s="111">
        <v>8.4374220999999999E-2</v>
      </c>
      <c r="AG1236" s="111">
        <v>0.33471055</v>
      </c>
      <c r="AH1236" s="111">
        <v>5.2244102000000004E-4</v>
      </c>
      <c r="AI1236" s="41"/>
      <c r="AJ1236" s="114">
        <v>2.2827521999999999E-3</v>
      </c>
      <c r="AK1236" s="114">
        <v>2.1234318000000001E-3</v>
      </c>
      <c r="AL1236" s="121">
        <v>9.7354198999999994E-5</v>
      </c>
      <c r="AM1236" s="121">
        <v>6.1966189E-5</v>
      </c>
      <c r="AN1236" s="113">
        <f t="shared" si="537"/>
        <v>1.27304064273E-7</v>
      </c>
      <c r="AO1236" s="112">
        <f t="shared" si="538"/>
        <v>3.6003771743959999E-10</v>
      </c>
      <c r="AP1236" s="112">
        <f t="shared" si="539"/>
        <v>8.6787379813000002E-3</v>
      </c>
      <c r="AQ1236" s="328">
        <v>1.1016439E-7</v>
      </c>
      <c r="AR1236" s="328">
        <v>3.3239256000000001E-10</v>
      </c>
      <c r="AS1236" s="328">
        <v>9.0814396000000004E-15</v>
      </c>
      <c r="AT1236" s="329">
        <v>0</v>
      </c>
      <c r="AU1236" s="329">
        <v>0</v>
      </c>
      <c r="AV1236" s="328">
        <v>7.3323272999999995E-11</v>
      </c>
      <c r="AW1236" s="328">
        <v>1.7066351000000001E-8</v>
      </c>
      <c r="AX1236" s="328">
        <v>1.0394178000000001E-11</v>
      </c>
      <c r="AY1236" s="328">
        <v>1.7241898E-11</v>
      </c>
      <c r="AZ1236" s="329">
        <v>0</v>
      </c>
      <c r="BA1236" s="329">
        <v>0</v>
      </c>
      <c r="BB1236" s="329">
        <v>0</v>
      </c>
      <c r="BC1236" s="329">
        <v>0</v>
      </c>
      <c r="BD1236" s="329">
        <v>0</v>
      </c>
      <c r="BE1236" s="329">
        <v>0</v>
      </c>
      <c r="BF1236" s="329">
        <v>0</v>
      </c>
      <c r="BG1236" s="329">
        <v>0</v>
      </c>
      <c r="BH1236" s="328">
        <v>4.7715812999999997E-6</v>
      </c>
      <c r="BI1236" s="329">
        <v>8.6739664000000001E-3</v>
      </c>
      <c r="BJ1236" s="329">
        <v>0</v>
      </c>
      <c r="BK1236" s="329">
        <v>0</v>
      </c>
      <c r="BL1236" s="329">
        <v>0</v>
      </c>
      <c r="BM1236" s="41"/>
      <c r="BN1236" s="122">
        <v>5.8414205999999999E-6</v>
      </c>
      <c r="BO1236" s="122">
        <v>1.4301088E-7</v>
      </c>
      <c r="BP1236" s="122">
        <v>3.3099952E-6</v>
      </c>
      <c r="BQ1236" s="111">
        <v>0</v>
      </c>
      <c r="BR1236" s="122">
        <v>1.9461716E-7</v>
      </c>
      <c r="BS1236" s="122">
        <v>4.7468121999999998E-8</v>
      </c>
      <c r="BT1236" s="111">
        <v>0</v>
      </c>
      <c r="BU1236" s="122">
        <v>7.2046393999999995E-8</v>
      </c>
      <c r="BV1236" s="111">
        <v>0</v>
      </c>
      <c r="BW1236" s="111">
        <v>0</v>
      </c>
      <c r="BX1236" s="111">
        <v>0</v>
      </c>
      <c r="BY1236" s="111">
        <v>0</v>
      </c>
      <c r="BZ1236" s="111">
        <v>0</v>
      </c>
      <c r="CA1236" s="122">
        <v>9.9227321999999996E-8</v>
      </c>
      <c r="CB1236" s="122">
        <v>1.8610362000000001E-6</v>
      </c>
      <c r="CC1236" s="122">
        <v>1.1401941E-7</v>
      </c>
      <c r="CD1236" s="111">
        <v>0</v>
      </c>
      <c r="CE1236" s="181"/>
      <c r="CF1236" s="181"/>
      <c r="CG1236" s="170" t="s">
        <v>8546</v>
      </c>
      <c r="CK1236" s="50"/>
      <c r="CL1236" s="41"/>
      <c r="CM1236" s="41"/>
      <c r="CN1236" s="41"/>
      <c r="CO1236" s="169"/>
      <c r="CP1236" s="169"/>
      <c r="CQ1236" s="169"/>
      <c r="CR1236" s="169"/>
      <c r="CS1236" s="169"/>
      <c r="CT1236" s="131"/>
      <c r="CU1236" s="131"/>
      <c r="CV1236" s="131"/>
      <c r="CW1236" s="131"/>
    </row>
    <row r="1237" spans="1:101" ht="14.5" customHeight="1">
      <c r="A1237" s="41" t="s">
        <v>9650</v>
      </c>
      <c r="B1237" s="119" t="s">
        <v>8704</v>
      </c>
      <c r="C1237" s="120" t="str">
        <f t="shared" si="530"/>
        <v>B.042.01.122</v>
      </c>
      <c r="D1237" s="135" t="s">
        <v>9621</v>
      </c>
      <c r="E1237" s="119" t="s">
        <v>8526</v>
      </c>
      <c r="F1237" s="118" t="str">
        <f t="shared" si="531"/>
        <v>Electricity Norway production</v>
      </c>
      <c r="G1237" s="118">
        <f t="shared" si="532"/>
        <v>8.5534040690000003E-4</v>
      </c>
      <c r="H1237" s="118">
        <f t="shared" si="533"/>
        <v>4.3086243899999996E-5</v>
      </c>
      <c r="I1237" s="118">
        <f t="shared" si="534"/>
        <v>6.0104212999999995E-5</v>
      </c>
      <c r="J1237" s="326">
        <f t="shared" si="535"/>
        <v>2.3098441000000001E-4</v>
      </c>
      <c r="K1237" s="118">
        <v>5.2116553999999999E-4</v>
      </c>
      <c r="L1237" s="330">
        <v>1.7616412999999998E-5</v>
      </c>
      <c r="M1237" s="330">
        <v>4.2487799999999997E-5</v>
      </c>
      <c r="N1237" s="330">
        <v>3.5695602999999999E-5</v>
      </c>
      <c r="O1237" s="330">
        <v>7.3906408999999997E-6</v>
      </c>
      <c r="P1237" s="118">
        <v>0</v>
      </c>
      <c r="Q1237" s="118">
        <v>0</v>
      </c>
      <c r="R1237" s="118">
        <v>0</v>
      </c>
      <c r="S1237" s="118">
        <v>2.3098441000000001E-4</v>
      </c>
      <c r="T1237" s="118">
        <v>0</v>
      </c>
      <c r="U1237" s="118">
        <v>0</v>
      </c>
      <c r="V1237" s="118">
        <v>0</v>
      </c>
      <c r="W1237" s="118">
        <v>0</v>
      </c>
      <c r="X1237" s="118">
        <v>0</v>
      </c>
      <c r="Y1237" s="41"/>
      <c r="Z1237" s="327">
        <f t="shared" si="536"/>
        <v>3.9185378947368416E-3</v>
      </c>
      <c r="AA1237" s="41"/>
      <c r="AB1237" s="111">
        <v>1.0705910000000001</v>
      </c>
      <c r="AC1237" s="111">
        <v>2.9197173999999999E-2</v>
      </c>
      <c r="AD1237" s="111">
        <v>0</v>
      </c>
      <c r="AE1237" s="111">
        <v>0</v>
      </c>
      <c r="AF1237" s="111">
        <v>1.5167602999999999E-3</v>
      </c>
      <c r="AG1237" s="111">
        <v>0.11072351</v>
      </c>
      <c r="AH1237" s="111">
        <v>0.92915353000000001</v>
      </c>
      <c r="AI1237" s="41"/>
      <c r="AJ1237" s="121">
        <v>7.9807805999999995E-5</v>
      </c>
      <c r="AK1237" s="121">
        <v>7.4746192999999993E-5</v>
      </c>
      <c r="AL1237" s="121">
        <v>3.3914402E-6</v>
      </c>
      <c r="AM1237" s="121">
        <v>1.670172E-6</v>
      </c>
      <c r="AN1237" s="113">
        <f t="shared" si="537"/>
        <v>4.4811866096000006E-9</v>
      </c>
      <c r="AO1237" s="112">
        <f t="shared" si="538"/>
        <v>1.2542308328150001E-11</v>
      </c>
      <c r="AP1237" s="112">
        <f t="shared" si="539"/>
        <v>2.339176506E-4</v>
      </c>
      <c r="AQ1237" s="328">
        <v>3.6364031000000001E-9</v>
      </c>
      <c r="AR1237" s="328">
        <v>1.0971906E-11</v>
      </c>
      <c r="AS1237" s="328">
        <v>2.9976814999999998E-16</v>
      </c>
      <c r="AT1237" s="329">
        <v>0</v>
      </c>
      <c r="AU1237" s="329">
        <v>0</v>
      </c>
      <c r="AV1237" s="328">
        <v>5.3076795999999996E-12</v>
      </c>
      <c r="AW1237" s="328">
        <v>8.3947583000000002E-10</v>
      </c>
      <c r="AX1237" s="328">
        <v>7.5240732000000005E-13</v>
      </c>
      <c r="AY1237" s="328">
        <v>8.1769524000000004E-13</v>
      </c>
      <c r="AZ1237" s="329">
        <v>0</v>
      </c>
      <c r="BA1237" s="329">
        <v>0</v>
      </c>
      <c r="BB1237" s="329">
        <v>0</v>
      </c>
      <c r="BC1237" s="329">
        <v>0</v>
      </c>
      <c r="BD1237" s="329">
        <v>0</v>
      </c>
      <c r="BE1237" s="329">
        <v>0</v>
      </c>
      <c r="BF1237" s="329">
        <v>0</v>
      </c>
      <c r="BG1237" s="329">
        <v>0</v>
      </c>
      <c r="BH1237" s="328">
        <v>4.6620705999999999E-6</v>
      </c>
      <c r="BI1237" s="329">
        <v>2.2925558E-4</v>
      </c>
      <c r="BJ1237" s="329">
        <v>0</v>
      </c>
      <c r="BK1237" s="329">
        <v>0</v>
      </c>
      <c r="BL1237" s="329">
        <v>0</v>
      </c>
      <c r="BM1237" s="41"/>
      <c r="BN1237" s="122">
        <v>2.8698231999999999E-7</v>
      </c>
      <c r="BO1237" s="122">
        <v>7.3848714E-9</v>
      </c>
      <c r="BP1237" s="122">
        <v>1.0925923E-7</v>
      </c>
      <c r="BQ1237" s="111">
        <v>0</v>
      </c>
      <c r="BR1237" s="122">
        <v>1.0136068999999999E-8</v>
      </c>
      <c r="BS1237" s="122">
        <v>3.436093E-9</v>
      </c>
      <c r="BT1237" s="111">
        <v>0</v>
      </c>
      <c r="BU1237" s="122">
        <v>5.2152497000000001E-9</v>
      </c>
      <c r="BV1237" s="111">
        <v>0</v>
      </c>
      <c r="BW1237" s="111">
        <v>0</v>
      </c>
      <c r="BX1237" s="111">
        <v>0</v>
      </c>
      <c r="BY1237" s="111">
        <v>0</v>
      </c>
      <c r="BZ1237" s="111">
        <v>0</v>
      </c>
      <c r="CA1237" s="122">
        <v>6.9901882999999997E-9</v>
      </c>
      <c r="CB1237" s="122">
        <v>3.3158012999999999E-8</v>
      </c>
      <c r="CC1237" s="122">
        <v>1.114026E-7</v>
      </c>
      <c r="CD1237" s="111">
        <v>0</v>
      </c>
      <c r="CE1237" s="181"/>
      <c r="CF1237" s="181"/>
      <c r="CG1237" s="170" t="s">
        <v>8546</v>
      </c>
      <c r="CK1237" s="50"/>
      <c r="CL1237" s="41"/>
      <c r="CM1237" s="41"/>
      <c r="CN1237" s="169"/>
      <c r="CO1237" s="41"/>
      <c r="CP1237" s="41"/>
      <c r="CQ1237" s="41"/>
      <c r="CR1237" s="131"/>
      <c r="CS1237" s="131"/>
      <c r="CT1237" s="131"/>
      <c r="CU1237" s="131"/>
      <c r="CV1237" s="131"/>
      <c r="CW1237" s="41"/>
    </row>
    <row r="1238" spans="1:101" ht="14.5" customHeight="1">
      <c r="A1238" s="41" t="s">
        <v>9647</v>
      </c>
      <c r="B1238" s="119" t="s">
        <v>8704</v>
      </c>
      <c r="C1238" s="120" t="str">
        <f t="shared" si="530"/>
        <v>B.042.01.123</v>
      </c>
      <c r="D1238" s="135" t="s">
        <v>9621</v>
      </c>
      <c r="E1238" s="119" t="s">
        <v>8526</v>
      </c>
      <c r="F1238" s="118" t="str">
        <f t="shared" si="531"/>
        <v>Electricity Poland production</v>
      </c>
      <c r="G1238" s="118">
        <f t="shared" si="532"/>
        <v>3.5099838403000003E-2</v>
      </c>
      <c r="H1238" s="118">
        <f t="shared" si="533"/>
        <v>1.8556502100000002E-3</v>
      </c>
      <c r="I1238" s="118">
        <f t="shared" si="534"/>
        <v>4.6960483000000001E-3</v>
      </c>
      <c r="J1238" s="326">
        <f t="shared" si="535"/>
        <v>9.7263893000000003E-5</v>
      </c>
      <c r="K1238" s="118">
        <v>2.8450876E-2</v>
      </c>
      <c r="L1238" s="118">
        <v>3.0113636000000002E-3</v>
      </c>
      <c r="M1238" s="118">
        <v>1.6846846999999999E-3</v>
      </c>
      <c r="N1238" s="118">
        <v>1.4153671000000001E-3</v>
      </c>
      <c r="O1238" s="118">
        <v>4.4028311000000002E-4</v>
      </c>
      <c r="P1238" s="118">
        <v>0</v>
      </c>
      <c r="Q1238" s="118">
        <v>0</v>
      </c>
      <c r="R1238" s="118">
        <v>0</v>
      </c>
      <c r="S1238" s="330">
        <v>9.7263893000000003E-5</v>
      </c>
      <c r="T1238" s="118">
        <v>0</v>
      </c>
      <c r="U1238" s="118">
        <v>0</v>
      </c>
      <c r="V1238" s="118">
        <v>0</v>
      </c>
      <c r="W1238" s="118">
        <v>0</v>
      </c>
      <c r="X1238" s="118">
        <v>0</v>
      </c>
      <c r="Y1238" s="41"/>
      <c r="Z1238" s="327">
        <f t="shared" si="536"/>
        <v>0.21391636090225563</v>
      </c>
      <c r="AA1238" s="41"/>
      <c r="AB1238" s="111">
        <v>2.6555564</v>
      </c>
      <c r="AC1238" s="111">
        <v>2.4340518000000002</v>
      </c>
      <c r="AD1238" s="111">
        <v>0</v>
      </c>
      <c r="AE1238" s="111">
        <v>0</v>
      </c>
      <c r="AF1238" s="111">
        <v>4.5557284000000003E-2</v>
      </c>
      <c r="AG1238" s="111">
        <v>0.16385358</v>
      </c>
      <c r="AH1238" s="111">
        <v>1.2093815000000001E-2</v>
      </c>
      <c r="AI1238" s="41"/>
      <c r="AJ1238" s="114">
        <v>4.8416943999999998E-3</v>
      </c>
      <c r="AK1238" s="114">
        <v>4.6090857000000004E-3</v>
      </c>
      <c r="AL1238" s="114">
        <v>1.9202879999999999E-4</v>
      </c>
      <c r="AM1238" s="121">
        <v>4.0579966999999997E-5</v>
      </c>
      <c r="AN1238" s="113">
        <f t="shared" si="537"/>
        <v>2.7632408191999997E-7</v>
      </c>
      <c r="AO1238" s="112">
        <f t="shared" si="538"/>
        <v>7.1016566360099994E-10</v>
      </c>
      <c r="AP1238" s="112">
        <f t="shared" si="539"/>
        <v>5.6834688245000001E-3</v>
      </c>
      <c r="AQ1238" s="328">
        <v>1.9851438E-7</v>
      </c>
      <c r="AR1238" s="328">
        <v>5.9896579999999995E-10</v>
      </c>
      <c r="AS1238" s="328">
        <v>1.6364601000000001E-14</v>
      </c>
      <c r="AT1238" s="329">
        <v>0</v>
      </c>
      <c r="AU1238" s="329">
        <v>0</v>
      </c>
      <c r="AV1238" s="328">
        <v>2.1045492E-10</v>
      </c>
      <c r="AW1238" s="328">
        <v>7.7599247000000002E-8</v>
      </c>
      <c r="AX1238" s="328">
        <v>2.9833718999999997E-11</v>
      </c>
      <c r="AY1238" s="328">
        <v>8.1349779999999998E-11</v>
      </c>
      <c r="AZ1238" s="329">
        <v>0</v>
      </c>
      <c r="BA1238" s="329">
        <v>0</v>
      </c>
      <c r="BB1238" s="329">
        <v>0</v>
      </c>
      <c r="BC1238" s="329">
        <v>0</v>
      </c>
      <c r="BD1238" s="329">
        <v>0</v>
      </c>
      <c r="BE1238" s="329">
        <v>0</v>
      </c>
      <c r="BF1238" s="329">
        <v>0</v>
      </c>
      <c r="BG1238" s="329">
        <v>0</v>
      </c>
      <c r="BH1238" s="328">
        <v>1.9631244999999998E-6</v>
      </c>
      <c r="BI1238" s="329">
        <v>5.6815056999999997E-3</v>
      </c>
      <c r="BJ1238" s="329">
        <v>0</v>
      </c>
      <c r="BK1238" s="329">
        <v>0</v>
      </c>
      <c r="BL1238" s="329">
        <v>0</v>
      </c>
      <c r="BM1238" s="41"/>
      <c r="BN1238" s="122">
        <v>1.1050494000000001E-5</v>
      </c>
      <c r="BO1238" s="122">
        <v>6.3013748000000002E-7</v>
      </c>
      <c r="BP1238" s="122">
        <v>5.9645557000000003E-6</v>
      </c>
      <c r="BQ1238" s="111">
        <v>0</v>
      </c>
      <c r="BR1238" s="122">
        <v>8.1155600000000004E-7</v>
      </c>
      <c r="BS1238" s="122">
        <v>1.3624459999999999E-7</v>
      </c>
      <c r="BT1238" s="111">
        <v>0</v>
      </c>
      <c r="BU1238" s="122">
        <v>2.0678997999999999E-7</v>
      </c>
      <c r="BV1238" s="111">
        <v>0</v>
      </c>
      <c r="BW1238" s="111">
        <v>0</v>
      </c>
      <c r="BX1238" s="111">
        <v>0</v>
      </c>
      <c r="BY1238" s="111">
        <v>0</v>
      </c>
      <c r="BZ1238" s="111">
        <v>0</v>
      </c>
      <c r="CA1238" s="122">
        <v>2.9906459999999999E-7</v>
      </c>
      <c r="CB1238" s="122">
        <v>2.9552356000000001E-6</v>
      </c>
      <c r="CC1238" s="122">
        <v>4.6909878999999999E-8</v>
      </c>
      <c r="CD1238" s="111">
        <v>0</v>
      </c>
      <c r="CE1238" s="180"/>
      <c r="CF1238" s="173"/>
      <c r="CG1238" s="170" t="s">
        <v>8546</v>
      </c>
      <c r="CK1238" s="50"/>
      <c r="CL1238" s="41"/>
      <c r="CM1238" s="41"/>
      <c r="CN1238" s="41"/>
      <c r="CO1238" s="41"/>
      <c r="CP1238" s="41"/>
      <c r="CQ1238" s="41"/>
      <c r="CR1238" s="131"/>
      <c r="CS1238" s="131"/>
      <c r="CT1238" s="41"/>
      <c r="CU1238" s="41"/>
      <c r="CV1238" s="41"/>
      <c r="CW1238" s="41"/>
    </row>
    <row r="1239" spans="1:101" ht="14.5" customHeight="1">
      <c r="A1239" s="41" t="s">
        <v>9644</v>
      </c>
      <c r="B1239" s="119" t="s">
        <v>8704</v>
      </c>
      <c r="C1239" s="120" t="str">
        <f t="shared" si="530"/>
        <v>B.042.01.124</v>
      </c>
      <c r="D1239" s="135" t="s">
        <v>9621</v>
      </c>
      <c r="E1239" s="119" t="s">
        <v>8526</v>
      </c>
      <c r="F1239" s="118" t="str">
        <f t="shared" si="531"/>
        <v>Electricity Portugal production</v>
      </c>
      <c r="G1239" s="118">
        <f t="shared" si="532"/>
        <v>1.1967376589E-2</v>
      </c>
      <c r="H1239" s="118">
        <f t="shared" si="533"/>
        <v>8.3137321900000004E-4</v>
      </c>
      <c r="I1239" s="118">
        <f t="shared" si="534"/>
        <v>1.60579374E-3</v>
      </c>
      <c r="J1239" s="326">
        <f t="shared" si="535"/>
        <v>2.1390873E-4</v>
      </c>
      <c r="K1239" s="118">
        <v>9.3163008999999995E-3</v>
      </c>
      <c r="L1239" s="118">
        <v>6.9769470000000003E-4</v>
      </c>
      <c r="M1239" s="118">
        <v>9.0809904000000005E-4</v>
      </c>
      <c r="N1239" s="118">
        <v>7.6292826E-4</v>
      </c>
      <c r="O1239" s="330">
        <v>6.8444959000000001E-5</v>
      </c>
      <c r="P1239" s="118">
        <v>0</v>
      </c>
      <c r="Q1239" s="118">
        <v>0</v>
      </c>
      <c r="R1239" s="118">
        <v>0</v>
      </c>
      <c r="S1239" s="118">
        <v>2.1390873E-4</v>
      </c>
      <c r="T1239" s="118">
        <v>0</v>
      </c>
      <c r="U1239" s="118">
        <v>0</v>
      </c>
      <c r="V1239" s="118">
        <v>0</v>
      </c>
      <c r="W1239" s="118">
        <v>0</v>
      </c>
      <c r="X1239" s="118">
        <v>0</v>
      </c>
      <c r="Y1239" s="41"/>
      <c r="Z1239" s="327">
        <f t="shared" si="536"/>
        <v>7.0047375187969912E-2</v>
      </c>
      <c r="AA1239" s="41"/>
      <c r="AB1239" s="111">
        <v>1.6009962</v>
      </c>
      <c r="AC1239" s="111">
        <v>0.97537982000000001</v>
      </c>
      <c r="AD1239" s="111">
        <v>0</v>
      </c>
      <c r="AE1239" s="111">
        <v>0</v>
      </c>
      <c r="AF1239" s="111">
        <v>8.9213662999999999E-2</v>
      </c>
      <c r="AG1239" s="111">
        <v>0.36626918000000003</v>
      </c>
      <c r="AH1239" s="111">
        <v>0.17013359</v>
      </c>
      <c r="AI1239" s="41"/>
      <c r="AJ1239" s="114">
        <v>1.5734925000000001E-3</v>
      </c>
      <c r="AK1239" s="114">
        <v>1.4593064E-3</v>
      </c>
      <c r="AL1239" s="121">
        <v>6.3947006000000006E-5</v>
      </c>
      <c r="AM1239" s="121">
        <v>5.0239084999999997E-5</v>
      </c>
      <c r="AN1239" s="113">
        <f t="shared" si="537"/>
        <v>8.7488394950000002E-8</v>
      </c>
      <c r="AO1239" s="112">
        <f t="shared" si="538"/>
        <v>2.3649040562420003E-10</v>
      </c>
      <c r="AP1239" s="112">
        <f t="shared" si="539"/>
        <v>7.0362864239000003E-3</v>
      </c>
      <c r="AQ1239" s="328">
        <v>6.5003964000000006E-8</v>
      </c>
      <c r="AR1239" s="328">
        <v>1.9613264999999999E-10</v>
      </c>
      <c r="AS1239" s="328">
        <v>5.3586242000000003E-15</v>
      </c>
      <c r="AT1239" s="329">
        <v>0</v>
      </c>
      <c r="AU1239" s="329">
        <v>0</v>
      </c>
      <c r="AV1239" s="328">
        <v>1.1344195E-10</v>
      </c>
      <c r="AW1239" s="328">
        <v>2.2370988999999999E-8</v>
      </c>
      <c r="AX1239" s="328">
        <v>1.6081331E-11</v>
      </c>
      <c r="AY1239" s="328">
        <v>2.4271065999999999E-11</v>
      </c>
      <c r="AZ1239" s="329">
        <v>0</v>
      </c>
      <c r="BA1239" s="329">
        <v>0</v>
      </c>
      <c r="BB1239" s="329">
        <v>0</v>
      </c>
      <c r="BC1239" s="329">
        <v>0</v>
      </c>
      <c r="BD1239" s="329">
        <v>0</v>
      </c>
      <c r="BE1239" s="329">
        <v>0</v>
      </c>
      <c r="BF1239" s="329">
        <v>0</v>
      </c>
      <c r="BG1239" s="329">
        <v>0</v>
      </c>
      <c r="BH1239" s="328">
        <v>4.3174239000000002E-6</v>
      </c>
      <c r="BI1239" s="329">
        <v>7.0319689999999999E-3</v>
      </c>
      <c r="BJ1239" s="329">
        <v>0</v>
      </c>
      <c r="BK1239" s="329">
        <v>0</v>
      </c>
      <c r="BL1239" s="329">
        <v>0</v>
      </c>
      <c r="BM1239" s="41"/>
      <c r="BN1239" s="122">
        <v>3.8899949999999997E-6</v>
      </c>
      <c r="BO1239" s="122">
        <v>2.0468025000000001E-7</v>
      </c>
      <c r="BP1239" s="122">
        <v>1.9531067000000001E-6</v>
      </c>
      <c r="BQ1239" s="111">
        <v>0</v>
      </c>
      <c r="BR1239" s="122">
        <v>1.7510098999999999E-7</v>
      </c>
      <c r="BS1239" s="122">
        <v>7.3440205000000004E-8</v>
      </c>
      <c r="BT1239" s="111">
        <v>0</v>
      </c>
      <c r="BU1239" s="122">
        <v>1.1146643E-7</v>
      </c>
      <c r="BV1239" s="111">
        <v>0</v>
      </c>
      <c r="BW1239" s="111">
        <v>0</v>
      </c>
      <c r="BX1239" s="111">
        <v>0</v>
      </c>
      <c r="BY1239" s="111">
        <v>0</v>
      </c>
      <c r="BZ1239" s="111">
        <v>0</v>
      </c>
      <c r="CA1239" s="122">
        <v>1.5244316000000001E-7</v>
      </c>
      <c r="CB1239" s="122">
        <v>1.1165900999999999E-6</v>
      </c>
      <c r="CC1239" s="122">
        <v>1.0316709E-7</v>
      </c>
      <c r="CD1239" s="111">
        <v>0</v>
      </c>
      <c r="CE1239" s="180"/>
      <c r="CF1239" s="173"/>
      <c r="CG1239" s="170" t="s">
        <v>8546</v>
      </c>
      <c r="CK1239" s="50"/>
      <c r="CL1239" s="41"/>
      <c r="CM1239" s="41"/>
      <c r="CN1239" s="41"/>
      <c r="CO1239" s="41"/>
      <c r="CP1239" s="41"/>
      <c r="CQ1239" s="41"/>
      <c r="CR1239" s="131"/>
      <c r="CS1239" s="131"/>
      <c r="CT1239" s="41"/>
      <c r="CU1239" s="41"/>
      <c r="CV1239" s="41"/>
      <c r="CW1239" s="41"/>
    </row>
    <row r="1240" spans="1:101" ht="14.5" customHeight="1">
      <c r="A1240" s="41" t="s">
        <v>9641</v>
      </c>
      <c r="B1240" s="119" t="s">
        <v>8704</v>
      </c>
      <c r="C1240" s="120" t="str">
        <f t="shared" si="530"/>
        <v>B.042.01.125</v>
      </c>
      <c r="D1240" s="135" t="s">
        <v>9621</v>
      </c>
      <c r="E1240" s="119" t="s">
        <v>8526</v>
      </c>
      <c r="F1240" s="118" t="str">
        <f t="shared" si="531"/>
        <v>Electricity Romania production</v>
      </c>
      <c r="G1240" s="118">
        <f t="shared" si="532"/>
        <v>2.0684907240000001E-2</v>
      </c>
      <c r="H1240" s="118">
        <f t="shared" si="533"/>
        <v>1.2782779400000001E-3</v>
      </c>
      <c r="I1240" s="118">
        <f t="shared" si="534"/>
        <v>3.0523575999999997E-3</v>
      </c>
      <c r="J1240" s="326">
        <f t="shared" si="535"/>
        <v>4.8992847000000001E-3</v>
      </c>
      <c r="K1240" s="118">
        <v>1.1454987E-2</v>
      </c>
      <c r="L1240" s="118">
        <v>1.9699842999999998E-3</v>
      </c>
      <c r="M1240" s="118">
        <v>1.0823733000000001E-3</v>
      </c>
      <c r="N1240" s="118">
        <v>9.0934266000000001E-4</v>
      </c>
      <c r="O1240" s="118">
        <v>3.6893528E-4</v>
      </c>
      <c r="P1240" s="118">
        <v>0</v>
      </c>
      <c r="Q1240" s="118">
        <v>0</v>
      </c>
      <c r="R1240" s="118">
        <v>0</v>
      </c>
      <c r="S1240" s="118">
        <v>1.3834160000000001E-4</v>
      </c>
      <c r="T1240" s="118">
        <v>0</v>
      </c>
      <c r="U1240" s="118">
        <v>4.7609430999999997E-3</v>
      </c>
      <c r="V1240" s="118">
        <v>0</v>
      </c>
      <c r="W1240" s="118">
        <v>0</v>
      </c>
      <c r="X1240" s="118">
        <v>0</v>
      </c>
      <c r="Y1240" s="41"/>
      <c r="Z1240" s="327">
        <f t="shared" si="536"/>
        <v>8.6127721804511267E-2</v>
      </c>
      <c r="AA1240" s="41"/>
      <c r="AB1240" s="111">
        <v>2.1373186999999998</v>
      </c>
      <c r="AC1240" s="111">
        <v>1.0482610999999999</v>
      </c>
      <c r="AD1240" s="111">
        <v>0.64538181999999999</v>
      </c>
      <c r="AE1240" s="111">
        <v>0</v>
      </c>
      <c r="AF1240" s="111">
        <v>1.1965973E-2</v>
      </c>
      <c r="AG1240" s="111">
        <v>0.16565393</v>
      </c>
      <c r="AH1240" s="111">
        <v>0.26605589000000002</v>
      </c>
      <c r="AI1240" s="41"/>
      <c r="AJ1240" s="114">
        <v>2.3163461E-3</v>
      </c>
      <c r="AK1240" s="114">
        <v>2.2002201000000002E-3</v>
      </c>
      <c r="AL1240" s="121">
        <v>8.4727909000000004E-5</v>
      </c>
      <c r="AM1240" s="121">
        <v>3.1398113999999998E-5</v>
      </c>
      <c r="AN1240" s="113">
        <f t="shared" si="537"/>
        <v>1.3190768172E-7</v>
      </c>
      <c r="AO1240" s="112">
        <f t="shared" si="538"/>
        <v>3.1334285877070001E-10</v>
      </c>
      <c r="AP1240" s="112">
        <f t="shared" si="539"/>
        <v>4.3974950157999997E-3</v>
      </c>
      <c r="AQ1240" s="328">
        <v>7.9926525999999999E-8</v>
      </c>
      <c r="AR1240" s="328">
        <v>2.4115762000000002E-10</v>
      </c>
      <c r="AS1240" s="328">
        <v>6.5887706999999998E-15</v>
      </c>
      <c r="AT1240" s="329">
        <v>0</v>
      </c>
      <c r="AU1240" s="329">
        <v>0</v>
      </c>
      <c r="AV1240" s="328">
        <v>1.3521272000000001E-10</v>
      </c>
      <c r="AW1240" s="328">
        <v>5.1845942999999998E-8</v>
      </c>
      <c r="AX1240" s="328">
        <v>1.9167517000000001E-11</v>
      </c>
      <c r="AY1240" s="328">
        <v>5.3011133000000001E-11</v>
      </c>
      <c r="AZ1240" s="329">
        <v>0</v>
      </c>
      <c r="BA1240" s="329">
        <v>0</v>
      </c>
      <c r="BB1240" s="329">
        <v>0</v>
      </c>
      <c r="BC1240" s="329">
        <v>0</v>
      </c>
      <c r="BD1240" s="329">
        <v>0</v>
      </c>
      <c r="BE1240" s="329">
        <v>0</v>
      </c>
      <c r="BF1240" s="329">
        <v>0</v>
      </c>
      <c r="BG1240" s="329">
        <v>0</v>
      </c>
      <c r="BH1240" s="328">
        <v>2.7922157999999999E-6</v>
      </c>
      <c r="BI1240" s="329">
        <v>4.3947027999999997E-3</v>
      </c>
      <c r="BJ1240" s="329">
        <v>0</v>
      </c>
      <c r="BK1240" s="329">
        <v>0</v>
      </c>
      <c r="BL1240" s="329">
        <v>0</v>
      </c>
      <c r="BM1240" s="41"/>
      <c r="BN1240" s="122">
        <v>5.9697948999999997E-6</v>
      </c>
      <c r="BO1240" s="122">
        <v>4.0999049000000001E-7</v>
      </c>
      <c r="BP1240" s="122">
        <v>2.4014694000000002E-6</v>
      </c>
      <c r="BQ1240" s="111">
        <v>0</v>
      </c>
      <c r="BR1240" s="122">
        <v>6.0267503000000002E-7</v>
      </c>
      <c r="BS1240" s="122">
        <v>8.7534196000000004E-8</v>
      </c>
      <c r="BT1240" s="111">
        <v>0</v>
      </c>
      <c r="BU1240" s="122">
        <v>1.3285807E-7</v>
      </c>
      <c r="BV1240" s="111">
        <v>0</v>
      </c>
      <c r="BW1240" s="111">
        <v>0</v>
      </c>
      <c r="BX1240" s="111">
        <v>0</v>
      </c>
      <c r="BY1240" s="111">
        <v>0</v>
      </c>
      <c r="BZ1240" s="111">
        <v>0</v>
      </c>
      <c r="CA1240" s="122">
        <v>1.9247622000000001E-7</v>
      </c>
      <c r="CB1240" s="122">
        <v>2.0760699999999999E-6</v>
      </c>
      <c r="CC1240" s="122">
        <v>6.6721449000000007E-8</v>
      </c>
      <c r="CD1240" s="111">
        <v>0</v>
      </c>
      <c r="CE1240" s="180"/>
      <c r="CF1240" s="173"/>
      <c r="CG1240" s="170" t="s">
        <v>8546</v>
      </c>
      <c r="CH1240" s="169"/>
      <c r="CI1240" s="169"/>
      <c r="CJ1240" s="169"/>
      <c r="CK1240" s="169"/>
      <c r="CL1240" s="41"/>
      <c r="CM1240" s="41"/>
      <c r="CN1240" s="41"/>
      <c r="CO1240" s="41"/>
      <c r="CP1240" s="41"/>
      <c r="CQ1240" s="41"/>
      <c r="CR1240" s="131"/>
      <c r="CS1240" s="131"/>
      <c r="CT1240" s="41"/>
      <c r="CU1240" s="41"/>
      <c r="CV1240" s="41"/>
      <c r="CW1240" s="41"/>
    </row>
    <row r="1241" spans="1:101" ht="14.5" customHeight="1">
      <c r="A1241" s="41" t="s">
        <v>9638</v>
      </c>
      <c r="B1241" s="119" t="s">
        <v>8704</v>
      </c>
      <c r="C1241" s="120" t="str">
        <f t="shared" si="530"/>
        <v>B.042.01.126</v>
      </c>
      <c r="D1241" s="135" t="s">
        <v>9621</v>
      </c>
      <c r="E1241" s="119" t="s">
        <v>8526</v>
      </c>
      <c r="F1241" s="118" t="str">
        <f t="shared" si="531"/>
        <v>Electricity Slovakia production</v>
      </c>
      <c r="G1241" s="118">
        <f t="shared" si="532"/>
        <v>2.1877647282E-2</v>
      </c>
      <c r="H1241" s="118">
        <f t="shared" si="533"/>
        <v>7.0221577000000002E-4</v>
      </c>
      <c r="I1241" s="118">
        <f t="shared" si="534"/>
        <v>1.48626253E-3</v>
      </c>
      <c r="J1241" s="326">
        <f t="shared" si="535"/>
        <v>1.4197536481999999E-2</v>
      </c>
      <c r="K1241" s="118">
        <v>5.4916325000000004E-3</v>
      </c>
      <c r="L1241" s="118">
        <v>9.4597709000000005E-4</v>
      </c>
      <c r="M1241" s="118">
        <v>5.4028544000000003E-4</v>
      </c>
      <c r="N1241" s="118">
        <v>4.5391418000000002E-4</v>
      </c>
      <c r="O1241" s="118">
        <v>2.4830159000000001E-4</v>
      </c>
      <c r="P1241" s="118">
        <v>0</v>
      </c>
      <c r="Q1241" s="118">
        <v>0</v>
      </c>
      <c r="R1241" s="118">
        <v>0</v>
      </c>
      <c r="S1241" s="330">
        <v>6.2710481999999999E-5</v>
      </c>
      <c r="T1241" s="118">
        <v>0</v>
      </c>
      <c r="U1241" s="118">
        <v>1.4134826E-2</v>
      </c>
      <c r="V1241" s="118">
        <v>0</v>
      </c>
      <c r="W1241" s="118">
        <v>0</v>
      </c>
      <c r="X1241" s="118">
        <v>0</v>
      </c>
      <c r="Y1241" s="41"/>
      <c r="Z1241" s="327">
        <f t="shared" si="536"/>
        <v>4.1290469924812029E-2</v>
      </c>
      <c r="AA1241" s="41"/>
      <c r="AB1241" s="111">
        <v>2.6487118000000001</v>
      </c>
      <c r="AC1241" s="111">
        <v>0.49398556999999998</v>
      </c>
      <c r="AD1241" s="111">
        <v>1.9160824999999999</v>
      </c>
      <c r="AE1241" s="111">
        <v>0</v>
      </c>
      <c r="AF1241" s="111">
        <v>6.7340067000000003E-2</v>
      </c>
      <c r="AG1241" s="111">
        <v>2.7172308999999999E-2</v>
      </c>
      <c r="AH1241" s="111">
        <v>0.14413138</v>
      </c>
      <c r="AI1241" s="41"/>
      <c r="AJ1241" s="114">
        <v>1.1382033000000001E-3</v>
      </c>
      <c r="AK1241" s="114">
        <v>1.0773978E-3</v>
      </c>
      <c r="AL1241" s="121">
        <v>4.0791207000000003E-5</v>
      </c>
      <c r="AM1241" s="121">
        <v>2.0014259E-5</v>
      </c>
      <c r="AN1241" s="113">
        <f t="shared" si="537"/>
        <v>6.4592194774999997E-8</v>
      </c>
      <c r="AO1241" s="112">
        <f t="shared" si="538"/>
        <v>1.5085506052099999E-10</v>
      </c>
      <c r="AP1241" s="112">
        <f t="shared" si="539"/>
        <v>2.8031175160999999E-3</v>
      </c>
      <c r="AQ1241" s="328">
        <v>3.8317555999999997E-8</v>
      </c>
      <c r="AR1241" s="328">
        <v>1.1561332000000001E-10</v>
      </c>
      <c r="AS1241" s="328">
        <v>3.158721E-15</v>
      </c>
      <c r="AT1241" s="329">
        <v>0</v>
      </c>
      <c r="AU1241" s="329">
        <v>0</v>
      </c>
      <c r="AV1241" s="328">
        <v>6.7493775000000006E-11</v>
      </c>
      <c r="AW1241" s="328">
        <v>2.6207145000000001E-8</v>
      </c>
      <c r="AX1241" s="328">
        <v>9.5677987999999998E-12</v>
      </c>
      <c r="AY1241" s="328">
        <v>2.5670783E-11</v>
      </c>
      <c r="AZ1241" s="329">
        <v>0</v>
      </c>
      <c r="BA1241" s="329">
        <v>0</v>
      </c>
      <c r="BB1241" s="329">
        <v>0</v>
      </c>
      <c r="BC1241" s="329">
        <v>0</v>
      </c>
      <c r="BD1241" s="329">
        <v>0</v>
      </c>
      <c r="BE1241" s="329">
        <v>0</v>
      </c>
      <c r="BF1241" s="329">
        <v>0</v>
      </c>
      <c r="BG1241" s="329">
        <v>0</v>
      </c>
      <c r="BH1241" s="328">
        <v>1.2657161E-6</v>
      </c>
      <c r="BI1241" s="329">
        <v>2.8018518E-3</v>
      </c>
      <c r="BJ1241" s="329">
        <v>0</v>
      </c>
      <c r="BK1241" s="329">
        <v>0</v>
      </c>
      <c r="BL1241" s="329">
        <v>0</v>
      </c>
      <c r="BM1241" s="41"/>
      <c r="BN1241" s="122">
        <v>4.9808047000000003E-6</v>
      </c>
      <c r="BO1241" s="122">
        <v>1.9920293E-7</v>
      </c>
      <c r="BP1241" s="122">
        <v>1.1512879E-6</v>
      </c>
      <c r="BQ1241" s="111">
        <v>0</v>
      </c>
      <c r="BR1241" s="122">
        <v>3.5375702999999999E-7</v>
      </c>
      <c r="BS1241" s="122">
        <v>4.3694214000000003E-8</v>
      </c>
      <c r="BT1241" s="111">
        <v>0</v>
      </c>
      <c r="BU1241" s="122">
        <v>6.6318413000000001E-8</v>
      </c>
      <c r="BV1241" s="111">
        <v>0</v>
      </c>
      <c r="BW1241" s="111">
        <v>0</v>
      </c>
      <c r="BX1241" s="111">
        <v>0</v>
      </c>
      <c r="BY1241" s="111">
        <v>0</v>
      </c>
      <c r="BZ1241" s="111">
        <v>0</v>
      </c>
      <c r="CA1241" s="122">
        <v>9.5724010000000001E-8</v>
      </c>
      <c r="CB1241" s="122">
        <v>3.0405752999999999E-6</v>
      </c>
      <c r="CC1241" s="122">
        <v>3.0244945000000003E-8</v>
      </c>
      <c r="CD1241" s="111">
        <v>0</v>
      </c>
      <c r="CE1241" s="180"/>
      <c r="CF1241" s="173"/>
      <c r="CG1241" s="170" t="s">
        <v>8546</v>
      </c>
      <c r="CK1241" s="169"/>
      <c r="CL1241" s="41"/>
      <c r="CM1241" s="169"/>
      <c r="CN1241" s="41"/>
      <c r="CO1241" s="41"/>
      <c r="CP1241" s="41"/>
      <c r="CQ1241" s="41"/>
      <c r="CR1241" s="131"/>
      <c r="CS1241" s="131"/>
      <c r="CT1241" s="41"/>
      <c r="CU1241" s="41"/>
      <c r="CV1241" s="41"/>
      <c r="CW1241" s="41"/>
    </row>
    <row r="1242" spans="1:101" ht="14.5" customHeight="1">
      <c r="A1242" s="41" t="s">
        <v>9635</v>
      </c>
      <c r="B1242" s="119" t="s">
        <v>8704</v>
      </c>
      <c r="C1242" s="120" t="str">
        <f t="shared" si="530"/>
        <v>B.042.01.127</v>
      </c>
      <c r="D1242" s="135" t="s">
        <v>9621</v>
      </c>
      <c r="E1242" s="119" t="s">
        <v>8526</v>
      </c>
      <c r="F1242" s="118" t="str">
        <f t="shared" si="531"/>
        <v>Electricity Slovenia production</v>
      </c>
      <c r="G1242" s="118">
        <f t="shared" si="532"/>
        <v>2.1243598151E-2</v>
      </c>
      <c r="H1242" s="118">
        <f t="shared" si="533"/>
        <v>5.8676968E-4</v>
      </c>
      <c r="I1242" s="118">
        <f t="shared" si="534"/>
        <v>1.27470253E-3</v>
      </c>
      <c r="J1242" s="326">
        <f t="shared" si="535"/>
        <v>1.0104984040999999E-2</v>
      </c>
      <c r="K1242" s="118">
        <v>9.2771419000000008E-3</v>
      </c>
      <c r="L1242" s="118">
        <v>6.4361357000000002E-4</v>
      </c>
      <c r="M1242" s="118">
        <v>6.3108895999999999E-4</v>
      </c>
      <c r="N1242" s="118">
        <v>5.3020164000000005E-4</v>
      </c>
      <c r="O1242" s="330">
        <v>5.6568040000000001E-5</v>
      </c>
      <c r="P1242" s="118">
        <v>0</v>
      </c>
      <c r="Q1242" s="118">
        <v>0</v>
      </c>
      <c r="R1242" s="118">
        <v>0</v>
      </c>
      <c r="S1242" s="330">
        <v>9.5006041000000004E-5</v>
      </c>
      <c r="T1242" s="118">
        <v>0</v>
      </c>
      <c r="U1242" s="118">
        <v>1.0009977999999999E-2</v>
      </c>
      <c r="V1242" s="118">
        <v>0</v>
      </c>
      <c r="W1242" s="118">
        <v>0</v>
      </c>
      <c r="X1242" s="118">
        <v>0</v>
      </c>
      <c r="Y1242" s="41"/>
      <c r="Z1242" s="327">
        <f t="shared" si="536"/>
        <v>6.9752946616541356E-2</v>
      </c>
      <c r="AA1242" s="41"/>
      <c r="AB1242" s="111">
        <v>2.5316801</v>
      </c>
      <c r="AC1242" s="111">
        <v>0.86300803000000004</v>
      </c>
      <c r="AD1242" s="111">
        <v>1.3569282</v>
      </c>
      <c r="AE1242" s="111">
        <v>0</v>
      </c>
      <c r="AF1242" s="111">
        <v>2.3004005000000001E-2</v>
      </c>
      <c r="AG1242" s="111">
        <v>3.5695868999999998E-2</v>
      </c>
      <c r="AH1242" s="111">
        <v>0.25304405000000002</v>
      </c>
      <c r="AI1242" s="41"/>
      <c r="AJ1242" s="114">
        <v>1.4666919999999999E-3</v>
      </c>
      <c r="AK1242" s="114">
        <v>1.3907886E-3</v>
      </c>
      <c r="AL1242" s="121">
        <v>6.1303717999999996E-5</v>
      </c>
      <c r="AM1242" s="121">
        <v>1.4599685000000001E-5</v>
      </c>
      <c r="AN1242" s="113">
        <f t="shared" si="537"/>
        <v>8.3380612171999999E-8</v>
      </c>
      <c r="AO1242" s="112">
        <f t="shared" si="538"/>
        <v>2.2671493310040001E-10</v>
      </c>
      <c r="AP1242" s="112">
        <f t="shared" si="539"/>
        <v>2.0447738531000001E-3</v>
      </c>
      <c r="AQ1242" s="328">
        <v>6.4730734E-8</v>
      </c>
      <c r="AR1242" s="328">
        <v>1.9530825000000001E-10</v>
      </c>
      <c r="AS1242" s="328">
        <v>5.3361004E-15</v>
      </c>
      <c r="AT1242" s="329">
        <v>0</v>
      </c>
      <c r="AU1242" s="329">
        <v>0</v>
      </c>
      <c r="AV1242" s="328">
        <v>7.8837172000000005E-11</v>
      </c>
      <c r="AW1242" s="328">
        <v>1.8571041000000001E-8</v>
      </c>
      <c r="AX1242" s="328">
        <v>1.1175819000000001E-11</v>
      </c>
      <c r="AY1242" s="328">
        <v>2.0225528000000001E-11</v>
      </c>
      <c r="AZ1242" s="329">
        <v>0</v>
      </c>
      <c r="BA1242" s="329">
        <v>0</v>
      </c>
      <c r="BB1242" s="329">
        <v>0</v>
      </c>
      <c r="BC1242" s="329">
        <v>0</v>
      </c>
      <c r="BD1242" s="329">
        <v>0</v>
      </c>
      <c r="BE1242" s="329">
        <v>0</v>
      </c>
      <c r="BF1242" s="329">
        <v>0</v>
      </c>
      <c r="BG1242" s="329">
        <v>0</v>
      </c>
      <c r="BH1242" s="328">
        <v>1.9175531000000002E-6</v>
      </c>
      <c r="BI1242" s="329">
        <v>2.0428563000000001E-3</v>
      </c>
      <c r="BJ1242" s="329">
        <v>0</v>
      </c>
      <c r="BK1242" s="329">
        <v>0</v>
      </c>
      <c r="BL1242" s="329">
        <v>0</v>
      </c>
      <c r="BM1242" s="41"/>
      <c r="BN1242" s="122">
        <v>5.3239685999999998E-6</v>
      </c>
      <c r="BO1242" s="122">
        <v>1.6539626E-7</v>
      </c>
      <c r="BP1242" s="122">
        <v>1.9448971999999998E-6</v>
      </c>
      <c r="BQ1242" s="111">
        <v>0</v>
      </c>
      <c r="BR1242" s="122">
        <v>1.4881632E-7</v>
      </c>
      <c r="BS1242" s="122">
        <v>5.1037718E-8</v>
      </c>
      <c r="BT1242" s="111">
        <v>0</v>
      </c>
      <c r="BU1242" s="122">
        <v>7.7464272999999996E-8</v>
      </c>
      <c r="BV1242" s="111">
        <v>0</v>
      </c>
      <c r="BW1242" s="111">
        <v>0</v>
      </c>
      <c r="BX1242" s="111">
        <v>0</v>
      </c>
      <c r="BY1242" s="111">
        <v>0</v>
      </c>
      <c r="BZ1242" s="111">
        <v>0</v>
      </c>
      <c r="CA1242" s="122">
        <v>1.0744421E-7</v>
      </c>
      <c r="CB1242" s="122">
        <v>2.7830917E-6</v>
      </c>
      <c r="CC1242" s="122">
        <v>4.5820928000000001E-8</v>
      </c>
      <c r="CD1242" s="111">
        <v>0</v>
      </c>
      <c r="CE1242" s="180"/>
      <c r="CF1242" s="173"/>
      <c r="CG1242" s="170" t="s">
        <v>8546</v>
      </c>
      <c r="CK1242" s="50"/>
      <c r="CL1242" s="169"/>
      <c r="CM1242" s="41"/>
      <c r="CN1242" s="41"/>
      <c r="CO1242" s="41"/>
      <c r="CP1242" s="41"/>
      <c r="CQ1242" s="41"/>
      <c r="CR1242" s="41"/>
      <c r="CS1242" s="41"/>
      <c r="CT1242" s="41"/>
      <c r="CU1242" s="41"/>
      <c r="CV1242" s="41"/>
      <c r="CW1242" s="41"/>
    </row>
    <row r="1243" spans="1:101" ht="14.5" customHeight="1">
      <c r="A1243" s="41" t="s">
        <v>9632</v>
      </c>
      <c r="B1243" s="119" t="s">
        <v>8704</v>
      </c>
      <c r="C1243" s="120" t="str">
        <f t="shared" si="530"/>
        <v>B.042.01.128</v>
      </c>
      <c r="D1243" s="135" t="s">
        <v>9621</v>
      </c>
      <c r="E1243" s="119" t="s">
        <v>8526</v>
      </c>
      <c r="F1243" s="118" t="str">
        <f t="shared" si="531"/>
        <v>Electricity Spain production</v>
      </c>
      <c r="G1243" s="118">
        <f t="shared" si="532"/>
        <v>1.8864093880000002E-2</v>
      </c>
      <c r="H1243" s="118">
        <f t="shared" si="533"/>
        <v>1.0374982799999999E-3</v>
      </c>
      <c r="I1243" s="118">
        <f t="shared" si="534"/>
        <v>2.2532358E-3</v>
      </c>
      <c r="J1243" s="326">
        <f t="shared" si="535"/>
        <v>5.1083518E-3</v>
      </c>
      <c r="K1243" s="118">
        <v>1.0465008E-2</v>
      </c>
      <c r="L1243" s="118">
        <v>1.1770543E-3</v>
      </c>
      <c r="M1243" s="118">
        <v>1.0761815E-3</v>
      </c>
      <c r="N1243" s="118">
        <v>9.0414062999999998E-4</v>
      </c>
      <c r="O1243" s="118">
        <v>1.3335765E-4</v>
      </c>
      <c r="P1243" s="118">
        <v>0</v>
      </c>
      <c r="Q1243" s="118">
        <v>0</v>
      </c>
      <c r="R1243" s="118">
        <v>0</v>
      </c>
      <c r="S1243" s="118">
        <v>2.333705E-4</v>
      </c>
      <c r="T1243" s="118">
        <v>0</v>
      </c>
      <c r="U1243" s="118">
        <v>4.8749813000000001E-3</v>
      </c>
      <c r="V1243" s="118">
        <v>0</v>
      </c>
      <c r="W1243" s="118">
        <v>0</v>
      </c>
      <c r="X1243" s="118">
        <v>0</v>
      </c>
      <c r="Y1243" s="41"/>
      <c r="Z1243" s="327">
        <f t="shared" si="536"/>
        <v>7.8684270676691717E-2</v>
      </c>
      <c r="AA1243" s="41"/>
      <c r="AB1243" s="111">
        <v>2.0289179000000002</v>
      </c>
      <c r="AC1243" s="111">
        <v>0.92368134000000002</v>
      </c>
      <c r="AD1243" s="111">
        <v>0.66084056000000002</v>
      </c>
      <c r="AE1243" s="111">
        <v>0</v>
      </c>
      <c r="AF1243" s="111">
        <v>2.5206095000000001E-2</v>
      </c>
      <c r="AG1243" s="111">
        <v>0.34970683000000002</v>
      </c>
      <c r="AH1243" s="111">
        <v>6.9483068999999995E-2</v>
      </c>
      <c r="AI1243" s="41"/>
      <c r="AJ1243" s="114">
        <v>1.9023009000000001E-3</v>
      </c>
      <c r="AK1243" s="114">
        <v>1.7821743E-3</v>
      </c>
      <c r="AL1243" s="121">
        <v>7.4509279999999993E-5</v>
      </c>
      <c r="AM1243" s="121">
        <v>4.5617373999999997E-5</v>
      </c>
      <c r="AN1243" s="113">
        <f t="shared" si="537"/>
        <v>1.0684498021E-7</v>
      </c>
      <c r="AO1243" s="112">
        <f t="shared" si="538"/>
        <v>2.7555207234669999E-10</v>
      </c>
      <c r="AP1243" s="112">
        <f t="shared" si="539"/>
        <v>6.3889880303000003E-3</v>
      </c>
      <c r="AQ1243" s="328">
        <v>7.3019002999999998E-8</v>
      </c>
      <c r="AR1243" s="328">
        <v>2.2031595999999999E-10</v>
      </c>
      <c r="AS1243" s="328">
        <v>6.0193467000000001E-15</v>
      </c>
      <c r="AT1243" s="329">
        <v>0</v>
      </c>
      <c r="AU1243" s="329">
        <v>0</v>
      </c>
      <c r="AV1243" s="328">
        <v>1.3443921E-10</v>
      </c>
      <c r="AW1243" s="328">
        <v>3.3691538E-8</v>
      </c>
      <c r="AX1243" s="328">
        <v>1.9057865999999999E-11</v>
      </c>
      <c r="AY1243" s="328">
        <v>3.6172227000000002E-11</v>
      </c>
      <c r="AZ1243" s="329">
        <v>0</v>
      </c>
      <c r="BA1243" s="329">
        <v>0</v>
      </c>
      <c r="BB1243" s="329">
        <v>0</v>
      </c>
      <c r="BC1243" s="329">
        <v>0</v>
      </c>
      <c r="BD1243" s="329">
        <v>0</v>
      </c>
      <c r="BE1243" s="329">
        <v>0</v>
      </c>
      <c r="BF1243" s="329">
        <v>0</v>
      </c>
      <c r="BG1243" s="329">
        <v>0</v>
      </c>
      <c r="BH1243" s="328">
        <v>4.7102302999999996E-6</v>
      </c>
      <c r="BI1243" s="329">
        <v>6.3842778000000001E-3</v>
      </c>
      <c r="BJ1243" s="329">
        <v>0</v>
      </c>
      <c r="BK1243" s="329">
        <v>0</v>
      </c>
      <c r="BL1243" s="329">
        <v>0</v>
      </c>
      <c r="BM1243" s="41"/>
      <c r="BN1243" s="122">
        <v>5.2228602E-6</v>
      </c>
      <c r="BO1243" s="122">
        <v>2.9364332999999998E-7</v>
      </c>
      <c r="BP1243" s="122">
        <v>2.1939262E-6</v>
      </c>
      <c r="BQ1243" s="111">
        <v>0</v>
      </c>
      <c r="BR1243" s="122">
        <v>2.9634842000000002E-7</v>
      </c>
      <c r="BS1243" s="122">
        <v>8.7033444000000005E-8</v>
      </c>
      <c r="BT1243" s="111">
        <v>0</v>
      </c>
      <c r="BU1243" s="122">
        <v>1.3209804000000001E-7</v>
      </c>
      <c r="BV1243" s="111">
        <v>0</v>
      </c>
      <c r="BW1243" s="111">
        <v>0</v>
      </c>
      <c r="BX1243" s="111">
        <v>0</v>
      </c>
      <c r="BY1243" s="111">
        <v>0</v>
      </c>
      <c r="BZ1243" s="111">
        <v>0</v>
      </c>
      <c r="CA1243" s="122">
        <v>1.8397492000000001E-7</v>
      </c>
      <c r="CB1243" s="122">
        <v>1.9232824E-6</v>
      </c>
      <c r="CC1243" s="122">
        <v>1.125534E-7</v>
      </c>
      <c r="CD1243" s="111">
        <v>0</v>
      </c>
      <c r="CE1243" s="180"/>
      <c r="CF1243" s="173"/>
      <c r="CG1243" s="170" t="s">
        <v>8546</v>
      </c>
      <c r="CK1243" s="50"/>
      <c r="CL1243" s="41"/>
      <c r="CM1243" s="41"/>
      <c r="CN1243" s="41"/>
      <c r="CO1243" s="41"/>
      <c r="CP1243" s="41"/>
      <c r="CQ1243" s="41"/>
      <c r="CR1243" s="41"/>
      <c r="CS1243" s="41"/>
      <c r="CT1243" s="41"/>
      <c r="CU1243" s="41"/>
      <c r="CV1243" s="41"/>
      <c r="CW1243" s="41"/>
    </row>
    <row r="1244" spans="1:101" ht="14.5" customHeight="1">
      <c r="A1244" s="41" t="s">
        <v>9629</v>
      </c>
      <c r="B1244" s="119" t="s">
        <v>8704</v>
      </c>
      <c r="C1244" s="120" t="str">
        <f t="shared" si="530"/>
        <v>B.042.01.129</v>
      </c>
      <c r="D1244" s="135" t="s">
        <v>9621</v>
      </c>
      <c r="E1244" s="119" t="s">
        <v>8526</v>
      </c>
      <c r="F1244" s="118" t="str">
        <f t="shared" si="531"/>
        <v>Electricity Sweden production</v>
      </c>
      <c r="G1244" s="118">
        <f t="shared" si="532"/>
        <v>8.1375411026999994E-3</v>
      </c>
      <c r="H1244" s="118">
        <f t="shared" si="533"/>
        <v>5.1822969699999998E-5</v>
      </c>
      <c r="I1244" s="118">
        <f t="shared" si="534"/>
        <v>2.2143174299999997E-4</v>
      </c>
      <c r="J1244" s="326">
        <f t="shared" si="535"/>
        <v>7.2609761899999998E-3</v>
      </c>
      <c r="K1244" s="118">
        <v>6.0331019999999998E-4</v>
      </c>
      <c r="L1244" s="118">
        <v>1.6704970999999999E-4</v>
      </c>
      <c r="M1244" s="330">
        <v>5.4382032999999999E-5</v>
      </c>
      <c r="N1244" s="330">
        <v>4.5688397E-5</v>
      </c>
      <c r="O1244" s="330">
        <v>6.1345727000000002E-6</v>
      </c>
      <c r="P1244" s="118">
        <v>0</v>
      </c>
      <c r="Q1244" s="118">
        <v>0</v>
      </c>
      <c r="R1244" s="118">
        <v>0</v>
      </c>
      <c r="S1244" s="118">
        <v>1.7153209E-4</v>
      </c>
      <c r="T1244" s="118">
        <v>0</v>
      </c>
      <c r="U1244" s="118">
        <v>7.0894440999999999E-3</v>
      </c>
      <c r="V1244" s="118">
        <v>0</v>
      </c>
      <c r="W1244" s="118">
        <v>0</v>
      </c>
      <c r="X1244" s="118">
        <v>0</v>
      </c>
      <c r="Y1244" s="41"/>
      <c r="Z1244" s="327">
        <f t="shared" si="536"/>
        <v>4.536166917293233E-3</v>
      </c>
      <c r="AA1244" s="41"/>
      <c r="AB1244" s="111">
        <v>1.7348081</v>
      </c>
      <c r="AC1244" s="111">
        <v>5.3958816E-2</v>
      </c>
      <c r="AD1244" s="111">
        <v>0.96102774000000002</v>
      </c>
      <c r="AE1244" s="111">
        <v>0</v>
      </c>
      <c r="AF1244" s="111">
        <v>7.7622996E-2</v>
      </c>
      <c r="AG1244" s="111">
        <v>0.21815375000000001</v>
      </c>
      <c r="AH1244" s="111">
        <v>0.4240448</v>
      </c>
      <c r="AI1244" s="41"/>
      <c r="AJ1244" s="114">
        <v>1.3953189E-4</v>
      </c>
      <c r="AK1244" s="114">
        <v>1.3115436E-4</v>
      </c>
      <c r="AL1244" s="121">
        <v>4.8045002000000002E-6</v>
      </c>
      <c r="AM1244" s="121">
        <v>3.5730237999999999E-6</v>
      </c>
      <c r="AN1244" s="113">
        <f t="shared" si="537"/>
        <v>7.8629714362000009E-9</v>
      </c>
      <c r="AO1244" s="112">
        <f t="shared" si="538"/>
        <v>1.7768121666769998E-11</v>
      </c>
      <c r="AP1244" s="112">
        <f t="shared" si="539"/>
        <v>5.0042349549999992E-4</v>
      </c>
      <c r="AQ1244" s="328">
        <v>4.2095628999999998E-9</v>
      </c>
      <c r="AR1244" s="328">
        <v>1.2701267E-11</v>
      </c>
      <c r="AS1244" s="328">
        <v>3.4701677000000001E-16</v>
      </c>
      <c r="AT1244" s="329">
        <v>0</v>
      </c>
      <c r="AU1244" s="329">
        <v>0</v>
      </c>
      <c r="AV1244" s="328">
        <v>6.7935362E-12</v>
      </c>
      <c r="AW1244" s="328">
        <v>3.646615E-9</v>
      </c>
      <c r="AX1244" s="328">
        <v>9.6303974999999996E-13</v>
      </c>
      <c r="AY1244" s="328">
        <v>4.1034679000000001E-12</v>
      </c>
      <c r="AZ1244" s="329">
        <v>0</v>
      </c>
      <c r="BA1244" s="329">
        <v>0</v>
      </c>
      <c r="BB1244" s="329">
        <v>0</v>
      </c>
      <c r="BC1244" s="329">
        <v>0</v>
      </c>
      <c r="BD1244" s="329">
        <v>0</v>
      </c>
      <c r="BE1244" s="329">
        <v>0</v>
      </c>
      <c r="BF1244" s="329">
        <v>0</v>
      </c>
      <c r="BG1244" s="329">
        <v>0</v>
      </c>
      <c r="BH1244" s="328">
        <v>3.4621155000000002E-6</v>
      </c>
      <c r="BI1244" s="329">
        <v>4.9696137999999997E-4</v>
      </c>
      <c r="BJ1244" s="329">
        <v>0</v>
      </c>
      <c r="BK1244" s="329">
        <v>0</v>
      </c>
      <c r="BL1244" s="329">
        <v>0</v>
      </c>
      <c r="BM1244" s="41"/>
      <c r="BN1244" s="122">
        <v>1.5834584E-6</v>
      </c>
      <c r="BO1244" s="122">
        <v>3.0527165999999999E-8</v>
      </c>
      <c r="BP1244" s="122">
        <v>1.2648037E-7</v>
      </c>
      <c r="BQ1244" s="111">
        <v>0</v>
      </c>
      <c r="BR1244" s="122">
        <v>2.7357582999999999E-8</v>
      </c>
      <c r="BS1244" s="122">
        <v>4.3980089000000003E-9</v>
      </c>
      <c r="BT1244" s="111">
        <v>0</v>
      </c>
      <c r="BU1244" s="122">
        <v>6.6752311000000003E-9</v>
      </c>
      <c r="BV1244" s="111">
        <v>0</v>
      </c>
      <c r="BW1244" s="111">
        <v>0</v>
      </c>
      <c r="BX1244" s="111">
        <v>0</v>
      </c>
      <c r="BY1244" s="111">
        <v>0</v>
      </c>
      <c r="BZ1244" s="111">
        <v>0</v>
      </c>
      <c r="CA1244" s="122">
        <v>1.0315095000000001E-8</v>
      </c>
      <c r="CB1244" s="122">
        <v>1.2949758999999999E-6</v>
      </c>
      <c r="CC1244" s="122">
        <v>8.2729049000000005E-8</v>
      </c>
      <c r="CD1244" s="111">
        <v>0</v>
      </c>
      <c r="CE1244" s="180"/>
      <c r="CF1244" s="173"/>
      <c r="CG1244" s="170" t="s">
        <v>8546</v>
      </c>
      <c r="CK1244" s="50"/>
      <c r="CL1244" s="41"/>
      <c r="CM1244" s="41"/>
      <c r="CN1244" s="41"/>
      <c r="CO1244" s="41"/>
      <c r="CP1244" s="41"/>
      <c r="CQ1244" s="41"/>
      <c r="CR1244" s="41"/>
      <c r="CS1244" s="41"/>
      <c r="CT1244" s="41"/>
      <c r="CU1244" s="41"/>
      <c r="CV1244" s="41"/>
      <c r="CW1244" s="41"/>
    </row>
    <row r="1245" spans="1:101" ht="14.5" customHeight="1">
      <c r="A1245" s="41" t="s">
        <v>9626</v>
      </c>
      <c r="B1245" s="119" t="s">
        <v>8704</v>
      </c>
      <c r="C1245" s="120" t="str">
        <f t="shared" si="530"/>
        <v>B.042.01.130</v>
      </c>
      <c r="D1245" s="135" t="s">
        <v>9621</v>
      </c>
      <c r="E1245" s="119" t="s">
        <v>8526</v>
      </c>
      <c r="F1245" s="118" t="str">
        <f t="shared" si="531"/>
        <v>Electricity United Kingdom  production</v>
      </c>
      <c r="G1245" s="118">
        <f t="shared" si="532"/>
        <v>1.7229069829999999E-2</v>
      </c>
      <c r="H1245" s="118">
        <f t="shared" si="533"/>
        <v>7.5228952000000004E-4</v>
      </c>
      <c r="I1245" s="118">
        <f t="shared" si="534"/>
        <v>1.28946046E-3</v>
      </c>
      <c r="J1245" s="326">
        <f t="shared" si="535"/>
        <v>3.6638178500000003E-3</v>
      </c>
      <c r="K1245" s="118">
        <v>1.1523502E-2</v>
      </c>
      <c r="L1245" s="118">
        <v>6.1244686000000003E-4</v>
      </c>
      <c r="M1245" s="118">
        <v>6.7701359999999995E-4</v>
      </c>
      <c r="N1245" s="118">
        <v>5.6878465999999999E-4</v>
      </c>
      <c r="O1245" s="118">
        <v>1.8350486E-4</v>
      </c>
      <c r="P1245" s="118">
        <v>0</v>
      </c>
      <c r="Q1245" s="118">
        <v>0</v>
      </c>
      <c r="R1245" s="118">
        <v>0</v>
      </c>
      <c r="S1245" s="118">
        <v>1.4138765000000001E-4</v>
      </c>
      <c r="T1245" s="118">
        <v>0</v>
      </c>
      <c r="U1245" s="118">
        <v>3.5224302000000001E-3</v>
      </c>
      <c r="V1245" s="118">
        <v>0</v>
      </c>
      <c r="W1245" s="118">
        <v>0</v>
      </c>
      <c r="X1245" s="118">
        <v>0</v>
      </c>
      <c r="Y1245" s="41"/>
      <c r="Z1245" s="327">
        <f t="shared" si="536"/>
        <v>8.6642872180451122E-2</v>
      </c>
      <c r="AA1245" s="41"/>
      <c r="AB1245" s="111">
        <v>1.9706771999999999</v>
      </c>
      <c r="AC1245" s="111">
        <v>1.0568917</v>
      </c>
      <c r="AD1245" s="111">
        <v>0.47749204000000001</v>
      </c>
      <c r="AE1245" s="111">
        <v>0</v>
      </c>
      <c r="AF1245" s="111">
        <v>0.11359311</v>
      </c>
      <c r="AG1245" s="111">
        <v>0.30420013000000001</v>
      </c>
      <c r="AH1245" s="111">
        <v>1.8500187000000001E-2</v>
      </c>
      <c r="AI1245" s="41"/>
      <c r="AJ1245" s="114">
        <v>1.8106692000000001E-3</v>
      </c>
      <c r="AK1245" s="114">
        <v>1.6833715000000001E-3</v>
      </c>
      <c r="AL1245" s="121">
        <v>7.4263468000000004E-5</v>
      </c>
      <c r="AM1245" s="121">
        <v>5.3034254000000002E-5</v>
      </c>
      <c r="AN1245" s="113">
        <f t="shared" si="537"/>
        <v>1.00921554189E-7</v>
      </c>
      <c r="AO1245" s="112">
        <f t="shared" si="538"/>
        <v>2.7464300417990004E-10</v>
      </c>
      <c r="AP1245" s="112">
        <f t="shared" si="539"/>
        <v>7.4277666956999999E-3</v>
      </c>
      <c r="AQ1245" s="328">
        <v>8.0404586999999995E-8</v>
      </c>
      <c r="AR1245" s="328">
        <v>2.4260004999999998E-10</v>
      </c>
      <c r="AS1245" s="328">
        <v>6.6281799000000004E-15</v>
      </c>
      <c r="AT1245" s="329">
        <v>0</v>
      </c>
      <c r="AU1245" s="329">
        <v>0</v>
      </c>
      <c r="AV1245" s="328">
        <v>8.4574189000000006E-11</v>
      </c>
      <c r="AW1245" s="328">
        <v>2.0432393E-8</v>
      </c>
      <c r="AX1245" s="328">
        <v>1.1989088000000001E-11</v>
      </c>
      <c r="AY1245" s="328">
        <v>2.0047238E-11</v>
      </c>
      <c r="AZ1245" s="329">
        <v>0</v>
      </c>
      <c r="BA1245" s="329">
        <v>0</v>
      </c>
      <c r="BB1245" s="329">
        <v>0</v>
      </c>
      <c r="BC1245" s="329">
        <v>0</v>
      </c>
      <c r="BD1245" s="329">
        <v>0</v>
      </c>
      <c r="BE1245" s="329">
        <v>0</v>
      </c>
      <c r="BF1245" s="329">
        <v>0</v>
      </c>
      <c r="BG1245" s="329">
        <v>0</v>
      </c>
      <c r="BH1245" s="328">
        <v>2.8536957E-6</v>
      </c>
      <c r="BI1245" s="329">
        <v>7.424913E-3</v>
      </c>
      <c r="BJ1245" s="329">
        <v>0</v>
      </c>
      <c r="BK1245" s="329">
        <v>0</v>
      </c>
      <c r="BL1245" s="329">
        <v>0</v>
      </c>
      <c r="BM1245" s="41"/>
      <c r="BN1245" s="122">
        <v>5.0006638000000002E-6</v>
      </c>
      <c r="BO1245" s="122">
        <v>1.6605586000000001E-7</v>
      </c>
      <c r="BP1245" s="122">
        <v>2.4158332E-6</v>
      </c>
      <c r="BQ1245" s="111">
        <v>0</v>
      </c>
      <c r="BR1245" s="122">
        <v>2.6020868999999998E-7</v>
      </c>
      <c r="BS1245" s="122">
        <v>5.4751756000000001E-8</v>
      </c>
      <c r="BT1245" s="111">
        <v>0</v>
      </c>
      <c r="BU1245" s="122">
        <v>8.3101382999999997E-8</v>
      </c>
      <c r="BV1245" s="111">
        <v>0</v>
      </c>
      <c r="BW1245" s="111">
        <v>0</v>
      </c>
      <c r="BX1245" s="111">
        <v>0</v>
      </c>
      <c r="BY1245" s="111">
        <v>0</v>
      </c>
      <c r="BZ1245" s="111">
        <v>0</v>
      </c>
      <c r="CA1245" s="122">
        <v>1.1452449E-7</v>
      </c>
      <c r="CB1245" s="122">
        <v>1.8379978000000001E-6</v>
      </c>
      <c r="CC1245" s="122">
        <v>6.8190543000000002E-8</v>
      </c>
      <c r="CD1245" s="111">
        <v>0</v>
      </c>
      <c r="CE1245" s="180"/>
      <c r="CF1245" s="173"/>
      <c r="CG1245" s="170" t="s">
        <v>8546</v>
      </c>
      <c r="CK1245" s="50"/>
      <c r="CL1245" s="41"/>
      <c r="CM1245" s="41"/>
      <c r="CN1245" s="41"/>
      <c r="CO1245" s="41"/>
      <c r="CP1245" s="41"/>
      <c r="CQ1245" s="41"/>
      <c r="CR1245" s="41"/>
      <c r="CS1245" s="41"/>
      <c r="CT1245" s="41"/>
      <c r="CU1245" s="41"/>
      <c r="CV1245" s="41"/>
      <c r="CW1245" s="41"/>
    </row>
    <row r="1246" spans="1:101" ht="14.5" customHeight="1">
      <c r="A1246" s="41" t="s">
        <v>9623</v>
      </c>
      <c r="B1246" s="119" t="s">
        <v>8704</v>
      </c>
      <c r="C1246" s="120" t="str">
        <f t="shared" si="530"/>
        <v>B.042.01.131</v>
      </c>
      <c r="D1246" s="135" t="s">
        <v>9621</v>
      </c>
      <c r="E1246" s="119" t="s">
        <v>8526</v>
      </c>
      <c r="F1246" s="118" t="str">
        <f t="shared" si="531"/>
        <v>Electricity Switzerland production</v>
      </c>
      <c r="G1246" s="118">
        <f t="shared" si="532"/>
        <v>1.1161752567000001E-2</v>
      </c>
      <c r="H1246" s="118">
        <f t="shared" si="533"/>
        <v>1.5862450699999998E-4</v>
      </c>
      <c r="I1246" s="118">
        <f t="shared" si="534"/>
        <v>5.7890423000000004E-4</v>
      </c>
      <c r="J1246" s="326">
        <f t="shared" si="535"/>
        <v>8.9592019300000006E-3</v>
      </c>
      <c r="K1246" s="118">
        <v>1.4650219E-3</v>
      </c>
      <c r="L1246" s="118">
        <v>4.5206233000000002E-4</v>
      </c>
      <c r="M1246" s="118">
        <v>1.268419E-4</v>
      </c>
      <c r="N1246" s="118">
        <v>1.0656466E-4</v>
      </c>
      <c r="O1246" s="330">
        <v>5.2059847000000001E-5</v>
      </c>
      <c r="P1246" s="118">
        <v>0</v>
      </c>
      <c r="Q1246" s="118">
        <v>0</v>
      </c>
      <c r="R1246" s="118">
        <v>0</v>
      </c>
      <c r="S1246" s="118">
        <v>1.7566253000000001E-4</v>
      </c>
      <c r="T1246" s="118">
        <v>0</v>
      </c>
      <c r="U1246" s="118">
        <v>8.7835394000000001E-3</v>
      </c>
      <c r="V1246" s="118">
        <v>0</v>
      </c>
      <c r="W1246" s="118">
        <v>0</v>
      </c>
      <c r="X1246" s="118">
        <v>0</v>
      </c>
      <c r="Y1246" s="41"/>
      <c r="Z1246" s="327">
        <f t="shared" si="536"/>
        <v>1.1015202255639097E-2</v>
      </c>
      <c r="AA1246" s="41"/>
      <c r="AB1246" s="111">
        <v>1.9285224000000001</v>
      </c>
      <c r="AC1246" s="111">
        <v>0.11252495</v>
      </c>
      <c r="AD1246" s="111">
        <v>1.1906752</v>
      </c>
      <c r="AE1246" s="111">
        <v>0</v>
      </c>
      <c r="AF1246" s="111">
        <v>1.8600718000000001E-3</v>
      </c>
      <c r="AG1246" s="111">
        <v>4.6670893999999997E-2</v>
      </c>
      <c r="AH1246" s="111">
        <v>0.57679137000000003</v>
      </c>
      <c r="AI1246" s="41"/>
      <c r="AJ1246" s="114">
        <v>3.6090394999999998E-4</v>
      </c>
      <c r="AK1246" s="114">
        <v>3.4142930000000002E-4</v>
      </c>
      <c r="AL1246" s="121">
        <v>1.1892559999999999E-5</v>
      </c>
      <c r="AM1246" s="121">
        <v>7.5820871E-6</v>
      </c>
      <c r="AN1246" s="113">
        <f t="shared" si="537"/>
        <v>2.0469382399000001E-8</v>
      </c>
      <c r="AO1246" s="112">
        <f t="shared" si="538"/>
        <v>4.3981360662960002E-11</v>
      </c>
      <c r="AP1246" s="112">
        <f t="shared" si="539"/>
        <v>1.0619169823E-3</v>
      </c>
      <c r="AQ1246" s="328">
        <v>1.0222107E-8</v>
      </c>
      <c r="AR1246" s="328">
        <v>3.0842566000000002E-11</v>
      </c>
      <c r="AS1246" s="328">
        <v>8.4266296000000003E-16</v>
      </c>
      <c r="AT1246" s="329">
        <v>0</v>
      </c>
      <c r="AU1246" s="329">
        <v>0</v>
      </c>
      <c r="AV1246" s="328">
        <v>1.5845398999999999E-11</v>
      </c>
      <c r="AW1246" s="328">
        <v>1.0231430000000001E-8</v>
      </c>
      <c r="AX1246" s="328">
        <v>2.2462159999999998E-12</v>
      </c>
      <c r="AY1246" s="328">
        <v>1.0891736E-11</v>
      </c>
      <c r="AZ1246" s="329">
        <v>0</v>
      </c>
      <c r="BA1246" s="329">
        <v>0</v>
      </c>
      <c r="BB1246" s="329">
        <v>0</v>
      </c>
      <c r="BC1246" s="329">
        <v>0</v>
      </c>
      <c r="BD1246" s="329">
        <v>0</v>
      </c>
      <c r="BE1246" s="329">
        <v>0</v>
      </c>
      <c r="BF1246" s="329">
        <v>0</v>
      </c>
      <c r="BG1246" s="329">
        <v>0</v>
      </c>
      <c r="BH1246" s="328">
        <v>3.5454822999999999E-6</v>
      </c>
      <c r="BI1246" s="329">
        <v>1.0583715E-3</v>
      </c>
      <c r="BJ1246" s="329">
        <v>0</v>
      </c>
      <c r="BK1246" s="329">
        <v>0</v>
      </c>
      <c r="BL1246" s="329">
        <v>0</v>
      </c>
      <c r="BM1246" s="41"/>
      <c r="BN1246" s="122">
        <v>2.2875746000000001E-6</v>
      </c>
      <c r="BO1246" s="122">
        <v>8.0307660999999995E-8</v>
      </c>
      <c r="BP1246" s="122">
        <v>3.0713306000000001E-7</v>
      </c>
      <c r="BQ1246" s="111">
        <v>0</v>
      </c>
      <c r="BR1246" s="122">
        <v>1.0510044E-7</v>
      </c>
      <c r="BS1246" s="122">
        <v>1.0258017E-8</v>
      </c>
      <c r="BT1246" s="111">
        <v>0</v>
      </c>
      <c r="BU1246" s="122">
        <v>1.5569462E-8</v>
      </c>
      <c r="BV1246" s="111">
        <v>0</v>
      </c>
      <c r="BW1246" s="111">
        <v>0</v>
      </c>
      <c r="BX1246" s="111">
        <v>0</v>
      </c>
      <c r="BY1246" s="111">
        <v>0</v>
      </c>
      <c r="BZ1246" s="111">
        <v>0</v>
      </c>
      <c r="CA1246" s="122">
        <v>2.4650224000000001E-8</v>
      </c>
      <c r="CB1246" s="122">
        <v>1.6598345999999999E-6</v>
      </c>
      <c r="CC1246" s="122">
        <v>8.4721141000000003E-8</v>
      </c>
      <c r="CD1246" s="111">
        <v>0</v>
      </c>
      <c r="CE1246" s="180"/>
      <c r="CF1246" s="173"/>
      <c r="CG1246" s="170" t="s">
        <v>8546</v>
      </c>
      <c r="CK1246" s="50"/>
      <c r="CL1246" s="41"/>
      <c r="CM1246" s="41"/>
      <c r="CN1246" s="41"/>
      <c r="CO1246" s="41"/>
      <c r="CP1246" s="41"/>
      <c r="CQ1246" s="41"/>
      <c r="CR1246" s="41"/>
      <c r="CS1246" s="41"/>
      <c r="CT1246" s="41"/>
      <c r="CU1246" s="41"/>
      <c r="CV1246" s="41"/>
      <c r="CW1246" s="41"/>
    </row>
    <row r="1247" spans="1:101" ht="14.5" customHeight="1">
      <c r="B1247" s="119" t="s">
        <v>9619</v>
      </c>
      <c r="C1247" s="133" t="s">
        <v>9618</v>
      </c>
      <c r="D1247" s="133" t="s">
        <v>9617</v>
      </c>
      <c r="G1247" s="41"/>
      <c r="H1247" s="41"/>
      <c r="I1247" s="41"/>
      <c r="J1247" s="41"/>
      <c r="K1247" s="41"/>
      <c r="L1247" s="41"/>
      <c r="M1247" s="41"/>
      <c r="N1247" s="41"/>
      <c r="O1247" s="41"/>
      <c r="P1247" s="41"/>
      <c r="Q1247" s="41"/>
      <c r="R1247" s="41"/>
      <c r="S1247" s="41"/>
      <c r="T1247" s="41"/>
      <c r="U1247" s="41"/>
      <c r="V1247" s="41"/>
      <c r="W1247" s="41"/>
      <c r="X1247" s="41"/>
      <c r="Y1247" s="41"/>
      <c r="Z1247" s="41"/>
      <c r="AA1247" s="41"/>
      <c r="AB1247" s="41"/>
      <c r="AC1247" s="41"/>
      <c r="AD1247" s="41"/>
      <c r="AE1247" s="41"/>
      <c r="AF1247" s="41"/>
      <c r="AG1247" s="41"/>
      <c r="AH1247" s="41"/>
      <c r="AI1247" s="41"/>
      <c r="AJ1247" s="41"/>
      <c r="AK1247" s="41"/>
      <c r="AL1247" s="41"/>
      <c r="AM1247" s="41"/>
      <c r="AN1247" s="41"/>
      <c r="AO1247" s="41"/>
      <c r="AP1247" s="41"/>
      <c r="AQ1247" s="41"/>
      <c r="AR1247" s="41"/>
      <c r="AS1247" s="41"/>
      <c r="AT1247" s="41"/>
      <c r="AU1247" s="41"/>
      <c r="AV1247" s="41"/>
      <c r="AW1247" s="41"/>
      <c r="AX1247" s="41"/>
      <c r="AY1247" s="41"/>
      <c r="AZ1247" s="41"/>
      <c r="BA1247" s="41"/>
      <c r="BB1247" s="41"/>
      <c r="BC1247" s="41"/>
      <c r="BD1247" s="41"/>
      <c r="BE1247" s="41"/>
      <c r="BF1247" s="41"/>
      <c r="BG1247" s="41"/>
      <c r="BH1247" s="41"/>
      <c r="BI1247" s="41"/>
      <c r="BJ1247" s="41"/>
      <c r="BK1247" s="41"/>
      <c r="BL1247" s="41"/>
      <c r="BM1247" s="41"/>
      <c r="BN1247" s="41"/>
      <c r="BO1247" s="41"/>
      <c r="BP1247" s="41"/>
      <c r="BQ1247" s="41"/>
      <c r="BR1247" s="41"/>
      <c r="BS1247" s="41"/>
      <c r="BT1247" s="41"/>
      <c r="BU1247" s="41"/>
      <c r="BV1247" s="41"/>
      <c r="BW1247" s="41"/>
      <c r="BX1247" s="41"/>
      <c r="BY1247" s="41"/>
      <c r="BZ1247" s="41"/>
      <c r="CA1247" s="41"/>
      <c r="CB1247" s="41"/>
      <c r="CC1247" s="41"/>
      <c r="CD1247" s="41"/>
      <c r="CE1247" s="169"/>
      <c r="CF1247" s="169"/>
      <c r="CG1247" s="170"/>
      <c r="CK1247" s="50"/>
      <c r="CL1247" s="41"/>
      <c r="CM1247" s="41"/>
      <c r="CN1247" s="41"/>
      <c r="CO1247" s="41"/>
      <c r="CP1247" s="41"/>
      <c r="CQ1247" s="41"/>
      <c r="CR1247" s="41"/>
      <c r="CS1247" s="41"/>
      <c r="CT1247" s="41"/>
      <c r="CU1247" s="41"/>
      <c r="CV1247" s="41"/>
      <c r="CW1247" s="41"/>
    </row>
    <row r="1248" spans="1:101" ht="14.5" customHeight="1">
      <c r="A1248" s="41" t="s">
        <v>9616</v>
      </c>
      <c r="B1248" s="119" t="s">
        <v>8704</v>
      </c>
      <c r="C1248" s="120" t="str">
        <f t="shared" ref="C1248:C1278" si="540">MID(A1248,1,12)</f>
        <v>B.042.02.101</v>
      </c>
      <c r="D1248" s="135" t="s">
        <v>9524</v>
      </c>
      <c r="E1248" s="119" t="s">
        <v>8526</v>
      </c>
      <c r="F1248" s="118" t="str">
        <f t="shared" ref="F1248:F1278" si="541">MID(A1248, 21,85)</f>
        <v>Electricity .EU-27 consumption</v>
      </c>
      <c r="G1248" s="118">
        <f t="shared" ref="G1248:G1278" si="542">H1248+I1248+J1248+K1248</f>
        <v>1.9849006000000002E-2</v>
      </c>
      <c r="H1248" s="118">
        <f t="shared" ref="H1248:H1278" si="543">N1248+O1248+P1248+Q1248</f>
        <v>7.4393883000000002E-4</v>
      </c>
      <c r="I1248" s="118">
        <f t="shared" ref="I1248:I1278" si="544">L1248+M1248+R1248</f>
        <v>1.99757079E-3</v>
      </c>
      <c r="J1248" s="326">
        <f t="shared" ref="J1248:J1278" si="545">S1248+IF(T1248="x",0,T1248)+IF(U1248="x",0,U1248)+IF(V1248="x",0,V1248)+W1248+X1248</f>
        <v>5.3081003799999998E-3</v>
      </c>
      <c r="K1248" s="118">
        <v>1.1799396E-2</v>
      </c>
      <c r="L1248" s="118">
        <v>1.3001775E-3</v>
      </c>
      <c r="M1248" s="118">
        <v>6.9739328999999996E-4</v>
      </c>
      <c r="N1248" s="118">
        <v>5.859064E-4</v>
      </c>
      <c r="O1248" s="118">
        <v>1.5803243E-4</v>
      </c>
      <c r="P1248" s="118">
        <v>0</v>
      </c>
      <c r="Q1248" s="118">
        <v>0</v>
      </c>
      <c r="R1248" s="118">
        <v>0</v>
      </c>
      <c r="S1248" s="118">
        <v>1.6538338000000001E-4</v>
      </c>
      <c r="T1248" s="118">
        <v>0</v>
      </c>
      <c r="U1248" s="118">
        <v>5.1427169999999998E-3</v>
      </c>
      <c r="V1248" s="118">
        <v>0</v>
      </c>
      <c r="W1248" s="118">
        <v>0</v>
      </c>
      <c r="X1248" s="118">
        <v>0</v>
      </c>
      <c r="Y1248" s="41"/>
      <c r="Z1248" s="327">
        <f t="shared" ref="Z1248:Z1278" si="546">K1248/0.133</f>
        <v>8.871726315789473E-2</v>
      </c>
      <c r="AA1248" s="41"/>
      <c r="AB1248" s="111">
        <v>2.1532412000000001</v>
      </c>
      <c r="AC1248" s="111">
        <v>1.0285411</v>
      </c>
      <c r="AD1248" s="111">
        <v>0.69713417</v>
      </c>
      <c r="AE1248" s="111">
        <v>0</v>
      </c>
      <c r="AF1248" s="111">
        <v>8.8947367999999999E-2</v>
      </c>
      <c r="AG1248" s="111">
        <v>0.23497986000000001</v>
      </c>
      <c r="AH1248" s="111">
        <v>0.10363872</v>
      </c>
      <c r="AI1248" s="41"/>
      <c r="AJ1248" s="114">
        <v>2.0333191E-3</v>
      </c>
      <c r="AK1248" s="114">
        <v>1.9204188E-3</v>
      </c>
      <c r="AL1248" s="121">
        <v>7.9923325999999999E-5</v>
      </c>
      <c r="AM1248" s="121">
        <v>3.2976979999999998E-5</v>
      </c>
      <c r="AN1248" s="113">
        <f t="shared" ref="AN1248:AN1278" si="547">AQ1248+AT1248+AU1248+AV1248+AW1248+BE1248+BF1248+BJ1248</f>
        <v>1.1513302407E-7</v>
      </c>
      <c r="AO1248" s="112">
        <f t="shared" ref="AO1248:AO1278" si="548">AR1248+AS1248+AX1248+AY1248+AZ1248+BA1248+BB1248+BC1248+BD1248+BG1248+BK1248+BL1248</f>
        <v>2.9557442587079997E-10</v>
      </c>
      <c r="AP1248" s="112">
        <f t="shared" ref="AP1248:AP1278" si="549">BH1248+BI1248</f>
        <v>4.6186246132000003E-3</v>
      </c>
      <c r="AQ1248" s="328">
        <v>8.2329623000000006E-8</v>
      </c>
      <c r="AR1248" s="328">
        <v>2.4840834000000002E-10</v>
      </c>
      <c r="AS1248" s="328">
        <v>6.7868707999999996E-15</v>
      </c>
      <c r="AT1248" s="329">
        <v>0</v>
      </c>
      <c r="AU1248" s="329">
        <v>0</v>
      </c>
      <c r="AV1248" s="328">
        <v>8.7120069999999994E-11</v>
      </c>
      <c r="AW1248" s="328">
        <v>3.2716281E-8</v>
      </c>
      <c r="AX1248" s="328">
        <v>1.2349987999999999E-11</v>
      </c>
      <c r="AY1248" s="328">
        <v>3.4809310999999997E-11</v>
      </c>
      <c r="AZ1248" s="329">
        <v>0</v>
      </c>
      <c r="BA1248" s="329">
        <v>0</v>
      </c>
      <c r="BB1248" s="329">
        <v>0</v>
      </c>
      <c r="BC1248" s="329">
        <v>0</v>
      </c>
      <c r="BD1248" s="329">
        <v>0</v>
      </c>
      <c r="BE1248" s="329">
        <v>0</v>
      </c>
      <c r="BF1248" s="329">
        <v>0</v>
      </c>
      <c r="BG1248" s="329">
        <v>0</v>
      </c>
      <c r="BH1248" s="328">
        <v>3.3380132000000001E-6</v>
      </c>
      <c r="BI1248" s="329">
        <v>4.6152865999999999E-3</v>
      </c>
      <c r="BJ1248" s="329">
        <v>0</v>
      </c>
      <c r="BK1248" s="329">
        <v>0</v>
      </c>
      <c r="BL1248" s="329">
        <v>0</v>
      </c>
      <c r="BM1248" s="41"/>
      <c r="BN1248" s="122">
        <v>5.5241422E-6</v>
      </c>
      <c r="BO1248" s="122">
        <v>2.6866821999999998E-7</v>
      </c>
      <c r="BP1248" s="122">
        <v>2.4736728000000001E-6</v>
      </c>
      <c r="BQ1248" s="111">
        <v>0</v>
      </c>
      <c r="BR1248" s="122">
        <v>3.2070511000000001E-7</v>
      </c>
      <c r="BS1248" s="122">
        <v>5.6399912000000001E-8</v>
      </c>
      <c r="BT1248" s="111">
        <v>0</v>
      </c>
      <c r="BU1248" s="122">
        <v>8.5602928999999996E-8</v>
      </c>
      <c r="BV1248" s="111">
        <v>0</v>
      </c>
      <c r="BW1248" s="111">
        <v>0</v>
      </c>
      <c r="BX1248" s="111">
        <v>0</v>
      </c>
      <c r="BY1248" s="111">
        <v>0</v>
      </c>
      <c r="BZ1248" s="111">
        <v>0</v>
      </c>
      <c r="CA1248" s="122">
        <v>1.2430836000000001E-7</v>
      </c>
      <c r="CB1248" s="122">
        <v>2.1150212999999998E-6</v>
      </c>
      <c r="CC1248" s="122">
        <v>7.9763560000000004E-8</v>
      </c>
      <c r="CD1248" s="111">
        <v>0</v>
      </c>
      <c r="CE1248" s="180"/>
      <c r="CF1248" s="173"/>
      <c r="CG1248" s="170" t="s">
        <v>8546</v>
      </c>
      <c r="CK1248" s="50"/>
      <c r="CL1248" s="41"/>
      <c r="CM1248" s="41"/>
      <c r="CN1248" s="41"/>
      <c r="CO1248" s="41"/>
      <c r="CP1248" s="41"/>
      <c r="CQ1248" s="41"/>
      <c r="CR1248" s="41"/>
      <c r="CS1248" s="41"/>
      <c r="CT1248" s="41"/>
      <c r="CU1248" s="41"/>
      <c r="CV1248" s="41"/>
      <c r="CW1248" s="41"/>
    </row>
    <row r="1249" spans="1:101" ht="14.5" customHeight="1">
      <c r="A1249" s="41" t="s">
        <v>9613</v>
      </c>
      <c r="B1249" s="119" t="s">
        <v>8704</v>
      </c>
      <c r="C1249" s="120" t="str">
        <f t="shared" si="540"/>
        <v>B.042.02.102</v>
      </c>
      <c r="D1249" s="135" t="s">
        <v>9524</v>
      </c>
      <c r="E1249" s="119" t="s">
        <v>8526</v>
      </c>
      <c r="F1249" s="118" t="str">
        <f t="shared" si="541"/>
        <v>Electricity Austria consumption</v>
      </c>
      <c r="G1249" s="118">
        <f t="shared" si="542"/>
        <v>7.0659664370000003E-3</v>
      </c>
      <c r="H1249" s="118">
        <f t="shared" si="543"/>
        <v>2.7557992700000001E-4</v>
      </c>
      <c r="I1249" s="118">
        <f t="shared" si="544"/>
        <v>5.6701173999999994E-4</v>
      </c>
      <c r="J1249" s="326">
        <f t="shared" si="545"/>
        <v>2.1230926999999999E-4</v>
      </c>
      <c r="K1249" s="118">
        <v>6.0110655000000001E-3</v>
      </c>
      <c r="L1249" s="118">
        <v>3.0097190000000001E-4</v>
      </c>
      <c r="M1249" s="118">
        <v>2.6603983999999998E-4</v>
      </c>
      <c r="N1249" s="118">
        <v>2.2351010000000001E-4</v>
      </c>
      <c r="O1249" s="330">
        <v>5.2069827000000001E-5</v>
      </c>
      <c r="P1249" s="118">
        <v>0</v>
      </c>
      <c r="Q1249" s="118">
        <v>0</v>
      </c>
      <c r="R1249" s="118">
        <v>0</v>
      </c>
      <c r="S1249" s="118">
        <v>2.1230926999999999E-4</v>
      </c>
      <c r="T1249" s="118">
        <v>0</v>
      </c>
      <c r="U1249" s="118">
        <v>0</v>
      </c>
      <c r="V1249" s="118">
        <v>0</v>
      </c>
      <c r="W1249" s="118">
        <v>0</v>
      </c>
      <c r="X1249" s="118">
        <v>0</v>
      </c>
      <c r="Y1249" s="41"/>
      <c r="Z1249" s="327">
        <f t="shared" si="546"/>
        <v>4.5195981203007517E-2</v>
      </c>
      <c r="AA1249" s="41"/>
      <c r="AB1249" s="111">
        <v>1.4070161999999999</v>
      </c>
      <c r="AC1249" s="111">
        <v>0.65393159000000001</v>
      </c>
      <c r="AD1249" s="111">
        <v>0</v>
      </c>
      <c r="AE1249" s="111">
        <v>0</v>
      </c>
      <c r="AF1249" s="111">
        <v>6.2900121000000003E-2</v>
      </c>
      <c r="AG1249" s="111">
        <v>0.16753335999999999</v>
      </c>
      <c r="AH1249" s="111">
        <v>0.52265116</v>
      </c>
      <c r="AI1249" s="41"/>
      <c r="AJ1249" s="114">
        <v>9.1779082999999997E-4</v>
      </c>
      <c r="AK1249" s="114">
        <v>8.4709494999999995E-4</v>
      </c>
      <c r="AL1249" s="121">
        <v>3.7968739000000001E-5</v>
      </c>
      <c r="AM1249" s="121">
        <v>3.2727137999999998E-5</v>
      </c>
      <c r="AN1249" s="113">
        <f t="shared" si="547"/>
        <v>5.0785069446000004E-8</v>
      </c>
      <c r="AO1249" s="112">
        <f t="shared" si="548"/>
        <v>1.404169373926E-10</v>
      </c>
      <c r="AP1249" s="112">
        <f t="shared" si="549"/>
        <v>4.5836327412000005E-3</v>
      </c>
      <c r="AQ1249" s="328">
        <v>4.1941871000000001E-8</v>
      </c>
      <c r="AR1249" s="328">
        <v>1.2654875000000001E-10</v>
      </c>
      <c r="AS1249" s="328">
        <v>3.4574926E-15</v>
      </c>
      <c r="AT1249" s="329">
        <v>0</v>
      </c>
      <c r="AU1249" s="329">
        <v>0</v>
      </c>
      <c r="AV1249" s="328">
        <v>3.3234345999999999E-11</v>
      </c>
      <c r="AW1249" s="328">
        <v>8.8099640999999993E-9</v>
      </c>
      <c r="AX1249" s="328">
        <v>4.7112423999999998E-12</v>
      </c>
      <c r="AY1249" s="328">
        <v>9.1534875000000006E-12</v>
      </c>
      <c r="AZ1249" s="329">
        <v>0</v>
      </c>
      <c r="BA1249" s="329">
        <v>0</v>
      </c>
      <c r="BB1249" s="329">
        <v>0</v>
      </c>
      <c r="BC1249" s="329">
        <v>0</v>
      </c>
      <c r="BD1249" s="329">
        <v>0</v>
      </c>
      <c r="BE1249" s="329">
        <v>0</v>
      </c>
      <c r="BF1249" s="329">
        <v>0</v>
      </c>
      <c r="BG1249" s="329">
        <v>0</v>
      </c>
      <c r="BH1249" s="328">
        <v>4.2851412000000002E-6</v>
      </c>
      <c r="BI1249" s="329">
        <v>4.5793476000000003E-3</v>
      </c>
      <c r="BJ1249" s="329">
        <v>0</v>
      </c>
      <c r="BK1249" s="329">
        <v>0</v>
      </c>
      <c r="BL1249" s="329">
        <v>0</v>
      </c>
      <c r="BM1249" s="41"/>
      <c r="BN1249" s="122">
        <v>2.3950181E-6</v>
      </c>
      <c r="BO1249" s="122">
        <v>7.4048563999999997E-8</v>
      </c>
      <c r="BP1249" s="122">
        <v>1.2601839000000001E-6</v>
      </c>
      <c r="BQ1249" s="111">
        <v>0</v>
      </c>
      <c r="BR1249" s="122">
        <v>9.1558905000000006E-8</v>
      </c>
      <c r="BS1249" s="122">
        <v>2.1515297E-8</v>
      </c>
      <c r="BT1249" s="111">
        <v>0</v>
      </c>
      <c r="BU1249" s="122">
        <v>3.265559E-8</v>
      </c>
      <c r="BV1249" s="111">
        <v>0</v>
      </c>
      <c r="BW1249" s="111">
        <v>0</v>
      </c>
      <c r="BX1249" s="111">
        <v>0</v>
      </c>
      <c r="BY1249" s="111">
        <v>0</v>
      </c>
      <c r="BZ1249" s="111">
        <v>0</v>
      </c>
      <c r="CA1249" s="122">
        <v>4.5574562000000002E-8</v>
      </c>
      <c r="CB1249" s="122">
        <v>7.6708558999999996E-7</v>
      </c>
      <c r="CC1249" s="122">
        <v>1.0239568E-7</v>
      </c>
      <c r="CD1249" s="111">
        <v>0</v>
      </c>
      <c r="CE1249" s="180"/>
      <c r="CF1249" s="173"/>
      <c r="CG1249" s="170" t="s">
        <v>8546</v>
      </c>
      <c r="CK1249" s="50"/>
      <c r="CL1249" s="41"/>
      <c r="CM1249" s="41"/>
      <c r="CN1249" s="41"/>
      <c r="CO1249" s="41"/>
      <c r="CP1249" s="41"/>
      <c r="CQ1249" s="41"/>
      <c r="CR1249" s="41"/>
      <c r="CS1249" s="41"/>
      <c r="CT1249" s="41"/>
      <c r="CU1249" s="41"/>
      <c r="CV1249" s="41"/>
      <c r="CW1249" s="41"/>
    </row>
    <row r="1250" spans="1:101" ht="14.5" customHeight="1">
      <c r="A1250" s="41" t="s">
        <v>9610</v>
      </c>
      <c r="B1250" s="119" t="s">
        <v>8704</v>
      </c>
      <c r="C1250" s="120" t="str">
        <f t="shared" si="540"/>
        <v>B.042.02.103</v>
      </c>
      <c r="D1250" s="135" t="s">
        <v>9524</v>
      </c>
      <c r="E1250" s="119" t="s">
        <v>8526</v>
      </c>
      <c r="F1250" s="118" t="str">
        <f t="shared" si="541"/>
        <v>Electricity Belgium consumption</v>
      </c>
      <c r="G1250" s="118">
        <f t="shared" si="542"/>
        <v>1.8700164627999998E-2</v>
      </c>
      <c r="H1250" s="118">
        <f t="shared" si="543"/>
        <v>2.6979942800000001E-4</v>
      </c>
      <c r="I1250" s="118">
        <f t="shared" si="544"/>
        <v>7.0439624000000005E-4</v>
      </c>
      <c r="J1250" s="326">
        <f t="shared" si="545"/>
        <v>1.122913796E-2</v>
      </c>
      <c r="K1250" s="118">
        <v>6.4968309999999998E-3</v>
      </c>
      <c r="L1250" s="118">
        <v>4.2865585999999999E-4</v>
      </c>
      <c r="M1250" s="118">
        <v>2.7574038000000001E-4</v>
      </c>
      <c r="N1250" s="118">
        <v>2.3165988999999999E-4</v>
      </c>
      <c r="O1250" s="330">
        <v>3.8139538E-5</v>
      </c>
      <c r="P1250" s="118">
        <v>0</v>
      </c>
      <c r="Q1250" s="118">
        <v>0</v>
      </c>
      <c r="R1250" s="118">
        <v>0</v>
      </c>
      <c r="S1250" s="118">
        <v>1.4180996E-4</v>
      </c>
      <c r="T1250" s="118">
        <v>0</v>
      </c>
      <c r="U1250" s="118">
        <v>1.1087328E-2</v>
      </c>
      <c r="V1250" s="118">
        <v>0</v>
      </c>
      <c r="W1250" s="118">
        <v>0</v>
      </c>
      <c r="X1250" s="118">
        <v>0</v>
      </c>
      <c r="Y1250" s="41"/>
      <c r="Z1250" s="327">
        <f t="shared" si="546"/>
        <v>4.8848353383458644E-2</v>
      </c>
      <c r="AA1250" s="41"/>
      <c r="AB1250" s="111">
        <v>2.4489540000000001</v>
      </c>
      <c r="AC1250" s="111">
        <v>0.67809496000000002</v>
      </c>
      <c r="AD1250" s="111">
        <v>1.5029710999999999</v>
      </c>
      <c r="AE1250" s="111">
        <v>0</v>
      </c>
      <c r="AF1250" s="111">
        <v>4.9526436E-2</v>
      </c>
      <c r="AG1250" s="111">
        <v>0.21613558999999999</v>
      </c>
      <c r="AH1250" s="111">
        <v>2.2259073000000002E-3</v>
      </c>
      <c r="AI1250" s="41"/>
      <c r="AJ1250" s="114">
        <v>1.0178008E-3</v>
      </c>
      <c r="AK1250" s="114">
        <v>9.4022137999999998E-4</v>
      </c>
      <c r="AL1250" s="121">
        <v>4.1538398999999999E-5</v>
      </c>
      <c r="AM1250" s="121">
        <v>3.6041036000000001E-5</v>
      </c>
      <c r="AN1250" s="113">
        <f t="shared" si="547"/>
        <v>5.6368188159999997E-8</v>
      </c>
      <c r="AO1250" s="112">
        <f t="shared" si="548"/>
        <v>1.5361833999900002E-10</v>
      </c>
      <c r="AP1250" s="112">
        <f t="shared" si="549"/>
        <v>5.0477641194E-3</v>
      </c>
      <c r="AQ1250" s="328">
        <v>4.5331271999999998E-8</v>
      </c>
      <c r="AR1250" s="328">
        <v>1.3677539000000001E-10</v>
      </c>
      <c r="AS1250" s="328">
        <v>3.7368989999999998E-15</v>
      </c>
      <c r="AT1250" s="329">
        <v>0</v>
      </c>
      <c r="AU1250" s="329">
        <v>0</v>
      </c>
      <c r="AV1250" s="328">
        <v>3.4446160000000001E-11</v>
      </c>
      <c r="AW1250" s="328">
        <v>1.1002470000000001E-8</v>
      </c>
      <c r="AX1250" s="328">
        <v>4.8830271000000004E-12</v>
      </c>
      <c r="AY1250" s="328">
        <v>1.1956186E-11</v>
      </c>
      <c r="AZ1250" s="329">
        <v>0</v>
      </c>
      <c r="BA1250" s="329">
        <v>0</v>
      </c>
      <c r="BB1250" s="329">
        <v>0</v>
      </c>
      <c r="BC1250" s="329">
        <v>0</v>
      </c>
      <c r="BD1250" s="329">
        <v>0</v>
      </c>
      <c r="BE1250" s="329">
        <v>0</v>
      </c>
      <c r="BF1250" s="329">
        <v>0</v>
      </c>
      <c r="BG1250" s="329">
        <v>0</v>
      </c>
      <c r="BH1250" s="328">
        <v>2.8622194E-6</v>
      </c>
      <c r="BI1250" s="329">
        <v>5.0449018999999999E-3</v>
      </c>
      <c r="BJ1250" s="329">
        <v>0</v>
      </c>
      <c r="BK1250" s="329">
        <v>0</v>
      </c>
      <c r="BL1250" s="329">
        <v>0</v>
      </c>
      <c r="BM1250" s="41"/>
      <c r="BN1250" s="122">
        <v>4.4348243999999999E-6</v>
      </c>
      <c r="BO1250" s="122">
        <v>9.3770177000000005E-8</v>
      </c>
      <c r="BP1250" s="122">
        <v>1.3620217E-6</v>
      </c>
      <c r="BQ1250" s="111">
        <v>0</v>
      </c>
      <c r="BR1250" s="122">
        <v>9.4750538000000004E-8</v>
      </c>
      <c r="BS1250" s="122">
        <v>2.2299803000000001E-8</v>
      </c>
      <c r="BT1250" s="111">
        <v>0</v>
      </c>
      <c r="BU1250" s="122">
        <v>3.3846302000000001E-8</v>
      </c>
      <c r="BV1250" s="111">
        <v>0</v>
      </c>
      <c r="BW1250" s="111">
        <v>0</v>
      </c>
      <c r="BX1250" s="111">
        <v>0</v>
      </c>
      <c r="BY1250" s="111">
        <v>0</v>
      </c>
      <c r="BZ1250" s="111">
        <v>0</v>
      </c>
      <c r="CA1250" s="122">
        <v>4.8341259999999999E-8</v>
      </c>
      <c r="CB1250" s="122">
        <v>2.7114004000000002E-6</v>
      </c>
      <c r="CC1250" s="122">
        <v>6.8394220000000001E-8</v>
      </c>
      <c r="CD1250" s="111">
        <v>0</v>
      </c>
      <c r="CE1250" s="180"/>
      <c r="CF1250" s="173"/>
      <c r="CG1250" s="170" t="s">
        <v>8546</v>
      </c>
      <c r="CK1250" s="50"/>
      <c r="CL1250" s="41"/>
      <c r="CM1250" s="41"/>
      <c r="CN1250" s="41"/>
      <c r="CO1250" s="41"/>
      <c r="CP1250" s="41"/>
      <c r="CQ1250" s="41"/>
      <c r="CR1250" s="41"/>
      <c r="CS1250" s="41"/>
      <c r="CT1250" s="41"/>
      <c r="CU1250" s="41"/>
      <c r="CV1250" s="41"/>
      <c r="CW1250" s="41"/>
    </row>
    <row r="1251" spans="1:101" ht="14.5" customHeight="1">
      <c r="A1251" s="41" t="s">
        <v>9607</v>
      </c>
      <c r="B1251" s="119" t="s">
        <v>8704</v>
      </c>
      <c r="C1251" s="120" t="str">
        <f t="shared" si="540"/>
        <v>B.042.02.104</v>
      </c>
      <c r="D1251" s="135" t="s">
        <v>9524</v>
      </c>
      <c r="E1251" s="119" t="s">
        <v>8526</v>
      </c>
      <c r="F1251" s="118" t="str">
        <f t="shared" si="541"/>
        <v>Electricity Bulgaria consumption</v>
      </c>
      <c r="G1251" s="118">
        <f t="shared" si="542"/>
        <v>3.1834970880000001E-2</v>
      </c>
      <c r="H1251" s="118">
        <f t="shared" si="543"/>
        <v>8.3090636400000003E-4</v>
      </c>
      <c r="I1251" s="118">
        <f t="shared" si="544"/>
        <v>5.0319342799999998E-3</v>
      </c>
      <c r="J1251" s="326">
        <f t="shared" si="545"/>
        <v>7.801558236E-3</v>
      </c>
      <c r="K1251" s="118">
        <v>1.8170571999999999E-2</v>
      </c>
      <c r="L1251" s="118">
        <v>4.0825556999999997E-3</v>
      </c>
      <c r="M1251" s="118">
        <v>9.4937858000000003E-4</v>
      </c>
      <c r="N1251" s="118">
        <v>7.9760876E-4</v>
      </c>
      <c r="O1251" s="330">
        <v>3.3297604000000002E-5</v>
      </c>
      <c r="P1251" s="118">
        <v>0</v>
      </c>
      <c r="Q1251" s="118">
        <v>0</v>
      </c>
      <c r="R1251" s="118">
        <v>0</v>
      </c>
      <c r="S1251" s="330">
        <v>6.8643236000000006E-5</v>
      </c>
      <c r="T1251" s="118">
        <v>0</v>
      </c>
      <c r="U1251" s="118">
        <v>7.7329149999999999E-3</v>
      </c>
      <c r="V1251" s="118">
        <v>0</v>
      </c>
      <c r="W1251" s="118">
        <v>0</v>
      </c>
      <c r="X1251" s="118">
        <v>0</v>
      </c>
      <c r="Y1251" s="41"/>
      <c r="Z1251" s="327">
        <f t="shared" si="546"/>
        <v>0.13662084210526315</v>
      </c>
      <c r="AA1251" s="41"/>
      <c r="AB1251" s="111">
        <v>2.7370898000000001</v>
      </c>
      <c r="AC1251" s="111">
        <v>1.4919605</v>
      </c>
      <c r="AD1251" s="111">
        <v>1.0482551</v>
      </c>
      <c r="AE1251" s="111">
        <v>0</v>
      </c>
      <c r="AF1251" s="111">
        <v>5.4109171999999997E-2</v>
      </c>
      <c r="AG1251" s="111">
        <v>6.5555344000000002E-2</v>
      </c>
      <c r="AH1251" s="111">
        <v>7.7209628000000002E-2</v>
      </c>
      <c r="AI1251" s="41"/>
      <c r="AJ1251" s="114">
        <v>3.6711704000000002E-3</v>
      </c>
      <c r="AK1251" s="114">
        <v>3.5125887999999999E-3</v>
      </c>
      <c r="AL1251" s="114">
        <v>1.3402908000000001E-4</v>
      </c>
      <c r="AM1251" s="121">
        <v>2.4552549999999999E-5</v>
      </c>
      <c r="AN1251" s="113">
        <f t="shared" si="547"/>
        <v>2.1058685769000002E-7</v>
      </c>
      <c r="AO1251" s="112">
        <f t="shared" si="548"/>
        <v>4.9566968449399992E-10</v>
      </c>
      <c r="AP1251" s="112">
        <f t="shared" si="549"/>
        <v>3.4387325598000001E-3</v>
      </c>
      <c r="AQ1251" s="328">
        <v>1.2678414000000001E-7</v>
      </c>
      <c r="AR1251" s="328">
        <v>3.8253835E-10</v>
      </c>
      <c r="AS1251" s="328">
        <v>1.0451494E-14</v>
      </c>
      <c r="AT1251" s="329">
        <v>0</v>
      </c>
      <c r="AU1251" s="329">
        <v>0</v>
      </c>
      <c r="AV1251" s="328">
        <v>1.1859868999999999E-10</v>
      </c>
      <c r="AW1251" s="328">
        <v>8.3684119000000005E-8</v>
      </c>
      <c r="AX1251" s="328">
        <v>1.6812340999999999E-11</v>
      </c>
      <c r="AY1251" s="328">
        <v>9.6308542E-11</v>
      </c>
      <c r="AZ1251" s="329">
        <v>0</v>
      </c>
      <c r="BA1251" s="329">
        <v>0</v>
      </c>
      <c r="BB1251" s="329">
        <v>0</v>
      </c>
      <c r="BC1251" s="329">
        <v>0</v>
      </c>
      <c r="BD1251" s="329">
        <v>0</v>
      </c>
      <c r="BE1251" s="329">
        <v>0</v>
      </c>
      <c r="BF1251" s="329">
        <v>0</v>
      </c>
      <c r="BG1251" s="329">
        <v>0</v>
      </c>
      <c r="BH1251" s="328">
        <v>1.3854598E-6</v>
      </c>
      <c r="BI1251" s="329">
        <v>3.4373470999999999E-3</v>
      </c>
      <c r="BJ1251" s="329">
        <v>0</v>
      </c>
      <c r="BK1251" s="329">
        <v>0</v>
      </c>
      <c r="BL1251" s="329">
        <v>0</v>
      </c>
      <c r="BM1251" s="41"/>
      <c r="BN1251" s="122">
        <v>8.6327885E-6</v>
      </c>
      <c r="BO1251" s="122">
        <v>7.0302611999999997E-7</v>
      </c>
      <c r="BP1251" s="122">
        <v>3.8093515000000001E-6</v>
      </c>
      <c r="BQ1251" s="111">
        <v>0</v>
      </c>
      <c r="BR1251" s="122">
        <v>5.5165647000000001E-7</v>
      </c>
      <c r="BS1251" s="122">
        <v>7.6778582999999998E-8</v>
      </c>
      <c r="BT1251" s="111">
        <v>0</v>
      </c>
      <c r="BU1251" s="122">
        <v>1.1653336999999999E-7</v>
      </c>
      <c r="BV1251" s="111">
        <v>0</v>
      </c>
      <c r="BW1251" s="111">
        <v>0</v>
      </c>
      <c r="BX1251" s="111">
        <v>0</v>
      </c>
      <c r="BY1251" s="111">
        <v>0</v>
      </c>
      <c r="BZ1251" s="111">
        <v>0</v>
      </c>
      <c r="CA1251" s="122">
        <v>1.9111803000000001E-7</v>
      </c>
      <c r="CB1251" s="122">
        <v>3.1512181E-6</v>
      </c>
      <c r="CC1251" s="122">
        <v>3.3106282000000003E-8</v>
      </c>
      <c r="CD1251" s="111">
        <v>0</v>
      </c>
      <c r="CE1251" s="180"/>
      <c r="CF1251" s="173"/>
      <c r="CG1251" s="170" t="s">
        <v>8546</v>
      </c>
      <c r="CK1251" s="169"/>
      <c r="CL1251" s="41"/>
      <c r="CM1251" s="41"/>
      <c r="CN1251" s="41"/>
      <c r="CO1251" s="41"/>
      <c r="CP1251" s="41"/>
      <c r="CQ1251" s="41"/>
      <c r="CR1251" s="41"/>
      <c r="CS1251" s="41"/>
      <c r="CT1251" s="41"/>
      <c r="CU1251" s="41"/>
      <c r="CV1251" s="41"/>
      <c r="CW1251" s="41"/>
    </row>
    <row r="1252" spans="1:101" ht="14.5" customHeight="1">
      <c r="A1252" s="41" t="s">
        <v>9604</v>
      </c>
      <c r="B1252" s="119" t="s">
        <v>8704</v>
      </c>
      <c r="C1252" s="120" t="str">
        <f t="shared" si="540"/>
        <v>B.042.02.105</v>
      </c>
      <c r="D1252" s="135" t="s">
        <v>9524</v>
      </c>
      <c r="E1252" s="119" t="s">
        <v>8526</v>
      </c>
      <c r="F1252" s="118" t="str">
        <f t="shared" si="541"/>
        <v>Electricity Croatia consumption</v>
      </c>
      <c r="G1252" s="118">
        <f t="shared" si="542"/>
        <v>1.0199939725000001E-2</v>
      </c>
      <c r="H1252" s="118">
        <f t="shared" si="543"/>
        <v>5.4429226499999996E-4</v>
      </c>
      <c r="I1252" s="118">
        <f t="shared" si="544"/>
        <v>1.0921284000000001E-3</v>
      </c>
      <c r="J1252" s="326">
        <f t="shared" si="545"/>
        <v>1.5132526E-4</v>
      </c>
      <c r="K1252" s="118">
        <v>8.4121938000000004E-3</v>
      </c>
      <c r="L1252" s="118">
        <v>5.2972011999999997E-4</v>
      </c>
      <c r="M1252" s="118">
        <v>5.6240827999999999E-4</v>
      </c>
      <c r="N1252" s="118">
        <v>4.7250040999999998E-4</v>
      </c>
      <c r="O1252" s="330">
        <v>7.1791855000000003E-5</v>
      </c>
      <c r="P1252" s="118">
        <v>0</v>
      </c>
      <c r="Q1252" s="118">
        <v>0</v>
      </c>
      <c r="R1252" s="118">
        <v>0</v>
      </c>
      <c r="S1252" s="118">
        <v>1.5132526E-4</v>
      </c>
      <c r="T1252" s="118">
        <v>0</v>
      </c>
      <c r="U1252" s="118">
        <v>0</v>
      </c>
      <c r="V1252" s="118">
        <v>0</v>
      </c>
      <c r="W1252" s="118">
        <v>0</v>
      </c>
      <c r="X1252" s="118">
        <v>0</v>
      </c>
      <c r="Y1252" s="41"/>
      <c r="Z1252" s="327">
        <f t="shared" si="546"/>
        <v>6.3249577443609026E-2</v>
      </c>
      <c r="AA1252" s="41"/>
      <c r="AB1252" s="111">
        <v>1.5719765999999999</v>
      </c>
      <c r="AC1252" s="111">
        <v>0.97103273999999995</v>
      </c>
      <c r="AD1252" s="111">
        <v>0</v>
      </c>
      <c r="AE1252" s="111">
        <v>0</v>
      </c>
      <c r="AF1252" s="111">
        <v>8.7148809999999993E-2</v>
      </c>
      <c r="AG1252" s="111">
        <v>0.19525192999999999</v>
      </c>
      <c r="AH1252" s="111">
        <v>0.31854311000000002</v>
      </c>
      <c r="AI1252" s="41"/>
      <c r="AJ1252" s="114">
        <v>1.3380683999999999E-3</v>
      </c>
      <c r="AK1252" s="114">
        <v>1.2485789000000001E-3</v>
      </c>
      <c r="AL1252" s="121">
        <v>5.5204867E-5</v>
      </c>
      <c r="AM1252" s="121">
        <v>3.4284583000000001E-5</v>
      </c>
      <c r="AN1252" s="113">
        <f t="shared" si="547"/>
        <v>7.485485141300001E-8</v>
      </c>
      <c r="AO1252" s="112">
        <f t="shared" si="548"/>
        <v>2.0416001399269999E-10</v>
      </c>
      <c r="AP1252" s="112">
        <f t="shared" si="549"/>
        <v>4.8017623713000005E-3</v>
      </c>
      <c r="AQ1252" s="328">
        <v>5.8695607999999999E-8</v>
      </c>
      <c r="AR1252" s="328">
        <v>1.7709882E-10</v>
      </c>
      <c r="AS1252" s="328">
        <v>4.8385926999999999E-15</v>
      </c>
      <c r="AT1252" s="329">
        <v>0</v>
      </c>
      <c r="AU1252" s="329">
        <v>0</v>
      </c>
      <c r="AV1252" s="328">
        <v>7.0257412999999998E-11</v>
      </c>
      <c r="AW1252" s="328">
        <v>1.6088986000000001E-8</v>
      </c>
      <c r="AX1252" s="328">
        <v>9.9595673999999994E-12</v>
      </c>
      <c r="AY1252" s="328">
        <v>1.7096788000000002E-11</v>
      </c>
      <c r="AZ1252" s="329">
        <v>0</v>
      </c>
      <c r="BA1252" s="329">
        <v>0</v>
      </c>
      <c r="BB1252" s="329">
        <v>0</v>
      </c>
      <c r="BC1252" s="329">
        <v>0</v>
      </c>
      <c r="BD1252" s="329">
        <v>0</v>
      </c>
      <c r="BE1252" s="329">
        <v>0</v>
      </c>
      <c r="BF1252" s="329">
        <v>0</v>
      </c>
      <c r="BG1252" s="329">
        <v>0</v>
      </c>
      <c r="BH1252" s="328">
        <v>3.0542713000000002E-6</v>
      </c>
      <c r="BI1252" s="329">
        <v>4.7987081000000001E-3</v>
      </c>
      <c r="BJ1252" s="329">
        <v>0</v>
      </c>
      <c r="BK1252" s="329">
        <v>0</v>
      </c>
      <c r="BL1252" s="329">
        <v>0</v>
      </c>
      <c r="BM1252" s="41"/>
      <c r="BN1252" s="122">
        <v>3.4783511000000001E-6</v>
      </c>
      <c r="BO1252" s="122">
        <v>1.4100108000000001E-7</v>
      </c>
      <c r="BP1252" s="122">
        <v>1.7635660000000001E-6</v>
      </c>
      <c r="BQ1252" s="111">
        <v>0</v>
      </c>
      <c r="BR1252" s="122">
        <v>1.4648965000000001E-7</v>
      </c>
      <c r="BS1252" s="122">
        <v>4.5483342000000001E-8</v>
      </c>
      <c r="BT1252" s="111">
        <v>0</v>
      </c>
      <c r="BU1252" s="122">
        <v>6.9033925000000001E-8</v>
      </c>
      <c r="BV1252" s="111">
        <v>0</v>
      </c>
      <c r="BW1252" s="111">
        <v>0</v>
      </c>
      <c r="BX1252" s="111">
        <v>0</v>
      </c>
      <c r="BY1252" s="111">
        <v>0</v>
      </c>
      <c r="BZ1252" s="111">
        <v>0</v>
      </c>
      <c r="CA1252" s="122">
        <v>9.5336038000000006E-8</v>
      </c>
      <c r="CB1252" s="122">
        <v>1.1444575999999999E-6</v>
      </c>
      <c r="CC1252" s="122">
        <v>7.2983399999999994E-8</v>
      </c>
      <c r="CD1252" s="111">
        <v>0</v>
      </c>
      <c r="CE1252" s="180"/>
      <c r="CF1252" s="173"/>
      <c r="CG1252" s="170" t="s">
        <v>8546</v>
      </c>
      <c r="CK1252" s="50"/>
      <c r="CL1252" s="41"/>
      <c r="CM1252" s="41"/>
      <c r="CN1252" s="41"/>
      <c r="CO1252" s="41"/>
      <c r="CP1252" s="41"/>
      <c r="CQ1252" s="41"/>
      <c r="CR1252" s="41"/>
      <c r="CS1252" s="41"/>
      <c r="CT1252" s="41"/>
      <c r="CU1252" s="41"/>
      <c r="CV1252" s="41"/>
      <c r="CW1252" s="41"/>
    </row>
    <row r="1253" spans="1:101" ht="14.5" customHeight="1">
      <c r="A1253" s="41" t="s">
        <v>9601</v>
      </c>
      <c r="B1253" s="119" t="s">
        <v>8704</v>
      </c>
      <c r="C1253" s="120" t="str">
        <f t="shared" si="540"/>
        <v>B.042.02.106</v>
      </c>
      <c r="D1253" s="135" t="s">
        <v>9524</v>
      </c>
      <c r="E1253" s="119" t="s">
        <v>8526</v>
      </c>
      <c r="F1253" s="118" t="str">
        <f t="shared" si="541"/>
        <v>Electricity Cyprus consumption</v>
      </c>
      <c r="G1253" s="118">
        <f t="shared" si="542"/>
        <v>3.8274873230000006E-2</v>
      </c>
      <c r="H1253" s="118">
        <f t="shared" si="543"/>
        <v>2.1251793100000001E-3</v>
      </c>
      <c r="I1253" s="118">
        <f t="shared" si="544"/>
        <v>1.1300989900000001E-2</v>
      </c>
      <c r="J1253" s="326">
        <f t="shared" si="545"/>
        <v>1.6052302000000001E-4</v>
      </c>
      <c r="K1253" s="118">
        <v>2.4688181E-2</v>
      </c>
      <c r="L1253" s="118">
        <v>9.6654050000000002E-3</v>
      </c>
      <c r="M1253" s="118">
        <v>1.6355848999999999E-3</v>
      </c>
      <c r="N1253" s="118">
        <v>1.3741166000000001E-3</v>
      </c>
      <c r="O1253" s="118">
        <v>7.5106271000000002E-4</v>
      </c>
      <c r="P1253" s="118">
        <v>0</v>
      </c>
      <c r="Q1253" s="118">
        <v>0</v>
      </c>
      <c r="R1253" s="118">
        <v>0</v>
      </c>
      <c r="S1253" s="118">
        <v>1.6052302000000001E-4</v>
      </c>
      <c r="T1253" s="118">
        <v>0</v>
      </c>
      <c r="U1253" s="118">
        <v>0</v>
      </c>
      <c r="V1253" s="118">
        <v>0</v>
      </c>
      <c r="W1253" s="118">
        <v>0</v>
      </c>
      <c r="X1253" s="118">
        <v>0</v>
      </c>
      <c r="Y1253" s="41"/>
      <c r="Z1253" s="327">
        <f t="shared" si="546"/>
        <v>0.18562542105263158</v>
      </c>
      <c r="AA1253" s="41"/>
      <c r="AB1253" s="111">
        <v>2.7530960000000002</v>
      </c>
      <c r="AC1253" s="111">
        <v>2.5749892000000001</v>
      </c>
      <c r="AD1253" s="111">
        <v>0</v>
      </c>
      <c r="AE1253" s="111">
        <v>0</v>
      </c>
      <c r="AF1253" s="111">
        <v>1.2007204E-2</v>
      </c>
      <c r="AG1253" s="111">
        <v>0.16609964999999999</v>
      </c>
      <c r="AH1253" s="111">
        <v>0</v>
      </c>
      <c r="AI1253" s="41"/>
      <c r="AJ1253" s="114">
        <v>6.6415194000000004E-3</v>
      </c>
      <c r="AK1253" s="114">
        <v>6.2602724999999996E-3</v>
      </c>
      <c r="AL1253" s="114">
        <v>2.0829673E-4</v>
      </c>
      <c r="AM1253" s="114">
        <v>1.7295017999999999E-4</v>
      </c>
      <c r="AN1253" s="113">
        <f t="shared" si="547"/>
        <v>3.7531609126E-7</v>
      </c>
      <c r="AO1253" s="112">
        <f t="shared" si="548"/>
        <v>7.7032814234500002E-10</v>
      </c>
      <c r="AP1253" s="112">
        <f t="shared" si="549"/>
        <v>2.42227139142E-2</v>
      </c>
      <c r="AQ1253" s="328">
        <v>1.7226038999999999E-7</v>
      </c>
      <c r="AR1253" s="328">
        <v>5.1975119000000002E-10</v>
      </c>
      <c r="AS1253" s="328">
        <v>1.4200345E-14</v>
      </c>
      <c r="AT1253" s="329">
        <v>0</v>
      </c>
      <c r="AU1253" s="329">
        <v>0</v>
      </c>
      <c r="AV1253" s="328">
        <v>2.0432126E-10</v>
      </c>
      <c r="AW1253" s="328">
        <v>2.0285138E-7</v>
      </c>
      <c r="AX1253" s="328">
        <v>2.8964222E-11</v>
      </c>
      <c r="AY1253" s="328">
        <v>2.2159853000000001E-10</v>
      </c>
      <c r="AZ1253" s="329">
        <v>0</v>
      </c>
      <c r="BA1253" s="329">
        <v>0</v>
      </c>
      <c r="BB1253" s="329">
        <v>0</v>
      </c>
      <c r="BC1253" s="329">
        <v>0</v>
      </c>
      <c r="BD1253" s="329">
        <v>0</v>
      </c>
      <c r="BE1253" s="329">
        <v>0</v>
      </c>
      <c r="BF1253" s="329">
        <v>0</v>
      </c>
      <c r="BG1253" s="329">
        <v>0</v>
      </c>
      <c r="BH1253" s="328">
        <v>3.2399141999999999E-6</v>
      </c>
      <c r="BI1253" s="329">
        <v>2.4219474000000001E-2</v>
      </c>
      <c r="BJ1253" s="329">
        <v>0</v>
      </c>
      <c r="BK1253" s="329">
        <v>0</v>
      </c>
      <c r="BL1253" s="329">
        <v>0</v>
      </c>
      <c r="BM1253" s="41"/>
      <c r="BN1253" s="122">
        <v>1.2532122999999999E-5</v>
      </c>
      <c r="BO1253" s="122">
        <v>1.5950354000000001E-6</v>
      </c>
      <c r="BP1253" s="122">
        <v>5.1757294000000002E-6</v>
      </c>
      <c r="BQ1253" s="111">
        <v>0</v>
      </c>
      <c r="BR1253" s="122">
        <v>1.8875093E-6</v>
      </c>
      <c r="BS1253" s="122">
        <v>1.3227378000000001E-7</v>
      </c>
      <c r="BT1253" s="111">
        <v>0</v>
      </c>
      <c r="BU1253" s="122">
        <v>2.0076313E-7</v>
      </c>
      <c r="BV1253" s="111">
        <v>0</v>
      </c>
      <c r="BW1253" s="111">
        <v>0</v>
      </c>
      <c r="BX1253" s="111">
        <v>0</v>
      </c>
      <c r="BY1253" s="111">
        <v>0</v>
      </c>
      <c r="BZ1253" s="111">
        <v>0</v>
      </c>
      <c r="CA1253" s="122">
        <v>3.5417514999999999E-7</v>
      </c>
      <c r="CB1253" s="122">
        <v>3.1092171999999999E-6</v>
      </c>
      <c r="CC1253" s="122">
        <v>7.7419432999999996E-8</v>
      </c>
      <c r="CD1253" s="111">
        <v>0</v>
      </c>
      <c r="CE1253" s="180"/>
      <c r="CF1253" s="173"/>
      <c r="CG1253" s="170" t="s">
        <v>8546</v>
      </c>
      <c r="CK1253" s="50"/>
      <c r="CL1253" s="41"/>
      <c r="CM1253" s="41"/>
      <c r="CN1253" s="41"/>
      <c r="CO1253" s="41"/>
      <c r="CP1253" s="41"/>
      <c r="CQ1253" s="41"/>
      <c r="CR1253" s="41"/>
      <c r="CS1253" s="41"/>
      <c r="CT1253" s="41"/>
      <c r="CU1253" s="41"/>
      <c r="CV1253" s="41"/>
      <c r="CW1253" s="41"/>
    </row>
    <row r="1254" spans="1:101" ht="14.5" customHeight="1">
      <c r="A1254" s="41" t="s">
        <v>9598</v>
      </c>
      <c r="B1254" s="119" t="s">
        <v>8704</v>
      </c>
      <c r="C1254" s="120" t="str">
        <f t="shared" si="540"/>
        <v>B.042.02.107</v>
      </c>
      <c r="D1254" s="135" t="s">
        <v>9524</v>
      </c>
      <c r="E1254" s="119" t="s">
        <v>8526</v>
      </c>
      <c r="F1254" s="118" t="str">
        <f t="shared" si="541"/>
        <v>Electricity Czechia consumption</v>
      </c>
      <c r="G1254" s="118">
        <f t="shared" si="542"/>
        <v>3.0657183314000001E-2</v>
      </c>
      <c r="H1254" s="118">
        <f t="shared" si="543"/>
        <v>1.2260081899999999E-3</v>
      </c>
      <c r="I1254" s="118">
        <f t="shared" si="544"/>
        <v>3.2981769999999998E-3</v>
      </c>
      <c r="J1254" s="326">
        <f t="shared" si="545"/>
        <v>8.6973871240000004E-3</v>
      </c>
      <c r="K1254" s="118">
        <v>1.7435611E-2</v>
      </c>
      <c r="L1254" s="118">
        <v>2.1128256999999998E-3</v>
      </c>
      <c r="M1254" s="118">
        <v>1.1853513E-3</v>
      </c>
      <c r="N1254" s="118">
        <v>9.9585834999999998E-4</v>
      </c>
      <c r="O1254" s="118">
        <v>2.3014984E-4</v>
      </c>
      <c r="P1254" s="118">
        <v>0</v>
      </c>
      <c r="Q1254" s="118">
        <v>0</v>
      </c>
      <c r="R1254" s="118">
        <v>0</v>
      </c>
      <c r="S1254" s="330">
        <v>4.5053823999999998E-5</v>
      </c>
      <c r="T1254" s="118">
        <v>0</v>
      </c>
      <c r="U1254" s="118">
        <v>8.6523333000000004E-3</v>
      </c>
      <c r="V1254" s="118">
        <v>0</v>
      </c>
      <c r="W1254" s="118">
        <v>0</v>
      </c>
      <c r="X1254" s="118">
        <v>0</v>
      </c>
      <c r="Y1254" s="41"/>
      <c r="Z1254" s="327">
        <f t="shared" si="546"/>
        <v>0.13109481954887217</v>
      </c>
      <c r="AA1254" s="41"/>
      <c r="AB1254" s="111">
        <v>2.8570625999999999</v>
      </c>
      <c r="AC1254" s="111">
        <v>1.5543104999999999</v>
      </c>
      <c r="AD1254" s="111">
        <v>1.1728892</v>
      </c>
      <c r="AE1254" s="111">
        <v>0</v>
      </c>
      <c r="AF1254" s="111">
        <v>6.5673521999999998E-2</v>
      </c>
      <c r="AG1254" s="111">
        <v>3.9082549000000001E-2</v>
      </c>
      <c r="AH1254" s="111">
        <v>2.5106825999999999E-2</v>
      </c>
      <c r="AI1254" s="41"/>
      <c r="AJ1254" s="114">
        <v>3.0660803999999998E-3</v>
      </c>
      <c r="AK1254" s="114">
        <v>2.9197580000000002E-3</v>
      </c>
      <c r="AL1254" s="114">
        <v>1.2037617E-4</v>
      </c>
      <c r="AM1254" s="121">
        <v>2.5946266999999999E-5</v>
      </c>
      <c r="AN1254" s="113">
        <f t="shared" si="547"/>
        <v>1.7504543798000001E-7</v>
      </c>
      <c r="AO1254" s="112">
        <f t="shared" si="548"/>
        <v>4.4517815475400006E-10</v>
      </c>
      <c r="AP1254" s="112">
        <f t="shared" si="549"/>
        <v>3.6339309432499999E-3</v>
      </c>
      <c r="AQ1254" s="328">
        <v>1.2165599E-7</v>
      </c>
      <c r="AR1254" s="328">
        <v>3.6706550000000002E-10</v>
      </c>
      <c r="AS1254" s="328">
        <v>1.0028754E-14</v>
      </c>
      <c r="AT1254" s="329">
        <v>0</v>
      </c>
      <c r="AU1254" s="329">
        <v>0</v>
      </c>
      <c r="AV1254" s="328">
        <v>1.4807698000000001E-10</v>
      </c>
      <c r="AW1254" s="328">
        <v>5.3241371000000003E-8</v>
      </c>
      <c r="AX1254" s="328">
        <v>2.0991132000000001E-11</v>
      </c>
      <c r="AY1254" s="328">
        <v>5.7111494E-11</v>
      </c>
      <c r="AZ1254" s="329">
        <v>0</v>
      </c>
      <c r="BA1254" s="329">
        <v>0</v>
      </c>
      <c r="BB1254" s="329">
        <v>0</v>
      </c>
      <c r="BC1254" s="329">
        <v>0</v>
      </c>
      <c r="BD1254" s="329">
        <v>0</v>
      </c>
      <c r="BE1254" s="329">
        <v>0</v>
      </c>
      <c r="BF1254" s="329">
        <v>0</v>
      </c>
      <c r="BG1254" s="329">
        <v>0</v>
      </c>
      <c r="BH1254" s="328">
        <v>9.0934325E-7</v>
      </c>
      <c r="BI1254" s="329">
        <v>3.6330215999999999E-3</v>
      </c>
      <c r="BJ1254" s="329">
        <v>0</v>
      </c>
      <c r="BK1254" s="329">
        <v>0</v>
      </c>
      <c r="BL1254" s="329">
        <v>0</v>
      </c>
      <c r="BM1254" s="41"/>
      <c r="BN1254" s="122">
        <v>8.4540617000000005E-6</v>
      </c>
      <c r="BO1254" s="122">
        <v>4.4249488999999999E-7</v>
      </c>
      <c r="BP1254" s="122">
        <v>3.6552714999999999E-6</v>
      </c>
      <c r="BQ1254" s="111">
        <v>0</v>
      </c>
      <c r="BR1254" s="122">
        <v>4.9901560999999999E-7</v>
      </c>
      <c r="BS1254" s="122">
        <v>9.5862278999999995E-8</v>
      </c>
      <c r="BT1254" s="111">
        <v>0</v>
      </c>
      <c r="BU1254" s="122">
        <v>1.4549831000000001E-7</v>
      </c>
      <c r="BV1254" s="111">
        <v>0</v>
      </c>
      <c r="BW1254" s="111">
        <v>0</v>
      </c>
      <c r="BX1254" s="111">
        <v>0</v>
      </c>
      <c r="BY1254" s="111">
        <v>0</v>
      </c>
      <c r="BZ1254" s="111">
        <v>0</v>
      </c>
      <c r="CA1254" s="122">
        <v>2.1036649E-7</v>
      </c>
      <c r="CB1254" s="122">
        <v>3.3838234999999998E-6</v>
      </c>
      <c r="CC1254" s="122">
        <v>2.1729228999999999E-8</v>
      </c>
      <c r="CD1254" s="111">
        <v>0</v>
      </c>
      <c r="CE1254" s="180"/>
      <c r="CF1254" s="173"/>
      <c r="CG1254" s="170" t="s">
        <v>8546</v>
      </c>
      <c r="CK1254" s="50"/>
      <c r="CL1254" s="41"/>
      <c r="CM1254" s="41"/>
      <c r="CN1254" s="41"/>
      <c r="CO1254" s="41"/>
      <c r="CP1254" s="41"/>
      <c r="CQ1254" s="41"/>
      <c r="CR1254" s="41"/>
      <c r="CS1254" s="41"/>
      <c r="CT1254" s="41"/>
      <c r="CU1254" s="41"/>
      <c r="CV1254" s="41"/>
      <c r="CW1254" s="41"/>
    </row>
    <row r="1255" spans="1:101" ht="14.5" customHeight="1">
      <c r="A1255" s="41" t="s">
        <v>9595</v>
      </c>
      <c r="B1255" s="119" t="s">
        <v>8704</v>
      </c>
      <c r="C1255" s="120" t="str">
        <f t="shared" si="540"/>
        <v>B.042.02.108</v>
      </c>
      <c r="D1255" s="135" t="s">
        <v>9524</v>
      </c>
      <c r="E1255" s="119" t="s">
        <v>8526</v>
      </c>
      <c r="F1255" s="118" t="str">
        <f t="shared" si="541"/>
        <v>Electricity Denmark consumption</v>
      </c>
      <c r="G1255" s="118">
        <f t="shared" si="542"/>
        <v>6.6129116009999997E-3</v>
      </c>
      <c r="H1255" s="118">
        <f t="shared" si="543"/>
        <v>4.9338308100000002E-4</v>
      </c>
      <c r="I1255" s="118">
        <f t="shared" si="544"/>
        <v>7.2318598000000009E-4</v>
      </c>
      <c r="J1255" s="326">
        <f t="shared" si="545"/>
        <v>2.5971044E-4</v>
      </c>
      <c r="K1255" s="118">
        <v>5.1366321E-3</v>
      </c>
      <c r="L1255" s="118">
        <v>2.0748574000000001E-4</v>
      </c>
      <c r="M1255" s="118">
        <v>5.1570024000000003E-4</v>
      </c>
      <c r="N1255" s="118">
        <v>4.3325922000000001E-4</v>
      </c>
      <c r="O1255" s="330">
        <v>6.0123861000000002E-5</v>
      </c>
      <c r="P1255" s="118">
        <v>0</v>
      </c>
      <c r="Q1255" s="118">
        <v>0</v>
      </c>
      <c r="R1255" s="118">
        <v>0</v>
      </c>
      <c r="S1255" s="118">
        <v>2.5971044E-4</v>
      </c>
      <c r="T1255" s="118">
        <v>0</v>
      </c>
      <c r="U1255" s="118">
        <v>0</v>
      </c>
      <c r="V1255" s="118">
        <v>0</v>
      </c>
      <c r="W1255" s="118">
        <v>0</v>
      </c>
      <c r="X1255" s="118">
        <v>0</v>
      </c>
      <c r="Y1255" s="41"/>
      <c r="Z1255" s="327">
        <f t="shared" si="546"/>
        <v>3.8621293984962404E-2</v>
      </c>
      <c r="AA1255" s="41"/>
      <c r="AB1255" s="111">
        <v>1.3683444</v>
      </c>
      <c r="AC1255" s="111">
        <v>0.50505661999999996</v>
      </c>
      <c r="AD1255" s="111">
        <v>0</v>
      </c>
      <c r="AE1255" s="111">
        <v>0</v>
      </c>
      <c r="AF1255" s="111">
        <v>0.23618865</v>
      </c>
      <c r="AG1255" s="111">
        <v>0.62185122999999998</v>
      </c>
      <c r="AH1255" s="111">
        <v>5.2478580000000002E-3</v>
      </c>
      <c r="AI1255" s="41"/>
      <c r="AJ1255" s="114">
        <v>8.0733745000000003E-4</v>
      </c>
      <c r="AK1255" s="114">
        <v>7.5919281000000002E-4</v>
      </c>
      <c r="AL1255" s="121">
        <v>3.4358603999999998E-5</v>
      </c>
      <c r="AM1255" s="121">
        <v>1.378603E-5</v>
      </c>
      <c r="AN1255" s="113">
        <f t="shared" si="547"/>
        <v>4.5515156730999999E-8</v>
      </c>
      <c r="AO1255" s="112">
        <f t="shared" si="548"/>
        <v>1.2706584162900001E-10</v>
      </c>
      <c r="AP1255" s="112">
        <f t="shared" si="549"/>
        <v>1.9308164620999999E-3</v>
      </c>
      <c r="AQ1255" s="328">
        <v>3.5840560999999999E-8</v>
      </c>
      <c r="AR1255" s="328">
        <v>1.0813962E-10</v>
      </c>
      <c r="AS1255" s="328">
        <v>2.9545290000000001E-15</v>
      </c>
      <c r="AT1255" s="329">
        <v>0</v>
      </c>
      <c r="AU1255" s="329">
        <v>0</v>
      </c>
      <c r="AV1255" s="328">
        <v>6.4422531000000003E-11</v>
      </c>
      <c r="AW1255" s="328">
        <v>9.6101732000000003E-9</v>
      </c>
      <c r="AX1255" s="328">
        <v>9.1324248000000007E-12</v>
      </c>
      <c r="AY1255" s="328">
        <v>9.7908422999999992E-12</v>
      </c>
      <c r="AZ1255" s="329">
        <v>0</v>
      </c>
      <c r="BA1255" s="329">
        <v>0</v>
      </c>
      <c r="BB1255" s="329">
        <v>0</v>
      </c>
      <c r="BC1255" s="329">
        <v>0</v>
      </c>
      <c r="BD1255" s="329">
        <v>0</v>
      </c>
      <c r="BE1255" s="329">
        <v>0</v>
      </c>
      <c r="BF1255" s="329">
        <v>0</v>
      </c>
      <c r="BG1255" s="329">
        <v>0</v>
      </c>
      <c r="BH1255" s="328">
        <v>5.2418620999999999E-6</v>
      </c>
      <c r="BI1255" s="329">
        <v>1.9255746E-3</v>
      </c>
      <c r="BJ1255" s="329">
        <v>0</v>
      </c>
      <c r="BK1255" s="329">
        <v>0</v>
      </c>
      <c r="BL1255" s="329">
        <v>0</v>
      </c>
      <c r="BM1255" s="41"/>
      <c r="BN1255" s="122">
        <v>2.1854035999999998E-6</v>
      </c>
      <c r="BO1255" s="122">
        <v>8.8710685000000002E-8</v>
      </c>
      <c r="BP1255" s="122">
        <v>1.0768642E-6</v>
      </c>
      <c r="BQ1255" s="111">
        <v>0</v>
      </c>
      <c r="BR1255" s="122">
        <v>9.5789289000000001E-8</v>
      </c>
      <c r="BS1255" s="122">
        <v>4.1705948E-8</v>
      </c>
      <c r="BT1255" s="111">
        <v>0</v>
      </c>
      <c r="BU1255" s="122">
        <v>6.3300653999999994E-8</v>
      </c>
      <c r="BV1255" s="111">
        <v>0</v>
      </c>
      <c r="BW1255" s="111">
        <v>0</v>
      </c>
      <c r="BX1255" s="111">
        <v>0</v>
      </c>
      <c r="BY1255" s="111">
        <v>0</v>
      </c>
      <c r="BZ1255" s="111">
        <v>0</v>
      </c>
      <c r="CA1255" s="122">
        <v>8.4784183000000002E-8</v>
      </c>
      <c r="CB1255" s="122">
        <v>6.0899163999999997E-7</v>
      </c>
      <c r="CC1255" s="122">
        <v>1.2525701999999999E-7</v>
      </c>
      <c r="CD1255" s="111">
        <v>0</v>
      </c>
      <c r="CE1255" s="174"/>
      <c r="CF1255" s="173"/>
      <c r="CG1255" s="170" t="s">
        <v>8546</v>
      </c>
      <c r="CK1255" s="50"/>
      <c r="CL1255" s="41"/>
      <c r="CM1255" s="41"/>
      <c r="CN1255" s="41"/>
      <c r="CO1255" s="41"/>
      <c r="CP1255" s="41"/>
      <c r="CQ1255" s="41"/>
      <c r="CR1255" s="41"/>
      <c r="CS1255" s="41"/>
      <c r="CT1255" s="41"/>
      <c r="CU1255" s="41"/>
      <c r="CV1255" s="41"/>
      <c r="CW1255" s="41"/>
    </row>
    <row r="1256" spans="1:101" ht="14.5" customHeight="1">
      <c r="A1256" s="41" t="s">
        <v>9592</v>
      </c>
      <c r="B1256" s="119" t="s">
        <v>8704</v>
      </c>
      <c r="C1256" s="120" t="str">
        <f t="shared" si="540"/>
        <v>B.042.02.109</v>
      </c>
      <c r="D1256" s="135" t="s">
        <v>9524</v>
      </c>
      <c r="E1256" s="119" t="s">
        <v>8526</v>
      </c>
      <c r="F1256" s="118" t="str">
        <f t="shared" si="541"/>
        <v>Electricity Estonia consumption</v>
      </c>
      <c r="G1256" s="118">
        <f t="shared" si="542"/>
        <v>3.4818012549999999E-2</v>
      </c>
      <c r="H1256" s="118">
        <f t="shared" si="543"/>
        <v>2.8583004500000002E-3</v>
      </c>
      <c r="I1256" s="118">
        <f t="shared" si="544"/>
        <v>6.9941789000000001E-3</v>
      </c>
      <c r="J1256" s="326">
        <f t="shared" si="545"/>
        <v>1.063382E-4</v>
      </c>
      <c r="K1256" s="118">
        <v>2.4859195000000001E-2</v>
      </c>
      <c r="L1256" s="118">
        <v>5.8127099E-3</v>
      </c>
      <c r="M1256" s="118">
        <v>1.1814690000000001E-3</v>
      </c>
      <c r="N1256" s="118">
        <v>9.9259665000000011E-4</v>
      </c>
      <c r="O1256" s="118">
        <v>1.8657038000000001E-3</v>
      </c>
      <c r="P1256" s="118">
        <v>0</v>
      </c>
      <c r="Q1256" s="118">
        <v>0</v>
      </c>
      <c r="R1256" s="118">
        <v>0</v>
      </c>
      <c r="S1256" s="118">
        <v>1.063382E-4</v>
      </c>
      <c r="T1256" s="118">
        <v>0</v>
      </c>
      <c r="U1256" s="118">
        <v>0</v>
      </c>
      <c r="V1256" s="118">
        <v>0</v>
      </c>
      <c r="W1256" s="118">
        <v>0</v>
      </c>
      <c r="X1256" s="118">
        <v>0</v>
      </c>
      <c r="Y1256" s="41"/>
      <c r="Z1256" s="327">
        <f t="shared" si="546"/>
        <v>0.18691124060150374</v>
      </c>
      <c r="AA1256" s="41"/>
      <c r="AB1256" s="111">
        <v>2.1056596999999999</v>
      </c>
      <c r="AC1256" s="111">
        <v>1.6467641</v>
      </c>
      <c r="AD1256" s="111">
        <v>0</v>
      </c>
      <c r="AE1256" s="111">
        <v>0</v>
      </c>
      <c r="AF1256" s="111">
        <v>0.28701026000000002</v>
      </c>
      <c r="AG1256" s="111">
        <v>0.15712623000000001</v>
      </c>
      <c r="AH1256" s="111">
        <v>1.4759141E-2</v>
      </c>
      <c r="AI1256" s="41"/>
      <c r="AJ1256" s="114">
        <v>5.6216742999999998E-3</v>
      </c>
      <c r="AK1256" s="114">
        <v>5.3318302000000001E-3</v>
      </c>
      <c r="AL1256" s="114">
        <v>1.8377148000000001E-4</v>
      </c>
      <c r="AM1256" s="114">
        <v>1.0607270000000001E-4</v>
      </c>
      <c r="AN1256" s="113">
        <f t="shared" si="547"/>
        <v>3.1965409198999998E-7</v>
      </c>
      <c r="AO1256" s="112">
        <f t="shared" si="548"/>
        <v>6.7962824870999996E-10</v>
      </c>
      <c r="AP1256" s="112">
        <f t="shared" si="549"/>
        <v>1.48561202755E-2</v>
      </c>
      <c r="AQ1256" s="328">
        <v>1.7345362999999999E-7</v>
      </c>
      <c r="AR1256" s="328">
        <v>5.2335146999999999E-10</v>
      </c>
      <c r="AS1256" s="328">
        <v>1.4298710000000002E-14</v>
      </c>
      <c r="AT1256" s="329">
        <v>0</v>
      </c>
      <c r="AU1256" s="329">
        <v>0</v>
      </c>
      <c r="AV1256" s="328">
        <v>1.4759199E-10</v>
      </c>
      <c r="AW1256" s="328">
        <v>1.4605287E-7</v>
      </c>
      <c r="AX1256" s="328">
        <v>2.0922380000000001E-11</v>
      </c>
      <c r="AY1256" s="328">
        <v>1.353401E-10</v>
      </c>
      <c r="AZ1256" s="329">
        <v>0</v>
      </c>
      <c r="BA1256" s="329">
        <v>0</v>
      </c>
      <c r="BB1256" s="329">
        <v>0</v>
      </c>
      <c r="BC1256" s="329">
        <v>0</v>
      </c>
      <c r="BD1256" s="329">
        <v>0</v>
      </c>
      <c r="BE1256" s="329">
        <v>0</v>
      </c>
      <c r="BF1256" s="329">
        <v>0</v>
      </c>
      <c r="BG1256" s="329">
        <v>0</v>
      </c>
      <c r="BH1256" s="328">
        <v>2.1462755000000002E-6</v>
      </c>
      <c r="BI1256" s="329">
        <v>1.4853974000000001E-2</v>
      </c>
      <c r="BJ1256" s="329">
        <v>0</v>
      </c>
      <c r="BK1256" s="329">
        <v>0</v>
      </c>
      <c r="BL1256" s="329">
        <v>0</v>
      </c>
      <c r="BM1256" s="41"/>
      <c r="BN1256" s="122">
        <v>1.1122769999999999E-5</v>
      </c>
      <c r="BO1256" s="122">
        <v>9.8166683000000002E-7</v>
      </c>
      <c r="BP1256" s="122">
        <v>5.2115812999999997E-6</v>
      </c>
      <c r="BQ1256" s="111">
        <v>0</v>
      </c>
      <c r="BR1256" s="122">
        <v>2.4073361999999998E-6</v>
      </c>
      <c r="BS1256" s="122">
        <v>9.5548304999999998E-8</v>
      </c>
      <c r="BT1256" s="111">
        <v>0</v>
      </c>
      <c r="BU1256" s="122">
        <v>1.4502175999999999E-7</v>
      </c>
      <c r="BV1256" s="111">
        <v>0</v>
      </c>
      <c r="BW1256" s="111">
        <v>0</v>
      </c>
      <c r="BX1256" s="111">
        <v>0</v>
      </c>
      <c r="BY1256" s="111">
        <v>0</v>
      </c>
      <c r="BZ1256" s="111">
        <v>0</v>
      </c>
      <c r="CA1256" s="122">
        <v>2.4477091000000001E-7</v>
      </c>
      <c r="CB1256" s="122">
        <v>1.9855581000000001E-6</v>
      </c>
      <c r="CC1256" s="122">
        <v>5.1286369999999999E-8</v>
      </c>
      <c r="CD1256" s="111">
        <v>0</v>
      </c>
      <c r="CE1256" s="174"/>
      <c r="CF1256" s="173"/>
      <c r="CG1256" s="170" t="s">
        <v>8546</v>
      </c>
      <c r="CK1256" s="50"/>
      <c r="CL1256" s="41"/>
      <c r="CM1256" s="41"/>
      <c r="CN1256" s="41"/>
      <c r="CO1256" s="41"/>
      <c r="CP1256" s="41"/>
      <c r="CQ1256" s="41"/>
      <c r="CR1256" s="41"/>
      <c r="CS1256" s="41"/>
      <c r="CT1256" s="41"/>
      <c r="CU1256" s="41"/>
      <c r="CV1256" s="41"/>
      <c r="CW1256" s="41"/>
    </row>
    <row r="1257" spans="1:101" ht="14.5" customHeight="1">
      <c r="A1257" s="41" t="s">
        <v>9589</v>
      </c>
      <c r="B1257" s="119" t="s">
        <v>8704</v>
      </c>
      <c r="C1257" s="120" t="str">
        <f t="shared" si="540"/>
        <v>B.042.02.110</v>
      </c>
      <c r="D1257" s="135" t="s">
        <v>9524</v>
      </c>
      <c r="E1257" s="119" t="s">
        <v>8526</v>
      </c>
      <c r="F1257" s="118" t="str">
        <f t="shared" si="541"/>
        <v>Electricity Finland consumption</v>
      </c>
      <c r="G1257" s="118">
        <f t="shared" si="542"/>
        <v>1.4344280195E-2</v>
      </c>
      <c r="H1257" s="118">
        <f t="shared" si="543"/>
        <v>4.9219737500000001E-4</v>
      </c>
      <c r="I1257" s="118">
        <f t="shared" si="544"/>
        <v>1.3637036800000001E-3</v>
      </c>
      <c r="J1257" s="326">
        <f t="shared" si="545"/>
        <v>8.2613385400000013E-3</v>
      </c>
      <c r="K1257" s="118">
        <v>4.2270405999999998E-3</v>
      </c>
      <c r="L1257" s="118">
        <v>8.4958945000000003E-4</v>
      </c>
      <c r="M1257" s="118">
        <v>5.1411423000000003E-4</v>
      </c>
      <c r="N1257" s="118">
        <v>4.3192676000000001E-4</v>
      </c>
      <c r="O1257" s="330">
        <v>6.0270615E-5</v>
      </c>
      <c r="P1257" s="118">
        <v>0</v>
      </c>
      <c r="Q1257" s="118">
        <v>0</v>
      </c>
      <c r="R1257" s="118">
        <v>0</v>
      </c>
      <c r="S1257" s="118">
        <v>1.0284414E-4</v>
      </c>
      <c r="T1257" s="118">
        <v>0</v>
      </c>
      <c r="U1257" s="118">
        <v>8.1584944000000006E-3</v>
      </c>
      <c r="V1257" s="118">
        <v>0</v>
      </c>
      <c r="W1257" s="118">
        <v>0</v>
      </c>
      <c r="X1257" s="118">
        <v>0</v>
      </c>
      <c r="Y1257" s="41"/>
      <c r="Z1257" s="327">
        <f t="shared" si="546"/>
        <v>3.1782260150375934E-2</v>
      </c>
      <c r="AA1257" s="41"/>
      <c r="AB1257" s="111">
        <v>2.0945559999999999</v>
      </c>
      <c r="AC1257" s="111">
        <v>0.43463629999999998</v>
      </c>
      <c r="AD1257" s="111">
        <v>1.1059456000000001</v>
      </c>
      <c r="AE1257" s="111">
        <v>0</v>
      </c>
      <c r="AF1257" s="111">
        <v>0.18309338999999999</v>
      </c>
      <c r="AG1257" s="111">
        <v>0.18775586999999999</v>
      </c>
      <c r="AH1257" s="111">
        <v>0.18312489000000001</v>
      </c>
      <c r="AI1257" s="41"/>
      <c r="AJ1257" s="114">
        <v>8.9739618999999996E-4</v>
      </c>
      <c r="AK1257" s="114">
        <v>8.4762399999999995E-4</v>
      </c>
      <c r="AL1257" s="121">
        <v>3.2841357000000003E-5</v>
      </c>
      <c r="AM1257" s="121">
        <v>1.6930830999999999E-5</v>
      </c>
      <c r="AN1257" s="113">
        <f t="shared" si="547"/>
        <v>5.0816787403000005E-8</v>
      </c>
      <c r="AO1257" s="112">
        <f t="shared" si="548"/>
        <v>1.2145472284289999E-10</v>
      </c>
      <c r="AP1257" s="112">
        <f t="shared" si="549"/>
        <v>2.3712647532999997E-3</v>
      </c>
      <c r="AQ1257" s="328">
        <v>2.9493937999999999E-8</v>
      </c>
      <c r="AR1257" s="328">
        <v>8.8990328999999997E-11</v>
      </c>
      <c r="AS1257" s="328">
        <v>2.4313429000000001E-15</v>
      </c>
      <c r="AT1257" s="329">
        <v>0</v>
      </c>
      <c r="AU1257" s="329">
        <v>0</v>
      </c>
      <c r="AV1257" s="328">
        <v>6.4224403000000001E-11</v>
      </c>
      <c r="AW1257" s="328">
        <v>2.1258625000000002E-8</v>
      </c>
      <c r="AX1257" s="328">
        <v>9.1043384999999999E-12</v>
      </c>
      <c r="AY1257" s="328">
        <v>2.3357623999999999E-11</v>
      </c>
      <c r="AZ1257" s="329">
        <v>0</v>
      </c>
      <c r="BA1257" s="329">
        <v>0</v>
      </c>
      <c r="BB1257" s="329">
        <v>0</v>
      </c>
      <c r="BC1257" s="329">
        <v>0</v>
      </c>
      <c r="BD1257" s="329">
        <v>0</v>
      </c>
      <c r="BE1257" s="329">
        <v>0</v>
      </c>
      <c r="BF1257" s="329">
        <v>0</v>
      </c>
      <c r="BG1257" s="329">
        <v>0</v>
      </c>
      <c r="BH1257" s="328">
        <v>2.0757533000000001E-6</v>
      </c>
      <c r="BI1257" s="329">
        <v>2.3691889999999998E-3</v>
      </c>
      <c r="BJ1257" s="329">
        <v>0</v>
      </c>
      <c r="BK1257" s="329">
        <v>0</v>
      </c>
      <c r="BL1257" s="329">
        <v>0</v>
      </c>
      <c r="BM1257" s="41"/>
      <c r="BN1257" s="122">
        <v>3.422842E-6</v>
      </c>
      <c r="BO1257" s="122">
        <v>1.8217895000000001E-7</v>
      </c>
      <c r="BP1257" s="122">
        <v>8.8617375000000005E-7</v>
      </c>
      <c r="BQ1257" s="111">
        <v>0</v>
      </c>
      <c r="BR1257" s="122">
        <v>1.7300932000000001E-7</v>
      </c>
      <c r="BS1257" s="122">
        <v>4.1577682999999998E-8</v>
      </c>
      <c r="BT1257" s="111">
        <v>0</v>
      </c>
      <c r="BU1257" s="122">
        <v>6.3105976000000002E-8</v>
      </c>
      <c r="BV1257" s="111">
        <v>0</v>
      </c>
      <c r="BW1257" s="111">
        <v>0</v>
      </c>
      <c r="BX1257" s="111">
        <v>0</v>
      </c>
      <c r="BY1257" s="111">
        <v>0</v>
      </c>
      <c r="BZ1257" s="111">
        <v>0</v>
      </c>
      <c r="CA1257" s="122">
        <v>9.0608464000000002E-8</v>
      </c>
      <c r="CB1257" s="122">
        <v>1.9365865999999999E-6</v>
      </c>
      <c r="CC1257" s="122">
        <v>4.9601204999999998E-8</v>
      </c>
      <c r="CD1257" s="111">
        <v>0</v>
      </c>
      <c r="CE1257" s="174"/>
      <c r="CF1257" s="173"/>
      <c r="CG1257" s="170" t="s">
        <v>8546</v>
      </c>
      <c r="CK1257" s="50"/>
      <c r="CL1257" s="41"/>
      <c r="CM1257" s="41"/>
      <c r="CN1257" s="41"/>
      <c r="CO1257" s="41"/>
      <c r="CP1257" s="41"/>
      <c r="CQ1257" s="41"/>
      <c r="CR1257" s="41"/>
      <c r="CS1257" s="41"/>
      <c r="CT1257" s="41"/>
      <c r="CU1257" s="41"/>
      <c r="CV1257" s="41"/>
      <c r="CW1257" s="41"/>
    </row>
    <row r="1258" spans="1:101" ht="14.5" customHeight="1">
      <c r="A1258" s="41" t="s">
        <v>9586</v>
      </c>
      <c r="B1258" s="119" t="s">
        <v>8704</v>
      </c>
      <c r="C1258" s="120" t="str">
        <f t="shared" si="540"/>
        <v>B.042.02.111</v>
      </c>
      <c r="D1258" s="135" t="s">
        <v>9524</v>
      </c>
      <c r="E1258" s="119" t="s">
        <v>8526</v>
      </c>
      <c r="F1258" s="118" t="str">
        <f t="shared" si="541"/>
        <v>Electricity France consumption</v>
      </c>
      <c r="G1258" s="118">
        <f t="shared" si="542"/>
        <v>2.0095006028999999E-2</v>
      </c>
      <c r="H1258" s="118">
        <f t="shared" si="543"/>
        <v>2.5817772900000002E-4</v>
      </c>
      <c r="I1258" s="118">
        <f t="shared" si="544"/>
        <v>7.9712420000000003E-4</v>
      </c>
      <c r="J1258" s="326">
        <f t="shared" si="545"/>
        <v>1.5145775199999999E-2</v>
      </c>
      <c r="K1258" s="118">
        <v>3.8939288999999999E-3</v>
      </c>
      <c r="L1258" s="118">
        <v>5.1822368000000005E-4</v>
      </c>
      <c r="M1258" s="118">
        <v>2.7890051999999999E-4</v>
      </c>
      <c r="N1258" s="118">
        <v>2.3431484000000001E-4</v>
      </c>
      <c r="O1258" s="330">
        <v>2.3862889000000001E-5</v>
      </c>
      <c r="P1258" s="118">
        <v>0</v>
      </c>
      <c r="Q1258" s="118">
        <v>0</v>
      </c>
      <c r="R1258" s="118">
        <v>0</v>
      </c>
      <c r="S1258" s="118">
        <v>1.031362E-4</v>
      </c>
      <c r="T1258" s="118">
        <v>0</v>
      </c>
      <c r="U1258" s="118">
        <v>1.5042639E-2</v>
      </c>
      <c r="V1258" s="118">
        <v>0</v>
      </c>
      <c r="W1258" s="118">
        <v>0</v>
      </c>
      <c r="X1258" s="118">
        <v>0</v>
      </c>
      <c r="Y1258" s="41"/>
      <c r="Z1258" s="327">
        <f t="shared" si="546"/>
        <v>2.9277660902255639E-2</v>
      </c>
      <c r="AA1258" s="41"/>
      <c r="AB1258" s="111">
        <v>2.6384512</v>
      </c>
      <c r="AC1258" s="111">
        <v>0.33630244999999998</v>
      </c>
      <c r="AD1258" s="111">
        <v>2.0391433999999999</v>
      </c>
      <c r="AE1258" s="111">
        <v>0</v>
      </c>
      <c r="AF1258" s="111">
        <v>2.4792913E-2</v>
      </c>
      <c r="AG1258" s="111">
        <v>0.13466787999999999</v>
      </c>
      <c r="AH1258" s="111">
        <v>0.10354461</v>
      </c>
      <c r="AI1258" s="41"/>
      <c r="AJ1258" s="114">
        <v>7.0455178000000001E-4</v>
      </c>
      <c r="AK1258" s="114">
        <v>6.6119015000000003E-4</v>
      </c>
      <c r="AL1258" s="121">
        <v>2.7257057999999999E-5</v>
      </c>
      <c r="AM1258" s="121">
        <v>1.6104570999999999E-5</v>
      </c>
      <c r="AN1258" s="113">
        <f t="shared" si="547"/>
        <v>3.9639696933000001E-8</v>
      </c>
      <c r="AO1258" s="112">
        <f t="shared" si="548"/>
        <v>1.0080272904110002E-10</v>
      </c>
      <c r="AP1258" s="112">
        <f t="shared" si="549"/>
        <v>2.2555422480999999E-3</v>
      </c>
      <c r="AQ1258" s="328">
        <v>2.7169669000000001E-8</v>
      </c>
      <c r="AR1258" s="328">
        <v>8.1977449999999999E-11</v>
      </c>
      <c r="AS1258" s="328">
        <v>2.2397411000000002E-15</v>
      </c>
      <c r="AT1258" s="329">
        <v>0</v>
      </c>
      <c r="AU1258" s="329">
        <v>0</v>
      </c>
      <c r="AV1258" s="328">
        <v>3.4840933000000002E-11</v>
      </c>
      <c r="AW1258" s="328">
        <v>1.2435187E-8</v>
      </c>
      <c r="AX1258" s="328">
        <v>4.9389893000000001E-12</v>
      </c>
      <c r="AY1258" s="328">
        <v>1.388405E-11</v>
      </c>
      <c r="AZ1258" s="329">
        <v>0</v>
      </c>
      <c r="BA1258" s="329">
        <v>0</v>
      </c>
      <c r="BB1258" s="329">
        <v>0</v>
      </c>
      <c r="BC1258" s="329">
        <v>0</v>
      </c>
      <c r="BD1258" s="329">
        <v>0</v>
      </c>
      <c r="BE1258" s="329">
        <v>0</v>
      </c>
      <c r="BF1258" s="329">
        <v>0</v>
      </c>
      <c r="BG1258" s="329">
        <v>0</v>
      </c>
      <c r="BH1258" s="328">
        <v>2.0816481000000001E-6</v>
      </c>
      <c r="BI1258" s="329">
        <v>2.2534605999999999E-3</v>
      </c>
      <c r="BJ1258" s="329">
        <v>0</v>
      </c>
      <c r="BK1258" s="329">
        <v>0</v>
      </c>
      <c r="BL1258" s="329">
        <v>0</v>
      </c>
      <c r="BM1258" s="41"/>
      <c r="BN1258" s="122">
        <v>4.1726060000000002E-6</v>
      </c>
      <c r="BO1258" s="122">
        <v>1.0719142999999999E-7</v>
      </c>
      <c r="BP1258" s="122">
        <v>8.1633886999999999E-7</v>
      </c>
      <c r="BQ1258" s="111">
        <v>0</v>
      </c>
      <c r="BR1258" s="122">
        <v>9.2836757000000005E-8</v>
      </c>
      <c r="BS1258" s="122">
        <v>2.2555371000000002E-8</v>
      </c>
      <c r="BT1258" s="111">
        <v>0</v>
      </c>
      <c r="BU1258" s="122">
        <v>3.4234199999999998E-8</v>
      </c>
      <c r="BV1258" s="111">
        <v>0</v>
      </c>
      <c r="BW1258" s="111">
        <v>0</v>
      </c>
      <c r="BX1258" s="111">
        <v>0</v>
      </c>
      <c r="BY1258" s="111">
        <v>0</v>
      </c>
      <c r="BZ1258" s="111">
        <v>0</v>
      </c>
      <c r="CA1258" s="122">
        <v>4.9696734E-8</v>
      </c>
      <c r="CB1258" s="122">
        <v>3.0000105E-6</v>
      </c>
      <c r="CC1258" s="122">
        <v>4.9742062000000003E-8</v>
      </c>
      <c r="CD1258" s="111">
        <v>0</v>
      </c>
      <c r="CE1258" s="174"/>
      <c r="CF1258" s="173"/>
      <c r="CG1258" s="170" t="s">
        <v>8546</v>
      </c>
      <c r="CK1258" s="50"/>
      <c r="CL1258" s="41"/>
      <c r="CM1258" s="41"/>
      <c r="CN1258" s="41"/>
      <c r="CO1258" s="41"/>
      <c r="CP1258" s="41"/>
      <c r="CQ1258" s="41"/>
      <c r="CR1258" s="41"/>
      <c r="CS1258" s="41"/>
      <c r="CT1258" s="41"/>
      <c r="CU1258" s="41"/>
      <c r="CV1258" s="41"/>
      <c r="CW1258" s="41"/>
    </row>
    <row r="1259" spans="1:101" ht="14.5" customHeight="1">
      <c r="A1259" s="41" t="s">
        <v>9583</v>
      </c>
      <c r="B1259" s="119" t="s">
        <v>8704</v>
      </c>
      <c r="C1259" s="120" t="str">
        <f t="shared" si="540"/>
        <v>B.042.02.112</v>
      </c>
      <c r="D1259" s="135" t="s">
        <v>9524</v>
      </c>
      <c r="E1259" s="119" t="s">
        <v>8526</v>
      </c>
      <c r="F1259" s="118" t="str">
        <f t="shared" si="541"/>
        <v>Electricity Germany consumption</v>
      </c>
      <c r="G1259" s="118">
        <f t="shared" si="542"/>
        <v>2.0214933189000001E-2</v>
      </c>
      <c r="H1259" s="118">
        <f t="shared" si="543"/>
        <v>6.2957409899999997E-4</v>
      </c>
      <c r="I1259" s="118">
        <f t="shared" si="544"/>
        <v>1.3277356899999999E-3</v>
      </c>
      <c r="J1259" s="326">
        <f t="shared" si="545"/>
        <v>1.6978134E-3</v>
      </c>
      <c r="K1259" s="118">
        <v>1.6559810000000001E-2</v>
      </c>
      <c r="L1259" s="118">
        <v>6.6728499999999999E-4</v>
      </c>
      <c r="M1259" s="118">
        <v>6.6045068999999999E-4</v>
      </c>
      <c r="N1259" s="118">
        <v>5.5486952999999999E-4</v>
      </c>
      <c r="O1259" s="330">
        <v>7.4704568999999998E-5</v>
      </c>
      <c r="P1259" s="118">
        <v>0</v>
      </c>
      <c r="Q1259" s="118">
        <v>0</v>
      </c>
      <c r="R1259" s="118">
        <v>0</v>
      </c>
      <c r="S1259" s="118">
        <v>2.0786160000000001E-4</v>
      </c>
      <c r="T1259" s="118">
        <v>0</v>
      </c>
      <c r="U1259" s="118">
        <v>1.4899518E-3</v>
      </c>
      <c r="V1259" s="118">
        <v>0</v>
      </c>
      <c r="W1259" s="118">
        <v>0</v>
      </c>
      <c r="X1259" s="118">
        <v>0</v>
      </c>
      <c r="Y1259" s="41"/>
      <c r="Z1259" s="327">
        <f t="shared" si="546"/>
        <v>0.12450984962406016</v>
      </c>
      <c r="AA1259" s="41"/>
      <c r="AB1259" s="111">
        <v>2.1209036000000001</v>
      </c>
      <c r="AC1259" s="111">
        <v>1.4672928000000001</v>
      </c>
      <c r="AD1259" s="111">
        <v>0.20197423</v>
      </c>
      <c r="AE1259" s="111">
        <v>0</v>
      </c>
      <c r="AF1259" s="111">
        <v>8.5507784000000003E-2</v>
      </c>
      <c r="AG1259" s="111">
        <v>0.33458307999999998</v>
      </c>
      <c r="AH1259" s="111">
        <v>3.1545683999999997E-2</v>
      </c>
      <c r="AI1259" s="41"/>
      <c r="AJ1259" s="114">
        <v>2.3962428000000001E-3</v>
      </c>
      <c r="AK1259" s="114">
        <v>2.2550024E-3</v>
      </c>
      <c r="AL1259" s="114">
        <v>1.0312156E-4</v>
      </c>
      <c r="AM1259" s="121">
        <v>3.8118825E-5</v>
      </c>
      <c r="AN1259" s="113">
        <f t="shared" si="547"/>
        <v>1.3519199210999999E-7</v>
      </c>
      <c r="AO1259" s="112">
        <f t="shared" si="548"/>
        <v>3.813667030033E-10</v>
      </c>
      <c r="AP1259" s="112">
        <f t="shared" si="549"/>
        <v>5.3387709716999996E-3</v>
      </c>
      <c r="AQ1259" s="328">
        <v>1.1554514E-7</v>
      </c>
      <c r="AR1259" s="328">
        <v>3.4862757E-10</v>
      </c>
      <c r="AS1259" s="328">
        <v>9.5250033000000002E-15</v>
      </c>
      <c r="AT1259" s="329">
        <v>0</v>
      </c>
      <c r="AU1259" s="329">
        <v>0</v>
      </c>
      <c r="AV1259" s="328">
        <v>8.2505110000000002E-11</v>
      </c>
      <c r="AW1259" s="328">
        <v>1.9564347E-8</v>
      </c>
      <c r="AX1259" s="328">
        <v>1.1695779E-11</v>
      </c>
      <c r="AY1259" s="328">
        <v>2.1033829000000001E-11</v>
      </c>
      <c r="AZ1259" s="329">
        <v>0</v>
      </c>
      <c r="BA1259" s="329">
        <v>0</v>
      </c>
      <c r="BB1259" s="329">
        <v>0</v>
      </c>
      <c r="BC1259" s="329">
        <v>0</v>
      </c>
      <c r="BD1259" s="329">
        <v>0</v>
      </c>
      <c r="BE1259" s="329">
        <v>0</v>
      </c>
      <c r="BF1259" s="329">
        <v>0</v>
      </c>
      <c r="BG1259" s="329">
        <v>0</v>
      </c>
      <c r="BH1259" s="328">
        <v>4.1953716999999999E-6</v>
      </c>
      <c r="BI1259" s="329">
        <v>5.3345755999999996E-3</v>
      </c>
      <c r="BJ1259" s="329">
        <v>0</v>
      </c>
      <c r="BK1259" s="329">
        <v>0</v>
      </c>
      <c r="BL1259" s="329">
        <v>0</v>
      </c>
      <c r="BM1259" s="41"/>
      <c r="BN1259" s="122">
        <v>6.1787775000000002E-6</v>
      </c>
      <c r="BO1259" s="122">
        <v>1.7217650999999999E-7</v>
      </c>
      <c r="BP1259" s="122">
        <v>3.4716648999999999E-6</v>
      </c>
      <c r="BQ1259" s="111">
        <v>0</v>
      </c>
      <c r="BR1259" s="122">
        <v>1.6886436999999999E-7</v>
      </c>
      <c r="BS1259" s="122">
        <v>5.3412273E-8</v>
      </c>
      <c r="BT1259" s="111">
        <v>0</v>
      </c>
      <c r="BU1259" s="122">
        <v>8.1068335999999996E-8</v>
      </c>
      <c r="BV1259" s="111">
        <v>0</v>
      </c>
      <c r="BW1259" s="111">
        <v>0</v>
      </c>
      <c r="BX1259" s="111">
        <v>0</v>
      </c>
      <c r="BY1259" s="111">
        <v>0</v>
      </c>
      <c r="BZ1259" s="111">
        <v>0</v>
      </c>
      <c r="CA1259" s="122">
        <v>1.1238371E-7</v>
      </c>
      <c r="CB1259" s="122">
        <v>2.0189568000000001E-6</v>
      </c>
      <c r="CC1259" s="122">
        <v>1.0025059E-7</v>
      </c>
      <c r="CD1259" s="111">
        <v>0</v>
      </c>
      <c r="CE1259" s="174"/>
      <c r="CF1259" s="173"/>
      <c r="CG1259" s="170" t="s">
        <v>8546</v>
      </c>
      <c r="CK1259" s="50"/>
      <c r="CL1259" s="41"/>
      <c r="CM1259" s="41"/>
      <c r="CN1259" s="41"/>
      <c r="CO1259" s="41"/>
      <c r="CP1259" s="41"/>
      <c r="CQ1259" s="41"/>
      <c r="CR1259" s="41"/>
      <c r="CS1259" s="41"/>
      <c r="CT1259" s="41"/>
      <c r="CU1259" s="41"/>
      <c r="CV1259" s="41"/>
      <c r="CW1259" s="41"/>
    </row>
    <row r="1260" spans="1:101" ht="14.5" customHeight="1">
      <c r="A1260" s="41" t="s">
        <v>9580</v>
      </c>
      <c r="B1260" s="119" t="s">
        <v>8704</v>
      </c>
      <c r="C1260" s="120" t="str">
        <f t="shared" si="540"/>
        <v>B.042.02.113</v>
      </c>
      <c r="D1260" s="135" t="s">
        <v>9524</v>
      </c>
      <c r="E1260" s="119" t="s">
        <v>8526</v>
      </c>
      <c r="F1260" s="118" t="str">
        <f t="shared" si="541"/>
        <v>Electricity Greece consumption</v>
      </c>
      <c r="G1260" s="118">
        <f t="shared" si="542"/>
        <v>2.6897134029999999E-2</v>
      </c>
      <c r="H1260" s="118">
        <f t="shared" si="543"/>
        <v>2.7579919300000002E-3</v>
      </c>
      <c r="I1260" s="118">
        <f t="shared" si="544"/>
        <v>5.0198312999999994E-3</v>
      </c>
      <c r="J1260" s="326">
        <f t="shared" si="545"/>
        <v>2.493878E-4</v>
      </c>
      <c r="K1260" s="118">
        <v>1.8869923E-2</v>
      </c>
      <c r="L1260" s="118">
        <v>2.4977881E-3</v>
      </c>
      <c r="M1260" s="118">
        <v>2.5220431999999999E-3</v>
      </c>
      <c r="N1260" s="118">
        <v>2.1188636000000001E-3</v>
      </c>
      <c r="O1260" s="118">
        <v>6.3912832999999997E-4</v>
      </c>
      <c r="P1260" s="118">
        <v>0</v>
      </c>
      <c r="Q1260" s="118">
        <v>0</v>
      </c>
      <c r="R1260" s="118">
        <v>0</v>
      </c>
      <c r="S1260" s="118">
        <v>2.493878E-4</v>
      </c>
      <c r="T1260" s="118">
        <v>0</v>
      </c>
      <c r="U1260" s="118">
        <v>0</v>
      </c>
      <c r="V1260" s="118">
        <v>0</v>
      </c>
      <c r="W1260" s="118">
        <v>0</v>
      </c>
      <c r="X1260" s="118">
        <v>0</v>
      </c>
      <c r="Y1260" s="41"/>
      <c r="Z1260" s="327">
        <f t="shared" si="546"/>
        <v>0.14187912030075187</v>
      </c>
      <c r="AA1260" s="41"/>
      <c r="AB1260" s="111">
        <v>1.8997375999999999</v>
      </c>
      <c r="AC1260" s="111">
        <v>1.4459436000000001</v>
      </c>
      <c r="AD1260" s="111">
        <v>0</v>
      </c>
      <c r="AE1260" s="111">
        <v>0</v>
      </c>
      <c r="AF1260" s="111">
        <v>1.5797024E-2</v>
      </c>
      <c r="AG1260" s="111">
        <v>0.34241670000000002</v>
      </c>
      <c r="AH1260" s="111">
        <v>9.5580207E-2</v>
      </c>
      <c r="AI1260" s="41"/>
      <c r="AJ1260" s="114">
        <v>3.7302120000000001E-3</v>
      </c>
      <c r="AK1260" s="114">
        <v>3.5248963000000001E-3</v>
      </c>
      <c r="AL1260" s="114">
        <v>1.4092997999999999E-4</v>
      </c>
      <c r="AM1260" s="121">
        <v>6.4385692000000001E-5</v>
      </c>
      <c r="AN1260" s="113">
        <f t="shared" si="547"/>
        <v>2.1132471679000002E-7</v>
      </c>
      <c r="AO1260" s="112">
        <f t="shared" si="548"/>
        <v>5.211907597520001E-10</v>
      </c>
      <c r="AP1260" s="112">
        <f t="shared" si="549"/>
        <v>9.0176039152999998E-3</v>
      </c>
      <c r="AQ1260" s="328">
        <v>1.3166381999999999E-7</v>
      </c>
      <c r="AR1260" s="328">
        <v>3.9726153000000002E-10</v>
      </c>
      <c r="AS1260" s="328">
        <v>1.0853752000000001E-14</v>
      </c>
      <c r="AT1260" s="329">
        <v>0</v>
      </c>
      <c r="AU1260" s="329">
        <v>0</v>
      </c>
      <c r="AV1260" s="328">
        <v>3.1505978999999999E-10</v>
      </c>
      <c r="AW1260" s="328">
        <v>7.9345837000000006E-8</v>
      </c>
      <c r="AX1260" s="328">
        <v>4.4662322E-11</v>
      </c>
      <c r="AY1260" s="328">
        <v>7.9256054000000003E-11</v>
      </c>
      <c r="AZ1260" s="329">
        <v>0</v>
      </c>
      <c r="BA1260" s="329">
        <v>0</v>
      </c>
      <c r="BB1260" s="329">
        <v>0</v>
      </c>
      <c r="BC1260" s="329">
        <v>0</v>
      </c>
      <c r="BD1260" s="329">
        <v>0</v>
      </c>
      <c r="BE1260" s="329">
        <v>0</v>
      </c>
      <c r="BF1260" s="329">
        <v>0</v>
      </c>
      <c r="BG1260" s="329">
        <v>0</v>
      </c>
      <c r="BH1260" s="328">
        <v>5.0335153000000002E-6</v>
      </c>
      <c r="BI1260" s="329">
        <v>9.0125703999999994E-3</v>
      </c>
      <c r="BJ1260" s="329">
        <v>0</v>
      </c>
      <c r="BK1260" s="329">
        <v>0</v>
      </c>
      <c r="BL1260" s="329">
        <v>0</v>
      </c>
      <c r="BM1260" s="41"/>
      <c r="BN1260" s="122">
        <v>8.3282080999999995E-6</v>
      </c>
      <c r="BO1260" s="122">
        <v>6.5014148999999998E-7</v>
      </c>
      <c r="BP1260" s="122">
        <v>3.9559662000000001E-6</v>
      </c>
      <c r="BQ1260" s="111">
        <v>0</v>
      </c>
      <c r="BR1260" s="122">
        <v>9.5551766999999993E-7</v>
      </c>
      <c r="BS1260" s="122">
        <v>2.0396383999999999E-7</v>
      </c>
      <c r="BT1260" s="111">
        <v>0</v>
      </c>
      <c r="BU1260" s="122">
        <v>3.0957322000000002E-7</v>
      </c>
      <c r="BV1260" s="111">
        <v>0</v>
      </c>
      <c r="BW1260" s="111">
        <v>0</v>
      </c>
      <c r="BX1260" s="111">
        <v>0</v>
      </c>
      <c r="BY1260" s="111">
        <v>0</v>
      </c>
      <c r="BZ1260" s="111">
        <v>0</v>
      </c>
      <c r="CA1260" s="122">
        <v>4.2867959999999998E-7</v>
      </c>
      <c r="CB1260" s="122">
        <v>1.7040876E-6</v>
      </c>
      <c r="CC1260" s="122">
        <v>1.2027845999999999E-7</v>
      </c>
      <c r="CD1260" s="111">
        <v>0</v>
      </c>
      <c r="CE1260" s="174"/>
      <c r="CF1260" s="173"/>
      <c r="CG1260" s="170" t="s">
        <v>8546</v>
      </c>
      <c r="CK1260" s="50"/>
      <c r="CL1260" s="41"/>
      <c r="CM1260" s="41"/>
      <c r="CN1260" s="41"/>
      <c r="CO1260" s="41"/>
      <c r="CP1260" s="41"/>
      <c r="CQ1260" s="41"/>
      <c r="CR1260" s="41"/>
      <c r="CS1260" s="41"/>
      <c r="CT1260" s="41"/>
      <c r="CU1260" s="41"/>
      <c r="CV1260" s="41"/>
      <c r="CW1260" s="41"/>
    </row>
    <row r="1261" spans="1:101" ht="14.5" customHeight="1">
      <c r="A1261" s="41" t="s">
        <v>9577</v>
      </c>
      <c r="B1261" s="119" t="s">
        <v>8704</v>
      </c>
      <c r="C1261" s="120" t="str">
        <f t="shared" si="540"/>
        <v>B.042.02.114</v>
      </c>
      <c r="D1261" s="135" t="s">
        <v>9524</v>
      </c>
      <c r="E1261" s="119" t="s">
        <v>8526</v>
      </c>
      <c r="F1261" s="118" t="str">
        <f t="shared" si="541"/>
        <v>Electricity Hungary consumption</v>
      </c>
      <c r="G1261" s="118">
        <f t="shared" si="542"/>
        <v>2.3493639619999999E-2</v>
      </c>
      <c r="H1261" s="118">
        <f t="shared" si="543"/>
        <v>6.3114146E-4</v>
      </c>
      <c r="I1261" s="118">
        <f t="shared" si="544"/>
        <v>2.00944681E-3</v>
      </c>
      <c r="J1261" s="326">
        <f t="shared" si="545"/>
        <v>1.076928435E-2</v>
      </c>
      <c r="K1261" s="118">
        <v>1.0083767E-2</v>
      </c>
      <c r="L1261" s="118">
        <v>1.3435392E-3</v>
      </c>
      <c r="M1261" s="118">
        <v>6.6590761000000004E-4</v>
      </c>
      <c r="N1261" s="118">
        <v>5.5945409999999995E-4</v>
      </c>
      <c r="O1261" s="330">
        <v>7.1687360000000005E-5</v>
      </c>
      <c r="P1261" s="118">
        <v>0</v>
      </c>
      <c r="Q1261" s="118">
        <v>0</v>
      </c>
      <c r="R1261" s="118">
        <v>0</v>
      </c>
      <c r="S1261" s="118">
        <v>1.6580035E-4</v>
      </c>
      <c r="T1261" s="118">
        <v>0</v>
      </c>
      <c r="U1261" s="118">
        <v>1.0603484E-2</v>
      </c>
      <c r="V1261" s="118">
        <v>0</v>
      </c>
      <c r="W1261" s="118">
        <v>0</v>
      </c>
      <c r="X1261" s="118">
        <v>0</v>
      </c>
      <c r="Y1261" s="41"/>
      <c r="Z1261" s="327">
        <f t="shared" si="546"/>
        <v>7.5817796992481201E-2</v>
      </c>
      <c r="AA1261" s="41"/>
      <c r="AB1261" s="111">
        <v>2.6360779000000001</v>
      </c>
      <c r="AC1261" s="111">
        <v>0.91811246999999996</v>
      </c>
      <c r="AD1261" s="111">
        <v>1.4373823999999999</v>
      </c>
      <c r="AE1261" s="111">
        <v>0</v>
      </c>
      <c r="AF1261" s="111">
        <v>7.2958334E-2</v>
      </c>
      <c r="AG1261" s="111">
        <v>0.17435581999999999</v>
      </c>
      <c r="AH1261" s="111">
        <v>3.3268910999999998E-2</v>
      </c>
      <c r="AI1261" s="41"/>
      <c r="AJ1261" s="114">
        <v>1.8107571999999999E-3</v>
      </c>
      <c r="AK1261" s="114">
        <v>1.706237E-3</v>
      </c>
      <c r="AL1261" s="121">
        <v>7.0164709999999997E-5</v>
      </c>
      <c r="AM1261" s="121">
        <v>3.4355517E-5</v>
      </c>
      <c r="AN1261" s="113">
        <f t="shared" si="547"/>
        <v>1.0229238580200001E-7</v>
      </c>
      <c r="AO1261" s="112">
        <f t="shared" si="548"/>
        <v>2.5948487206170001E-10</v>
      </c>
      <c r="AP1261" s="112">
        <f t="shared" si="549"/>
        <v>4.8116970289999996E-3</v>
      </c>
      <c r="AQ1261" s="328">
        <v>7.0358918999999999E-8</v>
      </c>
      <c r="AR1261" s="328">
        <v>2.1228984000000001E-10</v>
      </c>
      <c r="AS1261" s="328">
        <v>5.8000617000000003E-15</v>
      </c>
      <c r="AT1261" s="329">
        <v>0</v>
      </c>
      <c r="AU1261" s="329">
        <v>0</v>
      </c>
      <c r="AV1261" s="328">
        <v>8.3186802000000001E-11</v>
      </c>
      <c r="AW1261" s="328">
        <v>3.1850280000000001E-8</v>
      </c>
      <c r="AX1261" s="328">
        <v>1.1792415E-11</v>
      </c>
      <c r="AY1261" s="328">
        <v>3.5396817E-11</v>
      </c>
      <c r="AZ1261" s="329">
        <v>0</v>
      </c>
      <c r="BA1261" s="329">
        <v>0</v>
      </c>
      <c r="BB1261" s="329">
        <v>0</v>
      </c>
      <c r="BC1261" s="329">
        <v>0</v>
      </c>
      <c r="BD1261" s="329">
        <v>0</v>
      </c>
      <c r="BE1261" s="329">
        <v>0</v>
      </c>
      <c r="BF1261" s="329">
        <v>0</v>
      </c>
      <c r="BG1261" s="329">
        <v>0</v>
      </c>
      <c r="BH1261" s="328">
        <v>3.346429E-6</v>
      </c>
      <c r="BI1261" s="329">
        <v>4.8083505999999996E-3</v>
      </c>
      <c r="BJ1261" s="329">
        <v>0</v>
      </c>
      <c r="BK1261" s="329">
        <v>0</v>
      </c>
      <c r="BL1261" s="329">
        <v>0</v>
      </c>
      <c r="BM1261" s="41"/>
      <c r="BN1261" s="122">
        <v>5.8897589000000003E-6</v>
      </c>
      <c r="BO1261" s="122">
        <v>2.7142373000000001E-7</v>
      </c>
      <c r="BP1261" s="122">
        <v>2.1140014E-6</v>
      </c>
      <c r="BQ1261" s="111">
        <v>0</v>
      </c>
      <c r="BR1261" s="122">
        <v>2.4758797999999999E-7</v>
      </c>
      <c r="BS1261" s="122">
        <v>5.3853588000000001E-8</v>
      </c>
      <c r="BT1261" s="111">
        <v>0</v>
      </c>
      <c r="BU1261" s="122">
        <v>8.1738155999999997E-8</v>
      </c>
      <c r="BV1261" s="111">
        <v>0</v>
      </c>
      <c r="BW1261" s="111">
        <v>0</v>
      </c>
      <c r="BX1261" s="111">
        <v>0</v>
      </c>
      <c r="BY1261" s="111">
        <v>0</v>
      </c>
      <c r="BZ1261" s="111">
        <v>0</v>
      </c>
      <c r="CA1261" s="122">
        <v>1.1966238000000001E-7</v>
      </c>
      <c r="CB1261" s="122">
        <v>2.9215269000000001E-6</v>
      </c>
      <c r="CC1261" s="122">
        <v>7.9964661000000003E-8</v>
      </c>
      <c r="CD1261" s="111">
        <v>0</v>
      </c>
      <c r="CE1261" s="174"/>
      <c r="CF1261" s="173"/>
      <c r="CG1261" s="170" t="s">
        <v>8546</v>
      </c>
      <c r="CK1261" s="50"/>
      <c r="CL1261" s="41"/>
      <c r="CM1261" s="41"/>
      <c r="CN1261" s="41"/>
      <c r="CO1261" s="41"/>
      <c r="CP1261" s="41"/>
      <c r="CQ1261" s="41"/>
      <c r="CR1261" s="41"/>
      <c r="CS1261" s="41"/>
      <c r="CT1261" s="41"/>
      <c r="CU1261" s="41"/>
      <c r="CV1261" s="41"/>
      <c r="CW1261" s="41"/>
    </row>
    <row r="1262" spans="1:101" ht="14.5" customHeight="1">
      <c r="A1262" s="41" t="s">
        <v>9574</v>
      </c>
      <c r="B1262" s="119" t="s">
        <v>8704</v>
      </c>
      <c r="C1262" s="120" t="str">
        <f t="shared" si="540"/>
        <v>B.042.02.115</v>
      </c>
      <c r="D1262" s="135" t="s">
        <v>9524</v>
      </c>
      <c r="E1262" s="119" t="s">
        <v>8526</v>
      </c>
      <c r="F1262" s="118" t="str">
        <f t="shared" si="541"/>
        <v>Electricity Ireland consumption</v>
      </c>
      <c r="G1262" s="118">
        <f t="shared" si="542"/>
        <v>1.733239047E-2</v>
      </c>
      <c r="H1262" s="118">
        <f t="shared" si="543"/>
        <v>6.7378046000000002E-4</v>
      </c>
      <c r="I1262" s="118">
        <f t="shared" si="544"/>
        <v>1.1978036499999999E-3</v>
      </c>
      <c r="J1262" s="326">
        <f t="shared" si="545"/>
        <v>1.2098336E-4</v>
      </c>
      <c r="K1262" s="118">
        <v>1.5339823000000001E-2</v>
      </c>
      <c r="L1262" s="118">
        <v>5.4526971999999997E-4</v>
      </c>
      <c r="M1262" s="118">
        <v>6.5253393000000003E-4</v>
      </c>
      <c r="N1262" s="118">
        <v>5.4821836000000003E-4</v>
      </c>
      <c r="O1262" s="118">
        <v>1.255621E-4</v>
      </c>
      <c r="P1262" s="118">
        <v>0</v>
      </c>
      <c r="Q1262" s="118">
        <v>0</v>
      </c>
      <c r="R1262" s="118">
        <v>0</v>
      </c>
      <c r="S1262" s="118">
        <v>1.2098336E-4</v>
      </c>
      <c r="T1262" s="118">
        <v>0</v>
      </c>
      <c r="U1262" s="118">
        <v>0</v>
      </c>
      <c r="V1262" s="118">
        <v>0</v>
      </c>
      <c r="W1262" s="118">
        <v>0</v>
      </c>
      <c r="X1262" s="118">
        <v>0</v>
      </c>
      <c r="Y1262" s="41"/>
      <c r="Z1262" s="327">
        <f t="shared" si="546"/>
        <v>0.11533701503759398</v>
      </c>
      <c r="AA1262" s="41"/>
      <c r="AB1262" s="111">
        <v>1.9348342999999999</v>
      </c>
      <c r="AC1262" s="111">
        <v>1.5281663999999999</v>
      </c>
      <c r="AD1262" s="111">
        <v>0</v>
      </c>
      <c r="AE1262" s="111">
        <v>0</v>
      </c>
      <c r="AF1262" s="111">
        <v>3.1411399999999999E-2</v>
      </c>
      <c r="AG1262" s="111">
        <v>0.35276120999999999</v>
      </c>
      <c r="AH1262" s="111">
        <v>2.2495306999999999E-2</v>
      </c>
      <c r="AI1262" s="41"/>
      <c r="AJ1262" s="114">
        <v>2.2543589E-3</v>
      </c>
      <c r="AK1262" s="114">
        <v>2.0880896000000002E-3</v>
      </c>
      <c r="AL1262" s="121">
        <v>9.5418149999999997E-5</v>
      </c>
      <c r="AM1262" s="121">
        <v>7.0851075999999998E-5</v>
      </c>
      <c r="AN1262" s="113">
        <f t="shared" si="547"/>
        <v>1.2518523312899998E-7</v>
      </c>
      <c r="AO1262" s="112">
        <f t="shared" si="548"/>
        <v>3.528777682814E-10</v>
      </c>
      <c r="AP1262" s="112">
        <f t="shared" si="549"/>
        <v>9.9231199659999998E-3</v>
      </c>
      <c r="AQ1262" s="328">
        <v>1.0703275E-7</v>
      </c>
      <c r="AR1262" s="328">
        <v>3.2294363000000001E-10</v>
      </c>
      <c r="AS1262" s="328">
        <v>8.8232813999999998E-15</v>
      </c>
      <c r="AT1262" s="329">
        <v>0</v>
      </c>
      <c r="AU1262" s="329">
        <v>0</v>
      </c>
      <c r="AV1262" s="328">
        <v>8.1516129000000001E-11</v>
      </c>
      <c r="AW1262" s="328">
        <v>1.8070967E-8</v>
      </c>
      <c r="AX1262" s="328">
        <v>1.1555583E-11</v>
      </c>
      <c r="AY1262" s="328">
        <v>1.8369732000000001E-11</v>
      </c>
      <c r="AZ1262" s="329">
        <v>0</v>
      </c>
      <c r="BA1262" s="329">
        <v>0</v>
      </c>
      <c r="BB1262" s="329">
        <v>0</v>
      </c>
      <c r="BC1262" s="329">
        <v>0</v>
      </c>
      <c r="BD1262" s="329">
        <v>0</v>
      </c>
      <c r="BE1262" s="329">
        <v>0</v>
      </c>
      <c r="BF1262" s="329">
        <v>0</v>
      </c>
      <c r="BG1262" s="329">
        <v>0</v>
      </c>
      <c r="BH1262" s="328">
        <v>2.4418660000000002E-6</v>
      </c>
      <c r="BI1262" s="329">
        <v>9.9206781000000001E-3</v>
      </c>
      <c r="BJ1262" s="329">
        <v>0</v>
      </c>
      <c r="BK1262" s="329">
        <v>0</v>
      </c>
      <c r="BL1262" s="329">
        <v>0</v>
      </c>
      <c r="BM1262" s="41"/>
      <c r="BN1262" s="122">
        <v>5.6556812000000003E-6</v>
      </c>
      <c r="BO1262" s="122">
        <v>1.5348382000000001E-7</v>
      </c>
      <c r="BP1262" s="122">
        <v>3.2159019000000001E-6</v>
      </c>
      <c r="BQ1262" s="111">
        <v>0</v>
      </c>
      <c r="BR1262" s="122">
        <v>1.9946556000000001E-7</v>
      </c>
      <c r="BS1262" s="122">
        <v>5.2772025000000002E-8</v>
      </c>
      <c r="BT1262" s="111">
        <v>0</v>
      </c>
      <c r="BU1262" s="122">
        <v>8.0096577000000007E-8</v>
      </c>
      <c r="BV1262" s="111">
        <v>0</v>
      </c>
      <c r="BW1262" s="111">
        <v>0</v>
      </c>
      <c r="BX1262" s="111">
        <v>0</v>
      </c>
      <c r="BY1262" s="111">
        <v>0</v>
      </c>
      <c r="BZ1262" s="111">
        <v>0</v>
      </c>
      <c r="CA1262" s="122">
        <v>1.0995715E-7</v>
      </c>
      <c r="CB1262" s="122">
        <v>1.7856545E-6</v>
      </c>
      <c r="CC1262" s="122">
        <v>5.8349657000000003E-8</v>
      </c>
      <c r="CD1262" s="111">
        <v>0</v>
      </c>
      <c r="CE1262" s="174"/>
      <c r="CF1262" s="173"/>
      <c r="CG1262" s="170" t="s">
        <v>8546</v>
      </c>
      <c r="CK1262" s="50"/>
      <c r="CL1262" s="41"/>
      <c r="CM1262" s="41"/>
      <c r="CN1262" s="41"/>
      <c r="CO1262" s="41"/>
      <c r="CP1262" s="41"/>
      <c r="CQ1262" s="41"/>
      <c r="CR1262" s="41"/>
      <c r="CS1262" s="41"/>
      <c r="CT1262" s="41"/>
      <c r="CU1262" s="41"/>
      <c r="CV1262" s="41"/>
      <c r="CW1262" s="41"/>
    </row>
    <row r="1263" spans="1:101" ht="14.5" customHeight="1">
      <c r="A1263" s="41" t="s">
        <v>9571</v>
      </c>
      <c r="B1263" s="119" t="s">
        <v>8704</v>
      </c>
      <c r="C1263" s="120" t="str">
        <f t="shared" si="540"/>
        <v>B.042.02.116</v>
      </c>
      <c r="D1263" s="135" t="s">
        <v>9524</v>
      </c>
      <c r="E1263" s="119" t="s">
        <v>8526</v>
      </c>
      <c r="F1263" s="118" t="str">
        <f t="shared" si="541"/>
        <v>Electricity Italy consumption</v>
      </c>
      <c r="G1263" s="118">
        <f t="shared" si="542"/>
        <v>1.5228532950999999E-2</v>
      </c>
      <c r="H1263" s="118">
        <f t="shared" si="543"/>
        <v>5.4507831100000001E-4</v>
      </c>
      <c r="I1263" s="118">
        <f t="shared" si="544"/>
        <v>1.02651276E-3</v>
      </c>
      <c r="J1263" s="326">
        <f t="shared" si="545"/>
        <v>1.7332687999999999E-4</v>
      </c>
      <c r="K1263" s="118">
        <v>1.3483614999999999E-2</v>
      </c>
      <c r="L1263" s="118">
        <v>4.6990033999999998E-4</v>
      </c>
      <c r="M1263" s="118">
        <v>5.5661242000000001E-4</v>
      </c>
      <c r="N1263" s="118">
        <v>4.6763109E-4</v>
      </c>
      <c r="O1263" s="330">
        <v>7.7447221000000004E-5</v>
      </c>
      <c r="P1263" s="118">
        <v>0</v>
      </c>
      <c r="Q1263" s="118">
        <v>0</v>
      </c>
      <c r="R1263" s="118">
        <v>0</v>
      </c>
      <c r="S1263" s="118">
        <v>1.7332687999999999E-4</v>
      </c>
      <c r="T1263" s="118">
        <v>0</v>
      </c>
      <c r="U1263" s="118">
        <v>0</v>
      </c>
      <c r="V1263" s="118">
        <v>0</v>
      </c>
      <c r="W1263" s="118">
        <v>0</v>
      </c>
      <c r="X1263" s="118">
        <v>0</v>
      </c>
      <c r="Y1263" s="41"/>
      <c r="Z1263" s="327">
        <f t="shared" si="546"/>
        <v>0.10138056390977443</v>
      </c>
      <c r="AA1263" s="41"/>
      <c r="AB1263" s="111">
        <v>2.0124273000000001</v>
      </c>
      <c r="AC1263" s="111">
        <v>1.6502006</v>
      </c>
      <c r="AD1263" s="111">
        <v>0</v>
      </c>
      <c r="AE1263" s="111">
        <v>0</v>
      </c>
      <c r="AF1263" s="111">
        <v>6.9380217999999994E-2</v>
      </c>
      <c r="AG1263" s="111">
        <v>0.17982992</v>
      </c>
      <c r="AH1263" s="111">
        <v>0.11301654</v>
      </c>
      <c r="AI1263" s="41"/>
      <c r="AJ1263" s="114">
        <v>1.9788199E-3</v>
      </c>
      <c r="AK1263" s="114">
        <v>1.8212383000000001E-3</v>
      </c>
      <c r="AL1263" s="121">
        <v>8.3689037000000006E-5</v>
      </c>
      <c r="AM1263" s="121">
        <v>7.3892570000000003E-5</v>
      </c>
      <c r="AN1263" s="113">
        <f t="shared" si="547"/>
        <v>1.0918694538100001E-7</v>
      </c>
      <c r="AO1263" s="112">
        <f t="shared" si="548"/>
        <v>3.095008774129E-10</v>
      </c>
      <c r="AP1263" s="112">
        <f t="shared" si="549"/>
        <v>1.03490993408E-2</v>
      </c>
      <c r="AQ1263" s="328">
        <v>9.4081160000000005E-8</v>
      </c>
      <c r="AR1263" s="328">
        <v>2.8386556999999999E-10</v>
      </c>
      <c r="AS1263" s="328">
        <v>7.7556128999999993E-15</v>
      </c>
      <c r="AT1263" s="329">
        <v>0</v>
      </c>
      <c r="AU1263" s="329">
        <v>0</v>
      </c>
      <c r="AV1263" s="328">
        <v>6.9533380999999998E-11</v>
      </c>
      <c r="AW1263" s="328">
        <v>1.5036252000000001E-8</v>
      </c>
      <c r="AX1263" s="328">
        <v>9.8569298000000004E-12</v>
      </c>
      <c r="AY1263" s="328">
        <v>1.5770622000000001E-11</v>
      </c>
      <c r="AZ1263" s="329">
        <v>0</v>
      </c>
      <c r="BA1263" s="329">
        <v>0</v>
      </c>
      <c r="BB1263" s="329">
        <v>0</v>
      </c>
      <c r="BC1263" s="329">
        <v>0</v>
      </c>
      <c r="BD1263" s="329">
        <v>0</v>
      </c>
      <c r="BE1263" s="329">
        <v>0</v>
      </c>
      <c r="BF1263" s="329">
        <v>0</v>
      </c>
      <c r="BG1263" s="329">
        <v>0</v>
      </c>
      <c r="BH1263" s="328">
        <v>3.4983407999999998E-6</v>
      </c>
      <c r="BI1263" s="329">
        <v>1.0345600999999999E-2</v>
      </c>
      <c r="BJ1263" s="329">
        <v>0</v>
      </c>
      <c r="BK1263" s="329">
        <v>0</v>
      </c>
      <c r="BL1263" s="329">
        <v>0</v>
      </c>
      <c r="BM1263" s="41"/>
      <c r="BN1263" s="122">
        <v>5.2491147999999998E-6</v>
      </c>
      <c r="BO1263" s="122">
        <v>1.3161972E-7</v>
      </c>
      <c r="BP1263" s="122">
        <v>2.8267590000000001E-6</v>
      </c>
      <c r="BQ1263" s="111">
        <v>0</v>
      </c>
      <c r="BR1263" s="122">
        <v>1.4417343E-7</v>
      </c>
      <c r="BS1263" s="122">
        <v>4.5014616999999997E-8</v>
      </c>
      <c r="BT1263" s="111">
        <v>0</v>
      </c>
      <c r="BU1263" s="122">
        <v>6.8322500999999999E-8</v>
      </c>
      <c r="BV1263" s="111">
        <v>0</v>
      </c>
      <c r="BW1263" s="111">
        <v>0</v>
      </c>
      <c r="BX1263" s="111">
        <v>0</v>
      </c>
      <c r="BY1263" s="111">
        <v>0</v>
      </c>
      <c r="BZ1263" s="111">
        <v>0</v>
      </c>
      <c r="CA1263" s="122">
        <v>9.3838908999999998E-8</v>
      </c>
      <c r="CB1263" s="122">
        <v>1.8557918999999999E-6</v>
      </c>
      <c r="CC1263" s="122">
        <v>8.3594670999999999E-8</v>
      </c>
      <c r="CD1263" s="111">
        <v>0</v>
      </c>
      <c r="CE1263" s="174"/>
      <c r="CF1263" s="173"/>
      <c r="CG1263" s="170" t="s">
        <v>8546</v>
      </c>
      <c r="CK1263" s="50"/>
      <c r="CL1263" s="41"/>
      <c r="CM1263" s="41"/>
      <c r="CN1263" s="41"/>
      <c r="CO1263" s="41"/>
      <c r="CP1263" s="41"/>
      <c r="CQ1263" s="41"/>
      <c r="CR1263" s="41"/>
      <c r="CS1263" s="41"/>
      <c r="CT1263" s="41"/>
      <c r="CU1263" s="41"/>
      <c r="CV1263" s="41"/>
      <c r="CW1263" s="41"/>
    </row>
    <row r="1264" spans="1:101" ht="14.5" customHeight="1">
      <c r="A1264" s="41" t="s">
        <v>9568</v>
      </c>
      <c r="B1264" s="119" t="s">
        <v>8704</v>
      </c>
      <c r="C1264" s="120" t="str">
        <f t="shared" si="540"/>
        <v>B.042.02.117</v>
      </c>
      <c r="D1264" s="135" t="s">
        <v>9524</v>
      </c>
      <c r="E1264" s="119" t="s">
        <v>8526</v>
      </c>
      <c r="F1264" s="118" t="str">
        <f t="shared" si="541"/>
        <v>Electricity Latvia consumption</v>
      </c>
      <c r="G1264" s="118">
        <f t="shared" si="542"/>
        <v>8.940786039999999E-3</v>
      </c>
      <c r="H1264" s="118">
        <f t="shared" si="543"/>
        <v>1.0539115699999999E-3</v>
      </c>
      <c r="I1264" s="118">
        <f t="shared" si="544"/>
        <v>1.69118233E-3</v>
      </c>
      <c r="J1264" s="326">
        <f t="shared" si="545"/>
        <v>1.3571874E-4</v>
      </c>
      <c r="K1264" s="118">
        <v>6.0599733999999999E-3</v>
      </c>
      <c r="L1264" s="118">
        <v>8.4229613E-4</v>
      </c>
      <c r="M1264" s="118">
        <v>8.4888620000000004E-4</v>
      </c>
      <c r="N1264" s="118">
        <v>7.1318130999999997E-4</v>
      </c>
      <c r="O1264" s="118">
        <v>3.4073026000000002E-4</v>
      </c>
      <c r="P1264" s="118">
        <v>0</v>
      </c>
      <c r="Q1264" s="118">
        <v>0</v>
      </c>
      <c r="R1264" s="118">
        <v>0</v>
      </c>
      <c r="S1264" s="118">
        <v>1.3571874E-4</v>
      </c>
      <c r="T1264" s="118">
        <v>0</v>
      </c>
      <c r="U1264" s="118">
        <v>0</v>
      </c>
      <c r="V1264" s="118">
        <v>0</v>
      </c>
      <c r="W1264" s="118">
        <v>0</v>
      </c>
      <c r="X1264" s="118">
        <v>0</v>
      </c>
      <c r="Y1264" s="41"/>
      <c r="Z1264" s="327">
        <f t="shared" si="546"/>
        <v>4.5563709774436086E-2</v>
      </c>
      <c r="AA1264" s="41"/>
      <c r="AB1264" s="111">
        <v>1.4170543</v>
      </c>
      <c r="AC1264" s="111">
        <v>0.70551602000000002</v>
      </c>
      <c r="AD1264" s="111">
        <v>0</v>
      </c>
      <c r="AE1264" s="111">
        <v>0</v>
      </c>
      <c r="AF1264" s="111">
        <v>0.1338985</v>
      </c>
      <c r="AG1264" s="111">
        <v>6.9451827999999993E-2</v>
      </c>
      <c r="AH1264" s="111">
        <v>0.50818797000000004</v>
      </c>
      <c r="AI1264" s="41"/>
      <c r="AJ1264" s="114">
        <v>1.2646286000000001E-3</v>
      </c>
      <c r="AK1264" s="114">
        <v>1.1858607E-3</v>
      </c>
      <c r="AL1264" s="121">
        <v>4.5785329999999999E-5</v>
      </c>
      <c r="AM1264" s="121">
        <v>3.2982516000000002E-5</v>
      </c>
      <c r="AN1264" s="113">
        <f t="shared" si="547"/>
        <v>7.1094766929999997E-8</v>
      </c>
      <c r="AO1264" s="112">
        <f t="shared" si="548"/>
        <v>1.6932444662380002E-10</v>
      </c>
      <c r="AP1264" s="112">
        <f t="shared" si="549"/>
        <v>4.6194000774000005E-3</v>
      </c>
      <c r="AQ1264" s="328">
        <v>4.2283122999999998E-8</v>
      </c>
      <c r="AR1264" s="328">
        <v>1.2757839E-10</v>
      </c>
      <c r="AS1264" s="328">
        <v>3.4856238000000001E-15</v>
      </c>
      <c r="AT1264" s="329">
        <v>0</v>
      </c>
      <c r="AU1264" s="329">
        <v>0</v>
      </c>
      <c r="AV1264" s="328">
        <v>1.0604493000000001E-10</v>
      </c>
      <c r="AW1264" s="328">
        <v>2.8705599E-8</v>
      </c>
      <c r="AX1264" s="328">
        <v>1.5032742999999999E-11</v>
      </c>
      <c r="AY1264" s="328">
        <v>2.6709828000000002E-11</v>
      </c>
      <c r="AZ1264" s="329">
        <v>0</v>
      </c>
      <c r="BA1264" s="329">
        <v>0</v>
      </c>
      <c r="BB1264" s="329">
        <v>0</v>
      </c>
      <c r="BC1264" s="329">
        <v>0</v>
      </c>
      <c r="BD1264" s="329">
        <v>0</v>
      </c>
      <c r="BE1264" s="329">
        <v>0</v>
      </c>
      <c r="BF1264" s="329">
        <v>0</v>
      </c>
      <c r="BG1264" s="329">
        <v>0</v>
      </c>
      <c r="BH1264" s="328">
        <v>2.7392773999999999E-6</v>
      </c>
      <c r="BI1264" s="329">
        <v>4.6166608000000001E-3</v>
      </c>
      <c r="BJ1264" s="329">
        <v>0</v>
      </c>
      <c r="BK1264" s="329">
        <v>0</v>
      </c>
      <c r="BL1264" s="329">
        <v>0</v>
      </c>
      <c r="BM1264" s="41"/>
      <c r="BN1264" s="122">
        <v>3.1251458000000001E-6</v>
      </c>
      <c r="BO1264" s="122">
        <v>2.1905852000000001E-7</v>
      </c>
      <c r="BP1264" s="122">
        <v>1.2704371000000001E-6</v>
      </c>
      <c r="BQ1264" s="111">
        <v>0</v>
      </c>
      <c r="BR1264" s="122">
        <v>4.3423300000000002E-7</v>
      </c>
      <c r="BS1264" s="122">
        <v>6.8651517000000006E-8</v>
      </c>
      <c r="BT1264" s="111">
        <v>0</v>
      </c>
      <c r="BU1264" s="122">
        <v>1.0419823E-7</v>
      </c>
      <c r="BV1264" s="111">
        <v>0</v>
      </c>
      <c r="BW1264" s="111">
        <v>0</v>
      </c>
      <c r="BX1264" s="111">
        <v>0</v>
      </c>
      <c r="BY1264" s="111">
        <v>0</v>
      </c>
      <c r="BZ1264" s="111">
        <v>0</v>
      </c>
      <c r="CA1264" s="122">
        <v>1.4430275000000001E-7</v>
      </c>
      <c r="CB1264" s="122">
        <v>8.1880821000000003E-7</v>
      </c>
      <c r="CC1264" s="122">
        <v>6.5456457000000004E-8</v>
      </c>
      <c r="CD1264" s="111">
        <v>0</v>
      </c>
      <c r="CE1264" s="174"/>
      <c r="CF1264" s="173"/>
      <c r="CG1264" s="170" t="s">
        <v>8546</v>
      </c>
      <c r="CK1264" s="50"/>
      <c r="CL1264" s="41"/>
      <c r="CM1264" s="41"/>
      <c r="CN1264" s="41"/>
      <c r="CO1264" s="41"/>
      <c r="CP1264" s="41"/>
      <c r="CQ1264" s="41"/>
      <c r="CR1264" s="41"/>
      <c r="CS1264" s="41"/>
      <c r="CT1264" s="41"/>
      <c r="CU1264" s="41"/>
      <c r="CV1264" s="41"/>
      <c r="CW1264" s="41"/>
    </row>
    <row r="1265" spans="1:101" ht="14.5" customHeight="1">
      <c r="A1265" s="41" t="s">
        <v>9565</v>
      </c>
      <c r="B1265" s="119" t="s">
        <v>8704</v>
      </c>
      <c r="C1265" s="120" t="str">
        <f t="shared" si="540"/>
        <v>B.042.02.118</v>
      </c>
      <c r="D1265" s="135" t="s">
        <v>9524</v>
      </c>
      <c r="E1265" s="119" t="s">
        <v>8526</v>
      </c>
      <c r="F1265" s="118" t="str">
        <f t="shared" si="541"/>
        <v>Electricity Lithuania consumption</v>
      </c>
      <c r="G1265" s="118">
        <f t="shared" si="542"/>
        <v>1.2457393129999999E-2</v>
      </c>
      <c r="H1265" s="118">
        <f t="shared" si="543"/>
        <v>8.1957258999999999E-4</v>
      </c>
      <c r="I1265" s="118">
        <f t="shared" si="544"/>
        <v>1.8684381800000002E-3</v>
      </c>
      <c r="J1265" s="326">
        <f t="shared" si="545"/>
        <v>2.8319256000000002E-4</v>
      </c>
      <c r="K1265" s="118">
        <v>9.4861897999999993E-3</v>
      </c>
      <c r="L1265" s="118">
        <v>1.2198693E-3</v>
      </c>
      <c r="M1265" s="118">
        <v>6.4856888000000004E-4</v>
      </c>
      <c r="N1265" s="118">
        <v>5.4488718000000002E-4</v>
      </c>
      <c r="O1265" s="118">
        <v>2.7468540999999998E-4</v>
      </c>
      <c r="P1265" s="118">
        <v>0</v>
      </c>
      <c r="Q1265" s="118">
        <v>0</v>
      </c>
      <c r="R1265" s="118">
        <v>0</v>
      </c>
      <c r="S1265" s="118">
        <v>2.8319256000000002E-4</v>
      </c>
      <c r="T1265" s="118">
        <v>0</v>
      </c>
      <c r="U1265" s="118">
        <v>0</v>
      </c>
      <c r="V1265" s="118">
        <v>0</v>
      </c>
      <c r="W1265" s="118">
        <v>0</v>
      </c>
      <c r="X1265" s="118">
        <v>0</v>
      </c>
      <c r="Y1265" s="41"/>
      <c r="Z1265" s="327">
        <f t="shared" si="546"/>
        <v>7.1324735338345852E-2</v>
      </c>
      <c r="AA1265" s="41"/>
      <c r="AB1265" s="111">
        <v>1.4563368000000001</v>
      </c>
      <c r="AC1265" s="111">
        <v>0.79260132000000005</v>
      </c>
      <c r="AD1265" s="111">
        <v>0</v>
      </c>
      <c r="AE1265" s="111">
        <v>0</v>
      </c>
      <c r="AF1265" s="111">
        <v>0.13823389</v>
      </c>
      <c r="AG1265" s="111">
        <v>0.41533263999999998</v>
      </c>
      <c r="AH1265" s="111">
        <v>0.11016895</v>
      </c>
      <c r="AI1265" s="41"/>
      <c r="AJ1265" s="114">
        <v>1.7526142000000001E-3</v>
      </c>
      <c r="AK1265" s="114">
        <v>1.6495546999999999E-3</v>
      </c>
      <c r="AL1265" s="121">
        <v>6.5923280000000005E-5</v>
      </c>
      <c r="AM1265" s="121">
        <v>3.7136282000000003E-5</v>
      </c>
      <c r="AN1265" s="113">
        <f t="shared" si="547"/>
        <v>9.8894163805999992E-8</v>
      </c>
      <c r="AO1265" s="112">
        <f t="shared" si="548"/>
        <v>2.4379911334219999E-10</v>
      </c>
      <c r="AP1265" s="112">
        <f t="shared" si="549"/>
        <v>5.2011599131000005E-3</v>
      </c>
      <c r="AQ1265" s="328">
        <v>6.6189353999999998E-8</v>
      </c>
      <c r="AR1265" s="328">
        <v>1.9970925999999999E-10</v>
      </c>
      <c r="AS1265" s="328">
        <v>5.4563422000000002E-15</v>
      </c>
      <c r="AT1265" s="329">
        <v>0</v>
      </c>
      <c r="AU1265" s="329">
        <v>0</v>
      </c>
      <c r="AV1265" s="328">
        <v>8.1020805999999995E-11</v>
      </c>
      <c r="AW1265" s="328">
        <v>3.2623788999999997E-8</v>
      </c>
      <c r="AX1265" s="328">
        <v>1.1485367E-11</v>
      </c>
      <c r="AY1265" s="328">
        <v>3.2599029999999998E-11</v>
      </c>
      <c r="AZ1265" s="329">
        <v>0</v>
      </c>
      <c r="BA1265" s="329">
        <v>0</v>
      </c>
      <c r="BB1265" s="329">
        <v>0</v>
      </c>
      <c r="BC1265" s="329">
        <v>0</v>
      </c>
      <c r="BD1265" s="329">
        <v>0</v>
      </c>
      <c r="BE1265" s="329">
        <v>0</v>
      </c>
      <c r="BF1265" s="329">
        <v>0</v>
      </c>
      <c r="BG1265" s="329">
        <v>0</v>
      </c>
      <c r="BH1265" s="328">
        <v>5.7158131000000001E-6</v>
      </c>
      <c r="BI1265" s="329">
        <v>5.1954441000000001E-3</v>
      </c>
      <c r="BJ1265" s="329">
        <v>0</v>
      </c>
      <c r="BK1265" s="329">
        <v>0</v>
      </c>
      <c r="BL1265" s="329">
        <v>0</v>
      </c>
      <c r="BM1265" s="41"/>
      <c r="BN1265" s="122">
        <v>3.9765973000000001E-6</v>
      </c>
      <c r="BO1265" s="122">
        <v>2.5142182999999998E-7</v>
      </c>
      <c r="BP1265" s="122">
        <v>1.9887229000000002E-6</v>
      </c>
      <c r="BQ1265" s="111">
        <v>0</v>
      </c>
      <c r="BR1265" s="122">
        <v>4.1385690000000001E-7</v>
      </c>
      <c r="BS1265" s="122">
        <v>5.2451362000000001E-8</v>
      </c>
      <c r="BT1265" s="111">
        <v>0</v>
      </c>
      <c r="BU1265" s="122">
        <v>7.9609879999999998E-8</v>
      </c>
      <c r="BV1265" s="111">
        <v>0</v>
      </c>
      <c r="BW1265" s="111">
        <v>0</v>
      </c>
      <c r="BX1265" s="111">
        <v>0</v>
      </c>
      <c r="BY1265" s="111">
        <v>0</v>
      </c>
      <c r="BZ1265" s="111">
        <v>0</v>
      </c>
      <c r="CA1265" s="122">
        <v>1.1570701E-7</v>
      </c>
      <c r="CB1265" s="122">
        <v>9.3824511000000002E-7</v>
      </c>
      <c r="CC1265" s="122">
        <v>1.3658231999999999E-7</v>
      </c>
      <c r="CD1265" s="111">
        <v>0</v>
      </c>
      <c r="CE1265" s="174"/>
      <c r="CF1265" s="173"/>
      <c r="CG1265" s="170" t="s">
        <v>8546</v>
      </c>
      <c r="CK1265" s="50"/>
      <c r="CL1265" s="41"/>
      <c r="CM1265" s="41"/>
      <c r="CN1265" s="41"/>
      <c r="CO1265" s="41"/>
      <c r="CP1265" s="41"/>
      <c r="CQ1265" s="41"/>
      <c r="CR1265" s="41"/>
      <c r="CS1265" s="41"/>
      <c r="CT1265" s="41"/>
      <c r="CU1265" s="41"/>
      <c r="CV1265" s="41"/>
      <c r="CW1265" s="41"/>
    </row>
    <row r="1266" spans="1:101" ht="14.5" customHeight="1">
      <c r="A1266" s="41" t="s">
        <v>9562</v>
      </c>
      <c r="B1266" s="119" t="s">
        <v>8704</v>
      </c>
      <c r="C1266" s="120" t="str">
        <f t="shared" si="540"/>
        <v>B.042.02.119</v>
      </c>
      <c r="D1266" s="135" t="s">
        <v>9524</v>
      </c>
      <c r="E1266" s="119" t="s">
        <v>8526</v>
      </c>
      <c r="F1266" s="118" t="str">
        <f t="shared" si="541"/>
        <v>Electricity Luxembourg consumption</v>
      </c>
      <c r="G1266" s="118">
        <f t="shared" si="542"/>
        <v>1.175343123E-2</v>
      </c>
      <c r="H1266" s="118">
        <f t="shared" si="543"/>
        <v>5.9999374999999998E-4</v>
      </c>
      <c r="I1266" s="118">
        <f t="shared" si="544"/>
        <v>1.63982503E-3</v>
      </c>
      <c r="J1266" s="326">
        <f t="shared" si="545"/>
        <v>3.5340475000000002E-4</v>
      </c>
      <c r="K1266" s="118">
        <v>9.1602077000000007E-3</v>
      </c>
      <c r="L1266" s="118">
        <v>1.1144186E-3</v>
      </c>
      <c r="M1266" s="118">
        <v>5.2540642999999998E-4</v>
      </c>
      <c r="N1266" s="118">
        <v>4.4141375000000002E-4</v>
      </c>
      <c r="O1266" s="118">
        <v>1.5857999999999999E-4</v>
      </c>
      <c r="P1266" s="118">
        <v>0</v>
      </c>
      <c r="Q1266" s="118">
        <v>0</v>
      </c>
      <c r="R1266" s="118">
        <v>0</v>
      </c>
      <c r="S1266" s="118">
        <v>3.5340475000000002E-4</v>
      </c>
      <c r="T1266" s="118">
        <v>0</v>
      </c>
      <c r="U1266" s="118">
        <v>0</v>
      </c>
      <c r="V1266" s="118">
        <v>0</v>
      </c>
      <c r="W1266" s="118">
        <v>0</v>
      </c>
      <c r="X1266" s="118">
        <v>0</v>
      </c>
      <c r="Y1266" s="41"/>
      <c r="Z1266" s="327">
        <f t="shared" si="546"/>
        <v>6.8873742105263161E-2</v>
      </c>
      <c r="AA1266" s="41"/>
      <c r="AB1266" s="111">
        <v>1.4121579</v>
      </c>
      <c r="AC1266" s="111">
        <v>0.86463480999999998</v>
      </c>
      <c r="AD1266" s="111">
        <v>0</v>
      </c>
      <c r="AE1266" s="111">
        <v>0</v>
      </c>
      <c r="AF1266" s="111">
        <v>0.15338871000000001</v>
      </c>
      <c r="AG1266" s="111">
        <v>0.30252785999999998</v>
      </c>
      <c r="AH1266" s="111">
        <v>9.1606528000000007E-2</v>
      </c>
      <c r="AI1266" s="41"/>
      <c r="AJ1266" s="114">
        <v>1.6223715E-3</v>
      </c>
      <c r="AK1266" s="114">
        <v>1.5295222E-3</v>
      </c>
      <c r="AL1266" s="121">
        <v>6.2525753000000002E-5</v>
      </c>
      <c r="AM1266" s="121">
        <v>3.0323509999999999E-5</v>
      </c>
      <c r="AN1266" s="113">
        <f t="shared" si="547"/>
        <v>9.1697974052000004E-8</v>
      </c>
      <c r="AO1266" s="112">
        <f t="shared" si="548"/>
        <v>2.312342933413E-10</v>
      </c>
      <c r="AP1266" s="112">
        <f t="shared" si="549"/>
        <v>4.2469902399E-3</v>
      </c>
      <c r="AQ1266" s="328">
        <v>6.3914833000000003E-8</v>
      </c>
      <c r="AR1266" s="328">
        <v>1.9284648E-10</v>
      </c>
      <c r="AS1266" s="328">
        <v>5.2688412999999996E-15</v>
      </c>
      <c r="AT1266" s="329">
        <v>0</v>
      </c>
      <c r="AU1266" s="329">
        <v>0</v>
      </c>
      <c r="AV1266" s="328">
        <v>6.5635052000000006E-11</v>
      </c>
      <c r="AW1266" s="328">
        <v>2.7717505999999998E-8</v>
      </c>
      <c r="AX1266" s="328">
        <v>9.3043094999999993E-12</v>
      </c>
      <c r="AY1266" s="328">
        <v>2.9078235E-11</v>
      </c>
      <c r="AZ1266" s="329">
        <v>0</v>
      </c>
      <c r="BA1266" s="329">
        <v>0</v>
      </c>
      <c r="BB1266" s="329">
        <v>0</v>
      </c>
      <c r="BC1266" s="329">
        <v>0</v>
      </c>
      <c r="BD1266" s="329">
        <v>0</v>
      </c>
      <c r="BE1266" s="329">
        <v>0</v>
      </c>
      <c r="BF1266" s="329">
        <v>0</v>
      </c>
      <c r="BG1266" s="329">
        <v>0</v>
      </c>
      <c r="BH1266" s="328">
        <v>7.1329399000000002E-6</v>
      </c>
      <c r="BI1266" s="329">
        <v>4.2398573000000002E-3</v>
      </c>
      <c r="BJ1266" s="329">
        <v>0</v>
      </c>
      <c r="BK1266" s="329">
        <v>0</v>
      </c>
      <c r="BL1266" s="329">
        <v>0</v>
      </c>
      <c r="BM1266" s="41"/>
      <c r="BN1266" s="122">
        <v>3.8351360000000001E-6</v>
      </c>
      <c r="BO1266" s="122">
        <v>2.2208299000000001E-7</v>
      </c>
      <c r="BP1266" s="122">
        <v>1.9203827000000002E-6</v>
      </c>
      <c r="BQ1266" s="111">
        <v>0</v>
      </c>
      <c r="BR1266" s="122">
        <v>2.9319343E-7</v>
      </c>
      <c r="BS1266" s="122">
        <v>4.2490911000000001E-8</v>
      </c>
      <c r="BT1266" s="111">
        <v>0</v>
      </c>
      <c r="BU1266" s="122">
        <v>6.4492058999999995E-8</v>
      </c>
      <c r="BV1266" s="111">
        <v>0</v>
      </c>
      <c r="BW1266" s="111">
        <v>0</v>
      </c>
      <c r="BX1266" s="111">
        <v>0</v>
      </c>
      <c r="BY1266" s="111">
        <v>0</v>
      </c>
      <c r="BZ1266" s="111">
        <v>0</v>
      </c>
      <c r="CA1266" s="122">
        <v>9.4929172999999995E-8</v>
      </c>
      <c r="CB1266" s="122">
        <v>1.0271193999999999E-6</v>
      </c>
      <c r="CC1266" s="122">
        <v>1.7044531E-7</v>
      </c>
      <c r="CD1266" s="111">
        <v>0</v>
      </c>
      <c r="CE1266" s="174"/>
      <c r="CF1266" s="173"/>
      <c r="CG1266" s="170" t="s">
        <v>8546</v>
      </c>
      <c r="CK1266" s="50"/>
      <c r="CL1266" s="41"/>
      <c r="CM1266" s="41"/>
      <c r="CN1266" s="41"/>
      <c r="CO1266" s="41"/>
      <c r="CP1266" s="41"/>
      <c r="CQ1266" s="41"/>
      <c r="CR1266" s="41"/>
      <c r="CS1266" s="41"/>
      <c r="CT1266" s="41"/>
      <c r="CU1266" s="41"/>
      <c r="CV1266" s="41"/>
      <c r="CW1266" s="41"/>
    </row>
    <row r="1267" spans="1:101" ht="14.5" customHeight="1">
      <c r="A1267" s="41" t="s">
        <v>9559</v>
      </c>
      <c r="B1267" s="119" t="s">
        <v>8704</v>
      </c>
      <c r="C1267" s="120" t="str">
        <f t="shared" si="540"/>
        <v>B.042.02.120</v>
      </c>
      <c r="D1267" s="135" t="s">
        <v>9524</v>
      </c>
      <c r="E1267" s="119" t="s">
        <v>8526</v>
      </c>
      <c r="F1267" s="118" t="str">
        <f t="shared" si="541"/>
        <v>Electricity Malta consumption</v>
      </c>
      <c r="G1267" s="118">
        <f t="shared" si="542"/>
        <v>2.0770342060000002E-2</v>
      </c>
      <c r="H1267" s="118">
        <f t="shared" si="543"/>
        <v>1.6323210600000001E-3</v>
      </c>
      <c r="I1267" s="118">
        <f t="shared" si="544"/>
        <v>3.2269600000000001E-3</v>
      </c>
      <c r="J1267" s="326">
        <f t="shared" si="545"/>
        <v>0</v>
      </c>
      <c r="K1267" s="118">
        <v>1.5911061000000001E-2</v>
      </c>
      <c r="L1267" s="118">
        <v>1.7184403E-3</v>
      </c>
      <c r="M1267" s="118">
        <v>1.5085197000000001E-3</v>
      </c>
      <c r="N1267" s="118">
        <v>1.2673643000000001E-3</v>
      </c>
      <c r="O1267" s="118">
        <v>3.6495675999999999E-4</v>
      </c>
      <c r="P1267" s="118">
        <v>0</v>
      </c>
      <c r="Q1267" s="118">
        <v>0</v>
      </c>
      <c r="R1267" s="118">
        <v>0</v>
      </c>
      <c r="S1267" s="118">
        <v>0</v>
      </c>
      <c r="T1267" s="118">
        <v>0</v>
      </c>
      <c r="U1267" s="118">
        <v>0</v>
      </c>
      <c r="V1267" s="118">
        <v>0</v>
      </c>
      <c r="W1267" s="118">
        <v>0</v>
      </c>
      <c r="X1267" s="118">
        <v>0</v>
      </c>
      <c r="Y1267" s="41"/>
      <c r="Z1267" s="327">
        <f t="shared" si="546"/>
        <v>0.11963203759398496</v>
      </c>
      <c r="AA1267" s="41"/>
      <c r="AB1267" s="111">
        <v>1.5463382000000001</v>
      </c>
      <c r="AC1267" s="111">
        <v>1.1614249000000001</v>
      </c>
      <c r="AD1267" s="111">
        <v>0</v>
      </c>
      <c r="AE1267" s="111">
        <v>0</v>
      </c>
      <c r="AF1267" s="111">
        <v>8.0495262999999997E-2</v>
      </c>
      <c r="AG1267" s="111">
        <v>0.21124688999999999</v>
      </c>
      <c r="AH1267" s="111">
        <v>9.3171205000000007E-2</v>
      </c>
      <c r="AI1267" s="41"/>
      <c r="AJ1267" s="114">
        <v>2.8636514000000002E-3</v>
      </c>
      <c r="AK1267" s="114">
        <v>2.7100072E-3</v>
      </c>
      <c r="AL1267" s="114">
        <v>1.1190403999999999E-4</v>
      </c>
      <c r="AM1267" s="121">
        <v>4.1740153000000002E-5</v>
      </c>
      <c r="AN1267" s="113">
        <f t="shared" si="547"/>
        <v>1.6247045394999999E-7</v>
      </c>
      <c r="AO1267" s="112">
        <f t="shared" si="548"/>
        <v>4.1384631285079999E-10</v>
      </c>
      <c r="AP1267" s="112">
        <f t="shared" si="549"/>
        <v>5.8459597999999998E-3</v>
      </c>
      <c r="AQ1267" s="328">
        <v>1.1101853E-7</v>
      </c>
      <c r="AR1267" s="328">
        <v>3.3496969999999999E-10</v>
      </c>
      <c r="AS1267" s="328">
        <v>9.1518508000000004E-15</v>
      </c>
      <c r="AT1267" s="329">
        <v>0</v>
      </c>
      <c r="AU1267" s="329">
        <v>0</v>
      </c>
      <c r="AV1267" s="328">
        <v>1.8844795E-10</v>
      </c>
      <c r="AW1267" s="328">
        <v>5.1263476E-8</v>
      </c>
      <c r="AX1267" s="328">
        <v>2.6714049999999999E-11</v>
      </c>
      <c r="AY1267" s="328">
        <v>5.2153411E-11</v>
      </c>
      <c r="AZ1267" s="329">
        <v>0</v>
      </c>
      <c r="BA1267" s="329">
        <v>0</v>
      </c>
      <c r="BB1267" s="329">
        <v>0</v>
      </c>
      <c r="BC1267" s="329">
        <v>0</v>
      </c>
      <c r="BD1267" s="329">
        <v>0</v>
      </c>
      <c r="BE1267" s="329">
        <v>0</v>
      </c>
      <c r="BF1267" s="329">
        <v>0</v>
      </c>
      <c r="BG1267" s="329">
        <v>0</v>
      </c>
      <c r="BH1267" s="329">
        <v>0</v>
      </c>
      <c r="BI1267" s="329">
        <v>5.8459597999999998E-3</v>
      </c>
      <c r="BJ1267" s="329">
        <v>0</v>
      </c>
      <c r="BK1267" s="329">
        <v>0</v>
      </c>
      <c r="BL1267" s="329">
        <v>0</v>
      </c>
      <c r="BM1267" s="41"/>
      <c r="BN1267" s="122">
        <v>6.2786254000000001E-6</v>
      </c>
      <c r="BO1267" s="122">
        <v>4.216036E-7</v>
      </c>
      <c r="BP1267" s="122">
        <v>3.3356585999999998E-6</v>
      </c>
      <c r="BQ1267" s="111">
        <v>0</v>
      </c>
      <c r="BR1267" s="122">
        <v>5.8298035999999998E-7</v>
      </c>
      <c r="BS1267" s="122">
        <v>1.219977E-7</v>
      </c>
      <c r="BT1267" s="111">
        <v>0</v>
      </c>
      <c r="BU1267" s="122">
        <v>1.8516625000000001E-7</v>
      </c>
      <c r="BV1267" s="111">
        <v>0</v>
      </c>
      <c r="BW1267" s="111">
        <v>0</v>
      </c>
      <c r="BX1267" s="111">
        <v>0</v>
      </c>
      <c r="BY1267" s="111">
        <v>0</v>
      </c>
      <c r="BZ1267" s="111">
        <v>0</v>
      </c>
      <c r="CA1267" s="122">
        <v>2.5853255000000001E-7</v>
      </c>
      <c r="CB1267" s="122">
        <v>1.3726863000000001E-6</v>
      </c>
      <c r="CC1267" s="111">
        <v>0</v>
      </c>
      <c r="CD1267" s="111">
        <v>0</v>
      </c>
      <c r="CF1267" s="173"/>
      <c r="CG1267" s="170" t="s">
        <v>8546</v>
      </c>
      <c r="CK1267" s="50"/>
      <c r="CL1267" s="41"/>
      <c r="CM1267" s="41"/>
      <c r="CN1267" s="41"/>
      <c r="CO1267" s="41"/>
      <c r="CP1267" s="41"/>
      <c r="CQ1267" s="41"/>
      <c r="CR1267" s="41"/>
      <c r="CS1267" s="41"/>
      <c r="CT1267" s="41"/>
      <c r="CU1267" s="41"/>
      <c r="CV1267" s="41"/>
      <c r="CW1267" s="41"/>
    </row>
    <row r="1268" spans="1:101" ht="14.5" customHeight="1">
      <c r="A1268" s="41" t="s">
        <v>9556</v>
      </c>
      <c r="B1268" s="119" t="s">
        <v>8704</v>
      </c>
      <c r="C1268" s="120" t="str">
        <f t="shared" si="540"/>
        <v>B.042.02.121</v>
      </c>
      <c r="D1268" s="135" t="s">
        <v>9524</v>
      </c>
      <c r="E1268" s="119" t="s">
        <v>8526</v>
      </c>
      <c r="F1268" s="118" t="str">
        <f t="shared" si="541"/>
        <v>Electricity Netherlands consumption</v>
      </c>
      <c r="G1268" s="118">
        <f t="shared" si="542"/>
        <v>1.8268139609999998E-2</v>
      </c>
      <c r="H1268" s="118">
        <f t="shared" si="543"/>
        <v>6.8422502000000003E-4</v>
      </c>
      <c r="I1268" s="118">
        <f t="shared" si="544"/>
        <v>1.3684753799999999E-3</v>
      </c>
      <c r="J1268" s="326">
        <f t="shared" si="545"/>
        <v>1.0501812100000001E-3</v>
      </c>
      <c r="K1268" s="118">
        <v>1.5165257999999999E-2</v>
      </c>
      <c r="L1268" s="118">
        <v>7.2035218999999995E-4</v>
      </c>
      <c r="M1268" s="118">
        <v>6.4812319000000001E-4</v>
      </c>
      <c r="N1268" s="118">
        <v>5.4451274E-4</v>
      </c>
      <c r="O1268" s="118">
        <v>1.3971228E-4</v>
      </c>
      <c r="P1268" s="118">
        <v>0</v>
      </c>
      <c r="Q1268" s="118">
        <v>0</v>
      </c>
      <c r="R1268" s="118">
        <v>0</v>
      </c>
      <c r="S1268" s="118">
        <v>2.3641016000000001E-4</v>
      </c>
      <c r="T1268" s="118">
        <v>0</v>
      </c>
      <c r="U1268" s="118">
        <v>8.1377105000000004E-4</v>
      </c>
      <c r="V1268" s="118">
        <v>0</v>
      </c>
      <c r="W1268" s="118">
        <v>0</v>
      </c>
      <c r="X1268" s="118">
        <v>0</v>
      </c>
      <c r="Y1268" s="41"/>
      <c r="Z1268" s="327">
        <f t="shared" si="546"/>
        <v>0.11402449624060149</v>
      </c>
      <c r="AA1268" s="41"/>
      <c r="AB1268" s="111">
        <v>1.894997</v>
      </c>
      <c r="AC1268" s="111">
        <v>1.3632544</v>
      </c>
      <c r="AD1268" s="111">
        <v>0.11031282000000001</v>
      </c>
      <c r="AE1268" s="111">
        <v>0</v>
      </c>
      <c r="AF1268" s="111">
        <v>8.5421471999999998E-2</v>
      </c>
      <c r="AG1268" s="111">
        <v>0.31187221999999998</v>
      </c>
      <c r="AH1268" s="111">
        <v>2.4136068E-2</v>
      </c>
      <c r="AI1268" s="41"/>
      <c r="AJ1268" s="114">
        <v>2.2745263999999999E-3</v>
      </c>
      <c r="AK1268" s="114">
        <v>2.1238041E-3</v>
      </c>
      <c r="AL1268" s="121">
        <v>9.5392278999999994E-5</v>
      </c>
      <c r="AM1268" s="121">
        <v>5.5330003999999998E-5</v>
      </c>
      <c r="AN1268" s="113">
        <f t="shared" si="547"/>
        <v>1.2732638413E-7</v>
      </c>
      <c r="AO1268" s="112">
        <f t="shared" si="548"/>
        <v>3.5278209487380002E-10</v>
      </c>
      <c r="AP1268" s="112">
        <f t="shared" si="549"/>
        <v>7.7493002813000004E-3</v>
      </c>
      <c r="AQ1268" s="328">
        <v>1.0581473E-7</v>
      </c>
      <c r="AR1268" s="328">
        <v>3.1926858000000001E-10</v>
      </c>
      <c r="AS1268" s="328">
        <v>8.7228737999999998E-15</v>
      </c>
      <c r="AT1268" s="329">
        <v>0</v>
      </c>
      <c r="AU1268" s="329">
        <v>0</v>
      </c>
      <c r="AV1268" s="328">
        <v>8.0965129999999999E-11</v>
      </c>
      <c r="AW1268" s="328">
        <v>2.1430688999999999E-8</v>
      </c>
      <c r="AX1268" s="328">
        <v>1.1477473999999999E-11</v>
      </c>
      <c r="AY1268" s="328">
        <v>2.2027318E-11</v>
      </c>
      <c r="AZ1268" s="329">
        <v>0</v>
      </c>
      <c r="BA1268" s="329">
        <v>0</v>
      </c>
      <c r="BB1268" s="329">
        <v>0</v>
      </c>
      <c r="BC1268" s="329">
        <v>0</v>
      </c>
      <c r="BD1268" s="329">
        <v>0</v>
      </c>
      <c r="BE1268" s="329">
        <v>0</v>
      </c>
      <c r="BF1268" s="329">
        <v>0</v>
      </c>
      <c r="BG1268" s="329">
        <v>0</v>
      </c>
      <c r="BH1268" s="328">
        <v>4.7715812999999997E-6</v>
      </c>
      <c r="BI1268" s="329">
        <v>7.7445287000000003E-3</v>
      </c>
      <c r="BJ1268" s="329">
        <v>0</v>
      </c>
      <c r="BK1268" s="329">
        <v>0</v>
      </c>
      <c r="BL1268" s="329">
        <v>0</v>
      </c>
      <c r="BM1268" s="41"/>
      <c r="BN1268" s="122">
        <v>5.694941E-6</v>
      </c>
      <c r="BO1268" s="122">
        <v>1.7851892000000001E-7</v>
      </c>
      <c r="BP1268" s="122">
        <v>3.1793053999999999E-6</v>
      </c>
      <c r="BQ1268" s="111">
        <v>0</v>
      </c>
      <c r="BR1268" s="122">
        <v>2.3301938000000001E-7</v>
      </c>
      <c r="BS1268" s="122">
        <v>5.2415317999999999E-8</v>
      </c>
      <c r="BT1268" s="111">
        <v>0</v>
      </c>
      <c r="BU1268" s="122">
        <v>7.9555173000000006E-8</v>
      </c>
      <c r="BV1268" s="111">
        <v>0</v>
      </c>
      <c r="BW1268" s="111">
        <v>0</v>
      </c>
      <c r="BX1268" s="111">
        <v>0</v>
      </c>
      <c r="BY1268" s="111">
        <v>0</v>
      </c>
      <c r="BZ1268" s="111">
        <v>0</v>
      </c>
      <c r="CA1268" s="122">
        <v>1.1090636E-7</v>
      </c>
      <c r="CB1268" s="122">
        <v>1.747201E-6</v>
      </c>
      <c r="CC1268" s="122">
        <v>1.1401941E-7</v>
      </c>
      <c r="CD1268" s="111">
        <v>0</v>
      </c>
      <c r="CE1268" s="180"/>
      <c r="CF1268" s="173"/>
      <c r="CG1268" s="170" t="s">
        <v>8546</v>
      </c>
      <c r="CK1268" s="50"/>
      <c r="CL1268" s="41"/>
      <c r="CM1268" s="41"/>
      <c r="CN1268" s="41"/>
      <c r="CO1268" s="131"/>
      <c r="CP1268" s="131"/>
      <c r="CQ1268" s="131"/>
      <c r="CR1268" s="41"/>
      <c r="CS1268" s="41"/>
      <c r="CT1268" s="41"/>
      <c r="CU1268" s="41"/>
      <c r="CV1268" s="41"/>
      <c r="CW1268" s="41"/>
    </row>
    <row r="1269" spans="1:101" ht="14.5" customHeight="1">
      <c r="A1269" s="41" t="s">
        <v>9553</v>
      </c>
      <c r="B1269" s="119" t="s">
        <v>8704</v>
      </c>
      <c r="C1269" s="120" t="str">
        <f t="shared" si="540"/>
        <v>B.042.02.122</v>
      </c>
      <c r="D1269" s="135" t="s">
        <v>9524</v>
      </c>
      <c r="E1269" s="119" t="s">
        <v>8526</v>
      </c>
      <c r="F1269" s="118" t="str">
        <f t="shared" si="541"/>
        <v>Electricity Norway consumption</v>
      </c>
      <c r="G1269" s="118">
        <f t="shared" si="542"/>
        <v>8.5534040690000003E-4</v>
      </c>
      <c r="H1269" s="118">
        <f t="shared" si="543"/>
        <v>4.3086243899999996E-5</v>
      </c>
      <c r="I1269" s="118">
        <f t="shared" si="544"/>
        <v>6.0104212999999995E-5</v>
      </c>
      <c r="J1269" s="326">
        <f t="shared" si="545"/>
        <v>2.3098441000000001E-4</v>
      </c>
      <c r="K1269" s="118">
        <v>5.2116553999999999E-4</v>
      </c>
      <c r="L1269" s="330">
        <v>1.7616412999999998E-5</v>
      </c>
      <c r="M1269" s="330">
        <v>4.2487799999999997E-5</v>
      </c>
      <c r="N1269" s="330">
        <v>3.5695602999999999E-5</v>
      </c>
      <c r="O1269" s="330">
        <v>7.3906408999999997E-6</v>
      </c>
      <c r="P1269" s="118">
        <v>0</v>
      </c>
      <c r="Q1269" s="118">
        <v>0</v>
      </c>
      <c r="R1269" s="118">
        <v>0</v>
      </c>
      <c r="S1269" s="118">
        <v>2.3098441000000001E-4</v>
      </c>
      <c r="T1269" s="118">
        <v>0</v>
      </c>
      <c r="U1269" s="118">
        <v>0</v>
      </c>
      <c r="V1269" s="118">
        <v>0</v>
      </c>
      <c r="W1269" s="118">
        <v>0</v>
      </c>
      <c r="X1269" s="118">
        <v>0</v>
      </c>
      <c r="Y1269" s="41"/>
      <c r="Z1269" s="327">
        <f t="shared" si="546"/>
        <v>3.9185378947368416E-3</v>
      </c>
      <c r="AA1269" s="41"/>
      <c r="AB1269" s="111">
        <v>1.0705910000000001</v>
      </c>
      <c r="AC1269" s="111">
        <v>2.9197173999999999E-2</v>
      </c>
      <c r="AD1269" s="111">
        <v>0</v>
      </c>
      <c r="AE1269" s="111">
        <v>0</v>
      </c>
      <c r="AF1269" s="111">
        <v>1.5167602999999999E-3</v>
      </c>
      <c r="AG1269" s="111">
        <v>0.11072351</v>
      </c>
      <c r="AH1269" s="111">
        <v>0.92915353000000001</v>
      </c>
      <c r="AI1269" s="41"/>
      <c r="AJ1269" s="121">
        <v>7.9807805999999995E-5</v>
      </c>
      <c r="AK1269" s="121">
        <v>7.4746192999999993E-5</v>
      </c>
      <c r="AL1269" s="121">
        <v>3.3914402E-6</v>
      </c>
      <c r="AM1269" s="121">
        <v>1.670172E-6</v>
      </c>
      <c r="AN1269" s="113">
        <f t="shared" si="547"/>
        <v>4.4811866096000006E-9</v>
      </c>
      <c r="AO1269" s="112">
        <f t="shared" si="548"/>
        <v>1.2542308328150001E-11</v>
      </c>
      <c r="AP1269" s="112">
        <f t="shared" si="549"/>
        <v>2.339176506E-4</v>
      </c>
      <c r="AQ1269" s="328">
        <v>3.6364031000000001E-9</v>
      </c>
      <c r="AR1269" s="328">
        <v>1.0971906E-11</v>
      </c>
      <c r="AS1269" s="328">
        <v>2.9976814999999998E-16</v>
      </c>
      <c r="AT1269" s="329">
        <v>0</v>
      </c>
      <c r="AU1269" s="329">
        <v>0</v>
      </c>
      <c r="AV1269" s="328">
        <v>5.3076795999999996E-12</v>
      </c>
      <c r="AW1269" s="328">
        <v>8.3947583000000002E-10</v>
      </c>
      <c r="AX1269" s="328">
        <v>7.5240732000000005E-13</v>
      </c>
      <c r="AY1269" s="328">
        <v>8.1769524000000004E-13</v>
      </c>
      <c r="AZ1269" s="329">
        <v>0</v>
      </c>
      <c r="BA1269" s="329">
        <v>0</v>
      </c>
      <c r="BB1269" s="329">
        <v>0</v>
      </c>
      <c r="BC1269" s="329">
        <v>0</v>
      </c>
      <c r="BD1269" s="329">
        <v>0</v>
      </c>
      <c r="BE1269" s="329">
        <v>0</v>
      </c>
      <c r="BF1269" s="329">
        <v>0</v>
      </c>
      <c r="BG1269" s="329">
        <v>0</v>
      </c>
      <c r="BH1269" s="328">
        <v>4.6620705999999999E-6</v>
      </c>
      <c r="BI1269" s="329">
        <v>2.2925558E-4</v>
      </c>
      <c r="BJ1269" s="329">
        <v>0</v>
      </c>
      <c r="BK1269" s="329">
        <v>0</v>
      </c>
      <c r="BL1269" s="329">
        <v>0</v>
      </c>
      <c r="BM1269" s="41"/>
      <c r="BN1269" s="122">
        <v>2.8698231999999999E-7</v>
      </c>
      <c r="BO1269" s="122">
        <v>7.3848714E-9</v>
      </c>
      <c r="BP1269" s="122">
        <v>1.0925923E-7</v>
      </c>
      <c r="BQ1269" s="111">
        <v>0</v>
      </c>
      <c r="BR1269" s="122">
        <v>1.0136068999999999E-8</v>
      </c>
      <c r="BS1269" s="122">
        <v>3.436093E-9</v>
      </c>
      <c r="BT1269" s="111">
        <v>0</v>
      </c>
      <c r="BU1269" s="122">
        <v>5.2152497000000001E-9</v>
      </c>
      <c r="BV1269" s="111">
        <v>0</v>
      </c>
      <c r="BW1269" s="111">
        <v>0</v>
      </c>
      <c r="BX1269" s="111">
        <v>0</v>
      </c>
      <c r="BY1269" s="111">
        <v>0</v>
      </c>
      <c r="BZ1269" s="111">
        <v>0</v>
      </c>
      <c r="CA1269" s="122">
        <v>6.9901882999999997E-9</v>
      </c>
      <c r="CB1269" s="122">
        <v>3.3158012999999999E-8</v>
      </c>
      <c r="CC1269" s="122">
        <v>1.114026E-7</v>
      </c>
      <c r="CD1269" s="111">
        <v>0</v>
      </c>
      <c r="CE1269" s="180"/>
      <c r="CF1269" s="173"/>
      <c r="CG1269" s="170" t="s">
        <v>8546</v>
      </c>
      <c r="CK1269" s="50"/>
      <c r="CL1269" s="41"/>
      <c r="CM1269" s="41"/>
      <c r="CN1269" s="131"/>
      <c r="CO1269" s="131"/>
      <c r="CP1269" s="131"/>
      <c r="CQ1269" s="131"/>
      <c r="CR1269" s="41"/>
      <c r="CS1269" s="41"/>
      <c r="CT1269" s="41"/>
      <c r="CU1269" s="41"/>
      <c r="CV1269" s="41"/>
      <c r="CW1269" s="41"/>
    </row>
    <row r="1270" spans="1:101" ht="14.5" customHeight="1">
      <c r="A1270" s="41" t="s">
        <v>9550</v>
      </c>
      <c r="B1270" s="119" t="s">
        <v>8704</v>
      </c>
      <c r="C1270" s="120" t="str">
        <f t="shared" si="540"/>
        <v>B.042.02.123</v>
      </c>
      <c r="D1270" s="135" t="s">
        <v>9524</v>
      </c>
      <c r="E1270" s="119" t="s">
        <v>8526</v>
      </c>
      <c r="F1270" s="118" t="str">
        <f t="shared" si="541"/>
        <v>Electricity Poland consumption</v>
      </c>
      <c r="G1270" s="118">
        <f t="shared" si="542"/>
        <v>3.5099838403000003E-2</v>
      </c>
      <c r="H1270" s="118">
        <f t="shared" si="543"/>
        <v>1.8556502100000002E-3</v>
      </c>
      <c r="I1270" s="118">
        <f t="shared" si="544"/>
        <v>4.6960483000000001E-3</v>
      </c>
      <c r="J1270" s="326">
        <f t="shared" si="545"/>
        <v>9.7263893000000003E-5</v>
      </c>
      <c r="K1270" s="118">
        <v>2.8450876E-2</v>
      </c>
      <c r="L1270" s="118">
        <v>3.0113636000000002E-3</v>
      </c>
      <c r="M1270" s="118">
        <v>1.6846846999999999E-3</v>
      </c>
      <c r="N1270" s="118">
        <v>1.4153671000000001E-3</v>
      </c>
      <c r="O1270" s="118">
        <v>4.4028311000000002E-4</v>
      </c>
      <c r="P1270" s="118">
        <v>0</v>
      </c>
      <c r="Q1270" s="118">
        <v>0</v>
      </c>
      <c r="R1270" s="118">
        <v>0</v>
      </c>
      <c r="S1270" s="330">
        <v>9.7263893000000003E-5</v>
      </c>
      <c r="T1270" s="118">
        <v>0</v>
      </c>
      <c r="U1270" s="118">
        <v>0</v>
      </c>
      <c r="V1270" s="118">
        <v>0</v>
      </c>
      <c r="W1270" s="118">
        <v>0</v>
      </c>
      <c r="X1270" s="118">
        <v>0</v>
      </c>
      <c r="Y1270" s="41"/>
      <c r="Z1270" s="327">
        <f t="shared" si="546"/>
        <v>0.21391636090225563</v>
      </c>
      <c r="AA1270" s="41"/>
      <c r="AB1270" s="111">
        <v>2.6555564</v>
      </c>
      <c r="AC1270" s="111">
        <v>2.4340518000000002</v>
      </c>
      <c r="AD1270" s="111">
        <v>0</v>
      </c>
      <c r="AE1270" s="111">
        <v>0</v>
      </c>
      <c r="AF1270" s="111">
        <v>4.5557284000000003E-2</v>
      </c>
      <c r="AG1270" s="111">
        <v>0.16385358</v>
      </c>
      <c r="AH1270" s="111">
        <v>1.2093815000000001E-2</v>
      </c>
      <c r="AI1270" s="41"/>
      <c r="AJ1270" s="114">
        <v>4.8416943999999998E-3</v>
      </c>
      <c r="AK1270" s="114">
        <v>4.6090857000000004E-3</v>
      </c>
      <c r="AL1270" s="114">
        <v>1.9202879999999999E-4</v>
      </c>
      <c r="AM1270" s="121">
        <v>4.0579966999999997E-5</v>
      </c>
      <c r="AN1270" s="113">
        <f t="shared" si="547"/>
        <v>2.7632408191999997E-7</v>
      </c>
      <c r="AO1270" s="112">
        <f t="shared" si="548"/>
        <v>7.1016566360099994E-10</v>
      </c>
      <c r="AP1270" s="112">
        <f t="shared" si="549"/>
        <v>5.6834688245000001E-3</v>
      </c>
      <c r="AQ1270" s="328">
        <v>1.9851438E-7</v>
      </c>
      <c r="AR1270" s="328">
        <v>5.9896579999999995E-10</v>
      </c>
      <c r="AS1270" s="328">
        <v>1.6364601000000001E-14</v>
      </c>
      <c r="AT1270" s="329">
        <v>0</v>
      </c>
      <c r="AU1270" s="329">
        <v>0</v>
      </c>
      <c r="AV1270" s="328">
        <v>2.1045492E-10</v>
      </c>
      <c r="AW1270" s="328">
        <v>7.7599247000000002E-8</v>
      </c>
      <c r="AX1270" s="328">
        <v>2.9833718999999997E-11</v>
      </c>
      <c r="AY1270" s="328">
        <v>8.1349779999999998E-11</v>
      </c>
      <c r="AZ1270" s="329">
        <v>0</v>
      </c>
      <c r="BA1270" s="329">
        <v>0</v>
      </c>
      <c r="BB1270" s="329">
        <v>0</v>
      </c>
      <c r="BC1270" s="329">
        <v>0</v>
      </c>
      <c r="BD1270" s="329">
        <v>0</v>
      </c>
      <c r="BE1270" s="329">
        <v>0</v>
      </c>
      <c r="BF1270" s="329">
        <v>0</v>
      </c>
      <c r="BG1270" s="329">
        <v>0</v>
      </c>
      <c r="BH1270" s="328">
        <v>1.9631244999999998E-6</v>
      </c>
      <c r="BI1270" s="329">
        <v>5.6815056999999997E-3</v>
      </c>
      <c r="BJ1270" s="329">
        <v>0</v>
      </c>
      <c r="BK1270" s="329">
        <v>0</v>
      </c>
      <c r="BL1270" s="329">
        <v>0</v>
      </c>
      <c r="BM1270" s="41"/>
      <c r="BN1270" s="122">
        <v>1.1050494000000001E-5</v>
      </c>
      <c r="BO1270" s="122">
        <v>6.3013748000000002E-7</v>
      </c>
      <c r="BP1270" s="122">
        <v>5.9645557000000003E-6</v>
      </c>
      <c r="BQ1270" s="111">
        <v>0</v>
      </c>
      <c r="BR1270" s="122">
        <v>8.1155600000000004E-7</v>
      </c>
      <c r="BS1270" s="122">
        <v>1.3624459999999999E-7</v>
      </c>
      <c r="BT1270" s="111">
        <v>0</v>
      </c>
      <c r="BU1270" s="122">
        <v>2.0678997999999999E-7</v>
      </c>
      <c r="BV1270" s="111">
        <v>0</v>
      </c>
      <c r="BW1270" s="111">
        <v>0</v>
      </c>
      <c r="BX1270" s="111">
        <v>0</v>
      </c>
      <c r="BY1270" s="111">
        <v>0</v>
      </c>
      <c r="BZ1270" s="111">
        <v>0</v>
      </c>
      <c r="CA1270" s="122">
        <v>2.9906459999999999E-7</v>
      </c>
      <c r="CB1270" s="122">
        <v>2.9552356000000001E-6</v>
      </c>
      <c r="CC1270" s="122">
        <v>4.6909878999999999E-8</v>
      </c>
      <c r="CD1270" s="111">
        <v>0</v>
      </c>
      <c r="CE1270" s="180"/>
      <c r="CF1270" s="173"/>
      <c r="CG1270" s="170" t="s">
        <v>8546</v>
      </c>
      <c r="CK1270" s="50"/>
      <c r="CL1270" s="41"/>
      <c r="CM1270" s="41"/>
      <c r="CN1270" s="131"/>
      <c r="CO1270" s="131"/>
      <c r="CP1270" s="131"/>
      <c r="CQ1270" s="131"/>
      <c r="CR1270" s="41"/>
      <c r="CS1270" s="41"/>
      <c r="CT1270" s="41"/>
      <c r="CU1270" s="41"/>
      <c r="CV1270" s="41"/>
      <c r="CW1270" s="41"/>
    </row>
    <row r="1271" spans="1:101" ht="14.5" customHeight="1">
      <c r="A1271" s="41" t="s">
        <v>9547</v>
      </c>
      <c r="B1271" s="119" t="s">
        <v>8704</v>
      </c>
      <c r="C1271" s="120" t="str">
        <f t="shared" si="540"/>
        <v>B.042.02.124</v>
      </c>
      <c r="D1271" s="135" t="s">
        <v>9524</v>
      </c>
      <c r="E1271" s="119" t="s">
        <v>8526</v>
      </c>
      <c r="F1271" s="118" t="str">
        <f t="shared" si="541"/>
        <v>Electricity Portugal consumption</v>
      </c>
      <c r="G1271" s="118">
        <f t="shared" si="542"/>
        <v>1.1967376589E-2</v>
      </c>
      <c r="H1271" s="118">
        <f t="shared" si="543"/>
        <v>8.3137321900000004E-4</v>
      </c>
      <c r="I1271" s="118">
        <f t="shared" si="544"/>
        <v>1.60579374E-3</v>
      </c>
      <c r="J1271" s="326">
        <f t="shared" si="545"/>
        <v>2.1390873E-4</v>
      </c>
      <c r="K1271" s="118">
        <v>9.3163008999999995E-3</v>
      </c>
      <c r="L1271" s="118">
        <v>6.9769470000000003E-4</v>
      </c>
      <c r="M1271" s="118">
        <v>9.0809904000000005E-4</v>
      </c>
      <c r="N1271" s="118">
        <v>7.6292826E-4</v>
      </c>
      <c r="O1271" s="330">
        <v>6.8444959000000001E-5</v>
      </c>
      <c r="P1271" s="118">
        <v>0</v>
      </c>
      <c r="Q1271" s="118">
        <v>0</v>
      </c>
      <c r="R1271" s="118">
        <v>0</v>
      </c>
      <c r="S1271" s="118">
        <v>2.1390873E-4</v>
      </c>
      <c r="T1271" s="118">
        <v>0</v>
      </c>
      <c r="U1271" s="118">
        <v>0</v>
      </c>
      <c r="V1271" s="118">
        <v>0</v>
      </c>
      <c r="W1271" s="118">
        <v>0</v>
      </c>
      <c r="X1271" s="118">
        <v>0</v>
      </c>
      <c r="Y1271" s="41"/>
      <c r="Z1271" s="327">
        <f t="shared" si="546"/>
        <v>7.0047375187969912E-2</v>
      </c>
      <c r="AA1271" s="41"/>
      <c r="AB1271" s="111">
        <v>1.6009962</v>
      </c>
      <c r="AC1271" s="111">
        <v>0.97537982000000001</v>
      </c>
      <c r="AD1271" s="111">
        <v>0</v>
      </c>
      <c r="AE1271" s="111">
        <v>0</v>
      </c>
      <c r="AF1271" s="111">
        <v>8.9213662999999999E-2</v>
      </c>
      <c r="AG1271" s="111">
        <v>0.36626918000000003</v>
      </c>
      <c r="AH1271" s="111">
        <v>0.17013359</v>
      </c>
      <c r="AI1271" s="41"/>
      <c r="AJ1271" s="114">
        <v>1.5734925000000001E-3</v>
      </c>
      <c r="AK1271" s="114">
        <v>1.4593064E-3</v>
      </c>
      <c r="AL1271" s="121">
        <v>6.3947006000000006E-5</v>
      </c>
      <c r="AM1271" s="121">
        <v>5.0239084999999997E-5</v>
      </c>
      <c r="AN1271" s="113">
        <f t="shared" si="547"/>
        <v>8.7488394950000002E-8</v>
      </c>
      <c r="AO1271" s="112">
        <f t="shared" si="548"/>
        <v>2.3649040562420003E-10</v>
      </c>
      <c r="AP1271" s="112">
        <f t="shared" si="549"/>
        <v>7.0362864239000003E-3</v>
      </c>
      <c r="AQ1271" s="328">
        <v>6.5003964000000006E-8</v>
      </c>
      <c r="AR1271" s="328">
        <v>1.9613264999999999E-10</v>
      </c>
      <c r="AS1271" s="328">
        <v>5.3586242000000003E-15</v>
      </c>
      <c r="AT1271" s="329">
        <v>0</v>
      </c>
      <c r="AU1271" s="329">
        <v>0</v>
      </c>
      <c r="AV1271" s="328">
        <v>1.1344195E-10</v>
      </c>
      <c r="AW1271" s="328">
        <v>2.2370988999999999E-8</v>
      </c>
      <c r="AX1271" s="328">
        <v>1.6081331E-11</v>
      </c>
      <c r="AY1271" s="328">
        <v>2.4271065999999999E-11</v>
      </c>
      <c r="AZ1271" s="329">
        <v>0</v>
      </c>
      <c r="BA1271" s="329">
        <v>0</v>
      </c>
      <c r="BB1271" s="329">
        <v>0</v>
      </c>
      <c r="BC1271" s="329">
        <v>0</v>
      </c>
      <c r="BD1271" s="329">
        <v>0</v>
      </c>
      <c r="BE1271" s="329">
        <v>0</v>
      </c>
      <c r="BF1271" s="329">
        <v>0</v>
      </c>
      <c r="BG1271" s="329">
        <v>0</v>
      </c>
      <c r="BH1271" s="328">
        <v>4.3174239000000002E-6</v>
      </c>
      <c r="BI1271" s="329">
        <v>7.0319689999999999E-3</v>
      </c>
      <c r="BJ1271" s="329">
        <v>0</v>
      </c>
      <c r="BK1271" s="329">
        <v>0</v>
      </c>
      <c r="BL1271" s="329">
        <v>0</v>
      </c>
      <c r="BM1271" s="41"/>
      <c r="BN1271" s="122">
        <v>3.8899949999999997E-6</v>
      </c>
      <c r="BO1271" s="122">
        <v>2.0468025000000001E-7</v>
      </c>
      <c r="BP1271" s="122">
        <v>1.9531067000000001E-6</v>
      </c>
      <c r="BQ1271" s="111">
        <v>0</v>
      </c>
      <c r="BR1271" s="122">
        <v>1.7510098999999999E-7</v>
      </c>
      <c r="BS1271" s="122">
        <v>7.3440205000000004E-8</v>
      </c>
      <c r="BT1271" s="111">
        <v>0</v>
      </c>
      <c r="BU1271" s="122">
        <v>1.1146643E-7</v>
      </c>
      <c r="BV1271" s="111">
        <v>0</v>
      </c>
      <c r="BW1271" s="111">
        <v>0</v>
      </c>
      <c r="BX1271" s="111">
        <v>0</v>
      </c>
      <c r="BY1271" s="111">
        <v>0</v>
      </c>
      <c r="BZ1271" s="111">
        <v>0</v>
      </c>
      <c r="CA1271" s="122">
        <v>1.5244316000000001E-7</v>
      </c>
      <c r="CB1271" s="122">
        <v>1.1165900999999999E-6</v>
      </c>
      <c r="CC1271" s="122">
        <v>1.0316709E-7</v>
      </c>
      <c r="CD1271" s="111">
        <v>0</v>
      </c>
      <c r="CE1271" s="180"/>
      <c r="CF1271" s="173"/>
      <c r="CG1271" s="170" t="s">
        <v>8546</v>
      </c>
      <c r="CK1271" s="50"/>
      <c r="CL1271" s="41"/>
      <c r="CM1271" s="41"/>
      <c r="CN1271" s="131"/>
      <c r="CO1271" s="131"/>
      <c r="CP1271" s="131"/>
      <c r="CQ1271" s="131"/>
      <c r="CR1271" s="41"/>
      <c r="CS1271" s="41"/>
      <c r="CT1271" s="41"/>
      <c r="CU1271" s="41"/>
      <c r="CV1271" s="41"/>
      <c r="CW1271" s="41"/>
    </row>
    <row r="1272" spans="1:101" ht="14.5" customHeight="1">
      <c r="A1272" s="41" t="s">
        <v>9544</v>
      </c>
      <c r="B1272" s="119" t="s">
        <v>8704</v>
      </c>
      <c r="C1272" s="120" t="str">
        <f t="shared" si="540"/>
        <v>B.042.02.125</v>
      </c>
      <c r="D1272" s="135" t="s">
        <v>9524</v>
      </c>
      <c r="E1272" s="119" t="s">
        <v>8526</v>
      </c>
      <c r="F1272" s="118" t="str">
        <f t="shared" si="541"/>
        <v>Electricity Romania consumption</v>
      </c>
      <c r="G1272" s="118">
        <f t="shared" si="542"/>
        <v>2.04033359E-2</v>
      </c>
      <c r="H1272" s="118">
        <f t="shared" si="543"/>
        <v>1.1757337E-3</v>
      </c>
      <c r="I1272" s="118">
        <f t="shared" si="544"/>
        <v>2.8442415000000001E-3</v>
      </c>
      <c r="J1272" s="326">
        <f t="shared" si="545"/>
        <v>4.8992847000000001E-3</v>
      </c>
      <c r="K1272" s="118">
        <v>1.1484075999999999E-2</v>
      </c>
      <c r="L1272" s="118">
        <v>1.8365452E-3</v>
      </c>
      <c r="M1272" s="118">
        <v>1.0076963000000001E-3</v>
      </c>
      <c r="N1272" s="118">
        <v>8.4660366999999995E-4</v>
      </c>
      <c r="O1272" s="118">
        <v>3.2913003E-4</v>
      </c>
      <c r="P1272" s="118">
        <v>0</v>
      </c>
      <c r="Q1272" s="118">
        <v>0</v>
      </c>
      <c r="R1272" s="118">
        <v>0</v>
      </c>
      <c r="S1272" s="118">
        <v>1.3834160000000001E-4</v>
      </c>
      <c r="T1272" s="118">
        <v>0</v>
      </c>
      <c r="U1272" s="118">
        <v>4.7609430999999997E-3</v>
      </c>
      <c r="V1272" s="118">
        <v>0</v>
      </c>
      <c r="W1272" s="118">
        <v>0</v>
      </c>
      <c r="X1272" s="118">
        <v>0</v>
      </c>
      <c r="Y1272" s="41"/>
      <c r="Z1272" s="327">
        <f t="shared" si="546"/>
        <v>8.6346436090225548E-2</v>
      </c>
      <c r="AA1272" s="41"/>
      <c r="AB1272" s="111">
        <v>2.1306185000000002</v>
      </c>
      <c r="AC1272" s="111">
        <v>1.0445735</v>
      </c>
      <c r="AD1272" s="111">
        <v>0.64538181999999999</v>
      </c>
      <c r="AE1272" s="111">
        <v>0</v>
      </c>
      <c r="AF1272" s="111">
        <v>2.6361493999999999E-2</v>
      </c>
      <c r="AG1272" s="111">
        <v>0.17861788000000001</v>
      </c>
      <c r="AH1272" s="111">
        <v>0.23568388000000001</v>
      </c>
      <c r="AI1272" s="41"/>
      <c r="AJ1272" s="114">
        <v>2.2560343000000002E-3</v>
      </c>
      <c r="AK1272" s="114">
        <v>2.1407805999999999E-3</v>
      </c>
      <c r="AL1272" s="121">
        <v>8.3561118999999994E-5</v>
      </c>
      <c r="AM1272" s="121">
        <v>3.1692632999999999E-5</v>
      </c>
      <c r="AN1272" s="113">
        <f t="shared" si="547"/>
        <v>1.2834415887999999E-7</v>
      </c>
      <c r="AO1272" s="112">
        <f t="shared" si="548"/>
        <v>3.0902780950230004E-10</v>
      </c>
      <c r="AP1272" s="112">
        <f t="shared" si="549"/>
        <v>4.4387441158000003E-3</v>
      </c>
      <c r="AQ1272" s="328">
        <v>8.0129492E-8</v>
      </c>
      <c r="AR1272" s="328">
        <v>2.4177002000000002E-10</v>
      </c>
      <c r="AS1272" s="328">
        <v>6.6055023000000001E-15</v>
      </c>
      <c r="AT1272" s="329">
        <v>0</v>
      </c>
      <c r="AU1272" s="329">
        <v>0</v>
      </c>
      <c r="AV1272" s="328">
        <v>1.2588388E-10</v>
      </c>
      <c r="AW1272" s="328">
        <v>4.8088783000000002E-8</v>
      </c>
      <c r="AX1272" s="328">
        <v>1.7845077E-11</v>
      </c>
      <c r="AY1272" s="328">
        <v>4.9406107000000002E-11</v>
      </c>
      <c r="AZ1272" s="329">
        <v>0</v>
      </c>
      <c r="BA1272" s="329">
        <v>0</v>
      </c>
      <c r="BB1272" s="329">
        <v>0</v>
      </c>
      <c r="BC1272" s="329">
        <v>0</v>
      </c>
      <c r="BD1272" s="329">
        <v>0</v>
      </c>
      <c r="BE1272" s="329">
        <v>0</v>
      </c>
      <c r="BF1272" s="329">
        <v>0</v>
      </c>
      <c r="BG1272" s="329">
        <v>0</v>
      </c>
      <c r="BH1272" s="328">
        <v>2.7922157999999999E-6</v>
      </c>
      <c r="BI1272" s="329">
        <v>4.4359519000000004E-3</v>
      </c>
      <c r="BJ1272" s="329">
        <v>0</v>
      </c>
      <c r="BK1272" s="329">
        <v>0</v>
      </c>
      <c r="BL1272" s="329">
        <v>0</v>
      </c>
      <c r="BM1272" s="41"/>
      <c r="BN1272" s="122">
        <v>5.8602746999999997E-6</v>
      </c>
      <c r="BO1272" s="122">
        <v>3.8206503999999999E-7</v>
      </c>
      <c r="BP1272" s="122">
        <v>2.4075677000000002E-6</v>
      </c>
      <c r="BQ1272" s="111">
        <v>0</v>
      </c>
      <c r="BR1272" s="122">
        <v>5.4854653999999997E-7</v>
      </c>
      <c r="BS1272" s="122">
        <v>8.1494880999999995E-8</v>
      </c>
      <c r="BT1272" s="111">
        <v>0</v>
      </c>
      <c r="BU1272" s="122">
        <v>1.2369169000000001E-7</v>
      </c>
      <c r="BV1272" s="111">
        <v>0</v>
      </c>
      <c r="BW1272" s="111">
        <v>0</v>
      </c>
      <c r="BX1272" s="111">
        <v>0</v>
      </c>
      <c r="BY1272" s="111">
        <v>0</v>
      </c>
      <c r="BZ1272" s="111">
        <v>0</v>
      </c>
      <c r="CA1272" s="122">
        <v>1.7922001E-7</v>
      </c>
      <c r="CB1272" s="122">
        <v>2.0709673000000001E-6</v>
      </c>
      <c r="CC1272" s="122">
        <v>6.6721449000000007E-8</v>
      </c>
      <c r="CD1272" s="111">
        <v>0</v>
      </c>
      <c r="CE1272" s="180"/>
      <c r="CF1272" s="173"/>
      <c r="CG1272" s="170" t="s">
        <v>8546</v>
      </c>
      <c r="CK1272" s="41"/>
      <c r="CL1272" s="41"/>
      <c r="CM1272" s="41"/>
      <c r="CN1272" s="131"/>
      <c r="CO1272" s="131"/>
      <c r="CP1272" s="131"/>
      <c r="CQ1272" s="131"/>
      <c r="CR1272" s="41"/>
      <c r="CS1272" s="41"/>
      <c r="CT1272" s="41"/>
      <c r="CU1272" s="41"/>
      <c r="CV1272" s="41"/>
      <c r="CW1272" s="41"/>
    </row>
    <row r="1273" spans="1:101" ht="14.5" customHeight="1">
      <c r="A1273" s="41" t="s">
        <v>9541</v>
      </c>
      <c r="B1273" s="119" t="s">
        <v>8704</v>
      </c>
      <c r="C1273" s="120" t="str">
        <f t="shared" si="540"/>
        <v>B.042.02.126</v>
      </c>
      <c r="D1273" s="135" t="s">
        <v>9524</v>
      </c>
      <c r="E1273" s="119" t="s">
        <v>8526</v>
      </c>
      <c r="F1273" s="118" t="str">
        <f t="shared" si="541"/>
        <v>Electricity Slovakia consumption</v>
      </c>
      <c r="G1273" s="118">
        <f t="shared" si="542"/>
        <v>2.2034293561999999E-2</v>
      </c>
      <c r="H1273" s="118">
        <f t="shared" si="543"/>
        <v>7.0166505999999995E-4</v>
      </c>
      <c r="I1273" s="118">
        <f t="shared" si="544"/>
        <v>1.50065952E-3</v>
      </c>
      <c r="J1273" s="326">
        <f t="shared" si="545"/>
        <v>1.4197536481999999E-2</v>
      </c>
      <c r="K1273" s="118">
        <v>5.6344324999999997E-3</v>
      </c>
      <c r="L1273" s="118">
        <v>9.5774689000000001E-4</v>
      </c>
      <c r="M1273" s="118">
        <v>5.4291262999999997E-4</v>
      </c>
      <c r="N1273" s="118">
        <v>4.5612137999999998E-4</v>
      </c>
      <c r="O1273" s="118">
        <v>2.4554368000000002E-4</v>
      </c>
      <c r="P1273" s="118">
        <v>0</v>
      </c>
      <c r="Q1273" s="118">
        <v>0</v>
      </c>
      <c r="R1273" s="118">
        <v>0</v>
      </c>
      <c r="S1273" s="330">
        <v>6.2710481999999999E-5</v>
      </c>
      <c r="T1273" s="118">
        <v>0</v>
      </c>
      <c r="U1273" s="118">
        <v>1.4134826E-2</v>
      </c>
      <c r="V1273" s="118">
        <v>0</v>
      </c>
      <c r="W1273" s="118">
        <v>0</v>
      </c>
      <c r="X1273" s="118">
        <v>0</v>
      </c>
      <c r="Y1273" s="41"/>
      <c r="Z1273" s="327">
        <f t="shared" si="546"/>
        <v>4.2364154135338339E-2</v>
      </c>
      <c r="AA1273" s="41"/>
      <c r="AB1273" s="111">
        <v>2.6682456999999999</v>
      </c>
      <c r="AC1273" s="111">
        <v>0.50841857000000001</v>
      </c>
      <c r="AD1273" s="111">
        <v>1.9160824999999999</v>
      </c>
      <c r="AE1273" s="111">
        <v>0</v>
      </c>
      <c r="AF1273" s="111">
        <v>6.7923464000000003E-2</v>
      </c>
      <c r="AG1273" s="111">
        <v>3.2783113000000003E-2</v>
      </c>
      <c r="AH1273" s="111">
        <v>0.14303808000000001</v>
      </c>
      <c r="AI1273" s="41"/>
      <c r="AJ1273" s="114">
        <v>1.1593383000000001E-3</v>
      </c>
      <c r="AK1273" s="114">
        <v>1.0972829999999999E-3</v>
      </c>
      <c r="AL1273" s="121">
        <v>4.1691484000000002E-5</v>
      </c>
      <c r="AM1273" s="121">
        <v>2.0363853000000001E-5</v>
      </c>
      <c r="AN1273" s="113">
        <f t="shared" si="547"/>
        <v>6.5784350970000003E-8</v>
      </c>
      <c r="AO1273" s="112">
        <f t="shared" si="548"/>
        <v>1.5418447905780001E-10</v>
      </c>
      <c r="AP1273" s="112">
        <f t="shared" si="549"/>
        <v>2.8520803160999998E-3</v>
      </c>
      <c r="AQ1273" s="328">
        <v>3.9313935E-8</v>
      </c>
      <c r="AR1273" s="328">
        <v>1.1861963000000001E-10</v>
      </c>
      <c r="AS1273" s="328">
        <v>3.2408578E-15</v>
      </c>
      <c r="AT1273" s="329">
        <v>0</v>
      </c>
      <c r="AU1273" s="329">
        <v>0</v>
      </c>
      <c r="AV1273" s="328">
        <v>6.7821970000000004E-11</v>
      </c>
      <c r="AW1273" s="328">
        <v>2.6402594000000001E-8</v>
      </c>
      <c r="AX1273" s="328">
        <v>9.6143231999999992E-12</v>
      </c>
      <c r="AY1273" s="328">
        <v>2.5947285000000001E-11</v>
      </c>
      <c r="AZ1273" s="329">
        <v>0</v>
      </c>
      <c r="BA1273" s="329">
        <v>0</v>
      </c>
      <c r="BB1273" s="329">
        <v>0</v>
      </c>
      <c r="BC1273" s="329">
        <v>0</v>
      </c>
      <c r="BD1273" s="329">
        <v>0</v>
      </c>
      <c r="BE1273" s="329">
        <v>0</v>
      </c>
      <c r="BF1273" s="329">
        <v>0</v>
      </c>
      <c r="BG1273" s="329">
        <v>0</v>
      </c>
      <c r="BH1273" s="328">
        <v>1.2657161E-6</v>
      </c>
      <c r="BI1273" s="329">
        <v>2.8508145999999999E-3</v>
      </c>
      <c r="BJ1273" s="329">
        <v>0</v>
      </c>
      <c r="BK1273" s="329">
        <v>0</v>
      </c>
      <c r="BL1273" s="329">
        <v>0</v>
      </c>
      <c r="BM1273" s="41"/>
      <c r="BN1273" s="122">
        <v>5.0299909999999997E-6</v>
      </c>
      <c r="BO1273" s="122">
        <v>2.0121726999999999E-7</v>
      </c>
      <c r="BP1273" s="122">
        <v>1.1812250000000001E-6</v>
      </c>
      <c r="BQ1273" s="111">
        <v>0</v>
      </c>
      <c r="BR1273" s="122">
        <v>3.5278932999999998E-7</v>
      </c>
      <c r="BS1273" s="122">
        <v>4.3906680999999998E-8</v>
      </c>
      <c r="BT1273" s="111">
        <v>0</v>
      </c>
      <c r="BU1273" s="122">
        <v>6.6640893000000003E-8</v>
      </c>
      <c r="BV1273" s="111">
        <v>0</v>
      </c>
      <c r="BW1273" s="111">
        <v>0</v>
      </c>
      <c r="BX1273" s="111">
        <v>0</v>
      </c>
      <c r="BY1273" s="111">
        <v>0</v>
      </c>
      <c r="BZ1273" s="111">
        <v>0</v>
      </c>
      <c r="CA1273" s="122">
        <v>9.6257356999999998E-8</v>
      </c>
      <c r="CB1273" s="122">
        <v>3.0577095000000001E-6</v>
      </c>
      <c r="CC1273" s="122">
        <v>3.0244945000000003E-8</v>
      </c>
      <c r="CD1273" s="111">
        <v>0</v>
      </c>
      <c r="CE1273" s="180"/>
      <c r="CF1273" s="173"/>
      <c r="CG1273" s="170" t="s">
        <v>8546</v>
      </c>
      <c r="CK1273" s="50"/>
      <c r="CL1273" s="41"/>
      <c r="CM1273" s="131"/>
      <c r="CN1273" s="131"/>
      <c r="CO1273" s="41"/>
      <c r="CP1273" s="41"/>
      <c r="CQ1273" s="41"/>
      <c r="CR1273" s="41"/>
      <c r="CS1273" s="41"/>
      <c r="CT1273" s="41"/>
      <c r="CU1273" s="41"/>
      <c r="CV1273" s="41"/>
      <c r="CW1273" s="41"/>
    </row>
    <row r="1274" spans="1:101" ht="14.5" customHeight="1">
      <c r="A1274" s="41" t="s">
        <v>9538</v>
      </c>
      <c r="B1274" s="119" t="s">
        <v>8704</v>
      </c>
      <c r="C1274" s="120" t="str">
        <f t="shared" si="540"/>
        <v>B.042.02.127</v>
      </c>
      <c r="D1274" s="135" t="s">
        <v>9524</v>
      </c>
      <c r="E1274" s="119" t="s">
        <v>8526</v>
      </c>
      <c r="F1274" s="118" t="str">
        <f t="shared" si="541"/>
        <v>Electricity Slovenia consumption</v>
      </c>
      <c r="G1274" s="118">
        <f t="shared" si="542"/>
        <v>2.1384980588000001E-2</v>
      </c>
      <c r="H1274" s="118">
        <f t="shared" si="543"/>
        <v>5.8892533699999997E-4</v>
      </c>
      <c r="I1274" s="118">
        <f t="shared" si="544"/>
        <v>1.3102515099999998E-3</v>
      </c>
      <c r="J1274" s="326">
        <f t="shared" si="545"/>
        <v>1.0104984040999999E-2</v>
      </c>
      <c r="K1274" s="118">
        <v>9.3808196999999992E-3</v>
      </c>
      <c r="L1274" s="118">
        <v>6.8245885999999997E-4</v>
      </c>
      <c r="M1274" s="118">
        <v>6.2779264999999996E-4</v>
      </c>
      <c r="N1274" s="118">
        <v>5.2743227999999995E-4</v>
      </c>
      <c r="O1274" s="330">
        <v>6.1493057000000005E-5</v>
      </c>
      <c r="P1274" s="118">
        <v>0</v>
      </c>
      <c r="Q1274" s="118">
        <v>0</v>
      </c>
      <c r="R1274" s="118">
        <v>0</v>
      </c>
      <c r="S1274" s="330">
        <v>9.5006041000000004E-5</v>
      </c>
      <c r="T1274" s="118">
        <v>0</v>
      </c>
      <c r="U1274" s="118">
        <v>1.0009977999999999E-2</v>
      </c>
      <c r="V1274" s="118">
        <v>0</v>
      </c>
      <c r="W1274" s="118">
        <v>0</v>
      </c>
      <c r="X1274" s="118">
        <v>0</v>
      </c>
      <c r="Y1274" s="41"/>
      <c r="Z1274" s="327">
        <f t="shared" si="546"/>
        <v>7.0532478947368416E-2</v>
      </c>
      <c r="AA1274" s="41"/>
      <c r="AB1274" s="111">
        <v>2.5491242000000001</v>
      </c>
      <c r="AC1274" s="111">
        <v>0.87327107999999998</v>
      </c>
      <c r="AD1274" s="111">
        <v>1.3569282</v>
      </c>
      <c r="AE1274" s="111">
        <v>0</v>
      </c>
      <c r="AF1274" s="111">
        <v>2.7092494000000002E-2</v>
      </c>
      <c r="AG1274" s="111">
        <v>4.8051476000000003E-2</v>
      </c>
      <c r="AH1274" s="111">
        <v>0.24378092000000001</v>
      </c>
      <c r="AI1274" s="41"/>
      <c r="AJ1274" s="114">
        <v>1.4932111E-3</v>
      </c>
      <c r="AK1274" s="114">
        <v>1.4153816E-3</v>
      </c>
      <c r="AL1274" s="121">
        <v>6.2091015000000007E-5</v>
      </c>
      <c r="AM1274" s="121">
        <v>1.5738448E-5</v>
      </c>
      <c r="AN1274" s="113">
        <f t="shared" si="547"/>
        <v>8.4855013388000007E-8</v>
      </c>
      <c r="AO1274" s="112">
        <f t="shared" si="548"/>
        <v>2.2962653573460001E-10</v>
      </c>
      <c r="AP1274" s="112">
        <f t="shared" si="549"/>
        <v>2.2042644530999998E-3</v>
      </c>
      <c r="AQ1274" s="328">
        <v>6.5454140000000003E-8</v>
      </c>
      <c r="AR1274" s="328">
        <v>1.9749094000000001E-10</v>
      </c>
      <c r="AS1274" s="328">
        <v>5.3957345999999998E-15</v>
      </c>
      <c r="AT1274" s="329">
        <v>0</v>
      </c>
      <c r="AU1274" s="329">
        <v>0</v>
      </c>
      <c r="AV1274" s="328">
        <v>7.8425387999999995E-11</v>
      </c>
      <c r="AW1274" s="328">
        <v>1.9322448E-8</v>
      </c>
      <c r="AX1274" s="328">
        <v>1.1117445E-11</v>
      </c>
      <c r="AY1274" s="328">
        <v>2.1012755000000001E-11</v>
      </c>
      <c r="AZ1274" s="329">
        <v>0</v>
      </c>
      <c r="BA1274" s="329">
        <v>0</v>
      </c>
      <c r="BB1274" s="329">
        <v>0</v>
      </c>
      <c r="BC1274" s="329">
        <v>0</v>
      </c>
      <c r="BD1274" s="329">
        <v>0</v>
      </c>
      <c r="BE1274" s="329">
        <v>0</v>
      </c>
      <c r="BF1274" s="329">
        <v>0</v>
      </c>
      <c r="BG1274" s="329">
        <v>0</v>
      </c>
      <c r="BH1274" s="328">
        <v>1.9175531000000002E-6</v>
      </c>
      <c r="BI1274" s="329">
        <v>2.2023468999999999E-3</v>
      </c>
      <c r="BJ1274" s="329">
        <v>0</v>
      </c>
      <c r="BK1274" s="329">
        <v>0</v>
      </c>
      <c r="BL1274" s="329">
        <v>0</v>
      </c>
      <c r="BM1274" s="41"/>
      <c r="BN1274" s="122">
        <v>5.3700665999999996E-6</v>
      </c>
      <c r="BO1274" s="122">
        <v>1.7068806999999999E-7</v>
      </c>
      <c r="BP1274" s="122">
        <v>1.9666327E-6</v>
      </c>
      <c r="BQ1274" s="111">
        <v>0</v>
      </c>
      <c r="BR1274" s="122">
        <v>1.5778244000000001E-7</v>
      </c>
      <c r="BS1274" s="122">
        <v>5.0771136999999999E-8</v>
      </c>
      <c r="BT1274" s="111">
        <v>0</v>
      </c>
      <c r="BU1274" s="122">
        <v>7.7059658999999997E-8</v>
      </c>
      <c r="BV1274" s="111">
        <v>0</v>
      </c>
      <c r="BW1274" s="111">
        <v>0</v>
      </c>
      <c r="BX1274" s="111">
        <v>0</v>
      </c>
      <c r="BY1274" s="111">
        <v>0</v>
      </c>
      <c r="BZ1274" s="111">
        <v>0</v>
      </c>
      <c r="CA1274" s="122">
        <v>1.0728259E-7</v>
      </c>
      <c r="CB1274" s="122">
        <v>2.7940291E-6</v>
      </c>
      <c r="CC1274" s="122">
        <v>4.5820928000000001E-8</v>
      </c>
      <c r="CD1274" s="111">
        <v>0</v>
      </c>
      <c r="CE1274" s="180"/>
      <c r="CF1274" s="173"/>
      <c r="CG1274" s="170" t="s">
        <v>8546</v>
      </c>
      <c r="CK1274" s="50"/>
      <c r="CL1274" s="131"/>
      <c r="CM1274" s="131"/>
      <c r="CN1274" s="41"/>
      <c r="CO1274" s="41"/>
      <c r="CP1274" s="41"/>
      <c r="CQ1274" s="41"/>
      <c r="CR1274" s="41"/>
      <c r="CS1274" s="41"/>
      <c r="CT1274" s="41"/>
      <c r="CU1274" s="41"/>
      <c r="CV1274" s="41"/>
      <c r="CW1274" s="41"/>
    </row>
    <row r="1275" spans="1:101" ht="14.5" customHeight="1">
      <c r="A1275" s="41" t="s">
        <v>9535</v>
      </c>
      <c r="B1275" s="119" t="s">
        <v>8704</v>
      </c>
      <c r="C1275" s="120" t="str">
        <f t="shared" si="540"/>
        <v>B.042.02.128</v>
      </c>
      <c r="D1275" s="135" t="s">
        <v>9524</v>
      </c>
      <c r="E1275" s="119" t="s">
        <v>8526</v>
      </c>
      <c r="F1275" s="118" t="str">
        <f t="shared" si="541"/>
        <v>Electricity Spain consumption</v>
      </c>
      <c r="G1275" s="118">
        <f t="shared" si="542"/>
        <v>1.9032009169999999E-2</v>
      </c>
      <c r="H1275" s="118">
        <f t="shared" si="543"/>
        <v>1.01608247E-3</v>
      </c>
      <c r="I1275" s="118">
        <f t="shared" si="544"/>
        <v>2.2457889000000002E-3</v>
      </c>
      <c r="J1275" s="326">
        <f t="shared" si="545"/>
        <v>5.1083518E-3</v>
      </c>
      <c r="K1275" s="118">
        <v>1.0661785999999999E-2</v>
      </c>
      <c r="L1275" s="118">
        <v>1.2006268E-3</v>
      </c>
      <c r="M1275" s="118">
        <v>1.0451620999999999E-3</v>
      </c>
      <c r="N1275" s="118">
        <v>8.7808011000000004E-4</v>
      </c>
      <c r="O1275" s="118">
        <v>1.3800236E-4</v>
      </c>
      <c r="P1275" s="118">
        <v>0</v>
      </c>
      <c r="Q1275" s="118">
        <v>0</v>
      </c>
      <c r="R1275" s="118">
        <v>0</v>
      </c>
      <c r="S1275" s="118">
        <v>2.333705E-4</v>
      </c>
      <c r="T1275" s="118">
        <v>0</v>
      </c>
      <c r="U1275" s="118">
        <v>4.8749813000000001E-3</v>
      </c>
      <c r="V1275" s="118">
        <v>0</v>
      </c>
      <c r="W1275" s="118">
        <v>0</v>
      </c>
      <c r="X1275" s="118">
        <v>0</v>
      </c>
      <c r="Y1275" s="41"/>
      <c r="Z1275" s="327">
        <f t="shared" si="546"/>
        <v>8.0163804511278192E-2</v>
      </c>
      <c r="AA1275" s="41"/>
      <c r="AB1275" s="111">
        <v>2.0386012</v>
      </c>
      <c r="AC1275" s="111">
        <v>0.93521591000000004</v>
      </c>
      <c r="AD1275" s="111">
        <v>0.66084056000000002</v>
      </c>
      <c r="AE1275" s="111">
        <v>0</v>
      </c>
      <c r="AF1275" s="111">
        <v>3.2217635000000001E-2</v>
      </c>
      <c r="AG1275" s="111">
        <v>0.33708685999999999</v>
      </c>
      <c r="AH1275" s="111">
        <v>7.3240190999999996E-2</v>
      </c>
      <c r="AI1275" s="41"/>
      <c r="AJ1275" s="114">
        <v>1.9282081000000001E-3</v>
      </c>
      <c r="AK1275" s="114">
        <v>1.8084522E-3</v>
      </c>
      <c r="AL1275" s="121">
        <v>7.5527944000000006E-5</v>
      </c>
      <c r="AM1275" s="121">
        <v>4.4228009000000002E-5</v>
      </c>
      <c r="AN1275" s="113">
        <f t="shared" si="547"/>
        <v>1.084203942E-7</v>
      </c>
      <c r="AO1275" s="112">
        <f t="shared" si="548"/>
        <v>2.7931931953089997E-10</v>
      </c>
      <c r="AP1275" s="112">
        <f t="shared" si="549"/>
        <v>6.1943989303000005E-3</v>
      </c>
      <c r="AQ1275" s="328">
        <v>7.4392009000000002E-8</v>
      </c>
      <c r="AR1275" s="328">
        <v>2.2445865E-10</v>
      </c>
      <c r="AS1275" s="328">
        <v>6.1325309000000001E-15</v>
      </c>
      <c r="AT1275" s="329">
        <v>0</v>
      </c>
      <c r="AU1275" s="329">
        <v>0</v>
      </c>
      <c r="AV1275" s="328">
        <v>1.3056420000000001E-10</v>
      </c>
      <c r="AW1275" s="328">
        <v>3.3897821000000003E-8</v>
      </c>
      <c r="AX1275" s="328">
        <v>1.8508551E-11</v>
      </c>
      <c r="AY1275" s="328">
        <v>3.6345985999999999E-11</v>
      </c>
      <c r="AZ1275" s="329">
        <v>0</v>
      </c>
      <c r="BA1275" s="329">
        <v>0</v>
      </c>
      <c r="BB1275" s="329">
        <v>0</v>
      </c>
      <c r="BC1275" s="329">
        <v>0</v>
      </c>
      <c r="BD1275" s="329">
        <v>0</v>
      </c>
      <c r="BE1275" s="329">
        <v>0</v>
      </c>
      <c r="BF1275" s="329">
        <v>0</v>
      </c>
      <c r="BG1275" s="329">
        <v>0</v>
      </c>
      <c r="BH1275" s="328">
        <v>4.7102302999999996E-6</v>
      </c>
      <c r="BI1275" s="329">
        <v>6.1896887000000003E-3</v>
      </c>
      <c r="BJ1275" s="329">
        <v>0</v>
      </c>
      <c r="BK1275" s="329">
        <v>0</v>
      </c>
      <c r="BL1275" s="329">
        <v>0</v>
      </c>
      <c r="BM1275" s="41"/>
      <c r="BN1275" s="122">
        <v>5.2749065000000004E-6</v>
      </c>
      <c r="BO1275" s="122">
        <v>2.9356552E-7</v>
      </c>
      <c r="BP1275" s="122">
        <v>2.2351795E-6</v>
      </c>
      <c r="BQ1275" s="111">
        <v>0</v>
      </c>
      <c r="BR1275" s="122">
        <v>3.0231241000000002E-7</v>
      </c>
      <c r="BS1275" s="122">
        <v>8.4524833000000001E-8</v>
      </c>
      <c r="BT1275" s="111">
        <v>0</v>
      </c>
      <c r="BU1275" s="122">
        <v>1.2829050999999999E-7</v>
      </c>
      <c r="BV1275" s="111">
        <v>0</v>
      </c>
      <c r="BW1275" s="111">
        <v>0</v>
      </c>
      <c r="BX1275" s="111">
        <v>0</v>
      </c>
      <c r="BY1275" s="111">
        <v>0</v>
      </c>
      <c r="BZ1275" s="111">
        <v>0</v>
      </c>
      <c r="CA1275" s="122">
        <v>1.7921648E-7</v>
      </c>
      <c r="CB1275" s="122">
        <v>1.9392639000000001E-6</v>
      </c>
      <c r="CC1275" s="122">
        <v>1.125534E-7</v>
      </c>
      <c r="CD1275" s="111">
        <v>0</v>
      </c>
      <c r="CE1275" s="180"/>
      <c r="CF1275" s="173"/>
      <c r="CG1275" s="170" t="s">
        <v>8546</v>
      </c>
      <c r="CK1275" s="50"/>
      <c r="CL1275" s="131"/>
      <c r="CM1275" s="131"/>
      <c r="CN1275" s="41"/>
      <c r="CO1275" s="41"/>
      <c r="CP1275" s="41"/>
      <c r="CQ1275" s="41"/>
      <c r="CR1275" s="41"/>
      <c r="CS1275" s="41"/>
      <c r="CT1275" s="41"/>
      <c r="CU1275" s="41"/>
      <c r="CV1275" s="41"/>
      <c r="CW1275" s="41"/>
    </row>
    <row r="1276" spans="1:101" ht="14.5" customHeight="1">
      <c r="A1276" s="41" t="s">
        <v>9532</v>
      </c>
      <c r="B1276" s="119" t="s">
        <v>8704</v>
      </c>
      <c r="C1276" s="120" t="str">
        <f t="shared" si="540"/>
        <v>B.042.02.129</v>
      </c>
      <c r="D1276" s="135" t="s">
        <v>9524</v>
      </c>
      <c r="E1276" s="119" t="s">
        <v>8526</v>
      </c>
      <c r="F1276" s="118" t="str">
        <f t="shared" si="541"/>
        <v>Electricity Sweden consumption</v>
      </c>
      <c r="G1276" s="118">
        <f t="shared" si="542"/>
        <v>8.1375411026999994E-3</v>
      </c>
      <c r="H1276" s="118">
        <f t="shared" si="543"/>
        <v>5.1822969699999998E-5</v>
      </c>
      <c r="I1276" s="118">
        <f t="shared" si="544"/>
        <v>2.2143174299999997E-4</v>
      </c>
      <c r="J1276" s="326">
        <f t="shared" si="545"/>
        <v>7.2609761899999998E-3</v>
      </c>
      <c r="K1276" s="118">
        <v>6.0331019999999998E-4</v>
      </c>
      <c r="L1276" s="118">
        <v>1.6704970999999999E-4</v>
      </c>
      <c r="M1276" s="330">
        <v>5.4382032999999999E-5</v>
      </c>
      <c r="N1276" s="330">
        <v>4.5688397E-5</v>
      </c>
      <c r="O1276" s="330">
        <v>6.1345727000000002E-6</v>
      </c>
      <c r="P1276" s="118">
        <v>0</v>
      </c>
      <c r="Q1276" s="118">
        <v>0</v>
      </c>
      <c r="R1276" s="118">
        <v>0</v>
      </c>
      <c r="S1276" s="118">
        <v>1.7153209E-4</v>
      </c>
      <c r="T1276" s="118">
        <v>0</v>
      </c>
      <c r="U1276" s="118">
        <v>7.0894440999999999E-3</v>
      </c>
      <c r="V1276" s="118">
        <v>0</v>
      </c>
      <c r="W1276" s="118">
        <v>0</v>
      </c>
      <c r="X1276" s="118">
        <v>0</v>
      </c>
      <c r="Y1276" s="41"/>
      <c r="Z1276" s="327">
        <f t="shared" si="546"/>
        <v>4.536166917293233E-3</v>
      </c>
      <c r="AA1276" s="41"/>
      <c r="AB1276" s="111">
        <v>1.7348081</v>
      </c>
      <c r="AC1276" s="111">
        <v>5.3958816E-2</v>
      </c>
      <c r="AD1276" s="111">
        <v>0.96102774000000002</v>
      </c>
      <c r="AE1276" s="111">
        <v>0</v>
      </c>
      <c r="AF1276" s="111">
        <v>7.7622996E-2</v>
      </c>
      <c r="AG1276" s="111">
        <v>0.21815375000000001</v>
      </c>
      <c r="AH1276" s="111">
        <v>0.4240448</v>
      </c>
      <c r="AI1276" s="41"/>
      <c r="AJ1276" s="114">
        <v>1.3953189E-4</v>
      </c>
      <c r="AK1276" s="114">
        <v>1.3115436E-4</v>
      </c>
      <c r="AL1276" s="121">
        <v>4.8045002000000002E-6</v>
      </c>
      <c r="AM1276" s="121">
        <v>3.5730237999999999E-6</v>
      </c>
      <c r="AN1276" s="113">
        <f t="shared" si="547"/>
        <v>7.8629714362000009E-9</v>
      </c>
      <c r="AO1276" s="112">
        <f t="shared" si="548"/>
        <v>1.7768121666769998E-11</v>
      </c>
      <c r="AP1276" s="112">
        <f t="shared" si="549"/>
        <v>5.0042349549999992E-4</v>
      </c>
      <c r="AQ1276" s="328">
        <v>4.2095628999999998E-9</v>
      </c>
      <c r="AR1276" s="328">
        <v>1.2701267E-11</v>
      </c>
      <c r="AS1276" s="328">
        <v>3.4701677000000001E-16</v>
      </c>
      <c r="AT1276" s="329">
        <v>0</v>
      </c>
      <c r="AU1276" s="329">
        <v>0</v>
      </c>
      <c r="AV1276" s="328">
        <v>6.7935362E-12</v>
      </c>
      <c r="AW1276" s="328">
        <v>3.646615E-9</v>
      </c>
      <c r="AX1276" s="328">
        <v>9.6303974999999996E-13</v>
      </c>
      <c r="AY1276" s="328">
        <v>4.1034679000000001E-12</v>
      </c>
      <c r="AZ1276" s="329">
        <v>0</v>
      </c>
      <c r="BA1276" s="329">
        <v>0</v>
      </c>
      <c r="BB1276" s="329">
        <v>0</v>
      </c>
      <c r="BC1276" s="329">
        <v>0</v>
      </c>
      <c r="BD1276" s="329">
        <v>0</v>
      </c>
      <c r="BE1276" s="329">
        <v>0</v>
      </c>
      <c r="BF1276" s="329">
        <v>0</v>
      </c>
      <c r="BG1276" s="329">
        <v>0</v>
      </c>
      <c r="BH1276" s="328">
        <v>3.4621155000000002E-6</v>
      </c>
      <c r="BI1276" s="329">
        <v>4.9696137999999997E-4</v>
      </c>
      <c r="BJ1276" s="329">
        <v>0</v>
      </c>
      <c r="BK1276" s="329">
        <v>0</v>
      </c>
      <c r="BL1276" s="329">
        <v>0</v>
      </c>
      <c r="BM1276" s="41"/>
      <c r="BN1276" s="122">
        <v>1.5834584E-6</v>
      </c>
      <c r="BO1276" s="122">
        <v>3.0527165999999999E-8</v>
      </c>
      <c r="BP1276" s="122">
        <v>1.2648037E-7</v>
      </c>
      <c r="BQ1276" s="111">
        <v>0</v>
      </c>
      <c r="BR1276" s="122">
        <v>2.7357582999999999E-8</v>
      </c>
      <c r="BS1276" s="122">
        <v>4.3980089000000003E-9</v>
      </c>
      <c r="BT1276" s="111">
        <v>0</v>
      </c>
      <c r="BU1276" s="122">
        <v>6.6752311000000003E-9</v>
      </c>
      <c r="BV1276" s="111">
        <v>0</v>
      </c>
      <c r="BW1276" s="111">
        <v>0</v>
      </c>
      <c r="BX1276" s="111">
        <v>0</v>
      </c>
      <c r="BY1276" s="111">
        <v>0</v>
      </c>
      <c r="BZ1276" s="111">
        <v>0</v>
      </c>
      <c r="CA1276" s="122">
        <v>1.0315095000000001E-8</v>
      </c>
      <c r="CB1276" s="122">
        <v>1.2949758999999999E-6</v>
      </c>
      <c r="CC1276" s="122">
        <v>8.2729049000000005E-8</v>
      </c>
      <c r="CD1276" s="111">
        <v>0</v>
      </c>
      <c r="CE1276" s="180"/>
      <c r="CF1276" s="173"/>
      <c r="CG1276" s="170" t="s">
        <v>8546</v>
      </c>
      <c r="CK1276" s="50"/>
      <c r="CL1276" s="131"/>
      <c r="CM1276" s="131"/>
      <c r="CN1276" s="41"/>
      <c r="CO1276" s="41"/>
      <c r="CP1276" s="41"/>
      <c r="CQ1276" s="41"/>
      <c r="CR1276" s="41"/>
      <c r="CS1276" s="41"/>
      <c r="CT1276" s="41"/>
      <c r="CU1276" s="41"/>
      <c r="CV1276" s="41"/>
      <c r="CW1276" s="41"/>
    </row>
    <row r="1277" spans="1:101" ht="14.5" customHeight="1">
      <c r="A1277" s="41" t="s">
        <v>9529</v>
      </c>
      <c r="B1277" s="119" t="s">
        <v>8704</v>
      </c>
      <c r="C1277" s="120" t="str">
        <f t="shared" si="540"/>
        <v>B.042.02.130</v>
      </c>
      <c r="D1277" s="135" t="s">
        <v>9524</v>
      </c>
      <c r="E1277" s="119" t="s">
        <v>8526</v>
      </c>
      <c r="F1277" s="118" t="str">
        <f t="shared" si="541"/>
        <v>Electricity United Kingdom  consumption</v>
      </c>
      <c r="G1277" s="118">
        <f t="shared" si="542"/>
        <v>1.7229069829999999E-2</v>
      </c>
      <c r="H1277" s="118">
        <f t="shared" si="543"/>
        <v>7.5228952000000004E-4</v>
      </c>
      <c r="I1277" s="118">
        <f t="shared" si="544"/>
        <v>1.28946046E-3</v>
      </c>
      <c r="J1277" s="326">
        <f t="shared" si="545"/>
        <v>3.6638178500000003E-3</v>
      </c>
      <c r="K1277" s="118">
        <v>1.1523502E-2</v>
      </c>
      <c r="L1277" s="118">
        <v>6.1244686000000003E-4</v>
      </c>
      <c r="M1277" s="118">
        <v>6.7701359999999995E-4</v>
      </c>
      <c r="N1277" s="118">
        <v>5.6878465999999999E-4</v>
      </c>
      <c r="O1277" s="118">
        <v>1.8350486E-4</v>
      </c>
      <c r="P1277" s="118">
        <v>0</v>
      </c>
      <c r="Q1277" s="118">
        <v>0</v>
      </c>
      <c r="R1277" s="118">
        <v>0</v>
      </c>
      <c r="S1277" s="118">
        <v>1.4138765000000001E-4</v>
      </c>
      <c r="T1277" s="118">
        <v>0</v>
      </c>
      <c r="U1277" s="118">
        <v>3.5224302000000001E-3</v>
      </c>
      <c r="V1277" s="118">
        <v>0</v>
      </c>
      <c r="W1277" s="118">
        <v>0</v>
      </c>
      <c r="X1277" s="118">
        <v>0</v>
      </c>
      <c r="Y1277" s="41"/>
      <c r="Z1277" s="327">
        <f t="shared" si="546"/>
        <v>8.6642872180451122E-2</v>
      </c>
      <c r="AA1277" s="41"/>
      <c r="AB1277" s="111">
        <v>1.9706771999999999</v>
      </c>
      <c r="AC1277" s="111">
        <v>1.0568917</v>
      </c>
      <c r="AD1277" s="111">
        <v>0.47749204000000001</v>
      </c>
      <c r="AE1277" s="111">
        <v>0</v>
      </c>
      <c r="AF1277" s="111">
        <v>0.11359311</v>
      </c>
      <c r="AG1277" s="111">
        <v>0.30420013000000001</v>
      </c>
      <c r="AH1277" s="111">
        <v>1.8500187000000001E-2</v>
      </c>
      <c r="AI1277" s="41"/>
      <c r="AJ1277" s="114">
        <v>1.8106692000000001E-3</v>
      </c>
      <c r="AK1277" s="114">
        <v>1.6833715000000001E-3</v>
      </c>
      <c r="AL1277" s="121">
        <v>7.4263468000000004E-5</v>
      </c>
      <c r="AM1277" s="121">
        <v>5.3034254000000002E-5</v>
      </c>
      <c r="AN1277" s="113">
        <f t="shared" si="547"/>
        <v>1.00921554189E-7</v>
      </c>
      <c r="AO1277" s="112">
        <f t="shared" si="548"/>
        <v>2.7464300417990004E-10</v>
      </c>
      <c r="AP1277" s="112">
        <f t="shared" si="549"/>
        <v>7.4277666956999999E-3</v>
      </c>
      <c r="AQ1277" s="328">
        <v>8.0404586999999995E-8</v>
      </c>
      <c r="AR1277" s="328">
        <v>2.4260004999999998E-10</v>
      </c>
      <c r="AS1277" s="328">
        <v>6.6281799000000004E-15</v>
      </c>
      <c r="AT1277" s="329">
        <v>0</v>
      </c>
      <c r="AU1277" s="329">
        <v>0</v>
      </c>
      <c r="AV1277" s="328">
        <v>8.4574189000000006E-11</v>
      </c>
      <c r="AW1277" s="328">
        <v>2.0432393E-8</v>
      </c>
      <c r="AX1277" s="328">
        <v>1.1989088000000001E-11</v>
      </c>
      <c r="AY1277" s="328">
        <v>2.0047238E-11</v>
      </c>
      <c r="AZ1277" s="329">
        <v>0</v>
      </c>
      <c r="BA1277" s="329">
        <v>0</v>
      </c>
      <c r="BB1277" s="329">
        <v>0</v>
      </c>
      <c r="BC1277" s="329">
        <v>0</v>
      </c>
      <c r="BD1277" s="329">
        <v>0</v>
      </c>
      <c r="BE1277" s="329">
        <v>0</v>
      </c>
      <c r="BF1277" s="329">
        <v>0</v>
      </c>
      <c r="BG1277" s="329">
        <v>0</v>
      </c>
      <c r="BH1277" s="328">
        <v>2.8536957E-6</v>
      </c>
      <c r="BI1277" s="329">
        <v>7.424913E-3</v>
      </c>
      <c r="BJ1277" s="329">
        <v>0</v>
      </c>
      <c r="BK1277" s="329">
        <v>0</v>
      </c>
      <c r="BL1277" s="329">
        <v>0</v>
      </c>
      <c r="BM1277" s="41"/>
      <c r="BN1277" s="122">
        <v>5.0006638000000002E-6</v>
      </c>
      <c r="BO1277" s="122">
        <v>1.6605586000000001E-7</v>
      </c>
      <c r="BP1277" s="122">
        <v>2.4158332E-6</v>
      </c>
      <c r="BQ1277" s="111">
        <v>0</v>
      </c>
      <c r="BR1277" s="122">
        <v>2.6020868999999998E-7</v>
      </c>
      <c r="BS1277" s="122">
        <v>5.4751756000000001E-8</v>
      </c>
      <c r="BT1277" s="111">
        <v>0</v>
      </c>
      <c r="BU1277" s="122">
        <v>8.3101382999999997E-8</v>
      </c>
      <c r="BV1277" s="111">
        <v>0</v>
      </c>
      <c r="BW1277" s="111">
        <v>0</v>
      </c>
      <c r="BX1277" s="111">
        <v>0</v>
      </c>
      <c r="BY1277" s="111">
        <v>0</v>
      </c>
      <c r="BZ1277" s="111">
        <v>0</v>
      </c>
      <c r="CA1277" s="122">
        <v>1.1452449E-7</v>
      </c>
      <c r="CB1277" s="122">
        <v>1.8379978000000001E-6</v>
      </c>
      <c r="CC1277" s="122">
        <v>6.8190543000000002E-8</v>
      </c>
      <c r="CD1277" s="111">
        <v>0</v>
      </c>
      <c r="CF1277" s="173"/>
      <c r="CG1277" s="170" t="s">
        <v>8546</v>
      </c>
      <c r="CK1277" s="50"/>
      <c r="CL1277" s="131"/>
      <c r="CM1277" s="41"/>
      <c r="CN1277" s="41"/>
      <c r="CO1277" s="41"/>
      <c r="CP1277" s="41"/>
      <c r="CQ1277" s="41"/>
      <c r="CR1277" s="41"/>
      <c r="CS1277" s="41"/>
      <c r="CT1277" s="41"/>
      <c r="CU1277" s="41"/>
      <c r="CV1277" s="41"/>
      <c r="CW1277" s="41"/>
    </row>
    <row r="1278" spans="1:101" ht="14.5" customHeight="1">
      <c r="A1278" s="41" t="s">
        <v>9526</v>
      </c>
      <c r="B1278" s="119" t="s">
        <v>8704</v>
      </c>
      <c r="C1278" s="120" t="str">
        <f t="shared" si="540"/>
        <v>B.042.02.131</v>
      </c>
      <c r="D1278" s="135" t="s">
        <v>9524</v>
      </c>
      <c r="E1278" s="119" t="s">
        <v>8526</v>
      </c>
      <c r="F1278" s="118" t="str">
        <f t="shared" si="541"/>
        <v>Electricity Switzerland consumption</v>
      </c>
      <c r="G1278" s="118">
        <f t="shared" si="542"/>
        <v>1.3847287669000001E-2</v>
      </c>
      <c r="H1278" s="118">
        <f t="shared" si="543"/>
        <v>2.2049333899999999E-4</v>
      </c>
      <c r="I1278" s="118">
        <f t="shared" si="544"/>
        <v>6.7973390000000005E-4</v>
      </c>
      <c r="J1278" s="326">
        <f t="shared" si="545"/>
        <v>8.9592019300000006E-3</v>
      </c>
      <c r="K1278" s="118">
        <v>3.9878585000000001E-3</v>
      </c>
      <c r="L1278" s="118">
        <v>4.7583979000000002E-4</v>
      </c>
      <c r="M1278" s="118">
        <v>2.0389411E-4</v>
      </c>
      <c r="N1278" s="118">
        <v>1.7129913E-4</v>
      </c>
      <c r="O1278" s="330">
        <v>4.9194209000000002E-5</v>
      </c>
      <c r="P1278" s="118">
        <v>0</v>
      </c>
      <c r="Q1278" s="118">
        <v>0</v>
      </c>
      <c r="R1278" s="118">
        <v>0</v>
      </c>
      <c r="S1278" s="118">
        <v>1.7566253000000001E-4</v>
      </c>
      <c r="T1278" s="118">
        <v>0</v>
      </c>
      <c r="U1278" s="118">
        <v>8.7835394000000001E-3</v>
      </c>
      <c r="V1278" s="118">
        <v>0</v>
      </c>
      <c r="W1278" s="118">
        <v>0</v>
      </c>
      <c r="X1278" s="118">
        <v>0</v>
      </c>
      <c r="Y1278" s="41"/>
      <c r="Z1278" s="327">
        <f t="shared" si="546"/>
        <v>2.9983898496240599E-2</v>
      </c>
      <c r="AA1278" s="41"/>
      <c r="AB1278" s="111">
        <v>2.1591743999999999</v>
      </c>
      <c r="AC1278" s="111">
        <v>0.38152750000000002</v>
      </c>
      <c r="AD1278" s="111">
        <v>1.1906752</v>
      </c>
      <c r="AE1278" s="111">
        <v>0</v>
      </c>
      <c r="AF1278" s="111">
        <v>2.0054282E-2</v>
      </c>
      <c r="AG1278" s="111">
        <v>0.10599193</v>
      </c>
      <c r="AH1278" s="111">
        <v>0.46092549999999999</v>
      </c>
      <c r="AI1278" s="41"/>
      <c r="AJ1278" s="114">
        <v>6.9528061999999996E-4</v>
      </c>
      <c r="AK1278" s="114">
        <v>6.5386925000000004E-4</v>
      </c>
      <c r="AL1278" s="121">
        <v>2.6977735E-5</v>
      </c>
      <c r="AM1278" s="121">
        <v>1.4433631999999999E-5</v>
      </c>
      <c r="AN1278" s="113">
        <f t="shared" si="547"/>
        <v>3.9200794950000001E-8</v>
      </c>
      <c r="AO1278" s="112">
        <f t="shared" si="548"/>
        <v>9.9769727768199997E-11</v>
      </c>
      <c r="AP1278" s="112">
        <f t="shared" si="549"/>
        <v>2.0215170823000002E-3</v>
      </c>
      <c r="AQ1278" s="328">
        <v>2.7825058000000001E-8</v>
      </c>
      <c r="AR1278" s="328">
        <v>8.3954915000000005E-11</v>
      </c>
      <c r="AS1278" s="328">
        <v>2.2937682000000001E-15</v>
      </c>
      <c r="AT1278" s="329">
        <v>0</v>
      </c>
      <c r="AU1278" s="329">
        <v>0</v>
      </c>
      <c r="AV1278" s="328">
        <v>2.5470949999999999E-11</v>
      </c>
      <c r="AW1278" s="328">
        <v>1.1350265999999999E-8</v>
      </c>
      <c r="AX1278" s="328">
        <v>3.6107170000000001E-12</v>
      </c>
      <c r="AY1278" s="328">
        <v>1.2201802E-11</v>
      </c>
      <c r="AZ1278" s="329">
        <v>0</v>
      </c>
      <c r="BA1278" s="329">
        <v>0</v>
      </c>
      <c r="BB1278" s="329">
        <v>0</v>
      </c>
      <c r="BC1278" s="329">
        <v>0</v>
      </c>
      <c r="BD1278" s="329">
        <v>0</v>
      </c>
      <c r="BE1278" s="329">
        <v>0</v>
      </c>
      <c r="BF1278" s="329">
        <v>0</v>
      </c>
      <c r="BG1278" s="329">
        <v>0</v>
      </c>
      <c r="BH1278" s="328">
        <v>3.5454822999999999E-6</v>
      </c>
      <c r="BI1278" s="329">
        <v>2.0179716000000001E-3</v>
      </c>
      <c r="BJ1278" s="329">
        <v>0</v>
      </c>
      <c r="BK1278" s="329">
        <v>0</v>
      </c>
      <c r="BL1278" s="329">
        <v>0</v>
      </c>
      <c r="BM1278" s="41"/>
      <c r="BN1278" s="122">
        <v>3.1809074000000001E-6</v>
      </c>
      <c r="BO1278" s="122">
        <v>9.2508645999999998E-8</v>
      </c>
      <c r="BP1278" s="122">
        <v>8.3603063999999999E-7</v>
      </c>
      <c r="BQ1278" s="111">
        <v>0</v>
      </c>
      <c r="BR1278" s="122">
        <v>1.0793903E-7</v>
      </c>
      <c r="BS1278" s="122">
        <v>1.6489419000000001E-8</v>
      </c>
      <c r="BT1278" s="111">
        <v>0</v>
      </c>
      <c r="BU1278" s="122">
        <v>2.5027389000000001E-8</v>
      </c>
      <c r="BV1278" s="111">
        <v>0</v>
      </c>
      <c r="BW1278" s="111">
        <v>0</v>
      </c>
      <c r="BX1278" s="111">
        <v>0</v>
      </c>
      <c r="BY1278" s="111">
        <v>0</v>
      </c>
      <c r="BZ1278" s="111">
        <v>0</v>
      </c>
      <c r="CA1278" s="122">
        <v>3.7249678000000003E-8</v>
      </c>
      <c r="CB1278" s="122">
        <v>1.9809414000000002E-6</v>
      </c>
      <c r="CC1278" s="122">
        <v>8.4721141000000003E-8</v>
      </c>
      <c r="CD1278" s="111">
        <v>0</v>
      </c>
      <c r="CF1278" s="173"/>
      <c r="CG1278" s="170" t="s">
        <v>8546</v>
      </c>
      <c r="CK1278" s="50"/>
      <c r="CL1278" s="41"/>
      <c r="CM1278" s="41"/>
      <c r="CN1278" s="41"/>
      <c r="CO1278" s="41"/>
      <c r="CP1278" s="41"/>
      <c r="CQ1278" s="41"/>
      <c r="CR1278" s="41"/>
      <c r="CS1278" s="41"/>
      <c r="CT1278" s="41"/>
      <c r="CU1278" s="41"/>
      <c r="CV1278" s="41"/>
      <c r="CW1278" s="41"/>
    </row>
    <row r="1279" spans="1:101" ht="14.5" customHeight="1">
      <c r="B1279" s="119" t="s">
        <v>8704</v>
      </c>
      <c r="C1279" s="133" t="s">
        <v>9522</v>
      </c>
      <c r="D1279" s="135"/>
      <c r="G1279" s="41"/>
      <c r="H1279" s="41"/>
      <c r="I1279" s="41"/>
      <c r="J1279" s="41"/>
      <c r="K1279" s="41"/>
      <c r="L1279" s="41"/>
      <c r="M1279" s="41"/>
      <c r="N1279" s="41"/>
      <c r="O1279" s="41"/>
      <c r="P1279" s="41"/>
      <c r="Q1279" s="41"/>
      <c r="R1279" s="41"/>
      <c r="S1279" s="41"/>
      <c r="T1279" s="41"/>
      <c r="U1279" s="41"/>
      <c r="V1279" s="41"/>
      <c r="W1279" s="41"/>
      <c r="X1279" s="41"/>
      <c r="Y1279" s="41"/>
      <c r="Z1279" s="41"/>
      <c r="AA1279" s="41"/>
      <c r="AB1279" s="41"/>
      <c r="AC1279" s="41"/>
      <c r="AD1279" s="41"/>
      <c r="AE1279" s="41"/>
      <c r="AF1279" s="41"/>
      <c r="AG1279" s="41"/>
      <c r="AH1279" s="41"/>
      <c r="AI1279" s="41"/>
      <c r="AJ1279" s="41"/>
      <c r="AK1279" s="41"/>
      <c r="AL1279" s="41"/>
      <c r="AM1279" s="41"/>
      <c r="AN1279" s="41"/>
      <c r="AO1279" s="41"/>
      <c r="AP1279" s="41"/>
      <c r="AQ1279" s="41"/>
      <c r="AR1279" s="41"/>
      <c r="AS1279" s="41"/>
      <c r="AT1279" s="41"/>
      <c r="AU1279" s="41"/>
      <c r="AV1279" s="41"/>
      <c r="AW1279" s="41"/>
      <c r="AX1279" s="41"/>
      <c r="AY1279" s="41"/>
      <c r="AZ1279" s="41"/>
      <c r="BA1279" s="41"/>
      <c r="BB1279" s="41"/>
      <c r="BC1279" s="41"/>
      <c r="BD1279" s="41"/>
      <c r="BE1279" s="41"/>
      <c r="BF1279" s="41"/>
      <c r="BG1279" s="41"/>
      <c r="BH1279" s="41"/>
      <c r="BI1279" s="41"/>
      <c r="BJ1279" s="41"/>
      <c r="BK1279" s="41"/>
      <c r="BL1279" s="41"/>
      <c r="BM1279" s="41"/>
      <c r="BN1279" s="41"/>
      <c r="BO1279" s="41"/>
      <c r="BP1279" s="41"/>
      <c r="BQ1279" s="41"/>
      <c r="BR1279" s="41"/>
      <c r="BS1279" s="41"/>
      <c r="BT1279" s="41"/>
      <c r="BU1279" s="41"/>
      <c r="BV1279" s="41"/>
      <c r="BW1279" s="41"/>
      <c r="BX1279" s="41"/>
      <c r="BY1279" s="41"/>
      <c r="BZ1279" s="41"/>
      <c r="CA1279" s="41"/>
      <c r="CB1279" s="41"/>
      <c r="CC1279" s="41"/>
      <c r="CD1279" s="41"/>
      <c r="CE1279" s="179"/>
      <c r="CF1279" s="172"/>
      <c r="CG1279" s="170"/>
      <c r="CK1279" s="50"/>
      <c r="CL1279" s="41"/>
      <c r="CM1279" s="41"/>
      <c r="CN1279" s="41"/>
      <c r="CO1279" s="41"/>
      <c r="CP1279" s="41"/>
      <c r="CQ1279" s="41"/>
      <c r="CR1279" s="41"/>
      <c r="CS1279" s="41"/>
      <c r="CT1279" s="41"/>
      <c r="CU1279" s="41"/>
      <c r="CV1279" s="41"/>
    </row>
    <row r="1280" spans="1:101" ht="14.5" customHeight="1">
      <c r="B1280" s="119" t="s">
        <v>8704</v>
      </c>
      <c r="C1280" s="133" t="s">
        <v>9521</v>
      </c>
      <c r="D1280" s="133" t="s">
        <v>8944</v>
      </c>
      <c r="G1280" s="41"/>
      <c r="H1280" s="41"/>
      <c r="I1280" s="41"/>
      <c r="J1280" s="41"/>
      <c r="K1280" s="41"/>
      <c r="L1280" s="41"/>
      <c r="M1280" s="41"/>
      <c r="N1280" s="41"/>
      <c r="O1280" s="41"/>
      <c r="P1280" s="41"/>
      <c r="Q1280" s="41"/>
      <c r="R1280" s="41"/>
      <c r="S1280" s="41"/>
      <c r="T1280" s="41"/>
      <c r="U1280" s="41"/>
      <c r="V1280" s="41"/>
      <c r="W1280" s="41"/>
      <c r="X1280" s="41"/>
      <c r="Y1280" s="41"/>
      <c r="Z1280" s="41"/>
      <c r="AA1280" s="41"/>
      <c r="AB1280" s="41"/>
      <c r="AC1280" s="41"/>
      <c r="AD1280" s="41"/>
      <c r="AE1280" s="41"/>
      <c r="AF1280" s="41"/>
      <c r="AG1280" s="41"/>
      <c r="AH1280" s="41"/>
      <c r="AI1280" s="41"/>
      <c r="AJ1280" s="41"/>
      <c r="AK1280" s="41"/>
      <c r="AL1280" s="41"/>
      <c r="AM1280" s="41"/>
      <c r="AN1280" s="41"/>
      <c r="AO1280" s="41"/>
      <c r="AP1280" s="41"/>
      <c r="AQ1280" s="41"/>
      <c r="AR1280" s="41"/>
      <c r="AS1280" s="41"/>
      <c r="AT1280" s="41"/>
      <c r="AU1280" s="41"/>
      <c r="AV1280" s="41"/>
      <c r="AW1280" s="41"/>
      <c r="AX1280" s="41"/>
      <c r="AY1280" s="41"/>
      <c r="AZ1280" s="41"/>
      <c r="BA1280" s="41"/>
      <c r="BB1280" s="41"/>
      <c r="BC1280" s="41"/>
      <c r="BD1280" s="41"/>
      <c r="BE1280" s="41"/>
      <c r="BF1280" s="41"/>
      <c r="BG1280" s="41"/>
      <c r="BH1280" s="41"/>
      <c r="BI1280" s="41"/>
      <c r="BJ1280" s="41"/>
      <c r="BK1280" s="41"/>
      <c r="BL1280" s="41"/>
      <c r="BM1280" s="41"/>
      <c r="BN1280" s="41"/>
      <c r="BO1280" s="41"/>
      <c r="BP1280" s="41"/>
      <c r="BQ1280" s="41"/>
      <c r="BR1280" s="41"/>
      <c r="BS1280" s="41"/>
      <c r="BT1280" s="41"/>
      <c r="BU1280" s="41"/>
      <c r="BV1280" s="41"/>
      <c r="BW1280" s="41"/>
      <c r="BX1280" s="41"/>
      <c r="BY1280" s="41"/>
      <c r="BZ1280" s="41"/>
      <c r="CA1280" s="41"/>
      <c r="CB1280" s="41"/>
      <c r="CC1280" s="41"/>
      <c r="CD1280" s="41"/>
      <c r="CE1280" s="130"/>
      <c r="CF1280" s="105"/>
      <c r="CL1280" s="41"/>
      <c r="CM1280" s="41"/>
      <c r="CN1280" s="41"/>
      <c r="CO1280" s="41"/>
      <c r="CP1280" s="41"/>
      <c r="CQ1280" s="41"/>
      <c r="CR1280" s="41"/>
      <c r="CS1280" s="41"/>
    </row>
    <row r="1281" spans="1:97" ht="14.5" customHeight="1">
      <c r="A1281" s="41" t="s">
        <v>9520</v>
      </c>
      <c r="B1281" s="119" t="s">
        <v>8946</v>
      </c>
      <c r="C1281" s="120" t="str">
        <f t="shared" ref="C1281:C1344" si="550">MID(A1281,1,12)</f>
        <v>B.044.01.101</v>
      </c>
      <c r="D1281" s="135" t="s">
        <v>8944</v>
      </c>
      <c r="E1281" s="119" t="s">
        <v>8526</v>
      </c>
      <c r="F1281" s="118" t="str">
        <f t="shared" ref="F1281:F1344" si="551">MID(A1281, 21,85)</f>
        <v>Electricity Africa production</v>
      </c>
      <c r="G1281" s="118">
        <f t="shared" ref="G1281:G1344" si="552">H1281+I1281+J1281+K1281</f>
        <v>3.0341439333E-2</v>
      </c>
      <c r="H1281" s="118">
        <f t="shared" ref="H1281:H1344" si="553">N1281+O1281+P1281+Q1281</f>
        <v>2.8517808999999998E-3</v>
      </c>
      <c r="I1281" s="118">
        <f t="shared" ref="I1281:I1344" si="554">L1281+M1281+R1281</f>
        <v>4.5520383000000001E-3</v>
      </c>
      <c r="J1281" s="326">
        <f t="shared" ref="J1281:J1344" si="555">S1281+IF(T1281="x",0,T1281)+IF(U1281="x",0,U1281)+IF(V1281="x",0,V1281)+W1281+X1281</f>
        <v>3.3724913300000003E-4</v>
      </c>
      <c r="K1281" s="118">
        <v>2.2600371000000001E-2</v>
      </c>
      <c r="L1281" s="118">
        <v>2.3978443999999998E-3</v>
      </c>
      <c r="M1281" s="118">
        <v>2.1541938999999999E-3</v>
      </c>
      <c r="N1281" s="118">
        <v>1.8098195E-3</v>
      </c>
      <c r="O1281" s="118">
        <v>1.0419614E-3</v>
      </c>
      <c r="P1281" s="118">
        <v>0</v>
      </c>
      <c r="Q1281" s="118">
        <v>0</v>
      </c>
      <c r="R1281" s="118">
        <v>0</v>
      </c>
      <c r="S1281" s="330">
        <v>6.8507753E-5</v>
      </c>
      <c r="T1281" s="118">
        <v>0</v>
      </c>
      <c r="U1281" s="118">
        <v>2.6874138000000002E-4</v>
      </c>
      <c r="V1281" s="118">
        <v>0</v>
      </c>
      <c r="W1281" s="118">
        <v>0</v>
      </c>
      <c r="X1281" s="118">
        <v>0</v>
      </c>
      <c r="Y1281" s="41"/>
      <c r="Z1281" s="327">
        <f t="shared" ref="Z1281:Z1344" si="556">K1281/0.133</f>
        <v>0.16992760150375941</v>
      </c>
      <c r="AA1281" s="41"/>
      <c r="AB1281" s="111">
        <v>2.3028308000000002</v>
      </c>
      <c r="AC1281" s="111">
        <v>2.0319981</v>
      </c>
      <c r="AD1281" s="111">
        <v>3.6429926000000001E-2</v>
      </c>
      <c r="AE1281" s="111">
        <v>0</v>
      </c>
      <c r="AF1281" s="111">
        <v>0</v>
      </c>
      <c r="AG1281" s="111">
        <v>4.9611335999999999E-2</v>
      </c>
      <c r="AH1281" s="111">
        <v>0.18479139</v>
      </c>
      <c r="AI1281" s="41"/>
      <c r="AJ1281" s="114">
        <v>4.2086911999999997E-3</v>
      </c>
      <c r="AK1281" s="114">
        <v>3.9751279E-3</v>
      </c>
      <c r="AL1281" s="114">
        <v>1.5879167000000001E-4</v>
      </c>
      <c r="AM1281" s="121">
        <v>7.4771652999999999E-5</v>
      </c>
      <c r="AN1281" s="113">
        <f t="shared" ref="AN1281:AN1344" si="557">AQ1281+AT1281+AU1281+AV1281+AW1281+BE1281+BF1281+BJ1281</f>
        <v>2.3831702414999999E-7</v>
      </c>
      <c r="AO1281" s="112">
        <f t="shared" ref="AO1281:AO1344" si="558">AR1281+AS1281+AX1281+AY1281+AZ1281+BA1281+BB1281+BC1281+BD1281+BG1281+BK1281+BL1281</f>
        <v>5.8724728846199986E-10</v>
      </c>
      <c r="AP1281" s="112">
        <f t="shared" ref="AP1281:AP1344" si="559">BH1281+BI1281</f>
        <v>1.04722207253E-2</v>
      </c>
      <c r="AQ1281" s="328">
        <v>1.5769281999999999E-7</v>
      </c>
      <c r="AR1281" s="328">
        <v>4.7579728999999997E-10</v>
      </c>
      <c r="AS1281" s="328">
        <v>1.2999462E-14</v>
      </c>
      <c r="AT1281" s="329">
        <v>0</v>
      </c>
      <c r="AU1281" s="329">
        <v>0</v>
      </c>
      <c r="AV1281" s="328">
        <v>2.6910714999999999E-10</v>
      </c>
      <c r="AW1281" s="328">
        <v>8.0355097000000002E-8</v>
      </c>
      <c r="AX1281" s="328">
        <v>3.8148157000000001E-11</v>
      </c>
      <c r="AY1281" s="328">
        <v>7.3288842000000003E-11</v>
      </c>
      <c r="AZ1281" s="329">
        <v>0</v>
      </c>
      <c r="BA1281" s="329">
        <v>0</v>
      </c>
      <c r="BB1281" s="329">
        <v>0</v>
      </c>
      <c r="BC1281" s="329">
        <v>0</v>
      </c>
      <c r="BD1281" s="329">
        <v>0</v>
      </c>
      <c r="BE1281" s="329">
        <v>0</v>
      </c>
      <c r="BF1281" s="329">
        <v>0</v>
      </c>
      <c r="BG1281" s="329">
        <v>0</v>
      </c>
      <c r="BH1281" s="328">
        <v>1.3827253E-6</v>
      </c>
      <c r="BI1281" s="329">
        <v>1.0470838E-2</v>
      </c>
      <c r="BJ1281" s="329">
        <v>0</v>
      </c>
      <c r="BK1281" s="329">
        <v>0</v>
      </c>
      <c r="BL1281" s="329">
        <v>0</v>
      </c>
      <c r="BM1281" s="41"/>
      <c r="BN1281" s="122">
        <v>9.9222612999999997E-6</v>
      </c>
      <c r="BO1281" s="122">
        <v>5.9387285999999996E-7</v>
      </c>
      <c r="BP1281" s="122">
        <v>4.7380324999999999E-6</v>
      </c>
      <c r="BQ1281" s="111">
        <v>0</v>
      </c>
      <c r="BR1281" s="122">
        <v>1.2919190999999999E-6</v>
      </c>
      <c r="BS1281" s="122">
        <v>1.7421495999999999E-7</v>
      </c>
      <c r="BT1281" s="111">
        <v>0</v>
      </c>
      <c r="BU1281" s="122">
        <v>2.6442081999999999E-7</v>
      </c>
      <c r="BV1281" s="111">
        <v>0</v>
      </c>
      <c r="BW1281" s="111">
        <v>0</v>
      </c>
      <c r="BX1281" s="111">
        <v>0</v>
      </c>
      <c r="BY1281" s="111">
        <v>0</v>
      </c>
      <c r="BZ1281" s="111">
        <v>0</v>
      </c>
      <c r="CA1281" s="122">
        <v>3.6865795E-7</v>
      </c>
      <c r="CB1281" s="122">
        <v>2.4581022000000002E-6</v>
      </c>
      <c r="CC1281" s="122">
        <v>3.3040939000000002E-8</v>
      </c>
      <c r="CD1281" s="111">
        <v>0</v>
      </c>
      <c r="CE1281" s="178"/>
      <c r="CF1281" s="173"/>
      <c r="CG1281" s="170" t="s">
        <v>8546</v>
      </c>
      <c r="CK1281" s="50"/>
      <c r="CL1281" s="41"/>
      <c r="CM1281" s="41"/>
      <c r="CN1281" s="41"/>
      <c r="CO1281" s="41"/>
      <c r="CP1281" s="41"/>
      <c r="CQ1281" s="41"/>
      <c r="CR1281" s="41"/>
      <c r="CS1281" s="41"/>
    </row>
    <row r="1282" spans="1:97" ht="14.5" customHeight="1">
      <c r="A1282" s="41" t="s">
        <v>9517</v>
      </c>
      <c r="B1282" s="119" t="s">
        <v>8946</v>
      </c>
      <c r="C1282" s="120" t="str">
        <f t="shared" si="550"/>
        <v>B.044.01.102</v>
      </c>
      <c r="D1282" s="135" t="s">
        <v>8944</v>
      </c>
      <c r="E1282" s="119" t="s">
        <v>8526</v>
      </c>
      <c r="F1282" s="118" t="str">
        <f t="shared" si="551"/>
        <v>Electricity Asia Pacific production</v>
      </c>
      <c r="G1282" s="118">
        <f t="shared" si="552"/>
        <v>3.1768857979999995E-2</v>
      </c>
      <c r="H1282" s="118">
        <f t="shared" si="553"/>
        <v>2.5500272699999996E-3</v>
      </c>
      <c r="I1282" s="118">
        <f t="shared" si="554"/>
        <v>3.7733167999999999E-3</v>
      </c>
      <c r="J1282" s="326">
        <f t="shared" si="555"/>
        <v>1.3123439099999999E-3</v>
      </c>
      <c r="K1282" s="118">
        <v>2.4133169999999999E-2</v>
      </c>
      <c r="L1282" s="118">
        <v>1.9230642E-3</v>
      </c>
      <c r="M1282" s="118">
        <v>1.8502525999999999E-3</v>
      </c>
      <c r="N1282" s="118">
        <v>1.5544669999999999E-3</v>
      </c>
      <c r="O1282" s="118">
        <v>9.9556026999999994E-4</v>
      </c>
      <c r="P1282" s="118">
        <v>0</v>
      </c>
      <c r="Q1282" s="118">
        <v>0</v>
      </c>
      <c r="R1282" s="118">
        <v>0</v>
      </c>
      <c r="S1282" s="118">
        <v>1.0744041E-4</v>
      </c>
      <c r="T1282" s="118">
        <v>0</v>
      </c>
      <c r="U1282" s="118">
        <v>1.2049035E-3</v>
      </c>
      <c r="V1282" s="118">
        <v>0</v>
      </c>
      <c r="W1282" s="118">
        <v>0</v>
      </c>
      <c r="X1282" s="118">
        <v>0</v>
      </c>
      <c r="Y1282" s="41"/>
      <c r="Z1282" s="327">
        <f t="shared" si="556"/>
        <v>0.18145240601503757</v>
      </c>
      <c r="AA1282" s="41"/>
      <c r="AB1282" s="111">
        <v>2.4505069000000002</v>
      </c>
      <c r="AC1282" s="111">
        <v>2.0298802999999999</v>
      </c>
      <c r="AD1282" s="111">
        <v>0.16333378000000001</v>
      </c>
      <c r="AE1282" s="111">
        <v>0</v>
      </c>
      <c r="AF1282" s="111">
        <v>0</v>
      </c>
      <c r="AG1282" s="111">
        <v>0.11897272</v>
      </c>
      <c r="AH1282" s="111">
        <v>0.13832013000000001</v>
      </c>
      <c r="AI1282" s="41"/>
      <c r="AJ1282" s="114">
        <v>4.1467433999999997E-3</v>
      </c>
      <c r="AK1282" s="114">
        <v>3.9487639999999996E-3</v>
      </c>
      <c r="AL1282" s="114">
        <v>1.6248548999999999E-4</v>
      </c>
      <c r="AM1282" s="121">
        <v>3.5493982E-5</v>
      </c>
      <c r="AN1282" s="113">
        <f t="shared" si="557"/>
        <v>2.3673644606999998E-7</v>
      </c>
      <c r="AO1282" s="112">
        <f t="shared" si="558"/>
        <v>6.0090788110900013E-10</v>
      </c>
      <c r="AP1282" s="112">
        <f t="shared" si="559"/>
        <v>4.9711459220000004E-3</v>
      </c>
      <c r="AQ1282" s="328">
        <v>1.6838783E-7</v>
      </c>
      <c r="AR1282" s="328">
        <v>5.0806674000000004E-10</v>
      </c>
      <c r="AS1282" s="328">
        <v>1.3881109000000001E-14</v>
      </c>
      <c r="AT1282" s="329">
        <v>0</v>
      </c>
      <c r="AU1282" s="329">
        <v>0</v>
      </c>
      <c r="AV1282" s="328">
        <v>2.3113807E-10</v>
      </c>
      <c r="AW1282" s="328">
        <v>6.8117478000000001E-8</v>
      </c>
      <c r="AX1282" s="328">
        <v>3.2765727000000002E-11</v>
      </c>
      <c r="AY1282" s="328">
        <v>6.0061532999999997E-11</v>
      </c>
      <c r="AZ1282" s="329">
        <v>0</v>
      </c>
      <c r="BA1282" s="329">
        <v>0</v>
      </c>
      <c r="BB1282" s="329">
        <v>0</v>
      </c>
      <c r="BC1282" s="329">
        <v>0</v>
      </c>
      <c r="BD1282" s="329">
        <v>0</v>
      </c>
      <c r="BE1282" s="329">
        <v>0</v>
      </c>
      <c r="BF1282" s="329">
        <v>0</v>
      </c>
      <c r="BG1282" s="329">
        <v>0</v>
      </c>
      <c r="BH1282" s="328">
        <v>2.1685219999999998E-6</v>
      </c>
      <c r="BI1282" s="329">
        <v>4.9689774000000004E-3</v>
      </c>
      <c r="BJ1282" s="329">
        <v>0</v>
      </c>
      <c r="BK1282" s="329">
        <v>0</v>
      </c>
      <c r="BL1282" s="329">
        <v>0</v>
      </c>
      <c r="BM1282" s="41"/>
      <c r="BN1282" s="122">
        <v>1.0144233E-5</v>
      </c>
      <c r="BO1282" s="122">
        <v>4.9017934E-7</v>
      </c>
      <c r="BP1282" s="122">
        <v>5.0593746000000004E-6</v>
      </c>
      <c r="BQ1282" s="111">
        <v>0</v>
      </c>
      <c r="BR1282" s="122">
        <v>1.1833003E-6</v>
      </c>
      <c r="BS1282" s="122">
        <v>1.4963449000000001E-7</v>
      </c>
      <c r="BT1282" s="111">
        <v>0</v>
      </c>
      <c r="BU1282" s="122">
        <v>2.2711295000000001E-7</v>
      </c>
      <c r="BV1282" s="111">
        <v>0</v>
      </c>
      <c r="BW1282" s="111">
        <v>0</v>
      </c>
      <c r="BX1282" s="111">
        <v>0</v>
      </c>
      <c r="BY1282" s="111">
        <v>0</v>
      </c>
      <c r="BZ1282" s="111">
        <v>0</v>
      </c>
      <c r="CA1282" s="122">
        <v>3.1535103999999999E-7</v>
      </c>
      <c r="CB1282" s="122">
        <v>2.6674623999999998E-6</v>
      </c>
      <c r="CC1282" s="122">
        <v>5.1817960000000002E-8</v>
      </c>
      <c r="CD1282" s="111">
        <v>0</v>
      </c>
      <c r="CE1282" s="178"/>
      <c r="CF1282" s="173"/>
      <c r="CG1282" s="170" t="s">
        <v>8546</v>
      </c>
      <c r="CK1282" s="50"/>
      <c r="CL1282" s="41"/>
      <c r="CM1282" s="41"/>
      <c r="CN1282" s="41"/>
      <c r="CO1282" s="41"/>
      <c r="CP1282" s="41"/>
      <c r="CQ1282" s="41"/>
      <c r="CR1282" s="41"/>
      <c r="CS1282" s="41"/>
    </row>
    <row r="1283" spans="1:97" ht="14.5" customHeight="1">
      <c r="A1283" s="41" t="s">
        <v>9514</v>
      </c>
      <c r="B1283" s="119" t="s">
        <v>8946</v>
      </c>
      <c r="C1283" s="120" t="str">
        <f t="shared" si="550"/>
        <v>B.044.01.103</v>
      </c>
      <c r="D1283" s="135" t="s">
        <v>8944</v>
      </c>
      <c r="E1283" s="119" t="s">
        <v>8526</v>
      </c>
      <c r="F1283" s="118" t="str">
        <f t="shared" si="551"/>
        <v>Electricity Central America production</v>
      </c>
      <c r="G1283" s="118">
        <f t="shared" si="552"/>
        <v>5.6456957140000002E-4</v>
      </c>
      <c r="H1283" s="118">
        <f t="shared" si="553"/>
        <v>2.7398824399999998E-5</v>
      </c>
      <c r="I1283" s="118">
        <f t="shared" si="554"/>
        <v>6.3603687E-5</v>
      </c>
      <c r="J1283" s="326">
        <f t="shared" si="555"/>
        <v>1.7622908999999999E-4</v>
      </c>
      <c r="K1283" s="118">
        <v>2.9733796999999998E-4</v>
      </c>
      <c r="L1283" s="330">
        <v>3.5344798999999998E-5</v>
      </c>
      <c r="M1283" s="330">
        <v>2.8258887999999999E-5</v>
      </c>
      <c r="N1283" s="330">
        <v>2.3741356999999998E-5</v>
      </c>
      <c r="O1283" s="330">
        <v>3.6574674E-6</v>
      </c>
      <c r="P1283" s="118">
        <v>0</v>
      </c>
      <c r="Q1283" s="118">
        <v>0</v>
      </c>
      <c r="R1283" s="118">
        <v>0</v>
      </c>
      <c r="S1283" s="118">
        <v>1.7622908999999999E-4</v>
      </c>
      <c r="T1283" s="118">
        <v>0</v>
      </c>
      <c r="U1283" s="118">
        <v>0</v>
      </c>
      <c r="V1283" s="118">
        <v>0</v>
      </c>
      <c r="W1283" s="118">
        <v>0</v>
      </c>
      <c r="X1283" s="118">
        <v>0</v>
      </c>
      <c r="Y1283" s="41"/>
      <c r="Z1283" s="327">
        <f t="shared" si="556"/>
        <v>2.2356238345864659E-3</v>
      </c>
      <c r="AA1283" s="41"/>
      <c r="AB1283" s="111">
        <v>0.63740160000000001</v>
      </c>
      <c r="AC1283" s="111">
        <v>0</v>
      </c>
      <c r="AD1283" s="111">
        <v>0</v>
      </c>
      <c r="AE1283" s="111">
        <v>0</v>
      </c>
      <c r="AF1283" s="111">
        <v>0</v>
      </c>
      <c r="AG1283" s="111">
        <v>0.11025272</v>
      </c>
      <c r="AH1283" s="111">
        <v>0.52714888000000004</v>
      </c>
      <c r="AI1283" s="41"/>
      <c r="AJ1283" s="121">
        <v>5.2941264999999998E-5</v>
      </c>
      <c r="AK1283" s="121">
        <v>5.0805656E-5</v>
      </c>
      <c r="AL1283" s="121">
        <v>2.1102128999999999E-6</v>
      </c>
      <c r="AM1283" s="121">
        <v>2.5396391E-8</v>
      </c>
      <c r="AN1283" s="113">
        <f t="shared" si="557"/>
        <v>3.0459025990999998E-9</v>
      </c>
      <c r="AO1283" s="112">
        <f t="shared" si="558"/>
        <v>7.8040415952200012E-12</v>
      </c>
      <c r="AP1283" s="112">
        <f t="shared" si="559"/>
        <v>3.5569175000000002E-6</v>
      </c>
      <c r="AQ1283" s="328">
        <v>2.0746589E-9</v>
      </c>
      <c r="AR1283" s="328">
        <v>6.2597467000000004E-12</v>
      </c>
      <c r="AS1283" s="328">
        <v>1.7102521999999999E-16</v>
      </c>
      <c r="AT1283" s="329">
        <v>0</v>
      </c>
      <c r="AU1283" s="329">
        <v>0</v>
      </c>
      <c r="AV1283" s="328">
        <v>3.5301691E-12</v>
      </c>
      <c r="AW1283" s="328">
        <v>9.6771352999999997E-10</v>
      </c>
      <c r="AX1283" s="328">
        <v>5.0043057000000001E-13</v>
      </c>
      <c r="AY1283" s="328">
        <v>1.0436933000000001E-12</v>
      </c>
      <c r="AZ1283" s="329">
        <v>0</v>
      </c>
      <c r="BA1283" s="329">
        <v>0</v>
      </c>
      <c r="BB1283" s="329">
        <v>0</v>
      </c>
      <c r="BC1283" s="329">
        <v>0</v>
      </c>
      <c r="BD1283" s="329">
        <v>0</v>
      </c>
      <c r="BE1283" s="329">
        <v>0</v>
      </c>
      <c r="BF1283" s="329">
        <v>0</v>
      </c>
      <c r="BG1283" s="329">
        <v>0</v>
      </c>
      <c r="BH1283" s="328">
        <v>3.5569175000000002E-6</v>
      </c>
      <c r="BI1283" s="329">
        <v>0</v>
      </c>
      <c r="BJ1283" s="329">
        <v>0</v>
      </c>
      <c r="BK1283" s="329">
        <v>0</v>
      </c>
      <c r="BL1283" s="329">
        <v>0</v>
      </c>
      <c r="BM1283" s="41"/>
      <c r="BN1283" s="122">
        <v>1.7476834000000001E-7</v>
      </c>
      <c r="BO1283" s="122">
        <v>8.3577651000000007E-9</v>
      </c>
      <c r="BP1283" s="122">
        <v>6.2335124999999999E-8</v>
      </c>
      <c r="BQ1283" s="111">
        <v>0</v>
      </c>
      <c r="BR1283" s="122">
        <v>8.4540911000000001E-9</v>
      </c>
      <c r="BS1283" s="122">
        <v>2.2853657999999998E-9</v>
      </c>
      <c r="BT1283" s="111">
        <v>0</v>
      </c>
      <c r="BU1283" s="122">
        <v>3.4686934999999998E-9</v>
      </c>
      <c r="BV1283" s="111">
        <v>0</v>
      </c>
      <c r="BW1283" s="111">
        <v>0</v>
      </c>
      <c r="BX1283" s="111">
        <v>0</v>
      </c>
      <c r="BY1283" s="111">
        <v>0</v>
      </c>
      <c r="BZ1283" s="111">
        <v>0</v>
      </c>
      <c r="CA1283" s="122">
        <v>4.8729092E-9</v>
      </c>
      <c r="CB1283" s="111">
        <v>0</v>
      </c>
      <c r="CC1283" s="122">
        <v>8.4994392000000006E-8</v>
      </c>
      <c r="CD1283" s="111">
        <v>0</v>
      </c>
      <c r="CE1283" s="178"/>
      <c r="CF1283" s="173"/>
      <c r="CG1283" s="170" t="s">
        <v>8546</v>
      </c>
      <c r="CK1283" s="50"/>
      <c r="CL1283" s="41"/>
      <c r="CM1283" s="41"/>
      <c r="CN1283" s="41"/>
      <c r="CO1283" s="41"/>
      <c r="CP1283" s="41"/>
      <c r="CQ1283" s="41"/>
    </row>
    <row r="1284" spans="1:97" ht="14.5" customHeight="1">
      <c r="A1284" s="41" t="s">
        <v>9511</v>
      </c>
      <c r="B1284" s="119" t="s">
        <v>8946</v>
      </c>
      <c r="C1284" s="120" t="str">
        <f t="shared" si="550"/>
        <v>B.044.01.104</v>
      </c>
      <c r="D1284" s="135" t="s">
        <v>8944</v>
      </c>
      <c r="E1284" s="119" t="s">
        <v>8526</v>
      </c>
      <c r="F1284" s="118" t="str">
        <f t="shared" si="551"/>
        <v>Electricity CIS production</v>
      </c>
      <c r="G1284" s="118">
        <f t="shared" si="552"/>
        <v>2.9463278204E-2</v>
      </c>
      <c r="H1284" s="118">
        <f t="shared" si="553"/>
        <v>2.6312086500000003E-3</v>
      </c>
      <c r="I1284" s="118">
        <f t="shared" si="554"/>
        <v>3.9750423999999999E-3</v>
      </c>
      <c r="J1284" s="326">
        <f t="shared" si="555"/>
        <v>3.6969171540000003E-3</v>
      </c>
      <c r="K1284" s="118">
        <v>1.9160110000000001E-2</v>
      </c>
      <c r="L1284" s="118">
        <v>1.9345705E-3</v>
      </c>
      <c r="M1284" s="118">
        <v>2.0404719000000002E-3</v>
      </c>
      <c r="N1284" s="118">
        <v>1.7142774000000001E-3</v>
      </c>
      <c r="O1284" s="118">
        <v>9.1693125000000004E-4</v>
      </c>
      <c r="P1284" s="118">
        <v>0</v>
      </c>
      <c r="Q1284" s="118">
        <v>0</v>
      </c>
      <c r="R1284" s="118">
        <v>0</v>
      </c>
      <c r="S1284" s="330">
        <v>3.8924853999999998E-5</v>
      </c>
      <c r="T1284" s="118">
        <v>0</v>
      </c>
      <c r="U1284" s="118">
        <v>3.6579923000000002E-3</v>
      </c>
      <c r="V1284" s="118">
        <v>0</v>
      </c>
      <c r="W1284" s="118">
        <v>0</v>
      </c>
      <c r="X1284" s="118">
        <v>0</v>
      </c>
      <c r="Y1284" s="41"/>
      <c r="Z1284" s="327">
        <f t="shared" si="556"/>
        <v>0.14406097744360902</v>
      </c>
      <c r="AA1284" s="41"/>
      <c r="AB1284" s="111">
        <v>2.3956569999999999</v>
      </c>
      <c r="AC1284" s="111">
        <v>1.717678</v>
      </c>
      <c r="AD1284" s="111">
        <v>0.49586850999999998</v>
      </c>
      <c r="AE1284" s="111">
        <v>0</v>
      </c>
      <c r="AF1284" s="111">
        <v>0</v>
      </c>
      <c r="AG1284" s="111">
        <v>8.4125212000000001E-3</v>
      </c>
      <c r="AH1284" s="111">
        <v>0.17369797000000001</v>
      </c>
      <c r="AI1284" s="41"/>
      <c r="AJ1284" s="114">
        <v>3.5841801000000002E-3</v>
      </c>
      <c r="AK1284" s="114">
        <v>3.3834309000000001E-3</v>
      </c>
      <c r="AL1284" s="114">
        <v>1.3569033999999999E-4</v>
      </c>
      <c r="AM1284" s="121">
        <v>6.5058841999999996E-5</v>
      </c>
      <c r="AN1284" s="113">
        <f t="shared" si="557"/>
        <v>2.0284357272000002E-7</v>
      </c>
      <c r="AO1284" s="112">
        <f t="shared" si="558"/>
        <v>5.0181337966500003E-10</v>
      </c>
      <c r="AP1284" s="112">
        <f t="shared" si="559"/>
        <v>9.1118826392500001E-3</v>
      </c>
      <c r="AQ1284" s="328">
        <v>1.3368858000000001E-7</v>
      </c>
      <c r="AR1284" s="328">
        <v>4.0337073000000002E-10</v>
      </c>
      <c r="AS1284" s="328">
        <v>1.1020665E-14</v>
      </c>
      <c r="AT1284" s="329">
        <v>0</v>
      </c>
      <c r="AU1284" s="329">
        <v>0</v>
      </c>
      <c r="AV1284" s="328">
        <v>2.5490072000000002E-10</v>
      </c>
      <c r="AW1284" s="328">
        <v>6.8900092000000004E-8</v>
      </c>
      <c r="AX1284" s="328">
        <v>3.6134278000000003E-11</v>
      </c>
      <c r="AY1284" s="328">
        <v>6.2297350999999997E-11</v>
      </c>
      <c r="AZ1284" s="329">
        <v>0</v>
      </c>
      <c r="BA1284" s="329">
        <v>0</v>
      </c>
      <c r="BB1284" s="329">
        <v>0</v>
      </c>
      <c r="BC1284" s="329">
        <v>0</v>
      </c>
      <c r="BD1284" s="329">
        <v>0</v>
      </c>
      <c r="BE1284" s="329">
        <v>0</v>
      </c>
      <c r="BF1284" s="329">
        <v>0</v>
      </c>
      <c r="BG1284" s="329">
        <v>0</v>
      </c>
      <c r="BH1284" s="328">
        <v>7.8563925000000002E-7</v>
      </c>
      <c r="BI1284" s="329">
        <v>9.1110970000000003E-3</v>
      </c>
      <c r="BJ1284" s="329">
        <v>0</v>
      </c>
      <c r="BK1284" s="329">
        <v>0</v>
      </c>
      <c r="BL1284" s="329">
        <v>0</v>
      </c>
      <c r="BM1284" s="41"/>
      <c r="BN1284" s="122">
        <v>9.0857226999999999E-6</v>
      </c>
      <c r="BO1284" s="122">
        <v>5.1341705000000005E-7</v>
      </c>
      <c r="BP1284" s="122">
        <v>4.0168021999999997E-6</v>
      </c>
      <c r="BQ1284" s="111">
        <v>0</v>
      </c>
      <c r="BR1284" s="122">
        <v>1.1205911E-6</v>
      </c>
      <c r="BS1284" s="122">
        <v>1.6501798000000001E-7</v>
      </c>
      <c r="BT1284" s="111">
        <v>0</v>
      </c>
      <c r="BU1284" s="122">
        <v>2.5046179000000002E-7</v>
      </c>
      <c r="BV1284" s="111">
        <v>0</v>
      </c>
      <c r="BW1284" s="111">
        <v>0</v>
      </c>
      <c r="BX1284" s="111">
        <v>0</v>
      </c>
      <c r="BY1284" s="111">
        <v>0</v>
      </c>
      <c r="BZ1284" s="111">
        <v>0</v>
      </c>
      <c r="CA1284" s="122">
        <v>3.4600858999999998E-7</v>
      </c>
      <c r="CB1284" s="122">
        <v>2.6546507000000001E-6</v>
      </c>
      <c r="CC1284" s="122">
        <v>1.8773258000000002E-8</v>
      </c>
      <c r="CD1284" s="111">
        <v>0</v>
      </c>
      <c r="CE1284" s="154"/>
      <c r="CF1284" s="173"/>
      <c r="CG1284" s="170" t="s">
        <v>8546</v>
      </c>
      <c r="CK1284" s="41"/>
      <c r="CL1284" s="41"/>
      <c r="CM1284" s="41"/>
      <c r="CN1284" s="41"/>
      <c r="CO1284" s="41"/>
      <c r="CP1284" s="41"/>
      <c r="CQ1284" s="41"/>
    </row>
    <row r="1285" spans="1:97" ht="14.5" customHeight="1">
      <c r="A1285" s="41" t="s">
        <v>9508</v>
      </c>
      <c r="B1285" s="119" t="s">
        <v>8946</v>
      </c>
      <c r="C1285" s="120" t="str">
        <f t="shared" si="550"/>
        <v>B.044.01.105</v>
      </c>
      <c r="D1285" s="135" t="s">
        <v>8944</v>
      </c>
      <c r="E1285" s="119" t="s">
        <v>8526</v>
      </c>
      <c r="F1285" s="118" t="str">
        <f t="shared" si="551"/>
        <v>Electricity .Middle Africa production</v>
      </c>
      <c r="G1285" s="118">
        <f t="shared" si="552"/>
        <v>5.4975624889999999E-4</v>
      </c>
      <c r="H1285" s="118">
        <f t="shared" si="553"/>
        <v>5.1601233899999998E-5</v>
      </c>
      <c r="I1285" s="118">
        <f t="shared" si="554"/>
        <v>6.3192454999999999E-5</v>
      </c>
      <c r="J1285" s="326">
        <f t="shared" si="555"/>
        <v>2.0320164000000001E-4</v>
      </c>
      <c r="K1285" s="118">
        <v>2.3176092E-4</v>
      </c>
      <c r="L1285" s="330">
        <v>9.5227570000000004E-6</v>
      </c>
      <c r="M1285" s="330">
        <v>5.3669698E-5</v>
      </c>
      <c r="N1285" s="330">
        <v>4.5089938000000001E-5</v>
      </c>
      <c r="O1285" s="330">
        <v>6.5112958999999998E-6</v>
      </c>
      <c r="P1285" s="118">
        <v>0</v>
      </c>
      <c r="Q1285" s="118">
        <v>0</v>
      </c>
      <c r="R1285" s="118">
        <v>0</v>
      </c>
      <c r="S1285" s="118">
        <v>2.0320164000000001E-4</v>
      </c>
      <c r="T1285" s="118">
        <v>0</v>
      </c>
      <c r="U1285" s="118">
        <v>0</v>
      </c>
      <c r="V1285" s="118">
        <v>0</v>
      </c>
      <c r="W1285" s="118">
        <v>0</v>
      </c>
      <c r="X1285" s="118">
        <v>0</v>
      </c>
      <c r="Y1285" s="41"/>
      <c r="Z1285" s="327">
        <f t="shared" si="556"/>
        <v>1.7425633082706767E-3</v>
      </c>
      <c r="AA1285" s="41"/>
      <c r="AB1285" s="111">
        <v>1.0526316</v>
      </c>
      <c r="AC1285" s="111">
        <v>0</v>
      </c>
      <c r="AD1285" s="111">
        <v>0</v>
      </c>
      <c r="AE1285" s="111">
        <v>0</v>
      </c>
      <c r="AF1285" s="111">
        <v>0</v>
      </c>
      <c r="AG1285" s="111">
        <v>0</v>
      </c>
      <c r="AH1285" s="111">
        <v>1.0526316</v>
      </c>
      <c r="AI1285" s="41"/>
      <c r="AJ1285" s="121">
        <v>4.1989585999999997E-5</v>
      </c>
      <c r="AK1285" s="121">
        <v>4.0177464999999997E-5</v>
      </c>
      <c r="AL1285" s="121">
        <v>1.7828380000000001E-6</v>
      </c>
      <c r="AM1285" s="121">
        <v>2.9283407999999999E-8</v>
      </c>
      <c r="AN1285" s="113">
        <f t="shared" si="557"/>
        <v>2.4087208595999999E-9</v>
      </c>
      <c r="AO1285" s="112">
        <f t="shared" si="558"/>
        <v>6.593335696090001E-12</v>
      </c>
      <c r="AP1285" s="112">
        <f t="shared" si="559"/>
        <v>4.1013176000000003E-6</v>
      </c>
      <c r="AQ1285" s="328">
        <v>1.6170986999999999E-9</v>
      </c>
      <c r="AR1285" s="328">
        <v>4.8791772000000002E-12</v>
      </c>
      <c r="AS1285" s="328">
        <v>1.3330609E-16</v>
      </c>
      <c r="AT1285" s="329">
        <v>0</v>
      </c>
      <c r="AU1285" s="329">
        <v>0</v>
      </c>
      <c r="AV1285" s="328">
        <v>6.7045496000000003E-12</v>
      </c>
      <c r="AW1285" s="328">
        <v>7.8491761000000002E-10</v>
      </c>
      <c r="AX1285" s="328">
        <v>9.5042515999999993E-13</v>
      </c>
      <c r="AY1285" s="328">
        <v>7.6360002999999995E-13</v>
      </c>
      <c r="AZ1285" s="329">
        <v>0</v>
      </c>
      <c r="BA1285" s="329">
        <v>0</v>
      </c>
      <c r="BB1285" s="329">
        <v>0</v>
      </c>
      <c r="BC1285" s="329">
        <v>0</v>
      </c>
      <c r="BD1285" s="329">
        <v>0</v>
      </c>
      <c r="BE1285" s="329">
        <v>0</v>
      </c>
      <c r="BF1285" s="329">
        <v>0</v>
      </c>
      <c r="BG1285" s="329">
        <v>0</v>
      </c>
      <c r="BH1285" s="328">
        <v>4.1013176000000003E-6</v>
      </c>
      <c r="BI1285" s="329">
        <v>0</v>
      </c>
      <c r="BJ1285" s="329">
        <v>0</v>
      </c>
      <c r="BK1285" s="329">
        <v>0</v>
      </c>
      <c r="BL1285" s="329">
        <v>0</v>
      </c>
      <c r="BM1285" s="41"/>
      <c r="BN1285" s="122">
        <v>1.8244599999999999E-7</v>
      </c>
      <c r="BO1285" s="122">
        <v>7.4718104999999998E-9</v>
      </c>
      <c r="BP1285" s="122">
        <v>4.8587288000000003E-8</v>
      </c>
      <c r="BQ1285" s="111">
        <v>0</v>
      </c>
      <c r="BR1285" s="122">
        <v>8.7462506999999999E-9</v>
      </c>
      <c r="BS1285" s="122">
        <v>4.3404005999999998E-9</v>
      </c>
      <c r="BT1285" s="111">
        <v>0</v>
      </c>
      <c r="BU1285" s="122">
        <v>6.5877940999999997E-9</v>
      </c>
      <c r="BV1285" s="111">
        <v>0</v>
      </c>
      <c r="BW1285" s="111">
        <v>0</v>
      </c>
      <c r="BX1285" s="111">
        <v>0</v>
      </c>
      <c r="BY1285" s="111">
        <v>0</v>
      </c>
      <c r="BZ1285" s="111">
        <v>0</v>
      </c>
      <c r="CA1285" s="122">
        <v>8.7093412E-9</v>
      </c>
      <c r="CB1285" s="111">
        <v>0</v>
      </c>
      <c r="CC1285" s="122">
        <v>9.8003115000000001E-8</v>
      </c>
      <c r="CD1285" s="111">
        <v>0</v>
      </c>
      <c r="CE1285" s="154"/>
      <c r="CF1285" s="173"/>
      <c r="CG1285" s="170" t="s">
        <v>8546</v>
      </c>
      <c r="CK1285" s="333"/>
      <c r="CL1285" s="41"/>
      <c r="CM1285" s="41"/>
      <c r="CN1285" s="41"/>
      <c r="CO1285" s="41"/>
      <c r="CP1285" s="41"/>
      <c r="CQ1285" s="41"/>
    </row>
    <row r="1286" spans="1:97" ht="14.5" customHeight="1">
      <c r="A1286" s="41" t="s">
        <v>9505</v>
      </c>
      <c r="B1286" s="119" t="s">
        <v>8946</v>
      </c>
      <c r="C1286" s="120" t="str">
        <f t="shared" si="550"/>
        <v>B.044.01.106</v>
      </c>
      <c r="D1286" s="135" t="s">
        <v>8944</v>
      </c>
      <c r="E1286" s="119" t="s">
        <v>8526</v>
      </c>
      <c r="F1286" s="118" t="str">
        <f t="shared" si="551"/>
        <v>Electricity .Middle East production</v>
      </c>
      <c r="G1286" s="118">
        <f t="shared" si="552"/>
        <v>3.5221062334999997E-2</v>
      </c>
      <c r="H1286" s="118">
        <f t="shared" si="553"/>
        <v>3.5359919000000004E-3</v>
      </c>
      <c r="I1286" s="118">
        <f t="shared" si="554"/>
        <v>6.2370563E-3</v>
      </c>
      <c r="J1286" s="326">
        <f t="shared" si="555"/>
        <v>4.8745413500000001E-4</v>
      </c>
      <c r="K1286" s="118">
        <v>2.496056E-2</v>
      </c>
      <c r="L1286" s="118">
        <v>3.5192832999999999E-3</v>
      </c>
      <c r="M1286" s="118">
        <v>2.7177730000000002E-3</v>
      </c>
      <c r="N1286" s="118">
        <v>2.2833036000000002E-3</v>
      </c>
      <c r="O1286" s="118">
        <v>1.2526883E-3</v>
      </c>
      <c r="P1286" s="118">
        <v>0</v>
      </c>
      <c r="Q1286" s="118">
        <v>0</v>
      </c>
      <c r="R1286" s="118">
        <v>0</v>
      </c>
      <c r="S1286" s="330">
        <v>2.3364125000000001E-5</v>
      </c>
      <c r="T1286" s="118">
        <v>0</v>
      </c>
      <c r="U1286" s="118">
        <v>4.6409001000000002E-4</v>
      </c>
      <c r="V1286" s="118">
        <v>0</v>
      </c>
      <c r="W1286" s="118">
        <v>0</v>
      </c>
      <c r="X1286" s="118">
        <v>0</v>
      </c>
      <c r="Y1286" s="41"/>
      <c r="Z1286" s="327">
        <f t="shared" si="556"/>
        <v>0.18767338345864659</v>
      </c>
      <c r="AA1286" s="41"/>
      <c r="AB1286" s="111">
        <v>2.4936777999999999</v>
      </c>
      <c r="AC1286" s="111">
        <v>2.4006430000000001</v>
      </c>
      <c r="AD1286" s="111">
        <v>6.2910909000000001E-2</v>
      </c>
      <c r="AE1286" s="111">
        <v>0</v>
      </c>
      <c r="AF1286" s="111">
        <v>0</v>
      </c>
      <c r="AG1286" s="111">
        <v>2.0572244999999999E-2</v>
      </c>
      <c r="AH1286" s="111">
        <v>9.5516989000000007E-3</v>
      </c>
      <c r="AI1286" s="41"/>
      <c r="AJ1286" s="114">
        <v>5.0491182000000001E-3</v>
      </c>
      <c r="AK1286" s="114">
        <v>4.7351366999999998E-3</v>
      </c>
      <c r="AL1286" s="114">
        <v>1.8293741999999999E-4</v>
      </c>
      <c r="AM1286" s="114">
        <v>1.3104406999999999E-4</v>
      </c>
      <c r="AN1286" s="113">
        <f t="shared" si="557"/>
        <v>2.8388110083000001E-7</v>
      </c>
      <c r="AO1286" s="112">
        <f t="shared" si="558"/>
        <v>6.7654371501399996E-10</v>
      </c>
      <c r="AP1286" s="112">
        <f t="shared" si="559"/>
        <v>1.835351156949E-2</v>
      </c>
      <c r="AQ1286" s="328">
        <v>1.741609E-7</v>
      </c>
      <c r="AR1286" s="328">
        <v>5.2548548000000004E-10</v>
      </c>
      <c r="AS1286" s="328">
        <v>1.4357013999999999E-14</v>
      </c>
      <c r="AT1286" s="329">
        <v>0</v>
      </c>
      <c r="AU1286" s="329">
        <v>0</v>
      </c>
      <c r="AV1286" s="328">
        <v>3.3951082999999997E-10</v>
      </c>
      <c r="AW1286" s="328">
        <v>1.0938069000000001E-7</v>
      </c>
      <c r="AX1286" s="328">
        <v>4.8128458000000001E-11</v>
      </c>
      <c r="AY1286" s="328">
        <v>1.0291542E-10</v>
      </c>
      <c r="AZ1286" s="329">
        <v>0</v>
      </c>
      <c r="BA1286" s="329">
        <v>0</v>
      </c>
      <c r="BB1286" s="329">
        <v>0</v>
      </c>
      <c r="BC1286" s="329">
        <v>0</v>
      </c>
      <c r="BD1286" s="329">
        <v>0</v>
      </c>
      <c r="BE1286" s="329">
        <v>0</v>
      </c>
      <c r="BF1286" s="329">
        <v>0</v>
      </c>
      <c r="BG1286" s="329">
        <v>0</v>
      </c>
      <c r="BH1286" s="328">
        <v>4.7156948999999998E-7</v>
      </c>
      <c r="BI1286" s="329">
        <v>1.8353040000000001E-2</v>
      </c>
      <c r="BJ1286" s="329">
        <v>0</v>
      </c>
      <c r="BK1286" s="329">
        <v>0</v>
      </c>
      <c r="BL1286" s="329">
        <v>0</v>
      </c>
      <c r="BM1286" s="41"/>
      <c r="BN1286" s="122">
        <v>1.1610662E-5</v>
      </c>
      <c r="BO1286" s="122">
        <v>8.2130623999999995E-7</v>
      </c>
      <c r="BP1286" s="122">
        <v>5.2328319000000002E-6</v>
      </c>
      <c r="BQ1286" s="111">
        <v>0</v>
      </c>
      <c r="BR1286" s="122">
        <v>1.6338933999999999E-6</v>
      </c>
      <c r="BS1286" s="122">
        <v>2.1979299E-7</v>
      </c>
      <c r="BT1286" s="111">
        <v>0</v>
      </c>
      <c r="BU1286" s="122">
        <v>3.3359845999999999E-7</v>
      </c>
      <c r="BV1286" s="111">
        <v>0</v>
      </c>
      <c r="BW1286" s="111">
        <v>0</v>
      </c>
      <c r="BX1286" s="111">
        <v>0</v>
      </c>
      <c r="BY1286" s="111">
        <v>0</v>
      </c>
      <c r="BZ1286" s="111">
        <v>0</v>
      </c>
      <c r="CA1286" s="122">
        <v>4.6978398999999998E-7</v>
      </c>
      <c r="CB1286" s="122">
        <v>2.888187E-6</v>
      </c>
      <c r="CC1286" s="122">
        <v>1.1268398E-8</v>
      </c>
      <c r="CD1286" s="111">
        <v>0</v>
      </c>
      <c r="CE1286" s="154"/>
      <c r="CF1286" s="173"/>
      <c r="CG1286" s="170" t="s">
        <v>8546</v>
      </c>
      <c r="CK1286" s="333"/>
      <c r="CL1286" s="41"/>
      <c r="CM1286" s="41"/>
      <c r="CN1286" s="41"/>
      <c r="CO1286" s="41"/>
      <c r="CP1286" s="41"/>
      <c r="CQ1286" s="41"/>
    </row>
    <row r="1287" spans="1:97" ht="14.5" customHeight="1">
      <c r="A1287" s="41" t="s">
        <v>9502</v>
      </c>
      <c r="B1287" s="119" t="s">
        <v>8946</v>
      </c>
      <c r="C1287" s="120" t="str">
        <f t="shared" si="550"/>
        <v>B.044.01.107</v>
      </c>
      <c r="D1287" s="135" t="s">
        <v>8944</v>
      </c>
      <c r="E1287" s="119" t="s">
        <v>8526</v>
      </c>
      <c r="F1287" s="118" t="str">
        <f t="shared" si="551"/>
        <v>Electricity .North America production</v>
      </c>
      <c r="G1287" s="118">
        <f t="shared" si="552"/>
        <v>2.5691852049999998E-2</v>
      </c>
      <c r="H1287" s="118">
        <f t="shared" si="553"/>
        <v>2.1680731299999999E-3</v>
      </c>
      <c r="I1287" s="118">
        <f t="shared" si="554"/>
        <v>3.3342746999999997E-3</v>
      </c>
      <c r="J1287" s="326">
        <f t="shared" si="555"/>
        <v>3.9347382200000001E-3</v>
      </c>
      <c r="K1287" s="118">
        <v>1.6254766E-2</v>
      </c>
      <c r="L1287" s="118">
        <v>1.6600915E-3</v>
      </c>
      <c r="M1287" s="118">
        <v>1.6741831999999999E-3</v>
      </c>
      <c r="N1287" s="118">
        <v>1.4065443999999999E-3</v>
      </c>
      <c r="O1287" s="118">
        <v>7.6152873000000004E-4</v>
      </c>
      <c r="P1287" s="118">
        <v>0</v>
      </c>
      <c r="Q1287" s="118">
        <v>0</v>
      </c>
      <c r="R1287" s="118">
        <v>0</v>
      </c>
      <c r="S1287" s="118">
        <v>1.0246982E-4</v>
      </c>
      <c r="T1287" s="118">
        <v>0</v>
      </c>
      <c r="U1287" s="118">
        <v>3.8322683999999999E-3</v>
      </c>
      <c r="V1287" s="118">
        <v>0</v>
      </c>
      <c r="W1287" s="118">
        <v>0</v>
      </c>
      <c r="X1287" s="118">
        <v>0</v>
      </c>
      <c r="Y1287" s="41"/>
      <c r="Z1287" s="327">
        <f t="shared" si="556"/>
        <v>0.12221628571428571</v>
      </c>
      <c r="AA1287" s="41"/>
      <c r="AB1287" s="111">
        <v>2.2238201000000002</v>
      </c>
      <c r="AC1287" s="111">
        <v>1.4378564</v>
      </c>
      <c r="AD1287" s="111">
        <v>0.51949296</v>
      </c>
      <c r="AE1287" s="111">
        <v>0</v>
      </c>
      <c r="AF1287" s="111">
        <v>0</v>
      </c>
      <c r="AG1287" s="111">
        <v>0.13678271</v>
      </c>
      <c r="AH1287" s="111">
        <v>0.12968806999999999</v>
      </c>
      <c r="AI1287" s="41"/>
      <c r="AJ1287" s="114">
        <v>3.0301664000000001E-3</v>
      </c>
      <c r="AK1287" s="114">
        <v>2.8626873000000001E-3</v>
      </c>
      <c r="AL1287" s="114">
        <v>1.1478939E-4</v>
      </c>
      <c r="AM1287" s="121">
        <v>5.2689699999999998E-5</v>
      </c>
      <c r="AN1287" s="113">
        <f t="shared" si="557"/>
        <v>1.7162393803999998E-7</v>
      </c>
      <c r="AO1287" s="112">
        <f t="shared" si="558"/>
        <v>4.2451697354580001E-10</v>
      </c>
      <c r="AP1287" s="112">
        <f t="shared" si="559"/>
        <v>7.3795096981999998E-3</v>
      </c>
      <c r="AQ1287" s="328">
        <v>1.1341671E-7</v>
      </c>
      <c r="AR1287" s="328">
        <v>3.4220559999999999E-10</v>
      </c>
      <c r="AS1287" s="328">
        <v>9.3495458000000006E-15</v>
      </c>
      <c r="AT1287" s="329">
        <v>0</v>
      </c>
      <c r="AU1287" s="329">
        <v>0</v>
      </c>
      <c r="AV1287" s="328">
        <v>2.0914304000000001E-10</v>
      </c>
      <c r="AW1287" s="328">
        <v>5.7998084999999998E-8</v>
      </c>
      <c r="AX1287" s="328">
        <v>2.9647750000000002E-11</v>
      </c>
      <c r="AY1287" s="328">
        <v>5.2654273999999999E-11</v>
      </c>
      <c r="AZ1287" s="329">
        <v>0</v>
      </c>
      <c r="BA1287" s="329">
        <v>0</v>
      </c>
      <c r="BB1287" s="329">
        <v>0</v>
      </c>
      <c r="BC1287" s="329">
        <v>0</v>
      </c>
      <c r="BD1287" s="329">
        <v>0</v>
      </c>
      <c r="BE1287" s="329">
        <v>0</v>
      </c>
      <c r="BF1287" s="329">
        <v>0</v>
      </c>
      <c r="BG1287" s="329">
        <v>0</v>
      </c>
      <c r="BH1287" s="328">
        <v>2.0681982000000002E-6</v>
      </c>
      <c r="BI1287" s="329">
        <v>7.3774414999999999E-3</v>
      </c>
      <c r="BJ1287" s="329">
        <v>0</v>
      </c>
      <c r="BK1287" s="329">
        <v>0</v>
      </c>
      <c r="BL1287" s="329">
        <v>0</v>
      </c>
      <c r="BM1287" s="41"/>
      <c r="BN1287" s="122">
        <v>7.8110532000000001E-6</v>
      </c>
      <c r="BO1287" s="122">
        <v>4.3187009000000002E-7</v>
      </c>
      <c r="BP1287" s="122">
        <v>3.4077143000000002E-6</v>
      </c>
      <c r="BQ1287" s="111">
        <v>0</v>
      </c>
      <c r="BR1287" s="122">
        <v>9.3641022999999999E-7</v>
      </c>
      <c r="BS1287" s="122">
        <v>1.3539530999999999E-7</v>
      </c>
      <c r="BT1287" s="111">
        <v>0</v>
      </c>
      <c r="BU1287" s="122">
        <v>2.0550095000000001E-7</v>
      </c>
      <c r="BV1287" s="111">
        <v>0</v>
      </c>
      <c r="BW1287" s="111">
        <v>0</v>
      </c>
      <c r="BX1287" s="111">
        <v>0</v>
      </c>
      <c r="BY1287" s="111">
        <v>0</v>
      </c>
      <c r="BZ1287" s="111">
        <v>0</v>
      </c>
      <c r="CA1287" s="122">
        <v>2.8458519E-7</v>
      </c>
      <c r="CB1287" s="122">
        <v>2.3601564000000001E-6</v>
      </c>
      <c r="CC1287" s="122">
        <v>4.9420671000000001E-8</v>
      </c>
      <c r="CD1287" s="111">
        <v>0</v>
      </c>
      <c r="CE1287" s="154"/>
      <c r="CF1287" s="173"/>
      <c r="CG1287" s="170" t="s">
        <v>8546</v>
      </c>
      <c r="CK1287" s="333"/>
      <c r="CL1287" s="41"/>
      <c r="CM1287" s="41"/>
      <c r="CN1287" s="41"/>
      <c r="CO1287" s="41"/>
      <c r="CP1287" s="41"/>
      <c r="CQ1287" s="41"/>
    </row>
    <row r="1288" spans="1:97" ht="14.5" customHeight="1">
      <c r="A1288" s="41" t="s">
        <v>9499</v>
      </c>
      <c r="B1288" s="119" t="s">
        <v>8946</v>
      </c>
      <c r="C1288" s="120" t="str">
        <f t="shared" si="550"/>
        <v>B.044.01.108</v>
      </c>
      <c r="D1288" s="135" t="s">
        <v>8944</v>
      </c>
      <c r="E1288" s="119" t="s">
        <v>8526</v>
      </c>
      <c r="F1288" s="118" t="str">
        <f t="shared" si="551"/>
        <v>Electricity .South America production</v>
      </c>
      <c r="G1288" s="118">
        <f t="shared" si="552"/>
        <v>9.6105592000000004E-3</v>
      </c>
      <c r="H1288" s="118">
        <f t="shared" si="553"/>
        <v>8.9922140999999995E-4</v>
      </c>
      <c r="I1288" s="118">
        <f t="shared" si="554"/>
        <v>1.5064151100000001E-3</v>
      </c>
      <c r="J1288" s="326">
        <f t="shared" si="555"/>
        <v>6.0718138000000004E-4</v>
      </c>
      <c r="K1288" s="118">
        <v>6.5977413000000004E-3</v>
      </c>
      <c r="L1288" s="118">
        <v>8.0758136E-4</v>
      </c>
      <c r="M1288" s="118">
        <v>6.9883374999999998E-4</v>
      </c>
      <c r="N1288" s="118">
        <v>5.8711658999999997E-4</v>
      </c>
      <c r="O1288" s="118">
        <v>3.1210481999999998E-4</v>
      </c>
      <c r="P1288" s="118">
        <v>0</v>
      </c>
      <c r="Q1288" s="118">
        <v>0</v>
      </c>
      <c r="R1288" s="118">
        <v>0</v>
      </c>
      <c r="S1288" s="118">
        <v>1.9089924999999999E-4</v>
      </c>
      <c r="T1288" s="118">
        <v>0</v>
      </c>
      <c r="U1288" s="118">
        <v>4.1628212999999999E-4</v>
      </c>
      <c r="V1288" s="118">
        <v>0</v>
      </c>
      <c r="W1288" s="118">
        <v>0</v>
      </c>
      <c r="X1288" s="118">
        <v>0</v>
      </c>
      <c r="Y1288" s="41"/>
      <c r="Z1288" s="327">
        <f t="shared" si="556"/>
        <v>4.9607077443609024E-2</v>
      </c>
      <c r="AA1288" s="41"/>
      <c r="AB1288" s="111">
        <v>1.3778686</v>
      </c>
      <c r="AC1288" s="111">
        <v>0.58864881000000002</v>
      </c>
      <c r="AD1288" s="111">
        <v>5.6430189999999998E-2</v>
      </c>
      <c r="AE1288" s="111">
        <v>0</v>
      </c>
      <c r="AF1288" s="111">
        <v>0</v>
      </c>
      <c r="AG1288" s="111">
        <v>0.13597565</v>
      </c>
      <c r="AH1288" s="111">
        <v>0.59681397000000003</v>
      </c>
      <c r="AI1288" s="41"/>
      <c r="AJ1288" s="114">
        <v>1.2814069E-3</v>
      </c>
      <c r="AK1288" s="114">
        <v>1.2063537000000001E-3</v>
      </c>
      <c r="AL1288" s="121">
        <v>4.7504649E-5</v>
      </c>
      <c r="AM1288" s="121">
        <v>2.7548532E-5</v>
      </c>
      <c r="AN1288" s="113">
        <f t="shared" si="557"/>
        <v>7.2323364016000004E-8</v>
      </c>
      <c r="AO1288" s="112">
        <f t="shared" si="558"/>
        <v>1.756828769414E-10</v>
      </c>
      <c r="AP1288" s="112">
        <f t="shared" si="559"/>
        <v>3.8583378122999997E-3</v>
      </c>
      <c r="AQ1288" s="328">
        <v>4.6035368E-8</v>
      </c>
      <c r="AR1288" s="328">
        <v>1.3889982000000001E-10</v>
      </c>
      <c r="AS1288" s="328">
        <v>3.7949413999999998E-15</v>
      </c>
      <c r="AT1288" s="329">
        <v>0</v>
      </c>
      <c r="AU1288" s="329">
        <v>0</v>
      </c>
      <c r="AV1288" s="328">
        <v>8.7300015999999995E-11</v>
      </c>
      <c r="AW1288" s="328">
        <v>2.6200696E-8</v>
      </c>
      <c r="AX1288" s="328">
        <v>1.2375497E-11</v>
      </c>
      <c r="AY1288" s="328">
        <v>2.4403765E-11</v>
      </c>
      <c r="AZ1288" s="329">
        <v>0</v>
      </c>
      <c r="BA1288" s="329">
        <v>0</v>
      </c>
      <c r="BB1288" s="329">
        <v>0</v>
      </c>
      <c r="BC1288" s="329">
        <v>0</v>
      </c>
      <c r="BD1288" s="329">
        <v>0</v>
      </c>
      <c r="BE1288" s="329">
        <v>0</v>
      </c>
      <c r="BF1288" s="329">
        <v>0</v>
      </c>
      <c r="BG1288" s="329">
        <v>0</v>
      </c>
      <c r="BH1288" s="328">
        <v>3.8530123000000004E-6</v>
      </c>
      <c r="BI1288" s="329">
        <v>3.8544847999999999E-3</v>
      </c>
      <c r="BJ1288" s="329">
        <v>0</v>
      </c>
      <c r="BK1288" s="329">
        <v>0</v>
      </c>
      <c r="BL1288" s="329">
        <v>0</v>
      </c>
      <c r="BM1288" s="41"/>
      <c r="BN1288" s="122">
        <v>3.0974530000000002E-6</v>
      </c>
      <c r="BO1288" s="122">
        <v>1.9698848000000001E-7</v>
      </c>
      <c r="BP1288" s="122">
        <v>1.3831769999999999E-6</v>
      </c>
      <c r="BQ1288" s="111">
        <v>0</v>
      </c>
      <c r="BR1288" s="122">
        <v>3.9948033000000001E-7</v>
      </c>
      <c r="BS1288" s="122">
        <v>5.6516405999999998E-8</v>
      </c>
      <c r="BT1288" s="111">
        <v>0</v>
      </c>
      <c r="BU1288" s="122">
        <v>8.5779741000000005E-8</v>
      </c>
      <c r="BV1288" s="111">
        <v>0</v>
      </c>
      <c r="BW1288" s="111">
        <v>0</v>
      </c>
      <c r="BX1288" s="111">
        <v>0</v>
      </c>
      <c r="BY1288" s="111">
        <v>0</v>
      </c>
      <c r="BZ1288" s="111">
        <v>0</v>
      </c>
      <c r="CA1288" s="122">
        <v>1.1987614000000001E-7</v>
      </c>
      <c r="CB1288" s="122">
        <v>7.6356525000000003E-7</v>
      </c>
      <c r="CC1288" s="122">
        <v>9.2069731999999997E-8</v>
      </c>
      <c r="CD1288" s="111">
        <v>0</v>
      </c>
      <c r="CE1288" s="154"/>
      <c r="CF1288" s="173"/>
      <c r="CG1288" s="170" t="s">
        <v>8546</v>
      </c>
      <c r="CK1288" s="333"/>
      <c r="CL1288" s="41"/>
      <c r="CM1288" s="41"/>
      <c r="CN1288" s="41"/>
      <c r="CO1288" s="41"/>
      <c r="CP1288" s="41"/>
      <c r="CQ1288" s="41"/>
    </row>
    <row r="1289" spans="1:97" ht="14.5" customHeight="1">
      <c r="A1289" s="41" t="s">
        <v>9496</v>
      </c>
      <c r="B1289" s="119" t="s">
        <v>8946</v>
      </c>
      <c r="C1289" s="120" t="str">
        <f t="shared" si="550"/>
        <v>B.044.01.109</v>
      </c>
      <c r="D1289" s="135" t="s">
        <v>8944</v>
      </c>
      <c r="E1289" s="119" t="s">
        <v>8526</v>
      </c>
      <c r="F1289" s="118" t="str">
        <f t="shared" si="551"/>
        <v>Electricity Western Africa production</v>
      </c>
      <c r="G1289" s="118">
        <f t="shared" si="552"/>
        <v>2.3162866209999999E-4</v>
      </c>
      <c r="H1289" s="118">
        <f t="shared" si="553"/>
        <v>1.46935161E-5</v>
      </c>
      <c r="I1289" s="118">
        <f t="shared" si="554"/>
        <v>2.6414938000000001E-5</v>
      </c>
      <c r="J1289" s="326">
        <f t="shared" si="555"/>
        <v>7.5557697999999998E-5</v>
      </c>
      <c r="K1289" s="118">
        <v>1.1496251E-4</v>
      </c>
      <c r="L1289" s="330">
        <v>1.1198452E-5</v>
      </c>
      <c r="M1289" s="330">
        <v>1.5216486000000001E-5</v>
      </c>
      <c r="N1289" s="330">
        <v>1.2783944E-5</v>
      </c>
      <c r="O1289" s="330">
        <v>1.9095720999999999E-6</v>
      </c>
      <c r="P1289" s="118">
        <v>0</v>
      </c>
      <c r="Q1289" s="118">
        <v>0</v>
      </c>
      <c r="R1289" s="118">
        <v>0</v>
      </c>
      <c r="S1289" s="330">
        <v>7.5557697999999998E-5</v>
      </c>
      <c r="T1289" s="118">
        <v>0</v>
      </c>
      <c r="U1289" s="118">
        <v>0</v>
      </c>
      <c r="V1289" s="118">
        <v>0</v>
      </c>
      <c r="W1289" s="118">
        <v>0</v>
      </c>
      <c r="X1289" s="118">
        <v>0</v>
      </c>
      <c r="Y1289" s="41"/>
      <c r="Z1289" s="327">
        <f t="shared" si="556"/>
        <v>8.6437977443609021E-4</v>
      </c>
      <c r="AA1289" s="41"/>
      <c r="AB1289" s="111">
        <v>0.31673824</v>
      </c>
      <c r="AC1289" s="111">
        <v>0</v>
      </c>
      <c r="AD1289" s="111">
        <v>0</v>
      </c>
      <c r="AE1289" s="111">
        <v>0</v>
      </c>
      <c r="AF1289" s="111">
        <v>0</v>
      </c>
      <c r="AG1289" s="111">
        <v>2.1385429000000001E-2</v>
      </c>
      <c r="AH1289" s="111">
        <v>0.29535281000000002</v>
      </c>
      <c r="AI1289" s="41"/>
      <c r="AJ1289" s="121">
        <v>2.0559847000000001E-5</v>
      </c>
      <c r="AK1289" s="121">
        <v>1.9714483999999999E-5</v>
      </c>
      <c r="AL1289" s="121">
        <v>8.3447450000000005E-7</v>
      </c>
      <c r="AM1289" s="121">
        <v>1.0888626999999999E-8</v>
      </c>
      <c r="AN1289" s="113">
        <f t="shared" si="557"/>
        <v>1.1819234805000001E-9</v>
      </c>
      <c r="AO1289" s="112">
        <f t="shared" si="558"/>
        <v>3.0860743650530002E-12</v>
      </c>
      <c r="AP1289" s="112">
        <f t="shared" si="559"/>
        <v>1.5250178E-6</v>
      </c>
      <c r="AQ1289" s="328">
        <v>8.0214442999999997E-10</v>
      </c>
      <c r="AR1289" s="328">
        <v>2.4202634E-12</v>
      </c>
      <c r="AS1289" s="328">
        <v>6.6125053000000002E-17</v>
      </c>
      <c r="AT1289" s="329">
        <v>0</v>
      </c>
      <c r="AU1289" s="329">
        <v>0</v>
      </c>
      <c r="AV1289" s="328">
        <v>1.9008805000000002E-12</v>
      </c>
      <c r="AW1289" s="328">
        <v>3.7787817000000001E-10</v>
      </c>
      <c r="AX1289" s="328">
        <v>2.6946548000000002E-13</v>
      </c>
      <c r="AY1289" s="328">
        <v>3.9627936000000002E-13</v>
      </c>
      <c r="AZ1289" s="329">
        <v>0</v>
      </c>
      <c r="BA1289" s="329">
        <v>0</v>
      </c>
      <c r="BB1289" s="329">
        <v>0</v>
      </c>
      <c r="BC1289" s="329">
        <v>0</v>
      </c>
      <c r="BD1289" s="329">
        <v>0</v>
      </c>
      <c r="BE1289" s="329">
        <v>0</v>
      </c>
      <c r="BF1289" s="329">
        <v>0</v>
      </c>
      <c r="BG1289" s="329">
        <v>0</v>
      </c>
      <c r="BH1289" s="328">
        <v>1.5250178E-6</v>
      </c>
      <c r="BI1289" s="329">
        <v>0</v>
      </c>
      <c r="BJ1289" s="329">
        <v>0</v>
      </c>
      <c r="BK1289" s="329">
        <v>0</v>
      </c>
      <c r="BL1289" s="329">
        <v>0</v>
      </c>
      <c r="BM1289" s="41"/>
      <c r="BN1289" s="122">
        <v>7.3105864000000003E-8</v>
      </c>
      <c r="BO1289" s="122">
        <v>3.3578914999999999E-9</v>
      </c>
      <c r="BP1289" s="122">
        <v>2.4101202E-8</v>
      </c>
      <c r="BQ1289" s="111">
        <v>0</v>
      </c>
      <c r="BR1289" s="122">
        <v>3.5575674000000002E-9</v>
      </c>
      <c r="BS1289" s="122">
        <v>1.2305947E-9</v>
      </c>
      <c r="BT1289" s="111">
        <v>0</v>
      </c>
      <c r="BU1289" s="122">
        <v>1.8677779000000001E-9</v>
      </c>
      <c r="BV1289" s="111">
        <v>0</v>
      </c>
      <c r="BW1289" s="111">
        <v>0</v>
      </c>
      <c r="BX1289" s="111">
        <v>0</v>
      </c>
      <c r="BY1289" s="111">
        <v>0</v>
      </c>
      <c r="BZ1289" s="111">
        <v>0</v>
      </c>
      <c r="CA1289" s="122">
        <v>2.5497393000000001E-9</v>
      </c>
      <c r="CB1289" s="111">
        <v>0</v>
      </c>
      <c r="CC1289" s="122">
        <v>3.6441091999999998E-8</v>
      </c>
      <c r="CD1289" s="111">
        <v>0</v>
      </c>
      <c r="CE1289" s="154"/>
      <c r="CF1289" s="173"/>
      <c r="CG1289" s="170" t="s">
        <v>8546</v>
      </c>
      <c r="CK1289" s="41"/>
      <c r="CL1289" s="41"/>
      <c r="CM1289" s="41"/>
      <c r="CN1289" s="41"/>
      <c r="CO1289" s="41"/>
      <c r="CP1289" s="41"/>
      <c r="CQ1289" s="41"/>
    </row>
    <row r="1290" spans="1:97" ht="14.5" customHeight="1">
      <c r="A1290" s="41" t="s">
        <v>9493</v>
      </c>
      <c r="B1290" s="119" t="s">
        <v>8946</v>
      </c>
      <c r="C1290" s="120" t="str">
        <f t="shared" si="550"/>
        <v>B.044.01.110</v>
      </c>
      <c r="D1290" s="135" t="s">
        <v>8944</v>
      </c>
      <c r="E1290" s="119" t="s">
        <v>8526</v>
      </c>
      <c r="F1290" s="118" t="str">
        <f t="shared" si="551"/>
        <v>Electricity World production</v>
      </c>
      <c r="G1290" s="118">
        <f t="shared" si="552"/>
        <v>2.837767452E-2</v>
      </c>
      <c r="H1290" s="118">
        <f t="shared" si="553"/>
        <v>2.3328998699999998E-3</v>
      </c>
      <c r="I1290" s="118">
        <f t="shared" si="554"/>
        <v>3.5999356000000001E-3</v>
      </c>
      <c r="J1290" s="326">
        <f t="shared" si="555"/>
        <v>2.2818440499999997E-3</v>
      </c>
      <c r="K1290" s="118">
        <v>2.0162995E-2</v>
      </c>
      <c r="L1290" s="118">
        <v>1.8654154E-3</v>
      </c>
      <c r="M1290" s="118">
        <v>1.7345202000000001E-3</v>
      </c>
      <c r="N1290" s="118">
        <v>1.4572359E-3</v>
      </c>
      <c r="O1290" s="118">
        <v>8.7566396999999997E-4</v>
      </c>
      <c r="P1290" s="118">
        <v>0</v>
      </c>
      <c r="Q1290" s="118">
        <v>0</v>
      </c>
      <c r="R1290" s="118">
        <v>0</v>
      </c>
      <c r="S1290" s="118">
        <v>1.0856865E-4</v>
      </c>
      <c r="T1290" s="118">
        <v>0</v>
      </c>
      <c r="U1290" s="118">
        <v>2.1732753999999998E-3</v>
      </c>
      <c r="V1290" s="118">
        <v>0</v>
      </c>
      <c r="W1290" s="118">
        <v>0</v>
      </c>
      <c r="X1290" s="118">
        <v>0</v>
      </c>
      <c r="Y1290" s="41"/>
      <c r="Z1290" s="327">
        <f t="shared" si="556"/>
        <v>0.15160146616541353</v>
      </c>
      <c r="AA1290" s="41"/>
      <c r="AB1290" s="111">
        <v>2.3575491</v>
      </c>
      <c r="AC1290" s="111">
        <v>1.7517864000000001</v>
      </c>
      <c r="AD1290" s="111">
        <v>0.29460391000000002</v>
      </c>
      <c r="AE1290" s="111">
        <v>0</v>
      </c>
      <c r="AF1290" s="111">
        <v>2.5001318000000002E-2</v>
      </c>
      <c r="AG1290" s="111">
        <v>0.12650650999999999</v>
      </c>
      <c r="AH1290" s="111">
        <v>0.15965095000000001</v>
      </c>
      <c r="AI1290" s="41"/>
      <c r="AJ1290" s="114">
        <v>3.6043278999999999E-3</v>
      </c>
      <c r="AK1290" s="114">
        <v>3.4192879999999999E-3</v>
      </c>
      <c r="AL1290" s="114">
        <v>1.3867240999999999E-4</v>
      </c>
      <c r="AM1290" s="121">
        <v>4.6367479000000002E-5</v>
      </c>
      <c r="AN1290" s="113">
        <f t="shared" si="557"/>
        <v>2.0499328249999998E-7</v>
      </c>
      <c r="AO1290" s="112">
        <f t="shared" si="558"/>
        <v>5.1284174251200003E-10</v>
      </c>
      <c r="AP1290" s="112">
        <f t="shared" si="559"/>
        <v>6.4940445938000005E-3</v>
      </c>
      <c r="AQ1290" s="328">
        <v>1.4068615999999999E-7</v>
      </c>
      <c r="AR1290" s="328">
        <v>4.2448411000000002E-10</v>
      </c>
      <c r="AS1290" s="328">
        <v>1.1597512000000001E-14</v>
      </c>
      <c r="AT1290" s="329">
        <v>0</v>
      </c>
      <c r="AU1290" s="329">
        <v>0</v>
      </c>
      <c r="AV1290" s="328">
        <v>2.166805E-10</v>
      </c>
      <c r="AW1290" s="328">
        <v>6.4090442000000002E-8</v>
      </c>
      <c r="AX1290" s="328">
        <v>3.0716246000000003E-11</v>
      </c>
      <c r="AY1290" s="328">
        <v>5.7629789E-11</v>
      </c>
      <c r="AZ1290" s="329">
        <v>0</v>
      </c>
      <c r="BA1290" s="329">
        <v>0</v>
      </c>
      <c r="BB1290" s="329">
        <v>0</v>
      </c>
      <c r="BC1290" s="329">
        <v>0</v>
      </c>
      <c r="BD1290" s="329">
        <v>0</v>
      </c>
      <c r="BE1290" s="329">
        <v>0</v>
      </c>
      <c r="BF1290" s="329">
        <v>0</v>
      </c>
      <c r="BG1290" s="329">
        <v>0</v>
      </c>
      <c r="BH1290" s="328">
        <v>2.1912938E-6</v>
      </c>
      <c r="BI1290" s="329">
        <v>6.4918533000000002E-3</v>
      </c>
      <c r="BJ1290" s="329">
        <v>0</v>
      </c>
      <c r="BK1290" s="329">
        <v>0</v>
      </c>
      <c r="BL1290" s="329">
        <v>0</v>
      </c>
      <c r="BM1290" s="41"/>
      <c r="BN1290" s="122">
        <v>8.9268955000000002E-6</v>
      </c>
      <c r="BO1290" s="122">
        <v>4.6865432999999999E-7</v>
      </c>
      <c r="BP1290" s="122">
        <v>4.2270511999999997E-6</v>
      </c>
      <c r="BQ1290" s="111">
        <v>0</v>
      </c>
      <c r="BR1290" s="122">
        <v>1.0652321E-6</v>
      </c>
      <c r="BS1290" s="122">
        <v>1.4027492E-7</v>
      </c>
      <c r="BT1290" s="111">
        <v>0</v>
      </c>
      <c r="BU1290" s="122">
        <v>2.1290713999999999E-7</v>
      </c>
      <c r="BV1290" s="111">
        <v>0</v>
      </c>
      <c r="BW1290" s="111">
        <v>0</v>
      </c>
      <c r="BX1290" s="111">
        <v>0</v>
      </c>
      <c r="BY1290" s="111">
        <v>0</v>
      </c>
      <c r="BZ1290" s="111">
        <v>0</v>
      </c>
      <c r="CA1290" s="122">
        <v>2.9621900000000001E-7</v>
      </c>
      <c r="CB1290" s="122">
        <v>2.4641946999999999E-6</v>
      </c>
      <c r="CC1290" s="122">
        <v>5.2362104000000003E-8</v>
      </c>
      <c r="CD1290" s="111">
        <v>0</v>
      </c>
      <c r="CE1290" s="154"/>
      <c r="CF1290" s="173"/>
      <c r="CG1290" s="170" t="s">
        <v>8546</v>
      </c>
      <c r="CK1290" s="41"/>
      <c r="CL1290" s="41"/>
      <c r="CM1290" s="41"/>
      <c r="CN1290" s="41"/>
      <c r="CO1290" s="41"/>
      <c r="CP1290" s="41"/>
      <c r="CQ1290" s="41"/>
    </row>
    <row r="1291" spans="1:97" ht="14.5" customHeight="1">
      <c r="A1291" s="41" t="s">
        <v>9490</v>
      </c>
      <c r="B1291" s="119" t="s">
        <v>8946</v>
      </c>
      <c r="C1291" s="120" t="str">
        <f t="shared" si="550"/>
        <v>B.044.01.111</v>
      </c>
      <c r="D1291" s="135" t="s">
        <v>8944</v>
      </c>
      <c r="E1291" s="119" t="s">
        <v>8526</v>
      </c>
      <c r="F1291" s="118" t="str">
        <f t="shared" si="551"/>
        <v>Electricity Afghanistan production</v>
      </c>
      <c r="G1291" s="118">
        <f t="shared" si="552"/>
        <v>7.3312793399999999E-3</v>
      </c>
      <c r="H1291" s="118">
        <f t="shared" si="553"/>
        <v>4.8771748000000007E-4</v>
      </c>
      <c r="I1291" s="118">
        <f t="shared" si="554"/>
        <v>1.46232782E-3</v>
      </c>
      <c r="J1291" s="326">
        <f t="shared" si="555"/>
        <v>2.6750424000000002E-4</v>
      </c>
      <c r="K1291" s="118">
        <v>5.1137298000000003E-3</v>
      </c>
      <c r="L1291" s="118">
        <v>1.1329769E-3</v>
      </c>
      <c r="M1291" s="118">
        <v>3.2935092000000002E-4</v>
      </c>
      <c r="N1291" s="118">
        <v>2.7670013000000003E-4</v>
      </c>
      <c r="O1291" s="118">
        <v>2.1101735000000001E-4</v>
      </c>
      <c r="P1291" s="118">
        <v>0</v>
      </c>
      <c r="Q1291" s="118">
        <v>0</v>
      </c>
      <c r="R1291" s="118">
        <v>0</v>
      </c>
      <c r="S1291" s="118">
        <v>2.6750424000000002E-4</v>
      </c>
      <c r="T1291" s="118">
        <v>0</v>
      </c>
      <c r="U1291" s="118">
        <v>0</v>
      </c>
      <c r="V1291" s="118">
        <v>0</v>
      </c>
      <c r="W1291" s="118">
        <v>0</v>
      </c>
      <c r="X1291" s="118">
        <v>0</v>
      </c>
      <c r="Y1291" s="41"/>
      <c r="Z1291" s="327">
        <f t="shared" si="556"/>
        <v>3.8449096240601506E-2</v>
      </c>
      <c r="AA1291" s="41"/>
      <c r="AB1291" s="111">
        <v>1.3732122</v>
      </c>
      <c r="AC1291" s="111">
        <v>0.48545059000000002</v>
      </c>
      <c r="AD1291" s="111">
        <v>0</v>
      </c>
      <c r="AE1291" s="111">
        <v>0</v>
      </c>
      <c r="AF1291" s="111">
        <v>0</v>
      </c>
      <c r="AG1291" s="111">
        <v>0.10145847</v>
      </c>
      <c r="AH1291" s="111">
        <v>0.78630316</v>
      </c>
      <c r="AI1291" s="41"/>
      <c r="AJ1291" s="114">
        <v>1.1171868999999999E-3</v>
      </c>
      <c r="AK1291" s="114">
        <v>1.0464452000000001E-3</v>
      </c>
      <c r="AL1291" s="121">
        <v>3.8102092E-5</v>
      </c>
      <c r="AM1291" s="121">
        <v>3.2639670999999999E-5</v>
      </c>
      <c r="AN1291" s="113">
        <f t="shared" si="557"/>
        <v>6.2736520320000002E-8</v>
      </c>
      <c r="AO1291" s="112">
        <f t="shared" si="558"/>
        <v>1.4091010605590002E-10</v>
      </c>
      <c r="AP1291" s="112">
        <f t="shared" si="559"/>
        <v>4.5713824681999993E-3</v>
      </c>
      <c r="AQ1291" s="328">
        <v>3.5680761E-8</v>
      </c>
      <c r="AR1291" s="328">
        <v>1.0765747000000001E-10</v>
      </c>
      <c r="AS1291" s="328">
        <v>2.9413559000000001E-15</v>
      </c>
      <c r="AT1291" s="329">
        <v>0</v>
      </c>
      <c r="AU1291" s="329">
        <v>0</v>
      </c>
      <c r="AV1291" s="328">
        <v>4.1143319999999997E-11</v>
      </c>
      <c r="AW1291" s="328">
        <v>2.7014616000000001E-8</v>
      </c>
      <c r="AX1291" s="328">
        <v>5.8324047000000004E-12</v>
      </c>
      <c r="AY1291" s="328">
        <v>2.741729E-11</v>
      </c>
      <c r="AZ1291" s="329">
        <v>0</v>
      </c>
      <c r="BA1291" s="329">
        <v>0</v>
      </c>
      <c r="BB1291" s="329">
        <v>0</v>
      </c>
      <c r="BC1291" s="329">
        <v>0</v>
      </c>
      <c r="BD1291" s="329">
        <v>0</v>
      </c>
      <c r="BE1291" s="329">
        <v>0</v>
      </c>
      <c r="BF1291" s="329">
        <v>0</v>
      </c>
      <c r="BG1291" s="329">
        <v>0</v>
      </c>
      <c r="BH1291" s="328">
        <v>5.3991681999999997E-6</v>
      </c>
      <c r="BI1291" s="329">
        <v>4.5659832999999997E-3</v>
      </c>
      <c r="BJ1291" s="329">
        <v>0</v>
      </c>
      <c r="BK1291" s="329">
        <v>0</v>
      </c>
      <c r="BL1291" s="329">
        <v>0</v>
      </c>
      <c r="BM1291" s="41"/>
      <c r="BN1291" s="122">
        <v>2.4563726E-6</v>
      </c>
      <c r="BO1291" s="122">
        <v>2.0256858999999999E-7</v>
      </c>
      <c r="BP1291" s="122">
        <v>1.0720628E-6</v>
      </c>
      <c r="BQ1291" s="111">
        <v>0</v>
      </c>
      <c r="BR1291" s="122">
        <v>3.3587791999999999E-7</v>
      </c>
      <c r="BS1291" s="122">
        <v>2.6635420000000001E-8</v>
      </c>
      <c r="BT1291" s="111">
        <v>0</v>
      </c>
      <c r="BU1291" s="122">
        <v>4.0426834999999999E-8</v>
      </c>
      <c r="BV1291" s="111">
        <v>0</v>
      </c>
      <c r="BW1291" s="111">
        <v>0</v>
      </c>
      <c r="BX1291" s="111">
        <v>0</v>
      </c>
      <c r="BY1291" s="111">
        <v>0</v>
      </c>
      <c r="BZ1291" s="111">
        <v>0</v>
      </c>
      <c r="CA1291" s="122">
        <v>6.3618966000000004E-8</v>
      </c>
      <c r="CB1291" s="122">
        <v>5.8616607000000005E-7</v>
      </c>
      <c r="CC1291" s="122">
        <v>1.2901593000000001E-7</v>
      </c>
      <c r="CD1291" s="111">
        <v>0</v>
      </c>
      <c r="CE1291" s="154"/>
      <c r="CF1291" s="173"/>
      <c r="CG1291" s="170" t="s">
        <v>8546</v>
      </c>
      <c r="CK1291" s="41"/>
      <c r="CL1291" s="41"/>
      <c r="CM1291" s="41"/>
      <c r="CN1291" s="41"/>
      <c r="CO1291" s="41"/>
      <c r="CP1291" s="41"/>
      <c r="CQ1291" s="41"/>
    </row>
    <row r="1292" spans="1:97" ht="14.5" customHeight="1">
      <c r="A1292" s="41" t="s">
        <v>9487</v>
      </c>
      <c r="B1292" s="119" t="s">
        <v>8946</v>
      </c>
      <c r="C1292" s="120" t="str">
        <f t="shared" si="550"/>
        <v>B.044.01.112</v>
      </c>
      <c r="D1292" s="135" t="s">
        <v>8944</v>
      </c>
      <c r="E1292" s="119" t="s">
        <v>8526</v>
      </c>
      <c r="F1292" s="118" t="str">
        <f t="shared" si="551"/>
        <v>Electricity Albania production</v>
      </c>
      <c r="G1292" s="118">
        <f t="shared" si="552"/>
        <v>5.8688723450000006E-4</v>
      </c>
      <c r="H1292" s="118">
        <f t="shared" si="553"/>
        <v>5.1232972500000004E-5</v>
      </c>
      <c r="I1292" s="118">
        <f t="shared" si="554"/>
        <v>6.7402072E-5</v>
      </c>
      <c r="J1292" s="326">
        <f t="shared" si="555"/>
        <v>2.109934E-4</v>
      </c>
      <c r="K1292" s="118">
        <v>2.5725879E-4</v>
      </c>
      <c r="L1292" s="330">
        <v>1.4151662999999999E-5</v>
      </c>
      <c r="M1292" s="330">
        <v>5.3250408999999999E-5</v>
      </c>
      <c r="N1292" s="330">
        <v>4.4737677000000001E-5</v>
      </c>
      <c r="O1292" s="330">
        <v>6.4952954999999997E-6</v>
      </c>
      <c r="P1292" s="118">
        <v>0</v>
      </c>
      <c r="Q1292" s="118">
        <v>0</v>
      </c>
      <c r="R1292" s="118">
        <v>0</v>
      </c>
      <c r="S1292" s="118">
        <v>2.109934E-4</v>
      </c>
      <c r="T1292" s="118">
        <v>0</v>
      </c>
      <c r="U1292" s="118">
        <v>0</v>
      </c>
      <c r="V1292" s="118">
        <v>0</v>
      </c>
      <c r="W1292" s="118">
        <v>0</v>
      </c>
      <c r="X1292" s="118">
        <v>0</v>
      </c>
      <c r="Y1292" s="41"/>
      <c r="Z1292" s="327">
        <f t="shared" si="556"/>
        <v>1.9342766165413533E-3</v>
      </c>
      <c r="AA1292" s="41"/>
      <c r="AB1292" s="111">
        <v>1.0526317000000001</v>
      </c>
      <c r="AC1292" s="111">
        <v>0</v>
      </c>
      <c r="AD1292" s="111">
        <v>0</v>
      </c>
      <c r="AE1292" s="111">
        <v>0</v>
      </c>
      <c r="AF1292" s="111">
        <v>0</v>
      </c>
      <c r="AG1292" s="111">
        <v>8.2236841999999994E-3</v>
      </c>
      <c r="AH1292" s="111">
        <v>1.044408</v>
      </c>
      <c r="AI1292" s="41"/>
      <c r="AJ1292" s="121">
        <v>4.6457396000000003E-5</v>
      </c>
      <c r="AK1292" s="121">
        <v>4.4475714999999999E-5</v>
      </c>
      <c r="AL1292" s="121">
        <v>1.9512747999999999E-6</v>
      </c>
      <c r="AM1292" s="121">
        <v>3.0406277999999997E-8</v>
      </c>
      <c r="AN1292" s="113">
        <f t="shared" si="557"/>
        <v>2.6664097708999999E-9</v>
      </c>
      <c r="AO1292" s="112">
        <f t="shared" si="558"/>
        <v>7.2162531721600013E-12</v>
      </c>
      <c r="AP1292" s="112">
        <f t="shared" si="559"/>
        <v>4.2585822999999999E-6</v>
      </c>
      <c r="AQ1292" s="328">
        <v>1.7950087E-9</v>
      </c>
      <c r="AR1292" s="328">
        <v>5.4159746000000002E-12</v>
      </c>
      <c r="AS1292" s="328">
        <v>1.4797216E-16</v>
      </c>
      <c r="AT1292" s="329">
        <v>0</v>
      </c>
      <c r="AU1292" s="329">
        <v>0</v>
      </c>
      <c r="AV1292" s="328">
        <v>6.6521708999999996E-12</v>
      </c>
      <c r="AW1292" s="328">
        <v>8.647489E-10</v>
      </c>
      <c r="AX1292" s="328">
        <v>9.4300004999999995E-13</v>
      </c>
      <c r="AY1292" s="328">
        <v>8.5713055000000002E-13</v>
      </c>
      <c r="AZ1292" s="329">
        <v>0</v>
      </c>
      <c r="BA1292" s="329">
        <v>0</v>
      </c>
      <c r="BB1292" s="329">
        <v>0</v>
      </c>
      <c r="BC1292" s="329">
        <v>0</v>
      </c>
      <c r="BD1292" s="329">
        <v>0</v>
      </c>
      <c r="BE1292" s="329">
        <v>0</v>
      </c>
      <c r="BF1292" s="329">
        <v>0</v>
      </c>
      <c r="BG1292" s="329">
        <v>0</v>
      </c>
      <c r="BH1292" s="328">
        <v>4.2585822999999999E-6</v>
      </c>
      <c r="BI1292" s="329">
        <v>0</v>
      </c>
      <c r="BJ1292" s="329">
        <v>0</v>
      </c>
      <c r="BK1292" s="329">
        <v>0</v>
      </c>
      <c r="BL1292" s="329">
        <v>0</v>
      </c>
      <c r="BM1292" s="41"/>
      <c r="BN1292" s="122">
        <v>1.9259602000000001E-7</v>
      </c>
      <c r="BO1292" s="122">
        <v>8.0993937E-9</v>
      </c>
      <c r="BP1292" s="122">
        <v>5.3932764999999998E-8</v>
      </c>
      <c r="BQ1292" s="111">
        <v>0</v>
      </c>
      <c r="BR1292" s="122">
        <v>9.2741770999999994E-9</v>
      </c>
      <c r="BS1292" s="122">
        <v>4.3064917000000002E-9</v>
      </c>
      <c r="BT1292" s="111">
        <v>0</v>
      </c>
      <c r="BU1292" s="122">
        <v>6.5363276E-9</v>
      </c>
      <c r="BV1292" s="111">
        <v>0</v>
      </c>
      <c r="BW1292" s="111">
        <v>0</v>
      </c>
      <c r="BX1292" s="111">
        <v>0</v>
      </c>
      <c r="BY1292" s="111">
        <v>0</v>
      </c>
      <c r="BZ1292" s="111">
        <v>0</v>
      </c>
      <c r="CA1292" s="122">
        <v>8.6858279000000006E-9</v>
      </c>
      <c r="CB1292" s="111">
        <v>0</v>
      </c>
      <c r="CC1292" s="122">
        <v>1.0176104000000001E-7</v>
      </c>
      <c r="CD1292" s="111">
        <v>0</v>
      </c>
      <c r="CE1292" s="154"/>
      <c r="CF1292" s="173"/>
      <c r="CG1292" s="170" t="s">
        <v>8546</v>
      </c>
      <c r="CK1292" s="100"/>
      <c r="CL1292" s="41"/>
      <c r="CM1292" s="41"/>
      <c r="CN1292" s="41"/>
      <c r="CO1292" s="41"/>
      <c r="CP1292" s="41"/>
      <c r="CQ1292" s="41"/>
    </row>
    <row r="1293" spans="1:97" ht="14.5" customHeight="1">
      <c r="A1293" s="41" t="s">
        <v>9484</v>
      </c>
      <c r="B1293" s="119" t="s">
        <v>8946</v>
      </c>
      <c r="C1293" s="120" t="str">
        <f t="shared" si="550"/>
        <v>B.044.01.113</v>
      </c>
      <c r="D1293" s="135" t="s">
        <v>8944</v>
      </c>
      <c r="E1293" s="119" t="s">
        <v>8526</v>
      </c>
      <c r="F1293" s="118" t="str">
        <f t="shared" si="551"/>
        <v>Electricity Algeria production</v>
      </c>
      <c r="G1293" s="118">
        <f t="shared" si="552"/>
        <v>3.4898942954999998E-2</v>
      </c>
      <c r="H1293" s="118">
        <f t="shared" si="553"/>
        <v>3.8487008000000003E-3</v>
      </c>
      <c r="I1293" s="118">
        <f t="shared" si="554"/>
        <v>6.0308330999999998E-3</v>
      </c>
      <c r="J1293" s="326">
        <f t="shared" si="555"/>
        <v>1.2819054999999999E-5</v>
      </c>
      <c r="K1293" s="118">
        <v>2.5006589999999999E-2</v>
      </c>
      <c r="L1293" s="118">
        <v>2.9949038E-3</v>
      </c>
      <c r="M1293" s="118">
        <v>3.0359292999999998E-3</v>
      </c>
      <c r="N1293" s="118">
        <v>2.5505987000000001E-3</v>
      </c>
      <c r="O1293" s="118">
        <v>1.2981021E-3</v>
      </c>
      <c r="P1293" s="118">
        <v>0</v>
      </c>
      <c r="Q1293" s="118">
        <v>0</v>
      </c>
      <c r="R1293" s="118">
        <v>0</v>
      </c>
      <c r="S1293" s="330">
        <v>1.2819054999999999E-5</v>
      </c>
      <c r="T1293" s="118">
        <v>0</v>
      </c>
      <c r="U1293" s="118">
        <v>0</v>
      </c>
      <c r="V1293" s="118">
        <v>0</v>
      </c>
      <c r="W1293" s="118">
        <v>0</v>
      </c>
      <c r="X1293" s="118">
        <v>0</v>
      </c>
      <c r="Y1293" s="41"/>
      <c r="Z1293" s="327">
        <f t="shared" si="556"/>
        <v>0.18801947368421051</v>
      </c>
      <c r="AA1293" s="41"/>
      <c r="AB1293" s="111">
        <v>2.3731119000000001</v>
      </c>
      <c r="AC1293" s="111">
        <v>2.3607567</v>
      </c>
      <c r="AD1293" s="111">
        <v>0</v>
      </c>
      <c r="AE1293" s="111">
        <v>0</v>
      </c>
      <c r="AF1293" s="111">
        <v>0</v>
      </c>
      <c r="AG1293" s="111">
        <v>1.1133212E-2</v>
      </c>
      <c r="AH1293" s="111">
        <v>1.2219379000000001E-3</v>
      </c>
      <c r="AI1293" s="41"/>
      <c r="AJ1293" s="114">
        <v>4.9501898000000001E-3</v>
      </c>
      <c r="AK1293" s="114">
        <v>4.6446042000000002E-3</v>
      </c>
      <c r="AL1293" s="114">
        <v>1.8262448E-4</v>
      </c>
      <c r="AM1293" s="114">
        <v>1.2296114999999999E-4</v>
      </c>
      <c r="AN1293" s="113">
        <f t="shared" si="557"/>
        <v>2.7845348568000001E-7</v>
      </c>
      <c r="AO1293" s="112">
        <f t="shared" si="558"/>
        <v>6.753864084899999E-10</v>
      </c>
      <c r="AP1293" s="112">
        <f t="shared" si="559"/>
        <v>1.7221449733220002E-2</v>
      </c>
      <c r="AQ1293" s="328">
        <v>1.7448207E-7</v>
      </c>
      <c r="AR1293" s="328">
        <v>5.2645452999999999E-10</v>
      </c>
      <c r="AS1293" s="328">
        <v>1.4383490000000001E-14</v>
      </c>
      <c r="AT1293" s="329">
        <v>0</v>
      </c>
      <c r="AU1293" s="329">
        <v>0</v>
      </c>
      <c r="AV1293" s="328">
        <v>3.7925567999999998E-10</v>
      </c>
      <c r="AW1293" s="328">
        <v>1.0359216E-7</v>
      </c>
      <c r="AX1293" s="328">
        <v>5.3762618999999997E-11</v>
      </c>
      <c r="AY1293" s="328">
        <v>9.5154875999999999E-11</v>
      </c>
      <c r="AZ1293" s="329">
        <v>0</v>
      </c>
      <c r="BA1293" s="329">
        <v>0</v>
      </c>
      <c r="BB1293" s="329">
        <v>0</v>
      </c>
      <c r="BC1293" s="329">
        <v>0</v>
      </c>
      <c r="BD1293" s="329">
        <v>0</v>
      </c>
      <c r="BE1293" s="329">
        <v>0</v>
      </c>
      <c r="BF1293" s="329">
        <v>0</v>
      </c>
      <c r="BG1293" s="329">
        <v>0</v>
      </c>
      <c r="BH1293" s="328">
        <v>2.5873322000000002E-7</v>
      </c>
      <c r="BI1293" s="329">
        <v>1.7221191E-2</v>
      </c>
      <c r="BJ1293" s="329">
        <v>0</v>
      </c>
      <c r="BK1293" s="329">
        <v>0</v>
      </c>
      <c r="BL1293" s="329">
        <v>0</v>
      </c>
      <c r="BM1293" s="41"/>
      <c r="BN1293" s="122">
        <v>1.1519188E-5</v>
      </c>
      <c r="BO1293" s="122">
        <v>7.8088781999999998E-7</v>
      </c>
      <c r="BP1293" s="122">
        <v>5.2424818000000003E-6</v>
      </c>
      <c r="BQ1293" s="111">
        <v>0</v>
      </c>
      <c r="BR1293" s="122">
        <v>1.6220612E-6</v>
      </c>
      <c r="BS1293" s="122">
        <v>2.4552307000000001E-7</v>
      </c>
      <c r="BT1293" s="111">
        <v>0</v>
      </c>
      <c r="BU1293" s="122">
        <v>3.7265119000000002E-7</v>
      </c>
      <c r="BV1293" s="111">
        <v>0</v>
      </c>
      <c r="BW1293" s="111">
        <v>0</v>
      </c>
      <c r="BX1293" s="111">
        <v>0</v>
      </c>
      <c r="BY1293" s="111">
        <v>0</v>
      </c>
      <c r="BZ1293" s="111">
        <v>0</v>
      </c>
      <c r="CA1293" s="122">
        <v>5.1591443999999998E-7</v>
      </c>
      <c r="CB1293" s="122">
        <v>2.7334857999999999E-6</v>
      </c>
      <c r="CC1293" s="122">
        <v>6.1825647000000001E-9</v>
      </c>
      <c r="CD1293" s="111">
        <v>0</v>
      </c>
      <c r="CE1293" s="154"/>
      <c r="CF1293" s="173"/>
      <c r="CG1293" s="170" t="s">
        <v>8546</v>
      </c>
      <c r="CK1293" s="100"/>
      <c r="CL1293" s="41"/>
      <c r="CM1293" s="41"/>
      <c r="CN1293" s="41"/>
      <c r="CO1293" s="41"/>
      <c r="CP1293" s="41"/>
      <c r="CQ1293" s="41"/>
    </row>
    <row r="1294" spans="1:97" ht="14.5" customHeight="1">
      <c r="A1294" s="41" t="s">
        <v>9481</v>
      </c>
      <c r="B1294" s="119" t="s">
        <v>8946</v>
      </c>
      <c r="C1294" s="120" t="str">
        <f t="shared" si="550"/>
        <v>B.044.01.114</v>
      </c>
      <c r="D1294" s="135" t="s">
        <v>8944</v>
      </c>
      <c r="E1294" s="119" t="s">
        <v>8526</v>
      </c>
      <c r="F1294" s="118" t="str">
        <f t="shared" si="551"/>
        <v>Electricity American Samoa production</v>
      </c>
      <c r="G1294" s="118">
        <f t="shared" si="552"/>
        <v>4.0922396399999998E-2</v>
      </c>
      <c r="H1294" s="118">
        <f t="shared" si="553"/>
        <v>2.8650435999999996E-3</v>
      </c>
      <c r="I1294" s="118">
        <f t="shared" si="554"/>
        <v>8.6645457999999995E-3</v>
      </c>
      <c r="J1294" s="326">
        <f t="shared" si="555"/>
        <v>0</v>
      </c>
      <c r="K1294" s="118">
        <v>2.9392807E-2</v>
      </c>
      <c r="L1294" s="118">
        <v>6.8177300999999997E-3</v>
      </c>
      <c r="M1294" s="118">
        <v>1.8468156999999999E-3</v>
      </c>
      <c r="N1294" s="118">
        <v>1.5515794999999999E-3</v>
      </c>
      <c r="O1294" s="118">
        <v>1.3134640999999999E-3</v>
      </c>
      <c r="P1294" s="118">
        <v>0</v>
      </c>
      <c r="Q1294" s="118">
        <v>0</v>
      </c>
      <c r="R1294" s="118">
        <v>0</v>
      </c>
      <c r="S1294" s="118">
        <v>0</v>
      </c>
      <c r="T1294" s="118">
        <v>0</v>
      </c>
      <c r="U1294" s="118">
        <v>0</v>
      </c>
      <c r="V1294" s="118">
        <v>0</v>
      </c>
      <c r="W1294" s="118">
        <v>0</v>
      </c>
      <c r="X1294" s="118">
        <v>0</v>
      </c>
      <c r="Y1294" s="41"/>
      <c r="Z1294" s="327">
        <f t="shared" si="556"/>
        <v>0.22099854887218043</v>
      </c>
      <c r="AA1294" s="41"/>
      <c r="AB1294" s="111">
        <v>3.0994152000000001</v>
      </c>
      <c r="AC1294" s="111">
        <v>3.0994152000000001</v>
      </c>
      <c r="AD1294" s="111">
        <v>0</v>
      </c>
      <c r="AE1294" s="111">
        <v>0</v>
      </c>
      <c r="AF1294" s="111">
        <v>0</v>
      </c>
      <c r="AG1294" s="111">
        <v>0</v>
      </c>
      <c r="AH1294" s="111">
        <v>0</v>
      </c>
      <c r="AI1294" s="41"/>
      <c r="AJ1294" s="114">
        <v>6.5547851999999997E-3</v>
      </c>
      <c r="AK1294" s="114">
        <v>6.1262399000000002E-3</v>
      </c>
      <c r="AL1294" s="114">
        <v>2.2039967000000001E-4</v>
      </c>
      <c r="AM1294" s="114">
        <v>2.0814561E-4</v>
      </c>
      <c r="AN1294" s="113">
        <f t="shared" si="557"/>
        <v>3.6728056872000001E-7</v>
      </c>
      <c r="AO1294" s="112">
        <f t="shared" si="558"/>
        <v>8.1508754938899991E-10</v>
      </c>
      <c r="AP1294" s="112">
        <f t="shared" si="559"/>
        <v>2.9152047E-2</v>
      </c>
      <c r="AQ1294" s="328">
        <v>2.0508666E-7</v>
      </c>
      <c r="AR1294" s="328">
        <v>6.1879595000000003E-10</v>
      </c>
      <c r="AS1294" s="328">
        <v>1.6906389000000001E-14</v>
      </c>
      <c r="AT1294" s="329">
        <v>0</v>
      </c>
      <c r="AU1294" s="329">
        <v>0</v>
      </c>
      <c r="AV1294" s="328">
        <v>2.3070872000000001E-10</v>
      </c>
      <c r="AW1294" s="328">
        <v>1.6196319999999999E-7</v>
      </c>
      <c r="AX1294" s="328">
        <v>3.2704862999999997E-11</v>
      </c>
      <c r="AY1294" s="328">
        <v>1.6356983E-10</v>
      </c>
      <c r="AZ1294" s="329">
        <v>0</v>
      </c>
      <c r="BA1294" s="329">
        <v>0</v>
      </c>
      <c r="BB1294" s="329">
        <v>0</v>
      </c>
      <c r="BC1294" s="329">
        <v>0</v>
      </c>
      <c r="BD1294" s="329">
        <v>0</v>
      </c>
      <c r="BE1294" s="329">
        <v>0</v>
      </c>
      <c r="BF1294" s="329">
        <v>0</v>
      </c>
      <c r="BG1294" s="329">
        <v>0</v>
      </c>
      <c r="BH1294" s="329">
        <v>0</v>
      </c>
      <c r="BI1294" s="329">
        <v>2.9152047E-2</v>
      </c>
      <c r="BJ1294" s="329">
        <v>0</v>
      </c>
      <c r="BK1294" s="329">
        <v>0</v>
      </c>
      <c r="BL1294" s="329">
        <v>0</v>
      </c>
      <c r="BM1294" s="41"/>
      <c r="BN1294" s="122">
        <v>1.3901083999999999E-5</v>
      </c>
      <c r="BO1294" s="122">
        <v>1.2036554999999999E-6</v>
      </c>
      <c r="BP1294" s="122">
        <v>6.1620259999999999E-6</v>
      </c>
      <c r="BQ1294" s="111">
        <v>0</v>
      </c>
      <c r="BR1294" s="122">
        <v>2.0557718000000001E-6</v>
      </c>
      <c r="BS1294" s="122">
        <v>1.4935652999999999E-7</v>
      </c>
      <c r="BT1294" s="111">
        <v>0</v>
      </c>
      <c r="BU1294" s="122">
        <v>2.2669108E-7</v>
      </c>
      <c r="BV1294" s="111">
        <v>0</v>
      </c>
      <c r="BW1294" s="111">
        <v>0</v>
      </c>
      <c r="BX1294" s="111">
        <v>0</v>
      </c>
      <c r="BY1294" s="111">
        <v>0</v>
      </c>
      <c r="BZ1294" s="111">
        <v>0</v>
      </c>
      <c r="CA1294" s="122">
        <v>3.6113836E-7</v>
      </c>
      <c r="CB1294" s="122">
        <v>3.7424447999999998E-6</v>
      </c>
      <c r="CC1294" s="111">
        <v>0</v>
      </c>
      <c r="CD1294" s="111">
        <v>0</v>
      </c>
      <c r="CE1294" s="154"/>
      <c r="CF1294" s="173"/>
      <c r="CG1294" s="170" t="s">
        <v>8546</v>
      </c>
      <c r="CK1294" s="100"/>
      <c r="CL1294" s="41"/>
      <c r="CM1294" s="41"/>
      <c r="CN1294" s="41"/>
      <c r="CO1294" s="41"/>
      <c r="CP1294" s="41"/>
      <c r="CQ1294" s="41"/>
    </row>
    <row r="1295" spans="1:97" ht="14.5" customHeight="1">
      <c r="A1295" s="41" t="s">
        <v>9478</v>
      </c>
      <c r="B1295" s="119" t="s">
        <v>8946</v>
      </c>
      <c r="C1295" s="120" t="str">
        <f t="shared" si="550"/>
        <v>B.044.01.115</v>
      </c>
      <c r="D1295" s="135" t="s">
        <v>8944</v>
      </c>
      <c r="E1295" s="119" t="s">
        <v>8526</v>
      </c>
      <c r="F1295" s="118" t="str">
        <f t="shared" si="551"/>
        <v>Electricity Angola production</v>
      </c>
      <c r="G1295" s="118">
        <f t="shared" si="552"/>
        <v>1.1528138659999999E-2</v>
      </c>
      <c r="H1295" s="118">
        <f t="shared" si="553"/>
        <v>1.00303201E-3</v>
      </c>
      <c r="I1295" s="118">
        <f t="shared" si="554"/>
        <v>2.2232769700000002E-3</v>
      </c>
      <c r="J1295" s="326">
        <f t="shared" si="555"/>
        <v>1.4369017999999999E-4</v>
      </c>
      <c r="K1295" s="118">
        <v>8.1581394999999998E-3</v>
      </c>
      <c r="L1295" s="118">
        <v>1.488706E-3</v>
      </c>
      <c r="M1295" s="118">
        <v>7.3457096999999996E-4</v>
      </c>
      <c r="N1295" s="118">
        <v>6.1714077999999999E-4</v>
      </c>
      <c r="O1295" s="118">
        <v>3.8589123000000003E-4</v>
      </c>
      <c r="P1295" s="118">
        <v>0</v>
      </c>
      <c r="Q1295" s="118">
        <v>0</v>
      </c>
      <c r="R1295" s="118">
        <v>0</v>
      </c>
      <c r="S1295" s="118">
        <v>1.4369017999999999E-4</v>
      </c>
      <c r="T1295" s="118">
        <v>0</v>
      </c>
      <c r="U1295" s="118">
        <v>0</v>
      </c>
      <c r="V1295" s="118">
        <v>0</v>
      </c>
      <c r="W1295" s="118">
        <v>0</v>
      </c>
      <c r="X1295" s="118">
        <v>0</v>
      </c>
      <c r="Y1295" s="41"/>
      <c r="Z1295" s="327">
        <f t="shared" si="556"/>
        <v>6.13393947368421E-2</v>
      </c>
      <c r="AA1295" s="41"/>
      <c r="AB1295" s="111">
        <v>1.5535680000000001</v>
      </c>
      <c r="AC1295" s="111">
        <v>0.80653914000000004</v>
      </c>
      <c r="AD1295" s="111">
        <v>0</v>
      </c>
      <c r="AE1295" s="111">
        <v>0</v>
      </c>
      <c r="AF1295" s="111">
        <v>8.9694716000000008E-3</v>
      </c>
      <c r="AG1295" s="111">
        <v>1.2813531000000001E-3</v>
      </c>
      <c r="AH1295" s="111">
        <v>0.73677800000000004</v>
      </c>
      <c r="AI1295" s="41"/>
      <c r="AJ1295" s="114">
        <v>1.7293453000000001E-3</v>
      </c>
      <c r="AK1295" s="114">
        <v>1.6193307E-3</v>
      </c>
      <c r="AL1295" s="121">
        <v>6.0556163E-5</v>
      </c>
      <c r="AM1295" s="121">
        <v>4.9458437000000002E-5</v>
      </c>
      <c r="AN1295" s="113">
        <f t="shared" si="557"/>
        <v>9.7082178396000005E-8</v>
      </c>
      <c r="AO1295" s="112">
        <f t="shared" si="558"/>
        <v>2.2395030046370001E-10</v>
      </c>
      <c r="AP1295" s="112">
        <f t="shared" si="559"/>
        <v>6.9269518688000005E-3</v>
      </c>
      <c r="AQ1295" s="328">
        <v>5.6922957999999999E-8</v>
      </c>
      <c r="AR1295" s="328">
        <v>1.7175029999999999E-10</v>
      </c>
      <c r="AS1295" s="328">
        <v>4.6924636999999999E-15</v>
      </c>
      <c r="AT1295" s="329">
        <v>0</v>
      </c>
      <c r="AU1295" s="329">
        <v>0</v>
      </c>
      <c r="AV1295" s="328">
        <v>9.1764396000000006E-11</v>
      </c>
      <c r="AW1295" s="328">
        <v>4.0067455999999997E-8</v>
      </c>
      <c r="AX1295" s="328">
        <v>1.3008359E-11</v>
      </c>
      <c r="AY1295" s="328">
        <v>3.9186948999999999E-11</v>
      </c>
      <c r="AZ1295" s="329">
        <v>0</v>
      </c>
      <c r="BA1295" s="329">
        <v>0</v>
      </c>
      <c r="BB1295" s="329">
        <v>0</v>
      </c>
      <c r="BC1295" s="329">
        <v>0</v>
      </c>
      <c r="BD1295" s="329">
        <v>0</v>
      </c>
      <c r="BE1295" s="329">
        <v>0</v>
      </c>
      <c r="BF1295" s="329">
        <v>0</v>
      </c>
      <c r="BG1295" s="329">
        <v>0</v>
      </c>
      <c r="BH1295" s="328">
        <v>2.9001688000000001E-6</v>
      </c>
      <c r="BI1295" s="329">
        <v>6.9240517000000003E-3</v>
      </c>
      <c r="BJ1295" s="329">
        <v>0</v>
      </c>
      <c r="BK1295" s="329">
        <v>0</v>
      </c>
      <c r="BL1295" s="329">
        <v>0</v>
      </c>
      <c r="BM1295" s="41"/>
      <c r="BN1295" s="122">
        <v>3.8684771999999998E-6</v>
      </c>
      <c r="BO1295" s="122">
        <v>3.0037802000000001E-7</v>
      </c>
      <c r="BP1295" s="122">
        <v>1.7103051E-6</v>
      </c>
      <c r="BQ1295" s="111">
        <v>0</v>
      </c>
      <c r="BR1295" s="122">
        <v>5.4853538000000004E-7</v>
      </c>
      <c r="BS1295" s="122">
        <v>5.9406563E-8</v>
      </c>
      <c r="BT1295" s="111">
        <v>0</v>
      </c>
      <c r="BU1295" s="122">
        <v>9.0166377000000006E-8</v>
      </c>
      <c r="BV1295" s="111">
        <v>0</v>
      </c>
      <c r="BW1295" s="111">
        <v>0</v>
      </c>
      <c r="BX1295" s="111">
        <v>0</v>
      </c>
      <c r="BY1295" s="111">
        <v>0</v>
      </c>
      <c r="BZ1295" s="111">
        <v>0</v>
      </c>
      <c r="CA1295" s="122">
        <v>1.3206384000000001E-7</v>
      </c>
      <c r="CB1295" s="122">
        <v>9.5832093999999994E-7</v>
      </c>
      <c r="CC1295" s="122">
        <v>6.9301040000000006E-8</v>
      </c>
      <c r="CD1295" s="111">
        <v>0</v>
      </c>
      <c r="CE1295" s="177"/>
      <c r="CF1295" s="173"/>
      <c r="CG1295" s="170" t="s">
        <v>8546</v>
      </c>
      <c r="CK1295" s="100"/>
      <c r="CL1295" s="41"/>
      <c r="CM1295" s="41"/>
      <c r="CN1295" s="41"/>
      <c r="CO1295" s="41"/>
      <c r="CP1295" s="41"/>
      <c r="CQ1295" s="41"/>
    </row>
    <row r="1296" spans="1:97" ht="14.5" customHeight="1">
      <c r="A1296" s="41" t="s">
        <v>9475</v>
      </c>
      <c r="B1296" s="119" t="s">
        <v>8946</v>
      </c>
      <c r="C1296" s="120" t="str">
        <f t="shared" si="550"/>
        <v>B.044.01.116</v>
      </c>
      <c r="D1296" s="135" t="s">
        <v>8944</v>
      </c>
      <c r="E1296" s="119" t="s">
        <v>8526</v>
      </c>
      <c r="F1296" s="118" t="str">
        <f t="shared" si="551"/>
        <v>Electricity Antigua and Barbuda production</v>
      </c>
      <c r="G1296" s="118">
        <f t="shared" si="552"/>
        <v>3.8886973092000003E-2</v>
      </c>
      <c r="H1296" s="118">
        <f t="shared" si="553"/>
        <v>2.7015818E-3</v>
      </c>
      <c r="I1296" s="118">
        <f t="shared" si="554"/>
        <v>8.2038297999999996E-3</v>
      </c>
      <c r="J1296" s="326">
        <f t="shared" si="555"/>
        <v>6.8602492000000004E-5</v>
      </c>
      <c r="K1296" s="118">
        <v>2.7912959000000001E-2</v>
      </c>
      <c r="L1296" s="118">
        <v>6.4625465000000002E-3</v>
      </c>
      <c r="M1296" s="118">
        <v>1.7412833E-3</v>
      </c>
      <c r="N1296" s="118">
        <v>1.4629178E-3</v>
      </c>
      <c r="O1296" s="118">
        <v>1.238664E-3</v>
      </c>
      <c r="P1296" s="118">
        <v>0</v>
      </c>
      <c r="Q1296" s="118">
        <v>0</v>
      </c>
      <c r="R1296" s="118">
        <v>0</v>
      </c>
      <c r="S1296" s="330">
        <v>6.8602492000000004E-5</v>
      </c>
      <c r="T1296" s="118">
        <v>0</v>
      </c>
      <c r="U1296" s="118">
        <v>0</v>
      </c>
      <c r="V1296" s="118">
        <v>0</v>
      </c>
      <c r="W1296" s="118">
        <v>0</v>
      </c>
      <c r="X1296" s="118">
        <v>0</v>
      </c>
      <c r="Y1296" s="41"/>
      <c r="Z1296" s="327">
        <f t="shared" si="556"/>
        <v>0.20987187218045111</v>
      </c>
      <c r="AA1296" s="41"/>
      <c r="AB1296" s="111">
        <v>2.982456</v>
      </c>
      <c r="AC1296" s="111">
        <v>2.9223056000000001</v>
      </c>
      <c r="AD1296" s="111">
        <v>0</v>
      </c>
      <c r="AE1296" s="111">
        <v>0</v>
      </c>
      <c r="AF1296" s="111">
        <v>0</v>
      </c>
      <c r="AG1296" s="111">
        <v>6.0150378999999997E-2</v>
      </c>
      <c r="AH1296" s="111">
        <v>0</v>
      </c>
      <c r="AI1296" s="41"/>
      <c r="AJ1296" s="114">
        <v>6.2153039E-3</v>
      </c>
      <c r="AK1296" s="114">
        <v>5.8099032E-3</v>
      </c>
      <c r="AL1296" s="114">
        <v>2.0913927000000001E-4</v>
      </c>
      <c r="AM1296" s="114">
        <v>1.9626145999999999E-4</v>
      </c>
      <c r="AN1296" s="113">
        <f t="shared" si="557"/>
        <v>3.4831554535999999E-7</v>
      </c>
      <c r="AO1296" s="112">
        <f t="shared" si="558"/>
        <v>7.7344403719799999E-10</v>
      </c>
      <c r="AP1296" s="112">
        <f t="shared" si="559"/>
        <v>2.7487598637499999E-2</v>
      </c>
      <c r="AQ1296" s="328">
        <v>1.947611E-7</v>
      </c>
      <c r="AR1296" s="328">
        <v>5.8764125000000004E-10</v>
      </c>
      <c r="AS1296" s="328">
        <v>1.6055198E-14</v>
      </c>
      <c r="AT1296" s="329">
        <v>0</v>
      </c>
      <c r="AU1296" s="329">
        <v>0</v>
      </c>
      <c r="AV1296" s="328">
        <v>2.1752536000000001E-10</v>
      </c>
      <c r="AW1296" s="328">
        <v>1.5333691999999999E-7</v>
      </c>
      <c r="AX1296" s="328">
        <v>3.0836011999999999E-11</v>
      </c>
      <c r="AY1296" s="328">
        <v>1.5495071999999999E-10</v>
      </c>
      <c r="AZ1296" s="329">
        <v>0</v>
      </c>
      <c r="BA1296" s="329">
        <v>0</v>
      </c>
      <c r="BB1296" s="329">
        <v>0</v>
      </c>
      <c r="BC1296" s="329">
        <v>0</v>
      </c>
      <c r="BD1296" s="329">
        <v>0</v>
      </c>
      <c r="BE1296" s="329">
        <v>0</v>
      </c>
      <c r="BF1296" s="329">
        <v>0</v>
      </c>
      <c r="BG1296" s="329">
        <v>0</v>
      </c>
      <c r="BH1296" s="328">
        <v>1.3846374999999999E-6</v>
      </c>
      <c r="BI1296" s="329">
        <v>2.7486213999999998E-2</v>
      </c>
      <c r="BJ1296" s="329">
        <v>0</v>
      </c>
      <c r="BK1296" s="329">
        <v>0</v>
      </c>
      <c r="BL1296" s="329">
        <v>0</v>
      </c>
      <c r="BM1296" s="41"/>
      <c r="BN1296" s="122">
        <v>1.3191401E-5</v>
      </c>
      <c r="BO1296" s="122">
        <v>1.1398924E-6</v>
      </c>
      <c r="BP1296" s="122">
        <v>5.8517846999999996E-6</v>
      </c>
      <c r="BQ1296" s="111">
        <v>0</v>
      </c>
      <c r="BR1296" s="122">
        <v>1.9426602000000001E-6</v>
      </c>
      <c r="BS1296" s="122">
        <v>1.4082186999999999E-7</v>
      </c>
      <c r="BT1296" s="111">
        <v>0</v>
      </c>
      <c r="BU1296" s="122">
        <v>2.1373729E-7</v>
      </c>
      <c r="BV1296" s="111">
        <v>0</v>
      </c>
      <c r="BW1296" s="111">
        <v>0</v>
      </c>
      <c r="BX1296" s="111">
        <v>0</v>
      </c>
      <c r="BY1296" s="111">
        <v>0</v>
      </c>
      <c r="BZ1296" s="111">
        <v>0</v>
      </c>
      <c r="CA1296" s="122">
        <v>3.4082755000000002E-7</v>
      </c>
      <c r="CB1296" s="122">
        <v>3.5285907000000001E-6</v>
      </c>
      <c r="CC1296" s="122">
        <v>3.3086631999999999E-8</v>
      </c>
      <c r="CD1296" s="111">
        <v>0</v>
      </c>
      <c r="CE1296" s="154"/>
      <c r="CF1296" s="173"/>
      <c r="CG1296" s="170" t="s">
        <v>8546</v>
      </c>
      <c r="CK1296" s="100"/>
      <c r="CL1296" s="41"/>
      <c r="CM1296" s="41"/>
      <c r="CN1296" s="41"/>
      <c r="CO1296" s="41"/>
      <c r="CP1296" s="41"/>
      <c r="CQ1296" s="41"/>
    </row>
    <row r="1297" spans="1:95" ht="14.5" customHeight="1">
      <c r="A1297" s="41" t="s">
        <v>9472</v>
      </c>
      <c r="B1297" s="119" t="s">
        <v>8946</v>
      </c>
      <c r="C1297" s="120" t="str">
        <f t="shared" si="550"/>
        <v>B.044.01.117</v>
      </c>
      <c r="D1297" s="135" t="s">
        <v>8944</v>
      </c>
      <c r="E1297" s="119" t="s">
        <v>8526</v>
      </c>
      <c r="F1297" s="118" t="str">
        <f t="shared" si="551"/>
        <v>Electricity Argentina production</v>
      </c>
      <c r="G1297" s="118">
        <f t="shared" si="552"/>
        <v>2.4190573912999998E-2</v>
      </c>
      <c r="H1297" s="118">
        <f t="shared" si="553"/>
        <v>2.4698446600000001E-3</v>
      </c>
      <c r="I1297" s="118">
        <f t="shared" si="554"/>
        <v>3.9399470999999997E-3</v>
      </c>
      <c r="J1297" s="326">
        <f t="shared" si="555"/>
        <v>1.3269391529999999E-3</v>
      </c>
      <c r="K1297" s="118">
        <v>1.6453842999999999E-2</v>
      </c>
      <c r="L1297" s="118">
        <v>1.9975258999999999E-3</v>
      </c>
      <c r="M1297" s="118">
        <v>1.9424212E-3</v>
      </c>
      <c r="N1297" s="118">
        <v>1.6319012999999999E-3</v>
      </c>
      <c r="O1297" s="118">
        <v>8.3794336000000004E-4</v>
      </c>
      <c r="P1297" s="118">
        <v>0</v>
      </c>
      <c r="Q1297" s="118">
        <v>0</v>
      </c>
      <c r="R1297" s="118">
        <v>0</v>
      </c>
      <c r="S1297" s="330">
        <v>9.1874253E-5</v>
      </c>
      <c r="T1297" s="118">
        <v>0</v>
      </c>
      <c r="U1297" s="118">
        <v>1.2350649E-3</v>
      </c>
      <c r="V1297" s="118">
        <v>0</v>
      </c>
      <c r="W1297" s="118">
        <v>0</v>
      </c>
      <c r="X1297" s="118">
        <v>0</v>
      </c>
      <c r="Y1297" s="41"/>
      <c r="Z1297" s="327">
        <f t="shared" si="556"/>
        <v>0.12371310526315789</v>
      </c>
      <c r="AA1297" s="41"/>
      <c r="AB1297" s="111">
        <v>2.0349493999999999</v>
      </c>
      <c r="AC1297" s="111">
        <v>1.5367249999999999</v>
      </c>
      <c r="AD1297" s="111">
        <v>0.16742238000000001</v>
      </c>
      <c r="AE1297" s="111">
        <v>0</v>
      </c>
      <c r="AF1297" s="111">
        <v>1.5166336000000001E-2</v>
      </c>
      <c r="AG1297" s="111">
        <v>0.12404157</v>
      </c>
      <c r="AH1297" s="111">
        <v>0.19159403</v>
      </c>
      <c r="AI1297" s="41"/>
      <c r="AJ1297" s="114">
        <v>3.2492742E-3</v>
      </c>
      <c r="AK1297" s="114">
        <v>3.0511291000000001E-3</v>
      </c>
      <c r="AL1297" s="114">
        <v>1.1989704E-4</v>
      </c>
      <c r="AM1297" s="121">
        <v>7.8248029000000006E-5</v>
      </c>
      <c r="AN1297" s="113">
        <f t="shared" si="557"/>
        <v>1.8292140600000002E-7</v>
      </c>
      <c r="AO1297" s="112">
        <f t="shared" si="558"/>
        <v>4.4340622005270003E-10</v>
      </c>
      <c r="AP1297" s="112">
        <f t="shared" si="559"/>
        <v>1.09591073427E-2</v>
      </c>
      <c r="AQ1297" s="328">
        <v>1.1480576000000001E-7</v>
      </c>
      <c r="AR1297" s="328">
        <v>3.463967E-10</v>
      </c>
      <c r="AS1297" s="328">
        <v>9.4640527000000007E-15</v>
      </c>
      <c r="AT1297" s="329">
        <v>0</v>
      </c>
      <c r="AU1297" s="329">
        <v>0</v>
      </c>
      <c r="AV1297" s="328">
        <v>2.42652E-10</v>
      </c>
      <c r="AW1297" s="328">
        <v>6.7872994000000006E-8</v>
      </c>
      <c r="AX1297" s="328">
        <v>3.4397921000000001E-11</v>
      </c>
      <c r="AY1297" s="328">
        <v>6.2602134999999994E-11</v>
      </c>
      <c r="AZ1297" s="329">
        <v>0</v>
      </c>
      <c r="BA1297" s="329">
        <v>0</v>
      </c>
      <c r="BB1297" s="329">
        <v>0</v>
      </c>
      <c r="BC1297" s="329">
        <v>0</v>
      </c>
      <c r="BD1297" s="329">
        <v>0</v>
      </c>
      <c r="BE1297" s="329">
        <v>0</v>
      </c>
      <c r="BF1297" s="329">
        <v>0</v>
      </c>
      <c r="BG1297" s="329">
        <v>0</v>
      </c>
      <c r="BH1297" s="328">
        <v>1.8543427000000001E-6</v>
      </c>
      <c r="BI1297" s="329">
        <v>1.0957253E-2</v>
      </c>
      <c r="BJ1297" s="329">
        <v>0</v>
      </c>
      <c r="BK1297" s="329">
        <v>0</v>
      </c>
      <c r="BL1297" s="329">
        <v>0</v>
      </c>
      <c r="BM1297" s="41"/>
      <c r="BN1297" s="122">
        <v>7.7849066E-6</v>
      </c>
      <c r="BO1297" s="122">
        <v>5.1148571000000004E-7</v>
      </c>
      <c r="BP1297" s="122">
        <v>3.4494496999999998E-6</v>
      </c>
      <c r="BQ1297" s="111">
        <v>0</v>
      </c>
      <c r="BR1297" s="122">
        <v>1.0542129E-6</v>
      </c>
      <c r="BS1297" s="122">
        <v>1.5708839E-7</v>
      </c>
      <c r="BT1297" s="111">
        <v>0</v>
      </c>
      <c r="BU1297" s="122">
        <v>2.3842637000000001E-7</v>
      </c>
      <c r="BV1297" s="111">
        <v>0</v>
      </c>
      <c r="BW1297" s="111">
        <v>0</v>
      </c>
      <c r="BX1297" s="111">
        <v>0</v>
      </c>
      <c r="BY1297" s="111">
        <v>0</v>
      </c>
      <c r="BZ1297" s="111">
        <v>0</v>
      </c>
      <c r="CA1297" s="122">
        <v>3.3085798000000002E-7</v>
      </c>
      <c r="CB1297" s="122">
        <v>1.9990750999999999E-6</v>
      </c>
      <c r="CC1297" s="122">
        <v>4.4310483000000003E-8</v>
      </c>
      <c r="CD1297" s="111">
        <v>0</v>
      </c>
      <c r="CE1297" s="154"/>
      <c r="CF1297" s="173"/>
      <c r="CG1297" s="170" t="s">
        <v>8546</v>
      </c>
      <c r="CK1297" s="100"/>
      <c r="CL1297" s="41"/>
      <c r="CM1297" s="41"/>
      <c r="CN1297" s="41"/>
      <c r="CO1297" s="41"/>
      <c r="CP1297" s="41"/>
      <c r="CQ1297" s="41"/>
    </row>
    <row r="1298" spans="1:95" ht="14.5" customHeight="1">
      <c r="A1298" s="41" t="s">
        <v>9469</v>
      </c>
      <c r="B1298" s="119" t="s">
        <v>8946</v>
      </c>
      <c r="C1298" s="120" t="str">
        <f t="shared" si="550"/>
        <v>B.044.01.118</v>
      </c>
      <c r="D1298" s="135" t="s">
        <v>8944</v>
      </c>
      <c r="E1298" s="119" t="s">
        <v>8526</v>
      </c>
      <c r="F1298" s="118" t="str">
        <f t="shared" si="551"/>
        <v>Electricity Armenia production</v>
      </c>
      <c r="G1298" s="118">
        <f t="shared" si="552"/>
        <v>2.1615225562E-2</v>
      </c>
      <c r="H1298" s="118">
        <f t="shared" si="553"/>
        <v>1.7622449500000002E-3</v>
      </c>
      <c r="I1298" s="118">
        <f t="shared" si="554"/>
        <v>2.7344638000000002E-3</v>
      </c>
      <c r="J1298" s="326">
        <f t="shared" si="555"/>
        <v>6.0792138120000002E-3</v>
      </c>
      <c r="K1298" s="118">
        <v>1.1039303E-2</v>
      </c>
      <c r="L1298" s="118">
        <v>1.3190058000000001E-3</v>
      </c>
      <c r="M1298" s="118">
        <v>1.4154580000000001E-3</v>
      </c>
      <c r="N1298" s="118">
        <v>1.1891796E-3</v>
      </c>
      <c r="O1298" s="118">
        <v>5.7306535E-4</v>
      </c>
      <c r="P1298" s="118">
        <v>0</v>
      </c>
      <c r="Q1298" s="118">
        <v>0</v>
      </c>
      <c r="R1298" s="118">
        <v>0</v>
      </c>
      <c r="S1298" s="330">
        <v>7.5832312000000002E-5</v>
      </c>
      <c r="T1298" s="118">
        <v>0</v>
      </c>
      <c r="U1298" s="118">
        <v>6.0033815000000001E-3</v>
      </c>
      <c r="V1298" s="118">
        <v>0</v>
      </c>
      <c r="W1298" s="118">
        <v>0</v>
      </c>
      <c r="X1298" s="118">
        <v>0</v>
      </c>
      <c r="Y1298" s="41"/>
      <c r="Z1298" s="327">
        <f t="shared" si="556"/>
        <v>8.3002278195488721E-2</v>
      </c>
      <c r="AA1298" s="41"/>
      <c r="AB1298" s="111">
        <v>2.1582960999999998</v>
      </c>
      <c r="AC1298" s="111">
        <v>1.0151855000000001</v>
      </c>
      <c r="AD1298" s="111">
        <v>0.81380375000000005</v>
      </c>
      <c r="AE1298" s="111">
        <v>0</v>
      </c>
      <c r="AF1298" s="111">
        <v>0</v>
      </c>
      <c r="AG1298" s="111">
        <v>1.2942192E-2</v>
      </c>
      <c r="AH1298" s="111">
        <v>0.31636467000000001</v>
      </c>
      <c r="AI1298" s="41"/>
      <c r="AJ1298" s="114">
        <v>2.1941037E-3</v>
      </c>
      <c r="AK1298" s="114">
        <v>2.0615246000000001E-3</v>
      </c>
      <c r="AL1298" s="121">
        <v>8.1176134000000003E-5</v>
      </c>
      <c r="AM1298" s="121">
        <v>5.1402910999999999E-5</v>
      </c>
      <c r="AN1298" s="113">
        <f t="shared" si="557"/>
        <v>1.2359260445999999E-7</v>
      </c>
      <c r="AO1298" s="112">
        <f t="shared" si="558"/>
        <v>3.0020759767460003E-10</v>
      </c>
      <c r="AP1298" s="112">
        <f t="shared" si="559"/>
        <v>7.1992872604000006E-3</v>
      </c>
      <c r="AQ1298" s="328">
        <v>7.7026117999999996E-8</v>
      </c>
      <c r="AR1298" s="328">
        <v>2.3240639E-10</v>
      </c>
      <c r="AS1298" s="328">
        <v>6.3496745999999997E-15</v>
      </c>
      <c r="AT1298" s="329">
        <v>0</v>
      </c>
      <c r="AU1298" s="329">
        <v>0</v>
      </c>
      <c r="AV1298" s="328">
        <v>1.7682245999999999E-10</v>
      </c>
      <c r="AW1298" s="328">
        <v>4.6389663999999999E-8</v>
      </c>
      <c r="AX1298" s="328">
        <v>2.5066042E-11</v>
      </c>
      <c r="AY1298" s="328">
        <v>4.2728815999999999E-11</v>
      </c>
      <c r="AZ1298" s="329">
        <v>0</v>
      </c>
      <c r="BA1298" s="329">
        <v>0</v>
      </c>
      <c r="BB1298" s="329">
        <v>0</v>
      </c>
      <c r="BC1298" s="329">
        <v>0</v>
      </c>
      <c r="BD1298" s="329">
        <v>0</v>
      </c>
      <c r="BE1298" s="329">
        <v>0</v>
      </c>
      <c r="BF1298" s="329">
        <v>0</v>
      </c>
      <c r="BG1298" s="329">
        <v>0</v>
      </c>
      <c r="BH1298" s="328">
        <v>1.5305603999999999E-6</v>
      </c>
      <c r="BI1298" s="329">
        <v>7.1977567000000003E-3</v>
      </c>
      <c r="BJ1298" s="329">
        <v>0</v>
      </c>
      <c r="BK1298" s="329">
        <v>0</v>
      </c>
      <c r="BL1298" s="329">
        <v>0</v>
      </c>
      <c r="BM1298" s="41"/>
      <c r="BN1298" s="122">
        <v>6.1620969E-6</v>
      </c>
      <c r="BO1298" s="122">
        <v>3.5280015999999998E-7</v>
      </c>
      <c r="BP1298" s="122">
        <v>2.3143238999999999E-6</v>
      </c>
      <c r="BQ1298" s="111">
        <v>0</v>
      </c>
      <c r="BR1298" s="122">
        <v>7.1819076E-7</v>
      </c>
      <c r="BS1298" s="122">
        <v>1.1447157E-7</v>
      </c>
      <c r="BT1298" s="111">
        <v>0</v>
      </c>
      <c r="BU1298" s="122">
        <v>1.7374320999999999E-7</v>
      </c>
      <c r="BV1298" s="111">
        <v>0</v>
      </c>
      <c r="BW1298" s="111">
        <v>0</v>
      </c>
      <c r="BX1298" s="111">
        <v>0</v>
      </c>
      <c r="BY1298" s="111">
        <v>0</v>
      </c>
      <c r="BZ1298" s="111">
        <v>0</v>
      </c>
      <c r="CA1298" s="122">
        <v>2.3980557E-7</v>
      </c>
      <c r="CB1298" s="122">
        <v>2.2121882000000002E-6</v>
      </c>
      <c r="CC1298" s="122">
        <v>3.6573537000000002E-8</v>
      </c>
      <c r="CD1298" s="111">
        <v>0</v>
      </c>
      <c r="CE1298" s="154"/>
      <c r="CF1298" s="173"/>
      <c r="CG1298" s="170" t="s">
        <v>8546</v>
      </c>
      <c r="CK1298" s="100"/>
      <c r="CL1298" s="41"/>
      <c r="CM1298" s="41"/>
      <c r="CN1298" s="41"/>
      <c r="CO1298" s="41"/>
      <c r="CP1298" s="41"/>
      <c r="CQ1298" s="41"/>
    </row>
    <row r="1299" spans="1:95" ht="14.5" customHeight="1">
      <c r="A1299" s="41" t="s">
        <v>9466</v>
      </c>
      <c r="B1299" s="119" t="s">
        <v>8946</v>
      </c>
      <c r="C1299" s="120" t="str">
        <f t="shared" si="550"/>
        <v>B.044.01.119</v>
      </c>
      <c r="D1299" s="135" t="s">
        <v>8944</v>
      </c>
      <c r="E1299" s="119" t="s">
        <v>8526</v>
      </c>
      <c r="F1299" s="118" t="str">
        <f t="shared" si="551"/>
        <v>Electricity Aruba production</v>
      </c>
      <c r="G1299" s="118">
        <f t="shared" si="552"/>
        <v>3.4484050602999999E-2</v>
      </c>
      <c r="H1299" s="118">
        <f t="shared" si="553"/>
        <v>2.4064986000000002E-3</v>
      </c>
      <c r="I1299" s="118">
        <f t="shared" si="554"/>
        <v>7.2831346000000003E-3</v>
      </c>
      <c r="J1299" s="326">
        <f t="shared" si="555"/>
        <v>6.0070403000000002E-5</v>
      </c>
      <c r="K1299" s="118">
        <v>2.4734347E-2</v>
      </c>
      <c r="L1299" s="118">
        <v>5.7305938000000002E-3</v>
      </c>
      <c r="M1299" s="118">
        <v>1.5525408000000001E-3</v>
      </c>
      <c r="N1299" s="118">
        <v>1.3043480999999999E-3</v>
      </c>
      <c r="O1299" s="118">
        <v>1.1021505E-3</v>
      </c>
      <c r="P1299" s="118">
        <v>0</v>
      </c>
      <c r="Q1299" s="118">
        <v>0</v>
      </c>
      <c r="R1299" s="118">
        <v>0</v>
      </c>
      <c r="S1299" s="330">
        <v>6.0070403000000002E-5</v>
      </c>
      <c r="T1299" s="118">
        <v>0</v>
      </c>
      <c r="U1299" s="118">
        <v>0</v>
      </c>
      <c r="V1299" s="118">
        <v>0</v>
      </c>
      <c r="W1299" s="118">
        <v>0</v>
      </c>
      <c r="X1299" s="118">
        <v>0</v>
      </c>
      <c r="Y1299" s="41"/>
      <c r="Z1299" s="327">
        <f t="shared" si="556"/>
        <v>0.18597253383458645</v>
      </c>
      <c r="AA1299" s="41"/>
      <c r="AB1299" s="111">
        <v>2.7692887000000002</v>
      </c>
      <c r="AC1299" s="111">
        <v>2.5995094000000001</v>
      </c>
      <c r="AD1299" s="111">
        <v>0</v>
      </c>
      <c r="AE1299" s="111">
        <v>0</v>
      </c>
      <c r="AF1299" s="111">
        <v>0</v>
      </c>
      <c r="AG1299" s="111">
        <v>0.16977928</v>
      </c>
      <c r="AH1299" s="111">
        <v>0</v>
      </c>
      <c r="AI1299" s="41"/>
      <c r="AJ1299" s="114">
        <v>5.5122215999999996E-3</v>
      </c>
      <c r="AK1299" s="114">
        <v>5.1522204E-3</v>
      </c>
      <c r="AL1299" s="114">
        <v>1.8541885000000001E-4</v>
      </c>
      <c r="AM1299" s="114">
        <v>1.7458238999999999E-4</v>
      </c>
      <c r="AN1299" s="113">
        <f t="shared" si="557"/>
        <v>3.0888611718000001E-7</v>
      </c>
      <c r="AO1299" s="112">
        <f t="shared" si="558"/>
        <v>6.8572059789899999E-10</v>
      </c>
      <c r="AP1299" s="112">
        <f t="shared" si="559"/>
        <v>2.4451315430200002E-2</v>
      </c>
      <c r="AQ1299" s="328">
        <v>1.7258251E-7</v>
      </c>
      <c r="AR1299" s="328">
        <v>5.2072309000000005E-10</v>
      </c>
      <c r="AS1299" s="328">
        <v>1.4226898999999999E-14</v>
      </c>
      <c r="AT1299" s="329">
        <v>0</v>
      </c>
      <c r="AU1299" s="329">
        <v>0</v>
      </c>
      <c r="AV1299" s="328">
        <v>1.9394717999999999E-10</v>
      </c>
      <c r="AW1299" s="328">
        <v>1.3610966E-7</v>
      </c>
      <c r="AX1299" s="328">
        <v>2.7493611000000001E-11</v>
      </c>
      <c r="AY1299" s="328">
        <v>1.3748967000000001E-10</v>
      </c>
      <c r="AZ1299" s="329">
        <v>0</v>
      </c>
      <c r="BA1299" s="329">
        <v>0</v>
      </c>
      <c r="BB1299" s="329">
        <v>0</v>
      </c>
      <c r="BC1299" s="329">
        <v>0</v>
      </c>
      <c r="BD1299" s="329">
        <v>0</v>
      </c>
      <c r="BE1299" s="329">
        <v>0</v>
      </c>
      <c r="BF1299" s="329">
        <v>0</v>
      </c>
      <c r="BG1299" s="329">
        <v>0</v>
      </c>
      <c r="BH1299" s="328">
        <v>1.2124302000000001E-6</v>
      </c>
      <c r="BI1299" s="329">
        <v>2.4450103000000001E-2</v>
      </c>
      <c r="BJ1299" s="329">
        <v>0</v>
      </c>
      <c r="BK1299" s="329">
        <v>0</v>
      </c>
      <c r="BL1299" s="329">
        <v>0</v>
      </c>
      <c r="BM1299" s="41"/>
      <c r="BN1299" s="122">
        <v>1.1710961E-5</v>
      </c>
      <c r="BO1299" s="122">
        <v>1.0117481E-6</v>
      </c>
      <c r="BP1299" s="122">
        <v>5.1854076999999999E-6</v>
      </c>
      <c r="BQ1299" s="111">
        <v>0</v>
      </c>
      <c r="BR1299" s="122">
        <v>1.7262953E-6</v>
      </c>
      <c r="BS1299" s="122">
        <v>1.2555779E-7</v>
      </c>
      <c r="BT1299" s="111">
        <v>0</v>
      </c>
      <c r="BU1299" s="122">
        <v>1.9056971E-7</v>
      </c>
      <c r="BV1299" s="111">
        <v>0</v>
      </c>
      <c r="BW1299" s="111">
        <v>0</v>
      </c>
      <c r="BX1299" s="111">
        <v>0</v>
      </c>
      <c r="BY1299" s="111">
        <v>0</v>
      </c>
      <c r="BZ1299" s="111">
        <v>0</v>
      </c>
      <c r="CA1299" s="122">
        <v>3.0358646999999999E-7</v>
      </c>
      <c r="CB1299" s="122">
        <v>3.1388244999999999E-6</v>
      </c>
      <c r="CC1299" s="122">
        <v>2.8971649E-8</v>
      </c>
      <c r="CD1299" s="111">
        <v>0</v>
      </c>
      <c r="CE1299" s="154"/>
      <c r="CF1299" s="173"/>
      <c r="CG1299" s="170" t="s">
        <v>8546</v>
      </c>
      <c r="CK1299" s="100"/>
      <c r="CL1299" s="41"/>
      <c r="CM1299" s="41"/>
      <c r="CN1299" s="41"/>
      <c r="CO1299" s="41"/>
      <c r="CP1299" s="41"/>
      <c r="CQ1299" s="41"/>
    </row>
    <row r="1300" spans="1:95" ht="14.5" customHeight="1">
      <c r="A1300" s="41" t="s">
        <v>9463</v>
      </c>
      <c r="B1300" s="119" t="s">
        <v>8946</v>
      </c>
      <c r="C1300" s="120" t="str">
        <f t="shared" si="550"/>
        <v>B.044.01.120</v>
      </c>
      <c r="D1300" s="135" t="s">
        <v>8944</v>
      </c>
      <c r="E1300" s="119" t="s">
        <v>8526</v>
      </c>
      <c r="F1300" s="118" t="str">
        <f t="shared" si="551"/>
        <v>Electricity Australia production</v>
      </c>
      <c r="G1300" s="118">
        <f t="shared" si="552"/>
        <v>2.7295942010000001E-2</v>
      </c>
      <c r="H1300" s="118">
        <f t="shared" si="553"/>
        <v>1.6823468899999998E-3</v>
      </c>
      <c r="I1300" s="118">
        <f t="shared" si="554"/>
        <v>2.4151125400000001E-3</v>
      </c>
      <c r="J1300" s="326">
        <f t="shared" si="555"/>
        <v>2.0864858000000001E-4</v>
      </c>
      <c r="K1300" s="118">
        <v>2.2989834000000001E-2</v>
      </c>
      <c r="L1300" s="118">
        <v>7.5756803999999997E-4</v>
      </c>
      <c r="M1300" s="118">
        <v>1.6575444999999999E-3</v>
      </c>
      <c r="N1300" s="118">
        <v>1.3925655999999999E-3</v>
      </c>
      <c r="O1300" s="118">
        <v>2.8978129E-4</v>
      </c>
      <c r="P1300" s="118">
        <v>0</v>
      </c>
      <c r="Q1300" s="118">
        <v>0</v>
      </c>
      <c r="R1300" s="118">
        <v>0</v>
      </c>
      <c r="S1300" s="118">
        <v>2.0864858000000001E-4</v>
      </c>
      <c r="T1300" s="118">
        <v>0</v>
      </c>
      <c r="U1300" s="118">
        <v>0</v>
      </c>
      <c r="V1300" s="118">
        <v>0</v>
      </c>
      <c r="W1300" s="118">
        <v>0</v>
      </c>
      <c r="X1300" s="118">
        <v>0</v>
      </c>
      <c r="Y1300" s="41"/>
      <c r="Z1300" s="327">
        <f t="shared" si="556"/>
        <v>0.1728558947368421</v>
      </c>
      <c r="AA1300" s="41"/>
      <c r="AB1300" s="111">
        <v>2.3230474999999999</v>
      </c>
      <c r="AC1300" s="111">
        <v>1.9830167000000001</v>
      </c>
      <c r="AD1300" s="111">
        <v>0</v>
      </c>
      <c r="AE1300" s="111">
        <v>0</v>
      </c>
      <c r="AF1300" s="111">
        <v>1.2756383E-2</v>
      </c>
      <c r="AG1300" s="111">
        <v>0.26207048999999999</v>
      </c>
      <c r="AH1300" s="111">
        <v>6.5203937000000003E-2</v>
      </c>
      <c r="AI1300" s="41"/>
      <c r="AJ1300" s="114">
        <v>3.4388015000000002E-3</v>
      </c>
      <c r="AK1300" s="114">
        <v>3.2470445999999999E-3</v>
      </c>
      <c r="AL1300" s="114">
        <v>1.478413E-4</v>
      </c>
      <c r="AM1300" s="121">
        <v>4.3915634999999999E-5</v>
      </c>
      <c r="AN1300" s="113">
        <f t="shared" si="557"/>
        <v>1.9466694349999999E-7</v>
      </c>
      <c r="AO1300" s="112">
        <f t="shared" si="558"/>
        <v>5.4675037047600004E-10</v>
      </c>
      <c r="AP1300" s="112">
        <f t="shared" si="559"/>
        <v>6.1506491557999999E-3</v>
      </c>
      <c r="AQ1300" s="328">
        <v>1.6041026999999999E-7</v>
      </c>
      <c r="AR1300" s="328">
        <v>4.839965E-10</v>
      </c>
      <c r="AS1300" s="328">
        <v>1.3223476E-14</v>
      </c>
      <c r="AT1300" s="329">
        <v>0</v>
      </c>
      <c r="AU1300" s="329">
        <v>0</v>
      </c>
      <c r="AV1300" s="328">
        <v>2.0706449999999999E-10</v>
      </c>
      <c r="AW1300" s="328">
        <v>3.4049609000000002E-8</v>
      </c>
      <c r="AX1300" s="328">
        <v>2.9353099E-11</v>
      </c>
      <c r="AY1300" s="328">
        <v>3.3387548E-11</v>
      </c>
      <c r="AZ1300" s="329">
        <v>0</v>
      </c>
      <c r="BA1300" s="329">
        <v>0</v>
      </c>
      <c r="BB1300" s="329">
        <v>0</v>
      </c>
      <c r="BC1300" s="329">
        <v>0</v>
      </c>
      <c r="BD1300" s="329">
        <v>0</v>
      </c>
      <c r="BE1300" s="329">
        <v>0</v>
      </c>
      <c r="BF1300" s="329">
        <v>0</v>
      </c>
      <c r="BG1300" s="329">
        <v>0</v>
      </c>
      <c r="BH1300" s="328">
        <v>4.2112558000000004E-6</v>
      </c>
      <c r="BI1300" s="329">
        <v>6.1464379000000001E-3</v>
      </c>
      <c r="BJ1300" s="329">
        <v>0</v>
      </c>
      <c r="BK1300" s="329">
        <v>0</v>
      </c>
      <c r="BL1300" s="329">
        <v>0</v>
      </c>
      <c r="BM1300" s="41"/>
      <c r="BN1300" s="122">
        <v>8.6225074999999997E-6</v>
      </c>
      <c r="BO1300" s="122">
        <v>2.9835515000000002E-7</v>
      </c>
      <c r="BP1300" s="122">
        <v>4.8196809000000004E-6</v>
      </c>
      <c r="BQ1300" s="111">
        <v>0</v>
      </c>
      <c r="BR1300" s="122">
        <v>4.0518103999999999E-7</v>
      </c>
      <c r="BS1300" s="122">
        <v>1.3404970000000001E-7</v>
      </c>
      <c r="BT1300" s="111">
        <v>0</v>
      </c>
      <c r="BU1300" s="122">
        <v>2.034586E-7</v>
      </c>
      <c r="BV1300" s="111">
        <v>0</v>
      </c>
      <c r="BW1300" s="111">
        <v>0</v>
      </c>
      <c r="BX1300" s="111">
        <v>0</v>
      </c>
      <c r="BY1300" s="111">
        <v>0</v>
      </c>
      <c r="BZ1300" s="111">
        <v>0</v>
      </c>
      <c r="CA1300" s="122">
        <v>2.7336861000000001E-7</v>
      </c>
      <c r="CB1300" s="122">
        <v>2.3877832999999998E-6</v>
      </c>
      <c r="CC1300" s="122">
        <v>1.0063015E-7</v>
      </c>
      <c r="CD1300" s="111">
        <v>0</v>
      </c>
      <c r="CE1300" s="154"/>
      <c r="CF1300" s="173"/>
      <c r="CG1300" s="170" t="s">
        <v>8546</v>
      </c>
      <c r="CK1300" s="42"/>
      <c r="CL1300" s="41"/>
      <c r="CM1300" s="41"/>
      <c r="CN1300" s="41"/>
      <c r="CO1300" s="41"/>
      <c r="CP1300" s="41"/>
      <c r="CQ1300" s="41"/>
    </row>
    <row r="1301" spans="1:95" ht="14.5" customHeight="1">
      <c r="A1301" s="41" t="s">
        <v>9460</v>
      </c>
      <c r="B1301" s="119" t="s">
        <v>8946</v>
      </c>
      <c r="C1301" s="120" t="str">
        <f t="shared" si="550"/>
        <v>B.044.01.121</v>
      </c>
      <c r="D1301" s="135" t="s">
        <v>8944</v>
      </c>
      <c r="E1301" s="119" t="s">
        <v>8526</v>
      </c>
      <c r="F1301" s="118" t="str">
        <f t="shared" si="551"/>
        <v>Electricity Azerbaijan production</v>
      </c>
      <c r="G1301" s="118">
        <f t="shared" si="552"/>
        <v>3.4968237124999996E-2</v>
      </c>
      <c r="H1301" s="118">
        <f t="shared" si="553"/>
        <v>3.4002654000000001E-3</v>
      </c>
      <c r="I1301" s="118">
        <f t="shared" si="554"/>
        <v>6.4858436E-3</v>
      </c>
      <c r="J1301" s="326">
        <f t="shared" si="555"/>
        <v>1.3242125E-5</v>
      </c>
      <c r="K1301" s="118">
        <v>2.5068885999999999E-2</v>
      </c>
      <c r="L1301" s="118">
        <v>3.9179410999999999E-3</v>
      </c>
      <c r="M1301" s="118">
        <v>2.5679025000000001E-3</v>
      </c>
      <c r="N1301" s="118">
        <v>2.1573917000000001E-3</v>
      </c>
      <c r="O1301" s="118">
        <v>1.2428737E-3</v>
      </c>
      <c r="P1301" s="118">
        <v>0</v>
      </c>
      <c r="Q1301" s="118">
        <v>0</v>
      </c>
      <c r="R1301" s="118">
        <v>0</v>
      </c>
      <c r="S1301" s="330">
        <v>1.3242125E-5</v>
      </c>
      <c r="T1301" s="118">
        <v>0</v>
      </c>
      <c r="U1301" s="118">
        <v>0</v>
      </c>
      <c r="V1301" s="118">
        <v>0</v>
      </c>
      <c r="W1301" s="118">
        <v>0</v>
      </c>
      <c r="X1301" s="118">
        <v>0</v>
      </c>
      <c r="Y1301" s="41"/>
      <c r="Z1301" s="327">
        <f t="shared" si="556"/>
        <v>0.18848786466165413</v>
      </c>
      <c r="AA1301" s="41"/>
      <c r="AB1301" s="111">
        <v>2.5143396</v>
      </c>
      <c r="AC1301" s="111">
        <v>2.4574975000000001</v>
      </c>
      <c r="AD1301" s="111">
        <v>0</v>
      </c>
      <c r="AE1301" s="111">
        <v>0</v>
      </c>
      <c r="AF1301" s="111">
        <v>0</v>
      </c>
      <c r="AG1301" s="111">
        <v>5.5789474E-3</v>
      </c>
      <c r="AH1301" s="111">
        <v>5.1263158000000003E-2</v>
      </c>
      <c r="AI1301" s="41"/>
      <c r="AJ1301" s="114">
        <v>5.167568E-3</v>
      </c>
      <c r="AK1301" s="114">
        <v>4.8418797999999997E-3</v>
      </c>
      <c r="AL1301" s="114">
        <v>1.8469237000000001E-4</v>
      </c>
      <c r="AM1301" s="114">
        <v>1.4099581999999999E-4</v>
      </c>
      <c r="AN1301" s="113">
        <f t="shared" si="557"/>
        <v>2.9028055863999998E-7</v>
      </c>
      <c r="AO1301" s="112">
        <f t="shared" si="558"/>
        <v>6.8303392232199995E-10</v>
      </c>
      <c r="AP1301" s="112">
        <f t="shared" si="559"/>
        <v>1.9747313272249999E-2</v>
      </c>
      <c r="AQ1301" s="328">
        <v>1.7491673999999999E-7</v>
      </c>
      <c r="AR1301" s="328">
        <v>5.2776601999999998E-10</v>
      </c>
      <c r="AS1301" s="328">
        <v>1.4419321999999999E-14</v>
      </c>
      <c r="AT1301" s="329">
        <v>0</v>
      </c>
      <c r="AU1301" s="329">
        <v>0</v>
      </c>
      <c r="AV1301" s="328">
        <v>3.2078863999999998E-10</v>
      </c>
      <c r="AW1301" s="328">
        <v>1.1504303E-7</v>
      </c>
      <c r="AX1301" s="328">
        <v>4.5474432999999999E-11</v>
      </c>
      <c r="AY1301" s="328">
        <v>1.0977905E-10</v>
      </c>
      <c r="AZ1301" s="329">
        <v>0</v>
      </c>
      <c r="BA1301" s="329">
        <v>0</v>
      </c>
      <c r="BB1301" s="329">
        <v>0</v>
      </c>
      <c r="BC1301" s="329">
        <v>0</v>
      </c>
      <c r="BD1301" s="329">
        <v>0</v>
      </c>
      <c r="BE1301" s="329">
        <v>0</v>
      </c>
      <c r="BF1301" s="329">
        <v>0</v>
      </c>
      <c r="BG1301" s="329">
        <v>0</v>
      </c>
      <c r="BH1301" s="328">
        <v>2.6727224999999999E-7</v>
      </c>
      <c r="BI1301" s="329">
        <v>1.9747046000000001E-2</v>
      </c>
      <c r="BJ1301" s="329">
        <v>0</v>
      </c>
      <c r="BK1301" s="329">
        <v>0</v>
      </c>
      <c r="BL1301" s="329">
        <v>0</v>
      </c>
      <c r="BM1301" s="41"/>
      <c r="BN1301" s="122">
        <v>1.1653058E-5</v>
      </c>
      <c r="BO1301" s="122">
        <v>8.6246232000000001E-7</v>
      </c>
      <c r="BP1301" s="122">
        <v>5.2555417999999999E-6</v>
      </c>
      <c r="BQ1301" s="111">
        <v>0</v>
      </c>
      <c r="BR1301" s="122">
        <v>1.6680484999999999E-6</v>
      </c>
      <c r="BS1301" s="122">
        <v>2.0767259E-7</v>
      </c>
      <c r="BT1301" s="111">
        <v>0</v>
      </c>
      <c r="BU1301" s="122">
        <v>3.152023E-7</v>
      </c>
      <c r="BV1301" s="111">
        <v>0</v>
      </c>
      <c r="BW1301" s="111">
        <v>0</v>
      </c>
      <c r="BX1301" s="111">
        <v>0</v>
      </c>
      <c r="BY1301" s="111">
        <v>0</v>
      </c>
      <c r="BZ1301" s="111">
        <v>0</v>
      </c>
      <c r="CA1301" s="122">
        <v>4.4948947000000002E-7</v>
      </c>
      <c r="CB1301" s="122">
        <v>2.8882541999999998E-6</v>
      </c>
      <c r="CC1301" s="122">
        <v>6.3866093999999999E-9</v>
      </c>
      <c r="CD1301" s="111">
        <v>0</v>
      </c>
      <c r="CE1301" s="154"/>
      <c r="CF1301" s="173"/>
      <c r="CG1301" s="170" t="s">
        <v>8546</v>
      </c>
      <c r="CK1301" s="100"/>
      <c r="CL1301" s="41"/>
      <c r="CM1301" s="41"/>
      <c r="CN1301" s="41"/>
      <c r="CO1301" s="41"/>
      <c r="CP1301" s="41"/>
      <c r="CQ1301" s="41"/>
    </row>
    <row r="1302" spans="1:95" ht="14.5" customHeight="1">
      <c r="A1302" s="41" t="s">
        <v>9457</v>
      </c>
      <c r="B1302" s="119" t="s">
        <v>8946</v>
      </c>
      <c r="C1302" s="120" t="str">
        <f t="shared" si="550"/>
        <v>B.044.01.122</v>
      </c>
      <c r="D1302" s="135" t="s">
        <v>8944</v>
      </c>
      <c r="E1302" s="119" t="s">
        <v>8526</v>
      </c>
      <c r="F1302" s="118" t="str">
        <f t="shared" si="551"/>
        <v>Electricity Bahamas production</v>
      </c>
      <c r="G1302" s="118">
        <f t="shared" si="552"/>
        <v>4.0922396399999998E-2</v>
      </c>
      <c r="H1302" s="118">
        <f t="shared" si="553"/>
        <v>2.8650435999999996E-3</v>
      </c>
      <c r="I1302" s="118">
        <f t="shared" si="554"/>
        <v>8.6645457999999995E-3</v>
      </c>
      <c r="J1302" s="326">
        <f t="shared" si="555"/>
        <v>0</v>
      </c>
      <c r="K1302" s="118">
        <v>2.9392807E-2</v>
      </c>
      <c r="L1302" s="118">
        <v>6.8177300999999997E-3</v>
      </c>
      <c r="M1302" s="118">
        <v>1.8468156999999999E-3</v>
      </c>
      <c r="N1302" s="118">
        <v>1.5515794999999999E-3</v>
      </c>
      <c r="O1302" s="118">
        <v>1.3134640999999999E-3</v>
      </c>
      <c r="P1302" s="118">
        <v>0</v>
      </c>
      <c r="Q1302" s="118">
        <v>0</v>
      </c>
      <c r="R1302" s="118">
        <v>0</v>
      </c>
      <c r="S1302" s="118">
        <v>0</v>
      </c>
      <c r="T1302" s="118">
        <v>0</v>
      </c>
      <c r="U1302" s="118">
        <v>0</v>
      </c>
      <c r="V1302" s="118">
        <v>0</v>
      </c>
      <c r="W1302" s="118">
        <v>0</v>
      </c>
      <c r="X1302" s="118">
        <v>0</v>
      </c>
      <c r="Y1302" s="41"/>
      <c r="Z1302" s="327">
        <f t="shared" si="556"/>
        <v>0.22099854887218043</v>
      </c>
      <c r="AA1302" s="41"/>
      <c r="AB1302" s="111">
        <v>3.0994152000000001</v>
      </c>
      <c r="AC1302" s="111">
        <v>3.0994152000000001</v>
      </c>
      <c r="AD1302" s="111">
        <v>0</v>
      </c>
      <c r="AE1302" s="111">
        <v>0</v>
      </c>
      <c r="AF1302" s="111">
        <v>0</v>
      </c>
      <c r="AG1302" s="111">
        <v>0</v>
      </c>
      <c r="AH1302" s="111">
        <v>0</v>
      </c>
      <c r="AI1302" s="41"/>
      <c r="AJ1302" s="114">
        <v>6.5547851999999997E-3</v>
      </c>
      <c r="AK1302" s="114">
        <v>6.1262399000000002E-3</v>
      </c>
      <c r="AL1302" s="114">
        <v>2.2039967000000001E-4</v>
      </c>
      <c r="AM1302" s="114">
        <v>2.0814561E-4</v>
      </c>
      <c r="AN1302" s="113">
        <f t="shared" si="557"/>
        <v>3.6728056872000001E-7</v>
      </c>
      <c r="AO1302" s="112">
        <f t="shared" si="558"/>
        <v>8.1508754938899991E-10</v>
      </c>
      <c r="AP1302" s="112">
        <f t="shared" si="559"/>
        <v>2.9152047E-2</v>
      </c>
      <c r="AQ1302" s="328">
        <v>2.0508666E-7</v>
      </c>
      <c r="AR1302" s="328">
        <v>6.1879595000000003E-10</v>
      </c>
      <c r="AS1302" s="328">
        <v>1.6906389000000001E-14</v>
      </c>
      <c r="AT1302" s="329">
        <v>0</v>
      </c>
      <c r="AU1302" s="329">
        <v>0</v>
      </c>
      <c r="AV1302" s="328">
        <v>2.3070872000000001E-10</v>
      </c>
      <c r="AW1302" s="328">
        <v>1.6196319999999999E-7</v>
      </c>
      <c r="AX1302" s="328">
        <v>3.2704862999999997E-11</v>
      </c>
      <c r="AY1302" s="328">
        <v>1.6356983E-10</v>
      </c>
      <c r="AZ1302" s="329">
        <v>0</v>
      </c>
      <c r="BA1302" s="329">
        <v>0</v>
      </c>
      <c r="BB1302" s="329">
        <v>0</v>
      </c>
      <c r="BC1302" s="329">
        <v>0</v>
      </c>
      <c r="BD1302" s="329">
        <v>0</v>
      </c>
      <c r="BE1302" s="329">
        <v>0</v>
      </c>
      <c r="BF1302" s="329">
        <v>0</v>
      </c>
      <c r="BG1302" s="329">
        <v>0</v>
      </c>
      <c r="BH1302" s="329">
        <v>0</v>
      </c>
      <c r="BI1302" s="329">
        <v>2.9152047E-2</v>
      </c>
      <c r="BJ1302" s="329">
        <v>0</v>
      </c>
      <c r="BK1302" s="329">
        <v>0</v>
      </c>
      <c r="BL1302" s="329">
        <v>0</v>
      </c>
      <c r="BM1302" s="41"/>
      <c r="BN1302" s="122">
        <v>1.3901083999999999E-5</v>
      </c>
      <c r="BO1302" s="122">
        <v>1.2036554999999999E-6</v>
      </c>
      <c r="BP1302" s="122">
        <v>6.1620259999999999E-6</v>
      </c>
      <c r="BQ1302" s="111">
        <v>0</v>
      </c>
      <c r="BR1302" s="122">
        <v>2.0557718000000001E-6</v>
      </c>
      <c r="BS1302" s="122">
        <v>1.4935652999999999E-7</v>
      </c>
      <c r="BT1302" s="111">
        <v>0</v>
      </c>
      <c r="BU1302" s="122">
        <v>2.2669108E-7</v>
      </c>
      <c r="BV1302" s="111">
        <v>0</v>
      </c>
      <c r="BW1302" s="111">
        <v>0</v>
      </c>
      <c r="BX1302" s="111">
        <v>0</v>
      </c>
      <c r="BY1302" s="111">
        <v>0</v>
      </c>
      <c r="BZ1302" s="111">
        <v>0</v>
      </c>
      <c r="CA1302" s="122">
        <v>3.6113836E-7</v>
      </c>
      <c r="CB1302" s="122">
        <v>3.7424447999999998E-6</v>
      </c>
      <c r="CC1302" s="111">
        <v>0</v>
      </c>
      <c r="CD1302" s="111">
        <v>0</v>
      </c>
      <c r="CE1302" s="154"/>
      <c r="CF1302" s="173"/>
      <c r="CG1302" s="170" t="s">
        <v>8546</v>
      </c>
      <c r="CK1302" s="100"/>
      <c r="CL1302" s="41"/>
      <c r="CM1302" s="41"/>
      <c r="CN1302" s="41"/>
      <c r="CO1302" s="41"/>
      <c r="CP1302" s="41"/>
      <c r="CQ1302" s="41"/>
    </row>
    <row r="1303" spans="1:95" ht="14.5" customHeight="1">
      <c r="A1303" s="41" t="s">
        <v>9454</v>
      </c>
      <c r="B1303" s="119" t="s">
        <v>8946</v>
      </c>
      <c r="C1303" s="120" t="str">
        <f t="shared" si="550"/>
        <v>B.044.01.123</v>
      </c>
      <c r="D1303" s="135" t="s">
        <v>8944</v>
      </c>
      <c r="E1303" s="119" t="s">
        <v>8526</v>
      </c>
      <c r="F1303" s="118" t="str">
        <f t="shared" si="551"/>
        <v>Electricity Bahrain production</v>
      </c>
      <c r="G1303" s="118">
        <f t="shared" si="552"/>
        <v>3.4833119385889996E-2</v>
      </c>
      <c r="H1303" s="118">
        <f t="shared" si="553"/>
        <v>3.9683002000000002E-3</v>
      </c>
      <c r="I1303" s="118">
        <f t="shared" si="554"/>
        <v>5.9065592999999993E-3</v>
      </c>
      <c r="J1303" s="326">
        <f t="shared" si="555"/>
        <v>3.7788589000000002E-7</v>
      </c>
      <c r="K1303" s="118">
        <v>2.4957882000000001E-2</v>
      </c>
      <c r="L1303" s="118">
        <v>2.7460677999999999E-3</v>
      </c>
      <c r="M1303" s="118">
        <v>3.1604914999999998E-3</v>
      </c>
      <c r="N1303" s="118">
        <v>2.6552480999999998E-3</v>
      </c>
      <c r="O1303" s="118">
        <v>1.3130520999999999E-3</v>
      </c>
      <c r="P1303" s="118">
        <v>0</v>
      </c>
      <c r="Q1303" s="118">
        <v>0</v>
      </c>
      <c r="R1303" s="118">
        <v>0</v>
      </c>
      <c r="S1303" s="330">
        <v>3.7788589000000002E-7</v>
      </c>
      <c r="T1303" s="118">
        <v>0</v>
      </c>
      <c r="U1303" s="118">
        <v>0</v>
      </c>
      <c r="V1303" s="118">
        <v>0</v>
      </c>
      <c r="W1303" s="118">
        <v>0</v>
      </c>
      <c r="X1303" s="118">
        <v>0</v>
      </c>
      <c r="Y1303" s="41"/>
      <c r="Z1303" s="327">
        <f t="shared" si="556"/>
        <v>0.18765324812030074</v>
      </c>
      <c r="AA1303" s="41"/>
      <c r="AB1303" s="111">
        <v>2.3364378000000001</v>
      </c>
      <c r="AC1303" s="111">
        <v>2.3361065000000001</v>
      </c>
      <c r="AD1303" s="111">
        <v>0</v>
      </c>
      <c r="AE1303" s="111">
        <v>0</v>
      </c>
      <c r="AF1303" s="111">
        <v>0</v>
      </c>
      <c r="AG1303" s="111">
        <v>3.3132877E-4</v>
      </c>
      <c r="AH1303" s="111">
        <v>0</v>
      </c>
      <c r="AI1303" s="41"/>
      <c r="AJ1303" s="114">
        <v>4.8875995999999996E-3</v>
      </c>
      <c r="AK1303" s="114">
        <v>4.5874651999999998E-3</v>
      </c>
      <c r="AL1303" s="114">
        <v>1.8187307E-4</v>
      </c>
      <c r="AM1303" s="114">
        <v>1.1826133999999999E-4</v>
      </c>
      <c r="AN1303" s="113">
        <f t="shared" si="557"/>
        <v>2.7502789631000002E-7</v>
      </c>
      <c r="AO1303" s="112">
        <f t="shared" si="558"/>
        <v>6.7260749147399998E-10</v>
      </c>
      <c r="AP1303" s="112">
        <f t="shared" si="559"/>
        <v>1.65632126270546E-2</v>
      </c>
      <c r="AQ1303" s="328">
        <v>1.7414222E-7</v>
      </c>
      <c r="AR1303" s="328">
        <v>5.2542910000000004E-10</v>
      </c>
      <c r="AS1303" s="328">
        <v>1.4355473999999999E-14</v>
      </c>
      <c r="AT1303" s="329">
        <v>0</v>
      </c>
      <c r="AU1303" s="329">
        <v>0</v>
      </c>
      <c r="AV1303" s="328">
        <v>3.9481630999999999E-10</v>
      </c>
      <c r="AW1303" s="328">
        <v>1.0049086E-7</v>
      </c>
      <c r="AX1303" s="328">
        <v>5.5968466000000001E-11</v>
      </c>
      <c r="AY1303" s="328">
        <v>9.1195569999999994E-11</v>
      </c>
      <c r="AZ1303" s="329">
        <v>0</v>
      </c>
      <c r="BA1303" s="329">
        <v>0</v>
      </c>
      <c r="BB1303" s="329">
        <v>0</v>
      </c>
      <c r="BC1303" s="329">
        <v>0</v>
      </c>
      <c r="BD1303" s="329">
        <v>0</v>
      </c>
      <c r="BE1303" s="329">
        <v>0</v>
      </c>
      <c r="BF1303" s="329">
        <v>0</v>
      </c>
      <c r="BG1303" s="329">
        <v>0</v>
      </c>
      <c r="BH1303" s="328">
        <v>7.6270546000000003E-9</v>
      </c>
      <c r="BI1303" s="329">
        <v>1.6563205000000001E-2</v>
      </c>
      <c r="BJ1303" s="329">
        <v>0</v>
      </c>
      <c r="BK1303" s="329">
        <v>0</v>
      </c>
      <c r="BL1303" s="329">
        <v>0</v>
      </c>
      <c r="BM1303" s="41"/>
      <c r="BN1303" s="122">
        <v>1.1471645E-5</v>
      </c>
      <c r="BO1303" s="122">
        <v>7.5871413999999998E-7</v>
      </c>
      <c r="BP1303" s="122">
        <v>5.2322705E-6</v>
      </c>
      <c r="BQ1303" s="111">
        <v>0</v>
      </c>
      <c r="BR1303" s="122">
        <v>1.6096654000000001E-6</v>
      </c>
      <c r="BS1303" s="122">
        <v>2.5559672999999998E-7</v>
      </c>
      <c r="BT1303" s="111">
        <v>0</v>
      </c>
      <c r="BU1303" s="122">
        <v>3.8794083000000001E-7</v>
      </c>
      <c r="BV1303" s="111">
        <v>0</v>
      </c>
      <c r="BW1303" s="111">
        <v>0</v>
      </c>
      <c r="BX1303" s="111">
        <v>0</v>
      </c>
      <c r="BY1303" s="111">
        <v>0</v>
      </c>
      <c r="BZ1303" s="111">
        <v>0</v>
      </c>
      <c r="CA1303" s="122">
        <v>5.3356295000000003E-7</v>
      </c>
      <c r="CB1303" s="122">
        <v>2.6937120000000001E-6</v>
      </c>
      <c r="CC1303" s="122">
        <v>1.8225243000000001E-10</v>
      </c>
      <c r="CD1303" s="111">
        <v>0</v>
      </c>
      <c r="CE1303" s="154"/>
      <c r="CF1303" s="173"/>
      <c r="CG1303" s="170" t="s">
        <v>8546</v>
      </c>
      <c r="CK1303" s="100"/>
      <c r="CL1303" s="41"/>
      <c r="CM1303" s="41"/>
      <c r="CN1303" s="41"/>
      <c r="CO1303" s="41"/>
      <c r="CP1303" s="41"/>
      <c r="CQ1303" s="41"/>
    </row>
    <row r="1304" spans="1:95" ht="14.5" customHeight="1">
      <c r="A1304" s="41" t="s">
        <v>9451</v>
      </c>
      <c r="B1304" s="119" t="s">
        <v>8946</v>
      </c>
      <c r="C1304" s="120" t="str">
        <f t="shared" si="550"/>
        <v>B.044.01.124</v>
      </c>
      <c r="D1304" s="135" t="s">
        <v>8944</v>
      </c>
      <c r="E1304" s="119" t="s">
        <v>8526</v>
      </c>
      <c r="F1304" s="118" t="str">
        <f t="shared" si="551"/>
        <v>Electricity Bangladesh production</v>
      </c>
      <c r="G1304" s="118">
        <f t="shared" si="552"/>
        <v>3.7351320041000002E-2</v>
      </c>
      <c r="H1304" s="118">
        <f t="shared" si="553"/>
        <v>3.6087109000000001E-3</v>
      </c>
      <c r="I1304" s="118">
        <f t="shared" si="554"/>
        <v>6.3661519000000003E-3</v>
      </c>
      <c r="J1304" s="326">
        <f t="shared" si="555"/>
        <v>1.1505241E-5</v>
      </c>
      <c r="K1304" s="118">
        <v>2.7364952000000001E-2</v>
      </c>
      <c r="L1304" s="118">
        <v>3.6389602000000002E-3</v>
      </c>
      <c r="M1304" s="118">
        <v>2.7271917000000001E-3</v>
      </c>
      <c r="N1304" s="118">
        <v>2.2912166000000002E-3</v>
      </c>
      <c r="O1304" s="118">
        <v>1.3174943000000001E-3</v>
      </c>
      <c r="P1304" s="118">
        <v>0</v>
      </c>
      <c r="Q1304" s="118">
        <v>0</v>
      </c>
      <c r="R1304" s="118">
        <v>0</v>
      </c>
      <c r="S1304" s="330">
        <v>1.1505241E-5</v>
      </c>
      <c r="T1304" s="118">
        <v>0</v>
      </c>
      <c r="U1304" s="118">
        <v>0</v>
      </c>
      <c r="V1304" s="118">
        <v>0</v>
      </c>
      <c r="W1304" s="118">
        <v>0</v>
      </c>
      <c r="X1304" s="118">
        <v>0</v>
      </c>
      <c r="Y1304" s="41"/>
      <c r="Z1304" s="327">
        <f t="shared" si="556"/>
        <v>0.20575151879699249</v>
      </c>
      <c r="AA1304" s="41"/>
      <c r="AB1304" s="111">
        <v>2.6062438999999999</v>
      </c>
      <c r="AC1304" s="111">
        <v>2.5857421</v>
      </c>
      <c r="AD1304" s="111">
        <v>0</v>
      </c>
      <c r="AE1304" s="111">
        <v>0</v>
      </c>
      <c r="AF1304" s="111">
        <v>3.7051442000000001E-4</v>
      </c>
      <c r="AG1304" s="111">
        <v>8.1513174000000001E-3</v>
      </c>
      <c r="AH1304" s="111">
        <v>1.1979966999999999E-2</v>
      </c>
      <c r="AI1304" s="41"/>
      <c r="AJ1304" s="114">
        <v>5.3924769999999997E-3</v>
      </c>
      <c r="AK1304" s="114">
        <v>5.0696899000000004E-3</v>
      </c>
      <c r="AL1304" s="114">
        <v>1.9738146E-4</v>
      </c>
      <c r="AM1304" s="114">
        <v>1.2540568E-4</v>
      </c>
      <c r="AN1304" s="113">
        <f t="shared" si="557"/>
        <v>3.0393823743999996E-7</v>
      </c>
      <c r="AO1304" s="112">
        <f t="shared" si="558"/>
        <v>7.2996102299100002E-10</v>
      </c>
      <c r="AP1304" s="112">
        <f t="shared" si="559"/>
        <v>1.7563820215880002E-2</v>
      </c>
      <c r="AQ1304" s="328">
        <v>1.9093740999999999E-7</v>
      </c>
      <c r="AR1304" s="328">
        <v>5.7610425000000002E-10</v>
      </c>
      <c r="AS1304" s="328">
        <v>1.5739990999999999E-14</v>
      </c>
      <c r="AT1304" s="329">
        <v>0</v>
      </c>
      <c r="AU1304" s="329">
        <v>0</v>
      </c>
      <c r="AV1304" s="328">
        <v>3.4068744000000001E-10</v>
      </c>
      <c r="AW1304" s="328">
        <v>1.1266014E-7</v>
      </c>
      <c r="AX1304" s="328">
        <v>4.8295252999999997E-11</v>
      </c>
      <c r="AY1304" s="328">
        <v>1.0554577999999999E-10</v>
      </c>
      <c r="AZ1304" s="329">
        <v>0</v>
      </c>
      <c r="BA1304" s="329">
        <v>0</v>
      </c>
      <c r="BB1304" s="329">
        <v>0</v>
      </c>
      <c r="BC1304" s="329">
        <v>0</v>
      </c>
      <c r="BD1304" s="329">
        <v>0</v>
      </c>
      <c r="BE1304" s="329">
        <v>0</v>
      </c>
      <c r="BF1304" s="329">
        <v>0</v>
      </c>
      <c r="BG1304" s="329">
        <v>0</v>
      </c>
      <c r="BH1304" s="328">
        <v>2.3221588000000001E-7</v>
      </c>
      <c r="BI1304" s="329">
        <v>1.7563588000000002E-2</v>
      </c>
      <c r="BJ1304" s="329">
        <v>0</v>
      </c>
      <c r="BK1304" s="329">
        <v>0</v>
      </c>
      <c r="BL1304" s="329">
        <v>0</v>
      </c>
      <c r="BM1304" s="41"/>
      <c r="BN1304" s="122">
        <v>1.2367051999999999E-5</v>
      </c>
      <c r="BO1304" s="122">
        <v>8.3982812999999996E-7</v>
      </c>
      <c r="BP1304" s="122">
        <v>5.7368983000000003E-6</v>
      </c>
      <c r="BQ1304" s="111">
        <v>0</v>
      </c>
      <c r="BR1304" s="122">
        <v>1.7065890999999999E-6</v>
      </c>
      <c r="BS1304" s="122">
        <v>2.2055471000000001E-7</v>
      </c>
      <c r="BT1304" s="111">
        <v>0</v>
      </c>
      <c r="BU1304" s="122">
        <v>3.3475457999999999E-7</v>
      </c>
      <c r="BV1304" s="111">
        <v>0</v>
      </c>
      <c r="BW1304" s="111">
        <v>0</v>
      </c>
      <c r="BX1304" s="111">
        <v>0</v>
      </c>
      <c r="BY1304" s="111">
        <v>0</v>
      </c>
      <c r="BZ1304" s="111">
        <v>0</v>
      </c>
      <c r="CA1304" s="122">
        <v>4.7242962999999998E-7</v>
      </c>
      <c r="CB1304" s="122">
        <v>3.0504489999999999E-6</v>
      </c>
      <c r="CC1304" s="122">
        <v>5.5489190000000004E-9</v>
      </c>
      <c r="CD1304" s="111">
        <v>0</v>
      </c>
      <c r="CE1304" s="154"/>
      <c r="CF1304" s="173"/>
      <c r="CG1304" s="170" t="s">
        <v>8546</v>
      </c>
      <c r="CK1304" s="100"/>
      <c r="CL1304" s="41"/>
      <c r="CM1304" s="41"/>
      <c r="CN1304" s="41"/>
      <c r="CO1304" s="41"/>
      <c r="CP1304" s="41"/>
      <c r="CQ1304" s="41"/>
    </row>
    <row r="1305" spans="1:95" ht="14.5" customHeight="1">
      <c r="A1305" s="41" t="s">
        <v>9448</v>
      </c>
      <c r="B1305" s="119" t="s">
        <v>8946</v>
      </c>
      <c r="C1305" s="120" t="str">
        <f t="shared" si="550"/>
        <v>B.044.01.125</v>
      </c>
      <c r="D1305" s="135" t="s">
        <v>8944</v>
      </c>
      <c r="E1305" s="119" t="s">
        <v>8526</v>
      </c>
      <c r="F1305" s="118" t="str">
        <f t="shared" si="551"/>
        <v>Electricity Barbados production</v>
      </c>
      <c r="G1305" s="118">
        <f t="shared" si="552"/>
        <v>3.8259226559999998E-2</v>
      </c>
      <c r="H1305" s="118">
        <f t="shared" si="553"/>
        <v>2.6511683000000003E-3</v>
      </c>
      <c r="I1305" s="118">
        <f t="shared" si="554"/>
        <v>8.0617399999999995E-3</v>
      </c>
      <c r="J1305" s="326">
        <f t="shared" si="555"/>
        <v>8.9760259999999999E-5</v>
      </c>
      <c r="K1305" s="118">
        <v>2.7456557999999999E-2</v>
      </c>
      <c r="L1305" s="118">
        <v>6.3530039999999998E-3</v>
      </c>
      <c r="M1305" s="118">
        <v>1.708736E-3</v>
      </c>
      <c r="N1305" s="118">
        <v>1.4355735000000001E-3</v>
      </c>
      <c r="O1305" s="118">
        <v>1.2155948E-3</v>
      </c>
      <c r="P1305" s="118">
        <v>0</v>
      </c>
      <c r="Q1305" s="118">
        <v>0</v>
      </c>
      <c r="R1305" s="118">
        <v>0</v>
      </c>
      <c r="S1305" s="330">
        <v>8.9760259999999999E-5</v>
      </c>
      <c r="T1305" s="118">
        <v>0</v>
      </c>
      <c r="U1305" s="118">
        <v>0</v>
      </c>
      <c r="V1305" s="118">
        <v>0</v>
      </c>
      <c r="W1305" s="118">
        <v>0</v>
      </c>
      <c r="X1305" s="118">
        <v>0</v>
      </c>
      <c r="Y1305" s="41"/>
      <c r="Z1305" s="327">
        <f t="shared" si="556"/>
        <v>0.20644028571428569</v>
      </c>
      <c r="AA1305" s="41"/>
      <c r="AB1305" s="111">
        <v>2.9463845000000002</v>
      </c>
      <c r="AC1305" s="111">
        <v>2.8676830999999998</v>
      </c>
      <c r="AD1305" s="111">
        <v>0</v>
      </c>
      <c r="AE1305" s="111">
        <v>0</v>
      </c>
      <c r="AF1305" s="111">
        <v>0</v>
      </c>
      <c r="AG1305" s="111">
        <v>7.8701420999999994E-2</v>
      </c>
      <c r="AH1305" s="111">
        <v>0</v>
      </c>
      <c r="AI1305" s="41"/>
      <c r="AJ1305" s="114">
        <v>6.1106041999999996E-3</v>
      </c>
      <c r="AK1305" s="114">
        <v>5.7123414999999999E-3</v>
      </c>
      <c r="AL1305" s="114">
        <v>2.0566643000000001E-4</v>
      </c>
      <c r="AM1305" s="114">
        <v>1.9259624999999999E-4</v>
      </c>
      <c r="AN1305" s="113">
        <f t="shared" si="557"/>
        <v>3.4246650946000005E-7</v>
      </c>
      <c r="AO1305" s="112">
        <f t="shared" si="558"/>
        <v>7.6060072068200002E-10</v>
      </c>
      <c r="AP1305" s="112">
        <f t="shared" si="559"/>
        <v>2.6974264675000002E-2</v>
      </c>
      <c r="AQ1305" s="328">
        <v>1.9157658000000001E-7</v>
      </c>
      <c r="AR1305" s="328">
        <v>5.7803279999999998E-10</v>
      </c>
      <c r="AS1305" s="328">
        <v>1.5792682000000001E-14</v>
      </c>
      <c r="AT1305" s="329">
        <v>0</v>
      </c>
      <c r="AU1305" s="329">
        <v>0</v>
      </c>
      <c r="AV1305" s="328">
        <v>2.1345946E-10</v>
      </c>
      <c r="AW1305" s="328">
        <v>1.5067647E-7</v>
      </c>
      <c r="AX1305" s="328">
        <v>3.0259637999999999E-11</v>
      </c>
      <c r="AY1305" s="328">
        <v>1.5229249E-10</v>
      </c>
      <c r="AZ1305" s="329">
        <v>0</v>
      </c>
      <c r="BA1305" s="329">
        <v>0</v>
      </c>
      <c r="BB1305" s="329">
        <v>0</v>
      </c>
      <c r="BC1305" s="329">
        <v>0</v>
      </c>
      <c r="BD1305" s="329">
        <v>0</v>
      </c>
      <c r="BE1305" s="329">
        <v>0</v>
      </c>
      <c r="BF1305" s="329">
        <v>0</v>
      </c>
      <c r="BG1305" s="329">
        <v>0</v>
      </c>
      <c r="BH1305" s="328">
        <v>1.8116749999999999E-6</v>
      </c>
      <c r="BI1305" s="329">
        <v>2.6972453E-2</v>
      </c>
      <c r="BJ1305" s="329">
        <v>0</v>
      </c>
      <c r="BK1305" s="329">
        <v>0</v>
      </c>
      <c r="BL1305" s="329">
        <v>0</v>
      </c>
      <c r="BM1305" s="41"/>
      <c r="BN1305" s="122">
        <v>1.2972527E-5</v>
      </c>
      <c r="BO1305" s="122">
        <v>1.1202270999999999E-6</v>
      </c>
      <c r="BP1305" s="122">
        <v>5.7561028999999998E-6</v>
      </c>
      <c r="BQ1305" s="111">
        <v>0</v>
      </c>
      <c r="BR1305" s="122">
        <v>1.9077753999999999E-6</v>
      </c>
      <c r="BS1305" s="122">
        <v>1.3818968E-7</v>
      </c>
      <c r="BT1305" s="111">
        <v>0</v>
      </c>
      <c r="BU1305" s="122">
        <v>2.0974220000000001E-7</v>
      </c>
      <c r="BV1305" s="111">
        <v>0</v>
      </c>
      <c r="BW1305" s="111">
        <v>0</v>
      </c>
      <c r="BX1305" s="111">
        <v>0</v>
      </c>
      <c r="BY1305" s="111">
        <v>0</v>
      </c>
      <c r="BZ1305" s="111">
        <v>0</v>
      </c>
      <c r="CA1305" s="122">
        <v>3.3456346999999999E-7</v>
      </c>
      <c r="CB1305" s="122">
        <v>3.4626357E-6</v>
      </c>
      <c r="CC1305" s="122">
        <v>4.3290915000000003E-8</v>
      </c>
      <c r="CD1305" s="111">
        <v>0</v>
      </c>
      <c r="CE1305" s="154"/>
      <c r="CF1305" s="173"/>
      <c r="CG1305" s="170" t="s">
        <v>8546</v>
      </c>
      <c r="CK1305" s="100"/>
      <c r="CL1305" s="41"/>
      <c r="CM1305" s="41"/>
      <c r="CN1305" s="41"/>
      <c r="CO1305" s="41"/>
      <c r="CP1305" s="41"/>
      <c r="CQ1305" s="41"/>
    </row>
    <row r="1306" spans="1:95" ht="14.5" customHeight="1">
      <c r="A1306" s="41" t="s">
        <v>9445</v>
      </c>
      <c r="B1306" s="119" t="s">
        <v>8946</v>
      </c>
      <c r="C1306" s="120" t="str">
        <f t="shared" si="550"/>
        <v>B.044.01.126</v>
      </c>
      <c r="D1306" s="135" t="s">
        <v>8944</v>
      </c>
      <c r="E1306" s="119" t="s">
        <v>8526</v>
      </c>
      <c r="F1306" s="118" t="str">
        <f t="shared" si="551"/>
        <v>Electricity Belarus production</v>
      </c>
      <c r="G1306" s="118">
        <f t="shared" si="552"/>
        <v>3.2506999553000002E-2</v>
      </c>
      <c r="H1306" s="118">
        <f t="shared" si="553"/>
        <v>3.3410214000000001E-3</v>
      </c>
      <c r="I1306" s="118">
        <f t="shared" si="554"/>
        <v>5.0316765999999999E-3</v>
      </c>
      <c r="J1306" s="326">
        <f t="shared" si="555"/>
        <v>3.138844553E-3</v>
      </c>
      <c r="K1306" s="118">
        <v>2.0995456999999999E-2</v>
      </c>
      <c r="L1306" s="118">
        <v>2.3663691000000001E-3</v>
      </c>
      <c r="M1306" s="118">
        <v>2.6653075000000002E-3</v>
      </c>
      <c r="N1306" s="118">
        <v>2.2392254000000002E-3</v>
      </c>
      <c r="O1306" s="118">
        <v>1.1017959999999999E-3</v>
      </c>
      <c r="P1306" s="118">
        <v>0</v>
      </c>
      <c r="Q1306" s="118">
        <v>0</v>
      </c>
      <c r="R1306" s="118">
        <v>0</v>
      </c>
      <c r="S1306" s="330">
        <v>8.0778530000000008E-6</v>
      </c>
      <c r="T1306" s="118">
        <v>0</v>
      </c>
      <c r="U1306" s="118">
        <v>3.1307666999999999E-3</v>
      </c>
      <c r="V1306" s="118">
        <v>0</v>
      </c>
      <c r="W1306" s="118">
        <v>0</v>
      </c>
      <c r="X1306" s="118">
        <v>0</v>
      </c>
      <c r="Y1306" s="41"/>
      <c r="Z1306" s="327">
        <f t="shared" si="556"/>
        <v>0.15786057894736841</v>
      </c>
      <c r="AA1306" s="41"/>
      <c r="AB1306" s="111">
        <v>2.4152328000000001</v>
      </c>
      <c r="AC1306" s="111">
        <v>1.9596758000000001</v>
      </c>
      <c r="AD1306" s="111">
        <v>0.42439908999999998</v>
      </c>
      <c r="AE1306" s="111">
        <v>0</v>
      </c>
      <c r="AF1306" s="111">
        <v>1.2947368000000001E-2</v>
      </c>
      <c r="AG1306" s="111">
        <v>8.8421052999999999E-3</v>
      </c>
      <c r="AH1306" s="111">
        <v>9.3684210999999996E-3</v>
      </c>
      <c r="AI1306" s="41"/>
      <c r="AJ1306" s="114">
        <v>4.1290915999999999E-3</v>
      </c>
      <c r="AK1306" s="114">
        <v>3.8765151000000001E-3</v>
      </c>
      <c r="AL1306" s="114">
        <v>1.5337023000000001E-4</v>
      </c>
      <c r="AM1306" s="121">
        <v>9.9206308000000001E-5</v>
      </c>
      <c r="AN1306" s="113">
        <f t="shared" si="557"/>
        <v>2.3240497870999998E-7</v>
      </c>
      <c r="AO1306" s="112">
        <f t="shared" si="558"/>
        <v>5.6719760233499999E-10</v>
      </c>
      <c r="AP1306" s="112">
        <f t="shared" si="559"/>
        <v>1.389444103923E-2</v>
      </c>
      <c r="AQ1306" s="328">
        <v>1.4649461999999999E-7</v>
      </c>
      <c r="AR1306" s="328">
        <v>4.4200963000000001E-10</v>
      </c>
      <c r="AS1306" s="328">
        <v>1.2076334999999999E-14</v>
      </c>
      <c r="AT1306" s="329">
        <v>0</v>
      </c>
      <c r="AU1306" s="329">
        <v>0</v>
      </c>
      <c r="AV1306" s="328">
        <v>3.3295670999999998E-10</v>
      </c>
      <c r="AW1306" s="328">
        <v>8.5577402000000002E-8</v>
      </c>
      <c r="AX1306" s="328">
        <v>4.7199358E-11</v>
      </c>
      <c r="AY1306" s="328">
        <v>7.7976538000000003E-11</v>
      </c>
      <c r="AZ1306" s="329">
        <v>0</v>
      </c>
      <c r="BA1306" s="329">
        <v>0</v>
      </c>
      <c r="BB1306" s="329">
        <v>0</v>
      </c>
      <c r="BC1306" s="329">
        <v>0</v>
      </c>
      <c r="BD1306" s="329">
        <v>0</v>
      </c>
      <c r="BE1306" s="329">
        <v>0</v>
      </c>
      <c r="BF1306" s="329">
        <v>0</v>
      </c>
      <c r="BG1306" s="329">
        <v>0</v>
      </c>
      <c r="BH1306" s="328">
        <v>1.6303923E-7</v>
      </c>
      <c r="BI1306" s="329">
        <v>1.3894277999999999E-2</v>
      </c>
      <c r="BJ1306" s="329">
        <v>0</v>
      </c>
      <c r="BK1306" s="329">
        <v>0</v>
      </c>
      <c r="BL1306" s="329">
        <v>0</v>
      </c>
      <c r="BM1306" s="41"/>
      <c r="BN1306" s="122">
        <v>1.0207275E-5</v>
      </c>
      <c r="BO1306" s="122">
        <v>6.4721226999999996E-7</v>
      </c>
      <c r="BP1306" s="122">
        <v>4.4015718999999996E-6</v>
      </c>
      <c r="BQ1306" s="111">
        <v>0</v>
      </c>
      <c r="BR1306" s="122">
        <v>1.3585896E-6</v>
      </c>
      <c r="BS1306" s="122">
        <v>2.1554998E-7</v>
      </c>
      <c r="BT1306" s="111">
        <v>0</v>
      </c>
      <c r="BU1306" s="122">
        <v>3.2715848000000002E-7</v>
      </c>
      <c r="BV1306" s="111">
        <v>0</v>
      </c>
      <c r="BW1306" s="111">
        <v>0</v>
      </c>
      <c r="BX1306" s="111">
        <v>0</v>
      </c>
      <c r="BY1306" s="111">
        <v>0</v>
      </c>
      <c r="BZ1306" s="111">
        <v>0</v>
      </c>
      <c r="CA1306" s="122">
        <v>4.5044321999999998E-7</v>
      </c>
      <c r="CB1306" s="122">
        <v>2.8028535000000002E-6</v>
      </c>
      <c r="CC1306" s="122">
        <v>3.8959072E-9</v>
      </c>
      <c r="CD1306" s="111">
        <v>0</v>
      </c>
      <c r="CE1306" s="154"/>
      <c r="CF1306" s="173"/>
      <c r="CG1306" s="170" t="s">
        <v>8546</v>
      </c>
      <c r="CK1306" s="100"/>
      <c r="CL1306" s="41"/>
      <c r="CM1306" s="41"/>
      <c r="CN1306" s="41"/>
      <c r="CO1306" s="41"/>
      <c r="CP1306" s="41"/>
      <c r="CQ1306" s="41"/>
    </row>
    <row r="1307" spans="1:95" ht="14.5" customHeight="1">
      <c r="A1307" s="41" t="s">
        <v>9442</v>
      </c>
      <c r="B1307" s="119" t="s">
        <v>8946</v>
      </c>
      <c r="C1307" s="120" t="str">
        <f t="shared" si="550"/>
        <v>B.044.01.127</v>
      </c>
      <c r="D1307" s="135" t="s">
        <v>8944</v>
      </c>
      <c r="E1307" s="119" t="s">
        <v>8526</v>
      </c>
      <c r="F1307" s="118" t="str">
        <f t="shared" si="551"/>
        <v>Electricity Belize production</v>
      </c>
      <c r="G1307" s="118">
        <f t="shared" si="552"/>
        <v>2.5728069579E-2</v>
      </c>
      <c r="H1307" s="118">
        <f t="shared" si="553"/>
        <v>1.79717218E-3</v>
      </c>
      <c r="I1307" s="118">
        <f t="shared" si="554"/>
        <v>5.4326467E-3</v>
      </c>
      <c r="J1307" s="326">
        <f t="shared" si="555"/>
        <v>4.4158698999999998E-5</v>
      </c>
      <c r="K1307" s="118">
        <v>1.8454091999999998E-2</v>
      </c>
      <c r="L1307" s="118">
        <v>4.2716782000000002E-3</v>
      </c>
      <c r="M1307" s="118">
        <v>1.1609685E-3</v>
      </c>
      <c r="N1307" s="118">
        <v>9.7537345000000002E-4</v>
      </c>
      <c r="O1307" s="118">
        <v>8.2179873000000001E-4</v>
      </c>
      <c r="P1307" s="118">
        <v>0</v>
      </c>
      <c r="Q1307" s="118">
        <v>0</v>
      </c>
      <c r="R1307" s="118">
        <v>0</v>
      </c>
      <c r="S1307" s="330">
        <v>4.4158698999999998E-5</v>
      </c>
      <c r="T1307" s="118">
        <v>0</v>
      </c>
      <c r="U1307" s="118">
        <v>0</v>
      </c>
      <c r="V1307" s="118">
        <v>0</v>
      </c>
      <c r="W1307" s="118">
        <v>0</v>
      </c>
      <c r="X1307" s="118">
        <v>0</v>
      </c>
      <c r="Y1307" s="41"/>
      <c r="Z1307" s="327">
        <f t="shared" si="556"/>
        <v>0.13875257142857142</v>
      </c>
      <c r="AA1307" s="41"/>
      <c r="AB1307" s="111">
        <v>2.3318713999999998</v>
      </c>
      <c r="AC1307" s="111">
        <v>1.9371345</v>
      </c>
      <c r="AD1307" s="111">
        <v>0</v>
      </c>
      <c r="AE1307" s="111">
        <v>0</v>
      </c>
      <c r="AF1307" s="111">
        <v>0.24671055</v>
      </c>
      <c r="AG1307" s="111">
        <v>1.6447368E-2</v>
      </c>
      <c r="AH1307" s="111">
        <v>0.13157895</v>
      </c>
      <c r="AI1307" s="41"/>
      <c r="AJ1307" s="114">
        <v>4.1115811E-3</v>
      </c>
      <c r="AK1307" s="114">
        <v>3.8431464000000001E-3</v>
      </c>
      <c r="AL1307" s="114">
        <v>1.3833738000000001E-4</v>
      </c>
      <c r="AM1307" s="114">
        <v>1.3009737000000001E-4</v>
      </c>
      <c r="AN1307" s="113">
        <f t="shared" si="557"/>
        <v>2.3040445101999998E-7</v>
      </c>
      <c r="AO1307" s="112">
        <f t="shared" si="558"/>
        <v>5.1160273657199994E-10</v>
      </c>
      <c r="AP1307" s="112">
        <f t="shared" si="559"/>
        <v>1.822092027648E-2</v>
      </c>
      <c r="AQ1307" s="328">
        <v>1.2876238E-7</v>
      </c>
      <c r="AR1307" s="328">
        <v>3.8850718999999998E-10</v>
      </c>
      <c r="AS1307" s="328">
        <v>1.0614572E-14</v>
      </c>
      <c r="AT1307" s="329">
        <v>0</v>
      </c>
      <c r="AU1307" s="329">
        <v>0</v>
      </c>
      <c r="AV1307" s="328">
        <v>1.4503102000000001E-10</v>
      </c>
      <c r="AW1307" s="328">
        <v>1.0149704E-7</v>
      </c>
      <c r="AX1307" s="328">
        <v>2.0559341999999999E-11</v>
      </c>
      <c r="AY1307" s="328">
        <v>1.0252558999999999E-10</v>
      </c>
      <c r="AZ1307" s="329">
        <v>0</v>
      </c>
      <c r="BA1307" s="329">
        <v>0</v>
      </c>
      <c r="BB1307" s="329">
        <v>0</v>
      </c>
      <c r="BC1307" s="329">
        <v>0</v>
      </c>
      <c r="BD1307" s="329">
        <v>0</v>
      </c>
      <c r="BE1307" s="329">
        <v>0</v>
      </c>
      <c r="BF1307" s="329">
        <v>0</v>
      </c>
      <c r="BG1307" s="329">
        <v>0</v>
      </c>
      <c r="BH1307" s="328">
        <v>8.9127647999999996E-7</v>
      </c>
      <c r="BI1307" s="329">
        <v>1.8220028999999999E-2</v>
      </c>
      <c r="BJ1307" s="329">
        <v>0</v>
      </c>
      <c r="BK1307" s="329">
        <v>0</v>
      </c>
      <c r="BL1307" s="329">
        <v>0</v>
      </c>
      <c r="BM1307" s="41"/>
      <c r="BN1307" s="122">
        <v>8.7341339999999996E-6</v>
      </c>
      <c r="BO1307" s="122">
        <v>7.5459054999999997E-7</v>
      </c>
      <c r="BP1307" s="122">
        <v>3.8687898000000004E-6</v>
      </c>
      <c r="BQ1307" s="111">
        <v>0</v>
      </c>
      <c r="BR1307" s="122">
        <v>1.2871431999999999E-6</v>
      </c>
      <c r="BS1307" s="122">
        <v>9.3890383000000002E-8</v>
      </c>
      <c r="BT1307" s="111">
        <v>0</v>
      </c>
      <c r="BU1307" s="122">
        <v>1.4250540000000001E-7</v>
      </c>
      <c r="BV1307" s="111">
        <v>0</v>
      </c>
      <c r="BW1307" s="111">
        <v>0</v>
      </c>
      <c r="BX1307" s="111">
        <v>0</v>
      </c>
      <c r="BY1307" s="111">
        <v>0</v>
      </c>
      <c r="BZ1307" s="111">
        <v>0</v>
      </c>
      <c r="CA1307" s="122">
        <v>2.268892E-7</v>
      </c>
      <c r="CB1307" s="122">
        <v>2.3390279999999999E-6</v>
      </c>
      <c r="CC1307" s="122">
        <v>2.1297515000000001E-8</v>
      </c>
      <c r="CD1307" s="111">
        <v>0</v>
      </c>
      <c r="CE1307" s="154"/>
      <c r="CF1307" s="173"/>
      <c r="CG1307" s="170" t="s">
        <v>8546</v>
      </c>
      <c r="CK1307" s="100"/>
      <c r="CL1307" s="41"/>
      <c r="CM1307" s="41"/>
      <c r="CN1307" s="41"/>
      <c r="CO1307" s="41"/>
      <c r="CP1307" s="41"/>
      <c r="CQ1307" s="41"/>
    </row>
    <row r="1308" spans="1:95" ht="14.5" customHeight="1">
      <c r="A1308" s="41" t="s">
        <v>9439</v>
      </c>
      <c r="B1308" s="119" t="s">
        <v>8946</v>
      </c>
      <c r="C1308" s="120" t="str">
        <f t="shared" si="550"/>
        <v>B.044.01.128</v>
      </c>
      <c r="D1308" s="135" t="s">
        <v>8944</v>
      </c>
      <c r="E1308" s="119" t="s">
        <v>8526</v>
      </c>
      <c r="F1308" s="118" t="str">
        <f t="shared" si="551"/>
        <v>Electricity Benin production</v>
      </c>
      <c r="G1308" s="118">
        <f t="shared" si="552"/>
        <v>3.9438236151999997E-2</v>
      </c>
      <c r="H1308" s="118">
        <f t="shared" si="553"/>
        <v>2.7458528999999999E-3</v>
      </c>
      <c r="I1308" s="118">
        <f t="shared" si="554"/>
        <v>8.3286075999999994E-3</v>
      </c>
      <c r="J1308" s="326">
        <f t="shared" si="555"/>
        <v>5.0022652E-5</v>
      </c>
      <c r="K1308" s="118">
        <v>2.8313753000000001E-2</v>
      </c>
      <c r="L1308" s="118">
        <v>6.5587425E-3</v>
      </c>
      <c r="M1308" s="118">
        <v>1.7698651000000001E-3</v>
      </c>
      <c r="N1308" s="118">
        <v>1.4869303999999999E-3</v>
      </c>
      <c r="O1308" s="118">
        <v>1.2589224999999999E-3</v>
      </c>
      <c r="P1308" s="118">
        <v>0</v>
      </c>
      <c r="Q1308" s="118">
        <v>0</v>
      </c>
      <c r="R1308" s="118">
        <v>0</v>
      </c>
      <c r="S1308" s="330">
        <v>5.0022652E-5</v>
      </c>
      <c r="T1308" s="118">
        <v>0</v>
      </c>
      <c r="U1308" s="118">
        <v>0</v>
      </c>
      <c r="V1308" s="118">
        <v>0</v>
      </c>
      <c r="W1308" s="118">
        <v>0</v>
      </c>
      <c r="X1308" s="118">
        <v>0</v>
      </c>
      <c r="Y1308" s="41"/>
      <c r="Z1308" s="327">
        <f t="shared" si="556"/>
        <v>0.21288536090225563</v>
      </c>
      <c r="AA1308" s="41"/>
      <c r="AB1308" s="111">
        <v>3.0141325999999999</v>
      </c>
      <c r="AC1308" s="111">
        <v>2.9702730000000002</v>
      </c>
      <c r="AD1308" s="111">
        <v>0</v>
      </c>
      <c r="AE1308" s="111">
        <v>0</v>
      </c>
      <c r="AF1308" s="111">
        <v>0</v>
      </c>
      <c r="AG1308" s="111">
        <v>4.3859652999999998E-2</v>
      </c>
      <c r="AH1308" s="111">
        <v>0</v>
      </c>
      <c r="AI1308" s="41"/>
      <c r="AJ1308" s="114">
        <v>6.3072472000000003E-3</v>
      </c>
      <c r="AK1308" s="114">
        <v>5.8955780999999999E-3</v>
      </c>
      <c r="AL1308" s="114">
        <v>2.1218897000000001E-4</v>
      </c>
      <c r="AM1308" s="114">
        <v>1.9948009E-4</v>
      </c>
      <c r="AN1308" s="113">
        <f t="shared" si="557"/>
        <v>3.5345192585999999E-7</v>
      </c>
      <c r="AO1308" s="112">
        <f t="shared" si="558"/>
        <v>7.8472252673E-10</v>
      </c>
      <c r="AP1308" s="112">
        <f t="shared" si="559"/>
        <v>2.79383886315E-2</v>
      </c>
      <c r="AQ1308" s="328">
        <v>1.9755762E-7</v>
      </c>
      <c r="AR1308" s="328">
        <v>5.9607901000000001E-10</v>
      </c>
      <c r="AS1308" s="328">
        <v>1.6285730000000001E-14</v>
      </c>
      <c r="AT1308" s="329">
        <v>0</v>
      </c>
      <c r="AU1308" s="329">
        <v>0</v>
      </c>
      <c r="AV1308" s="328">
        <v>2.2109586000000001E-10</v>
      </c>
      <c r="AW1308" s="328">
        <v>1.5567320999999999E-7</v>
      </c>
      <c r="AX1308" s="328">
        <v>3.1342160999999999E-11</v>
      </c>
      <c r="AY1308" s="328">
        <v>1.5728506999999999E-10</v>
      </c>
      <c r="AZ1308" s="329">
        <v>0</v>
      </c>
      <c r="BA1308" s="329">
        <v>0</v>
      </c>
      <c r="BB1308" s="329">
        <v>0</v>
      </c>
      <c r="BC1308" s="329">
        <v>0</v>
      </c>
      <c r="BD1308" s="329">
        <v>0</v>
      </c>
      <c r="BE1308" s="329">
        <v>0</v>
      </c>
      <c r="BF1308" s="329">
        <v>0</v>
      </c>
      <c r="BG1308" s="329">
        <v>0</v>
      </c>
      <c r="BH1308" s="328">
        <v>1.0096315E-6</v>
      </c>
      <c r="BI1308" s="329">
        <v>2.7937378999999998E-2</v>
      </c>
      <c r="BJ1308" s="329">
        <v>0</v>
      </c>
      <c r="BK1308" s="329">
        <v>0</v>
      </c>
      <c r="BL1308" s="329">
        <v>0</v>
      </c>
      <c r="BM1308" s="41"/>
      <c r="BN1308" s="122">
        <v>1.3383608E-5</v>
      </c>
      <c r="BO1308" s="122">
        <v>1.1571615999999999E-6</v>
      </c>
      <c r="BP1308" s="122">
        <v>5.9358087999999997E-6</v>
      </c>
      <c r="BQ1308" s="111">
        <v>0</v>
      </c>
      <c r="BR1308" s="122">
        <v>1.9732948E-6</v>
      </c>
      <c r="BS1308" s="122">
        <v>1.4313334999999999E-7</v>
      </c>
      <c r="BT1308" s="111">
        <v>0</v>
      </c>
      <c r="BU1308" s="122">
        <v>2.1724562000000001E-7</v>
      </c>
      <c r="BV1308" s="111">
        <v>0</v>
      </c>
      <c r="BW1308" s="111">
        <v>0</v>
      </c>
      <c r="BX1308" s="111">
        <v>0</v>
      </c>
      <c r="BY1308" s="111">
        <v>0</v>
      </c>
      <c r="BZ1308" s="111">
        <v>0</v>
      </c>
      <c r="CA1308" s="122">
        <v>3.4632841999999999E-7</v>
      </c>
      <c r="CB1308" s="122">
        <v>3.5865096999999999E-6</v>
      </c>
      <c r="CC1308" s="122">
        <v>2.4125670000000001E-8</v>
      </c>
      <c r="CD1308" s="111">
        <v>0</v>
      </c>
      <c r="CE1308" s="154"/>
      <c r="CF1308" s="173"/>
      <c r="CG1308" s="170" t="s">
        <v>8546</v>
      </c>
      <c r="CK1308" s="100"/>
      <c r="CL1308" s="41"/>
      <c r="CM1308" s="41"/>
      <c r="CN1308" s="41"/>
      <c r="CO1308" s="41"/>
      <c r="CP1308" s="41"/>
      <c r="CQ1308" s="41"/>
    </row>
    <row r="1309" spans="1:95" ht="14.5" customHeight="1">
      <c r="A1309" s="41" t="s">
        <v>9436</v>
      </c>
      <c r="B1309" s="119" t="s">
        <v>8946</v>
      </c>
      <c r="C1309" s="120" t="str">
        <f t="shared" si="550"/>
        <v>B.044.01.129</v>
      </c>
      <c r="D1309" s="135" t="s">
        <v>8944</v>
      </c>
      <c r="E1309" s="119" t="s">
        <v>8526</v>
      </c>
      <c r="F1309" s="118" t="str">
        <f t="shared" si="551"/>
        <v>Electricity Bermuda production (no data)</v>
      </c>
      <c r="G1309" s="118">
        <f t="shared" si="552"/>
        <v>0</v>
      </c>
      <c r="H1309" s="118">
        <f t="shared" si="553"/>
        <v>0</v>
      </c>
      <c r="I1309" s="118">
        <f t="shared" si="554"/>
        <v>0</v>
      </c>
      <c r="J1309" s="326">
        <f t="shared" si="555"/>
        <v>0</v>
      </c>
      <c r="K1309" s="118">
        <v>0</v>
      </c>
      <c r="L1309" s="118">
        <v>0</v>
      </c>
      <c r="M1309" s="118">
        <v>0</v>
      </c>
      <c r="N1309" s="118">
        <v>0</v>
      </c>
      <c r="O1309" s="118">
        <v>0</v>
      </c>
      <c r="P1309" s="118">
        <v>0</v>
      </c>
      <c r="Q1309" s="118">
        <v>0</v>
      </c>
      <c r="R1309" s="118">
        <v>0</v>
      </c>
      <c r="S1309" s="118">
        <v>0</v>
      </c>
      <c r="T1309" s="118">
        <v>0</v>
      </c>
      <c r="U1309" s="118">
        <v>0</v>
      </c>
      <c r="V1309" s="118">
        <v>0</v>
      </c>
      <c r="W1309" s="118">
        <v>0</v>
      </c>
      <c r="X1309" s="118">
        <v>0</v>
      </c>
      <c r="Y1309" s="41"/>
      <c r="Z1309" s="327">
        <f t="shared" si="556"/>
        <v>0</v>
      </c>
      <c r="AA1309" s="41"/>
      <c r="AB1309" s="111">
        <v>0</v>
      </c>
      <c r="AC1309" s="111">
        <v>0</v>
      </c>
      <c r="AD1309" s="111">
        <v>0</v>
      </c>
      <c r="AE1309" s="111">
        <v>0</v>
      </c>
      <c r="AF1309" s="111">
        <v>0</v>
      </c>
      <c r="AG1309" s="111">
        <v>0</v>
      </c>
      <c r="AH1309" s="111">
        <v>0</v>
      </c>
      <c r="AI1309" s="41"/>
      <c r="AJ1309" s="114">
        <v>0</v>
      </c>
      <c r="AK1309" s="114">
        <v>0</v>
      </c>
      <c r="AL1309" s="114">
        <v>0</v>
      </c>
      <c r="AM1309" s="114">
        <v>0</v>
      </c>
      <c r="AN1309" s="113">
        <f t="shared" si="557"/>
        <v>0</v>
      </c>
      <c r="AO1309" s="112">
        <f t="shared" si="558"/>
        <v>0</v>
      </c>
      <c r="AP1309" s="112">
        <f t="shared" si="559"/>
        <v>0</v>
      </c>
      <c r="AQ1309" s="329">
        <v>0</v>
      </c>
      <c r="AR1309" s="329">
        <v>0</v>
      </c>
      <c r="AS1309" s="329">
        <v>0</v>
      </c>
      <c r="AT1309" s="329">
        <v>0</v>
      </c>
      <c r="AU1309" s="329">
        <v>0</v>
      </c>
      <c r="AV1309" s="329">
        <v>0</v>
      </c>
      <c r="AW1309" s="329">
        <v>0</v>
      </c>
      <c r="AX1309" s="329">
        <v>0</v>
      </c>
      <c r="AY1309" s="329">
        <v>0</v>
      </c>
      <c r="AZ1309" s="329">
        <v>0</v>
      </c>
      <c r="BA1309" s="329">
        <v>0</v>
      </c>
      <c r="BB1309" s="329">
        <v>0</v>
      </c>
      <c r="BC1309" s="329">
        <v>0</v>
      </c>
      <c r="BD1309" s="329">
        <v>0</v>
      </c>
      <c r="BE1309" s="329">
        <v>0</v>
      </c>
      <c r="BF1309" s="329">
        <v>0</v>
      </c>
      <c r="BG1309" s="329">
        <v>0</v>
      </c>
      <c r="BH1309" s="329">
        <v>0</v>
      </c>
      <c r="BI1309" s="329">
        <v>0</v>
      </c>
      <c r="BJ1309" s="329">
        <v>0</v>
      </c>
      <c r="BK1309" s="329">
        <v>0</v>
      </c>
      <c r="BL1309" s="329">
        <v>0</v>
      </c>
      <c r="BM1309" s="41"/>
      <c r="BN1309" s="111">
        <v>0</v>
      </c>
      <c r="BO1309" s="111">
        <v>0</v>
      </c>
      <c r="BP1309" s="111">
        <v>0</v>
      </c>
      <c r="BQ1309" s="111">
        <v>0</v>
      </c>
      <c r="BR1309" s="111">
        <v>0</v>
      </c>
      <c r="BS1309" s="111">
        <v>0</v>
      </c>
      <c r="BT1309" s="111">
        <v>0</v>
      </c>
      <c r="BU1309" s="111">
        <v>0</v>
      </c>
      <c r="BV1309" s="111">
        <v>0</v>
      </c>
      <c r="BW1309" s="111">
        <v>0</v>
      </c>
      <c r="BX1309" s="111">
        <v>0</v>
      </c>
      <c r="BY1309" s="111">
        <v>0</v>
      </c>
      <c r="BZ1309" s="111">
        <v>0</v>
      </c>
      <c r="CA1309" s="111">
        <v>0</v>
      </c>
      <c r="CB1309" s="111">
        <v>0</v>
      </c>
      <c r="CC1309" s="111">
        <v>0</v>
      </c>
      <c r="CD1309" s="111">
        <v>0</v>
      </c>
      <c r="CF1309" s="173"/>
      <c r="CG1309" s="170" t="s">
        <v>8546</v>
      </c>
      <c r="CK1309" s="100"/>
      <c r="CL1309" s="41"/>
      <c r="CM1309" s="41"/>
      <c r="CN1309" s="41"/>
      <c r="CO1309" s="41"/>
      <c r="CP1309" s="41"/>
      <c r="CQ1309" s="41"/>
    </row>
    <row r="1310" spans="1:95" ht="14.5" customHeight="1">
      <c r="A1310" s="41" t="s">
        <v>9433</v>
      </c>
      <c r="B1310" s="119" t="s">
        <v>8946</v>
      </c>
      <c r="C1310" s="120" t="str">
        <f t="shared" si="550"/>
        <v>B.044.01.130</v>
      </c>
      <c r="D1310" s="135" t="s">
        <v>8944</v>
      </c>
      <c r="E1310" s="119" t="s">
        <v>8526</v>
      </c>
      <c r="F1310" s="118" t="str">
        <f t="shared" si="551"/>
        <v>Electricity Bhutan production</v>
      </c>
      <c r="G1310" s="118">
        <f t="shared" si="552"/>
        <v>5.4975624889999999E-4</v>
      </c>
      <c r="H1310" s="118">
        <f t="shared" si="553"/>
        <v>5.1601233899999998E-5</v>
      </c>
      <c r="I1310" s="118">
        <f t="shared" si="554"/>
        <v>6.3192454999999999E-5</v>
      </c>
      <c r="J1310" s="326">
        <f t="shared" si="555"/>
        <v>2.0320164000000001E-4</v>
      </c>
      <c r="K1310" s="118">
        <v>2.3176092E-4</v>
      </c>
      <c r="L1310" s="330">
        <v>9.5227570000000004E-6</v>
      </c>
      <c r="M1310" s="330">
        <v>5.3669698E-5</v>
      </c>
      <c r="N1310" s="330">
        <v>4.5089938000000001E-5</v>
      </c>
      <c r="O1310" s="330">
        <v>6.5112958999999998E-6</v>
      </c>
      <c r="P1310" s="118">
        <v>0</v>
      </c>
      <c r="Q1310" s="118">
        <v>0</v>
      </c>
      <c r="R1310" s="118">
        <v>0</v>
      </c>
      <c r="S1310" s="118">
        <v>2.0320164000000001E-4</v>
      </c>
      <c r="T1310" s="118">
        <v>0</v>
      </c>
      <c r="U1310" s="118">
        <v>0</v>
      </c>
      <c r="V1310" s="118">
        <v>0</v>
      </c>
      <c r="W1310" s="118">
        <v>0</v>
      </c>
      <c r="X1310" s="118">
        <v>0</v>
      </c>
      <c r="Y1310" s="41"/>
      <c r="Z1310" s="327">
        <f t="shared" si="556"/>
        <v>1.7425633082706767E-3</v>
      </c>
      <c r="AA1310" s="41"/>
      <c r="AB1310" s="111">
        <v>1.0526316</v>
      </c>
      <c r="AC1310" s="111">
        <v>0</v>
      </c>
      <c r="AD1310" s="111">
        <v>0</v>
      </c>
      <c r="AE1310" s="111">
        <v>0</v>
      </c>
      <c r="AF1310" s="111">
        <v>0</v>
      </c>
      <c r="AG1310" s="111">
        <v>0</v>
      </c>
      <c r="AH1310" s="111">
        <v>1.0526316</v>
      </c>
      <c r="AI1310" s="41"/>
      <c r="AJ1310" s="121">
        <v>4.1989585999999997E-5</v>
      </c>
      <c r="AK1310" s="121">
        <v>4.0177464999999997E-5</v>
      </c>
      <c r="AL1310" s="121">
        <v>1.7828380000000001E-6</v>
      </c>
      <c r="AM1310" s="121">
        <v>2.9283407999999999E-8</v>
      </c>
      <c r="AN1310" s="113">
        <f t="shared" si="557"/>
        <v>2.4087208595999999E-9</v>
      </c>
      <c r="AO1310" s="112">
        <f t="shared" si="558"/>
        <v>6.593335696090001E-12</v>
      </c>
      <c r="AP1310" s="112">
        <f t="shared" si="559"/>
        <v>4.1013176000000003E-6</v>
      </c>
      <c r="AQ1310" s="328">
        <v>1.6170986999999999E-9</v>
      </c>
      <c r="AR1310" s="328">
        <v>4.8791772000000002E-12</v>
      </c>
      <c r="AS1310" s="328">
        <v>1.3330609E-16</v>
      </c>
      <c r="AT1310" s="329">
        <v>0</v>
      </c>
      <c r="AU1310" s="329">
        <v>0</v>
      </c>
      <c r="AV1310" s="328">
        <v>6.7045496000000003E-12</v>
      </c>
      <c r="AW1310" s="328">
        <v>7.8491761000000002E-10</v>
      </c>
      <c r="AX1310" s="328">
        <v>9.5042515999999993E-13</v>
      </c>
      <c r="AY1310" s="328">
        <v>7.6360002999999995E-13</v>
      </c>
      <c r="AZ1310" s="329">
        <v>0</v>
      </c>
      <c r="BA1310" s="329">
        <v>0</v>
      </c>
      <c r="BB1310" s="329">
        <v>0</v>
      </c>
      <c r="BC1310" s="329">
        <v>0</v>
      </c>
      <c r="BD1310" s="329">
        <v>0</v>
      </c>
      <c r="BE1310" s="329">
        <v>0</v>
      </c>
      <c r="BF1310" s="329">
        <v>0</v>
      </c>
      <c r="BG1310" s="329">
        <v>0</v>
      </c>
      <c r="BH1310" s="328">
        <v>4.1013176000000003E-6</v>
      </c>
      <c r="BI1310" s="329">
        <v>0</v>
      </c>
      <c r="BJ1310" s="329">
        <v>0</v>
      </c>
      <c r="BK1310" s="329">
        <v>0</v>
      </c>
      <c r="BL1310" s="329">
        <v>0</v>
      </c>
      <c r="BM1310" s="41"/>
      <c r="BN1310" s="122">
        <v>1.8244599999999999E-7</v>
      </c>
      <c r="BO1310" s="122">
        <v>7.4718104999999998E-9</v>
      </c>
      <c r="BP1310" s="122">
        <v>4.8587288000000003E-8</v>
      </c>
      <c r="BQ1310" s="111">
        <v>0</v>
      </c>
      <c r="BR1310" s="122">
        <v>8.7462506999999999E-9</v>
      </c>
      <c r="BS1310" s="122">
        <v>4.3404005999999998E-9</v>
      </c>
      <c r="BT1310" s="111">
        <v>0</v>
      </c>
      <c r="BU1310" s="122">
        <v>6.5877940999999997E-9</v>
      </c>
      <c r="BV1310" s="111">
        <v>0</v>
      </c>
      <c r="BW1310" s="111">
        <v>0</v>
      </c>
      <c r="BX1310" s="111">
        <v>0</v>
      </c>
      <c r="BY1310" s="111">
        <v>0</v>
      </c>
      <c r="BZ1310" s="111">
        <v>0</v>
      </c>
      <c r="CA1310" s="122">
        <v>8.7093412E-9</v>
      </c>
      <c r="CB1310" s="111">
        <v>0</v>
      </c>
      <c r="CC1310" s="122">
        <v>9.8003115000000001E-8</v>
      </c>
      <c r="CD1310" s="111">
        <v>0</v>
      </c>
      <c r="CE1310" s="154"/>
      <c r="CF1310" s="173"/>
      <c r="CG1310" s="170" t="s">
        <v>8546</v>
      </c>
      <c r="CK1310" s="100"/>
      <c r="CL1310" s="41"/>
      <c r="CM1310" s="41"/>
      <c r="CN1310" s="41"/>
      <c r="CO1310" s="41"/>
      <c r="CP1310" s="41"/>
      <c r="CQ1310" s="41"/>
    </row>
    <row r="1311" spans="1:95" ht="14.5" customHeight="1">
      <c r="A1311" s="41" t="s">
        <v>9430</v>
      </c>
      <c r="B1311" s="119" t="s">
        <v>8946</v>
      </c>
      <c r="C1311" s="120" t="str">
        <f t="shared" si="550"/>
        <v>B.044.01.131</v>
      </c>
      <c r="D1311" s="135" t="s">
        <v>8944</v>
      </c>
      <c r="E1311" s="119" t="s">
        <v>8526</v>
      </c>
      <c r="F1311" s="118" t="str">
        <f t="shared" si="551"/>
        <v>Electricity Bolivia production</v>
      </c>
      <c r="G1311" s="118">
        <f t="shared" si="552"/>
        <v>2.1714582990000002E-2</v>
      </c>
      <c r="H1311" s="118">
        <f t="shared" si="553"/>
        <v>2.3931949899999999E-3</v>
      </c>
      <c r="I1311" s="118">
        <f t="shared" si="554"/>
        <v>3.7066920000000001E-3</v>
      </c>
      <c r="J1311" s="326">
        <f t="shared" si="555"/>
        <v>1.1746799999999999E-4</v>
      </c>
      <c r="K1311" s="118">
        <v>1.5497228E-2</v>
      </c>
      <c r="L1311" s="118">
        <v>1.8093482E-3</v>
      </c>
      <c r="M1311" s="118">
        <v>1.8973438E-3</v>
      </c>
      <c r="N1311" s="118">
        <v>1.5940301E-3</v>
      </c>
      <c r="O1311" s="118">
        <v>7.9916489000000002E-4</v>
      </c>
      <c r="P1311" s="118">
        <v>0</v>
      </c>
      <c r="Q1311" s="118">
        <v>0</v>
      </c>
      <c r="R1311" s="118">
        <v>0</v>
      </c>
      <c r="S1311" s="118">
        <v>1.1746799999999999E-4</v>
      </c>
      <c r="T1311" s="118">
        <v>0</v>
      </c>
      <c r="U1311" s="118">
        <v>0</v>
      </c>
      <c r="V1311" s="118">
        <v>0</v>
      </c>
      <c r="W1311" s="118">
        <v>0</v>
      </c>
      <c r="X1311" s="118">
        <v>0</v>
      </c>
      <c r="Y1311" s="41"/>
      <c r="Z1311" s="327">
        <f t="shared" si="556"/>
        <v>0.11652051127819549</v>
      </c>
      <c r="AA1311" s="41"/>
      <c r="AB1311" s="111">
        <v>1.8530218000000001</v>
      </c>
      <c r="AC1311" s="111">
        <v>1.4392544</v>
      </c>
      <c r="AD1311" s="111">
        <v>0</v>
      </c>
      <c r="AE1311" s="111">
        <v>0</v>
      </c>
      <c r="AF1311" s="111">
        <v>5.4172695E-2</v>
      </c>
      <c r="AG1311" s="111">
        <v>9.0599164999999995E-2</v>
      </c>
      <c r="AH1311" s="111">
        <v>0.26899547000000001</v>
      </c>
      <c r="AI1311" s="41"/>
      <c r="AJ1311" s="114">
        <v>3.0527258999999999E-3</v>
      </c>
      <c r="AK1311" s="114">
        <v>2.8654084E-3</v>
      </c>
      <c r="AL1311" s="114">
        <v>1.130313E-4</v>
      </c>
      <c r="AM1311" s="121">
        <v>7.4286183999999997E-5</v>
      </c>
      <c r="AN1311" s="113">
        <f t="shared" si="557"/>
        <v>1.7178706980999999E-7</v>
      </c>
      <c r="AO1311" s="112">
        <f t="shared" si="558"/>
        <v>4.1801516981900002E-10</v>
      </c>
      <c r="AP1311" s="112">
        <f t="shared" si="559"/>
        <v>1.04042279137E-2</v>
      </c>
      <c r="AQ1311" s="328">
        <v>1.0813102999999999E-7</v>
      </c>
      <c r="AR1311" s="328">
        <v>3.2625743E-10</v>
      </c>
      <c r="AS1311" s="328">
        <v>8.9138190000000003E-15</v>
      </c>
      <c r="AT1311" s="329">
        <v>0</v>
      </c>
      <c r="AU1311" s="329">
        <v>0</v>
      </c>
      <c r="AV1311" s="328">
        <v>2.3702081000000001E-10</v>
      </c>
      <c r="AW1311" s="328">
        <v>6.3419018999999996E-8</v>
      </c>
      <c r="AX1311" s="328">
        <v>3.3599654E-11</v>
      </c>
      <c r="AY1311" s="328">
        <v>5.8149172000000001E-11</v>
      </c>
      <c r="AZ1311" s="329">
        <v>0</v>
      </c>
      <c r="BA1311" s="329">
        <v>0</v>
      </c>
      <c r="BB1311" s="329">
        <v>0</v>
      </c>
      <c r="BC1311" s="329">
        <v>0</v>
      </c>
      <c r="BD1311" s="329">
        <v>0</v>
      </c>
      <c r="BE1311" s="329">
        <v>0</v>
      </c>
      <c r="BF1311" s="329">
        <v>0</v>
      </c>
      <c r="BG1311" s="329">
        <v>0</v>
      </c>
      <c r="BH1311" s="328">
        <v>2.3709137000000002E-6</v>
      </c>
      <c r="BI1311" s="329">
        <v>1.0401857E-2</v>
      </c>
      <c r="BJ1311" s="329">
        <v>0</v>
      </c>
      <c r="BK1311" s="329">
        <v>0</v>
      </c>
      <c r="BL1311" s="329">
        <v>0</v>
      </c>
      <c r="BM1311" s="41"/>
      <c r="BN1311" s="122">
        <v>7.1522749000000001E-6</v>
      </c>
      <c r="BO1311" s="122">
        <v>4.7893169999999999E-7</v>
      </c>
      <c r="BP1311" s="122">
        <v>3.2489010000000002E-6</v>
      </c>
      <c r="BQ1311" s="111">
        <v>0</v>
      </c>
      <c r="BR1311" s="122">
        <v>9.9540568999999992E-7</v>
      </c>
      <c r="BS1311" s="122">
        <v>1.5344286E-7</v>
      </c>
      <c r="BT1311" s="111">
        <v>0</v>
      </c>
      <c r="BU1311" s="122">
        <v>2.3289323999999999E-7</v>
      </c>
      <c r="BV1311" s="111">
        <v>0</v>
      </c>
      <c r="BW1311" s="111">
        <v>0</v>
      </c>
      <c r="BX1311" s="111">
        <v>0</v>
      </c>
      <c r="BY1311" s="111">
        <v>0</v>
      </c>
      <c r="BZ1311" s="111">
        <v>0</v>
      </c>
      <c r="CA1311" s="122">
        <v>3.2183715000000001E-7</v>
      </c>
      <c r="CB1311" s="122">
        <v>1.6642091000000001E-6</v>
      </c>
      <c r="CC1311" s="122">
        <v>5.6654216000000002E-8</v>
      </c>
      <c r="CD1311" s="111">
        <v>0</v>
      </c>
      <c r="CE1311" s="154"/>
      <c r="CF1311" s="173"/>
      <c r="CG1311" s="170" t="s">
        <v>8546</v>
      </c>
      <c r="CK1311" s="100"/>
      <c r="CL1311" s="41"/>
      <c r="CM1311" s="41"/>
      <c r="CN1311" s="41"/>
      <c r="CO1311" s="41"/>
      <c r="CP1311" s="41"/>
      <c r="CQ1311" s="41"/>
    </row>
    <row r="1312" spans="1:95" ht="14.5" customHeight="1">
      <c r="A1312" s="41" t="s">
        <v>9427</v>
      </c>
      <c r="B1312" s="119" t="s">
        <v>8946</v>
      </c>
      <c r="C1312" s="120" t="str">
        <f t="shared" si="550"/>
        <v>B.044.01.132</v>
      </c>
      <c r="D1312" s="135" t="s">
        <v>8944</v>
      </c>
      <c r="E1312" s="119" t="s">
        <v>8526</v>
      </c>
      <c r="F1312" s="118" t="str">
        <f t="shared" si="551"/>
        <v>Electricity Bosnia and Herzegovina production</v>
      </c>
      <c r="G1312" s="118">
        <f t="shared" si="552"/>
        <v>2.9371385410999998E-2</v>
      </c>
      <c r="H1312" s="118">
        <f t="shared" si="553"/>
        <v>2.35780461E-3</v>
      </c>
      <c r="I1312" s="118">
        <f t="shared" si="554"/>
        <v>3.4079728999999999E-3</v>
      </c>
      <c r="J1312" s="326">
        <f t="shared" si="555"/>
        <v>8.7656900999999994E-5</v>
      </c>
      <c r="K1312" s="118">
        <v>2.3517950999999999E-2</v>
      </c>
      <c r="L1312" s="118">
        <v>1.7265933999999999E-3</v>
      </c>
      <c r="M1312" s="118">
        <v>1.6813794999999999E-3</v>
      </c>
      <c r="N1312" s="118">
        <v>1.4125903999999999E-3</v>
      </c>
      <c r="O1312" s="118">
        <v>9.4521421000000002E-4</v>
      </c>
      <c r="P1312" s="118">
        <v>0</v>
      </c>
      <c r="Q1312" s="118">
        <v>0</v>
      </c>
      <c r="R1312" s="118">
        <v>0</v>
      </c>
      <c r="S1312" s="330">
        <v>8.7656900999999994E-5</v>
      </c>
      <c r="T1312" s="118">
        <v>0</v>
      </c>
      <c r="U1312" s="118">
        <v>0</v>
      </c>
      <c r="V1312" s="118">
        <v>0</v>
      </c>
      <c r="W1312" s="118">
        <v>0</v>
      </c>
      <c r="X1312" s="118">
        <v>0</v>
      </c>
      <c r="Y1312" s="41"/>
      <c r="Z1312" s="327">
        <f t="shared" si="556"/>
        <v>0.17682669924812028</v>
      </c>
      <c r="AA1312" s="41"/>
      <c r="AB1312" s="111">
        <v>2.3602829999999999</v>
      </c>
      <c r="AC1312" s="111">
        <v>1.9616571</v>
      </c>
      <c r="AD1312" s="111">
        <v>0</v>
      </c>
      <c r="AE1312" s="111">
        <v>0</v>
      </c>
      <c r="AF1312" s="111">
        <v>6.4817216000000004E-4</v>
      </c>
      <c r="AG1312" s="111">
        <v>3.5649470000000003E-2</v>
      </c>
      <c r="AH1312" s="111">
        <v>0.36232826000000001</v>
      </c>
      <c r="AI1312" s="41"/>
      <c r="AJ1312" s="114">
        <v>3.9588755000000003E-3</v>
      </c>
      <c r="AK1312" s="114">
        <v>3.7773638E-3</v>
      </c>
      <c r="AL1312" s="114">
        <v>1.5657240000000001E-4</v>
      </c>
      <c r="AM1312" s="121">
        <v>2.4939302999999998E-5</v>
      </c>
      <c r="AN1312" s="113">
        <f t="shared" si="557"/>
        <v>2.2646065902999999E-7</v>
      </c>
      <c r="AO1312" s="112">
        <f t="shared" si="558"/>
        <v>5.7903994324299999E-10</v>
      </c>
      <c r="AP1312" s="112">
        <f t="shared" si="559"/>
        <v>3.4928996219000001E-3</v>
      </c>
      <c r="AQ1312" s="328">
        <v>1.6409518000000001E-7</v>
      </c>
      <c r="AR1312" s="328">
        <v>4.9511475999999997E-10</v>
      </c>
      <c r="AS1312" s="328">
        <v>1.3527243E-14</v>
      </c>
      <c r="AT1312" s="329">
        <v>0</v>
      </c>
      <c r="AU1312" s="329">
        <v>0</v>
      </c>
      <c r="AV1312" s="328">
        <v>2.1004203E-10</v>
      </c>
      <c r="AW1312" s="328">
        <v>6.2155437E-8</v>
      </c>
      <c r="AX1312" s="328">
        <v>2.9775189000000001E-11</v>
      </c>
      <c r="AY1312" s="328">
        <v>5.4136467000000003E-11</v>
      </c>
      <c r="AZ1312" s="329">
        <v>0</v>
      </c>
      <c r="BA1312" s="329">
        <v>0</v>
      </c>
      <c r="BB1312" s="329">
        <v>0</v>
      </c>
      <c r="BC1312" s="329">
        <v>0</v>
      </c>
      <c r="BD1312" s="329">
        <v>0</v>
      </c>
      <c r="BE1312" s="329">
        <v>0</v>
      </c>
      <c r="BF1312" s="329">
        <v>0</v>
      </c>
      <c r="BG1312" s="329">
        <v>0</v>
      </c>
      <c r="BH1312" s="328">
        <v>1.7692219E-6</v>
      </c>
      <c r="BI1312" s="329">
        <v>3.4911304E-3</v>
      </c>
      <c r="BJ1312" s="329">
        <v>0</v>
      </c>
      <c r="BK1312" s="329">
        <v>0</v>
      </c>
      <c r="BL1312" s="329">
        <v>0</v>
      </c>
      <c r="BM1312" s="41"/>
      <c r="BN1312" s="122">
        <v>9.5438189000000004E-6</v>
      </c>
      <c r="BO1312" s="122">
        <v>4.4238474000000001E-7</v>
      </c>
      <c r="BP1312" s="122">
        <v>4.9303976E-6</v>
      </c>
      <c r="BQ1312" s="111">
        <v>0</v>
      </c>
      <c r="BR1312" s="122">
        <v>1.1090507999999999E-6</v>
      </c>
      <c r="BS1312" s="122">
        <v>1.359773E-7</v>
      </c>
      <c r="BT1312" s="111">
        <v>0</v>
      </c>
      <c r="BU1312" s="122">
        <v>2.0638427999999999E-7</v>
      </c>
      <c r="BV1312" s="111">
        <v>0</v>
      </c>
      <c r="BW1312" s="111">
        <v>0</v>
      </c>
      <c r="BX1312" s="111">
        <v>0</v>
      </c>
      <c r="BY1312" s="111">
        <v>0</v>
      </c>
      <c r="BZ1312" s="111">
        <v>0</v>
      </c>
      <c r="CA1312" s="122">
        <v>2.863705E-7</v>
      </c>
      <c r="CB1312" s="122">
        <v>2.3909771999999999E-6</v>
      </c>
      <c r="CC1312" s="122">
        <v>4.2276476E-8</v>
      </c>
      <c r="CD1312" s="111">
        <v>0</v>
      </c>
      <c r="CE1312" s="154"/>
      <c r="CF1312" s="173"/>
      <c r="CG1312" s="170" t="s">
        <v>8546</v>
      </c>
      <c r="CK1312" s="100"/>
      <c r="CL1312" s="41"/>
      <c r="CM1312" s="41"/>
      <c r="CN1312" s="41"/>
      <c r="CO1312" s="41"/>
      <c r="CP1312" s="41"/>
      <c r="CQ1312" s="41"/>
    </row>
    <row r="1313" spans="1:101" ht="14.5" customHeight="1">
      <c r="A1313" s="41" t="s">
        <v>9424</v>
      </c>
      <c r="B1313" s="119" t="s">
        <v>8946</v>
      </c>
      <c r="C1313" s="120" t="str">
        <f t="shared" si="550"/>
        <v>B.044.01.133</v>
      </c>
      <c r="D1313" s="135" t="s">
        <v>8944</v>
      </c>
      <c r="E1313" s="119" t="s">
        <v>8526</v>
      </c>
      <c r="F1313" s="118" t="str">
        <f t="shared" si="551"/>
        <v>Electricity Botswana production</v>
      </c>
      <c r="G1313" s="118">
        <f t="shared" si="552"/>
        <v>4.5671125334000001E-2</v>
      </c>
      <c r="H1313" s="118">
        <f t="shared" si="553"/>
        <v>3.5951765999999996E-3</v>
      </c>
      <c r="I1313" s="118">
        <f t="shared" si="554"/>
        <v>5.9655578000000001E-3</v>
      </c>
      <c r="J1313" s="326">
        <f t="shared" si="555"/>
        <v>5.4819339999999996E-6</v>
      </c>
      <c r="K1313" s="118">
        <v>3.6104908999999998E-2</v>
      </c>
      <c r="L1313" s="118">
        <v>3.4430887000000002E-3</v>
      </c>
      <c r="M1313" s="118">
        <v>2.5224690999999999E-3</v>
      </c>
      <c r="N1313" s="118">
        <v>2.1192213999999998E-3</v>
      </c>
      <c r="O1313" s="118">
        <v>1.4759552E-3</v>
      </c>
      <c r="P1313" s="118">
        <v>0</v>
      </c>
      <c r="Q1313" s="118">
        <v>0</v>
      </c>
      <c r="R1313" s="118">
        <v>0</v>
      </c>
      <c r="S1313" s="330">
        <v>5.4819339999999996E-6</v>
      </c>
      <c r="T1313" s="118">
        <v>0</v>
      </c>
      <c r="U1313" s="118">
        <v>0</v>
      </c>
      <c r="V1313" s="118">
        <v>0</v>
      </c>
      <c r="W1313" s="118">
        <v>0</v>
      </c>
      <c r="X1313" s="118">
        <v>0</v>
      </c>
      <c r="Y1313" s="41"/>
      <c r="Z1313" s="327">
        <f t="shared" si="556"/>
        <v>0.27146548120300751</v>
      </c>
      <c r="AA1313" s="41"/>
      <c r="AB1313" s="111">
        <v>3.1378675</v>
      </c>
      <c r="AC1313" s="111">
        <v>3.1330608999999998</v>
      </c>
      <c r="AD1313" s="111">
        <v>0</v>
      </c>
      <c r="AE1313" s="111">
        <v>0</v>
      </c>
      <c r="AF1313" s="111">
        <v>0</v>
      </c>
      <c r="AG1313" s="111">
        <v>4.8065368000000004E-3</v>
      </c>
      <c r="AH1313" s="111">
        <v>0</v>
      </c>
      <c r="AI1313" s="41"/>
      <c r="AJ1313" s="114">
        <v>6.3490793000000002E-3</v>
      </c>
      <c r="AK1313" s="114">
        <v>6.0361384999999997E-3</v>
      </c>
      <c r="AL1313" s="114">
        <v>2.4445563000000001E-4</v>
      </c>
      <c r="AM1313" s="121">
        <v>6.8485089000000003E-5</v>
      </c>
      <c r="AN1313" s="113">
        <f t="shared" si="557"/>
        <v>3.6187881298999997E-7</v>
      </c>
      <c r="AO1313" s="112">
        <f t="shared" si="558"/>
        <v>9.04051865109E-10</v>
      </c>
      <c r="AP1313" s="112">
        <f t="shared" si="559"/>
        <v>9.5917492445400012E-3</v>
      </c>
      <c r="AQ1313" s="328">
        <v>2.5191996999999999E-7</v>
      </c>
      <c r="AR1313" s="328">
        <v>7.6010333999999998E-10</v>
      </c>
      <c r="AS1313" s="328">
        <v>2.0767108999999999E-14</v>
      </c>
      <c r="AT1313" s="329">
        <v>0</v>
      </c>
      <c r="AU1313" s="329">
        <v>0</v>
      </c>
      <c r="AV1313" s="328">
        <v>3.1511298999999999E-10</v>
      </c>
      <c r="AW1313" s="328">
        <v>1.0964373E-7</v>
      </c>
      <c r="AX1313" s="328">
        <v>4.4669863999999998E-11</v>
      </c>
      <c r="AY1313" s="328">
        <v>9.9257894000000001E-11</v>
      </c>
      <c r="AZ1313" s="329">
        <v>0</v>
      </c>
      <c r="BA1313" s="329">
        <v>0</v>
      </c>
      <c r="BB1313" s="329">
        <v>0</v>
      </c>
      <c r="BC1313" s="329">
        <v>0</v>
      </c>
      <c r="BD1313" s="329">
        <v>0</v>
      </c>
      <c r="BE1313" s="329">
        <v>0</v>
      </c>
      <c r="BF1313" s="329">
        <v>0</v>
      </c>
      <c r="BG1313" s="329">
        <v>0</v>
      </c>
      <c r="BH1313" s="328">
        <v>1.1064453999999999E-7</v>
      </c>
      <c r="BI1313" s="329">
        <v>9.5916386000000006E-3</v>
      </c>
      <c r="BJ1313" s="329">
        <v>0</v>
      </c>
      <c r="BK1313" s="329">
        <v>0</v>
      </c>
      <c r="BL1313" s="329">
        <v>0</v>
      </c>
      <c r="BM1313" s="41"/>
      <c r="BN1313" s="122">
        <v>1.4942079E-5</v>
      </c>
      <c r="BO1313" s="122">
        <v>7.8805773E-7</v>
      </c>
      <c r="BP1313" s="122">
        <v>7.5691779000000002E-6</v>
      </c>
      <c r="BQ1313" s="111">
        <v>0</v>
      </c>
      <c r="BR1313" s="122">
        <v>1.8181255E-6</v>
      </c>
      <c r="BS1313" s="122">
        <v>2.0399828999999999E-7</v>
      </c>
      <c r="BT1313" s="111">
        <v>0</v>
      </c>
      <c r="BU1313" s="122">
        <v>3.0962549999999998E-7</v>
      </c>
      <c r="BV1313" s="111">
        <v>0</v>
      </c>
      <c r="BW1313" s="111">
        <v>0</v>
      </c>
      <c r="BX1313" s="111">
        <v>0</v>
      </c>
      <c r="BY1313" s="111">
        <v>0</v>
      </c>
      <c r="BZ1313" s="111">
        <v>0</v>
      </c>
      <c r="CA1313" s="122">
        <v>4.3769743999999999E-7</v>
      </c>
      <c r="CB1313" s="122">
        <v>3.8127529E-6</v>
      </c>
      <c r="CC1313" s="122">
        <v>2.6439087999999998E-9</v>
      </c>
      <c r="CD1313" s="111">
        <v>0</v>
      </c>
      <c r="CE1313" s="154"/>
      <c r="CF1313" s="173"/>
      <c r="CG1313" s="170" t="s">
        <v>8546</v>
      </c>
      <c r="CK1313" s="100"/>
      <c r="CL1313" s="41"/>
      <c r="CM1313" s="41"/>
      <c r="CN1313" s="41"/>
    </row>
    <row r="1314" spans="1:101" ht="14.5" customHeight="1">
      <c r="A1314" s="41" t="s">
        <v>9421</v>
      </c>
      <c r="B1314" s="119" t="s">
        <v>8946</v>
      </c>
      <c r="C1314" s="120" t="str">
        <f t="shared" si="550"/>
        <v>B.044.01.134</v>
      </c>
      <c r="D1314" s="135" t="s">
        <v>8944</v>
      </c>
      <c r="E1314" s="119" t="s">
        <v>8526</v>
      </c>
      <c r="F1314" s="118" t="str">
        <f t="shared" si="551"/>
        <v>Electricity Brazil production</v>
      </c>
      <c r="G1314" s="118">
        <f t="shared" si="552"/>
        <v>5.3339003100000004E-3</v>
      </c>
      <c r="H1314" s="118">
        <f t="shared" si="553"/>
        <v>4.5038633999999999E-4</v>
      </c>
      <c r="I1314" s="118">
        <f t="shared" si="554"/>
        <v>7.5642409999999993E-4</v>
      </c>
      <c r="J1314" s="326">
        <f t="shared" si="555"/>
        <v>7.1850807000000002E-4</v>
      </c>
      <c r="K1314" s="118">
        <v>3.4085818000000002E-3</v>
      </c>
      <c r="L1314" s="118">
        <v>4.0234040999999999E-4</v>
      </c>
      <c r="M1314" s="118">
        <v>3.5408369E-4</v>
      </c>
      <c r="N1314" s="118">
        <v>2.9747905999999999E-4</v>
      </c>
      <c r="O1314" s="118">
        <v>1.5290728E-4</v>
      </c>
      <c r="P1314" s="118">
        <v>0</v>
      </c>
      <c r="Q1314" s="118">
        <v>0</v>
      </c>
      <c r="R1314" s="118">
        <v>0</v>
      </c>
      <c r="S1314" s="118">
        <v>2.112498E-4</v>
      </c>
      <c r="T1314" s="118">
        <v>0</v>
      </c>
      <c r="U1314" s="118">
        <v>5.0725827000000002E-4</v>
      </c>
      <c r="V1314" s="118">
        <v>0</v>
      </c>
      <c r="W1314" s="118">
        <v>0</v>
      </c>
      <c r="X1314" s="118">
        <v>0</v>
      </c>
      <c r="Y1314" s="41"/>
      <c r="Z1314" s="327">
        <f t="shared" si="556"/>
        <v>2.5628434586466166E-2</v>
      </c>
      <c r="AA1314" s="41"/>
      <c r="AB1314" s="111">
        <v>1.2691189</v>
      </c>
      <c r="AC1314" s="111">
        <v>0.2851938</v>
      </c>
      <c r="AD1314" s="111">
        <v>6.8762693E-2</v>
      </c>
      <c r="AE1314" s="111">
        <v>0</v>
      </c>
      <c r="AF1314" s="111">
        <v>8.8770567999999994E-2</v>
      </c>
      <c r="AG1314" s="111">
        <v>0.16461667999999999</v>
      </c>
      <c r="AH1314" s="111">
        <v>0.66177516000000003</v>
      </c>
      <c r="AI1314" s="41"/>
      <c r="AJ1314" s="114">
        <v>6.5225557999999998E-4</v>
      </c>
      <c r="AK1314" s="114">
        <v>6.1543242999999997E-4</v>
      </c>
      <c r="AL1314" s="121">
        <v>2.4404154999999999E-5</v>
      </c>
      <c r="AM1314" s="121">
        <v>1.2418995000000001E-5</v>
      </c>
      <c r="AN1314" s="113">
        <f t="shared" si="557"/>
        <v>3.6896428997999999E-8</v>
      </c>
      <c r="AO1314" s="112">
        <f t="shared" si="558"/>
        <v>9.0252052575200002E-11</v>
      </c>
      <c r="AP1314" s="112">
        <f t="shared" si="559"/>
        <v>1.7393550574999999E-3</v>
      </c>
      <c r="AQ1314" s="328">
        <v>2.3783186999999999E-8</v>
      </c>
      <c r="AR1314" s="328">
        <v>7.1759616000000004E-11</v>
      </c>
      <c r="AS1314" s="328">
        <v>1.9605752000000001E-15</v>
      </c>
      <c r="AT1314" s="329">
        <v>0</v>
      </c>
      <c r="AU1314" s="329">
        <v>0</v>
      </c>
      <c r="AV1314" s="328">
        <v>4.4232997999999997E-11</v>
      </c>
      <c r="AW1314" s="328">
        <v>1.3069009000000001E-8</v>
      </c>
      <c r="AX1314" s="328">
        <v>6.2703919999999998E-12</v>
      </c>
      <c r="AY1314" s="328">
        <v>1.2220083999999999E-11</v>
      </c>
      <c r="AZ1314" s="329">
        <v>0</v>
      </c>
      <c r="BA1314" s="329">
        <v>0</v>
      </c>
      <c r="BB1314" s="329">
        <v>0</v>
      </c>
      <c r="BC1314" s="329">
        <v>0</v>
      </c>
      <c r="BD1314" s="329">
        <v>0</v>
      </c>
      <c r="BE1314" s="329">
        <v>0</v>
      </c>
      <c r="BF1314" s="329">
        <v>0</v>
      </c>
      <c r="BG1314" s="329">
        <v>0</v>
      </c>
      <c r="BH1314" s="328">
        <v>4.2637575000000001E-6</v>
      </c>
      <c r="BI1314" s="329">
        <v>1.7350912999999999E-3</v>
      </c>
      <c r="BJ1314" s="329">
        <v>0</v>
      </c>
      <c r="BK1314" s="329">
        <v>0</v>
      </c>
      <c r="BL1314" s="329">
        <v>0</v>
      </c>
      <c r="BM1314" s="41"/>
      <c r="BN1314" s="122">
        <v>1.6690471999999999E-6</v>
      </c>
      <c r="BO1314" s="122">
        <v>9.8811665000000001E-8</v>
      </c>
      <c r="BP1314" s="122">
        <v>7.1458874999999996E-7</v>
      </c>
      <c r="BQ1314" s="111">
        <v>0</v>
      </c>
      <c r="BR1314" s="122">
        <v>1.9690505E-7</v>
      </c>
      <c r="BS1314" s="122">
        <v>2.8635619E-8</v>
      </c>
      <c r="BT1314" s="111">
        <v>0</v>
      </c>
      <c r="BU1314" s="122">
        <v>4.3462708000000003E-8</v>
      </c>
      <c r="BV1314" s="111">
        <v>0</v>
      </c>
      <c r="BW1314" s="111">
        <v>0</v>
      </c>
      <c r="BX1314" s="111">
        <v>0</v>
      </c>
      <c r="BY1314" s="111">
        <v>0</v>
      </c>
      <c r="BZ1314" s="111">
        <v>0</v>
      </c>
      <c r="CA1314" s="122">
        <v>6.0673814999999995E-8</v>
      </c>
      <c r="CB1314" s="122">
        <v>4.2408486000000002E-7</v>
      </c>
      <c r="CC1314" s="122">
        <v>1.018847E-7</v>
      </c>
      <c r="CD1314" s="111">
        <v>0</v>
      </c>
      <c r="CE1314" s="154"/>
      <c r="CF1314" s="173"/>
      <c r="CG1314" s="170" t="s">
        <v>8546</v>
      </c>
      <c r="CK1314" s="41"/>
      <c r="CL1314" s="41"/>
      <c r="CM1314" s="41"/>
    </row>
    <row r="1315" spans="1:101" ht="14.5" customHeight="1">
      <c r="A1315" s="41" t="s">
        <v>9418</v>
      </c>
      <c r="B1315" s="119" t="s">
        <v>8946</v>
      </c>
      <c r="C1315" s="120" t="str">
        <f t="shared" si="550"/>
        <v>B.044.01.135</v>
      </c>
      <c r="D1315" s="135" t="s">
        <v>8944</v>
      </c>
      <c r="E1315" s="119" t="s">
        <v>8526</v>
      </c>
      <c r="F1315" s="118" t="str">
        <f t="shared" si="551"/>
        <v>Electricity Brunei production</v>
      </c>
      <c r="G1315" s="118">
        <f t="shared" si="552"/>
        <v>4.0990940500000003E-2</v>
      </c>
      <c r="H1315" s="118">
        <f t="shared" si="553"/>
        <v>3.8423574000000004E-3</v>
      </c>
      <c r="I1315" s="118">
        <f t="shared" si="554"/>
        <v>5.7369220999999998E-3</v>
      </c>
      <c r="J1315" s="326">
        <f t="shared" si="555"/>
        <v>0</v>
      </c>
      <c r="K1315" s="118">
        <v>3.1411661E-2</v>
      </c>
      <c r="L1315" s="118">
        <v>2.8481879000000002E-3</v>
      </c>
      <c r="M1315" s="118">
        <v>2.8887342000000001E-3</v>
      </c>
      <c r="N1315" s="118">
        <v>2.4269346000000002E-3</v>
      </c>
      <c r="O1315" s="118">
        <v>1.4154228E-3</v>
      </c>
      <c r="P1315" s="118">
        <v>0</v>
      </c>
      <c r="Q1315" s="118">
        <v>0</v>
      </c>
      <c r="R1315" s="118">
        <v>0</v>
      </c>
      <c r="S1315" s="118">
        <v>0</v>
      </c>
      <c r="T1315" s="118">
        <v>0</v>
      </c>
      <c r="U1315" s="118">
        <v>0</v>
      </c>
      <c r="V1315" s="118">
        <v>0</v>
      </c>
      <c r="W1315" s="118">
        <v>0</v>
      </c>
      <c r="X1315" s="118">
        <v>0</v>
      </c>
      <c r="Y1315" s="41"/>
      <c r="Z1315" s="327">
        <f t="shared" si="556"/>
        <v>0.23617790225563909</v>
      </c>
      <c r="AA1315" s="41"/>
      <c r="AB1315" s="111">
        <v>2.7641290999999999</v>
      </c>
      <c r="AC1315" s="111">
        <v>2.7641290999999999</v>
      </c>
      <c r="AD1315" s="111">
        <v>0</v>
      </c>
      <c r="AE1315" s="111">
        <v>0</v>
      </c>
      <c r="AF1315" s="111">
        <v>0</v>
      </c>
      <c r="AG1315" s="111">
        <v>0</v>
      </c>
      <c r="AH1315" s="111">
        <v>0</v>
      </c>
      <c r="AI1315" s="41"/>
      <c r="AJ1315" s="114">
        <v>5.6510826000000002E-3</v>
      </c>
      <c r="AK1315" s="114">
        <v>5.3526720000000002E-3</v>
      </c>
      <c r="AL1315" s="114">
        <v>2.1712622000000001E-4</v>
      </c>
      <c r="AM1315" s="121">
        <v>8.1284335000000006E-5</v>
      </c>
      <c r="AN1315" s="113">
        <f t="shared" si="557"/>
        <v>3.2090359772999999E-7</v>
      </c>
      <c r="AO1315" s="112">
        <f t="shared" si="558"/>
        <v>8.0298158360999999E-10</v>
      </c>
      <c r="AP1315" s="112">
        <f t="shared" si="559"/>
        <v>1.1384361000000001E-2</v>
      </c>
      <c r="AQ1315" s="328">
        <v>2.1917309000000001E-7</v>
      </c>
      <c r="AR1315" s="328">
        <v>6.6129813000000003E-10</v>
      </c>
      <c r="AS1315" s="328">
        <v>1.806761E-14</v>
      </c>
      <c r="AT1315" s="329">
        <v>0</v>
      </c>
      <c r="AU1315" s="329">
        <v>0</v>
      </c>
      <c r="AV1315" s="328">
        <v>3.6086772999999999E-10</v>
      </c>
      <c r="AW1315" s="328">
        <v>1.0136964E-7</v>
      </c>
      <c r="AX1315" s="328">
        <v>5.1155973999999997E-11</v>
      </c>
      <c r="AY1315" s="328">
        <v>9.0509412000000003E-11</v>
      </c>
      <c r="AZ1315" s="329">
        <v>0</v>
      </c>
      <c r="BA1315" s="329">
        <v>0</v>
      </c>
      <c r="BB1315" s="329">
        <v>0</v>
      </c>
      <c r="BC1315" s="329">
        <v>0</v>
      </c>
      <c r="BD1315" s="329">
        <v>0</v>
      </c>
      <c r="BE1315" s="329">
        <v>0</v>
      </c>
      <c r="BF1315" s="329">
        <v>0</v>
      </c>
      <c r="BG1315" s="329">
        <v>0</v>
      </c>
      <c r="BH1315" s="329">
        <v>0</v>
      </c>
      <c r="BI1315" s="329">
        <v>1.1384361000000001E-2</v>
      </c>
      <c r="BJ1315" s="329">
        <v>0</v>
      </c>
      <c r="BK1315" s="329">
        <v>0</v>
      </c>
      <c r="BL1315" s="329">
        <v>0</v>
      </c>
      <c r="BM1315" s="41"/>
      <c r="BN1315" s="122">
        <v>1.3406599E-5</v>
      </c>
      <c r="BO1315" s="122">
        <v>7.4280677E-7</v>
      </c>
      <c r="BP1315" s="122">
        <v>6.5852666000000003E-6</v>
      </c>
      <c r="BQ1315" s="111">
        <v>0</v>
      </c>
      <c r="BR1315" s="122">
        <v>1.7045808999999999E-6</v>
      </c>
      <c r="BS1315" s="122">
        <v>2.3361904999999999E-7</v>
      </c>
      <c r="BT1315" s="111">
        <v>0</v>
      </c>
      <c r="BU1315" s="122">
        <v>3.5458343999999997E-7</v>
      </c>
      <c r="BV1315" s="111">
        <v>0</v>
      </c>
      <c r="BW1315" s="111">
        <v>0</v>
      </c>
      <c r="BX1315" s="111">
        <v>0</v>
      </c>
      <c r="BY1315" s="111">
        <v>0</v>
      </c>
      <c r="BZ1315" s="111">
        <v>0</v>
      </c>
      <c r="CA1315" s="122">
        <v>4.9088637999999997E-7</v>
      </c>
      <c r="CB1315" s="122">
        <v>3.2948561E-6</v>
      </c>
      <c r="CC1315" s="111">
        <v>0</v>
      </c>
      <c r="CD1315" s="111">
        <v>0</v>
      </c>
      <c r="CE1315" s="154"/>
      <c r="CF1315" s="173"/>
      <c r="CG1315" s="170" t="s">
        <v>8546</v>
      </c>
      <c r="CK1315" s="50"/>
      <c r="CL1315" s="41"/>
      <c r="CM1315" s="41"/>
    </row>
    <row r="1316" spans="1:101" ht="14.5" customHeight="1">
      <c r="A1316" s="41" t="s">
        <v>9415</v>
      </c>
      <c r="B1316" s="119" t="s">
        <v>8946</v>
      </c>
      <c r="C1316" s="120" t="str">
        <f t="shared" si="550"/>
        <v>B.044.01.136</v>
      </c>
      <c r="D1316" s="135" t="s">
        <v>8944</v>
      </c>
      <c r="E1316" s="119" t="s">
        <v>8526</v>
      </c>
      <c r="F1316" s="118" t="str">
        <f t="shared" si="551"/>
        <v>Electricity Burkina Faso production</v>
      </c>
      <c r="G1316" s="118">
        <f t="shared" si="552"/>
        <v>3.5942180461999998E-2</v>
      </c>
      <c r="H1316" s="118">
        <f t="shared" si="553"/>
        <v>2.4920444999999999E-3</v>
      </c>
      <c r="I1316" s="118">
        <f t="shared" si="554"/>
        <v>7.5710303E-3</v>
      </c>
      <c r="J1316" s="326">
        <f t="shared" si="555"/>
        <v>9.5095661999999994E-5</v>
      </c>
      <c r="K1316" s="118">
        <v>2.578401E-2</v>
      </c>
      <c r="L1316" s="118">
        <v>5.9635655000000003E-3</v>
      </c>
      <c r="M1316" s="118">
        <v>1.6074647999999999E-3</v>
      </c>
      <c r="N1316" s="118">
        <v>1.3504917999999999E-3</v>
      </c>
      <c r="O1316" s="118">
        <v>1.1415526999999999E-3</v>
      </c>
      <c r="P1316" s="118">
        <v>0</v>
      </c>
      <c r="Q1316" s="118">
        <v>0</v>
      </c>
      <c r="R1316" s="118">
        <v>0</v>
      </c>
      <c r="S1316" s="330">
        <v>9.5095661999999994E-5</v>
      </c>
      <c r="T1316" s="118">
        <v>0</v>
      </c>
      <c r="U1316" s="118">
        <v>0</v>
      </c>
      <c r="V1316" s="118">
        <v>0</v>
      </c>
      <c r="W1316" s="118">
        <v>0</v>
      </c>
      <c r="X1316" s="118">
        <v>0</v>
      </c>
      <c r="Y1316" s="41"/>
      <c r="Z1316" s="327">
        <f t="shared" si="556"/>
        <v>0.19386473684210526</v>
      </c>
      <c r="AA1316" s="41"/>
      <c r="AB1316" s="111">
        <v>2.8304092999999999</v>
      </c>
      <c r="AC1316" s="111">
        <v>2.6920633999999999</v>
      </c>
      <c r="AD1316" s="111">
        <v>0</v>
      </c>
      <c r="AE1316" s="111">
        <v>0</v>
      </c>
      <c r="AF1316" s="111">
        <v>0</v>
      </c>
      <c r="AG1316" s="111">
        <v>7.2180453000000006E-2</v>
      </c>
      <c r="AH1316" s="111">
        <v>6.6165410999999993E-2</v>
      </c>
      <c r="AI1316" s="41"/>
      <c r="AJ1316" s="114">
        <v>5.7380321000000001E-3</v>
      </c>
      <c r="AK1316" s="114">
        <v>5.3640835000000001E-3</v>
      </c>
      <c r="AL1316" s="114">
        <v>1.9314555999999999E-4</v>
      </c>
      <c r="AM1316" s="114">
        <v>1.8080303000000001E-4</v>
      </c>
      <c r="AN1316" s="113">
        <f t="shared" si="557"/>
        <v>3.2158774842999997E-7</v>
      </c>
      <c r="AO1316" s="112">
        <f t="shared" si="558"/>
        <v>7.1429571965200001E-10</v>
      </c>
      <c r="AP1316" s="112">
        <f t="shared" si="559"/>
        <v>2.5322553362000001E-2</v>
      </c>
      <c r="AQ1316" s="328">
        <v>1.7990647999999999E-7</v>
      </c>
      <c r="AR1316" s="328">
        <v>5.4282126999999996E-10</v>
      </c>
      <c r="AS1316" s="328">
        <v>1.4830652000000001E-14</v>
      </c>
      <c r="AT1316" s="329">
        <v>0</v>
      </c>
      <c r="AU1316" s="329">
        <v>0</v>
      </c>
      <c r="AV1316" s="328">
        <v>2.0080842999999999E-10</v>
      </c>
      <c r="AW1316" s="328">
        <v>1.4148045999999999E-7</v>
      </c>
      <c r="AX1316" s="328">
        <v>2.8466248999999999E-11</v>
      </c>
      <c r="AY1316" s="328">
        <v>1.4299337000000001E-10</v>
      </c>
      <c r="AZ1316" s="329">
        <v>0</v>
      </c>
      <c r="BA1316" s="329">
        <v>0</v>
      </c>
      <c r="BB1316" s="329">
        <v>0</v>
      </c>
      <c r="BC1316" s="329">
        <v>0</v>
      </c>
      <c r="BD1316" s="329">
        <v>0</v>
      </c>
      <c r="BE1316" s="329">
        <v>0</v>
      </c>
      <c r="BF1316" s="329">
        <v>0</v>
      </c>
      <c r="BG1316" s="329">
        <v>0</v>
      </c>
      <c r="BH1316" s="328">
        <v>1.919362E-6</v>
      </c>
      <c r="BI1316" s="329">
        <v>2.5320634000000002E-2</v>
      </c>
      <c r="BJ1316" s="329">
        <v>0</v>
      </c>
      <c r="BK1316" s="329">
        <v>0</v>
      </c>
      <c r="BL1316" s="329">
        <v>0</v>
      </c>
      <c r="BM1316" s="41"/>
      <c r="BN1316" s="122">
        <v>1.2187151E-5</v>
      </c>
      <c r="BO1316" s="122">
        <v>1.0519510999999999E-6</v>
      </c>
      <c r="BP1316" s="122">
        <v>5.4054632999999996E-6</v>
      </c>
      <c r="BQ1316" s="111">
        <v>0</v>
      </c>
      <c r="BR1316" s="122">
        <v>1.7913678E-6</v>
      </c>
      <c r="BS1316" s="122">
        <v>1.2999963999999999E-7</v>
      </c>
      <c r="BT1316" s="111">
        <v>0</v>
      </c>
      <c r="BU1316" s="122">
        <v>1.9731147E-7</v>
      </c>
      <c r="BV1316" s="111">
        <v>0</v>
      </c>
      <c r="BW1316" s="111">
        <v>0</v>
      </c>
      <c r="BX1316" s="111">
        <v>0</v>
      </c>
      <c r="BY1316" s="111">
        <v>0</v>
      </c>
      <c r="BZ1316" s="111">
        <v>0</v>
      </c>
      <c r="CA1316" s="122">
        <v>3.1461272E-7</v>
      </c>
      <c r="CB1316" s="122">
        <v>3.2505804999999998E-6</v>
      </c>
      <c r="CC1316" s="122">
        <v>4.5864152000000002E-8</v>
      </c>
      <c r="CD1316" s="111">
        <v>0</v>
      </c>
      <c r="CE1316" s="154"/>
      <c r="CF1316" s="173"/>
      <c r="CG1316" s="170" t="s">
        <v>8546</v>
      </c>
      <c r="CK1316" s="50"/>
      <c r="CL1316" s="41"/>
      <c r="CM1316" s="41"/>
    </row>
    <row r="1317" spans="1:101" ht="14.5" customHeight="1">
      <c r="A1317" s="41" t="s">
        <v>9412</v>
      </c>
      <c r="B1317" s="119" t="s">
        <v>8946</v>
      </c>
      <c r="C1317" s="120" t="str">
        <f t="shared" si="550"/>
        <v>B.044.01.137</v>
      </c>
      <c r="D1317" s="135" t="s">
        <v>8944</v>
      </c>
      <c r="E1317" s="119" t="s">
        <v>8526</v>
      </c>
      <c r="F1317" s="118" t="str">
        <f t="shared" si="551"/>
        <v>Electricity Burundi production</v>
      </c>
      <c r="G1317" s="118">
        <f t="shared" si="552"/>
        <v>1.3002590000000001E-2</v>
      </c>
      <c r="H1317" s="118">
        <f t="shared" si="553"/>
        <v>9.0852137000000006E-4</v>
      </c>
      <c r="I1317" s="118">
        <f t="shared" si="554"/>
        <v>2.7045957300000003E-3</v>
      </c>
      <c r="J1317" s="326">
        <f t="shared" si="555"/>
        <v>1.6317170000000001E-4</v>
      </c>
      <c r="K1317" s="118">
        <v>9.2263012000000002E-3</v>
      </c>
      <c r="L1317" s="118">
        <v>2.106002E-3</v>
      </c>
      <c r="M1317" s="118">
        <v>5.9859373000000003E-4</v>
      </c>
      <c r="N1317" s="118">
        <v>5.0290117000000001E-4</v>
      </c>
      <c r="O1317" s="118">
        <v>4.056202E-4</v>
      </c>
      <c r="P1317" s="118">
        <v>0</v>
      </c>
      <c r="Q1317" s="118">
        <v>0</v>
      </c>
      <c r="R1317" s="118">
        <v>0</v>
      </c>
      <c r="S1317" s="118">
        <v>1.6317170000000001E-4</v>
      </c>
      <c r="T1317" s="118">
        <v>0</v>
      </c>
      <c r="U1317" s="118">
        <v>0</v>
      </c>
      <c r="V1317" s="118">
        <v>0</v>
      </c>
      <c r="W1317" s="118">
        <v>0</v>
      </c>
      <c r="X1317" s="118">
        <v>0</v>
      </c>
      <c r="Y1317" s="41"/>
      <c r="Z1317" s="327">
        <f t="shared" si="556"/>
        <v>6.9370685714285715E-2</v>
      </c>
      <c r="AA1317" s="41"/>
      <c r="AB1317" s="111">
        <v>1.6780375999999999</v>
      </c>
      <c r="AC1317" s="111">
        <v>0.94704345999999995</v>
      </c>
      <c r="AD1317" s="111">
        <v>0</v>
      </c>
      <c r="AE1317" s="111">
        <v>0</v>
      </c>
      <c r="AF1317" s="111">
        <v>2.9239765000000001E-2</v>
      </c>
      <c r="AG1317" s="111">
        <v>2.9239765000000001E-2</v>
      </c>
      <c r="AH1317" s="111">
        <v>0.67251457999999997</v>
      </c>
      <c r="AI1317" s="41"/>
      <c r="AJ1317" s="114">
        <v>2.0467293999999999E-3</v>
      </c>
      <c r="AK1317" s="114">
        <v>1.9139741E-3</v>
      </c>
      <c r="AL1317" s="121">
        <v>6.9131783000000001E-5</v>
      </c>
      <c r="AM1317" s="121">
        <v>6.3623558000000004E-5</v>
      </c>
      <c r="AN1317" s="113">
        <f t="shared" si="557"/>
        <v>1.14746648788E-7</v>
      </c>
      <c r="AO1317" s="112">
        <f t="shared" si="558"/>
        <v>2.556648808574E-10</v>
      </c>
      <c r="AP1317" s="112">
        <f t="shared" si="559"/>
        <v>8.9108624736999997E-3</v>
      </c>
      <c r="AQ1317" s="328">
        <v>6.4375996000000006E-8</v>
      </c>
      <c r="AR1317" s="328">
        <v>1.9423792000000001E-10</v>
      </c>
      <c r="AS1317" s="328">
        <v>5.3068574000000001E-15</v>
      </c>
      <c r="AT1317" s="329">
        <v>0</v>
      </c>
      <c r="AU1317" s="329">
        <v>0</v>
      </c>
      <c r="AV1317" s="328">
        <v>7.4777788000000002E-11</v>
      </c>
      <c r="AW1317" s="328">
        <v>5.0295874999999999E-8</v>
      </c>
      <c r="AX1317" s="328">
        <v>1.0600368E-11</v>
      </c>
      <c r="AY1317" s="328">
        <v>5.0821285999999998E-11</v>
      </c>
      <c r="AZ1317" s="329">
        <v>0</v>
      </c>
      <c r="BA1317" s="329">
        <v>0</v>
      </c>
      <c r="BB1317" s="329">
        <v>0</v>
      </c>
      <c r="BC1317" s="329">
        <v>0</v>
      </c>
      <c r="BD1317" s="329">
        <v>0</v>
      </c>
      <c r="BE1317" s="329">
        <v>0</v>
      </c>
      <c r="BF1317" s="329">
        <v>0</v>
      </c>
      <c r="BG1317" s="329">
        <v>0</v>
      </c>
      <c r="BH1317" s="328">
        <v>3.2933737E-6</v>
      </c>
      <c r="BI1317" s="329">
        <v>8.9075691000000002E-3</v>
      </c>
      <c r="BJ1317" s="329">
        <v>0</v>
      </c>
      <c r="BK1317" s="329">
        <v>0</v>
      </c>
      <c r="BL1317" s="329">
        <v>0</v>
      </c>
      <c r="BM1317" s="41"/>
      <c r="BN1317" s="122">
        <v>4.4052726999999996E-6</v>
      </c>
      <c r="BO1317" s="122">
        <v>3.7499619000000001E-7</v>
      </c>
      <c r="BP1317" s="122">
        <v>1.9342388000000002E-6</v>
      </c>
      <c r="BQ1317" s="111">
        <v>0</v>
      </c>
      <c r="BR1317" s="122">
        <v>6.3586034999999998E-7</v>
      </c>
      <c r="BS1317" s="122">
        <v>4.8409748E-8</v>
      </c>
      <c r="BT1317" s="111">
        <v>0</v>
      </c>
      <c r="BU1317" s="122">
        <v>7.3475580000000001E-8</v>
      </c>
      <c r="BV1317" s="111">
        <v>0</v>
      </c>
      <c r="BW1317" s="111">
        <v>0</v>
      </c>
      <c r="BX1317" s="111">
        <v>0</v>
      </c>
      <c r="BY1317" s="111">
        <v>0</v>
      </c>
      <c r="BZ1317" s="111">
        <v>0</v>
      </c>
      <c r="CA1317" s="122">
        <v>1.1607044E-7</v>
      </c>
      <c r="CB1317" s="122">
        <v>1.1435247E-6</v>
      </c>
      <c r="CC1317" s="122">
        <v>7.8696875000000003E-8</v>
      </c>
      <c r="CD1317" s="111">
        <v>0</v>
      </c>
      <c r="CE1317" s="154"/>
      <c r="CF1317" s="173"/>
      <c r="CG1317" s="170" t="s">
        <v>8546</v>
      </c>
      <c r="CK1317" s="50"/>
      <c r="CL1317" s="41"/>
    </row>
    <row r="1318" spans="1:101" ht="14.5" customHeight="1">
      <c r="A1318" s="41" t="s">
        <v>9409</v>
      </c>
      <c r="B1318" s="119" t="s">
        <v>8946</v>
      </c>
      <c r="C1318" s="120" t="str">
        <f t="shared" si="550"/>
        <v>B.044.01.138</v>
      </c>
      <c r="D1318" s="135" t="s">
        <v>8944</v>
      </c>
      <c r="E1318" s="119" t="s">
        <v>8526</v>
      </c>
      <c r="F1318" s="118" t="str">
        <f t="shared" si="551"/>
        <v>Electricity Cambodia production</v>
      </c>
      <c r="G1318" s="118">
        <f t="shared" si="552"/>
        <v>2.2283806810000001E-2</v>
      </c>
      <c r="H1318" s="118">
        <f t="shared" si="553"/>
        <v>1.7574460999999998E-3</v>
      </c>
      <c r="I1318" s="118">
        <f t="shared" si="554"/>
        <v>2.7534508E-3</v>
      </c>
      <c r="J1318" s="326">
        <f t="shared" si="555"/>
        <v>1.4464991E-4</v>
      </c>
      <c r="K1318" s="118">
        <v>1.762826E-2</v>
      </c>
      <c r="L1318" s="118">
        <v>1.5051022E-3</v>
      </c>
      <c r="M1318" s="118">
        <v>1.2483486E-3</v>
      </c>
      <c r="N1318" s="118">
        <v>1.0487846999999999E-3</v>
      </c>
      <c r="O1318" s="118">
        <v>7.086614E-4</v>
      </c>
      <c r="P1318" s="118">
        <v>0</v>
      </c>
      <c r="Q1318" s="118">
        <v>0</v>
      </c>
      <c r="R1318" s="118">
        <v>0</v>
      </c>
      <c r="S1318" s="118">
        <v>1.4464991E-4</v>
      </c>
      <c r="T1318" s="118">
        <v>0</v>
      </c>
      <c r="U1318" s="118">
        <v>0</v>
      </c>
      <c r="V1318" s="118">
        <v>0</v>
      </c>
      <c r="W1318" s="118">
        <v>0</v>
      </c>
      <c r="X1318" s="118">
        <v>0</v>
      </c>
      <c r="Y1318" s="41"/>
      <c r="Z1318" s="327">
        <f t="shared" si="556"/>
        <v>0.13254330827067667</v>
      </c>
      <c r="AA1318" s="41"/>
      <c r="AB1318" s="111">
        <v>2.0407270999999998</v>
      </c>
      <c r="AC1318" s="111">
        <v>1.4835228</v>
      </c>
      <c r="AD1318" s="111">
        <v>0</v>
      </c>
      <c r="AE1318" s="111">
        <v>0</v>
      </c>
      <c r="AF1318" s="111">
        <v>2.7860215000000001E-2</v>
      </c>
      <c r="AG1318" s="111">
        <v>4.4818607000000003E-2</v>
      </c>
      <c r="AH1318" s="111">
        <v>0.48452549</v>
      </c>
      <c r="AI1318" s="41"/>
      <c r="AJ1318" s="114">
        <v>3.0379907999999998E-3</v>
      </c>
      <c r="AK1318" s="114">
        <v>2.8933953000000001E-3</v>
      </c>
      <c r="AL1318" s="114">
        <v>1.1847668E-4</v>
      </c>
      <c r="AM1318" s="121">
        <v>2.6118792999999999E-5</v>
      </c>
      <c r="AN1318" s="113">
        <f t="shared" si="557"/>
        <v>1.7346494775000002E-7</v>
      </c>
      <c r="AO1318" s="112">
        <f t="shared" si="558"/>
        <v>4.3815339356299998E-10</v>
      </c>
      <c r="AP1318" s="112">
        <f t="shared" si="559"/>
        <v>3.6580942394999999E-3</v>
      </c>
      <c r="AQ1318" s="328">
        <v>1.2300019E-7</v>
      </c>
      <c r="AR1318" s="328">
        <v>3.7112126999999998E-10</v>
      </c>
      <c r="AS1318" s="328">
        <v>1.0139563E-14</v>
      </c>
      <c r="AT1318" s="329">
        <v>0</v>
      </c>
      <c r="AU1318" s="329">
        <v>0</v>
      </c>
      <c r="AV1318" s="328">
        <v>1.5594675000000001E-10</v>
      </c>
      <c r="AW1318" s="328">
        <v>5.0308811E-8</v>
      </c>
      <c r="AX1318" s="328">
        <v>2.2106736999999999E-11</v>
      </c>
      <c r="AY1318" s="328">
        <v>4.4915247000000001E-11</v>
      </c>
      <c r="AZ1318" s="329">
        <v>0</v>
      </c>
      <c r="BA1318" s="329">
        <v>0</v>
      </c>
      <c r="BB1318" s="329">
        <v>0</v>
      </c>
      <c r="BC1318" s="329">
        <v>0</v>
      </c>
      <c r="BD1318" s="329">
        <v>0</v>
      </c>
      <c r="BE1318" s="329">
        <v>0</v>
      </c>
      <c r="BF1318" s="329">
        <v>0</v>
      </c>
      <c r="BG1318" s="329">
        <v>0</v>
      </c>
      <c r="BH1318" s="328">
        <v>2.9195394999999999E-6</v>
      </c>
      <c r="BI1318" s="329">
        <v>3.6551747E-3</v>
      </c>
      <c r="BJ1318" s="329">
        <v>0</v>
      </c>
      <c r="BK1318" s="329">
        <v>0</v>
      </c>
      <c r="BL1318" s="329">
        <v>0</v>
      </c>
      <c r="BM1318" s="41"/>
      <c r="BN1318" s="122">
        <v>7.2584207999999999E-6</v>
      </c>
      <c r="BO1318" s="122">
        <v>3.6100122E-7</v>
      </c>
      <c r="BP1318" s="122">
        <v>3.6956591999999998E-6</v>
      </c>
      <c r="BQ1318" s="111">
        <v>0</v>
      </c>
      <c r="BR1318" s="122">
        <v>8.5639348999999996E-7</v>
      </c>
      <c r="BS1318" s="122">
        <v>1.0095702E-7</v>
      </c>
      <c r="BT1318" s="111">
        <v>0</v>
      </c>
      <c r="BU1318" s="122">
        <v>1.5323103000000001E-7</v>
      </c>
      <c r="BV1318" s="111">
        <v>0</v>
      </c>
      <c r="BW1318" s="111">
        <v>0</v>
      </c>
      <c r="BX1318" s="111">
        <v>0</v>
      </c>
      <c r="BY1318" s="111">
        <v>0</v>
      </c>
      <c r="BZ1318" s="111">
        <v>0</v>
      </c>
      <c r="CA1318" s="122">
        <v>2.1473015000000001E-7</v>
      </c>
      <c r="CB1318" s="122">
        <v>1.8066847999999999E-6</v>
      </c>
      <c r="CC1318" s="122">
        <v>6.9763914999999998E-8</v>
      </c>
      <c r="CD1318" s="111">
        <v>0</v>
      </c>
      <c r="CE1318" s="154"/>
      <c r="CF1318" s="173"/>
      <c r="CG1318" s="170" t="s">
        <v>8546</v>
      </c>
      <c r="CK1318" s="50"/>
      <c r="CW1318" s="41"/>
    </row>
    <row r="1319" spans="1:101" ht="14.5" customHeight="1">
      <c r="A1319" s="41" t="s">
        <v>9406</v>
      </c>
      <c r="B1319" s="119" t="s">
        <v>8946</v>
      </c>
      <c r="C1319" s="120" t="str">
        <f t="shared" si="550"/>
        <v>B.044.01.139</v>
      </c>
      <c r="D1319" s="135" t="s">
        <v>8944</v>
      </c>
      <c r="E1319" s="119" t="s">
        <v>8526</v>
      </c>
      <c r="F1319" s="118" t="str">
        <f t="shared" si="551"/>
        <v>Electricity Cameroon production</v>
      </c>
      <c r="G1319" s="118">
        <f t="shared" si="552"/>
        <v>1.5757725769999998E-2</v>
      </c>
      <c r="H1319" s="118">
        <f t="shared" si="553"/>
        <v>1.1104568199999999E-3</v>
      </c>
      <c r="I1319" s="118">
        <f t="shared" si="554"/>
        <v>3.3020590299999999E-3</v>
      </c>
      <c r="J1319" s="326">
        <f t="shared" si="555"/>
        <v>1.2919491999999999E-4</v>
      </c>
      <c r="K1319" s="118">
        <v>1.1216014999999999E-2</v>
      </c>
      <c r="L1319" s="118">
        <v>2.573587E-3</v>
      </c>
      <c r="M1319" s="118">
        <v>7.2847202999999996E-4</v>
      </c>
      <c r="N1319" s="118">
        <v>6.1201682999999999E-4</v>
      </c>
      <c r="O1319" s="118">
        <v>4.9843998999999999E-4</v>
      </c>
      <c r="P1319" s="118">
        <v>0</v>
      </c>
      <c r="Q1319" s="118">
        <v>0</v>
      </c>
      <c r="R1319" s="118">
        <v>0</v>
      </c>
      <c r="S1319" s="118">
        <v>1.2919491999999999E-4</v>
      </c>
      <c r="T1319" s="118">
        <v>0</v>
      </c>
      <c r="U1319" s="118">
        <v>0</v>
      </c>
      <c r="V1319" s="118">
        <v>0</v>
      </c>
      <c r="W1319" s="118">
        <v>0</v>
      </c>
      <c r="X1319" s="118">
        <v>0</v>
      </c>
      <c r="Y1319" s="41"/>
      <c r="Z1319" s="327">
        <f t="shared" si="556"/>
        <v>8.4330939849624045E-2</v>
      </c>
      <c r="AA1319" s="41"/>
      <c r="AB1319" s="111">
        <v>1.8230358</v>
      </c>
      <c r="AC1319" s="111">
        <v>1.1666121</v>
      </c>
      <c r="AD1319" s="111">
        <v>0</v>
      </c>
      <c r="AE1319" s="111">
        <v>0</v>
      </c>
      <c r="AF1319" s="111">
        <v>0</v>
      </c>
      <c r="AG1319" s="111">
        <v>2.6152337E-3</v>
      </c>
      <c r="AH1319" s="111">
        <v>0.65380841999999995</v>
      </c>
      <c r="AI1319" s="41"/>
      <c r="AJ1319" s="114">
        <v>2.4948103999999998E-3</v>
      </c>
      <c r="AK1319" s="114">
        <v>2.3323229999999999E-3</v>
      </c>
      <c r="AL1319" s="121">
        <v>8.4123232999999998E-5</v>
      </c>
      <c r="AM1319" s="121">
        <v>7.8364107000000003E-5</v>
      </c>
      <c r="AN1319" s="113">
        <f t="shared" si="557"/>
        <v>1.3982751950299998E-7</v>
      </c>
      <c r="AO1319" s="112">
        <f t="shared" si="558"/>
        <v>3.1110662831659998E-10</v>
      </c>
      <c r="AP1319" s="112">
        <f t="shared" si="559"/>
        <v>1.09753656038E-2</v>
      </c>
      <c r="AQ1319" s="328">
        <v>7.8259108999999998E-8</v>
      </c>
      <c r="AR1319" s="328">
        <v>2.3612661999999998E-10</v>
      </c>
      <c r="AS1319" s="328">
        <v>6.4513165999999999E-15</v>
      </c>
      <c r="AT1319" s="329">
        <v>0</v>
      </c>
      <c r="AU1319" s="329">
        <v>0</v>
      </c>
      <c r="AV1319" s="328">
        <v>9.1002503E-11</v>
      </c>
      <c r="AW1319" s="328">
        <v>6.1477408E-8</v>
      </c>
      <c r="AX1319" s="328">
        <v>1.2900355E-11</v>
      </c>
      <c r="AY1319" s="328">
        <v>6.2073201999999999E-11</v>
      </c>
      <c r="AZ1319" s="329">
        <v>0</v>
      </c>
      <c r="BA1319" s="329">
        <v>0</v>
      </c>
      <c r="BB1319" s="329">
        <v>0</v>
      </c>
      <c r="BC1319" s="329">
        <v>0</v>
      </c>
      <c r="BD1319" s="329">
        <v>0</v>
      </c>
      <c r="BE1319" s="329">
        <v>0</v>
      </c>
      <c r="BF1319" s="329">
        <v>0</v>
      </c>
      <c r="BG1319" s="329">
        <v>0</v>
      </c>
      <c r="BH1319" s="328">
        <v>2.6076038E-6</v>
      </c>
      <c r="BI1319" s="329">
        <v>1.0972758000000001E-2</v>
      </c>
      <c r="BJ1319" s="329">
        <v>0</v>
      </c>
      <c r="BK1319" s="329">
        <v>0</v>
      </c>
      <c r="BL1319" s="329">
        <v>0</v>
      </c>
      <c r="BM1319" s="41"/>
      <c r="BN1319" s="122">
        <v>5.3493348999999997E-6</v>
      </c>
      <c r="BO1319" s="122">
        <v>4.5791193000000002E-7</v>
      </c>
      <c r="BP1319" s="122">
        <v>2.3513702999999999E-6</v>
      </c>
      <c r="BQ1319" s="111">
        <v>0</v>
      </c>
      <c r="BR1319" s="122">
        <v>7.7940944999999998E-7</v>
      </c>
      <c r="BS1319" s="122">
        <v>5.8913327000000001E-8</v>
      </c>
      <c r="BT1319" s="111">
        <v>0</v>
      </c>
      <c r="BU1319" s="122">
        <v>8.9417752000000001E-8</v>
      </c>
      <c r="BV1319" s="111">
        <v>0</v>
      </c>
      <c r="BW1319" s="111">
        <v>0</v>
      </c>
      <c r="BX1319" s="111">
        <v>0</v>
      </c>
      <c r="BY1319" s="111">
        <v>0</v>
      </c>
      <c r="BZ1319" s="111">
        <v>0</v>
      </c>
      <c r="CA1319" s="122">
        <v>1.4135526E-7</v>
      </c>
      <c r="CB1319" s="122">
        <v>1.4086469E-6</v>
      </c>
      <c r="CC1319" s="122">
        <v>6.2310047999999996E-8</v>
      </c>
      <c r="CD1319" s="111">
        <v>0</v>
      </c>
      <c r="CE1319" s="154"/>
      <c r="CF1319" s="173"/>
      <c r="CG1319" s="170" t="s">
        <v>8546</v>
      </c>
      <c r="CK1319" s="50"/>
      <c r="CT1319" s="41"/>
      <c r="CU1319" s="41"/>
      <c r="CV1319" s="41"/>
      <c r="CW1319" s="41"/>
    </row>
    <row r="1320" spans="1:101" ht="14.5" customHeight="1">
      <c r="A1320" s="41" t="s">
        <v>9403</v>
      </c>
      <c r="B1320" s="119" t="s">
        <v>8946</v>
      </c>
      <c r="C1320" s="120" t="str">
        <f t="shared" si="550"/>
        <v>B.044.01.140</v>
      </c>
      <c r="D1320" s="135" t="s">
        <v>8944</v>
      </c>
      <c r="E1320" s="119" t="s">
        <v>8526</v>
      </c>
      <c r="F1320" s="118" t="str">
        <f t="shared" si="551"/>
        <v>Electricity Canada production</v>
      </c>
      <c r="G1320" s="118">
        <f t="shared" si="552"/>
        <v>1.046405785E-2</v>
      </c>
      <c r="H1320" s="118">
        <f t="shared" si="553"/>
        <v>7.1617179000000003E-4</v>
      </c>
      <c r="I1320" s="118">
        <f t="shared" si="554"/>
        <v>1.1273561800000001E-3</v>
      </c>
      <c r="J1320" s="326">
        <f t="shared" si="555"/>
        <v>3.2155194800000003E-3</v>
      </c>
      <c r="K1320" s="118">
        <v>5.4050104000000002E-3</v>
      </c>
      <c r="L1320" s="118">
        <v>5.6740885E-4</v>
      </c>
      <c r="M1320" s="118">
        <v>5.5994732999999997E-4</v>
      </c>
      <c r="N1320" s="118">
        <v>4.7043287E-4</v>
      </c>
      <c r="O1320" s="118">
        <v>2.4573892000000002E-4</v>
      </c>
      <c r="P1320" s="118">
        <v>0</v>
      </c>
      <c r="Q1320" s="118">
        <v>0</v>
      </c>
      <c r="R1320" s="118">
        <v>0</v>
      </c>
      <c r="S1320" s="118">
        <v>1.5409808000000001E-4</v>
      </c>
      <c r="T1320" s="118">
        <v>0</v>
      </c>
      <c r="U1320" s="118">
        <v>3.0614214000000001E-3</v>
      </c>
      <c r="V1320" s="118">
        <v>0</v>
      </c>
      <c r="W1320" s="118">
        <v>0</v>
      </c>
      <c r="X1320" s="118">
        <v>0</v>
      </c>
      <c r="Y1320" s="41"/>
      <c r="Z1320" s="327">
        <f t="shared" si="556"/>
        <v>4.0639175939849621E-2</v>
      </c>
      <c r="AA1320" s="41"/>
      <c r="AB1320" s="111">
        <v>1.6110443000000001</v>
      </c>
      <c r="AC1320" s="111">
        <v>0.46189749000000002</v>
      </c>
      <c r="AD1320" s="111">
        <v>0.41499881</v>
      </c>
      <c r="AE1320" s="111">
        <v>0</v>
      </c>
      <c r="AF1320" s="111">
        <v>1.4938197E-2</v>
      </c>
      <c r="AG1320" s="111">
        <v>7.2036395000000003E-2</v>
      </c>
      <c r="AH1320" s="111">
        <v>0.64717338999999996</v>
      </c>
      <c r="AI1320" s="41"/>
      <c r="AJ1320" s="114">
        <v>1.0093083000000001E-3</v>
      </c>
      <c r="AK1320" s="114">
        <v>9.5512470000000003E-4</v>
      </c>
      <c r="AL1320" s="121">
        <v>3.8282443999999998E-5</v>
      </c>
      <c r="AM1320" s="121">
        <v>1.5901177E-5</v>
      </c>
      <c r="AN1320" s="113">
        <f t="shared" si="557"/>
        <v>5.7261672986E-8</v>
      </c>
      <c r="AO1320" s="112">
        <f t="shared" si="558"/>
        <v>1.415770839969E-10</v>
      </c>
      <c r="AP1320" s="112">
        <f t="shared" si="559"/>
        <v>2.2270556364999998E-3</v>
      </c>
      <c r="AQ1320" s="328">
        <v>3.7713155000000001E-8</v>
      </c>
      <c r="AR1320" s="328">
        <v>1.1378969E-10</v>
      </c>
      <c r="AS1320" s="328">
        <v>3.1088968999999999E-15</v>
      </c>
      <c r="AT1320" s="329">
        <v>0</v>
      </c>
      <c r="AU1320" s="329">
        <v>0</v>
      </c>
      <c r="AV1320" s="328">
        <v>6.9949986000000006E-11</v>
      </c>
      <c r="AW1320" s="328">
        <v>1.9478568E-8</v>
      </c>
      <c r="AX1320" s="328">
        <v>9.9159871E-12</v>
      </c>
      <c r="AY1320" s="328">
        <v>1.7868297999999999E-11</v>
      </c>
      <c r="AZ1320" s="329">
        <v>0</v>
      </c>
      <c r="BA1320" s="329">
        <v>0</v>
      </c>
      <c r="BB1320" s="329">
        <v>0</v>
      </c>
      <c r="BC1320" s="329">
        <v>0</v>
      </c>
      <c r="BD1320" s="329">
        <v>0</v>
      </c>
      <c r="BE1320" s="329">
        <v>0</v>
      </c>
      <c r="BF1320" s="329">
        <v>0</v>
      </c>
      <c r="BG1320" s="329">
        <v>0</v>
      </c>
      <c r="BH1320" s="328">
        <v>3.1102365000000002E-6</v>
      </c>
      <c r="BI1320" s="329">
        <v>2.2239453999999999E-3</v>
      </c>
      <c r="BJ1320" s="329">
        <v>0</v>
      </c>
      <c r="BK1320" s="329">
        <v>0</v>
      </c>
      <c r="BL1320" s="329">
        <v>0</v>
      </c>
      <c r="BM1320" s="41"/>
      <c r="BN1320" s="122">
        <v>2.9474648999999999E-6</v>
      </c>
      <c r="BO1320" s="122">
        <v>1.4621888999999999E-7</v>
      </c>
      <c r="BP1320" s="122">
        <v>1.1331281000000001E-6</v>
      </c>
      <c r="BQ1320" s="111">
        <v>0</v>
      </c>
      <c r="BR1320" s="122">
        <v>3.0663272000000001E-7</v>
      </c>
      <c r="BS1320" s="122">
        <v>4.5284319000000003E-8</v>
      </c>
      <c r="BT1320" s="111">
        <v>0</v>
      </c>
      <c r="BU1320" s="122">
        <v>6.8731850999999998E-8</v>
      </c>
      <c r="BV1320" s="111">
        <v>0</v>
      </c>
      <c r="BW1320" s="111">
        <v>0</v>
      </c>
      <c r="BX1320" s="111">
        <v>0</v>
      </c>
      <c r="BY1320" s="111">
        <v>0</v>
      </c>
      <c r="BZ1320" s="111">
        <v>0</v>
      </c>
      <c r="CA1320" s="122">
        <v>9.5297629000000002E-8</v>
      </c>
      <c r="CB1320" s="122">
        <v>1.0778507E-6</v>
      </c>
      <c r="CC1320" s="122">
        <v>7.4320718000000004E-8</v>
      </c>
      <c r="CD1320" s="111">
        <v>0</v>
      </c>
      <c r="CE1320" s="154"/>
      <c r="CF1320" s="173"/>
      <c r="CG1320" s="170" t="s">
        <v>8546</v>
      </c>
      <c r="CK1320" s="50"/>
      <c r="CT1320" s="41"/>
      <c r="CU1320" s="41"/>
      <c r="CV1320" s="41"/>
      <c r="CW1320" s="41"/>
    </row>
    <row r="1321" spans="1:101" ht="14.5" customHeight="1">
      <c r="A1321" s="41" t="s">
        <v>9400</v>
      </c>
      <c r="B1321" s="119" t="s">
        <v>8946</v>
      </c>
      <c r="C1321" s="120" t="str">
        <f t="shared" si="550"/>
        <v>B.044.01.141</v>
      </c>
      <c r="D1321" s="135" t="s">
        <v>8944</v>
      </c>
      <c r="E1321" s="119" t="s">
        <v>8526</v>
      </c>
      <c r="F1321" s="118" t="str">
        <f t="shared" si="551"/>
        <v>Electricity Cape Verde production</v>
      </c>
      <c r="G1321" s="118">
        <f t="shared" si="552"/>
        <v>3.4767548915000002E-2</v>
      </c>
      <c r="H1321" s="118">
        <f t="shared" si="553"/>
        <v>2.4225790999999998E-3</v>
      </c>
      <c r="I1321" s="118">
        <f t="shared" si="554"/>
        <v>7.3386295999999995E-3</v>
      </c>
      <c r="J1321" s="326">
        <f t="shared" si="555"/>
        <v>6.8450215000000005E-5</v>
      </c>
      <c r="K1321" s="118">
        <v>2.4937890000000001E-2</v>
      </c>
      <c r="L1321" s="118">
        <v>5.7759088999999996E-3</v>
      </c>
      <c r="M1321" s="118">
        <v>1.5627207000000001E-3</v>
      </c>
      <c r="N1321" s="118">
        <v>1.3129006000000001E-3</v>
      </c>
      <c r="O1321" s="118">
        <v>1.1096785E-3</v>
      </c>
      <c r="P1321" s="118">
        <v>0</v>
      </c>
      <c r="Q1321" s="118">
        <v>0</v>
      </c>
      <c r="R1321" s="118">
        <v>0</v>
      </c>
      <c r="S1321" s="330">
        <v>6.8450215000000005E-5</v>
      </c>
      <c r="T1321" s="118">
        <v>0</v>
      </c>
      <c r="U1321" s="118">
        <v>0</v>
      </c>
      <c r="V1321" s="118">
        <v>0</v>
      </c>
      <c r="W1321" s="118">
        <v>0</v>
      </c>
      <c r="X1321" s="118">
        <v>0</v>
      </c>
      <c r="Y1321" s="41"/>
      <c r="Z1321" s="327">
        <f t="shared" si="556"/>
        <v>0.18750293233082707</v>
      </c>
      <c r="AA1321" s="41"/>
      <c r="AB1321" s="111">
        <v>2.7810267999999998</v>
      </c>
      <c r="AC1321" s="111">
        <v>2.6172841</v>
      </c>
      <c r="AD1321" s="111">
        <v>0</v>
      </c>
      <c r="AE1321" s="111">
        <v>0</v>
      </c>
      <c r="AF1321" s="111">
        <v>0</v>
      </c>
      <c r="AG1321" s="111">
        <v>0.16374269999999999</v>
      </c>
      <c r="AH1321" s="111">
        <v>0</v>
      </c>
      <c r="AI1321" s="41"/>
      <c r="AJ1321" s="114">
        <v>5.5559321E-3</v>
      </c>
      <c r="AK1321" s="114">
        <v>5.1932404999999997E-3</v>
      </c>
      <c r="AL1321" s="114">
        <v>1.8691437000000001E-4</v>
      </c>
      <c r="AM1321" s="114">
        <v>1.7577728E-4</v>
      </c>
      <c r="AN1321" s="113">
        <f t="shared" si="557"/>
        <v>3.1134534888E-7</v>
      </c>
      <c r="AO1321" s="112">
        <f t="shared" si="558"/>
        <v>6.9125135997400009E-10</v>
      </c>
      <c r="AP1321" s="112">
        <f t="shared" si="559"/>
        <v>2.4618667564E-2</v>
      </c>
      <c r="AQ1321" s="328">
        <v>1.7400271999999999E-7</v>
      </c>
      <c r="AR1321" s="328">
        <v>5.2500821000000002E-10</v>
      </c>
      <c r="AS1321" s="328">
        <v>1.4343974E-14</v>
      </c>
      <c r="AT1321" s="329">
        <v>0</v>
      </c>
      <c r="AU1321" s="329">
        <v>0</v>
      </c>
      <c r="AV1321" s="328">
        <v>1.9521888E-10</v>
      </c>
      <c r="AW1321" s="328">
        <v>1.3714741000000001E-7</v>
      </c>
      <c r="AX1321" s="328">
        <v>2.7673886000000001E-11</v>
      </c>
      <c r="AY1321" s="328">
        <v>1.3855492E-10</v>
      </c>
      <c r="AZ1321" s="329">
        <v>0</v>
      </c>
      <c r="BA1321" s="329">
        <v>0</v>
      </c>
      <c r="BB1321" s="329">
        <v>0</v>
      </c>
      <c r="BC1321" s="329">
        <v>0</v>
      </c>
      <c r="BD1321" s="329">
        <v>0</v>
      </c>
      <c r="BE1321" s="329">
        <v>0</v>
      </c>
      <c r="BF1321" s="329">
        <v>0</v>
      </c>
      <c r="BG1321" s="329">
        <v>0</v>
      </c>
      <c r="BH1321" s="328">
        <v>1.3815640000000001E-6</v>
      </c>
      <c r="BI1321" s="329">
        <v>2.4617285999999999E-2</v>
      </c>
      <c r="BJ1321" s="329">
        <v>0</v>
      </c>
      <c r="BK1321" s="329">
        <v>0</v>
      </c>
      <c r="BL1321" s="329">
        <v>0</v>
      </c>
      <c r="BM1321" s="41"/>
      <c r="BN1321" s="122">
        <v>1.1803555E-5</v>
      </c>
      <c r="BO1321" s="122">
        <v>1.0195109000000001E-6</v>
      </c>
      <c r="BP1321" s="122">
        <v>5.2280792999999998E-6</v>
      </c>
      <c r="BQ1321" s="111">
        <v>0</v>
      </c>
      <c r="BR1321" s="122">
        <v>1.7388141000000001E-6</v>
      </c>
      <c r="BS1321" s="122">
        <v>1.2638106999999999E-7</v>
      </c>
      <c r="BT1321" s="111">
        <v>0</v>
      </c>
      <c r="BU1321" s="122">
        <v>1.9181927000000001E-7</v>
      </c>
      <c r="BV1321" s="111">
        <v>0</v>
      </c>
      <c r="BW1321" s="111">
        <v>0</v>
      </c>
      <c r="BX1321" s="111">
        <v>0</v>
      </c>
      <c r="BY1321" s="111">
        <v>0</v>
      </c>
      <c r="BZ1321" s="111">
        <v>0</v>
      </c>
      <c r="CA1321" s="122">
        <v>3.0565034999999999E-7</v>
      </c>
      <c r="CB1321" s="122">
        <v>3.1602869E-6</v>
      </c>
      <c r="CC1321" s="122">
        <v>3.3013189000000003E-8</v>
      </c>
      <c r="CD1321" s="111">
        <v>0</v>
      </c>
      <c r="CE1321" s="154"/>
      <c r="CF1321" s="173"/>
      <c r="CG1321" s="170" t="s">
        <v>8546</v>
      </c>
      <c r="CK1321" s="50"/>
      <c r="CT1321" s="41"/>
      <c r="CU1321" s="41"/>
      <c r="CV1321" s="41"/>
      <c r="CW1321" s="41"/>
    </row>
    <row r="1322" spans="1:101" ht="14.5" customHeight="1">
      <c r="A1322" s="41" t="s">
        <v>9397</v>
      </c>
      <c r="B1322" s="119" t="s">
        <v>8946</v>
      </c>
      <c r="C1322" s="120" t="str">
        <f t="shared" si="550"/>
        <v>B.044.01.142</v>
      </c>
      <c r="D1322" s="135" t="s">
        <v>8944</v>
      </c>
      <c r="E1322" s="119" t="s">
        <v>8526</v>
      </c>
      <c r="F1322" s="118" t="str">
        <f t="shared" si="551"/>
        <v>Electricity Cayman Islands production</v>
      </c>
      <c r="G1322" s="118">
        <f t="shared" si="552"/>
        <v>3.9946508504E-2</v>
      </c>
      <c r="H1322" s="118">
        <f t="shared" si="553"/>
        <v>2.7866714000000002E-3</v>
      </c>
      <c r="I1322" s="118">
        <f t="shared" si="554"/>
        <v>8.4436544999999998E-3</v>
      </c>
      <c r="J1322" s="326">
        <f t="shared" si="555"/>
        <v>3.2891604E-5</v>
      </c>
      <c r="K1322" s="118">
        <v>2.8683291E-2</v>
      </c>
      <c r="L1322" s="118">
        <v>6.6474365000000002E-3</v>
      </c>
      <c r="M1322" s="118">
        <v>1.796218E-3</v>
      </c>
      <c r="N1322" s="118">
        <v>1.5090704000000001E-3</v>
      </c>
      <c r="O1322" s="118">
        <v>1.277601E-3</v>
      </c>
      <c r="P1322" s="118">
        <v>0</v>
      </c>
      <c r="Q1322" s="118">
        <v>0</v>
      </c>
      <c r="R1322" s="118">
        <v>0</v>
      </c>
      <c r="S1322" s="330">
        <v>3.2891604E-5</v>
      </c>
      <c r="T1322" s="118">
        <v>0</v>
      </c>
      <c r="U1322" s="118">
        <v>0</v>
      </c>
      <c r="V1322" s="118">
        <v>0</v>
      </c>
      <c r="W1322" s="118">
        <v>0</v>
      </c>
      <c r="X1322" s="118">
        <v>0</v>
      </c>
      <c r="Y1322" s="41"/>
      <c r="Z1322" s="327">
        <f t="shared" si="556"/>
        <v>0.21566384210526315</v>
      </c>
      <c r="AA1322" s="41"/>
      <c r="AB1322" s="111">
        <v>3.0433387999999999</v>
      </c>
      <c r="AC1322" s="111">
        <v>3.0144996000000002</v>
      </c>
      <c r="AD1322" s="111">
        <v>0</v>
      </c>
      <c r="AE1322" s="111">
        <v>0</v>
      </c>
      <c r="AF1322" s="111">
        <v>0</v>
      </c>
      <c r="AG1322" s="111">
        <v>2.8839221000000002E-2</v>
      </c>
      <c r="AH1322" s="111">
        <v>0</v>
      </c>
      <c r="AI1322" s="41"/>
      <c r="AJ1322" s="114">
        <v>6.3920200999999996E-3</v>
      </c>
      <c r="AK1322" s="114">
        <v>5.9745715000000003E-3</v>
      </c>
      <c r="AL1322" s="114">
        <v>2.1500084E-4</v>
      </c>
      <c r="AM1322" s="114">
        <v>2.0244773000000001E-4</v>
      </c>
      <c r="AN1322" s="113">
        <f t="shared" si="557"/>
        <v>3.5818773792999999E-7</v>
      </c>
      <c r="AO1322" s="112">
        <f t="shared" si="558"/>
        <v>7.9512146628400005E-10</v>
      </c>
      <c r="AP1322" s="112">
        <f t="shared" si="559"/>
        <v>2.8354022867230003E-2</v>
      </c>
      <c r="AQ1322" s="328">
        <v>2.0013604E-7</v>
      </c>
      <c r="AR1322" s="328">
        <v>6.0385875000000004E-10</v>
      </c>
      <c r="AS1322" s="328">
        <v>1.6498283999999999E-14</v>
      </c>
      <c r="AT1322" s="329">
        <v>0</v>
      </c>
      <c r="AU1322" s="329">
        <v>0</v>
      </c>
      <c r="AV1322" s="328">
        <v>2.2438792999999999E-10</v>
      </c>
      <c r="AW1322" s="328">
        <v>1.5782730999999999E-7</v>
      </c>
      <c r="AX1322" s="328">
        <v>3.1808837999999999E-11</v>
      </c>
      <c r="AY1322" s="328">
        <v>1.5943738000000001E-10</v>
      </c>
      <c r="AZ1322" s="329">
        <v>0</v>
      </c>
      <c r="BA1322" s="329">
        <v>0</v>
      </c>
      <c r="BB1322" s="329">
        <v>0</v>
      </c>
      <c r="BC1322" s="329">
        <v>0</v>
      </c>
      <c r="BD1322" s="329">
        <v>0</v>
      </c>
      <c r="BE1322" s="329">
        <v>0</v>
      </c>
      <c r="BF1322" s="329">
        <v>0</v>
      </c>
      <c r="BG1322" s="329">
        <v>0</v>
      </c>
      <c r="BH1322" s="328">
        <v>6.6386723000000004E-7</v>
      </c>
      <c r="BI1322" s="329">
        <v>2.8353359000000002E-2</v>
      </c>
      <c r="BJ1322" s="329">
        <v>0</v>
      </c>
      <c r="BK1322" s="329">
        <v>0</v>
      </c>
      <c r="BL1322" s="329">
        <v>0</v>
      </c>
      <c r="BM1322" s="41"/>
      <c r="BN1322" s="122">
        <v>1.3560825000000001E-5</v>
      </c>
      <c r="BO1322" s="122">
        <v>1.1730841E-6</v>
      </c>
      <c r="BP1322" s="122">
        <v>6.0132800999999999E-6</v>
      </c>
      <c r="BQ1322" s="111">
        <v>0</v>
      </c>
      <c r="BR1322" s="122">
        <v>2.0015401999999999E-6</v>
      </c>
      <c r="BS1322" s="122">
        <v>1.4526457E-7</v>
      </c>
      <c r="BT1322" s="111">
        <v>0</v>
      </c>
      <c r="BU1322" s="122">
        <v>2.2048035E-7</v>
      </c>
      <c r="BV1322" s="111">
        <v>0</v>
      </c>
      <c r="BW1322" s="111">
        <v>0</v>
      </c>
      <c r="BX1322" s="111">
        <v>0</v>
      </c>
      <c r="BY1322" s="111">
        <v>0</v>
      </c>
      <c r="BZ1322" s="111">
        <v>0</v>
      </c>
      <c r="CA1322" s="122">
        <v>3.5140028999999998E-7</v>
      </c>
      <c r="CB1322" s="122">
        <v>3.6399119000000001E-6</v>
      </c>
      <c r="CC1322" s="122">
        <v>1.5863453E-8</v>
      </c>
      <c r="CD1322" s="111">
        <v>0</v>
      </c>
      <c r="CE1322" s="154"/>
      <c r="CF1322" s="173"/>
      <c r="CG1322" s="170" t="s">
        <v>8546</v>
      </c>
      <c r="CK1322" s="50"/>
      <c r="CR1322" s="41"/>
      <c r="CS1322" s="41"/>
      <c r="CT1322" s="41"/>
      <c r="CU1322" s="41"/>
      <c r="CV1322" s="41"/>
      <c r="CW1322" s="41"/>
    </row>
    <row r="1323" spans="1:101" ht="14.5" customHeight="1">
      <c r="A1323" s="41" t="s">
        <v>9394</v>
      </c>
      <c r="B1323" s="119" t="s">
        <v>8946</v>
      </c>
      <c r="C1323" s="120" t="str">
        <f t="shared" si="550"/>
        <v>B.044.01.143</v>
      </c>
      <c r="D1323" s="135" t="s">
        <v>8944</v>
      </c>
      <c r="E1323" s="119" t="s">
        <v>8526</v>
      </c>
      <c r="F1323" s="118" t="str">
        <f t="shared" si="551"/>
        <v>Electricity Central African Republic production</v>
      </c>
      <c r="G1323" s="118">
        <f t="shared" si="552"/>
        <v>5.4975624889999999E-4</v>
      </c>
      <c r="H1323" s="118">
        <f t="shared" si="553"/>
        <v>5.1601233899999998E-5</v>
      </c>
      <c r="I1323" s="118">
        <f t="shared" si="554"/>
        <v>6.3192454999999999E-5</v>
      </c>
      <c r="J1323" s="326">
        <f t="shared" si="555"/>
        <v>2.0320164000000001E-4</v>
      </c>
      <c r="K1323" s="118">
        <v>2.3176092E-4</v>
      </c>
      <c r="L1323" s="330">
        <v>9.5227570000000004E-6</v>
      </c>
      <c r="M1323" s="330">
        <v>5.3669698E-5</v>
      </c>
      <c r="N1323" s="330">
        <v>4.5089938000000001E-5</v>
      </c>
      <c r="O1323" s="330">
        <v>6.5112958999999998E-6</v>
      </c>
      <c r="P1323" s="118">
        <v>0</v>
      </c>
      <c r="Q1323" s="118">
        <v>0</v>
      </c>
      <c r="R1323" s="118">
        <v>0</v>
      </c>
      <c r="S1323" s="118">
        <v>2.0320164000000001E-4</v>
      </c>
      <c r="T1323" s="118">
        <v>0</v>
      </c>
      <c r="U1323" s="118">
        <v>0</v>
      </c>
      <c r="V1323" s="118">
        <v>0</v>
      </c>
      <c r="W1323" s="118">
        <v>0</v>
      </c>
      <c r="X1323" s="118">
        <v>0</v>
      </c>
      <c r="Y1323" s="41"/>
      <c r="Z1323" s="327">
        <f t="shared" si="556"/>
        <v>1.7425633082706767E-3</v>
      </c>
      <c r="AA1323" s="41"/>
      <c r="AB1323" s="111">
        <v>1.0526316</v>
      </c>
      <c r="AC1323" s="111">
        <v>0</v>
      </c>
      <c r="AD1323" s="111">
        <v>0</v>
      </c>
      <c r="AE1323" s="111">
        <v>0</v>
      </c>
      <c r="AF1323" s="111">
        <v>0</v>
      </c>
      <c r="AG1323" s="111">
        <v>0</v>
      </c>
      <c r="AH1323" s="111">
        <v>1.0526316</v>
      </c>
      <c r="AI1323" s="41"/>
      <c r="AJ1323" s="121">
        <v>4.1989585999999997E-5</v>
      </c>
      <c r="AK1323" s="121">
        <v>4.0177464999999997E-5</v>
      </c>
      <c r="AL1323" s="121">
        <v>1.7828380000000001E-6</v>
      </c>
      <c r="AM1323" s="121">
        <v>2.9283407999999999E-8</v>
      </c>
      <c r="AN1323" s="113">
        <f t="shared" si="557"/>
        <v>2.4087208595999999E-9</v>
      </c>
      <c r="AO1323" s="112">
        <f t="shared" si="558"/>
        <v>6.593335696090001E-12</v>
      </c>
      <c r="AP1323" s="112">
        <f t="shared" si="559"/>
        <v>4.1013176000000003E-6</v>
      </c>
      <c r="AQ1323" s="328">
        <v>1.6170986999999999E-9</v>
      </c>
      <c r="AR1323" s="328">
        <v>4.8791772000000002E-12</v>
      </c>
      <c r="AS1323" s="328">
        <v>1.3330609E-16</v>
      </c>
      <c r="AT1323" s="329">
        <v>0</v>
      </c>
      <c r="AU1323" s="329">
        <v>0</v>
      </c>
      <c r="AV1323" s="328">
        <v>6.7045496000000003E-12</v>
      </c>
      <c r="AW1323" s="328">
        <v>7.8491761000000002E-10</v>
      </c>
      <c r="AX1323" s="328">
        <v>9.5042515999999993E-13</v>
      </c>
      <c r="AY1323" s="328">
        <v>7.6360002999999995E-13</v>
      </c>
      <c r="AZ1323" s="329">
        <v>0</v>
      </c>
      <c r="BA1323" s="329">
        <v>0</v>
      </c>
      <c r="BB1323" s="329">
        <v>0</v>
      </c>
      <c r="BC1323" s="329">
        <v>0</v>
      </c>
      <c r="BD1323" s="329">
        <v>0</v>
      </c>
      <c r="BE1323" s="329">
        <v>0</v>
      </c>
      <c r="BF1323" s="329">
        <v>0</v>
      </c>
      <c r="BG1323" s="329">
        <v>0</v>
      </c>
      <c r="BH1323" s="328">
        <v>4.1013176000000003E-6</v>
      </c>
      <c r="BI1323" s="329">
        <v>0</v>
      </c>
      <c r="BJ1323" s="329">
        <v>0</v>
      </c>
      <c r="BK1323" s="329">
        <v>0</v>
      </c>
      <c r="BL1323" s="329">
        <v>0</v>
      </c>
      <c r="BM1323" s="41"/>
      <c r="BN1323" s="122">
        <v>1.8244599999999999E-7</v>
      </c>
      <c r="BO1323" s="122">
        <v>7.4718104999999998E-9</v>
      </c>
      <c r="BP1323" s="122">
        <v>4.8587288000000003E-8</v>
      </c>
      <c r="BQ1323" s="111">
        <v>0</v>
      </c>
      <c r="BR1323" s="122">
        <v>8.7462506999999999E-9</v>
      </c>
      <c r="BS1323" s="122">
        <v>4.3404005999999998E-9</v>
      </c>
      <c r="BT1323" s="111">
        <v>0</v>
      </c>
      <c r="BU1323" s="122">
        <v>6.5877940999999997E-9</v>
      </c>
      <c r="BV1323" s="111">
        <v>0</v>
      </c>
      <c r="BW1323" s="111">
        <v>0</v>
      </c>
      <c r="BX1323" s="111">
        <v>0</v>
      </c>
      <c r="BY1323" s="111">
        <v>0</v>
      </c>
      <c r="BZ1323" s="111">
        <v>0</v>
      </c>
      <c r="CA1323" s="122">
        <v>8.7093412E-9</v>
      </c>
      <c r="CB1323" s="111">
        <v>0</v>
      </c>
      <c r="CC1323" s="122">
        <v>9.8003115000000001E-8</v>
      </c>
      <c r="CD1323" s="111">
        <v>0</v>
      </c>
      <c r="CE1323" s="154"/>
      <c r="CF1323" s="173"/>
      <c r="CG1323" s="170" t="s">
        <v>8546</v>
      </c>
      <c r="CK1323" s="50"/>
      <c r="CR1323" s="41"/>
      <c r="CS1323" s="41"/>
      <c r="CT1323" s="41"/>
      <c r="CU1323" s="41"/>
      <c r="CV1323" s="41"/>
      <c r="CW1323" s="41"/>
    </row>
    <row r="1324" spans="1:101" ht="14.5" customHeight="1">
      <c r="A1324" s="41" t="s">
        <v>9391</v>
      </c>
      <c r="B1324" s="119" t="s">
        <v>8946</v>
      </c>
      <c r="C1324" s="120" t="str">
        <f t="shared" si="550"/>
        <v>B.044.01.144</v>
      </c>
      <c r="D1324" s="135" t="s">
        <v>8944</v>
      </c>
      <c r="E1324" s="119" t="s">
        <v>8526</v>
      </c>
      <c r="F1324" s="118" t="str">
        <f t="shared" si="551"/>
        <v>Electricity Chad production</v>
      </c>
      <c r="G1324" s="118">
        <f t="shared" si="552"/>
        <v>3.96248274E-2</v>
      </c>
      <c r="H1324" s="118">
        <f t="shared" si="553"/>
        <v>2.7733753999999999E-3</v>
      </c>
      <c r="I1324" s="118">
        <f t="shared" si="554"/>
        <v>8.3871069999999995E-3</v>
      </c>
      <c r="J1324" s="326">
        <f t="shared" si="555"/>
        <v>1.0105999999999999E-5</v>
      </c>
      <c r="K1324" s="118">
        <v>2.8454238999999999E-2</v>
      </c>
      <c r="L1324" s="118">
        <v>6.5990946999999996E-3</v>
      </c>
      <c r="M1324" s="118">
        <v>1.7880123E-3</v>
      </c>
      <c r="N1324" s="118">
        <v>1.5021765E-3</v>
      </c>
      <c r="O1324" s="118">
        <v>1.2711988999999999E-3</v>
      </c>
      <c r="P1324" s="118">
        <v>0</v>
      </c>
      <c r="Q1324" s="118">
        <v>0</v>
      </c>
      <c r="R1324" s="118">
        <v>0</v>
      </c>
      <c r="S1324" s="330">
        <v>1.0105999999999999E-5</v>
      </c>
      <c r="T1324" s="118">
        <v>0</v>
      </c>
      <c r="U1324" s="118">
        <v>0</v>
      </c>
      <c r="V1324" s="118">
        <v>0</v>
      </c>
      <c r="W1324" s="118">
        <v>0</v>
      </c>
      <c r="X1324" s="118">
        <v>0</v>
      </c>
      <c r="Y1324" s="41"/>
      <c r="Z1324" s="327">
        <f t="shared" si="556"/>
        <v>0.21394164661654133</v>
      </c>
      <c r="AA1324" s="41"/>
      <c r="AB1324" s="111">
        <v>3.0333901000000001</v>
      </c>
      <c r="AC1324" s="111">
        <v>2.9994342999999999</v>
      </c>
      <c r="AD1324" s="111">
        <v>0</v>
      </c>
      <c r="AE1324" s="111">
        <v>0</v>
      </c>
      <c r="AF1324" s="111">
        <v>0</v>
      </c>
      <c r="AG1324" s="111">
        <v>3.3955857999999998E-2</v>
      </c>
      <c r="AH1324" s="111">
        <v>0</v>
      </c>
      <c r="AI1324" s="41"/>
      <c r="AJ1324" s="114">
        <v>6.3450679000000001E-3</v>
      </c>
      <c r="AK1324" s="114">
        <v>5.9302774000000004E-3</v>
      </c>
      <c r="AL1324" s="114">
        <v>2.1335785E-4</v>
      </c>
      <c r="AM1324" s="114">
        <v>2.0143270999999999E-4</v>
      </c>
      <c r="AN1324" s="113">
        <f t="shared" si="557"/>
        <v>3.5553221284999998E-7</v>
      </c>
      <c r="AO1324" s="112">
        <f t="shared" si="558"/>
        <v>7.8904529153599994E-10</v>
      </c>
      <c r="AP1324" s="112">
        <f t="shared" si="559"/>
        <v>2.8211863974310001E-2</v>
      </c>
      <c r="AQ1324" s="328">
        <v>1.9853785000000001E-7</v>
      </c>
      <c r="AR1324" s="328">
        <v>5.9903661999999997E-10</v>
      </c>
      <c r="AS1324" s="328">
        <v>1.6366535999999999E-14</v>
      </c>
      <c r="AT1324" s="329">
        <v>0</v>
      </c>
      <c r="AU1324" s="329">
        <v>0</v>
      </c>
      <c r="AV1324" s="328">
        <v>2.2336285E-10</v>
      </c>
      <c r="AW1324" s="328">
        <v>1.5677099999999999E-7</v>
      </c>
      <c r="AX1324" s="328">
        <v>3.1663525000000003E-11</v>
      </c>
      <c r="AY1324" s="328">
        <v>1.5832878E-10</v>
      </c>
      <c r="AZ1324" s="329">
        <v>0</v>
      </c>
      <c r="BA1324" s="329">
        <v>0</v>
      </c>
      <c r="BB1324" s="329">
        <v>0</v>
      </c>
      <c r="BC1324" s="329">
        <v>0</v>
      </c>
      <c r="BD1324" s="329">
        <v>0</v>
      </c>
      <c r="BE1324" s="329">
        <v>0</v>
      </c>
      <c r="BF1324" s="329">
        <v>0</v>
      </c>
      <c r="BG1324" s="329">
        <v>0</v>
      </c>
      <c r="BH1324" s="328">
        <v>2.0397431000000001E-7</v>
      </c>
      <c r="BI1324" s="329">
        <v>2.821166E-2</v>
      </c>
      <c r="BJ1324" s="329">
        <v>0</v>
      </c>
      <c r="BK1324" s="329">
        <v>0</v>
      </c>
      <c r="BL1324" s="329">
        <v>0</v>
      </c>
      <c r="BM1324" s="41"/>
      <c r="BN1324" s="122">
        <v>1.3460389000000001E-5</v>
      </c>
      <c r="BO1324" s="122">
        <v>1.1651036E-6</v>
      </c>
      <c r="BP1324" s="122">
        <v>5.9652608000000004E-6</v>
      </c>
      <c r="BQ1324" s="111">
        <v>0</v>
      </c>
      <c r="BR1324" s="122">
        <v>1.9897308000000001E-6</v>
      </c>
      <c r="BS1324" s="122">
        <v>1.4460094999999999E-7</v>
      </c>
      <c r="BT1324" s="111">
        <v>0</v>
      </c>
      <c r="BU1324" s="122">
        <v>2.1947312999999999E-7</v>
      </c>
      <c r="BV1324" s="111">
        <v>0</v>
      </c>
      <c r="BW1324" s="111">
        <v>0</v>
      </c>
      <c r="BX1324" s="111">
        <v>0</v>
      </c>
      <c r="BY1324" s="111">
        <v>0</v>
      </c>
      <c r="BZ1324" s="111">
        <v>0</v>
      </c>
      <c r="CA1324" s="122">
        <v>3.4962481999999999E-7</v>
      </c>
      <c r="CB1324" s="122">
        <v>3.6217209999999999E-6</v>
      </c>
      <c r="CC1324" s="122">
        <v>4.8740722000000002E-9</v>
      </c>
      <c r="CD1324" s="111">
        <v>0</v>
      </c>
      <c r="CE1324" s="154"/>
      <c r="CF1324" s="173"/>
      <c r="CG1324" s="170" t="s">
        <v>8546</v>
      </c>
      <c r="CK1324" s="50"/>
      <c r="CR1324" s="41"/>
      <c r="CS1324" s="41"/>
      <c r="CT1324" s="41"/>
      <c r="CU1324" s="41"/>
      <c r="CV1324" s="41"/>
      <c r="CW1324" s="41"/>
    </row>
    <row r="1325" spans="1:101" ht="14.5" customHeight="1">
      <c r="A1325" s="41" t="s">
        <v>9388</v>
      </c>
      <c r="B1325" s="119" t="s">
        <v>8946</v>
      </c>
      <c r="C1325" s="120" t="str">
        <f t="shared" si="550"/>
        <v>B.044.01.145</v>
      </c>
      <c r="D1325" s="135" t="s">
        <v>8944</v>
      </c>
      <c r="E1325" s="119" t="s">
        <v>8526</v>
      </c>
      <c r="F1325" s="118" t="str">
        <f t="shared" si="551"/>
        <v>Electricity Chile production</v>
      </c>
      <c r="G1325" s="118">
        <f t="shared" si="552"/>
        <v>1.7933749339999999E-2</v>
      </c>
      <c r="H1325" s="118">
        <f t="shared" si="553"/>
        <v>7.9758600999999994E-4</v>
      </c>
      <c r="I1325" s="118">
        <f t="shared" si="554"/>
        <v>1.91009031E-3</v>
      </c>
      <c r="J1325" s="326">
        <f t="shared" si="555"/>
        <v>2.9216502000000002E-4</v>
      </c>
      <c r="K1325" s="118">
        <v>1.4933907999999999E-2</v>
      </c>
      <c r="L1325" s="118">
        <v>1.0958729E-3</v>
      </c>
      <c r="M1325" s="118">
        <v>8.1421740999999999E-4</v>
      </c>
      <c r="N1325" s="118">
        <v>6.8405474999999995E-4</v>
      </c>
      <c r="O1325" s="118">
        <v>1.1353126E-4</v>
      </c>
      <c r="P1325" s="118">
        <v>0</v>
      </c>
      <c r="Q1325" s="118">
        <v>0</v>
      </c>
      <c r="R1325" s="118">
        <v>0</v>
      </c>
      <c r="S1325" s="118">
        <v>2.9216502000000002E-4</v>
      </c>
      <c r="T1325" s="118">
        <v>0</v>
      </c>
      <c r="U1325" s="118">
        <v>0</v>
      </c>
      <c r="V1325" s="118">
        <v>0</v>
      </c>
      <c r="W1325" s="118">
        <v>0</v>
      </c>
      <c r="X1325" s="118">
        <v>0</v>
      </c>
      <c r="Y1325" s="41"/>
      <c r="Z1325" s="327">
        <f t="shared" si="556"/>
        <v>0.11228502255639096</v>
      </c>
      <c r="AA1325" s="41"/>
      <c r="AB1325" s="111">
        <v>1.8945304999999999</v>
      </c>
      <c r="AC1325" s="111">
        <v>1.3429172</v>
      </c>
      <c r="AD1325" s="111">
        <v>0</v>
      </c>
      <c r="AE1325" s="111">
        <v>0</v>
      </c>
      <c r="AF1325" s="111">
        <v>0</v>
      </c>
      <c r="AG1325" s="111">
        <v>0.29522256000000002</v>
      </c>
      <c r="AH1325" s="111">
        <v>0.25639079999999997</v>
      </c>
      <c r="AI1325" s="41"/>
      <c r="AJ1325" s="114">
        <v>2.3696708999999998E-3</v>
      </c>
      <c r="AK1325" s="114">
        <v>2.2304475000000002E-3</v>
      </c>
      <c r="AL1325" s="121">
        <v>9.7489054000000002E-5</v>
      </c>
      <c r="AM1325" s="121">
        <v>4.1734372000000002E-5</v>
      </c>
      <c r="AN1325" s="113">
        <f t="shared" si="557"/>
        <v>1.3371987401999998E-7</v>
      </c>
      <c r="AO1325" s="112">
        <f t="shared" si="558"/>
        <v>3.6053644280410003E-10</v>
      </c>
      <c r="AP1325" s="112">
        <f t="shared" si="559"/>
        <v>5.8451501086999999E-3</v>
      </c>
      <c r="AQ1325" s="328">
        <v>1.0420049999999999E-7</v>
      </c>
      <c r="AR1325" s="328">
        <v>3.1439806000000001E-10</v>
      </c>
      <c r="AS1325" s="328">
        <v>8.5898041000000001E-15</v>
      </c>
      <c r="AT1325" s="329">
        <v>0</v>
      </c>
      <c r="AU1325" s="329">
        <v>0</v>
      </c>
      <c r="AV1325" s="328">
        <v>1.0171402E-10</v>
      </c>
      <c r="AW1325" s="328">
        <v>2.941766E-8</v>
      </c>
      <c r="AX1325" s="328">
        <v>1.4418801E-11</v>
      </c>
      <c r="AY1325" s="328">
        <v>3.1710991999999997E-11</v>
      </c>
      <c r="AZ1325" s="329">
        <v>0</v>
      </c>
      <c r="BA1325" s="329">
        <v>0</v>
      </c>
      <c r="BB1325" s="329">
        <v>0</v>
      </c>
      <c r="BC1325" s="329">
        <v>0</v>
      </c>
      <c r="BD1325" s="329">
        <v>0</v>
      </c>
      <c r="BE1325" s="329">
        <v>0</v>
      </c>
      <c r="BF1325" s="329">
        <v>0</v>
      </c>
      <c r="BG1325" s="329">
        <v>0</v>
      </c>
      <c r="BH1325" s="328">
        <v>5.8969087E-6</v>
      </c>
      <c r="BI1325" s="329">
        <v>5.8392532E-3</v>
      </c>
      <c r="BJ1325" s="329">
        <v>0</v>
      </c>
      <c r="BK1325" s="329">
        <v>0</v>
      </c>
      <c r="BL1325" s="329">
        <v>0</v>
      </c>
      <c r="BM1325" s="41"/>
      <c r="BN1325" s="122">
        <v>5.6760727000000002E-6</v>
      </c>
      <c r="BO1325" s="122">
        <v>2.5211219999999999E-7</v>
      </c>
      <c r="BP1325" s="122">
        <v>3.1308043000000001E-6</v>
      </c>
      <c r="BQ1325" s="111">
        <v>0</v>
      </c>
      <c r="BR1325" s="122">
        <v>2.6018990999999999E-7</v>
      </c>
      <c r="BS1325" s="122">
        <v>6.5847766000000007E-8</v>
      </c>
      <c r="BT1325" s="111">
        <v>0</v>
      </c>
      <c r="BU1325" s="122">
        <v>9.9942738E-8</v>
      </c>
      <c r="BV1325" s="111">
        <v>0</v>
      </c>
      <c r="BW1325" s="111">
        <v>0</v>
      </c>
      <c r="BX1325" s="111">
        <v>0</v>
      </c>
      <c r="BY1325" s="111">
        <v>0</v>
      </c>
      <c r="BZ1325" s="111">
        <v>0</v>
      </c>
      <c r="CA1325" s="122">
        <v>1.4113574000000001E-7</v>
      </c>
      <c r="CB1325" s="122">
        <v>1.5851304E-6</v>
      </c>
      <c r="CC1325" s="122">
        <v>1.4090970000000001E-7</v>
      </c>
      <c r="CD1325" s="111">
        <v>0</v>
      </c>
      <c r="CE1325" s="154"/>
      <c r="CF1325" s="173"/>
      <c r="CG1325" s="170" t="s">
        <v>8546</v>
      </c>
      <c r="CK1325" s="50"/>
      <c r="CR1325" s="41"/>
      <c r="CS1325" s="41"/>
      <c r="CT1325" s="41"/>
      <c r="CU1325" s="41"/>
      <c r="CV1325" s="41"/>
      <c r="CW1325" s="41"/>
    </row>
    <row r="1326" spans="1:101" ht="14.5" customHeight="1">
      <c r="A1326" s="41" t="s">
        <v>9385</v>
      </c>
      <c r="B1326" s="119" t="s">
        <v>8946</v>
      </c>
      <c r="C1326" s="120" t="str">
        <f t="shared" si="550"/>
        <v>B.044.01.146</v>
      </c>
      <c r="D1326" s="135" t="s">
        <v>8944</v>
      </c>
      <c r="E1326" s="119" t="s">
        <v>8526</v>
      </c>
      <c r="F1326" s="118" t="str">
        <f t="shared" si="551"/>
        <v>Electricity China production</v>
      </c>
      <c r="G1326" s="118">
        <f t="shared" si="552"/>
        <v>2.4982169576999998E-2</v>
      </c>
      <c r="H1326" s="118">
        <f t="shared" si="553"/>
        <v>1.43575177E-4</v>
      </c>
      <c r="I1326" s="118">
        <f t="shared" si="554"/>
        <v>2.9851556E-4</v>
      </c>
      <c r="J1326" s="326">
        <f t="shared" si="555"/>
        <v>1.2380918400000001E-3</v>
      </c>
      <c r="K1326" s="118">
        <v>2.3301987E-2</v>
      </c>
      <c r="L1326" s="118">
        <v>1.6348364000000001E-4</v>
      </c>
      <c r="M1326" s="118">
        <v>1.3503192000000001E-4</v>
      </c>
      <c r="N1326" s="118">
        <v>1.1344541E-4</v>
      </c>
      <c r="O1326" s="330">
        <v>3.0129767E-5</v>
      </c>
      <c r="P1326" s="118">
        <v>0</v>
      </c>
      <c r="Q1326" s="118">
        <v>0</v>
      </c>
      <c r="R1326" s="118">
        <v>0</v>
      </c>
      <c r="S1326" s="118">
        <v>1.1576984E-4</v>
      </c>
      <c r="T1326" s="118">
        <v>0</v>
      </c>
      <c r="U1326" s="118">
        <v>1.122322E-3</v>
      </c>
      <c r="V1326" s="118">
        <v>0</v>
      </c>
      <c r="W1326" s="118">
        <v>0</v>
      </c>
      <c r="X1326" s="118">
        <v>0</v>
      </c>
      <c r="Y1326" s="41"/>
      <c r="Z1326" s="327">
        <f t="shared" si="556"/>
        <v>0.17520290977443609</v>
      </c>
      <c r="AA1326" s="41"/>
      <c r="AB1326" s="111">
        <v>2.4893165000000002</v>
      </c>
      <c r="AC1326" s="111">
        <v>2.0143043999999999</v>
      </c>
      <c r="AD1326" s="111">
        <v>0.15213922999999999</v>
      </c>
      <c r="AE1326" s="111">
        <v>0</v>
      </c>
      <c r="AF1326" s="111">
        <v>2.0498564E-2</v>
      </c>
      <c r="AG1326" s="111">
        <v>0.14539057999999999</v>
      </c>
      <c r="AH1326" s="111">
        <v>0.15698377999999999</v>
      </c>
      <c r="AI1326" s="41"/>
      <c r="AJ1326" s="114">
        <v>2.9532625000000001E-3</v>
      </c>
      <c r="AK1326" s="114">
        <v>2.7910567999999999E-3</v>
      </c>
      <c r="AL1326" s="114">
        <v>1.3461745000000001E-4</v>
      </c>
      <c r="AM1326" s="121">
        <v>2.7588213E-5</v>
      </c>
      <c r="AN1326" s="113">
        <f t="shared" si="557"/>
        <v>1.6732954521699999E-7</v>
      </c>
      <c r="AO1326" s="112">
        <f t="shared" si="558"/>
        <v>4.9784558222299997E-10</v>
      </c>
      <c r="AP1326" s="112">
        <f t="shared" si="559"/>
        <v>3.8638953389000001E-3</v>
      </c>
      <c r="AQ1326" s="328">
        <v>1.625883E-7</v>
      </c>
      <c r="AR1326" s="328">
        <v>4.9056815000000002E-10</v>
      </c>
      <c r="AS1326" s="328">
        <v>1.3403023E-14</v>
      </c>
      <c r="AT1326" s="329">
        <v>0</v>
      </c>
      <c r="AU1326" s="329">
        <v>0</v>
      </c>
      <c r="AV1326" s="328">
        <v>1.6868516999999999E-11</v>
      </c>
      <c r="AW1326" s="328">
        <v>4.7243767E-9</v>
      </c>
      <c r="AX1326" s="328">
        <v>2.3912512999999999E-12</v>
      </c>
      <c r="AY1326" s="328">
        <v>4.8727779000000002E-12</v>
      </c>
      <c r="AZ1326" s="329">
        <v>0</v>
      </c>
      <c r="BA1326" s="329">
        <v>0</v>
      </c>
      <c r="BB1326" s="329">
        <v>0</v>
      </c>
      <c r="BC1326" s="329">
        <v>0</v>
      </c>
      <c r="BD1326" s="329">
        <v>0</v>
      </c>
      <c r="BE1326" s="329">
        <v>0</v>
      </c>
      <c r="BF1326" s="329">
        <v>0</v>
      </c>
      <c r="BG1326" s="329">
        <v>0</v>
      </c>
      <c r="BH1326" s="328">
        <v>2.3366388999999999E-6</v>
      </c>
      <c r="BI1326" s="329">
        <v>3.8615587E-3</v>
      </c>
      <c r="BJ1326" s="329">
        <v>0</v>
      </c>
      <c r="BK1326" s="329">
        <v>0</v>
      </c>
      <c r="BL1326" s="329">
        <v>0</v>
      </c>
      <c r="BM1326" s="41"/>
      <c r="BN1326" s="122">
        <v>7.7271366000000007E-6</v>
      </c>
      <c r="BO1326" s="122">
        <v>3.9147980000000001E-8</v>
      </c>
      <c r="BP1326" s="122">
        <v>4.8851220000000002E-6</v>
      </c>
      <c r="BQ1326" s="111">
        <v>0</v>
      </c>
      <c r="BR1326" s="122">
        <v>5.1072698999999997E-8</v>
      </c>
      <c r="BS1326" s="122">
        <v>1.0920364E-8</v>
      </c>
      <c r="BT1326" s="111">
        <v>0</v>
      </c>
      <c r="BU1326" s="122">
        <v>1.6574762999999998E-8</v>
      </c>
      <c r="BV1326" s="111">
        <v>0</v>
      </c>
      <c r="BW1326" s="111">
        <v>0</v>
      </c>
      <c r="BX1326" s="111">
        <v>0</v>
      </c>
      <c r="BY1326" s="111">
        <v>0</v>
      </c>
      <c r="BZ1326" s="111">
        <v>0</v>
      </c>
      <c r="CA1326" s="122">
        <v>2.3233455E-8</v>
      </c>
      <c r="CB1326" s="122">
        <v>2.6452301E-6</v>
      </c>
      <c r="CC1326" s="122">
        <v>5.5835202000000002E-8</v>
      </c>
      <c r="CD1326" s="111">
        <v>0</v>
      </c>
      <c r="CE1326" s="154"/>
      <c r="CF1326" s="173"/>
      <c r="CG1326" s="170" t="s">
        <v>8546</v>
      </c>
      <c r="CK1326" s="50"/>
      <c r="CR1326" s="41"/>
      <c r="CS1326" s="41"/>
      <c r="CT1326" s="41"/>
      <c r="CU1326" s="41"/>
      <c r="CV1326" s="41"/>
      <c r="CW1326" s="41"/>
    </row>
    <row r="1327" spans="1:101" ht="14.5" customHeight="1">
      <c r="A1327" s="41" t="s">
        <v>9382</v>
      </c>
      <c r="B1327" s="119" t="s">
        <v>8946</v>
      </c>
      <c r="C1327" s="120" t="str">
        <f t="shared" si="550"/>
        <v>B.044.01.147</v>
      </c>
      <c r="D1327" s="135" t="s">
        <v>8944</v>
      </c>
      <c r="E1327" s="119" t="s">
        <v>8526</v>
      </c>
      <c r="F1327" s="118" t="str">
        <f t="shared" si="551"/>
        <v>Electricity Colombia production</v>
      </c>
      <c r="G1327" s="118">
        <f t="shared" si="552"/>
        <v>9.90002083E-3</v>
      </c>
      <c r="H1327" s="118">
        <f t="shared" si="553"/>
        <v>9.4521644999999996E-4</v>
      </c>
      <c r="I1327" s="118">
        <f t="shared" si="554"/>
        <v>1.6097183599999999E-3</v>
      </c>
      <c r="J1327" s="326">
        <f t="shared" si="555"/>
        <v>1.5630302E-4</v>
      </c>
      <c r="K1327" s="118">
        <v>7.1887829999999998E-3</v>
      </c>
      <c r="L1327" s="118">
        <v>8.8610000000000002E-4</v>
      </c>
      <c r="M1327" s="118">
        <v>7.2361835999999995E-4</v>
      </c>
      <c r="N1327" s="118">
        <v>6.0793907999999995E-4</v>
      </c>
      <c r="O1327" s="118">
        <v>3.3727737000000002E-4</v>
      </c>
      <c r="P1327" s="118">
        <v>0</v>
      </c>
      <c r="Q1327" s="118">
        <v>0</v>
      </c>
      <c r="R1327" s="118">
        <v>0</v>
      </c>
      <c r="S1327" s="118">
        <v>1.5630302E-4</v>
      </c>
      <c r="T1327" s="118">
        <v>0</v>
      </c>
      <c r="U1327" s="118">
        <v>0</v>
      </c>
      <c r="V1327" s="118">
        <v>0</v>
      </c>
      <c r="W1327" s="118">
        <v>0</v>
      </c>
      <c r="X1327" s="118">
        <v>0</v>
      </c>
      <c r="Y1327" s="41"/>
      <c r="Z1327" s="327">
        <f t="shared" si="556"/>
        <v>5.4050999999999995E-2</v>
      </c>
      <c r="AA1327" s="41"/>
      <c r="AB1327" s="111">
        <v>1.4478218</v>
      </c>
      <c r="AC1327" s="111">
        <v>0.65311732</v>
      </c>
      <c r="AD1327" s="111">
        <v>0</v>
      </c>
      <c r="AE1327" s="111">
        <v>0</v>
      </c>
      <c r="AF1327" s="111">
        <v>1.5443247E-2</v>
      </c>
      <c r="AG1327" s="111">
        <v>6.9743695E-3</v>
      </c>
      <c r="AH1327" s="111">
        <v>0.77228691000000005</v>
      </c>
      <c r="AI1327" s="41"/>
      <c r="AJ1327" s="114">
        <v>1.3903851999999999E-3</v>
      </c>
      <c r="AK1327" s="114">
        <v>1.3094916000000001E-3</v>
      </c>
      <c r="AL1327" s="121">
        <v>5.1507339999999997E-5</v>
      </c>
      <c r="AM1327" s="121">
        <v>2.9386266000000001E-5</v>
      </c>
      <c r="AN1327" s="113">
        <f t="shared" si="557"/>
        <v>7.8506688169999998E-8</v>
      </c>
      <c r="AO1327" s="112">
        <f t="shared" si="558"/>
        <v>1.9048572590150001E-10</v>
      </c>
      <c r="AP1327" s="112">
        <f t="shared" si="559"/>
        <v>4.1157235398999997E-3</v>
      </c>
      <c r="AQ1327" s="328">
        <v>5.0159327999999998E-8</v>
      </c>
      <c r="AR1327" s="328">
        <v>1.513428E-10</v>
      </c>
      <c r="AS1327" s="328">
        <v>4.1349014999999999E-15</v>
      </c>
      <c r="AT1327" s="329">
        <v>0</v>
      </c>
      <c r="AU1327" s="329">
        <v>0</v>
      </c>
      <c r="AV1327" s="328">
        <v>9.0396170000000005E-11</v>
      </c>
      <c r="AW1327" s="328">
        <v>2.8256964000000001E-8</v>
      </c>
      <c r="AX1327" s="328">
        <v>1.2814402E-11</v>
      </c>
      <c r="AY1327" s="328">
        <v>2.6324389E-11</v>
      </c>
      <c r="AZ1327" s="329">
        <v>0</v>
      </c>
      <c r="BA1327" s="329">
        <v>0</v>
      </c>
      <c r="BB1327" s="329">
        <v>0</v>
      </c>
      <c r="BC1327" s="329">
        <v>0</v>
      </c>
      <c r="BD1327" s="329">
        <v>0</v>
      </c>
      <c r="BE1327" s="329">
        <v>0</v>
      </c>
      <c r="BF1327" s="329">
        <v>0</v>
      </c>
      <c r="BG1327" s="329">
        <v>0</v>
      </c>
      <c r="BH1327" s="328">
        <v>3.1547398999999999E-6</v>
      </c>
      <c r="BI1327" s="329">
        <v>4.1125687999999999E-3</v>
      </c>
      <c r="BJ1327" s="329">
        <v>0</v>
      </c>
      <c r="BK1327" s="329">
        <v>0</v>
      </c>
      <c r="BL1327" s="329">
        <v>0</v>
      </c>
      <c r="BM1327" s="41"/>
      <c r="BN1327" s="122">
        <v>3.2701908000000001E-6</v>
      </c>
      <c r="BO1327" s="122">
        <v>2.1124918999999999E-7</v>
      </c>
      <c r="BP1327" s="122">
        <v>1.5070853E-6</v>
      </c>
      <c r="BQ1327" s="111">
        <v>0</v>
      </c>
      <c r="BR1327" s="122">
        <v>4.3226411000000001E-7</v>
      </c>
      <c r="BS1327" s="122">
        <v>5.8520798E-8</v>
      </c>
      <c r="BT1327" s="111">
        <v>0</v>
      </c>
      <c r="BU1327" s="122">
        <v>8.8821977999999999E-8</v>
      </c>
      <c r="BV1327" s="111">
        <v>0</v>
      </c>
      <c r="BW1327" s="111">
        <v>0</v>
      </c>
      <c r="BX1327" s="111">
        <v>0</v>
      </c>
      <c r="BY1327" s="111">
        <v>0</v>
      </c>
      <c r="BZ1327" s="111">
        <v>0</v>
      </c>
      <c r="CA1327" s="122">
        <v>1.2459983000000001E-7</v>
      </c>
      <c r="CB1327" s="122">
        <v>7.7226545000000003E-7</v>
      </c>
      <c r="CC1327" s="122">
        <v>7.5384148000000003E-8</v>
      </c>
      <c r="CD1327" s="111">
        <v>0</v>
      </c>
      <c r="CE1327" s="154"/>
      <c r="CF1327" s="173"/>
      <c r="CG1327" s="170" t="s">
        <v>8546</v>
      </c>
      <c r="CK1327" s="50"/>
      <c r="CR1327" s="41"/>
      <c r="CS1327" s="41"/>
      <c r="CT1327" s="41"/>
      <c r="CU1327" s="41"/>
      <c r="CV1327" s="41"/>
      <c r="CW1327" s="41"/>
    </row>
    <row r="1328" spans="1:101" ht="14.5" customHeight="1">
      <c r="A1328" s="41" t="s">
        <v>9379</v>
      </c>
      <c r="B1328" s="119" t="s">
        <v>8946</v>
      </c>
      <c r="C1328" s="120" t="str">
        <f t="shared" si="550"/>
        <v>B.044.01.148</v>
      </c>
      <c r="D1328" s="135" t="s">
        <v>8944</v>
      </c>
      <c r="E1328" s="119" t="s">
        <v>8526</v>
      </c>
      <c r="F1328" s="118" t="str">
        <f t="shared" si="551"/>
        <v>Electricity Comoros production</v>
      </c>
      <c r="G1328" s="118">
        <f t="shared" si="552"/>
        <v>4.0922396399999998E-2</v>
      </c>
      <c r="H1328" s="118">
        <f t="shared" si="553"/>
        <v>2.8650435999999996E-3</v>
      </c>
      <c r="I1328" s="118">
        <f t="shared" si="554"/>
        <v>8.6645457999999995E-3</v>
      </c>
      <c r="J1328" s="326">
        <f t="shared" si="555"/>
        <v>0</v>
      </c>
      <c r="K1328" s="118">
        <v>2.9392807E-2</v>
      </c>
      <c r="L1328" s="118">
        <v>6.8177300999999997E-3</v>
      </c>
      <c r="M1328" s="118">
        <v>1.8468156999999999E-3</v>
      </c>
      <c r="N1328" s="118">
        <v>1.5515794999999999E-3</v>
      </c>
      <c r="O1328" s="118">
        <v>1.3134640999999999E-3</v>
      </c>
      <c r="P1328" s="118">
        <v>0</v>
      </c>
      <c r="Q1328" s="118">
        <v>0</v>
      </c>
      <c r="R1328" s="118">
        <v>0</v>
      </c>
      <c r="S1328" s="118">
        <v>0</v>
      </c>
      <c r="T1328" s="118">
        <v>0</v>
      </c>
      <c r="U1328" s="118">
        <v>0</v>
      </c>
      <c r="V1328" s="118">
        <v>0</v>
      </c>
      <c r="W1328" s="118">
        <v>0</v>
      </c>
      <c r="X1328" s="118">
        <v>0</v>
      </c>
      <c r="Y1328" s="41"/>
      <c r="Z1328" s="327">
        <f t="shared" si="556"/>
        <v>0.22099854887218043</v>
      </c>
      <c r="AA1328" s="41"/>
      <c r="AB1328" s="111">
        <v>3.0994152000000001</v>
      </c>
      <c r="AC1328" s="111">
        <v>3.0994152000000001</v>
      </c>
      <c r="AD1328" s="111">
        <v>0</v>
      </c>
      <c r="AE1328" s="111">
        <v>0</v>
      </c>
      <c r="AF1328" s="111">
        <v>0</v>
      </c>
      <c r="AG1328" s="111">
        <v>0</v>
      </c>
      <c r="AH1328" s="111">
        <v>0</v>
      </c>
      <c r="AI1328" s="41"/>
      <c r="AJ1328" s="114">
        <v>6.5547851999999997E-3</v>
      </c>
      <c r="AK1328" s="114">
        <v>6.1262399000000002E-3</v>
      </c>
      <c r="AL1328" s="114">
        <v>2.2039967000000001E-4</v>
      </c>
      <c r="AM1328" s="114">
        <v>2.0814561E-4</v>
      </c>
      <c r="AN1328" s="113">
        <f t="shared" si="557"/>
        <v>3.6728056872000001E-7</v>
      </c>
      <c r="AO1328" s="112">
        <f t="shared" si="558"/>
        <v>8.1508754938899991E-10</v>
      </c>
      <c r="AP1328" s="112">
        <f t="shared" si="559"/>
        <v>2.9152047E-2</v>
      </c>
      <c r="AQ1328" s="328">
        <v>2.0508666E-7</v>
      </c>
      <c r="AR1328" s="328">
        <v>6.1879595000000003E-10</v>
      </c>
      <c r="AS1328" s="328">
        <v>1.6906389000000001E-14</v>
      </c>
      <c r="AT1328" s="329">
        <v>0</v>
      </c>
      <c r="AU1328" s="329">
        <v>0</v>
      </c>
      <c r="AV1328" s="328">
        <v>2.3070872000000001E-10</v>
      </c>
      <c r="AW1328" s="328">
        <v>1.6196319999999999E-7</v>
      </c>
      <c r="AX1328" s="328">
        <v>3.2704862999999997E-11</v>
      </c>
      <c r="AY1328" s="328">
        <v>1.6356983E-10</v>
      </c>
      <c r="AZ1328" s="329">
        <v>0</v>
      </c>
      <c r="BA1328" s="329">
        <v>0</v>
      </c>
      <c r="BB1328" s="329">
        <v>0</v>
      </c>
      <c r="BC1328" s="329">
        <v>0</v>
      </c>
      <c r="BD1328" s="329">
        <v>0</v>
      </c>
      <c r="BE1328" s="329">
        <v>0</v>
      </c>
      <c r="BF1328" s="329">
        <v>0</v>
      </c>
      <c r="BG1328" s="329">
        <v>0</v>
      </c>
      <c r="BH1328" s="329">
        <v>0</v>
      </c>
      <c r="BI1328" s="329">
        <v>2.9152047E-2</v>
      </c>
      <c r="BJ1328" s="329">
        <v>0</v>
      </c>
      <c r="BK1328" s="329">
        <v>0</v>
      </c>
      <c r="BL1328" s="329">
        <v>0</v>
      </c>
      <c r="BM1328" s="41"/>
      <c r="BN1328" s="122">
        <v>1.3901083999999999E-5</v>
      </c>
      <c r="BO1328" s="122">
        <v>1.2036554999999999E-6</v>
      </c>
      <c r="BP1328" s="122">
        <v>6.1620259999999999E-6</v>
      </c>
      <c r="BQ1328" s="111">
        <v>0</v>
      </c>
      <c r="BR1328" s="122">
        <v>2.0557718000000001E-6</v>
      </c>
      <c r="BS1328" s="122">
        <v>1.4935652999999999E-7</v>
      </c>
      <c r="BT1328" s="111">
        <v>0</v>
      </c>
      <c r="BU1328" s="122">
        <v>2.2669108E-7</v>
      </c>
      <c r="BV1328" s="111">
        <v>0</v>
      </c>
      <c r="BW1328" s="111">
        <v>0</v>
      </c>
      <c r="BX1328" s="111">
        <v>0</v>
      </c>
      <c r="BY1328" s="111">
        <v>0</v>
      </c>
      <c r="BZ1328" s="111">
        <v>0</v>
      </c>
      <c r="CA1328" s="122">
        <v>3.6113836E-7</v>
      </c>
      <c r="CB1328" s="122">
        <v>3.7424447999999998E-6</v>
      </c>
      <c r="CC1328" s="111">
        <v>0</v>
      </c>
      <c r="CD1328" s="111">
        <v>0</v>
      </c>
      <c r="CE1328" s="154"/>
      <c r="CF1328" s="173"/>
      <c r="CG1328" s="170" t="s">
        <v>8546</v>
      </c>
      <c r="CK1328" s="50"/>
      <c r="CR1328" s="41"/>
      <c r="CS1328" s="41"/>
      <c r="CT1328" s="41"/>
      <c r="CU1328" s="41"/>
      <c r="CV1328" s="41"/>
      <c r="CW1328" s="41"/>
    </row>
    <row r="1329" spans="1:101" ht="14.5" customHeight="1">
      <c r="A1329" s="41" t="s">
        <v>9376</v>
      </c>
      <c r="B1329" s="119" t="s">
        <v>8946</v>
      </c>
      <c r="C1329" s="120" t="str">
        <f t="shared" si="550"/>
        <v>B.044.01.149</v>
      </c>
      <c r="D1329" s="135" t="s">
        <v>8944</v>
      </c>
      <c r="E1329" s="119" t="s">
        <v>8526</v>
      </c>
      <c r="F1329" s="118" t="str">
        <f t="shared" si="551"/>
        <v>Electricity Congo production</v>
      </c>
      <c r="G1329" s="118">
        <f t="shared" si="552"/>
        <v>2.7128897906E-2</v>
      </c>
      <c r="H1329" s="118">
        <f t="shared" si="553"/>
        <v>2.9452281999999999E-3</v>
      </c>
      <c r="I1329" s="118">
        <f t="shared" si="554"/>
        <v>4.7308647999999998E-3</v>
      </c>
      <c r="J1329" s="326">
        <f t="shared" si="555"/>
        <v>4.5492906000000003E-5</v>
      </c>
      <c r="K1329" s="118">
        <v>1.9407311999999999E-2</v>
      </c>
      <c r="L1329" s="118">
        <v>2.4169948999999999E-3</v>
      </c>
      <c r="M1329" s="118">
        <v>2.3138699E-3</v>
      </c>
      <c r="N1329" s="118">
        <v>1.9439694E-3</v>
      </c>
      <c r="O1329" s="118">
        <v>1.0012587999999999E-3</v>
      </c>
      <c r="P1329" s="118">
        <v>0</v>
      </c>
      <c r="Q1329" s="118">
        <v>0</v>
      </c>
      <c r="R1329" s="118">
        <v>0</v>
      </c>
      <c r="S1329" s="330">
        <v>4.5492906000000003E-5</v>
      </c>
      <c r="T1329" s="118">
        <v>0</v>
      </c>
      <c r="U1329" s="118">
        <v>0</v>
      </c>
      <c r="V1329" s="118">
        <v>0</v>
      </c>
      <c r="W1329" s="118">
        <v>0</v>
      </c>
      <c r="X1329" s="118">
        <v>0</v>
      </c>
      <c r="Y1329" s="41"/>
      <c r="Z1329" s="327">
        <f t="shared" si="556"/>
        <v>0.14591963909774436</v>
      </c>
      <c r="AA1329" s="41"/>
      <c r="AB1329" s="111">
        <v>2.0908671999999999</v>
      </c>
      <c r="AC1329" s="111">
        <v>1.8394925</v>
      </c>
      <c r="AD1329" s="111">
        <v>0</v>
      </c>
      <c r="AE1329" s="111">
        <v>0</v>
      </c>
      <c r="AF1329" s="111">
        <v>1.571092E-2</v>
      </c>
      <c r="AG1329" s="111">
        <v>0</v>
      </c>
      <c r="AH1329" s="111">
        <v>0.23566379000000001</v>
      </c>
      <c r="AI1329" s="41"/>
      <c r="AJ1329" s="114">
        <v>3.8634406999999999E-3</v>
      </c>
      <c r="AK1329" s="114">
        <v>3.6242933999999999E-3</v>
      </c>
      <c r="AL1329" s="114">
        <v>1.4194064999999999E-4</v>
      </c>
      <c r="AM1329" s="121">
        <v>9.7206689999999998E-5</v>
      </c>
      <c r="AN1329" s="113">
        <f t="shared" si="557"/>
        <v>2.1728377827E-7</v>
      </c>
      <c r="AO1329" s="112">
        <f t="shared" si="558"/>
        <v>5.2492842885199997E-10</v>
      </c>
      <c r="AP1329" s="112">
        <f t="shared" si="559"/>
        <v>1.361438220544E-2</v>
      </c>
      <c r="AQ1329" s="328">
        <v>1.3541342999999999E-7</v>
      </c>
      <c r="AR1329" s="328">
        <v>4.0857499000000002E-10</v>
      </c>
      <c r="AS1329" s="328">
        <v>1.1162852000000001E-14</v>
      </c>
      <c r="AT1329" s="329">
        <v>0</v>
      </c>
      <c r="AU1329" s="329">
        <v>0</v>
      </c>
      <c r="AV1329" s="328">
        <v>2.8905427E-10</v>
      </c>
      <c r="AW1329" s="328">
        <v>8.1581294000000002E-8</v>
      </c>
      <c r="AX1329" s="328">
        <v>4.0975824999999997E-11</v>
      </c>
      <c r="AY1329" s="328">
        <v>7.5366450999999994E-11</v>
      </c>
      <c r="AZ1329" s="329">
        <v>0</v>
      </c>
      <c r="BA1329" s="329">
        <v>0</v>
      </c>
      <c r="BB1329" s="329">
        <v>0</v>
      </c>
      <c r="BC1329" s="329">
        <v>0</v>
      </c>
      <c r="BD1329" s="329">
        <v>0</v>
      </c>
      <c r="BE1329" s="329">
        <v>0</v>
      </c>
      <c r="BF1329" s="329">
        <v>0</v>
      </c>
      <c r="BG1329" s="329">
        <v>0</v>
      </c>
      <c r="BH1329" s="328">
        <v>9.1820543999999999E-7</v>
      </c>
      <c r="BI1329" s="329">
        <v>1.3613464E-2</v>
      </c>
      <c r="BJ1329" s="329">
        <v>0</v>
      </c>
      <c r="BK1329" s="329">
        <v>0</v>
      </c>
      <c r="BL1329" s="329">
        <v>0</v>
      </c>
      <c r="BM1329" s="41"/>
      <c r="BN1329" s="122">
        <v>8.9685257000000002E-6</v>
      </c>
      <c r="BO1329" s="122">
        <v>6.1476366000000002E-7</v>
      </c>
      <c r="BP1329" s="122">
        <v>4.0686268000000001E-6</v>
      </c>
      <c r="BQ1329" s="111">
        <v>0</v>
      </c>
      <c r="BR1329" s="122">
        <v>1.2630658000000001E-6</v>
      </c>
      <c r="BS1329" s="122">
        <v>1.8712835999999999E-7</v>
      </c>
      <c r="BT1329" s="111">
        <v>0</v>
      </c>
      <c r="BU1329" s="122">
        <v>2.8402056999999997E-7</v>
      </c>
      <c r="BV1329" s="111">
        <v>0</v>
      </c>
      <c r="BW1329" s="111">
        <v>0</v>
      </c>
      <c r="BX1329" s="111">
        <v>0</v>
      </c>
      <c r="BY1329" s="111">
        <v>0</v>
      </c>
      <c r="BZ1329" s="111">
        <v>0</v>
      </c>
      <c r="CA1329" s="122">
        <v>3.9448271999999999E-7</v>
      </c>
      <c r="CB1329" s="122">
        <v>2.1344967999999999E-6</v>
      </c>
      <c r="CC1329" s="122">
        <v>2.1940996E-8</v>
      </c>
      <c r="CD1329" s="111">
        <v>0</v>
      </c>
      <c r="CE1329" s="154"/>
      <c r="CF1329" s="173"/>
      <c r="CG1329" s="170" t="s">
        <v>8546</v>
      </c>
      <c r="CK1329" s="50"/>
      <c r="CR1329" s="41"/>
      <c r="CS1329" s="41"/>
      <c r="CT1329" s="41"/>
      <c r="CU1329" s="41"/>
      <c r="CV1329" s="41"/>
      <c r="CW1329" s="41"/>
    </row>
    <row r="1330" spans="1:101" ht="14.5" customHeight="1">
      <c r="A1330" s="41" t="s">
        <v>9373</v>
      </c>
      <c r="B1330" s="119" t="s">
        <v>8946</v>
      </c>
      <c r="C1330" s="120" t="str">
        <f t="shared" si="550"/>
        <v>B.044.01.150</v>
      </c>
      <c r="D1330" s="135" t="s">
        <v>8944</v>
      </c>
      <c r="E1330" s="119" t="s">
        <v>8526</v>
      </c>
      <c r="F1330" s="118" t="str">
        <f t="shared" si="551"/>
        <v>Electricity Cook Islands production</v>
      </c>
      <c r="G1330" s="118">
        <f t="shared" si="552"/>
        <v>2.667444439E-2</v>
      </c>
      <c r="H1330" s="118">
        <f t="shared" si="553"/>
        <v>1.7208114699999999E-3</v>
      </c>
      <c r="I1330" s="118">
        <f t="shared" si="554"/>
        <v>5.4395364999999998E-3</v>
      </c>
      <c r="J1330" s="326">
        <f t="shared" si="555"/>
        <v>4.8021742000000002E-4</v>
      </c>
      <c r="K1330" s="118">
        <v>1.9033879E-2</v>
      </c>
      <c r="L1330" s="118">
        <v>4.3314471E-3</v>
      </c>
      <c r="M1330" s="118">
        <v>1.1080894E-3</v>
      </c>
      <c r="N1330" s="118">
        <v>9.3094772000000005E-4</v>
      </c>
      <c r="O1330" s="118">
        <v>7.8986374999999995E-4</v>
      </c>
      <c r="P1330" s="118">
        <v>0</v>
      </c>
      <c r="Q1330" s="118">
        <v>0</v>
      </c>
      <c r="R1330" s="118">
        <v>0</v>
      </c>
      <c r="S1330" s="118">
        <v>4.8021742000000002E-4</v>
      </c>
      <c r="T1330" s="118">
        <v>0</v>
      </c>
      <c r="U1330" s="118">
        <v>0</v>
      </c>
      <c r="V1330" s="118">
        <v>0</v>
      </c>
      <c r="W1330" s="118">
        <v>0</v>
      </c>
      <c r="X1330" s="118">
        <v>0</v>
      </c>
      <c r="Y1330" s="41"/>
      <c r="Z1330" s="327">
        <f t="shared" si="556"/>
        <v>0.14311187218045113</v>
      </c>
      <c r="AA1330" s="41"/>
      <c r="AB1330" s="111">
        <v>2.2807018000000001</v>
      </c>
      <c r="AC1330" s="111">
        <v>1.8596490999999999</v>
      </c>
      <c r="AD1330" s="111">
        <v>0</v>
      </c>
      <c r="AE1330" s="111">
        <v>0</v>
      </c>
      <c r="AF1330" s="111">
        <v>0</v>
      </c>
      <c r="AG1330" s="111">
        <v>0.42105262999999998</v>
      </c>
      <c r="AH1330" s="111">
        <v>0</v>
      </c>
      <c r="AI1330" s="41"/>
      <c r="AJ1330" s="114">
        <v>4.1784185999999999E-3</v>
      </c>
      <c r="AK1330" s="114">
        <v>3.9118851E-3</v>
      </c>
      <c r="AL1330" s="114">
        <v>1.4157690000000001E-4</v>
      </c>
      <c r="AM1330" s="114">
        <v>1.2495656999999999E-4</v>
      </c>
      <c r="AN1330" s="113">
        <f t="shared" si="557"/>
        <v>2.3452549522999998E-7</v>
      </c>
      <c r="AO1330" s="112">
        <f t="shared" si="558"/>
        <v>5.2358320605800006E-10</v>
      </c>
      <c r="AP1330" s="112">
        <f t="shared" si="559"/>
        <v>1.7500920461700001E-2</v>
      </c>
      <c r="AQ1330" s="328">
        <v>1.3280781999999999E-7</v>
      </c>
      <c r="AR1330" s="328">
        <v>4.0071324000000001E-10</v>
      </c>
      <c r="AS1330" s="328">
        <v>1.0948057999999999E-14</v>
      </c>
      <c r="AT1330" s="329">
        <v>0</v>
      </c>
      <c r="AU1330" s="329">
        <v>0</v>
      </c>
      <c r="AV1330" s="328">
        <v>1.3842523000000001E-10</v>
      </c>
      <c r="AW1330" s="328">
        <v>1.0157925000000001E-7</v>
      </c>
      <c r="AX1330" s="328">
        <v>1.9622918E-11</v>
      </c>
      <c r="AY1330" s="328">
        <v>1.0323609999999999E-10</v>
      </c>
      <c r="AZ1330" s="329">
        <v>0</v>
      </c>
      <c r="BA1330" s="329">
        <v>0</v>
      </c>
      <c r="BB1330" s="329">
        <v>0</v>
      </c>
      <c r="BC1330" s="329">
        <v>0</v>
      </c>
      <c r="BD1330" s="329">
        <v>0</v>
      </c>
      <c r="BE1330" s="329">
        <v>0</v>
      </c>
      <c r="BF1330" s="329">
        <v>0</v>
      </c>
      <c r="BG1330" s="329">
        <v>0</v>
      </c>
      <c r="BH1330" s="328">
        <v>9.6924617000000004E-6</v>
      </c>
      <c r="BI1330" s="329">
        <v>1.7491228000000001E-2</v>
      </c>
      <c r="BJ1330" s="329">
        <v>0</v>
      </c>
      <c r="BK1330" s="329">
        <v>0</v>
      </c>
      <c r="BL1330" s="329">
        <v>0</v>
      </c>
      <c r="BM1330" s="41"/>
      <c r="BN1330" s="122">
        <v>8.9333089999999993E-6</v>
      </c>
      <c r="BO1330" s="122">
        <v>7.5731421999999995E-7</v>
      </c>
      <c r="BP1330" s="122">
        <v>3.9903386999999999E-6</v>
      </c>
      <c r="BQ1330" s="111">
        <v>0</v>
      </c>
      <c r="BR1330" s="122">
        <v>1.2639914E-6</v>
      </c>
      <c r="BS1330" s="122">
        <v>8.9613919999999999E-8</v>
      </c>
      <c r="BT1330" s="111">
        <v>0</v>
      </c>
      <c r="BU1330" s="122">
        <v>1.3601464999999999E-7</v>
      </c>
      <c r="BV1330" s="111">
        <v>0</v>
      </c>
      <c r="BW1330" s="111">
        <v>0</v>
      </c>
      <c r="BX1330" s="111">
        <v>0</v>
      </c>
      <c r="BY1330" s="111">
        <v>0</v>
      </c>
      <c r="BZ1330" s="111">
        <v>0</v>
      </c>
      <c r="CA1330" s="122">
        <v>2.1896282999999999E-7</v>
      </c>
      <c r="CB1330" s="122">
        <v>2.2454669000000001E-6</v>
      </c>
      <c r="CC1330" s="122">
        <v>2.3160640999999999E-7</v>
      </c>
      <c r="CD1330" s="111">
        <v>0</v>
      </c>
      <c r="CE1330" s="154"/>
      <c r="CF1330" s="173"/>
      <c r="CG1330" s="170" t="s">
        <v>8546</v>
      </c>
      <c r="CK1330" s="50"/>
      <c r="CR1330" s="41"/>
      <c r="CS1330" s="41"/>
      <c r="CT1330" s="41"/>
      <c r="CU1330" s="41"/>
      <c r="CV1330" s="41"/>
      <c r="CW1330" s="41"/>
    </row>
    <row r="1331" spans="1:101" ht="14.5" customHeight="1">
      <c r="A1331" s="41" t="s">
        <v>9370</v>
      </c>
      <c r="B1331" s="119" t="s">
        <v>8946</v>
      </c>
      <c r="C1331" s="120" t="str">
        <f t="shared" si="550"/>
        <v>B.044.01.151</v>
      </c>
      <c r="D1331" s="135" t="s">
        <v>8944</v>
      </c>
      <c r="E1331" s="119" t="s">
        <v>8526</v>
      </c>
      <c r="F1331" s="118" t="str">
        <f t="shared" si="551"/>
        <v>Electricity Costa Rica production</v>
      </c>
      <c r="G1331" s="118">
        <f t="shared" si="552"/>
        <v>1.3151473780000002E-3</v>
      </c>
      <c r="H1331" s="118">
        <f t="shared" si="553"/>
        <v>9.7239717999999999E-5</v>
      </c>
      <c r="I1331" s="118">
        <f t="shared" si="554"/>
        <v>2.2778194000000002E-4</v>
      </c>
      <c r="J1331" s="326">
        <f t="shared" si="555"/>
        <v>1.8906388000000001E-4</v>
      </c>
      <c r="K1331" s="118">
        <v>8.0106184000000005E-4</v>
      </c>
      <c r="L1331" s="118">
        <v>1.4913244000000001E-4</v>
      </c>
      <c r="M1331" s="330">
        <v>7.8649500000000007E-5</v>
      </c>
      <c r="N1331" s="330">
        <v>6.6076411000000007E-5</v>
      </c>
      <c r="O1331" s="330">
        <v>3.1163306999999999E-5</v>
      </c>
      <c r="P1331" s="118">
        <v>0</v>
      </c>
      <c r="Q1331" s="118">
        <v>0</v>
      </c>
      <c r="R1331" s="118">
        <v>0</v>
      </c>
      <c r="S1331" s="118">
        <v>1.8906388000000001E-4</v>
      </c>
      <c r="T1331" s="118">
        <v>0</v>
      </c>
      <c r="U1331" s="118">
        <v>0</v>
      </c>
      <c r="V1331" s="118">
        <v>0</v>
      </c>
      <c r="W1331" s="118">
        <v>0</v>
      </c>
      <c r="X1331" s="118">
        <v>0</v>
      </c>
      <c r="Y1331" s="41"/>
      <c r="Z1331" s="327">
        <f t="shared" si="556"/>
        <v>6.0230213533834587E-3</v>
      </c>
      <c r="AA1331" s="41"/>
      <c r="AB1331" s="111">
        <v>1.3551230999999999</v>
      </c>
      <c r="AC1331" s="111">
        <v>0.46001122</v>
      </c>
      <c r="AD1331" s="111">
        <v>0</v>
      </c>
      <c r="AE1331" s="111">
        <v>0</v>
      </c>
      <c r="AF1331" s="111">
        <v>1.6668748999999999E-3</v>
      </c>
      <c r="AG1331" s="111">
        <v>0.11834813</v>
      </c>
      <c r="AH1331" s="111">
        <v>0.77509684000000001</v>
      </c>
      <c r="AI1331" s="41"/>
      <c r="AJ1331" s="114">
        <v>1.6934618999999999E-4</v>
      </c>
      <c r="AK1331" s="114">
        <v>1.5918616999999999E-4</v>
      </c>
      <c r="AL1331" s="121">
        <v>6.0127030999999999E-6</v>
      </c>
      <c r="AM1331" s="121">
        <v>4.1473096000000002E-6</v>
      </c>
      <c r="AN1331" s="113">
        <f t="shared" si="557"/>
        <v>9.5435355873000001E-9</v>
      </c>
      <c r="AO1331" s="112">
        <f t="shared" si="558"/>
        <v>2.223632836113E-11</v>
      </c>
      <c r="AP1331" s="112">
        <f t="shared" si="559"/>
        <v>5.8085568820000005E-4</v>
      </c>
      <c r="AQ1331" s="328">
        <v>5.5893637999999998E-9</v>
      </c>
      <c r="AR1331" s="328">
        <v>1.686446E-11</v>
      </c>
      <c r="AS1331" s="328">
        <v>4.6076113000000001E-16</v>
      </c>
      <c r="AT1331" s="329">
        <v>0</v>
      </c>
      <c r="AU1331" s="329">
        <v>0</v>
      </c>
      <c r="AV1331" s="328">
        <v>9.8250872999999993E-12</v>
      </c>
      <c r="AW1331" s="328">
        <v>3.9443467000000001E-9</v>
      </c>
      <c r="AX1331" s="328">
        <v>1.3927870999999999E-12</v>
      </c>
      <c r="AY1331" s="328">
        <v>3.9786204999999997E-12</v>
      </c>
      <c r="AZ1331" s="329">
        <v>0</v>
      </c>
      <c r="BA1331" s="329">
        <v>0</v>
      </c>
      <c r="BB1331" s="329">
        <v>0</v>
      </c>
      <c r="BC1331" s="329">
        <v>0</v>
      </c>
      <c r="BD1331" s="329">
        <v>0</v>
      </c>
      <c r="BE1331" s="329">
        <v>0</v>
      </c>
      <c r="BF1331" s="329">
        <v>0</v>
      </c>
      <c r="BG1331" s="329">
        <v>0</v>
      </c>
      <c r="BH1331" s="328">
        <v>3.8159682000000002E-6</v>
      </c>
      <c r="BI1331" s="329">
        <v>5.7703972000000005E-4</v>
      </c>
      <c r="BJ1331" s="329">
        <v>0</v>
      </c>
      <c r="BK1331" s="329">
        <v>0</v>
      </c>
      <c r="BL1331" s="329">
        <v>0</v>
      </c>
      <c r="BM1331" s="41"/>
      <c r="BN1331" s="122">
        <v>4.4233258000000001E-7</v>
      </c>
      <c r="BO1331" s="122">
        <v>3.0664500000000003E-8</v>
      </c>
      <c r="BP1331" s="122">
        <v>1.6793781999999999E-7</v>
      </c>
      <c r="BQ1331" s="111">
        <v>0</v>
      </c>
      <c r="BR1331" s="122">
        <v>4.8409931000000003E-8</v>
      </c>
      <c r="BS1331" s="122">
        <v>6.3605787000000004E-9</v>
      </c>
      <c r="BT1331" s="111">
        <v>0</v>
      </c>
      <c r="BU1331" s="122">
        <v>9.6539895999999999E-9</v>
      </c>
      <c r="BV1331" s="111">
        <v>0</v>
      </c>
      <c r="BW1331" s="111">
        <v>0</v>
      </c>
      <c r="BX1331" s="111">
        <v>0</v>
      </c>
      <c r="BY1331" s="111">
        <v>0</v>
      </c>
      <c r="BZ1331" s="111">
        <v>0</v>
      </c>
      <c r="CA1331" s="122">
        <v>1.4042746999999999E-8</v>
      </c>
      <c r="CB1331" s="122">
        <v>7.4078480000000004E-8</v>
      </c>
      <c r="CC1331" s="122">
        <v>9.1184541999999999E-8</v>
      </c>
      <c r="CD1331" s="111">
        <v>0</v>
      </c>
      <c r="CE1331" s="154"/>
      <c r="CF1331" s="173"/>
      <c r="CG1331" s="170" t="s">
        <v>8546</v>
      </c>
      <c r="CK1331" s="50"/>
      <c r="CR1331" s="41"/>
      <c r="CS1331" s="41"/>
      <c r="CT1331" s="41"/>
      <c r="CU1331" s="41"/>
      <c r="CV1331" s="41"/>
      <c r="CW1331" s="41"/>
    </row>
    <row r="1332" spans="1:101" ht="14.5" customHeight="1">
      <c r="A1332" s="41" t="s">
        <v>9367</v>
      </c>
      <c r="B1332" s="119" t="s">
        <v>8946</v>
      </c>
      <c r="C1332" s="120" t="str">
        <f t="shared" si="550"/>
        <v>B.044.01.152</v>
      </c>
      <c r="D1332" s="135" t="s">
        <v>8944</v>
      </c>
      <c r="E1332" s="119" t="s">
        <v>8526</v>
      </c>
      <c r="F1332" s="118" t="str">
        <f t="shared" si="551"/>
        <v>Electricity Cote d'Ivoire production</v>
      </c>
      <c r="G1332" s="118">
        <f t="shared" si="552"/>
        <v>2.6269846575999997E-2</v>
      </c>
      <c r="H1332" s="118">
        <f t="shared" si="553"/>
        <v>2.4685282500000001E-3</v>
      </c>
      <c r="I1332" s="118">
        <f t="shared" si="554"/>
        <v>4.9449693999999997E-3</v>
      </c>
      <c r="J1332" s="326">
        <f t="shared" si="555"/>
        <v>6.2164925999999996E-5</v>
      </c>
      <c r="K1332" s="118">
        <v>1.8794183999999999E-2</v>
      </c>
      <c r="L1332" s="118">
        <v>3.1011569999999998E-3</v>
      </c>
      <c r="M1332" s="118">
        <v>1.8438123999999999E-3</v>
      </c>
      <c r="N1332" s="118">
        <v>1.5490562999999999E-3</v>
      </c>
      <c r="O1332" s="118">
        <v>9.1947195000000005E-4</v>
      </c>
      <c r="P1332" s="118">
        <v>0</v>
      </c>
      <c r="Q1332" s="118">
        <v>0</v>
      </c>
      <c r="R1332" s="118">
        <v>0</v>
      </c>
      <c r="S1332" s="330">
        <v>6.2164925999999996E-5</v>
      </c>
      <c r="T1332" s="118">
        <v>0</v>
      </c>
      <c r="U1332" s="118">
        <v>0</v>
      </c>
      <c r="V1332" s="118">
        <v>0</v>
      </c>
      <c r="W1332" s="118">
        <v>0</v>
      </c>
      <c r="X1332" s="118">
        <v>0</v>
      </c>
      <c r="Y1332" s="41"/>
      <c r="Z1332" s="327">
        <f t="shared" si="556"/>
        <v>0.14130965413533833</v>
      </c>
      <c r="AA1332" s="41"/>
      <c r="AB1332" s="111">
        <v>2.1705622</v>
      </c>
      <c r="AC1332" s="111">
        <v>1.8532388</v>
      </c>
      <c r="AD1332" s="111">
        <v>0</v>
      </c>
      <c r="AE1332" s="111">
        <v>0</v>
      </c>
      <c r="AF1332" s="111">
        <v>0</v>
      </c>
      <c r="AG1332" s="111">
        <v>9.5868083999999995E-4</v>
      </c>
      <c r="AH1332" s="111">
        <v>0.31636469</v>
      </c>
      <c r="AI1332" s="41"/>
      <c r="AJ1332" s="114">
        <v>3.9107730000000002E-3</v>
      </c>
      <c r="AK1332" s="114">
        <v>3.6633245000000001E-3</v>
      </c>
      <c r="AL1332" s="114">
        <v>1.387816E-4</v>
      </c>
      <c r="AM1332" s="114">
        <v>1.0866683E-4</v>
      </c>
      <c r="AN1332" s="113">
        <f t="shared" si="557"/>
        <v>2.1962377654000001E-7</v>
      </c>
      <c r="AO1332" s="112">
        <f t="shared" si="558"/>
        <v>5.1324557018799993E-10</v>
      </c>
      <c r="AP1332" s="112">
        <f t="shared" si="559"/>
        <v>1.52194447049E-2</v>
      </c>
      <c r="AQ1332" s="328">
        <v>1.3113536E-7</v>
      </c>
      <c r="AR1332" s="328">
        <v>3.9566702E-10</v>
      </c>
      <c r="AS1332" s="328">
        <v>1.0810187999999999E-14</v>
      </c>
      <c r="AT1332" s="329">
        <v>0</v>
      </c>
      <c r="AU1332" s="329">
        <v>0</v>
      </c>
      <c r="AV1332" s="328">
        <v>2.3033354E-10</v>
      </c>
      <c r="AW1332" s="328">
        <v>8.8258083000000005E-8</v>
      </c>
      <c r="AX1332" s="328">
        <v>3.2651676999999997E-11</v>
      </c>
      <c r="AY1332" s="328">
        <v>8.4916062999999998E-11</v>
      </c>
      <c r="AZ1332" s="329">
        <v>0</v>
      </c>
      <c r="BA1332" s="329">
        <v>0</v>
      </c>
      <c r="BB1332" s="329">
        <v>0</v>
      </c>
      <c r="BC1332" s="329">
        <v>0</v>
      </c>
      <c r="BD1332" s="329">
        <v>0</v>
      </c>
      <c r="BE1332" s="329">
        <v>0</v>
      </c>
      <c r="BF1332" s="329">
        <v>0</v>
      </c>
      <c r="BG1332" s="329">
        <v>0</v>
      </c>
      <c r="BH1332" s="328">
        <v>1.2547049E-6</v>
      </c>
      <c r="BI1332" s="329">
        <v>1.5218189999999999E-2</v>
      </c>
      <c r="BJ1332" s="329">
        <v>0</v>
      </c>
      <c r="BK1332" s="329">
        <v>0</v>
      </c>
      <c r="BL1332" s="329">
        <v>0</v>
      </c>
      <c r="BM1332" s="41"/>
      <c r="BN1332" s="122">
        <v>8.7745125999999996E-6</v>
      </c>
      <c r="BO1332" s="122">
        <v>6.6126909999999996E-7</v>
      </c>
      <c r="BP1332" s="122">
        <v>3.9400880000000003E-6</v>
      </c>
      <c r="BQ1332" s="111">
        <v>0</v>
      </c>
      <c r="BR1332" s="122">
        <v>1.2565160999999999E-6</v>
      </c>
      <c r="BS1332" s="122">
        <v>1.4911365E-7</v>
      </c>
      <c r="BT1332" s="111">
        <v>0</v>
      </c>
      <c r="BU1332" s="122">
        <v>2.2632241999999999E-7</v>
      </c>
      <c r="BV1332" s="111">
        <v>0</v>
      </c>
      <c r="BW1332" s="111">
        <v>0</v>
      </c>
      <c r="BX1332" s="111">
        <v>0</v>
      </c>
      <c r="BY1332" s="111">
        <v>0</v>
      </c>
      <c r="BZ1332" s="111">
        <v>0</v>
      </c>
      <c r="CA1332" s="122">
        <v>3.2547010999999999E-7</v>
      </c>
      <c r="CB1332" s="122">
        <v>2.1857514000000002E-6</v>
      </c>
      <c r="CC1332" s="122">
        <v>2.9981826000000001E-8</v>
      </c>
      <c r="CD1332" s="111">
        <v>0</v>
      </c>
      <c r="CE1332" s="154"/>
      <c r="CF1332" s="173"/>
      <c r="CG1332" s="170" t="s">
        <v>8546</v>
      </c>
      <c r="CK1332" s="50"/>
      <c r="CR1332" s="41"/>
      <c r="CS1332" s="41"/>
      <c r="CT1332" s="41"/>
      <c r="CU1332" s="41"/>
      <c r="CV1332" s="41"/>
      <c r="CW1332" s="41"/>
    </row>
    <row r="1333" spans="1:101" ht="14.5" customHeight="1">
      <c r="A1333" s="41" t="s">
        <v>9364</v>
      </c>
      <c r="B1333" s="119" t="s">
        <v>8946</v>
      </c>
      <c r="C1333" s="120" t="str">
        <f t="shared" si="550"/>
        <v>B.044.01.153</v>
      </c>
      <c r="D1333" s="135" t="s">
        <v>8944</v>
      </c>
      <c r="E1333" s="119" t="s">
        <v>8526</v>
      </c>
      <c r="F1333" s="118" t="str">
        <f t="shared" si="551"/>
        <v>Electricity Cuba production</v>
      </c>
      <c r="G1333" s="118">
        <f t="shared" si="552"/>
        <v>3.3744131131999998E-2</v>
      </c>
      <c r="H1333" s="118">
        <f t="shared" si="553"/>
        <v>2.4723664999999999E-3</v>
      </c>
      <c r="I1333" s="118">
        <f t="shared" si="554"/>
        <v>7.0273660000000002E-3</v>
      </c>
      <c r="J1333" s="326">
        <f t="shared" si="555"/>
        <v>1.7253632000000001E-5</v>
      </c>
      <c r="K1333" s="118">
        <v>2.4227144999999999E-2</v>
      </c>
      <c r="L1333" s="118">
        <v>5.3884216999999998E-3</v>
      </c>
      <c r="M1333" s="118">
        <v>1.6389442999999999E-3</v>
      </c>
      <c r="N1333" s="118">
        <v>1.3769389E-3</v>
      </c>
      <c r="O1333" s="118">
        <v>1.0954275999999999E-3</v>
      </c>
      <c r="P1333" s="118">
        <v>0</v>
      </c>
      <c r="Q1333" s="118">
        <v>0</v>
      </c>
      <c r="R1333" s="118">
        <v>0</v>
      </c>
      <c r="S1333" s="330">
        <v>1.7253632000000001E-5</v>
      </c>
      <c r="T1333" s="118">
        <v>0</v>
      </c>
      <c r="U1333" s="118">
        <v>0</v>
      </c>
      <c r="V1333" s="118">
        <v>0</v>
      </c>
      <c r="W1333" s="118">
        <v>0</v>
      </c>
      <c r="X1333" s="118">
        <v>0</v>
      </c>
      <c r="Y1333" s="41"/>
      <c r="Z1333" s="327">
        <f t="shared" si="556"/>
        <v>0.18215898496240598</v>
      </c>
      <c r="AA1333" s="41"/>
      <c r="AB1333" s="111">
        <v>2.7023489999999999</v>
      </c>
      <c r="AC1333" s="111">
        <v>2.5275322</v>
      </c>
      <c r="AD1333" s="111">
        <v>0</v>
      </c>
      <c r="AE1333" s="111">
        <v>0</v>
      </c>
      <c r="AF1333" s="111">
        <v>0.15403064999999999</v>
      </c>
      <c r="AG1333" s="111">
        <v>1.4923384E-2</v>
      </c>
      <c r="AH1333" s="111">
        <v>5.8627579000000004E-3</v>
      </c>
      <c r="AI1333" s="41"/>
      <c r="AJ1333" s="114">
        <v>5.3497299E-3</v>
      </c>
      <c r="AK1333" s="114">
        <v>5.0016499999999998E-3</v>
      </c>
      <c r="AL1333" s="114">
        <v>1.8123263000000001E-4</v>
      </c>
      <c r="AM1333" s="114">
        <v>1.6684727999999999E-4</v>
      </c>
      <c r="AN1333" s="113">
        <f t="shared" si="557"/>
        <v>2.9985911091999995E-7</v>
      </c>
      <c r="AO1333" s="112">
        <f t="shared" si="558"/>
        <v>6.7023900816299997E-10</v>
      </c>
      <c r="AP1333" s="112">
        <f t="shared" si="559"/>
        <v>2.3367966238440001E-2</v>
      </c>
      <c r="AQ1333" s="328">
        <v>1.6904353999999999E-7</v>
      </c>
      <c r="AR1333" s="328">
        <v>5.1004515999999996E-10</v>
      </c>
      <c r="AS1333" s="328">
        <v>1.3935163E-14</v>
      </c>
      <c r="AT1333" s="329">
        <v>0</v>
      </c>
      <c r="AU1333" s="329">
        <v>0</v>
      </c>
      <c r="AV1333" s="328">
        <v>2.0474092E-10</v>
      </c>
      <c r="AW1333" s="328">
        <v>1.3061083E-7</v>
      </c>
      <c r="AX1333" s="328">
        <v>2.9023713000000001E-11</v>
      </c>
      <c r="AY1333" s="328">
        <v>1.3115619999999999E-10</v>
      </c>
      <c r="AZ1333" s="329">
        <v>0</v>
      </c>
      <c r="BA1333" s="329">
        <v>0</v>
      </c>
      <c r="BB1333" s="329">
        <v>0</v>
      </c>
      <c r="BC1333" s="329">
        <v>0</v>
      </c>
      <c r="BD1333" s="329">
        <v>0</v>
      </c>
      <c r="BE1333" s="329">
        <v>0</v>
      </c>
      <c r="BF1333" s="329">
        <v>0</v>
      </c>
      <c r="BG1333" s="329">
        <v>0</v>
      </c>
      <c r="BH1333" s="328">
        <v>3.4823844000000001E-7</v>
      </c>
      <c r="BI1333" s="329">
        <v>2.3367618E-2</v>
      </c>
      <c r="BJ1333" s="329">
        <v>0</v>
      </c>
      <c r="BK1333" s="329">
        <v>0</v>
      </c>
      <c r="BL1333" s="329">
        <v>0</v>
      </c>
      <c r="BM1333" s="41"/>
      <c r="BN1333" s="122">
        <v>1.1431394000000001E-5</v>
      </c>
      <c r="BO1333" s="122">
        <v>9.7163678999999999E-7</v>
      </c>
      <c r="BP1333" s="122">
        <v>5.0790758999999996E-6</v>
      </c>
      <c r="BQ1333" s="111">
        <v>0</v>
      </c>
      <c r="BR1333" s="122">
        <v>1.6820261E-6</v>
      </c>
      <c r="BS1333" s="122">
        <v>1.3254546E-7</v>
      </c>
      <c r="BT1333" s="111">
        <v>0</v>
      </c>
      <c r="BU1333" s="122">
        <v>2.0117549E-7</v>
      </c>
      <c r="BV1333" s="111">
        <v>0</v>
      </c>
      <c r="BW1333" s="111">
        <v>0</v>
      </c>
      <c r="BX1333" s="111">
        <v>0</v>
      </c>
      <c r="BY1333" s="111">
        <v>0</v>
      </c>
      <c r="BZ1333" s="111">
        <v>0</v>
      </c>
      <c r="CA1333" s="122">
        <v>3.1422315999999999E-7</v>
      </c>
      <c r="CB1333" s="122">
        <v>3.0423897000000002E-6</v>
      </c>
      <c r="CC1333" s="122">
        <v>8.3213383999999992E-9</v>
      </c>
      <c r="CD1333" s="111">
        <v>0</v>
      </c>
      <c r="CF1333" s="173"/>
      <c r="CG1333" s="170" t="s">
        <v>8546</v>
      </c>
      <c r="CK1333" s="50"/>
      <c r="CR1333" s="41"/>
      <c r="CS1333" s="41"/>
      <c r="CT1333" s="41"/>
      <c r="CU1333" s="41"/>
      <c r="CV1333" s="41"/>
      <c r="CW1333" s="41"/>
    </row>
    <row r="1334" spans="1:101" ht="14.5" customHeight="1">
      <c r="A1334" s="41" t="s">
        <v>9361</v>
      </c>
      <c r="B1334" s="119" t="s">
        <v>8946</v>
      </c>
      <c r="C1334" s="120" t="str">
        <f t="shared" si="550"/>
        <v>B.044.01.154</v>
      </c>
      <c r="D1334" s="135" t="s">
        <v>8944</v>
      </c>
      <c r="E1334" s="119" t="s">
        <v>8526</v>
      </c>
      <c r="F1334" s="118" t="str">
        <f t="shared" si="551"/>
        <v>Electricity Democratic Republic of Congo production</v>
      </c>
      <c r="G1334" s="118">
        <f t="shared" si="552"/>
        <v>6.6376953800000005E-4</v>
      </c>
      <c r="H1334" s="118">
        <f t="shared" si="553"/>
        <v>5.9203760000000001E-5</v>
      </c>
      <c r="I1334" s="118">
        <f t="shared" si="554"/>
        <v>8.7053768000000002E-5</v>
      </c>
      <c r="J1334" s="326">
        <f t="shared" si="555"/>
        <v>2.0355285000000001E-4</v>
      </c>
      <c r="K1334" s="118">
        <v>3.1395916E-4</v>
      </c>
      <c r="L1334" s="330">
        <v>2.8560005000000001E-5</v>
      </c>
      <c r="M1334" s="330">
        <v>5.8493762999999998E-5</v>
      </c>
      <c r="N1334" s="330">
        <v>4.9142817E-5</v>
      </c>
      <c r="O1334" s="330">
        <v>1.0060943E-5</v>
      </c>
      <c r="P1334" s="118">
        <v>0</v>
      </c>
      <c r="Q1334" s="118">
        <v>0</v>
      </c>
      <c r="R1334" s="118">
        <v>0</v>
      </c>
      <c r="S1334" s="118">
        <v>2.0355285000000001E-4</v>
      </c>
      <c r="T1334" s="118">
        <v>0</v>
      </c>
      <c r="U1334" s="118">
        <v>0</v>
      </c>
      <c r="V1334" s="118">
        <v>0</v>
      </c>
      <c r="W1334" s="118">
        <v>0</v>
      </c>
      <c r="X1334" s="118">
        <v>0</v>
      </c>
      <c r="Y1334" s="41"/>
      <c r="Z1334" s="327">
        <f t="shared" si="556"/>
        <v>2.3605951879699248E-3</v>
      </c>
      <c r="AA1334" s="41"/>
      <c r="AB1334" s="111">
        <v>1.0581935</v>
      </c>
      <c r="AC1334" s="111">
        <v>8.4223239000000005E-3</v>
      </c>
      <c r="AD1334" s="111">
        <v>0</v>
      </c>
      <c r="AE1334" s="111">
        <v>0</v>
      </c>
      <c r="AF1334" s="111">
        <v>0</v>
      </c>
      <c r="AG1334" s="111">
        <v>9.5347062999999997E-4</v>
      </c>
      <c r="AH1334" s="111">
        <v>1.0488177000000001</v>
      </c>
      <c r="AI1334" s="41"/>
      <c r="AJ1334" s="121">
        <v>6.0205406000000001E-5</v>
      </c>
      <c r="AK1334" s="121">
        <v>5.7214025E-5</v>
      </c>
      <c r="AL1334" s="121">
        <v>2.3964343E-6</v>
      </c>
      <c r="AM1334" s="121">
        <v>5.9494709999999998E-7</v>
      </c>
      <c r="AN1334" s="113">
        <f t="shared" si="557"/>
        <v>3.4300973834999996E-9</v>
      </c>
      <c r="AO1334" s="112">
        <f t="shared" si="558"/>
        <v>8.8625530855300013E-12</v>
      </c>
      <c r="AP1334" s="112">
        <f t="shared" si="559"/>
        <v>8.3325924199999997E-5</v>
      </c>
      <c r="AQ1334" s="328">
        <v>2.1906322999999998E-9</v>
      </c>
      <c r="AR1334" s="328">
        <v>6.6096666000000001E-12</v>
      </c>
      <c r="AS1334" s="328">
        <v>1.8058553000000001E-16</v>
      </c>
      <c r="AT1334" s="329">
        <v>0</v>
      </c>
      <c r="AU1334" s="329">
        <v>0</v>
      </c>
      <c r="AV1334" s="328">
        <v>7.3071834999999996E-12</v>
      </c>
      <c r="AW1334" s="328">
        <v>1.2321579E-9</v>
      </c>
      <c r="AX1334" s="328">
        <v>1.0358535000000001E-12</v>
      </c>
      <c r="AY1334" s="328">
        <v>1.2168524E-12</v>
      </c>
      <c r="AZ1334" s="329">
        <v>0</v>
      </c>
      <c r="BA1334" s="329">
        <v>0</v>
      </c>
      <c r="BB1334" s="329">
        <v>0</v>
      </c>
      <c r="BC1334" s="329">
        <v>0</v>
      </c>
      <c r="BD1334" s="329">
        <v>0</v>
      </c>
      <c r="BE1334" s="329">
        <v>0</v>
      </c>
      <c r="BF1334" s="329">
        <v>0</v>
      </c>
      <c r="BG1334" s="329">
        <v>0</v>
      </c>
      <c r="BH1334" s="328">
        <v>4.1084062E-6</v>
      </c>
      <c r="BI1334" s="328">
        <v>7.9217518000000001E-5</v>
      </c>
      <c r="BJ1334" s="329">
        <v>0</v>
      </c>
      <c r="BK1334" s="329">
        <v>0</v>
      </c>
      <c r="BL1334" s="329">
        <v>0</v>
      </c>
      <c r="BM1334" s="41"/>
      <c r="BN1334" s="122">
        <v>2.2090171999999999E-7</v>
      </c>
      <c r="BO1334" s="122">
        <v>1.0795073E-8</v>
      </c>
      <c r="BP1334" s="122">
        <v>6.5819658000000007E-8</v>
      </c>
      <c r="BQ1334" s="111">
        <v>0</v>
      </c>
      <c r="BR1334" s="122">
        <v>1.4370029E-8</v>
      </c>
      <c r="BS1334" s="122">
        <v>4.7305346E-9</v>
      </c>
      <c r="BT1334" s="111">
        <v>0</v>
      </c>
      <c r="BU1334" s="122">
        <v>7.1799334999999999E-9</v>
      </c>
      <c r="BV1334" s="111">
        <v>0</v>
      </c>
      <c r="BW1334" s="111">
        <v>0</v>
      </c>
      <c r="BX1334" s="111">
        <v>0</v>
      </c>
      <c r="BY1334" s="111">
        <v>0</v>
      </c>
      <c r="BZ1334" s="111">
        <v>0</v>
      </c>
      <c r="CA1334" s="122">
        <v>9.6643024000000002E-9</v>
      </c>
      <c r="CB1334" s="122">
        <v>1.0169687000000001E-8</v>
      </c>
      <c r="CC1334" s="122">
        <v>9.8172501000000005E-8</v>
      </c>
      <c r="CD1334" s="111">
        <v>0</v>
      </c>
      <c r="CE1334" s="154"/>
      <c r="CF1334" s="173"/>
      <c r="CG1334" s="170" t="s">
        <v>8546</v>
      </c>
      <c r="CK1334" s="50"/>
      <c r="CR1334" s="41"/>
      <c r="CS1334" s="41"/>
      <c r="CT1334" s="41"/>
      <c r="CU1334" s="41"/>
      <c r="CV1334" s="41"/>
      <c r="CW1334" s="41"/>
    </row>
    <row r="1335" spans="1:101" ht="14.5" customHeight="1">
      <c r="A1335" s="41" t="s">
        <v>9358</v>
      </c>
      <c r="B1335" s="119" t="s">
        <v>8946</v>
      </c>
      <c r="C1335" s="120" t="str">
        <f t="shared" si="550"/>
        <v>B.044.01.155</v>
      </c>
      <c r="D1335" s="135" t="s">
        <v>8944</v>
      </c>
      <c r="E1335" s="119" t="s">
        <v>8526</v>
      </c>
      <c r="F1335" s="118" t="str">
        <f t="shared" si="551"/>
        <v>Electricity Djibouti production</v>
      </c>
      <c r="G1335" s="118">
        <f t="shared" si="552"/>
        <v>4.0922396399999998E-2</v>
      </c>
      <c r="H1335" s="118">
        <f t="shared" si="553"/>
        <v>2.8650435999999996E-3</v>
      </c>
      <c r="I1335" s="118">
        <f t="shared" si="554"/>
        <v>8.6645457999999995E-3</v>
      </c>
      <c r="J1335" s="326">
        <f t="shared" si="555"/>
        <v>0</v>
      </c>
      <c r="K1335" s="118">
        <v>2.9392807E-2</v>
      </c>
      <c r="L1335" s="118">
        <v>6.8177300999999997E-3</v>
      </c>
      <c r="M1335" s="118">
        <v>1.8468156999999999E-3</v>
      </c>
      <c r="N1335" s="118">
        <v>1.5515794999999999E-3</v>
      </c>
      <c r="O1335" s="118">
        <v>1.3134640999999999E-3</v>
      </c>
      <c r="P1335" s="118">
        <v>0</v>
      </c>
      <c r="Q1335" s="118">
        <v>0</v>
      </c>
      <c r="R1335" s="118">
        <v>0</v>
      </c>
      <c r="S1335" s="118">
        <v>0</v>
      </c>
      <c r="T1335" s="118">
        <v>0</v>
      </c>
      <c r="U1335" s="118">
        <v>0</v>
      </c>
      <c r="V1335" s="118">
        <v>0</v>
      </c>
      <c r="W1335" s="118">
        <v>0</v>
      </c>
      <c r="X1335" s="118">
        <v>0</v>
      </c>
      <c r="Y1335" s="41"/>
      <c r="Z1335" s="327">
        <f t="shared" si="556"/>
        <v>0.22099854887218043</v>
      </c>
      <c r="AA1335" s="41"/>
      <c r="AB1335" s="111">
        <v>3.0994152000000001</v>
      </c>
      <c r="AC1335" s="111">
        <v>3.0994152000000001</v>
      </c>
      <c r="AD1335" s="111">
        <v>0</v>
      </c>
      <c r="AE1335" s="111">
        <v>0</v>
      </c>
      <c r="AF1335" s="111">
        <v>0</v>
      </c>
      <c r="AG1335" s="111">
        <v>0</v>
      </c>
      <c r="AH1335" s="111">
        <v>0</v>
      </c>
      <c r="AI1335" s="41"/>
      <c r="AJ1335" s="114">
        <v>6.5547851999999997E-3</v>
      </c>
      <c r="AK1335" s="114">
        <v>6.1262399000000002E-3</v>
      </c>
      <c r="AL1335" s="114">
        <v>2.2039967000000001E-4</v>
      </c>
      <c r="AM1335" s="114">
        <v>2.0814561E-4</v>
      </c>
      <c r="AN1335" s="113">
        <f t="shared" si="557"/>
        <v>3.6728056872000001E-7</v>
      </c>
      <c r="AO1335" s="112">
        <f t="shared" si="558"/>
        <v>8.1508754938899991E-10</v>
      </c>
      <c r="AP1335" s="112">
        <f t="shared" si="559"/>
        <v>2.9152047E-2</v>
      </c>
      <c r="AQ1335" s="328">
        <v>2.0508666E-7</v>
      </c>
      <c r="AR1335" s="328">
        <v>6.1879595000000003E-10</v>
      </c>
      <c r="AS1335" s="328">
        <v>1.6906389000000001E-14</v>
      </c>
      <c r="AT1335" s="329">
        <v>0</v>
      </c>
      <c r="AU1335" s="329">
        <v>0</v>
      </c>
      <c r="AV1335" s="328">
        <v>2.3070872000000001E-10</v>
      </c>
      <c r="AW1335" s="328">
        <v>1.6196319999999999E-7</v>
      </c>
      <c r="AX1335" s="328">
        <v>3.2704862999999997E-11</v>
      </c>
      <c r="AY1335" s="328">
        <v>1.6356983E-10</v>
      </c>
      <c r="AZ1335" s="329">
        <v>0</v>
      </c>
      <c r="BA1335" s="329">
        <v>0</v>
      </c>
      <c r="BB1335" s="329">
        <v>0</v>
      </c>
      <c r="BC1335" s="329">
        <v>0</v>
      </c>
      <c r="BD1335" s="329">
        <v>0</v>
      </c>
      <c r="BE1335" s="329">
        <v>0</v>
      </c>
      <c r="BF1335" s="329">
        <v>0</v>
      </c>
      <c r="BG1335" s="329">
        <v>0</v>
      </c>
      <c r="BH1335" s="329">
        <v>0</v>
      </c>
      <c r="BI1335" s="329">
        <v>2.9152047E-2</v>
      </c>
      <c r="BJ1335" s="329">
        <v>0</v>
      </c>
      <c r="BK1335" s="329">
        <v>0</v>
      </c>
      <c r="BL1335" s="329">
        <v>0</v>
      </c>
      <c r="BM1335" s="41"/>
      <c r="BN1335" s="122">
        <v>1.3901083999999999E-5</v>
      </c>
      <c r="BO1335" s="122">
        <v>1.2036554999999999E-6</v>
      </c>
      <c r="BP1335" s="122">
        <v>6.1620259999999999E-6</v>
      </c>
      <c r="BQ1335" s="111">
        <v>0</v>
      </c>
      <c r="BR1335" s="122">
        <v>2.0557718000000001E-6</v>
      </c>
      <c r="BS1335" s="122">
        <v>1.4935652999999999E-7</v>
      </c>
      <c r="BT1335" s="111">
        <v>0</v>
      </c>
      <c r="BU1335" s="122">
        <v>2.2669108E-7</v>
      </c>
      <c r="BV1335" s="111">
        <v>0</v>
      </c>
      <c r="BW1335" s="111">
        <v>0</v>
      </c>
      <c r="BX1335" s="111">
        <v>0</v>
      </c>
      <c r="BY1335" s="111">
        <v>0</v>
      </c>
      <c r="BZ1335" s="111">
        <v>0</v>
      </c>
      <c r="CA1335" s="122">
        <v>3.6113836E-7</v>
      </c>
      <c r="CB1335" s="122">
        <v>3.7424447999999998E-6</v>
      </c>
      <c r="CC1335" s="111">
        <v>0</v>
      </c>
      <c r="CD1335" s="111">
        <v>0</v>
      </c>
      <c r="CE1335" s="154"/>
      <c r="CF1335" s="173"/>
      <c r="CG1335" s="170" t="s">
        <v>8546</v>
      </c>
      <c r="CK1335" s="50"/>
      <c r="CR1335" s="41"/>
      <c r="CS1335" s="41"/>
      <c r="CT1335" s="41"/>
      <c r="CU1335" s="41"/>
      <c r="CV1335" s="41"/>
      <c r="CW1335" s="41"/>
    </row>
    <row r="1336" spans="1:101" ht="14.5" customHeight="1">
      <c r="A1336" s="41" t="s">
        <v>9355</v>
      </c>
      <c r="B1336" s="119" t="s">
        <v>8946</v>
      </c>
      <c r="C1336" s="120" t="str">
        <f t="shared" si="550"/>
        <v>B.044.01.156</v>
      </c>
      <c r="D1336" s="135" t="s">
        <v>8944</v>
      </c>
      <c r="E1336" s="119" t="s">
        <v>8526</v>
      </c>
      <c r="F1336" s="118" t="str">
        <f t="shared" si="551"/>
        <v>Electricity Dominica production</v>
      </c>
      <c r="G1336" s="118">
        <f t="shared" si="552"/>
        <v>3.142295245E-2</v>
      </c>
      <c r="H1336" s="118">
        <f t="shared" si="553"/>
        <v>2.2030571999999997E-3</v>
      </c>
      <c r="I1336" s="118">
        <f t="shared" si="554"/>
        <v>6.6406981E-3</v>
      </c>
      <c r="J1336" s="326">
        <f t="shared" si="555"/>
        <v>4.7812149999999999E-5</v>
      </c>
      <c r="K1336" s="118">
        <v>2.2531385000000001E-2</v>
      </c>
      <c r="L1336" s="118">
        <v>5.2157990999999997E-3</v>
      </c>
      <c r="M1336" s="118">
        <v>1.4248990000000001E-3</v>
      </c>
      <c r="N1336" s="118">
        <v>1.1971114E-3</v>
      </c>
      <c r="O1336" s="118">
        <v>1.0059457999999999E-3</v>
      </c>
      <c r="P1336" s="118">
        <v>0</v>
      </c>
      <c r="Q1336" s="118">
        <v>0</v>
      </c>
      <c r="R1336" s="118">
        <v>0</v>
      </c>
      <c r="S1336" s="330">
        <v>4.7812149999999999E-5</v>
      </c>
      <c r="T1336" s="118">
        <v>0</v>
      </c>
      <c r="U1336" s="118">
        <v>0</v>
      </c>
      <c r="V1336" s="118">
        <v>0</v>
      </c>
      <c r="W1336" s="118">
        <v>0</v>
      </c>
      <c r="X1336" s="118">
        <v>0</v>
      </c>
      <c r="Y1336" s="41"/>
      <c r="Z1336" s="327">
        <f t="shared" si="556"/>
        <v>0.16940890977443609</v>
      </c>
      <c r="AA1336" s="41"/>
      <c r="AB1336" s="111">
        <v>2.6178191000000002</v>
      </c>
      <c r="AC1336" s="111">
        <v>2.3701411000000001</v>
      </c>
      <c r="AD1336" s="111">
        <v>0</v>
      </c>
      <c r="AE1336" s="111">
        <v>0</v>
      </c>
      <c r="AF1336" s="111">
        <v>0</v>
      </c>
      <c r="AG1336" s="111">
        <v>0</v>
      </c>
      <c r="AH1336" s="111">
        <v>0.24767801</v>
      </c>
      <c r="AI1336" s="41"/>
      <c r="AJ1336" s="114">
        <v>5.0223628000000001E-3</v>
      </c>
      <c r="AK1336" s="114">
        <v>4.6942253000000003E-3</v>
      </c>
      <c r="AL1336" s="114">
        <v>1.6896042000000001E-4</v>
      </c>
      <c r="AM1336" s="114">
        <v>1.5917707E-4</v>
      </c>
      <c r="AN1336" s="113">
        <f t="shared" si="557"/>
        <v>2.8142837186000004E-7</v>
      </c>
      <c r="AO1336" s="112">
        <f t="shared" si="558"/>
        <v>6.2485363078199991E-10</v>
      </c>
      <c r="AP1336" s="112">
        <f t="shared" si="559"/>
        <v>2.2293707015869999E-2</v>
      </c>
      <c r="AQ1336" s="328">
        <v>1.5721147E-7</v>
      </c>
      <c r="AR1336" s="328">
        <v>4.7434494999999996E-10</v>
      </c>
      <c r="AS1336" s="328">
        <v>1.2959782000000001E-14</v>
      </c>
      <c r="AT1336" s="329">
        <v>0</v>
      </c>
      <c r="AU1336" s="329">
        <v>0</v>
      </c>
      <c r="AV1336" s="328">
        <v>1.7800185999999999E-10</v>
      </c>
      <c r="AW1336" s="328">
        <v>1.240389E-7</v>
      </c>
      <c r="AX1336" s="328">
        <v>2.5233231E-11</v>
      </c>
      <c r="AY1336" s="328">
        <v>1.2526248999999999E-10</v>
      </c>
      <c r="AZ1336" s="329">
        <v>0</v>
      </c>
      <c r="BA1336" s="329">
        <v>0</v>
      </c>
      <c r="BB1336" s="329">
        <v>0</v>
      </c>
      <c r="BC1336" s="329">
        <v>0</v>
      </c>
      <c r="BD1336" s="329">
        <v>0</v>
      </c>
      <c r="BE1336" s="329">
        <v>0</v>
      </c>
      <c r="BF1336" s="329">
        <v>0</v>
      </c>
      <c r="BG1336" s="329">
        <v>0</v>
      </c>
      <c r="BH1336" s="328">
        <v>9.6501587000000005E-7</v>
      </c>
      <c r="BI1336" s="329">
        <v>2.2292742000000001E-2</v>
      </c>
      <c r="BJ1336" s="329">
        <v>0</v>
      </c>
      <c r="BK1336" s="329">
        <v>0</v>
      </c>
      <c r="BL1336" s="329">
        <v>0</v>
      </c>
      <c r="BM1336" s="41"/>
      <c r="BN1336" s="122">
        <v>1.0673169E-5</v>
      </c>
      <c r="BO1336" s="122">
        <v>9.2220050999999998E-7</v>
      </c>
      <c r="BP1336" s="122">
        <v>4.7235700000000004E-6</v>
      </c>
      <c r="BQ1336" s="111">
        <v>0</v>
      </c>
      <c r="BR1336" s="122">
        <v>1.5741187999999999E-6</v>
      </c>
      <c r="BS1336" s="122">
        <v>1.1523508999999999E-7</v>
      </c>
      <c r="BT1336" s="111">
        <v>0</v>
      </c>
      <c r="BU1336" s="122">
        <v>1.7490207E-7</v>
      </c>
      <c r="BV1336" s="111">
        <v>0</v>
      </c>
      <c r="BW1336" s="111">
        <v>0</v>
      </c>
      <c r="BX1336" s="111">
        <v>0</v>
      </c>
      <c r="BY1336" s="111">
        <v>0</v>
      </c>
      <c r="BZ1336" s="111">
        <v>0</v>
      </c>
      <c r="CA1336" s="122">
        <v>2.7821388999999998E-7</v>
      </c>
      <c r="CB1336" s="122">
        <v>2.8618695999999999E-6</v>
      </c>
      <c r="CC1336" s="122">
        <v>2.3059556E-8</v>
      </c>
      <c r="CD1336" s="111">
        <v>0</v>
      </c>
      <c r="CE1336" s="154"/>
      <c r="CF1336" s="173"/>
      <c r="CG1336" s="170" t="s">
        <v>8546</v>
      </c>
      <c r="CK1336" s="50"/>
      <c r="CR1336" s="41"/>
      <c r="CS1336" s="41"/>
      <c r="CT1336" s="41"/>
      <c r="CU1336" s="41"/>
      <c r="CV1336" s="41"/>
      <c r="CW1336" s="41"/>
    </row>
    <row r="1337" spans="1:101" ht="14.5" customHeight="1">
      <c r="A1337" s="41" t="s">
        <v>9352</v>
      </c>
      <c r="B1337" s="119" t="s">
        <v>8946</v>
      </c>
      <c r="C1337" s="120" t="str">
        <f t="shared" si="550"/>
        <v>B.044.01.157</v>
      </c>
      <c r="D1337" s="135" t="s">
        <v>8944</v>
      </c>
      <c r="E1337" s="119" t="s">
        <v>8526</v>
      </c>
      <c r="F1337" s="118" t="str">
        <f t="shared" si="551"/>
        <v>Electricity Dominican Republic production</v>
      </c>
      <c r="G1337" s="118">
        <f t="shared" si="552"/>
        <v>3.3685294785999999E-2</v>
      </c>
      <c r="H1337" s="118">
        <f t="shared" si="553"/>
        <v>2.881836E-3</v>
      </c>
      <c r="I1337" s="118">
        <f t="shared" si="554"/>
        <v>5.7852279000000003E-3</v>
      </c>
      <c r="J1337" s="326">
        <f t="shared" si="555"/>
        <v>7.0700885999999994E-5</v>
      </c>
      <c r="K1337" s="118">
        <v>2.4947529999999999E-2</v>
      </c>
      <c r="L1337" s="118">
        <v>3.7032625999999999E-3</v>
      </c>
      <c r="M1337" s="118">
        <v>2.0819653E-3</v>
      </c>
      <c r="N1337" s="118">
        <v>1.7491375E-3</v>
      </c>
      <c r="O1337" s="118">
        <v>1.1326985000000001E-3</v>
      </c>
      <c r="P1337" s="118">
        <v>0</v>
      </c>
      <c r="Q1337" s="118">
        <v>0</v>
      </c>
      <c r="R1337" s="118">
        <v>0</v>
      </c>
      <c r="S1337" s="330">
        <v>7.0700885999999994E-5</v>
      </c>
      <c r="T1337" s="118">
        <v>0</v>
      </c>
      <c r="U1337" s="118">
        <v>0</v>
      </c>
      <c r="V1337" s="118">
        <v>0</v>
      </c>
      <c r="W1337" s="118">
        <v>0</v>
      </c>
      <c r="X1337" s="118">
        <v>0</v>
      </c>
      <c r="Y1337" s="41"/>
      <c r="Z1337" s="327">
        <f t="shared" si="556"/>
        <v>0.18757541353383456</v>
      </c>
      <c r="AA1337" s="41"/>
      <c r="AB1337" s="111">
        <v>2.5457991999999998</v>
      </c>
      <c r="AC1337" s="111">
        <v>2.3674681999999998</v>
      </c>
      <c r="AD1337" s="111">
        <v>0</v>
      </c>
      <c r="AE1337" s="111">
        <v>0</v>
      </c>
      <c r="AF1337" s="111">
        <v>9.5748178999999992E-3</v>
      </c>
      <c r="AG1337" s="111">
        <v>0.10891355</v>
      </c>
      <c r="AH1337" s="111">
        <v>5.9842610999999997E-2</v>
      </c>
      <c r="AI1337" s="41"/>
      <c r="AJ1337" s="114">
        <v>4.9483393000000001E-3</v>
      </c>
      <c r="AK1337" s="114">
        <v>4.6558874999999998E-3</v>
      </c>
      <c r="AL1337" s="114">
        <v>1.7907034E-4</v>
      </c>
      <c r="AM1337" s="114">
        <v>1.1338148E-4</v>
      </c>
      <c r="AN1337" s="113">
        <f t="shared" si="557"/>
        <v>2.7912994418E-7</v>
      </c>
      <c r="AO1337" s="112">
        <f t="shared" si="558"/>
        <v>6.6224236451900003E-10</v>
      </c>
      <c r="AP1337" s="112">
        <f t="shared" si="559"/>
        <v>1.5879759990400002E-2</v>
      </c>
      <c r="AQ1337" s="328">
        <v>1.7406998E-7</v>
      </c>
      <c r="AR1337" s="328">
        <v>5.2521115000000004E-10</v>
      </c>
      <c r="AS1337" s="328">
        <v>1.4349519000000001E-14</v>
      </c>
      <c r="AT1337" s="329">
        <v>0</v>
      </c>
      <c r="AU1337" s="329">
        <v>0</v>
      </c>
      <c r="AV1337" s="328">
        <v>2.6008418E-10</v>
      </c>
      <c r="AW1337" s="328">
        <v>1.0479988E-7</v>
      </c>
      <c r="AX1337" s="328">
        <v>3.6869075E-11</v>
      </c>
      <c r="AY1337" s="328">
        <v>1.0014779E-10</v>
      </c>
      <c r="AZ1337" s="329">
        <v>0</v>
      </c>
      <c r="BA1337" s="329">
        <v>0</v>
      </c>
      <c r="BB1337" s="329">
        <v>0</v>
      </c>
      <c r="BC1337" s="329">
        <v>0</v>
      </c>
      <c r="BD1337" s="329">
        <v>0</v>
      </c>
      <c r="BE1337" s="329">
        <v>0</v>
      </c>
      <c r="BF1337" s="329">
        <v>0</v>
      </c>
      <c r="BG1337" s="329">
        <v>0</v>
      </c>
      <c r="BH1337" s="328">
        <v>1.4269904E-6</v>
      </c>
      <c r="BI1337" s="329">
        <v>1.5878333000000001E-2</v>
      </c>
      <c r="BJ1337" s="329">
        <v>0</v>
      </c>
      <c r="BK1337" s="329">
        <v>0</v>
      </c>
      <c r="BL1337" s="329">
        <v>0</v>
      </c>
      <c r="BM1337" s="41"/>
      <c r="BN1337" s="122">
        <v>1.1190649E-5</v>
      </c>
      <c r="BO1337" s="122">
        <v>7.7607597000000004E-7</v>
      </c>
      <c r="BP1337" s="122">
        <v>5.2301002E-6</v>
      </c>
      <c r="BQ1337" s="111">
        <v>0</v>
      </c>
      <c r="BR1337" s="122">
        <v>1.527579E-6</v>
      </c>
      <c r="BS1337" s="122">
        <v>1.6837366000000001E-7</v>
      </c>
      <c r="BT1337" s="111">
        <v>0</v>
      </c>
      <c r="BU1337" s="122">
        <v>2.5555497000000001E-7</v>
      </c>
      <c r="BV1337" s="111">
        <v>0</v>
      </c>
      <c r="BW1337" s="111">
        <v>0</v>
      </c>
      <c r="BX1337" s="111">
        <v>0</v>
      </c>
      <c r="BY1337" s="111">
        <v>0</v>
      </c>
      <c r="BZ1337" s="111">
        <v>0</v>
      </c>
      <c r="CA1337" s="122">
        <v>3.6941703999999999E-7</v>
      </c>
      <c r="CB1337" s="122">
        <v>2.8294500000000001E-6</v>
      </c>
      <c r="CC1337" s="122">
        <v>3.4098676000000002E-8</v>
      </c>
      <c r="CD1337" s="111">
        <v>0</v>
      </c>
      <c r="CE1337" s="154"/>
      <c r="CF1337" s="173"/>
      <c r="CG1337" s="170" t="s">
        <v>8546</v>
      </c>
      <c r="CK1337" s="50"/>
      <c r="CR1337" s="41"/>
      <c r="CS1337" s="41"/>
      <c r="CT1337" s="41"/>
      <c r="CU1337" s="41"/>
      <c r="CV1337" s="41"/>
      <c r="CW1337" s="41"/>
    </row>
    <row r="1338" spans="1:101" ht="14.5" customHeight="1">
      <c r="A1338" s="41" t="s">
        <v>9349</v>
      </c>
      <c r="B1338" s="119" t="s">
        <v>8946</v>
      </c>
      <c r="C1338" s="120" t="str">
        <f t="shared" si="550"/>
        <v>B.044.01.158</v>
      </c>
      <c r="D1338" s="135" t="s">
        <v>8944</v>
      </c>
      <c r="E1338" s="119" t="s">
        <v>8526</v>
      </c>
      <c r="F1338" s="118" t="str">
        <f t="shared" si="551"/>
        <v>Electricity Eastern Africa production</v>
      </c>
      <c r="G1338" s="118">
        <f t="shared" si="552"/>
        <v>4.5992929509999997E-4</v>
      </c>
      <c r="H1338" s="118">
        <f t="shared" si="553"/>
        <v>3.4042523099999999E-5</v>
      </c>
      <c r="I1338" s="118">
        <f t="shared" si="554"/>
        <v>5.2379622000000003E-5</v>
      </c>
      <c r="J1338" s="326">
        <f t="shared" si="555"/>
        <v>1.5863505999999999E-4</v>
      </c>
      <c r="K1338" s="118">
        <v>2.1487209E-4</v>
      </c>
      <c r="L1338" s="330">
        <v>1.7057370000000002E-5</v>
      </c>
      <c r="M1338" s="330">
        <v>3.5322252000000001E-5</v>
      </c>
      <c r="N1338" s="330">
        <v>2.9675556000000001E-5</v>
      </c>
      <c r="O1338" s="330">
        <v>4.3669671000000004E-6</v>
      </c>
      <c r="P1338" s="118">
        <v>0</v>
      </c>
      <c r="Q1338" s="118">
        <v>0</v>
      </c>
      <c r="R1338" s="118">
        <v>0</v>
      </c>
      <c r="S1338" s="118">
        <v>1.5863505999999999E-4</v>
      </c>
      <c r="T1338" s="118">
        <v>0</v>
      </c>
      <c r="U1338" s="118">
        <v>0</v>
      </c>
      <c r="V1338" s="118">
        <v>0</v>
      </c>
      <c r="W1338" s="118">
        <v>0</v>
      </c>
      <c r="X1338" s="118">
        <v>0</v>
      </c>
      <c r="Y1338" s="41"/>
      <c r="Z1338" s="327">
        <f t="shared" si="556"/>
        <v>1.6155796240601504E-3</v>
      </c>
      <c r="AA1338" s="41"/>
      <c r="AB1338" s="111">
        <v>0.72328864000000004</v>
      </c>
      <c r="AC1338" s="111">
        <v>0</v>
      </c>
      <c r="AD1338" s="111">
        <v>0</v>
      </c>
      <c r="AE1338" s="111">
        <v>0</v>
      </c>
      <c r="AF1338" s="111">
        <v>0</v>
      </c>
      <c r="AG1338" s="111">
        <v>4.0980531000000001E-2</v>
      </c>
      <c r="AH1338" s="111">
        <v>0.68230811000000002</v>
      </c>
      <c r="AI1338" s="41"/>
      <c r="AJ1338" s="121">
        <v>3.8600650000000001E-5</v>
      </c>
      <c r="AK1338" s="121">
        <v>3.6987816999999998E-5</v>
      </c>
      <c r="AL1338" s="121">
        <v>1.5899725E-6</v>
      </c>
      <c r="AM1338" s="121">
        <v>2.2860913000000001E-8</v>
      </c>
      <c r="AN1338" s="113">
        <f t="shared" si="557"/>
        <v>2.2174950118000002E-9</v>
      </c>
      <c r="AO1338" s="112">
        <f t="shared" si="558"/>
        <v>5.8800758718399998E-12</v>
      </c>
      <c r="AP1338" s="112">
        <f t="shared" si="559"/>
        <v>3.2018084999999999E-6</v>
      </c>
      <c r="AQ1338" s="328">
        <v>1.4992579E-9</v>
      </c>
      <c r="AR1338" s="328">
        <v>4.5236230000000002E-12</v>
      </c>
      <c r="AS1338" s="328">
        <v>1.2359183999999999E-16</v>
      </c>
      <c r="AT1338" s="329">
        <v>0</v>
      </c>
      <c r="AU1338" s="329">
        <v>0</v>
      </c>
      <c r="AV1338" s="328">
        <v>4.4125418000000003E-12</v>
      </c>
      <c r="AW1338" s="328">
        <v>7.1382457000000001E-10</v>
      </c>
      <c r="AX1338" s="328">
        <v>6.2551416999999997E-13</v>
      </c>
      <c r="AY1338" s="328">
        <v>7.3081510999999999E-13</v>
      </c>
      <c r="AZ1338" s="329">
        <v>0</v>
      </c>
      <c r="BA1338" s="329">
        <v>0</v>
      </c>
      <c r="BB1338" s="329">
        <v>0</v>
      </c>
      <c r="BC1338" s="329">
        <v>0</v>
      </c>
      <c r="BD1338" s="329">
        <v>0</v>
      </c>
      <c r="BE1338" s="329">
        <v>0</v>
      </c>
      <c r="BF1338" s="329">
        <v>0</v>
      </c>
      <c r="BG1338" s="329">
        <v>0</v>
      </c>
      <c r="BH1338" s="328">
        <v>3.2018084999999999E-6</v>
      </c>
      <c r="BI1338" s="329">
        <v>0</v>
      </c>
      <c r="BJ1338" s="329">
        <v>0</v>
      </c>
      <c r="BK1338" s="329">
        <v>0</v>
      </c>
      <c r="BL1338" s="329">
        <v>0</v>
      </c>
      <c r="BM1338" s="41"/>
      <c r="BN1338" s="122">
        <v>1.4819875999999999E-7</v>
      </c>
      <c r="BO1338" s="122">
        <v>6.4911897000000001E-9</v>
      </c>
      <c r="BP1338" s="122">
        <v>4.5046647000000003E-8</v>
      </c>
      <c r="BQ1338" s="111">
        <v>0</v>
      </c>
      <c r="BR1338" s="122">
        <v>7.1256162999999997E-9</v>
      </c>
      <c r="BS1338" s="122">
        <v>2.8565974999999999E-9</v>
      </c>
      <c r="BT1338" s="111">
        <v>0</v>
      </c>
      <c r="BU1338" s="122">
        <v>4.3357002000000003E-9</v>
      </c>
      <c r="BV1338" s="111">
        <v>0</v>
      </c>
      <c r="BW1338" s="111">
        <v>0</v>
      </c>
      <c r="BX1338" s="111">
        <v>0</v>
      </c>
      <c r="BY1338" s="111">
        <v>0</v>
      </c>
      <c r="BZ1338" s="111">
        <v>0</v>
      </c>
      <c r="CA1338" s="122">
        <v>5.8341308999999999E-9</v>
      </c>
      <c r="CB1338" s="111">
        <v>0</v>
      </c>
      <c r="CC1338" s="122">
        <v>7.6508878999999998E-8</v>
      </c>
      <c r="CD1338" s="111">
        <v>0</v>
      </c>
      <c r="CE1338" s="154"/>
      <c r="CF1338" s="173"/>
      <c r="CG1338" s="170" t="s">
        <v>8546</v>
      </c>
      <c r="CK1338" s="41"/>
      <c r="CR1338" s="41"/>
      <c r="CS1338" s="41"/>
      <c r="CT1338" s="41"/>
      <c r="CU1338" s="41"/>
      <c r="CV1338" s="41"/>
      <c r="CW1338" s="41"/>
    </row>
    <row r="1339" spans="1:101" ht="14.5" customHeight="1">
      <c r="A1339" s="41" t="s">
        <v>9346</v>
      </c>
      <c r="B1339" s="119" t="s">
        <v>8946</v>
      </c>
      <c r="C1339" s="120" t="str">
        <f t="shared" si="550"/>
        <v>B.044.01.159</v>
      </c>
      <c r="D1339" s="135" t="s">
        <v>8944</v>
      </c>
      <c r="E1339" s="119" t="s">
        <v>8526</v>
      </c>
      <c r="F1339" s="118" t="str">
        <f t="shared" si="551"/>
        <v>Electricity Ecuador production</v>
      </c>
      <c r="G1339" s="118">
        <f t="shared" si="552"/>
        <v>1.03101739E-2</v>
      </c>
      <c r="H1339" s="118">
        <f t="shared" si="553"/>
        <v>7.4125785999999997E-4</v>
      </c>
      <c r="I1339" s="118">
        <f t="shared" si="554"/>
        <v>2.1328777399999997E-3</v>
      </c>
      <c r="J1339" s="326">
        <f t="shared" si="555"/>
        <v>1.5313030000000001E-4</v>
      </c>
      <c r="K1339" s="118">
        <v>7.2829080000000003E-3</v>
      </c>
      <c r="L1339" s="118">
        <v>1.6358684999999999E-3</v>
      </c>
      <c r="M1339" s="118">
        <v>4.9700923999999999E-4</v>
      </c>
      <c r="N1339" s="118">
        <v>4.1755621E-4</v>
      </c>
      <c r="O1339" s="118">
        <v>3.2370164999999997E-4</v>
      </c>
      <c r="P1339" s="118">
        <v>0</v>
      </c>
      <c r="Q1339" s="118">
        <v>0</v>
      </c>
      <c r="R1339" s="118">
        <v>0</v>
      </c>
      <c r="S1339" s="118">
        <v>1.5313030000000001E-4</v>
      </c>
      <c r="T1339" s="118">
        <v>0</v>
      </c>
      <c r="U1339" s="118">
        <v>0</v>
      </c>
      <c r="V1339" s="118">
        <v>0</v>
      </c>
      <c r="W1339" s="118">
        <v>0</v>
      </c>
      <c r="X1339" s="118">
        <v>0</v>
      </c>
      <c r="Y1339" s="41"/>
      <c r="Z1339" s="327">
        <f t="shared" si="556"/>
        <v>5.4758706766917291E-2</v>
      </c>
      <c r="AA1339" s="41"/>
      <c r="AB1339" s="111">
        <v>1.5444304</v>
      </c>
      <c r="AC1339" s="111">
        <v>0.74732893</v>
      </c>
      <c r="AD1339" s="111">
        <v>0</v>
      </c>
      <c r="AE1339" s="111">
        <v>0</v>
      </c>
      <c r="AF1339" s="111">
        <v>1.1123823999999999E-2</v>
      </c>
      <c r="AG1339" s="111">
        <v>3.1782354999999999E-3</v>
      </c>
      <c r="AH1339" s="111">
        <v>0.78279940999999997</v>
      </c>
      <c r="AI1339" s="41"/>
      <c r="AJ1339" s="114">
        <v>1.6121969000000001E-3</v>
      </c>
      <c r="AK1339" s="114">
        <v>1.5076384999999999E-3</v>
      </c>
      <c r="AL1339" s="121">
        <v>5.4605067E-5</v>
      </c>
      <c r="AM1339" s="121">
        <v>4.9953363000000001E-5</v>
      </c>
      <c r="AN1339" s="113">
        <f t="shared" si="557"/>
        <v>9.0386001606999999E-8</v>
      </c>
      <c r="AO1339" s="112">
        <f t="shared" si="558"/>
        <v>2.0194181494109998E-10</v>
      </c>
      <c r="AP1339" s="112">
        <f t="shared" si="559"/>
        <v>6.9962693033E-3</v>
      </c>
      <c r="AQ1339" s="328">
        <v>5.0816080000000002E-8</v>
      </c>
      <c r="AR1339" s="328">
        <v>1.5332437999999999E-10</v>
      </c>
      <c r="AS1339" s="328">
        <v>4.1890410999999997E-15</v>
      </c>
      <c r="AT1339" s="329">
        <v>0</v>
      </c>
      <c r="AU1339" s="329">
        <v>0</v>
      </c>
      <c r="AV1339" s="328">
        <v>6.2087606999999997E-11</v>
      </c>
      <c r="AW1339" s="328">
        <v>3.9507833999999999E-8</v>
      </c>
      <c r="AX1339" s="328">
        <v>8.8014298999999995E-12</v>
      </c>
      <c r="AY1339" s="328">
        <v>3.9811815999999998E-11</v>
      </c>
      <c r="AZ1339" s="329">
        <v>0</v>
      </c>
      <c r="BA1339" s="329">
        <v>0</v>
      </c>
      <c r="BB1339" s="329">
        <v>0</v>
      </c>
      <c r="BC1339" s="329">
        <v>0</v>
      </c>
      <c r="BD1339" s="329">
        <v>0</v>
      </c>
      <c r="BE1339" s="329">
        <v>0</v>
      </c>
      <c r="BF1339" s="329">
        <v>0</v>
      </c>
      <c r="BG1339" s="329">
        <v>0</v>
      </c>
      <c r="BH1339" s="328">
        <v>3.0907033E-6</v>
      </c>
      <c r="BI1339" s="329">
        <v>6.9931786000000003E-3</v>
      </c>
      <c r="BJ1339" s="329">
        <v>0</v>
      </c>
      <c r="BK1339" s="329">
        <v>0</v>
      </c>
      <c r="BL1339" s="329">
        <v>0</v>
      </c>
      <c r="BM1339" s="41"/>
      <c r="BN1339" s="122">
        <v>3.4963230999999998E-6</v>
      </c>
      <c r="BO1339" s="122">
        <v>2.9491563000000003E-7</v>
      </c>
      <c r="BP1339" s="122">
        <v>1.526818E-6</v>
      </c>
      <c r="BQ1339" s="111">
        <v>0</v>
      </c>
      <c r="BR1339" s="122">
        <v>5.0269783999999997E-7</v>
      </c>
      <c r="BS1339" s="122">
        <v>4.0194361000000002E-8</v>
      </c>
      <c r="BT1339" s="111">
        <v>0</v>
      </c>
      <c r="BU1339" s="122">
        <v>6.1006389999999996E-8</v>
      </c>
      <c r="BV1339" s="111">
        <v>0</v>
      </c>
      <c r="BW1339" s="111">
        <v>0</v>
      </c>
      <c r="BX1339" s="111">
        <v>0</v>
      </c>
      <c r="BY1339" s="111">
        <v>0</v>
      </c>
      <c r="BZ1339" s="111">
        <v>0</v>
      </c>
      <c r="CA1339" s="122">
        <v>9.5305397000000003E-8</v>
      </c>
      <c r="CB1339" s="122">
        <v>9.0153151999999996E-7</v>
      </c>
      <c r="CC1339" s="122">
        <v>7.3853960999999998E-8</v>
      </c>
      <c r="CD1339" s="111">
        <v>0</v>
      </c>
      <c r="CE1339" s="154"/>
      <c r="CF1339" s="173"/>
      <c r="CG1339" s="170" t="s">
        <v>8546</v>
      </c>
      <c r="CK1339" s="100"/>
      <c r="CR1339" s="41"/>
      <c r="CS1339" s="41"/>
      <c r="CT1339" s="41"/>
      <c r="CU1339" s="41"/>
      <c r="CV1339" s="41"/>
      <c r="CW1339" s="41"/>
    </row>
    <row r="1340" spans="1:101" ht="14.5" customHeight="1">
      <c r="A1340" s="41" t="s">
        <v>9343</v>
      </c>
      <c r="B1340" s="119" t="s">
        <v>8946</v>
      </c>
      <c r="C1340" s="120" t="str">
        <f t="shared" si="550"/>
        <v>B.044.01.160</v>
      </c>
      <c r="D1340" s="135" t="s">
        <v>8944</v>
      </c>
      <c r="E1340" s="119" t="s">
        <v>8526</v>
      </c>
      <c r="F1340" s="118" t="str">
        <f t="shared" si="551"/>
        <v>Electricity Egypt production</v>
      </c>
      <c r="G1340" s="118">
        <f t="shared" si="552"/>
        <v>3.2481614480000004E-2</v>
      </c>
      <c r="H1340" s="118">
        <f t="shared" si="553"/>
        <v>3.2795210000000001E-3</v>
      </c>
      <c r="I1340" s="118">
        <f t="shared" si="554"/>
        <v>5.8860084E-3</v>
      </c>
      <c r="J1340" s="326">
        <f t="shared" si="555"/>
        <v>4.9243080000000002E-5</v>
      </c>
      <c r="K1340" s="118">
        <v>2.3266841999999999E-2</v>
      </c>
      <c r="L1340" s="118">
        <v>3.3711496000000001E-3</v>
      </c>
      <c r="M1340" s="118">
        <v>2.5148587999999999E-3</v>
      </c>
      <c r="N1340" s="118">
        <v>2.1128277000000001E-3</v>
      </c>
      <c r="O1340" s="118">
        <v>1.1666933E-3</v>
      </c>
      <c r="P1340" s="118">
        <v>0</v>
      </c>
      <c r="Q1340" s="118">
        <v>0</v>
      </c>
      <c r="R1340" s="118">
        <v>0</v>
      </c>
      <c r="S1340" s="330">
        <v>4.9243080000000002E-5</v>
      </c>
      <c r="T1340" s="118">
        <v>0</v>
      </c>
      <c r="U1340" s="118">
        <v>0</v>
      </c>
      <c r="V1340" s="118">
        <v>0</v>
      </c>
      <c r="W1340" s="118">
        <v>0</v>
      </c>
      <c r="X1340" s="118">
        <v>0</v>
      </c>
      <c r="Y1340" s="41"/>
      <c r="Z1340" s="327">
        <f t="shared" si="556"/>
        <v>0.17493866165413532</v>
      </c>
      <c r="AA1340" s="41"/>
      <c r="AB1340" s="111">
        <v>2.3644273999999998</v>
      </c>
      <c r="AC1340" s="111">
        <v>2.2463104999999999</v>
      </c>
      <c r="AD1340" s="111">
        <v>0</v>
      </c>
      <c r="AE1340" s="111">
        <v>0</v>
      </c>
      <c r="AF1340" s="111">
        <v>0</v>
      </c>
      <c r="AG1340" s="111">
        <v>4.6943252999999997E-2</v>
      </c>
      <c r="AH1340" s="111">
        <v>7.1173658000000001E-2</v>
      </c>
      <c r="AI1340" s="41"/>
      <c r="AJ1340" s="114">
        <v>4.7342286999999999E-3</v>
      </c>
      <c r="AK1340" s="114">
        <v>4.4380673000000001E-3</v>
      </c>
      <c r="AL1340" s="114">
        <v>1.7090175000000001E-4</v>
      </c>
      <c r="AM1340" s="114">
        <v>1.2525966000000001E-4</v>
      </c>
      <c r="AN1340" s="113">
        <f t="shared" si="557"/>
        <v>2.6607118228999999E-7</v>
      </c>
      <c r="AO1340" s="112">
        <f t="shared" si="558"/>
        <v>6.320330818079999E-10</v>
      </c>
      <c r="AP1340" s="112">
        <f t="shared" si="559"/>
        <v>1.754336989702E-2</v>
      </c>
      <c r="AQ1340" s="328">
        <v>1.6234308000000001E-7</v>
      </c>
      <c r="AR1340" s="328">
        <v>4.8982825999999996E-10</v>
      </c>
      <c r="AS1340" s="328">
        <v>1.3382808E-14</v>
      </c>
      <c r="AT1340" s="329">
        <v>0</v>
      </c>
      <c r="AU1340" s="329">
        <v>0</v>
      </c>
      <c r="AV1340" s="328">
        <v>3.1416228999999999E-10</v>
      </c>
      <c r="AW1340" s="328">
        <v>1.0341394E-7</v>
      </c>
      <c r="AX1340" s="328">
        <v>4.4535094000000001E-11</v>
      </c>
      <c r="AY1340" s="328">
        <v>9.7656345000000005E-11</v>
      </c>
      <c r="AZ1340" s="329">
        <v>0</v>
      </c>
      <c r="BA1340" s="329">
        <v>0</v>
      </c>
      <c r="BB1340" s="329">
        <v>0</v>
      </c>
      <c r="BC1340" s="329">
        <v>0</v>
      </c>
      <c r="BD1340" s="329">
        <v>0</v>
      </c>
      <c r="BE1340" s="329">
        <v>0</v>
      </c>
      <c r="BF1340" s="329">
        <v>0</v>
      </c>
      <c r="BG1340" s="329">
        <v>0</v>
      </c>
      <c r="BH1340" s="328">
        <v>9.9389701999999991E-7</v>
      </c>
      <c r="BI1340" s="329">
        <v>1.7542375999999998E-2</v>
      </c>
      <c r="BJ1340" s="329">
        <v>0</v>
      </c>
      <c r="BK1340" s="329">
        <v>0</v>
      </c>
      <c r="BL1340" s="329">
        <v>0</v>
      </c>
      <c r="BM1340" s="41"/>
      <c r="BN1340" s="122">
        <v>1.0786616999999999E-5</v>
      </c>
      <c r="BO1340" s="122">
        <v>7.7670316999999997E-7</v>
      </c>
      <c r="BP1340" s="122">
        <v>4.8777541000000001E-6</v>
      </c>
      <c r="BQ1340" s="111">
        <v>0</v>
      </c>
      <c r="BR1340" s="122">
        <v>1.5324170999999999E-6</v>
      </c>
      <c r="BS1340" s="122">
        <v>2.0338282E-7</v>
      </c>
      <c r="BT1340" s="111">
        <v>0</v>
      </c>
      <c r="BU1340" s="122">
        <v>3.0869135000000002E-7</v>
      </c>
      <c r="BV1340" s="111">
        <v>0</v>
      </c>
      <c r="BW1340" s="111">
        <v>0</v>
      </c>
      <c r="BX1340" s="111">
        <v>0</v>
      </c>
      <c r="BY1340" s="111">
        <v>0</v>
      </c>
      <c r="BZ1340" s="111">
        <v>0</v>
      </c>
      <c r="CA1340" s="122">
        <v>4.3579417999999998E-7</v>
      </c>
      <c r="CB1340" s="122">
        <v>2.6281246000000002E-6</v>
      </c>
      <c r="CC1340" s="122">
        <v>2.3749686E-8</v>
      </c>
      <c r="CD1340" s="111">
        <v>0</v>
      </c>
      <c r="CE1340" s="154"/>
      <c r="CF1340" s="173"/>
      <c r="CG1340" s="170" t="s">
        <v>8546</v>
      </c>
      <c r="CK1340" s="100"/>
      <c r="CR1340" s="41"/>
      <c r="CS1340" s="41"/>
      <c r="CT1340" s="41"/>
      <c r="CU1340" s="41"/>
      <c r="CV1340" s="41"/>
      <c r="CW1340" s="41"/>
    </row>
    <row r="1341" spans="1:101" ht="14.5" customHeight="1">
      <c r="A1341" s="41" t="s">
        <v>9340</v>
      </c>
      <c r="B1341" s="119" t="s">
        <v>8946</v>
      </c>
      <c r="C1341" s="120" t="str">
        <f t="shared" si="550"/>
        <v>B.044.01.161</v>
      </c>
      <c r="D1341" s="135" t="s">
        <v>8944</v>
      </c>
      <c r="E1341" s="119" t="s">
        <v>8526</v>
      </c>
      <c r="F1341" s="118" t="str">
        <f t="shared" si="551"/>
        <v>Electricity El Salvador production</v>
      </c>
      <c r="G1341" s="118">
        <f t="shared" si="552"/>
        <v>1.1066948390000001E-2</v>
      </c>
      <c r="H1341" s="118">
        <f t="shared" si="553"/>
        <v>9.3479121000000006E-4</v>
      </c>
      <c r="I1341" s="118">
        <f t="shared" si="554"/>
        <v>2.0505121E-3</v>
      </c>
      <c r="J1341" s="326">
        <f t="shared" si="555"/>
        <v>2.3839628000000001E-4</v>
      </c>
      <c r="K1341" s="118">
        <v>7.8432488000000009E-3</v>
      </c>
      <c r="L1341" s="118">
        <v>1.3596217999999999E-3</v>
      </c>
      <c r="M1341" s="118">
        <v>6.9089029999999999E-4</v>
      </c>
      <c r="N1341" s="118">
        <v>5.8044300000000004E-4</v>
      </c>
      <c r="O1341" s="118">
        <v>3.5434821000000002E-4</v>
      </c>
      <c r="P1341" s="118">
        <v>0</v>
      </c>
      <c r="Q1341" s="118">
        <v>0</v>
      </c>
      <c r="R1341" s="118">
        <v>0</v>
      </c>
      <c r="S1341" s="118">
        <v>2.3839628000000001E-4</v>
      </c>
      <c r="T1341" s="118">
        <v>0</v>
      </c>
      <c r="U1341" s="118">
        <v>0</v>
      </c>
      <c r="V1341" s="118">
        <v>0</v>
      </c>
      <c r="W1341" s="118">
        <v>0</v>
      </c>
      <c r="X1341" s="118">
        <v>0</v>
      </c>
      <c r="Y1341" s="41"/>
      <c r="Z1341" s="327">
        <f t="shared" si="556"/>
        <v>5.8971795488721807E-2</v>
      </c>
      <c r="AA1341" s="41"/>
      <c r="AB1341" s="111">
        <v>1.9201425000000001</v>
      </c>
      <c r="AC1341" s="111">
        <v>1.3703426999999999</v>
      </c>
      <c r="AD1341" s="111">
        <v>0</v>
      </c>
      <c r="AE1341" s="111">
        <v>0</v>
      </c>
      <c r="AF1341" s="111">
        <v>6.2163283999999999E-2</v>
      </c>
      <c r="AG1341" s="111">
        <v>0.15471751</v>
      </c>
      <c r="AH1341" s="111">
        <v>0.33291893</v>
      </c>
      <c r="AI1341" s="41"/>
      <c r="AJ1341" s="114">
        <v>1.6295026000000001E-3</v>
      </c>
      <c r="AK1341" s="114">
        <v>1.5283145E-3</v>
      </c>
      <c r="AL1341" s="121">
        <v>5.7692295000000003E-5</v>
      </c>
      <c r="AM1341" s="121">
        <v>4.3495784000000001E-5</v>
      </c>
      <c r="AN1341" s="113">
        <f t="shared" si="557"/>
        <v>9.1625571701000002E-8</v>
      </c>
      <c r="AO1341" s="112">
        <f t="shared" si="558"/>
        <v>2.133590813424E-10</v>
      </c>
      <c r="AP1341" s="112">
        <f t="shared" si="559"/>
        <v>6.0918465680000001E-3</v>
      </c>
      <c r="AQ1341" s="328">
        <v>5.4725826000000001E-8</v>
      </c>
      <c r="AR1341" s="328">
        <v>1.6512103000000001E-10</v>
      </c>
      <c r="AS1341" s="328">
        <v>4.5113424E-15</v>
      </c>
      <c r="AT1341" s="329">
        <v>0</v>
      </c>
      <c r="AU1341" s="329">
        <v>0</v>
      </c>
      <c r="AV1341" s="328">
        <v>8.6307700999999995E-11</v>
      </c>
      <c r="AW1341" s="328">
        <v>3.6813438000000001E-8</v>
      </c>
      <c r="AX1341" s="328">
        <v>1.2234828E-11</v>
      </c>
      <c r="AY1341" s="328">
        <v>3.5998711999999998E-11</v>
      </c>
      <c r="AZ1341" s="329">
        <v>0</v>
      </c>
      <c r="BA1341" s="329">
        <v>0</v>
      </c>
      <c r="BB1341" s="329">
        <v>0</v>
      </c>
      <c r="BC1341" s="329">
        <v>0</v>
      </c>
      <c r="BD1341" s="329">
        <v>0</v>
      </c>
      <c r="BE1341" s="329">
        <v>0</v>
      </c>
      <c r="BF1341" s="329">
        <v>0</v>
      </c>
      <c r="BG1341" s="329">
        <v>0</v>
      </c>
      <c r="BH1341" s="328">
        <v>4.811668E-6</v>
      </c>
      <c r="BI1341" s="329">
        <v>6.0870348999999997E-3</v>
      </c>
      <c r="BJ1341" s="329">
        <v>0</v>
      </c>
      <c r="BK1341" s="329">
        <v>0</v>
      </c>
      <c r="BL1341" s="329">
        <v>0</v>
      </c>
      <c r="BM1341" s="41"/>
      <c r="BN1341" s="122">
        <v>3.6626198000000001E-6</v>
      </c>
      <c r="BO1341" s="122">
        <v>2.7660086000000002E-7</v>
      </c>
      <c r="BP1341" s="122">
        <v>1.6442901E-6</v>
      </c>
      <c r="BQ1341" s="111">
        <v>0</v>
      </c>
      <c r="BR1341" s="122">
        <v>5.0335003999999995E-7</v>
      </c>
      <c r="BS1341" s="122">
        <v>5.5874000000000001E-8</v>
      </c>
      <c r="BT1341" s="111">
        <v>0</v>
      </c>
      <c r="BU1341" s="122">
        <v>8.4804707000000007E-8</v>
      </c>
      <c r="BV1341" s="111">
        <v>0</v>
      </c>
      <c r="BW1341" s="111">
        <v>0</v>
      </c>
      <c r="BX1341" s="111">
        <v>0</v>
      </c>
      <c r="BY1341" s="111">
        <v>0</v>
      </c>
      <c r="BZ1341" s="111">
        <v>0</v>
      </c>
      <c r="CA1341" s="122">
        <v>1.2382678000000001E-7</v>
      </c>
      <c r="CB1341" s="122">
        <v>8.5889600999999997E-7</v>
      </c>
      <c r="CC1341" s="122">
        <v>1.1497731E-7</v>
      </c>
      <c r="CD1341" s="111">
        <v>0</v>
      </c>
      <c r="CE1341" s="154"/>
      <c r="CF1341" s="173"/>
      <c r="CG1341" s="170" t="s">
        <v>8546</v>
      </c>
      <c r="CK1341" s="100"/>
      <c r="CR1341" s="41"/>
      <c r="CS1341" s="41"/>
      <c r="CT1341" s="41"/>
      <c r="CU1341" s="41"/>
      <c r="CV1341" s="41"/>
      <c r="CW1341" s="41"/>
    </row>
    <row r="1342" spans="1:101" ht="14.5" customHeight="1">
      <c r="A1342" s="41" t="s">
        <v>9337</v>
      </c>
      <c r="B1342" s="119" t="s">
        <v>8946</v>
      </c>
      <c r="C1342" s="120" t="str">
        <f t="shared" si="550"/>
        <v>B.044.01.162</v>
      </c>
      <c r="D1342" s="135" t="s">
        <v>8944</v>
      </c>
      <c r="E1342" s="119" t="s">
        <v>8526</v>
      </c>
      <c r="F1342" s="118" t="str">
        <f t="shared" si="551"/>
        <v>Electricity Equatorial Guinea production</v>
      </c>
      <c r="G1342" s="118">
        <f t="shared" si="552"/>
        <v>2.8412564320999999E-2</v>
      </c>
      <c r="H1342" s="118">
        <f t="shared" si="553"/>
        <v>1.99327273E-3</v>
      </c>
      <c r="I1342" s="118">
        <f t="shared" si="554"/>
        <v>5.9993376999999994E-3</v>
      </c>
      <c r="J1342" s="326">
        <f t="shared" si="555"/>
        <v>6.2963891000000004E-5</v>
      </c>
      <c r="K1342" s="118">
        <v>2.0356989999999998E-2</v>
      </c>
      <c r="L1342" s="118">
        <v>4.7081446999999998E-3</v>
      </c>
      <c r="M1342" s="118">
        <v>1.2911929999999999E-3</v>
      </c>
      <c r="N1342" s="118">
        <v>1.0847799E-3</v>
      </c>
      <c r="O1342" s="118">
        <v>9.0849283000000005E-4</v>
      </c>
      <c r="P1342" s="118">
        <v>0</v>
      </c>
      <c r="Q1342" s="118">
        <v>0</v>
      </c>
      <c r="R1342" s="118">
        <v>0</v>
      </c>
      <c r="S1342" s="330">
        <v>6.2963891000000004E-5</v>
      </c>
      <c r="T1342" s="118">
        <v>0</v>
      </c>
      <c r="U1342" s="118">
        <v>0</v>
      </c>
      <c r="V1342" s="118">
        <v>0</v>
      </c>
      <c r="W1342" s="118">
        <v>0</v>
      </c>
      <c r="X1342" s="118">
        <v>0</v>
      </c>
      <c r="Y1342" s="41"/>
      <c r="Z1342" s="327">
        <f t="shared" si="556"/>
        <v>0.15306007518796991</v>
      </c>
      <c r="AA1342" s="41"/>
      <c r="AB1342" s="111">
        <v>2.4652004999999999</v>
      </c>
      <c r="AC1342" s="111">
        <v>2.139033</v>
      </c>
      <c r="AD1342" s="111">
        <v>0</v>
      </c>
      <c r="AE1342" s="111">
        <v>0</v>
      </c>
      <c r="AF1342" s="111">
        <v>0</v>
      </c>
      <c r="AG1342" s="111">
        <v>0</v>
      </c>
      <c r="AH1342" s="111">
        <v>0.32616753999999998</v>
      </c>
      <c r="AI1342" s="41"/>
      <c r="AJ1342" s="114">
        <v>4.5367358000000003E-3</v>
      </c>
      <c r="AK1342" s="114">
        <v>4.2404176999999996E-3</v>
      </c>
      <c r="AL1342" s="114">
        <v>1.5265923999999999E-4</v>
      </c>
      <c r="AM1342" s="114">
        <v>1.4365885999999999E-4</v>
      </c>
      <c r="AN1342" s="113">
        <f t="shared" si="557"/>
        <v>2.5422167897999998E-7</v>
      </c>
      <c r="AO1342" s="112">
        <f t="shared" si="558"/>
        <v>5.6456820809599994E-10</v>
      </c>
      <c r="AP1342" s="112">
        <f t="shared" si="559"/>
        <v>2.0120288830799998E-2</v>
      </c>
      <c r="AQ1342" s="328">
        <v>1.4203975000000001E-7</v>
      </c>
      <c r="AR1342" s="328">
        <v>4.2856820999999999E-10</v>
      </c>
      <c r="AS1342" s="328">
        <v>1.1709096E-14</v>
      </c>
      <c r="AT1342" s="329">
        <v>0</v>
      </c>
      <c r="AU1342" s="329">
        <v>0</v>
      </c>
      <c r="AV1342" s="328">
        <v>1.6129898000000001E-10</v>
      </c>
      <c r="AW1342" s="328">
        <v>1.1202063E-7</v>
      </c>
      <c r="AX1342" s="328">
        <v>2.2865459E-11</v>
      </c>
      <c r="AY1342" s="328">
        <v>1.1312283E-10</v>
      </c>
      <c r="AZ1342" s="329">
        <v>0</v>
      </c>
      <c r="BA1342" s="329">
        <v>0</v>
      </c>
      <c r="BB1342" s="329">
        <v>0</v>
      </c>
      <c r="BC1342" s="329">
        <v>0</v>
      </c>
      <c r="BD1342" s="329">
        <v>0</v>
      </c>
      <c r="BE1342" s="329">
        <v>0</v>
      </c>
      <c r="BF1342" s="329">
        <v>0</v>
      </c>
      <c r="BG1342" s="329">
        <v>0</v>
      </c>
      <c r="BH1342" s="328">
        <v>1.2708308000000001E-6</v>
      </c>
      <c r="BI1342" s="329">
        <v>2.0119017999999999E-2</v>
      </c>
      <c r="BJ1342" s="329">
        <v>0</v>
      </c>
      <c r="BK1342" s="329">
        <v>0</v>
      </c>
      <c r="BL1342" s="329">
        <v>0</v>
      </c>
      <c r="BM1342" s="41"/>
      <c r="BN1342" s="122">
        <v>9.6502383999999999E-6</v>
      </c>
      <c r="BO1342" s="122">
        <v>8.3300699999999999E-7</v>
      </c>
      <c r="BP1342" s="122">
        <v>4.2677209999999998E-6</v>
      </c>
      <c r="BQ1342" s="111">
        <v>0</v>
      </c>
      <c r="BR1342" s="122">
        <v>1.4214822000000001E-6</v>
      </c>
      <c r="BS1342" s="122">
        <v>1.0442195999999999E-7</v>
      </c>
      <c r="BT1342" s="111">
        <v>0</v>
      </c>
      <c r="BU1342" s="122">
        <v>1.5849005999999999E-7</v>
      </c>
      <c r="BV1342" s="111">
        <v>0</v>
      </c>
      <c r="BW1342" s="111">
        <v>0</v>
      </c>
      <c r="BX1342" s="111">
        <v>0</v>
      </c>
      <c r="BY1342" s="111">
        <v>0</v>
      </c>
      <c r="BZ1342" s="111">
        <v>0</v>
      </c>
      <c r="CA1342" s="122">
        <v>2.5193499999999999E-7</v>
      </c>
      <c r="CB1342" s="122">
        <v>2.582814E-6</v>
      </c>
      <c r="CC1342" s="122">
        <v>3.0367162999999999E-8</v>
      </c>
      <c r="CD1342" s="111">
        <v>0</v>
      </c>
      <c r="CE1342" s="154"/>
      <c r="CF1342" s="173"/>
      <c r="CG1342" s="170" t="s">
        <v>8546</v>
      </c>
      <c r="CK1342" s="100"/>
      <c r="CR1342" s="41"/>
      <c r="CS1342" s="41"/>
      <c r="CT1342" s="41"/>
      <c r="CU1342" s="41"/>
      <c r="CV1342" s="41"/>
      <c r="CW1342" s="41"/>
    </row>
    <row r="1343" spans="1:101" ht="14.5" customHeight="1">
      <c r="A1343" s="41" t="s">
        <v>9334</v>
      </c>
      <c r="B1343" s="119" t="s">
        <v>8946</v>
      </c>
      <c r="C1343" s="120" t="str">
        <f t="shared" si="550"/>
        <v>B.044.01.163</v>
      </c>
      <c r="D1343" s="135" t="s">
        <v>8944</v>
      </c>
      <c r="E1343" s="119" t="s">
        <v>8526</v>
      </c>
      <c r="F1343" s="118" t="str">
        <f t="shared" si="551"/>
        <v>Electricity Eritrea production</v>
      </c>
      <c r="G1343" s="118">
        <f t="shared" si="552"/>
        <v>4.0130844847000004E-2</v>
      </c>
      <c r="H1343" s="118">
        <f t="shared" si="553"/>
        <v>2.8014753E-3</v>
      </c>
      <c r="I1343" s="118">
        <f t="shared" si="554"/>
        <v>8.4853788000000003E-3</v>
      </c>
      <c r="J1343" s="326">
        <f t="shared" si="555"/>
        <v>2.6678747000000001E-5</v>
      </c>
      <c r="K1343" s="118">
        <v>2.8817312000000001E-2</v>
      </c>
      <c r="L1343" s="118">
        <v>6.6796034000000002E-3</v>
      </c>
      <c r="M1343" s="118">
        <v>1.8057754000000001E-3</v>
      </c>
      <c r="N1343" s="118">
        <v>1.5171E-3</v>
      </c>
      <c r="O1343" s="118">
        <v>1.2843753E-3</v>
      </c>
      <c r="P1343" s="118">
        <v>0</v>
      </c>
      <c r="Q1343" s="118">
        <v>0</v>
      </c>
      <c r="R1343" s="118">
        <v>0</v>
      </c>
      <c r="S1343" s="330">
        <v>2.6678747000000001E-5</v>
      </c>
      <c r="T1343" s="118">
        <v>0</v>
      </c>
      <c r="U1343" s="118">
        <v>0</v>
      </c>
      <c r="V1343" s="118">
        <v>0</v>
      </c>
      <c r="W1343" s="118">
        <v>0</v>
      </c>
      <c r="X1343" s="118">
        <v>0</v>
      </c>
      <c r="Y1343" s="41"/>
      <c r="Z1343" s="327">
        <f t="shared" si="556"/>
        <v>0.21667151879699248</v>
      </c>
      <c r="AA1343" s="41"/>
      <c r="AB1343" s="111">
        <v>3.0539312000000001</v>
      </c>
      <c r="AC1343" s="111">
        <v>3.0305393999999999</v>
      </c>
      <c r="AD1343" s="111">
        <v>0</v>
      </c>
      <c r="AE1343" s="111">
        <v>0</v>
      </c>
      <c r="AF1343" s="111">
        <v>0</v>
      </c>
      <c r="AG1343" s="111">
        <v>2.3391814E-2</v>
      </c>
      <c r="AH1343" s="111">
        <v>0</v>
      </c>
      <c r="AI1343" s="41"/>
      <c r="AJ1343" s="114">
        <v>6.4227649E-3</v>
      </c>
      <c r="AK1343" s="114">
        <v>6.0032202999999998E-3</v>
      </c>
      <c r="AL1343" s="114">
        <v>2.1602063000000001E-4</v>
      </c>
      <c r="AM1343" s="114">
        <v>2.0352401E-4</v>
      </c>
      <c r="AN1343" s="113">
        <f t="shared" si="557"/>
        <v>3.5990529187E-7</v>
      </c>
      <c r="AO1343" s="112">
        <f t="shared" si="558"/>
        <v>7.9889287437099998E-10</v>
      </c>
      <c r="AP1343" s="112">
        <f t="shared" si="559"/>
        <v>2.8504762470110002E-2</v>
      </c>
      <c r="AQ1343" s="328">
        <v>2.0107117E-7</v>
      </c>
      <c r="AR1343" s="328">
        <v>6.0668024999999999E-10</v>
      </c>
      <c r="AS1343" s="328">
        <v>1.6575371000000001E-14</v>
      </c>
      <c r="AT1343" s="329">
        <v>0</v>
      </c>
      <c r="AU1343" s="329">
        <v>0</v>
      </c>
      <c r="AV1343" s="328">
        <v>2.2558186999999999E-10</v>
      </c>
      <c r="AW1343" s="328">
        <v>1.5860854000000001E-7</v>
      </c>
      <c r="AX1343" s="328">
        <v>3.1978088999999998E-11</v>
      </c>
      <c r="AY1343" s="328">
        <v>1.6021796E-10</v>
      </c>
      <c r="AZ1343" s="329">
        <v>0</v>
      </c>
      <c r="BA1343" s="329">
        <v>0</v>
      </c>
      <c r="BB1343" s="329">
        <v>0</v>
      </c>
      <c r="BC1343" s="329">
        <v>0</v>
      </c>
      <c r="BD1343" s="329">
        <v>0</v>
      </c>
      <c r="BE1343" s="329">
        <v>0</v>
      </c>
      <c r="BF1343" s="329">
        <v>0</v>
      </c>
      <c r="BG1343" s="329">
        <v>0</v>
      </c>
      <c r="BH1343" s="328">
        <v>5.3847011000000001E-7</v>
      </c>
      <c r="BI1343" s="329">
        <v>2.8504224000000002E-2</v>
      </c>
      <c r="BJ1343" s="329">
        <v>0</v>
      </c>
      <c r="BK1343" s="329">
        <v>0</v>
      </c>
      <c r="BL1343" s="329">
        <v>0</v>
      </c>
      <c r="BM1343" s="41"/>
      <c r="BN1343" s="122">
        <v>1.3625096999999999E-5</v>
      </c>
      <c r="BO1343" s="122">
        <v>1.1788588000000001E-6</v>
      </c>
      <c r="BP1343" s="122">
        <v>6.0413768999999999E-6</v>
      </c>
      <c r="BQ1343" s="111">
        <v>0</v>
      </c>
      <c r="BR1343" s="122">
        <v>2.0117840999999999E-6</v>
      </c>
      <c r="BS1343" s="122">
        <v>1.4603750000000001E-7</v>
      </c>
      <c r="BT1343" s="111">
        <v>0</v>
      </c>
      <c r="BU1343" s="122">
        <v>2.2165349999999999E-7</v>
      </c>
      <c r="BV1343" s="111">
        <v>0</v>
      </c>
      <c r="BW1343" s="111">
        <v>0</v>
      </c>
      <c r="BX1343" s="111">
        <v>0</v>
      </c>
      <c r="BY1343" s="111">
        <v>0</v>
      </c>
      <c r="BZ1343" s="111">
        <v>0</v>
      </c>
      <c r="CA1343" s="122">
        <v>3.5323972E-7</v>
      </c>
      <c r="CB1343" s="122">
        <v>3.6592794000000001E-6</v>
      </c>
      <c r="CC1343" s="122">
        <v>1.2867022999999999E-8</v>
      </c>
      <c r="CD1343" s="111">
        <v>0</v>
      </c>
      <c r="CE1343" s="154"/>
      <c r="CF1343" s="173"/>
      <c r="CG1343" s="170" t="s">
        <v>8546</v>
      </c>
      <c r="CK1343" s="100"/>
      <c r="CR1343" s="41"/>
      <c r="CS1343" s="41"/>
      <c r="CT1343" s="41"/>
      <c r="CU1343" s="41"/>
      <c r="CV1343" s="41"/>
      <c r="CW1343" s="41"/>
    </row>
    <row r="1344" spans="1:101" ht="14.5" customHeight="1">
      <c r="A1344" s="41" t="s">
        <v>9331</v>
      </c>
      <c r="B1344" s="119" t="s">
        <v>8946</v>
      </c>
      <c r="C1344" s="120" t="str">
        <f t="shared" si="550"/>
        <v>B.044.01.164</v>
      </c>
      <c r="D1344" s="135" t="s">
        <v>8944</v>
      </c>
      <c r="E1344" s="119" t="s">
        <v>8526</v>
      </c>
      <c r="F1344" s="118" t="str">
        <f t="shared" si="551"/>
        <v>Electricity Eswatini production</v>
      </c>
      <c r="G1344" s="118">
        <f t="shared" si="552"/>
        <v>2.3977499090000001E-3</v>
      </c>
      <c r="H1344" s="118">
        <f t="shared" si="553"/>
        <v>1.7230007699999998E-4</v>
      </c>
      <c r="I1344" s="118">
        <f t="shared" si="554"/>
        <v>4.8970262999999993E-4</v>
      </c>
      <c r="J1344" s="326">
        <f t="shared" si="555"/>
        <v>6.8649202000000006E-5</v>
      </c>
      <c r="K1344" s="118">
        <v>1.6670980000000001E-3</v>
      </c>
      <c r="L1344" s="118">
        <v>3.7174309999999999E-4</v>
      </c>
      <c r="M1344" s="118">
        <v>1.1795953E-4</v>
      </c>
      <c r="N1344" s="330">
        <v>9.9102251999999997E-5</v>
      </c>
      <c r="O1344" s="330">
        <v>7.3197824999999994E-5</v>
      </c>
      <c r="P1344" s="118">
        <v>0</v>
      </c>
      <c r="Q1344" s="118">
        <v>0</v>
      </c>
      <c r="R1344" s="118">
        <v>0</v>
      </c>
      <c r="S1344" s="330">
        <v>6.8649202000000006E-5</v>
      </c>
      <c r="T1344" s="118">
        <v>0</v>
      </c>
      <c r="U1344" s="118">
        <v>0</v>
      </c>
      <c r="V1344" s="118">
        <v>0</v>
      </c>
      <c r="W1344" s="118">
        <v>0</v>
      </c>
      <c r="X1344" s="118">
        <v>0</v>
      </c>
      <c r="Y1344" s="41"/>
      <c r="Z1344" s="327">
        <f t="shared" si="556"/>
        <v>1.2534571428571428E-2</v>
      </c>
      <c r="AA1344" s="41"/>
      <c r="AB1344" s="111">
        <v>1.1632685</v>
      </c>
      <c r="AC1344" s="111">
        <v>0.16753596000000001</v>
      </c>
      <c r="AD1344" s="111">
        <v>0</v>
      </c>
      <c r="AE1344" s="111">
        <v>0</v>
      </c>
      <c r="AF1344" s="111">
        <v>0.64011379000000002</v>
      </c>
      <c r="AG1344" s="111">
        <v>0</v>
      </c>
      <c r="AH1344" s="111">
        <v>0.35561876999999997</v>
      </c>
      <c r="AI1344" s="41"/>
      <c r="AJ1344" s="114">
        <v>3.6849838999999999E-4</v>
      </c>
      <c r="AK1344" s="114">
        <v>3.4472156999999998E-4</v>
      </c>
      <c r="AL1344" s="121">
        <v>1.2515805999999999E-5</v>
      </c>
      <c r="AM1344" s="121">
        <v>1.1261008E-5</v>
      </c>
      <c r="AN1344" s="113">
        <f t="shared" si="557"/>
        <v>2.0666761492E-8</v>
      </c>
      <c r="AO1344" s="112">
        <f t="shared" si="558"/>
        <v>4.6286265494739999E-11</v>
      </c>
      <c r="AP1344" s="112">
        <f t="shared" si="559"/>
        <v>1.5771718802E-3</v>
      </c>
      <c r="AQ1344" s="328">
        <v>1.1632083E-8</v>
      </c>
      <c r="AR1344" s="328">
        <v>3.5096801000000002E-11</v>
      </c>
      <c r="AS1344" s="328">
        <v>9.5889474000000002E-16</v>
      </c>
      <c r="AT1344" s="329">
        <v>0</v>
      </c>
      <c r="AU1344" s="329">
        <v>0</v>
      </c>
      <c r="AV1344" s="328">
        <v>1.4735792E-11</v>
      </c>
      <c r="AW1344" s="328">
        <v>9.0199427000000006E-9</v>
      </c>
      <c r="AX1344" s="328">
        <v>2.0889199999999999E-12</v>
      </c>
      <c r="AY1344" s="328">
        <v>9.0995855999999995E-12</v>
      </c>
      <c r="AZ1344" s="329">
        <v>0</v>
      </c>
      <c r="BA1344" s="329">
        <v>0</v>
      </c>
      <c r="BB1344" s="329">
        <v>0</v>
      </c>
      <c r="BC1344" s="329">
        <v>0</v>
      </c>
      <c r="BD1344" s="329">
        <v>0</v>
      </c>
      <c r="BE1344" s="329">
        <v>0</v>
      </c>
      <c r="BF1344" s="329">
        <v>0</v>
      </c>
      <c r="BG1344" s="329">
        <v>0</v>
      </c>
      <c r="BH1344" s="328">
        <v>1.3855802000000001E-6</v>
      </c>
      <c r="BI1344" s="329">
        <v>1.5757862999999999E-3</v>
      </c>
      <c r="BJ1344" s="329">
        <v>0</v>
      </c>
      <c r="BK1344" s="329">
        <v>0</v>
      </c>
      <c r="BL1344" s="329">
        <v>0</v>
      </c>
      <c r="BM1344" s="41"/>
      <c r="BN1344" s="122">
        <v>8.1304712999999996E-7</v>
      </c>
      <c r="BO1344" s="122">
        <v>6.7586718999999995E-8</v>
      </c>
      <c r="BP1344" s="122">
        <v>3.4949711999999998E-7</v>
      </c>
      <c r="BQ1344" s="111">
        <v>0</v>
      </c>
      <c r="BR1344" s="122">
        <v>1.1407762E-7</v>
      </c>
      <c r="BS1344" s="122">
        <v>9.5396777999999996E-9</v>
      </c>
      <c r="BT1344" s="111">
        <v>0</v>
      </c>
      <c r="BU1344" s="122">
        <v>1.4479178000000001E-8</v>
      </c>
      <c r="BV1344" s="111">
        <v>0</v>
      </c>
      <c r="BW1344" s="111">
        <v>0</v>
      </c>
      <c r="BX1344" s="111">
        <v>0</v>
      </c>
      <c r="BY1344" s="111">
        <v>0</v>
      </c>
      <c r="BZ1344" s="111">
        <v>0</v>
      </c>
      <c r="CA1344" s="122">
        <v>2.2463337999999999E-8</v>
      </c>
      <c r="CB1344" s="122">
        <v>2.0229431999999999E-7</v>
      </c>
      <c r="CC1344" s="122">
        <v>3.310916E-8</v>
      </c>
      <c r="CD1344" s="111">
        <v>0</v>
      </c>
      <c r="CE1344" s="154"/>
      <c r="CF1344" s="173"/>
      <c r="CG1344" s="170" t="s">
        <v>8546</v>
      </c>
      <c r="CK1344" s="100"/>
      <c r="CR1344" s="41"/>
      <c r="CS1344" s="41"/>
      <c r="CT1344" s="41"/>
      <c r="CU1344" s="41"/>
      <c r="CV1344" s="41"/>
      <c r="CW1344" s="41"/>
    </row>
    <row r="1345" spans="1:101" ht="14.5" customHeight="1">
      <c r="A1345" s="41" t="s">
        <v>9328</v>
      </c>
      <c r="B1345" s="119" t="s">
        <v>8946</v>
      </c>
      <c r="C1345" s="120" t="str">
        <f t="shared" ref="C1345:C1408" si="560">MID(A1345,1,12)</f>
        <v>B.044.01.165</v>
      </c>
      <c r="D1345" s="135" t="s">
        <v>8944</v>
      </c>
      <c r="E1345" s="119" t="s">
        <v>8526</v>
      </c>
      <c r="F1345" s="118" t="str">
        <f t="shared" ref="F1345:F1408" si="561">MID(A1345, 21,85)</f>
        <v>Electricity Ethiopia production</v>
      </c>
      <c r="G1345" s="118">
        <f t="shared" ref="G1345:G1408" si="562">H1345+I1345+J1345+K1345</f>
        <v>5.9520011379999996E-4</v>
      </c>
      <c r="H1345" s="118">
        <f t="shared" ref="H1345:H1408" si="563">N1345+O1345+P1345+Q1345</f>
        <v>5.2108405800000004E-5</v>
      </c>
      <c r="I1345" s="118">
        <f t="shared" ref="I1345:I1408" si="564">L1345+M1345+R1345</f>
        <v>7.0416277999999998E-5</v>
      </c>
      <c r="J1345" s="326">
        <f t="shared" ref="J1345:J1408" si="565">S1345+IF(T1345="x",0,T1345)+IF(U1345="x",0,U1345)+IF(V1345="x",0,V1345)+W1345+X1345</f>
        <v>2.0993528000000001E-4</v>
      </c>
      <c r="K1345" s="118">
        <v>2.6274015000000002E-4</v>
      </c>
      <c r="L1345" s="330">
        <v>1.701763E-5</v>
      </c>
      <c r="M1345" s="330">
        <v>5.3398647999999999E-5</v>
      </c>
      <c r="N1345" s="330">
        <v>4.4862218000000001E-5</v>
      </c>
      <c r="O1345" s="330">
        <v>7.2461878E-6</v>
      </c>
      <c r="P1345" s="118">
        <v>0</v>
      </c>
      <c r="Q1345" s="118">
        <v>0</v>
      </c>
      <c r="R1345" s="118">
        <v>0</v>
      </c>
      <c r="S1345" s="118">
        <v>2.0993528000000001E-4</v>
      </c>
      <c r="T1345" s="118">
        <v>0</v>
      </c>
      <c r="U1345" s="118">
        <v>0</v>
      </c>
      <c r="V1345" s="118">
        <v>0</v>
      </c>
      <c r="W1345" s="118">
        <v>0</v>
      </c>
      <c r="X1345" s="118">
        <v>0</v>
      </c>
      <c r="Y1345" s="41"/>
      <c r="Z1345" s="327">
        <f t="shared" ref="Z1345:Z1408" si="566">K1345/0.133</f>
        <v>1.9754898496240603E-3</v>
      </c>
      <c r="AA1345" s="41"/>
      <c r="AB1345" s="111">
        <v>1.0540248999999999</v>
      </c>
      <c r="AC1345" s="111">
        <v>2.1098810000000001E-3</v>
      </c>
      <c r="AD1345" s="111">
        <v>0</v>
      </c>
      <c r="AE1345" s="111">
        <v>0</v>
      </c>
      <c r="AF1345" s="111">
        <v>2.1496901000000001E-3</v>
      </c>
      <c r="AG1345" s="111">
        <v>4.6576621999999998E-2</v>
      </c>
      <c r="AH1345" s="111">
        <v>1.0031886999999999</v>
      </c>
      <c r="AI1345" s="41"/>
      <c r="AJ1345" s="121">
        <v>4.8374037000000003E-5</v>
      </c>
      <c r="AK1345" s="121">
        <v>4.6202088999999999E-5</v>
      </c>
      <c r="AL1345" s="121">
        <v>2.0000026E-6</v>
      </c>
      <c r="AM1345" s="121">
        <v>1.7194584E-7</v>
      </c>
      <c r="AN1345" s="113">
        <f t="shared" ref="AN1345:AN1408" si="567">AQ1345+AT1345+AU1345+AV1345+AW1345+BE1345+BF1345+BJ1345</f>
        <v>2.7699094292999998E-9</v>
      </c>
      <c r="AO1345" s="112">
        <f t="shared" ref="AO1345:AO1408" si="568">AR1345+AS1345+AX1345+AY1345+AZ1345+BA1345+BB1345+BC1345+BD1345+BG1345+BK1345+BL1345</f>
        <v>7.39645919497E-12</v>
      </c>
      <c r="AP1345" s="112">
        <f t="shared" ref="AP1345:AP1408" si="569">BH1345+BI1345</f>
        <v>2.4082049899999999E-5</v>
      </c>
      <c r="AQ1345" s="328">
        <v>1.8332546000000001E-9</v>
      </c>
      <c r="AR1345" s="328">
        <v>5.5313715000000001E-12</v>
      </c>
      <c r="AS1345" s="328">
        <v>1.5112497E-16</v>
      </c>
      <c r="AT1345" s="329">
        <v>0</v>
      </c>
      <c r="AU1345" s="329">
        <v>0</v>
      </c>
      <c r="AV1345" s="328">
        <v>6.6706893000000001E-12</v>
      </c>
      <c r="AW1345" s="328">
        <v>9.2998413999999996E-10</v>
      </c>
      <c r="AX1345" s="328">
        <v>9.4562517999999996E-13</v>
      </c>
      <c r="AY1345" s="328">
        <v>9.1931138999999996E-13</v>
      </c>
      <c r="AZ1345" s="329">
        <v>0</v>
      </c>
      <c r="BA1345" s="329">
        <v>0</v>
      </c>
      <c r="BB1345" s="329">
        <v>0</v>
      </c>
      <c r="BC1345" s="329">
        <v>0</v>
      </c>
      <c r="BD1345" s="329">
        <v>0</v>
      </c>
      <c r="BE1345" s="329">
        <v>0</v>
      </c>
      <c r="BF1345" s="329">
        <v>0</v>
      </c>
      <c r="BG1345" s="329">
        <v>0</v>
      </c>
      <c r="BH1345" s="328">
        <v>4.2372259000000002E-6</v>
      </c>
      <c r="BI1345" s="328">
        <v>1.9844823999999999E-5</v>
      </c>
      <c r="BJ1345" s="329">
        <v>0</v>
      </c>
      <c r="BK1345" s="329">
        <v>0</v>
      </c>
      <c r="BL1345" s="329">
        <v>0</v>
      </c>
      <c r="BM1345" s="41"/>
      <c r="BN1345" s="122">
        <v>1.9731968E-7</v>
      </c>
      <c r="BO1345" s="122">
        <v>8.5341838999999996E-9</v>
      </c>
      <c r="BP1345" s="122">
        <v>5.5081897999999997E-8</v>
      </c>
      <c r="BQ1345" s="111">
        <v>0</v>
      </c>
      <c r="BR1345" s="122">
        <v>1.0295498E-8</v>
      </c>
      <c r="BS1345" s="122">
        <v>4.3184801000000002E-9</v>
      </c>
      <c r="BT1345" s="111">
        <v>0</v>
      </c>
      <c r="BU1345" s="122">
        <v>6.5545234000000001E-9</v>
      </c>
      <c r="BV1345" s="111">
        <v>0</v>
      </c>
      <c r="BW1345" s="111">
        <v>0</v>
      </c>
      <c r="BX1345" s="111">
        <v>0</v>
      </c>
      <c r="BY1345" s="111">
        <v>0</v>
      </c>
      <c r="BZ1345" s="111">
        <v>0</v>
      </c>
      <c r="CA1345" s="122">
        <v>8.7367675999999995E-9</v>
      </c>
      <c r="CB1345" s="122">
        <v>2.5476139000000001E-9</v>
      </c>
      <c r="CC1345" s="122">
        <v>1.0125071E-7</v>
      </c>
      <c r="CD1345" s="111">
        <v>0</v>
      </c>
      <c r="CE1345" s="154"/>
      <c r="CF1345" s="173"/>
      <c r="CG1345" s="170" t="s">
        <v>8546</v>
      </c>
      <c r="CK1345" s="100"/>
      <c r="CR1345" s="41"/>
      <c r="CS1345" s="41"/>
      <c r="CT1345" s="41"/>
      <c r="CU1345" s="41"/>
      <c r="CV1345" s="41"/>
      <c r="CW1345" s="41"/>
    </row>
    <row r="1346" spans="1:101" ht="14.5" customHeight="1">
      <c r="A1346" s="41" t="s">
        <v>9325</v>
      </c>
      <c r="B1346" s="119" t="s">
        <v>8946</v>
      </c>
      <c r="C1346" s="120" t="str">
        <f t="shared" si="560"/>
        <v>B.044.01.166</v>
      </c>
      <c r="D1346" s="135" t="s">
        <v>8944</v>
      </c>
      <c r="E1346" s="119" t="s">
        <v>8526</v>
      </c>
      <c r="F1346" s="118" t="str">
        <f t="shared" si="561"/>
        <v>Electricity Falkland Islands production</v>
      </c>
      <c r="G1346" s="118">
        <f t="shared" si="562"/>
        <v>2.0810032129999999E-2</v>
      </c>
      <c r="H1346" s="118">
        <f t="shared" si="563"/>
        <v>1.4441826699999999E-3</v>
      </c>
      <c r="I1346" s="118">
        <f t="shared" si="564"/>
        <v>4.3642354600000001E-3</v>
      </c>
      <c r="J1346" s="326">
        <f t="shared" si="565"/>
        <v>1.5664300000000001E-4</v>
      </c>
      <c r="K1346" s="118">
        <v>1.4844971E-2</v>
      </c>
      <c r="L1346" s="118">
        <v>3.4288750000000001E-3</v>
      </c>
      <c r="M1346" s="118">
        <v>9.3536045999999999E-4</v>
      </c>
      <c r="N1346" s="118">
        <v>7.8583159999999995E-4</v>
      </c>
      <c r="O1346" s="118">
        <v>6.5835106999999999E-4</v>
      </c>
      <c r="P1346" s="118">
        <v>0</v>
      </c>
      <c r="Q1346" s="118">
        <v>0</v>
      </c>
      <c r="R1346" s="118">
        <v>0</v>
      </c>
      <c r="S1346" s="118">
        <v>1.5664300000000001E-4</v>
      </c>
      <c r="T1346" s="118">
        <v>0</v>
      </c>
      <c r="U1346" s="118">
        <v>0</v>
      </c>
      <c r="V1346" s="118">
        <v>0</v>
      </c>
      <c r="W1346" s="118">
        <v>0</v>
      </c>
      <c r="X1346" s="118">
        <v>0</v>
      </c>
      <c r="Y1346" s="41"/>
      <c r="Z1346" s="327">
        <f t="shared" si="566"/>
        <v>0.11161632330827068</v>
      </c>
      <c r="AA1346" s="41"/>
      <c r="AB1346" s="111">
        <v>2.0760234</v>
      </c>
      <c r="AC1346" s="111">
        <v>1.5497076000000001</v>
      </c>
      <c r="AD1346" s="111">
        <v>0</v>
      </c>
      <c r="AE1346" s="111">
        <v>0</v>
      </c>
      <c r="AF1346" s="111">
        <v>0</v>
      </c>
      <c r="AG1346" s="111">
        <v>0.52631578999999995</v>
      </c>
      <c r="AH1346" s="111">
        <v>0</v>
      </c>
      <c r="AI1346" s="41"/>
      <c r="AJ1346" s="114">
        <v>3.3041613E-3</v>
      </c>
      <c r="AK1346" s="114">
        <v>3.0888146999999999E-3</v>
      </c>
      <c r="AL1346" s="114">
        <v>1.1125115000000001E-4</v>
      </c>
      <c r="AM1346" s="114">
        <v>1.0409538E-4</v>
      </c>
      <c r="AN1346" s="113">
        <f t="shared" si="567"/>
        <v>1.8518073951E-7</v>
      </c>
      <c r="AO1346" s="112">
        <f t="shared" si="568"/>
        <v>4.1143175864890002E-10</v>
      </c>
      <c r="AP1346" s="112">
        <f t="shared" si="569"/>
        <v>1.4579184601800001E-2</v>
      </c>
      <c r="AQ1346" s="328">
        <v>1.0357995E-7</v>
      </c>
      <c r="AR1346" s="328">
        <v>3.1252571000000002E-10</v>
      </c>
      <c r="AS1346" s="328">
        <v>8.5386488999999994E-15</v>
      </c>
      <c r="AT1346" s="329">
        <v>0</v>
      </c>
      <c r="AU1346" s="329">
        <v>0</v>
      </c>
      <c r="AV1346" s="328">
        <v>1.1684751000000001E-10</v>
      </c>
      <c r="AW1346" s="328">
        <v>8.1483942000000005E-8</v>
      </c>
      <c r="AX1346" s="328">
        <v>1.6564097999999999E-11</v>
      </c>
      <c r="AY1346" s="328">
        <v>8.2333411999999994E-11</v>
      </c>
      <c r="AZ1346" s="329">
        <v>0</v>
      </c>
      <c r="BA1346" s="329">
        <v>0</v>
      </c>
      <c r="BB1346" s="329">
        <v>0</v>
      </c>
      <c r="BC1346" s="329">
        <v>0</v>
      </c>
      <c r="BD1346" s="329">
        <v>0</v>
      </c>
      <c r="BE1346" s="329">
        <v>0</v>
      </c>
      <c r="BF1346" s="329">
        <v>0</v>
      </c>
      <c r="BG1346" s="329">
        <v>0</v>
      </c>
      <c r="BH1346" s="328">
        <v>3.1616018000000001E-6</v>
      </c>
      <c r="BI1346" s="329">
        <v>1.4576023E-2</v>
      </c>
      <c r="BJ1346" s="329">
        <v>0</v>
      </c>
      <c r="BK1346" s="329">
        <v>0</v>
      </c>
      <c r="BL1346" s="329">
        <v>0</v>
      </c>
      <c r="BM1346" s="41"/>
      <c r="BN1346" s="122">
        <v>7.0703004999999996E-6</v>
      </c>
      <c r="BO1346" s="122">
        <v>6.0610082000000002E-7</v>
      </c>
      <c r="BP1346" s="122">
        <v>3.1121593000000002E-6</v>
      </c>
      <c r="BQ1346" s="111">
        <v>0</v>
      </c>
      <c r="BR1346" s="122">
        <v>1.0321341000000001E-6</v>
      </c>
      <c r="BS1346" s="122">
        <v>7.5644903000000006E-8</v>
      </c>
      <c r="BT1346" s="111">
        <v>0</v>
      </c>
      <c r="BU1346" s="122">
        <v>1.1481268E-7</v>
      </c>
      <c r="BV1346" s="111">
        <v>0</v>
      </c>
      <c r="BW1346" s="111">
        <v>0</v>
      </c>
      <c r="BX1346" s="111">
        <v>0</v>
      </c>
      <c r="BY1346" s="111">
        <v>0</v>
      </c>
      <c r="BZ1346" s="111">
        <v>0</v>
      </c>
      <c r="CA1346" s="122">
        <v>1.8267817E-7</v>
      </c>
      <c r="CB1346" s="122">
        <v>1.8712223999999999E-6</v>
      </c>
      <c r="CC1346" s="122">
        <v>7.5548119000000004E-8</v>
      </c>
      <c r="CD1346" s="111">
        <v>0</v>
      </c>
      <c r="CE1346" s="154"/>
      <c r="CF1346" s="173"/>
      <c r="CG1346" s="170" t="s">
        <v>8546</v>
      </c>
      <c r="CK1346" s="100"/>
      <c r="CR1346" s="41"/>
      <c r="CS1346" s="41"/>
      <c r="CT1346" s="41"/>
      <c r="CU1346" s="41"/>
      <c r="CV1346" s="41"/>
      <c r="CW1346" s="41"/>
    </row>
    <row r="1347" spans="1:101" ht="14.5" customHeight="1">
      <c r="A1347" s="41" t="s">
        <v>9322</v>
      </c>
      <c r="B1347" s="119" t="s">
        <v>8946</v>
      </c>
      <c r="C1347" s="120" t="str">
        <f t="shared" si="560"/>
        <v>B.044.01.167</v>
      </c>
      <c r="D1347" s="135" t="s">
        <v>8944</v>
      </c>
      <c r="E1347" s="119" t="s">
        <v>8526</v>
      </c>
      <c r="F1347" s="118" t="str">
        <f t="shared" si="561"/>
        <v>Electricity Faroe Islands production</v>
      </c>
      <c r="G1347" s="118">
        <f t="shared" si="562"/>
        <v>2.5559951892000003E-2</v>
      </c>
      <c r="H1347" s="118">
        <f t="shared" si="563"/>
        <v>1.7898894599999999E-3</v>
      </c>
      <c r="I1347" s="118">
        <f t="shared" si="564"/>
        <v>5.3879270000000007E-3</v>
      </c>
      <c r="J1347" s="326">
        <f t="shared" si="565"/>
        <v>9.0515432000000005E-5</v>
      </c>
      <c r="K1347" s="118">
        <v>1.8291620000000001E-2</v>
      </c>
      <c r="L1347" s="118">
        <v>4.2277579000000003E-3</v>
      </c>
      <c r="M1347" s="118">
        <v>1.1601691E-3</v>
      </c>
      <c r="N1347" s="118">
        <v>9.7470179999999997E-4</v>
      </c>
      <c r="O1347" s="118">
        <v>8.1518765999999995E-4</v>
      </c>
      <c r="P1347" s="118">
        <v>0</v>
      </c>
      <c r="Q1347" s="118">
        <v>0</v>
      </c>
      <c r="R1347" s="118">
        <v>0</v>
      </c>
      <c r="S1347" s="330">
        <v>9.0515432000000005E-5</v>
      </c>
      <c r="T1347" s="118">
        <v>0</v>
      </c>
      <c r="U1347" s="118">
        <v>0</v>
      </c>
      <c r="V1347" s="118">
        <v>0</v>
      </c>
      <c r="W1347" s="118">
        <v>0</v>
      </c>
      <c r="X1347" s="118">
        <v>0</v>
      </c>
      <c r="Y1347" s="41"/>
      <c r="Z1347" s="327">
        <f t="shared" si="566"/>
        <v>0.13753097744360904</v>
      </c>
      <c r="AA1347" s="41"/>
      <c r="AB1347" s="111">
        <v>2.3196881</v>
      </c>
      <c r="AC1347" s="111">
        <v>1.9186856000000001</v>
      </c>
      <c r="AD1347" s="111">
        <v>0</v>
      </c>
      <c r="AE1347" s="111">
        <v>0</v>
      </c>
      <c r="AF1347" s="111">
        <v>0</v>
      </c>
      <c r="AG1347" s="111">
        <v>0.12531328</v>
      </c>
      <c r="AH1347" s="111">
        <v>0.27568923000000001</v>
      </c>
      <c r="AI1347" s="41"/>
      <c r="AJ1347" s="114">
        <v>4.0750949000000003E-3</v>
      </c>
      <c r="AK1347" s="114">
        <v>3.8090747000000002E-3</v>
      </c>
      <c r="AL1347" s="114">
        <v>1.3715514000000001E-4</v>
      </c>
      <c r="AM1347" s="114">
        <v>1.2886509E-4</v>
      </c>
      <c r="AN1347" s="113">
        <f t="shared" si="567"/>
        <v>2.2836179115000001E-7</v>
      </c>
      <c r="AO1347" s="112">
        <f t="shared" si="568"/>
        <v>5.0723054612000003E-10</v>
      </c>
      <c r="AP1347" s="112">
        <f t="shared" si="569"/>
        <v>1.8048331917000001E-2</v>
      </c>
      <c r="AQ1347" s="328">
        <v>1.2762875E-7</v>
      </c>
      <c r="AR1347" s="328">
        <v>3.8508674000000002E-10</v>
      </c>
      <c r="AS1347" s="328">
        <v>1.0521119999999999E-14</v>
      </c>
      <c r="AT1347" s="329">
        <v>0</v>
      </c>
      <c r="AU1347" s="329">
        <v>0</v>
      </c>
      <c r="AV1347" s="328">
        <v>1.4493114999999999E-10</v>
      </c>
      <c r="AW1347" s="328">
        <v>1.0058811E-7</v>
      </c>
      <c r="AX1347" s="328">
        <v>2.0545184999999999E-11</v>
      </c>
      <c r="AY1347" s="328">
        <v>1.015881E-10</v>
      </c>
      <c r="AZ1347" s="329">
        <v>0</v>
      </c>
      <c r="BA1347" s="329">
        <v>0</v>
      </c>
      <c r="BB1347" s="329">
        <v>0</v>
      </c>
      <c r="BC1347" s="329">
        <v>0</v>
      </c>
      <c r="BD1347" s="329">
        <v>0</v>
      </c>
      <c r="BE1347" s="329">
        <v>0</v>
      </c>
      <c r="BF1347" s="329">
        <v>0</v>
      </c>
      <c r="BG1347" s="329">
        <v>0</v>
      </c>
      <c r="BH1347" s="328">
        <v>1.8269170000000001E-6</v>
      </c>
      <c r="BI1347" s="329">
        <v>1.8046505000000001E-2</v>
      </c>
      <c r="BJ1347" s="329">
        <v>0</v>
      </c>
      <c r="BK1347" s="329">
        <v>0</v>
      </c>
      <c r="BL1347" s="329">
        <v>0</v>
      </c>
      <c r="BM1347" s="41"/>
      <c r="BN1347" s="122">
        <v>8.6817304000000004E-6</v>
      </c>
      <c r="BO1347" s="122">
        <v>7.4809435000000003E-7</v>
      </c>
      <c r="BP1347" s="122">
        <v>3.8347286000000003E-6</v>
      </c>
      <c r="BQ1347" s="111">
        <v>0</v>
      </c>
      <c r="BR1347" s="122">
        <v>1.2759228000000001E-6</v>
      </c>
      <c r="BS1347" s="122">
        <v>9.3825729999999996E-8</v>
      </c>
      <c r="BT1347" s="111">
        <v>0</v>
      </c>
      <c r="BU1347" s="122">
        <v>1.4240727000000001E-7</v>
      </c>
      <c r="BV1347" s="111">
        <v>0</v>
      </c>
      <c r="BW1347" s="111">
        <v>0</v>
      </c>
      <c r="BX1347" s="111">
        <v>0</v>
      </c>
      <c r="BY1347" s="111">
        <v>0</v>
      </c>
      <c r="BZ1347" s="111">
        <v>0</v>
      </c>
      <c r="CA1347" s="122">
        <v>2.2634500000000001E-7</v>
      </c>
      <c r="CB1347" s="122">
        <v>2.3167514999999998E-6</v>
      </c>
      <c r="CC1347" s="122">
        <v>4.3655131000000002E-8</v>
      </c>
      <c r="CD1347" s="111">
        <v>0</v>
      </c>
      <c r="CE1347" s="154"/>
      <c r="CF1347" s="173"/>
      <c r="CG1347" s="170" t="s">
        <v>8546</v>
      </c>
      <c r="CK1347" s="100"/>
      <c r="CR1347" s="41"/>
      <c r="CS1347" s="41"/>
      <c r="CT1347" s="41"/>
      <c r="CU1347" s="41"/>
      <c r="CV1347" s="41"/>
      <c r="CW1347" s="41"/>
    </row>
    <row r="1348" spans="1:101" ht="14.5" customHeight="1">
      <c r="A1348" s="41" t="s">
        <v>9319</v>
      </c>
      <c r="B1348" s="119" t="s">
        <v>8946</v>
      </c>
      <c r="C1348" s="120" t="str">
        <f t="shared" si="560"/>
        <v>B.044.01.168</v>
      </c>
      <c r="D1348" s="135" t="s">
        <v>8944</v>
      </c>
      <c r="E1348" s="119" t="s">
        <v>8526</v>
      </c>
      <c r="F1348" s="118" t="str">
        <f t="shared" si="561"/>
        <v>Electricity Fiji production</v>
      </c>
      <c r="G1348" s="118">
        <f t="shared" si="562"/>
        <v>1.5039095510000001E-2</v>
      </c>
      <c r="H1348" s="118">
        <f t="shared" si="563"/>
        <v>1.0562502E-3</v>
      </c>
      <c r="I1348" s="118">
        <f t="shared" si="564"/>
        <v>3.1530734000000003E-3</v>
      </c>
      <c r="J1348" s="326">
        <f t="shared" si="565"/>
        <v>1.1213191E-4</v>
      </c>
      <c r="K1348" s="118">
        <v>1.071764E-2</v>
      </c>
      <c r="L1348" s="118">
        <v>2.4620329000000002E-3</v>
      </c>
      <c r="M1348" s="118">
        <v>6.9104050000000003E-4</v>
      </c>
      <c r="N1348" s="118">
        <v>5.8056918E-4</v>
      </c>
      <c r="O1348" s="118">
        <v>4.7568102000000002E-4</v>
      </c>
      <c r="P1348" s="118">
        <v>0</v>
      </c>
      <c r="Q1348" s="118">
        <v>0</v>
      </c>
      <c r="R1348" s="118">
        <v>0</v>
      </c>
      <c r="S1348" s="118">
        <v>1.1213191E-4</v>
      </c>
      <c r="T1348" s="118">
        <v>0</v>
      </c>
      <c r="U1348" s="118">
        <v>0</v>
      </c>
      <c r="V1348" s="118">
        <v>0</v>
      </c>
      <c r="W1348" s="118">
        <v>0</v>
      </c>
      <c r="X1348" s="118">
        <v>0</v>
      </c>
      <c r="Y1348" s="41"/>
      <c r="Z1348" s="327">
        <f t="shared" si="566"/>
        <v>8.0583759398496241E-2</v>
      </c>
      <c r="AA1348" s="41"/>
      <c r="AB1348" s="111">
        <v>1.7887554999999999</v>
      </c>
      <c r="AC1348" s="111">
        <v>1.1147020000000001</v>
      </c>
      <c r="AD1348" s="111">
        <v>0</v>
      </c>
      <c r="AE1348" s="111">
        <v>0</v>
      </c>
      <c r="AF1348" s="111">
        <v>0.13850417000000001</v>
      </c>
      <c r="AG1348" s="111">
        <v>9.2336104999999995E-3</v>
      </c>
      <c r="AH1348" s="111">
        <v>0.52631578999999995</v>
      </c>
      <c r="AI1348" s="41"/>
      <c r="AJ1348" s="114">
        <v>2.3838023000000001E-3</v>
      </c>
      <c r="AK1348" s="114">
        <v>2.2285640000000002E-3</v>
      </c>
      <c r="AL1348" s="121">
        <v>8.0362728000000006E-5</v>
      </c>
      <c r="AM1348" s="121">
        <v>7.4875546000000004E-5</v>
      </c>
      <c r="AN1348" s="113">
        <f t="shared" si="567"/>
        <v>1.33606956464E-7</v>
      </c>
      <c r="AO1348" s="112">
        <f t="shared" si="568"/>
        <v>2.9719944365759999E-10</v>
      </c>
      <c r="AP1348" s="112">
        <f t="shared" si="569"/>
        <v>1.04867712128E-2</v>
      </c>
      <c r="AQ1348" s="328">
        <v>7.4781727999999994E-8</v>
      </c>
      <c r="AR1348" s="328">
        <v>2.2563452999999999E-10</v>
      </c>
      <c r="AS1348" s="328">
        <v>6.1646575999999999E-15</v>
      </c>
      <c r="AT1348" s="329">
        <v>0</v>
      </c>
      <c r="AU1348" s="329">
        <v>0</v>
      </c>
      <c r="AV1348" s="328">
        <v>8.6326464000000002E-11</v>
      </c>
      <c r="AW1348" s="328">
        <v>5.8738902000000003E-8</v>
      </c>
      <c r="AX1348" s="328">
        <v>1.2237488E-11</v>
      </c>
      <c r="AY1348" s="328">
        <v>5.9321261000000006E-11</v>
      </c>
      <c r="AZ1348" s="329">
        <v>0</v>
      </c>
      <c r="BA1348" s="329">
        <v>0</v>
      </c>
      <c r="BB1348" s="329">
        <v>0</v>
      </c>
      <c r="BC1348" s="329">
        <v>0</v>
      </c>
      <c r="BD1348" s="329">
        <v>0</v>
      </c>
      <c r="BE1348" s="329">
        <v>0</v>
      </c>
      <c r="BF1348" s="329">
        <v>0</v>
      </c>
      <c r="BG1348" s="329">
        <v>0</v>
      </c>
      <c r="BH1348" s="328">
        <v>2.2632128E-6</v>
      </c>
      <c r="BI1348" s="329">
        <v>1.0484508E-2</v>
      </c>
      <c r="BJ1348" s="329">
        <v>0</v>
      </c>
      <c r="BK1348" s="329">
        <v>0</v>
      </c>
      <c r="BL1348" s="329">
        <v>0</v>
      </c>
      <c r="BM1348" s="41"/>
      <c r="BN1348" s="122">
        <v>5.1037325999999996E-6</v>
      </c>
      <c r="BO1348" s="122">
        <v>4.3739973000000001E-7</v>
      </c>
      <c r="BP1348" s="122">
        <v>2.2468889999999999E-6</v>
      </c>
      <c r="BQ1348" s="111">
        <v>0</v>
      </c>
      <c r="BR1348" s="122">
        <v>7.4439913000000004E-7</v>
      </c>
      <c r="BS1348" s="122">
        <v>5.5886146000000002E-8</v>
      </c>
      <c r="BT1348" s="111">
        <v>0</v>
      </c>
      <c r="BU1348" s="122">
        <v>8.4823142999999994E-8</v>
      </c>
      <c r="BV1348" s="111">
        <v>0</v>
      </c>
      <c r="BW1348" s="111">
        <v>0</v>
      </c>
      <c r="BX1348" s="111">
        <v>0</v>
      </c>
      <c r="BY1348" s="111">
        <v>0</v>
      </c>
      <c r="BZ1348" s="111">
        <v>0</v>
      </c>
      <c r="CA1348" s="122">
        <v>1.3428775999999999E-7</v>
      </c>
      <c r="CB1348" s="122">
        <v>1.3459670000000001E-6</v>
      </c>
      <c r="CC1348" s="122">
        <v>5.4080645999999999E-8</v>
      </c>
      <c r="CD1348" s="111">
        <v>0</v>
      </c>
      <c r="CE1348" s="154"/>
      <c r="CF1348" s="173"/>
      <c r="CG1348" s="170" t="s">
        <v>8546</v>
      </c>
      <c r="CK1348" s="100"/>
      <c r="CR1348" s="41"/>
      <c r="CS1348" s="41"/>
      <c r="CT1348" s="41"/>
      <c r="CU1348" s="41"/>
      <c r="CV1348" s="41"/>
      <c r="CW1348" s="41"/>
    </row>
    <row r="1349" spans="1:101" ht="14.5" customHeight="1">
      <c r="A1349" s="41" t="s">
        <v>9316</v>
      </c>
      <c r="B1349" s="119" t="s">
        <v>8946</v>
      </c>
      <c r="C1349" s="120" t="str">
        <f t="shared" si="560"/>
        <v>B.044.01.169</v>
      </c>
      <c r="D1349" s="135" t="s">
        <v>8944</v>
      </c>
      <c r="E1349" s="119" t="s">
        <v>8526</v>
      </c>
      <c r="F1349" s="118" t="str">
        <f t="shared" si="561"/>
        <v>Electricity French Guiana production</v>
      </c>
      <c r="G1349" s="118">
        <f t="shared" si="562"/>
        <v>1.7131684166000003E-2</v>
      </c>
      <c r="H1349" s="118">
        <f t="shared" si="563"/>
        <v>6.1577029999999996E-4</v>
      </c>
      <c r="I1349" s="118">
        <f t="shared" si="564"/>
        <v>1.12230384E-3</v>
      </c>
      <c r="J1349" s="326">
        <f t="shared" si="565"/>
        <v>1.1656759026000002E-2</v>
      </c>
      <c r="K1349" s="118">
        <v>3.7368509999999998E-3</v>
      </c>
      <c r="L1349" s="118">
        <v>6.1177487999999999E-4</v>
      </c>
      <c r="M1349" s="118">
        <v>5.1052895999999996E-4</v>
      </c>
      <c r="N1349" s="118">
        <v>4.2891463E-4</v>
      </c>
      <c r="O1349" s="118">
        <v>1.8685566999999999E-4</v>
      </c>
      <c r="P1349" s="118">
        <v>0</v>
      </c>
      <c r="Q1349" s="118">
        <v>0</v>
      </c>
      <c r="R1349" s="118">
        <v>0</v>
      </c>
      <c r="S1349" s="330">
        <v>7.8883026000000001E-5</v>
      </c>
      <c r="T1349" s="118">
        <v>0</v>
      </c>
      <c r="U1349" s="118">
        <v>1.1577876000000001E-2</v>
      </c>
      <c r="V1349" s="118">
        <v>0</v>
      </c>
      <c r="W1349" s="118">
        <v>0</v>
      </c>
      <c r="X1349" s="118">
        <v>0</v>
      </c>
      <c r="Y1349" s="41"/>
      <c r="Z1349" s="327">
        <f t="shared" si="566"/>
        <v>2.8096624060150371E-2</v>
      </c>
      <c r="AA1349" s="41"/>
      <c r="AB1349" s="111">
        <v>2.3144347999999999</v>
      </c>
      <c r="AC1349" s="111">
        <v>0.35097537000000001</v>
      </c>
      <c r="AD1349" s="111">
        <v>1.5694686</v>
      </c>
      <c r="AE1349" s="111">
        <v>0</v>
      </c>
      <c r="AF1349" s="111">
        <v>9.9304874000000001E-3</v>
      </c>
      <c r="AG1349" s="111">
        <v>4.5356817000000001E-2</v>
      </c>
      <c r="AH1349" s="111">
        <v>0.33870349999999999</v>
      </c>
      <c r="AI1349" s="41"/>
      <c r="AJ1349" s="114">
        <v>7.9630238000000003E-4</v>
      </c>
      <c r="AK1349" s="114">
        <v>7.5107799000000001E-4</v>
      </c>
      <c r="AL1349" s="121">
        <v>2.8663146999999999E-5</v>
      </c>
      <c r="AM1349" s="121">
        <v>1.6561245999999999E-5</v>
      </c>
      <c r="AN1349" s="113">
        <f t="shared" si="567"/>
        <v>4.5028655522E-8</v>
      </c>
      <c r="AO1349" s="112">
        <f t="shared" si="568"/>
        <v>1.060027640918E-10</v>
      </c>
      <c r="AP1349" s="112">
        <f t="shared" si="569"/>
        <v>2.3195022344999999E-3</v>
      </c>
      <c r="AQ1349" s="328">
        <v>2.6073666999999999E-8</v>
      </c>
      <c r="AR1349" s="328">
        <v>7.8670548000000004E-11</v>
      </c>
      <c r="AS1349" s="328">
        <v>2.1493918000000001E-15</v>
      </c>
      <c r="AT1349" s="329">
        <v>0</v>
      </c>
      <c r="AU1349" s="329">
        <v>0</v>
      </c>
      <c r="AV1349" s="328">
        <v>6.3776521999999994E-11</v>
      </c>
      <c r="AW1349" s="328">
        <v>1.8891212000000002E-8</v>
      </c>
      <c r="AX1349" s="328">
        <v>9.0408477000000001E-12</v>
      </c>
      <c r="AY1349" s="328">
        <v>1.8289219000000001E-11</v>
      </c>
      <c r="AZ1349" s="329">
        <v>0</v>
      </c>
      <c r="BA1349" s="329">
        <v>0</v>
      </c>
      <c r="BB1349" s="329">
        <v>0</v>
      </c>
      <c r="BC1349" s="329">
        <v>0</v>
      </c>
      <c r="BD1349" s="329">
        <v>0</v>
      </c>
      <c r="BE1349" s="329">
        <v>0</v>
      </c>
      <c r="BF1349" s="329">
        <v>0</v>
      </c>
      <c r="BG1349" s="329">
        <v>0</v>
      </c>
      <c r="BH1349" s="328">
        <v>1.5921345E-6</v>
      </c>
      <c r="BI1349" s="329">
        <v>2.3179100999999999E-3</v>
      </c>
      <c r="BJ1349" s="329">
        <v>0</v>
      </c>
      <c r="BK1349" s="329">
        <v>0</v>
      </c>
      <c r="BL1349" s="329">
        <v>0</v>
      </c>
      <c r="BM1349" s="41"/>
      <c r="BN1349" s="122">
        <v>3.8036557999999999E-6</v>
      </c>
      <c r="BO1349" s="122">
        <v>1.4708838E-7</v>
      </c>
      <c r="BP1349" s="122">
        <v>7.8340844E-7</v>
      </c>
      <c r="BQ1349" s="111">
        <v>0</v>
      </c>
      <c r="BR1349" s="122">
        <v>2.5762399000000002E-7</v>
      </c>
      <c r="BS1349" s="122">
        <v>4.1287734E-8</v>
      </c>
      <c r="BT1349" s="111">
        <v>0</v>
      </c>
      <c r="BU1349" s="122">
        <v>6.2665893999999999E-8</v>
      </c>
      <c r="BV1349" s="111">
        <v>0</v>
      </c>
      <c r="BW1349" s="111">
        <v>0</v>
      </c>
      <c r="BX1349" s="111">
        <v>0</v>
      </c>
      <c r="BY1349" s="111">
        <v>0</v>
      </c>
      <c r="BZ1349" s="111">
        <v>0</v>
      </c>
      <c r="CA1349" s="122">
        <v>8.7781217999999994E-8</v>
      </c>
      <c r="CB1349" s="122">
        <v>2.3857551999999998E-6</v>
      </c>
      <c r="CC1349" s="122">
        <v>3.8044880000000002E-8</v>
      </c>
      <c r="CD1349" s="111">
        <v>0</v>
      </c>
      <c r="CE1349" s="154"/>
      <c r="CF1349" s="173"/>
      <c r="CG1349" s="170" t="s">
        <v>8546</v>
      </c>
      <c r="CK1349" s="100"/>
      <c r="CR1349" s="41"/>
      <c r="CS1349" s="41"/>
      <c r="CT1349" s="41"/>
      <c r="CU1349" s="41"/>
      <c r="CV1349" s="41"/>
      <c r="CW1349" s="41"/>
    </row>
    <row r="1350" spans="1:101" ht="14.5" customHeight="1">
      <c r="A1350" s="41" t="s">
        <v>9313</v>
      </c>
      <c r="B1350" s="119" t="s">
        <v>8946</v>
      </c>
      <c r="C1350" s="120" t="str">
        <f t="shared" si="560"/>
        <v>B.044.01.170</v>
      </c>
      <c r="D1350" s="135" t="s">
        <v>8944</v>
      </c>
      <c r="E1350" s="119" t="s">
        <v>8526</v>
      </c>
      <c r="F1350" s="118" t="str">
        <f t="shared" si="561"/>
        <v>Electricity French Polynesia production</v>
      </c>
      <c r="G1350" s="118">
        <f t="shared" si="562"/>
        <v>2.7996584880000001E-2</v>
      </c>
      <c r="H1350" s="118">
        <f t="shared" si="563"/>
        <v>1.93725992E-3</v>
      </c>
      <c r="I1350" s="118">
        <f t="shared" si="564"/>
        <v>5.8768750000000002E-3</v>
      </c>
      <c r="J1350" s="326">
        <f t="shared" si="565"/>
        <v>1.3800495999999999E-4</v>
      </c>
      <c r="K1350" s="118">
        <v>2.0044445000000001E-2</v>
      </c>
      <c r="L1350" s="118">
        <v>4.6230693000000002E-3</v>
      </c>
      <c r="M1350" s="118">
        <v>1.2538057E-3</v>
      </c>
      <c r="N1350" s="118">
        <v>1.0533694000000001E-3</v>
      </c>
      <c r="O1350" s="118">
        <v>8.8389052000000001E-4</v>
      </c>
      <c r="P1350" s="118">
        <v>0</v>
      </c>
      <c r="Q1350" s="118">
        <v>0</v>
      </c>
      <c r="R1350" s="118">
        <v>0</v>
      </c>
      <c r="S1350" s="118">
        <v>1.3800495999999999E-4</v>
      </c>
      <c r="T1350" s="118">
        <v>0</v>
      </c>
      <c r="U1350" s="118">
        <v>0</v>
      </c>
      <c r="V1350" s="118">
        <v>0</v>
      </c>
      <c r="W1350" s="118">
        <v>0</v>
      </c>
      <c r="X1350" s="118">
        <v>0</v>
      </c>
      <c r="Y1350" s="41"/>
      <c r="Z1350" s="327">
        <f t="shared" si="566"/>
        <v>0.1507101127819549</v>
      </c>
      <c r="AA1350" s="41"/>
      <c r="AB1350" s="111">
        <v>2.4269007</v>
      </c>
      <c r="AC1350" s="111">
        <v>2.0810360000000001</v>
      </c>
      <c r="AD1350" s="111">
        <v>0</v>
      </c>
      <c r="AE1350" s="111">
        <v>0</v>
      </c>
      <c r="AF1350" s="111">
        <v>0</v>
      </c>
      <c r="AG1350" s="111">
        <v>7.5187967999999994E-2</v>
      </c>
      <c r="AH1350" s="111">
        <v>0.27067670999999999</v>
      </c>
      <c r="AI1350" s="41"/>
      <c r="AJ1350" s="114">
        <v>4.4557153000000004E-3</v>
      </c>
      <c r="AK1350" s="114">
        <v>4.1658321E-3</v>
      </c>
      <c r="AL1350" s="114">
        <v>1.5010843E-4</v>
      </c>
      <c r="AM1350" s="114">
        <v>1.3977481E-4</v>
      </c>
      <c r="AN1350" s="113">
        <f t="shared" si="567"/>
        <v>2.4975011846000001E-7</v>
      </c>
      <c r="AO1350" s="112">
        <f t="shared" si="568"/>
        <v>5.5513471432400002E-10</v>
      </c>
      <c r="AP1350" s="112">
        <f t="shared" si="569"/>
        <v>1.9576303421300002E-2</v>
      </c>
      <c r="AQ1350" s="328">
        <v>1.3985897999999999E-7</v>
      </c>
      <c r="AR1350" s="328">
        <v>4.2198830999999998E-10</v>
      </c>
      <c r="AS1350" s="328">
        <v>1.1529323999999999E-14</v>
      </c>
      <c r="AT1350" s="329">
        <v>0</v>
      </c>
      <c r="AU1350" s="329">
        <v>0</v>
      </c>
      <c r="AV1350" s="328">
        <v>1.5662846E-10</v>
      </c>
      <c r="AW1350" s="328">
        <v>1.0973451000000001E-7</v>
      </c>
      <c r="AX1350" s="328">
        <v>2.2203375000000001E-11</v>
      </c>
      <c r="AY1350" s="328">
        <v>1.109315E-10</v>
      </c>
      <c r="AZ1350" s="329">
        <v>0</v>
      </c>
      <c r="BA1350" s="329">
        <v>0</v>
      </c>
      <c r="BB1350" s="329">
        <v>0</v>
      </c>
      <c r="BC1350" s="329">
        <v>0</v>
      </c>
      <c r="BD1350" s="329">
        <v>0</v>
      </c>
      <c r="BE1350" s="329">
        <v>0</v>
      </c>
      <c r="BF1350" s="329">
        <v>0</v>
      </c>
      <c r="BG1350" s="329">
        <v>0</v>
      </c>
      <c r="BH1350" s="328">
        <v>2.7854212999999998E-6</v>
      </c>
      <c r="BI1350" s="329">
        <v>1.9573518000000002E-2</v>
      </c>
      <c r="BJ1350" s="329">
        <v>0</v>
      </c>
      <c r="BK1350" s="329">
        <v>0</v>
      </c>
      <c r="BL1350" s="329">
        <v>0</v>
      </c>
      <c r="BM1350" s="41"/>
      <c r="BN1350" s="122">
        <v>9.4863320000000002E-6</v>
      </c>
      <c r="BO1350" s="122">
        <v>8.1636162000000004E-7</v>
      </c>
      <c r="BP1350" s="122">
        <v>4.2021977999999998E-6</v>
      </c>
      <c r="BQ1350" s="111">
        <v>0</v>
      </c>
      <c r="BR1350" s="122">
        <v>1.3880044999999999E-6</v>
      </c>
      <c r="BS1350" s="122">
        <v>1.0139835E-7</v>
      </c>
      <c r="BT1350" s="111">
        <v>0</v>
      </c>
      <c r="BU1350" s="122">
        <v>1.5390088000000001E-7</v>
      </c>
      <c r="BV1350" s="111">
        <v>0</v>
      </c>
      <c r="BW1350" s="111">
        <v>0</v>
      </c>
      <c r="BX1350" s="111">
        <v>0</v>
      </c>
      <c r="BY1350" s="111">
        <v>0</v>
      </c>
      <c r="BZ1350" s="111">
        <v>0</v>
      </c>
      <c r="CA1350" s="122">
        <v>2.4512528E-7</v>
      </c>
      <c r="CB1350" s="122">
        <v>2.5127845E-6</v>
      </c>
      <c r="CC1350" s="122">
        <v>6.6559088999999999E-8</v>
      </c>
      <c r="CD1350" s="111">
        <v>0</v>
      </c>
      <c r="CE1350" s="154"/>
      <c r="CF1350" s="173"/>
      <c r="CG1350" s="170" t="s">
        <v>8546</v>
      </c>
      <c r="CK1350" s="100"/>
      <c r="CR1350" s="41"/>
      <c r="CS1350" s="41"/>
      <c r="CT1350" s="41"/>
      <c r="CU1350" s="41"/>
      <c r="CV1350" s="41"/>
      <c r="CW1350" s="41"/>
    </row>
    <row r="1351" spans="1:101" ht="14.5" customHeight="1">
      <c r="A1351" s="41" t="s">
        <v>9310</v>
      </c>
      <c r="B1351" s="119" t="s">
        <v>8946</v>
      </c>
      <c r="C1351" s="120" t="str">
        <f t="shared" si="560"/>
        <v>B.044.01.171</v>
      </c>
      <c r="D1351" s="135" t="s">
        <v>8944</v>
      </c>
      <c r="E1351" s="119" t="s">
        <v>8526</v>
      </c>
      <c r="F1351" s="118" t="str">
        <f t="shared" si="561"/>
        <v>Electricity Gabon production</v>
      </c>
      <c r="G1351" s="118">
        <f t="shared" si="562"/>
        <v>2.2935021707999999E-2</v>
      </c>
      <c r="H1351" s="118">
        <f t="shared" si="563"/>
        <v>1.61144397E-3</v>
      </c>
      <c r="I1351" s="118">
        <f t="shared" si="564"/>
        <v>4.8328234000000001E-3</v>
      </c>
      <c r="J1351" s="326">
        <f t="shared" si="565"/>
        <v>8.8734337999999999E-5</v>
      </c>
      <c r="K1351" s="118">
        <v>1.640202E-2</v>
      </c>
      <c r="L1351" s="118">
        <v>3.7851703000000001E-3</v>
      </c>
      <c r="M1351" s="118">
        <v>1.0476531E-3</v>
      </c>
      <c r="N1351" s="118">
        <v>8.8017290000000001E-4</v>
      </c>
      <c r="O1351" s="118">
        <v>7.3127106999999996E-4</v>
      </c>
      <c r="P1351" s="118">
        <v>0</v>
      </c>
      <c r="Q1351" s="118">
        <v>0</v>
      </c>
      <c r="R1351" s="118">
        <v>0</v>
      </c>
      <c r="S1351" s="330">
        <v>8.8734337999999999E-5</v>
      </c>
      <c r="T1351" s="118">
        <v>0</v>
      </c>
      <c r="U1351" s="118">
        <v>0</v>
      </c>
      <c r="V1351" s="118">
        <v>0</v>
      </c>
      <c r="W1351" s="118">
        <v>0</v>
      </c>
      <c r="X1351" s="118">
        <v>0</v>
      </c>
      <c r="Y1351" s="41"/>
      <c r="Z1351" s="327">
        <f t="shared" si="566"/>
        <v>0.12332345864661654</v>
      </c>
      <c r="AA1351" s="41"/>
      <c r="AB1351" s="111">
        <v>2.1877474000000001</v>
      </c>
      <c r="AC1351" s="111">
        <v>1.7188896</v>
      </c>
      <c r="AD1351" s="111">
        <v>0</v>
      </c>
      <c r="AE1351" s="111">
        <v>0</v>
      </c>
      <c r="AF1351" s="111">
        <v>9.1932895000000001E-3</v>
      </c>
      <c r="AG1351" s="111">
        <v>0</v>
      </c>
      <c r="AH1351" s="111">
        <v>0.45966442000000002</v>
      </c>
      <c r="AI1351" s="41"/>
      <c r="AJ1351" s="114">
        <v>3.6535226E-3</v>
      </c>
      <c r="AK1351" s="114">
        <v>3.4150664000000002E-3</v>
      </c>
      <c r="AL1351" s="114">
        <v>1.2300892000000001E-4</v>
      </c>
      <c r="AM1351" s="114">
        <v>1.1544725E-4</v>
      </c>
      <c r="AN1351" s="113">
        <f t="shared" si="567"/>
        <v>2.0474019137999999E-7</v>
      </c>
      <c r="AO1351" s="112">
        <f t="shared" si="568"/>
        <v>4.5491463724469997E-10</v>
      </c>
      <c r="AP1351" s="112">
        <f t="shared" si="569"/>
        <v>1.61690829683E-2</v>
      </c>
      <c r="AQ1351" s="328">
        <v>1.1444417E-7</v>
      </c>
      <c r="AR1351" s="328">
        <v>3.4530569E-10</v>
      </c>
      <c r="AS1351" s="328">
        <v>9.4342447E-15</v>
      </c>
      <c r="AT1351" s="329">
        <v>0</v>
      </c>
      <c r="AU1351" s="329">
        <v>0</v>
      </c>
      <c r="AV1351" s="328">
        <v>1.3087537999999999E-10</v>
      </c>
      <c r="AW1351" s="328">
        <v>9.0165146000000001E-8</v>
      </c>
      <c r="AX1351" s="328">
        <v>1.8552664E-11</v>
      </c>
      <c r="AY1351" s="328">
        <v>9.1046848999999995E-11</v>
      </c>
      <c r="AZ1351" s="329">
        <v>0</v>
      </c>
      <c r="BA1351" s="329">
        <v>0</v>
      </c>
      <c r="BB1351" s="329">
        <v>0</v>
      </c>
      <c r="BC1351" s="329">
        <v>0</v>
      </c>
      <c r="BD1351" s="329">
        <v>0</v>
      </c>
      <c r="BE1351" s="329">
        <v>0</v>
      </c>
      <c r="BF1351" s="329">
        <v>0</v>
      </c>
      <c r="BG1351" s="329">
        <v>0</v>
      </c>
      <c r="BH1351" s="328">
        <v>1.7909683000000001E-6</v>
      </c>
      <c r="BI1351" s="329">
        <v>1.6167292E-2</v>
      </c>
      <c r="BJ1351" s="329">
        <v>0</v>
      </c>
      <c r="BK1351" s="329">
        <v>0</v>
      </c>
      <c r="BL1351" s="329">
        <v>0</v>
      </c>
      <c r="BM1351" s="41"/>
      <c r="BN1351" s="122">
        <v>7.7890054999999995E-6</v>
      </c>
      <c r="BO1351" s="122">
        <v>6.7079224000000001E-7</v>
      </c>
      <c r="BP1351" s="122">
        <v>3.4385853E-6</v>
      </c>
      <c r="BQ1351" s="111">
        <v>0</v>
      </c>
      <c r="BR1351" s="122">
        <v>1.1439198999999999E-6</v>
      </c>
      <c r="BS1351" s="122">
        <v>8.4726286999999996E-8</v>
      </c>
      <c r="BT1351" s="111">
        <v>0</v>
      </c>
      <c r="BU1351" s="122">
        <v>1.2859627E-7</v>
      </c>
      <c r="BV1351" s="111">
        <v>0</v>
      </c>
      <c r="BW1351" s="111">
        <v>0</v>
      </c>
      <c r="BX1351" s="111">
        <v>0</v>
      </c>
      <c r="BY1351" s="111">
        <v>0</v>
      </c>
      <c r="BZ1351" s="111">
        <v>0</v>
      </c>
      <c r="CA1351" s="122">
        <v>2.0408518000000001E-7</v>
      </c>
      <c r="CB1351" s="122">
        <v>2.0755042999999998E-6</v>
      </c>
      <c r="CC1351" s="122">
        <v>4.2796117999999999E-8</v>
      </c>
      <c r="CD1351" s="111">
        <v>0</v>
      </c>
      <c r="CE1351" s="154"/>
      <c r="CF1351" s="173"/>
      <c r="CG1351" s="170" t="s">
        <v>8546</v>
      </c>
      <c r="CK1351" s="100"/>
      <c r="CR1351" s="41"/>
      <c r="CS1351" s="41"/>
      <c r="CT1351" s="41"/>
      <c r="CU1351" s="41"/>
      <c r="CV1351" s="41"/>
      <c r="CW1351" s="41"/>
    </row>
    <row r="1352" spans="1:101" ht="14.5" customHeight="1">
      <c r="A1352" s="41" t="s">
        <v>9307</v>
      </c>
      <c r="B1352" s="119" t="s">
        <v>8946</v>
      </c>
      <c r="C1352" s="120" t="str">
        <f t="shared" si="560"/>
        <v>B.044.01.172</v>
      </c>
      <c r="D1352" s="135" t="s">
        <v>8944</v>
      </c>
      <c r="E1352" s="119" t="s">
        <v>8526</v>
      </c>
      <c r="F1352" s="118" t="str">
        <f t="shared" si="561"/>
        <v>Electricity Gambia production</v>
      </c>
      <c r="G1352" s="118">
        <f t="shared" si="562"/>
        <v>4.0922396399999998E-2</v>
      </c>
      <c r="H1352" s="118">
        <f t="shared" si="563"/>
        <v>2.8650435999999996E-3</v>
      </c>
      <c r="I1352" s="118">
        <f t="shared" si="564"/>
        <v>8.6645457999999995E-3</v>
      </c>
      <c r="J1352" s="326">
        <f t="shared" si="565"/>
        <v>0</v>
      </c>
      <c r="K1352" s="118">
        <v>2.9392807E-2</v>
      </c>
      <c r="L1352" s="118">
        <v>6.8177300999999997E-3</v>
      </c>
      <c r="M1352" s="118">
        <v>1.8468156999999999E-3</v>
      </c>
      <c r="N1352" s="118">
        <v>1.5515794999999999E-3</v>
      </c>
      <c r="O1352" s="118">
        <v>1.3134640999999999E-3</v>
      </c>
      <c r="P1352" s="118">
        <v>0</v>
      </c>
      <c r="Q1352" s="118">
        <v>0</v>
      </c>
      <c r="R1352" s="118">
        <v>0</v>
      </c>
      <c r="S1352" s="118">
        <v>0</v>
      </c>
      <c r="T1352" s="118">
        <v>0</v>
      </c>
      <c r="U1352" s="118">
        <v>0</v>
      </c>
      <c r="V1352" s="118">
        <v>0</v>
      </c>
      <c r="W1352" s="118">
        <v>0</v>
      </c>
      <c r="X1352" s="118">
        <v>0</v>
      </c>
      <c r="Y1352" s="41"/>
      <c r="Z1352" s="327">
        <f t="shared" si="566"/>
        <v>0.22099854887218043</v>
      </c>
      <c r="AA1352" s="41"/>
      <c r="AB1352" s="111">
        <v>3.0994152000000001</v>
      </c>
      <c r="AC1352" s="111">
        <v>3.0994152000000001</v>
      </c>
      <c r="AD1352" s="111">
        <v>0</v>
      </c>
      <c r="AE1352" s="111">
        <v>0</v>
      </c>
      <c r="AF1352" s="111">
        <v>0</v>
      </c>
      <c r="AG1352" s="111">
        <v>0</v>
      </c>
      <c r="AH1352" s="111">
        <v>0</v>
      </c>
      <c r="AI1352" s="41"/>
      <c r="AJ1352" s="114">
        <v>6.5547851999999997E-3</v>
      </c>
      <c r="AK1352" s="114">
        <v>6.1262399000000002E-3</v>
      </c>
      <c r="AL1352" s="114">
        <v>2.2039967000000001E-4</v>
      </c>
      <c r="AM1352" s="114">
        <v>2.0814561E-4</v>
      </c>
      <c r="AN1352" s="113">
        <f t="shared" si="567"/>
        <v>3.6728056872000001E-7</v>
      </c>
      <c r="AO1352" s="112">
        <f t="shared" si="568"/>
        <v>8.1508754938899991E-10</v>
      </c>
      <c r="AP1352" s="112">
        <f t="shared" si="569"/>
        <v>2.9152047E-2</v>
      </c>
      <c r="AQ1352" s="328">
        <v>2.0508666E-7</v>
      </c>
      <c r="AR1352" s="328">
        <v>6.1879595000000003E-10</v>
      </c>
      <c r="AS1352" s="328">
        <v>1.6906389000000001E-14</v>
      </c>
      <c r="AT1352" s="329">
        <v>0</v>
      </c>
      <c r="AU1352" s="329">
        <v>0</v>
      </c>
      <c r="AV1352" s="328">
        <v>2.3070872000000001E-10</v>
      </c>
      <c r="AW1352" s="328">
        <v>1.6196319999999999E-7</v>
      </c>
      <c r="AX1352" s="328">
        <v>3.2704862999999997E-11</v>
      </c>
      <c r="AY1352" s="328">
        <v>1.6356983E-10</v>
      </c>
      <c r="AZ1352" s="329">
        <v>0</v>
      </c>
      <c r="BA1352" s="329">
        <v>0</v>
      </c>
      <c r="BB1352" s="329">
        <v>0</v>
      </c>
      <c r="BC1352" s="329">
        <v>0</v>
      </c>
      <c r="BD1352" s="329">
        <v>0</v>
      </c>
      <c r="BE1352" s="329">
        <v>0</v>
      </c>
      <c r="BF1352" s="329">
        <v>0</v>
      </c>
      <c r="BG1352" s="329">
        <v>0</v>
      </c>
      <c r="BH1352" s="329">
        <v>0</v>
      </c>
      <c r="BI1352" s="329">
        <v>2.9152047E-2</v>
      </c>
      <c r="BJ1352" s="329">
        <v>0</v>
      </c>
      <c r="BK1352" s="329">
        <v>0</v>
      </c>
      <c r="BL1352" s="329">
        <v>0</v>
      </c>
      <c r="BM1352" s="41"/>
      <c r="BN1352" s="122">
        <v>1.3901083999999999E-5</v>
      </c>
      <c r="BO1352" s="122">
        <v>1.2036554999999999E-6</v>
      </c>
      <c r="BP1352" s="122">
        <v>6.1620259999999999E-6</v>
      </c>
      <c r="BQ1352" s="111">
        <v>0</v>
      </c>
      <c r="BR1352" s="122">
        <v>2.0557718000000001E-6</v>
      </c>
      <c r="BS1352" s="122">
        <v>1.4935652999999999E-7</v>
      </c>
      <c r="BT1352" s="111">
        <v>0</v>
      </c>
      <c r="BU1352" s="122">
        <v>2.2669108E-7</v>
      </c>
      <c r="BV1352" s="111">
        <v>0</v>
      </c>
      <c r="BW1352" s="111">
        <v>0</v>
      </c>
      <c r="BX1352" s="111">
        <v>0</v>
      </c>
      <c r="BY1352" s="111">
        <v>0</v>
      </c>
      <c r="BZ1352" s="111">
        <v>0</v>
      </c>
      <c r="CA1352" s="122">
        <v>3.6113836E-7</v>
      </c>
      <c r="CB1352" s="122">
        <v>3.7424447999999998E-6</v>
      </c>
      <c r="CC1352" s="111">
        <v>0</v>
      </c>
      <c r="CD1352" s="111">
        <v>0</v>
      </c>
      <c r="CE1352" s="154"/>
      <c r="CF1352" s="173"/>
      <c r="CG1352" s="170" t="s">
        <v>8546</v>
      </c>
      <c r="CK1352" s="100"/>
      <c r="CO1352" s="41"/>
      <c r="CP1352" s="41"/>
      <c r="CQ1352" s="41"/>
      <c r="CR1352" s="41"/>
      <c r="CS1352" s="41"/>
      <c r="CT1352" s="41"/>
      <c r="CU1352" s="41"/>
      <c r="CV1352" s="41"/>
      <c r="CW1352" s="41"/>
    </row>
    <row r="1353" spans="1:101" ht="14.5" customHeight="1">
      <c r="A1353" s="41" t="s">
        <v>9304</v>
      </c>
      <c r="B1353" s="119" t="s">
        <v>8946</v>
      </c>
      <c r="C1353" s="120" t="str">
        <f t="shared" si="560"/>
        <v>B.044.01.173</v>
      </c>
      <c r="D1353" s="135" t="s">
        <v>8944</v>
      </c>
      <c r="E1353" s="119" t="s">
        <v>8526</v>
      </c>
      <c r="F1353" s="118" t="str">
        <f t="shared" si="561"/>
        <v>Electricity Georgia (country) production</v>
      </c>
      <c r="G1353" s="118">
        <f t="shared" si="562"/>
        <v>8.7143606700000008E-3</v>
      </c>
      <c r="H1353" s="118">
        <f t="shared" si="563"/>
        <v>9.8415597000000004E-4</v>
      </c>
      <c r="I1353" s="118">
        <f t="shared" si="564"/>
        <v>1.4546767399999999E-3</v>
      </c>
      <c r="J1353" s="326">
        <f t="shared" si="565"/>
        <v>1.5544556E-4</v>
      </c>
      <c r="K1353" s="118">
        <v>6.1200823999999999E-3</v>
      </c>
      <c r="L1353" s="118">
        <v>6.613217E-4</v>
      </c>
      <c r="M1353" s="118">
        <v>7.9335503999999999E-4</v>
      </c>
      <c r="N1353" s="118">
        <v>6.6652750000000005E-4</v>
      </c>
      <c r="O1353" s="118">
        <v>3.1762846999999999E-4</v>
      </c>
      <c r="P1353" s="118">
        <v>0</v>
      </c>
      <c r="Q1353" s="118">
        <v>0</v>
      </c>
      <c r="R1353" s="118">
        <v>0</v>
      </c>
      <c r="S1353" s="118">
        <v>1.5544556E-4</v>
      </c>
      <c r="T1353" s="118">
        <v>0</v>
      </c>
      <c r="U1353" s="118">
        <v>0</v>
      </c>
      <c r="V1353" s="118">
        <v>0</v>
      </c>
      <c r="W1353" s="118">
        <v>0</v>
      </c>
      <c r="X1353" s="118">
        <v>0</v>
      </c>
      <c r="Y1353" s="41"/>
      <c r="Z1353" s="327">
        <f t="shared" si="566"/>
        <v>4.6015657142857137E-2</v>
      </c>
      <c r="AA1353" s="41"/>
      <c r="AB1353" s="111">
        <v>1.3583532</v>
      </c>
      <c r="AC1353" s="111">
        <v>0.55631286000000002</v>
      </c>
      <c r="AD1353" s="111">
        <v>0</v>
      </c>
      <c r="AE1353" s="111">
        <v>0</v>
      </c>
      <c r="AF1353" s="111">
        <v>0</v>
      </c>
      <c r="AG1353" s="111">
        <v>5.9136604000000004E-3</v>
      </c>
      <c r="AH1353" s="111">
        <v>0.79612662999999995</v>
      </c>
      <c r="AI1353" s="41"/>
      <c r="AJ1353" s="114">
        <v>1.1959295E-3</v>
      </c>
      <c r="AK1353" s="114">
        <v>1.1230757000000001E-3</v>
      </c>
      <c r="AL1353" s="121">
        <v>4.4669124999999997E-5</v>
      </c>
      <c r="AM1353" s="121">
        <v>2.8184763E-5</v>
      </c>
      <c r="AN1353" s="113">
        <f t="shared" si="567"/>
        <v>6.7330675845999999E-8</v>
      </c>
      <c r="AO1353" s="112">
        <f t="shared" si="568"/>
        <v>1.6519646719770001E-10</v>
      </c>
      <c r="AP1353" s="112">
        <f t="shared" si="569"/>
        <v>3.9474457334000004E-3</v>
      </c>
      <c r="AQ1353" s="328">
        <v>4.2702529999999998E-8</v>
      </c>
      <c r="AR1353" s="328">
        <v>1.2884384000000001E-10</v>
      </c>
      <c r="AS1353" s="328">
        <v>3.5201976999999999E-15</v>
      </c>
      <c r="AT1353" s="329">
        <v>0</v>
      </c>
      <c r="AU1353" s="329">
        <v>0</v>
      </c>
      <c r="AV1353" s="328">
        <v>9.9107846000000005E-11</v>
      </c>
      <c r="AW1353" s="328">
        <v>2.4529038E-8</v>
      </c>
      <c r="AX1353" s="328">
        <v>1.4049354E-11</v>
      </c>
      <c r="AY1353" s="328">
        <v>2.2299752999999999E-11</v>
      </c>
      <c r="AZ1353" s="329">
        <v>0</v>
      </c>
      <c r="BA1353" s="329">
        <v>0</v>
      </c>
      <c r="BB1353" s="329">
        <v>0</v>
      </c>
      <c r="BC1353" s="329">
        <v>0</v>
      </c>
      <c r="BD1353" s="329">
        <v>0</v>
      </c>
      <c r="BE1353" s="329">
        <v>0</v>
      </c>
      <c r="BF1353" s="329">
        <v>0</v>
      </c>
      <c r="BG1353" s="329">
        <v>0</v>
      </c>
      <c r="BH1353" s="328">
        <v>3.1374333999999998E-6</v>
      </c>
      <c r="BI1353" s="329">
        <v>3.9443083000000002E-3</v>
      </c>
      <c r="BJ1353" s="329">
        <v>0</v>
      </c>
      <c r="BK1353" s="329">
        <v>0</v>
      </c>
      <c r="BL1353" s="329">
        <v>0</v>
      </c>
      <c r="BM1353" s="41"/>
      <c r="BN1353" s="122">
        <v>2.8710427E-6</v>
      </c>
      <c r="BO1353" s="122">
        <v>1.8637025E-7</v>
      </c>
      <c r="BP1353" s="122">
        <v>1.2830386000000001E-6</v>
      </c>
      <c r="BQ1353" s="111">
        <v>0</v>
      </c>
      <c r="BR1353" s="122">
        <v>3.8997752000000001E-7</v>
      </c>
      <c r="BS1353" s="122">
        <v>6.4160574999999995E-8</v>
      </c>
      <c r="BT1353" s="111">
        <v>0</v>
      </c>
      <c r="BU1353" s="122">
        <v>9.7381945999999994E-8</v>
      </c>
      <c r="BV1353" s="111">
        <v>0</v>
      </c>
      <c r="BW1353" s="111">
        <v>0</v>
      </c>
      <c r="BX1353" s="111">
        <v>0</v>
      </c>
      <c r="BY1353" s="111">
        <v>0</v>
      </c>
      <c r="BZ1353" s="111">
        <v>0</v>
      </c>
      <c r="CA1353" s="122">
        <v>1.3367127999999999E-7</v>
      </c>
      <c r="CB1353" s="122">
        <v>6.4147189000000001E-7</v>
      </c>
      <c r="CC1353" s="122">
        <v>7.4970600999999999E-8</v>
      </c>
      <c r="CD1353" s="111">
        <v>0</v>
      </c>
      <c r="CE1353" s="154"/>
      <c r="CF1353" s="173"/>
      <c r="CG1353" s="170" t="s">
        <v>8546</v>
      </c>
      <c r="CK1353" s="100"/>
      <c r="CN1353" s="41"/>
      <c r="CO1353" s="41"/>
      <c r="CP1353" s="41"/>
      <c r="CQ1353" s="41"/>
      <c r="CR1353" s="41"/>
      <c r="CS1353" s="41"/>
      <c r="CT1353" s="41"/>
      <c r="CU1353" s="41"/>
      <c r="CV1353" s="41"/>
      <c r="CW1353" s="41"/>
    </row>
    <row r="1354" spans="1:101" ht="14.5" customHeight="1">
      <c r="A1354" s="41" t="s">
        <v>9301</v>
      </c>
      <c r="B1354" s="119" t="s">
        <v>8946</v>
      </c>
      <c r="C1354" s="120" t="str">
        <f t="shared" si="560"/>
        <v>B.044.01.174</v>
      </c>
      <c r="D1354" s="135" t="s">
        <v>8944</v>
      </c>
      <c r="E1354" s="119" t="s">
        <v>8526</v>
      </c>
      <c r="F1354" s="118" t="str">
        <f t="shared" si="561"/>
        <v>Electricity Ghana production</v>
      </c>
      <c r="G1354" s="118">
        <f t="shared" si="562"/>
        <v>2.3864844374000001E-2</v>
      </c>
      <c r="H1354" s="118">
        <f t="shared" si="563"/>
        <v>2.42657485E-3</v>
      </c>
      <c r="I1354" s="118">
        <f t="shared" si="564"/>
        <v>4.3108937000000003E-3</v>
      </c>
      <c r="J1354" s="326">
        <f t="shared" si="565"/>
        <v>7.3440824000000002E-5</v>
      </c>
      <c r="K1354" s="118">
        <v>1.7053934999999999E-2</v>
      </c>
      <c r="L1354" s="118">
        <v>2.4433819E-3</v>
      </c>
      <c r="M1354" s="118">
        <v>1.8675117999999999E-3</v>
      </c>
      <c r="N1354" s="118">
        <v>1.5689670999999999E-3</v>
      </c>
      <c r="O1354" s="118">
        <v>8.5760774999999996E-4</v>
      </c>
      <c r="P1354" s="118">
        <v>0</v>
      </c>
      <c r="Q1354" s="118">
        <v>0</v>
      </c>
      <c r="R1354" s="118">
        <v>0</v>
      </c>
      <c r="S1354" s="330">
        <v>7.3440824000000002E-5</v>
      </c>
      <c r="T1354" s="118">
        <v>0</v>
      </c>
      <c r="U1354" s="118">
        <v>0</v>
      </c>
      <c r="V1354" s="118">
        <v>0</v>
      </c>
      <c r="W1354" s="118">
        <v>0</v>
      </c>
      <c r="X1354" s="118">
        <v>0</v>
      </c>
      <c r="Y1354" s="41"/>
      <c r="Z1354" s="327">
        <f t="shared" si="566"/>
        <v>0.12822507518796991</v>
      </c>
      <c r="AA1354" s="41"/>
      <c r="AB1354" s="111">
        <v>2.0106240999999998</v>
      </c>
      <c r="AC1354" s="111">
        <v>1.6434854999999999</v>
      </c>
      <c r="AD1354" s="111">
        <v>0</v>
      </c>
      <c r="AE1354" s="111">
        <v>0</v>
      </c>
      <c r="AF1354" s="111">
        <v>1.5087887000000001E-3</v>
      </c>
      <c r="AG1354" s="111">
        <v>3.0175774000000002E-3</v>
      </c>
      <c r="AH1354" s="111">
        <v>0.36261220999999999</v>
      </c>
      <c r="AI1354" s="41"/>
      <c r="AJ1354" s="114">
        <v>3.4658292999999998E-3</v>
      </c>
      <c r="AK1354" s="114">
        <v>3.2491500000000001E-3</v>
      </c>
      <c r="AL1354" s="114">
        <v>1.2529275E-4</v>
      </c>
      <c r="AM1354" s="121">
        <v>9.1386510000000004E-5</v>
      </c>
      <c r="AN1354" s="113">
        <f t="shared" si="567"/>
        <v>1.9479317012999999E-7</v>
      </c>
      <c r="AO1354" s="112">
        <f t="shared" si="568"/>
        <v>4.6336075521800003E-10</v>
      </c>
      <c r="AP1354" s="112">
        <f t="shared" si="569"/>
        <v>1.27992312919E-2</v>
      </c>
      <c r="AQ1354" s="328">
        <v>1.1899287E-7</v>
      </c>
      <c r="AR1354" s="328">
        <v>3.5903020000000001E-10</v>
      </c>
      <c r="AS1354" s="328">
        <v>9.809218E-15</v>
      </c>
      <c r="AT1354" s="329">
        <v>0</v>
      </c>
      <c r="AU1354" s="329">
        <v>0</v>
      </c>
      <c r="AV1354" s="328">
        <v>2.3329413000000002E-10</v>
      </c>
      <c r="AW1354" s="328">
        <v>7.5567006E-8</v>
      </c>
      <c r="AX1354" s="328">
        <v>3.3071365000000001E-11</v>
      </c>
      <c r="AY1354" s="328">
        <v>7.1249380999999998E-11</v>
      </c>
      <c r="AZ1354" s="329">
        <v>0</v>
      </c>
      <c r="BA1354" s="329">
        <v>0</v>
      </c>
      <c r="BB1354" s="329">
        <v>0</v>
      </c>
      <c r="BC1354" s="329">
        <v>0</v>
      </c>
      <c r="BD1354" s="329">
        <v>0</v>
      </c>
      <c r="BE1354" s="329">
        <v>0</v>
      </c>
      <c r="BF1354" s="329">
        <v>0</v>
      </c>
      <c r="BG1354" s="329">
        <v>0</v>
      </c>
      <c r="BH1354" s="328">
        <v>1.4822919E-6</v>
      </c>
      <c r="BI1354" s="329">
        <v>1.2797749000000001E-2</v>
      </c>
      <c r="BJ1354" s="329">
        <v>0</v>
      </c>
      <c r="BK1354" s="329">
        <v>0</v>
      </c>
      <c r="BL1354" s="329">
        <v>0</v>
      </c>
      <c r="BM1354" s="41"/>
      <c r="BN1354" s="122">
        <v>7.9268777000000003E-6</v>
      </c>
      <c r="BO1354" s="122">
        <v>5.6802157E-7</v>
      </c>
      <c r="BP1354" s="122">
        <v>3.5752552E-6</v>
      </c>
      <c r="BQ1354" s="111">
        <v>0</v>
      </c>
      <c r="BR1354" s="122">
        <v>1.1229022E-6</v>
      </c>
      <c r="BS1354" s="122">
        <v>1.5103028000000001E-7</v>
      </c>
      <c r="BT1354" s="111">
        <v>0</v>
      </c>
      <c r="BU1354" s="122">
        <v>2.2923146E-7</v>
      </c>
      <c r="BV1354" s="111">
        <v>0</v>
      </c>
      <c r="BW1354" s="111">
        <v>0</v>
      </c>
      <c r="BX1354" s="111">
        <v>0</v>
      </c>
      <c r="BY1354" s="111">
        <v>0</v>
      </c>
      <c r="BZ1354" s="111">
        <v>0</v>
      </c>
      <c r="CA1354" s="122">
        <v>3.2304881E-7</v>
      </c>
      <c r="CB1354" s="122">
        <v>1.9219679999999999E-6</v>
      </c>
      <c r="CC1354" s="122">
        <v>3.5420133999999999E-8</v>
      </c>
      <c r="CD1354" s="111">
        <v>0</v>
      </c>
      <c r="CE1354" s="154"/>
      <c r="CF1354" s="173"/>
      <c r="CG1354" s="170" t="s">
        <v>8546</v>
      </c>
      <c r="CK1354" s="100"/>
      <c r="CN1354" s="41"/>
      <c r="CO1354" s="41"/>
      <c r="CP1354" s="41"/>
      <c r="CQ1354" s="41"/>
      <c r="CR1354" s="41"/>
      <c r="CS1354" s="41"/>
      <c r="CT1354" s="41"/>
      <c r="CU1354" s="41"/>
      <c r="CV1354" s="41"/>
      <c r="CW1354" s="41"/>
    </row>
    <row r="1355" spans="1:101" ht="14.5" customHeight="1">
      <c r="A1355" s="41" t="s">
        <v>9298</v>
      </c>
      <c r="B1355" s="119" t="s">
        <v>8946</v>
      </c>
      <c r="C1355" s="120" t="str">
        <f t="shared" si="560"/>
        <v>B.044.01.175</v>
      </c>
      <c r="D1355" s="135" t="s">
        <v>8944</v>
      </c>
      <c r="E1355" s="119" t="s">
        <v>8526</v>
      </c>
      <c r="F1355" s="118" t="str">
        <f t="shared" si="561"/>
        <v>Electricity Greenland production</v>
      </c>
      <c r="G1355" s="118">
        <f t="shared" si="562"/>
        <v>7.2785293400000001E-3</v>
      </c>
      <c r="H1355" s="118">
        <f t="shared" si="563"/>
        <v>5.2050828999999996E-4</v>
      </c>
      <c r="I1355" s="118">
        <f t="shared" si="564"/>
        <v>1.49675125E-3</v>
      </c>
      <c r="J1355" s="326">
        <f t="shared" si="565"/>
        <v>1.6933470000000001E-4</v>
      </c>
      <c r="K1355" s="118">
        <v>5.0919351000000002E-3</v>
      </c>
      <c r="L1355" s="118">
        <v>1.1442239000000001E-3</v>
      </c>
      <c r="M1355" s="118">
        <v>3.5252735000000001E-4</v>
      </c>
      <c r="N1355" s="118">
        <v>2.9617153000000002E-4</v>
      </c>
      <c r="O1355" s="118">
        <v>2.2433676E-4</v>
      </c>
      <c r="P1355" s="118">
        <v>0</v>
      </c>
      <c r="Q1355" s="118">
        <v>0</v>
      </c>
      <c r="R1355" s="118">
        <v>0</v>
      </c>
      <c r="S1355" s="118">
        <v>1.6933470000000001E-4</v>
      </c>
      <c r="T1355" s="118">
        <v>0</v>
      </c>
      <c r="U1355" s="118">
        <v>0</v>
      </c>
      <c r="V1355" s="118">
        <v>0</v>
      </c>
      <c r="W1355" s="118">
        <v>0</v>
      </c>
      <c r="X1355" s="118">
        <v>0</v>
      </c>
      <c r="Y1355" s="41"/>
      <c r="Z1355" s="327">
        <f t="shared" si="566"/>
        <v>3.828522631578947E-2</v>
      </c>
      <c r="AA1355" s="41"/>
      <c r="AB1355" s="111">
        <v>1.3937621</v>
      </c>
      <c r="AC1355" s="111">
        <v>0.51656917999999996</v>
      </c>
      <c r="AD1355" s="111">
        <v>0</v>
      </c>
      <c r="AE1355" s="111">
        <v>0</v>
      </c>
      <c r="AF1355" s="111">
        <v>0</v>
      </c>
      <c r="AG1355" s="111">
        <v>0</v>
      </c>
      <c r="AH1355" s="111">
        <v>0.87719294999999997</v>
      </c>
      <c r="AI1355" s="41"/>
      <c r="AJ1355" s="114">
        <v>1.1274555E-3</v>
      </c>
      <c r="AK1355" s="114">
        <v>1.0545212E-3</v>
      </c>
      <c r="AL1355" s="121">
        <v>3.8218976000000002E-5</v>
      </c>
      <c r="AM1355" s="121">
        <v>3.4715336999999997E-5</v>
      </c>
      <c r="AN1355" s="113">
        <f t="shared" si="567"/>
        <v>6.3220692576999997E-8</v>
      </c>
      <c r="AO1355" s="112">
        <f t="shared" si="568"/>
        <v>1.413423610198E-10</v>
      </c>
      <c r="AP1355" s="112">
        <f t="shared" si="569"/>
        <v>4.8620920645000001E-3</v>
      </c>
      <c r="AQ1355" s="328">
        <v>3.552869E-8</v>
      </c>
      <c r="AR1355" s="328">
        <v>1.0719863E-10</v>
      </c>
      <c r="AS1355" s="328">
        <v>2.9288198000000002E-15</v>
      </c>
      <c r="AT1355" s="329">
        <v>0</v>
      </c>
      <c r="AU1355" s="329">
        <v>0</v>
      </c>
      <c r="AV1355" s="328">
        <v>4.4038577000000003E-11</v>
      </c>
      <c r="AW1355" s="328">
        <v>2.7647963999999999E-8</v>
      </c>
      <c r="AX1355" s="328">
        <v>6.2428312000000003E-12</v>
      </c>
      <c r="AY1355" s="328">
        <v>2.7897971E-11</v>
      </c>
      <c r="AZ1355" s="329">
        <v>0</v>
      </c>
      <c r="BA1355" s="329">
        <v>0</v>
      </c>
      <c r="BB1355" s="329">
        <v>0</v>
      </c>
      <c r="BC1355" s="329">
        <v>0</v>
      </c>
      <c r="BD1355" s="329">
        <v>0</v>
      </c>
      <c r="BE1355" s="329">
        <v>0</v>
      </c>
      <c r="BF1355" s="329">
        <v>0</v>
      </c>
      <c r="BG1355" s="329">
        <v>0</v>
      </c>
      <c r="BH1355" s="328">
        <v>3.4177645000000001E-6</v>
      </c>
      <c r="BI1355" s="329">
        <v>4.8586743E-3</v>
      </c>
      <c r="BJ1355" s="329">
        <v>0</v>
      </c>
      <c r="BK1355" s="329">
        <v>0</v>
      </c>
      <c r="BL1355" s="329">
        <v>0</v>
      </c>
      <c r="BM1355" s="41"/>
      <c r="BN1355" s="122">
        <v>2.4688856000000001E-6</v>
      </c>
      <c r="BO1355" s="122">
        <v>2.0683574E-7</v>
      </c>
      <c r="BP1355" s="122">
        <v>1.0674937E-6</v>
      </c>
      <c r="BQ1355" s="111">
        <v>0</v>
      </c>
      <c r="BR1355" s="122">
        <v>3.4991717E-7</v>
      </c>
      <c r="BS1355" s="122">
        <v>2.8509755E-8</v>
      </c>
      <c r="BT1355" s="111">
        <v>0</v>
      </c>
      <c r="BU1355" s="122">
        <v>4.3271672999999997E-8</v>
      </c>
      <c r="BV1355" s="111">
        <v>0</v>
      </c>
      <c r="BW1355" s="111">
        <v>0</v>
      </c>
      <c r="BX1355" s="111">
        <v>0</v>
      </c>
      <c r="BY1355" s="111">
        <v>0</v>
      </c>
      <c r="BZ1355" s="111">
        <v>0</v>
      </c>
      <c r="CA1355" s="122">
        <v>6.7447507999999998E-8</v>
      </c>
      <c r="CB1355" s="122">
        <v>6.2374077999999997E-7</v>
      </c>
      <c r="CC1355" s="122">
        <v>8.1669259000000001E-8</v>
      </c>
      <c r="CD1355" s="111">
        <v>0</v>
      </c>
      <c r="CF1355" s="173"/>
      <c r="CG1355" s="170" t="s">
        <v>8546</v>
      </c>
      <c r="CK1355" s="100"/>
      <c r="CN1355" s="41"/>
      <c r="CO1355" s="41"/>
      <c r="CP1355" s="41"/>
      <c r="CQ1355" s="41"/>
      <c r="CR1355" s="41"/>
      <c r="CS1355" s="41"/>
      <c r="CT1355" s="41"/>
      <c r="CU1355" s="41"/>
      <c r="CV1355" s="41"/>
      <c r="CW1355" s="41"/>
    </row>
    <row r="1356" spans="1:101" ht="14.5" customHeight="1">
      <c r="A1356" s="41" t="s">
        <v>9295</v>
      </c>
      <c r="B1356" s="119" t="s">
        <v>8946</v>
      </c>
      <c r="C1356" s="120" t="str">
        <f t="shared" si="560"/>
        <v>B.044.01.176</v>
      </c>
      <c r="D1356" s="135" t="s">
        <v>8944</v>
      </c>
      <c r="E1356" s="119" t="s">
        <v>8526</v>
      </c>
      <c r="F1356" s="118" t="str">
        <f t="shared" si="561"/>
        <v>Electricity Grenada production</v>
      </c>
      <c r="G1356" s="118">
        <f t="shared" si="562"/>
        <v>4.0922396399999998E-2</v>
      </c>
      <c r="H1356" s="118">
        <f t="shared" si="563"/>
        <v>2.8650435999999996E-3</v>
      </c>
      <c r="I1356" s="118">
        <f t="shared" si="564"/>
        <v>8.6645457999999995E-3</v>
      </c>
      <c r="J1356" s="326">
        <f t="shared" si="565"/>
        <v>0</v>
      </c>
      <c r="K1356" s="118">
        <v>2.9392807E-2</v>
      </c>
      <c r="L1356" s="118">
        <v>6.8177300999999997E-3</v>
      </c>
      <c r="M1356" s="118">
        <v>1.8468156999999999E-3</v>
      </c>
      <c r="N1356" s="118">
        <v>1.5515794999999999E-3</v>
      </c>
      <c r="O1356" s="118">
        <v>1.3134640999999999E-3</v>
      </c>
      <c r="P1356" s="118">
        <v>0</v>
      </c>
      <c r="Q1356" s="118">
        <v>0</v>
      </c>
      <c r="R1356" s="118">
        <v>0</v>
      </c>
      <c r="S1356" s="118">
        <v>0</v>
      </c>
      <c r="T1356" s="118">
        <v>0</v>
      </c>
      <c r="U1356" s="118">
        <v>0</v>
      </c>
      <c r="V1356" s="118">
        <v>0</v>
      </c>
      <c r="W1356" s="118">
        <v>0</v>
      </c>
      <c r="X1356" s="118">
        <v>0</v>
      </c>
      <c r="Y1356" s="41"/>
      <c r="Z1356" s="327">
        <f t="shared" si="566"/>
        <v>0.22099854887218043</v>
      </c>
      <c r="AA1356" s="41"/>
      <c r="AB1356" s="111">
        <v>3.0994152000000001</v>
      </c>
      <c r="AC1356" s="111">
        <v>3.0994152000000001</v>
      </c>
      <c r="AD1356" s="111">
        <v>0</v>
      </c>
      <c r="AE1356" s="111">
        <v>0</v>
      </c>
      <c r="AF1356" s="111">
        <v>0</v>
      </c>
      <c r="AG1356" s="111">
        <v>0</v>
      </c>
      <c r="AH1356" s="111">
        <v>0</v>
      </c>
      <c r="AI1356" s="41"/>
      <c r="AJ1356" s="114">
        <v>6.5547851999999997E-3</v>
      </c>
      <c r="AK1356" s="114">
        <v>6.1262399000000002E-3</v>
      </c>
      <c r="AL1356" s="114">
        <v>2.2039967000000001E-4</v>
      </c>
      <c r="AM1356" s="114">
        <v>2.0814561E-4</v>
      </c>
      <c r="AN1356" s="113">
        <f t="shared" si="567"/>
        <v>3.6728056872000001E-7</v>
      </c>
      <c r="AO1356" s="112">
        <f t="shared" si="568"/>
        <v>8.1508754938899991E-10</v>
      </c>
      <c r="AP1356" s="112">
        <f t="shared" si="569"/>
        <v>2.9152047E-2</v>
      </c>
      <c r="AQ1356" s="328">
        <v>2.0508666E-7</v>
      </c>
      <c r="AR1356" s="328">
        <v>6.1879595000000003E-10</v>
      </c>
      <c r="AS1356" s="328">
        <v>1.6906389000000001E-14</v>
      </c>
      <c r="AT1356" s="329">
        <v>0</v>
      </c>
      <c r="AU1356" s="329">
        <v>0</v>
      </c>
      <c r="AV1356" s="328">
        <v>2.3070872000000001E-10</v>
      </c>
      <c r="AW1356" s="328">
        <v>1.6196319999999999E-7</v>
      </c>
      <c r="AX1356" s="328">
        <v>3.2704862999999997E-11</v>
      </c>
      <c r="AY1356" s="328">
        <v>1.6356983E-10</v>
      </c>
      <c r="AZ1356" s="329">
        <v>0</v>
      </c>
      <c r="BA1356" s="329">
        <v>0</v>
      </c>
      <c r="BB1356" s="329">
        <v>0</v>
      </c>
      <c r="BC1356" s="329">
        <v>0</v>
      </c>
      <c r="BD1356" s="329">
        <v>0</v>
      </c>
      <c r="BE1356" s="329">
        <v>0</v>
      </c>
      <c r="BF1356" s="329">
        <v>0</v>
      </c>
      <c r="BG1356" s="329">
        <v>0</v>
      </c>
      <c r="BH1356" s="329">
        <v>0</v>
      </c>
      <c r="BI1356" s="329">
        <v>2.9152047E-2</v>
      </c>
      <c r="BJ1356" s="329">
        <v>0</v>
      </c>
      <c r="BK1356" s="329">
        <v>0</v>
      </c>
      <c r="BL1356" s="329">
        <v>0</v>
      </c>
      <c r="BM1356" s="41"/>
      <c r="BN1356" s="122">
        <v>1.3901083999999999E-5</v>
      </c>
      <c r="BO1356" s="122">
        <v>1.2036554999999999E-6</v>
      </c>
      <c r="BP1356" s="122">
        <v>6.1620259999999999E-6</v>
      </c>
      <c r="BQ1356" s="111">
        <v>0</v>
      </c>
      <c r="BR1356" s="122">
        <v>2.0557718000000001E-6</v>
      </c>
      <c r="BS1356" s="122">
        <v>1.4935652999999999E-7</v>
      </c>
      <c r="BT1356" s="111">
        <v>0</v>
      </c>
      <c r="BU1356" s="122">
        <v>2.2669108E-7</v>
      </c>
      <c r="BV1356" s="111">
        <v>0</v>
      </c>
      <c r="BW1356" s="111">
        <v>0</v>
      </c>
      <c r="BX1356" s="111">
        <v>0</v>
      </c>
      <c r="BY1356" s="111">
        <v>0</v>
      </c>
      <c r="BZ1356" s="111">
        <v>0</v>
      </c>
      <c r="CA1356" s="122">
        <v>3.6113836E-7</v>
      </c>
      <c r="CB1356" s="122">
        <v>3.7424447999999998E-6</v>
      </c>
      <c r="CC1356" s="111">
        <v>0</v>
      </c>
      <c r="CD1356" s="111">
        <v>0</v>
      </c>
      <c r="CF1356" s="173"/>
      <c r="CG1356" s="170" t="s">
        <v>8546</v>
      </c>
      <c r="CK1356" s="100"/>
      <c r="CM1356" s="41"/>
      <c r="CN1356" s="41"/>
      <c r="CO1356" s="41"/>
      <c r="CP1356" s="41"/>
      <c r="CQ1356" s="41"/>
      <c r="CR1356" s="41"/>
      <c r="CS1356" s="41"/>
      <c r="CT1356" s="41"/>
      <c r="CU1356" s="41"/>
      <c r="CV1356" s="41"/>
      <c r="CW1356" s="41"/>
    </row>
    <row r="1357" spans="1:101" ht="14.5" customHeight="1">
      <c r="A1357" s="41" t="s">
        <v>9292</v>
      </c>
      <c r="B1357" s="119" t="s">
        <v>8946</v>
      </c>
      <c r="C1357" s="120" t="str">
        <f t="shared" si="560"/>
        <v>B.044.01.177</v>
      </c>
      <c r="D1357" s="135" t="s">
        <v>8944</v>
      </c>
      <c r="E1357" s="119" t="s">
        <v>8526</v>
      </c>
      <c r="F1357" s="118" t="str">
        <f t="shared" si="561"/>
        <v>Electricity Guadeloupe production</v>
      </c>
      <c r="G1357" s="118">
        <f t="shared" si="562"/>
        <v>3.1727689694E-2</v>
      </c>
      <c r="H1357" s="118">
        <f t="shared" si="563"/>
        <v>3.556558E-3</v>
      </c>
      <c r="I1357" s="118">
        <f t="shared" si="564"/>
        <v>5.4300410999999996E-3</v>
      </c>
      <c r="J1357" s="326">
        <f t="shared" si="565"/>
        <v>1.6874594E-5</v>
      </c>
      <c r="K1357" s="118">
        <v>2.2724215999999998E-2</v>
      </c>
      <c r="L1357" s="118">
        <v>2.6105260000000002E-3</v>
      </c>
      <c r="M1357" s="118">
        <v>2.8195150999999999E-3</v>
      </c>
      <c r="N1357" s="118">
        <v>2.3687809999999999E-3</v>
      </c>
      <c r="O1357" s="118">
        <v>1.1877770000000001E-3</v>
      </c>
      <c r="P1357" s="118">
        <v>0</v>
      </c>
      <c r="Q1357" s="118">
        <v>0</v>
      </c>
      <c r="R1357" s="118">
        <v>0</v>
      </c>
      <c r="S1357" s="330">
        <v>1.6874594E-5</v>
      </c>
      <c r="T1357" s="118">
        <v>0</v>
      </c>
      <c r="U1357" s="118">
        <v>0</v>
      </c>
      <c r="V1357" s="118">
        <v>0</v>
      </c>
      <c r="W1357" s="118">
        <v>0</v>
      </c>
      <c r="X1357" s="118">
        <v>0</v>
      </c>
      <c r="Y1357" s="41"/>
      <c r="Z1357" s="327">
        <f t="shared" si="566"/>
        <v>0.17085876691729321</v>
      </c>
      <c r="AA1357" s="41"/>
      <c r="AB1357" s="111">
        <v>2.321825</v>
      </c>
      <c r="AC1357" s="111">
        <v>2.2651268999999998</v>
      </c>
      <c r="AD1357" s="111">
        <v>0</v>
      </c>
      <c r="AE1357" s="111">
        <v>0</v>
      </c>
      <c r="AF1357" s="111">
        <v>0</v>
      </c>
      <c r="AG1357" s="111">
        <v>5.6698129999999999E-2</v>
      </c>
      <c r="AH1357" s="111">
        <v>0</v>
      </c>
      <c r="AI1357" s="41"/>
      <c r="AJ1357" s="114">
        <v>4.4744312000000001E-3</v>
      </c>
      <c r="AK1357" s="114">
        <v>4.1989276000000001E-3</v>
      </c>
      <c r="AL1357" s="114">
        <v>1.6578346999999999E-4</v>
      </c>
      <c r="AM1357" s="114">
        <v>1.0972015E-4</v>
      </c>
      <c r="AN1357" s="113">
        <f t="shared" si="567"/>
        <v>2.517342657E-7</v>
      </c>
      <c r="AO1357" s="112">
        <f t="shared" si="568"/>
        <v>6.1310456869499992E-10</v>
      </c>
      <c r="AP1357" s="112">
        <f t="shared" si="569"/>
        <v>1.536696858813E-2</v>
      </c>
      <c r="AQ1357" s="328">
        <v>1.5855692999999999E-7</v>
      </c>
      <c r="AR1357" s="328">
        <v>4.7840453999999998E-10</v>
      </c>
      <c r="AS1357" s="328">
        <v>1.3070694999999999E-14</v>
      </c>
      <c r="AT1357" s="329">
        <v>0</v>
      </c>
      <c r="AU1357" s="329">
        <v>0</v>
      </c>
      <c r="AV1357" s="328">
        <v>3.5222070000000002E-10</v>
      </c>
      <c r="AW1357" s="328">
        <v>9.2825115000000006E-8</v>
      </c>
      <c r="AX1357" s="328">
        <v>4.9930187E-11</v>
      </c>
      <c r="AY1357" s="328">
        <v>8.4756771000000004E-11</v>
      </c>
      <c r="AZ1357" s="329">
        <v>0</v>
      </c>
      <c r="BA1357" s="329">
        <v>0</v>
      </c>
      <c r="BB1357" s="329">
        <v>0</v>
      </c>
      <c r="BC1357" s="329">
        <v>0</v>
      </c>
      <c r="BD1357" s="329">
        <v>0</v>
      </c>
      <c r="BE1357" s="329">
        <v>0</v>
      </c>
      <c r="BF1357" s="329">
        <v>0</v>
      </c>
      <c r="BG1357" s="329">
        <v>0</v>
      </c>
      <c r="BH1357" s="328">
        <v>3.4058813E-7</v>
      </c>
      <c r="BI1357" s="329">
        <v>1.5366628E-2</v>
      </c>
      <c r="BJ1357" s="329">
        <v>0</v>
      </c>
      <c r="BK1357" s="329">
        <v>0</v>
      </c>
      <c r="BL1357" s="329">
        <v>0</v>
      </c>
      <c r="BM1357" s="41"/>
      <c r="BN1357" s="122">
        <v>1.0462530000000001E-5</v>
      </c>
      <c r="BO1357" s="122">
        <v>7.0029948000000001E-7</v>
      </c>
      <c r="BP1357" s="122">
        <v>4.7639956999999997E-6</v>
      </c>
      <c r="BQ1357" s="111">
        <v>0</v>
      </c>
      <c r="BR1357" s="122">
        <v>1.4699793999999999E-6</v>
      </c>
      <c r="BS1357" s="122">
        <v>2.2802113E-7</v>
      </c>
      <c r="BT1357" s="111">
        <v>0</v>
      </c>
      <c r="BU1357" s="122">
        <v>3.4608700000000002E-7</v>
      </c>
      <c r="BV1357" s="111">
        <v>0</v>
      </c>
      <c r="BW1357" s="111">
        <v>0</v>
      </c>
      <c r="BX1357" s="111">
        <v>0</v>
      </c>
      <c r="BY1357" s="111">
        <v>0</v>
      </c>
      <c r="BZ1357" s="111">
        <v>0</v>
      </c>
      <c r="CA1357" s="122">
        <v>4.7751998000000004E-7</v>
      </c>
      <c r="CB1357" s="122">
        <v>2.4684885E-6</v>
      </c>
      <c r="CC1357" s="122">
        <v>8.1385304000000001E-9</v>
      </c>
      <c r="CD1357" s="111">
        <v>0</v>
      </c>
      <c r="CE1357" s="154"/>
      <c r="CF1357" s="173"/>
      <c r="CG1357" s="170" t="s">
        <v>8546</v>
      </c>
      <c r="CK1357" s="100"/>
      <c r="CL1357" s="41"/>
      <c r="CM1357" s="41"/>
      <c r="CN1357" s="41"/>
      <c r="CO1357" s="41"/>
      <c r="CP1357" s="41"/>
      <c r="CQ1357" s="41"/>
      <c r="CR1357" s="41"/>
      <c r="CS1357" s="41"/>
      <c r="CT1357" s="41"/>
      <c r="CU1357" s="41"/>
      <c r="CV1357" s="41"/>
      <c r="CW1357" s="41"/>
    </row>
    <row r="1358" spans="1:101" ht="14.5" customHeight="1">
      <c r="A1358" s="41" t="s">
        <v>9289</v>
      </c>
      <c r="B1358" s="119" t="s">
        <v>8946</v>
      </c>
      <c r="C1358" s="120" t="str">
        <f t="shared" si="560"/>
        <v>B.044.01.178</v>
      </c>
      <c r="D1358" s="135" t="s">
        <v>8944</v>
      </c>
      <c r="E1358" s="119" t="s">
        <v>8526</v>
      </c>
      <c r="F1358" s="118" t="str">
        <f t="shared" si="561"/>
        <v>Electricity Guam production</v>
      </c>
      <c r="G1358" s="118">
        <f t="shared" si="562"/>
        <v>3.9356685640999998E-2</v>
      </c>
      <c r="H1358" s="118">
        <f t="shared" si="563"/>
        <v>2.7393038000000001E-3</v>
      </c>
      <c r="I1358" s="118">
        <f t="shared" si="564"/>
        <v>8.3101486999999988E-3</v>
      </c>
      <c r="J1358" s="326">
        <f t="shared" si="565"/>
        <v>5.2771140999999999E-5</v>
      </c>
      <c r="K1358" s="118">
        <v>2.8254462000000001E-2</v>
      </c>
      <c r="L1358" s="118">
        <v>6.5445117999999997E-3</v>
      </c>
      <c r="M1358" s="118">
        <v>1.7656369E-3</v>
      </c>
      <c r="N1358" s="118">
        <v>1.4833782000000001E-3</v>
      </c>
      <c r="O1358" s="118">
        <v>1.2559256E-3</v>
      </c>
      <c r="P1358" s="118">
        <v>0</v>
      </c>
      <c r="Q1358" s="118">
        <v>0</v>
      </c>
      <c r="R1358" s="118">
        <v>0</v>
      </c>
      <c r="S1358" s="330">
        <v>5.2771140999999999E-5</v>
      </c>
      <c r="T1358" s="118">
        <v>0</v>
      </c>
      <c r="U1358" s="118">
        <v>0</v>
      </c>
      <c r="V1358" s="118">
        <v>0</v>
      </c>
      <c r="W1358" s="118">
        <v>0</v>
      </c>
      <c r="X1358" s="118">
        <v>0</v>
      </c>
      <c r="Y1358" s="41"/>
      <c r="Z1358" s="327">
        <f t="shared" si="566"/>
        <v>0.21243956390977442</v>
      </c>
      <c r="AA1358" s="41"/>
      <c r="AB1358" s="111">
        <v>3.0094465000000001</v>
      </c>
      <c r="AC1358" s="111">
        <v>2.9631769999999999</v>
      </c>
      <c r="AD1358" s="111">
        <v>0</v>
      </c>
      <c r="AE1358" s="111">
        <v>0</v>
      </c>
      <c r="AF1358" s="111">
        <v>0</v>
      </c>
      <c r="AG1358" s="111">
        <v>4.6269515999999997E-2</v>
      </c>
      <c r="AH1358" s="111">
        <v>0</v>
      </c>
      <c r="AI1358" s="41"/>
      <c r="AJ1358" s="114">
        <v>6.2936455999999998E-3</v>
      </c>
      <c r="AK1358" s="114">
        <v>5.8829038000000004E-3</v>
      </c>
      <c r="AL1358" s="114">
        <v>2.1173782000000001E-4</v>
      </c>
      <c r="AM1358" s="114">
        <v>1.9900395E-4</v>
      </c>
      <c r="AN1358" s="113">
        <f t="shared" si="567"/>
        <v>3.5269207766999997E-7</v>
      </c>
      <c r="AO1358" s="112">
        <f t="shared" si="568"/>
        <v>7.8305405662700002E-10</v>
      </c>
      <c r="AP1358" s="112">
        <f t="shared" si="569"/>
        <v>2.7871702105599999E-2</v>
      </c>
      <c r="AQ1358" s="328">
        <v>1.9714392000000001E-7</v>
      </c>
      <c r="AR1358" s="328">
        <v>5.9483077999999996E-10</v>
      </c>
      <c r="AS1358" s="328">
        <v>1.6251627000000001E-14</v>
      </c>
      <c r="AT1358" s="329">
        <v>0</v>
      </c>
      <c r="AU1358" s="329">
        <v>0</v>
      </c>
      <c r="AV1358" s="328">
        <v>2.2056767000000001E-10</v>
      </c>
      <c r="AW1358" s="328">
        <v>1.5532758999999999E-7</v>
      </c>
      <c r="AX1358" s="328">
        <v>3.1267285000000002E-11</v>
      </c>
      <c r="AY1358" s="328">
        <v>1.5693974000000001E-10</v>
      </c>
      <c r="AZ1358" s="329">
        <v>0</v>
      </c>
      <c r="BA1358" s="329">
        <v>0</v>
      </c>
      <c r="BB1358" s="329">
        <v>0</v>
      </c>
      <c r="BC1358" s="329">
        <v>0</v>
      </c>
      <c r="BD1358" s="329">
        <v>0</v>
      </c>
      <c r="BE1358" s="329">
        <v>0</v>
      </c>
      <c r="BF1358" s="329">
        <v>0</v>
      </c>
      <c r="BG1358" s="329">
        <v>0</v>
      </c>
      <c r="BH1358" s="328">
        <v>1.0651056E-6</v>
      </c>
      <c r="BI1358" s="329">
        <v>2.7870637E-2</v>
      </c>
      <c r="BJ1358" s="329">
        <v>0</v>
      </c>
      <c r="BK1358" s="329">
        <v>0</v>
      </c>
      <c r="BL1358" s="329">
        <v>0</v>
      </c>
      <c r="BM1358" s="41"/>
      <c r="BN1358" s="122">
        <v>1.3355173999999999E-5</v>
      </c>
      <c r="BO1358" s="122">
        <v>1.1546069E-6</v>
      </c>
      <c r="BP1358" s="122">
        <v>5.9233787000000001E-6</v>
      </c>
      <c r="BQ1358" s="111">
        <v>0</v>
      </c>
      <c r="BR1358" s="122">
        <v>1.9687629000000002E-6</v>
      </c>
      <c r="BS1358" s="122">
        <v>1.4279139999999999E-7</v>
      </c>
      <c r="BT1358" s="111">
        <v>0</v>
      </c>
      <c r="BU1358" s="122">
        <v>2.1672662E-7</v>
      </c>
      <c r="BV1358" s="111">
        <v>0</v>
      </c>
      <c r="BW1358" s="111">
        <v>0</v>
      </c>
      <c r="BX1358" s="111">
        <v>0</v>
      </c>
      <c r="BY1358" s="111">
        <v>0</v>
      </c>
      <c r="BZ1358" s="111">
        <v>0</v>
      </c>
      <c r="CA1358" s="122">
        <v>3.4551465000000001E-7</v>
      </c>
      <c r="CB1358" s="122">
        <v>3.5779414999999999E-6</v>
      </c>
      <c r="CC1358" s="122">
        <v>2.5451252000000002E-8</v>
      </c>
      <c r="CD1358" s="111">
        <v>0</v>
      </c>
      <c r="CE1358" s="154"/>
      <c r="CF1358" s="173"/>
      <c r="CG1358" s="170" t="s">
        <v>8546</v>
      </c>
      <c r="CK1358" s="100"/>
      <c r="CL1358" s="41"/>
      <c r="CM1358" s="41"/>
      <c r="CN1358" s="41"/>
      <c r="CO1358" s="41"/>
      <c r="CP1358" s="41"/>
      <c r="CQ1358" s="41"/>
      <c r="CR1358" s="41"/>
      <c r="CS1358" s="41"/>
      <c r="CT1358" s="41"/>
      <c r="CU1358" s="41"/>
      <c r="CV1358" s="41"/>
      <c r="CW1358" s="41"/>
    </row>
    <row r="1359" spans="1:101" ht="14.5" customHeight="1">
      <c r="A1359" s="41" t="s">
        <v>9286</v>
      </c>
      <c r="B1359" s="119" t="s">
        <v>8946</v>
      </c>
      <c r="C1359" s="120" t="str">
        <f t="shared" si="560"/>
        <v>B.044.01.179</v>
      </c>
      <c r="D1359" s="135" t="s">
        <v>8944</v>
      </c>
      <c r="E1359" s="119" t="s">
        <v>8526</v>
      </c>
      <c r="F1359" s="118" t="str">
        <f t="shared" si="561"/>
        <v>Electricity Guatemala production</v>
      </c>
      <c r="G1359" s="118">
        <f t="shared" si="562"/>
        <v>1.5699298219999998E-2</v>
      </c>
      <c r="H1359" s="118">
        <f t="shared" si="563"/>
        <v>1.2006219499999999E-3</v>
      </c>
      <c r="I1359" s="118">
        <f t="shared" si="564"/>
        <v>2.3416573699999998E-3</v>
      </c>
      <c r="J1359" s="326">
        <f t="shared" si="565"/>
        <v>1.093719E-4</v>
      </c>
      <c r="K1359" s="118">
        <v>1.2047647E-2</v>
      </c>
      <c r="L1359" s="118">
        <v>1.5065819E-3</v>
      </c>
      <c r="M1359" s="118">
        <v>8.3507546999999998E-4</v>
      </c>
      <c r="N1359" s="118">
        <v>7.0157840000000004E-4</v>
      </c>
      <c r="O1359" s="118">
        <v>4.9904354999999998E-4</v>
      </c>
      <c r="P1359" s="118">
        <v>0</v>
      </c>
      <c r="Q1359" s="118">
        <v>0</v>
      </c>
      <c r="R1359" s="118">
        <v>0</v>
      </c>
      <c r="S1359" s="118">
        <v>1.093719E-4</v>
      </c>
      <c r="T1359" s="118">
        <v>0</v>
      </c>
      <c r="U1359" s="118">
        <v>0</v>
      </c>
      <c r="V1359" s="118">
        <v>0</v>
      </c>
      <c r="W1359" s="118">
        <v>0</v>
      </c>
      <c r="X1359" s="118">
        <v>0</v>
      </c>
      <c r="Y1359" s="41"/>
      <c r="Z1359" s="327">
        <f t="shared" si="566"/>
        <v>9.0583812030075178E-2</v>
      </c>
      <c r="AA1359" s="41"/>
      <c r="AB1359" s="111">
        <v>1.8141007</v>
      </c>
      <c r="AC1359" s="111">
        <v>1.1470939</v>
      </c>
      <c r="AD1359" s="111">
        <v>0</v>
      </c>
      <c r="AE1359" s="111">
        <v>0</v>
      </c>
      <c r="AF1359" s="111">
        <v>0.19536376</v>
      </c>
      <c r="AG1359" s="111">
        <v>4.0093311E-2</v>
      </c>
      <c r="AH1359" s="111">
        <v>0.43154978999999999</v>
      </c>
      <c r="AI1359" s="41"/>
      <c r="AJ1359" s="114">
        <v>2.2429171000000001E-3</v>
      </c>
      <c r="AK1359" s="114">
        <v>2.1231610000000001E-3</v>
      </c>
      <c r="AL1359" s="121">
        <v>8.3566469000000002E-5</v>
      </c>
      <c r="AM1359" s="121">
        <v>3.6189636999999998E-5</v>
      </c>
      <c r="AN1359" s="113">
        <f t="shared" si="567"/>
        <v>1.2728783265999999E-7</v>
      </c>
      <c r="AO1359" s="112">
        <f t="shared" si="568"/>
        <v>3.0904759666169999E-10</v>
      </c>
      <c r="AP1359" s="112">
        <f t="shared" si="569"/>
        <v>5.0685767063000002E-3</v>
      </c>
      <c r="AQ1359" s="328">
        <v>8.4061778999999994E-8</v>
      </c>
      <c r="AR1359" s="328">
        <v>2.5363467999999999E-10</v>
      </c>
      <c r="AS1359" s="328">
        <v>6.9296617000000004E-15</v>
      </c>
      <c r="AT1359" s="329">
        <v>0</v>
      </c>
      <c r="AU1359" s="329">
        <v>0</v>
      </c>
      <c r="AV1359" s="328">
        <v>1.0431966000000001E-10</v>
      </c>
      <c r="AW1359" s="328">
        <v>4.3121734000000002E-8</v>
      </c>
      <c r="AX1359" s="328">
        <v>1.4788172E-11</v>
      </c>
      <c r="AY1359" s="328">
        <v>4.0617815000000003E-11</v>
      </c>
      <c r="AZ1359" s="329">
        <v>0</v>
      </c>
      <c r="BA1359" s="329">
        <v>0</v>
      </c>
      <c r="BB1359" s="329">
        <v>0</v>
      </c>
      <c r="BC1359" s="329">
        <v>0</v>
      </c>
      <c r="BD1359" s="329">
        <v>0</v>
      </c>
      <c r="BE1359" s="329">
        <v>0</v>
      </c>
      <c r="BF1359" s="329">
        <v>0</v>
      </c>
      <c r="BG1359" s="329">
        <v>0</v>
      </c>
      <c r="BH1359" s="328">
        <v>2.2075063E-6</v>
      </c>
      <c r="BI1359" s="329">
        <v>5.0663692000000003E-3</v>
      </c>
      <c r="BJ1359" s="329">
        <v>0</v>
      </c>
      <c r="BK1359" s="329">
        <v>0</v>
      </c>
      <c r="BL1359" s="329">
        <v>0</v>
      </c>
      <c r="BM1359" s="41"/>
      <c r="BN1359" s="122">
        <v>5.1796537999999998E-6</v>
      </c>
      <c r="BO1359" s="122">
        <v>3.1437637999999998E-7</v>
      </c>
      <c r="BP1359" s="122">
        <v>2.5257171E-6</v>
      </c>
      <c r="BQ1359" s="111">
        <v>0</v>
      </c>
      <c r="BR1359" s="122">
        <v>6.5528556999999996E-7</v>
      </c>
      <c r="BS1359" s="122">
        <v>6.7534609E-8</v>
      </c>
      <c r="BT1359" s="111">
        <v>0</v>
      </c>
      <c r="BU1359" s="122">
        <v>1.02503E-7</v>
      </c>
      <c r="BV1359" s="111">
        <v>0</v>
      </c>
      <c r="BW1359" s="111">
        <v>0</v>
      </c>
      <c r="BX1359" s="111">
        <v>0</v>
      </c>
      <c r="BY1359" s="111">
        <v>0</v>
      </c>
      <c r="BZ1359" s="111">
        <v>0</v>
      </c>
      <c r="CA1359" s="122">
        <v>1.4837378E-7</v>
      </c>
      <c r="CB1359" s="122">
        <v>1.3131139E-6</v>
      </c>
      <c r="CC1359" s="122">
        <v>5.2749510999999999E-8</v>
      </c>
      <c r="CD1359" s="111">
        <v>0</v>
      </c>
      <c r="CE1359" s="154"/>
      <c r="CF1359" s="173"/>
      <c r="CG1359" s="170" t="s">
        <v>8546</v>
      </c>
      <c r="CK1359" s="100"/>
      <c r="CL1359" s="41"/>
      <c r="CM1359" s="41"/>
      <c r="CN1359" s="41"/>
      <c r="CO1359" s="41"/>
      <c r="CP1359" s="41"/>
      <c r="CQ1359" s="41"/>
      <c r="CR1359" s="41"/>
      <c r="CS1359" s="41"/>
      <c r="CT1359" s="41"/>
      <c r="CU1359" s="41"/>
      <c r="CV1359" s="41"/>
      <c r="CW1359" s="41"/>
    </row>
    <row r="1360" spans="1:101" ht="14.5" customHeight="1">
      <c r="A1360" s="41" t="s">
        <v>9283</v>
      </c>
      <c r="B1360" s="119" t="s">
        <v>8946</v>
      </c>
      <c r="C1360" s="120" t="str">
        <f t="shared" si="560"/>
        <v>B.044.01.180</v>
      </c>
      <c r="D1360" s="135" t="s">
        <v>8944</v>
      </c>
      <c r="E1360" s="119" t="s">
        <v>8526</v>
      </c>
      <c r="F1360" s="118" t="str">
        <f t="shared" si="561"/>
        <v>Electricity Guinea production</v>
      </c>
      <c r="G1360" s="118">
        <f t="shared" si="562"/>
        <v>1.162107332E-2</v>
      </c>
      <c r="H1360" s="118">
        <f t="shared" si="563"/>
        <v>8.2040463000000003E-4</v>
      </c>
      <c r="I1360" s="118">
        <f t="shared" si="564"/>
        <v>2.4185179599999999E-3</v>
      </c>
      <c r="J1360" s="326">
        <f t="shared" si="565"/>
        <v>1.5482523000000001E-4</v>
      </c>
      <c r="K1360" s="118">
        <v>8.2273255000000003E-3</v>
      </c>
      <c r="L1360" s="118">
        <v>1.8750218E-3</v>
      </c>
      <c r="M1360" s="118">
        <v>5.4349615999999999E-4</v>
      </c>
      <c r="N1360" s="118">
        <v>4.5661162000000001E-4</v>
      </c>
      <c r="O1360" s="118">
        <v>3.6379301000000002E-4</v>
      </c>
      <c r="P1360" s="118">
        <v>0</v>
      </c>
      <c r="Q1360" s="118">
        <v>0</v>
      </c>
      <c r="R1360" s="118">
        <v>0</v>
      </c>
      <c r="S1360" s="118">
        <v>1.5482523000000001E-4</v>
      </c>
      <c r="T1360" s="118">
        <v>0</v>
      </c>
      <c r="U1360" s="118">
        <v>0</v>
      </c>
      <c r="V1360" s="118">
        <v>0</v>
      </c>
      <c r="W1360" s="118">
        <v>0</v>
      </c>
      <c r="X1360" s="118">
        <v>0</v>
      </c>
      <c r="Y1360" s="41"/>
      <c r="Z1360" s="327">
        <f t="shared" si="566"/>
        <v>6.1859590225563907E-2</v>
      </c>
      <c r="AA1360" s="41"/>
      <c r="AB1360" s="111">
        <v>1.6121839</v>
      </c>
      <c r="AC1360" s="111">
        <v>0.84732213000000001</v>
      </c>
      <c r="AD1360" s="111">
        <v>0</v>
      </c>
      <c r="AE1360" s="111">
        <v>0</v>
      </c>
      <c r="AF1360" s="111">
        <v>0</v>
      </c>
      <c r="AG1360" s="111">
        <v>7.5728894999999999E-3</v>
      </c>
      <c r="AH1360" s="111">
        <v>0.75728888000000005</v>
      </c>
      <c r="AI1360" s="41"/>
      <c r="AJ1360" s="114">
        <v>1.8265803000000001E-3</v>
      </c>
      <c r="AK1360" s="114">
        <v>1.7079511999999999E-3</v>
      </c>
      <c r="AL1360" s="121">
        <v>6.1703696999999995E-5</v>
      </c>
      <c r="AM1360" s="121">
        <v>5.6925427999999999E-5</v>
      </c>
      <c r="AN1360" s="113">
        <f t="shared" si="567"/>
        <v>1.0239515386500001E-7</v>
      </c>
      <c r="AO1360" s="112">
        <f t="shared" si="568"/>
        <v>2.281941449586E-10</v>
      </c>
      <c r="AP1360" s="112">
        <f t="shared" si="569"/>
        <v>7.9727491130000012E-3</v>
      </c>
      <c r="AQ1360" s="328">
        <v>5.7405700000000002E-8</v>
      </c>
      <c r="AR1360" s="328">
        <v>1.7320684999999999E-10</v>
      </c>
      <c r="AS1360" s="328">
        <v>4.7322586000000004E-15</v>
      </c>
      <c r="AT1360" s="329">
        <v>0</v>
      </c>
      <c r="AU1360" s="329">
        <v>0</v>
      </c>
      <c r="AV1360" s="328">
        <v>6.7894864999999995E-11</v>
      </c>
      <c r="AW1360" s="328">
        <v>4.4921558999999999E-8</v>
      </c>
      <c r="AX1360" s="328">
        <v>9.6246566999999996E-12</v>
      </c>
      <c r="AY1360" s="328">
        <v>4.5357905999999999E-11</v>
      </c>
      <c r="AZ1360" s="329">
        <v>0</v>
      </c>
      <c r="BA1360" s="329">
        <v>0</v>
      </c>
      <c r="BB1360" s="329">
        <v>0</v>
      </c>
      <c r="BC1360" s="329">
        <v>0</v>
      </c>
      <c r="BD1360" s="329">
        <v>0</v>
      </c>
      <c r="BE1360" s="329">
        <v>0</v>
      </c>
      <c r="BF1360" s="329">
        <v>0</v>
      </c>
      <c r="BG1360" s="329">
        <v>0</v>
      </c>
      <c r="BH1360" s="328">
        <v>3.1249130000000001E-6</v>
      </c>
      <c r="BI1360" s="329">
        <v>7.9696242000000007E-3</v>
      </c>
      <c r="BJ1360" s="329">
        <v>0</v>
      </c>
      <c r="BK1360" s="329">
        <v>0</v>
      </c>
      <c r="BL1360" s="329">
        <v>0</v>
      </c>
      <c r="BM1360" s="41"/>
      <c r="BN1360" s="122">
        <v>3.9422116999999998E-6</v>
      </c>
      <c r="BO1360" s="122">
        <v>3.3506396E-7</v>
      </c>
      <c r="BP1360" s="122">
        <v>1.7248094999999999E-6</v>
      </c>
      <c r="BQ1360" s="111">
        <v>0</v>
      </c>
      <c r="BR1360" s="122">
        <v>5.6885089000000001E-7</v>
      </c>
      <c r="BS1360" s="122">
        <v>4.3953872000000003E-8</v>
      </c>
      <c r="BT1360" s="111">
        <v>0</v>
      </c>
      <c r="BU1360" s="122">
        <v>6.6712518999999999E-8</v>
      </c>
      <c r="BV1360" s="111">
        <v>0</v>
      </c>
      <c r="BW1360" s="111">
        <v>0</v>
      </c>
      <c r="BX1360" s="111">
        <v>0</v>
      </c>
      <c r="BY1360" s="111">
        <v>0</v>
      </c>
      <c r="BZ1360" s="111">
        <v>0</v>
      </c>
      <c r="CA1360" s="122">
        <v>1.0503519E-7</v>
      </c>
      <c r="CB1360" s="122">
        <v>1.0231143999999999E-6</v>
      </c>
      <c r="CC1360" s="122">
        <v>7.4671419000000005E-8</v>
      </c>
      <c r="CD1360" s="111">
        <v>0</v>
      </c>
      <c r="CE1360" s="154"/>
      <c r="CF1360" s="173"/>
      <c r="CG1360" s="170" t="s">
        <v>8546</v>
      </c>
      <c r="CL1360" s="41"/>
      <c r="CM1360" s="41"/>
      <c r="CN1360" s="41"/>
      <c r="CO1360" s="41"/>
      <c r="CP1360" s="41"/>
      <c r="CQ1360" s="41"/>
      <c r="CR1360" s="41"/>
      <c r="CS1360" s="41"/>
      <c r="CT1360" s="41"/>
      <c r="CU1360" s="41"/>
      <c r="CV1360" s="41"/>
      <c r="CW1360" s="41"/>
    </row>
    <row r="1361" spans="1:101" ht="14.5" customHeight="1">
      <c r="A1361" s="41" t="s">
        <v>9280</v>
      </c>
      <c r="B1361" s="119" t="s">
        <v>8946</v>
      </c>
      <c r="C1361" s="120" t="str">
        <f t="shared" si="560"/>
        <v>B.044.01.181</v>
      </c>
      <c r="D1361" s="135" t="s">
        <v>8944</v>
      </c>
      <c r="E1361" s="119" t="s">
        <v>8526</v>
      </c>
      <c r="F1361" s="118" t="str">
        <f t="shared" si="561"/>
        <v>Electricity Guinea-Bissau production</v>
      </c>
      <c r="G1361" s="118">
        <f t="shared" si="562"/>
        <v>4.0922396399999998E-2</v>
      </c>
      <c r="H1361" s="118">
        <f t="shared" si="563"/>
        <v>2.8650435999999996E-3</v>
      </c>
      <c r="I1361" s="118">
        <f t="shared" si="564"/>
        <v>8.6645457999999995E-3</v>
      </c>
      <c r="J1361" s="326">
        <f t="shared" si="565"/>
        <v>0</v>
      </c>
      <c r="K1361" s="118">
        <v>2.9392807E-2</v>
      </c>
      <c r="L1361" s="118">
        <v>6.8177300999999997E-3</v>
      </c>
      <c r="M1361" s="118">
        <v>1.8468156999999999E-3</v>
      </c>
      <c r="N1361" s="118">
        <v>1.5515794999999999E-3</v>
      </c>
      <c r="O1361" s="118">
        <v>1.3134640999999999E-3</v>
      </c>
      <c r="P1361" s="118">
        <v>0</v>
      </c>
      <c r="Q1361" s="118">
        <v>0</v>
      </c>
      <c r="R1361" s="118">
        <v>0</v>
      </c>
      <c r="S1361" s="118">
        <v>0</v>
      </c>
      <c r="T1361" s="118">
        <v>0</v>
      </c>
      <c r="U1361" s="118">
        <v>0</v>
      </c>
      <c r="V1361" s="118">
        <v>0</v>
      </c>
      <c r="W1361" s="118">
        <v>0</v>
      </c>
      <c r="X1361" s="118">
        <v>0</v>
      </c>
      <c r="Y1361" s="41"/>
      <c r="Z1361" s="327">
        <f t="shared" si="566"/>
        <v>0.22099854887218043</v>
      </c>
      <c r="AA1361" s="41"/>
      <c r="AB1361" s="111">
        <v>3.0994152000000001</v>
      </c>
      <c r="AC1361" s="111">
        <v>3.0994152000000001</v>
      </c>
      <c r="AD1361" s="111">
        <v>0</v>
      </c>
      <c r="AE1361" s="111">
        <v>0</v>
      </c>
      <c r="AF1361" s="111">
        <v>0</v>
      </c>
      <c r="AG1361" s="111">
        <v>0</v>
      </c>
      <c r="AH1361" s="111">
        <v>0</v>
      </c>
      <c r="AI1361" s="41"/>
      <c r="AJ1361" s="114">
        <v>6.5547851999999997E-3</v>
      </c>
      <c r="AK1361" s="114">
        <v>6.1262399000000002E-3</v>
      </c>
      <c r="AL1361" s="114">
        <v>2.2039967000000001E-4</v>
      </c>
      <c r="AM1361" s="114">
        <v>2.0814561E-4</v>
      </c>
      <c r="AN1361" s="113">
        <f t="shared" si="567"/>
        <v>3.6728056872000001E-7</v>
      </c>
      <c r="AO1361" s="112">
        <f t="shared" si="568"/>
        <v>8.1508754938899991E-10</v>
      </c>
      <c r="AP1361" s="112">
        <f t="shared" si="569"/>
        <v>2.9152047E-2</v>
      </c>
      <c r="AQ1361" s="328">
        <v>2.0508666E-7</v>
      </c>
      <c r="AR1361" s="328">
        <v>6.1879595000000003E-10</v>
      </c>
      <c r="AS1361" s="328">
        <v>1.6906389000000001E-14</v>
      </c>
      <c r="AT1361" s="329">
        <v>0</v>
      </c>
      <c r="AU1361" s="329">
        <v>0</v>
      </c>
      <c r="AV1361" s="328">
        <v>2.3070872000000001E-10</v>
      </c>
      <c r="AW1361" s="328">
        <v>1.6196319999999999E-7</v>
      </c>
      <c r="AX1361" s="328">
        <v>3.2704862999999997E-11</v>
      </c>
      <c r="AY1361" s="328">
        <v>1.6356983E-10</v>
      </c>
      <c r="AZ1361" s="329">
        <v>0</v>
      </c>
      <c r="BA1361" s="329">
        <v>0</v>
      </c>
      <c r="BB1361" s="329">
        <v>0</v>
      </c>
      <c r="BC1361" s="329">
        <v>0</v>
      </c>
      <c r="BD1361" s="329">
        <v>0</v>
      </c>
      <c r="BE1361" s="329">
        <v>0</v>
      </c>
      <c r="BF1361" s="329">
        <v>0</v>
      </c>
      <c r="BG1361" s="329">
        <v>0</v>
      </c>
      <c r="BH1361" s="329">
        <v>0</v>
      </c>
      <c r="BI1361" s="329">
        <v>2.9152047E-2</v>
      </c>
      <c r="BJ1361" s="329">
        <v>0</v>
      </c>
      <c r="BK1361" s="329">
        <v>0</v>
      </c>
      <c r="BL1361" s="329">
        <v>0</v>
      </c>
      <c r="BM1361" s="41"/>
      <c r="BN1361" s="122">
        <v>1.3901083999999999E-5</v>
      </c>
      <c r="BO1361" s="122">
        <v>1.2036554999999999E-6</v>
      </c>
      <c r="BP1361" s="122">
        <v>6.1620259999999999E-6</v>
      </c>
      <c r="BQ1361" s="111">
        <v>0</v>
      </c>
      <c r="BR1361" s="122">
        <v>2.0557718000000001E-6</v>
      </c>
      <c r="BS1361" s="122">
        <v>1.4935652999999999E-7</v>
      </c>
      <c r="BT1361" s="111">
        <v>0</v>
      </c>
      <c r="BU1361" s="122">
        <v>2.2669108E-7</v>
      </c>
      <c r="BV1361" s="111">
        <v>0</v>
      </c>
      <c r="BW1361" s="111">
        <v>0</v>
      </c>
      <c r="BX1361" s="111">
        <v>0</v>
      </c>
      <c r="BY1361" s="111">
        <v>0</v>
      </c>
      <c r="BZ1361" s="111">
        <v>0</v>
      </c>
      <c r="CA1361" s="122">
        <v>3.6113836E-7</v>
      </c>
      <c r="CB1361" s="122">
        <v>3.7424447999999998E-6</v>
      </c>
      <c r="CC1361" s="111">
        <v>0</v>
      </c>
      <c r="CD1361" s="111">
        <v>0</v>
      </c>
      <c r="CE1361" s="154"/>
      <c r="CF1361" s="173"/>
      <c r="CG1361" s="170" t="s">
        <v>8546</v>
      </c>
      <c r="CK1361" s="41"/>
      <c r="CL1361" s="41"/>
      <c r="CM1361" s="41"/>
      <c r="CN1361" s="41"/>
      <c r="CO1361" s="41"/>
      <c r="CP1361" s="41"/>
      <c r="CQ1361" s="41"/>
      <c r="CR1361" s="41"/>
      <c r="CS1361" s="41"/>
      <c r="CT1361" s="41"/>
      <c r="CU1361" s="41"/>
      <c r="CV1361" s="41"/>
      <c r="CW1361" s="41"/>
    </row>
    <row r="1362" spans="1:101" ht="14.5" customHeight="1">
      <c r="A1362" s="41" t="s">
        <v>9277</v>
      </c>
      <c r="B1362" s="119" t="s">
        <v>8946</v>
      </c>
      <c r="C1362" s="120" t="str">
        <f t="shared" si="560"/>
        <v>B.044.01.182</v>
      </c>
      <c r="D1362" s="135" t="s">
        <v>8944</v>
      </c>
      <c r="E1362" s="119" t="s">
        <v>8526</v>
      </c>
      <c r="F1362" s="118" t="str">
        <f t="shared" si="561"/>
        <v>Electricity Guyana production</v>
      </c>
      <c r="G1362" s="118">
        <f t="shared" si="562"/>
        <v>3.6307670116299998E-2</v>
      </c>
      <c r="H1362" s="118">
        <f t="shared" si="563"/>
        <v>2.5389773000000001E-3</v>
      </c>
      <c r="I1362" s="118">
        <f t="shared" si="564"/>
        <v>7.6832313000000001E-3</v>
      </c>
      <c r="J1362" s="326">
        <f t="shared" si="565"/>
        <v>9.7605162999999994E-6</v>
      </c>
      <c r="K1362" s="118">
        <v>2.6075701E-2</v>
      </c>
      <c r="L1362" s="118">
        <v>6.0466223999999999E-3</v>
      </c>
      <c r="M1362" s="118">
        <v>1.6366089E-3</v>
      </c>
      <c r="N1362" s="118">
        <v>1.3749769000000001E-3</v>
      </c>
      <c r="O1362" s="118">
        <v>1.1640004E-3</v>
      </c>
      <c r="P1362" s="118">
        <v>0</v>
      </c>
      <c r="Q1362" s="118">
        <v>0</v>
      </c>
      <c r="R1362" s="118">
        <v>0</v>
      </c>
      <c r="S1362" s="330">
        <v>9.7605162999999994E-6</v>
      </c>
      <c r="T1362" s="118">
        <v>0</v>
      </c>
      <c r="U1362" s="118">
        <v>0</v>
      </c>
      <c r="V1362" s="118">
        <v>0</v>
      </c>
      <c r="W1362" s="118">
        <v>0</v>
      </c>
      <c r="X1362" s="118">
        <v>0</v>
      </c>
      <c r="Y1362" s="41"/>
      <c r="Z1362" s="327">
        <f t="shared" si="566"/>
        <v>0.19605790225563907</v>
      </c>
      <c r="AA1362" s="41"/>
      <c r="AB1362" s="111">
        <v>2.8664478</v>
      </c>
      <c r="AC1362" s="111">
        <v>2.7466360000000001</v>
      </c>
      <c r="AD1362" s="111">
        <v>0</v>
      </c>
      <c r="AE1362" s="111">
        <v>0</v>
      </c>
      <c r="AF1362" s="111">
        <v>0.11125374</v>
      </c>
      <c r="AG1362" s="111">
        <v>8.5579799999999998E-3</v>
      </c>
      <c r="AH1362" s="111">
        <v>0</v>
      </c>
      <c r="AI1362" s="41"/>
      <c r="AJ1362" s="114">
        <v>5.8137025000000002E-3</v>
      </c>
      <c r="AK1362" s="114">
        <v>5.4337435000000002E-3</v>
      </c>
      <c r="AL1362" s="114">
        <v>1.955033E-4</v>
      </c>
      <c r="AM1362" s="114">
        <v>1.8445564E-4</v>
      </c>
      <c r="AN1362" s="113">
        <f t="shared" si="567"/>
        <v>3.2576399917999998E-7</v>
      </c>
      <c r="AO1362" s="112">
        <f t="shared" si="568"/>
        <v>7.2301515442999995E-10</v>
      </c>
      <c r="AP1362" s="112">
        <f t="shared" si="569"/>
        <v>2.5834123001250001E-2</v>
      </c>
      <c r="AQ1362" s="328">
        <v>1.8194174000000001E-7</v>
      </c>
      <c r="AR1362" s="328">
        <v>5.4896213999999995E-10</v>
      </c>
      <c r="AS1362" s="328">
        <v>1.4998430000000001E-14</v>
      </c>
      <c r="AT1362" s="329">
        <v>0</v>
      </c>
      <c r="AU1362" s="329">
        <v>0</v>
      </c>
      <c r="AV1362" s="328">
        <v>2.0444917999999999E-10</v>
      </c>
      <c r="AW1362" s="328">
        <v>1.4361781000000001E-7</v>
      </c>
      <c r="AX1362" s="328">
        <v>2.8982355999999999E-11</v>
      </c>
      <c r="AY1362" s="328">
        <v>1.4505565999999999E-10</v>
      </c>
      <c r="AZ1362" s="329">
        <v>0</v>
      </c>
      <c r="BA1362" s="329">
        <v>0</v>
      </c>
      <c r="BB1362" s="329">
        <v>0</v>
      </c>
      <c r="BC1362" s="329">
        <v>0</v>
      </c>
      <c r="BD1362" s="329">
        <v>0</v>
      </c>
      <c r="BE1362" s="329">
        <v>0</v>
      </c>
      <c r="BF1362" s="329">
        <v>0</v>
      </c>
      <c r="BG1362" s="329">
        <v>0</v>
      </c>
      <c r="BH1362" s="328">
        <v>1.9700125000000001E-7</v>
      </c>
      <c r="BI1362" s="329">
        <v>2.5833926E-2</v>
      </c>
      <c r="BJ1362" s="329">
        <v>0</v>
      </c>
      <c r="BK1362" s="329">
        <v>0</v>
      </c>
      <c r="BL1362" s="329">
        <v>0</v>
      </c>
      <c r="BM1362" s="41"/>
      <c r="BN1362" s="122">
        <v>1.2330892000000001E-5</v>
      </c>
      <c r="BO1362" s="122">
        <v>1.0673678E-6</v>
      </c>
      <c r="BP1362" s="122">
        <v>5.4666145999999999E-6</v>
      </c>
      <c r="BQ1362" s="111">
        <v>0</v>
      </c>
      <c r="BR1362" s="122">
        <v>1.8224019E-6</v>
      </c>
      <c r="BS1362" s="122">
        <v>1.3235658999999999E-7</v>
      </c>
      <c r="BT1362" s="111">
        <v>0</v>
      </c>
      <c r="BU1362" s="122">
        <v>2.0088883000000001E-7</v>
      </c>
      <c r="BV1362" s="111">
        <v>0</v>
      </c>
      <c r="BW1362" s="111">
        <v>0</v>
      </c>
      <c r="BX1362" s="111">
        <v>0</v>
      </c>
      <c r="BY1362" s="111">
        <v>0</v>
      </c>
      <c r="BZ1362" s="111">
        <v>0</v>
      </c>
      <c r="CA1362" s="122">
        <v>3.2007948999999999E-7</v>
      </c>
      <c r="CB1362" s="122">
        <v>3.3164752000000002E-6</v>
      </c>
      <c r="CC1362" s="122">
        <v>4.7074471999999998E-9</v>
      </c>
      <c r="CD1362" s="111">
        <v>0</v>
      </c>
      <c r="CE1362" s="154"/>
      <c r="CF1362" s="173"/>
      <c r="CG1362" s="170" t="s">
        <v>8546</v>
      </c>
      <c r="CK1362" s="100"/>
      <c r="CL1362" s="41"/>
      <c r="CM1362" s="41"/>
      <c r="CN1362" s="41"/>
      <c r="CO1362" s="41"/>
      <c r="CP1362" s="41"/>
      <c r="CQ1362" s="41"/>
      <c r="CR1362" s="41"/>
      <c r="CS1362" s="41"/>
      <c r="CT1362" s="41"/>
      <c r="CU1362" s="41"/>
      <c r="CV1362" s="41"/>
      <c r="CW1362" s="41"/>
    </row>
    <row r="1363" spans="1:101" ht="14.5" customHeight="1">
      <c r="A1363" s="41" t="s">
        <v>9274</v>
      </c>
      <c r="B1363" s="119" t="s">
        <v>8946</v>
      </c>
      <c r="C1363" s="120" t="str">
        <f t="shared" si="560"/>
        <v>B.044.01.183</v>
      </c>
      <c r="D1363" s="135" t="s">
        <v>8944</v>
      </c>
      <c r="E1363" s="119" t="s">
        <v>8526</v>
      </c>
      <c r="F1363" s="118" t="str">
        <f t="shared" si="561"/>
        <v>Electricity Haiti production</v>
      </c>
      <c r="G1363" s="118">
        <f t="shared" si="562"/>
        <v>3.5620936244E-2</v>
      </c>
      <c r="H1363" s="118">
        <f t="shared" si="563"/>
        <v>2.4956015999999998E-3</v>
      </c>
      <c r="I1363" s="118">
        <f t="shared" si="564"/>
        <v>7.5350746000000003E-3</v>
      </c>
      <c r="J1363" s="326">
        <f t="shared" si="565"/>
        <v>2.6683043999999999E-5</v>
      </c>
      <c r="K1363" s="118">
        <v>2.5563577000000001E-2</v>
      </c>
      <c r="L1363" s="118">
        <v>5.9237226000000004E-3</v>
      </c>
      <c r="M1363" s="118">
        <v>1.6113519999999999E-3</v>
      </c>
      <c r="N1363" s="118">
        <v>1.3537575999999999E-3</v>
      </c>
      <c r="O1363" s="118">
        <v>1.1418439999999999E-3</v>
      </c>
      <c r="P1363" s="118">
        <v>0</v>
      </c>
      <c r="Q1363" s="118">
        <v>0</v>
      </c>
      <c r="R1363" s="118">
        <v>0</v>
      </c>
      <c r="S1363" s="330">
        <v>2.6683043999999999E-5</v>
      </c>
      <c r="T1363" s="118">
        <v>0</v>
      </c>
      <c r="U1363" s="118">
        <v>0</v>
      </c>
      <c r="V1363" s="118">
        <v>0</v>
      </c>
      <c r="W1363" s="118">
        <v>0</v>
      </c>
      <c r="X1363" s="118">
        <v>0</v>
      </c>
      <c r="Y1363" s="41"/>
      <c r="Z1363" s="327">
        <f t="shared" si="566"/>
        <v>0.19220734586466165</v>
      </c>
      <c r="AA1363" s="41"/>
      <c r="AB1363" s="111">
        <v>2.8306453999999999</v>
      </c>
      <c r="AC1363" s="111">
        <v>2.6924210999999998</v>
      </c>
      <c r="AD1363" s="111">
        <v>0</v>
      </c>
      <c r="AE1363" s="111">
        <v>0</v>
      </c>
      <c r="AF1363" s="111">
        <v>0</v>
      </c>
      <c r="AG1363" s="111">
        <v>0</v>
      </c>
      <c r="AH1363" s="111">
        <v>0.13822435</v>
      </c>
      <c r="AI1363" s="41"/>
      <c r="AJ1363" s="114">
        <v>5.6995691000000003E-3</v>
      </c>
      <c r="AK1363" s="114">
        <v>5.3270595E-3</v>
      </c>
      <c r="AL1363" s="114">
        <v>1.9169240000000001E-4</v>
      </c>
      <c r="AM1363" s="114">
        <v>1.8081719E-4</v>
      </c>
      <c r="AN1363" s="113">
        <f t="shared" si="567"/>
        <v>3.1936808402E-7</v>
      </c>
      <c r="AO1363" s="112">
        <f t="shared" si="568"/>
        <v>7.0892157986199988E-10</v>
      </c>
      <c r="AP1363" s="112">
        <f t="shared" si="569"/>
        <v>2.5324536556850002E-2</v>
      </c>
      <c r="AQ1363" s="328">
        <v>1.7836841999999999E-7</v>
      </c>
      <c r="AR1363" s="328">
        <v>5.3818056999999995E-10</v>
      </c>
      <c r="AS1363" s="328">
        <v>1.4703861999999999E-14</v>
      </c>
      <c r="AT1363" s="329">
        <v>0</v>
      </c>
      <c r="AU1363" s="329">
        <v>0</v>
      </c>
      <c r="AV1363" s="328">
        <v>2.0129402E-10</v>
      </c>
      <c r="AW1363" s="328">
        <v>1.4079837000000001E-7</v>
      </c>
      <c r="AX1363" s="328">
        <v>2.8535085999999999E-11</v>
      </c>
      <c r="AY1363" s="328">
        <v>1.4219122000000001E-10</v>
      </c>
      <c r="AZ1363" s="329">
        <v>0</v>
      </c>
      <c r="BA1363" s="329">
        <v>0</v>
      </c>
      <c r="BB1363" s="329">
        <v>0</v>
      </c>
      <c r="BC1363" s="329">
        <v>0</v>
      </c>
      <c r="BD1363" s="329">
        <v>0</v>
      </c>
      <c r="BE1363" s="329">
        <v>0</v>
      </c>
      <c r="BF1363" s="329">
        <v>0</v>
      </c>
      <c r="BG1363" s="329">
        <v>0</v>
      </c>
      <c r="BH1363" s="328">
        <v>5.3855684999999998E-7</v>
      </c>
      <c r="BI1363" s="329">
        <v>2.5323998E-2</v>
      </c>
      <c r="BJ1363" s="329">
        <v>0</v>
      </c>
      <c r="BK1363" s="329">
        <v>0</v>
      </c>
      <c r="BL1363" s="329">
        <v>0</v>
      </c>
      <c r="BM1363" s="41"/>
      <c r="BN1363" s="122">
        <v>1.2099645999999999E-5</v>
      </c>
      <c r="BO1363" s="122">
        <v>1.0465808000000001E-6</v>
      </c>
      <c r="BP1363" s="122">
        <v>5.3592507999999999E-6</v>
      </c>
      <c r="BQ1363" s="111">
        <v>0</v>
      </c>
      <c r="BR1363" s="122">
        <v>1.7869703E-6</v>
      </c>
      <c r="BS1363" s="122">
        <v>1.3031400000000001E-7</v>
      </c>
      <c r="BT1363" s="111">
        <v>0</v>
      </c>
      <c r="BU1363" s="122">
        <v>1.9778861000000001E-7</v>
      </c>
      <c r="BV1363" s="111">
        <v>0</v>
      </c>
      <c r="BW1363" s="111">
        <v>0</v>
      </c>
      <c r="BX1363" s="111">
        <v>0</v>
      </c>
      <c r="BY1363" s="111">
        <v>0</v>
      </c>
      <c r="BZ1363" s="111">
        <v>0</v>
      </c>
      <c r="CA1363" s="122">
        <v>3.1485977000000001E-7</v>
      </c>
      <c r="CB1363" s="122">
        <v>3.2510124E-6</v>
      </c>
      <c r="CC1363" s="122">
        <v>1.2869096E-8</v>
      </c>
      <c r="CD1363" s="111">
        <v>0</v>
      </c>
      <c r="CE1363" s="154"/>
      <c r="CF1363" s="173"/>
      <c r="CG1363" s="170" t="s">
        <v>8546</v>
      </c>
      <c r="CK1363" s="100"/>
      <c r="CL1363" s="41"/>
      <c r="CM1363" s="41"/>
      <c r="CN1363" s="41"/>
      <c r="CO1363" s="41"/>
      <c r="CP1363" s="41"/>
      <c r="CQ1363" s="41"/>
      <c r="CR1363" s="41"/>
      <c r="CS1363" s="41"/>
      <c r="CT1363" s="41"/>
      <c r="CU1363" s="41"/>
      <c r="CV1363" s="41"/>
      <c r="CW1363" s="41"/>
    </row>
    <row r="1364" spans="1:101" ht="14.5" customHeight="1">
      <c r="A1364" s="41" t="s">
        <v>9271</v>
      </c>
      <c r="B1364" s="119" t="s">
        <v>8946</v>
      </c>
      <c r="C1364" s="120" t="str">
        <f t="shared" si="560"/>
        <v>B.044.01.184</v>
      </c>
      <c r="D1364" s="135" t="s">
        <v>8944</v>
      </c>
      <c r="E1364" s="119" t="s">
        <v>8526</v>
      </c>
      <c r="F1364" s="118" t="str">
        <f t="shared" si="561"/>
        <v>Electricity Honduras production</v>
      </c>
      <c r="G1364" s="118">
        <f t="shared" si="562"/>
        <v>2.0666522579999999E-2</v>
      </c>
      <c r="H1364" s="118">
        <f t="shared" si="563"/>
        <v>1.43096923E-3</v>
      </c>
      <c r="I1364" s="118">
        <f t="shared" si="564"/>
        <v>4.09813439E-3</v>
      </c>
      <c r="J1364" s="326">
        <f t="shared" si="565"/>
        <v>1.9515196E-4</v>
      </c>
      <c r="K1364" s="118">
        <v>1.4942267E-2</v>
      </c>
      <c r="L1364" s="118">
        <v>3.159523E-3</v>
      </c>
      <c r="M1364" s="118">
        <v>9.3861138999999996E-4</v>
      </c>
      <c r="N1364" s="118">
        <v>7.8856282999999997E-4</v>
      </c>
      <c r="O1364" s="118">
        <v>6.4240640000000002E-4</v>
      </c>
      <c r="P1364" s="118">
        <v>0</v>
      </c>
      <c r="Q1364" s="118">
        <v>0</v>
      </c>
      <c r="R1364" s="118">
        <v>0</v>
      </c>
      <c r="S1364" s="118">
        <v>1.9515196E-4</v>
      </c>
      <c r="T1364" s="118">
        <v>0</v>
      </c>
      <c r="U1364" s="118">
        <v>0</v>
      </c>
      <c r="V1364" s="118">
        <v>0</v>
      </c>
      <c r="W1364" s="118">
        <v>0</v>
      </c>
      <c r="X1364" s="118">
        <v>0</v>
      </c>
      <c r="Y1364" s="41"/>
      <c r="Z1364" s="327">
        <f t="shared" si="566"/>
        <v>0.11234787218045113</v>
      </c>
      <c r="AA1364" s="41"/>
      <c r="AB1364" s="111">
        <v>2.0907287999999999</v>
      </c>
      <c r="AC1364" s="111">
        <v>1.5710084</v>
      </c>
      <c r="AD1364" s="111">
        <v>0</v>
      </c>
      <c r="AE1364" s="111">
        <v>0</v>
      </c>
      <c r="AF1364" s="111">
        <v>9.9371241999999999E-2</v>
      </c>
      <c r="AG1364" s="111">
        <v>0.18291341999999999</v>
      </c>
      <c r="AH1364" s="111">
        <v>0.23743568000000001</v>
      </c>
      <c r="AI1364" s="41"/>
      <c r="AJ1364" s="114">
        <v>3.2175428000000002E-3</v>
      </c>
      <c r="AK1364" s="114">
        <v>3.0148952000000001E-3</v>
      </c>
      <c r="AL1364" s="114">
        <v>1.1028907000000001E-4</v>
      </c>
      <c r="AM1364" s="121">
        <v>9.2358541000000006E-5</v>
      </c>
      <c r="AN1364" s="113">
        <f t="shared" si="567"/>
        <v>1.8074911261999999E-7</v>
      </c>
      <c r="AO1364" s="112">
        <f t="shared" si="568"/>
        <v>4.0787376261239996E-10</v>
      </c>
      <c r="AP1364" s="112">
        <f t="shared" si="569"/>
        <v>1.29353698469E-2</v>
      </c>
      <c r="AQ1364" s="328">
        <v>1.0425883E-7</v>
      </c>
      <c r="AR1364" s="328">
        <v>3.1457404999999998E-10</v>
      </c>
      <c r="AS1364" s="328">
        <v>8.5946124000000006E-15</v>
      </c>
      <c r="AT1364" s="329">
        <v>0</v>
      </c>
      <c r="AU1364" s="329">
        <v>0</v>
      </c>
      <c r="AV1364" s="328">
        <v>1.1725362E-10</v>
      </c>
      <c r="AW1364" s="328">
        <v>7.6373029000000004E-8</v>
      </c>
      <c r="AX1364" s="328">
        <v>1.6621668E-11</v>
      </c>
      <c r="AY1364" s="328">
        <v>7.6669449999999998E-11</v>
      </c>
      <c r="AZ1364" s="329">
        <v>0</v>
      </c>
      <c r="BA1364" s="329">
        <v>0</v>
      </c>
      <c r="BB1364" s="329">
        <v>0</v>
      </c>
      <c r="BC1364" s="329">
        <v>0</v>
      </c>
      <c r="BD1364" s="329">
        <v>0</v>
      </c>
      <c r="BE1364" s="329">
        <v>0</v>
      </c>
      <c r="BF1364" s="329">
        <v>0</v>
      </c>
      <c r="BG1364" s="329">
        <v>0</v>
      </c>
      <c r="BH1364" s="328">
        <v>3.9388468999999998E-6</v>
      </c>
      <c r="BI1364" s="329">
        <v>1.2931431E-2</v>
      </c>
      <c r="BJ1364" s="329">
        <v>0</v>
      </c>
      <c r="BK1364" s="329">
        <v>0</v>
      </c>
      <c r="BL1364" s="329">
        <v>0</v>
      </c>
      <c r="BM1364" s="41"/>
      <c r="BN1364" s="122">
        <v>6.9538161999999997E-6</v>
      </c>
      <c r="BO1364" s="122">
        <v>5.6718545E-7</v>
      </c>
      <c r="BP1364" s="122">
        <v>3.1325568999999998E-6</v>
      </c>
      <c r="BQ1364" s="111">
        <v>0</v>
      </c>
      <c r="BR1364" s="122">
        <v>9.8561037000000007E-7</v>
      </c>
      <c r="BS1364" s="122">
        <v>7.5907813999999994E-8</v>
      </c>
      <c r="BT1364" s="111">
        <v>0</v>
      </c>
      <c r="BU1364" s="122">
        <v>1.1521173E-7</v>
      </c>
      <c r="BV1364" s="111">
        <v>0</v>
      </c>
      <c r="BW1364" s="111">
        <v>0</v>
      </c>
      <c r="BX1364" s="111">
        <v>0</v>
      </c>
      <c r="BY1364" s="111">
        <v>0</v>
      </c>
      <c r="BZ1364" s="111">
        <v>0</v>
      </c>
      <c r="CA1364" s="122">
        <v>1.8065022E-7</v>
      </c>
      <c r="CB1364" s="122">
        <v>1.802573E-6</v>
      </c>
      <c r="CC1364" s="122">
        <v>9.4120793000000003E-8</v>
      </c>
      <c r="CD1364" s="111">
        <v>0</v>
      </c>
      <c r="CF1364" s="173"/>
      <c r="CG1364" s="170" t="s">
        <v>8546</v>
      </c>
      <c r="CK1364" s="100"/>
      <c r="CL1364" s="41"/>
      <c r="CM1364" s="41"/>
      <c r="CN1364" s="41"/>
      <c r="CO1364" s="41"/>
      <c r="CP1364" s="41"/>
      <c r="CQ1364" s="41"/>
      <c r="CR1364" s="41"/>
      <c r="CS1364" s="41"/>
      <c r="CT1364" s="41"/>
      <c r="CU1364" s="41"/>
      <c r="CV1364" s="41"/>
      <c r="CW1364" s="41"/>
    </row>
    <row r="1365" spans="1:101" ht="14.5" customHeight="1">
      <c r="A1365" s="41" t="s">
        <v>9268</v>
      </c>
      <c r="B1365" s="119" t="s">
        <v>8946</v>
      </c>
      <c r="C1365" s="120" t="str">
        <f t="shared" si="560"/>
        <v>B.044.01.185</v>
      </c>
      <c r="D1365" s="135" t="s">
        <v>8944</v>
      </c>
      <c r="E1365" s="119" t="s">
        <v>8526</v>
      </c>
      <c r="F1365" s="118" t="str">
        <f t="shared" si="561"/>
        <v>Electricity Hong Kong production</v>
      </c>
      <c r="G1365" s="118">
        <f t="shared" si="562"/>
        <v>4.1877050363999996E-2</v>
      </c>
      <c r="H1365" s="118">
        <f t="shared" si="563"/>
        <v>3.7674252000000001E-3</v>
      </c>
      <c r="I1365" s="118">
        <f t="shared" si="564"/>
        <v>5.8248293000000007E-3</v>
      </c>
      <c r="J1365" s="326">
        <f t="shared" si="565"/>
        <v>7.7042864000000002E-5</v>
      </c>
      <c r="K1365" s="118">
        <v>3.2207752999999999E-2</v>
      </c>
      <c r="L1365" s="118">
        <v>3.0320497E-3</v>
      </c>
      <c r="M1365" s="118">
        <v>2.7927796000000002E-3</v>
      </c>
      <c r="N1365" s="118">
        <v>2.3463194000000001E-3</v>
      </c>
      <c r="O1365" s="118">
        <v>1.4211058E-3</v>
      </c>
      <c r="P1365" s="118">
        <v>0</v>
      </c>
      <c r="Q1365" s="118">
        <v>0</v>
      </c>
      <c r="R1365" s="118">
        <v>0</v>
      </c>
      <c r="S1365" s="330">
        <v>7.7042864000000002E-5</v>
      </c>
      <c r="T1365" s="118">
        <v>0</v>
      </c>
      <c r="U1365" s="118">
        <v>0</v>
      </c>
      <c r="V1365" s="118">
        <v>0</v>
      </c>
      <c r="W1365" s="118">
        <v>0</v>
      </c>
      <c r="X1365" s="118">
        <v>0</v>
      </c>
      <c r="Y1365" s="41"/>
      <c r="Z1365" s="327">
        <f t="shared" si="566"/>
        <v>0.24216355639097742</v>
      </c>
      <c r="AA1365" s="41"/>
      <c r="AB1365" s="111">
        <v>2.8340277999999999</v>
      </c>
      <c r="AC1365" s="111">
        <v>2.8286593999999998</v>
      </c>
      <c r="AD1365" s="111">
        <v>0</v>
      </c>
      <c r="AE1365" s="111">
        <v>0</v>
      </c>
      <c r="AF1365" s="111">
        <v>4.7368421000000003E-3</v>
      </c>
      <c r="AG1365" s="111">
        <v>6.3157895000000004E-4</v>
      </c>
      <c r="AH1365" s="111">
        <v>0</v>
      </c>
      <c r="AI1365" s="41"/>
      <c r="AJ1365" s="114">
        <v>5.7901734999999998E-3</v>
      </c>
      <c r="AK1365" s="114">
        <v>5.4871032000000002E-3</v>
      </c>
      <c r="AL1365" s="114">
        <v>2.2197868999999999E-4</v>
      </c>
      <c r="AM1365" s="121">
        <v>8.1091647999999999E-5</v>
      </c>
      <c r="AN1365" s="113">
        <f t="shared" si="567"/>
        <v>3.2896302083000001E-7</v>
      </c>
      <c r="AO1365" s="112">
        <f t="shared" si="568"/>
        <v>8.20927094512E-10</v>
      </c>
      <c r="AP1365" s="112">
        <f t="shared" si="569"/>
        <v>1.13573739936E-2</v>
      </c>
      <c r="AQ1365" s="328">
        <v>2.2472778E-7</v>
      </c>
      <c r="AR1365" s="328">
        <v>6.7805796999999999E-10</v>
      </c>
      <c r="AS1365" s="328">
        <v>1.8525512000000001E-14</v>
      </c>
      <c r="AT1365" s="329">
        <v>0</v>
      </c>
      <c r="AU1365" s="329">
        <v>0</v>
      </c>
      <c r="AV1365" s="328">
        <v>3.4888083000000002E-10</v>
      </c>
      <c r="AW1365" s="328">
        <v>1.0388636E-7</v>
      </c>
      <c r="AX1365" s="328">
        <v>4.9456732999999998E-11</v>
      </c>
      <c r="AY1365" s="328">
        <v>9.3393865999999996E-11</v>
      </c>
      <c r="AZ1365" s="329">
        <v>0</v>
      </c>
      <c r="BA1365" s="329">
        <v>0</v>
      </c>
      <c r="BB1365" s="329">
        <v>0</v>
      </c>
      <c r="BC1365" s="329">
        <v>0</v>
      </c>
      <c r="BD1365" s="329">
        <v>0</v>
      </c>
      <c r="BE1365" s="329">
        <v>0</v>
      </c>
      <c r="BF1365" s="329">
        <v>0</v>
      </c>
      <c r="BG1365" s="329">
        <v>0</v>
      </c>
      <c r="BH1365" s="328">
        <v>1.5549936E-6</v>
      </c>
      <c r="BI1365" s="329">
        <v>1.1355819E-2</v>
      </c>
      <c r="BJ1365" s="329">
        <v>0</v>
      </c>
      <c r="BK1365" s="329">
        <v>0</v>
      </c>
      <c r="BL1365" s="329">
        <v>0</v>
      </c>
      <c r="BM1365" s="41"/>
      <c r="BN1365" s="122">
        <v>1.3710046E-5</v>
      </c>
      <c r="BO1365" s="122">
        <v>7.5874664999999996E-7</v>
      </c>
      <c r="BP1365" s="122">
        <v>6.7521626000000002E-6</v>
      </c>
      <c r="BQ1365" s="111">
        <v>0</v>
      </c>
      <c r="BR1365" s="122">
        <v>1.7285847E-6</v>
      </c>
      <c r="BS1365" s="122">
        <v>2.2585896E-7</v>
      </c>
      <c r="BT1365" s="111">
        <v>0</v>
      </c>
      <c r="BU1365" s="122">
        <v>3.4280529E-7</v>
      </c>
      <c r="BV1365" s="111">
        <v>0</v>
      </c>
      <c r="BW1365" s="111">
        <v>0</v>
      </c>
      <c r="BX1365" s="111">
        <v>0</v>
      </c>
      <c r="BY1365" s="111">
        <v>0</v>
      </c>
      <c r="BZ1365" s="111">
        <v>0</v>
      </c>
      <c r="CA1365" s="122">
        <v>4.7721703000000001E-7</v>
      </c>
      <c r="CB1365" s="122">
        <v>3.3875135E-6</v>
      </c>
      <c r="CC1365" s="122">
        <v>3.7157380000000002E-8</v>
      </c>
      <c r="CD1365" s="111">
        <v>0</v>
      </c>
      <c r="CE1365" s="154"/>
      <c r="CF1365" s="173"/>
      <c r="CG1365" s="170" t="s">
        <v>8546</v>
      </c>
      <c r="CK1365" s="100"/>
      <c r="CL1365" s="41"/>
      <c r="CM1365" s="41"/>
      <c r="CN1365" s="41"/>
      <c r="CO1365" s="41"/>
      <c r="CP1365" s="41"/>
      <c r="CQ1365" s="41"/>
      <c r="CR1365" s="41"/>
      <c r="CS1365" s="41"/>
      <c r="CT1365" s="41"/>
      <c r="CU1365" s="41"/>
      <c r="CV1365" s="41"/>
      <c r="CW1365" s="41"/>
    </row>
    <row r="1366" spans="1:101" ht="14.5" customHeight="1">
      <c r="A1366" s="41" t="s">
        <v>9265</v>
      </c>
      <c r="B1366" s="119" t="s">
        <v>8946</v>
      </c>
      <c r="C1366" s="120" t="str">
        <f t="shared" si="560"/>
        <v>B.044.01.186</v>
      </c>
      <c r="D1366" s="135" t="s">
        <v>8944</v>
      </c>
      <c r="E1366" s="119" t="s">
        <v>8526</v>
      </c>
      <c r="F1366" s="118" t="str">
        <f t="shared" si="561"/>
        <v>Electricity Iceland production</v>
      </c>
      <c r="G1366" s="118">
        <f t="shared" si="562"/>
        <v>3.8770708669999998E-4</v>
      </c>
      <c r="H1366" s="118">
        <f t="shared" si="563"/>
        <v>3.6369890099999996E-5</v>
      </c>
      <c r="I1366" s="118">
        <f t="shared" si="564"/>
        <v>4.4557366599999998E-5</v>
      </c>
      <c r="J1366" s="326">
        <f t="shared" si="565"/>
        <v>1.4333252000000001E-4</v>
      </c>
      <c r="K1366" s="118">
        <v>1.6344731E-4</v>
      </c>
      <c r="L1366" s="330">
        <v>6.7297446000000001E-6</v>
      </c>
      <c r="M1366" s="330">
        <v>3.7827621999999997E-5</v>
      </c>
      <c r="N1366" s="330">
        <v>3.1780411999999998E-5</v>
      </c>
      <c r="O1366" s="330">
        <v>4.5894780999999996E-6</v>
      </c>
      <c r="P1366" s="118">
        <v>0</v>
      </c>
      <c r="Q1366" s="118">
        <v>0</v>
      </c>
      <c r="R1366" s="118">
        <v>0</v>
      </c>
      <c r="S1366" s="118">
        <v>1.4333252000000001E-4</v>
      </c>
      <c r="T1366" s="118">
        <v>0</v>
      </c>
      <c r="U1366" s="118">
        <v>0</v>
      </c>
      <c r="V1366" s="118">
        <v>0</v>
      </c>
      <c r="W1366" s="118">
        <v>0</v>
      </c>
      <c r="X1366" s="118">
        <v>0</v>
      </c>
      <c r="Y1366" s="41"/>
      <c r="Z1366" s="327">
        <f t="shared" si="566"/>
        <v>1.2289271428571429E-3</v>
      </c>
      <c r="AA1366" s="41"/>
      <c r="AB1366" s="111">
        <v>1.6476052999999999</v>
      </c>
      <c r="AC1366" s="111">
        <v>0.90539473999999998</v>
      </c>
      <c r="AD1366" s="111">
        <v>0</v>
      </c>
      <c r="AE1366" s="111">
        <v>0</v>
      </c>
      <c r="AF1366" s="111">
        <v>0</v>
      </c>
      <c r="AG1366" s="111">
        <v>5.2631578999999995E-4</v>
      </c>
      <c r="AH1366" s="111">
        <v>0.74168420999999995</v>
      </c>
      <c r="AI1366" s="41"/>
      <c r="AJ1366" s="121">
        <v>2.9612631E-5</v>
      </c>
      <c r="AK1366" s="121">
        <v>2.8334736E-5</v>
      </c>
      <c r="AL1366" s="121">
        <v>1.2572389000000001E-6</v>
      </c>
      <c r="AM1366" s="121">
        <v>2.0655663000000002E-8</v>
      </c>
      <c r="AN1366" s="113">
        <f t="shared" si="567"/>
        <v>1.6987252087999999E-9</v>
      </c>
      <c r="AO1366" s="112">
        <f t="shared" si="568"/>
        <v>4.6495523129259999E-12</v>
      </c>
      <c r="AP1366" s="112">
        <f t="shared" si="569"/>
        <v>2.89295E-6</v>
      </c>
      <c r="AQ1366" s="328">
        <v>1.1404444E-9</v>
      </c>
      <c r="AR1366" s="328">
        <v>3.4409960000000001E-12</v>
      </c>
      <c r="AS1366" s="328">
        <v>9.4012925999999996E-17</v>
      </c>
      <c r="AT1366" s="329">
        <v>0</v>
      </c>
      <c r="AU1366" s="329">
        <v>0</v>
      </c>
      <c r="AV1366" s="328">
        <v>4.7255188E-12</v>
      </c>
      <c r="AW1366" s="328">
        <v>5.5355529000000001E-10</v>
      </c>
      <c r="AX1366" s="328">
        <v>6.6988123000000001E-13</v>
      </c>
      <c r="AY1366" s="328">
        <v>5.3858106999999998E-13</v>
      </c>
      <c r="AZ1366" s="329">
        <v>0</v>
      </c>
      <c r="BA1366" s="329">
        <v>0</v>
      </c>
      <c r="BB1366" s="329">
        <v>0</v>
      </c>
      <c r="BC1366" s="329">
        <v>0</v>
      </c>
      <c r="BD1366" s="329">
        <v>0</v>
      </c>
      <c r="BE1366" s="329">
        <v>0</v>
      </c>
      <c r="BF1366" s="329">
        <v>0</v>
      </c>
      <c r="BG1366" s="329">
        <v>0</v>
      </c>
      <c r="BH1366" s="328">
        <v>2.89295E-6</v>
      </c>
      <c r="BI1366" s="329">
        <v>0</v>
      </c>
      <c r="BJ1366" s="329">
        <v>0</v>
      </c>
      <c r="BK1366" s="329">
        <v>0</v>
      </c>
      <c r="BL1366" s="329">
        <v>0</v>
      </c>
      <c r="BM1366" s="41"/>
      <c r="BN1366" s="122">
        <v>1.2867121E-7</v>
      </c>
      <c r="BO1366" s="122">
        <v>5.2689107000000004E-9</v>
      </c>
      <c r="BP1366" s="122">
        <v>3.4265749999999997E-8</v>
      </c>
      <c r="BQ1366" s="111">
        <v>0</v>
      </c>
      <c r="BR1366" s="122">
        <v>6.1668564999999997E-9</v>
      </c>
      <c r="BS1366" s="122">
        <v>3.0592128999999999E-9</v>
      </c>
      <c r="BT1366" s="111">
        <v>0</v>
      </c>
      <c r="BU1366" s="122">
        <v>4.6432268000000001E-9</v>
      </c>
      <c r="BV1366" s="111">
        <v>0</v>
      </c>
      <c r="BW1366" s="111">
        <v>0</v>
      </c>
      <c r="BX1366" s="111">
        <v>0</v>
      </c>
      <c r="BY1366" s="111">
        <v>0</v>
      </c>
      <c r="BZ1366" s="111">
        <v>0</v>
      </c>
      <c r="CA1366" s="122">
        <v>6.1387108E-9</v>
      </c>
      <c r="CB1366" s="111">
        <v>0</v>
      </c>
      <c r="CC1366" s="122">
        <v>6.9128543000000006E-8</v>
      </c>
      <c r="CD1366" s="111">
        <v>0</v>
      </c>
      <c r="CE1366" s="154"/>
      <c r="CF1366" s="173"/>
      <c r="CG1366" s="170" t="s">
        <v>8546</v>
      </c>
      <c r="CK1366" s="100"/>
      <c r="CL1366" s="41"/>
      <c r="CM1366" s="41"/>
      <c r="CN1366" s="41"/>
      <c r="CO1366" s="41"/>
      <c r="CP1366" s="41"/>
      <c r="CQ1366" s="41"/>
      <c r="CR1366" s="41"/>
      <c r="CS1366" s="41"/>
      <c r="CT1366" s="41"/>
      <c r="CU1366" s="41"/>
      <c r="CV1366" s="41"/>
      <c r="CW1366" s="41"/>
    </row>
    <row r="1367" spans="1:101" ht="14.5" customHeight="1">
      <c r="A1367" s="41" t="s">
        <v>9262</v>
      </c>
      <c r="B1367" s="119" t="s">
        <v>8946</v>
      </c>
      <c r="C1367" s="120" t="str">
        <f t="shared" si="560"/>
        <v>B.044.01.187</v>
      </c>
      <c r="D1367" s="135" t="s">
        <v>8944</v>
      </c>
      <c r="E1367" s="119" t="s">
        <v>8526</v>
      </c>
      <c r="F1367" s="118" t="str">
        <f t="shared" si="561"/>
        <v>Electricity India  production</v>
      </c>
      <c r="G1367" s="118">
        <f t="shared" si="562"/>
        <v>3.4261802086999998E-2</v>
      </c>
      <c r="H1367" s="118">
        <f t="shared" si="563"/>
        <v>1.21484873E-3</v>
      </c>
      <c r="I1367" s="118">
        <f t="shared" si="564"/>
        <v>1.8946252500000001E-3</v>
      </c>
      <c r="J1367" s="326">
        <f t="shared" si="565"/>
        <v>6.91668107E-4</v>
      </c>
      <c r="K1367" s="118">
        <v>3.0460660000000001E-2</v>
      </c>
      <c r="L1367" s="118">
        <v>6.2695125000000003E-4</v>
      </c>
      <c r="M1367" s="118">
        <v>1.2676740000000001E-3</v>
      </c>
      <c r="N1367" s="118">
        <v>1.0650207000000001E-3</v>
      </c>
      <c r="O1367" s="118">
        <v>1.4982803E-4</v>
      </c>
      <c r="P1367" s="118">
        <v>0</v>
      </c>
      <c r="Q1367" s="118">
        <v>0</v>
      </c>
      <c r="R1367" s="118">
        <v>0</v>
      </c>
      <c r="S1367" s="330">
        <v>9.3409756999999997E-5</v>
      </c>
      <c r="T1367" s="118">
        <v>0</v>
      </c>
      <c r="U1367" s="118">
        <v>5.9825834999999996E-4</v>
      </c>
      <c r="V1367" s="118">
        <v>0</v>
      </c>
      <c r="W1367" s="118">
        <v>0</v>
      </c>
      <c r="X1367" s="118">
        <v>0</v>
      </c>
      <c r="Y1367" s="41"/>
      <c r="Z1367" s="327">
        <f t="shared" si="566"/>
        <v>0.22902751879699249</v>
      </c>
      <c r="AA1367" s="41"/>
      <c r="AB1367" s="111">
        <v>2.706051</v>
      </c>
      <c r="AC1367" s="111">
        <v>2.4094207000000001</v>
      </c>
      <c r="AD1367" s="111">
        <v>8.1098442000000007E-2</v>
      </c>
      <c r="AE1367" s="111">
        <v>0</v>
      </c>
      <c r="AF1367" s="111">
        <v>2.0904298000000002E-2</v>
      </c>
      <c r="AG1367" s="111">
        <v>9.4624884000000006E-2</v>
      </c>
      <c r="AH1367" s="111">
        <v>0.10000272</v>
      </c>
      <c r="AI1367" s="41"/>
      <c r="AJ1367" s="114">
        <v>4.1964061999999998E-3</v>
      </c>
      <c r="AK1367" s="114">
        <v>3.9777546000000002E-3</v>
      </c>
      <c r="AL1367" s="114">
        <v>1.8665289000000001E-4</v>
      </c>
      <c r="AM1367" s="121">
        <v>3.1998697999999997E-5</v>
      </c>
      <c r="AN1367" s="113">
        <f t="shared" si="567"/>
        <v>2.3847449493000002E-7</v>
      </c>
      <c r="AO1367" s="112">
        <f t="shared" si="568"/>
        <v>6.9028435260500005E-10</v>
      </c>
      <c r="AP1367" s="112">
        <f t="shared" si="569"/>
        <v>4.4816103345000002E-3</v>
      </c>
      <c r="AQ1367" s="328">
        <v>2.1253753999999999E-7</v>
      </c>
      <c r="AR1367" s="328">
        <v>6.4127706000000002E-10</v>
      </c>
      <c r="AS1367" s="328">
        <v>1.7520604999999999E-14</v>
      </c>
      <c r="AT1367" s="329">
        <v>0</v>
      </c>
      <c r="AU1367" s="329">
        <v>0</v>
      </c>
      <c r="AV1367" s="328">
        <v>1.5836092999999999E-10</v>
      </c>
      <c r="AW1367" s="328">
        <v>2.5778593999999998E-8</v>
      </c>
      <c r="AX1367" s="328">
        <v>2.2448966000000002E-11</v>
      </c>
      <c r="AY1367" s="328">
        <v>2.6540806E-11</v>
      </c>
      <c r="AZ1367" s="329">
        <v>0</v>
      </c>
      <c r="BA1367" s="329">
        <v>0</v>
      </c>
      <c r="BB1367" s="329">
        <v>0</v>
      </c>
      <c r="BC1367" s="329">
        <v>0</v>
      </c>
      <c r="BD1367" s="329">
        <v>0</v>
      </c>
      <c r="BE1367" s="329">
        <v>0</v>
      </c>
      <c r="BF1367" s="329">
        <v>0</v>
      </c>
      <c r="BG1367" s="329">
        <v>0</v>
      </c>
      <c r="BH1367" s="328">
        <v>1.8853345E-6</v>
      </c>
      <c r="BI1367" s="329">
        <v>4.4797250000000004E-3</v>
      </c>
      <c r="BJ1367" s="329">
        <v>0</v>
      </c>
      <c r="BK1367" s="329">
        <v>0</v>
      </c>
      <c r="BL1367" s="329">
        <v>0</v>
      </c>
      <c r="BM1367" s="41"/>
      <c r="BN1367" s="122">
        <v>1.0421620999999999E-5</v>
      </c>
      <c r="BO1367" s="122">
        <v>2.3511708E-7</v>
      </c>
      <c r="BP1367" s="122">
        <v>6.3858949999999998E-6</v>
      </c>
      <c r="BQ1367" s="111">
        <v>0</v>
      </c>
      <c r="BR1367" s="122">
        <v>2.5133227999999997E-7</v>
      </c>
      <c r="BS1367" s="122">
        <v>1.0251992E-7</v>
      </c>
      <c r="BT1367" s="111">
        <v>0</v>
      </c>
      <c r="BU1367" s="122">
        <v>1.5560317E-7</v>
      </c>
      <c r="BV1367" s="111">
        <v>0</v>
      </c>
      <c r="BW1367" s="111">
        <v>0</v>
      </c>
      <c r="BX1367" s="111">
        <v>0</v>
      </c>
      <c r="BY1367" s="111">
        <v>0</v>
      </c>
      <c r="BZ1367" s="111">
        <v>0</v>
      </c>
      <c r="CA1367" s="122">
        <v>2.0952002999999999E-7</v>
      </c>
      <c r="CB1367" s="122">
        <v>3.0365829000000001E-6</v>
      </c>
      <c r="CC1367" s="122">
        <v>4.5051049000000003E-8</v>
      </c>
      <c r="CD1367" s="111">
        <v>0</v>
      </c>
      <c r="CE1367" s="154"/>
      <c r="CF1367" s="173"/>
      <c r="CG1367" s="170" t="s">
        <v>8546</v>
      </c>
      <c r="CK1367" s="100"/>
      <c r="CL1367" s="41"/>
      <c r="CM1367" s="41"/>
      <c r="CN1367" s="41"/>
      <c r="CO1367" s="41"/>
      <c r="CP1367" s="41"/>
      <c r="CQ1367" s="41"/>
      <c r="CR1367" s="41"/>
      <c r="CS1367" s="41"/>
      <c r="CT1367" s="41"/>
      <c r="CU1367" s="41"/>
      <c r="CV1367" s="41"/>
      <c r="CW1367" s="41"/>
    </row>
    <row r="1368" spans="1:101" ht="14.5" customHeight="1">
      <c r="A1368" s="41" t="s">
        <v>9259</v>
      </c>
      <c r="B1368" s="119" t="s">
        <v>8946</v>
      </c>
      <c r="C1368" s="120" t="str">
        <f t="shared" si="560"/>
        <v>B.044.01.188</v>
      </c>
      <c r="D1368" s="135" t="s">
        <v>8944</v>
      </c>
      <c r="E1368" s="119" t="s">
        <v>8526</v>
      </c>
      <c r="F1368" s="118" t="str">
        <f t="shared" si="561"/>
        <v>Electricity Indonesia production</v>
      </c>
      <c r="G1368" s="118">
        <f t="shared" si="562"/>
        <v>3.4251349797000001E-2</v>
      </c>
      <c r="H1368" s="118">
        <f t="shared" si="563"/>
        <v>1.5101198200000001E-3</v>
      </c>
      <c r="I1368" s="118">
        <f t="shared" si="564"/>
        <v>3.2356692000000001E-3</v>
      </c>
      <c r="J1368" s="326">
        <f t="shared" si="565"/>
        <v>1.8553776999999999E-5</v>
      </c>
      <c r="K1368" s="118">
        <v>2.9487006999999999E-2</v>
      </c>
      <c r="L1368" s="118">
        <v>1.8370109999999999E-3</v>
      </c>
      <c r="M1368" s="118">
        <v>1.3986582E-3</v>
      </c>
      <c r="N1368" s="118">
        <v>1.1750655E-3</v>
      </c>
      <c r="O1368" s="118">
        <v>3.3505432000000002E-4</v>
      </c>
      <c r="P1368" s="118">
        <v>0</v>
      </c>
      <c r="Q1368" s="118">
        <v>0</v>
      </c>
      <c r="R1368" s="118">
        <v>0</v>
      </c>
      <c r="S1368" s="330">
        <v>1.8553776999999999E-5</v>
      </c>
      <c r="T1368" s="118">
        <v>0</v>
      </c>
      <c r="U1368" s="118">
        <v>0</v>
      </c>
      <c r="V1368" s="118">
        <v>0</v>
      </c>
      <c r="W1368" s="118">
        <v>0</v>
      </c>
      <c r="X1368" s="118">
        <v>0</v>
      </c>
      <c r="Y1368" s="41"/>
      <c r="Z1368" s="327">
        <f t="shared" si="566"/>
        <v>0.22170681954887217</v>
      </c>
      <c r="AA1368" s="41"/>
      <c r="AB1368" s="111">
        <v>2.7051976</v>
      </c>
      <c r="AC1368" s="111">
        <v>2.5513772000000001</v>
      </c>
      <c r="AD1368" s="111">
        <v>0</v>
      </c>
      <c r="AE1368" s="111">
        <v>0</v>
      </c>
      <c r="AF1368" s="111">
        <v>6.5138560999999998E-2</v>
      </c>
      <c r="AG1368" s="111">
        <v>2.5247503000000002E-3</v>
      </c>
      <c r="AH1368" s="111">
        <v>8.6157104999999998E-2</v>
      </c>
      <c r="AI1368" s="41"/>
      <c r="AJ1368" s="114">
        <v>4.5370916000000002E-3</v>
      </c>
      <c r="AK1368" s="114">
        <v>4.3004844000000004E-3</v>
      </c>
      <c r="AL1368" s="114">
        <v>1.8903004E-4</v>
      </c>
      <c r="AM1368" s="121">
        <v>4.7577178999999998E-5</v>
      </c>
      <c r="AN1368" s="113">
        <f t="shared" si="567"/>
        <v>2.5782280479999998E-7</v>
      </c>
      <c r="AO1368" s="112">
        <f t="shared" si="568"/>
        <v>6.9907559857200003E-10</v>
      </c>
      <c r="AP1368" s="112">
        <f t="shared" si="569"/>
        <v>6.6634704799000003E-3</v>
      </c>
      <c r="AQ1368" s="328">
        <v>2.0574393E-7</v>
      </c>
      <c r="AR1368" s="328">
        <v>6.2077910000000002E-10</v>
      </c>
      <c r="AS1368" s="328">
        <v>1.6960571999999999E-14</v>
      </c>
      <c r="AT1368" s="329">
        <v>0</v>
      </c>
      <c r="AU1368" s="329">
        <v>0</v>
      </c>
      <c r="AV1368" s="328">
        <v>1.7472379999999999E-10</v>
      </c>
      <c r="AW1368" s="328">
        <v>5.1904150999999998E-8</v>
      </c>
      <c r="AX1368" s="328">
        <v>2.4768538000000001E-11</v>
      </c>
      <c r="AY1368" s="328">
        <v>5.3511E-11</v>
      </c>
      <c r="AZ1368" s="329">
        <v>0</v>
      </c>
      <c r="BA1368" s="329">
        <v>0</v>
      </c>
      <c r="BB1368" s="329">
        <v>0</v>
      </c>
      <c r="BC1368" s="329">
        <v>0</v>
      </c>
      <c r="BD1368" s="329">
        <v>0</v>
      </c>
      <c r="BE1368" s="329">
        <v>0</v>
      </c>
      <c r="BF1368" s="329">
        <v>0</v>
      </c>
      <c r="BG1368" s="329">
        <v>0</v>
      </c>
      <c r="BH1368" s="328">
        <v>3.7447990000000001E-7</v>
      </c>
      <c r="BI1368" s="329">
        <v>6.6630960000000003E-3</v>
      </c>
      <c r="BJ1368" s="329">
        <v>0</v>
      </c>
      <c r="BK1368" s="329">
        <v>0</v>
      </c>
      <c r="BL1368" s="329">
        <v>0</v>
      </c>
      <c r="BM1368" s="41"/>
      <c r="BN1368" s="122">
        <v>1.060675E-5</v>
      </c>
      <c r="BO1368" s="122">
        <v>4.2644486E-7</v>
      </c>
      <c r="BP1368" s="122">
        <v>6.1817744000000001E-6</v>
      </c>
      <c r="BQ1368" s="111">
        <v>0</v>
      </c>
      <c r="BR1368" s="122">
        <v>5.6682863000000001E-7</v>
      </c>
      <c r="BS1368" s="122">
        <v>1.1311293E-7</v>
      </c>
      <c r="BT1368" s="111">
        <v>0</v>
      </c>
      <c r="BU1368" s="122">
        <v>1.7168109E-7</v>
      </c>
      <c r="BV1368" s="111">
        <v>0</v>
      </c>
      <c r="BW1368" s="111">
        <v>0</v>
      </c>
      <c r="BX1368" s="111">
        <v>0</v>
      </c>
      <c r="BY1368" s="111">
        <v>0</v>
      </c>
      <c r="BZ1368" s="111">
        <v>0</v>
      </c>
      <c r="CA1368" s="122">
        <v>2.4201169000000002E-7</v>
      </c>
      <c r="CB1368" s="122">
        <v>2.8959481000000001E-6</v>
      </c>
      <c r="CC1368" s="122">
        <v>8.9483917999999993E-9</v>
      </c>
      <c r="CD1368" s="111">
        <v>0</v>
      </c>
      <c r="CE1368" s="154"/>
      <c r="CF1368" s="173"/>
      <c r="CG1368" s="170" t="s">
        <v>8546</v>
      </c>
      <c r="CK1368" s="100"/>
      <c r="CL1368" s="41"/>
      <c r="CM1368" s="41"/>
      <c r="CN1368" s="41"/>
      <c r="CO1368" s="41"/>
      <c r="CP1368" s="41"/>
      <c r="CQ1368" s="41"/>
      <c r="CR1368" s="41"/>
      <c r="CS1368" s="41"/>
      <c r="CT1368" s="41"/>
      <c r="CU1368" s="41"/>
      <c r="CV1368" s="41"/>
      <c r="CW1368" s="41"/>
    </row>
    <row r="1369" spans="1:101" ht="14.5" customHeight="1">
      <c r="A1369" s="41" t="s">
        <v>9256</v>
      </c>
      <c r="B1369" s="119" t="s">
        <v>8946</v>
      </c>
      <c r="C1369" s="120" t="str">
        <f t="shared" si="560"/>
        <v>B.044.01.189</v>
      </c>
      <c r="D1369" s="135" t="s">
        <v>8944</v>
      </c>
      <c r="E1369" s="119" t="s">
        <v>8526</v>
      </c>
      <c r="F1369" s="118" t="str">
        <f t="shared" si="561"/>
        <v>Electricity Iran production</v>
      </c>
      <c r="G1369" s="118">
        <f t="shared" si="562"/>
        <v>3.3963463400000005E-2</v>
      </c>
      <c r="H1369" s="118">
        <f t="shared" si="563"/>
        <v>3.5758322999999998E-3</v>
      </c>
      <c r="I1369" s="118">
        <f t="shared" si="564"/>
        <v>5.9703817000000001E-3</v>
      </c>
      <c r="J1369" s="326">
        <f t="shared" si="565"/>
        <v>2.389914E-4</v>
      </c>
      <c r="K1369" s="118">
        <v>2.4178258000000001E-2</v>
      </c>
      <c r="L1369" s="118">
        <v>3.1858084000000002E-3</v>
      </c>
      <c r="M1369" s="118">
        <v>2.7845732999999999E-3</v>
      </c>
      <c r="N1369" s="118">
        <v>2.339425E-3</v>
      </c>
      <c r="O1369" s="118">
        <v>1.2364073E-3</v>
      </c>
      <c r="P1369" s="118">
        <v>0</v>
      </c>
      <c r="Q1369" s="118">
        <v>0</v>
      </c>
      <c r="R1369" s="118">
        <v>0</v>
      </c>
      <c r="S1369" s="330">
        <v>1.222061E-5</v>
      </c>
      <c r="T1369" s="118">
        <v>0</v>
      </c>
      <c r="U1369" s="118">
        <v>2.2677079000000001E-4</v>
      </c>
      <c r="V1369" s="118">
        <v>0</v>
      </c>
      <c r="W1369" s="118">
        <v>0</v>
      </c>
      <c r="X1369" s="118">
        <v>0</v>
      </c>
      <c r="Y1369" s="41"/>
      <c r="Z1369" s="327">
        <f t="shared" si="566"/>
        <v>0.18179141353383457</v>
      </c>
      <c r="AA1369" s="41"/>
      <c r="AB1369" s="111">
        <v>2.3945625000000001</v>
      </c>
      <c r="AC1369" s="111">
        <v>2.3115608000000001</v>
      </c>
      <c r="AD1369" s="111">
        <v>3.0740495E-2</v>
      </c>
      <c r="AE1369" s="111">
        <v>0</v>
      </c>
      <c r="AF1369" s="122">
        <v>2.8387357000000001E-5</v>
      </c>
      <c r="AG1369" s="111">
        <v>5.1097241999999996E-3</v>
      </c>
      <c r="AH1369" s="111">
        <v>4.7123010999999999E-2</v>
      </c>
      <c r="AI1369" s="41"/>
      <c r="AJ1369" s="114">
        <v>4.8509241E-3</v>
      </c>
      <c r="AK1369" s="114">
        <v>4.5495359000000003E-3</v>
      </c>
      <c r="AL1369" s="114">
        <v>1.7708547E-4</v>
      </c>
      <c r="AM1369" s="114">
        <v>1.2430267E-4</v>
      </c>
      <c r="AN1369" s="113">
        <f t="shared" si="567"/>
        <v>2.7275395568000001E-7</v>
      </c>
      <c r="AO1369" s="112">
        <f t="shared" si="568"/>
        <v>6.5490188704300005E-10</v>
      </c>
      <c r="AP1369" s="112">
        <f t="shared" si="569"/>
        <v>1.7409337654520001E-2</v>
      </c>
      <c r="AQ1369" s="328">
        <v>1.6870244000000001E-7</v>
      </c>
      <c r="AR1369" s="328">
        <v>5.0901597E-10</v>
      </c>
      <c r="AS1369" s="328">
        <v>1.3907043E-14</v>
      </c>
      <c r="AT1369" s="329">
        <v>0</v>
      </c>
      <c r="AU1369" s="329">
        <v>0</v>
      </c>
      <c r="AV1369" s="328">
        <v>3.4785568000000001E-10</v>
      </c>
      <c r="AW1369" s="328">
        <v>1.0370366E-7</v>
      </c>
      <c r="AX1369" s="328">
        <v>4.9311410000000002E-11</v>
      </c>
      <c r="AY1369" s="328">
        <v>9.6560599999999998E-11</v>
      </c>
      <c r="AZ1369" s="329">
        <v>0</v>
      </c>
      <c r="BA1369" s="329">
        <v>0</v>
      </c>
      <c r="BB1369" s="329">
        <v>0</v>
      </c>
      <c r="BC1369" s="329">
        <v>0</v>
      </c>
      <c r="BD1369" s="329">
        <v>0</v>
      </c>
      <c r="BE1369" s="329">
        <v>0</v>
      </c>
      <c r="BF1369" s="329">
        <v>0</v>
      </c>
      <c r="BG1369" s="329">
        <v>0</v>
      </c>
      <c r="BH1369" s="328">
        <v>2.4665451999999999E-7</v>
      </c>
      <c r="BI1369" s="329">
        <v>1.7409091000000002E-2</v>
      </c>
      <c r="BJ1369" s="329">
        <v>0</v>
      </c>
      <c r="BK1369" s="329">
        <v>0</v>
      </c>
      <c r="BL1369" s="329">
        <v>0</v>
      </c>
      <c r="BM1369" s="41"/>
      <c r="BN1369" s="122">
        <v>1.1210568999999999E-5</v>
      </c>
      <c r="BO1369" s="122">
        <v>7.8024156000000005E-7</v>
      </c>
      <c r="BP1369" s="122">
        <v>5.0688271000000001E-6</v>
      </c>
      <c r="BQ1369" s="111">
        <v>0</v>
      </c>
      <c r="BR1369" s="122">
        <v>1.5814656999999999E-6</v>
      </c>
      <c r="BS1369" s="122">
        <v>2.2519528999999999E-7</v>
      </c>
      <c r="BT1369" s="111">
        <v>0</v>
      </c>
      <c r="BU1369" s="122">
        <v>3.4179799000000002E-7</v>
      </c>
      <c r="BV1369" s="111">
        <v>0</v>
      </c>
      <c r="BW1369" s="111">
        <v>0</v>
      </c>
      <c r="BX1369" s="111">
        <v>0</v>
      </c>
      <c r="BY1369" s="111">
        <v>0</v>
      </c>
      <c r="BZ1369" s="111">
        <v>0</v>
      </c>
      <c r="CA1369" s="122">
        <v>4.7735480000000002E-7</v>
      </c>
      <c r="CB1369" s="122">
        <v>2.7297924000000001E-6</v>
      </c>
      <c r="CC1369" s="122">
        <v>5.8939378999999998E-9</v>
      </c>
      <c r="CD1369" s="111">
        <v>0</v>
      </c>
      <c r="CE1369" s="154"/>
      <c r="CF1369" s="173"/>
      <c r="CG1369" s="170" t="s">
        <v>8546</v>
      </c>
      <c r="CK1369" s="41"/>
      <c r="CL1369" s="41"/>
      <c r="CM1369" s="41"/>
      <c r="CN1369" s="41"/>
      <c r="CO1369" s="41"/>
      <c r="CP1369" s="41"/>
      <c r="CQ1369" s="41"/>
      <c r="CR1369" s="41"/>
      <c r="CS1369" s="41"/>
      <c r="CT1369" s="41"/>
      <c r="CU1369" s="41"/>
      <c r="CV1369" s="41"/>
      <c r="CW1369" s="41"/>
    </row>
    <row r="1370" spans="1:101" ht="14.5" customHeight="1">
      <c r="A1370" s="41" t="s">
        <v>9253</v>
      </c>
      <c r="B1370" s="119" t="s">
        <v>8946</v>
      </c>
      <c r="C1370" s="120" t="str">
        <f t="shared" si="560"/>
        <v>B.044.01.190</v>
      </c>
      <c r="D1370" s="135" t="s">
        <v>8944</v>
      </c>
      <c r="E1370" s="119" t="s">
        <v>8526</v>
      </c>
      <c r="F1370" s="118" t="str">
        <f t="shared" si="561"/>
        <v>Electricity Iraq production</v>
      </c>
      <c r="G1370" s="118">
        <f t="shared" si="562"/>
        <v>3.3984524471999997E-2</v>
      </c>
      <c r="H1370" s="118">
        <f t="shared" si="563"/>
        <v>3.5776948E-3</v>
      </c>
      <c r="I1370" s="118">
        <f t="shared" si="564"/>
        <v>6.0396557000000003E-3</v>
      </c>
      <c r="J1370" s="326">
        <f t="shared" si="565"/>
        <v>1.4927972E-5</v>
      </c>
      <c r="K1370" s="118">
        <v>2.4352246000000001E-2</v>
      </c>
      <c r="L1370" s="118">
        <v>3.2601233999999999E-3</v>
      </c>
      <c r="M1370" s="118">
        <v>2.7795323E-3</v>
      </c>
      <c r="N1370" s="118">
        <v>2.3351899E-3</v>
      </c>
      <c r="O1370" s="118">
        <v>1.2425049000000001E-3</v>
      </c>
      <c r="P1370" s="118">
        <v>0</v>
      </c>
      <c r="Q1370" s="118">
        <v>0</v>
      </c>
      <c r="R1370" s="118">
        <v>0</v>
      </c>
      <c r="S1370" s="330">
        <v>1.4927972E-5</v>
      </c>
      <c r="T1370" s="118">
        <v>0</v>
      </c>
      <c r="U1370" s="118">
        <v>0</v>
      </c>
      <c r="V1370" s="118">
        <v>0</v>
      </c>
      <c r="W1370" s="118">
        <v>0</v>
      </c>
      <c r="X1370" s="118">
        <v>0</v>
      </c>
      <c r="Y1370" s="41"/>
      <c r="Z1370" s="327">
        <f t="shared" si="566"/>
        <v>0.18309959398496239</v>
      </c>
      <c r="AA1370" s="41"/>
      <c r="AB1370" s="111">
        <v>2.3906926999999998</v>
      </c>
      <c r="AC1370" s="111">
        <v>2.333548</v>
      </c>
      <c r="AD1370" s="111">
        <v>0</v>
      </c>
      <c r="AE1370" s="111">
        <v>0</v>
      </c>
      <c r="AF1370" s="111">
        <v>0</v>
      </c>
      <c r="AG1370" s="111">
        <v>4.1126875999999996E-3</v>
      </c>
      <c r="AH1370" s="111">
        <v>5.3032020999999999E-2</v>
      </c>
      <c r="AI1370" s="41"/>
      <c r="AJ1370" s="114">
        <v>4.8979831000000003E-3</v>
      </c>
      <c r="AK1370" s="114">
        <v>4.5930831E-3</v>
      </c>
      <c r="AL1370" s="114">
        <v>1.7846261999999999E-4</v>
      </c>
      <c r="AM1370" s="114">
        <v>1.2643735999999999E-4</v>
      </c>
      <c r="AN1370" s="113">
        <f t="shared" si="567"/>
        <v>2.7536469595000006E-7</v>
      </c>
      <c r="AO1370" s="112">
        <f t="shared" si="568"/>
        <v>6.5999489511899996E-10</v>
      </c>
      <c r="AP1370" s="112">
        <f t="shared" si="569"/>
        <v>1.7708313298509998E-2</v>
      </c>
      <c r="AQ1370" s="328">
        <v>1.6991642000000001E-7</v>
      </c>
      <c r="AR1370" s="328">
        <v>5.1267884999999998E-10</v>
      </c>
      <c r="AS1370" s="328">
        <v>1.4007119E-14</v>
      </c>
      <c r="AT1370" s="329">
        <v>0</v>
      </c>
      <c r="AU1370" s="329">
        <v>0</v>
      </c>
      <c r="AV1370" s="328">
        <v>3.4722595E-10</v>
      </c>
      <c r="AW1370" s="328">
        <v>1.0510105000000001E-7</v>
      </c>
      <c r="AX1370" s="328">
        <v>4.922214E-11</v>
      </c>
      <c r="AY1370" s="328">
        <v>9.8079898000000005E-11</v>
      </c>
      <c r="AZ1370" s="329">
        <v>0</v>
      </c>
      <c r="BA1370" s="329">
        <v>0</v>
      </c>
      <c r="BB1370" s="329">
        <v>0</v>
      </c>
      <c r="BC1370" s="329">
        <v>0</v>
      </c>
      <c r="BD1370" s="329">
        <v>0</v>
      </c>
      <c r="BE1370" s="329">
        <v>0</v>
      </c>
      <c r="BF1370" s="329">
        <v>0</v>
      </c>
      <c r="BG1370" s="329">
        <v>0</v>
      </c>
      <c r="BH1370" s="328">
        <v>3.0129851000000003E-7</v>
      </c>
      <c r="BI1370" s="329">
        <v>1.7708011999999999E-2</v>
      </c>
      <c r="BJ1370" s="329">
        <v>0</v>
      </c>
      <c r="BK1370" s="329">
        <v>0</v>
      </c>
      <c r="BL1370" s="329">
        <v>0</v>
      </c>
      <c r="BM1370" s="41"/>
      <c r="BN1370" s="122">
        <v>1.125999E-5</v>
      </c>
      <c r="BO1370" s="122">
        <v>7.9050874000000004E-7</v>
      </c>
      <c r="BP1370" s="122">
        <v>5.1053024000000003E-6</v>
      </c>
      <c r="BQ1370" s="111">
        <v>0</v>
      </c>
      <c r="BR1370" s="122">
        <v>1.595685E-6</v>
      </c>
      <c r="BS1370" s="122">
        <v>2.2478762000000001E-7</v>
      </c>
      <c r="BT1370" s="111">
        <v>0</v>
      </c>
      <c r="BU1370" s="122">
        <v>3.4117923E-7</v>
      </c>
      <c r="BV1370" s="111">
        <v>0</v>
      </c>
      <c r="BW1370" s="111">
        <v>0</v>
      </c>
      <c r="BX1370" s="111">
        <v>0</v>
      </c>
      <c r="BY1370" s="111">
        <v>0</v>
      </c>
      <c r="BZ1370" s="111">
        <v>0</v>
      </c>
      <c r="CA1370" s="122">
        <v>4.7724879999999995E-7</v>
      </c>
      <c r="CB1370" s="122">
        <v>2.7180783999999999E-6</v>
      </c>
      <c r="CC1370" s="122">
        <v>7.1996845000000003E-9</v>
      </c>
      <c r="CD1370" s="111">
        <v>0</v>
      </c>
      <c r="CE1370" s="154"/>
      <c r="CF1370" s="173"/>
      <c r="CG1370" s="170" t="s">
        <v>8546</v>
      </c>
      <c r="CK1370" s="100"/>
      <c r="CL1370" s="41"/>
      <c r="CM1370" s="41"/>
      <c r="CN1370" s="41"/>
      <c r="CO1370" s="41"/>
      <c r="CP1370" s="41"/>
      <c r="CQ1370" s="41"/>
      <c r="CR1370" s="41"/>
      <c r="CS1370" s="41"/>
      <c r="CT1370" s="41"/>
      <c r="CU1370" s="41"/>
      <c r="CV1370" s="41"/>
      <c r="CW1370" s="41"/>
    </row>
    <row r="1371" spans="1:101" ht="14.5" customHeight="1">
      <c r="A1371" s="41" t="s">
        <v>9250</v>
      </c>
      <c r="B1371" s="119" t="s">
        <v>8946</v>
      </c>
      <c r="C1371" s="120" t="str">
        <f t="shared" si="560"/>
        <v>B.044.01.191</v>
      </c>
      <c r="D1371" s="135" t="s">
        <v>8944</v>
      </c>
      <c r="E1371" s="119" t="s">
        <v>8526</v>
      </c>
      <c r="F1371" s="118" t="str">
        <f t="shared" si="561"/>
        <v>Electricity Israel production</v>
      </c>
      <c r="G1371" s="118">
        <f t="shared" si="562"/>
        <v>3.6045064503000004E-2</v>
      </c>
      <c r="H1371" s="118">
        <f t="shared" si="563"/>
        <v>3.6489659E-3</v>
      </c>
      <c r="I1371" s="118">
        <f t="shared" si="564"/>
        <v>5.4129004999999997E-3</v>
      </c>
      <c r="J1371" s="326">
        <f t="shared" si="565"/>
        <v>7.7095103000000001E-5</v>
      </c>
      <c r="K1371" s="118">
        <v>2.6906103000000001E-2</v>
      </c>
      <c r="L1371" s="118">
        <v>2.592881E-3</v>
      </c>
      <c r="M1371" s="118">
        <v>2.8200195000000002E-3</v>
      </c>
      <c r="N1371" s="118">
        <v>2.3692047E-3</v>
      </c>
      <c r="O1371" s="118">
        <v>1.2797612E-3</v>
      </c>
      <c r="P1371" s="118">
        <v>0</v>
      </c>
      <c r="Q1371" s="118">
        <v>0</v>
      </c>
      <c r="R1371" s="118">
        <v>0</v>
      </c>
      <c r="S1371" s="330">
        <v>7.7095103000000001E-5</v>
      </c>
      <c r="T1371" s="118">
        <v>0</v>
      </c>
      <c r="U1371" s="118">
        <v>0</v>
      </c>
      <c r="V1371" s="118">
        <v>0</v>
      </c>
      <c r="W1371" s="118">
        <v>0</v>
      </c>
      <c r="X1371" s="118">
        <v>0</v>
      </c>
      <c r="Y1371" s="41"/>
      <c r="Z1371" s="327">
        <f t="shared" si="566"/>
        <v>0.20230152631578946</v>
      </c>
      <c r="AA1371" s="41"/>
      <c r="AB1371" s="111">
        <v>2.4688273000000001</v>
      </c>
      <c r="AC1371" s="111">
        <v>2.3975282999999998</v>
      </c>
      <c r="AD1371" s="111">
        <v>0</v>
      </c>
      <c r="AE1371" s="111">
        <v>0</v>
      </c>
      <c r="AF1371" s="111">
        <v>1.4403825E-3</v>
      </c>
      <c r="AG1371" s="111">
        <v>6.9570473999999993E-2</v>
      </c>
      <c r="AH1371" s="111">
        <v>2.8807650999999998E-4</v>
      </c>
      <c r="AI1371" s="41"/>
      <c r="AJ1371" s="114">
        <v>4.9829252999999997E-3</v>
      </c>
      <c r="AK1371" s="114">
        <v>4.7044338999999999E-3</v>
      </c>
      <c r="AL1371" s="114">
        <v>1.8949298E-4</v>
      </c>
      <c r="AM1371" s="121">
        <v>8.8998454000000006E-5</v>
      </c>
      <c r="AN1371" s="113">
        <f t="shared" si="567"/>
        <v>2.8204040270999999E-7</v>
      </c>
      <c r="AO1371" s="112">
        <f t="shared" si="568"/>
        <v>7.0078765706699998E-10</v>
      </c>
      <c r="AP1371" s="112">
        <f t="shared" si="569"/>
        <v>1.2464769048E-2</v>
      </c>
      <c r="AQ1371" s="328">
        <v>1.8773581999999999E-7</v>
      </c>
      <c r="AR1371" s="328">
        <v>5.6644428E-10</v>
      </c>
      <c r="AS1371" s="328">
        <v>1.5476066999999999E-14</v>
      </c>
      <c r="AT1371" s="329">
        <v>0</v>
      </c>
      <c r="AU1371" s="329">
        <v>0</v>
      </c>
      <c r="AV1371" s="328">
        <v>3.5228370999999998E-10</v>
      </c>
      <c r="AW1371" s="328">
        <v>9.3952299000000006E-8</v>
      </c>
      <c r="AX1371" s="328">
        <v>4.9939119E-11</v>
      </c>
      <c r="AY1371" s="328">
        <v>8.4388782E-11</v>
      </c>
      <c r="AZ1371" s="329">
        <v>0</v>
      </c>
      <c r="BA1371" s="329">
        <v>0</v>
      </c>
      <c r="BB1371" s="329">
        <v>0</v>
      </c>
      <c r="BC1371" s="329">
        <v>0</v>
      </c>
      <c r="BD1371" s="329">
        <v>0</v>
      </c>
      <c r="BE1371" s="329">
        <v>0</v>
      </c>
      <c r="BF1371" s="329">
        <v>0</v>
      </c>
      <c r="BG1371" s="329">
        <v>0</v>
      </c>
      <c r="BH1371" s="328">
        <v>1.5560480000000001E-6</v>
      </c>
      <c r="BI1371" s="329">
        <v>1.2463213000000001E-2</v>
      </c>
      <c r="BJ1371" s="329">
        <v>0</v>
      </c>
      <c r="BK1371" s="329">
        <v>0</v>
      </c>
      <c r="BL1371" s="329">
        <v>0</v>
      </c>
      <c r="BM1371" s="41"/>
      <c r="BN1371" s="122">
        <v>1.1797552000000001E-5</v>
      </c>
      <c r="BO1371" s="122">
        <v>6.9778319999999995E-7</v>
      </c>
      <c r="BP1371" s="122">
        <v>5.6407033999999997E-6</v>
      </c>
      <c r="BQ1371" s="111">
        <v>0</v>
      </c>
      <c r="BR1371" s="122">
        <v>1.5502094E-6</v>
      </c>
      <c r="BS1371" s="122">
        <v>2.2806192E-7</v>
      </c>
      <c r="BT1371" s="111">
        <v>0</v>
      </c>
      <c r="BU1371" s="122">
        <v>3.4614890999999998E-7</v>
      </c>
      <c r="BV1371" s="111">
        <v>0</v>
      </c>
      <c r="BW1371" s="111">
        <v>0</v>
      </c>
      <c r="BX1371" s="111">
        <v>0</v>
      </c>
      <c r="BY1371" s="111">
        <v>0</v>
      </c>
      <c r="BZ1371" s="111">
        <v>0</v>
      </c>
      <c r="CA1371" s="122">
        <v>4.7743393999999995E-7</v>
      </c>
      <c r="CB1371" s="122">
        <v>2.8200282999999998E-6</v>
      </c>
      <c r="CC1371" s="122">
        <v>3.7182575000000003E-8</v>
      </c>
      <c r="CD1371" s="111">
        <v>0</v>
      </c>
      <c r="CE1371" s="154"/>
      <c r="CF1371" s="173"/>
      <c r="CG1371" s="170" t="s">
        <v>8546</v>
      </c>
      <c r="CK1371" s="100"/>
      <c r="CL1371" s="41"/>
      <c r="CM1371" s="41"/>
      <c r="CN1371" s="41"/>
      <c r="CO1371" s="41"/>
      <c r="CP1371" s="41"/>
      <c r="CQ1371" s="41"/>
      <c r="CR1371" s="41"/>
      <c r="CS1371" s="41"/>
      <c r="CT1371" s="41"/>
      <c r="CU1371" s="41"/>
      <c r="CV1371" s="41"/>
      <c r="CW1371" s="41"/>
    </row>
    <row r="1372" spans="1:101" ht="14.5" customHeight="1">
      <c r="A1372" s="41" t="s">
        <v>9247</v>
      </c>
      <c r="B1372" s="119" t="s">
        <v>8946</v>
      </c>
      <c r="C1372" s="120" t="str">
        <f t="shared" si="560"/>
        <v>B.044.01.192</v>
      </c>
      <c r="D1372" s="135" t="s">
        <v>8944</v>
      </c>
      <c r="E1372" s="119" t="s">
        <v>8526</v>
      </c>
      <c r="F1372" s="118" t="str">
        <f t="shared" si="561"/>
        <v>Electricity Jamaica production</v>
      </c>
      <c r="G1372" s="118">
        <f t="shared" si="562"/>
        <v>3.2363500409999996E-2</v>
      </c>
      <c r="H1372" s="118">
        <f t="shared" si="563"/>
        <v>2.8111407E-3</v>
      </c>
      <c r="I1372" s="118">
        <f t="shared" si="564"/>
        <v>6.2899719E-3</v>
      </c>
      <c r="J1372" s="326">
        <f t="shared" si="565"/>
        <v>6.9543809999999997E-5</v>
      </c>
      <c r="K1372" s="118">
        <v>2.3192844000000001E-2</v>
      </c>
      <c r="L1372" s="118">
        <v>4.2564341000000004E-3</v>
      </c>
      <c r="M1372" s="118">
        <v>2.0335378E-3</v>
      </c>
      <c r="N1372" s="118">
        <v>1.7084518E-3</v>
      </c>
      <c r="O1372" s="118">
        <v>1.1026889E-3</v>
      </c>
      <c r="P1372" s="118">
        <v>0</v>
      </c>
      <c r="Q1372" s="118">
        <v>0</v>
      </c>
      <c r="R1372" s="118">
        <v>0</v>
      </c>
      <c r="S1372" s="330">
        <v>6.9543809999999997E-5</v>
      </c>
      <c r="T1372" s="118">
        <v>0</v>
      </c>
      <c r="U1372" s="118">
        <v>0</v>
      </c>
      <c r="V1372" s="118">
        <v>0</v>
      </c>
      <c r="W1372" s="118">
        <v>0</v>
      </c>
      <c r="X1372" s="118">
        <v>0</v>
      </c>
      <c r="Y1372" s="41"/>
      <c r="Z1372" s="327">
        <f t="shared" si="566"/>
        <v>0.17438228571428571</v>
      </c>
      <c r="AA1372" s="41"/>
      <c r="AB1372" s="111">
        <v>2.4913140999999999</v>
      </c>
      <c r="AC1372" s="111">
        <v>2.3219251000000001</v>
      </c>
      <c r="AD1372" s="111">
        <v>0</v>
      </c>
      <c r="AE1372" s="111">
        <v>0</v>
      </c>
      <c r="AF1372" s="111">
        <v>2.6618269E-2</v>
      </c>
      <c r="AG1372" s="111">
        <v>0.10889293</v>
      </c>
      <c r="AH1372" s="111">
        <v>3.38778E-2</v>
      </c>
      <c r="AI1372" s="41"/>
      <c r="AJ1372" s="114">
        <v>4.9173105E-3</v>
      </c>
      <c r="AK1372" s="114">
        <v>4.6036137999999997E-3</v>
      </c>
      <c r="AL1372" s="114">
        <v>1.7187648000000001E-4</v>
      </c>
      <c r="AM1372" s="114">
        <v>1.4182027999999999E-4</v>
      </c>
      <c r="AN1372" s="113">
        <f t="shared" si="567"/>
        <v>2.7599602450999998E-7</v>
      </c>
      <c r="AO1372" s="112">
        <f t="shared" si="568"/>
        <v>6.3563785524499999E-10</v>
      </c>
      <c r="AP1372" s="112">
        <f t="shared" si="569"/>
        <v>1.98627846365E-2</v>
      </c>
      <c r="AQ1372" s="328">
        <v>1.6182675999999999E-7</v>
      </c>
      <c r="AR1372" s="328">
        <v>4.8827040000000003E-10</v>
      </c>
      <c r="AS1372" s="328">
        <v>1.3340245E-14</v>
      </c>
      <c r="AT1372" s="329">
        <v>0</v>
      </c>
      <c r="AU1372" s="329">
        <v>0</v>
      </c>
      <c r="AV1372" s="328">
        <v>2.5403450999999998E-10</v>
      </c>
      <c r="AW1372" s="328">
        <v>1.1391523E-7</v>
      </c>
      <c r="AX1372" s="328">
        <v>3.6011484999999998E-11</v>
      </c>
      <c r="AY1372" s="328">
        <v>1.1134263000000001E-10</v>
      </c>
      <c r="AZ1372" s="329">
        <v>0</v>
      </c>
      <c r="BA1372" s="329">
        <v>0</v>
      </c>
      <c r="BB1372" s="329">
        <v>0</v>
      </c>
      <c r="BC1372" s="329">
        <v>0</v>
      </c>
      <c r="BD1372" s="329">
        <v>0</v>
      </c>
      <c r="BE1372" s="329">
        <v>0</v>
      </c>
      <c r="BF1372" s="329">
        <v>0</v>
      </c>
      <c r="BG1372" s="329">
        <v>0</v>
      </c>
      <c r="BH1372" s="328">
        <v>1.4036365E-6</v>
      </c>
      <c r="BI1372" s="329">
        <v>1.9861381000000001E-2</v>
      </c>
      <c r="BJ1372" s="329">
        <v>0</v>
      </c>
      <c r="BK1372" s="329">
        <v>0</v>
      </c>
      <c r="BL1372" s="329">
        <v>0</v>
      </c>
      <c r="BM1372" s="41"/>
      <c r="BN1372" s="122">
        <v>1.0850758E-5</v>
      </c>
      <c r="BO1372" s="122">
        <v>8.5126481999999998E-7</v>
      </c>
      <c r="BP1372" s="122">
        <v>4.8622409000000004E-6</v>
      </c>
      <c r="BQ1372" s="111">
        <v>0</v>
      </c>
      <c r="BR1372" s="122">
        <v>1.5655741E-6</v>
      </c>
      <c r="BS1372" s="122">
        <v>1.6445721E-7</v>
      </c>
      <c r="BT1372" s="111">
        <v>0</v>
      </c>
      <c r="BU1372" s="122">
        <v>2.4961065E-7</v>
      </c>
      <c r="BV1372" s="111">
        <v>0</v>
      </c>
      <c r="BW1372" s="111">
        <v>0</v>
      </c>
      <c r="BX1372" s="111">
        <v>0</v>
      </c>
      <c r="BY1372" s="111">
        <v>0</v>
      </c>
      <c r="BZ1372" s="111">
        <v>0</v>
      </c>
      <c r="CA1372" s="122">
        <v>3.6687679000000002E-7</v>
      </c>
      <c r="CB1372" s="122">
        <v>2.7571924999999999E-6</v>
      </c>
      <c r="CC1372" s="122">
        <v>3.3540624999999999E-8</v>
      </c>
      <c r="CD1372" s="111">
        <v>0</v>
      </c>
      <c r="CE1372" s="154"/>
      <c r="CF1372" s="173"/>
      <c r="CG1372" s="170" t="s">
        <v>8546</v>
      </c>
      <c r="CK1372" s="100"/>
      <c r="CL1372" s="41"/>
      <c r="CM1372" s="41"/>
      <c r="CN1372" s="41"/>
      <c r="CO1372" s="41"/>
      <c r="CP1372" s="41"/>
      <c r="CQ1372" s="41"/>
      <c r="CR1372" s="41"/>
      <c r="CS1372" s="41"/>
      <c r="CT1372" s="41"/>
      <c r="CU1372" s="41"/>
      <c r="CV1372" s="41"/>
      <c r="CW1372" s="41"/>
    </row>
    <row r="1373" spans="1:101" ht="14.5" customHeight="1">
      <c r="A1373" s="41" t="s">
        <v>9244</v>
      </c>
      <c r="B1373" s="119" t="s">
        <v>8946</v>
      </c>
      <c r="C1373" s="120" t="str">
        <f t="shared" si="560"/>
        <v>B.044.01.193</v>
      </c>
      <c r="D1373" s="135" t="s">
        <v>8944</v>
      </c>
      <c r="E1373" s="119" t="s">
        <v>8526</v>
      </c>
      <c r="F1373" s="118" t="str">
        <f t="shared" si="561"/>
        <v>Electricity Japan production</v>
      </c>
      <c r="G1373" s="118">
        <f t="shared" si="562"/>
        <v>2.483025422E-2</v>
      </c>
      <c r="H1373" s="118">
        <f t="shared" si="563"/>
        <v>1.03159895E-3</v>
      </c>
      <c r="I1373" s="118">
        <f t="shared" si="564"/>
        <v>1.99439823E-3</v>
      </c>
      <c r="J1373" s="326">
        <f t="shared" si="565"/>
        <v>1.41358804E-3</v>
      </c>
      <c r="K1373" s="118">
        <v>2.0390669E-2</v>
      </c>
      <c r="L1373" s="118">
        <v>9.5753422999999996E-4</v>
      </c>
      <c r="M1373" s="118">
        <v>1.036864E-3</v>
      </c>
      <c r="N1373" s="118">
        <v>8.7110854999999997E-4</v>
      </c>
      <c r="O1373" s="118">
        <v>1.604904E-4</v>
      </c>
      <c r="P1373" s="118">
        <v>0</v>
      </c>
      <c r="Q1373" s="118">
        <v>0</v>
      </c>
      <c r="R1373" s="118">
        <v>0</v>
      </c>
      <c r="S1373" s="118">
        <v>1.4102143999999999E-4</v>
      </c>
      <c r="T1373" s="118">
        <v>0</v>
      </c>
      <c r="U1373" s="118">
        <v>1.2725665999999999E-3</v>
      </c>
      <c r="V1373" s="118">
        <v>0</v>
      </c>
      <c r="W1373" s="118">
        <v>0</v>
      </c>
      <c r="X1373" s="118">
        <v>0</v>
      </c>
      <c r="Y1373" s="41"/>
      <c r="Z1373" s="327">
        <f t="shared" si="566"/>
        <v>0.15331330075187968</v>
      </c>
      <c r="AA1373" s="41"/>
      <c r="AB1373" s="111">
        <v>2.3871818999999999</v>
      </c>
      <c r="AC1373" s="111">
        <v>1.9692229999999999</v>
      </c>
      <c r="AD1373" s="111">
        <v>0.17250602000000001</v>
      </c>
      <c r="AE1373" s="111">
        <v>0</v>
      </c>
      <c r="AF1373" s="111">
        <v>4.7757800000000003E-2</v>
      </c>
      <c r="AG1373" s="111">
        <v>0.11742366</v>
      </c>
      <c r="AH1373" s="111">
        <v>8.0271435000000002E-2</v>
      </c>
      <c r="AI1373" s="41"/>
      <c r="AJ1373" s="114">
        <v>3.0623544999999999E-3</v>
      </c>
      <c r="AK1373" s="114">
        <v>2.8716491E-3</v>
      </c>
      <c r="AL1373" s="114">
        <v>1.2945864000000001E-4</v>
      </c>
      <c r="AM1373" s="121">
        <v>6.1246790000000004E-5</v>
      </c>
      <c r="AN1373" s="113">
        <f t="shared" si="567"/>
        <v>1.7216122057999999E-7</v>
      </c>
      <c r="AO1373" s="112">
        <f t="shared" si="568"/>
        <v>4.7876714446800002E-10</v>
      </c>
      <c r="AP1373" s="112">
        <f t="shared" si="569"/>
        <v>8.5779817042999987E-3</v>
      </c>
      <c r="AQ1373" s="328">
        <v>1.4227474999999999E-7</v>
      </c>
      <c r="AR1373" s="328">
        <v>4.2927724999999999E-10</v>
      </c>
      <c r="AS1373" s="328">
        <v>1.1728468000000001E-14</v>
      </c>
      <c r="AT1373" s="329">
        <v>0</v>
      </c>
      <c r="AU1373" s="329">
        <v>0</v>
      </c>
      <c r="AV1373" s="328">
        <v>1.2952757999999999E-10</v>
      </c>
      <c r="AW1373" s="328">
        <v>2.9756943000000001E-8</v>
      </c>
      <c r="AX1373" s="328">
        <v>1.8361601999999999E-11</v>
      </c>
      <c r="AY1373" s="328">
        <v>3.1116563999999999E-11</v>
      </c>
      <c r="AZ1373" s="329">
        <v>0</v>
      </c>
      <c r="BA1373" s="329">
        <v>0</v>
      </c>
      <c r="BB1373" s="329">
        <v>0</v>
      </c>
      <c r="BC1373" s="329">
        <v>0</v>
      </c>
      <c r="BD1373" s="329">
        <v>0</v>
      </c>
      <c r="BE1373" s="329">
        <v>0</v>
      </c>
      <c r="BF1373" s="329">
        <v>0</v>
      </c>
      <c r="BG1373" s="329">
        <v>0</v>
      </c>
      <c r="BH1373" s="328">
        <v>2.8463043000000001E-6</v>
      </c>
      <c r="BI1373" s="329">
        <v>8.5751353999999995E-3</v>
      </c>
      <c r="BJ1373" s="329">
        <v>0</v>
      </c>
      <c r="BK1373" s="329">
        <v>0</v>
      </c>
      <c r="BL1373" s="329">
        <v>0</v>
      </c>
      <c r="BM1373" s="41"/>
      <c r="BN1373" s="122">
        <v>7.8351077999999992E-6</v>
      </c>
      <c r="BO1373" s="122">
        <v>2.5717102000000001E-7</v>
      </c>
      <c r="BP1373" s="122">
        <v>4.2747817000000002E-6</v>
      </c>
      <c r="BQ1373" s="111">
        <v>0</v>
      </c>
      <c r="BR1373" s="122">
        <v>2.9296203999999999E-7</v>
      </c>
      <c r="BS1373" s="122">
        <v>8.3853744000000002E-8</v>
      </c>
      <c r="BT1373" s="111">
        <v>0</v>
      </c>
      <c r="BU1373" s="122">
        <v>1.2727194E-7</v>
      </c>
      <c r="BV1373" s="111">
        <v>0</v>
      </c>
      <c r="BW1373" s="111">
        <v>0</v>
      </c>
      <c r="BX1373" s="111">
        <v>0</v>
      </c>
      <c r="BY1373" s="111">
        <v>0</v>
      </c>
      <c r="BZ1373" s="111">
        <v>0</v>
      </c>
      <c r="CA1373" s="122">
        <v>1.7558239E-7</v>
      </c>
      <c r="CB1373" s="122">
        <v>2.5554711000000001E-6</v>
      </c>
      <c r="CC1373" s="122">
        <v>6.8013920000000004E-8</v>
      </c>
      <c r="CD1373" s="111">
        <v>0</v>
      </c>
      <c r="CF1373" s="173"/>
      <c r="CG1373" s="170" t="s">
        <v>8546</v>
      </c>
      <c r="CK1373" s="100"/>
      <c r="CL1373" s="41"/>
      <c r="CM1373" s="41"/>
      <c r="CN1373" s="41"/>
      <c r="CO1373" s="41"/>
      <c r="CP1373" s="41"/>
      <c r="CQ1373" s="41"/>
      <c r="CR1373" s="41"/>
      <c r="CS1373" s="41"/>
      <c r="CT1373" s="41"/>
      <c r="CU1373" s="41"/>
      <c r="CV1373" s="41"/>
      <c r="CW1373" s="41"/>
    </row>
    <row r="1374" spans="1:101" ht="14.5" customHeight="1">
      <c r="A1374" s="41" t="s">
        <v>9241</v>
      </c>
      <c r="B1374" s="119" t="s">
        <v>8946</v>
      </c>
      <c r="C1374" s="120" t="str">
        <f t="shared" si="560"/>
        <v>B.044.01.194</v>
      </c>
      <c r="D1374" s="135" t="s">
        <v>8944</v>
      </c>
      <c r="E1374" s="119" t="s">
        <v>8526</v>
      </c>
      <c r="F1374" s="118" t="str">
        <f t="shared" si="561"/>
        <v>Electricity Jordan production</v>
      </c>
      <c r="G1374" s="118">
        <f t="shared" si="562"/>
        <v>2.800422508E-2</v>
      </c>
      <c r="H1374" s="118">
        <f t="shared" si="563"/>
        <v>2.95335E-3</v>
      </c>
      <c r="I1374" s="118">
        <f t="shared" si="564"/>
        <v>4.8289053999999998E-3</v>
      </c>
      <c r="J1374" s="326">
        <f t="shared" si="565"/>
        <v>2.1470868E-4</v>
      </c>
      <c r="K1374" s="118">
        <v>2.0007260999999998E-2</v>
      </c>
      <c r="L1374" s="118">
        <v>2.5101310000000001E-3</v>
      </c>
      <c r="M1374" s="118">
        <v>2.3187744000000001E-3</v>
      </c>
      <c r="N1374" s="118">
        <v>1.9480897999999999E-3</v>
      </c>
      <c r="O1374" s="118">
        <v>1.0052602000000001E-3</v>
      </c>
      <c r="P1374" s="118">
        <v>0</v>
      </c>
      <c r="Q1374" s="118">
        <v>0</v>
      </c>
      <c r="R1374" s="118">
        <v>0</v>
      </c>
      <c r="S1374" s="118">
        <v>2.1470868E-4</v>
      </c>
      <c r="T1374" s="118">
        <v>0</v>
      </c>
      <c r="U1374" s="118">
        <v>0</v>
      </c>
      <c r="V1374" s="118">
        <v>0</v>
      </c>
      <c r="W1374" s="118">
        <v>0</v>
      </c>
      <c r="X1374" s="118">
        <v>0</v>
      </c>
      <c r="Y1374" s="41"/>
      <c r="Z1374" s="327">
        <f t="shared" si="566"/>
        <v>0.15043053383458643</v>
      </c>
      <c r="AA1374" s="41"/>
      <c r="AB1374" s="111">
        <v>2.0927753</v>
      </c>
      <c r="AC1374" s="111">
        <v>1.8450123</v>
      </c>
      <c r="AD1374" s="111">
        <v>0</v>
      </c>
      <c r="AE1374" s="111">
        <v>0</v>
      </c>
      <c r="AF1374" s="111">
        <v>2.8865585000000002E-3</v>
      </c>
      <c r="AG1374" s="111">
        <v>0.24391419</v>
      </c>
      <c r="AH1374" s="111">
        <v>9.6218610999999996E-4</v>
      </c>
      <c r="AI1374" s="41"/>
      <c r="AJ1374" s="114">
        <v>3.9674339000000001E-3</v>
      </c>
      <c r="AK1374" s="114">
        <v>3.7241650999999998E-3</v>
      </c>
      <c r="AL1374" s="114">
        <v>1.4592616000000001E-4</v>
      </c>
      <c r="AM1374" s="121">
        <v>9.7342605999999995E-5</v>
      </c>
      <c r="AN1374" s="113">
        <f t="shared" si="567"/>
        <v>2.2327128595000001E-7</v>
      </c>
      <c r="AO1374" s="112">
        <f t="shared" si="568"/>
        <v>5.3966774593599999E-10</v>
      </c>
      <c r="AP1374" s="112">
        <f t="shared" si="569"/>
        <v>1.36334185696E-2</v>
      </c>
      <c r="AQ1374" s="328">
        <v>1.3959953E-7</v>
      </c>
      <c r="AR1374" s="328">
        <v>4.2120549000000001E-10</v>
      </c>
      <c r="AS1374" s="328">
        <v>1.1507936000000001E-14</v>
      </c>
      <c r="AT1374" s="329">
        <v>0</v>
      </c>
      <c r="AU1374" s="329">
        <v>0</v>
      </c>
      <c r="AV1374" s="328">
        <v>2.8966695E-10</v>
      </c>
      <c r="AW1374" s="328">
        <v>8.3382089000000004E-8</v>
      </c>
      <c r="AX1374" s="328">
        <v>4.1062678E-11</v>
      </c>
      <c r="AY1374" s="328">
        <v>7.7388070000000001E-11</v>
      </c>
      <c r="AZ1374" s="329">
        <v>0</v>
      </c>
      <c r="BA1374" s="329">
        <v>0</v>
      </c>
      <c r="BB1374" s="329">
        <v>0</v>
      </c>
      <c r="BC1374" s="329">
        <v>0</v>
      </c>
      <c r="BD1374" s="329">
        <v>0</v>
      </c>
      <c r="BE1374" s="329">
        <v>0</v>
      </c>
      <c r="BF1374" s="329">
        <v>0</v>
      </c>
      <c r="BG1374" s="329">
        <v>0</v>
      </c>
      <c r="BH1374" s="328">
        <v>4.3335696000000002E-6</v>
      </c>
      <c r="BI1374" s="329">
        <v>1.3629085000000001E-2</v>
      </c>
      <c r="BJ1374" s="329">
        <v>0</v>
      </c>
      <c r="BK1374" s="329">
        <v>0</v>
      </c>
      <c r="BL1374" s="329">
        <v>0</v>
      </c>
      <c r="BM1374" s="41"/>
      <c r="BN1374" s="122">
        <v>9.2134658999999995E-6</v>
      </c>
      <c r="BO1374" s="122">
        <v>6.2890301999999997E-7</v>
      </c>
      <c r="BP1374" s="122">
        <v>4.1944024000000003E-6</v>
      </c>
      <c r="BQ1374" s="111">
        <v>0</v>
      </c>
      <c r="BR1374" s="122">
        <v>1.2779987E-6</v>
      </c>
      <c r="BS1374" s="122">
        <v>1.8752499E-7</v>
      </c>
      <c r="BT1374" s="111">
        <v>0</v>
      </c>
      <c r="BU1374" s="122">
        <v>2.8462258000000001E-7</v>
      </c>
      <c r="BV1374" s="111">
        <v>0</v>
      </c>
      <c r="BW1374" s="111">
        <v>0</v>
      </c>
      <c r="BX1374" s="111">
        <v>0</v>
      </c>
      <c r="BY1374" s="111">
        <v>0</v>
      </c>
      <c r="BZ1374" s="111">
        <v>0</v>
      </c>
      <c r="CA1374" s="122">
        <v>3.9615210999999999E-7</v>
      </c>
      <c r="CB1374" s="122">
        <v>2.1403092E-6</v>
      </c>
      <c r="CC1374" s="122">
        <v>1.035529E-7</v>
      </c>
      <c r="CD1374" s="111">
        <v>0</v>
      </c>
      <c r="CE1374" s="154"/>
      <c r="CF1374" s="173"/>
      <c r="CG1374" s="170" t="s">
        <v>8546</v>
      </c>
      <c r="CK1374" s="100"/>
      <c r="CL1374" s="41"/>
      <c r="CM1374" s="41"/>
      <c r="CN1374" s="41"/>
      <c r="CO1374" s="41"/>
      <c r="CP1374" s="41"/>
      <c r="CQ1374" s="41"/>
      <c r="CR1374" s="41"/>
      <c r="CS1374" s="41"/>
      <c r="CT1374" s="41"/>
      <c r="CU1374" s="41"/>
      <c r="CV1374" s="41"/>
      <c r="CW1374" s="41"/>
    </row>
    <row r="1375" spans="1:101" ht="14.5" customHeight="1">
      <c r="A1375" s="41" t="s">
        <v>9238</v>
      </c>
      <c r="B1375" s="119" t="s">
        <v>8946</v>
      </c>
      <c r="C1375" s="120" t="str">
        <f t="shared" si="560"/>
        <v>B.044.01.195</v>
      </c>
      <c r="D1375" s="135" t="s">
        <v>8944</v>
      </c>
      <c r="E1375" s="119" t="s">
        <v>8526</v>
      </c>
      <c r="F1375" s="118" t="str">
        <f t="shared" si="561"/>
        <v>Electricity Kazakhstan production</v>
      </c>
      <c r="G1375" s="118">
        <f t="shared" si="562"/>
        <v>3.8280632805999998E-2</v>
      </c>
      <c r="H1375" s="118">
        <f t="shared" si="563"/>
        <v>3.4059377999999998E-3</v>
      </c>
      <c r="I1375" s="118">
        <f t="shared" si="564"/>
        <v>4.9535860999999999E-3</v>
      </c>
      <c r="J1375" s="326">
        <f t="shared" si="565"/>
        <v>3.7738906000000002E-5</v>
      </c>
      <c r="K1375" s="118">
        <v>2.9883369999999999E-2</v>
      </c>
      <c r="L1375" s="118">
        <v>2.4337605999999999E-3</v>
      </c>
      <c r="M1375" s="118">
        <v>2.5198255E-3</v>
      </c>
      <c r="N1375" s="118">
        <v>2.1170004000000001E-3</v>
      </c>
      <c r="O1375" s="118">
        <v>1.2889373999999999E-3</v>
      </c>
      <c r="P1375" s="118">
        <v>0</v>
      </c>
      <c r="Q1375" s="118">
        <v>0</v>
      </c>
      <c r="R1375" s="118">
        <v>0</v>
      </c>
      <c r="S1375" s="330">
        <v>3.7738906000000002E-5</v>
      </c>
      <c r="T1375" s="118">
        <v>0</v>
      </c>
      <c r="U1375" s="118">
        <v>0</v>
      </c>
      <c r="V1375" s="118">
        <v>0</v>
      </c>
      <c r="W1375" s="118">
        <v>0</v>
      </c>
      <c r="X1375" s="118">
        <v>0</v>
      </c>
      <c r="Y1375" s="41"/>
      <c r="Z1375" s="327">
        <f t="shared" si="566"/>
        <v>0.224686992481203</v>
      </c>
      <c r="AA1375" s="41"/>
      <c r="AB1375" s="111">
        <v>2.6848957000000002</v>
      </c>
      <c r="AC1375" s="111">
        <v>2.5655201999999999</v>
      </c>
      <c r="AD1375" s="111">
        <v>0</v>
      </c>
      <c r="AE1375" s="111">
        <v>0</v>
      </c>
      <c r="AF1375" s="111">
        <v>0</v>
      </c>
      <c r="AG1375" s="111">
        <v>3.4440597000000003E-2</v>
      </c>
      <c r="AH1375" s="111">
        <v>8.4934820999999994E-2</v>
      </c>
      <c r="AI1375" s="41"/>
      <c r="AJ1375" s="114">
        <v>5.2171902000000001E-3</v>
      </c>
      <c r="AK1375" s="114">
        <v>4.9569465999999996E-3</v>
      </c>
      <c r="AL1375" s="114">
        <v>2.0324405000000001E-4</v>
      </c>
      <c r="AM1375" s="121">
        <v>5.6999543E-5</v>
      </c>
      <c r="AN1375" s="113">
        <f t="shared" si="567"/>
        <v>2.9717904874999998E-7</v>
      </c>
      <c r="AO1375" s="112">
        <f t="shared" si="568"/>
        <v>7.5164218155499997E-10</v>
      </c>
      <c r="AP1375" s="112">
        <f t="shared" si="569"/>
        <v>7.9831293026900001E-3</v>
      </c>
      <c r="AQ1375" s="328">
        <v>2.0850952999999999E-7</v>
      </c>
      <c r="AR1375" s="328">
        <v>6.2912358999999996E-10</v>
      </c>
      <c r="AS1375" s="328">
        <v>1.7188554999999999E-14</v>
      </c>
      <c r="AT1375" s="329">
        <v>0</v>
      </c>
      <c r="AU1375" s="329">
        <v>0</v>
      </c>
      <c r="AV1375" s="328">
        <v>3.1478275000000002E-10</v>
      </c>
      <c r="AW1375" s="328">
        <v>8.8354735999999995E-8</v>
      </c>
      <c r="AX1375" s="328">
        <v>4.4623047999999999E-11</v>
      </c>
      <c r="AY1375" s="328">
        <v>7.7878354999999994E-11</v>
      </c>
      <c r="AZ1375" s="329">
        <v>0</v>
      </c>
      <c r="BA1375" s="329">
        <v>0</v>
      </c>
      <c r="BB1375" s="329">
        <v>0</v>
      </c>
      <c r="BC1375" s="329">
        <v>0</v>
      </c>
      <c r="BD1375" s="329">
        <v>0</v>
      </c>
      <c r="BE1375" s="329">
        <v>0</v>
      </c>
      <c r="BF1375" s="329">
        <v>0</v>
      </c>
      <c r="BG1375" s="329">
        <v>0</v>
      </c>
      <c r="BH1375" s="328">
        <v>7.6170268999999996E-7</v>
      </c>
      <c r="BI1375" s="329">
        <v>7.9823676E-3</v>
      </c>
      <c r="BJ1375" s="329">
        <v>0</v>
      </c>
      <c r="BK1375" s="329">
        <v>0</v>
      </c>
      <c r="BL1375" s="329">
        <v>0</v>
      </c>
      <c r="BM1375" s="41"/>
      <c r="BN1375" s="122">
        <v>1.2477146E-5</v>
      </c>
      <c r="BO1375" s="122">
        <v>6.40552E-7</v>
      </c>
      <c r="BP1375" s="122">
        <v>6.2648695999999998E-6</v>
      </c>
      <c r="BQ1375" s="111">
        <v>0</v>
      </c>
      <c r="BR1375" s="122">
        <v>1.5293835E-6</v>
      </c>
      <c r="BS1375" s="122">
        <v>2.0378449E-7</v>
      </c>
      <c r="BT1375" s="111">
        <v>0</v>
      </c>
      <c r="BU1375" s="122">
        <v>3.0930100000000002E-7</v>
      </c>
      <c r="BV1375" s="111">
        <v>0</v>
      </c>
      <c r="BW1375" s="111">
        <v>0</v>
      </c>
      <c r="BX1375" s="111">
        <v>0</v>
      </c>
      <c r="BY1375" s="111">
        <v>0</v>
      </c>
      <c r="BZ1375" s="111">
        <v>0</v>
      </c>
      <c r="CA1375" s="122">
        <v>4.2771727000000002E-7</v>
      </c>
      <c r="CB1375" s="122">
        <v>3.0833373E-6</v>
      </c>
      <c r="CC1375" s="122">
        <v>1.8201281999999999E-8</v>
      </c>
      <c r="CD1375" s="111">
        <v>0</v>
      </c>
      <c r="CE1375" s="154"/>
      <c r="CF1375" s="173"/>
      <c r="CG1375" s="170" t="s">
        <v>8546</v>
      </c>
      <c r="CK1375" s="100"/>
      <c r="CL1375" s="41"/>
      <c r="CM1375" s="41"/>
      <c r="CN1375" s="41"/>
      <c r="CO1375" s="41"/>
      <c r="CP1375" s="41"/>
      <c r="CQ1375" s="41"/>
      <c r="CR1375" s="41"/>
      <c r="CS1375" s="41"/>
      <c r="CT1375" s="41"/>
      <c r="CU1375" s="41"/>
      <c r="CV1375" s="41"/>
      <c r="CW1375" s="41"/>
    </row>
    <row r="1376" spans="1:101" ht="14.5" customHeight="1">
      <c r="A1376" s="41" t="s">
        <v>9235</v>
      </c>
      <c r="B1376" s="119" t="s">
        <v>8946</v>
      </c>
      <c r="C1376" s="120" t="str">
        <f t="shared" si="560"/>
        <v>B.044.01.196</v>
      </c>
      <c r="D1376" s="135" t="s">
        <v>8944</v>
      </c>
      <c r="E1376" s="119" t="s">
        <v>8526</v>
      </c>
      <c r="F1376" s="118" t="str">
        <f t="shared" si="561"/>
        <v>Electricity Kenya production</v>
      </c>
      <c r="G1376" s="118">
        <f t="shared" si="562"/>
        <v>4.55484524E-3</v>
      </c>
      <c r="H1376" s="118">
        <f t="shared" si="563"/>
        <v>3.1004237999999996E-4</v>
      </c>
      <c r="I1376" s="118">
        <f t="shared" si="564"/>
        <v>9.2590359999999994E-4</v>
      </c>
      <c r="J1376" s="326">
        <f t="shared" si="565"/>
        <v>1.2694056000000001E-4</v>
      </c>
      <c r="K1376" s="118">
        <v>3.1919587000000002E-3</v>
      </c>
      <c r="L1376" s="118">
        <v>7.1938248999999996E-4</v>
      </c>
      <c r="M1376" s="118">
        <v>2.0652111E-4</v>
      </c>
      <c r="N1376" s="118">
        <v>1.7350617999999999E-4</v>
      </c>
      <c r="O1376" s="118">
        <v>1.365362E-4</v>
      </c>
      <c r="P1376" s="118">
        <v>0</v>
      </c>
      <c r="Q1376" s="118">
        <v>0</v>
      </c>
      <c r="R1376" s="118">
        <v>0</v>
      </c>
      <c r="S1376" s="118">
        <v>1.2694056000000001E-4</v>
      </c>
      <c r="T1376" s="118">
        <v>0</v>
      </c>
      <c r="U1376" s="118">
        <v>0</v>
      </c>
      <c r="V1376" s="118">
        <v>0</v>
      </c>
      <c r="W1376" s="118">
        <v>0</v>
      </c>
      <c r="X1376" s="118">
        <v>0</v>
      </c>
      <c r="Y1376" s="41"/>
      <c r="Z1376" s="327">
        <f t="shared" si="566"/>
        <v>2.3999689473684211E-2</v>
      </c>
      <c r="AA1376" s="41"/>
      <c r="AB1376" s="111">
        <v>2.1764774</v>
      </c>
      <c r="AC1376" s="111">
        <v>1.7086410999999999</v>
      </c>
      <c r="AD1376" s="111">
        <v>0</v>
      </c>
      <c r="AE1376" s="111">
        <v>0</v>
      </c>
      <c r="AF1376" s="111">
        <v>1.3659454E-2</v>
      </c>
      <c r="AG1376" s="111">
        <v>0.16903573</v>
      </c>
      <c r="AH1376" s="111">
        <v>0.28514107</v>
      </c>
      <c r="AI1376" s="41"/>
      <c r="AJ1376" s="114">
        <v>7.0343697000000002E-4</v>
      </c>
      <c r="AK1376" s="114">
        <v>6.5828835000000005E-4</v>
      </c>
      <c r="AL1376" s="121">
        <v>2.3859975E-5</v>
      </c>
      <c r="AM1376" s="121">
        <v>2.1288647999999999E-5</v>
      </c>
      <c r="AN1376" s="113">
        <f t="shared" si="567"/>
        <v>3.9465728121000003E-8</v>
      </c>
      <c r="AO1376" s="112">
        <f t="shared" si="568"/>
        <v>8.8239551976299993E-11</v>
      </c>
      <c r="AP1376" s="112">
        <f t="shared" si="569"/>
        <v>2.9816033029999999E-3</v>
      </c>
      <c r="AQ1376" s="328">
        <v>2.2271712E-8</v>
      </c>
      <c r="AR1376" s="328">
        <v>6.7199130999999994E-11</v>
      </c>
      <c r="AS1376" s="328">
        <v>1.8359763000000002E-15</v>
      </c>
      <c r="AT1376" s="329">
        <v>0</v>
      </c>
      <c r="AU1376" s="329">
        <v>0</v>
      </c>
      <c r="AV1376" s="328">
        <v>2.5799121000000001E-11</v>
      </c>
      <c r="AW1376" s="328">
        <v>1.7168217000000002E-8</v>
      </c>
      <c r="AX1376" s="328">
        <v>3.6572380000000003E-12</v>
      </c>
      <c r="AY1376" s="328">
        <v>1.7381347000000001E-11</v>
      </c>
      <c r="AZ1376" s="329">
        <v>0</v>
      </c>
      <c r="BA1376" s="329">
        <v>0</v>
      </c>
      <c r="BB1376" s="329">
        <v>0</v>
      </c>
      <c r="BC1376" s="329">
        <v>0</v>
      </c>
      <c r="BD1376" s="329">
        <v>0</v>
      </c>
      <c r="BE1376" s="329">
        <v>0</v>
      </c>
      <c r="BF1376" s="329">
        <v>0</v>
      </c>
      <c r="BG1376" s="329">
        <v>0</v>
      </c>
      <c r="BH1376" s="328">
        <v>2.5621029999999999E-6</v>
      </c>
      <c r="BI1376" s="329">
        <v>2.9790412E-3</v>
      </c>
      <c r="BJ1376" s="329">
        <v>0</v>
      </c>
      <c r="BK1376" s="329">
        <v>0</v>
      </c>
      <c r="BL1376" s="329">
        <v>0</v>
      </c>
      <c r="BM1376" s="41"/>
      <c r="BN1376" s="122">
        <v>1.5386550999999999E-6</v>
      </c>
      <c r="BO1376" s="122">
        <v>1.2832603000000001E-7</v>
      </c>
      <c r="BP1376" s="122">
        <v>6.6917503000000004E-7</v>
      </c>
      <c r="BQ1376" s="111">
        <v>0</v>
      </c>
      <c r="BR1376" s="122">
        <v>2.154627E-7</v>
      </c>
      <c r="BS1376" s="122">
        <v>1.6701871000000001E-8</v>
      </c>
      <c r="BT1376" s="111">
        <v>0</v>
      </c>
      <c r="BU1376" s="122">
        <v>2.5349845999999999E-8</v>
      </c>
      <c r="BV1376" s="111">
        <v>0</v>
      </c>
      <c r="BW1376" s="111">
        <v>0</v>
      </c>
      <c r="BX1376" s="111">
        <v>0</v>
      </c>
      <c r="BY1376" s="111">
        <v>0</v>
      </c>
      <c r="BZ1376" s="111">
        <v>0</v>
      </c>
      <c r="CA1376" s="122">
        <v>3.9977257999999997E-8</v>
      </c>
      <c r="CB1376" s="122">
        <v>3.8243960999999999E-7</v>
      </c>
      <c r="CC1376" s="122">
        <v>6.1222781999999995E-8</v>
      </c>
      <c r="CD1376" s="111">
        <v>0</v>
      </c>
      <c r="CE1376" s="154"/>
      <c r="CF1376" s="173"/>
      <c r="CG1376" s="170" t="s">
        <v>8546</v>
      </c>
      <c r="CK1376" s="100"/>
      <c r="CL1376" s="41"/>
      <c r="CM1376" s="41"/>
      <c r="CN1376" s="41"/>
      <c r="CO1376" s="41"/>
      <c r="CP1376" s="41"/>
      <c r="CQ1376" s="41"/>
      <c r="CR1376" s="41"/>
      <c r="CS1376" s="41"/>
      <c r="CT1376" s="41"/>
      <c r="CU1376" s="41"/>
      <c r="CV1376" s="41"/>
      <c r="CW1376" s="41"/>
    </row>
    <row r="1377" spans="1:101" ht="14.5" customHeight="1">
      <c r="A1377" s="41" t="s">
        <v>9232</v>
      </c>
      <c r="B1377" s="119" t="s">
        <v>8946</v>
      </c>
      <c r="C1377" s="120" t="str">
        <f t="shared" si="560"/>
        <v>B.044.01.197</v>
      </c>
      <c r="D1377" s="135" t="s">
        <v>8944</v>
      </c>
      <c r="E1377" s="119" t="s">
        <v>8526</v>
      </c>
      <c r="F1377" s="118" t="str">
        <f t="shared" si="561"/>
        <v>Electricity Kiribati production</v>
      </c>
      <c r="G1377" s="118">
        <f t="shared" si="562"/>
        <v>4.0922396399999998E-2</v>
      </c>
      <c r="H1377" s="118">
        <f t="shared" si="563"/>
        <v>2.8650435999999996E-3</v>
      </c>
      <c r="I1377" s="118">
        <f t="shared" si="564"/>
        <v>8.6645457999999995E-3</v>
      </c>
      <c r="J1377" s="326">
        <f t="shared" si="565"/>
        <v>0</v>
      </c>
      <c r="K1377" s="118">
        <v>2.9392807E-2</v>
      </c>
      <c r="L1377" s="118">
        <v>6.8177300999999997E-3</v>
      </c>
      <c r="M1377" s="118">
        <v>1.8468156999999999E-3</v>
      </c>
      <c r="N1377" s="118">
        <v>1.5515794999999999E-3</v>
      </c>
      <c r="O1377" s="118">
        <v>1.3134640999999999E-3</v>
      </c>
      <c r="P1377" s="118">
        <v>0</v>
      </c>
      <c r="Q1377" s="118">
        <v>0</v>
      </c>
      <c r="R1377" s="118">
        <v>0</v>
      </c>
      <c r="S1377" s="118">
        <v>0</v>
      </c>
      <c r="T1377" s="118">
        <v>0</v>
      </c>
      <c r="U1377" s="118">
        <v>0</v>
      </c>
      <c r="V1377" s="118">
        <v>0</v>
      </c>
      <c r="W1377" s="118">
        <v>0</v>
      </c>
      <c r="X1377" s="118">
        <v>0</v>
      </c>
      <c r="Y1377" s="41"/>
      <c r="Z1377" s="327">
        <f t="shared" si="566"/>
        <v>0.22099854887218043</v>
      </c>
      <c r="AA1377" s="41"/>
      <c r="AB1377" s="111">
        <v>3.0994152000000001</v>
      </c>
      <c r="AC1377" s="111">
        <v>3.0994152000000001</v>
      </c>
      <c r="AD1377" s="111">
        <v>0</v>
      </c>
      <c r="AE1377" s="111">
        <v>0</v>
      </c>
      <c r="AF1377" s="111">
        <v>0</v>
      </c>
      <c r="AG1377" s="111">
        <v>0</v>
      </c>
      <c r="AH1377" s="111">
        <v>0</v>
      </c>
      <c r="AI1377" s="41"/>
      <c r="AJ1377" s="114">
        <v>6.5547851999999997E-3</v>
      </c>
      <c r="AK1377" s="114">
        <v>6.1262399000000002E-3</v>
      </c>
      <c r="AL1377" s="114">
        <v>2.2039967000000001E-4</v>
      </c>
      <c r="AM1377" s="114">
        <v>2.0814561E-4</v>
      </c>
      <c r="AN1377" s="113">
        <f t="shared" si="567"/>
        <v>3.6728056872000001E-7</v>
      </c>
      <c r="AO1377" s="112">
        <f t="shared" si="568"/>
        <v>8.1508754938899991E-10</v>
      </c>
      <c r="AP1377" s="112">
        <f t="shared" si="569"/>
        <v>2.9152047E-2</v>
      </c>
      <c r="AQ1377" s="328">
        <v>2.0508666E-7</v>
      </c>
      <c r="AR1377" s="328">
        <v>6.1879595000000003E-10</v>
      </c>
      <c r="AS1377" s="328">
        <v>1.6906389000000001E-14</v>
      </c>
      <c r="AT1377" s="329">
        <v>0</v>
      </c>
      <c r="AU1377" s="329">
        <v>0</v>
      </c>
      <c r="AV1377" s="328">
        <v>2.3070872000000001E-10</v>
      </c>
      <c r="AW1377" s="328">
        <v>1.6196319999999999E-7</v>
      </c>
      <c r="AX1377" s="328">
        <v>3.2704862999999997E-11</v>
      </c>
      <c r="AY1377" s="328">
        <v>1.6356983E-10</v>
      </c>
      <c r="AZ1377" s="329">
        <v>0</v>
      </c>
      <c r="BA1377" s="329">
        <v>0</v>
      </c>
      <c r="BB1377" s="329">
        <v>0</v>
      </c>
      <c r="BC1377" s="329">
        <v>0</v>
      </c>
      <c r="BD1377" s="329">
        <v>0</v>
      </c>
      <c r="BE1377" s="329">
        <v>0</v>
      </c>
      <c r="BF1377" s="329">
        <v>0</v>
      </c>
      <c r="BG1377" s="329">
        <v>0</v>
      </c>
      <c r="BH1377" s="329">
        <v>0</v>
      </c>
      <c r="BI1377" s="329">
        <v>2.9152047E-2</v>
      </c>
      <c r="BJ1377" s="329">
        <v>0</v>
      </c>
      <c r="BK1377" s="329">
        <v>0</v>
      </c>
      <c r="BL1377" s="329">
        <v>0</v>
      </c>
      <c r="BM1377" s="41"/>
      <c r="BN1377" s="122">
        <v>1.3901083999999999E-5</v>
      </c>
      <c r="BO1377" s="122">
        <v>1.2036554999999999E-6</v>
      </c>
      <c r="BP1377" s="122">
        <v>6.1620259999999999E-6</v>
      </c>
      <c r="BQ1377" s="111">
        <v>0</v>
      </c>
      <c r="BR1377" s="122">
        <v>2.0557718000000001E-6</v>
      </c>
      <c r="BS1377" s="122">
        <v>1.4935652999999999E-7</v>
      </c>
      <c r="BT1377" s="111">
        <v>0</v>
      </c>
      <c r="BU1377" s="122">
        <v>2.2669108E-7</v>
      </c>
      <c r="BV1377" s="111">
        <v>0</v>
      </c>
      <c r="BW1377" s="111">
        <v>0</v>
      </c>
      <c r="BX1377" s="111">
        <v>0</v>
      </c>
      <c r="BY1377" s="111">
        <v>0</v>
      </c>
      <c r="BZ1377" s="111">
        <v>0</v>
      </c>
      <c r="CA1377" s="122">
        <v>3.6113836E-7</v>
      </c>
      <c r="CB1377" s="122">
        <v>3.7424447999999998E-6</v>
      </c>
      <c r="CC1377" s="111">
        <v>0</v>
      </c>
      <c r="CD1377" s="111">
        <v>0</v>
      </c>
      <c r="CE1377" s="154"/>
      <c r="CF1377" s="173"/>
      <c r="CG1377" s="170" t="s">
        <v>8546</v>
      </c>
      <c r="CK1377" s="100"/>
      <c r="CL1377" s="41"/>
      <c r="CM1377" s="41"/>
      <c r="CN1377" s="41"/>
      <c r="CO1377" s="41"/>
      <c r="CP1377" s="41"/>
      <c r="CQ1377" s="41"/>
      <c r="CR1377" s="41"/>
      <c r="CS1377" s="41"/>
      <c r="CT1377" s="41"/>
      <c r="CU1377" s="41"/>
      <c r="CV1377" s="41"/>
      <c r="CW1377" s="41"/>
    </row>
    <row r="1378" spans="1:101" ht="14.5" customHeight="1">
      <c r="A1378" s="41" t="s">
        <v>9229</v>
      </c>
      <c r="B1378" s="119" t="s">
        <v>8946</v>
      </c>
      <c r="C1378" s="120" t="str">
        <f t="shared" si="560"/>
        <v>B.044.01.198</v>
      </c>
      <c r="D1378" s="135" t="s">
        <v>8944</v>
      </c>
      <c r="E1378" s="119" t="s">
        <v>8526</v>
      </c>
      <c r="F1378" s="118" t="str">
        <f t="shared" si="561"/>
        <v>Electricity Kosovo production</v>
      </c>
      <c r="G1378" s="118">
        <f t="shared" si="562"/>
        <v>4.4015995274999997E-2</v>
      </c>
      <c r="H1378" s="118">
        <f t="shared" si="563"/>
        <v>3.5374802E-3</v>
      </c>
      <c r="I1378" s="118">
        <f t="shared" si="564"/>
        <v>5.0783390999999999E-3</v>
      </c>
      <c r="J1378" s="326">
        <f t="shared" si="565"/>
        <v>1.8089975E-5</v>
      </c>
      <c r="K1378" s="118">
        <v>3.5382086E-2</v>
      </c>
      <c r="L1378" s="118">
        <v>2.5625984999999999E-3</v>
      </c>
      <c r="M1378" s="118">
        <v>2.5157406E-3</v>
      </c>
      <c r="N1378" s="118">
        <v>2.1135685999999999E-3</v>
      </c>
      <c r="O1378" s="118">
        <v>1.4239115999999999E-3</v>
      </c>
      <c r="P1378" s="118">
        <v>0</v>
      </c>
      <c r="Q1378" s="118">
        <v>0</v>
      </c>
      <c r="R1378" s="118">
        <v>0</v>
      </c>
      <c r="S1378" s="330">
        <v>1.8089975E-5</v>
      </c>
      <c r="T1378" s="118">
        <v>0</v>
      </c>
      <c r="U1378" s="118">
        <v>0</v>
      </c>
      <c r="V1378" s="118">
        <v>0</v>
      </c>
      <c r="W1378" s="118">
        <v>0</v>
      </c>
      <c r="X1378" s="118">
        <v>0</v>
      </c>
      <c r="Y1378" s="41"/>
      <c r="Z1378" s="327">
        <f t="shared" si="566"/>
        <v>0.26603072180451126</v>
      </c>
      <c r="AA1378" s="41"/>
      <c r="AB1378" s="111">
        <v>3.0253553000000002</v>
      </c>
      <c r="AC1378" s="111">
        <v>2.9591398</v>
      </c>
      <c r="AD1378" s="111">
        <v>0</v>
      </c>
      <c r="AE1378" s="111">
        <v>0</v>
      </c>
      <c r="AF1378" s="111">
        <v>0</v>
      </c>
      <c r="AG1378" s="111">
        <v>3.5055259999999998E-2</v>
      </c>
      <c r="AH1378" s="111">
        <v>3.1160232E-2</v>
      </c>
      <c r="AI1378" s="41"/>
      <c r="AJ1378" s="114">
        <v>5.9421841000000001E-3</v>
      </c>
      <c r="AK1378" s="114">
        <v>5.6705946000000004E-3</v>
      </c>
      <c r="AL1378" s="114">
        <v>2.3525291E-4</v>
      </c>
      <c r="AM1378" s="121">
        <v>3.6336556E-5</v>
      </c>
      <c r="AN1378" s="113">
        <f t="shared" si="567"/>
        <v>3.3996370945000001E-7</v>
      </c>
      <c r="AO1378" s="112">
        <f t="shared" si="568"/>
        <v>8.7001814434999999E-10</v>
      </c>
      <c r="AP1378" s="112">
        <f t="shared" si="569"/>
        <v>5.08915351877E-3</v>
      </c>
      <c r="AQ1378" s="328">
        <v>2.4687650999999999E-7</v>
      </c>
      <c r="AR1378" s="328">
        <v>7.4488601000000001E-10</v>
      </c>
      <c r="AS1378" s="328">
        <v>2.035135E-14</v>
      </c>
      <c r="AT1378" s="329">
        <v>0</v>
      </c>
      <c r="AU1378" s="329">
        <v>0</v>
      </c>
      <c r="AV1378" s="328">
        <v>3.1427245E-10</v>
      </c>
      <c r="AW1378" s="328">
        <v>9.2772927000000006E-8</v>
      </c>
      <c r="AX1378" s="328">
        <v>4.455071E-11</v>
      </c>
      <c r="AY1378" s="328">
        <v>8.0561072999999997E-11</v>
      </c>
      <c r="AZ1378" s="329">
        <v>0</v>
      </c>
      <c r="BA1378" s="329">
        <v>0</v>
      </c>
      <c r="BB1378" s="329">
        <v>0</v>
      </c>
      <c r="BC1378" s="329">
        <v>0</v>
      </c>
      <c r="BD1378" s="329">
        <v>0</v>
      </c>
      <c r="BE1378" s="329">
        <v>0</v>
      </c>
      <c r="BF1378" s="329">
        <v>0</v>
      </c>
      <c r="BG1378" s="329">
        <v>0</v>
      </c>
      <c r="BH1378" s="328">
        <v>3.6511877000000001E-7</v>
      </c>
      <c r="BI1378" s="329">
        <v>5.0887883999999996E-3</v>
      </c>
      <c r="BJ1378" s="329">
        <v>0</v>
      </c>
      <c r="BK1378" s="329">
        <v>0</v>
      </c>
      <c r="BL1378" s="329">
        <v>0</v>
      </c>
      <c r="BM1378" s="41"/>
      <c r="BN1378" s="122">
        <v>1.4298350999999999E-5</v>
      </c>
      <c r="BO1378" s="122">
        <v>6.5887947000000002E-7</v>
      </c>
      <c r="BP1378" s="122">
        <v>7.4176422999999996E-6</v>
      </c>
      <c r="BQ1378" s="111">
        <v>0</v>
      </c>
      <c r="BR1378" s="122">
        <v>1.6655394999999999E-6</v>
      </c>
      <c r="BS1378" s="122">
        <v>2.0345413999999999E-7</v>
      </c>
      <c r="BT1378" s="111">
        <v>0</v>
      </c>
      <c r="BU1378" s="122">
        <v>3.0879959000000001E-7</v>
      </c>
      <c r="BV1378" s="111">
        <v>0</v>
      </c>
      <c r="BW1378" s="111">
        <v>0</v>
      </c>
      <c r="BX1378" s="111">
        <v>0</v>
      </c>
      <c r="BY1378" s="111">
        <v>0</v>
      </c>
      <c r="BZ1378" s="111">
        <v>0</v>
      </c>
      <c r="CA1378" s="122">
        <v>4.28281E-7</v>
      </c>
      <c r="CB1378" s="122">
        <v>3.6070299999999999E-6</v>
      </c>
      <c r="CC1378" s="122">
        <v>8.7247026999999999E-9</v>
      </c>
      <c r="CD1378" s="111">
        <v>0</v>
      </c>
      <c r="CE1378" s="154"/>
      <c r="CF1378" s="173"/>
      <c r="CG1378" s="170" t="s">
        <v>8546</v>
      </c>
      <c r="CK1378" s="41"/>
      <c r="CL1378" s="41"/>
      <c r="CM1378" s="41"/>
      <c r="CN1378" s="41"/>
      <c r="CO1378" s="41"/>
      <c r="CP1378" s="41"/>
      <c r="CQ1378" s="41"/>
      <c r="CR1378" s="41"/>
      <c r="CS1378" s="41"/>
      <c r="CT1378" s="41"/>
      <c r="CU1378" s="41"/>
      <c r="CV1378" s="41"/>
      <c r="CW1378" s="41"/>
    </row>
    <row r="1379" spans="1:101" ht="14.5" customHeight="1">
      <c r="A1379" s="41" t="s">
        <v>9226</v>
      </c>
      <c r="B1379" s="119" t="s">
        <v>8946</v>
      </c>
      <c r="C1379" s="120" t="str">
        <f t="shared" si="560"/>
        <v>B.044.01.199</v>
      </c>
      <c r="D1379" s="135" t="s">
        <v>8944</v>
      </c>
      <c r="E1379" s="119" t="s">
        <v>8526</v>
      </c>
      <c r="F1379" s="118" t="str">
        <f t="shared" si="561"/>
        <v>Electricity Kuwait production</v>
      </c>
      <c r="G1379" s="118">
        <f t="shared" si="562"/>
        <v>3.481974060207E-2</v>
      </c>
      <c r="H1379" s="118">
        <f t="shared" si="563"/>
        <v>3.9667725999999997E-3</v>
      </c>
      <c r="I1379" s="118">
        <f t="shared" si="564"/>
        <v>5.9042778999999993E-3</v>
      </c>
      <c r="J1379" s="326">
        <f t="shared" si="565"/>
        <v>4.6910206999999998E-7</v>
      </c>
      <c r="K1379" s="118">
        <v>2.4948221E-2</v>
      </c>
      <c r="L1379" s="118">
        <v>2.7450005999999998E-3</v>
      </c>
      <c r="M1379" s="118">
        <v>3.1592772999999999E-3</v>
      </c>
      <c r="N1379" s="118">
        <v>2.6542279999999998E-3</v>
      </c>
      <c r="O1379" s="118">
        <v>1.3125445999999999E-3</v>
      </c>
      <c r="P1379" s="118">
        <v>0</v>
      </c>
      <c r="Q1379" s="118">
        <v>0</v>
      </c>
      <c r="R1379" s="118">
        <v>0</v>
      </c>
      <c r="S1379" s="330">
        <v>4.6910206999999998E-7</v>
      </c>
      <c r="T1379" s="118">
        <v>0</v>
      </c>
      <c r="U1379" s="118">
        <v>0</v>
      </c>
      <c r="V1379" s="118">
        <v>0</v>
      </c>
      <c r="W1379" s="118">
        <v>0</v>
      </c>
      <c r="X1379" s="118">
        <v>0</v>
      </c>
      <c r="Y1379" s="41"/>
      <c r="Z1379" s="327">
        <f t="shared" si="566"/>
        <v>0.18758060902255638</v>
      </c>
      <c r="AA1379" s="41"/>
      <c r="AB1379" s="111">
        <v>2.3359405</v>
      </c>
      <c r="AC1379" s="111">
        <v>2.3352015000000002</v>
      </c>
      <c r="AD1379" s="111">
        <v>0</v>
      </c>
      <c r="AE1379" s="111">
        <v>0</v>
      </c>
      <c r="AF1379" s="111">
        <v>0</v>
      </c>
      <c r="AG1379" s="111">
        <v>7.3899994999999995E-4</v>
      </c>
      <c r="AH1379" s="111">
        <v>0</v>
      </c>
      <c r="AI1379" s="41"/>
      <c r="AJ1379" s="114">
        <v>4.8857079999999999E-3</v>
      </c>
      <c r="AK1379" s="114">
        <v>4.5856897999999998E-3</v>
      </c>
      <c r="AL1379" s="114">
        <v>1.8180270999999999E-4</v>
      </c>
      <c r="AM1379" s="114">
        <v>1.1821554E-4</v>
      </c>
      <c r="AN1379" s="113">
        <f t="shared" si="567"/>
        <v>2.7492144461999998E-7</v>
      </c>
      <c r="AO1379" s="112">
        <f t="shared" si="568"/>
        <v>6.7234728691700003E-10</v>
      </c>
      <c r="AP1379" s="112">
        <f t="shared" si="569"/>
        <v>1.65567984681152E-2</v>
      </c>
      <c r="AQ1379" s="328">
        <v>1.7407479999999999E-7</v>
      </c>
      <c r="AR1379" s="328">
        <v>5.2522570000000003E-10</v>
      </c>
      <c r="AS1379" s="328">
        <v>1.4349916999999999E-14</v>
      </c>
      <c r="AT1379" s="329">
        <v>0</v>
      </c>
      <c r="AU1379" s="329">
        <v>0</v>
      </c>
      <c r="AV1379" s="328">
        <v>3.9466462000000001E-10</v>
      </c>
      <c r="AW1379" s="328">
        <v>1.0045198E-7</v>
      </c>
      <c r="AX1379" s="328">
        <v>5.5946963000000003E-11</v>
      </c>
      <c r="AY1379" s="328">
        <v>9.1160274000000002E-11</v>
      </c>
      <c r="AZ1379" s="329">
        <v>0</v>
      </c>
      <c r="BA1379" s="329">
        <v>0</v>
      </c>
      <c r="BB1379" s="329">
        <v>0</v>
      </c>
      <c r="BC1379" s="329">
        <v>0</v>
      </c>
      <c r="BD1379" s="329">
        <v>0</v>
      </c>
      <c r="BE1379" s="329">
        <v>0</v>
      </c>
      <c r="BF1379" s="329">
        <v>0</v>
      </c>
      <c r="BG1379" s="329">
        <v>0</v>
      </c>
      <c r="BH1379" s="328">
        <v>9.4681151999999995E-9</v>
      </c>
      <c r="BI1379" s="329">
        <v>1.6556788999999999E-2</v>
      </c>
      <c r="BJ1379" s="329">
        <v>0</v>
      </c>
      <c r="BK1379" s="329">
        <v>0</v>
      </c>
      <c r="BL1379" s="329">
        <v>0</v>
      </c>
      <c r="BM1379" s="41"/>
      <c r="BN1379" s="122">
        <v>1.1467252E-5</v>
      </c>
      <c r="BO1379" s="122">
        <v>7.5842085999999998E-7</v>
      </c>
      <c r="BP1379" s="122">
        <v>5.2302451E-6</v>
      </c>
      <c r="BQ1379" s="111">
        <v>0</v>
      </c>
      <c r="BR1379" s="122">
        <v>1.6090428999999999E-6</v>
      </c>
      <c r="BS1379" s="122">
        <v>2.5549852999999999E-7</v>
      </c>
      <c r="BT1379" s="111">
        <v>0</v>
      </c>
      <c r="BU1379" s="122">
        <v>3.8779178999999999E-7</v>
      </c>
      <c r="BV1379" s="111">
        <v>0</v>
      </c>
      <c r="BW1379" s="111">
        <v>0</v>
      </c>
      <c r="BX1379" s="111">
        <v>0</v>
      </c>
      <c r="BY1379" s="111">
        <v>0</v>
      </c>
      <c r="BZ1379" s="111">
        <v>0</v>
      </c>
      <c r="CA1379" s="122">
        <v>5.3335784000000001E-7</v>
      </c>
      <c r="CB1379" s="122">
        <v>2.6926685000000002E-6</v>
      </c>
      <c r="CC1379" s="122">
        <v>2.2624553000000001E-10</v>
      </c>
      <c r="CD1379" s="111">
        <v>0</v>
      </c>
      <c r="CE1379" s="154"/>
      <c r="CF1379" s="173"/>
      <c r="CG1379" s="170" t="s">
        <v>8546</v>
      </c>
      <c r="CK1379" s="100"/>
      <c r="CL1379" s="41"/>
      <c r="CM1379" s="41"/>
      <c r="CN1379" s="41"/>
      <c r="CO1379" s="41"/>
      <c r="CP1379" s="41"/>
      <c r="CQ1379" s="41"/>
      <c r="CR1379" s="41"/>
      <c r="CS1379" s="41"/>
      <c r="CT1379" s="41"/>
      <c r="CU1379" s="41"/>
      <c r="CV1379" s="41"/>
      <c r="CW1379" s="41"/>
    </row>
    <row r="1380" spans="1:101" ht="14.5" customHeight="1">
      <c r="A1380" s="41" t="s">
        <v>9223</v>
      </c>
      <c r="B1380" s="119" t="s">
        <v>8946</v>
      </c>
      <c r="C1380" s="120" t="str">
        <f t="shared" si="560"/>
        <v>B.044.01.200</v>
      </c>
      <c r="D1380" s="135" t="s">
        <v>8944</v>
      </c>
      <c r="E1380" s="119" t="s">
        <v>8526</v>
      </c>
      <c r="F1380" s="118" t="str">
        <f t="shared" si="561"/>
        <v>Electricity Kyrgyzstan production</v>
      </c>
      <c r="G1380" s="118">
        <f t="shared" si="562"/>
        <v>5.2328155400000005E-3</v>
      </c>
      <c r="H1380" s="118">
        <f t="shared" si="563"/>
        <v>4.2747699000000004E-4</v>
      </c>
      <c r="I1380" s="118">
        <f t="shared" si="564"/>
        <v>6.0279491000000008E-4</v>
      </c>
      <c r="J1380" s="326">
        <f t="shared" si="565"/>
        <v>1.8268474000000001E-4</v>
      </c>
      <c r="K1380" s="118">
        <v>4.0198589000000002E-3</v>
      </c>
      <c r="L1380" s="118">
        <v>2.8356869E-4</v>
      </c>
      <c r="M1380" s="118">
        <v>3.1922622000000002E-4</v>
      </c>
      <c r="N1380" s="118">
        <v>2.6819399000000001E-4</v>
      </c>
      <c r="O1380" s="118">
        <v>1.59283E-4</v>
      </c>
      <c r="P1380" s="118">
        <v>0</v>
      </c>
      <c r="Q1380" s="118">
        <v>0</v>
      </c>
      <c r="R1380" s="118">
        <v>0</v>
      </c>
      <c r="S1380" s="118">
        <v>1.8268474000000001E-4</v>
      </c>
      <c r="T1380" s="118">
        <v>0</v>
      </c>
      <c r="U1380" s="118">
        <v>0</v>
      </c>
      <c r="V1380" s="118">
        <v>0</v>
      </c>
      <c r="W1380" s="118">
        <v>0</v>
      </c>
      <c r="X1380" s="118">
        <v>0</v>
      </c>
      <c r="Y1380" s="41"/>
      <c r="Z1380" s="327">
        <f t="shared" si="566"/>
        <v>3.0224503007518798E-2</v>
      </c>
      <c r="AA1380" s="41"/>
      <c r="AB1380" s="111">
        <v>1.2651962000000001</v>
      </c>
      <c r="AC1380" s="111">
        <v>0.31884691999999998</v>
      </c>
      <c r="AD1380" s="111">
        <v>0</v>
      </c>
      <c r="AE1380" s="111">
        <v>0</v>
      </c>
      <c r="AF1380" s="111">
        <v>0</v>
      </c>
      <c r="AG1380" s="111">
        <v>0</v>
      </c>
      <c r="AH1380" s="111">
        <v>0.94634925999999997</v>
      </c>
      <c r="AI1380" s="41"/>
      <c r="AJ1380" s="114">
        <v>6.7751482000000002E-4</v>
      </c>
      <c r="AK1380" s="114">
        <v>6.4666848999999998E-4</v>
      </c>
      <c r="AL1380" s="121">
        <v>2.6938991999999999E-5</v>
      </c>
      <c r="AM1380" s="121">
        <v>3.9073314000000002E-6</v>
      </c>
      <c r="AN1380" s="113">
        <f t="shared" si="567"/>
        <v>3.8769094516999998E-8</v>
      </c>
      <c r="AO1380" s="112">
        <f t="shared" si="568"/>
        <v>9.96264487745E-11</v>
      </c>
      <c r="AP1380" s="112">
        <f t="shared" si="569"/>
        <v>5.4724529489999995E-4</v>
      </c>
      <c r="AQ1380" s="328">
        <v>2.8048339E-8</v>
      </c>
      <c r="AR1380" s="328">
        <v>8.4628609000000001E-11</v>
      </c>
      <c r="AS1380" s="328">
        <v>2.3121744999999998E-15</v>
      </c>
      <c r="AT1380" s="329">
        <v>0</v>
      </c>
      <c r="AU1380" s="329">
        <v>0</v>
      </c>
      <c r="AV1380" s="328">
        <v>3.9878516999999999E-11</v>
      </c>
      <c r="AW1380" s="328">
        <v>1.0680877E-8</v>
      </c>
      <c r="AX1380" s="328">
        <v>5.6531084999999999E-12</v>
      </c>
      <c r="AY1380" s="328">
        <v>9.3424191000000008E-12</v>
      </c>
      <c r="AZ1380" s="329">
        <v>0</v>
      </c>
      <c r="BA1380" s="329">
        <v>0</v>
      </c>
      <c r="BB1380" s="329">
        <v>0</v>
      </c>
      <c r="BC1380" s="329">
        <v>0</v>
      </c>
      <c r="BD1380" s="329">
        <v>0</v>
      </c>
      <c r="BE1380" s="329">
        <v>0</v>
      </c>
      <c r="BF1380" s="329">
        <v>0</v>
      </c>
      <c r="BG1380" s="329">
        <v>0</v>
      </c>
      <c r="BH1380" s="328">
        <v>3.6872148999999999E-6</v>
      </c>
      <c r="BI1380" s="329">
        <v>5.4355807999999998E-4</v>
      </c>
      <c r="BJ1380" s="329">
        <v>0</v>
      </c>
      <c r="BK1380" s="329">
        <v>0</v>
      </c>
      <c r="BL1380" s="329">
        <v>0</v>
      </c>
      <c r="BM1380" s="41"/>
      <c r="BN1380" s="122">
        <v>1.7031925999999999E-6</v>
      </c>
      <c r="BO1380" s="122">
        <v>7.7538559000000005E-8</v>
      </c>
      <c r="BP1380" s="122">
        <v>8.4273933999999998E-7</v>
      </c>
      <c r="BQ1380" s="111">
        <v>0</v>
      </c>
      <c r="BR1380" s="122">
        <v>1.8719058999999999E-7</v>
      </c>
      <c r="BS1380" s="122">
        <v>2.581661E-8</v>
      </c>
      <c r="BT1380" s="111">
        <v>0</v>
      </c>
      <c r="BU1380" s="122">
        <v>3.9184058000000001E-8</v>
      </c>
      <c r="BV1380" s="111">
        <v>0</v>
      </c>
      <c r="BW1380" s="111">
        <v>0</v>
      </c>
      <c r="BX1380" s="111">
        <v>0</v>
      </c>
      <c r="BY1380" s="111">
        <v>0</v>
      </c>
      <c r="BZ1380" s="111">
        <v>0</v>
      </c>
      <c r="CA1380" s="122">
        <v>5.3951366999999999E-8</v>
      </c>
      <c r="CB1380" s="122">
        <v>3.8866409999999998E-7</v>
      </c>
      <c r="CC1380" s="122">
        <v>8.8107917000000001E-8</v>
      </c>
      <c r="CD1380" s="111">
        <v>0</v>
      </c>
      <c r="CE1380" s="154"/>
      <c r="CF1380" s="173"/>
      <c r="CG1380" s="170" t="s">
        <v>8546</v>
      </c>
      <c r="CK1380" s="100"/>
      <c r="CL1380" s="41"/>
      <c r="CM1380" s="41"/>
      <c r="CN1380" s="41"/>
      <c r="CO1380" s="41"/>
      <c r="CP1380" s="41"/>
      <c r="CQ1380" s="41"/>
      <c r="CR1380" s="41"/>
      <c r="CS1380" s="41"/>
      <c r="CT1380" s="41"/>
      <c r="CU1380" s="41"/>
      <c r="CV1380" s="41"/>
      <c r="CW1380" s="41"/>
    </row>
    <row r="1381" spans="1:101" ht="14.5" customHeight="1">
      <c r="A1381" s="41" t="s">
        <v>9220</v>
      </c>
      <c r="B1381" s="119" t="s">
        <v>8946</v>
      </c>
      <c r="C1381" s="120" t="str">
        <f t="shared" si="560"/>
        <v>B.044.01.201</v>
      </c>
      <c r="D1381" s="135" t="s">
        <v>8944</v>
      </c>
      <c r="E1381" s="119" t="s">
        <v>8526</v>
      </c>
      <c r="F1381" s="118" t="str">
        <f t="shared" si="561"/>
        <v>Electricity Laos production</v>
      </c>
      <c r="G1381" s="118">
        <f t="shared" si="562"/>
        <v>1.3090138639999999E-2</v>
      </c>
      <c r="H1381" s="118">
        <f t="shared" si="563"/>
        <v>1.0575851999999998E-3</v>
      </c>
      <c r="I1381" s="118">
        <f t="shared" si="564"/>
        <v>1.50814333E-3</v>
      </c>
      <c r="J1381" s="326">
        <f t="shared" si="565"/>
        <v>1.4614211000000001E-4</v>
      </c>
      <c r="K1381" s="118">
        <v>1.0378268E-2</v>
      </c>
      <c r="L1381" s="118">
        <v>7.4402824E-4</v>
      </c>
      <c r="M1381" s="118">
        <v>7.6411508999999996E-4</v>
      </c>
      <c r="N1381" s="118">
        <v>6.4196190999999997E-4</v>
      </c>
      <c r="O1381" s="118">
        <v>4.1562328999999998E-4</v>
      </c>
      <c r="P1381" s="118">
        <v>0</v>
      </c>
      <c r="Q1381" s="118">
        <v>0</v>
      </c>
      <c r="R1381" s="118">
        <v>0</v>
      </c>
      <c r="S1381" s="118">
        <v>1.4614211000000001E-4</v>
      </c>
      <c r="T1381" s="118">
        <v>0</v>
      </c>
      <c r="U1381" s="118">
        <v>0</v>
      </c>
      <c r="V1381" s="118">
        <v>0</v>
      </c>
      <c r="W1381" s="118">
        <v>0</v>
      </c>
      <c r="X1381" s="118">
        <v>0</v>
      </c>
      <c r="Y1381" s="41"/>
      <c r="Z1381" s="327">
        <f t="shared" si="566"/>
        <v>7.8032090225563899E-2</v>
      </c>
      <c r="AA1381" s="41"/>
      <c r="AB1381" s="111">
        <v>1.6220057999999999</v>
      </c>
      <c r="AC1381" s="111">
        <v>0.85406154000000001</v>
      </c>
      <c r="AD1381" s="111">
        <v>0</v>
      </c>
      <c r="AE1381" s="111">
        <v>0</v>
      </c>
      <c r="AF1381" s="111">
        <v>1.6064678999999998E-2</v>
      </c>
      <c r="AG1381" s="111">
        <v>1.0534215999999999E-3</v>
      </c>
      <c r="AH1381" s="111">
        <v>0.75082621000000005</v>
      </c>
      <c r="AI1381" s="41"/>
      <c r="AJ1381" s="114">
        <v>1.7442352999999999E-3</v>
      </c>
      <c r="AK1381" s="114">
        <v>1.6646583E-3</v>
      </c>
      <c r="AL1381" s="121">
        <v>6.9160335999999994E-5</v>
      </c>
      <c r="AM1381" s="121">
        <v>1.0416697999999999E-5</v>
      </c>
      <c r="AN1381" s="113">
        <f t="shared" si="567"/>
        <v>9.9799659119999992E-8</v>
      </c>
      <c r="AO1381" s="112">
        <f t="shared" si="568"/>
        <v>2.5577047245479998E-10</v>
      </c>
      <c r="AP1381" s="112">
        <f t="shared" si="569"/>
        <v>1.4589212572E-3</v>
      </c>
      <c r="AQ1381" s="328">
        <v>7.2413778999999995E-8</v>
      </c>
      <c r="AR1381" s="328">
        <v>2.1848984999999999E-10</v>
      </c>
      <c r="AS1381" s="328">
        <v>5.9694547999999999E-15</v>
      </c>
      <c r="AT1381" s="329">
        <v>0</v>
      </c>
      <c r="AU1381" s="329">
        <v>0</v>
      </c>
      <c r="AV1381" s="328">
        <v>9.545512E-11</v>
      </c>
      <c r="AW1381" s="328">
        <v>2.7290425000000001E-8</v>
      </c>
      <c r="AX1381" s="328">
        <v>1.353155E-11</v>
      </c>
      <c r="AY1381" s="328">
        <v>2.3743103000000001E-11</v>
      </c>
      <c r="AZ1381" s="329">
        <v>0</v>
      </c>
      <c r="BA1381" s="329">
        <v>0</v>
      </c>
      <c r="BB1381" s="329">
        <v>0</v>
      </c>
      <c r="BC1381" s="329">
        <v>0</v>
      </c>
      <c r="BD1381" s="329">
        <v>0</v>
      </c>
      <c r="BE1381" s="329">
        <v>0</v>
      </c>
      <c r="BF1381" s="329">
        <v>0</v>
      </c>
      <c r="BG1381" s="329">
        <v>0</v>
      </c>
      <c r="BH1381" s="328">
        <v>2.9496572000000001E-6</v>
      </c>
      <c r="BI1381" s="329">
        <v>1.4559715999999999E-3</v>
      </c>
      <c r="BJ1381" s="329">
        <v>0</v>
      </c>
      <c r="BK1381" s="329">
        <v>0</v>
      </c>
      <c r="BL1381" s="329">
        <v>0</v>
      </c>
      <c r="BM1381" s="41"/>
      <c r="BN1381" s="122">
        <v>4.2544249000000004E-6</v>
      </c>
      <c r="BO1381" s="122">
        <v>1.9511856999999999E-7</v>
      </c>
      <c r="BP1381" s="122">
        <v>2.1757416999999998E-6</v>
      </c>
      <c r="BQ1381" s="111">
        <v>0</v>
      </c>
      <c r="BR1381" s="122">
        <v>4.8666039999999996E-7</v>
      </c>
      <c r="BS1381" s="122">
        <v>6.1795868999999994E-8</v>
      </c>
      <c r="BT1381" s="111">
        <v>0</v>
      </c>
      <c r="BU1381" s="122">
        <v>9.3792830000000004E-8</v>
      </c>
      <c r="BV1381" s="111">
        <v>0</v>
      </c>
      <c r="BW1381" s="111">
        <v>0</v>
      </c>
      <c r="BX1381" s="111">
        <v>0</v>
      </c>
      <c r="BY1381" s="111">
        <v>0</v>
      </c>
      <c r="BZ1381" s="111">
        <v>0</v>
      </c>
      <c r="CA1381" s="122">
        <v>1.2975844E-7</v>
      </c>
      <c r="CB1381" s="122">
        <v>1.0410735000000001E-6</v>
      </c>
      <c r="CC1381" s="122">
        <v>7.0483593000000004E-8</v>
      </c>
      <c r="CD1381" s="111">
        <v>0</v>
      </c>
      <c r="CE1381" s="154"/>
      <c r="CF1381" s="173"/>
      <c r="CG1381" s="170" t="s">
        <v>8546</v>
      </c>
      <c r="CK1381" s="100"/>
      <c r="CL1381" s="41"/>
      <c r="CM1381" s="41"/>
      <c r="CN1381" s="41"/>
      <c r="CO1381" s="41"/>
      <c r="CP1381" s="41"/>
      <c r="CQ1381" s="41"/>
      <c r="CR1381" s="41"/>
      <c r="CS1381" s="41"/>
      <c r="CT1381" s="41"/>
      <c r="CU1381" s="41"/>
      <c r="CV1381" s="41"/>
      <c r="CW1381" s="41"/>
    </row>
    <row r="1382" spans="1:101" ht="14.5" customHeight="1">
      <c r="A1382" s="41" t="s">
        <v>9217</v>
      </c>
      <c r="B1382" s="119" t="s">
        <v>8946</v>
      </c>
      <c r="C1382" s="120" t="str">
        <f t="shared" si="560"/>
        <v>B.044.01.202</v>
      </c>
      <c r="D1382" s="135" t="s">
        <v>8944</v>
      </c>
      <c r="E1382" s="119" t="s">
        <v>8526</v>
      </c>
      <c r="F1382" s="118" t="str">
        <f t="shared" si="561"/>
        <v>Electricity Lebanon production</v>
      </c>
      <c r="G1382" s="118">
        <f t="shared" si="562"/>
        <v>3.6744359413999998E-2</v>
      </c>
      <c r="H1382" s="118">
        <f t="shared" si="563"/>
        <v>3.0713915999999999E-3</v>
      </c>
      <c r="I1382" s="118">
        <f t="shared" si="564"/>
        <v>7.2939547999999995E-3</v>
      </c>
      <c r="J1382" s="326">
        <f t="shared" si="565"/>
        <v>1.6730013999999999E-5</v>
      </c>
      <c r="K1382" s="118">
        <v>2.6362283E-2</v>
      </c>
      <c r="L1382" s="118">
        <v>5.1160829999999996E-3</v>
      </c>
      <c r="M1382" s="118">
        <v>2.1778717999999999E-3</v>
      </c>
      <c r="N1382" s="118">
        <v>1.8297121999999999E-3</v>
      </c>
      <c r="O1382" s="118">
        <v>1.2416794E-3</v>
      </c>
      <c r="P1382" s="118">
        <v>0</v>
      </c>
      <c r="Q1382" s="118">
        <v>0</v>
      </c>
      <c r="R1382" s="118">
        <v>0</v>
      </c>
      <c r="S1382" s="330">
        <v>1.6730013999999999E-5</v>
      </c>
      <c r="T1382" s="118">
        <v>0</v>
      </c>
      <c r="U1382" s="118">
        <v>0</v>
      </c>
      <c r="V1382" s="118">
        <v>0</v>
      </c>
      <c r="W1382" s="118">
        <v>0</v>
      </c>
      <c r="X1382" s="118">
        <v>0</v>
      </c>
      <c r="Y1382" s="41"/>
      <c r="Z1382" s="327">
        <f t="shared" si="566"/>
        <v>0.19821265413533834</v>
      </c>
      <c r="AA1382" s="41"/>
      <c r="AB1382" s="111">
        <v>2.7376570999999998</v>
      </c>
      <c r="AC1382" s="111">
        <v>2.6798595000000001</v>
      </c>
      <c r="AD1382" s="111">
        <v>0</v>
      </c>
      <c r="AE1382" s="111">
        <v>0</v>
      </c>
      <c r="AF1382" s="111">
        <v>1.5344483E-3</v>
      </c>
      <c r="AG1382" s="111">
        <v>6.6492760999999996E-3</v>
      </c>
      <c r="AH1382" s="111">
        <v>4.9613831999999997E-2</v>
      </c>
      <c r="AI1382" s="41"/>
      <c r="AJ1382" s="114">
        <v>5.6557046000000003E-3</v>
      </c>
      <c r="AK1382" s="114">
        <v>5.2924301000000003E-3</v>
      </c>
      <c r="AL1382" s="114">
        <v>1.9593669E-4</v>
      </c>
      <c r="AM1382" s="114">
        <v>1.6733775E-4</v>
      </c>
      <c r="AN1382" s="113">
        <f t="shared" si="567"/>
        <v>3.1729197505000001E-7</v>
      </c>
      <c r="AO1382" s="112">
        <f t="shared" si="568"/>
        <v>7.2461793626799987E-10</v>
      </c>
      <c r="AP1382" s="112">
        <f t="shared" si="569"/>
        <v>2.3436659669999999E-2</v>
      </c>
      <c r="AQ1382" s="328">
        <v>1.8394134000000001E-7</v>
      </c>
      <c r="AR1382" s="328">
        <v>5.5499542999999996E-10</v>
      </c>
      <c r="AS1382" s="328">
        <v>1.5163268E-14</v>
      </c>
      <c r="AT1382" s="329">
        <v>0</v>
      </c>
      <c r="AU1382" s="329">
        <v>0</v>
      </c>
      <c r="AV1382" s="328">
        <v>2.7206505E-10</v>
      </c>
      <c r="AW1382" s="328">
        <v>1.3307857E-7</v>
      </c>
      <c r="AX1382" s="328">
        <v>3.8567462999999998E-11</v>
      </c>
      <c r="AY1382" s="328">
        <v>1.3103988E-10</v>
      </c>
      <c r="AZ1382" s="329">
        <v>0</v>
      </c>
      <c r="BA1382" s="329">
        <v>0</v>
      </c>
      <c r="BB1382" s="329">
        <v>0</v>
      </c>
      <c r="BC1382" s="329">
        <v>0</v>
      </c>
      <c r="BD1382" s="329">
        <v>0</v>
      </c>
      <c r="BE1382" s="329">
        <v>0</v>
      </c>
      <c r="BF1382" s="329">
        <v>0</v>
      </c>
      <c r="BG1382" s="329">
        <v>0</v>
      </c>
      <c r="BH1382" s="328">
        <v>3.3766999999999998E-7</v>
      </c>
      <c r="BI1382" s="329">
        <v>2.3436321999999999E-2</v>
      </c>
      <c r="BJ1382" s="329">
        <v>0</v>
      </c>
      <c r="BK1382" s="329">
        <v>0</v>
      </c>
      <c r="BL1382" s="329">
        <v>0</v>
      </c>
      <c r="BM1382" s="41"/>
      <c r="BN1382" s="122">
        <v>1.2361725000000001E-5</v>
      </c>
      <c r="BO1382" s="122">
        <v>9.9299976000000004E-7</v>
      </c>
      <c r="BP1382" s="122">
        <v>5.5266946999999998E-6</v>
      </c>
      <c r="BQ1382" s="111">
        <v>0</v>
      </c>
      <c r="BR1382" s="122">
        <v>1.7980293E-6</v>
      </c>
      <c r="BS1382" s="122">
        <v>1.7612984999999999E-7</v>
      </c>
      <c r="BT1382" s="111">
        <v>0</v>
      </c>
      <c r="BU1382" s="122">
        <v>2.6732720999999999E-7</v>
      </c>
      <c r="BV1382" s="111">
        <v>0</v>
      </c>
      <c r="BW1382" s="111">
        <v>0</v>
      </c>
      <c r="BX1382" s="111">
        <v>0</v>
      </c>
      <c r="BY1382" s="111">
        <v>0</v>
      </c>
      <c r="BZ1382" s="111">
        <v>0</v>
      </c>
      <c r="CA1382" s="122">
        <v>3.9819492E-7</v>
      </c>
      <c r="CB1382" s="122">
        <v>3.1942803000000002E-6</v>
      </c>
      <c r="CC1382" s="122">
        <v>8.0688001000000001E-9</v>
      </c>
      <c r="CD1382" s="111">
        <v>0</v>
      </c>
      <c r="CE1382" s="154"/>
      <c r="CF1382" s="173"/>
      <c r="CG1382" s="170" t="s">
        <v>8546</v>
      </c>
      <c r="CK1382" s="100"/>
      <c r="CL1382" s="41"/>
      <c r="CM1382" s="41"/>
      <c r="CN1382" s="41"/>
      <c r="CO1382" s="41"/>
      <c r="CP1382" s="41"/>
      <c r="CQ1382" s="41"/>
      <c r="CR1382" s="41"/>
      <c r="CS1382" s="41"/>
      <c r="CT1382" s="41"/>
      <c r="CU1382" s="41"/>
      <c r="CV1382" s="41"/>
      <c r="CW1382" s="41"/>
    </row>
    <row r="1383" spans="1:101" ht="14.5" customHeight="1">
      <c r="A1383" s="41" t="s">
        <v>9214</v>
      </c>
      <c r="B1383" s="119" t="s">
        <v>8946</v>
      </c>
      <c r="C1383" s="120" t="str">
        <f t="shared" si="560"/>
        <v>B.044.01.203</v>
      </c>
      <c r="D1383" s="135" t="s">
        <v>8944</v>
      </c>
      <c r="E1383" s="119" t="s">
        <v>8526</v>
      </c>
      <c r="F1383" s="118" t="str">
        <f t="shared" si="561"/>
        <v>Electricity Lesotho production</v>
      </c>
      <c r="G1383" s="118">
        <f t="shared" si="562"/>
        <v>5.4975624889999999E-4</v>
      </c>
      <c r="H1383" s="118">
        <f t="shared" si="563"/>
        <v>5.1601233899999998E-5</v>
      </c>
      <c r="I1383" s="118">
        <f t="shared" si="564"/>
        <v>6.3192454999999999E-5</v>
      </c>
      <c r="J1383" s="326">
        <f t="shared" si="565"/>
        <v>2.0320164000000001E-4</v>
      </c>
      <c r="K1383" s="118">
        <v>2.3176092E-4</v>
      </c>
      <c r="L1383" s="330">
        <v>9.5227570000000004E-6</v>
      </c>
      <c r="M1383" s="330">
        <v>5.3669698E-5</v>
      </c>
      <c r="N1383" s="330">
        <v>4.5089938000000001E-5</v>
      </c>
      <c r="O1383" s="330">
        <v>6.5112958999999998E-6</v>
      </c>
      <c r="P1383" s="118">
        <v>0</v>
      </c>
      <c r="Q1383" s="118">
        <v>0</v>
      </c>
      <c r="R1383" s="118">
        <v>0</v>
      </c>
      <c r="S1383" s="118">
        <v>2.0320164000000001E-4</v>
      </c>
      <c r="T1383" s="118">
        <v>0</v>
      </c>
      <c r="U1383" s="118">
        <v>0</v>
      </c>
      <c r="V1383" s="118">
        <v>0</v>
      </c>
      <c r="W1383" s="118">
        <v>0</v>
      </c>
      <c r="X1383" s="118">
        <v>0</v>
      </c>
      <c r="Y1383" s="41"/>
      <c r="Z1383" s="327">
        <f t="shared" si="566"/>
        <v>1.7425633082706767E-3</v>
      </c>
      <c r="AA1383" s="41"/>
      <c r="AB1383" s="111">
        <v>1.0526316</v>
      </c>
      <c r="AC1383" s="111">
        <v>0</v>
      </c>
      <c r="AD1383" s="111">
        <v>0</v>
      </c>
      <c r="AE1383" s="111">
        <v>0</v>
      </c>
      <c r="AF1383" s="111">
        <v>0</v>
      </c>
      <c r="AG1383" s="111">
        <v>0</v>
      </c>
      <c r="AH1383" s="111">
        <v>1.0526316</v>
      </c>
      <c r="AI1383" s="41"/>
      <c r="AJ1383" s="121">
        <v>4.1989585999999997E-5</v>
      </c>
      <c r="AK1383" s="121">
        <v>4.0177464999999997E-5</v>
      </c>
      <c r="AL1383" s="121">
        <v>1.7828380000000001E-6</v>
      </c>
      <c r="AM1383" s="121">
        <v>2.9283407999999999E-8</v>
      </c>
      <c r="AN1383" s="113">
        <f t="shared" si="567"/>
        <v>2.4087208595999999E-9</v>
      </c>
      <c r="AO1383" s="112">
        <f t="shared" si="568"/>
        <v>6.593335696090001E-12</v>
      </c>
      <c r="AP1383" s="112">
        <f t="shared" si="569"/>
        <v>4.1013176000000003E-6</v>
      </c>
      <c r="AQ1383" s="328">
        <v>1.6170986999999999E-9</v>
      </c>
      <c r="AR1383" s="328">
        <v>4.8791772000000002E-12</v>
      </c>
      <c r="AS1383" s="328">
        <v>1.3330609E-16</v>
      </c>
      <c r="AT1383" s="329">
        <v>0</v>
      </c>
      <c r="AU1383" s="329">
        <v>0</v>
      </c>
      <c r="AV1383" s="328">
        <v>6.7045496000000003E-12</v>
      </c>
      <c r="AW1383" s="328">
        <v>7.8491761000000002E-10</v>
      </c>
      <c r="AX1383" s="328">
        <v>9.5042515999999993E-13</v>
      </c>
      <c r="AY1383" s="328">
        <v>7.6360002999999995E-13</v>
      </c>
      <c r="AZ1383" s="329">
        <v>0</v>
      </c>
      <c r="BA1383" s="329">
        <v>0</v>
      </c>
      <c r="BB1383" s="329">
        <v>0</v>
      </c>
      <c r="BC1383" s="329">
        <v>0</v>
      </c>
      <c r="BD1383" s="329">
        <v>0</v>
      </c>
      <c r="BE1383" s="329">
        <v>0</v>
      </c>
      <c r="BF1383" s="329">
        <v>0</v>
      </c>
      <c r="BG1383" s="329">
        <v>0</v>
      </c>
      <c r="BH1383" s="328">
        <v>4.1013176000000003E-6</v>
      </c>
      <c r="BI1383" s="329">
        <v>0</v>
      </c>
      <c r="BJ1383" s="329">
        <v>0</v>
      </c>
      <c r="BK1383" s="329">
        <v>0</v>
      </c>
      <c r="BL1383" s="329">
        <v>0</v>
      </c>
      <c r="BM1383" s="41"/>
      <c r="BN1383" s="122">
        <v>1.8244599999999999E-7</v>
      </c>
      <c r="BO1383" s="122">
        <v>7.4718104999999998E-9</v>
      </c>
      <c r="BP1383" s="122">
        <v>4.8587288000000003E-8</v>
      </c>
      <c r="BQ1383" s="111">
        <v>0</v>
      </c>
      <c r="BR1383" s="122">
        <v>8.7462506999999999E-9</v>
      </c>
      <c r="BS1383" s="122">
        <v>4.3404005999999998E-9</v>
      </c>
      <c r="BT1383" s="111">
        <v>0</v>
      </c>
      <c r="BU1383" s="122">
        <v>6.5877940999999997E-9</v>
      </c>
      <c r="BV1383" s="111">
        <v>0</v>
      </c>
      <c r="BW1383" s="111">
        <v>0</v>
      </c>
      <c r="BX1383" s="111">
        <v>0</v>
      </c>
      <c r="BY1383" s="111">
        <v>0</v>
      </c>
      <c r="BZ1383" s="111">
        <v>0</v>
      </c>
      <c r="CA1383" s="122">
        <v>8.7093412E-9</v>
      </c>
      <c r="CB1383" s="111">
        <v>0</v>
      </c>
      <c r="CC1383" s="122">
        <v>9.8003115000000001E-8</v>
      </c>
      <c r="CD1383" s="111">
        <v>0</v>
      </c>
      <c r="CE1383" s="154"/>
      <c r="CF1383" s="173"/>
      <c r="CG1383" s="170" t="s">
        <v>8546</v>
      </c>
      <c r="CK1383" s="100"/>
      <c r="CL1383" s="41"/>
      <c r="CM1383" s="41"/>
      <c r="CN1383" s="41"/>
      <c r="CO1383" s="41"/>
      <c r="CP1383" s="41"/>
      <c r="CQ1383" s="41"/>
      <c r="CR1383" s="41"/>
      <c r="CS1383" s="41"/>
      <c r="CT1383" s="41"/>
      <c r="CU1383" s="41"/>
      <c r="CV1383" s="41"/>
      <c r="CW1383" s="41"/>
    </row>
    <row r="1384" spans="1:101" ht="14.5" customHeight="1">
      <c r="A1384" s="41" t="s">
        <v>9211</v>
      </c>
      <c r="B1384" s="119" t="s">
        <v>8946</v>
      </c>
      <c r="C1384" s="120" t="str">
        <f t="shared" si="560"/>
        <v>B.044.01.204</v>
      </c>
      <c r="D1384" s="135" t="s">
        <v>8944</v>
      </c>
      <c r="E1384" s="119" t="s">
        <v>8526</v>
      </c>
      <c r="F1384" s="118" t="str">
        <f t="shared" si="561"/>
        <v>Electricity Liberia production</v>
      </c>
      <c r="G1384" s="118">
        <f t="shared" si="562"/>
        <v>1.7664245259999999E-2</v>
      </c>
      <c r="H1384" s="118">
        <f t="shared" si="563"/>
        <v>1.24425617E-3</v>
      </c>
      <c r="I1384" s="118">
        <f t="shared" si="564"/>
        <v>3.7094182800000001E-3</v>
      </c>
      <c r="J1384" s="326">
        <f t="shared" si="565"/>
        <v>1.1706181E-4</v>
      </c>
      <c r="K1384" s="118">
        <v>1.2593508999999999E-2</v>
      </c>
      <c r="L1384" s="118">
        <v>2.8956106000000001E-3</v>
      </c>
      <c r="M1384" s="118">
        <v>8.1380768000000004E-4</v>
      </c>
      <c r="N1384" s="118">
        <v>6.8371052000000001E-4</v>
      </c>
      <c r="O1384" s="118">
        <v>5.6054564999999997E-4</v>
      </c>
      <c r="P1384" s="118">
        <v>0</v>
      </c>
      <c r="Q1384" s="118">
        <v>0</v>
      </c>
      <c r="R1384" s="118">
        <v>0</v>
      </c>
      <c r="S1384" s="118">
        <v>1.1706181E-4</v>
      </c>
      <c r="T1384" s="118">
        <v>0</v>
      </c>
      <c r="U1384" s="118">
        <v>0</v>
      </c>
      <c r="V1384" s="118">
        <v>0</v>
      </c>
      <c r="W1384" s="118">
        <v>0</v>
      </c>
      <c r="X1384" s="118">
        <v>0</v>
      </c>
      <c r="Y1384" s="41"/>
      <c r="Z1384" s="327">
        <f t="shared" si="566"/>
        <v>9.4688037593984947E-2</v>
      </c>
      <c r="AA1384" s="41"/>
      <c r="AB1384" s="111">
        <v>1.9202897999999999</v>
      </c>
      <c r="AC1384" s="111">
        <v>1.3138825000000001</v>
      </c>
      <c r="AD1384" s="111">
        <v>0</v>
      </c>
      <c r="AE1384" s="111">
        <v>0</v>
      </c>
      <c r="AF1384" s="111">
        <v>0</v>
      </c>
      <c r="AG1384" s="111">
        <v>0</v>
      </c>
      <c r="AH1384" s="111">
        <v>0.60640727999999999</v>
      </c>
      <c r="AI1384" s="41"/>
      <c r="AJ1384" s="114">
        <v>2.8028485999999999E-3</v>
      </c>
      <c r="AK1384" s="114">
        <v>2.6201387E-3</v>
      </c>
      <c r="AL1384" s="121">
        <v>9.4457364999999999E-5</v>
      </c>
      <c r="AM1384" s="121">
        <v>8.8252510000000003E-5</v>
      </c>
      <c r="AN1384" s="113">
        <f t="shared" si="567"/>
        <v>1.5708265384E-7</v>
      </c>
      <c r="AO1384" s="112">
        <f t="shared" si="568"/>
        <v>3.4932457263480003E-10</v>
      </c>
      <c r="AP1384" s="112">
        <f t="shared" si="569"/>
        <v>1.23602957154E-2</v>
      </c>
      <c r="AQ1384" s="328">
        <v>8.7870496999999995E-8</v>
      </c>
      <c r="AR1384" s="328">
        <v>2.6512650000000001E-10</v>
      </c>
      <c r="AS1384" s="328">
        <v>7.2436347999999997E-15</v>
      </c>
      <c r="AT1384" s="329">
        <v>0</v>
      </c>
      <c r="AU1384" s="329">
        <v>0</v>
      </c>
      <c r="AV1384" s="328">
        <v>1.0166284E-10</v>
      </c>
      <c r="AW1384" s="328">
        <v>6.9110493999999993E-8</v>
      </c>
      <c r="AX1384" s="328">
        <v>1.4411545E-11</v>
      </c>
      <c r="AY1384" s="328">
        <v>6.9779284000000004E-11</v>
      </c>
      <c r="AZ1384" s="329">
        <v>0</v>
      </c>
      <c r="BA1384" s="329">
        <v>0</v>
      </c>
      <c r="BB1384" s="329">
        <v>0</v>
      </c>
      <c r="BC1384" s="329">
        <v>0</v>
      </c>
      <c r="BD1384" s="329">
        <v>0</v>
      </c>
      <c r="BE1384" s="329">
        <v>0</v>
      </c>
      <c r="BF1384" s="329">
        <v>0</v>
      </c>
      <c r="BG1384" s="329">
        <v>0</v>
      </c>
      <c r="BH1384" s="328">
        <v>2.3627153999999998E-6</v>
      </c>
      <c r="BI1384" s="329">
        <v>1.2357933E-2</v>
      </c>
      <c r="BJ1384" s="329">
        <v>0</v>
      </c>
      <c r="BK1384" s="329">
        <v>0</v>
      </c>
      <c r="BL1384" s="329">
        <v>0</v>
      </c>
      <c r="BM1384" s="41"/>
      <c r="BN1384" s="122">
        <v>5.9979555999999999E-6</v>
      </c>
      <c r="BO1384" s="122">
        <v>5.1454966000000005E-7</v>
      </c>
      <c r="BP1384" s="122">
        <v>2.6401536999999999E-6</v>
      </c>
      <c r="BQ1384" s="111">
        <v>0</v>
      </c>
      <c r="BR1384" s="122">
        <v>8.7650708999999998E-7</v>
      </c>
      <c r="BS1384" s="122">
        <v>6.5814630000000005E-8</v>
      </c>
      <c r="BT1384" s="111">
        <v>0</v>
      </c>
      <c r="BU1384" s="122">
        <v>9.9892445000000005E-8</v>
      </c>
      <c r="BV1384" s="111">
        <v>0</v>
      </c>
      <c r="BW1384" s="111">
        <v>0</v>
      </c>
      <c r="BX1384" s="111">
        <v>0</v>
      </c>
      <c r="BY1384" s="111">
        <v>0</v>
      </c>
      <c r="BZ1384" s="111">
        <v>0</v>
      </c>
      <c r="CA1384" s="122">
        <v>1.5810860000000001E-7</v>
      </c>
      <c r="CB1384" s="122">
        <v>1.5864711999999999E-6</v>
      </c>
      <c r="CC1384" s="122">
        <v>5.6458312999999999E-8</v>
      </c>
      <c r="CD1384" s="111">
        <v>0</v>
      </c>
      <c r="CE1384" s="154"/>
      <c r="CF1384" s="173"/>
      <c r="CG1384" s="170" t="s">
        <v>8546</v>
      </c>
      <c r="CK1384" s="100"/>
      <c r="CL1384" s="41"/>
      <c r="CM1384" s="41"/>
      <c r="CN1384" s="41"/>
      <c r="CO1384" s="41"/>
      <c r="CP1384" s="41"/>
      <c r="CQ1384" s="41"/>
      <c r="CR1384" s="41"/>
      <c r="CS1384" s="41"/>
      <c r="CT1384" s="41"/>
      <c r="CU1384" s="41"/>
      <c r="CV1384" s="41"/>
      <c r="CW1384" s="41"/>
    </row>
    <row r="1385" spans="1:101" ht="14.5" customHeight="1">
      <c r="A1385" s="41" t="s">
        <v>9208</v>
      </c>
      <c r="B1385" s="119" t="s">
        <v>8946</v>
      </c>
      <c r="C1385" s="120" t="str">
        <f t="shared" si="560"/>
        <v>B.044.01.205</v>
      </c>
      <c r="D1385" s="135" t="s">
        <v>8944</v>
      </c>
      <c r="E1385" s="119" t="s">
        <v>8526</v>
      </c>
      <c r="F1385" s="118" t="str">
        <f t="shared" si="561"/>
        <v>Electricity Libya production</v>
      </c>
      <c r="G1385" s="118">
        <f t="shared" si="562"/>
        <v>3.6590945518490001E-2</v>
      </c>
      <c r="H1385" s="118">
        <f t="shared" si="563"/>
        <v>3.6489940999999996E-3</v>
      </c>
      <c r="I1385" s="118">
        <f t="shared" si="564"/>
        <v>6.7034356E-3</v>
      </c>
      <c r="J1385" s="326">
        <f t="shared" si="565"/>
        <v>3.7481848999999999E-7</v>
      </c>
      <c r="K1385" s="118">
        <v>2.6238141E-2</v>
      </c>
      <c r="L1385" s="118">
        <v>3.9230122000000001E-3</v>
      </c>
      <c r="M1385" s="118">
        <v>2.7804233999999999E-3</v>
      </c>
      <c r="N1385" s="118">
        <v>2.3359384999999998E-3</v>
      </c>
      <c r="O1385" s="118">
        <v>1.3130556E-3</v>
      </c>
      <c r="P1385" s="118">
        <v>0</v>
      </c>
      <c r="Q1385" s="118">
        <v>0</v>
      </c>
      <c r="R1385" s="118">
        <v>0</v>
      </c>
      <c r="S1385" s="330">
        <v>3.7481848999999999E-7</v>
      </c>
      <c r="T1385" s="118">
        <v>0</v>
      </c>
      <c r="U1385" s="118">
        <v>0</v>
      </c>
      <c r="V1385" s="118">
        <v>0</v>
      </c>
      <c r="W1385" s="118">
        <v>0</v>
      </c>
      <c r="X1385" s="118">
        <v>0</v>
      </c>
      <c r="Y1385" s="41"/>
      <c r="Z1385" s="327">
        <f t="shared" si="566"/>
        <v>0.19727925563909773</v>
      </c>
      <c r="AA1385" s="41"/>
      <c r="AB1385" s="111">
        <v>2.5569042999999998</v>
      </c>
      <c r="AC1385" s="111">
        <v>2.5565755999999999</v>
      </c>
      <c r="AD1385" s="111">
        <v>0</v>
      </c>
      <c r="AE1385" s="111">
        <v>0</v>
      </c>
      <c r="AF1385" s="111">
        <v>0</v>
      </c>
      <c r="AG1385" s="111">
        <v>3.2863928E-4</v>
      </c>
      <c r="AH1385" s="111">
        <v>0</v>
      </c>
      <c r="AI1385" s="41"/>
      <c r="AJ1385" s="114">
        <v>5.3692119999999999E-3</v>
      </c>
      <c r="AK1385" s="114">
        <v>5.0319780000000003E-3</v>
      </c>
      <c r="AL1385" s="114">
        <v>1.9299726E-4</v>
      </c>
      <c r="AM1385" s="114">
        <v>1.4423681E-4</v>
      </c>
      <c r="AN1385" s="113">
        <f t="shared" si="567"/>
        <v>3.0167733727000002E-7</v>
      </c>
      <c r="AO1385" s="112">
        <f t="shared" si="568"/>
        <v>7.1374725186299995E-10</v>
      </c>
      <c r="AP1385" s="112">
        <f t="shared" si="569"/>
        <v>2.0201233565143698E-2</v>
      </c>
      <c r="AQ1385" s="328">
        <v>1.8307515E-7</v>
      </c>
      <c r="AR1385" s="328">
        <v>5.5238191000000004E-10</v>
      </c>
      <c r="AS1385" s="328">
        <v>1.5091863000000001E-14</v>
      </c>
      <c r="AT1385" s="329">
        <v>0</v>
      </c>
      <c r="AU1385" s="329">
        <v>0</v>
      </c>
      <c r="AV1385" s="328">
        <v>3.4733727E-10</v>
      </c>
      <c r="AW1385" s="328">
        <v>1.1825484999999999E-7</v>
      </c>
      <c r="AX1385" s="328">
        <v>4.9237919999999997E-11</v>
      </c>
      <c r="AY1385" s="328">
        <v>1.1211233E-10</v>
      </c>
      <c r="AZ1385" s="329">
        <v>0</v>
      </c>
      <c r="BA1385" s="329">
        <v>0</v>
      </c>
      <c r="BB1385" s="329">
        <v>0</v>
      </c>
      <c r="BC1385" s="329">
        <v>0</v>
      </c>
      <c r="BD1385" s="329">
        <v>0</v>
      </c>
      <c r="BE1385" s="329">
        <v>0</v>
      </c>
      <c r="BF1385" s="329">
        <v>0</v>
      </c>
      <c r="BG1385" s="329">
        <v>0</v>
      </c>
      <c r="BH1385" s="328">
        <v>7.5651436999999997E-9</v>
      </c>
      <c r="BI1385" s="329">
        <v>2.0201225999999999E-2</v>
      </c>
      <c r="BJ1385" s="329">
        <v>0</v>
      </c>
      <c r="BK1385" s="329">
        <v>0</v>
      </c>
      <c r="BL1385" s="329">
        <v>0</v>
      </c>
      <c r="BM1385" s="41"/>
      <c r="BN1385" s="122">
        <v>1.2173123E-5</v>
      </c>
      <c r="BO1385" s="122">
        <v>8.8728917999999999E-7</v>
      </c>
      <c r="BP1385" s="122">
        <v>5.5006690999999998E-6</v>
      </c>
      <c r="BQ1385" s="111">
        <v>0</v>
      </c>
      <c r="BR1385" s="122">
        <v>1.7385010999999999E-6</v>
      </c>
      <c r="BS1385" s="122">
        <v>2.2485967999999999E-7</v>
      </c>
      <c r="BT1385" s="111">
        <v>0</v>
      </c>
      <c r="BU1385" s="122">
        <v>3.4128860999999999E-7</v>
      </c>
      <c r="BV1385" s="111">
        <v>0</v>
      </c>
      <c r="BW1385" s="111">
        <v>0</v>
      </c>
      <c r="BX1385" s="111">
        <v>0</v>
      </c>
      <c r="BY1385" s="111">
        <v>0</v>
      </c>
      <c r="BZ1385" s="111">
        <v>0</v>
      </c>
      <c r="CA1385" s="122">
        <v>4.8366766999999995E-7</v>
      </c>
      <c r="CB1385" s="122">
        <v>2.9966667999999999E-6</v>
      </c>
      <c r="CC1385" s="122">
        <v>1.8077304000000001E-10</v>
      </c>
      <c r="CD1385" s="111">
        <v>0</v>
      </c>
      <c r="CE1385" s="154"/>
      <c r="CF1385" s="173"/>
      <c r="CG1385" s="170" t="s">
        <v>8546</v>
      </c>
      <c r="CK1385" s="100"/>
      <c r="CL1385" s="41"/>
      <c r="CM1385" s="41"/>
      <c r="CN1385" s="41"/>
      <c r="CO1385" s="41"/>
      <c r="CP1385" s="41"/>
      <c r="CQ1385" s="41"/>
      <c r="CR1385" s="41"/>
      <c r="CS1385" s="41"/>
      <c r="CT1385" s="41"/>
      <c r="CU1385" s="41"/>
      <c r="CV1385" s="41"/>
      <c r="CW1385" s="41"/>
    </row>
    <row r="1386" spans="1:101" ht="14.5" customHeight="1">
      <c r="A1386" s="41" t="s">
        <v>9205</v>
      </c>
      <c r="B1386" s="119" t="s">
        <v>8946</v>
      </c>
      <c r="C1386" s="120" t="str">
        <f t="shared" si="560"/>
        <v>B.044.01.206</v>
      </c>
      <c r="D1386" s="135" t="s">
        <v>8944</v>
      </c>
      <c r="E1386" s="119" t="s">
        <v>8526</v>
      </c>
      <c r="F1386" s="118" t="str">
        <f t="shared" si="561"/>
        <v>Electricity Macau production</v>
      </c>
      <c r="G1386" s="118">
        <f t="shared" si="562"/>
        <v>3.4842419200000002E-2</v>
      </c>
      <c r="H1386" s="118">
        <f t="shared" si="563"/>
        <v>3.9695484E-3</v>
      </c>
      <c r="I1386" s="118">
        <f t="shared" si="564"/>
        <v>5.9082297999999995E-3</v>
      </c>
      <c r="J1386" s="326">
        <f t="shared" si="565"/>
        <v>0</v>
      </c>
      <c r="K1386" s="118">
        <v>2.4964640999999999E-2</v>
      </c>
      <c r="L1386" s="118">
        <v>2.7467429999999998E-3</v>
      </c>
      <c r="M1386" s="118">
        <v>3.1614868000000001E-3</v>
      </c>
      <c r="N1386" s="118">
        <v>2.6560843000000001E-3</v>
      </c>
      <c r="O1386" s="118">
        <v>1.3134640999999999E-3</v>
      </c>
      <c r="P1386" s="118">
        <v>0</v>
      </c>
      <c r="Q1386" s="118">
        <v>0</v>
      </c>
      <c r="R1386" s="118">
        <v>0</v>
      </c>
      <c r="S1386" s="118">
        <v>0</v>
      </c>
      <c r="T1386" s="118">
        <v>0</v>
      </c>
      <c r="U1386" s="118">
        <v>0</v>
      </c>
      <c r="V1386" s="118">
        <v>0</v>
      </c>
      <c r="W1386" s="118">
        <v>0</v>
      </c>
      <c r="X1386" s="118">
        <v>0</v>
      </c>
      <c r="Y1386" s="41"/>
      <c r="Z1386" s="327">
        <f t="shared" si="566"/>
        <v>0.18770406766917291</v>
      </c>
      <c r="AA1386" s="41"/>
      <c r="AB1386" s="111">
        <v>2.3368421000000001</v>
      </c>
      <c r="AC1386" s="111">
        <v>2.3368421000000001</v>
      </c>
      <c r="AD1386" s="111">
        <v>0</v>
      </c>
      <c r="AE1386" s="111">
        <v>0</v>
      </c>
      <c r="AF1386" s="111">
        <v>0</v>
      </c>
      <c r="AG1386" s="111">
        <v>0</v>
      </c>
      <c r="AH1386" s="111">
        <v>0</v>
      </c>
      <c r="AI1386" s="41"/>
      <c r="AJ1386" s="114">
        <v>4.8889453999999997E-3</v>
      </c>
      <c r="AK1386" s="114">
        <v>4.5887239000000002E-3</v>
      </c>
      <c r="AL1386" s="114">
        <v>1.8192299E-4</v>
      </c>
      <c r="AM1386" s="114">
        <v>1.1829852999999999E-4</v>
      </c>
      <c r="AN1386" s="113">
        <f t="shared" si="567"/>
        <v>2.7510335063999999E-7</v>
      </c>
      <c r="AO1386" s="112">
        <f t="shared" si="568"/>
        <v>6.7279211636099999E-10</v>
      </c>
      <c r="AP1386" s="112">
        <f t="shared" si="569"/>
        <v>1.6568421E-2</v>
      </c>
      <c r="AQ1386" s="328">
        <v>1.7418936999999999E-7</v>
      </c>
      <c r="AR1386" s="328">
        <v>5.2557138999999996E-10</v>
      </c>
      <c r="AS1386" s="328">
        <v>1.4359361E-14</v>
      </c>
      <c r="AT1386" s="329">
        <v>0</v>
      </c>
      <c r="AU1386" s="329">
        <v>0</v>
      </c>
      <c r="AV1386" s="328">
        <v>3.9494063999999999E-10</v>
      </c>
      <c r="AW1386" s="328">
        <v>1.0051904E-7</v>
      </c>
      <c r="AX1386" s="328">
        <v>5.5986089999999997E-11</v>
      </c>
      <c r="AY1386" s="328">
        <v>9.1220276999999995E-11</v>
      </c>
      <c r="AZ1386" s="329">
        <v>0</v>
      </c>
      <c r="BA1386" s="329">
        <v>0</v>
      </c>
      <c r="BB1386" s="329">
        <v>0</v>
      </c>
      <c r="BC1386" s="329">
        <v>0</v>
      </c>
      <c r="BD1386" s="329">
        <v>0</v>
      </c>
      <c r="BE1386" s="329">
        <v>0</v>
      </c>
      <c r="BF1386" s="329">
        <v>0</v>
      </c>
      <c r="BG1386" s="329">
        <v>0</v>
      </c>
      <c r="BH1386" s="329">
        <v>0</v>
      </c>
      <c r="BI1386" s="329">
        <v>1.6568421E-2</v>
      </c>
      <c r="BJ1386" s="329">
        <v>0</v>
      </c>
      <c r="BK1386" s="329">
        <v>0</v>
      </c>
      <c r="BL1386" s="329">
        <v>0</v>
      </c>
      <c r="BM1386" s="41"/>
      <c r="BN1386" s="122">
        <v>1.1474790999999999E-5</v>
      </c>
      <c r="BO1386" s="122">
        <v>7.5892542000000004E-7</v>
      </c>
      <c r="BP1386" s="122">
        <v>5.2336873999999996E-6</v>
      </c>
      <c r="BQ1386" s="111">
        <v>0</v>
      </c>
      <c r="BR1386" s="122">
        <v>1.6101482999999999E-6</v>
      </c>
      <c r="BS1386" s="122">
        <v>2.5567722E-7</v>
      </c>
      <c r="BT1386" s="111">
        <v>0</v>
      </c>
      <c r="BU1386" s="122">
        <v>3.8806298999999999E-7</v>
      </c>
      <c r="BV1386" s="111">
        <v>0</v>
      </c>
      <c r="BW1386" s="111">
        <v>0</v>
      </c>
      <c r="BX1386" s="111">
        <v>0</v>
      </c>
      <c r="BY1386" s="111">
        <v>0</v>
      </c>
      <c r="BZ1386" s="111">
        <v>0</v>
      </c>
      <c r="CA1386" s="122">
        <v>5.3372918000000005E-7</v>
      </c>
      <c r="CB1386" s="122">
        <v>2.6945603E-6</v>
      </c>
      <c r="CC1386" s="111">
        <v>0</v>
      </c>
      <c r="CD1386" s="111">
        <v>0</v>
      </c>
      <c r="CE1386" s="154"/>
      <c r="CF1386" s="173"/>
      <c r="CG1386" s="170" t="s">
        <v>8546</v>
      </c>
      <c r="CK1386" s="100"/>
      <c r="CL1386" s="41"/>
      <c r="CM1386" s="41"/>
      <c r="CN1386" s="41"/>
      <c r="CO1386" s="41"/>
      <c r="CP1386" s="41"/>
      <c r="CQ1386" s="41"/>
      <c r="CR1386" s="41"/>
      <c r="CS1386" s="41"/>
      <c r="CT1386" s="41"/>
      <c r="CU1386" s="41"/>
      <c r="CV1386" s="41"/>
      <c r="CW1386" s="41"/>
    </row>
    <row r="1387" spans="1:101" ht="14.5" customHeight="1">
      <c r="A1387" s="41" t="s">
        <v>9202</v>
      </c>
      <c r="B1387" s="119" t="s">
        <v>8946</v>
      </c>
      <c r="C1387" s="120" t="str">
        <f t="shared" si="560"/>
        <v>B.044.01.207</v>
      </c>
      <c r="D1387" s="135" t="s">
        <v>8944</v>
      </c>
      <c r="E1387" s="119" t="s">
        <v>8526</v>
      </c>
      <c r="F1387" s="118" t="str">
        <f t="shared" si="561"/>
        <v>Electricity Madagascar production</v>
      </c>
      <c r="G1387" s="118">
        <f t="shared" si="562"/>
        <v>2.7807118857000001E-2</v>
      </c>
      <c r="H1387" s="118">
        <f t="shared" si="563"/>
        <v>2.0084837299999998E-3</v>
      </c>
      <c r="I1387" s="118">
        <f t="shared" si="564"/>
        <v>5.3013707000000004E-3</v>
      </c>
      <c r="J1387" s="326">
        <f t="shared" si="565"/>
        <v>7.9546427000000002E-5</v>
      </c>
      <c r="K1387" s="118">
        <v>2.0417718000000001E-2</v>
      </c>
      <c r="L1387" s="118">
        <v>3.9686842000000002E-3</v>
      </c>
      <c r="M1387" s="118">
        <v>1.3326865E-3</v>
      </c>
      <c r="N1387" s="118">
        <v>1.1196401999999999E-3</v>
      </c>
      <c r="O1387" s="118">
        <v>8.8884353E-4</v>
      </c>
      <c r="P1387" s="118">
        <v>0</v>
      </c>
      <c r="Q1387" s="118">
        <v>0</v>
      </c>
      <c r="R1387" s="118">
        <v>0</v>
      </c>
      <c r="S1387" s="330">
        <v>7.9546427000000002E-5</v>
      </c>
      <c r="T1387" s="118">
        <v>0</v>
      </c>
      <c r="U1387" s="118">
        <v>0</v>
      </c>
      <c r="V1387" s="118">
        <v>0</v>
      </c>
      <c r="W1387" s="118">
        <v>0</v>
      </c>
      <c r="X1387" s="118">
        <v>0</v>
      </c>
      <c r="Y1387" s="41"/>
      <c r="Z1387" s="327">
        <f t="shared" si="566"/>
        <v>0.15351667669172933</v>
      </c>
      <c r="AA1387" s="41"/>
      <c r="AB1387" s="111">
        <v>2.4015781999999999</v>
      </c>
      <c r="AC1387" s="111">
        <v>2.0389491</v>
      </c>
      <c r="AD1387" s="111">
        <v>0</v>
      </c>
      <c r="AE1387" s="111">
        <v>0</v>
      </c>
      <c r="AF1387" s="111">
        <v>0</v>
      </c>
      <c r="AG1387" s="111">
        <v>1.007303E-2</v>
      </c>
      <c r="AH1387" s="111">
        <v>0.35255605000000001</v>
      </c>
      <c r="AI1387" s="41"/>
      <c r="AJ1387" s="114">
        <v>4.2894355E-3</v>
      </c>
      <c r="AK1387" s="114">
        <v>4.0250047999999998E-3</v>
      </c>
      <c r="AL1387" s="114">
        <v>1.4909130999999999E-4</v>
      </c>
      <c r="AM1387" s="114">
        <v>1.1533945000000001E-4</v>
      </c>
      <c r="AN1387" s="113">
        <f t="shared" si="567"/>
        <v>2.4130723644000001E-7</v>
      </c>
      <c r="AO1387" s="112">
        <f t="shared" si="568"/>
        <v>5.5137320602600003E-10</v>
      </c>
      <c r="AP1387" s="112">
        <f t="shared" si="569"/>
        <v>1.6153984524200003E-2</v>
      </c>
      <c r="AQ1387" s="328">
        <v>1.4246347000000001E-7</v>
      </c>
      <c r="AR1387" s="328">
        <v>4.2984669000000001E-10</v>
      </c>
      <c r="AS1387" s="328">
        <v>1.1744026E-14</v>
      </c>
      <c r="AT1387" s="329">
        <v>0</v>
      </c>
      <c r="AU1387" s="329">
        <v>0</v>
      </c>
      <c r="AV1387" s="328">
        <v>1.6648243999999999E-10</v>
      </c>
      <c r="AW1387" s="328">
        <v>9.8677284000000002E-8</v>
      </c>
      <c r="AX1387" s="328">
        <v>2.3600258000000002E-11</v>
      </c>
      <c r="AY1387" s="328">
        <v>9.7914513999999996E-11</v>
      </c>
      <c r="AZ1387" s="329">
        <v>0</v>
      </c>
      <c r="BA1387" s="329">
        <v>0</v>
      </c>
      <c r="BB1387" s="329">
        <v>0</v>
      </c>
      <c r="BC1387" s="329">
        <v>0</v>
      </c>
      <c r="BD1387" s="329">
        <v>0</v>
      </c>
      <c r="BE1387" s="329">
        <v>0</v>
      </c>
      <c r="BF1387" s="329">
        <v>0</v>
      </c>
      <c r="BG1387" s="329">
        <v>0</v>
      </c>
      <c r="BH1387" s="328">
        <v>1.6055242E-6</v>
      </c>
      <c r="BI1387" s="329">
        <v>1.6152379000000001E-2</v>
      </c>
      <c r="BJ1387" s="329">
        <v>0</v>
      </c>
      <c r="BK1387" s="329">
        <v>0</v>
      </c>
      <c r="BL1387" s="329">
        <v>0</v>
      </c>
      <c r="BM1387" s="41"/>
      <c r="BN1387" s="122">
        <v>9.3545510999999994E-6</v>
      </c>
      <c r="BO1387" s="122">
        <v>7.2986282000000001E-7</v>
      </c>
      <c r="BP1387" s="122">
        <v>4.2804522000000002E-6</v>
      </c>
      <c r="BQ1387" s="111">
        <v>0</v>
      </c>
      <c r="BR1387" s="122">
        <v>1.3164286999999999E-6</v>
      </c>
      <c r="BS1387" s="122">
        <v>1.0777763E-7</v>
      </c>
      <c r="BT1387" s="111">
        <v>0</v>
      </c>
      <c r="BU1387" s="122">
        <v>1.6358325E-7</v>
      </c>
      <c r="BV1387" s="111">
        <v>0</v>
      </c>
      <c r="BW1387" s="111">
        <v>0</v>
      </c>
      <c r="BX1387" s="111">
        <v>0</v>
      </c>
      <c r="BY1387" s="111">
        <v>0</v>
      </c>
      <c r="BZ1387" s="111">
        <v>0</v>
      </c>
      <c r="CA1387" s="122">
        <v>2.5159802000000002E-7</v>
      </c>
      <c r="CB1387" s="122">
        <v>2.4664834999999999E-6</v>
      </c>
      <c r="CC1387" s="122">
        <v>3.8364834999999997E-8</v>
      </c>
      <c r="CD1387" s="111">
        <v>0</v>
      </c>
      <c r="CF1387" s="173"/>
      <c r="CG1387" s="170" t="s">
        <v>8546</v>
      </c>
      <c r="CK1387" s="100"/>
      <c r="CL1387" s="41"/>
      <c r="CM1387" s="41"/>
      <c r="CN1387" s="41"/>
      <c r="CO1387" s="41"/>
      <c r="CP1387" s="41"/>
      <c r="CQ1387" s="41"/>
      <c r="CR1387" s="41"/>
      <c r="CS1387" s="41"/>
      <c r="CT1387" s="41"/>
      <c r="CU1387" s="41"/>
      <c r="CV1387" s="41"/>
      <c r="CW1387" s="41"/>
    </row>
    <row r="1388" spans="1:101" ht="14.5" customHeight="1">
      <c r="A1388" s="41" t="s">
        <v>9199</v>
      </c>
      <c r="B1388" s="119" t="s">
        <v>8946</v>
      </c>
      <c r="C1388" s="120" t="str">
        <f t="shared" si="560"/>
        <v>B.044.01.208</v>
      </c>
      <c r="D1388" s="135" t="s">
        <v>8944</v>
      </c>
      <c r="E1388" s="119" t="s">
        <v>8526</v>
      </c>
      <c r="F1388" s="118" t="str">
        <f t="shared" si="561"/>
        <v>Electricity Malawi production</v>
      </c>
      <c r="G1388" s="118">
        <f t="shared" si="562"/>
        <v>7.3620501900000003E-3</v>
      </c>
      <c r="H1388" s="118">
        <f t="shared" si="563"/>
        <v>4.8075324000000001E-4</v>
      </c>
      <c r="I1388" s="118">
        <f t="shared" si="564"/>
        <v>1.4589692499999999E-3</v>
      </c>
      <c r="J1388" s="326">
        <f t="shared" si="565"/>
        <v>2.8682680000000001E-4</v>
      </c>
      <c r="K1388" s="118">
        <v>5.1355009000000002E-3</v>
      </c>
      <c r="L1388" s="118">
        <v>1.1350473E-3</v>
      </c>
      <c r="M1388" s="118">
        <v>3.2392195000000002E-4</v>
      </c>
      <c r="N1388" s="118">
        <v>2.7213904999999998E-4</v>
      </c>
      <c r="O1388" s="118">
        <v>2.0861419000000001E-4</v>
      </c>
      <c r="P1388" s="118">
        <v>0</v>
      </c>
      <c r="Q1388" s="118">
        <v>0</v>
      </c>
      <c r="R1388" s="118">
        <v>0</v>
      </c>
      <c r="S1388" s="118">
        <v>2.8682680000000001E-4</v>
      </c>
      <c r="T1388" s="118">
        <v>0</v>
      </c>
      <c r="U1388" s="118">
        <v>0</v>
      </c>
      <c r="V1388" s="118">
        <v>0</v>
      </c>
      <c r="W1388" s="118">
        <v>0</v>
      </c>
      <c r="X1388" s="118">
        <v>0</v>
      </c>
      <c r="Y1388" s="41"/>
      <c r="Z1388" s="327">
        <f t="shared" si="566"/>
        <v>3.8612788721804507E-2</v>
      </c>
      <c r="AA1388" s="41"/>
      <c r="AB1388" s="111">
        <v>1.369739</v>
      </c>
      <c r="AC1388" s="111">
        <v>0.48019109999999998</v>
      </c>
      <c r="AD1388" s="111">
        <v>0</v>
      </c>
      <c r="AE1388" s="111">
        <v>0</v>
      </c>
      <c r="AF1388" s="111">
        <v>2.2238695999999999E-2</v>
      </c>
      <c r="AG1388" s="111">
        <v>0.12601926999999999</v>
      </c>
      <c r="AH1388" s="111">
        <v>0.74128989000000001</v>
      </c>
      <c r="AI1388" s="41"/>
      <c r="AJ1388" s="114">
        <v>1.1185915999999999E-3</v>
      </c>
      <c r="AK1388" s="114">
        <v>1.0481058E-3</v>
      </c>
      <c r="AL1388" s="121">
        <v>3.8196501000000002E-5</v>
      </c>
      <c r="AM1388" s="121">
        <v>3.2289246999999998E-5</v>
      </c>
      <c r="AN1388" s="113">
        <f t="shared" si="567"/>
        <v>6.2836081120000002E-8</v>
      </c>
      <c r="AO1388" s="112">
        <f t="shared" si="568"/>
        <v>1.4125925207829998E-10</v>
      </c>
      <c r="AP1388" s="112">
        <f t="shared" si="569"/>
        <v>4.5223035649000001E-3</v>
      </c>
      <c r="AQ1388" s="328">
        <v>3.5832668000000001E-8</v>
      </c>
      <c r="AR1388" s="328">
        <v>1.0811581E-10</v>
      </c>
      <c r="AS1388" s="328">
        <v>2.9538783000000001E-15</v>
      </c>
      <c r="AT1388" s="329">
        <v>0</v>
      </c>
      <c r="AU1388" s="329">
        <v>0</v>
      </c>
      <c r="AV1388" s="328">
        <v>4.0465119999999998E-11</v>
      </c>
      <c r="AW1388" s="328">
        <v>2.6962948000000001E-8</v>
      </c>
      <c r="AX1388" s="328">
        <v>5.7362641999999996E-12</v>
      </c>
      <c r="AY1388" s="328">
        <v>2.7404223999999999E-11</v>
      </c>
      <c r="AZ1388" s="329">
        <v>0</v>
      </c>
      <c r="BA1388" s="329">
        <v>0</v>
      </c>
      <c r="BB1388" s="329">
        <v>0</v>
      </c>
      <c r="BC1388" s="329">
        <v>0</v>
      </c>
      <c r="BD1388" s="329">
        <v>0</v>
      </c>
      <c r="BE1388" s="329">
        <v>0</v>
      </c>
      <c r="BF1388" s="329">
        <v>0</v>
      </c>
      <c r="BG1388" s="329">
        <v>0</v>
      </c>
      <c r="BH1388" s="328">
        <v>5.7891648999999997E-6</v>
      </c>
      <c r="BI1388" s="329">
        <v>4.5165144000000003E-3</v>
      </c>
      <c r="BJ1388" s="329">
        <v>0</v>
      </c>
      <c r="BK1388" s="329">
        <v>0</v>
      </c>
      <c r="BL1388" s="329">
        <v>0</v>
      </c>
      <c r="BM1388" s="41"/>
      <c r="BN1388" s="122">
        <v>2.4595523999999998E-6</v>
      </c>
      <c r="BO1388" s="122">
        <v>2.0225522000000001E-7</v>
      </c>
      <c r="BP1388" s="122">
        <v>1.0766270000000001E-6</v>
      </c>
      <c r="BQ1388" s="111">
        <v>0</v>
      </c>
      <c r="BR1388" s="122">
        <v>3.3379618E-7</v>
      </c>
      <c r="BS1388" s="122">
        <v>2.6196364999999999E-8</v>
      </c>
      <c r="BT1388" s="111">
        <v>0</v>
      </c>
      <c r="BU1388" s="122">
        <v>3.9760445E-8</v>
      </c>
      <c r="BV1388" s="111">
        <v>0</v>
      </c>
      <c r="BW1388" s="111">
        <v>0</v>
      </c>
      <c r="BX1388" s="111">
        <v>0</v>
      </c>
      <c r="BY1388" s="111">
        <v>0</v>
      </c>
      <c r="BZ1388" s="111">
        <v>0</v>
      </c>
      <c r="CA1388" s="122">
        <v>6.2766691E-8</v>
      </c>
      <c r="CB1388" s="122">
        <v>5.798154E-7</v>
      </c>
      <c r="CC1388" s="122">
        <v>1.3833509999999999E-7</v>
      </c>
      <c r="CD1388" s="111">
        <v>0</v>
      </c>
      <c r="CE1388" s="154"/>
      <c r="CF1388" s="173"/>
      <c r="CG1388" s="170" t="s">
        <v>8546</v>
      </c>
      <c r="CK1388" s="100"/>
      <c r="CL1388" s="41"/>
      <c r="CM1388" s="41"/>
      <c r="CN1388" s="41"/>
      <c r="CO1388" s="41"/>
      <c r="CP1388" s="41"/>
      <c r="CQ1388" s="41"/>
      <c r="CR1388" s="41"/>
      <c r="CS1388" s="41"/>
      <c r="CT1388" s="41"/>
      <c r="CU1388" s="41"/>
      <c r="CV1388" s="41"/>
      <c r="CW1388" s="41"/>
    </row>
    <row r="1389" spans="1:101" ht="14.5" customHeight="1">
      <c r="A1389" s="41" t="s">
        <v>9196</v>
      </c>
      <c r="B1389" s="119" t="s">
        <v>8946</v>
      </c>
      <c r="C1389" s="120" t="str">
        <f t="shared" si="560"/>
        <v>B.044.01.209</v>
      </c>
      <c r="D1389" s="135" t="s">
        <v>8944</v>
      </c>
      <c r="E1389" s="119" t="s">
        <v>8526</v>
      </c>
      <c r="F1389" s="118" t="str">
        <f t="shared" si="561"/>
        <v>Electricity Malaysia production</v>
      </c>
      <c r="G1389" s="118">
        <f t="shared" si="562"/>
        <v>3.3481145259999998E-2</v>
      </c>
      <c r="H1389" s="118">
        <f t="shared" si="563"/>
        <v>3.1289399000000002E-3</v>
      </c>
      <c r="I1389" s="118">
        <f t="shared" si="564"/>
        <v>4.6212974E-3</v>
      </c>
      <c r="J1389" s="326">
        <f t="shared" si="565"/>
        <v>4.7949959999999997E-5</v>
      </c>
      <c r="K1389" s="118">
        <v>2.5682957999999999E-2</v>
      </c>
      <c r="L1389" s="118">
        <v>2.2666444000000001E-3</v>
      </c>
      <c r="M1389" s="118">
        <v>2.354653E-3</v>
      </c>
      <c r="N1389" s="118">
        <v>1.9782328000000002E-3</v>
      </c>
      <c r="O1389" s="118">
        <v>1.1507071E-3</v>
      </c>
      <c r="P1389" s="118">
        <v>0</v>
      </c>
      <c r="Q1389" s="118">
        <v>0</v>
      </c>
      <c r="R1389" s="118">
        <v>0</v>
      </c>
      <c r="S1389" s="330">
        <v>4.7949959999999997E-5</v>
      </c>
      <c r="T1389" s="118">
        <v>0</v>
      </c>
      <c r="U1389" s="118">
        <v>0</v>
      </c>
      <c r="V1389" s="118">
        <v>0</v>
      </c>
      <c r="W1389" s="118">
        <v>0</v>
      </c>
      <c r="X1389" s="118">
        <v>0</v>
      </c>
      <c r="Y1389" s="41"/>
      <c r="Z1389" s="327">
        <f t="shared" si="566"/>
        <v>0.19310494736842104</v>
      </c>
      <c r="AA1389" s="41"/>
      <c r="AB1389" s="111">
        <v>2.4438787</v>
      </c>
      <c r="AC1389" s="111">
        <v>2.2434523999999998</v>
      </c>
      <c r="AD1389" s="111">
        <v>0</v>
      </c>
      <c r="AE1389" s="111">
        <v>0</v>
      </c>
      <c r="AF1389" s="111">
        <v>9.5635474000000005E-3</v>
      </c>
      <c r="AG1389" s="111">
        <v>1.1721176999999999E-2</v>
      </c>
      <c r="AH1389" s="111">
        <v>0.17914156000000001</v>
      </c>
      <c r="AI1389" s="41"/>
      <c r="AJ1389" s="114">
        <v>4.5952648999999998E-3</v>
      </c>
      <c r="AK1389" s="114">
        <v>4.3547804000000001E-3</v>
      </c>
      <c r="AL1389" s="114">
        <v>1.7711733E-4</v>
      </c>
      <c r="AM1389" s="121">
        <v>6.3367195999999994E-5</v>
      </c>
      <c r="AN1389" s="113">
        <f t="shared" si="567"/>
        <v>2.6107796200000002E-7</v>
      </c>
      <c r="AO1389" s="112">
        <f t="shared" si="568"/>
        <v>6.5501969952799997E-10</v>
      </c>
      <c r="AP1389" s="112">
        <f t="shared" si="569"/>
        <v>8.8749573973600001E-3</v>
      </c>
      <c r="AQ1389" s="328">
        <v>1.7920139E-7</v>
      </c>
      <c r="AR1389" s="328">
        <v>5.4069385000000001E-10</v>
      </c>
      <c r="AS1389" s="328">
        <v>1.4772527999999999E-14</v>
      </c>
      <c r="AT1389" s="329">
        <v>0</v>
      </c>
      <c r="AU1389" s="329">
        <v>0</v>
      </c>
      <c r="AV1389" s="328">
        <v>2.94149E-10</v>
      </c>
      <c r="AW1389" s="328">
        <v>8.1582422999999995E-8</v>
      </c>
      <c r="AX1389" s="328">
        <v>4.1698044999999998E-11</v>
      </c>
      <c r="AY1389" s="328">
        <v>7.2613032000000001E-11</v>
      </c>
      <c r="AZ1389" s="329">
        <v>0</v>
      </c>
      <c r="BA1389" s="329">
        <v>0</v>
      </c>
      <c r="BB1389" s="329">
        <v>0</v>
      </c>
      <c r="BC1389" s="329">
        <v>0</v>
      </c>
      <c r="BD1389" s="329">
        <v>0</v>
      </c>
      <c r="BE1389" s="329">
        <v>0</v>
      </c>
      <c r="BF1389" s="329">
        <v>0</v>
      </c>
      <c r="BG1389" s="329">
        <v>0</v>
      </c>
      <c r="BH1389" s="328">
        <v>9.6779736000000003E-7</v>
      </c>
      <c r="BI1389" s="329">
        <v>8.8739895999999999E-3</v>
      </c>
      <c r="BJ1389" s="329">
        <v>0</v>
      </c>
      <c r="BK1389" s="329">
        <v>0</v>
      </c>
      <c r="BL1389" s="329">
        <v>0</v>
      </c>
      <c r="BM1389" s="41"/>
      <c r="BN1389" s="122">
        <v>1.0939743000000001E-5</v>
      </c>
      <c r="BO1389" s="122">
        <v>5.9745807999999997E-7</v>
      </c>
      <c r="BP1389" s="122">
        <v>5.3842782999999999E-6</v>
      </c>
      <c r="BQ1389" s="111">
        <v>0</v>
      </c>
      <c r="BR1389" s="122">
        <v>1.3801194E-6</v>
      </c>
      <c r="BS1389" s="122">
        <v>1.9042659000000001E-7</v>
      </c>
      <c r="BT1389" s="111">
        <v>0</v>
      </c>
      <c r="BU1389" s="122">
        <v>2.8902658000000002E-7</v>
      </c>
      <c r="BV1389" s="111">
        <v>0</v>
      </c>
      <c r="BW1389" s="111">
        <v>0</v>
      </c>
      <c r="BX1389" s="111">
        <v>0</v>
      </c>
      <c r="BY1389" s="111">
        <v>0</v>
      </c>
      <c r="BZ1389" s="111">
        <v>0</v>
      </c>
      <c r="CA1389" s="122">
        <v>3.9960895000000002E-7</v>
      </c>
      <c r="CB1389" s="122">
        <v>2.6756995999999999E-6</v>
      </c>
      <c r="CC1389" s="122">
        <v>2.3126021000000001E-8</v>
      </c>
      <c r="CD1389" s="111">
        <v>0</v>
      </c>
      <c r="CE1389" s="154"/>
      <c r="CF1389" s="173"/>
      <c r="CG1389" s="170" t="s">
        <v>8546</v>
      </c>
      <c r="CK1389" s="100"/>
      <c r="CL1389" s="41"/>
      <c r="CM1389" s="41"/>
      <c r="CN1389" s="41"/>
      <c r="CO1389" s="41"/>
      <c r="CP1389" s="41"/>
      <c r="CQ1389" s="41"/>
      <c r="CR1389" s="41"/>
      <c r="CS1389" s="41"/>
      <c r="CT1389" s="41"/>
      <c r="CU1389" s="41"/>
      <c r="CV1389" s="41"/>
      <c r="CW1389" s="41"/>
    </row>
    <row r="1390" spans="1:101" ht="14.5" customHeight="1">
      <c r="A1390" s="41" t="s">
        <v>9193</v>
      </c>
      <c r="B1390" s="119" t="s">
        <v>8946</v>
      </c>
      <c r="C1390" s="120" t="str">
        <f t="shared" si="560"/>
        <v>B.044.01.210</v>
      </c>
      <c r="D1390" s="135" t="s">
        <v>8944</v>
      </c>
      <c r="E1390" s="119" t="s">
        <v>8526</v>
      </c>
      <c r="F1390" s="118" t="str">
        <f t="shared" si="561"/>
        <v>Electricity Maldives production</v>
      </c>
      <c r="G1390" s="118">
        <f t="shared" si="562"/>
        <v>3.8223919667999998E-2</v>
      </c>
      <c r="H1390" s="118">
        <f t="shared" si="563"/>
        <v>2.6483330000000001E-3</v>
      </c>
      <c r="I1390" s="118">
        <f t="shared" si="564"/>
        <v>8.0537483999999996E-3</v>
      </c>
      <c r="J1390" s="326">
        <f t="shared" si="565"/>
        <v>9.0950268000000001E-5</v>
      </c>
      <c r="K1390" s="118">
        <v>2.7430888E-2</v>
      </c>
      <c r="L1390" s="118">
        <v>6.3468429999999996E-3</v>
      </c>
      <c r="M1390" s="118">
        <v>1.7069054E-3</v>
      </c>
      <c r="N1390" s="118">
        <v>1.4340355999999999E-3</v>
      </c>
      <c r="O1390" s="118">
        <v>1.2142974E-3</v>
      </c>
      <c r="P1390" s="118">
        <v>0</v>
      </c>
      <c r="Q1390" s="118">
        <v>0</v>
      </c>
      <c r="R1390" s="118">
        <v>0</v>
      </c>
      <c r="S1390" s="330">
        <v>9.0950268000000001E-5</v>
      </c>
      <c r="T1390" s="118">
        <v>0</v>
      </c>
      <c r="U1390" s="118">
        <v>0</v>
      </c>
      <c r="V1390" s="118">
        <v>0</v>
      </c>
      <c r="W1390" s="118">
        <v>0</v>
      </c>
      <c r="X1390" s="118">
        <v>0</v>
      </c>
      <c r="Y1390" s="41"/>
      <c r="Z1390" s="327">
        <f t="shared" si="566"/>
        <v>0.20624727819548871</v>
      </c>
      <c r="AA1390" s="41"/>
      <c r="AB1390" s="111">
        <v>2.9443557999999999</v>
      </c>
      <c r="AC1390" s="111">
        <v>2.8646109000000002</v>
      </c>
      <c r="AD1390" s="111">
        <v>0</v>
      </c>
      <c r="AE1390" s="111">
        <v>0</v>
      </c>
      <c r="AF1390" s="111">
        <v>0</v>
      </c>
      <c r="AG1390" s="111">
        <v>7.9744815999999996E-2</v>
      </c>
      <c r="AH1390" s="111">
        <v>0</v>
      </c>
      <c r="AI1390" s="41"/>
      <c r="AJ1390" s="114">
        <v>6.1047156000000003E-3</v>
      </c>
      <c r="AK1390" s="114">
        <v>5.7068544000000001E-3</v>
      </c>
      <c r="AL1390" s="114">
        <v>2.0547111000000001E-4</v>
      </c>
      <c r="AM1390" s="114">
        <v>1.9239010999999999E-4</v>
      </c>
      <c r="AN1390" s="113">
        <f t="shared" si="567"/>
        <v>3.4213755078E-7</v>
      </c>
      <c r="AO1390" s="112">
        <f t="shared" si="568"/>
        <v>7.5987836891699997E-10</v>
      </c>
      <c r="AP1390" s="112">
        <f t="shared" si="569"/>
        <v>2.6945393693499999E-2</v>
      </c>
      <c r="AQ1390" s="328">
        <v>1.9139748E-7</v>
      </c>
      <c r="AR1390" s="328">
        <v>5.7749239000000004E-10</v>
      </c>
      <c r="AS1390" s="328">
        <v>1.5777917E-14</v>
      </c>
      <c r="AT1390" s="329">
        <v>0</v>
      </c>
      <c r="AU1390" s="329">
        <v>0</v>
      </c>
      <c r="AV1390" s="328">
        <v>2.1323078000000001E-10</v>
      </c>
      <c r="AW1390" s="328">
        <v>1.5052684000000001E-7</v>
      </c>
      <c r="AX1390" s="328">
        <v>3.0227221E-11</v>
      </c>
      <c r="AY1390" s="328">
        <v>1.5214297999999999E-10</v>
      </c>
      <c r="AZ1390" s="329">
        <v>0</v>
      </c>
      <c r="BA1390" s="329">
        <v>0</v>
      </c>
      <c r="BB1390" s="329">
        <v>0</v>
      </c>
      <c r="BC1390" s="329">
        <v>0</v>
      </c>
      <c r="BD1390" s="329">
        <v>0</v>
      </c>
      <c r="BE1390" s="329">
        <v>0</v>
      </c>
      <c r="BF1390" s="329">
        <v>0</v>
      </c>
      <c r="BG1390" s="329">
        <v>0</v>
      </c>
      <c r="BH1390" s="328">
        <v>1.8356935E-6</v>
      </c>
      <c r="BI1390" s="329">
        <v>2.6943557999999999E-2</v>
      </c>
      <c r="BJ1390" s="329">
        <v>0</v>
      </c>
      <c r="BK1390" s="329">
        <v>0</v>
      </c>
      <c r="BL1390" s="329">
        <v>0</v>
      </c>
      <c r="BM1390" s="41"/>
      <c r="BN1390" s="122">
        <v>1.2960217E-5</v>
      </c>
      <c r="BO1390" s="122">
        <v>1.1191211000000001E-6</v>
      </c>
      <c r="BP1390" s="122">
        <v>5.7507215000000003E-6</v>
      </c>
      <c r="BQ1390" s="111">
        <v>0</v>
      </c>
      <c r="BR1390" s="122">
        <v>1.9058133999999999E-6</v>
      </c>
      <c r="BS1390" s="122">
        <v>1.3804164E-7</v>
      </c>
      <c r="BT1390" s="111">
        <v>0</v>
      </c>
      <c r="BU1390" s="122">
        <v>2.095175E-7</v>
      </c>
      <c r="BV1390" s="111">
        <v>0</v>
      </c>
      <c r="BW1390" s="111">
        <v>0</v>
      </c>
      <c r="BX1390" s="111">
        <v>0</v>
      </c>
      <c r="BY1390" s="111">
        <v>0</v>
      </c>
      <c r="BZ1390" s="111">
        <v>0</v>
      </c>
      <c r="CA1390" s="122">
        <v>3.3421116E-7</v>
      </c>
      <c r="CB1390" s="122">
        <v>3.4589262000000002E-6</v>
      </c>
      <c r="CC1390" s="122">
        <v>4.3864850000000001E-8</v>
      </c>
      <c r="CD1390" s="111">
        <v>0</v>
      </c>
      <c r="CE1390" s="154"/>
      <c r="CF1390" s="173"/>
      <c r="CG1390" s="170" t="s">
        <v>8546</v>
      </c>
      <c r="CK1390" s="100"/>
      <c r="CL1390" s="41"/>
      <c r="CM1390" s="41"/>
      <c r="CN1390" s="41"/>
      <c r="CO1390" s="41"/>
      <c r="CP1390" s="41"/>
      <c r="CQ1390" s="41"/>
      <c r="CR1390" s="41"/>
      <c r="CS1390" s="41"/>
      <c r="CT1390" s="41"/>
      <c r="CU1390" s="41"/>
      <c r="CV1390" s="41"/>
      <c r="CW1390" s="41"/>
    </row>
    <row r="1391" spans="1:101" ht="14.5" customHeight="1">
      <c r="A1391" s="41" t="s">
        <v>9190</v>
      </c>
      <c r="B1391" s="119" t="s">
        <v>8946</v>
      </c>
      <c r="C1391" s="120" t="str">
        <f t="shared" si="560"/>
        <v>B.044.01.211</v>
      </c>
      <c r="D1391" s="135" t="s">
        <v>8944</v>
      </c>
      <c r="E1391" s="119" t="s">
        <v>8526</v>
      </c>
      <c r="F1391" s="118" t="str">
        <f t="shared" si="561"/>
        <v>Electricity Mali production</v>
      </c>
      <c r="G1391" s="118">
        <f t="shared" si="562"/>
        <v>2.6404255564000001E-2</v>
      </c>
      <c r="H1391" s="118">
        <f t="shared" si="563"/>
        <v>1.8492269999999999E-3</v>
      </c>
      <c r="I1391" s="118">
        <f t="shared" si="564"/>
        <v>5.5702997999999993E-3</v>
      </c>
      <c r="J1391" s="326">
        <f t="shared" si="565"/>
        <v>7.0565763999999996E-5</v>
      </c>
      <c r="K1391" s="118">
        <v>1.8914163000000001E-2</v>
      </c>
      <c r="L1391" s="118">
        <v>4.3722880999999998E-3</v>
      </c>
      <c r="M1391" s="118">
        <v>1.1980116999999999E-3</v>
      </c>
      <c r="N1391" s="118">
        <v>1.0064948E-3</v>
      </c>
      <c r="O1391" s="118">
        <v>8.4273219999999997E-4</v>
      </c>
      <c r="P1391" s="118">
        <v>0</v>
      </c>
      <c r="Q1391" s="118">
        <v>0</v>
      </c>
      <c r="R1391" s="118">
        <v>0</v>
      </c>
      <c r="S1391" s="330">
        <v>7.0565763999999996E-5</v>
      </c>
      <c r="T1391" s="118">
        <v>0</v>
      </c>
      <c r="U1391" s="118">
        <v>0</v>
      </c>
      <c r="V1391" s="118">
        <v>0</v>
      </c>
      <c r="W1391" s="118">
        <v>0</v>
      </c>
      <c r="X1391" s="118">
        <v>0</v>
      </c>
      <c r="Y1391" s="41"/>
      <c r="Z1391" s="327">
        <f t="shared" si="566"/>
        <v>0.14221175187969926</v>
      </c>
      <c r="AA1391" s="41"/>
      <c r="AB1391" s="111">
        <v>2.3628144999999998</v>
      </c>
      <c r="AC1391" s="111">
        <v>1.9839913</v>
      </c>
      <c r="AD1391" s="111">
        <v>0</v>
      </c>
      <c r="AE1391" s="111">
        <v>0</v>
      </c>
      <c r="AF1391" s="111">
        <v>5.8997048000000003E-2</v>
      </c>
      <c r="AG1391" s="111">
        <v>9.3153231999999996E-3</v>
      </c>
      <c r="AH1391" s="111">
        <v>0.31051077999999999</v>
      </c>
      <c r="AI1391" s="41"/>
      <c r="AJ1391" s="114">
        <v>4.2136544E-3</v>
      </c>
      <c r="AK1391" s="114">
        <v>3.9385922000000004E-3</v>
      </c>
      <c r="AL1391" s="114">
        <v>1.4181427000000001E-4</v>
      </c>
      <c r="AM1391" s="114">
        <v>1.3324790999999999E-4</v>
      </c>
      <c r="AN1391" s="113">
        <f t="shared" si="567"/>
        <v>2.3612663854000001E-7</v>
      </c>
      <c r="AO1391" s="112">
        <f t="shared" si="568"/>
        <v>5.2446106019899994E-10</v>
      </c>
      <c r="AP1391" s="112">
        <f t="shared" si="569"/>
        <v>1.8662172263100001E-2</v>
      </c>
      <c r="AQ1391" s="328">
        <v>1.3197251000000001E-7</v>
      </c>
      <c r="AR1391" s="328">
        <v>3.9819290999999998E-10</v>
      </c>
      <c r="AS1391" s="328">
        <v>1.0879199000000001E-14</v>
      </c>
      <c r="AT1391" s="329">
        <v>0</v>
      </c>
      <c r="AU1391" s="329">
        <v>0</v>
      </c>
      <c r="AV1391" s="328">
        <v>1.4965853999999999E-10</v>
      </c>
      <c r="AW1391" s="328">
        <v>1.0400446999999999E-7</v>
      </c>
      <c r="AX1391" s="328">
        <v>2.1215330999999998E-11</v>
      </c>
      <c r="AY1391" s="328">
        <v>1.0504194E-10</v>
      </c>
      <c r="AZ1391" s="329">
        <v>0</v>
      </c>
      <c r="BA1391" s="329">
        <v>0</v>
      </c>
      <c r="BB1391" s="329">
        <v>0</v>
      </c>
      <c r="BC1391" s="329">
        <v>0</v>
      </c>
      <c r="BD1391" s="329">
        <v>0</v>
      </c>
      <c r="BE1391" s="329">
        <v>0</v>
      </c>
      <c r="BF1391" s="329">
        <v>0</v>
      </c>
      <c r="BG1391" s="329">
        <v>0</v>
      </c>
      <c r="BH1391" s="328">
        <v>1.4242631E-6</v>
      </c>
      <c r="BI1391" s="329">
        <v>1.8660748000000001E-2</v>
      </c>
      <c r="BJ1391" s="329">
        <v>0</v>
      </c>
      <c r="BK1391" s="329">
        <v>0</v>
      </c>
      <c r="BL1391" s="329">
        <v>0</v>
      </c>
      <c r="BM1391" s="41"/>
      <c r="BN1391" s="122">
        <v>8.9652642000000001E-6</v>
      </c>
      <c r="BO1391" s="122">
        <v>7.7346254999999998E-7</v>
      </c>
      <c r="BP1391" s="122">
        <v>3.9652410000000002E-6</v>
      </c>
      <c r="BQ1391" s="111">
        <v>0</v>
      </c>
      <c r="BR1391" s="122">
        <v>1.3191919000000001E-6</v>
      </c>
      <c r="BS1391" s="122">
        <v>9.6886151999999994E-8</v>
      </c>
      <c r="BT1391" s="111">
        <v>0</v>
      </c>
      <c r="BU1391" s="122">
        <v>1.4705232999999999E-7</v>
      </c>
      <c r="BV1391" s="111">
        <v>0</v>
      </c>
      <c r="BW1391" s="111">
        <v>0</v>
      </c>
      <c r="BX1391" s="111">
        <v>0</v>
      </c>
      <c r="BY1391" s="111">
        <v>0</v>
      </c>
      <c r="BZ1391" s="111">
        <v>0</v>
      </c>
      <c r="CA1391" s="122">
        <v>2.3379071000000001E-7</v>
      </c>
      <c r="CB1391" s="122">
        <v>2.3956061000000001E-6</v>
      </c>
      <c r="CC1391" s="122">
        <v>3.4033508000000001E-8</v>
      </c>
      <c r="CD1391" s="111">
        <v>0</v>
      </c>
      <c r="CE1391" s="154"/>
      <c r="CF1391" s="173"/>
      <c r="CG1391" s="170" t="s">
        <v>8546</v>
      </c>
      <c r="CK1391" s="100"/>
      <c r="CL1391" s="41"/>
      <c r="CM1391" s="41"/>
      <c r="CN1391" s="41"/>
      <c r="CO1391" s="41"/>
      <c r="CP1391" s="41"/>
      <c r="CQ1391" s="41"/>
      <c r="CR1391" s="41"/>
      <c r="CS1391" s="41"/>
      <c r="CT1391" s="41"/>
      <c r="CU1391" s="41"/>
      <c r="CV1391" s="41"/>
      <c r="CW1391" s="41"/>
    </row>
    <row r="1392" spans="1:101" ht="14.5" customHeight="1">
      <c r="A1392" s="41" t="s">
        <v>9187</v>
      </c>
      <c r="B1392" s="119" t="s">
        <v>8946</v>
      </c>
      <c r="C1392" s="120" t="str">
        <f t="shared" si="560"/>
        <v>B.044.01.212</v>
      </c>
      <c r="D1392" s="135" t="s">
        <v>8944</v>
      </c>
      <c r="E1392" s="119" t="s">
        <v>8526</v>
      </c>
      <c r="F1392" s="118" t="str">
        <f t="shared" si="561"/>
        <v>Electricity Mauritania production (no data)</v>
      </c>
      <c r="G1392" s="118">
        <f t="shared" si="562"/>
        <v>0</v>
      </c>
      <c r="H1392" s="118">
        <f t="shared" si="563"/>
        <v>0</v>
      </c>
      <c r="I1392" s="118">
        <f t="shared" si="564"/>
        <v>0</v>
      </c>
      <c r="J1392" s="326">
        <f t="shared" si="565"/>
        <v>0</v>
      </c>
      <c r="K1392" s="118">
        <v>0</v>
      </c>
      <c r="L1392" s="118">
        <v>0</v>
      </c>
      <c r="M1392" s="118">
        <v>0</v>
      </c>
      <c r="N1392" s="118">
        <v>0</v>
      </c>
      <c r="O1392" s="118">
        <v>0</v>
      </c>
      <c r="P1392" s="118">
        <v>0</v>
      </c>
      <c r="Q1392" s="118">
        <v>0</v>
      </c>
      <c r="R1392" s="118">
        <v>0</v>
      </c>
      <c r="S1392" s="118">
        <v>0</v>
      </c>
      <c r="T1392" s="118">
        <v>0</v>
      </c>
      <c r="U1392" s="118">
        <v>0</v>
      </c>
      <c r="V1392" s="118">
        <v>0</v>
      </c>
      <c r="W1392" s="118">
        <v>0</v>
      </c>
      <c r="X1392" s="118">
        <v>0</v>
      </c>
      <c r="Y1392" s="41"/>
      <c r="Z1392" s="327">
        <f t="shared" si="566"/>
        <v>0</v>
      </c>
      <c r="AA1392" s="41"/>
      <c r="AB1392" s="111">
        <v>0</v>
      </c>
      <c r="AC1392" s="111">
        <v>0</v>
      </c>
      <c r="AD1392" s="111">
        <v>0</v>
      </c>
      <c r="AE1392" s="111">
        <v>0</v>
      </c>
      <c r="AF1392" s="111">
        <v>0</v>
      </c>
      <c r="AG1392" s="111">
        <v>0</v>
      </c>
      <c r="AH1392" s="111">
        <v>0</v>
      </c>
      <c r="AI1392" s="41"/>
      <c r="AJ1392" s="114">
        <v>0</v>
      </c>
      <c r="AK1392" s="114">
        <v>0</v>
      </c>
      <c r="AL1392" s="114">
        <v>0</v>
      </c>
      <c r="AM1392" s="114">
        <v>0</v>
      </c>
      <c r="AN1392" s="113">
        <f t="shared" si="567"/>
        <v>0</v>
      </c>
      <c r="AO1392" s="112">
        <f t="shared" si="568"/>
        <v>0</v>
      </c>
      <c r="AP1392" s="112">
        <f t="shared" si="569"/>
        <v>0</v>
      </c>
      <c r="AQ1392" s="329">
        <v>0</v>
      </c>
      <c r="AR1392" s="329">
        <v>0</v>
      </c>
      <c r="AS1392" s="329">
        <v>0</v>
      </c>
      <c r="AT1392" s="329">
        <v>0</v>
      </c>
      <c r="AU1392" s="329">
        <v>0</v>
      </c>
      <c r="AV1392" s="329">
        <v>0</v>
      </c>
      <c r="AW1392" s="329">
        <v>0</v>
      </c>
      <c r="AX1392" s="329">
        <v>0</v>
      </c>
      <c r="AY1392" s="329">
        <v>0</v>
      </c>
      <c r="AZ1392" s="329">
        <v>0</v>
      </c>
      <c r="BA1392" s="329">
        <v>0</v>
      </c>
      <c r="BB1392" s="329">
        <v>0</v>
      </c>
      <c r="BC1392" s="329">
        <v>0</v>
      </c>
      <c r="BD1392" s="329">
        <v>0</v>
      </c>
      <c r="BE1392" s="329">
        <v>0</v>
      </c>
      <c r="BF1392" s="329">
        <v>0</v>
      </c>
      <c r="BG1392" s="329">
        <v>0</v>
      </c>
      <c r="BH1392" s="329">
        <v>0</v>
      </c>
      <c r="BI1392" s="329">
        <v>0</v>
      </c>
      <c r="BJ1392" s="329">
        <v>0</v>
      </c>
      <c r="BK1392" s="329">
        <v>0</v>
      </c>
      <c r="BL1392" s="329">
        <v>0</v>
      </c>
      <c r="BM1392" s="41"/>
      <c r="BN1392" s="111">
        <v>0</v>
      </c>
      <c r="BO1392" s="111">
        <v>0</v>
      </c>
      <c r="BP1392" s="111">
        <v>0</v>
      </c>
      <c r="BQ1392" s="111">
        <v>0</v>
      </c>
      <c r="BR1392" s="111">
        <v>0</v>
      </c>
      <c r="BS1392" s="111">
        <v>0</v>
      </c>
      <c r="BT1392" s="111">
        <v>0</v>
      </c>
      <c r="BU1392" s="111">
        <v>0</v>
      </c>
      <c r="BV1392" s="111">
        <v>0</v>
      </c>
      <c r="BW1392" s="111">
        <v>0</v>
      </c>
      <c r="BX1392" s="111">
        <v>0</v>
      </c>
      <c r="BY1392" s="111">
        <v>0</v>
      </c>
      <c r="BZ1392" s="111">
        <v>0</v>
      </c>
      <c r="CA1392" s="111">
        <v>0</v>
      </c>
      <c r="CB1392" s="111">
        <v>0</v>
      </c>
      <c r="CC1392" s="111">
        <v>0</v>
      </c>
      <c r="CD1392" s="111">
        <v>0</v>
      </c>
      <c r="CE1392" s="154"/>
      <c r="CF1392" s="173"/>
      <c r="CG1392" s="170" t="s">
        <v>8546</v>
      </c>
      <c r="CK1392" s="41"/>
      <c r="CL1392" s="41"/>
      <c r="CM1392" s="41"/>
      <c r="CN1392" s="41"/>
      <c r="CO1392" s="41"/>
      <c r="CP1392" s="41"/>
      <c r="CQ1392" s="41"/>
      <c r="CR1392" s="41"/>
      <c r="CS1392" s="41"/>
      <c r="CT1392" s="41"/>
      <c r="CU1392" s="41"/>
      <c r="CV1392" s="41"/>
      <c r="CW1392" s="41"/>
    </row>
    <row r="1393" spans="1:101" ht="14.5" customHeight="1">
      <c r="A1393" s="41" t="s">
        <v>9184</v>
      </c>
      <c r="B1393" s="119" t="s">
        <v>8946</v>
      </c>
      <c r="C1393" s="120" t="str">
        <f t="shared" si="560"/>
        <v>B.044.01.213</v>
      </c>
      <c r="D1393" s="135" t="s">
        <v>8944</v>
      </c>
      <c r="E1393" s="119" t="s">
        <v>8526</v>
      </c>
      <c r="F1393" s="118" t="str">
        <f t="shared" si="561"/>
        <v>Electricity Mauritius production</v>
      </c>
      <c r="G1393" s="118">
        <f t="shared" si="562"/>
        <v>3.413418017E-2</v>
      </c>
      <c r="H1393" s="118">
        <f t="shared" si="563"/>
        <v>2.4850503E-3</v>
      </c>
      <c r="I1393" s="118">
        <f t="shared" si="564"/>
        <v>6.1264848E-3</v>
      </c>
      <c r="J1393" s="326">
        <f t="shared" si="565"/>
        <v>7.592807E-5</v>
      </c>
      <c r="K1393" s="118">
        <v>2.5446717000000001E-2</v>
      </c>
      <c r="L1393" s="118">
        <v>4.4647786000000002E-3</v>
      </c>
      <c r="M1393" s="118">
        <v>1.6617062000000001E-3</v>
      </c>
      <c r="N1393" s="118">
        <v>1.3960621E-3</v>
      </c>
      <c r="O1393" s="118">
        <v>1.0889882E-3</v>
      </c>
      <c r="P1393" s="118">
        <v>0</v>
      </c>
      <c r="Q1393" s="118">
        <v>0</v>
      </c>
      <c r="R1393" s="118">
        <v>0</v>
      </c>
      <c r="S1393" s="330">
        <v>7.592807E-5</v>
      </c>
      <c r="T1393" s="118">
        <v>0</v>
      </c>
      <c r="U1393" s="118">
        <v>0</v>
      </c>
      <c r="V1393" s="118">
        <v>0</v>
      </c>
      <c r="W1393" s="118">
        <v>0</v>
      </c>
      <c r="X1393" s="118">
        <v>0</v>
      </c>
      <c r="Y1393" s="41"/>
      <c r="Z1393" s="327">
        <f t="shared" si="566"/>
        <v>0.19132869924812029</v>
      </c>
      <c r="AA1393" s="41"/>
      <c r="AB1393" s="111">
        <v>2.6868094999999999</v>
      </c>
      <c r="AC1393" s="111">
        <v>2.4675113</v>
      </c>
      <c r="AD1393" s="111">
        <v>0</v>
      </c>
      <c r="AE1393" s="111">
        <v>0</v>
      </c>
      <c r="AF1393" s="111">
        <v>0.11695906</v>
      </c>
      <c r="AG1393" s="111">
        <v>6.5789471000000002E-2</v>
      </c>
      <c r="AH1393" s="111">
        <v>3.6549705000000002E-2</v>
      </c>
      <c r="AI1393" s="41"/>
      <c r="AJ1393" s="114">
        <v>5.1735517E-3</v>
      </c>
      <c r="AK1393" s="114">
        <v>4.8657633E-3</v>
      </c>
      <c r="AL1393" s="114">
        <v>1.8306544E-4</v>
      </c>
      <c r="AM1393" s="114">
        <v>1.2472300000000001E-4</v>
      </c>
      <c r="AN1393" s="113">
        <f t="shared" si="567"/>
        <v>2.9171242439000003E-7</v>
      </c>
      <c r="AO1393" s="112">
        <f t="shared" si="568"/>
        <v>6.7701717564500001E-10</v>
      </c>
      <c r="AP1393" s="112">
        <f t="shared" si="569"/>
        <v>1.7468207493200001E-2</v>
      </c>
      <c r="AQ1393" s="328">
        <v>1.7755303E-7</v>
      </c>
      <c r="AR1393" s="328">
        <v>5.3572034999999999E-10</v>
      </c>
      <c r="AS1393" s="328">
        <v>1.4636644999999999E-14</v>
      </c>
      <c r="AT1393" s="329">
        <v>0</v>
      </c>
      <c r="AU1393" s="329">
        <v>0</v>
      </c>
      <c r="AV1393" s="328">
        <v>2.0758439000000001E-10</v>
      </c>
      <c r="AW1393" s="328">
        <v>1.1395181E-7</v>
      </c>
      <c r="AX1393" s="328">
        <v>2.9426799000000002E-11</v>
      </c>
      <c r="AY1393" s="328">
        <v>1.1185539E-10</v>
      </c>
      <c r="AZ1393" s="329">
        <v>0</v>
      </c>
      <c r="BA1393" s="329">
        <v>0</v>
      </c>
      <c r="BB1393" s="329">
        <v>0</v>
      </c>
      <c r="BC1393" s="329">
        <v>0</v>
      </c>
      <c r="BD1393" s="329">
        <v>0</v>
      </c>
      <c r="BE1393" s="329">
        <v>0</v>
      </c>
      <c r="BF1393" s="329">
        <v>0</v>
      </c>
      <c r="BG1393" s="329">
        <v>0</v>
      </c>
      <c r="BH1393" s="328">
        <v>1.5324932E-6</v>
      </c>
      <c r="BI1393" s="329">
        <v>1.7466675000000001E-2</v>
      </c>
      <c r="BJ1393" s="329">
        <v>0</v>
      </c>
      <c r="BK1393" s="329">
        <v>0</v>
      </c>
      <c r="BL1393" s="329">
        <v>0</v>
      </c>
      <c r="BM1393" s="41"/>
      <c r="BN1393" s="122">
        <v>1.1412434000000001E-5</v>
      </c>
      <c r="BO1393" s="122">
        <v>8.3950732000000005E-7</v>
      </c>
      <c r="BP1393" s="122">
        <v>5.3347516999999999E-6</v>
      </c>
      <c r="BQ1393" s="111">
        <v>0</v>
      </c>
      <c r="BR1393" s="122">
        <v>1.56605E-6</v>
      </c>
      <c r="BS1393" s="122">
        <v>1.3438627E-7</v>
      </c>
      <c r="BT1393" s="111">
        <v>0</v>
      </c>
      <c r="BU1393" s="122">
        <v>2.0396944E-7</v>
      </c>
      <c r="BV1393" s="111">
        <v>0</v>
      </c>
      <c r="BW1393" s="111">
        <v>0</v>
      </c>
      <c r="BX1393" s="111">
        <v>0</v>
      </c>
      <c r="BY1393" s="111">
        <v>0</v>
      </c>
      <c r="BZ1393" s="111">
        <v>0</v>
      </c>
      <c r="CA1393" s="122">
        <v>3.0913424999999997E-7</v>
      </c>
      <c r="CB1393" s="122">
        <v>2.9880153E-6</v>
      </c>
      <c r="CC1393" s="122">
        <v>3.6619721E-8</v>
      </c>
      <c r="CD1393" s="111">
        <v>0</v>
      </c>
      <c r="CE1393" s="154"/>
      <c r="CF1393" s="173"/>
      <c r="CG1393" s="170" t="s">
        <v>8546</v>
      </c>
      <c r="CK1393" s="346"/>
      <c r="CL1393" s="41"/>
      <c r="CM1393" s="41"/>
      <c r="CN1393" s="41"/>
      <c r="CO1393" s="41"/>
      <c r="CP1393" s="41"/>
      <c r="CQ1393" s="41"/>
      <c r="CR1393" s="41"/>
      <c r="CS1393" s="41"/>
      <c r="CT1393" s="41"/>
      <c r="CU1393" s="41"/>
      <c r="CV1393" s="41"/>
      <c r="CW1393" s="41"/>
    </row>
    <row r="1394" spans="1:101" ht="14.5" customHeight="1">
      <c r="A1394" s="41" t="s">
        <v>9181</v>
      </c>
      <c r="B1394" s="119" t="s">
        <v>8946</v>
      </c>
      <c r="C1394" s="120" t="str">
        <f t="shared" si="560"/>
        <v>B.044.01.214</v>
      </c>
      <c r="D1394" s="135" t="s">
        <v>8944</v>
      </c>
      <c r="E1394" s="119" t="s">
        <v>8526</v>
      </c>
      <c r="F1394" s="118" t="str">
        <f t="shared" si="561"/>
        <v>Electricity Mexico production</v>
      </c>
      <c r="G1394" s="118">
        <f t="shared" si="562"/>
        <v>2.8394426298E-2</v>
      </c>
      <c r="H1394" s="118">
        <f t="shared" si="563"/>
        <v>2.7896051000000002E-3</v>
      </c>
      <c r="I1394" s="118">
        <f t="shared" si="564"/>
        <v>4.7704147000000004E-3</v>
      </c>
      <c r="J1394" s="326">
        <f t="shared" si="565"/>
        <v>7.8877449799999997E-4</v>
      </c>
      <c r="K1394" s="118">
        <v>2.0045632000000001E-2</v>
      </c>
      <c r="L1394" s="118">
        <v>2.6243744000000002E-3</v>
      </c>
      <c r="M1394" s="118">
        <v>2.1460403000000002E-3</v>
      </c>
      <c r="N1394" s="118">
        <v>1.8029694000000001E-3</v>
      </c>
      <c r="O1394" s="118">
        <v>9.8663570000000005E-4</v>
      </c>
      <c r="P1394" s="118">
        <v>0</v>
      </c>
      <c r="Q1394" s="118">
        <v>0</v>
      </c>
      <c r="R1394" s="118">
        <v>0</v>
      </c>
      <c r="S1394" s="330">
        <v>8.4652567999999996E-5</v>
      </c>
      <c r="T1394" s="118">
        <v>0</v>
      </c>
      <c r="U1394" s="118">
        <v>7.0412193000000001E-4</v>
      </c>
      <c r="V1394" s="118">
        <v>0</v>
      </c>
      <c r="W1394" s="118">
        <v>0</v>
      </c>
      <c r="X1394" s="118">
        <v>0</v>
      </c>
      <c r="Y1394" s="41"/>
      <c r="Z1394" s="327">
        <f t="shared" si="566"/>
        <v>0.15071903759398497</v>
      </c>
      <c r="AA1394" s="41"/>
      <c r="AB1394" s="111">
        <v>2.2464840000000001</v>
      </c>
      <c r="AC1394" s="111">
        <v>1.9230400999999999</v>
      </c>
      <c r="AD1394" s="111">
        <v>9.5449049999999994E-2</v>
      </c>
      <c r="AE1394" s="111">
        <v>0</v>
      </c>
      <c r="AF1394" s="111">
        <v>2.0420147999999999E-2</v>
      </c>
      <c r="AG1394" s="111">
        <v>0.10125744</v>
      </c>
      <c r="AH1394" s="111">
        <v>0.10631728999999999</v>
      </c>
      <c r="AI1394" s="41"/>
      <c r="AJ1394" s="114">
        <v>3.9711611000000004E-3</v>
      </c>
      <c r="AK1394" s="114">
        <v>3.7306349999999999E-3</v>
      </c>
      <c r="AL1394" s="114">
        <v>1.4548174000000001E-4</v>
      </c>
      <c r="AM1394" s="121">
        <v>9.5044398999999998E-5</v>
      </c>
      <c r="AN1394" s="113">
        <f t="shared" si="567"/>
        <v>2.2365917458999998E-7</v>
      </c>
      <c r="AO1394" s="112">
        <f t="shared" si="568"/>
        <v>5.3802417900699995E-10</v>
      </c>
      <c r="AP1394" s="112">
        <f t="shared" si="569"/>
        <v>1.3311540583900001E-2</v>
      </c>
      <c r="AQ1394" s="328">
        <v>1.3986726999999999E-7</v>
      </c>
      <c r="AR1394" s="328">
        <v>4.2201330999999998E-10</v>
      </c>
      <c r="AS1394" s="328">
        <v>1.1530007E-14</v>
      </c>
      <c r="AT1394" s="329">
        <v>0</v>
      </c>
      <c r="AU1394" s="329">
        <v>0</v>
      </c>
      <c r="AV1394" s="328">
        <v>2.6808858999999998E-10</v>
      </c>
      <c r="AW1394" s="328">
        <v>8.3523815999999995E-8</v>
      </c>
      <c r="AX1394" s="328">
        <v>3.8003767000000001E-11</v>
      </c>
      <c r="AY1394" s="328">
        <v>7.7995572000000005E-11</v>
      </c>
      <c r="AZ1394" s="329">
        <v>0</v>
      </c>
      <c r="BA1394" s="329">
        <v>0</v>
      </c>
      <c r="BB1394" s="329">
        <v>0</v>
      </c>
      <c r="BC1394" s="329">
        <v>0</v>
      </c>
      <c r="BD1394" s="329">
        <v>0</v>
      </c>
      <c r="BE1394" s="329">
        <v>0</v>
      </c>
      <c r="BF1394" s="329">
        <v>0</v>
      </c>
      <c r="BG1394" s="329">
        <v>0</v>
      </c>
      <c r="BH1394" s="328">
        <v>1.7085839000000001E-6</v>
      </c>
      <c r="BI1394" s="329">
        <v>1.3309832000000001E-2</v>
      </c>
      <c r="BJ1394" s="329">
        <v>0</v>
      </c>
      <c r="BK1394" s="329">
        <v>0</v>
      </c>
      <c r="BL1394" s="329">
        <v>0</v>
      </c>
      <c r="BM1394" s="41"/>
      <c r="BN1394" s="122">
        <v>9.2746204000000004E-6</v>
      </c>
      <c r="BO1394" s="122">
        <v>6.2598713999999996E-7</v>
      </c>
      <c r="BP1394" s="122">
        <v>4.2024467000000002E-6</v>
      </c>
      <c r="BQ1394" s="111">
        <v>0</v>
      </c>
      <c r="BR1394" s="122">
        <v>1.2693434999999999E-6</v>
      </c>
      <c r="BS1394" s="122">
        <v>1.7355555999999999E-7</v>
      </c>
      <c r="BT1394" s="111">
        <v>0</v>
      </c>
      <c r="BU1394" s="122">
        <v>2.6341998999999998E-7</v>
      </c>
      <c r="BV1394" s="111">
        <v>0</v>
      </c>
      <c r="BW1394" s="111">
        <v>0</v>
      </c>
      <c r="BX1394" s="111">
        <v>0</v>
      </c>
      <c r="BY1394" s="111">
        <v>0</v>
      </c>
      <c r="BZ1394" s="111">
        <v>0</v>
      </c>
      <c r="CA1394" s="122">
        <v>3.6949312999999998E-7</v>
      </c>
      <c r="CB1394" s="122">
        <v>2.3295467999999998E-6</v>
      </c>
      <c r="CC1394" s="122">
        <v>4.0827501000000003E-8</v>
      </c>
      <c r="CD1394" s="111">
        <v>0</v>
      </c>
      <c r="CE1394" s="154"/>
      <c r="CF1394" s="173"/>
      <c r="CG1394" s="170" t="s">
        <v>8546</v>
      </c>
      <c r="CK1394" s="346"/>
      <c r="CL1394" s="41"/>
      <c r="CM1394" s="41"/>
      <c r="CN1394" s="41"/>
      <c r="CO1394" s="41"/>
      <c r="CP1394" s="41"/>
      <c r="CQ1394" s="41"/>
      <c r="CR1394" s="41"/>
      <c r="CS1394" s="41"/>
      <c r="CT1394" s="41"/>
      <c r="CU1394" s="41"/>
      <c r="CV1394" s="41"/>
      <c r="CW1394" s="41"/>
    </row>
    <row r="1395" spans="1:101" ht="14.5" customHeight="1">
      <c r="A1395" s="41" t="s">
        <v>9178</v>
      </c>
      <c r="B1395" s="119" t="s">
        <v>8946</v>
      </c>
      <c r="C1395" s="120" t="str">
        <f t="shared" si="560"/>
        <v>B.044.01.215</v>
      </c>
      <c r="D1395" s="135" t="s">
        <v>8944</v>
      </c>
      <c r="E1395" s="119" t="s">
        <v>8526</v>
      </c>
      <c r="F1395" s="118" t="str">
        <f t="shared" si="561"/>
        <v>Electricity Moldova production</v>
      </c>
      <c r="G1395" s="118">
        <f t="shared" si="562"/>
        <v>4.0583220073999997E-2</v>
      </c>
      <c r="H1395" s="118">
        <f t="shared" si="563"/>
        <v>3.5688555999999999E-3</v>
      </c>
      <c r="I1395" s="118">
        <f t="shared" si="564"/>
        <v>5.1720645999999999E-3</v>
      </c>
      <c r="J1395" s="326">
        <f t="shared" si="565"/>
        <v>1.7087873999999998E-5</v>
      </c>
      <c r="K1395" s="118">
        <v>3.1825211999999999E-2</v>
      </c>
      <c r="L1395" s="118">
        <v>2.544616E-3</v>
      </c>
      <c r="M1395" s="118">
        <v>2.6274485999999999E-3</v>
      </c>
      <c r="N1395" s="118">
        <v>2.2074186999999999E-3</v>
      </c>
      <c r="O1395" s="118">
        <v>1.3614369E-3</v>
      </c>
      <c r="P1395" s="118">
        <v>0</v>
      </c>
      <c r="Q1395" s="118">
        <v>0</v>
      </c>
      <c r="R1395" s="118">
        <v>0</v>
      </c>
      <c r="S1395" s="330">
        <v>1.7087873999999998E-5</v>
      </c>
      <c r="T1395" s="118">
        <v>0</v>
      </c>
      <c r="U1395" s="118">
        <v>0</v>
      </c>
      <c r="V1395" s="118">
        <v>0</v>
      </c>
      <c r="W1395" s="118">
        <v>0</v>
      </c>
      <c r="X1395" s="118">
        <v>0</v>
      </c>
      <c r="Y1395" s="41"/>
      <c r="Z1395" s="327">
        <f t="shared" si="566"/>
        <v>0.23928730827067668</v>
      </c>
      <c r="AA1395" s="41"/>
      <c r="AB1395" s="111">
        <v>2.7979261000000002</v>
      </c>
      <c r="AC1395" s="111">
        <v>2.7255332000000001</v>
      </c>
      <c r="AD1395" s="111">
        <v>0</v>
      </c>
      <c r="AE1395" s="111">
        <v>0</v>
      </c>
      <c r="AF1395" s="111">
        <v>1.9565642000000001E-3</v>
      </c>
      <c r="AG1395" s="111">
        <v>1.7609078E-2</v>
      </c>
      <c r="AH1395" s="111">
        <v>5.2827237999999999E-2</v>
      </c>
      <c r="AI1395" s="41"/>
      <c r="AJ1395" s="114">
        <v>5.5252521000000001E-3</v>
      </c>
      <c r="AK1395" s="114">
        <v>5.2527724000000003E-3</v>
      </c>
      <c r="AL1395" s="114">
        <v>2.1575281000000001E-4</v>
      </c>
      <c r="AM1395" s="121">
        <v>5.6726876000000002E-5</v>
      </c>
      <c r="AN1395" s="113">
        <f t="shared" si="567"/>
        <v>3.1491440929E-7</v>
      </c>
      <c r="AO1395" s="112">
        <f t="shared" si="568"/>
        <v>7.9790240847899992E-10</v>
      </c>
      <c r="AP1395" s="112">
        <f t="shared" si="569"/>
        <v>7.94494059286E-3</v>
      </c>
      <c r="AQ1395" s="328">
        <v>2.2205861999999999E-7</v>
      </c>
      <c r="AR1395" s="328">
        <v>6.7000445999999998E-10</v>
      </c>
      <c r="AS1395" s="328">
        <v>1.8305479E-14</v>
      </c>
      <c r="AT1395" s="329">
        <v>0</v>
      </c>
      <c r="AU1395" s="329">
        <v>0</v>
      </c>
      <c r="AV1395" s="328">
        <v>3.2822728999999999E-10</v>
      </c>
      <c r="AW1395" s="328">
        <v>9.2527562000000006E-8</v>
      </c>
      <c r="AX1395" s="328">
        <v>4.6528923999999999E-11</v>
      </c>
      <c r="AY1395" s="328">
        <v>8.1350719000000004E-11</v>
      </c>
      <c r="AZ1395" s="329">
        <v>0</v>
      </c>
      <c r="BA1395" s="329">
        <v>0</v>
      </c>
      <c r="BB1395" s="329">
        <v>0</v>
      </c>
      <c r="BC1395" s="329">
        <v>0</v>
      </c>
      <c r="BD1395" s="329">
        <v>0</v>
      </c>
      <c r="BE1395" s="329">
        <v>0</v>
      </c>
      <c r="BF1395" s="329">
        <v>0</v>
      </c>
      <c r="BG1395" s="329">
        <v>0</v>
      </c>
      <c r="BH1395" s="328">
        <v>3.4489286000000001E-7</v>
      </c>
      <c r="BI1395" s="329">
        <v>7.9445956999999994E-3</v>
      </c>
      <c r="BJ1395" s="329">
        <v>0</v>
      </c>
      <c r="BK1395" s="329">
        <v>0</v>
      </c>
      <c r="BL1395" s="329">
        <v>0</v>
      </c>
      <c r="BM1395" s="41"/>
      <c r="BN1395" s="122">
        <v>1.3223309000000001E-5</v>
      </c>
      <c r="BO1395" s="122">
        <v>6.6891785000000002E-7</v>
      </c>
      <c r="BP1395" s="122">
        <v>6.6719650999999998E-6</v>
      </c>
      <c r="BQ1395" s="111">
        <v>0</v>
      </c>
      <c r="BR1395" s="122">
        <v>1.6111518E-6</v>
      </c>
      <c r="BS1395" s="122">
        <v>2.1248823999999999E-7</v>
      </c>
      <c r="BT1395" s="111">
        <v>0</v>
      </c>
      <c r="BU1395" s="122">
        <v>3.2251142000000001E-7</v>
      </c>
      <c r="BV1395" s="111">
        <v>0</v>
      </c>
      <c r="BW1395" s="111">
        <v>0</v>
      </c>
      <c r="BX1395" s="111">
        <v>0</v>
      </c>
      <c r="BY1395" s="111">
        <v>0</v>
      </c>
      <c r="BZ1395" s="111">
        <v>0</v>
      </c>
      <c r="CA1395" s="122">
        <v>4.4605072000000002E-7</v>
      </c>
      <c r="CB1395" s="122">
        <v>3.2819829999999998E-6</v>
      </c>
      <c r="CC1395" s="122">
        <v>8.2413942000000007E-9</v>
      </c>
      <c r="CD1395" s="111">
        <v>0</v>
      </c>
      <c r="CE1395" s="154"/>
      <c r="CF1395" s="173"/>
      <c r="CG1395" s="170" t="s">
        <v>8546</v>
      </c>
      <c r="CK1395" s="346"/>
      <c r="CL1395" s="41"/>
      <c r="CM1395" s="41"/>
      <c r="CN1395" s="41"/>
      <c r="CO1395" s="41"/>
      <c r="CP1395" s="41"/>
      <c r="CQ1395" s="41"/>
      <c r="CR1395" s="41"/>
      <c r="CS1395" s="41"/>
      <c r="CT1395" s="41"/>
      <c r="CU1395" s="41"/>
      <c r="CV1395" s="41"/>
      <c r="CW1395" s="41"/>
    </row>
    <row r="1396" spans="1:101" ht="14.5" customHeight="1">
      <c r="A1396" s="41" t="s">
        <v>9175</v>
      </c>
      <c r="B1396" s="119" t="s">
        <v>8946</v>
      </c>
      <c r="C1396" s="120" t="str">
        <f t="shared" si="560"/>
        <v>B.044.01.216</v>
      </c>
      <c r="D1396" s="135" t="s">
        <v>8944</v>
      </c>
      <c r="E1396" s="119" t="s">
        <v>8526</v>
      </c>
      <c r="F1396" s="118" t="str">
        <f t="shared" si="561"/>
        <v>Electricity Mongolia production</v>
      </c>
      <c r="G1396" s="118">
        <f t="shared" si="562"/>
        <v>4.2948252441999998E-2</v>
      </c>
      <c r="H1396" s="118">
        <f t="shared" si="563"/>
        <v>3.4440525000000001E-3</v>
      </c>
      <c r="I1396" s="118">
        <f t="shared" si="564"/>
        <v>4.9474197000000004E-3</v>
      </c>
      <c r="J1396" s="326">
        <f t="shared" si="565"/>
        <v>4.3454242000000003E-5</v>
      </c>
      <c r="K1396" s="118">
        <v>3.4513325999999997E-2</v>
      </c>
      <c r="L1396" s="118">
        <v>2.4979378999999999E-3</v>
      </c>
      <c r="M1396" s="118">
        <v>2.4494818000000002E-3</v>
      </c>
      <c r="N1396" s="118">
        <v>2.0579019999999999E-3</v>
      </c>
      <c r="O1396" s="118">
        <v>1.3861505E-3</v>
      </c>
      <c r="P1396" s="118">
        <v>0</v>
      </c>
      <c r="Q1396" s="118">
        <v>0</v>
      </c>
      <c r="R1396" s="118">
        <v>0</v>
      </c>
      <c r="S1396" s="330">
        <v>4.3454242000000003E-5</v>
      </c>
      <c r="T1396" s="118">
        <v>0</v>
      </c>
      <c r="U1396" s="118">
        <v>0</v>
      </c>
      <c r="V1396" s="118">
        <v>0</v>
      </c>
      <c r="W1396" s="118">
        <v>0</v>
      </c>
      <c r="X1396" s="118">
        <v>0</v>
      </c>
      <c r="Y1396" s="41"/>
      <c r="Z1396" s="327">
        <f t="shared" si="566"/>
        <v>0.25949869172932327</v>
      </c>
      <c r="AA1396" s="41"/>
      <c r="AB1396" s="111">
        <v>2.9725621000000002</v>
      </c>
      <c r="AC1396" s="111">
        <v>2.8798957999999999</v>
      </c>
      <c r="AD1396" s="111">
        <v>0</v>
      </c>
      <c r="AE1396" s="111">
        <v>0</v>
      </c>
      <c r="AF1396" s="111">
        <v>0</v>
      </c>
      <c r="AG1396" s="111">
        <v>8.1083036999999997E-2</v>
      </c>
      <c r="AH1396" s="111">
        <v>1.1583291000000001E-2</v>
      </c>
      <c r="AI1396" s="41"/>
      <c r="AJ1396" s="114">
        <v>5.7938738E-3</v>
      </c>
      <c r="AK1396" s="114">
        <v>5.5293809999999999E-3</v>
      </c>
      <c r="AL1396" s="114">
        <v>2.2943243E-4</v>
      </c>
      <c r="AM1396" s="121">
        <v>3.5060354000000001E-5</v>
      </c>
      <c r="AN1396" s="113">
        <f t="shared" si="567"/>
        <v>3.3149766924000005E-7</v>
      </c>
      <c r="AO1396" s="112">
        <f t="shared" si="568"/>
        <v>8.4849273464999994E-10</v>
      </c>
      <c r="AP1396" s="112">
        <f t="shared" si="569"/>
        <v>4.9104136581100003E-3</v>
      </c>
      <c r="AQ1396" s="328">
        <v>2.4081479000000001E-7</v>
      </c>
      <c r="AR1396" s="328">
        <v>7.2659633999999998E-10</v>
      </c>
      <c r="AS1396" s="328">
        <v>1.9851650000000001E-14</v>
      </c>
      <c r="AT1396" s="329">
        <v>0</v>
      </c>
      <c r="AU1396" s="329">
        <v>0</v>
      </c>
      <c r="AV1396" s="328">
        <v>3.0599524000000002E-10</v>
      </c>
      <c r="AW1396" s="328">
        <v>9.0376884000000005E-8</v>
      </c>
      <c r="AX1396" s="328">
        <v>4.3377347000000003E-11</v>
      </c>
      <c r="AY1396" s="328">
        <v>7.8499196000000002E-11</v>
      </c>
      <c r="AZ1396" s="329">
        <v>0</v>
      </c>
      <c r="BA1396" s="329">
        <v>0</v>
      </c>
      <c r="BB1396" s="329">
        <v>0</v>
      </c>
      <c r="BC1396" s="329">
        <v>0</v>
      </c>
      <c r="BD1396" s="329">
        <v>0</v>
      </c>
      <c r="BE1396" s="329">
        <v>0</v>
      </c>
      <c r="BF1396" s="329">
        <v>0</v>
      </c>
      <c r="BG1396" s="329">
        <v>0</v>
      </c>
      <c r="BH1396" s="328">
        <v>8.7705811000000002E-7</v>
      </c>
      <c r="BI1396" s="329">
        <v>4.9095366000000001E-3</v>
      </c>
      <c r="BJ1396" s="329">
        <v>0</v>
      </c>
      <c r="BK1396" s="329">
        <v>0</v>
      </c>
      <c r="BL1396" s="329">
        <v>0</v>
      </c>
      <c r="BM1396" s="41"/>
      <c r="BN1396" s="122">
        <v>1.3946481000000001E-5</v>
      </c>
      <c r="BO1396" s="122">
        <v>6.4193917999999998E-7</v>
      </c>
      <c r="BP1396" s="122">
        <v>7.2355120999999999E-6</v>
      </c>
      <c r="BQ1396" s="111">
        <v>0</v>
      </c>
      <c r="BR1396" s="122">
        <v>1.6217819000000001E-6</v>
      </c>
      <c r="BS1396" s="122">
        <v>1.9809562E-7</v>
      </c>
      <c r="BT1396" s="111">
        <v>0</v>
      </c>
      <c r="BU1396" s="122">
        <v>3.0066651999999998E-7</v>
      </c>
      <c r="BV1396" s="111">
        <v>0</v>
      </c>
      <c r="BW1396" s="111">
        <v>0</v>
      </c>
      <c r="BX1396" s="111">
        <v>0</v>
      </c>
      <c r="BY1396" s="111">
        <v>0</v>
      </c>
      <c r="BZ1396" s="111">
        <v>0</v>
      </c>
      <c r="CA1396" s="122">
        <v>4.1702788000000001E-7</v>
      </c>
      <c r="CB1396" s="122">
        <v>3.5105001E-6</v>
      </c>
      <c r="CC1396" s="122">
        <v>2.0957759000000001E-8</v>
      </c>
      <c r="CD1396" s="111">
        <v>0</v>
      </c>
      <c r="CE1396" s="154"/>
      <c r="CF1396" s="173"/>
      <c r="CG1396" s="170" t="s">
        <v>8546</v>
      </c>
      <c r="CK1396" s="346"/>
      <c r="CL1396" s="41"/>
      <c r="CM1396" s="41"/>
      <c r="CN1396" s="41"/>
      <c r="CO1396" s="41"/>
      <c r="CP1396" s="41"/>
      <c r="CQ1396" s="41"/>
      <c r="CR1396" s="41"/>
      <c r="CS1396" s="41"/>
      <c r="CT1396" s="41"/>
      <c r="CU1396" s="41"/>
      <c r="CV1396" s="41"/>
      <c r="CW1396" s="41"/>
    </row>
    <row r="1397" spans="1:101" ht="14.5" customHeight="1">
      <c r="A1397" s="41" t="s">
        <v>9172</v>
      </c>
      <c r="B1397" s="119" t="s">
        <v>8946</v>
      </c>
      <c r="C1397" s="120" t="str">
        <f t="shared" si="560"/>
        <v>B.044.01.217</v>
      </c>
      <c r="D1397" s="135" t="s">
        <v>8944</v>
      </c>
      <c r="E1397" s="119" t="s">
        <v>8526</v>
      </c>
      <c r="F1397" s="118" t="str">
        <f t="shared" si="561"/>
        <v>Electricity Montenegro production</v>
      </c>
      <c r="G1397" s="118">
        <f t="shared" si="562"/>
        <v>2.2678204980000002E-2</v>
      </c>
      <c r="H1397" s="118">
        <f t="shared" si="563"/>
        <v>1.8237160599999999E-3</v>
      </c>
      <c r="I1397" s="118">
        <f t="shared" si="564"/>
        <v>2.6113126E-3</v>
      </c>
      <c r="J1397" s="326">
        <f t="shared" si="565"/>
        <v>1.1722532E-4</v>
      </c>
      <c r="K1397" s="118">
        <v>1.8125951000000001E-2</v>
      </c>
      <c r="L1397" s="118">
        <v>1.3066117999999999E-3</v>
      </c>
      <c r="M1397" s="118">
        <v>1.3047008000000001E-3</v>
      </c>
      <c r="N1397" s="118">
        <v>1.0961284E-3</v>
      </c>
      <c r="O1397" s="118">
        <v>7.2758765999999999E-4</v>
      </c>
      <c r="P1397" s="118">
        <v>0</v>
      </c>
      <c r="Q1397" s="118">
        <v>0</v>
      </c>
      <c r="R1397" s="118">
        <v>0</v>
      </c>
      <c r="S1397" s="118">
        <v>1.1722532E-4</v>
      </c>
      <c r="T1397" s="118">
        <v>0</v>
      </c>
      <c r="U1397" s="118">
        <v>0</v>
      </c>
      <c r="V1397" s="118">
        <v>0</v>
      </c>
      <c r="W1397" s="118">
        <v>0</v>
      </c>
      <c r="X1397" s="118">
        <v>0</v>
      </c>
      <c r="Y1397" s="41"/>
      <c r="Z1397" s="327">
        <f t="shared" si="566"/>
        <v>0.13628534586466165</v>
      </c>
      <c r="AA1397" s="41"/>
      <c r="AB1397" s="111">
        <v>2.0563793000000001</v>
      </c>
      <c r="AC1397" s="111">
        <v>1.5056216</v>
      </c>
      <c r="AD1397" s="111">
        <v>0</v>
      </c>
      <c r="AE1397" s="111">
        <v>0</v>
      </c>
      <c r="AF1397" s="111">
        <v>0</v>
      </c>
      <c r="AG1397" s="111">
        <v>0.10428548</v>
      </c>
      <c r="AH1397" s="111">
        <v>0.44647220999999998</v>
      </c>
      <c r="AI1397" s="41"/>
      <c r="AJ1397" s="114">
        <v>3.0441365E-3</v>
      </c>
      <c r="AK1397" s="114">
        <v>2.9051891999999999E-3</v>
      </c>
      <c r="AL1397" s="114">
        <v>1.2060396E-4</v>
      </c>
      <c r="AM1397" s="121">
        <v>1.8343319E-5</v>
      </c>
      <c r="AN1397" s="113">
        <f t="shared" si="567"/>
        <v>1.7417201741000001E-7</v>
      </c>
      <c r="AO1397" s="112">
        <f t="shared" si="568"/>
        <v>4.4602057682900005E-10</v>
      </c>
      <c r="AP1397" s="112">
        <f t="shared" si="569"/>
        <v>2.5690923155000001E-3</v>
      </c>
      <c r="AQ1397" s="328">
        <v>1.2647280000000001E-7</v>
      </c>
      <c r="AR1397" s="328">
        <v>3.8159896000000003E-10</v>
      </c>
      <c r="AS1397" s="328">
        <v>1.0425828999999999E-14</v>
      </c>
      <c r="AT1397" s="329">
        <v>0</v>
      </c>
      <c r="AU1397" s="329">
        <v>0</v>
      </c>
      <c r="AV1397" s="328">
        <v>1.6298641000000001E-10</v>
      </c>
      <c r="AW1397" s="328">
        <v>4.7536231E-8</v>
      </c>
      <c r="AX1397" s="328">
        <v>2.3104665999999998E-11</v>
      </c>
      <c r="AY1397" s="328">
        <v>4.1306525000000001E-11</v>
      </c>
      <c r="AZ1397" s="329">
        <v>0</v>
      </c>
      <c r="BA1397" s="329">
        <v>0</v>
      </c>
      <c r="BB1397" s="329">
        <v>0</v>
      </c>
      <c r="BC1397" s="329">
        <v>0</v>
      </c>
      <c r="BD1397" s="329">
        <v>0</v>
      </c>
      <c r="BE1397" s="329">
        <v>0</v>
      </c>
      <c r="BF1397" s="329">
        <v>0</v>
      </c>
      <c r="BG1397" s="329">
        <v>0</v>
      </c>
      <c r="BH1397" s="328">
        <v>2.3660155000000002E-6</v>
      </c>
      <c r="BI1397" s="329">
        <v>2.5667263000000002E-3</v>
      </c>
      <c r="BJ1397" s="329">
        <v>0</v>
      </c>
      <c r="BK1397" s="329">
        <v>0</v>
      </c>
      <c r="BL1397" s="329">
        <v>0</v>
      </c>
      <c r="BM1397" s="41"/>
      <c r="BN1397" s="122">
        <v>7.3691914999999998E-6</v>
      </c>
      <c r="BO1397" s="122">
        <v>3.3843924999999998E-7</v>
      </c>
      <c r="BP1397" s="122">
        <v>3.7999970000000002E-6</v>
      </c>
      <c r="BQ1397" s="111">
        <v>0</v>
      </c>
      <c r="BR1397" s="122">
        <v>8.5135048999999999E-7</v>
      </c>
      <c r="BS1397" s="122">
        <v>1.0551437000000001E-7</v>
      </c>
      <c r="BT1397" s="111">
        <v>0</v>
      </c>
      <c r="BU1397" s="122">
        <v>1.601481E-7</v>
      </c>
      <c r="BV1397" s="111">
        <v>0</v>
      </c>
      <c r="BW1397" s="111">
        <v>0</v>
      </c>
      <c r="BX1397" s="111">
        <v>0</v>
      </c>
      <c r="BY1397" s="111">
        <v>0</v>
      </c>
      <c r="BZ1397" s="111">
        <v>0</v>
      </c>
      <c r="CA1397" s="122">
        <v>2.2190098E-7</v>
      </c>
      <c r="CB1397" s="122">
        <v>1.8353041000000001E-6</v>
      </c>
      <c r="CC1397" s="122">
        <v>5.6537170999999997E-8</v>
      </c>
      <c r="CD1397" s="111">
        <v>0</v>
      </c>
      <c r="CE1397" s="154"/>
      <c r="CF1397" s="173"/>
      <c r="CG1397" s="170" t="s">
        <v>8546</v>
      </c>
      <c r="CK1397" s="346"/>
      <c r="CL1397" s="41"/>
      <c r="CM1397" s="41"/>
      <c r="CN1397" s="41"/>
      <c r="CO1397" s="41"/>
      <c r="CP1397" s="41"/>
      <c r="CQ1397" s="41"/>
      <c r="CR1397" s="41"/>
      <c r="CS1397" s="41"/>
      <c r="CT1397" s="41"/>
      <c r="CU1397" s="41"/>
      <c r="CV1397" s="41"/>
      <c r="CW1397" s="41"/>
    </row>
    <row r="1398" spans="1:101" ht="14.5" customHeight="1">
      <c r="A1398" s="41" t="s">
        <v>9169</v>
      </c>
      <c r="B1398" s="119" t="s">
        <v>8946</v>
      </c>
      <c r="C1398" s="120" t="str">
        <f t="shared" si="560"/>
        <v>B.044.01.218</v>
      </c>
      <c r="D1398" s="135" t="s">
        <v>8944</v>
      </c>
      <c r="E1398" s="119" t="s">
        <v>8526</v>
      </c>
      <c r="F1398" s="118" t="str">
        <f t="shared" si="561"/>
        <v>Electricity Montserrat production</v>
      </c>
      <c r="G1398" s="118">
        <f t="shared" si="562"/>
        <v>4.0922396399999998E-2</v>
      </c>
      <c r="H1398" s="118">
        <f t="shared" si="563"/>
        <v>2.8650435999999996E-3</v>
      </c>
      <c r="I1398" s="118">
        <f t="shared" si="564"/>
        <v>8.6645457999999995E-3</v>
      </c>
      <c r="J1398" s="326">
        <f t="shared" si="565"/>
        <v>0</v>
      </c>
      <c r="K1398" s="118">
        <v>2.9392807E-2</v>
      </c>
      <c r="L1398" s="118">
        <v>6.8177300999999997E-3</v>
      </c>
      <c r="M1398" s="118">
        <v>1.8468156999999999E-3</v>
      </c>
      <c r="N1398" s="118">
        <v>1.5515794999999999E-3</v>
      </c>
      <c r="O1398" s="118">
        <v>1.3134640999999999E-3</v>
      </c>
      <c r="P1398" s="118">
        <v>0</v>
      </c>
      <c r="Q1398" s="118">
        <v>0</v>
      </c>
      <c r="R1398" s="118">
        <v>0</v>
      </c>
      <c r="S1398" s="118">
        <v>0</v>
      </c>
      <c r="T1398" s="118">
        <v>0</v>
      </c>
      <c r="U1398" s="118">
        <v>0</v>
      </c>
      <c r="V1398" s="118">
        <v>0</v>
      </c>
      <c r="W1398" s="118">
        <v>0</v>
      </c>
      <c r="X1398" s="118">
        <v>0</v>
      </c>
      <c r="Y1398" s="41"/>
      <c r="Z1398" s="327">
        <f t="shared" si="566"/>
        <v>0.22099854887218043</v>
      </c>
      <c r="AA1398" s="41"/>
      <c r="AB1398" s="111">
        <v>3.0994152000000001</v>
      </c>
      <c r="AC1398" s="111">
        <v>3.0994152000000001</v>
      </c>
      <c r="AD1398" s="111">
        <v>0</v>
      </c>
      <c r="AE1398" s="111">
        <v>0</v>
      </c>
      <c r="AF1398" s="111">
        <v>0</v>
      </c>
      <c r="AG1398" s="111">
        <v>0</v>
      </c>
      <c r="AH1398" s="111">
        <v>0</v>
      </c>
      <c r="AI1398" s="41"/>
      <c r="AJ1398" s="114">
        <v>6.5547851999999997E-3</v>
      </c>
      <c r="AK1398" s="114">
        <v>6.1262399000000002E-3</v>
      </c>
      <c r="AL1398" s="114">
        <v>2.2039967000000001E-4</v>
      </c>
      <c r="AM1398" s="114">
        <v>2.0814561E-4</v>
      </c>
      <c r="AN1398" s="113">
        <f t="shared" si="567"/>
        <v>3.6728056872000001E-7</v>
      </c>
      <c r="AO1398" s="112">
        <f t="shared" si="568"/>
        <v>8.1508754938899991E-10</v>
      </c>
      <c r="AP1398" s="112">
        <f t="shared" si="569"/>
        <v>2.9152047E-2</v>
      </c>
      <c r="AQ1398" s="328">
        <v>2.0508666E-7</v>
      </c>
      <c r="AR1398" s="328">
        <v>6.1879595000000003E-10</v>
      </c>
      <c r="AS1398" s="328">
        <v>1.6906389000000001E-14</v>
      </c>
      <c r="AT1398" s="329">
        <v>0</v>
      </c>
      <c r="AU1398" s="329">
        <v>0</v>
      </c>
      <c r="AV1398" s="328">
        <v>2.3070872000000001E-10</v>
      </c>
      <c r="AW1398" s="328">
        <v>1.6196319999999999E-7</v>
      </c>
      <c r="AX1398" s="328">
        <v>3.2704862999999997E-11</v>
      </c>
      <c r="AY1398" s="328">
        <v>1.6356983E-10</v>
      </c>
      <c r="AZ1398" s="329">
        <v>0</v>
      </c>
      <c r="BA1398" s="329">
        <v>0</v>
      </c>
      <c r="BB1398" s="329">
        <v>0</v>
      </c>
      <c r="BC1398" s="329">
        <v>0</v>
      </c>
      <c r="BD1398" s="329">
        <v>0</v>
      </c>
      <c r="BE1398" s="329">
        <v>0</v>
      </c>
      <c r="BF1398" s="329">
        <v>0</v>
      </c>
      <c r="BG1398" s="329">
        <v>0</v>
      </c>
      <c r="BH1398" s="329">
        <v>0</v>
      </c>
      <c r="BI1398" s="329">
        <v>2.9152047E-2</v>
      </c>
      <c r="BJ1398" s="329">
        <v>0</v>
      </c>
      <c r="BK1398" s="329">
        <v>0</v>
      </c>
      <c r="BL1398" s="329">
        <v>0</v>
      </c>
      <c r="BM1398" s="41"/>
      <c r="BN1398" s="122">
        <v>1.3901083999999999E-5</v>
      </c>
      <c r="BO1398" s="122">
        <v>1.2036554999999999E-6</v>
      </c>
      <c r="BP1398" s="122">
        <v>6.1620259999999999E-6</v>
      </c>
      <c r="BQ1398" s="111">
        <v>0</v>
      </c>
      <c r="BR1398" s="122">
        <v>2.0557718000000001E-6</v>
      </c>
      <c r="BS1398" s="122">
        <v>1.4935652999999999E-7</v>
      </c>
      <c r="BT1398" s="111">
        <v>0</v>
      </c>
      <c r="BU1398" s="122">
        <v>2.2669108E-7</v>
      </c>
      <c r="BV1398" s="111">
        <v>0</v>
      </c>
      <c r="BW1398" s="111">
        <v>0</v>
      </c>
      <c r="BX1398" s="111">
        <v>0</v>
      </c>
      <c r="BY1398" s="111">
        <v>0</v>
      </c>
      <c r="BZ1398" s="111">
        <v>0</v>
      </c>
      <c r="CA1398" s="122">
        <v>3.6113836E-7</v>
      </c>
      <c r="CB1398" s="122">
        <v>3.7424447999999998E-6</v>
      </c>
      <c r="CC1398" s="111">
        <v>0</v>
      </c>
      <c r="CD1398" s="111">
        <v>0</v>
      </c>
      <c r="CE1398" s="154"/>
      <c r="CF1398" s="173"/>
      <c r="CG1398" s="170" t="s">
        <v>8546</v>
      </c>
      <c r="CK1398" s="346"/>
      <c r="CL1398" s="41"/>
      <c r="CM1398" s="41"/>
      <c r="CN1398" s="41"/>
      <c r="CO1398" s="41"/>
      <c r="CP1398" s="41"/>
      <c r="CQ1398" s="41"/>
      <c r="CR1398" s="41"/>
      <c r="CS1398" s="41"/>
      <c r="CT1398" s="41"/>
      <c r="CU1398" s="41"/>
      <c r="CV1398" s="41"/>
      <c r="CW1398" s="41"/>
    </row>
    <row r="1399" spans="1:101" ht="14.5" customHeight="1">
      <c r="A1399" s="41" t="s">
        <v>9166</v>
      </c>
      <c r="B1399" s="119" t="s">
        <v>8946</v>
      </c>
      <c r="C1399" s="120" t="str">
        <f t="shared" si="560"/>
        <v>B.044.01.219</v>
      </c>
      <c r="D1399" s="135" t="s">
        <v>8944</v>
      </c>
      <c r="E1399" s="119" t="s">
        <v>8526</v>
      </c>
      <c r="F1399" s="118" t="str">
        <f t="shared" si="561"/>
        <v>Electricity Morocco production</v>
      </c>
      <c r="G1399" s="118">
        <f t="shared" si="562"/>
        <v>3.5909266186000002E-2</v>
      </c>
      <c r="H1399" s="118">
        <f t="shared" si="563"/>
        <v>2.9584353999999998E-3</v>
      </c>
      <c r="I1399" s="118">
        <f t="shared" si="564"/>
        <v>4.7757596000000003E-3</v>
      </c>
      <c r="J1399" s="326">
        <f t="shared" si="565"/>
        <v>9.7621185999999995E-5</v>
      </c>
      <c r="K1399" s="118">
        <v>2.807745E-2</v>
      </c>
      <c r="L1399" s="118">
        <v>2.6509239999999998E-3</v>
      </c>
      <c r="M1399" s="118">
        <v>2.1248356E-3</v>
      </c>
      <c r="N1399" s="118">
        <v>1.7851544999999999E-3</v>
      </c>
      <c r="O1399" s="118">
        <v>1.1732808999999999E-3</v>
      </c>
      <c r="P1399" s="118">
        <v>0</v>
      </c>
      <c r="Q1399" s="118">
        <v>0</v>
      </c>
      <c r="R1399" s="118">
        <v>0</v>
      </c>
      <c r="S1399" s="330">
        <v>9.7621185999999995E-5</v>
      </c>
      <c r="T1399" s="118">
        <v>0</v>
      </c>
      <c r="U1399" s="118">
        <v>0</v>
      </c>
      <c r="V1399" s="118">
        <v>0</v>
      </c>
      <c r="W1399" s="118">
        <v>0</v>
      </c>
      <c r="X1399" s="118">
        <v>0</v>
      </c>
      <c r="Y1399" s="41"/>
      <c r="Z1399" s="327">
        <f t="shared" si="566"/>
        <v>0.21110864661654136</v>
      </c>
      <c r="AA1399" s="41"/>
      <c r="AB1399" s="111">
        <v>2.6377310999999999</v>
      </c>
      <c r="AC1399" s="111">
        <v>2.4292438000000001</v>
      </c>
      <c r="AD1399" s="111">
        <v>0</v>
      </c>
      <c r="AE1399" s="111">
        <v>0</v>
      </c>
      <c r="AF1399" s="111">
        <v>1.0194978999999999E-3</v>
      </c>
      <c r="AG1399" s="111">
        <v>0.17662802</v>
      </c>
      <c r="AH1399" s="111">
        <v>3.0839813000000001E-2</v>
      </c>
      <c r="AI1399" s="41"/>
      <c r="AJ1399" s="114">
        <v>4.9682666999999996E-3</v>
      </c>
      <c r="AK1399" s="114">
        <v>4.7188802E-3</v>
      </c>
      <c r="AL1399" s="114">
        <v>1.9119543999999999E-4</v>
      </c>
      <c r="AM1399" s="121">
        <v>5.8191033000000003E-5</v>
      </c>
      <c r="AN1399" s="113">
        <f t="shared" si="567"/>
        <v>2.8290649064E-7</v>
      </c>
      <c r="AO1399" s="112">
        <f t="shared" si="568"/>
        <v>7.0708372781200003E-10</v>
      </c>
      <c r="AP1399" s="112">
        <f t="shared" si="569"/>
        <v>8.1500047358999995E-3</v>
      </c>
      <c r="AQ1399" s="328">
        <v>1.9590883E-7</v>
      </c>
      <c r="AR1399" s="328">
        <v>5.9110420999999999E-10</v>
      </c>
      <c r="AS1399" s="328">
        <v>1.6149811999999998E-14</v>
      </c>
      <c r="AT1399" s="329">
        <v>0</v>
      </c>
      <c r="AU1399" s="329">
        <v>0</v>
      </c>
      <c r="AV1399" s="328">
        <v>2.6543964000000001E-10</v>
      </c>
      <c r="AW1399" s="328">
        <v>8.6732221000000006E-8</v>
      </c>
      <c r="AX1399" s="328">
        <v>3.7628256999999999E-11</v>
      </c>
      <c r="AY1399" s="328">
        <v>7.8335111E-11</v>
      </c>
      <c r="AZ1399" s="329">
        <v>0</v>
      </c>
      <c r="BA1399" s="329">
        <v>0</v>
      </c>
      <c r="BB1399" s="329">
        <v>0</v>
      </c>
      <c r="BC1399" s="329">
        <v>0</v>
      </c>
      <c r="BD1399" s="329">
        <v>0</v>
      </c>
      <c r="BE1399" s="329">
        <v>0</v>
      </c>
      <c r="BF1399" s="329">
        <v>0</v>
      </c>
      <c r="BG1399" s="329">
        <v>0</v>
      </c>
      <c r="BH1399" s="328">
        <v>1.9703358999999998E-6</v>
      </c>
      <c r="BI1399" s="329">
        <v>8.1480344000000003E-3</v>
      </c>
      <c r="BJ1399" s="329">
        <v>0</v>
      </c>
      <c r="BK1399" s="329">
        <v>0</v>
      </c>
      <c r="BL1399" s="329">
        <v>0</v>
      </c>
      <c r="BM1399" s="41"/>
      <c r="BN1399" s="122">
        <v>1.1737911999999999E-5</v>
      </c>
      <c r="BO1399" s="122">
        <v>6.2745592E-7</v>
      </c>
      <c r="BP1399" s="122">
        <v>5.8862692999999999E-6</v>
      </c>
      <c r="BQ1399" s="111">
        <v>0</v>
      </c>
      <c r="BR1399" s="122">
        <v>1.4388946999999999E-6</v>
      </c>
      <c r="BS1399" s="122">
        <v>1.7184067999999999E-7</v>
      </c>
      <c r="BT1399" s="111">
        <v>0</v>
      </c>
      <c r="BU1399" s="122">
        <v>2.6081718000000002E-7</v>
      </c>
      <c r="BV1399" s="111">
        <v>0</v>
      </c>
      <c r="BW1399" s="111">
        <v>0</v>
      </c>
      <c r="BX1399" s="111">
        <v>0</v>
      </c>
      <c r="BY1399" s="111">
        <v>0</v>
      </c>
      <c r="BZ1399" s="111">
        <v>0</v>
      </c>
      <c r="CA1399" s="122">
        <v>3.6633907E-7</v>
      </c>
      <c r="CB1399" s="122">
        <v>2.9392134000000001E-6</v>
      </c>
      <c r="CC1399" s="122">
        <v>4.7082198999999998E-8</v>
      </c>
      <c r="CD1399" s="111">
        <v>0</v>
      </c>
      <c r="CE1399" s="154"/>
      <c r="CF1399" s="173"/>
      <c r="CG1399" s="170" t="s">
        <v>8546</v>
      </c>
      <c r="CK1399" s="346"/>
      <c r="CL1399" s="41"/>
      <c r="CM1399" s="41"/>
      <c r="CN1399" s="41"/>
      <c r="CO1399" s="41"/>
      <c r="CP1399" s="41"/>
      <c r="CQ1399" s="41"/>
      <c r="CR1399" s="41"/>
      <c r="CS1399" s="41"/>
      <c r="CT1399" s="41"/>
      <c r="CU1399" s="41"/>
      <c r="CV1399" s="41"/>
      <c r="CW1399" s="41"/>
    </row>
    <row r="1400" spans="1:101" ht="14.5" customHeight="1">
      <c r="A1400" s="41" t="s">
        <v>9163</v>
      </c>
      <c r="B1400" s="119" t="s">
        <v>8946</v>
      </c>
      <c r="C1400" s="120" t="str">
        <f t="shared" si="560"/>
        <v>B.044.01.220</v>
      </c>
      <c r="D1400" s="135" t="s">
        <v>8944</v>
      </c>
      <c r="E1400" s="119" t="s">
        <v>8526</v>
      </c>
      <c r="F1400" s="118" t="str">
        <f t="shared" si="561"/>
        <v>Electricity Mozambique production</v>
      </c>
      <c r="G1400" s="118">
        <f t="shared" si="562"/>
        <v>7.3696983700000003E-3</v>
      </c>
      <c r="H1400" s="118">
        <f t="shared" si="563"/>
        <v>7.01302E-4</v>
      </c>
      <c r="I1400" s="118">
        <f t="shared" si="564"/>
        <v>1.3467375499999999E-3</v>
      </c>
      <c r="J1400" s="326">
        <f t="shared" si="565"/>
        <v>1.6760122000000001E-4</v>
      </c>
      <c r="K1400" s="118">
        <v>5.1540576000000003E-3</v>
      </c>
      <c r="L1400" s="118">
        <v>8.0892195999999995E-4</v>
      </c>
      <c r="M1400" s="118">
        <v>5.3781559E-4</v>
      </c>
      <c r="N1400" s="118">
        <v>4.5183916000000001E-4</v>
      </c>
      <c r="O1400" s="118">
        <v>2.4946284E-4</v>
      </c>
      <c r="P1400" s="118">
        <v>0</v>
      </c>
      <c r="Q1400" s="118">
        <v>0</v>
      </c>
      <c r="R1400" s="118">
        <v>0</v>
      </c>
      <c r="S1400" s="118">
        <v>1.6760122000000001E-4</v>
      </c>
      <c r="T1400" s="118">
        <v>0</v>
      </c>
      <c r="U1400" s="118">
        <v>0</v>
      </c>
      <c r="V1400" s="118">
        <v>0</v>
      </c>
      <c r="W1400" s="118">
        <v>0</v>
      </c>
      <c r="X1400" s="118">
        <v>0</v>
      </c>
      <c r="Y1400" s="41"/>
      <c r="Z1400" s="327">
        <f t="shared" si="566"/>
        <v>3.8752312781954887E-2</v>
      </c>
      <c r="AA1400" s="41"/>
      <c r="AB1400" s="111">
        <v>1.3454360000000001</v>
      </c>
      <c r="AC1400" s="111">
        <v>0.4885198</v>
      </c>
      <c r="AD1400" s="111">
        <v>0</v>
      </c>
      <c r="AE1400" s="111">
        <v>0</v>
      </c>
      <c r="AF1400" s="111">
        <v>6.8764884000000002E-3</v>
      </c>
      <c r="AG1400" s="111">
        <v>3.7027242000000002E-3</v>
      </c>
      <c r="AH1400" s="111">
        <v>0.84633694999999998</v>
      </c>
      <c r="AI1400" s="41"/>
      <c r="AJ1400" s="114">
        <v>1.0629515999999999E-3</v>
      </c>
      <c r="AK1400" s="114">
        <v>9.9649952999999992E-4</v>
      </c>
      <c r="AL1400" s="121">
        <v>3.8066662999999998E-5</v>
      </c>
      <c r="AM1400" s="121">
        <v>2.8385407E-5</v>
      </c>
      <c r="AN1400" s="113">
        <f t="shared" si="567"/>
        <v>5.9742178234999991E-8</v>
      </c>
      <c r="AO1400" s="112">
        <f t="shared" si="568"/>
        <v>1.4077908335199999E-10</v>
      </c>
      <c r="AP1400" s="112">
        <f t="shared" si="569"/>
        <v>3.975547177E-3</v>
      </c>
      <c r="AQ1400" s="328">
        <v>3.5962146999999999E-8</v>
      </c>
      <c r="AR1400" s="328">
        <v>1.0850648000000001E-10</v>
      </c>
      <c r="AS1400" s="328">
        <v>2.9645520000000001E-15</v>
      </c>
      <c r="AT1400" s="329">
        <v>0</v>
      </c>
      <c r="AU1400" s="329">
        <v>0</v>
      </c>
      <c r="AV1400" s="328">
        <v>6.7185234999999999E-11</v>
      </c>
      <c r="AW1400" s="328">
        <v>2.3712845999999999E-8</v>
      </c>
      <c r="AX1400" s="328">
        <v>9.5240607999999998E-12</v>
      </c>
      <c r="AY1400" s="328">
        <v>2.2745577999999999E-11</v>
      </c>
      <c r="AZ1400" s="329">
        <v>0</v>
      </c>
      <c r="BA1400" s="329">
        <v>0</v>
      </c>
      <c r="BB1400" s="329">
        <v>0</v>
      </c>
      <c r="BC1400" s="329">
        <v>0</v>
      </c>
      <c r="BD1400" s="329">
        <v>0</v>
      </c>
      <c r="BE1400" s="329">
        <v>0</v>
      </c>
      <c r="BF1400" s="329">
        <v>0</v>
      </c>
      <c r="BG1400" s="329">
        <v>0</v>
      </c>
      <c r="BH1400" s="328">
        <v>3.382777E-6</v>
      </c>
      <c r="BI1400" s="329">
        <v>3.9721644000000004E-3</v>
      </c>
      <c r="BJ1400" s="329">
        <v>0</v>
      </c>
      <c r="BK1400" s="329">
        <v>0</v>
      </c>
      <c r="BL1400" s="329">
        <v>0</v>
      </c>
      <c r="BM1400" s="41"/>
      <c r="BN1400" s="122">
        <v>2.4573191999999999E-6</v>
      </c>
      <c r="BO1400" s="122">
        <v>1.789341E-7</v>
      </c>
      <c r="BP1400" s="122">
        <v>1.0805172999999999E-6</v>
      </c>
      <c r="BQ1400" s="111">
        <v>0</v>
      </c>
      <c r="BR1400" s="122">
        <v>3.3824927E-7</v>
      </c>
      <c r="BS1400" s="122">
        <v>4.3494471E-8</v>
      </c>
      <c r="BT1400" s="111">
        <v>0</v>
      </c>
      <c r="BU1400" s="122">
        <v>6.6015246999999995E-8</v>
      </c>
      <c r="BV1400" s="111">
        <v>0</v>
      </c>
      <c r="BW1400" s="111">
        <v>0</v>
      </c>
      <c r="BX1400" s="111">
        <v>0</v>
      </c>
      <c r="BY1400" s="111">
        <v>0</v>
      </c>
      <c r="BZ1400" s="111">
        <v>0</v>
      </c>
      <c r="CA1400" s="122">
        <v>9.4029817E-8</v>
      </c>
      <c r="CB1400" s="122">
        <v>5.7524574999999995E-7</v>
      </c>
      <c r="CC1400" s="122">
        <v>8.0833214000000002E-8</v>
      </c>
      <c r="CD1400" s="111">
        <v>0</v>
      </c>
      <c r="CE1400" s="154"/>
      <c r="CF1400" s="173"/>
      <c r="CG1400" s="170" t="s">
        <v>8546</v>
      </c>
      <c r="CK1400" s="346"/>
      <c r="CL1400" s="41"/>
      <c r="CM1400" s="41"/>
      <c r="CN1400" s="41"/>
      <c r="CO1400" s="41"/>
      <c r="CP1400" s="41"/>
      <c r="CQ1400" s="41"/>
      <c r="CR1400" s="41"/>
      <c r="CS1400" s="41"/>
      <c r="CT1400" s="41"/>
      <c r="CU1400" s="41"/>
      <c r="CV1400" s="41"/>
      <c r="CW1400" s="41"/>
    </row>
    <row r="1401" spans="1:101" ht="14.5" customHeight="1">
      <c r="A1401" s="41" t="s">
        <v>9160</v>
      </c>
      <c r="B1401" s="119" t="s">
        <v>8946</v>
      </c>
      <c r="C1401" s="120" t="str">
        <f t="shared" si="560"/>
        <v>B.044.01.221</v>
      </c>
      <c r="D1401" s="135" t="s">
        <v>8944</v>
      </c>
      <c r="E1401" s="119" t="s">
        <v>8526</v>
      </c>
      <c r="F1401" s="118" t="str">
        <f t="shared" si="561"/>
        <v>Electricity Myanmar production</v>
      </c>
      <c r="G1401" s="118">
        <f t="shared" si="562"/>
        <v>2.1950954175000002E-2</v>
      </c>
      <c r="H1401" s="118">
        <f t="shared" si="563"/>
        <v>2.1416779499999999E-3</v>
      </c>
      <c r="I1401" s="118">
        <f t="shared" si="564"/>
        <v>3.9015044999999998E-3</v>
      </c>
      <c r="J1401" s="326">
        <f t="shared" si="565"/>
        <v>8.7158724999999998E-5</v>
      </c>
      <c r="K1401" s="118">
        <v>1.5820613000000001E-2</v>
      </c>
      <c r="L1401" s="118">
        <v>2.2738745000000001E-3</v>
      </c>
      <c r="M1401" s="118">
        <v>1.6276299999999999E-3</v>
      </c>
      <c r="N1401" s="118">
        <v>1.3674334000000001E-3</v>
      </c>
      <c r="O1401" s="118">
        <v>7.7424454999999997E-4</v>
      </c>
      <c r="P1401" s="118">
        <v>0</v>
      </c>
      <c r="Q1401" s="118">
        <v>0</v>
      </c>
      <c r="R1401" s="118">
        <v>0</v>
      </c>
      <c r="S1401" s="330">
        <v>8.7158724999999998E-5</v>
      </c>
      <c r="T1401" s="118">
        <v>0</v>
      </c>
      <c r="U1401" s="118">
        <v>0</v>
      </c>
      <c r="V1401" s="118">
        <v>0</v>
      </c>
      <c r="W1401" s="118">
        <v>0</v>
      </c>
      <c r="X1401" s="118">
        <v>0</v>
      </c>
      <c r="Y1401" s="41"/>
      <c r="Z1401" s="327">
        <f t="shared" si="566"/>
        <v>0.11895197744360902</v>
      </c>
      <c r="AA1401" s="41"/>
      <c r="AB1401" s="111">
        <v>1.9547197000000001</v>
      </c>
      <c r="AC1401" s="111">
        <v>1.514554</v>
      </c>
      <c r="AD1401" s="111">
        <v>0</v>
      </c>
      <c r="AE1401" s="111">
        <v>0</v>
      </c>
      <c r="AF1401" s="111">
        <v>1.1769137000000001E-2</v>
      </c>
      <c r="AG1401" s="111">
        <v>4.7076545000000001E-3</v>
      </c>
      <c r="AH1401" s="111">
        <v>0.42368890999999997</v>
      </c>
      <c r="AI1401" s="41"/>
      <c r="AJ1401" s="114">
        <v>3.1901899999999999E-3</v>
      </c>
      <c r="AK1401" s="114">
        <v>2.9939425E-3</v>
      </c>
      <c r="AL1401" s="114">
        <v>1.1547403E-4</v>
      </c>
      <c r="AM1401" s="121">
        <v>8.0773409999999995E-5</v>
      </c>
      <c r="AN1401" s="113">
        <f t="shared" si="567"/>
        <v>1.7949296050999999E-7</v>
      </c>
      <c r="AO1401" s="112">
        <f t="shared" si="568"/>
        <v>4.2704893982640004E-10</v>
      </c>
      <c r="AP1401" s="112">
        <f t="shared" si="569"/>
        <v>1.1312802166899999E-2</v>
      </c>
      <c r="AQ1401" s="328">
        <v>1.1038744E-7</v>
      </c>
      <c r="AR1401" s="328">
        <v>3.3306554E-10</v>
      </c>
      <c r="AS1401" s="328">
        <v>9.0998264000000001E-15</v>
      </c>
      <c r="AT1401" s="329">
        <v>0</v>
      </c>
      <c r="AU1401" s="329">
        <v>0</v>
      </c>
      <c r="AV1401" s="328">
        <v>2.0332751000000001E-10</v>
      </c>
      <c r="AW1401" s="328">
        <v>6.8902193000000002E-8</v>
      </c>
      <c r="AX1401" s="328">
        <v>2.8823350999999999E-11</v>
      </c>
      <c r="AY1401" s="328">
        <v>6.5150949000000001E-11</v>
      </c>
      <c r="AZ1401" s="329">
        <v>0</v>
      </c>
      <c r="BA1401" s="329">
        <v>0</v>
      </c>
      <c r="BB1401" s="329">
        <v>0</v>
      </c>
      <c r="BC1401" s="329">
        <v>0</v>
      </c>
      <c r="BD1401" s="329">
        <v>0</v>
      </c>
      <c r="BE1401" s="329">
        <v>0</v>
      </c>
      <c r="BF1401" s="329">
        <v>0</v>
      </c>
      <c r="BG1401" s="329">
        <v>0</v>
      </c>
      <c r="BH1401" s="328">
        <v>1.7591669E-6</v>
      </c>
      <c r="BI1401" s="329">
        <v>1.1311043E-2</v>
      </c>
      <c r="BJ1401" s="329">
        <v>0</v>
      </c>
      <c r="BK1401" s="329">
        <v>0</v>
      </c>
      <c r="BL1401" s="329">
        <v>0</v>
      </c>
      <c r="BM1401" s="41"/>
      <c r="BN1401" s="122">
        <v>7.2907603000000001E-6</v>
      </c>
      <c r="BO1401" s="122">
        <v>5.1611130999999997E-7</v>
      </c>
      <c r="BP1401" s="122">
        <v>3.3166968000000002E-6</v>
      </c>
      <c r="BQ1401" s="111">
        <v>0</v>
      </c>
      <c r="BR1401" s="122">
        <v>1.0199918000000001E-6</v>
      </c>
      <c r="BS1401" s="122">
        <v>1.3163045000000001E-7</v>
      </c>
      <c r="BT1401" s="111">
        <v>0</v>
      </c>
      <c r="BU1401" s="122">
        <v>1.9978669E-7</v>
      </c>
      <c r="BV1401" s="111">
        <v>0</v>
      </c>
      <c r="BW1401" s="111">
        <v>0</v>
      </c>
      <c r="BX1401" s="111">
        <v>0</v>
      </c>
      <c r="BY1401" s="111">
        <v>0</v>
      </c>
      <c r="BZ1401" s="111">
        <v>0</v>
      </c>
      <c r="CA1401" s="122">
        <v>2.8291977000000001E-7</v>
      </c>
      <c r="CB1401" s="122">
        <v>1.7815872999999999E-6</v>
      </c>
      <c r="CC1401" s="122">
        <v>4.2036208E-8</v>
      </c>
      <c r="CD1401" s="111">
        <v>0</v>
      </c>
      <c r="CE1401" s="154"/>
      <c r="CF1401" s="173"/>
      <c r="CG1401" s="170" t="s">
        <v>8546</v>
      </c>
      <c r="CK1401" s="346"/>
      <c r="CL1401" s="41"/>
      <c r="CM1401" s="41"/>
      <c r="CN1401" s="41"/>
      <c r="CO1401" s="41"/>
      <c r="CP1401" s="41"/>
      <c r="CQ1401" s="41"/>
      <c r="CR1401" s="41"/>
      <c r="CS1401" s="41"/>
      <c r="CT1401" s="41"/>
      <c r="CU1401" s="41"/>
      <c r="CV1401" s="41"/>
      <c r="CW1401" s="41"/>
    </row>
    <row r="1402" spans="1:101" ht="14.5" customHeight="1">
      <c r="A1402" s="41" t="s">
        <v>9157</v>
      </c>
      <c r="B1402" s="119" t="s">
        <v>8946</v>
      </c>
      <c r="C1402" s="120" t="str">
        <f t="shared" si="560"/>
        <v>B.044.01.222</v>
      </c>
      <c r="D1402" s="135" t="s">
        <v>8944</v>
      </c>
      <c r="E1402" s="119" t="s">
        <v>8526</v>
      </c>
      <c r="F1402" s="118" t="str">
        <f t="shared" si="561"/>
        <v>Electricity Namibia production</v>
      </c>
      <c r="G1402" s="118">
        <f t="shared" si="562"/>
        <v>3.6934096689999999E-3</v>
      </c>
      <c r="H1402" s="118">
        <f t="shared" si="563"/>
        <v>1.94229589E-4</v>
      </c>
      <c r="I1402" s="118">
        <f t="shared" si="564"/>
        <v>4.7339069000000003E-4</v>
      </c>
      <c r="J1402" s="326">
        <f t="shared" si="565"/>
        <v>4.3693889000000002E-4</v>
      </c>
      <c r="K1402" s="118">
        <v>2.5888504999999999E-3</v>
      </c>
      <c r="L1402" s="118">
        <v>3.2648648E-4</v>
      </c>
      <c r="M1402" s="118">
        <v>1.4690421E-4</v>
      </c>
      <c r="N1402" s="118">
        <v>1.2341977000000001E-4</v>
      </c>
      <c r="O1402" s="330">
        <v>7.0809819E-5</v>
      </c>
      <c r="P1402" s="118">
        <v>0</v>
      </c>
      <c r="Q1402" s="118">
        <v>0</v>
      </c>
      <c r="R1402" s="118">
        <v>0</v>
      </c>
      <c r="S1402" s="118">
        <v>4.3693889000000002E-4</v>
      </c>
      <c r="T1402" s="118">
        <v>0</v>
      </c>
      <c r="U1402" s="118">
        <v>0</v>
      </c>
      <c r="V1402" s="118">
        <v>0</v>
      </c>
      <c r="W1402" s="118">
        <v>0</v>
      </c>
      <c r="X1402" s="118">
        <v>0</v>
      </c>
      <c r="Y1402" s="41"/>
      <c r="Z1402" s="327">
        <f t="shared" si="566"/>
        <v>1.9465041353383457E-2</v>
      </c>
      <c r="AA1402" s="41"/>
      <c r="AB1402" s="111">
        <v>1.1457518</v>
      </c>
      <c r="AC1402" s="111">
        <v>0.14005289000000001</v>
      </c>
      <c r="AD1402" s="111">
        <v>0</v>
      </c>
      <c r="AE1402" s="111">
        <v>0</v>
      </c>
      <c r="AF1402" s="111">
        <v>0</v>
      </c>
      <c r="AG1402" s="111">
        <v>0.26818638</v>
      </c>
      <c r="AH1402" s="111">
        <v>0.73751253000000005</v>
      </c>
      <c r="AI1402" s="41"/>
      <c r="AJ1402" s="114">
        <v>4.6397463E-4</v>
      </c>
      <c r="AK1402" s="114">
        <v>4.4231114000000001E-4</v>
      </c>
      <c r="AL1402" s="121">
        <v>1.7724849000000001E-5</v>
      </c>
      <c r="AM1402" s="121">
        <v>3.9386404999999998E-6</v>
      </c>
      <c r="AN1402" s="113">
        <f t="shared" si="567"/>
        <v>2.6517454932000004E-8</v>
      </c>
      <c r="AO1402" s="112">
        <f t="shared" si="568"/>
        <v>6.5550477975700006E-11</v>
      </c>
      <c r="AP1402" s="112">
        <f t="shared" si="569"/>
        <v>5.5163031999999992E-4</v>
      </c>
      <c r="AQ1402" s="328">
        <v>1.8063559000000001E-8</v>
      </c>
      <c r="AR1402" s="328">
        <v>5.4502115999999999E-11</v>
      </c>
      <c r="AS1402" s="328">
        <v>1.4890756999999999E-15</v>
      </c>
      <c r="AT1402" s="329">
        <v>0</v>
      </c>
      <c r="AU1402" s="329">
        <v>0</v>
      </c>
      <c r="AV1402" s="328">
        <v>1.8351631999999999E-11</v>
      </c>
      <c r="AW1402" s="328">
        <v>8.4355443000000006E-9</v>
      </c>
      <c r="AX1402" s="328">
        <v>2.6014951000000002E-12</v>
      </c>
      <c r="AY1402" s="328">
        <v>8.4453777999999996E-12</v>
      </c>
      <c r="AZ1402" s="329">
        <v>0</v>
      </c>
      <c r="BA1402" s="329">
        <v>0</v>
      </c>
      <c r="BB1402" s="329">
        <v>0</v>
      </c>
      <c r="BC1402" s="329">
        <v>0</v>
      </c>
      <c r="BD1402" s="329">
        <v>0</v>
      </c>
      <c r="BE1402" s="329">
        <v>0</v>
      </c>
      <c r="BF1402" s="329">
        <v>0</v>
      </c>
      <c r="BG1402" s="329">
        <v>0</v>
      </c>
      <c r="BH1402" s="328">
        <v>8.8189499999999996E-6</v>
      </c>
      <c r="BI1402" s="329">
        <v>5.4281136999999996E-4</v>
      </c>
      <c r="BJ1402" s="329">
        <v>0</v>
      </c>
      <c r="BK1402" s="329">
        <v>0</v>
      </c>
      <c r="BL1402" s="329">
        <v>0</v>
      </c>
      <c r="BM1402" s="41"/>
      <c r="BN1402" s="122">
        <v>1.1520588999999999E-6</v>
      </c>
      <c r="BO1402" s="122">
        <v>6.4266846E-8</v>
      </c>
      <c r="BP1402" s="122">
        <v>5.4273701000000001E-7</v>
      </c>
      <c r="BQ1402" s="111">
        <v>0</v>
      </c>
      <c r="BR1402" s="122">
        <v>1.0745990000000001E-7</v>
      </c>
      <c r="BS1402" s="122">
        <v>1.1880505E-8</v>
      </c>
      <c r="BT1402" s="111">
        <v>0</v>
      </c>
      <c r="BU1402" s="122">
        <v>1.8032050000000002E-8</v>
      </c>
      <c r="BV1402" s="111">
        <v>0</v>
      </c>
      <c r="BW1402" s="111">
        <v>0</v>
      </c>
      <c r="BX1402" s="111">
        <v>0</v>
      </c>
      <c r="BY1402" s="111">
        <v>0</v>
      </c>
      <c r="BZ1402" s="111">
        <v>0</v>
      </c>
      <c r="CA1402" s="122">
        <v>2.6683303999999999E-8</v>
      </c>
      <c r="CB1402" s="122">
        <v>1.7026590999999999E-7</v>
      </c>
      <c r="CC1402" s="122">
        <v>2.1073339E-7</v>
      </c>
      <c r="CD1402" s="111">
        <v>0</v>
      </c>
      <c r="CE1402" s="154"/>
      <c r="CF1402" s="173"/>
      <c r="CG1402" s="170" t="s">
        <v>8546</v>
      </c>
      <c r="CK1402" s="346"/>
      <c r="CL1402" s="41"/>
      <c r="CM1402" s="41"/>
      <c r="CN1402" s="41"/>
      <c r="CO1402" s="41"/>
      <c r="CP1402" s="41"/>
      <c r="CQ1402" s="41"/>
      <c r="CR1402" s="41"/>
      <c r="CS1402" s="41"/>
      <c r="CT1402" s="41"/>
      <c r="CU1402" s="41"/>
      <c r="CV1402" s="41"/>
      <c r="CW1402" s="41"/>
    </row>
    <row r="1403" spans="1:101" ht="14.5" customHeight="1">
      <c r="A1403" s="41" t="s">
        <v>9154</v>
      </c>
      <c r="B1403" s="119" t="s">
        <v>8946</v>
      </c>
      <c r="C1403" s="120" t="str">
        <f t="shared" si="560"/>
        <v>B.044.01.223</v>
      </c>
      <c r="D1403" s="135" t="s">
        <v>8944</v>
      </c>
      <c r="E1403" s="119" t="s">
        <v>8526</v>
      </c>
      <c r="F1403" s="118" t="str">
        <f t="shared" si="561"/>
        <v>Electricity Nauru production</v>
      </c>
      <c r="G1403" s="118">
        <f t="shared" si="562"/>
        <v>4.0922396399999998E-2</v>
      </c>
      <c r="H1403" s="118">
        <f t="shared" si="563"/>
        <v>2.8650435999999996E-3</v>
      </c>
      <c r="I1403" s="118">
        <f t="shared" si="564"/>
        <v>8.6645457999999995E-3</v>
      </c>
      <c r="J1403" s="326">
        <f t="shared" si="565"/>
        <v>0</v>
      </c>
      <c r="K1403" s="118">
        <v>2.9392807E-2</v>
      </c>
      <c r="L1403" s="118">
        <v>6.8177300999999997E-3</v>
      </c>
      <c r="M1403" s="118">
        <v>1.8468156999999999E-3</v>
      </c>
      <c r="N1403" s="118">
        <v>1.5515794999999999E-3</v>
      </c>
      <c r="O1403" s="118">
        <v>1.3134640999999999E-3</v>
      </c>
      <c r="P1403" s="118">
        <v>0</v>
      </c>
      <c r="Q1403" s="118">
        <v>0</v>
      </c>
      <c r="R1403" s="118">
        <v>0</v>
      </c>
      <c r="S1403" s="118">
        <v>0</v>
      </c>
      <c r="T1403" s="118">
        <v>0</v>
      </c>
      <c r="U1403" s="118">
        <v>0</v>
      </c>
      <c r="V1403" s="118">
        <v>0</v>
      </c>
      <c r="W1403" s="118">
        <v>0</v>
      </c>
      <c r="X1403" s="118">
        <v>0</v>
      </c>
      <c r="Y1403" s="41"/>
      <c r="Z1403" s="327">
        <f t="shared" si="566"/>
        <v>0.22099854887218043</v>
      </c>
      <c r="AA1403" s="41"/>
      <c r="AB1403" s="111">
        <v>3.0994152000000001</v>
      </c>
      <c r="AC1403" s="111">
        <v>3.0994152000000001</v>
      </c>
      <c r="AD1403" s="111">
        <v>0</v>
      </c>
      <c r="AE1403" s="111">
        <v>0</v>
      </c>
      <c r="AF1403" s="111">
        <v>0</v>
      </c>
      <c r="AG1403" s="111">
        <v>0</v>
      </c>
      <c r="AH1403" s="111">
        <v>0</v>
      </c>
      <c r="AI1403" s="41"/>
      <c r="AJ1403" s="114">
        <v>6.5547851999999997E-3</v>
      </c>
      <c r="AK1403" s="114">
        <v>6.1262399000000002E-3</v>
      </c>
      <c r="AL1403" s="114">
        <v>2.2039967000000001E-4</v>
      </c>
      <c r="AM1403" s="114">
        <v>2.0814561E-4</v>
      </c>
      <c r="AN1403" s="113">
        <f t="shared" si="567"/>
        <v>3.6728056872000001E-7</v>
      </c>
      <c r="AO1403" s="112">
        <f t="shared" si="568"/>
        <v>8.1508754938899991E-10</v>
      </c>
      <c r="AP1403" s="112">
        <f t="shared" si="569"/>
        <v>2.9152047E-2</v>
      </c>
      <c r="AQ1403" s="328">
        <v>2.0508666E-7</v>
      </c>
      <c r="AR1403" s="328">
        <v>6.1879595000000003E-10</v>
      </c>
      <c r="AS1403" s="328">
        <v>1.6906389000000001E-14</v>
      </c>
      <c r="AT1403" s="329">
        <v>0</v>
      </c>
      <c r="AU1403" s="329">
        <v>0</v>
      </c>
      <c r="AV1403" s="328">
        <v>2.3070872000000001E-10</v>
      </c>
      <c r="AW1403" s="328">
        <v>1.6196319999999999E-7</v>
      </c>
      <c r="AX1403" s="328">
        <v>3.2704862999999997E-11</v>
      </c>
      <c r="AY1403" s="328">
        <v>1.6356983E-10</v>
      </c>
      <c r="AZ1403" s="329">
        <v>0</v>
      </c>
      <c r="BA1403" s="329">
        <v>0</v>
      </c>
      <c r="BB1403" s="329">
        <v>0</v>
      </c>
      <c r="BC1403" s="329">
        <v>0</v>
      </c>
      <c r="BD1403" s="329">
        <v>0</v>
      </c>
      <c r="BE1403" s="329">
        <v>0</v>
      </c>
      <c r="BF1403" s="329">
        <v>0</v>
      </c>
      <c r="BG1403" s="329">
        <v>0</v>
      </c>
      <c r="BH1403" s="329">
        <v>0</v>
      </c>
      <c r="BI1403" s="329">
        <v>2.9152047E-2</v>
      </c>
      <c r="BJ1403" s="329">
        <v>0</v>
      </c>
      <c r="BK1403" s="329">
        <v>0</v>
      </c>
      <c r="BL1403" s="329">
        <v>0</v>
      </c>
      <c r="BM1403" s="41"/>
      <c r="BN1403" s="122">
        <v>1.3901083999999999E-5</v>
      </c>
      <c r="BO1403" s="122">
        <v>1.2036554999999999E-6</v>
      </c>
      <c r="BP1403" s="122">
        <v>6.1620259999999999E-6</v>
      </c>
      <c r="BQ1403" s="111">
        <v>0</v>
      </c>
      <c r="BR1403" s="122">
        <v>2.0557718000000001E-6</v>
      </c>
      <c r="BS1403" s="122">
        <v>1.4935652999999999E-7</v>
      </c>
      <c r="BT1403" s="111">
        <v>0</v>
      </c>
      <c r="BU1403" s="122">
        <v>2.2669108E-7</v>
      </c>
      <c r="BV1403" s="111">
        <v>0</v>
      </c>
      <c r="BW1403" s="111">
        <v>0</v>
      </c>
      <c r="BX1403" s="111">
        <v>0</v>
      </c>
      <c r="BY1403" s="111">
        <v>0</v>
      </c>
      <c r="BZ1403" s="111">
        <v>0</v>
      </c>
      <c r="CA1403" s="122">
        <v>3.6113836E-7</v>
      </c>
      <c r="CB1403" s="122">
        <v>3.7424447999999998E-6</v>
      </c>
      <c r="CC1403" s="111">
        <v>0</v>
      </c>
      <c r="CD1403" s="111">
        <v>0</v>
      </c>
      <c r="CE1403" s="154"/>
      <c r="CF1403" s="173"/>
      <c r="CG1403" s="170" t="s">
        <v>8546</v>
      </c>
      <c r="CK1403" s="346"/>
      <c r="CL1403" s="41"/>
      <c r="CM1403" s="41"/>
      <c r="CN1403" s="41"/>
      <c r="CO1403" s="41"/>
      <c r="CP1403" s="41"/>
      <c r="CQ1403" s="41"/>
      <c r="CR1403" s="41"/>
      <c r="CS1403" s="41"/>
      <c r="CT1403" s="41"/>
      <c r="CU1403" s="41"/>
      <c r="CV1403" s="41"/>
      <c r="CW1403" s="41"/>
    </row>
    <row r="1404" spans="1:101" ht="14.5" customHeight="1">
      <c r="A1404" s="41" t="s">
        <v>9151</v>
      </c>
      <c r="B1404" s="119" t="s">
        <v>8946</v>
      </c>
      <c r="C1404" s="120" t="str">
        <f t="shared" si="560"/>
        <v>B.044.01.224</v>
      </c>
      <c r="D1404" s="135" t="s">
        <v>8944</v>
      </c>
      <c r="E1404" s="119" t="s">
        <v>8526</v>
      </c>
      <c r="F1404" s="118" t="str">
        <f t="shared" si="561"/>
        <v>Electricity Nepal production</v>
      </c>
      <c r="G1404" s="118">
        <f t="shared" si="562"/>
        <v>6.3542333949999992E-4</v>
      </c>
      <c r="H1404" s="118">
        <f t="shared" si="563"/>
        <v>5.0707771500000001E-5</v>
      </c>
      <c r="I1404" s="118">
        <f t="shared" si="564"/>
        <v>7.2878507999999992E-5</v>
      </c>
      <c r="J1404" s="326">
        <f t="shared" si="565"/>
        <v>2.213076E-4</v>
      </c>
      <c r="K1404" s="118">
        <v>2.9052945999999999E-4</v>
      </c>
      <c r="L1404" s="330">
        <v>2.0222096E-5</v>
      </c>
      <c r="M1404" s="330">
        <v>5.2656411999999999E-5</v>
      </c>
      <c r="N1404" s="330">
        <v>4.4238637000000001E-5</v>
      </c>
      <c r="O1404" s="330">
        <v>6.4691344999999998E-6</v>
      </c>
      <c r="P1404" s="118">
        <v>0</v>
      </c>
      <c r="Q1404" s="118">
        <v>0</v>
      </c>
      <c r="R1404" s="118">
        <v>0</v>
      </c>
      <c r="S1404" s="118">
        <v>2.213076E-4</v>
      </c>
      <c r="T1404" s="118">
        <v>0</v>
      </c>
      <c r="U1404" s="118">
        <v>0</v>
      </c>
      <c r="V1404" s="118">
        <v>0</v>
      </c>
      <c r="W1404" s="118">
        <v>0</v>
      </c>
      <c r="X1404" s="118">
        <v>0</v>
      </c>
      <c r="Y1404" s="41"/>
      <c r="Z1404" s="327">
        <f t="shared" si="566"/>
        <v>2.1844320300751876E-3</v>
      </c>
      <c r="AA1404" s="41"/>
      <c r="AB1404" s="111">
        <v>1.0526316</v>
      </c>
      <c r="AC1404" s="111">
        <v>0</v>
      </c>
      <c r="AD1404" s="111">
        <v>0</v>
      </c>
      <c r="AE1404" s="111">
        <v>0</v>
      </c>
      <c r="AF1404" s="111">
        <v>0</v>
      </c>
      <c r="AG1404" s="111">
        <v>2.0639836000000002E-2</v>
      </c>
      <c r="AH1404" s="111">
        <v>1.0319917000000001</v>
      </c>
      <c r="AI1404" s="41"/>
      <c r="AJ1404" s="121">
        <v>5.2287329000000003E-5</v>
      </c>
      <c r="AK1404" s="121">
        <v>5.0084562000000001E-5</v>
      </c>
      <c r="AL1404" s="121">
        <v>2.1708750000000002E-6</v>
      </c>
      <c r="AM1404" s="121">
        <v>3.1892659E-8</v>
      </c>
      <c r="AN1404" s="113">
        <f t="shared" si="567"/>
        <v>3.0026715273000001E-9</v>
      </c>
      <c r="AO1404" s="112">
        <f t="shared" si="568"/>
        <v>8.0283838290499994E-12</v>
      </c>
      <c r="AP1404" s="112">
        <f t="shared" si="569"/>
        <v>4.4667588999999997E-6</v>
      </c>
      <c r="AQ1404" s="328">
        <v>2.0271529000000001E-9</v>
      </c>
      <c r="AR1404" s="328">
        <v>6.1164097E-12</v>
      </c>
      <c r="AS1404" s="328">
        <v>1.6710904999999999E-16</v>
      </c>
      <c r="AT1404" s="329">
        <v>0</v>
      </c>
      <c r="AU1404" s="329">
        <v>0</v>
      </c>
      <c r="AV1404" s="328">
        <v>6.5779673000000001E-12</v>
      </c>
      <c r="AW1404" s="328">
        <v>9.6894066000000001E-10</v>
      </c>
      <c r="AX1404" s="328">
        <v>9.3248107999999994E-13</v>
      </c>
      <c r="AY1404" s="328">
        <v>9.7932594000000003E-13</v>
      </c>
      <c r="AZ1404" s="329">
        <v>0</v>
      </c>
      <c r="BA1404" s="329">
        <v>0</v>
      </c>
      <c r="BB1404" s="329">
        <v>0</v>
      </c>
      <c r="BC1404" s="329">
        <v>0</v>
      </c>
      <c r="BD1404" s="329">
        <v>0</v>
      </c>
      <c r="BE1404" s="329">
        <v>0</v>
      </c>
      <c r="BF1404" s="329">
        <v>0</v>
      </c>
      <c r="BG1404" s="329">
        <v>0</v>
      </c>
      <c r="BH1404" s="328">
        <v>4.4667588999999997E-6</v>
      </c>
      <c r="BI1404" s="329">
        <v>0</v>
      </c>
      <c r="BJ1404" s="329">
        <v>0</v>
      </c>
      <c r="BK1404" s="329">
        <v>0</v>
      </c>
      <c r="BL1404" s="329">
        <v>0</v>
      </c>
      <c r="BM1404" s="41"/>
      <c r="BN1404" s="122">
        <v>2.0589089E-7</v>
      </c>
      <c r="BO1404" s="122">
        <v>8.9174157999999999E-9</v>
      </c>
      <c r="BP1404" s="122">
        <v>6.0907760999999998E-8</v>
      </c>
      <c r="BQ1404" s="111">
        <v>0</v>
      </c>
      <c r="BR1404" s="122">
        <v>9.9604160999999998E-9</v>
      </c>
      <c r="BS1404" s="122">
        <v>4.2584535999999998E-9</v>
      </c>
      <c r="BT1404" s="111">
        <v>0</v>
      </c>
      <c r="BU1404" s="122">
        <v>6.4634162E-9</v>
      </c>
      <c r="BV1404" s="111">
        <v>0</v>
      </c>
      <c r="BW1404" s="111">
        <v>0</v>
      </c>
      <c r="BX1404" s="111">
        <v>0</v>
      </c>
      <c r="BY1404" s="111">
        <v>0</v>
      </c>
      <c r="BZ1404" s="111">
        <v>0</v>
      </c>
      <c r="CA1404" s="122">
        <v>8.6479044E-9</v>
      </c>
      <c r="CB1404" s="111">
        <v>0</v>
      </c>
      <c r="CC1404" s="122">
        <v>1.0673553E-7</v>
      </c>
      <c r="CD1404" s="111">
        <v>0</v>
      </c>
      <c r="CE1404" s="154"/>
      <c r="CF1404" s="173"/>
      <c r="CG1404" s="170" t="s">
        <v>8546</v>
      </c>
      <c r="CK1404" s="346"/>
      <c r="CL1404" s="41"/>
      <c r="CM1404" s="41"/>
      <c r="CN1404" s="41"/>
      <c r="CO1404" s="41"/>
      <c r="CP1404" s="41"/>
      <c r="CQ1404" s="41"/>
      <c r="CR1404" s="41"/>
      <c r="CS1404" s="41"/>
      <c r="CT1404" s="41"/>
      <c r="CU1404" s="41"/>
      <c r="CV1404" s="41"/>
      <c r="CW1404" s="41"/>
    </row>
    <row r="1405" spans="1:101" ht="14.5" customHeight="1">
      <c r="A1405" s="41" t="s">
        <v>9148</v>
      </c>
      <c r="B1405" s="119" t="s">
        <v>8946</v>
      </c>
      <c r="C1405" s="120" t="str">
        <f t="shared" si="560"/>
        <v>B.044.01.225</v>
      </c>
      <c r="D1405" s="135" t="s">
        <v>8944</v>
      </c>
      <c r="E1405" s="119" t="s">
        <v>8526</v>
      </c>
      <c r="F1405" s="118" t="str">
        <f t="shared" si="561"/>
        <v>Electricity Netherlands Antilles production (no data)</v>
      </c>
      <c r="G1405" s="118">
        <f t="shared" si="562"/>
        <v>0</v>
      </c>
      <c r="H1405" s="118">
        <f t="shared" si="563"/>
        <v>0</v>
      </c>
      <c r="I1405" s="118">
        <f t="shared" si="564"/>
        <v>0</v>
      </c>
      <c r="J1405" s="326">
        <f t="shared" si="565"/>
        <v>0</v>
      </c>
      <c r="K1405" s="118">
        <v>0</v>
      </c>
      <c r="L1405" s="118">
        <v>0</v>
      </c>
      <c r="M1405" s="118">
        <v>0</v>
      </c>
      <c r="N1405" s="118">
        <v>0</v>
      </c>
      <c r="O1405" s="118">
        <v>0</v>
      </c>
      <c r="P1405" s="118">
        <v>0</v>
      </c>
      <c r="Q1405" s="118">
        <v>0</v>
      </c>
      <c r="R1405" s="118">
        <v>0</v>
      </c>
      <c r="S1405" s="118">
        <v>0</v>
      </c>
      <c r="T1405" s="118">
        <v>0</v>
      </c>
      <c r="U1405" s="118">
        <v>0</v>
      </c>
      <c r="V1405" s="118">
        <v>0</v>
      </c>
      <c r="W1405" s="118">
        <v>0</v>
      </c>
      <c r="X1405" s="118">
        <v>0</v>
      </c>
      <c r="Y1405" s="41"/>
      <c r="Z1405" s="327">
        <f t="shared" si="566"/>
        <v>0</v>
      </c>
      <c r="AA1405" s="41"/>
      <c r="AB1405" s="111">
        <v>0</v>
      </c>
      <c r="AC1405" s="111">
        <v>0</v>
      </c>
      <c r="AD1405" s="111">
        <v>0</v>
      </c>
      <c r="AE1405" s="111">
        <v>0</v>
      </c>
      <c r="AF1405" s="111">
        <v>0</v>
      </c>
      <c r="AG1405" s="111">
        <v>0</v>
      </c>
      <c r="AH1405" s="111">
        <v>0</v>
      </c>
      <c r="AI1405" s="41"/>
      <c r="AJ1405" s="114">
        <v>0</v>
      </c>
      <c r="AK1405" s="114">
        <v>0</v>
      </c>
      <c r="AL1405" s="114">
        <v>0</v>
      </c>
      <c r="AM1405" s="114">
        <v>0</v>
      </c>
      <c r="AN1405" s="113">
        <f t="shared" si="567"/>
        <v>0</v>
      </c>
      <c r="AO1405" s="112">
        <f t="shared" si="568"/>
        <v>0</v>
      </c>
      <c r="AP1405" s="112">
        <f t="shared" si="569"/>
        <v>0</v>
      </c>
      <c r="AQ1405" s="329">
        <v>0</v>
      </c>
      <c r="AR1405" s="329">
        <v>0</v>
      </c>
      <c r="AS1405" s="329">
        <v>0</v>
      </c>
      <c r="AT1405" s="329">
        <v>0</v>
      </c>
      <c r="AU1405" s="329">
        <v>0</v>
      </c>
      <c r="AV1405" s="329">
        <v>0</v>
      </c>
      <c r="AW1405" s="329">
        <v>0</v>
      </c>
      <c r="AX1405" s="329">
        <v>0</v>
      </c>
      <c r="AY1405" s="329">
        <v>0</v>
      </c>
      <c r="AZ1405" s="329">
        <v>0</v>
      </c>
      <c r="BA1405" s="329">
        <v>0</v>
      </c>
      <c r="BB1405" s="329">
        <v>0</v>
      </c>
      <c r="BC1405" s="329">
        <v>0</v>
      </c>
      <c r="BD1405" s="329">
        <v>0</v>
      </c>
      <c r="BE1405" s="329">
        <v>0</v>
      </c>
      <c r="BF1405" s="329">
        <v>0</v>
      </c>
      <c r="BG1405" s="329">
        <v>0</v>
      </c>
      <c r="BH1405" s="329">
        <v>0</v>
      </c>
      <c r="BI1405" s="329">
        <v>0</v>
      </c>
      <c r="BJ1405" s="329">
        <v>0</v>
      </c>
      <c r="BK1405" s="329">
        <v>0</v>
      </c>
      <c r="BL1405" s="329">
        <v>0</v>
      </c>
      <c r="BM1405" s="41"/>
      <c r="BN1405" s="111">
        <v>0</v>
      </c>
      <c r="BO1405" s="111">
        <v>0</v>
      </c>
      <c r="BP1405" s="111">
        <v>0</v>
      </c>
      <c r="BQ1405" s="111">
        <v>0</v>
      </c>
      <c r="BR1405" s="111">
        <v>0</v>
      </c>
      <c r="BS1405" s="111">
        <v>0</v>
      </c>
      <c r="BT1405" s="111">
        <v>0</v>
      </c>
      <c r="BU1405" s="111">
        <v>0</v>
      </c>
      <c r="BV1405" s="111">
        <v>0</v>
      </c>
      <c r="BW1405" s="111">
        <v>0</v>
      </c>
      <c r="BX1405" s="111">
        <v>0</v>
      </c>
      <c r="BY1405" s="111">
        <v>0</v>
      </c>
      <c r="BZ1405" s="111">
        <v>0</v>
      </c>
      <c r="CA1405" s="111">
        <v>0</v>
      </c>
      <c r="CB1405" s="111">
        <v>0</v>
      </c>
      <c r="CC1405" s="111">
        <v>0</v>
      </c>
      <c r="CD1405" s="111">
        <v>0</v>
      </c>
      <c r="CE1405" s="154"/>
      <c r="CF1405" s="173"/>
      <c r="CG1405" s="170" t="s">
        <v>8546</v>
      </c>
      <c r="CK1405" s="346"/>
      <c r="CL1405" s="41"/>
      <c r="CM1405" s="41"/>
      <c r="CN1405" s="41"/>
      <c r="CO1405" s="41"/>
      <c r="CP1405" s="41"/>
      <c r="CQ1405" s="41"/>
      <c r="CR1405" s="41"/>
      <c r="CS1405" s="41"/>
      <c r="CT1405" s="41"/>
      <c r="CU1405" s="41"/>
      <c r="CV1405" s="41"/>
      <c r="CW1405" s="41"/>
    </row>
    <row r="1406" spans="1:101" ht="14.5" customHeight="1">
      <c r="A1406" s="41" t="s">
        <v>9145</v>
      </c>
      <c r="B1406" s="119" t="s">
        <v>8946</v>
      </c>
      <c r="C1406" s="120" t="str">
        <f t="shared" si="560"/>
        <v>B.044.01.226</v>
      </c>
      <c r="D1406" s="135" t="s">
        <v>8944</v>
      </c>
      <c r="E1406" s="119" t="s">
        <v>8526</v>
      </c>
      <c r="F1406" s="118" t="str">
        <f t="shared" si="561"/>
        <v>Electricity New Caledonia production (no data)</v>
      </c>
      <c r="G1406" s="118">
        <f t="shared" si="562"/>
        <v>0</v>
      </c>
      <c r="H1406" s="118">
        <f t="shared" si="563"/>
        <v>0</v>
      </c>
      <c r="I1406" s="118">
        <f t="shared" si="564"/>
        <v>0</v>
      </c>
      <c r="J1406" s="326">
        <f t="shared" si="565"/>
        <v>0</v>
      </c>
      <c r="K1406" s="118">
        <v>0</v>
      </c>
      <c r="L1406" s="118">
        <v>0</v>
      </c>
      <c r="M1406" s="118">
        <v>0</v>
      </c>
      <c r="N1406" s="118">
        <v>0</v>
      </c>
      <c r="O1406" s="118">
        <v>0</v>
      </c>
      <c r="P1406" s="118">
        <v>0</v>
      </c>
      <c r="Q1406" s="118">
        <v>0</v>
      </c>
      <c r="R1406" s="118">
        <v>0</v>
      </c>
      <c r="S1406" s="118">
        <v>0</v>
      </c>
      <c r="T1406" s="118">
        <v>0</v>
      </c>
      <c r="U1406" s="118">
        <v>0</v>
      </c>
      <c r="V1406" s="118">
        <v>0</v>
      </c>
      <c r="W1406" s="118">
        <v>0</v>
      </c>
      <c r="X1406" s="118">
        <v>0</v>
      </c>
      <c r="Y1406" s="41"/>
      <c r="Z1406" s="327">
        <f t="shared" si="566"/>
        <v>0</v>
      </c>
      <c r="AA1406" s="41"/>
      <c r="AB1406" s="111">
        <v>0</v>
      </c>
      <c r="AC1406" s="111">
        <v>0</v>
      </c>
      <c r="AD1406" s="111">
        <v>0</v>
      </c>
      <c r="AE1406" s="111">
        <v>0</v>
      </c>
      <c r="AF1406" s="111">
        <v>0</v>
      </c>
      <c r="AG1406" s="111">
        <v>0</v>
      </c>
      <c r="AH1406" s="111">
        <v>0</v>
      </c>
      <c r="AI1406" s="41"/>
      <c r="AJ1406" s="114">
        <v>0</v>
      </c>
      <c r="AK1406" s="114">
        <v>0</v>
      </c>
      <c r="AL1406" s="114">
        <v>0</v>
      </c>
      <c r="AM1406" s="114">
        <v>0</v>
      </c>
      <c r="AN1406" s="113">
        <f t="shared" si="567"/>
        <v>0</v>
      </c>
      <c r="AO1406" s="112">
        <f t="shared" si="568"/>
        <v>0</v>
      </c>
      <c r="AP1406" s="112">
        <f t="shared" si="569"/>
        <v>0</v>
      </c>
      <c r="AQ1406" s="329">
        <v>0</v>
      </c>
      <c r="AR1406" s="329">
        <v>0</v>
      </c>
      <c r="AS1406" s="329">
        <v>0</v>
      </c>
      <c r="AT1406" s="329">
        <v>0</v>
      </c>
      <c r="AU1406" s="329">
        <v>0</v>
      </c>
      <c r="AV1406" s="329">
        <v>0</v>
      </c>
      <c r="AW1406" s="329">
        <v>0</v>
      </c>
      <c r="AX1406" s="329">
        <v>0</v>
      </c>
      <c r="AY1406" s="329">
        <v>0</v>
      </c>
      <c r="AZ1406" s="329">
        <v>0</v>
      </c>
      <c r="BA1406" s="329">
        <v>0</v>
      </c>
      <c r="BB1406" s="329">
        <v>0</v>
      </c>
      <c r="BC1406" s="329">
        <v>0</v>
      </c>
      <c r="BD1406" s="329">
        <v>0</v>
      </c>
      <c r="BE1406" s="329">
        <v>0</v>
      </c>
      <c r="BF1406" s="329">
        <v>0</v>
      </c>
      <c r="BG1406" s="329">
        <v>0</v>
      </c>
      <c r="BH1406" s="329">
        <v>0</v>
      </c>
      <c r="BI1406" s="329">
        <v>0</v>
      </c>
      <c r="BJ1406" s="329">
        <v>0</v>
      </c>
      <c r="BK1406" s="329">
        <v>0</v>
      </c>
      <c r="BL1406" s="329">
        <v>0</v>
      </c>
      <c r="BM1406" s="41"/>
      <c r="BN1406" s="111">
        <v>0</v>
      </c>
      <c r="BO1406" s="111">
        <v>0</v>
      </c>
      <c r="BP1406" s="111">
        <v>0</v>
      </c>
      <c r="BQ1406" s="111">
        <v>0</v>
      </c>
      <c r="BR1406" s="111">
        <v>0</v>
      </c>
      <c r="BS1406" s="111">
        <v>0</v>
      </c>
      <c r="BT1406" s="111">
        <v>0</v>
      </c>
      <c r="BU1406" s="111">
        <v>0</v>
      </c>
      <c r="BV1406" s="111">
        <v>0</v>
      </c>
      <c r="BW1406" s="111">
        <v>0</v>
      </c>
      <c r="BX1406" s="111">
        <v>0</v>
      </c>
      <c r="BY1406" s="111">
        <v>0</v>
      </c>
      <c r="BZ1406" s="111">
        <v>0</v>
      </c>
      <c r="CA1406" s="111">
        <v>0</v>
      </c>
      <c r="CB1406" s="111">
        <v>0</v>
      </c>
      <c r="CC1406" s="111">
        <v>0</v>
      </c>
      <c r="CD1406" s="111">
        <v>0</v>
      </c>
      <c r="CE1406" s="154"/>
      <c r="CF1406" s="173"/>
      <c r="CG1406" s="170" t="s">
        <v>8546</v>
      </c>
      <c r="CK1406" s="346"/>
      <c r="CL1406" s="41"/>
      <c r="CM1406" s="41"/>
      <c r="CN1406" s="41"/>
      <c r="CO1406" s="41"/>
      <c r="CP1406" s="41"/>
      <c r="CQ1406" s="41"/>
      <c r="CR1406" s="41"/>
      <c r="CS1406" s="41"/>
      <c r="CT1406" s="41"/>
      <c r="CU1406" s="41"/>
      <c r="CV1406" s="41"/>
      <c r="CW1406" s="41"/>
    </row>
    <row r="1407" spans="1:101" ht="14.5" customHeight="1">
      <c r="A1407" s="41" t="s">
        <v>9142</v>
      </c>
      <c r="B1407" s="119" t="s">
        <v>8946</v>
      </c>
      <c r="C1407" s="120" t="str">
        <f t="shared" si="560"/>
        <v>B.044.01.227</v>
      </c>
      <c r="D1407" s="135" t="s">
        <v>8944</v>
      </c>
      <c r="E1407" s="119" t="s">
        <v>8526</v>
      </c>
      <c r="F1407" s="118" t="str">
        <f t="shared" si="561"/>
        <v>Electricity New Zealand production</v>
      </c>
      <c r="G1407" s="118">
        <f t="shared" si="562"/>
        <v>5.5063670199999998E-3</v>
      </c>
      <c r="H1407" s="118">
        <f t="shared" si="563"/>
        <v>5.9301554000000002E-4</v>
      </c>
      <c r="I1407" s="118">
        <f t="shared" si="564"/>
        <v>9.2820656000000004E-4</v>
      </c>
      <c r="J1407" s="326">
        <f t="shared" si="565"/>
        <v>1.4761021999999999E-4</v>
      </c>
      <c r="K1407" s="118">
        <v>3.8375346999999999E-3</v>
      </c>
      <c r="L1407" s="118">
        <v>4.5320054000000002E-4</v>
      </c>
      <c r="M1407" s="118">
        <v>4.7500602000000001E-4</v>
      </c>
      <c r="N1407" s="118">
        <v>3.9907047999999999E-4</v>
      </c>
      <c r="O1407" s="118">
        <v>1.9394506E-4</v>
      </c>
      <c r="P1407" s="118">
        <v>0</v>
      </c>
      <c r="Q1407" s="118">
        <v>0</v>
      </c>
      <c r="R1407" s="118">
        <v>0</v>
      </c>
      <c r="S1407" s="118">
        <v>1.4761021999999999E-4</v>
      </c>
      <c r="T1407" s="118">
        <v>0</v>
      </c>
      <c r="U1407" s="118">
        <v>0</v>
      </c>
      <c r="V1407" s="118">
        <v>0</v>
      </c>
      <c r="W1407" s="118">
        <v>0</v>
      </c>
      <c r="X1407" s="118">
        <v>0</v>
      </c>
      <c r="Y1407" s="41"/>
      <c r="Z1407" s="327">
        <f t="shared" si="566"/>
        <v>2.8853644360902254E-2</v>
      </c>
      <c r="AA1407" s="41"/>
      <c r="AB1407" s="111">
        <v>1.6108671999999999</v>
      </c>
      <c r="AC1407" s="111">
        <v>0.90004247000000004</v>
      </c>
      <c r="AD1407" s="111">
        <v>0</v>
      </c>
      <c r="AE1407" s="111">
        <v>0</v>
      </c>
      <c r="AF1407" s="111">
        <v>1.0979831000000001E-2</v>
      </c>
      <c r="AG1407" s="111">
        <v>8.1155271000000001E-2</v>
      </c>
      <c r="AH1407" s="111">
        <v>0.61868961</v>
      </c>
      <c r="AI1407" s="41"/>
      <c r="AJ1407" s="114">
        <v>7.5702330999999996E-4</v>
      </c>
      <c r="AK1407" s="114">
        <v>7.1091196000000001E-4</v>
      </c>
      <c r="AL1407" s="121">
        <v>2.8058535000000002E-5</v>
      </c>
      <c r="AM1407" s="121">
        <v>1.8052811000000001E-5</v>
      </c>
      <c r="AN1407" s="113">
        <f t="shared" si="567"/>
        <v>4.2620620911000002E-8</v>
      </c>
      <c r="AO1407" s="112">
        <f t="shared" si="568"/>
        <v>1.0376676990379998E-10</v>
      </c>
      <c r="AP1407" s="112">
        <f t="shared" si="569"/>
        <v>2.5284048889000002E-3</v>
      </c>
      <c r="AQ1407" s="328">
        <v>2.6776181999999999E-8</v>
      </c>
      <c r="AR1407" s="328">
        <v>8.0790204999999995E-11</v>
      </c>
      <c r="AS1407" s="328">
        <v>2.2073037999999999E-15</v>
      </c>
      <c r="AT1407" s="329">
        <v>0</v>
      </c>
      <c r="AU1407" s="329">
        <v>0</v>
      </c>
      <c r="AV1407" s="328">
        <v>5.9338910999999997E-11</v>
      </c>
      <c r="AW1407" s="328">
        <v>1.5785100000000001E-8</v>
      </c>
      <c r="AX1407" s="328">
        <v>8.4117795999999997E-12</v>
      </c>
      <c r="AY1407" s="328">
        <v>1.4562578000000001E-11</v>
      </c>
      <c r="AZ1407" s="329">
        <v>0</v>
      </c>
      <c r="BA1407" s="329">
        <v>0</v>
      </c>
      <c r="BB1407" s="329">
        <v>0</v>
      </c>
      <c r="BC1407" s="329">
        <v>0</v>
      </c>
      <c r="BD1407" s="329">
        <v>0</v>
      </c>
      <c r="BE1407" s="329">
        <v>0</v>
      </c>
      <c r="BF1407" s="329">
        <v>0</v>
      </c>
      <c r="BG1407" s="329">
        <v>0</v>
      </c>
      <c r="BH1407" s="328">
        <v>2.9792889E-6</v>
      </c>
      <c r="BI1407" s="329">
        <v>2.5254256000000002E-3</v>
      </c>
      <c r="BJ1407" s="329">
        <v>0</v>
      </c>
      <c r="BK1407" s="329">
        <v>0</v>
      </c>
      <c r="BL1407" s="329">
        <v>0</v>
      </c>
      <c r="BM1407" s="41"/>
      <c r="BN1407" s="122">
        <v>1.8183257000000001E-6</v>
      </c>
      <c r="BO1407" s="122">
        <v>1.1993480999999999E-7</v>
      </c>
      <c r="BP1407" s="122">
        <v>8.0451616999999998E-7</v>
      </c>
      <c r="BQ1407" s="111">
        <v>0</v>
      </c>
      <c r="BR1407" s="122">
        <v>2.4374452000000002E-7</v>
      </c>
      <c r="BS1407" s="122">
        <v>3.8414906999999997E-8</v>
      </c>
      <c r="BT1407" s="111">
        <v>0</v>
      </c>
      <c r="BU1407" s="122">
        <v>5.8305561000000002E-8</v>
      </c>
      <c r="BV1407" s="111">
        <v>0</v>
      </c>
      <c r="BW1407" s="111">
        <v>0</v>
      </c>
      <c r="BX1407" s="111">
        <v>0</v>
      </c>
      <c r="BY1407" s="111">
        <v>0</v>
      </c>
      <c r="BZ1407" s="111">
        <v>0</v>
      </c>
      <c r="CA1407" s="122">
        <v>8.0575073999999996E-8</v>
      </c>
      <c r="CB1407" s="122">
        <v>4.0164301E-7</v>
      </c>
      <c r="CC1407" s="122">
        <v>7.1191656000000003E-8</v>
      </c>
      <c r="CD1407" s="111">
        <v>0</v>
      </c>
      <c r="CE1407" s="154"/>
      <c r="CF1407" s="173"/>
      <c r="CG1407" s="170" t="s">
        <v>8546</v>
      </c>
      <c r="CK1407" s="346"/>
      <c r="CL1407" s="41"/>
      <c r="CM1407" s="41"/>
      <c r="CN1407" s="41"/>
      <c r="CO1407" s="41"/>
      <c r="CP1407" s="41"/>
      <c r="CQ1407" s="41"/>
      <c r="CR1407" s="41"/>
      <c r="CS1407" s="41"/>
      <c r="CT1407" s="41"/>
      <c r="CU1407" s="41"/>
      <c r="CV1407" s="41"/>
      <c r="CW1407" s="41"/>
    </row>
    <row r="1408" spans="1:101" ht="14.5" customHeight="1">
      <c r="A1408" s="41" t="s">
        <v>9139</v>
      </c>
      <c r="B1408" s="119" t="s">
        <v>8946</v>
      </c>
      <c r="C1408" s="120" t="str">
        <f t="shared" si="560"/>
        <v>B.044.01.228</v>
      </c>
      <c r="D1408" s="135" t="s">
        <v>8944</v>
      </c>
      <c r="E1408" s="119" t="s">
        <v>8526</v>
      </c>
      <c r="F1408" s="118" t="str">
        <f t="shared" si="561"/>
        <v>Electricity Nicaragua production</v>
      </c>
      <c r="G1408" s="118">
        <f t="shared" si="562"/>
        <v>1.8757880931999999E-2</v>
      </c>
      <c r="H1408" s="118">
        <f t="shared" si="563"/>
        <v>1.30903458E-3</v>
      </c>
      <c r="I1408" s="118">
        <f t="shared" si="564"/>
        <v>3.9503017200000004E-3</v>
      </c>
      <c r="J1408" s="326">
        <f t="shared" si="565"/>
        <v>7.5423631999999995E-5</v>
      </c>
      <c r="K1408" s="118">
        <v>1.3423121E-2</v>
      </c>
      <c r="L1408" s="118">
        <v>3.1027932E-3</v>
      </c>
      <c r="M1408" s="118">
        <v>8.4750851999999995E-4</v>
      </c>
      <c r="N1408" s="118">
        <v>7.1202386999999999E-4</v>
      </c>
      <c r="O1408" s="118">
        <v>5.9701071000000001E-4</v>
      </c>
      <c r="P1408" s="118">
        <v>0</v>
      </c>
      <c r="Q1408" s="118">
        <v>0</v>
      </c>
      <c r="R1408" s="118">
        <v>0</v>
      </c>
      <c r="S1408" s="330">
        <v>7.5423631999999995E-5</v>
      </c>
      <c r="T1408" s="118">
        <v>0</v>
      </c>
      <c r="U1408" s="118">
        <v>0</v>
      </c>
      <c r="V1408" s="118">
        <v>0</v>
      </c>
      <c r="W1408" s="118">
        <v>0</v>
      </c>
      <c r="X1408" s="118">
        <v>0</v>
      </c>
      <c r="Y1408" s="41"/>
      <c r="Z1408" s="327">
        <f t="shared" si="566"/>
        <v>0.10092572180451127</v>
      </c>
      <c r="AA1408" s="41"/>
      <c r="AB1408" s="111">
        <v>2.3208666999999998</v>
      </c>
      <c r="AC1408" s="111">
        <v>1.9230038</v>
      </c>
      <c r="AD1408" s="111">
        <v>0</v>
      </c>
      <c r="AE1408" s="111">
        <v>0</v>
      </c>
      <c r="AF1408" s="111">
        <v>0.11822212</v>
      </c>
      <c r="AG1408" s="111">
        <v>0.15005114999999999</v>
      </c>
      <c r="AH1408" s="111">
        <v>0.12958963000000001</v>
      </c>
      <c r="AI1408" s="41"/>
      <c r="AJ1408" s="114">
        <v>2.989444E-3</v>
      </c>
      <c r="AK1408" s="114">
        <v>2.7944036999999998E-3</v>
      </c>
      <c r="AL1408" s="114">
        <v>1.0062211999999999E-4</v>
      </c>
      <c r="AM1408" s="121">
        <v>9.4418153999999998E-5</v>
      </c>
      <c r="AN1408" s="113">
        <f t="shared" si="567"/>
        <v>1.6753019783000001E-7</v>
      </c>
      <c r="AO1408" s="112">
        <f t="shared" si="568"/>
        <v>3.7212320981770003E-10</v>
      </c>
      <c r="AP1408" s="112">
        <f t="shared" si="569"/>
        <v>1.3223831311799999E-2</v>
      </c>
      <c r="AQ1408" s="328">
        <v>9.3659069999999994E-8</v>
      </c>
      <c r="AR1408" s="328">
        <v>2.8259202000000001E-10</v>
      </c>
      <c r="AS1408" s="328">
        <v>7.7208177000000003E-15</v>
      </c>
      <c r="AT1408" s="329">
        <v>0</v>
      </c>
      <c r="AU1408" s="329">
        <v>0</v>
      </c>
      <c r="AV1408" s="328">
        <v>1.0587283E-10</v>
      </c>
      <c r="AW1408" s="328">
        <v>7.3765254999999998E-8</v>
      </c>
      <c r="AX1408" s="328">
        <v>1.5008346E-11</v>
      </c>
      <c r="AY1408" s="328">
        <v>7.4515123000000001E-11</v>
      </c>
      <c r="AZ1408" s="329">
        <v>0</v>
      </c>
      <c r="BA1408" s="329">
        <v>0</v>
      </c>
      <c r="BB1408" s="329">
        <v>0</v>
      </c>
      <c r="BC1408" s="329">
        <v>0</v>
      </c>
      <c r="BD1408" s="329">
        <v>0</v>
      </c>
      <c r="BE1408" s="329">
        <v>0</v>
      </c>
      <c r="BF1408" s="329">
        <v>0</v>
      </c>
      <c r="BG1408" s="329">
        <v>0</v>
      </c>
      <c r="BH1408" s="328">
        <v>1.5223118E-6</v>
      </c>
      <c r="BI1408" s="329">
        <v>1.3222309E-2</v>
      </c>
      <c r="BJ1408" s="329">
        <v>0</v>
      </c>
      <c r="BK1408" s="329">
        <v>0</v>
      </c>
      <c r="BL1408" s="329">
        <v>0</v>
      </c>
      <c r="BM1408" s="41"/>
      <c r="BN1408" s="122">
        <v>6.3696785999999996E-6</v>
      </c>
      <c r="BO1408" s="122">
        <v>5.4858599999999996E-7</v>
      </c>
      <c r="BP1408" s="122">
        <v>2.8140768999999999E-6</v>
      </c>
      <c r="BQ1408" s="111">
        <v>0</v>
      </c>
      <c r="BR1408" s="122">
        <v>9.3515073999999999E-7</v>
      </c>
      <c r="BS1408" s="122">
        <v>6.8540100999999999E-8</v>
      </c>
      <c r="BT1408" s="111">
        <v>0</v>
      </c>
      <c r="BU1408" s="122">
        <v>1.0402912E-7</v>
      </c>
      <c r="BV1408" s="111">
        <v>0</v>
      </c>
      <c r="BW1408" s="111">
        <v>0</v>
      </c>
      <c r="BX1408" s="111">
        <v>0</v>
      </c>
      <c r="BY1408" s="111">
        <v>0</v>
      </c>
      <c r="BZ1408" s="111">
        <v>0</v>
      </c>
      <c r="CA1408" s="122">
        <v>1.6548231000000001E-7</v>
      </c>
      <c r="CB1408" s="122">
        <v>1.6974369000000001E-6</v>
      </c>
      <c r="CC1408" s="122">
        <v>3.6376432E-8</v>
      </c>
      <c r="CD1408" s="111">
        <v>0</v>
      </c>
      <c r="CE1408" s="154"/>
      <c r="CF1408" s="173"/>
      <c r="CG1408" s="170" t="s">
        <v>8546</v>
      </c>
      <c r="CK1408" s="346"/>
      <c r="CL1408" s="41"/>
      <c r="CM1408" s="41"/>
      <c r="CN1408" s="41"/>
      <c r="CO1408" s="41"/>
      <c r="CP1408" s="41"/>
      <c r="CQ1408" s="41"/>
      <c r="CR1408" s="41"/>
      <c r="CS1408" s="41"/>
      <c r="CT1408" s="41"/>
      <c r="CU1408" s="41"/>
      <c r="CV1408" s="41"/>
      <c r="CW1408" s="41"/>
    </row>
    <row r="1409" spans="1:101" ht="14.5" customHeight="1">
      <c r="A1409" s="41" t="s">
        <v>9136</v>
      </c>
      <c r="B1409" s="119" t="s">
        <v>8946</v>
      </c>
      <c r="C1409" s="120" t="str">
        <f t="shared" ref="C1409:C1472" si="570">MID(A1409,1,12)</f>
        <v>B.044.01.229</v>
      </c>
      <c r="D1409" s="135" t="s">
        <v>8944</v>
      </c>
      <c r="E1409" s="119" t="s">
        <v>8526</v>
      </c>
      <c r="F1409" s="118" t="str">
        <f t="shared" ref="F1409:F1472" si="571">MID(A1409, 21,85)</f>
        <v>Electricity Niger production</v>
      </c>
      <c r="G1409" s="118">
        <f t="shared" ref="G1409:G1472" si="572">H1409+I1409+J1409+K1409</f>
        <v>3.6964633140000001E-2</v>
      </c>
      <c r="H1409" s="118">
        <f t="shared" ref="H1409:H1472" si="573">N1409+O1409+P1409+Q1409</f>
        <v>2.5472013999999999E-3</v>
      </c>
      <c r="I1409" s="118">
        <f t="shared" ref="I1409:I1472" si="574">L1409+M1409+R1409</f>
        <v>7.7687099999999999E-3</v>
      </c>
      <c r="J1409" s="326">
        <f t="shared" ref="J1409:J1472" si="575">S1409+IF(T1409="x",0,T1409)+IF(U1409="x",0,U1409)+IF(V1409="x",0,V1409)+W1409+X1409</f>
        <v>1.3339374000000001E-4</v>
      </c>
      <c r="K1409" s="118">
        <v>2.6515328000000001E-2</v>
      </c>
      <c r="L1409" s="118">
        <v>6.1270960000000003E-3</v>
      </c>
      <c r="M1409" s="118">
        <v>1.641614E-3</v>
      </c>
      <c r="N1409" s="118">
        <v>1.3791818E-3</v>
      </c>
      <c r="O1409" s="118">
        <v>1.1680195999999999E-3</v>
      </c>
      <c r="P1409" s="118">
        <v>0</v>
      </c>
      <c r="Q1409" s="118">
        <v>0</v>
      </c>
      <c r="R1409" s="118">
        <v>0</v>
      </c>
      <c r="S1409" s="118">
        <v>1.3339374000000001E-4</v>
      </c>
      <c r="T1409" s="118">
        <v>0</v>
      </c>
      <c r="U1409" s="118">
        <v>0</v>
      </c>
      <c r="V1409" s="118">
        <v>0</v>
      </c>
      <c r="W1409" s="118">
        <v>0</v>
      </c>
      <c r="X1409" s="118">
        <v>0</v>
      </c>
      <c r="Y1409" s="41"/>
      <c r="Z1409" s="327">
        <f t="shared" ref="Z1409:Z1472" si="576">K1409/0.133</f>
        <v>0.19936336842105262</v>
      </c>
      <c r="AA1409" s="41"/>
      <c r="AB1409" s="111">
        <v>2.8719948</v>
      </c>
      <c r="AC1409" s="111">
        <v>2.7550357999999999</v>
      </c>
      <c r="AD1409" s="111">
        <v>0</v>
      </c>
      <c r="AE1409" s="111">
        <v>0</v>
      </c>
      <c r="AF1409" s="111">
        <v>0</v>
      </c>
      <c r="AG1409" s="111">
        <v>0.11695907</v>
      </c>
      <c r="AH1409" s="111">
        <v>0</v>
      </c>
      <c r="AI1409" s="41"/>
      <c r="AJ1409" s="114">
        <v>5.8946833999999997E-3</v>
      </c>
      <c r="AK1409" s="114">
        <v>5.5111413999999999E-3</v>
      </c>
      <c r="AL1409" s="114">
        <v>1.9850445999999999E-4</v>
      </c>
      <c r="AM1409" s="114">
        <v>1.8503755000000001E-4</v>
      </c>
      <c r="AN1409" s="113">
        <f t="shared" ref="AN1409:AN1472" si="577">AQ1409+AT1409+AU1409+AV1409+AW1409+BE1409+BF1409+BJ1409</f>
        <v>3.3040415441999999E-7</v>
      </c>
      <c r="AO1409" s="112">
        <f t="shared" ref="AO1409:AO1472" si="578">AR1409+AS1409+AX1409+AY1409+AZ1409+BA1409+BB1409+BC1409+BD1409+BG1409+BK1409+BL1409</f>
        <v>7.3411412129699998E-10</v>
      </c>
      <c r="AP1409" s="112">
        <f t="shared" ref="AP1409:AP1472" si="579">BH1409+BI1409</f>
        <v>2.5915623350699999E-2</v>
      </c>
      <c r="AQ1409" s="328">
        <v>1.850092E-7</v>
      </c>
      <c r="AR1409" s="328">
        <v>5.5821742000000005E-10</v>
      </c>
      <c r="AS1409" s="328">
        <v>1.5251297000000001E-14</v>
      </c>
      <c r="AT1409" s="329">
        <v>0</v>
      </c>
      <c r="AU1409" s="329">
        <v>0</v>
      </c>
      <c r="AV1409" s="328">
        <v>2.0507441999999999E-10</v>
      </c>
      <c r="AW1409" s="328">
        <v>1.4518988000000001E-7</v>
      </c>
      <c r="AX1409" s="328">
        <v>2.9070989999999999E-11</v>
      </c>
      <c r="AY1409" s="328">
        <v>1.4681045999999999E-10</v>
      </c>
      <c r="AZ1409" s="329">
        <v>0</v>
      </c>
      <c r="BA1409" s="329">
        <v>0</v>
      </c>
      <c r="BB1409" s="329">
        <v>0</v>
      </c>
      <c r="BC1409" s="329">
        <v>0</v>
      </c>
      <c r="BD1409" s="329">
        <v>0</v>
      </c>
      <c r="BE1409" s="329">
        <v>0</v>
      </c>
      <c r="BF1409" s="329">
        <v>0</v>
      </c>
      <c r="BG1409" s="329">
        <v>0</v>
      </c>
      <c r="BH1409" s="328">
        <v>2.6923507000000001E-6</v>
      </c>
      <c r="BI1409" s="329">
        <v>2.5912931E-2</v>
      </c>
      <c r="BJ1409" s="329">
        <v>0</v>
      </c>
      <c r="BK1409" s="329">
        <v>0</v>
      </c>
      <c r="BL1409" s="329">
        <v>0</v>
      </c>
      <c r="BM1409" s="41"/>
      <c r="BN1409" s="122">
        <v>1.2521147E-5</v>
      </c>
      <c r="BO1409" s="122">
        <v>1.0796718E-6</v>
      </c>
      <c r="BP1409" s="122">
        <v>5.5587795999999997E-6</v>
      </c>
      <c r="BQ1409" s="111">
        <v>0</v>
      </c>
      <c r="BR1409" s="122">
        <v>1.8358328E-6</v>
      </c>
      <c r="BS1409" s="122">
        <v>1.3276135999999999E-7</v>
      </c>
      <c r="BT1409" s="111">
        <v>0</v>
      </c>
      <c r="BU1409" s="122">
        <v>2.0150317999999999E-7</v>
      </c>
      <c r="BV1409" s="111">
        <v>0</v>
      </c>
      <c r="BW1409" s="111">
        <v>0</v>
      </c>
      <c r="BX1409" s="111">
        <v>0</v>
      </c>
      <c r="BY1409" s="111">
        <v>0</v>
      </c>
      <c r="BZ1409" s="111">
        <v>0</v>
      </c>
      <c r="CA1409" s="122">
        <v>3.2164515999999999E-7</v>
      </c>
      <c r="CB1409" s="122">
        <v>3.3266175999999999E-6</v>
      </c>
      <c r="CC1409" s="122">
        <v>6.4335118999999995E-8</v>
      </c>
      <c r="CD1409" s="111">
        <v>0</v>
      </c>
      <c r="CE1409" s="154"/>
      <c r="CF1409" s="173"/>
      <c r="CG1409" s="170" t="s">
        <v>8546</v>
      </c>
      <c r="CK1409" s="346"/>
      <c r="CL1409" s="41"/>
      <c r="CM1409" s="41"/>
      <c r="CN1409" s="41"/>
      <c r="CO1409" s="41"/>
      <c r="CP1409" s="41"/>
      <c r="CQ1409" s="41"/>
      <c r="CR1409" s="41"/>
      <c r="CS1409" s="41"/>
      <c r="CT1409" s="41"/>
      <c r="CU1409" s="41"/>
      <c r="CV1409" s="41"/>
      <c r="CW1409" s="41"/>
    </row>
    <row r="1410" spans="1:101" ht="14.5" customHeight="1">
      <c r="A1410" s="41" t="s">
        <v>9133</v>
      </c>
      <c r="B1410" s="119" t="s">
        <v>8946</v>
      </c>
      <c r="C1410" s="120" t="str">
        <f t="shared" si="570"/>
        <v>B.044.01.230</v>
      </c>
      <c r="D1410" s="135" t="s">
        <v>8944</v>
      </c>
      <c r="E1410" s="119" t="s">
        <v>8526</v>
      </c>
      <c r="F1410" s="118" t="str">
        <f t="shared" si="571"/>
        <v>Electricity Nigeria production</v>
      </c>
      <c r="G1410" s="118">
        <f t="shared" si="572"/>
        <v>2.5644246784999998E-2</v>
      </c>
      <c r="H1410" s="118">
        <f t="shared" si="573"/>
        <v>2.8858268199999999E-3</v>
      </c>
      <c r="I1410" s="118">
        <f t="shared" si="574"/>
        <v>4.2983077999999997E-3</v>
      </c>
      <c r="J1410" s="326">
        <f t="shared" si="575"/>
        <v>5.7323164999999998E-5</v>
      </c>
      <c r="K1410" s="118">
        <v>1.8402788999999999E-2</v>
      </c>
      <c r="L1410" s="118">
        <v>2.0031796000000001E-3</v>
      </c>
      <c r="M1410" s="118">
        <v>2.2951282000000001E-3</v>
      </c>
      <c r="N1410" s="118">
        <v>1.9282238E-3</v>
      </c>
      <c r="O1410" s="118">
        <v>9.5760302000000004E-4</v>
      </c>
      <c r="P1410" s="118">
        <v>0</v>
      </c>
      <c r="Q1410" s="118">
        <v>0</v>
      </c>
      <c r="R1410" s="118">
        <v>0</v>
      </c>
      <c r="S1410" s="330">
        <v>5.7323164999999998E-5</v>
      </c>
      <c r="T1410" s="118">
        <v>0</v>
      </c>
      <c r="U1410" s="118">
        <v>0</v>
      </c>
      <c r="V1410" s="118">
        <v>0</v>
      </c>
      <c r="W1410" s="118">
        <v>0</v>
      </c>
      <c r="X1410" s="118">
        <v>0</v>
      </c>
      <c r="Y1410" s="41"/>
      <c r="Z1410" s="327">
        <f t="shared" si="576"/>
        <v>0.13836683458646615</v>
      </c>
      <c r="AA1410" s="41"/>
      <c r="AB1410" s="111">
        <v>1.9998265</v>
      </c>
      <c r="AC1410" s="111">
        <v>1.7102708</v>
      </c>
      <c r="AD1410" s="111">
        <v>0</v>
      </c>
      <c r="AE1410" s="111">
        <v>0</v>
      </c>
      <c r="AF1410" s="111">
        <v>6.5584523999999997E-4</v>
      </c>
      <c r="AG1410" s="111">
        <v>1.6396131999999999E-3</v>
      </c>
      <c r="AH1410" s="111">
        <v>0.28726021000000002</v>
      </c>
      <c r="AI1410" s="41"/>
      <c r="AJ1410" s="114">
        <v>3.585853E-3</v>
      </c>
      <c r="AK1410" s="114">
        <v>3.3675975000000001E-3</v>
      </c>
      <c r="AL1410" s="114">
        <v>1.3371219E-4</v>
      </c>
      <c r="AM1410" s="121">
        <v>8.4543319000000006E-5</v>
      </c>
      <c r="AN1410" s="113">
        <f t="shared" si="577"/>
        <v>2.0189433300999998E-7</v>
      </c>
      <c r="AO1410" s="112">
        <f t="shared" si="578"/>
        <v>4.9449773006299996E-10</v>
      </c>
      <c r="AP1410" s="112">
        <f t="shared" si="579"/>
        <v>1.18408009813E-2</v>
      </c>
      <c r="AQ1410" s="328">
        <v>1.2840442E-7</v>
      </c>
      <c r="AR1410" s="328">
        <v>3.8742713000000001E-10</v>
      </c>
      <c r="AS1410" s="328">
        <v>1.0585063E-14</v>
      </c>
      <c r="AT1410" s="329">
        <v>0</v>
      </c>
      <c r="AU1410" s="329">
        <v>0</v>
      </c>
      <c r="AV1410" s="328">
        <v>2.8671301E-10</v>
      </c>
      <c r="AW1410" s="328">
        <v>7.3203199999999995E-8</v>
      </c>
      <c r="AX1410" s="328">
        <v>4.0643932999999997E-11</v>
      </c>
      <c r="AY1410" s="328">
        <v>6.6416082000000002E-11</v>
      </c>
      <c r="AZ1410" s="329">
        <v>0</v>
      </c>
      <c r="BA1410" s="329">
        <v>0</v>
      </c>
      <c r="BB1410" s="329">
        <v>0</v>
      </c>
      <c r="BC1410" s="329">
        <v>0</v>
      </c>
      <c r="BD1410" s="329">
        <v>0</v>
      </c>
      <c r="BE1410" s="329">
        <v>0</v>
      </c>
      <c r="BF1410" s="329">
        <v>0</v>
      </c>
      <c r="BG1410" s="329">
        <v>0</v>
      </c>
      <c r="BH1410" s="328">
        <v>1.1569813E-6</v>
      </c>
      <c r="BI1410" s="329">
        <v>1.1839644E-2</v>
      </c>
      <c r="BJ1410" s="329">
        <v>0</v>
      </c>
      <c r="BK1410" s="329">
        <v>0</v>
      </c>
      <c r="BL1410" s="329">
        <v>0</v>
      </c>
      <c r="BM1410" s="41"/>
      <c r="BN1410" s="122">
        <v>8.4426486000000004E-6</v>
      </c>
      <c r="BO1410" s="122">
        <v>5.5228630999999999E-7</v>
      </c>
      <c r="BP1410" s="122">
        <v>3.8580343999999996E-6</v>
      </c>
      <c r="BQ1410" s="111">
        <v>0</v>
      </c>
      <c r="BR1410" s="122">
        <v>1.1736559999999999E-6</v>
      </c>
      <c r="BS1410" s="122">
        <v>1.8561267E-7</v>
      </c>
      <c r="BT1410" s="111">
        <v>0</v>
      </c>
      <c r="BU1410" s="122">
        <v>2.8172009000000002E-7</v>
      </c>
      <c r="BV1410" s="111">
        <v>0</v>
      </c>
      <c r="BW1410" s="111">
        <v>0</v>
      </c>
      <c r="BX1410" s="111">
        <v>0</v>
      </c>
      <c r="BY1410" s="111">
        <v>0</v>
      </c>
      <c r="BZ1410" s="111">
        <v>0</v>
      </c>
      <c r="CA1410" s="122">
        <v>3.8755514999999999E-7</v>
      </c>
      <c r="CB1410" s="122">
        <v>1.9761374000000002E-6</v>
      </c>
      <c r="CC1410" s="122">
        <v>2.764667E-8</v>
      </c>
      <c r="CD1410" s="111">
        <v>0</v>
      </c>
      <c r="CE1410" s="154"/>
      <c r="CF1410" s="173"/>
      <c r="CG1410" s="170" t="s">
        <v>8546</v>
      </c>
      <c r="CK1410" s="346"/>
      <c r="CL1410" s="41"/>
      <c r="CM1410" s="41"/>
      <c r="CN1410" s="41"/>
      <c r="CO1410" s="41"/>
      <c r="CP1410" s="41"/>
      <c r="CQ1410" s="41"/>
      <c r="CR1410" s="41"/>
      <c r="CS1410" s="41"/>
      <c r="CT1410" s="41"/>
      <c r="CU1410" s="41"/>
      <c r="CV1410" s="41"/>
      <c r="CW1410" s="41"/>
    </row>
    <row r="1411" spans="1:101" ht="14.5" customHeight="1">
      <c r="A1411" s="41" t="s">
        <v>9130</v>
      </c>
      <c r="B1411" s="119" t="s">
        <v>8946</v>
      </c>
      <c r="C1411" s="120" t="str">
        <f t="shared" si="570"/>
        <v>B.044.01.231</v>
      </c>
      <c r="D1411" s="135" t="s">
        <v>8944</v>
      </c>
      <c r="E1411" s="119" t="s">
        <v>8526</v>
      </c>
      <c r="F1411" s="118" t="str">
        <f t="shared" si="571"/>
        <v>Electricity North Korea production</v>
      </c>
      <c r="G1411" s="118">
        <f t="shared" si="572"/>
        <v>8.3561347700000007E-3</v>
      </c>
      <c r="H1411" s="118">
        <f t="shared" si="573"/>
        <v>6.7757031000000001E-4</v>
      </c>
      <c r="I1411" s="118">
        <f t="shared" si="574"/>
        <v>9.6266514000000001E-4</v>
      </c>
      <c r="J1411" s="326">
        <f t="shared" si="575"/>
        <v>1.7041041999999999E-4</v>
      </c>
      <c r="K1411" s="118">
        <v>6.5454889000000002E-3</v>
      </c>
      <c r="L1411" s="118">
        <v>4.6677597999999999E-4</v>
      </c>
      <c r="M1411" s="118">
        <v>4.9588916000000002E-4</v>
      </c>
      <c r="N1411" s="118">
        <v>4.1661519000000001E-4</v>
      </c>
      <c r="O1411" s="118">
        <v>2.6095512000000001E-4</v>
      </c>
      <c r="P1411" s="118">
        <v>0</v>
      </c>
      <c r="Q1411" s="118">
        <v>0</v>
      </c>
      <c r="R1411" s="118">
        <v>0</v>
      </c>
      <c r="S1411" s="118">
        <v>1.7041041999999999E-4</v>
      </c>
      <c r="T1411" s="118">
        <v>0</v>
      </c>
      <c r="U1411" s="118">
        <v>0</v>
      </c>
      <c r="V1411" s="118">
        <v>0</v>
      </c>
      <c r="W1411" s="118">
        <v>0</v>
      </c>
      <c r="X1411" s="118">
        <v>0</v>
      </c>
      <c r="Y1411" s="41"/>
      <c r="Z1411" s="327">
        <f t="shared" si="576"/>
        <v>4.9214202255639099E-2</v>
      </c>
      <c r="AA1411" s="41"/>
      <c r="AB1411" s="111">
        <v>1.4066654000000001</v>
      </c>
      <c r="AC1411" s="111">
        <v>0.53105077999999994</v>
      </c>
      <c r="AD1411" s="111">
        <v>0</v>
      </c>
      <c r="AE1411" s="111">
        <v>0</v>
      </c>
      <c r="AF1411" s="111">
        <v>0</v>
      </c>
      <c r="AG1411" s="111">
        <v>1.4569295E-3</v>
      </c>
      <c r="AH1411" s="111">
        <v>0.87415768000000005</v>
      </c>
      <c r="AI1411" s="41"/>
      <c r="AJ1411" s="114">
        <v>1.1012708E-3</v>
      </c>
      <c r="AK1411" s="114">
        <v>1.0510711E-3</v>
      </c>
      <c r="AL1411" s="121">
        <v>4.3711139000000002E-5</v>
      </c>
      <c r="AM1411" s="121">
        <v>6.4885079000000001E-6</v>
      </c>
      <c r="AN1411" s="113">
        <f t="shared" si="577"/>
        <v>6.3013857682999996E-8</v>
      </c>
      <c r="AO1411" s="112">
        <f t="shared" si="578"/>
        <v>1.6165362548649999E-10</v>
      </c>
      <c r="AP1411" s="112">
        <f t="shared" si="579"/>
        <v>9.0875461630000008E-4</v>
      </c>
      <c r="AQ1411" s="328">
        <v>4.5670780000000002E-8</v>
      </c>
      <c r="AR1411" s="328">
        <v>1.3779976999999999E-10</v>
      </c>
      <c r="AS1411" s="328">
        <v>3.7648865000000002E-15</v>
      </c>
      <c r="AT1411" s="329">
        <v>0</v>
      </c>
      <c r="AU1411" s="329">
        <v>0</v>
      </c>
      <c r="AV1411" s="328">
        <v>6.1947683000000003E-11</v>
      </c>
      <c r="AW1411" s="328">
        <v>1.7281129999999999E-8</v>
      </c>
      <c r="AX1411" s="328">
        <v>8.7815946000000006E-12</v>
      </c>
      <c r="AY1411" s="328">
        <v>1.5068496E-11</v>
      </c>
      <c r="AZ1411" s="329">
        <v>0</v>
      </c>
      <c r="BA1411" s="329">
        <v>0</v>
      </c>
      <c r="BB1411" s="329">
        <v>0</v>
      </c>
      <c r="BC1411" s="329">
        <v>0</v>
      </c>
      <c r="BD1411" s="329">
        <v>0</v>
      </c>
      <c r="BE1411" s="329">
        <v>0</v>
      </c>
      <c r="BF1411" s="329">
        <v>0</v>
      </c>
      <c r="BG1411" s="329">
        <v>0</v>
      </c>
      <c r="BH1411" s="328">
        <v>3.4394762999999999E-6</v>
      </c>
      <c r="BI1411" s="329">
        <v>9.0531514000000005E-4</v>
      </c>
      <c r="BJ1411" s="329">
        <v>0</v>
      </c>
      <c r="BK1411" s="329">
        <v>0</v>
      </c>
      <c r="BL1411" s="329">
        <v>0</v>
      </c>
      <c r="BM1411" s="41"/>
      <c r="BN1411" s="122">
        <v>2.7171011999999999E-6</v>
      </c>
      <c r="BO1411" s="122">
        <v>1.2428163000000001E-7</v>
      </c>
      <c r="BP1411" s="122">
        <v>1.3722226E-6</v>
      </c>
      <c r="BQ1411" s="111">
        <v>0</v>
      </c>
      <c r="BR1411" s="122">
        <v>3.0604512999999998E-7</v>
      </c>
      <c r="BS1411" s="122">
        <v>4.0103776999999998E-8</v>
      </c>
      <c r="BT1411" s="111">
        <v>0</v>
      </c>
      <c r="BU1411" s="122">
        <v>6.0868903000000006E-8</v>
      </c>
      <c r="BV1411" s="111">
        <v>0</v>
      </c>
      <c r="BW1411" s="111">
        <v>0</v>
      </c>
      <c r="BX1411" s="111">
        <v>0</v>
      </c>
      <c r="BY1411" s="111">
        <v>0</v>
      </c>
      <c r="BZ1411" s="111">
        <v>0</v>
      </c>
      <c r="CA1411" s="122">
        <v>8.4057364000000006E-8</v>
      </c>
      <c r="CB1411" s="122">
        <v>6.4733377000000003E-7</v>
      </c>
      <c r="CC1411" s="122">
        <v>8.2188072999999995E-8</v>
      </c>
      <c r="CD1411" s="111">
        <v>0</v>
      </c>
      <c r="CF1411" s="173"/>
      <c r="CG1411" s="170" t="s">
        <v>8546</v>
      </c>
      <c r="CK1411" s="346"/>
      <c r="CL1411" s="41"/>
      <c r="CM1411" s="41"/>
      <c r="CN1411" s="41"/>
      <c r="CO1411" s="41"/>
      <c r="CP1411" s="41"/>
      <c r="CQ1411" s="41"/>
      <c r="CR1411" s="41"/>
      <c r="CS1411" s="41"/>
      <c r="CT1411" s="41"/>
      <c r="CU1411" s="41"/>
      <c r="CV1411" s="41"/>
      <c r="CW1411" s="41"/>
    </row>
    <row r="1412" spans="1:101" ht="14.5" customHeight="1">
      <c r="A1412" s="41" t="s">
        <v>9127</v>
      </c>
      <c r="B1412" s="119" t="s">
        <v>8946</v>
      </c>
      <c r="C1412" s="120" t="str">
        <f t="shared" si="570"/>
        <v>B.044.01.232</v>
      </c>
      <c r="D1412" s="135" t="s">
        <v>8944</v>
      </c>
      <c r="E1412" s="119" t="s">
        <v>8526</v>
      </c>
      <c r="F1412" s="118" t="str">
        <f t="shared" si="571"/>
        <v>Electricity North Macedonia production</v>
      </c>
      <c r="G1412" s="118">
        <f t="shared" si="572"/>
        <v>3.1542434997000005E-2</v>
      </c>
      <c r="H1412" s="118">
        <f t="shared" si="573"/>
        <v>2.7863620000000001E-3</v>
      </c>
      <c r="I1412" s="118">
        <f t="shared" si="574"/>
        <v>4.1329586000000001E-3</v>
      </c>
      <c r="J1412" s="326">
        <f t="shared" si="575"/>
        <v>6.0265396999999999E-5</v>
      </c>
      <c r="K1412" s="118">
        <v>2.4562849000000001E-2</v>
      </c>
      <c r="L1412" s="118">
        <v>2.0761358000000001E-3</v>
      </c>
      <c r="M1412" s="118">
        <v>2.0568228000000001E-3</v>
      </c>
      <c r="N1412" s="118">
        <v>1.7280144000000001E-3</v>
      </c>
      <c r="O1412" s="118">
        <v>1.0583476000000001E-3</v>
      </c>
      <c r="P1412" s="118">
        <v>0</v>
      </c>
      <c r="Q1412" s="118">
        <v>0</v>
      </c>
      <c r="R1412" s="118">
        <v>0</v>
      </c>
      <c r="S1412" s="330">
        <v>6.0265396999999999E-5</v>
      </c>
      <c r="T1412" s="118">
        <v>0</v>
      </c>
      <c r="U1412" s="118">
        <v>0</v>
      </c>
      <c r="V1412" s="118">
        <v>0</v>
      </c>
      <c r="W1412" s="118">
        <v>0</v>
      </c>
      <c r="X1412" s="118">
        <v>0</v>
      </c>
      <c r="Y1412" s="41"/>
      <c r="Z1412" s="327">
        <f t="shared" si="576"/>
        <v>0.18468307518796992</v>
      </c>
      <c r="AA1412" s="41"/>
      <c r="AB1412" s="111">
        <v>2.4024130000000001</v>
      </c>
      <c r="AC1412" s="111">
        <v>2.1162898999999999</v>
      </c>
      <c r="AD1412" s="111">
        <v>0</v>
      </c>
      <c r="AE1412" s="111">
        <v>0</v>
      </c>
      <c r="AF1412" s="111">
        <v>7.5295537000000003E-3</v>
      </c>
      <c r="AG1412" s="111">
        <v>2.5600483E-2</v>
      </c>
      <c r="AH1412" s="111">
        <v>0.25299301000000002</v>
      </c>
      <c r="AI1412" s="41"/>
      <c r="AJ1412" s="114">
        <v>4.3112182000000004E-3</v>
      </c>
      <c r="AK1412" s="114">
        <v>4.0947305000000002E-3</v>
      </c>
      <c r="AL1412" s="114">
        <v>1.6738136999999999E-4</v>
      </c>
      <c r="AM1412" s="121">
        <v>4.9106247999999999E-5</v>
      </c>
      <c r="AN1412" s="113">
        <f t="shared" si="577"/>
        <v>2.4548743931999998E-7</v>
      </c>
      <c r="AO1412" s="112">
        <f t="shared" si="578"/>
        <v>6.1901393125500003E-10</v>
      </c>
      <c r="AP1412" s="112">
        <f t="shared" si="579"/>
        <v>6.8776257657999999E-3</v>
      </c>
      <c r="AQ1412" s="328">
        <v>1.7138588999999999E-7</v>
      </c>
      <c r="AR1412" s="328">
        <v>5.1711261000000003E-10</v>
      </c>
      <c r="AS1412" s="328">
        <v>1.4128255000000001E-14</v>
      </c>
      <c r="AT1412" s="329">
        <v>0</v>
      </c>
      <c r="AU1412" s="329">
        <v>0</v>
      </c>
      <c r="AV1412" s="328">
        <v>2.5694332E-10</v>
      </c>
      <c r="AW1412" s="328">
        <v>7.3844605999999997E-8</v>
      </c>
      <c r="AX1412" s="328">
        <v>3.6423832999999998E-11</v>
      </c>
      <c r="AY1412" s="328">
        <v>6.546336E-11</v>
      </c>
      <c r="AZ1412" s="329">
        <v>0</v>
      </c>
      <c r="BA1412" s="329">
        <v>0</v>
      </c>
      <c r="BB1412" s="329">
        <v>0</v>
      </c>
      <c r="BC1412" s="329">
        <v>0</v>
      </c>
      <c r="BD1412" s="329">
        <v>0</v>
      </c>
      <c r="BE1412" s="329">
        <v>0</v>
      </c>
      <c r="BF1412" s="329">
        <v>0</v>
      </c>
      <c r="BG1412" s="329">
        <v>0</v>
      </c>
      <c r="BH1412" s="328">
        <v>1.2163657999999999E-6</v>
      </c>
      <c r="BI1412" s="329">
        <v>6.8764094000000001E-3</v>
      </c>
      <c r="BJ1412" s="329">
        <v>0</v>
      </c>
      <c r="BK1412" s="329">
        <v>0</v>
      </c>
      <c r="BL1412" s="329">
        <v>0</v>
      </c>
      <c r="BM1412" s="41"/>
      <c r="BN1412" s="122">
        <v>1.0292771E-5</v>
      </c>
      <c r="BO1412" s="122">
        <v>5.3591695E-7</v>
      </c>
      <c r="BP1412" s="122">
        <v>5.1494542000000003E-6</v>
      </c>
      <c r="BQ1412" s="111">
        <v>0</v>
      </c>
      <c r="BR1412" s="122">
        <v>1.264718E-6</v>
      </c>
      <c r="BS1412" s="122">
        <v>1.6634031999999999E-7</v>
      </c>
      <c r="BT1412" s="111">
        <v>0</v>
      </c>
      <c r="BU1412" s="122">
        <v>2.5246881000000001E-7</v>
      </c>
      <c r="BV1412" s="111">
        <v>0</v>
      </c>
      <c r="BW1412" s="111">
        <v>0</v>
      </c>
      <c r="BX1412" s="111">
        <v>0</v>
      </c>
      <c r="BY1412" s="111">
        <v>0</v>
      </c>
      <c r="BZ1412" s="111">
        <v>0</v>
      </c>
      <c r="CA1412" s="122">
        <v>3.4997473999999999E-7</v>
      </c>
      <c r="CB1412" s="122">
        <v>2.5448321000000002E-6</v>
      </c>
      <c r="CC1412" s="122">
        <v>2.9065692999999998E-8</v>
      </c>
      <c r="CD1412" s="111">
        <v>0</v>
      </c>
      <c r="CE1412" s="154"/>
      <c r="CF1412" s="173"/>
      <c r="CG1412" s="170" t="s">
        <v>8546</v>
      </c>
      <c r="CK1412" s="346"/>
      <c r="CL1412" s="41"/>
      <c r="CM1412" s="41"/>
      <c r="CN1412" s="41"/>
      <c r="CO1412" s="41"/>
      <c r="CP1412" s="41"/>
      <c r="CQ1412" s="41"/>
      <c r="CR1412" s="41"/>
      <c r="CS1412" s="41"/>
      <c r="CT1412" s="41"/>
      <c r="CU1412" s="41"/>
      <c r="CV1412" s="41"/>
      <c r="CW1412" s="41"/>
    </row>
    <row r="1413" spans="1:101" ht="14.5" customHeight="1">
      <c r="A1413" s="41" t="s">
        <v>9124</v>
      </c>
      <c r="B1413" s="119" t="s">
        <v>8946</v>
      </c>
      <c r="C1413" s="120" t="str">
        <f t="shared" si="570"/>
        <v>B.044.01.233</v>
      </c>
      <c r="D1413" s="135" t="s">
        <v>8944</v>
      </c>
      <c r="E1413" s="119" t="s">
        <v>8526</v>
      </c>
      <c r="F1413" s="118" t="str">
        <f t="shared" si="571"/>
        <v>Electricity Oman production</v>
      </c>
      <c r="G1413" s="118">
        <f t="shared" si="572"/>
        <v>3.4714989642400003E-2</v>
      </c>
      <c r="H1413" s="118">
        <f t="shared" si="573"/>
        <v>3.9524438999999998E-3</v>
      </c>
      <c r="I1413" s="118">
        <f t="shared" si="574"/>
        <v>5.8853398000000001E-3</v>
      </c>
      <c r="J1413" s="326">
        <f t="shared" si="575"/>
        <v>5.1789424000000002E-6</v>
      </c>
      <c r="K1413" s="118">
        <v>2.4872027000000001E-2</v>
      </c>
      <c r="L1413" s="118">
        <v>2.7374910999999999E-3</v>
      </c>
      <c r="M1413" s="118">
        <v>3.1478487000000002E-3</v>
      </c>
      <c r="N1413" s="118">
        <v>2.6446264999999999E-3</v>
      </c>
      <c r="O1413" s="118">
        <v>1.3078174000000001E-3</v>
      </c>
      <c r="P1413" s="118">
        <v>0</v>
      </c>
      <c r="Q1413" s="118">
        <v>0</v>
      </c>
      <c r="R1413" s="118">
        <v>0</v>
      </c>
      <c r="S1413" s="330">
        <v>5.1789424000000002E-6</v>
      </c>
      <c r="T1413" s="118">
        <v>0</v>
      </c>
      <c r="U1413" s="118">
        <v>0</v>
      </c>
      <c r="V1413" s="118">
        <v>0</v>
      </c>
      <c r="W1413" s="118">
        <v>0</v>
      </c>
      <c r="X1413" s="118">
        <v>0</v>
      </c>
      <c r="Y1413" s="41"/>
      <c r="Z1413" s="327">
        <f t="shared" si="576"/>
        <v>0.18700772180451128</v>
      </c>
      <c r="AA1413" s="41"/>
      <c r="AB1413" s="111">
        <v>2.3313022999999999</v>
      </c>
      <c r="AC1413" s="111">
        <v>2.3267614000000001</v>
      </c>
      <c r="AD1413" s="111">
        <v>0</v>
      </c>
      <c r="AE1413" s="111">
        <v>0</v>
      </c>
      <c r="AF1413" s="111">
        <v>0</v>
      </c>
      <c r="AG1413" s="111">
        <v>4.5408751000000002E-3</v>
      </c>
      <c r="AH1413" s="111">
        <v>0</v>
      </c>
      <c r="AI1413" s="41"/>
      <c r="AJ1413" s="114">
        <v>4.8705036000000002E-3</v>
      </c>
      <c r="AK1413" s="114">
        <v>4.5714757999999996E-3</v>
      </c>
      <c r="AL1413" s="114">
        <v>1.812389E-4</v>
      </c>
      <c r="AM1413" s="114">
        <v>1.1778896E-4</v>
      </c>
      <c r="AN1413" s="113">
        <f t="shared" si="577"/>
        <v>2.7406929694000001E-7</v>
      </c>
      <c r="AO1413" s="112">
        <f t="shared" si="578"/>
        <v>6.7026222309099991E-10</v>
      </c>
      <c r="AP1413" s="112">
        <f t="shared" si="579"/>
        <v>1.6497052529110001E-2</v>
      </c>
      <c r="AQ1413" s="328">
        <v>1.7354316999999999E-7</v>
      </c>
      <c r="AR1413" s="328">
        <v>5.2362163000000002E-10</v>
      </c>
      <c r="AS1413" s="328">
        <v>1.4306091000000001E-14</v>
      </c>
      <c r="AT1413" s="329">
        <v>0</v>
      </c>
      <c r="AU1413" s="329">
        <v>0</v>
      </c>
      <c r="AV1413" s="328">
        <v>3.9323694E-10</v>
      </c>
      <c r="AW1413" s="328">
        <v>1.0013289E-7</v>
      </c>
      <c r="AX1413" s="328">
        <v>5.5744576999999999E-11</v>
      </c>
      <c r="AY1413" s="328">
        <v>9.0881710000000005E-11</v>
      </c>
      <c r="AZ1413" s="329">
        <v>0</v>
      </c>
      <c r="BA1413" s="329">
        <v>0</v>
      </c>
      <c r="BB1413" s="329">
        <v>0</v>
      </c>
      <c r="BC1413" s="329">
        <v>0</v>
      </c>
      <c r="BD1413" s="329">
        <v>0</v>
      </c>
      <c r="BE1413" s="329">
        <v>0</v>
      </c>
      <c r="BF1413" s="329">
        <v>0</v>
      </c>
      <c r="BG1413" s="329">
        <v>0</v>
      </c>
      <c r="BH1413" s="328">
        <v>1.0452911E-7</v>
      </c>
      <c r="BI1413" s="329">
        <v>1.6496948000000001E-2</v>
      </c>
      <c r="BJ1413" s="329">
        <v>0</v>
      </c>
      <c r="BK1413" s="329">
        <v>0</v>
      </c>
      <c r="BL1413" s="329">
        <v>0</v>
      </c>
      <c r="BM1413" s="41"/>
      <c r="BN1413" s="122">
        <v>1.1431682E-5</v>
      </c>
      <c r="BO1413" s="122">
        <v>7.5603032999999995E-7</v>
      </c>
      <c r="BP1413" s="122">
        <v>5.2142714999999997E-6</v>
      </c>
      <c r="BQ1413" s="111">
        <v>0</v>
      </c>
      <c r="BR1413" s="122">
        <v>1.6035317E-6</v>
      </c>
      <c r="BS1413" s="122">
        <v>2.5457428E-7</v>
      </c>
      <c r="BT1413" s="111">
        <v>0</v>
      </c>
      <c r="BU1413" s="122">
        <v>3.8638896999999998E-7</v>
      </c>
      <c r="BV1413" s="111">
        <v>0</v>
      </c>
      <c r="BW1413" s="111">
        <v>0</v>
      </c>
      <c r="BX1413" s="111">
        <v>0</v>
      </c>
      <c r="BY1413" s="111">
        <v>0</v>
      </c>
      <c r="BZ1413" s="111">
        <v>0</v>
      </c>
      <c r="CA1413" s="122">
        <v>5.3145135999999997E-7</v>
      </c>
      <c r="CB1413" s="122">
        <v>2.6829365E-6</v>
      </c>
      <c r="CC1413" s="122">
        <v>2.4977775000000001E-9</v>
      </c>
      <c r="CD1413" s="111">
        <v>0</v>
      </c>
      <c r="CE1413" s="154"/>
      <c r="CF1413" s="173"/>
      <c r="CG1413" s="170" t="s">
        <v>8546</v>
      </c>
      <c r="CK1413" s="346"/>
      <c r="CL1413" s="41"/>
      <c r="CM1413" s="41"/>
      <c r="CN1413" s="41"/>
      <c r="CO1413" s="41"/>
      <c r="CP1413" s="41"/>
      <c r="CQ1413" s="41"/>
      <c r="CR1413" s="41"/>
      <c r="CS1413" s="41"/>
      <c r="CT1413" s="41"/>
      <c r="CU1413" s="41"/>
      <c r="CV1413" s="41"/>
      <c r="CW1413" s="41"/>
    </row>
    <row r="1414" spans="1:101" ht="14.5" customHeight="1">
      <c r="A1414" s="41" t="s">
        <v>9121</v>
      </c>
      <c r="B1414" s="119" t="s">
        <v>8946</v>
      </c>
      <c r="C1414" s="120" t="str">
        <f t="shared" si="570"/>
        <v>B.044.01.234</v>
      </c>
      <c r="D1414" s="135" t="s">
        <v>8944</v>
      </c>
      <c r="E1414" s="119" t="s">
        <v>8526</v>
      </c>
      <c r="F1414" s="118" t="str">
        <f t="shared" si="571"/>
        <v>Electricity Pakistan production</v>
      </c>
      <c r="G1414" s="118">
        <f t="shared" si="572"/>
        <v>2.5422085979999998E-2</v>
      </c>
      <c r="H1414" s="118">
        <f t="shared" si="573"/>
        <v>2.1228390599999998E-3</v>
      </c>
      <c r="I1414" s="118">
        <f t="shared" si="574"/>
        <v>3.7253043000000001E-3</v>
      </c>
      <c r="J1414" s="326">
        <f t="shared" si="575"/>
        <v>3.5697346199999999E-3</v>
      </c>
      <c r="K1414" s="118">
        <v>1.6004207999999999E-2</v>
      </c>
      <c r="L1414" s="118">
        <v>2.1086341999999999E-3</v>
      </c>
      <c r="M1414" s="118">
        <v>1.6166701E-3</v>
      </c>
      <c r="N1414" s="118">
        <v>1.3582255E-3</v>
      </c>
      <c r="O1414" s="118">
        <v>7.6461355999999996E-4</v>
      </c>
      <c r="P1414" s="118">
        <v>0</v>
      </c>
      <c r="Q1414" s="118">
        <v>0</v>
      </c>
      <c r="R1414" s="118">
        <v>0</v>
      </c>
      <c r="S1414" s="330">
        <v>6.8384620000000004E-5</v>
      </c>
      <c r="T1414" s="118">
        <v>0</v>
      </c>
      <c r="U1414" s="118">
        <v>3.5013499999999999E-3</v>
      </c>
      <c r="V1414" s="118">
        <v>0</v>
      </c>
      <c r="W1414" s="118">
        <v>0</v>
      </c>
      <c r="X1414" s="118">
        <v>0</v>
      </c>
      <c r="Y1414" s="41"/>
      <c r="Z1414" s="327">
        <f t="shared" si="576"/>
        <v>0.1203323909774436</v>
      </c>
      <c r="AA1414" s="41"/>
      <c r="AB1414" s="111">
        <v>2.2666179</v>
      </c>
      <c r="AC1414" s="111">
        <v>1.4900359000000001</v>
      </c>
      <c r="AD1414" s="111">
        <v>0.47463444999999999</v>
      </c>
      <c r="AE1414" s="111">
        <v>0</v>
      </c>
      <c r="AF1414" s="111">
        <v>1.1690526E-2</v>
      </c>
      <c r="AG1414" s="111">
        <v>3.8391966E-2</v>
      </c>
      <c r="AH1414" s="111">
        <v>0.25186512999999999</v>
      </c>
      <c r="AI1414" s="41"/>
      <c r="AJ1414" s="114">
        <v>3.1464236E-3</v>
      </c>
      <c r="AK1414" s="114">
        <v>2.9609752999999999E-3</v>
      </c>
      <c r="AL1414" s="114">
        <v>1.1549047E-4</v>
      </c>
      <c r="AM1414" s="121">
        <v>6.9957856999999999E-5</v>
      </c>
      <c r="AN1414" s="113">
        <f t="shared" si="577"/>
        <v>1.7751650537000002E-7</v>
      </c>
      <c r="AO1414" s="112">
        <f t="shared" si="578"/>
        <v>4.2710973242770006E-10</v>
      </c>
      <c r="AP1414" s="112">
        <f t="shared" si="579"/>
        <v>9.7980192399999989E-3</v>
      </c>
      <c r="AQ1414" s="328">
        <v>1.1166846000000001E-7</v>
      </c>
      <c r="AR1414" s="328">
        <v>3.3693069000000002E-10</v>
      </c>
      <c r="AS1414" s="328">
        <v>9.2054277000000006E-15</v>
      </c>
      <c r="AT1414" s="329">
        <v>0</v>
      </c>
      <c r="AU1414" s="329">
        <v>0</v>
      </c>
      <c r="AV1414" s="328">
        <v>2.0195837E-10</v>
      </c>
      <c r="AW1414" s="328">
        <v>6.5646087000000002E-8</v>
      </c>
      <c r="AX1414" s="328">
        <v>2.8629264000000001E-11</v>
      </c>
      <c r="AY1414" s="328">
        <v>6.1540573000000003E-11</v>
      </c>
      <c r="AZ1414" s="329">
        <v>0</v>
      </c>
      <c r="BA1414" s="329">
        <v>0</v>
      </c>
      <c r="BB1414" s="329">
        <v>0</v>
      </c>
      <c r="BC1414" s="329">
        <v>0</v>
      </c>
      <c r="BD1414" s="329">
        <v>0</v>
      </c>
      <c r="BE1414" s="329">
        <v>0</v>
      </c>
      <c r="BF1414" s="329">
        <v>0</v>
      </c>
      <c r="BG1414" s="329">
        <v>0</v>
      </c>
      <c r="BH1414" s="328">
        <v>1.38024E-6</v>
      </c>
      <c r="BI1414" s="329">
        <v>9.7966389999999993E-3</v>
      </c>
      <c r="BJ1414" s="329">
        <v>0</v>
      </c>
      <c r="BK1414" s="329">
        <v>0</v>
      </c>
      <c r="BL1414" s="329">
        <v>0</v>
      </c>
      <c r="BM1414" s="41"/>
      <c r="BN1414" s="122">
        <v>7.8441500000000001E-6</v>
      </c>
      <c r="BO1414" s="122">
        <v>4.9076953000000004E-7</v>
      </c>
      <c r="BP1414" s="122">
        <v>3.3551862999999999E-6</v>
      </c>
      <c r="BQ1414" s="111">
        <v>0</v>
      </c>
      <c r="BR1414" s="122">
        <v>9.9115733999999998E-7</v>
      </c>
      <c r="BS1414" s="122">
        <v>1.3074409E-7</v>
      </c>
      <c r="BT1414" s="111">
        <v>0</v>
      </c>
      <c r="BU1414" s="122">
        <v>1.9844139000000001E-7</v>
      </c>
      <c r="BV1414" s="111">
        <v>0</v>
      </c>
      <c r="BW1414" s="111">
        <v>0</v>
      </c>
      <c r="BX1414" s="111">
        <v>0</v>
      </c>
      <c r="BY1414" s="111">
        <v>0</v>
      </c>
      <c r="BZ1414" s="111">
        <v>0</v>
      </c>
      <c r="CA1414" s="122">
        <v>2.7959526E-7</v>
      </c>
      <c r="CB1414" s="122">
        <v>2.3652744999999999E-6</v>
      </c>
      <c r="CC1414" s="122">
        <v>3.2981552999999997E-8</v>
      </c>
      <c r="CD1414" s="111">
        <v>0</v>
      </c>
      <c r="CE1414" s="154"/>
      <c r="CF1414" s="173"/>
      <c r="CG1414" s="170" t="s">
        <v>8546</v>
      </c>
      <c r="CK1414" s="346"/>
      <c r="CL1414" s="41"/>
      <c r="CM1414" s="41"/>
      <c r="CN1414" s="41"/>
      <c r="CO1414" s="41"/>
      <c r="CP1414" s="41"/>
      <c r="CQ1414" s="41"/>
      <c r="CR1414" s="41"/>
      <c r="CS1414" s="41"/>
      <c r="CT1414" s="41"/>
      <c r="CU1414" s="41"/>
      <c r="CV1414" s="41"/>
      <c r="CW1414" s="41"/>
    </row>
    <row r="1415" spans="1:101" ht="14.5" customHeight="1">
      <c r="A1415" s="41" t="s">
        <v>9118</v>
      </c>
      <c r="B1415" s="119" t="s">
        <v>8946</v>
      </c>
      <c r="C1415" s="120" t="str">
        <f t="shared" si="570"/>
        <v>B.044.01.235</v>
      </c>
      <c r="D1415" s="135" t="s">
        <v>8944</v>
      </c>
      <c r="E1415" s="119" t="s">
        <v>8526</v>
      </c>
      <c r="F1415" s="118" t="str">
        <f t="shared" si="571"/>
        <v>Electricity Palestine production</v>
      </c>
      <c r="G1415" s="118">
        <f t="shared" si="572"/>
        <v>3.0447083680000001E-2</v>
      </c>
      <c r="H1415" s="118">
        <f t="shared" si="573"/>
        <v>2.5979278000000001E-3</v>
      </c>
      <c r="I1415" s="118">
        <f t="shared" si="574"/>
        <v>5.7959846999999995E-3</v>
      </c>
      <c r="J1415" s="326">
        <f t="shared" si="575"/>
        <v>2.7919617999999999E-4</v>
      </c>
      <c r="K1415" s="118">
        <v>2.1773975000000001E-2</v>
      </c>
      <c r="L1415" s="118">
        <v>3.9047678999999998E-3</v>
      </c>
      <c r="M1415" s="118">
        <v>1.8912168000000001E-3</v>
      </c>
      <c r="N1415" s="118">
        <v>1.5888825E-3</v>
      </c>
      <c r="O1415" s="118">
        <v>1.0090453E-3</v>
      </c>
      <c r="P1415" s="118">
        <v>0</v>
      </c>
      <c r="Q1415" s="118">
        <v>0</v>
      </c>
      <c r="R1415" s="118">
        <v>0</v>
      </c>
      <c r="S1415" s="118">
        <v>2.7919617999999999E-4</v>
      </c>
      <c r="T1415" s="118">
        <v>0</v>
      </c>
      <c r="U1415" s="118">
        <v>0</v>
      </c>
      <c r="V1415" s="118">
        <v>0</v>
      </c>
      <c r="W1415" s="118">
        <v>0</v>
      </c>
      <c r="X1415" s="118">
        <v>0</v>
      </c>
      <c r="Y1415" s="41"/>
      <c r="Z1415" s="327">
        <f t="shared" si="576"/>
        <v>0.16371409774436091</v>
      </c>
      <c r="AA1415" s="41"/>
      <c r="AB1415" s="111">
        <v>2.348538</v>
      </c>
      <c r="AC1415" s="111">
        <v>2.1037400000000002</v>
      </c>
      <c r="AD1415" s="111">
        <v>0</v>
      </c>
      <c r="AE1415" s="111">
        <v>0</v>
      </c>
      <c r="AF1415" s="111">
        <v>0</v>
      </c>
      <c r="AG1415" s="111">
        <v>0.24479803999999999</v>
      </c>
      <c r="AH1415" s="111">
        <v>0</v>
      </c>
      <c r="AI1415" s="41"/>
      <c r="AJ1415" s="114">
        <v>4.5726995999999997E-3</v>
      </c>
      <c r="AK1415" s="114">
        <v>4.2846035000000003E-3</v>
      </c>
      <c r="AL1415" s="114">
        <v>1.6070297999999999E-4</v>
      </c>
      <c r="AM1415" s="114">
        <v>1.2739315E-4</v>
      </c>
      <c r="AN1415" s="113">
        <f t="shared" si="577"/>
        <v>2.5687070541000001E-7</v>
      </c>
      <c r="AO1415" s="112">
        <f t="shared" si="578"/>
        <v>5.9431574612900004E-10</v>
      </c>
      <c r="AP1415" s="112">
        <f t="shared" si="579"/>
        <v>1.7842178152199999E-2</v>
      </c>
      <c r="AQ1415" s="328">
        <v>1.5192668000000001E-7</v>
      </c>
      <c r="AR1415" s="328">
        <v>4.5839948E-10</v>
      </c>
      <c r="AS1415" s="328">
        <v>1.2524129E-14</v>
      </c>
      <c r="AT1415" s="329">
        <v>0</v>
      </c>
      <c r="AU1415" s="329">
        <v>0</v>
      </c>
      <c r="AV1415" s="328">
        <v>2.3625540999999999E-10</v>
      </c>
      <c r="AW1415" s="328">
        <v>1.0470777E-7</v>
      </c>
      <c r="AX1415" s="328">
        <v>3.3491151999999998E-11</v>
      </c>
      <c r="AY1415" s="328">
        <v>1.0241258999999999E-10</v>
      </c>
      <c r="AZ1415" s="329">
        <v>0</v>
      </c>
      <c r="BA1415" s="329">
        <v>0</v>
      </c>
      <c r="BB1415" s="329">
        <v>0</v>
      </c>
      <c r="BC1415" s="329">
        <v>0</v>
      </c>
      <c r="BD1415" s="329">
        <v>0</v>
      </c>
      <c r="BE1415" s="329">
        <v>0</v>
      </c>
      <c r="BF1415" s="329">
        <v>0</v>
      </c>
      <c r="BG1415" s="329">
        <v>0</v>
      </c>
      <c r="BH1415" s="328">
        <v>5.6351522000000001E-6</v>
      </c>
      <c r="BI1415" s="329">
        <v>1.7836543E-2</v>
      </c>
      <c r="BJ1415" s="329">
        <v>0</v>
      </c>
      <c r="BK1415" s="329">
        <v>0</v>
      </c>
      <c r="BL1415" s="329">
        <v>0</v>
      </c>
      <c r="BM1415" s="41"/>
      <c r="BN1415" s="122">
        <v>1.0138249E-5</v>
      </c>
      <c r="BO1415" s="122">
        <v>7.8384507999999996E-7</v>
      </c>
      <c r="BP1415" s="122">
        <v>4.5647834999999998E-6</v>
      </c>
      <c r="BQ1415" s="111">
        <v>0</v>
      </c>
      <c r="BR1415" s="122">
        <v>1.4348025999999999E-6</v>
      </c>
      <c r="BS1415" s="122">
        <v>1.5294736000000001E-7</v>
      </c>
      <c r="BT1415" s="111">
        <v>0</v>
      </c>
      <c r="BU1415" s="122">
        <v>2.3214117E-7</v>
      </c>
      <c r="BV1415" s="111">
        <v>0</v>
      </c>
      <c r="BW1415" s="111">
        <v>0</v>
      </c>
      <c r="BX1415" s="111">
        <v>0</v>
      </c>
      <c r="BY1415" s="111">
        <v>0</v>
      </c>
      <c r="BZ1415" s="111">
        <v>0</v>
      </c>
      <c r="CA1415" s="122">
        <v>3.4069114000000002E-7</v>
      </c>
      <c r="CB1415" s="122">
        <v>2.4943829999999999E-6</v>
      </c>
      <c r="CC1415" s="122">
        <v>1.3465489000000001E-7</v>
      </c>
      <c r="CD1415" s="111">
        <v>0</v>
      </c>
      <c r="CE1415" s="154"/>
      <c r="CF1415" s="173"/>
      <c r="CG1415" s="170" t="s">
        <v>8546</v>
      </c>
      <c r="CK1415" s="346"/>
      <c r="CL1415" s="41"/>
      <c r="CM1415" s="41"/>
      <c r="CN1415" s="41"/>
      <c r="CO1415" s="41"/>
      <c r="CP1415" s="41"/>
      <c r="CQ1415" s="41"/>
      <c r="CR1415" s="41"/>
      <c r="CS1415" s="41"/>
      <c r="CT1415" s="41"/>
      <c r="CU1415" s="41"/>
      <c r="CV1415" s="41"/>
      <c r="CW1415" s="41"/>
    </row>
    <row r="1416" spans="1:101" ht="14.5" customHeight="1">
      <c r="A1416" s="41" t="s">
        <v>9115</v>
      </c>
      <c r="B1416" s="119" t="s">
        <v>8946</v>
      </c>
      <c r="C1416" s="120" t="str">
        <f t="shared" si="570"/>
        <v>B.044.01.236</v>
      </c>
      <c r="D1416" s="135" t="s">
        <v>8944</v>
      </c>
      <c r="E1416" s="119" t="s">
        <v>8526</v>
      </c>
      <c r="F1416" s="118" t="str">
        <f t="shared" si="571"/>
        <v>Electricity Panama production</v>
      </c>
      <c r="G1416" s="118">
        <f t="shared" si="572"/>
        <v>1.106006113E-2</v>
      </c>
      <c r="H1416" s="118">
        <f t="shared" si="573"/>
        <v>9.0673258999999997E-4</v>
      </c>
      <c r="I1416" s="118">
        <f t="shared" si="574"/>
        <v>1.84457597E-3</v>
      </c>
      <c r="J1416" s="326">
        <f t="shared" si="575"/>
        <v>1.9428497E-4</v>
      </c>
      <c r="K1416" s="118">
        <v>8.1144675999999995E-3</v>
      </c>
      <c r="L1416" s="118">
        <v>1.1873222000000001E-3</v>
      </c>
      <c r="M1416" s="118">
        <v>6.5725376999999996E-4</v>
      </c>
      <c r="N1416" s="118">
        <v>5.5218368000000003E-4</v>
      </c>
      <c r="O1416" s="118">
        <v>3.5454890999999999E-4</v>
      </c>
      <c r="P1416" s="118">
        <v>0</v>
      </c>
      <c r="Q1416" s="118">
        <v>0</v>
      </c>
      <c r="R1416" s="118">
        <v>0</v>
      </c>
      <c r="S1416" s="118">
        <v>1.9428497E-4</v>
      </c>
      <c r="T1416" s="118">
        <v>0</v>
      </c>
      <c r="U1416" s="118">
        <v>0</v>
      </c>
      <c r="V1416" s="118">
        <v>0</v>
      </c>
      <c r="W1416" s="118">
        <v>0</v>
      </c>
      <c r="X1416" s="118">
        <v>0</v>
      </c>
      <c r="Y1416" s="41"/>
      <c r="Z1416" s="327">
        <f t="shared" si="576"/>
        <v>6.1011034586466159E-2</v>
      </c>
      <c r="AA1416" s="41"/>
      <c r="AB1416" s="111">
        <v>1.5272094000000001</v>
      </c>
      <c r="AC1416" s="111">
        <v>0.74267441000000001</v>
      </c>
      <c r="AD1416" s="111">
        <v>0</v>
      </c>
      <c r="AE1416" s="111">
        <v>0</v>
      </c>
      <c r="AF1416" s="111">
        <v>5.6441379000000003E-3</v>
      </c>
      <c r="AG1416" s="111">
        <v>0.10159447000000001</v>
      </c>
      <c r="AH1416" s="111">
        <v>0.67729642000000001</v>
      </c>
      <c r="AI1416" s="41"/>
      <c r="AJ1416" s="114">
        <v>1.5946127E-3</v>
      </c>
      <c r="AK1416" s="114">
        <v>1.5023388E-3</v>
      </c>
      <c r="AL1416" s="121">
        <v>5.7994366999999998E-5</v>
      </c>
      <c r="AM1416" s="121">
        <v>3.4279580999999998E-5</v>
      </c>
      <c r="AN1416" s="113">
        <f t="shared" si="577"/>
        <v>9.0068272743000007E-8</v>
      </c>
      <c r="AO1416" s="112">
        <f t="shared" si="578"/>
        <v>2.144762123441E-10</v>
      </c>
      <c r="AP1416" s="112">
        <f t="shared" si="579"/>
        <v>4.8010618480999996E-3</v>
      </c>
      <c r="AQ1416" s="328">
        <v>5.6618240000000002E-8</v>
      </c>
      <c r="AR1416" s="328">
        <v>1.708309E-10</v>
      </c>
      <c r="AS1416" s="328">
        <v>4.6673440999999999E-15</v>
      </c>
      <c r="AT1416" s="329">
        <v>0</v>
      </c>
      <c r="AU1416" s="329">
        <v>0</v>
      </c>
      <c r="AV1416" s="328">
        <v>8.2105743000000006E-11</v>
      </c>
      <c r="AW1416" s="328">
        <v>3.3367926999999998E-8</v>
      </c>
      <c r="AX1416" s="328">
        <v>1.1639166E-11</v>
      </c>
      <c r="AY1416" s="328">
        <v>3.2001479E-11</v>
      </c>
      <c r="AZ1416" s="329">
        <v>0</v>
      </c>
      <c r="BA1416" s="329">
        <v>0</v>
      </c>
      <c r="BB1416" s="329">
        <v>0</v>
      </c>
      <c r="BC1416" s="329">
        <v>0</v>
      </c>
      <c r="BD1416" s="329">
        <v>0</v>
      </c>
      <c r="BE1416" s="329">
        <v>0</v>
      </c>
      <c r="BF1416" s="329">
        <v>0</v>
      </c>
      <c r="BG1416" s="329">
        <v>0</v>
      </c>
      <c r="BH1416" s="328">
        <v>3.9213480999999996E-6</v>
      </c>
      <c r="BI1416" s="329">
        <v>4.7971404999999998E-3</v>
      </c>
      <c r="BJ1416" s="329">
        <v>0</v>
      </c>
      <c r="BK1416" s="329">
        <v>0</v>
      </c>
      <c r="BL1416" s="329">
        <v>0</v>
      </c>
      <c r="BM1416" s="41"/>
      <c r="BN1416" s="122">
        <v>3.6658156E-6</v>
      </c>
      <c r="BO1416" s="122">
        <v>2.4765932E-7</v>
      </c>
      <c r="BP1416" s="122">
        <v>1.7011495000000001E-6</v>
      </c>
      <c r="BQ1416" s="111">
        <v>0</v>
      </c>
      <c r="BR1416" s="122">
        <v>4.8171808000000002E-7</v>
      </c>
      <c r="BS1416" s="122">
        <v>5.3153730000000001E-8</v>
      </c>
      <c r="BT1416" s="111">
        <v>0</v>
      </c>
      <c r="BU1416" s="122">
        <v>8.0675924000000003E-8</v>
      </c>
      <c r="BV1416" s="111">
        <v>0</v>
      </c>
      <c r="BW1416" s="111">
        <v>0</v>
      </c>
      <c r="BX1416" s="111">
        <v>0</v>
      </c>
      <c r="BY1416" s="111">
        <v>0</v>
      </c>
      <c r="BZ1416" s="111">
        <v>0</v>
      </c>
      <c r="CA1416" s="122">
        <v>1.1679364999999999E-7</v>
      </c>
      <c r="CB1416" s="122">
        <v>8.9096276999999997E-7</v>
      </c>
      <c r="CC1416" s="122">
        <v>9.3702650000000003E-8</v>
      </c>
      <c r="CD1416" s="111">
        <v>0</v>
      </c>
      <c r="CE1416" s="154"/>
      <c r="CF1416" s="173"/>
      <c r="CG1416" s="170" t="s">
        <v>8546</v>
      </c>
      <c r="CK1416" s="41"/>
      <c r="CL1416" s="41"/>
      <c r="CM1416" s="41"/>
      <c r="CN1416" s="41"/>
      <c r="CO1416" s="41"/>
      <c r="CP1416" s="41"/>
      <c r="CQ1416" s="41"/>
      <c r="CR1416" s="41"/>
      <c r="CS1416" s="41"/>
      <c r="CT1416" s="41"/>
      <c r="CU1416" s="41"/>
      <c r="CV1416" s="41"/>
      <c r="CW1416" s="41"/>
    </row>
    <row r="1417" spans="1:101" ht="14.5" customHeight="1">
      <c r="A1417" s="41" t="s">
        <v>9112</v>
      </c>
      <c r="B1417" s="119" t="s">
        <v>8946</v>
      </c>
      <c r="C1417" s="120" t="str">
        <f t="shared" si="570"/>
        <v>B.044.01.237</v>
      </c>
      <c r="D1417" s="135" t="s">
        <v>8944</v>
      </c>
      <c r="E1417" s="119" t="s">
        <v>8526</v>
      </c>
      <c r="F1417" s="118" t="str">
        <f t="shared" si="571"/>
        <v>Electricity Papua New Guinea production</v>
      </c>
      <c r="G1417" s="118">
        <f t="shared" si="572"/>
        <v>3.0150774239999997E-2</v>
      </c>
      <c r="H1417" s="118">
        <f t="shared" si="573"/>
        <v>2.1130631100000001E-3</v>
      </c>
      <c r="I1417" s="118">
        <f t="shared" si="574"/>
        <v>6.3750993000000001E-3</v>
      </c>
      <c r="J1417" s="326">
        <f t="shared" si="575"/>
        <v>3.3448829999999999E-5</v>
      </c>
      <c r="K1417" s="118">
        <v>2.1629163E-2</v>
      </c>
      <c r="L1417" s="118">
        <v>5.0096532000000003E-3</v>
      </c>
      <c r="M1417" s="118">
        <v>1.3654461E-3</v>
      </c>
      <c r="N1417" s="118">
        <v>1.1471627E-3</v>
      </c>
      <c r="O1417" s="118">
        <v>9.6590040999999999E-4</v>
      </c>
      <c r="P1417" s="118">
        <v>0</v>
      </c>
      <c r="Q1417" s="118">
        <v>0</v>
      </c>
      <c r="R1417" s="118">
        <v>0</v>
      </c>
      <c r="S1417" s="330">
        <v>3.3448829999999999E-5</v>
      </c>
      <c r="T1417" s="118">
        <v>0</v>
      </c>
      <c r="U1417" s="118">
        <v>0</v>
      </c>
      <c r="V1417" s="118">
        <v>0</v>
      </c>
      <c r="W1417" s="118">
        <v>0</v>
      </c>
      <c r="X1417" s="118">
        <v>0</v>
      </c>
      <c r="Y1417" s="41"/>
      <c r="Z1417" s="327">
        <f t="shared" si="576"/>
        <v>0.16262528571428569</v>
      </c>
      <c r="AA1417" s="41"/>
      <c r="AB1417" s="111">
        <v>2.7221861000000001</v>
      </c>
      <c r="AC1417" s="111">
        <v>2.5294203</v>
      </c>
      <c r="AD1417" s="111">
        <v>0</v>
      </c>
      <c r="AE1417" s="111">
        <v>0</v>
      </c>
      <c r="AF1417" s="111">
        <v>1.9493177E-2</v>
      </c>
      <c r="AG1417" s="111">
        <v>0</v>
      </c>
      <c r="AH1417" s="111">
        <v>0.17327268000000001</v>
      </c>
      <c r="AI1417" s="41"/>
      <c r="AJ1417" s="114">
        <v>4.8218465999999996E-3</v>
      </c>
      <c r="AK1417" s="114">
        <v>4.5067527E-3</v>
      </c>
      <c r="AL1417" s="114">
        <v>1.6219199999999999E-4</v>
      </c>
      <c r="AM1417" s="114">
        <v>1.5290190999999999E-4</v>
      </c>
      <c r="AN1417" s="113">
        <f t="shared" si="577"/>
        <v>2.7018900485E-7</v>
      </c>
      <c r="AO1417" s="112">
        <f t="shared" si="578"/>
        <v>5.9982247183399998E-10</v>
      </c>
      <c r="AP1417" s="112">
        <f t="shared" si="579"/>
        <v>2.1414833113989999E-2</v>
      </c>
      <c r="AQ1417" s="328">
        <v>1.5091625999999999E-7</v>
      </c>
      <c r="AR1417" s="328">
        <v>4.5535079999999998E-10</v>
      </c>
      <c r="AS1417" s="328">
        <v>1.2440834E-14</v>
      </c>
      <c r="AT1417" s="329">
        <v>0</v>
      </c>
      <c r="AU1417" s="329">
        <v>0</v>
      </c>
      <c r="AV1417" s="328">
        <v>1.7057485000000001E-10</v>
      </c>
      <c r="AW1417" s="328">
        <v>1.1910217E-7</v>
      </c>
      <c r="AX1417" s="328">
        <v>2.4180391E-11</v>
      </c>
      <c r="AY1417" s="328">
        <v>1.2027884E-10</v>
      </c>
      <c r="AZ1417" s="329">
        <v>0</v>
      </c>
      <c r="BA1417" s="329">
        <v>0</v>
      </c>
      <c r="BB1417" s="329">
        <v>0</v>
      </c>
      <c r="BC1417" s="329">
        <v>0</v>
      </c>
      <c r="BD1417" s="329">
        <v>0</v>
      </c>
      <c r="BE1417" s="329">
        <v>0</v>
      </c>
      <c r="BF1417" s="329">
        <v>0</v>
      </c>
      <c r="BG1417" s="329">
        <v>0</v>
      </c>
      <c r="BH1417" s="328">
        <v>6.7511399000000004E-7</v>
      </c>
      <c r="BI1417" s="329">
        <v>2.1414157999999999E-2</v>
      </c>
      <c r="BJ1417" s="329">
        <v>0</v>
      </c>
      <c r="BK1417" s="329">
        <v>0</v>
      </c>
      <c r="BL1417" s="329">
        <v>0</v>
      </c>
      <c r="BM1417" s="41"/>
      <c r="BN1417" s="122">
        <v>1.0241322E-5</v>
      </c>
      <c r="BO1417" s="122">
        <v>8.8539659000000005E-7</v>
      </c>
      <c r="BP1417" s="122">
        <v>4.5344243999999997E-6</v>
      </c>
      <c r="BQ1417" s="111">
        <v>0</v>
      </c>
      <c r="BR1417" s="122">
        <v>1.5115437E-6</v>
      </c>
      <c r="BS1417" s="122">
        <v>1.1042697999999999E-7</v>
      </c>
      <c r="BT1417" s="111">
        <v>0</v>
      </c>
      <c r="BU1417" s="122">
        <v>1.6760439999999999E-7</v>
      </c>
      <c r="BV1417" s="111">
        <v>0</v>
      </c>
      <c r="BW1417" s="111">
        <v>0</v>
      </c>
      <c r="BX1417" s="111">
        <v>0</v>
      </c>
      <c r="BY1417" s="111">
        <v>0</v>
      </c>
      <c r="BZ1417" s="111">
        <v>0</v>
      </c>
      <c r="CA1417" s="122">
        <v>2.6671428E-7</v>
      </c>
      <c r="CB1417" s="122">
        <v>2.7490798000000001E-6</v>
      </c>
      <c r="CC1417" s="122">
        <v>1.6132199999999999E-8</v>
      </c>
      <c r="CD1417" s="111">
        <v>0</v>
      </c>
      <c r="CE1417" s="154"/>
      <c r="CF1417" s="173"/>
      <c r="CG1417" s="170" t="s">
        <v>8546</v>
      </c>
      <c r="CK1417" s="100"/>
      <c r="CL1417" s="41"/>
      <c r="CM1417" s="41"/>
      <c r="CN1417" s="41"/>
      <c r="CO1417" s="41"/>
      <c r="CP1417" s="41"/>
      <c r="CQ1417" s="41"/>
      <c r="CR1417" s="41"/>
      <c r="CS1417" s="41"/>
      <c r="CT1417" s="41"/>
      <c r="CU1417" s="41"/>
      <c r="CV1417" s="41"/>
      <c r="CW1417" s="41"/>
    </row>
    <row r="1418" spans="1:101" ht="14.5" customHeight="1">
      <c r="A1418" s="41" t="s">
        <v>9109</v>
      </c>
      <c r="B1418" s="119" t="s">
        <v>8946</v>
      </c>
      <c r="C1418" s="120" t="str">
        <f t="shared" si="570"/>
        <v>B.044.01.238</v>
      </c>
      <c r="D1418" s="135" t="s">
        <v>8944</v>
      </c>
      <c r="E1418" s="119" t="s">
        <v>8526</v>
      </c>
      <c r="F1418" s="118" t="str">
        <f t="shared" si="571"/>
        <v>Electricity Paraguay production</v>
      </c>
      <c r="G1418" s="118">
        <f t="shared" si="572"/>
        <v>6.1954882109999999E-4</v>
      </c>
      <c r="H1418" s="118">
        <f t="shared" si="573"/>
        <v>5.6444933100000001E-5</v>
      </c>
      <c r="I1418" s="118">
        <f t="shared" si="574"/>
        <v>7.8142558000000005E-5</v>
      </c>
      <c r="J1418" s="326">
        <f t="shared" si="575"/>
        <v>2.0254156E-4</v>
      </c>
      <c r="K1418" s="118">
        <v>2.8241977000000002E-4</v>
      </c>
      <c r="L1418" s="330">
        <v>2.1416887999999999E-5</v>
      </c>
      <c r="M1418" s="330">
        <v>5.6725670000000003E-5</v>
      </c>
      <c r="N1418" s="330">
        <v>4.7657375E-5</v>
      </c>
      <c r="O1418" s="330">
        <v>8.7875581000000004E-6</v>
      </c>
      <c r="P1418" s="118">
        <v>0</v>
      </c>
      <c r="Q1418" s="118">
        <v>0</v>
      </c>
      <c r="R1418" s="118">
        <v>0</v>
      </c>
      <c r="S1418" s="118">
        <v>2.0254156E-4</v>
      </c>
      <c r="T1418" s="118">
        <v>0</v>
      </c>
      <c r="U1418" s="118">
        <v>0</v>
      </c>
      <c r="V1418" s="118">
        <v>0</v>
      </c>
      <c r="W1418" s="118">
        <v>0</v>
      </c>
      <c r="X1418" s="118">
        <v>0</v>
      </c>
      <c r="Y1418" s="41"/>
      <c r="Z1418" s="327">
        <f t="shared" si="576"/>
        <v>2.1234569172932333E-3</v>
      </c>
      <c r="AA1418" s="41"/>
      <c r="AB1418" s="111">
        <v>1.0562115999999999</v>
      </c>
      <c r="AC1418" s="111">
        <v>5.4212658999999996E-3</v>
      </c>
      <c r="AD1418" s="111">
        <v>0</v>
      </c>
      <c r="AE1418" s="111">
        <v>0</v>
      </c>
      <c r="AF1418" s="111">
        <v>1.5781583E-3</v>
      </c>
      <c r="AG1418" s="111">
        <v>0</v>
      </c>
      <c r="AH1418" s="111">
        <v>1.0492121999999999</v>
      </c>
      <c r="AI1418" s="41"/>
      <c r="AJ1418" s="121">
        <v>5.3318327999999997E-5</v>
      </c>
      <c r="AK1418" s="121">
        <v>5.0762513999999999E-5</v>
      </c>
      <c r="AL1418" s="121">
        <v>2.1625532999999998E-6</v>
      </c>
      <c r="AM1418" s="121">
        <v>3.9326106E-7</v>
      </c>
      <c r="AN1418" s="113">
        <f t="shared" si="577"/>
        <v>3.0433161089999999E-9</v>
      </c>
      <c r="AO1418" s="112">
        <f t="shared" si="578"/>
        <v>7.9976082444499999E-12</v>
      </c>
      <c r="AP1418" s="112">
        <f t="shared" si="579"/>
        <v>5.5078579899999998E-5</v>
      </c>
      <c r="AQ1418" s="328">
        <v>1.9705679999999999E-9</v>
      </c>
      <c r="AR1418" s="328">
        <v>5.9456793999999998E-12</v>
      </c>
      <c r="AS1418" s="328">
        <v>1.6244445E-16</v>
      </c>
      <c r="AT1418" s="329">
        <v>0</v>
      </c>
      <c r="AU1418" s="329">
        <v>0</v>
      </c>
      <c r="AV1418" s="328">
        <v>7.0863090000000002E-12</v>
      </c>
      <c r="AW1418" s="328">
        <v>1.0656618E-9</v>
      </c>
      <c r="AX1418" s="328">
        <v>1.0045427E-12</v>
      </c>
      <c r="AY1418" s="328">
        <v>1.0472237E-12</v>
      </c>
      <c r="AZ1418" s="329">
        <v>0</v>
      </c>
      <c r="BA1418" s="329">
        <v>0</v>
      </c>
      <c r="BB1418" s="329">
        <v>0</v>
      </c>
      <c r="BC1418" s="329">
        <v>0</v>
      </c>
      <c r="BD1418" s="329">
        <v>0</v>
      </c>
      <c r="BE1418" s="329">
        <v>0</v>
      </c>
      <c r="BF1418" s="329">
        <v>0</v>
      </c>
      <c r="BG1418" s="329">
        <v>0</v>
      </c>
      <c r="BH1418" s="328">
        <v>4.0879949000000002E-6</v>
      </c>
      <c r="BI1418" s="328">
        <v>5.0990584999999998E-5</v>
      </c>
      <c r="BJ1418" s="329">
        <v>0</v>
      </c>
      <c r="BK1418" s="329">
        <v>0</v>
      </c>
      <c r="BL1418" s="329">
        <v>0</v>
      </c>
      <c r="BM1418" s="41"/>
      <c r="BN1418" s="122">
        <v>2.0616808E-7</v>
      </c>
      <c r="BO1418" s="122">
        <v>9.5528834000000005E-9</v>
      </c>
      <c r="BP1418" s="122">
        <v>5.9207613000000002E-8</v>
      </c>
      <c r="BQ1418" s="111">
        <v>0</v>
      </c>
      <c r="BR1418" s="122">
        <v>1.2313642E-8</v>
      </c>
      <c r="BS1418" s="122">
        <v>4.5875445999999999E-9</v>
      </c>
      <c r="BT1418" s="111">
        <v>0</v>
      </c>
      <c r="BU1418" s="122">
        <v>6.9629053999999997E-9</v>
      </c>
      <c r="BV1418" s="111">
        <v>0</v>
      </c>
      <c r="BW1418" s="111">
        <v>0</v>
      </c>
      <c r="BX1418" s="111">
        <v>0</v>
      </c>
      <c r="BY1418" s="111">
        <v>0</v>
      </c>
      <c r="BZ1418" s="111">
        <v>0</v>
      </c>
      <c r="CA1418" s="122">
        <v>9.3127261000000008E-9</v>
      </c>
      <c r="CB1418" s="122">
        <v>6.5460053000000004E-9</v>
      </c>
      <c r="CC1418" s="122">
        <v>9.7684762000000001E-8</v>
      </c>
      <c r="CD1418" s="111">
        <v>0</v>
      </c>
      <c r="CE1418" s="154"/>
      <c r="CF1418" s="173"/>
      <c r="CG1418" s="170" t="s">
        <v>8546</v>
      </c>
      <c r="CK1418" s="100"/>
      <c r="CL1418" s="41"/>
      <c r="CM1418" s="41"/>
      <c r="CN1418" s="41"/>
      <c r="CO1418" s="41"/>
      <c r="CP1418" s="41"/>
      <c r="CQ1418" s="41"/>
      <c r="CR1418" s="41"/>
      <c r="CS1418" s="41"/>
      <c r="CT1418" s="41"/>
      <c r="CU1418" s="41"/>
      <c r="CV1418" s="41"/>
      <c r="CW1418" s="41"/>
    </row>
    <row r="1419" spans="1:101" ht="14.5" customHeight="1">
      <c r="A1419" s="41" t="s">
        <v>9106</v>
      </c>
      <c r="B1419" s="119" t="s">
        <v>8946</v>
      </c>
      <c r="C1419" s="120" t="str">
        <f t="shared" si="570"/>
        <v>B.044.01.239</v>
      </c>
      <c r="D1419" s="135" t="s">
        <v>8944</v>
      </c>
      <c r="E1419" s="119" t="s">
        <v>8526</v>
      </c>
      <c r="F1419" s="118" t="str">
        <f t="shared" si="571"/>
        <v>Electricity Peru production</v>
      </c>
      <c r="G1419" s="118">
        <f t="shared" si="572"/>
        <v>1.664855061E-2</v>
      </c>
      <c r="H1419" s="118">
        <f t="shared" si="573"/>
        <v>1.7128109300000001E-3</v>
      </c>
      <c r="I1419" s="118">
        <f t="shared" si="574"/>
        <v>2.9267757999999998E-3</v>
      </c>
      <c r="J1419" s="326">
        <f t="shared" si="575"/>
        <v>1.2725388E-4</v>
      </c>
      <c r="K1419" s="118">
        <v>1.188171E-2</v>
      </c>
      <c r="L1419" s="118">
        <v>1.596498E-3</v>
      </c>
      <c r="M1419" s="118">
        <v>1.3302778E-3</v>
      </c>
      <c r="N1419" s="118">
        <v>1.1176166000000001E-3</v>
      </c>
      <c r="O1419" s="118">
        <v>5.9519433000000004E-4</v>
      </c>
      <c r="P1419" s="118">
        <v>0</v>
      </c>
      <c r="Q1419" s="118">
        <v>0</v>
      </c>
      <c r="R1419" s="118">
        <v>0</v>
      </c>
      <c r="S1419" s="118">
        <v>1.2725388E-4</v>
      </c>
      <c r="T1419" s="118">
        <v>0</v>
      </c>
      <c r="U1419" s="118">
        <v>0</v>
      </c>
      <c r="V1419" s="118">
        <v>0</v>
      </c>
      <c r="W1419" s="118">
        <v>0</v>
      </c>
      <c r="X1419" s="118">
        <v>0</v>
      </c>
      <c r="Y1419" s="41"/>
      <c r="Z1419" s="327">
        <f t="shared" si="576"/>
        <v>8.9336165413533827E-2</v>
      </c>
      <c r="AA1419" s="41"/>
      <c r="AB1419" s="111">
        <v>1.7022090000000001</v>
      </c>
      <c r="AC1419" s="111">
        <v>1.1223622</v>
      </c>
      <c r="AD1419" s="111">
        <v>0</v>
      </c>
      <c r="AE1419" s="111">
        <v>0</v>
      </c>
      <c r="AF1419" s="111">
        <v>1.2051034E-2</v>
      </c>
      <c r="AG1419" s="111">
        <v>4.9077397000000002E-2</v>
      </c>
      <c r="AH1419" s="111">
        <v>0.51871840000000002</v>
      </c>
      <c r="AI1419" s="41"/>
      <c r="AJ1419" s="114">
        <v>2.3827665999999999E-3</v>
      </c>
      <c r="AK1419" s="114">
        <v>2.2357416000000001E-3</v>
      </c>
      <c r="AL1419" s="121">
        <v>8.6909948999999993E-5</v>
      </c>
      <c r="AM1419" s="121">
        <v>6.0115046999999998E-5</v>
      </c>
      <c r="AN1419" s="113">
        <f t="shared" si="577"/>
        <v>1.3403726354999999E-7</v>
      </c>
      <c r="AO1419" s="112">
        <f t="shared" si="578"/>
        <v>3.214125382167E-10</v>
      </c>
      <c r="AP1419" s="112">
        <f t="shared" si="579"/>
        <v>8.4194744268999994E-3</v>
      </c>
      <c r="AQ1419" s="328">
        <v>8.2903961999999994E-8</v>
      </c>
      <c r="AR1419" s="328">
        <v>2.5014127E-10</v>
      </c>
      <c r="AS1419" s="328">
        <v>6.8342166999999999E-15</v>
      </c>
      <c r="AT1419" s="329">
        <v>0</v>
      </c>
      <c r="AU1419" s="329">
        <v>0</v>
      </c>
      <c r="AV1419" s="328">
        <v>1.6618154999999999E-10</v>
      </c>
      <c r="AW1419" s="328">
        <v>5.0967120000000001E-8</v>
      </c>
      <c r="AX1419" s="328">
        <v>2.3557604E-11</v>
      </c>
      <c r="AY1419" s="328">
        <v>4.7706830000000001E-11</v>
      </c>
      <c r="AZ1419" s="329">
        <v>0</v>
      </c>
      <c r="BA1419" s="329">
        <v>0</v>
      </c>
      <c r="BB1419" s="329">
        <v>0</v>
      </c>
      <c r="BC1419" s="329">
        <v>0</v>
      </c>
      <c r="BD1419" s="329">
        <v>0</v>
      </c>
      <c r="BE1419" s="329">
        <v>0</v>
      </c>
      <c r="BF1419" s="329">
        <v>0</v>
      </c>
      <c r="BG1419" s="329">
        <v>0</v>
      </c>
      <c r="BH1419" s="328">
        <v>2.5684269E-6</v>
      </c>
      <c r="BI1419" s="329">
        <v>8.416906E-3</v>
      </c>
      <c r="BJ1419" s="329">
        <v>0</v>
      </c>
      <c r="BK1419" s="329">
        <v>0</v>
      </c>
      <c r="BL1419" s="329">
        <v>0</v>
      </c>
      <c r="BM1419" s="41"/>
      <c r="BN1419" s="122">
        <v>5.5145655000000003E-6</v>
      </c>
      <c r="BO1419" s="122">
        <v>3.8361681000000001E-7</v>
      </c>
      <c r="BP1419" s="122">
        <v>2.4909294000000001E-6</v>
      </c>
      <c r="BQ1419" s="111">
        <v>0</v>
      </c>
      <c r="BR1419" s="122">
        <v>7.6851968999999999E-7</v>
      </c>
      <c r="BS1419" s="122">
        <v>1.0758284000000001E-7</v>
      </c>
      <c r="BT1419" s="111">
        <v>0</v>
      </c>
      <c r="BU1419" s="122">
        <v>1.632876E-7</v>
      </c>
      <c r="BV1419" s="111">
        <v>0</v>
      </c>
      <c r="BW1419" s="111">
        <v>0</v>
      </c>
      <c r="BX1419" s="111">
        <v>0</v>
      </c>
      <c r="BY1419" s="111">
        <v>0</v>
      </c>
      <c r="BZ1419" s="111">
        <v>0</v>
      </c>
      <c r="CA1419" s="122">
        <v>2.2875300000000001E-7</v>
      </c>
      <c r="CB1419" s="122">
        <v>1.3105023000000001E-6</v>
      </c>
      <c r="CC1419" s="122">
        <v>6.1373897000000001E-8</v>
      </c>
      <c r="CD1419" s="111">
        <v>0</v>
      </c>
      <c r="CE1419" s="154"/>
      <c r="CF1419" s="173"/>
      <c r="CG1419" s="170" t="s">
        <v>8546</v>
      </c>
      <c r="CK1419" s="100"/>
      <c r="CL1419" s="41"/>
      <c r="CM1419" s="41"/>
      <c r="CN1419" s="41"/>
      <c r="CO1419" s="41"/>
      <c r="CP1419" s="41"/>
      <c r="CQ1419" s="41"/>
      <c r="CR1419" s="41"/>
      <c r="CS1419" s="41"/>
      <c r="CT1419" s="41"/>
      <c r="CU1419" s="41"/>
      <c r="CV1419" s="41"/>
      <c r="CW1419" s="41"/>
    </row>
    <row r="1420" spans="1:101" ht="14.5" customHeight="1">
      <c r="A1420" s="41" t="s">
        <v>9103</v>
      </c>
      <c r="B1420" s="119" t="s">
        <v>8946</v>
      </c>
      <c r="C1420" s="120" t="str">
        <f t="shared" si="570"/>
        <v>B.044.01.240</v>
      </c>
      <c r="D1420" s="135" t="s">
        <v>8944</v>
      </c>
      <c r="E1420" s="119" t="s">
        <v>8526</v>
      </c>
      <c r="F1420" s="118" t="str">
        <f t="shared" si="571"/>
        <v>Electricity Philippines production</v>
      </c>
      <c r="G1420" s="118">
        <f t="shared" si="572"/>
        <v>3.8202035006000001E-2</v>
      </c>
      <c r="H1420" s="118">
        <f t="shared" si="573"/>
        <v>3.0581932400000002E-3</v>
      </c>
      <c r="I1420" s="118">
        <f t="shared" si="574"/>
        <v>7.6100835999999995E-3</v>
      </c>
      <c r="J1420" s="326">
        <f t="shared" si="575"/>
        <v>3.7721166000000001E-5</v>
      </c>
      <c r="K1420" s="118">
        <v>2.7496037000000001E-2</v>
      </c>
      <c r="L1420" s="118">
        <v>4.7016586999999999E-3</v>
      </c>
      <c r="M1420" s="118">
        <v>2.9084249E-3</v>
      </c>
      <c r="N1420" s="118">
        <v>2.4434775000000001E-3</v>
      </c>
      <c r="O1420" s="118">
        <v>6.1471574000000002E-4</v>
      </c>
      <c r="P1420" s="118">
        <v>0</v>
      </c>
      <c r="Q1420" s="118">
        <v>0</v>
      </c>
      <c r="R1420" s="118">
        <v>0</v>
      </c>
      <c r="S1420" s="330">
        <v>3.7721166000000001E-5</v>
      </c>
      <c r="T1420" s="118">
        <v>0</v>
      </c>
      <c r="U1420" s="118">
        <v>0</v>
      </c>
      <c r="V1420" s="118">
        <v>0</v>
      </c>
      <c r="W1420" s="118">
        <v>0</v>
      </c>
      <c r="X1420" s="118">
        <v>0</v>
      </c>
      <c r="Y1420" s="41"/>
      <c r="Z1420" s="327">
        <f t="shared" si="576"/>
        <v>0.20673712030075186</v>
      </c>
      <c r="AA1420" s="41"/>
      <c r="AB1420" s="111">
        <v>2.7763217</v>
      </c>
      <c r="AC1420" s="111">
        <v>2.6475670999999998</v>
      </c>
      <c r="AD1420" s="111">
        <v>0</v>
      </c>
      <c r="AE1420" s="111">
        <v>0</v>
      </c>
      <c r="AF1420" s="111">
        <v>2.1101182999999999E-2</v>
      </c>
      <c r="AG1420" s="111">
        <v>2.5769588E-2</v>
      </c>
      <c r="AH1420" s="111">
        <v>8.1883800000000007E-2</v>
      </c>
      <c r="AI1420" s="41"/>
      <c r="AJ1420" s="114">
        <v>5.5288213999999999E-3</v>
      </c>
      <c r="AK1420" s="114">
        <v>5.2520841000000002E-3</v>
      </c>
      <c r="AL1420" s="114">
        <v>2.0558765E-4</v>
      </c>
      <c r="AM1420" s="121">
        <v>7.1149642000000002E-5</v>
      </c>
      <c r="AN1420" s="113">
        <f t="shared" si="577"/>
        <v>3.1487314753E-7</v>
      </c>
      <c r="AO1420" s="112">
        <f t="shared" si="578"/>
        <v>7.6030936738999993E-10</v>
      </c>
      <c r="AP1420" s="112">
        <f t="shared" si="579"/>
        <v>9.9649357446299994E-3</v>
      </c>
      <c r="AQ1420" s="328">
        <v>1.9185205000000001E-7</v>
      </c>
      <c r="AR1420" s="328">
        <v>5.7886393999999998E-10</v>
      </c>
      <c r="AS1420" s="328">
        <v>1.5815389999999999E-14</v>
      </c>
      <c r="AT1420" s="329">
        <v>0</v>
      </c>
      <c r="AU1420" s="329">
        <v>0</v>
      </c>
      <c r="AV1420" s="328">
        <v>3.6332752999999998E-10</v>
      </c>
      <c r="AW1420" s="328">
        <v>1.2265777E-7</v>
      </c>
      <c r="AX1420" s="328">
        <v>5.1504671999999999E-11</v>
      </c>
      <c r="AY1420" s="328">
        <v>1.2992494000000001E-10</v>
      </c>
      <c r="AZ1420" s="329">
        <v>0</v>
      </c>
      <c r="BA1420" s="329">
        <v>0</v>
      </c>
      <c r="BB1420" s="329">
        <v>0</v>
      </c>
      <c r="BC1420" s="329">
        <v>0</v>
      </c>
      <c r="BD1420" s="329">
        <v>0</v>
      </c>
      <c r="BE1420" s="329">
        <v>0</v>
      </c>
      <c r="BF1420" s="329">
        <v>0</v>
      </c>
      <c r="BG1420" s="329">
        <v>0</v>
      </c>
      <c r="BH1420" s="328">
        <v>7.6134463000000003E-7</v>
      </c>
      <c r="BI1420" s="329">
        <v>9.9641743999999994E-3</v>
      </c>
      <c r="BJ1420" s="329">
        <v>0</v>
      </c>
      <c r="BK1420" s="329">
        <v>0</v>
      </c>
      <c r="BL1420" s="329">
        <v>0</v>
      </c>
      <c r="BM1420" s="41"/>
      <c r="BN1420" s="122">
        <v>1.1926748E-5</v>
      </c>
      <c r="BO1420" s="122">
        <v>1.0153590999999999E-6</v>
      </c>
      <c r="BP1420" s="122">
        <v>5.7643795E-6</v>
      </c>
      <c r="BQ1420" s="111">
        <v>0</v>
      </c>
      <c r="BR1420" s="122">
        <v>1.2112072E-6</v>
      </c>
      <c r="BS1420" s="122">
        <v>2.3521148E-7</v>
      </c>
      <c r="BT1420" s="111">
        <v>0</v>
      </c>
      <c r="BU1420" s="122">
        <v>3.5700040999999999E-7</v>
      </c>
      <c r="BV1420" s="111">
        <v>0</v>
      </c>
      <c r="BW1420" s="111">
        <v>0</v>
      </c>
      <c r="BX1420" s="111">
        <v>0</v>
      </c>
      <c r="BY1420" s="111">
        <v>0</v>
      </c>
      <c r="BZ1420" s="111">
        <v>0</v>
      </c>
      <c r="CA1420" s="122">
        <v>5.11596E-7</v>
      </c>
      <c r="CB1420" s="122">
        <v>2.8138019000000002E-6</v>
      </c>
      <c r="CC1420" s="122">
        <v>1.8192726000000002E-8</v>
      </c>
      <c r="CD1420" s="111">
        <v>0</v>
      </c>
      <c r="CE1420" s="154"/>
      <c r="CF1420" s="173"/>
      <c r="CG1420" s="170" t="s">
        <v>8546</v>
      </c>
      <c r="CK1420" s="100"/>
      <c r="CL1420" s="41"/>
      <c r="CM1420" s="41"/>
      <c r="CN1420" s="41"/>
      <c r="CO1420" s="41"/>
      <c r="CP1420" s="41"/>
      <c r="CQ1420" s="41"/>
      <c r="CR1420" s="41"/>
      <c r="CS1420" s="41"/>
      <c r="CT1420" s="41"/>
      <c r="CU1420" s="41"/>
      <c r="CV1420" s="41"/>
      <c r="CW1420" s="41"/>
    </row>
    <row r="1421" spans="1:101" ht="14.5" customHeight="1">
      <c r="A1421" s="41" t="s">
        <v>9100</v>
      </c>
      <c r="B1421" s="119" t="s">
        <v>8946</v>
      </c>
      <c r="C1421" s="120" t="str">
        <f t="shared" si="570"/>
        <v>B.044.01.241</v>
      </c>
      <c r="D1421" s="135" t="s">
        <v>8944</v>
      </c>
      <c r="E1421" s="119" t="s">
        <v>8526</v>
      </c>
      <c r="F1421" s="118" t="str">
        <f t="shared" si="571"/>
        <v>Electricity Puerto Rico production</v>
      </c>
      <c r="G1421" s="118">
        <f t="shared" si="572"/>
        <v>3.9886737849000001E-2</v>
      </c>
      <c r="H1421" s="118">
        <f t="shared" si="573"/>
        <v>2.7869182999999999E-3</v>
      </c>
      <c r="I1421" s="118">
        <f t="shared" si="574"/>
        <v>8.4366761999999998E-3</v>
      </c>
      <c r="J1421" s="326">
        <f t="shared" si="575"/>
        <v>2.1076349000000001E-5</v>
      </c>
      <c r="K1421" s="118">
        <v>2.8642067E-2</v>
      </c>
      <c r="L1421" s="118">
        <v>6.6401291000000003E-3</v>
      </c>
      <c r="M1421" s="118">
        <v>1.7965470999999999E-3</v>
      </c>
      <c r="N1421" s="118">
        <v>1.5093469E-3</v>
      </c>
      <c r="O1421" s="118">
        <v>1.2775714000000001E-3</v>
      </c>
      <c r="P1421" s="118">
        <v>0</v>
      </c>
      <c r="Q1421" s="118">
        <v>0</v>
      </c>
      <c r="R1421" s="118">
        <v>0</v>
      </c>
      <c r="S1421" s="330">
        <v>2.1076349000000001E-5</v>
      </c>
      <c r="T1421" s="118">
        <v>0</v>
      </c>
      <c r="U1421" s="118">
        <v>0</v>
      </c>
      <c r="V1421" s="118">
        <v>0</v>
      </c>
      <c r="W1421" s="118">
        <v>0</v>
      </c>
      <c r="X1421" s="118">
        <v>0</v>
      </c>
      <c r="Y1421" s="41"/>
      <c r="Z1421" s="327">
        <f t="shared" si="576"/>
        <v>0.2153538872180451</v>
      </c>
      <c r="AA1421" s="41"/>
      <c r="AB1421" s="111">
        <v>3.0433081</v>
      </c>
      <c r="AC1421" s="111">
        <v>3.0144530999999999</v>
      </c>
      <c r="AD1421" s="111">
        <v>0</v>
      </c>
      <c r="AE1421" s="111">
        <v>0</v>
      </c>
      <c r="AF1421" s="111">
        <v>1.1542013E-3</v>
      </c>
      <c r="AG1421" s="111">
        <v>2.4815328000000001E-2</v>
      </c>
      <c r="AH1421" s="111">
        <v>2.8855031999999998E-3</v>
      </c>
      <c r="AI1421" s="41"/>
      <c r="AJ1421" s="114">
        <v>6.3847749999999997E-3</v>
      </c>
      <c r="AK1421" s="114">
        <v>5.9676052999999996E-3</v>
      </c>
      <c r="AL1421" s="114">
        <v>2.1472688E-4</v>
      </c>
      <c r="AM1421" s="114">
        <v>2.0244290000000001E-4</v>
      </c>
      <c r="AN1421" s="113">
        <f t="shared" si="577"/>
        <v>3.5777009904000001E-7</v>
      </c>
      <c r="AO1421" s="112">
        <f t="shared" si="578"/>
        <v>7.9410827057199995E-10</v>
      </c>
      <c r="AP1421" s="112">
        <f t="shared" si="579"/>
        <v>2.8353347394209999E-2</v>
      </c>
      <c r="AQ1421" s="328">
        <v>1.9984841000000001E-7</v>
      </c>
      <c r="AR1421" s="328">
        <v>6.0299089000000004E-10</v>
      </c>
      <c r="AS1421" s="328">
        <v>1.6474571999999999E-14</v>
      </c>
      <c r="AT1421" s="329">
        <v>0</v>
      </c>
      <c r="AU1421" s="329">
        <v>0</v>
      </c>
      <c r="AV1421" s="328">
        <v>2.2442904000000001E-10</v>
      </c>
      <c r="AW1421" s="328">
        <v>1.5769726E-7</v>
      </c>
      <c r="AX1421" s="328">
        <v>3.1814666000000003E-11</v>
      </c>
      <c r="AY1421" s="328">
        <v>1.5928624E-10</v>
      </c>
      <c r="AZ1421" s="329">
        <v>0</v>
      </c>
      <c r="BA1421" s="329">
        <v>0</v>
      </c>
      <c r="BB1421" s="329">
        <v>0</v>
      </c>
      <c r="BC1421" s="329">
        <v>0</v>
      </c>
      <c r="BD1421" s="329">
        <v>0</v>
      </c>
      <c r="BE1421" s="329">
        <v>0</v>
      </c>
      <c r="BF1421" s="329">
        <v>0</v>
      </c>
      <c r="BG1421" s="329">
        <v>0</v>
      </c>
      <c r="BH1421" s="328">
        <v>4.2539421E-7</v>
      </c>
      <c r="BI1421" s="329">
        <v>2.8352921999999999E-2</v>
      </c>
      <c r="BJ1421" s="329">
        <v>0</v>
      </c>
      <c r="BK1421" s="329">
        <v>0</v>
      </c>
      <c r="BL1421" s="329">
        <v>0</v>
      </c>
      <c r="BM1421" s="41"/>
      <c r="BN1421" s="122">
        <v>1.3544557E-5</v>
      </c>
      <c r="BO1421" s="122">
        <v>1.1720557E-6</v>
      </c>
      <c r="BP1421" s="122">
        <v>6.0046378E-6</v>
      </c>
      <c r="BQ1421" s="111">
        <v>0</v>
      </c>
      <c r="BR1421" s="122">
        <v>2.0006466E-6</v>
      </c>
      <c r="BS1421" s="122">
        <v>1.4529117999999999E-7</v>
      </c>
      <c r="BT1421" s="111">
        <v>0</v>
      </c>
      <c r="BU1421" s="122">
        <v>2.2052075000000001E-7</v>
      </c>
      <c r="BV1421" s="111">
        <v>0</v>
      </c>
      <c r="BW1421" s="111">
        <v>0</v>
      </c>
      <c r="BX1421" s="111">
        <v>0</v>
      </c>
      <c r="BY1421" s="111">
        <v>0</v>
      </c>
      <c r="BZ1421" s="111">
        <v>0</v>
      </c>
      <c r="CA1421" s="122">
        <v>3.5138397000000002E-7</v>
      </c>
      <c r="CB1421" s="122">
        <v>3.6398557999999998E-6</v>
      </c>
      <c r="CC1421" s="122">
        <v>1.0165016000000001E-8</v>
      </c>
      <c r="CD1421" s="111">
        <v>0</v>
      </c>
      <c r="CE1421" s="154"/>
      <c r="CF1421" s="173"/>
      <c r="CG1421" s="170" t="s">
        <v>8546</v>
      </c>
      <c r="CK1421" s="100"/>
      <c r="CL1421" s="41"/>
      <c r="CM1421" s="41"/>
      <c r="CN1421" s="41"/>
      <c r="CO1421" s="41"/>
      <c r="CP1421" s="41"/>
      <c r="CQ1421" s="41"/>
      <c r="CR1421" s="41"/>
      <c r="CS1421" s="41"/>
      <c r="CT1421" s="41"/>
      <c r="CU1421" s="41"/>
      <c r="CV1421" s="41"/>
      <c r="CW1421" s="41"/>
    </row>
    <row r="1422" spans="1:101" ht="14.5" customHeight="1">
      <c r="A1422" s="41" t="s">
        <v>9097</v>
      </c>
      <c r="B1422" s="119" t="s">
        <v>8946</v>
      </c>
      <c r="C1422" s="120" t="str">
        <f t="shared" si="570"/>
        <v>B.044.01.242</v>
      </c>
      <c r="D1422" s="135" t="s">
        <v>8944</v>
      </c>
      <c r="E1422" s="119" t="s">
        <v>8526</v>
      </c>
      <c r="F1422" s="118" t="str">
        <f t="shared" si="571"/>
        <v>Electricity Qatar production</v>
      </c>
      <c r="G1422" s="118">
        <f t="shared" si="572"/>
        <v>3.4820800756329998E-2</v>
      </c>
      <c r="H1422" s="118">
        <f t="shared" si="573"/>
        <v>3.9669548999999998E-3</v>
      </c>
      <c r="I1422" s="118">
        <f t="shared" si="574"/>
        <v>5.9044993000000002E-3</v>
      </c>
      <c r="J1422" s="326">
        <f t="shared" si="575"/>
        <v>2.6155633E-7</v>
      </c>
      <c r="K1422" s="118">
        <v>2.4949084999999999E-2</v>
      </c>
      <c r="L1422" s="118">
        <v>2.7450789000000001E-3</v>
      </c>
      <c r="M1422" s="118">
        <v>3.1594204000000002E-3</v>
      </c>
      <c r="N1422" s="118">
        <v>2.6543483000000001E-3</v>
      </c>
      <c r="O1422" s="118">
        <v>1.3126066E-3</v>
      </c>
      <c r="P1422" s="118">
        <v>0</v>
      </c>
      <c r="Q1422" s="118">
        <v>0</v>
      </c>
      <c r="R1422" s="118">
        <v>0</v>
      </c>
      <c r="S1422" s="330">
        <v>2.6155633E-7</v>
      </c>
      <c r="T1422" s="118">
        <v>0</v>
      </c>
      <c r="U1422" s="118">
        <v>0</v>
      </c>
      <c r="V1422" s="118">
        <v>0</v>
      </c>
      <c r="W1422" s="118">
        <v>0</v>
      </c>
      <c r="X1422" s="118">
        <v>0</v>
      </c>
      <c r="Y1422" s="41"/>
      <c r="Z1422" s="327">
        <f t="shared" si="576"/>
        <v>0.18758710526315789</v>
      </c>
      <c r="AA1422" s="41"/>
      <c r="AB1422" s="111">
        <v>2.3360026999999999</v>
      </c>
      <c r="AC1422" s="111">
        <v>2.3353147000000001</v>
      </c>
      <c r="AD1422" s="111">
        <v>0</v>
      </c>
      <c r="AE1422" s="111">
        <v>0</v>
      </c>
      <c r="AF1422" s="111">
        <v>4.58663E-4</v>
      </c>
      <c r="AG1422" s="111">
        <v>2.2933149000000001E-4</v>
      </c>
      <c r="AH1422" s="111">
        <v>0</v>
      </c>
      <c r="AI1422" s="41"/>
      <c r="AJ1422" s="114">
        <v>4.8858838E-3</v>
      </c>
      <c r="AK1422" s="114">
        <v>4.5858532999999996E-3</v>
      </c>
      <c r="AL1422" s="114">
        <v>1.8180917000000001E-4</v>
      </c>
      <c r="AM1422" s="114">
        <v>1.1822124E-4</v>
      </c>
      <c r="AN1422" s="113">
        <f t="shared" si="577"/>
        <v>2.7493126250000001E-7</v>
      </c>
      <c r="AO1422" s="112">
        <f t="shared" si="578"/>
        <v>6.7237117841399999E-10</v>
      </c>
      <c r="AP1422" s="112">
        <f t="shared" si="579"/>
        <v>1.6557597279118499E-2</v>
      </c>
      <c r="AQ1422" s="328">
        <v>1.7408084000000001E-7</v>
      </c>
      <c r="AR1422" s="328">
        <v>5.2524390000000004E-10</v>
      </c>
      <c r="AS1422" s="328">
        <v>1.4350414000000001E-14</v>
      </c>
      <c r="AT1422" s="329">
        <v>0</v>
      </c>
      <c r="AU1422" s="329">
        <v>0</v>
      </c>
      <c r="AV1422" s="328">
        <v>3.946825E-10</v>
      </c>
      <c r="AW1422" s="328">
        <v>1.0045574000000001E-7</v>
      </c>
      <c r="AX1422" s="328">
        <v>5.5949497999999999E-11</v>
      </c>
      <c r="AY1422" s="328">
        <v>9.1163430000000001E-11</v>
      </c>
      <c r="AZ1422" s="329">
        <v>0</v>
      </c>
      <c r="BA1422" s="329">
        <v>0</v>
      </c>
      <c r="BB1422" s="329">
        <v>0</v>
      </c>
      <c r="BC1422" s="329">
        <v>0</v>
      </c>
      <c r="BD1422" s="329">
        <v>0</v>
      </c>
      <c r="BE1422" s="329">
        <v>0</v>
      </c>
      <c r="BF1422" s="329">
        <v>0</v>
      </c>
      <c r="BG1422" s="329">
        <v>0</v>
      </c>
      <c r="BH1422" s="328">
        <v>5.2791185000000002E-9</v>
      </c>
      <c r="BI1422" s="329">
        <v>1.6557591999999999E-2</v>
      </c>
      <c r="BJ1422" s="329">
        <v>0</v>
      </c>
      <c r="BK1422" s="329">
        <v>0</v>
      </c>
      <c r="BL1422" s="329">
        <v>0</v>
      </c>
      <c r="BM1422" s="41"/>
      <c r="BN1422" s="122">
        <v>1.1467614E-5</v>
      </c>
      <c r="BO1422" s="122">
        <v>7.5844851000000001E-7</v>
      </c>
      <c r="BP1422" s="122">
        <v>5.2304263E-6</v>
      </c>
      <c r="BQ1422" s="111">
        <v>0</v>
      </c>
      <c r="BR1422" s="122">
        <v>1.6091125E-6</v>
      </c>
      <c r="BS1422" s="122">
        <v>2.5551011000000002E-7</v>
      </c>
      <c r="BT1422" s="111">
        <v>0</v>
      </c>
      <c r="BU1422" s="122">
        <v>3.8780935999999998E-7</v>
      </c>
      <c r="BV1422" s="111">
        <v>0</v>
      </c>
      <c r="BW1422" s="111">
        <v>0</v>
      </c>
      <c r="BX1422" s="111">
        <v>0</v>
      </c>
      <c r="BY1422" s="111">
        <v>0</v>
      </c>
      <c r="BZ1422" s="111">
        <v>0</v>
      </c>
      <c r="CA1422" s="122">
        <v>5.3338157000000001E-7</v>
      </c>
      <c r="CB1422" s="122">
        <v>2.6927991E-6</v>
      </c>
      <c r="CC1422" s="122">
        <v>1.2614728000000001E-10</v>
      </c>
      <c r="CD1422" s="111">
        <v>0</v>
      </c>
      <c r="CE1422" s="154"/>
      <c r="CF1422" s="173"/>
      <c r="CG1422" s="170" t="s">
        <v>8546</v>
      </c>
      <c r="CK1422" s="100"/>
      <c r="CL1422" s="41"/>
      <c r="CM1422" s="41"/>
      <c r="CN1422" s="41"/>
      <c r="CO1422" s="41"/>
      <c r="CP1422" s="41"/>
      <c r="CQ1422" s="41"/>
      <c r="CR1422" s="41"/>
      <c r="CS1422" s="41"/>
      <c r="CT1422" s="41"/>
      <c r="CU1422" s="41"/>
      <c r="CV1422" s="41"/>
      <c r="CW1422" s="41"/>
    </row>
    <row r="1423" spans="1:101" ht="14.5" customHeight="1">
      <c r="A1423" s="41" t="s">
        <v>9094</v>
      </c>
      <c r="B1423" s="119" t="s">
        <v>8946</v>
      </c>
      <c r="C1423" s="120" t="str">
        <f t="shared" si="570"/>
        <v>B.044.01.243</v>
      </c>
      <c r="D1423" s="135" t="s">
        <v>8944</v>
      </c>
      <c r="E1423" s="119" t="s">
        <v>8526</v>
      </c>
      <c r="F1423" s="118" t="str">
        <f t="shared" si="571"/>
        <v>Electricity Reunion production</v>
      </c>
      <c r="G1423" s="118">
        <f t="shared" si="572"/>
        <v>2.8655371264000001E-2</v>
      </c>
      <c r="H1423" s="118">
        <f t="shared" si="573"/>
        <v>1.99016802E-3</v>
      </c>
      <c r="I1423" s="118">
        <f t="shared" si="574"/>
        <v>6.0343566000000005E-3</v>
      </c>
      <c r="J1423" s="326">
        <f t="shared" si="575"/>
        <v>8.7366644000000005E-5</v>
      </c>
      <c r="K1423" s="118">
        <v>2.0543479999999999E-2</v>
      </c>
      <c r="L1423" s="118">
        <v>4.7487724000000002E-3</v>
      </c>
      <c r="M1423" s="118">
        <v>1.2855842000000001E-3</v>
      </c>
      <c r="N1423" s="118">
        <v>1.0800676999999999E-3</v>
      </c>
      <c r="O1423" s="118">
        <v>9.1010031999999997E-4</v>
      </c>
      <c r="P1423" s="118">
        <v>0</v>
      </c>
      <c r="Q1423" s="118">
        <v>0</v>
      </c>
      <c r="R1423" s="118">
        <v>0</v>
      </c>
      <c r="S1423" s="330">
        <v>8.7366644000000005E-5</v>
      </c>
      <c r="T1423" s="118">
        <v>0</v>
      </c>
      <c r="U1423" s="118">
        <v>0</v>
      </c>
      <c r="V1423" s="118">
        <v>0</v>
      </c>
      <c r="W1423" s="118">
        <v>0</v>
      </c>
      <c r="X1423" s="118">
        <v>0</v>
      </c>
      <c r="Y1423" s="41"/>
      <c r="Z1423" s="327">
        <f t="shared" si="576"/>
        <v>0.15446225563909774</v>
      </c>
      <c r="AA1423" s="41"/>
      <c r="AB1423" s="111">
        <v>2.4690908</v>
      </c>
      <c r="AC1423" s="111">
        <v>2.1449239000000002</v>
      </c>
      <c r="AD1423" s="111">
        <v>0</v>
      </c>
      <c r="AE1423" s="111">
        <v>0</v>
      </c>
      <c r="AF1423" s="111">
        <v>0.12383901</v>
      </c>
      <c r="AG1423" s="111">
        <v>5.4634852999999997E-2</v>
      </c>
      <c r="AH1423" s="111">
        <v>0.14569294999999999</v>
      </c>
      <c r="AI1423" s="41"/>
      <c r="AJ1423" s="114">
        <v>4.5719178999999999E-3</v>
      </c>
      <c r="AK1423" s="114">
        <v>4.2739494000000001E-3</v>
      </c>
      <c r="AL1423" s="114">
        <v>1.5391054999999999E-4</v>
      </c>
      <c r="AM1423" s="114">
        <v>1.4405799000000001E-4</v>
      </c>
      <c r="AN1423" s="113">
        <f t="shared" si="577"/>
        <v>2.5623197831000002E-7</v>
      </c>
      <c r="AO1423" s="112">
        <f t="shared" si="578"/>
        <v>5.6919580036199994E-10</v>
      </c>
      <c r="AP1423" s="112">
        <f t="shared" si="579"/>
        <v>2.0176189363399998E-2</v>
      </c>
      <c r="AQ1423" s="328">
        <v>1.4334097000000001E-7</v>
      </c>
      <c r="AR1423" s="328">
        <v>4.3249430999999999E-10</v>
      </c>
      <c r="AS1423" s="328">
        <v>1.1816362000000001E-14</v>
      </c>
      <c r="AT1423" s="329">
        <v>0</v>
      </c>
      <c r="AU1423" s="329">
        <v>0</v>
      </c>
      <c r="AV1423" s="328">
        <v>1.6059830999999999E-10</v>
      </c>
      <c r="AW1423" s="328">
        <v>1.1273041E-7</v>
      </c>
      <c r="AX1423" s="328">
        <v>2.2766134E-11</v>
      </c>
      <c r="AY1423" s="328">
        <v>1.1392353999999999E-10</v>
      </c>
      <c r="AZ1423" s="329">
        <v>0</v>
      </c>
      <c r="BA1423" s="329">
        <v>0</v>
      </c>
      <c r="BB1423" s="329">
        <v>0</v>
      </c>
      <c r="BC1423" s="329">
        <v>0</v>
      </c>
      <c r="BD1423" s="329">
        <v>0</v>
      </c>
      <c r="BE1423" s="329">
        <v>0</v>
      </c>
      <c r="BF1423" s="329">
        <v>0</v>
      </c>
      <c r="BG1423" s="329">
        <v>0</v>
      </c>
      <c r="BH1423" s="328">
        <v>1.7633633999999999E-6</v>
      </c>
      <c r="BI1423" s="329">
        <v>2.0174425999999999E-2</v>
      </c>
      <c r="BJ1423" s="329">
        <v>0</v>
      </c>
      <c r="BK1423" s="329">
        <v>0</v>
      </c>
      <c r="BL1423" s="329">
        <v>0</v>
      </c>
      <c r="BM1423" s="41"/>
      <c r="BN1423" s="122">
        <v>9.7179831999999992E-6</v>
      </c>
      <c r="BO1423" s="122">
        <v>8.3829666999999997E-7</v>
      </c>
      <c r="BP1423" s="122">
        <v>4.3068175000000004E-6</v>
      </c>
      <c r="BQ1423" s="111">
        <v>0</v>
      </c>
      <c r="BR1423" s="122">
        <v>1.4276166E-6</v>
      </c>
      <c r="BS1423" s="122">
        <v>1.0396836E-7</v>
      </c>
      <c r="BT1423" s="111">
        <v>0</v>
      </c>
      <c r="BU1423" s="122">
        <v>1.5780158999999999E-7</v>
      </c>
      <c r="BV1423" s="111">
        <v>0</v>
      </c>
      <c r="BW1423" s="111">
        <v>0</v>
      </c>
      <c r="BX1423" s="111">
        <v>0</v>
      </c>
      <c r="BY1423" s="111">
        <v>0</v>
      </c>
      <c r="BZ1423" s="111">
        <v>0</v>
      </c>
      <c r="CA1423" s="122">
        <v>2.5141886999999999E-7</v>
      </c>
      <c r="CB1423" s="122">
        <v>2.5899271E-6</v>
      </c>
      <c r="CC1423" s="122">
        <v>4.2136485999999997E-8</v>
      </c>
      <c r="CD1423" s="111">
        <v>0</v>
      </c>
      <c r="CE1423" s="154"/>
      <c r="CF1423" s="173"/>
      <c r="CG1423" s="170" t="s">
        <v>8546</v>
      </c>
      <c r="CK1423" s="100"/>
      <c r="CL1423" s="41"/>
      <c r="CM1423" s="41"/>
      <c r="CN1423" s="41"/>
      <c r="CO1423" s="41"/>
      <c r="CP1423" s="41"/>
      <c r="CQ1423" s="41"/>
      <c r="CR1423" s="41"/>
      <c r="CS1423" s="41"/>
      <c r="CT1423" s="41"/>
      <c r="CU1423" s="41"/>
      <c r="CV1423" s="41"/>
      <c r="CW1423" s="41"/>
    </row>
    <row r="1424" spans="1:101" ht="14.5" customHeight="1">
      <c r="A1424" s="41" t="s">
        <v>9091</v>
      </c>
      <c r="B1424" s="119" t="s">
        <v>8946</v>
      </c>
      <c r="C1424" s="120" t="str">
        <f t="shared" si="570"/>
        <v>B.044.01.244</v>
      </c>
      <c r="D1424" s="135" t="s">
        <v>8944</v>
      </c>
      <c r="E1424" s="119" t="s">
        <v>8526</v>
      </c>
      <c r="F1424" s="118" t="str">
        <f t="shared" si="571"/>
        <v>Electricity Russia production</v>
      </c>
      <c r="G1424" s="118">
        <f t="shared" si="572"/>
        <v>2.8678838193E-2</v>
      </c>
      <c r="H1424" s="118">
        <f t="shared" si="573"/>
        <v>2.41906189E-3</v>
      </c>
      <c r="I1424" s="118">
        <f t="shared" si="574"/>
        <v>3.6817836999999999E-3</v>
      </c>
      <c r="J1424" s="326">
        <f t="shared" si="575"/>
        <v>4.8642156029999996E-3</v>
      </c>
      <c r="K1424" s="118">
        <v>1.7713777E-2</v>
      </c>
      <c r="L1424" s="118">
        <v>1.8063421000000001E-3</v>
      </c>
      <c r="M1424" s="118">
        <v>1.8754416E-3</v>
      </c>
      <c r="N1424" s="118">
        <v>1.5756291999999999E-3</v>
      </c>
      <c r="O1424" s="118">
        <v>8.4343269000000003E-4</v>
      </c>
      <c r="P1424" s="118">
        <v>0</v>
      </c>
      <c r="Q1424" s="118">
        <v>0</v>
      </c>
      <c r="R1424" s="118">
        <v>0</v>
      </c>
      <c r="S1424" s="330">
        <v>4.0056403E-5</v>
      </c>
      <c r="T1424" s="118">
        <v>0</v>
      </c>
      <c r="U1424" s="118">
        <v>4.8241591999999998E-3</v>
      </c>
      <c r="V1424" s="118">
        <v>0</v>
      </c>
      <c r="W1424" s="118">
        <v>0</v>
      </c>
      <c r="X1424" s="118">
        <v>0</v>
      </c>
      <c r="Y1424" s="41"/>
      <c r="Z1424" s="327">
        <f t="shared" si="576"/>
        <v>0.1331862932330827</v>
      </c>
      <c r="AA1424" s="41"/>
      <c r="AB1424" s="111">
        <v>2.4315804000000001</v>
      </c>
      <c r="AC1424" s="111">
        <v>1.584773</v>
      </c>
      <c r="AD1424" s="111">
        <v>0.65395124999999998</v>
      </c>
      <c r="AE1424" s="111">
        <v>0</v>
      </c>
      <c r="AF1424" s="111">
        <v>4.6262046999999998E-4</v>
      </c>
      <c r="AG1424" s="111">
        <v>7.7984596E-3</v>
      </c>
      <c r="AH1424" s="111">
        <v>0.18459501</v>
      </c>
      <c r="AI1424" s="41"/>
      <c r="AJ1424" s="114">
        <v>3.3151299999999999E-3</v>
      </c>
      <c r="AK1424" s="114">
        <v>3.1305342E-3</v>
      </c>
      <c r="AL1424" s="114">
        <v>1.2546553999999999E-4</v>
      </c>
      <c r="AM1424" s="121">
        <v>5.9130296000000001E-5</v>
      </c>
      <c r="AN1424" s="113">
        <f t="shared" si="577"/>
        <v>1.8768190373000001E-7</v>
      </c>
      <c r="AO1424" s="112">
        <f t="shared" si="578"/>
        <v>4.6399978175199997E-10</v>
      </c>
      <c r="AP1424" s="112">
        <f t="shared" si="579"/>
        <v>8.2815540778599997E-3</v>
      </c>
      <c r="AQ1424" s="328">
        <v>1.2359688000000001E-7</v>
      </c>
      <c r="AR1424" s="328">
        <v>3.7292163000000001E-10</v>
      </c>
      <c r="AS1424" s="328">
        <v>1.0188751999999999E-14</v>
      </c>
      <c r="AT1424" s="329">
        <v>0</v>
      </c>
      <c r="AU1424" s="329">
        <v>0</v>
      </c>
      <c r="AV1424" s="328">
        <v>2.3428473000000002E-10</v>
      </c>
      <c r="AW1424" s="328">
        <v>6.3850739E-8</v>
      </c>
      <c r="AX1424" s="328">
        <v>3.3211792000000001E-11</v>
      </c>
      <c r="AY1424" s="328">
        <v>5.7856171000000001E-11</v>
      </c>
      <c r="AZ1424" s="329">
        <v>0</v>
      </c>
      <c r="BA1424" s="329">
        <v>0</v>
      </c>
      <c r="BB1424" s="329">
        <v>0</v>
      </c>
      <c r="BC1424" s="329">
        <v>0</v>
      </c>
      <c r="BD1424" s="329">
        <v>0</v>
      </c>
      <c r="BE1424" s="329">
        <v>0</v>
      </c>
      <c r="BF1424" s="329">
        <v>0</v>
      </c>
      <c r="BG1424" s="329">
        <v>0</v>
      </c>
      <c r="BH1424" s="328">
        <v>8.0847786000000002E-7</v>
      </c>
      <c r="BI1424" s="329">
        <v>8.2807456000000002E-3</v>
      </c>
      <c r="BJ1424" s="329">
        <v>0</v>
      </c>
      <c r="BK1424" s="329">
        <v>0</v>
      </c>
      <c r="BL1424" s="329">
        <v>0</v>
      </c>
      <c r="BM1424" s="41"/>
      <c r="BN1424" s="122">
        <v>8.6439275000000006E-6</v>
      </c>
      <c r="BO1424" s="122">
        <v>4.7601087000000002E-7</v>
      </c>
      <c r="BP1424" s="122">
        <v>3.7135873E-6</v>
      </c>
      <c r="BQ1424" s="111">
        <v>0</v>
      </c>
      <c r="BR1424" s="122">
        <v>1.0339438E-6</v>
      </c>
      <c r="BS1424" s="122">
        <v>1.5167158E-7</v>
      </c>
      <c r="BT1424" s="111">
        <v>0</v>
      </c>
      <c r="BU1424" s="122">
        <v>2.3020480999999999E-7</v>
      </c>
      <c r="BV1424" s="111">
        <v>0</v>
      </c>
      <c r="BW1424" s="111">
        <v>0</v>
      </c>
      <c r="BX1424" s="111">
        <v>0</v>
      </c>
      <c r="BY1424" s="111">
        <v>0</v>
      </c>
      <c r="BZ1424" s="111">
        <v>0</v>
      </c>
      <c r="CA1424" s="122">
        <v>3.1829125999999999E-7</v>
      </c>
      <c r="CB1424" s="122">
        <v>2.7008988000000001E-6</v>
      </c>
      <c r="CC1424" s="122">
        <v>1.9318998999999999E-8</v>
      </c>
      <c r="CD1424" s="111">
        <v>0</v>
      </c>
      <c r="CE1424" s="154"/>
      <c r="CF1424" s="173"/>
      <c r="CG1424" s="170" t="s">
        <v>8546</v>
      </c>
      <c r="CK1424" s="100"/>
      <c r="CL1424" s="41"/>
      <c r="CM1424" s="41"/>
      <c r="CN1424" s="41"/>
      <c r="CO1424" s="41"/>
      <c r="CP1424" s="41"/>
      <c r="CQ1424" s="41"/>
      <c r="CR1424" s="41"/>
      <c r="CS1424" s="41"/>
      <c r="CT1424" s="41"/>
      <c r="CU1424" s="41"/>
      <c r="CV1424" s="41"/>
      <c r="CW1424" s="41"/>
    </row>
    <row r="1425" spans="1:101" ht="14.5" customHeight="1">
      <c r="A1425" s="41" t="s">
        <v>9088</v>
      </c>
      <c r="B1425" s="119" t="s">
        <v>8946</v>
      </c>
      <c r="C1425" s="120" t="str">
        <f t="shared" si="570"/>
        <v>B.044.01.245</v>
      </c>
      <c r="D1425" s="135" t="s">
        <v>8944</v>
      </c>
      <c r="E1425" s="119" t="s">
        <v>8526</v>
      </c>
      <c r="F1425" s="118" t="str">
        <f t="shared" si="571"/>
        <v>Electricity Rwanda production</v>
      </c>
      <c r="G1425" s="118">
        <f t="shared" si="572"/>
        <v>1.7034301250000002E-2</v>
      </c>
      <c r="H1425" s="118">
        <f t="shared" si="573"/>
        <v>1.17365082E-3</v>
      </c>
      <c r="I1425" s="118">
        <f t="shared" si="574"/>
        <v>3.5417688499999999E-3</v>
      </c>
      <c r="J1425" s="326">
        <f t="shared" si="575"/>
        <v>1.9232158E-4</v>
      </c>
      <c r="K1425" s="118">
        <v>1.212656E-2</v>
      </c>
      <c r="L1425" s="118">
        <v>2.7746291999999999E-3</v>
      </c>
      <c r="M1425" s="118">
        <v>7.6713965000000002E-4</v>
      </c>
      <c r="N1425" s="118">
        <v>6.4450295999999999E-4</v>
      </c>
      <c r="O1425" s="118">
        <v>5.2914786000000003E-4</v>
      </c>
      <c r="P1425" s="118">
        <v>0</v>
      </c>
      <c r="Q1425" s="118">
        <v>0</v>
      </c>
      <c r="R1425" s="118">
        <v>0</v>
      </c>
      <c r="S1425" s="118">
        <v>1.9232158E-4</v>
      </c>
      <c r="T1425" s="118">
        <v>0</v>
      </c>
      <c r="U1425" s="118">
        <v>0</v>
      </c>
      <c r="V1425" s="118">
        <v>0</v>
      </c>
      <c r="W1425" s="118">
        <v>0</v>
      </c>
      <c r="X1425" s="118">
        <v>0</v>
      </c>
      <c r="Y1425" s="41"/>
      <c r="Z1425" s="327">
        <f t="shared" si="576"/>
        <v>9.1177142857142846E-2</v>
      </c>
      <c r="AA1425" s="41"/>
      <c r="AB1425" s="111">
        <v>1.871345</v>
      </c>
      <c r="AC1425" s="111">
        <v>1.2397661</v>
      </c>
      <c r="AD1425" s="111">
        <v>0</v>
      </c>
      <c r="AE1425" s="111">
        <v>0</v>
      </c>
      <c r="AF1425" s="111">
        <v>0</v>
      </c>
      <c r="AG1425" s="111">
        <v>7.4303400000000006E-2</v>
      </c>
      <c r="AH1425" s="111">
        <v>0.55727552000000002</v>
      </c>
      <c r="AI1425" s="41"/>
      <c r="AJ1425" s="114">
        <v>2.6874758000000002E-3</v>
      </c>
      <c r="AK1425" s="114">
        <v>2.5134382999999999E-3</v>
      </c>
      <c r="AL1425" s="121">
        <v>9.0751447000000002E-5</v>
      </c>
      <c r="AM1425" s="121">
        <v>8.3285960999999995E-5</v>
      </c>
      <c r="AN1425" s="113">
        <f t="shared" si="577"/>
        <v>1.50685751956E-7</v>
      </c>
      <c r="AO1425" s="112">
        <f t="shared" si="578"/>
        <v>3.3561925405149998E-10</v>
      </c>
      <c r="AP1425" s="112">
        <f t="shared" si="579"/>
        <v>1.1664700719999999E-2</v>
      </c>
      <c r="AQ1425" s="328">
        <v>8.4612388999999998E-8</v>
      </c>
      <c r="AR1425" s="328">
        <v>2.55296E-10</v>
      </c>
      <c r="AS1425" s="328">
        <v>6.9750515000000001E-15</v>
      </c>
      <c r="AT1425" s="329">
        <v>0</v>
      </c>
      <c r="AU1425" s="329">
        <v>0</v>
      </c>
      <c r="AV1425" s="328">
        <v>9.5832955999999994E-11</v>
      </c>
      <c r="AW1425" s="328">
        <v>6.5977529999999999E-8</v>
      </c>
      <c r="AX1425" s="328">
        <v>1.3585111E-11</v>
      </c>
      <c r="AY1425" s="328">
        <v>6.6731168000000001E-11</v>
      </c>
      <c r="AZ1425" s="329">
        <v>0</v>
      </c>
      <c r="BA1425" s="329">
        <v>0</v>
      </c>
      <c r="BB1425" s="329">
        <v>0</v>
      </c>
      <c r="BC1425" s="329">
        <v>0</v>
      </c>
      <c r="BD1425" s="329">
        <v>0</v>
      </c>
      <c r="BE1425" s="329">
        <v>0</v>
      </c>
      <c r="BF1425" s="329">
        <v>0</v>
      </c>
      <c r="BG1425" s="329">
        <v>0</v>
      </c>
      <c r="BH1425" s="328">
        <v>3.8817200000000002E-6</v>
      </c>
      <c r="BI1425" s="329">
        <v>1.1660818999999999E-2</v>
      </c>
      <c r="BJ1425" s="329">
        <v>0</v>
      </c>
      <c r="BK1425" s="329">
        <v>0</v>
      </c>
      <c r="BL1425" s="329">
        <v>0</v>
      </c>
      <c r="BM1425" s="41"/>
      <c r="BN1425" s="122">
        <v>5.7616095000000002E-6</v>
      </c>
      <c r="BO1425" s="122">
        <v>4.9161566000000004E-7</v>
      </c>
      <c r="BP1425" s="122">
        <v>2.5422606999999999E-6</v>
      </c>
      <c r="BQ1425" s="111">
        <v>0</v>
      </c>
      <c r="BR1425" s="122">
        <v>8.3232644000000005E-7</v>
      </c>
      <c r="BS1425" s="122">
        <v>6.2040471999999997E-8</v>
      </c>
      <c r="BT1425" s="111">
        <v>0</v>
      </c>
      <c r="BU1425" s="122">
        <v>9.4164086000000003E-8</v>
      </c>
      <c r="BV1425" s="111">
        <v>0</v>
      </c>
      <c r="BW1425" s="111">
        <v>0</v>
      </c>
      <c r="BX1425" s="111">
        <v>0</v>
      </c>
      <c r="BY1425" s="111">
        <v>0</v>
      </c>
      <c r="BZ1425" s="111">
        <v>0</v>
      </c>
      <c r="CA1425" s="122">
        <v>1.4946849E-7</v>
      </c>
      <c r="CB1425" s="122">
        <v>1.4969778999999999E-6</v>
      </c>
      <c r="CC1425" s="122">
        <v>9.2755716000000002E-8</v>
      </c>
      <c r="CD1425" s="111">
        <v>0</v>
      </c>
      <c r="CE1425" s="154"/>
      <c r="CF1425" s="173"/>
      <c r="CG1425" s="170" t="s">
        <v>8546</v>
      </c>
      <c r="CK1425" s="100"/>
      <c r="CL1425" s="41"/>
      <c r="CM1425" s="41"/>
      <c r="CN1425" s="41"/>
      <c r="CO1425" s="41"/>
      <c r="CP1425" s="41"/>
      <c r="CQ1425" s="41"/>
      <c r="CR1425" s="41"/>
      <c r="CS1425" s="41"/>
      <c r="CT1425" s="41"/>
      <c r="CU1425" s="41"/>
      <c r="CV1425" s="41"/>
      <c r="CW1425" s="41"/>
    </row>
    <row r="1426" spans="1:101" ht="14.5" customHeight="1">
      <c r="A1426" s="41" t="s">
        <v>9085</v>
      </c>
      <c r="B1426" s="119" t="s">
        <v>8946</v>
      </c>
      <c r="C1426" s="120" t="str">
        <f t="shared" si="570"/>
        <v>B.044.01.246</v>
      </c>
      <c r="D1426" s="135" t="s">
        <v>8944</v>
      </c>
      <c r="E1426" s="119" t="s">
        <v>8526</v>
      </c>
      <c r="F1426" s="118" t="str">
        <f t="shared" si="571"/>
        <v>Electricity Saint Helena production (no data)</v>
      </c>
      <c r="G1426" s="118">
        <f t="shared" si="572"/>
        <v>0</v>
      </c>
      <c r="H1426" s="118">
        <f t="shared" si="573"/>
        <v>0</v>
      </c>
      <c r="I1426" s="118">
        <f t="shared" si="574"/>
        <v>0</v>
      </c>
      <c r="J1426" s="326">
        <f t="shared" si="575"/>
        <v>0</v>
      </c>
      <c r="K1426" s="118">
        <v>0</v>
      </c>
      <c r="L1426" s="118">
        <v>0</v>
      </c>
      <c r="M1426" s="118">
        <v>0</v>
      </c>
      <c r="N1426" s="118">
        <v>0</v>
      </c>
      <c r="O1426" s="118">
        <v>0</v>
      </c>
      <c r="P1426" s="118">
        <v>0</v>
      </c>
      <c r="Q1426" s="118">
        <v>0</v>
      </c>
      <c r="R1426" s="118">
        <v>0</v>
      </c>
      <c r="S1426" s="118">
        <v>0</v>
      </c>
      <c r="T1426" s="118">
        <v>0</v>
      </c>
      <c r="U1426" s="118">
        <v>0</v>
      </c>
      <c r="V1426" s="118">
        <v>0</v>
      </c>
      <c r="W1426" s="118">
        <v>0</v>
      </c>
      <c r="X1426" s="118">
        <v>0</v>
      </c>
      <c r="Y1426" s="41"/>
      <c r="Z1426" s="327">
        <f t="shared" si="576"/>
        <v>0</v>
      </c>
      <c r="AA1426" s="41"/>
      <c r="AB1426" s="111">
        <v>0</v>
      </c>
      <c r="AC1426" s="111">
        <v>0</v>
      </c>
      <c r="AD1426" s="111">
        <v>0</v>
      </c>
      <c r="AE1426" s="111">
        <v>0</v>
      </c>
      <c r="AF1426" s="111">
        <v>0</v>
      </c>
      <c r="AG1426" s="111">
        <v>0</v>
      </c>
      <c r="AH1426" s="111">
        <v>0</v>
      </c>
      <c r="AI1426" s="41"/>
      <c r="AJ1426" s="114">
        <v>0</v>
      </c>
      <c r="AK1426" s="114">
        <v>0</v>
      </c>
      <c r="AL1426" s="114">
        <v>0</v>
      </c>
      <c r="AM1426" s="114">
        <v>0</v>
      </c>
      <c r="AN1426" s="113">
        <f t="shared" si="577"/>
        <v>0</v>
      </c>
      <c r="AO1426" s="112">
        <f t="shared" si="578"/>
        <v>0</v>
      </c>
      <c r="AP1426" s="112">
        <f t="shared" si="579"/>
        <v>0</v>
      </c>
      <c r="AQ1426" s="329">
        <v>0</v>
      </c>
      <c r="AR1426" s="329">
        <v>0</v>
      </c>
      <c r="AS1426" s="329">
        <v>0</v>
      </c>
      <c r="AT1426" s="329">
        <v>0</v>
      </c>
      <c r="AU1426" s="329">
        <v>0</v>
      </c>
      <c r="AV1426" s="329">
        <v>0</v>
      </c>
      <c r="AW1426" s="329">
        <v>0</v>
      </c>
      <c r="AX1426" s="329">
        <v>0</v>
      </c>
      <c r="AY1426" s="329">
        <v>0</v>
      </c>
      <c r="AZ1426" s="329">
        <v>0</v>
      </c>
      <c r="BA1426" s="329">
        <v>0</v>
      </c>
      <c r="BB1426" s="329">
        <v>0</v>
      </c>
      <c r="BC1426" s="329">
        <v>0</v>
      </c>
      <c r="BD1426" s="329">
        <v>0</v>
      </c>
      <c r="BE1426" s="329">
        <v>0</v>
      </c>
      <c r="BF1426" s="329">
        <v>0</v>
      </c>
      <c r="BG1426" s="329">
        <v>0</v>
      </c>
      <c r="BH1426" s="329">
        <v>0</v>
      </c>
      <c r="BI1426" s="329">
        <v>0</v>
      </c>
      <c r="BJ1426" s="329">
        <v>0</v>
      </c>
      <c r="BK1426" s="329">
        <v>0</v>
      </c>
      <c r="BL1426" s="329">
        <v>0</v>
      </c>
      <c r="BM1426" s="41"/>
      <c r="BN1426" s="111">
        <v>0</v>
      </c>
      <c r="BO1426" s="111">
        <v>0</v>
      </c>
      <c r="BP1426" s="111">
        <v>0</v>
      </c>
      <c r="BQ1426" s="111">
        <v>0</v>
      </c>
      <c r="BR1426" s="111">
        <v>0</v>
      </c>
      <c r="BS1426" s="111">
        <v>0</v>
      </c>
      <c r="BT1426" s="111">
        <v>0</v>
      </c>
      <c r="BU1426" s="111">
        <v>0</v>
      </c>
      <c r="BV1426" s="111">
        <v>0</v>
      </c>
      <c r="BW1426" s="111">
        <v>0</v>
      </c>
      <c r="BX1426" s="111">
        <v>0</v>
      </c>
      <c r="BY1426" s="111">
        <v>0</v>
      </c>
      <c r="BZ1426" s="111">
        <v>0</v>
      </c>
      <c r="CA1426" s="111">
        <v>0</v>
      </c>
      <c r="CB1426" s="111">
        <v>0</v>
      </c>
      <c r="CC1426" s="111">
        <v>0</v>
      </c>
      <c r="CD1426" s="111">
        <v>0</v>
      </c>
      <c r="CE1426" s="154"/>
      <c r="CF1426" s="173"/>
      <c r="CG1426" s="170" t="s">
        <v>8546</v>
      </c>
      <c r="CK1426" s="100"/>
      <c r="CL1426" s="41"/>
      <c r="CM1426" s="41"/>
      <c r="CN1426" s="41"/>
      <c r="CO1426" s="41"/>
      <c r="CP1426" s="41"/>
      <c r="CQ1426" s="41"/>
      <c r="CR1426" s="41"/>
      <c r="CS1426" s="41"/>
      <c r="CT1426" s="41"/>
      <c r="CU1426" s="41"/>
      <c r="CV1426" s="41"/>
      <c r="CW1426" s="41"/>
    </row>
    <row r="1427" spans="1:101" ht="14.5" customHeight="1">
      <c r="A1427" s="41" t="s">
        <v>9082</v>
      </c>
      <c r="B1427" s="119" t="s">
        <v>8946</v>
      </c>
      <c r="C1427" s="120" t="str">
        <f t="shared" si="570"/>
        <v>B.044.01.247</v>
      </c>
      <c r="D1427" s="135" t="s">
        <v>8944</v>
      </c>
      <c r="E1427" s="119" t="s">
        <v>8526</v>
      </c>
      <c r="F1427" s="118" t="str">
        <f t="shared" si="571"/>
        <v>Electricity Saint Kitts and Nevis production</v>
      </c>
      <c r="G1427" s="118">
        <f t="shared" si="572"/>
        <v>3.9093999173000001E-2</v>
      </c>
      <c r="H1427" s="118">
        <f t="shared" si="573"/>
        <v>2.7358744999999999E-3</v>
      </c>
      <c r="I1427" s="118">
        <f t="shared" si="574"/>
        <v>8.2736084000000001E-3</v>
      </c>
      <c r="J1427" s="326">
        <f t="shared" si="575"/>
        <v>1.4240272999999999E-5</v>
      </c>
      <c r="K1427" s="118">
        <v>2.8070276000000002E-2</v>
      </c>
      <c r="L1427" s="118">
        <v>6.5096523E-3</v>
      </c>
      <c r="M1427" s="118">
        <v>1.7639560999999999E-3</v>
      </c>
      <c r="N1427" s="118">
        <v>1.4819661E-3</v>
      </c>
      <c r="O1427" s="118">
        <v>1.2539083999999999E-3</v>
      </c>
      <c r="P1427" s="118">
        <v>0</v>
      </c>
      <c r="Q1427" s="118">
        <v>0</v>
      </c>
      <c r="R1427" s="118">
        <v>0</v>
      </c>
      <c r="S1427" s="330">
        <v>1.4240272999999999E-5</v>
      </c>
      <c r="T1427" s="118">
        <v>0</v>
      </c>
      <c r="U1427" s="118">
        <v>0</v>
      </c>
      <c r="V1427" s="118">
        <v>0</v>
      </c>
      <c r="W1427" s="118">
        <v>0</v>
      </c>
      <c r="X1427" s="118">
        <v>0</v>
      </c>
      <c r="Y1427" s="41"/>
      <c r="Z1427" s="327">
        <f t="shared" si="576"/>
        <v>0.21105470676691729</v>
      </c>
      <c r="AA1427" s="41"/>
      <c r="AB1427" s="111">
        <v>3.0063795</v>
      </c>
      <c r="AC1427" s="111">
        <v>2.9585327000000001</v>
      </c>
      <c r="AD1427" s="111">
        <v>0</v>
      </c>
      <c r="AE1427" s="111">
        <v>0</v>
      </c>
      <c r="AF1427" s="111">
        <v>0</v>
      </c>
      <c r="AG1427" s="111">
        <v>4.7846888999999997E-2</v>
      </c>
      <c r="AH1427" s="111">
        <v>0</v>
      </c>
      <c r="AI1427" s="41"/>
      <c r="AJ1427" s="114">
        <v>6.2592738000000004E-3</v>
      </c>
      <c r="AK1427" s="114">
        <v>5.8501101999999996E-3</v>
      </c>
      <c r="AL1427" s="114">
        <v>2.1047707999999999E-4</v>
      </c>
      <c r="AM1427" s="114">
        <v>1.9868650000000001E-4</v>
      </c>
      <c r="AN1427" s="113">
        <f t="shared" si="577"/>
        <v>3.507260277E-7</v>
      </c>
      <c r="AO1427" s="112">
        <f t="shared" si="578"/>
        <v>7.7839155568499999E-10</v>
      </c>
      <c r="AP1427" s="112">
        <f t="shared" si="579"/>
        <v>2.7827240418340001E-2</v>
      </c>
      <c r="AQ1427" s="328">
        <v>1.9585876999999999E-7</v>
      </c>
      <c r="AR1427" s="328">
        <v>5.9095318999999995E-10</v>
      </c>
      <c r="AS1427" s="328">
        <v>1.6145685E-14</v>
      </c>
      <c r="AT1427" s="329">
        <v>0</v>
      </c>
      <c r="AU1427" s="329">
        <v>0</v>
      </c>
      <c r="AV1427" s="328">
        <v>2.2035769999999999E-10</v>
      </c>
      <c r="AW1427" s="328">
        <v>1.546469E-7</v>
      </c>
      <c r="AX1427" s="328">
        <v>3.1237520000000003E-11</v>
      </c>
      <c r="AY1427" s="328">
        <v>1.561847E-10</v>
      </c>
      <c r="AZ1427" s="329">
        <v>0</v>
      </c>
      <c r="BA1427" s="329">
        <v>0</v>
      </c>
      <c r="BB1427" s="329">
        <v>0</v>
      </c>
      <c r="BC1427" s="329">
        <v>0</v>
      </c>
      <c r="BD1427" s="329">
        <v>0</v>
      </c>
      <c r="BE1427" s="329">
        <v>0</v>
      </c>
      <c r="BF1427" s="329">
        <v>0</v>
      </c>
      <c r="BG1427" s="329">
        <v>0</v>
      </c>
      <c r="BH1427" s="328">
        <v>2.8741833999999998E-7</v>
      </c>
      <c r="BI1427" s="329">
        <v>2.7826953000000001E-2</v>
      </c>
      <c r="BJ1427" s="329">
        <v>0</v>
      </c>
      <c r="BK1427" s="329">
        <v>0</v>
      </c>
      <c r="BL1427" s="329">
        <v>0</v>
      </c>
      <c r="BM1427" s="41"/>
      <c r="BN1427" s="122">
        <v>1.3280103999999999E-5</v>
      </c>
      <c r="BO1427" s="122">
        <v>1.1493323E-6</v>
      </c>
      <c r="BP1427" s="122">
        <v>5.8847652999999999E-6</v>
      </c>
      <c r="BQ1427" s="111">
        <v>0</v>
      </c>
      <c r="BR1427" s="122">
        <v>1.9627137999999999E-6</v>
      </c>
      <c r="BS1427" s="122">
        <v>1.4265546999999999E-7</v>
      </c>
      <c r="BT1427" s="111">
        <v>0</v>
      </c>
      <c r="BU1427" s="122">
        <v>2.1652031E-7</v>
      </c>
      <c r="BV1427" s="111">
        <v>0</v>
      </c>
      <c r="BW1427" s="111">
        <v>0</v>
      </c>
      <c r="BX1427" s="111">
        <v>0</v>
      </c>
      <c r="BY1427" s="111">
        <v>0</v>
      </c>
      <c r="BZ1427" s="111">
        <v>0</v>
      </c>
      <c r="CA1427" s="122">
        <v>3.4491469999999999E-7</v>
      </c>
      <c r="CB1427" s="122">
        <v>3.5723336E-6</v>
      </c>
      <c r="CC1427" s="122">
        <v>6.8680107E-9</v>
      </c>
      <c r="CD1427" s="111">
        <v>0</v>
      </c>
      <c r="CE1427" s="154"/>
      <c r="CF1427" s="173"/>
      <c r="CG1427" s="170" t="s">
        <v>8546</v>
      </c>
      <c r="CK1427" s="100"/>
      <c r="CL1427" s="41"/>
      <c r="CM1427" s="41"/>
      <c r="CN1427" s="41"/>
      <c r="CO1427" s="41"/>
      <c r="CP1427" s="41"/>
      <c r="CQ1427" s="41"/>
      <c r="CR1427" s="41"/>
      <c r="CS1427" s="41"/>
      <c r="CT1427" s="41"/>
      <c r="CU1427" s="41"/>
      <c r="CV1427" s="41"/>
      <c r="CW1427" s="41"/>
    </row>
    <row r="1428" spans="1:101" ht="14.5" customHeight="1">
      <c r="A1428" s="41" t="s">
        <v>9079</v>
      </c>
      <c r="B1428" s="119" t="s">
        <v>8946</v>
      </c>
      <c r="C1428" s="120" t="str">
        <f t="shared" si="570"/>
        <v>B.044.01.248</v>
      </c>
      <c r="D1428" s="135" t="s">
        <v>8944</v>
      </c>
      <c r="E1428" s="119" t="s">
        <v>8526</v>
      </c>
      <c r="F1428" s="118" t="str">
        <f t="shared" si="571"/>
        <v>Electricity Saint Lucia production</v>
      </c>
      <c r="G1428" s="118">
        <f t="shared" si="572"/>
        <v>4.0922396399999998E-2</v>
      </c>
      <c r="H1428" s="118">
        <f t="shared" si="573"/>
        <v>2.8650435999999996E-3</v>
      </c>
      <c r="I1428" s="118">
        <f t="shared" si="574"/>
        <v>8.6645457999999995E-3</v>
      </c>
      <c r="J1428" s="326">
        <f t="shared" si="575"/>
        <v>0</v>
      </c>
      <c r="K1428" s="118">
        <v>2.9392807E-2</v>
      </c>
      <c r="L1428" s="118">
        <v>6.8177300999999997E-3</v>
      </c>
      <c r="M1428" s="118">
        <v>1.8468156999999999E-3</v>
      </c>
      <c r="N1428" s="118">
        <v>1.5515794999999999E-3</v>
      </c>
      <c r="O1428" s="118">
        <v>1.3134640999999999E-3</v>
      </c>
      <c r="P1428" s="118">
        <v>0</v>
      </c>
      <c r="Q1428" s="118">
        <v>0</v>
      </c>
      <c r="R1428" s="118">
        <v>0</v>
      </c>
      <c r="S1428" s="118">
        <v>0</v>
      </c>
      <c r="T1428" s="118">
        <v>0</v>
      </c>
      <c r="U1428" s="118">
        <v>0</v>
      </c>
      <c r="V1428" s="118">
        <v>0</v>
      </c>
      <c r="W1428" s="118">
        <v>0</v>
      </c>
      <c r="X1428" s="118">
        <v>0</v>
      </c>
      <c r="Y1428" s="41"/>
      <c r="Z1428" s="327">
        <f t="shared" si="576"/>
        <v>0.22099854887218043</v>
      </c>
      <c r="AA1428" s="41"/>
      <c r="AB1428" s="111">
        <v>3.0994152000000001</v>
      </c>
      <c r="AC1428" s="111">
        <v>3.0994152000000001</v>
      </c>
      <c r="AD1428" s="111">
        <v>0</v>
      </c>
      <c r="AE1428" s="111">
        <v>0</v>
      </c>
      <c r="AF1428" s="111">
        <v>0</v>
      </c>
      <c r="AG1428" s="111">
        <v>0</v>
      </c>
      <c r="AH1428" s="111">
        <v>0</v>
      </c>
      <c r="AI1428" s="41"/>
      <c r="AJ1428" s="114">
        <v>6.5547851999999997E-3</v>
      </c>
      <c r="AK1428" s="114">
        <v>6.1262399000000002E-3</v>
      </c>
      <c r="AL1428" s="114">
        <v>2.2039967000000001E-4</v>
      </c>
      <c r="AM1428" s="114">
        <v>2.0814561E-4</v>
      </c>
      <c r="AN1428" s="113">
        <f t="shared" si="577"/>
        <v>3.6728056872000001E-7</v>
      </c>
      <c r="AO1428" s="112">
        <f t="shared" si="578"/>
        <v>8.1508754938899991E-10</v>
      </c>
      <c r="AP1428" s="112">
        <f t="shared" si="579"/>
        <v>2.9152047E-2</v>
      </c>
      <c r="AQ1428" s="328">
        <v>2.0508666E-7</v>
      </c>
      <c r="AR1428" s="328">
        <v>6.1879595000000003E-10</v>
      </c>
      <c r="AS1428" s="328">
        <v>1.6906389000000001E-14</v>
      </c>
      <c r="AT1428" s="329">
        <v>0</v>
      </c>
      <c r="AU1428" s="329">
        <v>0</v>
      </c>
      <c r="AV1428" s="328">
        <v>2.3070872000000001E-10</v>
      </c>
      <c r="AW1428" s="328">
        <v>1.6196319999999999E-7</v>
      </c>
      <c r="AX1428" s="328">
        <v>3.2704862999999997E-11</v>
      </c>
      <c r="AY1428" s="328">
        <v>1.6356983E-10</v>
      </c>
      <c r="AZ1428" s="329">
        <v>0</v>
      </c>
      <c r="BA1428" s="329">
        <v>0</v>
      </c>
      <c r="BB1428" s="329">
        <v>0</v>
      </c>
      <c r="BC1428" s="329">
        <v>0</v>
      </c>
      <c r="BD1428" s="329">
        <v>0</v>
      </c>
      <c r="BE1428" s="329">
        <v>0</v>
      </c>
      <c r="BF1428" s="329">
        <v>0</v>
      </c>
      <c r="BG1428" s="329">
        <v>0</v>
      </c>
      <c r="BH1428" s="329">
        <v>0</v>
      </c>
      <c r="BI1428" s="329">
        <v>2.9152047E-2</v>
      </c>
      <c r="BJ1428" s="329">
        <v>0</v>
      </c>
      <c r="BK1428" s="329">
        <v>0</v>
      </c>
      <c r="BL1428" s="329">
        <v>0</v>
      </c>
      <c r="BM1428" s="41"/>
      <c r="BN1428" s="122">
        <v>1.3901083999999999E-5</v>
      </c>
      <c r="BO1428" s="122">
        <v>1.2036554999999999E-6</v>
      </c>
      <c r="BP1428" s="122">
        <v>6.1620259999999999E-6</v>
      </c>
      <c r="BQ1428" s="111">
        <v>0</v>
      </c>
      <c r="BR1428" s="122">
        <v>2.0557718000000001E-6</v>
      </c>
      <c r="BS1428" s="122">
        <v>1.4935652999999999E-7</v>
      </c>
      <c r="BT1428" s="111">
        <v>0</v>
      </c>
      <c r="BU1428" s="122">
        <v>2.2669108E-7</v>
      </c>
      <c r="BV1428" s="111">
        <v>0</v>
      </c>
      <c r="BW1428" s="111">
        <v>0</v>
      </c>
      <c r="BX1428" s="111">
        <v>0</v>
      </c>
      <c r="BY1428" s="111">
        <v>0</v>
      </c>
      <c r="BZ1428" s="111">
        <v>0</v>
      </c>
      <c r="CA1428" s="122">
        <v>3.6113836E-7</v>
      </c>
      <c r="CB1428" s="122">
        <v>3.7424447999999998E-6</v>
      </c>
      <c r="CC1428" s="111">
        <v>0</v>
      </c>
      <c r="CD1428" s="111">
        <v>0</v>
      </c>
      <c r="CE1428" s="154"/>
      <c r="CF1428" s="173"/>
      <c r="CG1428" s="170" t="s">
        <v>8546</v>
      </c>
      <c r="CK1428" s="100"/>
      <c r="CL1428" s="41"/>
      <c r="CM1428" s="41"/>
      <c r="CN1428" s="41"/>
      <c r="CO1428" s="41"/>
      <c r="CP1428" s="41"/>
      <c r="CQ1428" s="41"/>
      <c r="CR1428" s="41"/>
      <c r="CS1428" s="41"/>
      <c r="CT1428" s="41"/>
      <c r="CU1428" s="41"/>
      <c r="CV1428" s="41"/>
      <c r="CW1428" s="41"/>
    </row>
    <row r="1429" spans="1:101" ht="14.5" customHeight="1">
      <c r="A1429" s="41" t="s">
        <v>9076</v>
      </c>
      <c r="B1429" s="119" t="s">
        <v>8946</v>
      </c>
      <c r="C1429" s="120" t="str">
        <f t="shared" si="570"/>
        <v>B.044.01.249</v>
      </c>
      <c r="D1429" s="135" t="s">
        <v>8944</v>
      </c>
      <c r="E1429" s="119" t="s">
        <v>8526</v>
      </c>
      <c r="F1429" s="118" t="str">
        <f t="shared" si="571"/>
        <v>Electricity Saint Pierre and Miquelon production</v>
      </c>
      <c r="G1429" s="118">
        <f t="shared" si="572"/>
        <v>4.0922396399999998E-2</v>
      </c>
      <c r="H1429" s="118">
        <f t="shared" si="573"/>
        <v>2.8650435999999996E-3</v>
      </c>
      <c r="I1429" s="118">
        <f t="shared" si="574"/>
        <v>8.6645457999999995E-3</v>
      </c>
      <c r="J1429" s="326">
        <f t="shared" si="575"/>
        <v>0</v>
      </c>
      <c r="K1429" s="118">
        <v>2.9392807E-2</v>
      </c>
      <c r="L1429" s="118">
        <v>6.8177300999999997E-3</v>
      </c>
      <c r="M1429" s="118">
        <v>1.8468156999999999E-3</v>
      </c>
      <c r="N1429" s="118">
        <v>1.5515794999999999E-3</v>
      </c>
      <c r="O1429" s="118">
        <v>1.3134640999999999E-3</v>
      </c>
      <c r="P1429" s="118">
        <v>0</v>
      </c>
      <c r="Q1429" s="118">
        <v>0</v>
      </c>
      <c r="R1429" s="118">
        <v>0</v>
      </c>
      <c r="S1429" s="118">
        <v>0</v>
      </c>
      <c r="T1429" s="118">
        <v>0</v>
      </c>
      <c r="U1429" s="118">
        <v>0</v>
      </c>
      <c r="V1429" s="118">
        <v>0</v>
      </c>
      <c r="W1429" s="118">
        <v>0</v>
      </c>
      <c r="X1429" s="118">
        <v>0</v>
      </c>
      <c r="Y1429" s="41"/>
      <c r="Z1429" s="327">
        <f t="shared" si="576"/>
        <v>0.22099854887218043</v>
      </c>
      <c r="AA1429" s="41"/>
      <c r="AB1429" s="111">
        <v>3.0994152000000001</v>
      </c>
      <c r="AC1429" s="111">
        <v>3.0994152000000001</v>
      </c>
      <c r="AD1429" s="111">
        <v>0</v>
      </c>
      <c r="AE1429" s="111">
        <v>0</v>
      </c>
      <c r="AF1429" s="111">
        <v>0</v>
      </c>
      <c r="AG1429" s="111">
        <v>0</v>
      </c>
      <c r="AH1429" s="111">
        <v>0</v>
      </c>
      <c r="AI1429" s="41"/>
      <c r="AJ1429" s="114">
        <v>6.5547851999999997E-3</v>
      </c>
      <c r="AK1429" s="114">
        <v>6.1262399000000002E-3</v>
      </c>
      <c r="AL1429" s="114">
        <v>2.2039967000000001E-4</v>
      </c>
      <c r="AM1429" s="114">
        <v>2.0814561E-4</v>
      </c>
      <c r="AN1429" s="113">
        <f t="shared" si="577"/>
        <v>3.6728056872000001E-7</v>
      </c>
      <c r="AO1429" s="112">
        <f t="shared" si="578"/>
        <v>8.1508754938899991E-10</v>
      </c>
      <c r="AP1429" s="112">
        <f t="shared" si="579"/>
        <v>2.9152047E-2</v>
      </c>
      <c r="AQ1429" s="328">
        <v>2.0508666E-7</v>
      </c>
      <c r="AR1429" s="328">
        <v>6.1879595000000003E-10</v>
      </c>
      <c r="AS1429" s="328">
        <v>1.6906389000000001E-14</v>
      </c>
      <c r="AT1429" s="329">
        <v>0</v>
      </c>
      <c r="AU1429" s="329">
        <v>0</v>
      </c>
      <c r="AV1429" s="328">
        <v>2.3070872000000001E-10</v>
      </c>
      <c r="AW1429" s="328">
        <v>1.6196319999999999E-7</v>
      </c>
      <c r="AX1429" s="328">
        <v>3.2704862999999997E-11</v>
      </c>
      <c r="AY1429" s="328">
        <v>1.6356983E-10</v>
      </c>
      <c r="AZ1429" s="329">
        <v>0</v>
      </c>
      <c r="BA1429" s="329">
        <v>0</v>
      </c>
      <c r="BB1429" s="329">
        <v>0</v>
      </c>
      <c r="BC1429" s="329">
        <v>0</v>
      </c>
      <c r="BD1429" s="329">
        <v>0</v>
      </c>
      <c r="BE1429" s="329">
        <v>0</v>
      </c>
      <c r="BF1429" s="329">
        <v>0</v>
      </c>
      <c r="BG1429" s="329">
        <v>0</v>
      </c>
      <c r="BH1429" s="329">
        <v>0</v>
      </c>
      <c r="BI1429" s="329">
        <v>2.9152047E-2</v>
      </c>
      <c r="BJ1429" s="329">
        <v>0</v>
      </c>
      <c r="BK1429" s="329">
        <v>0</v>
      </c>
      <c r="BL1429" s="329">
        <v>0</v>
      </c>
      <c r="BM1429" s="41"/>
      <c r="BN1429" s="122">
        <v>1.3901083999999999E-5</v>
      </c>
      <c r="BO1429" s="122">
        <v>1.2036554999999999E-6</v>
      </c>
      <c r="BP1429" s="122">
        <v>6.1620259999999999E-6</v>
      </c>
      <c r="BQ1429" s="111">
        <v>0</v>
      </c>
      <c r="BR1429" s="122">
        <v>2.0557718000000001E-6</v>
      </c>
      <c r="BS1429" s="122">
        <v>1.4935652999999999E-7</v>
      </c>
      <c r="BT1429" s="111">
        <v>0</v>
      </c>
      <c r="BU1429" s="122">
        <v>2.2669108E-7</v>
      </c>
      <c r="BV1429" s="111">
        <v>0</v>
      </c>
      <c r="BW1429" s="111">
        <v>0</v>
      </c>
      <c r="BX1429" s="111">
        <v>0</v>
      </c>
      <c r="BY1429" s="111">
        <v>0</v>
      </c>
      <c r="BZ1429" s="111">
        <v>0</v>
      </c>
      <c r="CA1429" s="122">
        <v>3.6113836E-7</v>
      </c>
      <c r="CB1429" s="122">
        <v>3.7424447999999998E-6</v>
      </c>
      <c r="CC1429" s="111">
        <v>0</v>
      </c>
      <c r="CD1429" s="111">
        <v>0</v>
      </c>
      <c r="CE1429" s="154"/>
      <c r="CF1429" s="173"/>
      <c r="CG1429" s="170" t="s">
        <v>8546</v>
      </c>
      <c r="CK1429" s="100"/>
      <c r="CL1429" s="41"/>
      <c r="CM1429" s="41"/>
      <c r="CN1429" s="41"/>
      <c r="CO1429" s="41"/>
      <c r="CP1429" s="41"/>
      <c r="CQ1429" s="41"/>
      <c r="CR1429" s="41"/>
      <c r="CS1429" s="41"/>
      <c r="CT1429" s="41"/>
      <c r="CU1429" s="41"/>
      <c r="CV1429" s="41"/>
      <c r="CW1429" s="41"/>
    </row>
    <row r="1430" spans="1:101" ht="14.5" customHeight="1">
      <c r="A1430" s="41" t="s">
        <v>9073</v>
      </c>
      <c r="B1430" s="119" t="s">
        <v>8946</v>
      </c>
      <c r="C1430" s="120" t="str">
        <f t="shared" si="570"/>
        <v>B.044.01.250</v>
      </c>
      <c r="D1430" s="135" t="s">
        <v>8944</v>
      </c>
      <c r="E1430" s="119" t="s">
        <v>8526</v>
      </c>
      <c r="F1430" s="118" t="str">
        <f t="shared" si="571"/>
        <v>Electricity Saint Vincent and the Grenadines production</v>
      </c>
      <c r="G1430" s="118">
        <f t="shared" si="572"/>
        <v>3.0829236941000003E-2</v>
      </c>
      <c r="H1430" s="118">
        <f t="shared" si="573"/>
        <v>2.1616830300000001E-3</v>
      </c>
      <c r="I1430" s="118">
        <f t="shared" si="574"/>
        <v>6.5142074999999999E-3</v>
      </c>
      <c r="J1430" s="326">
        <f t="shared" si="575"/>
        <v>5.0800410999999999E-5</v>
      </c>
      <c r="K1430" s="118">
        <v>2.2102546000000001E-2</v>
      </c>
      <c r="L1430" s="118">
        <v>5.1156782999999999E-3</v>
      </c>
      <c r="M1430" s="118">
        <v>1.3985292E-3</v>
      </c>
      <c r="N1430" s="118">
        <v>1.1749570999999999E-3</v>
      </c>
      <c r="O1430" s="118">
        <v>9.867259299999999E-4</v>
      </c>
      <c r="P1430" s="118">
        <v>0</v>
      </c>
      <c r="Q1430" s="118">
        <v>0</v>
      </c>
      <c r="R1430" s="118">
        <v>0</v>
      </c>
      <c r="S1430" s="330">
        <v>5.0800410999999999E-5</v>
      </c>
      <c r="T1430" s="118">
        <v>0</v>
      </c>
      <c r="U1430" s="118">
        <v>0</v>
      </c>
      <c r="V1430" s="118">
        <v>0</v>
      </c>
      <c r="W1430" s="118">
        <v>0</v>
      </c>
      <c r="X1430" s="118">
        <v>0</v>
      </c>
      <c r="Y1430" s="41"/>
      <c r="Z1430" s="327">
        <f t="shared" si="576"/>
        <v>0.16618455639097743</v>
      </c>
      <c r="AA1430" s="41"/>
      <c r="AB1430" s="111">
        <v>2.5877192999999998</v>
      </c>
      <c r="AC1430" s="111">
        <v>2.3245613999999999</v>
      </c>
      <c r="AD1430" s="111">
        <v>0</v>
      </c>
      <c r="AE1430" s="111">
        <v>0</v>
      </c>
      <c r="AF1430" s="111">
        <v>0</v>
      </c>
      <c r="AG1430" s="111">
        <v>0</v>
      </c>
      <c r="AH1430" s="111">
        <v>0.26315789000000001</v>
      </c>
      <c r="AI1430" s="41"/>
      <c r="AJ1430" s="114">
        <v>4.9265862999999998E-3</v>
      </c>
      <c r="AK1430" s="114">
        <v>4.6047242999999998E-3</v>
      </c>
      <c r="AL1430" s="114">
        <v>1.6574546E-4</v>
      </c>
      <c r="AM1430" s="114">
        <v>1.5611653E-4</v>
      </c>
      <c r="AN1430" s="113">
        <f t="shared" si="577"/>
        <v>2.7606260768000004E-7</v>
      </c>
      <c r="AO1430" s="112">
        <f t="shared" si="578"/>
        <v>6.1296398611799993E-10</v>
      </c>
      <c r="AP1430" s="112">
        <f t="shared" si="579"/>
        <v>2.1865060329399999E-2</v>
      </c>
      <c r="AQ1430" s="328">
        <v>1.5421927000000001E-7</v>
      </c>
      <c r="AR1430" s="328">
        <v>4.6531675E-10</v>
      </c>
      <c r="AS1430" s="328">
        <v>1.2713118000000001E-14</v>
      </c>
      <c r="AT1430" s="329">
        <v>0</v>
      </c>
      <c r="AU1430" s="329">
        <v>0</v>
      </c>
      <c r="AV1430" s="328">
        <v>1.7470767999999999E-10</v>
      </c>
      <c r="AW1430" s="328">
        <v>1.2166863000000001E-7</v>
      </c>
      <c r="AX1430" s="328">
        <v>2.4766253000000001E-11</v>
      </c>
      <c r="AY1430" s="328">
        <v>1.2286827000000001E-10</v>
      </c>
      <c r="AZ1430" s="329">
        <v>0</v>
      </c>
      <c r="BA1430" s="329">
        <v>0</v>
      </c>
      <c r="BB1430" s="329">
        <v>0</v>
      </c>
      <c r="BC1430" s="329">
        <v>0</v>
      </c>
      <c r="BD1430" s="329">
        <v>0</v>
      </c>
      <c r="BE1430" s="329">
        <v>0</v>
      </c>
      <c r="BF1430" s="329">
        <v>0</v>
      </c>
      <c r="BG1430" s="329">
        <v>0</v>
      </c>
      <c r="BH1430" s="328">
        <v>1.0253294000000001E-6</v>
      </c>
      <c r="BI1430" s="329">
        <v>2.1864035E-2</v>
      </c>
      <c r="BJ1430" s="329">
        <v>0</v>
      </c>
      <c r="BK1430" s="329">
        <v>0</v>
      </c>
      <c r="BL1430" s="329">
        <v>0</v>
      </c>
      <c r="BM1430" s="41"/>
      <c r="BN1430" s="122">
        <v>1.0471424999999999E-5</v>
      </c>
      <c r="BO1430" s="122">
        <v>9.0460955000000001E-7</v>
      </c>
      <c r="BP1430" s="122">
        <v>4.6336664000000003E-6</v>
      </c>
      <c r="BQ1430" s="111">
        <v>0</v>
      </c>
      <c r="BR1430" s="122">
        <v>1.5440153999999999E-6</v>
      </c>
      <c r="BS1430" s="122">
        <v>1.131025E-7</v>
      </c>
      <c r="BT1430" s="111">
        <v>0</v>
      </c>
      <c r="BU1430" s="122">
        <v>1.7166526000000001E-7</v>
      </c>
      <c r="BV1430" s="111">
        <v>0</v>
      </c>
      <c r="BW1430" s="111">
        <v>0</v>
      </c>
      <c r="BX1430" s="111">
        <v>0</v>
      </c>
      <c r="BY1430" s="111">
        <v>0</v>
      </c>
      <c r="BZ1430" s="111">
        <v>0</v>
      </c>
      <c r="CA1430" s="122">
        <v>2.7303110000000002E-7</v>
      </c>
      <c r="CB1430" s="122">
        <v>2.8068335999999999E-6</v>
      </c>
      <c r="CC1430" s="122">
        <v>2.4500779000000001E-8</v>
      </c>
      <c r="CD1430" s="111">
        <v>0</v>
      </c>
      <c r="CE1430" s="154"/>
      <c r="CF1430" s="173"/>
      <c r="CG1430" s="170" t="s">
        <v>8546</v>
      </c>
      <c r="CK1430" s="100"/>
      <c r="CL1430" s="41"/>
      <c r="CM1430" s="41"/>
      <c r="CN1430" s="41"/>
      <c r="CO1430" s="41"/>
      <c r="CP1430" s="41"/>
      <c r="CQ1430" s="41"/>
      <c r="CR1430" s="41"/>
      <c r="CS1430" s="41"/>
      <c r="CT1430" s="41"/>
      <c r="CU1430" s="41"/>
      <c r="CV1430" s="41"/>
      <c r="CW1430" s="41"/>
    </row>
    <row r="1431" spans="1:101" ht="14.5" customHeight="1">
      <c r="A1431" s="41" t="s">
        <v>9070</v>
      </c>
      <c r="B1431" s="119" t="s">
        <v>8946</v>
      </c>
      <c r="C1431" s="120" t="str">
        <f t="shared" si="570"/>
        <v>B.044.01.251</v>
      </c>
      <c r="D1431" s="135" t="s">
        <v>8944</v>
      </c>
      <c r="E1431" s="119" t="s">
        <v>8526</v>
      </c>
      <c r="F1431" s="118" t="str">
        <f t="shared" si="571"/>
        <v>Electricity Samoa production</v>
      </c>
      <c r="G1431" s="118">
        <f t="shared" si="572"/>
        <v>2.7232376450000002E-2</v>
      </c>
      <c r="H1431" s="118">
        <f t="shared" si="573"/>
        <v>1.8665182799999999E-3</v>
      </c>
      <c r="I1431" s="118">
        <f t="shared" si="574"/>
        <v>5.6921656000000001E-3</v>
      </c>
      <c r="J1431" s="326">
        <f t="shared" si="575"/>
        <v>1.8905256999999999E-4</v>
      </c>
      <c r="K1431" s="118">
        <v>1.9484640000000001E-2</v>
      </c>
      <c r="L1431" s="118">
        <v>4.4845390999999997E-3</v>
      </c>
      <c r="M1431" s="118">
        <v>1.2076265E-3</v>
      </c>
      <c r="N1431" s="118">
        <v>1.0145726E-3</v>
      </c>
      <c r="O1431" s="118">
        <v>8.5194568E-4</v>
      </c>
      <c r="P1431" s="118">
        <v>0</v>
      </c>
      <c r="Q1431" s="118">
        <v>0</v>
      </c>
      <c r="R1431" s="118">
        <v>0</v>
      </c>
      <c r="S1431" s="118">
        <v>1.8905256999999999E-4</v>
      </c>
      <c r="T1431" s="118">
        <v>0</v>
      </c>
      <c r="U1431" s="118">
        <v>0</v>
      </c>
      <c r="V1431" s="118">
        <v>0</v>
      </c>
      <c r="W1431" s="118">
        <v>0</v>
      </c>
      <c r="X1431" s="118">
        <v>0</v>
      </c>
      <c r="Y1431" s="41"/>
      <c r="Z1431" s="327">
        <f t="shared" si="576"/>
        <v>0.14650105263157895</v>
      </c>
      <c r="AA1431" s="41"/>
      <c r="AB1431" s="111">
        <v>2.3770209000000002</v>
      </c>
      <c r="AC1431" s="111">
        <v>2.0055038999999999</v>
      </c>
      <c r="AD1431" s="111">
        <v>0</v>
      </c>
      <c r="AE1431" s="111">
        <v>0</v>
      </c>
      <c r="AF1431" s="111">
        <v>0</v>
      </c>
      <c r="AG1431" s="111">
        <v>0.12383901</v>
      </c>
      <c r="AH1431" s="111">
        <v>0.24767801</v>
      </c>
      <c r="AI1431" s="41"/>
      <c r="AJ1431" s="114">
        <v>4.3234312E-3</v>
      </c>
      <c r="AK1431" s="114">
        <v>4.0429441999999998E-3</v>
      </c>
      <c r="AL1431" s="114">
        <v>1.4577724E-4</v>
      </c>
      <c r="AM1431" s="114">
        <v>1.347097E-4</v>
      </c>
      <c r="AN1431" s="113">
        <f t="shared" si="577"/>
        <v>2.4238274965E-7</v>
      </c>
      <c r="AO1431" s="112">
        <f t="shared" si="578"/>
        <v>5.3911701633100002E-10</v>
      </c>
      <c r="AP1431" s="112">
        <f t="shared" si="579"/>
        <v>1.88669037399E-2</v>
      </c>
      <c r="AQ1431" s="328">
        <v>1.3595298000000001E-7</v>
      </c>
      <c r="AR1431" s="328">
        <v>4.1020295E-10</v>
      </c>
      <c r="AS1431" s="328">
        <v>1.1207331E-14</v>
      </c>
      <c r="AT1431" s="329">
        <v>0</v>
      </c>
      <c r="AU1431" s="329">
        <v>0</v>
      </c>
      <c r="AV1431" s="328">
        <v>1.5085965E-10</v>
      </c>
      <c r="AW1431" s="328">
        <v>1.0627891E-7</v>
      </c>
      <c r="AX1431" s="328">
        <v>2.1385598999999999E-11</v>
      </c>
      <c r="AY1431" s="328">
        <v>1.0751726E-10</v>
      </c>
      <c r="AZ1431" s="329">
        <v>0</v>
      </c>
      <c r="BA1431" s="329">
        <v>0</v>
      </c>
      <c r="BB1431" s="329">
        <v>0</v>
      </c>
      <c r="BC1431" s="329">
        <v>0</v>
      </c>
      <c r="BD1431" s="329">
        <v>0</v>
      </c>
      <c r="BE1431" s="329">
        <v>0</v>
      </c>
      <c r="BF1431" s="329">
        <v>0</v>
      </c>
      <c r="BG1431" s="329">
        <v>0</v>
      </c>
      <c r="BH1431" s="328">
        <v>3.8157399000000001E-6</v>
      </c>
      <c r="BI1431" s="329">
        <v>1.8863088E-2</v>
      </c>
      <c r="BJ1431" s="329">
        <v>0</v>
      </c>
      <c r="BK1431" s="329">
        <v>0</v>
      </c>
      <c r="BL1431" s="329">
        <v>0</v>
      </c>
      <c r="BM1431" s="41"/>
      <c r="BN1431" s="122">
        <v>9.2120585999999992E-6</v>
      </c>
      <c r="BO1431" s="122">
        <v>7.9092362000000005E-7</v>
      </c>
      <c r="BP1431" s="122">
        <v>4.0848381E-6</v>
      </c>
      <c r="BQ1431" s="111">
        <v>0</v>
      </c>
      <c r="BR1431" s="122">
        <v>1.3412421E-6</v>
      </c>
      <c r="BS1431" s="122">
        <v>9.7663729999999994E-8</v>
      </c>
      <c r="BT1431" s="111">
        <v>0</v>
      </c>
      <c r="BU1431" s="122">
        <v>1.4823252000000001E-7</v>
      </c>
      <c r="BV1431" s="111">
        <v>0</v>
      </c>
      <c r="BW1431" s="111">
        <v>0</v>
      </c>
      <c r="BX1431" s="111">
        <v>0</v>
      </c>
      <c r="BY1431" s="111">
        <v>0</v>
      </c>
      <c r="BZ1431" s="111">
        <v>0</v>
      </c>
      <c r="CA1431" s="122">
        <v>2.3639754E-7</v>
      </c>
      <c r="CB1431" s="122">
        <v>2.4215817999999999E-6</v>
      </c>
      <c r="CC1431" s="122">
        <v>9.1179089000000004E-8</v>
      </c>
      <c r="CD1431" s="111">
        <v>0</v>
      </c>
      <c r="CE1431" s="154"/>
      <c r="CF1431" s="176"/>
      <c r="CG1431" s="170" t="s">
        <v>8546</v>
      </c>
      <c r="CK1431" s="100"/>
      <c r="CL1431" s="41"/>
      <c r="CM1431" s="41"/>
      <c r="CN1431" s="41"/>
      <c r="CO1431" s="41"/>
      <c r="CP1431" s="41"/>
      <c r="CQ1431" s="41"/>
      <c r="CR1431" s="41"/>
      <c r="CS1431" s="41"/>
      <c r="CT1431" s="41"/>
      <c r="CU1431" s="41"/>
      <c r="CV1431" s="41"/>
      <c r="CW1431" s="41"/>
    </row>
    <row r="1432" spans="1:101" ht="14.5" customHeight="1">
      <c r="A1432" s="41" t="s">
        <v>9067</v>
      </c>
      <c r="B1432" s="119" t="s">
        <v>8946</v>
      </c>
      <c r="C1432" s="120" t="str">
        <f t="shared" si="570"/>
        <v>B.044.01.252</v>
      </c>
      <c r="D1432" s="135" t="s">
        <v>8944</v>
      </c>
      <c r="E1432" s="119" t="s">
        <v>8526</v>
      </c>
      <c r="F1432" s="118" t="str">
        <f t="shared" si="571"/>
        <v>Electricity Sao Tome and Principe production</v>
      </c>
      <c r="G1432" s="118">
        <f t="shared" si="572"/>
        <v>3.6885133064E-2</v>
      </c>
      <c r="H1432" s="118">
        <f t="shared" si="573"/>
        <v>2.5836994999999998E-3</v>
      </c>
      <c r="I1432" s="118">
        <f t="shared" si="574"/>
        <v>7.8044103999999996E-3</v>
      </c>
      <c r="J1432" s="326">
        <f t="shared" si="575"/>
        <v>2.0320164000000001E-5</v>
      </c>
      <c r="K1432" s="118">
        <v>2.6476703000000001E-2</v>
      </c>
      <c r="L1432" s="118">
        <v>6.1369093E-3</v>
      </c>
      <c r="M1432" s="118">
        <v>1.6675011000000001E-3</v>
      </c>
      <c r="N1432" s="118">
        <v>1.4009306000000001E-3</v>
      </c>
      <c r="O1432" s="118">
        <v>1.1827688999999999E-3</v>
      </c>
      <c r="P1432" s="118">
        <v>0</v>
      </c>
      <c r="Q1432" s="118">
        <v>0</v>
      </c>
      <c r="R1432" s="118">
        <v>0</v>
      </c>
      <c r="S1432" s="330">
        <v>2.0320164000000001E-5</v>
      </c>
      <c r="T1432" s="118">
        <v>0</v>
      </c>
      <c r="U1432" s="118">
        <v>0</v>
      </c>
      <c r="V1432" s="118">
        <v>0</v>
      </c>
      <c r="W1432" s="118">
        <v>0</v>
      </c>
      <c r="X1432" s="118">
        <v>0</v>
      </c>
      <c r="Y1432" s="41"/>
      <c r="Z1432" s="327">
        <f t="shared" si="576"/>
        <v>0.19907295488721805</v>
      </c>
      <c r="AA1432" s="41"/>
      <c r="AB1432" s="111">
        <v>2.8947368</v>
      </c>
      <c r="AC1432" s="111">
        <v>2.7894736999999998</v>
      </c>
      <c r="AD1432" s="111">
        <v>0</v>
      </c>
      <c r="AE1432" s="111">
        <v>0</v>
      </c>
      <c r="AF1432" s="111">
        <v>0</v>
      </c>
      <c r="AG1432" s="111">
        <v>0</v>
      </c>
      <c r="AH1432" s="111">
        <v>0.10526315999999999</v>
      </c>
      <c r="AI1432" s="41"/>
      <c r="AJ1432" s="114">
        <v>5.9035056000000001E-3</v>
      </c>
      <c r="AK1432" s="114">
        <v>5.5176336000000003E-3</v>
      </c>
      <c r="AL1432" s="114">
        <v>1.9853798999999999E-4</v>
      </c>
      <c r="AM1432" s="114">
        <v>1.8733397999999999E-4</v>
      </c>
      <c r="AN1432" s="113">
        <f t="shared" si="577"/>
        <v>3.307933783E-7</v>
      </c>
      <c r="AO1432" s="112">
        <f t="shared" si="578"/>
        <v>7.342381280809999E-10</v>
      </c>
      <c r="AP1432" s="112">
        <f t="shared" si="579"/>
        <v>2.6237252131760001E-2</v>
      </c>
      <c r="AQ1432" s="328">
        <v>1.847397E-7</v>
      </c>
      <c r="AR1432" s="328">
        <v>5.5740426999999995E-10</v>
      </c>
      <c r="AS1432" s="328">
        <v>1.5229081E-14</v>
      </c>
      <c r="AT1432" s="329">
        <v>0</v>
      </c>
      <c r="AU1432" s="329">
        <v>0</v>
      </c>
      <c r="AV1432" s="328">
        <v>2.083083E-10</v>
      </c>
      <c r="AW1432" s="328">
        <v>1.4584537000000001E-7</v>
      </c>
      <c r="AX1432" s="328">
        <v>2.9529419000000001E-11</v>
      </c>
      <c r="AY1432" s="328">
        <v>1.4728921000000001E-10</v>
      </c>
      <c r="AZ1432" s="329">
        <v>0</v>
      </c>
      <c r="BA1432" s="329">
        <v>0</v>
      </c>
      <c r="BB1432" s="329">
        <v>0</v>
      </c>
      <c r="BC1432" s="329">
        <v>0</v>
      </c>
      <c r="BD1432" s="329">
        <v>0</v>
      </c>
      <c r="BE1432" s="329">
        <v>0</v>
      </c>
      <c r="BF1432" s="329">
        <v>0</v>
      </c>
      <c r="BG1432" s="329">
        <v>0</v>
      </c>
      <c r="BH1432" s="328">
        <v>4.1013176000000001E-7</v>
      </c>
      <c r="BI1432" s="329">
        <v>2.6236842E-2</v>
      </c>
      <c r="BJ1432" s="329">
        <v>0</v>
      </c>
      <c r="BK1432" s="329">
        <v>0</v>
      </c>
      <c r="BL1432" s="329">
        <v>0</v>
      </c>
      <c r="BM1432" s="41"/>
      <c r="BN1432" s="122">
        <v>1.252922E-5</v>
      </c>
      <c r="BO1432" s="122">
        <v>1.0840371E-6</v>
      </c>
      <c r="BP1432" s="122">
        <v>5.5506821999999999E-6</v>
      </c>
      <c r="BQ1432" s="111">
        <v>0</v>
      </c>
      <c r="BR1432" s="122">
        <v>1.8510693E-6</v>
      </c>
      <c r="BS1432" s="122">
        <v>1.3485492E-7</v>
      </c>
      <c r="BT1432" s="111">
        <v>0</v>
      </c>
      <c r="BU1432" s="122">
        <v>2.0468075E-7</v>
      </c>
      <c r="BV1432" s="111">
        <v>0</v>
      </c>
      <c r="BW1432" s="111">
        <v>0</v>
      </c>
      <c r="BX1432" s="111">
        <v>0</v>
      </c>
      <c r="BY1432" s="111">
        <v>0</v>
      </c>
      <c r="BZ1432" s="111">
        <v>0</v>
      </c>
      <c r="CA1432" s="122">
        <v>3.2589546000000002E-7</v>
      </c>
      <c r="CB1432" s="122">
        <v>3.3682003E-6</v>
      </c>
      <c r="CC1432" s="122">
        <v>9.8003115000000001E-9</v>
      </c>
      <c r="CD1432" s="111">
        <v>0</v>
      </c>
      <c r="CE1432" s="154"/>
      <c r="CF1432" s="173"/>
      <c r="CG1432" s="170" t="s">
        <v>8546</v>
      </c>
      <c r="CK1432" s="100"/>
      <c r="CL1432" s="41"/>
      <c r="CM1432" s="41"/>
      <c r="CN1432" s="41"/>
      <c r="CO1432" s="41"/>
      <c r="CP1432" s="41"/>
      <c r="CQ1432" s="41"/>
      <c r="CR1432" s="41"/>
      <c r="CS1432" s="41"/>
      <c r="CT1432" s="41"/>
      <c r="CU1432" s="41"/>
      <c r="CV1432" s="41"/>
      <c r="CW1432" s="41"/>
    </row>
    <row r="1433" spans="1:101" ht="14.5" customHeight="1">
      <c r="A1433" s="41" t="s">
        <v>9064</v>
      </c>
      <c r="B1433" s="119" t="s">
        <v>8946</v>
      </c>
      <c r="C1433" s="120" t="str">
        <f t="shared" si="570"/>
        <v>B.044.01.253</v>
      </c>
      <c r="D1433" s="135" t="s">
        <v>8944</v>
      </c>
      <c r="E1433" s="119" t="s">
        <v>8526</v>
      </c>
      <c r="F1433" s="118" t="str">
        <f t="shared" si="571"/>
        <v>Electricity Saudi Arabia production</v>
      </c>
      <c r="G1433" s="118">
        <f t="shared" si="572"/>
        <v>3.6769893774899996E-2</v>
      </c>
      <c r="H1433" s="118">
        <f t="shared" si="573"/>
        <v>3.5999383999999997E-3</v>
      </c>
      <c r="I1433" s="118">
        <f t="shared" si="574"/>
        <v>6.7989106000000002E-3</v>
      </c>
      <c r="J1433" s="326">
        <f t="shared" si="575"/>
        <v>2.4897748999999999E-6</v>
      </c>
      <c r="K1433" s="118">
        <v>2.6368554999999998E-2</v>
      </c>
      <c r="L1433" s="118">
        <v>4.0741162000000001E-3</v>
      </c>
      <c r="M1433" s="118">
        <v>2.7247944000000001E-3</v>
      </c>
      <c r="N1433" s="118">
        <v>2.2892024999999999E-3</v>
      </c>
      <c r="O1433" s="118">
        <v>1.3107359E-3</v>
      </c>
      <c r="P1433" s="118">
        <v>0</v>
      </c>
      <c r="Q1433" s="118">
        <v>0</v>
      </c>
      <c r="R1433" s="118">
        <v>0</v>
      </c>
      <c r="S1433" s="330">
        <v>2.4897748999999999E-6</v>
      </c>
      <c r="T1433" s="118">
        <v>0</v>
      </c>
      <c r="U1433" s="118">
        <v>0</v>
      </c>
      <c r="V1433" s="118">
        <v>0</v>
      </c>
      <c r="W1433" s="118">
        <v>0</v>
      </c>
      <c r="X1433" s="118">
        <v>0</v>
      </c>
      <c r="Y1433" s="41"/>
      <c r="Z1433" s="327">
        <f t="shared" si="576"/>
        <v>0.19825981203007517</v>
      </c>
      <c r="AA1433" s="41"/>
      <c r="AB1433" s="111">
        <v>2.5836467000000001</v>
      </c>
      <c r="AC1433" s="111">
        <v>2.5814526</v>
      </c>
      <c r="AD1433" s="111">
        <v>0</v>
      </c>
      <c r="AE1433" s="111">
        <v>0</v>
      </c>
      <c r="AF1433" s="111">
        <v>0</v>
      </c>
      <c r="AG1433" s="111">
        <v>2.1940243999999999E-3</v>
      </c>
      <c r="AH1433" s="111">
        <v>0</v>
      </c>
      <c r="AI1433" s="41"/>
      <c r="AJ1433" s="114">
        <v>5.4250182999999999E-3</v>
      </c>
      <c r="AK1433" s="114">
        <v>5.0833917999999999E-3</v>
      </c>
      <c r="AL1433" s="114">
        <v>1.9418009000000001E-4</v>
      </c>
      <c r="AM1433" s="114">
        <v>1.4744641000000001E-4</v>
      </c>
      <c r="AN1433" s="113">
        <f t="shared" si="577"/>
        <v>3.0475969795999998E-7</v>
      </c>
      <c r="AO1433" s="112">
        <f t="shared" si="578"/>
        <v>7.18121614876E-10</v>
      </c>
      <c r="AP1433" s="112">
        <f t="shared" si="579"/>
        <v>2.0650758252337999E-2</v>
      </c>
      <c r="AQ1433" s="328">
        <v>1.8398510000000001E-7</v>
      </c>
      <c r="AR1433" s="328">
        <v>5.5512747000000003E-10</v>
      </c>
      <c r="AS1433" s="328">
        <v>1.5166876000000001E-14</v>
      </c>
      <c r="AT1433" s="329">
        <v>0</v>
      </c>
      <c r="AU1433" s="329">
        <v>0</v>
      </c>
      <c r="AV1433" s="328">
        <v>3.4038796000000001E-10</v>
      </c>
      <c r="AW1433" s="328">
        <v>1.2043421E-7</v>
      </c>
      <c r="AX1433" s="328">
        <v>4.8252798000000001E-11</v>
      </c>
      <c r="AY1433" s="328">
        <v>1.1472618000000001E-10</v>
      </c>
      <c r="AZ1433" s="329">
        <v>0</v>
      </c>
      <c r="BA1433" s="329">
        <v>0</v>
      </c>
      <c r="BB1433" s="329">
        <v>0</v>
      </c>
      <c r="BC1433" s="329">
        <v>0</v>
      </c>
      <c r="BD1433" s="329">
        <v>0</v>
      </c>
      <c r="BE1433" s="329">
        <v>0</v>
      </c>
      <c r="BF1433" s="329">
        <v>0</v>
      </c>
      <c r="BG1433" s="329">
        <v>0</v>
      </c>
      <c r="BH1433" s="328">
        <v>5.0252338000000001E-8</v>
      </c>
      <c r="BI1433" s="329">
        <v>2.0650708E-2</v>
      </c>
      <c r="BJ1433" s="329">
        <v>0</v>
      </c>
      <c r="BK1433" s="329">
        <v>0</v>
      </c>
      <c r="BL1433" s="329">
        <v>0</v>
      </c>
      <c r="BM1433" s="41"/>
      <c r="BN1433" s="122">
        <v>1.2247724E-5</v>
      </c>
      <c r="BO1433" s="122">
        <v>9.0302200999999998E-7</v>
      </c>
      <c r="BP1433" s="122">
        <v>5.5280096000000004E-6</v>
      </c>
      <c r="BQ1433" s="111">
        <v>0</v>
      </c>
      <c r="BR1433" s="122">
        <v>1.7527393E-6</v>
      </c>
      <c r="BS1433" s="122">
        <v>2.2036082999999999E-7</v>
      </c>
      <c r="BT1433" s="111">
        <v>0</v>
      </c>
      <c r="BU1433" s="122">
        <v>3.3446031E-7</v>
      </c>
      <c r="BV1433" s="111">
        <v>0</v>
      </c>
      <c r="BW1433" s="111">
        <v>0</v>
      </c>
      <c r="BX1433" s="111">
        <v>0</v>
      </c>
      <c r="BY1433" s="111">
        <v>0</v>
      </c>
      <c r="BZ1433" s="111">
        <v>0</v>
      </c>
      <c r="CA1433" s="122">
        <v>4.7616438E-7</v>
      </c>
      <c r="CB1433" s="122">
        <v>3.0317668000000002E-6</v>
      </c>
      <c r="CC1433" s="122">
        <v>1.2008057E-9</v>
      </c>
      <c r="CD1433" s="111">
        <v>0</v>
      </c>
      <c r="CE1433" s="175"/>
      <c r="CF1433" s="173"/>
      <c r="CG1433" s="170" t="s">
        <v>8546</v>
      </c>
      <c r="CK1433" s="100"/>
      <c r="CL1433" s="41"/>
      <c r="CM1433" s="41"/>
      <c r="CN1433" s="41"/>
      <c r="CO1433" s="41"/>
      <c r="CP1433" s="41"/>
      <c r="CQ1433" s="41"/>
      <c r="CR1433" s="41"/>
      <c r="CS1433" s="41"/>
      <c r="CT1433" s="41"/>
      <c r="CU1433" s="41"/>
      <c r="CV1433" s="41"/>
      <c r="CW1433" s="41"/>
    </row>
    <row r="1434" spans="1:101" ht="14.5" customHeight="1">
      <c r="A1434" s="41" t="s">
        <v>9061</v>
      </c>
      <c r="B1434" s="119" t="s">
        <v>8946</v>
      </c>
      <c r="C1434" s="120" t="str">
        <f t="shared" si="570"/>
        <v>B.044.01.254</v>
      </c>
      <c r="D1434" s="135" t="s">
        <v>8944</v>
      </c>
      <c r="E1434" s="119" t="s">
        <v>8526</v>
      </c>
      <c r="F1434" s="118" t="str">
        <f t="shared" si="571"/>
        <v>Electricity Senegal production</v>
      </c>
      <c r="G1434" s="118">
        <f t="shared" si="572"/>
        <v>3.2193868269999995E-2</v>
      </c>
      <c r="H1434" s="118">
        <f t="shared" si="573"/>
        <v>2.6899747999999998E-3</v>
      </c>
      <c r="I1434" s="118">
        <f t="shared" si="574"/>
        <v>5.9204383000000006E-3</v>
      </c>
      <c r="J1434" s="326">
        <f t="shared" si="575"/>
        <v>1.2554617000000001E-4</v>
      </c>
      <c r="K1434" s="118">
        <v>2.3457908999999999E-2</v>
      </c>
      <c r="L1434" s="118">
        <v>3.9954910000000003E-3</v>
      </c>
      <c r="M1434" s="118">
        <v>1.9249473000000001E-3</v>
      </c>
      <c r="N1434" s="118">
        <v>1.6172208E-3</v>
      </c>
      <c r="O1434" s="118">
        <v>1.072754E-3</v>
      </c>
      <c r="P1434" s="118">
        <v>0</v>
      </c>
      <c r="Q1434" s="118">
        <v>0</v>
      </c>
      <c r="R1434" s="118">
        <v>0</v>
      </c>
      <c r="S1434" s="118">
        <v>1.2554617000000001E-4</v>
      </c>
      <c r="T1434" s="118">
        <v>0</v>
      </c>
      <c r="U1434" s="118">
        <v>0</v>
      </c>
      <c r="V1434" s="118">
        <v>0</v>
      </c>
      <c r="W1434" s="118">
        <v>0</v>
      </c>
      <c r="X1434" s="118">
        <v>0</v>
      </c>
      <c r="Y1434" s="41"/>
      <c r="Z1434" s="327">
        <f t="shared" si="576"/>
        <v>0.17637525563909773</v>
      </c>
      <c r="AA1434" s="41"/>
      <c r="AB1434" s="111">
        <v>2.4882770999999999</v>
      </c>
      <c r="AC1434" s="111">
        <v>2.2785000000000002</v>
      </c>
      <c r="AD1434" s="111">
        <v>0</v>
      </c>
      <c r="AE1434" s="111">
        <v>0</v>
      </c>
      <c r="AF1434" s="111">
        <v>1.6857088999999999E-2</v>
      </c>
      <c r="AG1434" s="111">
        <v>0.13485670999999999</v>
      </c>
      <c r="AH1434" s="111">
        <v>5.8063311999999999E-2</v>
      </c>
      <c r="AI1434" s="41"/>
      <c r="AJ1434" s="114">
        <v>4.8266715999999996E-3</v>
      </c>
      <c r="AK1434" s="114">
        <v>4.530152E-3</v>
      </c>
      <c r="AL1434" s="114">
        <v>1.7106525999999999E-4</v>
      </c>
      <c r="AM1434" s="114">
        <v>1.2545431E-4</v>
      </c>
      <c r="AN1434" s="113">
        <f t="shared" si="577"/>
        <v>2.7159184910999998E-7</v>
      </c>
      <c r="AO1434" s="112">
        <f t="shared" si="578"/>
        <v>6.3263779070699993E-10</v>
      </c>
      <c r="AP1434" s="112">
        <f t="shared" si="579"/>
        <v>1.75706319593E-2</v>
      </c>
      <c r="AQ1434" s="328">
        <v>1.6367624000000001E-7</v>
      </c>
      <c r="AR1434" s="328">
        <v>4.9385072000000001E-10</v>
      </c>
      <c r="AS1434" s="328">
        <v>1.3492707E-14</v>
      </c>
      <c r="AT1434" s="329">
        <v>0</v>
      </c>
      <c r="AU1434" s="329">
        <v>0</v>
      </c>
      <c r="AV1434" s="328">
        <v>2.4046911000000001E-10</v>
      </c>
      <c r="AW1434" s="328">
        <v>1.0767513999999999E-7</v>
      </c>
      <c r="AX1434" s="328">
        <v>3.4088478000000002E-11</v>
      </c>
      <c r="AY1434" s="328">
        <v>1.046851E-10</v>
      </c>
      <c r="AZ1434" s="329">
        <v>0</v>
      </c>
      <c r="BA1434" s="329">
        <v>0</v>
      </c>
      <c r="BB1434" s="329">
        <v>0</v>
      </c>
      <c r="BC1434" s="329">
        <v>0</v>
      </c>
      <c r="BD1434" s="329">
        <v>0</v>
      </c>
      <c r="BE1434" s="329">
        <v>0</v>
      </c>
      <c r="BF1434" s="329">
        <v>0</v>
      </c>
      <c r="BG1434" s="329">
        <v>0</v>
      </c>
      <c r="BH1434" s="328">
        <v>2.5339593E-6</v>
      </c>
      <c r="BI1434" s="329">
        <v>1.7568098000000001E-2</v>
      </c>
      <c r="BJ1434" s="329">
        <v>0</v>
      </c>
      <c r="BK1434" s="329">
        <v>0</v>
      </c>
      <c r="BL1434" s="329">
        <v>0</v>
      </c>
      <c r="BM1434" s="41"/>
      <c r="BN1434" s="122">
        <v>1.0741967E-5</v>
      </c>
      <c r="BO1434" s="122">
        <v>8.0089968999999997E-7</v>
      </c>
      <c r="BP1434" s="122">
        <v>4.9178102000000003E-6</v>
      </c>
      <c r="BQ1434" s="111">
        <v>0</v>
      </c>
      <c r="BR1434" s="122">
        <v>1.5038413E-6</v>
      </c>
      <c r="BS1434" s="122">
        <v>1.5567522E-7</v>
      </c>
      <c r="BT1434" s="111">
        <v>0</v>
      </c>
      <c r="BU1434" s="122">
        <v>2.3628149E-7</v>
      </c>
      <c r="BV1434" s="111">
        <v>0</v>
      </c>
      <c r="BW1434" s="111">
        <v>0</v>
      </c>
      <c r="BX1434" s="111">
        <v>0</v>
      </c>
      <c r="BY1434" s="111">
        <v>0</v>
      </c>
      <c r="BZ1434" s="111">
        <v>0</v>
      </c>
      <c r="CA1434" s="122">
        <v>3.4696704999999998E-7</v>
      </c>
      <c r="CB1434" s="122">
        <v>2.7199412999999999E-6</v>
      </c>
      <c r="CC1434" s="122">
        <v>6.0550275000000001E-8</v>
      </c>
      <c r="CD1434" s="111">
        <v>0</v>
      </c>
      <c r="CE1434" s="154"/>
      <c r="CF1434" s="173"/>
      <c r="CG1434" s="170" t="s">
        <v>8546</v>
      </c>
      <c r="CK1434" s="100"/>
      <c r="CL1434" s="41"/>
      <c r="CM1434" s="41"/>
      <c r="CN1434" s="41"/>
      <c r="CO1434" s="41"/>
      <c r="CP1434" s="41"/>
      <c r="CQ1434" s="41"/>
      <c r="CR1434" s="41"/>
      <c r="CS1434" s="41"/>
      <c r="CT1434" s="41"/>
      <c r="CU1434" s="41"/>
      <c r="CV1434" s="41"/>
      <c r="CW1434" s="41"/>
    </row>
    <row r="1435" spans="1:101" ht="14.5" customHeight="1">
      <c r="A1435" s="41" t="s">
        <v>9058</v>
      </c>
      <c r="B1435" s="119" t="s">
        <v>8946</v>
      </c>
      <c r="C1435" s="120" t="str">
        <f t="shared" si="570"/>
        <v>B.044.01.255</v>
      </c>
      <c r="D1435" s="135" t="s">
        <v>8944</v>
      </c>
      <c r="E1435" s="119" t="s">
        <v>8526</v>
      </c>
      <c r="F1435" s="118" t="str">
        <f t="shared" si="571"/>
        <v>Electricity Serbia production</v>
      </c>
      <c r="G1435" s="118">
        <f t="shared" si="572"/>
        <v>3.2656163704999998E-2</v>
      </c>
      <c r="H1435" s="118">
        <f t="shared" si="573"/>
        <v>2.6844536E-3</v>
      </c>
      <c r="I1435" s="118">
        <f t="shared" si="574"/>
        <v>3.8560642999999999E-3</v>
      </c>
      <c r="J1435" s="326">
        <f t="shared" si="575"/>
        <v>6.4174804999999994E-5</v>
      </c>
      <c r="K1435" s="118">
        <v>2.6051471E-2</v>
      </c>
      <c r="L1435" s="118">
        <v>1.9259605E-3</v>
      </c>
      <c r="M1435" s="118">
        <v>1.9301037999999999E-3</v>
      </c>
      <c r="N1435" s="118">
        <v>1.621553E-3</v>
      </c>
      <c r="O1435" s="118">
        <v>1.0629006000000001E-3</v>
      </c>
      <c r="P1435" s="118">
        <v>0</v>
      </c>
      <c r="Q1435" s="118">
        <v>0</v>
      </c>
      <c r="R1435" s="118">
        <v>0</v>
      </c>
      <c r="S1435" s="330">
        <v>6.4174804999999994E-5</v>
      </c>
      <c r="T1435" s="118">
        <v>0</v>
      </c>
      <c r="U1435" s="118">
        <v>0</v>
      </c>
      <c r="V1435" s="118">
        <v>0</v>
      </c>
      <c r="W1435" s="118">
        <v>0</v>
      </c>
      <c r="X1435" s="118">
        <v>0</v>
      </c>
      <c r="Y1435" s="41"/>
      <c r="Z1435" s="327">
        <f t="shared" si="576"/>
        <v>0.19587572180451127</v>
      </c>
      <c r="AA1435" s="41"/>
      <c r="AB1435" s="111">
        <v>2.4961739999999999</v>
      </c>
      <c r="AC1435" s="111">
        <v>2.1857378999999999</v>
      </c>
      <c r="AD1435" s="111">
        <v>0</v>
      </c>
      <c r="AE1435" s="111">
        <v>0</v>
      </c>
      <c r="AF1435" s="111">
        <v>6.6916880000000003E-3</v>
      </c>
      <c r="AG1435" s="111">
        <v>5.0624069000000001E-2</v>
      </c>
      <c r="AH1435" s="111">
        <v>0.25312035999999999</v>
      </c>
      <c r="AI1435" s="41"/>
      <c r="AJ1435" s="114">
        <v>4.4084538E-3</v>
      </c>
      <c r="AK1435" s="114">
        <v>4.2033382999999997E-3</v>
      </c>
      <c r="AL1435" s="114">
        <v>1.7403106000000001E-4</v>
      </c>
      <c r="AM1435" s="121">
        <v>3.1084421999999997E-5</v>
      </c>
      <c r="AN1435" s="113">
        <f t="shared" si="577"/>
        <v>2.5199870026999999E-7</v>
      </c>
      <c r="AO1435" s="112">
        <f t="shared" si="578"/>
        <v>6.4360598249300004E-10</v>
      </c>
      <c r="AP1435" s="112">
        <f t="shared" si="579"/>
        <v>4.3535604713000001E-3</v>
      </c>
      <c r="AQ1435" s="328">
        <v>1.8177266999999999E-7</v>
      </c>
      <c r="AR1435" s="328">
        <v>5.4845202000000001E-10</v>
      </c>
      <c r="AS1435" s="328">
        <v>1.4984492999999999E-14</v>
      </c>
      <c r="AT1435" s="329">
        <v>0</v>
      </c>
      <c r="AU1435" s="329">
        <v>0</v>
      </c>
      <c r="AV1435" s="328">
        <v>2.4111327E-10</v>
      </c>
      <c r="AW1435" s="328">
        <v>6.9984917000000004E-8</v>
      </c>
      <c r="AX1435" s="328">
        <v>3.4179793000000002E-11</v>
      </c>
      <c r="AY1435" s="328">
        <v>6.0959185000000003E-11</v>
      </c>
      <c r="AZ1435" s="329">
        <v>0</v>
      </c>
      <c r="BA1435" s="329">
        <v>0</v>
      </c>
      <c r="BB1435" s="329">
        <v>0</v>
      </c>
      <c r="BC1435" s="329">
        <v>0</v>
      </c>
      <c r="BD1435" s="329">
        <v>0</v>
      </c>
      <c r="BE1435" s="329">
        <v>0</v>
      </c>
      <c r="BF1435" s="329">
        <v>0</v>
      </c>
      <c r="BG1435" s="329">
        <v>0</v>
      </c>
      <c r="BH1435" s="328">
        <v>1.2952713E-6</v>
      </c>
      <c r="BI1435" s="329">
        <v>4.3522652000000002E-3</v>
      </c>
      <c r="BJ1435" s="329">
        <v>0</v>
      </c>
      <c r="BK1435" s="329">
        <v>0</v>
      </c>
      <c r="BL1435" s="329">
        <v>0</v>
      </c>
      <c r="BM1435" s="41"/>
      <c r="BN1435" s="122">
        <v>1.0616593E-5</v>
      </c>
      <c r="BO1435" s="122">
        <v>4.9965212000000002E-7</v>
      </c>
      <c r="BP1435" s="122">
        <v>5.4615348000000002E-6</v>
      </c>
      <c r="BQ1435" s="111">
        <v>0</v>
      </c>
      <c r="BR1435" s="122">
        <v>1.2465628E-6</v>
      </c>
      <c r="BS1435" s="122">
        <v>1.5609223999999999E-7</v>
      </c>
      <c r="BT1435" s="111">
        <v>0</v>
      </c>
      <c r="BU1435" s="122">
        <v>2.3691443E-7</v>
      </c>
      <c r="BV1435" s="111">
        <v>0</v>
      </c>
      <c r="BW1435" s="111">
        <v>0</v>
      </c>
      <c r="BX1435" s="111">
        <v>0</v>
      </c>
      <c r="BY1435" s="111">
        <v>0</v>
      </c>
      <c r="BZ1435" s="111">
        <v>0</v>
      </c>
      <c r="CA1435" s="122">
        <v>3.2820230000000002E-7</v>
      </c>
      <c r="CB1435" s="122">
        <v>2.6566835000000002E-6</v>
      </c>
      <c r="CC1435" s="122">
        <v>3.0951180999999998E-8</v>
      </c>
      <c r="CD1435" s="111">
        <v>0</v>
      </c>
      <c r="CE1435" s="154"/>
      <c r="CF1435" s="173"/>
      <c r="CG1435" s="170" t="s">
        <v>8546</v>
      </c>
      <c r="CK1435" s="100"/>
      <c r="CL1435" s="41"/>
      <c r="CM1435" s="41"/>
      <c r="CN1435" s="41"/>
      <c r="CO1435" s="41"/>
      <c r="CP1435" s="41"/>
      <c r="CQ1435" s="41"/>
      <c r="CR1435" s="41"/>
      <c r="CS1435" s="41"/>
      <c r="CT1435" s="41"/>
      <c r="CU1435" s="41"/>
      <c r="CV1435" s="41"/>
      <c r="CW1435" s="41"/>
    </row>
    <row r="1436" spans="1:101" ht="14.5" customHeight="1">
      <c r="A1436" s="41" t="s">
        <v>9055</v>
      </c>
      <c r="B1436" s="119" t="s">
        <v>8946</v>
      </c>
      <c r="C1436" s="120" t="str">
        <f t="shared" si="570"/>
        <v>B.044.01.256</v>
      </c>
      <c r="D1436" s="135" t="s">
        <v>8944</v>
      </c>
      <c r="E1436" s="119" t="s">
        <v>8526</v>
      </c>
      <c r="F1436" s="118" t="str">
        <f t="shared" si="571"/>
        <v>Electricity Seychelles production</v>
      </c>
      <c r="G1436" s="118">
        <f t="shared" si="572"/>
        <v>3.6467570089999998E-2</v>
      </c>
      <c r="H1436" s="118">
        <f t="shared" si="573"/>
        <v>2.5132625999999998E-3</v>
      </c>
      <c r="I1436" s="118">
        <f t="shared" si="574"/>
        <v>7.6639574E-3</v>
      </c>
      <c r="J1436" s="326">
        <f t="shared" si="575"/>
        <v>1.3410909000000001E-4</v>
      </c>
      <c r="K1436" s="118">
        <v>2.6156241E-2</v>
      </c>
      <c r="L1436" s="118">
        <v>6.0440742E-3</v>
      </c>
      <c r="M1436" s="118">
        <v>1.6198832E-3</v>
      </c>
      <c r="N1436" s="118">
        <v>1.360925E-3</v>
      </c>
      <c r="O1436" s="118">
        <v>1.1523376E-3</v>
      </c>
      <c r="P1436" s="118">
        <v>0</v>
      </c>
      <c r="Q1436" s="118">
        <v>0</v>
      </c>
      <c r="R1436" s="118">
        <v>0</v>
      </c>
      <c r="S1436" s="118">
        <v>1.3410909000000001E-4</v>
      </c>
      <c r="T1436" s="118">
        <v>0</v>
      </c>
      <c r="U1436" s="118">
        <v>0</v>
      </c>
      <c r="V1436" s="118">
        <v>0</v>
      </c>
      <c r="W1436" s="118">
        <v>0</v>
      </c>
      <c r="X1436" s="118">
        <v>0</v>
      </c>
      <c r="Y1436" s="41"/>
      <c r="Z1436" s="327">
        <f t="shared" si="576"/>
        <v>0.19666346616541353</v>
      </c>
      <c r="AA1436" s="41"/>
      <c r="AB1436" s="111">
        <v>2.8475036</v>
      </c>
      <c r="AC1436" s="111">
        <v>2.7179489000000001</v>
      </c>
      <c r="AD1436" s="111">
        <v>0</v>
      </c>
      <c r="AE1436" s="111">
        <v>0</v>
      </c>
      <c r="AF1436" s="111">
        <v>0</v>
      </c>
      <c r="AG1436" s="111">
        <v>0.12955465999999999</v>
      </c>
      <c r="AH1436" s="111">
        <v>0</v>
      </c>
      <c r="AI1436" s="41"/>
      <c r="AJ1436" s="114">
        <v>5.8149754000000001E-3</v>
      </c>
      <c r="AK1436" s="114">
        <v>5.4366086000000001E-3</v>
      </c>
      <c r="AL1436" s="114">
        <v>1.9581975E-4</v>
      </c>
      <c r="AM1436" s="114">
        <v>1.8254702999999999E-4</v>
      </c>
      <c r="AN1436" s="113">
        <f t="shared" si="577"/>
        <v>3.2593576975999996E-7</v>
      </c>
      <c r="AO1436" s="112">
        <f t="shared" si="578"/>
        <v>7.241854787549999E-10</v>
      </c>
      <c r="AP1436" s="112">
        <f t="shared" si="579"/>
        <v>2.5566810789E-2</v>
      </c>
      <c r="AQ1436" s="328">
        <v>1.825037E-7</v>
      </c>
      <c r="AR1436" s="328">
        <v>5.5065770999999997E-10</v>
      </c>
      <c r="AS1436" s="328">
        <v>1.5044755E-14</v>
      </c>
      <c r="AT1436" s="329">
        <v>0</v>
      </c>
      <c r="AU1436" s="329">
        <v>0</v>
      </c>
      <c r="AV1436" s="328">
        <v>2.0235976E-10</v>
      </c>
      <c r="AW1436" s="328">
        <v>1.4322971E-7</v>
      </c>
      <c r="AX1436" s="328">
        <v>2.8686163999999999E-11</v>
      </c>
      <c r="AY1436" s="328">
        <v>1.4482656000000001E-10</v>
      </c>
      <c r="AZ1436" s="329">
        <v>0</v>
      </c>
      <c r="BA1436" s="329">
        <v>0</v>
      </c>
      <c r="BB1436" s="329">
        <v>0</v>
      </c>
      <c r="BC1436" s="329">
        <v>0</v>
      </c>
      <c r="BD1436" s="329">
        <v>0</v>
      </c>
      <c r="BE1436" s="329">
        <v>0</v>
      </c>
      <c r="BF1436" s="329">
        <v>0</v>
      </c>
      <c r="BG1436" s="329">
        <v>0</v>
      </c>
      <c r="BH1436" s="328">
        <v>2.706789E-6</v>
      </c>
      <c r="BI1436" s="329">
        <v>2.5564104000000001E-2</v>
      </c>
      <c r="BJ1436" s="329">
        <v>0</v>
      </c>
      <c r="BK1436" s="329">
        <v>0</v>
      </c>
      <c r="BL1436" s="329">
        <v>0</v>
      </c>
      <c r="BM1436" s="41"/>
      <c r="BN1436" s="122">
        <v>1.2353429E-5</v>
      </c>
      <c r="BO1436" s="122">
        <v>1.0651003999999999E-6</v>
      </c>
      <c r="BP1436" s="122">
        <v>5.4834992999999997E-6</v>
      </c>
      <c r="BQ1436" s="111">
        <v>0</v>
      </c>
      <c r="BR1436" s="122">
        <v>1.8111037999999999E-6</v>
      </c>
      <c r="BS1436" s="122">
        <v>1.3100393999999999E-7</v>
      </c>
      <c r="BT1436" s="111">
        <v>0</v>
      </c>
      <c r="BU1436" s="122">
        <v>1.9883579E-7</v>
      </c>
      <c r="BV1436" s="111">
        <v>0</v>
      </c>
      <c r="BW1436" s="111">
        <v>0</v>
      </c>
      <c r="BX1436" s="111">
        <v>0</v>
      </c>
      <c r="BY1436" s="111">
        <v>0</v>
      </c>
      <c r="BZ1436" s="111">
        <v>0</v>
      </c>
      <c r="CA1436" s="122">
        <v>3.1736926999999999E-7</v>
      </c>
      <c r="CB1436" s="122">
        <v>3.2818364E-6</v>
      </c>
      <c r="CC1436" s="122">
        <v>6.4680131000000006E-8</v>
      </c>
      <c r="CD1436" s="111">
        <v>0</v>
      </c>
      <c r="CE1436" s="154"/>
      <c r="CF1436" s="173"/>
      <c r="CG1436" s="170" t="s">
        <v>8546</v>
      </c>
      <c r="CK1436" s="100"/>
      <c r="CL1436" s="41"/>
      <c r="CM1436" s="41"/>
      <c r="CN1436" s="41"/>
      <c r="CO1436" s="41"/>
      <c r="CP1436" s="41"/>
      <c r="CQ1436" s="41"/>
      <c r="CR1436" s="41"/>
      <c r="CS1436" s="41"/>
      <c r="CT1436" s="41"/>
      <c r="CU1436" s="41"/>
      <c r="CV1436" s="41"/>
      <c r="CW1436" s="41"/>
    </row>
    <row r="1437" spans="1:101" ht="14.5" customHeight="1">
      <c r="A1437" s="41" t="s">
        <v>9052</v>
      </c>
      <c r="B1437" s="119" t="s">
        <v>8946</v>
      </c>
      <c r="C1437" s="120" t="str">
        <f t="shared" si="570"/>
        <v>B.044.01.257</v>
      </c>
      <c r="D1437" s="135" t="s">
        <v>8944</v>
      </c>
      <c r="E1437" s="119" t="s">
        <v>8526</v>
      </c>
      <c r="F1437" s="118" t="str">
        <f t="shared" si="571"/>
        <v>Electricity Sierra Leone production</v>
      </c>
      <c r="G1437" s="118">
        <f t="shared" si="572"/>
        <v>4.6210913399999994E-3</v>
      </c>
      <c r="H1437" s="118">
        <f t="shared" si="573"/>
        <v>3.1730345E-4</v>
      </c>
      <c r="I1437" s="118">
        <f t="shared" si="574"/>
        <v>9.0802750000000001E-4</v>
      </c>
      <c r="J1437" s="326">
        <f t="shared" si="575"/>
        <v>2.3134159000000001E-4</v>
      </c>
      <c r="K1437" s="118">
        <v>3.1644187999999998E-3</v>
      </c>
      <c r="L1437" s="118">
        <v>6.8613769999999999E-4</v>
      </c>
      <c r="M1437" s="118">
        <v>2.2188979999999999E-4</v>
      </c>
      <c r="N1437" s="118">
        <v>1.8641799E-4</v>
      </c>
      <c r="O1437" s="118">
        <v>1.3088546E-4</v>
      </c>
      <c r="P1437" s="118">
        <v>0</v>
      </c>
      <c r="Q1437" s="118">
        <v>0</v>
      </c>
      <c r="R1437" s="118">
        <v>0</v>
      </c>
      <c r="S1437" s="118">
        <v>2.3134159000000001E-4</v>
      </c>
      <c r="T1437" s="118">
        <v>0</v>
      </c>
      <c r="U1437" s="118">
        <v>0</v>
      </c>
      <c r="V1437" s="118">
        <v>0</v>
      </c>
      <c r="W1437" s="118">
        <v>0</v>
      </c>
      <c r="X1437" s="118">
        <v>0</v>
      </c>
      <c r="Y1437" s="41"/>
      <c r="Z1437" s="327">
        <f t="shared" si="576"/>
        <v>2.3792622556390974E-2</v>
      </c>
      <c r="AA1437" s="41"/>
      <c r="AB1437" s="111">
        <v>1.2475634</v>
      </c>
      <c r="AC1437" s="111">
        <v>0.29518238000000002</v>
      </c>
      <c r="AD1437" s="111">
        <v>0</v>
      </c>
      <c r="AE1437" s="111">
        <v>0</v>
      </c>
      <c r="AF1437" s="111">
        <v>0</v>
      </c>
      <c r="AG1437" s="111">
        <v>5.0125312999999998E-2</v>
      </c>
      <c r="AH1437" s="111">
        <v>0.90225568</v>
      </c>
      <c r="AI1437" s="41"/>
      <c r="AJ1437" s="114">
        <v>6.8948814000000002E-4</v>
      </c>
      <c r="AK1437" s="114">
        <v>6.4600126000000004E-4</v>
      </c>
      <c r="AL1437" s="121">
        <v>2.3630149999999999E-5</v>
      </c>
      <c r="AM1437" s="121">
        <v>1.9856728999999998E-5</v>
      </c>
      <c r="AN1437" s="113">
        <f t="shared" si="577"/>
        <v>3.8729093014999996E-8</v>
      </c>
      <c r="AO1437" s="112">
        <f t="shared" si="578"/>
        <v>8.7389606935600003E-11</v>
      </c>
      <c r="AP1437" s="112">
        <f t="shared" si="579"/>
        <v>2.7810545796999996E-3</v>
      </c>
      <c r="AQ1437" s="328">
        <v>2.2079554E-8</v>
      </c>
      <c r="AR1437" s="328">
        <v>6.6619343E-11</v>
      </c>
      <c r="AS1437" s="328">
        <v>1.8201356E-15</v>
      </c>
      <c r="AT1437" s="329">
        <v>0</v>
      </c>
      <c r="AU1437" s="329">
        <v>0</v>
      </c>
      <c r="AV1437" s="328">
        <v>2.7719014999999999E-11</v>
      </c>
      <c r="AW1437" s="328">
        <v>1.662182E-8</v>
      </c>
      <c r="AX1437" s="328">
        <v>3.9293987999999999E-12</v>
      </c>
      <c r="AY1437" s="328">
        <v>1.6839045000000001E-11</v>
      </c>
      <c r="AZ1437" s="329">
        <v>0</v>
      </c>
      <c r="BA1437" s="329">
        <v>0</v>
      </c>
      <c r="BB1437" s="329">
        <v>0</v>
      </c>
      <c r="BC1437" s="329">
        <v>0</v>
      </c>
      <c r="BD1437" s="329">
        <v>0</v>
      </c>
      <c r="BE1437" s="329">
        <v>0</v>
      </c>
      <c r="BF1437" s="329">
        <v>0</v>
      </c>
      <c r="BG1437" s="329">
        <v>0</v>
      </c>
      <c r="BH1437" s="328">
        <v>4.6692797E-6</v>
      </c>
      <c r="BI1437" s="329">
        <v>2.7763852999999998E-3</v>
      </c>
      <c r="BJ1437" s="329">
        <v>0</v>
      </c>
      <c r="BK1437" s="329">
        <v>0</v>
      </c>
      <c r="BL1437" s="329">
        <v>0</v>
      </c>
      <c r="BM1437" s="41"/>
      <c r="BN1437" s="122">
        <v>1.5508496E-6</v>
      </c>
      <c r="BO1437" s="122">
        <v>1.2521932E-7</v>
      </c>
      <c r="BP1437" s="122">
        <v>6.6340144000000001E-7</v>
      </c>
      <c r="BQ1437" s="111">
        <v>0</v>
      </c>
      <c r="BR1437" s="122">
        <v>2.0691889E-7</v>
      </c>
      <c r="BS1437" s="122">
        <v>1.7944775000000001E-8</v>
      </c>
      <c r="BT1437" s="111">
        <v>0</v>
      </c>
      <c r="BU1437" s="122">
        <v>2.7236306000000001E-8</v>
      </c>
      <c r="BV1437" s="111">
        <v>0</v>
      </c>
      <c r="BW1437" s="111">
        <v>0</v>
      </c>
      <c r="BX1437" s="111">
        <v>0</v>
      </c>
      <c r="BY1437" s="111">
        <v>0</v>
      </c>
      <c r="BZ1437" s="111">
        <v>0</v>
      </c>
      <c r="CA1437" s="122">
        <v>4.2130682999999997E-8</v>
      </c>
      <c r="CB1437" s="122">
        <v>3.5642330000000002E-7</v>
      </c>
      <c r="CC1437" s="122">
        <v>1.1157487E-7</v>
      </c>
      <c r="CD1437" s="111">
        <v>0</v>
      </c>
      <c r="CE1437" s="154"/>
      <c r="CF1437" s="173"/>
      <c r="CG1437" s="170" t="s">
        <v>8546</v>
      </c>
      <c r="CK1437" s="100"/>
      <c r="CL1437" s="41"/>
      <c r="CM1437" s="41"/>
      <c r="CN1437" s="41"/>
      <c r="CO1437" s="41"/>
      <c r="CP1437" s="41"/>
      <c r="CQ1437" s="41"/>
      <c r="CR1437" s="41"/>
      <c r="CS1437" s="41"/>
      <c r="CT1437" s="41"/>
      <c r="CU1437" s="41"/>
      <c r="CV1437" s="41"/>
      <c r="CW1437" s="41"/>
    </row>
    <row r="1438" spans="1:101" ht="14.5" customHeight="1">
      <c r="A1438" s="41" t="s">
        <v>9049</v>
      </c>
      <c r="B1438" s="119" t="s">
        <v>8946</v>
      </c>
      <c r="C1438" s="120" t="str">
        <f t="shared" si="570"/>
        <v>B.044.01.258</v>
      </c>
      <c r="D1438" s="135" t="s">
        <v>8944</v>
      </c>
      <c r="E1438" s="119" t="s">
        <v>8526</v>
      </c>
      <c r="F1438" s="118" t="str">
        <f t="shared" si="571"/>
        <v>Electricity Singapore production</v>
      </c>
      <c r="G1438" s="118">
        <f t="shared" si="572"/>
        <v>3.4324783122999997E-2</v>
      </c>
      <c r="H1438" s="118">
        <f t="shared" si="573"/>
        <v>3.8320603000000001E-3</v>
      </c>
      <c r="I1438" s="118">
        <f t="shared" si="574"/>
        <v>5.8808558000000002E-3</v>
      </c>
      <c r="J1438" s="326">
        <f t="shared" si="575"/>
        <v>2.0597022999999999E-5</v>
      </c>
      <c r="K1438" s="118">
        <v>2.4591269999999998E-2</v>
      </c>
      <c r="L1438" s="118">
        <v>2.8454445000000001E-3</v>
      </c>
      <c r="M1438" s="118">
        <v>3.0354113000000001E-3</v>
      </c>
      <c r="N1438" s="118">
        <v>2.5501635E-3</v>
      </c>
      <c r="O1438" s="118">
        <v>1.2818968000000001E-3</v>
      </c>
      <c r="P1438" s="118">
        <v>0</v>
      </c>
      <c r="Q1438" s="118">
        <v>0</v>
      </c>
      <c r="R1438" s="118">
        <v>0</v>
      </c>
      <c r="S1438" s="330">
        <v>2.0597022999999999E-5</v>
      </c>
      <c r="T1438" s="118">
        <v>0</v>
      </c>
      <c r="U1438" s="118">
        <v>0</v>
      </c>
      <c r="V1438" s="118">
        <v>0</v>
      </c>
      <c r="W1438" s="118">
        <v>0</v>
      </c>
      <c r="X1438" s="118">
        <v>0</v>
      </c>
      <c r="Y1438" s="41"/>
      <c r="Z1438" s="327">
        <f t="shared" si="576"/>
        <v>0.1848967669172932</v>
      </c>
      <c r="AA1438" s="41"/>
      <c r="AB1438" s="111">
        <v>2.3348526000000001</v>
      </c>
      <c r="AC1438" s="111">
        <v>2.3094926</v>
      </c>
      <c r="AD1438" s="111">
        <v>0</v>
      </c>
      <c r="AE1438" s="111">
        <v>0</v>
      </c>
      <c r="AF1438" s="111">
        <v>7.3006021000000003E-3</v>
      </c>
      <c r="AG1438" s="111">
        <v>1.8059384000000001E-2</v>
      </c>
      <c r="AH1438" s="111">
        <v>0</v>
      </c>
      <c r="AI1438" s="41"/>
      <c r="AJ1438" s="114">
        <v>4.8449334000000002E-3</v>
      </c>
      <c r="AK1438" s="114">
        <v>4.5466698E-3</v>
      </c>
      <c r="AL1438" s="114">
        <v>1.7940128E-4</v>
      </c>
      <c r="AM1438" s="114">
        <v>1.1886233E-4</v>
      </c>
      <c r="AN1438" s="113">
        <f t="shared" si="577"/>
        <v>2.7258212098E-7</v>
      </c>
      <c r="AO1438" s="112">
        <f t="shared" si="578"/>
        <v>6.6346626360299999E-10</v>
      </c>
      <c r="AP1438" s="112">
        <f t="shared" si="579"/>
        <v>1.6647384719740001E-2</v>
      </c>
      <c r="AQ1438" s="328">
        <v>1.7158419999999999E-7</v>
      </c>
      <c r="AR1438" s="328">
        <v>5.1771096E-10</v>
      </c>
      <c r="AS1438" s="328">
        <v>1.4144603E-14</v>
      </c>
      <c r="AT1438" s="329">
        <v>0</v>
      </c>
      <c r="AU1438" s="329">
        <v>0</v>
      </c>
      <c r="AV1438" s="328">
        <v>3.7919097999999998E-10</v>
      </c>
      <c r="AW1438" s="328">
        <v>1.0061873E-7</v>
      </c>
      <c r="AX1438" s="328">
        <v>5.3753447000000001E-11</v>
      </c>
      <c r="AY1438" s="328">
        <v>9.1987711999999995E-11</v>
      </c>
      <c r="AZ1438" s="329">
        <v>0</v>
      </c>
      <c r="BA1438" s="329">
        <v>0</v>
      </c>
      <c r="BB1438" s="329">
        <v>0</v>
      </c>
      <c r="BC1438" s="329">
        <v>0</v>
      </c>
      <c r="BD1438" s="329">
        <v>0</v>
      </c>
      <c r="BE1438" s="329">
        <v>0</v>
      </c>
      <c r="BF1438" s="329">
        <v>0</v>
      </c>
      <c r="BG1438" s="329">
        <v>0</v>
      </c>
      <c r="BH1438" s="328">
        <v>4.1571973999999998E-7</v>
      </c>
      <c r="BI1438" s="329">
        <v>1.6646969000000001E-2</v>
      </c>
      <c r="BJ1438" s="329">
        <v>0</v>
      </c>
      <c r="BK1438" s="329">
        <v>0</v>
      </c>
      <c r="BL1438" s="329">
        <v>0</v>
      </c>
      <c r="BM1438" s="41"/>
      <c r="BN1438" s="122">
        <v>1.1315870000000001E-5</v>
      </c>
      <c r="BO1438" s="122">
        <v>7.5903113000000001E-7</v>
      </c>
      <c r="BP1438" s="122">
        <v>5.1554125999999998E-6</v>
      </c>
      <c r="BQ1438" s="111">
        <v>0</v>
      </c>
      <c r="BR1438" s="122">
        <v>1.5895833E-6</v>
      </c>
      <c r="BS1438" s="122">
        <v>2.4548117999999999E-7</v>
      </c>
      <c r="BT1438" s="111">
        <v>0</v>
      </c>
      <c r="BU1438" s="122">
        <v>3.7258760999999999E-7</v>
      </c>
      <c r="BV1438" s="111">
        <v>0</v>
      </c>
      <c r="BW1438" s="111">
        <v>0</v>
      </c>
      <c r="BX1438" s="111">
        <v>0</v>
      </c>
      <c r="BY1438" s="111">
        <v>0</v>
      </c>
      <c r="BZ1438" s="111">
        <v>0</v>
      </c>
      <c r="CA1438" s="122">
        <v>5.1441627999999998E-7</v>
      </c>
      <c r="CB1438" s="122">
        <v>2.669424E-6</v>
      </c>
      <c r="CC1438" s="122">
        <v>9.9338391999999998E-9</v>
      </c>
      <c r="CD1438" s="111">
        <v>0</v>
      </c>
      <c r="CE1438" s="154"/>
      <c r="CF1438" s="173"/>
      <c r="CG1438" s="170" t="s">
        <v>8546</v>
      </c>
      <c r="CK1438" s="41"/>
      <c r="CL1438" s="41"/>
      <c r="CM1438" s="41"/>
      <c r="CN1438" s="41"/>
      <c r="CO1438" s="41"/>
      <c r="CP1438" s="41"/>
      <c r="CQ1438" s="41"/>
      <c r="CR1438" s="41"/>
      <c r="CS1438" s="41"/>
      <c r="CT1438" s="41"/>
      <c r="CU1438" s="41"/>
      <c r="CV1438" s="41"/>
      <c r="CW1438" s="41"/>
    </row>
    <row r="1439" spans="1:101" ht="14.5" customHeight="1">
      <c r="A1439" s="41" t="s">
        <v>9046</v>
      </c>
      <c r="B1439" s="119" t="s">
        <v>8946</v>
      </c>
      <c r="C1439" s="120" t="str">
        <f t="shared" si="570"/>
        <v>B.044.01.259</v>
      </c>
      <c r="D1439" s="135" t="s">
        <v>8944</v>
      </c>
      <c r="E1439" s="119" t="s">
        <v>8526</v>
      </c>
      <c r="F1439" s="118" t="str">
        <f t="shared" si="571"/>
        <v>Electricity Solomon Islands production</v>
      </c>
      <c r="G1439" s="118">
        <f t="shared" si="572"/>
        <v>4.0922396399999998E-2</v>
      </c>
      <c r="H1439" s="118">
        <f t="shared" si="573"/>
        <v>2.8650435999999996E-3</v>
      </c>
      <c r="I1439" s="118">
        <f t="shared" si="574"/>
        <v>8.6645457999999995E-3</v>
      </c>
      <c r="J1439" s="326">
        <f t="shared" si="575"/>
        <v>0</v>
      </c>
      <c r="K1439" s="118">
        <v>2.9392807E-2</v>
      </c>
      <c r="L1439" s="118">
        <v>6.8177300999999997E-3</v>
      </c>
      <c r="M1439" s="118">
        <v>1.8468156999999999E-3</v>
      </c>
      <c r="N1439" s="118">
        <v>1.5515794999999999E-3</v>
      </c>
      <c r="O1439" s="118">
        <v>1.3134640999999999E-3</v>
      </c>
      <c r="P1439" s="118">
        <v>0</v>
      </c>
      <c r="Q1439" s="118">
        <v>0</v>
      </c>
      <c r="R1439" s="118">
        <v>0</v>
      </c>
      <c r="S1439" s="118">
        <v>0</v>
      </c>
      <c r="T1439" s="118">
        <v>0</v>
      </c>
      <c r="U1439" s="118">
        <v>0</v>
      </c>
      <c r="V1439" s="118">
        <v>0</v>
      </c>
      <c r="W1439" s="118">
        <v>0</v>
      </c>
      <c r="X1439" s="118">
        <v>0</v>
      </c>
      <c r="Y1439" s="41"/>
      <c r="Z1439" s="327">
        <f t="shared" si="576"/>
        <v>0.22099854887218043</v>
      </c>
      <c r="AA1439" s="41"/>
      <c r="AB1439" s="111">
        <v>3.0994152000000001</v>
      </c>
      <c r="AC1439" s="111">
        <v>3.0994152000000001</v>
      </c>
      <c r="AD1439" s="111">
        <v>0</v>
      </c>
      <c r="AE1439" s="111">
        <v>0</v>
      </c>
      <c r="AF1439" s="111">
        <v>0</v>
      </c>
      <c r="AG1439" s="111">
        <v>0</v>
      </c>
      <c r="AH1439" s="111">
        <v>0</v>
      </c>
      <c r="AI1439" s="41"/>
      <c r="AJ1439" s="114">
        <v>6.5547851999999997E-3</v>
      </c>
      <c r="AK1439" s="114">
        <v>6.1262399000000002E-3</v>
      </c>
      <c r="AL1439" s="114">
        <v>2.2039967000000001E-4</v>
      </c>
      <c r="AM1439" s="114">
        <v>2.0814561E-4</v>
      </c>
      <c r="AN1439" s="113">
        <f t="shared" si="577"/>
        <v>3.6728056872000001E-7</v>
      </c>
      <c r="AO1439" s="112">
        <f t="shared" si="578"/>
        <v>8.1508754938899991E-10</v>
      </c>
      <c r="AP1439" s="112">
        <f t="shared" si="579"/>
        <v>2.9152047E-2</v>
      </c>
      <c r="AQ1439" s="328">
        <v>2.0508666E-7</v>
      </c>
      <c r="AR1439" s="328">
        <v>6.1879595000000003E-10</v>
      </c>
      <c r="AS1439" s="328">
        <v>1.6906389000000001E-14</v>
      </c>
      <c r="AT1439" s="329">
        <v>0</v>
      </c>
      <c r="AU1439" s="329">
        <v>0</v>
      </c>
      <c r="AV1439" s="328">
        <v>2.3070872000000001E-10</v>
      </c>
      <c r="AW1439" s="328">
        <v>1.6196319999999999E-7</v>
      </c>
      <c r="AX1439" s="328">
        <v>3.2704862999999997E-11</v>
      </c>
      <c r="AY1439" s="328">
        <v>1.6356983E-10</v>
      </c>
      <c r="AZ1439" s="329">
        <v>0</v>
      </c>
      <c r="BA1439" s="329">
        <v>0</v>
      </c>
      <c r="BB1439" s="329">
        <v>0</v>
      </c>
      <c r="BC1439" s="329">
        <v>0</v>
      </c>
      <c r="BD1439" s="329">
        <v>0</v>
      </c>
      <c r="BE1439" s="329">
        <v>0</v>
      </c>
      <c r="BF1439" s="329">
        <v>0</v>
      </c>
      <c r="BG1439" s="329">
        <v>0</v>
      </c>
      <c r="BH1439" s="329">
        <v>0</v>
      </c>
      <c r="BI1439" s="329">
        <v>2.9152047E-2</v>
      </c>
      <c r="BJ1439" s="329">
        <v>0</v>
      </c>
      <c r="BK1439" s="329">
        <v>0</v>
      </c>
      <c r="BL1439" s="329">
        <v>0</v>
      </c>
      <c r="BM1439" s="41"/>
      <c r="BN1439" s="122">
        <v>1.3901083999999999E-5</v>
      </c>
      <c r="BO1439" s="122">
        <v>1.2036554999999999E-6</v>
      </c>
      <c r="BP1439" s="122">
        <v>6.1620259999999999E-6</v>
      </c>
      <c r="BQ1439" s="111">
        <v>0</v>
      </c>
      <c r="BR1439" s="122">
        <v>2.0557718000000001E-6</v>
      </c>
      <c r="BS1439" s="122">
        <v>1.4935652999999999E-7</v>
      </c>
      <c r="BT1439" s="111">
        <v>0</v>
      </c>
      <c r="BU1439" s="122">
        <v>2.2669108E-7</v>
      </c>
      <c r="BV1439" s="111">
        <v>0</v>
      </c>
      <c r="BW1439" s="111">
        <v>0</v>
      </c>
      <c r="BX1439" s="111">
        <v>0</v>
      </c>
      <c r="BY1439" s="111">
        <v>0</v>
      </c>
      <c r="BZ1439" s="111">
        <v>0</v>
      </c>
      <c r="CA1439" s="122">
        <v>3.6113836E-7</v>
      </c>
      <c r="CB1439" s="122">
        <v>3.7424447999999998E-6</v>
      </c>
      <c r="CC1439" s="111">
        <v>0</v>
      </c>
      <c r="CD1439" s="111">
        <v>0</v>
      </c>
      <c r="CE1439" s="154"/>
      <c r="CF1439" s="173"/>
      <c r="CG1439" s="170" t="s">
        <v>8546</v>
      </c>
      <c r="CK1439" s="100"/>
      <c r="CL1439" s="41"/>
      <c r="CM1439" s="41"/>
      <c r="CN1439" s="41"/>
      <c r="CO1439" s="41"/>
      <c r="CP1439" s="41"/>
      <c r="CQ1439" s="41"/>
      <c r="CR1439" s="41"/>
      <c r="CS1439" s="41"/>
      <c r="CT1439" s="41"/>
      <c r="CU1439" s="41"/>
      <c r="CV1439" s="41"/>
      <c r="CW1439" s="41"/>
    </row>
    <row r="1440" spans="1:101" ht="14.5" customHeight="1">
      <c r="A1440" s="41" t="s">
        <v>9043</v>
      </c>
      <c r="B1440" s="119" t="s">
        <v>8946</v>
      </c>
      <c r="C1440" s="120" t="str">
        <f t="shared" si="570"/>
        <v>B.044.01.260</v>
      </c>
      <c r="D1440" s="135" t="s">
        <v>8944</v>
      </c>
      <c r="E1440" s="119" t="s">
        <v>8526</v>
      </c>
      <c r="F1440" s="118" t="str">
        <f t="shared" si="571"/>
        <v>Electricity Somalia production</v>
      </c>
      <c r="G1440" s="118">
        <f t="shared" si="572"/>
        <v>3.7334973473999999E-2</v>
      </c>
      <c r="H1440" s="118">
        <f t="shared" si="573"/>
        <v>2.5864227000000004E-3</v>
      </c>
      <c r="I1440" s="118">
        <f t="shared" si="574"/>
        <v>7.8648339999999994E-3</v>
      </c>
      <c r="J1440" s="326">
        <f t="shared" si="575"/>
        <v>9.5485773999999995E-5</v>
      </c>
      <c r="K1440" s="118">
        <v>2.6788230999999999E-2</v>
      </c>
      <c r="L1440" s="118">
        <v>6.1976122999999996E-3</v>
      </c>
      <c r="M1440" s="118">
        <v>1.6672217E-3</v>
      </c>
      <c r="N1440" s="118">
        <v>1.4006958E-3</v>
      </c>
      <c r="O1440" s="118">
        <v>1.1857269000000001E-3</v>
      </c>
      <c r="P1440" s="118">
        <v>0</v>
      </c>
      <c r="Q1440" s="118">
        <v>0</v>
      </c>
      <c r="R1440" s="118">
        <v>0</v>
      </c>
      <c r="S1440" s="330">
        <v>9.5485773999999995E-5</v>
      </c>
      <c r="T1440" s="118">
        <v>0</v>
      </c>
      <c r="U1440" s="118">
        <v>0</v>
      </c>
      <c r="V1440" s="118">
        <v>0</v>
      </c>
      <c r="W1440" s="118">
        <v>0</v>
      </c>
      <c r="X1440" s="118">
        <v>0</v>
      </c>
      <c r="Y1440" s="41"/>
      <c r="Z1440" s="327">
        <f t="shared" si="576"/>
        <v>0.20141527067669171</v>
      </c>
      <c r="AA1440" s="41"/>
      <c r="AB1440" s="111">
        <v>2.8997289999999998</v>
      </c>
      <c r="AC1440" s="111">
        <v>2.7970332999999998</v>
      </c>
      <c r="AD1440" s="111">
        <v>0</v>
      </c>
      <c r="AE1440" s="111">
        <v>0</v>
      </c>
      <c r="AF1440" s="111">
        <v>0</v>
      </c>
      <c r="AG1440" s="111">
        <v>0.10269577000000001</v>
      </c>
      <c r="AH1440" s="111">
        <v>0</v>
      </c>
      <c r="AI1440" s="41"/>
      <c r="AJ1440" s="114">
        <v>5.9615170000000004E-3</v>
      </c>
      <c r="AK1440" s="114">
        <v>5.573008E-3</v>
      </c>
      <c r="AL1440" s="114">
        <v>2.0065656E-4</v>
      </c>
      <c r="AM1440" s="114">
        <v>1.8785249000000001E-4</v>
      </c>
      <c r="AN1440" s="113">
        <f t="shared" si="577"/>
        <v>3.3411318338999999E-7</v>
      </c>
      <c r="AO1440" s="112">
        <f t="shared" si="578"/>
        <v>7.4207306826799994E-10</v>
      </c>
      <c r="AP1440" s="112">
        <f t="shared" si="579"/>
        <v>2.6309872235799999E-2</v>
      </c>
      <c r="AQ1440" s="328">
        <v>1.8691336999999999E-7</v>
      </c>
      <c r="AR1440" s="328">
        <v>5.6396277000000002E-10</v>
      </c>
      <c r="AS1440" s="328">
        <v>1.5408268E-14</v>
      </c>
      <c r="AT1440" s="329">
        <v>0</v>
      </c>
      <c r="AU1440" s="329">
        <v>0</v>
      </c>
      <c r="AV1440" s="328">
        <v>2.0827339E-10</v>
      </c>
      <c r="AW1440" s="328">
        <v>1.4699154E-7</v>
      </c>
      <c r="AX1440" s="328">
        <v>2.9524470000000001E-11</v>
      </c>
      <c r="AY1440" s="328">
        <v>1.4857041999999999E-10</v>
      </c>
      <c r="AZ1440" s="329">
        <v>0</v>
      </c>
      <c r="BA1440" s="329">
        <v>0</v>
      </c>
      <c r="BB1440" s="329">
        <v>0</v>
      </c>
      <c r="BC1440" s="329">
        <v>0</v>
      </c>
      <c r="BD1440" s="329">
        <v>0</v>
      </c>
      <c r="BE1440" s="329">
        <v>0</v>
      </c>
      <c r="BF1440" s="329">
        <v>0</v>
      </c>
      <c r="BG1440" s="329">
        <v>0</v>
      </c>
      <c r="BH1440" s="328">
        <v>1.9272357999999998E-6</v>
      </c>
      <c r="BI1440" s="329">
        <v>2.6307944999999999E-2</v>
      </c>
      <c r="BJ1440" s="329">
        <v>0</v>
      </c>
      <c r="BK1440" s="329">
        <v>0</v>
      </c>
      <c r="BL1440" s="329">
        <v>0</v>
      </c>
      <c r="BM1440" s="41"/>
      <c r="BN1440" s="122">
        <v>1.2659136000000001E-5</v>
      </c>
      <c r="BO1440" s="122">
        <v>1.0928587000000001E-6</v>
      </c>
      <c r="BP1440" s="122">
        <v>5.6159922999999997E-6</v>
      </c>
      <c r="BQ1440" s="111">
        <v>0</v>
      </c>
      <c r="BR1440" s="122">
        <v>1.8610004E-6</v>
      </c>
      <c r="BS1440" s="122">
        <v>1.3483232E-7</v>
      </c>
      <c r="BT1440" s="111">
        <v>0</v>
      </c>
      <c r="BU1440" s="122">
        <v>2.0464644E-7</v>
      </c>
      <c r="BV1440" s="111">
        <v>0</v>
      </c>
      <c r="BW1440" s="111">
        <v>0</v>
      </c>
      <c r="BX1440" s="111">
        <v>0</v>
      </c>
      <c r="BY1440" s="111">
        <v>0</v>
      </c>
      <c r="BZ1440" s="111">
        <v>0</v>
      </c>
      <c r="CA1440" s="122">
        <v>3.2642526999999999E-7</v>
      </c>
      <c r="CB1440" s="122">
        <v>3.3773283E-6</v>
      </c>
      <c r="CC1440" s="122">
        <v>4.6052301000000001E-8</v>
      </c>
      <c r="CD1440" s="111">
        <v>0</v>
      </c>
      <c r="CE1440" s="154"/>
      <c r="CF1440" s="173"/>
      <c r="CG1440" s="170" t="s">
        <v>8546</v>
      </c>
      <c r="CK1440" s="100"/>
      <c r="CL1440" s="41"/>
      <c r="CM1440" s="41"/>
      <c r="CN1440" s="41"/>
      <c r="CO1440" s="41"/>
      <c r="CP1440" s="41"/>
      <c r="CQ1440" s="41"/>
      <c r="CR1440" s="41"/>
      <c r="CS1440" s="41"/>
      <c r="CT1440" s="41"/>
      <c r="CU1440" s="41"/>
      <c r="CV1440" s="41"/>
      <c r="CW1440" s="41"/>
    </row>
    <row r="1441" spans="1:101" ht="14.5" customHeight="1">
      <c r="A1441" s="41" t="s">
        <v>9040</v>
      </c>
      <c r="B1441" s="119" t="s">
        <v>8946</v>
      </c>
      <c r="C1441" s="120" t="str">
        <f t="shared" si="570"/>
        <v>B.044.01.261</v>
      </c>
      <c r="D1441" s="135" t="s">
        <v>8944</v>
      </c>
      <c r="E1441" s="119" t="s">
        <v>8526</v>
      </c>
      <c r="F1441" s="118" t="str">
        <f t="shared" si="571"/>
        <v>Electricity South Africa production</v>
      </c>
      <c r="G1441" s="118">
        <f t="shared" si="572"/>
        <v>4.1728535346000004E-2</v>
      </c>
      <c r="H1441" s="118">
        <f t="shared" si="573"/>
        <v>2.2052916499999999E-3</v>
      </c>
      <c r="I1441" s="118">
        <f t="shared" si="574"/>
        <v>4.5673585999999999E-3</v>
      </c>
      <c r="J1441" s="326">
        <f t="shared" si="575"/>
        <v>1.1718480960000001E-3</v>
      </c>
      <c r="K1441" s="118">
        <v>3.3784037000000003E-2</v>
      </c>
      <c r="L1441" s="118">
        <v>2.2087643999999999E-3</v>
      </c>
      <c r="M1441" s="118">
        <v>2.3585941999999999E-3</v>
      </c>
      <c r="N1441" s="118">
        <v>1.9815439E-3</v>
      </c>
      <c r="O1441" s="118">
        <v>2.2374775000000001E-4</v>
      </c>
      <c r="P1441" s="118">
        <v>0</v>
      </c>
      <c r="Q1441" s="118">
        <v>0</v>
      </c>
      <c r="R1441" s="118">
        <v>0</v>
      </c>
      <c r="S1441" s="330">
        <v>5.1988696000000002E-5</v>
      </c>
      <c r="T1441" s="118">
        <v>0</v>
      </c>
      <c r="U1441" s="118">
        <v>1.1198594000000001E-3</v>
      </c>
      <c r="V1441" s="118">
        <v>0</v>
      </c>
      <c r="W1441" s="118">
        <v>0</v>
      </c>
      <c r="X1441" s="118">
        <v>0</v>
      </c>
      <c r="Y1441" s="41"/>
      <c r="Z1441" s="327">
        <f t="shared" si="576"/>
        <v>0.25401531578947367</v>
      </c>
      <c r="AA1441" s="41"/>
      <c r="AB1441" s="111">
        <v>2.9698644999999999</v>
      </c>
      <c r="AC1441" s="111">
        <v>2.7228492000000002</v>
      </c>
      <c r="AD1441" s="111">
        <v>0.15180541</v>
      </c>
      <c r="AE1441" s="111">
        <v>0</v>
      </c>
      <c r="AF1441" s="111">
        <v>1.9712202000000002E-3</v>
      </c>
      <c r="AG1441" s="111">
        <v>7.8355999999999995E-2</v>
      </c>
      <c r="AH1441" s="111">
        <v>1.4882711999999999E-2</v>
      </c>
      <c r="AI1441" s="41"/>
      <c r="AJ1441" s="114">
        <v>5.2957038E-3</v>
      </c>
      <c r="AK1441" s="114">
        <v>5.0381851999999998E-3</v>
      </c>
      <c r="AL1441" s="114">
        <v>2.2293399999999999E-4</v>
      </c>
      <c r="AM1441" s="121">
        <v>3.4584593000000002E-5</v>
      </c>
      <c r="AN1441" s="113">
        <f t="shared" si="577"/>
        <v>3.0204947134E-7</v>
      </c>
      <c r="AO1441" s="112">
        <f t="shared" si="578"/>
        <v>8.2446003817199995E-10</v>
      </c>
      <c r="AP1441" s="112">
        <f t="shared" si="579"/>
        <v>4.8437806131000002E-3</v>
      </c>
      <c r="AQ1441" s="328">
        <v>2.3572621E-7</v>
      </c>
      <c r="AR1441" s="328">
        <v>7.1124288000000003E-10</v>
      </c>
      <c r="AS1441" s="328">
        <v>1.9432171999999999E-14</v>
      </c>
      <c r="AT1441" s="329">
        <v>0</v>
      </c>
      <c r="AU1441" s="329">
        <v>0</v>
      </c>
      <c r="AV1441" s="328">
        <v>2.9464134E-10</v>
      </c>
      <c r="AW1441" s="328">
        <v>6.602862E-8</v>
      </c>
      <c r="AX1441" s="328">
        <v>4.1767838000000001E-11</v>
      </c>
      <c r="AY1441" s="328">
        <v>7.1429888000000006E-11</v>
      </c>
      <c r="AZ1441" s="329">
        <v>0</v>
      </c>
      <c r="BA1441" s="329">
        <v>0</v>
      </c>
      <c r="BB1441" s="329">
        <v>0</v>
      </c>
      <c r="BC1441" s="329">
        <v>0</v>
      </c>
      <c r="BD1441" s="329">
        <v>0</v>
      </c>
      <c r="BE1441" s="329">
        <v>0</v>
      </c>
      <c r="BF1441" s="329">
        <v>0</v>
      </c>
      <c r="BG1441" s="329">
        <v>0</v>
      </c>
      <c r="BH1441" s="328">
        <v>1.0493130999999999E-6</v>
      </c>
      <c r="BI1441" s="329">
        <v>4.8427313E-3</v>
      </c>
      <c r="BJ1441" s="329">
        <v>0</v>
      </c>
      <c r="BK1441" s="329">
        <v>0</v>
      </c>
      <c r="BL1441" s="329">
        <v>0</v>
      </c>
      <c r="BM1441" s="41"/>
      <c r="BN1441" s="122">
        <v>1.2632009E-5</v>
      </c>
      <c r="BO1441" s="122">
        <v>5.8946322000000002E-7</v>
      </c>
      <c r="BP1441" s="122">
        <v>7.0826209999999997E-6</v>
      </c>
      <c r="BQ1441" s="111">
        <v>0</v>
      </c>
      <c r="BR1441" s="122">
        <v>5.4359312E-7</v>
      </c>
      <c r="BS1441" s="122">
        <v>1.9074532E-7</v>
      </c>
      <c r="BT1441" s="111">
        <v>0</v>
      </c>
      <c r="BU1441" s="122">
        <v>2.8951034000000002E-7</v>
      </c>
      <c r="BV1441" s="111">
        <v>0</v>
      </c>
      <c r="BW1441" s="111">
        <v>0</v>
      </c>
      <c r="BX1441" s="111">
        <v>0</v>
      </c>
      <c r="BY1441" s="111">
        <v>0</v>
      </c>
      <c r="BZ1441" s="111">
        <v>0</v>
      </c>
      <c r="CA1441" s="122">
        <v>3.9969391999999998E-7</v>
      </c>
      <c r="CB1441" s="122">
        <v>3.5113077000000001E-6</v>
      </c>
      <c r="CC1441" s="122">
        <v>2.5073882999999999E-8</v>
      </c>
      <c r="CD1441" s="111">
        <v>0</v>
      </c>
      <c r="CE1441" s="154"/>
      <c r="CF1441" s="173"/>
      <c r="CG1441" s="170" t="s">
        <v>8546</v>
      </c>
      <c r="CK1441" s="100"/>
      <c r="CL1441" s="41"/>
      <c r="CM1441" s="41"/>
      <c r="CN1441" s="41"/>
      <c r="CO1441" s="41"/>
      <c r="CP1441" s="41"/>
      <c r="CQ1441" s="41"/>
      <c r="CR1441" s="41"/>
      <c r="CS1441" s="41"/>
      <c r="CT1441" s="41"/>
      <c r="CU1441" s="41"/>
      <c r="CV1441" s="41"/>
      <c r="CW1441" s="41"/>
    </row>
    <row r="1442" spans="1:101" ht="14.5" customHeight="1">
      <c r="A1442" s="41" t="s">
        <v>9037</v>
      </c>
      <c r="B1442" s="119" t="s">
        <v>8946</v>
      </c>
      <c r="C1442" s="120" t="str">
        <f t="shared" si="570"/>
        <v>B.044.01.262</v>
      </c>
      <c r="D1442" s="135" t="s">
        <v>8944</v>
      </c>
      <c r="E1442" s="119" t="s">
        <v>8526</v>
      </c>
      <c r="F1442" s="118" t="str">
        <f t="shared" si="571"/>
        <v>Electricity South Korea production</v>
      </c>
      <c r="G1442" s="118">
        <f t="shared" si="572"/>
        <v>2.9528911338000001E-2</v>
      </c>
      <c r="H1442" s="118">
        <f t="shared" si="573"/>
        <v>7.8684858999999996E-4</v>
      </c>
      <c r="I1442" s="118">
        <f t="shared" si="574"/>
        <v>1.76961045E-3</v>
      </c>
      <c r="J1442" s="326">
        <f t="shared" si="575"/>
        <v>6.6629352979999997E-3</v>
      </c>
      <c r="K1442" s="118">
        <v>2.0309516999999999E-2</v>
      </c>
      <c r="L1442" s="118">
        <v>9.7149868999999995E-4</v>
      </c>
      <c r="M1442" s="118">
        <v>7.9811176E-4</v>
      </c>
      <c r="N1442" s="118">
        <v>6.7052379E-4</v>
      </c>
      <c r="O1442" s="118">
        <v>1.1632479999999999E-4</v>
      </c>
      <c r="P1442" s="118">
        <v>0</v>
      </c>
      <c r="Q1442" s="118">
        <v>0</v>
      </c>
      <c r="R1442" s="118">
        <v>0</v>
      </c>
      <c r="S1442" s="330">
        <v>6.0511698E-5</v>
      </c>
      <c r="T1442" s="118">
        <v>0</v>
      </c>
      <c r="U1442" s="118">
        <v>6.6024235999999998E-3</v>
      </c>
      <c r="V1442" s="118">
        <v>0</v>
      </c>
      <c r="W1442" s="118">
        <v>0</v>
      </c>
      <c r="X1442" s="118">
        <v>0</v>
      </c>
      <c r="Y1442" s="41"/>
      <c r="Z1442" s="327">
        <f t="shared" si="576"/>
        <v>0.15270313533834584</v>
      </c>
      <c r="AA1442" s="41"/>
      <c r="AB1442" s="111">
        <v>2.7539387999999998</v>
      </c>
      <c r="AC1442" s="111">
        <v>1.7640129</v>
      </c>
      <c r="AD1442" s="111">
        <v>0.89500842000000003</v>
      </c>
      <c r="AE1442" s="111">
        <v>0</v>
      </c>
      <c r="AF1442" s="111">
        <v>3.2420170999999998E-2</v>
      </c>
      <c r="AG1442" s="111">
        <v>5.6336118999999997E-2</v>
      </c>
      <c r="AH1442" s="111">
        <v>6.1612211000000002E-3</v>
      </c>
      <c r="AI1442" s="41"/>
      <c r="AJ1442" s="114">
        <v>2.9921175E-3</v>
      </c>
      <c r="AK1442" s="114">
        <v>2.8165503999999998E-3</v>
      </c>
      <c r="AL1442" s="114">
        <v>1.2725707E-4</v>
      </c>
      <c r="AM1442" s="121">
        <v>4.8309999000000001E-5</v>
      </c>
      <c r="AN1442" s="113">
        <f t="shared" si="577"/>
        <v>1.6885794006700002E-7</v>
      </c>
      <c r="AO1442" s="112">
        <f t="shared" si="578"/>
        <v>4.7062527278999995E-10</v>
      </c>
      <c r="AP1442" s="112">
        <f t="shared" si="579"/>
        <v>6.7661062370000004E-3</v>
      </c>
      <c r="AQ1442" s="328">
        <v>1.4170851000000001E-7</v>
      </c>
      <c r="AR1442" s="328">
        <v>4.2756878E-10</v>
      </c>
      <c r="AS1442" s="328">
        <v>1.168179E-14</v>
      </c>
      <c r="AT1442" s="329">
        <v>0</v>
      </c>
      <c r="AU1442" s="329">
        <v>0</v>
      </c>
      <c r="AV1442" s="328">
        <v>9.9702067E-11</v>
      </c>
      <c r="AW1442" s="328">
        <v>2.7049728E-8</v>
      </c>
      <c r="AX1442" s="328">
        <v>1.413359E-11</v>
      </c>
      <c r="AY1442" s="328">
        <v>2.8911221000000001E-11</v>
      </c>
      <c r="AZ1442" s="329">
        <v>0</v>
      </c>
      <c r="BA1442" s="329">
        <v>0</v>
      </c>
      <c r="BB1442" s="329">
        <v>0</v>
      </c>
      <c r="BC1442" s="329">
        <v>0</v>
      </c>
      <c r="BD1442" s="329">
        <v>0</v>
      </c>
      <c r="BE1442" s="329">
        <v>0</v>
      </c>
      <c r="BF1442" s="329">
        <v>0</v>
      </c>
      <c r="BG1442" s="329">
        <v>0</v>
      </c>
      <c r="BH1442" s="328">
        <v>1.221337E-6</v>
      </c>
      <c r="BI1442" s="329">
        <v>6.7648849000000004E-3</v>
      </c>
      <c r="BJ1442" s="329">
        <v>0</v>
      </c>
      <c r="BK1442" s="329">
        <v>0</v>
      </c>
      <c r="BL1442" s="329">
        <v>0</v>
      </c>
      <c r="BM1442" s="41"/>
      <c r="BN1442" s="122">
        <v>8.3111267999999997E-6</v>
      </c>
      <c r="BO1442" s="122">
        <v>2.3214734000000001E-7</v>
      </c>
      <c r="BP1442" s="122">
        <v>4.2577685999999997E-6</v>
      </c>
      <c r="BQ1442" s="111">
        <v>0</v>
      </c>
      <c r="BR1442" s="122">
        <v>2.4721590000000002E-7</v>
      </c>
      <c r="BS1442" s="122">
        <v>6.4545263000000001E-8</v>
      </c>
      <c r="BT1442" s="111">
        <v>0</v>
      </c>
      <c r="BU1442" s="122">
        <v>9.7965817999999993E-8</v>
      </c>
      <c r="BV1442" s="111">
        <v>0</v>
      </c>
      <c r="BW1442" s="111">
        <v>0</v>
      </c>
      <c r="BX1442" s="111">
        <v>0</v>
      </c>
      <c r="BY1442" s="111">
        <v>0</v>
      </c>
      <c r="BZ1442" s="111">
        <v>0</v>
      </c>
      <c r="CA1442" s="122">
        <v>1.3737172999999999E-7</v>
      </c>
      <c r="CB1442" s="122">
        <v>3.2449275999999998E-6</v>
      </c>
      <c r="CC1442" s="122">
        <v>2.9184483E-8</v>
      </c>
      <c r="CD1442" s="111">
        <v>0</v>
      </c>
      <c r="CE1442" s="154"/>
      <c r="CF1442" s="173"/>
      <c r="CG1442" s="170" t="s">
        <v>8546</v>
      </c>
      <c r="CK1442" s="100"/>
      <c r="CL1442" s="41"/>
      <c r="CM1442" s="41"/>
      <c r="CN1442" s="41"/>
      <c r="CO1442" s="41"/>
      <c r="CP1442" s="41"/>
      <c r="CQ1442" s="41"/>
      <c r="CR1442" s="41"/>
      <c r="CS1442" s="41"/>
      <c r="CT1442" s="41"/>
      <c r="CU1442" s="41"/>
      <c r="CV1442" s="41"/>
      <c r="CW1442" s="41"/>
    </row>
    <row r="1443" spans="1:101" ht="14.5" customHeight="1">
      <c r="A1443" s="41" t="s">
        <v>9034</v>
      </c>
      <c r="B1443" s="119" t="s">
        <v>8946</v>
      </c>
      <c r="C1443" s="120" t="str">
        <f t="shared" si="570"/>
        <v>B.044.01.263</v>
      </c>
      <c r="D1443" s="135" t="s">
        <v>8944</v>
      </c>
      <c r="E1443" s="119" t="s">
        <v>8526</v>
      </c>
      <c r="F1443" s="118" t="str">
        <f t="shared" si="571"/>
        <v>Electricity South Sudan production</v>
      </c>
      <c r="G1443" s="118">
        <f t="shared" si="572"/>
        <v>4.0297484868E-2</v>
      </c>
      <c r="H1443" s="118">
        <f t="shared" si="573"/>
        <v>2.8148579999999999E-3</v>
      </c>
      <c r="I1443" s="118">
        <f t="shared" si="574"/>
        <v>8.5230976999999992E-3</v>
      </c>
      <c r="J1443" s="326">
        <f t="shared" si="575"/>
        <v>2.1062167999999999E-5</v>
      </c>
      <c r="K1443" s="118">
        <v>2.8938466999999999E-2</v>
      </c>
      <c r="L1443" s="118">
        <v>6.7086823000000002E-3</v>
      </c>
      <c r="M1443" s="118">
        <v>1.8144153999999999E-3</v>
      </c>
      <c r="N1443" s="118">
        <v>1.5243588E-3</v>
      </c>
      <c r="O1443" s="118">
        <v>1.2904991999999999E-3</v>
      </c>
      <c r="P1443" s="118">
        <v>0</v>
      </c>
      <c r="Q1443" s="118">
        <v>0</v>
      </c>
      <c r="R1443" s="118">
        <v>0</v>
      </c>
      <c r="S1443" s="330">
        <v>2.1062167999999999E-5</v>
      </c>
      <c r="T1443" s="118">
        <v>0</v>
      </c>
      <c r="U1443" s="118">
        <v>0</v>
      </c>
      <c r="V1443" s="118">
        <v>0</v>
      </c>
      <c r="W1443" s="118">
        <v>0</v>
      </c>
      <c r="X1443" s="118">
        <v>0</v>
      </c>
      <c r="Y1443" s="41"/>
      <c r="Z1443" s="327">
        <f t="shared" si="576"/>
        <v>0.21758245864661652</v>
      </c>
      <c r="AA1443" s="41"/>
      <c r="AB1443" s="111">
        <v>3.0635066000000002</v>
      </c>
      <c r="AC1443" s="111">
        <v>3.0450393999999998</v>
      </c>
      <c r="AD1443" s="111">
        <v>0</v>
      </c>
      <c r="AE1443" s="111">
        <v>0</v>
      </c>
      <c r="AF1443" s="111">
        <v>0</v>
      </c>
      <c r="AG1443" s="111">
        <v>1.8467220999999999E-2</v>
      </c>
      <c r="AH1443" s="111">
        <v>0</v>
      </c>
      <c r="AI1443" s="41"/>
      <c r="AJ1443" s="114">
        <v>6.4505583E-3</v>
      </c>
      <c r="AK1443" s="114">
        <v>6.0291188000000003E-3</v>
      </c>
      <c r="AL1443" s="114">
        <v>2.1694252000000001E-4</v>
      </c>
      <c r="AM1443" s="114">
        <v>2.0449695999999999E-4</v>
      </c>
      <c r="AN1443" s="113">
        <f t="shared" si="577"/>
        <v>3.6145796119E-7</v>
      </c>
      <c r="AO1443" s="112">
        <f t="shared" si="578"/>
        <v>8.0230223705799987E-10</v>
      </c>
      <c r="AP1443" s="112">
        <f t="shared" si="579"/>
        <v>2.8641031107979997E-2</v>
      </c>
      <c r="AQ1443" s="328">
        <v>2.0191652E-7</v>
      </c>
      <c r="AR1443" s="328">
        <v>6.0923089000000001E-10</v>
      </c>
      <c r="AS1443" s="328">
        <v>1.6645058E-14</v>
      </c>
      <c r="AT1443" s="329">
        <v>0</v>
      </c>
      <c r="AU1443" s="329">
        <v>0</v>
      </c>
      <c r="AV1443" s="328">
        <v>2.2666119E-10</v>
      </c>
      <c r="AW1443" s="328">
        <v>1.5931477999999999E-7</v>
      </c>
      <c r="AX1443" s="328">
        <v>3.2131092E-11</v>
      </c>
      <c r="AY1443" s="328">
        <v>1.6092361E-10</v>
      </c>
      <c r="AZ1443" s="329">
        <v>0</v>
      </c>
      <c r="BA1443" s="329">
        <v>0</v>
      </c>
      <c r="BB1443" s="329">
        <v>0</v>
      </c>
      <c r="BC1443" s="329">
        <v>0</v>
      </c>
      <c r="BD1443" s="329">
        <v>0</v>
      </c>
      <c r="BE1443" s="329">
        <v>0</v>
      </c>
      <c r="BF1443" s="329">
        <v>0</v>
      </c>
      <c r="BG1443" s="329">
        <v>0</v>
      </c>
      <c r="BH1443" s="328">
        <v>4.2510798E-7</v>
      </c>
      <c r="BI1443" s="329">
        <v>2.8640605999999999E-2</v>
      </c>
      <c r="BJ1443" s="329">
        <v>0</v>
      </c>
      <c r="BK1443" s="329">
        <v>0</v>
      </c>
      <c r="BL1443" s="329">
        <v>0</v>
      </c>
      <c r="BM1443" s="41"/>
      <c r="BN1443" s="122">
        <v>1.3683199E-5</v>
      </c>
      <c r="BO1443" s="122">
        <v>1.1840790000000001E-6</v>
      </c>
      <c r="BP1443" s="122">
        <v>6.0667763000000001E-6</v>
      </c>
      <c r="BQ1443" s="111">
        <v>0</v>
      </c>
      <c r="BR1443" s="122">
        <v>2.0210444999999999E-6</v>
      </c>
      <c r="BS1443" s="122">
        <v>1.4673623999999999E-7</v>
      </c>
      <c r="BT1443" s="111">
        <v>0</v>
      </c>
      <c r="BU1443" s="122">
        <v>2.2271402999999999E-7</v>
      </c>
      <c r="BV1443" s="111">
        <v>0</v>
      </c>
      <c r="BW1443" s="111">
        <v>0</v>
      </c>
      <c r="BX1443" s="111">
        <v>0</v>
      </c>
      <c r="BY1443" s="111">
        <v>0</v>
      </c>
      <c r="BZ1443" s="111">
        <v>0</v>
      </c>
      <c r="CA1443" s="122">
        <v>3.5490256999999999E-7</v>
      </c>
      <c r="CB1443" s="122">
        <v>3.6767877E-6</v>
      </c>
      <c r="CC1443" s="122">
        <v>1.0158176000000001E-8</v>
      </c>
      <c r="CD1443" s="111">
        <v>0</v>
      </c>
      <c r="CE1443" s="154"/>
      <c r="CF1443" s="173"/>
      <c r="CG1443" s="170" t="s">
        <v>8546</v>
      </c>
      <c r="CK1443" s="100"/>
      <c r="CL1443" s="41"/>
      <c r="CM1443" s="41"/>
      <c r="CN1443" s="41"/>
      <c r="CO1443" s="41"/>
      <c r="CP1443" s="41"/>
      <c r="CQ1443" s="41"/>
      <c r="CR1443" s="41"/>
      <c r="CS1443" s="41"/>
      <c r="CT1443" s="41"/>
      <c r="CU1443" s="41"/>
      <c r="CV1443" s="41"/>
      <c r="CW1443" s="41"/>
    </row>
    <row r="1444" spans="1:101" ht="14.5" customHeight="1">
      <c r="A1444" s="41" t="s">
        <v>9031</v>
      </c>
      <c r="B1444" s="119" t="s">
        <v>8946</v>
      </c>
      <c r="C1444" s="120" t="str">
        <f t="shared" si="570"/>
        <v>B.044.01.264</v>
      </c>
      <c r="D1444" s="135" t="s">
        <v>8944</v>
      </c>
      <c r="E1444" s="119" t="s">
        <v>8526</v>
      </c>
      <c r="F1444" s="118" t="str">
        <f t="shared" si="571"/>
        <v>Electricity Sri Lanka production</v>
      </c>
      <c r="G1444" s="118">
        <f t="shared" si="572"/>
        <v>2.7021575159999998E-2</v>
      </c>
      <c r="H1444" s="118">
        <f t="shared" si="573"/>
        <v>2.1289784500000001E-3</v>
      </c>
      <c r="I1444" s="118">
        <f t="shared" si="574"/>
        <v>4.4491428999999996E-3</v>
      </c>
      <c r="J1444" s="326">
        <f t="shared" si="575"/>
        <v>1.0888181000000001E-4</v>
      </c>
      <c r="K1444" s="118">
        <v>2.0334571999999999E-2</v>
      </c>
      <c r="L1444" s="118">
        <v>2.9592278999999999E-3</v>
      </c>
      <c r="M1444" s="118">
        <v>1.4899150000000001E-3</v>
      </c>
      <c r="N1444" s="118">
        <v>1.2517337999999999E-3</v>
      </c>
      <c r="O1444" s="118">
        <v>8.7724465000000001E-4</v>
      </c>
      <c r="P1444" s="118">
        <v>0</v>
      </c>
      <c r="Q1444" s="118">
        <v>0</v>
      </c>
      <c r="R1444" s="118">
        <v>0</v>
      </c>
      <c r="S1444" s="118">
        <v>1.0888181000000001E-4</v>
      </c>
      <c r="T1444" s="118">
        <v>0</v>
      </c>
      <c r="U1444" s="118">
        <v>0</v>
      </c>
      <c r="V1444" s="118">
        <v>0</v>
      </c>
      <c r="W1444" s="118">
        <v>0</v>
      </c>
      <c r="X1444" s="118">
        <v>0</v>
      </c>
      <c r="Y1444" s="41"/>
      <c r="Z1444" s="327">
        <f t="shared" si="576"/>
        <v>0.15289151879699248</v>
      </c>
      <c r="AA1444" s="41"/>
      <c r="AB1444" s="111">
        <v>2.2889512000000001</v>
      </c>
      <c r="AC1444" s="111">
        <v>1.8968700999999999</v>
      </c>
      <c r="AD1444" s="111">
        <v>0</v>
      </c>
      <c r="AE1444" s="111">
        <v>0</v>
      </c>
      <c r="AF1444" s="111">
        <v>1.1588605E-2</v>
      </c>
      <c r="AG1444" s="111">
        <v>5.8586837000000003E-2</v>
      </c>
      <c r="AH1444" s="111">
        <v>0.32190568000000003</v>
      </c>
      <c r="AI1444" s="41"/>
      <c r="AJ1444" s="114">
        <v>3.9572249000000004E-3</v>
      </c>
      <c r="AK1444" s="114">
        <v>3.7317448999999998E-3</v>
      </c>
      <c r="AL1444" s="114">
        <v>1.4404190000000001E-4</v>
      </c>
      <c r="AM1444" s="121">
        <v>8.1438126E-5</v>
      </c>
      <c r="AN1444" s="113">
        <f t="shared" si="577"/>
        <v>2.2372571782E-7</v>
      </c>
      <c r="AO1444" s="112">
        <f t="shared" si="578"/>
        <v>5.32699326201E-10</v>
      </c>
      <c r="AP1444" s="112">
        <f t="shared" si="579"/>
        <v>1.14058996145E-2</v>
      </c>
      <c r="AQ1444" s="328">
        <v>1.4188333000000001E-7</v>
      </c>
      <c r="AR1444" s="328">
        <v>4.2809624E-10</v>
      </c>
      <c r="AS1444" s="328">
        <v>1.1696200999999999E-14</v>
      </c>
      <c r="AT1444" s="329">
        <v>0</v>
      </c>
      <c r="AU1444" s="329">
        <v>0</v>
      </c>
      <c r="AV1444" s="328">
        <v>1.8612382000000001E-10</v>
      </c>
      <c r="AW1444" s="328">
        <v>8.1656264000000005E-8</v>
      </c>
      <c r="AX1444" s="328">
        <v>2.6384585000000001E-11</v>
      </c>
      <c r="AY1444" s="328">
        <v>7.8206805000000004E-11</v>
      </c>
      <c r="AZ1444" s="329">
        <v>0</v>
      </c>
      <c r="BA1444" s="329">
        <v>0</v>
      </c>
      <c r="BB1444" s="329">
        <v>0</v>
      </c>
      <c r="BC1444" s="329">
        <v>0</v>
      </c>
      <c r="BD1444" s="329">
        <v>0</v>
      </c>
      <c r="BE1444" s="329">
        <v>0</v>
      </c>
      <c r="BF1444" s="329">
        <v>0</v>
      </c>
      <c r="BG1444" s="329">
        <v>0</v>
      </c>
      <c r="BH1444" s="328">
        <v>2.1976145E-6</v>
      </c>
      <c r="BI1444" s="329">
        <v>1.1403702E-2</v>
      </c>
      <c r="BJ1444" s="329">
        <v>0</v>
      </c>
      <c r="BK1444" s="329">
        <v>0</v>
      </c>
      <c r="BL1444" s="329">
        <v>0</v>
      </c>
      <c r="BM1444" s="41"/>
      <c r="BN1444" s="122">
        <v>8.9655739999999999E-6</v>
      </c>
      <c r="BO1444" s="122">
        <v>6.0045839999999998E-7</v>
      </c>
      <c r="BP1444" s="122">
        <v>4.2630211000000004E-6</v>
      </c>
      <c r="BQ1444" s="111">
        <v>0</v>
      </c>
      <c r="BR1444" s="122">
        <v>1.1899698999999999E-6</v>
      </c>
      <c r="BS1444" s="122">
        <v>1.2049310000000001E-7</v>
      </c>
      <c r="BT1444" s="111">
        <v>0</v>
      </c>
      <c r="BU1444" s="122">
        <v>1.8288259000000001E-7</v>
      </c>
      <c r="BV1444" s="111">
        <v>0</v>
      </c>
      <c r="BW1444" s="111">
        <v>0</v>
      </c>
      <c r="BX1444" s="111">
        <v>0</v>
      </c>
      <c r="BY1444" s="111">
        <v>0</v>
      </c>
      <c r="BZ1444" s="111">
        <v>0</v>
      </c>
      <c r="CA1444" s="122">
        <v>2.6729162000000001E-7</v>
      </c>
      <c r="CB1444" s="122">
        <v>2.2889441000000001E-6</v>
      </c>
      <c r="CC1444" s="122">
        <v>5.2513140999999997E-8</v>
      </c>
      <c r="CD1444" s="111">
        <v>0</v>
      </c>
      <c r="CE1444" s="154"/>
      <c r="CF1444" s="173"/>
      <c r="CG1444" s="170" t="s">
        <v>8546</v>
      </c>
      <c r="CK1444" s="100"/>
      <c r="CL1444" s="41"/>
      <c r="CM1444" s="41"/>
      <c r="CN1444" s="41"/>
      <c r="CO1444" s="41"/>
      <c r="CP1444" s="41"/>
      <c r="CQ1444" s="41"/>
      <c r="CR1444" s="41"/>
      <c r="CS1444" s="41"/>
      <c r="CT1444" s="41"/>
      <c r="CU1444" s="41"/>
      <c r="CV1444" s="41"/>
      <c r="CW1444" s="41"/>
    </row>
    <row r="1445" spans="1:101" ht="14.5" customHeight="1">
      <c r="A1445" s="41" t="s">
        <v>9028</v>
      </c>
      <c r="B1445" s="119" t="s">
        <v>8946</v>
      </c>
      <c r="C1445" s="120" t="str">
        <f t="shared" si="570"/>
        <v>B.044.01.265</v>
      </c>
      <c r="D1445" s="135" t="s">
        <v>8944</v>
      </c>
      <c r="E1445" s="119" t="s">
        <v>8526</v>
      </c>
      <c r="F1445" s="118" t="str">
        <f t="shared" si="571"/>
        <v>Electricity Sudan production</v>
      </c>
      <c r="G1445" s="118">
        <f t="shared" si="572"/>
        <v>1.488062259E-2</v>
      </c>
      <c r="H1445" s="118">
        <f t="shared" si="573"/>
        <v>1.1394469300000001E-3</v>
      </c>
      <c r="I1445" s="118">
        <f t="shared" si="574"/>
        <v>3.0309012800000001E-3</v>
      </c>
      <c r="J1445" s="326">
        <f t="shared" si="575"/>
        <v>1.2465537999999999E-4</v>
      </c>
      <c r="K1445" s="118">
        <v>1.0585618999999999E-2</v>
      </c>
      <c r="L1445" s="118">
        <v>2.2485118000000002E-3</v>
      </c>
      <c r="M1445" s="118">
        <v>7.8238948000000001E-4</v>
      </c>
      <c r="N1445" s="118">
        <v>6.5731491000000004E-4</v>
      </c>
      <c r="O1445" s="118">
        <v>4.8213202E-4</v>
      </c>
      <c r="P1445" s="118">
        <v>0</v>
      </c>
      <c r="Q1445" s="118">
        <v>0</v>
      </c>
      <c r="R1445" s="118">
        <v>0</v>
      </c>
      <c r="S1445" s="118">
        <v>1.2465537999999999E-4</v>
      </c>
      <c r="T1445" s="118">
        <v>0</v>
      </c>
      <c r="U1445" s="118">
        <v>0</v>
      </c>
      <c r="V1445" s="118">
        <v>0</v>
      </c>
      <c r="W1445" s="118">
        <v>0</v>
      </c>
      <c r="X1445" s="118">
        <v>0</v>
      </c>
      <c r="Y1445" s="41"/>
      <c r="Z1445" s="327">
        <f t="shared" si="576"/>
        <v>7.9591120300751869E-2</v>
      </c>
      <c r="AA1445" s="41"/>
      <c r="AB1445" s="111">
        <v>1.7527672999999999</v>
      </c>
      <c r="AC1445" s="111">
        <v>1.0833723</v>
      </c>
      <c r="AD1445" s="111">
        <v>0</v>
      </c>
      <c r="AE1445" s="111">
        <v>0</v>
      </c>
      <c r="AF1445" s="111">
        <v>3.2993875999999998E-2</v>
      </c>
      <c r="AG1445" s="111">
        <v>1.9034928E-3</v>
      </c>
      <c r="AH1445" s="111">
        <v>0.63449763000000003</v>
      </c>
      <c r="AI1445" s="41"/>
      <c r="AJ1445" s="114">
        <v>2.3144479000000002E-3</v>
      </c>
      <c r="AK1445" s="114">
        <v>2.1648709E-3</v>
      </c>
      <c r="AL1445" s="121">
        <v>7.9085926000000006E-5</v>
      </c>
      <c r="AM1445" s="121">
        <v>7.0491101999999999E-5</v>
      </c>
      <c r="AN1445" s="113">
        <f t="shared" si="577"/>
        <v>1.2978842200099999E-7</v>
      </c>
      <c r="AO1445" s="112">
        <f t="shared" si="578"/>
        <v>2.924775337209E-10</v>
      </c>
      <c r="AP1445" s="112">
        <f t="shared" si="579"/>
        <v>9.8727032800999988E-3</v>
      </c>
      <c r="AQ1445" s="328">
        <v>7.3860562000000001E-8</v>
      </c>
      <c r="AR1445" s="328">
        <v>2.2285514000000001E-10</v>
      </c>
      <c r="AS1445" s="328">
        <v>6.0887208999999999E-15</v>
      </c>
      <c r="AT1445" s="329">
        <v>0</v>
      </c>
      <c r="AU1445" s="329">
        <v>0</v>
      </c>
      <c r="AV1445" s="328">
        <v>9.7738001000000006E-11</v>
      </c>
      <c r="AW1445" s="328">
        <v>5.5830121999999997E-8</v>
      </c>
      <c r="AX1445" s="328">
        <v>1.3855167E-11</v>
      </c>
      <c r="AY1445" s="328">
        <v>5.5761138000000001E-11</v>
      </c>
      <c r="AZ1445" s="329">
        <v>0</v>
      </c>
      <c r="BA1445" s="329">
        <v>0</v>
      </c>
      <c r="BB1445" s="329">
        <v>0</v>
      </c>
      <c r="BC1445" s="329">
        <v>0</v>
      </c>
      <c r="BD1445" s="329">
        <v>0</v>
      </c>
      <c r="BE1445" s="329">
        <v>0</v>
      </c>
      <c r="BF1445" s="329">
        <v>0</v>
      </c>
      <c r="BG1445" s="329">
        <v>0</v>
      </c>
      <c r="BH1445" s="328">
        <v>2.5159800999999999E-6</v>
      </c>
      <c r="BI1445" s="329">
        <v>9.8701872999999996E-3</v>
      </c>
      <c r="BJ1445" s="329">
        <v>0</v>
      </c>
      <c r="BK1445" s="329">
        <v>0</v>
      </c>
      <c r="BL1445" s="329">
        <v>0</v>
      </c>
      <c r="BM1445" s="41"/>
      <c r="BN1445" s="122">
        <v>5.0303610000000001E-6</v>
      </c>
      <c r="BO1445" s="122">
        <v>4.1661216000000002E-7</v>
      </c>
      <c r="BP1445" s="122">
        <v>2.2192117E-6</v>
      </c>
      <c r="BQ1445" s="111">
        <v>0</v>
      </c>
      <c r="BR1445" s="122">
        <v>7.2754084999999998E-7</v>
      </c>
      <c r="BS1445" s="122">
        <v>6.3273763000000002E-8</v>
      </c>
      <c r="BT1445" s="111">
        <v>0</v>
      </c>
      <c r="BU1445" s="122">
        <v>9.6035954999999996E-8</v>
      </c>
      <c r="BV1445" s="111">
        <v>0</v>
      </c>
      <c r="BW1445" s="111">
        <v>0</v>
      </c>
      <c r="BX1445" s="111">
        <v>0</v>
      </c>
      <c r="BY1445" s="111">
        <v>0</v>
      </c>
      <c r="BZ1445" s="111">
        <v>0</v>
      </c>
      <c r="CA1445" s="122">
        <v>1.4693664999999999E-7</v>
      </c>
      <c r="CB1445" s="122">
        <v>1.3006293000000001E-6</v>
      </c>
      <c r="CC1445" s="122">
        <v>6.0120651999999994E-8</v>
      </c>
      <c r="CD1445" s="111">
        <v>0</v>
      </c>
      <c r="CE1445" s="154"/>
      <c r="CF1445" s="173"/>
      <c r="CG1445" s="170" t="s">
        <v>8546</v>
      </c>
      <c r="CK1445" s="100"/>
      <c r="CL1445" s="41"/>
      <c r="CM1445" s="41"/>
      <c r="CN1445" s="41"/>
      <c r="CO1445" s="41"/>
      <c r="CP1445" s="41"/>
      <c r="CQ1445" s="41"/>
      <c r="CR1445" s="41"/>
      <c r="CS1445" s="41"/>
      <c r="CT1445" s="41"/>
      <c r="CU1445" s="41"/>
      <c r="CV1445" s="41"/>
      <c r="CW1445" s="41"/>
    </row>
    <row r="1446" spans="1:101" ht="14.5" customHeight="1">
      <c r="A1446" s="41" t="s">
        <v>9025</v>
      </c>
      <c r="B1446" s="119" t="s">
        <v>8946</v>
      </c>
      <c r="C1446" s="120" t="str">
        <f t="shared" si="570"/>
        <v>B.044.01.266</v>
      </c>
      <c r="D1446" s="135" t="s">
        <v>8944</v>
      </c>
      <c r="E1446" s="119" t="s">
        <v>8526</v>
      </c>
      <c r="F1446" s="118" t="str">
        <f t="shared" si="571"/>
        <v>Electricity Suriname production</v>
      </c>
      <c r="G1446" s="118">
        <f t="shared" si="572"/>
        <v>2.0583269290000001E-2</v>
      </c>
      <c r="H1446" s="118">
        <f t="shared" si="573"/>
        <v>1.4439278000000001E-3</v>
      </c>
      <c r="I1446" s="118">
        <f t="shared" si="574"/>
        <v>4.3266230499999997E-3</v>
      </c>
      <c r="J1446" s="326">
        <f t="shared" si="575"/>
        <v>1.1248144E-4</v>
      </c>
      <c r="K1446" s="118">
        <v>1.4700237E-2</v>
      </c>
      <c r="L1446" s="118">
        <v>3.3857887000000001E-3</v>
      </c>
      <c r="M1446" s="118">
        <v>9.4083435E-4</v>
      </c>
      <c r="N1446" s="118">
        <v>7.9043042999999997E-4</v>
      </c>
      <c r="O1446" s="118">
        <v>6.5349736999999999E-4</v>
      </c>
      <c r="P1446" s="118">
        <v>0</v>
      </c>
      <c r="Q1446" s="118">
        <v>0</v>
      </c>
      <c r="R1446" s="118">
        <v>0</v>
      </c>
      <c r="S1446" s="118">
        <v>1.1248144E-4</v>
      </c>
      <c r="T1446" s="118">
        <v>0</v>
      </c>
      <c r="U1446" s="118">
        <v>0</v>
      </c>
      <c r="V1446" s="118">
        <v>0</v>
      </c>
      <c r="W1446" s="118">
        <v>0</v>
      </c>
      <c r="X1446" s="118">
        <v>0</v>
      </c>
      <c r="Y1446" s="41"/>
      <c r="Z1446" s="327">
        <f t="shared" si="576"/>
        <v>0.1105280977443609</v>
      </c>
      <c r="AA1446" s="41"/>
      <c r="AB1446" s="111">
        <v>2.0658908</v>
      </c>
      <c r="AC1446" s="111">
        <v>1.5343639</v>
      </c>
      <c r="AD1446" s="111">
        <v>0</v>
      </c>
      <c r="AE1446" s="111">
        <v>0</v>
      </c>
      <c r="AF1446" s="111">
        <v>0</v>
      </c>
      <c r="AG1446" s="111">
        <v>1.0422094999999999E-2</v>
      </c>
      <c r="AH1446" s="111">
        <v>0.52110473999999996</v>
      </c>
      <c r="AI1446" s="41"/>
      <c r="AJ1446" s="114">
        <v>3.2718079000000001E-3</v>
      </c>
      <c r="AK1446" s="114">
        <v>3.0585269000000001E-3</v>
      </c>
      <c r="AL1446" s="114">
        <v>1.1022245999999999E-4</v>
      </c>
      <c r="AM1446" s="114">
        <v>1.0305859E-4</v>
      </c>
      <c r="AN1446" s="113">
        <f t="shared" si="577"/>
        <v>1.8336492032E-7</v>
      </c>
      <c r="AO1446" s="112">
        <f t="shared" si="578"/>
        <v>4.0762742539919992E-10</v>
      </c>
      <c r="AP1446" s="112">
        <f t="shared" si="579"/>
        <v>1.4433976267600001E-2</v>
      </c>
      <c r="AQ1446" s="328">
        <v>1.0257007E-7</v>
      </c>
      <c r="AR1446" s="328">
        <v>3.0947865999999998E-10</v>
      </c>
      <c r="AS1446" s="328">
        <v>8.4553991999999994E-15</v>
      </c>
      <c r="AT1446" s="329">
        <v>0</v>
      </c>
      <c r="AU1446" s="329">
        <v>0</v>
      </c>
      <c r="AV1446" s="328">
        <v>1.1753131999999999E-10</v>
      </c>
      <c r="AW1446" s="328">
        <v>8.0677318999999994E-8</v>
      </c>
      <c r="AX1446" s="328">
        <v>1.6661032999999999E-11</v>
      </c>
      <c r="AY1446" s="328">
        <v>8.1479277000000002E-11</v>
      </c>
      <c r="AZ1446" s="329">
        <v>0</v>
      </c>
      <c r="BA1446" s="329">
        <v>0</v>
      </c>
      <c r="BB1446" s="329">
        <v>0</v>
      </c>
      <c r="BC1446" s="329">
        <v>0</v>
      </c>
      <c r="BD1446" s="329">
        <v>0</v>
      </c>
      <c r="BE1446" s="329">
        <v>0</v>
      </c>
      <c r="BF1446" s="329">
        <v>0</v>
      </c>
      <c r="BG1446" s="329">
        <v>0</v>
      </c>
      <c r="BH1446" s="328">
        <v>2.2702675999999999E-6</v>
      </c>
      <c r="BI1446" s="329">
        <v>1.4431706000000001E-2</v>
      </c>
      <c r="BJ1446" s="329">
        <v>0</v>
      </c>
      <c r="BK1446" s="329">
        <v>0</v>
      </c>
      <c r="BL1446" s="329">
        <v>0</v>
      </c>
      <c r="BM1446" s="41"/>
      <c r="BN1446" s="122">
        <v>6.9867143000000002E-6</v>
      </c>
      <c r="BO1446" s="122">
        <v>6.0043728000000003E-7</v>
      </c>
      <c r="BP1446" s="122">
        <v>3.0818165E-6</v>
      </c>
      <c r="BQ1446" s="111">
        <v>0</v>
      </c>
      <c r="BR1446" s="122">
        <v>1.0227943E-6</v>
      </c>
      <c r="BS1446" s="122">
        <v>7.6087589999999995E-8</v>
      </c>
      <c r="BT1446" s="111">
        <v>0</v>
      </c>
      <c r="BU1446" s="122">
        <v>1.1548459E-7</v>
      </c>
      <c r="BV1446" s="111">
        <v>0</v>
      </c>
      <c r="BW1446" s="111">
        <v>0</v>
      </c>
      <c r="BX1446" s="111">
        <v>0</v>
      </c>
      <c r="BY1446" s="111">
        <v>0</v>
      </c>
      <c r="BZ1446" s="111">
        <v>0</v>
      </c>
      <c r="CA1446" s="122">
        <v>1.8314934999999999E-7</v>
      </c>
      <c r="CB1446" s="122">
        <v>1.8526953999999999E-6</v>
      </c>
      <c r="CC1446" s="122">
        <v>5.4249225000000001E-8</v>
      </c>
      <c r="CD1446" s="111">
        <v>0</v>
      </c>
      <c r="CE1446" s="154"/>
      <c r="CF1446" s="173"/>
      <c r="CG1446" s="170" t="s">
        <v>8546</v>
      </c>
      <c r="CK1446" s="100"/>
      <c r="CL1446" s="41"/>
      <c r="CM1446" s="41"/>
      <c r="CN1446" s="41"/>
      <c r="CO1446" s="41"/>
      <c r="CP1446" s="41"/>
      <c r="CQ1446" s="41"/>
      <c r="CR1446" s="41"/>
      <c r="CS1446" s="41"/>
      <c r="CT1446" s="41"/>
      <c r="CU1446" s="41"/>
      <c r="CV1446" s="41"/>
      <c r="CW1446" s="41"/>
    </row>
    <row r="1447" spans="1:101" ht="14.5" customHeight="1">
      <c r="A1447" s="41" t="s">
        <v>9022</v>
      </c>
      <c r="B1447" s="119" t="s">
        <v>8946</v>
      </c>
      <c r="C1447" s="120" t="str">
        <f t="shared" si="570"/>
        <v>B.044.01.267</v>
      </c>
      <c r="D1447" s="135" t="s">
        <v>8944</v>
      </c>
      <c r="E1447" s="119" t="s">
        <v>8526</v>
      </c>
      <c r="F1447" s="118" t="str">
        <f t="shared" si="571"/>
        <v>Electricity Syria production</v>
      </c>
      <c r="G1447" s="118">
        <f t="shared" si="572"/>
        <v>3.5387092652199997E-2</v>
      </c>
      <c r="H1447" s="118">
        <f t="shared" si="573"/>
        <v>3.4210997000000002E-3</v>
      </c>
      <c r="I1447" s="118">
        <f t="shared" si="574"/>
        <v>6.5630628E-3</v>
      </c>
      <c r="J1447" s="326">
        <f t="shared" si="575"/>
        <v>9.0931521999999999E-6</v>
      </c>
      <c r="K1447" s="118">
        <v>2.5393836999999999E-2</v>
      </c>
      <c r="L1447" s="118">
        <v>3.9851547000000001E-3</v>
      </c>
      <c r="M1447" s="118">
        <v>2.5779080999999999E-3</v>
      </c>
      <c r="N1447" s="118">
        <v>2.1657978E-3</v>
      </c>
      <c r="O1447" s="118">
        <v>1.2553019E-3</v>
      </c>
      <c r="P1447" s="118">
        <v>0</v>
      </c>
      <c r="Q1447" s="118">
        <v>0</v>
      </c>
      <c r="R1447" s="118">
        <v>0</v>
      </c>
      <c r="S1447" s="330">
        <v>9.0931521999999999E-6</v>
      </c>
      <c r="T1447" s="118">
        <v>0</v>
      </c>
      <c r="U1447" s="118">
        <v>0</v>
      </c>
      <c r="V1447" s="118">
        <v>0</v>
      </c>
      <c r="W1447" s="118">
        <v>0</v>
      </c>
      <c r="X1447" s="118">
        <v>0</v>
      </c>
      <c r="Y1447" s="41"/>
      <c r="Z1447" s="327">
        <f t="shared" si="576"/>
        <v>0.19093110526315787</v>
      </c>
      <c r="AA1447" s="41"/>
      <c r="AB1447" s="111">
        <v>2.5382698000000001</v>
      </c>
      <c r="AC1447" s="111">
        <v>2.4905371000000001</v>
      </c>
      <c r="AD1447" s="111">
        <v>0</v>
      </c>
      <c r="AE1447" s="111">
        <v>0</v>
      </c>
      <c r="AF1447" s="111">
        <v>6.2806178999999995E-4</v>
      </c>
      <c r="AG1447" s="111">
        <v>0</v>
      </c>
      <c r="AH1447" s="111">
        <v>4.7104634999999999E-2</v>
      </c>
      <c r="AI1447" s="41"/>
      <c r="AJ1447" s="114">
        <v>5.2345012E-3</v>
      </c>
      <c r="AK1447" s="114">
        <v>4.9049174999999997E-3</v>
      </c>
      <c r="AL1447" s="114">
        <v>1.8700297E-4</v>
      </c>
      <c r="AM1447" s="114">
        <v>1.4258072999999999E-4</v>
      </c>
      <c r="AN1447" s="113">
        <f t="shared" si="577"/>
        <v>2.9405979857E-7</v>
      </c>
      <c r="AO1447" s="112">
        <f t="shared" si="578"/>
        <v>6.9157904722999993E-10</v>
      </c>
      <c r="AP1447" s="112">
        <f t="shared" si="579"/>
        <v>1.996928953151E-2</v>
      </c>
      <c r="AQ1447" s="328">
        <v>1.7718407E-7</v>
      </c>
      <c r="AR1447" s="328">
        <v>5.3460709999999998E-10</v>
      </c>
      <c r="AS1447" s="328">
        <v>1.4606230000000001E-14</v>
      </c>
      <c r="AT1447" s="329">
        <v>0</v>
      </c>
      <c r="AU1447" s="329">
        <v>0</v>
      </c>
      <c r="AV1447" s="328">
        <v>3.2203857E-10</v>
      </c>
      <c r="AW1447" s="328">
        <v>1.1655369E-7</v>
      </c>
      <c r="AX1447" s="328">
        <v>4.5651620999999997E-11</v>
      </c>
      <c r="AY1447" s="328">
        <v>1.1130572E-10</v>
      </c>
      <c r="AZ1447" s="329">
        <v>0</v>
      </c>
      <c r="BA1447" s="329">
        <v>0</v>
      </c>
      <c r="BB1447" s="329">
        <v>0</v>
      </c>
      <c r="BC1447" s="329">
        <v>0</v>
      </c>
      <c r="BD1447" s="329">
        <v>0</v>
      </c>
      <c r="BE1447" s="329">
        <v>0</v>
      </c>
      <c r="BF1447" s="329">
        <v>0</v>
      </c>
      <c r="BG1447" s="329">
        <v>0</v>
      </c>
      <c r="BH1447" s="328">
        <v>1.8353151E-7</v>
      </c>
      <c r="BI1447" s="329">
        <v>1.9969106E-2</v>
      </c>
      <c r="BJ1447" s="329">
        <v>0</v>
      </c>
      <c r="BK1447" s="329">
        <v>0</v>
      </c>
      <c r="BL1447" s="329">
        <v>0</v>
      </c>
      <c r="BM1447" s="41"/>
      <c r="BN1447" s="122">
        <v>1.1795001000000001E-5</v>
      </c>
      <c r="BO1447" s="122">
        <v>8.7339917999999996E-7</v>
      </c>
      <c r="BP1447" s="122">
        <v>5.3236658999999999E-6</v>
      </c>
      <c r="BQ1447" s="111">
        <v>0</v>
      </c>
      <c r="BR1447" s="122">
        <v>1.6875783999999999E-6</v>
      </c>
      <c r="BS1447" s="122">
        <v>2.0848178E-7</v>
      </c>
      <c r="BT1447" s="111">
        <v>0</v>
      </c>
      <c r="BU1447" s="122">
        <v>3.1643046999999999E-7</v>
      </c>
      <c r="BV1447" s="111">
        <v>0</v>
      </c>
      <c r="BW1447" s="111">
        <v>0</v>
      </c>
      <c r="BX1447" s="111">
        <v>0</v>
      </c>
      <c r="BY1447" s="111">
        <v>0</v>
      </c>
      <c r="BZ1447" s="111">
        <v>0</v>
      </c>
      <c r="CA1447" s="122">
        <v>4.5173268000000002E-7</v>
      </c>
      <c r="CB1447" s="122">
        <v>2.9293273999999999E-6</v>
      </c>
      <c r="CC1447" s="122">
        <v>4.3855808999999999E-9</v>
      </c>
      <c r="CD1447" s="111">
        <v>0</v>
      </c>
      <c r="CE1447" s="154"/>
      <c r="CF1447" s="173"/>
      <c r="CG1447" s="170" t="s">
        <v>8546</v>
      </c>
      <c r="CK1447" s="100"/>
      <c r="CL1447" s="41"/>
      <c r="CM1447" s="41"/>
      <c r="CN1447" s="41"/>
      <c r="CO1447" s="41"/>
      <c r="CP1447" s="41"/>
      <c r="CQ1447" s="41"/>
      <c r="CR1447" s="41"/>
      <c r="CS1447" s="41"/>
      <c r="CT1447" s="41"/>
      <c r="CU1447" s="41"/>
      <c r="CV1447" s="41"/>
      <c r="CW1447" s="41"/>
    </row>
    <row r="1448" spans="1:101" ht="14.5" customHeight="1">
      <c r="A1448" s="41" t="s">
        <v>9019</v>
      </c>
      <c r="B1448" s="119" t="s">
        <v>8946</v>
      </c>
      <c r="C1448" s="120" t="str">
        <f t="shared" si="570"/>
        <v>B.044.01.268</v>
      </c>
      <c r="D1448" s="135" t="s">
        <v>8944</v>
      </c>
      <c r="E1448" s="119" t="s">
        <v>8526</v>
      </c>
      <c r="F1448" s="118" t="str">
        <f t="shared" si="571"/>
        <v>Electricity Taiwan production</v>
      </c>
      <c r="G1448" s="118">
        <f t="shared" si="572"/>
        <v>3.6800038851E-2</v>
      </c>
      <c r="H1448" s="118">
        <f t="shared" si="573"/>
        <v>3.2395966999999998E-3</v>
      </c>
      <c r="I1448" s="118">
        <f t="shared" si="574"/>
        <v>4.8591525999999996E-3</v>
      </c>
      <c r="J1448" s="326">
        <f t="shared" si="575"/>
        <v>2.0328385509999999E-3</v>
      </c>
      <c r="K1448" s="118">
        <v>2.6668450999999999E-2</v>
      </c>
      <c r="L1448" s="118">
        <v>2.4210555999999999E-3</v>
      </c>
      <c r="M1448" s="118">
        <v>2.4380970000000002E-3</v>
      </c>
      <c r="N1448" s="118">
        <v>2.0483372E-3</v>
      </c>
      <c r="O1448" s="118">
        <v>1.1912595E-3</v>
      </c>
      <c r="P1448" s="118">
        <v>0</v>
      </c>
      <c r="Q1448" s="118">
        <v>0</v>
      </c>
      <c r="R1448" s="118">
        <v>0</v>
      </c>
      <c r="S1448" s="330">
        <v>5.3067350999999999E-5</v>
      </c>
      <c r="T1448" s="118">
        <v>0</v>
      </c>
      <c r="U1448" s="118">
        <v>1.9797712E-3</v>
      </c>
      <c r="V1448" s="118">
        <v>0</v>
      </c>
      <c r="W1448" s="118">
        <v>0</v>
      </c>
      <c r="X1448" s="118">
        <v>0</v>
      </c>
      <c r="Y1448" s="41"/>
      <c r="Z1448" s="327">
        <f t="shared" si="576"/>
        <v>0.20051466917293231</v>
      </c>
      <c r="AA1448" s="41"/>
      <c r="AB1448" s="111">
        <v>2.6750780999999999</v>
      </c>
      <c r="AC1448" s="111">
        <v>2.3253613999999998</v>
      </c>
      <c r="AD1448" s="111">
        <v>0.26837295</v>
      </c>
      <c r="AE1448" s="111">
        <v>0</v>
      </c>
      <c r="AF1448" s="111">
        <v>7.2371194999999999E-3</v>
      </c>
      <c r="AG1448" s="111">
        <v>5.2506039999999997E-2</v>
      </c>
      <c r="AH1448" s="111">
        <v>2.1600584999999999E-2</v>
      </c>
      <c r="AI1448" s="41"/>
      <c r="AJ1448" s="114">
        <v>4.7909980000000003E-3</v>
      </c>
      <c r="AK1448" s="114">
        <v>4.5402565999999997E-3</v>
      </c>
      <c r="AL1448" s="114">
        <v>1.8424669000000001E-4</v>
      </c>
      <c r="AM1448" s="121">
        <v>6.6494635999999997E-5</v>
      </c>
      <c r="AN1448" s="113">
        <f t="shared" si="577"/>
        <v>2.7219764101999996E-7</v>
      </c>
      <c r="AO1448" s="112">
        <f t="shared" si="578"/>
        <v>6.8138567537200011E-10</v>
      </c>
      <c r="AP1448" s="112">
        <f t="shared" si="579"/>
        <v>9.3129742842000002E-3</v>
      </c>
      <c r="AQ1448" s="328">
        <v>1.8607761E-7</v>
      </c>
      <c r="AR1448" s="328">
        <v>5.6144106000000005E-10</v>
      </c>
      <c r="AS1448" s="328">
        <v>1.5339372E-14</v>
      </c>
      <c r="AT1448" s="329">
        <v>0</v>
      </c>
      <c r="AU1448" s="329">
        <v>0</v>
      </c>
      <c r="AV1448" s="328">
        <v>3.0457302000000003E-10</v>
      </c>
      <c r="AW1448" s="328">
        <v>8.5815457999999998E-8</v>
      </c>
      <c r="AX1448" s="328">
        <v>4.3175736E-11</v>
      </c>
      <c r="AY1448" s="328">
        <v>7.6753539999999995E-11</v>
      </c>
      <c r="AZ1448" s="329">
        <v>0</v>
      </c>
      <c r="BA1448" s="329">
        <v>0</v>
      </c>
      <c r="BB1448" s="329">
        <v>0</v>
      </c>
      <c r="BC1448" s="329">
        <v>0</v>
      </c>
      <c r="BD1448" s="329">
        <v>0</v>
      </c>
      <c r="BE1448" s="329">
        <v>0</v>
      </c>
      <c r="BF1448" s="329">
        <v>0</v>
      </c>
      <c r="BG1448" s="329">
        <v>0</v>
      </c>
      <c r="BH1448" s="328">
        <v>1.0710842000000001E-6</v>
      </c>
      <c r="BI1448" s="329">
        <v>9.3119032000000008E-3</v>
      </c>
      <c r="BJ1448" s="329">
        <v>0</v>
      </c>
      <c r="BK1448" s="329">
        <v>0</v>
      </c>
      <c r="BL1448" s="329">
        <v>0</v>
      </c>
      <c r="BM1448" s="41"/>
      <c r="BN1448" s="122">
        <v>1.1711062999999999E-5</v>
      </c>
      <c r="BO1448" s="122">
        <v>6.2943586999999995E-7</v>
      </c>
      <c r="BP1448" s="122">
        <v>5.5908808999999999E-6</v>
      </c>
      <c r="BQ1448" s="111">
        <v>0</v>
      </c>
      <c r="BR1448" s="122">
        <v>1.4377258999999999E-6</v>
      </c>
      <c r="BS1448" s="122">
        <v>1.9717491000000001E-7</v>
      </c>
      <c r="BT1448" s="111">
        <v>0</v>
      </c>
      <c r="BU1448" s="122">
        <v>2.9926907000000002E-7</v>
      </c>
      <c r="BV1448" s="111">
        <v>0</v>
      </c>
      <c r="BW1448" s="111">
        <v>0</v>
      </c>
      <c r="BX1448" s="111">
        <v>0</v>
      </c>
      <c r="BY1448" s="111">
        <v>0</v>
      </c>
      <c r="BZ1448" s="111">
        <v>0</v>
      </c>
      <c r="CA1448" s="122">
        <v>4.1447164999999998E-7</v>
      </c>
      <c r="CB1448" s="122">
        <v>3.1165100999999999E-6</v>
      </c>
      <c r="CC1448" s="122">
        <v>2.5594113E-8</v>
      </c>
      <c r="CD1448" s="111">
        <v>0</v>
      </c>
      <c r="CE1448" s="154"/>
      <c r="CF1448" s="173"/>
      <c r="CG1448" s="170" t="s">
        <v>8546</v>
      </c>
      <c r="CK1448" s="100"/>
      <c r="CL1448" s="41"/>
      <c r="CM1448" s="41"/>
      <c r="CN1448" s="41"/>
      <c r="CO1448" s="41"/>
      <c r="CP1448" s="41"/>
      <c r="CQ1448" s="41"/>
      <c r="CR1448" s="41"/>
      <c r="CS1448" s="41"/>
      <c r="CT1448" s="41"/>
      <c r="CU1448" s="41"/>
      <c r="CV1448" s="41"/>
      <c r="CW1448" s="41"/>
    </row>
    <row r="1449" spans="1:101" ht="14.5" customHeight="1">
      <c r="A1449" s="41" t="s">
        <v>9016</v>
      </c>
      <c r="B1449" s="119" t="s">
        <v>8946</v>
      </c>
      <c r="C1449" s="120" t="str">
        <f t="shared" si="570"/>
        <v>B.044.01.269</v>
      </c>
      <c r="D1449" s="135" t="s">
        <v>8944</v>
      </c>
      <c r="E1449" s="119" t="s">
        <v>8526</v>
      </c>
      <c r="F1449" s="118" t="str">
        <f t="shared" si="571"/>
        <v>Electricity Tajikistan production</v>
      </c>
      <c r="G1449" s="118">
        <f t="shared" si="572"/>
        <v>4.2551600199999999E-3</v>
      </c>
      <c r="H1449" s="118">
        <f t="shared" si="573"/>
        <v>3.8386090000000001E-4</v>
      </c>
      <c r="I1449" s="118">
        <f t="shared" si="574"/>
        <v>5.4677345000000001E-4</v>
      </c>
      <c r="J1449" s="326">
        <f t="shared" si="575"/>
        <v>1.8538417E-4</v>
      </c>
      <c r="K1449" s="118">
        <v>3.1391415E-3</v>
      </c>
      <c r="L1449" s="118">
        <v>2.4820122000000002E-4</v>
      </c>
      <c r="M1449" s="118">
        <v>2.9857222999999999E-4</v>
      </c>
      <c r="N1449" s="118">
        <v>2.5084179000000001E-4</v>
      </c>
      <c r="O1449" s="118">
        <v>1.3301911E-4</v>
      </c>
      <c r="P1449" s="118">
        <v>0</v>
      </c>
      <c r="Q1449" s="118">
        <v>0</v>
      </c>
      <c r="R1449" s="118">
        <v>0</v>
      </c>
      <c r="S1449" s="118">
        <v>1.8538417E-4</v>
      </c>
      <c r="T1449" s="118">
        <v>0</v>
      </c>
      <c r="U1449" s="118">
        <v>0</v>
      </c>
      <c r="V1449" s="118">
        <v>0</v>
      </c>
      <c r="W1449" s="118">
        <v>0</v>
      </c>
      <c r="X1449" s="118">
        <v>0</v>
      </c>
      <c r="Y1449" s="41"/>
      <c r="Z1449" s="327">
        <f t="shared" si="576"/>
        <v>2.360256766917293E-2</v>
      </c>
      <c r="AA1449" s="41"/>
      <c r="AB1449" s="111">
        <v>1.2126764000000001</v>
      </c>
      <c r="AC1449" s="111">
        <v>0.25234347000000001</v>
      </c>
      <c r="AD1449" s="111">
        <v>0</v>
      </c>
      <c r="AE1449" s="111">
        <v>0</v>
      </c>
      <c r="AF1449" s="111">
        <v>0</v>
      </c>
      <c r="AG1449" s="111">
        <v>0</v>
      </c>
      <c r="AH1449" s="111">
        <v>0.96033294999999996</v>
      </c>
      <c r="AI1449" s="41"/>
      <c r="AJ1449" s="114">
        <v>5.5061699000000003E-4</v>
      </c>
      <c r="AK1449" s="114">
        <v>5.2326621999999998E-4</v>
      </c>
      <c r="AL1449" s="121">
        <v>2.1565548999999999E-5</v>
      </c>
      <c r="AM1449" s="121">
        <v>5.7852218000000004E-6</v>
      </c>
      <c r="AN1449" s="113">
        <f t="shared" si="577"/>
        <v>3.1370877170999998E-8</v>
      </c>
      <c r="AO1449" s="112">
        <f t="shared" si="578"/>
        <v>7.9754247996400012E-11</v>
      </c>
      <c r="AP1449" s="112">
        <f t="shared" si="579"/>
        <v>8.102551589E-4</v>
      </c>
      <c r="AQ1449" s="328">
        <v>2.1903183E-8</v>
      </c>
      <c r="AR1449" s="328">
        <v>6.6087189000000001E-11</v>
      </c>
      <c r="AS1449" s="328">
        <v>1.8055963999999999E-15</v>
      </c>
      <c r="AT1449" s="329">
        <v>0</v>
      </c>
      <c r="AU1449" s="329">
        <v>0</v>
      </c>
      <c r="AV1449" s="328">
        <v>3.7298371E-11</v>
      </c>
      <c r="AW1449" s="328">
        <v>9.4303957999999995E-9</v>
      </c>
      <c r="AX1449" s="328">
        <v>5.2873513999999997E-12</v>
      </c>
      <c r="AY1449" s="328">
        <v>8.377902E-12</v>
      </c>
      <c r="AZ1449" s="329">
        <v>0</v>
      </c>
      <c r="BA1449" s="329">
        <v>0</v>
      </c>
      <c r="BB1449" s="329">
        <v>0</v>
      </c>
      <c r="BC1449" s="329">
        <v>0</v>
      </c>
      <c r="BD1449" s="329">
        <v>0</v>
      </c>
      <c r="BE1449" s="329">
        <v>0</v>
      </c>
      <c r="BF1449" s="329">
        <v>0</v>
      </c>
      <c r="BG1449" s="329">
        <v>0</v>
      </c>
      <c r="BH1449" s="328">
        <v>3.7416988999999999E-6</v>
      </c>
      <c r="BI1449" s="329">
        <v>8.0651346000000003E-4</v>
      </c>
      <c r="BJ1449" s="329">
        <v>0</v>
      </c>
      <c r="BK1449" s="329">
        <v>0</v>
      </c>
      <c r="BL1449" s="329">
        <v>0</v>
      </c>
      <c r="BM1449" s="41"/>
      <c r="BN1449" s="122">
        <v>1.3903909000000001E-6</v>
      </c>
      <c r="BO1449" s="122">
        <v>7.0039432000000001E-8</v>
      </c>
      <c r="BP1449" s="122">
        <v>6.5810220999999997E-7</v>
      </c>
      <c r="BQ1449" s="111">
        <v>0</v>
      </c>
      <c r="BR1449" s="122">
        <v>1.5875061E-7</v>
      </c>
      <c r="BS1449" s="122">
        <v>2.4146271E-8</v>
      </c>
      <c r="BT1449" s="111">
        <v>0</v>
      </c>
      <c r="BU1449" s="122">
        <v>3.6648842999999999E-8</v>
      </c>
      <c r="BV1449" s="111">
        <v>0</v>
      </c>
      <c r="BW1449" s="111">
        <v>0</v>
      </c>
      <c r="BX1449" s="111">
        <v>0</v>
      </c>
      <c r="BY1449" s="111">
        <v>0</v>
      </c>
      <c r="BZ1449" s="111">
        <v>0</v>
      </c>
      <c r="CA1449" s="122">
        <v>5.0299566000000001E-8</v>
      </c>
      <c r="CB1449" s="122">
        <v>3.0299412999999999E-7</v>
      </c>
      <c r="CC1449" s="122">
        <v>8.9409839000000003E-8</v>
      </c>
      <c r="CD1449" s="111">
        <v>0</v>
      </c>
      <c r="CE1449" s="154"/>
      <c r="CF1449" s="173"/>
      <c r="CG1449" s="170" t="s">
        <v>8546</v>
      </c>
      <c r="CK1449" s="100"/>
      <c r="CL1449" s="41"/>
      <c r="CM1449" s="41"/>
      <c r="CN1449" s="41"/>
      <c r="CO1449" s="41"/>
      <c r="CP1449" s="41"/>
      <c r="CQ1449" s="41"/>
      <c r="CR1449" s="41"/>
      <c r="CS1449" s="41"/>
      <c r="CT1449" s="41"/>
      <c r="CU1449" s="41"/>
      <c r="CV1449" s="41"/>
      <c r="CW1449" s="41"/>
    </row>
    <row r="1450" spans="1:101" ht="14.5" customHeight="1">
      <c r="A1450" s="41" t="s">
        <v>9013</v>
      </c>
      <c r="B1450" s="119" t="s">
        <v>8946</v>
      </c>
      <c r="C1450" s="120" t="str">
        <f t="shared" si="570"/>
        <v>B.044.01.270</v>
      </c>
      <c r="D1450" s="135" t="s">
        <v>8944</v>
      </c>
      <c r="E1450" s="119" t="s">
        <v>8526</v>
      </c>
      <c r="F1450" s="118" t="str">
        <f t="shared" si="571"/>
        <v>Electricity Tanzania production</v>
      </c>
      <c r="G1450" s="118">
        <f t="shared" si="572"/>
        <v>2.1705673351000002E-2</v>
      </c>
      <c r="H1450" s="118">
        <f t="shared" si="573"/>
        <v>1.8734461800000001E-3</v>
      </c>
      <c r="I1450" s="118">
        <f t="shared" si="574"/>
        <v>4.2348163999999999E-3</v>
      </c>
      <c r="J1450" s="326">
        <f t="shared" si="575"/>
        <v>8.3329770999999997E-5</v>
      </c>
      <c r="K1450" s="118">
        <v>1.5514081000000001E-2</v>
      </c>
      <c r="L1450" s="118">
        <v>2.8812054000000001E-3</v>
      </c>
      <c r="M1450" s="118">
        <v>1.353611E-3</v>
      </c>
      <c r="N1450" s="118">
        <v>1.1372197000000001E-3</v>
      </c>
      <c r="O1450" s="118">
        <v>7.3622648000000001E-4</v>
      </c>
      <c r="P1450" s="118">
        <v>0</v>
      </c>
      <c r="Q1450" s="118">
        <v>0</v>
      </c>
      <c r="R1450" s="118">
        <v>0</v>
      </c>
      <c r="S1450" s="330">
        <v>8.3329770999999997E-5</v>
      </c>
      <c r="T1450" s="118">
        <v>0</v>
      </c>
      <c r="U1450" s="118">
        <v>0</v>
      </c>
      <c r="V1450" s="118">
        <v>0</v>
      </c>
      <c r="W1450" s="118">
        <v>0</v>
      </c>
      <c r="X1450" s="118">
        <v>0</v>
      </c>
      <c r="Y1450" s="41"/>
      <c r="Z1450" s="327">
        <f t="shared" si="576"/>
        <v>0.11664722556390977</v>
      </c>
      <c r="AA1450" s="41"/>
      <c r="AB1450" s="111">
        <v>2.0208667</v>
      </c>
      <c r="AC1450" s="111">
        <v>1.556319</v>
      </c>
      <c r="AD1450" s="111">
        <v>0</v>
      </c>
      <c r="AE1450" s="111">
        <v>0</v>
      </c>
      <c r="AF1450" s="111">
        <v>7.0775960999999998E-2</v>
      </c>
      <c r="AG1450" s="111">
        <v>7.7210137000000003E-3</v>
      </c>
      <c r="AH1450" s="111">
        <v>0.38605068999999997</v>
      </c>
      <c r="AI1450" s="41"/>
      <c r="AJ1450" s="114">
        <v>3.2990697000000002E-3</v>
      </c>
      <c r="AK1450" s="114">
        <v>3.0883055000000001E-3</v>
      </c>
      <c r="AL1450" s="114">
        <v>1.1511484E-4</v>
      </c>
      <c r="AM1450" s="121">
        <v>9.5649285000000005E-5</v>
      </c>
      <c r="AN1450" s="113">
        <f t="shared" si="577"/>
        <v>1.8515021438999998E-7</v>
      </c>
      <c r="AO1450" s="112">
        <f t="shared" si="578"/>
        <v>4.2572056351299999E-10</v>
      </c>
      <c r="AP1450" s="112">
        <f t="shared" si="579"/>
        <v>1.33962578853E-2</v>
      </c>
      <c r="AQ1450" s="328">
        <v>1.0824863E-7</v>
      </c>
      <c r="AR1450" s="328">
        <v>3.2661224000000002E-10</v>
      </c>
      <c r="AS1450" s="328">
        <v>8.923513E-15</v>
      </c>
      <c r="AT1450" s="329">
        <v>0</v>
      </c>
      <c r="AU1450" s="329">
        <v>0</v>
      </c>
      <c r="AV1450" s="328">
        <v>1.6909639000000001E-10</v>
      </c>
      <c r="AW1450" s="328">
        <v>7.6732487999999999E-8</v>
      </c>
      <c r="AX1450" s="328">
        <v>2.3970807E-11</v>
      </c>
      <c r="AY1450" s="328">
        <v>7.5128592999999999E-11</v>
      </c>
      <c r="AZ1450" s="329">
        <v>0</v>
      </c>
      <c r="BA1450" s="329">
        <v>0</v>
      </c>
      <c r="BB1450" s="329">
        <v>0</v>
      </c>
      <c r="BC1450" s="329">
        <v>0</v>
      </c>
      <c r="BD1450" s="329">
        <v>0</v>
      </c>
      <c r="BE1450" s="329">
        <v>0</v>
      </c>
      <c r="BF1450" s="329">
        <v>0</v>
      </c>
      <c r="BG1450" s="329">
        <v>0</v>
      </c>
      <c r="BH1450" s="328">
        <v>1.6818853E-6</v>
      </c>
      <c r="BI1450" s="329">
        <v>1.3394576E-2</v>
      </c>
      <c r="BJ1450" s="329">
        <v>0</v>
      </c>
      <c r="BK1450" s="329">
        <v>0</v>
      </c>
      <c r="BL1450" s="329">
        <v>0</v>
      </c>
      <c r="BM1450" s="41"/>
      <c r="BN1450" s="122">
        <v>7.2864007999999997E-6</v>
      </c>
      <c r="BO1450" s="122">
        <v>5.7363036999999995E-7</v>
      </c>
      <c r="BP1450" s="122">
        <v>3.2524342E-6</v>
      </c>
      <c r="BQ1450" s="111">
        <v>0</v>
      </c>
      <c r="BR1450" s="122">
        <v>1.0498683000000001E-6</v>
      </c>
      <c r="BS1450" s="122">
        <v>1.0946985E-7</v>
      </c>
      <c r="BT1450" s="111">
        <v>0</v>
      </c>
      <c r="BU1450" s="122">
        <v>1.6615168E-7</v>
      </c>
      <c r="BV1450" s="111">
        <v>0</v>
      </c>
      <c r="BW1450" s="111">
        <v>0</v>
      </c>
      <c r="BX1450" s="111">
        <v>0</v>
      </c>
      <c r="BY1450" s="111">
        <v>0</v>
      </c>
      <c r="BZ1450" s="111">
        <v>0</v>
      </c>
      <c r="CA1450" s="122">
        <v>2.4466294999999998E-7</v>
      </c>
      <c r="CB1450" s="122">
        <v>1.8499938E-6</v>
      </c>
      <c r="CC1450" s="122">
        <v>4.0189523000000001E-8</v>
      </c>
      <c r="CD1450" s="111">
        <v>0</v>
      </c>
      <c r="CE1450" s="154"/>
      <c r="CF1450" s="173"/>
      <c r="CG1450" s="170" t="s">
        <v>8546</v>
      </c>
      <c r="CK1450" s="100"/>
      <c r="CL1450" s="41"/>
      <c r="CM1450" s="41"/>
      <c r="CN1450" s="41"/>
      <c r="CO1450" s="41"/>
      <c r="CP1450" s="41"/>
      <c r="CQ1450" s="41"/>
      <c r="CR1450" s="41"/>
      <c r="CS1450" s="41"/>
      <c r="CT1450" s="41"/>
      <c r="CU1450" s="41"/>
      <c r="CV1450" s="41"/>
      <c r="CW1450" s="41"/>
    </row>
    <row r="1451" spans="1:101" ht="14.5" customHeight="1">
      <c r="A1451" s="41" t="s">
        <v>9010</v>
      </c>
      <c r="B1451" s="119" t="s">
        <v>8946</v>
      </c>
      <c r="C1451" s="120" t="str">
        <f t="shared" si="570"/>
        <v>B.044.01.271</v>
      </c>
      <c r="D1451" s="135" t="s">
        <v>8944</v>
      </c>
      <c r="E1451" s="119" t="s">
        <v>8526</v>
      </c>
      <c r="F1451" s="118" t="str">
        <f t="shared" si="571"/>
        <v>Electricity Thailand production</v>
      </c>
      <c r="G1451" s="118">
        <f t="shared" si="572"/>
        <v>3.2153135938000003E-2</v>
      </c>
      <c r="H1451" s="118">
        <f t="shared" si="573"/>
        <v>3.3172171000000004E-3</v>
      </c>
      <c r="I1451" s="118">
        <f t="shared" si="574"/>
        <v>4.9522582000000002E-3</v>
      </c>
      <c r="J1451" s="326">
        <f t="shared" si="575"/>
        <v>4.3661637999999999E-5</v>
      </c>
      <c r="K1451" s="118">
        <v>2.3839999000000001E-2</v>
      </c>
      <c r="L1451" s="118">
        <v>2.3778962000000001E-3</v>
      </c>
      <c r="M1451" s="118">
        <v>2.5743620000000002E-3</v>
      </c>
      <c r="N1451" s="118">
        <v>2.1628186000000002E-3</v>
      </c>
      <c r="O1451" s="118">
        <v>1.1543985E-3</v>
      </c>
      <c r="P1451" s="118">
        <v>0</v>
      </c>
      <c r="Q1451" s="118">
        <v>0</v>
      </c>
      <c r="R1451" s="118">
        <v>0</v>
      </c>
      <c r="S1451" s="330">
        <v>4.3661637999999999E-5</v>
      </c>
      <c r="T1451" s="118">
        <v>0</v>
      </c>
      <c r="U1451" s="118">
        <v>0</v>
      </c>
      <c r="V1451" s="118">
        <v>0</v>
      </c>
      <c r="W1451" s="118">
        <v>0</v>
      </c>
      <c r="X1451" s="118">
        <v>0</v>
      </c>
      <c r="Y1451" s="41"/>
      <c r="Z1451" s="327">
        <f t="shared" si="576"/>
        <v>0.17924811278195488</v>
      </c>
      <c r="AA1451" s="41"/>
      <c r="AB1451" s="111">
        <v>2.3110187</v>
      </c>
      <c r="AC1451" s="111">
        <v>2.1504329000000002</v>
      </c>
      <c r="AD1451" s="111">
        <v>0</v>
      </c>
      <c r="AE1451" s="111">
        <v>0</v>
      </c>
      <c r="AF1451" s="111">
        <v>7.9245157999999996E-2</v>
      </c>
      <c r="AG1451" s="111">
        <v>4.4227289000000003E-2</v>
      </c>
      <c r="AH1451" s="111">
        <v>3.7113423E-2</v>
      </c>
      <c r="AI1451" s="41"/>
      <c r="AJ1451" s="114">
        <v>4.4644074999999998E-3</v>
      </c>
      <c r="AK1451" s="114">
        <v>4.2102279999999999E-3</v>
      </c>
      <c r="AL1451" s="114">
        <v>1.6893647E-4</v>
      </c>
      <c r="AM1451" s="121">
        <v>8.5242972999999996E-5</v>
      </c>
      <c r="AN1451" s="113">
        <f t="shared" si="577"/>
        <v>2.5241175557E-7</v>
      </c>
      <c r="AO1451" s="112">
        <f t="shared" si="578"/>
        <v>6.24765045481E-10</v>
      </c>
      <c r="AP1451" s="112">
        <f t="shared" si="579"/>
        <v>1.193879224407E-2</v>
      </c>
      <c r="AQ1451" s="328">
        <v>1.6634225E-7</v>
      </c>
      <c r="AR1451" s="328">
        <v>5.0189471E-10</v>
      </c>
      <c r="AS1451" s="328">
        <v>1.3712481000000001E-14</v>
      </c>
      <c r="AT1451" s="329">
        <v>0</v>
      </c>
      <c r="AU1451" s="329">
        <v>0</v>
      </c>
      <c r="AV1451" s="328">
        <v>3.2159557000000002E-10</v>
      </c>
      <c r="AW1451" s="328">
        <v>8.5747909999999999E-8</v>
      </c>
      <c r="AX1451" s="328">
        <v>4.5588823E-11</v>
      </c>
      <c r="AY1451" s="328">
        <v>7.7267800000000005E-11</v>
      </c>
      <c r="AZ1451" s="329">
        <v>0</v>
      </c>
      <c r="BA1451" s="329">
        <v>0</v>
      </c>
      <c r="BB1451" s="329">
        <v>0</v>
      </c>
      <c r="BC1451" s="329">
        <v>0</v>
      </c>
      <c r="BD1451" s="329">
        <v>0</v>
      </c>
      <c r="BE1451" s="329">
        <v>0</v>
      </c>
      <c r="BF1451" s="329">
        <v>0</v>
      </c>
      <c r="BG1451" s="329">
        <v>0</v>
      </c>
      <c r="BH1451" s="328">
        <v>8.8124407000000002E-7</v>
      </c>
      <c r="BI1451" s="329">
        <v>1.1937911000000001E-2</v>
      </c>
      <c r="BJ1451" s="329">
        <v>0</v>
      </c>
      <c r="BK1451" s="329">
        <v>0</v>
      </c>
      <c r="BL1451" s="329">
        <v>0</v>
      </c>
      <c r="BM1451" s="41"/>
      <c r="BN1451" s="122">
        <v>1.0544236E-5</v>
      </c>
      <c r="BO1451" s="122">
        <v>6.3858562000000005E-7</v>
      </c>
      <c r="BP1451" s="122">
        <v>4.9979129999999998E-6</v>
      </c>
      <c r="BQ1451" s="111">
        <v>0</v>
      </c>
      <c r="BR1451" s="122">
        <v>1.4040516E-6</v>
      </c>
      <c r="BS1451" s="122">
        <v>2.0819499000000001E-7</v>
      </c>
      <c r="BT1451" s="111">
        <v>0</v>
      </c>
      <c r="BU1451" s="122">
        <v>3.1599518999999999E-7</v>
      </c>
      <c r="BV1451" s="111">
        <v>0</v>
      </c>
      <c r="BW1451" s="111">
        <v>0</v>
      </c>
      <c r="BX1451" s="111">
        <v>0</v>
      </c>
      <c r="BY1451" s="111">
        <v>0</v>
      </c>
      <c r="BZ1451" s="111">
        <v>0</v>
      </c>
      <c r="CA1451" s="122">
        <v>4.3594678E-7</v>
      </c>
      <c r="CB1451" s="122">
        <v>2.5224910999999999E-6</v>
      </c>
      <c r="CC1451" s="122">
        <v>2.1057785E-8</v>
      </c>
      <c r="CD1451" s="111">
        <v>0</v>
      </c>
      <c r="CE1451" s="154"/>
      <c r="CF1451" s="173"/>
      <c r="CG1451" s="170" t="s">
        <v>8546</v>
      </c>
      <c r="CK1451" s="100"/>
      <c r="CL1451" s="41"/>
      <c r="CM1451" s="41"/>
      <c r="CN1451" s="41"/>
      <c r="CO1451" s="41"/>
      <c r="CP1451" s="41"/>
      <c r="CQ1451" s="41"/>
      <c r="CR1451" s="41"/>
      <c r="CS1451" s="41"/>
      <c r="CT1451" s="41"/>
      <c r="CU1451" s="41"/>
      <c r="CV1451" s="41"/>
      <c r="CW1451" s="41"/>
    </row>
    <row r="1452" spans="1:101" ht="14.5" customHeight="1">
      <c r="A1452" s="41" t="s">
        <v>9007</v>
      </c>
      <c r="B1452" s="119" t="s">
        <v>8946</v>
      </c>
      <c r="C1452" s="120" t="str">
        <f t="shared" si="570"/>
        <v>B.044.01.272</v>
      </c>
      <c r="D1452" s="135" t="s">
        <v>8944</v>
      </c>
      <c r="E1452" s="119" t="s">
        <v>8526</v>
      </c>
      <c r="F1452" s="118" t="str">
        <f t="shared" si="571"/>
        <v>Electricity Togo production</v>
      </c>
      <c r="G1452" s="118">
        <f t="shared" si="572"/>
        <v>2.8827967541999996E-2</v>
      </c>
      <c r="H1452" s="118">
        <f t="shared" si="573"/>
        <v>2.3498098999999999E-3</v>
      </c>
      <c r="I1452" s="118">
        <f t="shared" si="574"/>
        <v>5.7481368000000003E-3</v>
      </c>
      <c r="J1452" s="326">
        <f t="shared" si="575"/>
        <v>8.6493841999999997E-5</v>
      </c>
      <c r="K1452" s="118">
        <v>2.0643526999999998E-2</v>
      </c>
      <c r="L1452" s="118">
        <v>4.0947405000000001E-3</v>
      </c>
      <c r="M1452" s="118">
        <v>1.6533963E-3</v>
      </c>
      <c r="N1452" s="118">
        <v>1.3890806E-3</v>
      </c>
      <c r="O1452" s="118">
        <v>9.607293E-4</v>
      </c>
      <c r="P1452" s="118">
        <v>0</v>
      </c>
      <c r="Q1452" s="118">
        <v>0</v>
      </c>
      <c r="R1452" s="118">
        <v>0</v>
      </c>
      <c r="S1452" s="330">
        <v>8.6493841999999997E-5</v>
      </c>
      <c r="T1452" s="118">
        <v>0</v>
      </c>
      <c r="U1452" s="118">
        <v>0</v>
      </c>
      <c r="V1452" s="118">
        <v>0</v>
      </c>
      <c r="W1452" s="118">
        <v>0</v>
      </c>
      <c r="X1452" s="118">
        <v>0</v>
      </c>
      <c r="Y1452" s="41"/>
      <c r="Z1452" s="327">
        <f t="shared" si="576"/>
        <v>0.15521448872180449</v>
      </c>
      <c r="AA1452" s="41"/>
      <c r="AB1452" s="111">
        <v>2.3776478000000001</v>
      </c>
      <c r="AC1452" s="111">
        <v>2.0936043999999998</v>
      </c>
      <c r="AD1452" s="111">
        <v>0</v>
      </c>
      <c r="AE1452" s="111">
        <v>0</v>
      </c>
      <c r="AF1452" s="111">
        <v>0</v>
      </c>
      <c r="AG1452" s="111">
        <v>3.3416875999999998E-2</v>
      </c>
      <c r="AH1452" s="111">
        <v>0.25062658999999998</v>
      </c>
      <c r="AI1452" s="41"/>
      <c r="AJ1452" s="114">
        <v>4.4453323999999999E-3</v>
      </c>
      <c r="AK1452" s="114">
        <v>4.1597646999999996E-3</v>
      </c>
      <c r="AL1452" s="114">
        <v>1.5354189000000001E-4</v>
      </c>
      <c r="AM1452" s="114">
        <v>1.3202578E-4</v>
      </c>
      <c r="AN1452" s="113">
        <f t="shared" si="577"/>
        <v>2.4938636629000003E-7</v>
      </c>
      <c r="AO1452" s="112">
        <f t="shared" si="578"/>
        <v>5.6783245290800002E-10</v>
      </c>
      <c r="AP1452" s="112">
        <f t="shared" si="579"/>
        <v>1.8491005747300001E-2</v>
      </c>
      <c r="AQ1452" s="328">
        <v>1.4403904E-7</v>
      </c>
      <c r="AR1452" s="328">
        <v>4.3460056999999998E-10</v>
      </c>
      <c r="AS1452" s="328">
        <v>1.1873907999999999E-14</v>
      </c>
      <c r="AT1452" s="329">
        <v>0</v>
      </c>
      <c r="AU1452" s="329">
        <v>0</v>
      </c>
      <c r="AV1452" s="328">
        <v>2.0654628999999999E-10</v>
      </c>
      <c r="AW1452" s="328">
        <v>1.0514078E-7</v>
      </c>
      <c r="AX1452" s="328">
        <v>2.9279639E-11</v>
      </c>
      <c r="AY1452" s="328">
        <v>1.0394037E-10</v>
      </c>
      <c r="AZ1452" s="329">
        <v>0</v>
      </c>
      <c r="BA1452" s="329">
        <v>0</v>
      </c>
      <c r="BB1452" s="329">
        <v>0</v>
      </c>
      <c r="BC1452" s="329">
        <v>0</v>
      </c>
      <c r="BD1452" s="329">
        <v>0</v>
      </c>
      <c r="BE1452" s="329">
        <v>0</v>
      </c>
      <c r="BF1452" s="329">
        <v>0</v>
      </c>
      <c r="BG1452" s="329">
        <v>0</v>
      </c>
      <c r="BH1452" s="328">
        <v>1.7457472999999999E-6</v>
      </c>
      <c r="BI1452" s="329">
        <v>1.848926E-2</v>
      </c>
      <c r="BJ1452" s="329">
        <v>0</v>
      </c>
      <c r="BK1452" s="329">
        <v>0</v>
      </c>
      <c r="BL1452" s="329">
        <v>0</v>
      </c>
      <c r="BM1452" s="41"/>
      <c r="BN1452" s="122">
        <v>9.7012974999999996E-6</v>
      </c>
      <c r="BO1452" s="122">
        <v>7.8459701999999996E-7</v>
      </c>
      <c r="BP1452" s="122">
        <v>4.3277918000000002E-6</v>
      </c>
      <c r="BQ1452" s="111">
        <v>0</v>
      </c>
      <c r="BR1452" s="122">
        <v>1.4065175999999999E-6</v>
      </c>
      <c r="BS1452" s="122">
        <v>1.3371422999999999E-7</v>
      </c>
      <c r="BT1452" s="111">
        <v>0</v>
      </c>
      <c r="BU1452" s="122">
        <v>2.0294941999999999E-7</v>
      </c>
      <c r="BV1452" s="111">
        <v>0</v>
      </c>
      <c r="BW1452" s="111">
        <v>0</v>
      </c>
      <c r="BX1452" s="111">
        <v>0</v>
      </c>
      <c r="BY1452" s="111">
        <v>0</v>
      </c>
      <c r="BZ1452" s="111">
        <v>0</v>
      </c>
      <c r="CA1452" s="122">
        <v>3.0429643000000001E-7</v>
      </c>
      <c r="CB1452" s="122">
        <v>2.4997154999999999E-6</v>
      </c>
      <c r="CC1452" s="122">
        <v>4.1715537999999999E-8</v>
      </c>
      <c r="CD1452" s="111">
        <v>0</v>
      </c>
      <c r="CE1452" s="154"/>
      <c r="CF1452" s="173"/>
      <c r="CG1452" s="170" t="s">
        <v>8546</v>
      </c>
      <c r="CK1452" s="100"/>
      <c r="CL1452" s="41"/>
      <c r="CM1452" s="41"/>
      <c r="CN1452" s="41"/>
      <c r="CO1452" s="41"/>
      <c r="CP1452" s="41"/>
      <c r="CQ1452" s="41"/>
      <c r="CR1452" s="41"/>
      <c r="CS1452" s="41"/>
      <c r="CT1452" s="41"/>
      <c r="CU1452" s="41"/>
      <c r="CV1452" s="41"/>
      <c r="CW1452" s="41"/>
    </row>
    <row r="1453" spans="1:101" ht="14.5" customHeight="1">
      <c r="A1453" s="41" t="s">
        <v>9004</v>
      </c>
      <c r="B1453" s="119" t="s">
        <v>8946</v>
      </c>
      <c r="C1453" s="120" t="str">
        <f t="shared" si="570"/>
        <v>B.044.01.273</v>
      </c>
      <c r="D1453" s="135" t="s">
        <v>8944</v>
      </c>
      <c r="E1453" s="119" t="s">
        <v>8526</v>
      </c>
      <c r="F1453" s="118" t="str">
        <f t="shared" si="571"/>
        <v>Electricity Tonga production</v>
      </c>
      <c r="G1453" s="118">
        <f t="shared" si="572"/>
        <v>3.6469911440000002E-2</v>
      </c>
      <c r="H1453" s="118">
        <f t="shared" si="573"/>
        <v>2.5074710999999999E-3</v>
      </c>
      <c r="I1453" s="118">
        <f t="shared" si="574"/>
        <v>7.6567303999999997E-3</v>
      </c>
      <c r="J1453" s="326">
        <f t="shared" si="575"/>
        <v>1.5006794E-4</v>
      </c>
      <c r="K1453" s="118">
        <v>2.6155642E-2</v>
      </c>
      <c r="L1453" s="118">
        <v>6.0407665999999997E-3</v>
      </c>
      <c r="M1453" s="118">
        <v>1.6159638E-3</v>
      </c>
      <c r="N1453" s="118">
        <v>1.3576320999999999E-3</v>
      </c>
      <c r="O1453" s="118">
        <v>1.1498389999999999E-3</v>
      </c>
      <c r="P1453" s="118">
        <v>0</v>
      </c>
      <c r="Q1453" s="118">
        <v>0</v>
      </c>
      <c r="R1453" s="118">
        <v>0</v>
      </c>
      <c r="S1453" s="118">
        <v>1.5006794E-4</v>
      </c>
      <c r="T1453" s="118">
        <v>0</v>
      </c>
      <c r="U1453" s="118">
        <v>0</v>
      </c>
      <c r="V1453" s="118">
        <v>0</v>
      </c>
      <c r="W1453" s="118">
        <v>0</v>
      </c>
      <c r="X1453" s="118">
        <v>0</v>
      </c>
      <c r="Y1453" s="41"/>
      <c r="Z1453" s="327">
        <f t="shared" si="576"/>
        <v>0.19665896240601502</v>
      </c>
      <c r="AA1453" s="41"/>
      <c r="AB1453" s="111">
        <v>2.8435673000000001</v>
      </c>
      <c r="AC1453" s="111">
        <v>2.7119882999999998</v>
      </c>
      <c r="AD1453" s="111">
        <v>0</v>
      </c>
      <c r="AE1453" s="111">
        <v>0</v>
      </c>
      <c r="AF1453" s="111">
        <v>0</v>
      </c>
      <c r="AG1453" s="111">
        <v>0.13157895</v>
      </c>
      <c r="AH1453" s="111">
        <v>0</v>
      </c>
      <c r="AI1453" s="41"/>
      <c r="AJ1453" s="114">
        <v>5.8121706000000004E-3</v>
      </c>
      <c r="AK1453" s="114">
        <v>5.4342540000000003E-3</v>
      </c>
      <c r="AL1453" s="114">
        <v>1.9576756E-4</v>
      </c>
      <c r="AM1453" s="114">
        <v>1.8214904E-4</v>
      </c>
      <c r="AN1453" s="113">
        <f t="shared" si="577"/>
        <v>3.2579461013000002E-7</v>
      </c>
      <c r="AO1453" s="112">
        <f t="shared" si="578"/>
        <v>7.2399243941099996E-10</v>
      </c>
      <c r="AP1453" s="112">
        <f t="shared" si="579"/>
        <v>2.5511069894299999E-2</v>
      </c>
      <c r="AQ1453" s="328">
        <v>1.8249952000000001E-7</v>
      </c>
      <c r="AR1453" s="328">
        <v>5.5064510000000005E-10</v>
      </c>
      <c r="AS1453" s="328">
        <v>1.5044410999999999E-14</v>
      </c>
      <c r="AT1453" s="329">
        <v>0</v>
      </c>
      <c r="AU1453" s="329">
        <v>0</v>
      </c>
      <c r="AV1453" s="328">
        <v>2.0187013000000001E-10</v>
      </c>
      <c r="AW1453" s="328">
        <v>1.4309322E-7</v>
      </c>
      <c r="AX1453" s="328">
        <v>2.8616755000000001E-11</v>
      </c>
      <c r="AY1453" s="328">
        <v>1.4471554E-10</v>
      </c>
      <c r="AZ1453" s="329">
        <v>0</v>
      </c>
      <c r="BA1453" s="329">
        <v>0</v>
      </c>
      <c r="BB1453" s="329">
        <v>0</v>
      </c>
      <c r="BC1453" s="329">
        <v>0</v>
      </c>
      <c r="BD1453" s="329">
        <v>0</v>
      </c>
      <c r="BE1453" s="329">
        <v>0</v>
      </c>
      <c r="BF1453" s="329">
        <v>0</v>
      </c>
      <c r="BG1453" s="329">
        <v>0</v>
      </c>
      <c r="BH1453" s="328">
        <v>3.0288943E-6</v>
      </c>
      <c r="BI1453" s="329">
        <v>2.5508040999999999E-2</v>
      </c>
      <c r="BJ1453" s="329">
        <v>0</v>
      </c>
      <c r="BK1453" s="329">
        <v>0</v>
      </c>
      <c r="BL1453" s="329">
        <v>0</v>
      </c>
      <c r="BM1453" s="41"/>
      <c r="BN1453" s="122">
        <v>1.2348654E-5</v>
      </c>
      <c r="BO1453" s="122">
        <v>1.0641737999999999E-6</v>
      </c>
      <c r="BP1453" s="122">
        <v>5.4833736999999998E-6</v>
      </c>
      <c r="BQ1453" s="111">
        <v>0</v>
      </c>
      <c r="BR1453" s="122">
        <v>1.8083403999999999E-6</v>
      </c>
      <c r="BS1453" s="122">
        <v>1.3068697000000001E-7</v>
      </c>
      <c r="BT1453" s="111">
        <v>0</v>
      </c>
      <c r="BU1453" s="122">
        <v>1.9835468999999999E-7</v>
      </c>
      <c r="BV1453" s="111">
        <v>0</v>
      </c>
      <c r="BW1453" s="111">
        <v>0</v>
      </c>
      <c r="BX1453" s="111">
        <v>0</v>
      </c>
      <c r="BY1453" s="111">
        <v>0</v>
      </c>
      <c r="BZ1453" s="111">
        <v>0</v>
      </c>
      <c r="CA1453" s="122">
        <v>3.1670849999999999E-7</v>
      </c>
      <c r="CB1453" s="122">
        <v>3.2746391999999999E-6</v>
      </c>
      <c r="CC1453" s="122">
        <v>7.2377002999999998E-8</v>
      </c>
      <c r="CD1453" s="111">
        <v>0</v>
      </c>
      <c r="CE1453" s="154"/>
      <c r="CF1453" s="173"/>
      <c r="CG1453" s="170" t="s">
        <v>8546</v>
      </c>
      <c r="CK1453" s="100"/>
      <c r="CL1453" s="41"/>
      <c r="CM1453" s="41"/>
      <c r="CN1453" s="41"/>
      <c r="CO1453" s="41"/>
      <c r="CP1453" s="41"/>
      <c r="CQ1453" s="41"/>
      <c r="CR1453" s="41"/>
      <c r="CS1453" s="41"/>
      <c r="CT1453" s="41"/>
      <c r="CU1453" s="41"/>
      <c r="CV1453" s="41"/>
      <c r="CW1453" s="41"/>
    </row>
    <row r="1454" spans="1:101" ht="14.5" customHeight="1">
      <c r="A1454" s="41" t="s">
        <v>9001</v>
      </c>
      <c r="B1454" s="119" t="s">
        <v>8946</v>
      </c>
      <c r="C1454" s="120" t="str">
        <f t="shared" si="570"/>
        <v>B.044.01.274</v>
      </c>
      <c r="D1454" s="135" t="s">
        <v>8944</v>
      </c>
      <c r="E1454" s="119" t="s">
        <v>8526</v>
      </c>
      <c r="F1454" s="118" t="str">
        <f t="shared" si="571"/>
        <v>Electricity Trinidad and Tobago production</v>
      </c>
      <c r="G1454" s="118">
        <f t="shared" si="572"/>
        <v>3.4871263893099996E-2</v>
      </c>
      <c r="H1454" s="118">
        <f t="shared" si="573"/>
        <v>3.9536200999999993E-3</v>
      </c>
      <c r="I1454" s="118">
        <f t="shared" si="574"/>
        <v>5.9305676000000005E-3</v>
      </c>
      <c r="J1454" s="326">
        <f t="shared" si="575"/>
        <v>1.3751930999999999E-6</v>
      </c>
      <c r="K1454" s="118">
        <v>2.4985700999999999E-2</v>
      </c>
      <c r="L1454" s="118">
        <v>2.7862554000000002E-3</v>
      </c>
      <c r="M1454" s="118">
        <v>3.1443121999999999E-3</v>
      </c>
      <c r="N1454" s="118">
        <v>2.6416552999999998E-3</v>
      </c>
      <c r="O1454" s="118">
        <v>1.3119647999999999E-3</v>
      </c>
      <c r="P1454" s="118">
        <v>0</v>
      </c>
      <c r="Q1454" s="118">
        <v>0</v>
      </c>
      <c r="R1454" s="118">
        <v>0</v>
      </c>
      <c r="S1454" s="330">
        <v>1.3751930999999999E-6</v>
      </c>
      <c r="T1454" s="118">
        <v>0</v>
      </c>
      <c r="U1454" s="118">
        <v>0</v>
      </c>
      <c r="V1454" s="118">
        <v>0</v>
      </c>
      <c r="W1454" s="118">
        <v>0</v>
      </c>
      <c r="X1454" s="118">
        <v>0</v>
      </c>
      <c r="Y1454" s="41"/>
      <c r="Z1454" s="327">
        <f t="shared" si="576"/>
        <v>0.18786241353383457</v>
      </c>
      <c r="AA1454" s="41"/>
      <c r="AB1454" s="111">
        <v>2.3432328</v>
      </c>
      <c r="AC1454" s="111">
        <v>2.3420269999999999</v>
      </c>
      <c r="AD1454" s="111">
        <v>0</v>
      </c>
      <c r="AE1454" s="111">
        <v>0</v>
      </c>
      <c r="AF1454" s="111">
        <v>0</v>
      </c>
      <c r="AG1454" s="111">
        <v>1.2057636000000001E-3</v>
      </c>
      <c r="AH1454" s="111">
        <v>0</v>
      </c>
      <c r="AI1454" s="41"/>
      <c r="AJ1454" s="114">
        <v>4.9012222999999999E-3</v>
      </c>
      <c r="AK1454" s="114">
        <v>4.5999947999999999E-3</v>
      </c>
      <c r="AL1454" s="114">
        <v>1.8213801E-4</v>
      </c>
      <c r="AM1454" s="114">
        <v>1.1908948E-4</v>
      </c>
      <c r="AN1454" s="113">
        <f t="shared" si="577"/>
        <v>2.7577906515E-7</v>
      </c>
      <c r="AO1454" s="112">
        <f t="shared" si="578"/>
        <v>6.7358733347500007E-10</v>
      </c>
      <c r="AP1454" s="112">
        <f t="shared" si="579"/>
        <v>1.6679198756190998E-2</v>
      </c>
      <c r="AQ1454" s="328">
        <v>1.7433632E-7</v>
      </c>
      <c r="AR1454" s="328">
        <v>5.2601476000000003E-10</v>
      </c>
      <c r="AS1454" s="328">
        <v>1.4371474999999999E-14</v>
      </c>
      <c r="AT1454" s="329">
        <v>0</v>
      </c>
      <c r="AU1454" s="329">
        <v>0</v>
      </c>
      <c r="AV1454" s="328">
        <v>3.9279514999999998E-10</v>
      </c>
      <c r="AW1454" s="328">
        <v>1.0104995E-7</v>
      </c>
      <c r="AX1454" s="328">
        <v>5.5681950000000003E-11</v>
      </c>
      <c r="AY1454" s="328">
        <v>9.1876252000000005E-11</v>
      </c>
      <c r="AZ1454" s="329">
        <v>0</v>
      </c>
      <c r="BA1454" s="329">
        <v>0</v>
      </c>
      <c r="BB1454" s="329">
        <v>0</v>
      </c>
      <c r="BC1454" s="329">
        <v>0</v>
      </c>
      <c r="BD1454" s="329">
        <v>0</v>
      </c>
      <c r="BE1454" s="329">
        <v>0</v>
      </c>
      <c r="BF1454" s="329">
        <v>0</v>
      </c>
      <c r="BG1454" s="329">
        <v>0</v>
      </c>
      <c r="BH1454" s="328">
        <v>2.7756190999999999E-8</v>
      </c>
      <c r="BI1454" s="329">
        <v>1.6679171E-2</v>
      </c>
      <c r="BJ1454" s="329">
        <v>0</v>
      </c>
      <c r="BK1454" s="329">
        <v>0</v>
      </c>
      <c r="BL1454" s="329">
        <v>0</v>
      </c>
      <c r="BM1454" s="41"/>
      <c r="BN1454" s="122">
        <v>1.1488358E-5</v>
      </c>
      <c r="BO1454" s="122">
        <v>7.6274154999999997E-7</v>
      </c>
      <c r="BP1454" s="122">
        <v>5.2381026E-6</v>
      </c>
      <c r="BQ1454" s="111">
        <v>0</v>
      </c>
      <c r="BR1454" s="122">
        <v>1.6129855E-6</v>
      </c>
      <c r="BS1454" s="122">
        <v>2.5428827000000001E-7</v>
      </c>
      <c r="BT1454" s="111">
        <v>0</v>
      </c>
      <c r="BU1454" s="122">
        <v>3.8595487000000002E-7</v>
      </c>
      <c r="BV1454" s="111">
        <v>0</v>
      </c>
      <c r="BW1454" s="111">
        <v>0</v>
      </c>
      <c r="BX1454" s="111">
        <v>0</v>
      </c>
      <c r="BY1454" s="111">
        <v>0</v>
      </c>
      <c r="BZ1454" s="111">
        <v>0</v>
      </c>
      <c r="CA1454" s="122">
        <v>5.3134507000000001E-7</v>
      </c>
      <c r="CB1454" s="122">
        <v>2.7022768000000001E-6</v>
      </c>
      <c r="CC1454" s="122">
        <v>6.6324860999999997E-10</v>
      </c>
      <c r="CD1454" s="111">
        <v>0</v>
      </c>
      <c r="CE1454" s="154"/>
      <c r="CF1454" s="173"/>
      <c r="CG1454" s="170" t="s">
        <v>8546</v>
      </c>
      <c r="CK1454" s="100"/>
      <c r="CL1454" s="41"/>
      <c r="CM1454" s="41"/>
      <c r="CN1454" s="41"/>
      <c r="CO1454" s="41"/>
      <c r="CP1454" s="41"/>
      <c r="CQ1454" s="41"/>
      <c r="CR1454" s="41"/>
      <c r="CS1454" s="41"/>
      <c r="CT1454" s="41"/>
      <c r="CU1454" s="41"/>
      <c r="CV1454" s="41"/>
      <c r="CW1454" s="41"/>
    </row>
    <row r="1455" spans="1:101" ht="14.5" customHeight="1">
      <c r="A1455" s="41" t="s">
        <v>8998</v>
      </c>
      <c r="B1455" s="119" t="s">
        <v>8946</v>
      </c>
      <c r="C1455" s="120" t="str">
        <f t="shared" si="570"/>
        <v>B.044.01.275</v>
      </c>
      <c r="D1455" s="135" t="s">
        <v>8944</v>
      </c>
      <c r="E1455" s="119" t="s">
        <v>8526</v>
      </c>
      <c r="F1455" s="118" t="str">
        <f t="shared" si="571"/>
        <v>Electricity Tunisia production</v>
      </c>
      <c r="G1455" s="118">
        <f t="shared" si="572"/>
        <v>3.3436613000000004E-2</v>
      </c>
      <c r="H1455" s="118">
        <f t="shared" si="573"/>
        <v>3.7960681000000001E-3</v>
      </c>
      <c r="I1455" s="118">
        <f t="shared" si="574"/>
        <v>5.6626252000000002E-3</v>
      </c>
      <c r="J1455" s="326">
        <f t="shared" si="575"/>
        <v>3.1360699999999999E-5</v>
      </c>
      <c r="K1455" s="118">
        <v>2.3946558999999999E-2</v>
      </c>
      <c r="L1455" s="118">
        <v>2.6392285000000001E-3</v>
      </c>
      <c r="M1455" s="118">
        <v>3.0233967E-3</v>
      </c>
      <c r="N1455" s="118">
        <v>2.5400696E-3</v>
      </c>
      <c r="O1455" s="118">
        <v>1.2559985000000001E-3</v>
      </c>
      <c r="P1455" s="118">
        <v>0</v>
      </c>
      <c r="Q1455" s="118">
        <v>0</v>
      </c>
      <c r="R1455" s="118">
        <v>0</v>
      </c>
      <c r="S1455" s="330">
        <v>3.1360699999999999E-5</v>
      </c>
      <c r="T1455" s="118">
        <v>0</v>
      </c>
      <c r="U1455" s="118">
        <v>0</v>
      </c>
      <c r="V1455" s="118">
        <v>0</v>
      </c>
      <c r="W1455" s="118">
        <v>0</v>
      </c>
      <c r="X1455" s="118">
        <v>0</v>
      </c>
      <c r="Y1455" s="41"/>
      <c r="Z1455" s="327">
        <f t="shared" si="576"/>
        <v>0.18004931578947367</v>
      </c>
      <c r="AA1455" s="41"/>
      <c r="AB1455" s="111">
        <v>2.2804836000000002</v>
      </c>
      <c r="AC1455" s="111">
        <v>2.2342882999999998</v>
      </c>
      <c r="AD1455" s="111">
        <v>0</v>
      </c>
      <c r="AE1455" s="111">
        <v>0</v>
      </c>
      <c r="AF1455" s="111">
        <v>0</v>
      </c>
      <c r="AG1455" s="111">
        <v>4.3081071999999998E-2</v>
      </c>
      <c r="AH1455" s="111">
        <v>3.1142943999999998E-3</v>
      </c>
      <c r="AI1455" s="41"/>
      <c r="AJ1455" s="114">
        <v>4.6880343999999999E-3</v>
      </c>
      <c r="AK1455" s="114">
        <v>4.4004630999999999E-3</v>
      </c>
      <c r="AL1455" s="114">
        <v>1.7445992E-4</v>
      </c>
      <c r="AM1455" s="114">
        <v>1.1311144E-4</v>
      </c>
      <c r="AN1455" s="113">
        <f t="shared" si="577"/>
        <v>2.6381672808999998E-7</v>
      </c>
      <c r="AO1455" s="112">
        <f t="shared" si="578"/>
        <v>6.4519200377300005E-10</v>
      </c>
      <c r="AP1455" s="112">
        <f t="shared" si="579"/>
        <v>1.5841937968269999E-2</v>
      </c>
      <c r="AQ1455" s="328">
        <v>1.6708575999999999E-7</v>
      </c>
      <c r="AR1455" s="328">
        <v>5.0413808000000001E-10</v>
      </c>
      <c r="AS1455" s="328">
        <v>1.3773773E-14</v>
      </c>
      <c r="AT1455" s="329">
        <v>0</v>
      </c>
      <c r="AU1455" s="329">
        <v>0</v>
      </c>
      <c r="AV1455" s="328">
        <v>3.7769009E-10</v>
      </c>
      <c r="AW1455" s="328">
        <v>9.6353278000000005E-8</v>
      </c>
      <c r="AX1455" s="328">
        <v>5.3540682999999997E-11</v>
      </c>
      <c r="AY1455" s="328">
        <v>8.7499467000000004E-11</v>
      </c>
      <c r="AZ1455" s="329">
        <v>0</v>
      </c>
      <c r="BA1455" s="329">
        <v>0</v>
      </c>
      <c r="BB1455" s="329">
        <v>0</v>
      </c>
      <c r="BC1455" s="329">
        <v>0</v>
      </c>
      <c r="BD1455" s="329">
        <v>0</v>
      </c>
      <c r="BE1455" s="329">
        <v>0</v>
      </c>
      <c r="BF1455" s="329">
        <v>0</v>
      </c>
      <c r="BG1455" s="329">
        <v>0</v>
      </c>
      <c r="BH1455" s="328">
        <v>6.3296827000000001E-7</v>
      </c>
      <c r="BI1455" s="329">
        <v>1.5841305E-2</v>
      </c>
      <c r="BJ1455" s="329">
        <v>0</v>
      </c>
      <c r="BK1455" s="329">
        <v>0</v>
      </c>
      <c r="BL1455" s="329">
        <v>0</v>
      </c>
      <c r="BM1455" s="41"/>
      <c r="BN1455" s="122">
        <v>1.1006667000000001E-5</v>
      </c>
      <c r="BO1455" s="122">
        <v>7.2759367999999997E-7</v>
      </c>
      <c r="BP1455" s="122">
        <v>5.0202526E-6</v>
      </c>
      <c r="BQ1455" s="111">
        <v>0</v>
      </c>
      <c r="BR1455" s="122">
        <v>1.5412306999999999E-6</v>
      </c>
      <c r="BS1455" s="122">
        <v>2.4450953999999998E-7</v>
      </c>
      <c r="BT1455" s="111">
        <v>0</v>
      </c>
      <c r="BU1455" s="122">
        <v>3.7111285999999999E-7</v>
      </c>
      <c r="BV1455" s="111">
        <v>0</v>
      </c>
      <c r="BW1455" s="111">
        <v>0</v>
      </c>
      <c r="BX1455" s="111">
        <v>0</v>
      </c>
      <c r="BY1455" s="111">
        <v>0</v>
      </c>
      <c r="BZ1455" s="111">
        <v>0</v>
      </c>
      <c r="CA1455" s="122">
        <v>5.1053447000000002E-7</v>
      </c>
      <c r="CB1455" s="122">
        <v>2.5763077000000002E-6</v>
      </c>
      <c r="CC1455" s="122">
        <v>1.5125105999999999E-8</v>
      </c>
      <c r="CD1455" s="111">
        <v>0</v>
      </c>
      <c r="CE1455" s="154"/>
      <c r="CF1455" s="173"/>
      <c r="CG1455" s="170" t="s">
        <v>8546</v>
      </c>
      <c r="CK1455" s="100"/>
      <c r="CL1455" s="41"/>
      <c r="CM1455" s="41"/>
      <c r="CN1455" s="41"/>
      <c r="CO1455" s="41"/>
      <c r="CP1455" s="41"/>
      <c r="CQ1455" s="41"/>
      <c r="CR1455" s="41"/>
      <c r="CS1455" s="41"/>
      <c r="CT1455" s="41"/>
      <c r="CU1455" s="41"/>
      <c r="CV1455" s="41"/>
      <c r="CW1455" s="41"/>
    </row>
    <row r="1456" spans="1:101" ht="14.5" customHeight="1">
      <c r="A1456" s="41" t="s">
        <v>8995</v>
      </c>
      <c r="B1456" s="119" t="s">
        <v>8946</v>
      </c>
      <c r="C1456" s="120" t="str">
        <f t="shared" si="570"/>
        <v>B.044.01.276</v>
      </c>
      <c r="D1456" s="135" t="s">
        <v>8944</v>
      </c>
      <c r="E1456" s="119" t="s">
        <v>8526</v>
      </c>
      <c r="F1456" s="118" t="str">
        <f t="shared" si="571"/>
        <v>Electricity Turkey production</v>
      </c>
      <c r="G1456" s="118">
        <f t="shared" si="572"/>
        <v>2.1839180219999997E-2</v>
      </c>
      <c r="H1456" s="118">
        <f t="shared" si="573"/>
        <v>5.9180492000000004E-4</v>
      </c>
      <c r="I1456" s="118">
        <f t="shared" si="574"/>
        <v>1.52975816E-3</v>
      </c>
      <c r="J1456" s="326">
        <f t="shared" si="575"/>
        <v>1.3388414E-4</v>
      </c>
      <c r="K1456" s="118">
        <v>1.9583732999999999E-2</v>
      </c>
      <c r="L1456" s="118">
        <v>9.8429267999999999E-4</v>
      </c>
      <c r="M1456" s="118">
        <v>5.4546548E-4</v>
      </c>
      <c r="N1456" s="118">
        <v>4.5826611999999999E-4</v>
      </c>
      <c r="O1456" s="118">
        <v>1.335388E-4</v>
      </c>
      <c r="P1456" s="118">
        <v>0</v>
      </c>
      <c r="Q1456" s="118">
        <v>0</v>
      </c>
      <c r="R1456" s="118">
        <v>0</v>
      </c>
      <c r="S1456" s="118">
        <v>1.3388414E-4</v>
      </c>
      <c r="T1456" s="118">
        <v>0</v>
      </c>
      <c r="U1456" s="118">
        <v>0</v>
      </c>
      <c r="V1456" s="118">
        <v>0</v>
      </c>
      <c r="W1456" s="118">
        <v>0</v>
      </c>
      <c r="X1456" s="118">
        <v>0</v>
      </c>
      <c r="Y1456" s="41"/>
      <c r="Z1456" s="327">
        <f t="shared" si="576"/>
        <v>0.14724611278195487</v>
      </c>
      <c r="AA1456" s="41"/>
      <c r="AB1456" s="111">
        <v>2.1506498000000001</v>
      </c>
      <c r="AC1456" s="111">
        <v>1.7440135999999999</v>
      </c>
      <c r="AD1456" s="111">
        <v>0</v>
      </c>
      <c r="AE1456" s="111">
        <v>0</v>
      </c>
      <c r="AF1456" s="111">
        <v>2.5501517000000001E-2</v>
      </c>
      <c r="AG1456" s="111">
        <v>0.16456547999999999</v>
      </c>
      <c r="AH1456" s="111">
        <v>0.21656919999999999</v>
      </c>
      <c r="AI1456" s="41"/>
      <c r="AJ1456" s="114">
        <v>2.8633072999999999E-3</v>
      </c>
      <c r="AK1456" s="114">
        <v>2.6999013999999999E-3</v>
      </c>
      <c r="AL1456" s="114">
        <v>1.2127319E-4</v>
      </c>
      <c r="AM1456" s="121">
        <v>4.2132682999999997E-5</v>
      </c>
      <c r="AN1456" s="113">
        <f t="shared" si="577"/>
        <v>1.6186459787700001E-7</v>
      </c>
      <c r="AO1456" s="112">
        <f t="shared" si="578"/>
        <v>4.4849551232800001E-10</v>
      </c>
      <c r="AP1456" s="112">
        <f t="shared" si="579"/>
        <v>5.9009359487E-3</v>
      </c>
      <c r="AQ1456" s="328">
        <v>1.3664440000000001E-7</v>
      </c>
      <c r="AR1456" s="328">
        <v>4.1228912999999998E-10</v>
      </c>
      <c r="AS1456" s="328">
        <v>1.1264327999999999E-14</v>
      </c>
      <c r="AT1456" s="329">
        <v>0</v>
      </c>
      <c r="AU1456" s="329">
        <v>0</v>
      </c>
      <c r="AV1456" s="328">
        <v>6.8140877000000005E-11</v>
      </c>
      <c r="AW1456" s="328">
        <v>2.5152057000000001E-8</v>
      </c>
      <c r="AX1456" s="328">
        <v>9.6595309999999995E-12</v>
      </c>
      <c r="AY1456" s="328">
        <v>2.6535587000000002E-11</v>
      </c>
      <c r="AZ1456" s="329">
        <v>0</v>
      </c>
      <c r="BA1456" s="329">
        <v>0</v>
      </c>
      <c r="BB1456" s="329">
        <v>0</v>
      </c>
      <c r="BC1456" s="329">
        <v>0</v>
      </c>
      <c r="BD1456" s="329">
        <v>0</v>
      </c>
      <c r="BE1456" s="329">
        <v>0</v>
      </c>
      <c r="BF1456" s="329">
        <v>0</v>
      </c>
      <c r="BG1456" s="329">
        <v>0</v>
      </c>
      <c r="BH1456" s="328">
        <v>2.7022487000000002E-6</v>
      </c>
      <c r="BI1456" s="329">
        <v>5.8982336999999999E-3</v>
      </c>
      <c r="BJ1456" s="329">
        <v>0</v>
      </c>
      <c r="BK1456" s="329">
        <v>0</v>
      </c>
      <c r="BL1456" s="329">
        <v>0</v>
      </c>
      <c r="BM1456" s="41"/>
      <c r="BN1456" s="122">
        <v>6.8041467000000002E-6</v>
      </c>
      <c r="BO1456" s="122">
        <v>2.0537820000000001E-7</v>
      </c>
      <c r="BP1456" s="122">
        <v>4.1056124000000002E-6</v>
      </c>
      <c r="BQ1456" s="111">
        <v>0</v>
      </c>
      <c r="BR1456" s="122">
        <v>2.5580953E-7</v>
      </c>
      <c r="BS1456" s="122">
        <v>4.4113136000000003E-8</v>
      </c>
      <c r="BT1456" s="111">
        <v>0</v>
      </c>
      <c r="BU1456" s="122">
        <v>6.6954247000000001E-8</v>
      </c>
      <c r="BV1456" s="111">
        <v>0</v>
      </c>
      <c r="BW1456" s="111">
        <v>0</v>
      </c>
      <c r="BX1456" s="111">
        <v>0</v>
      </c>
      <c r="BY1456" s="111">
        <v>0</v>
      </c>
      <c r="BZ1456" s="111">
        <v>0</v>
      </c>
      <c r="CA1456" s="122">
        <v>9.6918652000000004E-8</v>
      </c>
      <c r="CB1456" s="122">
        <v>1.9647889000000002E-6</v>
      </c>
      <c r="CC1456" s="122">
        <v>6.4571636999999998E-8</v>
      </c>
      <c r="CD1456" s="111">
        <v>0</v>
      </c>
      <c r="CE1456" s="154"/>
      <c r="CF1456" s="173"/>
      <c r="CG1456" s="170" t="s">
        <v>8546</v>
      </c>
      <c r="CK1456" s="100"/>
      <c r="CL1456" s="41"/>
      <c r="CM1456" s="41"/>
      <c r="CN1456" s="41"/>
      <c r="CO1456" s="41"/>
      <c r="CP1456" s="41"/>
      <c r="CQ1456" s="41"/>
      <c r="CR1456" s="41"/>
      <c r="CS1456" s="41"/>
      <c r="CT1456" s="41"/>
      <c r="CU1456" s="41"/>
      <c r="CV1456" s="41"/>
      <c r="CW1456" s="41"/>
    </row>
    <row r="1457" spans="1:101" ht="14.5" customHeight="1">
      <c r="A1457" s="41" t="s">
        <v>8992</v>
      </c>
      <c r="B1457" s="119" t="s">
        <v>8946</v>
      </c>
      <c r="C1457" s="120" t="str">
        <f t="shared" si="570"/>
        <v>B.044.01.277</v>
      </c>
      <c r="D1457" s="135" t="s">
        <v>8944</v>
      </c>
      <c r="E1457" s="119" t="s">
        <v>8526</v>
      </c>
      <c r="F1457" s="118" t="str">
        <f t="shared" si="571"/>
        <v>Electricity Turkmenistan production</v>
      </c>
      <c r="G1457" s="118">
        <f t="shared" si="572"/>
        <v>3.4842419200000002E-2</v>
      </c>
      <c r="H1457" s="118">
        <f t="shared" si="573"/>
        <v>3.9695484E-3</v>
      </c>
      <c r="I1457" s="118">
        <f t="shared" si="574"/>
        <v>5.9082297999999995E-3</v>
      </c>
      <c r="J1457" s="326">
        <f t="shared" si="575"/>
        <v>0</v>
      </c>
      <c r="K1457" s="118">
        <v>2.4964640999999999E-2</v>
      </c>
      <c r="L1457" s="118">
        <v>2.7467429999999998E-3</v>
      </c>
      <c r="M1457" s="118">
        <v>3.1614868000000001E-3</v>
      </c>
      <c r="N1457" s="118">
        <v>2.6560843000000001E-3</v>
      </c>
      <c r="O1457" s="118">
        <v>1.3134640999999999E-3</v>
      </c>
      <c r="P1457" s="118">
        <v>0</v>
      </c>
      <c r="Q1457" s="118">
        <v>0</v>
      </c>
      <c r="R1457" s="118">
        <v>0</v>
      </c>
      <c r="S1457" s="118">
        <v>0</v>
      </c>
      <c r="T1457" s="118">
        <v>0</v>
      </c>
      <c r="U1457" s="118">
        <v>0</v>
      </c>
      <c r="V1457" s="118">
        <v>0</v>
      </c>
      <c r="W1457" s="118">
        <v>0</v>
      </c>
      <c r="X1457" s="118">
        <v>0</v>
      </c>
      <c r="Y1457" s="41"/>
      <c r="Z1457" s="327">
        <f t="shared" si="576"/>
        <v>0.18770406766917291</v>
      </c>
      <c r="AA1457" s="41"/>
      <c r="AB1457" s="111">
        <v>2.3368421000000001</v>
      </c>
      <c r="AC1457" s="111">
        <v>2.3368421000000001</v>
      </c>
      <c r="AD1457" s="111">
        <v>0</v>
      </c>
      <c r="AE1457" s="111">
        <v>0</v>
      </c>
      <c r="AF1457" s="111">
        <v>0</v>
      </c>
      <c r="AG1457" s="111">
        <v>0</v>
      </c>
      <c r="AH1457" s="111">
        <v>0</v>
      </c>
      <c r="AI1457" s="41"/>
      <c r="AJ1457" s="114">
        <v>4.8889453999999997E-3</v>
      </c>
      <c r="AK1457" s="114">
        <v>4.5887239000000002E-3</v>
      </c>
      <c r="AL1457" s="114">
        <v>1.8192299E-4</v>
      </c>
      <c r="AM1457" s="114">
        <v>1.1829852999999999E-4</v>
      </c>
      <c r="AN1457" s="113">
        <f t="shared" si="577"/>
        <v>2.7510335063999999E-7</v>
      </c>
      <c r="AO1457" s="112">
        <f t="shared" si="578"/>
        <v>6.7279211636099999E-10</v>
      </c>
      <c r="AP1457" s="112">
        <f t="shared" si="579"/>
        <v>1.6568421E-2</v>
      </c>
      <c r="AQ1457" s="328">
        <v>1.7418936999999999E-7</v>
      </c>
      <c r="AR1457" s="328">
        <v>5.2557138999999996E-10</v>
      </c>
      <c r="AS1457" s="328">
        <v>1.4359361E-14</v>
      </c>
      <c r="AT1457" s="329">
        <v>0</v>
      </c>
      <c r="AU1457" s="329">
        <v>0</v>
      </c>
      <c r="AV1457" s="328">
        <v>3.9494063999999999E-10</v>
      </c>
      <c r="AW1457" s="328">
        <v>1.0051904E-7</v>
      </c>
      <c r="AX1457" s="328">
        <v>5.5986089999999997E-11</v>
      </c>
      <c r="AY1457" s="328">
        <v>9.1220276999999995E-11</v>
      </c>
      <c r="AZ1457" s="329">
        <v>0</v>
      </c>
      <c r="BA1457" s="329">
        <v>0</v>
      </c>
      <c r="BB1457" s="329">
        <v>0</v>
      </c>
      <c r="BC1457" s="329">
        <v>0</v>
      </c>
      <c r="BD1457" s="329">
        <v>0</v>
      </c>
      <c r="BE1457" s="329">
        <v>0</v>
      </c>
      <c r="BF1457" s="329">
        <v>0</v>
      </c>
      <c r="BG1457" s="329">
        <v>0</v>
      </c>
      <c r="BH1457" s="329">
        <v>0</v>
      </c>
      <c r="BI1457" s="329">
        <v>1.6568421E-2</v>
      </c>
      <c r="BJ1457" s="329">
        <v>0</v>
      </c>
      <c r="BK1457" s="329">
        <v>0</v>
      </c>
      <c r="BL1457" s="329">
        <v>0</v>
      </c>
      <c r="BM1457" s="41"/>
      <c r="BN1457" s="122">
        <v>1.1474790999999999E-5</v>
      </c>
      <c r="BO1457" s="122">
        <v>7.5892542000000004E-7</v>
      </c>
      <c r="BP1457" s="122">
        <v>5.2336873999999996E-6</v>
      </c>
      <c r="BQ1457" s="111">
        <v>0</v>
      </c>
      <c r="BR1457" s="122">
        <v>1.6101482999999999E-6</v>
      </c>
      <c r="BS1457" s="122">
        <v>2.5567722E-7</v>
      </c>
      <c r="BT1457" s="111">
        <v>0</v>
      </c>
      <c r="BU1457" s="122">
        <v>3.8806298999999999E-7</v>
      </c>
      <c r="BV1457" s="111">
        <v>0</v>
      </c>
      <c r="BW1457" s="111">
        <v>0</v>
      </c>
      <c r="BX1457" s="111">
        <v>0</v>
      </c>
      <c r="BY1457" s="111">
        <v>0</v>
      </c>
      <c r="BZ1457" s="111">
        <v>0</v>
      </c>
      <c r="CA1457" s="122">
        <v>5.3372918000000005E-7</v>
      </c>
      <c r="CB1457" s="122">
        <v>2.6945603E-6</v>
      </c>
      <c r="CC1457" s="111">
        <v>0</v>
      </c>
      <c r="CD1457" s="111">
        <v>0</v>
      </c>
      <c r="CE1457" s="154"/>
      <c r="CF1457" s="173"/>
      <c r="CG1457" s="170" t="s">
        <v>8546</v>
      </c>
      <c r="CK1457" s="100"/>
      <c r="CL1457" s="41"/>
      <c r="CM1457" s="41"/>
      <c r="CN1457" s="41"/>
      <c r="CO1457" s="41"/>
      <c r="CP1457" s="41"/>
      <c r="CQ1457" s="41"/>
      <c r="CR1457" s="41"/>
      <c r="CS1457" s="41"/>
      <c r="CT1457" s="41"/>
      <c r="CU1457" s="41"/>
      <c r="CV1457" s="41"/>
      <c r="CW1457" s="41"/>
    </row>
    <row r="1458" spans="1:101" ht="14.5" customHeight="1">
      <c r="A1458" s="41" t="s">
        <v>8989</v>
      </c>
      <c r="B1458" s="119" t="s">
        <v>8946</v>
      </c>
      <c r="C1458" s="120" t="str">
        <f t="shared" si="570"/>
        <v>B.044.01.278</v>
      </c>
      <c r="D1458" s="135" t="s">
        <v>8944</v>
      </c>
      <c r="E1458" s="119" t="s">
        <v>8526</v>
      </c>
      <c r="F1458" s="118" t="str">
        <f t="shared" si="571"/>
        <v>Electricity Turks and Caicos Islands production</v>
      </c>
      <c r="G1458" s="118">
        <f t="shared" si="572"/>
        <v>4.0922396399999998E-2</v>
      </c>
      <c r="H1458" s="118">
        <f t="shared" si="573"/>
        <v>2.8650435999999996E-3</v>
      </c>
      <c r="I1458" s="118">
        <f t="shared" si="574"/>
        <v>8.6645457999999995E-3</v>
      </c>
      <c r="J1458" s="326">
        <f t="shared" si="575"/>
        <v>0</v>
      </c>
      <c r="K1458" s="118">
        <v>2.9392807E-2</v>
      </c>
      <c r="L1458" s="118">
        <v>6.8177300999999997E-3</v>
      </c>
      <c r="M1458" s="118">
        <v>1.8468156999999999E-3</v>
      </c>
      <c r="N1458" s="118">
        <v>1.5515794999999999E-3</v>
      </c>
      <c r="O1458" s="118">
        <v>1.3134640999999999E-3</v>
      </c>
      <c r="P1458" s="118">
        <v>0</v>
      </c>
      <c r="Q1458" s="118">
        <v>0</v>
      </c>
      <c r="R1458" s="118">
        <v>0</v>
      </c>
      <c r="S1458" s="118">
        <v>0</v>
      </c>
      <c r="T1458" s="118">
        <v>0</v>
      </c>
      <c r="U1458" s="118">
        <v>0</v>
      </c>
      <c r="V1458" s="118">
        <v>0</v>
      </c>
      <c r="W1458" s="118">
        <v>0</v>
      </c>
      <c r="X1458" s="118">
        <v>0</v>
      </c>
      <c r="Y1458" s="41"/>
      <c r="Z1458" s="327">
        <f t="shared" si="576"/>
        <v>0.22099854887218043</v>
      </c>
      <c r="AA1458" s="41"/>
      <c r="AB1458" s="111">
        <v>3.0994152000000001</v>
      </c>
      <c r="AC1458" s="111">
        <v>3.0994152000000001</v>
      </c>
      <c r="AD1458" s="111">
        <v>0</v>
      </c>
      <c r="AE1458" s="111">
        <v>0</v>
      </c>
      <c r="AF1458" s="111">
        <v>0</v>
      </c>
      <c r="AG1458" s="111">
        <v>0</v>
      </c>
      <c r="AH1458" s="111">
        <v>0</v>
      </c>
      <c r="AI1458" s="41"/>
      <c r="AJ1458" s="114">
        <v>6.5547851999999997E-3</v>
      </c>
      <c r="AK1458" s="114">
        <v>6.1262399000000002E-3</v>
      </c>
      <c r="AL1458" s="114">
        <v>2.2039967000000001E-4</v>
      </c>
      <c r="AM1458" s="114">
        <v>2.0814561E-4</v>
      </c>
      <c r="AN1458" s="113">
        <f t="shared" si="577"/>
        <v>3.6728056872000001E-7</v>
      </c>
      <c r="AO1458" s="112">
        <f t="shared" si="578"/>
        <v>8.1508754938899991E-10</v>
      </c>
      <c r="AP1458" s="112">
        <f t="shared" si="579"/>
        <v>2.9152047E-2</v>
      </c>
      <c r="AQ1458" s="328">
        <v>2.0508666E-7</v>
      </c>
      <c r="AR1458" s="328">
        <v>6.1879595000000003E-10</v>
      </c>
      <c r="AS1458" s="328">
        <v>1.6906389000000001E-14</v>
      </c>
      <c r="AT1458" s="329">
        <v>0</v>
      </c>
      <c r="AU1458" s="329">
        <v>0</v>
      </c>
      <c r="AV1458" s="328">
        <v>2.3070872000000001E-10</v>
      </c>
      <c r="AW1458" s="328">
        <v>1.6196319999999999E-7</v>
      </c>
      <c r="AX1458" s="328">
        <v>3.2704862999999997E-11</v>
      </c>
      <c r="AY1458" s="328">
        <v>1.6356983E-10</v>
      </c>
      <c r="AZ1458" s="329">
        <v>0</v>
      </c>
      <c r="BA1458" s="329">
        <v>0</v>
      </c>
      <c r="BB1458" s="329">
        <v>0</v>
      </c>
      <c r="BC1458" s="329">
        <v>0</v>
      </c>
      <c r="BD1458" s="329">
        <v>0</v>
      </c>
      <c r="BE1458" s="329">
        <v>0</v>
      </c>
      <c r="BF1458" s="329">
        <v>0</v>
      </c>
      <c r="BG1458" s="329">
        <v>0</v>
      </c>
      <c r="BH1458" s="329">
        <v>0</v>
      </c>
      <c r="BI1458" s="329">
        <v>2.9152047E-2</v>
      </c>
      <c r="BJ1458" s="329">
        <v>0</v>
      </c>
      <c r="BK1458" s="329">
        <v>0</v>
      </c>
      <c r="BL1458" s="329">
        <v>0</v>
      </c>
      <c r="BM1458" s="41"/>
      <c r="BN1458" s="122">
        <v>1.3901083999999999E-5</v>
      </c>
      <c r="BO1458" s="122">
        <v>1.2036554999999999E-6</v>
      </c>
      <c r="BP1458" s="122">
        <v>6.1620259999999999E-6</v>
      </c>
      <c r="BQ1458" s="111">
        <v>0</v>
      </c>
      <c r="BR1458" s="122">
        <v>2.0557718000000001E-6</v>
      </c>
      <c r="BS1458" s="122">
        <v>1.4935652999999999E-7</v>
      </c>
      <c r="BT1458" s="111">
        <v>0</v>
      </c>
      <c r="BU1458" s="122">
        <v>2.2669108E-7</v>
      </c>
      <c r="BV1458" s="111">
        <v>0</v>
      </c>
      <c r="BW1458" s="111">
        <v>0</v>
      </c>
      <c r="BX1458" s="111">
        <v>0</v>
      </c>
      <c r="BY1458" s="111">
        <v>0</v>
      </c>
      <c r="BZ1458" s="111">
        <v>0</v>
      </c>
      <c r="CA1458" s="122">
        <v>3.6113836E-7</v>
      </c>
      <c r="CB1458" s="122">
        <v>3.7424447999999998E-6</v>
      </c>
      <c r="CC1458" s="111">
        <v>0</v>
      </c>
      <c r="CD1458" s="111">
        <v>0</v>
      </c>
      <c r="CE1458" s="154"/>
      <c r="CF1458" s="173"/>
      <c r="CG1458" s="170" t="s">
        <v>8546</v>
      </c>
      <c r="CK1458" s="100"/>
      <c r="CL1458" s="41"/>
      <c r="CM1458" s="41"/>
      <c r="CN1458" s="41"/>
      <c r="CO1458" s="41"/>
      <c r="CP1458" s="41"/>
      <c r="CQ1458" s="41"/>
      <c r="CR1458" s="41"/>
      <c r="CS1458" s="41"/>
      <c r="CT1458" s="41"/>
      <c r="CU1458" s="41"/>
      <c r="CV1458" s="41"/>
      <c r="CW1458" s="41"/>
    </row>
    <row r="1459" spans="1:101" ht="14.5" customHeight="1">
      <c r="A1459" s="41" t="s">
        <v>8986</v>
      </c>
      <c r="B1459" s="119" t="s">
        <v>8946</v>
      </c>
      <c r="C1459" s="120" t="str">
        <f t="shared" si="570"/>
        <v>B.044.01.279</v>
      </c>
      <c r="D1459" s="135" t="s">
        <v>8944</v>
      </c>
      <c r="E1459" s="119" t="s">
        <v>8526</v>
      </c>
      <c r="F1459" s="118" t="str">
        <f t="shared" si="571"/>
        <v>Electricity U.S. Pacific Islands production (no data)</v>
      </c>
      <c r="G1459" s="118">
        <f t="shared" si="572"/>
        <v>0</v>
      </c>
      <c r="H1459" s="118">
        <f t="shared" si="573"/>
        <v>0</v>
      </c>
      <c r="I1459" s="118">
        <f t="shared" si="574"/>
        <v>0</v>
      </c>
      <c r="J1459" s="326">
        <f t="shared" si="575"/>
        <v>0</v>
      </c>
      <c r="K1459" s="118">
        <v>0</v>
      </c>
      <c r="L1459" s="118">
        <v>0</v>
      </c>
      <c r="M1459" s="118">
        <v>0</v>
      </c>
      <c r="N1459" s="118">
        <v>0</v>
      </c>
      <c r="O1459" s="118">
        <v>0</v>
      </c>
      <c r="P1459" s="118">
        <v>0</v>
      </c>
      <c r="Q1459" s="118">
        <v>0</v>
      </c>
      <c r="R1459" s="118">
        <v>0</v>
      </c>
      <c r="S1459" s="118">
        <v>0</v>
      </c>
      <c r="T1459" s="118">
        <v>0</v>
      </c>
      <c r="U1459" s="118">
        <v>0</v>
      </c>
      <c r="V1459" s="118">
        <v>0</v>
      </c>
      <c r="W1459" s="118">
        <v>0</v>
      </c>
      <c r="X1459" s="118">
        <v>0</v>
      </c>
      <c r="Y1459" s="41"/>
      <c r="Z1459" s="327">
        <f t="shared" si="576"/>
        <v>0</v>
      </c>
      <c r="AA1459" s="41"/>
      <c r="AB1459" s="111">
        <v>0</v>
      </c>
      <c r="AC1459" s="111">
        <v>0</v>
      </c>
      <c r="AD1459" s="111">
        <v>0</v>
      </c>
      <c r="AE1459" s="111">
        <v>0</v>
      </c>
      <c r="AF1459" s="111">
        <v>0</v>
      </c>
      <c r="AG1459" s="111">
        <v>0</v>
      </c>
      <c r="AH1459" s="111">
        <v>0</v>
      </c>
      <c r="AI1459" s="41"/>
      <c r="AJ1459" s="114">
        <v>0</v>
      </c>
      <c r="AK1459" s="114">
        <v>0</v>
      </c>
      <c r="AL1459" s="114">
        <v>0</v>
      </c>
      <c r="AM1459" s="114">
        <v>0</v>
      </c>
      <c r="AN1459" s="113">
        <f t="shared" si="577"/>
        <v>0</v>
      </c>
      <c r="AO1459" s="112">
        <f t="shared" si="578"/>
        <v>0</v>
      </c>
      <c r="AP1459" s="112">
        <f t="shared" si="579"/>
        <v>0</v>
      </c>
      <c r="AQ1459" s="329">
        <v>0</v>
      </c>
      <c r="AR1459" s="329">
        <v>0</v>
      </c>
      <c r="AS1459" s="329">
        <v>0</v>
      </c>
      <c r="AT1459" s="329">
        <v>0</v>
      </c>
      <c r="AU1459" s="329">
        <v>0</v>
      </c>
      <c r="AV1459" s="329">
        <v>0</v>
      </c>
      <c r="AW1459" s="329">
        <v>0</v>
      </c>
      <c r="AX1459" s="329">
        <v>0</v>
      </c>
      <c r="AY1459" s="329">
        <v>0</v>
      </c>
      <c r="AZ1459" s="329">
        <v>0</v>
      </c>
      <c r="BA1459" s="329">
        <v>0</v>
      </c>
      <c r="BB1459" s="329">
        <v>0</v>
      </c>
      <c r="BC1459" s="329">
        <v>0</v>
      </c>
      <c r="BD1459" s="329">
        <v>0</v>
      </c>
      <c r="BE1459" s="329">
        <v>0</v>
      </c>
      <c r="BF1459" s="329">
        <v>0</v>
      </c>
      <c r="BG1459" s="329">
        <v>0</v>
      </c>
      <c r="BH1459" s="329">
        <v>0</v>
      </c>
      <c r="BI1459" s="329">
        <v>0</v>
      </c>
      <c r="BJ1459" s="329">
        <v>0</v>
      </c>
      <c r="BK1459" s="329">
        <v>0</v>
      </c>
      <c r="BL1459" s="329">
        <v>0</v>
      </c>
      <c r="BM1459" s="41"/>
      <c r="BN1459" s="111">
        <v>0</v>
      </c>
      <c r="BO1459" s="111">
        <v>0</v>
      </c>
      <c r="BP1459" s="111">
        <v>0</v>
      </c>
      <c r="BQ1459" s="111">
        <v>0</v>
      </c>
      <c r="BR1459" s="111">
        <v>0</v>
      </c>
      <c r="BS1459" s="111">
        <v>0</v>
      </c>
      <c r="BT1459" s="111">
        <v>0</v>
      </c>
      <c r="BU1459" s="111">
        <v>0</v>
      </c>
      <c r="BV1459" s="111">
        <v>0</v>
      </c>
      <c r="BW1459" s="111">
        <v>0</v>
      </c>
      <c r="BX1459" s="111">
        <v>0</v>
      </c>
      <c r="BY1459" s="111">
        <v>0</v>
      </c>
      <c r="BZ1459" s="111">
        <v>0</v>
      </c>
      <c r="CA1459" s="111">
        <v>0</v>
      </c>
      <c r="CB1459" s="111">
        <v>0</v>
      </c>
      <c r="CC1459" s="111">
        <v>0</v>
      </c>
      <c r="CD1459" s="111">
        <v>0</v>
      </c>
      <c r="CE1459" s="154"/>
      <c r="CF1459" s="173"/>
      <c r="CG1459" s="170" t="s">
        <v>8546</v>
      </c>
      <c r="CK1459" s="100"/>
      <c r="CL1459" s="41"/>
      <c r="CM1459" s="41"/>
      <c r="CN1459" s="41"/>
      <c r="CO1459" s="41"/>
      <c r="CP1459" s="41"/>
      <c r="CQ1459" s="41"/>
      <c r="CR1459" s="41"/>
      <c r="CS1459" s="41"/>
      <c r="CT1459" s="41"/>
      <c r="CU1459" s="41"/>
      <c r="CV1459" s="41"/>
      <c r="CW1459" s="41"/>
    </row>
    <row r="1460" spans="1:101" ht="14.5" customHeight="1">
      <c r="A1460" s="41" t="s">
        <v>8983</v>
      </c>
      <c r="B1460" s="119" t="s">
        <v>8946</v>
      </c>
      <c r="C1460" s="120" t="str">
        <f t="shared" si="570"/>
        <v>B.044.01.280</v>
      </c>
      <c r="D1460" s="135" t="s">
        <v>8944</v>
      </c>
      <c r="E1460" s="119" t="s">
        <v>8526</v>
      </c>
      <c r="F1460" s="118" t="str">
        <f t="shared" si="571"/>
        <v>Electricity Uganda production</v>
      </c>
      <c r="G1460" s="118">
        <f t="shared" si="572"/>
        <v>1.889616804E-3</v>
      </c>
      <c r="H1460" s="118">
        <f t="shared" si="573"/>
        <v>1.31711384E-4</v>
      </c>
      <c r="I1460" s="118">
        <f t="shared" si="574"/>
        <v>3.3396913000000001E-4</v>
      </c>
      <c r="J1460" s="326">
        <f t="shared" si="575"/>
        <v>2.2565639000000001E-4</v>
      </c>
      <c r="K1460" s="118">
        <v>1.1982799000000001E-3</v>
      </c>
      <c r="L1460" s="118">
        <v>2.3061349E-4</v>
      </c>
      <c r="M1460" s="118">
        <v>1.0335564000000001E-4</v>
      </c>
      <c r="N1460" s="330">
        <v>8.6832975000000005E-5</v>
      </c>
      <c r="O1460" s="330">
        <v>4.4878408999999998E-5</v>
      </c>
      <c r="P1460" s="118">
        <v>0</v>
      </c>
      <c r="Q1460" s="118">
        <v>0</v>
      </c>
      <c r="R1460" s="118">
        <v>0</v>
      </c>
      <c r="S1460" s="118">
        <v>2.2565639000000001E-4</v>
      </c>
      <c r="T1460" s="118">
        <v>0</v>
      </c>
      <c r="U1460" s="118">
        <v>0</v>
      </c>
      <c r="V1460" s="118">
        <v>0</v>
      </c>
      <c r="W1460" s="118">
        <v>0</v>
      </c>
      <c r="X1460" s="118">
        <v>0</v>
      </c>
      <c r="Y1460" s="41"/>
      <c r="Z1460" s="327">
        <f t="shared" si="576"/>
        <v>9.0096233082706777E-3</v>
      </c>
      <c r="AA1460" s="41"/>
      <c r="AB1460" s="111">
        <v>1.1131047000000001</v>
      </c>
      <c r="AC1460" s="111">
        <v>9.1573632000000002E-2</v>
      </c>
      <c r="AD1460" s="111">
        <v>0</v>
      </c>
      <c r="AE1460" s="111">
        <v>0</v>
      </c>
      <c r="AF1460" s="111">
        <v>2.8708134E-2</v>
      </c>
      <c r="AG1460" s="111">
        <v>3.5885168000000002E-2</v>
      </c>
      <c r="AH1460" s="111">
        <v>0.95693779000000001</v>
      </c>
      <c r="AI1460" s="41"/>
      <c r="AJ1460" s="114">
        <v>2.5276380999999999E-4</v>
      </c>
      <c r="AK1460" s="114">
        <v>2.3765318000000001E-4</v>
      </c>
      <c r="AL1460" s="121">
        <v>8.9283455E-6</v>
      </c>
      <c r="AM1460" s="121">
        <v>6.1822762000000001E-6</v>
      </c>
      <c r="AN1460" s="113">
        <f t="shared" si="577"/>
        <v>1.4247792839000001E-8</v>
      </c>
      <c r="AO1460" s="112">
        <f t="shared" si="578"/>
        <v>3.3019028736189996E-11</v>
      </c>
      <c r="AP1460" s="112">
        <f t="shared" si="579"/>
        <v>8.6586502259999995E-4</v>
      </c>
      <c r="AQ1460" s="328">
        <v>8.3609305000000006E-9</v>
      </c>
      <c r="AR1460" s="328">
        <v>2.5226945E-11</v>
      </c>
      <c r="AS1460" s="328">
        <v>6.8923619000000003E-16</v>
      </c>
      <c r="AT1460" s="329">
        <v>0</v>
      </c>
      <c r="AU1460" s="329">
        <v>0</v>
      </c>
      <c r="AV1460" s="328">
        <v>1.2911439000000001E-11</v>
      </c>
      <c r="AW1460" s="328">
        <v>5.8739509000000003E-9</v>
      </c>
      <c r="AX1460" s="328">
        <v>1.8303029E-12</v>
      </c>
      <c r="AY1460" s="328">
        <v>5.9610915999999997E-12</v>
      </c>
      <c r="AZ1460" s="329">
        <v>0</v>
      </c>
      <c r="BA1460" s="329">
        <v>0</v>
      </c>
      <c r="BB1460" s="329">
        <v>0</v>
      </c>
      <c r="BC1460" s="329">
        <v>0</v>
      </c>
      <c r="BD1460" s="329">
        <v>0</v>
      </c>
      <c r="BE1460" s="329">
        <v>0</v>
      </c>
      <c r="BF1460" s="329">
        <v>0</v>
      </c>
      <c r="BG1460" s="329">
        <v>0</v>
      </c>
      <c r="BH1460" s="328">
        <v>4.5545325999999999E-6</v>
      </c>
      <c r="BI1460" s="329">
        <v>8.6131049E-4</v>
      </c>
      <c r="BJ1460" s="329">
        <v>0</v>
      </c>
      <c r="BK1460" s="329">
        <v>0</v>
      </c>
      <c r="BL1460" s="329">
        <v>0</v>
      </c>
      <c r="BM1460" s="41"/>
      <c r="BN1460" s="122">
        <v>6.2708451999999996E-7</v>
      </c>
      <c r="BO1460" s="122">
        <v>4.5348366000000001E-8</v>
      </c>
      <c r="BP1460" s="122">
        <v>2.5121221000000001E-7</v>
      </c>
      <c r="BQ1460" s="111">
        <v>0</v>
      </c>
      <c r="BR1460" s="122">
        <v>7.1291692999999999E-8</v>
      </c>
      <c r="BS1460" s="122">
        <v>8.3586254000000003E-9</v>
      </c>
      <c r="BT1460" s="111">
        <v>0</v>
      </c>
      <c r="BU1460" s="122">
        <v>1.2686595E-8</v>
      </c>
      <c r="BV1460" s="111">
        <v>0</v>
      </c>
      <c r="BW1460" s="111">
        <v>0</v>
      </c>
      <c r="BX1460" s="111">
        <v>0</v>
      </c>
      <c r="BY1460" s="111">
        <v>0</v>
      </c>
      <c r="BZ1460" s="111">
        <v>0</v>
      </c>
      <c r="CA1460" s="122">
        <v>1.8781882000000001E-8</v>
      </c>
      <c r="CB1460" s="122">
        <v>1.1057223000000001E-7</v>
      </c>
      <c r="CC1460" s="122">
        <v>1.0883291999999999E-7</v>
      </c>
      <c r="CD1460" s="111">
        <v>0</v>
      </c>
      <c r="CF1460" s="173"/>
      <c r="CG1460" s="170" t="s">
        <v>8546</v>
      </c>
      <c r="CK1460" s="100"/>
      <c r="CL1460" s="41"/>
      <c r="CM1460" s="41"/>
      <c r="CN1460" s="41"/>
      <c r="CO1460" s="41"/>
      <c r="CP1460" s="41"/>
      <c r="CQ1460" s="41"/>
      <c r="CR1460" s="41"/>
      <c r="CS1460" s="41"/>
      <c r="CT1460" s="41"/>
      <c r="CU1460" s="41"/>
      <c r="CV1460" s="41"/>
      <c r="CW1460" s="41"/>
    </row>
    <row r="1461" spans="1:101" ht="14.5" customHeight="1">
      <c r="A1461" s="41" t="s">
        <v>8980</v>
      </c>
      <c r="B1461" s="119" t="s">
        <v>8946</v>
      </c>
      <c r="C1461" s="120" t="str">
        <f t="shared" si="570"/>
        <v>B.044.01.281</v>
      </c>
      <c r="D1461" s="135" t="s">
        <v>8944</v>
      </c>
      <c r="E1461" s="119" t="s">
        <v>8526</v>
      </c>
      <c r="F1461" s="118" t="str">
        <f t="shared" si="571"/>
        <v>Electricity Ukraine production</v>
      </c>
      <c r="G1461" s="118">
        <f t="shared" si="572"/>
        <v>2.6040926823999999E-2</v>
      </c>
      <c r="H1461" s="118">
        <f t="shared" si="573"/>
        <v>1.0103328099999999E-3</v>
      </c>
      <c r="I1461" s="118">
        <f t="shared" si="574"/>
        <v>1.8078068699999999E-3</v>
      </c>
      <c r="J1461" s="326">
        <f t="shared" si="575"/>
        <v>1.3877598944000001E-2</v>
      </c>
      <c r="K1461" s="118">
        <v>9.3451882E-3</v>
      </c>
      <c r="L1461" s="118">
        <v>1.0536059999999999E-3</v>
      </c>
      <c r="M1461" s="118">
        <v>7.5420087E-4</v>
      </c>
      <c r="N1461" s="118">
        <v>6.3363259999999995E-4</v>
      </c>
      <c r="O1461" s="118">
        <v>3.7670021000000002E-4</v>
      </c>
      <c r="P1461" s="118">
        <v>0</v>
      </c>
      <c r="Q1461" s="118">
        <v>0</v>
      </c>
      <c r="R1461" s="118">
        <v>0</v>
      </c>
      <c r="S1461" s="330">
        <v>8.6574943999999997E-5</v>
      </c>
      <c r="T1461" s="118">
        <v>0</v>
      </c>
      <c r="U1461" s="118">
        <v>1.3791024000000001E-2</v>
      </c>
      <c r="V1461" s="118">
        <v>0</v>
      </c>
      <c r="W1461" s="118">
        <v>0</v>
      </c>
      <c r="X1461" s="118">
        <v>0</v>
      </c>
      <c r="Y1461" s="41"/>
      <c r="Z1461" s="327">
        <f t="shared" si="576"/>
        <v>7.0264572932330821E-2</v>
      </c>
      <c r="AA1461" s="41"/>
      <c r="AB1461" s="111">
        <v>2.8116051</v>
      </c>
      <c r="AC1461" s="111">
        <v>0.76825617000000002</v>
      </c>
      <c r="AD1461" s="111">
        <v>1.8694776</v>
      </c>
      <c r="AE1461" s="111">
        <v>0</v>
      </c>
      <c r="AF1461" s="111">
        <v>7.1466853000000004E-3</v>
      </c>
      <c r="AG1461" s="111">
        <v>6.7611407999999998E-2</v>
      </c>
      <c r="AH1461" s="111">
        <v>9.9113242000000004E-2</v>
      </c>
      <c r="AI1461" s="41"/>
      <c r="AJ1461" s="114">
        <v>1.7070163000000001E-3</v>
      </c>
      <c r="AK1461" s="114">
        <v>1.6264280000000001E-3</v>
      </c>
      <c r="AL1461" s="121">
        <v>6.4974520999999997E-5</v>
      </c>
      <c r="AM1461" s="121">
        <v>1.5613783E-5</v>
      </c>
      <c r="AN1461" s="113">
        <f t="shared" si="577"/>
        <v>9.7507671611999992E-8</v>
      </c>
      <c r="AO1461" s="112">
        <f t="shared" si="578"/>
        <v>2.402903832398E-10</v>
      </c>
      <c r="AP1461" s="112">
        <f t="shared" si="579"/>
        <v>2.1868043841999996E-3</v>
      </c>
      <c r="AQ1461" s="328">
        <v>6.5205522999999999E-8</v>
      </c>
      <c r="AR1461" s="328">
        <v>1.9674080000000001E-10</v>
      </c>
      <c r="AS1461" s="328">
        <v>5.3752398000000002E-15</v>
      </c>
      <c r="AT1461" s="329">
        <v>0</v>
      </c>
      <c r="AU1461" s="329">
        <v>0</v>
      </c>
      <c r="AV1461" s="328">
        <v>9.4216611999999995E-11</v>
      </c>
      <c r="AW1461" s="328">
        <v>3.2207931999999998E-8</v>
      </c>
      <c r="AX1461" s="328">
        <v>1.3355981E-11</v>
      </c>
      <c r="AY1461" s="328">
        <v>3.0188226999999999E-11</v>
      </c>
      <c r="AZ1461" s="329">
        <v>0</v>
      </c>
      <c r="BA1461" s="329">
        <v>0</v>
      </c>
      <c r="BB1461" s="329">
        <v>0</v>
      </c>
      <c r="BC1461" s="329">
        <v>0</v>
      </c>
      <c r="BD1461" s="329">
        <v>0</v>
      </c>
      <c r="BE1461" s="329">
        <v>0</v>
      </c>
      <c r="BF1461" s="329">
        <v>0</v>
      </c>
      <c r="BG1461" s="329">
        <v>0</v>
      </c>
      <c r="BH1461" s="328">
        <v>1.7473842000000001E-6</v>
      </c>
      <c r="BI1461" s="329">
        <v>2.1850569999999998E-3</v>
      </c>
      <c r="BJ1461" s="329">
        <v>0</v>
      </c>
      <c r="BK1461" s="329">
        <v>0</v>
      </c>
      <c r="BL1461" s="329">
        <v>0</v>
      </c>
      <c r="BM1461" s="41"/>
      <c r="BN1461" s="122">
        <v>6.3358071000000003E-6</v>
      </c>
      <c r="BO1461" s="122">
        <v>2.3914544999999998E-7</v>
      </c>
      <c r="BP1461" s="122">
        <v>1.9591627E-6</v>
      </c>
      <c r="BQ1461" s="111">
        <v>0</v>
      </c>
      <c r="BR1461" s="122">
        <v>4.8868548000000003E-7</v>
      </c>
      <c r="BS1461" s="122">
        <v>6.0994080999999999E-8</v>
      </c>
      <c r="BT1461" s="111">
        <v>0</v>
      </c>
      <c r="BU1461" s="122">
        <v>9.2575889000000002E-8</v>
      </c>
      <c r="BV1461" s="111">
        <v>0</v>
      </c>
      <c r="BW1461" s="111">
        <v>0</v>
      </c>
      <c r="BX1461" s="111">
        <v>0</v>
      </c>
      <c r="BY1461" s="111">
        <v>0</v>
      </c>
      <c r="BZ1461" s="111">
        <v>0</v>
      </c>
      <c r="CA1461" s="122">
        <v>1.3109712000000001E-7</v>
      </c>
      <c r="CB1461" s="122">
        <v>3.3223917000000001E-6</v>
      </c>
      <c r="CC1461" s="122">
        <v>4.1754652999999998E-8</v>
      </c>
      <c r="CD1461" s="111">
        <v>0</v>
      </c>
      <c r="CE1461" s="154"/>
      <c r="CF1461" s="173"/>
      <c r="CG1461" s="170" t="s">
        <v>8546</v>
      </c>
      <c r="CK1461" s="100"/>
      <c r="CL1461" s="41"/>
      <c r="CM1461" s="41"/>
      <c r="CN1461" s="41"/>
      <c r="CO1461" s="41"/>
      <c r="CP1461" s="41"/>
      <c r="CQ1461" s="41"/>
      <c r="CR1461" s="41"/>
      <c r="CS1461" s="41"/>
      <c r="CT1461" s="41"/>
      <c r="CU1461" s="41"/>
      <c r="CV1461" s="41"/>
      <c r="CW1461" s="41"/>
    </row>
    <row r="1462" spans="1:101" ht="14.5" customHeight="1">
      <c r="A1462" s="41" t="s">
        <v>8977</v>
      </c>
      <c r="B1462" s="119" t="s">
        <v>8946</v>
      </c>
      <c r="C1462" s="120" t="str">
        <f t="shared" si="570"/>
        <v>B.044.01.282</v>
      </c>
      <c r="D1462" s="135" t="s">
        <v>8944</v>
      </c>
      <c r="E1462" s="119" t="s">
        <v>8526</v>
      </c>
      <c r="F1462" s="118" t="str">
        <f t="shared" si="571"/>
        <v>Electricity United Arab Emirates production</v>
      </c>
      <c r="G1462" s="118">
        <f t="shared" si="572"/>
        <v>3.2198272505E-2</v>
      </c>
      <c r="H1462" s="118">
        <f t="shared" si="573"/>
        <v>3.2867766000000001E-3</v>
      </c>
      <c r="I1462" s="118">
        <f t="shared" si="574"/>
        <v>4.9745320999999999E-3</v>
      </c>
      <c r="J1462" s="326">
        <f t="shared" si="575"/>
        <v>3.1401898050000001E-3</v>
      </c>
      <c r="K1462" s="118">
        <v>2.0796774000000001E-2</v>
      </c>
      <c r="L1462" s="118">
        <v>2.3527756999999999E-3</v>
      </c>
      <c r="M1462" s="118">
        <v>2.6217564E-3</v>
      </c>
      <c r="N1462" s="118">
        <v>2.2026364000000001E-3</v>
      </c>
      <c r="O1462" s="118">
        <v>1.0841402E-3</v>
      </c>
      <c r="P1462" s="118">
        <v>0</v>
      </c>
      <c r="Q1462" s="118">
        <v>0</v>
      </c>
      <c r="R1462" s="118">
        <v>0</v>
      </c>
      <c r="S1462" s="330">
        <v>5.3966204999999999E-5</v>
      </c>
      <c r="T1462" s="118">
        <v>0</v>
      </c>
      <c r="U1462" s="118">
        <v>3.0862236000000001E-3</v>
      </c>
      <c r="V1462" s="118">
        <v>0</v>
      </c>
      <c r="W1462" s="118">
        <v>0</v>
      </c>
      <c r="X1462" s="118">
        <v>0</v>
      </c>
      <c r="Y1462" s="41"/>
      <c r="Z1462" s="327">
        <f t="shared" si="576"/>
        <v>0.15636672180451128</v>
      </c>
      <c r="AA1462" s="41"/>
      <c r="AB1462" s="111">
        <v>2.3937651999999998</v>
      </c>
      <c r="AC1462" s="111">
        <v>1.9280866999999999</v>
      </c>
      <c r="AD1462" s="111">
        <v>0.41836094000000001</v>
      </c>
      <c r="AE1462" s="111">
        <v>0</v>
      </c>
      <c r="AF1462" s="111">
        <v>0</v>
      </c>
      <c r="AG1462" s="111">
        <v>4.7317568999999997E-2</v>
      </c>
      <c r="AH1462" s="111">
        <v>0</v>
      </c>
      <c r="AI1462" s="41"/>
      <c r="AJ1462" s="114">
        <v>4.0871068999999999E-3</v>
      </c>
      <c r="AK1462" s="114">
        <v>3.8376627000000002E-3</v>
      </c>
      <c r="AL1462" s="114">
        <v>1.5182952000000001E-4</v>
      </c>
      <c r="AM1462" s="121">
        <v>9.7614696000000001E-5</v>
      </c>
      <c r="AN1462" s="113">
        <f t="shared" si="577"/>
        <v>2.3007570520000001E-7</v>
      </c>
      <c r="AO1462" s="112">
        <f t="shared" si="578"/>
        <v>5.6149971105399997E-10</v>
      </c>
      <c r="AP1462" s="112">
        <f t="shared" si="579"/>
        <v>1.3671526226100001E-2</v>
      </c>
      <c r="AQ1462" s="328">
        <v>1.4510832E-7</v>
      </c>
      <c r="AR1462" s="328">
        <v>4.3782681999999998E-10</v>
      </c>
      <c r="AS1462" s="328">
        <v>1.1962054E-14</v>
      </c>
      <c r="AT1462" s="329">
        <v>0</v>
      </c>
      <c r="AU1462" s="329">
        <v>0</v>
      </c>
      <c r="AV1462" s="328">
        <v>3.275162E-10</v>
      </c>
      <c r="AW1462" s="328">
        <v>8.4639868999999997E-8</v>
      </c>
      <c r="AX1462" s="328">
        <v>4.6428121000000002E-11</v>
      </c>
      <c r="AY1462" s="328">
        <v>7.7232807999999994E-11</v>
      </c>
      <c r="AZ1462" s="329">
        <v>0</v>
      </c>
      <c r="BA1462" s="329">
        <v>0</v>
      </c>
      <c r="BB1462" s="329">
        <v>0</v>
      </c>
      <c r="BC1462" s="329">
        <v>0</v>
      </c>
      <c r="BD1462" s="329">
        <v>0</v>
      </c>
      <c r="BE1462" s="329">
        <v>0</v>
      </c>
      <c r="BF1462" s="329">
        <v>0</v>
      </c>
      <c r="BG1462" s="329">
        <v>0</v>
      </c>
      <c r="BH1462" s="328">
        <v>1.0892260999999999E-6</v>
      </c>
      <c r="BI1462" s="329">
        <v>1.3670437000000001E-2</v>
      </c>
      <c r="BJ1462" s="329">
        <v>0</v>
      </c>
      <c r="BK1462" s="329">
        <v>0</v>
      </c>
      <c r="BL1462" s="329">
        <v>0</v>
      </c>
      <c r="BM1462" s="41"/>
      <c r="BN1462" s="122">
        <v>1.0101818E-5</v>
      </c>
      <c r="BO1462" s="122">
        <v>6.4029361000000004E-7</v>
      </c>
      <c r="BP1462" s="122">
        <v>4.3599190999999998E-6</v>
      </c>
      <c r="BQ1462" s="111">
        <v>0</v>
      </c>
      <c r="BR1462" s="122">
        <v>1.3397134999999999E-6</v>
      </c>
      <c r="BS1462" s="122">
        <v>2.1202789E-7</v>
      </c>
      <c r="BT1462" s="111">
        <v>0</v>
      </c>
      <c r="BU1462" s="122">
        <v>3.2181270999999998E-7</v>
      </c>
      <c r="BV1462" s="111">
        <v>0</v>
      </c>
      <c r="BW1462" s="111">
        <v>0</v>
      </c>
      <c r="BX1462" s="111">
        <v>0</v>
      </c>
      <c r="BY1462" s="111">
        <v>0</v>
      </c>
      <c r="BZ1462" s="111">
        <v>0</v>
      </c>
      <c r="CA1462" s="122">
        <v>4.4332034999999997E-7</v>
      </c>
      <c r="CB1462" s="122">
        <v>2.7587034999999999E-6</v>
      </c>
      <c r="CC1462" s="122">
        <v>2.6027624999999999E-8</v>
      </c>
      <c r="CD1462" s="111">
        <v>0</v>
      </c>
      <c r="CE1462" s="154"/>
      <c r="CF1462" s="173"/>
      <c r="CG1462" s="170" t="s">
        <v>8546</v>
      </c>
      <c r="CK1462" s="100"/>
      <c r="CL1462" s="41"/>
      <c r="CM1462" s="41"/>
      <c r="CN1462" s="41"/>
      <c r="CO1462" s="41"/>
      <c r="CP1462" s="41"/>
      <c r="CQ1462" s="41"/>
      <c r="CR1462" s="41"/>
      <c r="CS1462" s="41"/>
      <c r="CT1462" s="41"/>
      <c r="CU1462" s="41"/>
      <c r="CV1462" s="41"/>
      <c r="CW1462" s="41"/>
    </row>
    <row r="1463" spans="1:101" ht="14.5" customHeight="1">
      <c r="A1463" s="41" t="s">
        <v>8974</v>
      </c>
      <c r="B1463" s="119" t="s">
        <v>8946</v>
      </c>
      <c r="C1463" s="120" t="str">
        <f t="shared" si="570"/>
        <v>B.044.01.283</v>
      </c>
      <c r="D1463" s="135" t="s">
        <v>8944</v>
      </c>
      <c r="E1463" s="119" t="s">
        <v>8526</v>
      </c>
      <c r="F1463" s="118" t="str">
        <f t="shared" si="571"/>
        <v>Electricity United States production</v>
      </c>
      <c r="G1463" s="118">
        <f t="shared" si="572"/>
        <v>2.7949854731E-2</v>
      </c>
      <c r="H1463" s="118">
        <f t="shared" si="573"/>
        <v>1.2001160310000001E-3</v>
      </c>
      <c r="I1463" s="118">
        <f t="shared" si="574"/>
        <v>2.9102570999999999E-3</v>
      </c>
      <c r="J1463" s="326">
        <f t="shared" si="575"/>
        <v>4.3660966000000001E-3</v>
      </c>
      <c r="K1463" s="118">
        <v>1.9473384999999999E-2</v>
      </c>
      <c r="L1463" s="118">
        <v>1.5988771999999999E-3</v>
      </c>
      <c r="M1463" s="118">
        <v>1.3113799E-3</v>
      </c>
      <c r="N1463" s="118">
        <v>1.1017397E-3</v>
      </c>
      <c r="O1463" s="330">
        <v>9.8376331E-5</v>
      </c>
      <c r="P1463" s="118">
        <v>0</v>
      </c>
      <c r="Q1463" s="118">
        <v>0</v>
      </c>
      <c r="R1463" s="118">
        <v>0</v>
      </c>
      <c r="S1463" s="118">
        <v>1.0088539999999999E-4</v>
      </c>
      <c r="T1463" s="118">
        <v>0</v>
      </c>
      <c r="U1463" s="118">
        <v>4.2652111999999997E-3</v>
      </c>
      <c r="V1463" s="118">
        <v>0</v>
      </c>
      <c r="W1463" s="118">
        <v>0</v>
      </c>
      <c r="X1463" s="118">
        <v>0</v>
      </c>
      <c r="Y1463" s="41"/>
      <c r="Z1463" s="327">
        <f t="shared" si="576"/>
        <v>0.14641642857142856</v>
      </c>
      <c r="AA1463" s="41"/>
      <c r="AB1463" s="111">
        <v>2.3805683000000002</v>
      </c>
      <c r="AC1463" s="111">
        <v>1.5700198000000001</v>
      </c>
      <c r="AD1463" s="111">
        <v>0.57818161999999995</v>
      </c>
      <c r="AE1463" s="111">
        <v>0</v>
      </c>
      <c r="AF1463" s="111">
        <v>1.3096406E-2</v>
      </c>
      <c r="AG1463" s="111">
        <v>0.15656402999999999</v>
      </c>
      <c r="AH1463" s="111">
        <v>6.2706455999999994E-2</v>
      </c>
      <c r="AI1463" s="41"/>
      <c r="AJ1463" s="114">
        <v>3.1728287000000002E-3</v>
      </c>
      <c r="AK1463" s="114">
        <v>2.9869891999999999E-3</v>
      </c>
      <c r="AL1463" s="114">
        <v>1.2999733000000001E-4</v>
      </c>
      <c r="AM1463" s="121">
        <v>5.5842160000000003E-5</v>
      </c>
      <c r="AN1463" s="113">
        <f t="shared" si="577"/>
        <v>1.7907608576999998E-7</v>
      </c>
      <c r="AO1463" s="112">
        <f t="shared" si="578"/>
        <v>4.8075936385700004E-10</v>
      </c>
      <c r="AP1463" s="112">
        <f t="shared" si="579"/>
        <v>7.821030819100001E-3</v>
      </c>
      <c r="AQ1463" s="328">
        <v>1.3587444E-7</v>
      </c>
      <c r="AR1463" s="328">
        <v>4.09966E-10</v>
      </c>
      <c r="AS1463" s="328">
        <v>1.1200856999999999E-14</v>
      </c>
      <c r="AT1463" s="329">
        <v>0</v>
      </c>
      <c r="AU1463" s="329">
        <v>0</v>
      </c>
      <c r="AV1463" s="328">
        <v>1.6382077E-10</v>
      </c>
      <c r="AW1463" s="328">
        <v>4.3037824999999998E-8</v>
      </c>
      <c r="AX1463" s="328">
        <v>2.3222944999999999E-11</v>
      </c>
      <c r="AY1463" s="328">
        <v>4.7559218000000003E-11</v>
      </c>
      <c r="AZ1463" s="329">
        <v>0</v>
      </c>
      <c r="BA1463" s="329">
        <v>0</v>
      </c>
      <c r="BB1463" s="329">
        <v>0</v>
      </c>
      <c r="BC1463" s="329">
        <v>0</v>
      </c>
      <c r="BD1463" s="329">
        <v>0</v>
      </c>
      <c r="BE1463" s="329">
        <v>0</v>
      </c>
      <c r="BF1463" s="329">
        <v>0</v>
      </c>
      <c r="BG1463" s="329">
        <v>0</v>
      </c>
      <c r="BH1463" s="328">
        <v>2.0362190999999999E-6</v>
      </c>
      <c r="BI1463" s="329">
        <v>7.8189946000000003E-3</v>
      </c>
      <c r="BJ1463" s="329">
        <v>0</v>
      </c>
      <c r="BK1463" s="329">
        <v>0</v>
      </c>
      <c r="BL1463" s="329">
        <v>0</v>
      </c>
      <c r="BM1463" s="41"/>
      <c r="BN1463" s="122">
        <v>7.9054830999999992E-6</v>
      </c>
      <c r="BO1463" s="122">
        <v>3.8182190000000002E-7</v>
      </c>
      <c r="BP1463" s="122">
        <v>4.0824784999999998E-6</v>
      </c>
      <c r="BQ1463" s="111">
        <v>0</v>
      </c>
      <c r="BR1463" s="122">
        <v>3.2348891000000001E-7</v>
      </c>
      <c r="BS1463" s="122">
        <v>1.0605452E-7</v>
      </c>
      <c r="BT1463" s="111">
        <v>0</v>
      </c>
      <c r="BU1463" s="122">
        <v>1.6096794000000001E-7</v>
      </c>
      <c r="BV1463" s="111">
        <v>0</v>
      </c>
      <c r="BW1463" s="111">
        <v>0</v>
      </c>
      <c r="BX1463" s="111">
        <v>0</v>
      </c>
      <c r="BY1463" s="111">
        <v>0</v>
      </c>
      <c r="BZ1463" s="111">
        <v>0</v>
      </c>
      <c r="CA1463" s="122">
        <v>2.2574057999999999E-7</v>
      </c>
      <c r="CB1463" s="122">
        <v>2.5762741999999998E-6</v>
      </c>
      <c r="CC1463" s="122">
        <v>4.8656514000000001E-8</v>
      </c>
      <c r="CD1463" s="111">
        <v>0</v>
      </c>
      <c r="CE1463" s="154"/>
      <c r="CF1463" s="173"/>
      <c r="CG1463" s="170" t="s">
        <v>8546</v>
      </c>
      <c r="CK1463" s="100"/>
      <c r="CL1463" s="41"/>
      <c r="CM1463" s="41"/>
      <c r="CN1463" s="41"/>
      <c r="CO1463" s="41"/>
      <c r="CP1463" s="41"/>
      <c r="CQ1463" s="41"/>
      <c r="CR1463" s="41"/>
      <c r="CS1463" s="41"/>
      <c r="CT1463" s="41"/>
      <c r="CU1463" s="41"/>
      <c r="CV1463" s="41"/>
      <c r="CW1463" s="41"/>
    </row>
    <row r="1464" spans="1:101" ht="14.5" customHeight="1">
      <c r="A1464" s="41" t="s">
        <v>8971</v>
      </c>
      <c r="B1464" s="119" t="s">
        <v>8946</v>
      </c>
      <c r="C1464" s="120" t="str">
        <f t="shared" si="570"/>
        <v>B.044.01.284</v>
      </c>
      <c r="D1464" s="135" t="s">
        <v>8944</v>
      </c>
      <c r="E1464" s="119" t="s">
        <v>8526</v>
      </c>
      <c r="F1464" s="118" t="str">
        <f t="shared" si="571"/>
        <v>Electricity United States Virgin Islands production</v>
      </c>
      <c r="G1464" s="118">
        <f t="shared" si="572"/>
        <v>3.9904687245999999E-2</v>
      </c>
      <c r="H1464" s="118">
        <f t="shared" si="573"/>
        <v>2.7833127999999999E-3</v>
      </c>
      <c r="I1464" s="118">
        <f t="shared" si="574"/>
        <v>8.4341881999999996E-3</v>
      </c>
      <c r="J1464" s="326">
        <f t="shared" si="575"/>
        <v>3.4301246000000002E-5</v>
      </c>
      <c r="K1464" s="118">
        <v>2.8652884999999999E-2</v>
      </c>
      <c r="L1464" s="118">
        <v>6.6401385999999996E-3</v>
      </c>
      <c r="M1464" s="118">
        <v>1.7940496E-3</v>
      </c>
      <c r="N1464" s="118">
        <v>1.5072486999999999E-3</v>
      </c>
      <c r="O1464" s="118">
        <v>1.2760641E-3</v>
      </c>
      <c r="P1464" s="118">
        <v>0</v>
      </c>
      <c r="Q1464" s="118">
        <v>0</v>
      </c>
      <c r="R1464" s="118">
        <v>0</v>
      </c>
      <c r="S1464" s="330">
        <v>3.4301246000000002E-5</v>
      </c>
      <c r="T1464" s="118">
        <v>0</v>
      </c>
      <c r="U1464" s="118">
        <v>0</v>
      </c>
      <c r="V1464" s="118">
        <v>0</v>
      </c>
      <c r="W1464" s="118">
        <v>0</v>
      </c>
      <c r="X1464" s="118">
        <v>0</v>
      </c>
      <c r="Y1464" s="41"/>
      <c r="Z1464" s="327">
        <f t="shared" si="576"/>
        <v>0.21543522556390976</v>
      </c>
      <c r="AA1464" s="41"/>
      <c r="AB1464" s="111">
        <v>3.0409358000000002</v>
      </c>
      <c r="AC1464" s="111">
        <v>3.0108606</v>
      </c>
      <c r="AD1464" s="111">
        <v>0</v>
      </c>
      <c r="AE1464" s="111">
        <v>0</v>
      </c>
      <c r="AF1464" s="111">
        <v>0</v>
      </c>
      <c r="AG1464" s="111">
        <v>3.0075188999999999E-2</v>
      </c>
      <c r="AH1464" s="111">
        <v>0</v>
      </c>
      <c r="AI1464" s="41"/>
      <c r="AJ1464" s="114">
        <v>6.3850449000000002E-3</v>
      </c>
      <c r="AK1464" s="114">
        <v>5.9680719E-3</v>
      </c>
      <c r="AL1464" s="114">
        <v>2.1476948E-4</v>
      </c>
      <c r="AM1464" s="114">
        <v>2.0220355E-4</v>
      </c>
      <c r="AN1464" s="113">
        <f t="shared" si="577"/>
        <v>3.5779807705000004E-7</v>
      </c>
      <c r="AO1464" s="112">
        <f t="shared" si="578"/>
        <v>7.9426582979500006E-10</v>
      </c>
      <c r="AP1464" s="112">
        <f t="shared" si="579"/>
        <v>2.8319824318730001E-2</v>
      </c>
      <c r="AQ1464" s="328">
        <v>1.9992389000000001E-7</v>
      </c>
      <c r="AR1464" s="328">
        <v>6.0321863000000001E-10</v>
      </c>
      <c r="AS1464" s="328">
        <v>1.6480794999999998E-14</v>
      </c>
      <c r="AT1464" s="329">
        <v>0</v>
      </c>
      <c r="AU1464" s="329">
        <v>0</v>
      </c>
      <c r="AV1464" s="328">
        <v>2.2411704999999999E-10</v>
      </c>
      <c r="AW1464" s="328">
        <v>1.5765007E-7</v>
      </c>
      <c r="AX1464" s="328">
        <v>3.1770438999999999E-11</v>
      </c>
      <c r="AY1464" s="328">
        <v>1.5926028000000001E-10</v>
      </c>
      <c r="AZ1464" s="329">
        <v>0</v>
      </c>
      <c r="BA1464" s="329">
        <v>0</v>
      </c>
      <c r="BB1464" s="329">
        <v>0</v>
      </c>
      <c r="BC1464" s="329">
        <v>0</v>
      </c>
      <c r="BD1464" s="329">
        <v>0</v>
      </c>
      <c r="BE1464" s="329">
        <v>0</v>
      </c>
      <c r="BF1464" s="329">
        <v>0</v>
      </c>
      <c r="BG1464" s="329">
        <v>0</v>
      </c>
      <c r="BH1464" s="328">
        <v>6.9231872999999999E-7</v>
      </c>
      <c r="BI1464" s="329">
        <v>2.8319132E-2</v>
      </c>
      <c r="BJ1464" s="329">
        <v>0</v>
      </c>
      <c r="BK1464" s="329">
        <v>0</v>
      </c>
      <c r="BL1464" s="329">
        <v>0</v>
      </c>
      <c r="BM1464" s="41"/>
      <c r="BN1464" s="122">
        <v>1.3546243E-5</v>
      </c>
      <c r="BO1464" s="122">
        <v>1.1717740000000001E-6</v>
      </c>
      <c r="BP1464" s="122">
        <v>6.0069057E-6</v>
      </c>
      <c r="BQ1464" s="111">
        <v>0</v>
      </c>
      <c r="BR1464" s="122">
        <v>1.9992160999999998E-6</v>
      </c>
      <c r="BS1464" s="122">
        <v>1.4508921E-7</v>
      </c>
      <c r="BT1464" s="111">
        <v>0</v>
      </c>
      <c r="BU1464" s="122">
        <v>2.2021418999999999E-7</v>
      </c>
      <c r="BV1464" s="111">
        <v>0</v>
      </c>
      <c r="BW1464" s="111">
        <v>0</v>
      </c>
      <c r="BX1464" s="111">
        <v>0</v>
      </c>
      <c r="BY1464" s="111">
        <v>0</v>
      </c>
      <c r="BZ1464" s="111">
        <v>0</v>
      </c>
      <c r="CA1464" s="122">
        <v>3.5098297000000001E-7</v>
      </c>
      <c r="CB1464" s="122">
        <v>3.6355178999999999E-6</v>
      </c>
      <c r="CC1464" s="122">
        <v>1.6543315999999999E-8</v>
      </c>
      <c r="CD1464" s="111">
        <v>0</v>
      </c>
      <c r="CE1464" s="154"/>
      <c r="CF1464" s="173"/>
      <c r="CG1464" s="170" t="s">
        <v>8546</v>
      </c>
      <c r="CK1464" s="100"/>
      <c r="CL1464" s="41"/>
      <c r="CM1464" s="41"/>
      <c r="CN1464" s="41"/>
      <c r="CO1464" s="41"/>
      <c r="CP1464" s="41"/>
      <c r="CQ1464" s="41"/>
      <c r="CR1464" s="41"/>
      <c r="CS1464" s="41"/>
      <c r="CT1464" s="41"/>
      <c r="CU1464" s="41"/>
      <c r="CV1464" s="41"/>
      <c r="CW1464" s="41"/>
    </row>
    <row r="1465" spans="1:101" ht="14.5" customHeight="1">
      <c r="A1465" s="41" t="s">
        <v>8968</v>
      </c>
      <c r="B1465" s="119" t="s">
        <v>8946</v>
      </c>
      <c r="C1465" s="120" t="str">
        <f t="shared" si="570"/>
        <v>B.044.01.285</v>
      </c>
      <c r="D1465" s="135" t="s">
        <v>8944</v>
      </c>
      <c r="E1465" s="119" t="s">
        <v>8526</v>
      </c>
      <c r="F1465" s="118" t="str">
        <f t="shared" si="571"/>
        <v>Electricity Uruguay production</v>
      </c>
      <c r="G1465" s="118">
        <f t="shared" si="572"/>
        <v>6.0716901999999994E-3</v>
      </c>
      <c r="H1465" s="118">
        <f t="shared" si="573"/>
        <v>6.3745817999999997E-4</v>
      </c>
      <c r="I1465" s="118">
        <f t="shared" si="574"/>
        <v>1.0024319699999998E-3</v>
      </c>
      <c r="J1465" s="326">
        <f t="shared" si="575"/>
        <v>2.1874964999999999E-4</v>
      </c>
      <c r="K1465" s="118">
        <v>4.2130503999999996E-3</v>
      </c>
      <c r="L1465" s="118">
        <v>4.9127915999999997E-4</v>
      </c>
      <c r="M1465" s="118">
        <v>5.1115280999999998E-4</v>
      </c>
      <c r="N1465" s="118">
        <v>4.2943875999999998E-4</v>
      </c>
      <c r="O1465" s="118">
        <v>2.0801941999999999E-4</v>
      </c>
      <c r="P1465" s="118">
        <v>0</v>
      </c>
      <c r="Q1465" s="118">
        <v>0</v>
      </c>
      <c r="R1465" s="118">
        <v>0</v>
      </c>
      <c r="S1465" s="118">
        <v>2.1874964999999999E-4</v>
      </c>
      <c r="T1465" s="118">
        <v>0</v>
      </c>
      <c r="U1465" s="118">
        <v>0</v>
      </c>
      <c r="V1465" s="118">
        <v>0</v>
      </c>
      <c r="W1465" s="118">
        <v>0</v>
      </c>
      <c r="X1465" s="118">
        <v>0</v>
      </c>
      <c r="Y1465" s="41"/>
      <c r="Z1465" s="327">
        <f t="shared" si="576"/>
        <v>3.1677070676691725E-2</v>
      </c>
      <c r="AA1465" s="41"/>
      <c r="AB1465" s="111">
        <v>1.2575974999999999</v>
      </c>
      <c r="AC1465" s="111">
        <v>0.36872455999999998</v>
      </c>
      <c r="AD1465" s="111">
        <v>0</v>
      </c>
      <c r="AE1465" s="111">
        <v>0</v>
      </c>
      <c r="AF1465" s="111">
        <v>0.11012585</v>
      </c>
      <c r="AG1465" s="111">
        <v>0.37757436999999999</v>
      </c>
      <c r="AH1465" s="111">
        <v>0.40117276000000002</v>
      </c>
      <c r="AI1465" s="41"/>
      <c r="AJ1465" s="114">
        <v>8.2537137000000002E-4</v>
      </c>
      <c r="AK1465" s="114">
        <v>7.7563614999999995E-4</v>
      </c>
      <c r="AL1465" s="121">
        <v>3.0689545999999997E-5</v>
      </c>
      <c r="AM1465" s="121">
        <v>1.9045677E-5</v>
      </c>
      <c r="AN1465" s="113">
        <f t="shared" si="577"/>
        <v>4.6500968456000006E-8</v>
      </c>
      <c r="AO1465" s="112">
        <f t="shared" si="578"/>
        <v>1.134968406959E-10</v>
      </c>
      <c r="AP1465" s="112">
        <f t="shared" si="579"/>
        <v>2.6674617305999996E-3</v>
      </c>
      <c r="AQ1465" s="328">
        <v>2.9396322000000001E-8</v>
      </c>
      <c r="AR1465" s="328">
        <v>8.8695798000000005E-11</v>
      </c>
      <c r="AS1465" s="328">
        <v>2.4232959000000001E-15</v>
      </c>
      <c r="AT1465" s="329">
        <v>0</v>
      </c>
      <c r="AU1465" s="329">
        <v>0</v>
      </c>
      <c r="AV1465" s="328">
        <v>6.3854456000000005E-11</v>
      </c>
      <c r="AW1465" s="328">
        <v>1.7040792E-8</v>
      </c>
      <c r="AX1465" s="328">
        <v>9.0518953999999992E-12</v>
      </c>
      <c r="AY1465" s="328">
        <v>1.5746724E-11</v>
      </c>
      <c r="AZ1465" s="329">
        <v>0</v>
      </c>
      <c r="BA1465" s="329">
        <v>0</v>
      </c>
      <c r="BB1465" s="329">
        <v>0</v>
      </c>
      <c r="BC1465" s="329">
        <v>0</v>
      </c>
      <c r="BD1465" s="329">
        <v>0</v>
      </c>
      <c r="BE1465" s="329">
        <v>0</v>
      </c>
      <c r="BF1465" s="329">
        <v>0</v>
      </c>
      <c r="BG1465" s="329">
        <v>0</v>
      </c>
      <c r="BH1465" s="328">
        <v>4.4151306000000003E-6</v>
      </c>
      <c r="BI1465" s="329">
        <v>2.6630465999999998E-3</v>
      </c>
      <c r="BJ1465" s="329">
        <v>0</v>
      </c>
      <c r="BK1465" s="329">
        <v>0</v>
      </c>
      <c r="BL1465" s="329">
        <v>0</v>
      </c>
      <c r="BM1465" s="41"/>
      <c r="BN1465" s="122">
        <v>1.9975742000000002E-6</v>
      </c>
      <c r="BO1465" s="122">
        <v>1.2958530999999999E-7</v>
      </c>
      <c r="BP1465" s="122">
        <v>8.8324079000000002E-7</v>
      </c>
      <c r="BQ1465" s="111">
        <v>0</v>
      </c>
      <c r="BR1465" s="122">
        <v>2.6211175E-7</v>
      </c>
      <c r="BS1465" s="122">
        <v>4.1338186999999999E-8</v>
      </c>
      <c r="BT1465" s="111">
        <v>0</v>
      </c>
      <c r="BU1465" s="122">
        <v>6.2742470999999995E-8</v>
      </c>
      <c r="BV1465" s="111">
        <v>0</v>
      </c>
      <c r="BW1465" s="111">
        <v>0</v>
      </c>
      <c r="BX1465" s="111">
        <v>0</v>
      </c>
      <c r="BY1465" s="111">
        <v>0</v>
      </c>
      <c r="BZ1465" s="111">
        <v>0</v>
      </c>
      <c r="CA1465" s="122">
        <v>8.6740638000000006E-8</v>
      </c>
      <c r="CB1465" s="122">
        <v>4.2631327000000001E-7</v>
      </c>
      <c r="CC1465" s="122">
        <v>1.0550184E-7</v>
      </c>
      <c r="CD1465" s="111">
        <v>0</v>
      </c>
      <c r="CE1465" s="154"/>
      <c r="CF1465" s="173"/>
      <c r="CG1465" s="170" t="s">
        <v>8546</v>
      </c>
      <c r="CK1465" s="41"/>
      <c r="CL1465" s="41"/>
      <c r="CM1465" s="41"/>
      <c r="CN1465" s="41"/>
      <c r="CO1465" s="41"/>
      <c r="CP1465" s="41"/>
      <c r="CQ1465" s="41"/>
      <c r="CR1465" s="41"/>
      <c r="CS1465" s="41"/>
      <c r="CT1465" s="41"/>
      <c r="CU1465" s="41"/>
      <c r="CV1465" s="41"/>
      <c r="CW1465" s="41"/>
    </row>
    <row r="1466" spans="1:101" ht="14.5" customHeight="1">
      <c r="A1466" s="41" t="s">
        <v>8965</v>
      </c>
      <c r="B1466" s="119" t="s">
        <v>8946</v>
      </c>
      <c r="C1466" s="120" t="str">
        <f t="shared" si="570"/>
        <v>B.044.01.286</v>
      </c>
      <c r="D1466" s="135" t="s">
        <v>8944</v>
      </c>
      <c r="E1466" s="119" t="s">
        <v>8526</v>
      </c>
      <c r="F1466" s="118" t="str">
        <f t="shared" si="571"/>
        <v>Electricity Uzbekistan production</v>
      </c>
      <c r="G1466" s="118">
        <f t="shared" si="572"/>
        <v>3.3916401496000004E-2</v>
      </c>
      <c r="H1466" s="118">
        <f t="shared" si="573"/>
        <v>3.5873716999999996E-3</v>
      </c>
      <c r="I1466" s="118">
        <f t="shared" si="574"/>
        <v>5.3877366999999995E-3</v>
      </c>
      <c r="J1466" s="326">
        <f t="shared" si="575"/>
        <v>1.7365096E-5</v>
      </c>
      <c r="K1466" s="118">
        <v>2.4923928000000001E-2</v>
      </c>
      <c r="L1466" s="118">
        <v>2.5872906000000001E-3</v>
      </c>
      <c r="M1466" s="118">
        <v>2.8004460999999999E-3</v>
      </c>
      <c r="N1466" s="118">
        <v>2.3527603999999999E-3</v>
      </c>
      <c r="O1466" s="118">
        <v>1.2346112999999999E-3</v>
      </c>
      <c r="P1466" s="118">
        <v>0</v>
      </c>
      <c r="Q1466" s="118">
        <v>0</v>
      </c>
      <c r="R1466" s="118">
        <v>0</v>
      </c>
      <c r="S1466" s="330">
        <v>1.7365096E-5</v>
      </c>
      <c r="T1466" s="118">
        <v>0</v>
      </c>
      <c r="U1466" s="118">
        <v>0</v>
      </c>
      <c r="V1466" s="118">
        <v>0</v>
      </c>
      <c r="W1466" s="118">
        <v>0</v>
      </c>
      <c r="X1466" s="118">
        <v>0</v>
      </c>
      <c r="Y1466" s="41"/>
      <c r="Z1466" s="327">
        <f t="shared" si="576"/>
        <v>0.18739795488721805</v>
      </c>
      <c r="AA1466" s="41"/>
      <c r="AB1466" s="111">
        <v>2.3688174000000002</v>
      </c>
      <c r="AC1466" s="111">
        <v>2.2797348999999998</v>
      </c>
      <c r="AD1466" s="111">
        <v>0</v>
      </c>
      <c r="AE1466" s="111">
        <v>0</v>
      </c>
      <c r="AF1466" s="111">
        <v>0</v>
      </c>
      <c r="AG1466" s="111">
        <v>1.7780937999999999E-4</v>
      </c>
      <c r="AH1466" s="111">
        <v>8.8904695000000006E-2</v>
      </c>
      <c r="AI1466" s="41"/>
      <c r="AJ1466" s="114">
        <v>4.7327762000000002E-3</v>
      </c>
      <c r="AK1466" s="114">
        <v>4.4570922000000002E-3</v>
      </c>
      <c r="AL1466" s="114">
        <v>1.7802774000000001E-4</v>
      </c>
      <c r="AM1466" s="121">
        <v>9.7656220000000003E-5</v>
      </c>
      <c r="AN1466" s="113">
        <f t="shared" si="577"/>
        <v>2.6721176054999999E-7</v>
      </c>
      <c r="AO1466" s="112">
        <f t="shared" si="578"/>
        <v>6.5838660694400008E-10</v>
      </c>
      <c r="AP1466" s="112">
        <f t="shared" si="579"/>
        <v>1.367734148817E-2</v>
      </c>
      <c r="AQ1466" s="328">
        <v>1.739053E-7</v>
      </c>
      <c r="AR1466" s="328">
        <v>5.2471427000000004E-10</v>
      </c>
      <c r="AS1466" s="328">
        <v>1.4335944E-14</v>
      </c>
      <c r="AT1466" s="329">
        <v>0</v>
      </c>
      <c r="AU1466" s="329">
        <v>0</v>
      </c>
      <c r="AV1466" s="328">
        <v>3.4983855000000001E-10</v>
      </c>
      <c r="AW1466" s="328">
        <v>9.2956621999999995E-8</v>
      </c>
      <c r="AX1466" s="328">
        <v>4.9592498000000001E-11</v>
      </c>
      <c r="AY1466" s="328">
        <v>8.4065502999999996E-11</v>
      </c>
      <c r="AZ1466" s="329">
        <v>0</v>
      </c>
      <c r="BA1466" s="329">
        <v>0</v>
      </c>
      <c r="BB1466" s="329">
        <v>0</v>
      </c>
      <c r="BC1466" s="329">
        <v>0</v>
      </c>
      <c r="BD1466" s="329">
        <v>0</v>
      </c>
      <c r="BE1466" s="329">
        <v>0</v>
      </c>
      <c r="BF1466" s="329">
        <v>0</v>
      </c>
      <c r="BG1466" s="329">
        <v>0</v>
      </c>
      <c r="BH1466" s="328">
        <v>3.5048816999999999E-7</v>
      </c>
      <c r="BI1466" s="329">
        <v>1.3676990999999999E-2</v>
      </c>
      <c r="BJ1466" s="329">
        <v>0</v>
      </c>
      <c r="BK1466" s="329">
        <v>0</v>
      </c>
      <c r="BL1466" s="329">
        <v>0</v>
      </c>
      <c r="BM1466" s="41"/>
      <c r="BN1466" s="122">
        <v>1.1145116E-5</v>
      </c>
      <c r="BO1466" s="122">
        <v>6.9474940000000004E-7</v>
      </c>
      <c r="BP1466" s="122">
        <v>5.2251521999999998E-6</v>
      </c>
      <c r="BQ1466" s="111">
        <v>0</v>
      </c>
      <c r="BR1466" s="122">
        <v>1.5084781E-6</v>
      </c>
      <c r="BS1466" s="122">
        <v>2.2647897E-7</v>
      </c>
      <c r="BT1466" s="111">
        <v>0</v>
      </c>
      <c r="BU1466" s="122">
        <v>3.4374634E-7</v>
      </c>
      <c r="BV1466" s="111">
        <v>0</v>
      </c>
      <c r="BW1466" s="111">
        <v>0</v>
      </c>
      <c r="BX1466" s="111">
        <v>0</v>
      </c>
      <c r="BY1466" s="111">
        <v>0</v>
      </c>
      <c r="BZ1466" s="111">
        <v>0</v>
      </c>
      <c r="CA1466" s="122">
        <v>4.7423758E-7</v>
      </c>
      <c r="CB1466" s="122">
        <v>2.6638981999999998E-6</v>
      </c>
      <c r="CC1466" s="122">
        <v>8.3750969E-9</v>
      </c>
      <c r="CD1466" s="111">
        <v>0</v>
      </c>
      <c r="CE1466" s="154"/>
      <c r="CF1466" s="173"/>
      <c r="CG1466" s="170" t="s">
        <v>8546</v>
      </c>
      <c r="CK1466" s="100"/>
      <c r="CL1466" s="41"/>
      <c r="CM1466" s="41"/>
      <c r="CN1466" s="41"/>
      <c r="CO1466" s="41"/>
      <c r="CP1466" s="41"/>
      <c r="CQ1466" s="41"/>
      <c r="CR1466" s="41"/>
      <c r="CS1466" s="41"/>
      <c r="CT1466" s="41"/>
      <c r="CU1466" s="41"/>
      <c r="CV1466" s="41"/>
      <c r="CW1466" s="41"/>
    </row>
    <row r="1467" spans="1:101" ht="14.5" customHeight="1">
      <c r="A1467" s="41" t="s">
        <v>8962</v>
      </c>
      <c r="B1467" s="119" t="s">
        <v>8946</v>
      </c>
      <c r="C1467" s="120" t="str">
        <f t="shared" si="570"/>
        <v>B.044.01.287</v>
      </c>
      <c r="D1467" s="135" t="s">
        <v>8944</v>
      </c>
      <c r="E1467" s="119" t="s">
        <v>8526</v>
      </c>
      <c r="F1467" s="118" t="str">
        <f t="shared" si="571"/>
        <v>Electricity Vanuatu production</v>
      </c>
      <c r="G1467" s="118">
        <f t="shared" si="572"/>
        <v>2.998778496E-2</v>
      </c>
      <c r="H1467" s="118">
        <f t="shared" si="573"/>
        <v>2.0470973399999998E-3</v>
      </c>
      <c r="I1467" s="118">
        <f t="shared" si="574"/>
        <v>6.2749644000000002E-3</v>
      </c>
      <c r="J1467" s="326">
        <f t="shared" si="575"/>
        <v>1.7150622E-4</v>
      </c>
      <c r="K1467" s="118">
        <v>2.1494216999999999E-2</v>
      </c>
      <c r="L1467" s="118">
        <v>4.9558103000000003E-3</v>
      </c>
      <c r="M1467" s="118">
        <v>1.3191540999999999E-3</v>
      </c>
      <c r="N1467" s="118">
        <v>1.1082710999999999E-3</v>
      </c>
      <c r="O1467" s="118">
        <v>9.3882624000000004E-4</v>
      </c>
      <c r="P1467" s="118">
        <v>0</v>
      </c>
      <c r="Q1467" s="118">
        <v>0</v>
      </c>
      <c r="R1467" s="118">
        <v>0</v>
      </c>
      <c r="S1467" s="118">
        <v>1.7150622E-4</v>
      </c>
      <c r="T1467" s="118">
        <v>0</v>
      </c>
      <c r="U1467" s="118">
        <v>0</v>
      </c>
      <c r="V1467" s="118">
        <v>0</v>
      </c>
      <c r="W1467" s="118">
        <v>0</v>
      </c>
      <c r="X1467" s="118">
        <v>0</v>
      </c>
      <c r="Y1467" s="41"/>
      <c r="Z1467" s="327">
        <f t="shared" si="576"/>
        <v>0.16161065413533834</v>
      </c>
      <c r="AA1467" s="41"/>
      <c r="AB1467" s="111">
        <v>2.5146198000000002</v>
      </c>
      <c r="AC1467" s="111">
        <v>2.2138680000000002</v>
      </c>
      <c r="AD1467" s="111">
        <v>0</v>
      </c>
      <c r="AE1467" s="111">
        <v>0</v>
      </c>
      <c r="AF1467" s="111">
        <v>0.15037594000000001</v>
      </c>
      <c r="AG1467" s="111">
        <v>0.15037594000000001</v>
      </c>
      <c r="AH1467" s="111">
        <v>0</v>
      </c>
      <c r="AI1467" s="41"/>
      <c r="AJ1467" s="114">
        <v>4.7696848E-3</v>
      </c>
      <c r="AK1467" s="114">
        <v>4.4602217000000001E-3</v>
      </c>
      <c r="AL1467" s="114">
        <v>1.6076301000000001E-4</v>
      </c>
      <c r="AM1467" s="114">
        <v>1.4870015000000001E-4</v>
      </c>
      <c r="AN1467" s="113">
        <f t="shared" si="577"/>
        <v>2.6739938194E-7</v>
      </c>
      <c r="AO1467" s="112">
        <f t="shared" si="578"/>
        <v>5.94537769215E-10</v>
      </c>
      <c r="AP1467" s="112">
        <f t="shared" si="579"/>
        <v>2.0826351593399999E-2</v>
      </c>
      <c r="AQ1467" s="328">
        <v>1.4997469000000001E-7</v>
      </c>
      <c r="AR1467" s="328">
        <v>4.5250983999999998E-10</v>
      </c>
      <c r="AS1467" s="328">
        <v>1.2363215000000001E-14</v>
      </c>
      <c r="AT1467" s="329">
        <v>0</v>
      </c>
      <c r="AU1467" s="329">
        <v>0</v>
      </c>
      <c r="AV1467" s="328">
        <v>1.6479193999999999E-10</v>
      </c>
      <c r="AW1467" s="328">
        <v>1.172599E-7</v>
      </c>
      <c r="AX1467" s="328">
        <v>2.3360616000000001E-11</v>
      </c>
      <c r="AY1467" s="328">
        <v>1.1865495E-10</v>
      </c>
      <c r="AZ1467" s="329">
        <v>0</v>
      </c>
      <c r="BA1467" s="329">
        <v>0</v>
      </c>
      <c r="BB1467" s="329">
        <v>0</v>
      </c>
      <c r="BC1467" s="329">
        <v>0</v>
      </c>
      <c r="BD1467" s="329">
        <v>0</v>
      </c>
      <c r="BE1467" s="329">
        <v>0</v>
      </c>
      <c r="BF1467" s="329">
        <v>0</v>
      </c>
      <c r="BG1467" s="329">
        <v>0</v>
      </c>
      <c r="BH1467" s="328">
        <v>3.4615933999999998E-6</v>
      </c>
      <c r="BI1467" s="329">
        <v>2.082289E-2</v>
      </c>
      <c r="BJ1467" s="329">
        <v>0</v>
      </c>
      <c r="BK1467" s="329">
        <v>0</v>
      </c>
      <c r="BL1467" s="329">
        <v>0</v>
      </c>
      <c r="BM1467" s="41"/>
      <c r="BN1467" s="122">
        <v>1.0141009E-5</v>
      </c>
      <c r="BO1467" s="122">
        <v>8.7229707999999999E-7</v>
      </c>
      <c r="BP1467" s="122">
        <v>4.5061338999999997E-6</v>
      </c>
      <c r="BQ1467" s="111">
        <v>0</v>
      </c>
      <c r="BR1467" s="122">
        <v>1.4793114E-6</v>
      </c>
      <c r="BS1467" s="122">
        <v>1.0668324E-7</v>
      </c>
      <c r="BT1467" s="111">
        <v>0</v>
      </c>
      <c r="BU1467" s="122">
        <v>1.6192219000000001E-7</v>
      </c>
      <c r="BV1467" s="111">
        <v>0</v>
      </c>
      <c r="BW1467" s="111">
        <v>0</v>
      </c>
      <c r="BX1467" s="111">
        <v>0</v>
      </c>
      <c r="BY1467" s="111">
        <v>0</v>
      </c>
      <c r="BZ1467" s="111">
        <v>0</v>
      </c>
      <c r="CA1467" s="122">
        <v>2.5877018E-7</v>
      </c>
      <c r="CB1467" s="122">
        <v>2.6731748000000002E-6</v>
      </c>
      <c r="CC1467" s="122">
        <v>8.2716572999999998E-8</v>
      </c>
      <c r="CD1467" s="111">
        <v>0</v>
      </c>
      <c r="CE1467" s="154"/>
      <c r="CF1467" s="173"/>
      <c r="CG1467" s="170" t="s">
        <v>8546</v>
      </c>
      <c r="CK1467" s="100"/>
      <c r="CL1467" s="41"/>
      <c r="CM1467" s="41"/>
      <c r="CN1467" s="41"/>
      <c r="CO1467" s="41"/>
      <c r="CP1467" s="41"/>
      <c r="CQ1467" s="41"/>
      <c r="CR1467" s="41"/>
      <c r="CS1467" s="41"/>
      <c r="CT1467" s="41"/>
      <c r="CU1467" s="41"/>
      <c r="CV1467" s="41"/>
      <c r="CW1467" s="41"/>
    </row>
    <row r="1468" spans="1:101" ht="14.5" customHeight="1">
      <c r="A1468" s="41" t="s">
        <v>8959</v>
      </c>
      <c r="B1468" s="119" t="s">
        <v>8946</v>
      </c>
      <c r="C1468" s="120" t="str">
        <f t="shared" si="570"/>
        <v>B.044.01.288</v>
      </c>
      <c r="D1468" s="135" t="s">
        <v>8944</v>
      </c>
      <c r="E1468" s="119" t="s">
        <v>8526</v>
      </c>
      <c r="F1468" s="118" t="str">
        <f t="shared" si="571"/>
        <v>Electricity Venezuela production</v>
      </c>
      <c r="G1468" s="118">
        <f t="shared" si="572"/>
        <v>1.339564444E-2</v>
      </c>
      <c r="H1468" s="118">
        <f t="shared" si="573"/>
        <v>1.32126339E-3</v>
      </c>
      <c r="I1468" s="118">
        <f t="shared" si="574"/>
        <v>2.4418427999999999E-3</v>
      </c>
      <c r="J1468" s="326">
        <f t="shared" si="575"/>
        <v>1.3125925E-4</v>
      </c>
      <c r="K1468" s="118">
        <v>9.5012789999999996E-3</v>
      </c>
      <c r="L1468" s="118">
        <v>1.4292869E-3</v>
      </c>
      <c r="M1468" s="118">
        <v>1.0125558999999999E-3</v>
      </c>
      <c r="N1468" s="118">
        <v>8.5068643000000004E-4</v>
      </c>
      <c r="O1468" s="118">
        <v>4.7057696000000002E-4</v>
      </c>
      <c r="P1468" s="118">
        <v>0</v>
      </c>
      <c r="Q1468" s="118">
        <v>0</v>
      </c>
      <c r="R1468" s="118">
        <v>0</v>
      </c>
      <c r="S1468" s="118">
        <v>1.3125925E-4</v>
      </c>
      <c r="T1468" s="118">
        <v>0</v>
      </c>
      <c r="U1468" s="118">
        <v>0</v>
      </c>
      <c r="V1468" s="118">
        <v>0</v>
      </c>
      <c r="W1468" s="118">
        <v>0</v>
      </c>
      <c r="X1468" s="118">
        <v>0</v>
      </c>
      <c r="Y1468" s="41"/>
      <c r="Z1468" s="327">
        <f t="shared" si="576"/>
        <v>7.1438187969924807E-2</v>
      </c>
      <c r="AA1468" s="41"/>
      <c r="AB1468" s="111">
        <v>1.5924971000000001</v>
      </c>
      <c r="AC1468" s="111">
        <v>0.91363083</v>
      </c>
      <c r="AD1468" s="111">
        <v>0</v>
      </c>
      <c r="AE1468" s="111">
        <v>0</v>
      </c>
      <c r="AF1468" s="111">
        <v>0</v>
      </c>
      <c r="AG1468" s="111">
        <v>1.1110740000000001E-3</v>
      </c>
      <c r="AH1468" s="111">
        <v>0.67775516000000002</v>
      </c>
      <c r="AI1468" s="41"/>
      <c r="AJ1468" s="114">
        <v>1.9463216E-3</v>
      </c>
      <c r="AK1468" s="114">
        <v>1.8244348000000001E-3</v>
      </c>
      <c r="AL1468" s="121">
        <v>6.9980920999999997E-5</v>
      </c>
      <c r="AM1468" s="121">
        <v>5.1905862000000003E-5</v>
      </c>
      <c r="AN1468" s="113">
        <f t="shared" si="577"/>
        <v>1.0937858396E-7</v>
      </c>
      <c r="AO1468" s="112">
        <f t="shared" si="578"/>
        <v>2.588051860214E-10</v>
      </c>
      <c r="AP1468" s="112">
        <f t="shared" si="579"/>
        <v>7.2697286692000006E-3</v>
      </c>
      <c r="AQ1468" s="328">
        <v>6.6294637999999996E-8</v>
      </c>
      <c r="AR1468" s="328">
        <v>2.0002693E-10</v>
      </c>
      <c r="AS1468" s="328">
        <v>5.4650214000000003E-15</v>
      </c>
      <c r="AT1468" s="329">
        <v>0</v>
      </c>
      <c r="AU1468" s="329">
        <v>0</v>
      </c>
      <c r="AV1468" s="328">
        <v>1.2649096000000001E-10</v>
      </c>
      <c r="AW1468" s="328">
        <v>4.2957455000000002E-8</v>
      </c>
      <c r="AX1468" s="328">
        <v>1.7931136E-11</v>
      </c>
      <c r="AY1468" s="328">
        <v>4.0841654999999997E-11</v>
      </c>
      <c r="AZ1468" s="329">
        <v>0</v>
      </c>
      <c r="BA1468" s="329">
        <v>0</v>
      </c>
      <c r="BB1468" s="329">
        <v>0</v>
      </c>
      <c r="BC1468" s="329">
        <v>0</v>
      </c>
      <c r="BD1468" s="329">
        <v>0</v>
      </c>
      <c r="BE1468" s="329">
        <v>0</v>
      </c>
      <c r="BF1468" s="329">
        <v>0</v>
      </c>
      <c r="BG1468" s="329">
        <v>0</v>
      </c>
      <c r="BH1468" s="328">
        <v>2.6492691999999999E-6</v>
      </c>
      <c r="BI1468" s="329">
        <v>7.2670794000000002E-3</v>
      </c>
      <c r="BJ1468" s="329">
        <v>0</v>
      </c>
      <c r="BK1468" s="329">
        <v>0</v>
      </c>
      <c r="BL1468" s="329">
        <v>0</v>
      </c>
      <c r="BM1468" s="41"/>
      <c r="BN1468" s="122">
        <v>4.4591464999999999E-6</v>
      </c>
      <c r="BO1468" s="122">
        <v>3.2321898999999999E-7</v>
      </c>
      <c r="BP1468" s="122">
        <v>1.9918861999999999E-6</v>
      </c>
      <c r="BQ1468" s="111">
        <v>0</v>
      </c>
      <c r="BR1468" s="122">
        <v>6.2638630000000001E-7</v>
      </c>
      <c r="BS1468" s="122">
        <v>8.1887891E-8</v>
      </c>
      <c r="BT1468" s="111">
        <v>0</v>
      </c>
      <c r="BU1468" s="122">
        <v>1.2428819999999999E-7</v>
      </c>
      <c r="BV1468" s="111">
        <v>0</v>
      </c>
      <c r="BW1468" s="111">
        <v>0</v>
      </c>
      <c r="BX1468" s="111">
        <v>0</v>
      </c>
      <c r="BY1468" s="111">
        <v>0</v>
      </c>
      <c r="BZ1468" s="111">
        <v>0</v>
      </c>
      <c r="CA1468" s="122">
        <v>1.7614482E-7</v>
      </c>
      <c r="CB1468" s="122">
        <v>1.0720284E-6</v>
      </c>
      <c r="CC1468" s="122">
        <v>6.3305663999999997E-8</v>
      </c>
      <c r="CD1468" s="111">
        <v>0</v>
      </c>
      <c r="CE1468" s="154"/>
      <c r="CF1468" s="173"/>
      <c r="CG1468" s="170" t="s">
        <v>8546</v>
      </c>
      <c r="CK1468" s="100"/>
      <c r="CL1468" s="41"/>
      <c r="CM1468" s="41"/>
      <c r="CN1468" s="41"/>
      <c r="CO1468" s="41"/>
      <c r="CP1468" s="41"/>
      <c r="CQ1468" s="41"/>
      <c r="CR1468" s="41"/>
      <c r="CS1468" s="41"/>
      <c r="CT1468" s="41"/>
      <c r="CU1468" s="41"/>
      <c r="CV1468" s="41"/>
      <c r="CW1468" s="41"/>
    </row>
    <row r="1469" spans="1:101" ht="14.5" customHeight="1">
      <c r="A1469" s="41" t="s">
        <v>8956</v>
      </c>
      <c r="B1469" s="119" t="s">
        <v>8946</v>
      </c>
      <c r="C1469" s="120" t="str">
        <f t="shared" si="570"/>
        <v>B.044.01.289</v>
      </c>
      <c r="D1469" s="135" t="s">
        <v>8944</v>
      </c>
      <c r="E1469" s="119" t="s">
        <v>8526</v>
      </c>
      <c r="F1469" s="118" t="str">
        <f t="shared" si="571"/>
        <v>Electricity Vietnam production</v>
      </c>
      <c r="G1469" s="118">
        <f t="shared" si="572"/>
        <v>2.2669357899999999E-2</v>
      </c>
      <c r="H1469" s="118">
        <f t="shared" si="573"/>
        <v>1.8694651500000001E-3</v>
      </c>
      <c r="I1469" s="118">
        <f t="shared" si="574"/>
        <v>2.34212371E-3</v>
      </c>
      <c r="J1469" s="326">
        <f t="shared" si="575"/>
        <v>2.0781704000000001E-4</v>
      </c>
      <c r="K1469" s="118">
        <v>1.8249952E-2</v>
      </c>
      <c r="L1469" s="118">
        <v>9.7071620999999997E-4</v>
      </c>
      <c r="M1469" s="118">
        <v>1.3714075E-3</v>
      </c>
      <c r="N1469" s="118">
        <v>1.1521712000000001E-3</v>
      </c>
      <c r="O1469" s="118">
        <v>7.1729395000000003E-4</v>
      </c>
      <c r="P1469" s="118">
        <v>0</v>
      </c>
      <c r="Q1469" s="118">
        <v>0</v>
      </c>
      <c r="R1469" s="118">
        <v>0</v>
      </c>
      <c r="S1469" s="118">
        <v>2.0781704000000001E-4</v>
      </c>
      <c r="T1469" s="118">
        <v>0</v>
      </c>
      <c r="U1469" s="118">
        <v>0</v>
      </c>
      <c r="V1469" s="118">
        <v>0</v>
      </c>
      <c r="W1469" s="118">
        <v>0</v>
      </c>
      <c r="X1469" s="118">
        <v>0</v>
      </c>
      <c r="Y1469" s="41"/>
      <c r="Z1469" s="327">
        <f t="shared" si="576"/>
        <v>0.1372176842105263</v>
      </c>
      <c r="AA1469" s="41"/>
      <c r="AB1469" s="111">
        <v>1.9857228</v>
      </c>
      <c r="AC1469" s="111">
        <v>1.4430776000000001</v>
      </c>
      <c r="AD1469" s="111">
        <v>0</v>
      </c>
      <c r="AE1469" s="111">
        <v>0</v>
      </c>
      <c r="AF1469" s="111">
        <v>6.3958175999999996E-4</v>
      </c>
      <c r="AG1469" s="111">
        <v>0.13966866</v>
      </c>
      <c r="AH1469" s="111">
        <v>0.40233688000000001</v>
      </c>
      <c r="AI1469" s="41"/>
      <c r="AJ1469" s="114">
        <v>2.9730164999999999E-3</v>
      </c>
      <c r="AK1469" s="114">
        <v>2.8258854999999999E-3</v>
      </c>
      <c r="AL1469" s="114">
        <v>1.1989684E-4</v>
      </c>
      <c r="AM1469" s="121">
        <v>2.7234080999999999E-5</v>
      </c>
      <c r="AN1469" s="113">
        <f t="shared" si="577"/>
        <v>1.6941759857000001E-7</v>
      </c>
      <c r="AO1469" s="112">
        <f t="shared" si="578"/>
        <v>4.4340548815299998E-10</v>
      </c>
      <c r="AP1469" s="112">
        <f t="shared" si="579"/>
        <v>3.8142970724E-3</v>
      </c>
      <c r="AQ1469" s="328">
        <v>1.2733801000000001E-7</v>
      </c>
      <c r="AR1469" s="328">
        <v>3.8420951E-10</v>
      </c>
      <c r="AS1469" s="328">
        <v>1.0497152999999999E-14</v>
      </c>
      <c r="AT1469" s="329">
        <v>0</v>
      </c>
      <c r="AU1469" s="329">
        <v>0</v>
      </c>
      <c r="AV1469" s="328">
        <v>1.7131957000000001E-10</v>
      </c>
      <c r="AW1469" s="328">
        <v>4.1908268999999997E-8</v>
      </c>
      <c r="AX1469" s="328">
        <v>2.4285960999999999E-11</v>
      </c>
      <c r="AY1469" s="328">
        <v>3.4899519999999998E-11</v>
      </c>
      <c r="AZ1469" s="329">
        <v>0</v>
      </c>
      <c r="BA1469" s="329">
        <v>0</v>
      </c>
      <c r="BB1469" s="329">
        <v>0</v>
      </c>
      <c r="BC1469" s="329">
        <v>0</v>
      </c>
      <c r="BD1469" s="329">
        <v>0</v>
      </c>
      <c r="BE1469" s="329">
        <v>0</v>
      </c>
      <c r="BF1469" s="329">
        <v>0</v>
      </c>
      <c r="BG1469" s="329">
        <v>0</v>
      </c>
      <c r="BH1469" s="328">
        <v>4.1944724000000001E-6</v>
      </c>
      <c r="BI1469" s="329">
        <v>3.8101025999999999E-3</v>
      </c>
      <c r="BJ1469" s="329">
        <v>0</v>
      </c>
      <c r="BK1469" s="329">
        <v>0</v>
      </c>
      <c r="BL1469" s="329">
        <v>0</v>
      </c>
      <c r="BM1469" s="41"/>
      <c r="BN1469" s="122">
        <v>7.2786522999999996E-6</v>
      </c>
      <c r="BO1469" s="122">
        <v>2.9701093000000002E-7</v>
      </c>
      <c r="BP1469" s="122">
        <v>3.8259931000000003E-6</v>
      </c>
      <c r="BQ1469" s="111">
        <v>0</v>
      </c>
      <c r="BR1469" s="122">
        <v>8.0398797999999997E-7</v>
      </c>
      <c r="BS1469" s="122">
        <v>1.109091E-7</v>
      </c>
      <c r="BT1469" s="111">
        <v>0</v>
      </c>
      <c r="BU1469" s="122">
        <v>1.6833614000000001E-7</v>
      </c>
      <c r="BV1469" s="111">
        <v>0</v>
      </c>
      <c r="BW1469" s="111">
        <v>0</v>
      </c>
      <c r="BX1469" s="111">
        <v>0</v>
      </c>
      <c r="BY1469" s="111">
        <v>0</v>
      </c>
      <c r="BZ1469" s="111">
        <v>0</v>
      </c>
      <c r="CA1469" s="122">
        <v>2.2943383000000001E-7</v>
      </c>
      <c r="CB1469" s="122">
        <v>1.7427521E-6</v>
      </c>
      <c r="CC1469" s="122">
        <v>1.002291E-7</v>
      </c>
      <c r="CD1469" s="111">
        <v>0</v>
      </c>
      <c r="CE1469" s="154"/>
      <c r="CF1469" s="173"/>
      <c r="CG1469" s="170" t="s">
        <v>8546</v>
      </c>
      <c r="CK1469" s="100"/>
      <c r="CL1469" s="41"/>
      <c r="CM1469" s="41"/>
      <c r="CN1469" s="41"/>
      <c r="CO1469" s="41"/>
      <c r="CP1469" s="41"/>
      <c r="CQ1469" s="41"/>
      <c r="CR1469" s="41"/>
      <c r="CS1469" s="41"/>
      <c r="CT1469" s="41"/>
      <c r="CU1469" s="41"/>
      <c r="CV1469" s="41"/>
      <c r="CW1469" s="41"/>
    </row>
    <row r="1470" spans="1:101" ht="14.5" customHeight="1">
      <c r="A1470" s="41" t="s">
        <v>8953</v>
      </c>
      <c r="B1470" s="119" t="s">
        <v>8946</v>
      </c>
      <c r="C1470" s="120" t="str">
        <f t="shared" si="570"/>
        <v>B.044.01.290</v>
      </c>
      <c r="D1470" s="135" t="s">
        <v>8944</v>
      </c>
      <c r="E1470" s="119" t="s">
        <v>8526</v>
      </c>
      <c r="F1470" s="118" t="str">
        <f t="shared" si="571"/>
        <v>Electricity Yemen production</v>
      </c>
      <c r="G1470" s="118">
        <f t="shared" si="572"/>
        <v>3.3593469600000002E-2</v>
      </c>
      <c r="H1470" s="118">
        <f t="shared" si="573"/>
        <v>2.6103653E-3</v>
      </c>
      <c r="I1470" s="118">
        <f t="shared" si="574"/>
        <v>6.7163339000000004E-3</v>
      </c>
      <c r="J1470" s="326">
        <f t="shared" si="575"/>
        <v>2.0405839999999999E-4</v>
      </c>
      <c r="K1470" s="118">
        <v>2.4062712E-2</v>
      </c>
      <c r="L1470" s="118">
        <v>4.9078278000000003E-3</v>
      </c>
      <c r="M1470" s="118">
        <v>1.8085060999999999E-3</v>
      </c>
      <c r="N1470" s="118">
        <v>1.5193941999999999E-3</v>
      </c>
      <c r="O1470" s="118">
        <v>1.0909711000000001E-3</v>
      </c>
      <c r="P1470" s="118">
        <v>0</v>
      </c>
      <c r="Q1470" s="118">
        <v>0</v>
      </c>
      <c r="R1470" s="118">
        <v>0</v>
      </c>
      <c r="S1470" s="118">
        <v>2.0405839999999999E-4</v>
      </c>
      <c r="T1470" s="118">
        <v>0</v>
      </c>
      <c r="U1470" s="118">
        <v>0</v>
      </c>
      <c r="V1470" s="118">
        <v>0</v>
      </c>
      <c r="W1470" s="118">
        <v>0</v>
      </c>
      <c r="X1470" s="118">
        <v>0</v>
      </c>
      <c r="Y1470" s="41"/>
      <c r="Z1470" s="327">
        <f t="shared" si="576"/>
        <v>0.18092264661654134</v>
      </c>
      <c r="AA1470" s="41"/>
      <c r="AB1470" s="111">
        <v>2.5916605000000001</v>
      </c>
      <c r="AC1470" s="111">
        <v>2.4127429</v>
      </c>
      <c r="AD1470" s="111">
        <v>0</v>
      </c>
      <c r="AE1470" s="111">
        <v>0</v>
      </c>
      <c r="AF1470" s="111">
        <v>0</v>
      </c>
      <c r="AG1470" s="111">
        <v>0.17891756</v>
      </c>
      <c r="AH1470" s="111">
        <v>0</v>
      </c>
      <c r="AI1470" s="41"/>
      <c r="AJ1470" s="114">
        <v>5.1957847999999996E-3</v>
      </c>
      <c r="AK1470" s="114">
        <v>4.8629837999999998E-3</v>
      </c>
      <c r="AL1470" s="114">
        <v>1.7883963999999999E-4</v>
      </c>
      <c r="AM1470" s="114">
        <v>1.5396136000000001E-4</v>
      </c>
      <c r="AN1470" s="113">
        <f t="shared" si="577"/>
        <v>2.9154579299999997E-7</v>
      </c>
      <c r="AO1470" s="112">
        <f t="shared" si="578"/>
        <v>6.6138921758300003E-10</v>
      </c>
      <c r="AP1470" s="112">
        <f t="shared" si="579"/>
        <v>2.1563215609999999E-2</v>
      </c>
      <c r="AQ1470" s="328">
        <v>1.6789621999999999E-7</v>
      </c>
      <c r="AR1470" s="328">
        <v>5.0658341999999996E-10</v>
      </c>
      <c r="AS1470" s="328">
        <v>1.3840583E-14</v>
      </c>
      <c r="AT1470" s="329">
        <v>0</v>
      </c>
      <c r="AU1470" s="329">
        <v>0</v>
      </c>
      <c r="AV1470" s="328">
        <v>2.2592300000000001E-10</v>
      </c>
      <c r="AW1470" s="328">
        <v>1.2342365000000001E-7</v>
      </c>
      <c r="AX1470" s="328">
        <v>3.2026447000000002E-11</v>
      </c>
      <c r="AY1470" s="328">
        <v>1.2276551000000001E-10</v>
      </c>
      <c r="AZ1470" s="329">
        <v>0</v>
      </c>
      <c r="BA1470" s="329">
        <v>0</v>
      </c>
      <c r="BB1470" s="329">
        <v>0</v>
      </c>
      <c r="BC1470" s="329">
        <v>0</v>
      </c>
      <c r="BD1470" s="329">
        <v>0</v>
      </c>
      <c r="BE1470" s="329">
        <v>0</v>
      </c>
      <c r="BF1470" s="329">
        <v>0</v>
      </c>
      <c r="BG1470" s="329">
        <v>0</v>
      </c>
      <c r="BH1470" s="328">
        <v>4.1186099999999997E-6</v>
      </c>
      <c r="BI1470" s="329">
        <v>2.1559096999999999E-2</v>
      </c>
      <c r="BJ1470" s="329">
        <v>0</v>
      </c>
      <c r="BK1470" s="329">
        <v>0</v>
      </c>
      <c r="BL1470" s="329">
        <v>0</v>
      </c>
      <c r="BM1470" s="41"/>
      <c r="BN1470" s="122">
        <v>1.1281503E-5</v>
      </c>
      <c r="BO1470" s="122">
        <v>9.2076252000000003E-7</v>
      </c>
      <c r="BP1470" s="122">
        <v>5.0446035000000004E-6</v>
      </c>
      <c r="BQ1470" s="111">
        <v>0</v>
      </c>
      <c r="BR1470" s="122">
        <v>1.6259044E-6</v>
      </c>
      <c r="BS1470" s="122">
        <v>1.4625834E-7</v>
      </c>
      <c r="BT1470" s="111">
        <v>0</v>
      </c>
      <c r="BU1470" s="122">
        <v>2.2198869E-7</v>
      </c>
      <c r="BV1470" s="111">
        <v>0</v>
      </c>
      <c r="BW1470" s="111">
        <v>0</v>
      </c>
      <c r="BX1470" s="111">
        <v>0</v>
      </c>
      <c r="BY1470" s="111">
        <v>0</v>
      </c>
      <c r="BZ1470" s="111">
        <v>0</v>
      </c>
      <c r="CA1470" s="122">
        <v>3.3690434000000003E-7</v>
      </c>
      <c r="CB1470" s="122">
        <v>2.8866654000000001E-6</v>
      </c>
      <c r="CC1470" s="122">
        <v>9.8416326000000004E-8</v>
      </c>
      <c r="CD1470" s="111">
        <v>0</v>
      </c>
      <c r="CE1470" s="154"/>
      <c r="CF1470" s="173"/>
      <c r="CG1470" s="170" t="s">
        <v>8546</v>
      </c>
      <c r="CK1470" s="100"/>
      <c r="CL1470" s="41"/>
      <c r="CM1470" s="41"/>
      <c r="CN1470" s="41"/>
      <c r="CO1470" s="41"/>
      <c r="CP1470" s="41"/>
      <c r="CQ1470" s="41"/>
      <c r="CR1470" s="41"/>
      <c r="CS1470" s="41"/>
      <c r="CT1470" s="41"/>
      <c r="CU1470" s="41"/>
      <c r="CV1470" s="41"/>
      <c r="CW1470" s="41"/>
    </row>
    <row r="1471" spans="1:101" ht="14.5" customHeight="1">
      <c r="A1471" s="41" t="s">
        <v>8950</v>
      </c>
      <c r="B1471" s="119" t="s">
        <v>8946</v>
      </c>
      <c r="C1471" s="120" t="str">
        <f t="shared" si="570"/>
        <v>B.044.01.291</v>
      </c>
      <c r="D1471" s="135" t="s">
        <v>8944</v>
      </c>
      <c r="E1471" s="119" t="s">
        <v>8526</v>
      </c>
      <c r="F1471" s="118" t="str">
        <f t="shared" si="571"/>
        <v>Electricity Zambia production</v>
      </c>
      <c r="G1471" s="118">
        <f t="shared" si="572"/>
        <v>4.0277022100000002E-3</v>
      </c>
      <c r="H1471" s="118">
        <f t="shared" si="573"/>
        <v>3.1477857000000004E-4</v>
      </c>
      <c r="I1471" s="118">
        <f t="shared" si="574"/>
        <v>5.7759612000000005E-4</v>
      </c>
      <c r="J1471" s="326">
        <f t="shared" si="575"/>
        <v>1.9455292E-4</v>
      </c>
      <c r="K1471" s="118">
        <v>2.9407745999999999E-3</v>
      </c>
      <c r="L1471" s="118">
        <v>3.4387345000000001E-4</v>
      </c>
      <c r="M1471" s="118">
        <v>2.3372266999999999E-4</v>
      </c>
      <c r="N1471" s="118">
        <v>1.9635923000000001E-4</v>
      </c>
      <c r="O1471" s="118">
        <v>1.1841934E-4</v>
      </c>
      <c r="P1471" s="118">
        <v>0</v>
      </c>
      <c r="Q1471" s="118">
        <v>0</v>
      </c>
      <c r="R1471" s="118">
        <v>0</v>
      </c>
      <c r="S1471" s="118">
        <v>1.9455292E-4</v>
      </c>
      <c r="T1471" s="118">
        <v>0</v>
      </c>
      <c r="U1471" s="118">
        <v>0</v>
      </c>
      <c r="V1471" s="118">
        <v>0</v>
      </c>
      <c r="W1471" s="118">
        <v>0</v>
      </c>
      <c r="X1471" s="118">
        <v>0</v>
      </c>
      <c r="Y1471" s="41"/>
      <c r="Z1471" s="327">
        <f t="shared" si="576"/>
        <v>2.2111087218045111E-2</v>
      </c>
      <c r="AA1471" s="41"/>
      <c r="AB1471" s="111">
        <v>1.2149941</v>
      </c>
      <c r="AC1471" s="111">
        <v>0.24438567</v>
      </c>
      <c r="AD1471" s="111">
        <v>0</v>
      </c>
      <c r="AE1471" s="111">
        <v>0</v>
      </c>
      <c r="AF1471" s="111">
        <v>6.5380849000000003E-3</v>
      </c>
      <c r="AG1471" s="111">
        <v>8.9155704999999991E-3</v>
      </c>
      <c r="AH1471" s="111">
        <v>0.95515474</v>
      </c>
      <c r="AI1471" s="41"/>
      <c r="AJ1471" s="114">
        <v>5.4333007000000001E-4</v>
      </c>
      <c r="AK1471" s="114">
        <v>5.1493039999999995E-4</v>
      </c>
      <c r="AL1471" s="121">
        <v>2.0489351999999999E-5</v>
      </c>
      <c r="AM1471" s="121">
        <v>7.9103202000000007E-6</v>
      </c>
      <c r="AN1471" s="113">
        <f t="shared" si="577"/>
        <v>3.0871127205999997E-8</v>
      </c>
      <c r="AO1471" s="112">
        <f t="shared" si="578"/>
        <v>7.5774229498100007E-11</v>
      </c>
      <c r="AP1471" s="112">
        <f t="shared" si="579"/>
        <v>1.1078879560999998E-3</v>
      </c>
      <c r="AQ1471" s="328">
        <v>2.0519088999999999E-8</v>
      </c>
      <c r="AR1471" s="328">
        <v>6.1911042999999997E-11</v>
      </c>
      <c r="AS1471" s="328">
        <v>1.6914980999999999E-15</v>
      </c>
      <c r="AT1471" s="329">
        <v>0</v>
      </c>
      <c r="AU1471" s="329">
        <v>0</v>
      </c>
      <c r="AV1471" s="328">
        <v>2.9197206000000003E-11</v>
      </c>
      <c r="AW1471" s="328">
        <v>1.0322841E-8</v>
      </c>
      <c r="AX1471" s="328">
        <v>4.1389446000000004E-12</v>
      </c>
      <c r="AY1471" s="328">
        <v>9.7225504000000002E-12</v>
      </c>
      <c r="AZ1471" s="329">
        <v>0</v>
      </c>
      <c r="BA1471" s="329">
        <v>0</v>
      </c>
      <c r="BB1471" s="329">
        <v>0</v>
      </c>
      <c r="BC1471" s="329">
        <v>0</v>
      </c>
      <c r="BD1471" s="329">
        <v>0</v>
      </c>
      <c r="BE1471" s="329">
        <v>0</v>
      </c>
      <c r="BF1471" s="329">
        <v>0</v>
      </c>
      <c r="BG1471" s="329">
        <v>0</v>
      </c>
      <c r="BH1471" s="328">
        <v>3.9267560999999998E-6</v>
      </c>
      <c r="BI1471" s="329">
        <v>1.1039611999999999E-3</v>
      </c>
      <c r="BJ1471" s="329">
        <v>0</v>
      </c>
      <c r="BK1471" s="329">
        <v>0</v>
      </c>
      <c r="BL1471" s="329">
        <v>0</v>
      </c>
      <c r="BM1471" s="41"/>
      <c r="BN1471" s="122">
        <v>1.3272763E-6</v>
      </c>
      <c r="BO1471" s="122">
        <v>7.6642719000000007E-8</v>
      </c>
      <c r="BP1471" s="122">
        <v>6.1651576999999997E-7</v>
      </c>
      <c r="BQ1471" s="111">
        <v>0</v>
      </c>
      <c r="BR1471" s="122">
        <v>1.5503289000000001E-7</v>
      </c>
      <c r="BS1471" s="122">
        <v>1.8901727999999999E-8</v>
      </c>
      <c r="BT1471" s="111">
        <v>0</v>
      </c>
      <c r="BU1471" s="122">
        <v>2.8688755000000001E-8</v>
      </c>
      <c r="BV1471" s="111">
        <v>0</v>
      </c>
      <c r="BW1471" s="111">
        <v>0</v>
      </c>
      <c r="BX1471" s="111">
        <v>0</v>
      </c>
      <c r="BY1471" s="111">
        <v>0</v>
      </c>
      <c r="BZ1471" s="111">
        <v>0</v>
      </c>
      <c r="CA1471" s="122">
        <v>4.0790687000000001E-8</v>
      </c>
      <c r="CB1471" s="122">
        <v>2.9687185000000002E-7</v>
      </c>
      <c r="CC1471" s="122">
        <v>9.3831877999999997E-8</v>
      </c>
      <c r="CD1471" s="111">
        <v>0</v>
      </c>
      <c r="CE1471" s="154"/>
      <c r="CF1471" s="173"/>
      <c r="CG1471" s="170" t="s">
        <v>8546</v>
      </c>
      <c r="CK1471" s="100"/>
      <c r="CL1471" s="41"/>
      <c r="CM1471" s="41"/>
      <c r="CN1471" s="41"/>
      <c r="CO1471" s="41"/>
      <c r="CP1471" s="41"/>
      <c r="CQ1471" s="41"/>
      <c r="CR1471" s="41"/>
      <c r="CS1471" s="41"/>
      <c r="CT1471" s="41"/>
      <c r="CU1471" s="41"/>
      <c r="CV1471" s="41"/>
      <c r="CW1471" s="41"/>
    </row>
    <row r="1472" spans="1:101" ht="14.5" customHeight="1">
      <c r="A1472" s="41" t="s">
        <v>8947</v>
      </c>
      <c r="B1472" s="119" t="s">
        <v>8946</v>
      </c>
      <c r="C1472" s="120" t="str">
        <f t="shared" si="570"/>
        <v>B.044.01.292</v>
      </c>
      <c r="D1472" s="135" t="s">
        <v>8944</v>
      </c>
      <c r="E1472" s="119" t="s">
        <v>8526</v>
      </c>
      <c r="F1472" s="118" t="str">
        <f t="shared" si="571"/>
        <v>Electricity Zimbabwe production</v>
      </c>
      <c r="G1472" s="118">
        <f t="shared" si="572"/>
        <v>2.1368956630000002E-2</v>
      </c>
      <c r="H1472" s="118">
        <f t="shared" si="573"/>
        <v>1.7179941000000001E-3</v>
      </c>
      <c r="I1472" s="118">
        <f t="shared" si="574"/>
        <v>2.481708E-3</v>
      </c>
      <c r="J1472" s="326">
        <f t="shared" si="575"/>
        <v>1.0720153E-4</v>
      </c>
      <c r="K1472" s="118">
        <v>1.7062053000000001E-2</v>
      </c>
      <c r="L1472" s="118">
        <v>1.2526156000000001E-3</v>
      </c>
      <c r="M1472" s="118">
        <v>1.2290923999999999E-3</v>
      </c>
      <c r="N1472" s="118">
        <v>1.0326069E-3</v>
      </c>
      <c r="O1472" s="118">
        <v>6.8538720000000004E-4</v>
      </c>
      <c r="P1472" s="118">
        <v>0</v>
      </c>
      <c r="Q1472" s="118">
        <v>0</v>
      </c>
      <c r="R1472" s="118">
        <v>0</v>
      </c>
      <c r="S1472" s="118">
        <v>1.0720153E-4</v>
      </c>
      <c r="T1472" s="118">
        <v>0</v>
      </c>
      <c r="U1472" s="118">
        <v>0</v>
      </c>
      <c r="V1472" s="118">
        <v>0</v>
      </c>
      <c r="W1472" s="118">
        <v>0</v>
      </c>
      <c r="X1472" s="118">
        <v>0</v>
      </c>
      <c r="Y1472" s="41"/>
      <c r="Z1472" s="327">
        <f t="shared" si="576"/>
        <v>0.1282861127819549</v>
      </c>
      <c r="AA1472" s="41"/>
      <c r="AB1472" s="111">
        <v>1.9987911</v>
      </c>
      <c r="AC1472" s="111">
        <v>1.4193849000000001</v>
      </c>
      <c r="AD1472" s="111">
        <v>0</v>
      </c>
      <c r="AE1472" s="111">
        <v>0</v>
      </c>
      <c r="AF1472" s="111">
        <v>4.9813200000000002E-2</v>
      </c>
      <c r="AG1472" s="111">
        <v>5.2434949000000003E-3</v>
      </c>
      <c r="AH1472" s="111">
        <v>0.52434946999999998</v>
      </c>
      <c r="AI1472" s="41"/>
      <c r="AJ1472" s="114">
        <v>2.8736362999999998E-3</v>
      </c>
      <c r="AK1472" s="114">
        <v>2.7418327999999999E-3</v>
      </c>
      <c r="AL1472" s="114">
        <v>1.1366236E-4</v>
      </c>
      <c r="AM1472" s="121">
        <v>1.8141115999999999E-5</v>
      </c>
      <c r="AN1472" s="113">
        <f t="shared" si="577"/>
        <v>1.6437846422000001E-7</v>
      </c>
      <c r="AO1472" s="112">
        <f t="shared" si="578"/>
        <v>4.2034897788759998E-10</v>
      </c>
      <c r="AP1472" s="112">
        <f t="shared" si="579"/>
        <v>2.5407726006999999E-3</v>
      </c>
      <c r="AQ1472" s="328">
        <v>1.1904951000000001E-7</v>
      </c>
      <c r="AR1472" s="328">
        <v>3.5920110999999999E-10</v>
      </c>
      <c r="AS1472" s="328">
        <v>9.8138876000000002E-15</v>
      </c>
      <c r="AT1472" s="329">
        <v>0</v>
      </c>
      <c r="AU1472" s="329">
        <v>0</v>
      </c>
      <c r="AV1472" s="328">
        <v>1.5354122E-10</v>
      </c>
      <c r="AW1472" s="328">
        <v>4.5175413000000002E-8</v>
      </c>
      <c r="AX1472" s="328">
        <v>2.1765733999999999E-11</v>
      </c>
      <c r="AY1472" s="328">
        <v>3.9372319999999997E-11</v>
      </c>
      <c r="AZ1472" s="329">
        <v>0</v>
      </c>
      <c r="BA1472" s="329">
        <v>0</v>
      </c>
      <c r="BB1472" s="329">
        <v>0</v>
      </c>
      <c r="BC1472" s="329">
        <v>0</v>
      </c>
      <c r="BD1472" s="329">
        <v>0</v>
      </c>
      <c r="BE1472" s="329">
        <v>0</v>
      </c>
      <c r="BF1472" s="329">
        <v>0</v>
      </c>
      <c r="BG1472" s="329">
        <v>0</v>
      </c>
      <c r="BH1472" s="328">
        <v>2.1637007000000001E-6</v>
      </c>
      <c r="BI1472" s="329">
        <v>2.5386088999999998E-3</v>
      </c>
      <c r="BJ1472" s="329">
        <v>0</v>
      </c>
      <c r="BK1472" s="329">
        <v>0</v>
      </c>
      <c r="BL1472" s="329">
        <v>0</v>
      </c>
      <c r="BM1472" s="41"/>
      <c r="BN1472" s="122">
        <v>6.9447674000000003E-6</v>
      </c>
      <c r="BO1472" s="122">
        <v>3.2199463999999998E-7</v>
      </c>
      <c r="BP1472" s="122">
        <v>3.5769572E-6</v>
      </c>
      <c r="BQ1472" s="111">
        <v>0</v>
      </c>
      <c r="BR1472" s="122">
        <v>8.0459143999999996E-7</v>
      </c>
      <c r="BS1472" s="122">
        <v>9.9399731999999997E-8</v>
      </c>
      <c r="BT1472" s="111">
        <v>0</v>
      </c>
      <c r="BU1472" s="122">
        <v>1.5086739999999999E-7</v>
      </c>
      <c r="BV1472" s="111">
        <v>0</v>
      </c>
      <c r="BW1472" s="111">
        <v>0</v>
      </c>
      <c r="BX1472" s="111">
        <v>0</v>
      </c>
      <c r="BY1472" s="111">
        <v>0</v>
      </c>
      <c r="BZ1472" s="111">
        <v>0</v>
      </c>
      <c r="CA1472" s="122">
        <v>2.0924731000000001E-7</v>
      </c>
      <c r="CB1472" s="122">
        <v>1.7300069E-6</v>
      </c>
      <c r="CC1472" s="122">
        <v>5.1702751999999997E-8</v>
      </c>
      <c r="CD1472" s="111">
        <v>0</v>
      </c>
      <c r="CE1472" s="154"/>
      <c r="CF1472" s="173"/>
      <c r="CG1472" s="170" t="s">
        <v>8546</v>
      </c>
      <c r="CK1472" s="100"/>
      <c r="CL1472" s="41"/>
      <c r="CM1472" s="41"/>
      <c r="CN1472" s="41"/>
      <c r="CO1472" s="41"/>
      <c r="CP1472" s="41"/>
      <c r="CQ1472" s="41"/>
      <c r="CR1472" s="41"/>
      <c r="CS1472" s="41"/>
      <c r="CT1472" s="41"/>
      <c r="CU1472" s="41"/>
      <c r="CV1472" s="41"/>
      <c r="CW1472" s="41"/>
    </row>
    <row r="1473" spans="1:101" ht="14.5" customHeight="1">
      <c r="B1473" s="119" t="s">
        <v>8704</v>
      </c>
      <c r="C1473" s="133" t="s">
        <v>8942</v>
      </c>
      <c r="D1473" s="133"/>
      <c r="G1473" s="41"/>
      <c r="H1473" s="41"/>
      <c r="I1473" s="41"/>
      <c r="J1473" s="41"/>
      <c r="K1473" s="41"/>
      <c r="L1473" s="41"/>
      <c r="M1473" s="41"/>
      <c r="N1473" s="41"/>
      <c r="O1473" s="41"/>
      <c r="P1473" s="41"/>
      <c r="Q1473" s="41"/>
      <c r="R1473" s="41"/>
      <c r="S1473" s="41"/>
      <c r="T1473" s="41"/>
      <c r="U1473" s="41"/>
      <c r="V1473" s="41"/>
      <c r="W1473" s="41"/>
      <c r="X1473" s="41"/>
      <c r="Y1473" s="41"/>
      <c r="Z1473" s="41"/>
      <c r="AA1473" s="41"/>
      <c r="AB1473" s="41"/>
      <c r="AC1473" s="41"/>
      <c r="AD1473" s="41"/>
      <c r="AE1473" s="41"/>
      <c r="AF1473" s="41"/>
      <c r="AG1473" s="41"/>
      <c r="AH1473" s="41"/>
      <c r="AI1473" s="41"/>
      <c r="AJ1473" s="41"/>
      <c r="AK1473" s="41"/>
      <c r="AL1473" s="41"/>
      <c r="AM1473" s="41"/>
      <c r="AN1473" s="41"/>
      <c r="AO1473" s="41"/>
      <c r="AP1473" s="41"/>
      <c r="AQ1473" s="41"/>
      <c r="AR1473" s="41"/>
      <c r="AS1473" s="41"/>
      <c r="AT1473" s="41"/>
      <c r="AU1473" s="41"/>
      <c r="AV1473" s="41"/>
      <c r="AW1473" s="41"/>
      <c r="AX1473" s="41"/>
      <c r="AY1473" s="41"/>
      <c r="AZ1473" s="41"/>
      <c r="BA1473" s="41"/>
      <c r="BB1473" s="41"/>
      <c r="BC1473" s="41"/>
      <c r="BD1473" s="41"/>
      <c r="BE1473" s="41"/>
      <c r="BF1473" s="41"/>
      <c r="BG1473" s="41"/>
      <c r="BH1473" s="41"/>
      <c r="BI1473" s="41"/>
      <c r="BJ1473" s="41"/>
      <c r="BK1473" s="41"/>
      <c r="BL1473" s="41"/>
      <c r="BM1473" s="41"/>
      <c r="BN1473" s="41"/>
      <c r="BO1473" s="41"/>
      <c r="BP1473" s="41"/>
      <c r="BQ1473" s="41"/>
      <c r="BR1473" s="41"/>
      <c r="BS1473" s="41"/>
      <c r="BT1473" s="41"/>
      <c r="BU1473" s="41"/>
      <c r="BV1473" s="41"/>
      <c r="BW1473" s="41"/>
      <c r="BX1473" s="41"/>
      <c r="BY1473" s="41"/>
      <c r="BZ1473" s="41"/>
      <c r="CA1473" s="41"/>
      <c r="CB1473" s="41"/>
      <c r="CC1473" s="41"/>
      <c r="CD1473" s="41"/>
      <c r="CE1473" s="152"/>
      <c r="CF1473" s="172"/>
      <c r="CG1473" s="170"/>
      <c r="CK1473" s="100"/>
      <c r="CL1473" s="41"/>
      <c r="CM1473" s="41"/>
      <c r="CN1473" s="41"/>
      <c r="CO1473" s="41"/>
      <c r="CP1473" s="41"/>
      <c r="CQ1473" s="41"/>
      <c r="CR1473" s="41"/>
      <c r="CS1473" s="41"/>
      <c r="CT1473" s="41"/>
      <c r="CU1473" s="41"/>
      <c r="CV1473" s="41"/>
      <c r="CW1473" s="41"/>
    </row>
    <row r="1474" spans="1:101" ht="14.5" customHeight="1">
      <c r="B1474" s="119" t="s">
        <v>8704</v>
      </c>
      <c r="C1474" s="133" t="s">
        <v>8941</v>
      </c>
      <c r="D1474" s="133" t="s">
        <v>8940</v>
      </c>
      <c r="G1474" s="41"/>
      <c r="H1474" s="41"/>
      <c r="I1474" s="41"/>
      <c r="J1474" s="41"/>
      <c r="K1474" s="41"/>
      <c r="L1474" s="41"/>
      <c r="M1474" s="41"/>
      <c r="N1474" s="41"/>
      <c r="O1474" s="41"/>
      <c r="P1474" s="41"/>
      <c r="Q1474" s="41"/>
      <c r="R1474" s="41"/>
      <c r="S1474" s="41"/>
      <c r="T1474" s="41"/>
      <c r="U1474" s="41"/>
      <c r="V1474" s="41"/>
      <c r="W1474" s="41"/>
      <c r="X1474" s="41"/>
      <c r="Y1474" s="41"/>
      <c r="Z1474" s="41"/>
      <c r="AA1474" s="41"/>
      <c r="AB1474" s="41"/>
      <c r="AC1474" s="41"/>
      <c r="AD1474" s="41"/>
      <c r="AE1474" s="41"/>
      <c r="AF1474" s="41"/>
      <c r="AG1474" s="41"/>
      <c r="AH1474" s="41"/>
      <c r="AI1474" s="41"/>
      <c r="AJ1474" s="41"/>
      <c r="AK1474" s="41"/>
      <c r="AL1474" s="41"/>
      <c r="AM1474" s="41"/>
      <c r="AN1474" s="41"/>
      <c r="AO1474" s="41"/>
      <c r="AP1474" s="41"/>
      <c r="AQ1474" s="41"/>
      <c r="AR1474" s="41"/>
      <c r="AS1474" s="41"/>
      <c r="AT1474" s="41"/>
      <c r="AU1474" s="41"/>
      <c r="AV1474" s="41"/>
      <c r="AW1474" s="41"/>
      <c r="AX1474" s="41"/>
      <c r="AY1474" s="41"/>
      <c r="AZ1474" s="41"/>
      <c r="BA1474" s="41"/>
      <c r="BB1474" s="41"/>
      <c r="BC1474" s="41"/>
      <c r="BD1474" s="41"/>
      <c r="BE1474" s="41"/>
      <c r="BF1474" s="41"/>
      <c r="BG1474" s="41"/>
      <c r="BH1474" s="41"/>
      <c r="BI1474" s="41"/>
      <c r="BJ1474" s="41"/>
      <c r="BK1474" s="41"/>
      <c r="BL1474" s="41"/>
      <c r="BM1474" s="41"/>
      <c r="BN1474" s="41"/>
      <c r="BO1474" s="41"/>
      <c r="BP1474" s="41"/>
      <c r="BQ1474" s="41"/>
      <c r="BR1474" s="41"/>
      <c r="BS1474" s="41"/>
      <c r="BT1474" s="41"/>
      <c r="BU1474" s="41"/>
      <c r="BV1474" s="41"/>
      <c r="BW1474" s="41"/>
      <c r="BX1474" s="41"/>
      <c r="BY1474" s="41"/>
      <c r="BZ1474" s="41"/>
      <c r="CA1474" s="41"/>
      <c r="CB1474" s="41"/>
      <c r="CC1474" s="41"/>
      <c r="CD1474" s="41"/>
      <c r="CE1474" s="130"/>
      <c r="CF1474" s="105"/>
      <c r="CL1474" s="41"/>
      <c r="CM1474" s="41"/>
      <c r="CN1474" s="41"/>
      <c r="CO1474" s="41"/>
      <c r="CP1474" s="41"/>
      <c r="CQ1474" s="41"/>
      <c r="CR1474" s="41"/>
      <c r="CS1474" s="41"/>
      <c r="CT1474" s="41"/>
      <c r="CU1474" s="41"/>
      <c r="CV1474" s="41"/>
      <c r="CW1474" s="41"/>
    </row>
    <row r="1475" spans="1:101" ht="14.5" customHeight="1">
      <c r="A1475" s="41" t="s">
        <v>8939</v>
      </c>
      <c r="B1475" s="119" t="s">
        <v>8902</v>
      </c>
      <c r="C1475" s="120" t="str">
        <f t="shared" ref="C1475:C1487" si="580">MID(A1475,1,12)</f>
        <v>B.046.02.101</v>
      </c>
      <c r="D1475" s="135" t="s">
        <v>8900</v>
      </c>
      <c r="E1475" s="119" t="s">
        <v>8526</v>
      </c>
      <c r="F1475" s="118" t="str">
        <f t="shared" ref="F1475:F1487" si="581">MID(A1475, 21,85)</f>
        <v>Electricity Alberta production</v>
      </c>
      <c r="G1475" s="118">
        <f t="shared" ref="G1475:G1487" si="582">H1475+I1475+J1475+K1475</f>
        <v>3.1909543220000003E-2</v>
      </c>
      <c r="H1475" s="118">
        <f t="shared" ref="H1475:H1487" si="583">N1475+O1475+P1475+Q1475</f>
        <v>2.6778087800000002E-3</v>
      </c>
      <c r="I1475" s="118">
        <f t="shared" ref="I1475:I1487" si="584">L1475+M1475+R1475</f>
        <v>4.0013372999999994E-3</v>
      </c>
      <c r="J1475" s="326">
        <f t="shared" ref="J1475:J1487" si="585">S1475+IF(T1475="x",0,T1475)+IF(U1475="x",0,U1475)+IF(V1475="x",0,V1475)+W1475+X1475</f>
        <v>1.7533014E-4</v>
      </c>
      <c r="K1475" s="118">
        <v>2.5055067E-2</v>
      </c>
      <c r="L1475" s="118">
        <v>1.8694810000000001E-3</v>
      </c>
      <c r="M1475" s="118">
        <v>2.1318562999999998E-3</v>
      </c>
      <c r="N1475" s="118">
        <v>1.7910529000000001E-3</v>
      </c>
      <c r="O1475" s="118">
        <v>8.8675587999999998E-4</v>
      </c>
      <c r="P1475" s="118">
        <v>0</v>
      </c>
      <c r="Q1475" s="118">
        <v>0</v>
      </c>
      <c r="R1475" s="118">
        <v>0</v>
      </c>
      <c r="S1475" s="118">
        <v>1.7533014E-4</v>
      </c>
      <c r="T1475" s="118">
        <v>0</v>
      </c>
      <c r="U1475" s="118">
        <v>0</v>
      </c>
      <c r="V1475" s="118">
        <v>0</v>
      </c>
      <c r="W1475" s="118">
        <v>0</v>
      </c>
      <c r="X1475" s="118">
        <v>0</v>
      </c>
      <c r="Y1475" s="41"/>
      <c r="Z1475" s="327">
        <f t="shared" ref="Z1475:Z1487" si="586">K1475/0.133</f>
        <v>0.18838396240601504</v>
      </c>
      <c r="AA1475" s="41"/>
      <c r="AB1475" s="111">
        <v>1.9736256999999999</v>
      </c>
      <c r="AC1475" s="111">
        <v>1.6262573</v>
      </c>
      <c r="AD1475" s="111">
        <v>0</v>
      </c>
      <c r="AE1475" s="111">
        <v>0</v>
      </c>
      <c r="AF1475" s="111">
        <v>2.1052632000000002E-2</v>
      </c>
      <c r="AG1475" s="111">
        <v>0.27368420999999998</v>
      </c>
      <c r="AH1475" s="111">
        <v>5.2631578999999998E-2</v>
      </c>
      <c r="AI1475" s="41"/>
      <c r="AJ1475" s="114">
        <v>4.3000427999999999E-3</v>
      </c>
      <c r="AK1475" s="114">
        <v>4.0565664999999999E-3</v>
      </c>
      <c r="AL1475" s="114">
        <v>1.6957317000000001E-4</v>
      </c>
      <c r="AM1475" s="121">
        <v>7.3903180999999995E-5</v>
      </c>
      <c r="AN1475" s="113">
        <f t="shared" ref="AN1475:AN1487" si="587">AQ1475+AT1475+AU1475+AV1475+AW1475+BE1475+BF1475+BJ1475</f>
        <v>2.4319943268999999E-7</v>
      </c>
      <c r="AO1475" s="112">
        <f t="shared" ref="AO1475:AO1487" si="588">AR1475+AS1475+AX1475+AY1475+AZ1475+BA1475+BB1475+BC1475+BD1475+BG1475+BK1475+BL1475</f>
        <v>6.2711969637299997E-10</v>
      </c>
      <c r="AP1475" s="112">
        <f t="shared" ref="AP1475:AP1487" si="589">BH1475+BI1475</f>
        <v>1.0350585773499999E-2</v>
      </c>
      <c r="AQ1475" s="328">
        <v>1.7482032E-7</v>
      </c>
      <c r="AR1475" s="328">
        <v>5.2747510000000001E-10</v>
      </c>
      <c r="AS1475" s="328">
        <v>1.4411373000000001E-14</v>
      </c>
      <c r="AT1475" s="329">
        <v>0</v>
      </c>
      <c r="AU1475" s="329">
        <v>0</v>
      </c>
      <c r="AV1475" s="328">
        <v>2.6631669000000001E-10</v>
      </c>
      <c r="AW1475" s="328">
        <v>6.8112795999999997E-8</v>
      </c>
      <c r="AX1475" s="328">
        <v>3.7752585999999999E-11</v>
      </c>
      <c r="AY1475" s="328">
        <v>6.1877599000000001E-11</v>
      </c>
      <c r="AZ1475" s="329">
        <v>0</v>
      </c>
      <c r="BA1475" s="329">
        <v>0</v>
      </c>
      <c r="BB1475" s="329">
        <v>0</v>
      </c>
      <c r="BC1475" s="329">
        <v>0</v>
      </c>
      <c r="BD1475" s="329">
        <v>0</v>
      </c>
      <c r="BE1475" s="329">
        <v>0</v>
      </c>
      <c r="BF1475" s="329">
        <v>0</v>
      </c>
      <c r="BG1475" s="329">
        <v>0</v>
      </c>
      <c r="BH1475" s="328">
        <v>3.5387734999999999E-6</v>
      </c>
      <c r="BI1475" s="329">
        <v>1.0347047E-2</v>
      </c>
      <c r="BJ1475" s="329">
        <v>0</v>
      </c>
      <c r="BK1475" s="329">
        <v>0</v>
      </c>
      <c r="BL1475" s="329">
        <v>0</v>
      </c>
      <c r="BM1475" s="41"/>
      <c r="BN1475" s="122">
        <v>9.6243605000000008E-6</v>
      </c>
      <c r="BO1475" s="122">
        <v>5.1428160999999999E-7</v>
      </c>
      <c r="BP1475" s="122">
        <v>5.2526448000000002E-6</v>
      </c>
      <c r="BQ1475" s="111">
        <v>0</v>
      </c>
      <c r="BR1475" s="122">
        <v>1.0887827999999999E-6</v>
      </c>
      <c r="BS1475" s="122">
        <v>1.7240847E-7</v>
      </c>
      <c r="BT1475" s="111">
        <v>0</v>
      </c>
      <c r="BU1475" s="122">
        <v>2.6167895E-7</v>
      </c>
      <c r="BV1475" s="111">
        <v>0</v>
      </c>
      <c r="BW1475" s="111">
        <v>0</v>
      </c>
      <c r="BX1475" s="111">
        <v>0</v>
      </c>
      <c r="BY1475" s="111">
        <v>0</v>
      </c>
      <c r="BZ1475" s="111">
        <v>0</v>
      </c>
      <c r="CA1475" s="122">
        <v>3.6006842999999999E-7</v>
      </c>
      <c r="CB1475" s="122">
        <v>1.8899346E-6</v>
      </c>
      <c r="CC1475" s="122">
        <v>8.4560831999999998E-8</v>
      </c>
      <c r="CD1475" s="111">
        <v>0</v>
      </c>
      <c r="CF1475" s="173"/>
      <c r="CG1475" s="170" t="s">
        <v>8546</v>
      </c>
      <c r="CK1475" s="100"/>
      <c r="CL1475" s="41"/>
      <c r="CM1475" s="41"/>
      <c r="CN1475" s="41"/>
      <c r="CO1475" s="41"/>
      <c r="CP1475" s="41"/>
      <c r="CQ1475" s="41"/>
      <c r="CR1475" s="41"/>
      <c r="CS1475" s="41"/>
      <c r="CT1475" s="41"/>
      <c r="CU1475" s="41"/>
      <c r="CV1475" s="41"/>
      <c r="CW1475" s="41"/>
    </row>
    <row r="1476" spans="1:101" ht="14.5" customHeight="1">
      <c r="A1476" s="41" t="s">
        <v>8936</v>
      </c>
      <c r="B1476" s="119" t="s">
        <v>8902</v>
      </c>
      <c r="C1476" s="120" t="str">
        <f t="shared" si="580"/>
        <v>B.046.02.102</v>
      </c>
      <c r="D1476" s="135" t="s">
        <v>8900</v>
      </c>
      <c r="E1476" s="119" t="s">
        <v>8526</v>
      </c>
      <c r="F1476" s="118" t="str">
        <f t="shared" si="581"/>
        <v>Electricity British Columbia production</v>
      </c>
      <c r="G1476" s="118">
        <f t="shared" si="582"/>
        <v>1.2902601090000001E-3</v>
      </c>
      <c r="H1476" s="118">
        <f t="shared" si="583"/>
        <v>1.6417021E-4</v>
      </c>
      <c r="I1476" s="118">
        <f t="shared" si="584"/>
        <v>2.7099915000000001E-4</v>
      </c>
      <c r="J1476" s="326">
        <f t="shared" si="585"/>
        <v>1.3428679E-5</v>
      </c>
      <c r="K1476" s="118">
        <v>8.4166207000000001E-4</v>
      </c>
      <c r="L1476" s="118">
        <v>1.4535058E-4</v>
      </c>
      <c r="M1476" s="118">
        <v>1.2564857000000001E-4</v>
      </c>
      <c r="N1476" s="118">
        <v>1.055621E-4</v>
      </c>
      <c r="O1476" s="330">
        <v>5.860811E-5</v>
      </c>
      <c r="P1476" s="118">
        <v>0</v>
      </c>
      <c r="Q1476" s="118">
        <v>0</v>
      </c>
      <c r="R1476" s="118">
        <v>0</v>
      </c>
      <c r="S1476" s="330">
        <v>1.3428679E-5</v>
      </c>
      <c r="T1476" s="118">
        <v>0</v>
      </c>
      <c r="U1476" s="118">
        <v>0</v>
      </c>
      <c r="V1476" s="118">
        <v>0</v>
      </c>
      <c r="W1476" s="118">
        <v>0</v>
      </c>
      <c r="X1476" s="118">
        <v>0</v>
      </c>
      <c r="Y1476" s="41"/>
      <c r="Z1476" s="327">
        <f t="shared" si="586"/>
        <v>6.3282862406015038E-3</v>
      </c>
      <c r="AA1476" s="41"/>
      <c r="AB1476" s="111">
        <v>1.1162515</v>
      </c>
      <c r="AC1476" s="111">
        <v>0.11204094000000001</v>
      </c>
      <c r="AD1476" s="111">
        <v>0</v>
      </c>
      <c r="AE1476" s="111">
        <v>0</v>
      </c>
      <c r="AF1476" s="111">
        <v>5.2631578999999998E-2</v>
      </c>
      <c r="AG1476" s="111">
        <v>2.7368421E-2</v>
      </c>
      <c r="AH1476" s="111">
        <v>0.92421052999999997</v>
      </c>
      <c r="AI1476" s="41"/>
      <c r="AJ1476" s="114">
        <v>1.8984644999999999E-4</v>
      </c>
      <c r="AK1476" s="114">
        <v>1.7749148000000001E-4</v>
      </c>
      <c r="AL1476" s="121">
        <v>6.5803644000000002E-6</v>
      </c>
      <c r="AM1476" s="121">
        <v>5.7746042999999997E-6</v>
      </c>
      <c r="AN1476" s="113">
        <f t="shared" si="587"/>
        <v>1.0640976025999999E-8</v>
      </c>
      <c r="AO1476" s="112">
        <f t="shared" si="588"/>
        <v>2.4335667513900001E-11</v>
      </c>
      <c r="AP1476" s="112">
        <f t="shared" si="589"/>
        <v>8.0876811755000008E-4</v>
      </c>
      <c r="AQ1476" s="328">
        <v>5.8726495999999999E-9</v>
      </c>
      <c r="AR1476" s="328">
        <v>1.7719201999999999E-11</v>
      </c>
      <c r="AS1476" s="328">
        <v>4.8411389999999998E-16</v>
      </c>
      <c r="AT1476" s="329">
        <v>0</v>
      </c>
      <c r="AU1476" s="329">
        <v>0</v>
      </c>
      <c r="AV1476" s="328">
        <v>1.5696326E-11</v>
      </c>
      <c r="AW1476" s="328">
        <v>4.7526301E-9</v>
      </c>
      <c r="AX1476" s="328">
        <v>2.2250835E-12</v>
      </c>
      <c r="AY1476" s="328">
        <v>4.3908979000000002E-12</v>
      </c>
      <c r="AZ1476" s="329">
        <v>0</v>
      </c>
      <c r="BA1476" s="329">
        <v>0</v>
      </c>
      <c r="BB1476" s="329">
        <v>0</v>
      </c>
      <c r="BC1476" s="329">
        <v>0</v>
      </c>
      <c r="BD1476" s="329">
        <v>0</v>
      </c>
      <c r="BE1476" s="329">
        <v>0</v>
      </c>
      <c r="BF1476" s="329">
        <v>0</v>
      </c>
      <c r="BG1476" s="329">
        <v>0</v>
      </c>
      <c r="BH1476" s="328">
        <v>2.7103754999999998E-7</v>
      </c>
      <c r="BI1476" s="329">
        <v>8.0849708000000004E-4</v>
      </c>
      <c r="BJ1476" s="329">
        <v>0</v>
      </c>
      <c r="BK1476" s="329">
        <v>0</v>
      </c>
      <c r="BL1476" s="329">
        <v>0</v>
      </c>
      <c r="BM1476" s="41"/>
      <c r="BN1476" s="122">
        <v>4.6607425999999999E-7</v>
      </c>
      <c r="BO1476" s="122">
        <v>3.5439837000000003E-8</v>
      </c>
      <c r="BP1476" s="122">
        <v>1.7644941E-7</v>
      </c>
      <c r="BQ1476" s="111">
        <v>0</v>
      </c>
      <c r="BR1476" s="122">
        <v>7.4074456999999996E-8</v>
      </c>
      <c r="BS1476" s="122">
        <v>1.0161508999999999E-8</v>
      </c>
      <c r="BT1476" s="111">
        <v>0</v>
      </c>
      <c r="BU1476" s="122">
        <v>1.5422984E-8</v>
      </c>
      <c r="BV1476" s="111">
        <v>0</v>
      </c>
      <c r="BW1476" s="111">
        <v>0</v>
      </c>
      <c r="BX1476" s="111">
        <v>0</v>
      </c>
      <c r="BY1476" s="111">
        <v>0</v>
      </c>
      <c r="BZ1476" s="111">
        <v>0</v>
      </c>
      <c r="CA1476" s="122">
        <v>2.1554847000000001E-8</v>
      </c>
      <c r="CB1476" s="122">
        <v>1.2649463E-7</v>
      </c>
      <c r="CC1476" s="122">
        <v>6.4765832000000002E-9</v>
      </c>
      <c r="CD1476" s="111">
        <v>0</v>
      </c>
      <c r="CE1476" s="154"/>
      <c r="CF1476" s="173"/>
      <c r="CG1476" s="170" t="s">
        <v>8546</v>
      </c>
      <c r="CK1476" s="100"/>
      <c r="CL1476" s="41"/>
      <c r="CM1476" s="41"/>
      <c r="CN1476" s="41"/>
      <c r="CO1476" s="41"/>
      <c r="CP1476" s="41"/>
      <c r="CQ1476" s="41"/>
      <c r="CR1476" s="41"/>
      <c r="CS1476" s="41"/>
      <c r="CT1476" s="41"/>
      <c r="CU1476" s="41"/>
      <c r="CV1476" s="41"/>
    </row>
    <row r="1477" spans="1:101" ht="14.5" customHeight="1">
      <c r="A1477" s="41" t="s">
        <v>8933</v>
      </c>
      <c r="B1477" s="119" t="s">
        <v>8902</v>
      </c>
      <c r="C1477" s="120" t="str">
        <f t="shared" si="580"/>
        <v>B.046.02.103</v>
      </c>
      <c r="D1477" s="135" t="s">
        <v>8900</v>
      </c>
      <c r="E1477" s="119" t="s">
        <v>8526</v>
      </c>
      <c r="F1477" s="118" t="str">
        <f t="shared" si="581"/>
        <v>Electricity Manitoba production</v>
      </c>
      <c r="G1477" s="118">
        <f t="shared" si="582"/>
        <v>1.1325065381E-4</v>
      </c>
      <c r="H1477" s="118">
        <f t="shared" si="583"/>
        <v>1.35746131E-6</v>
      </c>
      <c r="I1477" s="118">
        <f t="shared" si="584"/>
        <v>2.7539095000000002E-6</v>
      </c>
      <c r="J1477" s="326">
        <f t="shared" si="585"/>
        <v>1.5494628999999998E-5</v>
      </c>
      <c r="K1477" s="330">
        <v>9.3644654000000002E-5</v>
      </c>
      <c r="L1477" s="330">
        <v>1.4862813999999999E-6</v>
      </c>
      <c r="M1477" s="330">
        <v>1.2676281E-6</v>
      </c>
      <c r="N1477" s="330">
        <v>1.0649822E-6</v>
      </c>
      <c r="O1477" s="330">
        <v>2.9247910999999998E-7</v>
      </c>
      <c r="P1477" s="118">
        <v>0</v>
      </c>
      <c r="Q1477" s="118">
        <v>0</v>
      </c>
      <c r="R1477" s="118">
        <v>0</v>
      </c>
      <c r="S1477" s="330">
        <v>1.5494628999999998E-5</v>
      </c>
      <c r="T1477" s="118">
        <v>0</v>
      </c>
      <c r="U1477" s="118">
        <v>0</v>
      </c>
      <c r="V1477" s="118">
        <v>0</v>
      </c>
      <c r="W1477" s="118">
        <v>0</v>
      </c>
      <c r="X1477" s="118">
        <v>0</v>
      </c>
      <c r="Y1477" s="41"/>
      <c r="Z1477" s="327">
        <f t="shared" si="586"/>
        <v>7.0409514285714285E-4</v>
      </c>
      <c r="AA1477" s="41"/>
      <c r="AB1477" s="111">
        <v>1.0526316</v>
      </c>
      <c r="AC1477" s="111">
        <v>0</v>
      </c>
      <c r="AD1477" s="111">
        <v>0</v>
      </c>
      <c r="AE1477" s="111">
        <v>0</v>
      </c>
      <c r="AF1477" s="111">
        <v>0</v>
      </c>
      <c r="AG1477" s="111">
        <v>3.1578947000000003E-2</v>
      </c>
      <c r="AH1477" s="111">
        <v>1.0210526</v>
      </c>
      <c r="AI1477" s="41"/>
      <c r="AJ1477" s="121">
        <v>1.2182467E-5</v>
      </c>
      <c r="AK1477" s="121">
        <v>1.1628972999999999E-5</v>
      </c>
      <c r="AL1477" s="121">
        <v>5.5126109000000001E-7</v>
      </c>
      <c r="AM1477" s="121">
        <v>2.2329324E-9</v>
      </c>
      <c r="AN1477" s="113">
        <f t="shared" si="587"/>
        <v>6.9718065219000003E-10</v>
      </c>
      <c r="AO1477" s="112">
        <f t="shared" si="588"/>
        <v>2.0386874552779998E-12</v>
      </c>
      <c r="AP1477" s="112">
        <f t="shared" si="589"/>
        <v>3.1273563999999999E-7</v>
      </c>
      <c r="AQ1477" s="328">
        <v>6.5340028999999999E-10</v>
      </c>
      <c r="AR1477" s="328">
        <v>1.9714663999999998E-12</v>
      </c>
      <c r="AS1477" s="328">
        <v>5.3863278000000001E-17</v>
      </c>
      <c r="AT1477" s="329">
        <v>0</v>
      </c>
      <c r="AU1477" s="329">
        <v>0</v>
      </c>
      <c r="AV1477" s="328">
        <v>1.5835518999999999E-13</v>
      </c>
      <c r="AW1477" s="328">
        <v>4.3622007000000002E-11</v>
      </c>
      <c r="AX1477" s="328">
        <v>2.2448153E-14</v>
      </c>
      <c r="AY1477" s="328">
        <v>4.4719039E-14</v>
      </c>
      <c r="AZ1477" s="329">
        <v>0</v>
      </c>
      <c r="BA1477" s="329">
        <v>0</v>
      </c>
      <c r="BB1477" s="329">
        <v>0</v>
      </c>
      <c r="BC1477" s="329">
        <v>0</v>
      </c>
      <c r="BD1477" s="329">
        <v>0</v>
      </c>
      <c r="BE1477" s="329">
        <v>0</v>
      </c>
      <c r="BF1477" s="329">
        <v>0</v>
      </c>
      <c r="BG1477" s="329">
        <v>0</v>
      </c>
      <c r="BH1477" s="328">
        <v>3.1273563999999999E-7</v>
      </c>
      <c r="BI1477" s="329">
        <v>0</v>
      </c>
      <c r="BJ1477" s="329">
        <v>0</v>
      </c>
      <c r="BK1477" s="329">
        <v>0</v>
      </c>
      <c r="BL1477" s="329">
        <v>0</v>
      </c>
      <c r="BM1477" s="41"/>
      <c r="BN1477" s="122">
        <v>2.8423477999999999E-8</v>
      </c>
      <c r="BO1477" s="122">
        <v>3.6044143000000001E-10</v>
      </c>
      <c r="BP1477" s="122">
        <v>1.9632041E-8</v>
      </c>
      <c r="BQ1477" s="111">
        <v>0</v>
      </c>
      <c r="BR1477" s="122">
        <v>4.8225317000000002E-10</v>
      </c>
      <c r="BS1477" s="122">
        <v>1.025162E-10</v>
      </c>
      <c r="BT1477" s="111">
        <v>0</v>
      </c>
      <c r="BU1477" s="122">
        <v>1.5559752999999999E-10</v>
      </c>
      <c r="BV1477" s="111">
        <v>0</v>
      </c>
      <c r="BW1477" s="111">
        <v>0</v>
      </c>
      <c r="BX1477" s="111">
        <v>0</v>
      </c>
      <c r="BY1477" s="111">
        <v>0</v>
      </c>
      <c r="BZ1477" s="111">
        <v>0</v>
      </c>
      <c r="CA1477" s="122">
        <v>2.1764818999999999E-10</v>
      </c>
      <c r="CB1477" s="111">
        <v>0</v>
      </c>
      <c r="CC1477" s="122">
        <v>7.4729806000000006E-9</v>
      </c>
      <c r="CD1477" s="111">
        <v>0</v>
      </c>
      <c r="CE1477" s="154"/>
      <c r="CF1477" s="173"/>
      <c r="CG1477" s="170" t="s">
        <v>8546</v>
      </c>
      <c r="CK1477" s="100"/>
      <c r="CL1477" s="41"/>
      <c r="CM1477" s="41"/>
      <c r="CN1477" s="41"/>
      <c r="CO1477" s="41"/>
      <c r="CP1477" s="41"/>
      <c r="CQ1477" s="41"/>
      <c r="CR1477" s="41"/>
      <c r="CS1477" s="41"/>
    </row>
    <row r="1478" spans="1:101" ht="14.5" customHeight="1">
      <c r="A1478" s="41" t="s">
        <v>8930</v>
      </c>
      <c r="B1478" s="119" t="s">
        <v>8902</v>
      </c>
      <c r="C1478" s="120" t="str">
        <f t="shared" si="580"/>
        <v>B.046.02.104</v>
      </c>
      <c r="D1478" s="135" t="s">
        <v>8900</v>
      </c>
      <c r="E1478" s="119" t="s">
        <v>8526</v>
      </c>
      <c r="F1478" s="118" t="str">
        <f t="shared" si="581"/>
        <v>Electricity New Brunswick production</v>
      </c>
      <c r="G1478" s="118">
        <f t="shared" si="582"/>
        <v>2.5051429457E-2</v>
      </c>
      <c r="H1478" s="118">
        <f t="shared" si="583"/>
        <v>1.1123824900000001E-3</v>
      </c>
      <c r="I1478" s="118">
        <f t="shared" si="584"/>
        <v>1.8686452199999999E-3</v>
      </c>
      <c r="J1478" s="326">
        <f t="shared" si="585"/>
        <v>8.9671117469999999E-3</v>
      </c>
      <c r="K1478" s="118">
        <v>1.310329E-2</v>
      </c>
      <c r="L1478" s="118">
        <v>1.0435951000000001E-3</v>
      </c>
      <c r="M1478" s="118">
        <v>8.2505011999999998E-4</v>
      </c>
      <c r="N1478" s="118">
        <v>6.9315572000000004E-4</v>
      </c>
      <c r="O1478" s="118">
        <v>4.1922676999999999E-4</v>
      </c>
      <c r="P1478" s="118">
        <v>0</v>
      </c>
      <c r="Q1478" s="118">
        <v>0</v>
      </c>
      <c r="R1478" s="118">
        <v>0</v>
      </c>
      <c r="S1478" s="330">
        <v>3.5637647000000001E-5</v>
      </c>
      <c r="T1478" s="118">
        <v>0</v>
      </c>
      <c r="U1478" s="118">
        <v>8.9314740999999996E-3</v>
      </c>
      <c r="V1478" s="118">
        <v>0</v>
      </c>
      <c r="W1478" s="118">
        <v>0</v>
      </c>
      <c r="X1478" s="118">
        <v>0</v>
      </c>
      <c r="Y1478" s="41"/>
      <c r="Z1478" s="327">
        <f t="shared" si="586"/>
        <v>9.852097744360902E-2</v>
      </c>
      <c r="AA1478" s="41"/>
      <c r="AB1478" s="111">
        <v>2.4007019000000001</v>
      </c>
      <c r="AC1478" s="111">
        <v>0.84576256999999999</v>
      </c>
      <c r="AD1478" s="111">
        <v>1.2107288</v>
      </c>
      <c r="AE1478" s="111">
        <v>0</v>
      </c>
      <c r="AF1478" s="111">
        <v>4.2105262999999997E-2</v>
      </c>
      <c r="AG1478" s="111">
        <v>7.2631579000000002E-2</v>
      </c>
      <c r="AH1478" s="111">
        <v>0.22947368000000001</v>
      </c>
      <c r="AI1478" s="41"/>
      <c r="AJ1478" s="114">
        <v>2.1951851000000001E-3</v>
      </c>
      <c r="AK1478" s="114">
        <v>2.0832779E-3</v>
      </c>
      <c r="AL1478" s="121">
        <v>8.6851248999999993E-5</v>
      </c>
      <c r="AM1478" s="121">
        <v>2.5055940000000001E-5</v>
      </c>
      <c r="AN1478" s="113">
        <f t="shared" si="587"/>
        <v>1.2489675827000002E-7</v>
      </c>
      <c r="AO1478" s="112">
        <f t="shared" si="588"/>
        <v>3.2119544785450001E-10</v>
      </c>
      <c r="AP1478" s="112">
        <f t="shared" si="589"/>
        <v>3.5092352919600003E-3</v>
      </c>
      <c r="AQ1478" s="328">
        <v>9.1427464000000004E-8</v>
      </c>
      <c r="AR1478" s="328">
        <v>2.7585872999999999E-10</v>
      </c>
      <c r="AS1478" s="328">
        <v>7.5368545000000002E-15</v>
      </c>
      <c r="AT1478" s="329">
        <v>0</v>
      </c>
      <c r="AU1478" s="329">
        <v>0</v>
      </c>
      <c r="AV1478" s="328">
        <v>1.0306727E-10</v>
      </c>
      <c r="AW1478" s="328">
        <v>3.3366226999999999E-8</v>
      </c>
      <c r="AX1478" s="328">
        <v>1.4610635E-11</v>
      </c>
      <c r="AY1478" s="328">
        <v>3.0718545999999999E-11</v>
      </c>
      <c r="AZ1478" s="329">
        <v>0</v>
      </c>
      <c r="BA1478" s="329">
        <v>0</v>
      </c>
      <c r="BB1478" s="329">
        <v>0</v>
      </c>
      <c r="BC1478" s="329">
        <v>0</v>
      </c>
      <c r="BD1478" s="329">
        <v>0</v>
      </c>
      <c r="BE1478" s="329">
        <v>0</v>
      </c>
      <c r="BF1478" s="329">
        <v>0</v>
      </c>
      <c r="BG1478" s="329">
        <v>0</v>
      </c>
      <c r="BH1478" s="328">
        <v>7.1929195999999999E-7</v>
      </c>
      <c r="BI1478" s="329">
        <v>3.5085160000000002E-3</v>
      </c>
      <c r="BJ1478" s="329">
        <v>0</v>
      </c>
      <c r="BK1478" s="329">
        <v>0</v>
      </c>
      <c r="BL1478" s="329">
        <v>0</v>
      </c>
      <c r="BM1478" s="41"/>
      <c r="BN1478" s="122">
        <v>6.3718037E-6</v>
      </c>
      <c r="BO1478" s="122">
        <v>2.4571549999999999E-7</v>
      </c>
      <c r="BP1478" s="122">
        <v>2.7470261999999999E-6</v>
      </c>
      <c r="BQ1478" s="111">
        <v>0</v>
      </c>
      <c r="BR1478" s="122">
        <v>5.2788943000000005E-7</v>
      </c>
      <c r="BS1478" s="122">
        <v>6.6723834000000002E-8</v>
      </c>
      <c r="BT1478" s="111">
        <v>0</v>
      </c>
      <c r="BU1478" s="122">
        <v>1.0127242E-7</v>
      </c>
      <c r="BV1478" s="111">
        <v>0</v>
      </c>
      <c r="BW1478" s="111">
        <v>0</v>
      </c>
      <c r="BX1478" s="111">
        <v>0</v>
      </c>
      <c r="BY1478" s="111">
        <v>0</v>
      </c>
      <c r="BZ1478" s="111">
        <v>0</v>
      </c>
      <c r="CA1478" s="122">
        <v>1.4238051000000001E-7</v>
      </c>
      <c r="CB1478" s="122">
        <v>2.5236080000000001E-6</v>
      </c>
      <c r="CC1478" s="122">
        <v>1.7187855000000002E-8</v>
      </c>
      <c r="CD1478" s="111">
        <v>0</v>
      </c>
      <c r="CE1478" s="154"/>
      <c r="CF1478" s="173"/>
      <c r="CG1478" s="170" t="s">
        <v>8546</v>
      </c>
      <c r="CK1478" s="100"/>
      <c r="CL1478" s="41"/>
      <c r="CM1478" s="41"/>
      <c r="CN1478" s="41"/>
      <c r="CO1478" s="41"/>
      <c r="CP1478" s="41"/>
      <c r="CQ1478" s="41"/>
      <c r="CR1478" s="41"/>
      <c r="CS1478" s="41"/>
    </row>
    <row r="1479" spans="1:101" ht="14.5" customHeight="1">
      <c r="A1479" s="41" t="s">
        <v>8927</v>
      </c>
      <c r="B1479" s="119" t="s">
        <v>8902</v>
      </c>
      <c r="C1479" s="120" t="str">
        <f t="shared" si="580"/>
        <v>B.046.02.105</v>
      </c>
      <c r="D1479" s="135" t="s">
        <v>8900</v>
      </c>
      <c r="E1479" s="119" t="s">
        <v>8526</v>
      </c>
      <c r="F1479" s="118" t="str">
        <f t="shared" si="581"/>
        <v>Electricity Newfoundland and Labrador production</v>
      </c>
      <c r="G1479" s="118">
        <f t="shared" si="582"/>
        <v>1.1450035966E-3</v>
      </c>
      <c r="H1479" s="118">
        <f t="shared" si="583"/>
        <v>1.0354021199999999E-4</v>
      </c>
      <c r="I1479" s="118">
        <f t="shared" si="584"/>
        <v>2.9143200399999998E-4</v>
      </c>
      <c r="J1479" s="326">
        <f t="shared" si="585"/>
        <v>2.0659506000000002E-6</v>
      </c>
      <c r="K1479" s="118">
        <v>7.4796542999999997E-4</v>
      </c>
      <c r="L1479" s="118">
        <v>2.2438442999999999E-4</v>
      </c>
      <c r="M1479" s="330">
        <v>6.7047573999999994E-5</v>
      </c>
      <c r="N1479" s="330">
        <v>5.6329195000000002E-5</v>
      </c>
      <c r="O1479" s="330">
        <v>4.7211016999999999E-5</v>
      </c>
      <c r="P1479" s="118">
        <v>0</v>
      </c>
      <c r="Q1479" s="118">
        <v>0</v>
      </c>
      <c r="R1479" s="118">
        <v>0</v>
      </c>
      <c r="S1479" s="330">
        <v>2.0659506000000002E-6</v>
      </c>
      <c r="T1479" s="118">
        <v>0</v>
      </c>
      <c r="U1479" s="118">
        <v>0</v>
      </c>
      <c r="V1479" s="118">
        <v>0</v>
      </c>
      <c r="W1479" s="118">
        <v>0</v>
      </c>
      <c r="X1479" s="118">
        <v>0</v>
      </c>
      <c r="Y1479" s="41"/>
      <c r="Z1479" s="327">
        <f t="shared" si="586"/>
        <v>5.6238002255639095E-3</v>
      </c>
      <c r="AA1479" s="41"/>
      <c r="AB1479" s="111">
        <v>1.1217404</v>
      </c>
      <c r="AC1479" s="111">
        <v>0.10700351</v>
      </c>
      <c r="AD1479" s="111">
        <v>0</v>
      </c>
      <c r="AE1479" s="111">
        <v>0</v>
      </c>
      <c r="AF1479" s="111">
        <v>0</v>
      </c>
      <c r="AG1479" s="111">
        <v>4.2105262999999997E-3</v>
      </c>
      <c r="AH1479" s="111">
        <v>1.0105263</v>
      </c>
      <c r="AI1479" s="41"/>
      <c r="AJ1479" s="114">
        <v>1.9114539999999999E-4</v>
      </c>
      <c r="AK1479" s="114">
        <v>1.7813846999999999E-4</v>
      </c>
      <c r="AL1479" s="121">
        <v>6.0524768999999997E-6</v>
      </c>
      <c r="AM1479" s="121">
        <v>6.9544572999999998E-6</v>
      </c>
      <c r="AN1479" s="113">
        <f t="shared" si="587"/>
        <v>1.06797643464E-8</v>
      </c>
      <c r="AO1479" s="112">
        <f t="shared" si="588"/>
        <v>2.238342082072E-11</v>
      </c>
      <c r="AP1479" s="112">
        <f t="shared" si="589"/>
        <v>9.7401362808499994E-4</v>
      </c>
      <c r="AQ1479" s="328">
        <v>5.2188865999999997E-9</v>
      </c>
      <c r="AR1479" s="328">
        <v>1.5746641E-11</v>
      </c>
      <c r="AS1479" s="328">
        <v>4.3022071999999999E-16</v>
      </c>
      <c r="AT1479" s="329">
        <v>0</v>
      </c>
      <c r="AU1479" s="329">
        <v>0</v>
      </c>
      <c r="AV1479" s="328">
        <v>8.3757463999999997E-12</v>
      </c>
      <c r="AW1479" s="328">
        <v>5.4525020000000002E-9</v>
      </c>
      <c r="AX1479" s="328">
        <v>1.1873311E-12</v>
      </c>
      <c r="AY1479" s="328">
        <v>5.4490185000000001E-12</v>
      </c>
      <c r="AZ1479" s="329">
        <v>0</v>
      </c>
      <c r="BA1479" s="329">
        <v>0</v>
      </c>
      <c r="BB1479" s="329">
        <v>0</v>
      </c>
      <c r="BC1479" s="329">
        <v>0</v>
      </c>
      <c r="BD1479" s="329">
        <v>0</v>
      </c>
      <c r="BE1479" s="329">
        <v>0</v>
      </c>
      <c r="BF1479" s="329">
        <v>0</v>
      </c>
      <c r="BG1479" s="329">
        <v>0</v>
      </c>
      <c r="BH1479" s="328">
        <v>4.1698084999999998E-8</v>
      </c>
      <c r="BI1479" s="329">
        <v>9.7397192999999999E-4</v>
      </c>
      <c r="BJ1479" s="329">
        <v>0</v>
      </c>
      <c r="BK1479" s="329">
        <v>0</v>
      </c>
      <c r="BL1479" s="329">
        <v>0</v>
      </c>
      <c r="BM1479" s="41"/>
      <c r="BN1479" s="122">
        <v>4.2454346000000002E-7</v>
      </c>
      <c r="BO1479" s="122">
        <v>4.0324705000000001E-8</v>
      </c>
      <c r="BP1479" s="122">
        <v>1.5680646999999999E-7</v>
      </c>
      <c r="BQ1479" s="111">
        <v>0</v>
      </c>
      <c r="BR1479" s="122">
        <v>7.1431039999999999E-8</v>
      </c>
      <c r="BS1479" s="122">
        <v>5.4223023000000001E-9</v>
      </c>
      <c r="BT1479" s="111">
        <v>0</v>
      </c>
      <c r="BU1479" s="122">
        <v>8.2298880000000006E-9</v>
      </c>
      <c r="BV1479" s="111">
        <v>0</v>
      </c>
      <c r="BW1479" s="111">
        <v>0</v>
      </c>
      <c r="BX1479" s="111">
        <v>0</v>
      </c>
      <c r="BY1479" s="111">
        <v>0</v>
      </c>
      <c r="BZ1479" s="111">
        <v>0</v>
      </c>
      <c r="CA1479" s="122">
        <v>1.2891946E-8</v>
      </c>
      <c r="CB1479" s="122">
        <v>1.2844071000000001E-7</v>
      </c>
      <c r="CC1479" s="122">
        <v>9.9639741000000003E-10</v>
      </c>
      <c r="CD1479" s="111">
        <v>0</v>
      </c>
      <c r="CE1479" s="154"/>
      <c r="CF1479" s="173"/>
      <c r="CG1479" s="170" t="s">
        <v>8546</v>
      </c>
      <c r="CK1479" s="100"/>
      <c r="CL1479" s="41"/>
      <c r="CM1479" s="41"/>
      <c r="CN1479" s="41"/>
      <c r="CO1479" s="41"/>
      <c r="CP1479" s="41"/>
      <c r="CQ1479" s="41"/>
      <c r="CR1479" s="41"/>
      <c r="CS1479" s="41"/>
    </row>
    <row r="1480" spans="1:101" ht="14.5" customHeight="1">
      <c r="A1480" s="41" t="s">
        <v>8924</v>
      </c>
      <c r="B1480" s="119" t="s">
        <v>8902</v>
      </c>
      <c r="C1480" s="120" t="str">
        <f t="shared" si="580"/>
        <v>B.046.02.106</v>
      </c>
      <c r="D1480" s="135" t="s">
        <v>8900</v>
      </c>
      <c r="E1480" s="119" t="s">
        <v>8526</v>
      </c>
      <c r="F1480" s="118" t="str">
        <f t="shared" si="581"/>
        <v>Electricity Northwest Territories production</v>
      </c>
      <c r="G1480" s="118">
        <f t="shared" si="582"/>
        <v>1.3553596083E-2</v>
      </c>
      <c r="H1480" s="118">
        <f t="shared" si="583"/>
        <v>1.52235163E-3</v>
      </c>
      <c r="I1480" s="118">
        <f t="shared" si="584"/>
        <v>3.9641149999999998E-3</v>
      </c>
      <c r="J1480" s="326">
        <f t="shared" si="585"/>
        <v>1.0329753E-5</v>
      </c>
      <c r="K1480" s="118">
        <v>8.0567997000000006E-3</v>
      </c>
      <c r="L1480" s="118">
        <v>2.9465207E-3</v>
      </c>
      <c r="M1480" s="118">
        <v>1.0175943E-3</v>
      </c>
      <c r="N1480" s="118">
        <v>8.5491934000000004E-4</v>
      </c>
      <c r="O1480" s="118">
        <v>6.6743228999999996E-4</v>
      </c>
      <c r="P1480" s="118">
        <v>0</v>
      </c>
      <c r="Q1480" s="118">
        <v>0</v>
      </c>
      <c r="R1480" s="118">
        <v>0</v>
      </c>
      <c r="S1480" s="330">
        <v>1.0329753E-5</v>
      </c>
      <c r="T1480" s="118">
        <v>0</v>
      </c>
      <c r="U1480" s="118">
        <v>0</v>
      </c>
      <c r="V1480" s="118">
        <v>0</v>
      </c>
      <c r="W1480" s="118">
        <v>0</v>
      </c>
      <c r="X1480" s="118">
        <v>0</v>
      </c>
      <c r="Y1480" s="41"/>
      <c r="Z1480" s="327">
        <f t="shared" si="586"/>
        <v>6.0577441353383457E-2</v>
      </c>
      <c r="AA1480" s="41"/>
      <c r="AB1480" s="111">
        <v>1.9897309999999999</v>
      </c>
      <c r="AC1480" s="111">
        <v>1.4739415</v>
      </c>
      <c r="AD1480" s="111">
        <v>0</v>
      </c>
      <c r="AE1480" s="111">
        <v>0</v>
      </c>
      <c r="AF1480" s="111">
        <v>0</v>
      </c>
      <c r="AG1480" s="111">
        <v>2.1052632000000002E-2</v>
      </c>
      <c r="AH1480" s="111">
        <v>0.49473684000000001</v>
      </c>
      <c r="AI1480" s="41"/>
      <c r="AJ1480" s="114">
        <v>2.3322945000000001E-3</v>
      </c>
      <c r="AK1480" s="114">
        <v>2.1682423E-3</v>
      </c>
      <c r="AL1480" s="121">
        <v>7.0475056999999994E-5</v>
      </c>
      <c r="AM1480" s="121">
        <v>9.3577159000000004E-5</v>
      </c>
      <c r="AN1480" s="113">
        <f t="shared" si="587"/>
        <v>1.2999054736E-7</v>
      </c>
      <c r="AO1480" s="112">
        <f t="shared" si="588"/>
        <v>2.6063261017429999E-10</v>
      </c>
      <c r="AP1480" s="112">
        <f t="shared" si="589"/>
        <v>1.3106044490419999E-2</v>
      </c>
      <c r="AQ1480" s="328">
        <v>5.6215866000000002E-8</v>
      </c>
      <c r="AR1480" s="328">
        <v>1.6961683999999999E-10</v>
      </c>
      <c r="AS1480" s="328">
        <v>4.6341743000000001E-15</v>
      </c>
      <c r="AT1480" s="329">
        <v>0</v>
      </c>
      <c r="AU1480" s="329">
        <v>0</v>
      </c>
      <c r="AV1480" s="328">
        <v>1.2712036E-10</v>
      </c>
      <c r="AW1480" s="328">
        <v>7.3647560999999995E-8</v>
      </c>
      <c r="AX1480" s="328">
        <v>1.8020359E-11</v>
      </c>
      <c r="AY1480" s="328">
        <v>7.2990777000000001E-11</v>
      </c>
      <c r="AZ1480" s="329">
        <v>0</v>
      </c>
      <c r="BA1480" s="329">
        <v>0</v>
      </c>
      <c r="BB1480" s="329">
        <v>0</v>
      </c>
      <c r="BC1480" s="329">
        <v>0</v>
      </c>
      <c r="BD1480" s="329">
        <v>0</v>
      </c>
      <c r="BE1480" s="329">
        <v>0</v>
      </c>
      <c r="BF1480" s="329">
        <v>0</v>
      </c>
      <c r="BG1480" s="329">
        <v>0</v>
      </c>
      <c r="BH1480" s="328">
        <v>2.0849042E-7</v>
      </c>
      <c r="BI1480" s="329">
        <v>1.3105835999999999E-2</v>
      </c>
      <c r="BJ1480" s="329">
        <v>0</v>
      </c>
      <c r="BK1480" s="329">
        <v>0</v>
      </c>
      <c r="BL1480" s="329">
        <v>0</v>
      </c>
      <c r="BM1480" s="41"/>
      <c r="BN1480" s="122">
        <v>5.3846085E-6</v>
      </c>
      <c r="BO1480" s="122">
        <v>5.4507197000000005E-7</v>
      </c>
      <c r="BP1480" s="122">
        <v>1.6890597999999999E-6</v>
      </c>
      <c r="BQ1480" s="111">
        <v>0</v>
      </c>
      <c r="BR1480" s="122">
        <v>9.8503168000000003E-7</v>
      </c>
      <c r="BS1480" s="122">
        <v>8.2295355000000001E-8</v>
      </c>
      <c r="BT1480" s="111">
        <v>0</v>
      </c>
      <c r="BU1480" s="122">
        <v>1.2490664000000001E-7</v>
      </c>
      <c r="BV1480" s="111">
        <v>0</v>
      </c>
      <c r="BW1480" s="111">
        <v>0</v>
      </c>
      <c r="BX1480" s="111">
        <v>0</v>
      </c>
      <c r="BY1480" s="111">
        <v>0</v>
      </c>
      <c r="BZ1480" s="111">
        <v>0</v>
      </c>
      <c r="CA1480" s="122">
        <v>1.9131807000000001E-7</v>
      </c>
      <c r="CB1480" s="122">
        <v>1.7619429999999999E-6</v>
      </c>
      <c r="CC1480" s="122">
        <v>4.9819870000000004E-9</v>
      </c>
      <c r="CD1480" s="111">
        <v>0</v>
      </c>
      <c r="CE1480" s="154"/>
      <c r="CF1480" s="173"/>
      <c r="CG1480" s="170" t="s">
        <v>8546</v>
      </c>
      <c r="CK1480" s="41"/>
      <c r="CL1480" s="41"/>
      <c r="CM1480" s="41"/>
      <c r="CN1480" s="41"/>
      <c r="CO1480" s="41"/>
      <c r="CP1480" s="41"/>
      <c r="CQ1480" s="41"/>
    </row>
    <row r="1481" spans="1:101" ht="14.5" customHeight="1">
      <c r="A1481" s="41" t="s">
        <v>8921</v>
      </c>
      <c r="B1481" s="119" t="s">
        <v>8902</v>
      </c>
      <c r="C1481" s="120" t="str">
        <f t="shared" si="580"/>
        <v>B.046.02.107</v>
      </c>
      <c r="D1481" s="135" t="s">
        <v>8900</v>
      </c>
      <c r="E1481" s="119" t="s">
        <v>8526</v>
      </c>
      <c r="F1481" s="118" t="str">
        <f t="shared" si="581"/>
        <v>Electricity Nova Scotia production</v>
      </c>
      <c r="G1481" s="118">
        <f t="shared" si="582"/>
        <v>3.6570645840999998E-2</v>
      </c>
      <c r="H1481" s="118">
        <f t="shared" si="583"/>
        <v>2.7230602000000003E-3</v>
      </c>
      <c r="I1481" s="118">
        <f t="shared" si="584"/>
        <v>4.1366659999999998E-3</v>
      </c>
      <c r="J1481" s="326">
        <f t="shared" si="585"/>
        <v>5.6813641E-5</v>
      </c>
      <c r="K1481" s="118">
        <v>2.9654106E-2</v>
      </c>
      <c r="L1481" s="118">
        <v>2.2103312999999999E-3</v>
      </c>
      <c r="M1481" s="118">
        <v>1.9263347000000001E-3</v>
      </c>
      <c r="N1481" s="118">
        <v>1.6183864E-3</v>
      </c>
      <c r="O1481" s="118">
        <v>1.1046738000000001E-3</v>
      </c>
      <c r="P1481" s="118">
        <v>0</v>
      </c>
      <c r="Q1481" s="118">
        <v>0</v>
      </c>
      <c r="R1481" s="118">
        <v>0</v>
      </c>
      <c r="S1481" s="330">
        <v>5.6813641E-5</v>
      </c>
      <c r="T1481" s="118">
        <v>0</v>
      </c>
      <c r="U1481" s="118">
        <v>0</v>
      </c>
      <c r="V1481" s="118">
        <v>0</v>
      </c>
      <c r="W1481" s="118">
        <v>0</v>
      </c>
      <c r="X1481" s="118">
        <v>0</v>
      </c>
      <c r="Y1481" s="41"/>
      <c r="Z1481" s="327">
        <f t="shared" si="586"/>
        <v>0.22296320300751879</v>
      </c>
      <c r="AA1481" s="41"/>
      <c r="AB1481" s="111">
        <v>2.4708304000000001</v>
      </c>
      <c r="AC1481" s="111">
        <v>2.2181988000000001</v>
      </c>
      <c r="AD1481" s="111">
        <v>0</v>
      </c>
      <c r="AE1481" s="111">
        <v>0</v>
      </c>
      <c r="AF1481" s="111">
        <v>3.1578947000000003E-2</v>
      </c>
      <c r="AG1481" s="111">
        <v>0.11578947000000001</v>
      </c>
      <c r="AH1481" s="111">
        <v>0.10526315999999999</v>
      </c>
      <c r="AI1481" s="41"/>
      <c r="AJ1481" s="114">
        <v>4.9654162999999999E-3</v>
      </c>
      <c r="AK1481" s="114">
        <v>4.7190938E-3</v>
      </c>
      <c r="AL1481" s="114">
        <v>1.9613802E-4</v>
      </c>
      <c r="AM1481" s="121">
        <v>5.0184481000000002E-5</v>
      </c>
      <c r="AN1481" s="113">
        <f t="shared" si="587"/>
        <v>2.8291929542E-7</v>
      </c>
      <c r="AO1481" s="112">
        <f t="shared" si="588"/>
        <v>7.2536249768499995E-10</v>
      </c>
      <c r="AP1481" s="112">
        <f t="shared" si="589"/>
        <v>7.0286387973000006E-3</v>
      </c>
      <c r="AQ1481" s="328">
        <v>2.0690985E-7</v>
      </c>
      <c r="AR1481" s="328">
        <v>6.2429696000000001E-10</v>
      </c>
      <c r="AS1481" s="328">
        <v>1.7056684999999999E-14</v>
      </c>
      <c r="AT1481" s="329">
        <v>0</v>
      </c>
      <c r="AU1481" s="329">
        <v>0</v>
      </c>
      <c r="AV1481" s="328">
        <v>2.4064241999999998E-10</v>
      </c>
      <c r="AW1481" s="328">
        <v>7.5768802999999995E-8</v>
      </c>
      <c r="AX1481" s="328">
        <v>3.4113047E-11</v>
      </c>
      <c r="AY1481" s="328">
        <v>6.6935434000000004E-11</v>
      </c>
      <c r="AZ1481" s="329">
        <v>0</v>
      </c>
      <c r="BA1481" s="329">
        <v>0</v>
      </c>
      <c r="BB1481" s="329">
        <v>0</v>
      </c>
      <c r="BC1481" s="329">
        <v>0</v>
      </c>
      <c r="BD1481" s="329">
        <v>0</v>
      </c>
      <c r="BE1481" s="329">
        <v>0</v>
      </c>
      <c r="BF1481" s="329">
        <v>0</v>
      </c>
      <c r="BG1481" s="329">
        <v>0</v>
      </c>
      <c r="BH1481" s="328">
        <v>1.1466972999999999E-6</v>
      </c>
      <c r="BI1481" s="329">
        <v>7.0274921000000002E-3</v>
      </c>
      <c r="BJ1481" s="329">
        <v>0</v>
      </c>
      <c r="BK1481" s="329">
        <v>0</v>
      </c>
      <c r="BL1481" s="329">
        <v>0</v>
      </c>
      <c r="BM1481" s="41"/>
      <c r="BN1481" s="122">
        <v>1.1494752000000001E-5</v>
      </c>
      <c r="BO1481" s="122">
        <v>5.4069917999999995E-7</v>
      </c>
      <c r="BP1481" s="122">
        <v>6.2168056000000003E-6</v>
      </c>
      <c r="BQ1481" s="111">
        <v>0</v>
      </c>
      <c r="BR1481" s="122">
        <v>1.3179922999999999E-6</v>
      </c>
      <c r="BS1481" s="122">
        <v>1.5578742999999999E-7</v>
      </c>
      <c r="BT1481" s="111">
        <v>0</v>
      </c>
      <c r="BU1481" s="122">
        <v>2.3645179000000001E-7</v>
      </c>
      <c r="BV1481" s="111">
        <v>0</v>
      </c>
      <c r="BW1481" s="111">
        <v>0</v>
      </c>
      <c r="BX1481" s="111">
        <v>0</v>
      </c>
      <c r="BY1481" s="111">
        <v>0</v>
      </c>
      <c r="BZ1481" s="111">
        <v>0</v>
      </c>
      <c r="CA1481" s="122">
        <v>3.3028922E-7</v>
      </c>
      <c r="CB1481" s="122">
        <v>2.6693255000000002E-6</v>
      </c>
      <c r="CC1481" s="122">
        <v>2.7400928999999999E-8</v>
      </c>
      <c r="CD1481" s="111">
        <v>0</v>
      </c>
      <c r="CE1481" s="154"/>
      <c r="CF1481" s="173"/>
      <c r="CG1481" s="170" t="s">
        <v>8546</v>
      </c>
      <c r="CK1481" s="346"/>
      <c r="CL1481" s="41"/>
      <c r="CM1481" s="41"/>
      <c r="CN1481" s="41"/>
      <c r="CO1481" s="41"/>
      <c r="CP1481" s="41"/>
      <c r="CQ1481" s="41"/>
    </row>
    <row r="1482" spans="1:101" ht="14.5" customHeight="1">
      <c r="A1482" s="41" t="s">
        <v>8918</v>
      </c>
      <c r="B1482" s="119" t="s">
        <v>8902</v>
      </c>
      <c r="C1482" s="120" t="str">
        <f t="shared" si="580"/>
        <v>B.046.02.108</v>
      </c>
      <c r="D1482" s="135" t="s">
        <v>8900</v>
      </c>
      <c r="E1482" s="119" t="s">
        <v>8526</v>
      </c>
      <c r="F1482" s="118" t="str">
        <f t="shared" si="581"/>
        <v>Electricity Nunavut production</v>
      </c>
      <c r="G1482" s="118">
        <f t="shared" si="582"/>
        <v>4.5580691199999995E-2</v>
      </c>
      <c r="H1482" s="118">
        <f t="shared" si="583"/>
        <v>2.6977831000000001E-3</v>
      </c>
      <c r="I1482" s="118">
        <f t="shared" si="584"/>
        <v>8.5734340999999992E-3</v>
      </c>
      <c r="J1482" s="326">
        <f t="shared" si="585"/>
        <v>0</v>
      </c>
      <c r="K1482" s="118">
        <v>3.4309474E-2</v>
      </c>
      <c r="L1482" s="118">
        <v>6.9257054999999996E-3</v>
      </c>
      <c r="M1482" s="118">
        <v>1.6477286E-3</v>
      </c>
      <c r="N1482" s="118">
        <v>1.384319E-3</v>
      </c>
      <c r="O1482" s="118">
        <v>1.3134640999999999E-3</v>
      </c>
      <c r="P1482" s="118">
        <v>0</v>
      </c>
      <c r="Q1482" s="118">
        <v>0</v>
      </c>
      <c r="R1482" s="118">
        <v>0</v>
      </c>
      <c r="S1482" s="118">
        <v>0</v>
      </c>
      <c r="T1482" s="118">
        <v>0</v>
      </c>
      <c r="U1482" s="118">
        <v>0</v>
      </c>
      <c r="V1482" s="118">
        <v>0</v>
      </c>
      <c r="W1482" s="118">
        <v>0</v>
      </c>
      <c r="X1482" s="118">
        <v>0</v>
      </c>
      <c r="Y1482" s="41"/>
      <c r="Z1482" s="327">
        <f t="shared" si="586"/>
        <v>0.25796596992481202</v>
      </c>
      <c r="AA1482" s="41"/>
      <c r="AB1482" s="111">
        <v>3.0994152000000001</v>
      </c>
      <c r="AC1482" s="111">
        <v>3.0994152000000001</v>
      </c>
      <c r="AD1482" s="111">
        <v>0</v>
      </c>
      <c r="AE1482" s="111">
        <v>0</v>
      </c>
      <c r="AF1482" s="111">
        <v>0</v>
      </c>
      <c r="AG1482" s="111">
        <v>0</v>
      </c>
      <c r="AH1482" s="111">
        <v>0</v>
      </c>
      <c r="AI1482" s="41"/>
      <c r="AJ1482" s="114">
        <v>7.1548428999999997E-3</v>
      </c>
      <c r="AK1482" s="114">
        <v>6.6992075999999998E-3</v>
      </c>
      <c r="AL1482" s="114">
        <v>2.4748967000000002E-4</v>
      </c>
      <c r="AM1482" s="114">
        <v>2.0814561E-4</v>
      </c>
      <c r="AN1482" s="113">
        <f t="shared" si="587"/>
        <v>4.0163114827999999E-7</v>
      </c>
      <c r="AO1482" s="112">
        <f t="shared" si="588"/>
        <v>9.1527243739700002E-10</v>
      </c>
      <c r="AP1482" s="112">
        <f t="shared" si="589"/>
        <v>2.9152047E-2</v>
      </c>
      <c r="AQ1482" s="328">
        <v>2.3939242000000002E-7</v>
      </c>
      <c r="AR1482" s="328">
        <v>7.2230472000000001E-10</v>
      </c>
      <c r="AS1482" s="328">
        <v>1.9734396999999999E-14</v>
      </c>
      <c r="AT1482" s="329">
        <v>0</v>
      </c>
      <c r="AU1482" s="329">
        <v>0</v>
      </c>
      <c r="AV1482" s="328">
        <v>2.0583828E-10</v>
      </c>
      <c r="AW1482" s="328">
        <v>1.6203289E-7</v>
      </c>
      <c r="AX1482" s="328">
        <v>2.9179272999999997E-11</v>
      </c>
      <c r="AY1482" s="328">
        <v>1.6376871000000001E-10</v>
      </c>
      <c r="AZ1482" s="329">
        <v>0</v>
      </c>
      <c r="BA1482" s="329">
        <v>0</v>
      </c>
      <c r="BB1482" s="329">
        <v>0</v>
      </c>
      <c r="BC1482" s="329">
        <v>0</v>
      </c>
      <c r="BD1482" s="329">
        <v>0</v>
      </c>
      <c r="BE1482" s="329">
        <v>0</v>
      </c>
      <c r="BF1482" s="329">
        <v>0</v>
      </c>
      <c r="BG1482" s="329">
        <v>0</v>
      </c>
      <c r="BH1482" s="329">
        <v>0</v>
      </c>
      <c r="BI1482" s="329">
        <v>2.9152047E-2</v>
      </c>
      <c r="BJ1482" s="329">
        <v>0</v>
      </c>
      <c r="BK1482" s="329">
        <v>0</v>
      </c>
      <c r="BL1482" s="329">
        <v>0</v>
      </c>
      <c r="BM1482" s="41"/>
      <c r="BN1482" s="122">
        <v>1.4859919E-5</v>
      </c>
      <c r="BO1482" s="122">
        <v>1.1968385E-6</v>
      </c>
      <c r="BP1482" s="122">
        <v>7.1927758000000003E-6</v>
      </c>
      <c r="BQ1482" s="111">
        <v>0</v>
      </c>
      <c r="BR1482" s="122">
        <v>2.0621629E-6</v>
      </c>
      <c r="BS1482" s="122">
        <v>1.3325586999999999E-7</v>
      </c>
      <c r="BT1482" s="111">
        <v>0</v>
      </c>
      <c r="BU1482" s="122">
        <v>2.0225373999999999E-7</v>
      </c>
      <c r="BV1482" s="111">
        <v>0</v>
      </c>
      <c r="BW1482" s="111">
        <v>0</v>
      </c>
      <c r="BX1482" s="111">
        <v>0</v>
      </c>
      <c r="BY1482" s="111">
        <v>0</v>
      </c>
      <c r="BZ1482" s="111">
        <v>0</v>
      </c>
      <c r="CA1482" s="122">
        <v>3.3018782999999998E-7</v>
      </c>
      <c r="CB1482" s="122">
        <v>3.7424447999999998E-6</v>
      </c>
      <c r="CC1482" s="111">
        <v>0</v>
      </c>
      <c r="CD1482" s="111">
        <v>0</v>
      </c>
      <c r="CE1482" s="154"/>
      <c r="CF1482" s="173"/>
      <c r="CG1482" s="170" t="s">
        <v>8546</v>
      </c>
      <c r="CK1482" s="346"/>
      <c r="CL1482" s="41"/>
      <c r="CM1482" s="41"/>
      <c r="CN1482" s="41"/>
      <c r="CO1482" s="41"/>
      <c r="CP1482" s="41"/>
      <c r="CQ1482" s="41"/>
    </row>
    <row r="1483" spans="1:101" ht="14.5" customHeight="1">
      <c r="A1483" s="41" t="s">
        <v>8915</v>
      </c>
      <c r="B1483" s="119" t="s">
        <v>8902</v>
      </c>
      <c r="C1483" s="120" t="str">
        <f t="shared" si="580"/>
        <v>B.046.02.109</v>
      </c>
      <c r="D1483" s="135" t="s">
        <v>8900</v>
      </c>
      <c r="E1483" s="119" t="s">
        <v>8526</v>
      </c>
      <c r="F1483" s="118" t="str">
        <f t="shared" si="581"/>
        <v>Electricity Ontario production</v>
      </c>
      <c r="G1483" s="118">
        <f t="shared" si="582"/>
        <v>1.5601714345000002E-2</v>
      </c>
      <c r="H1483" s="118">
        <f t="shared" si="583"/>
        <v>4.4254419000000001E-4</v>
      </c>
      <c r="I1483" s="118">
        <f t="shared" si="584"/>
        <v>8.9017068999999998E-4</v>
      </c>
      <c r="J1483" s="326">
        <f t="shared" si="585"/>
        <v>1.2195644865000001E-2</v>
      </c>
      <c r="K1483" s="118">
        <v>2.0733546000000001E-3</v>
      </c>
      <c r="L1483" s="118">
        <v>5.2283473999999999E-4</v>
      </c>
      <c r="M1483" s="118">
        <v>3.6733594999999999E-4</v>
      </c>
      <c r="N1483" s="118">
        <v>3.0861278999999998E-4</v>
      </c>
      <c r="O1483" s="118">
        <v>1.339314E-4</v>
      </c>
      <c r="P1483" s="118">
        <v>0</v>
      </c>
      <c r="Q1483" s="118">
        <v>0</v>
      </c>
      <c r="R1483" s="118">
        <v>0</v>
      </c>
      <c r="S1483" s="330">
        <v>8.1145864999999996E-5</v>
      </c>
      <c r="T1483" s="118">
        <v>0</v>
      </c>
      <c r="U1483" s="118">
        <v>1.2114499000000001E-2</v>
      </c>
      <c r="V1483" s="118">
        <v>0</v>
      </c>
      <c r="W1483" s="118">
        <v>0</v>
      </c>
      <c r="X1483" s="118">
        <v>0</v>
      </c>
      <c r="Y1483" s="41"/>
      <c r="Z1483" s="327">
        <f t="shared" si="586"/>
        <v>1.5589132330827067E-2</v>
      </c>
      <c r="AA1483" s="41"/>
      <c r="AB1483" s="111">
        <v>2.3060961999999998</v>
      </c>
      <c r="AC1483" s="111">
        <v>0.26598947000000001</v>
      </c>
      <c r="AD1483" s="111">
        <v>1.642212</v>
      </c>
      <c r="AE1483" s="111">
        <v>0</v>
      </c>
      <c r="AF1483" s="111">
        <v>4.2105262999999997E-3</v>
      </c>
      <c r="AG1483" s="111">
        <v>0.13052632</v>
      </c>
      <c r="AH1483" s="111">
        <v>0.26315789000000001</v>
      </c>
      <c r="AI1483" s="41"/>
      <c r="AJ1483" s="114">
        <v>5.2336839999999999E-4</v>
      </c>
      <c r="AK1483" s="114">
        <v>4.9369702999999996E-4</v>
      </c>
      <c r="AL1483" s="121">
        <v>1.7593232E-5</v>
      </c>
      <c r="AM1483" s="121">
        <v>1.2078144000000001E-5</v>
      </c>
      <c r="AN1483" s="113">
        <f t="shared" si="587"/>
        <v>2.9598143503000001E-8</v>
      </c>
      <c r="AO1483" s="112">
        <f t="shared" si="588"/>
        <v>6.5063727068600006E-11</v>
      </c>
      <c r="AP1483" s="112">
        <f t="shared" si="589"/>
        <v>1.6916167064999999E-3</v>
      </c>
      <c r="AQ1483" s="328">
        <v>1.4466715E-8</v>
      </c>
      <c r="AR1483" s="328">
        <v>4.3649570000000003E-11</v>
      </c>
      <c r="AS1483" s="328">
        <v>1.1925686E-15</v>
      </c>
      <c r="AT1483" s="329">
        <v>0</v>
      </c>
      <c r="AU1483" s="329">
        <v>0</v>
      </c>
      <c r="AV1483" s="328">
        <v>4.5888502999999998E-11</v>
      </c>
      <c r="AW1483" s="328">
        <v>1.5085539999999999E-8</v>
      </c>
      <c r="AX1483" s="328">
        <v>6.5050734999999999E-12</v>
      </c>
      <c r="AY1483" s="328">
        <v>1.4907891000000001E-11</v>
      </c>
      <c r="AZ1483" s="329">
        <v>0</v>
      </c>
      <c r="BA1483" s="329">
        <v>0</v>
      </c>
      <c r="BB1483" s="329">
        <v>0</v>
      </c>
      <c r="BC1483" s="329">
        <v>0</v>
      </c>
      <c r="BD1483" s="329">
        <v>0</v>
      </c>
      <c r="BE1483" s="329">
        <v>0</v>
      </c>
      <c r="BF1483" s="329">
        <v>0</v>
      </c>
      <c r="BG1483" s="329">
        <v>0</v>
      </c>
      <c r="BH1483" s="328">
        <v>1.6378065000000001E-6</v>
      </c>
      <c r="BI1483" s="329">
        <v>1.6899789000000001E-3</v>
      </c>
      <c r="BJ1483" s="329">
        <v>0</v>
      </c>
      <c r="BK1483" s="329">
        <v>0</v>
      </c>
      <c r="BL1483" s="329">
        <v>0</v>
      </c>
      <c r="BM1483" s="41"/>
      <c r="BN1483" s="122">
        <v>3.3020023000000002E-6</v>
      </c>
      <c r="BO1483" s="122">
        <v>1.1788726000000001E-7</v>
      </c>
      <c r="BP1483" s="122">
        <v>4.3466636999999997E-7</v>
      </c>
      <c r="BQ1483" s="111">
        <v>0</v>
      </c>
      <c r="BR1483" s="122">
        <v>1.9483413E-7</v>
      </c>
      <c r="BS1483" s="122">
        <v>2.9707362999999999E-8</v>
      </c>
      <c r="BT1483" s="111">
        <v>0</v>
      </c>
      <c r="BU1483" s="122">
        <v>4.5089383000000001E-8</v>
      </c>
      <c r="BV1483" s="111">
        <v>0</v>
      </c>
      <c r="BW1483" s="111">
        <v>0</v>
      </c>
      <c r="BX1483" s="111">
        <v>0</v>
      </c>
      <c r="BY1483" s="111">
        <v>0</v>
      </c>
      <c r="BZ1483" s="111">
        <v>0</v>
      </c>
      <c r="CA1483" s="122">
        <v>6.3942843999999996E-8</v>
      </c>
      <c r="CB1483" s="122">
        <v>2.3767386999999998E-6</v>
      </c>
      <c r="CC1483" s="122">
        <v>3.9136236000000003E-8</v>
      </c>
      <c r="CD1483" s="111">
        <v>0</v>
      </c>
      <c r="CE1483" s="154"/>
      <c r="CF1483" s="173"/>
      <c r="CG1483" s="170" t="s">
        <v>8546</v>
      </c>
      <c r="CK1483" s="346"/>
      <c r="CL1483" s="41"/>
      <c r="CM1483" s="41"/>
      <c r="CN1483" s="41"/>
      <c r="CO1483" s="41"/>
      <c r="CP1483" s="41"/>
      <c r="CQ1483" s="41"/>
    </row>
    <row r="1484" spans="1:101" ht="14.5" customHeight="1">
      <c r="A1484" s="41" t="s">
        <v>8912</v>
      </c>
      <c r="B1484" s="119" t="s">
        <v>8902</v>
      </c>
      <c r="C1484" s="120" t="str">
        <f t="shared" si="580"/>
        <v>B.046.02.110</v>
      </c>
      <c r="D1484" s="135" t="s">
        <v>8900</v>
      </c>
      <c r="E1484" s="119" t="s">
        <v>8526</v>
      </c>
      <c r="F1484" s="118" t="str">
        <f t="shared" si="581"/>
        <v>Electricity Prince Edward Island production</v>
      </c>
      <c r="G1484" s="118">
        <f t="shared" si="582"/>
        <v>1.2901842089E-2</v>
      </c>
      <c r="H1484" s="118">
        <f t="shared" si="583"/>
        <v>5.8285137000000003E-5</v>
      </c>
      <c r="I1484" s="118">
        <f t="shared" si="584"/>
        <v>1.3374618199999999E-4</v>
      </c>
      <c r="J1484" s="326">
        <f t="shared" si="585"/>
        <v>5.1132276999999999E-4</v>
      </c>
      <c r="K1484" s="118">
        <v>1.2198488E-2</v>
      </c>
      <c r="L1484" s="330">
        <v>8.3675811999999995E-5</v>
      </c>
      <c r="M1484" s="330">
        <v>5.0070369999999999E-5</v>
      </c>
      <c r="N1484" s="330">
        <v>4.2066006000000003E-5</v>
      </c>
      <c r="O1484" s="330">
        <v>1.6219131E-5</v>
      </c>
      <c r="P1484" s="118">
        <v>0</v>
      </c>
      <c r="Q1484" s="118">
        <v>0</v>
      </c>
      <c r="R1484" s="118">
        <v>0</v>
      </c>
      <c r="S1484" s="118">
        <v>5.1132276999999999E-4</v>
      </c>
      <c r="T1484" s="118">
        <v>0</v>
      </c>
      <c r="U1484" s="118">
        <v>0</v>
      </c>
      <c r="V1484" s="118">
        <v>0</v>
      </c>
      <c r="W1484" s="118">
        <v>0</v>
      </c>
      <c r="X1484" s="118">
        <v>0</v>
      </c>
      <c r="Y1484" s="41"/>
      <c r="Z1484" s="327">
        <f t="shared" si="586"/>
        <v>9.1717954887218039E-2</v>
      </c>
      <c r="AA1484" s="41"/>
      <c r="AB1484" s="111">
        <v>1.0628655</v>
      </c>
      <c r="AC1484" s="111">
        <v>1.5497076E-2</v>
      </c>
      <c r="AD1484" s="111">
        <v>0</v>
      </c>
      <c r="AE1484" s="111">
        <v>0</v>
      </c>
      <c r="AF1484" s="111">
        <v>5.2631579E-3</v>
      </c>
      <c r="AG1484" s="111">
        <v>1.0421053</v>
      </c>
      <c r="AH1484" s="111">
        <v>0</v>
      </c>
      <c r="AI1484" s="41"/>
      <c r="AJ1484" s="114">
        <v>1.5287530000000001E-3</v>
      </c>
      <c r="AK1484" s="114">
        <v>1.4573349999999999E-3</v>
      </c>
      <c r="AL1484" s="121">
        <v>7.0303605000000003E-5</v>
      </c>
      <c r="AM1484" s="121">
        <v>1.1144148E-6</v>
      </c>
      <c r="AN1484" s="113">
        <f t="shared" si="587"/>
        <v>8.7370204612700005E-8</v>
      </c>
      <c r="AO1484" s="112">
        <f t="shared" si="588"/>
        <v>2.5999854364329994E-10</v>
      </c>
      <c r="AP1484" s="112">
        <f t="shared" si="589"/>
        <v>1.5608050599999999E-4</v>
      </c>
      <c r="AQ1484" s="328">
        <v>8.5114259000000004E-8</v>
      </c>
      <c r="AR1484" s="328">
        <v>2.5681026999999998E-10</v>
      </c>
      <c r="AS1484" s="328">
        <v>7.0164232999999999E-15</v>
      </c>
      <c r="AT1484" s="329">
        <v>0</v>
      </c>
      <c r="AU1484" s="329">
        <v>0</v>
      </c>
      <c r="AV1484" s="328">
        <v>6.2549127E-12</v>
      </c>
      <c r="AW1484" s="328">
        <v>2.2496907000000001E-9</v>
      </c>
      <c r="AX1484" s="328">
        <v>8.8668541999999997E-13</v>
      </c>
      <c r="AY1484" s="328">
        <v>2.2945717999999998E-12</v>
      </c>
      <c r="AZ1484" s="329">
        <v>0</v>
      </c>
      <c r="BA1484" s="329">
        <v>0</v>
      </c>
      <c r="BB1484" s="329">
        <v>0</v>
      </c>
      <c r="BC1484" s="329">
        <v>0</v>
      </c>
      <c r="BD1484" s="329">
        <v>0</v>
      </c>
      <c r="BE1484" s="329">
        <v>0</v>
      </c>
      <c r="BF1484" s="329">
        <v>0</v>
      </c>
      <c r="BG1484" s="329">
        <v>0</v>
      </c>
      <c r="BH1484" s="328">
        <v>1.0320275999999999E-5</v>
      </c>
      <c r="BI1484" s="329">
        <v>1.4576022999999999E-4</v>
      </c>
      <c r="BJ1484" s="329">
        <v>0</v>
      </c>
      <c r="BK1484" s="329">
        <v>0</v>
      </c>
      <c r="BL1484" s="329">
        <v>0</v>
      </c>
      <c r="BM1484" s="41"/>
      <c r="BN1484" s="122">
        <v>2.885793E-6</v>
      </c>
      <c r="BO1484" s="122">
        <v>1.787876E-8</v>
      </c>
      <c r="BP1484" s="122">
        <v>2.5573399E-6</v>
      </c>
      <c r="BQ1484" s="111">
        <v>0</v>
      </c>
      <c r="BR1484" s="122">
        <v>2.6225168999999999E-8</v>
      </c>
      <c r="BS1484" s="122">
        <v>4.0493140000000004E-9</v>
      </c>
      <c r="BT1484" s="111">
        <v>0</v>
      </c>
      <c r="BU1484" s="122">
        <v>6.1459873000000002E-9</v>
      </c>
      <c r="BV1484" s="111">
        <v>0</v>
      </c>
      <c r="BW1484" s="111">
        <v>0</v>
      </c>
      <c r="BX1484" s="111">
        <v>0</v>
      </c>
      <c r="BY1484" s="111">
        <v>0</v>
      </c>
      <c r="BZ1484" s="111">
        <v>0</v>
      </c>
      <c r="CA1484" s="122">
        <v>8.8333295999999996E-9</v>
      </c>
      <c r="CB1484" s="122">
        <v>1.8712224000000001E-8</v>
      </c>
      <c r="CC1484" s="122">
        <v>2.4660835999999999E-7</v>
      </c>
      <c r="CD1484" s="111">
        <v>0</v>
      </c>
      <c r="CE1484" s="154"/>
      <c r="CF1484" s="173"/>
      <c r="CG1484" s="170" t="s">
        <v>8546</v>
      </c>
      <c r="CK1484" s="346"/>
      <c r="CL1484" s="41"/>
      <c r="CM1484" s="41"/>
      <c r="CN1484" s="41"/>
      <c r="CO1484" s="41"/>
      <c r="CP1484" s="41"/>
      <c r="CQ1484" s="41"/>
    </row>
    <row r="1485" spans="1:101" ht="14.5" customHeight="1">
      <c r="A1485" s="41" t="s">
        <v>8909</v>
      </c>
      <c r="B1485" s="119" t="s">
        <v>8902</v>
      </c>
      <c r="C1485" s="120" t="str">
        <f t="shared" si="580"/>
        <v>B.046.02.111</v>
      </c>
      <c r="D1485" s="135" t="s">
        <v>8900</v>
      </c>
      <c r="E1485" s="119" t="s">
        <v>8526</v>
      </c>
      <c r="F1485" s="118" t="str">
        <f t="shared" si="581"/>
        <v>Electricity Quebec production</v>
      </c>
      <c r="G1485" s="118">
        <f t="shared" si="582"/>
        <v>1.6635095299999999E-4</v>
      </c>
      <c r="H1485" s="118">
        <f t="shared" si="583"/>
        <v>1.13956224E-5</v>
      </c>
      <c r="I1485" s="118">
        <f t="shared" si="584"/>
        <v>2.73803486E-5</v>
      </c>
      <c r="J1485" s="326">
        <f t="shared" si="585"/>
        <v>2.5824382E-5</v>
      </c>
      <c r="K1485" s="118">
        <v>1.0175059999999999E-4</v>
      </c>
      <c r="L1485" s="330">
        <v>1.9064395E-5</v>
      </c>
      <c r="M1485" s="330">
        <v>8.3159536000000008E-6</v>
      </c>
      <c r="N1485" s="330">
        <v>6.9865462999999998E-6</v>
      </c>
      <c r="O1485" s="330">
        <v>4.4090761E-6</v>
      </c>
      <c r="P1485" s="118">
        <v>0</v>
      </c>
      <c r="Q1485" s="118">
        <v>0</v>
      </c>
      <c r="R1485" s="118">
        <v>0</v>
      </c>
      <c r="S1485" s="330">
        <v>2.5824382E-5</v>
      </c>
      <c r="T1485" s="118">
        <v>0</v>
      </c>
      <c r="U1485" s="118">
        <v>0</v>
      </c>
      <c r="V1485" s="118">
        <v>0</v>
      </c>
      <c r="W1485" s="118">
        <v>0</v>
      </c>
      <c r="X1485" s="118">
        <v>0</v>
      </c>
      <c r="Y1485" s="41"/>
      <c r="Z1485" s="327">
        <f t="shared" si="586"/>
        <v>7.6504210526315785E-4</v>
      </c>
      <c r="AA1485" s="41"/>
      <c r="AB1485" s="111">
        <v>1.0580094</v>
      </c>
      <c r="AC1485" s="111">
        <v>8.5356725000000008E-3</v>
      </c>
      <c r="AD1485" s="111">
        <v>0</v>
      </c>
      <c r="AE1485" s="111">
        <v>0</v>
      </c>
      <c r="AF1485" s="111">
        <v>7.3684210999999996E-3</v>
      </c>
      <c r="AG1485" s="111">
        <v>5.2631578999999998E-2</v>
      </c>
      <c r="AH1485" s="111">
        <v>0.98947368000000002</v>
      </c>
      <c r="AI1485" s="41"/>
      <c r="AJ1485" s="121">
        <v>2.1395778999999999E-5</v>
      </c>
      <c r="AK1485" s="121">
        <v>2.0105798000000001E-5</v>
      </c>
      <c r="AL1485" s="121">
        <v>7.5166970000000003E-7</v>
      </c>
      <c r="AM1485" s="121">
        <v>5.3831131000000005E-7</v>
      </c>
      <c r="AN1485" s="113">
        <f t="shared" si="587"/>
        <v>1.2053835892E-9</v>
      </c>
      <c r="AO1485" s="112">
        <f t="shared" si="588"/>
        <v>2.7798435557240002E-12</v>
      </c>
      <c r="AP1485" s="112">
        <f t="shared" si="589"/>
        <v>7.5393741060000001E-5</v>
      </c>
      <c r="AQ1485" s="328">
        <v>7.0995910999999996E-10</v>
      </c>
      <c r="AR1485" s="328">
        <v>2.1421179999999998E-12</v>
      </c>
      <c r="AS1485" s="328">
        <v>5.8525723999999997E-17</v>
      </c>
      <c r="AT1485" s="329">
        <v>0</v>
      </c>
      <c r="AU1485" s="329">
        <v>0</v>
      </c>
      <c r="AV1485" s="328">
        <v>1.0388491999999999E-12</v>
      </c>
      <c r="AW1485" s="328">
        <v>4.9438562999999996E-10</v>
      </c>
      <c r="AX1485" s="328">
        <v>1.4726544E-13</v>
      </c>
      <c r="AY1485" s="328">
        <v>4.9040159000000004E-13</v>
      </c>
      <c r="AZ1485" s="329">
        <v>0</v>
      </c>
      <c r="BA1485" s="329">
        <v>0</v>
      </c>
      <c r="BB1485" s="329">
        <v>0</v>
      </c>
      <c r="BC1485" s="329">
        <v>0</v>
      </c>
      <c r="BD1485" s="329">
        <v>0</v>
      </c>
      <c r="BE1485" s="329">
        <v>0</v>
      </c>
      <c r="BF1485" s="329">
        <v>0</v>
      </c>
      <c r="BG1485" s="329">
        <v>0</v>
      </c>
      <c r="BH1485" s="328">
        <v>5.2122605999999996E-7</v>
      </c>
      <c r="BI1485" s="328">
        <v>7.4872515E-5</v>
      </c>
      <c r="BJ1485" s="329">
        <v>0</v>
      </c>
      <c r="BK1485" s="329">
        <v>0</v>
      </c>
      <c r="BL1485" s="329">
        <v>0</v>
      </c>
      <c r="BM1485" s="41"/>
      <c r="BN1485" s="122">
        <v>5.7409835E-8</v>
      </c>
      <c r="BO1485" s="122">
        <v>3.7229942999999999E-9</v>
      </c>
      <c r="BP1485" s="122">
        <v>2.1331405000000001E-8</v>
      </c>
      <c r="BQ1485" s="111">
        <v>0</v>
      </c>
      <c r="BR1485" s="122">
        <v>6.5117233000000002E-9</v>
      </c>
      <c r="BS1485" s="122">
        <v>6.7253164000000002E-10</v>
      </c>
      <c r="BT1485" s="111">
        <v>0</v>
      </c>
      <c r="BU1485" s="122">
        <v>1.0207583E-9</v>
      </c>
      <c r="BV1485" s="111">
        <v>0</v>
      </c>
      <c r="BW1485" s="111">
        <v>0</v>
      </c>
      <c r="BX1485" s="111">
        <v>0</v>
      </c>
      <c r="BY1485" s="111">
        <v>0</v>
      </c>
      <c r="BZ1485" s="111">
        <v>0</v>
      </c>
      <c r="CA1485" s="122">
        <v>1.5160046E-9</v>
      </c>
      <c r="CB1485" s="122">
        <v>1.0179449999999999E-8</v>
      </c>
      <c r="CC1485" s="122">
        <v>1.2454967999999999E-8</v>
      </c>
      <c r="CD1485" s="111">
        <v>0</v>
      </c>
      <c r="CE1485" s="154"/>
      <c r="CF1485" s="173"/>
      <c r="CG1485" s="170" t="s">
        <v>8546</v>
      </c>
      <c r="CK1485" s="346"/>
      <c r="CL1485" s="41"/>
      <c r="CM1485" s="41"/>
      <c r="CN1485" s="41"/>
      <c r="CO1485" s="41"/>
      <c r="CP1485" s="41"/>
      <c r="CQ1485" s="41"/>
    </row>
    <row r="1486" spans="1:101" ht="14.5" customHeight="1">
      <c r="A1486" s="41" t="s">
        <v>8906</v>
      </c>
      <c r="B1486" s="119" t="s">
        <v>8902</v>
      </c>
      <c r="C1486" s="120" t="str">
        <f t="shared" si="580"/>
        <v>B.046.02.112</v>
      </c>
      <c r="D1486" s="135" t="s">
        <v>8900</v>
      </c>
      <c r="E1486" s="119" t="s">
        <v>8526</v>
      </c>
      <c r="F1486" s="118" t="str">
        <f t="shared" si="581"/>
        <v>Electricity Saskatchewan production</v>
      </c>
      <c r="G1486" s="118">
        <f t="shared" si="582"/>
        <v>3.8641549888000004E-2</v>
      </c>
      <c r="H1486" s="118">
        <f t="shared" si="583"/>
        <v>2.7683801E-3</v>
      </c>
      <c r="I1486" s="118">
        <f t="shared" si="584"/>
        <v>4.1315308999999995E-3</v>
      </c>
      <c r="J1486" s="326">
        <f t="shared" si="585"/>
        <v>4.6483887999999998E-5</v>
      </c>
      <c r="K1486" s="118">
        <v>3.1695155000000003E-2</v>
      </c>
      <c r="L1486" s="118">
        <v>2.1150833999999999E-3</v>
      </c>
      <c r="M1486" s="118">
        <v>2.0164474999999999E-3</v>
      </c>
      <c r="N1486" s="118">
        <v>1.6940936E-3</v>
      </c>
      <c r="O1486" s="118">
        <v>1.0742865E-3</v>
      </c>
      <c r="P1486" s="118">
        <v>0</v>
      </c>
      <c r="Q1486" s="118">
        <v>0</v>
      </c>
      <c r="R1486" s="118">
        <v>0</v>
      </c>
      <c r="S1486" s="330">
        <v>4.6483887999999998E-5</v>
      </c>
      <c r="T1486" s="118">
        <v>0</v>
      </c>
      <c r="U1486" s="118">
        <v>0</v>
      </c>
      <c r="V1486" s="118">
        <v>0</v>
      </c>
      <c r="W1486" s="118">
        <v>0</v>
      </c>
      <c r="X1486" s="118">
        <v>0</v>
      </c>
      <c r="Y1486" s="41"/>
      <c r="Z1486" s="327">
        <f t="shared" si="586"/>
        <v>0.23830943609022556</v>
      </c>
      <c r="AA1486" s="41"/>
      <c r="AB1486" s="111">
        <v>2.4295439000000001</v>
      </c>
      <c r="AC1486" s="111">
        <v>2.2190175000000001</v>
      </c>
      <c r="AD1486" s="111">
        <v>0</v>
      </c>
      <c r="AE1486" s="111">
        <v>0</v>
      </c>
      <c r="AF1486" s="111">
        <v>0</v>
      </c>
      <c r="AG1486" s="111">
        <v>9.4736842000000002E-2</v>
      </c>
      <c r="AH1486" s="111">
        <v>0.11578947000000001</v>
      </c>
      <c r="AI1486" s="41"/>
      <c r="AJ1486" s="114">
        <v>5.2009689999999997E-3</v>
      </c>
      <c r="AK1486" s="114">
        <v>4.9343019000000002E-3</v>
      </c>
      <c r="AL1486" s="114">
        <v>2.0789916999999999E-4</v>
      </c>
      <c r="AM1486" s="121">
        <v>5.8767931999999998E-5</v>
      </c>
      <c r="AN1486" s="113">
        <f t="shared" si="587"/>
        <v>2.9582145553E-7</v>
      </c>
      <c r="AO1486" s="112">
        <f t="shared" si="588"/>
        <v>7.6885787167200002E-10</v>
      </c>
      <c r="AP1486" s="112">
        <f t="shared" si="589"/>
        <v>8.2308029069100008E-3</v>
      </c>
      <c r="AQ1486" s="328">
        <v>2.2115115999999999E-7</v>
      </c>
      <c r="AR1486" s="328">
        <v>6.6726643000000003E-10</v>
      </c>
      <c r="AS1486" s="328">
        <v>1.8230672000000001E-14</v>
      </c>
      <c r="AT1486" s="329">
        <v>0</v>
      </c>
      <c r="AU1486" s="329">
        <v>0</v>
      </c>
      <c r="AV1486" s="328">
        <v>2.5189953E-10</v>
      </c>
      <c r="AW1486" s="328">
        <v>7.4418396000000006E-8</v>
      </c>
      <c r="AX1486" s="328">
        <v>3.5708834999999998E-11</v>
      </c>
      <c r="AY1486" s="328">
        <v>6.5864375999999999E-11</v>
      </c>
      <c r="AZ1486" s="329">
        <v>0</v>
      </c>
      <c r="BA1486" s="329">
        <v>0</v>
      </c>
      <c r="BB1486" s="329">
        <v>0</v>
      </c>
      <c r="BC1486" s="329">
        <v>0</v>
      </c>
      <c r="BD1486" s="329">
        <v>0</v>
      </c>
      <c r="BE1486" s="329">
        <v>0</v>
      </c>
      <c r="BF1486" s="329">
        <v>0</v>
      </c>
      <c r="BG1486" s="329">
        <v>0</v>
      </c>
      <c r="BH1486" s="328">
        <v>9.3820691000000005E-7</v>
      </c>
      <c r="BI1486" s="329">
        <v>8.2298647000000006E-3</v>
      </c>
      <c r="BJ1486" s="329">
        <v>0</v>
      </c>
      <c r="BK1486" s="329">
        <v>0</v>
      </c>
      <c r="BL1486" s="329">
        <v>0</v>
      </c>
      <c r="BM1486" s="41"/>
      <c r="BN1486" s="122">
        <v>1.1739157999999999E-5</v>
      </c>
      <c r="BO1486" s="122">
        <v>5.3702113E-7</v>
      </c>
      <c r="BP1486" s="122">
        <v>6.6446995000000004E-6</v>
      </c>
      <c r="BQ1486" s="111">
        <v>0</v>
      </c>
      <c r="BR1486" s="122">
        <v>1.2823289999999999E-6</v>
      </c>
      <c r="BS1486" s="122">
        <v>1.6307507000000001E-7</v>
      </c>
      <c r="BT1486" s="111">
        <v>0</v>
      </c>
      <c r="BU1486" s="122">
        <v>2.4751286000000002E-7</v>
      </c>
      <c r="BV1486" s="111">
        <v>0</v>
      </c>
      <c r="BW1486" s="111">
        <v>0</v>
      </c>
      <c r="BX1486" s="111">
        <v>0</v>
      </c>
      <c r="BY1486" s="111">
        <v>0</v>
      </c>
      <c r="BZ1486" s="111">
        <v>0</v>
      </c>
      <c r="CA1486" s="122">
        <v>3.4385931999999998E-7</v>
      </c>
      <c r="CB1486" s="122">
        <v>2.4982423000000002E-6</v>
      </c>
      <c r="CC1486" s="122">
        <v>2.2418941999999998E-8</v>
      </c>
      <c r="CD1486" s="111">
        <v>0</v>
      </c>
      <c r="CE1486" s="154"/>
      <c r="CF1486" s="173"/>
      <c r="CG1486" s="170" t="s">
        <v>8546</v>
      </c>
      <c r="CK1486" s="346"/>
      <c r="CL1486" s="41"/>
      <c r="CM1486" s="41"/>
      <c r="CN1486" s="41"/>
      <c r="CO1486" s="41"/>
      <c r="CP1486" s="41"/>
      <c r="CQ1486" s="41"/>
    </row>
    <row r="1487" spans="1:101" ht="14.5" customHeight="1">
      <c r="A1487" s="41" t="s">
        <v>8903</v>
      </c>
      <c r="B1487" s="119" t="s">
        <v>8902</v>
      </c>
      <c r="C1487" s="120" t="str">
        <f t="shared" si="580"/>
        <v>B.046.02.113</v>
      </c>
      <c r="D1487" s="135" t="s">
        <v>8900</v>
      </c>
      <c r="E1487" s="119" t="s">
        <v>8526</v>
      </c>
      <c r="F1487" s="118" t="str">
        <f t="shared" si="581"/>
        <v>Electricity Yukon production</v>
      </c>
      <c r="G1487" s="118">
        <f t="shared" si="582"/>
        <v>6.1691786299999992E-3</v>
      </c>
      <c r="H1487" s="118">
        <f t="shared" si="583"/>
        <v>7.4752415999999996E-4</v>
      </c>
      <c r="I1487" s="118">
        <f t="shared" si="584"/>
        <v>1.1287262699999998E-3</v>
      </c>
      <c r="J1487" s="326">
        <f t="shared" si="585"/>
        <v>0</v>
      </c>
      <c r="K1487" s="118">
        <v>4.2929281999999997E-3</v>
      </c>
      <c r="L1487" s="118">
        <v>5.4716968999999997E-4</v>
      </c>
      <c r="M1487" s="118">
        <v>5.8155657999999996E-4</v>
      </c>
      <c r="N1487" s="118">
        <v>4.8858761999999998E-4</v>
      </c>
      <c r="O1487" s="118">
        <v>2.5893653999999999E-4</v>
      </c>
      <c r="P1487" s="118">
        <v>0</v>
      </c>
      <c r="Q1487" s="118">
        <v>0</v>
      </c>
      <c r="R1487" s="118">
        <v>0</v>
      </c>
      <c r="S1487" s="118">
        <v>0</v>
      </c>
      <c r="T1487" s="118">
        <v>0</v>
      </c>
      <c r="U1487" s="118">
        <v>0</v>
      </c>
      <c r="V1487" s="118">
        <v>0</v>
      </c>
      <c r="W1487" s="118">
        <v>0</v>
      </c>
      <c r="X1487" s="118">
        <v>0</v>
      </c>
      <c r="Y1487" s="41"/>
      <c r="Z1487" s="327">
        <f t="shared" si="586"/>
        <v>3.2277655639097742E-2</v>
      </c>
      <c r="AA1487" s="41"/>
      <c r="AB1487" s="111">
        <v>1.3094737000000001</v>
      </c>
      <c r="AC1487" s="111">
        <v>0.46736842000000001</v>
      </c>
      <c r="AD1487" s="111">
        <v>0</v>
      </c>
      <c r="AE1487" s="111">
        <v>0</v>
      </c>
      <c r="AF1487" s="111">
        <v>0</v>
      </c>
      <c r="AG1487" s="111">
        <v>0</v>
      </c>
      <c r="AH1487" s="111">
        <v>0.84210525999999997</v>
      </c>
      <c r="AI1487" s="41"/>
      <c r="AJ1487" s="114">
        <v>8.8214775000000005E-4</v>
      </c>
      <c r="AK1487" s="114">
        <v>8.2648754E-4</v>
      </c>
      <c r="AL1487" s="121">
        <v>3.2000503000000001E-5</v>
      </c>
      <c r="AM1487" s="121">
        <v>2.3659705E-5</v>
      </c>
      <c r="AN1487" s="113">
        <f t="shared" si="587"/>
        <v>4.9549612465999999E-8</v>
      </c>
      <c r="AO1487" s="112">
        <f t="shared" si="588"/>
        <v>1.1834505424060002E-10</v>
      </c>
      <c r="AP1487" s="112">
        <f t="shared" si="589"/>
        <v>3.3136842E-3</v>
      </c>
      <c r="AQ1487" s="328">
        <v>2.9953663999999997E-8</v>
      </c>
      <c r="AR1487" s="328">
        <v>9.0377435000000001E-11</v>
      </c>
      <c r="AS1487" s="328">
        <v>2.4692406000000002E-15</v>
      </c>
      <c r="AT1487" s="329">
        <v>0</v>
      </c>
      <c r="AU1487" s="329">
        <v>0</v>
      </c>
      <c r="AV1487" s="328">
        <v>7.2649466000000004E-11</v>
      </c>
      <c r="AW1487" s="328">
        <v>1.9523299000000002E-8</v>
      </c>
      <c r="AX1487" s="328">
        <v>1.0298661E-11</v>
      </c>
      <c r="AY1487" s="328">
        <v>1.7666489000000001E-11</v>
      </c>
      <c r="AZ1487" s="329">
        <v>0</v>
      </c>
      <c r="BA1487" s="329">
        <v>0</v>
      </c>
      <c r="BB1487" s="329">
        <v>0</v>
      </c>
      <c r="BC1487" s="329">
        <v>0</v>
      </c>
      <c r="BD1487" s="329">
        <v>0</v>
      </c>
      <c r="BE1487" s="329">
        <v>0</v>
      </c>
      <c r="BF1487" s="329">
        <v>0</v>
      </c>
      <c r="BG1487" s="329">
        <v>0</v>
      </c>
      <c r="BH1487" s="329">
        <v>0</v>
      </c>
      <c r="BI1487" s="329">
        <v>3.3136842E-3</v>
      </c>
      <c r="BJ1487" s="329">
        <v>0</v>
      </c>
      <c r="BK1487" s="329">
        <v>0</v>
      </c>
      <c r="BL1487" s="329">
        <v>0</v>
      </c>
      <c r="BM1487" s="41"/>
      <c r="BN1487" s="122">
        <v>2.1183361000000002E-6</v>
      </c>
      <c r="BO1487" s="122">
        <v>1.4571630999999999E-7</v>
      </c>
      <c r="BP1487" s="122">
        <v>8.9998668000000003E-7</v>
      </c>
      <c r="BQ1487" s="111">
        <v>0</v>
      </c>
      <c r="BR1487" s="122">
        <v>3.1672844999999999E-7</v>
      </c>
      <c r="BS1487" s="122">
        <v>4.7031911999999999E-8</v>
      </c>
      <c r="BT1487" s="111">
        <v>0</v>
      </c>
      <c r="BU1487" s="122">
        <v>7.1384320999999999E-8</v>
      </c>
      <c r="BV1487" s="111">
        <v>0</v>
      </c>
      <c r="BW1487" s="111">
        <v>0</v>
      </c>
      <c r="BX1487" s="111">
        <v>0</v>
      </c>
      <c r="BY1487" s="111">
        <v>0</v>
      </c>
      <c r="BZ1487" s="111">
        <v>0</v>
      </c>
      <c r="CA1487" s="122">
        <v>9.8576396000000003E-8</v>
      </c>
      <c r="CB1487" s="122">
        <v>5.3891205000000002E-7</v>
      </c>
      <c r="CC1487" s="111">
        <v>0</v>
      </c>
      <c r="CD1487" s="111">
        <v>0</v>
      </c>
      <c r="CE1487" s="154"/>
      <c r="CF1487" s="173"/>
      <c r="CG1487" s="170" t="s">
        <v>8546</v>
      </c>
      <c r="CK1487" s="346"/>
      <c r="CL1487" s="41"/>
      <c r="CM1487" s="41"/>
      <c r="CN1487" s="41"/>
      <c r="CO1487" s="41"/>
      <c r="CP1487" s="41"/>
      <c r="CQ1487" s="41"/>
    </row>
    <row r="1488" spans="1:101" ht="14.5" customHeight="1">
      <c r="B1488" s="119" t="s">
        <v>8704</v>
      </c>
      <c r="C1488" s="133" t="s">
        <v>8898</v>
      </c>
      <c r="D1488" s="133" t="s">
        <v>8897</v>
      </c>
      <c r="G1488" s="41"/>
      <c r="H1488" s="41"/>
      <c r="I1488" s="41"/>
      <c r="J1488" s="41"/>
      <c r="K1488" s="41"/>
      <c r="L1488" s="41"/>
      <c r="M1488" s="41"/>
      <c r="N1488" s="41"/>
      <c r="O1488" s="41"/>
      <c r="P1488" s="41"/>
      <c r="Q1488" s="41"/>
      <c r="R1488" s="41"/>
      <c r="S1488" s="41"/>
      <c r="T1488" s="41"/>
      <c r="U1488" s="41"/>
      <c r="V1488" s="41"/>
      <c r="W1488" s="41"/>
      <c r="X1488" s="41"/>
      <c r="Y1488" s="41"/>
      <c r="Z1488" s="41"/>
      <c r="AA1488" s="41"/>
      <c r="AB1488" s="41"/>
      <c r="AC1488" s="41"/>
      <c r="AD1488" s="41"/>
      <c r="AE1488" s="41"/>
      <c r="AF1488" s="41"/>
      <c r="AG1488" s="41"/>
      <c r="AH1488" s="41"/>
      <c r="AI1488" s="41"/>
      <c r="AJ1488" s="41"/>
      <c r="AK1488" s="41"/>
      <c r="AL1488" s="41"/>
      <c r="AM1488" s="41"/>
      <c r="AN1488" s="41"/>
      <c r="AO1488" s="41"/>
      <c r="AP1488" s="41"/>
      <c r="AQ1488" s="41"/>
      <c r="AR1488" s="41"/>
      <c r="AS1488" s="41"/>
      <c r="AT1488" s="41"/>
      <c r="AU1488" s="41"/>
      <c r="AV1488" s="41"/>
      <c r="AW1488" s="41"/>
      <c r="AX1488" s="41"/>
      <c r="AY1488" s="41"/>
      <c r="AZ1488" s="41"/>
      <c r="BA1488" s="41"/>
      <c r="BB1488" s="41"/>
      <c r="BC1488" s="41"/>
      <c r="BD1488" s="41"/>
      <c r="BE1488" s="41"/>
      <c r="BF1488" s="41"/>
      <c r="BG1488" s="41"/>
      <c r="BH1488" s="41"/>
      <c r="BI1488" s="41"/>
      <c r="BJ1488" s="41"/>
      <c r="BK1488" s="41"/>
      <c r="BL1488" s="41"/>
      <c r="BM1488" s="41"/>
      <c r="BN1488" s="41"/>
      <c r="BO1488" s="41"/>
      <c r="BP1488" s="41"/>
      <c r="BQ1488" s="41"/>
      <c r="BR1488" s="41"/>
      <c r="BS1488" s="41"/>
      <c r="BT1488" s="41"/>
      <c r="BU1488" s="41"/>
      <c r="BV1488" s="41"/>
      <c r="BW1488" s="41"/>
      <c r="BX1488" s="41"/>
      <c r="BY1488" s="41"/>
      <c r="BZ1488" s="41"/>
      <c r="CA1488" s="41"/>
      <c r="CB1488" s="41"/>
      <c r="CC1488" s="41"/>
      <c r="CD1488" s="41"/>
      <c r="CE1488" s="152"/>
      <c r="CF1488" s="172"/>
      <c r="CG1488" s="170"/>
      <c r="CK1488" s="346"/>
      <c r="CL1488" s="41"/>
      <c r="CM1488" s="41"/>
      <c r="CN1488" s="41"/>
      <c r="CO1488" s="41"/>
      <c r="CP1488" s="41"/>
      <c r="CQ1488" s="41"/>
    </row>
    <row r="1489" spans="1:95" ht="14.5" customHeight="1">
      <c r="A1489" s="41" t="s">
        <v>8896</v>
      </c>
      <c r="B1489" s="119" t="s">
        <v>8802</v>
      </c>
      <c r="C1489" s="120" t="str">
        <f t="shared" ref="C1489:C1520" si="590">MID(A1489,1,12)</f>
        <v>B.046.04.101</v>
      </c>
      <c r="D1489" s="135" t="s">
        <v>8800</v>
      </c>
      <c r="E1489" s="119" t="s">
        <v>8526</v>
      </c>
      <c r="F1489" s="118" t="str">
        <f t="shared" ref="F1489:F1520" si="591">MID(A1489, 21,85)</f>
        <v>Electricity CHN production</v>
      </c>
      <c r="G1489" s="118">
        <f t="shared" ref="G1489:G1520" si="592">H1489+I1489+J1489+K1489</f>
        <v>3.2358474429999999E-2</v>
      </c>
      <c r="H1489" s="118">
        <f t="shared" ref="H1489:H1520" si="593">N1489+O1489+P1489+Q1489</f>
        <v>2.51926862E-3</v>
      </c>
      <c r="I1489" s="118">
        <f t="shared" ref="I1489:I1520" si="594">L1489+M1489+R1489</f>
        <v>5.5077349000000001E-3</v>
      </c>
      <c r="J1489" s="326">
        <f t="shared" ref="J1489:J1520" si="595">S1489+IF(T1489="x",0,T1489)+IF(U1489="x",0,U1489)+IF(V1489="x",0,V1489)+W1489+X1489</f>
        <v>1.2759229099999999E-3</v>
      </c>
      <c r="K1489" s="118">
        <v>2.3055547999999999E-2</v>
      </c>
      <c r="L1489" s="118">
        <v>1.8697529E-3</v>
      </c>
      <c r="M1489" s="118">
        <v>3.6379820000000001E-3</v>
      </c>
      <c r="N1489" s="118">
        <v>1.5350953000000001E-3</v>
      </c>
      <c r="O1489" s="118">
        <v>9.841733200000001E-4</v>
      </c>
      <c r="P1489" s="118">
        <v>0</v>
      </c>
      <c r="Q1489" s="118">
        <v>0</v>
      </c>
      <c r="R1489" s="118">
        <v>0</v>
      </c>
      <c r="S1489" s="118">
        <v>1.5360090999999999E-4</v>
      </c>
      <c r="T1489" s="118">
        <v>0</v>
      </c>
      <c r="U1489" s="118">
        <v>1.122322E-3</v>
      </c>
      <c r="V1489" s="118">
        <v>0</v>
      </c>
      <c r="W1489" s="118">
        <v>0</v>
      </c>
      <c r="X1489" s="118">
        <v>0</v>
      </c>
      <c r="Y1489" s="41"/>
      <c r="Z1489" s="327">
        <f t="shared" ref="Z1489:Z1520" si="596">K1489/0.133</f>
        <v>0.173349984962406</v>
      </c>
      <c r="AA1489" s="41"/>
      <c r="AB1489" s="111">
        <v>2.5631385999999998</v>
      </c>
      <c r="AC1489" s="111">
        <v>2.4109994000000001</v>
      </c>
      <c r="AD1489" s="111">
        <v>0.15213922999999999</v>
      </c>
      <c r="AE1489" s="111">
        <v>0</v>
      </c>
      <c r="AF1489" s="111">
        <v>0</v>
      </c>
      <c r="AG1489" s="111">
        <v>0</v>
      </c>
      <c r="AH1489" s="111">
        <v>0</v>
      </c>
      <c r="AI1489" s="41"/>
      <c r="AJ1489" s="114">
        <v>3.9729745000000004E-3</v>
      </c>
      <c r="AK1489" s="114">
        <v>3.8005160999999999E-3</v>
      </c>
      <c r="AL1489" s="114">
        <v>1.5587015000000001E-4</v>
      </c>
      <c r="AM1489" s="121">
        <v>1.658822E-5</v>
      </c>
      <c r="AN1489" s="113">
        <f t="shared" ref="AN1489:AN1520" si="597">AQ1489+AT1489+AU1489+AV1489+AW1489+BE1489+BF1489+BJ1489</f>
        <v>2.2784868863E-7</v>
      </c>
      <c r="AO1489" s="112">
        <f t="shared" ref="AO1489:AO1520" si="598">AR1489+AS1489+AX1489+AY1489+AZ1489+BA1489+BB1489+BC1489+BD1489+BG1489+BK1489+BL1489</f>
        <v>5.7644287727399996E-10</v>
      </c>
      <c r="AP1489" s="112">
        <f t="shared" ref="AP1489:AP1520" si="599">BH1489+BI1489</f>
        <v>2.3232801018000003E-3</v>
      </c>
      <c r="AQ1489" s="328">
        <v>1.6086878999999999E-7</v>
      </c>
      <c r="AR1489" s="328">
        <v>4.8537997E-10</v>
      </c>
      <c r="AS1489" s="328">
        <v>1.3261274E-14</v>
      </c>
      <c r="AT1489" s="329">
        <v>0</v>
      </c>
      <c r="AU1489" s="329">
        <v>0</v>
      </c>
      <c r="AV1489" s="328">
        <v>2.2825763000000001E-10</v>
      </c>
      <c r="AW1489" s="328">
        <v>6.6751640999999996E-8</v>
      </c>
      <c r="AX1489" s="328">
        <v>3.2357399999999997E-11</v>
      </c>
      <c r="AY1489" s="328">
        <v>5.8692245999999997E-11</v>
      </c>
      <c r="AZ1489" s="329">
        <v>0</v>
      </c>
      <c r="BA1489" s="329">
        <v>0</v>
      </c>
      <c r="BB1489" s="329">
        <v>0</v>
      </c>
      <c r="BC1489" s="329">
        <v>0</v>
      </c>
      <c r="BD1489" s="329">
        <v>0</v>
      </c>
      <c r="BE1489" s="329">
        <v>0</v>
      </c>
      <c r="BF1489" s="329">
        <v>0</v>
      </c>
      <c r="BG1489" s="329">
        <v>0</v>
      </c>
      <c r="BH1489" s="328">
        <v>3.1002018000000002E-6</v>
      </c>
      <c r="BI1489" s="329">
        <v>2.3201799000000002E-3</v>
      </c>
      <c r="BJ1489" s="329">
        <v>0</v>
      </c>
      <c r="BK1489" s="329">
        <v>0</v>
      </c>
      <c r="BL1489" s="329">
        <v>0</v>
      </c>
      <c r="BM1489" s="41"/>
      <c r="BN1489" s="122">
        <v>9.0902059999999995E-6</v>
      </c>
      <c r="BO1489" s="122">
        <v>4.7979072999999998E-7</v>
      </c>
      <c r="BP1489" s="122">
        <v>4.8334575999999999E-6</v>
      </c>
      <c r="BQ1489" s="111">
        <v>0</v>
      </c>
      <c r="BR1489" s="122">
        <v>1.1659412000000001E-6</v>
      </c>
      <c r="BS1489" s="122">
        <v>1.4776973999999999E-7</v>
      </c>
      <c r="BT1489" s="111">
        <v>0</v>
      </c>
      <c r="BU1489" s="122">
        <v>2.2428266999999999E-7</v>
      </c>
      <c r="BV1489" s="111">
        <v>0</v>
      </c>
      <c r="BW1489" s="111">
        <v>0</v>
      </c>
      <c r="BX1489" s="111">
        <v>0</v>
      </c>
      <c r="BY1489" s="111">
        <v>0</v>
      </c>
      <c r="BZ1489" s="111">
        <v>0</v>
      </c>
      <c r="CA1489" s="122">
        <v>3.1114331000000001E-7</v>
      </c>
      <c r="CB1489" s="122">
        <v>1.8537398000000001E-6</v>
      </c>
      <c r="CC1489" s="122">
        <v>7.4080932999999995E-8</v>
      </c>
      <c r="CD1489" s="111">
        <v>0</v>
      </c>
      <c r="CE1489" s="154"/>
      <c r="CF1489" s="173"/>
      <c r="CG1489" s="170" t="s">
        <v>8546</v>
      </c>
      <c r="CK1489" s="346"/>
      <c r="CL1489" s="41"/>
      <c r="CM1489" s="41"/>
      <c r="CN1489" s="41"/>
      <c r="CO1489" s="41"/>
      <c r="CP1489" s="41"/>
      <c r="CQ1489" s="41"/>
    </row>
    <row r="1490" spans="1:95" ht="14.5" customHeight="1">
      <c r="A1490" s="41" t="s">
        <v>8893</v>
      </c>
      <c r="B1490" s="119" t="s">
        <v>8802</v>
      </c>
      <c r="C1490" s="120" t="str">
        <f t="shared" si="590"/>
        <v>B.046.04.102</v>
      </c>
      <c r="D1490" s="135" t="s">
        <v>8800</v>
      </c>
      <c r="E1490" s="119" t="s">
        <v>8526</v>
      </c>
      <c r="F1490" s="118" t="str">
        <f t="shared" si="591"/>
        <v>Electricity Anhui production</v>
      </c>
      <c r="G1490" s="118">
        <f t="shared" si="592"/>
        <v>3.9684888586E-2</v>
      </c>
      <c r="H1490" s="118">
        <f t="shared" si="593"/>
        <v>1.71842526E-4</v>
      </c>
      <c r="I1490" s="118">
        <f t="shared" si="594"/>
        <v>5.0533336000000003E-4</v>
      </c>
      <c r="J1490" s="326">
        <f t="shared" si="595"/>
        <v>2.6494756999999999E-3</v>
      </c>
      <c r="K1490" s="118">
        <v>3.6358237000000002E-2</v>
      </c>
      <c r="L1490" s="118">
        <v>1.9087292000000001E-4</v>
      </c>
      <c r="M1490" s="118">
        <v>3.1446044E-4</v>
      </c>
      <c r="N1490" s="118">
        <v>1.3165671E-4</v>
      </c>
      <c r="O1490" s="330">
        <v>4.0185816000000001E-5</v>
      </c>
      <c r="P1490" s="118">
        <v>0</v>
      </c>
      <c r="Q1490" s="118">
        <v>0</v>
      </c>
      <c r="R1490" s="118">
        <v>0</v>
      </c>
      <c r="S1490" s="118">
        <v>0</v>
      </c>
      <c r="T1490" s="118">
        <v>0</v>
      </c>
      <c r="U1490" s="118">
        <v>2.6494756999999999E-3</v>
      </c>
      <c r="V1490" s="118">
        <v>0</v>
      </c>
      <c r="W1490" s="118">
        <v>0</v>
      </c>
      <c r="X1490" s="118">
        <v>0</v>
      </c>
      <c r="Y1490" s="41"/>
      <c r="Z1490" s="327">
        <f t="shared" si="596"/>
        <v>0.2733702030075188</v>
      </c>
      <c r="AA1490" s="41"/>
      <c r="AB1490" s="111">
        <v>3.6458469</v>
      </c>
      <c r="AC1490" s="111">
        <v>3.2866903999999999</v>
      </c>
      <c r="AD1490" s="111">
        <v>0.35915646000000001</v>
      </c>
      <c r="AE1490" s="111">
        <v>0</v>
      </c>
      <c r="AF1490" s="111">
        <v>0</v>
      </c>
      <c r="AG1490" s="111">
        <v>0</v>
      </c>
      <c r="AH1490" s="111">
        <v>0</v>
      </c>
      <c r="AI1490" s="41"/>
      <c r="AJ1490" s="114">
        <v>4.5614909000000004E-3</v>
      </c>
      <c r="AK1490" s="114">
        <v>4.3250001000000003E-3</v>
      </c>
      <c r="AL1490" s="114">
        <v>2.0926576000000001E-4</v>
      </c>
      <c r="AM1490" s="121">
        <v>2.7224996E-5</v>
      </c>
      <c r="AN1490" s="113">
        <f t="shared" si="597"/>
        <v>2.5929257410599999E-7</v>
      </c>
      <c r="AO1490" s="112">
        <f t="shared" si="598"/>
        <v>7.7391183042000008E-10</v>
      </c>
      <c r="AP1490" s="112">
        <f t="shared" si="599"/>
        <v>3.8130246000000001E-3</v>
      </c>
      <c r="AQ1490" s="328">
        <v>2.5368755E-7</v>
      </c>
      <c r="AR1490" s="328">
        <v>7.6543657000000002E-10</v>
      </c>
      <c r="AS1490" s="328">
        <v>2.091282E-14</v>
      </c>
      <c r="AT1490" s="329">
        <v>0</v>
      </c>
      <c r="AU1490" s="329">
        <v>0</v>
      </c>
      <c r="AV1490" s="328">
        <v>1.9576406000000002E-11</v>
      </c>
      <c r="AW1490" s="328">
        <v>5.5854476999999997E-9</v>
      </c>
      <c r="AX1490" s="328">
        <v>2.7751168000000002E-12</v>
      </c>
      <c r="AY1490" s="328">
        <v>5.6792308000000003E-12</v>
      </c>
      <c r="AZ1490" s="329">
        <v>0</v>
      </c>
      <c r="BA1490" s="329">
        <v>0</v>
      </c>
      <c r="BB1490" s="329">
        <v>0</v>
      </c>
      <c r="BC1490" s="329">
        <v>0</v>
      </c>
      <c r="BD1490" s="329">
        <v>0</v>
      </c>
      <c r="BE1490" s="329">
        <v>0</v>
      </c>
      <c r="BF1490" s="329">
        <v>0</v>
      </c>
      <c r="BG1490" s="329">
        <v>0</v>
      </c>
      <c r="BH1490" s="329">
        <v>0</v>
      </c>
      <c r="BI1490" s="329">
        <v>3.8130246000000001E-3</v>
      </c>
      <c r="BJ1490" s="329">
        <v>0</v>
      </c>
      <c r="BK1490" s="329">
        <v>0</v>
      </c>
      <c r="BL1490" s="329">
        <v>0</v>
      </c>
      <c r="BM1490" s="41"/>
      <c r="BN1490" s="122">
        <v>1.0976992999999999E-5</v>
      </c>
      <c r="BO1490" s="122">
        <v>4.5599421999999999E-8</v>
      </c>
      <c r="BP1490" s="122">
        <v>7.6222866000000004E-6</v>
      </c>
      <c r="BQ1490" s="111">
        <v>0</v>
      </c>
      <c r="BR1490" s="122">
        <v>6.4080690999999994E-8</v>
      </c>
      <c r="BS1490" s="122">
        <v>1.2673400999999999E-8</v>
      </c>
      <c r="BT1490" s="111">
        <v>0</v>
      </c>
      <c r="BU1490" s="122">
        <v>1.9235494999999999E-8</v>
      </c>
      <c r="BV1490" s="111">
        <v>0</v>
      </c>
      <c r="BW1490" s="111">
        <v>0</v>
      </c>
      <c r="BX1490" s="111">
        <v>0</v>
      </c>
      <c r="BY1490" s="111">
        <v>0</v>
      </c>
      <c r="BZ1490" s="111">
        <v>0</v>
      </c>
      <c r="CA1490" s="122">
        <v>2.6973946E-8</v>
      </c>
      <c r="CB1490" s="122">
        <v>3.1861436000000001E-6</v>
      </c>
      <c r="CC1490" s="111">
        <v>0</v>
      </c>
      <c r="CD1490" s="111">
        <v>0</v>
      </c>
      <c r="CE1490" s="154"/>
      <c r="CF1490" s="173"/>
      <c r="CG1490" s="170" t="s">
        <v>8546</v>
      </c>
      <c r="CK1490" s="346"/>
      <c r="CL1490" s="41"/>
      <c r="CM1490" s="41"/>
      <c r="CN1490" s="41"/>
      <c r="CO1490" s="41"/>
      <c r="CP1490" s="41"/>
      <c r="CQ1490" s="41"/>
    </row>
    <row r="1491" spans="1:95" ht="14.5" customHeight="1">
      <c r="A1491" s="41" t="s">
        <v>8890</v>
      </c>
      <c r="B1491" s="119" t="s">
        <v>8802</v>
      </c>
      <c r="C1491" s="120" t="str">
        <f t="shared" si="590"/>
        <v>B.046.04.103</v>
      </c>
      <c r="D1491" s="135" t="s">
        <v>8800</v>
      </c>
      <c r="E1491" s="119" t="s">
        <v>8526</v>
      </c>
      <c r="F1491" s="118" t="str">
        <f t="shared" si="591"/>
        <v>Electricity Tianjin production</v>
      </c>
      <c r="G1491" s="118">
        <f t="shared" si="592"/>
        <v>3.6914831996E-2</v>
      </c>
      <c r="H1491" s="118">
        <f t="shared" si="593"/>
        <v>1.6204251599999999E-4</v>
      </c>
      <c r="I1491" s="118">
        <f t="shared" si="594"/>
        <v>4.3046648000000004E-4</v>
      </c>
      <c r="J1491" s="326">
        <f t="shared" si="595"/>
        <v>0</v>
      </c>
      <c r="K1491" s="118">
        <v>3.6322322999999997E-2</v>
      </c>
      <c r="L1491" s="118">
        <v>1.3990601000000001E-4</v>
      </c>
      <c r="M1491" s="118">
        <v>2.9056047E-4</v>
      </c>
      <c r="N1491" s="118">
        <v>1.2205541E-4</v>
      </c>
      <c r="O1491" s="330">
        <v>3.9987105999999998E-5</v>
      </c>
      <c r="P1491" s="118">
        <v>0</v>
      </c>
      <c r="Q1491" s="118">
        <v>0</v>
      </c>
      <c r="R1491" s="118">
        <v>0</v>
      </c>
      <c r="S1491" s="118">
        <v>0</v>
      </c>
      <c r="T1491" s="118">
        <v>0</v>
      </c>
      <c r="U1491" s="118">
        <v>0</v>
      </c>
      <c r="V1491" s="118">
        <v>0</v>
      </c>
      <c r="W1491" s="118">
        <v>0</v>
      </c>
      <c r="X1491" s="118">
        <v>0</v>
      </c>
      <c r="Y1491" s="41"/>
      <c r="Z1491" s="327">
        <f t="shared" si="596"/>
        <v>0.2731001729323308</v>
      </c>
      <c r="AA1491" s="41"/>
      <c r="AB1491" s="111">
        <v>3.2866903999999999</v>
      </c>
      <c r="AC1491" s="111">
        <v>3.2866903999999999</v>
      </c>
      <c r="AD1491" s="111">
        <v>0</v>
      </c>
      <c r="AE1491" s="111">
        <v>0</v>
      </c>
      <c r="AF1491" s="111">
        <v>0</v>
      </c>
      <c r="AG1491" s="111">
        <v>0</v>
      </c>
      <c r="AH1491" s="111">
        <v>0</v>
      </c>
      <c r="AI1491" s="41"/>
      <c r="AJ1491" s="114">
        <v>4.5394021999999997E-3</v>
      </c>
      <c r="AK1491" s="114">
        <v>4.3034945000000003E-3</v>
      </c>
      <c r="AL1491" s="114">
        <v>2.0868268000000001E-4</v>
      </c>
      <c r="AM1491" s="121">
        <v>2.7224996E-5</v>
      </c>
      <c r="AN1491" s="113">
        <f t="shared" si="597"/>
        <v>2.5800326806099998E-7</v>
      </c>
      <c r="AO1491" s="112">
        <f t="shared" si="598"/>
        <v>7.7175545666299994E-10</v>
      </c>
      <c r="AP1491" s="112">
        <f t="shared" si="599"/>
        <v>3.8130246000000001E-3</v>
      </c>
      <c r="AQ1491" s="328">
        <v>2.5343696000000001E-7</v>
      </c>
      <c r="AR1491" s="328">
        <v>7.6468047999999996E-10</v>
      </c>
      <c r="AS1491" s="328">
        <v>2.0892162999999999E-14</v>
      </c>
      <c r="AT1491" s="329">
        <v>0</v>
      </c>
      <c r="AU1491" s="329">
        <v>0</v>
      </c>
      <c r="AV1491" s="328">
        <v>1.8148760999999999E-11</v>
      </c>
      <c r="AW1491" s="328">
        <v>4.5481592999999999E-9</v>
      </c>
      <c r="AX1491" s="328">
        <v>2.5727364999999998E-12</v>
      </c>
      <c r="AY1491" s="328">
        <v>4.4813479999999997E-12</v>
      </c>
      <c r="AZ1491" s="329">
        <v>0</v>
      </c>
      <c r="BA1491" s="329">
        <v>0</v>
      </c>
      <c r="BB1491" s="329">
        <v>0</v>
      </c>
      <c r="BC1491" s="329">
        <v>0</v>
      </c>
      <c r="BD1491" s="329">
        <v>0</v>
      </c>
      <c r="BE1491" s="329">
        <v>0</v>
      </c>
      <c r="BF1491" s="329">
        <v>0</v>
      </c>
      <c r="BG1491" s="329">
        <v>0</v>
      </c>
      <c r="BH1491" s="329">
        <v>0</v>
      </c>
      <c r="BI1491" s="329">
        <v>3.8130246000000001E-3</v>
      </c>
      <c r="BJ1491" s="329">
        <v>0</v>
      </c>
      <c r="BK1491" s="329">
        <v>0</v>
      </c>
      <c r="BL1491" s="329">
        <v>0</v>
      </c>
      <c r="BM1491" s="41"/>
      <c r="BN1491" s="122">
        <v>1.0489722000000001E-5</v>
      </c>
      <c r="BO1491" s="122">
        <v>3.6870836E-8</v>
      </c>
      <c r="BP1491" s="122">
        <v>7.6147574999999999E-6</v>
      </c>
      <c r="BQ1491" s="111">
        <v>0</v>
      </c>
      <c r="BR1491" s="122">
        <v>5.7401999000000003E-8</v>
      </c>
      <c r="BS1491" s="122">
        <v>1.1749169999999999E-8</v>
      </c>
      <c r="BT1491" s="111">
        <v>0</v>
      </c>
      <c r="BU1491" s="122">
        <v>1.7832711999999999E-8</v>
      </c>
      <c r="BV1491" s="111">
        <v>0</v>
      </c>
      <c r="BW1491" s="111">
        <v>0</v>
      </c>
      <c r="BX1491" s="111">
        <v>0</v>
      </c>
      <c r="BY1491" s="111">
        <v>0</v>
      </c>
      <c r="BZ1491" s="111">
        <v>0</v>
      </c>
      <c r="CA1491" s="122">
        <v>2.4656086E-8</v>
      </c>
      <c r="CB1491" s="122">
        <v>2.7264534999999999E-6</v>
      </c>
      <c r="CC1491" s="111">
        <v>0</v>
      </c>
      <c r="CD1491" s="111">
        <v>0</v>
      </c>
      <c r="CE1491" s="154"/>
      <c r="CF1491" s="173"/>
      <c r="CG1491" s="170" t="s">
        <v>8546</v>
      </c>
      <c r="CK1491" s="346"/>
      <c r="CL1491" s="41"/>
      <c r="CM1491" s="41"/>
      <c r="CN1491" s="41"/>
      <c r="CO1491" s="41"/>
      <c r="CP1491" s="41"/>
      <c r="CQ1491" s="41"/>
    </row>
    <row r="1492" spans="1:95" ht="14.5" customHeight="1">
      <c r="A1492" s="41" t="s">
        <v>8887</v>
      </c>
      <c r="B1492" s="119" t="s">
        <v>8802</v>
      </c>
      <c r="C1492" s="120" t="str">
        <f t="shared" si="590"/>
        <v>B.046.04.104</v>
      </c>
      <c r="D1492" s="135" t="s">
        <v>8800</v>
      </c>
      <c r="E1492" s="119" t="s">
        <v>8526</v>
      </c>
      <c r="F1492" s="118" t="str">
        <f t="shared" si="591"/>
        <v>Electricity Henan production</v>
      </c>
      <c r="G1492" s="118">
        <f t="shared" si="592"/>
        <v>3.5951836234000001E-2</v>
      </c>
      <c r="H1492" s="118">
        <f t="shared" si="593"/>
        <v>1.57815314E-4</v>
      </c>
      <c r="I1492" s="118">
        <f t="shared" si="594"/>
        <v>4.1923691999999998E-4</v>
      </c>
      <c r="J1492" s="326">
        <f t="shared" si="595"/>
        <v>0</v>
      </c>
      <c r="K1492" s="118">
        <v>3.5374783999999999E-2</v>
      </c>
      <c r="L1492" s="118">
        <v>1.3625629E-4</v>
      </c>
      <c r="M1492" s="118">
        <v>2.8298062999999998E-4</v>
      </c>
      <c r="N1492" s="118">
        <v>1.1887135E-4</v>
      </c>
      <c r="O1492" s="330">
        <v>3.8943964E-5</v>
      </c>
      <c r="P1492" s="118">
        <v>0</v>
      </c>
      <c r="Q1492" s="118">
        <v>0</v>
      </c>
      <c r="R1492" s="118">
        <v>0</v>
      </c>
      <c r="S1492" s="118">
        <v>0</v>
      </c>
      <c r="T1492" s="118">
        <v>0</v>
      </c>
      <c r="U1492" s="118">
        <v>0</v>
      </c>
      <c r="V1492" s="118">
        <v>0</v>
      </c>
      <c r="W1492" s="118">
        <v>0</v>
      </c>
      <c r="X1492" s="118">
        <v>0</v>
      </c>
      <c r="Y1492" s="41"/>
      <c r="Z1492" s="327">
        <f t="shared" si="596"/>
        <v>0.26597581954887217</v>
      </c>
      <c r="AA1492" s="41"/>
      <c r="AB1492" s="111">
        <v>3.228342</v>
      </c>
      <c r="AC1492" s="111">
        <v>3.228342</v>
      </c>
      <c r="AD1492" s="111">
        <v>0</v>
      </c>
      <c r="AE1492" s="111">
        <v>0</v>
      </c>
      <c r="AF1492" s="111">
        <v>0</v>
      </c>
      <c r="AG1492" s="111">
        <v>0</v>
      </c>
      <c r="AH1492" s="111">
        <v>0</v>
      </c>
      <c r="AI1492" s="41"/>
      <c r="AJ1492" s="114">
        <v>4.4209829999999999E-3</v>
      </c>
      <c r="AK1492" s="114">
        <v>4.1912293999999996E-3</v>
      </c>
      <c r="AL1492" s="114">
        <v>2.0323878000000001E-4</v>
      </c>
      <c r="AM1492" s="121">
        <v>2.6514777999999999E-5</v>
      </c>
      <c r="AN1492" s="113">
        <f t="shared" si="597"/>
        <v>2.5127274701500001E-7</v>
      </c>
      <c r="AO1492" s="112">
        <f t="shared" si="598"/>
        <v>7.5162271195000003E-10</v>
      </c>
      <c r="AP1492" s="112">
        <f t="shared" si="599"/>
        <v>3.7135544000000001E-3</v>
      </c>
      <c r="AQ1492" s="328">
        <v>2.4682555999999998E-7</v>
      </c>
      <c r="AR1492" s="328">
        <v>7.4473229999999998E-10</v>
      </c>
      <c r="AS1492" s="328">
        <v>2.0347149999999999E-14</v>
      </c>
      <c r="AT1492" s="329">
        <v>0</v>
      </c>
      <c r="AU1492" s="329">
        <v>0</v>
      </c>
      <c r="AV1492" s="328">
        <v>1.7675315000000001E-11</v>
      </c>
      <c r="AW1492" s="328">
        <v>4.4295116999999997E-9</v>
      </c>
      <c r="AX1492" s="328">
        <v>2.5056216000000001E-12</v>
      </c>
      <c r="AY1492" s="328">
        <v>4.3644432000000002E-12</v>
      </c>
      <c r="AZ1492" s="329">
        <v>0</v>
      </c>
      <c r="BA1492" s="329">
        <v>0</v>
      </c>
      <c r="BB1492" s="329">
        <v>0</v>
      </c>
      <c r="BC1492" s="329">
        <v>0</v>
      </c>
      <c r="BD1492" s="329">
        <v>0</v>
      </c>
      <c r="BE1492" s="329">
        <v>0</v>
      </c>
      <c r="BF1492" s="329">
        <v>0</v>
      </c>
      <c r="BG1492" s="329">
        <v>0</v>
      </c>
      <c r="BH1492" s="329">
        <v>0</v>
      </c>
      <c r="BI1492" s="329">
        <v>3.7135544000000001E-3</v>
      </c>
      <c r="BJ1492" s="329">
        <v>0</v>
      </c>
      <c r="BK1492" s="329">
        <v>0</v>
      </c>
      <c r="BL1492" s="329">
        <v>0</v>
      </c>
      <c r="BM1492" s="41"/>
      <c r="BN1492" s="122">
        <v>1.0216077000000001E-5</v>
      </c>
      <c r="BO1492" s="122">
        <v>3.5908987999999997E-8</v>
      </c>
      <c r="BP1492" s="122">
        <v>7.4161115999999998E-6</v>
      </c>
      <c r="BQ1492" s="111">
        <v>0</v>
      </c>
      <c r="BR1492" s="122">
        <v>5.5904554999999997E-8</v>
      </c>
      <c r="BS1492" s="122">
        <v>1.1442669999999999E-8</v>
      </c>
      <c r="BT1492" s="111">
        <v>0</v>
      </c>
      <c r="BU1492" s="122">
        <v>1.7367511E-8</v>
      </c>
      <c r="BV1492" s="111">
        <v>0</v>
      </c>
      <c r="BW1492" s="111">
        <v>0</v>
      </c>
      <c r="BX1492" s="111">
        <v>0</v>
      </c>
      <c r="BY1492" s="111">
        <v>0</v>
      </c>
      <c r="BZ1492" s="111">
        <v>0</v>
      </c>
      <c r="CA1492" s="122">
        <v>2.4012884000000001E-8</v>
      </c>
      <c r="CB1492" s="122">
        <v>2.6553286000000002E-6</v>
      </c>
      <c r="CC1492" s="111">
        <v>0</v>
      </c>
      <c r="CD1492" s="111">
        <v>0</v>
      </c>
      <c r="CE1492" s="154"/>
      <c r="CF1492" s="173"/>
      <c r="CG1492" s="170" t="s">
        <v>8546</v>
      </c>
      <c r="CK1492" s="346"/>
      <c r="CL1492" s="41"/>
      <c r="CM1492" s="41"/>
      <c r="CN1492" s="41"/>
      <c r="CO1492" s="41"/>
      <c r="CP1492" s="41"/>
      <c r="CQ1492" s="41"/>
    </row>
    <row r="1493" spans="1:95" ht="14.5" customHeight="1">
      <c r="A1493" s="41" t="s">
        <v>8884</v>
      </c>
      <c r="B1493" s="119" t="s">
        <v>8802</v>
      </c>
      <c r="C1493" s="120" t="str">
        <f t="shared" si="590"/>
        <v>B.046.04.105</v>
      </c>
      <c r="D1493" s="135" t="s">
        <v>8800</v>
      </c>
      <c r="E1493" s="119" t="s">
        <v>8526</v>
      </c>
      <c r="F1493" s="118" t="str">
        <f t="shared" si="591"/>
        <v>Electricity Shanghai production</v>
      </c>
      <c r="G1493" s="118">
        <f t="shared" si="592"/>
        <v>3.5951836234000001E-2</v>
      </c>
      <c r="H1493" s="118">
        <f t="shared" si="593"/>
        <v>1.57815314E-4</v>
      </c>
      <c r="I1493" s="118">
        <f t="shared" si="594"/>
        <v>4.1923691999999998E-4</v>
      </c>
      <c r="J1493" s="326">
        <f t="shared" si="595"/>
        <v>0</v>
      </c>
      <c r="K1493" s="118">
        <v>3.5374783999999999E-2</v>
      </c>
      <c r="L1493" s="118">
        <v>1.3625629E-4</v>
      </c>
      <c r="M1493" s="118">
        <v>2.8298062999999998E-4</v>
      </c>
      <c r="N1493" s="118">
        <v>1.1887135E-4</v>
      </c>
      <c r="O1493" s="330">
        <v>3.8943964E-5</v>
      </c>
      <c r="P1493" s="118">
        <v>0</v>
      </c>
      <c r="Q1493" s="118">
        <v>0</v>
      </c>
      <c r="R1493" s="118">
        <v>0</v>
      </c>
      <c r="S1493" s="118">
        <v>0</v>
      </c>
      <c r="T1493" s="118">
        <v>0</v>
      </c>
      <c r="U1493" s="118">
        <v>0</v>
      </c>
      <c r="V1493" s="118">
        <v>0</v>
      </c>
      <c r="W1493" s="118">
        <v>0</v>
      </c>
      <c r="X1493" s="118">
        <v>0</v>
      </c>
      <c r="Y1493" s="41"/>
      <c r="Z1493" s="327">
        <f t="shared" si="596"/>
        <v>0.26597581954887217</v>
      </c>
      <c r="AA1493" s="41"/>
      <c r="AB1493" s="111">
        <v>3.228342</v>
      </c>
      <c r="AC1493" s="111">
        <v>3.228342</v>
      </c>
      <c r="AD1493" s="111">
        <v>0</v>
      </c>
      <c r="AE1493" s="111">
        <v>0</v>
      </c>
      <c r="AF1493" s="111">
        <v>0</v>
      </c>
      <c r="AG1493" s="111">
        <v>0</v>
      </c>
      <c r="AH1493" s="111">
        <v>0</v>
      </c>
      <c r="AI1493" s="41"/>
      <c r="AJ1493" s="114">
        <v>4.4209829999999999E-3</v>
      </c>
      <c r="AK1493" s="114">
        <v>4.1912293999999996E-3</v>
      </c>
      <c r="AL1493" s="114">
        <v>2.0323878000000001E-4</v>
      </c>
      <c r="AM1493" s="121">
        <v>2.6514777999999999E-5</v>
      </c>
      <c r="AN1493" s="113">
        <f t="shared" si="597"/>
        <v>2.5127274701500001E-7</v>
      </c>
      <c r="AO1493" s="112">
        <f t="shared" si="598"/>
        <v>7.5162271195000003E-10</v>
      </c>
      <c r="AP1493" s="112">
        <f t="shared" si="599"/>
        <v>3.7135544000000001E-3</v>
      </c>
      <c r="AQ1493" s="328">
        <v>2.4682555999999998E-7</v>
      </c>
      <c r="AR1493" s="328">
        <v>7.4473229999999998E-10</v>
      </c>
      <c r="AS1493" s="328">
        <v>2.0347149999999999E-14</v>
      </c>
      <c r="AT1493" s="329">
        <v>0</v>
      </c>
      <c r="AU1493" s="329">
        <v>0</v>
      </c>
      <c r="AV1493" s="328">
        <v>1.7675315000000001E-11</v>
      </c>
      <c r="AW1493" s="328">
        <v>4.4295116999999997E-9</v>
      </c>
      <c r="AX1493" s="328">
        <v>2.5056216000000001E-12</v>
      </c>
      <c r="AY1493" s="328">
        <v>4.3644432000000002E-12</v>
      </c>
      <c r="AZ1493" s="329">
        <v>0</v>
      </c>
      <c r="BA1493" s="329">
        <v>0</v>
      </c>
      <c r="BB1493" s="329">
        <v>0</v>
      </c>
      <c r="BC1493" s="329">
        <v>0</v>
      </c>
      <c r="BD1493" s="329">
        <v>0</v>
      </c>
      <c r="BE1493" s="329">
        <v>0</v>
      </c>
      <c r="BF1493" s="329">
        <v>0</v>
      </c>
      <c r="BG1493" s="329">
        <v>0</v>
      </c>
      <c r="BH1493" s="329">
        <v>0</v>
      </c>
      <c r="BI1493" s="329">
        <v>3.7135544000000001E-3</v>
      </c>
      <c r="BJ1493" s="329">
        <v>0</v>
      </c>
      <c r="BK1493" s="329">
        <v>0</v>
      </c>
      <c r="BL1493" s="329">
        <v>0</v>
      </c>
      <c r="BM1493" s="41"/>
      <c r="BN1493" s="122">
        <v>1.0216077000000001E-5</v>
      </c>
      <c r="BO1493" s="122">
        <v>3.5908987999999997E-8</v>
      </c>
      <c r="BP1493" s="122">
        <v>7.4161115999999998E-6</v>
      </c>
      <c r="BQ1493" s="111">
        <v>0</v>
      </c>
      <c r="BR1493" s="122">
        <v>5.5904554999999997E-8</v>
      </c>
      <c r="BS1493" s="122">
        <v>1.1442669999999999E-8</v>
      </c>
      <c r="BT1493" s="111">
        <v>0</v>
      </c>
      <c r="BU1493" s="122">
        <v>1.7367511E-8</v>
      </c>
      <c r="BV1493" s="111">
        <v>0</v>
      </c>
      <c r="BW1493" s="111">
        <v>0</v>
      </c>
      <c r="BX1493" s="111">
        <v>0</v>
      </c>
      <c r="BY1493" s="111">
        <v>0</v>
      </c>
      <c r="BZ1493" s="111">
        <v>0</v>
      </c>
      <c r="CA1493" s="122">
        <v>2.4012884000000001E-8</v>
      </c>
      <c r="CB1493" s="122">
        <v>2.6553286000000002E-6</v>
      </c>
      <c r="CC1493" s="111">
        <v>0</v>
      </c>
      <c r="CD1493" s="111">
        <v>0</v>
      </c>
      <c r="CE1493" s="154"/>
      <c r="CF1493" s="173"/>
      <c r="CG1493" s="170" t="s">
        <v>8546</v>
      </c>
      <c r="CK1493" s="346"/>
      <c r="CL1493" s="41"/>
      <c r="CM1493" s="41"/>
      <c r="CN1493" s="41"/>
      <c r="CO1493" s="41"/>
      <c r="CP1493" s="41"/>
      <c r="CQ1493" s="41"/>
    </row>
    <row r="1494" spans="1:95" ht="14.5" customHeight="1">
      <c r="A1494" s="41" t="s">
        <v>8881</v>
      </c>
      <c r="B1494" s="119" t="s">
        <v>8802</v>
      </c>
      <c r="C1494" s="120" t="str">
        <f t="shared" si="590"/>
        <v>B.046.04.106</v>
      </c>
      <c r="D1494" s="135" t="s">
        <v>8800</v>
      </c>
      <c r="E1494" s="119" t="s">
        <v>8526</v>
      </c>
      <c r="F1494" s="118" t="str">
        <f t="shared" si="591"/>
        <v>Electricity Shanxi production</v>
      </c>
      <c r="G1494" s="118">
        <f t="shared" si="592"/>
        <v>3.5309839736000007E-2</v>
      </c>
      <c r="H1494" s="118">
        <f t="shared" si="593"/>
        <v>1.54997186E-4</v>
      </c>
      <c r="I1494" s="118">
        <f t="shared" si="594"/>
        <v>4.1175054999999998E-4</v>
      </c>
      <c r="J1494" s="326">
        <f t="shared" si="595"/>
        <v>0</v>
      </c>
      <c r="K1494" s="118">
        <v>3.4743092000000003E-2</v>
      </c>
      <c r="L1494" s="118">
        <v>1.3382313999999999E-4</v>
      </c>
      <c r="M1494" s="118">
        <v>2.7792741000000001E-4</v>
      </c>
      <c r="N1494" s="118">
        <v>1.1674865000000001E-4</v>
      </c>
      <c r="O1494" s="330">
        <v>3.8248536000000003E-5</v>
      </c>
      <c r="P1494" s="118">
        <v>0</v>
      </c>
      <c r="Q1494" s="118">
        <v>0</v>
      </c>
      <c r="R1494" s="118">
        <v>0</v>
      </c>
      <c r="S1494" s="118">
        <v>0</v>
      </c>
      <c r="T1494" s="118">
        <v>0</v>
      </c>
      <c r="U1494" s="118">
        <v>0</v>
      </c>
      <c r="V1494" s="118">
        <v>0</v>
      </c>
      <c r="W1494" s="118">
        <v>0</v>
      </c>
      <c r="X1494" s="118">
        <v>0</v>
      </c>
      <c r="Y1494" s="41"/>
      <c r="Z1494" s="327">
        <f t="shared" si="596"/>
        <v>0.26122625563909774</v>
      </c>
      <c r="AA1494" s="41"/>
      <c r="AB1494" s="111">
        <v>3.1894429999999998</v>
      </c>
      <c r="AC1494" s="111">
        <v>3.1894429999999998</v>
      </c>
      <c r="AD1494" s="111">
        <v>0</v>
      </c>
      <c r="AE1494" s="111">
        <v>0</v>
      </c>
      <c r="AF1494" s="111">
        <v>0</v>
      </c>
      <c r="AG1494" s="111">
        <v>0</v>
      </c>
      <c r="AH1494" s="111">
        <v>0</v>
      </c>
      <c r="AI1494" s="41"/>
      <c r="AJ1494" s="114">
        <v>4.3420369000000004E-3</v>
      </c>
      <c r="AK1494" s="114">
        <v>4.1163861000000001E-3</v>
      </c>
      <c r="AL1494" s="114">
        <v>1.9960951999999999E-4</v>
      </c>
      <c r="AM1494" s="121">
        <v>2.6041300000000001E-5</v>
      </c>
      <c r="AN1494" s="113">
        <f t="shared" si="597"/>
        <v>2.4678573298499998E-7</v>
      </c>
      <c r="AO1494" s="112">
        <f t="shared" si="598"/>
        <v>7.3820087900800002E-10</v>
      </c>
      <c r="AP1494" s="112">
        <f t="shared" si="599"/>
        <v>3.6472408999999998E-3</v>
      </c>
      <c r="AQ1494" s="328">
        <v>2.4241795999999998E-7</v>
      </c>
      <c r="AR1494" s="328">
        <v>7.3143351000000005E-10</v>
      </c>
      <c r="AS1494" s="328">
        <v>1.9983808E-14</v>
      </c>
      <c r="AT1494" s="329">
        <v>0</v>
      </c>
      <c r="AU1494" s="329">
        <v>0</v>
      </c>
      <c r="AV1494" s="328">
        <v>1.7359685000000001E-11</v>
      </c>
      <c r="AW1494" s="328">
        <v>4.3504133000000003E-9</v>
      </c>
      <c r="AX1494" s="328">
        <v>2.4608784000000002E-12</v>
      </c>
      <c r="AY1494" s="328">
        <v>4.2865068000000003E-12</v>
      </c>
      <c r="AZ1494" s="329">
        <v>0</v>
      </c>
      <c r="BA1494" s="329">
        <v>0</v>
      </c>
      <c r="BB1494" s="329">
        <v>0</v>
      </c>
      <c r="BC1494" s="329">
        <v>0</v>
      </c>
      <c r="BD1494" s="329">
        <v>0</v>
      </c>
      <c r="BE1494" s="329">
        <v>0</v>
      </c>
      <c r="BF1494" s="329">
        <v>0</v>
      </c>
      <c r="BG1494" s="329">
        <v>0</v>
      </c>
      <c r="BH1494" s="329">
        <v>0</v>
      </c>
      <c r="BI1494" s="329">
        <v>3.6472408999999998E-3</v>
      </c>
      <c r="BJ1494" s="329">
        <v>0</v>
      </c>
      <c r="BK1494" s="329">
        <v>0</v>
      </c>
      <c r="BL1494" s="329">
        <v>0</v>
      </c>
      <c r="BM1494" s="41"/>
      <c r="BN1494" s="122">
        <v>1.0033647E-5</v>
      </c>
      <c r="BO1494" s="122">
        <v>3.5267755999999997E-8</v>
      </c>
      <c r="BP1494" s="122">
        <v>7.2836810999999999E-6</v>
      </c>
      <c r="BQ1494" s="111">
        <v>0</v>
      </c>
      <c r="BR1494" s="122">
        <v>5.4906259999999999E-8</v>
      </c>
      <c r="BS1494" s="122">
        <v>1.1238336999999999E-8</v>
      </c>
      <c r="BT1494" s="111">
        <v>0</v>
      </c>
      <c r="BU1494" s="122">
        <v>1.7057377E-8</v>
      </c>
      <c r="BV1494" s="111">
        <v>0</v>
      </c>
      <c r="BW1494" s="111">
        <v>0</v>
      </c>
      <c r="BX1494" s="111">
        <v>0</v>
      </c>
      <c r="BY1494" s="111">
        <v>0</v>
      </c>
      <c r="BZ1494" s="111">
        <v>0</v>
      </c>
      <c r="CA1494" s="122">
        <v>2.3584082000000001E-8</v>
      </c>
      <c r="CB1494" s="122">
        <v>2.607912E-6</v>
      </c>
      <c r="CC1494" s="111">
        <v>0</v>
      </c>
      <c r="CD1494" s="111">
        <v>0</v>
      </c>
      <c r="CE1494" s="154"/>
      <c r="CF1494" s="173"/>
      <c r="CG1494" s="170" t="s">
        <v>8546</v>
      </c>
      <c r="CK1494" s="346"/>
      <c r="CL1494" s="41"/>
      <c r="CM1494" s="41"/>
      <c r="CN1494" s="41"/>
      <c r="CO1494" s="41"/>
      <c r="CP1494" s="41"/>
      <c r="CQ1494" s="41"/>
    </row>
    <row r="1495" spans="1:95" ht="14.5" customHeight="1">
      <c r="A1495" s="41" t="s">
        <v>8878</v>
      </c>
      <c r="B1495" s="119" t="s">
        <v>8802</v>
      </c>
      <c r="C1495" s="120" t="str">
        <f t="shared" si="590"/>
        <v>B.046.04.107</v>
      </c>
      <c r="D1495" s="135" t="s">
        <v>8800</v>
      </c>
      <c r="E1495" s="119" t="s">
        <v>8526</v>
      </c>
      <c r="F1495" s="118" t="str">
        <f t="shared" si="591"/>
        <v>Electricity Shaanxi production</v>
      </c>
      <c r="G1495" s="118">
        <f t="shared" si="592"/>
        <v>3.4667842227999998E-2</v>
      </c>
      <c r="H1495" s="118">
        <f t="shared" si="593"/>
        <v>1.5217905799999999E-4</v>
      </c>
      <c r="I1495" s="118">
        <f t="shared" si="594"/>
        <v>4.0426416999999996E-4</v>
      </c>
      <c r="J1495" s="326">
        <f t="shared" si="595"/>
        <v>0</v>
      </c>
      <c r="K1495" s="118">
        <v>3.4111399000000001E-2</v>
      </c>
      <c r="L1495" s="118">
        <v>1.3138998999999999E-4</v>
      </c>
      <c r="M1495" s="118">
        <v>2.7287417999999998E-4</v>
      </c>
      <c r="N1495" s="118">
        <v>1.1462595000000001E-4</v>
      </c>
      <c r="O1495" s="330">
        <v>3.7553108E-5</v>
      </c>
      <c r="P1495" s="118">
        <v>0</v>
      </c>
      <c r="Q1495" s="118">
        <v>0</v>
      </c>
      <c r="R1495" s="118">
        <v>0</v>
      </c>
      <c r="S1495" s="118">
        <v>0</v>
      </c>
      <c r="T1495" s="118">
        <v>0</v>
      </c>
      <c r="U1495" s="118">
        <v>0</v>
      </c>
      <c r="V1495" s="118">
        <v>0</v>
      </c>
      <c r="W1495" s="118">
        <v>0</v>
      </c>
      <c r="X1495" s="118">
        <v>0</v>
      </c>
      <c r="Y1495" s="41"/>
      <c r="Z1495" s="327">
        <f t="shared" si="596"/>
        <v>0.25647668421052633</v>
      </c>
      <c r="AA1495" s="41"/>
      <c r="AB1495" s="111">
        <v>3.150544</v>
      </c>
      <c r="AC1495" s="111">
        <v>3.150544</v>
      </c>
      <c r="AD1495" s="111">
        <v>0</v>
      </c>
      <c r="AE1495" s="111">
        <v>0</v>
      </c>
      <c r="AF1495" s="111">
        <v>0</v>
      </c>
      <c r="AG1495" s="111">
        <v>0</v>
      </c>
      <c r="AH1495" s="111">
        <v>0</v>
      </c>
      <c r="AI1495" s="41"/>
      <c r="AJ1495" s="114">
        <v>4.2630908E-3</v>
      </c>
      <c r="AK1495" s="114">
        <v>4.0415427000000002E-3</v>
      </c>
      <c r="AL1495" s="114">
        <v>1.9598025000000001E-4</v>
      </c>
      <c r="AM1495" s="121">
        <v>2.5567822E-5</v>
      </c>
      <c r="AN1495" s="113">
        <f t="shared" si="597"/>
        <v>2.4229871895400003E-7</v>
      </c>
      <c r="AO1495" s="112">
        <f t="shared" si="598"/>
        <v>7.2477904586599993E-10</v>
      </c>
      <c r="AP1495" s="112">
        <f t="shared" si="599"/>
        <v>3.5809275E-3</v>
      </c>
      <c r="AQ1495" s="328">
        <v>2.3801036000000001E-7</v>
      </c>
      <c r="AR1495" s="328">
        <v>7.1813472000000002E-10</v>
      </c>
      <c r="AS1495" s="328">
        <v>1.9620466000000001E-14</v>
      </c>
      <c r="AT1495" s="329">
        <v>0</v>
      </c>
      <c r="AU1495" s="329">
        <v>0</v>
      </c>
      <c r="AV1495" s="328">
        <v>1.7044054000000001E-11</v>
      </c>
      <c r="AW1495" s="328">
        <v>4.2713149000000001E-9</v>
      </c>
      <c r="AX1495" s="328">
        <v>2.4161350999999998E-12</v>
      </c>
      <c r="AY1495" s="328">
        <v>4.2085703000000003E-12</v>
      </c>
      <c r="AZ1495" s="329">
        <v>0</v>
      </c>
      <c r="BA1495" s="329">
        <v>0</v>
      </c>
      <c r="BB1495" s="329">
        <v>0</v>
      </c>
      <c r="BC1495" s="329">
        <v>0</v>
      </c>
      <c r="BD1495" s="329">
        <v>0</v>
      </c>
      <c r="BE1495" s="329">
        <v>0</v>
      </c>
      <c r="BF1495" s="329">
        <v>0</v>
      </c>
      <c r="BG1495" s="329">
        <v>0</v>
      </c>
      <c r="BH1495" s="329">
        <v>0</v>
      </c>
      <c r="BI1495" s="329">
        <v>3.5809275E-3</v>
      </c>
      <c r="BJ1495" s="329">
        <v>0</v>
      </c>
      <c r="BK1495" s="329">
        <v>0</v>
      </c>
      <c r="BL1495" s="329">
        <v>0</v>
      </c>
      <c r="BM1495" s="41"/>
      <c r="BN1495" s="122">
        <v>9.8512168999999997E-6</v>
      </c>
      <c r="BO1495" s="122">
        <v>3.4626523999999997E-8</v>
      </c>
      <c r="BP1495" s="122">
        <v>7.1512505E-6</v>
      </c>
      <c r="BQ1495" s="111">
        <v>0</v>
      </c>
      <c r="BR1495" s="122">
        <v>5.3907963999999997E-8</v>
      </c>
      <c r="BS1495" s="122">
        <v>1.1034003000000001E-8</v>
      </c>
      <c r="BT1495" s="111">
        <v>0</v>
      </c>
      <c r="BU1495" s="122">
        <v>1.6747242999999999E-8</v>
      </c>
      <c r="BV1495" s="111">
        <v>0</v>
      </c>
      <c r="BW1495" s="111">
        <v>0</v>
      </c>
      <c r="BX1495" s="111">
        <v>0</v>
      </c>
      <c r="BY1495" s="111">
        <v>0</v>
      </c>
      <c r="BZ1495" s="111">
        <v>0</v>
      </c>
      <c r="CA1495" s="122">
        <v>2.3155281000000001E-8</v>
      </c>
      <c r="CB1495" s="122">
        <v>2.5604954000000001E-6</v>
      </c>
      <c r="CC1495" s="111">
        <v>0</v>
      </c>
      <c r="CD1495" s="111">
        <v>0</v>
      </c>
      <c r="CE1495" s="154"/>
      <c r="CF1495" s="173"/>
      <c r="CG1495" s="170" t="s">
        <v>8546</v>
      </c>
      <c r="CK1495" s="346"/>
      <c r="CL1495" s="41"/>
      <c r="CM1495" s="41"/>
      <c r="CN1495" s="41"/>
      <c r="CO1495" s="41"/>
      <c r="CP1495" s="41"/>
      <c r="CQ1495" s="41"/>
    </row>
    <row r="1496" spans="1:95" ht="14.5" customHeight="1">
      <c r="A1496" s="41" t="s">
        <v>8875</v>
      </c>
      <c r="B1496" s="119" t="s">
        <v>8802</v>
      </c>
      <c r="C1496" s="120" t="str">
        <f t="shared" si="590"/>
        <v>B.046.04.108</v>
      </c>
      <c r="D1496" s="135" t="s">
        <v>8800</v>
      </c>
      <c r="E1496" s="119" t="s">
        <v>8526</v>
      </c>
      <c r="F1496" s="118" t="str">
        <f t="shared" si="591"/>
        <v>Electricity Heilongjiang production</v>
      </c>
      <c r="G1496" s="118">
        <f t="shared" si="592"/>
        <v>3.2741850714000001E-2</v>
      </c>
      <c r="H1496" s="118">
        <f t="shared" si="593"/>
        <v>1.43724664E-4</v>
      </c>
      <c r="I1496" s="118">
        <f t="shared" si="594"/>
        <v>3.8180505E-4</v>
      </c>
      <c r="J1496" s="326">
        <f t="shared" si="595"/>
        <v>0</v>
      </c>
      <c r="K1496" s="118">
        <v>3.2216320999999999E-2</v>
      </c>
      <c r="L1496" s="118">
        <v>1.2409055000000001E-4</v>
      </c>
      <c r="M1496" s="118">
        <v>2.5771449999999999E-4</v>
      </c>
      <c r="N1496" s="118">
        <v>1.0825783999999999E-4</v>
      </c>
      <c r="O1496" s="330">
        <v>3.5466824000000003E-5</v>
      </c>
      <c r="P1496" s="118">
        <v>0</v>
      </c>
      <c r="Q1496" s="118">
        <v>0</v>
      </c>
      <c r="R1496" s="118">
        <v>0</v>
      </c>
      <c r="S1496" s="118">
        <v>0</v>
      </c>
      <c r="T1496" s="118">
        <v>0</v>
      </c>
      <c r="U1496" s="118">
        <v>0</v>
      </c>
      <c r="V1496" s="118">
        <v>0</v>
      </c>
      <c r="W1496" s="118">
        <v>0</v>
      </c>
      <c r="X1496" s="118">
        <v>0</v>
      </c>
      <c r="Y1496" s="41"/>
      <c r="Z1496" s="327">
        <f t="shared" si="596"/>
        <v>0.24222797744360899</v>
      </c>
      <c r="AA1496" s="41"/>
      <c r="AB1496" s="111">
        <v>3.0338471999999999</v>
      </c>
      <c r="AC1496" s="111">
        <v>3.0338471999999999</v>
      </c>
      <c r="AD1496" s="111">
        <v>0</v>
      </c>
      <c r="AE1496" s="111">
        <v>0</v>
      </c>
      <c r="AF1496" s="111">
        <v>0</v>
      </c>
      <c r="AG1496" s="111">
        <v>0</v>
      </c>
      <c r="AH1496" s="111">
        <v>0</v>
      </c>
      <c r="AI1496" s="41"/>
      <c r="AJ1496" s="114">
        <v>4.0262524000000003E-3</v>
      </c>
      <c r="AK1496" s="114">
        <v>3.8170125E-3</v>
      </c>
      <c r="AL1496" s="114">
        <v>1.8509245999999999E-4</v>
      </c>
      <c r="AM1496" s="121">
        <v>2.4147387999999999E-5</v>
      </c>
      <c r="AN1496" s="113">
        <f t="shared" si="597"/>
        <v>2.2883767676200001E-7</v>
      </c>
      <c r="AO1496" s="112">
        <f t="shared" si="598"/>
        <v>6.8451353664E-10</v>
      </c>
      <c r="AP1496" s="112">
        <f t="shared" si="599"/>
        <v>3.3819869999999999E-3</v>
      </c>
      <c r="AQ1496" s="328">
        <v>2.2478756000000001E-7</v>
      </c>
      <c r="AR1496" s="328">
        <v>6.7823833999999997E-10</v>
      </c>
      <c r="AS1496" s="328">
        <v>1.8530440000000001E-14</v>
      </c>
      <c r="AT1496" s="329">
        <v>0</v>
      </c>
      <c r="AU1496" s="329">
        <v>0</v>
      </c>
      <c r="AV1496" s="328">
        <v>1.6097162000000001E-11</v>
      </c>
      <c r="AW1496" s="328">
        <v>4.0340196000000004E-9</v>
      </c>
      <c r="AX1496" s="328">
        <v>2.2819054000000001E-12</v>
      </c>
      <c r="AY1496" s="328">
        <v>3.9747608000000004E-12</v>
      </c>
      <c r="AZ1496" s="329">
        <v>0</v>
      </c>
      <c r="BA1496" s="329">
        <v>0</v>
      </c>
      <c r="BB1496" s="329">
        <v>0</v>
      </c>
      <c r="BC1496" s="329">
        <v>0</v>
      </c>
      <c r="BD1496" s="329">
        <v>0</v>
      </c>
      <c r="BE1496" s="329">
        <v>0</v>
      </c>
      <c r="BF1496" s="329">
        <v>0</v>
      </c>
      <c r="BG1496" s="329">
        <v>0</v>
      </c>
      <c r="BH1496" s="329">
        <v>0</v>
      </c>
      <c r="BI1496" s="329">
        <v>3.3819869999999999E-3</v>
      </c>
      <c r="BJ1496" s="329">
        <v>0</v>
      </c>
      <c r="BK1496" s="329">
        <v>0</v>
      </c>
      <c r="BL1496" s="329">
        <v>0</v>
      </c>
      <c r="BM1496" s="41"/>
      <c r="BN1496" s="122">
        <v>9.3039270999999996E-6</v>
      </c>
      <c r="BO1496" s="122">
        <v>3.2702828000000003E-8</v>
      </c>
      <c r="BP1496" s="122">
        <v>6.7539587999999997E-6</v>
      </c>
      <c r="BQ1496" s="111">
        <v>0</v>
      </c>
      <c r="BR1496" s="122">
        <v>5.0913077000000002E-8</v>
      </c>
      <c r="BS1496" s="122">
        <v>1.0421003E-8</v>
      </c>
      <c r="BT1496" s="111">
        <v>0</v>
      </c>
      <c r="BU1496" s="122">
        <v>1.5816840000000001E-8</v>
      </c>
      <c r="BV1496" s="111">
        <v>0</v>
      </c>
      <c r="BW1496" s="111">
        <v>0</v>
      </c>
      <c r="BX1496" s="111">
        <v>0</v>
      </c>
      <c r="BY1496" s="111">
        <v>0</v>
      </c>
      <c r="BZ1496" s="111">
        <v>0</v>
      </c>
      <c r="CA1496" s="122">
        <v>2.1868875999999999E-8</v>
      </c>
      <c r="CB1496" s="122">
        <v>2.4182457000000002E-6</v>
      </c>
      <c r="CC1496" s="111">
        <v>0</v>
      </c>
      <c r="CD1496" s="111">
        <v>0</v>
      </c>
      <c r="CE1496" s="154"/>
      <c r="CF1496" s="173"/>
      <c r="CG1496" s="170" t="s">
        <v>8546</v>
      </c>
      <c r="CK1496" s="346"/>
      <c r="CL1496" s="41"/>
      <c r="CM1496" s="41"/>
      <c r="CN1496" s="41"/>
      <c r="CO1496" s="41"/>
      <c r="CP1496" s="41"/>
      <c r="CQ1496" s="41"/>
    </row>
    <row r="1497" spans="1:95" ht="14.5" customHeight="1">
      <c r="A1497" s="41" t="s">
        <v>8872</v>
      </c>
      <c r="B1497" s="119" t="s">
        <v>8802</v>
      </c>
      <c r="C1497" s="120" t="str">
        <f t="shared" si="590"/>
        <v>B.046.04.109</v>
      </c>
      <c r="D1497" s="135" t="s">
        <v>8800</v>
      </c>
      <c r="E1497" s="119" t="s">
        <v>8526</v>
      </c>
      <c r="F1497" s="118" t="str">
        <f t="shared" si="591"/>
        <v>Electricity Shandong production</v>
      </c>
      <c r="G1497" s="118">
        <f t="shared" si="592"/>
        <v>3.4042711106000004E-2</v>
      </c>
      <c r="H1497" s="118">
        <f t="shared" si="593"/>
        <v>1.48873746E-4</v>
      </c>
      <c r="I1497" s="118">
        <f t="shared" si="594"/>
        <v>4.0709865000000006E-4</v>
      </c>
      <c r="J1497" s="326">
        <f t="shared" si="595"/>
        <v>6.3018270999999995E-4</v>
      </c>
      <c r="K1497" s="118">
        <v>3.2856556000000002E-2</v>
      </c>
      <c r="L1497" s="118">
        <v>1.3864627000000001E-4</v>
      </c>
      <c r="M1497" s="118">
        <v>2.6845238000000002E-4</v>
      </c>
      <c r="N1497" s="118">
        <v>1.1266423000000001E-4</v>
      </c>
      <c r="O1497" s="330">
        <v>3.6209516000000003E-5</v>
      </c>
      <c r="P1497" s="118">
        <v>0</v>
      </c>
      <c r="Q1497" s="118">
        <v>0</v>
      </c>
      <c r="R1497" s="118">
        <v>0</v>
      </c>
      <c r="S1497" s="118">
        <v>0</v>
      </c>
      <c r="T1497" s="118">
        <v>0</v>
      </c>
      <c r="U1497" s="118">
        <v>6.3018270999999995E-4</v>
      </c>
      <c r="V1497" s="118">
        <v>0</v>
      </c>
      <c r="W1497" s="118">
        <v>0</v>
      </c>
      <c r="X1497" s="118">
        <v>0</v>
      </c>
      <c r="Y1497" s="41"/>
      <c r="Z1497" s="327">
        <f t="shared" si="596"/>
        <v>0.24704177443609024</v>
      </c>
      <c r="AA1497" s="41"/>
      <c r="AB1497" s="111">
        <v>3.1581720999999998</v>
      </c>
      <c r="AC1497" s="111">
        <v>3.0727460999999998</v>
      </c>
      <c r="AD1497" s="111">
        <v>8.542603E-2</v>
      </c>
      <c r="AE1497" s="111">
        <v>0</v>
      </c>
      <c r="AF1497" s="111">
        <v>0</v>
      </c>
      <c r="AG1497" s="111">
        <v>0</v>
      </c>
      <c r="AH1497" s="111">
        <v>0</v>
      </c>
      <c r="AI1497" s="41"/>
      <c r="AJ1497" s="114">
        <v>4.1104523000000002E-3</v>
      </c>
      <c r="AK1497" s="114">
        <v>3.8969711E-3</v>
      </c>
      <c r="AL1497" s="114">
        <v>1.8886040999999999E-4</v>
      </c>
      <c r="AM1497" s="121">
        <v>2.4620866E-5</v>
      </c>
      <c r="AN1497" s="113">
        <f t="shared" si="597"/>
        <v>2.3363136136100001E-7</v>
      </c>
      <c r="AO1497" s="112">
        <f t="shared" si="598"/>
        <v>6.9844826989600008E-10</v>
      </c>
      <c r="AP1497" s="112">
        <f t="shared" si="599"/>
        <v>3.4483004999999998E-3</v>
      </c>
      <c r="AQ1497" s="328">
        <v>2.2925477000000001E-7</v>
      </c>
      <c r="AR1497" s="328">
        <v>6.9171697000000001E-10</v>
      </c>
      <c r="AS1497" s="328">
        <v>1.8898696000000002E-14</v>
      </c>
      <c r="AT1497" s="329">
        <v>0</v>
      </c>
      <c r="AU1497" s="329">
        <v>0</v>
      </c>
      <c r="AV1497" s="328">
        <v>1.6752361E-11</v>
      </c>
      <c r="AW1497" s="328">
        <v>4.3598389999999998E-9</v>
      </c>
      <c r="AX1497" s="328">
        <v>2.3747851999999999E-12</v>
      </c>
      <c r="AY1497" s="328">
        <v>4.337616E-12</v>
      </c>
      <c r="AZ1497" s="329">
        <v>0</v>
      </c>
      <c r="BA1497" s="329">
        <v>0</v>
      </c>
      <c r="BB1497" s="329">
        <v>0</v>
      </c>
      <c r="BC1497" s="329">
        <v>0</v>
      </c>
      <c r="BD1497" s="329">
        <v>0</v>
      </c>
      <c r="BE1497" s="329">
        <v>0</v>
      </c>
      <c r="BF1497" s="329">
        <v>0</v>
      </c>
      <c r="BG1497" s="329">
        <v>0</v>
      </c>
      <c r="BH1497" s="329">
        <v>0</v>
      </c>
      <c r="BI1497" s="329">
        <v>3.4483004999999998E-3</v>
      </c>
      <c r="BJ1497" s="329">
        <v>0</v>
      </c>
      <c r="BK1497" s="329">
        <v>0</v>
      </c>
      <c r="BL1497" s="329">
        <v>0</v>
      </c>
      <c r="BM1497" s="41"/>
      <c r="BN1497" s="122">
        <v>9.6022553999999995E-6</v>
      </c>
      <c r="BO1497" s="122">
        <v>3.5420171E-8</v>
      </c>
      <c r="BP1497" s="122">
        <v>6.8881801999999997E-6</v>
      </c>
      <c r="BQ1497" s="111">
        <v>0</v>
      </c>
      <c r="BR1497" s="122">
        <v>5.3499912000000001E-8</v>
      </c>
      <c r="BS1497" s="122">
        <v>1.0845167000000001E-8</v>
      </c>
      <c r="BT1497" s="111">
        <v>0</v>
      </c>
      <c r="BU1497" s="122">
        <v>1.6460628999999998E-8</v>
      </c>
      <c r="BV1497" s="111">
        <v>0</v>
      </c>
      <c r="BW1497" s="111">
        <v>0</v>
      </c>
      <c r="BX1497" s="111">
        <v>0</v>
      </c>
      <c r="BY1497" s="111">
        <v>0</v>
      </c>
      <c r="BZ1497" s="111">
        <v>0</v>
      </c>
      <c r="CA1497" s="122">
        <v>2.2848985E-8</v>
      </c>
      <c r="CB1497" s="122">
        <v>2.5750004000000001E-6</v>
      </c>
      <c r="CC1497" s="111">
        <v>0</v>
      </c>
      <c r="CD1497" s="111">
        <v>0</v>
      </c>
      <c r="CE1497" s="154"/>
      <c r="CF1497" s="173"/>
      <c r="CG1497" s="170" t="s">
        <v>8546</v>
      </c>
      <c r="CK1497" s="346"/>
      <c r="CL1497" s="41"/>
      <c r="CM1497" s="41"/>
      <c r="CN1497" s="41"/>
      <c r="CO1497" s="41"/>
      <c r="CP1497" s="41"/>
      <c r="CQ1497" s="41"/>
    </row>
    <row r="1498" spans="1:95" ht="14.5" customHeight="1">
      <c r="A1498" s="41" t="s">
        <v>8869</v>
      </c>
      <c r="B1498" s="119" t="s">
        <v>8802</v>
      </c>
      <c r="C1498" s="120" t="str">
        <f t="shared" si="590"/>
        <v>B.046.04.110</v>
      </c>
      <c r="D1498" s="135" t="s">
        <v>8800</v>
      </c>
      <c r="E1498" s="119" t="s">
        <v>8526</v>
      </c>
      <c r="F1498" s="118" t="str">
        <f t="shared" si="591"/>
        <v>Electricity Inner Mongolia production</v>
      </c>
      <c r="G1498" s="118">
        <f t="shared" si="592"/>
        <v>3.2099854216E-2</v>
      </c>
      <c r="H1498" s="118">
        <f t="shared" si="593"/>
        <v>1.40906536E-4</v>
      </c>
      <c r="I1498" s="118">
        <f t="shared" si="594"/>
        <v>3.7431868E-4</v>
      </c>
      <c r="J1498" s="326">
        <f t="shared" si="595"/>
        <v>0</v>
      </c>
      <c r="K1498" s="118">
        <v>3.1584629000000003E-2</v>
      </c>
      <c r="L1498" s="118">
        <v>1.2165740000000001E-4</v>
      </c>
      <c r="M1498" s="118">
        <v>2.5266128000000002E-4</v>
      </c>
      <c r="N1498" s="118">
        <v>1.0613514E-4</v>
      </c>
      <c r="O1498" s="330">
        <v>3.4771396E-5</v>
      </c>
      <c r="P1498" s="118">
        <v>0</v>
      </c>
      <c r="Q1498" s="118">
        <v>0</v>
      </c>
      <c r="R1498" s="118">
        <v>0</v>
      </c>
      <c r="S1498" s="118">
        <v>0</v>
      </c>
      <c r="T1498" s="118">
        <v>0</v>
      </c>
      <c r="U1498" s="118">
        <v>0</v>
      </c>
      <c r="V1498" s="118">
        <v>0</v>
      </c>
      <c r="W1498" s="118">
        <v>0</v>
      </c>
      <c r="X1498" s="118">
        <v>0</v>
      </c>
      <c r="Y1498" s="41"/>
      <c r="Z1498" s="327">
        <f t="shared" si="596"/>
        <v>0.23747841353383459</v>
      </c>
      <c r="AA1498" s="41"/>
      <c r="AB1498" s="111">
        <v>2.9949482000000001</v>
      </c>
      <c r="AC1498" s="111">
        <v>2.9949482000000001</v>
      </c>
      <c r="AD1498" s="111">
        <v>0</v>
      </c>
      <c r="AE1498" s="111">
        <v>0</v>
      </c>
      <c r="AF1498" s="111">
        <v>0</v>
      </c>
      <c r="AG1498" s="111">
        <v>0</v>
      </c>
      <c r="AH1498" s="111">
        <v>0</v>
      </c>
      <c r="AI1498" s="41"/>
      <c r="AJ1498" s="114">
        <v>3.9473062999999999E-3</v>
      </c>
      <c r="AK1498" s="114">
        <v>3.7421691000000001E-3</v>
      </c>
      <c r="AL1498" s="114">
        <v>1.8146319999999999E-4</v>
      </c>
      <c r="AM1498" s="121">
        <v>2.3673908999999998E-5</v>
      </c>
      <c r="AN1498" s="113">
        <f t="shared" si="597"/>
        <v>2.2435067273199999E-7</v>
      </c>
      <c r="AO1498" s="112">
        <f t="shared" si="598"/>
        <v>6.7109170359800005E-10</v>
      </c>
      <c r="AP1498" s="112">
        <f t="shared" si="599"/>
        <v>3.3156736000000001E-3</v>
      </c>
      <c r="AQ1498" s="328">
        <v>2.2037996999999999E-7</v>
      </c>
      <c r="AR1498" s="328">
        <v>6.6493955000000004E-10</v>
      </c>
      <c r="AS1498" s="328">
        <v>1.8167097999999998E-14</v>
      </c>
      <c r="AT1498" s="329">
        <v>0</v>
      </c>
      <c r="AU1498" s="329">
        <v>0</v>
      </c>
      <c r="AV1498" s="328">
        <v>1.5781531999999998E-11</v>
      </c>
      <c r="AW1498" s="328">
        <v>3.9549212000000002E-9</v>
      </c>
      <c r="AX1498" s="328">
        <v>2.2371622000000002E-12</v>
      </c>
      <c r="AY1498" s="328">
        <v>3.8968242999999996E-12</v>
      </c>
      <c r="AZ1498" s="329">
        <v>0</v>
      </c>
      <c r="BA1498" s="329">
        <v>0</v>
      </c>
      <c r="BB1498" s="329">
        <v>0</v>
      </c>
      <c r="BC1498" s="329">
        <v>0</v>
      </c>
      <c r="BD1498" s="329">
        <v>0</v>
      </c>
      <c r="BE1498" s="329">
        <v>0</v>
      </c>
      <c r="BF1498" s="329">
        <v>0</v>
      </c>
      <c r="BG1498" s="329">
        <v>0</v>
      </c>
      <c r="BH1498" s="329">
        <v>0</v>
      </c>
      <c r="BI1498" s="329">
        <v>3.3156736000000001E-3</v>
      </c>
      <c r="BJ1498" s="329">
        <v>0</v>
      </c>
      <c r="BK1498" s="329">
        <v>0</v>
      </c>
      <c r="BL1498" s="329">
        <v>0</v>
      </c>
      <c r="BM1498" s="41"/>
      <c r="BN1498" s="122">
        <v>9.1214971000000007E-6</v>
      </c>
      <c r="BO1498" s="122">
        <v>3.2061596000000003E-8</v>
      </c>
      <c r="BP1498" s="122">
        <v>6.6215281999999999E-6</v>
      </c>
      <c r="BQ1498" s="111">
        <v>0</v>
      </c>
      <c r="BR1498" s="122">
        <v>4.9914781E-8</v>
      </c>
      <c r="BS1498" s="122">
        <v>1.021667E-8</v>
      </c>
      <c r="BT1498" s="111">
        <v>0</v>
      </c>
      <c r="BU1498" s="122">
        <v>1.5506706E-8</v>
      </c>
      <c r="BV1498" s="111">
        <v>0</v>
      </c>
      <c r="BW1498" s="111">
        <v>0</v>
      </c>
      <c r="BX1498" s="111">
        <v>0</v>
      </c>
      <c r="BY1498" s="111">
        <v>0</v>
      </c>
      <c r="BZ1498" s="111">
        <v>0</v>
      </c>
      <c r="CA1498" s="122">
        <v>2.1440075E-8</v>
      </c>
      <c r="CB1498" s="122">
        <v>2.3708290999999999E-6</v>
      </c>
      <c r="CC1498" s="111">
        <v>0</v>
      </c>
      <c r="CD1498" s="111">
        <v>0</v>
      </c>
      <c r="CE1498" s="154"/>
      <c r="CF1498" s="173"/>
      <c r="CG1498" s="170" t="s">
        <v>8546</v>
      </c>
      <c r="CK1498" s="346"/>
      <c r="CL1498" s="41"/>
      <c r="CM1498" s="41"/>
      <c r="CN1498" s="41"/>
      <c r="CO1498" s="41"/>
      <c r="CP1498" s="41"/>
      <c r="CQ1498" s="41"/>
    </row>
    <row r="1499" spans="1:95" ht="14.5" customHeight="1">
      <c r="A1499" s="41" t="s">
        <v>8866</v>
      </c>
      <c r="B1499" s="119" t="s">
        <v>8802</v>
      </c>
      <c r="C1499" s="120" t="str">
        <f t="shared" si="590"/>
        <v>B.046.04.111</v>
      </c>
      <c r="D1499" s="135" t="s">
        <v>8800</v>
      </c>
      <c r="E1499" s="119" t="s">
        <v>8526</v>
      </c>
      <c r="F1499" s="118" t="str">
        <f t="shared" si="591"/>
        <v>Electricity Hebei production</v>
      </c>
      <c r="G1499" s="118">
        <f t="shared" si="592"/>
        <v>3.1778854952000002E-2</v>
      </c>
      <c r="H1499" s="118">
        <f t="shared" si="593"/>
        <v>1.3949746200000001E-4</v>
      </c>
      <c r="I1499" s="118">
        <f t="shared" si="594"/>
        <v>3.7057548999999999E-4</v>
      </c>
      <c r="J1499" s="326">
        <f t="shared" si="595"/>
        <v>0</v>
      </c>
      <c r="K1499" s="118">
        <v>3.1268782000000002E-2</v>
      </c>
      <c r="L1499" s="118">
        <v>1.2044082E-4</v>
      </c>
      <c r="M1499" s="118">
        <v>2.5013466999999998E-4</v>
      </c>
      <c r="N1499" s="118">
        <v>1.0507378E-4</v>
      </c>
      <c r="O1499" s="330">
        <v>3.4423681999999998E-5</v>
      </c>
      <c r="P1499" s="118">
        <v>0</v>
      </c>
      <c r="Q1499" s="118">
        <v>0</v>
      </c>
      <c r="R1499" s="118">
        <v>0</v>
      </c>
      <c r="S1499" s="118">
        <v>0</v>
      </c>
      <c r="T1499" s="118">
        <v>0</v>
      </c>
      <c r="U1499" s="118">
        <v>0</v>
      </c>
      <c r="V1499" s="118">
        <v>0</v>
      </c>
      <c r="W1499" s="118">
        <v>0</v>
      </c>
      <c r="X1499" s="118">
        <v>0</v>
      </c>
      <c r="Y1499" s="41"/>
      <c r="Z1499" s="327">
        <f t="shared" si="596"/>
        <v>0.23510362406015037</v>
      </c>
      <c r="AA1499" s="41"/>
      <c r="AB1499" s="111">
        <v>2.9754987000000002</v>
      </c>
      <c r="AC1499" s="111">
        <v>2.9754987000000002</v>
      </c>
      <c r="AD1499" s="111">
        <v>0</v>
      </c>
      <c r="AE1499" s="111">
        <v>0</v>
      </c>
      <c r="AF1499" s="111">
        <v>0</v>
      </c>
      <c r="AG1499" s="111">
        <v>0</v>
      </c>
      <c r="AH1499" s="111">
        <v>0</v>
      </c>
      <c r="AI1499" s="41"/>
      <c r="AJ1499" s="114">
        <v>3.9078332000000004E-3</v>
      </c>
      <c r="AK1499" s="114">
        <v>3.7047475000000002E-3</v>
      </c>
      <c r="AL1499" s="114">
        <v>1.7964856000000001E-4</v>
      </c>
      <c r="AM1499" s="121">
        <v>2.3437170000000001E-5</v>
      </c>
      <c r="AN1499" s="113">
        <f t="shared" si="597"/>
        <v>2.2210716571599998E-7</v>
      </c>
      <c r="AO1499" s="112">
        <f t="shared" si="598"/>
        <v>6.6438079202700003E-10</v>
      </c>
      <c r="AP1499" s="112">
        <f t="shared" si="599"/>
        <v>3.2825167999999999E-3</v>
      </c>
      <c r="AQ1499" s="328">
        <v>2.1817616999999999E-7</v>
      </c>
      <c r="AR1499" s="328">
        <v>6.5829016E-10</v>
      </c>
      <c r="AS1499" s="328">
        <v>1.7985427000000001E-14</v>
      </c>
      <c r="AT1499" s="329">
        <v>0</v>
      </c>
      <c r="AU1499" s="329">
        <v>0</v>
      </c>
      <c r="AV1499" s="328">
        <v>1.5623716E-11</v>
      </c>
      <c r="AW1499" s="328">
        <v>3.9153720000000001E-9</v>
      </c>
      <c r="AX1499" s="328">
        <v>2.2147905E-12</v>
      </c>
      <c r="AY1499" s="328">
        <v>3.8578561000000001E-12</v>
      </c>
      <c r="AZ1499" s="329">
        <v>0</v>
      </c>
      <c r="BA1499" s="329">
        <v>0</v>
      </c>
      <c r="BB1499" s="329">
        <v>0</v>
      </c>
      <c r="BC1499" s="329">
        <v>0</v>
      </c>
      <c r="BD1499" s="329">
        <v>0</v>
      </c>
      <c r="BE1499" s="329">
        <v>0</v>
      </c>
      <c r="BF1499" s="329">
        <v>0</v>
      </c>
      <c r="BG1499" s="329">
        <v>0</v>
      </c>
      <c r="BH1499" s="329">
        <v>0</v>
      </c>
      <c r="BI1499" s="329">
        <v>3.2825167999999999E-3</v>
      </c>
      <c r="BJ1499" s="329">
        <v>0</v>
      </c>
      <c r="BK1499" s="329">
        <v>0</v>
      </c>
      <c r="BL1499" s="329">
        <v>0</v>
      </c>
      <c r="BM1499" s="41"/>
      <c r="BN1499" s="122">
        <v>9.0302821999999996E-6</v>
      </c>
      <c r="BO1499" s="122">
        <v>3.174098E-8</v>
      </c>
      <c r="BP1499" s="122">
        <v>6.5553129000000004E-6</v>
      </c>
      <c r="BQ1499" s="111">
        <v>0</v>
      </c>
      <c r="BR1499" s="122">
        <v>4.9415634E-8</v>
      </c>
      <c r="BS1499" s="122">
        <v>1.0114503E-8</v>
      </c>
      <c r="BT1499" s="111">
        <v>0</v>
      </c>
      <c r="BU1499" s="122">
        <v>1.5351639000000001E-8</v>
      </c>
      <c r="BV1499" s="111">
        <v>0</v>
      </c>
      <c r="BW1499" s="111">
        <v>0</v>
      </c>
      <c r="BX1499" s="111">
        <v>0</v>
      </c>
      <c r="BY1499" s="111">
        <v>0</v>
      </c>
      <c r="BZ1499" s="111">
        <v>0</v>
      </c>
      <c r="CA1499" s="122">
        <v>2.1225674E-8</v>
      </c>
      <c r="CB1499" s="122">
        <v>2.3471208E-6</v>
      </c>
      <c r="CC1499" s="111">
        <v>0</v>
      </c>
      <c r="CD1499" s="111">
        <v>0</v>
      </c>
      <c r="CF1499" s="173"/>
      <c r="CG1499" s="170" t="s">
        <v>8546</v>
      </c>
      <c r="CK1499" s="346"/>
      <c r="CL1499" s="41"/>
      <c r="CM1499" s="41"/>
      <c r="CN1499" s="41"/>
      <c r="CO1499" s="41"/>
      <c r="CP1499" s="41"/>
      <c r="CQ1499" s="41"/>
    </row>
    <row r="1500" spans="1:95" ht="14.5" customHeight="1">
      <c r="A1500" s="41" t="s">
        <v>8863</v>
      </c>
      <c r="B1500" s="119" t="s">
        <v>8802</v>
      </c>
      <c r="C1500" s="120" t="str">
        <f t="shared" si="590"/>
        <v>B.046.04.112</v>
      </c>
      <c r="D1500" s="135" t="s">
        <v>8800</v>
      </c>
      <c r="E1500" s="119" t="s">
        <v>8526</v>
      </c>
      <c r="F1500" s="118" t="str">
        <f t="shared" si="591"/>
        <v>Electricity Ningxia production</v>
      </c>
      <c r="G1500" s="118">
        <f t="shared" si="592"/>
        <v>3.1457856697999997E-2</v>
      </c>
      <c r="H1500" s="118">
        <f t="shared" si="593"/>
        <v>1.3808839800000001E-4</v>
      </c>
      <c r="I1500" s="118">
        <f t="shared" si="594"/>
        <v>3.6683229999999998E-4</v>
      </c>
      <c r="J1500" s="326">
        <f t="shared" si="595"/>
        <v>0</v>
      </c>
      <c r="K1500" s="118">
        <v>3.0952936E-2</v>
      </c>
      <c r="L1500" s="118">
        <v>1.1922425E-4</v>
      </c>
      <c r="M1500" s="118">
        <v>2.4760804999999998E-4</v>
      </c>
      <c r="N1500" s="118">
        <v>1.0401243E-4</v>
      </c>
      <c r="O1500" s="330">
        <v>3.4075968000000003E-5</v>
      </c>
      <c r="P1500" s="118">
        <v>0</v>
      </c>
      <c r="Q1500" s="118">
        <v>0</v>
      </c>
      <c r="R1500" s="118">
        <v>0</v>
      </c>
      <c r="S1500" s="118">
        <v>0</v>
      </c>
      <c r="T1500" s="118">
        <v>0</v>
      </c>
      <c r="U1500" s="118">
        <v>0</v>
      </c>
      <c r="V1500" s="118">
        <v>0</v>
      </c>
      <c r="W1500" s="118">
        <v>0</v>
      </c>
      <c r="X1500" s="118">
        <v>0</v>
      </c>
      <c r="Y1500" s="41"/>
      <c r="Z1500" s="327">
        <f t="shared" si="596"/>
        <v>0.23272884210526315</v>
      </c>
      <c r="AA1500" s="41"/>
      <c r="AB1500" s="111">
        <v>2.9560491999999998</v>
      </c>
      <c r="AC1500" s="111">
        <v>2.9560491999999998</v>
      </c>
      <c r="AD1500" s="111">
        <v>0</v>
      </c>
      <c r="AE1500" s="111">
        <v>0</v>
      </c>
      <c r="AF1500" s="111">
        <v>0</v>
      </c>
      <c r="AG1500" s="111">
        <v>0</v>
      </c>
      <c r="AH1500" s="111">
        <v>0</v>
      </c>
      <c r="AI1500" s="41"/>
      <c r="AJ1500" s="114">
        <v>3.8683601E-3</v>
      </c>
      <c r="AK1500" s="114">
        <v>3.6673258000000002E-3</v>
      </c>
      <c r="AL1500" s="114">
        <v>1.7783392999999999E-4</v>
      </c>
      <c r="AM1500" s="121">
        <v>2.3200431E-5</v>
      </c>
      <c r="AN1500" s="113">
        <f t="shared" si="597"/>
        <v>2.1986365860099999E-7</v>
      </c>
      <c r="AO1500" s="112">
        <f t="shared" si="598"/>
        <v>6.5766987045599996E-10</v>
      </c>
      <c r="AP1500" s="112">
        <f t="shared" si="599"/>
        <v>3.2493601000000002E-3</v>
      </c>
      <c r="AQ1500" s="328">
        <v>2.1597236999999999E-7</v>
      </c>
      <c r="AR1500" s="328">
        <v>6.5164076000000001E-10</v>
      </c>
      <c r="AS1500" s="328">
        <v>1.7803756E-14</v>
      </c>
      <c r="AT1500" s="329">
        <v>0</v>
      </c>
      <c r="AU1500" s="329">
        <v>0</v>
      </c>
      <c r="AV1500" s="328">
        <v>1.5465901000000002E-11</v>
      </c>
      <c r="AW1500" s="328">
        <v>3.8758227E-9</v>
      </c>
      <c r="AX1500" s="328">
        <v>2.1924188999999998E-12</v>
      </c>
      <c r="AY1500" s="328">
        <v>3.8188877999999996E-12</v>
      </c>
      <c r="AZ1500" s="329">
        <v>0</v>
      </c>
      <c r="BA1500" s="329">
        <v>0</v>
      </c>
      <c r="BB1500" s="329">
        <v>0</v>
      </c>
      <c r="BC1500" s="329">
        <v>0</v>
      </c>
      <c r="BD1500" s="329">
        <v>0</v>
      </c>
      <c r="BE1500" s="329">
        <v>0</v>
      </c>
      <c r="BF1500" s="329">
        <v>0</v>
      </c>
      <c r="BG1500" s="329">
        <v>0</v>
      </c>
      <c r="BH1500" s="329">
        <v>0</v>
      </c>
      <c r="BI1500" s="329">
        <v>3.2493601000000002E-3</v>
      </c>
      <c r="BJ1500" s="329">
        <v>0</v>
      </c>
      <c r="BK1500" s="329">
        <v>0</v>
      </c>
      <c r="BL1500" s="329">
        <v>0</v>
      </c>
      <c r="BM1500" s="41"/>
      <c r="BN1500" s="122">
        <v>8.9390672000000001E-6</v>
      </c>
      <c r="BO1500" s="122">
        <v>3.1420364000000003E-8</v>
      </c>
      <c r="BP1500" s="122">
        <v>6.4890977E-6</v>
      </c>
      <c r="BQ1500" s="111">
        <v>0</v>
      </c>
      <c r="BR1500" s="122">
        <v>4.8916486000000002E-8</v>
      </c>
      <c r="BS1500" s="122">
        <v>1.0012336E-8</v>
      </c>
      <c r="BT1500" s="111">
        <v>0</v>
      </c>
      <c r="BU1500" s="122">
        <v>1.5196572E-8</v>
      </c>
      <c r="BV1500" s="111">
        <v>0</v>
      </c>
      <c r="BW1500" s="111">
        <v>0</v>
      </c>
      <c r="BX1500" s="111">
        <v>0</v>
      </c>
      <c r="BY1500" s="111">
        <v>0</v>
      </c>
      <c r="BZ1500" s="111">
        <v>0</v>
      </c>
      <c r="CA1500" s="122">
        <v>2.1011273E-8</v>
      </c>
      <c r="CB1500" s="122">
        <v>2.3234125000000001E-6</v>
      </c>
      <c r="CC1500" s="111">
        <v>0</v>
      </c>
      <c r="CD1500" s="111">
        <v>0</v>
      </c>
      <c r="CE1500" s="174"/>
      <c r="CF1500" s="173"/>
      <c r="CG1500" s="170" t="s">
        <v>8546</v>
      </c>
      <c r="CK1500" s="346"/>
      <c r="CL1500" s="41"/>
      <c r="CM1500" s="41"/>
      <c r="CN1500" s="41"/>
      <c r="CO1500" s="41"/>
      <c r="CP1500" s="41"/>
      <c r="CQ1500" s="41"/>
    </row>
    <row r="1501" spans="1:95" ht="14.5" customHeight="1">
      <c r="A1501" s="41" t="s">
        <v>8860</v>
      </c>
      <c r="B1501" s="119" t="s">
        <v>8802</v>
      </c>
      <c r="C1501" s="120" t="str">
        <f t="shared" si="590"/>
        <v>B.046.04.113</v>
      </c>
      <c r="D1501" s="135" t="s">
        <v>8800</v>
      </c>
      <c r="E1501" s="119" t="s">
        <v>8526</v>
      </c>
      <c r="F1501" s="118" t="str">
        <f t="shared" si="591"/>
        <v>Electricity Jiangxi production</v>
      </c>
      <c r="G1501" s="118">
        <f t="shared" si="592"/>
        <v>3.2099854216E-2</v>
      </c>
      <c r="H1501" s="118">
        <f t="shared" si="593"/>
        <v>1.40906536E-4</v>
      </c>
      <c r="I1501" s="118">
        <f t="shared" si="594"/>
        <v>3.7431868E-4</v>
      </c>
      <c r="J1501" s="326">
        <f t="shared" si="595"/>
        <v>0</v>
      </c>
      <c r="K1501" s="118">
        <v>3.1584629000000003E-2</v>
      </c>
      <c r="L1501" s="118">
        <v>1.2165740000000001E-4</v>
      </c>
      <c r="M1501" s="118">
        <v>2.5266128000000002E-4</v>
      </c>
      <c r="N1501" s="118">
        <v>1.0613514E-4</v>
      </c>
      <c r="O1501" s="330">
        <v>3.4771396E-5</v>
      </c>
      <c r="P1501" s="118">
        <v>0</v>
      </c>
      <c r="Q1501" s="118">
        <v>0</v>
      </c>
      <c r="R1501" s="118">
        <v>0</v>
      </c>
      <c r="S1501" s="118">
        <v>0</v>
      </c>
      <c r="T1501" s="118">
        <v>0</v>
      </c>
      <c r="U1501" s="118">
        <v>0</v>
      </c>
      <c r="V1501" s="118">
        <v>0</v>
      </c>
      <c r="W1501" s="118">
        <v>0</v>
      </c>
      <c r="X1501" s="118">
        <v>0</v>
      </c>
      <c r="Y1501" s="41"/>
      <c r="Z1501" s="327">
        <f t="shared" si="596"/>
        <v>0.23747841353383459</v>
      </c>
      <c r="AA1501" s="41"/>
      <c r="AB1501" s="111">
        <v>2.9949482000000001</v>
      </c>
      <c r="AC1501" s="111">
        <v>2.9949482000000001</v>
      </c>
      <c r="AD1501" s="111">
        <v>0</v>
      </c>
      <c r="AE1501" s="111">
        <v>0</v>
      </c>
      <c r="AF1501" s="111">
        <v>0</v>
      </c>
      <c r="AG1501" s="111">
        <v>0</v>
      </c>
      <c r="AH1501" s="111">
        <v>0</v>
      </c>
      <c r="AI1501" s="41"/>
      <c r="AJ1501" s="114">
        <v>3.9473062999999999E-3</v>
      </c>
      <c r="AK1501" s="114">
        <v>3.7421691000000001E-3</v>
      </c>
      <c r="AL1501" s="114">
        <v>1.8146319999999999E-4</v>
      </c>
      <c r="AM1501" s="121">
        <v>2.3673908999999998E-5</v>
      </c>
      <c r="AN1501" s="113">
        <f t="shared" si="597"/>
        <v>2.2435067273199999E-7</v>
      </c>
      <c r="AO1501" s="112">
        <f t="shared" si="598"/>
        <v>6.7109170359800005E-10</v>
      </c>
      <c r="AP1501" s="112">
        <f t="shared" si="599"/>
        <v>3.3156736000000001E-3</v>
      </c>
      <c r="AQ1501" s="328">
        <v>2.2037996999999999E-7</v>
      </c>
      <c r="AR1501" s="328">
        <v>6.6493955000000004E-10</v>
      </c>
      <c r="AS1501" s="328">
        <v>1.8167097999999998E-14</v>
      </c>
      <c r="AT1501" s="329">
        <v>0</v>
      </c>
      <c r="AU1501" s="329">
        <v>0</v>
      </c>
      <c r="AV1501" s="328">
        <v>1.5781531999999998E-11</v>
      </c>
      <c r="AW1501" s="328">
        <v>3.9549212000000002E-9</v>
      </c>
      <c r="AX1501" s="328">
        <v>2.2371622000000002E-12</v>
      </c>
      <c r="AY1501" s="328">
        <v>3.8968242999999996E-12</v>
      </c>
      <c r="AZ1501" s="329">
        <v>0</v>
      </c>
      <c r="BA1501" s="329">
        <v>0</v>
      </c>
      <c r="BB1501" s="329">
        <v>0</v>
      </c>
      <c r="BC1501" s="329">
        <v>0</v>
      </c>
      <c r="BD1501" s="329">
        <v>0</v>
      </c>
      <c r="BE1501" s="329">
        <v>0</v>
      </c>
      <c r="BF1501" s="329">
        <v>0</v>
      </c>
      <c r="BG1501" s="329">
        <v>0</v>
      </c>
      <c r="BH1501" s="329">
        <v>0</v>
      </c>
      <c r="BI1501" s="329">
        <v>3.3156736000000001E-3</v>
      </c>
      <c r="BJ1501" s="329">
        <v>0</v>
      </c>
      <c r="BK1501" s="329">
        <v>0</v>
      </c>
      <c r="BL1501" s="329">
        <v>0</v>
      </c>
      <c r="BM1501" s="41"/>
      <c r="BN1501" s="122">
        <v>9.1214971000000007E-6</v>
      </c>
      <c r="BO1501" s="122">
        <v>3.2061596000000003E-8</v>
      </c>
      <c r="BP1501" s="122">
        <v>6.6215281999999999E-6</v>
      </c>
      <c r="BQ1501" s="111">
        <v>0</v>
      </c>
      <c r="BR1501" s="122">
        <v>4.9914781E-8</v>
      </c>
      <c r="BS1501" s="122">
        <v>1.021667E-8</v>
      </c>
      <c r="BT1501" s="111">
        <v>0</v>
      </c>
      <c r="BU1501" s="122">
        <v>1.5506706E-8</v>
      </c>
      <c r="BV1501" s="111">
        <v>0</v>
      </c>
      <c r="BW1501" s="111">
        <v>0</v>
      </c>
      <c r="BX1501" s="111">
        <v>0</v>
      </c>
      <c r="BY1501" s="111">
        <v>0</v>
      </c>
      <c r="BZ1501" s="111">
        <v>0</v>
      </c>
      <c r="CA1501" s="122">
        <v>2.1440075E-8</v>
      </c>
      <c r="CB1501" s="122">
        <v>2.3708290999999999E-6</v>
      </c>
      <c r="CC1501" s="111">
        <v>0</v>
      </c>
      <c r="CD1501" s="111">
        <v>0</v>
      </c>
      <c r="CE1501" s="174"/>
      <c r="CF1501" s="173"/>
      <c r="CG1501" s="170" t="s">
        <v>8546</v>
      </c>
      <c r="CK1501" s="100"/>
      <c r="CL1501" s="41"/>
      <c r="CM1501" s="41"/>
      <c r="CN1501" s="41"/>
      <c r="CO1501" s="41"/>
      <c r="CP1501" s="41"/>
      <c r="CQ1501" s="41"/>
    </row>
    <row r="1502" spans="1:95" ht="14.5" customHeight="1">
      <c r="A1502" s="41" t="s">
        <v>8857</v>
      </c>
      <c r="B1502" s="119" t="s">
        <v>8802</v>
      </c>
      <c r="C1502" s="120" t="str">
        <f t="shared" si="590"/>
        <v>B.046.04.114</v>
      </c>
      <c r="D1502" s="135" t="s">
        <v>8800</v>
      </c>
      <c r="E1502" s="119" t="s">
        <v>8526</v>
      </c>
      <c r="F1502" s="118" t="str">
        <f t="shared" si="591"/>
        <v>Electricity Jiangsu production</v>
      </c>
      <c r="G1502" s="118">
        <f t="shared" si="592"/>
        <v>3.4447695369000005E-2</v>
      </c>
      <c r="H1502" s="118">
        <f t="shared" si="593"/>
        <v>1.4921280899999999E-4</v>
      </c>
      <c r="I1502" s="118">
        <f t="shared" si="594"/>
        <v>4.3777425999999998E-4</v>
      </c>
      <c r="J1502" s="326">
        <f t="shared" si="595"/>
        <v>2.2456392999999999E-3</v>
      </c>
      <c r="K1502" s="118">
        <v>3.1615069000000003E-2</v>
      </c>
      <c r="L1502" s="118">
        <v>1.6485587000000001E-4</v>
      </c>
      <c r="M1502" s="118">
        <v>2.7291838999999999E-4</v>
      </c>
      <c r="N1502" s="118">
        <v>1.1427298999999999E-4</v>
      </c>
      <c r="O1502" s="330">
        <v>3.4939818999999999E-5</v>
      </c>
      <c r="P1502" s="118">
        <v>0</v>
      </c>
      <c r="Q1502" s="118">
        <v>0</v>
      </c>
      <c r="R1502" s="118">
        <v>0</v>
      </c>
      <c r="S1502" s="118">
        <v>0</v>
      </c>
      <c r="T1502" s="118">
        <v>0</v>
      </c>
      <c r="U1502" s="118">
        <v>2.2456392999999999E-3</v>
      </c>
      <c r="V1502" s="118">
        <v>0</v>
      </c>
      <c r="W1502" s="118">
        <v>0</v>
      </c>
      <c r="X1502" s="118">
        <v>0</v>
      </c>
      <c r="Y1502" s="41"/>
      <c r="Z1502" s="327">
        <f t="shared" si="596"/>
        <v>0.23770728571428573</v>
      </c>
      <c r="AA1502" s="41"/>
      <c r="AB1502" s="111">
        <v>3.2993616000000001</v>
      </c>
      <c r="AC1502" s="111">
        <v>2.9949482000000001</v>
      </c>
      <c r="AD1502" s="111">
        <v>0.30441338000000001</v>
      </c>
      <c r="AE1502" s="111">
        <v>0</v>
      </c>
      <c r="AF1502" s="111">
        <v>0</v>
      </c>
      <c r="AG1502" s="111">
        <v>0</v>
      </c>
      <c r="AH1502" s="111">
        <v>0</v>
      </c>
      <c r="AI1502" s="41"/>
      <c r="AJ1502" s="114">
        <v>3.9660281000000004E-3</v>
      </c>
      <c r="AK1502" s="114">
        <v>3.7603967999999999E-3</v>
      </c>
      <c r="AL1502" s="114">
        <v>1.8195740000000001E-4</v>
      </c>
      <c r="AM1502" s="121">
        <v>2.3673908999999998E-5</v>
      </c>
      <c r="AN1502" s="113">
        <f t="shared" si="597"/>
        <v>2.2544345627299999E-7</v>
      </c>
      <c r="AO1502" s="112">
        <f t="shared" si="598"/>
        <v>6.7291939440699999E-10</v>
      </c>
      <c r="AP1502" s="112">
        <f t="shared" si="599"/>
        <v>3.3156736000000001E-3</v>
      </c>
      <c r="AQ1502" s="328">
        <v>2.2059236E-7</v>
      </c>
      <c r="AR1502" s="328">
        <v>6.6558038999999997E-10</v>
      </c>
      <c r="AS1502" s="328">
        <v>1.8184606999999998E-14</v>
      </c>
      <c r="AT1502" s="329">
        <v>0</v>
      </c>
      <c r="AU1502" s="329">
        <v>0</v>
      </c>
      <c r="AV1502" s="328">
        <v>1.6991573000000001E-11</v>
      </c>
      <c r="AW1502" s="328">
        <v>4.8341046999999999E-9</v>
      </c>
      <c r="AX1502" s="328">
        <v>2.4086954000000002E-12</v>
      </c>
      <c r="AY1502" s="328">
        <v>4.9121244E-12</v>
      </c>
      <c r="AZ1502" s="329">
        <v>0</v>
      </c>
      <c r="BA1502" s="329">
        <v>0</v>
      </c>
      <c r="BB1502" s="329">
        <v>0</v>
      </c>
      <c r="BC1502" s="329">
        <v>0</v>
      </c>
      <c r="BD1502" s="329">
        <v>0</v>
      </c>
      <c r="BE1502" s="329">
        <v>0</v>
      </c>
      <c r="BF1502" s="329">
        <v>0</v>
      </c>
      <c r="BG1502" s="329">
        <v>0</v>
      </c>
      <c r="BH1502" s="329">
        <v>0</v>
      </c>
      <c r="BI1502" s="329">
        <v>3.3156736000000001E-3</v>
      </c>
      <c r="BJ1502" s="329">
        <v>0</v>
      </c>
      <c r="BK1502" s="329">
        <v>0</v>
      </c>
      <c r="BL1502" s="329">
        <v>0</v>
      </c>
      <c r="BM1502" s="41"/>
      <c r="BN1502" s="122">
        <v>9.5344980999999994E-6</v>
      </c>
      <c r="BO1502" s="122">
        <v>3.945976E-8</v>
      </c>
      <c r="BP1502" s="122">
        <v>6.6279097999999997E-6</v>
      </c>
      <c r="BQ1502" s="111">
        <v>0</v>
      </c>
      <c r="BR1502" s="122">
        <v>5.5575499000000003E-8</v>
      </c>
      <c r="BS1502" s="122">
        <v>1.1000028E-8</v>
      </c>
      <c r="BT1502" s="111">
        <v>0</v>
      </c>
      <c r="BU1502" s="122">
        <v>1.6695674999999998E-8</v>
      </c>
      <c r="BV1502" s="111">
        <v>0</v>
      </c>
      <c r="BW1502" s="111">
        <v>0</v>
      </c>
      <c r="BX1502" s="111">
        <v>0</v>
      </c>
      <c r="BY1502" s="111">
        <v>0</v>
      </c>
      <c r="BZ1502" s="111">
        <v>0</v>
      </c>
      <c r="CA1502" s="122">
        <v>2.3404642999999999E-8</v>
      </c>
      <c r="CB1502" s="122">
        <v>2.7604527E-6</v>
      </c>
      <c r="CC1502" s="111">
        <v>0</v>
      </c>
      <c r="CD1502" s="111">
        <v>0</v>
      </c>
      <c r="CE1502" s="174"/>
      <c r="CF1502" s="173"/>
      <c r="CG1502" s="170" t="s">
        <v>8546</v>
      </c>
      <c r="CK1502" s="100"/>
      <c r="CL1502" s="41"/>
      <c r="CM1502" s="41"/>
      <c r="CN1502" s="41"/>
      <c r="CO1502" s="41"/>
      <c r="CP1502" s="41"/>
      <c r="CQ1502" s="41"/>
    </row>
    <row r="1503" spans="1:95" ht="14.5" customHeight="1">
      <c r="A1503" s="41" t="s">
        <v>8854</v>
      </c>
      <c r="B1503" s="119" t="s">
        <v>8802</v>
      </c>
      <c r="C1503" s="120" t="str">
        <f t="shared" si="590"/>
        <v>B.046.04.115</v>
      </c>
      <c r="D1503" s="135" t="s">
        <v>8800</v>
      </c>
      <c r="E1503" s="119" t="s">
        <v>8526</v>
      </c>
      <c r="F1503" s="118" t="str">
        <f t="shared" si="591"/>
        <v>Electricity Xinjiang production</v>
      </c>
      <c r="G1503" s="118">
        <f t="shared" si="592"/>
        <v>2.9852864444999998E-2</v>
      </c>
      <c r="H1503" s="118">
        <f t="shared" si="593"/>
        <v>1.3104307499999998E-4</v>
      </c>
      <c r="I1503" s="118">
        <f t="shared" si="594"/>
        <v>3.4811637000000002E-4</v>
      </c>
      <c r="J1503" s="326">
        <f t="shared" si="595"/>
        <v>0</v>
      </c>
      <c r="K1503" s="118">
        <v>2.9373705E-2</v>
      </c>
      <c r="L1503" s="118">
        <v>1.1314138000000001E-4</v>
      </c>
      <c r="M1503" s="118">
        <v>2.3497498999999999E-4</v>
      </c>
      <c r="N1503" s="330">
        <v>9.8705675999999993E-5</v>
      </c>
      <c r="O1503" s="330">
        <v>3.2337398999999997E-5</v>
      </c>
      <c r="P1503" s="118">
        <v>0</v>
      </c>
      <c r="Q1503" s="118">
        <v>0</v>
      </c>
      <c r="R1503" s="118">
        <v>0</v>
      </c>
      <c r="S1503" s="118">
        <v>0</v>
      </c>
      <c r="T1503" s="118">
        <v>0</v>
      </c>
      <c r="U1503" s="118">
        <v>0</v>
      </c>
      <c r="V1503" s="118">
        <v>0</v>
      </c>
      <c r="W1503" s="118">
        <v>0</v>
      </c>
      <c r="X1503" s="118">
        <v>0</v>
      </c>
      <c r="Y1503" s="41"/>
      <c r="Z1503" s="327">
        <f t="shared" si="596"/>
        <v>0.22085492481203006</v>
      </c>
      <c r="AA1503" s="41"/>
      <c r="AB1503" s="111">
        <v>2.8588018000000002</v>
      </c>
      <c r="AC1503" s="111">
        <v>2.8588018000000002</v>
      </c>
      <c r="AD1503" s="111">
        <v>0</v>
      </c>
      <c r="AE1503" s="111">
        <v>0</v>
      </c>
      <c r="AF1503" s="111">
        <v>0</v>
      </c>
      <c r="AG1503" s="111">
        <v>0</v>
      </c>
      <c r="AH1503" s="111">
        <v>0</v>
      </c>
      <c r="AI1503" s="41"/>
      <c r="AJ1503" s="114">
        <v>3.6709948000000002E-3</v>
      </c>
      <c r="AK1503" s="114">
        <v>3.4802173E-3</v>
      </c>
      <c r="AL1503" s="114">
        <v>1.6876076999999999E-4</v>
      </c>
      <c r="AM1503" s="121">
        <v>2.2016736000000001E-5</v>
      </c>
      <c r="AN1503" s="113">
        <f t="shared" si="597"/>
        <v>2.0864612352399999E-7</v>
      </c>
      <c r="AO1503" s="112">
        <f t="shared" si="598"/>
        <v>6.2411528280200006E-10</v>
      </c>
      <c r="AP1503" s="112">
        <f t="shared" si="599"/>
        <v>3.0835763999999999E-3</v>
      </c>
      <c r="AQ1503" s="328">
        <v>2.0495336999999999E-7</v>
      </c>
      <c r="AR1503" s="328">
        <v>6.1839377999999996E-10</v>
      </c>
      <c r="AS1503" s="328">
        <v>1.6895402E-14</v>
      </c>
      <c r="AT1503" s="329">
        <v>0</v>
      </c>
      <c r="AU1503" s="329">
        <v>0</v>
      </c>
      <c r="AV1503" s="328">
        <v>1.4676824E-11</v>
      </c>
      <c r="AW1503" s="328">
        <v>3.6780767E-9</v>
      </c>
      <c r="AX1503" s="328">
        <v>2.0805607999999998E-12</v>
      </c>
      <c r="AY1503" s="328">
        <v>3.6240466000000001E-12</v>
      </c>
      <c r="AZ1503" s="329">
        <v>0</v>
      </c>
      <c r="BA1503" s="329">
        <v>0</v>
      </c>
      <c r="BB1503" s="329">
        <v>0</v>
      </c>
      <c r="BC1503" s="329">
        <v>0</v>
      </c>
      <c r="BD1503" s="329">
        <v>0</v>
      </c>
      <c r="BE1503" s="329">
        <v>0</v>
      </c>
      <c r="BF1503" s="329">
        <v>0</v>
      </c>
      <c r="BG1503" s="329">
        <v>0</v>
      </c>
      <c r="BH1503" s="329">
        <v>0</v>
      </c>
      <c r="BI1503" s="329">
        <v>3.0835763999999999E-3</v>
      </c>
      <c r="BJ1503" s="329">
        <v>0</v>
      </c>
      <c r="BK1503" s="329">
        <v>0</v>
      </c>
      <c r="BL1503" s="329">
        <v>0</v>
      </c>
      <c r="BM1503" s="41"/>
      <c r="BN1503" s="122">
        <v>8.4829922999999995E-6</v>
      </c>
      <c r="BO1503" s="122">
        <v>2.9817285000000003E-8</v>
      </c>
      <c r="BP1503" s="122">
        <v>6.1580212999999999E-6</v>
      </c>
      <c r="BQ1503" s="111">
        <v>0</v>
      </c>
      <c r="BR1503" s="122">
        <v>4.6420746999999998E-8</v>
      </c>
      <c r="BS1503" s="122">
        <v>9.5015029E-9</v>
      </c>
      <c r="BT1503" s="111">
        <v>0</v>
      </c>
      <c r="BU1503" s="122">
        <v>1.4421237E-8</v>
      </c>
      <c r="BV1503" s="111">
        <v>0</v>
      </c>
      <c r="BW1503" s="111">
        <v>0</v>
      </c>
      <c r="BX1503" s="111">
        <v>0</v>
      </c>
      <c r="BY1503" s="111">
        <v>0</v>
      </c>
      <c r="BZ1503" s="111">
        <v>0</v>
      </c>
      <c r="CA1503" s="122">
        <v>1.9939269E-8</v>
      </c>
      <c r="CB1503" s="122">
        <v>2.2048711E-6</v>
      </c>
      <c r="CC1503" s="111">
        <v>0</v>
      </c>
      <c r="CD1503" s="111">
        <v>0</v>
      </c>
      <c r="CE1503" s="174"/>
      <c r="CF1503" s="173"/>
      <c r="CG1503" s="170" t="s">
        <v>8546</v>
      </c>
      <c r="CK1503" s="100"/>
      <c r="CL1503" s="41"/>
      <c r="CM1503" s="41"/>
      <c r="CN1503" s="41"/>
      <c r="CO1503" s="41"/>
      <c r="CP1503" s="41"/>
      <c r="CQ1503" s="41"/>
    </row>
    <row r="1504" spans="1:95" ht="14.5" customHeight="1">
      <c r="A1504" s="41" t="s">
        <v>8851</v>
      </c>
      <c r="B1504" s="119" t="s">
        <v>8802</v>
      </c>
      <c r="C1504" s="120" t="str">
        <f t="shared" si="590"/>
        <v>B.046.04.116</v>
      </c>
      <c r="D1504" s="135" t="s">
        <v>8800</v>
      </c>
      <c r="E1504" s="119" t="s">
        <v>8526</v>
      </c>
      <c r="F1504" s="118" t="str">
        <f t="shared" si="591"/>
        <v>Electricity Hainan production</v>
      </c>
      <c r="G1504" s="118">
        <f t="shared" si="592"/>
        <v>3.6715192073000003E-2</v>
      </c>
      <c r="H1504" s="118">
        <f t="shared" si="593"/>
        <v>1.5668800299999998E-4</v>
      </c>
      <c r="I1504" s="118">
        <f t="shared" si="594"/>
        <v>5.0892337000000003E-4</v>
      </c>
      <c r="J1504" s="326">
        <f t="shared" si="595"/>
        <v>5.0284826999999997E-3</v>
      </c>
      <c r="K1504" s="118">
        <v>3.1021098E-2</v>
      </c>
      <c r="L1504" s="118">
        <v>2.1595516999999999E-4</v>
      </c>
      <c r="M1504" s="118">
        <v>2.9296820000000002E-4</v>
      </c>
      <c r="N1504" s="118">
        <v>1.2223489999999999E-4</v>
      </c>
      <c r="O1504" s="330">
        <v>3.4453102999999999E-5</v>
      </c>
      <c r="P1504" s="118">
        <v>0</v>
      </c>
      <c r="Q1504" s="118">
        <v>0</v>
      </c>
      <c r="R1504" s="118">
        <v>0</v>
      </c>
      <c r="S1504" s="118">
        <v>0</v>
      </c>
      <c r="T1504" s="118">
        <v>0</v>
      </c>
      <c r="U1504" s="118">
        <v>5.0284826999999997E-3</v>
      </c>
      <c r="V1504" s="118">
        <v>0</v>
      </c>
      <c r="W1504" s="118">
        <v>0</v>
      </c>
      <c r="X1504" s="118">
        <v>0</v>
      </c>
      <c r="Y1504" s="41"/>
      <c r="Z1504" s="327">
        <f t="shared" si="596"/>
        <v>0.23324133834586466</v>
      </c>
      <c r="AA1504" s="41"/>
      <c r="AB1504" s="111">
        <v>3.6376981000000002</v>
      </c>
      <c r="AC1504" s="111">
        <v>2.9560491999999998</v>
      </c>
      <c r="AD1504" s="111">
        <v>0.68164884999999997</v>
      </c>
      <c r="AE1504" s="111">
        <v>0</v>
      </c>
      <c r="AF1504" s="111">
        <v>0</v>
      </c>
      <c r="AG1504" s="111">
        <v>0</v>
      </c>
      <c r="AH1504" s="111">
        <v>0</v>
      </c>
      <c r="AI1504" s="41"/>
      <c r="AJ1504" s="114">
        <v>3.9102826000000004E-3</v>
      </c>
      <c r="AK1504" s="114">
        <v>3.7081416000000001E-3</v>
      </c>
      <c r="AL1504" s="114">
        <v>1.7894056999999999E-4</v>
      </c>
      <c r="AM1504" s="121">
        <v>2.3200431E-5</v>
      </c>
      <c r="AN1504" s="113">
        <f t="shared" si="597"/>
        <v>2.2231064445000001E-7</v>
      </c>
      <c r="AO1504" s="112">
        <f t="shared" si="598"/>
        <v>6.6176247186200004E-10</v>
      </c>
      <c r="AP1504" s="112">
        <f t="shared" si="599"/>
        <v>3.2493601000000002E-3</v>
      </c>
      <c r="AQ1504" s="328">
        <v>2.1644795999999999E-7</v>
      </c>
      <c r="AR1504" s="328">
        <v>6.5307574000000003E-10</v>
      </c>
      <c r="AS1504" s="328">
        <v>1.7842962E-14</v>
      </c>
      <c r="AT1504" s="329">
        <v>0</v>
      </c>
      <c r="AU1504" s="329">
        <v>0</v>
      </c>
      <c r="AV1504" s="328">
        <v>1.8175449999999999E-11</v>
      </c>
      <c r="AW1504" s="328">
        <v>5.8445090000000002E-9</v>
      </c>
      <c r="AX1504" s="328">
        <v>2.5765199E-12</v>
      </c>
      <c r="AY1504" s="328">
        <v>6.092369E-12</v>
      </c>
      <c r="AZ1504" s="329">
        <v>0</v>
      </c>
      <c r="BA1504" s="329">
        <v>0</v>
      </c>
      <c r="BB1504" s="329">
        <v>0</v>
      </c>
      <c r="BC1504" s="329">
        <v>0</v>
      </c>
      <c r="BD1504" s="329">
        <v>0</v>
      </c>
      <c r="BE1504" s="329">
        <v>0</v>
      </c>
      <c r="BF1504" s="329">
        <v>0</v>
      </c>
      <c r="BG1504" s="329">
        <v>0</v>
      </c>
      <c r="BH1504" s="329">
        <v>0</v>
      </c>
      <c r="BI1504" s="329">
        <v>3.2493601000000002E-3</v>
      </c>
      <c r="BJ1504" s="329">
        <v>0</v>
      </c>
      <c r="BK1504" s="329">
        <v>0</v>
      </c>
      <c r="BL1504" s="329">
        <v>0</v>
      </c>
      <c r="BM1504" s="41"/>
      <c r="BN1504" s="122">
        <v>9.8638675E-6</v>
      </c>
      <c r="BO1504" s="122">
        <v>4.7986488999999997E-8</v>
      </c>
      <c r="BP1504" s="122">
        <v>6.5033873000000004E-6</v>
      </c>
      <c r="BQ1504" s="111">
        <v>0</v>
      </c>
      <c r="BR1504" s="122">
        <v>6.1592084E-8</v>
      </c>
      <c r="BS1504" s="122">
        <v>1.1766448E-8</v>
      </c>
      <c r="BT1504" s="111">
        <v>0</v>
      </c>
      <c r="BU1504" s="122">
        <v>1.7858936000000001E-8</v>
      </c>
      <c r="BV1504" s="111">
        <v>0</v>
      </c>
      <c r="BW1504" s="111">
        <v>0</v>
      </c>
      <c r="BX1504" s="111">
        <v>0</v>
      </c>
      <c r="BY1504" s="111">
        <v>0</v>
      </c>
      <c r="BZ1504" s="111">
        <v>0</v>
      </c>
      <c r="CA1504" s="122">
        <v>2.5410377000000002E-8</v>
      </c>
      <c r="CB1504" s="122">
        <v>3.1958659000000002E-6</v>
      </c>
      <c r="CC1504" s="111">
        <v>0</v>
      </c>
      <c r="CD1504" s="111">
        <v>0</v>
      </c>
      <c r="CE1504" s="174"/>
      <c r="CF1504" s="173"/>
      <c r="CG1504" s="170" t="s">
        <v>8546</v>
      </c>
      <c r="CL1504" s="41"/>
      <c r="CM1504" s="41"/>
      <c r="CN1504" s="41"/>
      <c r="CO1504" s="41"/>
      <c r="CP1504" s="41"/>
      <c r="CQ1504" s="41"/>
    </row>
    <row r="1505" spans="1:95" ht="14.5" customHeight="1">
      <c r="A1505" s="41" t="s">
        <v>8848</v>
      </c>
      <c r="B1505" s="119" t="s">
        <v>8802</v>
      </c>
      <c r="C1505" s="120" t="str">
        <f t="shared" si="590"/>
        <v>B.046.04.117</v>
      </c>
      <c r="D1505" s="135" t="s">
        <v>8800</v>
      </c>
      <c r="E1505" s="119" t="s">
        <v>8526</v>
      </c>
      <c r="F1505" s="118" t="str">
        <f t="shared" si="591"/>
        <v>Electricity Jilin production</v>
      </c>
      <c r="G1505" s="118">
        <f t="shared" si="592"/>
        <v>2.8889868688999999E-2</v>
      </c>
      <c r="H1505" s="118">
        <f t="shared" si="593"/>
        <v>1.26815879E-4</v>
      </c>
      <c r="I1505" s="118">
        <f t="shared" si="594"/>
        <v>3.3688681000000002E-4</v>
      </c>
      <c r="J1505" s="326">
        <f t="shared" si="595"/>
        <v>0</v>
      </c>
      <c r="K1505" s="118">
        <v>2.8426165999999999E-2</v>
      </c>
      <c r="L1505" s="118">
        <v>1.0949166E-4</v>
      </c>
      <c r="M1505" s="118">
        <v>2.2739515E-4</v>
      </c>
      <c r="N1505" s="330">
        <v>9.5521622000000004E-5</v>
      </c>
      <c r="O1505" s="330">
        <v>3.1294256999999999E-5</v>
      </c>
      <c r="P1505" s="118">
        <v>0</v>
      </c>
      <c r="Q1505" s="118">
        <v>0</v>
      </c>
      <c r="R1505" s="118">
        <v>0</v>
      </c>
      <c r="S1505" s="118">
        <v>0</v>
      </c>
      <c r="T1505" s="118">
        <v>0</v>
      </c>
      <c r="U1505" s="118">
        <v>0</v>
      </c>
      <c r="V1505" s="118">
        <v>0</v>
      </c>
      <c r="W1505" s="118">
        <v>0</v>
      </c>
      <c r="X1505" s="118">
        <v>0</v>
      </c>
      <c r="Y1505" s="41"/>
      <c r="Z1505" s="327">
        <f t="shared" si="596"/>
        <v>0.21373057142857141</v>
      </c>
      <c r="AA1505" s="41"/>
      <c r="AB1505" s="111">
        <v>2.8004533999999999</v>
      </c>
      <c r="AC1505" s="111">
        <v>2.8004533999999999</v>
      </c>
      <c r="AD1505" s="111">
        <v>0</v>
      </c>
      <c r="AE1505" s="111">
        <v>0</v>
      </c>
      <c r="AF1505" s="111">
        <v>0</v>
      </c>
      <c r="AG1505" s="111">
        <v>0</v>
      </c>
      <c r="AH1505" s="111">
        <v>0</v>
      </c>
      <c r="AI1505" s="41"/>
      <c r="AJ1505" s="114">
        <v>3.5525755999999999E-3</v>
      </c>
      <c r="AK1505" s="114">
        <v>3.3679522000000001E-3</v>
      </c>
      <c r="AL1505" s="114">
        <v>1.6331688E-4</v>
      </c>
      <c r="AM1505" s="121">
        <v>2.1306517999999999E-5</v>
      </c>
      <c r="AN1505" s="113">
        <f t="shared" si="597"/>
        <v>2.0191560247799999E-7</v>
      </c>
      <c r="AO1505" s="112">
        <f t="shared" si="598"/>
        <v>6.0398253818899999E-10</v>
      </c>
      <c r="AP1505" s="112">
        <f t="shared" si="599"/>
        <v>2.9841061999999999E-3</v>
      </c>
      <c r="AQ1505" s="328">
        <v>1.9834196999999999E-7</v>
      </c>
      <c r="AR1505" s="328">
        <v>5.9844559999999998E-10</v>
      </c>
      <c r="AS1505" s="328">
        <v>1.6350389E-14</v>
      </c>
      <c r="AT1505" s="329">
        <v>0</v>
      </c>
      <c r="AU1505" s="329">
        <v>0</v>
      </c>
      <c r="AV1505" s="328">
        <v>1.4203378E-11</v>
      </c>
      <c r="AW1505" s="328">
        <v>3.5594291000000001E-9</v>
      </c>
      <c r="AX1505" s="328">
        <v>2.0134459000000001E-12</v>
      </c>
      <c r="AY1505" s="328">
        <v>3.5071418999999998E-12</v>
      </c>
      <c r="AZ1505" s="329">
        <v>0</v>
      </c>
      <c r="BA1505" s="329">
        <v>0</v>
      </c>
      <c r="BB1505" s="329">
        <v>0</v>
      </c>
      <c r="BC1505" s="329">
        <v>0</v>
      </c>
      <c r="BD1505" s="329">
        <v>0</v>
      </c>
      <c r="BE1505" s="329">
        <v>0</v>
      </c>
      <c r="BF1505" s="329">
        <v>0</v>
      </c>
      <c r="BG1505" s="329">
        <v>0</v>
      </c>
      <c r="BH1505" s="329">
        <v>0</v>
      </c>
      <c r="BI1505" s="329">
        <v>2.9841061999999999E-3</v>
      </c>
      <c r="BJ1505" s="329">
        <v>0</v>
      </c>
      <c r="BK1505" s="329">
        <v>0</v>
      </c>
      <c r="BL1505" s="329">
        <v>0</v>
      </c>
      <c r="BM1505" s="41"/>
      <c r="BN1505" s="122">
        <v>8.2093473999999995E-6</v>
      </c>
      <c r="BO1505" s="122">
        <v>2.8855437E-8</v>
      </c>
      <c r="BP1505" s="122">
        <v>5.9593753999999998E-6</v>
      </c>
      <c r="BQ1505" s="111">
        <v>0</v>
      </c>
      <c r="BR1505" s="122">
        <v>4.4923302999999999E-8</v>
      </c>
      <c r="BS1505" s="122">
        <v>9.1950027999999998E-9</v>
      </c>
      <c r="BT1505" s="111">
        <v>0</v>
      </c>
      <c r="BU1505" s="122">
        <v>1.3956035999999999E-8</v>
      </c>
      <c r="BV1505" s="111">
        <v>0</v>
      </c>
      <c r="BW1505" s="111">
        <v>0</v>
      </c>
      <c r="BX1505" s="111">
        <v>0</v>
      </c>
      <c r="BY1505" s="111">
        <v>0</v>
      </c>
      <c r="BZ1505" s="111">
        <v>0</v>
      </c>
      <c r="CA1505" s="122">
        <v>1.9296067000000001E-8</v>
      </c>
      <c r="CB1505" s="122">
        <v>2.1337461999999999E-6</v>
      </c>
      <c r="CC1505" s="111">
        <v>0</v>
      </c>
      <c r="CD1505" s="111">
        <v>0</v>
      </c>
      <c r="CE1505" s="174"/>
      <c r="CF1505" s="173"/>
      <c r="CG1505" s="170" t="s">
        <v>8546</v>
      </c>
      <c r="CL1505" s="41"/>
      <c r="CM1505" s="41"/>
      <c r="CN1505" s="41"/>
      <c r="CO1505" s="41"/>
      <c r="CP1505" s="41"/>
      <c r="CQ1505" s="41"/>
    </row>
    <row r="1506" spans="1:95" ht="14.5" customHeight="1">
      <c r="A1506" s="41" t="s">
        <v>8845</v>
      </c>
      <c r="B1506" s="119" t="s">
        <v>8802</v>
      </c>
      <c r="C1506" s="120" t="str">
        <f t="shared" si="590"/>
        <v>B.046.04.118</v>
      </c>
      <c r="D1506" s="135" t="s">
        <v>8800</v>
      </c>
      <c r="E1506" s="119" t="s">
        <v>8526</v>
      </c>
      <c r="F1506" s="118" t="str">
        <f t="shared" si="591"/>
        <v>Electricity Liaoning production</v>
      </c>
      <c r="G1506" s="118">
        <f t="shared" si="592"/>
        <v>2.9566306899999999E-2</v>
      </c>
      <c r="H1506" s="118">
        <f t="shared" si="593"/>
        <v>1.2702161E-4</v>
      </c>
      <c r="I1506" s="118">
        <f t="shared" si="594"/>
        <v>3.9462909000000004E-4</v>
      </c>
      <c r="J1506" s="326">
        <f t="shared" si="595"/>
        <v>3.1031962E-3</v>
      </c>
      <c r="K1506" s="118">
        <v>2.594146E-2</v>
      </c>
      <c r="L1506" s="118">
        <v>1.5945402000000001E-4</v>
      </c>
      <c r="M1506" s="118">
        <v>2.3517507E-4</v>
      </c>
      <c r="N1506" s="330">
        <v>9.8276326000000004E-5</v>
      </c>
      <c r="O1506" s="330">
        <v>2.8745284E-5</v>
      </c>
      <c r="P1506" s="118">
        <v>0</v>
      </c>
      <c r="Q1506" s="118">
        <v>0</v>
      </c>
      <c r="R1506" s="118">
        <v>0</v>
      </c>
      <c r="S1506" s="118">
        <v>0</v>
      </c>
      <c r="T1506" s="118">
        <v>0</v>
      </c>
      <c r="U1506" s="118">
        <v>3.1031962E-3</v>
      </c>
      <c r="V1506" s="118">
        <v>0</v>
      </c>
      <c r="W1506" s="118">
        <v>0</v>
      </c>
      <c r="X1506" s="118">
        <v>0</v>
      </c>
      <c r="Y1506" s="41"/>
      <c r="Z1506" s="327">
        <f t="shared" si="596"/>
        <v>0.1950485714285714</v>
      </c>
      <c r="AA1506" s="41"/>
      <c r="AB1506" s="111">
        <v>3.0655192000000002</v>
      </c>
      <c r="AC1506" s="111">
        <v>2.6448575000000001</v>
      </c>
      <c r="AD1506" s="111">
        <v>0.42066171000000002</v>
      </c>
      <c r="AE1506" s="111">
        <v>0</v>
      </c>
      <c r="AF1506" s="111">
        <v>0</v>
      </c>
      <c r="AG1506" s="111">
        <v>0</v>
      </c>
      <c r="AH1506" s="111">
        <v>0</v>
      </c>
      <c r="AI1506" s="41"/>
      <c r="AJ1506" s="114">
        <v>3.2626625000000001E-3</v>
      </c>
      <c r="AK1506" s="114">
        <v>3.0937670999999999E-3</v>
      </c>
      <c r="AL1506" s="114">
        <v>1.4948275999999999E-4</v>
      </c>
      <c r="AM1506" s="121">
        <v>1.9412606000000001E-5</v>
      </c>
      <c r="AN1506" s="113">
        <f t="shared" si="597"/>
        <v>1.8547764138300001E-7</v>
      </c>
      <c r="AO1506" s="112">
        <f t="shared" si="598"/>
        <v>5.5282083721599996E-10</v>
      </c>
      <c r="AP1506" s="112">
        <f t="shared" si="599"/>
        <v>2.7188523E-3</v>
      </c>
      <c r="AQ1506" s="328">
        <v>1.8100506999999999E-7</v>
      </c>
      <c r="AR1506" s="328">
        <v>5.4613598999999996E-10</v>
      </c>
      <c r="AS1506" s="328">
        <v>1.4921216E-14</v>
      </c>
      <c r="AT1506" s="329">
        <v>0</v>
      </c>
      <c r="AU1506" s="329">
        <v>0</v>
      </c>
      <c r="AV1506" s="328">
        <v>1.4612983000000002E-11</v>
      </c>
      <c r="AW1506" s="328">
        <v>4.4579584000000001E-9</v>
      </c>
      <c r="AX1506" s="328">
        <v>2.0715108E-12</v>
      </c>
      <c r="AY1506" s="328">
        <v>4.5984152000000002E-12</v>
      </c>
      <c r="AZ1506" s="329">
        <v>0</v>
      </c>
      <c r="BA1506" s="329">
        <v>0</v>
      </c>
      <c r="BB1506" s="329">
        <v>0</v>
      </c>
      <c r="BC1506" s="329">
        <v>0</v>
      </c>
      <c r="BD1506" s="329">
        <v>0</v>
      </c>
      <c r="BE1506" s="329">
        <v>0</v>
      </c>
      <c r="BF1506" s="329">
        <v>0</v>
      </c>
      <c r="BG1506" s="329">
        <v>0</v>
      </c>
      <c r="BH1506" s="329">
        <v>0</v>
      </c>
      <c r="BI1506" s="329">
        <v>2.7188523E-3</v>
      </c>
      <c r="BJ1506" s="329">
        <v>0</v>
      </c>
      <c r="BK1506" s="329">
        <v>0</v>
      </c>
      <c r="BL1506" s="329">
        <v>0</v>
      </c>
      <c r="BM1506" s="41"/>
      <c r="BN1506" s="122">
        <v>8.0503439000000002E-6</v>
      </c>
      <c r="BO1506" s="122">
        <v>3.6513858E-8</v>
      </c>
      <c r="BP1506" s="122">
        <v>5.4384716E-6</v>
      </c>
      <c r="BQ1506" s="111">
        <v>0</v>
      </c>
      <c r="BR1506" s="122">
        <v>4.8752533999999997E-8</v>
      </c>
      <c r="BS1506" s="122">
        <v>9.4601733000000007E-9</v>
      </c>
      <c r="BT1506" s="111">
        <v>0</v>
      </c>
      <c r="BU1506" s="122">
        <v>1.4358507E-8</v>
      </c>
      <c r="BV1506" s="111">
        <v>0</v>
      </c>
      <c r="BW1506" s="111">
        <v>0</v>
      </c>
      <c r="BX1506" s="111">
        <v>0</v>
      </c>
      <c r="BY1506" s="111">
        <v>0</v>
      </c>
      <c r="BZ1506" s="111">
        <v>0</v>
      </c>
      <c r="CA1506" s="122">
        <v>2.0295653E-8</v>
      </c>
      <c r="CB1506" s="122">
        <v>2.4824916E-6</v>
      </c>
      <c r="CC1506" s="111">
        <v>0</v>
      </c>
      <c r="CD1506" s="111">
        <v>0</v>
      </c>
      <c r="CE1506" s="174"/>
      <c r="CF1506" s="173"/>
      <c r="CG1506" s="170" t="s">
        <v>8546</v>
      </c>
      <c r="CL1506" s="41"/>
      <c r="CM1506" s="41"/>
      <c r="CN1506" s="41"/>
      <c r="CO1506" s="41"/>
      <c r="CP1506" s="41"/>
      <c r="CQ1506" s="41"/>
    </row>
    <row r="1507" spans="1:95" ht="14.5" customHeight="1">
      <c r="A1507" s="41" t="s">
        <v>8842</v>
      </c>
      <c r="B1507" s="119" t="s">
        <v>8802</v>
      </c>
      <c r="C1507" s="120" t="str">
        <f t="shared" si="590"/>
        <v>B.046.04.119</v>
      </c>
      <c r="D1507" s="135" t="s">
        <v>8800</v>
      </c>
      <c r="E1507" s="119" t="s">
        <v>8526</v>
      </c>
      <c r="F1507" s="118" t="str">
        <f t="shared" si="591"/>
        <v>Electricity National production</v>
      </c>
      <c r="G1507" s="118">
        <f t="shared" si="592"/>
        <v>2.6321880673000002E-2</v>
      </c>
      <c r="H1507" s="118">
        <f t="shared" si="593"/>
        <v>1.15543356E-4</v>
      </c>
      <c r="I1507" s="118">
        <f t="shared" si="594"/>
        <v>3.0694131700000001E-4</v>
      </c>
      <c r="J1507" s="326">
        <f t="shared" si="595"/>
        <v>0</v>
      </c>
      <c r="K1507" s="118">
        <v>2.5899396000000002E-2</v>
      </c>
      <c r="L1507" s="330">
        <v>9.9759066999999995E-5</v>
      </c>
      <c r="M1507" s="118">
        <v>2.0718225000000001E-4</v>
      </c>
      <c r="N1507" s="330">
        <v>8.7030810999999997E-5</v>
      </c>
      <c r="O1507" s="330">
        <v>2.8512545000000002E-5</v>
      </c>
      <c r="P1507" s="118">
        <v>0</v>
      </c>
      <c r="Q1507" s="118">
        <v>0</v>
      </c>
      <c r="R1507" s="118">
        <v>0</v>
      </c>
      <c r="S1507" s="118">
        <v>0</v>
      </c>
      <c r="T1507" s="118">
        <v>0</v>
      </c>
      <c r="U1507" s="118">
        <v>0</v>
      </c>
      <c r="V1507" s="118">
        <v>0</v>
      </c>
      <c r="W1507" s="118">
        <v>0</v>
      </c>
      <c r="X1507" s="118">
        <v>0</v>
      </c>
      <c r="Y1507" s="41"/>
      <c r="Z1507" s="327">
        <f t="shared" si="596"/>
        <v>0.19473230075187969</v>
      </c>
      <c r="AA1507" s="41"/>
      <c r="AB1507" s="111">
        <v>2.6448575000000001</v>
      </c>
      <c r="AC1507" s="111">
        <v>2.6448575000000001</v>
      </c>
      <c r="AD1507" s="111">
        <v>0</v>
      </c>
      <c r="AE1507" s="111">
        <v>0</v>
      </c>
      <c r="AF1507" s="111">
        <v>0</v>
      </c>
      <c r="AG1507" s="111">
        <v>0</v>
      </c>
      <c r="AH1507" s="111">
        <v>0</v>
      </c>
      <c r="AI1507" s="41"/>
      <c r="AJ1507" s="114">
        <v>3.2367911000000002E-3</v>
      </c>
      <c r="AK1507" s="114">
        <v>3.0685787E-3</v>
      </c>
      <c r="AL1507" s="114">
        <v>1.4879982E-4</v>
      </c>
      <c r="AM1507" s="121">
        <v>1.9412606000000001E-5</v>
      </c>
      <c r="AN1507" s="113">
        <f t="shared" si="597"/>
        <v>1.83967546256E-7</v>
      </c>
      <c r="AO1507" s="112">
        <f t="shared" si="598"/>
        <v>5.5029519592100001E-10</v>
      </c>
      <c r="AP1507" s="112">
        <f t="shared" si="599"/>
        <v>2.7188523E-3</v>
      </c>
      <c r="AQ1507" s="328">
        <v>1.8071157000000001E-7</v>
      </c>
      <c r="AR1507" s="328">
        <v>5.4525043000000001E-10</v>
      </c>
      <c r="AS1507" s="328">
        <v>1.4897021000000001E-14</v>
      </c>
      <c r="AT1507" s="329">
        <v>0</v>
      </c>
      <c r="AU1507" s="329">
        <v>0</v>
      </c>
      <c r="AV1507" s="328">
        <v>1.2940856000000001E-11</v>
      </c>
      <c r="AW1507" s="328">
        <v>3.2430354000000002E-9</v>
      </c>
      <c r="AX1507" s="328">
        <v>1.8344730000000001E-12</v>
      </c>
      <c r="AY1507" s="328">
        <v>3.1953959E-12</v>
      </c>
      <c r="AZ1507" s="329">
        <v>0</v>
      </c>
      <c r="BA1507" s="329">
        <v>0</v>
      </c>
      <c r="BB1507" s="329">
        <v>0</v>
      </c>
      <c r="BC1507" s="329">
        <v>0</v>
      </c>
      <c r="BD1507" s="329">
        <v>0</v>
      </c>
      <c r="BE1507" s="329">
        <v>0</v>
      </c>
      <c r="BF1507" s="329">
        <v>0</v>
      </c>
      <c r="BG1507" s="329">
        <v>0</v>
      </c>
      <c r="BH1507" s="329">
        <v>0</v>
      </c>
      <c r="BI1507" s="329">
        <v>2.7188523E-3</v>
      </c>
      <c r="BJ1507" s="329">
        <v>0</v>
      </c>
      <c r="BK1507" s="329">
        <v>0</v>
      </c>
      <c r="BL1507" s="329">
        <v>0</v>
      </c>
      <c r="BM1507" s="41"/>
      <c r="BN1507" s="122">
        <v>7.4796276999999996E-6</v>
      </c>
      <c r="BO1507" s="122">
        <v>2.6290508999999999E-8</v>
      </c>
      <c r="BP1507" s="122">
        <v>5.4296531000000004E-6</v>
      </c>
      <c r="BQ1507" s="111">
        <v>0</v>
      </c>
      <c r="BR1507" s="122">
        <v>4.0930120999999999E-8</v>
      </c>
      <c r="BS1507" s="122">
        <v>8.3776692999999994E-9</v>
      </c>
      <c r="BT1507" s="111">
        <v>0</v>
      </c>
      <c r="BU1507" s="122">
        <v>1.2715499E-8</v>
      </c>
      <c r="BV1507" s="111">
        <v>0</v>
      </c>
      <c r="BW1507" s="111">
        <v>0</v>
      </c>
      <c r="BX1507" s="111">
        <v>0</v>
      </c>
      <c r="BY1507" s="111">
        <v>0</v>
      </c>
      <c r="BZ1507" s="111">
        <v>0</v>
      </c>
      <c r="CA1507" s="122">
        <v>1.7580860999999999E-8</v>
      </c>
      <c r="CB1507" s="122">
        <v>1.9440799000000001E-6</v>
      </c>
      <c r="CC1507" s="111">
        <v>0</v>
      </c>
      <c r="CD1507" s="111">
        <v>0</v>
      </c>
      <c r="CE1507" s="174"/>
      <c r="CF1507" s="173"/>
      <c r="CG1507" s="170" t="s">
        <v>8546</v>
      </c>
      <c r="CL1507" s="41"/>
      <c r="CM1507" s="41"/>
      <c r="CN1507" s="41"/>
      <c r="CO1507" s="41"/>
      <c r="CP1507" s="41"/>
      <c r="CQ1507" s="41"/>
    </row>
    <row r="1508" spans="1:95" ht="14.5" customHeight="1">
      <c r="A1508" s="41" t="s">
        <v>8839</v>
      </c>
      <c r="B1508" s="119" t="s">
        <v>8802</v>
      </c>
      <c r="C1508" s="120" t="str">
        <f t="shared" si="590"/>
        <v>B.046.04.120</v>
      </c>
      <c r="D1508" s="135" t="s">
        <v>8800</v>
      </c>
      <c r="E1508" s="119" t="s">
        <v>8526</v>
      </c>
      <c r="F1508" s="118" t="str">
        <f t="shared" si="591"/>
        <v>Electricity Chongqing production</v>
      </c>
      <c r="G1508" s="118">
        <f t="shared" si="592"/>
        <v>2.6642878921E-2</v>
      </c>
      <c r="H1508" s="118">
        <f t="shared" si="593"/>
        <v>1.16952421E-4</v>
      </c>
      <c r="I1508" s="118">
        <f t="shared" si="594"/>
        <v>3.1068449999999999E-4</v>
      </c>
      <c r="J1508" s="326">
        <f t="shared" si="595"/>
        <v>0</v>
      </c>
      <c r="K1508" s="118">
        <v>2.6215242E-2</v>
      </c>
      <c r="L1508" s="118">
        <v>1.0097564000000001E-4</v>
      </c>
      <c r="M1508" s="118">
        <v>2.0970886E-4</v>
      </c>
      <c r="N1508" s="330">
        <v>8.8092161999999999E-5</v>
      </c>
      <c r="O1508" s="330">
        <v>2.8860259E-5</v>
      </c>
      <c r="P1508" s="118">
        <v>0</v>
      </c>
      <c r="Q1508" s="118">
        <v>0</v>
      </c>
      <c r="R1508" s="118">
        <v>0</v>
      </c>
      <c r="S1508" s="118">
        <v>0</v>
      </c>
      <c r="T1508" s="118">
        <v>0</v>
      </c>
      <c r="U1508" s="118">
        <v>0</v>
      </c>
      <c r="V1508" s="118">
        <v>0</v>
      </c>
      <c r="W1508" s="118">
        <v>0</v>
      </c>
      <c r="X1508" s="118">
        <v>0</v>
      </c>
      <c r="Y1508" s="41"/>
      <c r="Z1508" s="327">
        <f t="shared" si="596"/>
        <v>0.19710708270676691</v>
      </c>
      <c r="AA1508" s="41"/>
      <c r="AB1508" s="111">
        <v>2.664307</v>
      </c>
      <c r="AC1508" s="111">
        <v>2.664307</v>
      </c>
      <c r="AD1508" s="111">
        <v>0</v>
      </c>
      <c r="AE1508" s="111">
        <v>0</v>
      </c>
      <c r="AF1508" s="111">
        <v>0</v>
      </c>
      <c r="AG1508" s="111">
        <v>0</v>
      </c>
      <c r="AH1508" s="111">
        <v>0</v>
      </c>
      <c r="AI1508" s="41"/>
      <c r="AJ1508" s="114">
        <v>3.2762642000000002E-3</v>
      </c>
      <c r="AK1508" s="114">
        <v>3.1060004E-3</v>
      </c>
      <c r="AL1508" s="114">
        <v>1.5061445E-4</v>
      </c>
      <c r="AM1508" s="121">
        <v>1.9649345000000002E-5</v>
      </c>
      <c r="AN1508" s="113">
        <f t="shared" si="597"/>
        <v>1.8621105327099999E-7</v>
      </c>
      <c r="AO1508" s="112">
        <f t="shared" si="598"/>
        <v>5.5700611749200007E-10</v>
      </c>
      <c r="AP1508" s="112">
        <f t="shared" si="599"/>
        <v>2.7520091000000002E-3</v>
      </c>
      <c r="AQ1508" s="328">
        <v>1.8291537000000001E-7</v>
      </c>
      <c r="AR1508" s="328">
        <v>5.5189982999999999E-10</v>
      </c>
      <c r="AS1508" s="328">
        <v>1.5078691999999999E-14</v>
      </c>
      <c r="AT1508" s="329">
        <v>0</v>
      </c>
      <c r="AU1508" s="329">
        <v>0</v>
      </c>
      <c r="AV1508" s="328">
        <v>1.3098671000000001E-11</v>
      </c>
      <c r="AW1508" s="328">
        <v>3.2825845999999999E-9</v>
      </c>
      <c r="AX1508" s="328">
        <v>1.8568445999999998E-12</v>
      </c>
      <c r="AY1508" s="328">
        <v>3.2343642E-12</v>
      </c>
      <c r="AZ1508" s="329">
        <v>0</v>
      </c>
      <c r="BA1508" s="329">
        <v>0</v>
      </c>
      <c r="BB1508" s="329">
        <v>0</v>
      </c>
      <c r="BC1508" s="329">
        <v>0</v>
      </c>
      <c r="BD1508" s="329">
        <v>0</v>
      </c>
      <c r="BE1508" s="329">
        <v>0</v>
      </c>
      <c r="BF1508" s="329">
        <v>0</v>
      </c>
      <c r="BG1508" s="329">
        <v>0</v>
      </c>
      <c r="BH1508" s="329">
        <v>0</v>
      </c>
      <c r="BI1508" s="329">
        <v>2.7520091000000002E-3</v>
      </c>
      <c r="BJ1508" s="329">
        <v>0</v>
      </c>
      <c r="BK1508" s="329">
        <v>0</v>
      </c>
      <c r="BL1508" s="329">
        <v>0</v>
      </c>
      <c r="BM1508" s="41"/>
      <c r="BN1508" s="122">
        <v>7.5708426E-6</v>
      </c>
      <c r="BO1508" s="122">
        <v>2.6611124999999999E-8</v>
      </c>
      <c r="BP1508" s="122">
        <v>5.4958683999999999E-6</v>
      </c>
      <c r="BQ1508" s="111">
        <v>0</v>
      </c>
      <c r="BR1508" s="122">
        <v>4.1429269000000003E-8</v>
      </c>
      <c r="BS1508" s="122">
        <v>8.4798359999999995E-9</v>
      </c>
      <c r="BT1508" s="111">
        <v>0</v>
      </c>
      <c r="BU1508" s="122">
        <v>1.2870566000000001E-8</v>
      </c>
      <c r="BV1508" s="111">
        <v>0</v>
      </c>
      <c r="BW1508" s="111">
        <v>0</v>
      </c>
      <c r="BX1508" s="111">
        <v>0</v>
      </c>
      <c r="BY1508" s="111">
        <v>0</v>
      </c>
      <c r="BZ1508" s="111">
        <v>0</v>
      </c>
      <c r="CA1508" s="122">
        <v>1.7795261999999999E-8</v>
      </c>
      <c r="CB1508" s="122">
        <v>1.9677881000000001E-6</v>
      </c>
      <c r="CC1508" s="111">
        <v>0</v>
      </c>
      <c r="CD1508" s="111">
        <v>0</v>
      </c>
      <c r="CE1508" s="174"/>
      <c r="CF1508" s="173"/>
      <c r="CG1508" s="170" t="s">
        <v>8546</v>
      </c>
      <c r="CL1508" s="41"/>
      <c r="CM1508" s="41"/>
      <c r="CN1508" s="41"/>
      <c r="CO1508" s="41"/>
      <c r="CP1508" s="41"/>
      <c r="CQ1508" s="41"/>
    </row>
    <row r="1509" spans="1:95" ht="14.5" customHeight="1">
      <c r="A1509" s="41" t="s">
        <v>8836</v>
      </c>
      <c r="B1509" s="119" t="s">
        <v>8802</v>
      </c>
      <c r="C1509" s="120" t="str">
        <f t="shared" si="590"/>
        <v>B.046.04.121</v>
      </c>
      <c r="D1509" s="135" t="s">
        <v>8800</v>
      </c>
      <c r="E1509" s="119" t="s">
        <v>8526</v>
      </c>
      <c r="F1509" s="118" t="str">
        <f t="shared" si="591"/>
        <v>Electricity Zhejiang production</v>
      </c>
      <c r="G1509" s="118">
        <f t="shared" si="592"/>
        <v>2.9130721703E-2</v>
      </c>
      <c r="H1509" s="118">
        <f t="shared" si="593"/>
        <v>1.24933733E-4</v>
      </c>
      <c r="I1509" s="118">
        <f t="shared" si="594"/>
        <v>3.9272147000000003E-4</v>
      </c>
      <c r="J1509" s="326">
        <f t="shared" si="595"/>
        <v>3.3006235000000001E-3</v>
      </c>
      <c r="K1509" s="118">
        <v>2.5312443E-2</v>
      </c>
      <c r="L1509" s="118">
        <v>1.6081870000000001E-4</v>
      </c>
      <c r="M1509" s="118">
        <v>2.3190276999999999E-4</v>
      </c>
      <c r="N1509" s="330">
        <v>9.6869070000000002E-5</v>
      </c>
      <c r="O1509" s="330">
        <v>2.8064663000000001E-5</v>
      </c>
      <c r="P1509" s="118">
        <v>0</v>
      </c>
      <c r="Q1509" s="118">
        <v>0</v>
      </c>
      <c r="R1509" s="118">
        <v>0</v>
      </c>
      <c r="S1509" s="118">
        <v>0</v>
      </c>
      <c r="T1509" s="118">
        <v>0</v>
      </c>
      <c r="U1509" s="118">
        <v>3.3006235000000001E-3</v>
      </c>
      <c r="V1509" s="118">
        <v>0</v>
      </c>
      <c r="W1509" s="118">
        <v>0</v>
      </c>
      <c r="X1509" s="118">
        <v>0</v>
      </c>
      <c r="Y1509" s="41"/>
      <c r="Z1509" s="327">
        <f t="shared" si="596"/>
        <v>0.19031912030075188</v>
      </c>
      <c r="AA1509" s="41"/>
      <c r="AB1509" s="111">
        <v>3.0533830000000002</v>
      </c>
      <c r="AC1509" s="111">
        <v>2.6059584999999998</v>
      </c>
      <c r="AD1509" s="111">
        <v>0.44742447000000002</v>
      </c>
      <c r="AE1509" s="111">
        <v>0</v>
      </c>
      <c r="AF1509" s="111">
        <v>0</v>
      </c>
      <c r="AG1509" s="111">
        <v>0</v>
      </c>
      <c r="AH1509" s="111">
        <v>0</v>
      </c>
      <c r="AI1509" s="41"/>
      <c r="AJ1509" s="114">
        <v>3.1853622999999998E-3</v>
      </c>
      <c r="AK1509" s="114">
        <v>3.0205262E-3</v>
      </c>
      <c r="AL1509" s="114">
        <v>1.4589694E-4</v>
      </c>
      <c r="AM1509" s="121">
        <v>1.8939127E-5</v>
      </c>
      <c r="AN1509" s="113">
        <f t="shared" si="597"/>
        <v>1.81086707934E-7</v>
      </c>
      <c r="AO1509" s="112">
        <f t="shared" si="598"/>
        <v>5.3955968711299998E-10</v>
      </c>
      <c r="AP1509" s="112">
        <f t="shared" si="599"/>
        <v>2.6525389000000002E-3</v>
      </c>
      <c r="AQ1509" s="328">
        <v>1.7661615000000001E-7</v>
      </c>
      <c r="AR1509" s="328">
        <v>5.3289353999999996E-10</v>
      </c>
      <c r="AS1509" s="328">
        <v>1.4559413000000001E-14</v>
      </c>
      <c r="AT1509" s="329">
        <v>0</v>
      </c>
      <c r="AU1509" s="329">
        <v>0</v>
      </c>
      <c r="AV1509" s="328">
        <v>1.4403734E-11</v>
      </c>
      <c r="AW1509" s="328">
        <v>4.4561541999999999E-9</v>
      </c>
      <c r="AX1509" s="328">
        <v>2.0418479999999999E-12</v>
      </c>
      <c r="AY1509" s="328">
        <v>4.6097396999999999E-12</v>
      </c>
      <c r="AZ1509" s="329">
        <v>0</v>
      </c>
      <c r="BA1509" s="329">
        <v>0</v>
      </c>
      <c r="BB1509" s="329">
        <v>0</v>
      </c>
      <c r="BC1509" s="329">
        <v>0</v>
      </c>
      <c r="BD1509" s="329">
        <v>0</v>
      </c>
      <c r="BE1509" s="329">
        <v>0</v>
      </c>
      <c r="BF1509" s="329">
        <v>0</v>
      </c>
      <c r="BG1509" s="329">
        <v>0</v>
      </c>
      <c r="BH1509" s="329">
        <v>0</v>
      </c>
      <c r="BI1509" s="329">
        <v>2.6525389000000002E-3</v>
      </c>
      <c r="BJ1509" s="329">
        <v>0</v>
      </c>
      <c r="BK1509" s="329">
        <v>0</v>
      </c>
      <c r="BL1509" s="329">
        <v>0</v>
      </c>
      <c r="BM1509" s="41"/>
      <c r="BN1509" s="122">
        <v>7.9042233000000007E-6</v>
      </c>
      <c r="BO1509" s="122">
        <v>3.6523042000000002E-8</v>
      </c>
      <c r="BP1509" s="122">
        <v>5.3066020999999997E-6</v>
      </c>
      <c r="BQ1509" s="111">
        <v>0</v>
      </c>
      <c r="BR1509" s="122">
        <v>4.8251905E-8</v>
      </c>
      <c r="BS1509" s="122">
        <v>9.3247095000000008E-9</v>
      </c>
      <c r="BT1509" s="111">
        <v>0</v>
      </c>
      <c r="BU1509" s="122">
        <v>1.4152902E-8</v>
      </c>
      <c r="BV1509" s="111">
        <v>0</v>
      </c>
      <c r="BW1509" s="111">
        <v>0</v>
      </c>
      <c r="BX1509" s="111">
        <v>0</v>
      </c>
      <c r="BY1509" s="111">
        <v>0</v>
      </c>
      <c r="BZ1509" s="111">
        <v>0</v>
      </c>
      <c r="CA1509" s="122">
        <v>2.0039568000000001E-8</v>
      </c>
      <c r="CB1509" s="122">
        <v>2.4693290999999999E-6</v>
      </c>
      <c r="CC1509" s="111">
        <v>0</v>
      </c>
      <c r="CD1509" s="111">
        <v>0</v>
      </c>
      <c r="CE1509" s="174"/>
      <c r="CF1509" s="173"/>
      <c r="CG1509" s="170" t="s">
        <v>8546</v>
      </c>
      <c r="CL1509" s="41"/>
      <c r="CM1509" s="41"/>
      <c r="CN1509" s="41"/>
      <c r="CO1509" s="41"/>
      <c r="CP1509" s="41"/>
      <c r="CQ1509" s="41"/>
    </row>
    <row r="1510" spans="1:95" ht="14.5" customHeight="1">
      <c r="A1510" s="41" t="s">
        <v>8833</v>
      </c>
      <c r="B1510" s="119" t="s">
        <v>8802</v>
      </c>
      <c r="C1510" s="120" t="str">
        <f t="shared" si="590"/>
        <v>B.046.04.122</v>
      </c>
      <c r="D1510" s="135" t="s">
        <v>8800</v>
      </c>
      <c r="E1510" s="119" t="s">
        <v>8526</v>
      </c>
      <c r="F1510" s="118" t="str">
        <f t="shared" si="591"/>
        <v>Electricity Beijin production</v>
      </c>
      <c r="G1510" s="118">
        <f t="shared" si="592"/>
        <v>2.5679883163999998E-2</v>
      </c>
      <c r="H1510" s="118">
        <f t="shared" si="593"/>
        <v>1.12725225E-4</v>
      </c>
      <c r="I1510" s="118">
        <f t="shared" si="594"/>
        <v>2.9945493899999998E-4</v>
      </c>
      <c r="J1510" s="326">
        <f t="shared" si="595"/>
        <v>0</v>
      </c>
      <c r="K1510" s="118">
        <v>2.5267702999999999E-2</v>
      </c>
      <c r="L1510" s="330">
        <v>9.7325918999999995E-5</v>
      </c>
      <c r="M1510" s="118">
        <v>2.0212902E-4</v>
      </c>
      <c r="N1510" s="330">
        <v>8.4908107999999996E-5</v>
      </c>
      <c r="O1510" s="330">
        <v>2.7817117000000002E-5</v>
      </c>
      <c r="P1510" s="118">
        <v>0</v>
      </c>
      <c r="Q1510" s="118">
        <v>0</v>
      </c>
      <c r="R1510" s="118">
        <v>0</v>
      </c>
      <c r="S1510" s="118">
        <v>0</v>
      </c>
      <c r="T1510" s="118">
        <v>0</v>
      </c>
      <c r="U1510" s="118">
        <v>0</v>
      </c>
      <c r="V1510" s="118">
        <v>0</v>
      </c>
      <c r="W1510" s="118">
        <v>0</v>
      </c>
      <c r="X1510" s="118">
        <v>0</v>
      </c>
      <c r="Y1510" s="41"/>
      <c r="Z1510" s="327">
        <f t="shared" si="596"/>
        <v>0.18998272932330826</v>
      </c>
      <c r="AA1510" s="41"/>
      <c r="AB1510" s="111">
        <v>2.6059584999999998</v>
      </c>
      <c r="AC1510" s="111">
        <v>2.6059584999999998</v>
      </c>
      <c r="AD1510" s="111">
        <v>0</v>
      </c>
      <c r="AE1510" s="111">
        <v>0</v>
      </c>
      <c r="AF1510" s="111">
        <v>0</v>
      </c>
      <c r="AG1510" s="111">
        <v>0</v>
      </c>
      <c r="AH1510" s="111">
        <v>0</v>
      </c>
      <c r="AI1510" s="41"/>
      <c r="AJ1510" s="114">
        <v>3.1578449999999998E-3</v>
      </c>
      <c r="AK1510" s="114">
        <v>2.9937353000000001E-3</v>
      </c>
      <c r="AL1510" s="114">
        <v>1.4517056000000001E-4</v>
      </c>
      <c r="AM1510" s="121">
        <v>1.8939127E-5</v>
      </c>
      <c r="AN1510" s="113">
        <f t="shared" si="597"/>
        <v>1.7948053212500003E-7</v>
      </c>
      <c r="AO1510" s="112">
        <f t="shared" si="598"/>
        <v>5.3687336287899995E-10</v>
      </c>
      <c r="AP1510" s="112">
        <f t="shared" si="599"/>
        <v>2.6525389000000002E-3</v>
      </c>
      <c r="AQ1510" s="328">
        <v>1.7630397000000001E-7</v>
      </c>
      <c r="AR1510" s="328">
        <v>5.3195163999999997E-10</v>
      </c>
      <c r="AS1510" s="328">
        <v>1.4533678999999999E-14</v>
      </c>
      <c r="AT1510" s="329">
        <v>0</v>
      </c>
      <c r="AU1510" s="329">
        <v>0</v>
      </c>
      <c r="AV1510" s="328">
        <v>1.2625225000000001E-11</v>
      </c>
      <c r="AW1510" s="328">
        <v>3.1639369E-9</v>
      </c>
      <c r="AX1510" s="328">
        <v>1.7897296999999999E-12</v>
      </c>
      <c r="AY1510" s="328">
        <v>3.1174595E-12</v>
      </c>
      <c r="AZ1510" s="329">
        <v>0</v>
      </c>
      <c r="BA1510" s="329">
        <v>0</v>
      </c>
      <c r="BB1510" s="329">
        <v>0</v>
      </c>
      <c r="BC1510" s="329">
        <v>0</v>
      </c>
      <c r="BD1510" s="329">
        <v>0</v>
      </c>
      <c r="BE1510" s="329">
        <v>0</v>
      </c>
      <c r="BF1510" s="329">
        <v>0</v>
      </c>
      <c r="BG1510" s="329">
        <v>0</v>
      </c>
      <c r="BH1510" s="329">
        <v>0</v>
      </c>
      <c r="BI1510" s="329">
        <v>2.6525389000000002E-3</v>
      </c>
      <c r="BJ1510" s="329">
        <v>0</v>
      </c>
      <c r="BK1510" s="329">
        <v>0</v>
      </c>
      <c r="BL1510" s="329">
        <v>0</v>
      </c>
      <c r="BM1510" s="41"/>
      <c r="BN1510" s="122">
        <v>7.2971976999999999E-6</v>
      </c>
      <c r="BO1510" s="122">
        <v>2.5649276999999999E-8</v>
      </c>
      <c r="BP1510" s="122">
        <v>5.2972225999999997E-6</v>
      </c>
      <c r="BQ1510" s="111">
        <v>0</v>
      </c>
      <c r="BR1510" s="122">
        <v>3.9931824999999997E-8</v>
      </c>
      <c r="BS1510" s="122">
        <v>8.1733358999999993E-9</v>
      </c>
      <c r="BT1510" s="111">
        <v>0</v>
      </c>
      <c r="BU1510" s="122">
        <v>1.2405365E-8</v>
      </c>
      <c r="BV1510" s="111">
        <v>0</v>
      </c>
      <c r="BW1510" s="111">
        <v>0</v>
      </c>
      <c r="BX1510" s="111">
        <v>0</v>
      </c>
      <c r="BY1510" s="111">
        <v>0</v>
      </c>
      <c r="BZ1510" s="111">
        <v>0</v>
      </c>
      <c r="CA1510" s="122">
        <v>1.715206E-8</v>
      </c>
      <c r="CB1510" s="122">
        <v>1.8966633000000001E-6</v>
      </c>
      <c r="CC1510" s="111">
        <v>0</v>
      </c>
      <c r="CD1510" s="111">
        <v>0</v>
      </c>
      <c r="CE1510" s="174"/>
      <c r="CF1510" s="173"/>
      <c r="CG1510" s="170" t="s">
        <v>8546</v>
      </c>
      <c r="CL1510" s="41"/>
      <c r="CM1510" s="41"/>
      <c r="CN1510" s="41"/>
    </row>
    <row r="1511" spans="1:95" ht="14.5" customHeight="1">
      <c r="A1511" s="41" t="s">
        <v>8830</v>
      </c>
      <c r="B1511" s="119" t="s">
        <v>8802</v>
      </c>
      <c r="C1511" s="120" t="str">
        <f t="shared" si="590"/>
        <v>B.046.04.123</v>
      </c>
      <c r="D1511" s="135" t="s">
        <v>8800</v>
      </c>
      <c r="E1511" s="119" t="s">
        <v>8526</v>
      </c>
      <c r="F1511" s="118" t="str">
        <f t="shared" si="591"/>
        <v>Electricity Fujian production</v>
      </c>
      <c r="G1511" s="118">
        <f t="shared" si="592"/>
        <v>2.6630926126000001E-2</v>
      </c>
      <c r="H1511" s="118">
        <f t="shared" si="593"/>
        <v>1.14722736E-4</v>
      </c>
      <c r="I1511" s="118">
        <f t="shared" si="594"/>
        <v>3.4982148999999999E-4</v>
      </c>
      <c r="J1511" s="326">
        <f t="shared" si="595"/>
        <v>2.4447709000000001E-3</v>
      </c>
      <c r="K1511" s="118">
        <v>2.3721611E-2</v>
      </c>
      <c r="L1511" s="118">
        <v>1.3827212999999999E-4</v>
      </c>
      <c r="M1511" s="118">
        <v>2.1154936E-4</v>
      </c>
      <c r="N1511" s="330">
        <v>8.8460831999999999E-5</v>
      </c>
      <c r="O1511" s="330">
        <v>2.6261904000000001E-5</v>
      </c>
      <c r="P1511" s="118">
        <v>0</v>
      </c>
      <c r="Q1511" s="118">
        <v>0</v>
      </c>
      <c r="R1511" s="118">
        <v>0</v>
      </c>
      <c r="S1511" s="118">
        <v>0</v>
      </c>
      <c r="T1511" s="118">
        <v>0</v>
      </c>
      <c r="U1511" s="118">
        <v>2.4447709000000001E-3</v>
      </c>
      <c r="V1511" s="118">
        <v>0</v>
      </c>
      <c r="W1511" s="118">
        <v>0</v>
      </c>
      <c r="X1511" s="118">
        <v>0</v>
      </c>
      <c r="Y1511" s="41"/>
      <c r="Z1511" s="327">
        <f t="shared" si="596"/>
        <v>0.17835797744360901</v>
      </c>
      <c r="AA1511" s="41"/>
      <c r="AB1511" s="111">
        <v>2.8401182999999999</v>
      </c>
      <c r="AC1511" s="111">
        <v>2.5087111000000002</v>
      </c>
      <c r="AD1511" s="111">
        <v>0.33140718000000002</v>
      </c>
      <c r="AE1511" s="111">
        <v>0</v>
      </c>
      <c r="AF1511" s="111">
        <v>0</v>
      </c>
      <c r="AG1511" s="111">
        <v>0</v>
      </c>
      <c r="AH1511" s="111">
        <v>0</v>
      </c>
      <c r="AI1511" s="41"/>
      <c r="AJ1511" s="114">
        <v>2.9808616999999998E-3</v>
      </c>
      <c r="AK1511" s="114">
        <v>2.8264709000000001E-3</v>
      </c>
      <c r="AL1511" s="114">
        <v>1.3663543000000001E-4</v>
      </c>
      <c r="AM1511" s="121">
        <v>1.7755432E-5</v>
      </c>
      <c r="AN1511" s="113">
        <f t="shared" si="597"/>
        <v>1.6945268929000001E-7</v>
      </c>
      <c r="AO1511" s="112">
        <f t="shared" si="598"/>
        <v>5.0530853978500004E-10</v>
      </c>
      <c r="AP1511" s="112">
        <f t="shared" si="599"/>
        <v>2.4867551999999998E-3</v>
      </c>
      <c r="AQ1511" s="328">
        <v>1.655162E-7</v>
      </c>
      <c r="AR1511" s="328">
        <v>4.9940232999999999E-10</v>
      </c>
      <c r="AS1511" s="328">
        <v>1.3644385E-14</v>
      </c>
      <c r="AT1511" s="329">
        <v>0</v>
      </c>
      <c r="AU1511" s="329">
        <v>0</v>
      </c>
      <c r="AV1511" s="328">
        <v>1.315349E-11</v>
      </c>
      <c r="AW1511" s="328">
        <v>3.9233358000000001E-9</v>
      </c>
      <c r="AX1511" s="328">
        <v>1.8646156000000001E-12</v>
      </c>
      <c r="AY1511" s="328">
        <v>4.0279498000000003E-12</v>
      </c>
      <c r="AZ1511" s="329">
        <v>0</v>
      </c>
      <c r="BA1511" s="329">
        <v>0</v>
      </c>
      <c r="BB1511" s="329">
        <v>0</v>
      </c>
      <c r="BC1511" s="329">
        <v>0</v>
      </c>
      <c r="BD1511" s="329">
        <v>0</v>
      </c>
      <c r="BE1511" s="329">
        <v>0</v>
      </c>
      <c r="BF1511" s="329">
        <v>0</v>
      </c>
      <c r="BG1511" s="329">
        <v>0</v>
      </c>
      <c r="BH1511" s="329">
        <v>0</v>
      </c>
      <c r="BI1511" s="329">
        <v>2.4867551999999998E-3</v>
      </c>
      <c r="BJ1511" s="329">
        <v>0</v>
      </c>
      <c r="BK1511" s="329">
        <v>0</v>
      </c>
      <c r="BL1511" s="329">
        <v>0</v>
      </c>
      <c r="BM1511" s="41"/>
      <c r="BN1511" s="122">
        <v>7.2907465E-6</v>
      </c>
      <c r="BO1511" s="122">
        <v>3.2100392000000002E-8</v>
      </c>
      <c r="BP1511" s="122">
        <v>4.9730936000000004E-6</v>
      </c>
      <c r="BQ1511" s="111">
        <v>0</v>
      </c>
      <c r="BR1511" s="122">
        <v>4.3598767000000001E-8</v>
      </c>
      <c r="BS1511" s="122">
        <v>8.5153244999999997E-9</v>
      </c>
      <c r="BT1511" s="111">
        <v>0</v>
      </c>
      <c r="BU1511" s="122">
        <v>1.292443E-8</v>
      </c>
      <c r="BV1511" s="111">
        <v>0</v>
      </c>
      <c r="BW1511" s="111">
        <v>0</v>
      </c>
      <c r="BX1511" s="111">
        <v>0</v>
      </c>
      <c r="BY1511" s="111">
        <v>0</v>
      </c>
      <c r="BZ1511" s="111">
        <v>0</v>
      </c>
      <c r="CA1511" s="122">
        <v>1.8218831999999999E-8</v>
      </c>
      <c r="CB1511" s="122">
        <v>2.2022952E-6</v>
      </c>
      <c r="CC1511" s="111">
        <v>0</v>
      </c>
      <c r="CD1511" s="111">
        <v>0</v>
      </c>
      <c r="CE1511" s="174"/>
      <c r="CF1511" s="173"/>
      <c r="CG1511" s="170" t="s">
        <v>8546</v>
      </c>
      <c r="CL1511" s="41"/>
      <c r="CM1511" s="41"/>
    </row>
    <row r="1512" spans="1:95" ht="14.5" customHeight="1">
      <c r="A1512" s="41" t="s">
        <v>8827</v>
      </c>
      <c r="B1512" s="119" t="s">
        <v>8802</v>
      </c>
      <c r="C1512" s="120" t="str">
        <f t="shared" si="590"/>
        <v>B.046.04.124</v>
      </c>
      <c r="D1512" s="135" t="s">
        <v>8800</v>
      </c>
      <c r="E1512" s="119" t="s">
        <v>8526</v>
      </c>
      <c r="F1512" s="118" t="str">
        <f t="shared" si="591"/>
        <v>Electricity Guangdong production</v>
      </c>
      <c r="G1512" s="118">
        <f t="shared" si="592"/>
        <v>2.851091796E-2</v>
      </c>
      <c r="H1512" s="118">
        <f t="shared" si="593"/>
        <v>1.2110042E-4</v>
      </c>
      <c r="I1512" s="118">
        <f t="shared" si="594"/>
        <v>4.0556494000000001E-4</v>
      </c>
      <c r="J1512" s="326">
        <f t="shared" si="595"/>
        <v>4.5499525999999997E-3</v>
      </c>
      <c r="K1512" s="118">
        <v>2.3434300000000002E-2</v>
      </c>
      <c r="L1512" s="118">
        <v>1.7755209999999999E-4</v>
      </c>
      <c r="M1512" s="118">
        <v>2.2801283999999999E-4</v>
      </c>
      <c r="N1512" s="330">
        <v>9.5028342000000001E-5</v>
      </c>
      <c r="O1512" s="330">
        <v>2.6072078E-5</v>
      </c>
      <c r="P1512" s="118">
        <v>0</v>
      </c>
      <c r="Q1512" s="118">
        <v>0</v>
      </c>
      <c r="R1512" s="118">
        <v>0</v>
      </c>
      <c r="S1512" s="118">
        <v>0</v>
      </c>
      <c r="T1512" s="118">
        <v>0</v>
      </c>
      <c r="U1512" s="118">
        <v>4.5499525999999997E-3</v>
      </c>
      <c r="V1512" s="118">
        <v>0</v>
      </c>
      <c r="W1512" s="118">
        <v>0</v>
      </c>
      <c r="X1512" s="118">
        <v>0</v>
      </c>
      <c r="Y1512" s="41"/>
      <c r="Z1512" s="327">
        <f t="shared" si="596"/>
        <v>0.17619774436090227</v>
      </c>
      <c r="AA1512" s="41"/>
      <c r="AB1512" s="111">
        <v>3.1060420999999998</v>
      </c>
      <c r="AC1512" s="111">
        <v>2.4892617000000001</v>
      </c>
      <c r="AD1512" s="111">
        <v>0.61678047000000003</v>
      </c>
      <c r="AE1512" s="111">
        <v>0</v>
      </c>
      <c r="AF1512" s="111">
        <v>0</v>
      </c>
      <c r="AG1512" s="111">
        <v>0</v>
      </c>
      <c r="AH1512" s="111">
        <v>0</v>
      </c>
      <c r="AI1512" s="41"/>
      <c r="AJ1512" s="114">
        <v>2.9589396E-3</v>
      </c>
      <c r="AK1512" s="114">
        <v>2.8061368000000001E-3</v>
      </c>
      <c r="AL1512" s="114">
        <v>1.3528408999999999E-4</v>
      </c>
      <c r="AM1512" s="121">
        <v>1.7518693E-5</v>
      </c>
      <c r="AN1512" s="113">
        <f t="shared" si="597"/>
        <v>1.68233620031E-7</v>
      </c>
      <c r="AO1512" s="112">
        <f t="shared" si="598"/>
        <v>5.0031099532799995E-10</v>
      </c>
      <c r="AP1512" s="112">
        <f t="shared" si="599"/>
        <v>2.4535984000000001E-3</v>
      </c>
      <c r="AQ1512" s="328">
        <v>1.6351151000000001E-7</v>
      </c>
      <c r="AR1512" s="328">
        <v>4.9335368999999995E-10</v>
      </c>
      <c r="AS1512" s="328">
        <v>1.3479128000000001E-14</v>
      </c>
      <c r="AT1512" s="329">
        <v>0</v>
      </c>
      <c r="AU1512" s="329">
        <v>0</v>
      </c>
      <c r="AV1512" s="328">
        <v>1.4130031000000001E-11</v>
      </c>
      <c r="AW1512" s="328">
        <v>4.7079800000000001E-9</v>
      </c>
      <c r="AX1512" s="328">
        <v>2.0030483999999999E-12</v>
      </c>
      <c r="AY1512" s="328">
        <v>4.9407778000000002E-12</v>
      </c>
      <c r="AZ1512" s="329">
        <v>0</v>
      </c>
      <c r="BA1512" s="329">
        <v>0</v>
      </c>
      <c r="BB1512" s="329">
        <v>0</v>
      </c>
      <c r="BC1512" s="329">
        <v>0</v>
      </c>
      <c r="BD1512" s="329">
        <v>0</v>
      </c>
      <c r="BE1512" s="329">
        <v>0</v>
      </c>
      <c r="BF1512" s="329">
        <v>0</v>
      </c>
      <c r="BG1512" s="329">
        <v>0</v>
      </c>
      <c r="BH1512" s="329">
        <v>0</v>
      </c>
      <c r="BI1512" s="329">
        <v>2.4535984000000001E-3</v>
      </c>
      <c r="BJ1512" s="329">
        <v>0</v>
      </c>
      <c r="BK1512" s="329">
        <v>0</v>
      </c>
      <c r="BL1512" s="329">
        <v>0</v>
      </c>
      <c r="BM1512" s="41"/>
      <c r="BN1512" s="122">
        <v>7.5867006000000002E-6</v>
      </c>
      <c r="BO1512" s="122">
        <v>3.8715208E-8</v>
      </c>
      <c r="BP1512" s="122">
        <v>4.9128607000000002E-6</v>
      </c>
      <c r="BQ1512" s="111">
        <v>0</v>
      </c>
      <c r="BR1512" s="122">
        <v>4.8406275999999999E-8</v>
      </c>
      <c r="BS1512" s="122">
        <v>9.1475192999999992E-9</v>
      </c>
      <c r="BT1512" s="111">
        <v>0</v>
      </c>
      <c r="BU1512" s="122">
        <v>1.3883966E-8</v>
      </c>
      <c r="BV1512" s="111">
        <v>0</v>
      </c>
      <c r="BW1512" s="111">
        <v>0</v>
      </c>
      <c r="BX1512" s="111">
        <v>0</v>
      </c>
      <c r="BY1512" s="111">
        <v>0</v>
      </c>
      <c r="BZ1512" s="111">
        <v>0</v>
      </c>
      <c r="CA1512" s="122">
        <v>1.9846123000000001E-8</v>
      </c>
      <c r="CB1512" s="122">
        <v>2.5438407999999999E-6</v>
      </c>
      <c r="CC1512" s="111">
        <v>0</v>
      </c>
      <c r="CD1512" s="111">
        <v>0</v>
      </c>
      <c r="CE1512" s="174"/>
      <c r="CF1512" s="173"/>
      <c r="CG1512" s="170" t="s">
        <v>8546</v>
      </c>
      <c r="CL1512" s="41"/>
      <c r="CM1512" s="41"/>
    </row>
    <row r="1513" spans="1:95" ht="14.5" customHeight="1">
      <c r="A1513" s="41" t="s">
        <v>8824</v>
      </c>
      <c r="B1513" s="119" t="s">
        <v>8802</v>
      </c>
      <c r="C1513" s="120" t="str">
        <f t="shared" si="590"/>
        <v>B.046.04.125</v>
      </c>
      <c r="D1513" s="135" t="s">
        <v>8800</v>
      </c>
      <c r="E1513" s="119" t="s">
        <v>8526</v>
      </c>
      <c r="F1513" s="118" t="str">
        <f t="shared" si="591"/>
        <v>Electricity Hunan production</v>
      </c>
      <c r="G1513" s="118">
        <f t="shared" si="592"/>
        <v>2.3111895149E-2</v>
      </c>
      <c r="H1513" s="118">
        <f t="shared" si="593"/>
        <v>1.01452702E-4</v>
      </c>
      <c r="I1513" s="118">
        <f t="shared" si="594"/>
        <v>2.6950944699999997E-4</v>
      </c>
      <c r="J1513" s="326">
        <f t="shared" si="595"/>
        <v>0</v>
      </c>
      <c r="K1513" s="118">
        <v>2.2740933000000001E-2</v>
      </c>
      <c r="L1513" s="330">
        <v>8.7593326999999994E-5</v>
      </c>
      <c r="M1513" s="118">
        <v>1.8191611999999999E-4</v>
      </c>
      <c r="N1513" s="330">
        <v>7.6417297000000003E-5</v>
      </c>
      <c r="O1513" s="330">
        <v>2.5035405000000001E-5</v>
      </c>
      <c r="P1513" s="118">
        <v>0</v>
      </c>
      <c r="Q1513" s="118">
        <v>0</v>
      </c>
      <c r="R1513" s="118">
        <v>0</v>
      </c>
      <c r="S1513" s="118">
        <v>0</v>
      </c>
      <c r="T1513" s="118">
        <v>0</v>
      </c>
      <c r="U1513" s="118">
        <v>0</v>
      </c>
      <c r="V1513" s="118">
        <v>0</v>
      </c>
      <c r="W1513" s="118">
        <v>0</v>
      </c>
      <c r="X1513" s="118">
        <v>0</v>
      </c>
      <c r="Y1513" s="41"/>
      <c r="Z1513" s="327">
        <f t="shared" si="596"/>
        <v>0.17098445864661654</v>
      </c>
      <c r="AA1513" s="41"/>
      <c r="AB1513" s="111">
        <v>2.4503626999999999</v>
      </c>
      <c r="AC1513" s="111">
        <v>2.4503626999999999</v>
      </c>
      <c r="AD1513" s="111">
        <v>0</v>
      </c>
      <c r="AE1513" s="111">
        <v>0</v>
      </c>
      <c r="AF1513" s="111">
        <v>0</v>
      </c>
      <c r="AG1513" s="111">
        <v>0</v>
      </c>
      <c r="AH1513" s="111">
        <v>0</v>
      </c>
      <c r="AI1513" s="41"/>
      <c r="AJ1513" s="114">
        <v>2.8420605000000002E-3</v>
      </c>
      <c r="AK1513" s="114">
        <v>2.6943618E-3</v>
      </c>
      <c r="AL1513" s="114">
        <v>1.3065350000000001E-4</v>
      </c>
      <c r="AM1513" s="121">
        <v>1.7045214999999998E-5</v>
      </c>
      <c r="AN1513" s="113">
        <f t="shared" si="597"/>
        <v>1.6153248590299999E-7</v>
      </c>
      <c r="AO1513" s="112">
        <f t="shared" si="598"/>
        <v>4.8318603061100012E-10</v>
      </c>
      <c r="AP1513" s="112">
        <f t="shared" si="599"/>
        <v>2.3872849999999998E-3</v>
      </c>
      <c r="AQ1513" s="328">
        <v>1.5867357999999999E-7</v>
      </c>
      <c r="AR1513" s="328">
        <v>4.7875648000000005E-10</v>
      </c>
      <c r="AS1513" s="328">
        <v>1.3080311E-14</v>
      </c>
      <c r="AT1513" s="329">
        <v>0</v>
      </c>
      <c r="AU1513" s="329">
        <v>0</v>
      </c>
      <c r="AV1513" s="328">
        <v>1.1362703E-11</v>
      </c>
      <c r="AW1513" s="328">
        <v>2.8475432000000001E-9</v>
      </c>
      <c r="AX1513" s="328">
        <v>1.6107568000000001E-12</v>
      </c>
      <c r="AY1513" s="328">
        <v>2.8057135000000002E-12</v>
      </c>
      <c r="AZ1513" s="329">
        <v>0</v>
      </c>
      <c r="BA1513" s="329">
        <v>0</v>
      </c>
      <c r="BB1513" s="329">
        <v>0</v>
      </c>
      <c r="BC1513" s="329">
        <v>0</v>
      </c>
      <c r="BD1513" s="329">
        <v>0</v>
      </c>
      <c r="BE1513" s="329">
        <v>0</v>
      </c>
      <c r="BF1513" s="329">
        <v>0</v>
      </c>
      <c r="BG1513" s="329">
        <v>0</v>
      </c>
      <c r="BH1513" s="329">
        <v>0</v>
      </c>
      <c r="BI1513" s="329">
        <v>2.3872849999999998E-3</v>
      </c>
      <c r="BJ1513" s="329">
        <v>0</v>
      </c>
      <c r="BK1513" s="329">
        <v>0</v>
      </c>
      <c r="BL1513" s="329">
        <v>0</v>
      </c>
      <c r="BM1513" s="41"/>
      <c r="BN1513" s="122">
        <v>6.5674779000000001E-6</v>
      </c>
      <c r="BO1513" s="122">
        <v>2.3084348999999999E-8</v>
      </c>
      <c r="BP1513" s="122">
        <v>4.7675003000000003E-6</v>
      </c>
      <c r="BQ1513" s="111">
        <v>0</v>
      </c>
      <c r="BR1513" s="122">
        <v>3.5938642999999997E-8</v>
      </c>
      <c r="BS1513" s="122">
        <v>7.3560022999999997E-9</v>
      </c>
      <c r="BT1513" s="111">
        <v>0</v>
      </c>
      <c r="BU1513" s="122">
        <v>1.1164828000000001E-8</v>
      </c>
      <c r="BV1513" s="111">
        <v>0</v>
      </c>
      <c r="BW1513" s="111">
        <v>0</v>
      </c>
      <c r="BX1513" s="111">
        <v>0</v>
      </c>
      <c r="BY1513" s="111">
        <v>0</v>
      </c>
      <c r="BZ1513" s="111">
        <v>0</v>
      </c>
      <c r="CA1513" s="122">
        <v>1.5436854000000001E-8</v>
      </c>
      <c r="CB1513" s="122">
        <v>1.7069968999999999E-6</v>
      </c>
      <c r="CC1513" s="111">
        <v>0</v>
      </c>
      <c r="CD1513" s="111">
        <v>0</v>
      </c>
      <c r="CE1513" s="174"/>
      <c r="CF1513" s="173"/>
      <c r="CG1513" s="170" t="s">
        <v>8546</v>
      </c>
      <c r="CL1513" s="41"/>
      <c r="CM1513" s="41"/>
    </row>
    <row r="1514" spans="1:95" ht="14.5" customHeight="1">
      <c r="A1514" s="41" t="s">
        <v>8821</v>
      </c>
      <c r="B1514" s="119" t="s">
        <v>8802</v>
      </c>
      <c r="C1514" s="120" t="str">
        <f t="shared" si="590"/>
        <v>B.046.04.126</v>
      </c>
      <c r="D1514" s="135" t="s">
        <v>8800</v>
      </c>
      <c r="E1514" s="119" t="s">
        <v>8526</v>
      </c>
      <c r="F1514" s="118" t="str">
        <f t="shared" si="591"/>
        <v>Electricity Guizhou production</v>
      </c>
      <c r="G1514" s="118">
        <f t="shared" si="592"/>
        <v>2.3111895149E-2</v>
      </c>
      <c r="H1514" s="118">
        <f t="shared" si="593"/>
        <v>1.01452702E-4</v>
      </c>
      <c r="I1514" s="118">
        <f t="shared" si="594"/>
        <v>2.6950944699999997E-4</v>
      </c>
      <c r="J1514" s="326">
        <f t="shared" si="595"/>
        <v>0</v>
      </c>
      <c r="K1514" s="118">
        <v>2.2740933000000001E-2</v>
      </c>
      <c r="L1514" s="330">
        <v>8.7593326999999994E-5</v>
      </c>
      <c r="M1514" s="118">
        <v>1.8191611999999999E-4</v>
      </c>
      <c r="N1514" s="330">
        <v>7.6417297000000003E-5</v>
      </c>
      <c r="O1514" s="330">
        <v>2.5035405000000001E-5</v>
      </c>
      <c r="P1514" s="118">
        <v>0</v>
      </c>
      <c r="Q1514" s="118">
        <v>0</v>
      </c>
      <c r="R1514" s="118">
        <v>0</v>
      </c>
      <c r="S1514" s="118">
        <v>0</v>
      </c>
      <c r="T1514" s="118">
        <v>0</v>
      </c>
      <c r="U1514" s="118">
        <v>0</v>
      </c>
      <c r="V1514" s="118">
        <v>0</v>
      </c>
      <c r="W1514" s="118">
        <v>0</v>
      </c>
      <c r="X1514" s="118">
        <v>0</v>
      </c>
      <c r="Y1514" s="41"/>
      <c r="Z1514" s="327">
        <f t="shared" si="596"/>
        <v>0.17098445864661654</v>
      </c>
      <c r="AA1514" s="41"/>
      <c r="AB1514" s="111">
        <v>2.4503626999999999</v>
      </c>
      <c r="AC1514" s="111">
        <v>2.4503626999999999</v>
      </c>
      <c r="AD1514" s="111">
        <v>0</v>
      </c>
      <c r="AE1514" s="111">
        <v>0</v>
      </c>
      <c r="AF1514" s="111">
        <v>0</v>
      </c>
      <c r="AG1514" s="111">
        <v>0</v>
      </c>
      <c r="AH1514" s="111">
        <v>0</v>
      </c>
      <c r="AI1514" s="41"/>
      <c r="AJ1514" s="114">
        <v>2.8420605000000002E-3</v>
      </c>
      <c r="AK1514" s="114">
        <v>2.6943618E-3</v>
      </c>
      <c r="AL1514" s="114">
        <v>1.3065350000000001E-4</v>
      </c>
      <c r="AM1514" s="121">
        <v>1.7045214999999998E-5</v>
      </c>
      <c r="AN1514" s="113">
        <f t="shared" si="597"/>
        <v>1.6153248590299999E-7</v>
      </c>
      <c r="AO1514" s="112">
        <f t="shared" si="598"/>
        <v>4.8318603061100012E-10</v>
      </c>
      <c r="AP1514" s="112">
        <f t="shared" si="599"/>
        <v>2.3872849999999998E-3</v>
      </c>
      <c r="AQ1514" s="328">
        <v>1.5867357999999999E-7</v>
      </c>
      <c r="AR1514" s="328">
        <v>4.7875648000000005E-10</v>
      </c>
      <c r="AS1514" s="328">
        <v>1.3080311E-14</v>
      </c>
      <c r="AT1514" s="329">
        <v>0</v>
      </c>
      <c r="AU1514" s="329">
        <v>0</v>
      </c>
      <c r="AV1514" s="328">
        <v>1.1362703E-11</v>
      </c>
      <c r="AW1514" s="328">
        <v>2.8475432000000001E-9</v>
      </c>
      <c r="AX1514" s="328">
        <v>1.6107568000000001E-12</v>
      </c>
      <c r="AY1514" s="328">
        <v>2.8057135000000002E-12</v>
      </c>
      <c r="AZ1514" s="329">
        <v>0</v>
      </c>
      <c r="BA1514" s="329">
        <v>0</v>
      </c>
      <c r="BB1514" s="329">
        <v>0</v>
      </c>
      <c r="BC1514" s="329">
        <v>0</v>
      </c>
      <c r="BD1514" s="329">
        <v>0</v>
      </c>
      <c r="BE1514" s="329">
        <v>0</v>
      </c>
      <c r="BF1514" s="329">
        <v>0</v>
      </c>
      <c r="BG1514" s="329">
        <v>0</v>
      </c>
      <c r="BH1514" s="329">
        <v>0</v>
      </c>
      <c r="BI1514" s="329">
        <v>2.3872849999999998E-3</v>
      </c>
      <c r="BJ1514" s="329">
        <v>0</v>
      </c>
      <c r="BK1514" s="329">
        <v>0</v>
      </c>
      <c r="BL1514" s="329">
        <v>0</v>
      </c>
      <c r="BM1514" s="41"/>
      <c r="BN1514" s="122">
        <v>6.5674779000000001E-6</v>
      </c>
      <c r="BO1514" s="122">
        <v>2.3084348999999999E-8</v>
      </c>
      <c r="BP1514" s="122">
        <v>4.7675003000000003E-6</v>
      </c>
      <c r="BQ1514" s="111">
        <v>0</v>
      </c>
      <c r="BR1514" s="122">
        <v>3.5938642999999997E-8</v>
      </c>
      <c r="BS1514" s="122">
        <v>7.3560022999999997E-9</v>
      </c>
      <c r="BT1514" s="111">
        <v>0</v>
      </c>
      <c r="BU1514" s="122">
        <v>1.1164828000000001E-8</v>
      </c>
      <c r="BV1514" s="111">
        <v>0</v>
      </c>
      <c r="BW1514" s="111">
        <v>0</v>
      </c>
      <c r="BX1514" s="111">
        <v>0</v>
      </c>
      <c r="BY1514" s="111">
        <v>0</v>
      </c>
      <c r="BZ1514" s="111">
        <v>0</v>
      </c>
      <c r="CA1514" s="122">
        <v>1.5436854000000001E-8</v>
      </c>
      <c r="CB1514" s="122">
        <v>1.7069968999999999E-6</v>
      </c>
      <c r="CC1514" s="111">
        <v>0</v>
      </c>
      <c r="CD1514" s="111">
        <v>0</v>
      </c>
      <c r="CE1514" s="174"/>
      <c r="CF1514" s="173"/>
      <c r="CG1514" s="170" t="s">
        <v>8546</v>
      </c>
      <c r="CL1514" s="41"/>
    </row>
    <row r="1515" spans="1:95" ht="14.5" customHeight="1">
      <c r="A1515" s="41" t="s">
        <v>8818</v>
      </c>
      <c r="B1515" s="119" t="s">
        <v>8802</v>
      </c>
      <c r="C1515" s="120" t="str">
        <f t="shared" si="590"/>
        <v>B.046.04.127</v>
      </c>
      <c r="D1515" s="135" t="s">
        <v>8800</v>
      </c>
      <c r="E1515" s="119" t="s">
        <v>8526</v>
      </c>
      <c r="F1515" s="118" t="str">
        <f t="shared" si="591"/>
        <v>Electricity Gansu production</v>
      </c>
      <c r="G1515" s="118">
        <f t="shared" si="592"/>
        <v>1.9259912128E-2</v>
      </c>
      <c r="H1515" s="118">
        <f t="shared" si="593"/>
        <v>8.4543919000000008E-5</v>
      </c>
      <c r="I1515" s="118">
        <f t="shared" si="594"/>
        <v>2.2459120899999998E-4</v>
      </c>
      <c r="J1515" s="326">
        <f t="shared" si="595"/>
        <v>0</v>
      </c>
      <c r="K1515" s="118">
        <v>1.8950776999999999E-2</v>
      </c>
      <c r="L1515" s="330">
        <v>7.2994438999999994E-5</v>
      </c>
      <c r="M1515" s="118">
        <v>1.5159677E-4</v>
      </c>
      <c r="N1515" s="330">
        <v>6.3681081000000004E-5</v>
      </c>
      <c r="O1515" s="330">
        <v>2.0862838E-5</v>
      </c>
      <c r="P1515" s="118">
        <v>0</v>
      </c>
      <c r="Q1515" s="118">
        <v>0</v>
      </c>
      <c r="R1515" s="118">
        <v>0</v>
      </c>
      <c r="S1515" s="118">
        <v>0</v>
      </c>
      <c r="T1515" s="118">
        <v>0</v>
      </c>
      <c r="U1515" s="118">
        <v>0</v>
      </c>
      <c r="V1515" s="118">
        <v>0</v>
      </c>
      <c r="W1515" s="118">
        <v>0</v>
      </c>
      <c r="X1515" s="118">
        <v>0</v>
      </c>
      <c r="Y1515" s="41"/>
      <c r="Z1515" s="327">
        <f t="shared" si="596"/>
        <v>0.14248704511278193</v>
      </c>
      <c r="AA1515" s="41"/>
      <c r="AB1515" s="111">
        <v>2.2169688999999999</v>
      </c>
      <c r="AC1515" s="111">
        <v>2.2169688999999999</v>
      </c>
      <c r="AD1515" s="111">
        <v>0</v>
      </c>
      <c r="AE1515" s="111">
        <v>0</v>
      </c>
      <c r="AF1515" s="111">
        <v>0</v>
      </c>
      <c r="AG1515" s="111">
        <v>0</v>
      </c>
      <c r="AH1515" s="111">
        <v>0</v>
      </c>
      <c r="AI1515" s="41"/>
      <c r="AJ1515" s="114">
        <v>2.3683837999999998E-3</v>
      </c>
      <c r="AK1515" s="114">
        <v>2.2453015000000001E-3</v>
      </c>
      <c r="AL1515" s="114">
        <v>1.0887792E-4</v>
      </c>
      <c r="AM1515" s="121">
        <v>1.4204346E-5</v>
      </c>
      <c r="AN1515" s="113">
        <f t="shared" si="597"/>
        <v>1.3461040161889999E-7</v>
      </c>
      <c r="AO1515" s="112">
        <f t="shared" si="598"/>
        <v>4.02655022159E-10</v>
      </c>
      <c r="AP1515" s="112">
        <f t="shared" si="599"/>
        <v>1.9894041000000002E-3</v>
      </c>
      <c r="AQ1515" s="328">
        <v>1.3222797999999999E-7</v>
      </c>
      <c r="AR1515" s="328">
        <v>3.9896373000000001E-10</v>
      </c>
      <c r="AS1515" s="328">
        <v>1.0900259E-14</v>
      </c>
      <c r="AT1515" s="329">
        <v>0</v>
      </c>
      <c r="AU1515" s="329">
        <v>0</v>
      </c>
      <c r="AV1515" s="328">
        <v>9.4689189000000002E-12</v>
      </c>
      <c r="AW1515" s="328">
        <v>2.3729527000000002E-9</v>
      </c>
      <c r="AX1515" s="328">
        <v>1.3422972999999999E-12</v>
      </c>
      <c r="AY1515" s="328">
        <v>2.3380946E-12</v>
      </c>
      <c r="AZ1515" s="329">
        <v>0</v>
      </c>
      <c r="BA1515" s="329">
        <v>0</v>
      </c>
      <c r="BB1515" s="329">
        <v>0</v>
      </c>
      <c r="BC1515" s="329">
        <v>0</v>
      </c>
      <c r="BD1515" s="329">
        <v>0</v>
      </c>
      <c r="BE1515" s="329">
        <v>0</v>
      </c>
      <c r="BF1515" s="329">
        <v>0</v>
      </c>
      <c r="BG1515" s="329">
        <v>0</v>
      </c>
      <c r="BH1515" s="329">
        <v>0</v>
      </c>
      <c r="BI1515" s="329">
        <v>1.9894041000000002E-3</v>
      </c>
      <c r="BJ1515" s="329">
        <v>0</v>
      </c>
      <c r="BK1515" s="329">
        <v>0</v>
      </c>
      <c r="BL1515" s="329">
        <v>0</v>
      </c>
      <c r="BM1515" s="41"/>
      <c r="BN1515" s="122">
        <v>5.4728982999999999E-6</v>
      </c>
      <c r="BO1515" s="122">
        <v>1.9236957999999999E-8</v>
      </c>
      <c r="BP1515" s="122">
        <v>3.9729168999999996E-6</v>
      </c>
      <c r="BQ1515" s="111">
        <v>0</v>
      </c>
      <c r="BR1515" s="122">
        <v>2.9948869E-8</v>
      </c>
      <c r="BS1515" s="122">
        <v>6.1300018999999999E-9</v>
      </c>
      <c r="BT1515" s="111">
        <v>0</v>
      </c>
      <c r="BU1515" s="122">
        <v>9.3040236999999994E-9</v>
      </c>
      <c r="BV1515" s="111">
        <v>0</v>
      </c>
      <c r="BW1515" s="111">
        <v>0</v>
      </c>
      <c r="BX1515" s="111">
        <v>0</v>
      </c>
      <c r="BY1515" s="111">
        <v>0</v>
      </c>
      <c r="BZ1515" s="111">
        <v>0</v>
      </c>
      <c r="CA1515" s="122">
        <v>1.2864045E-8</v>
      </c>
      <c r="CB1515" s="122">
        <v>1.4224975E-6</v>
      </c>
      <c r="CC1515" s="111">
        <v>0</v>
      </c>
      <c r="CD1515" s="111">
        <v>0</v>
      </c>
      <c r="CF1515" s="173"/>
      <c r="CG1515" s="170" t="s">
        <v>8546</v>
      </c>
    </row>
    <row r="1516" spans="1:95" ht="14.5" customHeight="1">
      <c r="A1516" s="41" t="s">
        <v>8815</v>
      </c>
      <c r="B1516" s="119" t="s">
        <v>8802</v>
      </c>
      <c r="C1516" s="120" t="str">
        <f t="shared" si="590"/>
        <v>B.046.04.128</v>
      </c>
      <c r="D1516" s="135" t="s">
        <v>8800</v>
      </c>
      <c r="E1516" s="119" t="s">
        <v>8526</v>
      </c>
      <c r="F1516" s="118" t="str">
        <f t="shared" si="591"/>
        <v>Electricity Guangxi production</v>
      </c>
      <c r="G1516" s="118">
        <f t="shared" si="592"/>
        <v>2.16081817E-2</v>
      </c>
      <c r="H1516" s="118">
        <f t="shared" si="593"/>
        <v>9.3125139999999997E-5</v>
      </c>
      <c r="I1516" s="118">
        <f t="shared" si="594"/>
        <v>2.8312585999999999E-4</v>
      </c>
      <c r="J1516" s="326">
        <f t="shared" si="595"/>
        <v>1.9390237E-3</v>
      </c>
      <c r="K1516" s="118">
        <v>1.9292907000000001E-2</v>
      </c>
      <c r="L1516" s="118">
        <v>1.1151124E-4</v>
      </c>
      <c r="M1516" s="118">
        <v>1.7161461999999999E-4</v>
      </c>
      <c r="N1516" s="330">
        <v>7.1769162E-5</v>
      </c>
      <c r="O1516" s="330">
        <v>2.1355978E-5</v>
      </c>
      <c r="P1516" s="118">
        <v>0</v>
      </c>
      <c r="Q1516" s="118">
        <v>0</v>
      </c>
      <c r="R1516" s="118">
        <v>0</v>
      </c>
      <c r="S1516" s="118">
        <v>0</v>
      </c>
      <c r="T1516" s="118">
        <v>0</v>
      </c>
      <c r="U1516" s="118">
        <v>1.9390237E-3</v>
      </c>
      <c r="V1516" s="118">
        <v>0</v>
      </c>
      <c r="W1516" s="118">
        <v>0</v>
      </c>
      <c r="X1516" s="118">
        <v>0</v>
      </c>
      <c r="Y1516" s="41"/>
      <c r="Z1516" s="327">
        <f t="shared" si="596"/>
        <v>0.14505945112781954</v>
      </c>
      <c r="AA1516" s="41"/>
      <c r="AB1516" s="111">
        <v>2.4992676999999999</v>
      </c>
      <c r="AC1516" s="111">
        <v>2.2364183999999998</v>
      </c>
      <c r="AD1516" s="111">
        <v>0.26284932</v>
      </c>
      <c r="AE1516" s="111">
        <v>0</v>
      </c>
      <c r="AF1516" s="111">
        <v>0</v>
      </c>
      <c r="AG1516" s="111">
        <v>0</v>
      </c>
      <c r="AH1516" s="111">
        <v>0</v>
      </c>
      <c r="AI1516" s="41"/>
      <c r="AJ1516" s="114">
        <v>2.4240224000000002E-3</v>
      </c>
      <c r="AK1516" s="114">
        <v>2.2984620999999998E-3</v>
      </c>
      <c r="AL1516" s="114">
        <v>1.1111928E-4</v>
      </c>
      <c r="AM1516" s="121">
        <v>1.4441085E-5</v>
      </c>
      <c r="AN1516" s="113">
        <f t="shared" si="597"/>
        <v>1.3779748485800002E-7</v>
      </c>
      <c r="AO1516" s="112">
        <f t="shared" si="598"/>
        <v>4.1094408404799998E-10</v>
      </c>
      <c r="AP1516" s="112">
        <f t="shared" si="599"/>
        <v>2.0225608999999999E-3</v>
      </c>
      <c r="AQ1516" s="328">
        <v>1.3461517E-7</v>
      </c>
      <c r="AR1516" s="328">
        <v>4.0616647E-10</v>
      </c>
      <c r="AS1516" s="328">
        <v>1.1097048E-14</v>
      </c>
      <c r="AT1516" s="329">
        <v>0</v>
      </c>
      <c r="AU1516" s="329">
        <v>0</v>
      </c>
      <c r="AV1516" s="328">
        <v>1.0671558E-11</v>
      </c>
      <c r="AW1516" s="328">
        <v>3.1716432999999998E-9</v>
      </c>
      <c r="AX1516" s="328">
        <v>1.5127813999999999E-12</v>
      </c>
      <c r="AY1516" s="328">
        <v>3.2537356000000001E-12</v>
      </c>
      <c r="AZ1516" s="329">
        <v>0</v>
      </c>
      <c r="BA1516" s="329">
        <v>0</v>
      </c>
      <c r="BB1516" s="329">
        <v>0</v>
      </c>
      <c r="BC1516" s="329">
        <v>0</v>
      </c>
      <c r="BD1516" s="329">
        <v>0</v>
      </c>
      <c r="BE1516" s="329">
        <v>0</v>
      </c>
      <c r="BF1516" s="329">
        <v>0</v>
      </c>
      <c r="BG1516" s="329">
        <v>0</v>
      </c>
      <c r="BH1516" s="329">
        <v>0</v>
      </c>
      <c r="BI1516" s="329">
        <v>2.0225608999999999E-3</v>
      </c>
      <c r="BJ1516" s="329">
        <v>0</v>
      </c>
      <c r="BK1516" s="329">
        <v>0</v>
      </c>
      <c r="BL1516" s="329">
        <v>0</v>
      </c>
      <c r="BM1516" s="41"/>
      <c r="BN1516" s="122">
        <v>5.9207237999999998E-6</v>
      </c>
      <c r="BO1516" s="122">
        <v>2.5945606E-8</v>
      </c>
      <c r="BP1516" s="122">
        <v>4.0446423999999999E-6</v>
      </c>
      <c r="BQ1516" s="111">
        <v>0</v>
      </c>
      <c r="BR1516" s="122">
        <v>3.5335829999999998E-8</v>
      </c>
      <c r="BS1516" s="122">
        <v>6.9085682999999997E-9</v>
      </c>
      <c r="BT1516" s="111">
        <v>0</v>
      </c>
      <c r="BU1516" s="122">
        <v>1.048572E-8</v>
      </c>
      <c r="BV1516" s="111">
        <v>0</v>
      </c>
      <c r="BW1516" s="111">
        <v>0</v>
      </c>
      <c r="BX1516" s="111">
        <v>0</v>
      </c>
      <c r="BY1516" s="111">
        <v>0</v>
      </c>
      <c r="BZ1516" s="111">
        <v>0</v>
      </c>
      <c r="CA1516" s="122">
        <v>1.4774774999999999E-8</v>
      </c>
      <c r="CB1516" s="122">
        <v>1.7826308E-6</v>
      </c>
      <c r="CC1516" s="111">
        <v>0</v>
      </c>
      <c r="CD1516" s="111">
        <v>0</v>
      </c>
      <c r="CF1516" s="173"/>
      <c r="CG1516" s="170" t="s">
        <v>8546</v>
      </c>
    </row>
    <row r="1517" spans="1:95" ht="14.5" customHeight="1">
      <c r="A1517" s="41" t="s">
        <v>8812</v>
      </c>
      <c r="B1517" s="119" t="s">
        <v>8802</v>
      </c>
      <c r="C1517" s="120" t="str">
        <f t="shared" si="590"/>
        <v>B.046.04.129</v>
      </c>
      <c r="D1517" s="135" t="s">
        <v>8800</v>
      </c>
      <c r="E1517" s="119" t="s">
        <v>8526</v>
      </c>
      <c r="F1517" s="118" t="str">
        <f t="shared" si="591"/>
        <v>Electricity Hubei production</v>
      </c>
      <c r="G1517" s="118">
        <f t="shared" si="592"/>
        <v>1.6370925854000001E-2</v>
      </c>
      <c r="H1517" s="118">
        <f t="shared" si="593"/>
        <v>7.1862331000000003E-5</v>
      </c>
      <c r="I1517" s="118">
        <f t="shared" si="594"/>
        <v>1.9090252299999998E-4</v>
      </c>
      <c r="J1517" s="326">
        <f t="shared" si="595"/>
        <v>0</v>
      </c>
      <c r="K1517" s="118">
        <v>1.6108160999999999E-2</v>
      </c>
      <c r="L1517" s="330">
        <v>6.2045273E-5</v>
      </c>
      <c r="M1517" s="118">
        <v>1.2885724999999999E-4</v>
      </c>
      <c r="N1517" s="330">
        <v>5.4128919000000001E-5</v>
      </c>
      <c r="O1517" s="330">
        <v>1.7733412000000002E-5</v>
      </c>
      <c r="P1517" s="118">
        <v>0</v>
      </c>
      <c r="Q1517" s="118">
        <v>0</v>
      </c>
      <c r="R1517" s="118">
        <v>0</v>
      </c>
      <c r="S1517" s="118">
        <v>0</v>
      </c>
      <c r="T1517" s="118">
        <v>0</v>
      </c>
      <c r="U1517" s="118">
        <v>0</v>
      </c>
      <c r="V1517" s="118">
        <v>0</v>
      </c>
      <c r="W1517" s="118">
        <v>0</v>
      </c>
      <c r="X1517" s="118">
        <v>0</v>
      </c>
      <c r="Y1517" s="41"/>
      <c r="Z1517" s="327">
        <f t="shared" si="596"/>
        <v>0.121113992481203</v>
      </c>
      <c r="AA1517" s="41"/>
      <c r="AB1517" s="111">
        <v>2.0419236000000001</v>
      </c>
      <c r="AC1517" s="111">
        <v>2.0419236000000001</v>
      </c>
      <c r="AD1517" s="111">
        <v>0</v>
      </c>
      <c r="AE1517" s="111">
        <v>0</v>
      </c>
      <c r="AF1517" s="111">
        <v>0</v>
      </c>
      <c r="AG1517" s="111">
        <v>0</v>
      </c>
      <c r="AH1517" s="111">
        <v>0</v>
      </c>
      <c r="AI1517" s="41"/>
      <c r="AJ1517" s="114">
        <v>2.0131262000000001E-3</v>
      </c>
      <c r="AK1517" s="114">
        <v>1.9085063E-3</v>
      </c>
      <c r="AL1517" s="121">
        <v>9.2546229999999994E-5</v>
      </c>
      <c r="AM1517" s="121">
        <v>1.2073694E-5</v>
      </c>
      <c r="AN1517" s="113">
        <f t="shared" si="597"/>
        <v>1.1441883838110001E-7</v>
      </c>
      <c r="AO1517" s="112">
        <f t="shared" si="598"/>
        <v>3.4225676832019997E-10</v>
      </c>
      <c r="AP1517" s="112">
        <f t="shared" si="599"/>
        <v>1.6909935E-3</v>
      </c>
      <c r="AQ1517" s="328">
        <v>1.1239378E-7</v>
      </c>
      <c r="AR1517" s="328">
        <v>3.3911916999999999E-10</v>
      </c>
      <c r="AS1517" s="328">
        <v>9.2652202000000003E-15</v>
      </c>
      <c r="AT1517" s="329">
        <v>0</v>
      </c>
      <c r="AU1517" s="329">
        <v>0</v>
      </c>
      <c r="AV1517" s="328">
        <v>8.0485811000000007E-12</v>
      </c>
      <c r="AW1517" s="328">
        <v>2.0170098000000002E-9</v>
      </c>
      <c r="AX1517" s="328">
        <v>1.1409527E-12</v>
      </c>
      <c r="AY1517" s="328">
        <v>1.9873804000000002E-12</v>
      </c>
      <c r="AZ1517" s="329">
        <v>0</v>
      </c>
      <c r="BA1517" s="329">
        <v>0</v>
      </c>
      <c r="BB1517" s="329">
        <v>0</v>
      </c>
      <c r="BC1517" s="329">
        <v>0</v>
      </c>
      <c r="BD1517" s="329">
        <v>0</v>
      </c>
      <c r="BE1517" s="329">
        <v>0</v>
      </c>
      <c r="BF1517" s="329">
        <v>0</v>
      </c>
      <c r="BG1517" s="329">
        <v>0</v>
      </c>
      <c r="BH1517" s="329">
        <v>0</v>
      </c>
      <c r="BI1517" s="329">
        <v>1.6909935E-3</v>
      </c>
      <c r="BJ1517" s="329">
        <v>0</v>
      </c>
      <c r="BK1517" s="329">
        <v>0</v>
      </c>
      <c r="BL1517" s="329">
        <v>0</v>
      </c>
      <c r="BM1517" s="41"/>
      <c r="BN1517" s="122">
        <v>4.6519634999999998E-6</v>
      </c>
      <c r="BO1517" s="122">
        <v>1.6351414000000002E-8</v>
      </c>
      <c r="BP1517" s="122">
        <v>3.3769793999999998E-6</v>
      </c>
      <c r="BQ1517" s="111">
        <v>0</v>
      </c>
      <c r="BR1517" s="122">
        <v>2.5456539E-8</v>
      </c>
      <c r="BS1517" s="122">
        <v>5.2105016000000002E-9</v>
      </c>
      <c r="BT1517" s="111">
        <v>0</v>
      </c>
      <c r="BU1517" s="122">
        <v>7.9084201000000003E-9</v>
      </c>
      <c r="BV1517" s="111">
        <v>0</v>
      </c>
      <c r="BW1517" s="111">
        <v>0</v>
      </c>
      <c r="BX1517" s="111">
        <v>0</v>
      </c>
      <c r="BY1517" s="111">
        <v>0</v>
      </c>
      <c r="BZ1517" s="111">
        <v>0</v>
      </c>
      <c r="CA1517" s="122">
        <v>1.0934438E-8</v>
      </c>
      <c r="CB1517" s="122">
        <v>1.2091227999999999E-6</v>
      </c>
      <c r="CC1517" s="111">
        <v>0</v>
      </c>
      <c r="CD1517" s="111">
        <v>0</v>
      </c>
      <c r="CF1517" s="173"/>
      <c r="CG1517" s="170" t="s">
        <v>8546</v>
      </c>
    </row>
    <row r="1518" spans="1:95" ht="14.5" customHeight="1">
      <c r="A1518" s="41" t="s">
        <v>8809</v>
      </c>
      <c r="B1518" s="119" t="s">
        <v>8802</v>
      </c>
      <c r="C1518" s="120" t="str">
        <f t="shared" si="590"/>
        <v>B.046.04.130</v>
      </c>
      <c r="D1518" s="135" t="s">
        <v>8800</v>
      </c>
      <c r="E1518" s="119" t="s">
        <v>8526</v>
      </c>
      <c r="F1518" s="118" t="str">
        <f t="shared" si="591"/>
        <v>Electricity Qinghai production</v>
      </c>
      <c r="G1518" s="118">
        <f t="shared" si="592"/>
        <v>8.9879590589999996E-3</v>
      </c>
      <c r="H1518" s="118">
        <f t="shared" si="593"/>
        <v>3.9453828999999998E-5</v>
      </c>
      <c r="I1518" s="118">
        <f t="shared" si="594"/>
        <v>1.0480923000000001E-4</v>
      </c>
      <c r="J1518" s="326">
        <f t="shared" si="595"/>
        <v>0</v>
      </c>
      <c r="K1518" s="118">
        <v>8.8436959999999998E-3</v>
      </c>
      <c r="L1518" s="330">
        <v>3.4064072000000001E-5</v>
      </c>
      <c r="M1518" s="330">
        <v>7.0745158000000007E-5</v>
      </c>
      <c r="N1518" s="330">
        <v>2.9717837999999999E-5</v>
      </c>
      <c r="O1518" s="330">
        <v>9.735991E-6</v>
      </c>
      <c r="P1518" s="118">
        <v>0</v>
      </c>
      <c r="Q1518" s="118">
        <v>0</v>
      </c>
      <c r="R1518" s="118">
        <v>0</v>
      </c>
      <c r="S1518" s="118">
        <v>0</v>
      </c>
      <c r="T1518" s="118">
        <v>0</v>
      </c>
      <c r="U1518" s="118">
        <v>0</v>
      </c>
      <c r="V1518" s="118">
        <v>0</v>
      </c>
      <c r="W1518" s="118">
        <v>0</v>
      </c>
      <c r="X1518" s="118">
        <v>0</v>
      </c>
      <c r="Y1518" s="41"/>
      <c r="Z1518" s="327">
        <f t="shared" si="596"/>
        <v>6.6493954887218043E-2</v>
      </c>
      <c r="AA1518" s="41"/>
      <c r="AB1518" s="111">
        <v>1.5945855</v>
      </c>
      <c r="AC1518" s="111">
        <v>1.5945855</v>
      </c>
      <c r="AD1518" s="111">
        <v>0</v>
      </c>
      <c r="AE1518" s="111">
        <v>0</v>
      </c>
      <c r="AF1518" s="111">
        <v>0</v>
      </c>
      <c r="AG1518" s="111">
        <v>0</v>
      </c>
      <c r="AH1518" s="111">
        <v>0</v>
      </c>
      <c r="AI1518" s="41"/>
      <c r="AJ1518" s="114">
        <v>1.1052458E-3</v>
      </c>
      <c r="AK1518" s="114">
        <v>1.0478073999999999E-3</v>
      </c>
      <c r="AL1518" s="121">
        <v>5.0809695000000002E-5</v>
      </c>
      <c r="AM1518" s="121">
        <v>6.6286945999999996E-6</v>
      </c>
      <c r="AN1518" s="113">
        <f t="shared" si="597"/>
        <v>6.2818186728799999E-8</v>
      </c>
      <c r="AO1518" s="112">
        <f t="shared" si="598"/>
        <v>1.8790567299759999E-10</v>
      </c>
      <c r="AP1518" s="112">
        <f t="shared" si="599"/>
        <v>9.2838860000000003E-4</v>
      </c>
      <c r="AQ1518" s="328">
        <v>6.1706389999999995E-8</v>
      </c>
      <c r="AR1518" s="328">
        <v>1.8618307E-10</v>
      </c>
      <c r="AS1518" s="328">
        <v>5.0867875999999996E-15</v>
      </c>
      <c r="AT1518" s="329">
        <v>0</v>
      </c>
      <c r="AU1518" s="329">
        <v>0</v>
      </c>
      <c r="AV1518" s="328">
        <v>4.4188288000000002E-12</v>
      </c>
      <c r="AW1518" s="328">
        <v>1.1073778999999999E-9</v>
      </c>
      <c r="AX1518" s="328">
        <v>6.2640541000000001E-13</v>
      </c>
      <c r="AY1518" s="328">
        <v>1.0911108E-12</v>
      </c>
      <c r="AZ1518" s="329">
        <v>0</v>
      </c>
      <c r="BA1518" s="329">
        <v>0</v>
      </c>
      <c r="BB1518" s="329">
        <v>0</v>
      </c>
      <c r="BC1518" s="329">
        <v>0</v>
      </c>
      <c r="BD1518" s="329">
        <v>0</v>
      </c>
      <c r="BE1518" s="329">
        <v>0</v>
      </c>
      <c r="BF1518" s="329">
        <v>0</v>
      </c>
      <c r="BG1518" s="329">
        <v>0</v>
      </c>
      <c r="BH1518" s="329">
        <v>0</v>
      </c>
      <c r="BI1518" s="329">
        <v>9.2838860000000003E-4</v>
      </c>
      <c r="BJ1518" s="329">
        <v>0</v>
      </c>
      <c r="BK1518" s="329">
        <v>0</v>
      </c>
      <c r="BL1518" s="329">
        <v>0</v>
      </c>
      <c r="BM1518" s="41"/>
      <c r="BN1518" s="122">
        <v>2.5540191999999998E-6</v>
      </c>
      <c r="BO1518" s="122">
        <v>8.9772469999999992E-9</v>
      </c>
      <c r="BP1518" s="122">
        <v>1.8540278999999999E-6</v>
      </c>
      <c r="BQ1518" s="111">
        <v>0</v>
      </c>
      <c r="BR1518" s="122">
        <v>1.3976139E-8</v>
      </c>
      <c r="BS1518" s="122">
        <v>2.8606675999999999E-9</v>
      </c>
      <c r="BT1518" s="111">
        <v>0</v>
      </c>
      <c r="BU1518" s="122">
        <v>4.3418777E-9</v>
      </c>
      <c r="BV1518" s="111">
        <v>0</v>
      </c>
      <c r="BW1518" s="111">
        <v>0</v>
      </c>
      <c r="BX1518" s="111">
        <v>0</v>
      </c>
      <c r="BY1518" s="111">
        <v>0</v>
      </c>
      <c r="BZ1518" s="111">
        <v>0</v>
      </c>
      <c r="CA1518" s="122">
        <v>6.0032209000000002E-9</v>
      </c>
      <c r="CB1518" s="122">
        <v>6.6383214000000002E-7</v>
      </c>
      <c r="CC1518" s="111">
        <v>0</v>
      </c>
      <c r="CD1518" s="111">
        <v>0</v>
      </c>
      <c r="CF1518" s="173"/>
      <c r="CG1518" s="170" t="s">
        <v>8546</v>
      </c>
    </row>
    <row r="1519" spans="1:95" ht="14.5" customHeight="1">
      <c r="A1519" s="41" t="s">
        <v>8806</v>
      </c>
      <c r="B1519" s="119" t="s">
        <v>8802</v>
      </c>
      <c r="C1519" s="120" t="str">
        <f t="shared" si="590"/>
        <v>B.046.04.131</v>
      </c>
      <c r="D1519" s="135" t="s">
        <v>8800</v>
      </c>
      <c r="E1519" s="119" t="s">
        <v>8526</v>
      </c>
      <c r="F1519" s="118" t="str">
        <f t="shared" si="591"/>
        <v>Electricity Sichuan production</v>
      </c>
      <c r="G1519" s="118">
        <f t="shared" si="592"/>
        <v>6.4199707422999998E-3</v>
      </c>
      <c r="H1519" s="118">
        <f t="shared" si="593"/>
        <v>2.8181306299999999E-5</v>
      </c>
      <c r="I1519" s="118">
        <f t="shared" si="594"/>
        <v>7.4863736000000005E-5</v>
      </c>
      <c r="J1519" s="326">
        <f t="shared" si="595"/>
        <v>0</v>
      </c>
      <c r="K1519" s="118">
        <v>6.3169256999999999E-3</v>
      </c>
      <c r="L1519" s="330">
        <v>2.4331480000000001E-5</v>
      </c>
      <c r="M1519" s="330">
        <v>5.0532255999999997E-5</v>
      </c>
      <c r="N1519" s="330">
        <v>2.1227026999999999E-5</v>
      </c>
      <c r="O1519" s="330">
        <v>6.9542793000000004E-6</v>
      </c>
      <c r="P1519" s="118">
        <v>0</v>
      </c>
      <c r="Q1519" s="118">
        <v>0</v>
      </c>
      <c r="R1519" s="118">
        <v>0</v>
      </c>
      <c r="S1519" s="118">
        <v>0</v>
      </c>
      <c r="T1519" s="118">
        <v>0</v>
      </c>
      <c r="U1519" s="118">
        <v>0</v>
      </c>
      <c r="V1519" s="118">
        <v>0</v>
      </c>
      <c r="W1519" s="118">
        <v>0</v>
      </c>
      <c r="X1519" s="118">
        <v>0</v>
      </c>
      <c r="Y1519" s="41"/>
      <c r="Z1519" s="327">
        <f t="shared" si="596"/>
        <v>4.7495681954887216E-2</v>
      </c>
      <c r="AA1519" s="41"/>
      <c r="AB1519" s="111">
        <v>1.4389896</v>
      </c>
      <c r="AC1519" s="111">
        <v>1.4389896</v>
      </c>
      <c r="AD1519" s="111">
        <v>0</v>
      </c>
      <c r="AE1519" s="111">
        <v>0</v>
      </c>
      <c r="AF1519" s="111">
        <v>0</v>
      </c>
      <c r="AG1519" s="111">
        <v>0</v>
      </c>
      <c r="AH1519" s="111">
        <v>0</v>
      </c>
      <c r="AI1519" s="41"/>
      <c r="AJ1519" s="114">
        <v>7.8946124999999996E-4</v>
      </c>
      <c r="AK1519" s="114">
        <v>7.4843383E-4</v>
      </c>
      <c r="AL1519" s="121">
        <v>3.6292638999999999E-5</v>
      </c>
      <c r="AM1519" s="121">
        <v>4.7347819E-6</v>
      </c>
      <c r="AN1519" s="113">
        <f t="shared" si="597"/>
        <v>4.4870133536299999E-8</v>
      </c>
      <c r="AO1519" s="112">
        <f t="shared" si="598"/>
        <v>1.3421834070969998E-10</v>
      </c>
      <c r="AP1519" s="112">
        <f t="shared" si="599"/>
        <v>6.6313471999999995E-4</v>
      </c>
      <c r="AQ1519" s="328">
        <v>4.4075992999999998E-8</v>
      </c>
      <c r="AR1519" s="328">
        <v>1.3298790999999999E-10</v>
      </c>
      <c r="AS1519" s="328">
        <v>3.6334196999999998E-15</v>
      </c>
      <c r="AT1519" s="329">
        <v>0</v>
      </c>
      <c r="AU1519" s="329">
        <v>0</v>
      </c>
      <c r="AV1519" s="328">
        <v>3.1563063000000002E-12</v>
      </c>
      <c r="AW1519" s="328">
        <v>7.9098423000000002E-10</v>
      </c>
      <c r="AX1519" s="328">
        <v>4.4743243000000002E-13</v>
      </c>
      <c r="AY1519" s="328">
        <v>7.7936485999999998E-13</v>
      </c>
      <c r="AZ1519" s="329">
        <v>0</v>
      </c>
      <c r="BA1519" s="329">
        <v>0</v>
      </c>
      <c r="BB1519" s="329">
        <v>0</v>
      </c>
      <c r="BC1519" s="329">
        <v>0</v>
      </c>
      <c r="BD1519" s="329">
        <v>0</v>
      </c>
      <c r="BE1519" s="329">
        <v>0</v>
      </c>
      <c r="BF1519" s="329">
        <v>0</v>
      </c>
      <c r="BG1519" s="329">
        <v>0</v>
      </c>
      <c r="BH1519" s="329">
        <v>0</v>
      </c>
      <c r="BI1519" s="329">
        <v>6.6313471999999995E-4</v>
      </c>
      <c r="BJ1519" s="329">
        <v>0</v>
      </c>
      <c r="BK1519" s="329">
        <v>0</v>
      </c>
      <c r="BL1519" s="329">
        <v>0</v>
      </c>
      <c r="BM1519" s="41"/>
      <c r="BN1519" s="122">
        <v>1.8242994E-6</v>
      </c>
      <c r="BO1519" s="122">
        <v>6.4123192999999998E-9</v>
      </c>
      <c r="BP1519" s="122">
        <v>1.3243056E-6</v>
      </c>
      <c r="BQ1519" s="111">
        <v>0</v>
      </c>
      <c r="BR1519" s="122">
        <v>9.9829563000000001E-9</v>
      </c>
      <c r="BS1519" s="122">
        <v>2.0433339999999998E-9</v>
      </c>
      <c r="BT1519" s="111">
        <v>0</v>
      </c>
      <c r="BU1519" s="122">
        <v>3.1013411999999999E-9</v>
      </c>
      <c r="BV1519" s="111">
        <v>0</v>
      </c>
      <c r="BW1519" s="111">
        <v>0</v>
      </c>
      <c r="BX1519" s="111">
        <v>0</v>
      </c>
      <c r="BY1519" s="111">
        <v>0</v>
      </c>
      <c r="BZ1519" s="111">
        <v>0</v>
      </c>
      <c r="CA1519" s="122">
        <v>4.2880148999999999E-9</v>
      </c>
      <c r="CB1519" s="122">
        <v>4.7416581999999999E-7</v>
      </c>
      <c r="CC1519" s="111">
        <v>0</v>
      </c>
      <c r="CD1519" s="111">
        <v>0</v>
      </c>
      <c r="CF1519" s="173"/>
      <c r="CG1519" s="170" t="s">
        <v>8546</v>
      </c>
    </row>
    <row r="1520" spans="1:95" ht="14.5" customHeight="1">
      <c r="A1520" s="41" t="s">
        <v>8803</v>
      </c>
      <c r="B1520" s="119" t="s">
        <v>8802</v>
      </c>
      <c r="C1520" s="120" t="str">
        <f t="shared" si="590"/>
        <v>B.046.04.132</v>
      </c>
      <c r="D1520" s="135" t="s">
        <v>8800</v>
      </c>
      <c r="E1520" s="119" t="s">
        <v>8526</v>
      </c>
      <c r="F1520" s="118" t="str">
        <f t="shared" si="591"/>
        <v>Electricity Yunnan production</v>
      </c>
      <c r="G1520" s="118">
        <f t="shared" si="592"/>
        <v>3.2099854216000004E-3</v>
      </c>
      <c r="H1520" s="118">
        <f t="shared" si="593"/>
        <v>1.40906536E-5</v>
      </c>
      <c r="I1520" s="118">
        <f t="shared" si="594"/>
        <v>3.7431868000000002E-5</v>
      </c>
      <c r="J1520" s="326">
        <f t="shared" si="595"/>
        <v>0</v>
      </c>
      <c r="K1520" s="118">
        <v>3.1584629000000002E-3</v>
      </c>
      <c r="L1520" s="330">
        <v>1.2165740000000001E-5</v>
      </c>
      <c r="M1520" s="330">
        <v>2.5266127999999998E-5</v>
      </c>
      <c r="N1520" s="330">
        <v>1.0613513999999999E-5</v>
      </c>
      <c r="O1520" s="330">
        <v>3.4771396000000002E-6</v>
      </c>
      <c r="P1520" s="118">
        <v>0</v>
      </c>
      <c r="Q1520" s="118">
        <v>0</v>
      </c>
      <c r="R1520" s="118">
        <v>0</v>
      </c>
      <c r="S1520" s="118">
        <v>0</v>
      </c>
      <c r="T1520" s="118">
        <v>0</v>
      </c>
      <c r="U1520" s="118">
        <v>0</v>
      </c>
      <c r="V1520" s="118">
        <v>0</v>
      </c>
      <c r="W1520" s="118">
        <v>0</v>
      </c>
      <c r="X1520" s="118">
        <v>0</v>
      </c>
      <c r="Y1520" s="41"/>
      <c r="Z1520" s="327">
        <f t="shared" si="596"/>
        <v>2.374784135338346E-2</v>
      </c>
      <c r="AA1520" s="41"/>
      <c r="AB1520" s="111">
        <v>1.2444948</v>
      </c>
      <c r="AC1520" s="111">
        <v>1.2444948</v>
      </c>
      <c r="AD1520" s="111">
        <v>0</v>
      </c>
      <c r="AE1520" s="111">
        <v>0</v>
      </c>
      <c r="AF1520" s="111">
        <v>0</v>
      </c>
      <c r="AG1520" s="111">
        <v>0</v>
      </c>
      <c r="AH1520" s="111">
        <v>0</v>
      </c>
      <c r="AI1520" s="41"/>
      <c r="AJ1520" s="114">
        <v>3.9473063000000001E-4</v>
      </c>
      <c r="AK1520" s="114">
        <v>3.7421691000000002E-4</v>
      </c>
      <c r="AL1520" s="121">
        <v>1.8146320000000001E-5</v>
      </c>
      <c r="AM1520" s="121">
        <v>2.3673909E-6</v>
      </c>
      <c r="AN1520" s="113">
        <f t="shared" si="597"/>
        <v>2.2435067273200002E-8</v>
      </c>
      <c r="AO1520" s="112">
        <f t="shared" si="598"/>
        <v>6.7109170359800005E-11</v>
      </c>
      <c r="AP1520" s="112">
        <f t="shared" si="599"/>
        <v>3.3156735999999998E-4</v>
      </c>
      <c r="AQ1520" s="328">
        <v>2.2037997000000001E-8</v>
      </c>
      <c r="AR1520" s="328">
        <v>6.6493954999999997E-11</v>
      </c>
      <c r="AS1520" s="328">
        <v>1.8167097999999999E-15</v>
      </c>
      <c r="AT1520" s="329">
        <v>0</v>
      </c>
      <c r="AU1520" s="329">
        <v>0</v>
      </c>
      <c r="AV1520" s="328">
        <v>1.5781531999999999E-12</v>
      </c>
      <c r="AW1520" s="328">
        <v>3.9549211999999998E-10</v>
      </c>
      <c r="AX1520" s="328">
        <v>2.2371622E-13</v>
      </c>
      <c r="AY1520" s="328">
        <v>3.8968242999999999E-13</v>
      </c>
      <c r="AZ1520" s="329">
        <v>0</v>
      </c>
      <c r="BA1520" s="329">
        <v>0</v>
      </c>
      <c r="BB1520" s="329">
        <v>0</v>
      </c>
      <c r="BC1520" s="329">
        <v>0</v>
      </c>
      <c r="BD1520" s="329">
        <v>0</v>
      </c>
      <c r="BE1520" s="329">
        <v>0</v>
      </c>
      <c r="BF1520" s="329">
        <v>0</v>
      </c>
      <c r="BG1520" s="329">
        <v>0</v>
      </c>
      <c r="BH1520" s="329">
        <v>0</v>
      </c>
      <c r="BI1520" s="329">
        <v>3.3156735999999998E-4</v>
      </c>
      <c r="BJ1520" s="329">
        <v>0</v>
      </c>
      <c r="BK1520" s="329">
        <v>0</v>
      </c>
      <c r="BL1520" s="329">
        <v>0</v>
      </c>
      <c r="BM1520" s="41"/>
      <c r="BN1520" s="122">
        <v>9.1214971000000003E-7</v>
      </c>
      <c r="BO1520" s="122">
        <v>3.2061595999999999E-9</v>
      </c>
      <c r="BP1520" s="122">
        <v>6.6215282000000005E-7</v>
      </c>
      <c r="BQ1520" s="111">
        <v>0</v>
      </c>
      <c r="BR1520" s="122">
        <v>4.9914781E-9</v>
      </c>
      <c r="BS1520" s="122">
        <v>1.0216669999999999E-9</v>
      </c>
      <c r="BT1520" s="111">
        <v>0</v>
      </c>
      <c r="BU1520" s="122">
        <v>1.5506706E-9</v>
      </c>
      <c r="BV1520" s="111">
        <v>0</v>
      </c>
      <c r="BW1520" s="111">
        <v>0</v>
      </c>
      <c r="BX1520" s="111">
        <v>0</v>
      </c>
      <c r="BY1520" s="111">
        <v>0</v>
      </c>
      <c r="BZ1520" s="111">
        <v>0</v>
      </c>
      <c r="CA1520" s="122">
        <v>2.1440075E-9</v>
      </c>
      <c r="CB1520" s="122">
        <v>2.3708291E-7</v>
      </c>
      <c r="CC1520" s="111">
        <v>0</v>
      </c>
      <c r="CD1520" s="111">
        <v>0</v>
      </c>
      <c r="CF1520" s="173"/>
      <c r="CG1520" s="170" t="s">
        <v>8546</v>
      </c>
    </row>
    <row r="1521" spans="1:85" ht="14.5" customHeight="1">
      <c r="B1521" s="119" t="s">
        <v>8704</v>
      </c>
      <c r="C1521" s="133" t="s">
        <v>8798</v>
      </c>
      <c r="D1521" s="133" t="s">
        <v>8797</v>
      </c>
      <c r="G1521" s="41"/>
      <c r="H1521" s="41"/>
      <c r="I1521" s="41"/>
      <c r="J1521" s="41"/>
      <c r="K1521" s="41"/>
      <c r="L1521" s="41"/>
      <c r="M1521" s="41"/>
      <c r="N1521" s="41"/>
      <c r="O1521" s="41"/>
      <c r="P1521" s="41"/>
      <c r="Q1521" s="41"/>
      <c r="R1521" s="41"/>
      <c r="S1521" s="41"/>
      <c r="T1521" s="41"/>
      <c r="U1521" s="41"/>
      <c r="V1521" s="41"/>
      <c r="W1521" s="41"/>
      <c r="X1521" s="41"/>
      <c r="Y1521" s="41"/>
      <c r="Z1521" s="41"/>
      <c r="AA1521" s="41"/>
      <c r="AB1521" s="41"/>
      <c r="AC1521" s="41"/>
      <c r="AD1521" s="41"/>
      <c r="AE1521" s="41"/>
      <c r="AF1521" s="41"/>
      <c r="AG1521" s="41"/>
      <c r="AH1521" s="41"/>
      <c r="AI1521" s="41"/>
      <c r="AJ1521" s="41"/>
      <c r="AK1521" s="41"/>
      <c r="AL1521" s="41"/>
      <c r="AM1521" s="41"/>
      <c r="AN1521" s="41"/>
      <c r="AO1521" s="41"/>
      <c r="AP1521" s="41"/>
      <c r="AQ1521" s="41"/>
      <c r="AR1521" s="41"/>
      <c r="AS1521" s="41"/>
      <c r="AT1521" s="41"/>
      <c r="AU1521" s="41"/>
      <c r="AV1521" s="41"/>
      <c r="AW1521" s="41"/>
      <c r="AX1521" s="41"/>
      <c r="AY1521" s="41"/>
      <c r="AZ1521" s="41"/>
      <c r="BA1521" s="41"/>
      <c r="BB1521" s="41"/>
      <c r="BC1521" s="41"/>
      <c r="BD1521" s="41"/>
      <c r="BE1521" s="41"/>
      <c r="BF1521" s="41"/>
      <c r="BG1521" s="41"/>
      <c r="BH1521" s="41"/>
      <c r="BI1521" s="41"/>
      <c r="BJ1521" s="41"/>
      <c r="BK1521" s="41"/>
      <c r="BL1521" s="41"/>
      <c r="BM1521" s="41"/>
      <c r="BN1521" s="41"/>
      <c r="BO1521" s="41"/>
      <c r="BP1521" s="41"/>
      <c r="BQ1521" s="41"/>
      <c r="BR1521" s="41"/>
      <c r="BS1521" s="41"/>
      <c r="BT1521" s="41"/>
      <c r="BU1521" s="41"/>
      <c r="BV1521" s="41"/>
      <c r="BW1521" s="41"/>
      <c r="BX1521" s="41"/>
      <c r="BY1521" s="41"/>
      <c r="BZ1521" s="41"/>
      <c r="CA1521" s="41"/>
      <c r="CB1521" s="41"/>
      <c r="CC1521" s="41"/>
      <c r="CD1521" s="41"/>
      <c r="CE1521" s="130"/>
      <c r="CF1521" s="172"/>
      <c r="CG1521" s="170"/>
    </row>
    <row r="1522" spans="1:85" ht="14.5" customHeight="1">
      <c r="A1522" s="41" t="s">
        <v>8796</v>
      </c>
      <c r="B1522" s="119" t="s">
        <v>8708</v>
      </c>
      <c r="C1522" s="120" t="str">
        <f t="shared" ref="C1522:C1551" si="600">MID(A1522,1,12)</f>
        <v>B.046.06.101</v>
      </c>
      <c r="D1522" s="135" t="s">
        <v>8706</v>
      </c>
      <c r="E1522" s="119" t="s">
        <v>8526</v>
      </c>
      <c r="F1522" s="118" t="str">
        <f t="shared" ref="F1522:F1551" si="601">MID(A1522, 21,85)</f>
        <v>Electricity Andaman  &amp; Nicobar production</v>
      </c>
      <c r="G1522" s="118">
        <f t="shared" ref="G1522:G1551" si="602">H1522+I1522+J1522+K1522</f>
        <v>4.3110746380000002E-2</v>
      </c>
      <c r="H1522" s="118">
        <f t="shared" ref="H1522:H1551" si="603">N1522+O1522+P1522+Q1522</f>
        <v>1.5342648399999999E-3</v>
      </c>
      <c r="I1522" s="118">
        <f t="shared" ref="I1522:I1551" si="604">L1522+M1522+R1522</f>
        <v>8.8846067000000004E-3</v>
      </c>
      <c r="J1522" s="326">
        <f t="shared" ref="J1522:J1551" si="605">S1522+IF(T1522="x",0,T1522)+IF(U1522="x",0,U1522)+IF(V1522="x",0,V1522)+W1522+X1522</f>
        <v>1.6816884000000001E-4</v>
      </c>
      <c r="K1522" s="118">
        <v>3.2523705999999999E-2</v>
      </c>
      <c r="L1522" s="118">
        <v>7.3266501000000001E-3</v>
      </c>
      <c r="M1522" s="118">
        <v>1.5579566000000001E-3</v>
      </c>
      <c r="N1522" s="118">
        <v>1.3088981E-3</v>
      </c>
      <c r="O1522" s="118">
        <v>2.2536674000000001E-4</v>
      </c>
      <c r="P1522" s="118">
        <v>0</v>
      </c>
      <c r="Q1522" s="118">
        <v>0</v>
      </c>
      <c r="R1522" s="118">
        <v>0</v>
      </c>
      <c r="S1522" s="118">
        <v>1.6816884000000001E-4</v>
      </c>
      <c r="T1522" s="118">
        <v>0</v>
      </c>
      <c r="U1522" s="118">
        <v>0</v>
      </c>
      <c r="V1522" s="118">
        <v>0</v>
      </c>
      <c r="W1522" s="118">
        <v>0</v>
      </c>
      <c r="X1522" s="118">
        <v>0</v>
      </c>
      <c r="Y1522" s="41"/>
      <c r="Z1522" s="327">
        <f t="shared" ref="Z1522:Z1551" si="606">K1522/0.133</f>
        <v>0.24453914285714284</v>
      </c>
      <c r="AA1522" s="41"/>
      <c r="AB1522" s="111">
        <v>2.6964035000000002</v>
      </c>
      <c r="AC1522" s="111">
        <v>2.4891404000000001</v>
      </c>
      <c r="AD1522" s="111">
        <v>0</v>
      </c>
      <c r="AE1522" s="111">
        <v>0</v>
      </c>
      <c r="AF1522" s="111">
        <v>0</v>
      </c>
      <c r="AG1522" s="111">
        <v>0.13526315999999999</v>
      </c>
      <c r="AH1522" s="111">
        <v>7.1999999999999995E-2</v>
      </c>
      <c r="AI1522" s="41"/>
      <c r="AJ1522" s="114">
        <v>6.7198479E-3</v>
      </c>
      <c r="AK1522" s="114">
        <v>6.3137289000000001E-3</v>
      </c>
      <c r="AL1522" s="114">
        <v>2.3893302000000001E-4</v>
      </c>
      <c r="AM1522" s="114">
        <v>1.6718597999999999E-4</v>
      </c>
      <c r="AN1522" s="113">
        <f t="shared" ref="AN1522:AN1551" si="607">AQ1522+AT1522+AU1522+AV1522+AW1522+BE1522+BF1522+BJ1522</f>
        <v>3.7852091374000002E-7</v>
      </c>
      <c r="AO1522" s="112">
        <f t="shared" ref="AO1522:AO1551" si="608">AR1522+AS1522+AX1522+AY1522+AZ1522+BA1522+BB1522+BC1522+BD1522+BG1522+BK1522+BL1522</f>
        <v>8.8362802724399994E-10</v>
      </c>
      <c r="AP1522" s="112">
        <f t="shared" ref="AP1522:AP1551" si="609">BH1522+BI1522</f>
        <v>2.3415403233500002E-2</v>
      </c>
      <c r="AQ1522" s="328">
        <v>2.2693232000000001E-7</v>
      </c>
      <c r="AR1522" s="328">
        <v>6.8470959999999998E-10</v>
      </c>
      <c r="AS1522" s="328">
        <v>1.8707244000000001E-14</v>
      </c>
      <c r="AT1522" s="329">
        <v>0</v>
      </c>
      <c r="AU1522" s="329">
        <v>0</v>
      </c>
      <c r="AV1522" s="328">
        <v>1.9462374000000001E-10</v>
      </c>
      <c r="AW1522" s="328">
        <v>1.5139397000000001E-7</v>
      </c>
      <c r="AX1522" s="328">
        <v>2.7589519999999999E-11</v>
      </c>
      <c r="AY1522" s="328">
        <v>1.7131019999999999E-10</v>
      </c>
      <c r="AZ1522" s="329">
        <v>0</v>
      </c>
      <c r="BA1522" s="329">
        <v>0</v>
      </c>
      <c r="BB1522" s="329">
        <v>0</v>
      </c>
      <c r="BC1522" s="329">
        <v>0</v>
      </c>
      <c r="BD1522" s="329">
        <v>0</v>
      </c>
      <c r="BE1522" s="329">
        <v>0</v>
      </c>
      <c r="BF1522" s="329">
        <v>0</v>
      </c>
      <c r="BG1522" s="329">
        <v>0</v>
      </c>
      <c r="BH1522" s="328">
        <v>3.3942335E-6</v>
      </c>
      <c r="BI1522" s="329">
        <v>2.3412009000000001E-2</v>
      </c>
      <c r="BJ1522" s="329">
        <v>0</v>
      </c>
      <c r="BK1522" s="329">
        <v>0</v>
      </c>
      <c r="BL1522" s="329">
        <v>0</v>
      </c>
      <c r="BM1522" s="41"/>
      <c r="BN1522" s="122">
        <v>1.2920431000000001E-5</v>
      </c>
      <c r="BO1522" s="122">
        <v>1.2451397999999999E-6</v>
      </c>
      <c r="BP1522" s="122">
        <v>6.8184000999999997E-6</v>
      </c>
      <c r="BQ1522" s="111">
        <v>0</v>
      </c>
      <c r="BR1522" s="122">
        <v>1.1334297999999999E-6</v>
      </c>
      <c r="BS1522" s="122">
        <v>1.2599578999999999E-7</v>
      </c>
      <c r="BT1522" s="111">
        <v>0</v>
      </c>
      <c r="BU1522" s="122">
        <v>1.9123449000000001E-7</v>
      </c>
      <c r="BV1522" s="111">
        <v>0</v>
      </c>
      <c r="BW1522" s="111">
        <v>0</v>
      </c>
      <c r="BX1522" s="111">
        <v>0</v>
      </c>
      <c r="BY1522" s="111">
        <v>0</v>
      </c>
      <c r="BZ1522" s="111">
        <v>0</v>
      </c>
      <c r="CA1522" s="122">
        <v>3.1956659000000001E-7</v>
      </c>
      <c r="CB1522" s="122">
        <v>3.0055574000000001E-6</v>
      </c>
      <c r="CC1522" s="122">
        <v>8.1106972000000004E-8</v>
      </c>
      <c r="CD1522" s="111">
        <v>0</v>
      </c>
      <c r="CF1522" s="173"/>
      <c r="CG1522" s="170" t="s">
        <v>8546</v>
      </c>
    </row>
    <row r="1523" spans="1:85" ht="14.5" customHeight="1">
      <c r="A1523" s="41" t="s">
        <v>8793</v>
      </c>
      <c r="B1523" s="119" t="s">
        <v>8708</v>
      </c>
      <c r="C1523" s="120" t="str">
        <f t="shared" si="600"/>
        <v>B.046.06.102</v>
      </c>
      <c r="D1523" s="135" t="s">
        <v>8706</v>
      </c>
      <c r="E1523" s="119" t="s">
        <v>8526</v>
      </c>
      <c r="F1523" s="118" t="str">
        <f t="shared" si="601"/>
        <v>Electricity Andhra Pradesh production</v>
      </c>
      <c r="G1523" s="118">
        <f t="shared" si="602"/>
        <v>3.4401279489999999E-2</v>
      </c>
      <c r="H1523" s="118">
        <f t="shared" si="603"/>
        <v>1.29217939E-3</v>
      </c>
      <c r="I1523" s="118">
        <f t="shared" si="604"/>
        <v>2.2309857099999998E-3</v>
      </c>
      <c r="J1523" s="326">
        <f t="shared" si="605"/>
        <v>1.2764439000000001E-4</v>
      </c>
      <c r="K1523" s="118">
        <v>3.0750469999999998E-2</v>
      </c>
      <c r="L1523" s="118">
        <v>8.7758290999999996E-4</v>
      </c>
      <c r="M1523" s="118">
        <v>1.3534027999999999E-3</v>
      </c>
      <c r="N1523" s="118">
        <v>1.1370447000000001E-3</v>
      </c>
      <c r="O1523" s="118">
        <v>1.5513469E-4</v>
      </c>
      <c r="P1523" s="118">
        <v>0</v>
      </c>
      <c r="Q1523" s="118">
        <v>0</v>
      </c>
      <c r="R1523" s="118">
        <v>0</v>
      </c>
      <c r="S1523" s="118">
        <v>1.2764439000000001E-4</v>
      </c>
      <c r="T1523" s="118">
        <v>0</v>
      </c>
      <c r="U1523" s="118">
        <v>0</v>
      </c>
      <c r="V1523" s="118">
        <v>0</v>
      </c>
      <c r="W1523" s="118">
        <v>0</v>
      </c>
      <c r="X1523" s="118">
        <v>0</v>
      </c>
      <c r="Y1523" s="41"/>
      <c r="Z1523" s="327">
        <f t="shared" si="606"/>
        <v>0.23120654135338342</v>
      </c>
      <c r="AA1523" s="41"/>
      <c r="AB1523" s="111">
        <v>2.6622039000000002</v>
      </c>
      <c r="AC1523" s="111">
        <v>2.4304144000000001</v>
      </c>
      <c r="AD1523" s="111">
        <v>0</v>
      </c>
      <c r="AE1523" s="111">
        <v>0</v>
      </c>
      <c r="AF1523" s="111">
        <v>3.5789474E-3</v>
      </c>
      <c r="AG1523" s="111">
        <v>0.18505263</v>
      </c>
      <c r="AH1523" s="111">
        <v>4.3157895000000002E-2</v>
      </c>
      <c r="AI1523" s="41"/>
      <c r="AJ1523" s="114">
        <v>4.3260579999999998E-3</v>
      </c>
      <c r="AK1523" s="114">
        <v>4.1025573000000003E-3</v>
      </c>
      <c r="AL1523" s="114">
        <v>1.9038968999999999E-4</v>
      </c>
      <c r="AM1523" s="121">
        <v>3.3110971999999999E-5</v>
      </c>
      <c r="AN1523" s="113">
        <f t="shared" si="607"/>
        <v>2.4595667236999999E-7</v>
      </c>
      <c r="AO1523" s="112">
        <f t="shared" si="608"/>
        <v>7.0410387030100001E-10</v>
      </c>
      <c r="AP1523" s="112">
        <f t="shared" si="609"/>
        <v>4.6373910088E-3</v>
      </c>
      <c r="AQ1523" s="328">
        <v>2.1455967E-7</v>
      </c>
      <c r="AR1523" s="328">
        <v>6.4737831999999995E-10</v>
      </c>
      <c r="AS1523" s="328">
        <v>1.7687301000000001E-14</v>
      </c>
      <c r="AT1523" s="329">
        <v>0</v>
      </c>
      <c r="AU1523" s="329">
        <v>0</v>
      </c>
      <c r="AV1523" s="328">
        <v>1.6907037000000001E-10</v>
      </c>
      <c r="AW1523" s="328">
        <v>3.1227931999999998E-8</v>
      </c>
      <c r="AX1523" s="328">
        <v>2.3967119E-11</v>
      </c>
      <c r="AY1523" s="328">
        <v>3.2740743999999998E-11</v>
      </c>
      <c r="AZ1523" s="329">
        <v>0</v>
      </c>
      <c r="BA1523" s="329">
        <v>0</v>
      </c>
      <c r="BB1523" s="329">
        <v>0</v>
      </c>
      <c r="BC1523" s="329">
        <v>0</v>
      </c>
      <c r="BD1523" s="329">
        <v>0</v>
      </c>
      <c r="BE1523" s="329">
        <v>0</v>
      </c>
      <c r="BF1523" s="329">
        <v>0</v>
      </c>
      <c r="BG1523" s="329">
        <v>0</v>
      </c>
      <c r="BH1523" s="328">
        <v>2.5763088E-6</v>
      </c>
      <c r="BI1523" s="329">
        <v>4.6348146999999999E-3</v>
      </c>
      <c r="BJ1523" s="329">
        <v>0</v>
      </c>
      <c r="BK1523" s="329">
        <v>0</v>
      </c>
      <c r="BL1523" s="329">
        <v>0</v>
      </c>
      <c r="BM1523" s="41"/>
      <c r="BN1523" s="122">
        <v>1.0536068999999999E-5</v>
      </c>
      <c r="BO1523" s="122">
        <v>2.8138717000000001E-7</v>
      </c>
      <c r="BP1523" s="122">
        <v>6.4466519E-6</v>
      </c>
      <c r="BQ1523" s="111">
        <v>0</v>
      </c>
      <c r="BR1523" s="122">
        <v>2.8902637E-7</v>
      </c>
      <c r="BS1523" s="122">
        <v>1.0945301E-7</v>
      </c>
      <c r="BT1523" s="111">
        <v>0</v>
      </c>
      <c r="BU1523" s="122">
        <v>1.6612612E-7</v>
      </c>
      <c r="BV1523" s="111">
        <v>0</v>
      </c>
      <c r="BW1523" s="111">
        <v>0</v>
      </c>
      <c r="BX1523" s="111">
        <v>0</v>
      </c>
      <c r="BY1523" s="111">
        <v>0</v>
      </c>
      <c r="BZ1523" s="111">
        <v>0</v>
      </c>
      <c r="CA1523" s="122">
        <v>2.2566061000000001E-7</v>
      </c>
      <c r="CB1523" s="122">
        <v>2.9562021000000002E-6</v>
      </c>
      <c r="CC1523" s="122">
        <v>6.1562238999999999E-8</v>
      </c>
      <c r="CD1523" s="111">
        <v>0</v>
      </c>
      <c r="CF1523" s="173"/>
      <c r="CG1523" s="170" t="s">
        <v>8546</v>
      </c>
    </row>
    <row r="1524" spans="1:85" ht="14.5" customHeight="1">
      <c r="A1524" s="41" t="s">
        <v>8790</v>
      </c>
      <c r="B1524" s="119" t="s">
        <v>8708</v>
      </c>
      <c r="C1524" s="120" t="str">
        <f t="shared" si="600"/>
        <v>B.046.06.103</v>
      </c>
      <c r="D1524" s="135" t="s">
        <v>8706</v>
      </c>
      <c r="E1524" s="119" t="s">
        <v>8526</v>
      </c>
      <c r="F1524" s="118" t="str">
        <f t="shared" si="601"/>
        <v>Electricity Arunachal Pradesh production</v>
      </c>
      <c r="G1524" s="118">
        <f t="shared" si="602"/>
        <v>5.189342400000001E-4</v>
      </c>
      <c r="H1524" s="118">
        <f t="shared" si="603"/>
        <v>3.2922158E-5</v>
      </c>
      <c r="I1524" s="118">
        <f t="shared" si="604"/>
        <v>3.1448612000000002E-5</v>
      </c>
      <c r="J1524" s="326">
        <f t="shared" si="605"/>
        <v>2.0778942E-4</v>
      </c>
      <c r="K1524" s="118">
        <v>2.4677405000000002E-4</v>
      </c>
      <c r="L1524" s="330">
        <v>1.055198E-5</v>
      </c>
      <c r="M1524" s="330">
        <v>2.0896632E-5</v>
      </c>
      <c r="N1524" s="330">
        <v>1.7556049E-5</v>
      </c>
      <c r="O1524" s="330">
        <v>1.5366109E-5</v>
      </c>
      <c r="P1524" s="118">
        <v>0</v>
      </c>
      <c r="Q1524" s="118">
        <v>0</v>
      </c>
      <c r="R1524" s="118">
        <v>0</v>
      </c>
      <c r="S1524" s="118">
        <v>2.0778942E-4</v>
      </c>
      <c r="T1524" s="118">
        <v>0</v>
      </c>
      <c r="U1524" s="118">
        <v>0</v>
      </c>
      <c r="V1524" s="118">
        <v>0</v>
      </c>
      <c r="W1524" s="118">
        <v>0</v>
      </c>
      <c r="X1524" s="118">
        <v>0</v>
      </c>
      <c r="Y1524" s="41"/>
      <c r="Z1524" s="327">
        <f t="shared" si="606"/>
        <v>1.8554439849624061E-3</v>
      </c>
      <c r="AA1524" s="41"/>
      <c r="AB1524" s="111">
        <v>1.0526316</v>
      </c>
      <c r="AC1524" s="111">
        <v>0</v>
      </c>
      <c r="AD1524" s="111">
        <v>0</v>
      </c>
      <c r="AE1524" s="111">
        <v>0</v>
      </c>
      <c r="AF1524" s="111">
        <v>0</v>
      </c>
      <c r="AG1524" s="111">
        <v>4.8421052999999999E-3</v>
      </c>
      <c r="AH1524" s="111">
        <v>1.0477894999999999</v>
      </c>
      <c r="AI1524" s="41"/>
      <c r="AJ1524" s="121">
        <v>4.0946384000000001E-5</v>
      </c>
      <c r="AK1524" s="121">
        <v>3.9292000999999999E-5</v>
      </c>
      <c r="AL1524" s="121">
        <v>1.6244383000000001E-6</v>
      </c>
      <c r="AM1524" s="121">
        <v>2.9944551999999997E-8</v>
      </c>
      <c r="AN1524" s="113">
        <f t="shared" si="607"/>
        <v>2.3556355482000002E-9</v>
      </c>
      <c r="AO1524" s="112">
        <f t="shared" si="608"/>
        <v>6.0075380414700006E-12</v>
      </c>
      <c r="AP1524" s="112">
        <f t="shared" si="609"/>
        <v>4.1939148000000001E-6</v>
      </c>
      <c r="AQ1524" s="328">
        <v>1.721852E-9</v>
      </c>
      <c r="AR1524" s="328">
        <v>5.1952432000000002E-12</v>
      </c>
      <c r="AS1524" s="328">
        <v>1.4194147E-16</v>
      </c>
      <c r="AT1524" s="329">
        <v>0</v>
      </c>
      <c r="AU1524" s="329">
        <v>0</v>
      </c>
      <c r="AV1524" s="328">
        <v>2.6104581999999999E-12</v>
      </c>
      <c r="AW1524" s="328">
        <v>6.3117309000000002E-10</v>
      </c>
      <c r="AX1524" s="328">
        <v>3.7005397E-13</v>
      </c>
      <c r="AY1524" s="328">
        <v>4.4209892999999998E-13</v>
      </c>
      <c r="AZ1524" s="329">
        <v>0</v>
      </c>
      <c r="BA1524" s="329">
        <v>0</v>
      </c>
      <c r="BB1524" s="329">
        <v>0</v>
      </c>
      <c r="BC1524" s="329">
        <v>0</v>
      </c>
      <c r="BD1524" s="329">
        <v>0</v>
      </c>
      <c r="BE1524" s="329">
        <v>0</v>
      </c>
      <c r="BF1524" s="329">
        <v>0</v>
      </c>
      <c r="BG1524" s="329">
        <v>0</v>
      </c>
      <c r="BH1524" s="328">
        <v>4.1939148000000001E-6</v>
      </c>
      <c r="BI1524" s="329">
        <v>0</v>
      </c>
      <c r="BJ1524" s="329">
        <v>0</v>
      </c>
      <c r="BK1524" s="329">
        <v>0</v>
      </c>
      <c r="BL1524" s="329">
        <v>0</v>
      </c>
      <c r="BM1524" s="41"/>
      <c r="BN1524" s="122">
        <v>1.7928101000000001E-7</v>
      </c>
      <c r="BO1524" s="122">
        <v>3.9073979000000001E-9</v>
      </c>
      <c r="BP1524" s="122">
        <v>5.1734701999999997E-8</v>
      </c>
      <c r="BQ1524" s="111">
        <v>0</v>
      </c>
      <c r="BR1524" s="122">
        <v>1.5712340000000001E-8</v>
      </c>
      <c r="BS1524" s="122">
        <v>1.6899621000000001E-9</v>
      </c>
      <c r="BT1524" s="111">
        <v>0</v>
      </c>
      <c r="BU1524" s="122">
        <v>2.5649987000000001E-9</v>
      </c>
      <c r="BV1524" s="111">
        <v>0</v>
      </c>
      <c r="BW1524" s="111">
        <v>0</v>
      </c>
      <c r="BX1524" s="111">
        <v>0</v>
      </c>
      <c r="BY1524" s="111">
        <v>0</v>
      </c>
      <c r="BZ1524" s="111">
        <v>0</v>
      </c>
      <c r="CA1524" s="122">
        <v>3.4558328000000001E-9</v>
      </c>
      <c r="CB1524" s="111">
        <v>0</v>
      </c>
      <c r="CC1524" s="122">
        <v>1.0021577E-7</v>
      </c>
      <c r="CD1524" s="111">
        <v>0</v>
      </c>
      <c r="CF1524" s="173"/>
      <c r="CG1524" s="170" t="s">
        <v>8546</v>
      </c>
    </row>
    <row r="1525" spans="1:85" ht="14.5" customHeight="1">
      <c r="A1525" s="41" t="s">
        <v>8787</v>
      </c>
      <c r="B1525" s="119" t="s">
        <v>8708</v>
      </c>
      <c r="C1525" s="120" t="str">
        <f t="shared" si="600"/>
        <v>B.046.06.104</v>
      </c>
      <c r="D1525" s="135" t="s">
        <v>8706</v>
      </c>
      <c r="E1525" s="119" t="s">
        <v>8526</v>
      </c>
      <c r="F1525" s="118" t="str">
        <f t="shared" si="601"/>
        <v>Electricity Assam production</v>
      </c>
      <c r="G1525" s="118">
        <f t="shared" si="602"/>
        <v>3.6955211476999997E-2</v>
      </c>
      <c r="H1525" s="118">
        <f t="shared" si="603"/>
        <v>1.67666298E-3</v>
      </c>
      <c r="I1525" s="118">
        <f t="shared" si="604"/>
        <v>4.9936017999999997E-3</v>
      </c>
      <c r="J1525" s="326">
        <f t="shared" si="605"/>
        <v>2.7999697000000001E-5</v>
      </c>
      <c r="K1525" s="118">
        <v>3.0256946999999999E-2</v>
      </c>
      <c r="L1525" s="118">
        <v>3.2397951999999998E-3</v>
      </c>
      <c r="M1525" s="118">
        <v>1.7538066000000001E-3</v>
      </c>
      <c r="N1525" s="118">
        <v>1.4734391E-3</v>
      </c>
      <c r="O1525" s="118">
        <v>2.0322388E-4</v>
      </c>
      <c r="P1525" s="118">
        <v>0</v>
      </c>
      <c r="Q1525" s="118">
        <v>0</v>
      </c>
      <c r="R1525" s="118">
        <v>0</v>
      </c>
      <c r="S1525" s="330">
        <v>2.7999697000000001E-5</v>
      </c>
      <c r="T1525" s="118">
        <v>0</v>
      </c>
      <c r="U1525" s="118">
        <v>0</v>
      </c>
      <c r="V1525" s="118">
        <v>0</v>
      </c>
      <c r="W1525" s="118">
        <v>0</v>
      </c>
      <c r="X1525" s="118">
        <v>0</v>
      </c>
      <c r="Y1525" s="41"/>
      <c r="Z1525" s="327">
        <f t="shared" si="606"/>
        <v>0.22749584210526314</v>
      </c>
      <c r="AA1525" s="41"/>
      <c r="AB1525" s="111">
        <v>2.6136232000000001</v>
      </c>
      <c r="AC1525" s="111">
        <v>2.5083600000000001</v>
      </c>
      <c r="AD1525" s="111">
        <v>0</v>
      </c>
      <c r="AE1525" s="111">
        <v>0</v>
      </c>
      <c r="AF1525" s="111">
        <v>0</v>
      </c>
      <c r="AG1525" s="111">
        <v>8.1052632000000006E-3</v>
      </c>
      <c r="AH1525" s="111">
        <v>9.7157894999999994E-2</v>
      </c>
      <c r="AI1525" s="41"/>
      <c r="AJ1525" s="114">
        <v>5.1087229000000003E-3</v>
      </c>
      <c r="AK1525" s="114">
        <v>4.8375533999999998E-3</v>
      </c>
      <c r="AL1525" s="114">
        <v>2.0414380999999999E-4</v>
      </c>
      <c r="AM1525" s="121">
        <v>6.7025699000000002E-5</v>
      </c>
      <c r="AN1525" s="113">
        <f t="shared" si="607"/>
        <v>2.9002118380000002E-7</v>
      </c>
      <c r="AO1525" s="112">
        <f t="shared" si="608"/>
        <v>7.5496969143200008E-10</v>
      </c>
      <c r="AP1525" s="112">
        <f t="shared" si="609"/>
        <v>9.3873528314999989E-3</v>
      </c>
      <c r="AQ1525" s="328">
        <v>2.1111614E-7</v>
      </c>
      <c r="AR1525" s="328">
        <v>6.3698836000000002E-10</v>
      </c>
      <c r="AS1525" s="328">
        <v>1.7403432000000001E-14</v>
      </c>
      <c r="AT1525" s="329">
        <v>0</v>
      </c>
      <c r="AU1525" s="329">
        <v>0</v>
      </c>
      <c r="AV1525" s="328">
        <v>2.190898E-10</v>
      </c>
      <c r="AW1525" s="328">
        <v>7.8685953999999999E-8</v>
      </c>
      <c r="AX1525" s="328">
        <v>3.1057785000000001E-11</v>
      </c>
      <c r="AY1525" s="328">
        <v>8.6906143000000003E-11</v>
      </c>
      <c r="AZ1525" s="329">
        <v>0</v>
      </c>
      <c r="BA1525" s="329">
        <v>0</v>
      </c>
      <c r="BB1525" s="329">
        <v>0</v>
      </c>
      <c r="BC1525" s="329">
        <v>0</v>
      </c>
      <c r="BD1525" s="329">
        <v>0</v>
      </c>
      <c r="BE1525" s="329">
        <v>0</v>
      </c>
      <c r="BF1525" s="329">
        <v>0</v>
      </c>
      <c r="BG1525" s="329">
        <v>0</v>
      </c>
      <c r="BH1525" s="328">
        <v>5.6513150000000002E-7</v>
      </c>
      <c r="BI1525" s="329">
        <v>9.3867876999999995E-3</v>
      </c>
      <c r="BJ1525" s="329">
        <v>0</v>
      </c>
      <c r="BK1525" s="329">
        <v>0</v>
      </c>
      <c r="BL1525" s="329">
        <v>0</v>
      </c>
      <c r="BM1525" s="41"/>
      <c r="BN1525" s="122">
        <v>1.1321594E-5</v>
      </c>
      <c r="BO1525" s="122">
        <v>6.7128757000000005E-7</v>
      </c>
      <c r="BP1525" s="122">
        <v>6.3431878000000003E-6</v>
      </c>
      <c r="BQ1525" s="111">
        <v>0</v>
      </c>
      <c r="BR1525" s="122">
        <v>6.2909717999999998E-7</v>
      </c>
      <c r="BS1525" s="122">
        <v>1.4183466000000001E-7</v>
      </c>
      <c r="BT1525" s="111">
        <v>0</v>
      </c>
      <c r="BU1525" s="122">
        <v>2.1527449E-7</v>
      </c>
      <c r="BV1525" s="111">
        <v>0</v>
      </c>
      <c r="BW1525" s="111">
        <v>0</v>
      </c>
      <c r="BX1525" s="111">
        <v>0</v>
      </c>
      <c r="BY1525" s="111">
        <v>0</v>
      </c>
      <c r="BZ1525" s="111">
        <v>0</v>
      </c>
      <c r="CA1525" s="122">
        <v>3.1232799999999999E-7</v>
      </c>
      <c r="CB1525" s="122">
        <v>2.9950806999999998E-6</v>
      </c>
      <c r="CC1525" s="122">
        <v>1.3504111E-8</v>
      </c>
      <c r="CD1525" s="111">
        <v>0</v>
      </c>
      <c r="CF1525" s="173"/>
      <c r="CG1525" s="170" t="s">
        <v>8546</v>
      </c>
    </row>
    <row r="1526" spans="1:85" ht="14.5" customHeight="1">
      <c r="A1526" s="41" t="s">
        <v>8784</v>
      </c>
      <c r="B1526" s="119" t="s">
        <v>8708</v>
      </c>
      <c r="C1526" s="120" t="str">
        <f t="shared" si="600"/>
        <v>B.046.06.105</v>
      </c>
      <c r="D1526" s="135" t="s">
        <v>8706</v>
      </c>
      <c r="E1526" s="119" t="s">
        <v>8526</v>
      </c>
      <c r="F1526" s="118" t="str">
        <f t="shared" si="601"/>
        <v>Electricity Bihar production</v>
      </c>
      <c r="G1526" s="118">
        <f t="shared" si="602"/>
        <v>4.3562522839900003E-2</v>
      </c>
      <c r="H1526" s="118">
        <f t="shared" si="603"/>
        <v>1.5707474499999999E-3</v>
      </c>
      <c r="I1526" s="118">
        <f t="shared" si="604"/>
        <v>2.42189269E-3</v>
      </c>
      <c r="J1526" s="326">
        <f t="shared" si="605"/>
        <v>3.9026999E-6</v>
      </c>
      <c r="K1526" s="118">
        <v>3.9565980000000001E-2</v>
      </c>
      <c r="L1526" s="118">
        <v>7.8253659000000004E-4</v>
      </c>
      <c r="M1526" s="118">
        <v>1.6393561000000001E-3</v>
      </c>
      <c r="N1526" s="118">
        <v>1.3772849E-3</v>
      </c>
      <c r="O1526" s="118">
        <v>1.9346255000000001E-4</v>
      </c>
      <c r="P1526" s="118">
        <v>0</v>
      </c>
      <c r="Q1526" s="118">
        <v>0</v>
      </c>
      <c r="R1526" s="118">
        <v>0</v>
      </c>
      <c r="S1526" s="330">
        <v>3.9026999E-6</v>
      </c>
      <c r="T1526" s="118">
        <v>0</v>
      </c>
      <c r="U1526" s="118">
        <v>0</v>
      </c>
      <c r="V1526" s="118">
        <v>0</v>
      </c>
      <c r="W1526" s="118">
        <v>0</v>
      </c>
      <c r="X1526" s="118">
        <v>0</v>
      </c>
      <c r="Y1526" s="41"/>
      <c r="Z1526" s="327">
        <f t="shared" si="606"/>
        <v>0.29748857142857144</v>
      </c>
      <c r="AA1526" s="41"/>
      <c r="AB1526" s="111">
        <v>3.1476842</v>
      </c>
      <c r="AC1526" s="111">
        <v>3.1424211</v>
      </c>
      <c r="AD1526" s="111">
        <v>0</v>
      </c>
      <c r="AE1526" s="111">
        <v>0</v>
      </c>
      <c r="AF1526" s="111">
        <v>1.5789474E-3</v>
      </c>
      <c r="AG1526" s="111">
        <v>3.3684210999999999E-3</v>
      </c>
      <c r="AH1526" s="111">
        <v>3.1578946999999999E-4</v>
      </c>
      <c r="AI1526" s="41"/>
      <c r="AJ1526" s="114">
        <v>5.4361419000000001E-3</v>
      </c>
      <c r="AK1526" s="114">
        <v>5.1556817999999999E-3</v>
      </c>
      <c r="AL1526" s="114">
        <v>2.4220999000000001E-4</v>
      </c>
      <c r="AM1526" s="121">
        <v>3.8250110999999998E-5</v>
      </c>
      <c r="AN1526" s="113">
        <f t="shared" si="607"/>
        <v>3.0909363635999999E-7</v>
      </c>
      <c r="AO1526" s="112">
        <f t="shared" si="608"/>
        <v>8.95747007876E-10</v>
      </c>
      <c r="AP1526" s="112">
        <f t="shared" si="609"/>
        <v>5.3571584700889997E-3</v>
      </c>
      <c r="AQ1526" s="328">
        <v>2.760694E-7</v>
      </c>
      <c r="AR1526" s="328">
        <v>8.3296801E-10</v>
      </c>
      <c r="AS1526" s="328">
        <v>2.2757876E-14</v>
      </c>
      <c r="AT1526" s="329">
        <v>0</v>
      </c>
      <c r="AU1526" s="329">
        <v>0</v>
      </c>
      <c r="AV1526" s="328">
        <v>2.0479235999999999E-10</v>
      </c>
      <c r="AW1526" s="328">
        <v>3.2819444E-8</v>
      </c>
      <c r="AX1526" s="328">
        <v>2.9031004E-11</v>
      </c>
      <c r="AY1526" s="328">
        <v>3.3725235999999999E-11</v>
      </c>
      <c r="AZ1526" s="329">
        <v>0</v>
      </c>
      <c r="BA1526" s="329">
        <v>0</v>
      </c>
      <c r="BB1526" s="329">
        <v>0</v>
      </c>
      <c r="BC1526" s="329">
        <v>0</v>
      </c>
      <c r="BD1526" s="329">
        <v>0</v>
      </c>
      <c r="BE1526" s="329">
        <v>0</v>
      </c>
      <c r="BF1526" s="329">
        <v>0</v>
      </c>
      <c r="BG1526" s="329">
        <v>0</v>
      </c>
      <c r="BH1526" s="328">
        <v>7.8770089000000002E-8</v>
      </c>
      <c r="BI1526" s="329">
        <v>5.3570796999999996E-3</v>
      </c>
      <c r="BJ1526" s="329">
        <v>0</v>
      </c>
      <c r="BK1526" s="329">
        <v>0</v>
      </c>
      <c r="BL1526" s="329">
        <v>0</v>
      </c>
      <c r="BM1526" s="41"/>
      <c r="BN1526" s="122">
        <v>1.3352953E-5</v>
      </c>
      <c r="BO1526" s="122">
        <v>2.9993521000000001E-7</v>
      </c>
      <c r="BP1526" s="122">
        <v>8.2947707999999997E-6</v>
      </c>
      <c r="BQ1526" s="111">
        <v>0</v>
      </c>
      <c r="BR1526" s="122">
        <v>3.2136649E-7</v>
      </c>
      <c r="BS1526" s="122">
        <v>1.3257875999999999E-7</v>
      </c>
      <c r="BT1526" s="111">
        <v>0</v>
      </c>
      <c r="BU1526" s="122">
        <v>2.0122603000000001E-7</v>
      </c>
      <c r="BV1526" s="111">
        <v>0</v>
      </c>
      <c r="BW1526" s="111">
        <v>0</v>
      </c>
      <c r="BX1526" s="111">
        <v>0</v>
      </c>
      <c r="BY1526" s="111">
        <v>0</v>
      </c>
      <c r="BZ1526" s="111">
        <v>0</v>
      </c>
      <c r="CA1526" s="122">
        <v>2.7068399000000001E-7</v>
      </c>
      <c r="CB1526" s="122">
        <v>3.8305098999999999E-6</v>
      </c>
      <c r="CC1526" s="122">
        <v>1.8822522000000001E-9</v>
      </c>
      <c r="CD1526" s="111">
        <v>0</v>
      </c>
      <c r="CF1526" s="173"/>
      <c r="CG1526" s="170" t="s">
        <v>8546</v>
      </c>
    </row>
    <row r="1527" spans="1:85" ht="14.5" customHeight="1">
      <c r="A1527" s="41" t="s">
        <v>8781</v>
      </c>
      <c r="B1527" s="119" t="s">
        <v>8708</v>
      </c>
      <c r="C1527" s="120" t="str">
        <f t="shared" si="600"/>
        <v>B.046.06.106</v>
      </c>
      <c r="D1527" s="135" t="s">
        <v>8706</v>
      </c>
      <c r="E1527" s="119" t="s">
        <v>8526</v>
      </c>
      <c r="F1527" s="118" t="str">
        <f t="shared" si="601"/>
        <v>Electricity Chandigarh production</v>
      </c>
      <c r="G1527" s="118">
        <f t="shared" si="602"/>
        <v>4.93687225E-4</v>
      </c>
      <c r="H1527" s="118">
        <f t="shared" si="603"/>
        <v>3.0852853000000002E-5</v>
      </c>
      <c r="I1527" s="118">
        <f t="shared" si="604"/>
        <v>2.7871811999999999E-5</v>
      </c>
      <c r="J1527" s="326">
        <f t="shared" si="605"/>
        <v>2.0320164000000001E-4</v>
      </c>
      <c r="K1527" s="118">
        <v>2.3176092E-4</v>
      </c>
      <c r="L1527" s="330">
        <v>9.5227570000000004E-6</v>
      </c>
      <c r="M1527" s="330">
        <v>1.8349055E-5</v>
      </c>
      <c r="N1527" s="330">
        <v>1.5415732999999999E-5</v>
      </c>
      <c r="O1527" s="330">
        <v>1.543712E-5</v>
      </c>
      <c r="P1527" s="118">
        <v>0</v>
      </c>
      <c r="Q1527" s="118">
        <v>0</v>
      </c>
      <c r="R1527" s="118">
        <v>0</v>
      </c>
      <c r="S1527" s="118">
        <v>2.0320164000000001E-4</v>
      </c>
      <c r="T1527" s="118">
        <v>0</v>
      </c>
      <c r="U1527" s="118">
        <v>0</v>
      </c>
      <c r="V1527" s="118">
        <v>0</v>
      </c>
      <c r="W1527" s="118">
        <v>0</v>
      </c>
      <c r="X1527" s="118">
        <v>0</v>
      </c>
      <c r="Y1527" s="41"/>
      <c r="Z1527" s="327">
        <f t="shared" si="606"/>
        <v>1.7425633082706767E-3</v>
      </c>
      <c r="AA1527" s="41"/>
      <c r="AB1527" s="111">
        <v>1.0526316</v>
      </c>
      <c r="AC1527" s="111">
        <v>0</v>
      </c>
      <c r="AD1527" s="111">
        <v>0</v>
      </c>
      <c r="AE1527" s="111">
        <v>0</v>
      </c>
      <c r="AF1527" s="111">
        <v>0</v>
      </c>
      <c r="AG1527" s="111">
        <v>0</v>
      </c>
      <c r="AH1527" s="111">
        <v>1.0526316</v>
      </c>
      <c r="AI1527" s="41"/>
      <c r="AJ1527" s="121">
        <v>3.8385491999999998E-5</v>
      </c>
      <c r="AK1527" s="121">
        <v>3.6842538000000002E-5</v>
      </c>
      <c r="AL1527" s="121">
        <v>1.51367E-6</v>
      </c>
      <c r="AM1527" s="121">
        <v>2.9283407999999999E-8</v>
      </c>
      <c r="AN1527" s="113">
        <f t="shared" si="607"/>
        <v>2.2087852286999999E-9</v>
      </c>
      <c r="AO1527" s="112">
        <f t="shared" si="608"/>
        <v>5.5978921860900009E-12</v>
      </c>
      <c r="AP1527" s="112">
        <f t="shared" si="609"/>
        <v>4.1013176000000003E-6</v>
      </c>
      <c r="AQ1527" s="328">
        <v>1.6170986999999999E-9</v>
      </c>
      <c r="AR1527" s="328">
        <v>4.8791772000000002E-12</v>
      </c>
      <c r="AS1527" s="328">
        <v>1.3330609E-16</v>
      </c>
      <c r="AT1527" s="329">
        <v>0</v>
      </c>
      <c r="AU1527" s="329">
        <v>0</v>
      </c>
      <c r="AV1527" s="328">
        <v>2.2922087E-12</v>
      </c>
      <c r="AW1527" s="328">
        <v>5.8939431999999998E-10</v>
      </c>
      <c r="AX1527" s="328">
        <v>3.2493946999999998E-13</v>
      </c>
      <c r="AY1527" s="328">
        <v>3.9364221000000002E-13</v>
      </c>
      <c r="AZ1527" s="329">
        <v>0</v>
      </c>
      <c r="BA1527" s="329">
        <v>0</v>
      </c>
      <c r="BB1527" s="329">
        <v>0</v>
      </c>
      <c r="BC1527" s="329">
        <v>0</v>
      </c>
      <c r="BD1527" s="329">
        <v>0</v>
      </c>
      <c r="BE1527" s="329">
        <v>0</v>
      </c>
      <c r="BF1527" s="329">
        <v>0</v>
      </c>
      <c r="BG1527" s="329">
        <v>0</v>
      </c>
      <c r="BH1527" s="328">
        <v>4.1013176000000003E-6</v>
      </c>
      <c r="BI1527" s="329">
        <v>0</v>
      </c>
      <c r="BJ1527" s="329">
        <v>0</v>
      </c>
      <c r="BK1527" s="329">
        <v>0</v>
      </c>
      <c r="BL1527" s="329">
        <v>0</v>
      </c>
      <c r="BM1527" s="41"/>
      <c r="BN1527" s="122">
        <v>1.7240016999999999E-7</v>
      </c>
      <c r="BO1527" s="122">
        <v>3.4685462E-9</v>
      </c>
      <c r="BP1527" s="122">
        <v>4.8587288000000003E-8</v>
      </c>
      <c r="BQ1527" s="111">
        <v>0</v>
      </c>
      <c r="BR1527" s="122">
        <v>1.5568041000000001E-8</v>
      </c>
      <c r="BS1527" s="122">
        <v>1.4839332000000001E-9</v>
      </c>
      <c r="BT1527" s="111">
        <v>0</v>
      </c>
      <c r="BU1527" s="122">
        <v>2.2522912999999999E-9</v>
      </c>
      <c r="BV1527" s="111">
        <v>0</v>
      </c>
      <c r="BW1527" s="111">
        <v>0</v>
      </c>
      <c r="BX1527" s="111">
        <v>0</v>
      </c>
      <c r="BY1527" s="111">
        <v>0</v>
      </c>
      <c r="BZ1527" s="111">
        <v>0</v>
      </c>
      <c r="CA1527" s="122">
        <v>3.0369559000000002E-9</v>
      </c>
      <c r="CB1527" s="111">
        <v>0</v>
      </c>
      <c r="CC1527" s="122">
        <v>9.8003115000000001E-8</v>
      </c>
      <c r="CD1527" s="111">
        <v>0</v>
      </c>
      <c r="CF1527" s="173"/>
      <c r="CG1527" s="170" t="s">
        <v>8546</v>
      </c>
    </row>
    <row r="1528" spans="1:85" ht="14.5" customHeight="1">
      <c r="A1528" s="41" t="s">
        <v>8778</v>
      </c>
      <c r="B1528" s="119" t="s">
        <v>8708</v>
      </c>
      <c r="C1528" s="120" t="str">
        <f t="shared" si="600"/>
        <v>B.046.06.107</v>
      </c>
      <c r="D1528" s="135" t="s">
        <v>8706</v>
      </c>
      <c r="E1528" s="119" t="s">
        <v>8526</v>
      </c>
      <c r="F1528" s="118" t="str">
        <f t="shared" si="601"/>
        <v>Electricity Chhattisgarh production</v>
      </c>
      <c r="G1528" s="118">
        <f t="shared" si="602"/>
        <v>4.3116742080400006E-2</v>
      </c>
      <c r="H1528" s="118">
        <f t="shared" si="603"/>
        <v>1.5548768E-3</v>
      </c>
      <c r="I1528" s="118">
        <f t="shared" si="604"/>
        <v>2.3974096099999998E-3</v>
      </c>
      <c r="J1528" s="326">
        <f t="shared" si="605"/>
        <v>5.1716704000000002E-6</v>
      </c>
      <c r="K1528" s="118">
        <v>3.9159284000000003E-2</v>
      </c>
      <c r="L1528" s="118">
        <v>7.7461021000000004E-4</v>
      </c>
      <c r="M1528" s="118">
        <v>1.6227994E-3</v>
      </c>
      <c r="N1528" s="118">
        <v>1.363375E-3</v>
      </c>
      <c r="O1528" s="118">
        <v>1.9150180000000001E-4</v>
      </c>
      <c r="P1528" s="118">
        <v>0</v>
      </c>
      <c r="Q1528" s="118">
        <v>0</v>
      </c>
      <c r="R1528" s="118">
        <v>0</v>
      </c>
      <c r="S1528" s="330">
        <v>5.1716704000000002E-6</v>
      </c>
      <c r="T1528" s="118">
        <v>0</v>
      </c>
      <c r="U1528" s="118">
        <v>0</v>
      </c>
      <c r="V1528" s="118">
        <v>0</v>
      </c>
      <c r="W1528" s="118">
        <v>0</v>
      </c>
      <c r="X1528" s="118">
        <v>0</v>
      </c>
      <c r="Y1528" s="41"/>
      <c r="Z1528" s="327">
        <f t="shared" si="606"/>
        <v>0.29443070676691729</v>
      </c>
      <c r="AA1528" s="41"/>
      <c r="AB1528" s="111">
        <v>3.1258946999999999</v>
      </c>
      <c r="AC1528" s="111">
        <v>3.1098946999999999</v>
      </c>
      <c r="AD1528" s="111">
        <v>0</v>
      </c>
      <c r="AE1528" s="111">
        <v>0</v>
      </c>
      <c r="AF1528" s="111">
        <v>8.8421052999999999E-3</v>
      </c>
      <c r="AG1528" s="111">
        <v>4.0000000000000001E-3</v>
      </c>
      <c r="AH1528" s="111">
        <v>3.1578946999999999E-3</v>
      </c>
      <c r="AI1528" s="41"/>
      <c r="AJ1528" s="114">
        <v>5.3803545000000001E-3</v>
      </c>
      <c r="AK1528" s="114">
        <v>5.1027768000000001E-3</v>
      </c>
      <c r="AL1528" s="114">
        <v>2.3972324E-4</v>
      </c>
      <c r="AM1528" s="121">
        <v>3.7854383999999997E-5</v>
      </c>
      <c r="AN1528" s="113">
        <f t="shared" si="607"/>
        <v>3.0592187005999999E-7</v>
      </c>
      <c r="AO1528" s="112">
        <f t="shared" si="608"/>
        <v>8.8655043794899998E-10</v>
      </c>
      <c r="AP1528" s="112">
        <f t="shared" si="609"/>
        <v>5.3017344823400002E-3</v>
      </c>
      <c r="AQ1528" s="328">
        <v>2.7323169000000001E-7</v>
      </c>
      <c r="AR1528" s="328">
        <v>8.2440596999999999E-10</v>
      </c>
      <c r="AS1528" s="328">
        <v>2.2523949E-14</v>
      </c>
      <c r="AT1528" s="329">
        <v>0</v>
      </c>
      <c r="AU1528" s="329">
        <v>0</v>
      </c>
      <c r="AV1528" s="328">
        <v>2.0272405999999999E-10</v>
      </c>
      <c r="AW1528" s="328">
        <v>3.2487455999999998E-8</v>
      </c>
      <c r="AX1528" s="328">
        <v>2.8737805999999999E-11</v>
      </c>
      <c r="AY1528" s="328">
        <v>3.3384138000000003E-11</v>
      </c>
      <c r="AZ1528" s="329">
        <v>0</v>
      </c>
      <c r="BA1528" s="329">
        <v>0</v>
      </c>
      <c r="BB1528" s="329">
        <v>0</v>
      </c>
      <c r="BC1528" s="329">
        <v>0</v>
      </c>
      <c r="BD1528" s="329">
        <v>0</v>
      </c>
      <c r="BE1528" s="329">
        <v>0</v>
      </c>
      <c r="BF1528" s="329">
        <v>0</v>
      </c>
      <c r="BG1528" s="329">
        <v>0</v>
      </c>
      <c r="BH1528" s="328">
        <v>1.0438234E-7</v>
      </c>
      <c r="BI1528" s="329">
        <v>5.3016301000000004E-3</v>
      </c>
      <c r="BJ1528" s="329">
        <v>0</v>
      </c>
      <c r="BK1528" s="329">
        <v>0</v>
      </c>
      <c r="BL1528" s="329">
        <v>0</v>
      </c>
      <c r="BM1528" s="41"/>
      <c r="BN1528" s="122">
        <v>1.3216263E-5</v>
      </c>
      <c r="BO1528" s="122">
        <v>2.9690264000000001E-7</v>
      </c>
      <c r="BP1528" s="122">
        <v>8.2095092999999994E-6</v>
      </c>
      <c r="BQ1528" s="111">
        <v>0</v>
      </c>
      <c r="BR1528" s="122">
        <v>3.1811192000000001E-7</v>
      </c>
      <c r="BS1528" s="122">
        <v>1.3123978E-7</v>
      </c>
      <c r="BT1528" s="111">
        <v>0</v>
      </c>
      <c r="BU1528" s="122">
        <v>1.9919375E-7</v>
      </c>
      <c r="BV1528" s="111">
        <v>0</v>
      </c>
      <c r="BW1528" s="111">
        <v>0</v>
      </c>
      <c r="BX1528" s="111">
        <v>0</v>
      </c>
      <c r="BY1528" s="111">
        <v>0</v>
      </c>
      <c r="BZ1528" s="111">
        <v>0</v>
      </c>
      <c r="CA1528" s="122">
        <v>2.6795000000000001E-7</v>
      </c>
      <c r="CB1528" s="122">
        <v>3.7908612999999998E-6</v>
      </c>
      <c r="CC1528" s="122">
        <v>2.4942702E-9</v>
      </c>
      <c r="CD1528" s="111">
        <v>0</v>
      </c>
      <c r="CF1528" s="173"/>
      <c r="CG1528" s="170" t="s">
        <v>8546</v>
      </c>
    </row>
    <row r="1529" spans="1:85" ht="14.5" customHeight="1">
      <c r="A1529" s="41" t="s">
        <v>8775</v>
      </c>
      <c r="B1529" s="119" t="s">
        <v>8708</v>
      </c>
      <c r="C1529" s="120" t="str">
        <f t="shared" si="600"/>
        <v>B.046.06.108</v>
      </c>
      <c r="D1529" s="135" t="s">
        <v>8706</v>
      </c>
      <c r="E1529" s="119" t="s">
        <v>8526</v>
      </c>
      <c r="F1529" s="118" t="str">
        <f t="shared" si="601"/>
        <v>Electricity Dadra &amp; Nagar Naveli production</v>
      </c>
      <c r="G1529" s="118">
        <f t="shared" si="602"/>
        <v>4.3286495640000003E-4</v>
      </c>
      <c r="H1529" s="118">
        <f t="shared" si="603"/>
        <v>2.7051782000000002E-5</v>
      </c>
      <c r="I1529" s="118">
        <f t="shared" si="604"/>
        <v>2.44380044E-5</v>
      </c>
      <c r="J1529" s="326">
        <f t="shared" si="605"/>
        <v>1.781672E-4</v>
      </c>
      <c r="K1529" s="118">
        <v>2.0320797000000001E-4</v>
      </c>
      <c r="L1529" s="330">
        <v>8.3495534E-6</v>
      </c>
      <c r="M1529" s="330">
        <v>1.6088450999999999E-5</v>
      </c>
      <c r="N1529" s="330">
        <v>1.3516514999999999E-5</v>
      </c>
      <c r="O1529" s="330">
        <v>1.3535267E-5</v>
      </c>
      <c r="P1529" s="118">
        <v>0</v>
      </c>
      <c r="Q1529" s="118">
        <v>0</v>
      </c>
      <c r="R1529" s="118">
        <v>0</v>
      </c>
      <c r="S1529" s="118">
        <v>1.781672E-4</v>
      </c>
      <c r="T1529" s="118">
        <v>0</v>
      </c>
      <c r="U1529" s="118">
        <v>0</v>
      </c>
      <c r="V1529" s="118">
        <v>0</v>
      </c>
      <c r="W1529" s="118">
        <v>0</v>
      </c>
      <c r="X1529" s="118">
        <v>0</v>
      </c>
      <c r="Y1529" s="41"/>
      <c r="Z1529" s="327">
        <f t="shared" si="606"/>
        <v>1.5278794736842106E-3</v>
      </c>
      <c r="AA1529" s="41"/>
      <c r="AB1529" s="111">
        <v>1.0526316</v>
      </c>
      <c r="AC1529" s="111">
        <v>0</v>
      </c>
      <c r="AD1529" s="111">
        <v>0</v>
      </c>
      <c r="AE1529" s="111">
        <v>0</v>
      </c>
      <c r="AF1529" s="111">
        <v>0.12968420999999999</v>
      </c>
      <c r="AG1529" s="111">
        <v>0</v>
      </c>
      <c r="AH1529" s="111">
        <v>0.92294737000000004</v>
      </c>
      <c r="AI1529" s="41"/>
      <c r="AJ1529" s="121">
        <v>3.3656399000000002E-5</v>
      </c>
      <c r="AK1529" s="121">
        <v>3.2303537000000001E-5</v>
      </c>
      <c r="AL1529" s="121">
        <v>1.3271859000000001E-6</v>
      </c>
      <c r="AM1529" s="121">
        <v>2.5675691999999999E-8</v>
      </c>
      <c r="AN1529" s="113">
        <f t="shared" si="607"/>
        <v>1.9366629485000001E-9</v>
      </c>
      <c r="AO1529" s="112">
        <f t="shared" si="608"/>
        <v>4.90823190278E-12</v>
      </c>
      <c r="AP1529" s="112">
        <f t="shared" si="609"/>
        <v>3.5960353000000001E-6</v>
      </c>
      <c r="AQ1529" s="328">
        <v>1.4178722000000001E-9</v>
      </c>
      <c r="AR1529" s="328">
        <v>4.2780625999999999E-12</v>
      </c>
      <c r="AS1529" s="328">
        <v>1.1688278000000001E-16</v>
      </c>
      <c r="AT1529" s="329">
        <v>0</v>
      </c>
      <c r="AU1529" s="329">
        <v>0</v>
      </c>
      <c r="AV1529" s="328">
        <v>2.0098084999999998E-12</v>
      </c>
      <c r="AW1529" s="328">
        <v>5.1678094E-10</v>
      </c>
      <c r="AX1529" s="328">
        <v>2.8490692999999998E-13</v>
      </c>
      <c r="AY1529" s="328">
        <v>3.4514548999999999E-13</v>
      </c>
      <c r="AZ1529" s="329">
        <v>0</v>
      </c>
      <c r="BA1529" s="329">
        <v>0</v>
      </c>
      <c r="BB1529" s="329">
        <v>0</v>
      </c>
      <c r="BC1529" s="329">
        <v>0</v>
      </c>
      <c r="BD1529" s="329">
        <v>0</v>
      </c>
      <c r="BE1529" s="329">
        <v>0</v>
      </c>
      <c r="BF1529" s="329">
        <v>0</v>
      </c>
      <c r="BG1529" s="329">
        <v>0</v>
      </c>
      <c r="BH1529" s="328">
        <v>3.5960353000000001E-6</v>
      </c>
      <c r="BI1529" s="329">
        <v>0</v>
      </c>
      <c r="BJ1529" s="329">
        <v>0</v>
      </c>
      <c r="BK1529" s="329">
        <v>0</v>
      </c>
      <c r="BL1529" s="329">
        <v>0</v>
      </c>
      <c r="BM1529" s="41"/>
      <c r="BN1529" s="122">
        <v>1.5116047E-7</v>
      </c>
      <c r="BO1529" s="122">
        <v>3.0412213E-9</v>
      </c>
      <c r="BP1529" s="122">
        <v>4.2601333999999999E-8</v>
      </c>
      <c r="BQ1529" s="111">
        <v>0</v>
      </c>
      <c r="BR1529" s="122">
        <v>1.3650058E-8</v>
      </c>
      <c r="BS1529" s="122">
        <v>1.3011126999999999E-9</v>
      </c>
      <c r="BT1529" s="111">
        <v>0</v>
      </c>
      <c r="BU1529" s="122">
        <v>1.9748089999999998E-9</v>
      </c>
      <c r="BV1529" s="111">
        <v>0</v>
      </c>
      <c r="BW1529" s="111">
        <v>0</v>
      </c>
      <c r="BX1529" s="111">
        <v>0</v>
      </c>
      <c r="BY1529" s="111">
        <v>0</v>
      </c>
      <c r="BZ1529" s="111">
        <v>0</v>
      </c>
      <c r="CA1529" s="122">
        <v>2.6628029E-9</v>
      </c>
      <c r="CB1529" s="111">
        <v>0</v>
      </c>
      <c r="CC1529" s="122">
        <v>8.5929131E-8</v>
      </c>
      <c r="CD1529" s="111">
        <v>0</v>
      </c>
      <c r="CF1529" s="173"/>
      <c r="CG1529" s="170" t="s">
        <v>8546</v>
      </c>
    </row>
    <row r="1530" spans="1:85" ht="14.5" customHeight="1">
      <c r="A1530" s="41" t="s">
        <v>8772</v>
      </c>
      <c r="B1530" s="119" t="s">
        <v>8708</v>
      </c>
      <c r="C1530" s="120" t="str">
        <f t="shared" si="600"/>
        <v>B.046.06.109</v>
      </c>
      <c r="D1530" s="135" t="s">
        <v>8706</v>
      </c>
      <c r="E1530" s="119" t="s">
        <v>8526</v>
      </c>
      <c r="F1530" s="118" t="str">
        <f t="shared" si="601"/>
        <v>Electricity Delhi production</v>
      </c>
      <c r="G1530" s="118">
        <f t="shared" si="602"/>
        <v>3.5193521046999993E-2</v>
      </c>
      <c r="H1530" s="118">
        <f t="shared" si="603"/>
        <v>2.0587944999999998E-3</v>
      </c>
      <c r="I1530" s="118">
        <f t="shared" si="604"/>
        <v>8.7173975999999993E-3</v>
      </c>
      <c r="J1530" s="326">
        <f t="shared" si="605"/>
        <v>2.1969947E-5</v>
      </c>
      <c r="K1530" s="118">
        <v>2.4395358999999998E-2</v>
      </c>
      <c r="L1530" s="118">
        <v>6.5564537999999997E-3</v>
      </c>
      <c r="M1530" s="118">
        <v>2.1609438000000001E-3</v>
      </c>
      <c r="N1530" s="118">
        <v>1.8154904E-3</v>
      </c>
      <c r="O1530" s="118">
        <v>2.4330409999999999E-4</v>
      </c>
      <c r="P1530" s="118">
        <v>0</v>
      </c>
      <c r="Q1530" s="118">
        <v>0</v>
      </c>
      <c r="R1530" s="118">
        <v>0</v>
      </c>
      <c r="S1530" s="330">
        <v>2.1969947E-5</v>
      </c>
      <c r="T1530" s="118">
        <v>0</v>
      </c>
      <c r="U1530" s="118">
        <v>0</v>
      </c>
      <c r="V1530" s="118">
        <v>0</v>
      </c>
      <c r="W1530" s="118">
        <v>0</v>
      </c>
      <c r="X1530" s="118">
        <v>0</v>
      </c>
      <c r="Y1530" s="41"/>
      <c r="Z1530" s="327">
        <f t="shared" si="606"/>
        <v>0.18342375187969923</v>
      </c>
      <c r="AA1530" s="41"/>
      <c r="AB1530" s="111">
        <v>2.3487013999999999</v>
      </c>
      <c r="AC1530" s="111">
        <v>2.3294381999999998</v>
      </c>
      <c r="AD1530" s="111">
        <v>0</v>
      </c>
      <c r="AE1530" s="111">
        <v>0</v>
      </c>
      <c r="AF1530" s="111">
        <v>0</v>
      </c>
      <c r="AG1530" s="111">
        <v>1.9263157999999999E-2</v>
      </c>
      <c r="AH1530" s="111">
        <v>0</v>
      </c>
      <c r="AI1530" s="41"/>
      <c r="AJ1530" s="114">
        <v>5.5392363999999996E-3</v>
      </c>
      <c r="AK1530" s="114">
        <v>5.2359045999999998E-3</v>
      </c>
      <c r="AL1530" s="114">
        <v>1.9284959000000001E-4</v>
      </c>
      <c r="AM1530" s="114">
        <v>1.1048216E-4</v>
      </c>
      <c r="AN1530" s="113">
        <f t="shared" si="607"/>
        <v>3.1390315035999998E-7</v>
      </c>
      <c r="AO1530" s="112">
        <f t="shared" si="608"/>
        <v>7.1320114091700001E-10</v>
      </c>
      <c r="AP1530" s="112">
        <f t="shared" si="609"/>
        <v>1.547369143012E-2</v>
      </c>
      <c r="AQ1530" s="328">
        <v>1.7021723999999999E-7</v>
      </c>
      <c r="AR1530" s="328">
        <v>5.135865E-10</v>
      </c>
      <c r="AS1530" s="328">
        <v>1.4031917E-14</v>
      </c>
      <c r="AT1530" s="329">
        <v>0</v>
      </c>
      <c r="AU1530" s="329">
        <v>0</v>
      </c>
      <c r="AV1530" s="328">
        <v>2.6995035999999998E-10</v>
      </c>
      <c r="AW1530" s="328">
        <v>1.4341596000000001E-7</v>
      </c>
      <c r="AX1530" s="328">
        <v>3.8267688999999998E-11</v>
      </c>
      <c r="AY1530" s="328">
        <v>1.6133292000000001E-10</v>
      </c>
      <c r="AZ1530" s="329">
        <v>0</v>
      </c>
      <c r="BA1530" s="329">
        <v>0</v>
      </c>
      <c r="BB1530" s="329">
        <v>0</v>
      </c>
      <c r="BC1530" s="329">
        <v>0</v>
      </c>
      <c r="BD1530" s="329">
        <v>0</v>
      </c>
      <c r="BE1530" s="329">
        <v>0</v>
      </c>
      <c r="BF1530" s="329">
        <v>0</v>
      </c>
      <c r="BG1530" s="329">
        <v>0</v>
      </c>
      <c r="BH1530" s="328">
        <v>4.4343012000000001E-7</v>
      </c>
      <c r="BI1530" s="329">
        <v>1.5473248E-2</v>
      </c>
      <c r="BJ1530" s="329">
        <v>0</v>
      </c>
      <c r="BK1530" s="329">
        <v>0</v>
      </c>
      <c r="BL1530" s="329">
        <v>0</v>
      </c>
      <c r="BM1530" s="41"/>
      <c r="BN1530" s="122">
        <v>1.076855E-5</v>
      </c>
      <c r="BO1530" s="122">
        <v>1.2011529000000001E-6</v>
      </c>
      <c r="BP1530" s="122">
        <v>5.1143408000000001E-6</v>
      </c>
      <c r="BQ1530" s="111">
        <v>0</v>
      </c>
      <c r="BR1530" s="122">
        <v>1.0768872E-6</v>
      </c>
      <c r="BS1530" s="122">
        <v>1.7476083999999999E-7</v>
      </c>
      <c r="BT1530" s="111">
        <v>0</v>
      </c>
      <c r="BU1530" s="122">
        <v>2.6524934999999999E-7</v>
      </c>
      <c r="BV1530" s="111">
        <v>0</v>
      </c>
      <c r="BW1530" s="111">
        <v>0</v>
      </c>
      <c r="BX1530" s="111">
        <v>0</v>
      </c>
      <c r="BY1530" s="111">
        <v>0</v>
      </c>
      <c r="BZ1530" s="111">
        <v>0</v>
      </c>
      <c r="CA1530" s="122">
        <v>4.0911276E-7</v>
      </c>
      <c r="CB1530" s="122">
        <v>2.5164498E-6</v>
      </c>
      <c r="CC1530" s="122">
        <v>1.0595993E-8</v>
      </c>
      <c r="CD1530" s="111">
        <v>0</v>
      </c>
      <c r="CF1530" s="173"/>
      <c r="CG1530" s="170" t="s">
        <v>8546</v>
      </c>
    </row>
    <row r="1531" spans="1:85" ht="14.5" customHeight="1">
      <c r="A1531" s="41" t="s">
        <v>8769</v>
      </c>
      <c r="B1531" s="119" t="s">
        <v>8708</v>
      </c>
      <c r="C1531" s="120" t="str">
        <f t="shared" si="600"/>
        <v>B.046.06.110</v>
      </c>
      <c r="D1531" s="135" t="s">
        <v>8706</v>
      </c>
      <c r="E1531" s="119" t="s">
        <v>8526</v>
      </c>
      <c r="F1531" s="118" t="str">
        <f t="shared" si="601"/>
        <v>Electricity Goa production</v>
      </c>
      <c r="G1531" s="118">
        <f t="shared" si="602"/>
        <v>4.6631001399999993E-3</v>
      </c>
      <c r="H1531" s="118">
        <f t="shared" si="603"/>
        <v>3.7470701999999998E-4</v>
      </c>
      <c r="I1531" s="118">
        <f t="shared" si="604"/>
        <v>6.2783822000000002E-4</v>
      </c>
      <c r="J1531" s="326">
        <f t="shared" si="605"/>
        <v>9.3582370000000004E-4</v>
      </c>
      <c r="K1531" s="118">
        <v>2.7247311999999998E-3</v>
      </c>
      <c r="L1531" s="118">
        <v>1.8183155E-4</v>
      </c>
      <c r="M1531" s="118">
        <v>4.4600667000000002E-4</v>
      </c>
      <c r="N1531" s="118">
        <v>3.7470701999999998E-4</v>
      </c>
      <c r="O1531" s="118">
        <v>0</v>
      </c>
      <c r="P1531" s="118">
        <v>0</v>
      </c>
      <c r="Q1531" s="118">
        <v>0</v>
      </c>
      <c r="R1531" s="118">
        <v>0</v>
      </c>
      <c r="S1531" s="118">
        <v>9.3582370000000004E-4</v>
      </c>
      <c r="T1531" s="118">
        <v>0</v>
      </c>
      <c r="U1531" s="118">
        <v>0</v>
      </c>
      <c r="V1531" s="118">
        <v>0</v>
      </c>
      <c r="W1531" s="118">
        <v>0</v>
      </c>
      <c r="X1531" s="118">
        <v>0</v>
      </c>
      <c r="Y1531" s="41"/>
      <c r="Z1531" s="327">
        <f t="shared" si="606"/>
        <v>2.0486700751879697E-2</v>
      </c>
      <c r="AA1531" s="41"/>
      <c r="AB1531" s="111">
        <v>1.4975000000000001</v>
      </c>
      <c r="AC1531" s="111">
        <v>0.67697368000000002</v>
      </c>
      <c r="AD1531" s="111">
        <v>0</v>
      </c>
      <c r="AE1531" s="111">
        <v>0</v>
      </c>
      <c r="AF1531" s="111">
        <v>0</v>
      </c>
      <c r="AG1531" s="111">
        <v>0.82052632000000003</v>
      </c>
      <c r="AH1531" s="111">
        <v>0</v>
      </c>
      <c r="AI1531" s="41"/>
      <c r="AJ1531" s="114">
        <v>4.6388145999999998E-4</v>
      </c>
      <c r="AK1531" s="114">
        <v>4.4379629000000002E-4</v>
      </c>
      <c r="AL1531" s="121">
        <v>1.9950306000000001E-5</v>
      </c>
      <c r="AM1531" s="121">
        <v>1.3486164E-7</v>
      </c>
      <c r="AN1531" s="113">
        <f t="shared" si="607"/>
        <v>2.6606491939999996E-8</v>
      </c>
      <c r="AO1531" s="112">
        <f t="shared" si="608"/>
        <v>7.3780717632600006E-11</v>
      </c>
      <c r="AP1531" s="112">
        <f t="shared" si="609"/>
        <v>1.8888184999999999E-5</v>
      </c>
      <c r="AQ1531" s="328">
        <v>1.9011657999999999E-8</v>
      </c>
      <c r="AR1531" s="328">
        <v>5.7362763000000002E-11</v>
      </c>
      <c r="AS1531" s="328">
        <v>1.5672326E-15</v>
      </c>
      <c r="AT1531" s="329">
        <v>0</v>
      </c>
      <c r="AU1531" s="329">
        <v>0</v>
      </c>
      <c r="AV1531" s="328">
        <v>5.5716239999999997E-11</v>
      </c>
      <c r="AW1531" s="328">
        <v>7.5391177E-9</v>
      </c>
      <c r="AX1531" s="328">
        <v>7.8982361999999995E-12</v>
      </c>
      <c r="AY1531" s="328">
        <v>8.5181512000000007E-12</v>
      </c>
      <c r="AZ1531" s="329">
        <v>0</v>
      </c>
      <c r="BA1531" s="329">
        <v>0</v>
      </c>
      <c r="BB1531" s="329">
        <v>0</v>
      </c>
      <c r="BC1531" s="329">
        <v>0</v>
      </c>
      <c r="BD1531" s="329">
        <v>0</v>
      </c>
      <c r="BE1531" s="329">
        <v>0</v>
      </c>
      <c r="BF1531" s="329">
        <v>0</v>
      </c>
      <c r="BG1531" s="329">
        <v>0</v>
      </c>
      <c r="BH1531" s="328">
        <v>1.8888184999999999E-5</v>
      </c>
      <c r="BI1531" s="329">
        <v>0</v>
      </c>
      <c r="BJ1531" s="329">
        <v>0</v>
      </c>
      <c r="BK1531" s="329">
        <v>0</v>
      </c>
      <c r="BL1531" s="329">
        <v>0</v>
      </c>
      <c r="BM1531" s="41"/>
      <c r="BN1531" s="122">
        <v>1.3003887999999999E-6</v>
      </c>
      <c r="BO1531" s="122">
        <v>7.7070019000000004E-8</v>
      </c>
      <c r="BP1531" s="122">
        <v>5.7122358000000002E-7</v>
      </c>
      <c r="BQ1531" s="111">
        <v>0</v>
      </c>
      <c r="BR1531" s="122">
        <v>3.6587819999999999E-8</v>
      </c>
      <c r="BS1531" s="122">
        <v>3.6069656999999998E-8</v>
      </c>
      <c r="BT1531" s="111">
        <v>0</v>
      </c>
      <c r="BU1531" s="122">
        <v>5.4745977000000002E-8</v>
      </c>
      <c r="BV1531" s="111">
        <v>0</v>
      </c>
      <c r="BW1531" s="111">
        <v>0</v>
      </c>
      <c r="BX1531" s="111">
        <v>0</v>
      </c>
      <c r="BY1531" s="111">
        <v>0</v>
      </c>
      <c r="BZ1531" s="111">
        <v>0</v>
      </c>
      <c r="CA1531" s="122">
        <v>7.3348735999999999E-8</v>
      </c>
      <c r="CB1531" s="111">
        <v>0</v>
      </c>
      <c r="CC1531" s="122">
        <v>4.5134299000000001E-7</v>
      </c>
      <c r="CD1531" s="111">
        <v>0</v>
      </c>
      <c r="CF1531" s="173"/>
      <c r="CG1531" s="170" t="s">
        <v>8546</v>
      </c>
    </row>
    <row r="1532" spans="1:85" ht="14.5" customHeight="1">
      <c r="A1532" s="41" t="s">
        <v>8766</v>
      </c>
      <c r="B1532" s="119" t="s">
        <v>8708</v>
      </c>
      <c r="C1532" s="120" t="str">
        <f t="shared" si="600"/>
        <v>B.046.06.111</v>
      </c>
      <c r="D1532" s="135" t="s">
        <v>8706</v>
      </c>
      <c r="E1532" s="119" t="s">
        <v>8526</v>
      </c>
      <c r="F1532" s="118" t="str">
        <f t="shared" si="601"/>
        <v>Electricity Gujarat production</v>
      </c>
      <c r="G1532" s="118">
        <f t="shared" si="602"/>
        <v>2.7862611689999997E-2</v>
      </c>
      <c r="H1532" s="118">
        <f t="shared" si="603"/>
        <v>1.0184122000000001E-3</v>
      </c>
      <c r="I1532" s="118">
        <f t="shared" si="604"/>
        <v>1.72445259E-3</v>
      </c>
      <c r="J1532" s="326">
        <f t="shared" si="605"/>
        <v>1.1227689E-3</v>
      </c>
      <c r="K1532" s="118">
        <v>2.3996977999999999E-2</v>
      </c>
      <c r="L1532" s="118">
        <v>6.5496798999999995E-4</v>
      </c>
      <c r="M1532" s="118">
        <v>1.0694846000000001E-3</v>
      </c>
      <c r="N1532" s="118">
        <v>8.9851434000000005E-4</v>
      </c>
      <c r="O1532" s="118">
        <v>1.1989786E-4</v>
      </c>
      <c r="P1532" s="118">
        <v>0</v>
      </c>
      <c r="Q1532" s="118">
        <v>0</v>
      </c>
      <c r="R1532" s="118">
        <v>0</v>
      </c>
      <c r="S1532" s="118">
        <v>1.9399061000000001E-4</v>
      </c>
      <c r="T1532" s="118">
        <v>0</v>
      </c>
      <c r="U1532" s="118">
        <v>9.2877829000000004E-4</v>
      </c>
      <c r="V1532" s="118">
        <v>0</v>
      </c>
      <c r="W1532" s="118">
        <v>0</v>
      </c>
      <c r="X1532" s="118">
        <v>0</v>
      </c>
      <c r="Y1532" s="41"/>
      <c r="Z1532" s="327">
        <f t="shared" si="606"/>
        <v>0.18042840601503757</v>
      </c>
      <c r="AA1532" s="41"/>
      <c r="AB1532" s="111">
        <v>2.3832776999999998</v>
      </c>
      <c r="AC1532" s="111">
        <v>1.8780063</v>
      </c>
      <c r="AD1532" s="111">
        <v>0.12590292</v>
      </c>
      <c r="AE1532" s="111">
        <v>0</v>
      </c>
      <c r="AF1532" s="111">
        <v>1.0526316E-4</v>
      </c>
      <c r="AG1532" s="111">
        <v>0.31326315999999998</v>
      </c>
      <c r="AH1532" s="111">
        <v>6.6000000000000003E-2</v>
      </c>
      <c r="AI1532" s="41"/>
      <c r="AJ1532" s="114">
        <v>3.3677235000000002E-3</v>
      </c>
      <c r="AK1532" s="114">
        <v>3.1943263E-3</v>
      </c>
      <c r="AL1532" s="114">
        <v>1.4850643999999999E-4</v>
      </c>
      <c r="AM1532" s="121">
        <v>2.4890804E-5</v>
      </c>
      <c r="AN1532" s="113">
        <f t="shared" si="607"/>
        <v>1.9150637062000002E-7</v>
      </c>
      <c r="AO1532" s="112">
        <f t="shared" si="608"/>
        <v>5.4921021377300002E-10</v>
      </c>
      <c r="AP1532" s="112">
        <f t="shared" si="609"/>
        <v>3.4861070066999999E-3</v>
      </c>
      <c r="AQ1532" s="328">
        <v>1.6743756000000001E-7</v>
      </c>
      <c r="AR1532" s="328">
        <v>5.0519953999999999E-10</v>
      </c>
      <c r="AS1532" s="328">
        <v>1.3802773E-14</v>
      </c>
      <c r="AT1532" s="329">
        <v>0</v>
      </c>
      <c r="AU1532" s="329">
        <v>0</v>
      </c>
      <c r="AV1532" s="328">
        <v>1.3360262E-10</v>
      </c>
      <c r="AW1532" s="328">
        <v>2.3935207999999999E-8</v>
      </c>
      <c r="AX1532" s="328">
        <v>1.8939272999999998E-11</v>
      </c>
      <c r="AY1532" s="328">
        <v>2.5057598000000001E-11</v>
      </c>
      <c r="AZ1532" s="329">
        <v>0</v>
      </c>
      <c r="BA1532" s="329">
        <v>0</v>
      </c>
      <c r="BB1532" s="329">
        <v>0</v>
      </c>
      <c r="BC1532" s="329">
        <v>0</v>
      </c>
      <c r="BD1532" s="329">
        <v>0</v>
      </c>
      <c r="BE1532" s="329">
        <v>0</v>
      </c>
      <c r="BF1532" s="329">
        <v>0</v>
      </c>
      <c r="BG1532" s="329">
        <v>0</v>
      </c>
      <c r="BH1532" s="328">
        <v>3.9154067E-6</v>
      </c>
      <c r="BI1532" s="329">
        <v>3.4821916000000001E-3</v>
      </c>
      <c r="BJ1532" s="329">
        <v>0</v>
      </c>
      <c r="BK1532" s="329">
        <v>0</v>
      </c>
      <c r="BL1532" s="329">
        <v>0</v>
      </c>
      <c r="BM1532" s="41"/>
      <c r="BN1532" s="122">
        <v>8.4051458999999994E-6</v>
      </c>
      <c r="BO1532" s="122">
        <v>2.1674028999999999E-7</v>
      </c>
      <c r="BP1532" s="122">
        <v>5.0308227999999999E-6</v>
      </c>
      <c r="BQ1532" s="111">
        <v>0</v>
      </c>
      <c r="BR1532" s="122">
        <v>2.2135702000000001E-7</v>
      </c>
      <c r="BS1532" s="122">
        <v>8.6491851999999997E-8</v>
      </c>
      <c r="BT1532" s="111">
        <v>0</v>
      </c>
      <c r="BU1532" s="122">
        <v>1.3127602000000001E-7</v>
      </c>
      <c r="BV1532" s="111">
        <v>0</v>
      </c>
      <c r="BW1532" s="111">
        <v>0</v>
      </c>
      <c r="BX1532" s="111">
        <v>0</v>
      </c>
      <c r="BY1532" s="111">
        <v>0</v>
      </c>
      <c r="BZ1532" s="111">
        <v>0</v>
      </c>
      <c r="CA1532" s="122">
        <v>1.7795667E-7</v>
      </c>
      <c r="CB1532" s="122">
        <v>2.4469406000000001E-6</v>
      </c>
      <c r="CC1532" s="122">
        <v>9.3560677999999996E-8</v>
      </c>
      <c r="CD1532" s="111">
        <v>0</v>
      </c>
      <c r="CE1532" s="174"/>
      <c r="CF1532" s="173"/>
      <c r="CG1532" s="170" t="s">
        <v>8546</v>
      </c>
    </row>
    <row r="1533" spans="1:85" ht="14.5" customHeight="1">
      <c r="A1533" s="41" t="s">
        <v>8763</v>
      </c>
      <c r="B1533" s="119" t="s">
        <v>8708</v>
      </c>
      <c r="C1533" s="120" t="str">
        <f t="shared" si="600"/>
        <v>B.046.06.112</v>
      </c>
      <c r="D1533" s="135" t="s">
        <v>8706</v>
      </c>
      <c r="E1533" s="119" t="s">
        <v>8526</v>
      </c>
      <c r="F1533" s="118" t="str">
        <f t="shared" si="601"/>
        <v>Electricity Haryana production</v>
      </c>
      <c r="G1533" s="118">
        <f t="shared" si="602"/>
        <v>4.1906041285000001E-2</v>
      </c>
      <c r="H1533" s="118">
        <f t="shared" si="603"/>
        <v>1.51544898E-3</v>
      </c>
      <c r="I1533" s="118">
        <f t="shared" si="604"/>
        <v>2.3381049500000002E-3</v>
      </c>
      <c r="J1533" s="326">
        <f t="shared" si="605"/>
        <v>2.4515354999999999E-5</v>
      </c>
      <c r="K1533" s="118">
        <v>3.8027972E-2</v>
      </c>
      <c r="L1533" s="118">
        <v>7.5543595000000005E-4</v>
      </c>
      <c r="M1533" s="118">
        <v>1.5826690000000001E-3</v>
      </c>
      <c r="N1533" s="118">
        <v>1.3296599000000001E-3</v>
      </c>
      <c r="O1533" s="118">
        <v>1.8578908000000001E-4</v>
      </c>
      <c r="P1533" s="118">
        <v>0</v>
      </c>
      <c r="Q1533" s="118">
        <v>0</v>
      </c>
      <c r="R1533" s="118">
        <v>0</v>
      </c>
      <c r="S1533" s="330">
        <v>2.4515354999999999E-5</v>
      </c>
      <c r="T1533" s="118">
        <v>0</v>
      </c>
      <c r="U1533" s="118">
        <v>0</v>
      </c>
      <c r="V1533" s="118">
        <v>0</v>
      </c>
      <c r="W1533" s="118">
        <v>0</v>
      </c>
      <c r="X1533" s="118">
        <v>0</v>
      </c>
      <c r="Y1533" s="41"/>
      <c r="Z1533" s="327">
        <f t="shared" si="606"/>
        <v>0.28592460150375937</v>
      </c>
      <c r="AA1533" s="41"/>
      <c r="AB1533" s="111">
        <v>3.0666020999999999</v>
      </c>
      <c r="AC1533" s="111">
        <v>3.0212336999999998</v>
      </c>
      <c r="AD1533" s="111">
        <v>0</v>
      </c>
      <c r="AE1533" s="111">
        <v>0</v>
      </c>
      <c r="AF1533" s="111">
        <v>1.7052632000000002E-2</v>
      </c>
      <c r="AG1533" s="111">
        <v>2.0105263000000002E-2</v>
      </c>
      <c r="AH1533" s="111">
        <v>8.2105262999999998E-3</v>
      </c>
      <c r="AI1533" s="41"/>
      <c r="AJ1533" s="114">
        <v>5.2269522999999997E-3</v>
      </c>
      <c r="AK1533" s="114">
        <v>4.9573652000000001E-3</v>
      </c>
      <c r="AL1533" s="114">
        <v>2.3286741999999999E-4</v>
      </c>
      <c r="AM1533" s="121">
        <v>3.6719708000000002E-5</v>
      </c>
      <c r="AN1533" s="113">
        <f t="shared" si="607"/>
        <v>2.9720414287000001E-7</v>
      </c>
      <c r="AO1533" s="112">
        <f t="shared" si="608"/>
        <v>8.6119608823200002E-10</v>
      </c>
      <c r="AP1533" s="112">
        <f t="shared" si="609"/>
        <v>5.1428163053199999E-3</v>
      </c>
      <c r="AQ1533" s="328">
        <v>2.6533803000000002E-7</v>
      </c>
      <c r="AR1533" s="328">
        <v>8.0058889000000004E-10</v>
      </c>
      <c r="AS1533" s="328">
        <v>2.1873232000000001E-14</v>
      </c>
      <c r="AT1533" s="329">
        <v>0</v>
      </c>
      <c r="AU1533" s="329">
        <v>0</v>
      </c>
      <c r="AV1533" s="328">
        <v>1.9771087000000001E-10</v>
      </c>
      <c r="AW1533" s="328">
        <v>3.1668401999999999E-8</v>
      </c>
      <c r="AX1533" s="328">
        <v>2.8027145999999999E-11</v>
      </c>
      <c r="AY1533" s="328">
        <v>3.2558178999999998E-11</v>
      </c>
      <c r="AZ1533" s="329">
        <v>0</v>
      </c>
      <c r="BA1533" s="329">
        <v>0</v>
      </c>
      <c r="BB1533" s="329">
        <v>0</v>
      </c>
      <c r="BC1533" s="329">
        <v>0</v>
      </c>
      <c r="BD1533" s="329">
        <v>0</v>
      </c>
      <c r="BE1533" s="329">
        <v>0</v>
      </c>
      <c r="BF1533" s="329">
        <v>0</v>
      </c>
      <c r="BG1533" s="329">
        <v>0</v>
      </c>
      <c r="BH1533" s="328">
        <v>4.9480532000000004E-7</v>
      </c>
      <c r="BI1533" s="329">
        <v>5.1423214999999998E-3</v>
      </c>
      <c r="BJ1533" s="329">
        <v>0</v>
      </c>
      <c r="BK1533" s="329">
        <v>0</v>
      </c>
      <c r="BL1533" s="329">
        <v>0</v>
      </c>
      <c r="BM1533" s="41"/>
      <c r="BN1533" s="122">
        <v>1.2842707000000001E-5</v>
      </c>
      <c r="BO1533" s="122">
        <v>2.8955775E-7</v>
      </c>
      <c r="BP1533" s="122">
        <v>7.9723365999999997E-6</v>
      </c>
      <c r="BQ1533" s="111">
        <v>0</v>
      </c>
      <c r="BR1533" s="122">
        <v>3.0936849E-7</v>
      </c>
      <c r="BS1533" s="122">
        <v>1.2799433999999999E-7</v>
      </c>
      <c r="BT1533" s="111">
        <v>0</v>
      </c>
      <c r="BU1533" s="122">
        <v>1.9426786E-7</v>
      </c>
      <c r="BV1533" s="111">
        <v>0</v>
      </c>
      <c r="BW1533" s="111">
        <v>0</v>
      </c>
      <c r="BX1533" s="111">
        <v>0</v>
      </c>
      <c r="BY1533" s="111">
        <v>0</v>
      </c>
      <c r="BZ1533" s="111">
        <v>0</v>
      </c>
      <c r="CA1533" s="122">
        <v>2.6132365000000002E-7</v>
      </c>
      <c r="CB1533" s="122">
        <v>3.6760346000000002E-6</v>
      </c>
      <c r="CC1533" s="122">
        <v>1.182363E-8</v>
      </c>
      <c r="CD1533" s="111">
        <v>0</v>
      </c>
      <c r="CE1533" s="174"/>
      <c r="CF1533" s="173"/>
      <c r="CG1533" s="170" t="s">
        <v>8546</v>
      </c>
    </row>
    <row r="1534" spans="1:85" ht="14.5" customHeight="1">
      <c r="A1534" s="41" t="s">
        <v>8760</v>
      </c>
      <c r="B1534" s="119" t="s">
        <v>8708</v>
      </c>
      <c r="C1534" s="120" t="str">
        <f t="shared" si="600"/>
        <v>B.046.06.113</v>
      </c>
      <c r="D1534" s="135" t="s">
        <v>8706</v>
      </c>
      <c r="E1534" s="119" t="s">
        <v>8526</v>
      </c>
      <c r="F1534" s="118" t="str">
        <f t="shared" si="601"/>
        <v>Electricity Himachal Pradesh production</v>
      </c>
      <c r="G1534" s="118">
        <f t="shared" si="602"/>
        <v>5.0137109380000002E-4</v>
      </c>
      <c r="H1534" s="118">
        <f t="shared" si="603"/>
        <v>3.1482641000000001E-5</v>
      </c>
      <c r="I1534" s="118">
        <f t="shared" si="604"/>
        <v>2.89604028E-5</v>
      </c>
      <c r="J1534" s="326">
        <f t="shared" si="605"/>
        <v>2.0459792E-4</v>
      </c>
      <c r="K1534" s="118">
        <v>2.3633013E-4</v>
      </c>
      <c r="L1534" s="330">
        <v>9.8359987999999994E-6</v>
      </c>
      <c r="M1534" s="330">
        <v>1.9124404E-5</v>
      </c>
      <c r="N1534" s="330">
        <v>1.6067133000000001E-5</v>
      </c>
      <c r="O1534" s="330">
        <v>1.5415508E-5</v>
      </c>
      <c r="P1534" s="118">
        <v>0</v>
      </c>
      <c r="Q1534" s="118">
        <v>0</v>
      </c>
      <c r="R1534" s="118">
        <v>0</v>
      </c>
      <c r="S1534" s="118">
        <v>2.0459792E-4</v>
      </c>
      <c r="T1534" s="118">
        <v>0</v>
      </c>
      <c r="U1534" s="118">
        <v>0</v>
      </c>
      <c r="V1534" s="118">
        <v>0</v>
      </c>
      <c r="W1534" s="118">
        <v>0</v>
      </c>
      <c r="X1534" s="118">
        <v>0</v>
      </c>
      <c r="Y1534" s="41"/>
      <c r="Z1534" s="327">
        <f t="shared" si="606"/>
        <v>1.7769182706766917E-3</v>
      </c>
      <c r="AA1534" s="41"/>
      <c r="AB1534" s="111">
        <v>1.0526316</v>
      </c>
      <c r="AC1534" s="111">
        <v>0</v>
      </c>
      <c r="AD1534" s="111">
        <v>0</v>
      </c>
      <c r="AE1534" s="111">
        <v>0</v>
      </c>
      <c r="AF1534" s="111">
        <v>0</v>
      </c>
      <c r="AG1534" s="111">
        <v>1.4736841999999999E-3</v>
      </c>
      <c r="AH1534" s="111">
        <v>1.0511579</v>
      </c>
      <c r="AI1534" s="41"/>
      <c r="AJ1534" s="121">
        <v>3.9164893999999999E-5</v>
      </c>
      <c r="AK1534" s="121">
        <v>3.7588027E-5</v>
      </c>
      <c r="AL1534" s="121">
        <v>1.5473821000000001E-6</v>
      </c>
      <c r="AM1534" s="121">
        <v>2.9484624999999999E-8</v>
      </c>
      <c r="AN1534" s="113">
        <f t="shared" si="607"/>
        <v>2.2534788671999999E-9</v>
      </c>
      <c r="AO1534" s="112">
        <f t="shared" si="608"/>
        <v>5.7225670142500006E-12</v>
      </c>
      <c r="AP1534" s="112">
        <f t="shared" si="609"/>
        <v>4.1294994000000004E-6</v>
      </c>
      <c r="AQ1534" s="328">
        <v>1.6489802000000001E-9</v>
      </c>
      <c r="AR1534" s="328">
        <v>4.9753712000000003E-12</v>
      </c>
      <c r="AS1534" s="328">
        <v>1.3593425E-16</v>
      </c>
      <c r="AT1534" s="329">
        <v>0</v>
      </c>
      <c r="AU1534" s="329">
        <v>0</v>
      </c>
      <c r="AV1534" s="328">
        <v>2.3890672E-12</v>
      </c>
      <c r="AW1534" s="328">
        <v>6.0210959999999998E-10</v>
      </c>
      <c r="AX1534" s="328">
        <v>3.3866997E-13</v>
      </c>
      <c r="AY1534" s="328">
        <v>4.0838991000000002E-13</v>
      </c>
      <c r="AZ1534" s="329">
        <v>0</v>
      </c>
      <c r="BA1534" s="329">
        <v>0</v>
      </c>
      <c r="BB1534" s="329">
        <v>0</v>
      </c>
      <c r="BC1534" s="329">
        <v>0</v>
      </c>
      <c r="BD1534" s="329">
        <v>0</v>
      </c>
      <c r="BE1534" s="329">
        <v>0</v>
      </c>
      <c r="BF1534" s="329">
        <v>0</v>
      </c>
      <c r="BG1534" s="329">
        <v>0</v>
      </c>
      <c r="BH1534" s="328">
        <v>4.1294994000000004E-6</v>
      </c>
      <c r="BI1534" s="329">
        <v>0</v>
      </c>
      <c r="BJ1534" s="329">
        <v>0</v>
      </c>
      <c r="BK1534" s="329">
        <v>0</v>
      </c>
      <c r="BL1534" s="329">
        <v>0</v>
      </c>
      <c r="BM1534" s="41"/>
      <c r="BN1534" s="122">
        <v>1.7449433999999999E-7</v>
      </c>
      <c r="BO1534" s="122">
        <v>3.6021097E-9</v>
      </c>
      <c r="BP1534" s="122">
        <v>4.9545196999999998E-8</v>
      </c>
      <c r="BQ1534" s="111">
        <v>0</v>
      </c>
      <c r="BR1534" s="122">
        <v>1.5611958000000001E-8</v>
      </c>
      <c r="BS1534" s="122">
        <v>1.5466377E-9</v>
      </c>
      <c r="BT1534" s="111">
        <v>0</v>
      </c>
      <c r="BU1534" s="122">
        <v>2.3474630999999998E-9</v>
      </c>
      <c r="BV1534" s="111">
        <v>0</v>
      </c>
      <c r="BW1534" s="111">
        <v>0</v>
      </c>
      <c r="BX1534" s="111">
        <v>0</v>
      </c>
      <c r="BY1534" s="111">
        <v>0</v>
      </c>
      <c r="BZ1534" s="111">
        <v>0</v>
      </c>
      <c r="CA1534" s="122">
        <v>3.1644401999999999E-9</v>
      </c>
      <c r="CB1534" s="111">
        <v>0</v>
      </c>
      <c r="CC1534" s="122">
        <v>9.8676533000000004E-8</v>
      </c>
      <c r="CD1534" s="111">
        <v>0</v>
      </c>
      <c r="CE1534" s="174"/>
      <c r="CF1534" s="173"/>
      <c r="CG1534" s="170" t="s">
        <v>8546</v>
      </c>
    </row>
    <row r="1535" spans="1:85" ht="14.5" customHeight="1">
      <c r="A1535" s="41" t="s">
        <v>8757</v>
      </c>
      <c r="B1535" s="119" t="s">
        <v>8708</v>
      </c>
      <c r="C1535" s="120" t="str">
        <f t="shared" si="600"/>
        <v>B.046.06.114</v>
      </c>
      <c r="D1535" s="135" t="s">
        <v>8706</v>
      </c>
      <c r="E1535" s="119" t="s">
        <v>8526</v>
      </c>
      <c r="F1535" s="118" t="str">
        <f t="shared" si="601"/>
        <v>Electricity Jammu &amp; Kashmir and Ladajh production</v>
      </c>
      <c r="G1535" s="118">
        <f t="shared" si="602"/>
        <v>4.93687225E-4</v>
      </c>
      <c r="H1535" s="118">
        <f t="shared" si="603"/>
        <v>3.0852853000000002E-5</v>
      </c>
      <c r="I1535" s="118">
        <f t="shared" si="604"/>
        <v>2.7871811999999999E-5</v>
      </c>
      <c r="J1535" s="326">
        <f t="shared" si="605"/>
        <v>2.0320164000000001E-4</v>
      </c>
      <c r="K1535" s="118">
        <v>2.3176092E-4</v>
      </c>
      <c r="L1535" s="330">
        <v>9.5227570000000004E-6</v>
      </c>
      <c r="M1535" s="330">
        <v>1.8349055E-5</v>
      </c>
      <c r="N1535" s="330">
        <v>1.5415732999999999E-5</v>
      </c>
      <c r="O1535" s="330">
        <v>1.543712E-5</v>
      </c>
      <c r="P1535" s="118">
        <v>0</v>
      </c>
      <c r="Q1535" s="118">
        <v>0</v>
      </c>
      <c r="R1535" s="118">
        <v>0</v>
      </c>
      <c r="S1535" s="118">
        <v>2.0320164000000001E-4</v>
      </c>
      <c r="T1535" s="118">
        <v>0</v>
      </c>
      <c r="U1535" s="118">
        <v>0</v>
      </c>
      <c r="V1535" s="118">
        <v>0</v>
      </c>
      <c r="W1535" s="118">
        <v>0</v>
      </c>
      <c r="X1535" s="118">
        <v>0</v>
      </c>
      <c r="Y1535" s="41"/>
      <c r="Z1535" s="327">
        <f t="shared" si="606"/>
        <v>1.7425633082706767E-3</v>
      </c>
      <c r="AA1535" s="41"/>
      <c r="AB1535" s="111">
        <v>1.0526316</v>
      </c>
      <c r="AC1535" s="111">
        <v>0</v>
      </c>
      <c r="AD1535" s="111">
        <v>0</v>
      </c>
      <c r="AE1535" s="111">
        <v>0</v>
      </c>
      <c r="AF1535" s="111">
        <v>0</v>
      </c>
      <c r="AG1535" s="111">
        <v>0</v>
      </c>
      <c r="AH1535" s="111">
        <v>1.0526316</v>
      </c>
      <c r="AI1535" s="41"/>
      <c r="AJ1535" s="121">
        <v>3.8385491999999998E-5</v>
      </c>
      <c r="AK1535" s="121">
        <v>3.6842538000000002E-5</v>
      </c>
      <c r="AL1535" s="121">
        <v>1.51367E-6</v>
      </c>
      <c r="AM1535" s="121">
        <v>2.9283407999999999E-8</v>
      </c>
      <c r="AN1535" s="113">
        <f t="shared" si="607"/>
        <v>2.2087852286999999E-9</v>
      </c>
      <c r="AO1535" s="112">
        <f t="shared" si="608"/>
        <v>5.5978921860900009E-12</v>
      </c>
      <c r="AP1535" s="112">
        <f t="shared" si="609"/>
        <v>4.1013176000000003E-6</v>
      </c>
      <c r="AQ1535" s="328">
        <v>1.6170986999999999E-9</v>
      </c>
      <c r="AR1535" s="328">
        <v>4.8791772000000002E-12</v>
      </c>
      <c r="AS1535" s="328">
        <v>1.3330609E-16</v>
      </c>
      <c r="AT1535" s="329">
        <v>0</v>
      </c>
      <c r="AU1535" s="329">
        <v>0</v>
      </c>
      <c r="AV1535" s="328">
        <v>2.2922087E-12</v>
      </c>
      <c r="AW1535" s="328">
        <v>5.8939431999999998E-10</v>
      </c>
      <c r="AX1535" s="328">
        <v>3.2493946999999998E-13</v>
      </c>
      <c r="AY1535" s="328">
        <v>3.9364221000000002E-13</v>
      </c>
      <c r="AZ1535" s="329">
        <v>0</v>
      </c>
      <c r="BA1535" s="329">
        <v>0</v>
      </c>
      <c r="BB1535" s="329">
        <v>0</v>
      </c>
      <c r="BC1535" s="329">
        <v>0</v>
      </c>
      <c r="BD1535" s="329">
        <v>0</v>
      </c>
      <c r="BE1535" s="329">
        <v>0</v>
      </c>
      <c r="BF1535" s="329">
        <v>0</v>
      </c>
      <c r="BG1535" s="329">
        <v>0</v>
      </c>
      <c r="BH1535" s="328">
        <v>4.1013176000000003E-6</v>
      </c>
      <c r="BI1535" s="329">
        <v>0</v>
      </c>
      <c r="BJ1535" s="329">
        <v>0</v>
      </c>
      <c r="BK1535" s="329">
        <v>0</v>
      </c>
      <c r="BL1535" s="329">
        <v>0</v>
      </c>
      <c r="BM1535" s="41"/>
      <c r="BN1535" s="122">
        <v>1.7240016999999999E-7</v>
      </c>
      <c r="BO1535" s="122">
        <v>3.4685462E-9</v>
      </c>
      <c r="BP1535" s="122">
        <v>4.8587288000000003E-8</v>
      </c>
      <c r="BQ1535" s="111">
        <v>0</v>
      </c>
      <c r="BR1535" s="122">
        <v>1.5568041000000001E-8</v>
      </c>
      <c r="BS1535" s="122">
        <v>1.4839332000000001E-9</v>
      </c>
      <c r="BT1535" s="111">
        <v>0</v>
      </c>
      <c r="BU1535" s="122">
        <v>2.2522912999999999E-9</v>
      </c>
      <c r="BV1535" s="111">
        <v>0</v>
      </c>
      <c r="BW1535" s="111">
        <v>0</v>
      </c>
      <c r="BX1535" s="111">
        <v>0</v>
      </c>
      <c r="BY1535" s="111">
        <v>0</v>
      </c>
      <c r="BZ1535" s="111">
        <v>0</v>
      </c>
      <c r="CA1535" s="122">
        <v>3.0369559000000002E-9</v>
      </c>
      <c r="CB1535" s="111">
        <v>0</v>
      </c>
      <c r="CC1535" s="122">
        <v>9.8003115000000001E-8</v>
      </c>
      <c r="CD1535" s="111">
        <v>0</v>
      </c>
      <c r="CE1535" s="174"/>
      <c r="CF1535" s="173"/>
      <c r="CG1535" s="170" t="s">
        <v>8546</v>
      </c>
    </row>
    <row r="1536" spans="1:85" ht="14.5" customHeight="1">
      <c r="A1536" s="41" t="s">
        <v>8754</v>
      </c>
      <c r="B1536" s="119" t="s">
        <v>8708</v>
      </c>
      <c r="C1536" s="120" t="str">
        <f t="shared" si="600"/>
        <v>B.046.06.115</v>
      </c>
      <c r="D1536" s="135" t="s">
        <v>8706</v>
      </c>
      <c r="E1536" s="119" t="s">
        <v>8526</v>
      </c>
      <c r="F1536" s="118" t="str">
        <f t="shared" si="601"/>
        <v>Electricity Jharkhand production</v>
      </c>
      <c r="G1536" s="118">
        <f t="shared" si="602"/>
        <v>4.3268326308200003E-2</v>
      </c>
      <c r="H1536" s="118">
        <f t="shared" si="603"/>
        <v>1.55961957E-3</v>
      </c>
      <c r="I1536" s="118">
        <f t="shared" si="604"/>
        <v>2.40436878E-3</v>
      </c>
      <c r="J1536" s="326">
        <f t="shared" si="605"/>
        <v>3.0349582000000002E-6</v>
      </c>
      <c r="K1536" s="118">
        <v>3.9301303000000003E-2</v>
      </c>
      <c r="L1536" s="118">
        <v>7.7694677999999996E-4</v>
      </c>
      <c r="M1536" s="118">
        <v>1.6274219999999999E-3</v>
      </c>
      <c r="N1536" s="118">
        <v>1.3672586000000001E-3</v>
      </c>
      <c r="O1536" s="118">
        <v>1.9236097000000001E-4</v>
      </c>
      <c r="P1536" s="118">
        <v>0</v>
      </c>
      <c r="Q1536" s="118">
        <v>0</v>
      </c>
      <c r="R1536" s="118">
        <v>0</v>
      </c>
      <c r="S1536" s="330">
        <v>3.0349582000000002E-6</v>
      </c>
      <c r="T1536" s="118">
        <v>0</v>
      </c>
      <c r="U1536" s="118">
        <v>0</v>
      </c>
      <c r="V1536" s="118">
        <v>0</v>
      </c>
      <c r="W1536" s="118">
        <v>0</v>
      </c>
      <c r="X1536" s="118">
        <v>0</v>
      </c>
      <c r="Y1536" s="41"/>
      <c r="Z1536" s="327">
        <f t="shared" si="606"/>
        <v>0.29549851879699246</v>
      </c>
      <c r="AA1536" s="41"/>
      <c r="AB1536" s="111">
        <v>3.1339999999999999</v>
      </c>
      <c r="AC1536" s="111">
        <v>3.1218946999999999</v>
      </c>
      <c r="AD1536" s="111">
        <v>0</v>
      </c>
      <c r="AE1536" s="111">
        <v>0</v>
      </c>
      <c r="AF1536" s="111">
        <v>0</v>
      </c>
      <c r="AG1536" s="111">
        <v>7.3684211000000002E-4</v>
      </c>
      <c r="AH1536" s="111">
        <v>1.1368421E-2</v>
      </c>
      <c r="AI1536" s="41"/>
      <c r="AJ1536" s="114">
        <v>5.3995607999999997E-3</v>
      </c>
      <c r="AK1536" s="114">
        <v>5.1209803000000003E-3</v>
      </c>
      <c r="AL1536" s="114">
        <v>2.4058032E-4</v>
      </c>
      <c r="AM1536" s="121">
        <v>3.8000139999999998E-5</v>
      </c>
      <c r="AN1536" s="113">
        <f t="shared" si="607"/>
        <v>3.0701321151999998E-7</v>
      </c>
      <c r="AO1536" s="112">
        <f t="shared" si="608"/>
        <v>8.8972011763699999E-10</v>
      </c>
      <c r="AP1536" s="112">
        <f t="shared" si="609"/>
        <v>5.3221484560379995E-3</v>
      </c>
      <c r="AQ1536" s="328">
        <v>2.7422262999999999E-7</v>
      </c>
      <c r="AR1536" s="328">
        <v>8.2739586000000002E-10</v>
      </c>
      <c r="AS1536" s="328">
        <v>2.2605637000000001E-14</v>
      </c>
      <c r="AT1536" s="329">
        <v>0</v>
      </c>
      <c r="AU1536" s="329">
        <v>0</v>
      </c>
      <c r="AV1536" s="328">
        <v>2.0330152000000001E-10</v>
      </c>
      <c r="AW1536" s="328">
        <v>3.2587280000000002E-8</v>
      </c>
      <c r="AX1536" s="328">
        <v>2.8819666999999999E-11</v>
      </c>
      <c r="AY1536" s="328">
        <v>3.3481984999999999E-11</v>
      </c>
      <c r="AZ1536" s="329">
        <v>0</v>
      </c>
      <c r="BA1536" s="329">
        <v>0</v>
      </c>
      <c r="BB1536" s="329">
        <v>0</v>
      </c>
      <c r="BC1536" s="329">
        <v>0</v>
      </c>
      <c r="BD1536" s="329">
        <v>0</v>
      </c>
      <c r="BE1536" s="329">
        <v>0</v>
      </c>
      <c r="BF1536" s="329">
        <v>0</v>
      </c>
      <c r="BG1536" s="329">
        <v>0</v>
      </c>
      <c r="BH1536" s="328">
        <v>6.1256037999999995E-8</v>
      </c>
      <c r="BI1536" s="329">
        <v>5.3220871999999997E-3</v>
      </c>
      <c r="BJ1536" s="329">
        <v>0</v>
      </c>
      <c r="BK1536" s="329">
        <v>0</v>
      </c>
      <c r="BL1536" s="329">
        <v>0</v>
      </c>
      <c r="BM1536" s="41"/>
      <c r="BN1536" s="122">
        <v>1.3263407E-5</v>
      </c>
      <c r="BO1536" s="122">
        <v>2.9776735000000002E-7</v>
      </c>
      <c r="BP1536" s="122">
        <v>8.2392828999999994E-6</v>
      </c>
      <c r="BQ1536" s="111">
        <v>0</v>
      </c>
      <c r="BR1536" s="122">
        <v>3.1931446E-7</v>
      </c>
      <c r="BS1536" s="122">
        <v>1.3161362E-7</v>
      </c>
      <c r="BT1536" s="111">
        <v>0</v>
      </c>
      <c r="BU1536" s="122">
        <v>1.9976116000000001E-7</v>
      </c>
      <c r="BV1536" s="111">
        <v>0</v>
      </c>
      <c r="BW1536" s="111">
        <v>0</v>
      </c>
      <c r="BX1536" s="111">
        <v>0</v>
      </c>
      <c r="BY1536" s="111">
        <v>0</v>
      </c>
      <c r="BZ1536" s="111">
        <v>0</v>
      </c>
      <c r="CA1536" s="122">
        <v>2.6871449999999999E-7</v>
      </c>
      <c r="CB1536" s="122">
        <v>3.8054890000000001E-6</v>
      </c>
      <c r="CC1536" s="122">
        <v>1.4637449000000001E-9</v>
      </c>
      <c r="CD1536" s="111">
        <v>0</v>
      </c>
      <c r="CE1536" s="174"/>
      <c r="CF1536" s="173"/>
      <c r="CG1536" s="170" t="s">
        <v>8546</v>
      </c>
    </row>
    <row r="1537" spans="1:85" ht="14.5" customHeight="1">
      <c r="A1537" s="41" t="s">
        <v>8751</v>
      </c>
      <c r="B1537" s="119" t="s">
        <v>8708</v>
      </c>
      <c r="C1537" s="120" t="str">
        <f t="shared" si="600"/>
        <v>B.046.06.116</v>
      </c>
      <c r="D1537" s="135" t="s">
        <v>8706</v>
      </c>
      <c r="E1537" s="119" t="s">
        <v>8526</v>
      </c>
      <c r="F1537" s="118" t="str">
        <f t="shared" si="601"/>
        <v>Electricity Karnataka production</v>
      </c>
      <c r="G1537" s="118">
        <f t="shared" si="602"/>
        <v>2.0951416767000002E-2</v>
      </c>
      <c r="H1537" s="118">
        <f t="shared" si="603"/>
        <v>7.2979441699999993E-4</v>
      </c>
      <c r="I1537" s="118">
        <f t="shared" si="604"/>
        <v>1.16059178E-3</v>
      </c>
      <c r="J1537" s="326">
        <f t="shared" si="605"/>
        <v>2.38005757E-3</v>
      </c>
      <c r="K1537" s="118">
        <v>1.6680973000000002E-2</v>
      </c>
      <c r="L1537" s="118">
        <v>3.8929500000000001E-4</v>
      </c>
      <c r="M1537" s="118">
        <v>7.7129678000000001E-4</v>
      </c>
      <c r="N1537" s="118">
        <v>6.4799550999999997E-4</v>
      </c>
      <c r="O1537" s="330">
        <v>8.1798907E-5</v>
      </c>
      <c r="P1537" s="118">
        <v>0</v>
      </c>
      <c r="Q1537" s="118">
        <v>0</v>
      </c>
      <c r="R1537" s="118">
        <v>0</v>
      </c>
      <c r="S1537" s="118">
        <v>2.7070947000000002E-4</v>
      </c>
      <c r="T1537" s="118">
        <v>0</v>
      </c>
      <c r="U1537" s="118">
        <v>2.1093481000000001E-3</v>
      </c>
      <c r="V1537" s="118">
        <v>0</v>
      </c>
      <c r="W1537" s="118">
        <v>0</v>
      </c>
      <c r="X1537" s="118">
        <v>0</v>
      </c>
      <c r="Y1537" s="41"/>
      <c r="Z1537" s="327">
        <f t="shared" si="606"/>
        <v>0.12542084962406017</v>
      </c>
      <c r="AA1537" s="41"/>
      <c r="AB1537" s="111">
        <v>2.0925696999999999</v>
      </c>
      <c r="AC1537" s="111">
        <v>1.2713684000000001</v>
      </c>
      <c r="AD1537" s="111">
        <v>0.28593807999999998</v>
      </c>
      <c r="AE1537" s="111">
        <v>0</v>
      </c>
      <c r="AF1537" s="111">
        <v>4.0421052999999998E-2</v>
      </c>
      <c r="AG1537" s="111">
        <v>0.28968421</v>
      </c>
      <c r="AH1537" s="111">
        <v>0.20515789000000001</v>
      </c>
      <c r="AI1537" s="41"/>
      <c r="AJ1537" s="114">
        <v>2.3231248E-3</v>
      </c>
      <c r="AK1537" s="114">
        <v>2.2045448E-3</v>
      </c>
      <c r="AL1537" s="114">
        <v>1.0306588E-4</v>
      </c>
      <c r="AM1537" s="121">
        <v>1.5514108E-5</v>
      </c>
      <c r="AN1537" s="113">
        <f t="shared" si="607"/>
        <v>1.32166959274E-7</v>
      </c>
      <c r="AO1537" s="112">
        <f t="shared" si="608"/>
        <v>3.8116080969480002E-10</v>
      </c>
      <c r="AP1537" s="112">
        <f t="shared" si="609"/>
        <v>2.1728443608000003E-3</v>
      </c>
      <c r="AQ1537" s="328">
        <v>1.1639055E-7</v>
      </c>
      <c r="AR1537" s="328">
        <v>3.5117837E-10</v>
      </c>
      <c r="AS1537" s="328">
        <v>9.5946948000000004E-15</v>
      </c>
      <c r="AT1537" s="329">
        <v>0</v>
      </c>
      <c r="AU1537" s="329">
        <v>0</v>
      </c>
      <c r="AV1537" s="328">
        <v>9.6352274000000003E-11</v>
      </c>
      <c r="AW1537" s="328">
        <v>1.5680057E-8</v>
      </c>
      <c r="AX1537" s="328">
        <v>1.3658728999999999E-11</v>
      </c>
      <c r="AY1537" s="328">
        <v>1.6314116000000001E-11</v>
      </c>
      <c r="AZ1537" s="329">
        <v>0</v>
      </c>
      <c r="BA1537" s="329">
        <v>0</v>
      </c>
      <c r="BB1537" s="329">
        <v>0</v>
      </c>
      <c r="BC1537" s="329">
        <v>0</v>
      </c>
      <c r="BD1537" s="329">
        <v>0</v>
      </c>
      <c r="BE1537" s="329">
        <v>0</v>
      </c>
      <c r="BF1537" s="329">
        <v>0</v>
      </c>
      <c r="BG1537" s="329">
        <v>0</v>
      </c>
      <c r="BH1537" s="328">
        <v>5.4638607999999996E-6</v>
      </c>
      <c r="BI1537" s="329">
        <v>2.1673805000000002E-3</v>
      </c>
      <c r="BJ1537" s="329">
        <v>0</v>
      </c>
      <c r="BK1537" s="329">
        <v>0</v>
      </c>
      <c r="BL1537" s="329">
        <v>0</v>
      </c>
      <c r="BM1537" s="41"/>
      <c r="BN1537" s="122">
        <v>6.1176436000000003E-6</v>
      </c>
      <c r="BO1537" s="122">
        <v>1.4419625000000001E-7</v>
      </c>
      <c r="BP1537" s="122">
        <v>3.4970659999999998E-6</v>
      </c>
      <c r="BQ1537" s="111">
        <v>0</v>
      </c>
      <c r="BR1537" s="122">
        <v>1.4548125000000001E-7</v>
      </c>
      <c r="BS1537" s="122">
        <v>6.2376668999999994E-8</v>
      </c>
      <c r="BT1537" s="111">
        <v>0</v>
      </c>
      <c r="BU1537" s="122">
        <v>9.467436E-8</v>
      </c>
      <c r="BV1537" s="111">
        <v>0</v>
      </c>
      <c r="BW1537" s="111">
        <v>0</v>
      </c>
      <c r="BX1537" s="111">
        <v>0</v>
      </c>
      <c r="BY1537" s="111">
        <v>0</v>
      </c>
      <c r="BZ1537" s="111">
        <v>0</v>
      </c>
      <c r="CA1537" s="122">
        <v>1.2755343E-7</v>
      </c>
      <c r="CB1537" s="122">
        <v>1.9157338999999999E-6</v>
      </c>
      <c r="CC1537" s="122">
        <v>1.3056179000000001E-7</v>
      </c>
      <c r="CD1537" s="111">
        <v>0</v>
      </c>
      <c r="CE1537" s="174"/>
      <c r="CF1537" s="173"/>
      <c r="CG1537" s="170" t="s">
        <v>8546</v>
      </c>
    </row>
    <row r="1538" spans="1:85" ht="14.5" customHeight="1">
      <c r="A1538" s="41" t="s">
        <v>8748</v>
      </c>
      <c r="B1538" s="119" t="s">
        <v>8708</v>
      </c>
      <c r="C1538" s="120" t="str">
        <f t="shared" si="600"/>
        <v>B.046.06.117</v>
      </c>
      <c r="D1538" s="135" t="s">
        <v>8706</v>
      </c>
      <c r="E1538" s="119" t="s">
        <v>8526</v>
      </c>
      <c r="F1538" s="118" t="str">
        <f t="shared" si="601"/>
        <v>Electricity Kerala production</v>
      </c>
      <c r="G1538" s="118">
        <f t="shared" si="602"/>
        <v>8.6279827600000011E-4</v>
      </c>
      <c r="H1538" s="118">
        <f t="shared" si="603"/>
        <v>6.0736980999999999E-5</v>
      </c>
      <c r="I1538" s="118">
        <f t="shared" si="604"/>
        <v>8.0520474999999994E-5</v>
      </c>
      <c r="J1538" s="326">
        <f t="shared" si="605"/>
        <v>2.7092114000000001E-4</v>
      </c>
      <c r="K1538" s="118">
        <v>4.5061968000000002E-4</v>
      </c>
      <c r="L1538" s="330">
        <v>2.5014265E-5</v>
      </c>
      <c r="M1538" s="330">
        <v>5.5506210000000001E-5</v>
      </c>
      <c r="N1538" s="330">
        <v>4.6632860999999999E-5</v>
      </c>
      <c r="O1538" s="330">
        <v>1.4104120000000001E-5</v>
      </c>
      <c r="P1538" s="118">
        <v>0</v>
      </c>
      <c r="Q1538" s="118">
        <v>0</v>
      </c>
      <c r="R1538" s="118">
        <v>0</v>
      </c>
      <c r="S1538" s="118">
        <v>2.7092114000000001E-4</v>
      </c>
      <c r="T1538" s="118">
        <v>0</v>
      </c>
      <c r="U1538" s="118">
        <v>0</v>
      </c>
      <c r="V1538" s="118">
        <v>0</v>
      </c>
      <c r="W1538" s="118">
        <v>0</v>
      </c>
      <c r="X1538" s="118">
        <v>0</v>
      </c>
      <c r="Y1538" s="41"/>
      <c r="Z1538" s="327">
        <f t="shared" si="606"/>
        <v>3.3881178947368423E-3</v>
      </c>
      <c r="AA1538" s="41"/>
      <c r="AB1538" s="111">
        <v>1.0526316</v>
      </c>
      <c r="AC1538" s="111">
        <v>0</v>
      </c>
      <c r="AD1538" s="111">
        <v>0</v>
      </c>
      <c r="AE1538" s="111">
        <v>0</v>
      </c>
      <c r="AF1538" s="111">
        <v>5.7894736999999996E-3</v>
      </c>
      <c r="AG1538" s="111">
        <v>8.8947367999999999E-2</v>
      </c>
      <c r="AH1538" s="111">
        <v>0.95789473999999997</v>
      </c>
      <c r="AI1538" s="41"/>
      <c r="AJ1538" s="121">
        <v>7.5793643999999999E-5</v>
      </c>
      <c r="AK1538" s="121">
        <v>7.2623237999999997E-5</v>
      </c>
      <c r="AL1538" s="121">
        <v>3.1313641E-6</v>
      </c>
      <c r="AM1538" s="121">
        <v>3.9042471000000001E-8</v>
      </c>
      <c r="AN1538" s="113">
        <f t="shared" si="607"/>
        <v>4.3539110711999999E-9</v>
      </c>
      <c r="AO1538" s="112">
        <f t="shared" si="608"/>
        <v>1.1580488451020001E-11</v>
      </c>
      <c r="AP1538" s="112">
        <f t="shared" si="609"/>
        <v>5.4681332000000004E-6</v>
      </c>
      <c r="AQ1538" s="328">
        <v>3.1441734000000002E-9</v>
      </c>
      <c r="AR1538" s="328">
        <v>9.4867302000000004E-12</v>
      </c>
      <c r="AS1538" s="328">
        <v>2.5919101999999999E-16</v>
      </c>
      <c r="AT1538" s="329">
        <v>0</v>
      </c>
      <c r="AU1538" s="329">
        <v>0</v>
      </c>
      <c r="AV1538" s="328">
        <v>6.9339711999999997E-12</v>
      </c>
      <c r="AW1538" s="328">
        <v>1.2028037E-9</v>
      </c>
      <c r="AX1538" s="328">
        <v>9.8294756000000005E-13</v>
      </c>
      <c r="AY1538" s="328">
        <v>1.1105515E-12</v>
      </c>
      <c r="AZ1538" s="329">
        <v>0</v>
      </c>
      <c r="BA1538" s="329">
        <v>0</v>
      </c>
      <c r="BB1538" s="329">
        <v>0</v>
      </c>
      <c r="BC1538" s="329">
        <v>0</v>
      </c>
      <c r="BD1538" s="329">
        <v>0</v>
      </c>
      <c r="BE1538" s="329">
        <v>0</v>
      </c>
      <c r="BF1538" s="329">
        <v>0</v>
      </c>
      <c r="BG1538" s="329">
        <v>0</v>
      </c>
      <c r="BH1538" s="328">
        <v>5.4681332000000004E-6</v>
      </c>
      <c r="BI1538" s="329">
        <v>0</v>
      </c>
      <c r="BJ1538" s="329">
        <v>0</v>
      </c>
      <c r="BK1538" s="329">
        <v>0</v>
      </c>
      <c r="BL1538" s="329">
        <v>0</v>
      </c>
      <c r="BM1538" s="41"/>
      <c r="BN1538" s="122">
        <v>2.7299028000000002E-7</v>
      </c>
      <c r="BO1538" s="122">
        <v>9.9393308000000001E-9</v>
      </c>
      <c r="BP1538" s="122">
        <v>9.4469717999999994E-8</v>
      </c>
      <c r="BQ1538" s="111">
        <v>0</v>
      </c>
      <c r="BR1538" s="122">
        <v>1.7464264000000002E-8</v>
      </c>
      <c r="BS1538" s="122">
        <v>4.4889239000000003E-9</v>
      </c>
      <c r="BT1538" s="111">
        <v>0</v>
      </c>
      <c r="BU1538" s="122">
        <v>6.8132204000000003E-9</v>
      </c>
      <c r="BV1538" s="111">
        <v>0</v>
      </c>
      <c r="BW1538" s="111">
        <v>0</v>
      </c>
      <c r="BX1538" s="111">
        <v>0</v>
      </c>
      <c r="BY1538" s="111">
        <v>0</v>
      </c>
      <c r="BZ1538" s="111">
        <v>0</v>
      </c>
      <c r="CA1538" s="122">
        <v>9.1509422000000001E-9</v>
      </c>
      <c r="CB1538" s="111">
        <v>0</v>
      </c>
      <c r="CC1538" s="122">
        <v>1.3066388E-7</v>
      </c>
      <c r="CD1538" s="111">
        <v>0</v>
      </c>
      <c r="CF1538" s="173"/>
      <c r="CG1538" s="170" t="s">
        <v>8546</v>
      </c>
    </row>
    <row r="1539" spans="1:85" ht="14.5" customHeight="1">
      <c r="A1539" s="41" t="s">
        <v>8745</v>
      </c>
      <c r="B1539" s="119" t="s">
        <v>8708</v>
      </c>
      <c r="C1539" s="120" t="str">
        <f t="shared" si="600"/>
        <v>B.046.06.118</v>
      </c>
      <c r="D1539" s="135" t="s">
        <v>8706</v>
      </c>
      <c r="E1539" s="119" t="s">
        <v>8526</v>
      </c>
      <c r="F1539" s="118" t="str">
        <f t="shared" si="601"/>
        <v>Electricity Lakshadweep production</v>
      </c>
      <c r="G1539" s="118">
        <f t="shared" si="602"/>
        <v>5.9821683499999998E-3</v>
      </c>
      <c r="H1539" s="118">
        <f t="shared" si="603"/>
        <v>4.8070175999999999E-4</v>
      </c>
      <c r="I1539" s="118">
        <f t="shared" si="604"/>
        <v>8.0543708999999996E-4</v>
      </c>
      <c r="J1539" s="326">
        <f t="shared" si="605"/>
        <v>1.2005436000000001E-3</v>
      </c>
      <c r="K1539" s="118">
        <v>3.4954858999999999E-3</v>
      </c>
      <c r="L1539" s="118">
        <v>2.3326689999999999E-4</v>
      </c>
      <c r="M1539" s="118">
        <v>5.7217018999999999E-4</v>
      </c>
      <c r="N1539" s="118">
        <v>4.8070175999999999E-4</v>
      </c>
      <c r="O1539" s="118">
        <v>0</v>
      </c>
      <c r="P1539" s="118">
        <v>0</v>
      </c>
      <c r="Q1539" s="118">
        <v>0</v>
      </c>
      <c r="R1539" s="118">
        <v>0</v>
      </c>
      <c r="S1539" s="118">
        <v>1.2005436000000001E-3</v>
      </c>
      <c r="T1539" s="118">
        <v>0</v>
      </c>
      <c r="U1539" s="118">
        <v>0</v>
      </c>
      <c r="V1539" s="118">
        <v>0</v>
      </c>
      <c r="W1539" s="118">
        <v>0</v>
      </c>
      <c r="X1539" s="118">
        <v>0</v>
      </c>
      <c r="Y1539" s="41"/>
      <c r="Z1539" s="327">
        <f t="shared" si="606"/>
        <v>2.6281848872180449E-2</v>
      </c>
      <c r="AA1539" s="41"/>
      <c r="AB1539" s="111">
        <v>1.0526316</v>
      </c>
      <c r="AC1539" s="111">
        <v>0</v>
      </c>
      <c r="AD1539" s="111">
        <v>0</v>
      </c>
      <c r="AE1539" s="111">
        <v>0</v>
      </c>
      <c r="AF1539" s="111">
        <v>0</v>
      </c>
      <c r="AG1539" s="111">
        <v>1.0526316</v>
      </c>
      <c r="AH1539" s="111">
        <v>0</v>
      </c>
      <c r="AI1539" s="41"/>
      <c r="AJ1539" s="114">
        <v>5.951013E-4</v>
      </c>
      <c r="AK1539" s="114">
        <v>5.6933456000000005E-4</v>
      </c>
      <c r="AL1539" s="121">
        <v>2.5593721999999999E-5</v>
      </c>
      <c r="AM1539" s="121">
        <v>1.7301043999999999E-7</v>
      </c>
      <c r="AN1539" s="113">
        <f t="shared" si="607"/>
        <v>3.4132767195999997E-8</v>
      </c>
      <c r="AO1539" s="112">
        <f t="shared" si="608"/>
        <v>9.4651337561400005E-11</v>
      </c>
      <c r="AP1539" s="112">
        <f t="shared" si="609"/>
        <v>2.4231154E-5</v>
      </c>
      <c r="AQ1539" s="328">
        <v>2.4389554999999999E-8</v>
      </c>
      <c r="AR1539" s="328">
        <v>7.3589176000000004E-11</v>
      </c>
      <c r="AS1539" s="328">
        <v>2.0105613999999998E-15</v>
      </c>
      <c r="AT1539" s="329">
        <v>0</v>
      </c>
      <c r="AU1539" s="329">
        <v>0</v>
      </c>
      <c r="AV1539" s="328">
        <v>7.1476896E-11</v>
      </c>
      <c r="AW1539" s="328">
        <v>9.6717353000000005E-9</v>
      </c>
      <c r="AX1539" s="328">
        <v>1.0132439000000001E-11</v>
      </c>
      <c r="AY1539" s="328">
        <v>1.0927712E-11</v>
      </c>
      <c r="AZ1539" s="329">
        <v>0</v>
      </c>
      <c r="BA1539" s="329">
        <v>0</v>
      </c>
      <c r="BB1539" s="329">
        <v>0</v>
      </c>
      <c r="BC1539" s="329">
        <v>0</v>
      </c>
      <c r="BD1539" s="329">
        <v>0</v>
      </c>
      <c r="BE1539" s="329">
        <v>0</v>
      </c>
      <c r="BF1539" s="329">
        <v>0</v>
      </c>
      <c r="BG1539" s="329">
        <v>0</v>
      </c>
      <c r="BH1539" s="328">
        <v>2.4231154E-5</v>
      </c>
      <c r="BI1539" s="329">
        <v>0</v>
      </c>
      <c r="BJ1539" s="329">
        <v>0</v>
      </c>
      <c r="BK1539" s="329">
        <v>0</v>
      </c>
      <c r="BL1539" s="329">
        <v>0</v>
      </c>
      <c r="BM1539" s="41"/>
      <c r="BN1539" s="122">
        <v>1.6682345E-6</v>
      </c>
      <c r="BO1539" s="122">
        <v>9.8871095E-8</v>
      </c>
      <c r="BP1539" s="122">
        <v>7.3280766999999997E-7</v>
      </c>
      <c r="BQ1539" s="111">
        <v>0</v>
      </c>
      <c r="BR1539" s="122">
        <v>4.6937548999999998E-8</v>
      </c>
      <c r="BS1539" s="122">
        <v>4.6272812E-8</v>
      </c>
      <c r="BT1539" s="111">
        <v>0</v>
      </c>
      <c r="BU1539" s="122">
        <v>7.0232171000000001E-8</v>
      </c>
      <c r="BV1539" s="111">
        <v>0</v>
      </c>
      <c r="BW1539" s="111">
        <v>0</v>
      </c>
      <c r="BX1539" s="111">
        <v>0</v>
      </c>
      <c r="BY1539" s="111">
        <v>0</v>
      </c>
      <c r="BZ1539" s="111">
        <v>0</v>
      </c>
      <c r="CA1539" s="122">
        <v>9.4097159999999997E-8</v>
      </c>
      <c r="CB1539" s="111">
        <v>0</v>
      </c>
      <c r="CC1539" s="122">
        <v>5.7901601999999997E-7</v>
      </c>
      <c r="CD1539" s="111">
        <v>0</v>
      </c>
      <c r="CF1539" s="173"/>
      <c r="CG1539" s="170" t="s">
        <v>8546</v>
      </c>
    </row>
    <row r="1540" spans="1:85" ht="14.5" customHeight="1">
      <c r="A1540" s="41" t="s">
        <v>8742</v>
      </c>
      <c r="B1540" s="119" t="s">
        <v>8708</v>
      </c>
      <c r="C1540" s="120" t="str">
        <f t="shared" si="600"/>
        <v>B.046.06.119</v>
      </c>
      <c r="D1540" s="135" t="s">
        <v>8706</v>
      </c>
      <c r="E1540" s="119" t="s">
        <v>8526</v>
      </c>
      <c r="F1540" s="118" t="str">
        <f t="shared" si="601"/>
        <v>Electricity Madhya Pradesh production</v>
      </c>
      <c r="G1540" s="118">
        <f t="shared" si="602"/>
        <v>3.9402988012999997E-2</v>
      </c>
      <c r="H1540" s="118">
        <f t="shared" si="603"/>
        <v>1.4275111500000001E-3</v>
      </c>
      <c r="I1540" s="118">
        <f t="shared" si="604"/>
        <v>2.2024156100000003E-3</v>
      </c>
      <c r="J1540" s="326">
        <f t="shared" si="605"/>
        <v>5.0232253000000002E-5</v>
      </c>
      <c r="K1540" s="118">
        <v>3.5722828999999998E-2</v>
      </c>
      <c r="L1540" s="118">
        <v>7.1157850999999995E-4</v>
      </c>
      <c r="M1540" s="118">
        <v>1.4908371000000001E-3</v>
      </c>
      <c r="N1540" s="118">
        <v>1.2525085E-3</v>
      </c>
      <c r="O1540" s="118">
        <v>1.7500265000000001E-4</v>
      </c>
      <c r="P1540" s="118">
        <v>0</v>
      </c>
      <c r="Q1540" s="118">
        <v>0</v>
      </c>
      <c r="R1540" s="118">
        <v>0</v>
      </c>
      <c r="S1540" s="330">
        <v>5.0232253000000002E-5</v>
      </c>
      <c r="T1540" s="118">
        <v>0</v>
      </c>
      <c r="U1540" s="118">
        <v>0</v>
      </c>
      <c r="V1540" s="118">
        <v>0</v>
      </c>
      <c r="W1540" s="118">
        <v>0</v>
      </c>
      <c r="X1540" s="118">
        <v>0</v>
      </c>
      <c r="Y1540" s="41"/>
      <c r="Z1540" s="327">
        <f t="shared" si="606"/>
        <v>0.26859269924812029</v>
      </c>
      <c r="AA1540" s="41"/>
      <c r="AB1540" s="111">
        <v>2.9390350999999999</v>
      </c>
      <c r="AC1540" s="111">
        <v>2.8297718999999999</v>
      </c>
      <c r="AD1540" s="111">
        <v>0</v>
      </c>
      <c r="AE1540" s="111">
        <v>0</v>
      </c>
      <c r="AF1540" s="111">
        <v>9.4736842000000003E-4</v>
      </c>
      <c r="AG1540" s="111">
        <v>5.8105262999999997E-2</v>
      </c>
      <c r="AH1540" s="111">
        <v>5.0210525999999998E-2</v>
      </c>
      <c r="AI1540" s="41"/>
      <c r="AJ1540" s="114">
        <v>4.9114715999999999E-3</v>
      </c>
      <c r="AK1540" s="114">
        <v>4.6582337999999997E-3</v>
      </c>
      <c r="AL1540" s="114">
        <v>2.1879404E-4</v>
      </c>
      <c r="AM1540" s="121">
        <v>3.4443748999999998E-5</v>
      </c>
      <c r="AN1540" s="113">
        <f t="shared" si="607"/>
        <v>2.7927060900999999E-7</v>
      </c>
      <c r="AO1540" s="112">
        <f t="shared" si="608"/>
        <v>8.0914953734100007E-10</v>
      </c>
      <c r="AP1540" s="112">
        <f t="shared" si="609"/>
        <v>4.8240544620000003E-3</v>
      </c>
      <c r="AQ1540" s="328">
        <v>2.4925402000000001E-7</v>
      </c>
      <c r="AR1540" s="328">
        <v>7.5205955000000005E-10</v>
      </c>
      <c r="AS1540" s="328">
        <v>2.0547341000000001E-14</v>
      </c>
      <c r="AT1540" s="329">
        <v>0</v>
      </c>
      <c r="AU1540" s="329">
        <v>0</v>
      </c>
      <c r="AV1540" s="328">
        <v>1.8623901E-10</v>
      </c>
      <c r="AW1540" s="328">
        <v>2.9830350000000002E-8</v>
      </c>
      <c r="AX1540" s="328">
        <v>2.6400914999999999E-11</v>
      </c>
      <c r="AY1540" s="328">
        <v>3.0668524999999997E-11</v>
      </c>
      <c r="AZ1540" s="329">
        <v>0</v>
      </c>
      <c r="BA1540" s="329">
        <v>0</v>
      </c>
      <c r="BB1540" s="329">
        <v>0</v>
      </c>
      <c r="BC1540" s="329">
        <v>0</v>
      </c>
      <c r="BD1540" s="329">
        <v>0</v>
      </c>
      <c r="BE1540" s="329">
        <v>0</v>
      </c>
      <c r="BF1540" s="329">
        <v>0</v>
      </c>
      <c r="BG1540" s="329">
        <v>0</v>
      </c>
      <c r="BH1540" s="328">
        <v>1.013862E-6</v>
      </c>
      <c r="BI1540" s="329">
        <v>4.8230406E-3</v>
      </c>
      <c r="BJ1540" s="329">
        <v>0</v>
      </c>
      <c r="BK1540" s="329">
        <v>0</v>
      </c>
      <c r="BL1540" s="329">
        <v>0</v>
      </c>
      <c r="BM1540" s="41"/>
      <c r="BN1540" s="122">
        <v>1.2075842E-5</v>
      </c>
      <c r="BO1540" s="122">
        <v>2.7275305999999999E-7</v>
      </c>
      <c r="BP1540" s="122">
        <v>7.4890771000000004E-6</v>
      </c>
      <c r="BQ1540" s="111">
        <v>0</v>
      </c>
      <c r="BR1540" s="122">
        <v>2.9140928000000002E-7</v>
      </c>
      <c r="BS1540" s="122">
        <v>1.2056766999999999E-7</v>
      </c>
      <c r="BT1540" s="111">
        <v>0</v>
      </c>
      <c r="BU1540" s="122">
        <v>1.8299576999999999E-7</v>
      </c>
      <c r="BV1540" s="111">
        <v>0</v>
      </c>
      <c r="BW1540" s="111">
        <v>0</v>
      </c>
      <c r="BX1540" s="111">
        <v>0</v>
      </c>
      <c r="BY1540" s="111">
        <v>0</v>
      </c>
      <c r="BZ1540" s="111">
        <v>0</v>
      </c>
      <c r="CA1540" s="122">
        <v>2.4616052999999999E-7</v>
      </c>
      <c r="CB1540" s="122">
        <v>3.4486521999999999E-6</v>
      </c>
      <c r="CC1540" s="122">
        <v>2.4226758999999998E-8</v>
      </c>
      <c r="CD1540" s="111">
        <v>0</v>
      </c>
      <c r="CF1540" s="173"/>
      <c r="CG1540" s="170" t="s">
        <v>8546</v>
      </c>
    </row>
    <row r="1541" spans="1:85" ht="14.5" customHeight="1">
      <c r="A1541" s="41" t="s">
        <v>8739</v>
      </c>
      <c r="B1541" s="119" t="s">
        <v>8708</v>
      </c>
      <c r="C1541" s="120" t="str">
        <f t="shared" si="600"/>
        <v>B.046.06.120</v>
      </c>
      <c r="D1541" s="135" t="s">
        <v>8706</v>
      </c>
      <c r="E1541" s="119" t="s">
        <v>8526</v>
      </c>
      <c r="F1541" s="118" t="str">
        <f t="shared" si="601"/>
        <v>Electricity Maharashtra production</v>
      </c>
      <c r="G1541" s="118">
        <f t="shared" si="602"/>
        <v>3.6310639145000004E-2</v>
      </c>
      <c r="H1541" s="118">
        <f t="shared" si="603"/>
        <v>1.2890857599999999E-3</v>
      </c>
      <c r="I1541" s="118">
        <f t="shared" si="604"/>
        <v>2.1256824800000001E-3</v>
      </c>
      <c r="J1541" s="326">
        <f t="shared" si="605"/>
        <v>1.349917905E-3</v>
      </c>
      <c r="K1541" s="118">
        <v>3.1545953000000002E-2</v>
      </c>
      <c r="L1541" s="118">
        <v>7.7852588000000003E-4</v>
      </c>
      <c r="M1541" s="118">
        <v>1.3471565999999999E-3</v>
      </c>
      <c r="N1541" s="118">
        <v>1.1317971E-3</v>
      </c>
      <c r="O1541" s="118">
        <v>1.5728865999999999E-4</v>
      </c>
      <c r="P1541" s="118">
        <v>0</v>
      </c>
      <c r="Q1541" s="118">
        <v>0</v>
      </c>
      <c r="R1541" s="118">
        <v>0</v>
      </c>
      <c r="S1541" s="330">
        <v>5.2953805000000001E-5</v>
      </c>
      <c r="T1541" s="118">
        <v>0</v>
      </c>
      <c r="U1541" s="118">
        <v>1.2969641000000001E-3</v>
      </c>
      <c r="V1541" s="118">
        <v>0</v>
      </c>
      <c r="W1541" s="118">
        <v>0</v>
      </c>
      <c r="X1541" s="118">
        <v>0</v>
      </c>
      <c r="Y1541" s="41"/>
      <c r="Z1541" s="327">
        <f t="shared" si="606"/>
        <v>0.23718761654135337</v>
      </c>
      <c r="AA1541" s="41"/>
      <c r="AB1541" s="111">
        <v>2.8329354000000002</v>
      </c>
      <c r="AC1541" s="111">
        <v>2.5014379</v>
      </c>
      <c r="AD1541" s="111">
        <v>0.17581327999999999</v>
      </c>
      <c r="AE1541" s="111">
        <v>0</v>
      </c>
      <c r="AF1541" s="111">
        <v>3.5157895000000002E-2</v>
      </c>
      <c r="AG1541" s="111">
        <v>7.4315788999999993E-2</v>
      </c>
      <c r="AH1541" s="111">
        <v>4.6210526000000002E-2</v>
      </c>
      <c r="AI1541" s="41"/>
      <c r="AJ1541" s="114">
        <v>4.3912758000000003E-3</v>
      </c>
      <c r="AK1541" s="114">
        <v>4.1646926000000004E-3</v>
      </c>
      <c r="AL1541" s="114">
        <v>1.9430397999999999E-4</v>
      </c>
      <c r="AM1541" s="121">
        <v>3.2279178999999997E-5</v>
      </c>
      <c r="AN1541" s="113">
        <f t="shared" si="607"/>
        <v>2.4968181309000001E-7</v>
      </c>
      <c r="AO1541" s="112">
        <f t="shared" si="608"/>
        <v>7.1857979785299994E-10</v>
      </c>
      <c r="AP1541" s="112">
        <f t="shared" si="609"/>
        <v>4.5208934923999999E-3</v>
      </c>
      <c r="AQ1541" s="328">
        <v>2.2011011000000001E-7</v>
      </c>
      <c r="AR1541" s="328">
        <v>6.6412533000000004E-10</v>
      </c>
      <c r="AS1541" s="328">
        <v>1.8144852999999999E-14</v>
      </c>
      <c r="AT1541" s="329">
        <v>0</v>
      </c>
      <c r="AU1541" s="329">
        <v>0</v>
      </c>
      <c r="AV1541" s="328">
        <v>1.6829009000000001E-10</v>
      </c>
      <c r="AW1541" s="328">
        <v>2.9403413000000001E-8</v>
      </c>
      <c r="AX1541" s="328">
        <v>2.3856506999999999E-11</v>
      </c>
      <c r="AY1541" s="328">
        <v>3.0579816000000003E-11</v>
      </c>
      <c r="AZ1541" s="329">
        <v>0</v>
      </c>
      <c r="BA1541" s="329">
        <v>0</v>
      </c>
      <c r="BB1541" s="329">
        <v>0</v>
      </c>
      <c r="BC1541" s="329">
        <v>0</v>
      </c>
      <c r="BD1541" s="329">
        <v>0</v>
      </c>
      <c r="BE1541" s="329">
        <v>0</v>
      </c>
      <c r="BF1541" s="329">
        <v>0</v>
      </c>
      <c r="BG1541" s="329">
        <v>0</v>
      </c>
      <c r="BH1541" s="328">
        <v>1.0687924E-6</v>
      </c>
      <c r="BI1541" s="329">
        <v>4.5198247000000002E-3</v>
      </c>
      <c r="BJ1541" s="329">
        <v>0</v>
      </c>
      <c r="BK1541" s="329">
        <v>0</v>
      </c>
      <c r="BL1541" s="329">
        <v>0</v>
      </c>
      <c r="BM1541" s="41"/>
      <c r="BN1541" s="122">
        <v>1.0953139E-5</v>
      </c>
      <c r="BO1541" s="122">
        <v>2.6623220000000001E-7</v>
      </c>
      <c r="BP1541" s="122">
        <v>6.6134201999999997E-6</v>
      </c>
      <c r="BQ1541" s="111">
        <v>0</v>
      </c>
      <c r="BR1541" s="122">
        <v>2.7884735000000001E-7</v>
      </c>
      <c r="BS1541" s="122">
        <v>1.0894787E-7</v>
      </c>
      <c r="BT1541" s="111">
        <v>0</v>
      </c>
      <c r="BU1541" s="122">
        <v>1.6535942000000001E-7</v>
      </c>
      <c r="BV1541" s="111">
        <v>0</v>
      </c>
      <c r="BW1541" s="111">
        <v>0</v>
      </c>
      <c r="BX1541" s="111">
        <v>0</v>
      </c>
      <c r="BY1541" s="111">
        <v>0</v>
      </c>
      <c r="BZ1541" s="111">
        <v>0</v>
      </c>
      <c r="CA1541" s="122">
        <v>2.2371969999999999E-7</v>
      </c>
      <c r="CB1541" s="122">
        <v>3.2710727E-6</v>
      </c>
      <c r="CC1541" s="122">
        <v>2.553935E-8</v>
      </c>
      <c r="CD1541" s="111">
        <v>0</v>
      </c>
      <c r="CF1541" s="173"/>
      <c r="CG1541" s="170" t="s">
        <v>8546</v>
      </c>
    </row>
    <row r="1542" spans="1:85" ht="14.5" customHeight="1">
      <c r="A1542" s="41" t="s">
        <v>8736</v>
      </c>
      <c r="B1542" s="119" t="s">
        <v>8708</v>
      </c>
      <c r="C1542" s="120" t="str">
        <f t="shared" si="600"/>
        <v>B.046.06.121</v>
      </c>
      <c r="D1542" s="135" t="s">
        <v>8706</v>
      </c>
      <c r="E1542" s="119" t="s">
        <v>8526</v>
      </c>
      <c r="F1542" s="118" t="str">
        <f t="shared" si="601"/>
        <v>Electricity Manipur production</v>
      </c>
      <c r="G1542" s="118">
        <f t="shared" si="602"/>
        <v>5.7766098100000001E-4</v>
      </c>
      <c r="H1542" s="118">
        <f t="shared" si="603"/>
        <v>3.7735540999999997E-5</v>
      </c>
      <c r="I1542" s="118">
        <f t="shared" si="604"/>
        <v>3.9768560000000001E-5</v>
      </c>
      <c r="J1542" s="326">
        <f t="shared" si="605"/>
        <v>2.1846096999999999E-4</v>
      </c>
      <c r="K1542" s="118">
        <v>2.8169590999999999E-4</v>
      </c>
      <c r="L1542" s="330">
        <v>1.2946041999999999E-5</v>
      </c>
      <c r="M1542" s="330">
        <v>2.6822517999999999E-5</v>
      </c>
      <c r="N1542" s="330">
        <v>2.2534609000000001E-5</v>
      </c>
      <c r="O1542" s="330">
        <v>1.5200932E-5</v>
      </c>
      <c r="P1542" s="118">
        <v>0</v>
      </c>
      <c r="Q1542" s="118">
        <v>0</v>
      </c>
      <c r="R1542" s="118">
        <v>0</v>
      </c>
      <c r="S1542" s="118">
        <v>2.1846096999999999E-4</v>
      </c>
      <c r="T1542" s="118">
        <v>0</v>
      </c>
      <c r="U1542" s="118">
        <v>0</v>
      </c>
      <c r="V1542" s="118">
        <v>0</v>
      </c>
      <c r="W1542" s="118">
        <v>0</v>
      </c>
      <c r="X1542" s="118">
        <v>0</v>
      </c>
      <c r="Y1542" s="41"/>
      <c r="Z1542" s="327">
        <f t="shared" si="606"/>
        <v>2.1180143609022552E-3</v>
      </c>
      <c r="AA1542" s="41"/>
      <c r="AB1542" s="111">
        <v>1.0526316</v>
      </c>
      <c r="AC1542" s="111">
        <v>0</v>
      </c>
      <c r="AD1542" s="111">
        <v>0</v>
      </c>
      <c r="AE1542" s="111">
        <v>0</v>
      </c>
      <c r="AF1542" s="111">
        <v>0</v>
      </c>
      <c r="AG1542" s="111">
        <v>1.6105263000000002E-2</v>
      </c>
      <c r="AH1542" s="111">
        <v>1.0365263</v>
      </c>
      <c r="AI1542" s="41"/>
      <c r="AJ1542" s="121">
        <v>4.6903242999999999E-5</v>
      </c>
      <c r="AK1542" s="121">
        <v>4.4989666000000001E-5</v>
      </c>
      <c r="AL1542" s="121">
        <v>1.8820947999999999E-6</v>
      </c>
      <c r="AM1542" s="121">
        <v>3.1482430999999999E-8</v>
      </c>
      <c r="AN1542" s="113">
        <f t="shared" si="607"/>
        <v>2.6972221744000002E-9</v>
      </c>
      <c r="AO1542" s="112">
        <f t="shared" si="608"/>
        <v>6.9604099080999991E-12</v>
      </c>
      <c r="AP1542" s="112">
        <f t="shared" si="609"/>
        <v>4.4093041000000003E-6</v>
      </c>
      <c r="AQ1542" s="328">
        <v>1.9655173E-9</v>
      </c>
      <c r="AR1542" s="328">
        <v>5.9304401999999996E-12</v>
      </c>
      <c r="AS1542" s="328">
        <v>1.6202809999999999E-16</v>
      </c>
      <c r="AT1542" s="329">
        <v>0</v>
      </c>
      <c r="AU1542" s="329">
        <v>0</v>
      </c>
      <c r="AV1542" s="328">
        <v>3.3507343999999999E-12</v>
      </c>
      <c r="AW1542" s="328">
        <v>7.2835414000000001E-10</v>
      </c>
      <c r="AX1542" s="328">
        <v>4.7499420999999997E-13</v>
      </c>
      <c r="AY1542" s="328">
        <v>5.5481346999999998E-13</v>
      </c>
      <c r="AZ1542" s="329">
        <v>0</v>
      </c>
      <c r="BA1542" s="329">
        <v>0</v>
      </c>
      <c r="BB1542" s="329">
        <v>0</v>
      </c>
      <c r="BC1542" s="329">
        <v>0</v>
      </c>
      <c r="BD1542" s="329">
        <v>0</v>
      </c>
      <c r="BE1542" s="329">
        <v>0</v>
      </c>
      <c r="BF1542" s="329">
        <v>0</v>
      </c>
      <c r="BG1542" s="329">
        <v>0</v>
      </c>
      <c r="BH1542" s="328">
        <v>4.4093041000000003E-6</v>
      </c>
      <c r="BI1542" s="329">
        <v>0</v>
      </c>
      <c r="BJ1542" s="329">
        <v>0</v>
      </c>
      <c r="BK1542" s="329">
        <v>0</v>
      </c>
      <c r="BL1542" s="329">
        <v>0</v>
      </c>
      <c r="BM1542" s="41"/>
      <c r="BN1542" s="122">
        <v>1.9528644E-7</v>
      </c>
      <c r="BO1542" s="122">
        <v>4.9282051999999996E-9</v>
      </c>
      <c r="BP1542" s="122">
        <v>5.9055859999999998E-8</v>
      </c>
      <c r="BQ1542" s="111">
        <v>0</v>
      </c>
      <c r="BR1542" s="122">
        <v>1.6047994000000001E-8</v>
      </c>
      <c r="BS1542" s="122">
        <v>2.1692031000000001E-9</v>
      </c>
      <c r="BT1542" s="111">
        <v>0</v>
      </c>
      <c r="BU1542" s="122">
        <v>3.2923834E-9</v>
      </c>
      <c r="BV1542" s="111">
        <v>0</v>
      </c>
      <c r="BW1542" s="111">
        <v>0</v>
      </c>
      <c r="BX1542" s="111">
        <v>0</v>
      </c>
      <c r="BY1542" s="111">
        <v>0</v>
      </c>
      <c r="BZ1542" s="111">
        <v>0</v>
      </c>
      <c r="CA1542" s="122">
        <v>4.430177E-9</v>
      </c>
      <c r="CB1542" s="111">
        <v>0</v>
      </c>
      <c r="CC1542" s="122">
        <v>1.0536261E-7</v>
      </c>
      <c r="CD1542" s="111">
        <v>0</v>
      </c>
      <c r="CF1542" s="173"/>
      <c r="CG1542" s="170" t="s">
        <v>8546</v>
      </c>
    </row>
    <row r="1543" spans="1:85" ht="14.5" customHeight="1">
      <c r="A1543" s="41" t="s">
        <v>8733</v>
      </c>
      <c r="B1543" s="119" t="s">
        <v>8708</v>
      </c>
      <c r="C1543" s="120" t="str">
        <f t="shared" si="600"/>
        <v>B.046.06.122</v>
      </c>
      <c r="D1543" s="135" t="s">
        <v>8706</v>
      </c>
      <c r="E1543" s="119" t="s">
        <v>8526</v>
      </c>
      <c r="F1543" s="118" t="str">
        <f t="shared" si="601"/>
        <v>Electricity Meghalaya production</v>
      </c>
      <c r="G1543" s="118">
        <f t="shared" si="602"/>
        <v>4.93687225E-4</v>
      </c>
      <c r="H1543" s="118">
        <f t="shared" si="603"/>
        <v>3.0852853000000002E-5</v>
      </c>
      <c r="I1543" s="118">
        <f t="shared" si="604"/>
        <v>2.7871811999999999E-5</v>
      </c>
      <c r="J1543" s="326">
        <f t="shared" si="605"/>
        <v>2.0320164000000001E-4</v>
      </c>
      <c r="K1543" s="118">
        <v>2.3176092E-4</v>
      </c>
      <c r="L1543" s="330">
        <v>9.5227570000000004E-6</v>
      </c>
      <c r="M1543" s="330">
        <v>1.8349055E-5</v>
      </c>
      <c r="N1543" s="330">
        <v>1.5415732999999999E-5</v>
      </c>
      <c r="O1543" s="330">
        <v>1.543712E-5</v>
      </c>
      <c r="P1543" s="118">
        <v>0</v>
      </c>
      <c r="Q1543" s="118">
        <v>0</v>
      </c>
      <c r="R1543" s="118">
        <v>0</v>
      </c>
      <c r="S1543" s="118">
        <v>2.0320164000000001E-4</v>
      </c>
      <c r="T1543" s="118">
        <v>0</v>
      </c>
      <c r="U1543" s="118">
        <v>0</v>
      </c>
      <c r="V1543" s="118">
        <v>0</v>
      </c>
      <c r="W1543" s="118">
        <v>0</v>
      </c>
      <c r="X1543" s="118">
        <v>0</v>
      </c>
      <c r="Y1543" s="41"/>
      <c r="Z1543" s="327">
        <f t="shared" si="606"/>
        <v>1.7425633082706767E-3</v>
      </c>
      <c r="AA1543" s="41"/>
      <c r="AB1543" s="111">
        <v>1.0526316</v>
      </c>
      <c r="AC1543" s="111">
        <v>0</v>
      </c>
      <c r="AD1543" s="111">
        <v>0</v>
      </c>
      <c r="AE1543" s="111">
        <v>0</v>
      </c>
      <c r="AF1543" s="111">
        <v>0</v>
      </c>
      <c r="AG1543" s="111">
        <v>0</v>
      </c>
      <c r="AH1543" s="111">
        <v>1.0526316</v>
      </c>
      <c r="AI1543" s="41"/>
      <c r="AJ1543" s="121">
        <v>3.8385491999999998E-5</v>
      </c>
      <c r="AK1543" s="121">
        <v>3.6842538000000002E-5</v>
      </c>
      <c r="AL1543" s="121">
        <v>1.51367E-6</v>
      </c>
      <c r="AM1543" s="121">
        <v>2.9283407999999999E-8</v>
      </c>
      <c r="AN1543" s="113">
        <f t="shared" si="607"/>
        <v>2.2087852286999999E-9</v>
      </c>
      <c r="AO1543" s="112">
        <f t="shared" si="608"/>
        <v>5.5978921860900009E-12</v>
      </c>
      <c r="AP1543" s="112">
        <f t="shared" si="609"/>
        <v>4.1013176000000003E-6</v>
      </c>
      <c r="AQ1543" s="328">
        <v>1.6170986999999999E-9</v>
      </c>
      <c r="AR1543" s="328">
        <v>4.8791772000000002E-12</v>
      </c>
      <c r="AS1543" s="328">
        <v>1.3330609E-16</v>
      </c>
      <c r="AT1543" s="329">
        <v>0</v>
      </c>
      <c r="AU1543" s="329">
        <v>0</v>
      </c>
      <c r="AV1543" s="328">
        <v>2.2922087E-12</v>
      </c>
      <c r="AW1543" s="328">
        <v>5.8939431999999998E-10</v>
      </c>
      <c r="AX1543" s="328">
        <v>3.2493946999999998E-13</v>
      </c>
      <c r="AY1543" s="328">
        <v>3.9364221000000002E-13</v>
      </c>
      <c r="AZ1543" s="329">
        <v>0</v>
      </c>
      <c r="BA1543" s="329">
        <v>0</v>
      </c>
      <c r="BB1543" s="329">
        <v>0</v>
      </c>
      <c r="BC1543" s="329">
        <v>0</v>
      </c>
      <c r="BD1543" s="329">
        <v>0</v>
      </c>
      <c r="BE1543" s="329">
        <v>0</v>
      </c>
      <c r="BF1543" s="329">
        <v>0</v>
      </c>
      <c r="BG1543" s="329">
        <v>0</v>
      </c>
      <c r="BH1543" s="328">
        <v>4.1013176000000003E-6</v>
      </c>
      <c r="BI1543" s="329">
        <v>0</v>
      </c>
      <c r="BJ1543" s="329">
        <v>0</v>
      </c>
      <c r="BK1543" s="329">
        <v>0</v>
      </c>
      <c r="BL1543" s="329">
        <v>0</v>
      </c>
      <c r="BM1543" s="41"/>
      <c r="BN1543" s="122">
        <v>1.7240016999999999E-7</v>
      </c>
      <c r="BO1543" s="122">
        <v>3.4685462E-9</v>
      </c>
      <c r="BP1543" s="122">
        <v>4.8587288000000003E-8</v>
      </c>
      <c r="BQ1543" s="111">
        <v>0</v>
      </c>
      <c r="BR1543" s="122">
        <v>1.5568041000000001E-8</v>
      </c>
      <c r="BS1543" s="122">
        <v>1.4839332000000001E-9</v>
      </c>
      <c r="BT1543" s="111">
        <v>0</v>
      </c>
      <c r="BU1543" s="122">
        <v>2.2522912999999999E-9</v>
      </c>
      <c r="BV1543" s="111">
        <v>0</v>
      </c>
      <c r="BW1543" s="111">
        <v>0</v>
      </c>
      <c r="BX1543" s="111">
        <v>0</v>
      </c>
      <c r="BY1543" s="111">
        <v>0</v>
      </c>
      <c r="BZ1543" s="111">
        <v>0</v>
      </c>
      <c r="CA1543" s="122">
        <v>3.0369559000000002E-9</v>
      </c>
      <c r="CB1543" s="111">
        <v>0</v>
      </c>
      <c r="CC1543" s="122">
        <v>9.8003115000000001E-8</v>
      </c>
      <c r="CD1543" s="111">
        <v>0</v>
      </c>
      <c r="CF1543" s="173"/>
      <c r="CG1543" s="170" t="s">
        <v>8546</v>
      </c>
    </row>
    <row r="1544" spans="1:85" ht="14.5" customHeight="1">
      <c r="A1544" s="41" t="s">
        <v>8730</v>
      </c>
      <c r="B1544" s="119" t="s">
        <v>8708</v>
      </c>
      <c r="C1544" s="120" t="str">
        <f t="shared" si="600"/>
        <v>B.046.06.123</v>
      </c>
      <c r="D1544" s="135" t="s">
        <v>8706</v>
      </c>
      <c r="E1544" s="119" t="s">
        <v>8526</v>
      </c>
      <c r="F1544" s="118" t="str">
        <f t="shared" si="601"/>
        <v>Electricity Mizoram production</v>
      </c>
      <c r="G1544" s="118">
        <f t="shared" si="602"/>
        <v>5.5131627400000003E-4</v>
      </c>
      <c r="H1544" s="118">
        <f t="shared" si="603"/>
        <v>3.5576266000000001E-5</v>
      </c>
      <c r="I1544" s="118">
        <f t="shared" si="604"/>
        <v>3.6036247999999997E-5</v>
      </c>
      <c r="J1544" s="326">
        <f t="shared" si="605"/>
        <v>2.1367373000000001E-4</v>
      </c>
      <c r="K1544" s="118">
        <v>2.6603002999999999E-4</v>
      </c>
      <c r="L1544" s="330">
        <v>1.1872071E-5</v>
      </c>
      <c r="M1544" s="330">
        <v>2.4164176999999999E-5</v>
      </c>
      <c r="N1544" s="330">
        <v>2.0301236E-5</v>
      </c>
      <c r="O1544" s="330">
        <v>1.5275030000000001E-5</v>
      </c>
      <c r="P1544" s="118">
        <v>0</v>
      </c>
      <c r="Q1544" s="118">
        <v>0</v>
      </c>
      <c r="R1544" s="118">
        <v>0</v>
      </c>
      <c r="S1544" s="118">
        <v>2.1367373000000001E-4</v>
      </c>
      <c r="T1544" s="118">
        <v>0</v>
      </c>
      <c r="U1544" s="118">
        <v>0</v>
      </c>
      <c r="V1544" s="118">
        <v>0</v>
      </c>
      <c r="W1544" s="118">
        <v>0</v>
      </c>
      <c r="X1544" s="118">
        <v>0</v>
      </c>
      <c r="Y1544" s="41"/>
      <c r="Z1544" s="327">
        <f t="shared" si="606"/>
        <v>2.0002257894736839E-3</v>
      </c>
      <c r="AA1544" s="41"/>
      <c r="AB1544" s="111">
        <v>1.0526316</v>
      </c>
      <c r="AC1544" s="111">
        <v>0</v>
      </c>
      <c r="AD1544" s="111">
        <v>0</v>
      </c>
      <c r="AE1544" s="111">
        <v>0</v>
      </c>
      <c r="AF1544" s="111">
        <v>0</v>
      </c>
      <c r="AG1544" s="111">
        <v>1.1052632E-2</v>
      </c>
      <c r="AH1544" s="111">
        <v>1.0415789</v>
      </c>
      <c r="AI1544" s="41"/>
      <c r="AJ1544" s="121">
        <v>4.4231007000000003E-5</v>
      </c>
      <c r="AK1544" s="121">
        <v>4.2433703999999998E-5</v>
      </c>
      <c r="AL1544" s="121">
        <v>1.7665106000000001E-6</v>
      </c>
      <c r="AM1544" s="121">
        <v>3.0792540999999999E-8</v>
      </c>
      <c r="AN1544" s="113">
        <f t="shared" si="607"/>
        <v>2.5439870479000001E-9</v>
      </c>
      <c r="AO1544" s="112">
        <f t="shared" si="608"/>
        <v>6.5329533672700007E-12</v>
      </c>
      <c r="AP1544" s="112">
        <f t="shared" si="609"/>
        <v>4.3126809E-6</v>
      </c>
      <c r="AQ1544" s="328">
        <v>1.8562095E-9</v>
      </c>
      <c r="AR1544" s="328">
        <v>5.6006322000000002E-12</v>
      </c>
      <c r="AS1544" s="328">
        <v>1.5301726999999999E-16</v>
      </c>
      <c r="AT1544" s="329">
        <v>0</v>
      </c>
      <c r="AU1544" s="329">
        <v>0</v>
      </c>
      <c r="AV1544" s="328">
        <v>3.0186478999999999E-12</v>
      </c>
      <c r="AW1544" s="328">
        <v>6.8475889999999998E-10</v>
      </c>
      <c r="AX1544" s="328">
        <v>4.2791821000000002E-13</v>
      </c>
      <c r="AY1544" s="328">
        <v>5.0424993999999998E-13</v>
      </c>
      <c r="AZ1544" s="329">
        <v>0</v>
      </c>
      <c r="BA1544" s="329">
        <v>0</v>
      </c>
      <c r="BB1544" s="329">
        <v>0</v>
      </c>
      <c r="BC1544" s="329">
        <v>0</v>
      </c>
      <c r="BD1544" s="329">
        <v>0</v>
      </c>
      <c r="BE1544" s="329">
        <v>0</v>
      </c>
      <c r="BF1544" s="329">
        <v>0</v>
      </c>
      <c r="BG1544" s="329">
        <v>0</v>
      </c>
      <c r="BH1544" s="328">
        <v>4.3126809E-6</v>
      </c>
      <c r="BI1544" s="329">
        <v>0</v>
      </c>
      <c r="BJ1544" s="329">
        <v>0</v>
      </c>
      <c r="BK1544" s="329">
        <v>0</v>
      </c>
      <c r="BL1544" s="329">
        <v>0</v>
      </c>
      <c r="BM1544" s="41"/>
      <c r="BN1544" s="122">
        <v>1.8810643E-7</v>
      </c>
      <c r="BO1544" s="122">
        <v>4.4702728999999998E-9</v>
      </c>
      <c r="BP1544" s="122">
        <v>5.5771601999999997E-8</v>
      </c>
      <c r="BQ1544" s="111">
        <v>0</v>
      </c>
      <c r="BR1544" s="122">
        <v>1.5897420999999999E-8</v>
      </c>
      <c r="BS1544" s="122">
        <v>1.9542165E-9</v>
      </c>
      <c r="BT1544" s="111">
        <v>0</v>
      </c>
      <c r="BU1544" s="122">
        <v>2.9660800000000002E-9</v>
      </c>
      <c r="BV1544" s="111">
        <v>0</v>
      </c>
      <c r="BW1544" s="111">
        <v>0</v>
      </c>
      <c r="BX1544" s="111">
        <v>0</v>
      </c>
      <c r="BY1544" s="111">
        <v>0</v>
      </c>
      <c r="BZ1544" s="111">
        <v>0</v>
      </c>
      <c r="CA1544" s="122">
        <v>3.9930879999999997E-9</v>
      </c>
      <c r="CB1544" s="111">
        <v>0</v>
      </c>
      <c r="CC1544" s="122">
        <v>1.0305375E-7</v>
      </c>
      <c r="CD1544" s="111">
        <v>0</v>
      </c>
      <c r="CF1544" s="173"/>
      <c r="CG1544" s="170" t="s">
        <v>8546</v>
      </c>
    </row>
    <row r="1545" spans="1:85" ht="14.5" customHeight="1">
      <c r="A1545" s="41" t="s">
        <v>8727</v>
      </c>
      <c r="B1545" s="119" t="s">
        <v>8708</v>
      </c>
      <c r="C1545" s="120" t="str">
        <f t="shared" si="600"/>
        <v>B.046.06.124</v>
      </c>
      <c r="D1545" s="135" t="s">
        <v>8706</v>
      </c>
      <c r="E1545" s="119" t="s">
        <v>8526</v>
      </c>
      <c r="F1545" s="118" t="str">
        <f t="shared" si="601"/>
        <v>Electricity Nagaland production</v>
      </c>
      <c r="G1545" s="118">
        <f t="shared" si="602"/>
        <v>4.93687225E-4</v>
      </c>
      <c r="H1545" s="118">
        <f t="shared" si="603"/>
        <v>3.0852853000000002E-5</v>
      </c>
      <c r="I1545" s="118">
        <f t="shared" si="604"/>
        <v>2.7871811999999999E-5</v>
      </c>
      <c r="J1545" s="326">
        <f t="shared" si="605"/>
        <v>2.0320164000000001E-4</v>
      </c>
      <c r="K1545" s="118">
        <v>2.3176092E-4</v>
      </c>
      <c r="L1545" s="330">
        <v>9.5227570000000004E-6</v>
      </c>
      <c r="M1545" s="330">
        <v>1.8349055E-5</v>
      </c>
      <c r="N1545" s="330">
        <v>1.5415732999999999E-5</v>
      </c>
      <c r="O1545" s="330">
        <v>1.543712E-5</v>
      </c>
      <c r="P1545" s="118">
        <v>0</v>
      </c>
      <c r="Q1545" s="118">
        <v>0</v>
      </c>
      <c r="R1545" s="118">
        <v>0</v>
      </c>
      <c r="S1545" s="118">
        <v>2.0320164000000001E-4</v>
      </c>
      <c r="T1545" s="118">
        <v>0</v>
      </c>
      <c r="U1545" s="118">
        <v>0</v>
      </c>
      <c r="V1545" s="118">
        <v>0</v>
      </c>
      <c r="W1545" s="118">
        <v>0</v>
      </c>
      <c r="X1545" s="118">
        <v>0</v>
      </c>
      <c r="Y1545" s="41"/>
      <c r="Z1545" s="327">
        <f t="shared" si="606"/>
        <v>1.7425633082706767E-3</v>
      </c>
      <c r="AA1545" s="41"/>
      <c r="AB1545" s="111">
        <v>1.0526316</v>
      </c>
      <c r="AC1545" s="111">
        <v>0</v>
      </c>
      <c r="AD1545" s="111">
        <v>0</v>
      </c>
      <c r="AE1545" s="111">
        <v>0</v>
      </c>
      <c r="AF1545" s="111">
        <v>0</v>
      </c>
      <c r="AG1545" s="111">
        <v>0</v>
      </c>
      <c r="AH1545" s="111">
        <v>1.0526316</v>
      </c>
      <c r="AI1545" s="41"/>
      <c r="AJ1545" s="121">
        <v>3.8385491999999998E-5</v>
      </c>
      <c r="AK1545" s="121">
        <v>3.6842538000000002E-5</v>
      </c>
      <c r="AL1545" s="121">
        <v>1.51367E-6</v>
      </c>
      <c r="AM1545" s="121">
        <v>2.9283407999999999E-8</v>
      </c>
      <c r="AN1545" s="113">
        <f t="shared" si="607"/>
        <v>2.2087852286999999E-9</v>
      </c>
      <c r="AO1545" s="112">
        <f t="shared" si="608"/>
        <v>5.5978921860900009E-12</v>
      </c>
      <c r="AP1545" s="112">
        <f t="shared" si="609"/>
        <v>4.1013176000000003E-6</v>
      </c>
      <c r="AQ1545" s="328">
        <v>1.6170986999999999E-9</v>
      </c>
      <c r="AR1545" s="328">
        <v>4.8791772000000002E-12</v>
      </c>
      <c r="AS1545" s="328">
        <v>1.3330609E-16</v>
      </c>
      <c r="AT1545" s="329">
        <v>0</v>
      </c>
      <c r="AU1545" s="329">
        <v>0</v>
      </c>
      <c r="AV1545" s="328">
        <v>2.2922087E-12</v>
      </c>
      <c r="AW1545" s="328">
        <v>5.8939431999999998E-10</v>
      </c>
      <c r="AX1545" s="328">
        <v>3.2493946999999998E-13</v>
      </c>
      <c r="AY1545" s="328">
        <v>3.9364221000000002E-13</v>
      </c>
      <c r="AZ1545" s="329">
        <v>0</v>
      </c>
      <c r="BA1545" s="329">
        <v>0</v>
      </c>
      <c r="BB1545" s="329">
        <v>0</v>
      </c>
      <c r="BC1545" s="329">
        <v>0</v>
      </c>
      <c r="BD1545" s="329">
        <v>0</v>
      </c>
      <c r="BE1545" s="329">
        <v>0</v>
      </c>
      <c r="BF1545" s="329">
        <v>0</v>
      </c>
      <c r="BG1545" s="329">
        <v>0</v>
      </c>
      <c r="BH1545" s="328">
        <v>4.1013176000000003E-6</v>
      </c>
      <c r="BI1545" s="329">
        <v>0</v>
      </c>
      <c r="BJ1545" s="329">
        <v>0</v>
      </c>
      <c r="BK1545" s="329">
        <v>0</v>
      </c>
      <c r="BL1545" s="329">
        <v>0</v>
      </c>
      <c r="BM1545" s="41"/>
      <c r="BN1545" s="122">
        <v>1.7240016999999999E-7</v>
      </c>
      <c r="BO1545" s="122">
        <v>3.4685462E-9</v>
      </c>
      <c r="BP1545" s="122">
        <v>4.8587288000000003E-8</v>
      </c>
      <c r="BQ1545" s="111">
        <v>0</v>
      </c>
      <c r="BR1545" s="122">
        <v>1.5568041000000001E-8</v>
      </c>
      <c r="BS1545" s="122">
        <v>1.4839332000000001E-9</v>
      </c>
      <c r="BT1545" s="111">
        <v>0</v>
      </c>
      <c r="BU1545" s="122">
        <v>2.2522912999999999E-9</v>
      </c>
      <c r="BV1545" s="111">
        <v>0</v>
      </c>
      <c r="BW1545" s="111">
        <v>0</v>
      </c>
      <c r="BX1545" s="111">
        <v>0</v>
      </c>
      <c r="BY1545" s="111">
        <v>0</v>
      </c>
      <c r="BZ1545" s="111">
        <v>0</v>
      </c>
      <c r="CA1545" s="122">
        <v>3.0369559000000002E-9</v>
      </c>
      <c r="CB1545" s="111">
        <v>0</v>
      </c>
      <c r="CC1545" s="122">
        <v>9.8003115000000001E-8</v>
      </c>
      <c r="CD1545" s="111">
        <v>0</v>
      </c>
      <c r="CF1545" s="173"/>
      <c r="CG1545" s="170" t="s">
        <v>8546</v>
      </c>
    </row>
    <row r="1546" spans="1:85" ht="14.5" customHeight="1">
      <c r="A1546" s="41" t="s">
        <v>8724</v>
      </c>
      <c r="B1546" s="119" t="s">
        <v>8708</v>
      </c>
      <c r="C1546" s="120" t="str">
        <f t="shared" si="600"/>
        <v>B.046.06.125</v>
      </c>
      <c r="D1546" s="135" t="s">
        <v>8706</v>
      </c>
      <c r="E1546" s="119" t="s">
        <v>8526</v>
      </c>
      <c r="F1546" s="118" t="str">
        <f t="shared" si="601"/>
        <v>Electricity Odisha production</v>
      </c>
      <c r="G1546" s="118">
        <f t="shared" si="602"/>
        <v>3.9735473374000005E-2</v>
      </c>
      <c r="H1546" s="118">
        <f t="shared" si="603"/>
        <v>1.43566431E-3</v>
      </c>
      <c r="I1546" s="118">
        <f t="shared" si="604"/>
        <v>2.2124167199999998E-3</v>
      </c>
      <c r="J1546" s="326">
        <f t="shared" si="605"/>
        <v>2.8712344E-5</v>
      </c>
      <c r="K1546" s="118">
        <v>3.6058680000000003E-2</v>
      </c>
      <c r="L1546" s="118">
        <v>7.1471011999999997E-4</v>
      </c>
      <c r="M1546" s="118">
        <v>1.4977065999999999E-3</v>
      </c>
      <c r="N1546" s="118">
        <v>1.2582798E-3</v>
      </c>
      <c r="O1546" s="118">
        <v>1.7738450999999999E-4</v>
      </c>
      <c r="P1546" s="118">
        <v>0</v>
      </c>
      <c r="Q1546" s="118">
        <v>0</v>
      </c>
      <c r="R1546" s="118">
        <v>0</v>
      </c>
      <c r="S1546" s="330">
        <v>2.8712344E-5</v>
      </c>
      <c r="T1546" s="118">
        <v>0</v>
      </c>
      <c r="U1546" s="118">
        <v>0</v>
      </c>
      <c r="V1546" s="118">
        <v>0</v>
      </c>
      <c r="W1546" s="118">
        <v>0</v>
      </c>
      <c r="X1546" s="118">
        <v>0</v>
      </c>
      <c r="Y1546" s="41"/>
      <c r="Z1546" s="327">
        <f t="shared" si="606"/>
        <v>0.27111789473684211</v>
      </c>
      <c r="AA1546" s="41"/>
      <c r="AB1546" s="111">
        <v>2.9595788999999999</v>
      </c>
      <c r="AC1546" s="111">
        <v>2.8604210999999999</v>
      </c>
      <c r="AD1546" s="111">
        <v>0</v>
      </c>
      <c r="AE1546" s="111">
        <v>0</v>
      </c>
      <c r="AF1546" s="111">
        <v>1.0526316E-3</v>
      </c>
      <c r="AG1546" s="111">
        <v>1.0315789000000001E-2</v>
      </c>
      <c r="AH1546" s="111">
        <v>8.7789474000000006E-2</v>
      </c>
      <c r="AI1546" s="41"/>
      <c r="AJ1546" s="114">
        <v>4.9555935000000001E-3</v>
      </c>
      <c r="AK1546" s="114">
        <v>4.6999961000000002E-3</v>
      </c>
      <c r="AL1546" s="114">
        <v>2.2077623E-4</v>
      </c>
      <c r="AM1546" s="121">
        <v>3.4821182999999998E-5</v>
      </c>
      <c r="AN1546" s="113">
        <f t="shared" si="607"/>
        <v>2.8177433815999995E-7</v>
      </c>
      <c r="AO1546" s="112">
        <f t="shared" si="608"/>
        <v>8.1648013151899986E-10</v>
      </c>
      <c r="AP1546" s="112">
        <f t="shared" si="609"/>
        <v>4.8769163152E-3</v>
      </c>
      <c r="AQ1546" s="328">
        <v>2.5159739999999999E-7</v>
      </c>
      <c r="AR1546" s="328">
        <v>7.5913009999999997E-10</v>
      </c>
      <c r="AS1546" s="328">
        <v>2.0740519E-14</v>
      </c>
      <c r="AT1546" s="329">
        <v>0</v>
      </c>
      <c r="AU1546" s="329">
        <v>0</v>
      </c>
      <c r="AV1546" s="328">
        <v>1.8709715999999999E-10</v>
      </c>
      <c r="AW1546" s="328">
        <v>2.9989840999999998E-8</v>
      </c>
      <c r="AX1546" s="328">
        <v>2.6522565E-11</v>
      </c>
      <c r="AY1546" s="328">
        <v>3.0806725999999998E-11</v>
      </c>
      <c r="AZ1546" s="329">
        <v>0</v>
      </c>
      <c r="BA1546" s="329">
        <v>0</v>
      </c>
      <c r="BB1546" s="329">
        <v>0</v>
      </c>
      <c r="BC1546" s="329">
        <v>0</v>
      </c>
      <c r="BD1546" s="329">
        <v>0</v>
      </c>
      <c r="BE1546" s="329">
        <v>0</v>
      </c>
      <c r="BF1546" s="329">
        <v>0</v>
      </c>
      <c r="BG1546" s="329">
        <v>0</v>
      </c>
      <c r="BH1546" s="328">
        <v>5.795152E-7</v>
      </c>
      <c r="BI1546" s="329">
        <v>4.8763367999999996E-3</v>
      </c>
      <c r="BJ1546" s="329">
        <v>0</v>
      </c>
      <c r="BK1546" s="329">
        <v>0</v>
      </c>
      <c r="BL1546" s="329">
        <v>0</v>
      </c>
      <c r="BM1546" s="41"/>
      <c r="BN1546" s="122">
        <v>1.2180483999999999E-5</v>
      </c>
      <c r="BO1546" s="122">
        <v>2.7398837999999998E-7</v>
      </c>
      <c r="BP1546" s="122">
        <v>7.5594863000000001E-6</v>
      </c>
      <c r="BQ1546" s="111">
        <v>0</v>
      </c>
      <c r="BR1546" s="122">
        <v>2.9414454000000002E-7</v>
      </c>
      <c r="BS1546" s="122">
        <v>1.2112322E-7</v>
      </c>
      <c r="BT1546" s="111">
        <v>0</v>
      </c>
      <c r="BU1546" s="122">
        <v>1.8383897999999999E-7</v>
      </c>
      <c r="BV1546" s="111">
        <v>0</v>
      </c>
      <c r="BW1546" s="111">
        <v>0</v>
      </c>
      <c r="BX1546" s="111">
        <v>0</v>
      </c>
      <c r="BY1546" s="111">
        <v>0</v>
      </c>
      <c r="BZ1546" s="111">
        <v>0</v>
      </c>
      <c r="CA1546" s="122">
        <v>2.4729339999999998E-7</v>
      </c>
      <c r="CB1546" s="122">
        <v>3.4867610000000002E-6</v>
      </c>
      <c r="CC1546" s="122">
        <v>1.3847817000000001E-8</v>
      </c>
      <c r="CD1546" s="111">
        <v>0</v>
      </c>
      <c r="CF1546" s="173"/>
      <c r="CG1546" s="170" t="s">
        <v>8546</v>
      </c>
    </row>
    <row r="1547" spans="1:85" ht="14.5" customHeight="1">
      <c r="A1547" s="41" t="s">
        <v>8721</v>
      </c>
      <c r="B1547" s="119" t="s">
        <v>8708</v>
      </c>
      <c r="C1547" s="120" t="str">
        <f t="shared" si="600"/>
        <v>B.046.06.126</v>
      </c>
      <c r="D1547" s="135" t="s">
        <v>8706</v>
      </c>
      <c r="E1547" s="119" t="s">
        <v>8526</v>
      </c>
      <c r="F1547" s="118" t="str">
        <f t="shared" si="601"/>
        <v>Electricity Puducherry production</v>
      </c>
      <c r="G1547" s="118">
        <f t="shared" si="602"/>
        <v>3.6016414809000002E-2</v>
      </c>
      <c r="H1547" s="118">
        <f t="shared" si="603"/>
        <v>2.1109166200000001E-3</v>
      </c>
      <c r="I1547" s="118">
        <f t="shared" si="604"/>
        <v>8.9006214999999989E-3</v>
      </c>
      <c r="J1547" s="326">
        <f t="shared" si="605"/>
        <v>5.8946688999999999E-5</v>
      </c>
      <c r="K1547" s="118">
        <v>2.4945930000000002E-2</v>
      </c>
      <c r="L1547" s="118">
        <v>6.6829092999999996E-3</v>
      </c>
      <c r="M1547" s="118">
        <v>2.2177121999999998E-3</v>
      </c>
      <c r="N1547" s="118">
        <v>1.8631836E-3</v>
      </c>
      <c r="O1547" s="118">
        <v>2.4773302000000001E-4</v>
      </c>
      <c r="P1547" s="118">
        <v>0</v>
      </c>
      <c r="Q1547" s="118">
        <v>0</v>
      </c>
      <c r="R1547" s="118">
        <v>0</v>
      </c>
      <c r="S1547" s="330">
        <v>5.8946688999999999E-5</v>
      </c>
      <c r="T1547" s="118">
        <v>0</v>
      </c>
      <c r="U1547" s="118">
        <v>0</v>
      </c>
      <c r="V1547" s="118">
        <v>0</v>
      </c>
      <c r="W1547" s="118">
        <v>0</v>
      </c>
      <c r="X1547" s="118">
        <v>0</v>
      </c>
      <c r="Y1547" s="41"/>
      <c r="Z1547" s="327">
        <f t="shared" si="606"/>
        <v>0.18756338345864662</v>
      </c>
      <c r="AA1547" s="41"/>
      <c r="AB1547" s="111">
        <v>2.2737873999999998</v>
      </c>
      <c r="AC1547" s="111">
        <v>2.2221031999999998</v>
      </c>
      <c r="AD1547" s="111">
        <v>0</v>
      </c>
      <c r="AE1547" s="111">
        <v>0</v>
      </c>
      <c r="AF1547" s="111">
        <v>0</v>
      </c>
      <c r="AG1547" s="111">
        <v>5.1684211000000001E-2</v>
      </c>
      <c r="AH1547" s="111">
        <v>0</v>
      </c>
      <c r="AI1547" s="41"/>
      <c r="AJ1547" s="114">
        <v>5.6581992999999997E-3</v>
      </c>
      <c r="AK1547" s="114">
        <v>5.3485609000000003E-3</v>
      </c>
      <c r="AL1547" s="114">
        <v>1.9713983E-4</v>
      </c>
      <c r="AM1547" s="114">
        <v>1.1249856E-4</v>
      </c>
      <c r="AN1547" s="113">
        <f t="shared" si="607"/>
        <v>3.2065713201E-7</v>
      </c>
      <c r="AO1547" s="112">
        <f t="shared" si="608"/>
        <v>7.2906743659899999E-10</v>
      </c>
      <c r="AP1547" s="112">
        <f t="shared" si="609"/>
        <v>1.5756101749699998E-2</v>
      </c>
      <c r="AQ1547" s="328">
        <v>1.7405881999999999E-7</v>
      </c>
      <c r="AR1547" s="328">
        <v>5.2517747000000004E-10</v>
      </c>
      <c r="AS1547" s="328">
        <v>1.4348599E-14</v>
      </c>
      <c r="AT1547" s="329">
        <v>0</v>
      </c>
      <c r="AU1547" s="329">
        <v>0</v>
      </c>
      <c r="AV1547" s="328">
        <v>2.7704201000000002E-10</v>
      </c>
      <c r="AW1547" s="328">
        <v>1.4632127E-7</v>
      </c>
      <c r="AX1547" s="328">
        <v>3.9272988000000003E-11</v>
      </c>
      <c r="AY1547" s="328">
        <v>1.6460263000000001E-10</v>
      </c>
      <c r="AZ1547" s="329">
        <v>0</v>
      </c>
      <c r="BA1547" s="329">
        <v>0</v>
      </c>
      <c r="BB1547" s="329">
        <v>0</v>
      </c>
      <c r="BC1547" s="329">
        <v>0</v>
      </c>
      <c r="BD1547" s="329">
        <v>0</v>
      </c>
      <c r="BE1547" s="329">
        <v>0</v>
      </c>
      <c r="BF1547" s="329">
        <v>0</v>
      </c>
      <c r="BG1547" s="329">
        <v>0</v>
      </c>
      <c r="BH1547" s="328">
        <v>1.1897497000000001E-6</v>
      </c>
      <c r="BI1547" s="329">
        <v>1.5754911999999999E-2</v>
      </c>
      <c r="BJ1547" s="329">
        <v>0</v>
      </c>
      <c r="BK1547" s="329">
        <v>0</v>
      </c>
      <c r="BL1547" s="329">
        <v>0</v>
      </c>
      <c r="BM1547" s="41"/>
      <c r="BN1547" s="122">
        <v>1.1015398000000001E-5</v>
      </c>
      <c r="BO1547" s="122">
        <v>1.2260300999999999E-6</v>
      </c>
      <c r="BP1547" s="122">
        <v>5.2297647999999997E-6</v>
      </c>
      <c r="BQ1547" s="111">
        <v>0</v>
      </c>
      <c r="BR1547" s="122">
        <v>1.0979201E-6</v>
      </c>
      <c r="BS1547" s="122">
        <v>1.7935184000000001E-7</v>
      </c>
      <c r="BT1547" s="111">
        <v>0</v>
      </c>
      <c r="BU1547" s="122">
        <v>2.7221750000000002E-7</v>
      </c>
      <c r="BV1547" s="111">
        <v>0</v>
      </c>
      <c r="BW1547" s="111">
        <v>0</v>
      </c>
      <c r="BX1547" s="111">
        <v>0</v>
      </c>
      <c r="BY1547" s="111">
        <v>0</v>
      </c>
      <c r="BZ1547" s="111">
        <v>0</v>
      </c>
      <c r="CA1547" s="122">
        <v>4.1942678000000001E-7</v>
      </c>
      <c r="CB1547" s="122">
        <v>2.5622573000000001E-6</v>
      </c>
      <c r="CC1547" s="122">
        <v>2.8429687E-8</v>
      </c>
      <c r="CD1547" s="111">
        <v>0</v>
      </c>
      <c r="CF1547" s="173"/>
      <c r="CG1547" s="170" t="s">
        <v>8546</v>
      </c>
    </row>
    <row r="1548" spans="1:85" ht="14.5" customHeight="1">
      <c r="A1548" s="41" t="s">
        <v>8718</v>
      </c>
      <c r="B1548" s="119" t="s">
        <v>8708</v>
      </c>
      <c r="C1548" s="120" t="str">
        <f t="shared" si="600"/>
        <v>B.046.06.127</v>
      </c>
      <c r="D1548" s="135" t="s">
        <v>8706</v>
      </c>
      <c r="E1548" s="119" t="s">
        <v>8526</v>
      </c>
      <c r="F1548" s="118" t="str">
        <f t="shared" si="601"/>
        <v>Electricity Punjab production</v>
      </c>
      <c r="G1548" s="118">
        <f t="shared" si="602"/>
        <v>3.5244853329E-2</v>
      </c>
      <c r="H1548" s="118">
        <f t="shared" si="603"/>
        <v>1.2875653199999999E-3</v>
      </c>
      <c r="I1548" s="118">
        <f t="shared" si="604"/>
        <v>1.9864432599999999E-3</v>
      </c>
      <c r="J1548" s="326">
        <f t="shared" si="605"/>
        <v>9.7035748999999997E-5</v>
      </c>
      <c r="K1548" s="118">
        <v>3.1873809000000003E-2</v>
      </c>
      <c r="L1548" s="118">
        <v>6.4036766000000005E-4</v>
      </c>
      <c r="M1548" s="118">
        <v>1.3460756E-3</v>
      </c>
      <c r="N1548" s="118">
        <v>1.1308888999999999E-3</v>
      </c>
      <c r="O1548" s="118">
        <v>1.5667641999999999E-4</v>
      </c>
      <c r="P1548" s="118">
        <v>0</v>
      </c>
      <c r="Q1548" s="118">
        <v>0</v>
      </c>
      <c r="R1548" s="118">
        <v>0</v>
      </c>
      <c r="S1548" s="330">
        <v>9.7035748999999997E-5</v>
      </c>
      <c r="T1548" s="118">
        <v>0</v>
      </c>
      <c r="U1548" s="118">
        <v>0</v>
      </c>
      <c r="V1548" s="118">
        <v>0</v>
      </c>
      <c r="W1548" s="118">
        <v>0</v>
      </c>
      <c r="X1548" s="118">
        <v>0</v>
      </c>
      <c r="Y1548" s="41"/>
      <c r="Z1548" s="327">
        <f t="shared" si="606"/>
        <v>0.2396526992481203</v>
      </c>
      <c r="AA1548" s="41"/>
      <c r="AB1548" s="111">
        <v>2.7282104999999999</v>
      </c>
      <c r="AC1548" s="111">
        <v>2.5133684000000001</v>
      </c>
      <c r="AD1548" s="111">
        <v>0</v>
      </c>
      <c r="AE1548" s="111">
        <v>0</v>
      </c>
      <c r="AF1548" s="111">
        <v>1.9578946999999999E-2</v>
      </c>
      <c r="AG1548" s="111">
        <v>6.2631579000000007E-2</v>
      </c>
      <c r="AH1548" s="111">
        <v>0.13263158</v>
      </c>
      <c r="AI1548" s="41"/>
      <c r="AJ1548" s="114">
        <v>4.386643E-3</v>
      </c>
      <c r="AK1548" s="114">
        <v>4.1606643999999998E-3</v>
      </c>
      <c r="AL1548" s="114">
        <v>1.9537185999999999E-4</v>
      </c>
      <c r="AM1548" s="121">
        <v>3.0606703999999997E-5</v>
      </c>
      <c r="AN1548" s="113">
        <f t="shared" si="607"/>
        <v>2.4944031004000002E-7</v>
      </c>
      <c r="AO1548" s="112">
        <f t="shared" si="608"/>
        <v>7.2252906943100001E-10</v>
      </c>
      <c r="AP1548" s="112">
        <f t="shared" si="609"/>
        <v>4.2866532197E-3</v>
      </c>
      <c r="AQ1548" s="328">
        <v>2.223977E-7</v>
      </c>
      <c r="AR1548" s="328">
        <v>6.7102754999999995E-10</v>
      </c>
      <c r="AS1548" s="328">
        <v>1.8333431E-14</v>
      </c>
      <c r="AT1548" s="329">
        <v>0</v>
      </c>
      <c r="AU1548" s="329">
        <v>0</v>
      </c>
      <c r="AV1548" s="328">
        <v>1.6815504E-10</v>
      </c>
      <c r="AW1548" s="328">
        <v>2.6874454999999999E-8</v>
      </c>
      <c r="AX1548" s="328">
        <v>2.3837363000000001E-11</v>
      </c>
      <c r="AY1548" s="328">
        <v>2.7645822999999999E-11</v>
      </c>
      <c r="AZ1548" s="329">
        <v>0</v>
      </c>
      <c r="BA1548" s="329">
        <v>0</v>
      </c>
      <c r="BB1548" s="329">
        <v>0</v>
      </c>
      <c r="BC1548" s="329">
        <v>0</v>
      </c>
      <c r="BD1548" s="329">
        <v>0</v>
      </c>
      <c r="BE1548" s="329">
        <v>0</v>
      </c>
      <c r="BF1548" s="329">
        <v>0</v>
      </c>
      <c r="BG1548" s="329">
        <v>0</v>
      </c>
      <c r="BH1548" s="328">
        <v>1.9585196999999999E-6</v>
      </c>
      <c r="BI1548" s="329">
        <v>4.2846947000000002E-3</v>
      </c>
      <c r="BJ1548" s="329">
        <v>0</v>
      </c>
      <c r="BK1548" s="329">
        <v>0</v>
      </c>
      <c r="BL1548" s="329">
        <v>0</v>
      </c>
      <c r="BM1548" s="41"/>
      <c r="BN1548" s="122">
        <v>1.0796619E-5</v>
      </c>
      <c r="BO1548" s="122">
        <v>2.4595990000000002E-7</v>
      </c>
      <c r="BP1548" s="122">
        <v>6.6821530999999999E-6</v>
      </c>
      <c r="BQ1548" s="111">
        <v>0</v>
      </c>
      <c r="BR1548" s="122">
        <v>2.6166554999999999E-7</v>
      </c>
      <c r="BS1548" s="122">
        <v>1.0886045E-7</v>
      </c>
      <c r="BT1548" s="111">
        <v>0</v>
      </c>
      <c r="BU1548" s="122">
        <v>1.6522673E-7</v>
      </c>
      <c r="BV1548" s="111">
        <v>0</v>
      </c>
      <c r="BW1548" s="111">
        <v>0</v>
      </c>
      <c r="BX1548" s="111">
        <v>0</v>
      </c>
      <c r="BY1548" s="111">
        <v>0</v>
      </c>
      <c r="BZ1548" s="111">
        <v>0</v>
      </c>
      <c r="CA1548" s="122">
        <v>2.222381E-7</v>
      </c>
      <c r="CB1548" s="122">
        <v>3.0637150000000002E-6</v>
      </c>
      <c r="CC1548" s="122">
        <v>4.6799845999999999E-8</v>
      </c>
      <c r="CD1548" s="111">
        <v>0</v>
      </c>
      <c r="CF1548" s="173"/>
      <c r="CG1548" s="170" t="s">
        <v>8546</v>
      </c>
    </row>
    <row r="1549" spans="1:85" ht="14.5" customHeight="1">
      <c r="A1549" s="41" t="s">
        <v>8715</v>
      </c>
      <c r="B1549" s="119" t="s">
        <v>8708</v>
      </c>
      <c r="C1549" s="120" t="str">
        <f t="shared" si="600"/>
        <v>B.046.06.128</v>
      </c>
      <c r="D1549" s="135" t="s">
        <v>8706</v>
      </c>
      <c r="E1549" s="119" t="s">
        <v>8526</v>
      </c>
      <c r="F1549" s="118" t="str">
        <f t="shared" si="601"/>
        <v>Electricity Rajasthan production</v>
      </c>
      <c r="G1549" s="118">
        <f t="shared" si="602"/>
        <v>2.787144205E-2</v>
      </c>
      <c r="H1549" s="118">
        <f t="shared" si="603"/>
        <v>1.03791276E-3</v>
      </c>
      <c r="I1549" s="118">
        <f t="shared" si="604"/>
        <v>1.7195239E-3</v>
      </c>
      <c r="J1549" s="326">
        <f t="shared" si="605"/>
        <v>2.0894803900000001E-3</v>
      </c>
      <c r="K1549" s="118">
        <v>2.3024525000000001E-2</v>
      </c>
      <c r="L1549" s="118">
        <v>6.143896E-4</v>
      </c>
      <c r="M1549" s="118">
        <v>1.1051342999999999E-3</v>
      </c>
      <c r="N1549" s="118">
        <v>9.2846499999999995E-4</v>
      </c>
      <c r="O1549" s="118">
        <v>1.0944776E-4</v>
      </c>
      <c r="P1549" s="118">
        <v>0</v>
      </c>
      <c r="Q1549" s="118">
        <v>0</v>
      </c>
      <c r="R1549" s="118">
        <v>0</v>
      </c>
      <c r="S1549" s="118">
        <v>3.8157349000000001E-4</v>
      </c>
      <c r="T1549" s="118">
        <v>0</v>
      </c>
      <c r="U1549" s="118">
        <v>1.7079069E-3</v>
      </c>
      <c r="V1549" s="118">
        <v>0</v>
      </c>
      <c r="W1549" s="118">
        <v>0</v>
      </c>
      <c r="X1549" s="118">
        <v>0</v>
      </c>
      <c r="Y1549" s="41"/>
      <c r="Z1549" s="327">
        <f t="shared" si="606"/>
        <v>0.17311672932330827</v>
      </c>
      <c r="AA1549" s="41"/>
      <c r="AB1549" s="111">
        <v>2.3685534000000001</v>
      </c>
      <c r="AC1549" s="111">
        <v>1.7456653</v>
      </c>
      <c r="AD1549" s="111">
        <v>0.23151969</v>
      </c>
      <c r="AE1549" s="111">
        <v>0</v>
      </c>
      <c r="AF1549" s="111">
        <v>4.0000000000000001E-3</v>
      </c>
      <c r="AG1549" s="111">
        <v>0.37821052999999999</v>
      </c>
      <c r="AH1549" s="111">
        <v>9.1578947000000004E-3</v>
      </c>
      <c r="AI1549" s="41"/>
      <c r="AJ1549" s="114">
        <v>3.2373355999999998E-3</v>
      </c>
      <c r="AK1549" s="114">
        <v>3.0718452000000002E-3</v>
      </c>
      <c r="AL1549" s="114">
        <v>1.4301002999999999E-4</v>
      </c>
      <c r="AM1549" s="121">
        <v>2.248032E-5</v>
      </c>
      <c r="AN1549" s="113">
        <f t="shared" si="607"/>
        <v>1.8416338107000001E-7</v>
      </c>
      <c r="AO1549" s="112">
        <f t="shared" si="608"/>
        <v>5.2888324543000004E-10</v>
      </c>
      <c r="AP1549" s="112">
        <f t="shared" si="609"/>
        <v>3.1485041833000001E-3</v>
      </c>
      <c r="AQ1549" s="328">
        <v>1.6065232E-7</v>
      </c>
      <c r="AR1549" s="328">
        <v>4.8472682999999998E-10</v>
      </c>
      <c r="AS1549" s="328">
        <v>1.324343E-14</v>
      </c>
      <c r="AT1549" s="329">
        <v>0</v>
      </c>
      <c r="AU1549" s="329">
        <v>0</v>
      </c>
      <c r="AV1549" s="328">
        <v>1.3805607000000001E-10</v>
      </c>
      <c r="AW1549" s="328">
        <v>2.3373004999999999E-8</v>
      </c>
      <c r="AX1549" s="328">
        <v>1.9570585999999999E-11</v>
      </c>
      <c r="AY1549" s="328">
        <v>2.4572585999999999E-11</v>
      </c>
      <c r="AZ1549" s="329">
        <v>0</v>
      </c>
      <c r="BA1549" s="329">
        <v>0</v>
      </c>
      <c r="BB1549" s="329">
        <v>0</v>
      </c>
      <c r="BC1549" s="329">
        <v>0</v>
      </c>
      <c r="BD1549" s="329">
        <v>0</v>
      </c>
      <c r="BE1549" s="329">
        <v>0</v>
      </c>
      <c r="BF1549" s="329">
        <v>0</v>
      </c>
      <c r="BG1549" s="329">
        <v>0</v>
      </c>
      <c r="BH1549" s="328">
        <v>7.7014833000000007E-6</v>
      </c>
      <c r="BI1549" s="329">
        <v>3.1408027000000001E-3</v>
      </c>
      <c r="BJ1549" s="329">
        <v>0</v>
      </c>
      <c r="BK1549" s="329">
        <v>0</v>
      </c>
      <c r="BL1549" s="329">
        <v>0</v>
      </c>
      <c r="BM1549" s="41"/>
      <c r="BN1549" s="122">
        <v>8.2646970000000008E-6</v>
      </c>
      <c r="BO1549" s="122">
        <v>2.1486267E-7</v>
      </c>
      <c r="BP1549" s="122">
        <v>4.8269536999999999E-6</v>
      </c>
      <c r="BQ1549" s="111">
        <v>0</v>
      </c>
      <c r="BR1549" s="122">
        <v>2.0830675000000001E-7</v>
      </c>
      <c r="BS1549" s="122">
        <v>8.9374931000000006E-8</v>
      </c>
      <c r="BT1549" s="111">
        <v>0</v>
      </c>
      <c r="BU1549" s="122">
        <v>1.3565190999999999E-7</v>
      </c>
      <c r="BV1549" s="111">
        <v>0</v>
      </c>
      <c r="BW1549" s="111">
        <v>0</v>
      </c>
      <c r="BX1549" s="111">
        <v>0</v>
      </c>
      <c r="BY1549" s="111">
        <v>0</v>
      </c>
      <c r="BZ1549" s="111">
        <v>0</v>
      </c>
      <c r="CA1549" s="122">
        <v>1.8329773999999999E-7</v>
      </c>
      <c r="CB1549" s="122">
        <v>2.4222183000000002E-6</v>
      </c>
      <c r="CC1549" s="122">
        <v>1.8403094999999999E-7</v>
      </c>
      <c r="CD1549" s="111">
        <v>0</v>
      </c>
      <c r="CF1549" s="173"/>
      <c r="CG1549" s="170" t="s">
        <v>8546</v>
      </c>
    </row>
    <row r="1550" spans="1:85" ht="14.5" customHeight="1">
      <c r="A1550" s="41" t="s">
        <v>8712</v>
      </c>
      <c r="B1550" s="119" t="s">
        <v>8708</v>
      </c>
      <c r="C1550" s="120" t="str">
        <f t="shared" si="600"/>
        <v>B.046.06.129</v>
      </c>
      <c r="D1550" s="135" t="s">
        <v>8706</v>
      </c>
      <c r="E1550" s="119" t="s">
        <v>8526</v>
      </c>
      <c r="F1550" s="118" t="str">
        <f t="shared" si="601"/>
        <v>Electricity Sikkim production</v>
      </c>
      <c r="G1550" s="118">
        <f t="shared" si="602"/>
        <v>4.9862685779999993E-4</v>
      </c>
      <c r="H1550" s="118">
        <f t="shared" si="603"/>
        <v>3.1257716999999997E-5</v>
      </c>
      <c r="I1550" s="118">
        <f t="shared" si="604"/>
        <v>2.8571620799999997E-5</v>
      </c>
      <c r="J1550" s="326">
        <f t="shared" si="605"/>
        <v>2.0409924999999999E-4</v>
      </c>
      <c r="K1550" s="118">
        <v>2.3469826999999999E-4</v>
      </c>
      <c r="L1550" s="330">
        <v>9.7241267999999996E-6</v>
      </c>
      <c r="M1550" s="330">
        <v>1.8847493999999999E-5</v>
      </c>
      <c r="N1550" s="330">
        <v>1.5834490000000002E-5</v>
      </c>
      <c r="O1550" s="330">
        <v>1.5423226999999999E-5</v>
      </c>
      <c r="P1550" s="118">
        <v>0</v>
      </c>
      <c r="Q1550" s="118">
        <v>0</v>
      </c>
      <c r="R1550" s="118">
        <v>0</v>
      </c>
      <c r="S1550" s="118">
        <v>2.0409924999999999E-4</v>
      </c>
      <c r="T1550" s="118">
        <v>0</v>
      </c>
      <c r="U1550" s="118">
        <v>0</v>
      </c>
      <c r="V1550" s="118">
        <v>0</v>
      </c>
      <c r="W1550" s="118">
        <v>0</v>
      </c>
      <c r="X1550" s="118">
        <v>0</v>
      </c>
      <c r="Y1550" s="41"/>
      <c r="Z1550" s="327">
        <f t="shared" si="606"/>
        <v>1.7646486466165411E-3</v>
      </c>
      <c r="AA1550" s="41"/>
      <c r="AB1550" s="111">
        <v>1.0526316</v>
      </c>
      <c r="AC1550" s="111">
        <v>0</v>
      </c>
      <c r="AD1550" s="111">
        <v>0</v>
      </c>
      <c r="AE1550" s="111">
        <v>0</v>
      </c>
      <c r="AF1550" s="111">
        <v>0</v>
      </c>
      <c r="AG1550" s="111">
        <v>9.4736842000000003E-4</v>
      </c>
      <c r="AH1550" s="111">
        <v>1.0516842</v>
      </c>
      <c r="AI1550" s="41"/>
      <c r="AJ1550" s="121">
        <v>3.8886536E-5</v>
      </c>
      <c r="AK1550" s="121">
        <v>3.7321781E-5</v>
      </c>
      <c r="AL1550" s="121">
        <v>1.5353421E-6</v>
      </c>
      <c r="AM1550" s="121">
        <v>2.9412762E-8</v>
      </c>
      <c r="AN1550" s="113">
        <f t="shared" si="607"/>
        <v>2.2375168048999997E-9</v>
      </c>
      <c r="AO1550" s="112">
        <f t="shared" si="608"/>
        <v>5.6780402856199995E-12</v>
      </c>
      <c r="AP1550" s="112">
        <f t="shared" si="609"/>
        <v>4.1194344000000002E-6</v>
      </c>
      <c r="AQ1550" s="328">
        <v>1.6375938999999999E-9</v>
      </c>
      <c r="AR1550" s="328">
        <v>4.9410161999999997E-12</v>
      </c>
      <c r="AS1550" s="328">
        <v>1.3499562E-16</v>
      </c>
      <c r="AT1550" s="329">
        <v>0</v>
      </c>
      <c r="AU1550" s="329">
        <v>0</v>
      </c>
      <c r="AV1550" s="328">
        <v>2.3544749000000002E-12</v>
      </c>
      <c r="AW1550" s="328">
        <v>5.9756842999999997E-10</v>
      </c>
      <c r="AX1550" s="328">
        <v>3.3376622E-13</v>
      </c>
      <c r="AY1550" s="328">
        <v>4.0312287E-13</v>
      </c>
      <c r="AZ1550" s="329">
        <v>0</v>
      </c>
      <c r="BA1550" s="329">
        <v>0</v>
      </c>
      <c r="BB1550" s="329">
        <v>0</v>
      </c>
      <c r="BC1550" s="329">
        <v>0</v>
      </c>
      <c r="BD1550" s="329">
        <v>0</v>
      </c>
      <c r="BE1550" s="329">
        <v>0</v>
      </c>
      <c r="BF1550" s="329">
        <v>0</v>
      </c>
      <c r="BG1550" s="329">
        <v>0</v>
      </c>
      <c r="BH1550" s="328">
        <v>4.1194344000000002E-6</v>
      </c>
      <c r="BI1550" s="329">
        <v>0</v>
      </c>
      <c r="BJ1550" s="329">
        <v>0</v>
      </c>
      <c r="BK1550" s="329">
        <v>0</v>
      </c>
      <c r="BL1550" s="329">
        <v>0</v>
      </c>
      <c r="BM1550" s="41"/>
      <c r="BN1550" s="122">
        <v>1.7374641999999999E-7</v>
      </c>
      <c r="BO1550" s="122">
        <v>3.5544084999999999E-9</v>
      </c>
      <c r="BP1550" s="122">
        <v>4.9203086999999999E-8</v>
      </c>
      <c r="BQ1550" s="111">
        <v>0</v>
      </c>
      <c r="BR1550" s="122">
        <v>1.5596273E-8</v>
      </c>
      <c r="BS1550" s="122">
        <v>1.5242432000000001E-9</v>
      </c>
      <c r="BT1550" s="111">
        <v>0</v>
      </c>
      <c r="BU1550" s="122">
        <v>2.3134732000000001E-9</v>
      </c>
      <c r="BV1550" s="111">
        <v>0</v>
      </c>
      <c r="BW1550" s="111">
        <v>0</v>
      </c>
      <c r="BX1550" s="111">
        <v>0</v>
      </c>
      <c r="BY1550" s="111">
        <v>0</v>
      </c>
      <c r="BZ1550" s="111">
        <v>0</v>
      </c>
      <c r="CA1550" s="122">
        <v>3.1189099999999999E-9</v>
      </c>
      <c r="CB1550" s="111">
        <v>0</v>
      </c>
      <c r="CC1550" s="122">
        <v>9.8436027000000001E-8</v>
      </c>
      <c r="CD1550" s="111">
        <v>0</v>
      </c>
      <c r="CF1550" s="173"/>
      <c r="CG1550" s="170" t="s">
        <v>8546</v>
      </c>
    </row>
    <row r="1551" spans="1:85" ht="14.5" customHeight="1">
      <c r="A1551" s="41" t="s">
        <v>8709</v>
      </c>
      <c r="B1551" s="119" t="s">
        <v>8708</v>
      </c>
      <c r="C1551" s="120" t="str">
        <f t="shared" si="600"/>
        <v>B.046.06.130</v>
      </c>
      <c r="D1551" s="135" t="s">
        <v>8706</v>
      </c>
      <c r="E1551" s="119" t="s">
        <v>8526</v>
      </c>
      <c r="F1551" s="118" t="str">
        <f t="shared" si="601"/>
        <v>Electricity Tamil Nadu production</v>
      </c>
      <c r="G1551" s="118">
        <f t="shared" si="602"/>
        <v>2.9091534990000001E-2</v>
      </c>
      <c r="H1551" s="118">
        <f t="shared" si="603"/>
        <v>9.7115624999999991E-4</v>
      </c>
      <c r="I1551" s="118">
        <f t="shared" si="604"/>
        <v>1.64098705E-3</v>
      </c>
      <c r="J1551" s="326">
        <f t="shared" si="605"/>
        <v>3.4616996900000002E-3</v>
      </c>
      <c r="K1551" s="118">
        <v>2.3017691999999999E-2</v>
      </c>
      <c r="L1551" s="118">
        <v>6.2132034999999998E-4</v>
      </c>
      <c r="M1551" s="118">
        <v>1.0196667E-3</v>
      </c>
      <c r="N1551" s="118">
        <v>8.5666043999999995E-4</v>
      </c>
      <c r="O1551" s="118">
        <v>1.1449581E-4</v>
      </c>
      <c r="P1551" s="118">
        <v>0</v>
      </c>
      <c r="Q1551" s="118">
        <v>0</v>
      </c>
      <c r="R1551" s="118">
        <v>0</v>
      </c>
      <c r="S1551" s="118">
        <v>1.4802779E-4</v>
      </c>
      <c r="T1551" s="118">
        <v>0</v>
      </c>
      <c r="U1551" s="118">
        <v>3.3136719000000001E-3</v>
      </c>
      <c r="V1551" s="118">
        <v>0</v>
      </c>
      <c r="W1551" s="118">
        <v>0</v>
      </c>
      <c r="X1551" s="118">
        <v>0</v>
      </c>
      <c r="Y1551" s="41"/>
      <c r="Z1551" s="327">
        <f t="shared" si="606"/>
        <v>0.17306535338345863</v>
      </c>
      <c r="AA1551" s="41"/>
      <c r="AB1551" s="111">
        <v>2.5532374999999998</v>
      </c>
      <c r="AC1551" s="111">
        <v>1.8038337</v>
      </c>
      <c r="AD1551" s="111">
        <v>0.44919326999999998</v>
      </c>
      <c r="AE1551" s="111">
        <v>0</v>
      </c>
      <c r="AF1551" s="111">
        <v>8.8421052999999999E-3</v>
      </c>
      <c r="AG1551" s="111">
        <v>0.23368421</v>
      </c>
      <c r="AH1551" s="111">
        <v>5.7684210999999999E-2</v>
      </c>
      <c r="AI1551" s="41"/>
      <c r="AJ1551" s="114">
        <v>3.2265332999999998E-3</v>
      </c>
      <c r="AK1551" s="114">
        <v>3.0607496E-3</v>
      </c>
      <c r="AL1551" s="114">
        <v>1.4235946E-4</v>
      </c>
      <c r="AM1551" s="121">
        <v>2.3424253E-5</v>
      </c>
      <c r="AN1551" s="113">
        <f t="shared" si="607"/>
        <v>1.8349817825E-7</v>
      </c>
      <c r="AO1551" s="112">
        <f t="shared" si="608"/>
        <v>5.2647729050000002E-10</v>
      </c>
      <c r="AP1551" s="112">
        <f t="shared" si="609"/>
        <v>3.2807077169000002E-3</v>
      </c>
      <c r="AQ1551" s="328">
        <v>1.6060465E-7</v>
      </c>
      <c r="AR1551" s="328">
        <v>4.8458300000000002E-10</v>
      </c>
      <c r="AS1551" s="328">
        <v>1.3239500000000001E-14</v>
      </c>
      <c r="AT1551" s="329">
        <v>0</v>
      </c>
      <c r="AU1551" s="329">
        <v>0</v>
      </c>
      <c r="AV1551" s="328">
        <v>1.2737925E-10</v>
      </c>
      <c r="AW1551" s="328">
        <v>2.2766149000000001E-8</v>
      </c>
      <c r="AX1551" s="328">
        <v>1.8057058000000001E-11</v>
      </c>
      <c r="AY1551" s="328">
        <v>2.3823992999999999E-11</v>
      </c>
      <c r="AZ1551" s="329">
        <v>0</v>
      </c>
      <c r="BA1551" s="329">
        <v>0</v>
      </c>
      <c r="BB1551" s="329">
        <v>0</v>
      </c>
      <c r="BC1551" s="329">
        <v>0</v>
      </c>
      <c r="BD1551" s="329">
        <v>0</v>
      </c>
      <c r="BE1551" s="329">
        <v>0</v>
      </c>
      <c r="BF1551" s="329">
        <v>0</v>
      </c>
      <c r="BG1551" s="329">
        <v>0</v>
      </c>
      <c r="BH1551" s="328">
        <v>2.9877169000000001E-6</v>
      </c>
      <c r="BI1551" s="329">
        <v>3.27772E-3</v>
      </c>
      <c r="BJ1551" s="329">
        <v>0</v>
      </c>
      <c r="BK1551" s="329">
        <v>0</v>
      </c>
      <c r="BL1551" s="329">
        <v>0</v>
      </c>
      <c r="BM1551" s="41"/>
      <c r="BN1551" s="122">
        <v>8.4624609000000008E-6</v>
      </c>
      <c r="BO1551" s="122">
        <v>2.0618653999999999E-7</v>
      </c>
      <c r="BP1551" s="122">
        <v>4.8255214000000003E-6</v>
      </c>
      <c r="BQ1551" s="111">
        <v>0</v>
      </c>
      <c r="BR1551" s="122">
        <v>2.1083264000000001E-7</v>
      </c>
      <c r="BS1551" s="122">
        <v>8.2462954999999998E-8</v>
      </c>
      <c r="BT1551" s="111">
        <v>0</v>
      </c>
      <c r="BU1551" s="122">
        <v>1.2516102000000001E-7</v>
      </c>
      <c r="BV1551" s="111">
        <v>0</v>
      </c>
      <c r="BW1551" s="111">
        <v>0</v>
      </c>
      <c r="BX1551" s="111">
        <v>0</v>
      </c>
      <c r="BY1551" s="111">
        <v>0</v>
      </c>
      <c r="BZ1551" s="111">
        <v>0</v>
      </c>
      <c r="CA1551" s="122">
        <v>1.6963752000000001E-7</v>
      </c>
      <c r="CB1551" s="122">
        <v>2.7712658000000001E-6</v>
      </c>
      <c r="CC1551" s="122">
        <v>7.1393046999999995E-8</v>
      </c>
      <c r="CD1551" s="111">
        <v>0</v>
      </c>
      <c r="CF1551" s="173"/>
      <c r="CG1551" s="170" t="s">
        <v>8546</v>
      </c>
    </row>
    <row r="1552" spans="1:85" ht="14.5" customHeight="1">
      <c r="B1552" s="119" t="s">
        <v>8704</v>
      </c>
      <c r="C1552" s="133" t="s">
        <v>8703</v>
      </c>
      <c r="D1552" s="133" t="s">
        <v>8702</v>
      </c>
      <c r="G1552" s="41"/>
      <c r="H1552" s="41"/>
      <c r="I1552" s="41"/>
      <c r="J1552" s="41"/>
      <c r="K1552" s="41"/>
      <c r="L1552" s="41"/>
      <c r="M1552" s="41"/>
      <c r="N1552" s="41"/>
      <c r="O1552" s="41"/>
      <c r="P1552" s="41"/>
      <c r="Q1552" s="41"/>
      <c r="R1552" s="41"/>
      <c r="S1552" s="41"/>
      <c r="T1552" s="41"/>
      <c r="U1552" s="41"/>
      <c r="V1552" s="41"/>
      <c r="W1552" s="41"/>
      <c r="X1552" s="41"/>
      <c r="Y1552" s="41"/>
      <c r="Z1552" s="41"/>
      <c r="AA1552" s="41"/>
      <c r="AB1552" s="41"/>
      <c r="AC1552" s="41"/>
      <c r="AD1552" s="41"/>
      <c r="AE1552" s="41"/>
      <c r="AF1552" s="41"/>
      <c r="AG1552" s="41"/>
      <c r="AH1552" s="41"/>
      <c r="AI1552" s="41"/>
      <c r="AJ1552" s="41"/>
      <c r="AK1552" s="41"/>
      <c r="AL1552" s="41"/>
      <c r="AM1552" s="41"/>
      <c r="AN1552" s="41"/>
      <c r="AO1552" s="41"/>
      <c r="AP1552" s="41"/>
      <c r="AQ1552" s="41"/>
      <c r="AR1552" s="41"/>
      <c r="AS1552" s="41"/>
      <c r="AT1552" s="41"/>
      <c r="AU1552" s="41"/>
      <c r="AV1552" s="41"/>
      <c r="AW1552" s="41"/>
      <c r="AX1552" s="41"/>
      <c r="AY1552" s="41"/>
      <c r="AZ1552" s="41"/>
      <c r="BA1552" s="41"/>
      <c r="BB1552" s="41"/>
      <c r="BC1552" s="41"/>
      <c r="BD1552" s="41"/>
      <c r="BE1552" s="41"/>
      <c r="BF1552" s="41"/>
      <c r="BG1552" s="41"/>
      <c r="BH1552" s="41"/>
      <c r="BI1552" s="41"/>
      <c r="BJ1552" s="41"/>
      <c r="BK1552" s="41"/>
      <c r="BL1552" s="41"/>
      <c r="BM1552" s="41"/>
      <c r="BN1552" s="41"/>
      <c r="BO1552" s="41"/>
      <c r="BP1552" s="41"/>
      <c r="BQ1552" s="41"/>
      <c r="BR1552" s="41"/>
      <c r="BS1552" s="41"/>
      <c r="BT1552" s="41"/>
      <c r="BU1552" s="41"/>
      <c r="BV1552" s="41"/>
      <c r="BW1552" s="41"/>
      <c r="BX1552" s="41"/>
      <c r="BY1552" s="41"/>
      <c r="BZ1552" s="41"/>
      <c r="CA1552" s="41"/>
      <c r="CB1552" s="41"/>
      <c r="CC1552" s="41"/>
      <c r="CD1552" s="41"/>
      <c r="CE1552" s="130"/>
      <c r="CF1552" s="172"/>
      <c r="CG1552" s="170"/>
    </row>
    <row r="1553" spans="1:85" ht="14.5" customHeight="1">
      <c r="A1553" s="41" t="s">
        <v>8701</v>
      </c>
      <c r="B1553" s="119" t="s">
        <v>8550</v>
      </c>
      <c r="C1553" s="120" t="str">
        <f t="shared" ref="C1553:C1603" si="610">MID(A1553,1,12)</f>
        <v>B.046.08.101</v>
      </c>
      <c r="D1553" s="135" t="s">
        <v>8548</v>
      </c>
      <c r="E1553" s="119" t="s">
        <v>8526</v>
      </c>
      <c r="F1553" s="118" t="str">
        <f t="shared" ref="F1553:F1603" si="611">MID(A1553, 21,85)</f>
        <v>Electricity Alabama production</v>
      </c>
      <c r="G1553" s="118">
        <f t="shared" ref="G1553:G1603" si="612">H1553+I1553+J1553+K1553</f>
        <v>2.6567820975E-2</v>
      </c>
      <c r="H1553" s="118">
        <f t="shared" ref="H1553:H1603" si="613">N1553+O1553+P1553+Q1553</f>
        <v>7.4992921000000001E-4</v>
      </c>
      <c r="I1553" s="118">
        <f t="shared" ref="I1553:I1603" si="614">L1553+M1553+R1553</f>
        <v>1.74102999E-3</v>
      </c>
      <c r="J1553" s="326">
        <f t="shared" ref="J1553:J1603" si="615">S1553+IF(T1553="x",0,T1553)+IF(U1553="x",0,U1553)+IF(V1553="x",0,V1553)+W1553+X1553</f>
        <v>7.670245775E-3</v>
      </c>
      <c r="K1553" s="118">
        <v>1.6406615999999999E-2</v>
      </c>
      <c r="L1553" s="118">
        <v>9.7156925999999997E-4</v>
      </c>
      <c r="M1553" s="118">
        <v>7.6946073000000003E-4</v>
      </c>
      <c r="N1553" s="118">
        <v>6.4645298000000004E-4</v>
      </c>
      <c r="O1553" s="118">
        <v>1.0347623E-4</v>
      </c>
      <c r="P1553" s="118">
        <v>0</v>
      </c>
      <c r="Q1553" s="118">
        <v>0</v>
      </c>
      <c r="R1553" s="118">
        <v>0</v>
      </c>
      <c r="S1553" s="330">
        <v>2.1483375E-5</v>
      </c>
      <c r="T1553" s="118">
        <v>0</v>
      </c>
      <c r="U1553" s="118">
        <v>7.6487624000000001E-3</v>
      </c>
      <c r="V1553" s="118">
        <v>0</v>
      </c>
      <c r="W1553" s="118">
        <v>0</v>
      </c>
      <c r="X1553" s="118">
        <v>0</v>
      </c>
      <c r="Y1553" s="41"/>
      <c r="Z1553" s="327">
        <f t="shared" ref="Z1553:Z1603" si="616">K1553/0.133</f>
        <v>0.12335801503759397</v>
      </c>
      <c r="AA1553" s="41"/>
      <c r="AB1553" s="111">
        <v>2.6281317999999998</v>
      </c>
      <c r="AC1553" s="111">
        <v>1.4723367999999999</v>
      </c>
      <c r="AD1553" s="111">
        <v>1.0368476</v>
      </c>
      <c r="AE1553" s="111">
        <v>0</v>
      </c>
      <c r="AF1553" s="111">
        <v>2.3157895000000001E-2</v>
      </c>
      <c r="AG1553" s="111">
        <v>3.1578946999999999E-3</v>
      </c>
      <c r="AH1553" s="111">
        <v>9.2631579000000006E-2</v>
      </c>
      <c r="AI1553" s="41"/>
      <c r="AJ1553" s="114">
        <v>2.5109067000000001E-3</v>
      </c>
      <c r="AK1553" s="114">
        <v>2.3543763000000001E-3</v>
      </c>
      <c r="AL1553" s="114">
        <v>1.0482075E-4</v>
      </c>
      <c r="AM1553" s="121">
        <v>5.1709665999999998E-5</v>
      </c>
      <c r="AN1553" s="113">
        <f t="shared" ref="AN1553:AN1603" si="617">AQ1553+AT1553+AU1553+AV1553+AW1553+BE1553+BF1553+BJ1553</f>
        <v>1.41149659911E-7</v>
      </c>
      <c r="AO1553" s="112">
        <f t="shared" ref="AO1553:AO1603" si="618">AR1553+AS1553+AX1553+AY1553+AZ1553+BA1553+BB1553+BC1553+BD1553+BG1553+BK1553+BL1553</f>
        <v>3.8765071688829998E-10</v>
      </c>
      <c r="AP1553" s="112">
        <f t="shared" ref="AP1553:AP1603" si="619">BH1553+BI1553</f>
        <v>7.2422501094099997E-3</v>
      </c>
      <c r="AQ1553" s="328">
        <v>1.1447624E-7</v>
      </c>
      <c r="AR1553" s="328">
        <v>3.4540245000000002E-10</v>
      </c>
      <c r="AS1553" s="328">
        <v>9.4368883000000005E-15</v>
      </c>
      <c r="AT1553" s="329">
        <v>0</v>
      </c>
      <c r="AU1553" s="329">
        <v>0</v>
      </c>
      <c r="AV1553" s="328">
        <v>9.6122910999999994E-11</v>
      </c>
      <c r="AW1553" s="328">
        <v>2.6577296999999999E-8</v>
      </c>
      <c r="AX1553" s="328">
        <v>1.3626215E-11</v>
      </c>
      <c r="AY1553" s="328">
        <v>2.8612614999999999E-11</v>
      </c>
      <c r="AZ1553" s="329">
        <v>0</v>
      </c>
      <c r="BA1553" s="329">
        <v>0</v>
      </c>
      <c r="BB1553" s="329">
        <v>0</v>
      </c>
      <c r="BC1553" s="329">
        <v>0</v>
      </c>
      <c r="BD1553" s="329">
        <v>0</v>
      </c>
      <c r="BE1553" s="329">
        <v>0</v>
      </c>
      <c r="BF1553" s="329">
        <v>0</v>
      </c>
      <c r="BG1553" s="329">
        <v>0</v>
      </c>
      <c r="BH1553" s="328">
        <v>4.3360941000000001E-7</v>
      </c>
      <c r="BI1553" s="329">
        <v>7.2418164999999996E-3</v>
      </c>
      <c r="BJ1553" s="329">
        <v>0</v>
      </c>
      <c r="BK1553" s="329">
        <v>0</v>
      </c>
      <c r="BL1553" s="329">
        <v>0</v>
      </c>
      <c r="BM1553" s="41"/>
      <c r="BN1553" s="122">
        <v>7.2669599999999998E-6</v>
      </c>
      <c r="BO1553" s="122">
        <v>2.2891030999999999E-7</v>
      </c>
      <c r="BP1553" s="122">
        <v>3.4395487999999998E-6</v>
      </c>
      <c r="BQ1553" s="111">
        <v>0</v>
      </c>
      <c r="BR1553" s="122">
        <v>2.347768E-7</v>
      </c>
      <c r="BS1553" s="122">
        <v>6.2228183999999999E-8</v>
      </c>
      <c r="BT1553" s="111">
        <v>0</v>
      </c>
      <c r="BU1553" s="122">
        <v>9.4448990999999995E-8</v>
      </c>
      <c r="BV1553" s="111">
        <v>0</v>
      </c>
      <c r="BW1553" s="111">
        <v>0</v>
      </c>
      <c r="BX1553" s="111">
        <v>0</v>
      </c>
      <c r="BY1553" s="111">
        <v>0</v>
      </c>
      <c r="BZ1553" s="111">
        <v>0</v>
      </c>
      <c r="CA1553" s="122">
        <v>1.3277114E-7</v>
      </c>
      <c r="CB1553" s="122">
        <v>3.0639145000000001E-6</v>
      </c>
      <c r="CC1553" s="122">
        <v>1.0361321999999999E-8</v>
      </c>
      <c r="CD1553" s="111">
        <v>0</v>
      </c>
      <c r="CF1553" s="171"/>
      <c r="CG1553" s="170" t="s">
        <v>8546</v>
      </c>
    </row>
    <row r="1554" spans="1:85" ht="14.5" customHeight="1">
      <c r="A1554" s="41" t="s">
        <v>8698</v>
      </c>
      <c r="B1554" s="119" t="s">
        <v>8550</v>
      </c>
      <c r="C1554" s="120" t="str">
        <f t="shared" si="610"/>
        <v>B.046.08.102</v>
      </c>
      <c r="D1554" s="135" t="s">
        <v>8548</v>
      </c>
      <c r="E1554" s="119" t="s">
        <v>8526</v>
      </c>
      <c r="F1554" s="118" t="str">
        <f t="shared" si="611"/>
        <v>Electricity Alaska production</v>
      </c>
      <c r="G1554" s="118">
        <f t="shared" si="612"/>
        <v>3.7949706090999999E-2</v>
      </c>
      <c r="H1554" s="118">
        <f t="shared" si="613"/>
        <v>5.7805732299999997E-3</v>
      </c>
      <c r="I1554" s="118">
        <f t="shared" si="614"/>
        <v>8.0305340000000006E-3</v>
      </c>
      <c r="J1554" s="326">
        <f t="shared" si="615"/>
        <v>6.2865861000000004E-5</v>
      </c>
      <c r="K1554" s="118">
        <v>2.4075732999999998E-2</v>
      </c>
      <c r="L1554" s="118">
        <v>1.3434674E-3</v>
      </c>
      <c r="M1554" s="118">
        <v>6.6870666000000004E-3</v>
      </c>
      <c r="N1554" s="118">
        <v>5.6180568999999996E-3</v>
      </c>
      <c r="O1554" s="118">
        <v>1.6251633000000001E-4</v>
      </c>
      <c r="P1554" s="118">
        <v>0</v>
      </c>
      <c r="Q1554" s="118">
        <v>0</v>
      </c>
      <c r="R1554" s="118">
        <v>0</v>
      </c>
      <c r="S1554" s="330">
        <v>6.2865861000000004E-5</v>
      </c>
      <c r="T1554" s="118">
        <v>0</v>
      </c>
      <c r="U1554" s="118">
        <v>0</v>
      </c>
      <c r="V1554" s="118">
        <v>0</v>
      </c>
      <c r="W1554" s="118">
        <v>0</v>
      </c>
      <c r="X1554" s="118">
        <v>0</v>
      </c>
      <c r="Y1554" s="41"/>
      <c r="Z1554" s="327">
        <f t="shared" si="616"/>
        <v>0.18102054887218044</v>
      </c>
      <c r="AA1554" s="41"/>
      <c r="AB1554" s="111">
        <v>2.1725496999999998</v>
      </c>
      <c r="AC1554" s="111">
        <v>1.8525497</v>
      </c>
      <c r="AD1554" s="111">
        <v>0</v>
      </c>
      <c r="AE1554" s="111">
        <v>0</v>
      </c>
      <c r="AF1554" s="111">
        <v>6.3157895000000002E-3</v>
      </c>
      <c r="AG1554" s="111">
        <v>2.2105263E-2</v>
      </c>
      <c r="AH1554" s="111">
        <v>0.29157895</v>
      </c>
      <c r="AI1554" s="41"/>
      <c r="AJ1554" s="114">
        <v>4.60553E-3</v>
      </c>
      <c r="AK1554" s="114">
        <v>4.3250357999999999E-3</v>
      </c>
      <c r="AL1554" s="114">
        <v>1.9570300999999999E-4</v>
      </c>
      <c r="AM1554" s="121">
        <v>8.4791143000000006E-5</v>
      </c>
      <c r="AN1554" s="113">
        <f t="shared" si="617"/>
        <v>2.5929471466999998E-7</v>
      </c>
      <c r="AO1554" s="112">
        <f t="shared" si="618"/>
        <v>7.2375373707200006E-10</v>
      </c>
      <c r="AP1554" s="112">
        <f t="shared" si="619"/>
        <v>1.1875509852200001E-2</v>
      </c>
      <c r="AQ1554" s="328">
        <v>1.6798707E-7</v>
      </c>
      <c r="AR1554" s="328">
        <v>5.0685754000000005E-10</v>
      </c>
      <c r="AS1554" s="328">
        <v>1.3848072000000001E-14</v>
      </c>
      <c r="AT1554" s="329">
        <v>0</v>
      </c>
      <c r="AU1554" s="329">
        <v>0</v>
      </c>
      <c r="AV1554" s="328">
        <v>8.3536467000000002E-10</v>
      </c>
      <c r="AW1554" s="328">
        <v>9.0472280000000001E-8</v>
      </c>
      <c r="AX1554" s="328">
        <v>1.1841983000000001E-10</v>
      </c>
      <c r="AY1554" s="328">
        <v>9.8462519000000002E-11</v>
      </c>
      <c r="AZ1554" s="329">
        <v>0</v>
      </c>
      <c r="BA1554" s="329">
        <v>0</v>
      </c>
      <c r="BB1554" s="329">
        <v>0</v>
      </c>
      <c r="BC1554" s="329">
        <v>0</v>
      </c>
      <c r="BD1554" s="329">
        <v>0</v>
      </c>
      <c r="BE1554" s="329">
        <v>0</v>
      </c>
      <c r="BF1554" s="329">
        <v>0</v>
      </c>
      <c r="BG1554" s="329">
        <v>0</v>
      </c>
      <c r="BH1554" s="328">
        <v>1.2688522000000001E-6</v>
      </c>
      <c r="BI1554" s="329">
        <v>1.1874241000000001E-2</v>
      </c>
      <c r="BJ1554" s="329">
        <v>0</v>
      </c>
      <c r="BK1554" s="329">
        <v>0</v>
      </c>
      <c r="BL1554" s="329">
        <v>0</v>
      </c>
      <c r="BM1554" s="41"/>
      <c r="BN1554" s="122">
        <v>1.1197435E-5</v>
      </c>
      <c r="BO1554" s="122">
        <v>9.5385526E-7</v>
      </c>
      <c r="BP1554" s="122">
        <v>5.0473333E-6</v>
      </c>
      <c r="BQ1554" s="111">
        <v>0</v>
      </c>
      <c r="BR1554" s="122">
        <v>5.2791038000000002E-7</v>
      </c>
      <c r="BS1554" s="122">
        <v>5.4079954E-7</v>
      </c>
      <c r="BT1554" s="111">
        <v>0</v>
      </c>
      <c r="BU1554" s="122">
        <v>8.2081731999999998E-7</v>
      </c>
      <c r="BV1554" s="111">
        <v>0</v>
      </c>
      <c r="BW1554" s="111">
        <v>0</v>
      </c>
      <c r="BX1554" s="111">
        <v>0</v>
      </c>
      <c r="BY1554" s="111">
        <v>0</v>
      </c>
      <c r="BZ1554" s="111">
        <v>0</v>
      </c>
      <c r="CA1554" s="122">
        <v>1.0866410999999999E-6</v>
      </c>
      <c r="CB1554" s="122">
        <v>2.1897578999999999E-6</v>
      </c>
      <c r="CC1554" s="122">
        <v>3.0319883999999999E-8</v>
      </c>
      <c r="CD1554" s="111">
        <v>0</v>
      </c>
      <c r="CF1554" s="171"/>
      <c r="CG1554" s="170" t="s">
        <v>8546</v>
      </c>
    </row>
    <row r="1555" spans="1:85" ht="14.5" customHeight="1">
      <c r="A1555" s="41" t="s">
        <v>8695</v>
      </c>
      <c r="B1555" s="119" t="s">
        <v>8550</v>
      </c>
      <c r="C1555" s="120" t="str">
        <f t="shared" si="610"/>
        <v>B.046.08.103</v>
      </c>
      <c r="D1555" s="135" t="s">
        <v>8548</v>
      </c>
      <c r="E1555" s="119" t="s">
        <v>8526</v>
      </c>
      <c r="F1555" s="118" t="str">
        <f t="shared" si="611"/>
        <v>Electricity Arizona production</v>
      </c>
      <c r="G1555" s="118">
        <f t="shared" si="612"/>
        <v>2.5092472649000001E-2</v>
      </c>
      <c r="H1555" s="118">
        <f t="shared" si="613"/>
        <v>9.3693773E-4</v>
      </c>
      <c r="I1555" s="118">
        <f t="shared" si="614"/>
        <v>1.5501912399999999E-3</v>
      </c>
      <c r="J1555" s="326">
        <f t="shared" si="615"/>
        <v>7.0024966790000007E-3</v>
      </c>
      <c r="K1555" s="118">
        <v>1.5602847E-2</v>
      </c>
      <c r="L1555" s="118">
        <v>5.7051922999999997E-4</v>
      </c>
      <c r="M1555" s="118">
        <v>9.7967200999999997E-4</v>
      </c>
      <c r="N1555" s="118">
        <v>8.2305941E-4</v>
      </c>
      <c r="O1555" s="118">
        <v>1.1387832000000001E-4</v>
      </c>
      <c r="P1555" s="118">
        <v>0</v>
      </c>
      <c r="Q1555" s="118">
        <v>0</v>
      </c>
      <c r="R1555" s="118">
        <v>0</v>
      </c>
      <c r="S1555" s="330">
        <v>9.0105879000000003E-5</v>
      </c>
      <c r="T1555" s="118">
        <v>0</v>
      </c>
      <c r="U1555" s="118">
        <v>6.9123908000000003E-3</v>
      </c>
      <c r="V1555" s="118">
        <v>0</v>
      </c>
      <c r="W1555" s="118">
        <v>0</v>
      </c>
      <c r="X1555" s="118">
        <v>0</v>
      </c>
      <c r="Y1555" s="41"/>
      <c r="Z1555" s="327">
        <f t="shared" si="616"/>
        <v>0.11731463909774435</v>
      </c>
      <c r="AA1555" s="41"/>
      <c r="AB1555" s="111">
        <v>2.5314268000000002</v>
      </c>
      <c r="AC1555" s="111">
        <v>1.4543999999999999</v>
      </c>
      <c r="AD1555" s="111">
        <v>0.93702682999999998</v>
      </c>
      <c r="AE1555" s="111">
        <v>0</v>
      </c>
      <c r="AF1555" s="111">
        <v>2.1052632000000001E-3</v>
      </c>
      <c r="AG1555" s="111">
        <v>8.1052631999999999E-2</v>
      </c>
      <c r="AH1555" s="111">
        <v>5.6842104999999997E-2</v>
      </c>
      <c r="AI1555" s="41"/>
      <c r="AJ1555" s="114">
        <v>2.3329751999999998E-3</v>
      </c>
      <c r="AK1555" s="114">
        <v>2.1758109000000001E-3</v>
      </c>
      <c r="AL1555" s="121">
        <v>9.9552942999999998E-5</v>
      </c>
      <c r="AM1555" s="121">
        <v>5.7611332999999999E-5</v>
      </c>
      <c r="AN1555" s="113">
        <f t="shared" si="617"/>
        <v>1.3044429602E-7</v>
      </c>
      <c r="AO1555" s="112">
        <f t="shared" si="618"/>
        <v>3.6816916956980002E-10</v>
      </c>
      <c r="AP1555" s="112">
        <f t="shared" si="619"/>
        <v>8.0688141507999998E-3</v>
      </c>
      <c r="AQ1555" s="328">
        <v>1.0886798E-7</v>
      </c>
      <c r="AR1555" s="328">
        <v>3.2848099E-10</v>
      </c>
      <c r="AS1555" s="328">
        <v>8.9745697999999995E-15</v>
      </c>
      <c r="AT1555" s="329">
        <v>0</v>
      </c>
      <c r="AU1555" s="329">
        <v>0</v>
      </c>
      <c r="AV1555" s="328">
        <v>1.2238302000000001E-10</v>
      </c>
      <c r="AW1555" s="328">
        <v>2.1453933E-8</v>
      </c>
      <c r="AX1555" s="328">
        <v>1.7348801E-11</v>
      </c>
      <c r="AY1555" s="328">
        <v>2.2330403999999999E-11</v>
      </c>
      <c r="AZ1555" s="329">
        <v>0</v>
      </c>
      <c r="BA1555" s="329">
        <v>0</v>
      </c>
      <c r="BB1555" s="329">
        <v>0</v>
      </c>
      <c r="BC1555" s="329">
        <v>0</v>
      </c>
      <c r="BD1555" s="329">
        <v>0</v>
      </c>
      <c r="BE1555" s="329">
        <v>0</v>
      </c>
      <c r="BF1555" s="329">
        <v>0</v>
      </c>
      <c r="BG1555" s="329">
        <v>0</v>
      </c>
      <c r="BH1555" s="328">
        <v>1.8186508000000001E-6</v>
      </c>
      <c r="BI1555" s="329">
        <v>8.0669955000000002E-3</v>
      </c>
      <c r="BJ1555" s="329">
        <v>0</v>
      </c>
      <c r="BK1555" s="329">
        <v>0</v>
      </c>
      <c r="BL1555" s="329">
        <v>0</v>
      </c>
      <c r="BM1555" s="41"/>
      <c r="BN1555" s="122">
        <v>6.9776316000000002E-6</v>
      </c>
      <c r="BO1555" s="122">
        <v>1.9424438999999999E-7</v>
      </c>
      <c r="BP1555" s="122">
        <v>3.2710434E-6</v>
      </c>
      <c r="BQ1555" s="111">
        <v>0</v>
      </c>
      <c r="BR1555" s="122">
        <v>2.0285474999999999E-7</v>
      </c>
      <c r="BS1555" s="122">
        <v>7.9228487000000006E-8</v>
      </c>
      <c r="BT1555" s="111">
        <v>0</v>
      </c>
      <c r="BU1555" s="122">
        <v>1.2025178999999999E-7</v>
      </c>
      <c r="BV1555" s="111">
        <v>0</v>
      </c>
      <c r="BW1555" s="111">
        <v>0</v>
      </c>
      <c r="BX1555" s="111">
        <v>0</v>
      </c>
      <c r="BY1555" s="111">
        <v>0</v>
      </c>
      <c r="BZ1555" s="111">
        <v>0</v>
      </c>
      <c r="CA1555" s="122">
        <v>1.6273354999999999E-7</v>
      </c>
      <c r="CB1555" s="122">
        <v>2.9038175999999999E-6</v>
      </c>
      <c r="CC1555" s="122">
        <v>4.3457605000000001E-8</v>
      </c>
      <c r="CD1555" s="111">
        <v>0</v>
      </c>
      <c r="CF1555" s="171"/>
      <c r="CG1555" s="170" t="s">
        <v>8546</v>
      </c>
    </row>
    <row r="1556" spans="1:85" ht="14.5" customHeight="1">
      <c r="A1556" s="41" t="s">
        <v>8692</v>
      </c>
      <c r="B1556" s="119" t="s">
        <v>8550</v>
      </c>
      <c r="C1556" s="120" t="str">
        <f t="shared" si="610"/>
        <v>B.046.08.104</v>
      </c>
      <c r="D1556" s="135" t="s">
        <v>8548</v>
      </c>
      <c r="E1556" s="119" t="s">
        <v>8526</v>
      </c>
      <c r="F1556" s="118" t="str">
        <f t="shared" si="611"/>
        <v>Electricity Arkansas production</v>
      </c>
      <c r="G1556" s="118">
        <f t="shared" si="612"/>
        <v>3.1423490438000003E-2</v>
      </c>
      <c r="H1556" s="118">
        <f t="shared" si="613"/>
        <v>9.868891700000001E-4</v>
      </c>
      <c r="I1556" s="118">
        <f t="shared" si="614"/>
        <v>3.2506990999999997E-3</v>
      </c>
      <c r="J1556" s="326">
        <f t="shared" si="615"/>
        <v>5.3690701679999994E-3</v>
      </c>
      <c r="K1556" s="118">
        <v>2.1816832000000001E-2</v>
      </c>
      <c r="L1556" s="118">
        <v>2.206015E-3</v>
      </c>
      <c r="M1556" s="118">
        <v>1.0446841E-3</v>
      </c>
      <c r="N1556" s="118">
        <v>8.7767849E-4</v>
      </c>
      <c r="O1556" s="118">
        <v>1.0921068E-4</v>
      </c>
      <c r="P1556" s="118">
        <v>0</v>
      </c>
      <c r="Q1556" s="118">
        <v>0</v>
      </c>
      <c r="R1556" s="118">
        <v>0</v>
      </c>
      <c r="S1556" s="330">
        <v>2.4438068000000002E-5</v>
      </c>
      <c r="T1556" s="118">
        <v>0</v>
      </c>
      <c r="U1556" s="118">
        <v>5.3446320999999998E-3</v>
      </c>
      <c r="V1556" s="118">
        <v>0</v>
      </c>
      <c r="W1556" s="118">
        <v>0</v>
      </c>
      <c r="X1556" s="118">
        <v>0</v>
      </c>
      <c r="Y1556" s="41"/>
      <c r="Z1556" s="327">
        <f t="shared" si="616"/>
        <v>0.16403633082706767</v>
      </c>
      <c r="AA1556" s="41"/>
      <c r="AB1556" s="111">
        <v>2.7050993999999999</v>
      </c>
      <c r="AC1556" s="111">
        <v>1.8774363000000001</v>
      </c>
      <c r="AD1556" s="111">
        <v>0.72450528000000003</v>
      </c>
      <c r="AE1556" s="111">
        <v>0</v>
      </c>
      <c r="AF1556" s="111">
        <v>1.7894737000000001E-2</v>
      </c>
      <c r="AG1556" s="111">
        <v>8.4210525999999994E-3</v>
      </c>
      <c r="AH1556" s="111">
        <v>7.6842104999999994E-2</v>
      </c>
      <c r="AI1556" s="41"/>
      <c r="AJ1556" s="114">
        <v>3.6003136000000002E-3</v>
      </c>
      <c r="AK1556" s="114">
        <v>3.4036655999999999E-3</v>
      </c>
      <c r="AL1556" s="114">
        <v>1.4477861E-4</v>
      </c>
      <c r="AM1556" s="121">
        <v>5.1869385000000001E-5</v>
      </c>
      <c r="AN1556" s="113">
        <f t="shared" si="617"/>
        <v>2.0405669248E-7</v>
      </c>
      <c r="AO1556" s="112">
        <f t="shared" si="618"/>
        <v>5.3542384577899999E-10</v>
      </c>
      <c r="AP1556" s="112">
        <f t="shared" si="619"/>
        <v>7.26461974542E-3</v>
      </c>
      <c r="AQ1556" s="328">
        <v>1.5222571999999999E-7</v>
      </c>
      <c r="AR1556" s="328">
        <v>4.5930173000000001E-10</v>
      </c>
      <c r="AS1556" s="328">
        <v>1.2548779E-14</v>
      </c>
      <c r="AT1556" s="329">
        <v>0</v>
      </c>
      <c r="AU1556" s="329">
        <v>0</v>
      </c>
      <c r="AV1556" s="328">
        <v>1.3050447999999999E-10</v>
      </c>
      <c r="AW1556" s="328">
        <v>5.1700467999999997E-8</v>
      </c>
      <c r="AX1556" s="328">
        <v>1.8500085999999999E-11</v>
      </c>
      <c r="AY1556" s="328">
        <v>5.7609481E-11</v>
      </c>
      <c r="AZ1556" s="329">
        <v>0</v>
      </c>
      <c r="BA1556" s="329">
        <v>0</v>
      </c>
      <c r="BB1556" s="329">
        <v>0</v>
      </c>
      <c r="BC1556" s="329">
        <v>0</v>
      </c>
      <c r="BD1556" s="329">
        <v>0</v>
      </c>
      <c r="BE1556" s="329">
        <v>0</v>
      </c>
      <c r="BF1556" s="329">
        <v>0</v>
      </c>
      <c r="BG1556" s="329">
        <v>0</v>
      </c>
      <c r="BH1556" s="328">
        <v>4.9324542000000001E-7</v>
      </c>
      <c r="BI1556" s="329">
        <v>7.2641264999999998E-3</v>
      </c>
      <c r="BJ1556" s="329">
        <v>0</v>
      </c>
      <c r="BK1556" s="329">
        <v>0</v>
      </c>
      <c r="BL1556" s="329">
        <v>0</v>
      </c>
      <c r="BM1556" s="41"/>
      <c r="BN1556" s="122">
        <v>8.9907631000000008E-6</v>
      </c>
      <c r="BO1556" s="122">
        <v>4.4014281999999998E-7</v>
      </c>
      <c r="BP1556" s="122">
        <v>4.5737682E-6</v>
      </c>
      <c r="BQ1556" s="111">
        <v>0</v>
      </c>
      <c r="BR1556" s="122">
        <v>3.9731113000000002E-7</v>
      </c>
      <c r="BS1556" s="122">
        <v>8.4486172999999999E-8</v>
      </c>
      <c r="BT1556" s="111">
        <v>0</v>
      </c>
      <c r="BU1556" s="122">
        <v>1.2823183E-7</v>
      </c>
      <c r="BV1556" s="111">
        <v>0</v>
      </c>
      <c r="BW1556" s="111">
        <v>0</v>
      </c>
      <c r="BX1556" s="111">
        <v>0</v>
      </c>
      <c r="BY1556" s="111">
        <v>0</v>
      </c>
      <c r="BZ1556" s="111">
        <v>0</v>
      </c>
      <c r="CA1556" s="122">
        <v>1.8865801999999999E-7</v>
      </c>
      <c r="CB1556" s="122">
        <v>3.1663786000000002E-6</v>
      </c>
      <c r="CC1556" s="122">
        <v>1.1786356E-8</v>
      </c>
      <c r="CD1556" s="111">
        <v>0</v>
      </c>
      <c r="CF1556" s="171"/>
      <c r="CG1556" s="170" t="s">
        <v>8546</v>
      </c>
    </row>
    <row r="1557" spans="1:85" ht="14.5" customHeight="1">
      <c r="A1557" s="41" t="s">
        <v>8689</v>
      </c>
      <c r="B1557" s="119" t="s">
        <v>8550</v>
      </c>
      <c r="C1557" s="120" t="str">
        <f t="shared" si="610"/>
        <v>B.046.08.105</v>
      </c>
      <c r="D1557" s="135" t="s">
        <v>8548</v>
      </c>
      <c r="E1557" s="119" t="s">
        <v>8526</v>
      </c>
      <c r="F1557" s="118" t="str">
        <f t="shared" si="611"/>
        <v>Electricity California production</v>
      </c>
      <c r="G1557" s="118">
        <f t="shared" si="612"/>
        <v>1.7697674279999999E-2</v>
      </c>
      <c r="H1557" s="118">
        <f t="shared" si="613"/>
        <v>1.2552524E-3</v>
      </c>
      <c r="I1557" s="118">
        <f t="shared" si="614"/>
        <v>1.7196388899999998E-3</v>
      </c>
      <c r="J1557" s="326">
        <f t="shared" si="615"/>
        <v>2.2436039900000002E-3</v>
      </c>
      <c r="K1557" s="118">
        <v>1.2479179E-2</v>
      </c>
      <c r="L1557" s="118">
        <v>3.6138738999999997E-4</v>
      </c>
      <c r="M1557" s="118">
        <v>1.3582514999999999E-3</v>
      </c>
      <c r="N1557" s="118">
        <v>1.1411183000000001E-3</v>
      </c>
      <c r="O1557" s="118">
        <v>1.141341E-4</v>
      </c>
      <c r="P1557" s="118">
        <v>0</v>
      </c>
      <c r="Q1557" s="118">
        <v>0</v>
      </c>
      <c r="R1557" s="118">
        <v>0</v>
      </c>
      <c r="S1557" s="118">
        <v>2.4827469E-4</v>
      </c>
      <c r="T1557" s="118">
        <v>0</v>
      </c>
      <c r="U1557" s="118">
        <v>1.9953293000000002E-3</v>
      </c>
      <c r="V1557" s="118">
        <v>0</v>
      </c>
      <c r="W1557" s="118">
        <v>0</v>
      </c>
      <c r="X1557" s="118">
        <v>0</v>
      </c>
      <c r="Y1557" s="41"/>
      <c r="Z1557" s="327">
        <f t="shared" si="616"/>
        <v>9.3828413533834587E-2</v>
      </c>
      <c r="AA1557" s="41"/>
      <c r="AB1557" s="111">
        <v>1.8670083</v>
      </c>
      <c r="AC1557" s="111">
        <v>1.2123158000000001</v>
      </c>
      <c r="AD1557" s="111">
        <v>0.27048197000000002</v>
      </c>
      <c r="AE1557" s="111">
        <v>0</v>
      </c>
      <c r="AF1557" s="111">
        <v>4.2105262999999997E-2</v>
      </c>
      <c r="AG1557" s="111">
        <v>0.26631579</v>
      </c>
      <c r="AH1557" s="111">
        <v>7.5789473999999996E-2</v>
      </c>
      <c r="AI1557" s="41"/>
      <c r="AJ1557" s="114">
        <v>1.9512582000000001E-3</v>
      </c>
      <c r="AK1557" s="114">
        <v>1.8097584E-3</v>
      </c>
      <c r="AL1557" s="121">
        <v>8.3459332000000003E-5</v>
      </c>
      <c r="AM1557" s="121">
        <v>5.8040495000000001E-5</v>
      </c>
      <c r="AN1557" s="113">
        <f t="shared" si="617"/>
        <v>1.0849870608E-7</v>
      </c>
      <c r="AO1557" s="112">
        <f t="shared" si="618"/>
        <v>3.0865137387349999E-10</v>
      </c>
      <c r="AP1557" s="112">
        <f t="shared" si="619"/>
        <v>8.1289208488000003E-3</v>
      </c>
      <c r="AQ1557" s="328">
        <v>8.7072766E-8</v>
      </c>
      <c r="AR1557" s="328">
        <v>2.6271955000000001E-10</v>
      </c>
      <c r="AS1557" s="328">
        <v>7.1778735000000002E-15</v>
      </c>
      <c r="AT1557" s="329">
        <v>0</v>
      </c>
      <c r="AU1557" s="329">
        <v>0</v>
      </c>
      <c r="AV1557" s="328">
        <v>1.6967607999999999E-10</v>
      </c>
      <c r="AW1557" s="328">
        <v>2.1256264E-8</v>
      </c>
      <c r="AX1557" s="328">
        <v>2.4052983E-11</v>
      </c>
      <c r="AY1557" s="328">
        <v>2.1871663000000001E-11</v>
      </c>
      <c r="AZ1557" s="329">
        <v>0</v>
      </c>
      <c r="BA1557" s="329">
        <v>0</v>
      </c>
      <c r="BB1557" s="329">
        <v>0</v>
      </c>
      <c r="BC1557" s="329">
        <v>0</v>
      </c>
      <c r="BD1557" s="329">
        <v>0</v>
      </c>
      <c r="BE1557" s="329">
        <v>0</v>
      </c>
      <c r="BF1557" s="329">
        <v>0</v>
      </c>
      <c r="BG1557" s="329">
        <v>0</v>
      </c>
      <c r="BH1557" s="328">
        <v>5.0110488E-6</v>
      </c>
      <c r="BI1557" s="329">
        <v>8.1239098000000006E-3</v>
      </c>
      <c r="BJ1557" s="329">
        <v>0</v>
      </c>
      <c r="BK1557" s="329">
        <v>0</v>
      </c>
      <c r="BL1557" s="329">
        <v>0</v>
      </c>
      <c r="BM1557" s="41"/>
      <c r="BN1557" s="122">
        <v>5.3015485000000002E-6</v>
      </c>
      <c r="BO1557" s="122">
        <v>2.0665186000000001E-7</v>
      </c>
      <c r="BP1557" s="122">
        <v>2.6161851000000002E-6</v>
      </c>
      <c r="BQ1557" s="111">
        <v>0</v>
      </c>
      <c r="BR1557" s="122">
        <v>1.9047309E-7</v>
      </c>
      <c r="BS1557" s="122">
        <v>1.0984513999999999E-7</v>
      </c>
      <c r="BT1557" s="111">
        <v>0</v>
      </c>
      <c r="BU1557" s="122">
        <v>1.6672128000000001E-7</v>
      </c>
      <c r="BV1557" s="111">
        <v>0</v>
      </c>
      <c r="BW1557" s="111">
        <v>0</v>
      </c>
      <c r="BX1557" s="111">
        <v>0</v>
      </c>
      <c r="BY1557" s="111">
        <v>0</v>
      </c>
      <c r="BZ1557" s="111">
        <v>0</v>
      </c>
      <c r="CA1557" s="122">
        <v>2.2155231999999999E-7</v>
      </c>
      <c r="CB1557" s="122">
        <v>1.6703781000000001E-6</v>
      </c>
      <c r="CC1557" s="122">
        <v>1.1974162000000001E-7</v>
      </c>
      <c r="CD1557" s="111">
        <v>0</v>
      </c>
      <c r="CF1557" s="171"/>
      <c r="CG1557" s="170" t="s">
        <v>8546</v>
      </c>
    </row>
    <row r="1558" spans="1:85" ht="14.5" customHeight="1">
      <c r="A1558" s="41" t="s">
        <v>8686</v>
      </c>
      <c r="B1558" s="119" t="s">
        <v>8550</v>
      </c>
      <c r="C1558" s="120" t="str">
        <f t="shared" si="610"/>
        <v>B.046.08.106</v>
      </c>
      <c r="D1558" s="135" t="s">
        <v>8548</v>
      </c>
      <c r="E1558" s="119" t="s">
        <v>8526</v>
      </c>
      <c r="F1558" s="118" t="str">
        <f t="shared" si="611"/>
        <v>Electricity Colorado production</v>
      </c>
      <c r="G1558" s="118">
        <f t="shared" si="612"/>
        <v>2.6793831769999998E-2</v>
      </c>
      <c r="H1558" s="118">
        <f t="shared" si="613"/>
        <v>9.0168170999999997E-4</v>
      </c>
      <c r="I1558" s="118">
        <f t="shared" si="614"/>
        <v>1.61091377E-3</v>
      </c>
      <c r="J1558" s="326">
        <f t="shared" si="615"/>
        <v>1.2592729E-4</v>
      </c>
      <c r="K1558" s="118">
        <v>2.4155309E-2</v>
      </c>
      <c r="L1558" s="118">
        <v>6.5691171999999998E-4</v>
      </c>
      <c r="M1558" s="118">
        <v>9.5400205000000004E-4</v>
      </c>
      <c r="N1558" s="118">
        <v>8.0149311000000001E-4</v>
      </c>
      <c r="O1558" s="118">
        <v>1.001886E-4</v>
      </c>
      <c r="P1558" s="118">
        <v>0</v>
      </c>
      <c r="Q1558" s="118">
        <v>0</v>
      </c>
      <c r="R1558" s="118">
        <v>0</v>
      </c>
      <c r="S1558" s="118">
        <v>1.2592729E-4</v>
      </c>
      <c r="T1558" s="118">
        <v>0</v>
      </c>
      <c r="U1558" s="118">
        <v>0</v>
      </c>
      <c r="V1558" s="118">
        <v>0</v>
      </c>
      <c r="W1558" s="118">
        <v>0</v>
      </c>
      <c r="X1558" s="118">
        <v>0</v>
      </c>
      <c r="Y1558" s="41"/>
      <c r="Z1558" s="327">
        <f t="shared" si="616"/>
        <v>0.18161886466165411</v>
      </c>
      <c r="AA1558" s="41"/>
      <c r="AB1558" s="111">
        <v>2.2548420999999998</v>
      </c>
      <c r="AC1558" s="111">
        <v>1.9095789000000001</v>
      </c>
      <c r="AD1558" s="111">
        <v>0</v>
      </c>
      <c r="AE1558" s="111">
        <v>0</v>
      </c>
      <c r="AF1558" s="111">
        <v>4.2105262999999997E-3</v>
      </c>
      <c r="AG1558" s="111">
        <v>0.31157895000000002</v>
      </c>
      <c r="AH1558" s="111">
        <v>2.9473684E-2</v>
      </c>
      <c r="AI1558" s="41"/>
      <c r="AJ1558" s="114">
        <v>3.3843596000000002E-3</v>
      </c>
      <c r="AK1558" s="114">
        <v>3.1896463000000001E-3</v>
      </c>
      <c r="AL1558" s="114">
        <v>1.4853885E-4</v>
      </c>
      <c r="AM1558" s="121">
        <v>4.6174436000000001E-5</v>
      </c>
      <c r="AN1558" s="113">
        <f t="shared" si="617"/>
        <v>1.9122580125999998E-7</v>
      </c>
      <c r="AO1558" s="112">
        <f t="shared" si="618"/>
        <v>5.4933005284300004E-10</v>
      </c>
      <c r="AP1558" s="112">
        <f t="shared" si="619"/>
        <v>6.4670078516E-3</v>
      </c>
      <c r="AQ1558" s="328">
        <v>1.6854230999999999E-7</v>
      </c>
      <c r="AR1558" s="328">
        <v>5.0853282000000005E-10</v>
      </c>
      <c r="AS1558" s="328">
        <v>1.3893843E-14</v>
      </c>
      <c r="AT1558" s="329">
        <v>0</v>
      </c>
      <c r="AU1558" s="329">
        <v>0</v>
      </c>
      <c r="AV1558" s="328">
        <v>1.1917626000000001E-10</v>
      </c>
      <c r="AW1558" s="328">
        <v>2.2564315000000001E-8</v>
      </c>
      <c r="AX1558" s="328">
        <v>1.6894217000000001E-11</v>
      </c>
      <c r="AY1558" s="328">
        <v>2.3889122000000001E-11</v>
      </c>
      <c r="AZ1558" s="329">
        <v>0</v>
      </c>
      <c r="BA1558" s="329">
        <v>0</v>
      </c>
      <c r="BB1558" s="329">
        <v>0</v>
      </c>
      <c r="BC1558" s="329">
        <v>0</v>
      </c>
      <c r="BD1558" s="329">
        <v>0</v>
      </c>
      <c r="BE1558" s="329">
        <v>0</v>
      </c>
      <c r="BF1558" s="329">
        <v>0</v>
      </c>
      <c r="BG1558" s="329">
        <v>0</v>
      </c>
      <c r="BH1558" s="328">
        <v>2.5416515999999999E-6</v>
      </c>
      <c r="BI1558" s="329">
        <v>6.4644662000000004E-3</v>
      </c>
      <c r="BJ1558" s="329">
        <v>0</v>
      </c>
      <c r="BK1558" s="329">
        <v>0</v>
      </c>
      <c r="BL1558" s="329">
        <v>0</v>
      </c>
      <c r="BM1558" s="41"/>
      <c r="BN1558" s="122">
        <v>8.1709505999999997E-6</v>
      </c>
      <c r="BO1558" s="122">
        <v>2.0393491E-7</v>
      </c>
      <c r="BP1558" s="122">
        <v>5.0640158999999998E-6</v>
      </c>
      <c r="BQ1558" s="111">
        <v>0</v>
      </c>
      <c r="BR1558" s="122">
        <v>2.0013184999999999E-7</v>
      </c>
      <c r="BS1558" s="122">
        <v>7.7152494999999997E-8</v>
      </c>
      <c r="BT1558" s="111">
        <v>0</v>
      </c>
      <c r="BU1558" s="122">
        <v>1.1710088E-7</v>
      </c>
      <c r="BV1558" s="111">
        <v>0</v>
      </c>
      <c r="BW1558" s="111">
        <v>0</v>
      </c>
      <c r="BX1558" s="111">
        <v>0</v>
      </c>
      <c r="BY1558" s="111">
        <v>0</v>
      </c>
      <c r="BZ1558" s="111">
        <v>0</v>
      </c>
      <c r="CA1558" s="122">
        <v>1.5942894000000001E-7</v>
      </c>
      <c r="CB1558" s="122">
        <v>2.2884515E-6</v>
      </c>
      <c r="CC1558" s="122">
        <v>6.0734087000000004E-8</v>
      </c>
      <c r="CD1558" s="111">
        <v>0</v>
      </c>
      <c r="CF1558" s="171"/>
      <c r="CG1558" s="170" t="s">
        <v>8546</v>
      </c>
    </row>
    <row r="1559" spans="1:85" ht="14.5" customHeight="1">
      <c r="A1559" s="41" t="s">
        <v>8683</v>
      </c>
      <c r="B1559" s="119" t="s">
        <v>8550</v>
      </c>
      <c r="C1559" s="120" t="str">
        <f t="shared" si="610"/>
        <v>B.046.08.107</v>
      </c>
      <c r="D1559" s="135" t="s">
        <v>8548</v>
      </c>
      <c r="E1559" s="119" t="s">
        <v>8526</v>
      </c>
      <c r="F1559" s="118" t="str">
        <f t="shared" si="611"/>
        <v>Electricity Connecticut production</v>
      </c>
      <c r="G1559" s="118">
        <f t="shared" si="612"/>
        <v>2.4631633966399998E-2</v>
      </c>
      <c r="H1559" s="118">
        <f t="shared" si="613"/>
        <v>8.6219265999999998E-4</v>
      </c>
      <c r="I1559" s="118">
        <f t="shared" si="614"/>
        <v>1.39424209E-3</v>
      </c>
      <c r="J1559" s="326">
        <f t="shared" si="615"/>
        <v>9.2738552163999996E-3</v>
      </c>
      <c r="K1559" s="118">
        <v>1.3101343999999999E-2</v>
      </c>
      <c r="L1559" s="118">
        <v>5.1719050000000001E-4</v>
      </c>
      <c r="M1559" s="118">
        <v>8.7705159000000003E-4</v>
      </c>
      <c r="N1559" s="118">
        <v>7.3684412000000002E-4</v>
      </c>
      <c r="O1559" s="118">
        <v>1.2534853999999999E-4</v>
      </c>
      <c r="P1559" s="118">
        <v>0</v>
      </c>
      <c r="Q1559" s="118">
        <v>0</v>
      </c>
      <c r="R1559" s="118">
        <v>0</v>
      </c>
      <c r="S1559" s="330">
        <v>9.8262163999999994E-6</v>
      </c>
      <c r="T1559" s="118">
        <v>0</v>
      </c>
      <c r="U1559" s="118">
        <v>9.264029E-3</v>
      </c>
      <c r="V1559" s="118">
        <v>0</v>
      </c>
      <c r="W1559" s="118">
        <v>0</v>
      </c>
      <c r="X1559" s="118">
        <v>0</v>
      </c>
      <c r="Y1559" s="41"/>
      <c r="Z1559" s="327">
        <f t="shared" si="616"/>
        <v>9.8506345864661643E-2</v>
      </c>
      <c r="AA1559" s="41"/>
      <c r="AB1559" s="111">
        <v>2.6286605999999999</v>
      </c>
      <c r="AC1559" s="111">
        <v>1.3244304</v>
      </c>
      <c r="AD1559" s="111">
        <v>1.2558092000000001</v>
      </c>
      <c r="AE1559" s="111">
        <v>0</v>
      </c>
      <c r="AF1559" s="111">
        <v>3.3684210999999999E-2</v>
      </c>
      <c r="AG1559" s="111">
        <v>7.3684210999999996E-3</v>
      </c>
      <c r="AH1559" s="111">
        <v>7.3684210999999996E-3</v>
      </c>
      <c r="AI1559" s="41"/>
      <c r="AJ1559" s="114">
        <v>2.0056964000000001E-3</v>
      </c>
      <c r="AK1559" s="114">
        <v>1.8550487E-3</v>
      </c>
      <c r="AL1559" s="121">
        <v>8.4225331000000006E-5</v>
      </c>
      <c r="AM1559" s="121">
        <v>6.6422314999999997E-5</v>
      </c>
      <c r="AN1559" s="113">
        <f t="shared" si="617"/>
        <v>1.1121395241999999E-7</v>
      </c>
      <c r="AO1559" s="112">
        <f t="shared" si="618"/>
        <v>3.1148421073549998E-10</v>
      </c>
      <c r="AP1559" s="112">
        <f t="shared" si="619"/>
        <v>9.3028453273000002E-3</v>
      </c>
      <c r="AQ1559" s="328">
        <v>9.1413889999999999E-8</v>
      </c>
      <c r="AR1559" s="328">
        <v>2.7581776999999998E-10</v>
      </c>
      <c r="AS1559" s="328">
        <v>7.5357354999999997E-15</v>
      </c>
      <c r="AT1559" s="329">
        <v>0</v>
      </c>
      <c r="AU1559" s="329">
        <v>0</v>
      </c>
      <c r="AV1559" s="328">
        <v>1.0956342E-10</v>
      </c>
      <c r="AW1559" s="328">
        <v>1.9690499E-8</v>
      </c>
      <c r="AX1559" s="328">
        <v>1.5531518000000001E-11</v>
      </c>
      <c r="AY1559" s="328">
        <v>2.0127387E-11</v>
      </c>
      <c r="AZ1559" s="329">
        <v>0</v>
      </c>
      <c r="BA1559" s="329">
        <v>0</v>
      </c>
      <c r="BB1559" s="329">
        <v>0</v>
      </c>
      <c r="BC1559" s="329">
        <v>0</v>
      </c>
      <c r="BD1559" s="329">
        <v>0</v>
      </c>
      <c r="BE1559" s="329">
        <v>0</v>
      </c>
      <c r="BF1559" s="329">
        <v>0</v>
      </c>
      <c r="BG1559" s="329">
        <v>0</v>
      </c>
      <c r="BH1559" s="328">
        <v>1.983273E-7</v>
      </c>
      <c r="BI1559" s="329">
        <v>9.3026470000000007E-3</v>
      </c>
      <c r="BJ1559" s="329">
        <v>0</v>
      </c>
      <c r="BK1559" s="329">
        <v>0</v>
      </c>
      <c r="BL1559" s="329">
        <v>0</v>
      </c>
      <c r="BM1559" s="41"/>
      <c r="BN1559" s="122">
        <v>6.5899354999999998E-6</v>
      </c>
      <c r="BO1559" s="122">
        <v>1.7483556999999999E-7</v>
      </c>
      <c r="BP1559" s="122">
        <v>2.7466183E-6</v>
      </c>
      <c r="BQ1559" s="111">
        <v>0</v>
      </c>
      <c r="BR1559" s="122">
        <v>2.0332255000000001E-7</v>
      </c>
      <c r="BS1559" s="122">
        <v>7.0929320999999999E-8</v>
      </c>
      <c r="BT1559" s="111">
        <v>0</v>
      </c>
      <c r="BU1559" s="122">
        <v>1.0765544E-7</v>
      </c>
      <c r="BV1559" s="111">
        <v>0</v>
      </c>
      <c r="BW1559" s="111">
        <v>0</v>
      </c>
      <c r="BX1559" s="111">
        <v>0</v>
      </c>
      <c r="BY1559" s="111">
        <v>0</v>
      </c>
      <c r="BZ1559" s="111">
        <v>0</v>
      </c>
      <c r="CA1559" s="122">
        <v>1.4574815E-7</v>
      </c>
      <c r="CB1559" s="122">
        <v>3.1360870000000002E-6</v>
      </c>
      <c r="CC1559" s="122">
        <v>4.739134E-9</v>
      </c>
      <c r="CD1559" s="111">
        <v>0</v>
      </c>
      <c r="CF1559" s="171"/>
      <c r="CG1559" s="170" t="s">
        <v>8546</v>
      </c>
    </row>
    <row r="1560" spans="1:85" ht="14.5" customHeight="1">
      <c r="A1560" s="41" t="s">
        <v>8680</v>
      </c>
      <c r="B1560" s="119" t="s">
        <v>8550</v>
      </c>
      <c r="C1560" s="120" t="str">
        <f t="shared" si="610"/>
        <v>B.046.08.108</v>
      </c>
      <c r="D1560" s="135" t="s">
        <v>8548</v>
      </c>
      <c r="E1560" s="119" t="s">
        <v>8526</v>
      </c>
      <c r="F1560" s="118" t="str">
        <f t="shared" si="611"/>
        <v>Electricity Delaware production</v>
      </c>
      <c r="G1560" s="118">
        <f t="shared" si="612"/>
        <v>3.1716395768999997E-2</v>
      </c>
      <c r="H1560" s="118">
        <f t="shared" si="613"/>
        <v>1.6021992600000002E-3</v>
      </c>
      <c r="I1560" s="118">
        <f t="shared" si="614"/>
        <v>2.5335260700000001E-3</v>
      </c>
      <c r="J1560" s="326">
        <f t="shared" si="615"/>
        <v>1.8321439E-5</v>
      </c>
      <c r="K1560" s="118">
        <v>2.7562349E-2</v>
      </c>
      <c r="L1560" s="118">
        <v>8.6533086999999998E-4</v>
      </c>
      <c r="M1560" s="118">
        <v>1.6681952E-3</v>
      </c>
      <c r="N1560" s="118">
        <v>1.4015137000000001E-3</v>
      </c>
      <c r="O1560" s="118">
        <v>2.0068555999999999E-4</v>
      </c>
      <c r="P1560" s="118">
        <v>0</v>
      </c>
      <c r="Q1560" s="118">
        <v>0</v>
      </c>
      <c r="R1560" s="118">
        <v>0</v>
      </c>
      <c r="S1560" s="330">
        <v>1.8321439E-5</v>
      </c>
      <c r="T1560" s="118">
        <v>0</v>
      </c>
      <c r="U1560" s="118">
        <v>0</v>
      </c>
      <c r="V1560" s="118">
        <v>0</v>
      </c>
      <c r="W1560" s="118">
        <v>0</v>
      </c>
      <c r="X1560" s="118">
        <v>0</v>
      </c>
      <c r="Y1560" s="41"/>
      <c r="Z1560" s="327">
        <f t="shared" si="616"/>
        <v>0.20723570676691727</v>
      </c>
      <c r="AA1560" s="41"/>
      <c r="AB1560" s="111">
        <v>2.3078759999999998</v>
      </c>
      <c r="AC1560" s="111">
        <v>2.2352444</v>
      </c>
      <c r="AD1560" s="111">
        <v>0</v>
      </c>
      <c r="AE1560" s="111">
        <v>0</v>
      </c>
      <c r="AF1560" s="111">
        <v>5.5789473999999999E-2</v>
      </c>
      <c r="AG1560" s="111">
        <v>1.6842105E-2</v>
      </c>
      <c r="AH1560" s="111">
        <v>0</v>
      </c>
      <c r="AI1560" s="41"/>
      <c r="AJ1560" s="114">
        <v>4.0699806000000002E-3</v>
      </c>
      <c r="AK1560" s="114">
        <v>3.7902539999999998E-3</v>
      </c>
      <c r="AL1560" s="114">
        <v>1.7456924000000001E-4</v>
      </c>
      <c r="AM1560" s="114">
        <v>1.0515728E-4</v>
      </c>
      <c r="AN1560" s="113">
        <f t="shared" si="617"/>
        <v>2.2723346100999998E-7</v>
      </c>
      <c r="AO1560" s="112">
        <f t="shared" si="618"/>
        <v>6.4559632253200003E-10</v>
      </c>
      <c r="AP1560" s="112">
        <f t="shared" si="619"/>
        <v>1.472791079052E-2</v>
      </c>
      <c r="AQ1560" s="328">
        <v>1.9231474E-7</v>
      </c>
      <c r="AR1560" s="328">
        <v>5.8025998000000004E-10</v>
      </c>
      <c r="AS1560" s="328">
        <v>1.5853532000000001E-14</v>
      </c>
      <c r="AT1560" s="329">
        <v>0</v>
      </c>
      <c r="AU1560" s="329">
        <v>0</v>
      </c>
      <c r="AV1560" s="328">
        <v>2.0839501E-10</v>
      </c>
      <c r="AW1560" s="328">
        <v>3.4710326000000002E-8</v>
      </c>
      <c r="AX1560" s="328">
        <v>2.9541711000000001E-11</v>
      </c>
      <c r="AY1560" s="328">
        <v>3.5778777999999997E-11</v>
      </c>
      <c r="AZ1560" s="329">
        <v>0</v>
      </c>
      <c r="BA1560" s="329">
        <v>0</v>
      </c>
      <c r="BB1560" s="329">
        <v>0</v>
      </c>
      <c r="BC1560" s="329">
        <v>0</v>
      </c>
      <c r="BD1560" s="329">
        <v>0</v>
      </c>
      <c r="BE1560" s="329">
        <v>0</v>
      </c>
      <c r="BF1560" s="329">
        <v>0</v>
      </c>
      <c r="BG1560" s="329">
        <v>0</v>
      </c>
      <c r="BH1560" s="328">
        <v>3.6979052000000001E-7</v>
      </c>
      <c r="BI1560" s="329">
        <v>1.4727541E-2</v>
      </c>
      <c r="BJ1560" s="329">
        <v>0</v>
      </c>
      <c r="BK1560" s="329">
        <v>0</v>
      </c>
      <c r="BL1560" s="329">
        <v>0</v>
      </c>
      <c r="BM1560" s="41"/>
      <c r="BN1560" s="122">
        <v>9.6493070000000001E-6</v>
      </c>
      <c r="BO1560" s="122">
        <v>3.1527904000000001E-7</v>
      </c>
      <c r="BP1560" s="122">
        <v>5.7782813999999997E-6</v>
      </c>
      <c r="BQ1560" s="111">
        <v>0</v>
      </c>
      <c r="BR1560" s="122">
        <v>3.3873169999999999E-7</v>
      </c>
      <c r="BS1560" s="122">
        <v>1.3491105000000001E-7</v>
      </c>
      <c r="BT1560" s="111">
        <v>0</v>
      </c>
      <c r="BU1560" s="122">
        <v>2.0476595E-7</v>
      </c>
      <c r="BV1560" s="111">
        <v>0</v>
      </c>
      <c r="BW1560" s="111">
        <v>0</v>
      </c>
      <c r="BX1560" s="111">
        <v>0</v>
      </c>
      <c r="BY1560" s="111">
        <v>0</v>
      </c>
      <c r="BZ1560" s="111">
        <v>0</v>
      </c>
      <c r="CA1560" s="122">
        <v>2.7609929999999999E-7</v>
      </c>
      <c r="CB1560" s="122">
        <v>2.5924021999999999E-6</v>
      </c>
      <c r="CC1560" s="122">
        <v>8.8363366000000003E-9</v>
      </c>
      <c r="CD1560" s="111">
        <v>0</v>
      </c>
      <c r="CF1560" s="140"/>
      <c r="CG1560" s="170" t="s">
        <v>8546</v>
      </c>
    </row>
    <row r="1561" spans="1:85" ht="14.5" customHeight="1">
      <c r="A1561" s="41" t="s">
        <v>8677</v>
      </c>
      <c r="B1561" s="119" t="s">
        <v>8550</v>
      </c>
      <c r="C1561" s="120" t="str">
        <f t="shared" si="610"/>
        <v>B.046.08.109</v>
      </c>
      <c r="D1561" s="135" t="s">
        <v>8548</v>
      </c>
      <c r="E1561" s="119" t="s">
        <v>8526</v>
      </c>
      <c r="F1561" s="118" t="str">
        <f t="shared" si="611"/>
        <v>Electricity District of Columbia production</v>
      </c>
      <c r="G1561" s="118">
        <f t="shared" si="612"/>
        <v>3.6695410139999995E-2</v>
      </c>
      <c r="H1561" s="118">
        <f t="shared" si="613"/>
        <v>5.2957764299999995E-3</v>
      </c>
      <c r="I1561" s="118">
        <f t="shared" si="614"/>
        <v>6.4587390300000005E-3</v>
      </c>
      <c r="J1561" s="326">
        <f t="shared" si="615"/>
        <v>1.4286468E-4</v>
      </c>
      <c r="K1561" s="118">
        <v>2.4798029999999999E-2</v>
      </c>
      <c r="L1561" s="118">
        <v>3.6776602999999999E-4</v>
      </c>
      <c r="M1561" s="118">
        <v>6.0909730000000004E-3</v>
      </c>
      <c r="N1561" s="118">
        <v>5.1172561999999998E-3</v>
      </c>
      <c r="O1561" s="118">
        <v>1.7852022999999999E-4</v>
      </c>
      <c r="P1561" s="118">
        <v>0</v>
      </c>
      <c r="Q1561" s="118">
        <v>0</v>
      </c>
      <c r="R1561" s="118">
        <v>0</v>
      </c>
      <c r="S1561" s="118">
        <v>1.4286468E-4</v>
      </c>
      <c r="T1561" s="118">
        <v>0</v>
      </c>
      <c r="U1561" s="118">
        <v>0</v>
      </c>
      <c r="V1561" s="118">
        <v>0</v>
      </c>
      <c r="W1561" s="118">
        <v>0</v>
      </c>
      <c r="X1561" s="118">
        <v>0</v>
      </c>
      <c r="Y1561" s="41"/>
      <c r="Z1561" s="327">
        <f t="shared" si="616"/>
        <v>0.18645135338345864</v>
      </c>
      <c r="AA1561" s="41"/>
      <c r="AB1561" s="111">
        <v>1.8542105</v>
      </c>
      <c r="AC1561" s="111">
        <v>1.4605262999999999</v>
      </c>
      <c r="AD1561" s="111">
        <v>0</v>
      </c>
      <c r="AE1561" s="111">
        <v>0</v>
      </c>
      <c r="AF1561" s="111">
        <v>0.26842104999999999</v>
      </c>
      <c r="AG1561" s="111">
        <v>0.12526316000000001</v>
      </c>
      <c r="AH1561" s="111">
        <v>0</v>
      </c>
      <c r="AI1561" s="41"/>
      <c r="AJ1561" s="114">
        <v>4.2856758000000003E-3</v>
      </c>
      <c r="AK1561" s="114">
        <v>4.0220276000000003E-3</v>
      </c>
      <c r="AL1561" s="114">
        <v>1.8969104999999999E-4</v>
      </c>
      <c r="AM1561" s="121">
        <v>7.3957166999999994E-5</v>
      </c>
      <c r="AN1561" s="113">
        <f t="shared" si="617"/>
        <v>2.4112875720000002E-7</v>
      </c>
      <c r="AO1561" s="112">
        <f t="shared" si="618"/>
        <v>7.0152016852899991E-10</v>
      </c>
      <c r="AP1561" s="112">
        <f t="shared" si="619"/>
        <v>1.0358146507399999E-2</v>
      </c>
      <c r="AQ1561" s="328">
        <v>1.7302686E-7</v>
      </c>
      <c r="AR1561" s="328">
        <v>5.2206378999999998E-10</v>
      </c>
      <c r="AS1561" s="328">
        <v>1.4263528999999999E-14</v>
      </c>
      <c r="AT1561" s="329">
        <v>0</v>
      </c>
      <c r="AU1561" s="329">
        <v>0</v>
      </c>
      <c r="AV1561" s="328">
        <v>7.6089919999999998E-10</v>
      </c>
      <c r="AW1561" s="328">
        <v>6.7340998E-8</v>
      </c>
      <c r="AX1561" s="328">
        <v>1.0786373E-10</v>
      </c>
      <c r="AY1561" s="328">
        <v>7.1578385000000005E-11</v>
      </c>
      <c r="AZ1561" s="329">
        <v>0</v>
      </c>
      <c r="BA1561" s="329">
        <v>0</v>
      </c>
      <c r="BB1561" s="329">
        <v>0</v>
      </c>
      <c r="BC1561" s="329">
        <v>0</v>
      </c>
      <c r="BD1561" s="329">
        <v>0</v>
      </c>
      <c r="BE1561" s="329">
        <v>0</v>
      </c>
      <c r="BF1561" s="329">
        <v>0</v>
      </c>
      <c r="BG1561" s="329">
        <v>0</v>
      </c>
      <c r="BH1561" s="328">
        <v>2.8835074000000002E-6</v>
      </c>
      <c r="BI1561" s="329">
        <v>1.0355263E-2</v>
      </c>
      <c r="BJ1561" s="329">
        <v>0</v>
      </c>
      <c r="BK1561" s="329">
        <v>0</v>
      </c>
      <c r="BL1561" s="329">
        <v>0</v>
      </c>
      <c r="BM1561" s="41"/>
      <c r="BN1561" s="122">
        <v>1.0322979E-5</v>
      </c>
      <c r="BO1561" s="122">
        <v>7.4399184999999997E-7</v>
      </c>
      <c r="BP1561" s="122">
        <v>5.1987584999999999E-6</v>
      </c>
      <c r="BQ1561" s="111">
        <v>0</v>
      </c>
      <c r="BR1561" s="122">
        <v>4.0531217E-7</v>
      </c>
      <c r="BS1561" s="122">
        <v>4.9259197999999998E-7</v>
      </c>
      <c r="BT1561" s="111">
        <v>0</v>
      </c>
      <c r="BU1561" s="122">
        <v>7.4764862000000002E-7</v>
      </c>
      <c r="BV1561" s="111">
        <v>0</v>
      </c>
      <c r="BW1561" s="111">
        <v>0</v>
      </c>
      <c r="BX1561" s="111">
        <v>0</v>
      </c>
      <c r="BY1561" s="111">
        <v>0</v>
      </c>
      <c r="BZ1561" s="111">
        <v>0</v>
      </c>
      <c r="CA1561" s="122">
        <v>9.8167305999999996E-7</v>
      </c>
      <c r="CB1561" s="122">
        <v>1.6841002E-6</v>
      </c>
      <c r="CC1561" s="122">
        <v>6.8902906999999998E-8</v>
      </c>
      <c r="CD1561" s="111">
        <v>0</v>
      </c>
      <c r="CF1561" s="140"/>
      <c r="CG1561" s="170" t="s">
        <v>8546</v>
      </c>
    </row>
    <row r="1562" spans="1:85" ht="14.5" customHeight="1">
      <c r="A1562" s="41" t="s">
        <v>8674</v>
      </c>
      <c r="B1562" s="119" t="s">
        <v>8550</v>
      </c>
      <c r="C1562" s="120" t="str">
        <f t="shared" si="610"/>
        <v>B.046.08.110</v>
      </c>
      <c r="D1562" s="135" t="s">
        <v>8548</v>
      </c>
      <c r="E1562" s="119" t="s">
        <v>8526</v>
      </c>
      <c r="F1562" s="118" t="str">
        <f t="shared" si="611"/>
        <v>Electricity Florida production</v>
      </c>
      <c r="G1562" s="118">
        <f t="shared" si="612"/>
        <v>2.5993132832999997E-2</v>
      </c>
      <c r="H1562" s="118">
        <f t="shared" si="613"/>
        <v>1.18380522E-3</v>
      </c>
      <c r="I1562" s="118">
        <f t="shared" si="614"/>
        <v>2.0796145000000002E-3</v>
      </c>
      <c r="J1562" s="326">
        <f t="shared" si="615"/>
        <v>2.7763241130000001E-3</v>
      </c>
      <c r="K1562" s="118">
        <v>1.9953388999999998E-2</v>
      </c>
      <c r="L1562" s="118">
        <v>8.7601490000000003E-4</v>
      </c>
      <c r="M1562" s="118">
        <v>1.2035996000000001E-3</v>
      </c>
      <c r="N1562" s="118">
        <v>1.0111893999999999E-3</v>
      </c>
      <c r="O1562" s="118">
        <v>1.7261581999999999E-4</v>
      </c>
      <c r="P1562" s="118">
        <v>0</v>
      </c>
      <c r="Q1562" s="118">
        <v>0</v>
      </c>
      <c r="R1562" s="118">
        <v>0</v>
      </c>
      <c r="S1562" s="330">
        <v>4.4623312999999999E-5</v>
      </c>
      <c r="T1562" s="118">
        <v>0</v>
      </c>
      <c r="U1562" s="118">
        <v>2.7317007999999999E-3</v>
      </c>
      <c r="V1562" s="118">
        <v>0</v>
      </c>
      <c r="W1562" s="118">
        <v>0</v>
      </c>
      <c r="X1562" s="118">
        <v>0</v>
      </c>
      <c r="Y1562" s="41"/>
      <c r="Z1562" s="327">
        <f t="shared" si="616"/>
        <v>0.15002548120300749</v>
      </c>
      <c r="AA1562" s="41"/>
      <c r="AB1562" s="111">
        <v>2.4190418999999999</v>
      </c>
      <c r="AC1562" s="111">
        <v>1.9792654999999999</v>
      </c>
      <c r="AD1562" s="111">
        <v>0.37030269999999998</v>
      </c>
      <c r="AE1562" s="111">
        <v>0</v>
      </c>
      <c r="AF1562" s="111">
        <v>2.9473684E-2</v>
      </c>
      <c r="AG1562" s="111">
        <v>3.8947368000000003E-2</v>
      </c>
      <c r="AH1562" s="111">
        <v>1.0526316E-3</v>
      </c>
      <c r="AI1562" s="41"/>
      <c r="AJ1562" s="114">
        <v>3.0451285E-3</v>
      </c>
      <c r="AK1562" s="114">
        <v>2.8260022999999999E-3</v>
      </c>
      <c r="AL1562" s="114">
        <v>1.2777363E-4</v>
      </c>
      <c r="AM1562" s="121">
        <v>9.1352611999999996E-5</v>
      </c>
      <c r="AN1562" s="113">
        <f t="shared" si="617"/>
        <v>1.6942459860000002E-7</v>
      </c>
      <c r="AO1562" s="112">
        <f t="shared" si="618"/>
        <v>4.7253560994899996E-10</v>
      </c>
      <c r="AP1562" s="112">
        <f t="shared" si="619"/>
        <v>1.2794483654030001E-2</v>
      </c>
      <c r="AQ1562" s="328">
        <v>1.3922365E-7</v>
      </c>
      <c r="AR1562" s="328">
        <v>4.2007134999999999E-10</v>
      </c>
      <c r="AS1562" s="328">
        <v>1.1476949000000001E-14</v>
      </c>
      <c r="AT1562" s="329">
        <v>0</v>
      </c>
      <c r="AU1562" s="329">
        <v>0</v>
      </c>
      <c r="AV1562" s="328">
        <v>1.5035659999999999E-10</v>
      </c>
      <c r="AW1562" s="328">
        <v>3.0050591999999998E-8</v>
      </c>
      <c r="AX1562" s="328">
        <v>2.1314287000000002E-11</v>
      </c>
      <c r="AY1562" s="328">
        <v>3.1138496E-11</v>
      </c>
      <c r="AZ1562" s="329">
        <v>0</v>
      </c>
      <c r="BA1562" s="329">
        <v>0</v>
      </c>
      <c r="BB1562" s="329">
        <v>0</v>
      </c>
      <c r="BC1562" s="329">
        <v>0</v>
      </c>
      <c r="BD1562" s="329">
        <v>0</v>
      </c>
      <c r="BE1562" s="329">
        <v>0</v>
      </c>
      <c r="BF1562" s="329">
        <v>0</v>
      </c>
      <c r="BG1562" s="329">
        <v>0</v>
      </c>
      <c r="BH1562" s="328">
        <v>9.0065403000000002E-7</v>
      </c>
      <c r="BI1562" s="329">
        <v>1.2793583000000001E-2</v>
      </c>
      <c r="BJ1562" s="329">
        <v>0</v>
      </c>
      <c r="BK1562" s="329">
        <v>0</v>
      </c>
      <c r="BL1562" s="329">
        <v>0</v>
      </c>
      <c r="BM1562" s="41"/>
      <c r="BN1562" s="122">
        <v>7.9876586999999995E-6</v>
      </c>
      <c r="BO1562" s="122">
        <v>2.641797E-7</v>
      </c>
      <c r="BP1562" s="122">
        <v>4.1831084999999997E-6</v>
      </c>
      <c r="BQ1562" s="111">
        <v>0</v>
      </c>
      <c r="BR1562" s="122">
        <v>2.995332E-7</v>
      </c>
      <c r="BS1562" s="122">
        <v>9.7338065000000005E-8</v>
      </c>
      <c r="BT1562" s="111">
        <v>0</v>
      </c>
      <c r="BU1562" s="122">
        <v>1.4773823999999999E-7</v>
      </c>
      <c r="BV1562" s="111">
        <v>0</v>
      </c>
      <c r="BW1562" s="111">
        <v>0</v>
      </c>
      <c r="BX1562" s="111">
        <v>0</v>
      </c>
      <c r="BY1562" s="111">
        <v>0</v>
      </c>
      <c r="BZ1562" s="111">
        <v>0</v>
      </c>
      <c r="CA1562" s="122">
        <v>2.0158785E-7</v>
      </c>
      <c r="CB1562" s="122">
        <v>2.7726515E-6</v>
      </c>
      <c r="CC1562" s="122">
        <v>2.1521595999999999E-8</v>
      </c>
      <c r="CD1562" s="111">
        <v>0</v>
      </c>
      <c r="CF1562" s="140"/>
      <c r="CG1562" s="170" t="s">
        <v>8546</v>
      </c>
    </row>
    <row r="1563" spans="1:85" ht="14.5" customHeight="1">
      <c r="A1563" s="41" t="s">
        <v>8671</v>
      </c>
      <c r="B1563" s="119" t="s">
        <v>8550</v>
      </c>
      <c r="C1563" s="120" t="str">
        <f t="shared" si="610"/>
        <v>B.046.08.111</v>
      </c>
      <c r="D1563" s="135" t="s">
        <v>8548</v>
      </c>
      <c r="E1563" s="119" t="s">
        <v>8526</v>
      </c>
      <c r="F1563" s="118" t="str">
        <f t="shared" si="611"/>
        <v>Electricity Georgia (USA) production</v>
      </c>
      <c r="G1563" s="118">
        <f t="shared" si="612"/>
        <v>2.7036572538E-2</v>
      </c>
      <c r="H1563" s="118">
        <f t="shared" si="613"/>
        <v>1.05217013E-3</v>
      </c>
      <c r="I1563" s="118">
        <f t="shared" si="614"/>
        <v>2.5353246E-3</v>
      </c>
      <c r="J1563" s="326">
        <f t="shared" si="615"/>
        <v>6.4181738079999995E-3</v>
      </c>
      <c r="K1563" s="118">
        <v>1.7030903999999999E-2</v>
      </c>
      <c r="L1563" s="118">
        <v>1.4265649E-3</v>
      </c>
      <c r="M1563" s="118">
        <v>1.1087597E-3</v>
      </c>
      <c r="N1563" s="118">
        <v>9.3151088000000004E-4</v>
      </c>
      <c r="O1563" s="118">
        <v>1.2065925E-4</v>
      </c>
      <c r="P1563" s="118">
        <v>0</v>
      </c>
      <c r="Q1563" s="118">
        <v>0</v>
      </c>
      <c r="R1563" s="118">
        <v>0</v>
      </c>
      <c r="S1563" s="330">
        <v>5.2123107999999998E-5</v>
      </c>
      <c r="T1563" s="118">
        <v>0</v>
      </c>
      <c r="U1563" s="118">
        <v>6.3660506999999996E-3</v>
      </c>
      <c r="V1563" s="118">
        <v>0</v>
      </c>
      <c r="W1563" s="118">
        <v>0</v>
      </c>
      <c r="X1563" s="118">
        <v>0</v>
      </c>
      <c r="Y1563" s="41"/>
      <c r="Z1563" s="327">
        <f t="shared" si="616"/>
        <v>0.12805190977443609</v>
      </c>
      <c r="AA1563" s="41"/>
      <c r="AB1563" s="111">
        <v>2.5500704000000001</v>
      </c>
      <c r="AC1563" s="111">
        <v>1.5649987999999999</v>
      </c>
      <c r="AD1563" s="111">
        <v>0.86296629000000002</v>
      </c>
      <c r="AE1563" s="111">
        <v>0</v>
      </c>
      <c r="AF1563" s="111">
        <v>4.8421052999999999E-2</v>
      </c>
      <c r="AG1563" s="111">
        <v>0.04</v>
      </c>
      <c r="AH1563" s="111">
        <v>3.3684210999999999E-2</v>
      </c>
      <c r="AI1563" s="41"/>
      <c r="AJ1563" s="114">
        <v>2.7983916000000001E-3</v>
      </c>
      <c r="AK1563" s="114">
        <v>2.6238284000000001E-3</v>
      </c>
      <c r="AL1563" s="114">
        <v>1.1356304E-4</v>
      </c>
      <c r="AM1563" s="121">
        <v>6.1000142000000001E-5</v>
      </c>
      <c r="AN1563" s="113">
        <f t="shared" si="617"/>
        <v>1.5730386397E-7</v>
      </c>
      <c r="AO1563" s="112">
        <f t="shared" si="618"/>
        <v>4.1998166097089997E-10</v>
      </c>
      <c r="AP1563" s="112">
        <f t="shared" si="619"/>
        <v>8.5434373260000005E-3</v>
      </c>
      <c r="AQ1563" s="328">
        <v>1.1883217E-7</v>
      </c>
      <c r="AR1563" s="328">
        <v>3.5854533999999999E-10</v>
      </c>
      <c r="AS1563" s="328">
        <v>9.7959708999999995E-15</v>
      </c>
      <c r="AT1563" s="329">
        <v>0</v>
      </c>
      <c r="AU1563" s="329">
        <v>0</v>
      </c>
      <c r="AV1563" s="328">
        <v>1.3850897000000001E-10</v>
      </c>
      <c r="AW1563" s="328">
        <v>3.8333184999999999E-8</v>
      </c>
      <c r="AX1563" s="328">
        <v>1.9634787999999999E-11</v>
      </c>
      <c r="AY1563" s="328">
        <v>4.1791737E-11</v>
      </c>
      <c r="AZ1563" s="329">
        <v>0</v>
      </c>
      <c r="BA1563" s="329">
        <v>0</v>
      </c>
      <c r="BB1563" s="329">
        <v>0</v>
      </c>
      <c r="BC1563" s="329">
        <v>0</v>
      </c>
      <c r="BD1563" s="329">
        <v>0</v>
      </c>
      <c r="BE1563" s="329">
        <v>0</v>
      </c>
      <c r="BF1563" s="329">
        <v>0</v>
      </c>
      <c r="BG1563" s="329">
        <v>0</v>
      </c>
      <c r="BH1563" s="328">
        <v>1.0520259999999999E-6</v>
      </c>
      <c r="BI1563" s="329">
        <v>8.5423853000000001E-3</v>
      </c>
      <c r="BJ1563" s="329">
        <v>0</v>
      </c>
      <c r="BK1563" s="329">
        <v>0</v>
      </c>
      <c r="BL1563" s="329">
        <v>0</v>
      </c>
      <c r="BM1563" s="41"/>
      <c r="BN1563" s="122">
        <v>7.6035063999999996E-6</v>
      </c>
      <c r="BO1563" s="122">
        <v>3.3372581000000001E-7</v>
      </c>
      <c r="BP1563" s="122">
        <v>3.5704268999999999E-6</v>
      </c>
      <c r="BQ1563" s="111">
        <v>0</v>
      </c>
      <c r="BR1563" s="122">
        <v>3.1603495000000001E-7</v>
      </c>
      <c r="BS1563" s="122">
        <v>8.9668130000000001E-8</v>
      </c>
      <c r="BT1563" s="111">
        <v>0</v>
      </c>
      <c r="BU1563" s="122">
        <v>1.3609692000000001E-7</v>
      </c>
      <c r="BV1563" s="111">
        <v>0</v>
      </c>
      <c r="BW1563" s="111">
        <v>0</v>
      </c>
      <c r="BX1563" s="111">
        <v>0</v>
      </c>
      <c r="BY1563" s="111">
        <v>0</v>
      </c>
      <c r="BZ1563" s="111">
        <v>0</v>
      </c>
      <c r="CA1563" s="122">
        <v>1.9156908000000001E-7</v>
      </c>
      <c r="CB1563" s="122">
        <v>2.9408458999999999E-6</v>
      </c>
      <c r="CC1563" s="122">
        <v>2.5138709000000001E-8</v>
      </c>
      <c r="CD1563" s="111">
        <v>0</v>
      </c>
      <c r="CF1563" s="140"/>
      <c r="CG1563" s="170" t="s">
        <v>8546</v>
      </c>
    </row>
    <row r="1564" spans="1:85" ht="14.5" customHeight="1">
      <c r="A1564" s="41" t="s">
        <v>8668</v>
      </c>
      <c r="B1564" s="119" t="s">
        <v>8550</v>
      </c>
      <c r="C1564" s="120" t="str">
        <f t="shared" si="610"/>
        <v>B.046.08.112</v>
      </c>
      <c r="D1564" s="135" t="s">
        <v>8548</v>
      </c>
      <c r="E1564" s="119" t="s">
        <v>8526</v>
      </c>
      <c r="F1564" s="118" t="str">
        <f t="shared" si="611"/>
        <v>Electricity Hawaii production</v>
      </c>
      <c r="G1564" s="118">
        <f t="shared" si="612"/>
        <v>4.0995376745999998E-2</v>
      </c>
      <c r="H1564" s="118">
        <f t="shared" si="613"/>
        <v>3.0954890659999996E-3</v>
      </c>
      <c r="I1564" s="118">
        <f t="shared" si="614"/>
        <v>8.9613743999999995E-3</v>
      </c>
      <c r="J1564" s="326">
        <f t="shared" si="615"/>
        <v>9.3739279999999997E-5</v>
      </c>
      <c r="K1564" s="118">
        <v>2.8844774E-2</v>
      </c>
      <c r="L1564" s="118">
        <v>5.3746345999999999E-3</v>
      </c>
      <c r="M1564" s="118">
        <v>3.5867398000000001E-3</v>
      </c>
      <c r="N1564" s="118">
        <v>3.0133553999999998E-3</v>
      </c>
      <c r="O1564" s="330">
        <v>8.2133666000000003E-5</v>
      </c>
      <c r="P1564" s="118">
        <v>0</v>
      </c>
      <c r="Q1564" s="118">
        <v>0</v>
      </c>
      <c r="R1564" s="118">
        <v>0</v>
      </c>
      <c r="S1564" s="330">
        <v>9.3739279999999997E-5</v>
      </c>
      <c r="T1564" s="118">
        <v>0</v>
      </c>
      <c r="U1564" s="118">
        <v>0</v>
      </c>
      <c r="V1564" s="118">
        <v>0</v>
      </c>
      <c r="W1564" s="118">
        <v>0</v>
      </c>
      <c r="X1564" s="118">
        <v>0</v>
      </c>
      <c r="Y1564" s="41"/>
      <c r="Z1564" s="327">
        <f t="shared" si="616"/>
        <v>0.21687799999999999</v>
      </c>
      <c r="AA1564" s="41"/>
      <c r="AB1564" s="111">
        <v>2.6405965</v>
      </c>
      <c r="AC1564" s="111">
        <v>2.4195438999999999</v>
      </c>
      <c r="AD1564" s="111">
        <v>0</v>
      </c>
      <c r="AE1564" s="111">
        <v>0</v>
      </c>
      <c r="AF1564" s="111">
        <v>7.1578947000000004E-2</v>
      </c>
      <c r="AG1564" s="111">
        <v>0.13684210999999999</v>
      </c>
      <c r="AH1564" s="111">
        <v>1.2631579E-2</v>
      </c>
      <c r="AI1564" s="41"/>
      <c r="AJ1564" s="114">
        <v>5.9454275000000003E-3</v>
      </c>
      <c r="AK1564" s="114">
        <v>5.5824665999999997E-3</v>
      </c>
      <c r="AL1564" s="114">
        <v>2.2228450000000001E-4</v>
      </c>
      <c r="AM1564" s="114">
        <v>1.4067640999999999E-4</v>
      </c>
      <c r="AN1564" s="113">
        <f t="shared" si="617"/>
        <v>3.3468024427999999E-7</v>
      </c>
      <c r="AO1564" s="112">
        <f t="shared" si="618"/>
        <v>8.2205805516699998E-10</v>
      </c>
      <c r="AP1564" s="112">
        <f t="shared" si="619"/>
        <v>1.9702578985500003E-2</v>
      </c>
      <c r="AQ1564" s="328">
        <v>2.0126277999999999E-7</v>
      </c>
      <c r="AR1564" s="328">
        <v>6.0725838999999999E-10</v>
      </c>
      <c r="AS1564" s="328">
        <v>1.6591167E-14</v>
      </c>
      <c r="AT1564" s="329">
        <v>0</v>
      </c>
      <c r="AU1564" s="329">
        <v>0</v>
      </c>
      <c r="AV1564" s="328">
        <v>4.4806427999999999E-10</v>
      </c>
      <c r="AW1564" s="328">
        <v>1.329694E-7</v>
      </c>
      <c r="AX1564" s="328">
        <v>6.3516803999999994E-11</v>
      </c>
      <c r="AY1564" s="328">
        <v>1.5126626999999999E-10</v>
      </c>
      <c r="AZ1564" s="329">
        <v>0</v>
      </c>
      <c r="BA1564" s="329">
        <v>0</v>
      </c>
      <c r="BB1564" s="329">
        <v>0</v>
      </c>
      <c r="BC1564" s="329">
        <v>0</v>
      </c>
      <c r="BD1564" s="329">
        <v>0</v>
      </c>
      <c r="BE1564" s="329">
        <v>0</v>
      </c>
      <c r="BF1564" s="329">
        <v>0</v>
      </c>
      <c r="BG1564" s="329">
        <v>0</v>
      </c>
      <c r="BH1564" s="328">
        <v>1.8919855E-6</v>
      </c>
      <c r="BI1564" s="329">
        <v>1.9700687000000001E-2</v>
      </c>
      <c r="BJ1564" s="329">
        <v>0</v>
      </c>
      <c r="BK1564" s="329">
        <v>0</v>
      </c>
      <c r="BL1564" s="329">
        <v>0</v>
      </c>
      <c r="BM1564" s="41"/>
      <c r="BN1564" s="122">
        <v>1.2379526999999999E-5</v>
      </c>
      <c r="BO1564" s="122">
        <v>1.1903904E-6</v>
      </c>
      <c r="BP1564" s="122">
        <v>6.0471340999999997E-6</v>
      </c>
      <c r="BQ1564" s="111">
        <v>0</v>
      </c>
      <c r="BR1564" s="122">
        <v>8.3777554000000005E-7</v>
      </c>
      <c r="BS1564" s="122">
        <v>2.9006847000000001E-7</v>
      </c>
      <c r="BT1564" s="111">
        <v>0</v>
      </c>
      <c r="BU1564" s="122">
        <v>4.4026152000000001E-7</v>
      </c>
      <c r="BV1564" s="111">
        <v>0</v>
      </c>
      <c r="BW1564" s="111">
        <v>0</v>
      </c>
      <c r="BX1564" s="111">
        <v>0</v>
      </c>
      <c r="BY1564" s="111">
        <v>0</v>
      </c>
      <c r="BZ1564" s="111">
        <v>0</v>
      </c>
      <c r="CA1564" s="122">
        <v>6.2690252000000002E-7</v>
      </c>
      <c r="CB1564" s="122">
        <v>2.9017847999999998E-6</v>
      </c>
      <c r="CC1564" s="122">
        <v>4.5209975999999998E-8</v>
      </c>
      <c r="CD1564" s="111">
        <v>0</v>
      </c>
      <c r="CF1564" s="140"/>
      <c r="CG1564" s="170" t="s">
        <v>8546</v>
      </c>
    </row>
    <row r="1565" spans="1:85" ht="14.5" customHeight="1">
      <c r="A1565" s="41" t="s">
        <v>8665</v>
      </c>
      <c r="B1565" s="119" t="s">
        <v>8550</v>
      </c>
      <c r="C1565" s="120" t="str">
        <f t="shared" si="610"/>
        <v>B.046.08.113</v>
      </c>
      <c r="D1565" s="135" t="s">
        <v>8548</v>
      </c>
      <c r="E1565" s="119" t="s">
        <v>8526</v>
      </c>
      <c r="F1565" s="118" t="str">
        <f t="shared" si="611"/>
        <v>Electricity Idaho production</v>
      </c>
      <c r="G1565" s="118">
        <f t="shared" si="612"/>
        <v>1.0275108412E-2</v>
      </c>
      <c r="H1565" s="118">
        <f t="shared" si="613"/>
        <v>7.3198626199999994E-4</v>
      </c>
      <c r="I1565" s="118">
        <f t="shared" si="614"/>
        <v>1.5813745699999999E-3</v>
      </c>
      <c r="J1565" s="326">
        <f t="shared" si="615"/>
        <v>1.9243668000000001E-4</v>
      </c>
      <c r="K1565" s="118">
        <v>7.7693108999999996E-3</v>
      </c>
      <c r="L1565" s="118">
        <v>7.8716967999999999E-4</v>
      </c>
      <c r="M1565" s="118">
        <v>7.9420488999999998E-4</v>
      </c>
      <c r="N1565" s="118">
        <v>6.6724147999999998E-4</v>
      </c>
      <c r="O1565" s="330">
        <v>6.4744781999999995E-5</v>
      </c>
      <c r="P1565" s="118">
        <v>0</v>
      </c>
      <c r="Q1565" s="118">
        <v>0</v>
      </c>
      <c r="R1565" s="118">
        <v>0</v>
      </c>
      <c r="S1565" s="118">
        <v>1.9243668000000001E-4</v>
      </c>
      <c r="T1565" s="118">
        <v>0</v>
      </c>
      <c r="U1565" s="118">
        <v>0</v>
      </c>
      <c r="V1565" s="118">
        <v>0</v>
      </c>
      <c r="W1565" s="118">
        <v>0</v>
      </c>
      <c r="X1565" s="118">
        <v>0</v>
      </c>
      <c r="Y1565" s="41"/>
      <c r="Z1565" s="327">
        <f t="shared" si="616"/>
        <v>5.8415871428571423E-2</v>
      </c>
      <c r="AA1565" s="41"/>
      <c r="AB1565" s="111">
        <v>1.3878421000000001</v>
      </c>
      <c r="AC1565" s="111">
        <v>0.61626316000000003</v>
      </c>
      <c r="AD1565" s="111">
        <v>0</v>
      </c>
      <c r="AE1565" s="111">
        <v>0</v>
      </c>
      <c r="AF1565" s="111">
        <v>3.4736841999999997E-2</v>
      </c>
      <c r="AG1565" s="111">
        <v>0.2</v>
      </c>
      <c r="AH1565" s="111">
        <v>0.53684211000000004</v>
      </c>
      <c r="AI1565" s="41"/>
      <c r="AJ1565" s="114">
        <v>1.3727216999999999E-3</v>
      </c>
      <c r="AK1565" s="114">
        <v>1.2871137999999999E-3</v>
      </c>
      <c r="AL1565" s="121">
        <v>5.4784182E-5</v>
      </c>
      <c r="AM1565" s="121">
        <v>3.0823786999999999E-5</v>
      </c>
      <c r="AN1565" s="113">
        <f t="shared" si="617"/>
        <v>7.7165094011000007E-8</v>
      </c>
      <c r="AO1565" s="112">
        <f t="shared" si="618"/>
        <v>2.0260422081420001E-10</v>
      </c>
      <c r="AP1565" s="112">
        <f t="shared" si="619"/>
        <v>4.3170569430000007E-3</v>
      </c>
      <c r="AQ1565" s="328">
        <v>5.4209929000000001E-8</v>
      </c>
      <c r="AR1565" s="328">
        <v>1.6356444000000001E-10</v>
      </c>
      <c r="AS1565" s="328">
        <v>4.4688142000000002E-15</v>
      </c>
      <c r="AT1565" s="329">
        <v>0</v>
      </c>
      <c r="AU1565" s="329">
        <v>0</v>
      </c>
      <c r="AV1565" s="328">
        <v>9.9214010999999995E-11</v>
      </c>
      <c r="AW1565" s="328">
        <v>2.2855951000000001E-8</v>
      </c>
      <c r="AX1565" s="328">
        <v>1.4064404E-11</v>
      </c>
      <c r="AY1565" s="328">
        <v>2.4970908E-11</v>
      </c>
      <c r="AZ1565" s="329">
        <v>0</v>
      </c>
      <c r="BA1565" s="329">
        <v>0</v>
      </c>
      <c r="BB1565" s="329">
        <v>0</v>
      </c>
      <c r="BC1565" s="329">
        <v>0</v>
      </c>
      <c r="BD1565" s="329">
        <v>0</v>
      </c>
      <c r="BE1565" s="329">
        <v>0</v>
      </c>
      <c r="BF1565" s="329">
        <v>0</v>
      </c>
      <c r="BG1565" s="329">
        <v>0</v>
      </c>
      <c r="BH1565" s="328">
        <v>3.8840429999999997E-6</v>
      </c>
      <c r="BI1565" s="329">
        <v>4.3131729000000004E-3</v>
      </c>
      <c r="BJ1565" s="329">
        <v>0</v>
      </c>
      <c r="BK1565" s="329">
        <v>0</v>
      </c>
      <c r="BL1565" s="329">
        <v>0</v>
      </c>
      <c r="BM1565" s="41"/>
      <c r="BN1565" s="122">
        <v>3.1063450999999999E-6</v>
      </c>
      <c r="BO1565" s="122">
        <v>2.0482095000000001E-7</v>
      </c>
      <c r="BP1565" s="122">
        <v>1.6287895E-6</v>
      </c>
      <c r="BQ1565" s="111">
        <v>0</v>
      </c>
      <c r="BR1565" s="122">
        <v>1.7877357000000001E-7</v>
      </c>
      <c r="BS1565" s="122">
        <v>6.4229304999999994E-8</v>
      </c>
      <c r="BT1565" s="111">
        <v>0</v>
      </c>
      <c r="BU1565" s="122">
        <v>9.7486262000000001E-8</v>
      </c>
      <c r="BV1565" s="111">
        <v>0</v>
      </c>
      <c r="BW1565" s="111">
        <v>0</v>
      </c>
      <c r="BX1565" s="111">
        <v>0</v>
      </c>
      <c r="BY1565" s="111">
        <v>0</v>
      </c>
      <c r="BZ1565" s="111">
        <v>0</v>
      </c>
      <c r="CA1565" s="122">
        <v>1.3499919999999999E-7</v>
      </c>
      <c r="CB1565" s="122">
        <v>7.0443504000000003E-7</v>
      </c>
      <c r="CC1565" s="122">
        <v>9.2811226999999999E-8</v>
      </c>
      <c r="CD1565" s="111">
        <v>0</v>
      </c>
      <c r="CF1565" s="140"/>
      <c r="CG1565" s="170" t="s">
        <v>8546</v>
      </c>
    </row>
    <row r="1566" spans="1:85" ht="14.5" customHeight="1">
      <c r="A1566" s="41" t="s">
        <v>8662</v>
      </c>
      <c r="B1566" s="119" t="s">
        <v>8550</v>
      </c>
      <c r="C1566" s="120" t="str">
        <f t="shared" si="610"/>
        <v>B.046.08.114</v>
      </c>
      <c r="D1566" s="135" t="s">
        <v>8548</v>
      </c>
      <c r="E1566" s="119" t="s">
        <v>8526</v>
      </c>
      <c r="F1566" s="118" t="str">
        <f t="shared" si="611"/>
        <v>Electricity Illinois production</v>
      </c>
      <c r="G1566" s="118">
        <f t="shared" si="612"/>
        <v>2.8779216991000001E-2</v>
      </c>
      <c r="H1566" s="118">
        <f t="shared" si="613"/>
        <v>5.1464088099999997E-4</v>
      </c>
      <c r="I1566" s="118">
        <f t="shared" si="614"/>
        <v>1.7621368199999998E-3</v>
      </c>
      <c r="J1566" s="326">
        <f t="shared" si="615"/>
        <v>1.269691329E-2</v>
      </c>
      <c r="K1566" s="118">
        <v>1.3805526E-2</v>
      </c>
      <c r="L1566" s="118">
        <v>1.2108523E-3</v>
      </c>
      <c r="M1566" s="118">
        <v>5.5128451999999996E-4</v>
      </c>
      <c r="N1566" s="118">
        <v>4.6315491999999997E-4</v>
      </c>
      <c r="O1566" s="330">
        <v>5.1485961000000001E-5</v>
      </c>
      <c r="P1566" s="118">
        <v>0</v>
      </c>
      <c r="Q1566" s="118">
        <v>0</v>
      </c>
      <c r="R1566" s="118">
        <v>0</v>
      </c>
      <c r="S1566" s="330">
        <v>3.6073289999999998E-5</v>
      </c>
      <c r="T1566" s="118">
        <v>0</v>
      </c>
      <c r="U1566" s="118">
        <v>1.266084E-2</v>
      </c>
      <c r="V1566" s="118">
        <v>0</v>
      </c>
      <c r="W1566" s="118">
        <v>0</v>
      </c>
      <c r="X1566" s="118">
        <v>0</v>
      </c>
      <c r="Y1566" s="41"/>
      <c r="Z1566" s="327">
        <f t="shared" si="616"/>
        <v>0.10380094736842105</v>
      </c>
      <c r="AA1566" s="41"/>
      <c r="AB1566" s="111">
        <v>2.8599777999999998</v>
      </c>
      <c r="AC1566" s="111">
        <v>1.0258105</v>
      </c>
      <c r="AD1566" s="111">
        <v>1.7162725000000001</v>
      </c>
      <c r="AE1566" s="111">
        <v>0</v>
      </c>
      <c r="AF1566" s="111">
        <v>5.2631579E-3</v>
      </c>
      <c r="AG1566" s="111">
        <v>0.11157895</v>
      </c>
      <c r="AH1566" s="111">
        <v>1.0526316E-3</v>
      </c>
      <c r="AI1566" s="41"/>
      <c r="AJ1566" s="114">
        <v>2.1881422999999998E-3</v>
      </c>
      <c r="AK1566" s="114">
        <v>2.0755083999999999E-3</v>
      </c>
      <c r="AL1566" s="121">
        <v>8.9719387999999994E-5</v>
      </c>
      <c r="AM1566" s="121">
        <v>2.2914483999999998E-5</v>
      </c>
      <c r="AN1566" s="113">
        <f t="shared" si="617"/>
        <v>1.2443095880599999E-7</v>
      </c>
      <c r="AO1566" s="112">
        <f t="shared" si="618"/>
        <v>3.3180246697250001E-10</v>
      </c>
      <c r="AP1566" s="112">
        <f t="shared" si="619"/>
        <v>3.2093115847599998E-3</v>
      </c>
      <c r="AQ1566" s="328">
        <v>9.6327279999999996E-8</v>
      </c>
      <c r="AR1566" s="328">
        <v>2.9064265000000001E-10</v>
      </c>
      <c r="AS1566" s="328">
        <v>7.9407725000000002E-15</v>
      </c>
      <c r="AT1566" s="329">
        <v>0</v>
      </c>
      <c r="AU1566" s="329">
        <v>0</v>
      </c>
      <c r="AV1566" s="328">
        <v>6.8867806000000004E-11</v>
      </c>
      <c r="AW1566" s="328">
        <v>2.8034810999999999E-8</v>
      </c>
      <c r="AX1566" s="328">
        <v>9.7625791999999997E-12</v>
      </c>
      <c r="AY1566" s="328">
        <v>3.1389297000000002E-11</v>
      </c>
      <c r="AZ1566" s="329">
        <v>0</v>
      </c>
      <c r="BA1566" s="329">
        <v>0</v>
      </c>
      <c r="BB1566" s="329">
        <v>0</v>
      </c>
      <c r="BC1566" s="329">
        <v>0</v>
      </c>
      <c r="BD1566" s="329">
        <v>0</v>
      </c>
      <c r="BE1566" s="329">
        <v>0</v>
      </c>
      <c r="BF1566" s="329">
        <v>0</v>
      </c>
      <c r="BG1566" s="329">
        <v>0</v>
      </c>
      <c r="BH1566" s="328">
        <v>7.2808475999999995E-7</v>
      </c>
      <c r="BI1566" s="329">
        <v>3.2085834999999998E-3</v>
      </c>
      <c r="BJ1566" s="329">
        <v>0</v>
      </c>
      <c r="BK1566" s="329">
        <v>0</v>
      </c>
      <c r="BL1566" s="329">
        <v>0</v>
      </c>
      <c r="BM1566" s="41"/>
      <c r="BN1566" s="122">
        <v>7.0020047999999997E-6</v>
      </c>
      <c r="BO1566" s="122">
        <v>2.3908047E-7</v>
      </c>
      <c r="BP1566" s="122">
        <v>2.8942458999999998E-6</v>
      </c>
      <c r="BQ1566" s="111">
        <v>0</v>
      </c>
      <c r="BR1566" s="122">
        <v>2.0977645E-7</v>
      </c>
      <c r="BS1566" s="122">
        <v>4.4583735999999999E-8</v>
      </c>
      <c r="BT1566" s="111">
        <v>0</v>
      </c>
      <c r="BU1566" s="122">
        <v>6.7668517000000004E-8</v>
      </c>
      <c r="BV1566" s="111">
        <v>0</v>
      </c>
      <c r="BW1566" s="111">
        <v>0</v>
      </c>
      <c r="BX1566" s="111">
        <v>0</v>
      </c>
      <c r="BY1566" s="111">
        <v>0</v>
      </c>
      <c r="BZ1566" s="111">
        <v>0</v>
      </c>
      <c r="CA1566" s="122">
        <v>9.9998080999999996E-8</v>
      </c>
      <c r="CB1566" s="122">
        <v>3.4292537000000001E-6</v>
      </c>
      <c r="CC1566" s="122">
        <v>1.7397964E-8</v>
      </c>
      <c r="CD1566" s="111">
        <v>0</v>
      </c>
      <c r="CF1566" s="140"/>
      <c r="CG1566" s="170" t="s">
        <v>8546</v>
      </c>
    </row>
    <row r="1567" spans="1:85" ht="14.5" customHeight="1">
      <c r="A1567" s="41" t="s">
        <v>8659</v>
      </c>
      <c r="B1567" s="119" t="s">
        <v>8550</v>
      </c>
      <c r="C1567" s="120" t="str">
        <f t="shared" si="610"/>
        <v>B.046.08.115</v>
      </c>
      <c r="D1567" s="135" t="s">
        <v>8548</v>
      </c>
      <c r="E1567" s="119" t="s">
        <v>8526</v>
      </c>
      <c r="F1567" s="118" t="str">
        <f t="shared" si="611"/>
        <v>Electricity Indiana production</v>
      </c>
      <c r="G1567" s="118">
        <f t="shared" si="612"/>
        <v>3.6625407894000005E-2</v>
      </c>
      <c r="H1567" s="118">
        <f t="shared" si="613"/>
        <v>1.39947506E-3</v>
      </c>
      <c r="I1567" s="118">
        <f t="shared" si="614"/>
        <v>2.7203084E-3</v>
      </c>
      <c r="J1567" s="326">
        <f t="shared" si="615"/>
        <v>3.5329434000000001E-5</v>
      </c>
      <c r="K1567" s="118">
        <v>3.2470295000000003E-2</v>
      </c>
      <c r="L1567" s="118">
        <v>1.2059023999999999E-3</v>
      </c>
      <c r="M1567" s="118">
        <v>1.514406E-3</v>
      </c>
      <c r="N1567" s="118">
        <v>1.2723096000000001E-3</v>
      </c>
      <c r="O1567" s="118">
        <v>1.2716546E-4</v>
      </c>
      <c r="P1567" s="118">
        <v>0</v>
      </c>
      <c r="Q1567" s="118">
        <v>0</v>
      </c>
      <c r="R1567" s="118">
        <v>0</v>
      </c>
      <c r="S1567" s="330">
        <v>3.5329434000000001E-5</v>
      </c>
      <c r="T1567" s="118">
        <v>0</v>
      </c>
      <c r="U1567" s="118">
        <v>0</v>
      </c>
      <c r="V1567" s="118">
        <v>0</v>
      </c>
      <c r="W1567" s="118">
        <v>0</v>
      </c>
      <c r="X1567" s="118">
        <v>0</v>
      </c>
      <c r="Y1567" s="41"/>
      <c r="Z1567" s="327">
        <f t="shared" si="616"/>
        <v>0.24413755639097745</v>
      </c>
      <c r="AA1567" s="41"/>
      <c r="AB1567" s="111">
        <v>2.6482573</v>
      </c>
      <c r="AC1567" s="111">
        <v>2.5145730999999998</v>
      </c>
      <c r="AD1567" s="111">
        <v>0</v>
      </c>
      <c r="AE1567" s="111">
        <v>0</v>
      </c>
      <c r="AF1567" s="111">
        <v>3.4736841999999997E-2</v>
      </c>
      <c r="AG1567" s="111">
        <v>9.5789473999999999E-2</v>
      </c>
      <c r="AH1567" s="111">
        <v>3.1578946999999999E-3</v>
      </c>
      <c r="AI1567" s="41"/>
      <c r="AJ1567" s="114">
        <v>4.6812774999999999E-3</v>
      </c>
      <c r="AK1567" s="114">
        <v>4.4207022000000004E-3</v>
      </c>
      <c r="AL1567" s="114">
        <v>2.0328529E-4</v>
      </c>
      <c r="AM1567" s="121">
        <v>5.7289966999999998E-5</v>
      </c>
      <c r="AN1567" s="113">
        <f t="shared" si="617"/>
        <v>2.6503010729E-7</v>
      </c>
      <c r="AO1567" s="112">
        <f t="shared" si="618"/>
        <v>7.5179470152299998E-10</v>
      </c>
      <c r="AP1567" s="112">
        <f t="shared" si="619"/>
        <v>8.023804971139999E-3</v>
      </c>
      <c r="AQ1567" s="328">
        <v>2.2655965000000001E-7</v>
      </c>
      <c r="AR1567" s="328">
        <v>6.8358515999999996E-10</v>
      </c>
      <c r="AS1567" s="328">
        <v>1.8676523E-14</v>
      </c>
      <c r="AT1567" s="329">
        <v>0</v>
      </c>
      <c r="AU1567" s="329">
        <v>0</v>
      </c>
      <c r="AV1567" s="328">
        <v>1.8918329000000001E-10</v>
      </c>
      <c r="AW1567" s="328">
        <v>3.8281273999999998E-8</v>
      </c>
      <c r="AX1567" s="328">
        <v>2.6818289999999999E-11</v>
      </c>
      <c r="AY1567" s="328">
        <v>4.1372575000000002E-11</v>
      </c>
      <c r="AZ1567" s="329">
        <v>0</v>
      </c>
      <c r="BA1567" s="329">
        <v>0</v>
      </c>
      <c r="BB1567" s="329">
        <v>0</v>
      </c>
      <c r="BC1567" s="329">
        <v>0</v>
      </c>
      <c r="BD1567" s="329">
        <v>0</v>
      </c>
      <c r="BE1567" s="329">
        <v>0</v>
      </c>
      <c r="BF1567" s="329">
        <v>0</v>
      </c>
      <c r="BG1567" s="329">
        <v>0</v>
      </c>
      <c r="BH1567" s="328">
        <v>7.1307114000000002E-7</v>
      </c>
      <c r="BI1567" s="329">
        <v>8.0230918999999994E-3</v>
      </c>
      <c r="BJ1567" s="329">
        <v>0</v>
      </c>
      <c r="BK1567" s="329">
        <v>0</v>
      </c>
      <c r="BL1567" s="329">
        <v>0</v>
      </c>
      <c r="BM1567" s="41"/>
      <c r="BN1567" s="122">
        <v>1.1063232E-5</v>
      </c>
      <c r="BO1567" s="122">
        <v>3.4751935E-7</v>
      </c>
      <c r="BP1567" s="122">
        <v>6.8072028999999997E-6</v>
      </c>
      <c r="BQ1567" s="111">
        <v>0</v>
      </c>
      <c r="BR1567" s="122">
        <v>3.0875736000000003E-7</v>
      </c>
      <c r="BS1567" s="122">
        <v>1.2247374E-7</v>
      </c>
      <c r="BT1567" s="111">
        <v>0</v>
      </c>
      <c r="BU1567" s="122">
        <v>1.8588878E-7</v>
      </c>
      <c r="BV1567" s="111">
        <v>0</v>
      </c>
      <c r="BW1567" s="111">
        <v>0</v>
      </c>
      <c r="BX1567" s="111">
        <v>0</v>
      </c>
      <c r="BY1567" s="111">
        <v>0</v>
      </c>
      <c r="BZ1567" s="111">
        <v>0</v>
      </c>
      <c r="CA1567" s="122">
        <v>2.5462552999999998E-7</v>
      </c>
      <c r="CB1567" s="122">
        <v>3.0197252E-6</v>
      </c>
      <c r="CC1567" s="122">
        <v>1.7039205E-8</v>
      </c>
      <c r="CD1567" s="111">
        <v>0</v>
      </c>
      <c r="CF1567" s="140"/>
      <c r="CG1567" s="170" t="s">
        <v>8546</v>
      </c>
    </row>
    <row r="1568" spans="1:85" ht="14.5" customHeight="1">
      <c r="A1568" s="41" t="s">
        <v>8656</v>
      </c>
      <c r="B1568" s="119" t="s">
        <v>8550</v>
      </c>
      <c r="C1568" s="120" t="str">
        <f t="shared" si="610"/>
        <v>B.046.08.116</v>
      </c>
      <c r="D1568" s="135" t="s">
        <v>8548</v>
      </c>
      <c r="E1568" s="119" t="s">
        <v>8526</v>
      </c>
      <c r="F1568" s="118" t="str">
        <f t="shared" si="611"/>
        <v>Electricity Iowa production</v>
      </c>
      <c r="G1568" s="118">
        <f t="shared" si="612"/>
        <v>2.1498558467999997E-2</v>
      </c>
      <c r="H1568" s="118">
        <f t="shared" si="613"/>
        <v>8.0391586799999999E-4</v>
      </c>
      <c r="I1568" s="118">
        <f t="shared" si="614"/>
        <v>2.1601379899999999E-3</v>
      </c>
      <c r="J1568" s="326">
        <f t="shared" si="615"/>
        <v>1.7969361E-4</v>
      </c>
      <c r="K1568" s="118">
        <v>1.8354810999999999E-2</v>
      </c>
      <c r="L1568" s="118">
        <v>1.2727267000000001E-3</v>
      </c>
      <c r="M1568" s="118">
        <v>8.8741128999999998E-4</v>
      </c>
      <c r="N1568" s="118">
        <v>7.4554769E-4</v>
      </c>
      <c r="O1568" s="330">
        <v>5.8368178000000001E-5</v>
      </c>
      <c r="P1568" s="118">
        <v>0</v>
      </c>
      <c r="Q1568" s="118">
        <v>0</v>
      </c>
      <c r="R1568" s="118">
        <v>0</v>
      </c>
      <c r="S1568" s="118">
        <v>1.7969361E-4</v>
      </c>
      <c r="T1568" s="118">
        <v>0</v>
      </c>
      <c r="U1568" s="118">
        <v>0</v>
      </c>
      <c r="V1568" s="118">
        <v>0</v>
      </c>
      <c r="W1568" s="118">
        <v>0</v>
      </c>
      <c r="X1568" s="118">
        <v>0</v>
      </c>
      <c r="Y1568" s="41"/>
      <c r="Z1568" s="327">
        <f t="shared" si="616"/>
        <v>0.13800609774436087</v>
      </c>
      <c r="AA1568" s="41"/>
      <c r="AB1568" s="111">
        <v>1.8744677999999999</v>
      </c>
      <c r="AC1568" s="111">
        <v>1.2713099000000001</v>
      </c>
      <c r="AD1568" s="111">
        <v>0</v>
      </c>
      <c r="AE1568" s="111">
        <v>0</v>
      </c>
      <c r="AF1568" s="111">
        <v>3.1578946999999999E-3</v>
      </c>
      <c r="AG1568" s="111">
        <v>0.58526316</v>
      </c>
      <c r="AH1568" s="111">
        <v>1.4736842E-2</v>
      </c>
      <c r="AI1568" s="41"/>
      <c r="AJ1568" s="114">
        <v>2.8217666000000001E-3</v>
      </c>
      <c r="AK1568" s="114">
        <v>2.6794760000000001E-3</v>
      </c>
      <c r="AL1568" s="114">
        <v>1.1853294999999999E-4</v>
      </c>
      <c r="AM1568" s="121">
        <v>2.3757602999999999E-5</v>
      </c>
      <c r="AN1568" s="113">
        <f t="shared" si="617"/>
        <v>1.6064004957999999E-7</v>
      </c>
      <c r="AO1568" s="112">
        <f t="shared" si="618"/>
        <v>4.3836151546700002E-10</v>
      </c>
      <c r="AP1568" s="112">
        <f t="shared" si="619"/>
        <v>3.3273954435000001E-3</v>
      </c>
      <c r="AQ1568" s="328">
        <v>1.2806965999999999E-7</v>
      </c>
      <c r="AR1568" s="328">
        <v>3.8641708000000002E-10</v>
      </c>
      <c r="AS1568" s="328">
        <v>1.0557467E-14</v>
      </c>
      <c r="AT1568" s="329">
        <v>0</v>
      </c>
      <c r="AU1568" s="329">
        <v>0</v>
      </c>
      <c r="AV1568" s="328">
        <v>1.1085758E-10</v>
      </c>
      <c r="AW1568" s="328">
        <v>3.2459531999999997E-8</v>
      </c>
      <c r="AX1568" s="328">
        <v>1.5714976E-11</v>
      </c>
      <c r="AY1568" s="328">
        <v>3.6218901999999998E-11</v>
      </c>
      <c r="AZ1568" s="329">
        <v>0</v>
      </c>
      <c r="BA1568" s="329">
        <v>0</v>
      </c>
      <c r="BB1568" s="329">
        <v>0</v>
      </c>
      <c r="BC1568" s="329">
        <v>0</v>
      </c>
      <c r="BD1568" s="329">
        <v>0</v>
      </c>
      <c r="BE1568" s="329">
        <v>0</v>
      </c>
      <c r="BF1568" s="329">
        <v>0</v>
      </c>
      <c r="BG1568" s="329">
        <v>0</v>
      </c>
      <c r="BH1568" s="328">
        <v>3.6268435E-6</v>
      </c>
      <c r="BI1568" s="329">
        <v>3.3237686000000002E-3</v>
      </c>
      <c r="BJ1568" s="329">
        <v>0</v>
      </c>
      <c r="BK1568" s="329">
        <v>0</v>
      </c>
      <c r="BL1568" s="329">
        <v>0</v>
      </c>
      <c r="BM1568" s="41"/>
      <c r="BN1568" s="122">
        <v>6.3263751999999999E-6</v>
      </c>
      <c r="BO1568" s="122">
        <v>2.8620140999999999E-7</v>
      </c>
      <c r="BP1568" s="122">
        <v>3.8479762000000003E-6</v>
      </c>
      <c r="BQ1568" s="111">
        <v>0</v>
      </c>
      <c r="BR1568" s="122">
        <v>2.3448085999999999E-7</v>
      </c>
      <c r="BS1568" s="122">
        <v>7.1767134999999997E-8</v>
      </c>
      <c r="BT1568" s="111">
        <v>0</v>
      </c>
      <c r="BU1568" s="122">
        <v>1.0892707E-7</v>
      </c>
      <c r="BV1568" s="111">
        <v>0</v>
      </c>
      <c r="BW1568" s="111">
        <v>0</v>
      </c>
      <c r="BX1568" s="111">
        <v>0</v>
      </c>
      <c r="BY1568" s="111">
        <v>0</v>
      </c>
      <c r="BZ1568" s="111">
        <v>0</v>
      </c>
      <c r="CA1568" s="122">
        <v>1.5456478E-7</v>
      </c>
      <c r="CB1568" s="122">
        <v>1.5357923999999999E-6</v>
      </c>
      <c r="CC1568" s="122">
        <v>8.6665311000000005E-8</v>
      </c>
      <c r="CD1568" s="111">
        <v>0</v>
      </c>
      <c r="CF1568" s="140"/>
      <c r="CG1568" s="170" t="s">
        <v>8546</v>
      </c>
    </row>
    <row r="1569" spans="1:85" ht="14.5" customHeight="1">
      <c r="A1569" s="41" t="s">
        <v>8653</v>
      </c>
      <c r="B1569" s="119" t="s">
        <v>8550</v>
      </c>
      <c r="C1569" s="120" t="str">
        <f t="shared" si="610"/>
        <v>B.046.08.117</v>
      </c>
      <c r="D1569" s="135" t="s">
        <v>8548</v>
      </c>
      <c r="E1569" s="119" t="s">
        <v>8526</v>
      </c>
      <c r="F1569" s="118" t="str">
        <f t="shared" si="611"/>
        <v>Electricity Kansas production</v>
      </c>
      <c r="G1569" s="118">
        <f t="shared" si="612"/>
        <v>2.2468225458999999E-2</v>
      </c>
      <c r="H1569" s="118">
        <f t="shared" si="613"/>
        <v>6.3740695899999994E-4</v>
      </c>
      <c r="I1569" s="118">
        <f t="shared" si="614"/>
        <v>1.0360044799999999E-3</v>
      </c>
      <c r="J1569" s="326">
        <f t="shared" si="615"/>
        <v>3.7298510199999997E-3</v>
      </c>
      <c r="K1569" s="118">
        <v>1.7064962999999999E-2</v>
      </c>
      <c r="L1569" s="118">
        <v>3.3582236000000002E-4</v>
      </c>
      <c r="M1569" s="118">
        <v>7.0018211999999999E-4</v>
      </c>
      <c r="N1569" s="118">
        <v>5.8824940999999999E-4</v>
      </c>
      <c r="O1569" s="330">
        <v>4.9157548999999999E-5</v>
      </c>
      <c r="P1569" s="118">
        <v>0</v>
      </c>
      <c r="Q1569" s="118">
        <v>0</v>
      </c>
      <c r="R1569" s="118">
        <v>0</v>
      </c>
      <c r="S1569" s="118">
        <v>1.4300901999999999E-4</v>
      </c>
      <c r="T1569" s="118">
        <v>0</v>
      </c>
      <c r="U1569" s="118">
        <v>3.5868419999999998E-3</v>
      </c>
      <c r="V1569" s="118">
        <v>0</v>
      </c>
      <c r="W1569" s="118">
        <v>0</v>
      </c>
      <c r="X1569" s="118">
        <v>0</v>
      </c>
      <c r="Y1569" s="41"/>
      <c r="Z1569" s="327">
        <f t="shared" si="616"/>
        <v>0.128307992481203</v>
      </c>
      <c r="AA1569" s="41"/>
      <c r="AB1569" s="111">
        <v>2.1705486999999999</v>
      </c>
      <c r="AC1569" s="111">
        <v>1.2053777999999999</v>
      </c>
      <c r="AD1569" s="111">
        <v>0.48622354000000001</v>
      </c>
      <c r="AE1569" s="111">
        <v>0</v>
      </c>
      <c r="AF1569" s="111">
        <v>1.0526316E-3</v>
      </c>
      <c r="AG1569" s="111">
        <v>0.47684210999999999</v>
      </c>
      <c r="AH1569" s="111">
        <v>1.0526316E-3</v>
      </c>
      <c r="AI1569" s="41"/>
      <c r="AJ1569" s="114">
        <v>2.3370999999999999E-3</v>
      </c>
      <c r="AK1569" s="114">
        <v>2.2130801000000001E-3</v>
      </c>
      <c r="AL1569" s="114">
        <v>1.0440404E-4</v>
      </c>
      <c r="AM1569" s="121">
        <v>1.9615884999999999E-5</v>
      </c>
      <c r="AN1569" s="113">
        <f t="shared" si="617"/>
        <v>1.32678665458E-7</v>
      </c>
      <c r="AO1569" s="112">
        <f t="shared" si="618"/>
        <v>3.8610962456129996E-10</v>
      </c>
      <c r="AP1569" s="112">
        <f t="shared" si="619"/>
        <v>2.7473228204999999E-3</v>
      </c>
      <c r="AQ1569" s="328">
        <v>1.1906982E-7</v>
      </c>
      <c r="AR1569" s="328">
        <v>3.5926238000000001E-10</v>
      </c>
      <c r="AS1569" s="328">
        <v>9.8155613000000003E-15</v>
      </c>
      <c r="AT1569" s="329">
        <v>0</v>
      </c>
      <c r="AU1569" s="329">
        <v>0</v>
      </c>
      <c r="AV1569" s="328">
        <v>8.7468457999999998E-11</v>
      </c>
      <c r="AW1569" s="328">
        <v>1.3521377E-8</v>
      </c>
      <c r="AX1569" s="328">
        <v>1.2399375E-11</v>
      </c>
      <c r="AY1569" s="328">
        <v>1.4438054E-11</v>
      </c>
      <c r="AZ1569" s="329">
        <v>0</v>
      </c>
      <c r="BA1569" s="329">
        <v>0</v>
      </c>
      <c r="BB1569" s="329">
        <v>0</v>
      </c>
      <c r="BC1569" s="329">
        <v>0</v>
      </c>
      <c r="BD1569" s="329">
        <v>0</v>
      </c>
      <c r="BE1569" s="329">
        <v>0</v>
      </c>
      <c r="BF1569" s="329">
        <v>0</v>
      </c>
      <c r="BG1569" s="329">
        <v>0</v>
      </c>
      <c r="BH1569" s="328">
        <v>2.8864204999999998E-6</v>
      </c>
      <c r="BI1569" s="329">
        <v>2.7444364E-3</v>
      </c>
      <c r="BJ1569" s="329">
        <v>0</v>
      </c>
      <c r="BK1569" s="329">
        <v>0</v>
      </c>
      <c r="BL1569" s="329">
        <v>0</v>
      </c>
      <c r="BM1569" s="41"/>
      <c r="BN1569" s="122">
        <v>6.2242819999999998E-6</v>
      </c>
      <c r="BO1569" s="122">
        <v>1.2833731999999999E-7</v>
      </c>
      <c r="BP1569" s="122">
        <v>3.5775672999999998E-6</v>
      </c>
      <c r="BQ1569" s="111">
        <v>0</v>
      </c>
      <c r="BR1569" s="122">
        <v>1.0748979999999999E-7</v>
      </c>
      <c r="BS1569" s="122">
        <v>5.6625451999999998E-8</v>
      </c>
      <c r="BT1569" s="111">
        <v>0</v>
      </c>
      <c r="BU1569" s="122">
        <v>8.594525E-8</v>
      </c>
      <c r="BV1569" s="111">
        <v>0</v>
      </c>
      <c r="BW1569" s="111">
        <v>0</v>
      </c>
      <c r="BX1569" s="111">
        <v>0</v>
      </c>
      <c r="BY1569" s="111">
        <v>0</v>
      </c>
      <c r="BZ1569" s="111">
        <v>0</v>
      </c>
      <c r="CA1569" s="122">
        <v>1.156264E-7</v>
      </c>
      <c r="CB1569" s="122">
        <v>2.0837180000000001E-6</v>
      </c>
      <c r="CC1569" s="122">
        <v>6.8972518000000003E-8</v>
      </c>
      <c r="CD1569" s="111">
        <v>0</v>
      </c>
      <c r="CF1569" s="140"/>
      <c r="CG1569" s="170" t="s">
        <v>8546</v>
      </c>
    </row>
    <row r="1570" spans="1:85" ht="14.5" customHeight="1">
      <c r="A1570" s="41" t="s">
        <v>8650</v>
      </c>
      <c r="B1570" s="119" t="s">
        <v>8550</v>
      </c>
      <c r="C1570" s="120" t="str">
        <f t="shared" si="610"/>
        <v>B.046.08.118</v>
      </c>
      <c r="D1570" s="135" t="s">
        <v>8548</v>
      </c>
      <c r="E1570" s="119" t="s">
        <v>8526</v>
      </c>
      <c r="F1570" s="118" t="str">
        <f t="shared" si="611"/>
        <v>Electricity Kentucky production</v>
      </c>
      <c r="G1570" s="118">
        <f t="shared" si="612"/>
        <v>3.8864722306999999E-2</v>
      </c>
      <c r="H1570" s="118">
        <f t="shared" si="613"/>
        <v>1.1240911399999999E-3</v>
      </c>
      <c r="I1570" s="118">
        <f t="shared" si="614"/>
        <v>3.2890895E-3</v>
      </c>
      <c r="J1570" s="326">
        <f t="shared" si="615"/>
        <v>1.6440667E-5</v>
      </c>
      <c r="K1570" s="118">
        <v>3.4435101000000003E-2</v>
      </c>
      <c r="L1570" s="118">
        <v>2.0926092000000001E-3</v>
      </c>
      <c r="M1570" s="118">
        <v>1.1964803000000001E-3</v>
      </c>
      <c r="N1570" s="118">
        <v>1.0052081999999999E-3</v>
      </c>
      <c r="O1570" s="118">
        <v>1.1888294E-4</v>
      </c>
      <c r="P1570" s="118">
        <v>0</v>
      </c>
      <c r="Q1570" s="118">
        <v>0</v>
      </c>
      <c r="R1570" s="118">
        <v>0</v>
      </c>
      <c r="S1570" s="330">
        <v>1.6440667E-5</v>
      </c>
      <c r="T1570" s="118">
        <v>0</v>
      </c>
      <c r="U1570" s="118">
        <v>0</v>
      </c>
      <c r="V1570" s="118">
        <v>0</v>
      </c>
      <c r="W1570" s="118">
        <v>0</v>
      </c>
      <c r="X1570" s="118">
        <v>0</v>
      </c>
      <c r="Y1570" s="41"/>
      <c r="Z1570" s="327">
        <f t="shared" si="616"/>
        <v>0.25891053383458645</v>
      </c>
      <c r="AA1570" s="41"/>
      <c r="AB1570" s="111">
        <v>2.8127835999999999</v>
      </c>
      <c r="AC1570" s="111">
        <v>2.7264678</v>
      </c>
      <c r="AD1570" s="111">
        <v>0</v>
      </c>
      <c r="AE1570" s="111">
        <v>0</v>
      </c>
      <c r="AF1570" s="111">
        <v>6.3157895000000002E-3</v>
      </c>
      <c r="AG1570" s="111">
        <v>1.0526316E-3</v>
      </c>
      <c r="AH1570" s="111">
        <v>7.8947368000000004E-2</v>
      </c>
      <c r="AI1570" s="41"/>
      <c r="AJ1570" s="114">
        <v>5.1341219E-3</v>
      </c>
      <c r="AK1570" s="114">
        <v>4.8647732999999999E-3</v>
      </c>
      <c r="AL1570" s="114">
        <v>2.1711982E-4</v>
      </c>
      <c r="AM1570" s="121">
        <v>5.2228797000000002E-5</v>
      </c>
      <c r="AN1570" s="113">
        <f t="shared" si="617"/>
        <v>2.9165307824E-7</v>
      </c>
      <c r="AO1570" s="112">
        <f t="shared" si="618"/>
        <v>8.0295791065600001E-10</v>
      </c>
      <c r="AP1570" s="112">
        <f t="shared" si="619"/>
        <v>7.3149575299699997E-3</v>
      </c>
      <c r="AQ1570" s="328">
        <v>2.4026898000000003E-7</v>
      </c>
      <c r="AR1570" s="328">
        <v>7.2494950000000001E-10</v>
      </c>
      <c r="AS1570" s="328">
        <v>1.9806655999999999E-14</v>
      </c>
      <c r="AT1570" s="329">
        <v>0</v>
      </c>
      <c r="AU1570" s="329">
        <v>0</v>
      </c>
      <c r="AV1570" s="328">
        <v>1.4946724000000001E-10</v>
      </c>
      <c r="AW1570" s="328">
        <v>5.1234631E-8</v>
      </c>
      <c r="AX1570" s="328">
        <v>2.1188212999999999E-11</v>
      </c>
      <c r="AY1570" s="328">
        <v>5.6800391E-11</v>
      </c>
      <c r="AZ1570" s="329">
        <v>0</v>
      </c>
      <c r="BA1570" s="329">
        <v>0</v>
      </c>
      <c r="BB1570" s="329">
        <v>0</v>
      </c>
      <c r="BC1570" s="329">
        <v>0</v>
      </c>
      <c r="BD1570" s="329">
        <v>0</v>
      </c>
      <c r="BE1570" s="329">
        <v>0</v>
      </c>
      <c r="BF1570" s="329">
        <v>0</v>
      </c>
      <c r="BG1570" s="329">
        <v>0</v>
      </c>
      <c r="BH1570" s="328">
        <v>3.3182997000000002E-7</v>
      </c>
      <c r="BI1570" s="329">
        <v>7.3146256999999998E-3</v>
      </c>
      <c r="BJ1570" s="329">
        <v>0</v>
      </c>
      <c r="BK1570" s="329">
        <v>0</v>
      </c>
      <c r="BL1570" s="329">
        <v>0</v>
      </c>
      <c r="BM1570" s="41"/>
      <c r="BN1570" s="122">
        <v>1.1811907E-5</v>
      </c>
      <c r="BO1570" s="122">
        <v>4.4080776000000002E-7</v>
      </c>
      <c r="BP1570" s="122">
        <v>7.2191127E-6</v>
      </c>
      <c r="BQ1570" s="111">
        <v>0</v>
      </c>
      <c r="BR1570" s="122">
        <v>3.9736191999999998E-7</v>
      </c>
      <c r="BS1570" s="122">
        <v>9.6762308999999999E-8</v>
      </c>
      <c r="BT1570" s="111">
        <v>0</v>
      </c>
      <c r="BU1570" s="122">
        <v>1.4686435999999999E-7</v>
      </c>
      <c r="BV1570" s="111">
        <v>0</v>
      </c>
      <c r="BW1570" s="111">
        <v>0</v>
      </c>
      <c r="BX1570" s="111">
        <v>0</v>
      </c>
      <c r="BY1570" s="111">
        <v>0</v>
      </c>
      <c r="BZ1570" s="111">
        <v>0</v>
      </c>
      <c r="CA1570" s="122">
        <v>2.1196236999999999E-7</v>
      </c>
      <c r="CB1570" s="122">
        <v>3.2911059999999999E-6</v>
      </c>
      <c r="CC1570" s="122">
        <v>7.9292495999999996E-9</v>
      </c>
      <c r="CD1570" s="111">
        <v>0</v>
      </c>
      <c r="CF1570" s="140"/>
      <c r="CG1570" s="170" t="s">
        <v>8546</v>
      </c>
    </row>
    <row r="1571" spans="1:85" ht="14.5" customHeight="1">
      <c r="A1571" s="41" t="s">
        <v>8647</v>
      </c>
      <c r="B1571" s="119" t="s">
        <v>8550</v>
      </c>
      <c r="C1571" s="120" t="str">
        <f t="shared" si="610"/>
        <v>B.046.08.119</v>
      </c>
      <c r="D1571" s="135" t="s">
        <v>8548</v>
      </c>
      <c r="E1571" s="119" t="s">
        <v>8526</v>
      </c>
      <c r="F1571" s="118" t="str">
        <f t="shared" si="611"/>
        <v>Electricity Louisiana production</v>
      </c>
      <c r="G1571" s="118">
        <f t="shared" si="612"/>
        <v>3.1470072416799999E-2</v>
      </c>
      <c r="H1571" s="118">
        <f t="shared" si="613"/>
        <v>1.6950275099999999E-3</v>
      </c>
      <c r="I1571" s="118">
        <f t="shared" si="614"/>
        <v>3.3249804000000001E-3</v>
      </c>
      <c r="J1571" s="326">
        <f t="shared" si="615"/>
        <v>4.1855295067999999E-3</v>
      </c>
      <c r="K1571" s="118">
        <v>2.2264534999999998E-2</v>
      </c>
      <c r="L1571" s="118">
        <v>1.4993628E-3</v>
      </c>
      <c r="M1571" s="118">
        <v>1.8256176000000001E-3</v>
      </c>
      <c r="N1571" s="118">
        <v>1.5337701999999999E-3</v>
      </c>
      <c r="O1571" s="118">
        <v>1.6125731E-4</v>
      </c>
      <c r="P1571" s="118">
        <v>0</v>
      </c>
      <c r="Q1571" s="118">
        <v>0</v>
      </c>
      <c r="R1571" s="118">
        <v>0</v>
      </c>
      <c r="S1571" s="330">
        <v>4.8395068000000001E-6</v>
      </c>
      <c r="T1571" s="118">
        <v>0</v>
      </c>
      <c r="U1571" s="118">
        <v>4.1806899999999999E-3</v>
      </c>
      <c r="V1571" s="118">
        <v>0</v>
      </c>
      <c r="W1571" s="118">
        <v>0</v>
      </c>
      <c r="X1571" s="118">
        <v>0</v>
      </c>
      <c r="Y1571" s="41"/>
      <c r="Z1571" s="327">
        <f t="shared" si="616"/>
        <v>0.16740251879699247</v>
      </c>
      <c r="AA1571" s="41"/>
      <c r="AB1571" s="111">
        <v>2.5165533999999998</v>
      </c>
      <c r="AC1571" s="111">
        <v>1.8908818999999999</v>
      </c>
      <c r="AD1571" s="111">
        <v>0.56672412999999999</v>
      </c>
      <c r="AE1571" s="111">
        <v>0</v>
      </c>
      <c r="AF1571" s="111">
        <v>4.4210526E-2</v>
      </c>
      <c r="AG1571" s="111">
        <v>2.1052632000000001E-3</v>
      </c>
      <c r="AH1571" s="111">
        <v>1.2631579E-2</v>
      </c>
      <c r="AI1571" s="41"/>
      <c r="AJ1571" s="114">
        <v>3.6179899000000001E-3</v>
      </c>
      <c r="AK1571" s="114">
        <v>3.3806945999999998E-3</v>
      </c>
      <c r="AL1571" s="114">
        <v>1.4923635999999999E-4</v>
      </c>
      <c r="AM1571" s="121">
        <v>8.8058998999999996E-5</v>
      </c>
      <c r="AN1571" s="113">
        <f t="shared" si="617"/>
        <v>2.0267952659999998E-7</v>
      </c>
      <c r="AO1571" s="112">
        <f t="shared" si="618"/>
        <v>5.5190961729200007E-10</v>
      </c>
      <c r="AP1571" s="112">
        <f t="shared" si="619"/>
        <v>1.2333192678120001E-2</v>
      </c>
      <c r="AQ1571" s="328">
        <v>1.5534952999999999E-7</v>
      </c>
      <c r="AR1571" s="328">
        <v>4.6872704000000004E-10</v>
      </c>
      <c r="AS1571" s="328">
        <v>1.2806292E-14</v>
      </c>
      <c r="AT1571" s="329">
        <v>0</v>
      </c>
      <c r="AU1571" s="329">
        <v>0</v>
      </c>
      <c r="AV1571" s="328">
        <v>2.280606E-10</v>
      </c>
      <c r="AW1571" s="328">
        <v>4.7101936E-8</v>
      </c>
      <c r="AX1571" s="328">
        <v>3.2329469999999998E-11</v>
      </c>
      <c r="AY1571" s="328">
        <v>5.0840301000000002E-11</v>
      </c>
      <c r="AZ1571" s="329">
        <v>0</v>
      </c>
      <c r="BA1571" s="329">
        <v>0</v>
      </c>
      <c r="BB1571" s="329">
        <v>0</v>
      </c>
      <c r="BC1571" s="329">
        <v>0</v>
      </c>
      <c r="BD1571" s="329">
        <v>0</v>
      </c>
      <c r="BE1571" s="329">
        <v>0</v>
      </c>
      <c r="BF1571" s="329">
        <v>0</v>
      </c>
      <c r="BG1571" s="329">
        <v>0</v>
      </c>
      <c r="BH1571" s="328">
        <v>9.7678119999999995E-8</v>
      </c>
      <c r="BI1571" s="329">
        <v>1.2333095000000001E-2</v>
      </c>
      <c r="BJ1571" s="329">
        <v>0</v>
      </c>
      <c r="BK1571" s="329">
        <v>0</v>
      </c>
      <c r="BL1571" s="329">
        <v>0</v>
      </c>
      <c r="BM1571" s="41"/>
      <c r="BN1571" s="122">
        <v>9.0885644999999992E-6</v>
      </c>
      <c r="BO1571" s="122">
        <v>4.2559218000000001E-7</v>
      </c>
      <c r="BP1571" s="122">
        <v>4.6676263000000001E-6</v>
      </c>
      <c r="BQ1571" s="111">
        <v>0</v>
      </c>
      <c r="BR1571" s="122">
        <v>3.8481528E-7</v>
      </c>
      <c r="BS1571" s="122">
        <v>1.4764218999999999E-7</v>
      </c>
      <c r="BT1571" s="111">
        <v>0</v>
      </c>
      <c r="BU1571" s="122">
        <v>2.2408907E-7</v>
      </c>
      <c r="BV1571" s="111">
        <v>0</v>
      </c>
      <c r="BW1571" s="111">
        <v>0</v>
      </c>
      <c r="BX1571" s="111">
        <v>0</v>
      </c>
      <c r="BY1571" s="111">
        <v>0</v>
      </c>
      <c r="BZ1571" s="111">
        <v>0</v>
      </c>
      <c r="CA1571" s="122">
        <v>3.0738342000000001E-7</v>
      </c>
      <c r="CB1571" s="122">
        <v>2.9290819E-6</v>
      </c>
      <c r="CC1571" s="122">
        <v>2.3340693999999998E-9</v>
      </c>
      <c r="CD1571" s="111">
        <v>0</v>
      </c>
      <c r="CF1571" s="140"/>
      <c r="CG1571" s="170" t="s">
        <v>8546</v>
      </c>
    </row>
    <row r="1572" spans="1:85" ht="14.5" customHeight="1">
      <c r="A1572" s="41" t="s">
        <v>8644</v>
      </c>
      <c r="B1572" s="119" t="s">
        <v>8550</v>
      </c>
      <c r="C1572" s="120" t="str">
        <f t="shared" si="610"/>
        <v>B.046.08.120</v>
      </c>
      <c r="D1572" s="135" t="s">
        <v>8548</v>
      </c>
      <c r="E1572" s="119" t="s">
        <v>8526</v>
      </c>
      <c r="F1572" s="118" t="str">
        <f t="shared" si="611"/>
        <v>Electricity Maine production</v>
      </c>
      <c r="G1572" s="118">
        <f t="shared" si="612"/>
        <v>1.3769144969999999E-2</v>
      </c>
      <c r="H1572" s="118">
        <f t="shared" si="613"/>
        <v>1.0636024900000001E-3</v>
      </c>
      <c r="I1572" s="118">
        <f t="shared" si="614"/>
        <v>2.7210240999999999E-3</v>
      </c>
      <c r="J1572" s="326">
        <f t="shared" si="615"/>
        <v>1.4727197999999999E-4</v>
      </c>
      <c r="K1572" s="118">
        <v>9.8372463999999993E-3</v>
      </c>
      <c r="L1572" s="118">
        <v>1.5318727999999999E-3</v>
      </c>
      <c r="M1572" s="118">
        <v>1.1891512999999999E-3</v>
      </c>
      <c r="N1572" s="118">
        <v>9.9905082999999996E-4</v>
      </c>
      <c r="O1572" s="330">
        <v>6.4551660000000005E-5</v>
      </c>
      <c r="P1572" s="118">
        <v>0</v>
      </c>
      <c r="Q1572" s="118">
        <v>0</v>
      </c>
      <c r="R1572" s="118">
        <v>0</v>
      </c>
      <c r="S1572" s="118">
        <v>1.4727197999999999E-4</v>
      </c>
      <c r="T1572" s="118">
        <v>0</v>
      </c>
      <c r="U1572" s="118">
        <v>0</v>
      </c>
      <c r="V1572" s="118">
        <v>0</v>
      </c>
      <c r="W1572" s="118">
        <v>0</v>
      </c>
      <c r="X1572" s="118">
        <v>0</v>
      </c>
      <c r="Y1572" s="41"/>
      <c r="Z1572" s="327">
        <f t="shared" si="616"/>
        <v>7.3964258646616529E-2</v>
      </c>
      <c r="AA1572" s="41"/>
      <c r="AB1572" s="111">
        <v>1.3906502999999999</v>
      </c>
      <c r="AC1572" s="111">
        <v>0.60854503000000004</v>
      </c>
      <c r="AD1572" s="111">
        <v>0</v>
      </c>
      <c r="AE1572" s="111">
        <v>0</v>
      </c>
      <c r="AF1572" s="111">
        <v>0.23473684</v>
      </c>
      <c r="AG1572" s="111">
        <v>0.26210526000000001</v>
      </c>
      <c r="AH1572" s="111">
        <v>0.28526316000000002</v>
      </c>
      <c r="AI1572" s="41"/>
      <c r="AJ1572" s="114">
        <v>1.9208601E-3</v>
      </c>
      <c r="AK1572" s="114">
        <v>1.8167298000000001E-3</v>
      </c>
      <c r="AL1572" s="121">
        <v>7.3826102000000007E-5</v>
      </c>
      <c r="AM1572" s="121">
        <v>3.0304168999999999E-5</v>
      </c>
      <c r="AN1572" s="113">
        <f t="shared" si="617"/>
        <v>1.0891665568E-7</v>
      </c>
      <c r="AO1572" s="112">
        <f t="shared" si="618"/>
        <v>2.730255202658E-10</v>
      </c>
      <c r="AP1572" s="112">
        <f t="shared" si="619"/>
        <v>4.2442813620000002E-3</v>
      </c>
      <c r="AQ1572" s="328">
        <v>6.8638831999999996E-8</v>
      </c>
      <c r="AR1572" s="328">
        <v>2.0709991999999999E-10</v>
      </c>
      <c r="AS1572" s="328">
        <v>5.6582658000000003E-15</v>
      </c>
      <c r="AT1572" s="329">
        <v>0</v>
      </c>
      <c r="AU1572" s="329">
        <v>0</v>
      </c>
      <c r="AV1572" s="328">
        <v>1.4855168000000001E-10</v>
      </c>
      <c r="AW1572" s="328">
        <v>4.0129272000000002E-8</v>
      </c>
      <c r="AX1572" s="328">
        <v>2.1058424000000001E-11</v>
      </c>
      <c r="AY1572" s="328">
        <v>4.4861517999999998E-11</v>
      </c>
      <c r="AZ1572" s="329">
        <v>0</v>
      </c>
      <c r="BA1572" s="329">
        <v>0</v>
      </c>
      <c r="BB1572" s="329">
        <v>0</v>
      </c>
      <c r="BC1572" s="329">
        <v>0</v>
      </c>
      <c r="BD1572" s="329">
        <v>0</v>
      </c>
      <c r="BE1572" s="329">
        <v>0</v>
      </c>
      <c r="BF1572" s="329">
        <v>0</v>
      </c>
      <c r="BG1572" s="329">
        <v>0</v>
      </c>
      <c r="BH1572" s="328">
        <v>2.9724620000000001E-6</v>
      </c>
      <c r="BI1572" s="329">
        <v>4.2413088999999999E-3</v>
      </c>
      <c r="BJ1572" s="329">
        <v>0</v>
      </c>
      <c r="BK1572" s="329">
        <v>0</v>
      </c>
      <c r="BL1572" s="329">
        <v>0</v>
      </c>
      <c r="BM1572" s="41"/>
      <c r="BN1572" s="122">
        <v>3.9239009000000001E-6</v>
      </c>
      <c r="BO1572" s="122">
        <v>3.5819613000000001E-7</v>
      </c>
      <c r="BP1572" s="122">
        <v>2.0623198E-6</v>
      </c>
      <c r="BQ1572" s="111">
        <v>0</v>
      </c>
      <c r="BR1572" s="122">
        <v>2.8112302000000002E-7</v>
      </c>
      <c r="BS1572" s="122">
        <v>9.6169590000000002E-8</v>
      </c>
      <c r="BT1572" s="111">
        <v>0</v>
      </c>
      <c r="BU1572" s="122">
        <v>1.4596474000000001E-7</v>
      </c>
      <c r="BV1572" s="111">
        <v>0</v>
      </c>
      <c r="BW1572" s="111">
        <v>0</v>
      </c>
      <c r="BX1572" s="111">
        <v>0</v>
      </c>
      <c r="BY1572" s="111">
        <v>0</v>
      </c>
      <c r="BZ1572" s="111">
        <v>0</v>
      </c>
      <c r="CA1572" s="122">
        <v>2.0547668999999999E-7</v>
      </c>
      <c r="CB1572" s="122">
        <v>7.0362239000000004E-7</v>
      </c>
      <c r="CC1572" s="122">
        <v>7.1028524000000001E-8</v>
      </c>
      <c r="CD1572" s="111">
        <v>0</v>
      </c>
      <c r="CF1572" s="140"/>
      <c r="CG1572" s="170" t="s">
        <v>8546</v>
      </c>
    </row>
    <row r="1573" spans="1:85" ht="14.5" customHeight="1">
      <c r="A1573" s="41" t="s">
        <v>8641</v>
      </c>
      <c r="B1573" s="119" t="s">
        <v>8550</v>
      </c>
      <c r="C1573" s="120" t="str">
        <f t="shared" si="610"/>
        <v>B.046.08.121</v>
      </c>
      <c r="D1573" s="135" t="s">
        <v>8548</v>
      </c>
      <c r="E1573" s="119" t="s">
        <v>8526</v>
      </c>
      <c r="F1573" s="118" t="str">
        <f t="shared" si="611"/>
        <v>Electricity Maryland production</v>
      </c>
      <c r="G1573" s="118">
        <f t="shared" si="612"/>
        <v>2.6262998074E-2</v>
      </c>
      <c r="H1573" s="118">
        <f t="shared" si="613"/>
        <v>7.3664885799999994E-4</v>
      </c>
      <c r="I1573" s="118">
        <f t="shared" si="614"/>
        <v>1.48917857E-3</v>
      </c>
      <c r="J1573" s="326">
        <f t="shared" si="615"/>
        <v>8.9904796460000009E-3</v>
      </c>
      <c r="K1573" s="118">
        <v>1.5046690999999999E-2</v>
      </c>
      <c r="L1573" s="118">
        <v>7.2963990000000001E-4</v>
      </c>
      <c r="M1573" s="118">
        <v>7.5953866999999996E-4</v>
      </c>
      <c r="N1573" s="118">
        <v>6.3811708999999997E-4</v>
      </c>
      <c r="O1573" s="330">
        <v>9.8531768000000003E-5</v>
      </c>
      <c r="P1573" s="118">
        <v>0</v>
      </c>
      <c r="Q1573" s="118">
        <v>0</v>
      </c>
      <c r="R1573" s="118">
        <v>0</v>
      </c>
      <c r="S1573" s="330">
        <v>3.5251645999999999E-5</v>
      </c>
      <c r="T1573" s="118">
        <v>0</v>
      </c>
      <c r="U1573" s="118">
        <v>8.9552280000000008E-3</v>
      </c>
      <c r="V1573" s="118">
        <v>0</v>
      </c>
      <c r="W1573" s="118">
        <v>0</v>
      </c>
      <c r="X1573" s="118">
        <v>0</v>
      </c>
      <c r="Y1573" s="41"/>
      <c r="Z1573" s="327">
        <f t="shared" si="616"/>
        <v>0.11313301503759397</v>
      </c>
      <c r="AA1573" s="41"/>
      <c r="AB1573" s="111">
        <v>2.6586949999999998</v>
      </c>
      <c r="AC1573" s="111">
        <v>1.3373778000000001</v>
      </c>
      <c r="AD1573" s="111">
        <v>1.2139488000000001</v>
      </c>
      <c r="AE1573" s="111">
        <v>0</v>
      </c>
      <c r="AF1573" s="111">
        <v>0.02</v>
      </c>
      <c r="AG1573" s="111">
        <v>3.1578947000000003E-2</v>
      </c>
      <c r="AH1573" s="111">
        <v>5.5789473999999999E-2</v>
      </c>
      <c r="AI1573" s="41"/>
      <c r="AJ1573" s="114">
        <v>2.2655102000000002E-3</v>
      </c>
      <c r="AK1573" s="114">
        <v>2.1199302E-3</v>
      </c>
      <c r="AL1573" s="121">
        <v>9.5619494999999994E-5</v>
      </c>
      <c r="AM1573" s="121">
        <v>4.9960494999999997E-5</v>
      </c>
      <c r="AN1573" s="113">
        <f t="shared" si="617"/>
        <v>1.2709413942299998E-7</v>
      </c>
      <c r="AO1573" s="112">
        <f t="shared" si="618"/>
        <v>3.5362239167560003E-10</v>
      </c>
      <c r="AP1573" s="112">
        <f t="shared" si="619"/>
        <v>6.9972682010999996E-3</v>
      </c>
      <c r="AQ1573" s="328">
        <v>1.0498743999999999E-7</v>
      </c>
      <c r="AR1573" s="328">
        <v>3.1677244E-10</v>
      </c>
      <c r="AS1573" s="328">
        <v>8.6546756000000004E-15</v>
      </c>
      <c r="AT1573" s="329">
        <v>0</v>
      </c>
      <c r="AU1573" s="329">
        <v>0</v>
      </c>
      <c r="AV1573" s="328">
        <v>9.4883423000000005E-11</v>
      </c>
      <c r="AW1573" s="328">
        <v>2.2011816E-8</v>
      </c>
      <c r="AX1573" s="328">
        <v>1.3450507E-11</v>
      </c>
      <c r="AY1573" s="328">
        <v>2.339079E-11</v>
      </c>
      <c r="AZ1573" s="329">
        <v>0</v>
      </c>
      <c r="BA1573" s="329">
        <v>0</v>
      </c>
      <c r="BB1573" s="329">
        <v>0</v>
      </c>
      <c r="BC1573" s="329">
        <v>0</v>
      </c>
      <c r="BD1573" s="329">
        <v>0</v>
      </c>
      <c r="BE1573" s="329">
        <v>0</v>
      </c>
      <c r="BF1573" s="329">
        <v>0</v>
      </c>
      <c r="BG1573" s="329">
        <v>0</v>
      </c>
      <c r="BH1573" s="328">
        <v>7.1150109999999995E-7</v>
      </c>
      <c r="BI1573" s="329">
        <v>6.9965566999999999E-3</v>
      </c>
      <c r="BJ1573" s="329">
        <v>0</v>
      </c>
      <c r="BK1573" s="329">
        <v>0</v>
      </c>
      <c r="BL1573" s="329">
        <v>0</v>
      </c>
      <c r="BM1573" s="41"/>
      <c r="BN1573" s="122">
        <v>6.9752311000000003E-6</v>
      </c>
      <c r="BO1573" s="122">
        <v>1.9250139E-7</v>
      </c>
      <c r="BP1573" s="122">
        <v>3.1544485999999999E-6</v>
      </c>
      <c r="BQ1573" s="111">
        <v>0</v>
      </c>
      <c r="BR1573" s="122">
        <v>2.0095821000000001E-7</v>
      </c>
      <c r="BS1573" s="122">
        <v>6.1425761999999994E-8</v>
      </c>
      <c r="BT1573" s="111">
        <v>0</v>
      </c>
      <c r="BU1573" s="122">
        <v>9.3231087999999998E-8</v>
      </c>
      <c r="BV1573" s="111">
        <v>0</v>
      </c>
      <c r="BW1573" s="111">
        <v>0</v>
      </c>
      <c r="BX1573" s="111">
        <v>0</v>
      </c>
      <c r="BY1573" s="111">
        <v>0</v>
      </c>
      <c r="BZ1573" s="111">
        <v>0</v>
      </c>
      <c r="CA1573" s="122">
        <v>1.2888727000000001E-7</v>
      </c>
      <c r="CB1573" s="122">
        <v>3.1267770999999998E-6</v>
      </c>
      <c r="CC1573" s="122">
        <v>1.7001688999999999E-8</v>
      </c>
      <c r="CD1573" s="111">
        <v>0</v>
      </c>
      <c r="CF1573" s="140"/>
      <c r="CG1573" s="170" t="s">
        <v>8546</v>
      </c>
    </row>
    <row r="1574" spans="1:85" ht="14.5" customHeight="1">
      <c r="A1574" s="41" t="s">
        <v>8638</v>
      </c>
      <c r="B1574" s="119" t="s">
        <v>8550</v>
      </c>
      <c r="C1574" s="120" t="str">
        <f t="shared" si="610"/>
        <v>B.046.08.122</v>
      </c>
      <c r="D1574" s="135" t="s">
        <v>8548</v>
      </c>
      <c r="E1574" s="119" t="s">
        <v>8526</v>
      </c>
      <c r="F1574" s="118" t="str">
        <f t="shared" si="611"/>
        <v>Electricity Massachusetts production</v>
      </c>
      <c r="G1574" s="118">
        <f t="shared" si="612"/>
        <v>2.5569187640000001E-2</v>
      </c>
      <c r="H1574" s="118">
        <f t="shared" si="613"/>
        <v>1.5125821700000001E-3</v>
      </c>
      <c r="I1574" s="118">
        <f t="shared" si="614"/>
        <v>2.2973882799999998E-3</v>
      </c>
      <c r="J1574" s="326">
        <f t="shared" si="615"/>
        <v>1.1796019E-4</v>
      </c>
      <c r="K1574" s="118">
        <v>2.1641257000000001E-2</v>
      </c>
      <c r="L1574" s="118">
        <v>7.0507128000000001E-4</v>
      </c>
      <c r="M1574" s="118">
        <v>1.592317E-3</v>
      </c>
      <c r="N1574" s="118">
        <v>1.3377656000000001E-3</v>
      </c>
      <c r="O1574" s="118">
        <v>1.7481657E-4</v>
      </c>
      <c r="P1574" s="118">
        <v>0</v>
      </c>
      <c r="Q1574" s="118">
        <v>0</v>
      </c>
      <c r="R1574" s="118">
        <v>0</v>
      </c>
      <c r="S1574" s="118">
        <v>1.1796019E-4</v>
      </c>
      <c r="T1574" s="118">
        <v>0</v>
      </c>
      <c r="U1574" s="118">
        <v>0</v>
      </c>
      <c r="V1574" s="118">
        <v>0</v>
      </c>
      <c r="W1574" s="118">
        <v>0</v>
      </c>
      <c r="X1574" s="118">
        <v>0</v>
      </c>
      <c r="Y1574" s="41"/>
      <c r="Z1574" s="327">
        <f t="shared" si="616"/>
        <v>0.16271621804511277</v>
      </c>
      <c r="AA1574" s="41"/>
      <c r="AB1574" s="111">
        <v>2.0473240000000001</v>
      </c>
      <c r="AC1574" s="111">
        <v>1.8094292000000001</v>
      </c>
      <c r="AD1574" s="111">
        <v>0</v>
      </c>
      <c r="AE1574" s="111">
        <v>0</v>
      </c>
      <c r="AF1574" s="111">
        <v>0.10842105</v>
      </c>
      <c r="AG1574" s="111">
        <v>0.10842105</v>
      </c>
      <c r="AH1574" s="111">
        <v>2.1052632000000002E-2</v>
      </c>
      <c r="AI1574" s="41"/>
      <c r="AJ1574" s="114">
        <v>3.2648269000000001E-3</v>
      </c>
      <c r="AK1574" s="114">
        <v>3.0336389999999999E-3</v>
      </c>
      <c r="AL1574" s="114">
        <v>1.3936676999999999E-4</v>
      </c>
      <c r="AM1574" s="121">
        <v>9.1821148000000006E-5</v>
      </c>
      <c r="AN1574" s="113">
        <f t="shared" si="617"/>
        <v>1.8187283712E-7</v>
      </c>
      <c r="AO1574" s="112">
        <f t="shared" si="618"/>
        <v>5.15409661791E-10</v>
      </c>
      <c r="AP1574" s="112">
        <f t="shared" si="619"/>
        <v>1.2860104847799999E-2</v>
      </c>
      <c r="AQ1574" s="328">
        <v>1.5100064999999999E-7</v>
      </c>
      <c r="AR1574" s="328">
        <v>4.5560542000000001E-10</v>
      </c>
      <c r="AS1574" s="328">
        <v>1.2447791E-14</v>
      </c>
      <c r="AT1574" s="329">
        <v>0</v>
      </c>
      <c r="AU1574" s="329">
        <v>0</v>
      </c>
      <c r="AV1574" s="328">
        <v>1.9891612000000001E-10</v>
      </c>
      <c r="AW1574" s="328">
        <v>3.0673271000000003E-8</v>
      </c>
      <c r="AX1574" s="328">
        <v>2.8197998999999999E-11</v>
      </c>
      <c r="AY1574" s="328">
        <v>3.1593794999999998E-11</v>
      </c>
      <c r="AZ1574" s="329">
        <v>0</v>
      </c>
      <c r="BA1574" s="329">
        <v>0</v>
      </c>
      <c r="BB1574" s="329">
        <v>0</v>
      </c>
      <c r="BC1574" s="329">
        <v>0</v>
      </c>
      <c r="BD1574" s="329">
        <v>0</v>
      </c>
      <c r="BE1574" s="329">
        <v>0</v>
      </c>
      <c r="BF1574" s="329">
        <v>0</v>
      </c>
      <c r="BG1574" s="329">
        <v>0</v>
      </c>
      <c r="BH1574" s="328">
        <v>2.3808477999999999E-6</v>
      </c>
      <c r="BI1574" s="329">
        <v>1.2857723999999999E-2</v>
      </c>
      <c r="BJ1574" s="329">
        <v>0</v>
      </c>
      <c r="BK1574" s="329">
        <v>0</v>
      </c>
      <c r="BL1574" s="329">
        <v>0</v>
      </c>
      <c r="BM1574" s="41"/>
      <c r="BN1574" s="122">
        <v>7.8446824000000001E-6</v>
      </c>
      <c r="BO1574" s="122">
        <v>2.8330580000000002E-7</v>
      </c>
      <c r="BP1574" s="122">
        <v>4.5369599999999997E-6</v>
      </c>
      <c r="BQ1574" s="111">
        <v>0</v>
      </c>
      <c r="BR1574" s="122">
        <v>2.9381541999999998E-7</v>
      </c>
      <c r="BS1574" s="122">
        <v>1.2877459000000001E-7</v>
      </c>
      <c r="BT1574" s="111">
        <v>0</v>
      </c>
      <c r="BU1574" s="122">
        <v>1.9545212000000001E-7</v>
      </c>
      <c r="BV1574" s="111">
        <v>0</v>
      </c>
      <c r="BW1574" s="111">
        <v>0</v>
      </c>
      <c r="BX1574" s="111">
        <v>0</v>
      </c>
      <c r="BY1574" s="111">
        <v>0</v>
      </c>
      <c r="BZ1574" s="111">
        <v>0</v>
      </c>
      <c r="CA1574" s="122">
        <v>2.6239626999999999E-7</v>
      </c>
      <c r="CB1574" s="122">
        <v>2.0870866E-6</v>
      </c>
      <c r="CC1574" s="122">
        <v>5.6891594999999997E-8</v>
      </c>
      <c r="CD1574" s="111">
        <v>0</v>
      </c>
      <c r="CF1574" s="140"/>
      <c r="CG1574" s="170" t="s">
        <v>8546</v>
      </c>
    </row>
    <row r="1575" spans="1:85" ht="14.5" customHeight="1">
      <c r="A1575" s="41" t="s">
        <v>8635</v>
      </c>
      <c r="B1575" s="119" t="s">
        <v>8550</v>
      </c>
      <c r="C1575" s="120" t="str">
        <f t="shared" si="610"/>
        <v>B.046.08.123</v>
      </c>
      <c r="D1575" s="135" t="s">
        <v>8548</v>
      </c>
      <c r="E1575" s="119" t="s">
        <v>8526</v>
      </c>
      <c r="F1575" s="118" t="str">
        <f t="shared" si="611"/>
        <v>Electricity Michigan1 production</v>
      </c>
      <c r="G1575" s="118">
        <f t="shared" si="612"/>
        <v>3.2455342085999997E-2</v>
      </c>
      <c r="H1575" s="118">
        <f t="shared" si="613"/>
        <v>1.182555938E-3</v>
      </c>
      <c r="I1575" s="118">
        <f t="shared" si="614"/>
        <v>3.0682560000000001E-3</v>
      </c>
      <c r="J1575" s="326">
        <f t="shared" si="615"/>
        <v>7.0583751479999998E-3</v>
      </c>
      <c r="K1575" s="118">
        <v>2.1146155E-2</v>
      </c>
      <c r="L1575" s="118">
        <v>1.7756433E-3</v>
      </c>
      <c r="M1575" s="118">
        <v>1.2926127000000001E-3</v>
      </c>
      <c r="N1575" s="118">
        <v>1.0859727E-3</v>
      </c>
      <c r="O1575" s="330">
        <v>9.6583238000000005E-5</v>
      </c>
      <c r="P1575" s="118">
        <v>0</v>
      </c>
      <c r="Q1575" s="118">
        <v>0</v>
      </c>
      <c r="R1575" s="118">
        <v>0</v>
      </c>
      <c r="S1575" s="330">
        <v>2.7214748E-5</v>
      </c>
      <c r="T1575" s="118">
        <v>0</v>
      </c>
      <c r="U1575" s="118">
        <v>7.0311604E-3</v>
      </c>
      <c r="V1575" s="118">
        <v>0</v>
      </c>
      <c r="W1575" s="118">
        <v>0</v>
      </c>
      <c r="X1575" s="118">
        <v>0</v>
      </c>
      <c r="Y1575" s="41"/>
      <c r="Z1575" s="327">
        <f t="shared" si="616"/>
        <v>0.15899364661654133</v>
      </c>
      <c r="AA1575" s="41"/>
      <c r="AB1575" s="111">
        <v>2.7278264000000001</v>
      </c>
      <c r="AC1575" s="111">
        <v>1.6599626000000001</v>
      </c>
      <c r="AD1575" s="111">
        <v>0.95312695000000003</v>
      </c>
      <c r="AE1575" s="111">
        <v>0</v>
      </c>
      <c r="AF1575" s="111">
        <v>3.2631579000000001E-2</v>
      </c>
      <c r="AG1575" s="111">
        <v>7.4736841999999998E-2</v>
      </c>
      <c r="AH1575" s="111">
        <v>7.3684210999999996E-3</v>
      </c>
      <c r="AI1575" s="41"/>
      <c r="AJ1575" s="114">
        <v>3.41794E-3</v>
      </c>
      <c r="AK1575" s="114">
        <v>3.2317372999999998E-3</v>
      </c>
      <c r="AL1575" s="114">
        <v>1.4038817E-4</v>
      </c>
      <c r="AM1575" s="121">
        <v>4.5814474000000002E-5</v>
      </c>
      <c r="AN1575" s="113">
        <f t="shared" si="617"/>
        <v>1.9374923632999999E-7</v>
      </c>
      <c r="AO1575" s="112">
        <f t="shared" si="618"/>
        <v>5.1918702201400002E-10</v>
      </c>
      <c r="AP1575" s="112">
        <f t="shared" si="619"/>
        <v>6.4165930884800002E-3</v>
      </c>
      <c r="AQ1575" s="328">
        <v>1.4754610000000001E-7</v>
      </c>
      <c r="AR1575" s="328">
        <v>4.4518220999999998E-10</v>
      </c>
      <c r="AS1575" s="328">
        <v>1.2163014E-14</v>
      </c>
      <c r="AT1575" s="329">
        <v>0</v>
      </c>
      <c r="AU1575" s="329">
        <v>0</v>
      </c>
      <c r="AV1575" s="328">
        <v>1.6147633000000001E-10</v>
      </c>
      <c r="AW1575" s="328">
        <v>4.604166E-8</v>
      </c>
      <c r="AX1575" s="328">
        <v>2.2890600999999999E-11</v>
      </c>
      <c r="AY1575" s="328">
        <v>5.1102048000000003E-11</v>
      </c>
      <c r="AZ1575" s="329">
        <v>0</v>
      </c>
      <c r="BA1575" s="329">
        <v>0</v>
      </c>
      <c r="BB1575" s="329">
        <v>0</v>
      </c>
      <c r="BC1575" s="329">
        <v>0</v>
      </c>
      <c r="BD1575" s="329">
        <v>0</v>
      </c>
      <c r="BE1575" s="329">
        <v>0</v>
      </c>
      <c r="BF1575" s="329">
        <v>0</v>
      </c>
      <c r="BG1575" s="329">
        <v>0</v>
      </c>
      <c r="BH1575" s="328">
        <v>5.4928848000000001E-7</v>
      </c>
      <c r="BI1575" s="329">
        <v>6.4160438E-3</v>
      </c>
      <c r="BJ1575" s="329">
        <v>0</v>
      </c>
      <c r="BK1575" s="329">
        <v>0</v>
      </c>
      <c r="BL1575" s="329">
        <v>0</v>
      </c>
      <c r="BM1575" s="41"/>
      <c r="BN1575" s="122">
        <v>8.8839164E-6</v>
      </c>
      <c r="BO1575" s="122">
        <v>4.0547538000000002E-7</v>
      </c>
      <c r="BP1575" s="122">
        <v>4.4331646999999996E-6</v>
      </c>
      <c r="BQ1575" s="111">
        <v>0</v>
      </c>
      <c r="BR1575" s="122">
        <v>3.4249993000000001E-7</v>
      </c>
      <c r="BS1575" s="122">
        <v>1.0453677E-7</v>
      </c>
      <c r="BT1575" s="111">
        <v>0</v>
      </c>
      <c r="BU1575" s="122">
        <v>1.5866431999999999E-7</v>
      </c>
      <c r="BV1575" s="111">
        <v>0</v>
      </c>
      <c r="BW1575" s="111">
        <v>0</v>
      </c>
      <c r="BX1575" s="111">
        <v>0</v>
      </c>
      <c r="BY1575" s="111">
        <v>0</v>
      </c>
      <c r="BZ1575" s="111">
        <v>0</v>
      </c>
      <c r="CA1575" s="122">
        <v>2.2440012999999999E-7</v>
      </c>
      <c r="CB1575" s="122">
        <v>3.2020495999999999E-6</v>
      </c>
      <c r="CC1575" s="122">
        <v>1.3125534E-8</v>
      </c>
      <c r="CD1575" s="111">
        <v>0</v>
      </c>
      <c r="CF1575" s="140"/>
      <c r="CG1575" s="170" t="s">
        <v>8546</v>
      </c>
    </row>
    <row r="1576" spans="1:85" ht="14.5" customHeight="1">
      <c r="A1576" s="41" t="s">
        <v>8632</v>
      </c>
      <c r="B1576" s="119" t="s">
        <v>8550</v>
      </c>
      <c r="C1576" s="120" t="str">
        <f t="shared" si="610"/>
        <v>B.046.08.124</v>
      </c>
      <c r="D1576" s="135" t="s">
        <v>8548</v>
      </c>
      <c r="E1576" s="119" t="s">
        <v>8526</v>
      </c>
      <c r="F1576" s="118" t="str">
        <f t="shared" si="611"/>
        <v>Electricity Minnesota production</v>
      </c>
      <c r="G1576" s="118">
        <f t="shared" si="612"/>
        <v>2.6118295969999997E-2</v>
      </c>
      <c r="H1576" s="118">
        <f t="shared" si="613"/>
        <v>9.4845394999999993E-4</v>
      </c>
      <c r="I1576" s="118">
        <f t="shared" si="614"/>
        <v>1.9826174399999999E-3</v>
      </c>
      <c r="J1576" s="326">
        <f t="shared" si="615"/>
        <v>5.7391275799999995E-3</v>
      </c>
      <c r="K1576" s="118">
        <v>1.7448096999999999E-2</v>
      </c>
      <c r="L1576" s="118">
        <v>9.4500783999999999E-4</v>
      </c>
      <c r="M1576" s="118">
        <v>1.0376096000000001E-3</v>
      </c>
      <c r="N1576" s="118">
        <v>8.7173492999999996E-4</v>
      </c>
      <c r="O1576" s="330">
        <v>7.6719019999999996E-5</v>
      </c>
      <c r="P1576" s="118">
        <v>0</v>
      </c>
      <c r="Q1576" s="118">
        <v>0</v>
      </c>
      <c r="R1576" s="118">
        <v>0</v>
      </c>
      <c r="S1576" s="118">
        <v>1.0944848000000001E-4</v>
      </c>
      <c r="T1576" s="118">
        <v>0</v>
      </c>
      <c r="U1576" s="118">
        <v>5.6296790999999999E-3</v>
      </c>
      <c r="V1576" s="118">
        <v>0</v>
      </c>
      <c r="W1576" s="118">
        <v>0</v>
      </c>
      <c r="X1576" s="118">
        <v>0</v>
      </c>
      <c r="Y1576" s="41"/>
      <c r="Z1576" s="327">
        <f t="shared" si="616"/>
        <v>0.13118869924812029</v>
      </c>
      <c r="AA1576" s="41"/>
      <c r="AB1576" s="111">
        <v>2.3907923000000002</v>
      </c>
      <c r="AC1576" s="111">
        <v>1.321331</v>
      </c>
      <c r="AD1576" s="111">
        <v>0.76314556</v>
      </c>
      <c r="AE1576" s="111">
        <v>0</v>
      </c>
      <c r="AF1576" s="111">
        <v>2.8421053000000002E-2</v>
      </c>
      <c r="AG1576" s="111">
        <v>0.26210526000000001</v>
      </c>
      <c r="AH1576" s="111">
        <v>1.5789474000000001E-2</v>
      </c>
      <c r="AI1576" s="41"/>
      <c r="AJ1576" s="114">
        <v>2.6510093999999999E-3</v>
      </c>
      <c r="AK1576" s="114">
        <v>2.5035887E-3</v>
      </c>
      <c r="AL1576" s="114">
        <v>1.1264123E-4</v>
      </c>
      <c r="AM1576" s="121">
        <v>3.4779456999999997E-5</v>
      </c>
      <c r="AN1576" s="113">
        <f t="shared" si="617"/>
        <v>1.5009524472000001E-7</v>
      </c>
      <c r="AO1576" s="112">
        <f t="shared" si="618"/>
        <v>4.1657258493500002E-10</v>
      </c>
      <c r="AP1576" s="112">
        <f t="shared" si="619"/>
        <v>4.8710723519000002E-3</v>
      </c>
      <c r="AQ1576" s="328">
        <v>1.2174311000000001E-7</v>
      </c>
      <c r="AR1576" s="328">
        <v>3.6732836E-10</v>
      </c>
      <c r="AS1576" s="328">
        <v>1.0035935E-14</v>
      </c>
      <c r="AT1576" s="329">
        <v>0</v>
      </c>
      <c r="AU1576" s="329">
        <v>0</v>
      </c>
      <c r="AV1576" s="328">
        <v>1.2962071999999999E-10</v>
      </c>
      <c r="AW1576" s="328">
        <v>2.8222514000000001E-8</v>
      </c>
      <c r="AX1576" s="328">
        <v>1.8374804999999998E-11</v>
      </c>
      <c r="AY1576" s="328">
        <v>3.0859383999999997E-11</v>
      </c>
      <c r="AZ1576" s="329">
        <v>0</v>
      </c>
      <c r="BA1576" s="329">
        <v>0</v>
      </c>
      <c r="BB1576" s="329">
        <v>0</v>
      </c>
      <c r="BC1576" s="329">
        <v>0</v>
      </c>
      <c r="BD1576" s="329">
        <v>0</v>
      </c>
      <c r="BE1576" s="329">
        <v>0</v>
      </c>
      <c r="BF1576" s="329">
        <v>0</v>
      </c>
      <c r="BG1576" s="329">
        <v>0</v>
      </c>
      <c r="BH1576" s="328">
        <v>2.2090519000000002E-6</v>
      </c>
      <c r="BI1576" s="329">
        <v>4.8688632999999999E-3</v>
      </c>
      <c r="BJ1576" s="329">
        <v>0</v>
      </c>
      <c r="BK1576" s="329">
        <v>0</v>
      </c>
      <c r="BL1576" s="329">
        <v>0</v>
      </c>
      <c r="BM1576" s="41"/>
      <c r="BN1576" s="122">
        <v>7.1251325000000003E-6</v>
      </c>
      <c r="BO1576" s="122">
        <v>2.5542860000000001E-7</v>
      </c>
      <c r="BP1576" s="122">
        <v>3.6578890000000001E-6</v>
      </c>
      <c r="BQ1576" s="111">
        <v>0</v>
      </c>
      <c r="BR1576" s="122">
        <v>2.1649969E-7</v>
      </c>
      <c r="BS1576" s="122">
        <v>8.3914040000000006E-8</v>
      </c>
      <c r="BT1576" s="111">
        <v>0</v>
      </c>
      <c r="BU1576" s="122">
        <v>1.2736344999999999E-7</v>
      </c>
      <c r="BV1576" s="111">
        <v>0</v>
      </c>
      <c r="BW1576" s="111">
        <v>0</v>
      </c>
      <c r="BX1576" s="111">
        <v>0</v>
      </c>
      <c r="BY1576" s="111">
        <v>0</v>
      </c>
      <c r="BZ1576" s="111">
        <v>0</v>
      </c>
      <c r="CA1576" s="122">
        <v>1.7558353999999999E-7</v>
      </c>
      <c r="CB1576" s="122">
        <v>2.5556677000000001E-6</v>
      </c>
      <c r="CC1576" s="122">
        <v>5.2786442999999999E-8</v>
      </c>
      <c r="CD1576" s="111">
        <v>0</v>
      </c>
      <c r="CF1576" s="140"/>
      <c r="CG1576" s="170" t="s">
        <v>8546</v>
      </c>
    </row>
    <row r="1577" spans="1:85" ht="14.5" customHeight="1">
      <c r="A1577" s="41" t="s">
        <v>8629</v>
      </c>
      <c r="B1577" s="119" t="s">
        <v>8550</v>
      </c>
      <c r="C1577" s="120" t="str">
        <f t="shared" si="610"/>
        <v>B.046.08.125</v>
      </c>
      <c r="D1577" s="135" t="s">
        <v>8548</v>
      </c>
      <c r="E1577" s="119" t="s">
        <v>8526</v>
      </c>
      <c r="F1577" s="118" t="str">
        <f t="shared" si="611"/>
        <v>Electricity Mississippi production</v>
      </c>
      <c r="G1577" s="118">
        <f t="shared" si="612"/>
        <v>2.6714323241300002E-2</v>
      </c>
      <c r="H1577" s="118">
        <f t="shared" si="613"/>
        <v>1.1956385100000001E-3</v>
      </c>
      <c r="I1577" s="118">
        <f t="shared" si="614"/>
        <v>2.1931180699999997E-3</v>
      </c>
      <c r="J1577" s="326">
        <f t="shared" si="615"/>
        <v>4.0691236613E-3</v>
      </c>
      <c r="K1577" s="118">
        <v>1.9256443000000002E-2</v>
      </c>
      <c r="L1577" s="118">
        <v>9.7144066999999999E-4</v>
      </c>
      <c r="M1577" s="118">
        <v>1.2216773999999999E-3</v>
      </c>
      <c r="N1577" s="118">
        <v>1.0263772E-3</v>
      </c>
      <c r="O1577" s="118">
        <v>1.6926131000000001E-4</v>
      </c>
      <c r="P1577" s="118">
        <v>0</v>
      </c>
      <c r="Q1577" s="118">
        <v>0</v>
      </c>
      <c r="R1577" s="118">
        <v>0</v>
      </c>
      <c r="S1577" s="330">
        <v>7.2032612999999999E-6</v>
      </c>
      <c r="T1577" s="118">
        <v>0</v>
      </c>
      <c r="U1577" s="118">
        <v>4.0619204000000003E-3</v>
      </c>
      <c r="V1577" s="118">
        <v>0</v>
      </c>
      <c r="W1577" s="118">
        <v>0</v>
      </c>
      <c r="X1577" s="118">
        <v>0</v>
      </c>
      <c r="Y1577" s="41"/>
      <c r="Z1577" s="327">
        <f t="shared" si="616"/>
        <v>0.14478528571428573</v>
      </c>
      <c r="AA1577" s="41"/>
      <c r="AB1577" s="111">
        <v>2.5165397999999999</v>
      </c>
      <c r="AC1577" s="111">
        <v>1.9374947</v>
      </c>
      <c r="AD1577" s="111">
        <v>0.55062401000000005</v>
      </c>
      <c r="AE1577" s="111">
        <v>0</v>
      </c>
      <c r="AF1577" s="111">
        <v>2.2105263E-2</v>
      </c>
      <c r="AG1577" s="111">
        <v>6.3157895000000002E-3</v>
      </c>
      <c r="AH1577" s="111">
        <v>0</v>
      </c>
      <c r="AI1577" s="41"/>
      <c r="AJ1577" s="114">
        <v>2.9886792999999998E-3</v>
      </c>
      <c r="AK1577" s="114">
        <v>2.7758203000000001E-3</v>
      </c>
      <c r="AL1577" s="114">
        <v>1.2448968E-4</v>
      </c>
      <c r="AM1577" s="121">
        <v>8.8369307E-5</v>
      </c>
      <c r="AN1577" s="113">
        <f t="shared" si="617"/>
        <v>1.6641608291000001E-7</v>
      </c>
      <c r="AO1577" s="112">
        <f t="shared" si="618"/>
        <v>4.6039083107400001E-10</v>
      </c>
      <c r="AP1577" s="112">
        <f t="shared" si="619"/>
        <v>1.237665338693E-2</v>
      </c>
      <c r="AQ1577" s="328">
        <v>1.3436074E-7</v>
      </c>
      <c r="AR1577" s="328">
        <v>4.053988E-10</v>
      </c>
      <c r="AS1577" s="328">
        <v>1.1076074E-14</v>
      </c>
      <c r="AT1577" s="329">
        <v>0</v>
      </c>
      <c r="AU1577" s="329">
        <v>0</v>
      </c>
      <c r="AV1577" s="328">
        <v>1.5261491000000001E-10</v>
      </c>
      <c r="AW1577" s="328">
        <v>3.1902727999999997E-8</v>
      </c>
      <c r="AX1577" s="328">
        <v>2.1634422000000001E-11</v>
      </c>
      <c r="AY1577" s="328">
        <v>3.3346533000000002E-11</v>
      </c>
      <c r="AZ1577" s="329">
        <v>0</v>
      </c>
      <c r="BA1577" s="329">
        <v>0</v>
      </c>
      <c r="BB1577" s="329">
        <v>0</v>
      </c>
      <c r="BC1577" s="329">
        <v>0</v>
      </c>
      <c r="BD1577" s="329">
        <v>0</v>
      </c>
      <c r="BE1577" s="329">
        <v>0</v>
      </c>
      <c r="BF1577" s="329">
        <v>0</v>
      </c>
      <c r="BG1577" s="329">
        <v>0</v>
      </c>
      <c r="BH1577" s="328">
        <v>1.4538692999999999E-7</v>
      </c>
      <c r="BI1577" s="329">
        <v>1.2376508E-2</v>
      </c>
      <c r="BJ1577" s="329">
        <v>0</v>
      </c>
      <c r="BK1577" s="329">
        <v>0</v>
      </c>
      <c r="BL1577" s="329">
        <v>0</v>
      </c>
      <c r="BM1577" s="41"/>
      <c r="BN1577" s="122">
        <v>8.0388425999999995E-6</v>
      </c>
      <c r="BO1577" s="122">
        <v>2.8014608E-7</v>
      </c>
      <c r="BP1577" s="122">
        <v>4.0369979000000001E-6</v>
      </c>
      <c r="BQ1577" s="111">
        <v>0</v>
      </c>
      <c r="BR1577" s="122">
        <v>3.0859247999999998E-7</v>
      </c>
      <c r="BS1577" s="122">
        <v>9.8800054999999999E-8</v>
      </c>
      <c r="BT1577" s="111">
        <v>0</v>
      </c>
      <c r="BU1577" s="122">
        <v>1.4995722E-7</v>
      </c>
      <c r="BV1577" s="111">
        <v>0</v>
      </c>
      <c r="BW1577" s="111">
        <v>0</v>
      </c>
      <c r="BX1577" s="111">
        <v>0</v>
      </c>
      <c r="BY1577" s="111">
        <v>0</v>
      </c>
      <c r="BZ1577" s="111">
        <v>0</v>
      </c>
      <c r="CA1577" s="122">
        <v>2.0539450000000001E-7</v>
      </c>
      <c r="CB1577" s="122">
        <v>2.9554802000000001E-6</v>
      </c>
      <c r="CC1577" s="122">
        <v>3.4740960999999998E-9</v>
      </c>
      <c r="CD1577" s="111">
        <v>0</v>
      </c>
      <c r="CF1577" s="140"/>
      <c r="CG1577" s="170" t="s">
        <v>8546</v>
      </c>
    </row>
    <row r="1578" spans="1:85" ht="14.5" customHeight="1">
      <c r="A1578" s="41" t="s">
        <v>8626</v>
      </c>
      <c r="B1578" s="119" t="s">
        <v>8550</v>
      </c>
      <c r="C1578" s="120" t="str">
        <f t="shared" si="610"/>
        <v>B.046.08.126</v>
      </c>
      <c r="D1578" s="135" t="s">
        <v>8548</v>
      </c>
      <c r="E1578" s="119" t="s">
        <v>8526</v>
      </c>
      <c r="F1578" s="118" t="str">
        <f t="shared" si="611"/>
        <v>Electricity Missouri production</v>
      </c>
      <c r="G1578" s="118">
        <f t="shared" si="612"/>
        <v>4.0525406941E-2</v>
      </c>
      <c r="H1578" s="118">
        <f t="shared" si="613"/>
        <v>1.3336585049999999E-3</v>
      </c>
      <c r="I1578" s="118">
        <f t="shared" si="614"/>
        <v>5.0939656E-3</v>
      </c>
      <c r="J1578" s="326">
        <f t="shared" si="615"/>
        <v>1.340372836E-3</v>
      </c>
      <c r="K1578" s="118">
        <v>3.2757410000000001E-2</v>
      </c>
      <c r="L1578" s="118">
        <v>3.6237068999999998E-3</v>
      </c>
      <c r="M1578" s="118">
        <v>1.4702586999999999E-3</v>
      </c>
      <c r="N1578" s="118">
        <v>1.2352197999999999E-3</v>
      </c>
      <c r="O1578" s="330">
        <v>9.8438704999999997E-5</v>
      </c>
      <c r="P1578" s="118">
        <v>0</v>
      </c>
      <c r="Q1578" s="118">
        <v>0</v>
      </c>
      <c r="R1578" s="118">
        <v>0</v>
      </c>
      <c r="S1578" s="330">
        <v>3.3907235999999998E-5</v>
      </c>
      <c r="T1578" s="118">
        <v>0</v>
      </c>
      <c r="U1578" s="118">
        <v>1.3064655999999999E-3</v>
      </c>
      <c r="V1578" s="118">
        <v>0</v>
      </c>
      <c r="W1578" s="118">
        <v>0</v>
      </c>
      <c r="X1578" s="118">
        <v>0</v>
      </c>
      <c r="Y1578" s="41"/>
      <c r="Z1578" s="327">
        <f t="shared" si="616"/>
        <v>0.24629631578947367</v>
      </c>
      <c r="AA1578" s="41"/>
      <c r="AB1578" s="111">
        <v>2.8550263999999999</v>
      </c>
      <c r="AC1578" s="111">
        <v>2.5589778000000001</v>
      </c>
      <c r="AD1578" s="111">
        <v>0.17710128999999999</v>
      </c>
      <c r="AE1578" s="111">
        <v>0</v>
      </c>
      <c r="AF1578" s="111">
        <v>2.1052632000000001E-3</v>
      </c>
      <c r="AG1578" s="111">
        <v>9.1578946999999994E-2</v>
      </c>
      <c r="AH1578" s="111">
        <v>2.5263158000000001E-2</v>
      </c>
      <c r="AI1578" s="41"/>
      <c r="AJ1578" s="114">
        <v>5.4296518E-3</v>
      </c>
      <c r="AK1578" s="114">
        <v>5.1719271999999998E-3</v>
      </c>
      <c r="AL1578" s="114">
        <v>2.1841362E-4</v>
      </c>
      <c r="AM1578" s="121">
        <v>3.9310943000000001E-5</v>
      </c>
      <c r="AN1578" s="113">
        <f t="shared" si="617"/>
        <v>3.1006757529999997E-7</v>
      </c>
      <c r="AO1578" s="112">
        <f t="shared" si="618"/>
        <v>8.0774267866800005E-10</v>
      </c>
      <c r="AP1578" s="112">
        <f t="shared" si="619"/>
        <v>5.5057343662400001E-3</v>
      </c>
      <c r="AQ1578" s="328">
        <v>2.2856297999999999E-7</v>
      </c>
      <c r="AR1578" s="328">
        <v>6.8962968999999999E-10</v>
      </c>
      <c r="AS1578" s="328">
        <v>1.8841668000000001E-14</v>
      </c>
      <c r="AT1578" s="329">
        <v>0</v>
      </c>
      <c r="AU1578" s="329">
        <v>0</v>
      </c>
      <c r="AV1578" s="328">
        <v>1.836683E-10</v>
      </c>
      <c r="AW1578" s="328">
        <v>8.1320927000000004E-8</v>
      </c>
      <c r="AX1578" s="328">
        <v>2.6036495000000001E-11</v>
      </c>
      <c r="AY1578" s="328">
        <v>9.2057652000000005E-11</v>
      </c>
      <c r="AZ1578" s="329">
        <v>0</v>
      </c>
      <c r="BA1578" s="329">
        <v>0</v>
      </c>
      <c r="BB1578" s="329">
        <v>0</v>
      </c>
      <c r="BC1578" s="329">
        <v>0</v>
      </c>
      <c r="BD1578" s="329">
        <v>0</v>
      </c>
      <c r="BE1578" s="329">
        <v>0</v>
      </c>
      <c r="BF1578" s="329">
        <v>0</v>
      </c>
      <c r="BG1578" s="329">
        <v>0</v>
      </c>
      <c r="BH1578" s="328">
        <v>6.8436624E-7</v>
      </c>
      <c r="BI1578" s="329">
        <v>5.50505E-3</v>
      </c>
      <c r="BJ1578" s="329">
        <v>0</v>
      </c>
      <c r="BK1578" s="329">
        <v>0</v>
      </c>
      <c r="BL1578" s="329">
        <v>0</v>
      </c>
      <c r="BM1578" s="41"/>
      <c r="BN1578" s="122">
        <v>1.2053264E-5</v>
      </c>
      <c r="BO1578" s="122">
        <v>6.9514189999999997E-7</v>
      </c>
      <c r="BP1578" s="122">
        <v>6.8673949000000002E-6</v>
      </c>
      <c r="BQ1578" s="111">
        <v>0</v>
      </c>
      <c r="BR1578" s="122">
        <v>5.7205565999999998E-7</v>
      </c>
      <c r="BS1578" s="122">
        <v>1.1890344E-7</v>
      </c>
      <c r="BT1578" s="111">
        <v>0</v>
      </c>
      <c r="BU1578" s="122">
        <v>1.8046982999999999E-7</v>
      </c>
      <c r="BV1578" s="111">
        <v>0</v>
      </c>
      <c r="BW1578" s="111">
        <v>0</v>
      </c>
      <c r="BX1578" s="111">
        <v>0</v>
      </c>
      <c r="BY1578" s="111">
        <v>0</v>
      </c>
      <c r="BZ1578" s="111">
        <v>0</v>
      </c>
      <c r="CA1578" s="122">
        <v>2.7042569E-7</v>
      </c>
      <c r="CB1578" s="122">
        <v>3.3325190000000002E-6</v>
      </c>
      <c r="CC1578" s="122">
        <v>1.6353287E-8</v>
      </c>
      <c r="CD1578" s="111">
        <v>0</v>
      </c>
      <c r="CF1578" s="140"/>
      <c r="CG1578" s="170" t="s">
        <v>8546</v>
      </c>
    </row>
    <row r="1579" spans="1:85" ht="14.5" customHeight="1">
      <c r="A1579" s="41" t="s">
        <v>8623</v>
      </c>
      <c r="B1579" s="119" t="s">
        <v>8550</v>
      </c>
      <c r="C1579" s="120" t="str">
        <f t="shared" si="610"/>
        <v>B.046.08.127</v>
      </c>
      <c r="D1579" s="135" t="s">
        <v>8548</v>
      </c>
      <c r="E1579" s="119" t="s">
        <v>8526</v>
      </c>
      <c r="F1579" s="118" t="str">
        <f t="shared" si="611"/>
        <v>Electricity Montana production</v>
      </c>
      <c r="G1579" s="118">
        <f t="shared" si="612"/>
        <v>2.4381957205000002E-2</v>
      </c>
      <c r="H1579" s="118">
        <f t="shared" si="613"/>
        <v>9.1662937499999999E-4</v>
      </c>
      <c r="I1579" s="118">
        <f t="shared" si="614"/>
        <v>1.9698017399999998E-3</v>
      </c>
      <c r="J1579" s="326">
        <f t="shared" si="615"/>
        <v>1.1850909000000001E-4</v>
      </c>
      <c r="K1579" s="118">
        <v>2.1377017000000002E-2</v>
      </c>
      <c r="L1579" s="118">
        <v>9.4514754000000003E-4</v>
      </c>
      <c r="M1579" s="118">
        <v>1.0246541999999999E-3</v>
      </c>
      <c r="N1579" s="118">
        <v>8.6085062000000004E-4</v>
      </c>
      <c r="O1579" s="330">
        <v>5.5778754999999999E-5</v>
      </c>
      <c r="P1579" s="118">
        <v>0</v>
      </c>
      <c r="Q1579" s="118">
        <v>0</v>
      </c>
      <c r="R1579" s="118">
        <v>0</v>
      </c>
      <c r="S1579" s="118">
        <v>1.1850909000000001E-4</v>
      </c>
      <c r="T1579" s="118">
        <v>0</v>
      </c>
      <c r="U1579" s="118">
        <v>0</v>
      </c>
      <c r="V1579" s="118">
        <v>0</v>
      </c>
      <c r="W1579" s="118">
        <v>0</v>
      </c>
      <c r="X1579" s="118">
        <v>0</v>
      </c>
      <c r="Y1579" s="41"/>
      <c r="Z1579" s="327">
        <f t="shared" si="616"/>
        <v>0.16072945112781956</v>
      </c>
      <c r="AA1579" s="41"/>
      <c r="AB1579" s="111">
        <v>2.0235789</v>
      </c>
      <c r="AC1579" s="111">
        <v>1.4667368000000001</v>
      </c>
      <c r="AD1579" s="111">
        <v>0</v>
      </c>
      <c r="AE1579" s="111">
        <v>0</v>
      </c>
      <c r="AF1579" s="111">
        <v>1.3684211E-2</v>
      </c>
      <c r="AG1579" s="111">
        <v>0.12210525999999999</v>
      </c>
      <c r="AH1579" s="111">
        <v>0.42105262999999998</v>
      </c>
      <c r="AI1579" s="41"/>
      <c r="AJ1579" s="114">
        <v>3.1109795E-3</v>
      </c>
      <c r="AK1579" s="114">
        <v>2.9533349E-3</v>
      </c>
      <c r="AL1579" s="114">
        <v>1.3490980000000001E-4</v>
      </c>
      <c r="AM1579" s="121">
        <v>2.2734840000000001E-5</v>
      </c>
      <c r="AN1579" s="113">
        <f t="shared" si="617"/>
        <v>1.7705844830000002E-7</v>
      </c>
      <c r="AO1579" s="112">
        <f t="shared" si="618"/>
        <v>4.98926777803E-10</v>
      </c>
      <c r="AP1579" s="112">
        <f t="shared" si="619"/>
        <v>3.1841513265999997E-3</v>
      </c>
      <c r="AQ1579" s="328">
        <v>1.4915693E-7</v>
      </c>
      <c r="AR1579" s="328">
        <v>4.5004245999999998E-10</v>
      </c>
      <c r="AS1579" s="328">
        <v>1.2295803E-14</v>
      </c>
      <c r="AT1579" s="329">
        <v>0</v>
      </c>
      <c r="AU1579" s="329">
        <v>0</v>
      </c>
      <c r="AV1579" s="328">
        <v>1.2800230000000001E-10</v>
      </c>
      <c r="AW1579" s="328">
        <v>2.7773515999999999E-8</v>
      </c>
      <c r="AX1579" s="328">
        <v>1.8145380999999999E-11</v>
      </c>
      <c r="AY1579" s="328">
        <v>3.0726641E-11</v>
      </c>
      <c r="AZ1579" s="329">
        <v>0</v>
      </c>
      <c r="BA1579" s="329">
        <v>0</v>
      </c>
      <c r="BB1579" s="329">
        <v>0</v>
      </c>
      <c r="BC1579" s="329">
        <v>0</v>
      </c>
      <c r="BD1579" s="329">
        <v>0</v>
      </c>
      <c r="BE1579" s="329">
        <v>0</v>
      </c>
      <c r="BF1579" s="329">
        <v>0</v>
      </c>
      <c r="BG1579" s="329">
        <v>0</v>
      </c>
      <c r="BH1579" s="328">
        <v>2.3919265999999998E-6</v>
      </c>
      <c r="BI1579" s="329">
        <v>3.1817593999999999E-3</v>
      </c>
      <c r="BJ1579" s="329">
        <v>0</v>
      </c>
      <c r="BK1579" s="329">
        <v>0</v>
      </c>
      <c r="BL1579" s="329">
        <v>0</v>
      </c>
      <c r="BM1579" s="41"/>
      <c r="BN1579" s="122">
        <v>7.1563731E-6</v>
      </c>
      <c r="BO1579" s="122">
        <v>2.5398060000000001E-7</v>
      </c>
      <c r="BP1579" s="122">
        <v>4.4815634999999997E-6</v>
      </c>
      <c r="BQ1579" s="111">
        <v>0</v>
      </c>
      <c r="BR1579" s="122">
        <v>1.9734501000000001E-7</v>
      </c>
      <c r="BS1579" s="122">
        <v>8.2866305999999994E-8</v>
      </c>
      <c r="BT1579" s="111">
        <v>0</v>
      </c>
      <c r="BU1579" s="122">
        <v>1.2577322E-7</v>
      </c>
      <c r="BV1579" s="111">
        <v>0</v>
      </c>
      <c r="BW1579" s="111">
        <v>0</v>
      </c>
      <c r="BX1579" s="111">
        <v>0</v>
      </c>
      <c r="BY1579" s="111">
        <v>0</v>
      </c>
      <c r="BZ1579" s="111">
        <v>0</v>
      </c>
      <c r="CA1579" s="122">
        <v>1.7350426999999999E-7</v>
      </c>
      <c r="CB1579" s="122">
        <v>1.7841838000000001E-6</v>
      </c>
      <c r="CC1579" s="122">
        <v>5.7156329000000001E-8</v>
      </c>
      <c r="CD1579" s="111">
        <v>0</v>
      </c>
      <c r="CF1579" s="140"/>
      <c r="CG1579" s="170" t="s">
        <v>8546</v>
      </c>
    </row>
    <row r="1580" spans="1:85" ht="14.5" customHeight="1">
      <c r="A1580" s="41" t="s">
        <v>8620</v>
      </c>
      <c r="B1580" s="119" t="s">
        <v>8550</v>
      </c>
      <c r="C1580" s="120" t="str">
        <f t="shared" si="610"/>
        <v>B.046.08.128</v>
      </c>
      <c r="D1580" s="135" t="s">
        <v>8548</v>
      </c>
      <c r="E1580" s="119" t="s">
        <v>8526</v>
      </c>
      <c r="F1580" s="118" t="str">
        <f t="shared" si="611"/>
        <v>Electricity Nebraska production</v>
      </c>
      <c r="G1580" s="118">
        <f t="shared" si="612"/>
        <v>3.3114908292999998E-2</v>
      </c>
      <c r="H1580" s="118">
        <f t="shared" si="613"/>
        <v>1.018751124E-3</v>
      </c>
      <c r="I1580" s="118">
        <f t="shared" si="614"/>
        <v>4.2244350999999999E-3</v>
      </c>
      <c r="J1580" s="326">
        <f t="shared" si="615"/>
        <v>4.3150520689999999E-3</v>
      </c>
      <c r="K1580" s="118">
        <v>2.3556669999999998E-2</v>
      </c>
      <c r="L1580" s="118">
        <v>3.0876539E-3</v>
      </c>
      <c r="M1580" s="118">
        <v>1.1367812E-3</v>
      </c>
      <c r="N1580" s="118">
        <v>9.5505275999999996E-4</v>
      </c>
      <c r="O1580" s="330">
        <v>6.3698363999999995E-5</v>
      </c>
      <c r="P1580" s="118">
        <v>0</v>
      </c>
      <c r="Q1580" s="118">
        <v>0</v>
      </c>
      <c r="R1580" s="118">
        <v>0</v>
      </c>
      <c r="S1580" s="330">
        <v>8.6854269000000001E-5</v>
      </c>
      <c r="T1580" s="118">
        <v>0</v>
      </c>
      <c r="U1580" s="118">
        <v>4.2281977999999998E-3</v>
      </c>
      <c r="V1580" s="118">
        <v>0</v>
      </c>
      <c r="W1580" s="118">
        <v>0</v>
      </c>
      <c r="X1580" s="118">
        <v>0</v>
      </c>
      <c r="Y1580" s="41"/>
      <c r="Z1580" s="327">
        <f t="shared" si="616"/>
        <v>0.17711781954887215</v>
      </c>
      <c r="AA1580" s="41"/>
      <c r="AB1580" s="111">
        <v>2.5289161999999998</v>
      </c>
      <c r="AC1580" s="111">
        <v>1.6525942</v>
      </c>
      <c r="AD1580" s="111">
        <v>0.57316418000000002</v>
      </c>
      <c r="AE1580" s="111">
        <v>0</v>
      </c>
      <c r="AF1580" s="111">
        <v>2.1052632000000001E-3</v>
      </c>
      <c r="AG1580" s="111">
        <v>0.26631579</v>
      </c>
      <c r="AH1580" s="111">
        <v>3.4736841999999997E-2</v>
      </c>
      <c r="AI1580" s="41"/>
      <c r="AJ1580" s="114">
        <v>4.0605123000000002E-3</v>
      </c>
      <c r="AK1580" s="114">
        <v>3.8761019000000002E-3</v>
      </c>
      <c r="AL1580" s="114">
        <v>1.6042811E-4</v>
      </c>
      <c r="AM1580" s="121">
        <v>2.3982346000000002E-5</v>
      </c>
      <c r="AN1580" s="113">
        <f t="shared" si="617"/>
        <v>2.3238021048000001E-7</v>
      </c>
      <c r="AO1580" s="112">
        <f t="shared" si="618"/>
        <v>5.9329924051300008E-10</v>
      </c>
      <c r="AP1580" s="112">
        <f t="shared" si="619"/>
        <v>3.3588720220000001E-3</v>
      </c>
      <c r="AQ1580" s="328">
        <v>1.6436533999999999E-7</v>
      </c>
      <c r="AR1580" s="328">
        <v>4.9592990000000003E-10</v>
      </c>
      <c r="AS1580" s="328">
        <v>1.3549513000000001E-14</v>
      </c>
      <c r="AT1580" s="329">
        <v>0</v>
      </c>
      <c r="AU1580" s="329">
        <v>0</v>
      </c>
      <c r="AV1580" s="328">
        <v>1.4200947999999999E-10</v>
      </c>
      <c r="AW1580" s="328">
        <v>6.7872861E-8</v>
      </c>
      <c r="AX1580" s="328">
        <v>2.0131014E-11</v>
      </c>
      <c r="AY1580" s="328">
        <v>7.7224777000000004E-11</v>
      </c>
      <c r="AZ1580" s="329">
        <v>0</v>
      </c>
      <c r="BA1580" s="329">
        <v>0</v>
      </c>
      <c r="BB1580" s="329">
        <v>0</v>
      </c>
      <c r="BC1580" s="329">
        <v>0</v>
      </c>
      <c r="BD1580" s="329">
        <v>0</v>
      </c>
      <c r="BE1580" s="329">
        <v>0</v>
      </c>
      <c r="BF1580" s="329">
        <v>0</v>
      </c>
      <c r="BG1580" s="329">
        <v>0</v>
      </c>
      <c r="BH1580" s="328">
        <v>1.753022E-6</v>
      </c>
      <c r="BI1580" s="329">
        <v>3.357119E-3</v>
      </c>
      <c r="BJ1580" s="329">
        <v>0</v>
      </c>
      <c r="BK1580" s="329">
        <v>0</v>
      </c>
      <c r="BL1580" s="329">
        <v>0</v>
      </c>
      <c r="BM1580" s="41"/>
      <c r="BN1580" s="122">
        <v>9.2100836999999999E-6</v>
      </c>
      <c r="BO1580" s="122">
        <v>5.7916434999999996E-7</v>
      </c>
      <c r="BP1580" s="122">
        <v>4.9385147999999997E-6</v>
      </c>
      <c r="BQ1580" s="111">
        <v>0</v>
      </c>
      <c r="BR1580" s="122">
        <v>4.6553665999999998E-7</v>
      </c>
      <c r="BS1580" s="122">
        <v>9.1934294000000002E-8</v>
      </c>
      <c r="BT1580" s="111">
        <v>0</v>
      </c>
      <c r="BU1580" s="122">
        <v>1.3953647E-7</v>
      </c>
      <c r="BV1580" s="111">
        <v>0</v>
      </c>
      <c r="BW1580" s="111">
        <v>0</v>
      </c>
      <c r="BX1580" s="111">
        <v>0</v>
      </c>
      <c r="BY1580" s="111">
        <v>0</v>
      </c>
      <c r="BZ1580" s="111">
        <v>0</v>
      </c>
      <c r="CA1580" s="122">
        <v>2.1179527E-7</v>
      </c>
      <c r="CB1580" s="122">
        <v>2.7417124E-6</v>
      </c>
      <c r="CC1580" s="122">
        <v>4.1889371000000001E-8</v>
      </c>
      <c r="CD1580" s="111">
        <v>0</v>
      </c>
      <c r="CF1580" s="140"/>
      <c r="CG1580" s="170" t="s">
        <v>8546</v>
      </c>
    </row>
    <row r="1581" spans="1:85" ht="14.5" customHeight="1">
      <c r="A1581" s="41" t="s">
        <v>8617</v>
      </c>
      <c r="B1581" s="119" t="s">
        <v>8550</v>
      </c>
      <c r="C1581" s="120" t="str">
        <f t="shared" si="610"/>
        <v>B.046.08.129</v>
      </c>
      <c r="D1581" s="135" t="s">
        <v>8548</v>
      </c>
      <c r="E1581" s="119" t="s">
        <v>8526</v>
      </c>
      <c r="F1581" s="118" t="str">
        <f t="shared" si="611"/>
        <v>Electricity Nevada production</v>
      </c>
      <c r="G1581" s="118">
        <f t="shared" si="612"/>
        <v>2.0566205949999999E-2</v>
      </c>
      <c r="H1581" s="118">
        <f t="shared" si="613"/>
        <v>1.19235354E-3</v>
      </c>
      <c r="I1581" s="118">
        <f t="shared" si="614"/>
        <v>1.7772122200000002E-3</v>
      </c>
      <c r="J1581" s="326">
        <f t="shared" si="615"/>
        <v>2.0294319E-4</v>
      </c>
      <c r="K1581" s="118">
        <v>1.7393697E-2</v>
      </c>
      <c r="L1581" s="118">
        <v>5.3335402000000002E-4</v>
      </c>
      <c r="M1581" s="118">
        <v>1.2438582000000001E-3</v>
      </c>
      <c r="N1581" s="118">
        <v>1.0450122E-3</v>
      </c>
      <c r="O1581" s="118">
        <v>1.4734133999999999E-4</v>
      </c>
      <c r="P1581" s="118">
        <v>0</v>
      </c>
      <c r="Q1581" s="118">
        <v>0</v>
      </c>
      <c r="R1581" s="118">
        <v>0</v>
      </c>
      <c r="S1581" s="118">
        <v>2.0294319E-4</v>
      </c>
      <c r="T1581" s="118">
        <v>0</v>
      </c>
      <c r="U1581" s="118">
        <v>0</v>
      </c>
      <c r="V1581" s="118">
        <v>0</v>
      </c>
      <c r="W1581" s="118">
        <v>0</v>
      </c>
      <c r="X1581" s="118">
        <v>0</v>
      </c>
      <c r="Y1581" s="41"/>
      <c r="Z1581" s="327">
        <f t="shared" si="616"/>
        <v>0.13077967669172932</v>
      </c>
      <c r="AA1581" s="41"/>
      <c r="AB1581" s="111">
        <v>2.0002105000000001</v>
      </c>
      <c r="AC1581" s="111">
        <v>1.7728421000000001</v>
      </c>
      <c r="AD1581" s="111">
        <v>0</v>
      </c>
      <c r="AE1581" s="111">
        <v>0</v>
      </c>
      <c r="AF1581" s="111">
        <v>2.1052632000000001E-3</v>
      </c>
      <c r="AG1581" s="111">
        <v>0.17578947</v>
      </c>
      <c r="AH1581" s="111">
        <v>4.9473683999999997E-2</v>
      </c>
      <c r="AI1581" s="41"/>
      <c r="AJ1581" s="114">
        <v>2.6121967E-3</v>
      </c>
      <c r="AK1581" s="114">
        <v>2.4241454000000001E-3</v>
      </c>
      <c r="AL1581" s="114">
        <v>1.1154856E-4</v>
      </c>
      <c r="AM1581" s="121">
        <v>7.6502726000000006E-5</v>
      </c>
      <c r="AN1581" s="113">
        <f t="shared" si="617"/>
        <v>1.453324588E-7</v>
      </c>
      <c r="AO1581" s="112">
        <f t="shared" si="618"/>
        <v>4.12531669645E-10</v>
      </c>
      <c r="AP1581" s="112">
        <f t="shared" si="619"/>
        <v>1.0714667101100001E-2</v>
      </c>
      <c r="AQ1581" s="328">
        <v>1.2136354E-7</v>
      </c>
      <c r="AR1581" s="328">
        <v>3.6618309999999998E-10</v>
      </c>
      <c r="AS1581" s="328">
        <v>1.0004645E-14</v>
      </c>
      <c r="AT1581" s="329">
        <v>0</v>
      </c>
      <c r="AU1581" s="329">
        <v>0</v>
      </c>
      <c r="AV1581" s="328">
        <v>1.553858E-10</v>
      </c>
      <c r="AW1581" s="328">
        <v>2.3813533000000001E-8</v>
      </c>
      <c r="AX1581" s="328">
        <v>2.2027217E-11</v>
      </c>
      <c r="AY1581" s="328">
        <v>2.4311348000000001E-11</v>
      </c>
      <c r="AZ1581" s="329">
        <v>0</v>
      </c>
      <c r="BA1581" s="329">
        <v>0</v>
      </c>
      <c r="BB1581" s="329">
        <v>0</v>
      </c>
      <c r="BC1581" s="329">
        <v>0</v>
      </c>
      <c r="BD1581" s="329">
        <v>0</v>
      </c>
      <c r="BE1581" s="329">
        <v>0</v>
      </c>
      <c r="BF1581" s="329">
        <v>0</v>
      </c>
      <c r="BG1581" s="329">
        <v>0</v>
      </c>
      <c r="BH1581" s="328">
        <v>4.0961010999999998E-6</v>
      </c>
      <c r="BI1581" s="329">
        <v>1.0710571E-2</v>
      </c>
      <c r="BJ1581" s="329">
        <v>0</v>
      </c>
      <c r="BK1581" s="329">
        <v>0</v>
      </c>
      <c r="BL1581" s="329">
        <v>0</v>
      </c>
      <c r="BM1581" s="41"/>
      <c r="BN1581" s="122">
        <v>6.5964461999999999E-6</v>
      </c>
      <c r="BO1581" s="122">
        <v>2.1876704E-7</v>
      </c>
      <c r="BP1581" s="122">
        <v>3.6464843999999999E-6</v>
      </c>
      <c r="BQ1581" s="111">
        <v>0</v>
      </c>
      <c r="BR1581" s="122">
        <v>2.3707466000000001E-7</v>
      </c>
      <c r="BS1581" s="122">
        <v>1.0059387E-7</v>
      </c>
      <c r="BT1581" s="111">
        <v>0</v>
      </c>
      <c r="BU1581" s="122">
        <v>1.5267985E-7</v>
      </c>
      <c r="BV1581" s="111">
        <v>0</v>
      </c>
      <c r="BW1581" s="111">
        <v>0</v>
      </c>
      <c r="BX1581" s="111">
        <v>0</v>
      </c>
      <c r="BY1581" s="111">
        <v>0</v>
      </c>
      <c r="BZ1581" s="111">
        <v>0</v>
      </c>
      <c r="CA1581" s="122">
        <v>2.0480917E-7</v>
      </c>
      <c r="CB1581" s="122">
        <v>1.9381587E-6</v>
      </c>
      <c r="CC1581" s="122">
        <v>9.7878464E-8</v>
      </c>
      <c r="CD1581" s="111">
        <v>0</v>
      </c>
      <c r="CF1581" s="140"/>
      <c r="CG1581" s="170" t="s">
        <v>8546</v>
      </c>
    </row>
    <row r="1582" spans="1:85" ht="14.5" customHeight="1">
      <c r="A1582" s="41" t="s">
        <v>8614</v>
      </c>
      <c r="B1582" s="119" t="s">
        <v>8550</v>
      </c>
      <c r="C1582" s="120" t="str">
        <f t="shared" si="610"/>
        <v>B.046.08.130</v>
      </c>
      <c r="D1582" s="135" t="s">
        <v>8548</v>
      </c>
      <c r="E1582" s="119" t="s">
        <v>8526</v>
      </c>
      <c r="F1582" s="118" t="str">
        <f t="shared" si="611"/>
        <v>Electricity New Hampshire production</v>
      </c>
      <c r="G1582" s="118">
        <f t="shared" si="612"/>
        <v>2.1826096282999998E-2</v>
      </c>
      <c r="H1582" s="118">
        <f t="shared" si="613"/>
        <v>5.11235479E-4</v>
      </c>
      <c r="I1582" s="118">
        <f t="shared" si="614"/>
        <v>1.0073949999999999E-3</v>
      </c>
      <c r="J1582" s="326">
        <f t="shared" si="615"/>
        <v>1.3443664804E-2</v>
      </c>
      <c r="K1582" s="118">
        <v>6.8638010000000001E-3</v>
      </c>
      <c r="L1582" s="118">
        <v>4.7153719000000001E-4</v>
      </c>
      <c r="M1582" s="118">
        <v>5.3585780999999995E-4</v>
      </c>
      <c r="N1582" s="118">
        <v>4.5019435999999998E-4</v>
      </c>
      <c r="O1582" s="330">
        <v>6.1041118999999999E-5</v>
      </c>
      <c r="P1582" s="118">
        <v>0</v>
      </c>
      <c r="Q1582" s="118">
        <v>0</v>
      </c>
      <c r="R1582" s="118">
        <v>0</v>
      </c>
      <c r="S1582" s="330">
        <v>2.2699804E-5</v>
      </c>
      <c r="T1582" s="118">
        <v>0</v>
      </c>
      <c r="U1582" s="118">
        <v>1.3420965E-2</v>
      </c>
      <c r="V1582" s="118">
        <v>0</v>
      </c>
      <c r="W1582" s="118">
        <v>0</v>
      </c>
      <c r="X1582" s="118">
        <v>0</v>
      </c>
      <c r="Y1582" s="41"/>
      <c r="Z1582" s="327">
        <f t="shared" si="616"/>
        <v>5.1607526315789472E-2</v>
      </c>
      <c r="AA1582" s="41"/>
      <c r="AB1582" s="111">
        <v>2.6467846000000002</v>
      </c>
      <c r="AC1582" s="111">
        <v>0.66115555999999998</v>
      </c>
      <c r="AD1582" s="111">
        <v>1.8193132999999999</v>
      </c>
      <c r="AE1582" s="111">
        <v>0</v>
      </c>
      <c r="AF1582" s="111">
        <v>6.5263158000000002E-2</v>
      </c>
      <c r="AG1582" s="111">
        <v>3.0526316000000001E-2</v>
      </c>
      <c r="AH1582" s="111">
        <v>7.0526316000000006E-2</v>
      </c>
      <c r="AI1582" s="41"/>
      <c r="AJ1582" s="114">
        <v>1.1212613E-3</v>
      </c>
      <c r="AK1582" s="114">
        <v>1.0436709999999999E-3</v>
      </c>
      <c r="AL1582" s="121">
        <v>4.5855046E-5</v>
      </c>
      <c r="AM1582" s="121">
        <v>3.1735283000000001E-5</v>
      </c>
      <c r="AN1582" s="113">
        <f t="shared" si="617"/>
        <v>6.2570200664000001E-8</v>
      </c>
      <c r="AO1582" s="112">
        <f t="shared" si="618"/>
        <v>1.6958226777580002E-10</v>
      </c>
      <c r="AP1582" s="112">
        <f t="shared" si="619"/>
        <v>4.4447174611800004E-3</v>
      </c>
      <c r="AQ1582" s="328">
        <v>4.7891784E-8</v>
      </c>
      <c r="AR1582" s="328">
        <v>1.4450107E-10</v>
      </c>
      <c r="AS1582" s="328">
        <v>3.9479757999999999E-15</v>
      </c>
      <c r="AT1582" s="329">
        <v>0</v>
      </c>
      <c r="AU1582" s="329">
        <v>0</v>
      </c>
      <c r="AV1582" s="328">
        <v>6.6940663999999999E-11</v>
      </c>
      <c r="AW1582" s="328">
        <v>1.4611476E-8</v>
      </c>
      <c r="AX1582" s="328">
        <v>9.4893907999999999E-12</v>
      </c>
      <c r="AY1582" s="328">
        <v>1.5587859E-11</v>
      </c>
      <c r="AZ1582" s="329">
        <v>0</v>
      </c>
      <c r="BA1582" s="329">
        <v>0</v>
      </c>
      <c r="BB1582" s="329">
        <v>0</v>
      </c>
      <c r="BC1582" s="329">
        <v>0</v>
      </c>
      <c r="BD1582" s="329">
        <v>0</v>
      </c>
      <c r="BE1582" s="329">
        <v>0</v>
      </c>
      <c r="BF1582" s="329">
        <v>0</v>
      </c>
      <c r="BG1582" s="329">
        <v>0</v>
      </c>
      <c r="BH1582" s="328">
        <v>4.5816118000000001E-7</v>
      </c>
      <c r="BI1582" s="329">
        <v>4.4442593000000004E-3</v>
      </c>
      <c r="BJ1582" s="329">
        <v>0</v>
      </c>
      <c r="BK1582" s="329">
        <v>0</v>
      </c>
      <c r="BL1582" s="329">
        <v>0</v>
      </c>
      <c r="BM1582" s="41"/>
      <c r="BN1582" s="122">
        <v>5.0029760000000004E-6</v>
      </c>
      <c r="BO1582" s="122">
        <v>1.2950611E-7</v>
      </c>
      <c r="BP1582" s="122">
        <v>1.4389548000000001E-6</v>
      </c>
      <c r="BQ1582" s="111">
        <v>0</v>
      </c>
      <c r="BR1582" s="122">
        <v>1.2899925999999999E-7</v>
      </c>
      <c r="BS1582" s="122">
        <v>4.3336139999999997E-8</v>
      </c>
      <c r="BT1582" s="111">
        <v>0</v>
      </c>
      <c r="BU1582" s="122">
        <v>6.5774934999999994E-8</v>
      </c>
      <c r="BV1582" s="111">
        <v>0</v>
      </c>
      <c r="BW1582" s="111">
        <v>0</v>
      </c>
      <c r="BX1582" s="111">
        <v>0</v>
      </c>
      <c r="BY1582" s="111">
        <v>0</v>
      </c>
      <c r="BZ1582" s="111">
        <v>0</v>
      </c>
      <c r="CA1582" s="122">
        <v>9.0521280000000004E-8</v>
      </c>
      <c r="CB1582" s="122">
        <v>3.0949354999999998E-6</v>
      </c>
      <c r="CC1582" s="122">
        <v>1.0948E-8</v>
      </c>
      <c r="CD1582" s="111">
        <v>0</v>
      </c>
      <c r="CF1582" s="140"/>
      <c r="CG1582" s="170" t="s">
        <v>8546</v>
      </c>
    </row>
    <row r="1583" spans="1:85" ht="14.5" customHeight="1">
      <c r="A1583" s="41" t="s">
        <v>8611</v>
      </c>
      <c r="B1583" s="119" t="s">
        <v>8550</v>
      </c>
      <c r="C1583" s="120" t="str">
        <f t="shared" si="610"/>
        <v>B.046.08.131</v>
      </c>
      <c r="D1583" s="135" t="s">
        <v>8548</v>
      </c>
      <c r="E1583" s="119" t="s">
        <v>8526</v>
      </c>
      <c r="F1583" s="118" t="str">
        <f t="shared" si="611"/>
        <v>Electricity New Jersey production</v>
      </c>
      <c r="G1583" s="118">
        <f t="shared" si="612"/>
        <v>2.5582477329E-2</v>
      </c>
      <c r="H1583" s="118">
        <f t="shared" si="613"/>
        <v>8.1770228999999994E-4</v>
      </c>
      <c r="I1583" s="118">
        <f t="shared" si="614"/>
        <v>1.3754594499999998E-3</v>
      </c>
      <c r="J1583" s="326">
        <f t="shared" si="615"/>
        <v>1.0909309589000001E-2</v>
      </c>
      <c r="K1583" s="118">
        <v>1.2480006E-2</v>
      </c>
      <c r="L1583" s="118">
        <v>5.3248241999999998E-4</v>
      </c>
      <c r="M1583" s="118">
        <v>8.4297702999999995E-4</v>
      </c>
      <c r="N1583" s="118">
        <v>7.0821679999999996E-4</v>
      </c>
      <c r="O1583" s="118">
        <v>1.0948549000000001E-4</v>
      </c>
      <c r="P1583" s="118">
        <v>0</v>
      </c>
      <c r="Q1583" s="118">
        <v>0</v>
      </c>
      <c r="R1583" s="118">
        <v>0</v>
      </c>
      <c r="S1583" s="330">
        <v>3.0013589E-5</v>
      </c>
      <c r="T1583" s="118">
        <v>0</v>
      </c>
      <c r="U1583" s="118">
        <v>1.0879296E-2</v>
      </c>
      <c r="V1583" s="118">
        <v>0</v>
      </c>
      <c r="W1583" s="118">
        <v>0</v>
      </c>
      <c r="X1583" s="118">
        <v>0</v>
      </c>
      <c r="Y1583" s="41"/>
      <c r="Z1583" s="327">
        <f t="shared" si="616"/>
        <v>9.3834631578947364E-2</v>
      </c>
      <c r="AA1583" s="41"/>
      <c r="AB1583" s="111">
        <v>2.6990911999999998</v>
      </c>
      <c r="AC1583" s="111">
        <v>1.1737941999999999</v>
      </c>
      <c r="AD1583" s="111">
        <v>1.4747707999999999</v>
      </c>
      <c r="AE1583" s="111">
        <v>0</v>
      </c>
      <c r="AF1583" s="111">
        <v>2.4210526E-2</v>
      </c>
      <c r="AG1583" s="111">
        <v>2.6315788999999999E-2</v>
      </c>
      <c r="AH1583" s="111">
        <v>0</v>
      </c>
      <c r="AI1583" s="41"/>
      <c r="AJ1583" s="114">
        <v>1.9156754000000001E-3</v>
      </c>
      <c r="AK1583" s="114">
        <v>1.7777468E-3</v>
      </c>
      <c r="AL1583" s="121">
        <v>8.0515987999999993E-5</v>
      </c>
      <c r="AM1583" s="121">
        <v>5.7412611000000003E-5</v>
      </c>
      <c r="AN1583" s="113">
        <f t="shared" si="617"/>
        <v>1.0657954375E-7</v>
      </c>
      <c r="AO1583" s="112">
        <f t="shared" si="618"/>
        <v>2.9776623134960003E-10</v>
      </c>
      <c r="AP1583" s="112">
        <f t="shared" si="619"/>
        <v>8.0409818788599995E-3</v>
      </c>
      <c r="AQ1583" s="328">
        <v>8.7078540999999998E-8</v>
      </c>
      <c r="AR1583" s="328">
        <v>2.6273698E-10</v>
      </c>
      <c r="AS1583" s="328">
        <v>7.1783495999999997E-15</v>
      </c>
      <c r="AT1583" s="329">
        <v>0</v>
      </c>
      <c r="AU1583" s="329">
        <v>0</v>
      </c>
      <c r="AV1583" s="328">
        <v>1.0530674999999999E-10</v>
      </c>
      <c r="AW1583" s="328">
        <v>1.9395695999999999E-8</v>
      </c>
      <c r="AX1583" s="328">
        <v>1.4928098999999998E-11</v>
      </c>
      <c r="AY1583" s="328">
        <v>2.0093973999999999E-11</v>
      </c>
      <c r="AZ1583" s="329">
        <v>0</v>
      </c>
      <c r="BA1583" s="329">
        <v>0</v>
      </c>
      <c r="BB1583" s="329">
        <v>0</v>
      </c>
      <c r="BC1583" s="329">
        <v>0</v>
      </c>
      <c r="BD1583" s="329">
        <v>0</v>
      </c>
      <c r="BE1583" s="329">
        <v>0</v>
      </c>
      <c r="BF1583" s="329">
        <v>0</v>
      </c>
      <c r="BG1583" s="329">
        <v>0</v>
      </c>
      <c r="BH1583" s="328">
        <v>6.0577885999999996E-7</v>
      </c>
      <c r="BI1583" s="329">
        <v>8.0403760999999997E-3</v>
      </c>
      <c r="BJ1583" s="329">
        <v>0</v>
      </c>
      <c r="BK1583" s="329">
        <v>0</v>
      </c>
      <c r="BL1583" s="329">
        <v>0</v>
      </c>
      <c r="BM1583" s="41"/>
      <c r="BN1583" s="122">
        <v>6.5507039999999999E-6</v>
      </c>
      <c r="BO1583" s="122">
        <v>1.7320379E-7</v>
      </c>
      <c r="BP1583" s="122">
        <v>2.6163585999999998E-6</v>
      </c>
      <c r="BQ1583" s="111">
        <v>0</v>
      </c>
      <c r="BR1583" s="122">
        <v>1.8983464E-7</v>
      </c>
      <c r="BS1583" s="122">
        <v>6.8173626999999996E-8</v>
      </c>
      <c r="BT1583" s="111">
        <v>0</v>
      </c>
      <c r="BU1583" s="122">
        <v>1.034729E-7</v>
      </c>
      <c r="BV1583" s="111">
        <v>0</v>
      </c>
      <c r="BW1583" s="111">
        <v>0</v>
      </c>
      <c r="BX1583" s="111">
        <v>0</v>
      </c>
      <c r="BY1583" s="111">
        <v>0</v>
      </c>
      <c r="BZ1583" s="111">
        <v>0</v>
      </c>
      <c r="CA1583" s="122">
        <v>1.4042065999999999E-7</v>
      </c>
      <c r="CB1583" s="122">
        <v>3.2447643999999999E-6</v>
      </c>
      <c r="CC1583" s="122">
        <v>1.4475400999999999E-8</v>
      </c>
      <c r="CD1583" s="111">
        <v>0</v>
      </c>
      <c r="CF1583" s="140"/>
      <c r="CG1583" s="170" t="s">
        <v>8546</v>
      </c>
    </row>
    <row r="1584" spans="1:85" ht="14.5" customHeight="1">
      <c r="A1584" s="41" t="s">
        <v>8608</v>
      </c>
      <c r="B1584" s="119" t="s">
        <v>8550</v>
      </c>
      <c r="C1584" s="120" t="str">
        <f t="shared" si="610"/>
        <v>B.046.08.132</v>
      </c>
      <c r="D1584" s="135" t="s">
        <v>8548</v>
      </c>
      <c r="E1584" s="119" t="s">
        <v>8526</v>
      </c>
      <c r="F1584" s="118" t="str">
        <f t="shared" si="611"/>
        <v>Electricity New Mexico production</v>
      </c>
      <c r="G1584" s="118">
        <f t="shared" si="612"/>
        <v>2.4547262949999999E-2</v>
      </c>
      <c r="H1584" s="118">
        <f t="shared" si="613"/>
        <v>9.8740848999999994E-4</v>
      </c>
      <c r="I1584" s="118">
        <f t="shared" si="614"/>
        <v>1.4659699E-3</v>
      </c>
      <c r="J1584" s="326">
        <f t="shared" si="615"/>
        <v>1.5565556E-4</v>
      </c>
      <c r="K1584" s="118">
        <v>2.1938229E-2</v>
      </c>
      <c r="L1584" s="118">
        <v>4.1143769999999998E-4</v>
      </c>
      <c r="M1584" s="118">
        <v>1.0545322E-3</v>
      </c>
      <c r="N1584" s="118">
        <v>8.8595223999999998E-4</v>
      </c>
      <c r="O1584" s="118">
        <v>1.0145625E-4</v>
      </c>
      <c r="P1584" s="118">
        <v>0</v>
      </c>
      <c r="Q1584" s="118">
        <v>0</v>
      </c>
      <c r="R1584" s="118">
        <v>0</v>
      </c>
      <c r="S1584" s="118">
        <v>1.5565556E-4</v>
      </c>
      <c r="T1584" s="118">
        <v>0</v>
      </c>
      <c r="U1584" s="118">
        <v>0</v>
      </c>
      <c r="V1584" s="118">
        <v>0</v>
      </c>
      <c r="W1584" s="118">
        <v>0</v>
      </c>
      <c r="X1584" s="118">
        <v>0</v>
      </c>
      <c r="Y1584" s="41"/>
      <c r="Z1584" s="327">
        <f t="shared" si="616"/>
        <v>0.16494909022556389</v>
      </c>
      <c r="AA1584" s="41"/>
      <c r="AB1584" s="111">
        <v>2.1657625999999999</v>
      </c>
      <c r="AC1584" s="111">
        <v>1.7889204999999999</v>
      </c>
      <c r="AD1584" s="111">
        <v>0</v>
      </c>
      <c r="AE1584" s="111">
        <v>0</v>
      </c>
      <c r="AF1584" s="111">
        <v>1.0526316E-3</v>
      </c>
      <c r="AG1584" s="111">
        <v>0.37052632000000002</v>
      </c>
      <c r="AH1584" s="111">
        <v>5.2631579E-3</v>
      </c>
      <c r="AI1584" s="41"/>
      <c r="AJ1584" s="114">
        <v>3.0564768000000001E-3</v>
      </c>
      <c r="AK1584" s="114">
        <v>2.8737245E-3</v>
      </c>
      <c r="AL1584" s="114">
        <v>1.3527944000000001E-4</v>
      </c>
      <c r="AM1584" s="121">
        <v>4.7472811000000001E-5</v>
      </c>
      <c r="AN1584" s="113">
        <f t="shared" si="617"/>
        <v>1.7228564673000002E-7</v>
      </c>
      <c r="AO1584" s="112">
        <f t="shared" si="618"/>
        <v>5.0029377760600005E-10</v>
      </c>
      <c r="AP1584" s="112">
        <f t="shared" si="619"/>
        <v>6.6488530717999997E-3</v>
      </c>
      <c r="AQ1584" s="328">
        <v>1.5307276000000001E-7</v>
      </c>
      <c r="AR1584" s="328">
        <v>4.6185746E-10</v>
      </c>
      <c r="AS1584" s="328">
        <v>1.2618605999999999E-14</v>
      </c>
      <c r="AT1584" s="329">
        <v>0</v>
      </c>
      <c r="AU1584" s="329">
        <v>0</v>
      </c>
      <c r="AV1584" s="328">
        <v>1.3173473E-10</v>
      </c>
      <c r="AW1584" s="328">
        <v>1.9081151999999999E-8</v>
      </c>
      <c r="AX1584" s="328">
        <v>1.8674483000000002E-11</v>
      </c>
      <c r="AY1584" s="328">
        <v>1.9749215999999999E-11</v>
      </c>
      <c r="AZ1584" s="329">
        <v>0</v>
      </c>
      <c r="BA1584" s="329">
        <v>0</v>
      </c>
      <c r="BB1584" s="329">
        <v>0</v>
      </c>
      <c r="BC1584" s="329">
        <v>0</v>
      </c>
      <c r="BD1584" s="329">
        <v>0</v>
      </c>
      <c r="BE1584" s="329">
        <v>0</v>
      </c>
      <c r="BF1584" s="329">
        <v>0</v>
      </c>
      <c r="BG1584" s="329">
        <v>0</v>
      </c>
      <c r="BH1584" s="328">
        <v>3.1416718000000001E-6</v>
      </c>
      <c r="BI1584" s="329">
        <v>6.6457113999999996E-3</v>
      </c>
      <c r="BJ1584" s="329">
        <v>0</v>
      </c>
      <c r="BK1584" s="329">
        <v>0</v>
      </c>
      <c r="BL1584" s="329">
        <v>0</v>
      </c>
      <c r="BM1584" s="41"/>
      <c r="BN1584" s="122">
        <v>7.5524143999999996E-6</v>
      </c>
      <c r="BO1584" s="122">
        <v>1.7952774E-7</v>
      </c>
      <c r="BP1584" s="122">
        <v>4.5992183999999998E-6</v>
      </c>
      <c r="BQ1584" s="111">
        <v>0</v>
      </c>
      <c r="BR1584" s="122">
        <v>1.7509877999999999E-7</v>
      </c>
      <c r="BS1584" s="122">
        <v>8.5282612000000005E-8</v>
      </c>
      <c r="BT1584" s="111">
        <v>0</v>
      </c>
      <c r="BU1584" s="122">
        <v>1.2944065E-7</v>
      </c>
      <c r="BV1584" s="111">
        <v>0</v>
      </c>
      <c r="BW1584" s="111">
        <v>0</v>
      </c>
      <c r="BX1584" s="111">
        <v>0</v>
      </c>
      <c r="BY1584" s="111">
        <v>0</v>
      </c>
      <c r="BZ1584" s="111">
        <v>0</v>
      </c>
      <c r="CA1584" s="122">
        <v>1.7324979E-7</v>
      </c>
      <c r="CB1584" s="122">
        <v>2.1355245000000001E-6</v>
      </c>
      <c r="CC1584" s="122">
        <v>7.507188E-8</v>
      </c>
      <c r="CD1584" s="111">
        <v>0</v>
      </c>
      <c r="CF1584" s="140"/>
      <c r="CG1584" s="170" t="s">
        <v>8546</v>
      </c>
    </row>
    <row r="1585" spans="1:85" ht="14.5" customHeight="1">
      <c r="A1585" s="41" t="s">
        <v>8605</v>
      </c>
      <c r="B1585" s="119" t="s">
        <v>8550</v>
      </c>
      <c r="C1585" s="120" t="str">
        <f t="shared" si="610"/>
        <v>B.046.08.133</v>
      </c>
      <c r="D1585" s="135" t="s">
        <v>8548</v>
      </c>
      <c r="E1585" s="119" t="s">
        <v>8526</v>
      </c>
      <c r="F1585" s="118" t="str">
        <f t="shared" si="611"/>
        <v>Electricity New York2 production</v>
      </c>
      <c r="G1585" s="118">
        <f t="shared" si="612"/>
        <v>2.0071769986999999E-2</v>
      </c>
      <c r="H1585" s="118">
        <f t="shared" si="613"/>
        <v>9.0337990999999999E-4</v>
      </c>
      <c r="I1585" s="118">
        <f t="shared" si="614"/>
        <v>1.4756520700000002E-3</v>
      </c>
      <c r="J1585" s="326">
        <f t="shared" si="615"/>
        <v>5.9824010070000004E-3</v>
      </c>
      <c r="K1585" s="118">
        <v>1.1710336999999999E-2</v>
      </c>
      <c r="L1585" s="118">
        <v>5.2638675000000004E-4</v>
      </c>
      <c r="M1585" s="118">
        <v>9.4926532000000005E-4</v>
      </c>
      <c r="N1585" s="118">
        <v>7.9751360000000001E-4</v>
      </c>
      <c r="O1585" s="118">
        <v>1.0586631E-4</v>
      </c>
      <c r="P1585" s="118">
        <v>0</v>
      </c>
      <c r="Q1585" s="118">
        <v>0</v>
      </c>
      <c r="R1585" s="118">
        <v>0</v>
      </c>
      <c r="S1585" s="330">
        <v>6.7674807000000004E-5</v>
      </c>
      <c r="T1585" s="118">
        <v>0</v>
      </c>
      <c r="U1585" s="118">
        <v>5.9147262000000004E-3</v>
      </c>
      <c r="V1585" s="118">
        <v>0</v>
      </c>
      <c r="W1585" s="118">
        <v>0</v>
      </c>
      <c r="X1585" s="118">
        <v>0</v>
      </c>
      <c r="Y1585" s="41"/>
      <c r="Z1585" s="327">
        <f t="shared" si="616"/>
        <v>8.8047646616541339E-2</v>
      </c>
      <c r="AA1585" s="41"/>
      <c r="AB1585" s="111">
        <v>2.1922396000000002</v>
      </c>
      <c r="AC1585" s="111">
        <v>1.0872959</v>
      </c>
      <c r="AD1585" s="111">
        <v>0.80178583999999997</v>
      </c>
      <c r="AE1585" s="111">
        <v>0</v>
      </c>
      <c r="AF1585" s="111">
        <v>2.4210526E-2</v>
      </c>
      <c r="AG1585" s="111">
        <v>4.7368421000000001E-2</v>
      </c>
      <c r="AH1585" s="111">
        <v>0.23157895000000001</v>
      </c>
      <c r="AI1585" s="41"/>
      <c r="AJ1585" s="114">
        <v>1.8347599999999999E-3</v>
      </c>
      <c r="AK1585" s="114">
        <v>1.7024395E-3</v>
      </c>
      <c r="AL1585" s="121">
        <v>7.6909547000000001E-5</v>
      </c>
      <c r="AM1585" s="121">
        <v>5.5410900000000002E-5</v>
      </c>
      <c r="AN1585" s="113">
        <f t="shared" si="617"/>
        <v>1.0206471953999999E-7</v>
      </c>
      <c r="AO1585" s="112">
        <f t="shared" si="618"/>
        <v>2.84428796645E-10</v>
      </c>
      <c r="AP1585" s="112">
        <f t="shared" si="619"/>
        <v>7.7606302134999999E-3</v>
      </c>
      <c r="AQ1585" s="328">
        <v>8.1708215999999996E-8</v>
      </c>
      <c r="AR1585" s="328">
        <v>2.4653341000000002E-10</v>
      </c>
      <c r="AS1585" s="328">
        <v>6.7356449999999998E-15</v>
      </c>
      <c r="AT1585" s="329">
        <v>0</v>
      </c>
      <c r="AU1585" s="329">
        <v>0</v>
      </c>
      <c r="AV1585" s="328">
        <v>1.1858454E-10</v>
      </c>
      <c r="AW1585" s="328">
        <v>2.0237919E-8</v>
      </c>
      <c r="AX1585" s="328">
        <v>1.6810336000000001E-11</v>
      </c>
      <c r="AY1585" s="328">
        <v>2.1078315E-11</v>
      </c>
      <c r="AZ1585" s="329">
        <v>0</v>
      </c>
      <c r="BA1585" s="329">
        <v>0</v>
      </c>
      <c r="BB1585" s="329">
        <v>0</v>
      </c>
      <c r="BC1585" s="329">
        <v>0</v>
      </c>
      <c r="BD1585" s="329">
        <v>0</v>
      </c>
      <c r="BE1585" s="329">
        <v>0</v>
      </c>
      <c r="BF1585" s="329">
        <v>0</v>
      </c>
      <c r="BG1585" s="329">
        <v>0</v>
      </c>
      <c r="BH1585" s="328">
        <v>1.3659135E-6</v>
      </c>
      <c r="BI1585" s="329">
        <v>7.7592642999999998E-3</v>
      </c>
      <c r="BJ1585" s="329">
        <v>0</v>
      </c>
      <c r="BK1585" s="329">
        <v>0</v>
      </c>
      <c r="BL1585" s="329">
        <v>0</v>
      </c>
      <c r="BM1585" s="41"/>
      <c r="BN1585" s="122">
        <v>5.4932356999999997E-6</v>
      </c>
      <c r="BO1585" s="122">
        <v>1.8436155E-7</v>
      </c>
      <c r="BP1585" s="122">
        <v>2.4550019999999998E-6</v>
      </c>
      <c r="BQ1585" s="111">
        <v>0</v>
      </c>
      <c r="BR1585" s="122">
        <v>1.8937626999999999E-7</v>
      </c>
      <c r="BS1585" s="122">
        <v>7.6769423999999994E-8</v>
      </c>
      <c r="BT1585" s="111">
        <v>0</v>
      </c>
      <c r="BU1585" s="122">
        <v>1.1651946E-7</v>
      </c>
      <c r="BV1585" s="111">
        <v>0</v>
      </c>
      <c r="BW1585" s="111">
        <v>0</v>
      </c>
      <c r="BX1585" s="111">
        <v>0</v>
      </c>
      <c r="BY1585" s="111">
        <v>0</v>
      </c>
      <c r="BZ1585" s="111">
        <v>0</v>
      </c>
      <c r="CA1585" s="122">
        <v>1.5743252000000001E-7</v>
      </c>
      <c r="CB1585" s="122">
        <v>2.2811351999999998E-6</v>
      </c>
      <c r="CC1585" s="122">
        <v>3.2639214000000001E-8</v>
      </c>
      <c r="CD1585" s="111">
        <v>0</v>
      </c>
      <c r="CF1585" s="140"/>
      <c r="CG1585" s="170" t="s">
        <v>8546</v>
      </c>
    </row>
    <row r="1586" spans="1:85" ht="14.5" customHeight="1">
      <c r="A1586" s="41" t="s">
        <v>8602</v>
      </c>
      <c r="B1586" s="119" t="s">
        <v>8550</v>
      </c>
      <c r="C1586" s="120" t="str">
        <f t="shared" si="610"/>
        <v>B.046.08.134</v>
      </c>
      <c r="D1586" s="135" t="s">
        <v>8548</v>
      </c>
      <c r="E1586" s="119" t="s">
        <v>8526</v>
      </c>
      <c r="F1586" s="118" t="str">
        <f t="shared" si="611"/>
        <v>Electricity North Carolina production</v>
      </c>
      <c r="G1586" s="118">
        <f t="shared" si="612"/>
        <v>2.6207590406E-2</v>
      </c>
      <c r="H1586" s="118">
        <f t="shared" si="613"/>
        <v>1.0139819359999999E-3</v>
      </c>
      <c r="I1586" s="118">
        <f t="shared" si="614"/>
        <v>2.0351884199999999E-3</v>
      </c>
      <c r="J1586" s="326">
        <f t="shared" si="615"/>
        <v>7.8955660500000004E-3</v>
      </c>
      <c r="K1586" s="118">
        <v>1.5262853999999999E-2</v>
      </c>
      <c r="L1586" s="118">
        <v>9.4598222000000004E-4</v>
      </c>
      <c r="M1586" s="118">
        <v>1.0892062E-3</v>
      </c>
      <c r="N1586" s="118">
        <v>9.1508325E-4</v>
      </c>
      <c r="O1586" s="330">
        <v>9.8898685999999997E-5</v>
      </c>
      <c r="P1586" s="118">
        <v>0</v>
      </c>
      <c r="Q1586" s="118">
        <v>0</v>
      </c>
      <c r="R1586" s="118">
        <v>0</v>
      </c>
      <c r="S1586" s="118">
        <v>1.0428014999999999E-4</v>
      </c>
      <c r="T1586" s="118">
        <v>0</v>
      </c>
      <c r="U1586" s="118">
        <v>7.7912859000000001E-3</v>
      </c>
      <c r="V1586" s="118">
        <v>0</v>
      </c>
      <c r="W1586" s="118">
        <v>0</v>
      </c>
      <c r="X1586" s="118">
        <v>0</v>
      </c>
      <c r="Y1586" s="41"/>
      <c r="Z1586" s="327">
        <f t="shared" si="616"/>
        <v>0.11475830075187969</v>
      </c>
      <c r="AA1586" s="41"/>
      <c r="AB1586" s="111">
        <v>2.5518776000000001</v>
      </c>
      <c r="AC1586" s="111">
        <v>1.3314994</v>
      </c>
      <c r="AD1586" s="111">
        <v>1.0561677</v>
      </c>
      <c r="AE1586" s="111">
        <v>0</v>
      </c>
      <c r="AF1586" s="111">
        <v>1.8947367999999999E-2</v>
      </c>
      <c r="AG1586" s="111">
        <v>8.4210525999999994E-2</v>
      </c>
      <c r="AH1586" s="111">
        <v>6.1052632000000003E-2</v>
      </c>
      <c r="AI1586" s="41"/>
      <c r="AJ1586" s="114">
        <v>2.4128933999999999E-3</v>
      </c>
      <c r="AK1586" s="114">
        <v>2.2636433000000002E-3</v>
      </c>
      <c r="AL1586" s="114">
        <v>1.0059988E-4</v>
      </c>
      <c r="AM1586" s="121">
        <v>4.8650218E-5</v>
      </c>
      <c r="AN1586" s="113">
        <f t="shared" si="617"/>
        <v>1.357100293E-7</v>
      </c>
      <c r="AO1586" s="112">
        <f t="shared" si="618"/>
        <v>3.7204097200980003E-10</v>
      </c>
      <c r="AP1586" s="112">
        <f t="shared" si="619"/>
        <v>6.8137560370000001E-3</v>
      </c>
      <c r="AQ1586" s="328">
        <v>1.064957E-7</v>
      </c>
      <c r="AR1586" s="328">
        <v>3.2132323999999999E-10</v>
      </c>
      <c r="AS1586" s="328">
        <v>8.7790097999999999E-15</v>
      </c>
      <c r="AT1586" s="329">
        <v>0</v>
      </c>
      <c r="AU1586" s="329">
        <v>0</v>
      </c>
      <c r="AV1586" s="328">
        <v>1.3606630000000001E-10</v>
      </c>
      <c r="AW1586" s="328">
        <v>2.9078262999999999E-8</v>
      </c>
      <c r="AX1586" s="328">
        <v>1.9288519E-11</v>
      </c>
      <c r="AY1586" s="328">
        <v>3.1420433999999998E-11</v>
      </c>
      <c r="AZ1586" s="329">
        <v>0</v>
      </c>
      <c r="BA1586" s="329">
        <v>0</v>
      </c>
      <c r="BB1586" s="329">
        <v>0</v>
      </c>
      <c r="BC1586" s="329">
        <v>0</v>
      </c>
      <c r="BD1586" s="329">
        <v>0</v>
      </c>
      <c r="BE1586" s="329">
        <v>0</v>
      </c>
      <c r="BF1586" s="329">
        <v>0</v>
      </c>
      <c r="BG1586" s="329">
        <v>0</v>
      </c>
      <c r="BH1586" s="328">
        <v>2.1047369999999999E-6</v>
      </c>
      <c r="BI1586" s="329">
        <v>6.8116512999999998E-3</v>
      </c>
      <c r="BJ1586" s="329">
        <v>0</v>
      </c>
      <c r="BK1586" s="329">
        <v>0</v>
      </c>
      <c r="BL1586" s="329">
        <v>0</v>
      </c>
      <c r="BM1586" s="41"/>
      <c r="BN1586" s="122">
        <v>7.0748640999999996E-6</v>
      </c>
      <c r="BO1586" s="122">
        <v>2.6141871E-7</v>
      </c>
      <c r="BP1586" s="122">
        <v>3.1997658999999998E-6</v>
      </c>
      <c r="BQ1586" s="111">
        <v>0</v>
      </c>
      <c r="BR1586" s="122">
        <v>2.3817487999999999E-7</v>
      </c>
      <c r="BS1586" s="122">
        <v>8.8086790000000006E-8</v>
      </c>
      <c r="BT1586" s="111">
        <v>0</v>
      </c>
      <c r="BU1586" s="122">
        <v>1.3369678999999999E-7</v>
      </c>
      <c r="BV1586" s="111">
        <v>0</v>
      </c>
      <c r="BW1586" s="111">
        <v>0</v>
      </c>
      <c r="BX1586" s="111">
        <v>0</v>
      </c>
      <c r="BY1586" s="111">
        <v>0</v>
      </c>
      <c r="BZ1586" s="111">
        <v>0</v>
      </c>
      <c r="CA1586" s="122">
        <v>1.8387903E-7</v>
      </c>
      <c r="CB1586" s="122">
        <v>2.9195483E-6</v>
      </c>
      <c r="CC1586" s="122">
        <v>5.0293783999999998E-8</v>
      </c>
      <c r="CD1586" s="111">
        <v>0</v>
      </c>
      <c r="CF1586" s="140"/>
      <c r="CG1586" s="170" t="s">
        <v>8546</v>
      </c>
    </row>
    <row r="1587" spans="1:85" ht="14.5" customHeight="1">
      <c r="A1587" s="41" t="s">
        <v>8599</v>
      </c>
      <c r="B1587" s="119" t="s">
        <v>8550</v>
      </c>
      <c r="C1587" s="120" t="str">
        <f t="shared" si="610"/>
        <v>B.046.08.135</v>
      </c>
      <c r="D1587" s="135" t="s">
        <v>8548</v>
      </c>
      <c r="E1587" s="119" t="s">
        <v>8526</v>
      </c>
      <c r="F1587" s="118" t="str">
        <f t="shared" si="611"/>
        <v>Electricity North Dakota production</v>
      </c>
      <c r="G1587" s="118">
        <f t="shared" si="612"/>
        <v>3.2028732423E-2</v>
      </c>
      <c r="H1587" s="118">
        <f t="shared" si="613"/>
        <v>1.285330413E-3</v>
      </c>
      <c r="I1587" s="118">
        <f t="shared" si="614"/>
        <v>3.8123380000000002E-3</v>
      </c>
      <c r="J1587" s="326">
        <f t="shared" si="615"/>
        <v>1.1739701E-4</v>
      </c>
      <c r="K1587" s="118">
        <v>2.6813666999999999E-2</v>
      </c>
      <c r="L1587" s="118">
        <v>2.3681852000000001E-3</v>
      </c>
      <c r="M1587" s="118">
        <v>1.4441528E-3</v>
      </c>
      <c r="N1587" s="118">
        <v>1.2132872E-3</v>
      </c>
      <c r="O1587" s="330">
        <v>7.2043213000000004E-5</v>
      </c>
      <c r="P1587" s="118">
        <v>0</v>
      </c>
      <c r="Q1587" s="118">
        <v>0</v>
      </c>
      <c r="R1587" s="118">
        <v>0</v>
      </c>
      <c r="S1587" s="118">
        <v>1.1739701E-4</v>
      </c>
      <c r="T1587" s="118">
        <v>0</v>
      </c>
      <c r="U1587" s="118">
        <v>0</v>
      </c>
      <c r="V1587" s="118">
        <v>0</v>
      </c>
      <c r="W1587" s="118">
        <v>0</v>
      </c>
      <c r="X1587" s="118">
        <v>0</v>
      </c>
      <c r="Y1587" s="41"/>
      <c r="Z1587" s="327">
        <f t="shared" si="616"/>
        <v>0.20160651879699246</v>
      </c>
      <c r="AA1587" s="41"/>
      <c r="AB1587" s="111">
        <v>2.3014994</v>
      </c>
      <c r="AC1587" s="111">
        <v>1.8857098999999999</v>
      </c>
      <c r="AD1587" s="111">
        <v>0</v>
      </c>
      <c r="AE1587" s="111">
        <v>0</v>
      </c>
      <c r="AF1587" s="111">
        <v>2.1052632000000001E-3</v>
      </c>
      <c r="AG1587" s="111">
        <v>0.35894736999999999</v>
      </c>
      <c r="AH1587" s="111">
        <v>5.4736842000000001E-2</v>
      </c>
      <c r="AI1587" s="41"/>
      <c r="AJ1587" s="114">
        <v>4.2921380999999996E-3</v>
      </c>
      <c r="AK1587" s="114">
        <v>4.0887464E-3</v>
      </c>
      <c r="AL1587" s="114">
        <v>1.7719639999999999E-4</v>
      </c>
      <c r="AM1587" s="121">
        <v>2.6195250999999999E-5</v>
      </c>
      <c r="AN1587" s="113">
        <f t="shared" si="617"/>
        <v>2.4512868207999999E-7</v>
      </c>
      <c r="AO1587" s="112">
        <f t="shared" si="618"/>
        <v>6.5531212889900002E-10</v>
      </c>
      <c r="AP1587" s="112">
        <f t="shared" si="619"/>
        <v>3.668802681E-3</v>
      </c>
      <c r="AQ1587" s="328">
        <v>1.8709085E-7</v>
      </c>
      <c r="AR1587" s="328">
        <v>5.6449825999999997E-10</v>
      </c>
      <c r="AS1587" s="328">
        <v>1.5422899000000001E-14</v>
      </c>
      <c r="AT1587" s="329">
        <v>0</v>
      </c>
      <c r="AU1587" s="329">
        <v>0</v>
      </c>
      <c r="AV1587" s="328">
        <v>1.8040708E-10</v>
      </c>
      <c r="AW1587" s="328">
        <v>5.7857425E-8</v>
      </c>
      <c r="AX1587" s="328">
        <v>2.5574191000000001E-11</v>
      </c>
      <c r="AY1587" s="328">
        <v>6.5224255000000003E-11</v>
      </c>
      <c r="AZ1587" s="329">
        <v>0</v>
      </c>
      <c r="BA1587" s="329">
        <v>0</v>
      </c>
      <c r="BB1587" s="329">
        <v>0</v>
      </c>
      <c r="BC1587" s="329">
        <v>0</v>
      </c>
      <c r="BD1587" s="329">
        <v>0</v>
      </c>
      <c r="BE1587" s="329">
        <v>0</v>
      </c>
      <c r="BF1587" s="329">
        <v>0</v>
      </c>
      <c r="BG1587" s="329">
        <v>0</v>
      </c>
      <c r="BH1587" s="328">
        <v>2.369481E-6</v>
      </c>
      <c r="BI1587" s="329">
        <v>3.6664331999999998E-3</v>
      </c>
      <c r="BJ1587" s="329">
        <v>0</v>
      </c>
      <c r="BK1587" s="329">
        <v>0</v>
      </c>
      <c r="BL1587" s="329">
        <v>0</v>
      </c>
      <c r="BM1587" s="41"/>
      <c r="BN1587" s="122">
        <v>9.4254992000000003E-6</v>
      </c>
      <c r="BO1587" s="122">
        <v>5.0907067000000004E-7</v>
      </c>
      <c r="BP1587" s="122">
        <v>5.6213248E-6</v>
      </c>
      <c r="BQ1587" s="111">
        <v>0</v>
      </c>
      <c r="BR1587" s="122">
        <v>3.9673068999999999E-7</v>
      </c>
      <c r="BS1587" s="122">
        <v>1.1679219000000001E-7</v>
      </c>
      <c r="BT1587" s="111">
        <v>0</v>
      </c>
      <c r="BU1587" s="122">
        <v>1.7726541E-7</v>
      </c>
      <c r="BV1587" s="111">
        <v>0</v>
      </c>
      <c r="BW1587" s="111">
        <v>0</v>
      </c>
      <c r="BX1587" s="111">
        <v>0</v>
      </c>
      <c r="BY1587" s="111">
        <v>0</v>
      </c>
      <c r="BZ1587" s="111">
        <v>0</v>
      </c>
      <c r="CA1587" s="122">
        <v>2.5434676E-7</v>
      </c>
      <c r="CB1587" s="122">
        <v>2.2933488000000001E-6</v>
      </c>
      <c r="CC1587" s="122">
        <v>5.6619978999999997E-8</v>
      </c>
      <c r="CD1587" s="111">
        <v>0</v>
      </c>
      <c r="CF1587" s="140"/>
      <c r="CG1587" s="170" t="s">
        <v>8546</v>
      </c>
    </row>
    <row r="1588" spans="1:85" ht="14.5" customHeight="1">
      <c r="A1588" s="41" t="s">
        <v>8596</v>
      </c>
      <c r="B1588" s="119" t="s">
        <v>8550</v>
      </c>
      <c r="C1588" s="120" t="str">
        <f t="shared" si="610"/>
        <v>B.046.08.136</v>
      </c>
      <c r="D1588" s="135" t="s">
        <v>8548</v>
      </c>
      <c r="E1588" s="119" t="s">
        <v>8526</v>
      </c>
      <c r="F1588" s="118" t="str">
        <f t="shared" si="611"/>
        <v>Electricity Ohio production</v>
      </c>
      <c r="G1588" s="118">
        <f t="shared" si="612"/>
        <v>3.3327877618999996E-2</v>
      </c>
      <c r="H1588" s="118">
        <f t="shared" si="613"/>
        <v>1.2061161899999998E-3</v>
      </c>
      <c r="I1588" s="118">
        <f t="shared" si="614"/>
        <v>3.7269733999999999E-3</v>
      </c>
      <c r="J1588" s="326">
        <f t="shared" si="615"/>
        <v>3.386248029E-3</v>
      </c>
      <c r="K1588" s="118">
        <v>2.5008539999999999E-2</v>
      </c>
      <c r="L1588" s="118">
        <v>2.4547724000000002E-3</v>
      </c>
      <c r="M1588" s="118">
        <v>1.2722009999999999E-3</v>
      </c>
      <c r="N1588" s="118">
        <v>1.0688239999999999E-3</v>
      </c>
      <c r="O1588" s="118">
        <v>1.3729219000000001E-4</v>
      </c>
      <c r="P1588" s="118">
        <v>0</v>
      </c>
      <c r="Q1588" s="118">
        <v>0</v>
      </c>
      <c r="R1588" s="118">
        <v>0</v>
      </c>
      <c r="S1588" s="330">
        <v>1.3191329E-5</v>
      </c>
      <c r="T1588" s="118">
        <v>0</v>
      </c>
      <c r="U1588" s="118">
        <v>3.3730566999999999E-3</v>
      </c>
      <c r="V1588" s="118">
        <v>0</v>
      </c>
      <c r="W1588" s="118">
        <v>0</v>
      </c>
      <c r="X1588" s="118">
        <v>0</v>
      </c>
      <c r="Y1588" s="41"/>
      <c r="Z1588" s="327">
        <f t="shared" si="616"/>
        <v>0.18803413533834584</v>
      </c>
      <c r="AA1588" s="41"/>
      <c r="AB1588" s="111">
        <v>2.7215965</v>
      </c>
      <c r="AC1588" s="111">
        <v>2.222248</v>
      </c>
      <c r="AD1588" s="111">
        <v>0.45724333</v>
      </c>
      <c r="AE1588" s="111">
        <v>0</v>
      </c>
      <c r="AF1588" s="111">
        <v>1.1578946999999999E-2</v>
      </c>
      <c r="AG1588" s="111">
        <v>2.7368421E-2</v>
      </c>
      <c r="AH1588" s="111">
        <v>3.1578946999999999E-3</v>
      </c>
      <c r="AI1588" s="41"/>
      <c r="AJ1588" s="114">
        <v>4.1283211000000004E-3</v>
      </c>
      <c r="AK1588" s="114">
        <v>3.8943554000000001E-3</v>
      </c>
      <c r="AL1588" s="114">
        <v>1.661051E-4</v>
      </c>
      <c r="AM1588" s="121">
        <v>6.7860577999999999E-5</v>
      </c>
      <c r="AN1588" s="113">
        <f t="shared" si="617"/>
        <v>2.3347454645000003E-7</v>
      </c>
      <c r="AO1588" s="112">
        <f t="shared" si="618"/>
        <v>6.1429400661199997E-10</v>
      </c>
      <c r="AP1588" s="112">
        <f t="shared" si="619"/>
        <v>9.5042826470000015E-3</v>
      </c>
      <c r="AQ1588" s="328">
        <v>1.7449568000000001E-7</v>
      </c>
      <c r="AR1588" s="328">
        <v>5.2649558999999999E-10</v>
      </c>
      <c r="AS1588" s="328">
        <v>1.4384612E-14</v>
      </c>
      <c r="AT1588" s="329">
        <v>0</v>
      </c>
      <c r="AU1588" s="329">
        <v>0</v>
      </c>
      <c r="AV1588" s="328">
        <v>1.5892644999999999E-10</v>
      </c>
      <c r="AW1588" s="328">
        <v>5.8819940000000001E-8</v>
      </c>
      <c r="AX1588" s="328">
        <v>2.2529134E-11</v>
      </c>
      <c r="AY1588" s="328">
        <v>6.5254898000000004E-11</v>
      </c>
      <c r="AZ1588" s="329">
        <v>0</v>
      </c>
      <c r="BA1588" s="329">
        <v>0</v>
      </c>
      <c r="BB1588" s="329">
        <v>0</v>
      </c>
      <c r="BC1588" s="329">
        <v>0</v>
      </c>
      <c r="BD1588" s="329">
        <v>0</v>
      </c>
      <c r="BE1588" s="329">
        <v>0</v>
      </c>
      <c r="BF1588" s="329">
        <v>0</v>
      </c>
      <c r="BG1588" s="329">
        <v>0</v>
      </c>
      <c r="BH1588" s="328">
        <v>2.6624700000000001E-7</v>
      </c>
      <c r="BI1588" s="329">
        <v>9.5040164000000007E-3</v>
      </c>
      <c r="BJ1588" s="329">
        <v>0</v>
      </c>
      <c r="BK1588" s="329">
        <v>0</v>
      </c>
      <c r="BL1588" s="329">
        <v>0</v>
      </c>
      <c r="BM1588" s="41"/>
      <c r="BN1588" s="122">
        <v>9.9241129999999993E-6</v>
      </c>
      <c r="BO1588" s="122">
        <v>5.0220992000000002E-7</v>
      </c>
      <c r="BP1588" s="122">
        <v>5.2428907E-6</v>
      </c>
      <c r="BQ1588" s="111">
        <v>0</v>
      </c>
      <c r="BR1588" s="122">
        <v>4.5985224E-7</v>
      </c>
      <c r="BS1588" s="122">
        <v>1.0288603E-7</v>
      </c>
      <c r="BT1588" s="111">
        <v>0</v>
      </c>
      <c r="BU1588" s="122">
        <v>1.5615885E-7</v>
      </c>
      <c r="BV1588" s="111">
        <v>0</v>
      </c>
      <c r="BW1588" s="111">
        <v>0</v>
      </c>
      <c r="BX1588" s="111">
        <v>0</v>
      </c>
      <c r="BY1588" s="111">
        <v>0</v>
      </c>
      <c r="BZ1588" s="111">
        <v>0</v>
      </c>
      <c r="CA1588" s="122">
        <v>2.2755158999999999E-7</v>
      </c>
      <c r="CB1588" s="122">
        <v>3.2262016E-6</v>
      </c>
      <c r="CC1588" s="122">
        <v>6.3621103999999998E-9</v>
      </c>
      <c r="CD1588" s="111">
        <v>0</v>
      </c>
      <c r="CF1588" s="140"/>
      <c r="CG1588" s="170" t="s">
        <v>8546</v>
      </c>
    </row>
    <row r="1589" spans="1:85" ht="14.5" customHeight="1">
      <c r="A1589" s="41" t="s">
        <v>8593</v>
      </c>
      <c r="B1589" s="119" t="s">
        <v>8550</v>
      </c>
      <c r="C1589" s="120" t="str">
        <f t="shared" si="610"/>
        <v>B.046.08.137</v>
      </c>
      <c r="D1589" s="135" t="s">
        <v>8548</v>
      </c>
      <c r="E1589" s="119" t="s">
        <v>8526</v>
      </c>
      <c r="F1589" s="118" t="str">
        <f t="shared" si="611"/>
        <v>Electricity Oklahoma production</v>
      </c>
      <c r="G1589" s="118">
        <f t="shared" si="612"/>
        <v>1.9190105170000003E-2</v>
      </c>
      <c r="H1589" s="118">
        <f t="shared" si="613"/>
        <v>9.5803361999999997E-4</v>
      </c>
      <c r="I1589" s="118">
        <f t="shared" si="614"/>
        <v>1.78669295E-3</v>
      </c>
      <c r="J1589" s="326">
        <f t="shared" si="615"/>
        <v>1.3760660000000001E-4</v>
      </c>
      <c r="K1589" s="118">
        <v>1.6307772000000002E-2</v>
      </c>
      <c r="L1589" s="118">
        <v>7.7528605000000005E-4</v>
      </c>
      <c r="M1589" s="118">
        <v>1.0114068999999999E-3</v>
      </c>
      <c r="N1589" s="118">
        <v>8.4972105000000002E-4</v>
      </c>
      <c r="O1589" s="118">
        <v>1.0831257E-4</v>
      </c>
      <c r="P1589" s="118">
        <v>0</v>
      </c>
      <c r="Q1589" s="118">
        <v>0</v>
      </c>
      <c r="R1589" s="118">
        <v>0</v>
      </c>
      <c r="S1589" s="118">
        <v>1.3760660000000001E-4</v>
      </c>
      <c r="T1589" s="118">
        <v>0</v>
      </c>
      <c r="U1589" s="118">
        <v>0</v>
      </c>
      <c r="V1589" s="118">
        <v>0</v>
      </c>
      <c r="W1589" s="118">
        <v>0</v>
      </c>
      <c r="X1589" s="118">
        <v>0</v>
      </c>
      <c r="Y1589" s="41"/>
      <c r="Z1589" s="327">
        <f t="shared" si="616"/>
        <v>0.12261482706766919</v>
      </c>
      <c r="AA1589" s="41"/>
      <c r="AB1589" s="111">
        <v>1.8713263</v>
      </c>
      <c r="AC1589" s="111">
        <v>1.3955367999999999</v>
      </c>
      <c r="AD1589" s="111">
        <v>0</v>
      </c>
      <c r="AE1589" s="111">
        <v>0</v>
      </c>
      <c r="AF1589" s="111">
        <v>4.2105262999999997E-3</v>
      </c>
      <c r="AG1589" s="111">
        <v>0.43684211000000001</v>
      </c>
      <c r="AH1589" s="111">
        <v>3.4736841999999997E-2</v>
      </c>
      <c r="AI1589" s="41"/>
      <c r="AJ1589" s="114">
        <v>2.4821661000000001E-3</v>
      </c>
      <c r="AK1589" s="114">
        <v>2.3235201E-3</v>
      </c>
      <c r="AL1589" s="114">
        <v>1.0497907E-4</v>
      </c>
      <c r="AM1589" s="121">
        <v>5.3666933999999999E-5</v>
      </c>
      <c r="AN1589" s="113">
        <f t="shared" si="617"/>
        <v>1.3929976641000001E-7</v>
      </c>
      <c r="AO1589" s="112">
        <f t="shared" si="618"/>
        <v>3.8823622403410004E-10</v>
      </c>
      <c r="AP1589" s="112">
        <f t="shared" si="619"/>
        <v>7.5163773808999993E-3</v>
      </c>
      <c r="AQ1589" s="328">
        <v>1.1378656E-7</v>
      </c>
      <c r="AR1589" s="328">
        <v>3.4332151000000002E-10</v>
      </c>
      <c r="AS1589" s="328">
        <v>9.3800341000000003E-15</v>
      </c>
      <c r="AT1589" s="329">
        <v>0</v>
      </c>
      <c r="AU1589" s="329">
        <v>0</v>
      </c>
      <c r="AV1589" s="328">
        <v>1.2634741E-10</v>
      </c>
      <c r="AW1589" s="328">
        <v>2.5386858999999999E-8</v>
      </c>
      <c r="AX1589" s="328">
        <v>1.7910787000000001E-11</v>
      </c>
      <c r="AY1589" s="328">
        <v>2.6994547E-11</v>
      </c>
      <c r="AZ1589" s="329">
        <v>0</v>
      </c>
      <c r="BA1589" s="329">
        <v>0</v>
      </c>
      <c r="BB1589" s="329">
        <v>0</v>
      </c>
      <c r="BC1589" s="329">
        <v>0</v>
      </c>
      <c r="BD1589" s="329">
        <v>0</v>
      </c>
      <c r="BE1589" s="329">
        <v>0</v>
      </c>
      <c r="BF1589" s="329">
        <v>0</v>
      </c>
      <c r="BG1589" s="329">
        <v>0</v>
      </c>
      <c r="BH1589" s="328">
        <v>2.7773809E-6</v>
      </c>
      <c r="BI1589" s="329">
        <v>7.5135999999999996E-3</v>
      </c>
      <c r="BJ1589" s="329">
        <v>0</v>
      </c>
      <c r="BK1589" s="329">
        <v>0</v>
      </c>
      <c r="BL1589" s="329">
        <v>0</v>
      </c>
      <c r="BM1589" s="41"/>
      <c r="BN1589" s="122">
        <v>5.9504248999999999E-6</v>
      </c>
      <c r="BO1589" s="122">
        <v>2.2770559000000001E-7</v>
      </c>
      <c r="BP1589" s="122">
        <v>3.4188267000000001E-6</v>
      </c>
      <c r="BQ1589" s="111">
        <v>0</v>
      </c>
      <c r="BR1589" s="122">
        <v>2.2352224999999999E-7</v>
      </c>
      <c r="BS1589" s="122">
        <v>8.1794961999999993E-8</v>
      </c>
      <c r="BT1589" s="111">
        <v>0</v>
      </c>
      <c r="BU1589" s="122">
        <v>1.2414714999999999E-7</v>
      </c>
      <c r="BV1589" s="111">
        <v>0</v>
      </c>
      <c r="BW1589" s="111">
        <v>0</v>
      </c>
      <c r="BX1589" s="111">
        <v>0</v>
      </c>
      <c r="BY1589" s="111">
        <v>0</v>
      </c>
      <c r="BZ1589" s="111">
        <v>0</v>
      </c>
      <c r="CA1589" s="122">
        <v>1.6976866E-7</v>
      </c>
      <c r="CB1589" s="122">
        <v>1.6382926000000001E-6</v>
      </c>
      <c r="CC1589" s="122">
        <v>6.6366961000000005E-8</v>
      </c>
      <c r="CD1589" s="111">
        <v>0</v>
      </c>
      <c r="CF1589" s="140"/>
      <c r="CG1589" s="170" t="s">
        <v>8546</v>
      </c>
    </row>
    <row r="1590" spans="1:85" ht="14.5" customHeight="1">
      <c r="A1590" s="41" t="s">
        <v>8590</v>
      </c>
      <c r="B1590" s="119" t="s">
        <v>8550</v>
      </c>
      <c r="C1590" s="120" t="str">
        <f t="shared" si="610"/>
        <v>B.046.08.138</v>
      </c>
      <c r="D1590" s="135" t="s">
        <v>8548</v>
      </c>
      <c r="E1590" s="119" t="s">
        <v>8526</v>
      </c>
      <c r="F1590" s="118" t="str">
        <f t="shared" si="611"/>
        <v>Electricity Oregon production</v>
      </c>
      <c r="G1590" s="118">
        <f t="shared" si="612"/>
        <v>1.0195104381999999E-2</v>
      </c>
      <c r="H1590" s="118">
        <f t="shared" si="613"/>
        <v>9.0635671199999995E-4</v>
      </c>
      <c r="I1590" s="118">
        <f t="shared" si="614"/>
        <v>1.3448517199999999E-3</v>
      </c>
      <c r="J1590" s="326">
        <f t="shared" si="615"/>
        <v>1.7348504999999999E-4</v>
      </c>
      <c r="K1590" s="118">
        <v>7.7704109E-3</v>
      </c>
      <c r="L1590" s="118">
        <v>3.6276853999999998E-4</v>
      </c>
      <c r="M1590" s="118">
        <v>9.8208318000000006E-4</v>
      </c>
      <c r="N1590" s="118">
        <v>8.2508511999999999E-4</v>
      </c>
      <c r="O1590" s="330">
        <v>8.1271591999999994E-5</v>
      </c>
      <c r="P1590" s="118">
        <v>0</v>
      </c>
      <c r="Q1590" s="118">
        <v>0</v>
      </c>
      <c r="R1590" s="118">
        <v>0</v>
      </c>
      <c r="S1590" s="118">
        <v>1.7348504999999999E-4</v>
      </c>
      <c r="T1590" s="118">
        <v>0</v>
      </c>
      <c r="U1590" s="118">
        <v>0</v>
      </c>
      <c r="V1590" s="118">
        <v>0</v>
      </c>
      <c r="W1590" s="118">
        <v>0</v>
      </c>
      <c r="X1590" s="118">
        <v>0</v>
      </c>
      <c r="Y1590" s="41"/>
      <c r="Z1590" s="327">
        <f t="shared" si="616"/>
        <v>5.8424142105263158E-2</v>
      </c>
      <c r="AA1590" s="41"/>
      <c r="AB1590" s="111">
        <v>1.4793788999999999</v>
      </c>
      <c r="AC1590" s="111">
        <v>0.78148421000000001</v>
      </c>
      <c r="AD1590" s="111">
        <v>0</v>
      </c>
      <c r="AE1590" s="111">
        <v>0</v>
      </c>
      <c r="AF1590" s="111">
        <v>1.7894737000000001E-2</v>
      </c>
      <c r="AG1590" s="111">
        <v>0.19157895</v>
      </c>
      <c r="AH1590" s="111">
        <v>0.48842105000000002</v>
      </c>
      <c r="AI1590" s="41"/>
      <c r="AJ1590" s="114">
        <v>1.2863785999999999E-3</v>
      </c>
      <c r="AK1590" s="114">
        <v>1.1931657E-3</v>
      </c>
      <c r="AL1590" s="121">
        <v>5.3794554999999998E-5</v>
      </c>
      <c r="AM1590" s="121">
        <v>3.9418410000000003E-5</v>
      </c>
      <c r="AN1590" s="113">
        <f t="shared" si="617"/>
        <v>7.1532713229999992E-8</v>
      </c>
      <c r="AO1590" s="112">
        <f t="shared" si="618"/>
        <v>1.989443634469E-10</v>
      </c>
      <c r="AP1590" s="112">
        <f t="shared" si="619"/>
        <v>5.5207857332000001E-3</v>
      </c>
      <c r="AQ1590" s="328">
        <v>5.4217604000000002E-8</v>
      </c>
      <c r="AR1590" s="328">
        <v>1.6358760000000001E-10</v>
      </c>
      <c r="AS1590" s="328">
        <v>4.4694468999999998E-15</v>
      </c>
      <c r="AT1590" s="329">
        <v>0</v>
      </c>
      <c r="AU1590" s="329">
        <v>0</v>
      </c>
      <c r="AV1590" s="328">
        <v>1.2268423000000001E-10</v>
      </c>
      <c r="AW1590" s="328">
        <v>1.7192424999999999E-8</v>
      </c>
      <c r="AX1590" s="328">
        <v>1.7391500000000001E-11</v>
      </c>
      <c r="AY1590" s="328">
        <v>1.7960794000000001E-11</v>
      </c>
      <c r="AZ1590" s="329">
        <v>0</v>
      </c>
      <c r="BA1590" s="329">
        <v>0</v>
      </c>
      <c r="BB1590" s="329">
        <v>0</v>
      </c>
      <c r="BC1590" s="329">
        <v>0</v>
      </c>
      <c r="BD1590" s="329">
        <v>0</v>
      </c>
      <c r="BE1590" s="329">
        <v>0</v>
      </c>
      <c r="BF1590" s="329">
        <v>0</v>
      </c>
      <c r="BG1590" s="329">
        <v>0</v>
      </c>
      <c r="BH1590" s="328">
        <v>3.5015332E-6</v>
      </c>
      <c r="BI1590" s="329">
        <v>5.5172842E-3</v>
      </c>
      <c r="BJ1590" s="329">
        <v>0</v>
      </c>
      <c r="BK1590" s="329">
        <v>0</v>
      </c>
      <c r="BL1590" s="329">
        <v>0</v>
      </c>
      <c r="BM1590" s="41"/>
      <c r="BN1590" s="122">
        <v>3.2841130000000002E-6</v>
      </c>
      <c r="BO1590" s="122">
        <v>1.6421814E-7</v>
      </c>
      <c r="BP1590" s="122">
        <v>1.6290201000000001E-6</v>
      </c>
      <c r="BQ1590" s="111">
        <v>0</v>
      </c>
      <c r="BR1590" s="122">
        <v>1.4879004999999999E-7</v>
      </c>
      <c r="BS1590" s="122">
        <v>7.9423484000000005E-8</v>
      </c>
      <c r="BT1590" s="111">
        <v>0</v>
      </c>
      <c r="BU1590" s="122">
        <v>1.2054776E-7</v>
      </c>
      <c r="BV1590" s="111">
        <v>0</v>
      </c>
      <c r="BW1590" s="111">
        <v>0</v>
      </c>
      <c r="BX1590" s="111">
        <v>0</v>
      </c>
      <c r="BY1590" s="111">
        <v>0</v>
      </c>
      <c r="BZ1590" s="111">
        <v>0</v>
      </c>
      <c r="CA1590" s="122">
        <v>1.6115394000000001E-7</v>
      </c>
      <c r="CB1590" s="122">
        <v>8.9728857000000001E-7</v>
      </c>
      <c r="CC1590" s="122">
        <v>8.3670955000000004E-8</v>
      </c>
      <c r="CD1590" s="111">
        <v>0</v>
      </c>
      <c r="CF1590" s="140"/>
      <c r="CG1590" s="170" t="s">
        <v>8546</v>
      </c>
    </row>
    <row r="1591" spans="1:85" ht="14.5" customHeight="1">
      <c r="A1591" s="41" t="s">
        <v>8587</v>
      </c>
      <c r="B1591" s="119" t="s">
        <v>8550</v>
      </c>
      <c r="C1591" s="120" t="str">
        <f t="shared" si="610"/>
        <v>B.046.08.139</v>
      </c>
      <c r="D1591" s="135" t="s">
        <v>8548</v>
      </c>
      <c r="E1591" s="119" t="s">
        <v>8526</v>
      </c>
      <c r="F1591" s="118" t="str">
        <f t="shared" si="611"/>
        <v>Electricity Pennsylvania production</v>
      </c>
      <c r="G1591" s="118">
        <f t="shared" si="612"/>
        <v>2.6750513266700002E-2</v>
      </c>
      <c r="H1591" s="118">
        <f t="shared" si="613"/>
        <v>9.2238345000000008E-4</v>
      </c>
      <c r="I1591" s="118">
        <f t="shared" si="614"/>
        <v>1.9303203699999999E-3</v>
      </c>
      <c r="J1591" s="326">
        <f t="shared" si="615"/>
        <v>7.4662564467E-3</v>
      </c>
      <c r="K1591" s="118">
        <v>1.6431553000000002E-2</v>
      </c>
      <c r="L1591" s="118">
        <v>9.8739273999999999E-4</v>
      </c>
      <c r="M1591" s="118">
        <v>9.4292762999999996E-4</v>
      </c>
      <c r="N1591" s="118">
        <v>7.9218907000000005E-4</v>
      </c>
      <c r="O1591" s="118">
        <v>1.3019438000000001E-4</v>
      </c>
      <c r="P1591" s="118">
        <v>0</v>
      </c>
      <c r="Q1591" s="118">
        <v>0</v>
      </c>
      <c r="R1591" s="118">
        <v>0</v>
      </c>
      <c r="S1591" s="330">
        <v>7.5254467000000004E-6</v>
      </c>
      <c r="T1591" s="118">
        <v>0</v>
      </c>
      <c r="U1591" s="118">
        <v>7.4587309999999997E-3</v>
      </c>
      <c r="V1591" s="118">
        <v>0</v>
      </c>
      <c r="W1591" s="118">
        <v>0</v>
      </c>
      <c r="X1591" s="118">
        <v>0</v>
      </c>
      <c r="Y1591" s="41"/>
      <c r="Z1591" s="327">
        <f t="shared" si="616"/>
        <v>0.12354551127819549</v>
      </c>
      <c r="AA1591" s="41"/>
      <c r="AB1591" s="111">
        <v>2.6678077999999998</v>
      </c>
      <c r="AC1591" s="111">
        <v>1.6167205</v>
      </c>
      <c r="AD1591" s="111">
        <v>1.0110874000000001</v>
      </c>
      <c r="AE1591" s="111">
        <v>0</v>
      </c>
      <c r="AF1591" s="111">
        <v>1.4736842E-2</v>
      </c>
      <c r="AG1591" s="111">
        <v>1.6842105E-2</v>
      </c>
      <c r="AH1591" s="111">
        <v>8.4210525999999994E-3</v>
      </c>
      <c r="AI1591" s="41"/>
      <c r="AJ1591" s="114">
        <v>2.5704889E-3</v>
      </c>
      <c r="AK1591" s="114">
        <v>2.3969102E-3</v>
      </c>
      <c r="AL1591" s="114">
        <v>1.0637515999999999E-4</v>
      </c>
      <c r="AM1591" s="121">
        <v>6.7203539000000001E-5</v>
      </c>
      <c r="AN1591" s="113">
        <f t="shared" si="617"/>
        <v>1.4369964981999999E-7</v>
      </c>
      <c r="AO1591" s="112">
        <f t="shared" si="618"/>
        <v>3.9339927623139998E-10</v>
      </c>
      <c r="AP1591" s="112">
        <f t="shared" si="619"/>
        <v>9.4122602897500005E-3</v>
      </c>
      <c r="AQ1591" s="328">
        <v>1.1465023E-7</v>
      </c>
      <c r="AR1591" s="328">
        <v>3.4592742999999999E-10</v>
      </c>
      <c r="AS1591" s="328">
        <v>9.4512313999999993E-15</v>
      </c>
      <c r="AT1591" s="329">
        <v>0</v>
      </c>
      <c r="AU1591" s="329">
        <v>0</v>
      </c>
      <c r="AV1591" s="328">
        <v>1.1779281999999999E-10</v>
      </c>
      <c r="AW1591" s="328">
        <v>2.8931627000000001E-8</v>
      </c>
      <c r="AX1591" s="328">
        <v>1.6698103000000001E-11</v>
      </c>
      <c r="AY1591" s="328">
        <v>3.0764292000000002E-11</v>
      </c>
      <c r="AZ1591" s="329">
        <v>0</v>
      </c>
      <c r="BA1591" s="329">
        <v>0</v>
      </c>
      <c r="BB1591" s="329">
        <v>0</v>
      </c>
      <c r="BC1591" s="329">
        <v>0</v>
      </c>
      <c r="BD1591" s="329">
        <v>0</v>
      </c>
      <c r="BE1591" s="329">
        <v>0</v>
      </c>
      <c r="BF1591" s="329">
        <v>0</v>
      </c>
      <c r="BG1591" s="329">
        <v>0</v>
      </c>
      <c r="BH1591" s="328">
        <v>1.5188975000000001E-7</v>
      </c>
      <c r="BI1591" s="329">
        <v>9.4121084000000008E-3</v>
      </c>
      <c r="BJ1591" s="329">
        <v>0</v>
      </c>
      <c r="BK1591" s="329">
        <v>0</v>
      </c>
      <c r="BL1591" s="329">
        <v>0</v>
      </c>
      <c r="BM1591" s="41"/>
      <c r="BN1591" s="122">
        <v>7.5020461000000003E-6</v>
      </c>
      <c r="BO1591" s="122">
        <v>2.5087894E-7</v>
      </c>
      <c r="BP1591" s="122">
        <v>3.4447765999999999E-6</v>
      </c>
      <c r="BQ1591" s="111">
        <v>0</v>
      </c>
      <c r="BR1591" s="122">
        <v>2.6632671000000001E-7</v>
      </c>
      <c r="BS1591" s="122">
        <v>7.6256879000000004E-8</v>
      </c>
      <c r="BT1591" s="111">
        <v>0</v>
      </c>
      <c r="BU1591" s="122">
        <v>1.1574152999999999E-7</v>
      </c>
      <c r="BV1591" s="111">
        <v>0</v>
      </c>
      <c r="BW1591" s="111">
        <v>0</v>
      </c>
      <c r="BX1591" s="111">
        <v>0</v>
      </c>
      <c r="BY1591" s="111">
        <v>0</v>
      </c>
      <c r="BZ1591" s="111">
        <v>0</v>
      </c>
      <c r="CA1591" s="122">
        <v>1.6077918999999999E-7</v>
      </c>
      <c r="CB1591" s="122">
        <v>3.1836567000000002E-6</v>
      </c>
      <c r="CC1591" s="122">
        <v>3.6294844999999999E-9</v>
      </c>
      <c r="CD1591" s="111">
        <v>0</v>
      </c>
      <c r="CF1591" s="140"/>
      <c r="CG1591" s="170" t="s">
        <v>8546</v>
      </c>
    </row>
    <row r="1592" spans="1:85" ht="14.5" customHeight="1">
      <c r="A1592" s="41" t="s">
        <v>8584</v>
      </c>
      <c r="B1592" s="119" t="s">
        <v>8550</v>
      </c>
      <c r="C1592" s="120" t="str">
        <f t="shared" si="610"/>
        <v>B.046.08.140</v>
      </c>
      <c r="D1592" s="135" t="s">
        <v>8548</v>
      </c>
      <c r="E1592" s="119" t="s">
        <v>8526</v>
      </c>
      <c r="F1592" s="118" t="str">
        <f t="shared" si="611"/>
        <v>Electricity Rhode Island production</v>
      </c>
      <c r="G1592" s="118">
        <f t="shared" si="612"/>
        <v>2.3757999552999998E-2</v>
      </c>
      <c r="H1592" s="118">
        <f t="shared" si="613"/>
        <v>1.3975941400000001E-3</v>
      </c>
      <c r="I1592" s="118">
        <f t="shared" si="614"/>
        <v>1.9207510900000001E-3</v>
      </c>
      <c r="J1592" s="326">
        <f t="shared" si="615"/>
        <v>5.7518322999999997E-5</v>
      </c>
      <c r="K1592" s="118">
        <v>2.0382135999999999E-2</v>
      </c>
      <c r="L1592" s="118">
        <v>4.9887539000000004E-4</v>
      </c>
      <c r="M1592" s="118">
        <v>1.4218757E-3</v>
      </c>
      <c r="N1592" s="118">
        <v>1.1945714000000001E-3</v>
      </c>
      <c r="O1592" s="118">
        <v>2.0302273999999999E-4</v>
      </c>
      <c r="P1592" s="118">
        <v>0</v>
      </c>
      <c r="Q1592" s="118">
        <v>0</v>
      </c>
      <c r="R1592" s="118">
        <v>0</v>
      </c>
      <c r="S1592" s="330">
        <v>5.7518322999999997E-5</v>
      </c>
      <c r="T1592" s="118">
        <v>0</v>
      </c>
      <c r="U1592" s="118">
        <v>0</v>
      </c>
      <c r="V1592" s="118">
        <v>0</v>
      </c>
      <c r="W1592" s="118">
        <v>0</v>
      </c>
      <c r="X1592" s="118">
        <v>0</v>
      </c>
      <c r="Y1592" s="41"/>
      <c r="Z1592" s="327">
        <f t="shared" si="616"/>
        <v>0.15324914285714283</v>
      </c>
      <c r="AA1592" s="41"/>
      <c r="AB1592" s="111">
        <v>2.2220257000000001</v>
      </c>
      <c r="AC1592" s="111">
        <v>2.1272888999999999</v>
      </c>
      <c r="AD1592" s="111">
        <v>0</v>
      </c>
      <c r="AE1592" s="111">
        <v>0</v>
      </c>
      <c r="AF1592" s="111">
        <v>2.6315788999999999E-2</v>
      </c>
      <c r="AG1592" s="111">
        <v>6.7368420999999998E-2</v>
      </c>
      <c r="AH1592" s="111">
        <v>1.0526316E-3</v>
      </c>
      <c r="AI1592" s="41"/>
      <c r="AJ1592" s="114">
        <v>3.0421239000000002E-3</v>
      </c>
      <c r="AK1592" s="114">
        <v>2.8046536E-3</v>
      </c>
      <c r="AL1592" s="114">
        <v>1.2972050000000001E-4</v>
      </c>
      <c r="AM1592" s="114">
        <v>1.077498E-4</v>
      </c>
      <c r="AN1592" s="113">
        <f t="shared" si="617"/>
        <v>1.6814469419E-7</v>
      </c>
      <c r="AO1592" s="112">
        <f t="shared" si="618"/>
        <v>4.7973558855900003E-10</v>
      </c>
      <c r="AP1592" s="112">
        <f t="shared" si="619"/>
        <v>1.5091007920299999E-2</v>
      </c>
      <c r="AQ1592" s="328">
        <v>1.4221519999999999E-7</v>
      </c>
      <c r="AR1592" s="328">
        <v>4.2909760000000001E-10</v>
      </c>
      <c r="AS1592" s="328">
        <v>1.1723558999999999E-14</v>
      </c>
      <c r="AT1592" s="329">
        <v>0</v>
      </c>
      <c r="AU1592" s="329">
        <v>0</v>
      </c>
      <c r="AV1592" s="328">
        <v>1.7762419E-10</v>
      </c>
      <c r="AW1592" s="328">
        <v>2.5751869999999999E-8</v>
      </c>
      <c r="AX1592" s="328">
        <v>2.5179692E-11</v>
      </c>
      <c r="AY1592" s="328">
        <v>2.5446572999999999E-11</v>
      </c>
      <c r="AZ1592" s="329">
        <v>0</v>
      </c>
      <c r="BA1592" s="329">
        <v>0</v>
      </c>
      <c r="BB1592" s="329">
        <v>0</v>
      </c>
      <c r="BC1592" s="329">
        <v>0</v>
      </c>
      <c r="BD1592" s="329">
        <v>0</v>
      </c>
      <c r="BE1592" s="329">
        <v>0</v>
      </c>
      <c r="BF1592" s="329">
        <v>0</v>
      </c>
      <c r="BG1592" s="329">
        <v>0</v>
      </c>
      <c r="BH1592" s="328">
        <v>1.1609202999999999E-6</v>
      </c>
      <c r="BI1592" s="329">
        <v>1.5089847E-2</v>
      </c>
      <c r="BJ1592" s="329">
        <v>0</v>
      </c>
      <c r="BK1592" s="329">
        <v>0</v>
      </c>
      <c r="BL1592" s="329">
        <v>0</v>
      </c>
      <c r="BM1592" s="41"/>
      <c r="BN1592" s="122">
        <v>7.7989960000000001E-6</v>
      </c>
      <c r="BO1592" s="122">
        <v>2.3391510999999999E-7</v>
      </c>
      <c r="BP1592" s="122">
        <v>4.2729926999999998E-6</v>
      </c>
      <c r="BQ1592" s="111">
        <v>0</v>
      </c>
      <c r="BR1592" s="122">
        <v>2.8865621999999999E-7</v>
      </c>
      <c r="BS1592" s="122">
        <v>1.1499059E-7</v>
      </c>
      <c r="BT1592" s="111">
        <v>0</v>
      </c>
      <c r="BU1592" s="122">
        <v>1.7453097000000001E-7</v>
      </c>
      <c r="BV1592" s="111">
        <v>0</v>
      </c>
      <c r="BW1592" s="111">
        <v>0</v>
      </c>
      <c r="BX1592" s="111">
        <v>0</v>
      </c>
      <c r="BY1592" s="111">
        <v>0</v>
      </c>
      <c r="BZ1592" s="111">
        <v>0</v>
      </c>
      <c r="CA1592" s="122">
        <v>2.3307181999999999E-7</v>
      </c>
      <c r="CB1592" s="122">
        <v>2.4530977E-6</v>
      </c>
      <c r="CC1592" s="122">
        <v>2.7740793E-8</v>
      </c>
      <c r="CD1592" s="111">
        <v>0</v>
      </c>
      <c r="CF1592" s="140"/>
      <c r="CG1592" s="170" t="s">
        <v>8546</v>
      </c>
    </row>
    <row r="1593" spans="1:85" ht="14.5" customHeight="1">
      <c r="A1593" s="41" t="s">
        <v>8581</v>
      </c>
      <c r="B1593" s="119" t="s">
        <v>8550</v>
      </c>
      <c r="C1593" s="120" t="str">
        <f t="shared" si="610"/>
        <v>B.046.08.141</v>
      </c>
      <c r="D1593" s="135" t="s">
        <v>8548</v>
      </c>
      <c r="E1593" s="119" t="s">
        <v>8526</v>
      </c>
      <c r="F1593" s="118" t="str">
        <f t="shared" si="611"/>
        <v>Electricity South Carolina production</v>
      </c>
      <c r="G1593" s="118">
        <f t="shared" si="612"/>
        <v>2.7068495524000001E-2</v>
      </c>
      <c r="H1593" s="118">
        <f t="shared" si="613"/>
        <v>5.9999663300000007E-4</v>
      </c>
      <c r="I1593" s="118">
        <f t="shared" si="614"/>
        <v>1.6426643399999998E-3</v>
      </c>
      <c r="J1593" s="326">
        <f t="shared" si="615"/>
        <v>1.2813317551E-2</v>
      </c>
      <c r="K1593" s="118">
        <v>1.2012517E-2</v>
      </c>
      <c r="L1593" s="118">
        <v>1.0103015999999999E-3</v>
      </c>
      <c r="M1593" s="118">
        <v>6.3236274E-4</v>
      </c>
      <c r="N1593" s="118">
        <v>5.3127179000000003E-4</v>
      </c>
      <c r="O1593" s="330">
        <v>6.8724842999999994E-5</v>
      </c>
      <c r="P1593" s="118">
        <v>0</v>
      </c>
      <c r="Q1593" s="118">
        <v>0</v>
      </c>
      <c r="R1593" s="118">
        <v>0</v>
      </c>
      <c r="S1593" s="330">
        <v>3.3708550999999997E-5</v>
      </c>
      <c r="T1593" s="118">
        <v>0</v>
      </c>
      <c r="U1593" s="118">
        <v>1.2779609000000001E-2</v>
      </c>
      <c r="V1593" s="118">
        <v>0</v>
      </c>
      <c r="W1593" s="118">
        <v>0</v>
      </c>
      <c r="X1593" s="118">
        <v>0</v>
      </c>
      <c r="Y1593" s="41"/>
      <c r="Z1593" s="327">
        <f t="shared" si="616"/>
        <v>9.0319676691729314E-2</v>
      </c>
      <c r="AA1593" s="41"/>
      <c r="AB1593" s="111">
        <v>2.8410088999999998</v>
      </c>
      <c r="AC1593" s="111">
        <v>1.0275836</v>
      </c>
      <c r="AD1593" s="111">
        <v>1.7323725999999999</v>
      </c>
      <c r="AE1593" s="111">
        <v>0</v>
      </c>
      <c r="AF1593" s="111">
        <v>2.5263158000000001E-2</v>
      </c>
      <c r="AG1593" s="111">
        <v>2.4210526E-2</v>
      </c>
      <c r="AH1593" s="111">
        <v>3.1578947000000003E-2</v>
      </c>
      <c r="AI1593" s="41"/>
      <c r="AJ1593" s="114">
        <v>1.9362079E-3</v>
      </c>
      <c r="AK1593" s="114">
        <v>1.8236058999999999E-3</v>
      </c>
      <c r="AL1593" s="121">
        <v>7.8982854999999996E-5</v>
      </c>
      <c r="AM1593" s="121">
        <v>3.3619119999999999E-5</v>
      </c>
      <c r="AN1593" s="113">
        <f t="shared" si="617"/>
        <v>1.09328889295E-7</v>
      </c>
      <c r="AO1593" s="112">
        <f t="shared" si="618"/>
        <v>2.9209635345520004E-10</v>
      </c>
      <c r="AP1593" s="112">
        <f t="shared" si="619"/>
        <v>4.7085602560799997E-3</v>
      </c>
      <c r="AQ1593" s="328">
        <v>8.3816658999999996E-8</v>
      </c>
      <c r="AR1593" s="328">
        <v>2.5289509000000002E-10</v>
      </c>
      <c r="AS1593" s="328">
        <v>6.9094552000000001E-15</v>
      </c>
      <c r="AT1593" s="329">
        <v>0</v>
      </c>
      <c r="AU1593" s="329">
        <v>0</v>
      </c>
      <c r="AV1593" s="328">
        <v>7.8996294999999999E-11</v>
      </c>
      <c r="AW1593" s="328">
        <v>2.5433233999999999E-8</v>
      </c>
      <c r="AX1593" s="328">
        <v>1.1198376E-11</v>
      </c>
      <c r="AY1593" s="328">
        <v>2.7995977999999998E-11</v>
      </c>
      <c r="AZ1593" s="329">
        <v>0</v>
      </c>
      <c r="BA1593" s="329">
        <v>0</v>
      </c>
      <c r="BB1593" s="329">
        <v>0</v>
      </c>
      <c r="BC1593" s="329">
        <v>0</v>
      </c>
      <c r="BD1593" s="329">
        <v>0</v>
      </c>
      <c r="BE1593" s="329">
        <v>0</v>
      </c>
      <c r="BF1593" s="329">
        <v>0</v>
      </c>
      <c r="BG1593" s="329">
        <v>0</v>
      </c>
      <c r="BH1593" s="328">
        <v>6.8035608000000001E-7</v>
      </c>
      <c r="BI1593" s="329">
        <v>4.7078798999999998E-3</v>
      </c>
      <c r="BJ1593" s="329">
        <v>0</v>
      </c>
      <c r="BK1593" s="329">
        <v>0</v>
      </c>
      <c r="BL1593" s="329">
        <v>0</v>
      </c>
      <c r="BM1593" s="41"/>
      <c r="BN1593" s="122">
        <v>6.6312758999999998E-6</v>
      </c>
      <c r="BO1593" s="122">
        <v>2.1902047E-7</v>
      </c>
      <c r="BP1593" s="122">
        <v>2.5183522000000001E-6</v>
      </c>
      <c r="BQ1593" s="111">
        <v>0</v>
      </c>
      <c r="BR1593" s="122">
        <v>2.0379292E-7</v>
      </c>
      <c r="BS1593" s="122">
        <v>5.1140732000000002E-8</v>
      </c>
      <c r="BT1593" s="111">
        <v>0</v>
      </c>
      <c r="BU1593" s="122">
        <v>7.7620624999999994E-8</v>
      </c>
      <c r="BV1593" s="111">
        <v>0</v>
      </c>
      <c r="BW1593" s="111">
        <v>0</v>
      </c>
      <c r="BX1593" s="111">
        <v>0</v>
      </c>
      <c r="BY1593" s="111">
        <v>0</v>
      </c>
      <c r="BZ1593" s="111">
        <v>0</v>
      </c>
      <c r="CA1593" s="122">
        <v>1.1112032E-7</v>
      </c>
      <c r="CB1593" s="122">
        <v>3.4339712000000002E-6</v>
      </c>
      <c r="CC1593" s="122">
        <v>1.6257462E-8</v>
      </c>
      <c r="CD1593" s="111">
        <v>0</v>
      </c>
      <c r="CF1593" s="140"/>
      <c r="CG1593" s="170" t="s">
        <v>8546</v>
      </c>
    </row>
    <row r="1594" spans="1:85" ht="14.5" customHeight="1">
      <c r="A1594" s="41" t="s">
        <v>8578</v>
      </c>
      <c r="B1594" s="119" t="s">
        <v>8550</v>
      </c>
      <c r="C1594" s="120" t="str">
        <f t="shared" si="610"/>
        <v>B.046.08.142</v>
      </c>
      <c r="D1594" s="135" t="s">
        <v>8548</v>
      </c>
      <c r="E1594" s="119" t="s">
        <v>8526</v>
      </c>
      <c r="F1594" s="118" t="str">
        <f t="shared" si="611"/>
        <v>Electricity South Dakota production</v>
      </c>
      <c r="G1594" s="118">
        <f t="shared" si="612"/>
        <v>7.6046358119999996E-3</v>
      </c>
      <c r="H1594" s="118">
        <f t="shared" si="613"/>
        <v>2.7500446200000002E-4</v>
      </c>
      <c r="I1594" s="118">
        <f t="shared" si="614"/>
        <v>4.7362138000000002E-4</v>
      </c>
      <c r="J1594" s="326">
        <f t="shared" si="615"/>
        <v>2.2419947000000001E-4</v>
      </c>
      <c r="K1594" s="118">
        <v>6.6318104999999999E-3</v>
      </c>
      <c r="L1594" s="118">
        <v>1.8508082000000001E-4</v>
      </c>
      <c r="M1594" s="118">
        <v>2.8854055999999998E-4</v>
      </c>
      <c r="N1594" s="118">
        <v>2.424138E-4</v>
      </c>
      <c r="O1594" s="330">
        <v>3.2590662000000002E-5</v>
      </c>
      <c r="P1594" s="118">
        <v>0</v>
      </c>
      <c r="Q1594" s="118">
        <v>0</v>
      </c>
      <c r="R1594" s="118">
        <v>0</v>
      </c>
      <c r="S1594" s="118">
        <v>2.2419947000000001E-4</v>
      </c>
      <c r="T1594" s="118">
        <v>0</v>
      </c>
      <c r="U1594" s="118">
        <v>0</v>
      </c>
      <c r="V1594" s="118">
        <v>0</v>
      </c>
      <c r="W1594" s="118">
        <v>0</v>
      </c>
      <c r="X1594" s="118">
        <v>0</v>
      </c>
      <c r="Y1594" s="41"/>
      <c r="Z1594" s="327">
        <f t="shared" si="616"/>
        <v>4.9863236842105259E-2</v>
      </c>
      <c r="AA1594" s="41"/>
      <c r="AB1594" s="111">
        <v>1.3611415</v>
      </c>
      <c r="AC1594" s="111">
        <v>0.49693099000000002</v>
      </c>
      <c r="AD1594" s="111">
        <v>0</v>
      </c>
      <c r="AE1594" s="111">
        <v>0</v>
      </c>
      <c r="AF1594" s="111">
        <v>1.0526316E-3</v>
      </c>
      <c r="AG1594" s="111">
        <v>0.55052632000000001</v>
      </c>
      <c r="AH1594" s="111">
        <v>0.31263158000000002</v>
      </c>
      <c r="AI1594" s="41"/>
      <c r="AJ1594" s="114">
        <v>9.3782877999999995E-4</v>
      </c>
      <c r="AK1594" s="114">
        <v>8.8274899999999995E-4</v>
      </c>
      <c r="AL1594" s="121">
        <v>4.1011060999999998E-5</v>
      </c>
      <c r="AM1594" s="121">
        <v>1.4068713E-5</v>
      </c>
      <c r="AN1594" s="113">
        <f t="shared" si="617"/>
        <v>5.2922602489999999E-8</v>
      </c>
      <c r="AO1594" s="112">
        <f t="shared" si="618"/>
        <v>1.516681233376E-10</v>
      </c>
      <c r="AP1594" s="112">
        <f t="shared" si="619"/>
        <v>1.9704080268E-3</v>
      </c>
      <c r="AQ1594" s="328">
        <v>4.6273084E-8</v>
      </c>
      <c r="AR1594" s="328">
        <v>1.3961705999999999E-10</v>
      </c>
      <c r="AS1594" s="328">
        <v>3.8145376000000003E-15</v>
      </c>
      <c r="AT1594" s="329">
        <v>0</v>
      </c>
      <c r="AU1594" s="329">
        <v>0</v>
      </c>
      <c r="AV1594" s="328">
        <v>3.6045190000000003E-11</v>
      </c>
      <c r="AW1594" s="328">
        <v>6.6134732999999997E-9</v>
      </c>
      <c r="AX1594" s="328">
        <v>5.1097027000000003E-12</v>
      </c>
      <c r="AY1594" s="328">
        <v>6.9375461000000002E-12</v>
      </c>
      <c r="AZ1594" s="329">
        <v>0</v>
      </c>
      <c r="BA1594" s="329">
        <v>0</v>
      </c>
      <c r="BB1594" s="329">
        <v>0</v>
      </c>
      <c r="BC1594" s="329">
        <v>0</v>
      </c>
      <c r="BD1594" s="329">
        <v>0</v>
      </c>
      <c r="BE1594" s="329">
        <v>0</v>
      </c>
      <c r="BF1594" s="329">
        <v>0</v>
      </c>
      <c r="BG1594" s="329">
        <v>0</v>
      </c>
      <c r="BH1594" s="328">
        <v>4.5251267999999999E-6</v>
      </c>
      <c r="BI1594" s="329">
        <v>1.9658828999999998E-3</v>
      </c>
      <c r="BJ1594" s="329">
        <v>0</v>
      </c>
      <c r="BK1594" s="329">
        <v>0</v>
      </c>
      <c r="BL1594" s="329">
        <v>0</v>
      </c>
      <c r="BM1594" s="41"/>
      <c r="BN1594" s="122">
        <v>2.3182453000000001E-6</v>
      </c>
      <c r="BO1594" s="122">
        <v>5.9696601999999994E-8</v>
      </c>
      <c r="BP1594" s="122">
        <v>1.3903193E-6</v>
      </c>
      <c r="BQ1594" s="111">
        <v>0</v>
      </c>
      <c r="BR1594" s="122">
        <v>6.0944331000000003E-8</v>
      </c>
      <c r="BS1594" s="122">
        <v>2.3334984999999999E-8</v>
      </c>
      <c r="BT1594" s="111">
        <v>0</v>
      </c>
      <c r="BU1594" s="122">
        <v>3.5417484999999998E-8</v>
      </c>
      <c r="BV1594" s="111">
        <v>0</v>
      </c>
      <c r="BW1594" s="111">
        <v>0</v>
      </c>
      <c r="BX1594" s="111">
        <v>0</v>
      </c>
      <c r="BY1594" s="111">
        <v>0</v>
      </c>
      <c r="BZ1594" s="111">
        <v>0</v>
      </c>
      <c r="CA1594" s="122">
        <v>4.8090930999999998E-8</v>
      </c>
      <c r="CB1594" s="122">
        <v>5.9231138999999995E-7</v>
      </c>
      <c r="CC1594" s="122">
        <v>1.0813026000000001E-7</v>
      </c>
      <c r="CD1594" s="111">
        <v>0</v>
      </c>
      <c r="CF1594" s="140"/>
      <c r="CG1594" s="170" t="s">
        <v>8546</v>
      </c>
    </row>
    <row r="1595" spans="1:85" ht="14.5" customHeight="1">
      <c r="A1595" s="41" t="s">
        <v>8575</v>
      </c>
      <c r="B1595" s="119" t="s">
        <v>8550</v>
      </c>
      <c r="C1595" s="120" t="str">
        <f t="shared" si="610"/>
        <v>B.046.08.143</v>
      </c>
      <c r="D1595" s="135" t="s">
        <v>8548</v>
      </c>
      <c r="E1595" s="119" t="s">
        <v>8526</v>
      </c>
      <c r="F1595" s="118" t="str">
        <f t="shared" si="611"/>
        <v>Electricity Tennessee production</v>
      </c>
      <c r="G1595" s="118">
        <f t="shared" si="612"/>
        <v>2.7817497493000002E-2</v>
      </c>
      <c r="H1595" s="118">
        <f t="shared" si="613"/>
        <v>5.1977398500000003E-4</v>
      </c>
      <c r="I1595" s="118">
        <f t="shared" si="614"/>
        <v>1.7554696000000002E-3</v>
      </c>
      <c r="J1595" s="326">
        <f t="shared" si="615"/>
        <v>1.0344999908E-2</v>
      </c>
      <c r="K1595" s="118">
        <v>1.5197254E-2</v>
      </c>
      <c r="L1595" s="118">
        <v>1.2126824E-3</v>
      </c>
      <c r="M1595" s="118">
        <v>5.4278720000000005E-4</v>
      </c>
      <c r="N1595" s="118">
        <v>4.5601600000000001E-4</v>
      </c>
      <c r="O1595" s="330">
        <v>6.3757985000000001E-5</v>
      </c>
      <c r="P1595" s="118">
        <v>0</v>
      </c>
      <c r="Q1595" s="118">
        <v>0</v>
      </c>
      <c r="R1595" s="118">
        <v>0</v>
      </c>
      <c r="S1595" s="330">
        <v>3.5798908000000002E-5</v>
      </c>
      <c r="T1595" s="118">
        <v>0</v>
      </c>
      <c r="U1595" s="118">
        <v>1.0309201E-2</v>
      </c>
      <c r="V1595" s="118">
        <v>0</v>
      </c>
      <c r="W1595" s="118">
        <v>0</v>
      </c>
      <c r="X1595" s="118">
        <v>0</v>
      </c>
      <c r="Y1595" s="41"/>
      <c r="Z1595" s="327">
        <f t="shared" si="616"/>
        <v>0.11426506766917292</v>
      </c>
      <c r="AA1595" s="41"/>
      <c r="AB1595" s="111">
        <v>2.6965474999999999</v>
      </c>
      <c r="AC1595" s="111">
        <v>1.1264257</v>
      </c>
      <c r="AD1595" s="111">
        <v>1.3974902</v>
      </c>
      <c r="AE1595" s="111">
        <v>0</v>
      </c>
      <c r="AF1595" s="111">
        <v>8.4210525999999994E-3</v>
      </c>
      <c r="AG1595" s="111">
        <v>5.2631579E-3</v>
      </c>
      <c r="AH1595" s="111">
        <v>0.15894737</v>
      </c>
      <c r="AI1595" s="41"/>
      <c r="AJ1595" s="114">
        <v>2.3673523999999998E-3</v>
      </c>
      <c r="AK1595" s="114">
        <v>2.2398840000000001E-3</v>
      </c>
      <c r="AL1595" s="121">
        <v>9.7587909999999995E-5</v>
      </c>
      <c r="AM1595" s="121">
        <v>2.9880531000000001E-5</v>
      </c>
      <c r="AN1595" s="113">
        <f t="shared" si="617"/>
        <v>1.3428560830000001E-7</v>
      </c>
      <c r="AO1595" s="112">
        <f t="shared" si="618"/>
        <v>3.6090203117749999E-10</v>
      </c>
      <c r="AP1595" s="112">
        <f t="shared" si="619"/>
        <v>4.18494824678E-3</v>
      </c>
      <c r="AQ1595" s="328">
        <v>1.0603798000000001E-7</v>
      </c>
      <c r="AR1595" s="328">
        <v>3.1994217999999997E-10</v>
      </c>
      <c r="AS1595" s="328">
        <v>8.7412774999999996E-15</v>
      </c>
      <c r="AT1595" s="329">
        <v>0</v>
      </c>
      <c r="AU1595" s="329">
        <v>0</v>
      </c>
      <c r="AV1595" s="328">
        <v>6.7806300000000006E-11</v>
      </c>
      <c r="AW1595" s="328">
        <v>2.8179822000000001E-8</v>
      </c>
      <c r="AX1595" s="328">
        <v>9.6121018999999997E-12</v>
      </c>
      <c r="AY1595" s="328">
        <v>3.1339008000000001E-11</v>
      </c>
      <c r="AZ1595" s="329">
        <v>0</v>
      </c>
      <c r="BA1595" s="329">
        <v>0</v>
      </c>
      <c r="BB1595" s="329">
        <v>0</v>
      </c>
      <c r="BC1595" s="329">
        <v>0</v>
      </c>
      <c r="BD1595" s="329">
        <v>0</v>
      </c>
      <c r="BE1595" s="329">
        <v>0</v>
      </c>
      <c r="BF1595" s="329">
        <v>0</v>
      </c>
      <c r="BG1595" s="329">
        <v>0</v>
      </c>
      <c r="BH1595" s="328">
        <v>7.2254678000000004E-7</v>
      </c>
      <c r="BI1595" s="329">
        <v>4.1842257000000004E-3</v>
      </c>
      <c r="BJ1595" s="329">
        <v>0</v>
      </c>
      <c r="BK1595" s="329">
        <v>0</v>
      </c>
      <c r="BL1595" s="329">
        <v>0</v>
      </c>
      <c r="BM1595" s="41"/>
      <c r="BN1595" s="122">
        <v>7.0058394999999996E-6</v>
      </c>
      <c r="BO1595" s="122">
        <v>2.3838428000000001E-7</v>
      </c>
      <c r="BP1595" s="122">
        <v>3.1860132000000001E-6</v>
      </c>
      <c r="BQ1595" s="111">
        <v>0</v>
      </c>
      <c r="BR1595" s="122">
        <v>2.2069986999999999E-7</v>
      </c>
      <c r="BS1595" s="122">
        <v>4.3896537000000001E-8</v>
      </c>
      <c r="BT1595" s="111">
        <v>0</v>
      </c>
      <c r="BU1595" s="122">
        <v>6.6625496000000002E-8</v>
      </c>
      <c r="BV1595" s="111">
        <v>0</v>
      </c>
      <c r="BW1595" s="111">
        <v>0</v>
      </c>
      <c r="BX1595" s="111">
        <v>0</v>
      </c>
      <c r="BY1595" s="111">
        <v>0</v>
      </c>
      <c r="BZ1595" s="111">
        <v>0</v>
      </c>
      <c r="CA1595" s="122">
        <v>9.8650763000000002E-8</v>
      </c>
      <c r="CB1595" s="122">
        <v>3.1343037000000001E-6</v>
      </c>
      <c r="CC1595" s="122">
        <v>1.7265630999999999E-8</v>
      </c>
      <c r="CD1595" s="111">
        <v>0</v>
      </c>
      <c r="CF1595" s="140"/>
      <c r="CG1595" s="170" t="s">
        <v>8546</v>
      </c>
    </row>
    <row r="1596" spans="1:85" ht="14.5" customHeight="1">
      <c r="A1596" s="41" t="s">
        <v>8572</v>
      </c>
      <c r="B1596" s="119" t="s">
        <v>8550</v>
      </c>
      <c r="C1596" s="120" t="str">
        <f t="shared" si="610"/>
        <v>B.046.08.144</v>
      </c>
      <c r="D1596" s="135" t="s">
        <v>8548</v>
      </c>
      <c r="E1596" s="119" t="s">
        <v>8526</v>
      </c>
      <c r="F1596" s="118" t="str">
        <f t="shared" si="611"/>
        <v>Electricity Texas production</v>
      </c>
      <c r="G1596" s="118">
        <f t="shared" si="612"/>
        <v>2.5809199830000001E-2</v>
      </c>
      <c r="H1596" s="118">
        <f t="shared" si="613"/>
        <v>1.12540476E-3</v>
      </c>
      <c r="I1596" s="118">
        <f t="shared" si="614"/>
        <v>2.3999153E-3</v>
      </c>
      <c r="J1596" s="326">
        <f t="shared" si="615"/>
        <v>2.0716477699999998E-3</v>
      </c>
      <c r="K1596" s="118">
        <v>2.0212232E-2</v>
      </c>
      <c r="L1596" s="118">
        <v>1.2142686999999999E-3</v>
      </c>
      <c r="M1596" s="118">
        <v>1.1856466E-3</v>
      </c>
      <c r="N1596" s="118">
        <v>9.9610641999999991E-4</v>
      </c>
      <c r="O1596" s="118">
        <v>1.2929833999999999E-4</v>
      </c>
      <c r="P1596" s="118">
        <v>0</v>
      </c>
      <c r="Q1596" s="118">
        <v>0</v>
      </c>
      <c r="R1596" s="118">
        <v>0</v>
      </c>
      <c r="S1596" s="118">
        <v>1.0007237E-4</v>
      </c>
      <c r="T1596" s="118">
        <v>0</v>
      </c>
      <c r="U1596" s="118">
        <v>1.9715753999999999E-3</v>
      </c>
      <c r="V1596" s="118">
        <v>0</v>
      </c>
      <c r="W1596" s="118">
        <v>0</v>
      </c>
      <c r="X1596" s="118">
        <v>0</v>
      </c>
      <c r="Y1596" s="41"/>
      <c r="Z1596" s="327">
        <f t="shared" si="616"/>
        <v>0.15197166917293231</v>
      </c>
      <c r="AA1596" s="41"/>
      <c r="AB1596" s="111">
        <v>2.2440197999999998</v>
      </c>
      <c r="AC1596" s="111">
        <v>1.7167578999999999</v>
      </c>
      <c r="AD1596" s="111">
        <v>0.26726195000000003</v>
      </c>
      <c r="AE1596" s="111">
        <v>0</v>
      </c>
      <c r="AF1596" s="111">
        <v>9.4736842000000005E-3</v>
      </c>
      <c r="AG1596" s="111">
        <v>0.24842105</v>
      </c>
      <c r="AH1596" s="111">
        <v>2.1052632000000001E-3</v>
      </c>
      <c r="AI1596" s="41"/>
      <c r="AJ1596" s="114">
        <v>3.1400023999999999E-3</v>
      </c>
      <c r="AK1596" s="114">
        <v>2.9443770999999998E-3</v>
      </c>
      <c r="AL1596" s="114">
        <v>1.3104522000000001E-4</v>
      </c>
      <c r="AM1596" s="121">
        <v>6.4580077999999995E-5</v>
      </c>
      <c r="AN1596" s="113">
        <f t="shared" si="617"/>
        <v>1.7652141085999999E-7</v>
      </c>
      <c r="AO1596" s="112">
        <f t="shared" si="618"/>
        <v>4.8463470283299998E-10</v>
      </c>
      <c r="AP1596" s="112">
        <f t="shared" si="619"/>
        <v>9.0448288092999998E-3</v>
      </c>
      <c r="AQ1596" s="328">
        <v>1.4102970999999999E-7</v>
      </c>
      <c r="AR1596" s="328">
        <v>4.2552066999999998E-10</v>
      </c>
      <c r="AS1596" s="328">
        <v>1.1625832999999999E-14</v>
      </c>
      <c r="AT1596" s="329">
        <v>0</v>
      </c>
      <c r="AU1596" s="329">
        <v>0</v>
      </c>
      <c r="AV1596" s="328">
        <v>1.4811386E-10</v>
      </c>
      <c r="AW1596" s="328">
        <v>3.5343586999999999E-8</v>
      </c>
      <c r="AX1596" s="328">
        <v>2.0996361000000001E-11</v>
      </c>
      <c r="AY1596" s="328">
        <v>3.8106045999999997E-11</v>
      </c>
      <c r="AZ1596" s="329">
        <v>0</v>
      </c>
      <c r="BA1596" s="329">
        <v>0</v>
      </c>
      <c r="BB1596" s="329">
        <v>0</v>
      </c>
      <c r="BC1596" s="329">
        <v>0</v>
      </c>
      <c r="BD1596" s="329">
        <v>0</v>
      </c>
      <c r="BE1596" s="329">
        <v>0</v>
      </c>
      <c r="BF1596" s="329">
        <v>0</v>
      </c>
      <c r="BG1596" s="329">
        <v>0</v>
      </c>
      <c r="BH1596" s="328">
        <v>2.0198093E-6</v>
      </c>
      <c r="BI1596" s="329">
        <v>9.0428090000000006E-3</v>
      </c>
      <c r="BJ1596" s="329">
        <v>0</v>
      </c>
      <c r="BK1596" s="329">
        <v>0</v>
      </c>
      <c r="BL1596" s="329">
        <v>0</v>
      </c>
      <c r="BM1596" s="41"/>
      <c r="BN1596" s="122">
        <v>7.7011611E-6</v>
      </c>
      <c r="BO1596" s="122">
        <v>3.1147773E-7</v>
      </c>
      <c r="BP1596" s="122">
        <v>4.2373734000000004E-6</v>
      </c>
      <c r="BQ1596" s="111">
        <v>0</v>
      </c>
      <c r="BR1596" s="122">
        <v>3.0080428999999999E-7</v>
      </c>
      <c r="BS1596" s="122">
        <v>9.5886158000000006E-8</v>
      </c>
      <c r="BT1596" s="111">
        <v>0</v>
      </c>
      <c r="BU1596" s="122">
        <v>1.4553454999999999E-7</v>
      </c>
      <c r="BV1596" s="111">
        <v>0</v>
      </c>
      <c r="BW1596" s="111">
        <v>0</v>
      </c>
      <c r="BX1596" s="111">
        <v>0</v>
      </c>
      <c r="BY1596" s="111">
        <v>0</v>
      </c>
      <c r="BZ1596" s="111">
        <v>0</v>
      </c>
      <c r="CA1596" s="122">
        <v>2.0190700000000001E-7</v>
      </c>
      <c r="CB1596" s="122">
        <v>2.3599135999999998E-6</v>
      </c>
      <c r="CC1596" s="122">
        <v>4.8264392E-8</v>
      </c>
      <c r="CD1596" s="111">
        <v>0</v>
      </c>
      <c r="CF1596" s="140"/>
      <c r="CG1596" s="170" t="s">
        <v>8546</v>
      </c>
    </row>
    <row r="1597" spans="1:85" ht="14.5" customHeight="1">
      <c r="A1597" s="41" t="s">
        <v>8569</v>
      </c>
      <c r="B1597" s="119" t="s">
        <v>8550</v>
      </c>
      <c r="C1597" s="120" t="str">
        <f t="shared" si="610"/>
        <v>B.046.08.145</v>
      </c>
      <c r="D1597" s="135" t="s">
        <v>8548</v>
      </c>
      <c r="E1597" s="119" t="s">
        <v>8526</v>
      </c>
      <c r="F1597" s="118" t="str">
        <f t="shared" si="611"/>
        <v>Electricity Utah production</v>
      </c>
      <c r="G1597" s="118">
        <f t="shared" si="612"/>
        <v>3.5267128969999999E-2</v>
      </c>
      <c r="H1597" s="118">
        <f t="shared" si="613"/>
        <v>1.7774855800000002E-3</v>
      </c>
      <c r="I1597" s="118">
        <f t="shared" si="614"/>
        <v>2.7850163000000001E-3</v>
      </c>
      <c r="J1597" s="326">
        <f t="shared" si="615"/>
        <v>1.0685409E-4</v>
      </c>
      <c r="K1597" s="118">
        <v>3.0597773000000002E-2</v>
      </c>
      <c r="L1597" s="118">
        <v>8.1671979999999999E-4</v>
      </c>
      <c r="M1597" s="118">
        <v>1.9682965000000002E-3</v>
      </c>
      <c r="N1597" s="118">
        <v>1.6536401000000001E-3</v>
      </c>
      <c r="O1597" s="118">
        <v>1.2384548000000001E-4</v>
      </c>
      <c r="P1597" s="118">
        <v>0</v>
      </c>
      <c r="Q1597" s="118">
        <v>0</v>
      </c>
      <c r="R1597" s="118">
        <v>0</v>
      </c>
      <c r="S1597" s="118">
        <v>1.0685409E-4</v>
      </c>
      <c r="T1597" s="118">
        <v>0</v>
      </c>
      <c r="U1597" s="118">
        <v>0</v>
      </c>
      <c r="V1597" s="118">
        <v>0</v>
      </c>
      <c r="W1597" s="118">
        <v>0</v>
      </c>
      <c r="X1597" s="118">
        <v>0</v>
      </c>
      <c r="Y1597" s="41"/>
      <c r="Z1597" s="327">
        <f t="shared" si="616"/>
        <v>0.23005844360902256</v>
      </c>
      <c r="AA1597" s="41"/>
      <c r="AB1597" s="111">
        <v>2.6712468</v>
      </c>
      <c r="AC1597" s="111">
        <v>2.5407204999999999</v>
      </c>
      <c r="AD1597" s="111">
        <v>0</v>
      </c>
      <c r="AE1597" s="111">
        <v>0</v>
      </c>
      <c r="AF1597" s="111">
        <v>6.3157895000000002E-3</v>
      </c>
      <c r="AG1597" s="111">
        <v>0.10526315999999999</v>
      </c>
      <c r="AH1597" s="111">
        <v>1.8947367999999999E-2</v>
      </c>
      <c r="AI1597" s="41"/>
      <c r="AJ1597" s="114">
        <v>4.4039316999999996E-3</v>
      </c>
      <c r="AK1597" s="114">
        <v>4.1568756000000002E-3</v>
      </c>
      <c r="AL1597" s="114">
        <v>1.9385818E-4</v>
      </c>
      <c r="AM1597" s="121">
        <v>5.3197898999999998E-5</v>
      </c>
      <c r="AN1597" s="113">
        <f t="shared" si="617"/>
        <v>2.492131614E-7</v>
      </c>
      <c r="AO1597" s="112">
        <f t="shared" si="618"/>
        <v>7.1693114447100007E-10</v>
      </c>
      <c r="AP1597" s="112">
        <f t="shared" si="619"/>
        <v>7.4506861881000006E-3</v>
      </c>
      <c r="AQ1597" s="328">
        <v>2.1349423000000001E-7</v>
      </c>
      <c r="AR1597" s="328">
        <v>6.4416363000000002E-10</v>
      </c>
      <c r="AS1597" s="328">
        <v>1.7599470999999999E-14</v>
      </c>
      <c r="AT1597" s="329">
        <v>0</v>
      </c>
      <c r="AU1597" s="329">
        <v>0</v>
      </c>
      <c r="AV1597" s="328">
        <v>2.4588439999999999E-10</v>
      </c>
      <c r="AW1597" s="328">
        <v>3.5473047000000001E-8</v>
      </c>
      <c r="AX1597" s="328">
        <v>3.4856139999999998E-11</v>
      </c>
      <c r="AY1597" s="328">
        <v>3.7893774999999999E-11</v>
      </c>
      <c r="AZ1597" s="329">
        <v>0</v>
      </c>
      <c r="BA1597" s="329">
        <v>0</v>
      </c>
      <c r="BB1597" s="329">
        <v>0</v>
      </c>
      <c r="BC1597" s="329">
        <v>0</v>
      </c>
      <c r="BD1597" s="329">
        <v>0</v>
      </c>
      <c r="BE1597" s="329">
        <v>0</v>
      </c>
      <c r="BF1597" s="329">
        <v>0</v>
      </c>
      <c r="BG1597" s="329">
        <v>0</v>
      </c>
      <c r="BH1597" s="328">
        <v>2.1566881000000001E-6</v>
      </c>
      <c r="BI1597" s="329">
        <v>7.4485295000000003E-3</v>
      </c>
      <c r="BJ1597" s="329">
        <v>0</v>
      </c>
      <c r="BK1597" s="329">
        <v>0</v>
      </c>
      <c r="BL1597" s="329">
        <v>0</v>
      </c>
      <c r="BM1597" s="41"/>
      <c r="BN1597" s="122">
        <v>1.085524E-5</v>
      </c>
      <c r="BO1597" s="122">
        <v>3.4220300000000001E-7</v>
      </c>
      <c r="BP1597" s="122">
        <v>6.4146397999999999E-6</v>
      </c>
      <c r="BQ1597" s="111">
        <v>0</v>
      </c>
      <c r="BR1597" s="122">
        <v>2.7403359000000003E-7</v>
      </c>
      <c r="BS1597" s="122">
        <v>1.5918098000000001E-7</v>
      </c>
      <c r="BT1597" s="111">
        <v>0</v>
      </c>
      <c r="BU1597" s="122">
        <v>2.4160247999999999E-7</v>
      </c>
      <c r="BV1597" s="111">
        <v>0</v>
      </c>
      <c r="BW1597" s="111">
        <v>0</v>
      </c>
      <c r="BX1597" s="111">
        <v>0</v>
      </c>
      <c r="BY1597" s="111">
        <v>0</v>
      </c>
      <c r="BZ1597" s="111">
        <v>0</v>
      </c>
      <c r="CA1597" s="122">
        <v>3.2383442E-7</v>
      </c>
      <c r="CB1597" s="122">
        <v>3.0482105999999998E-6</v>
      </c>
      <c r="CC1597" s="122">
        <v>5.1535183E-8</v>
      </c>
      <c r="CD1597" s="111">
        <v>0</v>
      </c>
      <c r="CF1597" s="140"/>
      <c r="CG1597" s="170" t="s">
        <v>8546</v>
      </c>
    </row>
    <row r="1598" spans="1:85" ht="14.5" customHeight="1">
      <c r="A1598" s="41" t="s">
        <v>8566</v>
      </c>
      <c r="B1598" s="119" t="s">
        <v>8550</v>
      </c>
      <c r="C1598" s="120" t="str">
        <f t="shared" si="610"/>
        <v>B.046.08.146</v>
      </c>
      <c r="D1598" s="135" t="s">
        <v>8548</v>
      </c>
      <c r="E1598" s="119" t="s">
        <v>8526</v>
      </c>
      <c r="F1598" s="118" t="str">
        <f t="shared" si="611"/>
        <v>Electricity Vermont production</v>
      </c>
      <c r="G1598" s="118">
        <f t="shared" si="612"/>
        <v>3.2138697020000001E-3</v>
      </c>
      <c r="H1598" s="118">
        <f t="shared" si="613"/>
        <v>1.0065012850000001E-3</v>
      </c>
      <c r="I1598" s="118">
        <f t="shared" si="614"/>
        <v>1.277161307E-3</v>
      </c>
      <c r="J1598" s="326">
        <f t="shared" si="615"/>
        <v>2.5643455999999998E-4</v>
      </c>
      <c r="K1598" s="118">
        <v>6.7377254999999997E-4</v>
      </c>
      <c r="L1598" s="330">
        <v>9.4306506999999995E-5</v>
      </c>
      <c r="M1598" s="118">
        <v>1.1828547999999999E-3</v>
      </c>
      <c r="N1598" s="118">
        <v>9.9376095000000011E-4</v>
      </c>
      <c r="O1598" s="330">
        <v>1.2740335E-5</v>
      </c>
      <c r="P1598" s="118">
        <v>0</v>
      </c>
      <c r="Q1598" s="118">
        <v>0</v>
      </c>
      <c r="R1598" s="118">
        <v>0</v>
      </c>
      <c r="S1598" s="118">
        <v>2.5643455999999998E-4</v>
      </c>
      <c r="T1598" s="118">
        <v>0</v>
      </c>
      <c r="U1598" s="118">
        <v>0</v>
      </c>
      <c r="V1598" s="118">
        <v>0</v>
      </c>
      <c r="W1598" s="118">
        <v>0</v>
      </c>
      <c r="X1598" s="118">
        <v>0</v>
      </c>
      <c r="Y1598" s="41"/>
      <c r="Z1598" s="327">
        <f t="shared" si="616"/>
        <v>5.0659590225563909E-3</v>
      </c>
      <c r="AA1598" s="41"/>
      <c r="AB1598" s="111">
        <v>1.0580094</v>
      </c>
      <c r="AC1598" s="111">
        <v>8.5356725000000008E-3</v>
      </c>
      <c r="AD1598" s="111">
        <v>0</v>
      </c>
      <c r="AE1598" s="111">
        <v>0</v>
      </c>
      <c r="AF1598" s="111">
        <v>0.26526316</v>
      </c>
      <c r="AG1598" s="111">
        <v>0.25789474000000001</v>
      </c>
      <c r="AH1598" s="111">
        <v>0.52631578999999995</v>
      </c>
      <c r="AI1598" s="41"/>
      <c r="AJ1598" s="114">
        <v>3.1417007E-4</v>
      </c>
      <c r="AK1598" s="114">
        <v>3.0020924999999999E-4</v>
      </c>
      <c r="AL1598" s="121">
        <v>1.3389272000000001E-5</v>
      </c>
      <c r="AM1598" s="121">
        <v>5.7154456000000002E-7</v>
      </c>
      <c r="AN1598" s="113">
        <f t="shared" si="617"/>
        <v>1.7998157009999999E-8</v>
      </c>
      <c r="AO1598" s="112">
        <f t="shared" si="618"/>
        <v>4.9516539545860001E-11</v>
      </c>
      <c r="AP1598" s="112">
        <f t="shared" si="619"/>
        <v>8.0048258300000004E-5</v>
      </c>
      <c r="AQ1598" s="328">
        <v>4.7012099000000001E-9</v>
      </c>
      <c r="AR1598" s="328">
        <v>1.4184685E-11</v>
      </c>
      <c r="AS1598" s="328">
        <v>3.8754586000000001E-16</v>
      </c>
      <c r="AT1598" s="329">
        <v>0</v>
      </c>
      <c r="AU1598" s="329">
        <v>0</v>
      </c>
      <c r="AV1598" s="328">
        <v>1.4776511000000001E-10</v>
      </c>
      <c r="AW1598" s="328">
        <v>1.3149181999999999E-8</v>
      </c>
      <c r="AX1598" s="328">
        <v>2.0946922E-11</v>
      </c>
      <c r="AY1598" s="328">
        <v>1.4384545E-11</v>
      </c>
      <c r="AZ1598" s="329">
        <v>0</v>
      </c>
      <c r="BA1598" s="329">
        <v>0</v>
      </c>
      <c r="BB1598" s="329">
        <v>0</v>
      </c>
      <c r="BC1598" s="329">
        <v>0</v>
      </c>
      <c r="BD1598" s="329">
        <v>0</v>
      </c>
      <c r="BE1598" s="329">
        <v>0</v>
      </c>
      <c r="BF1598" s="329">
        <v>0</v>
      </c>
      <c r="BG1598" s="329">
        <v>0</v>
      </c>
      <c r="BH1598" s="328">
        <v>5.1757433000000002E-6</v>
      </c>
      <c r="BI1598" s="328">
        <v>7.4872515E-5</v>
      </c>
      <c r="BJ1598" s="329">
        <v>0</v>
      </c>
      <c r="BK1598" s="329">
        <v>0</v>
      </c>
      <c r="BL1598" s="329">
        <v>0</v>
      </c>
      <c r="BM1598" s="41"/>
      <c r="BN1598" s="122">
        <v>9.1646967000000002E-7</v>
      </c>
      <c r="BO1598" s="122">
        <v>1.4781970999999999E-7</v>
      </c>
      <c r="BP1598" s="122">
        <v>1.4125238E-7</v>
      </c>
      <c r="BQ1598" s="111">
        <v>0</v>
      </c>
      <c r="BR1598" s="122">
        <v>6.1833162000000001E-8</v>
      </c>
      <c r="BS1598" s="122">
        <v>9.5660381000000003E-8</v>
      </c>
      <c r="BT1598" s="111">
        <v>0</v>
      </c>
      <c r="BU1598" s="122">
        <v>1.4519187E-7</v>
      </c>
      <c r="BV1598" s="111">
        <v>0</v>
      </c>
      <c r="BW1598" s="111">
        <v>0</v>
      </c>
      <c r="BX1598" s="111">
        <v>0</v>
      </c>
      <c r="BY1598" s="111">
        <v>0</v>
      </c>
      <c r="BZ1598" s="111">
        <v>0</v>
      </c>
      <c r="CA1598" s="122">
        <v>1.9085563000000001E-7</v>
      </c>
      <c r="CB1598" s="122">
        <v>1.0179449999999999E-8</v>
      </c>
      <c r="CC1598" s="122">
        <v>1.2367708E-7</v>
      </c>
      <c r="CD1598" s="111">
        <v>0</v>
      </c>
      <c r="CF1598" s="140"/>
      <c r="CG1598" s="170" t="s">
        <v>8546</v>
      </c>
    </row>
    <row r="1599" spans="1:85" ht="14.5" customHeight="1">
      <c r="A1599" s="41" t="s">
        <v>8563</v>
      </c>
      <c r="B1599" s="119" t="s">
        <v>8550</v>
      </c>
      <c r="C1599" s="120" t="str">
        <f t="shared" si="610"/>
        <v>B.046.08.147</v>
      </c>
      <c r="D1599" s="135" t="s">
        <v>8548</v>
      </c>
      <c r="E1599" s="119" t="s">
        <v>8526</v>
      </c>
      <c r="F1599" s="118" t="str">
        <f t="shared" si="611"/>
        <v>Electricity Virginia production</v>
      </c>
      <c r="G1599" s="118">
        <f t="shared" si="612"/>
        <v>2.5348608137000003E-2</v>
      </c>
      <c r="H1599" s="118">
        <f t="shared" si="613"/>
        <v>1.01771799E-3</v>
      </c>
      <c r="I1599" s="118">
        <f t="shared" si="614"/>
        <v>1.90304378E-3</v>
      </c>
      <c r="J1599" s="326">
        <f t="shared" si="615"/>
        <v>7.2425963670000003E-3</v>
      </c>
      <c r="K1599" s="118">
        <v>1.5185250000000001E-2</v>
      </c>
      <c r="L1599" s="118">
        <v>8.4979657999999995E-4</v>
      </c>
      <c r="M1599" s="118">
        <v>1.0532472000000001E-3</v>
      </c>
      <c r="N1599" s="118">
        <v>8.8487272999999999E-4</v>
      </c>
      <c r="O1599" s="118">
        <v>1.3284526E-4</v>
      </c>
      <c r="P1599" s="118">
        <v>0</v>
      </c>
      <c r="Q1599" s="118">
        <v>0</v>
      </c>
      <c r="R1599" s="118">
        <v>0</v>
      </c>
      <c r="S1599" s="330">
        <v>4.5158467000000001E-5</v>
      </c>
      <c r="T1599" s="118">
        <v>0</v>
      </c>
      <c r="U1599" s="118">
        <v>7.1974379E-3</v>
      </c>
      <c r="V1599" s="118">
        <v>0</v>
      </c>
      <c r="W1599" s="118">
        <v>0</v>
      </c>
      <c r="X1599" s="118">
        <v>0</v>
      </c>
      <c r="Y1599" s="41"/>
      <c r="Z1599" s="327">
        <f t="shared" si="616"/>
        <v>0.11417481203007519</v>
      </c>
      <c r="AA1599" s="41"/>
      <c r="AB1599" s="111">
        <v>2.5221022</v>
      </c>
      <c r="AC1599" s="111">
        <v>1.4548561</v>
      </c>
      <c r="AD1599" s="111">
        <v>0.97566710999999995</v>
      </c>
      <c r="AE1599" s="111">
        <v>0</v>
      </c>
      <c r="AF1599" s="111">
        <v>4.4210526E-2</v>
      </c>
      <c r="AG1599" s="111">
        <v>3.8947368000000003E-2</v>
      </c>
      <c r="AH1599" s="111">
        <v>8.4210525999999994E-3</v>
      </c>
      <c r="AI1599" s="41"/>
      <c r="AJ1599" s="114">
        <v>2.3977200999999999E-3</v>
      </c>
      <c r="AK1599" s="114">
        <v>2.2285834999999999E-3</v>
      </c>
      <c r="AL1599" s="121">
        <v>9.9333863E-5</v>
      </c>
      <c r="AM1599" s="121">
        <v>6.9802748999999996E-5</v>
      </c>
      <c r="AN1599" s="113">
        <f t="shared" si="617"/>
        <v>1.3360811721E-7</v>
      </c>
      <c r="AO1599" s="112">
        <f t="shared" si="618"/>
        <v>3.67358962373E-10</v>
      </c>
      <c r="AP1599" s="112">
        <f t="shared" si="619"/>
        <v>9.7762954552999999E-3</v>
      </c>
      <c r="AQ1599" s="328">
        <v>1.0595422E-7</v>
      </c>
      <c r="AR1599" s="328">
        <v>3.1968946999999998E-10</v>
      </c>
      <c r="AS1599" s="328">
        <v>8.7343729999999994E-15</v>
      </c>
      <c r="AT1599" s="329">
        <v>0</v>
      </c>
      <c r="AU1599" s="329">
        <v>0</v>
      </c>
      <c r="AV1599" s="328">
        <v>1.3157421E-10</v>
      </c>
      <c r="AW1599" s="328">
        <v>2.7522323E-8</v>
      </c>
      <c r="AX1599" s="328">
        <v>1.8651729000000001E-11</v>
      </c>
      <c r="AY1599" s="328">
        <v>2.9009029E-11</v>
      </c>
      <c r="AZ1599" s="329">
        <v>0</v>
      </c>
      <c r="BA1599" s="329">
        <v>0</v>
      </c>
      <c r="BB1599" s="329">
        <v>0</v>
      </c>
      <c r="BC1599" s="329">
        <v>0</v>
      </c>
      <c r="BD1599" s="329">
        <v>0</v>
      </c>
      <c r="BE1599" s="329">
        <v>0</v>
      </c>
      <c r="BF1599" s="329">
        <v>0</v>
      </c>
      <c r="BG1599" s="329">
        <v>0</v>
      </c>
      <c r="BH1599" s="328">
        <v>9.1145530000000003E-7</v>
      </c>
      <c r="BI1599" s="329">
        <v>9.7753839999999998E-3</v>
      </c>
      <c r="BJ1599" s="329">
        <v>0</v>
      </c>
      <c r="BK1599" s="329">
        <v>0</v>
      </c>
      <c r="BL1599" s="329">
        <v>0</v>
      </c>
      <c r="BM1599" s="41"/>
      <c r="BN1599" s="122">
        <v>7.0297681999999999E-6</v>
      </c>
      <c r="BO1599" s="122">
        <v>2.4331484000000001E-7</v>
      </c>
      <c r="BP1599" s="122">
        <v>3.1834967E-6</v>
      </c>
      <c r="BQ1599" s="111">
        <v>0</v>
      </c>
      <c r="BR1599" s="122">
        <v>2.5581557999999998E-7</v>
      </c>
      <c r="BS1599" s="122">
        <v>8.5178696999999997E-8</v>
      </c>
      <c r="BT1599" s="111">
        <v>0</v>
      </c>
      <c r="BU1599" s="122">
        <v>1.2928292999999999E-7</v>
      </c>
      <c r="BV1599" s="111">
        <v>0</v>
      </c>
      <c r="BW1599" s="111">
        <v>0</v>
      </c>
      <c r="BX1599" s="111">
        <v>0</v>
      </c>
      <c r="BY1599" s="111">
        <v>0</v>
      </c>
      <c r="BZ1599" s="111">
        <v>0</v>
      </c>
      <c r="CA1599" s="122">
        <v>1.7719350999999999E-7</v>
      </c>
      <c r="CB1599" s="122">
        <v>2.9337062999999999E-6</v>
      </c>
      <c r="CC1599" s="122">
        <v>2.1779698E-8</v>
      </c>
      <c r="CD1599" s="111">
        <v>0</v>
      </c>
      <c r="CF1599" s="140"/>
      <c r="CG1599" s="170" t="s">
        <v>8546</v>
      </c>
    </row>
    <row r="1600" spans="1:85" ht="14.5" customHeight="1">
      <c r="A1600" s="41" t="s">
        <v>8560</v>
      </c>
      <c r="B1600" s="119" t="s">
        <v>8550</v>
      </c>
      <c r="C1600" s="120" t="str">
        <f t="shared" si="610"/>
        <v>B.046.08.148</v>
      </c>
      <c r="D1600" s="135" t="s">
        <v>8548</v>
      </c>
      <c r="E1600" s="119" t="s">
        <v>8526</v>
      </c>
      <c r="F1600" s="118" t="str">
        <f t="shared" si="611"/>
        <v>Electricity Washington production</v>
      </c>
      <c r="G1600" s="118">
        <f t="shared" si="612"/>
        <v>8.3197692949999996E-3</v>
      </c>
      <c r="H1600" s="118">
        <f t="shared" si="613"/>
        <v>3.7409102500000002E-4</v>
      </c>
      <c r="I1600" s="118">
        <f t="shared" si="614"/>
        <v>9.1413243000000003E-4</v>
      </c>
      <c r="J1600" s="326">
        <f t="shared" si="615"/>
        <v>2.0113299399999998E-3</v>
      </c>
      <c r="K1600" s="118">
        <v>5.0202158999999996E-3</v>
      </c>
      <c r="L1600" s="118">
        <v>5.1719177000000003E-4</v>
      </c>
      <c r="M1600" s="118">
        <v>3.9694066E-4</v>
      </c>
      <c r="N1600" s="118">
        <v>3.3348482000000002E-4</v>
      </c>
      <c r="O1600" s="330">
        <v>4.0606204999999998E-5</v>
      </c>
      <c r="P1600" s="118">
        <v>0</v>
      </c>
      <c r="Q1600" s="118">
        <v>0</v>
      </c>
      <c r="R1600" s="118">
        <v>0</v>
      </c>
      <c r="S1600" s="118">
        <v>1.5852414000000001E-4</v>
      </c>
      <c r="T1600" s="118">
        <v>0</v>
      </c>
      <c r="U1600" s="118">
        <v>1.8528058E-3</v>
      </c>
      <c r="V1600" s="118">
        <v>0</v>
      </c>
      <c r="W1600" s="118">
        <v>0</v>
      </c>
      <c r="X1600" s="118">
        <v>0</v>
      </c>
      <c r="Y1600" s="41"/>
      <c r="Z1600" s="327">
        <f t="shared" si="616"/>
        <v>3.7745984210526308E-2</v>
      </c>
      <c r="AA1600" s="41"/>
      <c r="AB1600" s="111">
        <v>1.4676670999999999</v>
      </c>
      <c r="AC1600" s="111">
        <v>0.42808421000000002</v>
      </c>
      <c r="AD1600" s="111">
        <v>0.25116182999999997</v>
      </c>
      <c r="AE1600" s="111">
        <v>0</v>
      </c>
      <c r="AF1600" s="111">
        <v>1.6842105E-2</v>
      </c>
      <c r="AG1600" s="111">
        <v>9.1578946999999994E-2</v>
      </c>
      <c r="AH1600" s="111">
        <v>0.68</v>
      </c>
      <c r="AI1600" s="41"/>
      <c r="AJ1600" s="114">
        <v>8.6802452999999995E-4</v>
      </c>
      <c r="AK1600" s="114">
        <v>8.1528958000000003E-4</v>
      </c>
      <c r="AL1600" s="121">
        <v>3.4562415999999997E-5</v>
      </c>
      <c r="AM1600" s="121">
        <v>1.8172532E-5</v>
      </c>
      <c r="AN1600" s="113">
        <f t="shared" si="617"/>
        <v>4.8878271795000004E-8</v>
      </c>
      <c r="AO1600" s="112">
        <f t="shared" si="618"/>
        <v>1.2781958946779999E-10</v>
      </c>
      <c r="AP1600" s="112">
        <f t="shared" si="619"/>
        <v>2.5451724699E-3</v>
      </c>
      <c r="AQ1600" s="328">
        <v>3.5028272999999999E-8</v>
      </c>
      <c r="AR1600" s="328">
        <v>1.0568875999999999E-10</v>
      </c>
      <c r="AS1600" s="328">
        <v>2.8875678000000001E-15</v>
      </c>
      <c r="AT1600" s="329">
        <v>0</v>
      </c>
      <c r="AU1600" s="329">
        <v>0</v>
      </c>
      <c r="AV1600" s="328">
        <v>4.9586794999999998E-11</v>
      </c>
      <c r="AW1600" s="328">
        <v>1.3800412E-8</v>
      </c>
      <c r="AX1600" s="328">
        <v>7.0293368999999998E-12</v>
      </c>
      <c r="AY1600" s="328">
        <v>1.5098605000000001E-11</v>
      </c>
      <c r="AZ1600" s="329">
        <v>0</v>
      </c>
      <c r="BA1600" s="329">
        <v>0</v>
      </c>
      <c r="BB1600" s="329">
        <v>0</v>
      </c>
      <c r="BC1600" s="329">
        <v>0</v>
      </c>
      <c r="BD1600" s="329">
        <v>0</v>
      </c>
      <c r="BE1600" s="329">
        <v>0</v>
      </c>
      <c r="BF1600" s="329">
        <v>0</v>
      </c>
      <c r="BG1600" s="329">
        <v>0</v>
      </c>
      <c r="BH1600" s="328">
        <v>3.1995698999999999E-6</v>
      </c>
      <c r="BI1600" s="329">
        <v>2.5419728999999999E-3</v>
      </c>
      <c r="BJ1600" s="329">
        <v>0</v>
      </c>
      <c r="BK1600" s="329">
        <v>0</v>
      </c>
      <c r="BL1600" s="329">
        <v>0</v>
      </c>
      <c r="BM1600" s="41"/>
      <c r="BN1600" s="122">
        <v>2.3315176999999999E-6</v>
      </c>
      <c r="BO1600" s="122">
        <v>1.2041967000000001E-7</v>
      </c>
      <c r="BP1600" s="122">
        <v>1.0524582000000001E-6</v>
      </c>
      <c r="BQ1600" s="111">
        <v>0</v>
      </c>
      <c r="BR1600" s="122">
        <v>1.1160126E-7</v>
      </c>
      <c r="BS1600" s="122">
        <v>3.2101568E-8</v>
      </c>
      <c r="BT1600" s="111">
        <v>0</v>
      </c>
      <c r="BU1600" s="122">
        <v>4.8723272E-8</v>
      </c>
      <c r="BV1600" s="111">
        <v>0</v>
      </c>
      <c r="BW1600" s="111">
        <v>0</v>
      </c>
      <c r="BX1600" s="111">
        <v>0</v>
      </c>
      <c r="BY1600" s="111">
        <v>0</v>
      </c>
      <c r="BZ1600" s="111">
        <v>0</v>
      </c>
      <c r="CA1600" s="122">
        <v>6.8643844000000006E-8</v>
      </c>
      <c r="CB1600" s="122">
        <v>8.2111453999999998E-7</v>
      </c>
      <c r="CC1600" s="122">
        <v>7.6455384999999999E-8</v>
      </c>
      <c r="CD1600" s="111">
        <v>0</v>
      </c>
      <c r="CF1600" s="140"/>
      <c r="CG1600" s="170" t="s">
        <v>8546</v>
      </c>
    </row>
    <row r="1601" spans="1:87" ht="14.5" customHeight="1">
      <c r="A1601" s="41" t="s">
        <v>8557</v>
      </c>
      <c r="B1601" s="119" t="s">
        <v>8550</v>
      </c>
      <c r="C1601" s="120" t="str">
        <f t="shared" si="610"/>
        <v>B.046.08.149</v>
      </c>
      <c r="D1601" s="135" t="s">
        <v>8548</v>
      </c>
      <c r="E1601" s="119" t="s">
        <v>8526</v>
      </c>
      <c r="F1601" s="118" t="str">
        <f t="shared" si="611"/>
        <v>Electricity West Virginia production</v>
      </c>
      <c r="G1601" s="118">
        <f t="shared" si="612"/>
        <v>4.1019192258000006E-2</v>
      </c>
      <c r="H1601" s="118">
        <f t="shared" si="613"/>
        <v>1.01015147E-3</v>
      </c>
      <c r="I1601" s="118">
        <f t="shared" si="614"/>
        <v>3.0566980000000001E-3</v>
      </c>
      <c r="J1601" s="326">
        <f t="shared" si="615"/>
        <v>1.2505788E-5</v>
      </c>
      <c r="K1601" s="118">
        <v>3.6939837000000003E-2</v>
      </c>
      <c r="L1601" s="118">
        <v>1.9740489999999999E-3</v>
      </c>
      <c r="M1601" s="118">
        <v>1.082649E-3</v>
      </c>
      <c r="N1601" s="118">
        <v>9.0957429000000005E-4</v>
      </c>
      <c r="O1601" s="118">
        <v>1.0057718E-4</v>
      </c>
      <c r="P1601" s="118">
        <v>0</v>
      </c>
      <c r="Q1601" s="118">
        <v>0</v>
      </c>
      <c r="R1601" s="118">
        <v>0</v>
      </c>
      <c r="S1601" s="330">
        <v>1.2505788E-5</v>
      </c>
      <c r="T1601" s="118">
        <v>0</v>
      </c>
      <c r="U1601" s="118">
        <v>0</v>
      </c>
      <c r="V1601" s="118">
        <v>0</v>
      </c>
      <c r="W1601" s="118">
        <v>0</v>
      </c>
      <c r="X1601" s="118">
        <v>0</v>
      </c>
      <c r="Y1601" s="41"/>
      <c r="Z1601" s="327">
        <f t="shared" si="616"/>
        <v>0.27774313533834588</v>
      </c>
      <c r="AA1601" s="41"/>
      <c r="AB1601" s="111">
        <v>3.0240561000000001</v>
      </c>
      <c r="AC1601" s="111">
        <v>2.9724772000000002</v>
      </c>
      <c r="AD1601" s="111">
        <v>0</v>
      </c>
      <c r="AE1601" s="111">
        <v>0</v>
      </c>
      <c r="AF1601" s="111">
        <v>1.0526316E-3</v>
      </c>
      <c r="AG1601" s="111">
        <v>2.6315788999999999E-2</v>
      </c>
      <c r="AH1601" s="111">
        <v>2.4210526E-2</v>
      </c>
      <c r="AI1601" s="41"/>
      <c r="AJ1601" s="114">
        <v>5.3675166000000003E-3</v>
      </c>
      <c r="AK1601" s="114">
        <v>5.0973054999999996E-3</v>
      </c>
      <c r="AL1601" s="114">
        <v>2.2983309E-4</v>
      </c>
      <c r="AM1601" s="121">
        <v>4.0378087000000003E-5</v>
      </c>
      <c r="AN1601" s="113">
        <f t="shared" si="617"/>
        <v>3.0559385115999999E-7</v>
      </c>
      <c r="AO1601" s="112">
        <f t="shared" si="618"/>
        <v>8.4997443535000009E-10</v>
      </c>
      <c r="AP1601" s="112">
        <f t="shared" si="619"/>
        <v>5.6551943103999996E-3</v>
      </c>
      <c r="AQ1601" s="328">
        <v>2.5774563000000002E-7</v>
      </c>
      <c r="AR1601" s="328">
        <v>7.7768078000000001E-10</v>
      </c>
      <c r="AS1601" s="328">
        <v>2.1247349999999998E-14</v>
      </c>
      <c r="AT1601" s="329">
        <v>0</v>
      </c>
      <c r="AU1601" s="329">
        <v>0</v>
      </c>
      <c r="AV1601" s="328">
        <v>1.3524715999999999E-10</v>
      </c>
      <c r="AW1601" s="328">
        <v>4.7712973999999997E-8</v>
      </c>
      <c r="AX1601" s="328">
        <v>1.9172398999999999E-11</v>
      </c>
      <c r="AY1601" s="328">
        <v>5.3100009000000001E-11</v>
      </c>
      <c r="AZ1601" s="329">
        <v>0</v>
      </c>
      <c r="BA1601" s="329">
        <v>0</v>
      </c>
      <c r="BB1601" s="329">
        <v>0</v>
      </c>
      <c r="BC1601" s="329">
        <v>0</v>
      </c>
      <c r="BD1601" s="329">
        <v>0</v>
      </c>
      <c r="BE1601" s="329">
        <v>0</v>
      </c>
      <c r="BF1601" s="329">
        <v>0</v>
      </c>
      <c r="BG1601" s="329">
        <v>0</v>
      </c>
      <c r="BH1601" s="328">
        <v>2.5241039999999999E-7</v>
      </c>
      <c r="BI1601" s="329">
        <v>5.6549419E-3</v>
      </c>
      <c r="BJ1601" s="329">
        <v>0</v>
      </c>
      <c r="BK1601" s="329">
        <v>0</v>
      </c>
      <c r="BL1601" s="329">
        <v>0</v>
      </c>
      <c r="BM1601" s="41"/>
      <c r="BN1601" s="122">
        <v>1.2553772999999999E-5</v>
      </c>
      <c r="BO1601" s="122">
        <v>4.1061457E-7</v>
      </c>
      <c r="BP1601" s="122">
        <v>7.7442156000000002E-6</v>
      </c>
      <c r="BQ1601" s="111">
        <v>0</v>
      </c>
      <c r="BR1601" s="122">
        <v>3.6297046999999998E-7</v>
      </c>
      <c r="BS1601" s="122">
        <v>8.7556492999999995E-8</v>
      </c>
      <c r="BT1601" s="111">
        <v>0</v>
      </c>
      <c r="BU1601" s="122">
        <v>1.3289190999999999E-7</v>
      </c>
      <c r="BV1601" s="111">
        <v>0</v>
      </c>
      <c r="BW1601" s="111">
        <v>0</v>
      </c>
      <c r="BX1601" s="111">
        <v>0</v>
      </c>
      <c r="BY1601" s="111">
        <v>0</v>
      </c>
      <c r="BZ1601" s="111">
        <v>0</v>
      </c>
      <c r="CA1601" s="122">
        <v>1.9255898E-7</v>
      </c>
      <c r="CB1601" s="122">
        <v>3.6169339000000002E-6</v>
      </c>
      <c r="CC1601" s="122">
        <v>6.0314775999999996E-9</v>
      </c>
      <c r="CD1601" s="111">
        <v>0</v>
      </c>
      <c r="CF1601" s="140"/>
      <c r="CG1601" s="170" t="s">
        <v>8546</v>
      </c>
    </row>
    <row r="1602" spans="1:87" ht="14.5" customHeight="1">
      <c r="A1602" s="41" t="s">
        <v>8554</v>
      </c>
      <c r="B1602" s="119" t="s">
        <v>8550</v>
      </c>
      <c r="C1602" s="120" t="str">
        <f t="shared" si="610"/>
        <v>B.046.08.150</v>
      </c>
      <c r="D1602" s="135" t="s">
        <v>8548</v>
      </c>
      <c r="E1602" s="119" t="s">
        <v>8526</v>
      </c>
      <c r="F1602" s="118" t="str">
        <f t="shared" si="611"/>
        <v>Electricity Wisconsin production</v>
      </c>
      <c r="G1602" s="118">
        <f t="shared" si="612"/>
        <v>3.1924694513999999E-2</v>
      </c>
      <c r="H1602" s="118">
        <f t="shared" si="613"/>
        <v>1.0446028299999999E-3</v>
      </c>
      <c r="I1602" s="118">
        <f t="shared" si="614"/>
        <v>1.9893297099999999E-3</v>
      </c>
      <c r="J1602" s="326">
        <f t="shared" si="615"/>
        <v>3.6333529740000003E-3</v>
      </c>
      <c r="K1602" s="118">
        <v>2.5257409000000001E-2</v>
      </c>
      <c r="L1602" s="118">
        <v>8.8777501E-4</v>
      </c>
      <c r="M1602" s="118">
        <v>1.1015547000000001E-3</v>
      </c>
      <c r="N1602" s="118">
        <v>9.2545767999999997E-4</v>
      </c>
      <c r="O1602" s="118">
        <v>1.1914515E-4</v>
      </c>
      <c r="P1602" s="118">
        <v>0</v>
      </c>
      <c r="Q1602" s="118">
        <v>0</v>
      </c>
      <c r="R1602" s="118">
        <v>0</v>
      </c>
      <c r="S1602" s="330">
        <v>2.2757074000000002E-5</v>
      </c>
      <c r="T1602" s="118">
        <v>0</v>
      </c>
      <c r="U1602" s="118">
        <v>3.6105959000000002E-3</v>
      </c>
      <c r="V1602" s="118">
        <v>0</v>
      </c>
      <c r="W1602" s="118">
        <v>0</v>
      </c>
      <c r="X1602" s="118">
        <v>0</v>
      </c>
      <c r="Y1602" s="41"/>
      <c r="Z1602" s="327">
        <f t="shared" si="616"/>
        <v>0.18990533082706768</v>
      </c>
      <c r="AA1602" s="41"/>
      <c r="AB1602" s="111">
        <v>2.7056681</v>
      </c>
      <c r="AC1602" s="111">
        <v>2.1246456</v>
      </c>
      <c r="AD1602" s="111">
        <v>0.48944356999999999</v>
      </c>
      <c r="AE1602" s="111">
        <v>0</v>
      </c>
      <c r="AF1602" s="111">
        <v>1.8947367999999999E-2</v>
      </c>
      <c r="AG1602" s="111">
        <v>3.2631579000000001E-2</v>
      </c>
      <c r="AH1602" s="111">
        <v>0.04</v>
      </c>
      <c r="AI1602" s="41"/>
      <c r="AJ1602" s="114">
        <v>3.6305888E-3</v>
      </c>
      <c r="AK1602" s="114">
        <v>3.4164945000000001E-3</v>
      </c>
      <c r="AL1602" s="114">
        <v>1.5725790000000001E-4</v>
      </c>
      <c r="AM1602" s="121">
        <v>5.6836395000000003E-5</v>
      </c>
      <c r="AN1602" s="113">
        <f t="shared" si="617"/>
        <v>2.0482581089999999E-7</v>
      </c>
      <c r="AO1602" s="112">
        <f t="shared" si="618"/>
        <v>5.8157508375800009E-10</v>
      </c>
      <c r="AP1602" s="112">
        <f t="shared" si="619"/>
        <v>7.9602794170800014E-3</v>
      </c>
      <c r="AQ1602" s="328">
        <v>1.7623215E-7</v>
      </c>
      <c r="AR1602" s="328">
        <v>5.3173493000000002E-10</v>
      </c>
      <c r="AS1602" s="328">
        <v>1.4527757999999999E-14</v>
      </c>
      <c r="AT1602" s="329">
        <v>0</v>
      </c>
      <c r="AU1602" s="329">
        <v>0</v>
      </c>
      <c r="AV1602" s="328">
        <v>1.3760889999999999E-10</v>
      </c>
      <c r="AW1602" s="328">
        <v>2.8456052E-8</v>
      </c>
      <c r="AX1602" s="328">
        <v>1.9507195999999999E-11</v>
      </c>
      <c r="AY1602" s="328">
        <v>3.0318429999999997E-11</v>
      </c>
      <c r="AZ1602" s="329">
        <v>0</v>
      </c>
      <c r="BA1602" s="329">
        <v>0</v>
      </c>
      <c r="BB1602" s="329">
        <v>0</v>
      </c>
      <c r="BC1602" s="329">
        <v>0</v>
      </c>
      <c r="BD1602" s="329">
        <v>0</v>
      </c>
      <c r="BE1602" s="329">
        <v>0</v>
      </c>
      <c r="BF1602" s="329">
        <v>0</v>
      </c>
      <c r="BG1602" s="329">
        <v>0</v>
      </c>
      <c r="BH1602" s="328">
        <v>4.5931708000000001E-7</v>
      </c>
      <c r="BI1602" s="329">
        <v>7.9598201000000007E-3</v>
      </c>
      <c r="BJ1602" s="329">
        <v>0</v>
      </c>
      <c r="BK1602" s="329">
        <v>0</v>
      </c>
      <c r="BL1602" s="329">
        <v>0</v>
      </c>
      <c r="BM1602" s="41"/>
      <c r="BN1602" s="122">
        <v>9.3837074000000002E-6</v>
      </c>
      <c r="BO1602" s="122">
        <v>2.5432903E-7</v>
      </c>
      <c r="BP1602" s="122">
        <v>5.2950645999999998E-6</v>
      </c>
      <c r="BQ1602" s="111">
        <v>0</v>
      </c>
      <c r="BR1602" s="122">
        <v>2.4971237E-7</v>
      </c>
      <c r="BS1602" s="122">
        <v>8.9085442999999999E-8</v>
      </c>
      <c r="BT1602" s="111">
        <v>0</v>
      </c>
      <c r="BU1602" s="122">
        <v>1.3521253E-7</v>
      </c>
      <c r="BV1602" s="111">
        <v>0</v>
      </c>
      <c r="BW1602" s="111">
        <v>0</v>
      </c>
      <c r="BX1602" s="111">
        <v>0</v>
      </c>
      <c r="BY1602" s="111">
        <v>0</v>
      </c>
      <c r="BZ1602" s="111">
        <v>0</v>
      </c>
      <c r="CA1602" s="122">
        <v>1.8531108999999999E-7</v>
      </c>
      <c r="CB1602" s="122">
        <v>3.1640168000000001E-6</v>
      </c>
      <c r="CC1602" s="122">
        <v>1.097562E-8</v>
      </c>
      <c r="CD1602" s="111">
        <v>0</v>
      </c>
      <c r="CF1602" s="140"/>
      <c r="CG1602" s="170" t="s">
        <v>8546</v>
      </c>
    </row>
    <row r="1603" spans="1:87" ht="14.5" customHeight="1">
      <c r="A1603" s="41" t="s">
        <v>8551</v>
      </c>
      <c r="B1603" s="119" t="s">
        <v>8550</v>
      </c>
      <c r="C1603" s="120" t="str">
        <f t="shared" si="610"/>
        <v>B.046.08.151</v>
      </c>
      <c r="D1603" s="135" t="s">
        <v>8548</v>
      </c>
      <c r="E1603" s="119" t="s">
        <v>8526</v>
      </c>
      <c r="F1603" s="118" t="str">
        <f t="shared" si="611"/>
        <v>Electricity Wyoming production</v>
      </c>
      <c r="G1603" s="118">
        <f t="shared" si="612"/>
        <v>3.9630393569999998E-2</v>
      </c>
      <c r="H1603" s="118">
        <f t="shared" si="613"/>
        <v>1.3382576739999999E-3</v>
      </c>
      <c r="I1603" s="118">
        <f t="shared" si="614"/>
        <v>3.0988605999999999E-3</v>
      </c>
      <c r="J1603" s="326">
        <f t="shared" si="615"/>
        <v>7.0253296000000003E-5</v>
      </c>
      <c r="K1603" s="118">
        <v>3.5123021999999997E-2</v>
      </c>
      <c r="L1603" s="118">
        <v>1.6092594E-3</v>
      </c>
      <c r="M1603" s="118">
        <v>1.4896012E-3</v>
      </c>
      <c r="N1603" s="118">
        <v>1.2514702E-3</v>
      </c>
      <c r="O1603" s="330">
        <v>8.6787473999999998E-5</v>
      </c>
      <c r="P1603" s="118">
        <v>0</v>
      </c>
      <c r="Q1603" s="118">
        <v>0</v>
      </c>
      <c r="R1603" s="118">
        <v>0</v>
      </c>
      <c r="S1603" s="330">
        <v>7.0253296000000003E-5</v>
      </c>
      <c r="T1603" s="118">
        <v>0</v>
      </c>
      <c r="U1603" s="118">
        <v>0</v>
      </c>
      <c r="V1603" s="118">
        <v>0</v>
      </c>
      <c r="W1603" s="118">
        <v>0</v>
      </c>
      <c r="X1603" s="118">
        <v>0</v>
      </c>
      <c r="Y1603" s="41"/>
      <c r="Z1603" s="327">
        <f t="shared" si="616"/>
        <v>0.26408287218045107</v>
      </c>
      <c r="AA1603" s="41"/>
      <c r="AB1603" s="111">
        <v>2.6427836</v>
      </c>
      <c r="AC1603" s="111">
        <v>2.3996257000000001</v>
      </c>
      <c r="AD1603" s="111">
        <v>0</v>
      </c>
      <c r="AE1603" s="111">
        <v>0</v>
      </c>
      <c r="AF1603" s="111">
        <v>1.0526316000000001E-2</v>
      </c>
      <c r="AG1603" s="111">
        <v>0.20842105</v>
      </c>
      <c r="AH1603" s="111">
        <v>2.4210526E-2</v>
      </c>
      <c r="AI1603" s="41"/>
      <c r="AJ1603" s="114">
        <v>5.0901154000000002E-3</v>
      </c>
      <c r="AK1603" s="114">
        <v>4.8370768000000003E-3</v>
      </c>
      <c r="AL1603" s="114">
        <v>2.2050494000000001E-4</v>
      </c>
      <c r="AM1603" s="121">
        <v>3.2533695000000003E-5</v>
      </c>
      <c r="AN1603" s="113">
        <f t="shared" si="617"/>
        <v>2.8999261061999996E-7</v>
      </c>
      <c r="AO1603" s="112">
        <f t="shared" si="618"/>
        <v>8.1547684633900013E-10</v>
      </c>
      <c r="AP1603" s="112">
        <f t="shared" si="619"/>
        <v>4.5565399564000001E-3</v>
      </c>
      <c r="AQ1603" s="328">
        <v>2.4506889999999999E-7</v>
      </c>
      <c r="AR1603" s="328">
        <v>7.3943203000000005E-10</v>
      </c>
      <c r="AS1603" s="328">
        <v>2.0202339E-14</v>
      </c>
      <c r="AT1603" s="329">
        <v>0</v>
      </c>
      <c r="AU1603" s="329">
        <v>0</v>
      </c>
      <c r="AV1603" s="328">
        <v>1.8608462E-10</v>
      </c>
      <c r="AW1603" s="328">
        <v>4.4737626E-8</v>
      </c>
      <c r="AX1603" s="328">
        <v>2.6379028000000001E-11</v>
      </c>
      <c r="AY1603" s="328">
        <v>4.9645586000000002E-11</v>
      </c>
      <c r="AZ1603" s="329">
        <v>0</v>
      </c>
      <c r="BA1603" s="329">
        <v>0</v>
      </c>
      <c r="BB1603" s="329">
        <v>0</v>
      </c>
      <c r="BC1603" s="329">
        <v>0</v>
      </c>
      <c r="BD1603" s="329">
        <v>0</v>
      </c>
      <c r="BE1603" s="329">
        <v>0</v>
      </c>
      <c r="BF1603" s="329">
        <v>0</v>
      </c>
      <c r="BG1603" s="329">
        <v>0</v>
      </c>
      <c r="BH1603" s="328">
        <v>1.4179564E-6</v>
      </c>
      <c r="BI1603" s="329">
        <v>4.555122E-3</v>
      </c>
      <c r="BJ1603" s="329">
        <v>0</v>
      </c>
      <c r="BK1603" s="329">
        <v>0</v>
      </c>
      <c r="BL1603" s="329">
        <v>0</v>
      </c>
      <c r="BM1603" s="41"/>
      <c r="BN1603" s="122">
        <v>1.1598418E-5</v>
      </c>
      <c r="BO1603" s="122">
        <v>4.0353582E-7</v>
      </c>
      <c r="BP1603" s="122">
        <v>7.3633311E-6</v>
      </c>
      <c r="BQ1603" s="111">
        <v>0</v>
      </c>
      <c r="BR1603" s="122">
        <v>3.2025442000000002E-7</v>
      </c>
      <c r="BS1603" s="122">
        <v>1.2046772000000001E-7</v>
      </c>
      <c r="BT1603" s="111">
        <v>0</v>
      </c>
      <c r="BU1603" s="122">
        <v>1.8284407000000001E-7</v>
      </c>
      <c r="BV1603" s="111">
        <v>0</v>
      </c>
      <c r="BW1603" s="111">
        <v>0</v>
      </c>
      <c r="BX1603" s="111">
        <v>0</v>
      </c>
      <c r="BY1603" s="111">
        <v>0</v>
      </c>
      <c r="BZ1603" s="111">
        <v>0</v>
      </c>
      <c r="CA1603" s="122">
        <v>2.5446065999999998E-7</v>
      </c>
      <c r="CB1603" s="122">
        <v>2.9196416000000001E-6</v>
      </c>
      <c r="CC1603" s="122">
        <v>3.3882805999999997E-8</v>
      </c>
      <c r="CD1603" s="111">
        <v>0</v>
      </c>
      <c r="CF1603" s="140"/>
      <c r="CG1603" s="170" t="s">
        <v>8546</v>
      </c>
    </row>
    <row r="1604" spans="1:87" ht="14.5" customHeight="1">
      <c r="B1604" s="119" t="s">
        <v>8527</v>
      </c>
      <c r="C1604" s="133" t="s">
        <v>8545</v>
      </c>
      <c r="D1604" s="135"/>
      <c r="G1604" s="41"/>
      <c r="H1604" s="41"/>
      <c r="I1604" s="41"/>
      <c r="J1604" s="41"/>
      <c r="K1604" s="41"/>
      <c r="L1604" s="41"/>
      <c r="M1604" s="41"/>
      <c r="N1604" s="41"/>
      <c r="O1604" s="41"/>
      <c r="P1604" s="41"/>
      <c r="Q1604" s="41"/>
      <c r="R1604" s="41"/>
      <c r="S1604" s="41"/>
      <c r="T1604" s="41"/>
      <c r="U1604" s="41"/>
      <c r="V1604" s="41"/>
      <c r="W1604" s="41"/>
      <c r="X1604" s="41"/>
      <c r="Y1604" s="41"/>
      <c r="Z1604" s="41"/>
      <c r="AA1604" s="41"/>
      <c r="AB1604" s="41"/>
      <c r="AC1604" s="41"/>
      <c r="AD1604" s="41"/>
      <c r="AE1604" s="41"/>
      <c r="AF1604" s="41"/>
      <c r="AG1604" s="41"/>
      <c r="AH1604" s="41"/>
      <c r="AI1604" s="41"/>
      <c r="AJ1604" s="41"/>
      <c r="AK1604" s="41"/>
      <c r="AL1604" s="41"/>
      <c r="AM1604" s="41"/>
      <c r="AN1604" s="41"/>
      <c r="AO1604" s="41"/>
      <c r="AP1604" s="41"/>
      <c r="AQ1604" s="41"/>
      <c r="AR1604" s="41"/>
      <c r="AS1604" s="41"/>
      <c r="AT1604" s="41"/>
      <c r="AU1604" s="41"/>
      <c r="AV1604" s="41"/>
      <c r="AW1604" s="41"/>
      <c r="AX1604" s="41"/>
      <c r="AY1604" s="41"/>
      <c r="AZ1604" s="41"/>
      <c r="BA1604" s="41"/>
      <c r="BB1604" s="41"/>
      <c r="BC1604" s="41"/>
      <c r="BD1604" s="41"/>
      <c r="BE1604" s="41"/>
      <c r="BF1604" s="41"/>
      <c r="BG1604" s="41"/>
      <c r="BH1604" s="41"/>
      <c r="BI1604" s="41"/>
      <c r="BJ1604" s="41"/>
      <c r="BK1604" s="41"/>
      <c r="BL1604" s="41"/>
      <c r="BM1604" s="41"/>
      <c r="BN1604" s="41"/>
      <c r="BO1604" s="41"/>
      <c r="BP1604" s="41"/>
      <c r="BQ1604" s="41"/>
      <c r="BR1604" s="41"/>
      <c r="BS1604" s="41"/>
      <c r="BT1604" s="41"/>
      <c r="BU1604" s="41"/>
      <c r="BV1604" s="41"/>
      <c r="BW1604" s="41"/>
      <c r="BX1604" s="41"/>
      <c r="BY1604" s="41"/>
      <c r="BZ1604" s="41"/>
      <c r="CA1604" s="41"/>
      <c r="CB1604" s="41"/>
      <c r="CC1604" s="41"/>
      <c r="CD1604" s="41"/>
      <c r="CE1604" s="130"/>
      <c r="CF1604" s="139"/>
      <c r="CG1604" s="170"/>
    </row>
    <row r="1605" spans="1:87" ht="14.5" customHeight="1">
      <c r="B1605" s="119" t="s">
        <v>8527</v>
      </c>
      <c r="C1605" s="133" t="s">
        <v>109</v>
      </c>
      <c r="D1605" s="133" t="s">
        <v>110</v>
      </c>
      <c r="G1605" s="41"/>
      <c r="H1605" s="41"/>
      <c r="I1605" s="41"/>
      <c r="J1605" s="41"/>
      <c r="K1605" s="41"/>
      <c r="L1605" s="41"/>
      <c r="M1605" s="41"/>
      <c r="N1605" s="41"/>
      <c r="O1605" s="41"/>
      <c r="P1605" s="41"/>
      <c r="Q1605" s="41"/>
      <c r="R1605" s="41"/>
      <c r="S1605" s="41"/>
      <c r="T1605" s="41"/>
      <c r="U1605" s="41"/>
      <c r="V1605" s="41"/>
      <c r="W1605" s="41"/>
      <c r="X1605" s="41"/>
      <c r="Y1605" s="41"/>
      <c r="Z1605" s="41"/>
      <c r="AA1605" s="41"/>
      <c r="AB1605" s="41"/>
      <c r="AC1605" s="41"/>
      <c r="AD1605" s="41"/>
      <c r="AE1605" s="41"/>
      <c r="AF1605" s="41"/>
      <c r="AG1605" s="41"/>
      <c r="AH1605" s="41"/>
      <c r="AI1605" s="41"/>
      <c r="AJ1605" s="41"/>
      <c r="AK1605" s="41"/>
      <c r="AL1605" s="41"/>
      <c r="AM1605" s="41"/>
      <c r="AN1605" s="41"/>
      <c r="AO1605" s="41"/>
      <c r="AP1605" s="41"/>
      <c r="AQ1605" s="41"/>
      <c r="AR1605" s="41"/>
      <c r="AS1605" s="41"/>
      <c r="AT1605" s="41"/>
      <c r="AU1605" s="41"/>
      <c r="AV1605" s="41"/>
      <c r="AW1605" s="41"/>
      <c r="AX1605" s="41"/>
      <c r="AY1605" s="41"/>
      <c r="AZ1605" s="41"/>
      <c r="BA1605" s="41"/>
      <c r="BB1605" s="41"/>
      <c r="BC1605" s="41"/>
      <c r="BD1605" s="41"/>
      <c r="BE1605" s="41"/>
      <c r="BF1605" s="41"/>
      <c r="BG1605" s="41"/>
      <c r="BH1605" s="41"/>
      <c r="BI1605" s="41"/>
      <c r="BJ1605" s="41"/>
      <c r="BK1605" s="41"/>
      <c r="BL1605" s="41"/>
      <c r="BM1605" s="41"/>
      <c r="BN1605" s="41"/>
      <c r="BO1605" s="41"/>
      <c r="BP1605" s="41"/>
      <c r="BQ1605" s="41"/>
      <c r="BR1605" s="41"/>
      <c r="BS1605" s="41"/>
      <c r="BT1605" s="41"/>
      <c r="BU1605" s="41"/>
      <c r="BV1605" s="41"/>
      <c r="BW1605" s="41"/>
      <c r="BX1605" s="41"/>
      <c r="BY1605" s="41"/>
      <c r="BZ1605" s="41"/>
      <c r="CA1605" s="41"/>
      <c r="CB1605" s="41"/>
      <c r="CC1605" s="41"/>
      <c r="CD1605" s="41"/>
      <c r="CE1605" s="130"/>
      <c r="CF1605" s="139"/>
    </row>
    <row r="1606" spans="1:87" ht="14.5" customHeight="1">
      <c r="A1606" s="41" t="s">
        <v>8544</v>
      </c>
      <c r="B1606" s="119" t="s">
        <v>8527</v>
      </c>
      <c r="C1606" s="120" t="str">
        <f t="shared" ref="C1606:C1612" si="620">MID(A1606,1,12)</f>
        <v>B.050.01.101</v>
      </c>
      <c r="D1606" s="135" t="s">
        <v>110</v>
      </c>
      <c r="E1606" s="119" t="s">
        <v>8526</v>
      </c>
      <c r="F1606" s="118" t="str">
        <f t="shared" ref="F1606:F1612" si="621">MID(A1606, 21,85)</f>
        <v>Industrial Heat, General</v>
      </c>
      <c r="G1606" s="118">
        <f t="shared" ref="G1606:G1612" si="622">H1606+I1606+J1606+K1606</f>
        <v>1.707749607421E-2</v>
      </c>
      <c r="H1606" s="118">
        <f t="shared" ref="H1606:H1612" si="623">N1606+O1606+P1606+Q1606</f>
        <v>1.0481096093E-3</v>
      </c>
      <c r="I1606" s="118">
        <f t="shared" ref="I1606:I1612" si="624">L1606+M1606+R1606</f>
        <v>3.65963947E-3</v>
      </c>
      <c r="J1606" s="326">
        <f t="shared" ref="J1606:J1612" si="625">S1606+IF(T1606="x",0,T1606)+IF(U1606="x",0,U1606)+IF(V1606="x",0,V1606)+W1606+X1606</f>
        <v>7.5027994910000005E-5</v>
      </c>
      <c r="K1606" s="118">
        <v>1.2294719000000001E-2</v>
      </c>
      <c r="L1606" s="118">
        <v>2.5912344000000001E-3</v>
      </c>
      <c r="M1606" s="118">
        <v>9.2368349999999997E-4</v>
      </c>
      <c r="N1606" s="118">
        <v>7.8059893000000005E-4</v>
      </c>
      <c r="O1606" s="118">
        <v>2.4237271000000001E-4</v>
      </c>
      <c r="P1606" s="330">
        <v>7.7442683000000003E-6</v>
      </c>
      <c r="Q1606" s="330">
        <v>1.7393700999999999E-5</v>
      </c>
      <c r="R1606" s="118">
        <v>1.4472157E-4</v>
      </c>
      <c r="S1606" s="330">
        <v>1.0905028E-5</v>
      </c>
      <c r="T1606" s="118">
        <v>0</v>
      </c>
      <c r="U1606" s="330">
        <v>6.3868601999999999E-5</v>
      </c>
      <c r="V1606" s="330">
        <v>2.5436490999999998E-7</v>
      </c>
      <c r="W1606" s="118">
        <v>0</v>
      </c>
      <c r="X1606" s="118">
        <v>0</v>
      </c>
      <c r="Y1606" s="41"/>
      <c r="Z1606" s="327">
        <f t="shared" ref="Z1606:Z1612" si="626">K1606/0.133</f>
        <v>9.2441496240601509E-2</v>
      </c>
      <c r="AA1606" s="41"/>
      <c r="AB1606" s="111">
        <v>1.1602707999999999</v>
      </c>
      <c r="AC1606" s="111">
        <v>1.1496770999999999</v>
      </c>
      <c r="AD1606" s="111">
        <v>8.6589753999999994E-3</v>
      </c>
      <c r="AE1606" s="111">
        <v>0</v>
      </c>
      <c r="AF1606" s="111">
        <v>0</v>
      </c>
      <c r="AG1606" s="122">
        <v>9.1442401000000007E-5</v>
      </c>
      <c r="AH1606" s="111">
        <v>1.8432881E-3</v>
      </c>
      <c r="AI1606" s="41"/>
      <c r="AJ1606" s="114">
        <v>2.6012906999999998E-3</v>
      </c>
      <c r="AK1606" s="114">
        <v>2.4418424999999998E-3</v>
      </c>
      <c r="AL1606" s="121">
        <v>9.2868462999999999E-5</v>
      </c>
      <c r="AM1606" s="121">
        <v>6.6579696999999994E-5</v>
      </c>
      <c r="AN1606" s="113">
        <f t="shared" ref="AN1606:AN1612" si="627">AQ1606+AT1606+AU1606+AV1606+AW1606+BE1606+BF1606+BJ1606</f>
        <v>1.4639343543899001E-7</v>
      </c>
      <c r="AO1606" s="112">
        <f t="shared" ref="AO1606:AO1612" si="628">AR1606+AS1606+AX1606+AY1606+AZ1606+BA1606+BB1606+BC1606+BD1606+BG1606+BK1606+BL1606</f>
        <v>3.4344845519329999E-10</v>
      </c>
      <c r="AP1606" s="112">
        <f t="shared" ref="AP1606:AP1612" si="629">BH1606+BI1606</f>
        <v>9.3248874915599998E-3</v>
      </c>
      <c r="AQ1606" s="328">
        <v>8.6664278999999994E-8</v>
      </c>
      <c r="AR1606" s="328">
        <v>2.6151815000000002E-10</v>
      </c>
      <c r="AS1606" s="328">
        <v>7.1436617000000003E-15</v>
      </c>
      <c r="AT1606" s="328">
        <v>7.1356920000000002E-12</v>
      </c>
      <c r="AU1606" s="328">
        <v>4.4286699000000001E-13</v>
      </c>
      <c r="AV1606" s="328">
        <v>1.160714E-10</v>
      </c>
      <c r="AW1606" s="328">
        <v>5.9134231000000003E-8</v>
      </c>
      <c r="AX1606" s="328">
        <v>1.6671501E-11</v>
      </c>
      <c r="AY1606" s="328">
        <v>6.4494989000000006E-11</v>
      </c>
      <c r="AZ1606" s="328">
        <v>1.4522902999999999E-14</v>
      </c>
      <c r="BA1606" s="328">
        <v>1.734431E-16</v>
      </c>
      <c r="BB1606" s="328">
        <v>3.9802840000000001E-13</v>
      </c>
      <c r="BC1606" s="328">
        <v>2.8672965000000001E-15</v>
      </c>
      <c r="BD1606" s="328">
        <v>6.7239790000000002E-15</v>
      </c>
      <c r="BE1606" s="328">
        <v>1.3111459999999999E-10</v>
      </c>
      <c r="BF1606" s="328">
        <v>3.4016087999999998E-10</v>
      </c>
      <c r="BG1606" s="328">
        <v>3.3435551000000001E-13</v>
      </c>
      <c r="BH1606" s="328">
        <v>6.3579156E-7</v>
      </c>
      <c r="BI1606" s="329">
        <v>9.3242516999999994E-3</v>
      </c>
      <c r="BJ1606" s="329">
        <v>0</v>
      </c>
      <c r="BK1606" s="329">
        <v>0</v>
      </c>
      <c r="BL1606" s="329">
        <v>0</v>
      </c>
      <c r="BM1606" s="41"/>
      <c r="BN1606" s="122">
        <v>5.4081148000000003E-6</v>
      </c>
      <c r="BO1606" s="122">
        <v>4.8222525000000003E-7</v>
      </c>
      <c r="BP1606" s="122">
        <v>2.5775143000000001E-6</v>
      </c>
      <c r="BQ1606" s="122">
        <v>1.6969343000000001E-8</v>
      </c>
      <c r="BR1606" s="122">
        <v>5.5890013E-7</v>
      </c>
      <c r="BS1606" s="122">
        <v>7.4081756000000003E-8</v>
      </c>
      <c r="BT1606" s="122">
        <v>1.6770698E-10</v>
      </c>
      <c r="BU1606" s="122">
        <v>1.1265176E-7</v>
      </c>
      <c r="BV1606" s="122">
        <v>1.0392263000000001E-8</v>
      </c>
      <c r="BW1606" s="122">
        <v>1.1509513E-8</v>
      </c>
      <c r="BX1606" s="122">
        <v>3.3037253999999999E-9</v>
      </c>
      <c r="BY1606" s="122">
        <v>2.4293104999999998E-10</v>
      </c>
      <c r="BZ1606" s="122">
        <v>5.5982935999999999E-11</v>
      </c>
      <c r="CA1606" s="122">
        <v>1.9054199E-7</v>
      </c>
      <c r="CB1606" s="122">
        <v>1.3661123000000001E-6</v>
      </c>
      <c r="CC1606" s="122">
        <v>3.4458905000000001E-9</v>
      </c>
      <c r="CD1606" s="111">
        <v>0</v>
      </c>
      <c r="CE1606" s="167"/>
      <c r="CF1606" s="143"/>
      <c r="CG1606" s="43" t="s">
        <v>8542</v>
      </c>
      <c r="CH1606" s="43"/>
      <c r="CI1606" s="43"/>
    </row>
    <row r="1607" spans="1:87" ht="14.5" customHeight="1">
      <c r="A1607" s="41" t="s">
        <v>8541</v>
      </c>
      <c r="B1607" s="119" t="s">
        <v>8527</v>
      </c>
      <c r="C1607" s="120" t="str">
        <f t="shared" si="620"/>
        <v>B.050.01.102</v>
      </c>
      <c r="D1607" s="135" t="s">
        <v>110</v>
      </c>
      <c r="E1607" s="119" t="s">
        <v>8526</v>
      </c>
      <c r="F1607" s="118" t="str">
        <f t="shared" si="621"/>
        <v>Domestic Heat, General, from heat pump</v>
      </c>
      <c r="G1607" s="118">
        <f t="shared" si="622"/>
        <v>6.0650859220000002E-3</v>
      </c>
      <c r="H1607" s="118">
        <f t="shared" si="623"/>
        <v>1.7396917E-4</v>
      </c>
      <c r="I1607" s="118">
        <f t="shared" si="624"/>
        <v>4.3386195000000001E-4</v>
      </c>
      <c r="J1607" s="326">
        <f t="shared" si="625"/>
        <v>9.0935740199999998E-4</v>
      </c>
      <c r="K1607" s="118">
        <v>4.5478973999999997E-3</v>
      </c>
      <c r="L1607" s="118">
        <v>2.5521152999999998E-4</v>
      </c>
      <c r="M1607" s="118">
        <v>1.7865042000000001E-4</v>
      </c>
      <c r="N1607" s="118">
        <v>1.5009096000000001E-4</v>
      </c>
      <c r="O1607" s="330">
        <v>2.3878209999999999E-5</v>
      </c>
      <c r="P1607" s="118">
        <v>0</v>
      </c>
      <c r="Q1607" s="118">
        <v>0</v>
      </c>
      <c r="R1607" s="118">
        <v>0</v>
      </c>
      <c r="S1607" s="330">
        <v>3.1836552000000001E-5</v>
      </c>
      <c r="T1607" s="118">
        <v>0</v>
      </c>
      <c r="U1607" s="118">
        <v>8.7752084999999998E-4</v>
      </c>
      <c r="V1607" s="118">
        <v>0</v>
      </c>
      <c r="W1607" s="118">
        <v>0</v>
      </c>
      <c r="X1607" s="118">
        <v>0</v>
      </c>
      <c r="Y1607" s="41"/>
      <c r="Z1607" s="327">
        <f t="shared" si="626"/>
        <v>3.4194717293233076E-2</v>
      </c>
      <c r="AA1607" s="41"/>
      <c r="AB1607" s="111">
        <v>0.58526049999999996</v>
      </c>
      <c r="AC1607" s="111">
        <v>0.38440543999999999</v>
      </c>
      <c r="AD1607" s="111">
        <v>0.11895458</v>
      </c>
      <c r="AE1607" s="111">
        <v>0</v>
      </c>
      <c r="AF1607" s="111">
        <v>1.0211862E-2</v>
      </c>
      <c r="AG1607" s="111">
        <v>4.4744539E-2</v>
      </c>
      <c r="AH1607" s="111">
        <v>2.6944078999999999E-2</v>
      </c>
      <c r="AI1607" s="41"/>
      <c r="AJ1607" s="114">
        <v>6.7995086000000005E-4</v>
      </c>
      <c r="AK1607" s="114">
        <v>6.4153873999999995E-4</v>
      </c>
      <c r="AL1607" s="121">
        <v>2.8711508999999999E-5</v>
      </c>
      <c r="AM1607" s="121">
        <v>9.7006127000000007E-6</v>
      </c>
      <c r="AN1607" s="113">
        <f t="shared" si="627"/>
        <v>3.8461554747000005E-8</v>
      </c>
      <c r="AO1607" s="112">
        <f t="shared" si="628"/>
        <v>1.0618161479580001E-10</v>
      </c>
      <c r="AP1607" s="112">
        <f t="shared" si="629"/>
        <v>1.3586292726000002E-3</v>
      </c>
      <c r="AQ1607" s="328">
        <v>3.1732697000000003E-8</v>
      </c>
      <c r="AR1607" s="328">
        <v>9.5745208000000005E-11</v>
      </c>
      <c r="AS1607" s="328">
        <v>2.6158958000000001E-15</v>
      </c>
      <c r="AT1607" s="329">
        <v>0</v>
      </c>
      <c r="AU1607" s="329">
        <v>0</v>
      </c>
      <c r="AV1607" s="328">
        <v>2.2317447E-11</v>
      </c>
      <c r="AW1607" s="328">
        <v>6.7065403E-9</v>
      </c>
      <c r="AX1607" s="328">
        <v>3.163682E-12</v>
      </c>
      <c r="AY1607" s="328">
        <v>7.2701089000000002E-12</v>
      </c>
      <c r="AZ1607" s="329">
        <v>0</v>
      </c>
      <c r="BA1607" s="329">
        <v>0</v>
      </c>
      <c r="BB1607" s="329">
        <v>0</v>
      </c>
      <c r="BC1607" s="329">
        <v>0</v>
      </c>
      <c r="BD1607" s="329">
        <v>0</v>
      </c>
      <c r="BE1607" s="329">
        <v>0</v>
      </c>
      <c r="BF1607" s="329">
        <v>0</v>
      </c>
      <c r="BG1607" s="329">
        <v>0</v>
      </c>
      <c r="BH1607" s="328">
        <v>6.4257260000000002E-7</v>
      </c>
      <c r="BI1607" s="329">
        <v>1.3579867000000001E-3</v>
      </c>
      <c r="BJ1607" s="329">
        <v>0</v>
      </c>
      <c r="BK1607" s="329">
        <v>0</v>
      </c>
      <c r="BL1607" s="329">
        <v>0</v>
      </c>
      <c r="BM1607" s="41"/>
      <c r="BN1607" s="122">
        <v>1.7630635000000001E-6</v>
      </c>
      <c r="BO1607" s="122">
        <v>5.7469842E-8</v>
      </c>
      <c r="BP1607" s="122">
        <v>9.5343943999999997E-7</v>
      </c>
      <c r="BQ1607" s="111">
        <v>0</v>
      </c>
      <c r="BR1607" s="122">
        <v>5.7938893000000002E-8</v>
      </c>
      <c r="BS1607" s="122">
        <v>1.4447899999999999E-8</v>
      </c>
      <c r="BT1607" s="111">
        <v>0</v>
      </c>
      <c r="BU1607" s="122">
        <v>2.1928802E-8</v>
      </c>
      <c r="BV1607" s="111">
        <v>0</v>
      </c>
      <c r="BW1607" s="111">
        <v>0</v>
      </c>
      <c r="BX1607" s="111">
        <v>0</v>
      </c>
      <c r="BY1607" s="111">
        <v>0</v>
      </c>
      <c r="BZ1607" s="111">
        <v>0</v>
      </c>
      <c r="CA1607" s="122">
        <v>3.1106865999999999E-8</v>
      </c>
      <c r="CB1607" s="122">
        <v>6.1137713999999996E-7</v>
      </c>
      <c r="CC1607" s="122">
        <v>1.5354606000000001E-8</v>
      </c>
      <c r="CD1607" s="111">
        <v>0</v>
      </c>
      <c r="CE1607" s="137"/>
      <c r="CF1607" s="143"/>
      <c r="CG1607" s="43" t="s">
        <v>1133</v>
      </c>
      <c r="CH1607" s="43"/>
      <c r="CI1607" s="43"/>
    </row>
    <row r="1608" spans="1:87" ht="14.5" customHeight="1">
      <c r="A1608" s="41" t="s">
        <v>8539</v>
      </c>
      <c r="B1608" s="119" t="s">
        <v>8527</v>
      </c>
      <c r="C1608" s="120" t="str">
        <f t="shared" si="620"/>
        <v>B.050.01.103</v>
      </c>
      <c r="D1608" s="135" t="s">
        <v>110</v>
      </c>
      <c r="E1608" s="119" t="s">
        <v>8526</v>
      </c>
      <c r="F1608" s="118" t="str">
        <f t="shared" si="621"/>
        <v>Energy gas, condensing, low NOx (=heat)</v>
      </c>
      <c r="G1608" s="118">
        <f t="shared" si="622"/>
        <v>1.2308817131469999E-2</v>
      </c>
      <c r="H1608" s="118">
        <f t="shared" si="623"/>
        <v>4.7783048739999997E-4</v>
      </c>
      <c r="I1608" s="118">
        <f t="shared" si="624"/>
        <v>7.9581850400000005E-4</v>
      </c>
      <c r="J1608" s="326">
        <f t="shared" si="625"/>
        <v>1.1254614007000001E-4</v>
      </c>
      <c r="K1608" s="118">
        <v>1.0922622E-2</v>
      </c>
      <c r="L1608" s="118">
        <v>2.8560363000000003E-4</v>
      </c>
      <c r="M1608" s="118">
        <v>4.679466E-4</v>
      </c>
      <c r="N1608" s="118">
        <v>4.0215174999999999E-4</v>
      </c>
      <c r="O1608" s="330">
        <v>6.1878289000000003E-5</v>
      </c>
      <c r="P1608" s="330">
        <v>7.3709384000000004E-6</v>
      </c>
      <c r="Q1608" s="330">
        <v>6.4295099999999999E-6</v>
      </c>
      <c r="R1608" s="330">
        <v>4.2268273999999999E-5</v>
      </c>
      <c r="S1608" s="330">
        <v>1.5165171000000001E-5</v>
      </c>
      <c r="T1608" s="118">
        <v>0</v>
      </c>
      <c r="U1608" s="330">
        <v>9.7060216E-5</v>
      </c>
      <c r="V1608" s="330">
        <v>3.2075306999999998E-7</v>
      </c>
      <c r="W1608" s="118">
        <v>0</v>
      </c>
      <c r="X1608" s="118">
        <v>0</v>
      </c>
      <c r="Y1608" s="41"/>
      <c r="Z1608" s="327">
        <f t="shared" si="626"/>
        <v>8.2124977443609012E-2</v>
      </c>
      <c r="AA1608" s="41"/>
      <c r="AB1608" s="111">
        <v>1.1568563999999999</v>
      </c>
      <c r="AC1608" s="111">
        <v>1.1410222999999999</v>
      </c>
      <c r="AD1608" s="111">
        <v>1.3158922999999999E-2</v>
      </c>
      <c r="AE1608" s="111">
        <v>0</v>
      </c>
      <c r="AF1608" s="111">
        <v>0</v>
      </c>
      <c r="AG1608" s="111">
        <v>1.3174557000000001E-4</v>
      </c>
      <c r="AH1608" s="111">
        <v>2.5433843000000002E-3</v>
      </c>
      <c r="AI1608" s="41"/>
      <c r="AJ1608" s="114">
        <v>1.5956693E-3</v>
      </c>
      <c r="AK1608" s="114">
        <v>1.4698586000000001E-3</v>
      </c>
      <c r="AL1608" s="121">
        <v>6.8577483999999995E-5</v>
      </c>
      <c r="AM1608" s="121">
        <v>5.7233244E-5</v>
      </c>
      <c r="AN1608" s="113">
        <f t="shared" si="627"/>
        <v>8.8121019596430006E-8</v>
      </c>
      <c r="AO1608" s="112">
        <f t="shared" si="628"/>
        <v>2.5361495392890896E-10</v>
      </c>
      <c r="AP1608" s="112">
        <f t="shared" si="629"/>
        <v>8.0158604391699986E-3</v>
      </c>
      <c r="AQ1608" s="328">
        <v>7.7386997000000006E-8</v>
      </c>
      <c r="AR1608" s="328">
        <v>2.3353886999999998E-10</v>
      </c>
      <c r="AS1608" s="328">
        <v>6.3787198999999997E-15</v>
      </c>
      <c r="AT1608" s="328">
        <v>5.1711128000000002E-12</v>
      </c>
      <c r="AU1608" s="328">
        <v>6.7175262999999998E-13</v>
      </c>
      <c r="AV1608" s="328">
        <v>5.9798375999999996E-11</v>
      </c>
      <c r="AW1608" s="328">
        <v>1.0557314999999999E-8</v>
      </c>
      <c r="AX1608" s="328">
        <v>8.6577551000000005E-12</v>
      </c>
      <c r="AY1608" s="328">
        <v>1.0988533E-11</v>
      </c>
      <c r="AZ1608" s="328">
        <v>7.5409195000000004E-15</v>
      </c>
      <c r="BA1608" s="328">
        <v>3.8681259000000001E-17</v>
      </c>
      <c r="BB1608" s="328">
        <v>1.597999E-14</v>
      </c>
      <c r="BC1608" s="328">
        <v>9.232415799999999E-16</v>
      </c>
      <c r="BD1608" s="328">
        <v>6.9778666999999995E-16</v>
      </c>
      <c r="BE1608" s="328">
        <v>8.0284995000000001E-11</v>
      </c>
      <c r="BF1608" s="328">
        <v>3.0781359999999999E-11</v>
      </c>
      <c r="BG1608" s="328">
        <v>3.9823648999999999E-13</v>
      </c>
      <c r="BH1608" s="328">
        <v>7.1363917000000004E-7</v>
      </c>
      <c r="BI1608" s="329">
        <v>8.0151467999999993E-3</v>
      </c>
      <c r="BJ1608" s="329">
        <v>0</v>
      </c>
      <c r="BK1608" s="329">
        <v>0</v>
      </c>
      <c r="BL1608" s="329">
        <v>0</v>
      </c>
      <c r="BM1608" s="41"/>
      <c r="BN1608" s="122">
        <v>4.0413392999999996E-6</v>
      </c>
      <c r="BO1608" s="122">
        <v>9.4889454000000003E-8</v>
      </c>
      <c r="BP1608" s="122">
        <v>2.2898622999999999E-6</v>
      </c>
      <c r="BQ1608" s="122">
        <v>4.9766182999999996E-9</v>
      </c>
      <c r="BR1608" s="122">
        <v>1.0567677E-7</v>
      </c>
      <c r="BS1608" s="122">
        <v>3.7509549000000002E-8</v>
      </c>
      <c r="BT1608" s="122">
        <v>9.6738445000000001E-12</v>
      </c>
      <c r="BU1608" s="122">
        <v>5.7441207000000001E-8</v>
      </c>
      <c r="BV1608" s="122">
        <v>9.8912803000000007E-9</v>
      </c>
      <c r="BW1608" s="122">
        <v>4.2544441999999997E-9</v>
      </c>
      <c r="BX1608" s="122">
        <v>5.0490649000000003E-9</v>
      </c>
      <c r="BY1608" s="122">
        <v>2.8950836E-10</v>
      </c>
      <c r="BZ1608" s="122">
        <v>8.9125553000000005E-11</v>
      </c>
      <c r="CA1608" s="122">
        <v>9.4468563E-8</v>
      </c>
      <c r="CB1608" s="122">
        <v>1.3333990999999999E-6</v>
      </c>
      <c r="CC1608" s="122">
        <v>3.5326426999999999E-9</v>
      </c>
      <c r="CD1608" s="111">
        <v>0</v>
      </c>
      <c r="CE1608" s="167"/>
      <c r="CF1608" s="143"/>
      <c r="CG1608" s="43" t="s">
        <v>8537</v>
      </c>
      <c r="CH1608" s="43"/>
      <c r="CI1608" s="43"/>
    </row>
    <row r="1609" spans="1:87" ht="14.5" customHeight="1">
      <c r="A1609" s="41" t="s">
        <v>8536</v>
      </c>
      <c r="B1609" s="119" t="s">
        <v>8527</v>
      </c>
      <c r="C1609" s="120" t="str">
        <f t="shared" si="620"/>
        <v>B.050.01.104</v>
      </c>
      <c r="D1609" s="135" t="s">
        <v>110</v>
      </c>
      <c r="E1609" s="119" t="s">
        <v>8526</v>
      </c>
      <c r="F1609" s="118" t="str">
        <f t="shared" si="621"/>
        <v>Heat from anthracite coal (33 MJ/kg)</v>
      </c>
      <c r="G1609" s="118">
        <f t="shared" si="622"/>
        <v>4.6230774062118993E-2</v>
      </c>
      <c r="H1609" s="118">
        <f t="shared" si="623"/>
        <v>1.3109063875E-2</v>
      </c>
      <c r="I1609" s="118">
        <f t="shared" si="624"/>
        <v>1.8574314515999998E-2</v>
      </c>
      <c r="J1609" s="326">
        <f t="shared" si="625"/>
        <v>2.2670967111899999E-4</v>
      </c>
      <c r="K1609" s="118">
        <v>1.4320685999999999E-2</v>
      </c>
      <c r="L1609" s="118">
        <v>1.6643136999999999E-2</v>
      </c>
      <c r="M1609" s="118">
        <v>1.9096934E-3</v>
      </c>
      <c r="N1609" s="118">
        <v>1.6016222000000001E-3</v>
      </c>
      <c r="O1609" s="118">
        <v>1.5300493000000001E-4</v>
      </c>
      <c r="P1609" s="330">
        <v>5.3910745000000002E-5</v>
      </c>
      <c r="Q1609" s="118">
        <v>1.1300526E-2</v>
      </c>
      <c r="R1609" s="330">
        <v>2.1484116E-5</v>
      </c>
      <c r="S1609" s="330">
        <v>1.1545126000000001E-6</v>
      </c>
      <c r="T1609" s="118">
        <v>2.1410006999999999E-4</v>
      </c>
      <c r="U1609" s="330">
        <v>1.0673143E-5</v>
      </c>
      <c r="V1609" s="330">
        <v>7.6516438999999999E-7</v>
      </c>
      <c r="W1609" s="330">
        <v>1.6781129000000001E-8</v>
      </c>
      <c r="X1609" s="118">
        <v>0</v>
      </c>
      <c r="Y1609" s="41"/>
      <c r="Z1609" s="327">
        <f t="shared" si="626"/>
        <v>0.10767433082706766</v>
      </c>
      <c r="AA1609" s="41"/>
      <c r="AB1609" s="111">
        <v>1.5306561999999999</v>
      </c>
      <c r="AC1609" s="111">
        <v>1.5282560999999999</v>
      </c>
      <c r="AD1609" s="111">
        <v>1.446838E-3</v>
      </c>
      <c r="AE1609" s="111">
        <v>0</v>
      </c>
      <c r="AF1609" s="111">
        <v>1.1931863E-4</v>
      </c>
      <c r="AG1609" s="111">
        <v>5.0618454000000003E-4</v>
      </c>
      <c r="AH1609" s="111">
        <v>3.2770606000000001E-4</v>
      </c>
      <c r="AI1609" s="41"/>
      <c r="AJ1609" s="114">
        <v>7.2613477000000003E-3</v>
      </c>
      <c r="AK1609" s="114">
        <v>7.0482032000000003E-3</v>
      </c>
      <c r="AL1609" s="114">
        <v>1.9220283999999999E-4</v>
      </c>
      <c r="AM1609" s="121">
        <v>2.0941683E-5</v>
      </c>
      <c r="AN1609" s="113">
        <f t="shared" si="627"/>
        <v>4.2255414888335266E-7</v>
      </c>
      <c r="AO1609" s="112">
        <f t="shared" si="628"/>
        <v>7.1080930953886023E-10</v>
      </c>
      <c r="AP1609" s="112">
        <f t="shared" si="629"/>
        <v>2.9330088003899999E-3</v>
      </c>
      <c r="AQ1609" s="328">
        <v>1.0027089E-7</v>
      </c>
      <c r="AR1609" s="328">
        <v>3.0255500999999999E-10</v>
      </c>
      <c r="AS1609" s="328">
        <v>8.2656617000000008E-15</v>
      </c>
      <c r="AT1609" s="328">
        <v>1.7715112000000001E-13</v>
      </c>
      <c r="AU1609" s="328">
        <v>4.2561426000000001E-15</v>
      </c>
      <c r="AV1609" s="328">
        <v>2.3814965999999998E-10</v>
      </c>
      <c r="AW1609" s="328">
        <v>3.2038117000000002E-7</v>
      </c>
      <c r="AX1609" s="328">
        <v>3.3779000000000003E-11</v>
      </c>
      <c r="AY1609" s="328">
        <v>3.7208669999999999E-10</v>
      </c>
      <c r="AZ1609" s="328">
        <v>1.1199288000000001E-15</v>
      </c>
      <c r="BA1609" s="328">
        <v>4.0240820000000002E-17</v>
      </c>
      <c r="BB1609" s="328">
        <v>1.1051242E-12</v>
      </c>
      <c r="BC1609" s="328">
        <v>8.4204042E-16</v>
      </c>
      <c r="BD1609" s="328">
        <v>3.9712618000000002E-15</v>
      </c>
      <c r="BE1609" s="328">
        <v>4.0775385999999999E-10</v>
      </c>
      <c r="BF1609" s="328">
        <v>1.2556785999999999E-9</v>
      </c>
      <c r="BG1609" s="328">
        <v>1.2672576E-12</v>
      </c>
      <c r="BH1609" s="328">
        <v>1.2140039E-7</v>
      </c>
      <c r="BI1609" s="329">
        <v>2.9328874E-3</v>
      </c>
      <c r="BJ1609" s="328">
        <v>3.2535609000000002E-13</v>
      </c>
      <c r="BK1609" s="328">
        <v>1.9785167999999998E-15</v>
      </c>
      <c r="BL1609" s="328">
        <v>8.8520305999999995E-20</v>
      </c>
      <c r="BM1609" s="41"/>
      <c r="BN1609" s="122">
        <v>1.8118467999999999E-5</v>
      </c>
      <c r="BO1609" s="122">
        <v>2.6436822E-6</v>
      </c>
      <c r="BP1609" s="122">
        <v>3.0022459999999998E-6</v>
      </c>
      <c r="BQ1609" s="122">
        <v>2.5168186E-9</v>
      </c>
      <c r="BR1609" s="122">
        <v>2.2006962000000001E-6</v>
      </c>
      <c r="BS1609" s="122">
        <v>1.5416988E-7</v>
      </c>
      <c r="BT1609" s="122">
        <v>2.3603710000000001E-11</v>
      </c>
      <c r="BU1609" s="122">
        <v>2.3419046999999999E-7</v>
      </c>
      <c r="BV1609" s="122">
        <v>7.2344424000000005E-8</v>
      </c>
      <c r="BW1609" s="122">
        <v>7.4776235000000003E-6</v>
      </c>
      <c r="BX1609" s="122">
        <v>3.1117788000000001E-11</v>
      </c>
      <c r="BY1609" s="122">
        <v>8.2622069000000004E-10</v>
      </c>
      <c r="BZ1609" s="122">
        <v>4.8130347000000002E-13</v>
      </c>
      <c r="CA1609" s="122">
        <v>4.6873777000000001E-7</v>
      </c>
      <c r="CB1609" s="122">
        <v>1.8610297E-6</v>
      </c>
      <c r="CC1609" s="122">
        <v>3.0339388999999998E-10</v>
      </c>
      <c r="CD1609" s="122">
        <v>4.6707237000000001E-11</v>
      </c>
      <c r="CE1609" s="167"/>
      <c r="CF1609" s="143"/>
      <c r="CG1609" s="43" t="s">
        <v>8534</v>
      </c>
      <c r="CH1609" s="100"/>
      <c r="CI1609" s="100"/>
    </row>
    <row r="1610" spans="1:87" ht="14.5" customHeight="1">
      <c r="A1610" s="41" t="s">
        <v>8533</v>
      </c>
      <c r="B1610" s="119" t="s">
        <v>8527</v>
      </c>
      <c r="C1610" s="120" t="str">
        <f t="shared" si="620"/>
        <v>B.050.01.105</v>
      </c>
      <c r="D1610" s="135" t="s">
        <v>110</v>
      </c>
      <c r="E1610" s="119" t="s">
        <v>8526</v>
      </c>
      <c r="F1610" s="118" t="str">
        <f t="shared" si="621"/>
        <v>Heat from coal (bituminous 26.4 MJ/kg)</v>
      </c>
      <c r="G1610" s="118">
        <f t="shared" si="622"/>
        <v>2.575936372562615E-2</v>
      </c>
      <c r="H1610" s="118">
        <f t="shared" si="623"/>
        <v>2.7897713229999999E-3</v>
      </c>
      <c r="I1610" s="118">
        <f t="shared" si="624"/>
        <v>7.9295623309999994E-3</v>
      </c>
      <c r="J1610" s="326">
        <f t="shared" si="625"/>
        <v>2.6618607162615001E-4</v>
      </c>
      <c r="K1610" s="118">
        <v>1.4773844E-2</v>
      </c>
      <c r="L1610" s="118">
        <v>6.3158162999999998E-3</v>
      </c>
      <c r="M1610" s="118">
        <v>1.6029396E-3</v>
      </c>
      <c r="N1610" s="118">
        <v>1.3425443999999999E-3</v>
      </c>
      <c r="O1610" s="118">
        <v>6.9528528999999995E-4</v>
      </c>
      <c r="P1610" s="330">
        <v>2.7870303000000001E-5</v>
      </c>
      <c r="Q1610" s="118">
        <v>7.2407133000000005E-4</v>
      </c>
      <c r="R1610" s="330">
        <v>1.0806431E-5</v>
      </c>
      <c r="S1610" s="330">
        <v>8.5358308E-7</v>
      </c>
      <c r="T1610" s="118">
        <v>2.4507252999999998E-4</v>
      </c>
      <c r="U1610" s="330">
        <v>1.9273073E-5</v>
      </c>
      <c r="V1610" s="330">
        <v>9.8620819000000004E-7</v>
      </c>
      <c r="W1610" s="330">
        <v>6.7735615000000004E-10</v>
      </c>
      <c r="X1610" s="118">
        <v>0</v>
      </c>
      <c r="Y1610" s="41"/>
      <c r="Z1610" s="327">
        <f t="shared" si="626"/>
        <v>0.11108153383458645</v>
      </c>
      <c r="AA1610" s="41"/>
      <c r="AB1610" s="111">
        <v>2.3158316000000001</v>
      </c>
      <c r="AC1610" s="111">
        <v>2.3114609000000002</v>
      </c>
      <c r="AD1610" s="111">
        <v>2.6126232999999998E-3</v>
      </c>
      <c r="AE1610" s="111">
        <v>0</v>
      </c>
      <c r="AF1610" s="111">
        <v>2.1598399E-4</v>
      </c>
      <c r="AG1610" s="111">
        <v>9.4674099000000001E-4</v>
      </c>
      <c r="AH1610" s="111">
        <v>5.9542231000000003E-4</v>
      </c>
      <c r="AI1610" s="41"/>
      <c r="AJ1610" s="114">
        <v>4.0922861999999997E-3</v>
      </c>
      <c r="AK1610" s="114">
        <v>3.9271100000000001E-3</v>
      </c>
      <c r="AL1610" s="114">
        <v>1.3401339999999999E-4</v>
      </c>
      <c r="AM1610" s="121">
        <v>3.1162781000000001E-5</v>
      </c>
      <c r="AN1610" s="113">
        <f t="shared" si="627"/>
        <v>2.3543824691941447E-7</v>
      </c>
      <c r="AO1610" s="112">
        <f t="shared" si="628"/>
        <v>4.9561167651479086E-10</v>
      </c>
      <c r="AP1610" s="112">
        <f t="shared" si="629"/>
        <v>4.3645351126080003E-3</v>
      </c>
      <c r="AQ1610" s="328">
        <v>1.0432115E-7</v>
      </c>
      <c r="AR1610" s="328">
        <v>3.1477261999999998E-10</v>
      </c>
      <c r="AS1610" s="328">
        <v>8.5987391000000007E-15</v>
      </c>
      <c r="AT1610" s="328">
        <v>8.3000203999999999E-11</v>
      </c>
      <c r="AU1610" s="328">
        <v>5.0426895E-15</v>
      </c>
      <c r="AV1610" s="328">
        <v>1.9962669E-10</v>
      </c>
      <c r="AW1610" s="328">
        <v>1.2991349999999999E-7</v>
      </c>
      <c r="AX1610" s="328">
        <v>2.8311273999999999E-11</v>
      </c>
      <c r="AY1610" s="328">
        <v>1.5041098999999999E-10</v>
      </c>
      <c r="AZ1610" s="328">
        <v>1.4166984E-15</v>
      </c>
      <c r="BA1610" s="328">
        <v>5.1987361999999998E-17</v>
      </c>
      <c r="BB1610" s="328">
        <v>4.7045059000000004E-13</v>
      </c>
      <c r="BC1610" s="328">
        <v>1.6745989000000001E-16</v>
      </c>
      <c r="BD1610" s="328">
        <v>1.0545752999999999E-15</v>
      </c>
      <c r="BE1610" s="328">
        <v>1.6934612E-10</v>
      </c>
      <c r="BF1610" s="328">
        <v>7.5160572999999995E-10</v>
      </c>
      <c r="BG1610" s="328">
        <v>1.6349725999999999E-12</v>
      </c>
      <c r="BH1610" s="328">
        <v>4.5212607999999997E-8</v>
      </c>
      <c r="BI1610" s="329">
        <v>4.3644898999999999E-3</v>
      </c>
      <c r="BJ1610" s="328">
        <v>1.3132725E-14</v>
      </c>
      <c r="BK1610" s="328">
        <v>7.9861166E-17</v>
      </c>
      <c r="BL1610" s="328">
        <v>3.5730476999999997E-21</v>
      </c>
      <c r="BM1610" s="41"/>
      <c r="BN1610" s="122">
        <v>9.6297345999999996E-6</v>
      </c>
      <c r="BO1610" s="122">
        <v>1.1027467E-6</v>
      </c>
      <c r="BP1610" s="122">
        <v>3.0972478999999999E-6</v>
      </c>
      <c r="BQ1610" s="122">
        <v>1.2661174E-9</v>
      </c>
      <c r="BR1610" s="122">
        <v>1.4399132999999999E-6</v>
      </c>
      <c r="BS1610" s="122">
        <v>1.2932250000000001E-7</v>
      </c>
      <c r="BT1610" s="122">
        <v>3.029655E-11</v>
      </c>
      <c r="BU1610" s="122">
        <v>1.9653241999999999E-7</v>
      </c>
      <c r="BV1610" s="122">
        <v>3.7399983999999999E-8</v>
      </c>
      <c r="BW1610" s="122">
        <v>4.7912220999999999E-7</v>
      </c>
      <c r="BX1610" s="122">
        <v>3.6761916999999999E-11</v>
      </c>
      <c r="BY1610" s="122">
        <v>1.0660332999999999E-9</v>
      </c>
      <c r="BZ1610" s="122">
        <v>2.3289613000000002E-9</v>
      </c>
      <c r="CA1610" s="122">
        <v>3.2705388E-7</v>
      </c>
      <c r="CB1610" s="122">
        <v>2.8152606000000002E-6</v>
      </c>
      <c r="CC1610" s="122">
        <v>4.0509415000000002E-10</v>
      </c>
      <c r="CD1610" s="122">
        <v>1.8852982999999999E-12</v>
      </c>
      <c r="CE1610" s="167"/>
      <c r="CF1610" s="143"/>
      <c r="CG1610" s="43" t="s">
        <v>8531</v>
      </c>
      <c r="CH1610" s="43"/>
      <c r="CI1610" s="43"/>
    </row>
    <row r="1611" spans="1:87" ht="14.5" customHeight="1">
      <c r="A1611" s="41" t="s">
        <v>8530</v>
      </c>
      <c r="B1611" s="119" t="s">
        <v>8527</v>
      </c>
      <c r="C1611" s="120" t="str">
        <f t="shared" si="620"/>
        <v>B.050.01.106</v>
      </c>
      <c r="D1611" s="135" t="s">
        <v>110</v>
      </c>
      <c r="E1611" s="119" t="s">
        <v>8526</v>
      </c>
      <c r="F1611" s="118" t="str">
        <f t="shared" si="621"/>
        <v>Heat from heavy oil for chemical processes</v>
      </c>
      <c r="G1611" s="118">
        <f t="shared" si="622"/>
        <v>2.1943864641209999E-2</v>
      </c>
      <c r="H1611" s="118">
        <f t="shared" si="623"/>
        <v>1.6221810376999999E-3</v>
      </c>
      <c r="I1611" s="118">
        <f t="shared" si="624"/>
        <v>6.5297765299999998E-3</v>
      </c>
      <c r="J1611" s="326">
        <f t="shared" si="625"/>
        <v>3.8403073509999999E-5</v>
      </c>
      <c r="K1611" s="118">
        <v>1.3753504E-2</v>
      </c>
      <c r="L1611" s="118">
        <v>4.8991319E-3</v>
      </c>
      <c r="M1611" s="118">
        <v>1.3831342999999999E-3</v>
      </c>
      <c r="N1611" s="118">
        <v>1.1622378E-3</v>
      </c>
      <c r="O1611" s="118">
        <v>4.2335822000000002E-4</v>
      </c>
      <c r="P1611" s="330">
        <v>8.1760976999999992E-6</v>
      </c>
      <c r="Q1611" s="330">
        <v>2.840892E-5</v>
      </c>
      <c r="R1611" s="118">
        <v>2.4751032999999998E-4</v>
      </c>
      <c r="S1611" s="330">
        <v>6.7652441000000003E-6</v>
      </c>
      <c r="T1611" s="118">
        <v>0</v>
      </c>
      <c r="U1611" s="330">
        <v>3.1447306999999999E-5</v>
      </c>
      <c r="V1611" s="330">
        <v>1.9052241E-7</v>
      </c>
      <c r="W1611" s="118">
        <v>0</v>
      </c>
      <c r="X1611" s="118">
        <v>0</v>
      </c>
      <c r="Y1611" s="41"/>
      <c r="Z1611" s="327">
        <f t="shared" si="626"/>
        <v>0.10340980451127819</v>
      </c>
      <c r="AA1611" s="41"/>
      <c r="AB1611" s="111">
        <v>1.1728666000000001</v>
      </c>
      <c r="AC1611" s="111">
        <v>1.1673876000000001</v>
      </c>
      <c r="AD1611" s="111">
        <v>4.2634635999999997E-3</v>
      </c>
      <c r="AE1611" s="111">
        <v>0</v>
      </c>
      <c r="AF1611" s="111">
        <v>0</v>
      </c>
      <c r="AG1611" s="122">
        <v>5.2184829999999998E-5</v>
      </c>
      <c r="AH1611" s="111">
        <v>1.1633774000000001E-3</v>
      </c>
      <c r="AI1611" s="41"/>
      <c r="AJ1611" s="114">
        <v>3.6195760000000002E-3</v>
      </c>
      <c r="AK1611" s="114">
        <v>3.4254919E-3</v>
      </c>
      <c r="AL1611" s="114">
        <v>1.1770371E-4</v>
      </c>
      <c r="AM1611" s="121">
        <v>7.6380382000000002E-5</v>
      </c>
      <c r="AN1611" s="113">
        <f t="shared" si="627"/>
        <v>2.0536521971451002E-7</v>
      </c>
      <c r="AO1611" s="112">
        <f t="shared" si="628"/>
        <v>4.3529478464403995E-10</v>
      </c>
      <c r="AP1611" s="112">
        <f t="shared" si="629"/>
        <v>1.0697532607750001E-2</v>
      </c>
      <c r="AQ1611" s="328">
        <v>9.6555744000000006E-8</v>
      </c>
      <c r="AR1611" s="328">
        <v>2.9135092E-10</v>
      </c>
      <c r="AS1611" s="328">
        <v>7.9592283000000001E-15</v>
      </c>
      <c r="AT1611" s="328">
        <v>9.1413117999999998E-12</v>
      </c>
      <c r="AU1611" s="328">
        <v>2.1931271000000001E-13</v>
      </c>
      <c r="AV1611" s="328">
        <v>1.7281900999999999E-10</v>
      </c>
      <c r="AW1611" s="328">
        <v>1.0779493E-7</v>
      </c>
      <c r="AX1611" s="328">
        <v>2.4753958999999999E-11</v>
      </c>
      <c r="AY1611" s="328">
        <v>1.1808866E-10</v>
      </c>
      <c r="AZ1611" s="328">
        <v>2.1564736000000001E-14</v>
      </c>
      <c r="BA1611" s="328">
        <v>3.0851194E-16</v>
      </c>
      <c r="BB1611" s="328">
        <v>7.8020362999999996E-13</v>
      </c>
      <c r="BC1611" s="328">
        <v>4.8186787999999999E-15</v>
      </c>
      <c r="BD1611" s="328">
        <v>1.2755709E-14</v>
      </c>
      <c r="BE1611" s="328">
        <v>1.8258138E-10</v>
      </c>
      <c r="BF1611" s="328">
        <v>6.4978469999999995E-10</v>
      </c>
      <c r="BG1611" s="328">
        <v>2.7363515000000001E-13</v>
      </c>
      <c r="BH1611" s="328">
        <v>5.6360775000000005E-7</v>
      </c>
      <c r="BI1611" s="329">
        <v>1.0696969000000001E-2</v>
      </c>
      <c r="BJ1611" s="329">
        <v>0</v>
      </c>
      <c r="BK1611" s="329">
        <v>0</v>
      </c>
      <c r="BL1611" s="329">
        <v>0</v>
      </c>
      <c r="BM1611" s="41"/>
      <c r="BN1611" s="122">
        <v>6.8069645999999997E-6</v>
      </c>
      <c r="BO1611" s="122">
        <v>8.7031414E-7</v>
      </c>
      <c r="BP1611" s="122">
        <v>2.8833397E-6</v>
      </c>
      <c r="BQ1611" s="122">
        <v>2.9001565000000001E-8</v>
      </c>
      <c r="BR1611" s="122">
        <v>1.0129622E-6</v>
      </c>
      <c r="BS1611" s="122">
        <v>1.1095166E-7</v>
      </c>
      <c r="BT1611" s="122">
        <v>3.2581690000000001E-10</v>
      </c>
      <c r="BU1611" s="122">
        <v>1.683182E-7</v>
      </c>
      <c r="BV1611" s="122">
        <v>1.0971746999999999E-8</v>
      </c>
      <c r="BW1611" s="122">
        <v>1.8798347999999999E-8</v>
      </c>
      <c r="BX1611" s="122">
        <v>1.5984578E-9</v>
      </c>
      <c r="BY1611" s="122">
        <v>1.9865142E-10</v>
      </c>
      <c r="BZ1611" s="122">
        <v>2.3547665000000002E-11</v>
      </c>
      <c r="CA1611" s="122">
        <v>2.8736517000000001E-7</v>
      </c>
      <c r="CB1611" s="122">
        <v>1.4094081E-6</v>
      </c>
      <c r="CC1611" s="122">
        <v>3.3871751E-9</v>
      </c>
      <c r="CD1611" s="111">
        <v>0</v>
      </c>
      <c r="CE1611" s="167"/>
      <c r="CF1611" s="143"/>
      <c r="CG1611" s="43" t="s">
        <v>963</v>
      </c>
      <c r="CH1611" s="43"/>
      <c r="CI1611" s="43"/>
    </row>
    <row r="1612" spans="1:87" ht="14.5" customHeight="1">
      <c r="A1612" s="41" t="s">
        <v>8528</v>
      </c>
      <c r="B1612" s="119" t="s">
        <v>8527</v>
      </c>
      <c r="C1612" s="120" t="str">
        <f t="shared" si="620"/>
        <v>B.050.01.107</v>
      </c>
      <c r="D1612" s="135" t="s">
        <v>110</v>
      </c>
      <c r="E1612" s="119" t="s">
        <v>8526</v>
      </c>
      <c r="F1612" s="118" t="str">
        <f t="shared" si="621"/>
        <v>Heat from natural gas for chemical processes</v>
      </c>
      <c r="G1612" s="118">
        <f t="shared" si="622"/>
        <v>1.221112858141E-2</v>
      </c>
      <c r="H1612" s="118">
        <f t="shared" si="623"/>
        <v>4.74038183E-4</v>
      </c>
      <c r="I1612" s="118">
        <f t="shared" si="624"/>
        <v>7.8950248199999989E-4</v>
      </c>
      <c r="J1612" s="326">
        <f t="shared" si="625"/>
        <v>1.1165291641E-4</v>
      </c>
      <c r="K1612" s="118">
        <v>1.0835935E-2</v>
      </c>
      <c r="L1612" s="118">
        <v>2.8333693E-4</v>
      </c>
      <c r="M1612" s="118">
        <v>4.6423273999999999E-4</v>
      </c>
      <c r="N1612" s="118">
        <v>3.9896007000000001E-4</v>
      </c>
      <c r="O1612" s="330">
        <v>6.1387192000000006E-5</v>
      </c>
      <c r="P1612" s="330">
        <v>7.3124387999999998E-6</v>
      </c>
      <c r="Q1612" s="330">
        <v>6.3784821999999998E-6</v>
      </c>
      <c r="R1612" s="330">
        <v>4.1932811999999999E-5</v>
      </c>
      <c r="S1612" s="330">
        <v>1.5044812E-5</v>
      </c>
      <c r="T1612" s="118">
        <v>0</v>
      </c>
      <c r="U1612" s="330">
        <v>9.6289897000000006E-5</v>
      </c>
      <c r="V1612" s="330">
        <v>3.1820741000000002E-7</v>
      </c>
      <c r="W1612" s="118">
        <v>0</v>
      </c>
      <c r="X1612" s="118">
        <v>0</v>
      </c>
      <c r="Y1612" s="41"/>
      <c r="Z1612" s="327">
        <f t="shared" si="626"/>
        <v>8.1473195488721797E-2</v>
      </c>
      <c r="AA1612" s="41"/>
      <c r="AB1612" s="111">
        <v>1.147675</v>
      </c>
      <c r="AC1612" s="111">
        <v>1.1319665999999999</v>
      </c>
      <c r="AD1612" s="111">
        <v>1.3054487E-2</v>
      </c>
      <c r="AE1612" s="111">
        <v>0</v>
      </c>
      <c r="AF1612" s="111">
        <v>0</v>
      </c>
      <c r="AG1612" s="111">
        <v>1.3069996999999999E-4</v>
      </c>
      <c r="AH1612" s="111">
        <v>2.5231987000000002E-3</v>
      </c>
      <c r="AI1612" s="41"/>
      <c r="AJ1612" s="114">
        <v>1.5830053000000001E-3</v>
      </c>
      <c r="AK1612" s="114">
        <v>1.4581931E-3</v>
      </c>
      <c r="AL1612" s="121">
        <v>6.8033218E-5</v>
      </c>
      <c r="AM1612" s="121">
        <v>5.6779011999999999E-5</v>
      </c>
      <c r="AN1612" s="113">
        <f t="shared" si="627"/>
        <v>8.7421647155459997E-8</v>
      </c>
      <c r="AO1612" s="112">
        <f t="shared" si="628"/>
        <v>2.5160213944830502E-10</v>
      </c>
      <c r="AP1612" s="112">
        <f t="shared" si="629"/>
        <v>7.9522424753699986E-3</v>
      </c>
      <c r="AQ1612" s="328">
        <v>7.6772814999999999E-8</v>
      </c>
      <c r="AR1612" s="328">
        <v>2.3168538999999999E-10</v>
      </c>
      <c r="AS1612" s="328">
        <v>6.3280950999999997E-15</v>
      </c>
      <c r="AT1612" s="328">
        <v>5.1300721999999998E-12</v>
      </c>
      <c r="AU1612" s="328">
        <v>6.6642126E-13</v>
      </c>
      <c r="AV1612" s="328">
        <v>5.9323785000000002E-11</v>
      </c>
      <c r="AW1612" s="328">
        <v>1.0473527E-8</v>
      </c>
      <c r="AX1612" s="328">
        <v>8.5890426999999995E-12</v>
      </c>
      <c r="AY1612" s="328">
        <v>1.0901322E-11</v>
      </c>
      <c r="AZ1612" s="328">
        <v>7.4810709999999997E-15</v>
      </c>
      <c r="BA1612" s="328">
        <v>3.8374264999999998E-17</v>
      </c>
      <c r="BB1612" s="328">
        <v>1.5853165000000001E-14</v>
      </c>
      <c r="BC1612" s="328">
        <v>9.1591425999999995E-16</v>
      </c>
      <c r="BD1612" s="328">
        <v>6.9224868E-16</v>
      </c>
      <c r="BE1612" s="328">
        <v>7.9647813000000002E-11</v>
      </c>
      <c r="BF1612" s="328">
        <v>3.0537063999999997E-11</v>
      </c>
      <c r="BG1612" s="328">
        <v>3.9507588E-13</v>
      </c>
      <c r="BH1612" s="328">
        <v>7.0797536999999995E-7</v>
      </c>
      <c r="BI1612" s="329">
        <v>7.9515344999999994E-3</v>
      </c>
      <c r="BJ1612" s="329">
        <v>0</v>
      </c>
      <c r="BK1612" s="329">
        <v>0</v>
      </c>
      <c r="BL1612" s="329">
        <v>0</v>
      </c>
      <c r="BM1612" s="41"/>
      <c r="BN1612" s="122">
        <v>4.0092650999999999E-6</v>
      </c>
      <c r="BO1612" s="122">
        <v>9.4136362999999997E-8</v>
      </c>
      <c r="BP1612" s="122">
        <v>2.2716887999999998E-6</v>
      </c>
      <c r="BQ1612" s="122">
        <v>4.9371212999999996E-9</v>
      </c>
      <c r="BR1612" s="122">
        <v>1.0483807E-7</v>
      </c>
      <c r="BS1612" s="122">
        <v>3.7211854000000002E-8</v>
      </c>
      <c r="BT1612" s="122">
        <v>9.5970679E-12</v>
      </c>
      <c r="BU1612" s="122">
        <v>5.6985324000000001E-8</v>
      </c>
      <c r="BV1612" s="122">
        <v>9.8127781000000003E-9</v>
      </c>
      <c r="BW1612" s="122">
        <v>4.2206788000000004E-9</v>
      </c>
      <c r="BX1612" s="122">
        <v>5.0089929999999998E-9</v>
      </c>
      <c r="BY1612" s="122">
        <v>2.8721068000000001E-10</v>
      </c>
      <c r="BZ1612" s="122">
        <v>8.8418206999999996E-11</v>
      </c>
      <c r="CA1612" s="122">
        <v>9.3718812E-8</v>
      </c>
      <c r="CB1612" s="122">
        <v>1.3228165E-6</v>
      </c>
      <c r="CC1612" s="122">
        <v>3.5046058999999999E-9</v>
      </c>
      <c r="CD1612" s="111">
        <v>0</v>
      </c>
      <c r="CE1612" s="167"/>
      <c r="CF1612" s="143"/>
      <c r="CG1612" s="43" t="s">
        <v>962</v>
      </c>
      <c r="CH1612" s="43"/>
      <c r="CI1612" s="43"/>
    </row>
    <row r="1613" spans="1:87" ht="14.5" customHeight="1">
      <c r="B1613" s="119" t="s">
        <v>8477</v>
      </c>
      <c r="C1613" s="133" t="s">
        <v>8524</v>
      </c>
      <c r="D1613" s="135"/>
      <c r="G1613" s="41"/>
      <c r="H1613" s="41"/>
      <c r="I1613" s="41"/>
      <c r="J1613" s="41"/>
      <c r="K1613" s="41"/>
      <c r="L1613" s="41"/>
      <c r="M1613" s="41"/>
      <c r="N1613" s="41"/>
      <c r="O1613" s="41"/>
      <c r="P1613" s="41"/>
      <c r="Q1613" s="41"/>
      <c r="R1613" s="41"/>
      <c r="S1613" s="41"/>
      <c r="T1613" s="41"/>
      <c r="U1613" s="41"/>
      <c r="V1613" s="41"/>
      <c r="W1613" s="41"/>
      <c r="X1613" s="41"/>
      <c r="Y1613" s="41"/>
      <c r="Z1613" s="41"/>
      <c r="AA1613" s="41"/>
      <c r="AB1613" s="41"/>
      <c r="AC1613" s="41"/>
      <c r="AD1613" s="41"/>
      <c r="AE1613" s="41"/>
      <c r="AF1613" s="41"/>
      <c r="AG1613" s="41"/>
      <c r="AH1613" s="41"/>
      <c r="AI1613" s="41"/>
      <c r="AJ1613" s="41"/>
      <c r="AK1613" s="41"/>
      <c r="AL1613" s="41"/>
      <c r="AM1613" s="41"/>
      <c r="AN1613" s="41"/>
      <c r="AO1613" s="41"/>
      <c r="AP1613" s="41"/>
      <c r="AQ1613" s="41"/>
      <c r="AR1613" s="41"/>
      <c r="AS1613" s="41"/>
      <c r="AT1613" s="41"/>
      <c r="AU1613" s="41"/>
      <c r="AV1613" s="41"/>
      <c r="AW1613" s="41"/>
      <c r="AX1613" s="41"/>
      <c r="AY1613" s="41"/>
      <c r="AZ1613" s="41"/>
      <c r="BA1613" s="41"/>
      <c r="BB1613" s="41"/>
      <c r="BC1613" s="41"/>
      <c r="BD1613" s="41"/>
      <c r="BE1613" s="41"/>
      <c r="BF1613" s="41"/>
      <c r="BG1613" s="41"/>
      <c r="BH1613" s="41"/>
      <c r="BI1613" s="41"/>
      <c r="BJ1613" s="41"/>
      <c r="BK1613" s="41"/>
      <c r="BL1613" s="41"/>
      <c r="BM1613" s="41"/>
      <c r="BN1613" s="41"/>
      <c r="BO1613" s="41"/>
      <c r="BP1613" s="41"/>
      <c r="BQ1613" s="41"/>
      <c r="BR1613" s="41"/>
      <c r="BS1613" s="41"/>
      <c r="BT1613" s="41"/>
      <c r="BU1613" s="41"/>
      <c r="BV1613" s="41"/>
      <c r="BW1613" s="41"/>
      <c r="BX1613" s="41"/>
      <c r="BY1613" s="41"/>
      <c r="BZ1613" s="41"/>
      <c r="CA1613" s="41"/>
      <c r="CB1613" s="41"/>
      <c r="CC1613" s="41"/>
      <c r="CD1613" s="41"/>
      <c r="CE1613" s="168"/>
      <c r="CF1613" s="144"/>
      <c r="CG1613" s="100"/>
      <c r="CH1613" s="43"/>
      <c r="CI1613" s="43"/>
    </row>
    <row r="1614" spans="1:87" ht="14.5" customHeight="1">
      <c r="B1614" s="119" t="s">
        <v>8477</v>
      </c>
      <c r="C1614" s="133" t="s">
        <v>60</v>
      </c>
      <c r="D1614" s="133" t="s">
        <v>699</v>
      </c>
      <c r="G1614" s="41"/>
      <c r="H1614" s="41"/>
      <c r="I1614" s="41"/>
      <c r="J1614" s="41"/>
      <c r="K1614" s="41"/>
      <c r="L1614" s="41"/>
      <c r="M1614" s="41"/>
      <c r="N1614" s="41"/>
      <c r="O1614" s="41"/>
      <c r="P1614" s="41"/>
      <c r="Q1614" s="41"/>
      <c r="R1614" s="41"/>
      <c r="S1614" s="41"/>
      <c r="T1614" s="41"/>
      <c r="U1614" s="41"/>
      <c r="V1614" s="41"/>
      <c r="W1614" s="41"/>
      <c r="X1614" s="41"/>
      <c r="Y1614" s="41"/>
      <c r="Z1614" s="41"/>
      <c r="AA1614" s="41"/>
      <c r="AB1614" s="41"/>
      <c r="AC1614" s="41"/>
      <c r="AD1614" s="41"/>
      <c r="AE1614" s="41"/>
      <c r="AF1614" s="41"/>
      <c r="AG1614" s="41"/>
      <c r="AH1614" s="41"/>
      <c r="AI1614" s="41"/>
      <c r="AJ1614" s="41"/>
      <c r="AK1614" s="41"/>
      <c r="AL1614" s="41"/>
      <c r="AM1614" s="41"/>
      <c r="AN1614" s="41"/>
      <c r="AO1614" s="41"/>
      <c r="AP1614" s="41"/>
      <c r="AQ1614" s="41"/>
      <c r="AR1614" s="41"/>
      <c r="AS1614" s="41"/>
      <c r="AT1614" s="41"/>
      <c r="AU1614" s="41"/>
      <c r="AV1614" s="41"/>
      <c r="AW1614" s="41"/>
      <c r="AX1614" s="41"/>
      <c r="AY1614" s="41"/>
      <c r="AZ1614" s="41"/>
      <c r="BA1614" s="41"/>
      <c r="BB1614" s="41"/>
      <c r="BC1614" s="41"/>
      <c r="BD1614" s="41"/>
      <c r="BE1614" s="41"/>
      <c r="BF1614" s="41"/>
      <c r="BG1614" s="41"/>
      <c r="BH1614" s="41"/>
      <c r="BI1614" s="41"/>
      <c r="BJ1614" s="41"/>
      <c r="BK1614" s="41"/>
      <c r="BL1614" s="41"/>
      <c r="BM1614" s="41"/>
      <c r="BN1614" s="41"/>
      <c r="BO1614" s="41"/>
      <c r="BP1614" s="41"/>
      <c r="BQ1614" s="41"/>
      <c r="BR1614" s="41"/>
      <c r="BS1614" s="41"/>
      <c r="BT1614" s="41"/>
      <c r="BU1614" s="41"/>
      <c r="BV1614" s="41"/>
      <c r="BW1614" s="41"/>
      <c r="BX1614" s="41"/>
      <c r="BY1614" s="41"/>
      <c r="BZ1614" s="41"/>
      <c r="CA1614" s="41"/>
      <c r="CB1614" s="41"/>
      <c r="CC1614" s="41"/>
      <c r="CD1614" s="41"/>
      <c r="CE1614" s="168"/>
      <c r="CF1614" s="144"/>
      <c r="CH1614" s="43"/>
      <c r="CI1614" s="43"/>
    </row>
    <row r="1615" spans="1:87" ht="14.5" customHeight="1">
      <c r="A1615" s="41" t="s">
        <v>8523</v>
      </c>
      <c r="B1615" s="119" t="s">
        <v>8477</v>
      </c>
      <c r="C1615" s="120" t="str">
        <f>MID(A1615,1,12)</f>
        <v>C.010.01.101</v>
      </c>
      <c r="D1615" s="135" t="s">
        <v>699</v>
      </c>
      <c r="E1615" s="119" t="s">
        <v>24</v>
      </c>
      <c r="F1615" s="118" t="str">
        <f>MID(A1615, 21,85)</f>
        <v>Air traffic continental (min weight/volume ratio 0,167 ton/m3) (tkm)</v>
      </c>
      <c r="G1615" s="118">
        <f>H1615+I1615+J1615+K1615</f>
        <v>0.38081331359690002</v>
      </c>
      <c r="H1615" s="118">
        <f>N1615+O1615+P1615+Q1615</f>
        <v>3.2593018499999997E-3</v>
      </c>
      <c r="I1615" s="118">
        <f>L1615+M1615+R1615</f>
        <v>1.7293127700000001E-2</v>
      </c>
      <c r="J1615" s="326">
        <f>S1615+IF(T1615="x",0,T1615)+IF(U1615="x",0,U1615)+IF(V1615="x",0,V1615)+W1615+X1615</f>
        <v>0.17202142404690002</v>
      </c>
      <c r="K1615" s="118">
        <v>0.18823946</v>
      </c>
      <c r="L1615" s="118">
        <v>1.1118319E-2</v>
      </c>
      <c r="M1615" s="118">
        <v>3.0397364000000001E-3</v>
      </c>
      <c r="N1615" s="118">
        <v>2.6966951999999999E-3</v>
      </c>
      <c r="O1615" s="118">
        <v>4.0034315E-4</v>
      </c>
      <c r="P1615" s="330">
        <v>2.3350870000000002E-5</v>
      </c>
      <c r="Q1615" s="118">
        <v>1.3891262999999999E-4</v>
      </c>
      <c r="R1615" s="118">
        <v>3.1350723000000001E-3</v>
      </c>
      <c r="S1615" s="330">
        <v>7.8156214000000001E-5</v>
      </c>
      <c r="T1615" s="118">
        <v>0.1716</v>
      </c>
      <c r="U1615" s="118">
        <v>3.4061676000000002E-4</v>
      </c>
      <c r="V1615" s="330">
        <v>2.6510728999999999E-6</v>
      </c>
      <c r="W1615" s="118">
        <v>0</v>
      </c>
      <c r="X1615" s="118">
        <v>0</v>
      </c>
      <c r="Y1615" s="41"/>
      <c r="Z1615" s="327">
        <f>K1615/0.133</f>
        <v>1.4153342857142857</v>
      </c>
      <c r="AA1615" s="41"/>
      <c r="AB1615" s="111">
        <v>21.179703</v>
      </c>
      <c r="AC1615" s="111">
        <v>21.118451</v>
      </c>
      <c r="AD1615" s="111">
        <v>4.6179062E-2</v>
      </c>
      <c r="AE1615" s="111">
        <v>0</v>
      </c>
      <c r="AF1615" s="111">
        <v>0</v>
      </c>
      <c r="AG1615" s="111">
        <v>6.2497268999999996E-4</v>
      </c>
      <c r="AH1615" s="111">
        <v>1.4448450999999999E-2</v>
      </c>
      <c r="AI1615" s="41"/>
      <c r="AJ1615" s="114">
        <v>2.8545530999999999E-2</v>
      </c>
      <c r="AK1615" s="114">
        <v>2.5985587000000001E-2</v>
      </c>
      <c r="AL1615" s="114">
        <v>1.1679039E-3</v>
      </c>
      <c r="AM1615" s="114">
        <v>1.3920409000000001E-3</v>
      </c>
      <c r="AN1615" s="113">
        <f>AQ1615+AT1615+AU1615+AV1615+AW1615+BE1615+BF1615+BJ1615</f>
        <v>1.5578889309103997E-6</v>
      </c>
      <c r="AO1615" s="112">
        <f>AR1615+AS1615+AX1615+AY1615+AZ1615+BA1615+BB1615+BC1615+BD1615+BG1615+BK1615+BL1615</f>
        <v>4.3191710431680999E-9</v>
      </c>
      <c r="AP1615" s="112">
        <f>BH1615+BI1615</f>
        <v>0.19496370728869999</v>
      </c>
      <c r="AQ1615" s="328">
        <v>1.3215697999999999E-6</v>
      </c>
      <c r="AR1615" s="328">
        <v>3.9878059E-9</v>
      </c>
      <c r="AS1615" s="328">
        <v>1.0893925E-13</v>
      </c>
      <c r="AT1615" s="328">
        <v>1.6932208000000001E-11</v>
      </c>
      <c r="AU1615" s="328">
        <v>2.3765124000000001E-12</v>
      </c>
      <c r="AV1615" s="328">
        <v>4.0100855E-10</v>
      </c>
      <c r="AW1615" s="328">
        <v>2.3304670999999999E-7</v>
      </c>
      <c r="AX1615" s="328">
        <v>6.0001333E-11</v>
      </c>
      <c r="AY1615" s="328">
        <v>2.6646302999999998E-10</v>
      </c>
      <c r="AZ1615" s="328">
        <v>2.3241838E-13</v>
      </c>
      <c r="BA1615" s="328">
        <v>1.8979590999999999E-15</v>
      </c>
      <c r="BB1615" s="328">
        <v>4.8166802000000003E-13</v>
      </c>
      <c r="BC1615" s="328">
        <v>4.1310438999999999E-14</v>
      </c>
      <c r="BD1615" s="328">
        <v>1.1380392000000001E-13</v>
      </c>
      <c r="BE1615" s="328">
        <v>2.4007994E-10</v>
      </c>
      <c r="BF1615" s="328">
        <v>2.6120237000000002E-9</v>
      </c>
      <c r="BG1615" s="328">
        <v>3.9207421999999998E-12</v>
      </c>
      <c r="BH1615" s="328">
        <v>7.3972887000000004E-6</v>
      </c>
      <c r="BI1615" s="329">
        <v>0.19495630999999999</v>
      </c>
      <c r="BJ1615" s="329">
        <v>0</v>
      </c>
      <c r="BK1615" s="329">
        <v>0</v>
      </c>
      <c r="BL1615" s="329">
        <v>0</v>
      </c>
      <c r="BM1615" s="41"/>
      <c r="BN1615" s="122">
        <v>7.0726912000000002E-5</v>
      </c>
      <c r="BO1615" s="122">
        <v>1.9579464000000001E-6</v>
      </c>
      <c r="BP1615" s="122">
        <v>3.9463276E-5</v>
      </c>
      <c r="BQ1615" s="122">
        <v>3.6732170999999999E-7</v>
      </c>
      <c r="BR1615" s="122">
        <v>1.7968537000000001E-6</v>
      </c>
      <c r="BS1615" s="122">
        <v>2.4175458999999998E-7</v>
      </c>
      <c r="BT1615" s="122">
        <v>2.9116905000000001E-9</v>
      </c>
      <c r="BU1615" s="122">
        <v>3.6294371999999999E-7</v>
      </c>
      <c r="BV1615" s="122">
        <v>3.1335224000000001E-8</v>
      </c>
      <c r="BW1615" s="122">
        <v>9.1919296000000006E-8</v>
      </c>
      <c r="BX1615" s="122">
        <v>1.7076569E-8</v>
      </c>
      <c r="BY1615" s="122">
        <v>2.7616170000000001E-9</v>
      </c>
      <c r="BZ1615" s="122">
        <v>2.3850174E-10</v>
      </c>
      <c r="CA1615" s="122">
        <v>8.5466056000000002E-7</v>
      </c>
      <c r="CB1615" s="122">
        <v>2.5484054E-5</v>
      </c>
      <c r="CC1615" s="122">
        <v>5.1857982000000001E-8</v>
      </c>
      <c r="CD1615" s="111">
        <v>0</v>
      </c>
      <c r="CE1615" s="167"/>
      <c r="CF1615" s="143"/>
      <c r="CG1615" s="42" t="s">
        <v>1134</v>
      </c>
      <c r="CH1615" s="43"/>
      <c r="CI1615" s="43"/>
    </row>
    <row r="1616" spans="1:87" ht="14.5" customHeight="1">
      <c r="A1616" s="41" t="s">
        <v>8521</v>
      </c>
      <c r="B1616" s="119" t="s">
        <v>8477</v>
      </c>
      <c r="C1616" s="120" t="str">
        <f>MID(A1616,1,12)</f>
        <v>C.010.01.102</v>
      </c>
      <c r="D1616" s="135" t="s">
        <v>699</v>
      </c>
      <c r="E1616" s="119" t="s">
        <v>24</v>
      </c>
      <c r="F1616" s="118" t="str">
        <f>MID(A1616, 21,85)</f>
        <v>Air traffic intercontinental (min weight/volume ratio 0,167 ton/m3) (tkm)</v>
      </c>
      <c r="G1616" s="118">
        <f>H1616+I1616+J1616+K1616</f>
        <v>0.16963047733510001</v>
      </c>
      <c r="H1616" s="118">
        <f>N1616+O1616+P1616+Q1616</f>
        <v>1.3308816466999999E-3</v>
      </c>
      <c r="I1616" s="118">
        <f>L1616+M1616+R1616</f>
        <v>2.1193067199999999E-2</v>
      </c>
      <c r="J1616" s="326">
        <f>S1616+IF(T1616="x",0,T1616)+IF(U1616="x",0,U1616)+IF(V1616="x",0,V1616)+W1616+X1616</f>
        <v>7.0242081488399999E-2</v>
      </c>
      <c r="K1616" s="118">
        <v>7.6864447000000002E-2</v>
      </c>
      <c r="L1616" s="118">
        <v>1.8671686999999999E-2</v>
      </c>
      <c r="M1616" s="118">
        <v>1.2412256999999999E-3</v>
      </c>
      <c r="N1616" s="118">
        <v>1.1011505999999999E-3</v>
      </c>
      <c r="O1616" s="118">
        <v>1.6347344999999999E-4</v>
      </c>
      <c r="P1616" s="330">
        <v>9.5349386999999993E-6</v>
      </c>
      <c r="Q1616" s="330">
        <v>5.6722658000000003E-5</v>
      </c>
      <c r="R1616" s="118">
        <v>1.2801545000000001E-3</v>
      </c>
      <c r="S1616" s="330">
        <v>3.1913786999999997E-5</v>
      </c>
      <c r="T1616" s="118">
        <v>7.0069999999999993E-2</v>
      </c>
      <c r="U1616" s="118">
        <v>1.3908518000000001E-4</v>
      </c>
      <c r="V1616" s="330">
        <v>1.0825213999999999E-6</v>
      </c>
      <c r="W1616" s="118">
        <v>0</v>
      </c>
      <c r="X1616" s="118">
        <v>0</v>
      </c>
      <c r="Y1616" s="41"/>
      <c r="Z1616" s="327">
        <f>K1616/0.133</f>
        <v>0.57792817293233079</v>
      </c>
      <c r="AA1616" s="41"/>
      <c r="AB1616" s="111">
        <v>8.6483787000000003</v>
      </c>
      <c r="AC1616" s="111">
        <v>8.6233673</v>
      </c>
      <c r="AD1616" s="111">
        <v>1.885645E-2</v>
      </c>
      <c r="AE1616" s="111">
        <v>0</v>
      </c>
      <c r="AF1616" s="111">
        <v>0</v>
      </c>
      <c r="AG1616" s="111">
        <v>2.5519718000000002E-4</v>
      </c>
      <c r="AH1616" s="111">
        <v>5.8997842E-3</v>
      </c>
      <c r="AI1616" s="41"/>
      <c r="AJ1616" s="114">
        <v>1.6017771E-2</v>
      </c>
      <c r="AK1616" s="114">
        <v>1.4891623999999999E-2</v>
      </c>
      <c r="AL1616" s="114">
        <v>5.5772999999999999E-4</v>
      </c>
      <c r="AM1616" s="114">
        <v>5.684167E-4</v>
      </c>
      <c r="AN1616" s="113">
        <f>AQ1616+AT1616+AU1616+AV1616+AW1616+BE1616+BF1616+BJ1616</f>
        <v>8.9278323859533999E-7</v>
      </c>
      <c r="AO1616" s="112">
        <f>AR1616+AS1616+AX1616+AY1616+AZ1616+BA1616+BB1616+BC1616+BD1616+BG1616+BK1616+BL1616</f>
        <v>2.0626109758739801E-9</v>
      </c>
      <c r="AP1616" s="112">
        <f>BH1616+BI1616</f>
        <v>7.961018155949999E-2</v>
      </c>
      <c r="AQ1616" s="328">
        <v>5.3964097999999999E-7</v>
      </c>
      <c r="AR1616" s="328">
        <v>1.6283540999999999E-9</v>
      </c>
      <c r="AS1616" s="328">
        <v>4.4483526E-14</v>
      </c>
      <c r="AT1616" s="328">
        <v>6.9139851000000001E-12</v>
      </c>
      <c r="AU1616" s="328">
        <v>9.7040923999999999E-13</v>
      </c>
      <c r="AV1616" s="328">
        <v>1.6374516E-10</v>
      </c>
      <c r="AW1616" s="328">
        <v>3.5180601999999999E-7</v>
      </c>
      <c r="AX1616" s="328">
        <v>2.4500544E-11</v>
      </c>
      <c r="AY1616" s="328">
        <v>4.0775517999999998E-10</v>
      </c>
      <c r="AZ1616" s="328">
        <v>9.4904173999999998E-14</v>
      </c>
      <c r="BA1616" s="328">
        <v>7.7499997999999998E-16</v>
      </c>
      <c r="BB1616" s="328">
        <v>1.9668110999999999E-13</v>
      </c>
      <c r="BC1616" s="328">
        <v>1.6868429E-14</v>
      </c>
      <c r="BD1616" s="328">
        <v>4.6469935000000002E-14</v>
      </c>
      <c r="BE1616" s="328">
        <v>9.8032641000000002E-11</v>
      </c>
      <c r="BF1616" s="328">
        <v>1.0665763999999999E-9</v>
      </c>
      <c r="BG1616" s="328">
        <v>1.6009697E-12</v>
      </c>
      <c r="BH1616" s="328">
        <v>3.0205595E-6</v>
      </c>
      <c r="BI1616" s="329">
        <v>7.9607160999999996E-2</v>
      </c>
      <c r="BJ1616" s="329">
        <v>0</v>
      </c>
      <c r="BK1616" s="329">
        <v>0</v>
      </c>
      <c r="BL1616" s="329">
        <v>0</v>
      </c>
      <c r="BM1616" s="41"/>
      <c r="BN1616" s="122">
        <v>3.2772749E-5</v>
      </c>
      <c r="BO1616" s="122">
        <v>2.8605425999999999E-6</v>
      </c>
      <c r="BP1616" s="122">
        <v>1.6114171E-5</v>
      </c>
      <c r="BQ1616" s="122">
        <v>1.4998970000000001E-7</v>
      </c>
      <c r="BR1616" s="122">
        <v>2.4314712000000001E-6</v>
      </c>
      <c r="BS1616" s="122">
        <v>9.8716456999999999E-8</v>
      </c>
      <c r="BT1616" s="122">
        <v>1.1889402999999999E-9</v>
      </c>
      <c r="BU1616" s="122">
        <v>1.4820202000000001E-7</v>
      </c>
      <c r="BV1616" s="122">
        <v>1.2795216000000001E-8</v>
      </c>
      <c r="BW1616" s="122">
        <v>3.7533713000000002E-8</v>
      </c>
      <c r="BX1616" s="122">
        <v>6.9729324999999998E-9</v>
      </c>
      <c r="BY1616" s="122">
        <v>1.1276602999999999E-9</v>
      </c>
      <c r="BZ1616" s="122">
        <v>9.738821E-11</v>
      </c>
      <c r="CA1616" s="122">
        <v>4.8277551999999999E-7</v>
      </c>
      <c r="CB1616" s="122">
        <v>1.0405989E-5</v>
      </c>
      <c r="CC1616" s="122">
        <v>2.1175343E-8</v>
      </c>
      <c r="CD1616" s="111">
        <v>0</v>
      </c>
      <c r="CE1616" s="167"/>
      <c r="CF1616" s="143"/>
      <c r="CG1616" s="42" t="s">
        <v>1135</v>
      </c>
      <c r="CH1616" s="43"/>
      <c r="CI1616" s="43"/>
    </row>
    <row r="1617" spans="1:88" ht="14.5" customHeight="1">
      <c r="A1617" s="41" t="s">
        <v>8519</v>
      </c>
      <c r="B1617" s="119" t="s">
        <v>8477</v>
      </c>
      <c r="C1617" s="120" t="str">
        <f>MID(A1617,1,12)</f>
        <v>C.010.01.103</v>
      </c>
      <c r="D1617" s="135" t="s">
        <v>699</v>
      </c>
      <c r="E1617" s="119" t="s">
        <v>36</v>
      </c>
      <c r="F1617" s="118" t="str">
        <f>MID(A1617, 21,85)</f>
        <v>Air traffic continental (max weight/volume ratio 0,167 ton/m3) (m3km)</v>
      </c>
      <c r="G1617" s="118">
        <f>H1617+I1617+J1617+K1617</f>
        <v>6.3645679356649998E-2</v>
      </c>
      <c r="H1617" s="118">
        <f>N1617+O1617+P1617+Q1617</f>
        <v>5.4473012739999994E-4</v>
      </c>
      <c r="I1617" s="118">
        <f>L1617+M1617+R1617</f>
        <v>2.89021624E-3</v>
      </c>
      <c r="J1617" s="326">
        <f>S1617+IF(T1617="x",0,T1617)+IF(U1617="x",0,U1617)+IF(V1617="x",0,V1617)+W1617+X1617</f>
        <v>2.875009898925E-2</v>
      </c>
      <c r="K1617" s="118">
        <v>3.1460634000000001E-2</v>
      </c>
      <c r="L1617" s="118">
        <v>1.8582148E-3</v>
      </c>
      <c r="M1617" s="118">
        <v>5.0803393000000004E-4</v>
      </c>
      <c r="N1617" s="118">
        <v>4.5070115999999998E-4</v>
      </c>
      <c r="O1617" s="330">
        <v>6.6909719000000006E-5</v>
      </c>
      <c r="P1617" s="330">
        <v>3.9026524E-6</v>
      </c>
      <c r="Q1617" s="330">
        <v>2.3216596E-5</v>
      </c>
      <c r="R1617" s="118">
        <v>5.2396750999999999E-4</v>
      </c>
      <c r="S1617" s="330">
        <v>1.306232E-5</v>
      </c>
      <c r="T1617" s="118">
        <v>2.8679665999999999E-2</v>
      </c>
      <c r="U1617" s="330">
        <v>5.6927593000000001E-5</v>
      </c>
      <c r="V1617" s="330">
        <v>4.4307625000000002E-7</v>
      </c>
      <c r="W1617" s="118">
        <v>0</v>
      </c>
      <c r="X1617" s="118">
        <v>0</v>
      </c>
      <c r="Y1617" s="41"/>
      <c r="Z1617" s="327">
        <f>K1617/0.133</f>
        <v>0.23654612030075187</v>
      </c>
      <c r="AA1617" s="41"/>
      <c r="AB1617" s="111">
        <v>3.5397832</v>
      </c>
      <c r="AC1617" s="111">
        <v>3.5295459999999999</v>
      </c>
      <c r="AD1617" s="111">
        <v>7.7179490999999996E-3</v>
      </c>
      <c r="AE1617" s="111">
        <v>0</v>
      </c>
      <c r="AF1617" s="111">
        <v>0</v>
      </c>
      <c r="AG1617" s="111">
        <v>1.0445226E-4</v>
      </c>
      <c r="AH1617" s="111">
        <v>2.4147829000000002E-3</v>
      </c>
      <c r="AI1617" s="41"/>
      <c r="AJ1617" s="114">
        <v>4.7708409E-3</v>
      </c>
      <c r="AK1617" s="114">
        <v>4.3429949999999997E-3</v>
      </c>
      <c r="AL1617" s="114">
        <v>1.9519283999999999E-4</v>
      </c>
      <c r="AM1617" s="114">
        <v>2.3265307E-4</v>
      </c>
      <c r="AN1617" s="113">
        <f>AQ1617+AT1617+AU1617+AV1617+AW1617+BE1617+BF1617+BJ1617</f>
        <v>2.6037140472331003E-7</v>
      </c>
      <c r="AO1617" s="112">
        <f>AR1617+AS1617+AX1617+AY1617+AZ1617+BA1617+BB1617+BC1617+BD1617+BG1617+BK1617+BL1617</f>
        <v>7.2186703089734995E-10</v>
      </c>
      <c r="AP1617" s="112">
        <f>BH1617+BI1617</f>
        <v>3.2584464315700001E-2</v>
      </c>
      <c r="AQ1617" s="328">
        <v>2.2087517000000001E-7</v>
      </c>
      <c r="AR1617" s="328">
        <v>6.6648566999999999E-10</v>
      </c>
      <c r="AS1617" s="328">
        <v>1.8207117E-14</v>
      </c>
      <c r="AT1617" s="328">
        <v>2.8298956000000002E-12</v>
      </c>
      <c r="AU1617" s="328">
        <v>3.9718870999999999E-13</v>
      </c>
      <c r="AV1617" s="328">
        <v>6.7020927999999998E-11</v>
      </c>
      <c r="AW1617" s="328">
        <v>3.8949312E-8</v>
      </c>
      <c r="AX1617" s="328">
        <v>1.0028078E-11</v>
      </c>
      <c r="AY1617" s="328">
        <v>4.4534211000000001E-11</v>
      </c>
      <c r="AZ1617" s="328">
        <v>3.8844297999999998E-14</v>
      </c>
      <c r="BA1617" s="328">
        <v>3.1720765000000001E-16</v>
      </c>
      <c r="BB1617" s="328">
        <v>8.0501619000000003E-14</v>
      </c>
      <c r="BC1617" s="328">
        <v>6.9042516999999998E-15</v>
      </c>
      <c r="BD1617" s="328">
        <v>1.9020154000000001E-14</v>
      </c>
      <c r="BE1617" s="328">
        <v>4.0124781E-11</v>
      </c>
      <c r="BF1617" s="328">
        <v>4.3654993000000001E-10</v>
      </c>
      <c r="BG1617" s="328">
        <v>6.5527725000000004E-13</v>
      </c>
      <c r="BH1617" s="328">
        <v>1.2363156999999999E-6</v>
      </c>
      <c r="BI1617" s="329">
        <v>3.2583227999999999E-2</v>
      </c>
      <c r="BJ1617" s="329">
        <v>0</v>
      </c>
      <c r="BK1617" s="329">
        <v>0</v>
      </c>
      <c r="BL1617" s="329">
        <v>0</v>
      </c>
      <c r="BM1617" s="41"/>
      <c r="BN1617" s="122">
        <v>1.1820653999999999E-5</v>
      </c>
      <c r="BO1617" s="122">
        <v>3.2723339000000001E-7</v>
      </c>
      <c r="BP1617" s="122">
        <v>6.5955335999999997E-6</v>
      </c>
      <c r="BQ1617" s="122">
        <v>6.1390815000000001E-8</v>
      </c>
      <c r="BR1617" s="122">
        <v>3.0030981000000002E-7</v>
      </c>
      <c r="BS1617" s="122">
        <v>4.0404666000000003E-8</v>
      </c>
      <c r="BT1617" s="122">
        <v>4.8663351999999997E-10</v>
      </c>
      <c r="BU1617" s="122">
        <v>6.0659118000000005E-8</v>
      </c>
      <c r="BV1617" s="122">
        <v>5.2370846999999997E-9</v>
      </c>
      <c r="BW1617" s="122">
        <v>1.5362556000000001E-8</v>
      </c>
      <c r="BX1617" s="122">
        <v>2.8540228000000001E-9</v>
      </c>
      <c r="BY1617" s="122">
        <v>4.6155159000000002E-10</v>
      </c>
      <c r="BZ1617" s="122">
        <v>3.9861015000000003E-11</v>
      </c>
      <c r="CA1617" s="122">
        <v>1.4284020999999999E-7</v>
      </c>
      <c r="CB1617" s="122">
        <v>4.2591733999999999E-6</v>
      </c>
      <c r="CC1617" s="122">
        <v>8.6670722000000006E-9</v>
      </c>
      <c r="CD1617" s="111">
        <v>0</v>
      </c>
      <c r="CE1617" s="167"/>
      <c r="CF1617" s="143"/>
      <c r="CG1617" s="42" t="s">
        <v>1134</v>
      </c>
      <c r="CH1617" s="100"/>
      <c r="CI1617" s="100"/>
    </row>
    <row r="1618" spans="1:88" ht="14.5" customHeight="1">
      <c r="A1618" s="41" t="s">
        <v>8517</v>
      </c>
      <c r="B1618" s="119" t="s">
        <v>8477</v>
      </c>
      <c r="C1618" s="120" t="str">
        <f>MID(A1618,1,12)</f>
        <v>C.010.01.104</v>
      </c>
      <c r="D1618" s="135" t="s">
        <v>699</v>
      </c>
      <c r="E1618" s="119" t="s">
        <v>36</v>
      </c>
      <c r="F1618" s="118" t="str">
        <f>MID(A1618, 21,85)</f>
        <v>Air traffic intercontinental (max weight/volume ratio 0,167 ton/m3) (m3km)</v>
      </c>
      <c r="G1618" s="118">
        <f>H1618+I1618+J1618+K1618</f>
        <v>2.8350498388400001E-2</v>
      </c>
      <c r="H1618" s="118">
        <f>N1618+O1618+P1618+Q1618</f>
        <v>2.2243146099999999E-4</v>
      </c>
      <c r="I1618" s="118">
        <f>L1618+M1618+R1618</f>
        <v>3.5420167900000001E-3</v>
      </c>
      <c r="J1618" s="326">
        <f>S1618+IF(T1618="x",0,T1618)+IF(U1618="x",0,U1618)+IF(V1618="x",0,V1618)+W1618+X1618</f>
        <v>1.17396241374E-2</v>
      </c>
      <c r="K1618" s="118">
        <v>1.2846425999999999E-2</v>
      </c>
      <c r="L1618" s="118">
        <v>3.1206162000000002E-3</v>
      </c>
      <c r="M1618" s="118">
        <v>2.0744719000000001E-4</v>
      </c>
      <c r="N1618" s="118">
        <v>1.8403629999999999E-4</v>
      </c>
      <c r="O1618" s="330">
        <v>2.7321467999999998E-5</v>
      </c>
      <c r="P1618" s="330">
        <v>1.5935831E-6</v>
      </c>
      <c r="Q1618" s="330">
        <v>9.4801099E-6</v>
      </c>
      <c r="R1618" s="118">
        <v>2.1395339999999999E-4</v>
      </c>
      <c r="S1618" s="330">
        <v>5.3337805999999996E-6</v>
      </c>
      <c r="T1618" s="118">
        <v>1.1710864E-2</v>
      </c>
      <c r="U1618" s="330">
        <v>2.3245433999999999E-5</v>
      </c>
      <c r="V1618" s="330">
        <v>1.809228E-7</v>
      </c>
      <c r="W1618" s="118">
        <v>0</v>
      </c>
      <c r="X1618" s="118">
        <v>0</v>
      </c>
      <c r="Y1618" s="41"/>
      <c r="Z1618" s="327">
        <f>K1618/0.133</f>
        <v>9.6589669172932324E-2</v>
      </c>
      <c r="AA1618" s="41"/>
      <c r="AB1618" s="111">
        <v>1.4454115000000001</v>
      </c>
      <c r="AC1618" s="111">
        <v>1.4412313000000001</v>
      </c>
      <c r="AD1618" s="111">
        <v>3.1514959000000001E-3</v>
      </c>
      <c r="AE1618" s="111">
        <v>0</v>
      </c>
      <c r="AF1618" s="111">
        <v>0</v>
      </c>
      <c r="AG1618" s="122">
        <v>4.2651339999999999E-5</v>
      </c>
      <c r="AH1618" s="111">
        <v>9.8603634999999993E-4</v>
      </c>
      <c r="AI1618" s="41"/>
      <c r="AJ1618" s="114">
        <v>2.6770648000000001E-3</v>
      </c>
      <c r="AK1618" s="114">
        <v>2.4888508999999998E-3</v>
      </c>
      <c r="AL1618" s="121">
        <v>9.3213927999999995E-5</v>
      </c>
      <c r="AM1618" s="121">
        <v>9.5000004999999999E-5</v>
      </c>
      <c r="AN1618" s="113">
        <f>AQ1618+AT1618+AU1618+AV1618+AW1618+BE1618+BF1618+BJ1618</f>
        <v>1.4921168278009001E-7</v>
      </c>
      <c r="AO1618" s="112">
        <f>AR1618+AS1618+AX1618+AY1618+AZ1618+BA1618+BB1618+BC1618+BD1618+BG1618+BK1618+BL1618</f>
        <v>3.4472606085516003E-10</v>
      </c>
      <c r="AP1618" s="112">
        <f>BH1618+BI1618</f>
        <v>1.330532282889E-2</v>
      </c>
      <c r="AQ1618" s="328">
        <v>9.0190693000000001E-8</v>
      </c>
      <c r="AR1618" s="328">
        <v>2.7214831000000001E-10</v>
      </c>
      <c r="AS1618" s="328">
        <v>7.4345726E-15</v>
      </c>
      <c r="AT1618" s="328">
        <v>1.1555406999999999E-12</v>
      </c>
      <c r="AU1618" s="328">
        <v>1.6218539E-13</v>
      </c>
      <c r="AV1618" s="328">
        <v>2.7366879E-11</v>
      </c>
      <c r="AW1618" s="328">
        <v>5.8797663000000003E-8</v>
      </c>
      <c r="AX1618" s="328">
        <v>4.0947984999999998E-12</v>
      </c>
      <c r="AY1618" s="328">
        <v>6.8148498000000004E-11</v>
      </c>
      <c r="AZ1618" s="328">
        <v>1.5861422000000001E-14</v>
      </c>
      <c r="BA1618" s="328">
        <v>1.2952646E-16</v>
      </c>
      <c r="BB1618" s="328">
        <v>3.2871494999999999E-14</v>
      </c>
      <c r="BC1618" s="328">
        <v>2.8192360999999999E-15</v>
      </c>
      <c r="BD1618" s="328">
        <v>7.766563E-15</v>
      </c>
      <c r="BE1618" s="328">
        <v>1.6384285000000001E-11</v>
      </c>
      <c r="BF1618" s="328">
        <v>1.7825789E-10</v>
      </c>
      <c r="BG1618" s="328">
        <v>2.6757153999999999E-13</v>
      </c>
      <c r="BH1618" s="328">
        <v>5.0482889E-7</v>
      </c>
      <c r="BI1618" s="329">
        <v>1.3304818E-2</v>
      </c>
      <c r="BJ1618" s="329">
        <v>0</v>
      </c>
      <c r="BK1618" s="329">
        <v>0</v>
      </c>
      <c r="BL1618" s="329">
        <v>0</v>
      </c>
      <c r="BM1618" s="41"/>
      <c r="BN1618" s="122">
        <v>5.4773395999999997E-6</v>
      </c>
      <c r="BO1618" s="122">
        <v>4.7808511000000001E-7</v>
      </c>
      <c r="BP1618" s="122">
        <v>2.6931762E-6</v>
      </c>
      <c r="BQ1618" s="122">
        <v>2.5067916E-8</v>
      </c>
      <c r="BR1618" s="122">
        <v>4.0637401999999998E-7</v>
      </c>
      <c r="BS1618" s="122">
        <v>1.6498572E-8</v>
      </c>
      <c r="BT1618" s="122">
        <v>1.9870869000000001E-10</v>
      </c>
      <c r="BU1618" s="122">
        <v>2.476914E-8</v>
      </c>
      <c r="BV1618" s="122">
        <v>2.1384762999999999E-9</v>
      </c>
      <c r="BW1618" s="122">
        <v>6.2730439000000001E-9</v>
      </c>
      <c r="BX1618" s="122">
        <v>1.1653926E-9</v>
      </c>
      <c r="BY1618" s="122">
        <v>1.8846689999999999E-10</v>
      </c>
      <c r="BZ1618" s="122">
        <v>1.6276581000000001E-11</v>
      </c>
      <c r="CA1618" s="122">
        <v>8.0686716000000002E-8</v>
      </c>
      <c r="CB1618" s="122">
        <v>1.7391624999999999E-6</v>
      </c>
      <c r="CC1618" s="122">
        <v>3.5390544999999999E-9</v>
      </c>
      <c r="CD1618" s="111">
        <v>0</v>
      </c>
      <c r="CE1618" s="167"/>
      <c r="CF1618" s="143"/>
      <c r="CG1618" s="42" t="s">
        <v>1135</v>
      </c>
      <c r="CH1618" s="169"/>
      <c r="CI1618" s="169"/>
      <c r="CJ1618" s="169"/>
    </row>
    <row r="1619" spans="1:88" ht="14.5" customHeight="1">
      <c r="B1619" s="119" t="s">
        <v>8477</v>
      </c>
      <c r="C1619" s="133" t="s">
        <v>937</v>
      </c>
      <c r="D1619" s="133" t="s">
        <v>938</v>
      </c>
      <c r="G1619" s="41"/>
      <c r="H1619" s="41"/>
      <c r="I1619" s="41"/>
      <c r="J1619" s="41"/>
      <c r="K1619" s="41"/>
      <c r="L1619" s="41"/>
      <c r="M1619" s="41"/>
      <c r="N1619" s="41"/>
      <c r="O1619" s="41"/>
      <c r="P1619" s="41"/>
      <c r="Q1619" s="41"/>
      <c r="R1619" s="41"/>
      <c r="S1619" s="41"/>
      <c r="T1619" s="41"/>
      <c r="U1619" s="41"/>
      <c r="V1619" s="41"/>
      <c r="W1619" s="41"/>
      <c r="X1619" s="41"/>
      <c r="Y1619" s="41"/>
      <c r="Z1619" s="41"/>
      <c r="AA1619" s="41"/>
      <c r="AB1619" s="41"/>
      <c r="AC1619" s="41"/>
      <c r="AD1619" s="41"/>
      <c r="AE1619" s="41"/>
      <c r="AF1619" s="41"/>
      <c r="AG1619" s="41"/>
      <c r="AH1619" s="41"/>
      <c r="AI1619" s="41"/>
      <c r="AJ1619" s="41"/>
      <c r="AK1619" s="41"/>
      <c r="AL1619" s="41"/>
      <c r="AM1619" s="41"/>
      <c r="AN1619" s="41"/>
      <c r="AO1619" s="41"/>
      <c r="AP1619" s="41"/>
      <c r="AQ1619" s="41"/>
      <c r="AR1619" s="41"/>
      <c r="AS1619" s="41"/>
      <c r="AT1619" s="41"/>
      <c r="AU1619" s="41"/>
      <c r="AV1619" s="41"/>
      <c r="AW1619" s="41"/>
      <c r="AX1619" s="41"/>
      <c r="AY1619" s="41"/>
      <c r="AZ1619" s="41"/>
      <c r="BA1619" s="41"/>
      <c r="BB1619" s="41"/>
      <c r="BC1619" s="41"/>
      <c r="BD1619" s="41"/>
      <c r="BE1619" s="41"/>
      <c r="BF1619" s="41"/>
      <c r="BG1619" s="41"/>
      <c r="BH1619" s="41"/>
      <c r="BI1619" s="41"/>
      <c r="BJ1619" s="41"/>
      <c r="BK1619" s="41"/>
      <c r="BL1619" s="41"/>
      <c r="BM1619" s="41"/>
      <c r="BN1619" s="41"/>
      <c r="BO1619" s="41"/>
      <c r="BP1619" s="41"/>
      <c r="BQ1619" s="41"/>
      <c r="BR1619" s="41"/>
      <c r="BS1619" s="41"/>
      <c r="BT1619" s="41"/>
      <c r="BU1619" s="41"/>
      <c r="BV1619" s="41"/>
      <c r="BW1619" s="41"/>
      <c r="BX1619" s="41"/>
      <c r="BY1619" s="41"/>
      <c r="BZ1619" s="41"/>
      <c r="CA1619" s="41"/>
      <c r="CB1619" s="41"/>
      <c r="CC1619" s="41"/>
      <c r="CD1619" s="41"/>
      <c r="CE1619" s="168"/>
      <c r="CF1619" s="144"/>
      <c r="CH1619" s="169"/>
      <c r="CI1619" s="169"/>
      <c r="CJ1619" s="169"/>
    </row>
    <row r="1620" spans="1:88" ht="14.5" customHeight="1">
      <c r="A1620" s="41" t="s">
        <v>8515</v>
      </c>
      <c r="B1620" s="119" t="s">
        <v>8477</v>
      </c>
      <c r="C1620" s="120" t="str">
        <f>MID(A1620,1,12)</f>
        <v>C.030.01.101</v>
      </c>
      <c r="D1620" s="135" t="s">
        <v>938</v>
      </c>
      <c r="E1620" s="119" t="s">
        <v>24</v>
      </c>
      <c r="F1620" s="118" t="str">
        <f>MID(A1620, 21,85)</f>
        <v>Transport, pipeline, natural gas</v>
      </c>
      <c r="G1620" s="118">
        <f>H1620+I1620+J1620+K1620</f>
        <v>1.095652693138E-2</v>
      </c>
      <c r="H1620" s="118">
        <f>N1620+O1620+P1620+Q1620</f>
        <v>4.019453305E-4</v>
      </c>
      <c r="I1620" s="118">
        <f>L1620+M1620+R1620</f>
        <v>6.6674300999999998E-4</v>
      </c>
      <c r="J1620" s="326">
        <f>S1620+IF(T1620="x",0,T1620)+IF(U1620="x",0,U1620)+IF(V1620="x",0,V1620)+W1620+X1620</f>
        <v>9.4270790880000003E-5</v>
      </c>
      <c r="K1620" s="118">
        <v>9.7935677999999998E-3</v>
      </c>
      <c r="L1620" s="118">
        <v>2.3922704000000001E-4</v>
      </c>
      <c r="M1620" s="118">
        <v>3.9196098E-4</v>
      </c>
      <c r="N1620" s="118">
        <v>3.3684996999999999E-4</v>
      </c>
      <c r="O1620" s="330">
        <v>5.1830433999999997E-5</v>
      </c>
      <c r="P1620" s="330">
        <v>6.1740384000000001E-6</v>
      </c>
      <c r="Q1620" s="330">
        <v>7.0908880999999998E-6</v>
      </c>
      <c r="R1620" s="330">
        <v>3.555499E-5</v>
      </c>
      <c r="S1620" s="330">
        <v>1.2702635999999999E-5</v>
      </c>
      <c r="T1620" s="118">
        <v>0</v>
      </c>
      <c r="U1620" s="330">
        <v>8.1299486000000005E-5</v>
      </c>
      <c r="V1620" s="330">
        <v>2.6866888E-7</v>
      </c>
      <c r="W1620" s="118">
        <v>0</v>
      </c>
      <c r="X1620" s="118">
        <v>0</v>
      </c>
      <c r="Y1620" s="41"/>
      <c r="Z1620" s="327">
        <f>K1620/0.133</f>
        <v>7.3635848120300745E-2</v>
      </c>
      <c r="AA1620" s="41"/>
      <c r="AB1620" s="111">
        <v>0.96900494999999998</v>
      </c>
      <c r="AC1620" s="111">
        <v>0.95574205000000001</v>
      </c>
      <c r="AD1620" s="111">
        <v>1.1022165E-2</v>
      </c>
      <c r="AE1620" s="111">
        <v>0</v>
      </c>
      <c r="AF1620" s="111">
        <v>0</v>
      </c>
      <c r="AG1620" s="111">
        <v>1.103526E-4</v>
      </c>
      <c r="AH1620" s="111">
        <v>2.1303871000000001E-3</v>
      </c>
      <c r="AI1620" s="41"/>
      <c r="AJ1620" s="114">
        <v>1.4316082999999999E-3</v>
      </c>
      <c r="AK1620" s="114">
        <v>1.3217852000000001E-3</v>
      </c>
      <c r="AL1620" s="121">
        <v>6.1883444000000005E-5</v>
      </c>
      <c r="AM1620" s="121">
        <v>4.7939655000000001E-5</v>
      </c>
      <c r="AN1620" s="113">
        <f>AQ1620+AT1620+AU1620+AV1620+AW1620+BE1620+BF1620+BJ1620</f>
        <v>7.9243719149399993E-8</v>
      </c>
      <c r="AO1620" s="112">
        <f>AR1620+AS1620+AX1620+AY1620+AZ1620+BA1620+BB1620+BC1620+BD1620+BG1620+BK1620+BL1620</f>
        <v>2.2885888750849903E-10</v>
      </c>
      <c r="AP1620" s="112">
        <f>BH1620+BI1620</f>
        <v>6.7142373577600001E-3</v>
      </c>
      <c r="AQ1620" s="328">
        <v>7.0252697E-8</v>
      </c>
      <c r="AR1620" s="328">
        <v>2.1204233000000001E-10</v>
      </c>
      <c r="AS1620" s="328">
        <v>5.7901724000000003E-15</v>
      </c>
      <c r="AT1620" s="328">
        <v>4.3314226E-12</v>
      </c>
      <c r="AU1620" s="328">
        <v>5.6267279999999996E-13</v>
      </c>
      <c r="AV1620" s="328">
        <v>5.0088259000000002E-11</v>
      </c>
      <c r="AW1620" s="328">
        <v>8.8430084999999996E-9</v>
      </c>
      <c r="AX1620" s="328">
        <v>7.2519006000000002E-12</v>
      </c>
      <c r="AY1620" s="328">
        <v>9.2042045000000001E-12</v>
      </c>
      <c r="AZ1620" s="328">
        <v>6.3164177999999998E-15</v>
      </c>
      <c r="BA1620" s="328">
        <v>3.2400159000000001E-17</v>
      </c>
      <c r="BB1620" s="328">
        <v>1.3385144E-14</v>
      </c>
      <c r="BC1620" s="328">
        <v>7.7332473000000005E-16</v>
      </c>
      <c r="BD1620" s="328">
        <v>5.8447940999999999E-16</v>
      </c>
      <c r="BE1620" s="328">
        <v>6.7248241E-11</v>
      </c>
      <c r="BF1620" s="328">
        <v>2.5783053999999999E-11</v>
      </c>
      <c r="BG1620" s="328">
        <v>3.3357046999999999E-13</v>
      </c>
      <c r="BH1620" s="328">
        <v>5.9775776E-7</v>
      </c>
      <c r="BI1620" s="329">
        <v>6.7136395999999997E-3</v>
      </c>
      <c r="BJ1620" s="329">
        <v>0</v>
      </c>
      <c r="BK1620" s="329">
        <v>0</v>
      </c>
      <c r="BL1620" s="329">
        <v>0</v>
      </c>
      <c r="BM1620" s="41"/>
      <c r="BN1620" s="122">
        <v>3.523301E-6</v>
      </c>
      <c r="BO1620" s="122">
        <v>7.9481214000000004E-8</v>
      </c>
      <c r="BP1620" s="122">
        <v>2.0531627999999998E-6</v>
      </c>
      <c r="BQ1620" s="122">
        <v>4.1861135E-9</v>
      </c>
      <c r="BR1620" s="122">
        <v>8.8516875999999998E-8</v>
      </c>
      <c r="BS1620" s="122">
        <v>3.1418711999999999E-8</v>
      </c>
      <c r="BT1620" s="122">
        <v>8.1029963999999992E-12</v>
      </c>
      <c r="BU1620" s="122">
        <v>4.8113848999999998E-8</v>
      </c>
      <c r="BV1620" s="122">
        <v>8.2851247999999995E-9</v>
      </c>
      <c r="BW1620" s="122">
        <v>4.6920819000000004E-9</v>
      </c>
      <c r="BX1620" s="122">
        <v>4.2291928999999996E-9</v>
      </c>
      <c r="BY1620" s="122">
        <v>2.4249772000000002E-10</v>
      </c>
      <c r="BZ1620" s="122">
        <v>7.4653260999999997E-11</v>
      </c>
      <c r="CA1620" s="122">
        <v>8.1050266E-8</v>
      </c>
      <c r="CB1620" s="122">
        <v>1.1168805E-6</v>
      </c>
      <c r="CC1620" s="122">
        <v>2.9590088000000001E-9</v>
      </c>
      <c r="CD1620" s="111">
        <v>0</v>
      </c>
      <c r="CE1620" s="167"/>
      <c r="CF1620" s="143"/>
      <c r="CG1620" s="76" t="s">
        <v>1445</v>
      </c>
    </row>
    <row r="1621" spans="1:88" ht="14.5" customHeight="1">
      <c r="A1621" s="41" t="s">
        <v>8513</v>
      </c>
      <c r="B1621" s="119" t="s">
        <v>8477</v>
      </c>
      <c r="C1621" s="120" t="str">
        <f>MID(A1621,1,12)</f>
        <v>C.030.01.102</v>
      </c>
      <c r="D1621" s="135" t="s">
        <v>938</v>
      </c>
      <c r="E1621" s="119" t="s">
        <v>24</v>
      </c>
      <c r="F1621" s="118" t="str">
        <f>MID(A1621, 21,85)</f>
        <v>Transport, pipeline, petroleum</v>
      </c>
      <c r="G1621" s="118">
        <f>H1621+I1621+J1621+K1621</f>
        <v>1.3013248263000002E-3</v>
      </c>
      <c r="H1621" s="118">
        <f>N1621+O1621+P1621+Q1621</f>
        <v>3.7326824800000002E-5</v>
      </c>
      <c r="I1621" s="118">
        <f>L1621+M1621+R1621</f>
        <v>9.3089421000000001E-5</v>
      </c>
      <c r="J1621" s="326">
        <f>S1621+IF(T1621="x",0,T1621)+IF(U1621="x",0,U1621)+IF(V1621="x",0,V1621)+W1621+X1621</f>
        <v>1.951117205E-4</v>
      </c>
      <c r="K1621" s="118">
        <v>9.7579686000000005E-4</v>
      </c>
      <c r="L1621" s="330">
        <v>5.4758186000000002E-5</v>
      </c>
      <c r="M1621" s="330">
        <v>3.8331234999999999E-5</v>
      </c>
      <c r="N1621" s="330">
        <v>3.2203516000000001E-5</v>
      </c>
      <c r="O1621" s="330">
        <v>5.1233088000000003E-6</v>
      </c>
      <c r="P1621" s="118">
        <v>0</v>
      </c>
      <c r="Q1621" s="118">
        <v>0</v>
      </c>
      <c r="R1621" s="118">
        <v>0</v>
      </c>
      <c r="S1621" s="330">
        <v>6.8308504999999997E-6</v>
      </c>
      <c r="T1621" s="118">
        <v>0</v>
      </c>
      <c r="U1621" s="118">
        <v>1.8828087E-4</v>
      </c>
      <c r="V1621" s="118">
        <v>0</v>
      </c>
      <c r="W1621" s="118">
        <v>0</v>
      </c>
      <c r="X1621" s="118">
        <v>0</v>
      </c>
      <c r="Y1621" s="41"/>
      <c r="Z1621" s="327">
        <f>K1621/0.133</f>
        <v>7.3368184962406017E-3</v>
      </c>
      <c r="AA1621" s="41"/>
      <c r="AB1621" s="111">
        <v>0.12557349000000001</v>
      </c>
      <c r="AC1621" s="111">
        <v>8.2478030999999993E-2</v>
      </c>
      <c r="AD1621" s="111">
        <v>2.5522896E-2</v>
      </c>
      <c r="AE1621" s="111">
        <v>0</v>
      </c>
      <c r="AF1621" s="111">
        <v>2.1910570000000002E-3</v>
      </c>
      <c r="AG1621" s="111">
        <v>9.6003883999999998E-3</v>
      </c>
      <c r="AH1621" s="111">
        <v>5.7811216000000004E-3</v>
      </c>
      <c r="AI1621" s="41"/>
      <c r="AJ1621" s="114">
        <v>1.4589025999999999E-4</v>
      </c>
      <c r="AK1621" s="114">
        <v>1.3764855000000001E-4</v>
      </c>
      <c r="AL1621" s="121">
        <v>6.1603412999999996E-6</v>
      </c>
      <c r="AM1621" s="121">
        <v>2.0813634999999998E-6</v>
      </c>
      <c r="AN1621" s="113">
        <f>AQ1621+AT1621+AU1621+AV1621+AW1621+BE1621+BF1621+BJ1621</f>
        <v>8.2523112312999999E-9</v>
      </c>
      <c r="AO1621" s="112">
        <f>AR1621+AS1621+AX1621+AY1621+AZ1621+BA1621+BB1621+BC1621+BD1621+BG1621+BK1621+BL1621</f>
        <v>2.2782327476609998E-11</v>
      </c>
      <c r="AP1621" s="112">
        <f>BH1621+BI1621</f>
        <v>2.9150749037999999E-4</v>
      </c>
      <c r="AQ1621" s="328">
        <v>6.8085675000000002E-9</v>
      </c>
      <c r="AR1621" s="328">
        <v>2.0543091999999999E-11</v>
      </c>
      <c r="AS1621" s="328">
        <v>5.6126660999999997E-16</v>
      </c>
      <c r="AT1621" s="329">
        <v>0</v>
      </c>
      <c r="AU1621" s="329">
        <v>0</v>
      </c>
      <c r="AV1621" s="328">
        <v>4.7884313000000004E-12</v>
      </c>
      <c r="AW1621" s="328">
        <v>1.4389552999999999E-9</v>
      </c>
      <c r="AX1621" s="328">
        <v>6.7879960999999995E-13</v>
      </c>
      <c r="AY1621" s="328">
        <v>1.5598745999999999E-12</v>
      </c>
      <c r="AZ1621" s="329">
        <v>0</v>
      </c>
      <c r="BA1621" s="329">
        <v>0</v>
      </c>
      <c r="BB1621" s="329">
        <v>0</v>
      </c>
      <c r="BC1621" s="329">
        <v>0</v>
      </c>
      <c r="BD1621" s="329">
        <v>0</v>
      </c>
      <c r="BE1621" s="329">
        <v>0</v>
      </c>
      <c r="BF1621" s="329">
        <v>0</v>
      </c>
      <c r="BG1621" s="329">
        <v>0</v>
      </c>
      <c r="BH1621" s="328">
        <v>1.3787038000000001E-7</v>
      </c>
      <c r="BI1621" s="329">
        <v>2.9136962E-4</v>
      </c>
      <c r="BJ1621" s="329">
        <v>0</v>
      </c>
      <c r="BK1621" s="329">
        <v>0</v>
      </c>
      <c r="BL1621" s="329">
        <v>0</v>
      </c>
      <c r="BM1621" s="41"/>
      <c r="BN1621" s="122">
        <v>3.7828290000000001E-7</v>
      </c>
      <c r="BO1621" s="122">
        <v>1.2330728999999999E-8</v>
      </c>
      <c r="BP1621" s="122">
        <v>2.0456997000000001E-7</v>
      </c>
      <c r="BQ1621" s="111">
        <v>0</v>
      </c>
      <c r="BR1621" s="122">
        <v>1.2431369000000001E-8</v>
      </c>
      <c r="BS1621" s="122">
        <v>3.0999412999999999E-9</v>
      </c>
      <c r="BT1621" s="111">
        <v>0</v>
      </c>
      <c r="BU1621" s="122">
        <v>4.7050437999999997E-9</v>
      </c>
      <c r="BV1621" s="111">
        <v>0</v>
      </c>
      <c r="BW1621" s="111">
        <v>0</v>
      </c>
      <c r="BX1621" s="111">
        <v>0</v>
      </c>
      <c r="BY1621" s="111">
        <v>0</v>
      </c>
      <c r="BZ1621" s="111">
        <v>0</v>
      </c>
      <c r="CA1621" s="122">
        <v>6.6742892000000003E-9</v>
      </c>
      <c r="CB1621" s="122">
        <v>1.3117708000000001E-7</v>
      </c>
      <c r="CC1621" s="122">
        <v>3.2944843000000001E-9</v>
      </c>
      <c r="CD1621" s="111">
        <v>0</v>
      </c>
      <c r="CE1621" s="167"/>
      <c r="CF1621" s="143"/>
      <c r="CG1621" s="76" t="s">
        <v>964</v>
      </c>
      <c r="CH1621" s="42"/>
      <c r="CI1621" s="42"/>
    </row>
    <row r="1622" spans="1:88" ht="14.5" customHeight="1">
      <c r="B1622" s="119" t="s">
        <v>8477</v>
      </c>
      <c r="C1622" s="133" t="s">
        <v>461</v>
      </c>
      <c r="D1622" s="133" t="s">
        <v>642</v>
      </c>
      <c r="G1622" s="41"/>
      <c r="H1622" s="41"/>
      <c r="I1622" s="41"/>
      <c r="J1622" s="41"/>
      <c r="K1622" s="41"/>
      <c r="L1622" s="41"/>
      <c r="M1622" s="41"/>
      <c r="N1622" s="41"/>
      <c r="O1622" s="41"/>
      <c r="P1622" s="41"/>
      <c r="Q1622" s="41"/>
      <c r="R1622" s="41"/>
      <c r="S1622" s="41"/>
      <c r="T1622" s="41"/>
      <c r="U1622" s="41"/>
      <c r="V1622" s="41"/>
      <c r="W1622" s="41"/>
      <c r="X1622" s="41"/>
      <c r="Y1622" s="41"/>
      <c r="Z1622" s="41"/>
      <c r="AA1622" s="41"/>
      <c r="AB1622" s="41"/>
      <c r="AC1622" s="41"/>
      <c r="AD1622" s="41"/>
      <c r="AE1622" s="41"/>
      <c r="AF1622" s="41"/>
      <c r="AG1622" s="41"/>
      <c r="AH1622" s="41"/>
      <c r="AI1622" s="41"/>
      <c r="AJ1622" s="41"/>
      <c r="AK1622" s="41"/>
      <c r="AL1622" s="41"/>
      <c r="AM1622" s="41"/>
      <c r="AN1622" s="41"/>
      <c r="AO1622" s="41"/>
      <c r="AP1622" s="41"/>
      <c r="AQ1622" s="41"/>
      <c r="AR1622" s="41"/>
      <c r="AS1622" s="41"/>
      <c r="AT1622" s="41"/>
      <c r="AU1622" s="41"/>
      <c r="AV1622" s="41"/>
      <c r="AW1622" s="41"/>
      <c r="AX1622" s="41"/>
      <c r="AY1622" s="41"/>
      <c r="AZ1622" s="41"/>
      <c r="BA1622" s="41"/>
      <c r="BB1622" s="41"/>
      <c r="BC1622" s="41"/>
      <c r="BD1622" s="41"/>
      <c r="BE1622" s="41"/>
      <c r="BF1622" s="41"/>
      <c r="BG1622" s="41"/>
      <c r="BH1622" s="41"/>
      <c r="BI1622" s="41"/>
      <c r="BJ1622" s="41"/>
      <c r="BK1622" s="41"/>
      <c r="BL1622" s="41"/>
      <c r="BM1622" s="41"/>
      <c r="BN1622" s="41"/>
      <c r="BO1622" s="41"/>
      <c r="BP1622" s="41"/>
      <c r="BQ1622" s="41"/>
      <c r="BR1622" s="41"/>
      <c r="BS1622" s="41"/>
      <c r="BT1622" s="41"/>
      <c r="BU1622" s="41"/>
      <c r="BV1622" s="41"/>
      <c r="BW1622" s="41"/>
      <c r="BX1622" s="41"/>
      <c r="BY1622" s="41"/>
      <c r="BZ1622" s="41"/>
      <c r="CA1622" s="41"/>
      <c r="CB1622" s="41"/>
      <c r="CC1622" s="41"/>
      <c r="CD1622" s="41"/>
      <c r="CE1622" s="168"/>
      <c r="CF1622" s="144"/>
      <c r="CH1622" s="42"/>
      <c r="CI1622" s="42"/>
    </row>
    <row r="1623" spans="1:88" ht="14.5" customHeight="1">
      <c r="A1623" s="41" t="s">
        <v>8511</v>
      </c>
      <c r="B1623" s="119" t="s">
        <v>8477</v>
      </c>
      <c r="C1623" s="120" t="str">
        <f>MID(A1623,1,12)</f>
        <v>C.050.01.101</v>
      </c>
      <c r="D1623" s="135" t="s">
        <v>642</v>
      </c>
      <c r="E1623" s="119" t="s">
        <v>24</v>
      </c>
      <c r="F1623" s="118" t="str">
        <f>MID(A1623, 21,85)</f>
        <v>Train, freight diesel (tkm)</v>
      </c>
      <c r="G1623" s="118">
        <f>H1623+I1623+J1623+K1623</f>
        <v>5.2736637553000001E-3</v>
      </c>
      <c r="H1623" s="118">
        <f>N1623+O1623+P1623+Q1623</f>
        <v>1.0312660899999999E-4</v>
      </c>
      <c r="I1623" s="118">
        <f>L1623+M1623+R1623</f>
        <v>2.5321232799999999E-4</v>
      </c>
      <c r="J1623" s="326">
        <f>S1623+IF(T1623="x",0,T1623)+IF(U1623="x",0,U1623)+IF(V1623="x",0,V1623)+W1623+X1623</f>
        <v>2.3255735183000002E-3</v>
      </c>
      <c r="K1623" s="118">
        <v>2.5917512999999999E-3</v>
      </c>
      <c r="L1623" s="118">
        <v>1.0440752E-4</v>
      </c>
      <c r="M1623" s="118">
        <v>1.0417357999999999E-4</v>
      </c>
      <c r="N1623" s="330">
        <v>4.1289492000000003E-5</v>
      </c>
      <c r="O1623" s="330">
        <v>7.2394660000000002E-6</v>
      </c>
      <c r="P1623" s="330">
        <v>1.6112079999999999E-6</v>
      </c>
      <c r="Q1623" s="330">
        <v>5.2986443000000002E-5</v>
      </c>
      <c r="R1623" s="330">
        <v>4.4631227999999997E-5</v>
      </c>
      <c r="S1623" s="330">
        <v>1.4080875000000001E-6</v>
      </c>
      <c r="T1623" s="118">
        <v>2.30802E-3</v>
      </c>
      <c r="U1623" s="330">
        <v>6.4968533E-6</v>
      </c>
      <c r="V1623" s="330">
        <v>9.6485774999999995E-6</v>
      </c>
      <c r="W1623" s="118">
        <v>0</v>
      </c>
      <c r="X1623" s="118">
        <v>0</v>
      </c>
      <c r="Y1623" s="41"/>
      <c r="Z1623" s="327">
        <f>K1623/0.133</f>
        <v>1.9486851879699247E-2</v>
      </c>
      <c r="AA1623" s="41"/>
      <c r="AB1623" s="111">
        <v>0.28075</v>
      </c>
      <c r="AC1623" s="111">
        <v>0.27962258000000001</v>
      </c>
      <c r="AD1623" s="111">
        <v>8.8080983000000002E-4</v>
      </c>
      <c r="AE1623" s="111">
        <v>0</v>
      </c>
      <c r="AF1623" s="111">
        <v>0</v>
      </c>
      <c r="AG1623" s="122">
        <v>1.0137529E-5</v>
      </c>
      <c r="AH1623" s="111">
        <v>2.3646921E-4</v>
      </c>
      <c r="AI1623" s="41"/>
      <c r="AJ1623" s="114">
        <v>3.9613350000000002E-4</v>
      </c>
      <c r="AK1623" s="114">
        <v>3.5742112999999999E-4</v>
      </c>
      <c r="AL1623" s="121">
        <v>2.0358726999999999E-5</v>
      </c>
      <c r="AM1623" s="121">
        <v>1.8353642000000001E-5</v>
      </c>
      <c r="AN1623" s="113">
        <f>AQ1623+AT1623+AU1623+AV1623+AW1623+BE1623+BF1623+BJ1623</f>
        <v>2.1428125199434998E-8</v>
      </c>
      <c r="AO1623" s="112">
        <f>AR1623+AS1623+AX1623+AY1623+AZ1623+BA1623+BB1623+BC1623+BD1623+BG1623+BK1623+BL1623</f>
        <v>7.529115102966E-11</v>
      </c>
      <c r="AP1623" s="112">
        <f>BH1623+BI1623</f>
        <v>2.5705380595299997E-3</v>
      </c>
      <c r="AQ1623" s="328">
        <v>1.8204330999999998E-8</v>
      </c>
      <c r="AR1623" s="328">
        <v>5.4930601000000002E-11</v>
      </c>
      <c r="AS1623" s="328">
        <v>1.5006023999999999E-15</v>
      </c>
      <c r="AT1623" s="328">
        <v>2.1198865000000002E-12</v>
      </c>
      <c r="AU1623" s="328">
        <v>4.5350834999999998E-14</v>
      </c>
      <c r="AV1623" s="328">
        <v>6.1396819999999999E-12</v>
      </c>
      <c r="AW1623" s="328">
        <v>2.6594287000000002E-9</v>
      </c>
      <c r="AX1623" s="328">
        <v>9.171405400000001E-13</v>
      </c>
      <c r="AY1623" s="328">
        <v>3.4330841000000001E-12</v>
      </c>
      <c r="AZ1623" s="328">
        <v>1.2908389E-14</v>
      </c>
      <c r="BA1623" s="328">
        <v>5.0289194000000002E-16</v>
      </c>
      <c r="BB1623" s="328">
        <v>1.2061099E-14</v>
      </c>
      <c r="BC1623" s="328">
        <v>7.7793831999999998E-16</v>
      </c>
      <c r="BD1623" s="328">
        <v>1.5384689999999999E-15</v>
      </c>
      <c r="BE1623" s="328">
        <v>5.2121000999999996E-12</v>
      </c>
      <c r="BF1623" s="328">
        <v>5.5084847999999997E-10</v>
      </c>
      <c r="BG1623" s="328">
        <v>1.5981036E-11</v>
      </c>
      <c r="BH1623" s="328">
        <v>2.6705953E-7</v>
      </c>
      <c r="BI1623" s="329">
        <v>2.5702709999999998E-3</v>
      </c>
      <c r="BJ1623" s="329">
        <v>0</v>
      </c>
      <c r="BK1623" s="329">
        <v>0</v>
      </c>
      <c r="BL1623" s="329">
        <v>0</v>
      </c>
      <c r="BM1623" s="41"/>
      <c r="BN1623" s="122">
        <v>1.0161030999999999E-6</v>
      </c>
      <c r="BO1623" s="122">
        <v>2.6422322E-8</v>
      </c>
      <c r="BP1623" s="122">
        <v>5.4334514E-7</v>
      </c>
      <c r="BQ1623" s="122">
        <v>5.2306160999999999E-9</v>
      </c>
      <c r="BR1623" s="122">
        <v>2.6242635999999999E-8</v>
      </c>
      <c r="BS1623" s="122">
        <v>5.3851070000000001E-9</v>
      </c>
      <c r="BT1623" s="122">
        <v>2.9013291999999999E-10</v>
      </c>
      <c r="BU1623" s="122">
        <v>1.0632815999999999E-8</v>
      </c>
      <c r="BV1623" s="122">
        <v>2.1621275999999999E-9</v>
      </c>
      <c r="BW1623" s="122">
        <v>3.5061437999999999E-8</v>
      </c>
      <c r="BX1623" s="122">
        <v>3.3011195000000001E-10</v>
      </c>
      <c r="BY1623" s="122">
        <v>1.0418107E-8</v>
      </c>
      <c r="BZ1623" s="122">
        <v>4.5203475000000004E-12</v>
      </c>
      <c r="CA1623" s="122">
        <v>1.2271924E-8</v>
      </c>
      <c r="CB1623" s="122">
        <v>3.3758173000000001E-7</v>
      </c>
      <c r="CC1623" s="122">
        <v>7.2438891000000002E-10</v>
      </c>
      <c r="CD1623" s="111">
        <v>0</v>
      </c>
      <c r="CE1623" s="167"/>
      <c r="CF1623" s="143"/>
      <c r="CG1623" s="43" t="s">
        <v>1136</v>
      </c>
    </row>
    <row r="1624" spans="1:88" ht="14.5" customHeight="1">
      <c r="A1624" s="41" t="s">
        <v>8509</v>
      </c>
      <c r="B1624" s="119" t="s">
        <v>8477</v>
      </c>
      <c r="C1624" s="120" t="str">
        <f>MID(A1624,1,12)</f>
        <v>C.050.01.102</v>
      </c>
      <c r="D1624" s="135" t="s">
        <v>642</v>
      </c>
      <c r="E1624" s="119" t="s">
        <v>24</v>
      </c>
      <c r="F1624" s="118" t="str">
        <f>MID(A1624, 21,85)</f>
        <v>Train, freight, electric (tkm)</v>
      </c>
      <c r="G1624" s="118">
        <f>H1624+I1624+J1624+K1624</f>
        <v>1.7467446904999998E-3</v>
      </c>
      <c r="H1624" s="118">
        <f>N1624+O1624+P1624+Q1624</f>
        <v>5.0103120599999996E-5</v>
      </c>
      <c r="I1624" s="118">
        <f>L1624+M1624+R1624</f>
        <v>1.2495224300000001E-4</v>
      </c>
      <c r="J1624" s="326">
        <f>S1624+IF(T1624="x",0,T1624)+IF(U1624="x",0,U1624)+IF(V1624="x",0,V1624)+W1624+X1624</f>
        <v>2.6189492689999999E-4</v>
      </c>
      <c r="K1624" s="118">
        <v>1.3097943999999999E-3</v>
      </c>
      <c r="L1624" s="330">
        <v>7.3500921000000004E-5</v>
      </c>
      <c r="M1624" s="330">
        <v>5.1451322E-5</v>
      </c>
      <c r="N1624" s="330">
        <v>4.3226195999999999E-5</v>
      </c>
      <c r="O1624" s="330">
        <v>6.8769245999999996E-6</v>
      </c>
      <c r="P1624" s="118">
        <v>0</v>
      </c>
      <c r="Q1624" s="118">
        <v>0</v>
      </c>
      <c r="R1624" s="118">
        <v>0</v>
      </c>
      <c r="S1624" s="330">
        <v>9.1689269000000002E-6</v>
      </c>
      <c r="T1624" s="118">
        <v>0</v>
      </c>
      <c r="U1624" s="118">
        <v>2.5272599999999999E-4</v>
      </c>
      <c r="V1624" s="118">
        <v>0</v>
      </c>
      <c r="W1624" s="118">
        <v>0</v>
      </c>
      <c r="X1624" s="118">
        <v>0</v>
      </c>
      <c r="Y1624" s="41"/>
      <c r="Z1624" s="327">
        <f>K1624/0.133</f>
        <v>9.8480781954887204E-3</v>
      </c>
      <c r="AA1624" s="41"/>
      <c r="AB1624" s="111">
        <v>0.16855502</v>
      </c>
      <c r="AC1624" s="111">
        <v>0.11070877</v>
      </c>
      <c r="AD1624" s="111">
        <v>3.4258919999999998E-2</v>
      </c>
      <c r="AE1624" s="111">
        <v>0</v>
      </c>
      <c r="AF1624" s="111">
        <v>2.9410160999999999E-3</v>
      </c>
      <c r="AG1624" s="111">
        <v>1.2886427000000001E-2</v>
      </c>
      <c r="AH1624" s="111">
        <v>7.7598948000000001E-3</v>
      </c>
      <c r="AI1624" s="41"/>
      <c r="AJ1624" s="114">
        <v>1.9582584999999999E-4</v>
      </c>
      <c r="AK1624" s="114">
        <v>1.8476315999999999E-4</v>
      </c>
      <c r="AL1624" s="121">
        <v>8.2689144999999994E-6</v>
      </c>
      <c r="AM1624" s="121">
        <v>2.7937764000000002E-6</v>
      </c>
      <c r="AN1624" s="113">
        <f>AQ1624+AT1624+AU1624+AV1624+AW1624+BE1624+BF1624+BJ1624</f>
        <v>1.10769278246E-8</v>
      </c>
      <c r="AO1624" s="112">
        <f>AR1624+AS1624+AX1624+AY1624+AZ1624+BA1624+BB1624+BC1624+BD1624+BG1624+BK1624+BL1624</f>
        <v>3.0580305187999995E-11</v>
      </c>
      <c r="AP1624" s="112">
        <f>BH1624+BI1624</f>
        <v>3.9128522090999999E-4</v>
      </c>
      <c r="AQ1624" s="328">
        <v>9.1390168000000004E-9</v>
      </c>
      <c r="AR1624" s="328">
        <v>2.7574619999999999E-11</v>
      </c>
      <c r="AS1624" s="328">
        <v>7.5337799999999999E-16</v>
      </c>
      <c r="AT1624" s="329">
        <v>0</v>
      </c>
      <c r="AU1624" s="329">
        <v>0</v>
      </c>
      <c r="AV1624" s="328">
        <v>6.4274246000000003E-12</v>
      </c>
      <c r="AW1624" s="328">
        <v>1.9314835999999999E-9</v>
      </c>
      <c r="AX1624" s="328">
        <v>9.1114041000000001E-13</v>
      </c>
      <c r="AY1624" s="328">
        <v>2.0937914000000001E-12</v>
      </c>
      <c r="AZ1624" s="329">
        <v>0</v>
      </c>
      <c r="BA1624" s="329">
        <v>0</v>
      </c>
      <c r="BB1624" s="329">
        <v>0</v>
      </c>
      <c r="BC1624" s="329">
        <v>0</v>
      </c>
      <c r="BD1624" s="329">
        <v>0</v>
      </c>
      <c r="BE1624" s="329">
        <v>0</v>
      </c>
      <c r="BF1624" s="329">
        <v>0</v>
      </c>
      <c r="BG1624" s="329">
        <v>0</v>
      </c>
      <c r="BH1624" s="328">
        <v>1.8506091000000001E-7</v>
      </c>
      <c r="BI1624" s="329">
        <v>3.9110015999999998E-4</v>
      </c>
      <c r="BJ1624" s="329">
        <v>0</v>
      </c>
      <c r="BK1624" s="329">
        <v>0</v>
      </c>
      <c r="BL1624" s="329">
        <v>0</v>
      </c>
      <c r="BM1624" s="41"/>
      <c r="BN1624" s="122">
        <v>5.0776228E-7</v>
      </c>
      <c r="BO1624" s="122">
        <v>1.6551314000000001E-8</v>
      </c>
      <c r="BP1624" s="122">
        <v>2.7459055999999999E-7</v>
      </c>
      <c r="BQ1624" s="111">
        <v>0</v>
      </c>
      <c r="BR1624" s="122">
        <v>1.6686401E-8</v>
      </c>
      <c r="BS1624" s="122">
        <v>4.1609951000000001E-9</v>
      </c>
      <c r="BT1624" s="111">
        <v>0</v>
      </c>
      <c r="BU1624" s="122">
        <v>6.3154950999999996E-9</v>
      </c>
      <c r="BV1624" s="111">
        <v>0</v>
      </c>
      <c r="BW1624" s="111">
        <v>0</v>
      </c>
      <c r="BX1624" s="111">
        <v>0</v>
      </c>
      <c r="BY1624" s="111">
        <v>0</v>
      </c>
      <c r="BZ1624" s="111">
        <v>0</v>
      </c>
      <c r="CA1624" s="122">
        <v>8.9587774999999996E-9</v>
      </c>
      <c r="CB1624" s="122">
        <v>1.7607661999999999E-7</v>
      </c>
      <c r="CC1624" s="122">
        <v>4.4221265999999997E-9</v>
      </c>
      <c r="CD1624" s="111">
        <v>0</v>
      </c>
      <c r="CE1624" s="167"/>
      <c r="CF1624" s="143"/>
      <c r="CG1624" s="43" t="s">
        <v>1136</v>
      </c>
    </row>
    <row r="1625" spans="1:88" ht="14.5" customHeight="1">
      <c r="B1625" s="119" t="s">
        <v>8477</v>
      </c>
      <c r="C1625" s="133" t="s">
        <v>464</v>
      </c>
      <c r="D1625" s="133" t="s">
        <v>680</v>
      </c>
      <c r="G1625" s="41"/>
      <c r="H1625" s="41"/>
      <c r="I1625" s="41"/>
      <c r="J1625" s="41"/>
      <c r="K1625" s="41"/>
      <c r="L1625" s="41"/>
      <c r="M1625" s="41"/>
      <c r="N1625" s="41"/>
      <c r="O1625" s="41"/>
      <c r="P1625" s="41"/>
      <c r="Q1625" s="41"/>
      <c r="R1625" s="41"/>
      <c r="S1625" s="41"/>
      <c r="T1625" s="41"/>
      <c r="U1625" s="41"/>
      <c r="V1625" s="41"/>
      <c r="W1625" s="41"/>
      <c r="X1625" s="41"/>
      <c r="Y1625" s="41"/>
      <c r="Z1625" s="41"/>
      <c r="AA1625" s="41"/>
      <c r="AB1625" s="41"/>
      <c r="AC1625" s="41"/>
      <c r="AD1625" s="41"/>
      <c r="AE1625" s="41"/>
      <c r="AF1625" s="41"/>
      <c r="AG1625" s="41"/>
      <c r="AH1625" s="41"/>
      <c r="AI1625" s="41"/>
      <c r="AJ1625" s="41"/>
      <c r="AK1625" s="41"/>
      <c r="AL1625" s="41"/>
      <c r="AM1625" s="41"/>
      <c r="AN1625" s="41"/>
      <c r="AO1625" s="41"/>
      <c r="AP1625" s="41"/>
      <c r="AQ1625" s="41"/>
      <c r="AR1625" s="41"/>
      <c r="AS1625" s="41"/>
      <c r="AT1625" s="41"/>
      <c r="AU1625" s="41"/>
      <c r="AV1625" s="41"/>
      <c r="AW1625" s="41"/>
      <c r="AX1625" s="41"/>
      <c r="AY1625" s="41"/>
      <c r="AZ1625" s="41"/>
      <c r="BA1625" s="41"/>
      <c r="BB1625" s="41"/>
      <c r="BC1625" s="41"/>
      <c r="BD1625" s="41"/>
      <c r="BE1625" s="41"/>
      <c r="BF1625" s="41"/>
      <c r="BG1625" s="41"/>
      <c r="BH1625" s="41"/>
      <c r="BI1625" s="41"/>
      <c r="BJ1625" s="41"/>
      <c r="BK1625" s="41"/>
      <c r="BL1625" s="41"/>
      <c r="BM1625" s="41"/>
      <c r="BN1625" s="41"/>
      <c r="BO1625" s="41"/>
      <c r="BP1625" s="41"/>
      <c r="BQ1625" s="41"/>
      <c r="BR1625" s="41"/>
      <c r="BS1625" s="41"/>
      <c r="BT1625" s="41"/>
      <c r="BU1625" s="41"/>
      <c r="BV1625" s="41"/>
      <c r="BW1625" s="41"/>
      <c r="BX1625" s="41"/>
      <c r="BY1625" s="41"/>
      <c r="BZ1625" s="41"/>
      <c r="CA1625" s="41"/>
      <c r="CB1625" s="41"/>
      <c r="CC1625" s="41"/>
      <c r="CD1625" s="41"/>
      <c r="CE1625" s="168"/>
      <c r="CF1625" s="144"/>
    </row>
    <row r="1626" spans="1:88" ht="14.5" customHeight="1">
      <c r="A1626" s="41" t="s">
        <v>8507</v>
      </c>
      <c r="B1626" s="119" t="s">
        <v>8477</v>
      </c>
      <c r="C1626" s="120" t="str">
        <f t="shared" ref="C1626:C1631" si="630">MID(A1626,1,12)</f>
        <v>C.060.01.103</v>
      </c>
      <c r="D1626" s="135" t="s">
        <v>680</v>
      </c>
      <c r="E1626" s="119" t="s">
        <v>24</v>
      </c>
      <c r="F1626" s="118" t="str">
        <f t="shared" ref="F1626:F1631" si="631">MID(A1626, 21,85)</f>
        <v>Tractor (240 pk)</v>
      </c>
      <c r="G1626" s="118">
        <f t="shared" ref="G1626:G1631" si="632">H1626+I1626+J1626+K1626</f>
        <v>5.9794329089000002E-2</v>
      </c>
      <c r="H1626" s="118">
        <f t="shared" ref="H1626:H1631" si="633">N1626+O1626+P1626+Q1626</f>
        <v>1.1692793980000002E-3</v>
      </c>
      <c r="I1626" s="118">
        <f t="shared" ref="I1626:I1631" si="634">L1626+M1626+R1626</f>
        <v>2.8709948100000002E-3</v>
      </c>
      <c r="J1626" s="326">
        <f t="shared" ref="J1626:J1631" si="635">S1626+IF(T1626="x",0,T1626)+IF(U1626="x",0,U1626)+IF(V1626="x",0,V1626)+W1626+X1626</f>
        <v>2.6368026880999998E-2</v>
      </c>
      <c r="K1626" s="118">
        <v>2.9386028000000002E-2</v>
      </c>
      <c r="L1626" s="118">
        <v>1.1838027000000001E-3</v>
      </c>
      <c r="M1626" s="118">
        <v>1.1811503000000001E-3</v>
      </c>
      <c r="N1626" s="118">
        <v>4.6815224000000002E-4</v>
      </c>
      <c r="O1626" s="330">
        <v>8.2083164999999998E-5</v>
      </c>
      <c r="P1626" s="330">
        <v>1.8268343E-5</v>
      </c>
      <c r="Q1626" s="118">
        <v>6.0077565000000001E-4</v>
      </c>
      <c r="R1626" s="118">
        <v>5.0604180999999995E-4</v>
      </c>
      <c r="S1626" s="330">
        <v>1.5965303999999999E-5</v>
      </c>
      <c r="T1626" s="118">
        <v>2.6169000000000001E-2</v>
      </c>
      <c r="U1626" s="330">
        <v>7.3663207000000002E-5</v>
      </c>
      <c r="V1626" s="118">
        <v>1.0939837E-4</v>
      </c>
      <c r="W1626" s="118">
        <v>0</v>
      </c>
      <c r="X1626" s="118">
        <v>0</v>
      </c>
      <c r="Y1626" s="41"/>
      <c r="Z1626" s="327">
        <f t="shared" ref="Z1626:Z1631" si="636">K1626/0.133</f>
        <v>0.22094757894736841</v>
      </c>
      <c r="AA1626" s="41"/>
      <c r="AB1626" s="111">
        <v>3.1832248999999999</v>
      </c>
      <c r="AC1626" s="111">
        <v>3.1704419000000001</v>
      </c>
      <c r="AD1626" s="111">
        <v>9.9868773000000004E-3</v>
      </c>
      <c r="AE1626" s="111">
        <v>0</v>
      </c>
      <c r="AF1626" s="111">
        <v>0</v>
      </c>
      <c r="AG1626" s="111">
        <v>1.1494225E-4</v>
      </c>
      <c r="AH1626" s="111">
        <v>2.6811564999999998E-3</v>
      </c>
      <c r="AI1626" s="41"/>
      <c r="AJ1626" s="114">
        <v>4.4914765000000001E-3</v>
      </c>
      <c r="AK1626" s="114">
        <v>4.0525444000000001E-3</v>
      </c>
      <c r="AL1626" s="114">
        <v>2.3083315E-4</v>
      </c>
      <c r="AM1626" s="114">
        <v>2.0809891000000001E-4</v>
      </c>
      <c r="AN1626" s="113">
        <f t="shared" ref="AN1626:AN1631" si="637">AQ1626+AT1626+AU1626+AV1626+AW1626+BE1626+BF1626+BJ1626</f>
        <v>2.4295829368692E-7</v>
      </c>
      <c r="AO1626" s="112">
        <f t="shared" ref="AO1626:AO1631" si="638">AR1626+AS1626+AX1626+AY1626+AZ1626+BA1626+BB1626+BC1626+BD1626+BG1626+BK1626+BL1626</f>
        <v>8.5367289959680002E-10</v>
      </c>
      <c r="AP1626" s="112">
        <f t="shared" ref="AP1626:AP1631" si="639">BH1626+BI1626</f>
        <v>2.91455059984E-2</v>
      </c>
      <c r="AQ1626" s="328">
        <v>2.0640598000000001E-7</v>
      </c>
      <c r="AR1626" s="328">
        <v>6.2281907999999996E-10</v>
      </c>
      <c r="AS1626" s="328">
        <v>1.7014265E-14</v>
      </c>
      <c r="AT1626" s="328">
        <v>2.4035888E-11</v>
      </c>
      <c r="AU1626" s="328">
        <v>5.1420091999999996E-13</v>
      </c>
      <c r="AV1626" s="328">
        <v>6.9613495000000001E-11</v>
      </c>
      <c r="AW1626" s="328">
        <v>3.0153373999999999E-8</v>
      </c>
      <c r="AX1626" s="328">
        <v>1.0398804999999999E-11</v>
      </c>
      <c r="AY1626" s="328">
        <v>3.8925302999999998E-11</v>
      </c>
      <c r="AZ1626" s="328">
        <v>1.4635906000000001E-13</v>
      </c>
      <c r="BA1626" s="328">
        <v>5.7019345999999999E-15</v>
      </c>
      <c r="BB1626" s="328">
        <v>1.3675224E-13</v>
      </c>
      <c r="BC1626" s="328">
        <v>8.8204902000000006E-15</v>
      </c>
      <c r="BD1626" s="328">
        <v>1.7443607E-14</v>
      </c>
      <c r="BE1626" s="328">
        <v>5.9096303E-11</v>
      </c>
      <c r="BF1626" s="328">
        <v>6.2456797999999998E-9</v>
      </c>
      <c r="BG1626" s="328">
        <v>1.8119762E-10</v>
      </c>
      <c r="BH1626" s="328">
        <v>3.0279984000000002E-6</v>
      </c>
      <c r="BI1626" s="329">
        <v>2.9142477999999999E-2</v>
      </c>
      <c r="BJ1626" s="329">
        <v>0</v>
      </c>
      <c r="BK1626" s="329">
        <v>0</v>
      </c>
      <c r="BL1626" s="329">
        <v>0</v>
      </c>
      <c r="BM1626" s="41"/>
      <c r="BN1626" s="122">
        <v>1.1520872E-5</v>
      </c>
      <c r="BO1626" s="122">
        <v>2.9958395000000002E-7</v>
      </c>
      <c r="BP1626" s="122">
        <v>6.1606046999999996E-6</v>
      </c>
      <c r="BQ1626" s="122">
        <v>5.9306242E-8</v>
      </c>
      <c r="BR1626" s="122">
        <v>2.9754661999999998E-7</v>
      </c>
      <c r="BS1626" s="122">
        <v>6.1057905000000003E-8</v>
      </c>
      <c r="BT1626" s="122">
        <v>3.2896112000000002E-9</v>
      </c>
      <c r="BU1626" s="122">
        <v>1.2055794999999999E-7</v>
      </c>
      <c r="BV1626" s="122">
        <v>2.451483E-8</v>
      </c>
      <c r="BW1626" s="122">
        <v>3.9753675000000001E-7</v>
      </c>
      <c r="BX1626" s="122">
        <v>3.7429050000000003E-9</v>
      </c>
      <c r="BY1626" s="122">
        <v>1.1812351E-7</v>
      </c>
      <c r="BZ1626" s="122">
        <v>5.1253010000000003E-11</v>
      </c>
      <c r="CA1626" s="122">
        <v>1.3914264000000001E-7</v>
      </c>
      <c r="CB1626" s="122">
        <v>3.8275995999999998E-6</v>
      </c>
      <c r="CC1626" s="122">
        <v>8.2133316000000003E-9</v>
      </c>
      <c r="CD1626" s="111">
        <v>0</v>
      </c>
      <c r="CE1626" s="167"/>
      <c r="CF1626" s="143"/>
      <c r="CG1626" s="42" t="s">
        <v>1137</v>
      </c>
    </row>
    <row r="1627" spans="1:88" ht="14.5" customHeight="1">
      <c r="A1627" s="41" t="s">
        <v>8505</v>
      </c>
      <c r="B1627" s="119" t="s">
        <v>8477</v>
      </c>
      <c r="C1627" s="120" t="str">
        <f t="shared" si="630"/>
        <v>C.060.01.104</v>
      </c>
      <c r="D1627" s="135" t="s">
        <v>680</v>
      </c>
      <c r="E1627" s="119" t="s">
        <v>12</v>
      </c>
      <c r="F1627" s="118" t="str">
        <f t="shared" si="631"/>
        <v>Truck +trailer  Euro 6 (meter)</v>
      </c>
      <c r="G1627" s="118">
        <f t="shared" si="632"/>
        <v>3.0844992706799998E-4</v>
      </c>
      <c r="H1627" s="118">
        <f t="shared" si="633"/>
        <v>1.5574536045000001E-5</v>
      </c>
      <c r="I1627" s="118">
        <f t="shared" si="634"/>
        <v>2.6868457900000002E-5</v>
      </c>
      <c r="J1627" s="326">
        <f t="shared" si="635"/>
        <v>1.2441854312300003E-4</v>
      </c>
      <c r="K1627" s="118">
        <v>1.4158838999999999E-4</v>
      </c>
      <c r="L1627" s="330">
        <v>8.7599738999999998E-6</v>
      </c>
      <c r="M1627" s="330">
        <v>1.5949125000000001E-5</v>
      </c>
      <c r="N1627" s="330">
        <v>1.1438933E-5</v>
      </c>
      <c r="O1627" s="330">
        <v>1.5290732000000001E-6</v>
      </c>
      <c r="P1627" s="330">
        <v>9.7844245000000001E-8</v>
      </c>
      <c r="Q1627" s="330">
        <v>2.5086856000000001E-6</v>
      </c>
      <c r="R1627" s="330">
        <v>2.159359E-6</v>
      </c>
      <c r="S1627" s="330">
        <v>1.5443544E-6</v>
      </c>
      <c r="T1627" s="118">
        <v>1.2148789000000001E-4</v>
      </c>
      <c r="U1627" s="330">
        <v>9.0634224000000003E-7</v>
      </c>
      <c r="V1627" s="330">
        <v>4.4293391999999999E-7</v>
      </c>
      <c r="W1627" s="330">
        <v>3.7022563000000003E-8</v>
      </c>
      <c r="X1627" s="118">
        <v>0</v>
      </c>
      <c r="Y1627" s="41"/>
      <c r="Z1627" s="327">
        <f t="shared" si="636"/>
        <v>1.0645743609022556E-3</v>
      </c>
      <c r="AA1627" s="41"/>
      <c r="AB1627" s="111">
        <v>1.6375819E-2</v>
      </c>
      <c r="AC1627" s="111">
        <v>1.6204643000000001E-2</v>
      </c>
      <c r="AD1627" s="111">
        <v>1.2287335E-4</v>
      </c>
      <c r="AE1627" s="111">
        <v>0</v>
      </c>
      <c r="AF1627" s="122">
        <v>1.2135328E-5</v>
      </c>
      <c r="AG1627" s="122">
        <v>1.322169E-5</v>
      </c>
      <c r="AH1627" s="122">
        <v>2.2946029999999999E-5</v>
      </c>
      <c r="AJ1627" s="121">
        <v>2.4329643999999999E-5</v>
      </c>
      <c r="AK1627" s="121">
        <v>2.2134576000000001E-5</v>
      </c>
      <c r="AL1627" s="121">
        <v>1.1762012999999999E-6</v>
      </c>
      <c r="AM1627" s="121">
        <v>1.0188671999999999E-6</v>
      </c>
      <c r="AN1627" s="113">
        <f t="shared" si="637"/>
        <v>1.3270129338981999E-9</v>
      </c>
      <c r="AO1627" s="112">
        <f t="shared" si="638"/>
        <v>4.3498566984136901E-12</v>
      </c>
      <c r="AP1627" s="112">
        <f t="shared" si="639"/>
        <v>1.4269848930999998E-4</v>
      </c>
      <c r="AQ1627" s="328">
        <v>9.9624667E-10</v>
      </c>
      <c r="AR1627" s="328">
        <v>3.0061916999999999E-12</v>
      </c>
      <c r="AS1627" s="328">
        <v>8.2120695000000002E-17</v>
      </c>
      <c r="AT1627" s="328">
        <v>1.095545E-13</v>
      </c>
      <c r="AU1627" s="328">
        <v>2.8673481999999999E-15</v>
      </c>
      <c r="AV1627" s="328">
        <v>1.7009284E-12</v>
      </c>
      <c r="AW1627" s="328">
        <v>3.0208609999999999E-10</v>
      </c>
      <c r="AX1627" s="328">
        <v>2.4561513000000002E-13</v>
      </c>
      <c r="AY1627" s="328">
        <v>3.5837865000000001E-13</v>
      </c>
      <c r="AZ1627" s="328">
        <v>7.2818476999999996E-16</v>
      </c>
      <c r="BA1627" s="328">
        <v>2.3453777999999999E-17</v>
      </c>
      <c r="BB1627" s="328">
        <v>8.7652538000000001E-16</v>
      </c>
      <c r="BC1627" s="328">
        <v>4.0313058999999999E-17</v>
      </c>
      <c r="BD1627" s="328">
        <v>7.4917437999999995E-17</v>
      </c>
      <c r="BE1627" s="328">
        <v>4.2764832999999999E-13</v>
      </c>
      <c r="BF1627" s="328">
        <v>2.5721363999999998E-11</v>
      </c>
      <c r="BG1627" s="328">
        <v>7.3348050000000001E-13</v>
      </c>
      <c r="BH1627" s="328">
        <v>2.1465931E-7</v>
      </c>
      <c r="BI1627" s="329">
        <v>1.4248382999999999E-4</v>
      </c>
      <c r="BJ1627" s="328">
        <v>7.1780132000000005E-13</v>
      </c>
      <c r="BK1627" s="328">
        <v>4.3650079999999999E-15</v>
      </c>
      <c r="BL1627" s="328">
        <v>1.9529369E-19</v>
      </c>
      <c r="BM1627" s="41"/>
      <c r="BN1627" s="122">
        <v>6.3094648000000004E-8</v>
      </c>
      <c r="BO1627" s="122">
        <v>3.0553743000000001E-9</v>
      </c>
      <c r="BP1627" s="122">
        <v>2.9683157999999999E-8</v>
      </c>
      <c r="BQ1627" s="122">
        <v>2.5309823000000001E-10</v>
      </c>
      <c r="BR1627" s="122">
        <v>2.3885033E-9</v>
      </c>
      <c r="BS1627" s="122">
        <v>1.1493614999999999E-9</v>
      </c>
      <c r="BT1627" s="122">
        <v>1.4166121E-11</v>
      </c>
      <c r="BU1627" s="122">
        <v>1.8566120999999999E-9</v>
      </c>
      <c r="BV1627" s="122">
        <v>1.3130008999999999E-10</v>
      </c>
      <c r="BW1627" s="122">
        <v>1.6600118999999999E-9</v>
      </c>
      <c r="BX1627" s="122">
        <v>2.1045617000000001E-11</v>
      </c>
      <c r="BY1627" s="122">
        <v>4.7819576E-10</v>
      </c>
      <c r="BZ1627" s="122">
        <v>3.932854E-13</v>
      </c>
      <c r="CA1627" s="122">
        <v>2.5913868999999999E-9</v>
      </c>
      <c r="CB1627" s="122">
        <v>1.9515444999999999E-8</v>
      </c>
      <c r="CC1627" s="122">
        <v>1.9355066000000001E-10</v>
      </c>
      <c r="CD1627" s="122">
        <v>1.0304560999999999E-10</v>
      </c>
      <c r="CE1627" s="167"/>
      <c r="CF1627" s="143"/>
      <c r="CG1627" s="42" t="s">
        <v>1138</v>
      </c>
    </row>
    <row r="1628" spans="1:88" ht="14.5" customHeight="1">
      <c r="A1628" s="41" t="s">
        <v>8503</v>
      </c>
      <c r="B1628" s="119" t="s">
        <v>8477</v>
      </c>
      <c r="C1628" s="120" t="str">
        <f t="shared" si="630"/>
        <v>C.060.01.105</v>
      </c>
      <c r="D1628" s="135" t="s">
        <v>680</v>
      </c>
      <c r="E1628" s="119" t="s">
        <v>24</v>
      </c>
      <c r="F1628" s="118" t="str">
        <f t="shared" si="631"/>
        <v>Truck+container, 28 tons net (min weight/volume ratio 0,41 ton/m3) (tkm)</v>
      </c>
      <c r="G1628" s="118">
        <f t="shared" si="632"/>
        <v>2.2032138271500003E-2</v>
      </c>
      <c r="H1628" s="118">
        <f t="shared" si="633"/>
        <v>1.1124668546999999E-3</v>
      </c>
      <c r="I1628" s="118">
        <f t="shared" si="634"/>
        <v>1.9191755500000001E-3</v>
      </c>
      <c r="J1628" s="326">
        <f t="shared" si="635"/>
        <v>8.8870388668000014E-3</v>
      </c>
      <c r="K1628" s="118">
        <v>1.0113456999999999E-2</v>
      </c>
      <c r="L1628" s="118">
        <v>6.2571242E-4</v>
      </c>
      <c r="M1628" s="118">
        <v>1.1392232E-3</v>
      </c>
      <c r="N1628" s="118">
        <v>8.1706664000000002E-4</v>
      </c>
      <c r="O1628" s="118">
        <v>1.0921950999999999E-4</v>
      </c>
      <c r="P1628" s="330">
        <v>6.9888747000000002E-6</v>
      </c>
      <c r="Q1628" s="118">
        <v>1.7919183E-4</v>
      </c>
      <c r="R1628" s="118">
        <v>1.5423993E-4</v>
      </c>
      <c r="S1628" s="118">
        <v>1.1031103E-4</v>
      </c>
      <c r="T1628" s="118">
        <v>8.6777065E-3</v>
      </c>
      <c r="U1628" s="330">
        <v>6.4738730999999995E-5</v>
      </c>
      <c r="V1628" s="330">
        <v>3.1638136999999999E-5</v>
      </c>
      <c r="W1628" s="330">
        <v>2.6444688000000002E-6</v>
      </c>
      <c r="X1628" s="118">
        <v>0</v>
      </c>
      <c r="Y1628" s="41"/>
      <c r="Z1628" s="327">
        <f t="shared" si="636"/>
        <v>7.6041030075187963E-2</v>
      </c>
      <c r="AA1628" s="41"/>
      <c r="AB1628" s="111">
        <v>1.1697013999999999</v>
      </c>
      <c r="AC1628" s="111">
        <v>1.1574745</v>
      </c>
      <c r="AD1628" s="111">
        <v>8.7766679999999996E-3</v>
      </c>
      <c r="AE1628" s="111">
        <v>0</v>
      </c>
      <c r="AF1628" s="111">
        <v>8.6680915000000001E-4</v>
      </c>
      <c r="AG1628" s="111">
        <v>9.4440644000000004E-4</v>
      </c>
      <c r="AH1628" s="111">
        <v>1.6390021999999999E-3</v>
      </c>
      <c r="AI1628" s="41"/>
      <c r="AJ1628" s="114">
        <v>1.7378317E-3</v>
      </c>
      <c r="AK1628" s="114">
        <v>1.5810411000000001E-3</v>
      </c>
      <c r="AL1628" s="121">
        <v>8.4014375000000005E-5</v>
      </c>
      <c r="AM1628" s="121">
        <v>7.2776230999999994E-5</v>
      </c>
      <c r="AN1628" s="113">
        <f t="shared" si="637"/>
        <v>9.4786639153990022E-8</v>
      </c>
      <c r="AO1628" s="112">
        <f t="shared" si="638"/>
        <v>3.1070405117724895E-10</v>
      </c>
      <c r="AP1628" s="112">
        <f t="shared" si="639"/>
        <v>1.0192749807999999E-2</v>
      </c>
      <c r="AQ1628" s="328">
        <v>7.1160477000000006E-8</v>
      </c>
      <c r="AR1628" s="328">
        <v>2.1472797999999999E-10</v>
      </c>
      <c r="AS1628" s="328">
        <v>5.8657640000000002E-15</v>
      </c>
      <c r="AT1628" s="328">
        <v>7.8253213999999992E-12</v>
      </c>
      <c r="AU1628" s="328">
        <v>2.0481058999999999E-13</v>
      </c>
      <c r="AV1628" s="328">
        <v>1.2149489E-10</v>
      </c>
      <c r="AW1628" s="328">
        <v>2.1577579000000001E-8</v>
      </c>
      <c r="AX1628" s="328">
        <v>1.7543938E-11</v>
      </c>
      <c r="AY1628" s="328">
        <v>2.5598474999999999E-11</v>
      </c>
      <c r="AZ1628" s="328">
        <v>5.2013198000000002E-14</v>
      </c>
      <c r="BA1628" s="328">
        <v>1.6752698999999999E-15</v>
      </c>
      <c r="BB1628" s="328">
        <v>6.2608955999999996E-14</v>
      </c>
      <c r="BC1628" s="328">
        <v>2.8795042E-15</v>
      </c>
      <c r="BD1628" s="328">
        <v>5.3512456000000003E-15</v>
      </c>
      <c r="BE1628" s="328">
        <v>3.0546309000000002E-11</v>
      </c>
      <c r="BF1628" s="328">
        <v>1.8372403000000001E-9</v>
      </c>
      <c r="BG1628" s="328">
        <v>5.2391463999999998E-11</v>
      </c>
      <c r="BH1628" s="328">
        <v>1.5332807999999998E-5</v>
      </c>
      <c r="BI1628" s="329">
        <v>1.0177416999999999E-2</v>
      </c>
      <c r="BJ1628" s="328">
        <v>5.1271523000000001E-11</v>
      </c>
      <c r="BK1628" s="328">
        <v>3.1178628999999998E-13</v>
      </c>
      <c r="BL1628" s="328">
        <v>1.3949549E-17</v>
      </c>
      <c r="BM1628" s="41"/>
      <c r="BN1628" s="122">
        <v>4.5067606E-6</v>
      </c>
      <c r="BO1628" s="122">
        <v>2.1824102E-7</v>
      </c>
      <c r="BP1628" s="122">
        <v>2.1202256000000002E-6</v>
      </c>
      <c r="BQ1628" s="122">
        <v>1.8078445000000001E-8</v>
      </c>
      <c r="BR1628" s="122">
        <v>1.7060737999999999E-7</v>
      </c>
      <c r="BS1628" s="122">
        <v>8.2097247999999997E-8</v>
      </c>
      <c r="BT1628" s="122">
        <v>1.0118658E-9</v>
      </c>
      <c r="BU1628" s="122">
        <v>1.3261514999999999E-7</v>
      </c>
      <c r="BV1628" s="122">
        <v>9.3785777000000002E-9</v>
      </c>
      <c r="BW1628" s="122">
        <v>1.1857227999999999E-7</v>
      </c>
      <c r="BX1628" s="122">
        <v>1.5032583999999999E-9</v>
      </c>
      <c r="BY1628" s="122">
        <v>3.4156840000000001E-8</v>
      </c>
      <c r="BZ1628" s="122">
        <v>2.8091814E-11</v>
      </c>
      <c r="CA1628" s="122">
        <v>1.8509905999999999E-7</v>
      </c>
      <c r="CB1628" s="122">
        <v>1.3939603000000001E-6</v>
      </c>
      <c r="CC1628" s="122">
        <v>1.3825047E-8</v>
      </c>
      <c r="CD1628" s="122">
        <v>7.3604005999999997E-9</v>
      </c>
      <c r="CE1628" s="167"/>
      <c r="CF1628" s="143"/>
      <c r="CG1628" s="76" t="s">
        <v>8493</v>
      </c>
    </row>
    <row r="1629" spans="1:88" ht="14.5" customHeight="1">
      <c r="A1629" s="41" t="s">
        <v>8501</v>
      </c>
      <c r="B1629" s="119" t="s">
        <v>8477</v>
      </c>
      <c r="C1629" s="120" t="str">
        <f t="shared" si="630"/>
        <v>C.060.01.106</v>
      </c>
      <c r="D1629" s="135" t="s">
        <v>680</v>
      </c>
      <c r="E1629" s="119" t="s">
        <v>24</v>
      </c>
      <c r="F1629" s="118" t="str">
        <f t="shared" si="631"/>
        <v>Truck+trailer 24 tons net (min weight/volume ratio 0,32 ton/m3) (tkm)</v>
      </c>
      <c r="G1629" s="118">
        <f t="shared" si="632"/>
        <v>2.5704161320700001E-2</v>
      </c>
      <c r="H1629" s="118">
        <f t="shared" si="633"/>
        <v>1.2978780071E-3</v>
      </c>
      <c r="I1629" s="118">
        <f t="shared" si="634"/>
        <v>2.23903822E-3</v>
      </c>
      <c r="J1629" s="326">
        <f t="shared" si="635"/>
        <v>1.0368212093600001E-2</v>
      </c>
      <c r="K1629" s="118">
        <v>1.1799033E-2</v>
      </c>
      <c r="L1629" s="118">
        <v>7.2999782999999996E-4</v>
      </c>
      <c r="M1629" s="118">
        <v>1.3290938E-3</v>
      </c>
      <c r="N1629" s="118">
        <v>9.5324441E-4</v>
      </c>
      <c r="O1629" s="118">
        <v>1.2742276999999999E-4</v>
      </c>
      <c r="P1629" s="330">
        <v>8.1536871000000006E-6</v>
      </c>
      <c r="Q1629" s="118">
        <v>2.0905714E-4</v>
      </c>
      <c r="R1629" s="118">
        <v>1.7994659E-4</v>
      </c>
      <c r="S1629" s="118">
        <v>1.2869619999999999E-4</v>
      </c>
      <c r="T1629" s="118">
        <v>1.0123991000000001E-2</v>
      </c>
      <c r="U1629" s="330">
        <v>7.5528519999999995E-5</v>
      </c>
      <c r="V1629" s="330">
        <v>3.6911159999999997E-5</v>
      </c>
      <c r="W1629" s="330">
        <v>3.0852135999999999E-6</v>
      </c>
      <c r="X1629" s="118">
        <v>0</v>
      </c>
      <c r="Y1629" s="41"/>
      <c r="Z1629" s="327">
        <f t="shared" si="636"/>
        <v>8.8714533834586468E-2</v>
      </c>
      <c r="AA1629" s="41"/>
      <c r="AB1629" s="111">
        <v>1.3646516</v>
      </c>
      <c r="AC1629" s="111">
        <v>1.3503868999999999</v>
      </c>
      <c r="AD1629" s="111">
        <v>1.0239445999999999E-2</v>
      </c>
      <c r="AE1629" s="111">
        <v>0</v>
      </c>
      <c r="AF1629" s="111">
        <v>1.0112773E-3</v>
      </c>
      <c r="AG1629" s="111">
        <v>1.1018075E-3</v>
      </c>
      <c r="AH1629" s="111">
        <v>1.9121692000000001E-3</v>
      </c>
      <c r="AI1629" s="41"/>
      <c r="AJ1629" s="114">
        <v>2.0274704000000001E-3</v>
      </c>
      <c r="AK1629" s="114">
        <v>1.8445480000000001E-3</v>
      </c>
      <c r="AL1629" s="121">
        <v>9.8016771E-5</v>
      </c>
      <c r="AM1629" s="121">
        <v>8.4905601999999994E-5</v>
      </c>
      <c r="AN1629" s="113">
        <f t="shared" si="637"/>
        <v>1.1058441165529001E-7</v>
      </c>
      <c r="AO1629" s="112">
        <f t="shared" si="638"/>
        <v>3.6248806420467408E-10</v>
      </c>
      <c r="AP1629" s="112">
        <f t="shared" si="639"/>
        <v>1.1891541275999999E-2</v>
      </c>
      <c r="AQ1629" s="328">
        <v>8.3020556000000003E-8</v>
      </c>
      <c r="AR1629" s="328">
        <v>2.5051598000000001E-10</v>
      </c>
      <c r="AS1629" s="328">
        <v>6.8433912999999999E-15</v>
      </c>
      <c r="AT1629" s="328">
        <v>9.1295416000000004E-12</v>
      </c>
      <c r="AU1629" s="328">
        <v>2.3894569000000001E-13</v>
      </c>
      <c r="AV1629" s="328">
        <v>1.4174403000000001E-10</v>
      </c>
      <c r="AW1629" s="328">
        <v>2.5173842E-8</v>
      </c>
      <c r="AX1629" s="328">
        <v>2.0467928000000001E-11</v>
      </c>
      <c r="AY1629" s="328">
        <v>2.9864887999999998E-11</v>
      </c>
      <c r="AZ1629" s="328">
        <v>6.0682063999999994E-14</v>
      </c>
      <c r="BA1629" s="328">
        <v>1.9544814999999999E-15</v>
      </c>
      <c r="BB1629" s="328">
        <v>7.3043781999999998E-14</v>
      </c>
      <c r="BC1629" s="328">
        <v>3.3594216000000002E-15</v>
      </c>
      <c r="BD1629" s="328">
        <v>6.2431197999999996E-15</v>
      </c>
      <c r="BE1629" s="328">
        <v>3.5637361000000001E-11</v>
      </c>
      <c r="BF1629" s="328">
        <v>2.1434469999999999E-9</v>
      </c>
      <c r="BG1629" s="328">
        <v>6.1123374999999995E-11</v>
      </c>
      <c r="BH1629" s="328">
        <v>1.7888276000000001E-5</v>
      </c>
      <c r="BI1629" s="329">
        <v>1.1873653E-2</v>
      </c>
      <c r="BJ1629" s="328">
        <v>5.9816777000000001E-11</v>
      </c>
      <c r="BK1629" s="328">
        <v>3.6375066999999998E-13</v>
      </c>
      <c r="BL1629" s="328">
        <v>1.6274474000000001E-17</v>
      </c>
      <c r="BM1629" s="41"/>
      <c r="BN1629" s="122">
        <v>5.2578873000000002E-6</v>
      </c>
      <c r="BO1629" s="122">
        <v>2.5461453E-7</v>
      </c>
      <c r="BP1629" s="122">
        <v>2.4735964999999999E-6</v>
      </c>
      <c r="BQ1629" s="122">
        <v>2.1091519E-8</v>
      </c>
      <c r="BR1629" s="122">
        <v>1.9904194000000001E-7</v>
      </c>
      <c r="BS1629" s="122">
        <v>9.5780122999999998E-8</v>
      </c>
      <c r="BT1629" s="122">
        <v>1.1805100999999999E-9</v>
      </c>
      <c r="BU1629" s="122">
        <v>1.5471766999999999E-7</v>
      </c>
      <c r="BV1629" s="122">
        <v>1.0941674E-8</v>
      </c>
      <c r="BW1629" s="122">
        <v>1.3833432E-7</v>
      </c>
      <c r="BX1629" s="122">
        <v>1.7538013999999999E-9</v>
      </c>
      <c r="BY1629" s="122">
        <v>3.9849646999999999E-8</v>
      </c>
      <c r="BZ1629" s="122">
        <v>3.2773783E-11</v>
      </c>
      <c r="CA1629" s="122">
        <v>2.159489E-7</v>
      </c>
      <c r="CB1629" s="122">
        <v>1.6262871E-6</v>
      </c>
      <c r="CC1629" s="122">
        <v>1.6129220999999999E-8</v>
      </c>
      <c r="CD1629" s="122">
        <v>8.5871340000000008E-9</v>
      </c>
      <c r="CE1629" s="167"/>
      <c r="CF1629" s="143"/>
      <c r="CG1629" s="76" t="s">
        <v>8493</v>
      </c>
      <c r="CH1629" s="43"/>
      <c r="CI1629" s="43"/>
    </row>
    <row r="1630" spans="1:88" ht="14.5" customHeight="1">
      <c r="A1630" s="41" t="s">
        <v>8499</v>
      </c>
      <c r="B1630" s="119" t="s">
        <v>8477</v>
      </c>
      <c r="C1630" s="120" t="str">
        <f t="shared" si="630"/>
        <v>C.060.01.107</v>
      </c>
      <c r="D1630" s="135" t="s">
        <v>680</v>
      </c>
      <c r="E1630" s="119" t="s">
        <v>36</v>
      </c>
      <c r="F1630" s="118" t="str">
        <f t="shared" si="631"/>
        <v>Truck+container, 28 tons net (max weight/volume ratio 0,41 ton/m3) (m3km)</v>
      </c>
      <c r="G1630" s="118">
        <f t="shared" si="632"/>
        <v>9.0322088156000006E-3</v>
      </c>
      <c r="H1630" s="118">
        <f t="shared" si="633"/>
        <v>4.560625446E-4</v>
      </c>
      <c r="I1630" s="118">
        <f t="shared" si="634"/>
        <v>7.8677769700000004E-4</v>
      </c>
      <c r="J1630" s="326">
        <f t="shared" si="635"/>
        <v>3.6432955740000003E-3</v>
      </c>
      <c r="K1630" s="118">
        <v>4.1460730000000001E-3</v>
      </c>
      <c r="L1630" s="118">
        <v>2.5651461000000001E-4</v>
      </c>
      <c r="M1630" s="118">
        <v>4.6703149000000002E-4</v>
      </c>
      <c r="N1630" s="118">
        <v>3.3496143000000001E-4</v>
      </c>
      <c r="O1630" s="330">
        <v>4.4775202999999999E-5</v>
      </c>
      <c r="P1630" s="330">
        <v>2.8651316000000002E-6</v>
      </c>
      <c r="Q1630" s="330">
        <v>7.3460780000000005E-5</v>
      </c>
      <c r="R1630" s="330">
        <v>6.3231597000000005E-5</v>
      </c>
      <c r="S1630" s="330">
        <v>4.5222675000000002E-5</v>
      </c>
      <c r="T1630" s="118">
        <v>3.5574784999999999E-3</v>
      </c>
      <c r="U1630" s="330">
        <v>2.6540035999999998E-5</v>
      </c>
      <c r="V1630" s="330">
        <v>1.2970247E-5</v>
      </c>
      <c r="W1630" s="330">
        <v>1.0841159999999999E-6</v>
      </c>
      <c r="X1630" s="118">
        <v>0</v>
      </c>
      <c r="Y1630" s="41"/>
      <c r="Z1630" s="327">
        <f t="shared" si="636"/>
        <v>3.1173481203007516E-2</v>
      </c>
      <c r="AA1630" s="41"/>
      <c r="AB1630" s="111">
        <v>0.47952619000000002</v>
      </c>
      <c r="AC1630" s="111">
        <v>0.47451370999999998</v>
      </c>
      <c r="AD1630" s="111">
        <v>3.5980484000000001E-3</v>
      </c>
      <c r="AE1630" s="111">
        <v>0</v>
      </c>
      <c r="AF1630" s="111">
        <v>3.5535367999999998E-4</v>
      </c>
      <c r="AG1630" s="111">
        <v>3.8716515999999998E-4</v>
      </c>
      <c r="AH1630" s="111">
        <v>6.7191888999999999E-4</v>
      </c>
      <c r="AI1630" s="41"/>
      <c r="AJ1630" s="114">
        <v>7.1243467999999996E-4</v>
      </c>
      <c r="AK1630" s="114">
        <v>6.4815741999999996E-4</v>
      </c>
      <c r="AL1630" s="121">
        <v>3.4442203999999998E-5</v>
      </c>
      <c r="AM1630" s="121">
        <v>2.9835058E-5</v>
      </c>
      <c r="AN1630" s="113">
        <f t="shared" si="637"/>
        <v>3.8858358605444994E-8</v>
      </c>
      <c r="AO1630" s="112">
        <f t="shared" si="638"/>
        <v>1.2737501318517259E-10</v>
      </c>
      <c r="AP1630" s="112">
        <f t="shared" si="639"/>
        <v>4.1785795777999997E-3</v>
      </c>
      <c r="AQ1630" s="328">
        <v>2.917267E-8</v>
      </c>
      <c r="AR1630" s="328">
        <v>8.8029039999999994E-11</v>
      </c>
      <c r="AS1630" s="328">
        <v>2.4047056E-15</v>
      </c>
      <c r="AT1630" s="328">
        <v>3.2080380999999998E-12</v>
      </c>
      <c r="AU1630" s="328">
        <v>8.3963345E-14</v>
      </c>
      <c r="AV1630" s="328">
        <v>4.9807566999999998E-11</v>
      </c>
      <c r="AW1630" s="328">
        <v>8.8458595000000001E-9</v>
      </c>
      <c r="AX1630" s="328">
        <v>7.1922440000000003E-12</v>
      </c>
      <c r="AY1630" s="328">
        <v>1.049425E-11</v>
      </c>
      <c r="AZ1630" s="328">
        <v>2.1323126E-14</v>
      </c>
      <c r="BA1630" s="328">
        <v>6.8678707E-16</v>
      </c>
      <c r="BB1630" s="328">
        <v>2.5666922000000001E-14</v>
      </c>
      <c r="BC1630" s="328">
        <v>1.1804702E-15</v>
      </c>
      <c r="BD1630" s="328">
        <v>2.1937755999999999E-15</v>
      </c>
      <c r="BE1630" s="328">
        <v>1.2522644999999999E-11</v>
      </c>
      <c r="BF1630" s="328">
        <v>7.5318781999999997E-10</v>
      </c>
      <c r="BG1630" s="328">
        <v>2.1478199000000001E-11</v>
      </c>
      <c r="BH1630" s="328">
        <v>6.2857778E-6</v>
      </c>
      <c r="BI1630" s="329">
        <v>4.1722937999999999E-3</v>
      </c>
      <c r="BJ1630" s="328">
        <v>2.1019072E-11</v>
      </c>
      <c r="BK1630" s="328">
        <v>1.2781867999999999E-13</v>
      </c>
      <c r="BL1630" s="328">
        <v>5.7187026000000002E-18</v>
      </c>
      <c r="BM1630" s="41"/>
      <c r="BN1630" s="122">
        <v>1.8475739000000001E-6</v>
      </c>
      <c r="BO1630" s="122">
        <v>8.9469233999999994E-8</v>
      </c>
      <c r="BP1630" s="122">
        <v>8.6919935999999998E-7</v>
      </c>
      <c r="BQ1630" s="122">
        <v>7.4113682000000001E-9</v>
      </c>
      <c r="BR1630" s="122">
        <v>6.9941530999999998E-8</v>
      </c>
      <c r="BS1630" s="122">
        <v>3.3656265999999999E-8</v>
      </c>
      <c r="BT1630" s="122">
        <v>4.1482054E-10</v>
      </c>
      <c r="BU1630" s="122">
        <v>5.4366386000000003E-8</v>
      </c>
      <c r="BV1630" s="122">
        <v>3.8448048999999997E-9</v>
      </c>
      <c r="BW1630" s="122">
        <v>4.8609425999999999E-8</v>
      </c>
      <c r="BX1630" s="122">
        <v>6.1626989999999995E-10</v>
      </c>
      <c r="BY1630" s="122">
        <v>1.4002804E-8</v>
      </c>
      <c r="BZ1630" s="122">
        <v>1.151641E-11</v>
      </c>
      <c r="CA1630" s="122">
        <v>7.5882485000000003E-8</v>
      </c>
      <c r="CB1630" s="122">
        <v>5.7146251000000001E-7</v>
      </c>
      <c r="CC1630" s="122">
        <v>5.6676619999999997E-9</v>
      </c>
      <c r="CD1630" s="122">
        <v>3.0174409000000002E-9</v>
      </c>
      <c r="CE1630" s="167"/>
      <c r="CF1630" s="143"/>
      <c r="CG1630" s="76" t="s">
        <v>8493</v>
      </c>
      <c r="CH1630" s="43"/>
      <c r="CI1630" s="43"/>
    </row>
    <row r="1631" spans="1:88" ht="14.5" customHeight="1">
      <c r="A1631" s="41" t="s">
        <v>8496</v>
      </c>
      <c r="B1631" s="119" t="s">
        <v>8477</v>
      </c>
      <c r="C1631" s="120" t="str">
        <f t="shared" si="630"/>
        <v>C.060.01.108</v>
      </c>
      <c r="D1631" s="135" t="s">
        <v>680</v>
      </c>
      <c r="E1631" s="119" t="s">
        <v>36</v>
      </c>
      <c r="F1631" s="118" t="str">
        <f t="shared" si="631"/>
        <v>Truck+trailer 24 tons net (max weight/volume ratio 0,32 ton/m3) (m3km)</v>
      </c>
      <c r="G1631" s="118">
        <f t="shared" si="632"/>
        <v>8.2253314242399997E-3</v>
      </c>
      <c r="H1631" s="118">
        <f t="shared" si="633"/>
        <v>4.1532095790000004E-4</v>
      </c>
      <c r="I1631" s="118">
        <f t="shared" si="634"/>
        <v>7.1649221799999999E-4</v>
      </c>
      <c r="J1631" s="326">
        <f t="shared" si="635"/>
        <v>3.31782784834E-3</v>
      </c>
      <c r="K1631" s="118">
        <v>3.7756904000000001E-3</v>
      </c>
      <c r="L1631" s="118">
        <v>2.3359929999999999E-4</v>
      </c>
      <c r="M1631" s="118">
        <v>4.2531000999999999E-4</v>
      </c>
      <c r="N1631" s="118">
        <v>3.0503821000000002E-4</v>
      </c>
      <c r="O1631" s="330">
        <v>4.0775285000000001E-5</v>
      </c>
      <c r="P1631" s="330">
        <v>2.6091798999999999E-6</v>
      </c>
      <c r="Q1631" s="330">
        <v>6.6898283000000003E-5</v>
      </c>
      <c r="R1631" s="330">
        <v>5.7582908000000002E-5</v>
      </c>
      <c r="S1631" s="330">
        <v>4.1182783000000002E-5</v>
      </c>
      <c r="T1631" s="118">
        <v>3.2396770999999999E-3</v>
      </c>
      <c r="U1631" s="330">
        <v>2.4169126E-5</v>
      </c>
      <c r="V1631" s="330">
        <v>1.1811571E-5</v>
      </c>
      <c r="W1631" s="330">
        <v>9.8726833999999999E-7</v>
      </c>
      <c r="X1631" s="118">
        <v>0</v>
      </c>
      <c r="Y1631" s="41"/>
      <c r="Z1631" s="327">
        <f t="shared" si="636"/>
        <v>2.8388649624060149E-2</v>
      </c>
      <c r="AA1631" s="41"/>
      <c r="AB1631" s="111">
        <v>0.43668852000000002</v>
      </c>
      <c r="AC1631" s="111">
        <v>0.43212381</v>
      </c>
      <c r="AD1631" s="111">
        <v>3.2766227000000001E-3</v>
      </c>
      <c r="AE1631" s="111">
        <v>0</v>
      </c>
      <c r="AF1631" s="111">
        <v>3.2360875000000001E-4</v>
      </c>
      <c r="AG1631" s="111">
        <v>3.5257840000000001E-4</v>
      </c>
      <c r="AH1631" s="111">
        <v>6.1189413999999996E-4</v>
      </c>
      <c r="AI1631" s="41"/>
      <c r="AJ1631" s="114">
        <v>6.4879051000000002E-4</v>
      </c>
      <c r="AK1631" s="114">
        <v>5.9025536E-4</v>
      </c>
      <c r="AL1631" s="121">
        <v>3.1365366999999999E-5</v>
      </c>
      <c r="AM1631" s="121">
        <v>2.7169792999999999E-5</v>
      </c>
      <c r="AN1631" s="113">
        <f t="shared" si="637"/>
        <v>3.5387011680919997E-8</v>
      </c>
      <c r="AO1631" s="112">
        <f t="shared" si="638"/>
        <v>1.1599617872032181E-10</v>
      </c>
      <c r="AP1631" s="112">
        <f t="shared" si="639"/>
        <v>3.8052931482999998E-3</v>
      </c>
      <c r="AQ1631" s="328">
        <v>2.6566578E-8</v>
      </c>
      <c r="AR1631" s="328">
        <v>8.0165112000000002E-11</v>
      </c>
      <c r="AS1631" s="328">
        <v>2.1898851999999999E-15</v>
      </c>
      <c r="AT1631" s="328">
        <v>2.9214533000000001E-12</v>
      </c>
      <c r="AU1631" s="328">
        <v>7.6462620000000005E-14</v>
      </c>
      <c r="AV1631" s="328">
        <v>4.5358091000000002E-11</v>
      </c>
      <c r="AW1631" s="328">
        <v>8.0556293000000004E-9</v>
      </c>
      <c r="AX1631" s="328">
        <v>6.5497369000000001E-12</v>
      </c>
      <c r="AY1631" s="328">
        <v>9.5567640000000001E-12</v>
      </c>
      <c r="AZ1631" s="328">
        <v>1.9418259999999999E-14</v>
      </c>
      <c r="BA1631" s="328">
        <v>6.2543409000000004E-16</v>
      </c>
      <c r="BB1631" s="328">
        <v>2.337401E-14</v>
      </c>
      <c r="BC1631" s="328">
        <v>1.0750149E-15</v>
      </c>
      <c r="BD1631" s="328">
        <v>1.9977983000000001E-15</v>
      </c>
      <c r="BE1631" s="328">
        <v>1.1403954999999999E-11</v>
      </c>
      <c r="BF1631" s="328">
        <v>6.8590305000000002E-10</v>
      </c>
      <c r="BG1631" s="328">
        <v>1.9559479999999999E-11</v>
      </c>
      <c r="BH1631" s="328">
        <v>5.7242482999999996E-6</v>
      </c>
      <c r="BI1631" s="329">
        <v>3.7995689E-3</v>
      </c>
      <c r="BJ1631" s="328">
        <v>1.9141369E-11</v>
      </c>
      <c r="BK1631" s="328">
        <v>1.1640020999999999E-13</v>
      </c>
      <c r="BL1631" s="328">
        <v>5.2078317999999999E-18</v>
      </c>
      <c r="BM1631" s="41"/>
      <c r="BN1631" s="122">
        <v>1.6825239000000001E-6</v>
      </c>
      <c r="BO1631" s="122">
        <v>8.1476649000000006E-8</v>
      </c>
      <c r="BP1631" s="122">
        <v>7.9155089000000002E-7</v>
      </c>
      <c r="BQ1631" s="122">
        <v>6.7492859999999999E-9</v>
      </c>
      <c r="BR1631" s="122">
        <v>6.3693420000000002E-8</v>
      </c>
      <c r="BS1631" s="122">
        <v>3.0649639000000001E-8</v>
      </c>
      <c r="BT1631" s="122">
        <v>3.7776324000000001E-10</v>
      </c>
      <c r="BU1631" s="122">
        <v>4.9509656000000001E-8</v>
      </c>
      <c r="BV1631" s="122">
        <v>3.5013357000000001E-9</v>
      </c>
      <c r="BW1631" s="122">
        <v>4.4266983999999997E-8</v>
      </c>
      <c r="BX1631" s="122">
        <v>5.6121646E-10</v>
      </c>
      <c r="BY1631" s="122">
        <v>1.2751886999999999E-8</v>
      </c>
      <c r="BZ1631" s="122">
        <v>1.0487611E-11</v>
      </c>
      <c r="CA1631" s="122">
        <v>6.9103649000000005E-8</v>
      </c>
      <c r="CB1631" s="122">
        <v>5.2041185999999996E-7</v>
      </c>
      <c r="CC1631" s="122">
        <v>5.1613508E-9</v>
      </c>
      <c r="CD1631" s="122">
        <v>2.7478828999999999E-9</v>
      </c>
      <c r="CE1631" s="167"/>
      <c r="CF1631" s="143"/>
      <c r="CG1631" s="76" t="s">
        <v>8493</v>
      </c>
      <c r="CH1631" s="169"/>
      <c r="CI1631" s="169"/>
      <c r="CJ1631" s="169"/>
    </row>
    <row r="1632" spans="1:88" ht="14.5" customHeight="1">
      <c r="B1632" s="119" t="s">
        <v>8477</v>
      </c>
      <c r="C1632" s="133" t="s">
        <v>465</v>
      </c>
      <c r="D1632" s="133" t="s">
        <v>681</v>
      </c>
      <c r="G1632" s="41"/>
      <c r="H1632" s="41"/>
      <c r="I1632" s="41"/>
      <c r="J1632" s="41"/>
      <c r="K1632" s="41"/>
      <c r="L1632" s="41"/>
      <c r="M1632" s="41"/>
      <c r="N1632" s="41"/>
      <c r="O1632" s="41"/>
      <c r="P1632" s="41"/>
      <c r="Q1632" s="41"/>
      <c r="R1632" s="41"/>
      <c r="S1632" s="41"/>
      <c r="T1632" s="41"/>
      <c r="U1632" s="41"/>
      <c r="V1632" s="41"/>
      <c r="W1632" s="41"/>
      <c r="X1632" s="41"/>
      <c r="Y1632" s="41"/>
      <c r="Z1632" s="41"/>
      <c r="AA1632" s="41"/>
      <c r="AB1632" s="41"/>
      <c r="AC1632" s="41"/>
      <c r="AD1632" s="41"/>
      <c r="AE1632" s="41"/>
      <c r="AF1632" s="41"/>
      <c r="AG1632" s="41"/>
      <c r="AH1632" s="41"/>
      <c r="AI1632" s="41"/>
      <c r="AJ1632" s="41"/>
      <c r="AK1632" s="41"/>
      <c r="AL1632" s="41"/>
      <c r="AM1632" s="41"/>
      <c r="AN1632" s="41"/>
      <c r="AO1632" s="41"/>
      <c r="AP1632" s="41"/>
      <c r="AQ1632" s="41"/>
      <c r="AR1632" s="41"/>
      <c r="AS1632" s="41"/>
      <c r="AT1632" s="41"/>
      <c r="AU1632" s="41"/>
      <c r="AV1632" s="41"/>
      <c r="AW1632" s="41"/>
      <c r="AX1632" s="41"/>
      <c r="AY1632" s="41"/>
      <c r="AZ1632" s="41"/>
      <c r="BA1632" s="41"/>
      <c r="BB1632" s="41"/>
      <c r="BC1632" s="41"/>
      <c r="BD1632" s="41"/>
      <c r="BE1632" s="41"/>
      <c r="BF1632" s="41"/>
      <c r="BG1632" s="41"/>
      <c r="BH1632" s="41"/>
      <c r="BI1632" s="41"/>
      <c r="BJ1632" s="41"/>
      <c r="BK1632" s="41"/>
      <c r="BL1632" s="41"/>
      <c r="BM1632" s="41"/>
      <c r="BN1632" s="41"/>
      <c r="BO1632" s="41"/>
      <c r="BP1632" s="41"/>
      <c r="BQ1632" s="41"/>
      <c r="BR1632" s="41"/>
      <c r="BS1632" s="41"/>
      <c r="BT1632" s="41"/>
      <c r="BU1632" s="41"/>
      <c r="BV1632" s="41"/>
      <c r="BW1632" s="41"/>
      <c r="BX1632" s="41"/>
      <c r="BY1632" s="41"/>
      <c r="BZ1632" s="41"/>
      <c r="CA1632" s="41"/>
      <c r="CB1632" s="41"/>
      <c r="CC1632" s="41"/>
      <c r="CD1632" s="41"/>
      <c r="CE1632" s="168"/>
      <c r="CF1632" s="144"/>
      <c r="CH1632" s="169"/>
      <c r="CI1632" s="169"/>
      <c r="CJ1632" s="169"/>
    </row>
    <row r="1633" spans="1:88" ht="14.5" customHeight="1">
      <c r="A1633" s="41" t="s">
        <v>8492</v>
      </c>
      <c r="B1633" s="119" t="s">
        <v>8477</v>
      </c>
      <c r="C1633" s="120" t="str">
        <f t="shared" ref="C1633:C1640" si="640">MID(A1633,1,12)</f>
        <v>C.070.01.101</v>
      </c>
      <c r="D1633" s="135" t="s">
        <v>681</v>
      </c>
      <c r="E1633" s="119" t="s">
        <v>24</v>
      </c>
      <c r="F1633" s="118" t="str">
        <f t="shared" ref="F1633:F1639" si="641">MID(A1633, 21,85)</f>
        <v>Barge 1475 dwt</v>
      </c>
      <c r="G1633" s="118">
        <f t="shared" ref="G1633:G1639" si="642">H1633+I1633+J1633+K1633</f>
        <v>5.5610473466999998E-3</v>
      </c>
      <c r="H1633" s="118">
        <f t="shared" ref="H1633:H1639" si="643">N1633+O1633+P1633+Q1633</f>
        <v>1.065639459E-4</v>
      </c>
      <c r="I1633" s="118">
        <f t="shared" ref="I1633:I1639" si="644">L1633+M1633+R1633</f>
        <v>3.7307770199999999E-4</v>
      </c>
      <c r="J1633" s="326">
        <f t="shared" ref="J1633:J1639" si="645">S1633+IF(T1633="x",0,T1633)+IF(U1633="x",0,U1633)+IF(V1633="x",0,V1633)+W1633+X1633</f>
        <v>2.4030877988000005E-3</v>
      </c>
      <c r="K1633" s="118">
        <v>2.6783178999999998E-3</v>
      </c>
      <c r="L1633" s="118">
        <v>2.1931304000000001E-4</v>
      </c>
      <c r="M1633" s="118">
        <v>1.0764582000000001E-4</v>
      </c>
      <c r="N1633" s="330">
        <v>4.2665722000000001E-5</v>
      </c>
      <c r="O1633" s="330">
        <v>7.4807663999999997E-6</v>
      </c>
      <c r="P1633" s="330">
        <v>1.6649114999999999E-6</v>
      </c>
      <c r="Q1633" s="330">
        <v>5.4752546000000001E-5</v>
      </c>
      <c r="R1633" s="330">
        <v>4.6118841999999998E-5</v>
      </c>
      <c r="S1633" s="330">
        <v>1.4550207999999999E-6</v>
      </c>
      <c r="T1633" s="118">
        <v>2.3849492E-3</v>
      </c>
      <c r="U1633" s="330">
        <v>6.7134014999999999E-6</v>
      </c>
      <c r="V1633" s="330">
        <v>9.9701765000000006E-6</v>
      </c>
      <c r="W1633" s="118">
        <v>0</v>
      </c>
      <c r="X1633" s="118">
        <v>0</v>
      </c>
      <c r="Y1633" s="41"/>
      <c r="Z1633" s="327">
        <f t="shared" ref="Z1633:Z1639" si="646">K1633/0.133</f>
        <v>2.0137728571428568E-2</v>
      </c>
      <c r="AA1633" s="41"/>
      <c r="AB1633" s="111">
        <v>0.29010774</v>
      </c>
      <c r="AC1633" s="111">
        <v>0.28894275000000003</v>
      </c>
      <c r="AD1633" s="111">
        <v>9.1016831E-4</v>
      </c>
      <c r="AE1633" s="111">
        <v>0</v>
      </c>
      <c r="AF1633" s="111">
        <v>0</v>
      </c>
      <c r="AG1633" s="122">
        <v>1.0475426000000001E-5</v>
      </c>
      <c r="AH1633" s="111">
        <v>2.4435101999999999E-4</v>
      </c>
      <c r="AI1633" s="41"/>
      <c r="AJ1633" s="114">
        <v>4.4375003999999997E-4</v>
      </c>
      <c r="AK1633" s="114">
        <v>4.0310893999999999E-4</v>
      </c>
      <c r="AL1633" s="121">
        <v>2.1675709000000001E-5</v>
      </c>
      <c r="AM1633" s="121">
        <v>1.8965390999999998E-5</v>
      </c>
      <c r="AN1633" s="113">
        <f t="shared" ref="AN1633:AN1639" si="647">AQ1633+AT1633+AU1633+AV1633+AW1633+BE1633+BF1633+BJ1633</f>
        <v>2.4167202498334003E-8</v>
      </c>
      <c r="AO1633" s="112">
        <f t="shared" ref="AO1633:AO1639" si="648">AR1633+AS1633+AX1633+AY1633+AZ1633+BA1633+BB1633+BC1633+BD1633+BG1633+BK1633+BL1633</f>
        <v>8.0161647205099987E-11</v>
      </c>
      <c r="AP1633" s="112">
        <f t="shared" ref="AP1633:AP1639" si="649">BH1633+BI1633</f>
        <v>2.6562172609599999E-3</v>
      </c>
      <c r="AQ1633" s="328">
        <v>1.8812362E-8</v>
      </c>
      <c r="AR1633" s="328">
        <v>5.6765301999999997E-11</v>
      </c>
      <c r="AS1633" s="328">
        <v>1.5507230999999999E-15</v>
      </c>
      <c r="AT1633" s="328">
        <v>2.1905449000000001E-12</v>
      </c>
      <c r="AU1633" s="328">
        <v>4.6862433999999999E-14</v>
      </c>
      <c r="AV1633" s="328">
        <v>6.3443251999999999E-12</v>
      </c>
      <c r="AW1633" s="328">
        <v>4.7716640000000001E-9</v>
      </c>
      <c r="AX1633" s="328">
        <v>9.4770996000000007E-13</v>
      </c>
      <c r="AY1633" s="328">
        <v>5.9046655000000004E-12</v>
      </c>
      <c r="AZ1633" s="328">
        <v>1.3338642E-14</v>
      </c>
      <c r="BA1633" s="328">
        <v>5.1965393999999995E-16</v>
      </c>
      <c r="BB1633" s="328">
        <v>1.246311E-14</v>
      </c>
      <c r="BC1633" s="328">
        <v>8.0386795999999996E-16</v>
      </c>
      <c r="BD1633" s="328">
        <v>1.5897481E-15</v>
      </c>
      <c r="BE1633" s="328">
        <v>5.3858258000000003E-12</v>
      </c>
      <c r="BF1633" s="328">
        <v>5.6920893999999997E-10</v>
      </c>
      <c r="BG1633" s="328">
        <v>1.6513703999999999E-11</v>
      </c>
      <c r="BH1633" s="328">
        <v>2.7596095999999998E-7</v>
      </c>
      <c r="BI1633" s="329">
        <v>2.6559412999999999E-3</v>
      </c>
      <c r="BJ1633" s="329">
        <v>0</v>
      </c>
      <c r="BK1633" s="329">
        <v>0</v>
      </c>
      <c r="BL1633" s="329">
        <v>0</v>
      </c>
      <c r="BM1633" s="41"/>
      <c r="BN1633" s="122">
        <v>1.0807012E-6</v>
      </c>
      <c r="BO1633" s="122">
        <v>4.3553933000000003E-8</v>
      </c>
      <c r="BP1633" s="122">
        <v>5.6149331000000002E-7</v>
      </c>
      <c r="BQ1633" s="122">
        <v>5.4049589999999996E-9</v>
      </c>
      <c r="BR1633" s="122">
        <v>4.0503779000000002E-8</v>
      </c>
      <c r="BS1633" s="122">
        <v>5.5645993000000002E-9</v>
      </c>
      <c r="BT1633" s="122">
        <v>2.9980340999999998E-10</v>
      </c>
      <c r="BU1633" s="122">
        <v>1.0987221E-8</v>
      </c>
      <c r="BV1633" s="122">
        <v>2.2341940000000002E-9</v>
      </c>
      <c r="BW1633" s="122">
        <v>3.6230077999999999E-8</v>
      </c>
      <c r="BX1633" s="122">
        <v>3.4111497999999998E-10</v>
      </c>
      <c r="BY1633" s="122">
        <v>1.0765355E-8</v>
      </c>
      <c r="BZ1633" s="122">
        <v>4.6710162000000003E-12</v>
      </c>
      <c r="CA1633" s="122">
        <v>1.3735861E-8</v>
      </c>
      <c r="CB1633" s="122">
        <v>3.4883374999999998E-7</v>
      </c>
      <c r="CC1633" s="122">
        <v>7.4853369E-10</v>
      </c>
      <c r="CD1633" s="111">
        <v>0</v>
      </c>
      <c r="CE1633" s="167"/>
      <c r="CF1633" s="143"/>
      <c r="CG1633" s="159" t="s">
        <v>1139</v>
      </c>
    </row>
    <row r="1634" spans="1:88" ht="14.5" customHeight="1">
      <c r="A1634" s="41" t="s">
        <v>8490</v>
      </c>
      <c r="B1634" s="119" t="s">
        <v>8477</v>
      </c>
      <c r="C1634" s="120" t="str">
        <f t="shared" si="640"/>
        <v>C.070.01.102</v>
      </c>
      <c r="D1634" s="135" t="s">
        <v>681</v>
      </c>
      <c r="E1634" s="119" t="s">
        <v>24</v>
      </c>
      <c r="F1634" s="118" t="str">
        <f t="shared" si="641"/>
        <v>Bulk carrier Handysize dwt 16.383, 12.5 knots</v>
      </c>
      <c r="G1634" s="118">
        <f t="shared" si="642"/>
        <v>1.5849733080455001E-3</v>
      </c>
      <c r="H1634" s="118">
        <f t="shared" si="643"/>
        <v>4.7165249470000005E-6</v>
      </c>
      <c r="I1634" s="118">
        <f t="shared" si="644"/>
        <v>1.93746648221E-4</v>
      </c>
      <c r="J1634" s="326">
        <f t="shared" si="645"/>
        <v>6.5676701487750011E-4</v>
      </c>
      <c r="K1634" s="118">
        <v>7.2974311999999999E-4</v>
      </c>
      <c r="L1634" s="118">
        <v>1.8205974000000001E-4</v>
      </c>
      <c r="M1634" s="330">
        <v>1.1615897E-5</v>
      </c>
      <c r="N1634" s="330">
        <v>2.6487704000000001E-6</v>
      </c>
      <c r="O1634" s="330">
        <v>1.5385312000000001E-6</v>
      </c>
      <c r="P1634" s="330">
        <v>8.4900257000000005E-8</v>
      </c>
      <c r="Q1634" s="330">
        <v>4.4432308999999998E-7</v>
      </c>
      <c r="R1634" s="330">
        <v>7.1011220999999994E-8</v>
      </c>
      <c r="S1634" s="330">
        <v>3.1467567000000003E-7</v>
      </c>
      <c r="T1634" s="118">
        <v>6.5464201000000005E-4</v>
      </c>
      <c r="U1634" s="330">
        <v>1.8005264999999999E-6</v>
      </c>
      <c r="V1634" s="330">
        <v>9.8027074999999996E-9</v>
      </c>
      <c r="W1634" s="118">
        <v>0</v>
      </c>
      <c r="X1634" s="118">
        <v>0</v>
      </c>
      <c r="Y1634" s="41"/>
      <c r="Z1634" s="327">
        <f t="shared" si="646"/>
        <v>5.4867903759398496E-3</v>
      </c>
      <c r="AA1634" s="41"/>
      <c r="AB1634" s="111">
        <v>7.2042515000000001E-2</v>
      </c>
      <c r="AC1634" s="111">
        <v>7.1712493000000002E-2</v>
      </c>
      <c r="AD1634" s="111">
        <v>2.4408008000000001E-4</v>
      </c>
      <c r="AE1634" s="111">
        <v>0</v>
      </c>
      <c r="AF1634" s="111">
        <v>0</v>
      </c>
      <c r="AG1634" s="122">
        <v>2.5849568999999999E-5</v>
      </c>
      <c r="AH1634" s="122">
        <v>6.0092563E-5</v>
      </c>
      <c r="AJ1634" s="114">
        <v>1.5043502000000001E-4</v>
      </c>
      <c r="AK1634" s="114">
        <v>1.4049221000000001E-4</v>
      </c>
      <c r="AL1634" s="121">
        <v>5.2228606999999997E-6</v>
      </c>
      <c r="AM1634" s="121">
        <v>4.7199466E-6</v>
      </c>
      <c r="AN1634" s="113">
        <f t="shared" si="647"/>
        <v>8.4227944742479992E-9</v>
      </c>
      <c r="AO1634" s="112">
        <f t="shared" si="648"/>
        <v>1.9315313229790002E-11</v>
      </c>
      <c r="AP1634" s="112">
        <f t="shared" si="649"/>
        <v>6.6105694180299999E-4</v>
      </c>
      <c r="AQ1634" s="328">
        <v>5.0917413999999997E-9</v>
      </c>
      <c r="AR1634" s="328">
        <v>1.5363013E-11</v>
      </c>
      <c r="AS1634" s="328">
        <v>4.1973945999999999E-16</v>
      </c>
      <c r="AT1634" s="329">
        <v>0</v>
      </c>
      <c r="AU1634" s="329">
        <v>0</v>
      </c>
      <c r="AV1634" s="328">
        <v>3.9433401000000002E-13</v>
      </c>
      <c r="AW1634" s="328">
        <v>3.3305117E-9</v>
      </c>
      <c r="AX1634" s="328">
        <v>8.9927390000000004E-14</v>
      </c>
      <c r="AY1634" s="328">
        <v>3.8513861000000004E-12</v>
      </c>
      <c r="AZ1634" s="329">
        <v>0</v>
      </c>
      <c r="BA1634" s="329">
        <v>0</v>
      </c>
      <c r="BB1634" s="328">
        <v>2.3473083000000002E-16</v>
      </c>
      <c r="BC1634" s="328">
        <v>8.7465334999999999E-15</v>
      </c>
      <c r="BD1634" s="328">
        <v>1.5857359999999999E-15</v>
      </c>
      <c r="BE1634" s="328">
        <v>1.1655718E-14</v>
      </c>
      <c r="BF1634" s="328">
        <v>1.3538451999999999E-13</v>
      </c>
      <c r="BG1634" s="329">
        <v>0</v>
      </c>
      <c r="BH1634" s="328">
        <v>2.8941802999999999E-8</v>
      </c>
      <c r="BI1634" s="329">
        <v>6.6102800000000003E-4</v>
      </c>
      <c r="BJ1634" s="329">
        <v>0</v>
      </c>
      <c r="BK1634" s="329">
        <v>0</v>
      </c>
      <c r="BL1634" s="329">
        <v>0</v>
      </c>
      <c r="BM1634" s="41"/>
      <c r="BN1634" s="122">
        <v>2.9436380000000002E-7</v>
      </c>
      <c r="BO1634" s="122">
        <v>2.6552619000000001E-8</v>
      </c>
      <c r="BP1634" s="122">
        <v>1.5298626999999999E-7</v>
      </c>
      <c r="BQ1634" s="122">
        <v>8.3180261999999997E-12</v>
      </c>
      <c r="BR1634" s="122">
        <v>2.3249414000000002E-8</v>
      </c>
      <c r="BS1634" s="111">
        <v>0</v>
      </c>
      <c r="BT1634" s="111">
        <v>0</v>
      </c>
      <c r="BU1634" s="111">
        <v>0</v>
      </c>
      <c r="BV1634" s="122">
        <v>1.1393017E-10</v>
      </c>
      <c r="BW1634" s="122">
        <v>2.9401117999999998E-10</v>
      </c>
      <c r="BX1634" s="111">
        <v>0</v>
      </c>
      <c r="BY1634" s="111">
        <v>0</v>
      </c>
      <c r="BZ1634" s="111">
        <v>0</v>
      </c>
      <c r="CA1634" s="122">
        <v>4.5365412999999997E-9</v>
      </c>
      <c r="CB1634" s="122">
        <v>8.6622690999999998E-8</v>
      </c>
      <c r="CC1634" s="122">
        <v>4.4304172000000002E-18</v>
      </c>
      <c r="CD1634" s="111">
        <v>0</v>
      </c>
      <c r="CE1634" s="167"/>
      <c r="CF1634" s="143"/>
      <c r="CG1634" s="159" t="s">
        <v>1140</v>
      </c>
      <c r="CH1634" s="42"/>
      <c r="CI1634" s="42"/>
    </row>
    <row r="1635" spans="1:88" ht="14.5" customHeight="1">
      <c r="A1635" s="41" t="s">
        <v>8488</v>
      </c>
      <c r="B1635" s="119" t="s">
        <v>8477</v>
      </c>
      <c r="C1635" s="120" t="str">
        <f t="shared" si="640"/>
        <v>C.070.01.103</v>
      </c>
      <c r="D1635" s="135" t="s">
        <v>681</v>
      </c>
      <c r="E1635" s="119" t="s">
        <v>24</v>
      </c>
      <c r="F1635" s="118" t="str">
        <f t="shared" si="641"/>
        <v>Bulk carrier Panamax</v>
      </c>
      <c r="G1635" s="118">
        <f t="shared" si="642"/>
        <v>9.4963629844740005E-4</v>
      </c>
      <c r="H1635" s="118">
        <f t="shared" si="643"/>
        <v>2.8259045649999998E-6</v>
      </c>
      <c r="I1635" s="118">
        <f t="shared" si="644"/>
        <v>1.16083247853E-4</v>
      </c>
      <c r="J1635" s="326">
        <f t="shared" si="645"/>
        <v>3.935017660294E-4</v>
      </c>
      <c r="K1635" s="118">
        <v>4.3722538000000002E-4</v>
      </c>
      <c r="L1635" s="118">
        <v>1.0908104E-4</v>
      </c>
      <c r="M1635" s="330">
        <v>6.9596615000000001E-6</v>
      </c>
      <c r="N1635" s="330">
        <v>1.5870100000000001E-6</v>
      </c>
      <c r="O1635" s="330">
        <v>9.2181054999999995E-7</v>
      </c>
      <c r="P1635" s="330">
        <v>5.0867965000000001E-8</v>
      </c>
      <c r="Q1635" s="330">
        <v>2.6621604999999998E-7</v>
      </c>
      <c r="R1635" s="330">
        <v>4.2546352999999999E-8</v>
      </c>
      <c r="S1635" s="330">
        <v>1.8853783999999999E-7</v>
      </c>
      <c r="T1635" s="118">
        <v>3.9222857E-4</v>
      </c>
      <c r="U1635" s="330">
        <v>1.0787849E-6</v>
      </c>
      <c r="V1635" s="330">
        <v>5.8732894000000003E-9</v>
      </c>
      <c r="W1635" s="118">
        <v>0</v>
      </c>
      <c r="X1635" s="118">
        <v>0</v>
      </c>
      <c r="Y1635" s="41"/>
      <c r="Z1635" s="327">
        <f t="shared" si="646"/>
        <v>3.287408872180451E-3</v>
      </c>
      <c r="AA1635" s="41"/>
      <c r="AB1635" s="111">
        <v>4.3164252E-2</v>
      </c>
      <c r="AC1635" s="111">
        <v>4.2966519000000002E-2</v>
      </c>
      <c r="AD1635" s="111">
        <v>1.4624051E-4</v>
      </c>
      <c r="AE1635" s="111">
        <v>0</v>
      </c>
      <c r="AF1635" s="111">
        <v>0</v>
      </c>
      <c r="AG1635" s="122">
        <v>1.5487762E-5</v>
      </c>
      <c r="AH1635" s="122">
        <v>3.6004441999999999E-5</v>
      </c>
      <c r="AJ1635" s="121">
        <v>9.0133098999999997E-5</v>
      </c>
      <c r="AK1635" s="121">
        <v>8.4175868999999997E-5</v>
      </c>
      <c r="AL1635" s="121">
        <v>3.1292754999999999E-6</v>
      </c>
      <c r="AM1635" s="121">
        <v>2.8279545999999999E-6</v>
      </c>
      <c r="AN1635" s="113">
        <f t="shared" si="647"/>
        <v>5.0465148642272994E-9</v>
      </c>
      <c r="AO1635" s="112">
        <f t="shared" si="648"/>
        <v>1.1572764372029999E-11</v>
      </c>
      <c r="AP1635" s="112">
        <f t="shared" si="649"/>
        <v>3.9607208047299998E-4</v>
      </c>
      <c r="AQ1635" s="328">
        <v>3.0507154000000002E-9</v>
      </c>
      <c r="AR1635" s="328">
        <v>9.2047448000000002E-12</v>
      </c>
      <c r="AS1635" s="328">
        <v>2.5148678000000001E-16</v>
      </c>
      <c r="AT1635" s="329">
        <v>0</v>
      </c>
      <c r="AU1635" s="329">
        <v>0</v>
      </c>
      <c r="AV1635" s="328">
        <v>2.3626511E-13</v>
      </c>
      <c r="AW1635" s="328">
        <v>1.9954750999999999E-9</v>
      </c>
      <c r="AX1635" s="328">
        <v>5.3879969999999999E-14</v>
      </c>
      <c r="AY1635" s="328">
        <v>2.3075569000000001E-12</v>
      </c>
      <c r="AZ1635" s="329">
        <v>0</v>
      </c>
      <c r="BA1635" s="329">
        <v>0</v>
      </c>
      <c r="BB1635" s="328">
        <v>1.4063891E-16</v>
      </c>
      <c r="BC1635" s="328">
        <v>5.2404830999999997E-15</v>
      </c>
      <c r="BD1635" s="328">
        <v>9.5009324000000003E-16</v>
      </c>
      <c r="BE1635" s="328">
        <v>6.9835203000000003E-15</v>
      </c>
      <c r="BF1635" s="328">
        <v>8.1115597000000003E-14</v>
      </c>
      <c r="BG1635" s="329">
        <v>0</v>
      </c>
      <c r="BH1635" s="328">
        <v>1.7340473E-8</v>
      </c>
      <c r="BI1635" s="329">
        <v>3.9605473999999998E-4</v>
      </c>
      <c r="BJ1635" s="329">
        <v>0</v>
      </c>
      <c r="BK1635" s="329">
        <v>0</v>
      </c>
      <c r="BL1635" s="329">
        <v>0</v>
      </c>
      <c r="BM1635" s="41"/>
      <c r="BN1635" s="122">
        <v>1.7636799E-7</v>
      </c>
      <c r="BO1635" s="122">
        <v>1.5908993999999998E-8</v>
      </c>
      <c r="BP1635" s="122">
        <v>9.1661682000000002E-8</v>
      </c>
      <c r="BQ1635" s="122">
        <v>4.983743E-12</v>
      </c>
      <c r="BR1635" s="122">
        <v>1.3929879999999999E-8</v>
      </c>
      <c r="BS1635" s="111">
        <v>0</v>
      </c>
      <c r="BT1635" s="111">
        <v>0</v>
      </c>
      <c r="BU1635" s="111">
        <v>0</v>
      </c>
      <c r="BV1635" s="122">
        <v>6.8261226999999996E-11</v>
      </c>
      <c r="BW1635" s="122">
        <v>1.7615670999999999E-10</v>
      </c>
      <c r="BX1635" s="111">
        <v>0</v>
      </c>
      <c r="BY1635" s="111">
        <v>0</v>
      </c>
      <c r="BZ1635" s="111">
        <v>0</v>
      </c>
      <c r="CA1635" s="122">
        <v>2.7180673999999999E-9</v>
      </c>
      <c r="CB1635" s="122">
        <v>5.1899960000000002E-8</v>
      </c>
      <c r="CC1635" s="122">
        <v>2.6544831999999999E-18</v>
      </c>
      <c r="CD1635" s="111">
        <v>0</v>
      </c>
      <c r="CE1635" s="167"/>
      <c r="CF1635" s="143"/>
      <c r="CG1635" s="159" t="s">
        <v>1141</v>
      </c>
      <c r="CH1635" s="42"/>
      <c r="CI1635" s="42"/>
    </row>
    <row r="1636" spans="1:88" ht="14.5" customHeight="1">
      <c r="A1636" s="41" t="s">
        <v>8486</v>
      </c>
      <c r="B1636" s="119" t="s">
        <v>8477</v>
      </c>
      <c r="C1636" s="120" t="str">
        <f t="shared" si="640"/>
        <v>C.070.01.104</v>
      </c>
      <c r="D1636" s="135" t="s">
        <v>681</v>
      </c>
      <c r="E1636" s="119" t="s">
        <v>24</v>
      </c>
      <c r="F1636" s="118" t="str">
        <f t="shared" si="641"/>
        <v>Coaster Class A (coast US, North and Baltic sea)</v>
      </c>
      <c r="G1636" s="118">
        <f t="shared" si="642"/>
        <v>3.7183700412819999E-3</v>
      </c>
      <c r="H1636" s="118">
        <f t="shared" si="643"/>
        <v>1.106503512E-5</v>
      </c>
      <c r="I1636" s="118">
        <f t="shared" si="644"/>
        <v>4.5453241433999992E-4</v>
      </c>
      <c r="J1636" s="326">
        <f t="shared" si="645"/>
        <v>1.540784791822E-3</v>
      </c>
      <c r="K1636" s="118">
        <v>1.7119877999999999E-3</v>
      </c>
      <c r="L1636" s="118">
        <v>4.2711475999999998E-4</v>
      </c>
      <c r="M1636" s="330">
        <v>2.7251061000000001E-5</v>
      </c>
      <c r="N1636" s="330">
        <v>6.2140532999999999E-6</v>
      </c>
      <c r="O1636" s="330">
        <v>3.6094163E-6</v>
      </c>
      <c r="P1636" s="330">
        <v>1.9917721999999999E-7</v>
      </c>
      <c r="Q1636" s="330">
        <v>1.0423883000000001E-6</v>
      </c>
      <c r="R1636" s="330">
        <v>1.6659334E-7</v>
      </c>
      <c r="S1636" s="330">
        <v>7.3823363E-7</v>
      </c>
      <c r="T1636" s="118">
        <v>1.5357995E-3</v>
      </c>
      <c r="U1636" s="330">
        <v>4.2240609E-6</v>
      </c>
      <c r="V1636" s="330">
        <v>2.2997292000000001E-8</v>
      </c>
      <c r="W1636" s="118">
        <v>0</v>
      </c>
      <c r="X1636" s="118">
        <v>0</v>
      </c>
      <c r="Y1636" s="41"/>
      <c r="Z1636" s="327">
        <f t="shared" si="646"/>
        <v>1.2872088721804511E-2</v>
      </c>
      <c r="AA1636" s="41"/>
      <c r="AB1636" s="111">
        <v>0.16901277000000001</v>
      </c>
      <c r="AC1636" s="111">
        <v>0.16823853</v>
      </c>
      <c r="AD1636" s="111">
        <v>5.7261536999999999E-4</v>
      </c>
      <c r="AE1636" s="111">
        <v>0</v>
      </c>
      <c r="AF1636" s="111">
        <v>0</v>
      </c>
      <c r="AG1636" s="122">
        <v>6.0643458999999997E-5</v>
      </c>
      <c r="AH1636" s="111">
        <v>1.4097801000000001E-4</v>
      </c>
      <c r="AI1636" s="41"/>
      <c r="AJ1636" s="114">
        <v>3.5292271000000002E-4</v>
      </c>
      <c r="AK1636" s="114">
        <v>3.2959674E-4</v>
      </c>
      <c r="AL1636" s="121">
        <v>1.2252906000000001E-5</v>
      </c>
      <c r="AM1636" s="121">
        <v>1.1073062E-5</v>
      </c>
      <c r="AN1636" s="113">
        <f t="shared" si="647"/>
        <v>1.9759996171751999E-8</v>
      </c>
      <c r="AO1636" s="112">
        <f t="shared" si="648"/>
        <v>4.5314000898979998E-11</v>
      </c>
      <c r="AP1636" s="112">
        <f t="shared" si="649"/>
        <v>1.550849097885E-3</v>
      </c>
      <c r="AQ1636" s="328">
        <v>1.1945297999999999E-8</v>
      </c>
      <c r="AR1636" s="328">
        <v>3.6041848E-11</v>
      </c>
      <c r="AS1636" s="328">
        <v>9.8471478999999991E-16</v>
      </c>
      <c r="AT1636" s="329">
        <v>0</v>
      </c>
      <c r="AU1636" s="329">
        <v>0</v>
      </c>
      <c r="AV1636" s="328">
        <v>9.2511324000000006E-13</v>
      </c>
      <c r="AW1636" s="328">
        <v>7.8134280999999994E-9</v>
      </c>
      <c r="AX1636" s="328">
        <v>2.1097095E-13</v>
      </c>
      <c r="AY1636" s="328">
        <v>9.0354069E-12</v>
      </c>
      <c r="AZ1636" s="329">
        <v>0</v>
      </c>
      <c r="BA1636" s="329">
        <v>0</v>
      </c>
      <c r="BB1636" s="328">
        <v>5.5068188999999996E-16</v>
      </c>
      <c r="BC1636" s="328">
        <v>2.0519493E-14</v>
      </c>
      <c r="BD1636" s="328">
        <v>3.7201593000000002E-15</v>
      </c>
      <c r="BE1636" s="328">
        <v>2.7344482000000001E-14</v>
      </c>
      <c r="BF1636" s="328">
        <v>3.1761402999999999E-13</v>
      </c>
      <c r="BG1636" s="329">
        <v>0</v>
      </c>
      <c r="BH1636" s="328">
        <v>6.7897884999999997E-8</v>
      </c>
      <c r="BI1636" s="329">
        <v>1.5507812000000001E-3</v>
      </c>
      <c r="BJ1636" s="329">
        <v>0</v>
      </c>
      <c r="BK1636" s="329">
        <v>0</v>
      </c>
      <c r="BL1636" s="329">
        <v>0</v>
      </c>
      <c r="BM1636" s="41"/>
      <c r="BN1636" s="122">
        <v>6.9058168999999997E-7</v>
      </c>
      <c r="BO1636" s="122">
        <v>6.2292825000000001E-8</v>
      </c>
      <c r="BP1636" s="122">
        <v>3.5890798999999999E-7</v>
      </c>
      <c r="BQ1636" s="122">
        <v>1.9514208999999999E-11</v>
      </c>
      <c r="BR1636" s="122">
        <v>5.4543458999999998E-8</v>
      </c>
      <c r="BS1636" s="111">
        <v>0</v>
      </c>
      <c r="BT1636" s="111">
        <v>0</v>
      </c>
      <c r="BU1636" s="111">
        <v>0</v>
      </c>
      <c r="BV1636" s="122">
        <v>2.6728180999999998E-10</v>
      </c>
      <c r="BW1636" s="122">
        <v>6.8975443000000001E-10</v>
      </c>
      <c r="BX1636" s="111">
        <v>0</v>
      </c>
      <c r="BY1636" s="111">
        <v>0</v>
      </c>
      <c r="BZ1636" s="111">
        <v>0</v>
      </c>
      <c r="CA1636" s="122">
        <v>1.0642790999999999E-8</v>
      </c>
      <c r="CB1636" s="122">
        <v>2.0321807E-7</v>
      </c>
      <c r="CC1636" s="122">
        <v>1.0393821999999999E-17</v>
      </c>
      <c r="CD1636" s="111">
        <v>0</v>
      </c>
      <c r="CE1636" s="167"/>
      <c r="CF1636" s="143"/>
      <c r="CG1636" s="159" t="s">
        <v>1142</v>
      </c>
      <c r="CH1636" s="42"/>
      <c r="CI1636" s="42"/>
    </row>
    <row r="1637" spans="1:88" ht="14.5" customHeight="1">
      <c r="A1637" s="41" t="s">
        <v>8484</v>
      </c>
      <c r="B1637" s="119" t="s">
        <v>8477</v>
      </c>
      <c r="C1637" s="120" t="str">
        <f t="shared" si="640"/>
        <v>C.070.01.105</v>
      </c>
      <c r="D1637" s="135" t="s">
        <v>681</v>
      </c>
      <c r="E1637" s="119" t="s">
        <v>24</v>
      </c>
      <c r="F1637" s="118" t="str">
        <f t="shared" si="641"/>
        <v>Container feeder Handysize 1577 TEU 13  knots</v>
      </c>
      <c r="G1637" s="118">
        <f t="shared" si="642"/>
        <v>3.2473418016969995E-3</v>
      </c>
      <c r="H1637" s="118">
        <f t="shared" si="643"/>
        <v>9.6633607999999998E-6</v>
      </c>
      <c r="I1637" s="118">
        <f t="shared" si="644"/>
        <v>3.9695406595999998E-4</v>
      </c>
      <c r="J1637" s="326">
        <f t="shared" si="645"/>
        <v>1.3456043749369999E-3</v>
      </c>
      <c r="K1637" s="118">
        <v>1.49512E-3</v>
      </c>
      <c r="L1637" s="118">
        <v>3.7300956999999999E-4</v>
      </c>
      <c r="M1637" s="330">
        <v>2.3799006E-5</v>
      </c>
      <c r="N1637" s="330">
        <v>5.4268818999999996E-6</v>
      </c>
      <c r="O1637" s="330">
        <v>3.1521898999999999E-6</v>
      </c>
      <c r="P1637" s="330">
        <v>1.7394624999999999E-7</v>
      </c>
      <c r="Q1637" s="330">
        <v>9.1034274999999995E-7</v>
      </c>
      <c r="R1637" s="330">
        <v>1.4548996E-7</v>
      </c>
      <c r="S1637" s="330">
        <v>6.4471715E-7</v>
      </c>
      <c r="T1637" s="118">
        <v>1.3412506E-3</v>
      </c>
      <c r="U1637" s="330">
        <v>3.6889737000000001E-6</v>
      </c>
      <c r="V1637" s="330">
        <v>2.0084087000000001E-8</v>
      </c>
      <c r="W1637" s="118">
        <v>0</v>
      </c>
      <c r="X1637" s="118">
        <v>0</v>
      </c>
      <c r="Y1637" s="41"/>
      <c r="Z1637" s="327">
        <f t="shared" si="646"/>
        <v>1.1241503759398495E-2</v>
      </c>
      <c r="AA1637" s="41"/>
      <c r="AB1637" s="111">
        <v>0.14760291</v>
      </c>
      <c r="AC1637" s="111">
        <v>0.14692674999999999</v>
      </c>
      <c r="AD1637" s="111">
        <v>5.0007874999999998E-4</v>
      </c>
      <c r="AE1637" s="111">
        <v>0</v>
      </c>
      <c r="AF1637" s="111">
        <v>0</v>
      </c>
      <c r="AG1637" s="122">
        <v>5.2961389000000001E-5</v>
      </c>
      <c r="AH1637" s="111">
        <v>1.2311947999999999E-4</v>
      </c>
      <c r="AI1637" s="41"/>
      <c r="AJ1637" s="114">
        <v>3.0821587000000002E-4</v>
      </c>
      <c r="AK1637" s="114">
        <v>2.8784474000000002E-4</v>
      </c>
      <c r="AL1637" s="121">
        <v>1.0700757E-5</v>
      </c>
      <c r="AM1637" s="121">
        <v>9.6703710000000005E-6</v>
      </c>
      <c r="AN1637" s="113">
        <f t="shared" si="647"/>
        <v>1.7256879484131999E-8</v>
      </c>
      <c r="AO1637" s="112">
        <f t="shared" si="648"/>
        <v>3.9573804659169998E-11</v>
      </c>
      <c r="AP1637" s="112">
        <f t="shared" si="649"/>
        <v>1.354393696853E-3</v>
      </c>
      <c r="AQ1637" s="328">
        <v>1.0432115999999999E-8</v>
      </c>
      <c r="AR1637" s="328">
        <v>3.1476211000000001E-11</v>
      </c>
      <c r="AS1637" s="328">
        <v>8.5997506000000003E-16</v>
      </c>
      <c r="AT1637" s="329">
        <v>0</v>
      </c>
      <c r="AU1637" s="329">
        <v>0</v>
      </c>
      <c r="AV1637" s="328">
        <v>8.0792359000000003E-13</v>
      </c>
      <c r="AW1637" s="328">
        <v>6.8236543000000002E-9</v>
      </c>
      <c r="AX1637" s="328">
        <v>1.8424599E-13</v>
      </c>
      <c r="AY1637" s="328">
        <v>7.8908377000000002E-12</v>
      </c>
      <c r="AZ1637" s="329">
        <v>0</v>
      </c>
      <c r="BA1637" s="329">
        <v>0</v>
      </c>
      <c r="BB1637" s="328">
        <v>4.8092370999999996E-16</v>
      </c>
      <c r="BC1637" s="328">
        <v>1.7920165999999999E-14</v>
      </c>
      <c r="BD1637" s="328">
        <v>3.2489044E-15</v>
      </c>
      <c r="BE1637" s="328">
        <v>2.3880591999999999E-14</v>
      </c>
      <c r="BF1637" s="328">
        <v>2.7737995E-13</v>
      </c>
      <c r="BG1637" s="329">
        <v>0</v>
      </c>
      <c r="BH1637" s="328">
        <v>5.9296853000000001E-8</v>
      </c>
      <c r="BI1637" s="329">
        <v>1.3543343999999999E-3</v>
      </c>
      <c r="BJ1637" s="329">
        <v>0</v>
      </c>
      <c r="BK1637" s="329">
        <v>0</v>
      </c>
      <c r="BL1637" s="329">
        <v>0</v>
      </c>
      <c r="BM1637" s="41"/>
      <c r="BN1637" s="122">
        <v>6.0310156000000004E-7</v>
      </c>
      <c r="BO1637" s="122">
        <v>5.4401818999999998E-8</v>
      </c>
      <c r="BP1637" s="122">
        <v>3.1344296000000002E-7</v>
      </c>
      <c r="BQ1637" s="122">
        <v>1.7042227E-11</v>
      </c>
      <c r="BR1637" s="122">
        <v>4.7634111999999998E-8</v>
      </c>
      <c r="BS1637" s="111">
        <v>0</v>
      </c>
      <c r="BT1637" s="111">
        <v>0</v>
      </c>
      <c r="BU1637" s="111">
        <v>0</v>
      </c>
      <c r="BV1637" s="122">
        <v>2.3342362E-10</v>
      </c>
      <c r="BW1637" s="122">
        <v>6.0237909999999996E-10</v>
      </c>
      <c r="BX1637" s="111">
        <v>0</v>
      </c>
      <c r="BY1637" s="111">
        <v>0</v>
      </c>
      <c r="BZ1637" s="111">
        <v>0</v>
      </c>
      <c r="CA1637" s="122">
        <v>9.2946046999999996E-9</v>
      </c>
      <c r="CB1637" s="122">
        <v>1.7747522E-7</v>
      </c>
      <c r="CC1637" s="122">
        <v>9.0771745000000006E-18</v>
      </c>
      <c r="CD1637" s="111">
        <v>0</v>
      </c>
      <c r="CE1637" s="167"/>
      <c r="CF1637" s="143"/>
      <c r="CG1637" s="159" t="s">
        <v>1143</v>
      </c>
      <c r="CH1637" s="42"/>
      <c r="CI1637" s="42"/>
    </row>
    <row r="1638" spans="1:88" ht="14.5" customHeight="1">
      <c r="A1638" s="41" t="s">
        <v>8482</v>
      </c>
      <c r="B1638" s="119" t="s">
        <v>8477</v>
      </c>
      <c r="C1638" s="120" t="str">
        <f t="shared" si="640"/>
        <v>C.070.01.106</v>
      </c>
      <c r="D1638" s="135" t="s">
        <v>681</v>
      </c>
      <c r="E1638" s="119" t="s">
        <v>24</v>
      </c>
      <c r="F1638" s="118" t="str">
        <f t="shared" si="641"/>
        <v>Container ship (min weight/volume ratio 0,41 ton/m3)</v>
      </c>
      <c r="G1638" s="118">
        <f t="shared" si="642"/>
        <v>1.3794765685349001E-3</v>
      </c>
      <c r="H1638" s="118">
        <f t="shared" si="643"/>
        <v>4.1050127940000001E-6</v>
      </c>
      <c r="I1638" s="118">
        <f t="shared" si="644"/>
        <v>1.6862679439500001E-4</v>
      </c>
      <c r="J1638" s="326">
        <f t="shared" si="645"/>
        <v>5.7161512134590005E-4</v>
      </c>
      <c r="K1638" s="118">
        <v>6.3512963999999995E-4</v>
      </c>
      <c r="L1638" s="118">
        <v>1.5845513E-4</v>
      </c>
      <c r="M1638" s="330">
        <v>1.010986E-5</v>
      </c>
      <c r="N1638" s="330">
        <v>2.3053490000000001E-6</v>
      </c>
      <c r="O1638" s="330">
        <v>1.3390558999999999E-6</v>
      </c>
      <c r="P1638" s="330">
        <v>7.3892673999999994E-8</v>
      </c>
      <c r="Q1638" s="330">
        <v>3.8671521999999998E-7</v>
      </c>
      <c r="R1638" s="330">
        <v>6.1804395000000006E-8</v>
      </c>
      <c r="S1638" s="330">
        <v>2.7387699E-7</v>
      </c>
      <c r="T1638" s="118">
        <v>5.6976563000000005E-4</v>
      </c>
      <c r="U1638" s="330">
        <v>1.5670826E-6</v>
      </c>
      <c r="V1638" s="330">
        <v>8.5317558999999998E-9</v>
      </c>
      <c r="W1638" s="118">
        <v>0</v>
      </c>
      <c r="X1638" s="118">
        <v>0</v>
      </c>
      <c r="Y1638" s="41"/>
      <c r="Z1638" s="327">
        <f t="shared" si="646"/>
        <v>4.7754108270676686E-3</v>
      </c>
      <c r="AA1638" s="41"/>
      <c r="AB1638" s="111">
        <v>6.2701978000000005E-2</v>
      </c>
      <c r="AC1638" s="111">
        <v>6.2414744000000001E-2</v>
      </c>
      <c r="AD1638" s="111">
        <v>2.1243434E-4</v>
      </c>
      <c r="AE1638" s="111">
        <v>0</v>
      </c>
      <c r="AF1638" s="111">
        <v>0</v>
      </c>
      <c r="AG1638" s="122">
        <v>2.2498091999999999E-5</v>
      </c>
      <c r="AH1638" s="122">
        <v>5.2301374999999999E-5</v>
      </c>
      <c r="AJ1638" s="114">
        <v>1.3093065E-4</v>
      </c>
      <c r="AK1638" s="114">
        <v>1.2227696000000001E-4</v>
      </c>
      <c r="AL1638" s="121">
        <v>4.5457005000000001E-6</v>
      </c>
      <c r="AM1638" s="121">
        <v>4.1079908E-6</v>
      </c>
      <c r="AN1638" s="113">
        <f t="shared" si="647"/>
        <v>7.330752783388E-9</v>
      </c>
      <c r="AO1638" s="112">
        <f t="shared" si="648"/>
        <v>1.6811022097570002E-11</v>
      </c>
      <c r="AP1638" s="112">
        <f t="shared" si="649"/>
        <v>5.7534884940800004E-4</v>
      </c>
      <c r="AQ1638" s="328">
        <v>4.4315812000000001E-9</v>
      </c>
      <c r="AR1638" s="328">
        <v>1.337115E-11</v>
      </c>
      <c r="AS1638" s="328">
        <v>3.6531892999999998E-16</v>
      </c>
      <c r="AT1638" s="329">
        <v>0</v>
      </c>
      <c r="AU1638" s="329">
        <v>0</v>
      </c>
      <c r="AV1638" s="328">
        <v>3.4320737000000002E-13</v>
      </c>
      <c r="AW1638" s="328">
        <v>2.8987004000000001E-9</v>
      </c>
      <c r="AX1638" s="328">
        <v>7.8268023E-14</v>
      </c>
      <c r="AY1638" s="328">
        <v>3.3520418000000002E-12</v>
      </c>
      <c r="AZ1638" s="329">
        <v>0</v>
      </c>
      <c r="BA1638" s="329">
        <v>0</v>
      </c>
      <c r="BB1638" s="328">
        <v>2.0429723999999999E-16</v>
      </c>
      <c r="BC1638" s="328">
        <v>7.6125180999999996E-15</v>
      </c>
      <c r="BD1638" s="328">
        <v>1.3801402999999999E-15</v>
      </c>
      <c r="BE1638" s="328">
        <v>1.0144518000000001E-14</v>
      </c>
      <c r="BF1638" s="328">
        <v>1.178315E-13</v>
      </c>
      <c r="BG1638" s="329">
        <v>0</v>
      </c>
      <c r="BH1638" s="328">
        <v>2.5189407999999999E-8</v>
      </c>
      <c r="BI1638" s="329">
        <v>5.7532366000000005E-4</v>
      </c>
      <c r="BJ1638" s="329">
        <v>0</v>
      </c>
      <c r="BK1638" s="329">
        <v>0</v>
      </c>
      <c r="BL1638" s="329">
        <v>0</v>
      </c>
      <c r="BM1638" s="41"/>
      <c r="BN1638" s="122">
        <v>2.5619861000000002E-7</v>
      </c>
      <c r="BO1638" s="122">
        <v>2.3109989E-8</v>
      </c>
      <c r="BP1638" s="122">
        <v>1.3315112999999999E-7</v>
      </c>
      <c r="BQ1638" s="122">
        <v>7.2395681000000001E-12</v>
      </c>
      <c r="BR1638" s="122">
        <v>2.0235055E-8</v>
      </c>
      <c r="BS1638" s="111">
        <v>0</v>
      </c>
      <c r="BT1638" s="111">
        <v>0</v>
      </c>
      <c r="BU1638" s="111">
        <v>0</v>
      </c>
      <c r="BV1638" s="122">
        <v>9.9158765999999995E-11</v>
      </c>
      <c r="BW1638" s="122">
        <v>2.5589171E-10</v>
      </c>
      <c r="BX1638" s="111">
        <v>0</v>
      </c>
      <c r="BY1638" s="111">
        <v>0</v>
      </c>
      <c r="BZ1638" s="111">
        <v>0</v>
      </c>
      <c r="CA1638" s="122">
        <v>3.9483645000000004E-9</v>
      </c>
      <c r="CB1638" s="122">
        <v>7.5391788000000003E-8</v>
      </c>
      <c r="CC1638" s="122">
        <v>3.8559998000000001E-18</v>
      </c>
      <c r="CD1638" s="111">
        <v>0</v>
      </c>
      <c r="CE1638" s="167"/>
      <c r="CF1638" s="143"/>
      <c r="CG1638" s="159" t="s">
        <v>1144</v>
      </c>
    </row>
    <row r="1639" spans="1:88" ht="14.5" customHeight="1">
      <c r="A1639" s="41" t="s">
        <v>8480</v>
      </c>
      <c r="B1639" s="119" t="s">
        <v>8477</v>
      </c>
      <c r="C1639" s="120" t="str">
        <f t="shared" si="640"/>
        <v>C.070.01.107</v>
      </c>
      <c r="D1639" s="135" t="s">
        <v>681</v>
      </c>
      <c r="E1639" s="119" t="s">
        <v>24</v>
      </c>
      <c r="F1639" s="118" t="str">
        <f t="shared" si="641"/>
        <v>Oil Supertanker</v>
      </c>
      <c r="G1639" s="118">
        <f t="shared" si="642"/>
        <v>8.3280323341479998E-4</v>
      </c>
      <c r="H1639" s="118">
        <f t="shared" si="643"/>
        <v>2.4782355560000001E-6</v>
      </c>
      <c r="I1639" s="118">
        <f t="shared" si="644"/>
        <v>1.01801612206E-4</v>
      </c>
      <c r="J1639" s="326">
        <f t="shared" si="645"/>
        <v>3.4508952565279996E-4</v>
      </c>
      <c r="K1639" s="118">
        <v>3.8343386000000001E-4</v>
      </c>
      <c r="L1639" s="330">
        <v>9.5660881000000006E-5</v>
      </c>
      <c r="M1639" s="330">
        <v>6.1034193E-6</v>
      </c>
      <c r="N1639" s="330">
        <v>1.3917613E-6</v>
      </c>
      <c r="O1639" s="330">
        <v>8.0840086000000001E-7</v>
      </c>
      <c r="P1639" s="330">
        <v>4.4609716000000003E-8</v>
      </c>
      <c r="Q1639" s="330">
        <v>2.3346368000000001E-7</v>
      </c>
      <c r="R1639" s="330">
        <v>3.7311906E-8</v>
      </c>
      <c r="S1639" s="330">
        <v>1.6534216E-7</v>
      </c>
      <c r="T1639" s="118">
        <v>3.4397296999999998E-4</v>
      </c>
      <c r="U1639" s="330">
        <v>9.4606279000000005E-7</v>
      </c>
      <c r="V1639" s="330">
        <v>5.1507027999999997E-9</v>
      </c>
      <c r="W1639" s="118">
        <v>0</v>
      </c>
      <c r="X1639" s="118">
        <v>0</v>
      </c>
      <c r="Y1639" s="41"/>
      <c r="Z1639" s="327">
        <f t="shared" si="646"/>
        <v>2.8829613533834586E-3</v>
      </c>
      <c r="AA1639" s="41"/>
      <c r="AB1639" s="111">
        <v>3.7853785000000001E-2</v>
      </c>
      <c r="AC1639" s="111">
        <v>3.7680379999999999E-2</v>
      </c>
      <c r="AD1639" s="111">
        <v>1.2824865E-4</v>
      </c>
      <c r="AE1639" s="111">
        <v>0</v>
      </c>
      <c r="AF1639" s="111">
        <v>0</v>
      </c>
      <c r="AG1639" s="122">
        <v>1.3582314E-5</v>
      </c>
      <c r="AH1639" s="122">
        <v>3.1574842000000003E-5</v>
      </c>
      <c r="AJ1639" s="121">
        <v>7.9044088999999994E-5</v>
      </c>
      <c r="AK1639" s="121">
        <v>7.3819771999999998E-5</v>
      </c>
      <c r="AL1639" s="121">
        <v>2.7442829999999999E-6</v>
      </c>
      <c r="AM1639" s="121">
        <v>2.4800334E-6</v>
      </c>
      <c r="AN1639" s="113">
        <f t="shared" si="647"/>
        <v>4.4256458579267997E-9</v>
      </c>
      <c r="AO1639" s="112">
        <f t="shared" si="648"/>
        <v>1.0148975492910002E-11</v>
      </c>
      <c r="AP1639" s="112">
        <f t="shared" si="649"/>
        <v>3.47343617087E-4</v>
      </c>
      <c r="AQ1639" s="328">
        <v>2.6753881E-9</v>
      </c>
      <c r="AR1639" s="328">
        <v>8.0722917000000007E-12</v>
      </c>
      <c r="AS1639" s="328">
        <v>2.2054654000000001E-16</v>
      </c>
      <c r="AT1639" s="329">
        <v>0</v>
      </c>
      <c r="AU1639" s="329">
        <v>0</v>
      </c>
      <c r="AV1639" s="328">
        <v>2.0719758E-13</v>
      </c>
      <c r="AW1639" s="328">
        <v>1.7499732999999999E-9</v>
      </c>
      <c r="AX1639" s="328">
        <v>4.7251156000000001E-14</v>
      </c>
      <c r="AY1639" s="328">
        <v>2.0236598000000002E-12</v>
      </c>
      <c r="AZ1639" s="329">
        <v>0</v>
      </c>
      <c r="BA1639" s="329">
        <v>0</v>
      </c>
      <c r="BB1639" s="328">
        <v>1.2333620999999999E-16</v>
      </c>
      <c r="BC1639" s="328">
        <v>4.5957501999999997E-15</v>
      </c>
      <c r="BD1639" s="328">
        <v>8.3320395999999999E-16</v>
      </c>
      <c r="BE1639" s="328">
        <v>6.1243427999999999E-15</v>
      </c>
      <c r="BF1639" s="328">
        <v>7.1136004E-14</v>
      </c>
      <c r="BG1639" s="329">
        <v>0</v>
      </c>
      <c r="BH1639" s="328">
        <v>1.5207087E-8</v>
      </c>
      <c r="BI1639" s="329">
        <v>3.4732840999999998E-4</v>
      </c>
      <c r="BJ1639" s="329">
        <v>0</v>
      </c>
      <c r="BK1639" s="329">
        <v>0</v>
      </c>
      <c r="BL1639" s="329">
        <v>0</v>
      </c>
      <c r="BM1639" s="41"/>
      <c r="BN1639" s="122">
        <v>1.5466956000000001E-7</v>
      </c>
      <c r="BO1639" s="122">
        <v>1.3951722000000001E-8</v>
      </c>
      <c r="BP1639" s="122">
        <v>8.0384611000000007E-8</v>
      </c>
      <c r="BQ1639" s="122">
        <v>4.3705966999999997E-12</v>
      </c>
      <c r="BR1639" s="122">
        <v>1.2216096999999999E-8</v>
      </c>
      <c r="BS1639" s="111">
        <v>0</v>
      </c>
      <c r="BT1639" s="111">
        <v>0</v>
      </c>
      <c r="BU1639" s="111">
        <v>0</v>
      </c>
      <c r="BV1639" s="122">
        <v>5.9863098000000005E-11</v>
      </c>
      <c r="BW1639" s="122">
        <v>1.5448428000000001E-10</v>
      </c>
      <c r="BX1639" s="111">
        <v>0</v>
      </c>
      <c r="BY1639" s="111">
        <v>0</v>
      </c>
      <c r="BZ1639" s="111">
        <v>0</v>
      </c>
      <c r="CA1639" s="122">
        <v>2.3836656000000001E-9</v>
      </c>
      <c r="CB1639" s="122">
        <v>4.5514745999999999E-8</v>
      </c>
      <c r="CC1639" s="122">
        <v>2.3279041000000001E-18</v>
      </c>
      <c r="CD1639" s="111">
        <v>0</v>
      </c>
      <c r="CE1639" s="167"/>
      <c r="CF1639" s="143"/>
      <c r="CG1639" s="159" t="s">
        <v>1145</v>
      </c>
    </row>
    <row r="1640" spans="1:88" ht="14.5" customHeight="1">
      <c r="A1640" s="41" t="s">
        <v>8478</v>
      </c>
      <c r="B1640" s="119" t="s">
        <v>8477</v>
      </c>
      <c r="C1640" s="120" t="str">
        <f t="shared" si="640"/>
        <v>C.070.01.108</v>
      </c>
      <c r="D1640" s="135" t="s">
        <v>681</v>
      </c>
      <c r="E1640" s="119" t="s">
        <v>24</v>
      </c>
      <c r="F1640" s="118" t="s">
        <v>8476</v>
      </c>
      <c r="G1640" s="118">
        <v>5.6593910593950001E-4</v>
      </c>
      <c r="H1640" s="118">
        <v>1.684107813E-6</v>
      </c>
      <c r="I1640" s="118">
        <v>6.9180222449000001E-5</v>
      </c>
      <c r="J1640" s="326">
        <v>2.3450876567749997E-4</v>
      </c>
      <c r="K1640" s="118">
        <v>2.6056601000000001E-4</v>
      </c>
      <c r="L1640" s="118">
        <v>6.5007232000000004E-5</v>
      </c>
      <c r="M1640" s="330">
        <v>4.1476347999999999E-6</v>
      </c>
      <c r="N1640" s="330">
        <v>9.4578422000000005E-7</v>
      </c>
      <c r="O1640" s="330">
        <v>5.4935624999999999E-7</v>
      </c>
      <c r="P1640" s="330">
        <v>3.0314943000000002E-8</v>
      </c>
      <c r="Q1640" s="330">
        <v>1.5865240000000001E-7</v>
      </c>
      <c r="R1640" s="330">
        <v>2.5355648999999999E-8</v>
      </c>
      <c r="S1640" s="330">
        <v>1.1235979E-7</v>
      </c>
      <c r="T1640" s="118">
        <v>2.3374999999999999E-4</v>
      </c>
      <c r="U1640" s="330">
        <v>6.4290567999999998E-7</v>
      </c>
      <c r="V1640" s="330">
        <v>3.5002074999999999E-9</v>
      </c>
      <c r="W1640" s="118">
        <v>0</v>
      </c>
      <c r="X1640" s="118">
        <v>0</v>
      </c>
      <c r="Y1640" s="41"/>
      <c r="Z1640" s="327">
        <v>1.9591429323308272E-3</v>
      </c>
      <c r="AA1640" s="41"/>
      <c r="AB1640" s="111">
        <v>2.5723888E-2</v>
      </c>
      <c r="AC1640" s="111">
        <v>2.5606048999999999E-2</v>
      </c>
      <c r="AD1640" s="111">
        <v>8.7152548999999997E-5</v>
      </c>
      <c r="AE1640" s="111">
        <v>0</v>
      </c>
      <c r="AF1640" s="111">
        <v>0</v>
      </c>
      <c r="AG1640" s="122">
        <v>9.2299863999999995E-6</v>
      </c>
      <c r="AH1640" s="111">
        <v>2.1456974E-5</v>
      </c>
      <c r="AI1640" s="41"/>
      <c r="AJ1640" s="114">
        <v>5.3715138000000001E-5</v>
      </c>
      <c r="AK1640" s="114">
        <v>5.0164906000000001E-5</v>
      </c>
      <c r="AL1640" s="121">
        <v>1.8649027999999999E-6</v>
      </c>
      <c r="AM1640" s="121">
        <v>1.6853295000000001E-6</v>
      </c>
      <c r="AN1640" s="113">
        <v>3.0074883060094996E-9</v>
      </c>
      <c r="AO1640" s="112">
        <v>6.8968296425040008E-12</v>
      </c>
      <c r="AP1640" s="112">
        <v>2.3604055411599999E-4</v>
      </c>
      <c r="AQ1640" s="328">
        <v>1.8180846E-9</v>
      </c>
      <c r="AR1640" s="328">
        <v>5.4856001E-12</v>
      </c>
      <c r="AS1640" s="328">
        <v>1.4987443E-16</v>
      </c>
      <c r="AT1640" s="329">
        <v>0</v>
      </c>
      <c r="AU1640" s="329">
        <v>0</v>
      </c>
      <c r="AV1640" s="328">
        <v>1.4080302999999999E-13</v>
      </c>
      <c r="AW1640" s="328">
        <v>1.1892104E-9</v>
      </c>
      <c r="AX1640" s="328">
        <v>3.2109958000000003E-14</v>
      </c>
      <c r="AY1640" s="328">
        <v>1.3751966000000001E-12</v>
      </c>
      <c r="AZ1640" s="329">
        <v>0</v>
      </c>
      <c r="BA1640" s="329">
        <v>0</v>
      </c>
      <c r="BB1640" s="328">
        <v>8.3814254000000003E-17</v>
      </c>
      <c r="BC1640" s="328">
        <v>3.1230843999999999E-15</v>
      </c>
      <c r="BD1640" s="328">
        <v>5.6621142000000002E-16</v>
      </c>
      <c r="BE1640" s="328">
        <v>4.1618534999999997E-15</v>
      </c>
      <c r="BF1640" s="328">
        <v>4.8341125999999998E-14</v>
      </c>
      <c r="BG1640" s="329">
        <v>0</v>
      </c>
      <c r="BH1640" s="328">
        <v>1.0334116000000001E-8</v>
      </c>
      <c r="BI1640" s="329">
        <v>2.3603021999999999E-4</v>
      </c>
      <c r="BJ1640" s="329">
        <v>0</v>
      </c>
      <c r="BK1640" s="329">
        <v>0</v>
      </c>
      <c r="BL1640" s="329">
        <v>0</v>
      </c>
      <c r="BM1640" s="41"/>
      <c r="BN1640" s="122">
        <v>1.0510712E-7</v>
      </c>
      <c r="BO1640" s="122">
        <v>9.4810212000000008E-9</v>
      </c>
      <c r="BP1640" s="122">
        <v>5.4626102999999999E-8</v>
      </c>
      <c r="BQ1640" s="122">
        <v>2.9700792000000001E-12</v>
      </c>
      <c r="BR1640" s="122">
        <v>8.3015609999999995E-9</v>
      </c>
      <c r="BS1640" s="111">
        <v>0</v>
      </c>
      <c r="BT1640" s="111">
        <v>0</v>
      </c>
      <c r="BU1640" s="111">
        <v>0</v>
      </c>
      <c r="BV1640" s="122">
        <v>4.0680518999999998E-11</v>
      </c>
      <c r="BW1640" s="122">
        <v>1.0498121E-10</v>
      </c>
      <c r="BX1640" s="111">
        <v>0</v>
      </c>
      <c r="BY1640" s="111">
        <v>0</v>
      </c>
      <c r="BZ1640" s="111">
        <v>0</v>
      </c>
      <c r="CA1640" s="122">
        <v>1.6198419E-9</v>
      </c>
      <c r="CB1640" s="122">
        <v>3.0929964000000001E-8</v>
      </c>
      <c r="CC1640" s="122">
        <v>1.5819486000000001E-18</v>
      </c>
      <c r="CD1640" s="111">
        <v>0</v>
      </c>
      <c r="CE1640" s="167"/>
      <c r="CF1640" s="143"/>
      <c r="CG1640" s="159" t="s">
        <v>1144</v>
      </c>
    </row>
    <row r="1641" spans="1:88" ht="14.5" customHeight="1">
      <c r="B1641" s="119" t="s">
        <v>8356</v>
      </c>
      <c r="C1641" s="133" t="s">
        <v>8475</v>
      </c>
      <c r="D1641" s="135"/>
      <c r="G1641" s="41"/>
      <c r="H1641" s="41"/>
      <c r="I1641" s="41"/>
      <c r="J1641" s="41"/>
      <c r="K1641" s="41"/>
      <c r="L1641" s="41"/>
      <c r="M1641" s="41"/>
      <c r="N1641" s="41"/>
      <c r="O1641" s="41"/>
      <c r="P1641" s="41"/>
      <c r="Q1641" s="41"/>
      <c r="R1641" s="41"/>
      <c r="S1641" s="41"/>
      <c r="T1641" s="41"/>
      <c r="U1641" s="41"/>
      <c r="V1641" s="41"/>
      <c r="W1641" s="41"/>
      <c r="X1641" s="41"/>
      <c r="Y1641" s="41"/>
      <c r="Z1641" s="41"/>
      <c r="AA1641" s="41"/>
      <c r="AB1641" s="41"/>
      <c r="AC1641" s="41"/>
      <c r="AD1641" s="41"/>
      <c r="AE1641" s="41"/>
      <c r="AF1641" s="41"/>
      <c r="AG1641" s="41"/>
      <c r="AH1641" s="41"/>
      <c r="AI1641" s="41"/>
      <c r="AJ1641" s="41"/>
      <c r="AK1641" s="41"/>
      <c r="AL1641" s="41"/>
      <c r="AM1641" s="41"/>
      <c r="AN1641" s="41"/>
      <c r="AO1641" s="41"/>
      <c r="AP1641" s="41"/>
      <c r="AQ1641" s="41"/>
      <c r="AR1641" s="41"/>
      <c r="AS1641" s="41"/>
      <c r="AT1641" s="41"/>
      <c r="AU1641" s="41"/>
      <c r="AV1641" s="41"/>
      <c r="AW1641" s="41"/>
      <c r="AX1641" s="41"/>
      <c r="AY1641" s="41"/>
      <c r="AZ1641" s="41"/>
      <c r="BA1641" s="41"/>
      <c r="BB1641" s="41"/>
      <c r="BC1641" s="41"/>
      <c r="BD1641" s="41"/>
      <c r="BE1641" s="41"/>
      <c r="BF1641" s="41"/>
      <c r="BG1641" s="41"/>
      <c r="BH1641" s="41"/>
      <c r="BI1641" s="41"/>
      <c r="BJ1641" s="41"/>
      <c r="BK1641" s="41"/>
      <c r="BL1641" s="41"/>
      <c r="BM1641" s="41"/>
      <c r="BN1641" s="41"/>
      <c r="BO1641" s="41"/>
      <c r="BP1641" s="41"/>
      <c r="BQ1641" s="41"/>
      <c r="BR1641" s="41"/>
      <c r="BS1641" s="41"/>
      <c r="BT1641" s="41"/>
      <c r="BU1641" s="41"/>
      <c r="BV1641" s="41"/>
      <c r="BW1641" s="41"/>
      <c r="BX1641" s="41"/>
      <c r="BY1641" s="41"/>
      <c r="BZ1641" s="41"/>
      <c r="CA1641" s="41"/>
      <c r="CB1641" s="41"/>
      <c r="CC1641" s="41"/>
      <c r="CD1641" s="41"/>
      <c r="CE1641" s="168"/>
      <c r="CF1641" s="144"/>
      <c r="CH1641" s="169"/>
      <c r="CI1641" s="169"/>
      <c r="CJ1641" s="169"/>
    </row>
    <row r="1642" spans="1:88" ht="14.5" customHeight="1">
      <c r="B1642" s="119" t="s">
        <v>8356</v>
      </c>
      <c r="C1642" s="133" t="s">
        <v>493</v>
      </c>
      <c r="D1642" s="133" t="s">
        <v>111</v>
      </c>
      <c r="G1642" s="41"/>
      <c r="H1642" s="41"/>
      <c r="I1642" s="41"/>
      <c r="J1642" s="41"/>
      <c r="K1642" s="41"/>
      <c r="L1642" s="41"/>
      <c r="M1642" s="41"/>
      <c r="N1642" s="41"/>
      <c r="O1642" s="41"/>
      <c r="P1642" s="41"/>
      <c r="Q1642" s="41"/>
      <c r="R1642" s="41"/>
      <c r="S1642" s="41"/>
      <c r="T1642" s="41"/>
      <c r="U1642" s="41"/>
      <c r="V1642" s="41"/>
      <c r="W1642" s="41"/>
      <c r="X1642" s="41"/>
      <c r="Y1642" s="41"/>
      <c r="Z1642" s="41"/>
      <c r="AA1642" s="41"/>
      <c r="AB1642" s="41"/>
      <c r="AC1642" s="41"/>
      <c r="AD1642" s="41"/>
      <c r="AE1642" s="41"/>
      <c r="AF1642" s="41"/>
      <c r="AG1642" s="41"/>
      <c r="AH1642" s="41"/>
      <c r="AI1642" s="41"/>
      <c r="AJ1642" s="41"/>
      <c r="AK1642" s="41"/>
      <c r="AL1642" s="41"/>
      <c r="AM1642" s="41"/>
      <c r="AN1642" s="41"/>
      <c r="AO1642" s="41"/>
      <c r="AP1642" s="41"/>
      <c r="AQ1642" s="41"/>
      <c r="AR1642" s="41"/>
      <c r="AS1642" s="41"/>
      <c r="AT1642" s="41"/>
      <c r="AU1642" s="41"/>
      <c r="AV1642" s="41"/>
      <c r="AW1642" s="41"/>
      <c r="AX1642" s="41"/>
      <c r="AY1642" s="41"/>
      <c r="AZ1642" s="41"/>
      <c r="BA1642" s="41"/>
      <c r="BB1642" s="41"/>
      <c r="BC1642" s="41"/>
      <c r="BD1642" s="41"/>
      <c r="BE1642" s="41"/>
      <c r="BF1642" s="41"/>
      <c r="BG1642" s="41"/>
      <c r="BH1642" s="41"/>
      <c r="BI1642" s="41"/>
      <c r="BJ1642" s="41"/>
      <c r="BK1642" s="41"/>
      <c r="BL1642" s="41"/>
      <c r="BM1642" s="41"/>
      <c r="BN1642" s="41"/>
      <c r="BO1642" s="41"/>
      <c r="BP1642" s="41"/>
      <c r="BQ1642" s="41"/>
      <c r="BR1642" s="41"/>
      <c r="BS1642" s="41"/>
      <c r="BT1642" s="41"/>
      <c r="BU1642" s="41"/>
      <c r="BV1642" s="41"/>
      <c r="BW1642" s="41"/>
      <c r="BX1642" s="41"/>
      <c r="BY1642" s="41"/>
      <c r="BZ1642" s="41"/>
      <c r="CA1642" s="41"/>
      <c r="CB1642" s="41"/>
      <c r="CC1642" s="41"/>
      <c r="CD1642" s="41"/>
      <c r="CE1642" s="168"/>
      <c r="CF1642" s="144"/>
      <c r="CH1642" s="159"/>
      <c r="CI1642" s="159"/>
    </row>
    <row r="1643" spans="1:88" ht="14.5" customHeight="1">
      <c r="A1643" s="41" t="s">
        <v>8474</v>
      </c>
      <c r="B1643" s="119" t="s">
        <v>8356</v>
      </c>
      <c r="C1643" s="120" t="str">
        <f>MID(A1643,1,12)</f>
        <v>D.050.01.101</v>
      </c>
      <c r="D1643" s="135" t="s">
        <v>8465</v>
      </c>
      <c r="E1643" s="119" t="s">
        <v>6570</v>
      </c>
      <c r="F1643" s="118" t="str">
        <f>MID(A1643, 21,85)</f>
        <v>Deep drawing steel</v>
      </c>
      <c r="G1643" s="118">
        <f>H1643+I1643+J1643+K1643</f>
        <v>8.9035460509999997E-2</v>
      </c>
      <c r="H1643" s="118">
        <f>N1643+O1643+P1643+Q1643</f>
        <v>2.55386743E-3</v>
      </c>
      <c r="I1643" s="118">
        <f>L1643+M1643+R1643</f>
        <v>6.3690934999999999E-3</v>
      </c>
      <c r="J1643" s="326">
        <f>S1643+IF(T1643="x",0,T1643)+IF(U1643="x",0,U1643)+IF(V1643="x",0,V1643)+W1643+X1643</f>
        <v>1.3349366579999999E-2</v>
      </c>
      <c r="K1643" s="118">
        <v>6.6763133000000002E-2</v>
      </c>
      <c r="L1643" s="118">
        <v>3.7465052999999999E-3</v>
      </c>
      <c r="M1643" s="118">
        <v>2.6225882E-3</v>
      </c>
      <c r="N1643" s="118">
        <v>2.2033352999999999E-3</v>
      </c>
      <c r="O1643" s="118">
        <v>3.5053212999999999E-4</v>
      </c>
      <c r="P1643" s="118">
        <v>0</v>
      </c>
      <c r="Q1643" s="118">
        <v>0</v>
      </c>
      <c r="R1643" s="118">
        <v>0</v>
      </c>
      <c r="S1643" s="118">
        <v>4.6736058000000001E-4</v>
      </c>
      <c r="T1643" s="118">
        <v>0</v>
      </c>
      <c r="U1643" s="118">
        <v>1.2882006E-2</v>
      </c>
      <c r="V1643" s="118">
        <v>0</v>
      </c>
      <c r="W1643" s="118">
        <v>0</v>
      </c>
      <c r="X1643" s="118">
        <v>0</v>
      </c>
      <c r="Y1643" s="41"/>
      <c r="Z1643" s="327">
        <f>K1643/0.133</f>
        <v>0.50197844360902255</v>
      </c>
      <c r="AA1643" s="41"/>
      <c r="AB1643" s="111">
        <v>8.5916242</v>
      </c>
      <c r="AC1643" s="111">
        <v>5.6430718000000004</v>
      </c>
      <c r="AD1643" s="111">
        <v>1.7462533</v>
      </c>
      <c r="AE1643" s="111">
        <v>0</v>
      </c>
      <c r="AF1643" s="111">
        <v>0.14991013</v>
      </c>
      <c r="AG1643" s="111">
        <v>0.65684984000000002</v>
      </c>
      <c r="AH1643" s="111">
        <v>0.39553907999999999</v>
      </c>
      <c r="AI1643" s="41"/>
      <c r="AJ1643" s="114">
        <v>9.9816786000000001E-3</v>
      </c>
      <c r="AK1643" s="114">
        <v>9.4177887000000005E-3</v>
      </c>
      <c r="AL1643" s="114">
        <v>4.2148495000000002E-4</v>
      </c>
      <c r="AM1643" s="114">
        <v>1.4240499E-4</v>
      </c>
      <c r="AN1643" s="113">
        <f>AQ1643+AT1643+AU1643+AV1643+AW1643+BE1643+BF1643+BJ1643</f>
        <v>5.6461563112000002E-7</v>
      </c>
      <c r="AO1643" s="112">
        <f>AR1643+AS1643+AX1643+AY1643+AZ1643+BA1643+BB1643+BC1643+BD1643+BG1643+BK1643+BL1643</f>
        <v>1.5587460533510001E-9</v>
      </c>
      <c r="AP1643" s="112">
        <f>BH1643+BI1643</f>
        <v>1.99446769658E-2</v>
      </c>
      <c r="AQ1643" s="328">
        <v>4.6583599999999999E-7</v>
      </c>
      <c r="AR1643" s="328">
        <v>1.4055396E-9</v>
      </c>
      <c r="AS1643" s="328">
        <v>3.8401351000000002E-14</v>
      </c>
      <c r="AT1643" s="329">
        <v>0</v>
      </c>
      <c r="AU1643" s="329">
        <v>0</v>
      </c>
      <c r="AV1643" s="328">
        <v>3.2762012000000002E-10</v>
      </c>
      <c r="AW1643" s="328">
        <v>9.8452011000000001E-8</v>
      </c>
      <c r="AX1643" s="328">
        <v>4.6442852000000002E-11</v>
      </c>
      <c r="AY1643" s="328">
        <v>1.067252E-10</v>
      </c>
      <c r="AZ1643" s="329">
        <v>0</v>
      </c>
      <c r="BA1643" s="329">
        <v>0</v>
      </c>
      <c r="BB1643" s="329">
        <v>0</v>
      </c>
      <c r="BC1643" s="329">
        <v>0</v>
      </c>
      <c r="BD1643" s="329">
        <v>0</v>
      </c>
      <c r="BE1643" s="329">
        <v>0</v>
      </c>
      <c r="BF1643" s="329">
        <v>0</v>
      </c>
      <c r="BG1643" s="329">
        <v>0</v>
      </c>
      <c r="BH1643" s="328">
        <v>9.4329657999999998E-6</v>
      </c>
      <c r="BI1643" s="329">
        <v>1.9935244000000001E-2</v>
      </c>
      <c r="BJ1643" s="329">
        <v>0</v>
      </c>
      <c r="BK1643" s="329">
        <v>0</v>
      </c>
      <c r="BL1643" s="329">
        <v>0</v>
      </c>
      <c r="BM1643" s="41"/>
      <c r="BN1643" s="122">
        <v>2.5881772E-5</v>
      </c>
      <c r="BO1643" s="122">
        <v>8.4365728000000001E-7</v>
      </c>
      <c r="BP1643" s="122">
        <v>1.3996490999999999E-5</v>
      </c>
      <c r="BQ1643" s="111">
        <v>0</v>
      </c>
      <c r="BR1643" s="122">
        <v>8.5054295E-7</v>
      </c>
      <c r="BS1643" s="122">
        <v>2.1209517E-7</v>
      </c>
      <c r="BT1643" s="111">
        <v>0</v>
      </c>
      <c r="BU1643" s="122">
        <v>3.2191482000000002E-7</v>
      </c>
      <c r="BV1643" s="111">
        <v>0</v>
      </c>
      <c r="BW1643" s="111">
        <v>0</v>
      </c>
      <c r="BX1643" s="111">
        <v>0</v>
      </c>
      <c r="BY1643" s="111">
        <v>0</v>
      </c>
      <c r="BZ1643" s="111">
        <v>0</v>
      </c>
      <c r="CA1643" s="122">
        <v>4.5664879999999999E-7</v>
      </c>
      <c r="CB1643" s="122">
        <v>8.9750163999999998E-6</v>
      </c>
      <c r="CC1643" s="122">
        <v>2.2540562E-7</v>
      </c>
      <c r="CD1643" s="111">
        <v>0</v>
      </c>
      <c r="CE1643" s="167"/>
      <c r="CF1643" s="143"/>
      <c r="CG1643" s="159" t="s">
        <v>1146</v>
      </c>
      <c r="CH1643" s="159"/>
      <c r="CI1643" s="159"/>
    </row>
    <row r="1644" spans="1:88" ht="14.5" customHeight="1">
      <c r="A1644" s="41" t="s">
        <v>8472</v>
      </c>
      <c r="B1644" s="119" t="s">
        <v>8356</v>
      </c>
      <c r="C1644" s="120" t="str">
        <f>MID(A1644,1,12)</f>
        <v>D.050.01.102</v>
      </c>
      <c r="D1644" s="135" t="s">
        <v>8465</v>
      </c>
      <c r="E1644" s="119" t="s">
        <v>6570</v>
      </c>
      <c r="F1644" s="118" t="str">
        <f>MID(A1644, 21,85)</f>
        <v>Rolling steel</v>
      </c>
      <c r="G1644" s="118">
        <f>H1644+I1644+J1644+K1644</f>
        <v>0.16394396965819999</v>
      </c>
      <c r="H1644" s="118">
        <f>N1644+O1644+P1644+Q1644</f>
        <v>1.0061852204999999E-2</v>
      </c>
      <c r="I1644" s="118">
        <f>L1644+M1644+R1644</f>
        <v>3.51325387E-2</v>
      </c>
      <c r="J1644" s="326">
        <f>S1644+IF(T1644="x",0,T1644)+IF(U1644="x",0,U1644)+IF(V1644="x",0,V1644)+W1644+X1644</f>
        <v>7.2026875320000002E-4</v>
      </c>
      <c r="K1644" s="118">
        <v>0.11802931</v>
      </c>
      <c r="L1644" s="118">
        <v>2.4875850000000001E-2</v>
      </c>
      <c r="M1644" s="118">
        <v>8.8673616E-3</v>
      </c>
      <c r="N1644" s="118">
        <v>7.4937496999999999E-3</v>
      </c>
      <c r="O1644" s="118">
        <v>2.3267779999999998E-3</v>
      </c>
      <c r="P1644" s="330">
        <v>7.4344974999999999E-5</v>
      </c>
      <c r="Q1644" s="118">
        <v>1.6697953000000001E-4</v>
      </c>
      <c r="R1644" s="118">
        <v>1.3893270999999999E-3</v>
      </c>
      <c r="S1644" s="118">
        <v>1.0468827E-4</v>
      </c>
      <c r="T1644" s="118">
        <v>0</v>
      </c>
      <c r="U1644" s="118">
        <v>6.1313858000000001E-4</v>
      </c>
      <c r="V1644" s="330">
        <v>2.4419032E-6</v>
      </c>
      <c r="W1644" s="118">
        <v>0</v>
      </c>
      <c r="X1644" s="118">
        <v>0</v>
      </c>
      <c r="Y1644" s="41"/>
      <c r="Z1644" s="327">
        <f>K1644/0.133</f>
        <v>0.88743842105263149</v>
      </c>
      <c r="AA1644" s="41"/>
      <c r="AB1644" s="111">
        <v>11.1386</v>
      </c>
      <c r="AC1644" s="111">
        <v>11.036899999999999</v>
      </c>
      <c r="AD1644" s="111">
        <v>8.3126164000000002E-2</v>
      </c>
      <c r="AE1644" s="111">
        <v>0</v>
      </c>
      <c r="AF1644" s="111">
        <v>0</v>
      </c>
      <c r="AG1644" s="111">
        <v>8.7784704999999998E-4</v>
      </c>
      <c r="AH1644" s="111">
        <v>1.7695565E-2</v>
      </c>
      <c r="AI1644" s="41"/>
      <c r="AJ1644" s="114">
        <v>2.4972390000000001E-2</v>
      </c>
      <c r="AK1644" s="114">
        <v>2.3441687999999999E-2</v>
      </c>
      <c r="AL1644" s="114">
        <v>8.9153724999999995E-4</v>
      </c>
      <c r="AM1644" s="114">
        <v>6.3916508999999999E-4</v>
      </c>
      <c r="AN1644" s="113">
        <f>AQ1644+AT1644+AU1644+AV1644+AW1644+BE1644+BF1644+BJ1644</f>
        <v>1.4053769841660998E-6</v>
      </c>
      <c r="AO1644" s="112">
        <f>AR1644+AS1644+AX1644+AY1644+AZ1644+BA1644+BB1644+BC1644+BD1644+BG1644+BK1644+BL1644</f>
        <v>3.2971052258228004E-9</v>
      </c>
      <c r="AP1644" s="112">
        <f>BH1644+BI1644</f>
        <v>8.9518919598999991E-2</v>
      </c>
      <c r="AQ1644" s="328">
        <v>8.3197708000000001E-7</v>
      </c>
      <c r="AR1644" s="328">
        <v>2.5105743000000001E-9</v>
      </c>
      <c r="AS1644" s="328">
        <v>6.8579153000000004E-14</v>
      </c>
      <c r="AT1644" s="328">
        <v>6.8502643000000003E-11</v>
      </c>
      <c r="AU1644" s="328">
        <v>4.2515231000000002E-12</v>
      </c>
      <c r="AV1644" s="328">
        <v>1.1142854000000001E-9</v>
      </c>
      <c r="AW1644" s="328">
        <v>5.6768861999999999E-7</v>
      </c>
      <c r="AX1644" s="328">
        <v>1.6004640999999999E-10</v>
      </c>
      <c r="AY1644" s="328">
        <v>6.1915189000000002E-10</v>
      </c>
      <c r="AZ1644" s="328">
        <v>1.3941987000000001E-13</v>
      </c>
      <c r="BA1644" s="328">
        <v>1.6650538E-15</v>
      </c>
      <c r="BB1644" s="328">
        <v>3.8210725999999999E-12</v>
      </c>
      <c r="BC1644" s="328">
        <v>2.7526046999999999E-14</v>
      </c>
      <c r="BD1644" s="328">
        <v>6.4550198999999996E-14</v>
      </c>
      <c r="BE1644" s="328">
        <v>1.2587001E-9</v>
      </c>
      <c r="BF1644" s="328">
        <v>3.2655445000000001E-9</v>
      </c>
      <c r="BG1644" s="328">
        <v>3.2098129000000001E-12</v>
      </c>
      <c r="BH1644" s="328">
        <v>6.1035990000000001E-6</v>
      </c>
      <c r="BI1644" s="329">
        <v>8.9512815999999995E-2</v>
      </c>
      <c r="BJ1644" s="329">
        <v>0</v>
      </c>
      <c r="BK1644" s="329">
        <v>0</v>
      </c>
      <c r="BL1644" s="329">
        <v>0</v>
      </c>
      <c r="BM1644" s="41"/>
      <c r="BN1644" s="122">
        <v>5.1917903000000001E-5</v>
      </c>
      <c r="BO1644" s="122">
        <v>4.6293624000000001E-6</v>
      </c>
      <c r="BP1644" s="122">
        <v>2.4744137E-5</v>
      </c>
      <c r="BQ1644" s="122">
        <v>1.6290569999999999E-7</v>
      </c>
      <c r="BR1644" s="122">
        <v>5.3654412999999998E-6</v>
      </c>
      <c r="BS1644" s="122">
        <v>7.1118485999999999E-7</v>
      </c>
      <c r="BT1644" s="122">
        <v>1.609987E-9</v>
      </c>
      <c r="BU1644" s="122">
        <v>1.0814569000000001E-6</v>
      </c>
      <c r="BV1644" s="122">
        <v>9.9765722000000005E-8</v>
      </c>
      <c r="BW1644" s="122">
        <v>1.1049133E-7</v>
      </c>
      <c r="BX1644" s="122">
        <v>3.1715764000000002E-8</v>
      </c>
      <c r="BY1644" s="122">
        <v>2.332138E-9</v>
      </c>
      <c r="BZ1644" s="122">
        <v>5.3743618E-10</v>
      </c>
      <c r="CA1644" s="122">
        <v>1.8292031E-6</v>
      </c>
      <c r="CB1644" s="122">
        <v>1.3114678999999999E-5</v>
      </c>
      <c r="CC1644" s="122">
        <v>3.3080547999999998E-8</v>
      </c>
      <c r="CD1644" s="111">
        <v>0</v>
      </c>
      <c r="CE1644" s="167"/>
      <c r="CF1644" s="143"/>
      <c r="CG1644" s="159" t="s">
        <v>1147</v>
      </c>
      <c r="CH1644" s="159"/>
      <c r="CI1644" s="159"/>
    </row>
    <row r="1645" spans="1:88" ht="14.5" customHeight="1">
      <c r="A1645" s="41" t="s">
        <v>8470</v>
      </c>
      <c r="B1645" s="119" t="s">
        <v>8356</v>
      </c>
      <c r="C1645" s="120" t="str">
        <f>MID(A1645,1,12)</f>
        <v>D.050.01.103</v>
      </c>
      <c r="D1645" s="135" t="s">
        <v>8465</v>
      </c>
      <c r="E1645" s="119" t="s">
        <v>12</v>
      </c>
      <c r="F1645" s="118" t="str">
        <f>MID(A1645, 21,85)</f>
        <v>Fiber Laser cutting 1000 W, Steel 1mm thick, 1 meter</v>
      </c>
      <c r="G1645" s="118">
        <f>H1645+I1645+J1645+K1645</f>
        <v>9.7041374889999992E-5</v>
      </c>
      <c r="H1645" s="118">
        <f>N1645+O1645+P1645+Q1645</f>
        <v>2.7835067599999997E-6</v>
      </c>
      <c r="I1645" s="118">
        <f>L1645+M1645+R1645</f>
        <v>6.9417913000000004E-6</v>
      </c>
      <c r="J1645" s="326">
        <f>S1645+IF(T1645="x",0,T1645)+IF(U1645="x",0,U1645)+IF(V1645="x",0,V1645)+W1645+X1645</f>
        <v>1.4549718829999999E-5</v>
      </c>
      <c r="K1645" s="330">
        <v>7.2766357999999993E-5</v>
      </c>
      <c r="L1645" s="330">
        <v>4.0833844999999998E-6</v>
      </c>
      <c r="M1645" s="330">
        <v>2.8584068000000001E-6</v>
      </c>
      <c r="N1645" s="330">
        <v>2.4014553999999998E-6</v>
      </c>
      <c r="O1645" s="330">
        <v>3.8205136000000002E-7</v>
      </c>
      <c r="P1645" s="118">
        <v>0</v>
      </c>
      <c r="Q1645" s="118">
        <v>0</v>
      </c>
      <c r="R1645" s="118">
        <v>0</v>
      </c>
      <c r="S1645" s="330">
        <v>5.0938482999999997E-7</v>
      </c>
      <c r="T1645" s="118">
        <v>0</v>
      </c>
      <c r="U1645" s="330">
        <v>1.4040334E-5</v>
      </c>
      <c r="V1645" s="118">
        <v>0</v>
      </c>
      <c r="W1645" s="118">
        <v>0</v>
      </c>
      <c r="X1645" s="118">
        <v>0</v>
      </c>
      <c r="Y1645" s="41"/>
      <c r="Z1645" s="327">
        <f>K1645/0.133</f>
        <v>5.4711547368421049E-4</v>
      </c>
      <c r="AA1645" s="41"/>
      <c r="AB1645" s="111">
        <v>9.3641681000000004E-3</v>
      </c>
      <c r="AC1645" s="111">
        <v>6.1504869999999996E-3</v>
      </c>
      <c r="AD1645" s="111">
        <v>1.9032732999999999E-3</v>
      </c>
      <c r="AE1645" s="111">
        <v>0</v>
      </c>
      <c r="AF1645" s="111">
        <v>1.6338978999999999E-4</v>
      </c>
      <c r="AG1645" s="111">
        <v>7.1591262999999995E-4</v>
      </c>
      <c r="AH1645" s="111">
        <v>4.3110526999999999E-4</v>
      </c>
      <c r="AI1645" s="41"/>
      <c r="AJ1645" s="121">
        <v>1.0879214000000001E-5</v>
      </c>
      <c r="AK1645" s="121">
        <v>1.026462E-5</v>
      </c>
      <c r="AL1645" s="121">
        <v>4.5938414000000001E-7</v>
      </c>
      <c r="AM1645" s="121">
        <v>1.5520979999999999E-7</v>
      </c>
      <c r="AN1645" s="113">
        <f>AQ1645+AT1645+AU1645+AV1645+AW1645+BE1645+BF1645+BJ1645</f>
        <v>6.1538487914999998E-10</v>
      </c>
      <c r="AO1645" s="112">
        <f>AR1645+AS1645+AX1645+AY1645+AZ1645+BA1645+BB1645+BC1645+BD1645+BG1645+BK1645+BL1645</f>
        <v>1.6989058063340001E-12</v>
      </c>
      <c r="AP1645" s="112">
        <f>BH1645+BI1645</f>
        <v>2.1738067162000002E-5</v>
      </c>
      <c r="AQ1645" s="328">
        <v>5.0772315999999999E-10</v>
      </c>
      <c r="AR1645" s="328">
        <v>1.5319233000000001E-12</v>
      </c>
      <c r="AS1645" s="328">
        <v>4.1854334E-17</v>
      </c>
      <c r="AT1645" s="329">
        <v>0</v>
      </c>
      <c r="AU1645" s="329">
        <v>0</v>
      </c>
      <c r="AV1645" s="328">
        <v>3.5707914999999999E-13</v>
      </c>
      <c r="AW1645" s="328">
        <v>1.0730464E-10</v>
      </c>
      <c r="AX1645" s="328">
        <v>5.0618911999999997E-14</v>
      </c>
      <c r="AY1645" s="328">
        <v>1.1632173999999999E-13</v>
      </c>
      <c r="AZ1645" s="329">
        <v>0</v>
      </c>
      <c r="BA1645" s="329">
        <v>0</v>
      </c>
      <c r="BB1645" s="329">
        <v>0</v>
      </c>
      <c r="BC1645" s="329">
        <v>0</v>
      </c>
      <c r="BD1645" s="329">
        <v>0</v>
      </c>
      <c r="BE1645" s="329">
        <v>0</v>
      </c>
      <c r="BF1645" s="329">
        <v>0</v>
      </c>
      <c r="BG1645" s="329">
        <v>0</v>
      </c>
      <c r="BH1645" s="328">
        <v>1.0281162E-8</v>
      </c>
      <c r="BI1645" s="328">
        <v>2.1727786000000001E-5</v>
      </c>
      <c r="BJ1645" s="329">
        <v>0</v>
      </c>
      <c r="BK1645" s="329">
        <v>0</v>
      </c>
      <c r="BL1645" s="329">
        <v>0</v>
      </c>
      <c r="BM1645" s="41"/>
      <c r="BN1645" s="122">
        <v>2.8209016E-8</v>
      </c>
      <c r="BO1645" s="122">
        <v>9.1951747000000005E-10</v>
      </c>
      <c r="BP1645" s="122">
        <v>1.5255031E-8</v>
      </c>
      <c r="BQ1645" s="111">
        <v>0</v>
      </c>
      <c r="BR1645" s="122">
        <v>9.2702229000000004E-10</v>
      </c>
      <c r="BS1645" s="122">
        <v>2.3116639000000001E-10</v>
      </c>
      <c r="BT1645" s="111">
        <v>0</v>
      </c>
      <c r="BU1645" s="122">
        <v>3.5086083999999998E-10</v>
      </c>
      <c r="BV1645" s="111">
        <v>0</v>
      </c>
      <c r="BW1645" s="111">
        <v>0</v>
      </c>
      <c r="BX1645" s="111">
        <v>0</v>
      </c>
      <c r="BY1645" s="111">
        <v>0</v>
      </c>
      <c r="BZ1645" s="111">
        <v>0</v>
      </c>
      <c r="CA1645" s="122">
        <v>4.9770986000000003E-10</v>
      </c>
      <c r="CB1645" s="122">
        <v>9.7820342000000005E-9</v>
      </c>
      <c r="CC1645" s="122">
        <v>2.4567369999999998E-10</v>
      </c>
      <c r="CD1645" s="111">
        <v>0</v>
      </c>
      <c r="CG1645" s="41" t="s">
        <v>8463</v>
      </c>
      <c r="CH1645" s="159"/>
      <c r="CI1645" s="159"/>
    </row>
    <row r="1646" spans="1:88" ht="14.5" customHeight="1">
      <c r="A1646" s="41" t="s">
        <v>8467</v>
      </c>
      <c r="B1646" s="119" t="s">
        <v>8356</v>
      </c>
      <c r="C1646" s="120" t="str">
        <f>MID(A1646,1,12)</f>
        <v>D.050.01.104</v>
      </c>
      <c r="D1646" s="135" t="s">
        <v>8465</v>
      </c>
      <c r="E1646" s="119" t="s">
        <v>12</v>
      </c>
      <c r="F1646" s="118" t="str">
        <f>MID(A1646, 21,85)</f>
        <v>Fiber Laser cutting 6000 W, Steel 10mm thick, 1 meter</v>
      </c>
      <c r="G1646" s="118">
        <f>H1646+I1646+J1646+K1646</f>
        <v>4.8520687290000003E-3</v>
      </c>
      <c r="H1646" s="118">
        <f>N1646+O1646+P1646+Q1646</f>
        <v>1.3917533800000001E-4</v>
      </c>
      <c r="I1646" s="118">
        <f>L1646+M1646+R1646</f>
        <v>3.4708956999999997E-4</v>
      </c>
      <c r="J1646" s="326">
        <f>S1646+IF(T1646="x",0,T1646)+IF(U1646="x",0,U1646)+IF(V1646="x",0,V1646)+W1646+X1646</f>
        <v>7.2748592099999994E-4</v>
      </c>
      <c r="K1646" s="118">
        <v>3.6383179000000002E-3</v>
      </c>
      <c r="L1646" s="118">
        <v>2.0416923000000001E-4</v>
      </c>
      <c r="M1646" s="118">
        <v>1.4292033999999999E-4</v>
      </c>
      <c r="N1646" s="118">
        <v>1.2007277E-4</v>
      </c>
      <c r="O1646" s="330">
        <v>1.9102568000000002E-5</v>
      </c>
      <c r="P1646" s="118">
        <v>0</v>
      </c>
      <c r="Q1646" s="118">
        <v>0</v>
      </c>
      <c r="R1646" s="118">
        <v>0</v>
      </c>
      <c r="S1646" s="330">
        <v>2.5469240999999999E-5</v>
      </c>
      <c r="T1646" s="118">
        <v>0</v>
      </c>
      <c r="U1646" s="118">
        <v>7.0201667999999996E-4</v>
      </c>
      <c r="V1646" s="118">
        <v>0</v>
      </c>
      <c r="W1646" s="118">
        <v>0</v>
      </c>
      <c r="X1646" s="118">
        <v>0</v>
      </c>
      <c r="Y1646" s="41"/>
      <c r="Z1646" s="327">
        <f>K1646/0.133</f>
        <v>2.7355773684210525E-2</v>
      </c>
      <c r="AA1646" s="41"/>
      <c r="AB1646" s="111">
        <v>0.46820840000000002</v>
      </c>
      <c r="AC1646" s="111">
        <v>0.30752435</v>
      </c>
      <c r="AD1646" s="111">
        <v>9.5163666999999993E-2</v>
      </c>
      <c r="AE1646" s="111">
        <v>0</v>
      </c>
      <c r="AF1646" s="111">
        <v>8.1694893000000008E-3</v>
      </c>
      <c r="AG1646" s="111">
        <v>3.5795632000000001E-2</v>
      </c>
      <c r="AH1646" s="111">
        <v>2.1555263000000002E-2</v>
      </c>
      <c r="AI1646" s="41"/>
      <c r="AJ1646" s="114">
        <v>5.4396068999999997E-4</v>
      </c>
      <c r="AK1646" s="114">
        <v>5.1323098999999999E-4</v>
      </c>
      <c r="AL1646" s="121">
        <v>2.2969206999999999E-5</v>
      </c>
      <c r="AM1646" s="121">
        <v>7.7604901000000006E-6</v>
      </c>
      <c r="AN1646" s="113">
        <f>AQ1646+AT1646+AU1646+AV1646+AW1646+BE1646+BF1646+BJ1646</f>
        <v>3.0769244156999999E-8</v>
      </c>
      <c r="AO1646" s="112">
        <f>AR1646+AS1646+AX1646+AY1646+AZ1646+BA1646+BB1646+BC1646+BD1646+BG1646+BK1646+BL1646</f>
        <v>8.4945291516700002E-11</v>
      </c>
      <c r="AP1646" s="112">
        <f>BH1646+BI1646</f>
        <v>1.0869033580800001E-3</v>
      </c>
      <c r="AQ1646" s="328">
        <v>2.5386158000000001E-8</v>
      </c>
      <c r="AR1646" s="328">
        <v>7.6596165999999996E-11</v>
      </c>
      <c r="AS1646" s="328">
        <v>2.0927167E-15</v>
      </c>
      <c r="AT1646" s="329">
        <v>0</v>
      </c>
      <c r="AU1646" s="329">
        <v>0</v>
      </c>
      <c r="AV1646" s="328">
        <v>1.7853957000000001E-11</v>
      </c>
      <c r="AW1646" s="328">
        <v>5.3652322E-9</v>
      </c>
      <c r="AX1646" s="328">
        <v>2.5309456000000001E-12</v>
      </c>
      <c r="AY1646" s="328">
        <v>5.8160871999999997E-12</v>
      </c>
      <c r="AZ1646" s="329">
        <v>0</v>
      </c>
      <c r="BA1646" s="329">
        <v>0</v>
      </c>
      <c r="BB1646" s="329">
        <v>0</v>
      </c>
      <c r="BC1646" s="329">
        <v>0</v>
      </c>
      <c r="BD1646" s="329">
        <v>0</v>
      </c>
      <c r="BE1646" s="329">
        <v>0</v>
      </c>
      <c r="BF1646" s="329">
        <v>0</v>
      </c>
      <c r="BG1646" s="329">
        <v>0</v>
      </c>
      <c r="BH1646" s="328">
        <v>5.1405807999999996E-7</v>
      </c>
      <c r="BI1646" s="329">
        <v>1.0863893E-3</v>
      </c>
      <c r="BJ1646" s="329">
        <v>0</v>
      </c>
      <c r="BK1646" s="329">
        <v>0</v>
      </c>
      <c r="BL1646" s="329">
        <v>0</v>
      </c>
      <c r="BM1646" s="41"/>
      <c r="BN1646" s="122">
        <v>1.4104507999999999E-6</v>
      </c>
      <c r="BO1646" s="122">
        <v>4.5975872999999997E-8</v>
      </c>
      <c r="BP1646" s="122">
        <v>7.6275155000000004E-7</v>
      </c>
      <c r="BQ1646" s="111">
        <v>0</v>
      </c>
      <c r="BR1646" s="122">
        <v>4.6351115000000003E-8</v>
      </c>
      <c r="BS1646" s="122">
        <v>1.1558319999999999E-8</v>
      </c>
      <c r="BT1646" s="111">
        <v>0</v>
      </c>
      <c r="BU1646" s="122">
        <v>1.7543042E-8</v>
      </c>
      <c r="BV1646" s="111">
        <v>0</v>
      </c>
      <c r="BW1646" s="111">
        <v>0</v>
      </c>
      <c r="BX1646" s="111">
        <v>0</v>
      </c>
      <c r="BY1646" s="111">
        <v>0</v>
      </c>
      <c r="BZ1646" s="111">
        <v>0</v>
      </c>
      <c r="CA1646" s="122">
        <v>2.4885492999999999E-8</v>
      </c>
      <c r="CB1646" s="122">
        <v>4.8910170999999996E-7</v>
      </c>
      <c r="CC1646" s="122">
        <v>1.2283685E-8</v>
      </c>
      <c r="CD1646" s="111">
        <v>0</v>
      </c>
      <c r="CG1646" s="41" t="s">
        <v>8463</v>
      </c>
    </row>
    <row r="1647" spans="1:88" ht="14.5" customHeight="1">
      <c r="B1647" s="119" t="s">
        <v>8356</v>
      </c>
      <c r="C1647" s="133" t="s">
        <v>494</v>
      </c>
      <c r="D1647" s="133" t="s">
        <v>112</v>
      </c>
      <c r="G1647" s="41"/>
      <c r="H1647" s="41"/>
      <c r="I1647" s="41"/>
      <c r="J1647" s="41"/>
      <c r="K1647" s="41"/>
      <c r="L1647" s="41"/>
      <c r="M1647" s="41"/>
      <c r="N1647" s="41"/>
      <c r="O1647" s="41"/>
      <c r="P1647" s="41"/>
      <c r="Q1647" s="41"/>
      <c r="R1647" s="41"/>
      <c r="S1647" s="41"/>
      <c r="T1647" s="41"/>
      <c r="U1647" s="41"/>
      <c r="V1647" s="41"/>
      <c r="W1647" s="41"/>
      <c r="X1647" s="41"/>
      <c r="Y1647" s="41"/>
      <c r="Z1647" s="41"/>
      <c r="AA1647" s="41"/>
      <c r="AB1647" s="41"/>
      <c r="AC1647" s="41"/>
      <c r="AD1647" s="41"/>
      <c r="AE1647" s="41"/>
      <c r="AF1647" s="41"/>
      <c r="AG1647" s="41"/>
      <c r="AH1647" s="41"/>
      <c r="AI1647" s="41"/>
      <c r="AJ1647" s="41"/>
      <c r="AK1647" s="41"/>
      <c r="AL1647" s="41"/>
      <c r="AM1647" s="41"/>
      <c r="AN1647" s="41"/>
      <c r="AO1647" s="41"/>
      <c r="AP1647" s="41"/>
      <c r="AQ1647" s="41"/>
      <c r="AR1647" s="41"/>
      <c r="AS1647" s="41"/>
      <c r="AT1647" s="41"/>
      <c r="AU1647" s="41"/>
      <c r="AV1647" s="41"/>
      <c r="AW1647" s="41"/>
      <c r="AX1647" s="41"/>
      <c r="AY1647" s="41"/>
      <c r="AZ1647" s="41"/>
      <c r="BA1647" s="41"/>
      <c r="BB1647" s="41"/>
      <c r="BC1647" s="41"/>
      <c r="BD1647" s="41"/>
      <c r="BE1647" s="41"/>
      <c r="BF1647" s="41"/>
      <c r="BG1647" s="41"/>
      <c r="BH1647" s="41"/>
      <c r="BI1647" s="41"/>
      <c r="BJ1647" s="41"/>
      <c r="BK1647" s="41"/>
      <c r="BL1647" s="41"/>
      <c r="BM1647" s="41"/>
      <c r="BN1647" s="41"/>
      <c r="BO1647" s="41"/>
      <c r="BP1647" s="41"/>
      <c r="BQ1647" s="41"/>
      <c r="BR1647" s="41"/>
      <c r="BS1647" s="41"/>
      <c r="BT1647" s="41"/>
      <c r="BU1647" s="41"/>
      <c r="BV1647" s="41"/>
      <c r="BW1647" s="41"/>
      <c r="BX1647" s="41"/>
      <c r="BY1647" s="41"/>
      <c r="BZ1647" s="41"/>
      <c r="CA1647" s="41"/>
      <c r="CB1647" s="41"/>
      <c r="CC1647" s="41"/>
      <c r="CD1647" s="41"/>
      <c r="CE1647" s="130"/>
      <c r="CF1647" s="105"/>
    </row>
    <row r="1648" spans="1:88" ht="14.5" customHeight="1">
      <c r="A1648" s="41" t="s">
        <v>8462</v>
      </c>
      <c r="B1648" s="119" t="s">
        <v>8356</v>
      </c>
      <c r="C1648" s="120" t="str">
        <f>MID(A1648,1,12)</f>
        <v>D.060.01.101</v>
      </c>
      <c r="D1648" s="135" t="s">
        <v>112</v>
      </c>
      <c r="E1648" s="119" t="s">
        <v>6570</v>
      </c>
      <c r="F1648" s="118" t="str">
        <f>MID(A1648, 21,85)</f>
        <v>Drilling steel (per kg removed, the removed steel not counted)</v>
      </c>
      <c r="G1648" s="118">
        <f>H1648+I1648+J1648+K1648</f>
        <v>1.8680464657E-2</v>
      </c>
      <c r="H1648" s="118">
        <f>N1648+O1648+P1648+Q1648</f>
        <v>5.35825048E-4</v>
      </c>
      <c r="I1648" s="118">
        <f>L1648+M1648+R1648</f>
        <v>1.3362948300000002E-3</v>
      </c>
      <c r="J1648" s="326">
        <f>S1648+IF(T1648="x",0,T1648)+IF(U1648="x",0,U1648)+IF(V1648="x",0,V1648)+W1648+X1648</f>
        <v>2.8008207789999998E-3</v>
      </c>
      <c r="K1648" s="118">
        <v>1.4007524E-2</v>
      </c>
      <c r="L1648" s="118">
        <v>7.8605152000000005E-4</v>
      </c>
      <c r="M1648" s="118">
        <v>5.5024331000000002E-4</v>
      </c>
      <c r="N1648" s="118">
        <v>4.6228015999999998E-4</v>
      </c>
      <c r="O1648" s="330">
        <v>7.3544888000000002E-5</v>
      </c>
      <c r="P1648" s="118">
        <v>0</v>
      </c>
      <c r="Q1648" s="118">
        <v>0</v>
      </c>
      <c r="R1648" s="118">
        <v>0</v>
      </c>
      <c r="S1648" s="330">
        <v>9.8056579000000002E-5</v>
      </c>
      <c r="T1648" s="118">
        <v>0</v>
      </c>
      <c r="U1648" s="118">
        <v>2.7027641999999999E-3</v>
      </c>
      <c r="V1648" s="118">
        <v>0</v>
      </c>
      <c r="W1648" s="118">
        <v>0</v>
      </c>
      <c r="X1648" s="118">
        <v>0</v>
      </c>
      <c r="Y1648" s="41"/>
      <c r="Z1648" s="327">
        <f>K1648/0.133</f>
        <v>0.10531972932330827</v>
      </c>
      <c r="AA1648" s="41"/>
      <c r="AB1648" s="111">
        <v>1.8026023</v>
      </c>
      <c r="AC1648" s="111">
        <v>1.1839687999999999</v>
      </c>
      <c r="AD1648" s="111">
        <v>0.36638011999999998</v>
      </c>
      <c r="AE1648" s="111">
        <v>0</v>
      </c>
      <c r="AF1648" s="111">
        <v>3.1452533999999997E-2</v>
      </c>
      <c r="AG1648" s="111">
        <v>0.13781318000000001</v>
      </c>
      <c r="AH1648" s="111">
        <v>8.2987764000000006E-2</v>
      </c>
      <c r="AI1648" s="41"/>
      <c r="AJ1648" s="114">
        <v>2.0942486000000001E-3</v>
      </c>
      <c r="AK1648" s="114">
        <v>1.9759393E-3</v>
      </c>
      <c r="AL1648" s="121">
        <v>8.8431446000000001E-5</v>
      </c>
      <c r="AM1648" s="121">
        <v>2.9877886999999998E-5</v>
      </c>
      <c r="AN1648" s="113">
        <f>AQ1648+AT1648+AU1648+AV1648+AW1648+BE1648+BF1648+BJ1648</f>
        <v>1.18461589735E-7</v>
      </c>
      <c r="AO1648" s="112">
        <f>AR1648+AS1648+AX1648+AY1648+AZ1648+BA1648+BB1648+BC1648+BD1648+BG1648+BK1648+BL1648</f>
        <v>3.2703937345919997E-10</v>
      </c>
      <c r="AP1648" s="112">
        <f>BH1648+BI1648</f>
        <v>4.1845780236E-3</v>
      </c>
      <c r="AQ1648" s="328">
        <v>9.7736707999999997E-8</v>
      </c>
      <c r="AR1648" s="328">
        <v>2.9489523999999998E-10</v>
      </c>
      <c r="AS1648" s="328">
        <v>8.0569591999999992E-15</v>
      </c>
      <c r="AT1648" s="329">
        <v>0</v>
      </c>
      <c r="AU1648" s="329">
        <v>0</v>
      </c>
      <c r="AV1648" s="328">
        <v>6.8737735000000004E-11</v>
      </c>
      <c r="AW1648" s="328">
        <v>2.0656143999999999E-8</v>
      </c>
      <c r="AX1648" s="328">
        <v>9.7441404999999992E-12</v>
      </c>
      <c r="AY1648" s="328">
        <v>2.2391935999999999E-11</v>
      </c>
      <c r="AZ1648" s="329">
        <v>0</v>
      </c>
      <c r="BA1648" s="329">
        <v>0</v>
      </c>
      <c r="BB1648" s="329">
        <v>0</v>
      </c>
      <c r="BC1648" s="329">
        <v>0</v>
      </c>
      <c r="BD1648" s="329">
        <v>0</v>
      </c>
      <c r="BE1648" s="329">
        <v>0</v>
      </c>
      <c r="BF1648" s="329">
        <v>0</v>
      </c>
      <c r="BG1648" s="329">
        <v>0</v>
      </c>
      <c r="BH1648" s="328">
        <v>1.9791235999999999E-6</v>
      </c>
      <c r="BI1648" s="329">
        <v>4.1825988999999999E-3</v>
      </c>
      <c r="BJ1648" s="329">
        <v>0</v>
      </c>
      <c r="BK1648" s="329">
        <v>0</v>
      </c>
      <c r="BL1648" s="329">
        <v>0</v>
      </c>
      <c r="BM1648" s="41"/>
      <c r="BN1648" s="122">
        <v>5.4302354999999997E-6</v>
      </c>
      <c r="BO1648" s="122">
        <v>1.7700710999999999E-7</v>
      </c>
      <c r="BP1648" s="122">
        <v>2.9365935000000001E-6</v>
      </c>
      <c r="BQ1648" s="111">
        <v>0</v>
      </c>
      <c r="BR1648" s="122">
        <v>1.7845178999999999E-7</v>
      </c>
      <c r="BS1648" s="122">
        <v>4.4499531000000001E-8</v>
      </c>
      <c r="BT1648" s="111">
        <v>0</v>
      </c>
      <c r="BU1648" s="122">
        <v>6.7540711000000006E-8</v>
      </c>
      <c r="BV1648" s="111">
        <v>0</v>
      </c>
      <c r="BW1648" s="111">
        <v>0</v>
      </c>
      <c r="BX1648" s="111">
        <v>0</v>
      </c>
      <c r="BY1648" s="111">
        <v>0</v>
      </c>
      <c r="BZ1648" s="111">
        <v>0</v>
      </c>
      <c r="CA1648" s="122">
        <v>9.5809148000000002E-8</v>
      </c>
      <c r="CB1648" s="122">
        <v>1.8830415999999999E-6</v>
      </c>
      <c r="CC1648" s="122">
        <v>4.7292187000000001E-8</v>
      </c>
      <c r="CD1648" s="111">
        <v>0</v>
      </c>
      <c r="CE1648" s="167"/>
      <c r="CF1648" s="143"/>
      <c r="CG1648" s="159" t="s">
        <v>1148</v>
      </c>
      <c r="CH1648" s="159"/>
      <c r="CI1648" s="159"/>
    </row>
    <row r="1649" spans="1:87" ht="14.5" customHeight="1">
      <c r="A1649" s="41" t="s">
        <v>8460</v>
      </c>
      <c r="B1649" s="119" t="s">
        <v>8356</v>
      </c>
      <c r="C1649" s="120" t="str">
        <f>MID(A1649,1,12)</f>
        <v>D.060.01.102</v>
      </c>
      <c r="D1649" s="135" t="s">
        <v>112</v>
      </c>
      <c r="E1649" s="119" t="s">
        <v>6570</v>
      </c>
      <c r="F1649" s="118" t="str">
        <f>MID(A1649, 21,85)</f>
        <v>Milling steel (per kg removed, revomed steel not counted)</v>
      </c>
      <c r="G1649" s="118">
        <f>H1649+I1649+J1649+K1649</f>
        <v>1.8680464657E-2</v>
      </c>
      <c r="H1649" s="118">
        <f>N1649+O1649+P1649+Q1649</f>
        <v>5.35825048E-4</v>
      </c>
      <c r="I1649" s="118">
        <f>L1649+M1649+R1649</f>
        <v>1.3362948300000002E-3</v>
      </c>
      <c r="J1649" s="326">
        <f>S1649+IF(T1649="x",0,T1649)+IF(U1649="x",0,U1649)+IF(V1649="x",0,V1649)+W1649+X1649</f>
        <v>2.8008207789999998E-3</v>
      </c>
      <c r="K1649" s="330">
        <v>1.4007524E-2</v>
      </c>
      <c r="L1649" s="330">
        <v>7.8605152000000005E-4</v>
      </c>
      <c r="M1649" s="330">
        <v>5.5024331000000002E-4</v>
      </c>
      <c r="N1649" s="330">
        <v>4.6228015999999998E-4</v>
      </c>
      <c r="O1649" s="330">
        <v>7.3544888000000002E-5</v>
      </c>
      <c r="P1649" s="118">
        <v>0</v>
      </c>
      <c r="Q1649" s="118">
        <v>0</v>
      </c>
      <c r="R1649" s="118">
        <v>0</v>
      </c>
      <c r="S1649" s="330">
        <v>9.8056579000000002E-5</v>
      </c>
      <c r="T1649" s="118">
        <v>0</v>
      </c>
      <c r="U1649" s="330">
        <v>2.7027641999999999E-3</v>
      </c>
      <c r="V1649" s="118">
        <v>0</v>
      </c>
      <c r="W1649" s="118">
        <v>0</v>
      </c>
      <c r="X1649" s="118">
        <v>0</v>
      </c>
      <c r="Y1649" s="41"/>
      <c r="Z1649" s="327">
        <f>K1649/0.133</f>
        <v>0.10531972932330827</v>
      </c>
      <c r="AA1649" s="41"/>
      <c r="AB1649" s="111">
        <v>1.8026023</v>
      </c>
      <c r="AC1649" s="111">
        <v>1.1839687999999999</v>
      </c>
      <c r="AD1649" s="111">
        <v>0.36638011999999998</v>
      </c>
      <c r="AE1649" s="111">
        <v>0</v>
      </c>
      <c r="AF1649" s="111">
        <v>3.1452533999999997E-2</v>
      </c>
      <c r="AG1649" s="111">
        <v>0.13781318000000001</v>
      </c>
      <c r="AH1649" s="111">
        <v>8.2987764000000006E-2</v>
      </c>
      <c r="AI1649" s="41"/>
      <c r="AJ1649" s="114">
        <v>2.0942486000000001E-3</v>
      </c>
      <c r="AK1649" s="114">
        <v>1.9759393E-3</v>
      </c>
      <c r="AL1649" s="121">
        <v>8.8431446000000001E-5</v>
      </c>
      <c r="AM1649" s="121">
        <v>2.9877886999999998E-5</v>
      </c>
      <c r="AN1649" s="113">
        <f>AQ1649+AT1649+AU1649+AV1649+AW1649+BE1649+BF1649+BJ1649</f>
        <v>1.18461589735E-7</v>
      </c>
      <c r="AO1649" s="112">
        <f>AR1649+AS1649+AX1649+AY1649+AZ1649+BA1649+BB1649+BC1649+BD1649+BG1649+BK1649+BL1649</f>
        <v>3.2703937345919997E-10</v>
      </c>
      <c r="AP1649" s="112">
        <f>BH1649+BI1649</f>
        <v>4.1845780236E-3</v>
      </c>
      <c r="AQ1649" s="328">
        <v>9.7736707999999997E-8</v>
      </c>
      <c r="AR1649" s="328">
        <v>2.9489523999999998E-10</v>
      </c>
      <c r="AS1649" s="328">
        <v>8.0569591999999992E-15</v>
      </c>
      <c r="AT1649" s="329">
        <v>0</v>
      </c>
      <c r="AU1649" s="329">
        <v>0</v>
      </c>
      <c r="AV1649" s="328">
        <v>6.8737735000000004E-11</v>
      </c>
      <c r="AW1649" s="328">
        <v>2.0656143999999999E-8</v>
      </c>
      <c r="AX1649" s="328">
        <v>9.7441404999999992E-12</v>
      </c>
      <c r="AY1649" s="328">
        <v>2.2391935999999999E-11</v>
      </c>
      <c r="AZ1649" s="329">
        <v>0</v>
      </c>
      <c r="BA1649" s="329">
        <v>0</v>
      </c>
      <c r="BB1649" s="329">
        <v>0</v>
      </c>
      <c r="BC1649" s="329">
        <v>0</v>
      </c>
      <c r="BD1649" s="329">
        <v>0</v>
      </c>
      <c r="BE1649" s="329">
        <v>0</v>
      </c>
      <c r="BF1649" s="329">
        <v>0</v>
      </c>
      <c r="BG1649" s="329">
        <v>0</v>
      </c>
      <c r="BH1649" s="328">
        <v>1.9791235999999999E-6</v>
      </c>
      <c r="BI1649" s="329">
        <v>4.1825988999999999E-3</v>
      </c>
      <c r="BJ1649" s="329">
        <v>0</v>
      </c>
      <c r="BK1649" s="329">
        <v>0</v>
      </c>
      <c r="BL1649" s="329">
        <v>0</v>
      </c>
      <c r="BM1649" s="41"/>
      <c r="BN1649" s="122">
        <v>5.4302354999999997E-6</v>
      </c>
      <c r="BO1649" s="122">
        <v>1.7700710999999999E-7</v>
      </c>
      <c r="BP1649" s="122">
        <v>2.9365935000000001E-6</v>
      </c>
      <c r="BQ1649" s="111">
        <v>0</v>
      </c>
      <c r="BR1649" s="122">
        <v>1.7845178999999999E-7</v>
      </c>
      <c r="BS1649" s="122">
        <v>4.4499531000000001E-8</v>
      </c>
      <c r="BT1649" s="111">
        <v>0</v>
      </c>
      <c r="BU1649" s="122">
        <v>6.7540711000000006E-8</v>
      </c>
      <c r="BV1649" s="111">
        <v>0</v>
      </c>
      <c r="BW1649" s="111">
        <v>0</v>
      </c>
      <c r="BX1649" s="111">
        <v>0</v>
      </c>
      <c r="BY1649" s="111">
        <v>0</v>
      </c>
      <c r="BZ1649" s="111">
        <v>0</v>
      </c>
      <c r="CA1649" s="122">
        <v>9.5809148000000002E-8</v>
      </c>
      <c r="CB1649" s="122">
        <v>1.8830415999999999E-6</v>
      </c>
      <c r="CC1649" s="122">
        <v>4.7292187000000001E-8</v>
      </c>
      <c r="CD1649" s="111">
        <v>0</v>
      </c>
      <c r="CE1649" s="167"/>
      <c r="CF1649" s="143"/>
      <c r="CG1649" s="159" t="s">
        <v>1148</v>
      </c>
      <c r="CH1649" s="159"/>
      <c r="CI1649" s="159"/>
    </row>
    <row r="1650" spans="1:87" ht="14.5" customHeight="1">
      <c r="A1650" s="41" t="s">
        <v>8458</v>
      </c>
      <c r="B1650" s="119" t="s">
        <v>8356</v>
      </c>
      <c r="C1650" s="120" t="str">
        <f>MID(A1650,1,12)</f>
        <v>D.060.01.103</v>
      </c>
      <c r="D1650" s="135" t="s">
        <v>112</v>
      </c>
      <c r="E1650" s="119" t="s">
        <v>6570</v>
      </c>
      <c r="F1650" s="118" t="str">
        <f>MID(A1650, 21,85)</f>
        <v>Turrning steel (per kg removed, steel removed not counted)</v>
      </c>
      <c r="G1650" s="118">
        <f>H1650+I1650+J1650+K1650</f>
        <v>1.8680464657E-2</v>
      </c>
      <c r="H1650" s="118">
        <f>N1650+O1650+P1650+Q1650</f>
        <v>5.35825048E-4</v>
      </c>
      <c r="I1650" s="118">
        <f>L1650+M1650+R1650</f>
        <v>1.3362948300000002E-3</v>
      </c>
      <c r="J1650" s="326">
        <f>S1650+IF(T1650="x",0,T1650)+IF(U1650="x",0,U1650)+IF(V1650="x",0,V1650)+W1650+X1650</f>
        <v>2.8008207789999998E-3</v>
      </c>
      <c r="K1650" s="118">
        <v>1.4007524E-2</v>
      </c>
      <c r="L1650" s="118">
        <v>7.8605152000000005E-4</v>
      </c>
      <c r="M1650" s="118">
        <v>5.5024331000000002E-4</v>
      </c>
      <c r="N1650" s="118">
        <v>4.6228015999999998E-4</v>
      </c>
      <c r="O1650" s="330">
        <v>7.3544888000000002E-5</v>
      </c>
      <c r="P1650" s="118">
        <v>0</v>
      </c>
      <c r="Q1650" s="118">
        <v>0</v>
      </c>
      <c r="R1650" s="118">
        <v>0</v>
      </c>
      <c r="S1650" s="330">
        <v>9.8056579000000002E-5</v>
      </c>
      <c r="T1650" s="118">
        <v>0</v>
      </c>
      <c r="U1650" s="118">
        <v>2.7027641999999999E-3</v>
      </c>
      <c r="V1650" s="118">
        <v>0</v>
      </c>
      <c r="W1650" s="118">
        <v>0</v>
      </c>
      <c r="X1650" s="118">
        <v>0</v>
      </c>
      <c r="Y1650" s="41"/>
      <c r="Z1650" s="327">
        <f>K1650/0.133</f>
        <v>0.10531972932330827</v>
      </c>
      <c r="AA1650" s="41"/>
      <c r="AB1650" s="111">
        <v>1.8026023</v>
      </c>
      <c r="AC1650" s="111">
        <v>1.1839687999999999</v>
      </c>
      <c r="AD1650" s="111">
        <v>0.36638011999999998</v>
      </c>
      <c r="AE1650" s="111">
        <v>0</v>
      </c>
      <c r="AF1650" s="111">
        <v>3.1452533999999997E-2</v>
      </c>
      <c r="AG1650" s="111">
        <v>0.13781318000000001</v>
      </c>
      <c r="AH1650" s="111">
        <v>8.2987764000000006E-2</v>
      </c>
      <c r="AI1650" s="41"/>
      <c r="AJ1650" s="114">
        <v>2.0942486000000001E-3</v>
      </c>
      <c r="AK1650" s="114">
        <v>1.9759393E-3</v>
      </c>
      <c r="AL1650" s="121">
        <v>8.8431446000000001E-5</v>
      </c>
      <c r="AM1650" s="121">
        <v>2.9877886999999998E-5</v>
      </c>
      <c r="AN1650" s="113">
        <f>AQ1650+AT1650+AU1650+AV1650+AW1650+BE1650+BF1650+BJ1650</f>
        <v>1.18461589735E-7</v>
      </c>
      <c r="AO1650" s="112">
        <f>AR1650+AS1650+AX1650+AY1650+AZ1650+BA1650+BB1650+BC1650+BD1650+BG1650+BK1650+BL1650</f>
        <v>3.2703937345919997E-10</v>
      </c>
      <c r="AP1650" s="112">
        <f>BH1650+BI1650</f>
        <v>4.1845780236E-3</v>
      </c>
      <c r="AQ1650" s="328">
        <v>9.7736707999999997E-8</v>
      </c>
      <c r="AR1650" s="328">
        <v>2.9489523999999998E-10</v>
      </c>
      <c r="AS1650" s="328">
        <v>8.0569591999999992E-15</v>
      </c>
      <c r="AT1650" s="329">
        <v>0</v>
      </c>
      <c r="AU1650" s="329">
        <v>0</v>
      </c>
      <c r="AV1650" s="328">
        <v>6.8737735000000004E-11</v>
      </c>
      <c r="AW1650" s="328">
        <v>2.0656143999999999E-8</v>
      </c>
      <c r="AX1650" s="328">
        <v>9.7441404999999992E-12</v>
      </c>
      <c r="AY1650" s="328">
        <v>2.2391935999999999E-11</v>
      </c>
      <c r="AZ1650" s="329">
        <v>0</v>
      </c>
      <c r="BA1650" s="329">
        <v>0</v>
      </c>
      <c r="BB1650" s="329">
        <v>0</v>
      </c>
      <c r="BC1650" s="329">
        <v>0</v>
      </c>
      <c r="BD1650" s="329">
        <v>0</v>
      </c>
      <c r="BE1650" s="329">
        <v>0</v>
      </c>
      <c r="BF1650" s="329">
        <v>0</v>
      </c>
      <c r="BG1650" s="329">
        <v>0</v>
      </c>
      <c r="BH1650" s="328">
        <v>1.9791235999999999E-6</v>
      </c>
      <c r="BI1650" s="329">
        <v>4.1825988999999999E-3</v>
      </c>
      <c r="BJ1650" s="329">
        <v>0</v>
      </c>
      <c r="BK1650" s="329">
        <v>0</v>
      </c>
      <c r="BL1650" s="329">
        <v>0</v>
      </c>
      <c r="BM1650" s="41"/>
      <c r="BN1650" s="122">
        <v>5.4302354999999997E-6</v>
      </c>
      <c r="BO1650" s="122">
        <v>1.7700710999999999E-7</v>
      </c>
      <c r="BP1650" s="122">
        <v>2.9365935000000001E-6</v>
      </c>
      <c r="BQ1650" s="111">
        <v>0</v>
      </c>
      <c r="BR1650" s="122">
        <v>1.7845178999999999E-7</v>
      </c>
      <c r="BS1650" s="122">
        <v>4.4499531000000001E-8</v>
      </c>
      <c r="BT1650" s="111">
        <v>0</v>
      </c>
      <c r="BU1650" s="122">
        <v>6.7540711000000006E-8</v>
      </c>
      <c r="BV1650" s="111">
        <v>0</v>
      </c>
      <c r="BW1650" s="111">
        <v>0</v>
      </c>
      <c r="BX1650" s="111">
        <v>0</v>
      </c>
      <c r="BY1650" s="111">
        <v>0</v>
      </c>
      <c r="BZ1650" s="111">
        <v>0</v>
      </c>
      <c r="CA1650" s="122">
        <v>9.5809148000000002E-8</v>
      </c>
      <c r="CB1650" s="122">
        <v>1.8830415999999999E-6</v>
      </c>
      <c r="CC1650" s="122">
        <v>4.7292187000000001E-8</v>
      </c>
      <c r="CD1650" s="111">
        <v>0</v>
      </c>
      <c r="CE1650" s="145"/>
      <c r="CF1650" s="143"/>
      <c r="CG1650" s="159" t="s">
        <v>1148</v>
      </c>
      <c r="CH1650" s="159"/>
      <c r="CI1650" s="159"/>
    </row>
    <row r="1651" spans="1:87" ht="14.5" customHeight="1">
      <c r="B1651" s="119" t="s">
        <v>8356</v>
      </c>
      <c r="C1651" s="133" t="s">
        <v>495</v>
      </c>
      <c r="D1651" s="133" t="s">
        <v>113</v>
      </c>
      <c r="G1651" s="41"/>
      <c r="H1651" s="41"/>
      <c r="I1651" s="41"/>
      <c r="J1651" s="41"/>
      <c r="K1651" s="41"/>
      <c r="L1651" s="41"/>
      <c r="M1651" s="41"/>
      <c r="N1651" s="41"/>
      <c r="O1651" s="41"/>
      <c r="P1651" s="41"/>
      <c r="Q1651" s="41"/>
      <c r="R1651" s="41"/>
      <c r="S1651" s="41"/>
      <c r="T1651" s="41"/>
      <c r="U1651" s="41"/>
      <c r="V1651" s="41"/>
      <c r="W1651" s="41"/>
      <c r="X1651" s="41"/>
      <c r="Y1651" s="41"/>
      <c r="Z1651" s="41"/>
      <c r="AA1651" s="41"/>
      <c r="AB1651" s="41"/>
      <c r="AC1651" s="41"/>
      <c r="AD1651" s="41"/>
      <c r="AE1651" s="41"/>
      <c r="AF1651" s="41"/>
      <c r="AG1651" s="41"/>
      <c r="AH1651" s="41"/>
      <c r="AI1651" s="41"/>
      <c r="AJ1651" s="41"/>
      <c r="AK1651" s="41"/>
      <c r="AL1651" s="41"/>
      <c r="AM1651" s="41"/>
      <c r="AN1651" s="41"/>
      <c r="AO1651" s="41"/>
      <c r="AP1651" s="41"/>
      <c r="AQ1651" s="41"/>
      <c r="AR1651" s="41"/>
      <c r="AS1651" s="41"/>
      <c r="AT1651" s="41"/>
      <c r="AU1651" s="41"/>
      <c r="AV1651" s="41"/>
      <c r="AW1651" s="41"/>
      <c r="AX1651" s="41"/>
      <c r="AY1651" s="41"/>
      <c r="AZ1651" s="41"/>
      <c r="BA1651" s="41"/>
      <c r="BB1651" s="41"/>
      <c r="BC1651" s="41"/>
      <c r="BD1651" s="41"/>
      <c r="BE1651" s="41"/>
      <c r="BF1651" s="41"/>
      <c r="BG1651" s="41"/>
      <c r="BH1651" s="41"/>
      <c r="BI1651" s="41"/>
      <c r="BJ1651" s="41"/>
      <c r="BK1651" s="41"/>
      <c r="BL1651" s="41"/>
      <c r="BM1651" s="41"/>
      <c r="BN1651" s="41"/>
      <c r="BO1651" s="41"/>
      <c r="BP1651" s="41"/>
      <c r="BQ1651" s="41"/>
      <c r="BR1651" s="41"/>
      <c r="BS1651" s="41"/>
      <c r="BT1651" s="41"/>
      <c r="BU1651" s="41"/>
      <c r="BV1651" s="41"/>
      <c r="BW1651" s="41"/>
      <c r="BX1651" s="41"/>
      <c r="BY1651" s="41"/>
      <c r="BZ1651" s="41"/>
      <c r="CA1651" s="41"/>
      <c r="CB1651" s="41"/>
      <c r="CC1651" s="41"/>
      <c r="CD1651" s="41"/>
      <c r="CE1651" s="150"/>
      <c r="CF1651" s="144"/>
      <c r="CH1651" s="100"/>
      <c r="CI1651" s="100"/>
    </row>
    <row r="1652" spans="1:87" ht="14.5" customHeight="1">
      <c r="A1652" s="41" t="s">
        <v>8456</v>
      </c>
      <c r="B1652" s="119" t="s">
        <v>8356</v>
      </c>
      <c r="C1652" s="120" t="str">
        <f t="shared" ref="C1652:C1661" si="650">MID(A1652,1,12)</f>
        <v>D.070.01.101</v>
      </c>
      <c r="D1652" s="135" t="s">
        <v>113</v>
      </c>
      <c r="E1652" s="119" t="s">
        <v>7747</v>
      </c>
      <c r="F1652" s="118" t="s">
        <v>8455</v>
      </c>
      <c r="G1652" s="118">
        <v>1.323025067011697</v>
      </c>
      <c r="H1652" s="118">
        <v>7.7573737520000005E-2</v>
      </c>
      <c r="I1652" s="118">
        <v>0.50199528300000007</v>
      </c>
      <c r="J1652" s="326">
        <v>0.41621244649169697</v>
      </c>
      <c r="K1652" s="118">
        <v>0.32724360000000002</v>
      </c>
      <c r="L1652" s="118">
        <v>0.35651841000000001</v>
      </c>
      <c r="M1652" s="118">
        <v>8.2353756E-2</v>
      </c>
      <c r="N1652" s="118">
        <v>6.167573E-3</v>
      </c>
      <c r="O1652" s="118">
        <v>4.7136341999999998E-4</v>
      </c>
      <c r="P1652" s="118">
        <v>7.0390852000000004E-2</v>
      </c>
      <c r="Q1652" s="118">
        <v>5.4394909999999999E-4</v>
      </c>
      <c r="R1652" s="118">
        <v>6.3123117000000006E-2</v>
      </c>
      <c r="S1652" s="118">
        <v>0.35818852000000001</v>
      </c>
      <c r="T1652" s="118">
        <v>2.6692325E-4</v>
      </c>
      <c r="U1652" s="118">
        <v>5.7756920000000003E-2</v>
      </c>
      <c r="V1652" s="330">
        <v>7.7741201999999999E-8</v>
      </c>
      <c r="W1652" s="330">
        <v>5.5004950000000002E-9</v>
      </c>
      <c r="X1652" s="118">
        <v>0</v>
      </c>
      <c r="Y1652" s="41"/>
      <c r="Z1652" s="327">
        <v>2.4604781954887218</v>
      </c>
      <c r="AA1652" s="41"/>
      <c r="AB1652" s="111">
        <v>45.721420999999999</v>
      </c>
      <c r="AC1652" s="111">
        <v>31.202929000000001</v>
      </c>
      <c r="AD1652" s="111">
        <v>7.8300872000000004</v>
      </c>
      <c r="AE1652" s="111">
        <v>0</v>
      </c>
      <c r="AF1652" s="111">
        <v>5.2803342000000004</v>
      </c>
      <c r="AG1652" s="111">
        <v>0.87879790999999996</v>
      </c>
      <c r="AH1652" s="111">
        <v>0.52927305000000002</v>
      </c>
      <c r="AI1652" s="41"/>
      <c r="AJ1652" s="114">
        <v>0.15585588</v>
      </c>
      <c r="AK1652" s="114">
        <v>0.14914905000000001</v>
      </c>
      <c r="AL1652" s="114">
        <v>4.8152413000000002E-3</v>
      </c>
      <c r="AM1652" s="114">
        <v>1.8915837999999999E-3</v>
      </c>
      <c r="AN1652" s="113"/>
      <c r="AO1652" s="112"/>
      <c r="AP1652" s="112"/>
      <c r="AQ1652" s="328">
        <v>2.2833551000000002E-6</v>
      </c>
      <c r="AR1652" s="328">
        <v>6.8894346000000001E-9</v>
      </c>
      <c r="AS1652" s="328">
        <v>1.8822915000000001E-13</v>
      </c>
      <c r="AT1652" s="328">
        <v>1.4859149E-13</v>
      </c>
      <c r="AU1652" s="328">
        <v>1.7614343000000001E-14</v>
      </c>
      <c r="AV1652" s="328">
        <v>9.1659763999999995E-10</v>
      </c>
      <c r="AW1652" s="328">
        <v>6.5155695999999998E-6</v>
      </c>
      <c r="AX1652" s="328">
        <v>1.7126573999999999E-10</v>
      </c>
      <c r="AY1652" s="328">
        <v>7.5788784000000005E-9</v>
      </c>
      <c r="AZ1652" s="328">
        <v>3.1075353E-9</v>
      </c>
      <c r="BA1652" s="328">
        <v>3.8255028999999998E-15</v>
      </c>
      <c r="BB1652" s="328">
        <v>2.2965565000000001E-11</v>
      </c>
      <c r="BC1652" s="328">
        <v>3.1432707E-11</v>
      </c>
      <c r="BD1652" s="328">
        <v>6.0207966E-12</v>
      </c>
      <c r="BE1652" s="328">
        <v>2.5494128000000001E-8</v>
      </c>
      <c r="BF1652" s="328">
        <v>1.1645414E-7</v>
      </c>
      <c r="BG1652" s="328">
        <v>1.1916404E-13</v>
      </c>
      <c r="BH1652" s="329">
        <v>1.5858944E-2</v>
      </c>
      <c r="BI1652" s="329">
        <v>0.24906876</v>
      </c>
      <c r="BJ1652" s="328">
        <v>1.0664477E-13</v>
      </c>
      <c r="BK1652" s="328">
        <v>6.4851547999999996E-16</v>
      </c>
      <c r="BL1652" s="328">
        <v>2.9015063000000003E-20</v>
      </c>
      <c r="BM1652" s="41"/>
      <c r="BN1652" s="111">
        <v>4.3459807000000001E-4</v>
      </c>
      <c r="BO1652" s="122">
        <v>5.2395958999999999E-5</v>
      </c>
      <c r="BP1652" s="122">
        <v>6.8604661999999993E-5</v>
      </c>
      <c r="BQ1652" s="122">
        <v>7.3940397000000003E-6</v>
      </c>
      <c r="BR1652" s="122">
        <v>4.3369725999999997E-5</v>
      </c>
      <c r="BS1652" s="122">
        <v>2.9634872999999998E-7</v>
      </c>
      <c r="BT1652" s="122">
        <v>8.0856726999999995E-5</v>
      </c>
      <c r="BU1652" s="122">
        <v>4.3242727999999999E-7</v>
      </c>
      <c r="BV1652" s="122">
        <v>9.4459568000000005E-5</v>
      </c>
      <c r="BW1652" s="122">
        <v>3.5993429000000002E-7</v>
      </c>
      <c r="BX1652" s="122">
        <v>1.3231872E-10</v>
      </c>
      <c r="BY1652" s="122">
        <v>7.8453966E-11</v>
      </c>
      <c r="BZ1652" s="122">
        <v>2.3389134000000001E-12</v>
      </c>
      <c r="CA1652" s="122">
        <v>6.7964328000000002E-6</v>
      </c>
      <c r="CB1652" s="122">
        <v>4.7597862000000003E-5</v>
      </c>
      <c r="CC1652" s="122">
        <v>3.2034159E-5</v>
      </c>
      <c r="CD1652" s="122">
        <v>1.5309633000000001E-11</v>
      </c>
      <c r="CE1652" s="145"/>
      <c r="CF1652" s="143"/>
      <c r="CG1652" s="76" t="s">
        <v>8454</v>
      </c>
    </row>
    <row r="1653" spans="1:87" ht="14.5" customHeight="1">
      <c r="A1653" s="41" t="s">
        <v>8453</v>
      </c>
      <c r="B1653" s="119" t="s">
        <v>8356</v>
      </c>
      <c r="C1653" s="120" t="str">
        <f t="shared" si="650"/>
        <v>D.070.01.102</v>
      </c>
      <c r="D1653" s="135" t="s">
        <v>113</v>
      </c>
      <c r="E1653" s="119" t="s">
        <v>7747</v>
      </c>
      <c r="F1653" s="118" t="s">
        <v>8452</v>
      </c>
      <c r="G1653" s="118">
        <v>1.6496818966969979</v>
      </c>
      <c r="H1653" s="118">
        <v>1.3958899221999999E-2</v>
      </c>
      <c r="I1653" s="118">
        <v>0.74057129299999991</v>
      </c>
      <c r="J1653" s="326">
        <v>0.63821157447499799</v>
      </c>
      <c r="K1653" s="118">
        <v>0.25694012999999999</v>
      </c>
      <c r="L1653" s="118">
        <v>0.63481156999999999</v>
      </c>
      <c r="M1653" s="118">
        <v>8.3626836999999996E-2</v>
      </c>
      <c r="N1653" s="118">
        <v>1.1366579999999999E-2</v>
      </c>
      <c r="O1653" s="118">
        <v>9.4358308000000001E-4</v>
      </c>
      <c r="P1653" s="118">
        <v>1.6111239E-3</v>
      </c>
      <c r="Q1653" s="330">
        <v>3.7612242E-5</v>
      </c>
      <c r="R1653" s="118">
        <v>2.2132886000000001E-2</v>
      </c>
      <c r="S1653" s="118">
        <v>0.60316345999999998</v>
      </c>
      <c r="T1653" s="118">
        <v>5.4411279000000001E-4</v>
      </c>
      <c r="U1653" s="118">
        <v>3.4503831999999998E-2</v>
      </c>
      <c r="V1653" s="330">
        <v>1.5847245000000001E-7</v>
      </c>
      <c r="W1653" s="330">
        <v>1.1212548000000001E-8</v>
      </c>
      <c r="X1653" s="118">
        <v>0</v>
      </c>
      <c r="Y1653" s="41"/>
      <c r="Z1653" s="327">
        <v>1.9318806766917291</v>
      </c>
      <c r="AA1653" s="41"/>
      <c r="AB1653" s="111">
        <v>34.266013000000001</v>
      </c>
      <c r="AC1653" s="111">
        <v>26.368866000000001</v>
      </c>
      <c r="AD1653" s="111">
        <v>4.6772552999999997</v>
      </c>
      <c r="AE1653" s="111">
        <v>0</v>
      </c>
      <c r="AF1653" s="111">
        <v>0.40145238</v>
      </c>
      <c r="AG1653" s="111">
        <v>1.7590281999999999</v>
      </c>
      <c r="AH1653" s="111">
        <v>1.0594117999999999</v>
      </c>
      <c r="AI1653" s="41"/>
      <c r="AJ1653" s="114">
        <v>0.23282359</v>
      </c>
      <c r="AK1653" s="114">
        <v>0.22543123000000001</v>
      </c>
      <c r="AL1653" s="114">
        <v>6.0437948000000002E-3</v>
      </c>
      <c r="AM1653" s="114">
        <v>1.3485703E-3</v>
      </c>
      <c r="AN1653" s="113"/>
      <c r="AO1653" s="112"/>
      <c r="AP1653" s="112"/>
      <c r="AQ1653" s="328">
        <v>1.7928491E-6</v>
      </c>
      <c r="AR1653" s="328">
        <v>5.4094608000000003E-9</v>
      </c>
      <c r="AS1653" s="328">
        <v>1.4779409E-13</v>
      </c>
      <c r="AT1653" s="328">
        <v>3.0289804E-13</v>
      </c>
      <c r="AU1653" s="328">
        <v>3.5906160999999999E-14</v>
      </c>
      <c r="AV1653" s="328">
        <v>1.6893212000000001E-9</v>
      </c>
      <c r="AW1653" s="328">
        <v>1.1610567E-5</v>
      </c>
      <c r="AX1653" s="328">
        <v>3.0959075999999999E-10</v>
      </c>
      <c r="AY1653" s="328">
        <v>1.3503005E-8</v>
      </c>
      <c r="AZ1653" s="328">
        <v>3.0940006000000001E-9</v>
      </c>
      <c r="BA1653" s="328">
        <v>9.1207096000000007E-18</v>
      </c>
      <c r="BB1653" s="328">
        <v>1.2808641999999999E-15</v>
      </c>
      <c r="BC1653" s="328">
        <v>2.9268839000000001E-11</v>
      </c>
      <c r="BD1653" s="328">
        <v>5.593088E-12</v>
      </c>
      <c r="BE1653" s="328">
        <v>2.1228326000000001E-8</v>
      </c>
      <c r="BF1653" s="328">
        <v>8.8727739999999995E-8</v>
      </c>
      <c r="BG1653" s="328">
        <v>2.4291131999999999E-13</v>
      </c>
      <c r="BH1653" s="329">
        <v>2.9764744999999999E-2</v>
      </c>
      <c r="BI1653" s="329">
        <v>0.15911064999999999</v>
      </c>
      <c r="BJ1653" s="328">
        <v>2.1739126E-13</v>
      </c>
      <c r="BK1653" s="328">
        <v>1.3219739E-15</v>
      </c>
      <c r="BL1653" s="328">
        <v>5.9146090000000001E-20</v>
      </c>
      <c r="BM1653" s="41"/>
      <c r="BN1653" s="111">
        <v>3.6497861000000002E-4</v>
      </c>
      <c r="BO1653" s="122">
        <v>9.3383816000000002E-5</v>
      </c>
      <c r="BP1653" s="122">
        <v>5.3865958999999997E-5</v>
      </c>
      <c r="BQ1653" s="122">
        <v>2.5925764999999998E-6</v>
      </c>
      <c r="BR1653" s="122">
        <v>7.7342591999999999E-5</v>
      </c>
      <c r="BS1653" s="122">
        <v>5.7028037000000001E-7</v>
      </c>
      <c r="BT1653" s="122">
        <v>8.0505234999999999E-5</v>
      </c>
      <c r="BU1653" s="122">
        <v>8.6562341999999996E-7</v>
      </c>
      <c r="BV1653" s="122">
        <v>2.1620148000000001E-6</v>
      </c>
      <c r="BW1653" s="122">
        <v>2.4888240000000001E-8</v>
      </c>
      <c r="BX1653" s="122">
        <v>2.6972662999999999E-10</v>
      </c>
      <c r="BY1653" s="122">
        <v>1.5992539E-10</v>
      </c>
      <c r="BZ1653" s="122">
        <v>4.7677849000000001E-12</v>
      </c>
      <c r="CA1653" s="122">
        <v>1.1986650999999999E-5</v>
      </c>
      <c r="CB1653" s="122">
        <v>3.7624766E-5</v>
      </c>
      <c r="CC1653" s="122">
        <v>4.0537414000000001E-6</v>
      </c>
      <c r="CD1653" s="122">
        <v>3.1208098000000002E-11</v>
      </c>
      <c r="CE1653" s="145"/>
      <c r="CF1653" s="143"/>
      <c r="CG1653" s="76" t="s">
        <v>8451</v>
      </c>
    </row>
    <row r="1654" spans="1:87" ht="14.5" customHeight="1">
      <c r="A1654" s="41" t="s">
        <v>8450</v>
      </c>
      <c r="B1654" s="119" t="s">
        <v>8356</v>
      </c>
      <c r="C1654" s="120" t="str">
        <f t="shared" si="650"/>
        <v>D.070.01.103</v>
      </c>
      <c r="D1654" s="135" t="s">
        <v>113</v>
      </c>
      <c r="E1654" s="119" t="s">
        <v>7747</v>
      </c>
      <c r="F1654" s="118" t="s">
        <v>8449</v>
      </c>
      <c r="G1654" s="118">
        <v>1.273783191489007</v>
      </c>
      <c r="H1654" s="118">
        <v>9.3971001100000007E-2</v>
      </c>
      <c r="I1654" s="118">
        <v>0.61855466299999995</v>
      </c>
      <c r="J1654" s="326">
        <v>0.17631956738900698</v>
      </c>
      <c r="K1654" s="118">
        <v>0.38493796000000002</v>
      </c>
      <c r="L1654" s="118">
        <v>2.5889643E-2</v>
      </c>
      <c r="M1654" s="118">
        <v>0.21025179999999999</v>
      </c>
      <c r="N1654" s="118">
        <v>1.8297734999999999E-2</v>
      </c>
      <c r="O1654" s="118">
        <v>5.8010151000000001E-3</v>
      </c>
      <c r="P1654" s="118">
        <v>4.1637852000000003E-2</v>
      </c>
      <c r="Q1654" s="118">
        <v>2.8234399E-2</v>
      </c>
      <c r="R1654" s="118">
        <v>0.38241322</v>
      </c>
      <c r="S1654" s="118">
        <v>0.10163146000000001</v>
      </c>
      <c r="T1654" s="118">
        <v>7.5808052000000004E-4</v>
      </c>
      <c r="U1654" s="118">
        <v>7.3929774000000004E-2</v>
      </c>
      <c r="V1654" s="330">
        <v>2.3687526E-7</v>
      </c>
      <c r="W1654" s="330">
        <v>1.5993747E-8</v>
      </c>
      <c r="X1654" s="118">
        <v>0</v>
      </c>
      <c r="Y1654" s="41"/>
      <c r="Z1654" s="327">
        <v>2.8942703759398496</v>
      </c>
      <c r="AA1654" s="41"/>
      <c r="AB1654" s="111">
        <v>49.239477000000001</v>
      </c>
      <c r="AC1654" s="111">
        <v>32.390673</v>
      </c>
      <c r="AD1654" s="111">
        <v>10.021827999999999</v>
      </c>
      <c r="AE1654" s="111">
        <v>0</v>
      </c>
      <c r="AF1654" s="111">
        <v>0.80065494999999998</v>
      </c>
      <c r="AG1654" s="111">
        <v>3.5094436</v>
      </c>
      <c r="AH1654" s="111">
        <v>2.5168767999999999</v>
      </c>
      <c r="AI1654" s="41"/>
      <c r="AJ1654" s="114">
        <v>2.3731032000000001</v>
      </c>
      <c r="AK1654" s="114">
        <v>2.3640907000000002</v>
      </c>
      <c r="AL1654" s="114">
        <v>8.1652083000000007E-3</v>
      </c>
      <c r="AM1654" s="114">
        <v>8.4730326999999999E-4</v>
      </c>
      <c r="AN1654" s="113"/>
      <c r="AO1654" s="112"/>
      <c r="AP1654" s="112"/>
      <c r="AQ1654" s="328">
        <v>2.6875808000000001E-6</v>
      </c>
      <c r="AR1654" s="328">
        <v>8.1091275999999993E-9</v>
      </c>
      <c r="AS1654" s="328">
        <v>2.2155047999999999E-13</v>
      </c>
      <c r="AT1654" s="328">
        <v>4.9317013999999999E-11</v>
      </c>
      <c r="AU1654" s="328">
        <v>1.0153403E-10</v>
      </c>
      <c r="AV1654" s="328">
        <v>2.7207443E-9</v>
      </c>
      <c r="AW1654" s="328">
        <v>7.2849479999999998E-7</v>
      </c>
      <c r="AX1654" s="328">
        <v>3.8595694999999999E-10</v>
      </c>
      <c r="AY1654" s="328">
        <v>7.7769699000000005E-10</v>
      </c>
      <c r="AZ1654" s="328">
        <v>7.7353507000000004E-9</v>
      </c>
      <c r="BA1654" s="328">
        <v>9.9875917999999999E-15</v>
      </c>
      <c r="BB1654" s="328">
        <v>1.3901923000000001E-10</v>
      </c>
      <c r="BC1654" s="328">
        <v>1.0739051000000001E-8</v>
      </c>
      <c r="BD1654" s="328">
        <v>2.3099803E-9</v>
      </c>
      <c r="BE1654" s="328">
        <v>4.3512730999999998E-9</v>
      </c>
      <c r="BF1654" s="329">
        <v>1.3830875999999999E-4</v>
      </c>
      <c r="BG1654" s="328">
        <v>3.6027135000000001E-13</v>
      </c>
      <c r="BH1654" s="329">
        <v>2.4606102999999999E-3</v>
      </c>
      <c r="BI1654" s="329">
        <v>0.11620932</v>
      </c>
      <c r="BJ1654" s="328">
        <v>3.1009017E-13</v>
      </c>
      <c r="BK1654" s="328">
        <v>1.8856835000000001E-15</v>
      </c>
      <c r="BL1654" s="328">
        <v>8.4366875000000003E-20</v>
      </c>
      <c r="BM1654" s="41"/>
      <c r="BN1654" s="111">
        <v>5.5867484999999996E-4</v>
      </c>
      <c r="BO1654" s="122">
        <v>6.2589905000000004E-6</v>
      </c>
      <c r="BP1654" s="122">
        <v>8.0699938E-5</v>
      </c>
      <c r="BQ1654" s="122">
        <v>4.4794659000000001E-5</v>
      </c>
      <c r="BR1654" s="122">
        <v>9.0579027000000002E-6</v>
      </c>
      <c r="BS1654" s="122">
        <v>1.7730180000000001E-6</v>
      </c>
      <c r="BT1654" s="111">
        <v>2.0126426999999999E-4</v>
      </c>
      <c r="BU1654" s="122">
        <v>2.6849520000000001E-6</v>
      </c>
      <c r="BV1654" s="122">
        <v>5.5875065999999997E-5</v>
      </c>
      <c r="BW1654" s="122">
        <v>1.8682866000000001E-5</v>
      </c>
      <c r="BX1654" s="122">
        <v>2.8835661999999999E-7</v>
      </c>
      <c r="BY1654" s="122">
        <v>2.3813698000000001E-10</v>
      </c>
      <c r="BZ1654" s="122">
        <v>1.8336286000000001E-8</v>
      </c>
      <c r="CA1654" s="122">
        <v>3.7784000000000001E-6</v>
      </c>
      <c r="CB1654" s="122">
        <v>5.1491564000000002E-5</v>
      </c>
      <c r="CC1654" s="122">
        <v>8.2006248999999995E-5</v>
      </c>
      <c r="CD1654" s="122">
        <v>4.4515703E-11</v>
      </c>
      <c r="CE1654" s="145"/>
      <c r="CF1654" s="143"/>
      <c r="CG1654" s="76" t="s">
        <v>1149</v>
      </c>
      <c r="CH1654" s="159"/>
      <c r="CI1654" s="159"/>
    </row>
    <row r="1655" spans="1:87" ht="14.5" customHeight="1">
      <c r="A1655" s="41" t="s">
        <v>8448</v>
      </c>
      <c r="B1655" s="119" t="s">
        <v>8356</v>
      </c>
      <c r="C1655" s="120" t="str">
        <f t="shared" si="650"/>
        <v>D.070.01.104</v>
      </c>
      <c r="D1655" s="135" t="s">
        <v>113</v>
      </c>
      <c r="E1655" s="119" t="s">
        <v>7747</v>
      </c>
      <c r="F1655" s="118" t="s">
        <v>8447</v>
      </c>
      <c r="G1655" s="118">
        <v>0.45378933879450345</v>
      </c>
      <c r="H1655" s="118">
        <v>3.58790841E-2</v>
      </c>
      <c r="I1655" s="118">
        <v>0.13667027500000001</v>
      </c>
      <c r="J1655" s="326">
        <v>8.8261629694503491E-2</v>
      </c>
      <c r="K1655" s="118">
        <v>0.19297834999999999</v>
      </c>
      <c r="L1655" s="118">
        <v>1.2973405E-2</v>
      </c>
      <c r="M1655" s="118">
        <v>0.10514591</v>
      </c>
      <c r="N1655" s="118">
        <v>9.1656776999999995E-3</v>
      </c>
      <c r="O1655" s="118">
        <v>2.9031819000000002E-3</v>
      </c>
      <c r="P1655" s="118">
        <v>2.0818926000000001E-2</v>
      </c>
      <c r="Q1655" s="118">
        <v>2.9912985E-3</v>
      </c>
      <c r="R1655" s="118">
        <v>1.8550959999999998E-2</v>
      </c>
      <c r="S1655" s="118">
        <v>5.0819294000000001E-2</v>
      </c>
      <c r="T1655" s="118">
        <v>3.7904026000000002E-4</v>
      </c>
      <c r="U1655" s="118">
        <v>3.7063169E-2</v>
      </c>
      <c r="V1655" s="330">
        <v>1.1843763E-7</v>
      </c>
      <c r="W1655" s="330">
        <v>7.9968734999999998E-9</v>
      </c>
      <c r="X1655" s="118">
        <v>0</v>
      </c>
      <c r="Y1655" s="41"/>
      <c r="Z1655" s="327">
        <v>1.4509650375939849</v>
      </c>
      <c r="AA1655" s="41"/>
      <c r="AB1655" s="111">
        <v>24.685286999999999</v>
      </c>
      <c r="AC1655" s="111">
        <v>16.238389999999999</v>
      </c>
      <c r="AD1655" s="111">
        <v>5.0242370999999997</v>
      </c>
      <c r="AE1655" s="111">
        <v>0</v>
      </c>
      <c r="AF1655" s="111">
        <v>0.40147119999999997</v>
      </c>
      <c r="AG1655" s="111">
        <v>1.7597332000000001</v>
      </c>
      <c r="AH1655" s="111">
        <v>1.2614562</v>
      </c>
      <c r="AI1655" s="41"/>
      <c r="AJ1655" s="114">
        <v>5.5998475999999998E-2</v>
      </c>
      <c r="AK1655" s="114">
        <v>5.3214800999999999E-2</v>
      </c>
      <c r="AL1655" s="114">
        <v>2.3589372999999999E-3</v>
      </c>
      <c r="AM1655" s="114">
        <v>4.2473810000000001E-4</v>
      </c>
      <c r="AN1655" s="113"/>
      <c r="AO1655" s="112"/>
      <c r="AP1655" s="112"/>
      <c r="AQ1655" s="328">
        <v>1.3473445000000001E-6</v>
      </c>
      <c r="AR1655" s="328">
        <v>4.0652873000000001E-9</v>
      </c>
      <c r="AS1655" s="328">
        <v>1.1106822000000001E-13</v>
      </c>
      <c r="AT1655" s="328">
        <v>2.4658507E-11</v>
      </c>
      <c r="AU1655" s="328">
        <v>5.0767012999999997E-11</v>
      </c>
      <c r="AV1655" s="328">
        <v>1.3628717E-9</v>
      </c>
      <c r="AW1655" s="328">
        <v>3.6499853000000001E-7</v>
      </c>
      <c r="AX1655" s="328">
        <v>1.9333281E-10</v>
      </c>
      <c r="AY1655" s="328">
        <v>3.8966275000000003E-10</v>
      </c>
      <c r="AZ1655" s="328">
        <v>3.8676753000000002E-9</v>
      </c>
      <c r="BA1655" s="328">
        <v>4.9937959E-15</v>
      </c>
      <c r="BB1655" s="328">
        <v>6.9509615999999999E-11</v>
      </c>
      <c r="BC1655" s="328">
        <v>1.1352548E-10</v>
      </c>
      <c r="BD1655" s="328">
        <v>2.4590160999999998E-11</v>
      </c>
      <c r="BE1655" s="328">
        <v>2.1756365999999999E-9</v>
      </c>
      <c r="BF1655" s="328">
        <v>1.4743787E-6</v>
      </c>
      <c r="BG1655" s="328">
        <v>1.8013568E-13</v>
      </c>
      <c r="BH1655" s="329">
        <v>1.2303771E-3</v>
      </c>
      <c r="BI1655" s="329">
        <v>5.8256752000000002E-2</v>
      </c>
      <c r="BJ1655" s="328">
        <v>1.5504508000000001E-13</v>
      </c>
      <c r="BK1655" s="328">
        <v>9.4284173000000004E-16</v>
      </c>
      <c r="BL1655" s="328">
        <v>4.2183437E-20</v>
      </c>
      <c r="BM1655" s="41"/>
      <c r="BN1655" s="111">
        <v>2.5194848999999999E-4</v>
      </c>
      <c r="BO1655" s="122">
        <v>3.1359319E-6</v>
      </c>
      <c r="BP1655" s="122">
        <v>4.0456754000000003E-5</v>
      </c>
      <c r="BQ1655" s="122">
        <v>2.1730012999999998E-6</v>
      </c>
      <c r="BR1655" s="122">
        <v>4.5354404999999998E-6</v>
      </c>
      <c r="BS1655" s="122">
        <v>8.8812715000000004E-7</v>
      </c>
      <c r="BT1655" s="111">
        <v>1.0063214E-4</v>
      </c>
      <c r="BU1655" s="122">
        <v>1.3449320000000001E-6</v>
      </c>
      <c r="BV1655" s="122">
        <v>2.7937532999999998E-5</v>
      </c>
      <c r="BW1655" s="122">
        <v>1.9793597E-6</v>
      </c>
      <c r="BX1655" s="122">
        <v>1.4417831E-7</v>
      </c>
      <c r="BY1655" s="122">
        <v>1.1906849E-10</v>
      </c>
      <c r="BZ1655" s="122">
        <v>9.1681429000000007E-9</v>
      </c>
      <c r="CA1655" s="122">
        <v>1.8926840000000001E-6</v>
      </c>
      <c r="CB1655" s="122">
        <v>2.5814256000000001E-5</v>
      </c>
      <c r="CC1655" s="122">
        <v>4.1004843999999998E-5</v>
      </c>
      <c r="CD1655" s="122">
        <v>2.2257850999999999E-11</v>
      </c>
      <c r="CE1655" s="145"/>
      <c r="CF1655" s="143"/>
      <c r="CG1655" s="76" t="s">
        <v>1150</v>
      </c>
      <c r="CH1655" s="159"/>
      <c r="CI1655" s="159"/>
    </row>
    <row r="1656" spans="1:87" ht="14.5" customHeight="1">
      <c r="A1656" s="41" t="s">
        <v>8446</v>
      </c>
      <c r="B1656" s="119" t="s">
        <v>8356</v>
      </c>
      <c r="C1656" s="120" t="str">
        <f t="shared" si="650"/>
        <v>D.070.01.105</v>
      </c>
      <c r="D1656" s="135" t="s">
        <v>113</v>
      </c>
      <c r="E1656" s="119" t="s">
        <v>7747</v>
      </c>
      <c r="F1656" s="118" t="s">
        <v>8445</v>
      </c>
      <c r="G1656" s="118">
        <v>2.11091061185479</v>
      </c>
      <c r="H1656" s="118">
        <v>0.1451320747</v>
      </c>
      <c r="I1656" s="118">
        <v>0.16616808312</v>
      </c>
      <c r="J1656" s="326">
        <v>0.87484402403479011</v>
      </c>
      <c r="K1656" s="118">
        <v>0.92476643000000003</v>
      </c>
      <c r="L1656" s="118">
        <v>8.1674532999999994E-2</v>
      </c>
      <c r="M1656" s="118">
        <v>8.3761870000000002E-2</v>
      </c>
      <c r="N1656" s="118">
        <v>6.9365969999999999E-2</v>
      </c>
      <c r="O1656" s="118">
        <v>3.1104982E-2</v>
      </c>
      <c r="P1656" s="118">
        <v>6.4840486999999999E-3</v>
      </c>
      <c r="Q1656" s="118">
        <v>3.8177073999999998E-2</v>
      </c>
      <c r="R1656" s="118">
        <v>7.3168012000000002E-4</v>
      </c>
      <c r="S1656" s="118">
        <v>0.69353461999999999</v>
      </c>
      <c r="T1656" s="118">
        <v>5.2644479999999997E-3</v>
      </c>
      <c r="U1656" s="118">
        <v>0.17604320000000001</v>
      </c>
      <c r="V1656" s="330">
        <v>1.6449671E-6</v>
      </c>
      <c r="W1656" s="330">
        <v>1.1106769E-7</v>
      </c>
      <c r="X1656" s="118">
        <v>0</v>
      </c>
      <c r="Y1656" s="41"/>
      <c r="Z1656" s="327">
        <v>6.953131052631579</v>
      </c>
      <c r="AA1656" s="41"/>
      <c r="AB1656" s="111">
        <v>116.94065999999999</v>
      </c>
      <c r="AC1656" s="111">
        <v>77.152692999999999</v>
      </c>
      <c r="AD1656" s="111">
        <v>23.864602000000001</v>
      </c>
      <c r="AE1656" s="111">
        <v>0</v>
      </c>
      <c r="AF1656" s="111">
        <v>1.6342104</v>
      </c>
      <c r="AG1656" s="111">
        <v>7.1693464999999996</v>
      </c>
      <c r="AH1656" s="111">
        <v>7.1198097999999996</v>
      </c>
      <c r="AI1656" s="41"/>
      <c r="AJ1656" s="114">
        <v>0.17360327</v>
      </c>
      <c r="AK1656" s="114">
        <v>0.16480682999999999</v>
      </c>
      <c r="AL1656" s="114">
        <v>6.6417280000000004E-3</v>
      </c>
      <c r="AM1656" s="114">
        <v>2.1547037999999998E-3</v>
      </c>
      <c r="AN1656" s="113"/>
      <c r="AO1656" s="112"/>
      <c r="AP1656" s="112"/>
      <c r="AQ1656" s="328">
        <v>6.4642962999999998E-6</v>
      </c>
      <c r="AR1656" s="328">
        <v>1.9504673E-8</v>
      </c>
      <c r="AS1656" s="328">
        <v>5.3287837999999996E-13</v>
      </c>
      <c r="AT1656" s="328">
        <v>3.4247926E-10</v>
      </c>
      <c r="AU1656" s="328">
        <v>7.0509741000000002E-10</v>
      </c>
      <c r="AV1656" s="328">
        <v>1.0314239999999999E-8</v>
      </c>
      <c r="AW1656" s="328">
        <v>2.4806995000000001E-6</v>
      </c>
      <c r="AX1656" s="328">
        <v>1.4639966000000001E-9</v>
      </c>
      <c r="AY1656" s="328">
        <v>2.6057206000000002E-9</v>
      </c>
      <c r="AZ1656" s="328">
        <v>2.4353468999999999E-12</v>
      </c>
      <c r="BA1656" s="328">
        <v>6.9358276000000002E-14</v>
      </c>
      <c r="BB1656" s="328">
        <v>9.6541133000000001E-10</v>
      </c>
      <c r="BC1656" s="328">
        <v>1.0798266E-11</v>
      </c>
      <c r="BD1656" s="328">
        <v>6.4511312999999997E-12</v>
      </c>
      <c r="BE1656" s="328">
        <v>3.0217174999999998E-8</v>
      </c>
      <c r="BF1656" s="328">
        <v>8.9392869000000002E-7</v>
      </c>
      <c r="BG1656" s="328">
        <v>2.5018844E-12</v>
      </c>
      <c r="BH1656" s="329">
        <v>1.6840537999999999E-2</v>
      </c>
      <c r="BI1656" s="329">
        <v>0.28493870999999998</v>
      </c>
      <c r="BJ1656" s="328">
        <v>2.153404E-12</v>
      </c>
      <c r="BK1656" s="328">
        <v>1.3095024E-14</v>
      </c>
      <c r="BL1656" s="328">
        <v>5.8588107999999999E-19</v>
      </c>
      <c r="BM1656" s="41"/>
      <c r="BN1656" s="111">
        <v>1.0094377E-3</v>
      </c>
      <c r="BO1656" s="122">
        <v>2.1371250999999999E-5</v>
      </c>
      <c r="BP1656" s="111">
        <v>1.9387174E-4</v>
      </c>
      <c r="BQ1656" s="122">
        <v>8.5726393999999996E-8</v>
      </c>
      <c r="BR1656" s="122">
        <v>4.0627816000000001E-5</v>
      </c>
      <c r="BS1656" s="122">
        <v>6.7582099999999998E-6</v>
      </c>
      <c r="BT1656" s="122">
        <v>8.3221494999999997E-9</v>
      </c>
      <c r="BU1656" s="122">
        <v>1.0215094E-5</v>
      </c>
      <c r="BV1656" s="122">
        <v>8.7011369E-6</v>
      </c>
      <c r="BW1656" s="122">
        <v>2.5261992000000001E-5</v>
      </c>
      <c r="BX1656" s="122">
        <v>2.0024765000000002E-6</v>
      </c>
      <c r="BY1656" s="122">
        <v>1.6537289999999999E-9</v>
      </c>
      <c r="BZ1656" s="122">
        <v>1.2733531999999999E-7</v>
      </c>
      <c r="CA1656" s="122">
        <v>1.4280026999999999E-5</v>
      </c>
      <c r="CB1656" s="111">
        <v>1.2253976000000001E-4</v>
      </c>
      <c r="CC1656" s="111">
        <v>5.6358484999999997E-4</v>
      </c>
      <c r="CD1656" s="122">
        <v>3.0913681999999998E-10</v>
      </c>
      <c r="CE1656" s="145"/>
      <c r="CF1656" s="143"/>
      <c r="CG1656" s="76" t="s">
        <v>1151</v>
      </c>
    </row>
    <row r="1657" spans="1:87" ht="14.5" customHeight="1">
      <c r="A1657" s="41" t="s">
        <v>8444</v>
      </c>
      <c r="B1657" s="119" t="s">
        <v>8356</v>
      </c>
      <c r="C1657" s="120" t="str">
        <f t="shared" si="650"/>
        <v>D.070.01.106</v>
      </c>
      <c r="D1657" s="135" t="s">
        <v>113</v>
      </c>
      <c r="E1657" s="119" t="s">
        <v>7747</v>
      </c>
      <c r="F1657" s="118" t="s">
        <v>8443</v>
      </c>
      <c r="G1657" s="118">
        <v>0.13072055008284938</v>
      </c>
      <c r="H1657" s="118">
        <v>3.528800104428E-3</v>
      </c>
      <c r="I1657" s="118">
        <v>2.0050735689999998E-2</v>
      </c>
      <c r="J1657" s="326">
        <v>1.7840134288421398E-2</v>
      </c>
      <c r="K1657" s="118">
        <v>8.9300879999999999E-2</v>
      </c>
      <c r="L1657" s="118">
        <v>5.0056844E-3</v>
      </c>
      <c r="M1657" s="118">
        <v>1.4804428999999999E-2</v>
      </c>
      <c r="N1657" s="118">
        <v>2.9496038000000001E-3</v>
      </c>
      <c r="O1657" s="118">
        <v>4.6865903E-4</v>
      </c>
      <c r="P1657" s="330">
        <v>6.8444428000000005E-8</v>
      </c>
      <c r="Q1657" s="118">
        <v>1.1046883E-4</v>
      </c>
      <c r="R1657" s="118">
        <v>2.4062228999999999E-4</v>
      </c>
      <c r="S1657" s="118">
        <v>6.3719331000000004E-4</v>
      </c>
      <c r="T1657" s="118">
        <v>0</v>
      </c>
      <c r="U1657" s="118">
        <v>1.7202938000000001E-2</v>
      </c>
      <c r="V1657" s="330">
        <v>2.9784214000000002E-9</v>
      </c>
      <c r="W1657" s="118">
        <v>0</v>
      </c>
      <c r="X1657" s="118">
        <v>0</v>
      </c>
      <c r="Y1657" s="41"/>
      <c r="Z1657" s="327">
        <v>0.67143518796992474</v>
      </c>
      <c r="AA1657" s="41"/>
      <c r="AB1657" s="111">
        <v>11.489808999999999</v>
      </c>
      <c r="AC1657" s="111">
        <v>7.5523014999999996</v>
      </c>
      <c r="AD1657" s="111">
        <v>2.3319882999999999</v>
      </c>
      <c r="AE1657" s="111">
        <v>0</v>
      </c>
      <c r="AF1657" s="111">
        <v>0.20018306999999999</v>
      </c>
      <c r="AG1657" s="111">
        <v>0.87712822000000001</v>
      </c>
      <c r="AH1657" s="111">
        <v>0.52820827000000004</v>
      </c>
      <c r="AI1657" s="41"/>
      <c r="AJ1657" s="114">
        <v>1.5046108000000001E-2</v>
      </c>
      <c r="AK1657" s="114">
        <v>1.4163171E-2</v>
      </c>
      <c r="AL1657" s="114">
        <v>6.9166135E-4</v>
      </c>
      <c r="AM1657" s="114">
        <v>1.9127550000000001E-4</v>
      </c>
      <c r="AN1657" s="113"/>
      <c r="AO1657" s="112"/>
      <c r="AP1657" s="112"/>
      <c r="AQ1657" s="328">
        <v>6.2310275999999997E-7</v>
      </c>
      <c r="AR1657" s="328">
        <v>1.8800518000000001E-9</v>
      </c>
      <c r="AS1657" s="328">
        <v>5.1365685E-14</v>
      </c>
      <c r="AT1657" s="328">
        <v>4.8017476E-14</v>
      </c>
      <c r="AU1657" s="328">
        <v>6.2377029999999998E-15</v>
      </c>
      <c r="AV1657" s="328">
        <v>4.3858555000000001E-10</v>
      </c>
      <c r="AW1657" s="328">
        <v>1.3156852000000001E-7</v>
      </c>
      <c r="AX1657" s="328">
        <v>6.2221520999999999E-11</v>
      </c>
      <c r="AY1657" s="328">
        <v>1.4262053E-10</v>
      </c>
      <c r="AZ1657" s="328">
        <v>4.6410006999999998E-10</v>
      </c>
      <c r="BA1657" s="328">
        <v>3.5918312E-19</v>
      </c>
      <c r="BB1657" s="328">
        <v>1.4838563E-16</v>
      </c>
      <c r="BC1657" s="328">
        <v>7.3000086000000001E-12</v>
      </c>
      <c r="BD1657" s="328">
        <v>1.5700065000000001E-12</v>
      </c>
      <c r="BE1657" s="328">
        <v>7.4550352999999996E-13</v>
      </c>
      <c r="BF1657" s="328">
        <v>9.4000286E-8</v>
      </c>
      <c r="BG1657" s="328">
        <v>3.6979102000000001E-15</v>
      </c>
      <c r="BH1657" s="328">
        <v>5.0235668000000003E-5</v>
      </c>
      <c r="BI1657" s="329">
        <v>2.673905E-2</v>
      </c>
      <c r="BJ1657" s="329">
        <v>0</v>
      </c>
      <c r="BK1657" s="329">
        <v>0</v>
      </c>
      <c r="BL1657" s="329">
        <v>0</v>
      </c>
      <c r="BM1657" s="41"/>
      <c r="BN1657" s="122">
        <v>4.7109815000000002E-5</v>
      </c>
      <c r="BO1657" s="122">
        <v>1.1274798999999999E-6</v>
      </c>
      <c r="BP1657" s="122">
        <v>1.8721395E-5</v>
      </c>
      <c r="BQ1657" s="122">
        <v>2.8185958000000002E-8</v>
      </c>
      <c r="BR1657" s="122">
        <v>1.1367718000000001E-6</v>
      </c>
      <c r="BS1657" s="122">
        <v>2.8357041E-7</v>
      </c>
      <c r="BT1657" s="122">
        <v>1.2075784999999999E-5</v>
      </c>
      <c r="BU1657" s="122">
        <v>4.3040358999999999E-7</v>
      </c>
      <c r="BV1657" s="122">
        <v>9.1847603000000004E-11</v>
      </c>
      <c r="BW1657" s="122">
        <v>7.3097870000000002E-8</v>
      </c>
      <c r="BX1657" s="122">
        <v>4.6884174000000003E-11</v>
      </c>
      <c r="BY1657" s="122">
        <v>2.6882918999999999E-12</v>
      </c>
      <c r="BZ1657" s="122">
        <v>8.2759442E-13</v>
      </c>
      <c r="CA1657" s="122">
        <v>6.1452872E-7</v>
      </c>
      <c r="CB1657" s="122">
        <v>1.2004363E-5</v>
      </c>
      <c r="CC1657" s="122">
        <v>6.1409249999999998E-7</v>
      </c>
      <c r="CD1657" s="111">
        <v>0</v>
      </c>
      <c r="CE1657" s="145"/>
      <c r="CF1657" s="143"/>
      <c r="CG1657" s="76" t="s">
        <v>1152</v>
      </c>
      <c r="CH1657" s="159"/>
      <c r="CI1657" s="159"/>
    </row>
    <row r="1658" spans="1:87" ht="14.5" customHeight="1">
      <c r="A1658" s="41" t="s">
        <v>8442</v>
      </c>
      <c r="B1658" s="119" t="s">
        <v>8356</v>
      </c>
      <c r="C1658" s="120" t="str">
        <f t="shared" si="650"/>
        <v>D.070.01.107</v>
      </c>
      <c r="D1658" s="135" t="s">
        <v>113</v>
      </c>
      <c r="E1658" s="119" t="s">
        <v>7747</v>
      </c>
      <c r="F1658" s="118" t="s">
        <v>8441</v>
      </c>
      <c r="G1658" s="118">
        <v>3.405719385816805E-2</v>
      </c>
      <c r="H1658" s="118">
        <v>3.1514798510000001E-3</v>
      </c>
      <c r="I1658" s="118">
        <v>2.5167377290000004E-2</v>
      </c>
      <c r="J1658" s="326">
        <v>4.1358177171680497E-3</v>
      </c>
      <c r="K1658" s="118">
        <v>1.6025189999999999E-3</v>
      </c>
      <c r="L1658" s="118">
        <v>2.3959533000000001E-4</v>
      </c>
      <c r="M1658" s="118">
        <v>2.4393594000000001E-2</v>
      </c>
      <c r="N1658" s="118">
        <v>2.4200326000000001E-3</v>
      </c>
      <c r="O1658" s="118">
        <v>1.5478104E-4</v>
      </c>
      <c r="P1658" s="330">
        <v>3.6521270999999999E-5</v>
      </c>
      <c r="Q1658" s="118">
        <v>5.4014494000000004E-4</v>
      </c>
      <c r="R1658" s="118">
        <v>5.3418796000000005E-4</v>
      </c>
      <c r="S1658" s="118">
        <v>3.8958742000000002E-3</v>
      </c>
      <c r="T1658" s="330">
        <v>2.9480908999999999E-5</v>
      </c>
      <c r="U1658" s="118">
        <v>2.1044360999999999E-4</v>
      </c>
      <c r="V1658" s="330">
        <v>1.8376188999999999E-8</v>
      </c>
      <c r="W1658" s="330">
        <v>6.2197904999999996E-10</v>
      </c>
      <c r="X1658" s="118">
        <v>0</v>
      </c>
      <c r="Y1658" s="41"/>
      <c r="Z1658" s="327">
        <v>1.2049015037593983E-2</v>
      </c>
      <c r="AA1658" s="41"/>
      <c r="AB1658" s="111">
        <v>0.18802357</v>
      </c>
      <c r="AC1658" s="111">
        <v>0.14287361000000001</v>
      </c>
      <c r="AD1658" s="111">
        <v>2.8530717000000001E-2</v>
      </c>
      <c r="AE1658" s="111">
        <v>0</v>
      </c>
      <c r="AF1658" s="122">
        <v>9.5862783E-5</v>
      </c>
      <c r="AG1658" s="111">
        <v>4.7336307000000002E-4</v>
      </c>
      <c r="AH1658" s="111">
        <v>1.6050024999999999E-2</v>
      </c>
      <c r="AI1658" s="41"/>
      <c r="AJ1658" s="114">
        <v>4.5569766000000001E-3</v>
      </c>
      <c r="AK1658" s="114">
        <v>4.2717227000000002E-3</v>
      </c>
      <c r="AL1658" s="114">
        <v>2.7836084999999998E-4</v>
      </c>
      <c r="AM1658" s="121">
        <v>6.8930196999999998E-6</v>
      </c>
      <c r="AN1658" s="113"/>
      <c r="AO1658" s="112"/>
      <c r="AP1658" s="112"/>
      <c r="AQ1658" s="328">
        <v>1.1281084999999999E-8</v>
      </c>
      <c r="AR1658" s="328">
        <v>3.4040857000000003E-11</v>
      </c>
      <c r="AS1658" s="328">
        <v>9.2989460999999997E-16</v>
      </c>
      <c r="AT1658" s="328">
        <v>2.06563E-12</v>
      </c>
      <c r="AU1658" s="328">
        <v>3.9677384000000001E-12</v>
      </c>
      <c r="AV1658" s="328">
        <v>3.5984362000000002E-10</v>
      </c>
      <c r="AW1658" s="328">
        <v>3.2473118999999997E-8</v>
      </c>
      <c r="AX1658" s="328">
        <v>5.1170197E-11</v>
      </c>
      <c r="AY1658" s="328">
        <v>3.5171917000000001E-11</v>
      </c>
      <c r="AZ1658" s="328">
        <v>8.8401385000000002E-10</v>
      </c>
      <c r="BA1658" s="328">
        <v>3.8951152000000001E-16</v>
      </c>
      <c r="BB1658" s="328">
        <v>5.4067600000000003E-12</v>
      </c>
      <c r="BC1658" s="328">
        <v>1.6120497000000001E-11</v>
      </c>
      <c r="BD1658" s="328">
        <v>3.4901462999999999E-12</v>
      </c>
      <c r="BE1658" s="328">
        <v>1.7151002999999999E-10</v>
      </c>
      <c r="BF1658" s="328">
        <v>2.1180688E-7</v>
      </c>
      <c r="BG1658" s="328">
        <v>2.5388738E-14</v>
      </c>
      <c r="BH1658" s="329">
        <v>2.0955048E-4</v>
      </c>
      <c r="BI1658" s="329">
        <v>7.5585843999999996E-4</v>
      </c>
      <c r="BJ1658" s="328">
        <v>1.2059062E-14</v>
      </c>
      <c r="BK1658" s="328">
        <v>7.3332134999999998E-17</v>
      </c>
      <c r="BL1658" s="328">
        <v>3.2809339999999999E-21</v>
      </c>
      <c r="BM1658" s="41"/>
      <c r="BN1658" s="122">
        <v>2.9813618000000001E-5</v>
      </c>
      <c r="BO1658" s="122">
        <v>3.6045278999999998E-7</v>
      </c>
      <c r="BP1658" s="122">
        <v>3.3595850000000001E-7</v>
      </c>
      <c r="BQ1658" s="122">
        <v>6.2573898000000002E-8</v>
      </c>
      <c r="BR1658" s="122">
        <v>2.6347836999999999E-7</v>
      </c>
      <c r="BS1658" s="122">
        <v>2.3229648E-7</v>
      </c>
      <c r="BT1658" s="122">
        <v>2.3001540999999999E-5</v>
      </c>
      <c r="BU1658" s="122">
        <v>3.5235311000000001E-7</v>
      </c>
      <c r="BV1658" s="122">
        <v>4.9008975000000001E-8</v>
      </c>
      <c r="BW1658" s="122">
        <v>3.5741705000000003E-7</v>
      </c>
      <c r="BX1658" s="122">
        <v>1.1358127999999999E-8</v>
      </c>
      <c r="BY1658" s="122">
        <v>1.7532549999999998E-11</v>
      </c>
      <c r="BZ1658" s="122">
        <v>7.1562422999999998E-10</v>
      </c>
      <c r="CA1658" s="122">
        <v>4.7642561999999998E-7</v>
      </c>
      <c r="CB1658" s="122">
        <v>2.0418695999999999E-7</v>
      </c>
      <c r="CC1658" s="122">
        <v>4.1058318999999998E-6</v>
      </c>
      <c r="CD1658" s="122">
        <v>1.7311662E-12</v>
      </c>
      <c r="CE1658" s="145"/>
      <c r="CF1658" s="143"/>
      <c r="CG1658" s="76" t="s">
        <v>1153</v>
      </c>
      <c r="CH1658" s="159"/>
      <c r="CI1658" s="159"/>
    </row>
    <row r="1659" spans="1:87" ht="14.5" customHeight="1">
      <c r="A1659" s="41" t="s">
        <v>8440</v>
      </c>
      <c r="B1659" s="119" t="s">
        <v>8356</v>
      </c>
      <c r="C1659" s="120" t="str">
        <f t="shared" si="650"/>
        <v>D.070.01.108</v>
      </c>
      <c r="D1659" s="135" t="s">
        <v>113</v>
      </c>
      <c r="E1659" s="119" t="s">
        <v>7747</v>
      </c>
      <c r="F1659" s="118" t="s">
        <v>8439</v>
      </c>
      <c r="G1659" s="118">
        <v>1.5448516440529532E-2</v>
      </c>
      <c r="H1659" s="118">
        <v>1.1112119010000001E-3</v>
      </c>
      <c r="I1659" s="118">
        <v>1.1475013950000001E-2</v>
      </c>
      <c r="J1659" s="326">
        <v>2.0672653895295306E-3</v>
      </c>
      <c r="K1659" s="118">
        <v>7.9502520000000005E-4</v>
      </c>
      <c r="L1659" s="118">
        <v>1.1966157E-4</v>
      </c>
      <c r="M1659" s="118">
        <v>1.111227E-2</v>
      </c>
      <c r="N1659" s="118">
        <v>7.5071548999999999E-4</v>
      </c>
      <c r="O1659" s="330">
        <v>7.7365668000000003E-5</v>
      </c>
      <c r="P1659" s="330">
        <v>1.8258002999999999E-5</v>
      </c>
      <c r="Q1659" s="118">
        <v>2.6487274000000001E-4</v>
      </c>
      <c r="R1659" s="118">
        <v>2.4308237999999999E-4</v>
      </c>
      <c r="S1659" s="118">
        <v>1.9474295E-3</v>
      </c>
      <c r="T1659" s="330">
        <v>1.4740455000000001E-5</v>
      </c>
      <c r="U1659" s="118">
        <v>1.0508605000000001E-4</v>
      </c>
      <c r="V1659" s="330">
        <v>9.0735399999999997E-9</v>
      </c>
      <c r="W1659" s="330">
        <v>3.1098953E-10</v>
      </c>
      <c r="X1659" s="118">
        <v>0</v>
      </c>
      <c r="Y1659" s="41"/>
      <c r="Z1659" s="327">
        <v>5.9776330827067672E-3</v>
      </c>
      <c r="AA1659" s="41"/>
      <c r="AB1659" s="111">
        <v>9.3292421E-2</v>
      </c>
      <c r="AC1659" s="111">
        <v>7.0746231000000007E-2</v>
      </c>
      <c r="AD1659" s="111">
        <v>1.4246955E-2</v>
      </c>
      <c r="AE1659" s="111">
        <v>0</v>
      </c>
      <c r="AF1659" s="122">
        <v>4.6754985000000001E-5</v>
      </c>
      <c r="AG1659" s="111">
        <v>2.3147991000000001E-4</v>
      </c>
      <c r="AH1659" s="111">
        <v>8.0210000000000004E-3</v>
      </c>
      <c r="AI1659" s="41"/>
      <c r="AJ1659" s="114">
        <v>2.0227149E-3</v>
      </c>
      <c r="AK1659" s="114">
        <v>1.8905504999999999E-3</v>
      </c>
      <c r="AL1659" s="114">
        <v>1.2876184E-4</v>
      </c>
      <c r="AM1659" s="121">
        <v>3.4025294999999999E-6</v>
      </c>
      <c r="AN1659" s="113"/>
      <c r="AO1659" s="112"/>
      <c r="AP1659" s="112"/>
      <c r="AQ1659" s="328">
        <v>5.5966236000000004E-9</v>
      </c>
      <c r="AR1659" s="328">
        <v>1.6887899000000001E-11</v>
      </c>
      <c r="AS1659" s="328">
        <v>4.6132706999999998E-16</v>
      </c>
      <c r="AT1659" s="328">
        <v>1.0309682E-12</v>
      </c>
      <c r="AU1659" s="328">
        <v>1.9836293000000001E-12</v>
      </c>
      <c r="AV1659" s="328">
        <v>1.1162706E-10</v>
      </c>
      <c r="AW1659" s="328">
        <v>1.1041931E-8</v>
      </c>
      <c r="AX1659" s="328">
        <v>1.5901892999999999E-11</v>
      </c>
      <c r="AY1659" s="328">
        <v>1.1858596999999999E-11</v>
      </c>
      <c r="AZ1659" s="328">
        <v>4.1990691999999998E-10</v>
      </c>
      <c r="BA1659" s="328">
        <v>1.9474195E-16</v>
      </c>
      <c r="BB1659" s="328">
        <v>2.7033743000000001E-12</v>
      </c>
      <c r="BC1659" s="328">
        <v>7.3302479999999998E-12</v>
      </c>
      <c r="BD1659" s="328">
        <v>1.5880729E-12</v>
      </c>
      <c r="BE1659" s="328">
        <v>8.5726343999999994E-11</v>
      </c>
      <c r="BF1659" s="328">
        <v>9.6503428999999995E-8</v>
      </c>
      <c r="BG1659" s="328">
        <v>1.2552142E-14</v>
      </c>
      <c r="BH1659" s="329">
        <v>1.033275E-4</v>
      </c>
      <c r="BI1659" s="329">
        <v>3.7321724999999999E-4</v>
      </c>
      <c r="BJ1659" s="328">
        <v>6.0295310999999998E-15</v>
      </c>
      <c r="BK1659" s="328">
        <v>3.6666067000000002E-17</v>
      </c>
      <c r="BL1659" s="328">
        <v>1.6404669999999999E-21</v>
      </c>
      <c r="BM1659" s="41"/>
      <c r="BN1659" s="122">
        <v>1.4032062E-5</v>
      </c>
      <c r="BO1659" s="122">
        <v>1.1826279E-7</v>
      </c>
      <c r="BP1659" s="122">
        <v>1.6667227E-7</v>
      </c>
      <c r="BQ1659" s="122">
        <v>2.8474299E-8</v>
      </c>
      <c r="BR1659" s="122">
        <v>1.1363475E-7</v>
      </c>
      <c r="BS1659" s="122">
        <v>7.1949401999999994E-8</v>
      </c>
      <c r="BT1659" s="122">
        <v>1.0925733E-5</v>
      </c>
      <c r="BU1659" s="122">
        <v>1.0909205E-7</v>
      </c>
      <c r="BV1659" s="122">
        <v>2.4500955000000001E-8</v>
      </c>
      <c r="BW1659" s="122">
        <v>1.7526783E-7</v>
      </c>
      <c r="BX1659" s="122">
        <v>5.6772605999999997E-9</v>
      </c>
      <c r="BY1659" s="122">
        <v>8.6628792000000003E-12</v>
      </c>
      <c r="BZ1659" s="122">
        <v>3.5778027999999998E-10</v>
      </c>
      <c r="CA1659" s="122">
        <v>1.5028654E-7</v>
      </c>
      <c r="CB1659" s="122">
        <v>1.0127149999999999E-7</v>
      </c>
      <c r="CC1659" s="122">
        <v>2.0408719999999999E-6</v>
      </c>
      <c r="CD1659" s="122">
        <v>8.6558310999999999E-13</v>
      </c>
      <c r="CE1659" s="145"/>
      <c r="CF1659" s="143"/>
      <c r="CG1659" s="76" t="s">
        <v>1154</v>
      </c>
      <c r="CH1659" s="159"/>
      <c r="CI1659" s="159"/>
    </row>
    <row r="1660" spans="1:87" ht="14.5" customHeight="1">
      <c r="A1660" s="41" t="s">
        <v>8438</v>
      </c>
      <c r="B1660" s="119" t="s">
        <v>8356</v>
      </c>
      <c r="C1660" s="120" t="str">
        <f t="shared" si="650"/>
        <v>D.070.01.109</v>
      </c>
      <c r="D1660" s="135" t="s">
        <v>113</v>
      </c>
      <c r="E1660" s="119" t="s">
        <v>7747</v>
      </c>
      <c r="F1660" s="118" t="s">
        <v>8437</v>
      </c>
      <c r="G1660" s="118">
        <v>0.94544006568500005</v>
      </c>
      <c r="H1660" s="118">
        <v>4.5261841870000007E-2</v>
      </c>
      <c r="I1660" s="118">
        <v>0.15229093530000001</v>
      </c>
      <c r="J1660" s="326">
        <v>0.21971456851499999</v>
      </c>
      <c r="K1660" s="118">
        <v>0.52817272000000004</v>
      </c>
      <c r="L1660" s="118">
        <v>0.10725355</v>
      </c>
      <c r="M1660" s="118">
        <v>3.8129084000000001E-2</v>
      </c>
      <c r="N1660" s="118">
        <v>3.2109546000000003E-2</v>
      </c>
      <c r="O1660" s="118">
        <v>9.8256508000000003E-3</v>
      </c>
      <c r="P1660" s="118">
        <v>2.5847248999999999E-3</v>
      </c>
      <c r="Q1660" s="118">
        <v>7.4192017000000005E-4</v>
      </c>
      <c r="R1660" s="118">
        <v>6.9083013E-3</v>
      </c>
      <c r="S1660" s="118">
        <v>0.21424261999999999</v>
      </c>
      <c r="T1660" s="118">
        <v>0</v>
      </c>
      <c r="U1660" s="118">
        <v>5.4610962000000004E-3</v>
      </c>
      <c r="V1660" s="330">
        <v>1.0852315E-5</v>
      </c>
      <c r="W1660" s="118">
        <v>0</v>
      </c>
      <c r="X1660" s="118">
        <v>0</v>
      </c>
      <c r="Y1660" s="41"/>
      <c r="Z1660" s="327">
        <v>3.9712234586466164</v>
      </c>
      <c r="AA1660" s="41"/>
      <c r="AB1660" s="111">
        <v>50.768749999999997</v>
      </c>
      <c r="AC1660" s="111">
        <v>49.606670000000001</v>
      </c>
      <c r="AD1660" s="111">
        <v>0.74038722000000001</v>
      </c>
      <c r="AE1660" s="111">
        <v>0</v>
      </c>
      <c r="AF1660" s="111">
        <v>0.33865142999999998</v>
      </c>
      <c r="AG1660" s="111">
        <v>3.9360608000000002E-3</v>
      </c>
      <c r="AH1660" s="111">
        <v>7.9105431000000004E-2</v>
      </c>
      <c r="AI1660" s="41"/>
      <c r="AJ1660" s="114">
        <v>0.11011202</v>
      </c>
      <c r="AK1660" s="114">
        <v>0.10327258</v>
      </c>
      <c r="AL1660" s="114">
        <v>3.9535561999999996E-3</v>
      </c>
      <c r="AM1660" s="114">
        <v>2.8858896999999998E-3</v>
      </c>
      <c r="AN1660" s="113"/>
      <c r="AO1660" s="112"/>
      <c r="AP1660" s="112"/>
      <c r="AQ1660" s="328">
        <v>3.7229208E-6</v>
      </c>
      <c r="AR1660" s="328">
        <v>1.1234287E-8</v>
      </c>
      <c r="AS1660" s="328">
        <v>3.0687724999999998E-13</v>
      </c>
      <c r="AT1660" s="328">
        <v>2.9635371E-10</v>
      </c>
      <c r="AU1660" s="328">
        <v>1.9134022999999999E-11</v>
      </c>
      <c r="AV1660" s="328">
        <v>4.7745341000000001E-9</v>
      </c>
      <c r="AW1660" s="328">
        <v>2.4421717999999999E-6</v>
      </c>
      <c r="AX1660" s="328">
        <v>6.8637085999999998E-10</v>
      </c>
      <c r="AY1660" s="328">
        <v>2.6664960999999998E-9</v>
      </c>
      <c r="AZ1660" s="328">
        <v>1.4991845999999999E-12</v>
      </c>
      <c r="BA1660" s="328">
        <v>7.2741888000000002E-15</v>
      </c>
      <c r="BB1660" s="328">
        <v>1.7485895999999999E-11</v>
      </c>
      <c r="BC1660" s="328">
        <v>1.843327E-13</v>
      </c>
      <c r="BD1660" s="328">
        <v>2.8655915999999999E-13</v>
      </c>
      <c r="BE1660" s="328">
        <v>5.6987514999999996E-9</v>
      </c>
      <c r="BF1660" s="328">
        <v>1.5520127E-8</v>
      </c>
      <c r="BG1660" s="328">
        <v>1.4215653E-11</v>
      </c>
      <c r="BH1660" s="329">
        <v>2.9121490000000002E-3</v>
      </c>
      <c r="BI1660" s="329">
        <v>0.40127407999999998</v>
      </c>
      <c r="BJ1660" s="329">
        <v>0</v>
      </c>
      <c r="BK1660" s="329">
        <v>0</v>
      </c>
      <c r="BL1660" s="329">
        <v>0</v>
      </c>
      <c r="BM1660" s="41"/>
      <c r="BN1660" s="111">
        <v>2.3564115999999999E-4</v>
      </c>
      <c r="BO1660" s="122">
        <v>1.9927144000000001E-5</v>
      </c>
      <c r="BP1660" s="111">
        <v>1.1072825E-4</v>
      </c>
      <c r="BQ1660" s="122">
        <v>8.0995494E-7</v>
      </c>
      <c r="BR1660" s="122">
        <v>2.2939789999999999E-5</v>
      </c>
      <c r="BS1660" s="122">
        <v>3.0432882000000001E-6</v>
      </c>
      <c r="BT1660" s="122">
        <v>3.0161699000000002E-8</v>
      </c>
      <c r="BU1660" s="122">
        <v>4.6274376999999999E-6</v>
      </c>
      <c r="BV1660" s="122">
        <v>3.4685188999999999E-6</v>
      </c>
      <c r="BW1660" s="122">
        <v>4.9093289999999995E-7</v>
      </c>
      <c r="BX1660" s="122">
        <v>1.4281717000000001E-7</v>
      </c>
      <c r="BY1660" s="122">
        <v>1.0328942999999999E-8</v>
      </c>
      <c r="BZ1660" s="122">
        <v>2.4276305E-9</v>
      </c>
      <c r="CA1660" s="122">
        <v>7.8816253000000008E-6</v>
      </c>
      <c r="CB1660" s="122">
        <v>5.9390060000000003E-5</v>
      </c>
      <c r="CC1660" s="122">
        <v>2.1484287999999999E-6</v>
      </c>
      <c r="CD1660" s="111">
        <v>0</v>
      </c>
      <c r="CE1660" s="145"/>
      <c r="CF1660" s="143"/>
      <c r="CG1660" s="76" t="s">
        <v>1155</v>
      </c>
    </row>
    <row r="1661" spans="1:87" ht="14.5" customHeight="1">
      <c r="A1661" s="41" t="s">
        <v>8436</v>
      </c>
      <c r="B1661" s="119" t="s">
        <v>8356</v>
      </c>
      <c r="C1661" s="120" t="str">
        <f t="shared" si="650"/>
        <v>D.070.01.110</v>
      </c>
      <c r="D1661" s="135" t="s">
        <v>113</v>
      </c>
      <c r="E1661" s="119" t="s">
        <v>7747</v>
      </c>
      <c r="F1661" s="118" t="s">
        <v>8435</v>
      </c>
      <c r="G1661" s="118">
        <v>1.0334703229539999</v>
      </c>
      <c r="H1661" s="118">
        <v>4.3425625519999997E-2</v>
      </c>
      <c r="I1661" s="118">
        <v>0.1488858686</v>
      </c>
      <c r="J1661" s="326">
        <v>0.31505351883400001</v>
      </c>
      <c r="K1661" s="118">
        <v>0.52610531000000005</v>
      </c>
      <c r="L1661" s="118">
        <v>0.10454668</v>
      </c>
      <c r="M1661" s="118">
        <v>3.8417527999999999E-2</v>
      </c>
      <c r="N1661" s="118">
        <v>3.2487431999999997E-2</v>
      </c>
      <c r="O1661" s="118">
        <v>9.8893166999999994E-3</v>
      </c>
      <c r="P1661" s="118">
        <v>3.3292864000000001E-4</v>
      </c>
      <c r="Q1661" s="118">
        <v>7.1594818000000004E-4</v>
      </c>
      <c r="R1661" s="118">
        <v>5.9216605999999998E-3</v>
      </c>
      <c r="S1661" s="118">
        <v>0.31218265000000001</v>
      </c>
      <c r="T1661" s="118">
        <v>0</v>
      </c>
      <c r="U1661" s="118">
        <v>2.8596864999999999E-3</v>
      </c>
      <c r="V1661" s="330">
        <v>1.1182333999999999E-5</v>
      </c>
      <c r="W1661" s="118">
        <v>0</v>
      </c>
      <c r="X1661" s="118">
        <v>0</v>
      </c>
      <c r="Y1661" s="41"/>
      <c r="Z1661" s="327">
        <v>3.9556790225563909</v>
      </c>
      <c r="AA1661" s="41"/>
      <c r="AB1661" s="111">
        <v>50.045426999999997</v>
      </c>
      <c r="AC1661" s="111">
        <v>49.571931999999997</v>
      </c>
      <c r="AD1661" s="111">
        <v>0.38770153000000002</v>
      </c>
      <c r="AE1661" s="111">
        <v>0</v>
      </c>
      <c r="AF1661" s="111">
        <v>0</v>
      </c>
      <c r="AG1661" s="111">
        <v>4.0716123999999998E-3</v>
      </c>
      <c r="AH1661" s="111">
        <v>8.1722291000000002E-2</v>
      </c>
      <c r="AI1661" s="41"/>
      <c r="AJ1661" s="114">
        <v>0.10909462</v>
      </c>
      <c r="AK1661" s="114">
        <v>0.10229168</v>
      </c>
      <c r="AL1661" s="114">
        <v>3.9301943000000002E-3</v>
      </c>
      <c r="AM1661" s="114">
        <v>2.8727445000000002E-3</v>
      </c>
      <c r="AN1661" s="113"/>
      <c r="AO1661" s="112"/>
      <c r="AP1661" s="112"/>
      <c r="AQ1661" s="328">
        <v>3.7097045000000001E-6</v>
      </c>
      <c r="AR1661" s="328">
        <v>1.1194455E-8</v>
      </c>
      <c r="AS1661" s="328">
        <v>3.0578703999999998E-13</v>
      </c>
      <c r="AT1661" s="328">
        <v>3.0167420999999999E-10</v>
      </c>
      <c r="AU1661" s="328">
        <v>1.9825181999999998E-11</v>
      </c>
      <c r="AV1661" s="328">
        <v>4.8307297000000002E-9</v>
      </c>
      <c r="AW1661" s="328">
        <v>2.3985381000000001E-6</v>
      </c>
      <c r="AX1661" s="328">
        <v>6.9406084E-10</v>
      </c>
      <c r="AY1661" s="328">
        <v>2.6143231999999999E-9</v>
      </c>
      <c r="AZ1661" s="328">
        <v>6.0460808000000003E-13</v>
      </c>
      <c r="BA1661" s="328">
        <v>7.0592523000000001E-15</v>
      </c>
      <c r="BB1661" s="328">
        <v>1.5971342E-11</v>
      </c>
      <c r="BC1661" s="328">
        <v>1.1759249E-13</v>
      </c>
      <c r="BD1661" s="328">
        <v>2.7115145999999998E-13</v>
      </c>
      <c r="BE1661" s="328">
        <v>5.4968221999999999E-9</v>
      </c>
      <c r="BF1661" s="328">
        <v>1.3703144E-8</v>
      </c>
      <c r="BG1661" s="328">
        <v>1.4625393999999999E-11</v>
      </c>
      <c r="BH1661" s="329">
        <v>4.1932337999999996E-3</v>
      </c>
      <c r="BI1661" s="329">
        <v>0.39815193999999998</v>
      </c>
      <c r="BJ1661" s="329">
        <v>0</v>
      </c>
      <c r="BK1661" s="329">
        <v>0</v>
      </c>
      <c r="BL1661" s="329">
        <v>0</v>
      </c>
      <c r="BM1661" s="41"/>
      <c r="BN1661" s="111">
        <v>2.290223E-4</v>
      </c>
      <c r="BO1661" s="122">
        <v>1.9587131999999998E-5</v>
      </c>
      <c r="BP1661" s="111">
        <v>1.1029483E-4</v>
      </c>
      <c r="BQ1661" s="122">
        <v>6.9440919999999999E-7</v>
      </c>
      <c r="BR1661" s="122">
        <v>2.2688018999999999E-5</v>
      </c>
      <c r="BS1661" s="122">
        <v>3.0811172000000002E-6</v>
      </c>
      <c r="BT1661" s="122">
        <v>6.7386724999999998E-9</v>
      </c>
      <c r="BU1661" s="122">
        <v>4.6865384000000003E-6</v>
      </c>
      <c r="BV1661" s="122">
        <v>4.4676679000000003E-7</v>
      </c>
      <c r="BW1661" s="122">
        <v>4.7374708000000001E-7</v>
      </c>
      <c r="BX1661" s="122">
        <v>1.4801209E-7</v>
      </c>
      <c r="BY1661" s="122">
        <v>1.0626815E-8</v>
      </c>
      <c r="BZ1661" s="122">
        <v>2.5193308000000001E-9</v>
      </c>
      <c r="CA1661" s="122">
        <v>7.9184795999999993E-6</v>
      </c>
      <c r="CB1661" s="122">
        <v>5.8833747999999997E-5</v>
      </c>
      <c r="CC1661" s="122">
        <v>1.4961381E-7</v>
      </c>
      <c r="CD1661" s="111">
        <v>0</v>
      </c>
      <c r="CE1661" s="145"/>
      <c r="CF1661" s="143"/>
      <c r="CG1661" s="76" t="s">
        <v>1155</v>
      </c>
      <c r="CH1661" s="159"/>
      <c r="CI1661" s="159"/>
    </row>
    <row r="1662" spans="1:87" ht="14.5" customHeight="1">
      <c r="B1662" s="119" t="s">
        <v>8356</v>
      </c>
      <c r="C1662" s="133" t="s">
        <v>496</v>
      </c>
      <c r="D1662" s="133" t="s">
        <v>114</v>
      </c>
      <c r="G1662" s="41"/>
      <c r="H1662" s="41"/>
      <c r="I1662" s="41"/>
      <c r="J1662" s="41"/>
      <c r="K1662" s="41"/>
      <c r="L1662" s="41"/>
      <c r="M1662" s="41"/>
      <c r="N1662" s="41"/>
      <c r="O1662" s="41"/>
      <c r="P1662" s="41"/>
      <c r="Q1662" s="41"/>
      <c r="R1662" s="41"/>
      <c r="S1662" s="41"/>
      <c r="T1662" s="41"/>
      <c r="U1662" s="41"/>
      <c r="V1662" s="41"/>
      <c r="W1662" s="41"/>
      <c r="X1662" s="41"/>
      <c r="Y1662" s="41"/>
      <c r="Z1662" s="41"/>
      <c r="AA1662" s="41"/>
      <c r="AB1662" s="41"/>
      <c r="AC1662" s="41"/>
      <c r="AD1662" s="41"/>
      <c r="AE1662" s="41"/>
      <c r="AF1662" s="41"/>
      <c r="AG1662" s="41"/>
      <c r="AH1662" s="41"/>
      <c r="AI1662" s="41"/>
      <c r="AJ1662" s="41"/>
      <c r="AK1662" s="41"/>
      <c r="AL1662" s="41"/>
      <c r="AM1662" s="41"/>
      <c r="AN1662" s="41"/>
      <c r="AO1662" s="41"/>
      <c r="AP1662" s="41"/>
      <c r="AQ1662" s="41"/>
      <c r="AR1662" s="41"/>
      <c r="AS1662" s="41"/>
      <c r="AT1662" s="41"/>
      <c r="AU1662" s="41"/>
      <c r="AV1662" s="41"/>
      <c r="AW1662" s="41"/>
      <c r="AX1662" s="41"/>
      <c r="AY1662" s="41"/>
      <c r="AZ1662" s="41"/>
      <c r="BA1662" s="41"/>
      <c r="BB1662" s="41"/>
      <c r="BC1662" s="41"/>
      <c r="BD1662" s="41"/>
      <c r="BE1662" s="41"/>
      <c r="BF1662" s="41"/>
      <c r="BG1662" s="41"/>
      <c r="BH1662" s="41"/>
      <c r="BI1662" s="41"/>
      <c r="BJ1662" s="41"/>
      <c r="BK1662" s="41"/>
      <c r="BL1662" s="41"/>
      <c r="BM1662" s="41"/>
      <c r="BN1662" s="41"/>
      <c r="BO1662" s="41"/>
      <c r="BP1662" s="41"/>
      <c r="BQ1662" s="41"/>
      <c r="BR1662" s="41"/>
      <c r="BS1662" s="41"/>
      <c r="BT1662" s="41"/>
      <c r="BU1662" s="41"/>
      <c r="BV1662" s="41"/>
      <c r="BW1662" s="41"/>
      <c r="BX1662" s="41"/>
      <c r="BY1662" s="41"/>
      <c r="BZ1662" s="41"/>
      <c r="CA1662" s="41"/>
      <c r="CB1662" s="41"/>
      <c r="CC1662" s="41"/>
      <c r="CD1662" s="41"/>
      <c r="CE1662" s="130"/>
      <c r="CF1662" s="144"/>
      <c r="CH1662" s="159"/>
      <c r="CI1662" s="159"/>
    </row>
    <row r="1663" spans="1:87" ht="14.5" customHeight="1">
      <c r="A1663" s="41" t="s">
        <v>8434</v>
      </c>
      <c r="B1663" s="119" t="s">
        <v>8356</v>
      </c>
      <c r="C1663" s="120" t="str">
        <f>MID(A1663,1,12)</f>
        <v>D.090.01.101</v>
      </c>
      <c r="D1663" s="135" t="s">
        <v>114</v>
      </c>
      <c r="E1663" s="119" t="s">
        <v>12</v>
      </c>
      <c r="F1663" s="118" t="str">
        <f>MID(A1663, 21,85)</f>
        <v>Electric MIG welding 4mm steel, 0.125 kg electrode</v>
      </c>
      <c r="G1663" s="118">
        <f>H1663+I1663+J1663+K1663</f>
        <v>0.20026850273819868</v>
      </c>
      <c r="H1663" s="118">
        <f>N1663+O1663+P1663+Q1663</f>
        <v>7.2133474400000001E-3</v>
      </c>
      <c r="I1663" s="118">
        <f>L1663+M1663+R1663</f>
        <v>1.4539167759999999E-2</v>
      </c>
      <c r="J1663" s="326">
        <f>S1663+IF(T1663="x",0,T1663)+IF(U1663="x",0,U1663)+IF(V1663="x",0,V1663)+W1663+X1663</f>
        <v>3.2204677538198674E-2</v>
      </c>
      <c r="K1663" s="118">
        <v>0.14631131</v>
      </c>
      <c r="L1663" s="118">
        <v>8.1959771999999993E-3</v>
      </c>
      <c r="M1663" s="118">
        <v>6.1443421999999998E-3</v>
      </c>
      <c r="N1663" s="118">
        <v>5.1531051999999999E-3</v>
      </c>
      <c r="O1663" s="118">
        <v>1.5003118000000001E-3</v>
      </c>
      <c r="P1663" s="118">
        <v>1.0293555E-4</v>
      </c>
      <c r="Q1663" s="118">
        <v>4.5699488999999998E-4</v>
      </c>
      <c r="R1663" s="118">
        <v>1.9884836E-4</v>
      </c>
      <c r="S1663" s="118">
        <v>8.4906396000000006E-3</v>
      </c>
      <c r="T1663" s="330">
        <v>1.8108862999999999E-11</v>
      </c>
      <c r="U1663" s="118">
        <v>2.3587760999999999E-2</v>
      </c>
      <c r="V1663" s="330">
        <v>8.9808276999999999E-14</v>
      </c>
      <c r="W1663" s="118">
        <v>1.2627691999999999E-4</v>
      </c>
      <c r="X1663" s="118">
        <v>0</v>
      </c>
      <c r="Y1663" s="41"/>
      <c r="Z1663" s="327">
        <f>K1663/0.133</f>
        <v>1.1000850375939848</v>
      </c>
      <c r="AA1663" s="41"/>
      <c r="AB1663" s="111">
        <v>17.021801</v>
      </c>
      <c r="AC1663" s="111">
        <v>11.622817</v>
      </c>
      <c r="AD1663" s="111">
        <v>3.1974993999999999</v>
      </c>
      <c r="AE1663" s="111">
        <v>0</v>
      </c>
      <c r="AF1663" s="111">
        <v>0.27449484000000002</v>
      </c>
      <c r="AG1663" s="111">
        <v>1.2027333</v>
      </c>
      <c r="AH1663" s="111">
        <v>0.72425684999999995</v>
      </c>
      <c r="AI1663" s="41"/>
      <c r="AJ1663" s="114">
        <v>2.2044589999999999E-2</v>
      </c>
      <c r="AK1663" s="114">
        <v>2.0805543999999999E-2</v>
      </c>
      <c r="AL1663" s="114">
        <v>9.3197956000000003E-4</v>
      </c>
      <c r="AM1663" s="114">
        <v>3.0706705000000002E-4</v>
      </c>
      <c r="AN1663" s="113">
        <f>AQ1663+AT1663+AU1663+AV1663+AW1663+BE1663+BF1663+BJ1663</f>
        <v>1.2473347358150443E-6</v>
      </c>
      <c r="AO1663" s="112">
        <f>AR1663+AS1663+AX1663+AY1663+AZ1663+BA1663+BB1663+BC1663+BD1663+BG1663+BK1663+BL1663</f>
        <v>3.4466699908259479E-9</v>
      </c>
      <c r="AP1663" s="112">
        <f>BH1663+BI1663</f>
        <v>4.3006590300000001E-2</v>
      </c>
      <c r="AQ1663" s="328">
        <v>1.0215242E-6</v>
      </c>
      <c r="AR1663" s="328">
        <v>3.0821943999999998E-9</v>
      </c>
      <c r="AS1663" s="328">
        <v>8.4209203E-14</v>
      </c>
      <c r="AT1663" s="328">
        <v>3.4494475E-11</v>
      </c>
      <c r="AU1663" s="328">
        <v>4.4416949999999998E-20</v>
      </c>
      <c r="AV1663" s="328">
        <v>7.6622969000000001E-10</v>
      </c>
      <c r="AW1663" s="328">
        <v>2.1718177E-7</v>
      </c>
      <c r="AX1663" s="328">
        <v>1.0861936999999999E-10</v>
      </c>
      <c r="AY1663" s="328">
        <v>2.3762736000000001E-10</v>
      </c>
      <c r="AZ1663" s="328">
        <v>5.5308502000000003E-13</v>
      </c>
      <c r="BA1663" s="328">
        <v>1.7515033E-15</v>
      </c>
      <c r="BB1663" s="328">
        <v>2.6520037000000001E-12</v>
      </c>
      <c r="BC1663" s="328">
        <v>2.6871841E-14</v>
      </c>
      <c r="BD1663" s="328">
        <v>2.1728294E-14</v>
      </c>
      <c r="BE1663" s="328">
        <v>6.5013804999999999E-10</v>
      </c>
      <c r="BF1663" s="328">
        <v>4.7295650000000003E-9</v>
      </c>
      <c r="BG1663" s="328">
        <v>1.4010770999999999E-19</v>
      </c>
      <c r="BH1663" s="329">
        <v>1.4135933E-3</v>
      </c>
      <c r="BI1663" s="329">
        <v>4.1592997E-2</v>
      </c>
      <c r="BJ1663" s="328">
        <v>2.4483385999999998E-9</v>
      </c>
      <c r="BK1663" s="328">
        <v>1.4888545E-11</v>
      </c>
      <c r="BL1663" s="328">
        <v>6.6612454000000004E-16</v>
      </c>
      <c r="BM1663" s="41"/>
      <c r="BN1663" s="122">
        <v>5.5954825999999999E-5</v>
      </c>
      <c r="BO1663" s="122">
        <v>1.8905386E-6</v>
      </c>
      <c r="BP1663" s="122">
        <v>3.0673290999999999E-5</v>
      </c>
      <c r="BQ1663" s="122">
        <v>2.3292458000000001E-8</v>
      </c>
      <c r="BR1663" s="122">
        <v>2.0987827000000001E-6</v>
      </c>
      <c r="BS1663" s="122">
        <v>5.0053077999999997E-7</v>
      </c>
      <c r="BT1663" s="122">
        <v>1.1079154999999999E-8</v>
      </c>
      <c r="BU1663" s="122">
        <v>7.5288628000000002E-7</v>
      </c>
      <c r="BV1663" s="122">
        <v>1.3813226E-7</v>
      </c>
      <c r="BW1663" s="122">
        <v>3.0239618000000002E-7</v>
      </c>
      <c r="BX1663" s="122">
        <v>3.3376928999999998E-16</v>
      </c>
      <c r="BY1663" s="122">
        <v>9.3308887999999995E-17</v>
      </c>
      <c r="BZ1663" s="122">
        <v>5.9278019000000003E-18</v>
      </c>
      <c r="CA1663" s="122">
        <v>1.0679118E-6</v>
      </c>
      <c r="CB1663" s="122">
        <v>1.7982238999999999E-5</v>
      </c>
      <c r="CC1663" s="122">
        <v>1.6226935999999999E-7</v>
      </c>
      <c r="CD1663" s="122">
        <v>3.5147683000000001E-7</v>
      </c>
      <c r="CE1663" s="167"/>
      <c r="CF1663" s="143"/>
      <c r="CG1663" s="76" t="s">
        <v>1156</v>
      </c>
      <c r="CH1663" s="159"/>
      <c r="CI1663" s="159"/>
    </row>
    <row r="1664" spans="1:87" ht="14.5" customHeight="1">
      <c r="A1664" s="41" t="s">
        <v>8432</v>
      </c>
      <c r="B1664" s="119" t="s">
        <v>8356</v>
      </c>
      <c r="C1664" s="120" t="str">
        <f>MID(A1664,1,12)</f>
        <v>D.090.01.102</v>
      </c>
      <c r="D1664" s="135" t="s">
        <v>114</v>
      </c>
      <c r="E1664" s="119" t="s">
        <v>6570</v>
      </c>
      <c r="F1664" s="118" t="str">
        <f>MID(A1664, 21,85)</f>
        <v>welding shipbuilding (FCAW) per kg electrode</v>
      </c>
      <c r="G1664" s="118">
        <f>H1664+I1664+J1664+K1664</f>
        <v>31.628781955520001</v>
      </c>
      <c r="H1664" s="118">
        <f>N1664+O1664+P1664+Q1664</f>
        <v>1.232743852</v>
      </c>
      <c r="I1664" s="118">
        <f>L1664+M1664+R1664</f>
        <v>2.0630561599999999</v>
      </c>
      <c r="J1664" s="326">
        <f>S1664+IF(T1664="x",0,T1664)+IF(U1664="x",0,U1664)+IF(V1664="x",0,V1664)+W1664+X1664</f>
        <v>0.49608894352000005</v>
      </c>
      <c r="K1664" s="118">
        <v>27.836893</v>
      </c>
      <c r="L1664" s="118">
        <v>0.75859142000000002</v>
      </c>
      <c r="M1664" s="118">
        <v>1.1962649999999999</v>
      </c>
      <c r="N1664" s="118">
        <v>1.0264993</v>
      </c>
      <c r="O1664" s="118">
        <v>0.16583164</v>
      </c>
      <c r="P1664" s="118">
        <v>2.101923E-2</v>
      </c>
      <c r="Q1664" s="118">
        <v>1.9393681999999999E-2</v>
      </c>
      <c r="R1664" s="118">
        <v>0.10819974</v>
      </c>
      <c r="S1664" s="118">
        <v>8.5996801999999997E-2</v>
      </c>
      <c r="T1664" s="118">
        <v>4.1770139999999997E-2</v>
      </c>
      <c r="U1664" s="118">
        <v>0.36664612000000002</v>
      </c>
      <c r="V1664" s="118">
        <v>9.4589946000000005E-4</v>
      </c>
      <c r="W1664" s="118">
        <v>7.2998205999999998E-4</v>
      </c>
      <c r="X1664" s="118">
        <v>0</v>
      </c>
      <c r="Y1664" s="41"/>
      <c r="Z1664" s="327">
        <f>K1664/0.133</f>
        <v>209.29994736842104</v>
      </c>
      <c r="AA1664" s="41"/>
      <c r="AB1664" s="111">
        <v>2959.4195</v>
      </c>
      <c r="AC1664" s="111">
        <v>2891.3009000000002</v>
      </c>
      <c r="AD1664" s="111">
        <v>49.705807</v>
      </c>
      <c r="AE1664" s="111">
        <v>0</v>
      </c>
      <c r="AF1664" s="111">
        <v>1.4726380999999999</v>
      </c>
      <c r="AG1664" s="111">
        <v>6.7647763999999997</v>
      </c>
      <c r="AH1664" s="111">
        <v>10.175305</v>
      </c>
      <c r="AI1664" s="41"/>
      <c r="AJ1664" s="114">
        <v>4.0744360000000004</v>
      </c>
      <c r="AK1664" s="114">
        <v>3.7558093000000001</v>
      </c>
      <c r="AL1664" s="114">
        <v>0.17501148999999999</v>
      </c>
      <c r="AM1664" s="114">
        <v>0.14361518000000001</v>
      </c>
      <c r="AN1664" s="113">
        <f>AQ1664+AT1664+AU1664+AV1664+AW1664+BE1664+BF1664+BJ1664</f>
        <v>2.251684198645E-4</v>
      </c>
      <c r="AO1664" s="112">
        <f>AR1664+AS1664+AX1664+AY1664+AZ1664+BA1664+BB1664+BC1664+BD1664+BG1664+BK1664+BL1664</f>
        <v>6.4723184094120365E-7</v>
      </c>
      <c r="AP1664" s="112">
        <f>BH1664+BI1664</f>
        <v>20.114170993599998</v>
      </c>
      <c r="AQ1664" s="329">
        <v>1.9714411E-4</v>
      </c>
      <c r="AR1664" s="328">
        <v>5.9493944999999997E-7</v>
      </c>
      <c r="AS1664" s="328">
        <v>1.6249897000000001E-11</v>
      </c>
      <c r="AT1664" s="328">
        <v>1.3027996E-8</v>
      </c>
      <c r="AU1664" s="328">
        <v>1.6630405E-9</v>
      </c>
      <c r="AV1664" s="328">
        <v>1.5263628E-7</v>
      </c>
      <c r="AW1664" s="328">
        <v>2.7478228000000001E-5</v>
      </c>
      <c r="AX1664" s="328">
        <v>2.2087401E-8</v>
      </c>
      <c r="AY1664" s="328">
        <v>2.8689026999999998E-8</v>
      </c>
      <c r="AZ1664" s="328">
        <v>2.2049677999999999E-11</v>
      </c>
      <c r="BA1664" s="328">
        <v>1.1371787000000001E-13</v>
      </c>
      <c r="BB1664" s="328">
        <v>1.4912169E-10</v>
      </c>
      <c r="BC1664" s="328">
        <v>2.5162334E-12</v>
      </c>
      <c r="BD1664" s="328">
        <v>2.3345542E-12</v>
      </c>
      <c r="BE1664" s="328">
        <v>2.5208146000000002E-7</v>
      </c>
      <c r="BF1664" s="328">
        <v>1.1251973E-7</v>
      </c>
      <c r="BG1664" s="328">
        <v>1.2375056E-9</v>
      </c>
      <c r="BH1664" s="329">
        <v>9.8629935999999998E-3</v>
      </c>
      <c r="BI1664" s="329">
        <v>20.104308</v>
      </c>
      <c r="BJ1664" s="328">
        <v>1.4153357999999999E-8</v>
      </c>
      <c r="BK1664" s="328">
        <v>8.6067719999999995E-11</v>
      </c>
      <c r="BL1664" s="328">
        <v>3.8507335000000003E-15</v>
      </c>
      <c r="BM1664" s="41"/>
      <c r="BN1664" s="111">
        <v>1.0321451000000001E-2</v>
      </c>
      <c r="BO1664" s="111">
        <v>2.4667183E-4</v>
      </c>
      <c r="BP1664" s="111">
        <v>5.8358378000000002E-3</v>
      </c>
      <c r="BQ1664" s="122">
        <v>1.2737189000000001E-5</v>
      </c>
      <c r="BR1664" s="111">
        <v>2.7423489000000001E-4</v>
      </c>
      <c r="BS1664" s="122">
        <v>9.5872778999999997E-5</v>
      </c>
      <c r="BT1664" s="122">
        <v>9.1735287000000003E-8</v>
      </c>
      <c r="BU1664" s="111">
        <v>1.4677542000000001E-4</v>
      </c>
      <c r="BV1664" s="122">
        <v>2.8206326999999998E-5</v>
      </c>
      <c r="BW1664" s="122">
        <v>1.2832912E-5</v>
      </c>
      <c r="BX1664" s="122">
        <v>1.2499664E-5</v>
      </c>
      <c r="BY1664" s="122">
        <v>8.8071738000000004E-7</v>
      </c>
      <c r="BZ1664" s="122">
        <v>2.2065022999999999E-7</v>
      </c>
      <c r="CA1664" s="111">
        <v>2.4043940000000001E-4</v>
      </c>
      <c r="CB1664" s="111">
        <v>3.4025253000000001E-3</v>
      </c>
      <c r="CC1664" s="122">
        <v>9.5923542000000006E-6</v>
      </c>
      <c r="CD1664" s="122">
        <v>2.0318177E-6</v>
      </c>
      <c r="CE1664" s="167"/>
      <c r="CF1664" s="143"/>
      <c r="CG1664" s="76" t="s">
        <v>1157</v>
      </c>
      <c r="CH1664" s="159"/>
      <c r="CI1664" s="159"/>
    </row>
    <row r="1665" spans="1:88" ht="14.5" customHeight="1">
      <c r="A1665" s="41" t="s">
        <v>8430</v>
      </c>
      <c r="B1665" s="119" t="s">
        <v>8356</v>
      </c>
      <c r="C1665" s="120" t="str">
        <f>MID(A1665,1,12)</f>
        <v>D.090.01.103</v>
      </c>
      <c r="D1665" s="135" t="s">
        <v>114</v>
      </c>
      <c r="E1665" s="119" t="s">
        <v>12</v>
      </c>
      <c r="F1665" s="118" t="str">
        <f>MID(A1665, 21,85)</f>
        <v>welding steel arc (MAG) 0.0536 kg electrode</v>
      </c>
      <c r="G1665" s="118">
        <f>H1665+I1665+J1665+K1665</f>
        <v>7.1764577245199995E-2</v>
      </c>
      <c r="H1665" s="118">
        <f>N1665+O1665+P1665+Q1665</f>
        <v>1.7320955499999999E-3</v>
      </c>
      <c r="I1665" s="118">
        <f>L1665+M1665+R1665</f>
        <v>2.4629869190000001E-2</v>
      </c>
      <c r="J1665" s="326">
        <f>S1665+IF(T1665="x",0,T1665)+IF(U1665="x",0,U1665)+IF(V1665="x",0,V1665)+W1665+X1665</f>
        <v>2.6125233505200001E-2</v>
      </c>
      <c r="K1665" s="118">
        <v>1.9277379000000001E-2</v>
      </c>
      <c r="L1665" s="118">
        <v>2.3424231E-2</v>
      </c>
      <c r="M1665" s="118">
        <v>9.2264563999999998E-4</v>
      </c>
      <c r="N1665" s="118">
        <v>9.0945280999999995E-4</v>
      </c>
      <c r="O1665" s="118">
        <v>1.9559223E-4</v>
      </c>
      <c r="P1665" s="118">
        <v>4.3191565000000001E-4</v>
      </c>
      <c r="Q1665" s="118">
        <v>1.9513486E-4</v>
      </c>
      <c r="R1665" s="118">
        <v>2.8299255E-4</v>
      </c>
      <c r="S1665" s="118">
        <v>2.5397409999999999E-2</v>
      </c>
      <c r="T1665" s="330">
        <v>3.0897376000000001E-5</v>
      </c>
      <c r="U1665" s="118">
        <v>6.4563616000000001E-4</v>
      </c>
      <c r="V1665" s="330">
        <v>2.6296519999999998E-7</v>
      </c>
      <c r="W1665" s="330">
        <v>5.1027004000000002E-5</v>
      </c>
      <c r="X1665" s="118">
        <v>0</v>
      </c>
      <c r="Y1665" s="41"/>
      <c r="Z1665" s="327">
        <f>K1665/0.133</f>
        <v>0.14494269924812031</v>
      </c>
      <c r="AA1665" s="41"/>
      <c r="AB1665" s="111">
        <v>2.1031089999999999</v>
      </c>
      <c r="AC1665" s="111">
        <v>1.9459297</v>
      </c>
      <c r="AD1665" s="111">
        <v>8.7530318999999995E-2</v>
      </c>
      <c r="AE1665" s="111">
        <v>0</v>
      </c>
      <c r="AF1665" s="111">
        <v>5.9799484E-2</v>
      </c>
      <c r="AG1665" s="111">
        <v>5.1028180999999999E-3</v>
      </c>
      <c r="AH1665" s="111">
        <v>4.7467194000000001E-3</v>
      </c>
      <c r="AI1665" s="41"/>
      <c r="AJ1665" s="114">
        <v>9.9259531000000008E-3</v>
      </c>
      <c r="AK1665" s="114">
        <v>9.5636951000000001E-3</v>
      </c>
      <c r="AL1665" s="114">
        <v>2.5508281000000002E-4</v>
      </c>
      <c r="AM1665" s="114">
        <v>1.0717519E-4</v>
      </c>
      <c r="AN1665" s="113">
        <f>AQ1665+AT1665+AU1665+AV1665+AW1665+BE1665+BF1665+BJ1665</f>
        <v>5.7336301205443993E-7</v>
      </c>
      <c r="AO1665" s="112">
        <f>AR1665+AS1665+AX1665+AY1665+AZ1665+BA1665+BB1665+BC1665+BD1665+BG1665+BK1665+BL1665</f>
        <v>9.4335357918616975E-10</v>
      </c>
      <c r="AP1665" s="112">
        <f>BH1665+BI1665</f>
        <v>1.5010531400000001E-2</v>
      </c>
      <c r="AQ1665" s="328">
        <v>1.3556531E-7</v>
      </c>
      <c r="AR1665" s="328">
        <v>4.0906661000000001E-10</v>
      </c>
      <c r="AS1665" s="328">
        <v>1.1174694E-14</v>
      </c>
      <c r="AT1665" s="328">
        <v>1.7456033999999999E-11</v>
      </c>
      <c r="AU1665" s="328">
        <v>4.5588044000000004E-13</v>
      </c>
      <c r="AV1665" s="328">
        <v>1.3520045999999999E-10</v>
      </c>
      <c r="AW1665" s="328">
        <v>4.3404336E-7</v>
      </c>
      <c r="AX1665" s="328">
        <v>2.1850967E-11</v>
      </c>
      <c r="AY1665" s="328">
        <v>5.0434492000000004E-10</v>
      </c>
      <c r="AZ1665" s="328">
        <v>3.7995631999999998E-13</v>
      </c>
      <c r="BA1665" s="328">
        <v>7.8023115000000005E-16</v>
      </c>
      <c r="BB1665" s="328">
        <v>1.3027309E-12</v>
      </c>
      <c r="BC1665" s="328">
        <v>2.3143971000000001E-14</v>
      </c>
      <c r="BD1665" s="328">
        <v>1.1887767E-14</v>
      </c>
      <c r="BE1665" s="328">
        <v>3.6644104000000001E-10</v>
      </c>
      <c r="BF1665" s="328">
        <v>2.2454441000000001E-9</v>
      </c>
      <c r="BG1665" s="328">
        <v>3.4485482999999999E-13</v>
      </c>
      <c r="BH1665" s="329">
        <v>1.6504333999999999E-3</v>
      </c>
      <c r="BI1665" s="329">
        <v>1.3360098000000001E-2</v>
      </c>
      <c r="BJ1665" s="328">
        <v>9.8934453999999998E-10</v>
      </c>
      <c r="BK1665" s="328">
        <v>6.0162843000000003E-12</v>
      </c>
      <c r="BL1665" s="328">
        <v>2.6917301999999999E-16</v>
      </c>
      <c r="BM1665" s="41"/>
      <c r="BN1665" s="122">
        <v>1.4963809E-5</v>
      </c>
      <c r="BO1665" s="122">
        <v>3.5115172999999998E-6</v>
      </c>
      <c r="BP1665" s="122">
        <v>4.0413870000000002E-6</v>
      </c>
      <c r="BQ1665" s="122">
        <v>3.3166113E-8</v>
      </c>
      <c r="BR1665" s="122">
        <v>3.0184108E-6</v>
      </c>
      <c r="BS1665" s="122">
        <v>6.9535492000000005E-8</v>
      </c>
      <c r="BT1665" s="122">
        <v>8.4134997999999995E-9</v>
      </c>
      <c r="BU1665" s="122">
        <v>1.0294489999999999E-7</v>
      </c>
      <c r="BV1665" s="122">
        <v>5.7960038999999996E-7</v>
      </c>
      <c r="BW1665" s="122">
        <v>1.2912186999999999E-7</v>
      </c>
      <c r="BX1665" s="122">
        <v>3.4264626000000002E-9</v>
      </c>
      <c r="BY1665" s="122">
        <v>2.4509199E-10</v>
      </c>
      <c r="BZ1665" s="122">
        <v>6.0485772000000005E-11</v>
      </c>
      <c r="CA1665" s="122">
        <v>5.4686182E-7</v>
      </c>
      <c r="CB1665" s="122">
        <v>2.4158645E-6</v>
      </c>
      <c r="CC1665" s="122">
        <v>3.6122601999999997E-7</v>
      </c>
      <c r="CD1665" s="122">
        <v>1.4202760999999999E-7</v>
      </c>
      <c r="CE1665" s="167"/>
      <c r="CF1665" s="143"/>
      <c r="CG1665" s="76" t="s">
        <v>1158</v>
      </c>
      <c r="CH1665" s="159"/>
      <c r="CI1665" s="159"/>
    </row>
    <row r="1666" spans="1:88" ht="14.5" customHeight="1">
      <c r="A1666" s="41" t="s">
        <v>8428</v>
      </c>
      <c r="B1666" s="119" t="s">
        <v>8356</v>
      </c>
      <c r="C1666" s="120" t="str">
        <f>MID(A1666,1,12)</f>
        <v>D.090.01.104</v>
      </c>
      <c r="D1666" s="135" t="s">
        <v>114</v>
      </c>
      <c r="E1666" s="119" t="s">
        <v>12</v>
      </c>
      <c r="F1666" s="118" t="str">
        <f>MID(A1666, 21,85)</f>
        <v>welding steel, autogenious 0.0536 kg electrode</v>
      </c>
      <c r="G1666" s="118">
        <f>H1666+I1666+J1666+K1666</f>
        <v>6.5981115569527599E-2</v>
      </c>
      <c r="H1666" s="118">
        <f>N1666+O1666+P1666+Q1666</f>
        <v>1.4248170000000001E-3</v>
      </c>
      <c r="I1666" s="118">
        <f>L1666+M1666+R1666</f>
        <v>2.470447077E-2</v>
      </c>
      <c r="J1666" s="326">
        <f>S1666+IF(T1666="x",0,T1666)+IF(U1666="x",0,U1666)+IF(V1666="x",0,V1666)+W1666+X1666</f>
        <v>2.5936910799527601E-2</v>
      </c>
      <c r="K1666" s="118">
        <v>1.3914917000000001E-2</v>
      </c>
      <c r="L1666" s="118">
        <v>2.3816928000000001E-2</v>
      </c>
      <c r="M1666" s="118">
        <v>6.3304766000000004E-4</v>
      </c>
      <c r="N1666" s="118">
        <v>6.3120948000000001E-4</v>
      </c>
      <c r="O1666" s="118">
        <v>1.7603055E-4</v>
      </c>
      <c r="P1666" s="118">
        <v>4.2697101000000002E-4</v>
      </c>
      <c r="Q1666" s="118">
        <v>1.9060596000000001E-4</v>
      </c>
      <c r="R1666" s="118">
        <v>2.5449510999999998E-4</v>
      </c>
      <c r="S1666" s="118">
        <v>2.5383551000000001E-2</v>
      </c>
      <c r="T1666" s="330">
        <v>2.0050243000000001E-5</v>
      </c>
      <c r="U1666" s="118">
        <v>4.8227722999999998E-4</v>
      </c>
      <c r="V1666" s="330">
        <v>8.6275275999999995E-9</v>
      </c>
      <c r="W1666" s="330">
        <v>5.1023699000000001E-5</v>
      </c>
      <c r="X1666" s="118">
        <v>0</v>
      </c>
      <c r="Y1666" s="41"/>
      <c r="Z1666" s="327">
        <f>K1666/0.133</f>
        <v>0.10462343609022556</v>
      </c>
      <c r="AA1666" s="41"/>
      <c r="AB1666" s="111">
        <v>1.8028971</v>
      </c>
      <c r="AC1666" s="111">
        <v>1.6758318999999999</v>
      </c>
      <c r="AD1666" s="111">
        <v>6.5384655999999999E-2</v>
      </c>
      <c r="AE1666" s="111">
        <v>0</v>
      </c>
      <c r="AF1666" s="111">
        <v>6.1654672000000001E-2</v>
      </c>
      <c r="AG1666" s="122">
        <v>2.0267314999999999E-6</v>
      </c>
      <c r="AH1666" s="122">
        <v>2.3774708E-5</v>
      </c>
      <c r="AJ1666" s="114">
        <v>9.3066533999999999E-3</v>
      </c>
      <c r="AK1666" s="114">
        <v>8.9793067999999997E-3</v>
      </c>
      <c r="AL1666" s="114">
        <v>2.2351232999999999E-4</v>
      </c>
      <c r="AM1666" s="114">
        <v>1.0383431E-4</v>
      </c>
      <c r="AN1666" s="113">
        <f>AQ1666+AT1666+AU1666+AV1666+AW1666+BE1666+BF1666+BJ1666</f>
        <v>5.3832774777007721E-7</v>
      </c>
      <c r="AO1666" s="112">
        <f>AR1666+AS1666+AX1666+AY1666+AZ1666+BA1666+BB1666+BC1666+BD1666+BG1666+BK1666+BL1666</f>
        <v>8.2659883140210999E-10</v>
      </c>
      <c r="AP1666" s="112">
        <f>BH1666+BI1666</f>
        <v>1.4542620399999999E-2</v>
      </c>
      <c r="AQ1666" s="328">
        <v>9.7361447000000001E-8</v>
      </c>
      <c r="AR1666" s="328">
        <v>2.9376709000000002E-10</v>
      </c>
      <c r="AS1666" s="328">
        <v>8.0258171000000004E-15</v>
      </c>
      <c r="AT1666" s="328">
        <v>1.3983454E-11</v>
      </c>
      <c r="AU1666" s="328">
        <v>5.7900773000000001E-15</v>
      </c>
      <c r="AV1666" s="328">
        <v>9.3825486000000006E-11</v>
      </c>
      <c r="AW1666" s="328">
        <v>4.3733403000000002E-7</v>
      </c>
      <c r="AX1666" s="328">
        <v>1.5978700999999999E-11</v>
      </c>
      <c r="AY1666" s="328">
        <v>5.0911467999999997E-10</v>
      </c>
      <c r="AZ1666" s="328">
        <v>3.7484157999999999E-13</v>
      </c>
      <c r="BA1666" s="328">
        <v>7.5223442999999999E-16</v>
      </c>
      <c r="BB1666" s="328">
        <v>1.2919518E-12</v>
      </c>
      <c r="BC1666" s="328">
        <v>2.2522129E-14</v>
      </c>
      <c r="BD1666" s="328">
        <v>1.1413810000000001E-14</v>
      </c>
      <c r="BE1666" s="328">
        <v>3.1264059000000001E-10</v>
      </c>
      <c r="BF1666" s="328">
        <v>2.2225350000000001E-9</v>
      </c>
      <c r="BG1666" s="328">
        <v>1.2689276E-14</v>
      </c>
      <c r="BH1666" s="329">
        <v>1.6498643999999999E-3</v>
      </c>
      <c r="BI1666" s="329">
        <v>1.2892756E-2</v>
      </c>
      <c r="BJ1666" s="328">
        <v>9.8928045000000006E-10</v>
      </c>
      <c r="BK1666" s="328">
        <v>6.0158946E-12</v>
      </c>
      <c r="BL1666" s="328">
        <v>2.6915557999999998E-16</v>
      </c>
      <c r="BM1666" s="41"/>
      <c r="BN1666" s="122">
        <v>1.3422409999999999E-5</v>
      </c>
      <c r="BO1666" s="122">
        <v>3.5307152999999999E-6</v>
      </c>
      <c r="BP1666" s="122">
        <v>2.9171788999999999E-6</v>
      </c>
      <c r="BQ1666" s="122">
        <v>2.9810958999999998E-8</v>
      </c>
      <c r="BR1666" s="122">
        <v>3.0369147000000001E-6</v>
      </c>
      <c r="BS1666" s="122">
        <v>4.2696704E-8</v>
      </c>
      <c r="BT1666" s="122">
        <v>8.4057568999999996E-9</v>
      </c>
      <c r="BU1666" s="122">
        <v>6.1858006999999996E-8</v>
      </c>
      <c r="BV1666" s="122">
        <v>5.7296503999999998E-7</v>
      </c>
      <c r="BW1666" s="122">
        <v>1.2612506999999999E-7</v>
      </c>
      <c r="BX1666" s="122">
        <v>4.3513303000000001E-11</v>
      </c>
      <c r="BY1666" s="122">
        <v>8.5287300000000006E-12</v>
      </c>
      <c r="BZ1666" s="122">
        <v>7.6836780000000003E-13</v>
      </c>
      <c r="CA1666" s="122">
        <v>4.9360105999999995E-7</v>
      </c>
      <c r="CB1666" s="122">
        <v>2.1029440000000002E-6</v>
      </c>
      <c r="CC1666" s="122">
        <v>3.5712341999999998E-7</v>
      </c>
      <c r="CD1666" s="122">
        <v>1.4201841E-7</v>
      </c>
      <c r="CE1666" s="167"/>
      <c r="CF1666" s="143"/>
      <c r="CG1666" s="76" t="s">
        <v>1160</v>
      </c>
      <c r="CH1666" s="159"/>
      <c r="CI1666" s="159"/>
    </row>
    <row r="1667" spans="1:88" ht="14.5" customHeight="1">
      <c r="B1667" s="119" t="s">
        <v>8356</v>
      </c>
      <c r="C1667" s="133" t="s">
        <v>497</v>
      </c>
      <c r="D1667" s="133" t="s">
        <v>8425</v>
      </c>
      <c r="G1667" s="41"/>
      <c r="H1667" s="41"/>
      <c r="I1667" s="41"/>
      <c r="J1667" s="41"/>
      <c r="K1667" s="41"/>
      <c r="L1667" s="41"/>
      <c r="M1667" s="41"/>
      <c r="N1667" s="41"/>
      <c r="O1667" s="41"/>
      <c r="P1667" s="41"/>
      <c r="Q1667" s="41"/>
      <c r="R1667" s="41"/>
      <c r="S1667" s="41"/>
      <c r="T1667" s="41"/>
      <c r="U1667" s="41"/>
      <c r="V1667" s="41"/>
      <c r="W1667" s="41"/>
      <c r="X1667" s="41"/>
      <c r="Y1667" s="41"/>
      <c r="Z1667" s="41"/>
      <c r="AA1667" s="41"/>
      <c r="AB1667" s="41"/>
      <c r="AC1667" s="41"/>
      <c r="AD1667" s="41"/>
      <c r="AE1667" s="41"/>
      <c r="AF1667" s="41"/>
      <c r="AG1667" s="41"/>
      <c r="AH1667" s="41"/>
      <c r="AI1667" s="41"/>
      <c r="AJ1667" s="41"/>
      <c r="AK1667" s="41"/>
      <c r="AL1667" s="41"/>
      <c r="AM1667" s="41"/>
      <c r="AN1667" s="41"/>
      <c r="AO1667" s="41"/>
      <c r="AP1667" s="41"/>
      <c r="AQ1667" s="41"/>
      <c r="AR1667" s="41"/>
      <c r="AS1667" s="41"/>
      <c r="AT1667" s="41"/>
      <c r="AU1667" s="41"/>
      <c r="AV1667" s="41"/>
      <c r="AW1667" s="41"/>
      <c r="AX1667" s="41"/>
      <c r="AY1667" s="41"/>
      <c r="AZ1667" s="41"/>
      <c r="BA1667" s="41"/>
      <c r="BB1667" s="41"/>
      <c r="BC1667" s="41"/>
      <c r="BD1667" s="41"/>
      <c r="BE1667" s="41"/>
      <c r="BF1667" s="41"/>
      <c r="BG1667" s="41"/>
      <c r="BH1667" s="41"/>
      <c r="BI1667" s="41"/>
      <c r="BJ1667" s="41"/>
      <c r="BK1667" s="41"/>
      <c r="BL1667" s="41"/>
      <c r="BM1667" s="41"/>
      <c r="BN1667" s="41"/>
      <c r="BO1667" s="41"/>
      <c r="BP1667" s="41"/>
      <c r="BQ1667" s="41"/>
      <c r="BR1667" s="41"/>
      <c r="BS1667" s="41"/>
      <c r="BT1667" s="41"/>
      <c r="BU1667" s="41"/>
      <c r="BV1667" s="41"/>
      <c r="BW1667" s="41"/>
      <c r="BX1667" s="41"/>
      <c r="BY1667" s="41"/>
      <c r="BZ1667" s="41"/>
      <c r="CA1667" s="41"/>
      <c r="CB1667" s="41"/>
      <c r="CC1667" s="41"/>
      <c r="CD1667" s="41"/>
      <c r="CE1667" s="168"/>
      <c r="CF1667" s="144"/>
      <c r="CH1667" s="159"/>
      <c r="CI1667" s="159"/>
    </row>
    <row r="1668" spans="1:88" ht="14.5" customHeight="1">
      <c r="A1668" s="41" t="s">
        <v>8424</v>
      </c>
      <c r="B1668" s="119" t="s">
        <v>8356</v>
      </c>
      <c r="C1668" s="120" t="str">
        <f t="shared" ref="C1668:C1701" si="651">MID(A1668,1,12)</f>
        <v>D.100.01.101</v>
      </c>
      <c r="D1668" s="135" t="s">
        <v>25</v>
      </c>
      <c r="E1668" s="119" t="s">
        <v>7747</v>
      </c>
      <c r="F1668" s="118" t="str">
        <f t="shared" ref="F1668:F1701" si="652">MID(A1668, 21,85)</f>
        <v>Anodising</v>
      </c>
      <c r="G1668" s="118">
        <f t="shared" ref="G1668:G1701" si="653">H1668+I1668+J1668+K1668</f>
        <v>0.40241875002580002</v>
      </c>
      <c r="H1668" s="118">
        <f t="shared" ref="H1668:H1701" si="654">N1668+O1668+P1668+Q1668</f>
        <v>1.2186160239E-2</v>
      </c>
      <c r="I1668" s="118">
        <f t="shared" ref="I1668:I1701" si="655">L1668+M1668+R1668</f>
        <v>2.96183946E-2</v>
      </c>
      <c r="J1668" s="326">
        <f t="shared" ref="J1668:J1701" si="656">S1668+IF(T1668="x",0,T1668)+IF(U1668="x",0,U1668)+IF(V1668="x",0,V1668)+W1668+X1668</f>
        <v>7.3597295186799999E-2</v>
      </c>
      <c r="K1668" s="118">
        <v>0.28701690000000002</v>
      </c>
      <c r="L1668" s="118">
        <v>1.1430144E-2</v>
      </c>
      <c r="M1668" s="118">
        <v>1.1830083999999999E-2</v>
      </c>
      <c r="N1668" s="118">
        <v>1.0067645E-2</v>
      </c>
      <c r="O1668" s="118">
        <v>1.571668E-3</v>
      </c>
      <c r="P1668" s="118">
        <v>4.5043711999999999E-4</v>
      </c>
      <c r="Q1668" s="330">
        <v>9.6410119000000006E-5</v>
      </c>
      <c r="R1668" s="118">
        <v>6.3581666000000004E-3</v>
      </c>
      <c r="S1668" s="118">
        <v>1.1335379999999999E-3</v>
      </c>
      <c r="T1668" s="118">
        <v>0</v>
      </c>
      <c r="U1668" s="118">
        <v>2.6659175E-2</v>
      </c>
      <c r="V1668" s="330">
        <v>4.5821868000000003E-6</v>
      </c>
      <c r="W1668" s="118">
        <v>4.58E-2</v>
      </c>
      <c r="X1668" s="118">
        <v>0</v>
      </c>
      <c r="Y1668" s="41"/>
      <c r="Z1668" s="327">
        <f t="shared" ref="Z1668:Z1701" si="657">K1668/0.133</f>
        <v>2.1580218045112782</v>
      </c>
      <c r="AA1668" s="41"/>
      <c r="AB1668" s="111">
        <v>43.474021999999998</v>
      </c>
      <c r="AC1668" s="111">
        <v>37.463196000000003</v>
      </c>
      <c r="AD1668" s="111">
        <v>3.6138766000000002</v>
      </c>
      <c r="AE1668" s="111">
        <v>0</v>
      </c>
      <c r="AF1668" s="111">
        <v>0.29410161000000001</v>
      </c>
      <c r="AG1668" s="111">
        <v>1.2905248</v>
      </c>
      <c r="AH1668" s="111">
        <v>0.81232353999999996</v>
      </c>
      <c r="AI1668" s="41"/>
      <c r="AJ1668" s="114">
        <v>5.0592003000000003E-2</v>
      </c>
      <c r="AK1668" s="114">
        <v>4.6957077E-2</v>
      </c>
      <c r="AL1668" s="114">
        <v>2.5379300999999999E-3</v>
      </c>
      <c r="AM1668" s="114">
        <v>1.0969954000000001E-3</v>
      </c>
      <c r="AN1668" s="113">
        <f t="shared" ref="AN1668:AN1701" si="658">AQ1668+AT1668+AU1668+AV1668+AW1668+BE1668+BF1668+BJ1668</f>
        <v>2.8151724867261E-6</v>
      </c>
      <c r="AO1668" s="112">
        <f t="shared" ref="AO1668:AO1701" si="659">AR1668+AS1668+AX1668+AY1668+AZ1668+BA1668+BB1668+BC1668+BD1668+BG1668+BK1668+BL1668</f>
        <v>9.3858361182394098E-9</v>
      </c>
      <c r="AP1668" s="112">
        <f t="shared" ref="AP1668:AP1701" si="660">BH1668+BI1668</f>
        <v>0.15364081093599999</v>
      </c>
      <c r="AQ1668" s="328">
        <v>2.0194302E-6</v>
      </c>
      <c r="AR1668" s="328">
        <v>6.0937316000000003E-9</v>
      </c>
      <c r="AS1668" s="328">
        <v>1.6646236999999999E-13</v>
      </c>
      <c r="AT1668" s="328">
        <v>7.3873039999999996E-11</v>
      </c>
      <c r="AU1668" s="328">
        <v>9.5964661E-12</v>
      </c>
      <c r="AV1668" s="328">
        <v>1.497005E-9</v>
      </c>
      <c r="AW1668" s="328">
        <v>3.4396715000000001E-7</v>
      </c>
      <c r="AX1668" s="328">
        <v>2.1479626000000001E-10</v>
      </c>
      <c r="AY1668" s="328">
        <v>3.6635818000000002E-10</v>
      </c>
      <c r="AZ1668" s="328">
        <v>1.0772742E-13</v>
      </c>
      <c r="BA1668" s="328">
        <v>5.5258940999999998E-16</v>
      </c>
      <c r="BB1668" s="328">
        <v>2.2828557999999999E-13</v>
      </c>
      <c r="BC1668" s="328">
        <v>3.9251891999999997E-12</v>
      </c>
      <c r="BD1668" s="328">
        <v>7.1196837999999996E-13</v>
      </c>
      <c r="BE1668" s="328">
        <v>5.6949285000000002E-9</v>
      </c>
      <c r="BF1668" s="328">
        <v>4.9973372000000002E-10</v>
      </c>
      <c r="BG1668" s="328">
        <v>5.6890926999999999E-12</v>
      </c>
      <c r="BH1668" s="328">
        <v>2.8700936E-5</v>
      </c>
      <c r="BI1668" s="329">
        <v>0.15361211</v>
      </c>
      <c r="BJ1668" s="328">
        <v>4.4400000000000001E-7</v>
      </c>
      <c r="BK1668" s="328">
        <v>2.7000000000000002E-9</v>
      </c>
      <c r="BL1668" s="328">
        <v>1.208E-13</v>
      </c>
      <c r="BM1668" s="41"/>
      <c r="BN1668" s="111">
        <v>1.8502372999999999E-4</v>
      </c>
      <c r="BO1668" s="122">
        <v>3.0106950999999998E-6</v>
      </c>
      <c r="BP1668" s="122">
        <v>6.0171374E-5</v>
      </c>
      <c r="BQ1668" s="122">
        <v>7.4513875000000003E-7</v>
      </c>
      <c r="BR1668" s="122">
        <v>3.1783083000000002E-6</v>
      </c>
      <c r="BS1668" s="122">
        <v>9.5195020000000003E-7</v>
      </c>
      <c r="BT1668" s="122">
        <v>1.3819778000000001E-10</v>
      </c>
      <c r="BU1668" s="122">
        <v>1.4521381999999999E-6</v>
      </c>
      <c r="BV1668" s="122">
        <v>6.0445489999999998E-7</v>
      </c>
      <c r="BW1668" s="122">
        <v>6.3795137000000004E-8</v>
      </c>
      <c r="BX1668" s="122">
        <v>7.2129498999999994E-8</v>
      </c>
      <c r="BY1668" s="122">
        <v>4.1358337999999997E-9</v>
      </c>
      <c r="BZ1668" s="122">
        <v>1.2732222E-9</v>
      </c>
      <c r="CA1668" s="122">
        <v>2.2454286000000001E-6</v>
      </c>
      <c r="CB1668" s="122">
        <v>4.8290656999999997E-5</v>
      </c>
      <c r="CC1668" s="122">
        <v>4.9267898000000005E-7</v>
      </c>
      <c r="CD1668" s="122">
        <v>6.3739433999999995E-5</v>
      </c>
      <c r="CE1668" s="167"/>
      <c r="CF1668" s="143"/>
      <c r="CG1668" s="76" t="s">
        <v>1159</v>
      </c>
      <c r="CH1668" s="159"/>
      <c r="CI1668" s="159"/>
    </row>
    <row r="1669" spans="1:88" ht="14.5" customHeight="1">
      <c r="A1669" s="41" t="s">
        <v>8422</v>
      </c>
      <c r="B1669" s="119" t="s">
        <v>8356</v>
      </c>
      <c r="C1669" s="120" t="str">
        <f t="shared" si="651"/>
        <v>D.100.01.102</v>
      </c>
      <c r="D1669" s="135" t="s">
        <v>25</v>
      </c>
      <c r="E1669" s="119" t="s">
        <v>12</v>
      </c>
      <c r="F1669" s="118" t="str">
        <f t="shared" si="652"/>
        <v>Autogenuous welding Al 1</v>
      </c>
      <c r="G1669" s="118">
        <f t="shared" si="653"/>
        <v>0.10548397434000001</v>
      </c>
      <c r="H1669" s="118">
        <f t="shared" si="654"/>
        <v>3.0256718299999999E-3</v>
      </c>
      <c r="I1669" s="118">
        <f t="shared" si="655"/>
        <v>7.5457272000000004E-3</v>
      </c>
      <c r="J1669" s="326">
        <f t="shared" si="656"/>
        <v>1.5815544310000002E-2</v>
      </c>
      <c r="K1669" s="118">
        <v>7.9097030999999998E-2</v>
      </c>
      <c r="L1669" s="118">
        <v>4.4386390000000003E-3</v>
      </c>
      <c r="M1669" s="118">
        <v>3.1070882000000001E-3</v>
      </c>
      <c r="N1669" s="118">
        <v>2.6103820000000001E-3</v>
      </c>
      <c r="O1669" s="118">
        <v>4.1528982999999999E-4</v>
      </c>
      <c r="P1669" s="118">
        <v>0</v>
      </c>
      <c r="Q1669" s="118">
        <v>0</v>
      </c>
      <c r="R1669" s="118">
        <v>0</v>
      </c>
      <c r="S1669" s="118">
        <v>5.5370131000000004E-4</v>
      </c>
      <c r="T1669" s="118">
        <v>0</v>
      </c>
      <c r="U1669" s="118">
        <v>1.5261843000000001E-2</v>
      </c>
      <c r="V1669" s="118">
        <v>0</v>
      </c>
      <c r="W1669" s="118">
        <v>0</v>
      </c>
      <c r="X1669" s="118">
        <v>0</v>
      </c>
      <c r="Y1669" s="41"/>
      <c r="Z1669" s="327">
        <f t="shared" si="657"/>
        <v>0.59471451879699244</v>
      </c>
      <c r="AA1669" s="41"/>
      <c r="AB1669" s="111">
        <v>10.178851</v>
      </c>
      <c r="AC1669" s="111">
        <v>6.6855793999999999</v>
      </c>
      <c r="AD1669" s="111">
        <v>2.0688580999999999</v>
      </c>
      <c r="AE1669" s="111">
        <v>0</v>
      </c>
      <c r="AF1669" s="111">
        <v>0.1776047</v>
      </c>
      <c r="AG1669" s="111">
        <v>0.77819702999999996</v>
      </c>
      <c r="AH1669" s="111">
        <v>0.46861143</v>
      </c>
      <c r="AI1669" s="41"/>
      <c r="AJ1669" s="114">
        <v>1.1825705000000001E-2</v>
      </c>
      <c r="AK1669" s="114">
        <v>1.1157642000000001E-2</v>
      </c>
      <c r="AL1669" s="114">
        <v>4.9935056000000001E-4</v>
      </c>
      <c r="AM1669" s="114">
        <v>1.6871306E-4</v>
      </c>
      <c r="AN1669" s="113">
        <f t="shared" si="658"/>
        <v>6.6892336503000002E-7</v>
      </c>
      <c r="AO1669" s="112">
        <f t="shared" si="659"/>
        <v>1.8467105826609999E-9</v>
      </c>
      <c r="AP1669" s="112">
        <f t="shared" si="660"/>
        <v>2.3629279623000002E-2</v>
      </c>
      <c r="AQ1669" s="328">
        <v>5.5189506999999997E-7</v>
      </c>
      <c r="AR1669" s="328">
        <v>1.6652006E-9</v>
      </c>
      <c r="AS1669" s="328">
        <v>4.5495661E-14</v>
      </c>
      <c r="AT1669" s="329">
        <v>0</v>
      </c>
      <c r="AU1669" s="329">
        <v>0</v>
      </c>
      <c r="AV1669" s="328">
        <v>3.8814502999999999E-10</v>
      </c>
      <c r="AW1669" s="328">
        <v>1.1664015000000001E-7</v>
      </c>
      <c r="AX1669" s="328">
        <v>5.5022757000000003E-11</v>
      </c>
      <c r="AY1669" s="328">
        <v>1.2644173000000001E-10</v>
      </c>
      <c r="AZ1669" s="329">
        <v>0</v>
      </c>
      <c r="BA1669" s="329">
        <v>0</v>
      </c>
      <c r="BB1669" s="329">
        <v>0</v>
      </c>
      <c r="BC1669" s="329">
        <v>0</v>
      </c>
      <c r="BD1669" s="329">
        <v>0</v>
      </c>
      <c r="BE1669" s="329">
        <v>0</v>
      </c>
      <c r="BF1669" s="329">
        <v>0</v>
      </c>
      <c r="BG1669" s="329">
        <v>0</v>
      </c>
      <c r="BH1669" s="328">
        <v>1.1175623E-5</v>
      </c>
      <c r="BI1669" s="329">
        <v>2.3618104000000001E-2</v>
      </c>
      <c r="BJ1669" s="329">
        <v>0</v>
      </c>
      <c r="BK1669" s="329">
        <v>0</v>
      </c>
      <c r="BL1669" s="329">
        <v>0</v>
      </c>
      <c r="BM1669" s="41"/>
      <c r="BN1669" s="122">
        <v>3.0663200000000001E-5</v>
      </c>
      <c r="BO1669" s="122">
        <v>9.9951548999999999E-7</v>
      </c>
      <c r="BP1669" s="122">
        <v>1.6582219000000001E-5</v>
      </c>
      <c r="BQ1669" s="111">
        <v>0</v>
      </c>
      <c r="BR1669" s="122">
        <v>1.0076732000000001E-6</v>
      </c>
      <c r="BS1669" s="122">
        <v>2.5127787000000001E-7</v>
      </c>
      <c r="BT1669" s="111">
        <v>0</v>
      </c>
      <c r="BU1669" s="122">
        <v>3.8138573000000002E-7</v>
      </c>
      <c r="BV1669" s="111">
        <v>0</v>
      </c>
      <c r="BW1669" s="111">
        <v>0</v>
      </c>
      <c r="BX1669" s="111">
        <v>0</v>
      </c>
      <c r="BY1669" s="111">
        <v>0</v>
      </c>
      <c r="BZ1669" s="111">
        <v>0</v>
      </c>
      <c r="CA1669" s="122">
        <v>5.4101061999999997E-7</v>
      </c>
      <c r="CB1669" s="122">
        <v>1.0633071000000001E-5</v>
      </c>
      <c r="CC1669" s="122">
        <v>2.6704730999999998E-7</v>
      </c>
      <c r="CD1669" s="111">
        <v>0</v>
      </c>
      <c r="CE1669" s="167"/>
      <c r="CF1669" s="143"/>
      <c r="CG1669" s="76" t="s">
        <v>1161</v>
      </c>
      <c r="CH1669" s="159"/>
      <c r="CI1669" s="159"/>
    </row>
    <row r="1670" spans="1:88" ht="14.5" customHeight="1">
      <c r="A1670" s="41" t="s">
        <v>8420</v>
      </c>
      <c r="B1670" s="119" t="s">
        <v>8356</v>
      </c>
      <c r="C1670" s="120" t="str">
        <f t="shared" si="651"/>
        <v>D.100.01.103</v>
      </c>
      <c r="D1670" s="135" t="s">
        <v>25</v>
      </c>
      <c r="E1670" s="119" t="s">
        <v>12</v>
      </c>
      <c r="F1670" s="118" t="str">
        <f t="shared" si="652"/>
        <v>Autogenuous welding Al 2</v>
      </c>
      <c r="G1670" s="118">
        <f t="shared" si="653"/>
        <v>0.2877034148</v>
      </c>
      <c r="H1670" s="118">
        <f t="shared" si="654"/>
        <v>8.2524016000000006E-3</v>
      </c>
      <c r="I1670" s="118">
        <f t="shared" si="655"/>
        <v>2.0580675499999999E-2</v>
      </c>
      <c r="J1670" s="326">
        <f t="shared" si="656"/>
        <v>4.3136277700000003E-2</v>
      </c>
      <c r="K1670" s="118">
        <v>0.21573406000000001</v>
      </c>
      <c r="L1670" s="118">
        <v>1.2106214000000001E-2</v>
      </c>
      <c r="M1670" s="118">
        <v>8.4744615000000006E-3</v>
      </c>
      <c r="N1670" s="118">
        <v>7.1197148000000004E-3</v>
      </c>
      <c r="O1670" s="118">
        <v>1.1326868E-3</v>
      </c>
      <c r="P1670" s="118">
        <v>0</v>
      </c>
      <c r="Q1670" s="118">
        <v>0</v>
      </c>
      <c r="R1670" s="118">
        <v>0</v>
      </c>
      <c r="S1670" s="118">
        <v>1.5101986999999999E-3</v>
      </c>
      <c r="T1670" s="118">
        <v>0</v>
      </c>
      <c r="U1670" s="118">
        <v>4.1626079000000003E-2</v>
      </c>
      <c r="V1670" s="118">
        <v>0</v>
      </c>
      <c r="W1670" s="118">
        <v>0</v>
      </c>
      <c r="X1670" s="118">
        <v>0</v>
      </c>
      <c r="Y1670" s="41"/>
      <c r="Z1670" s="327">
        <f t="shared" si="657"/>
        <v>1.6220606015037593</v>
      </c>
      <c r="AA1670" s="41"/>
      <c r="AB1670" s="111">
        <v>27.762416999999999</v>
      </c>
      <c r="AC1670" s="111">
        <v>18.234656000000001</v>
      </c>
      <c r="AD1670" s="111">
        <v>5.6427297000000003</v>
      </c>
      <c r="AE1670" s="111">
        <v>0</v>
      </c>
      <c r="AF1670" s="111">
        <v>0.48440987000000002</v>
      </c>
      <c r="AG1670" s="111">
        <v>2.1225019999999999</v>
      </c>
      <c r="AH1670" s="111">
        <v>1.2781193</v>
      </c>
      <c r="AI1670" s="41"/>
      <c r="AJ1670" s="114">
        <v>3.2254149000000003E-2</v>
      </c>
      <c r="AK1670" s="114">
        <v>3.0432032000000001E-2</v>
      </c>
      <c r="AL1670" s="114">
        <v>1.3619591000000001E-3</v>
      </c>
      <c r="AM1670" s="114">
        <v>4.6015826E-4</v>
      </c>
      <c r="AN1670" s="113">
        <f t="shared" si="658"/>
        <v>1.8244622904000002E-6</v>
      </c>
      <c r="AO1670" s="112">
        <f t="shared" si="659"/>
        <v>5.0368310976399997E-9</v>
      </c>
      <c r="AP1670" s="112">
        <f t="shared" si="660"/>
        <v>6.4447936073999998E-2</v>
      </c>
      <c r="AQ1670" s="328">
        <v>1.5052722E-6</v>
      </c>
      <c r="AR1670" s="328">
        <v>4.5417696999999996E-9</v>
      </c>
      <c r="AS1670" s="328">
        <v>1.2408764E-13</v>
      </c>
      <c r="AT1670" s="329">
        <v>0</v>
      </c>
      <c r="AU1670" s="329">
        <v>0</v>
      </c>
      <c r="AV1670" s="328">
        <v>1.0586504E-9</v>
      </c>
      <c r="AW1670" s="328">
        <v>3.1813143999999999E-7</v>
      </c>
      <c r="AX1670" s="328">
        <v>1.5007242000000001E-10</v>
      </c>
      <c r="AY1670" s="328">
        <v>3.4486489E-10</v>
      </c>
      <c r="AZ1670" s="329">
        <v>0</v>
      </c>
      <c r="BA1670" s="329">
        <v>0</v>
      </c>
      <c r="BB1670" s="329">
        <v>0</v>
      </c>
      <c r="BC1670" s="329">
        <v>0</v>
      </c>
      <c r="BD1670" s="329">
        <v>0</v>
      </c>
      <c r="BE1670" s="329">
        <v>0</v>
      </c>
      <c r="BF1670" s="329">
        <v>0</v>
      </c>
      <c r="BG1670" s="329">
        <v>0</v>
      </c>
      <c r="BH1670" s="328">
        <v>3.0481074000000001E-5</v>
      </c>
      <c r="BI1670" s="329">
        <v>6.4417454999999998E-2</v>
      </c>
      <c r="BJ1670" s="329">
        <v>0</v>
      </c>
      <c r="BK1670" s="329">
        <v>0</v>
      </c>
      <c r="BL1670" s="329">
        <v>0</v>
      </c>
      <c r="BM1670" s="41"/>
      <c r="BN1670" s="122">
        <v>8.3632679999999995E-5</v>
      </c>
      <c r="BO1670" s="122">
        <v>2.7261393999999998E-6</v>
      </c>
      <c r="BP1670" s="122">
        <v>4.5227352999999998E-5</v>
      </c>
      <c r="BQ1670" s="111">
        <v>0</v>
      </c>
      <c r="BR1670" s="122">
        <v>2.7483893E-6</v>
      </c>
      <c r="BS1670" s="122">
        <v>6.8535056999999998E-7</v>
      </c>
      <c r="BT1670" s="111">
        <v>0</v>
      </c>
      <c r="BU1670" s="122">
        <v>1.0402147E-6</v>
      </c>
      <c r="BV1670" s="111">
        <v>0</v>
      </c>
      <c r="BW1670" s="111">
        <v>0</v>
      </c>
      <c r="BX1670" s="111">
        <v>0</v>
      </c>
      <c r="BY1670" s="111">
        <v>0</v>
      </c>
      <c r="BZ1670" s="111">
        <v>0</v>
      </c>
      <c r="CA1670" s="122">
        <v>1.4755852999999999E-6</v>
      </c>
      <c r="CB1670" s="122">
        <v>2.9001286000000001E-5</v>
      </c>
      <c r="CC1670" s="122">
        <v>7.2836110000000001E-7</v>
      </c>
      <c r="CD1670" s="111">
        <v>0</v>
      </c>
      <c r="CE1670" s="167"/>
      <c r="CF1670" s="143"/>
      <c r="CG1670" s="76" t="s">
        <v>1162</v>
      </c>
      <c r="CH1670" s="159"/>
      <c r="CI1670" s="159"/>
    </row>
    <row r="1671" spans="1:88" ht="14.5" customHeight="1">
      <c r="A1671" s="41" t="s">
        <v>8418</v>
      </c>
      <c r="B1671" s="119" t="s">
        <v>8356</v>
      </c>
      <c r="C1671" s="120" t="str">
        <f t="shared" si="651"/>
        <v>D.100.01.104</v>
      </c>
      <c r="D1671" s="135" t="s">
        <v>25</v>
      </c>
      <c r="E1671" s="119" t="s">
        <v>12</v>
      </c>
      <c r="F1671" s="118" t="str">
        <f t="shared" si="652"/>
        <v>Autogenuous welding Al 3</v>
      </c>
      <c r="G1671" s="118">
        <f t="shared" si="653"/>
        <v>0.45073292230000001</v>
      </c>
      <c r="H1671" s="118">
        <f t="shared" si="654"/>
        <v>1.2928693099999999E-2</v>
      </c>
      <c r="I1671" s="118">
        <f t="shared" si="655"/>
        <v>3.2242884999999999E-2</v>
      </c>
      <c r="J1671" s="326">
        <f t="shared" si="656"/>
        <v>6.7579804199999996E-2</v>
      </c>
      <c r="K1671" s="118">
        <v>0.33798154000000002</v>
      </c>
      <c r="L1671" s="118">
        <v>1.8966299999999998E-2</v>
      </c>
      <c r="M1671" s="118">
        <v>1.3276585E-2</v>
      </c>
      <c r="N1671" s="118">
        <v>1.115416E-2</v>
      </c>
      <c r="O1671" s="118">
        <v>1.7745331E-3</v>
      </c>
      <c r="P1671" s="118">
        <v>0</v>
      </c>
      <c r="Q1671" s="118">
        <v>0</v>
      </c>
      <c r="R1671" s="118">
        <v>0</v>
      </c>
      <c r="S1671" s="118">
        <v>2.3659651999999999E-3</v>
      </c>
      <c r="T1671" s="118">
        <v>0</v>
      </c>
      <c r="U1671" s="118">
        <v>6.5213838999999996E-2</v>
      </c>
      <c r="V1671" s="118">
        <v>0</v>
      </c>
      <c r="W1671" s="118">
        <v>0</v>
      </c>
      <c r="X1671" s="118">
        <v>0</v>
      </c>
      <c r="Y1671" s="41"/>
      <c r="Z1671" s="327">
        <f t="shared" si="657"/>
        <v>2.5412145864661655</v>
      </c>
      <c r="AA1671" s="41"/>
      <c r="AB1671" s="111">
        <v>43.494219999999999</v>
      </c>
      <c r="AC1671" s="111">
        <v>28.567475000000002</v>
      </c>
      <c r="AD1671" s="111">
        <v>8.8402288999999996</v>
      </c>
      <c r="AE1671" s="111">
        <v>0</v>
      </c>
      <c r="AF1671" s="111">
        <v>0.75890471000000004</v>
      </c>
      <c r="AG1671" s="111">
        <v>3.3252351999999998</v>
      </c>
      <c r="AH1671" s="111">
        <v>2.0023762000000001</v>
      </c>
      <c r="AI1671" s="41"/>
      <c r="AJ1671" s="114">
        <v>5.0531227999999997E-2</v>
      </c>
      <c r="AK1671" s="114">
        <v>4.7676593000000003E-2</v>
      </c>
      <c r="AL1671" s="114">
        <v>2.1337245000000002E-3</v>
      </c>
      <c r="AM1671" s="114">
        <v>7.2091072999999996E-4</v>
      </c>
      <c r="AN1671" s="113">
        <f t="shared" si="658"/>
        <v>2.8583088933999996E-6</v>
      </c>
      <c r="AO1671" s="112">
        <f t="shared" si="659"/>
        <v>7.890992812919999E-9</v>
      </c>
      <c r="AP1671" s="112">
        <f t="shared" si="660"/>
        <v>0.100967893426</v>
      </c>
      <c r="AQ1671" s="328">
        <v>2.3582470999999999E-6</v>
      </c>
      <c r="AR1671" s="328">
        <v>7.1154007999999999E-9</v>
      </c>
      <c r="AS1671" s="328">
        <v>1.9440291999999999E-13</v>
      </c>
      <c r="AT1671" s="329">
        <v>0</v>
      </c>
      <c r="AU1671" s="329">
        <v>0</v>
      </c>
      <c r="AV1671" s="328">
        <v>1.6585434E-9</v>
      </c>
      <c r="AW1671" s="328">
        <v>4.9840325E-7</v>
      </c>
      <c r="AX1671" s="328">
        <v>2.3511219000000001E-10</v>
      </c>
      <c r="AY1671" s="328">
        <v>5.4028541999999997E-10</v>
      </c>
      <c r="AZ1671" s="329">
        <v>0</v>
      </c>
      <c r="BA1671" s="329">
        <v>0</v>
      </c>
      <c r="BB1671" s="329">
        <v>0</v>
      </c>
      <c r="BC1671" s="329">
        <v>0</v>
      </c>
      <c r="BD1671" s="329">
        <v>0</v>
      </c>
      <c r="BE1671" s="329">
        <v>0</v>
      </c>
      <c r="BF1671" s="329">
        <v>0</v>
      </c>
      <c r="BG1671" s="329">
        <v>0</v>
      </c>
      <c r="BH1671" s="328">
        <v>4.7753426E-5</v>
      </c>
      <c r="BI1671" s="329">
        <v>0.10092014000000001</v>
      </c>
      <c r="BJ1671" s="329">
        <v>0</v>
      </c>
      <c r="BK1671" s="329">
        <v>0</v>
      </c>
      <c r="BL1671" s="329">
        <v>0</v>
      </c>
      <c r="BM1671" s="41"/>
      <c r="BN1671" s="111">
        <v>1.3102383000000001E-4</v>
      </c>
      <c r="BO1671" s="122">
        <v>4.2709288000000003E-6</v>
      </c>
      <c r="BP1671" s="122">
        <v>7.0855806000000003E-5</v>
      </c>
      <c r="BQ1671" s="111">
        <v>0</v>
      </c>
      <c r="BR1671" s="122">
        <v>4.3057867999999999E-6</v>
      </c>
      <c r="BS1671" s="122">
        <v>1.0737101E-6</v>
      </c>
      <c r="BT1671" s="111">
        <v>0</v>
      </c>
      <c r="BU1671" s="122">
        <v>1.6296609000000001E-6</v>
      </c>
      <c r="BV1671" s="111">
        <v>0</v>
      </c>
      <c r="BW1671" s="111">
        <v>0</v>
      </c>
      <c r="BX1671" s="111">
        <v>0</v>
      </c>
      <c r="BY1671" s="111">
        <v>0</v>
      </c>
      <c r="BZ1671" s="111">
        <v>0</v>
      </c>
      <c r="CA1671" s="122">
        <v>2.3117379000000001E-6</v>
      </c>
      <c r="CB1671" s="122">
        <v>4.5435103000000003E-5</v>
      </c>
      <c r="CC1671" s="122">
        <v>1.1410929E-6</v>
      </c>
      <c r="CD1671" s="111">
        <v>0</v>
      </c>
      <c r="CE1671" s="167"/>
      <c r="CF1671" s="143"/>
      <c r="CG1671" s="76" t="s">
        <v>1163</v>
      </c>
      <c r="CH1671" s="157"/>
      <c r="CI1671" s="157"/>
    </row>
    <row r="1672" spans="1:88" ht="14.5" customHeight="1">
      <c r="A1672" s="41" t="s">
        <v>8416</v>
      </c>
      <c r="B1672" s="119" t="s">
        <v>8356</v>
      </c>
      <c r="C1672" s="120" t="str">
        <f t="shared" si="651"/>
        <v>D.100.01.105</v>
      </c>
      <c r="D1672" s="135" t="s">
        <v>25</v>
      </c>
      <c r="E1672" s="119" t="s">
        <v>6570</v>
      </c>
      <c r="F1672" s="118" t="str">
        <f t="shared" si="652"/>
        <v>Cold transforming Al</v>
      </c>
      <c r="G1672" s="118">
        <f t="shared" si="653"/>
        <v>1.7758570953E-2</v>
      </c>
      <c r="H1672" s="118">
        <f t="shared" si="654"/>
        <v>5.0938172999999995E-4</v>
      </c>
      <c r="I1672" s="118">
        <f t="shared" si="655"/>
        <v>1.2703478000000001E-3</v>
      </c>
      <c r="J1672" s="326">
        <f t="shared" si="656"/>
        <v>2.662598423E-3</v>
      </c>
      <c r="K1672" s="118">
        <v>1.3316243E-2</v>
      </c>
      <c r="L1672" s="118">
        <v>7.4725935999999998E-4</v>
      </c>
      <c r="M1672" s="118">
        <v>5.2308843999999998E-4</v>
      </c>
      <c r="N1672" s="118">
        <v>4.3946632999999999E-4</v>
      </c>
      <c r="O1672" s="330">
        <v>6.9915399999999998E-5</v>
      </c>
      <c r="P1672" s="118">
        <v>0</v>
      </c>
      <c r="Q1672" s="118">
        <v>0</v>
      </c>
      <c r="R1672" s="118">
        <v>0</v>
      </c>
      <c r="S1672" s="330">
        <v>9.3217423000000003E-5</v>
      </c>
      <c r="T1672" s="118">
        <v>0</v>
      </c>
      <c r="U1672" s="118">
        <v>2.5693809999999999E-3</v>
      </c>
      <c r="V1672" s="118">
        <v>0</v>
      </c>
      <c r="W1672" s="118">
        <v>0</v>
      </c>
      <c r="X1672" s="118">
        <v>0</v>
      </c>
      <c r="Y1672" s="41"/>
      <c r="Z1672" s="327">
        <f t="shared" si="657"/>
        <v>0.10012212781954886</v>
      </c>
      <c r="AA1672" s="41"/>
      <c r="AB1672" s="111">
        <v>1.7136427999999999</v>
      </c>
      <c r="AC1672" s="111">
        <v>1.1255390999999999</v>
      </c>
      <c r="AD1672" s="111">
        <v>0.34829902000000001</v>
      </c>
      <c r="AE1672" s="111">
        <v>0</v>
      </c>
      <c r="AF1672" s="111">
        <v>2.9900330999999999E-2</v>
      </c>
      <c r="AG1672" s="111">
        <v>0.13101201000000001</v>
      </c>
      <c r="AH1672" s="111">
        <v>7.8892264000000004E-2</v>
      </c>
      <c r="AI1672" s="41"/>
      <c r="AJ1672" s="114">
        <v>1.9908960999999998E-3</v>
      </c>
      <c r="AK1672" s="114">
        <v>1.8784253999999999E-3</v>
      </c>
      <c r="AL1672" s="121">
        <v>8.4067296999999999E-5</v>
      </c>
      <c r="AM1672" s="121">
        <v>2.8403394E-5</v>
      </c>
      <c r="AN1672" s="113">
        <f t="shared" si="658"/>
        <v>1.12615433484E-7</v>
      </c>
      <c r="AO1672" s="112">
        <f t="shared" si="659"/>
        <v>3.1089976924300002E-10</v>
      </c>
      <c r="AP1672" s="112">
        <f t="shared" si="660"/>
        <v>3.9780663525999993E-3</v>
      </c>
      <c r="AQ1672" s="328">
        <v>9.2913338000000001E-8</v>
      </c>
      <c r="AR1672" s="328">
        <v>2.8034197000000002E-10</v>
      </c>
      <c r="AS1672" s="328">
        <v>7.6593430000000006E-15</v>
      </c>
      <c r="AT1672" s="329">
        <v>0</v>
      </c>
      <c r="AU1672" s="329">
        <v>0</v>
      </c>
      <c r="AV1672" s="328">
        <v>6.5345484000000003E-11</v>
      </c>
      <c r="AW1672" s="328">
        <v>1.9636749999999999E-8</v>
      </c>
      <c r="AX1672" s="328">
        <v>9.2632609000000008E-12</v>
      </c>
      <c r="AY1672" s="328">
        <v>2.1286879E-11</v>
      </c>
      <c r="AZ1672" s="329">
        <v>0</v>
      </c>
      <c r="BA1672" s="329">
        <v>0</v>
      </c>
      <c r="BB1672" s="329">
        <v>0</v>
      </c>
      <c r="BC1672" s="329">
        <v>0</v>
      </c>
      <c r="BD1672" s="329">
        <v>0</v>
      </c>
      <c r="BE1672" s="329">
        <v>0</v>
      </c>
      <c r="BF1672" s="329">
        <v>0</v>
      </c>
      <c r="BG1672" s="329">
        <v>0</v>
      </c>
      <c r="BH1672" s="328">
        <v>1.8814525999999999E-6</v>
      </c>
      <c r="BI1672" s="329">
        <v>3.9761848999999997E-3</v>
      </c>
      <c r="BJ1672" s="329">
        <v>0</v>
      </c>
      <c r="BK1672" s="329">
        <v>0</v>
      </c>
      <c r="BL1672" s="329">
        <v>0</v>
      </c>
      <c r="BM1672" s="41"/>
      <c r="BN1672" s="122">
        <v>5.1622498999999996E-6</v>
      </c>
      <c r="BO1672" s="122">
        <v>1.6827170000000001E-7</v>
      </c>
      <c r="BP1672" s="122">
        <v>2.7916706999999999E-6</v>
      </c>
      <c r="BQ1672" s="111">
        <v>0</v>
      </c>
      <c r="BR1672" s="122">
        <v>1.6964508000000001E-7</v>
      </c>
      <c r="BS1672" s="122">
        <v>4.2303450000000003E-8</v>
      </c>
      <c r="BT1672" s="111">
        <v>0</v>
      </c>
      <c r="BU1672" s="122">
        <v>6.4207533000000002E-8</v>
      </c>
      <c r="BV1672" s="111">
        <v>0</v>
      </c>
      <c r="BW1672" s="111">
        <v>0</v>
      </c>
      <c r="BX1672" s="111">
        <v>0</v>
      </c>
      <c r="BY1672" s="111">
        <v>0</v>
      </c>
      <c r="BZ1672" s="111">
        <v>0</v>
      </c>
      <c r="CA1672" s="122">
        <v>9.1080905000000006E-8</v>
      </c>
      <c r="CB1672" s="122">
        <v>1.7901123E-6</v>
      </c>
      <c r="CC1672" s="122">
        <v>4.4958287E-8</v>
      </c>
      <c r="CD1672" s="111">
        <v>0</v>
      </c>
      <c r="CE1672" s="137"/>
      <c r="CF1672" s="143"/>
      <c r="CG1672" s="76" t="s">
        <v>1164</v>
      </c>
      <c r="CH1672" s="159"/>
      <c r="CI1672" s="159"/>
      <c r="CJ1672" s="166"/>
    </row>
    <row r="1673" spans="1:88" ht="14.5" customHeight="1">
      <c r="A1673" s="41" t="s">
        <v>8414</v>
      </c>
      <c r="B1673" s="119" t="s">
        <v>8356</v>
      </c>
      <c r="C1673" s="120" t="str">
        <f t="shared" si="651"/>
        <v>D.100.01.106</v>
      </c>
      <c r="D1673" s="135" t="s">
        <v>25</v>
      </c>
      <c r="E1673" s="119" t="s">
        <v>12</v>
      </c>
      <c r="F1673" s="118" t="str">
        <f t="shared" si="652"/>
        <v>Fiber Laser cutting 1000 W, Aluminium 1mm thick, 1 meter</v>
      </c>
      <c r="G1673" s="118">
        <f t="shared" si="653"/>
        <v>1.4556206429000001E-4</v>
      </c>
      <c r="H1673" s="118">
        <f t="shared" si="654"/>
        <v>4.1752600500000002E-6</v>
      </c>
      <c r="I1673" s="118">
        <f t="shared" si="655"/>
        <v>1.0412687000000001E-5</v>
      </c>
      <c r="J1673" s="326">
        <f t="shared" si="656"/>
        <v>2.1824577240000001E-5</v>
      </c>
      <c r="K1673" s="118">
        <v>1.0914954000000001E-4</v>
      </c>
      <c r="L1673" s="330">
        <v>6.1250767999999997E-6</v>
      </c>
      <c r="M1673" s="330">
        <v>4.2876102E-6</v>
      </c>
      <c r="N1673" s="330">
        <v>3.6021830000000002E-6</v>
      </c>
      <c r="O1673" s="330">
        <v>5.7307705000000004E-7</v>
      </c>
      <c r="P1673" s="118">
        <v>0</v>
      </c>
      <c r="Q1673" s="118">
        <v>0</v>
      </c>
      <c r="R1673" s="118">
        <v>0</v>
      </c>
      <c r="S1673" s="330">
        <v>7.6407724000000004E-7</v>
      </c>
      <c r="T1673" s="118">
        <v>0</v>
      </c>
      <c r="U1673" s="330">
        <v>2.1060499999999999E-5</v>
      </c>
      <c r="V1673" s="118">
        <v>0</v>
      </c>
      <c r="W1673" s="118">
        <v>0</v>
      </c>
      <c r="X1673" s="118">
        <v>0</v>
      </c>
      <c r="Y1673" s="41"/>
      <c r="Z1673" s="327">
        <f t="shared" si="657"/>
        <v>8.2067323308270673E-4</v>
      </c>
      <c r="AA1673" s="41"/>
      <c r="AB1673" s="111">
        <v>1.4046252E-2</v>
      </c>
      <c r="AC1673" s="111">
        <v>9.2257304999999994E-3</v>
      </c>
      <c r="AD1673" s="111">
        <v>2.85491E-3</v>
      </c>
      <c r="AE1673" s="111">
        <v>0</v>
      </c>
      <c r="AF1673" s="111">
        <v>2.4508468000000001E-4</v>
      </c>
      <c r="AG1673" s="111">
        <v>1.0738689E-3</v>
      </c>
      <c r="AH1673" s="111">
        <v>6.4665790000000001E-4</v>
      </c>
      <c r="AI1673" s="41"/>
      <c r="AJ1673" s="121">
        <v>1.6318821000000001E-5</v>
      </c>
      <c r="AK1673" s="121">
        <v>1.539693E-5</v>
      </c>
      <c r="AL1673" s="121">
        <v>6.8907619999999995E-7</v>
      </c>
      <c r="AM1673" s="121">
        <v>2.3281470000000001E-7</v>
      </c>
      <c r="AN1673" s="113">
        <f t="shared" si="658"/>
        <v>9.2307732872000002E-10</v>
      </c>
      <c r="AO1673" s="112">
        <f t="shared" si="659"/>
        <v>2.5483587595E-12</v>
      </c>
      <c r="AP1673" s="112">
        <f t="shared" si="660"/>
        <v>3.2607101741999999E-5</v>
      </c>
      <c r="AQ1673" s="328">
        <v>7.6158473999999999E-10</v>
      </c>
      <c r="AR1673" s="328">
        <v>2.297885E-12</v>
      </c>
      <c r="AS1673" s="328">
        <v>6.2781499999999995E-17</v>
      </c>
      <c r="AT1673" s="329">
        <v>0</v>
      </c>
      <c r="AU1673" s="329">
        <v>0</v>
      </c>
      <c r="AV1673" s="328">
        <v>5.3561872000000002E-13</v>
      </c>
      <c r="AW1673" s="328">
        <v>1.6095697E-10</v>
      </c>
      <c r="AX1673" s="328">
        <v>7.5928368000000002E-14</v>
      </c>
      <c r="AY1673" s="328">
        <v>1.7448261E-13</v>
      </c>
      <c r="AZ1673" s="329">
        <v>0</v>
      </c>
      <c r="BA1673" s="329">
        <v>0</v>
      </c>
      <c r="BB1673" s="329">
        <v>0</v>
      </c>
      <c r="BC1673" s="329">
        <v>0</v>
      </c>
      <c r="BD1673" s="329">
        <v>0</v>
      </c>
      <c r="BE1673" s="329">
        <v>0</v>
      </c>
      <c r="BF1673" s="329">
        <v>0</v>
      </c>
      <c r="BG1673" s="329">
        <v>0</v>
      </c>
      <c r="BH1673" s="328">
        <v>1.5421742000000001E-8</v>
      </c>
      <c r="BI1673" s="328">
        <v>3.259168E-5</v>
      </c>
      <c r="BJ1673" s="329">
        <v>0</v>
      </c>
      <c r="BK1673" s="329">
        <v>0</v>
      </c>
      <c r="BL1673" s="329">
        <v>0</v>
      </c>
      <c r="BM1673" s="41"/>
      <c r="BN1673" s="122">
        <v>4.2313523999999998E-8</v>
      </c>
      <c r="BO1673" s="122">
        <v>1.3792762E-9</v>
      </c>
      <c r="BP1673" s="122">
        <v>2.2882546999999998E-8</v>
      </c>
      <c r="BQ1673" s="111">
        <v>0</v>
      </c>
      <c r="BR1673" s="122">
        <v>1.3905334E-9</v>
      </c>
      <c r="BS1673" s="122">
        <v>3.4674959E-10</v>
      </c>
      <c r="BT1673" s="111">
        <v>0</v>
      </c>
      <c r="BU1673" s="122">
        <v>5.2629125999999998E-10</v>
      </c>
      <c r="BV1673" s="111">
        <v>0</v>
      </c>
      <c r="BW1673" s="111">
        <v>0</v>
      </c>
      <c r="BX1673" s="111">
        <v>0</v>
      </c>
      <c r="BY1673" s="111">
        <v>0</v>
      </c>
      <c r="BZ1673" s="111">
        <v>0</v>
      </c>
      <c r="CA1673" s="122">
        <v>7.4656478999999999E-10</v>
      </c>
      <c r="CB1673" s="122">
        <v>1.4673051E-8</v>
      </c>
      <c r="CC1673" s="122">
        <v>3.6851055000000002E-10</v>
      </c>
      <c r="CD1673" s="111">
        <v>0</v>
      </c>
      <c r="CE1673" s="165"/>
      <c r="CF1673" s="143"/>
      <c r="CG1673" s="76" t="s">
        <v>8410</v>
      </c>
      <c r="CH1673" s="159"/>
      <c r="CI1673" s="159"/>
    </row>
    <row r="1674" spans="1:88" ht="14.5" customHeight="1">
      <c r="A1674" s="41" t="s">
        <v>8412</v>
      </c>
      <c r="B1674" s="119" t="s">
        <v>8356</v>
      </c>
      <c r="C1674" s="120" t="str">
        <f t="shared" si="651"/>
        <v>D.100.01.107</v>
      </c>
      <c r="D1674" s="135" t="s">
        <v>25</v>
      </c>
      <c r="E1674" s="119" t="s">
        <v>12</v>
      </c>
      <c r="F1674" s="118" t="str">
        <f t="shared" si="652"/>
        <v>Fiber Laser cutting 6000 W, Aluminium 10mm thick, 1 meter</v>
      </c>
      <c r="G1674" s="118">
        <f t="shared" si="653"/>
        <v>8.7337236570000001E-3</v>
      </c>
      <c r="H1674" s="118">
        <f t="shared" si="654"/>
        <v>2.5051560300000001E-4</v>
      </c>
      <c r="I1674" s="118">
        <f t="shared" si="655"/>
        <v>6.2476121999999992E-4</v>
      </c>
      <c r="J1674" s="326">
        <f t="shared" si="656"/>
        <v>1.309474634E-3</v>
      </c>
      <c r="K1674" s="118">
        <v>6.5489722000000002E-3</v>
      </c>
      <c r="L1674" s="118">
        <v>3.6750461E-4</v>
      </c>
      <c r="M1674" s="118">
        <v>2.5725660999999998E-4</v>
      </c>
      <c r="N1674" s="118">
        <v>2.1613097999999999E-4</v>
      </c>
      <c r="O1674" s="330">
        <v>3.4384622999999999E-5</v>
      </c>
      <c r="P1674" s="118">
        <v>0</v>
      </c>
      <c r="Q1674" s="118">
        <v>0</v>
      </c>
      <c r="R1674" s="118">
        <v>0</v>
      </c>
      <c r="S1674" s="330">
        <v>4.5844633999999998E-5</v>
      </c>
      <c r="T1674" s="118">
        <v>0</v>
      </c>
      <c r="U1674" s="118">
        <v>1.26363E-3</v>
      </c>
      <c r="V1674" s="118">
        <v>0</v>
      </c>
      <c r="W1674" s="118">
        <v>0</v>
      </c>
      <c r="X1674" s="118">
        <v>0</v>
      </c>
      <c r="Y1674" s="41"/>
      <c r="Z1674" s="327">
        <f t="shared" si="657"/>
        <v>4.9240392481203009E-2</v>
      </c>
      <c r="AA1674" s="41"/>
      <c r="AB1674" s="111">
        <v>0.84277511999999999</v>
      </c>
      <c r="AC1674" s="111">
        <v>0.55354382999999996</v>
      </c>
      <c r="AD1674" s="111">
        <v>0.17129459999999999</v>
      </c>
      <c r="AE1674" s="111">
        <v>0</v>
      </c>
      <c r="AF1674" s="111">
        <v>1.4705081E-2</v>
      </c>
      <c r="AG1674" s="111">
        <v>6.4432137E-2</v>
      </c>
      <c r="AH1674" s="111">
        <v>3.8799474E-2</v>
      </c>
      <c r="AI1674" s="41"/>
      <c r="AJ1674" s="114">
        <v>9.7912923999999993E-4</v>
      </c>
      <c r="AK1674" s="114">
        <v>9.2381577999999995E-4</v>
      </c>
      <c r="AL1674" s="121">
        <v>4.1344572000000001E-5</v>
      </c>
      <c r="AM1674" s="121">
        <v>1.3968882E-5</v>
      </c>
      <c r="AN1674" s="113">
        <f t="shared" si="658"/>
        <v>5.5384639123E-8</v>
      </c>
      <c r="AO1674" s="112">
        <f t="shared" si="659"/>
        <v>1.5290152599000001E-10</v>
      </c>
      <c r="AP1674" s="112">
        <f t="shared" si="660"/>
        <v>1.95642610455E-3</v>
      </c>
      <c r="AQ1674" s="328">
        <v>4.5695084E-8</v>
      </c>
      <c r="AR1674" s="328">
        <v>1.3787309999999999E-10</v>
      </c>
      <c r="AS1674" s="328">
        <v>3.76689E-15</v>
      </c>
      <c r="AT1674" s="329">
        <v>0</v>
      </c>
      <c r="AU1674" s="329">
        <v>0</v>
      </c>
      <c r="AV1674" s="328">
        <v>3.2137122999999998E-11</v>
      </c>
      <c r="AW1674" s="328">
        <v>9.6574179999999993E-9</v>
      </c>
      <c r="AX1674" s="328">
        <v>4.5557020999999997E-12</v>
      </c>
      <c r="AY1674" s="328">
        <v>1.0468956999999999E-11</v>
      </c>
      <c r="AZ1674" s="329">
        <v>0</v>
      </c>
      <c r="BA1674" s="329">
        <v>0</v>
      </c>
      <c r="BB1674" s="329">
        <v>0</v>
      </c>
      <c r="BC1674" s="329">
        <v>0</v>
      </c>
      <c r="BD1674" s="329">
        <v>0</v>
      </c>
      <c r="BE1674" s="329">
        <v>0</v>
      </c>
      <c r="BF1674" s="329">
        <v>0</v>
      </c>
      <c r="BG1674" s="329">
        <v>0</v>
      </c>
      <c r="BH1674" s="328">
        <v>9.2530455000000005E-7</v>
      </c>
      <c r="BI1674" s="329">
        <v>1.9555008E-3</v>
      </c>
      <c r="BJ1674" s="329">
        <v>0</v>
      </c>
      <c r="BK1674" s="329">
        <v>0</v>
      </c>
      <c r="BL1674" s="329">
        <v>0</v>
      </c>
      <c r="BM1674" s="41"/>
      <c r="BN1674" s="122">
        <v>2.5388114E-6</v>
      </c>
      <c r="BO1674" s="122">
        <v>8.2756572E-8</v>
      </c>
      <c r="BP1674" s="122">
        <v>1.3729527999999999E-6</v>
      </c>
      <c r="BQ1674" s="111">
        <v>0</v>
      </c>
      <c r="BR1674" s="122">
        <v>8.3432005999999998E-8</v>
      </c>
      <c r="BS1674" s="122">
        <v>2.0804974999999999E-8</v>
      </c>
      <c r="BT1674" s="111">
        <v>0</v>
      </c>
      <c r="BU1674" s="122">
        <v>3.1577475000000001E-8</v>
      </c>
      <c r="BV1674" s="111">
        <v>0</v>
      </c>
      <c r="BW1674" s="111">
        <v>0</v>
      </c>
      <c r="BX1674" s="111">
        <v>0</v>
      </c>
      <c r="BY1674" s="111">
        <v>0</v>
      </c>
      <c r="BZ1674" s="111">
        <v>0</v>
      </c>
      <c r="CA1674" s="122">
        <v>4.4793886999999998E-8</v>
      </c>
      <c r="CB1674" s="122">
        <v>8.8038308E-7</v>
      </c>
      <c r="CC1674" s="122">
        <v>2.2110633000000001E-8</v>
      </c>
      <c r="CD1674" s="111">
        <v>0</v>
      </c>
      <c r="CE1674" s="165"/>
      <c r="CF1674" s="143"/>
      <c r="CG1674" s="76" t="s">
        <v>8410</v>
      </c>
      <c r="CH1674" s="159"/>
      <c r="CI1674" s="159"/>
    </row>
    <row r="1675" spans="1:88" ht="14.5" customHeight="1">
      <c r="A1675" s="41" t="s">
        <v>8409</v>
      </c>
      <c r="B1675" s="119" t="s">
        <v>8356</v>
      </c>
      <c r="C1675" s="120" t="str">
        <f t="shared" si="651"/>
        <v>D.100.01.108</v>
      </c>
      <c r="D1675" s="135" t="s">
        <v>25</v>
      </c>
      <c r="E1675" s="119" t="s">
        <v>6570</v>
      </c>
      <c r="F1675" s="118" t="str">
        <f t="shared" si="652"/>
        <v>Drilling Al. (per kg removed, removed Al not counted)</v>
      </c>
      <c r="G1675" s="118">
        <f t="shared" si="653"/>
        <v>1.1644964833E-2</v>
      </c>
      <c r="H1675" s="118">
        <f t="shared" si="654"/>
        <v>3.3402080400000002E-4</v>
      </c>
      <c r="I1675" s="118">
        <f t="shared" si="655"/>
        <v>8.3301494999999998E-4</v>
      </c>
      <c r="J1675" s="326">
        <f t="shared" si="656"/>
        <v>1.745966179E-3</v>
      </c>
      <c r="K1675" s="118">
        <v>8.7319628999999992E-3</v>
      </c>
      <c r="L1675" s="118">
        <v>4.9000613999999995E-4</v>
      </c>
      <c r="M1675" s="118">
        <v>3.4300881000000002E-4</v>
      </c>
      <c r="N1675" s="118">
        <v>2.8817464000000003E-4</v>
      </c>
      <c r="O1675" s="330">
        <v>4.5846164000000003E-5</v>
      </c>
      <c r="P1675" s="118">
        <v>0</v>
      </c>
      <c r="Q1675" s="118">
        <v>0</v>
      </c>
      <c r="R1675" s="118">
        <v>0</v>
      </c>
      <c r="S1675" s="330">
        <v>6.1126179E-5</v>
      </c>
      <c r="T1675" s="118">
        <v>0</v>
      </c>
      <c r="U1675" s="118">
        <v>1.6848399999999999E-3</v>
      </c>
      <c r="V1675" s="118">
        <v>0</v>
      </c>
      <c r="W1675" s="118">
        <v>0</v>
      </c>
      <c r="X1675" s="118">
        <v>0</v>
      </c>
      <c r="Y1675" s="41"/>
      <c r="Z1675" s="327">
        <f t="shared" si="657"/>
        <v>6.5653856390977428E-2</v>
      </c>
      <c r="AA1675" s="41"/>
      <c r="AB1675" s="111">
        <v>1.1237002</v>
      </c>
      <c r="AC1675" s="111">
        <v>0.73805843999999998</v>
      </c>
      <c r="AD1675" s="111">
        <v>0.22839280000000001</v>
      </c>
      <c r="AE1675" s="111">
        <v>0</v>
      </c>
      <c r="AF1675" s="111">
        <v>1.9606774E-2</v>
      </c>
      <c r="AG1675" s="111">
        <v>8.5909516000000005E-2</v>
      </c>
      <c r="AH1675" s="111">
        <v>5.1732632000000001E-2</v>
      </c>
      <c r="AI1675" s="41"/>
      <c r="AJ1675" s="114">
        <v>1.3055057E-3</v>
      </c>
      <c r="AK1675" s="114">
        <v>1.2317544E-3</v>
      </c>
      <c r="AL1675" s="121">
        <v>5.5126096000000003E-5</v>
      </c>
      <c r="AM1675" s="121">
        <v>1.8625176E-5</v>
      </c>
      <c r="AN1675" s="113">
        <f t="shared" si="658"/>
        <v>7.3846185497000004E-8</v>
      </c>
      <c r="AO1675" s="112">
        <f t="shared" si="659"/>
        <v>2.0386870091999999E-10</v>
      </c>
      <c r="AP1675" s="112">
        <f t="shared" si="660"/>
        <v>2.6085681393999997E-3</v>
      </c>
      <c r="AQ1675" s="328">
        <v>6.0926779000000006E-8</v>
      </c>
      <c r="AR1675" s="328">
        <v>1.838308E-10</v>
      </c>
      <c r="AS1675" s="328">
        <v>5.0225200000000002E-15</v>
      </c>
      <c r="AT1675" s="329">
        <v>0</v>
      </c>
      <c r="AU1675" s="329">
        <v>0</v>
      </c>
      <c r="AV1675" s="328">
        <v>4.2849497E-11</v>
      </c>
      <c r="AW1675" s="328">
        <v>1.2876557E-8</v>
      </c>
      <c r="AX1675" s="328">
        <v>6.0742693999999998E-12</v>
      </c>
      <c r="AY1675" s="328">
        <v>1.3958608999999999E-11</v>
      </c>
      <c r="AZ1675" s="329">
        <v>0</v>
      </c>
      <c r="BA1675" s="329">
        <v>0</v>
      </c>
      <c r="BB1675" s="329">
        <v>0</v>
      </c>
      <c r="BC1675" s="329">
        <v>0</v>
      </c>
      <c r="BD1675" s="329">
        <v>0</v>
      </c>
      <c r="BE1675" s="329">
        <v>0</v>
      </c>
      <c r="BF1675" s="329">
        <v>0</v>
      </c>
      <c r="BG1675" s="329">
        <v>0</v>
      </c>
      <c r="BH1675" s="328">
        <v>1.2337393999999999E-6</v>
      </c>
      <c r="BI1675" s="329">
        <v>2.6073343999999999E-3</v>
      </c>
      <c r="BJ1675" s="329">
        <v>0</v>
      </c>
      <c r="BK1675" s="329">
        <v>0</v>
      </c>
      <c r="BL1675" s="329">
        <v>0</v>
      </c>
      <c r="BM1675" s="41"/>
      <c r="BN1675" s="122">
        <v>3.3850819E-6</v>
      </c>
      <c r="BO1675" s="122">
        <v>1.103421E-7</v>
      </c>
      <c r="BP1675" s="122">
        <v>1.8306037E-6</v>
      </c>
      <c r="BQ1675" s="111">
        <v>0</v>
      </c>
      <c r="BR1675" s="122">
        <v>1.1124268E-7</v>
      </c>
      <c r="BS1675" s="122">
        <v>2.7739967000000002E-8</v>
      </c>
      <c r="BT1675" s="111">
        <v>0</v>
      </c>
      <c r="BU1675" s="122">
        <v>4.2103301000000003E-8</v>
      </c>
      <c r="BV1675" s="111">
        <v>0</v>
      </c>
      <c r="BW1675" s="111">
        <v>0</v>
      </c>
      <c r="BX1675" s="111">
        <v>0</v>
      </c>
      <c r="BY1675" s="111">
        <v>0</v>
      </c>
      <c r="BZ1675" s="111">
        <v>0</v>
      </c>
      <c r="CA1675" s="122">
        <v>5.9725183000000003E-8</v>
      </c>
      <c r="CB1675" s="122">
        <v>1.1738441E-6</v>
      </c>
      <c r="CC1675" s="122">
        <v>2.9480844000000001E-8</v>
      </c>
      <c r="CD1675" s="111">
        <v>0</v>
      </c>
      <c r="CE1675" s="165"/>
      <c r="CF1675" s="143"/>
      <c r="CG1675" s="76" t="s">
        <v>1165</v>
      </c>
      <c r="CH1675" s="159"/>
      <c r="CI1675" s="159"/>
      <c r="CJ1675" s="131"/>
    </row>
    <row r="1676" spans="1:88" ht="14.5" customHeight="1">
      <c r="A1676" s="41" t="s">
        <v>8407</v>
      </c>
      <c r="B1676" s="119" t="s">
        <v>8356</v>
      </c>
      <c r="C1676" s="120" t="str">
        <f t="shared" si="651"/>
        <v>D.100.01.109</v>
      </c>
      <c r="D1676" s="135" t="s">
        <v>25</v>
      </c>
      <c r="E1676" s="119" t="s">
        <v>6570</v>
      </c>
      <c r="F1676" s="118" t="str">
        <f t="shared" si="652"/>
        <v>Extruding alum</v>
      </c>
      <c r="G1676" s="118">
        <f t="shared" si="653"/>
        <v>0.15608811056569999</v>
      </c>
      <c r="H1676" s="118">
        <f t="shared" si="654"/>
        <v>8.1950914209999986E-3</v>
      </c>
      <c r="I1676" s="118">
        <f t="shared" si="655"/>
        <v>3.64882838E-2</v>
      </c>
      <c r="J1676" s="326">
        <f t="shared" si="656"/>
        <v>7.1519053446999995E-3</v>
      </c>
      <c r="K1676" s="118">
        <v>0.10425283</v>
      </c>
      <c r="L1676" s="118">
        <v>2.7236703000000001E-2</v>
      </c>
      <c r="M1676" s="118">
        <v>9.0388941E-3</v>
      </c>
      <c r="N1676" s="118">
        <v>7.6392621000000004E-3</v>
      </c>
      <c r="O1676" s="118">
        <v>4.8427848000000002E-4</v>
      </c>
      <c r="P1676" s="330">
        <v>3.7088153E-5</v>
      </c>
      <c r="Q1676" s="330">
        <v>3.4462687999999998E-5</v>
      </c>
      <c r="R1676" s="118">
        <v>2.1268670000000001E-4</v>
      </c>
      <c r="S1676" s="118">
        <v>3.0686801999999999E-4</v>
      </c>
      <c r="T1676" s="118">
        <v>0</v>
      </c>
      <c r="U1676" s="118">
        <v>6.8434233999999997E-3</v>
      </c>
      <c r="V1676" s="330">
        <v>1.6139246999999999E-6</v>
      </c>
      <c r="W1676" s="118">
        <v>0</v>
      </c>
      <c r="X1676" s="118">
        <v>0</v>
      </c>
      <c r="Y1676" s="41"/>
      <c r="Z1676" s="327">
        <f t="shared" si="657"/>
        <v>0.78385586466165413</v>
      </c>
      <c r="AA1676" s="41"/>
      <c r="AB1676" s="111">
        <v>10.059407999999999</v>
      </c>
      <c r="AC1676" s="111">
        <v>8.5251342000000001</v>
      </c>
      <c r="AD1676" s="111">
        <v>0.92768620999999996</v>
      </c>
      <c r="AE1676" s="111">
        <v>0</v>
      </c>
      <c r="AF1676" s="111">
        <v>7.3954792000000005E-2</v>
      </c>
      <c r="AG1676" s="111">
        <v>0.32470500000000002</v>
      </c>
      <c r="AH1676" s="111">
        <v>0.20792779</v>
      </c>
      <c r="AI1676" s="41"/>
      <c r="AJ1676" s="114">
        <v>2.3320459000000002E-2</v>
      </c>
      <c r="AK1676" s="114">
        <v>2.2135397000000001E-2</v>
      </c>
      <c r="AL1676" s="114">
        <v>8.2683118000000002E-4</v>
      </c>
      <c r="AM1676" s="114">
        <v>3.5823128E-4</v>
      </c>
      <c r="AN1676" s="113">
        <f t="shared" si="658"/>
        <v>1.3270621688997001E-6</v>
      </c>
      <c r="AO1676" s="112">
        <f t="shared" si="659"/>
        <v>3.0578076335308608E-9</v>
      </c>
      <c r="AP1676" s="112">
        <f t="shared" si="660"/>
        <v>5.0172448340799994E-2</v>
      </c>
      <c r="AQ1676" s="328">
        <v>7.3664236E-7</v>
      </c>
      <c r="AR1676" s="328">
        <v>2.2225987000000002E-9</v>
      </c>
      <c r="AS1676" s="328">
        <v>6.0716982000000006E-14</v>
      </c>
      <c r="AT1676" s="328">
        <v>8.4361935000000003E-10</v>
      </c>
      <c r="AU1676" s="328">
        <v>3.3800397E-12</v>
      </c>
      <c r="AV1676" s="328">
        <v>1.1359099E-9</v>
      </c>
      <c r="AW1676" s="328">
        <v>5.8787805000000001E-7</v>
      </c>
      <c r="AX1676" s="328">
        <v>1.6193452999999999E-10</v>
      </c>
      <c r="AY1676" s="328">
        <v>6.7108318999999997E-10</v>
      </c>
      <c r="AZ1676" s="328">
        <v>3.7943442999999999E-14</v>
      </c>
      <c r="BA1676" s="328">
        <v>1.9463146E-16</v>
      </c>
      <c r="BB1676" s="328">
        <v>8.0406090000000005E-14</v>
      </c>
      <c r="BC1676" s="328">
        <v>4.6454498999999998E-15</v>
      </c>
      <c r="BD1676" s="328">
        <v>3.5110345000000002E-15</v>
      </c>
      <c r="BE1676" s="328">
        <v>4.0396785999999998E-10</v>
      </c>
      <c r="BF1676" s="328">
        <v>1.5488175E-10</v>
      </c>
      <c r="BG1676" s="328">
        <v>2.0037959000000001E-12</v>
      </c>
      <c r="BH1676" s="328">
        <v>8.2443408000000006E-6</v>
      </c>
      <c r="BI1676" s="329">
        <v>5.0164203999999997E-2</v>
      </c>
      <c r="BJ1676" s="329">
        <v>0</v>
      </c>
      <c r="BK1676" s="329">
        <v>0</v>
      </c>
      <c r="BL1676" s="329">
        <v>0</v>
      </c>
      <c r="BM1676" s="41"/>
      <c r="BN1676" s="122">
        <v>4.5883485999999997E-5</v>
      </c>
      <c r="BO1676" s="122">
        <v>4.9978248999999999E-6</v>
      </c>
      <c r="BP1676" s="122">
        <v>2.1855981E-5</v>
      </c>
      <c r="BQ1676" s="122">
        <v>2.5041485000000001E-8</v>
      </c>
      <c r="BR1676" s="122">
        <v>4.0069869000000003E-6</v>
      </c>
      <c r="BS1676" s="122">
        <v>7.2931479999999995E-7</v>
      </c>
      <c r="BT1676" s="122">
        <v>4.8675624000000001E-11</v>
      </c>
      <c r="BU1676" s="122">
        <v>1.1095079999999999E-6</v>
      </c>
      <c r="BV1676" s="122">
        <v>4.9769690000000002E-8</v>
      </c>
      <c r="BW1676" s="122">
        <v>2.2804160999999999E-8</v>
      </c>
      <c r="BX1676" s="122">
        <v>2.5405245E-8</v>
      </c>
      <c r="BY1676" s="122">
        <v>1.4567115000000001E-9</v>
      </c>
      <c r="BZ1676" s="122">
        <v>4.4845065999999998E-10</v>
      </c>
      <c r="CA1676" s="122">
        <v>1.7930719999999999E-6</v>
      </c>
      <c r="CB1676" s="122">
        <v>1.1136850999999999E-5</v>
      </c>
      <c r="CC1676" s="122">
        <v>1.2897390000000001E-7</v>
      </c>
      <c r="CD1676" s="111">
        <v>0</v>
      </c>
      <c r="CE1676" s="165"/>
      <c r="CF1676" s="143"/>
      <c r="CG1676" s="76" t="s">
        <v>1166</v>
      </c>
      <c r="CJ1676" s="131"/>
    </row>
    <row r="1677" spans="1:88" ht="14.5" customHeight="1">
      <c r="A1677" s="41" t="s">
        <v>8405</v>
      </c>
      <c r="B1677" s="119" t="s">
        <v>8356</v>
      </c>
      <c r="C1677" s="120" t="str">
        <f t="shared" si="651"/>
        <v>D.100.01.110</v>
      </c>
      <c r="D1677" s="135" t="s">
        <v>25</v>
      </c>
      <c r="E1677" s="119" t="s">
        <v>6570</v>
      </c>
      <c r="F1677" s="118" t="str">
        <f t="shared" si="652"/>
        <v>Forging aluminium</v>
      </c>
      <c r="G1677" s="118">
        <f t="shared" si="653"/>
        <v>3.9059153139999997E-2</v>
      </c>
      <c r="H1677" s="118">
        <f t="shared" si="654"/>
        <v>1.12036145E-3</v>
      </c>
      <c r="I1677" s="118">
        <f t="shared" si="655"/>
        <v>2.794071E-3</v>
      </c>
      <c r="J1677" s="326">
        <f t="shared" si="656"/>
        <v>5.8562616900000005E-3</v>
      </c>
      <c r="K1677" s="118">
        <v>2.9288458999999999E-2</v>
      </c>
      <c r="L1677" s="118">
        <v>1.6435623E-3</v>
      </c>
      <c r="M1677" s="118">
        <v>1.1505087E-3</v>
      </c>
      <c r="N1677" s="118">
        <v>9.6658577999999998E-4</v>
      </c>
      <c r="O1677" s="118">
        <v>1.5377566999999999E-4</v>
      </c>
      <c r="P1677" s="118">
        <v>0</v>
      </c>
      <c r="Q1677" s="118">
        <v>0</v>
      </c>
      <c r="R1677" s="118">
        <v>0</v>
      </c>
      <c r="S1677" s="118">
        <v>2.0502739E-4</v>
      </c>
      <c r="T1677" s="118">
        <v>0</v>
      </c>
      <c r="U1677" s="118">
        <v>5.6512343000000003E-3</v>
      </c>
      <c r="V1677" s="118">
        <v>0</v>
      </c>
      <c r="W1677" s="118">
        <v>0</v>
      </c>
      <c r="X1677" s="118">
        <v>0</v>
      </c>
      <c r="Y1677" s="41"/>
      <c r="Z1677" s="327">
        <f t="shared" si="657"/>
        <v>0.22021397744360902</v>
      </c>
      <c r="AA1677" s="41"/>
      <c r="AB1677" s="111">
        <v>3.7690776000000001</v>
      </c>
      <c r="AC1677" s="111">
        <v>2.475571</v>
      </c>
      <c r="AD1677" s="111">
        <v>0.76606752</v>
      </c>
      <c r="AE1677" s="111">
        <v>0</v>
      </c>
      <c r="AF1677" s="111">
        <v>6.5764389000000006E-2</v>
      </c>
      <c r="AG1677" s="111">
        <v>0.28815482999999997</v>
      </c>
      <c r="AH1677" s="111">
        <v>0.17351986999999999</v>
      </c>
      <c r="AI1677" s="41"/>
      <c r="AJ1677" s="114">
        <v>4.3788834999999998E-3</v>
      </c>
      <c r="AK1677" s="114">
        <v>4.1315095E-3</v>
      </c>
      <c r="AL1677" s="114">
        <v>1.8490210999999999E-4</v>
      </c>
      <c r="AM1677" s="121">
        <v>6.2471946000000007E-5</v>
      </c>
      <c r="AN1677" s="113">
        <f t="shared" si="658"/>
        <v>2.4769241336E-7</v>
      </c>
      <c r="AO1677" s="112">
        <f t="shared" si="659"/>
        <v>6.8380960036900001E-10</v>
      </c>
      <c r="AP1677" s="112">
        <f t="shared" si="660"/>
        <v>8.7495721676000004E-3</v>
      </c>
      <c r="AQ1677" s="328">
        <v>2.0435857000000001E-7</v>
      </c>
      <c r="AR1677" s="328">
        <v>6.1659914000000002E-10</v>
      </c>
      <c r="AS1677" s="328">
        <v>1.6846368999999999E-14</v>
      </c>
      <c r="AT1677" s="329">
        <v>0</v>
      </c>
      <c r="AU1677" s="329">
        <v>0</v>
      </c>
      <c r="AV1677" s="328">
        <v>1.4372436000000001E-10</v>
      </c>
      <c r="AW1677" s="328">
        <v>4.3190119E-8</v>
      </c>
      <c r="AX1677" s="328">
        <v>2.0374111999999999E-11</v>
      </c>
      <c r="AY1677" s="328">
        <v>4.6819502000000003E-11</v>
      </c>
      <c r="AZ1677" s="329">
        <v>0</v>
      </c>
      <c r="BA1677" s="329">
        <v>0</v>
      </c>
      <c r="BB1677" s="329">
        <v>0</v>
      </c>
      <c r="BC1677" s="329">
        <v>0</v>
      </c>
      <c r="BD1677" s="329">
        <v>0</v>
      </c>
      <c r="BE1677" s="329">
        <v>0</v>
      </c>
      <c r="BF1677" s="329">
        <v>0</v>
      </c>
      <c r="BG1677" s="329">
        <v>0</v>
      </c>
      <c r="BH1677" s="328">
        <v>4.1381675999999998E-6</v>
      </c>
      <c r="BI1677" s="329">
        <v>8.7454339999999998E-3</v>
      </c>
      <c r="BJ1677" s="329">
        <v>0</v>
      </c>
      <c r="BK1677" s="329">
        <v>0</v>
      </c>
      <c r="BL1677" s="329">
        <v>0</v>
      </c>
      <c r="BM1677" s="41"/>
      <c r="BN1677" s="122">
        <v>1.1354129E-5</v>
      </c>
      <c r="BO1677" s="122">
        <v>3.7010578000000001E-7</v>
      </c>
      <c r="BP1677" s="122">
        <v>6.14015E-6</v>
      </c>
      <c r="BQ1677" s="111">
        <v>0</v>
      </c>
      <c r="BR1677" s="122">
        <v>3.7312647000000001E-7</v>
      </c>
      <c r="BS1677" s="122">
        <v>9.3044473000000004E-8</v>
      </c>
      <c r="BT1677" s="111">
        <v>0</v>
      </c>
      <c r="BU1677" s="122">
        <v>1.4122149E-7</v>
      </c>
      <c r="BV1677" s="111">
        <v>0</v>
      </c>
      <c r="BW1677" s="111">
        <v>0</v>
      </c>
      <c r="BX1677" s="111">
        <v>0</v>
      </c>
      <c r="BY1677" s="111">
        <v>0</v>
      </c>
      <c r="BZ1677" s="111">
        <v>0</v>
      </c>
      <c r="CA1677" s="122">
        <v>2.0032822E-7</v>
      </c>
      <c r="CB1677" s="122">
        <v>3.9372687999999999E-6</v>
      </c>
      <c r="CC1677" s="122">
        <v>9.8883663999999999E-8</v>
      </c>
      <c r="CD1677" s="111">
        <v>0</v>
      </c>
      <c r="CE1677" s="151"/>
      <c r="CF1677" s="143"/>
      <c r="CG1677" s="76" t="s">
        <v>1167</v>
      </c>
      <c r="CH1677" s="159"/>
      <c r="CI1677" s="159"/>
      <c r="CJ1677" s="131"/>
    </row>
    <row r="1678" spans="1:88" ht="14.5" customHeight="1">
      <c r="A1678" s="41" t="s">
        <v>8403</v>
      </c>
      <c r="B1678" s="119" t="s">
        <v>8356</v>
      </c>
      <c r="C1678" s="120" t="str">
        <f t="shared" si="651"/>
        <v>D.100.01.111</v>
      </c>
      <c r="D1678" s="135" t="s">
        <v>25</v>
      </c>
      <c r="E1678" s="119" t="s">
        <v>6570</v>
      </c>
      <c r="F1678" s="118" t="str">
        <f t="shared" si="652"/>
        <v>Machining aluminium</v>
      </c>
      <c r="G1678" s="118">
        <f t="shared" si="653"/>
        <v>1.1644964833E-2</v>
      </c>
      <c r="H1678" s="118">
        <f t="shared" si="654"/>
        <v>3.3402080400000002E-4</v>
      </c>
      <c r="I1678" s="118">
        <f t="shared" si="655"/>
        <v>8.3301494999999998E-4</v>
      </c>
      <c r="J1678" s="326">
        <f t="shared" si="656"/>
        <v>1.745966179E-3</v>
      </c>
      <c r="K1678" s="118">
        <v>8.7319628999999992E-3</v>
      </c>
      <c r="L1678" s="118">
        <v>4.9000613999999995E-4</v>
      </c>
      <c r="M1678" s="118">
        <v>3.4300881000000002E-4</v>
      </c>
      <c r="N1678" s="118">
        <v>2.8817464000000003E-4</v>
      </c>
      <c r="O1678" s="330">
        <v>4.5846164000000003E-5</v>
      </c>
      <c r="P1678" s="118">
        <v>0</v>
      </c>
      <c r="Q1678" s="118">
        <v>0</v>
      </c>
      <c r="R1678" s="118">
        <v>0</v>
      </c>
      <c r="S1678" s="330">
        <v>6.1126179E-5</v>
      </c>
      <c r="T1678" s="118">
        <v>0</v>
      </c>
      <c r="U1678" s="118">
        <v>1.6848399999999999E-3</v>
      </c>
      <c r="V1678" s="118">
        <v>0</v>
      </c>
      <c r="W1678" s="118">
        <v>0</v>
      </c>
      <c r="X1678" s="118">
        <v>0</v>
      </c>
      <c r="Y1678" s="41"/>
      <c r="Z1678" s="327">
        <f t="shared" si="657"/>
        <v>6.5653856390977428E-2</v>
      </c>
      <c r="AA1678" s="41"/>
      <c r="AB1678" s="111">
        <v>1.1237002</v>
      </c>
      <c r="AC1678" s="111">
        <v>0.73805843999999998</v>
      </c>
      <c r="AD1678" s="111">
        <v>0.22839280000000001</v>
      </c>
      <c r="AE1678" s="111">
        <v>0</v>
      </c>
      <c r="AF1678" s="111">
        <v>1.9606774E-2</v>
      </c>
      <c r="AG1678" s="111">
        <v>8.5909516000000005E-2</v>
      </c>
      <c r="AH1678" s="111">
        <v>5.1732632000000001E-2</v>
      </c>
      <c r="AI1678" s="41"/>
      <c r="AJ1678" s="114">
        <v>1.3055057E-3</v>
      </c>
      <c r="AK1678" s="114">
        <v>1.2317544E-3</v>
      </c>
      <c r="AL1678" s="121">
        <v>5.5126096000000003E-5</v>
      </c>
      <c r="AM1678" s="121">
        <v>1.8625176E-5</v>
      </c>
      <c r="AN1678" s="113">
        <f t="shared" si="658"/>
        <v>7.3846185497000004E-8</v>
      </c>
      <c r="AO1678" s="112">
        <f t="shared" si="659"/>
        <v>2.0386870091999999E-10</v>
      </c>
      <c r="AP1678" s="112">
        <f t="shared" si="660"/>
        <v>2.6085681393999997E-3</v>
      </c>
      <c r="AQ1678" s="328">
        <v>6.0926779000000006E-8</v>
      </c>
      <c r="AR1678" s="328">
        <v>1.838308E-10</v>
      </c>
      <c r="AS1678" s="328">
        <v>5.0225200000000002E-15</v>
      </c>
      <c r="AT1678" s="329">
        <v>0</v>
      </c>
      <c r="AU1678" s="329">
        <v>0</v>
      </c>
      <c r="AV1678" s="328">
        <v>4.2849497E-11</v>
      </c>
      <c r="AW1678" s="328">
        <v>1.2876557E-8</v>
      </c>
      <c r="AX1678" s="328">
        <v>6.0742693999999998E-12</v>
      </c>
      <c r="AY1678" s="328">
        <v>1.3958608999999999E-11</v>
      </c>
      <c r="AZ1678" s="329">
        <v>0</v>
      </c>
      <c r="BA1678" s="329">
        <v>0</v>
      </c>
      <c r="BB1678" s="329">
        <v>0</v>
      </c>
      <c r="BC1678" s="329">
        <v>0</v>
      </c>
      <c r="BD1678" s="329">
        <v>0</v>
      </c>
      <c r="BE1678" s="329">
        <v>0</v>
      </c>
      <c r="BF1678" s="329">
        <v>0</v>
      </c>
      <c r="BG1678" s="329">
        <v>0</v>
      </c>
      <c r="BH1678" s="328">
        <v>1.2337393999999999E-6</v>
      </c>
      <c r="BI1678" s="329">
        <v>2.6073343999999999E-3</v>
      </c>
      <c r="BJ1678" s="329">
        <v>0</v>
      </c>
      <c r="BK1678" s="329">
        <v>0</v>
      </c>
      <c r="BL1678" s="329">
        <v>0</v>
      </c>
      <c r="BM1678" s="41"/>
      <c r="BN1678" s="122">
        <v>3.3850819E-6</v>
      </c>
      <c r="BO1678" s="122">
        <v>1.103421E-7</v>
      </c>
      <c r="BP1678" s="122">
        <v>1.8306037E-6</v>
      </c>
      <c r="BQ1678" s="111">
        <v>0</v>
      </c>
      <c r="BR1678" s="122">
        <v>1.1124268E-7</v>
      </c>
      <c r="BS1678" s="122">
        <v>2.7739967000000002E-8</v>
      </c>
      <c r="BT1678" s="111">
        <v>0</v>
      </c>
      <c r="BU1678" s="122">
        <v>4.2103301000000003E-8</v>
      </c>
      <c r="BV1678" s="111">
        <v>0</v>
      </c>
      <c r="BW1678" s="111">
        <v>0</v>
      </c>
      <c r="BX1678" s="111">
        <v>0</v>
      </c>
      <c r="BY1678" s="111">
        <v>0</v>
      </c>
      <c r="BZ1678" s="111">
        <v>0</v>
      </c>
      <c r="CA1678" s="122">
        <v>5.9725183000000003E-8</v>
      </c>
      <c r="CB1678" s="122">
        <v>1.1738441E-6</v>
      </c>
      <c r="CC1678" s="122">
        <v>2.9480844000000001E-8</v>
      </c>
      <c r="CD1678" s="111">
        <v>0</v>
      </c>
      <c r="CE1678" s="151"/>
      <c r="CF1678" s="143"/>
      <c r="CG1678" s="76" t="s">
        <v>1168</v>
      </c>
      <c r="CH1678" s="159"/>
      <c r="CI1678" s="159"/>
      <c r="CJ1678" s="131"/>
    </row>
    <row r="1679" spans="1:88" ht="14.5" customHeight="1">
      <c r="A1679" s="41" t="s">
        <v>8401</v>
      </c>
      <c r="B1679" s="119" t="s">
        <v>8356</v>
      </c>
      <c r="C1679" s="120" t="str">
        <f t="shared" si="651"/>
        <v>D.100.01.112</v>
      </c>
      <c r="D1679" s="135" t="s">
        <v>25</v>
      </c>
      <c r="E1679" s="119" t="s">
        <v>12</v>
      </c>
      <c r="F1679" s="118" t="str">
        <f t="shared" si="652"/>
        <v>MIG-arc welding Al 10</v>
      </c>
      <c r="G1679" s="118">
        <f t="shared" si="653"/>
        <v>0.59457249550000002</v>
      </c>
      <c r="H1679" s="118">
        <f t="shared" si="654"/>
        <v>1.70545457E-2</v>
      </c>
      <c r="I1679" s="118">
        <f t="shared" si="655"/>
        <v>4.2532354999999994E-2</v>
      </c>
      <c r="J1679" s="326">
        <f t="shared" si="656"/>
        <v>8.914612479999999E-2</v>
      </c>
      <c r="K1679" s="118">
        <v>0.44583947000000002</v>
      </c>
      <c r="L1679" s="118">
        <v>2.5018896999999998E-2</v>
      </c>
      <c r="M1679" s="118">
        <v>1.7513457999999999E-2</v>
      </c>
      <c r="N1679" s="118">
        <v>1.4713716999999999E-2</v>
      </c>
      <c r="O1679" s="118">
        <v>2.3408286999999999E-3</v>
      </c>
      <c r="P1679" s="118">
        <v>0</v>
      </c>
      <c r="Q1679" s="118">
        <v>0</v>
      </c>
      <c r="R1679" s="118">
        <v>0</v>
      </c>
      <c r="S1679" s="118">
        <v>3.1210007999999999E-3</v>
      </c>
      <c r="T1679" s="118">
        <v>0</v>
      </c>
      <c r="U1679" s="118">
        <v>8.6025123999999994E-2</v>
      </c>
      <c r="V1679" s="118">
        <v>0</v>
      </c>
      <c r="W1679" s="118">
        <v>0</v>
      </c>
      <c r="X1679" s="118">
        <v>0</v>
      </c>
      <c r="Y1679" s="41"/>
      <c r="Z1679" s="327">
        <f t="shared" si="657"/>
        <v>3.3521764661654134</v>
      </c>
      <c r="AA1679" s="41"/>
      <c r="AB1679" s="111">
        <v>57.374257999999998</v>
      </c>
      <c r="AC1679" s="111">
        <v>37.684033999999997</v>
      </c>
      <c r="AD1679" s="111">
        <v>11.661356</v>
      </c>
      <c r="AE1679" s="111">
        <v>0</v>
      </c>
      <c r="AF1679" s="111">
        <v>1.0010892</v>
      </c>
      <c r="AG1679" s="111">
        <v>4.3863966999999997</v>
      </c>
      <c r="AH1679" s="111">
        <v>2.6413820000000001</v>
      </c>
      <c r="AI1679" s="41"/>
      <c r="AJ1679" s="114">
        <v>6.6656942999999996E-2</v>
      </c>
      <c r="AK1679" s="114">
        <v>6.2891325999999997E-2</v>
      </c>
      <c r="AL1679" s="114">
        <v>2.8146465999999998E-3</v>
      </c>
      <c r="AM1679" s="114">
        <v>9.5097045999999999E-4</v>
      </c>
      <c r="AN1679" s="113">
        <f t="shared" si="658"/>
        <v>3.7704631839000001E-6</v>
      </c>
      <c r="AO1679" s="112">
        <f t="shared" si="659"/>
        <v>1.0409196031500001E-8</v>
      </c>
      <c r="AP1679" s="112">
        <f t="shared" si="660"/>
        <v>0.13318914267699999</v>
      </c>
      <c r="AQ1679" s="328">
        <v>3.1108198000000002E-6</v>
      </c>
      <c r="AR1679" s="328">
        <v>9.3860942000000007E-9</v>
      </c>
      <c r="AS1679" s="328">
        <v>2.5644150000000002E-13</v>
      </c>
      <c r="AT1679" s="329">
        <v>0</v>
      </c>
      <c r="AU1679" s="329">
        <v>0</v>
      </c>
      <c r="AV1679" s="328">
        <v>2.1878239E-9</v>
      </c>
      <c r="AW1679" s="328">
        <v>6.5745556E-7</v>
      </c>
      <c r="AX1679" s="328">
        <v>3.1014206999999999E-10</v>
      </c>
      <c r="AY1679" s="328">
        <v>7.1270332000000003E-10</v>
      </c>
      <c r="AZ1679" s="329">
        <v>0</v>
      </c>
      <c r="BA1679" s="329">
        <v>0</v>
      </c>
      <c r="BB1679" s="329">
        <v>0</v>
      </c>
      <c r="BC1679" s="329">
        <v>0</v>
      </c>
      <c r="BD1679" s="329">
        <v>0</v>
      </c>
      <c r="BE1679" s="329">
        <v>0</v>
      </c>
      <c r="BF1679" s="329">
        <v>0</v>
      </c>
      <c r="BG1679" s="329">
        <v>0</v>
      </c>
      <c r="BH1679" s="328">
        <v>6.2992677000000001E-5</v>
      </c>
      <c r="BI1679" s="329">
        <v>0.13312615</v>
      </c>
      <c r="BJ1679" s="329">
        <v>0</v>
      </c>
      <c r="BK1679" s="329">
        <v>0</v>
      </c>
      <c r="BL1679" s="329">
        <v>0</v>
      </c>
      <c r="BM1679" s="41"/>
      <c r="BN1679" s="111">
        <v>1.7283663999999999E-4</v>
      </c>
      <c r="BO1679" s="122">
        <v>5.6338835000000002E-6</v>
      </c>
      <c r="BP1679" s="122">
        <v>9.3467574999999998E-5</v>
      </c>
      <c r="BQ1679" s="111">
        <v>0</v>
      </c>
      <c r="BR1679" s="122">
        <v>5.6798656000000002E-6</v>
      </c>
      <c r="BS1679" s="122">
        <v>1.4163565000000001E-6</v>
      </c>
      <c r="BT1679" s="111">
        <v>0</v>
      </c>
      <c r="BU1679" s="122">
        <v>2.1497243999999999E-6</v>
      </c>
      <c r="BV1679" s="111">
        <v>0</v>
      </c>
      <c r="BW1679" s="111">
        <v>0</v>
      </c>
      <c r="BX1679" s="111">
        <v>0</v>
      </c>
      <c r="BY1679" s="111">
        <v>0</v>
      </c>
      <c r="BZ1679" s="111">
        <v>0</v>
      </c>
      <c r="CA1679" s="122">
        <v>3.0494683E-6</v>
      </c>
      <c r="CB1679" s="122">
        <v>5.9934523000000003E-5</v>
      </c>
      <c r="CC1679" s="122">
        <v>1.5052428E-6</v>
      </c>
      <c r="CD1679" s="111">
        <v>0</v>
      </c>
      <c r="CE1679" s="151"/>
      <c r="CF1679" s="143"/>
      <c r="CG1679" s="76" t="s">
        <v>1169</v>
      </c>
      <c r="CH1679" s="159"/>
      <c r="CI1679" s="159"/>
    </row>
    <row r="1680" spans="1:88" ht="14.5" customHeight="1">
      <c r="A1680" s="41" t="s">
        <v>8399</v>
      </c>
      <c r="B1680" s="119" t="s">
        <v>8356</v>
      </c>
      <c r="C1680" s="120" t="str">
        <f t="shared" si="651"/>
        <v>D.100.01.113</v>
      </c>
      <c r="D1680" s="135" t="s">
        <v>25</v>
      </c>
      <c r="E1680" s="119" t="s">
        <v>12</v>
      </c>
      <c r="F1680" s="118" t="str">
        <f t="shared" si="652"/>
        <v>MIG-arc welding Al 12</v>
      </c>
      <c r="G1680" s="118">
        <f t="shared" si="653"/>
        <v>1.0453782012999999</v>
      </c>
      <c r="H1680" s="118">
        <f t="shared" si="654"/>
        <v>2.99853263E-2</v>
      </c>
      <c r="I1680" s="118">
        <f t="shared" si="655"/>
        <v>7.4780447E-2</v>
      </c>
      <c r="J1680" s="326">
        <f t="shared" si="656"/>
        <v>0.15673683799999999</v>
      </c>
      <c r="K1680" s="118">
        <v>0.78387558999999996</v>
      </c>
      <c r="L1680" s="118">
        <v>4.3988260000000001E-2</v>
      </c>
      <c r="M1680" s="118">
        <v>3.0792186999999999E-2</v>
      </c>
      <c r="N1680" s="118">
        <v>2.5869678E-2</v>
      </c>
      <c r="O1680" s="118">
        <v>4.1156483000000001E-3</v>
      </c>
      <c r="P1680" s="118">
        <v>0</v>
      </c>
      <c r="Q1680" s="118">
        <v>0</v>
      </c>
      <c r="R1680" s="118">
        <v>0</v>
      </c>
      <c r="S1680" s="118">
        <v>5.4873480000000004E-3</v>
      </c>
      <c r="T1680" s="118">
        <v>0</v>
      </c>
      <c r="U1680" s="118">
        <v>0.15124948999999999</v>
      </c>
      <c r="V1680" s="118">
        <v>0</v>
      </c>
      <c r="W1680" s="118">
        <v>0</v>
      </c>
      <c r="X1680" s="118">
        <v>0</v>
      </c>
      <c r="Y1680" s="41"/>
      <c r="Z1680" s="327">
        <f t="shared" si="657"/>
        <v>5.893801428571428</v>
      </c>
      <c r="AA1680" s="41"/>
      <c r="AB1680" s="111">
        <v>100.8755</v>
      </c>
      <c r="AC1680" s="111">
        <v>66.256120999999993</v>
      </c>
      <c r="AD1680" s="111">
        <v>20.503011999999998</v>
      </c>
      <c r="AE1680" s="111">
        <v>0</v>
      </c>
      <c r="AF1680" s="111">
        <v>1.7601165000000001</v>
      </c>
      <c r="AG1680" s="111">
        <v>7.7121687999999997</v>
      </c>
      <c r="AH1680" s="111">
        <v>4.6440815000000004</v>
      </c>
      <c r="AI1680" s="41"/>
      <c r="AJ1680" s="114">
        <v>0.11719633</v>
      </c>
      <c r="AK1680" s="114">
        <v>0.11057562</v>
      </c>
      <c r="AL1680" s="114">
        <v>4.9487155999999996E-3</v>
      </c>
      <c r="AM1680" s="114">
        <v>1.6719975999999999E-3</v>
      </c>
      <c r="AN1680" s="113">
        <f t="shared" si="658"/>
        <v>6.6292336351E-6</v>
      </c>
      <c r="AO1680" s="112">
        <f t="shared" si="659"/>
        <v>1.8301463105810001E-8</v>
      </c>
      <c r="AP1680" s="112">
        <f t="shared" si="660"/>
        <v>0.23417333381</v>
      </c>
      <c r="AQ1680" s="328">
        <v>5.4694477000000003E-6</v>
      </c>
      <c r="AR1680" s="328">
        <v>1.6502644000000001E-8</v>
      </c>
      <c r="AS1680" s="328">
        <v>4.5087580999999998E-13</v>
      </c>
      <c r="AT1680" s="329">
        <v>0</v>
      </c>
      <c r="AU1680" s="329">
        <v>0</v>
      </c>
      <c r="AV1680" s="328">
        <v>3.8466351E-9</v>
      </c>
      <c r="AW1680" s="328">
        <v>1.1559393000000001E-6</v>
      </c>
      <c r="AX1680" s="328">
        <v>5.4529222999999999E-10</v>
      </c>
      <c r="AY1680" s="328">
        <v>1.2530759999999999E-9</v>
      </c>
      <c r="AZ1680" s="329">
        <v>0</v>
      </c>
      <c r="BA1680" s="329">
        <v>0</v>
      </c>
      <c r="BB1680" s="329">
        <v>0</v>
      </c>
      <c r="BC1680" s="329">
        <v>0</v>
      </c>
      <c r="BD1680" s="329">
        <v>0</v>
      </c>
      <c r="BE1680" s="329">
        <v>0</v>
      </c>
      <c r="BF1680" s="329">
        <v>0</v>
      </c>
      <c r="BG1680" s="329">
        <v>0</v>
      </c>
      <c r="BH1680" s="329">
        <v>1.1075381E-4</v>
      </c>
      <c r="BI1680" s="329">
        <v>0.23406257999999999</v>
      </c>
      <c r="BJ1680" s="329">
        <v>0</v>
      </c>
      <c r="BK1680" s="329">
        <v>0</v>
      </c>
      <c r="BL1680" s="329">
        <v>0</v>
      </c>
      <c r="BM1680" s="41"/>
      <c r="BN1680" s="111">
        <v>3.0388162E-4</v>
      </c>
      <c r="BO1680" s="122">
        <v>9.9055019000000008E-6</v>
      </c>
      <c r="BP1680" s="111">
        <v>1.6433482000000001E-4</v>
      </c>
      <c r="BQ1680" s="111">
        <v>0</v>
      </c>
      <c r="BR1680" s="122">
        <v>9.9863476999999994E-6</v>
      </c>
      <c r="BS1680" s="122">
        <v>2.4902400000000001E-6</v>
      </c>
      <c r="BT1680" s="111">
        <v>0</v>
      </c>
      <c r="BU1680" s="122">
        <v>3.7796484E-6</v>
      </c>
      <c r="BV1680" s="111">
        <v>0</v>
      </c>
      <c r="BW1680" s="111">
        <v>0</v>
      </c>
      <c r="BX1680" s="111">
        <v>0</v>
      </c>
      <c r="BY1680" s="111">
        <v>0</v>
      </c>
      <c r="BZ1680" s="111">
        <v>0</v>
      </c>
      <c r="CA1680" s="122">
        <v>5.3615795000000002E-6</v>
      </c>
      <c r="CB1680" s="111">
        <v>1.0537696E-4</v>
      </c>
      <c r="CC1680" s="122">
        <v>2.6465199000000002E-6</v>
      </c>
      <c r="CD1680" s="111">
        <v>0</v>
      </c>
      <c r="CE1680" s="151"/>
      <c r="CF1680" s="143"/>
      <c r="CG1680" s="76" t="s">
        <v>1170</v>
      </c>
      <c r="CH1680" s="159"/>
      <c r="CI1680" s="159"/>
    </row>
    <row r="1681" spans="1:87" ht="14.5" customHeight="1">
      <c r="A1681" s="41" t="s">
        <v>8397</v>
      </c>
      <c r="B1681" s="119" t="s">
        <v>8356</v>
      </c>
      <c r="C1681" s="120" t="str">
        <f t="shared" si="651"/>
        <v>D.100.01.114</v>
      </c>
      <c r="D1681" s="135" t="s">
        <v>25</v>
      </c>
      <c r="E1681" s="119" t="s">
        <v>12</v>
      </c>
      <c r="F1681" s="118" t="str">
        <f t="shared" si="652"/>
        <v>MIG-arc welding Al 4</v>
      </c>
      <c r="G1681" s="118">
        <f t="shared" si="653"/>
        <v>0.11509106971999999</v>
      </c>
      <c r="H1681" s="118">
        <f t="shared" si="654"/>
        <v>3.30123892E-3</v>
      </c>
      <c r="I1681" s="118">
        <f t="shared" si="655"/>
        <v>8.2329644000000007E-3</v>
      </c>
      <c r="J1681" s="326">
        <f t="shared" si="656"/>
        <v>1.7255966399999999E-2</v>
      </c>
      <c r="K1681" s="118">
        <v>8.63009E-2</v>
      </c>
      <c r="L1681" s="118">
        <v>4.8428940000000004E-3</v>
      </c>
      <c r="M1681" s="118">
        <v>3.3900703999999999E-3</v>
      </c>
      <c r="N1681" s="118">
        <v>2.8481259999999999E-3</v>
      </c>
      <c r="O1681" s="118">
        <v>4.5311291999999999E-4</v>
      </c>
      <c r="P1681" s="118">
        <v>0</v>
      </c>
      <c r="Q1681" s="118">
        <v>0</v>
      </c>
      <c r="R1681" s="118">
        <v>0</v>
      </c>
      <c r="S1681" s="118">
        <v>6.0413039999999995E-4</v>
      </c>
      <c r="T1681" s="118">
        <v>0</v>
      </c>
      <c r="U1681" s="118">
        <v>1.6651836E-2</v>
      </c>
      <c r="V1681" s="118">
        <v>0</v>
      </c>
      <c r="W1681" s="118">
        <v>0</v>
      </c>
      <c r="X1681" s="118">
        <v>0</v>
      </c>
      <c r="Y1681" s="41"/>
      <c r="Z1681" s="327">
        <f t="shared" si="657"/>
        <v>0.648878947368421</v>
      </c>
      <c r="AA1681" s="41"/>
      <c r="AB1681" s="111">
        <v>11.105903</v>
      </c>
      <c r="AC1681" s="111">
        <v>7.2944775999999996</v>
      </c>
      <c r="AD1681" s="111">
        <v>2.2572822000000001</v>
      </c>
      <c r="AE1681" s="111">
        <v>0</v>
      </c>
      <c r="AF1681" s="111">
        <v>0.19378028999999999</v>
      </c>
      <c r="AG1681" s="111">
        <v>0.84907237999999996</v>
      </c>
      <c r="AH1681" s="111">
        <v>0.51129084999999996</v>
      </c>
      <c r="AI1681" s="41"/>
      <c r="AJ1681" s="114">
        <v>1.2902748E-2</v>
      </c>
      <c r="AK1681" s="114">
        <v>1.2173839000000001E-2</v>
      </c>
      <c r="AL1681" s="114">
        <v>5.4482958999999996E-4</v>
      </c>
      <c r="AM1681" s="114">
        <v>1.8407883E-4</v>
      </c>
      <c r="AN1681" s="113">
        <f t="shared" si="658"/>
        <v>7.2984646587000001E-7</v>
      </c>
      <c r="AO1681" s="112">
        <f t="shared" si="659"/>
        <v>2.0149023582399999E-9</v>
      </c>
      <c r="AP1681" s="112">
        <f t="shared" si="660"/>
        <v>2.5781348457999998E-2</v>
      </c>
      <c r="AQ1681" s="328">
        <v>6.0215966000000002E-7</v>
      </c>
      <c r="AR1681" s="328">
        <v>1.8168611E-9</v>
      </c>
      <c r="AS1681" s="328">
        <v>4.9639240000000002E-14</v>
      </c>
      <c r="AT1681" s="329">
        <v>0</v>
      </c>
      <c r="AU1681" s="329">
        <v>0</v>
      </c>
      <c r="AV1681" s="328">
        <v>4.2349586999999999E-10</v>
      </c>
      <c r="AW1681" s="328">
        <v>1.2726331000000001E-7</v>
      </c>
      <c r="AX1681" s="328">
        <v>6.0034029000000004E-11</v>
      </c>
      <c r="AY1681" s="328">
        <v>1.3795759E-10</v>
      </c>
      <c r="AZ1681" s="329">
        <v>0</v>
      </c>
      <c r="BA1681" s="329">
        <v>0</v>
      </c>
      <c r="BB1681" s="329">
        <v>0</v>
      </c>
      <c r="BC1681" s="329">
        <v>0</v>
      </c>
      <c r="BD1681" s="329">
        <v>0</v>
      </c>
      <c r="BE1681" s="329">
        <v>0</v>
      </c>
      <c r="BF1681" s="329">
        <v>0</v>
      </c>
      <c r="BG1681" s="329">
        <v>0</v>
      </c>
      <c r="BH1681" s="328">
        <v>1.2193457999999999E-5</v>
      </c>
      <c r="BI1681" s="329">
        <v>2.5769154999999998E-2</v>
      </c>
      <c r="BJ1681" s="329">
        <v>0</v>
      </c>
      <c r="BK1681" s="329">
        <v>0</v>
      </c>
      <c r="BL1681" s="329">
        <v>0</v>
      </c>
      <c r="BM1681" s="41"/>
      <c r="BN1681" s="122">
        <v>3.3455893E-5</v>
      </c>
      <c r="BO1681" s="122">
        <v>1.0905477E-6</v>
      </c>
      <c r="BP1681" s="122">
        <v>1.8092467E-5</v>
      </c>
      <c r="BQ1681" s="111">
        <v>0</v>
      </c>
      <c r="BR1681" s="122">
        <v>1.0994484E-6</v>
      </c>
      <c r="BS1681" s="122">
        <v>2.7416334000000001E-7</v>
      </c>
      <c r="BT1681" s="111">
        <v>0</v>
      </c>
      <c r="BU1681" s="122">
        <v>4.1612095E-7</v>
      </c>
      <c r="BV1681" s="111">
        <v>0</v>
      </c>
      <c r="BW1681" s="111">
        <v>0</v>
      </c>
      <c r="BX1681" s="111">
        <v>0</v>
      </c>
      <c r="BY1681" s="111">
        <v>0</v>
      </c>
      <c r="BZ1681" s="111">
        <v>0</v>
      </c>
      <c r="CA1681" s="122">
        <v>5.9028388999999999E-7</v>
      </c>
      <c r="CB1681" s="122">
        <v>1.1601493E-5</v>
      </c>
      <c r="CC1681" s="122">
        <v>2.9136901E-7</v>
      </c>
      <c r="CD1681" s="111">
        <v>0</v>
      </c>
      <c r="CE1681" s="151"/>
      <c r="CF1681" s="143"/>
      <c r="CG1681" s="76" t="s">
        <v>1171</v>
      </c>
      <c r="CH1681" s="159"/>
      <c r="CI1681" s="159"/>
    </row>
    <row r="1682" spans="1:87" ht="14.5" customHeight="1">
      <c r="A1682" s="41" t="s">
        <v>8395</v>
      </c>
      <c r="B1682" s="119" t="s">
        <v>8356</v>
      </c>
      <c r="C1682" s="120" t="str">
        <f t="shared" si="651"/>
        <v>D.100.01.115</v>
      </c>
      <c r="D1682" s="135" t="s">
        <v>25</v>
      </c>
      <c r="E1682" s="119" t="s">
        <v>12</v>
      </c>
      <c r="F1682" s="118" t="str">
        <f t="shared" si="652"/>
        <v>MIG-arc welding Al 5 I-jnt</v>
      </c>
      <c r="G1682" s="118">
        <f t="shared" si="653"/>
        <v>0.24939633171</v>
      </c>
      <c r="H1682" s="118">
        <f t="shared" si="654"/>
        <v>7.1536123099999998E-3</v>
      </c>
      <c r="I1682" s="118">
        <f t="shared" si="655"/>
        <v>1.78404034E-2</v>
      </c>
      <c r="J1682" s="326">
        <f t="shared" si="656"/>
        <v>3.7392775999999996E-2</v>
      </c>
      <c r="K1682" s="118">
        <v>0.18700954</v>
      </c>
      <c r="L1682" s="118">
        <v>1.0494298000000001E-2</v>
      </c>
      <c r="M1682" s="118">
        <v>7.3461053999999996E-3</v>
      </c>
      <c r="N1682" s="118">
        <v>6.1717402999999999E-3</v>
      </c>
      <c r="O1682" s="118">
        <v>9.8187200999999991E-4</v>
      </c>
      <c r="P1682" s="118">
        <v>0</v>
      </c>
      <c r="Q1682" s="118">
        <v>0</v>
      </c>
      <c r="R1682" s="118">
        <v>0</v>
      </c>
      <c r="S1682" s="118">
        <v>1.3091190000000001E-3</v>
      </c>
      <c r="T1682" s="118">
        <v>0</v>
      </c>
      <c r="U1682" s="118">
        <v>3.6083656999999998E-2</v>
      </c>
      <c r="V1682" s="118">
        <v>0</v>
      </c>
      <c r="W1682" s="118">
        <v>0</v>
      </c>
      <c r="X1682" s="118">
        <v>0</v>
      </c>
      <c r="Y1682" s="41"/>
      <c r="Z1682" s="327">
        <f t="shared" si="657"/>
        <v>1.4060867669172932</v>
      </c>
      <c r="AA1682" s="41"/>
      <c r="AB1682" s="111">
        <v>24.065912000000001</v>
      </c>
      <c r="AC1682" s="111">
        <v>15.806751999999999</v>
      </c>
      <c r="AD1682" s="111">
        <v>4.8914125000000004</v>
      </c>
      <c r="AE1682" s="111">
        <v>0</v>
      </c>
      <c r="AF1682" s="111">
        <v>0.41991174999999997</v>
      </c>
      <c r="AG1682" s="111">
        <v>1.8398954999999999</v>
      </c>
      <c r="AH1682" s="111">
        <v>1.1079405</v>
      </c>
      <c r="AI1682" s="41"/>
      <c r="AJ1682" s="114">
        <v>2.7959578999999998E-2</v>
      </c>
      <c r="AK1682" s="114">
        <v>2.6380073E-2</v>
      </c>
      <c r="AL1682" s="114">
        <v>1.1806172E-3</v>
      </c>
      <c r="AM1682" s="114">
        <v>3.9888918999999998E-4</v>
      </c>
      <c r="AN1682" s="113">
        <f t="shared" si="658"/>
        <v>1.5815391334000001E-6</v>
      </c>
      <c r="AO1682" s="112">
        <f t="shared" si="659"/>
        <v>4.36618794564E-9</v>
      </c>
      <c r="AP1682" s="112">
        <f t="shared" si="660"/>
        <v>5.5866833584999998E-2</v>
      </c>
      <c r="AQ1682" s="328">
        <v>1.3048484999999999E-6</v>
      </c>
      <c r="AR1682" s="328">
        <v>3.9370429000000004E-9</v>
      </c>
      <c r="AS1682" s="328">
        <v>1.0756564000000001E-13</v>
      </c>
      <c r="AT1682" s="329">
        <v>0</v>
      </c>
      <c r="AU1682" s="329">
        <v>0</v>
      </c>
      <c r="AV1682" s="328">
        <v>9.1769340000000001E-10</v>
      </c>
      <c r="AW1682" s="328">
        <v>2.7577294000000001E-7</v>
      </c>
      <c r="AX1682" s="328">
        <v>1.300906E-10</v>
      </c>
      <c r="AY1682" s="328">
        <v>2.9894687999999999E-10</v>
      </c>
      <c r="AZ1682" s="329">
        <v>0</v>
      </c>
      <c r="BA1682" s="329">
        <v>0</v>
      </c>
      <c r="BB1682" s="329">
        <v>0</v>
      </c>
      <c r="BC1682" s="329">
        <v>0</v>
      </c>
      <c r="BD1682" s="329">
        <v>0</v>
      </c>
      <c r="BE1682" s="329">
        <v>0</v>
      </c>
      <c r="BF1682" s="329">
        <v>0</v>
      </c>
      <c r="BG1682" s="329">
        <v>0</v>
      </c>
      <c r="BH1682" s="328">
        <v>2.6422584999999999E-5</v>
      </c>
      <c r="BI1682" s="329">
        <v>5.5840411E-2</v>
      </c>
      <c r="BJ1682" s="329">
        <v>0</v>
      </c>
      <c r="BK1682" s="329">
        <v>0</v>
      </c>
      <c r="BL1682" s="329">
        <v>0</v>
      </c>
      <c r="BM1682" s="41"/>
      <c r="BN1682" s="122">
        <v>7.2497171000000002E-5</v>
      </c>
      <c r="BO1682" s="122">
        <v>2.3631598999999999E-6</v>
      </c>
      <c r="BP1682" s="122">
        <v>3.9205429999999998E-5</v>
      </c>
      <c r="BQ1682" s="111">
        <v>0</v>
      </c>
      <c r="BR1682" s="122">
        <v>2.3824472999999999E-6</v>
      </c>
      <c r="BS1682" s="122">
        <v>5.9409763000000004E-7</v>
      </c>
      <c r="BT1682" s="111">
        <v>0</v>
      </c>
      <c r="BU1682" s="122">
        <v>9.0171234999999999E-7</v>
      </c>
      <c r="BV1682" s="111">
        <v>0</v>
      </c>
      <c r="BW1682" s="111">
        <v>0</v>
      </c>
      <c r="BX1682" s="111">
        <v>0</v>
      </c>
      <c r="BY1682" s="111">
        <v>0</v>
      </c>
      <c r="BZ1682" s="111">
        <v>0</v>
      </c>
      <c r="CA1682" s="122">
        <v>1.2791143E-6</v>
      </c>
      <c r="CB1682" s="122">
        <v>2.5139827999999999E-5</v>
      </c>
      <c r="CC1682" s="122">
        <v>6.3138141000000001E-7</v>
      </c>
      <c r="CD1682" s="111">
        <v>0</v>
      </c>
      <c r="CE1682" s="151"/>
      <c r="CF1682" s="143"/>
      <c r="CG1682" s="76" t="s">
        <v>1172</v>
      </c>
      <c r="CH1682" s="159"/>
      <c r="CI1682" s="159"/>
    </row>
    <row r="1683" spans="1:87" ht="14.5" customHeight="1">
      <c r="A1683" s="41" t="s">
        <v>8393</v>
      </c>
      <c r="B1683" s="119" t="s">
        <v>8356</v>
      </c>
      <c r="C1683" s="120" t="str">
        <f t="shared" si="651"/>
        <v>D.100.01.116</v>
      </c>
      <c r="D1683" s="135" t="s">
        <v>25</v>
      </c>
      <c r="E1683" s="119" t="s">
        <v>12</v>
      </c>
      <c r="F1683" s="118" t="str">
        <f t="shared" si="652"/>
        <v>MIG-arc welding Al 5 V-jnt</v>
      </c>
      <c r="G1683" s="118">
        <f t="shared" si="653"/>
        <v>0.37409449789999999</v>
      </c>
      <c r="H1683" s="118">
        <f t="shared" si="654"/>
        <v>1.07304184E-2</v>
      </c>
      <c r="I1683" s="118">
        <f t="shared" si="655"/>
        <v>2.6760605E-2</v>
      </c>
      <c r="J1683" s="326">
        <f t="shared" si="656"/>
        <v>5.6089164500000004E-2</v>
      </c>
      <c r="K1683" s="118">
        <v>0.28051430999999999</v>
      </c>
      <c r="L1683" s="118">
        <v>1.5741446999999999E-2</v>
      </c>
      <c r="M1683" s="118">
        <v>1.1019157999999999E-2</v>
      </c>
      <c r="N1683" s="118">
        <v>9.2576103999999996E-3</v>
      </c>
      <c r="O1683" s="118">
        <v>1.4728079999999999E-3</v>
      </c>
      <c r="P1683" s="118">
        <v>0</v>
      </c>
      <c r="Q1683" s="118">
        <v>0</v>
      </c>
      <c r="R1683" s="118">
        <v>0</v>
      </c>
      <c r="S1683" s="118">
        <v>1.9636785000000001E-3</v>
      </c>
      <c r="T1683" s="118">
        <v>0</v>
      </c>
      <c r="U1683" s="118">
        <v>5.4125486E-2</v>
      </c>
      <c r="V1683" s="118">
        <v>0</v>
      </c>
      <c r="W1683" s="118">
        <v>0</v>
      </c>
      <c r="X1683" s="118">
        <v>0</v>
      </c>
      <c r="Y1683" s="41"/>
      <c r="Z1683" s="327">
        <f t="shared" si="657"/>
        <v>2.1091301503759396</v>
      </c>
      <c r="AA1683" s="41"/>
      <c r="AB1683" s="111">
        <v>36.098868000000003</v>
      </c>
      <c r="AC1683" s="111">
        <v>23.710127</v>
      </c>
      <c r="AD1683" s="111">
        <v>7.3371187999999998</v>
      </c>
      <c r="AE1683" s="111">
        <v>0</v>
      </c>
      <c r="AF1683" s="111">
        <v>0.62986761999999996</v>
      </c>
      <c r="AG1683" s="111">
        <v>2.7598432000000002</v>
      </c>
      <c r="AH1683" s="111">
        <v>1.6619108</v>
      </c>
      <c r="AI1683" s="41"/>
      <c r="AJ1683" s="114">
        <v>4.1939368999999997E-2</v>
      </c>
      <c r="AK1683" s="114">
        <v>3.9570108999999999E-2</v>
      </c>
      <c r="AL1683" s="114">
        <v>1.7709258000000001E-3</v>
      </c>
      <c r="AM1683" s="114">
        <v>5.9833379000000003E-4</v>
      </c>
      <c r="AN1683" s="113">
        <f t="shared" si="658"/>
        <v>2.3723087400999999E-6</v>
      </c>
      <c r="AO1683" s="112">
        <f t="shared" si="659"/>
        <v>6.5492819784600003E-9</v>
      </c>
      <c r="AP1683" s="112">
        <f t="shared" si="660"/>
        <v>8.3800250877999999E-2</v>
      </c>
      <c r="AQ1683" s="328">
        <v>1.9572727999999999E-6</v>
      </c>
      <c r="AR1683" s="328">
        <v>5.9055644000000002E-9</v>
      </c>
      <c r="AS1683" s="328">
        <v>1.6134845999999999E-13</v>
      </c>
      <c r="AT1683" s="329">
        <v>0</v>
      </c>
      <c r="AU1683" s="329">
        <v>0</v>
      </c>
      <c r="AV1683" s="328">
        <v>1.3765400999999999E-9</v>
      </c>
      <c r="AW1683" s="328">
        <v>4.1365940000000001E-7</v>
      </c>
      <c r="AX1683" s="328">
        <v>1.9513590999999999E-10</v>
      </c>
      <c r="AY1683" s="328">
        <v>4.4842032000000002E-10</v>
      </c>
      <c r="AZ1683" s="329">
        <v>0</v>
      </c>
      <c r="BA1683" s="329">
        <v>0</v>
      </c>
      <c r="BB1683" s="329">
        <v>0</v>
      </c>
      <c r="BC1683" s="329">
        <v>0</v>
      </c>
      <c r="BD1683" s="329">
        <v>0</v>
      </c>
      <c r="BE1683" s="329">
        <v>0</v>
      </c>
      <c r="BF1683" s="329">
        <v>0</v>
      </c>
      <c r="BG1683" s="329">
        <v>0</v>
      </c>
      <c r="BH1683" s="328">
        <v>3.9633878E-5</v>
      </c>
      <c r="BI1683" s="329">
        <v>8.3760616999999996E-2</v>
      </c>
      <c r="BJ1683" s="329">
        <v>0</v>
      </c>
      <c r="BK1683" s="329">
        <v>0</v>
      </c>
      <c r="BL1683" s="329">
        <v>0</v>
      </c>
      <c r="BM1683" s="41"/>
      <c r="BN1683" s="111">
        <v>1.0874576E-4</v>
      </c>
      <c r="BO1683" s="122">
        <v>3.5447398000000001E-6</v>
      </c>
      <c r="BP1683" s="122">
        <v>5.8808145E-5</v>
      </c>
      <c r="BQ1683" s="111">
        <v>0</v>
      </c>
      <c r="BR1683" s="122">
        <v>3.5736709000000001E-6</v>
      </c>
      <c r="BS1683" s="122">
        <v>8.9114644999999997E-7</v>
      </c>
      <c r="BT1683" s="111">
        <v>0</v>
      </c>
      <c r="BU1683" s="122">
        <v>1.3525685000000001E-6</v>
      </c>
      <c r="BV1683" s="111">
        <v>0</v>
      </c>
      <c r="BW1683" s="111">
        <v>0</v>
      </c>
      <c r="BX1683" s="111">
        <v>0</v>
      </c>
      <c r="BY1683" s="111">
        <v>0</v>
      </c>
      <c r="BZ1683" s="111">
        <v>0</v>
      </c>
      <c r="CA1683" s="122">
        <v>1.9186714999999999E-6</v>
      </c>
      <c r="CB1683" s="122">
        <v>3.7709741999999997E-5</v>
      </c>
      <c r="CC1683" s="122">
        <v>9.4707210999999995E-7</v>
      </c>
      <c r="CD1683" s="111">
        <v>0</v>
      </c>
      <c r="CE1683" s="151"/>
      <c r="CF1683" s="143"/>
      <c r="CG1683" s="76" t="s">
        <v>1173</v>
      </c>
      <c r="CH1683" s="159"/>
      <c r="CI1683" s="159"/>
    </row>
    <row r="1684" spans="1:87" ht="14.5" customHeight="1">
      <c r="A1684" s="41" t="s">
        <v>8391</v>
      </c>
      <c r="B1684" s="119" t="s">
        <v>8356</v>
      </c>
      <c r="C1684" s="120" t="str">
        <f t="shared" si="651"/>
        <v>D.100.01.117</v>
      </c>
      <c r="D1684" s="135" t="s">
        <v>25</v>
      </c>
      <c r="E1684" s="119" t="s">
        <v>12</v>
      </c>
      <c r="F1684" s="118" t="str">
        <f t="shared" si="652"/>
        <v>MIG-arc welding Al 6 V-jnt</v>
      </c>
      <c r="G1684" s="118">
        <f t="shared" si="653"/>
        <v>0.44396428960000001</v>
      </c>
      <c r="H1684" s="118">
        <f t="shared" si="654"/>
        <v>1.2734542999999999E-2</v>
      </c>
      <c r="I1684" s="118">
        <f t="shared" si="655"/>
        <v>3.1758695000000003E-2</v>
      </c>
      <c r="J1684" s="326">
        <f t="shared" si="656"/>
        <v>6.65649616E-2</v>
      </c>
      <c r="K1684" s="118">
        <v>0.33290608999999999</v>
      </c>
      <c r="L1684" s="118">
        <v>1.8681484000000002E-2</v>
      </c>
      <c r="M1684" s="118">
        <v>1.3077211E-2</v>
      </c>
      <c r="N1684" s="118">
        <v>1.0986658E-2</v>
      </c>
      <c r="O1684" s="118">
        <v>1.747885E-3</v>
      </c>
      <c r="P1684" s="118">
        <v>0</v>
      </c>
      <c r="Q1684" s="118">
        <v>0</v>
      </c>
      <c r="R1684" s="118">
        <v>0</v>
      </c>
      <c r="S1684" s="118">
        <v>2.3304355999999998E-3</v>
      </c>
      <c r="T1684" s="118">
        <v>0</v>
      </c>
      <c r="U1684" s="118">
        <v>6.4234526E-2</v>
      </c>
      <c r="V1684" s="118">
        <v>0</v>
      </c>
      <c r="W1684" s="118">
        <v>0</v>
      </c>
      <c r="X1684" s="118">
        <v>0</v>
      </c>
      <c r="Y1684" s="41"/>
      <c r="Z1684" s="327">
        <f t="shared" si="657"/>
        <v>2.5030533082706765</v>
      </c>
      <c r="AA1684" s="41"/>
      <c r="AB1684" s="111">
        <v>42.841068999999997</v>
      </c>
      <c r="AC1684" s="111">
        <v>28.138477999999999</v>
      </c>
      <c r="AD1684" s="111">
        <v>8.7074756000000004</v>
      </c>
      <c r="AE1684" s="111">
        <v>0</v>
      </c>
      <c r="AF1684" s="111">
        <v>0.74750826999999997</v>
      </c>
      <c r="AG1684" s="111">
        <v>3.2753003000000001</v>
      </c>
      <c r="AH1684" s="111">
        <v>1.9723066</v>
      </c>
      <c r="AI1684" s="41"/>
      <c r="AJ1684" s="114">
        <v>4.9772403E-2</v>
      </c>
      <c r="AK1684" s="114">
        <v>4.6960636E-2</v>
      </c>
      <c r="AL1684" s="114">
        <v>2.1016823999999998E-3</v>
      </c>
      <c r="AM1684" s="114">
        <v>7.1008485000000001E-4</v>
      </c>
      <c r="AN1684" s="113">
        <f t="shared" si="658"/>
        <v>2.8153857870999998E-6</v>
      </c>
      <c r="AO1684" s="112">
        <f t="shared" si="659"/>
        <v>7.7724941735800005E-9</v>
      </c>
      <c r="AP1684" s="112">
        <f t="shared" si="660"/>
        <v>9.9451659314000004E-2</v>
      </c>
      <c r="AQ1684" s="328">
        <v>2.3228334000000001E-6</v>
      </c>
      <c r="AR1684" s="328">
        <v>7.0085492000000003E-9</v>
      </c>
      <c r="AS1684" s="328">
        <v>1.9148357999999999E-13</v>
      </c>
      <c r="AT1684" s="329">
        <v>0</v>
      </c>
      <c r="AU1684" s="329">
        <v>0</v>
      </c>
      <c r="AV1684" s="328">
        <v>1.6336371000000001E-9</v>
      </c>
      <c r="AW1684" s="328">
        <v>4.9091874999999997E-7</v>
      </c>
      <c r="AX1684" s="328">
        <v>2.3158151999999999E-10</v>
      </c>
      <c r="AY1684" s="328">
        <v>5.3217197000000002E-10</v>
      </c>
      <c r="AZ1684" s="329">
        <v>0</v>
      </c>
      <c r="BA1684" s="329">
        <v>0</v>
      </c>
      <c r="BB1684" s="329">
        <v>0</v>
      </c>
      <c r="BC1684" s="329">
        <v>0</v>
      </c>
      <c r="BD1684" s="329">
        <v>0</v>
      </c>
      <c r="BE1684" s="329">
        <v>0</v>
      </c>
      <c r="BF1684" s="329">
        <v>0</v>
      </c>
      <c r="BG1684" s="329">
        <v>0</v>
      </c>
      <c r="BH1684" s="328">
        <v>4.7036314000000001E-5</v>
      </c>
      <c r="BI1684" s="329">
        <v>9.9404622999999998E-2</v>
      </c>
      <c r="BJ1684" s="329">
        <v>0</v>
      </c>
      <c r="BK1684" s="329">
        <v>0</v>
      </c>
      <c r="BL1684" s="329">
        <v>0</v>
      </c>
      <c r="BM1684" s="41"/>
      <c r="BN1684" s="111">
        <v>1.2905625000000001E-4</v>
      </c>
      <c r="BO1684" s="122">
        <v>4.2067923999999996E-6</v>
      </c>
      <c r="BP1684" s="122">
        <v>6.9791766999999994E-5</v>
      </c>
      <c r="BQ1684" s="111">
        <v>0</v>
      </c>
      <c r="BR1684" s="122">
        <v>4.2411269999999996E-6</v>
      </c>
      <c r="BS1684" s="122">
        <v>1.0575862999999999E-6</v>
      </c>
      <c r="BT1684" s="111">
        <v>0</v>
      </c>
      <c r="BU1684" s="122">
        <v>1.6051883E-6</v>
      </c>
      <c r="BV1684" s="111">
        <v>0</v>
      </c>
      <c r="BW1684" s="111">
        <v>0</v>
      </c>
      <c r="BX1684" s="111">
        <v>0</v>
      </c>
      <c r="BY1684" s="111">
        <v>0</v>
      </c>
      <c r="BZ1684" s="111">
        <v>0</v>
      </c>
      <c r="CA1684" s="122">
        <v>2.2770226000000002E-6</v>
      </c>
      <c r="CB1684" s="122">
        <v>4.4752805999999999E-5</v>
      </c>
      <c r="CC1684" s="122">
        <v>1.1239571999999999E-6</v>
      </c>
      <c r="CD1684" s="111">
        <v>0</v>
      </c>
      <c r="CE1684" s="151"/>
      <c r="CF1684" s="143"/>
      <c r="CG1684" s="76" t="s">
        <v>1174</v>
      </c>
      <c r="CH1684" s="159"/>
      <c r="CI1684" s="159"/>
    </row>
    <row r="1685" spans="1:87" ht="14.5" customHeight="1">
      <c r="A1685" s="41" t="s">
        <v>8389</v>
      </c>
      <c r="B1685" s="119" t="s">
        <v>8356</v>
      </c>
      <c r="C1685" s="120" t="str">
        <f t="shared" si="651"/>
        <v>D.100.01.118</v>
      </c>
      <c r="D1685" s="135" t="s">
        <v>25</v>
      </c>
      <c r="E1685" s="119" t="s">
        <v>12</v>
      </c>
      <c r="F1685" s="118" t="str">
        <f t="shared" si="652"/>
        <v>MIG-arc welding Al 8</v>
      </c>
      <c r="G1685" s="118">
        <f t="shared" si="653"/>
        <v>0.56575121700000008</v>
      </c>
      <c r="H1685" s="118">
        <f t="shared" si="654"/>
        <v>1.6227844500000001E-2</v>
      </c>
      <c r="I1685" s="118">
        <f t="shared" si="655"/>
        <v>4.0470644E-2</v>
      </c>
      <c r="J1685" s="326">
        <f t="shared" si="656"/>
        <v>8.4824858500000003E-2</v>
      </c>
      <c r="K1685" s="118">
        <v>0.42422787000000001</v>
      </c>
      <c r="L1685" s="118">
        <v>2.3806132000000001E-2</v>
      </c>
      <c r="M1685" s="118">
        <v>1.6664511999999999E-2</v>
      </c>
      <c r="N1685" s="118">
        <v>1.4000485E-2</v>
      </c>
      <c r="O1685" s="118">
        <v>2.2273595000000001E-3</v>
      </c>
      <c r="P1685" s="118">
        <v>0</v>
      </c>
      <c r="Q1685" s="118">
        <v>0</v>
      </c>
      <c r="R1685" s="118">
        <v>0</v>
      </c>
      <c r="S1685" s="118">
        <v>2.9697134999999999E-3</v>
      </c>
      <c r="T1685" s="118">
        <v>0</v>
      </c>
      <c r="U1685" s="118">
        <v>8.1855145000000004E-2</v>
      </c>
      <c r="V1685" s="118">
        <v>0</v>
      </c>
      <c r="W1685" s="118">
        <v>0</v>
      </c>
      <c r="X1685" s="118">
        <v>0</v>
      </c>
      <c r="Y1685" s="41"/>
      <c r="Z1685" s="327">
        <f t="shared" si="657"/>
        <v>3.1896832330827065</v>
      </c>
      <c r="AA1685" s="41"/>
      <c r="AB1685" s="111">
        <v>54.5931</v>
      </c>
      <c r="AC1685" s="111">
        <v>35.857339000000003</v>
      </c>
      <c r="AD1685" s="111">
        <v>11.096083999999999</v>
      </c>
      <c r="AE1685" s="111">
        <v>0</v>
      </c>
      <c r="AF1685" s="111">
        <v>0.95256244999999995</v>
      </c>
      <c r="AG1685" s="111">
        <v>4.1737706000000001</v>
      </c>
      <c r="AH1685" s="111">
        <v>2.5133437000000001</v>
      </c>
      <c r="AI1685" s="41"/>
      <c r="AJ1685" s="114">
        <v>6.3425815999999996E-2</v>
      </c>
      <c r="AK1685" s="114">
        <v>5.9842734000000002E-2</v>
      </c>
      <c r="AL1685" s="114">
        <v>2.6782095000000001E-3</v>
      </c>
      <c r="AM1685" s="114">
        <v>9.0487314999999999E-4</v>
      </c>
      <c r="AN1685" s="113">
        <f t="shared" si="658"/>
        <v>3.5876938513999997E-6</v>
      </c>
      <c r="AO1685" s="112">
        <f t="shared" si="659"/>
        <v>9.9046210307600015E-9</v>
      </c>
      <c r="AP1685" s="112">
        <f t="shared" si="660"/>
        <v>0.12673293917200001</v>
      </c>
      <c r="AQ1685" s="328">
        <v>2.9600259999999999E-6</v>
      </c>
      <c r="AR1685" s="328">
        <v>8.9311130000000003E-9</v>
      </c>
      <c r="AS1685" s="328">
        <v>2.4401076E-13</v>
      </c>
      <c r="AT1685" s="329">
        <v>0</v>
      </c>
      <c r="AU1685" s="329">
        <v>0</v>
      </c>
      <c r="AV1685" s="328">
        <v>2.0817714E-9</v>
      </c>
      <c r="AW1685" s="328">
        <v>6.2558608E-7</v>
      </c>
      <c r="AX1685" s="328">
        <v>2.9510825999999998E-10</v>
      </c>
      <c r="AY1685" s="328">
        <v>6.7815576E-10</v>
      </c>
      <c r="AZ1685" s="329">
        <v>0</v>
      </c>
      <c r="BA1685" s="329">
        <v>0</v>
      </c>
      <c r="BB1685" s="329">
        <v>0</v>
      </c>
      <c r="BC1685" s="329">
        <v>0</v>
      </c>
      <c r="BD1685" s="329">
        <v>0</v>
      </c>
      <c r="BE1685" s="329">
        <v>0</v>
      </c>
      <c r="BF1685" s="329">
        <v>0</v>
      </c>
      <c r="BG1685" s="329">
        <v>0</v>
      </c>
      <c r="BH1685" s="328">
        <v>5.9939172E-5</v>
      </c>
      <c r="BI1685" s="329">
        <v>0.12667300000000001</v>
      </c>
      <c r="BJ1685" s="329">
        <v>0</v>
      </c>
      <c r="BK1685" s="329">
        <v>0</v>
      </c>
      <c r="BL1685" s="329">
        <v>0</v>
      </c>
      <c r="BM1685" s="41"/>
      <c r="BN1685" s="111">
        <v>1.6445855999999999E-4</v>
      </c>
      <c r="BO1685" s="122">
        <v>5.3607868E-6</v>
      </c>
      <c r="BP1685" s="122">
        <v>8.8936831000000004E-5</v>
      </c>
      <c r="BQ1685" s="111">
        <v>0</v>
      </c>
      <c r="BR1685" s="122">
        <v>5.4045399999999999E-6</v>
      </c>
      <c r="BS1685" s="122">
        <v>1.3477001E-6</v>
      </c>
      <c r="BT1685" s="111">
        <v>0</v>
      </c>
      <c r="BU1685" s="122">
        <v>2.0455186999999998E-6</v>
      </c>
      <c r="BV1685" s="111">
        <v>0</v>
      </c>
      <c r="BW1685" s="111">
        <v>0</v>
      </c>
      <c r="BX1685" s="111">
        <v>0</v>
      </c>
      <c r="BY1685" s="111">
        <v>0</v>
      </c>
      <c r="BZ1685" s="111">
        <v>0</v>
      </c>
      <c r="CA1685" s="122">
        <v>2.9016485000000001E-6</v>
      </c>
      <c r="CB1685" s="122">
        <v>5.7029259000000001E-5</v>
      </c>
      <c r="CC1685" s="122">
        <v>1.4322777E-6</v>
      </c>
      <c r="CD1685" s="111">
        <v>0</v>
      </c>
      <c r="CE1685" s="151"/>
      <c r="CF1685" s="143"/>
      <c r="CG1685" s="76" t="s">
        <v>1175</v>
      </c>
      <c r="CH1685" s="159"/>
      <c r="CI1685" s="159"/>
    </row>
    <row r="1686" spans="1:87" ht="14.5" customHeight="1">
      <c r="A1686" s="41" t="s">
        <v>8387</v>
      </c>
      <c r="B1686" s="119" t="s">
        <v>8356</v>
      </c>
      <c r="C1686" s="120" t="str">
        <f t="shared" si="651"/>
        <v>D.100.01.119</v>
      </c>
      <c r="D1686" s="135" t="s">
        <v>25</v>
      </c>
      <c r="E1686" s="119" t="s">
        <v>6570</v>
      </c>
      <c r="F1686" s="118" t="str">
        <f t="shared" si="652"/>
        <v>Milling Al. (per kg removed, removed Al not counted)</v>
      </c>
      <c r="G1686" s="118">
        <f t="shared" si="653"/>
        <v>1.1644964833E-2</v>
      </c>
      <c r="H1686" s="118">
        <f t="shared" si="654"/>
        <v>3.3402080400000002E-4</v>
      </c>
      <c r="I1686" s="118">
        <f t="shared" si="655"/>
        <v>8.3301494999999998E-4</v>
      </c>
      <c r="J1686" s="326">
        <f t="shared" si="656"/>
        <v>1.745966179E-3</v>
      </c>
      <c r="K1686" s="118">
        <v>8.7319628999999992E-3</v>
      </c>
      <c r="L1686" s="118">
        <v>4.9000613999999995E-4</v>
      </c>
      <c r="M1686" s="118">
        <v>3.4300881000000002E-4</v>
      </c>
      <c r="N1686" s="118">
        <v>2.8817464000000003E-4</v>
      </c>
      <c r="O1686" s="330">
        <v>4.5846164000000003E-5</v>
      </c>
      <c r="P1686" s="118">
        <v>0</v>
      </c>
      <c r="Q1686" s="118">
        <v>0</v>
      </c>
      <c r="R1686" s="118">
        <v>0</v>
      </c>
      <c r="S1686" s="330">
        <v>6.1126179E-5</v>
      </c>
      <c r="T1686" s="118">
        <v>0</v>
      </c>
      <c r="U1686" s="118">
        <v>1.6848399999999999E-3</v>
      </c>
      <c r="V1686" s="118">
        <v>0</v>
      </c>
      <c r="W1686" s="118">
        <v>0</v>
      </c>
      <c r="X1686" s="118">
        <v>0</v>
      </c>
      <c r="Y1686" s="41"/>
      <c r="Z1686" s="327">
        <f t="shared" si="657"/>
        <v>6.5653856390977428E-2</v>
      </c>
      <c r="AA1686" s="41"/>
      <c r="AB1686" s="111">
        <v>1.1237002</v>
      </c>
      <c r="AC1686" s="111">
        <v>0.73805843999999998</v>
      </c>
      <c r="AD1686" s="111">
        <v>0.22839280000000001</v>
      </c>
      <c r="AE1686" s="111">
        <v>0</v>
      </c>
      <c r="AF1686" s="111">
        <v>1.9606774E-2</v>
      </c>
      <c r="AG1686" s="111">
        <v>8.5909516000000005E-2</v>
      </c>
      <c r="AH1686" s="111">
        <v>5.1732632000000001E-2</v>
      </c>
      <c r="AI1686" s="41"/>
      <c r="AJ1686" s="114">
        <v>1.3055057E-3</v>
      </c>
      <c r="AK1686" s="114">
        <v>1.2317544E-3</v>
      </c>
      <c r="AL1686" s="121">
        <v>5.5126096000000003E-5</v>
      </c>
      <c r="AM1686" s="121">
        <v>1.8625176E-5</v>
      </c>
      <c r="AN1686" s="113">
        <f t="shared" si="658"/>
        <v>7.3846185497000004E-8</v>
      </c>
      <c r="AO1686" s="112">
        <f t="shared" si="659"/>
        <v>2.0386870091999999E-10</v>
      </c>
      <c r="AP1686" s="112">
        <f t="shared" si="660"/>
        <v>2.6085681393999997E-3</v>
      </c>
      <c r="AQ1686" s="328">
        <v>6.0926779000000006E-8</v>
      </c>
      <c r="AR1686" s="328">
        <v>1.838308E-10</v>
      </c>
      <c r="AS1686" s="328">
        <v>5.0225200000000002E-15</v>
      </c>
      <c r="AT1686" s="329">
        <v>0</v>
      </c>
      <c r="AU1686" s="329">
        <v>0</v>
      </c>
      <c r="AV1686" s="328">
        <v>4.2849497E-11</v>
      </c>
      <c r="AW1686" s="328">
        <v>1.2876557E-8</v>
      </c>
      <c r="AX1686" s="328">
        <v>6.0742693999999998E-12</v>
      </c>
      <c r="AY1686" s="328">
        <v>1.3958608999999999E-11</v>
      </c>
      <c r="AZ1686" s="329">
        <v>0</v>
      </c>
      <c r="BA1686" s="329">
        <v>0</v>
      </c>
      <c r="BB1686" s="329">
        <v>0</v>
      </c>
      <c r="BC1686" s="329">
        <v>0</v>
      </c>
      <c r="BD1686" s="329">
        <v>0</v>
      </c>
      <c r="BE1686" s="329">
        <v>0</v>
      </c>
      <c r="BF1686" s="329">
        <v>0</v>
      </c>
      <c r="BG1686" s="329">
        <v>0</v>
      </c>
      <c r="BH1686" s="328">
        <v>1.2337393999999999E-6</v>
      </c>
      <c r="BI1686" s="329">
        <v>2.6073343999999999E-3</v>
      </c>
      <c r="BJ1686" s="329">
        <v>0</v>
      </c>
      <c r="BK1686" s="329">
        <v>0</v>
      </c>
      <c r="BL1686" s="329">
        <v>0</v>
      </c>
      <c r="BM1686" s="41"/>
      <c r="BN1686" s="122">
        <v>3.3850819E-6</v>
      </c>
      <c r="BO1686" s="122">
        <v>1.103421E-7</v>
      </c>
      <c r="BP1686" s="122">
        <v>1.8306037E-6</v>
      </c>
      <c r="BQ1686" s="111">
        <v>0</v>
      </c>
      <c r="BR1686" s="122">
        <v>1.1124268E-7</v>
      </c>
      <c r="BS1686" s="122">
        <v>2.7739967000000002E-8</v>
      </c>
      <c r="BT1686" s="111">
        <v>0</v>
      </c>
      <c r="BU1686" s="122">
        <v>4.2103301000000003E-8</v>
      </c>
      <c r="BV1686" s="111">
        <v>0</v>
      </c>
      <c r="BW1686" s="111">
        <v>0</v>
      </c>
      <c r="BX1686" s="111">
        <v>0</v>
      </c>
      <c r="BY1686" s="111">
        <v>0</v>
      </c>
      <c r="BZ1686" s="111">
        <v>0</v>
      </c>
      <c r="CA1686" s="122">
        <v>5.9725183000000003E-8</v>
      </c>
      <c r="CB1686" s="122">
        <v>1.1738441E-6</v>
      </c>
      <c r="CC1686" s="122">
        <v>2.9480844000000001E-8</v>
      </c>
      <c r="CD1686" s="111">
        <v>0</v>
      </c>
      <c r="CE1686" s="151"/>
      <c r="CF1686" s="143"/>
      <c r="CG1686" s="76" t="s">
        <v>1165</v>
      </c>
      <c r="CH1686" s="159"/>
      <c r="CI1686" s="159"/>
    </row>
    <row r="1687" spans="1:87" ht="14.5" customHeight="1">
      <c r="A1687" s="41" t="s">
        <v>8385</v>
      </c>
      <c r="B1687" s="119" t="s">
        <v>8356</v>
      </c>
      <c r="C1687" s="120" t="str">
        <f t="shared" si="651"/>
        <v>D.100.01.120</v>
      </c>
      <c r="D1687" s="135" t="s">
        <v>25</v>
      </c>
      <c r="E1687" s="119" t="s">
        <v>6570</v>
      </c>
      <c r="F1687" s="118" t="str">
        <f t="shared" si="652"/>
        <v>Rolling aluminium foil</v>
      </c>
      <c r="G1687" s="118">
        <f t="shared" si="653"/>
        <v>0.1721883349485</v>
      </c>
      <c r="H1687" s="118">
        <f t="shared" si="654"/>
        <v>7.8661986859999995E-3</v>
      </c>
      <c r="I1687" s="118">
        <f t="shared" si="655"/>
        <v>2.0754804590000002E-2</v>
      </c>
      <c r="J1687" s="326">
        <f t="shared" si="656"/>
        <v>1.10056116725E-2</v>
      </c>
      <c r="K1687" s="118">
        <v>0.13256171999999999</v>
      </c>
      <c r="L1687" s="118">
        <v>1.2200776E-2</v>
      </c>
      <c r="M1687" s="118">
        <v>8.2668056999999993E-3</v>
      </c>
      <c r="N1687" s="118">
        <v>6.9993201999999999E-3</v>
      </c>
      <c r="O1687" s="118">
        <v>7.1411944000000002E-4</v>
      </c>
      <c r="P1687" s="330">
        <v>4.4234645999999997E-5</v>
      </c>
      <c r="Q1687" s="118">
        <v>1.0852439999999999E-4</v>
      </c>
      <c r="R1687" s="118">
        <v>2.8722288999999998E-4</v>
      </c>
      <c r="S1687" s="118">
        <v>4.5060286000000001E-4</v>
      </c>
      <c r="T1687" s="118">
        <v>0</v>
      </c>
      <c r="U1687" s="118">
        <v>1.0553084000000001E-2</v>
      </c>
      <c r="V1687" s="330">
        <v>1.9248124999999998E-6</v>
      </c>
      <c r="W1687" s="118">
        <v>0</v>
      </c>
      <c r="X1687" s="118">
        <v>0</v>
      </c>
      <c r="Y1687" s="41"/>
      <c r="Z1687" s="327">
        <f t="shared" si="657"/>
        <v>0.99670466165413529</v>
      </c>
      <c r="AA1687" s="41"/>
      <c r="AB1687" s="111">
        <v>15.366154</v>
      </c>
      <c r="AC1687" s="111">
        <v>12.993662</v>
      </c>
      <c r="AD1687" s="111">
        <v>1.4305615</v>
      </c>
      <c r="AE1687" s="111">
        <v>0</v>
      </c>
      <c r="AF1687" s="111">
        <v>0.11594243999999999</v>
      </c>
      <c r="AG1687" s="111">
        <v>0.50619254999999996</v>
      </c>
      <c r="AH1687" s="111">
        <v>0.31979575999999998</v>
      </c>
      <c r="AI1687" s="41"/>
      <c r="AJ1687" s="114">
        <v>2.2396237999999999E-2</v>
      </c>
      <c r="AK1687" s="114">
        <v>2.0922092E-2</v>
      </c>
      <c r="AL1687" s="114">
        <v>9.0151577000000004E-4</v>
      </c>
      <c r="AM1687" s="114">
        <v>5.7263047000000004E-4</v>
      </c>
      <c r="AN1687" s="113">
        <f t="shared" si="658"/>
        <v>1.2543220642215E-6</v>
      </c>
      <c r="AO1687" s="112">
        <f t="shared" si="659"/>
        <v>3.3340079743877101E-9</v>
      </c>
      <c r="AP1687" s="112">
        <f t="shared" si="660"/>
        <v>8.0200345683999988E-2</v>
      </c>
      <c r="AQ1687" s="328">
        <v>9.4064457000000004E-7</v>
      </c>
      <c r="AR1687" s="328">
        <v>2.8378063999999998E-9</v>
      </c>
      <c r="AS1687" s="328">
        <v>7.7525811999999996E-14</v>
      </c>
      <c r="AT1687" s="328">
        <v>2.0750314000000001E-9</v>
      </c>
      <c r="AU1687" s="328">
        <v>4.0311315000000001E-12</v>
      </c>
      <c r="AV1687" s="328">
        <v>1.0407563999999999E-9</v>
      </c>
      <c r="AW1687" s="328">
        <v>3.0989116E-7</v>
      </c>
      <c r="AX1687" s="328">
        <v>1.4862101999999999E-10</v>
      </c>
      <c r="AY1687" s="328">
        <v>3.4496205999999999E-10</v>
      </c>
      <c r="AZ1687" s="328">
        <v>4.5291980999999999E-14</v>
      </c>
      <c r="BA1687" s="328">
        <v>2.3395531000000002E-16</v>
      </c>
      <c r="BB1687" s="328">
        <v>9.5930910000000001E-14</v>
      </c>
      <c r="BC1687" s="328">
        <v>5.5403074E-15</v>
      </c>
      <c r="BD1687" s="328">
        <v>4.1874220000000001E-15</v>
      </c>
      <c r="BE1687" s="328">
        <v>4.8178431999999998E-10</v>
      </c>
      <c r="BF1687" s="328">
        <v>1.8473097E-10</v>
      </c>
      <c r="BG1687" s="328">
        <v>2.3897839999999998E-12</v>
      </c>
      <c r="BH1687" s="328">
        <v>2.2493684000000001E-5</v>
      </c>
      <c r="BI1687" s="329">
        <v>8.0177851999999994E-2</v>
      </c>
      <c r="BJ1687" s="329">
        <v>0</v>
      </c>
      <c r="BK1687" s="329">
        <v>0</v>
      </c>
      <c r="BL1687" s="329">
        <v>0</v>
      </c>
      <c r="BM1687" s="41"/>
      <c r="BN1687" s="122">
        <v>5.5268176999999998E-5</v>
      </c>
      <c r="BO1687" s="122">
        <v>2.7175812E-6</v>
      </c>
      <c r="BP1687" s="122">
        <v>2.779077E-5</v>
      </c>
      <c r="BQ1687" s="122">
        <v>3.3797080999999998E-8</v>
      </c>
      <c r="BR1687" s="122">
        <v>2.3818725000000002E-6</v>
      </c>
      <c r="BS1687" s="122">
        <v>6.6655384999999999E-7</v>
      </c>
      <c r="BT1687" s="122">
        <v>5.8416836999999994E-11</v>
      </c>
      <c r="BU1687" s="122">
        <v>1.0147361000000001E-6</v>
      </c>
      <c r="BV1687" s="122">
        <v>5.9359781000000003E-8</v>
      </c>
      <c r="BW1687" s="122">
        <v>7.1811226000000006E-8</v>
      </c>
      <c r="BX1687" s="122">
        <v>3.0299017999999998E-8</v>
      </c>
      <c r="BY1687" s="122">
        <v>1.7373156E-9</v>
      </c>
      <c r="BZ1687" s="122">
        <v>5.3483500999999999E-10</v>
      </c>
      <c r="CA1687" s="122">
        <v>3.2041070999999999E-6</v>
      </c>
      <c r="CB1687" s="122">
        <v>1.7093250000000001E-5</v>
      </c>
      <c r="CC1687" s="122">
        <v>2.0170823000000001E-7</v>
      </c>
      <c r="CD1687" s="111">
        <v>0</v>
      </c>
      <c r="CE1687" s="151"/>
      <c r="CF1687" s="143"/>
      <c r="CG1687" s="76" t="s">
        <v>1176</v>
      </c>
      <c r="CH1687" s="159"/>
      <c r="CI1687" s="159"/>
    </row>
    <row r="1688" spans="1:87" ht="14.5" customHeight="1">
      <c r="A1688" s="41" t="s">
        <v>8383</v>
      </c>
      <c r="B1688" s="119" t="s">
        <v>8356</v>
      </c>
      <c r="C1688" s="120" t="str">
        <f t="shared" si="651"/>
        <v>D.100.01.121</v>
      </c>
      <c r="D1688" s="135" t="s">
        <v>25</v>
      </c>
      <c r="E1688" s="119" t="s">
        <v>6570</v>
      </c>
      <c r="F1688" s="118" t="str">
        <f t="shared" si="652"/>
        <v>Rolling aluminium sheet</v>
      </c>
      <c r="G1688" s="118">
        <f t="shared" si="653"/>
        <v>0.1435370901321</v>
      </c>
      <c r="H1688" s="118">
        <f t="shared" si="654"/>
        <v>7.5575628499999995E-3</v>
      </c>
      <c r="I1688" s="118">
        <f t="shared" si="655"/>
        <v>1.8439854410000001E-2</v>
      </c>
      <c r="J1688" s="326">
        <f t="shared" si="656"/>
        <v>7.2970528721000008E-3</v>
      </c>
      <c r="K1688" s="118">
        <v>0.11024262</v>
      </c>
      <c r="L1688" s="118">
        <v>1.0062121E-2</v>
      </c>
      <c r="M1688" s="118">
        <v>8.1294126000000001E-3</v>
      </c>
      <c r="N1688" s="118">
        <v>6.8786079E-3</v>
      </c>
      <c r="O1688" s="118">
        <v>5.6264843000000003E-4</v>
      </c>
      <c r="P1688" s="330">
        <v>3.9909395000000001E-5</v>
      </c>
      <c r="Q1688" s="330">
        <v>7.6397124999999996E-5</v>
      </c>
      <c r="R1688" s="118">
        <v>2.4832081000000002E-4</v>
      </c>
      <c r="S1688" s="118">
        <v>3.1474345000000002E-4</v>
      </c>
      <c r="T1688" s="118">
        <v>0</v>
      </c>
      <c r="U1688" s="118">
        <v>6.9805728000000003E-3</v>
      </c>
      <c r="V1688" s="330">
        <v>1.7366220999999999E-6</v>
      </c>
      <c r="W1688" s="118">
        <v>0</v>
      </c>
      <c r="X1688" s="118">
        <v>0</v>
      </c>
      <c r="Y1688" s="41"/>
      <c r="Z1688" s="327">
        <f t="shared" si="657"/>
        <v>0.82889187969924805</v>
      </c>
      <c r="AA1688" s="41"/>
      <c r="AB1688" s="111">
        <v>11.858653</v>
      </c>
      <c r="AC1688" s="111">
        <v>10.298844000000001</v>
      </c>
      <c r="AD1688" s="111">
        <v>0.94627923999999997</v>
      </c>
      <c r="AE1688" s="111">
        <v>0</v>
      </c>
      <c r="AF1688" s="111">
        <v>7.5055092000000004E-2</v>
      </c>
      <c r="AG1688" s="111">
        <v>0.32767555999999998</v>
      </c>
      <c r="AH1688" s="111">
        <v>0.21079898999999999</v>
      </c>
      <c r="AI1688" s="41"/>
      <c r="AJ1688" s="114">
        <v>1.8829318000000001E-2</v>
      </c>
      <c r="AK1688" s="114">
        <v>1.7601367999999999E-2</v>
      </c>
      <c r="AL1688" s="114">
        <v>7.6020272999999998E-4</v>
      </c>
      <c r="AM1688" s="114">
        <v>4.6774760000000001E-4</v>
      </c>
      <c r="AN1688" s="113">
        <f t="shared" si="658"/>
        <v>1.0552378679947001E-6</v>
      </c>
      <c r="AO1688" s="112">
        <f t="shared" si="659"/>
        <v>2.8114006266813201E-9</v>
      </c>
      <c r="AP1688" s="112">
        <f t="shared" si="660"/>
        <v>6.5510868234999992E-2</v>
      </c>
      <c r="AQ1688" s="328">
        <v>7.8388690000000004E-7</v>
      </c>
      <c r="AR1688" s="328">
        <v>2.3648189000000002E-9</v>
      </c>
      <c r="AS1688" s="328">
        <v>6.4604256999999995E-14</v>
      </c>
      <c r="AT1688" s="328">
        <v>2.0135975000000002E-9</v>
      </c>
      <c r="AU1688" s="328">
        <v>3.6370046999999998E-12</v>
      </c>
      <c r="AV1688" s="328">
        <v>1.0228066000000001E-9</v>
      </c>
      <c r="AW1688" s="328">
        <v>2.6770958000000002E-7</v>
      </c>
      <c r="AX1688" s="328">
        <v>1.4597038999999999E-10</v>
      </c>
      <c r="AY1688" s="328">
        <v>2.9825421000000002E-10</v>
      </c>
      <c r="AZ1688" s="328">
        <v>4.0856824E-14</v>
      </c>
      <c r="BA1688" s="328">
        <v>2.1076052E-16</v>
      </c>
      <c r="BB1688" s="328">
        <v>8.6545311E-14</v>
      </c>
      <c r="BC1688" s="328">
        <v>4.9986251999999998E-15</v>
      </c>
      <c r="BD1688" s="328">
        <v>3.7780036000000004E-15</v>
      </c>
      <c r="BE1688" s="328">
        <v>4.3467976000000001E-10</v>
      </c>
      <c r="BF1688" s="328">
        <v>1.6666712999999999E-10</v>
      </c>
      <c r="BG1688" s="328">
        <v>2.1561329000000001E-12</v>
      </c>
      <c r="BH1688" s="328">
        <v>1.8999234999999998E-5</v>
      </c>
      <c r="BI1688" s="329">
        <v>6.5491868999999994E-2</v>
      </c>
      <c r="BJ1688" s="329">
        <v>0</v>
      </c>
      <c r="BK1688" s="329">
        <v>0</v>
      </c>
      <c r="BL1688" s="329">
        <v>0</v>
      </c>
      <c r="BM1688" s="41"/>
      <c r="BN1688" s="122">
        <v>4.5170280999999998E-5</v>
      </c>
      <c r="BO1688" s="122">
        <v>2.3899798999999999E-6</v>
      </c>
      <c r="BP1688" s="122">
        <v>2.3111705000000001E-5</v>
      </c>
      <c r="BQ1688" s="122">
        <v>2.9225286E-8</v>
      </c>
      <c r="BR1688" s="122">
        <v>1.9843622000000001E-6</v>
      </c>
      <c r="BS1688" s="122">
        <v>6.5563769000000005E-7</v>
      </c>
      <c r="BT1688" s="122">
        <v>5.2641488999999999E-11</v>
      </c>
      <c r="BU1688" s="122">
        <v>9.9787091999999998E-7</v>
      </c>
      <c r="BV1688" s="122">
        <v>5.3555597999999998E-8</v>
      </c>
      <c r="BW1688" s="122">
        <v>5.0552423000000001E-8</v>
      </c>
      <c r="BX1688" s="122">
        <v>2.7336658999999999E-8</v>
      </c>
      <c r="BY1688" s="122">
        <v>1.5674568999999999E-9</v>
      </c>
      <c r="BZ1688" s="122">
        <v>4.8254377999999995E-10</v>
      </c>
      <c r="CA1688" s="122">
        <v>2.4535434000000002E-6</v>
      </c>
      <c r="CB1688" s="122">
        <v>1.3276329E-5</v>
      </c>
      <c r="CC1688" s="122">
        <v>1.3808044999999999E-7</v>
      </c>
      <c r="CD1688" s="111">
        <v>0</v>
      </c>
      <c r="CE1688" s="164"/>
      <c r="CF1688" s="143"/>
      <c r="CG1688" s="76" t="s">
        <v>1177</v>
      </c>
      <c r="CH1688" s="159"/>
      <c r="CI1688" s="159"/>
    </row>
    <row r="1689" spans="1:87" ht="14.5" customHeight="1">
      <c r="A1689" s="41" t="s">
        <v>8381</v>
      </c>
      <c r="B1689" s="119" t="s">
        <v>8356</v>
      </c>
      <c r="C1689" s="120" t="str">
        <f t="shared" si="651"/>
        <v>D.100.01.122</v>
      </c>
      <c r="D1689" s="135" t="s">
        <v>25</v>
      </c>
      <c r="E1689" s="119" t="s">
        <v>6570</v>
      </c>
      <c r="F1689" s="118" t="str">
        <f t="shared" si="652"/>
        <v>Rolling brass</v>
      </c>
      <c r="G1689" s="118">
        <f t="shared" si="653"/>
        <v>8.2815190017899998E-2</v>
      </c>
      <c r="H1689" s="118">
        <f t="shared" si="654"/>
        <v>1.0113463064000001E-2</v>
      </c>
      <c r="I1689" s="118">
        <f t="shared" si="655"/>
        <v>1.345118067E-2</v>
      </c>
      <c r="J1689" s="326">
        <f t="shared" si="656"/>
        <v>4.9305928389999998E-4</v>
      </c>
      <c r="K1689" s="118">
        <v>5.8757486999999997E-2</v>
      </c>
      <c r="L1689" s="118">
        <v>1.2512159000000001E-3</v>
      </c>
      <c r="M1689" s="118">
        <v>1.1519928E-2</v>
      </c>
      <c r="N1689" s="118">
        <v>9.7373917000000004E-3</v>
      </c>
      <c r="O1689" s="118">
        <v>2.7108584000000002E-4</v>
      </c>
      <c r="P1689" s="330">
        <v>3.3803329000000001E-5</v>
      </c>
      <c r="Q1689" s="330">
        <v>7.1182195000000004E-5</v>
      </c>
      <c r="R1689" s="118">
        <v>6.8003677000000003E-4</v>
      </c>
      <c r="S1689" s="330">
        <v>6.6437889999999996E-5</v>
      </c>
      <c r="T1689" s="118">
        <v>0</v>
      </c>
      <c r="U1689" s="118">
        <v>4.2521619000000002E-4</v>
      </c>
      <c r="V1689" s="330">
        <v>1.4052039000000001E-6</v>
      </c>
      <c r="W1689" s="118">
        <v>0</v>
      </c>
      <c r="X1689" s="118">
        <v>0</v>
      </c>
      <c r="Y1689" s="41"/>
      <c r="Z1689" s="327">
        <f t="shared" si="657"/>
        <v>0.44178561654135334</v>
      </c>
      <c r="AA1689" s="41"/>
      <c r="AB1689" s="111">
        <v>5.0681327999999999</v>
      </c>
      <c r="AC1689" s="111">
        <v>4.9987646000000003</v>
      </c>
      <c r="AD1689" s="111">
        <v>5.7648615E-2</v>
      </c>
      <c r="AE1689" s="111">
        <v>0</v>
      </c>
      <c r="AF1689" s="111">
        <v>0</v>
      </c>
      <c r="AG1689" s="111">
        <v>5.7717108000000003E-4</v>
      </c>
      <c r="AH1689" s="111">
        <v>1.1142445000000001E-2</v>
      </c>
      <c r="AI1689" s="41"/>
      <c r="AJ1689" s="114">
        <v>1.0368041999999999E-2</v>
      </c>
      <c r="AK1689" s="114">
        <v>9.6820264E-3</v>
      </c>
      <c r="AL1689" s="114">
        <v>4.3527965000000001E-4</v>
      </c>
      <c r="AM1689" s="114">
        <v>2.5073610999999999E-4</v>
      </c>
      <c r="AN1689" s="113">
        <f t="shared" si="658"/>
        <v>5.8045722311529996E-7</v>
      </c>
      <c r="AO1689" s="112">
        <f t="shared" si="659"/>
        <v>1.6097620556177498E-9</v>
      </c>
      <c r="AP1689" s="112">
        <f t="shared" si="660"/>
        <v>3.5117103419199998E-2</v>
      </c>
      <c r="AQ1689" s="328">
        <v>4.1512475E-7</v>
      </c>
      <c r="AR1689" s="328">
        <v>1.2527227E-9</v>
      </c>
      <c r="AS1689" s="328">
        <v>3.4217867999999997E-14</v>
      </c>
      <c r="AT1689" s="328">
        <v>2.2654399E-11</v>
      </c>
      <c r="AU1689" s="328">
        <v>2.9429163E-12</v>
      </c>
      <c r="AV1689" s="328">
        <v>1.4478738000000001E-9</v>
      </c>
      <c r="AW1689" s="328">
        <v>1.3621109999999999E-7</v>
      </c>
      <c r="AX1689" s="328">
        <v>2.0629321E-10</v>
      </c>
      <c r="AY1689" s="328">
        <v>1.4733024000000001E-10</v>
      </c>
      <c r="AZ1689" s="328">
        <v>3.3036409E-14</v>
      </c>
      <c r="BA1689" s="328">
        <v>1.6946075000000001E-16</v>
      </c>
      <c r="BB1689" s="328">
        <v>1.2167397999999999E-13</v>
      </c>
      <c r="BC1689" s="328">
        <v>1.1241655000000001E-12</v>
      </c>
      <c r="BD1689" s="328">
        <v>3.5798729999999998E-13</v>
      </c>
      <c r="BE1689" s="328">
        <v>1.6033403000000001E-8</v>
      </c>
      <c r="BF1689" s="328">
        <v>1.1614498999999999E-8</v>
      </c>
      <c r="BG1689" s="328">
        <v>1.7446551E-12</v>
      </c>
      <c r="BH1689" s="328">
        <v>3.1264192E-6</v>
      </c>
      <c r="BI1689" s="329">
        <v>3.5113976999999998E-2</v>
      </c>
      <c r="BJ1689" s="329">
        <v>0</v>
      </c>
      <c r="BK1689" s="329">
        <v>0</v>
      </c>
      <c r="BL1689" s="329">
        <v>0</v>
      </c>
      <c r="BM1689" s="41"/>
      <c r="BN1689" s="122">
        <v>2.5132898999999998E-5</v>
      </c>
      <c r="BO1689" s="122">
        <v>1.489028E-6</v>
      </c>
      <c r="BP1689" s="122">
        <v>1.2318155E-5</v>
      </c>
      <c r="BQ1689" s="122">
        <v>7.9768810999999994E-8</v>
      </c>
      <c r="BR1689" s="122">
        <v>7.7599544000000004E-7</v>
      </c>
      <c r="BS1689" s="122">
        <v>9.3017972999999996E-7</v>
      </c>
      <c r="BT1689" s="122">
        <v>4.2380652000000002E-11</v>
      </c>
      <c r="BU1689" s="122">
        <v>1.4140459999999999E-6</v>
      </c>
      <c r="BV1689" s="122">
        <v>4.5361687999999999E-8</v>
      </c>
      <c r="BW1689" s="122">
        <v>4.7101672999999999E-8</v>
      </c>
      <c r="BX1689" s="122">
        <v>2.2119713E-8</v>
      </c>
      <c r="BY1689" s="122">
        <v>1.2683224E-9</v>
      </c>
      <c r="BZ1689" s="122">
        <v>3.9045480000000001E-10</v>
      </c>
      <c r="CA1689" s="122">
        <v>2.1524079000000002E-6</v>
      </c>
      <c r="CB1689" s="122">
        <v>5.8415578000000003E-6</v>
      </c>
      <c r="CC1689" s="122">
        <v>1.5476340000000002E-8</v>
      </c>
      <c r="CD1689" s="111">
        <v>0</v>
      </c>
      <c r="CE1689" s="151"/>
      <c r="CF1689" s="143"/>
      <c r="CG1689" s="76" t="s">
        <v>1178</v>
      </c>
      <c r="CH1689" s="159"/>
      <c r="CI1689" s="159"/>
    </row>
    <row r="1690" spans="1:87" ht="14.5" customHeight="1">
      <c r="A1690" s="41" t="s">
        <v>8379</v>
      </c>
      <c r="B1690" s="119" t="s">
        <v>8356</v>
      </c>
      <c r="C1690" s="120" t="str">
        <f t="shared" si="651"/>
        <v>D.100.01.123</v>
      </c>
      <c r="D1690" s="135" t="s">
        <v>25</v>
      </c>
      <c r="E1690" s="119" t="s">
        <v>12</v>
      </c>
      <c r="F1690" s="118" t="str">
        <f t="shared" si="652"/>
        <v>Sawing Al. band saw</v>
      </c>
      <c r="G1690" s="118">
        <f t="shared" si="653"/>
        <v>7.1931918669999997E-2</v>
      </c>
      <c r="H1690" s="118">
        <f t="shared" si="654"/>
        <v>2.0632743700000002E-3</v>
      </c>
      <c r="I1690" s="118">
        <f t="shared" si="655"/>
        <v>5.1456027999999994E-3</v>
      </c>
      <c r="J1690" s="326">
        <f t="shared" si="656"/>
        <v>1.07849785E-2</v>
      </c>
      <c r="K1690" s="118">
        <v>5.3938063000000001E-2</v>
      </c>
      <c r="L1690" s="118">
        <v>3.0268088E-3</v>
      </c>
      <c r="M1690" s="118">
        <v>2.1187939999999998E-3</v>
      </c>
      <c r="N1690" s="118">
        <v>1.7800788000000001E-3</v>
      </c>
      <c r="O1690" s="118">
        <v>2.8319556999999997E-4</v>
      </c>
      <c r="P1690" s="118">
        <v>0</v>
      </c>
      <c r="Q1690" s="118">
        <v>0</v>
      </c>
      <c r="R1690" s="118">
        <v>0</v>
      </c>
      <c r="S1690" s="118">
        <v>3.775815E-4</v>
      </c>
      <c r="T1690" s="118">
        <v>0</v>
      </c>
      <c r="U1690" s="118">
        <v>1.0407397000000001E-2</v>
      </c>
      <c r="V1690" s="118">
        <v>0</v>
      </c>
      <c r="W1690" s="118">
        <v>0</v>
      </c>
      <c r="X1690" s="118">
        <v>0</v>
      </c>
      <c r="Y1690" s="41"/>
      <c r="Z1690" s="327">
        <f t="shared" si="657"/>
        <v>0.40554934586466163</v>
      </c>
      <c r="AA1690" s="41"/>
      <c r="AB1690" s="111">
        <v>6.9411896000000004</v>
      </c>
      <c r="AC1690" s="111">
        <v>4.5590485000000003</v>
      </c>
      <c r="AD1690" s="111">
        <v>1.4108014</v>
      </c>
      <c r="AE1690" s="111">
        <v>0</v>
      </c>
      <c r="AF1690" s="111">
        <v>0.12111268</v>
      </c>
      <c r="AG1690" s="111">
        <v>0.53067023999999996</v>
      </c>
      <c r="AH1690" s="111">
        <v>0.31955677999999998</v>
      </c>
      <c r="AI1690" s="41"/>
      <c r="AJ1690" s="114">
        <v>8.0642171999999995E-3</v>
      </c>
      <c r="AK1690" s="114">
        <v>7.6086493999999996E-3</v>
      </c>
      <c r="AL1690" s="114">
        <v>3.4051848999999999E-4</v>
      </c>
      <c r="AM1690" s="114">
        <v>1.1504926999999999E-4</v>
      </c>
      <c r="AN1690" s="113">
        <f t="shared" si="658"/>
        <v>4.5615404291999998E-7</v>
      </c>
      <c r="AO1690" s="112">
        <f t="shared" si="659"/>
        <v>1.2593139845250002E-9</v>
      </c>
      <c r="AP1690" s="112">
        <f t="shared" si="660"/>
        <v>1.61133429111E-2</v>
      </c>
      <c r="AQ1690" s="328">
        <v>3.7634978999999998E-7</v>
      </c>
      <c r="AR1690" s="328">
        <v>1.1355382E-9</v>
      </c>
      <c r="AS1690" s="328">
        <v>3.1024525000000003E-14</v>
      </c>
      <c r="AT1690" s="329">
        <v>0</v>
      </c>
      <c r="AU1690" s="329">
        <v>0</v>
      </c>
      <c r="AV1690" s="328">
        <v>2.6468492000000001E-10</v>
      </c>
      <c r="AW1690" s="328">
        <v>7.9539568000000004E-8</v>
      </c>
      <c r="AX1690" s="328">
        <v>3.7521267999999999E-11</v>
      </c>
      <c r="AY1690" s="328">
        <v>8.6223492E-11</v>
      </c>
      <c r="AZ1690" s="329">
        <v>0</v>
      </c>
      <c r="BA1690" s="329">
        <v>0</v>
      </c>
      <c r="BB1690" s="329">
        <v>0</v>
      </c>
      <c r="BC1690" s="329">
        <v>0</v>
      </c>
      <c r="BD1690" s="329">
        <v>0</v>
      </c>
      <c r="BE1690" s="329">
        <v>0</v>
      </c>
      <c r="BF1690" s="329">
        <v>0</v>
      </c>
      <c r="BG1690" s="329">
        <v>0</v>
      </c>
      <c r="BH1690" s="328">
        <v>7.6209111000000002E-6</v>
      </c>
      <c r="BI1690" s="329">
        <v>1.6105721999999999E-2</v>
      </c>
      <c r="BJ1690" s="329">
        <v>0</v>
      </c>
      <c r="BK1690" s="329">
        <v>0</v>
      </c>
      <c r="BL1690" s="329">
        <v>0</v>
      </c>
      <c r="BM1690" s="41"/>
      <c r="BN1690" s="122">
        <v>2.0909933000000001E-5</v>
      </c>
      <c r="BO1690" s="122">
        <v>6.8159231999999995E-7</v>
      </c>
      <c r="BP1690" s="122">
        <v>1.1307792E-5</v>
      </c>
      <c r="BQ1690" s="111">
        <v>0</v>
      </c>
      <c r="BR1690" s="122">
        <v>6.8715528000000005E-7</v>
      </c>
      <c r="BS1690" s="122">
        <v>1.7135208999999999E-7</v>
      </c>
      <c r="BT1690" s="111">
        <v>0</v>
      </c>
      <c r="BU1690" s="122">
        <v>2.6007560000000001E-7</v>
      </c>
      <c r="BV1690" s="111">
        <v>0</v>
      </c>
      <c r="BW1690" s="111">
        <v>0</v>
      </c>
      <c r="BX1690" s="111">
        <v>0</v>
      </c>
      <c r="BY1690" s="111">
        <v>0</v>
      </c>
      <c r="BZ1690" s="111">
        <v>0</v>
      </c>
      <c r="CA1690" s="122">
        <v>3.6892743E-7</v>
      </c>
      <c r="CB1690" s="122">
        <v>7.2509327999999999E-6</v>
      </c>
      <c r="CC1690" s="122">
        <v>1.8210563000000001E-7</v>
      </c>
      <c r="CD1690" s="111">
        <v>0</v>
      </c>
      <c r="CE1690" s="151"/>
      <c r="CF1690" s="143"/>
      <c r="CG1690" s="76" t="s">
        <v>1179</v>
      </c>
      <c r="CH1690" s="159"/>
      <c r="CI1690" s="159"/>
    </row>
    <row r="1691" spans="1:87" ht="14.5" customHeight="1">
      <c r="A1691" s="41" t="s">
        <v>8377</v>
      </c>
      <c r="B1691" s="119" t="s">
        <v>8356</v>
      </c>
      <c r="C1691" s="120" t="str">
        <f t="shared" si="651"/>
        <v>D.100.01.124</v>
      </c>
      <c r="D1691" s="135" t="s">
        <v>25</v>
      </c>
      <c r="E1691" s="119" t="s">
        <v>12</v>
      </c>
      <c r="F1691" s="118" t="str">
        <f t="shared" si="652"/>
        <v>Sawing Al. circular saw</v>
      </c>
      <c r="G1691" s="118">
        <f t="shared" si="653"/>
        <v>0.14386384135999999</v>
      </c>
      <c r="H1691" s="118">
        <f t="shared" si="654"/>
        <v>4.1265487500000003E-3</v>
      </c>
      <c r="I1691" s="118">
        <f t="shared" si="655"/>
        <v>1.0291205599999999E-2</v>
      </c>
      <c r="J1691" s="326">
        <f t="shared" si="656"/>
        <v>2.1569957010000002E-2</v>
      </c>
      <c r="K1691" s="118">
        <v>0.10787613</v>
      </c>
      <c r="L1691" s="118">
        <v>6.0536174999999996E-3</v>
      </c>
      <c r="M1691" s="118">
        <v>4.2375881000000001E-3</v>
      </c>
      <c r="N1691" s="118">
        <v>3.5601576000000002E-3</v>
      </c>
      <c r="O1691" s="118">
        <v>5.6639115000000002E-4</v>
      </c>
      <c r="P1691" s="118">
        <v>0</v>
      </c>
      <c r="Q1691" s="118">
        <v>0</v>
      </c>
      <c r="R1691" s="118">
        <v>0</v>
      </c>
      <c r="S1691" s="118">
        <v>7.5516300999999995E-4</v>
      </c>
      <c r="T1691" s="118">
        <v>0</v>
      </c>
      <c r="U1691" s="118">
        <v>2.0814794000000001E-2</v>
      </c>
      <c r="V1691" s="118">
        <v>0</v>
      </c>
      <c r="W1691" s="118">
        <v>0</v>
      </c>
      <c r="X1691" s="118">
        <v>0</v>
      </c>
      <c r="Y1691" s="41"/>
      <c r="Z1691" s="327">
        <f t="shared" si="657"/>
        <v>0.81109872180451126</v>
      </c>
      <c r="AA1691" s="41"/>
      <c r="AB1691" s="111">
        <v>13.882379</v>
      </c>
      <c r="AC1691" s="111">
        <v>9.1180970000000006</v>
      </c>
      <c r="AD1691" s="111">
        <v>2.8216027000000001</v>
      </c>
      <c r="AE1691" s="111">
        <v>0</v>
      </c>
      <c r="AF1691" s="111">
        <v>0.24222536</v>
      </c>
      <c r="AG1691" s="111">
        <v>1.0613405</v>
      </c>
      <c r="AH1691" s="111">
        <v>0.63911355999999997</v>
      </c>
      <c r="AI1691" s="41"/>
      <c r="AJ1691" s="114">
        <v>1.6128434000000001E-2</v>
      </c>
      <c r="AK1691" s="114">
        <v>1.5217299E-2</v>
      </c>
      <c r="AL1691" s="114">
        <v>6.8103697999999998E-4</v>
      </c>
      <c r="AM1691" s="114">
        <v>2.3009853E-4</v>
      </c>
      <c r="AN1691" s="113">
        <f t="shared" si="658"/>
        <v>9.1230808983000001E-7</v>
      </c>
      <c r="AO1691" s="112">
        <f t="shared" si="659"/>
        <v>2.5186278660499998E-9</v>
      </c>
      <c r="AP1691" s="112">
        <f t="shared" si="660"/>
        <v>3.2226684822000001E-2</v>
      </c>
      <c r="AQ1691" s="328">
        <v>7.5269957999999997E-7</v>
      </c>
      <c r="AR1691" s="328">
        <v>2.2710763E-9</v>
      </c>
      <c r="AS1691" s="328">
        <v>6.2049050000000005E-14</v>
      </c>
      <c r="AT1691" s="329">
        <v>0</v>
      </c>
      <c r="AU1691" s="329">
        <v>0</v>
      </c>
      <c r="AV1691" s="328">
        <v>5.2936982999999997E-10</v>
      </c>
      <c r="AW1691" s="328">
        <v>1.5907914E-7</v>
      </c>
      <c r="AX1691" s="328">
        <v>7.5042537000000004E-11</v>
      </c>
      <c r="AY1691" s="328">
        <v>1.7244698E-10</v>
      </c>
      <c r="AZ1691" s="329">
        <v>0</v>
      </c>
      <c r="BA1691" s="329">
        <v>0</v>
      </c>
      <c r="BB1691" s="329">
        <v>0</v>
      </c>
      <c r="BC1691" s="329">
        <v>0</v>
      </c>
      <c r="BD1691" s="329">
        <v>0</v>
      </c>
      <c r="BE1691" s="329">
        <v>0</v>
      </c>
      <c r="BF1691" s="329">
        <v>0</v>
      </c>
      <c r="BG1691" s="329">
        <v>0</v>
      </c>
      <c r="BH1691" s="328">
        <v>1.5241822000000001E-5</v>
      </c>
      <c r="BI1691" s="329">
        <v>3.2211442999999999E-2</v>
      </c>
      <c r="BJ1691" s="329">
        <v>0</v>
      </c>
      <c r="BK1691" s="329">
        <v>0</v>
      </c>
      <c r="BL1691" s="329">
        <v>0</v>
      </c>
      <c r="BM1691" s="41"/>
      <c r="BN1691" s="122">
        <v>4.1819866000000003E-5</v>
      </c>
      <c r="BO1691" s="122">
        <v>1.3631846E-6</v>
      </c>
      <c r="BP1691" s="122">
        <v>2.2615584E-5</v>
      </c>
      <c r="BQ1691" s="111">
        <v>0</v>
      </c>
      <c r="BR1691" s="122">
        <v>1.3743106E-6</v>
      </c>
      <c r="BS1691" s="122">
        <v>3.4270417999999999E-7</v>
      </c>
      <c r="BT1691" s="111">
        <v>0</v>
      </c>
      <c r="BU1691" s="122">
        <v>5.2015118999999998E-7</v>
      </c>
      <c r="BV1691" s="111">
        <v>0</v>
      </c>
      <c r="BW1691" s="111">
        <v>0</v>
      </c>
      <c r="BX1691" s="111">
        <v>0</v>
      </c>
      <c r="BY1691" s="111">
        <v>0</v>
      </c>
      <c r="BZ1691" s="111">
        <v>0</v>
      </c>
      <c r="CA1691" s="122">
        <v>7.3785487000000004E-7</v>
      </c>
      <c r="CB1691" s="122">
        <v>1.4501866E-5</v>
      </c>
      <c r="CC1691" s="122">
        <v>3.6421126000000002E-7</v>
      </c>
      <c r="CD1691" s="111">
        <v>0</v>
      </c>
      <c r="CE1691" s="151"/>
      <c r="CF1691" s="143"/>
      <c r="CG1691" s="76" t="s">
        <v>1180</v>
      </c>
      <c r="CH1691" s="159"/>
      <c r="CI1691" s="159"/>
    </row>
    <row r="1692" spans="1:87" ht="14.5" customHeight="1">
      <c r="A1692" s="41" t="s">
        <v>8375</v>
      </c>
      <c r="B1692" s="119" t="s">
        <v>8356</v>
      </c>
      <c r="C1692" s="120" t="str">
        <f t="shared" si="651"/>
        <v>D.100.01.125</v>
      </c>
      <c r="D1692" s="135" t="s">
        <v>25</v>
      </c>
      <c r="E1692" s="119" t="s">
        <v>6570</v>
      </c>
      <c r="F1692" s="118" t="str">
        <f t="shared" si="652"/>
        <v>Scouring aluminium</v>
      </c>
      <c r="G1692" s="118">
        <f t="shared" si="653"/>
        <v>0.15089934088000001</v>
      </c>
      <c r="H1692" s="118">
        <f t="shared" si="654"/>
        <v>4.3283529700000002E-3</v>
      </c>
      <c r="I1692" s="118">
        <f t="shared" si="655"/>
        <v>1.0794485499999999E-2</v>
      </c>
      <c r="J1692" s="326">
        <f t="shared" si="656"/>
        <v>2.262481241E-2</v>
      </c>
      <c r="K1692" s="118">
        <v>0.11315169</v>
      </c>
      <c r="L1692" s="118">
        <v>6.3496628999999997E-3</v>
      </c>
      <c r="M1692" s="118">
        <v>4.4448226000000004E-3</v>
      </c>
      <c r="N1692" s="118">
        <v>3.7342630999999999E-3</v>
      </c>
      <c r="O1692" s="118">
        <v>5.9408987E-4</v>
      </c>
      <c r="P1692" s="118">
        <v>0</v>
      </c>
      <c r="Q1692" s="118">
        <v>0</v>
      </c>
      <c r="R1692" s="118">
        <v>0</v>
      </c>
      <c r="S1692" s="118">
        <v>7.9209341E-4</v>
      </c>
      <c r="T1692" s="118">
        <v>0</v>
      </c>
      <c r="U1692" s="118">
        <v>2.1832719E-2</v>
      </c>
      <c r="V1692" s="118">
        <v>0</v>
      </c>
      <c r="W1692" s="118">
        <v>0</v>
      </c>
      <c r="X1692" s="118">
        <v>0</v>
      </c>
      <c r="Y1692" s="41"/>
      <c r="Z1692" s="327">
        <f t="shared" si="657"/>
        <v>0.85076458646616537</v>
      </c>
      <c r="AA1692" s="41"/>
      <c r="AB1692" s="111">
        <v>14.561280999999999</v>
      </c>
      <c r="AC1692" s="111">
        <v>9.5640073000000001</v>
      </c>
      <c r="AD1692" s="111">
        <v>2.9595900999999998</v>
      </c>
      <c r="AE1692" s="111">
        <v>0</v>
      </c>
      <c r="AF1692" s="111">
        <v>0.25407111999999998</v>
      </c>
      <c r="AG1692" s="111">
        <v>1.1132441</v>
      </c>
      <c r="AH1692" s="111">
        <v>0.67036868999999999</v>
      </c>
      <c r="AI1692" s="41"/>
      <c r="AJ1692" s="114">
        <v>1.6917176999999999E-2</v>
      </c>
      <c r="AK1692" s="114">
        <v>1.5961484000000001E-2</v>
      </c>
      <c r="AL1692" s="114">
        <v>7.1434232999999995E-4</v>
      </c>
      <c r="AM1692" s="114">
        <v>2.4135123999999999E-4</v>
      </c>
      <c r="AN1692" s="113">
        <f t="shared" si="658"/>
        <v>9.5692348807000004E-7</v>
      </c>
      <c r="AO1692" s="112">
        <f t="shared" si="659"/>
        <v>2.6417986014889996E-9</v>
      </c>
      <c r="AP1692" s="112">
        <f t="shared" si="660"/>
        <v>3.3802695205999995E-2</v>
      </c>
      <c r="AQ1692" s="328">
        <v>7.8950951E-7</v>
      </c>
      <c r="AR1692" s="328">
        <v>2.3821408000000001E-9</v>
      </c>
      <c r="AS1692" s="328">
        <v>6.5083488999999995E-14</v>
      </c>
      <c r="AT1692" s="329">
        <v>0</v>
      </c>
      <c r="AU1692" s="329">
        <v>0</v>
      </c>
      <c r="AV1692" s="328">
        <v>5.5525806999999999E-10</v>
      </c>
      <c r="AW1692" s="328">
        <v>1.6685871999999999E-7</v>
      </c>
      <c r="AX1692" s="328">
        <v>7.8712407999999999E-11</v>
      </c>
      <c r="AY1692" s="328">
        <v>1.8088031000000001E-10</v>
      </c>
      <c r="AZ1692" s="329">
        <v>0</v>
      </c>
      <c r="BA1692" s="329">
        <v>0</v>
      </c>
      <c r="BB1692" s="329">
        <v>0</v>
      </c>
      <c r="BC1692" s="329">
        <v>0</v>
      </c>
      <c r="BD1692" s="329">
        <v>0</v>
      </c>
      <c r="BE1692" s="329">
        <v>0</v>
      </c>
      <c r="BF1692" s="329">
        <v>0</v>
      </c>
      <c r="BG1692" s="329">
        <v>0</v>
      </c>
      <c r="BH1692" s="328">
        <v>1.5987206000000001E-5</v>
      </c>
      <c r="BI1692" s="329">
        <v>3.3786707999999999E-2</v>
      </c>
      <c r="BJ1692" s="329">
        <v>0</v>
      </c>
      <c r="BK1692" s="329">
        <v>0</v>
      </c>
      <c r="BL1692" s="329">
        <v>0</v>
      </c>
      <c r="BM1692" s="41"/>
      <c r="BN1692" s="122">
        <v>4.3865020000000002E-5</v>
      </c>
      <c r="BO1692" s="122">
        <v>1.4298496999999999E-6</v>
      </c>
      <c r="BP1692" s="122">
        <v>2.3721572999999999E-5</v>
      </c>
      <c r="BQ1692" s="111">
        <v>0</v>
      </c>
      <c r="BR1692" s="122">
        <v>1.4415197E-6</v>
      </c>
      <c r="BS1692" s="122">
        <v>3.5946373999999998E-7</v>
      </c>
      <c r="BT1692" s="111">
        <v>0</v>
      </c>
      <c r="BU1692" s="122">
        <v>5.4558859999999995E-7</v>
      </c>
      <c r="BV1692" s="111">
        <v>0</v>
      </c>
      <c r="BW1692" s="111">
        <v>0</v>
      </c>
      <c r="BX1692" s="111">
        <v>0</v>
      </c>
      <c r="BY1692" s="111">
        <v>0</v>
      </c>
      <c r="BZ1692" s="111">
        <v>0</v>
      </c>
      <c r="CA1692" s="122">
        <v>7.7393883000000005E-7</v>
      </c>
      <c r="CB1692" s="122">
        <v>1.5211063E-5</v>
      </c>
      <c r="CC1692" s="122">
        <v>3.8202259999999998E-7</v>
      </c>
      <c r="CD1692" s="111">
        <v>0</v>
      </c>
      <c r="CE1692" s="151"/>
      <c r="CF1692" s="143"/>
      <c r="CG1692" s="76" t="s">
        <v>1279</v>
      </c>
      <c r="CH1692" s="159"/>
      <c r="CI1692" s="159"/>
    </row>
    <row r="1693" spans="1:87" ht="14.5" customHeight="1">
      <c r="A1693" s="41" t="s">
        <v>8373</v>
      </c>
      <c r="B1693" s="119" t="s">
        <v>8356</v>
      </c>
      <c r="C1693" s="120" t="str">
        <f t="shared" si="651"/>
        <v>D.100.01.126</v>
      </c>
      <c r="D1693" s="135" t="s">
        <v>25</v>
      </c>
      <c r="E1693" s="119" t="s">
        <v>12</v>
      </c>
      <c r="F1693" s="118" t="str">
        <f t="shared" si="652"/>
        <v>Seam welding Al. 0.25</v>
      </c>
      <c r="G1693" s="118">
        <f t="shared" si="653"/>
        <v>0.47950569510000002</v>
      </c>
      <c r="H1693" s="118">
        <f t="shared" si="654"/>
        <v>1.37540023E-2</v>
      </c>
      <c r="I1693" s="118">
        <f t="shared" si="655"/>
        <v>3.4301127000000001E-2</v>
      </c>
      <c r="J1693" s="326">
        <f t="shared" si="656"/>
        <v>7.1893795800000007E-2</v>
      </c>
      <c r="K1693" s="118">
        <v>0.35955677000000003</v>
      </c>
      <c r="L1693" s="118">
        <v>2.0177023999999998E-2</v>
      </c>
      <c r="M1693" s="118">
        <v>1.4124103000000001E-2</v>
      </c>
      <c r="N1693" s="118">
        <v>1.1866191E-2</v>
      </c>
      <c r="O1693" s="118">
        <v>1.8878113E-3</v>
      </c>
      <c r="P1693" s="118">
        <v>0</v>
      </c>
      <c r="Q1693" s="118">
        <v>0</v>
      </c>
      <c r="R1693" s="118">
        <v>0</v>
      </c>
      <c r="S1693" s="118">
        <v>2.5169977999999998E-3</v>
      </c>
      <c r="T1693" s="118">
        <v>0</v>
      </c>
      <c r="U1693" s="118">
        <v>6.9376798000000003E-2</v>
      </c>
      <c r="V1693" s="118">
        <v>0</v>
      </c>
      <c r="W1693" s="118">
        <v>0</v>
      </c>
      <c r="X1693" s="118">
        <v>0</v>
      </c>
      <c r="Y1693" s="41"/>
      <c r="Z1693" s="327">
        <f t="shared" si="657"/>
        <v>2.7034343609022558</v>
      </c>
      <c r="AA1693" s="41"/>
      <c r="AB1693" s="111">
        <v>46.270695000000003</v>
      </c>
      <c r="AC1693" s="111">
        <v>30.391093999999999</v>
      </c>
      <c r="AD1693" s="111">
        <v>9.4045494000000005</v>
      </c>
      <c r="AE1693" s="111">
        <v>0</v>
      </c>
      <c r="AF1693" s="111">
        <v>0.80734978000000002</v>
      </c>
      <c r="AG1693" s="111">
        <v>3.5375033</v>
      </c>
      <c r="AH1693" s="111">
        <v>2.1301988999999999</v>
      </c>
      <c r="AI1693" s="41"/>
      <c r="AJ1693" s="114">
        <v>5.3756915000000002E-2</v>
      </c>
      <c r="AK1693" s="114">
        <v>5.0720053000000001E-2</v>
      </c>
      <c r="AL1693" s="114">
        <v>2.2699319000000001E-3</v>
      </c>
      <c r="AM1693" s="114">
        <v>7.6693043999999995E-4</v>
      </c>
      <c r="AN1693" s="113">
        <f t="shared" si="658"/>
        <v>3.0407705872999999E-6</v>
      </c>
      <c r="AO1693" s="112">
        <f t="shared" si="659"/>
        <v>8.3947184227299981E-9</v>
      </c>
      <c r="AP1693" s="112">
        <f t="shared" si="660"/>
        <v>0.10741322179</v>
      </c>
      <c r="AQ1693" s="328">
        <v>2.5087870999999998E-6</v>
      </c>
      <c r="AR1693" s="328">
        <v>7.5696160999999993E-9</v>
      </c>
      <c r="AS1693" s="328">
        <v>2.0681273000000001E-13</v>
      </c>
      <c r="AT1693" s="329">
        <v>0</v>
      </c>
      <c r="AU1693" s="329">
        <v>0</v>
      </c>
      <c r="AV1693" s="328">
        <v>1.7644173E-9</v>
      </c>
      <c r="AW1693" s="328">
        <v>5.3021906999999995E-7</v>
      </c>
      <c r="AX1693" s="328">
        <v>2.5012069999999998E-10</v>
      </c>
      <c r="AY1693" s="328">
        <v>5.7477480999999999E-10</v>
      </c>
      <c r="AZ1693" s="329">
        <v>0</v>
      </c>
      <c r="BA1693" s="329">
        <v>0</v>
      </c>
      <c r="BB1693" s="329">
        <v>0</v>
      </c>
      <c r="BC1693" s="329">
        <v>0</v>
      </c>
      <c r="BD1693" s="329">
        <v>0</v>
      </c>
      <c r="BE1693" s="329">
        <v>0</v>
      </c>
      <c r="BF1693" s="329">
        <v>0</v>
      </c>
      <c r="BG1693" s="329">
        <v>0</v>
      </c>
      <c r="BH1693" s="328">
        <v>5.0801789999999998E-5</v>
      </c>
      <c r="BI1693" s="329">
        <v>0.10736242</v>
      </c>
      <c r="BJ1693" s="329">
        <v>0</v>
      </c>
      <c r="BK1693" s="329">
        <v>0</v>
      </c>
      <c r="BL1693" s="329">
        <v>0</v>
      </c>
      <c r="BM1693" s="41"/>
      <c r="BN1693" s="111">
        <v>1.3938779999999999E-4</v>
      </c>
      <c r="BO1693" s="122">
        <v>4.5435656999999997E-6</v>
      </c>
      <c r="BP1693" s="122">
        <v>7.5378921999999998E-5</v>
      </c>
      <c r="BQ1693" s="111">
        <v>0</v>
      </c>
      <c r="BR1693" s="122">
        <v>4.5806488999999997E-6</v>
      </c>
      <c r="BS1693" s="122">
        <v>1.1422509E-6</v>
      </c>
      <c r="BT1693" s="111">
        <v>0</v>
      </c>
      <c r="BU1693" s="122">
        <v>1.7336910999999999E-6</v>
      </c>
      <c r="BV1693" s="111">
        <v>0</v>
      </c>
      <c r="BW1693" s="111">
        <v>0</v>
      </c>
      <c r="BX1693" s="111">
        <v>0</v>
      </c>
      <c r="BY1693" s="111">
        <v>0</v>
      </c>
      <c r="BZ1693" s="111">
        <v>0</v>
      </c>
      <c r="CA1693" s="122">
        <v>2.4593088000000001E-6</v>
      </c>
      <c r="CB1693" s="122">
        <v>4.8335475999999999E-5</v>
      </c>
      <c r="CC1693" s="122">
        <v>1.2139351999999999E-6</v>
      </c>
      <c r="CD1693" s="111">
        <v>0</v>
      </c>
      <c r="CE1693" s="151"/>
      <c r="CF1693" s="143"/>
      <c r="CG1693" s="76" t="s">
        <v>1181</v>
      </c>
      <c r="CH1693" s="159"/>
      <c r="CI1693" s="159"/>
    </row>
    <row r="1694" spans="1:87" ht="14.5" customHeight="1">
      <c r="A1694" s="41" t="s">
        <v>8371</v>
      </c>
      <c r="B1694" s="119" t="s">
        <v>8356</v>
      </c>
      <c r="C1694" s="120" t="str">
        <f t="shared" si="651"/>
        <v>D.100.01.127</v>
      </c>
      <c r="D1694" s="135" t="s">
        <v>25</v>
      </c>
      <c r="E1694" s="119" t="s">
        <v>12</v>
      </c>
      <c r="F1694" s="118" t="str">
        <f t="shared" si="652"/>
        <v>Seam welding Al. 1.5</v>
      </c>
      <c r="G1694" s="118">
        <f t="shared" si="653"/>
        <v>1.5344181551</v>
      </c>
      <c r="H1694" s="118">
        <f t="shared" si="654"/>
        <v>4.4012808200000003E-2</v>
      </c>
      <c r="I1694" s="118">
        <f t="shared" si="655"/>
        <v>0.109763604</v>
      </c>
      <c r="J1694" s="326">
        <f t="shared" si="656"/>
        <v>0.23006014290000001</v>
      </c>
      <c r="K1694" s="118">
        <v>1.1505816</v>
      </c>
      <c r="L1694" s="118">
        <v>6.4566475999999998E-2</v>
      </c>
      <c r="M1694" s="118">
        <v>4.5197128000000003E-2</v>
      </c>
      <c r="N1694" s="118">
        <v>3.7971812000000001E-2</v>
      </c>
      <c r="O1694" s="118">
        <v>6.0409961999999999E-3</v>
      </c>
      <c r="P1694" s="118">
        <v>0</v>
      </c>
      <c r="Q1694" s="118">
        <v>0</v>
      </c>
      <c r="R1694" s="118">
        <v>0</v>
      </c>
      <c r="S1694" s="118">
        <v>8.0543929000000004E-3</v>
      </c>
      <c r="T1694" s="118">
        <v>0</v>
      </c>
      <c r="U1694" s="118">
        <v>0.22200575</v>
      </c>
      <c r="V1694" s="118">
        <v>0</v>
      </c>
      <c r="W1694" s="118">
        <v>0</v>
      </c>
      <c r="X1694" s="118">
        <v>0</v>
      </c>
      <c r="Y1694" s="41"/>
      <c r="Z1694" s="327">
        <f t="shared" si="657"/>
        <v>8.6509894736842092</v>
      </c>
      <c r="AA1694" s="41"/>
      <c r="AB1694" s="111">
        <v>148.06622999999999</v>
      </c>
      <c r="AC1694" s="111">
        <v>97.251501000000005</v>
      </c>
      <c r="AD1694" s="111">
        <v>30.094557999999999</v>
      </c>
      <c r="AE1694" s="111">
        <v>0</v>
      </c>
      <c r="AF1694" s="111">
        <v>2.5835192999999999</v>
      </c>
      <c r="AG1694" s="111">
        <v>11.320010999999999</v>
      </c>
      <c r="AH1694" s="111">
        <v>6.8166365000000004</v>
      </c>
      <c r="AI1694" s="41"/>
      <c r="AJ1694" s="114">
        <v>0.17202213</v>
      </c>
      <c r="AK1694" s="114">
        <v>0.16230417</v>
      </c>
      <c r="AL1694" s="114">
        <v>7.2637819999999999E-3</v>
      </c>
      <c r="AM1694" s="114">
        <v>2.4541773999999998E-3</v>
      </c>
      <c r="AN1694" s="113">
        <f t="shared" si="658"/>
        <v>9.7304657354000005E-6</v>
      </c>
      <c r="AO1694" s="112">
        <f t="shared" si="659"/>
        <v>2.6863099430720001E-8</v>
      </c>
      <c r="AP1694" s="112">
        <f t="shared" si="660"/>
        <v>0.34372232573</v>
      </c>
      <c r="AQ1694" s="328">
        <v>8.0281186000000008E-6</v>
      </c>
      <c r="AR1694" s="328">
        <v>2.4222772000000001E-8</v>
      </c>
      <c r="AS1694" s="328">
        <v>6.6180072000000004E-13</v>
      </c>
      <c r="AT1694" s="329">
        <v>0</v>
      </c>
      <c r="AU1694" s="329">
        <v>0</v>
      </c>
      <c r="AV1694" s="328">
        <v>5.6461353999999999E-9</v>
      </c>
      <c r="AW1694" s="328">
        <v>1.696701E-6</v>
      </c>
      <c r="AX1694" s="328">
        <v>8.0038623000000002E-10</v>
      </c>
      <c r="AY1694" s="328">
        <v>1.8392794000000001E-9</v>
      </c>
      <c r="AZ1694" s="329">
        <v>0</v>
      </c>
      <c r="BA1694" s="329">
        <v>0</v>
      </c>
      <c r="BB1694" s="329">
        <v>0</v>
      </c>
      <c r="BC1694" s="329">
        <v>0</v>
      </c>
      <c r="BD1694" s="329">
        <v>0</v>
      </c>
      <c r="BE1694" s="329">
        <v>0</v>
      </c>
      <c r="BF1694" s="329">
        <v>0</v>
      </c>
      <c r="BG1694" s="329">
        <v>0</v>
      </c>
      <c r="BH1694" s="329">
        <v>1.6256573E-4</v>
      </c>
      <c r="BI1694" s="329">
        <v>0.34355975999999999</v>
      </c>
      <c r="BJ1694" s="329">
        <v>0</v>
      </c>
      <c r="BK1694" s="329">
        <v>0</v>
      </c>
      <c r="BL1694" s="329">
        <v>0</v>
      </c>
      <c r="BM1694" s="41"/>
      <c r="BN1694" s="111">
        <v>4.4604095999999999E-4</v>
      </c>
      <c r="BO1694" s="122">
        <v>1.4539410000000001E-5</v>
      </c>
      <c r="BP1694" s="111">
        <v>2.4121255000000001E-4</v>
      </c>
      <c r="BQ1694" s="111">
        <v>0</v>
      </c>
      <c r="BR1694" s="122">
        <v>1.4658077E-5</v>
      </c>
      <c r="BS1694" s="122">
        <v>3.655203E-6</v>
      </c>
      <c r="BT1694" s="111">
        <v>0</v>
      </c>
      <c r="BU1694" s="122">
        <v>5.5478116000000002E-6</v>
      </c>
      <c r="BV1694" s="111">
        <v>0</v>
      </c>
      <c r="BW1694" s="111">
        <v>0</v>
      </c>
      <c r="BX1694" s="111">
        <v>0</v>
      </c>
      <c r="BY1694" s="111">
        <v>0</v>
      </c>
      <c r="BZ1694" s="111">
        <v>0</v>
      </c>
      <c r="CA1694" s="122">
        <v>7.8697883000000008E-6</v>
      </c>
      <c r="CB1694" s="111">
        <v>1.5467352000000001E-4</v>
      </c>
      <c r="CC1694" s="122">
        <v>3.8845925000000004E-6</v>
      </c>
      <c r="CD1694" s="111">
        <v>0</v>
      </c>
      <c r="CE1694" s="151"/>
      <c r="CF1694" s="143"/>
      <c r="CG1694" s="76" t="s">
        <v>1182</v>
      </c>
      <c r="CH1694" s="159"/>
      <c r="CI1694" s="159"/>
    </row>
    <row r="1695" spans="1:87" ht="14.5" customHeight="1">
      <c r="A1695" s="41" t="s">
        <v>8369</v>
      </c>
      <c r="B1695" s="119" t="s">
        <v>8356</v>
      </c>
      <c r="C1695" s="120" t="str">
        <f t="shared" si="651"/>
        <v>D.100.01.128</v>
      </c>
      <c r="D1695" s="135" t="s">
        <v>25</v>
      </c>
      <c r="E1695" s="119" t="s">
        <v>12</v>
      </c>
      <c r="F1695" s="118" t="str">
        <f t="shared" si="652"/>
        <v>Seam welding Al. 2.5</v>
      </c>
      <c r="G1695" s="118">
        <f t="shared" si="653"/>
        <v>2.2057504205000003</v>
      </c>
      <c r="H1695" s="118">
        <f t="shared" si="654"/>
        <v>6.3269107500000005E-2</v>
      </c>
      <c r="I1695" s="118">
        <f t="shared" si="655"/>
        <v>0.157786916</v>
      </c>
      <c r="J1695" s="326">
        <f t="shared" si="656"/>
        <v>0.33071509700000001</v>
      </c>
      <c r="K1695" s="118">
        <v>1.6539793</v>
      </c>
      <c r="L1695" s="118">
        <v>9.2815330000000001E-2</v>
      </c>
      <c r="M1695" s="118">
        <v>6.4971585999999998E-2</v>
      </c>
      <c r="N1695" s="118">
        <v>5.4585080000000001E-2</v>
      </c>
      <c r="O1695" s="118">
        <v>8.6840275000000001E-3</v>
      </c>
      <c r="P1695" s="118">
        <v>0</v>
      </c>
      <c r="Q1695" s="118">
        <v>0</v>
      </c>
      <c r="R1695" s="118">
        <v>0</v>
      </c>
      <c r="S1695" s="118">
        <v>1.1578316999999999E-2</v>
      </c>
      <c r="T1695" s="118">
        <v>0</v>
      </c>
      <c r="U1695" s="118">
        <v>0.31913678000000001</v>
      </c>
      <c r="V1695" s="118">
        <v>0</v>
      </c>
      <c r="W1695" s="118">
        <v>0</v>
      </c>
      <c r="X1695" s="118">
        <v>0</v>
      </c>
      <c r="Y1695" s="41"/>
      <c r="Z1695" s="327">
        <f t="shared" si="657"/>
        <v>12.435934586466166</v>
      </c>
      <c r="AA1695" s="41"/>
      <c r="AB1695" s="111">
        <v>212.84754000000001</v>
      </c>
      <c r="AC1695" s="111">
        <v>139.80056999999999</v>
      </c>
      <c r="AD1695" s="111">
        <v>43.261403000000001</v>
      </c>
      <c r="AE1695" s="111">
        <v>0</v>
      </c>
      <c r="AF1695" s="111">
        <v>3.7138498000000002</v>
      </c>
      <c r="AG1695" s="111">
        <v>16.272694000000001</v>
      </c>
      <c r="AH1695" s="111">
        <v>9.7990227000000001</v>
      </c>
      <c r="AI1695" s="41"/>
      <c r="AJ1695" s="114">
        <v>0.24728453</v>
      </c>
      <c r="AK1695" s="114">
        <v>0.23331481000000001</v>
      </c>
      <c r="AL1695" s="114">
        <v>1.0441801000000001E-2</v>
      </c>
      <c r="AM1695" s="114">
        <v>3.5279188E-3</v>
      </c>
      <c r="AN1695" s="113">
        <f t="shared" si="658"/>
        <v>1.3987698008999999E-5</v>
      </c>
      <c r="AO1695" s="112">
        <f t="shared" si="659"/>
        <v>3.8616129449E-8</v>
      </c>
      <c r="AP1695" s="112">
        <f t="shared" si="660"/>
        <v>0.49410628080000002</v>
      </c>
      <c r="AQ1695" s="328">
        <v>1.1540546999999999E-5</v>
      </c>
      <c r="AR1695" s="328">
        <v>3.4820616999999998E-8</v>
      </c>
      <c r="AS1695" s="328">
        <v>9.5134900000000001E-13</v>
      </c>
      <c r="AT1695" s="329">
        <v>0</v>
      </c>
      <c r="AU1695" s="329">
        <v>0</v>
      </c>
      <c r="AV1695" s="328">
        <v>8.1164089999999994E-9</v>
      </c>
      <c r="AW1695" s="328">
        <v>2.4390346E-6</v>
      </c>
      <c r="AX1695" s="328">
        <v>1.1505679E-9</v>
      </c>
      <c r="AY1695" s="328">
        <v>2.6439931999999999E-9</v>
      </c>
      <c r="AZ1695" s="329">
        <v>0</v>
      </c>
      <c r="BA1695" s="329">
        <v>0</v>
      </c>
      <c r="BB1695" s="329">
        <v>0</v>
      </c>
      <c r="BC1695" s="329">
        <v>0</v>
      </c>
      <c r="BD1695" s="329">
        <v>0</v>
      </c>
      <c r="BE1695" s="329">
        <v>0</v>
      </c>
      <c r="BF1695" s="329">
        <v>0</v>
      </c>
      <c r="BG1695" s="329">
        <v>0</v>
      </c>
      <c r="BH1695" s="329">
        <v>2.336908E-4</v>
      </c>
      <c r="BI1695" s="329">
        <v>0.49387259</v>
      </c>
      <c r="BJ1695" s="329">
        <v>0</v>
      </c>
      <c r="BK1695" s="329">
        <v>0</v>
      </c>
      <c r="BL1695" s="329">
        <v>0</v>
      </c>
      <c r="BM1695" s="41"/>
      <c r="BN1695" s="111">
        <v>6.4119093E-4</v>
      </c>
      <c r="BO1695" s="122">
        <v>2.0900631999999999E-5</v>
      </c>
      <c r="BP1695" s="111">
        <v>3.4674686000000002E-4</v>
      </c>
      <c r="BQ1695" s="111">
        <v>0</v>
      </c>
      <c r="BR1695" s="122">
        <v>2.1071216999999999E-5</v>
      </c>
      <c r="BS1695" s="122">
        <v>5.2544121000000003E-6</v>
      </c>
      <c r="BT1695" s="111">
        <v>0</v>
      </c>
      <c r="BU1695" s="122">
        <v>7.9750668000000008E-6</v>
      </c>
      <c r="BV1695" s="111">
        <v>0</v>
      </c>
      <c r="BW1695" s="111">
        <v>0</v>
      </c>
      <c r="BX1695" s="111">
        <v>0</v>
      </c>
      <c r="BY1695" s="111">
        <v>0</v>
      </c>
      <c r="BZ1695" s="111">
        <v>0</v>
      </c>
      <c r="CA1695" s="122">
        <v>1.1312944999999999E-5</v>
      </c>
      <c r="CB1695" s="111">
        <v>2.2234564E-4</v>
      </c>
      <c r="CC1695" s="122">
        <v>5.5841632000000002E-6</v>
      </c>
      <c r="CD1695" s="111">
        <v>0</v>
      </c>
      <c r="CE1695" s="151"/>
      <c r="CF1695" s="143"/>
      <c r="CG1695" s="76" t="s">
        <v>1183</v>
      </c>
      <c r="CH1695" s="159"/>
      <c r="CI1695" s="159"/>
    </row>
    <row r="1696" spans="1:87" ht="14.5" customHeight="1">
      <c r="A1696" s="41" t="s">
        <v>8367</v>
      </c>
      <c r="B1696" s="119" t="s">
        <v>8356</v>
      </c>
      <c r="C1696" s="120" t="str">
        <f t="shared" si="651"/>
        <v>D.100.01.129</v>
      </c>
      <c r="D1696" s="135" t="s">
        <v>25</v>
      </c>
      <c r="E1696" s="119" t="s">
        <v>5709</v>
      </c>
      <c r="F1696" s="118" t="str">
        <f t="shared" si="652"/>
        <v>Spot welding Al. 0.5</v>
      </c>
      <c r="G1696" s="118">
        <f t="shared" si="653"/>
        <v>4.8035480120000003E-3</v>
      </c>
      <c r="H1696" s="118">
        <f t="shared" si="654"/>
        <v>1.3778358299999999E-4</v>
      </c>
      <c r="I1696" s="118">
        <f t="shared" si="655"/>
        <v>3.4361866999999999E-4</v>
      </c>
      <c r="J1696" s="326">
        <f t="shared" si="656"/>
        <v>7.202110590000001E-4</v>
      </c>
      <c r="K1696" s="118">
        <v>3.6019347E-3</v>
      </c>
      <c r="L1696" s="118">
        <v>2.0212752999999999E-4</v>
      </c>
      <c r="M1696" s="118">
        <v>1.4149114E-4</v>
      </c>
      <c r="N1696" s="118">
        <v>1.1887204E-4</v>
      </c>
      <c r="O1696" s="330">
        <v>1.8911543000000001E-5</v>
      </c>
      <c r="P1696" s="118">
        <v>0</v>
      </c>
      <c r="Q1696" s="118">
        <v>0</v>
      </c>
      <c r="R1696" s="118">
        <v>0</v>
      </c>
      <c r="S1696" s="330">
        <v>2.5214549000000001E-5</v>
      </c>
      <c r="T1696" s="118">
        <v>0</v>
      </c>
      <c r="U1696" s="118">
        <v>6.9499651000000005E-4</v>
      </c>
      <c r="V1696" s="118">
        <v>0</v>
      </c>
      <c r="W1696" s="118">
        <v>0</v>
      </c>
      <c r="X1696" s="118">
        <v>0</v>
      </c>
      <c r="Y1696" s="41"/>
      <c r="Z1696" s="327">
        <f t="shared" si="657"/>
        <v>2.7082215789473684E-2</v>
      </c>
      <c r="AA1696" s="41"/>
      <c r="AB1696" s="111">
        <v>0.46352631999999999</v>
      </c>
      <c r="AC1696" s="111">
        <v>0.30444911000000002</v>
      </c>
      <c r="AD1696" s="111">
        <v>9.4212031000000002E-2</v>
      </c>
      <c r="AE1696" s="111">
        <v>0</v>
      </c>
      <c r="AF1696" s="111">
        <v>8.0877944000000007E-3</v>
      </c>
      <c r="AG1696" s="111">
        <v>3.5437675000000002E-2</v>
      </c>
      <c r="AH1696" s="111">
        <v>2.1339711000000001E-2</v>
      </c>
      <c r="AI1696" s="41"/>
      <c r="AJ1696" s="114">
        <v>5.3852108000000004E-4</v>
      </c>
      <c r="AK1696" s="114">
        <v>5.0809868000000001E-4</v>
      </c>
      <c r="AL1696" s="121">
        <v>2.2739514999999999E-5</v>
      </c>
      <c r="AM1696" s="121">
        <v>7.6828851999999994E-6</v>
      </c>
      <c r="AN1696" s="113">
        <f t="shared" si="658"/>
        <v>3.0461551318000002E-8</v>
      </c>
      <c r="AO1696" s="112">
        <f t="shared" si="659"/>
        <v>8.4095838189499996E-11</v>
      </c>
      <c r="AP1696" s="112">
        <f t="shared" si="660"/>
        <v>1.0760343175000001E-3</v>
      </c>
      <c r="AQ1696" s="328">
        <v>2.5132296000000001E-8</v>
      </c>
      <c r="AR1696" s="328">
        <v>7.5830204E-11</v>
      </c>
      <c r="AS1696" s="328">
        <v>2.0717895000000002E-15</v>
      </c>
      <c r="AT1696" s="329">
        <v>0</v>
      </c>
      <c r="AU1696" s="329">
        <v>0</v>
      </c>
      <c r="AV1696" s="328">
        <v>1.7675417999999999E-11</v>
      </c>
      <c r="AW1696" s="328">
        <v>5.3115798999999999E-9</v>
      </c>
      <c r="AX1696" s="328">
        <v>2.5056361E-12</v>
      </c>
      <c r="AY1696" s="328">
        <v>5.7579262999999998E-12</v>
      </c>
      <c r="AZ1696" s="329">
        <v>0</v>
      </c>
      <c r="BA1696" s="329">
        <v>0</v>
      </c>
      <c r="BB1696" s="329">
        <v>0</v>
      </c>
      <c r="BC1696" s="329">
        <v>0</v>
      </c>
      <c r="BD1696" s="329">
        <v>0</v>
      </c>
      <c r="BE1696" s="329">
        <v>0</v>
      </c>
      <c r="BF1696" s="329">
        <v>0</v>
      </c>
      <c r="BG1696" s="329">
        <v>0</v>
      </c>
      <c r="BH1696" s="328">
        <v>5.0891749999999996E-7</v>
      </c>
      <c r="BI1696" s="329">
        <v>1.0755254000000001E-3</v>
      </c>
      <c r="BJ1696" s="329">
        <v>0</v>
      </c>
      <c r="BK1696" s="329">
        <v>0</v>
      </c>
      <c r="BL1696" s="329">
        <v>0</v>
      </c>
      <c r="BM1696" s="41"/>
      <c r="BN1696" s="122">
        <v>1.3963462999999999E-6</v>
      </c>
      <c r="BO1696" s="122">
        <v>4.5516115000000002E-8</v>
      </c>
      <c r="BP1696" s="122">
        <v>7.5512404000000005E-7</v>
      </c>
      <c r="BQ1696" s="111">
        <v>0</v>
      </c>
      <c r="BR1696" s="122">
        <v>4.5887604E-8</v>
      </c>
      <c r="BS1696" s="122">
        <v>1.1442736000000001E-8</v>
      </c>
      <c r="BT1696" s="111">
        <v>0</v>
      </c>
      <c r="BU1696" s="122">
        <v>1.7367610999999999E-8</v>
      </c>
      <c r="BV1696" s="111">
        <v>0</v>
      </c>
      <c r="BW1696" s="111">
        <v>0</v>
      </c>
      <c r="BX1696" s="111">
        <v>0</v>
      </c>
      <c r="BY1696" s="111">
        <v>0</v>
      </c>
      <c r="BZ1696" s="111">
        <v>0</v>
      </c>
      <c r="CA1696" s="122">
        <v>2.4636638000000001E-8</v>
      </c>
      <c r="CB1696" s="122">
        <v>4.8421068999999998E-7</v>
      </c>
      <c r="CC1696" s="122">
        <v>1.2160848E-8</v>
      </c>
      <c r="CD1696" s="111">
        <v>0</v>
      </c>
      <c r="CE1696" s="151"/>
      <c r="CF1696" s="143"/>
      <c r="CG1696" s="76" t="s">
        <v>1184</v>
      </c>
      <c r="CH1696" s="159"/>
      <c r="CI1696" s="159"/>
    </row>
    <row r="1697" spans="1:87" ht="14.5" customHeight="1">
      <c r="A1697" s="41" t="s">
        <v>8365</v>
      </c>
      <c r="B1697" s="119" t="s">
        <v>8356</v>
      </c>
      <c r="C1697" s="120" t="str">
        <f t="shared" si="651"/>
        <v>D.100.01.130</v>
      </c>
      <c r="D1697" s="135" t="s">
        <v>25</v>
      </c>
      <c r="E1697" s="119" t="s">
        <v>5709</v>
      </c>
      <c r="F1697" s="118" t="str">
        <f t="shared" si="652"/>
        <v>Spot welding Al. 1</v>
      </c>
      <c r="G1697" s="118">
        <f t="shared" si="653"/>
        <v>9.5901138310000005E-3</v>
      </c>
      <c r="H1697" s="118">
        <f t="shared" si="654"/>
        <v>2.7508005600000002E-4</v>
      </c>
      <c r="I1697" s="118">
        <f t="shared" si="655"/>
        <v>6.8602251999999998E-4</v>
      </c>
      <c r="J1697" s="326">
        <f t="shared" si="656"/>
        <v>1.437875955E-3</v>
      </c>
      <c r="K1697" s="118">
        <v>7.1911353000000001E-3</v>
      </c>
      <c r="L1697" s="118">
        <v>4.0354046999999999E-4</v>
      </c>
      <c r="M1697" s="118">
        <v>2.8248204999999999E-4</v>
      </c>
      <c r="N1697" s="118">
        <v>2.3732382999999999E-4</v>
      </c>
      <c r="O1697" s="330">
        <v>3.7756226000000001E-5</v>
      </c>
      <c r="P1697" s="118">
        <v>0</v>
      </c>
      <c r="Q1697" s="118">
        <v>0</v>
      </c>
      <c r="R1697" s="118">
        <v>0</v>
      </c>
      <c r="S1697" s="330">
        <v>5.0339954999999999E-5</v>
      </c>
      <c r="T1697" s="118">
        <v>0</v>
      </c>
      <c r="U1697" s="118">
        <v>1.387536E-3</v>
      </c>
      <c r="V1697" s="118">
        <v>0</v>
      </c>
      <c r="W1697" s="118">
        <v>0</v>
      </c>
      <c r="X1697" s="118">
        <v>0</v>
      </c>
      <c r="Y1697" s="41"/>
      <c r="Z1697" s="327">
        <f t="shared" si="657"/>
        <v>5.406868646616541E-2</v>
      </c>
      <c r="AA1697" s="41"/>
      <c r="AB1697" s="111">
        <v>0.92541390999999995</v>
      </c>
      <c r="AC1697" s="111">
        <v>0.60782188000000004</v>
      </c>
      <c r="AD1697" s="111">
        <v>0.18809099000000001</v>
      </c>
      <c r="AE1697" s="111">
        <v>0</v>
      </c>
      <c r="AF1697" s="111">
        <v>1.6146996E-2</v>
      </c>
      <c r="AG1697" s="111">
        <v>7.0750066E-2</v>
      </c>
      <c r="AH1697" s="111">
        <v>4.2603978000000001E-2</v>
      </c>
      <c r="AI1697" s="41"/>
      <c r="AJ1697" s="114">
        <v>1.0751383000000001E-3</v>
      </c>
      <c r="AK1697" s="114">
        <v>1.0144011000000001E-3</v>
      </c>
      <c r="AL1697" s="121">
        <v>4.5398636999999997E-5</v>
      </c>
      <c r="AM1697" s="121">
        <v>1.5338609E-5</v>
      </c>
      <c r="AN1697" s="113">
        <f t="shared" si="658"/>
        <v>6.0815410347000001E-8</v>
      </c>
      <c r="AO1697" s="112">
        <f t="shared" si="659"/>
        <v>1.678943662545E-10</v>
      </c>
      <c r="AP1697" s="112">
        <f t="shared" si="660"/>
        <v>2.1482645358000003E-3</v>
      </c>
      <c r="AQ1697" s="328">
        <v>5.0175740999999999E-8</v>
      </c>
      <c r="AR1697" s="328">
        <v>1.5139232E-10</v>
      </c>
      <c r="AS1697" s="328">
        <v>4.1362545000000001E-15</v>
      </c>
      <c r="AT1697" s="329">
        <v>0</v>
      </c>
      <c r="AU1697" s="329">
        <v>0</v>
      </c>
      <c r="AV1697" s="328">
        <v>3.5288346999999997E-11</v>
      </c>
      <c r="AW1697" s="328">
        <v>1.0604380999999999E-8</v>
      </c>
      <c r="AX1697" s="328">
        <v>5.0024139999999998E-12</v>
      </c>
      <c r="AY1697" s="328">
        <v>1.1495496E-11</v>
      </c>
      <c r="AZ1697" s="329">
        <v>0</v>
      </c>
      <c r="BA1697" s="329">
        <v>0</v>
      </c>
      <c r="BB1697" s="329">
        <v>0</v>
      </c>
      <c r="BC1697" s="329">
        <v>0</v>
      </c>
      <c r="BD1697" s="329">
        <v>0</v>
      </c>
      <c r="BE1697" s="329">
        <v>0</v>
      </c>
      <c r="BF1697" s="329">
        <v>0</v>
      </c>
      <c r="BG1697" s="329">
        <v>0</v>
      </c>
      <c r="BH1697" s="328">
        <v>1.0160357999999999E-6</v>
      </c>
      <c r="BI1697" s="329">
        <v>2.1472485000000002E-3</v>
      </c>
      <c r="BJ1697" s="329">
        <v>0</v>
      </c>
      <c r="BK1697" s="329">
        <v>0</v>
      </c>
      <c r="BL1697" s="329">
        <v>0</v>
      </c>
      <c r="BM1697" s="41"/>
      <c r="BN1697" s="122">
        <v>2.7877559999999999E-6</v>
      </c>
      <c r="BO1697" s="122">
        <v>9.0871313999999994E-8</v>
      </c>
      <c r="BP1697" s="122">
        <v>1.5075784E-6</v>
      </c>
      <c r="BQ1697" s="111">
        <v>0</v>
      </c>
      <c r="BR1697" s="122">
        <v>9.1612978000000001E-8</v>
      </c>
      <c r="BS1697" s="122">
        <v>2.2845019E-8</v>
      </c>
      <c r="BT1697" s="111">
        <v>0</v>
      </c>
      <c r="BU1697" s="122">
        <v>3.4673822E-8</v>
      </c>
      <c r="BV1697" s="111">
        <v>0</v>
      </c>
      <c r="BW1697" s="111">
        <v>0</v>
      </c>
      <c r="BX1697" s="111">
        <v>0</v>
      </c>
      <c r="BY1697" s="111">
        <v>0</v>
      </c>
      <c r="BZ1697" s="111">
        <v>0</v>
      </c>
      <c r="CA1697" s="122">
        <v>4.9186177000000001E-8</v>
      </c>
      <c r="CB1697" s="122">
        <v>9.6670953000000005E-7</v>
      </c>
      <c r="CC1697" s="122">
        <v>2.4278703E-8</v>
      </c>
      <c r="CD1697" s="111">
        <v>0</v>
      </c>
      <c r="CE1697" s="151"/>
      <c r="CF1697" s="143"/>
      <c r="CG1697" s="76" t="s">
        <v>1185</v>
      </c>
      <c r="CH1697" s="159"/>
      <c r="CI1697" s="159"/>
    </row>
    <row r="1698" spans="1:87" ht="14.5" customHeight="1">
      <c r="A1698" s="41" t="s">
        <v>8363</v>
      </c>
      <c r="B1698" s="119" t="s">
        <v>8356</v>
      </c>
      <c r="C1698" s="120" t="str">
        <f t="shared" si="651"/>
        <v>D.100.01.131</v>
      </c>
      <c r="D1698" s="135" t="s">
        <v>25</v>
      </c>
      <c r="E1698" s="119" t="s">
        <v>5709</v>
      </c>
      <c r="F1698" s="118" t="str">
        <f t="shared" si="652"/>
        <v>Spot welding Al. 1.5</v>
      </c>
      <c r="G1698" s="118">
        <f t="shared" si="653"/>
        <v>1.9189931537E-2</v>
      </c>
      <c r="H1698" s="118">
        <f t="shared" si="654"/>
        <v>5.5043845700000001E-4</v>
      </c>
      <c r="I1698" s="118">
        <f t="shared" si="655"/>
        <v>1.3727392299999999E-3</v>
      </c>
      <c r="J1698" s="326">
        <f t="shared" si="656"/>
        <v>2.8772068499999998E-3</v>
      </c>
      <c r="K1698" s="118">
        <v>1.4389547000000001E-2</v>
      </c>
      <c r="L1698" s="118">
        <v>8.0748929000000003E-4</v>
      </c>
      <c r="M1698" s="118">
        <v>5.6524994000000002E-4</v>
      </c>
      <c r="N1698" s="118">
        <v>4.7488780000000001E-4</v>
      </c>
      <c r="O1698" s="330">
        <v>7.5550656999999997E-5</v>
      </c>
      <c r="P1698" s="118">
        <v>0</v>
      </c>
      <c r="Q1698" s="118">
        <v>0</v>
      </c>
      <c r="R1698" s="118">
        <v>0</v>
      </c>
      <c r="S1698" s="118">
        <v>1.0073085E-4</v>
      </c>
      <c r="T1698" s="118">
        <v>0</v>
      </c>
      <c r="U1698" s="118">
        <v>2.7764759999999999E-3</v>
      </c>
      <c r="V1698" s="118">
        <v>0</v>
      </c>
      <c r="W1698" s="118">
        <v>0</v>
      </c>
      <c r="X1698" s="118">
        <v>0</v>
      </c>
      <c r="Y1698" s="41"/>
      <c r="Z1698" s="327">
        <f t="shared" si="657"/>
        <v>0.10819208270676692</v>
      </c>
      <c r="AA1698" s="41"/>
      <c r="AB1698" s="111">
        <v>1.8517642000000001</v>
      </c>
      <c r="AC1698" s="111">
        <v>1.2162588000000001</v>
      </c>
      <c r="AD1698" s="111">
        <v>0.37637229999999999</v>
      </c>
      <c r="AE1698" s="111">
        <v>0</v>
      </c>
      <c r="AF1698" s="111">
        <v>3.2310329999999998E-2</v>
      </c>
      <c r="AG1698" s="111">
        <v>0.14157172000000001</v>
      </c>
      <c r="AH1698" s="111">
        <v>8.5251067E-2</v>
      </c>
      <c r="AI1698" s="41"/>
      <c r="AJ1698" s="114">
        <v>2.1513645E-3</v>
      </c>
      <c r="AK1698" s="114">
        <v>2.0298285999999998E-3</v>
      </c>
      <c r="AL1698" s="121">
        <v>9.0843213E-5</v>
      </c>
      <c r="AM1698" s="121">
        <v>3.0692738000000002E-5</v>
      </c>
      <c r="AN1698" s="113">
        <f t="shared" si="658"/>
        <v>1.21692355401E-7</v>
      </c>
      <c r="AO1698" s="112">
        <f t="shared" si="659"/>
        <v>3.3595863169449995E-10</v>
      </c>
      <c r="AP1698" s="112">
        <f t="shared" si="660"/>
        <v>4.2987028997E-3</v>
      </c>
      <c r="AQ1698" s="328">
        <v>1.0040224999999999E-7</v>
      </c>
      <c r="AR1698" s="328">
        <v>3.0293783999999998E-10</v>
      </c>
      <c r="AS1698" s="328">
        <v>8.2766945000000008E-15</v>
      </c>
      <c r="AT1698" s="329">
        <v>0</v>
      </c>
      <c r="AU1698" s="329">
        <v>0</v>
      </c>
      <c r="AV1698" s="328">
        <v>7.0612400999999999E-11</v>
      </c>
      <c r="AW1698" s="328">
        <v>2.1219493000000001E-8</v>
      </c>
      <c r="AX1698" s="328">
        <v>1.0009890000000001E-11</v>
      </c>
      <c r="AY1698" s="328">
        <v>2.3002625000000001E-11</v>
      </c>
      <c r="AZ1698" s="329">
        <v>0</v>
      </c>
      <c r="BA1698" s="329">
        <v>0</v>
      </c>
      <c r="BB1698" s="329">
        <v>0</v>
      </c>
      <c r="BC1698" s="329">
        <v>0</v>
      </c>
      <c r="BD1698" s="329">
        <v>0</v>
      </c>
      <c r="BE1698" s="329">
        <v>0</v>
      </c>
      <c r="BF1698" s="329">
        <v>0</v>
      </c>
      <c r="BG1698" s="329">
        <v>0</v>
      </c>
      <c r="BH1698" s="328">
        <v>2.0330996999999998E-6</v>
      </c>
      <c r="BI1698" s="329">
        <v>4.2966697999999998E-3</v>
      </c>
      <c r="BJ1698" s="329">
        <v>0</v>
      </c>
      <c r="BK1698" s="329">
        <v>0</v>
      </c>
      <c r="BL1698" s="329">
        <v>0</v>
      </c>
      <c r="BM1698" s="41"/>
      <c r="BN1698" s="122">
        <v>5.5783328999999999E-6</v>
      </c>
      <c r="BO1698" s="122">
        <v>1.8183458E-7</v>
      </c>
      <c r="BP1698" s="122">
        <v>3.0166824E-6</v>
      </c>
      <c r="BQ1698" s="111">
        <v>0</v>
      </c>
      <c r="BR1698" s="122">
        <v>1.8331866000000001E-7</v>
      </c>
      <c r="BS1698" s="122">
        <v>4.5713154000000003E-8</v>
      </c>
      <c r="BT1698" s="111">
        <v>0</v>
      </c>
      <c r="BU1698" s="122">
        <v>6.9382730999999997E-8</v>
      </c>
      <c r="BV1698" s="111">
        <v>0</v>
      </c>
      <c r="BW1698" s="111">
        <v>0</v>
      </c>
      <c r="BX1698" s="111">
        <v>0</v>
      </c>
      <c r="BY1698" s="111">
        <v>0</v>
      </c>
      <c r="BZ1698" s="111">
        <v>0</v>
      </c>
      <c r="CA1698" s="122">
        <v>9.8422124999999996E-8</v>
      </c>
      <c r="CB1698" s="122">
        <v>1.9343973E-6</v>
      </c>
      <c r="CC1698" s="122">
        <v>4.8581974000000003E-8</v>
      </c>
      <c r="CD1698" s="111">
        <v>0</v>
      </c>
      <c r="CE1698" s="151"/>
      <c r="CF1698" s="143"/>
      <c r="CG1698" s="76" t="s">
        <v>1186</v>
      </c>
      <c r="CH1698" s="159"/>
      <c r="CI1698" s="159"/>
    </row>
    <row r="1699" spans="1:87" ht="14.5" customHeight="1">
      <c r="A1699" s="41" t="s">
        <v>8361</v>
      </c>
      <c r="B1699" s="119" t="s">
        <v>8356</v>
      </c>
      <c r="C1699" s="120" t="str">
        <f t="shared" si="651"/>
        <v>D.100.01.132</v>
      </c>
      <c r="D1699" s="135" t="s">
        <v>25</v>
      </c>
      <c r="E1699" s="119" t="s">
        <v>5709</v>
      </c>
      <c r="F1699" s="118" t="str">
        <f t="shared" si="652"/>
        <v>Spot welding Al. 3</v>
      </c>
      <c r="G1699" s="118">
        <f t="shared" si="653"/>
        <v>4.5075718109999996E-2</v>
      </c>
      <c r="H1699" s="118">
        <f t="shared" si="654"/>
        <v>1.29293886E-3</v>
      </c>
      <c r="I1699" s="118">
        <f t="shared" si="655"/>
        <v>3.2244621E-3</v>
      </c>
      <c r="J1699" s="326">
        <f t="shared" si="656"/>
        <v>6.7583441500000006E-3</v>
      </c>
      <c r="K1699" s="118">
        <v>3.3799972999999997E-2</v>
      </c>
      <c r="L1699" s="118">
        <v>1.8967321E-3</v>
      </c>
      <c r="M1699" s="118">
        <v>1.3277300000000001E-3</v>
      </c>
      <c r="N1699" s="118">
        <v>1.115476E-3</v>
      </c>
      <c r="O1699" s="118">
        <v>1.7746286000000001E-4</v>
      </c>
      <c r="P1699" s="118">
        <v>0</v>
      </c>
      <c r="Q1699" s="118">
        <v>0</v>
      </c>
      <c r="R1699" s="118">
        <v>0</v>
      </c>
      <c r="S1699" s="118">
        <v>2.3660924999999999E-4</v>
      </c>
      <c r="T1699" s="118">
        <v>0</v>
      </c>
      <c r="U1699" s="118">
        <v>6.5217349000000003E-3</v>
      </c>
      <c r="V1699" s="118">
        <v>0</v>
      </c>
      <c r="W1699" s="118">
        <v>0</v>
      </c>
      <c r="X1699" s="118">
        <v>0</v>
      </c>
      <c r="Y1699" s="41"/>
      <c r="Z1699" s="327">
        <f t="shared" si="657"/>
        <v>0.25413513533834581</v>
      </c>
      <c r="AA1699" s="41"/>
      <c r="AB1699" s="111">
        <v>4.3496560999999998</v>
      </c>
      <c r="AC1699" s="111">
        <v>2.8569011999999998</v>
      </c>
      <c r="AD1699" s="111">
        <v>0.88407047000000005</v>
      </c>
      <c r="AE1699" s="111">
        <v>0</v>
      </c>
      <c r="AF1699" s="111">
        <v>7.5894555000000002E-2</v>
      </c>
      <c r="AG1699" s="111">
        <v>0.33254141999999998</v>
      </c>
      <c r="AH1699" s="111">
        <v>0.20024839999999999</v>
      </c>
      <c r="AI1699" s="41"/>
      <c r="AJ1699" s="114">
        <v>5.0533948000000004E-3</v>
      </c>
      <c r="AK1699" s="114">
        <v>4.7679159E-3</v>
      </c>
      <c r="AL1699" s="114">
        <v>2.1338393000000001E-4</v>
      </c>
      <c r="AM1699" s="121">
        <v>7.2094953000000005E-5</v>
      </c>
      <c r="AN1699" s="113">
        <f t="shared" si="658"/>
        <v>2.8584628025999998E-7</v>
      </c>
      <c r="AO1699" s="112">
        <f t="shared" si="659"/>
        <v>7.8914175633799989E-10</v>
      </c>
      <c r="AP1699" s="112">
        <f t="shared" si="660"/>
        <v>1.00973325996E-2</v>
      </c>
      <c r="AQ1699" s="328">
        <v>2.3583741E-7</v>
      </c>
      <c r="AR1699" s="328">
        <v>7.1157837999999996E-10</v>
      </c>
      <c r="AS1699" s="328">
        <v>1.9441337999999999E-14</v>
      </c>
      <c r="AT1699" s="329">
        <v>0</v>
      </c>
      <c r="AU1699" s="329">
        <v>0</v>
      </c>
      <c r="AV1699" s="328">
        <v>1.6586326E-10</v>
      </c>
      <c r="AW1699" s="328">
        <v>4.9843006999999997E-8</v>
      </c>
      <c r="AX1699" s="328">
        <v>2.3512485000000001E-11</v>
      </c>
      <c r="AY1699" s="328">
        <v>5.4031450000000003E-11</v>
      </c>
      <c r="AZ1699" s="329">
        <v>0</v>
      </c>
      <c r="BA1699" s="329">
        <v>0</v>
      </c>
      <c r="BB1699" s="329">
        <v>0</v>
      </c>
      <c r="BC1699" s="329">
        <v>0</v>
      </c>
      <c r="BD1699" s="329">
        <v>0</v>
      </c>
      <c r="BE1699" s="329">
        <v>0</v>
      </c>
      <c r="BF1699" s="329">
        <v>0</v>
      </c>
      <c r="BG1699" s="329">
        <v>0</v>
      </c>
      <c r="BH1699" s="328">
        <v>4.7755995999999999E-6</v>
      </c>
      <c r="BI1699" s="329">
        <v>1.0092557E-2</v>
      </c>
      <c r="BJ1699" s="329">
        <v>0</v>
      </c>
      <c r="BK1699" s="329">
        <v>0</v>
      </c>
      <c r="BL1699" s="329">
        <v>0</v>
      </c>
      <c r="BM1699" s="41"/>
      <c r="BN1699" s="122">
        <v>1.3103088E-5</v>
      </c>
      <c r="BO1699" s="122">
        <v>4.2711585999999999E-7</v>
      </c>
      <c r="BP1699" s="122">
        <v>7.0859618999999999E-6</v>
      </c>
      <c r="BQ1699" s="111">
        <v>0</v>
      </c>
      <c r="BR1699" s="122">
        <v>4.3060185999999998E-7</v>
      </c>
      <c r="BS1699" s="122">
        <v>1.0737679E-7</v>
      </c>
      <c r="BT1699" s="111">
        <v>0</v>
      </c>
      <c r="BU1699" s="122">
        <v>1.6297486000000001E-7</v>
      </c>
      <c r="BV1699" s="111">
        <v>0</v>
      </c>
      <c r="BW1699" s="111">
        <v>0</v>
      </c>
      <c r="BX1699" s="111">
        <v>0</v>
      </c>
      <c r="BY1699" s="111">
        <v>0</v>
      </c>
      <c r="BZ1699" s="111">
        <v>0</v>
      </c>
      <c r="CA1699" s="122">
        <v>2.3118623E-7</v>
      </c>
      <c r="CB1699" s="122">
        <v>4.5437548999999999E-6</v>
      </c>
      <c r="CC1699" s="122">
        <v>1.1411543E-7</v>
      </c>
      <c r="CD1699" s="111">
        <v>0</v>
      </c>
      <c r="CE1699" s="151"/>
      <c r="CF1699" s="143"/>
      <c r="CG1699" s="76" t="s">
        <v>1187</v>
      </c>
      <c r="CH1699" s="159"/>
      <c r="CI1699" s="159"/>
    </row>
    <row r="1700" spans="1:87" ht="14.5" customHeight="1">
      <c r="A1700" s="41" t="s">
        <v>8359</v>
      </c>
      <c r="B1700" s="119" t="s">
        <v>8356</v>
      </c>
      <c r="C1700" s="120" t="str">
        <f t="shared" si="651"/>
        <v>D.100.01.133</v>
      </c>
      <c r="D1700" s="135" t="s">
        <v>25</v>
      </c>
      <c r="E1700" s="119" t="s">
        <v>6570</v>
      </c>
      <c r="F1700" s="118" t="str">
        <f t="shared" si="652"/>
        <v>Turning Al (per kg removed, removed Al not counted)</v>
      </c>
      <c r="G1700" s="118">
        <f t="shared" si="653"/>
        <v>1.1644964833E-2</v>
      </c>
      <c r="H1700" s="118">
        <f t="shared" si="654"/>
        <v>3.3402080400000002E-4</v>
      </c>
      <c r="I1700" s="118">
        <f t="shared" si="655"/>
        <v>8.3301494999999998E-4</v>
      </c>
      <c r="J1700" s="326">
        <f t="shared" si="656"/>
        <v>1.745966179E-3</v>
      </c>
      <c r="K1700" s="118">
        <v>8.7319628999999992E-3</v>
      </c>
      <c r="L1700" s="118">
        <v>4.9000613999999995E-4</v>
      </c>
      <c r="M1700" s="118">
        <v>3.4300881000000002E-4</v>
      </c>
      <c r="N1700" s="118">
        <v>2.8817464000000003E-4</v>
      </c>
      <c r="O1700" s="330">
        <v>4.5846164000000003E-5</v>
      </c>
      <c r="P1700" s="118">
        <v>0</v>
      </c>
      <c r="Q1700" s="118">
        <v>0</v>
      </c>
      <c r="R1700" s="118">
        <v>0</v>
      </c>
      <c r="S1700" s="330">
        <v>6.1126179E-5</v>
      </c>
      <c r="T1700" s="118">
        <v>0</v>
      </c>
      <c r="U1700" s="118">
        <v>1.6848399999999999E-3</v>
      </c>
      <c r="V1700" s="118">
        <v>0</v>
      </c>
      <c r="W1700" s="118">
        <v>0</v>
      </c>
      <c r="X1700" s="118">
        <v>0</v>
      </c>
      <c r="Y1700" s="41"/>
      <c r="Z1700" s="327">
        <f t="shared" si="657"/>
        <v>6.5653856390977428E-2</v>
      </c>
      <c r="AA1700" s="41"/>
      <c r="AB1700" s="111">
        <v>1.1237002</v>
      </c>
      <c r="AC1700" s="111">
        <v>0.73805843999999998</v>
      </c>
      <c r="AD1700" s="111">
        <v>0.22839280000000001</v>
      </c>
      <c r="AE1700" s="111">
        <v>0</v>
      </c>
      <c r="AF1700" s="111">
        <v>1.9606774E-2</v>
      </c>
      <c r="AG1700" s="111">
        <v>8.5909516000000005E-2</v>
      </c>
      <c r="AH1700" s="111">
        <v>5.1732632000000001E-2</v>
      </c>
      <c r="AI1700" s="41"/>
      <c r="AJ1700" s="114">
        <v>1.3055057E-3</v>
      </c>
      <c r="AK1700" s="114">
        <v>1.2317544E-3</v>
      </c>
      <c r="AL1700" s="121">
        <v>5.5126096000000003E-5</v>
      </c>
      <c r="AM1700" s="121">
        <v>1.8625176E-5</v>
      </c>
      <c r="AN1700" s="113">
        <f t="shared" si="658"/>
        <v>7.3846185497000004E-8</v>
      </c>
      <c r="AO1700" s="112">
        <f t="shared" si="659"/>
        <v>2.0386870091999999E-10</v>
      </c>
      <c r="AP1700" s="112">
        <f t="shared" si="660"/>
        <v>2.6085681393999997E-3</v>
      </c>
      <c r="AQ1700" s="328">
        <v>6.0926779000000006E-8</v>
      </c>
      <c r="AR1700" s="328">
        <v>1.838308E-10</v>
      </c>
      <c r="AS1700" s="328">
        <v>5.0225200000000002E-15</v>
      </c>
      <c r="AT1700" s="329">
        <v>0</v>
      </c>
      <c r="AU1700" s="329">
        <v>0</v>
      </c>
      <c r="AV1700" s="328">
        <v>4.2849497E-11</v>
      </c>
      <c r="AW1700" s="328">
        <v>1.2876557E-8</v>
      </c>
      <c r="AX1700" s="328">
        <v>6.0742693999999998E-12</v>
      </c>
      <c r="AY1700" s="328">
        <v>1.3958608999999999E-11</v>
      </c>
      <c r="AZ1700" s="329">
        <v>0</v>
      </c>
      <c r="BA1700" s="329">
        <v>0</v>
      </c>
      <c r="BB1700" s="329">
        <v>0</v>
      </c>
      <c r="BC1700" s="329">
        <v>0</v>
      </c>
      <c r="BD1700" s="329">
        <v>0</v>
      </c>
      <c r="BE1700" s="329">
        <v>0</v>
      </c>
      <c r="BF1700" s="329">
        <v>0</v>
      </c>
      <c r="BG1700" s="329">
        <v>0</v>
      </c>
      <c r="BH1700" s="328">
        <v>1.2337393999999999E-6</v>
      </c>
      <c r="BI1700" s="329">
        <v>2.6073343999999999E-3</v>
      </c>
      <c r="BJ1700" s="329">
        <v>0</v>
      </c>
      <c r="BK1700" s="329">
        <v>0</v>
      </c>
      <c r="BL1700" s="329">
        <v>0</v>
      </c>
      <c r="BM1700" s="41"/>
      <c r="BN1700" s="122">
        <v>3.3850819E-6</v>
      </c>
      <c r="BO1700" s="122">
        <v>1.103421E-7</v>
      </c>
      <c r="BP1700" s="122">
        <v>1.8306037E-6</v>
      </c>
      <c r="BQ1700" s="111">
        <v>0</v>
      </c>
      <c r="BR1700" s="122">
        <v>1.1124268E-7</v>
      </c>
      <c r="BS1700" s="122">
        <v>2.7739967000000002E-8</v>
      </c>
      <c r="BT1700" s="111">
        <v>0</v>
      </c>
      <c r="BU1700" s="122">
        <v>4.2103301000000003E-8</v>
      </c>
      <c r="BV1700" s="111">
        <v>0</v>
      </c>
      <c r="BW1700" s="111">
        <v>0</v>
      </c>
      <c r="BX1700" s="111">
        <v>0</v>
      </c>
      <c r="BY1700" s="111">
        <v>0</v>
      </c>
      <c r="BZ1700" s="111">
        <v>0</v>
      </c>
      <c r="CA1700" s="122">
        <v>5.9725183000000003E-8</v>
      </c>
      <c r="CB1700" s="122">
        <v>1.1738441E-6</v>
      </c>
      <c r="CC1700" s="122">
        <v>2.9480844000000001E-8</v>
      </c>
      <c r="CD1700" s="111">
        <v>0</v>
      </c>
      <c r="CE1700" s="151"/>
      <c r="CF1700" s="143"/>
      <c r="CG1700" s="76" t="s">
        <v>1165</v>
      </c>
      <c r="CH1700" s="159"/>
      <c r="CI1700" s="159"/>
    </row>
    <row r="1701" spans="1:87" ht="14.5" customHeight="1">
      <c r="A1701" s="41" t="s">
        <v>8357</v>
      </c>
      <c r="B1701" s="119" t="s">
        <v>8356</v>
      </c>
      <c r="C1701" s="120" t="str">
        <f t="shared" si="651"/>
        <v>D.100.01.134</v>
      </c>
      <c r="D1701" s="135" t="s">
        <v>25</v>
      </c>
      <c r="E1701" s="119" t="s">
        <v>12</v>
      </c>
      <c r="F1701" s="118" t="str">
        <f t="shared" si="652"/>
        <v>Welding aluminium arc (0.0183 kg electrode)</v>
      </c>
      <c r="G1701" s="118">
        <f t="shared" si="653"/>
        <v>5.6499720493388153E-2</v>
      </c>
      <c r="H1701" s="118">
        <f t="shared" si="654"/>
        <v>1.62199836E-3</v>
      </c>
      <c r="I1701" s="118">
        <f t="shared" si="655"/>
        <v>6.7581584230000007E-3</v>
      </c>
      <c r="J1701" s="326">
        <f t="shared" si="656"/>
        <v>2.3095758710388159E-2</v>
      </c>
      <c r="K1701" s="118">
        <v>2.5023805E-2</v>
      </c>
      <c r="L1701" s="118">
        <v>5.4085401000000003E-3</v>
      </c>
      <c r="M1701" s="118">
        <v>1.2923785E-3</v>
      </c>
      <c r="N1701" s="118">
        <v>1.0867756000000001E-3</v>
      </c>
      <c r="O1701" s="118">
        <v>1.3399328E-4</v>
      </c>
      <c r="P1701" s="118">
        <v>1.8806498000000001E-4</v>
      </c>
      <c r="Q1701" s="118">
        <v>2.1316449999999999E-4</v>
      </c>
      <c r="R1701" s="330">
        <v>5.7239823000000003E-5</v>
      </c>
      <c r="S1701" s="118">
        <v>1.8821472999999998E-2</v>
      </c>
      <c r="T1701" s="330">
        <v>8.9607535000000001E-5</v>
      </c>
      <c r="U1701" s="118">
        <v>4.1842077000000004E-3</v>
      </c>
      <c r="V1701" s="330">
        <v>4.6994647E-7</v>
      </c>
      <c r="W1701" s="330">
        <v>5.2891816000000004E-10</v>
      </c>
      <c r="X1701" s="118">
        <v>0</v>
      </c>
      <c r="Y1701" s="41"/>
      <c r="Z1701" s="327">
        <f t="shared" si="657"/>
        <v>0.18814890977443607</v>
      </c>
      <c r="AA1701" s="41"/>
      <c r="AB1701" s="111">
        <v>3.2437762000000001</v>
      </c>
      <c r="AC1701" s="111">
        <v>2.2880400000000001</v>
      </c>
      <c r="AD1701" s="111">
        <v>0.56720150999999996</v>
      </c>
      <c r="AE1701" s="111">
        <v>0</v>
      </c>
      <c r="AF1701" s="111">
        <v>4.8340670000000002E-2</v>
      </c>
      <c r="AG1701" s="111">
        <v>0.21185118999999999</v>
      </c>
      <c r="AH1701" s="111">
        <v>0.12834287</v>
      </c>
      <c r="AI1701" s="41"/>
      <c r="AJ1701" s="114">
        <v>5.0680745999999999E-3</v>
      </c>
      <c r="AK1701" s="114">
        <v>4.8132671999999996E-3</v>
      </c>
      <c r="AL1701" s="114">
        <v>1.8386891E-4</v>
      </c>
      <c r="AM1701" s="121">
        <v>7.093852E-5</v>
      </c>
      <c r="AN1701" s="113">
        <f t="shared" si="658"/>
        <v>2.8856517937840808E-7</v>
      </c>
      <c r="AO1701" s="112">
        <f t="shared" si="659"/>
        <v>6.7998856519039709E-10</v>
      </c>
      <c r="AP1701" s="112">
        <f t="shared" si="660"/>
        <v>9.9353670200000004E-3</v>
      </c>
      <c r="AQ1701" s="328">
        <v>1.7504323E-7</v>
      </c>
      <c r="AR1701" s="328">
        <v>5.2816415000000004E-10</v>
      </c>
      <c r="AS1701" s="328">
        <v>1.4429485999999999E-14</v>
      </c>
      <c r="AT1701" s="328">
        <v>1.7102331E-12</v>
      </c>
      <c r="AU1701" s="328">
        <v>2.0922853000000001E-13</v>
      </c>
      <c r="AV1701" s="328">
        <v>1.6159614000000001E-10</v>
      </c>
      <c r="AW1701" s="328">
        <v>1.1257178000000001E-7</v>
      </c>
      <c r="AX1701" s="328">
        <v>2.2966032E-11</v>
      </c>
      <c r="AY1701" s="328">
        <v>1.2797067000000001E-10</v>
      </c>
      <c r="AZ1701" s="328">
        <v>2.9066916E-15</v>
      </c>
      <c r="BA1701" s="328">
        <v>3.2433972E-17</v>
      </c>
      <c r="BB1701" s="328">
        <v>1.2549016E-13</v>
      </c>
      <c r="BC1701" s="328">
        <v>1.4564137000000001E-15</v>
      </c>
      <c r="BD1701" s="328">
        <v>5.9097521999999998E-15</v>
      </c>
      <c r="BE1701" s="328">
        <v>7.0414010999999998E-10</v>
      </c>
      <c r="BF1701" s="328">
        <v>8.2503412000000005E-11</v>
      </c>
      <c r="BG1701" s="328">
        <v>7.3742588999999999E-13</v>
      </c>
      <c r="BH1701" s="329">
        <v>7.1880662000000002E-4</v>
      </c>
      <c r="BI1701" s="329">
        <v>9.2165604000000005E-3</v>
      </c>
      <c r="BJ1701" s="328">
        <v>1.0254778E-14</v>
      </c>
      <c r="BK1701" s="328">
        <v>6.2360135000000004E-17</v>
      </c>
      <c r="BL1701" s="328">
        <v>2.7900385999999999E-21</v>
      </c>
      <c r="BM1701" s="41"/>
      <c r="BN1701" s="122">
        <v>1.1443904E-5</v>
      </c>
      <c r="BO1701" s="122">
        <v>9.3532442999999996E-7</v>
      </c>
      <c r="BP1701" s="122">
        <v>5.2460909000000001E-6</v>
      </c>
      <c r="BQ1701" s="122">
        <v>6.7128540000000001E-9</v>
      </c>
      <c r="BR1701" s="122">
        <v>8.1271709999999995E-7</v>
      </c>
      <c r="BS1701" s="122">
        <v>1.0429474E-7</v>
      </c>
      <c r="BT1701" s="122">
        <v>1.5417083E-11</v>
      </c>
      <c r="BU1701" s="122">
        <v>1.5854766999999999E-7</v>
      </c>
      <c r="BV1701" s="122">
        <v>2.5236995999999999E-7</v>
      </c>
      <c r="BW1701" s="122">
        <v>1.4105219000000001E-7</v>
      </c>
      <c r="BX1701" s="122">
        <v>1.5720093E-9</v>
      </c>
      <c r="BY1701" s="122">
        <v>4.9001928999999997E-10</v>
      </c>
      <c r="BZ1701" s="122">
        <v>2.7765784000000001E-11</v>
      </c>
      <c r="CA1701" s="122">
        <v>2.6390541999999999E-7</v>
      </c>
      <c r="CB1701" s="122">
        <v>3.4469436000000002E-6</v>
      </c>
      <c r="CC1701" s="122">
        <v>7.3838475999999995E-8</v>
      </c>
      <c r="CD1701" s="122">
        <v>1.472148E-12</v>
      </c>
      <c r="CE1701" s="151"/>
      <c r="CF1701" s="143"/>
      <c r="CG1701" s="76" t="s">
        <v>1188</v>
      </c>
      <c r="CH1701" s="159"/>
      <c r="CI1701" s="159"/>
    </row>
    <row r="1702" spans="1:87" ht="14.5" customHeight="1">
      <c r="B1702" s="119" t="s">
        <v>8343</v>
      </c>
      <c r="C1702" s="133" t="s">
        <v>1377</v>
      </c>
      <c r="D1702" s="133" t="s">
        <v>1376</v>
      </c>
      <c r="G1702" s="41"/>
      <c r="H1702" s="41"/>
      <c r="I1702" s="41"/>
      <c r="J1702" s="41"/>
      <c r="K1702" s="41"/>
      <c r="L1702" s="41"/>
      <c r="M1702" s="41"/>
      <c r="N1702" s="41"/>
      <c r="O1702" s="41"/>
      <c r="P1702" s="41"/>
      <c r="Q1702" s="41"/>
      <c r="R1702" s="41"/>
      <c r="S1702" s="41"/>
      <c r="T1702" s="41"/>
      <c r="U1702" s="41"/>
      <c r="V1702" s="41"/>
      <c r="W1702" s="41"/>
      <c r="X1702" s="41"/>
      <c r="Y1702" s="41"/>
      <c r="Z1702" s="41"/>
      <c r="AA1702" s="41"/>
      <c r="AB1702" s="41"/>
      <c r="AC1702" s="41"/>
      <c r="AD1702" s="41"/>
      <c r="AE1702" s="41"/>
      <c r="AF1702" s="41"/>
      <c r="AG1702" s="41"/>
      <c r="AH1702" s="41"/>
      <c r="AI1702" s="41"/>
      <c r="AJ1702" s="41"/>
      <c r="AK1702" s="41"/>
      <c r="AL1702" s="41"/>
      <c r="AM1702" s="41"/>
      <c r="AN1702" s="41"/>
      <c r="AO1702" s="41"/>
      <c r="AP1702" s="41"/>
      <c r="AQ1702" s="41"/>
      <c r="AR1702" s="41"/>
      <c r="AS1702" s="41"/>
      <c r="AT1702" s="41"/>
      <c r="AU1702" s="41"/>
      <c r="AV1702" s="41"/>
      <c r="AW1702" s="41"/>
      <c r="AX1702" s="41"/>
      <c r="AY1702" s="41"/>
      <c r="AZ1702" s="41"/>
      <c r="BA1702" s="41"/>
      <c r="BB1702" s="41"/>
      <c r="BC1702" s="41"/>
      <c r="BD1702" s="41"/>
      <c r="BE1702" s="41"/>
      <c r="BF1702" s="41"/>
      <c r="BG1702" s="41"/>
      <c r="BH1702" s="41"/>
      <c r="BI1702" s="41"/>
      <c r="BJ1702" s="41"/>
      <c r="BK1702" s="41"/>
      <c r="BL1702" s="41"/>
      <c r="BM1702" s="41"/>
      <c r="BN1702" s="41"/>
      <c r="BO1702" s="41"/>
      <c r="BP1702" s="41"/>
      <c r="BQ1702" s="41"/>
      <c r="BR1702" s="41"/>
      <c r="BS1702" s="41"/>
      <c r="BT1702" s="41"/>
      <c r="BU1702" s="41"/>
      <c r="BV1702" s="41"/>
      <c r="BW1702" s="41"/>
      <c r="BX1702" s="41"/>
      <c r="BY1702" s="41"/>
      <c r="BZ1702" s="41"/>
      <c r="CA1702" s="41"/>
      <c r="CB1702" s="41"/>
      <c r="CC1702" s="41"/>
      <c r="CD1702" s="41"/>
      <c r="CE1702" s="130"/>
      <c r="CF1702" s="144"/>
      <c r="CH1702" s="159"/>
      <c r="CI1702" s="159"/>
    </row>
    <row r="1703" spans="1:87" ht="14.5" customHeight="1">
      <c r="A1703" s="41" t="s">
        <v>8354</v>
      </c>
      <c r="B1703" s="119" t="s">
        <v>8343</v>
      </c>
      <c r="C1703" s="120" t="str">
        <f t="shared" ref="C1703:C1708" si="661">MID(A1703,1,12)</f>
        <v>D.110.01.101</v>
      </c>
      <c r="D1703" s="135" t="s">
        <v>1376</v>
      </c>
      <c r="E1703" s="119" t="s">
        <v>6570</v>
      </c>
      <c r="F1703" s="118" t="str">
        <f t="shared" ref="F1703:F1708" si="662">MID(A1703, 21,85)</f>
        <v>Corrugated board box making,  (excl the paper)</v>
      </c>
      <c r="G1703" s="118">
        <f t="shared" ref="G1703:G1708" si="663">H1703+I1703+J1703+K1703</f>
        <v>2.2115280545452313E-2</v>
      </c>
      <c r="H1703" s="118">
        <f t="shared" ref="H1703:H1708" si="664">N1703+O1703+P1703+Q1703</f>
        <v>9.0135826479999996E-4</v>
      </c>
      <c r="I1703" s="118">
        <f t="shared" ref="I1703:I1708" si="665">L1703+M1703+R1703</f>
        <v>1.7842301089999999E-3</v>
      </c>
      <c r="J1703" s="326">
        <f t="shared" ref="J1703:J1708" si="666">S1703+IF(T1703="x",0,T1703)+IF(U1703="x",0,U1703)+IF(V1703="x",0,V1703)+W1703+X1703</f>
        <v>1.7223481716523124E-3</v>
      </c>
      <c r="K1703" s="118">
        <v>1.7707344E-2</v>
      </c>
      <c r="L1703" s="118">
        <v>8.3316746999999997E-4</v>
      </c>
      <c r="M1703" s="118">
        <v>9.1143102000000001E-4</v>
      </c>
      <c r="N1703" s="118">
        <v>7.5422852E-4</v>
      </c>
      <c r="O1703" s="118">
        <v>1.3415698000000001E-4</v>
      </c>
      <c r="P1703" s="330">
        <v>6.9038126999999998E-6</v>
      </c>
      <c r="Q1703" s="330">
        <v>6.0689521000000001E-6</v>
      </c>
      <c r="R1703" s="330">
        <v>3.9631619E-5</v>
      </c>
      <c r="S1703" s="330">
        <v>7.0750230999999997E-5</v>
      </c>
      <c r="T1703" s="330">
        <v>1.1106039999999999E-6</v>
      </c>
      <c r="U1703" s="118">
        <v>1.6501826E-3</v>
      </c>
      <c r="V1703" s="330">
        <v>3.0473664999999999E-7</v>
      </c>
      <c r="W1703" s="330">
        <v>2.3127052000000001E-15</v>
      </c>
      <c r="X1703" s="118">
        <v>0</v>
      </c>
      <c r="Y1703" s="41"/>
      <c r="Z1703" s="327">
        <f t="shared" ref="Z1703:Z1708" si="667">K1703/0.133</f>
        <v>0.13313792481203007</v>
      </c>
      <c r="AA1703" s="41"/>
      <c r="AB1703" s="111">
        <v>3.5910228000000002</v>
      </c>
      <c r="AC1703" s="111">
        <v>3.2193428000000002</v>
      </c>
      <c r="AD1703" s="111">
        <v>0.22369629999999999</v>
      </c>
      <c r="AE1703" s="111">
        <v>0</v>
      </c>
      <c r="AF1703" s="111">
        <v>1.8144658000000001E-2</v>
      </c>
      <c r="AG1703" s="111">
        <v>7.9597491000000006E-2</v>
      </c>
      <c r="AH1703" s="111">
        <v>5.0241533999999997E-2</v>
      </c>
      <c r="AI1703" s="41"/>
      <c r="AJ1703" s="114">
        <v>2.7434728000000001E-3</v>
      </c>
      <c r="AK1703" s="114">
        <v>2.5097631E-3</v>
      </c>
      <c r="AL1703" s="114">
        <v>1.1409353E-4</v>
      </c>
      <c r="AM1703" s="114">
        <v>1.1961611E-4</v>
      </c>
      <c r="AN1703" s="113">
        <f t="shared" ref="AN1703:AN1708" si="668">AQ1703+AT1703+AU1703+AV1703+AW1703+BE1703+BF1703+BJ1703</f>
        <v>1.5046541130296484E-7</v>
      </c>
      <c r="AO1703" s="112">
        <f t="shared" ref="AO1703:AO1708" si="669">AR1703+AS1703+AX1703+AY1703+AZ1703+BA1703+BB1703+BC1703+BD1703+BG1703+BK1703+BL1703</f>
        <v>4.2194354093928964E-10</v>
      </c>
      <c r="AP1703" s="112">
        <f t="shared" ref="AP1703:AP1708" si="670">BH1703+BI1703</f>
        <v>1.6752956799100001E-2</v>
      </c>
      <c r="AQ1703" s="328">
        <v>1.2466346999999999E-7</v>
      </c>
      <c r="AR1703" s="328">
        <v>3.7618107999999999E-10</v>
      </c>
      <c r="AS1703" s="328">
        <v>1.0276011E-14</v>
      </c>
      <c r="AT1703" s="328">
        <v>4.8440777000000004E-12</v>
      </c>
      <c r="AU1703" s="328">
        <v>6.2912521999999999E-13</v>
      </c>
      <c r="AV1703" s="328">
        <v>1.1214958E-10</v>
      </c>
      <c r="AW1703" s="328">
        <v>2.5580050000000001E-8</v>
      </c>
      <c r="AX1703" s="328">
        <v>1.6067511E-11</v>
      </c>
      <c r="AY1703" s="328">
        <v>2.6966009000000002E-11</v>
      </c>
      <c r="AZ1703" s="328">
        <v>2.3219690999999999E-12</v>
      </c>
      <c r="BA1703" s="328">
        <v>3.6476856999999998E-17</v>
      </c>
      <c r="BB1703" s="328">
        <v>1.4973502999999999E-14</v>
      </c>
      <c r="BC1703" s="328">
        <v>8.6499709999999998E-16</v>
      </c>
      <c r="BD1703" s="328">
        <v>6.5423105999999999E-16</v>
      </c>
      <c r="BE1703" s="328">
        <v>7.5190825000000005E-11</v>
      </c>
      <c r="BF1703" s="328">
        <v>2.9077694999999999E-11</v>
      </c>
      <c r="BG1703" s="328">
        <v>3.8016662000000001E-13</v>
      </c>
      <c r="BH1703" s="328">
        <v>1.8097990999999999E-6</v>
      </c>
      <c r="BI1703" s="329">
        <v>1.6751147000000001E-2</v>
      </c>
      <c r="BJ1703" s="328">
        <v>4.4839221000000001E-20</v>
      </c>
      <c r="BK1703" s="328">
        <v>2.7267094000000001E-22</v>
      </c>
      <c r="BL1703" s="328">
        <v>1.21995E-26</v>
      </c>
      <c r="BM1703" s="41"/>
      <c r="BN1703" s="122">
        <v>8.0604874999999993E-6</v>
      </c>
      <c r="BO1703" s="122">
        <v>2.2231407E-7</v>
      </c>
      <c r="BP1703" s="122">
        <v>3.7122386000000001E-6</v>
      </c>
      <c r="BQ1703" s="122">
        <v>4.6661545999999999E-9</v>
      </c>
      <c r="BR1703" s="122">
        <v>2.5002328E-7</v>
      </c>
      <c r="BS1703" s="122">
        <v>7.1477801999999996E-8</v>
      </c>
      <c r="BT1703" s="122">
        <v>2.0919648999999999E-8</v>
      </c>
      <c r="BU1703" s="122">
        <v>1.0896633E-7</v>
      </c>
      <c r="BV1703" s="122">
        <v>9.2644304999999994E-9</v>
      </c>
      <c r="BW1703" s="122">
        <v>4.0158608999999997E-9</v>
      </c>
      <c r="BX1703" s="122">
        <v>4.7286612000000001E-9</v>
      </c>
      <c r="BY1703" s="122">
        <v>2.7583183999999999E-10</v>
      </c>
      <c r="BZ1703" s="122">
        <v>8.3477148999999995E-11</v>
      </c>
      <c r="CA1703" s="122">
        <v>1.6603493E-7</v>
      </c>
      <c r="CB1703" s="122">
        <v>3.4548973000000001E-6</v>
      </c>
      <c r="CC1703" s="122">
        <v>3.0581157999999998E-8</v>
      </c>
      <c r="CD1703" s="122">
        <v>6.4369966999999999E-18</v>
      </c>
      <c r="CE1703" s="151"/>
      <c r="CF1703" s="143"/>
      <c r="CG1703" s="42" t="s">
        <v>1370</v>
      </c>
      <c r="CH1703" s="159"/>
      <c r="CI1703" s="159"/>
    </row>
    <row r="1704" spans="1:87" ht="14.5" customHeight="1">
      <c r="A1704" s="41" t="s">
        <v>8352</v>
      </c>
      <c r="B1704" s="119" t="s">
        <v>8343</v>
      </c>
      <c r="C1704" s="120" t="str">
        <f t="shared" si="661"/>
        <v>D.110.01.102</v>
      </c>
      <c r="D1704" s="135" t="s">
        <v>1376</v>
      </c>
      <c r="E1704" s="119" t="s">
        <v>7747</v>
      </c>
      <c r="F1704" s="118" t="str">
        <f t="shared" si="662"/>
        <v>Printing per m2, 100%, offset, conventional</v>
      </c>
      <c r="G1704" s="118">
        <f t="shared" si="663"/>
        <v>3.9700942145999996E-3</v>
      </c>
      <c r="H1704" s="118">
        <f t="shared" si="664"/>
        <v>1.1802159659999999E-4</v>
      </c>
      <c r="I1704" s="118">
        <f t="shared" si="665"/>
        <v>8.5493688399999998E-4</v>
      </c>
      <c r="J1704" s="326">
        <f t="shared" si="666"/>
        <v>1.3619107339999999E-3</v>
      </c>
      <c r="K1704" s="118">
        <v>1.6352249999999999E-3</v>
      </c>
      <c r="L1704" s="118">
        <v>1.9926836E-4</v>
      </c>
      <c r="M1704" s="118">
        <v>6.1983228999999999E-4</v>
      </c>
      <c r="N1704" s="330">
        <v>4.6362894E-5</v>
      </c>
      <c r="O1704" s="330">
        <v>5.2437586000000003E-5</v>
      </c>
      <c r="P1704" s="330">
        <v>5.4235926000000003E-6</v>
      </c>
      <c r="Q1704" s="330">
        <v>1.3797524E-5</v>
      </c>
      <c r="R1704" s="330">
        <v>3.5836234000000001E-5</v>
      </c>
      <c r="S1704" s="330">
        <v>6.8075538000000006E-5</v>
      </c>
      <c r="T1704" s="118">
        <v>1.0097397E-3</v>
      </c>
      <c r="U1704" s="118">
        <v>2.2798459999999999E-4</v>
      </c>
      <c r="V1704" s="330">
        <v>4.5753320000000003E-5</v>
      </c>
      <c r="W1704" s="330">
        <v>1.0357576E-5</v>
      </c>
      <c r="X1704" s="118">
        <v>0</v>
      </c>
      <c r="Y1704" s="41"/>
      <c r="Z1704" s="327">
        <f t="shared" si="667"/>
        <v>1.2294924812030074E-2</v>
      </c>
      <c r="AA1704" s="41"/>
      <c r="AB1704" s="111">
        <v>0.27237514000000002</v>
      </c>
      <c r="AC1704" s="111">
        <v>0.18904919000000001</v>
      </c>
      <c r="AD1704" s="111">
        <v>3.0905729E-2</v>
      </c>
      <c r="AE1704" s="111">
        <v>0</v>
      </c>
      <c r="AF1704" s="111">
        <v>3.4758681E-2</v>
      </c>
      <c r="AG1704" s="111">
        <v>1.027433E-2</v>
      </c>
      <c r="AH1704" s="111">
        <v>7.3872078000000001E-3</v>
      </c>
      <c r="AI1704" s="41"/>
      <c r="AJ1704" s="114">
        <v>2.9133893000000001E-4</v>
      </c>
      <c r="AK1704" s="114">
        <v>2.7120642999999998E-4</v>
      </c>
      <c r="AL1704" s="121">
        <v>1.0877707E-5</v>
      </c>
      <c r="AM1704" s="121">
        <v>9.2547958000000007E-6</v>
      </c>
      <c r="AN1704" s="113">
        <f t="shared" si="668"/>
        <v>1.6259378254899999E-8</v>
      </c>
      <c r="AO1704" s="112">
        <f t="shared" si="669"/>
        <v>4.0228204451340002E-11</v>
      </c>
      <c r="AP1704" s="112">
        <f t="shared" si="670"/>
        <v>1.2961899016999999E-3</v>
      </c>
      <c r="AQ1704" s="328">
        <v>1.140969E-8</v>
      </c>
      <c r="AR1704" s="328">
        <v>3.4425789000000003E-11</v>
      </c>
      <c r="AS1704" s="328">
        <v>9.4056173999999993E-16</v>
      </c>
      <c r="AT1704" s="329">
        <v>0</v>
      </c>
      <c r="AU1704" s="329">
        <v>0</v>
      </c>
      <c r="AV1704" s="328">
        <v>6.8964126000000004E-12</v>
      </c>
      <c r="AW1704" s="328">
        <v>4.8047520000000002E-9</v>
      </c>
      <c r="AX1704" s="328">
        <v>1.1604383999999999E-12</v>
      </c>
      <c r="AY1704" s="328">
        <v>4.6160272000000001E-12</v>
      </c>
      <c r="AZ1704" s="329">
        <v>0</v>
      </c>
      <c r="BA1704" s="329">
        <v>0</v>
      </c>
      <c r="BB1704" s="328">
        <v>7.7421790999999993E-15</v>
      </c>
      <c r="BC1704" s="328">
        <v>1.4528867000000001E-14</v>
      </c>
      <c r="BD1704" s="328">
        <v>2.7382434999999999E-15</v>
      </c>
      <c r="BE1704" s="328">
        <v>3.4799828999999997E-11</v>
      </c>
      <c r="BF1704" s="328">
        <v>3.2400132999999999E-12</v>
      </c>
      <c r="BG1704" s="329">
        <v>0</v>
      </c>
      <c r="BH1704" s="328">
        <v>1.3740016999999999E-6</v>
      </c>
      <c r="BI1704" s="329">
        <v>1.2948159E-3</v>
      </c>
      <c r="BJ1704" s="329">
        <v>0</v>
      </c>
      <c r="BK1704" s="329">
        <v>0</v>
      </c>
      <c r="BL1704" s="329">
        <v>0</v>
      </c>
      <c r="BM1704" s="41"/>
      <c r="BN1704" s="122">
        <v>7.9946990000000001E-7</v>
      </c>
      <c r="BO1704" s="122">
        <v>3.3397273000000002E-8</v>
      </c>
      <c r="BP1704" s="122">
        <v>3.4281511999999997E-7</v>
      </c>
      <c r="BQ1704" s="122">
        <v>4.1977413E-9</v>
      </c>
      <c r="BR1704" s="122">
        <v>7.2139802000000006E-8</v>
      </c>
      <c r="BS1704" s="122">
        <v>3.0930671999999999E-9</v>
      </c>
      <c r="BT1704" s="111">
        <v>0</v>
      </c>
      <c r="BU1704" s="122">
        <v>4.6946103999999999E-9</v>
      </c>
      <c r="BV1704" s="122">
        <v>7.2780793000000004E-9</v>
      </c>
      <c r="BW1704" s="122">
        <v>9.1299022E-9</v>
      </c>
      <c r="BX1704" s="111">
        <v>0</v>
      </c>
      <c r="BY1704" s="111">
        <v>0</v>
      </c>
      <c r="BZ1704" s="111">
        <v>0</v>
      </c>
      <c r="CA1704" s="122">
        <v>2.3141496000000001E-8</v>
      </c>
      <c r="CB1704" s="122">
        <v>2.6675032000000003E-7</v>
      </c>
      <c r="CC1704" s="122">
        <v>3.2832484000000001E-8</v>
      </c>
      <c r="CD1704" s="111">
        <v>0</v>
      </c>
      <c r="CE1704" s="151"/>
      <c r="CF1704" s="143"/>
      <c r="CG1704" s="76" t="s">
        <v>1434</v>
      </c>
      <c r="CH1704" s="159"/>
      <c r="CI1704" s="159"/>
    </row>
    <row r="1705" spans="1:87" ht="14.5" customHeight="1">
      <c r="A1705" s="41" t="s">
        <v>8350</v>
      </c>
      <c r="B1705" s="119" t="s">
        <v>8343</v>
      </c>
      <c r="C1705" s="120" t="str">
        <f t="shared" si="661"/>
        <v>D.110.01.103</v>
      </c>
      <c r="D1705" s="135" t="s">
        <v>1376</v>
      </c>
      <c r="E1705" s="119" t="s">
        <v>7747</v>
      </c>
      <c r="F1705" s="118" t="str">
        <f t="shared" si="662"/>
        <v>Printing per m2, 100%, UV, inkjet</v>
      </c>
      <c r="G1705" s="118">
        <f t="shared" si="663"/>
        <v>7.5980701070000002E-3</v>
      </c>
      <c r="H1705" s="118">
        <f t="shared" si="664"/>
        <v>3.5008171699999998E-4</v>
      </c>
      <c r="I1705" s="118">
        <f t="shared" si="665"/>
        <v>1.66239319E-3</v>
      </c>
      <c r="J1705" s="326">
        <f t="shared" si="666"/>
        <v>2.6480078999999998E-3</v>
      </c>
      <c r="K1705" s="118">
        <v>2.9375872999999999E-3</v>
      </c>
      <c r="L1705" s="118">
        <v>4.3260678000000001E-4</v>
      </c>
      <c r="M1705" s="118">
        <v>7.5128431999999998E-4</v>
      </c>
      <c r="N1705" s="330">
        <v>9.8620210999999998E-5</v>
      </c>
      <c r="O1705" s="118">
        <v>1.5397712999999999E-4</v>
      </c>
      <c r="P1705" s="330">
        <v>4.9426989000000003E-5</v>
      </c>
      <c r="Q1705" s="330">
        <v>4.8057387000000003E-5</v>
      </c>
      <c r="R1705" s="118">
        <v>4.7850209000000003E-4</v>
      </c>
      <c r="S1705" s="118">
        <v>1.6152294999999999E-4</v>
      </c>
      <c r="T1705" s="118">
        <v>1.8245710000000001E-3</v>
      </c>
      <c r="U1705" s="118">
        <v>3.3426293000000002E-4</v>
      </c>
      <c r="V1705" s="118">
        <v>1.1971158999999999E-4</v>
      </c>
      <c r="W1705" s="118">
        <v>2.0793942999999999E-4</v>
      </c>
      <c r="X1705" s="118">
        <v>0</v>
      </c>
      <c r="Y1705" s="41"/>
      <c r="Z1705" s="327">
        <f t="shared" si="667"/>
        <v>2.2087122556390976E-2</v>
      </c>
      <c r="AA1705" s="41"/>
      <c r="AB1705" s="111">
        <v>0.48165867000000001</v>
      </c>
      <c r="AC1705" s="111">
        <v>0.35473463</v>
      </c>
      <c r="AD1705" s="111">
        <v>4.5313421999999999E-2</v>
      </c>
      <c r="AE1705" s="111">
        <v>0</v>
      </c>
      <c r="AF1705" s="111">
        <v>5.6467874000000001E-2</v>
      </c>
      <c r="AG1705" s="111">
        <v>1.381576E-2</v>
      </c>
      <c r="AH1705" s="111">
        <v>1.1326981999999999E-2</v>
      </c>
      <c r="AI1705" s="41"/>
      <c r="AJ1705" s="114">
        <v>5.6888290000000003E-4</v>
      </c>
      <c r="AK1705" s="114">
        <v>5.2935467000000003E-4</v>
      </c>
      <c r="AL1705" s="121">
        <v>2.0168389000000001E-5</v>
      </c>
      <c r="AM1705" s="121">
        <v>1.9359839000000001E-5</v>
      </c>
      <c r="AN1705" s="113">
        <f t="shared" si="668"/>
        <v>3.1735891582E-8</v>
      </c>
      <c r="AO1705" s="112">
        <f t="shared" si="669"/>
        <v>7.458723754089998E-11</v>
      </c>
      <c r="AP1705" s="112">
        <f t="shared" si="670"/>
        <v>2.7114619961999997E-3</v>
      </c>
      <c r="AQ1705" s="328">
        <v>2.049685E-8</v>
      </c>
      <c r="AR1705" s="328">
        <v>6.1843942999999998E-11</v>
      </c>
      <c r="AS1705" s="328">
        <v>1.6896649E-15</v>
      </c>
      <c r="AT1705" s="329">
        <v>0</v>
      </c>
      <c r="AU1705" s="329">
        <v>0</v>
      </c>
      <c r="AV1705" s="328">
        <v>1.4674436999999998E-11</v>
      </c>
      <c r="AW1705" s="328">
        <v>1.0744125E-8</v>
      </c>
      <c r="AX1705" s="328">
        <v>2.8105235E-12</v>
      </c>
      <c r="AY1705" s="328">
        <v>9.6723694E-12</v>
      </c>
      <c r="AZ1705" s="329">
        <v>0</v>
      </c>
      <c r="BA1705" s="329">
        <v>0</v>
      </c>
      <c r="BB1705" s="328">
        <v>2.6721040000000001E-14</v>
      </c>
      <c r="BC1705" s="328">
        <v>1.9531698999999999E-13</v>
      </c>
      <c r="BD1705" s="328">
        <v>3.6673945999999999E-14</v>
      </c>
      <c r="BE1705" s="328">
        <v>4.6452344999999998E-10</v>
      </c>
      <c r="BF1705" s="328">
        <v>1.5718695000000001E-11</v>
      </c>
      <c r="BG1705" s="329">
        <v>0</v>
      </c>
      <c r="BH1705" s="328">
        <v>3.2600962000000001E-6</v>
      </c>
      <c r="BI1705" s="329">
        <v>2.7082018999999998E-3</v>
      </c>
      <c r="BJ1705" s="329">
        <v>0</v>
      </c>
      <c r="BK1705" s="329">
        <v>0</v>
      </c>
      <c r="BL1705" s="329">
        <v>0</v>
      </c>
      <c r="BM1705" s="41"/>
      <c r="BN1705" s="122">
        <v>1.6755977E-6</v>
      </c>
      <c r="BO1705" s="122">
        <v>6.8729120000000005E-8</v>
      </c>
      <c r="BP1705" s="122">
        <v>6.1584759000000004E-7</v>
      </c>
      <c r="BQ1705" s="122">
        <v>5.6050197000000002E-8</v>
      </c>
      <c r="BR1705" s="122">
        <v>1.9143793000000001E-7</v>
      </c>
      <c r="BS1705" s="122">
        <v>4.0209874000000002E-9</v>
      </c>
      <c r="BT1705" s="111">
        <v>0</v>
      </c>
      <c r="BU1705" s="122">
        <v>6.1029934999999997E-9</v>
      </c>
      <c r="BV1705" s="122">
        <v>6.6327539000000005E-8</v>
      </c>
      <c r="BW1705" s="122">
        <v>3.1799853000000003E-8</v>
      </c>
      <c r="BX1705" s="111">
        <v>0</v>
      </c>
      <c r="BY1705" s="111">
        <v>0</v>
      </c>
      <c r="BZ1705" s="111">
        <v>0</v>
      </c>
      <c r="CA1705" s="122">
        <v>7.2452149000000004E-8</v>
      </c>
      <c r="CB1705" s="122">
        <v>4.8492765000000004E-7</v>
      </c>
      <c r="CC1705" s="122">
        <v>7.7901693000000003E-8</v>
      </c>
      <c r="CD1705" s="111">
        <v>0</v>
      </c>
      <c r="CE1705" s="151"/>
      <c r="CF1705" s="143"/>
      <c r="CG1705" s="76" t="s">
        <v>1434</v>
      </c>
      <c r="CH1705" s="159"/>
      <c r="CI1705" s="159"/>
    </row>
    <row r="1706" spans="1:87" ht="14.5" customHeight="1">
      <c r="A1706" s="41" t="s">
        <v>8348</v>
      </c>
      <c r="B1706" s="119" t="s">
        <v>8343</v>
      </c>
      <c r="C1706" s="120" t="str">
        <f t="shared" si="661"/>
        <v>D.110.01.104</v>
      </c>
      <c r="D1706" s="135" t="s">
        <v>1376</v>
      </c>
      <c r="E1706" s="119" t="s">
        <v>7747</v>
      </c>
      <c r="F1706" s="118" t="str">
        <f t="shared" si="662"/>
        <v>Printing per m2, offset, conventional, electricity only</v>
      </c>
      <c r="G1706" s="118">
        <f t="shared" si="663"/>
        <v>1.2984391420000001E-3</v>
      </c>
      <c r="H1706" s="118">
        <f t="shared" si="664"/>
        <v>3.7244052899999998E-5</v>
      </c>
      <c r="I1706" s="118">
        <f t="shared" si="665"/>
        <v>9.2882996000000001E-5</v>
      </c>
      <c r="J1706" s="326">
        <f t="shared" si="666"/>
        <v>1.9467906310000001E-4</v>
      </c>
      <c r="K1706" s="118">
        <v>9.7363303E-4</v>
      </c>
      <c r="L1706" s="330">
        <v>5.4636760000000002E-5</v>
      </c>
      <c r="M1706" s="330">
        <v>3.8246235999999998E-5</v>
      </c>
      <c r="N1706" s="330">
        <v>3.2132104999999997E-5</v>
      </c>
      <c r="O1706" s="330">
        <v>5.1119478999999998E-6</v>
      </c>
      <c r="P1706" s="118">
        <v>0</v>
      </c>
      <c r="Q1706" s="118">
        <v>0</v>
      </c>
      <c r="R1706" s="118">
        <v>0</v>
      </c>
      <c r="S1706" s="330">
        <v>6.8157030999999996E-6</v>
      </c>
      <c r="T1706" s="118">
        <v>0</v>
      </c>
      <c r="U1706" s="118">
        <v>1.8786336E-4</v>
      </c>
      <c r="V1706" s="118">
        <v>0</v>
      </c>
      <c r="W1706" s="118">
        <v>0</v>
      </c>
      <c r="X1706" s="118">
        <v>0</v>
      </c>
      <c r="Y1706" s="41"/>
      <c r="Z1706" s="327">
        <f t="shared" si="667"/>
        <v>7.3205490977443603E-3</v>
      </c>
      <c r="AA1706" s="41"/>
      <c r="AB1706" s="111">
        <v>0.12529503</v>
      </c>
      <c r="AC1706" s="111">
        <v>8.2295136000000005E-2</v>
      </c>
      <c r="AD1706" s="111">
        <v>2.5466299000000001E-2</v>
      </c>
      <c r="AE1706" s="111">
        <v>0</v>
      </c>
      <c r="AF1706" s="111">
        <v>2.1861984E-3</v>
      </c>
      <c r="AG1706" s="111">
        <v>9.5790996E-3</v>
      </c>
      <c r="AH1706" s="111">
        <v>5.7683020000000003E-3</v>
      </c>
      <c r="AI1706" s="41"/>
      <c r="AJ1706" s="114">
        <v>1.4556675000000001E-4</v>
      </c>
      <c r="AK1706" s="114">
        <v>1.3734332E-4</v>
      </c>
      <c r="AL1706" s="121">
        <v>6.1466806999999998E-6</v>
      </c>
      <c r="AM1706" s="121">
        <v>2.076748E-6</v>
      </c>
      <c r="AN1706" s="113">
        <f t="shared" si="668"/>
        <v>8.2340118130000002E-9</v>
      </c>
      <c r="AO1706" s="112">
        <f t="shared" si="669"/>
        <v>2.2731806992010002E-11</v>
      </c>
      <c r="AP1706" s="112">
        <f t="shared" si="670"/>
        <v>2.9086107465E-4</v>
      </c>
      <c r="AQ1706" s="328">
        <v>6.7934696E-9</v>
      </c>
      <c r="AR1706" s="328">
        <v>2.0497537E-11</v>
      </c>
      <c r="AS1706" s="328">
        <v>5.6002201000000001E-16</v>
      </c>
      <c r="AT1706" s="329">
        <v>0</v>
      </c>
      <c r="AU1706" s="329">
        <v>0</v>
      </c>
      <c r="AV1706" s="328">
        <v>4.7778130000000003E-12</v>
      </c>
      <c r="AW1706" s="328">
        <v>1.4357644E-9</v>
      </c>
      <c r="AX1706" s="328">
        <v>6.7729436999999999E-13</v>
      </c>
      <c r="AY1706" s="328">
        <v>1.5564156E-12</v>
      </c>
      <c r="AZ1706" s="329">
        <v>0</v>
      </c>
      <c r="BA1706" s="329">
        <v>0</v>
      </c>
      <c r="BB1706" s="329">
        <v>0</v>
      </c>
      <c r="BC1706" s="329">
        <v>0</v>
      </c>
      <c r="BD1706" s="329">
        <v>0</v>
      </c>
      <c r="BE1706" s="329">
        <v>0</v>
      </c>
      <c r="BF1706" s="329">
        <v>0</v>
      </c>
      <c r="BG1706" s="329">
        <v>0</v>
      </c>
      <c r="BH1706" s="328">
        <v>1.3756465E-7</v>
      </c>
      <c r="BI1706" s="329">
        <v>2.9072351000000002E-4</v>
      </c>
      <c r="BJ1706" s="329">
        <v>0</v>
      </c>
      <c r="BK1706" s="329">
        <v>0</v>
      </c>
      <c r="BL1706" s="329">
        <v>0</v>
      </c>
      <c r="BM1706" s="41"/>
      <c r="BN1706" s="122">
        <v>3.7744405999999998E-7</v>
      </c>
      <c r="BO1706" s="122">
        <v>1.2303386E-8</v>
      </c>
      <c r="BP1706" s="122">
        <v>2.0411633000000001E-7</v>
      </c>
      <c r="BQ1706" s="111">
        <v>0</v>
      </c>
      <c r="BR1706" s="122">
        <v>1.2403802E-8</v>
      </c>
      <c r="BS1706" s="122">
        <v>3.0930671999999999E-9</v>
      </c>
      <c r="BT1706" s="111">
        <v>0</v>
      </c>
      <c r="BU1706" s="122">
        <v>4.6946103999999999E-9</v>
      </c>
      <c r="BV1706" s="111">
        <v>0</v>
      </c>
      <c r="BW1706" s="111">
        <v>0</v>
      </c>
      <c r="BX1706" s="111">
        <v>0</v>
      </c>
      <c r="BY1706" s="111">
        <v>0</v>
      </c>
      <c r="BZ1706" s="111">
        <v>0</v>
      </c>
      <c r="CA1706" s="122">
        <v>6.6594889999999998E-9</v>
      </c>
      <c r="CB1706" s="122">
        <v>1.3088619E-7</v>
      </c>
      <c r="CC1706" s="122">
        <v>3.2871787999999998E-9</v>
      </c>
      <c r="CD1706" s="111">
        <v>0</v>
      </c>
      <c r="CE1706" s="151"/>
      <c r="CF1706" s="143"/>
      <c r="CG1706" s="76" t="s">
        <v>1434</v>
      </c>
      <c r="CH1706" s="159"/>
      <c r="CI1706" s="159"/>
    </row>
    <row r="1707" spans="1:87" ht="14.5" customHeight="1">
      <c r="A1707" s="41" t="s">
        <v>8346</v>
      </c>
      <c r="B1707" s="119" t="s">
        <v>8343</v>
      </c>
      <c r="C1707" s="120" t="str">
        <f t="shared" si="661"/>
        <v>D.110.01.105</v>
      </c>
      <c r="D1707" s="135" t="s">
        <v>1376</v>
      </c>
      <c r="E1707" s="119" t="s">
        <v>7747</v>
      </c>
      <c r="F1707" s="118" t="str">
        <f t="shared" si="662"/>
        <v>Printing per m2, UV, inkjet, electricity only</v>
      </c>
      <c r="G1707" s="118">
        <f t="shared" si="663"/>
        <v>1.6879708473000001E-3</v>
      </c>
      <c r="H1707" s="118">
        <f t="shared" si="664"/>
        <v>4.84172692E-5</v>
      </c>
      <c r="I1707" s="118">
        <f t="shared" si="665"/>
        <v>1.2074789400000001E-4</v>
      </c>
      <c r="J1707" s="326">
        <f t="shared" si="666"/>
        <v>2.530827841E-4</v>
      </c>
      <c r="K1707" s="118">
        <v>1.2657229E-3</v>
      </c>
      <c r="L1707" s="330">
        <v>7.1027788000000005E-5</v>
      </c>
      <c r="M1707" s="330">
        <v>4.9720106000000002E-5</v>
      </c>
      <c r="N1707" s="330">
        <v>4.1771737E-5</v>
      </c>
      <c r="O1707" s="330">
        <v>6.6455322000000001E-6</v>
      </c>
      <c r="P1707" s="118">
        <v>0</v>
      </c>
      <c r="Q1707" s="118">
        <v>0</v>
      </c>
      <c r="R1707" s="118">
        <v>0</v>
      </c>
      <c r="S1707" s="330">
        <v>8.8604141000000007E-6</v>
      </c>
      <c r="T1707" s="118">
        <v>0</v>
      </c>
      <c r="U1707" s="118">
        <v>2.4422236999999998E-4</v>
      </c>
      <c r="V1707" s="118">
        <v>0</v>
      </c>
      <c r="W1707" s="118">
        <v>0</v>
      </c>
      <c r="X1707" s="118">
        <v>0</v>
      </c>
      <c r="Y1707" s="41"/>
      <c r="Z1707" s="327">
        <f t="shared" si="667"/>
        <v>9.5167135338345855E-3</v>
      </c>
      <c r="AA1707" s="41"/>
      <c r="AB1707" s="111">
        <v>0.16288354999999999</v>
      </c>
      <c r="AC1707" s="111">
        <v>0.10698368</v>
      </c>
      <c r="AD1707" s="111">
        <v>3.3106188000000002E-2</v>
      </c>
      <c r="AE1707" s="111">
        <v>0</v>
      </c>
      <c r="AF1707" s="111">
        <v>2.8420579000000001E-3</v>
      </c>
      <c r="AG1707" s="111">
        <v>1.2452829E-2</v>
      </c>
      <c r="AH1707" s="111">
        <v>7.4987926E-3</v>
      </c>
      <c r="AI1707" s="41"/>
      <c r="AJ1707" s="114">
        <v>1.8923677E-4</v>
      </c>
      <c r="AK1707" s="114">
        <v>1.7854631E-4</v>
      </c>
      <c r="AL1707" s="121">
        <v>7.9906850000000002E-6</v>
      </c>
      <c r="AM1707" s="121">
        <v>2.6997723999999998E-6</v>
      </c>
      <c r="AN1707" s="113">
        <f t="shared" si="668"/>
        <v>1.0704215256900001E-8</v>
      </c>
      <c r="AO1707" s="112">
        <f t="shared" si="669"/>
        <v>2.9551349908609998E-11</v>
      </c>
      <c r="AP1707" s="112">
        <f t="shared" si="670"/>
        <v>3.7811939404999999E-4</v>
      </c>
      <c r="AQ1707" s="328">
        <v>8.8315104000000004E-9</v>
      </c>
      <c r="AR1707" s="328">
        <v>2.6646799E-11</v>
      </c>
      <c r="AS1707" s="328">
        <v>7.2802860999999997E-16</v>
      </c>
      <c r="AT1707" s="329">
        <v>0</v>
      </c>
      <c r="AU1707" s="329">
        <v>0</v>
      </c>
      <c r="AV1707" s="328">
        <v>6.2111569000000002E-12</v>
      </c>
      <c r="AW1707" s="328">
        <v>1.8664937000000002E-9</v>
      </c>
      <c r="AX1707" s="328">
        <v>8.8048267999999997E-13</v>
      </c>
      <c r="AY1707" s="328">
        <v>2.0233401999999999E-12</v>
      </c>
      <c r="AZ1707" s="329">
        <v>0</v>
      </c>
      <c r="BA1707" s="329">
        <v>0</v>
      </c>
      <c r="BB1707" s="329">
        <v>0</v>
      </c>
      <c r="BC1707" s="329">
        <v>0</v>
      </c>
      <c r="BD1707" s="329">
        <v>0</v>
      </c>
      <c r="BE1707" s="329">
        <v>0</v>
      </c>
      <c r="BF1707" s="329">
        <v>0</v>
      </c>
      <c r="BG1707" s="329">
        <v>0</v>
      </c>
      <c r="BH1707" s="328">
        <v>1.7883404999999999E-7</v>
      </c>
      <c r="BI1707" s="329">
        <v>3.7794055999999999E-4</v>
      </c>
      <c r="BJ1707" s="329">
        <v>0</v>
      </c>
      <c r="BK1707" s="329">
        <v>0</v>
      </c>
      <c r="BL1707" s="329">
        <v>0</v>
      </c>
      <c r="BM1707" s="41"/>
      <c r="BN1707" s="122">
        <v>4.9067727999999998E-7</v>
      </c>
      <c r="BO1707" s="122">
        <v>1.5994402E-8</v>
      </c>
      <c r="BP1707" s="122">
        <v>2.6535122999999999E-7</v>
      </c>
      <c r="BQ1707" s="111">
        <v>0</v>
      </c>
      <c r="BR1707" s="122">
        <v>1.6124942999999999E-8</v>
      </c>
      <c r="BS1707" s="122">
        <v>4.0209874000000002E-9</v>
      </c>
      <c r="BT1707" s="111">
        <v>0</v>
      </c>
      <c r="BU1707" s="122">
        <v>6.1029934999999997E-9</v>
      </c>
      <c r="BV1707" s="111">
        <v>0</v>
      </c>
      <c r="BW1707" s="111">
        <v>0</v>
      </c>
      <c r="BX1707" s="111">
        <v>0</v>
      </c>
      <c r="BY1707" s="111">
        <v>0</v>
      </c>
      <c r="BZ1707" s="111">
        <v>0</v>
      </c>
      <c r="CA1707" s="122">
        <v>8.6573357000000005E-9</v>
      </c>
      <c r="CB1707" s="122">
        <v>1.7015205E-7</v>
      </c>
      <c r="CC1707" s="122">
        <v>4.2733324999999997E-9</v>
      </c>
      <c r="CD1707" s="111">
        <v>0</v>
      </c>
      <c r="CE1707" s="151"/>
      <c r="CF1707" s="143"/>
      <c r="CG1707" s="76" t="s">
        <v>1434</v>
      </c>
      <c r="CH1707" s="159"/>
      <c r="CI1707" s="159"/>
    </row>
    <row r="1708" spans="1:87" ht="14.5" customHeight="1">
      <c r="A1708" s="41" t="s">
        <v>8344</v>
      </c>
      <c r="B1708" s="119" t="s">
        <v>8343</v>
      </c>
      <c r="C1708" s="120" t="str">
        <f t="shared" si="661"/>
        <v>D.110.01.106</v>
      </c>
      <c r="D1708" s="135" t="s">
        <v>1376</v>
      </c>
      <c r="E1708" s="119" t="s">
        <v>7747</v>
      </c>
      <c r="F1708" s="118" t="str">
        <f t="shared" si="662"/>
        <v>Printing per m2, extra paint varnish layer</v>
      </c>
      <c r="G1708" s="118">
        <f t="shared" si="663"/>
        <v>2.9042070233999996E-3</v>
      </c>
      <c r="H1708" s="118">
        <f t="shared" si="664"/>
        <v>7.1786164200000012E-5</v>
      </c>
      <c r="I1708" s="118">
        <f t="shared" si="665"/>
        <v>7.1726479899999996E-4</v>
      </c>
      <c r="J1708" s="326">
        <f t="shared" si="666"/>
        <v>1.0700546601999999E-3</v>
      </c>
      <c r="K1708" s="118">
        <v>1.0451014E-3</v>
      </c>
      <c r="L1708" s="118">
        <v>4.3252954999999999E-4</v>
      </c>
      <c r="M1708" s="118">
        <v>2.1047998E-4</v>
      </c>
      <c r="N1708" s="330">
        <v>3.578824E-5</v>
      </c>
      <c r="O1708" s="330">
        <v>1.9266476E-5</v>
      </c>
      <c r="P1708" s="330">
        <v>7.7953404000000006E-6</v>
      </c>
      <c r="Q1708" s="330">
        <v>8.9361077999999994E-6</v>
      </c>
      <c r="R1708" s="330">
        <v>7.4255268999999995E-5</v>
      </c>
      <c r="S1708" s="330">
        <v>9.3546340999999998E-6</v>
      </c>
      <c r="T1708" s="118">
        <v>1.0436898E-3</v>
      </c>
      <c r="U1708" s="330">
        <v>1.1224129000000001E-5</v>
      </c>
      <c r="V1708" s="330">
        <v>3.9391563999999997E-6</v>
      </c>
      <c r="W1708" s="330">
        <v>1.8469407000000001E-6</v>
      </c>
      <c r="X1708" s="118">
        <v>0</v>
      </c>
      <c r="Y1708" s="41"/>
      <c r="Z1708" s="327">
        <f t="shared" si="667"/>
        <v>7.8579052631578949E-3</v>
      </c>
      <c r="AA1708" s="41"/>
      <c r="AB1708" s="111">
        <v>0.20499348000000001</v>
      </c>
      <c r="AC1708" s="111">
        <v>0.20112065000000001</v>
      </c>
      <c r="AD1708" s="111">
        <v>1.5217093999999999E-3</v>
      </c>
      <c r="AE1708" s="111">
        <v>0</v>
      </c>
      <c r="AF1708" s="111">
        <v>1.8086375E-3</v>
      </c>
      <c r="AG1708" s="111">
        <v>1.7140744E-4</v>
      </c>
      <c r="AH1708" s="111">
        <v>3.7106934999999998E-4</v>
      </c>
      <c r="AI1708" s="41"/>
      <c r="AJ1708" s="114">
        <v>2.9028617999999999E-4</v>
      </c>
      <c r="AK1708" s="114">
        <v>2.7446296000000002E-4</v>
      </c>
      <c r="AL1708" s="121">
        <v>9.6085574000000003E-6</v>
      </c>
      <c r="AM1708" s="121">
        <v>6.2146559999999996E-6</v>
      </c>
      <c r="AN1708" s="113">
        <f t="shared" si="668"/>
        <v>1.6454613986856997E-8</v>
      </c>
      <c r="AO1708" s="112">
        <f t="shared" si="669"/>
        <v>3.5534606779689804E-11</v>
      </c>
      <c r="AP1708" s="112">
        <f t="shared" si="670"/>
        <v>8.7039999726999998E-4</v>
      </c>
      <c r="AQ1708" s="328">
        <v>7.2921636000000001E-9</v>
      </c>
      <c r="AR1708" s="328">
        <v>2.2002219E-11</v>
      </c>
      <c r="AS1708" s="328">
        <v>6.01132E-16</v>
      </c>
      <c r="AT1708" s="328">
        <v>6.597726E-16</v>
      </c>
      <c r="AU1708" s="328">
        <v>1.4513843999999999E-15</v>
      </c>
      <c r="AV1708" s="328">
        <v>5.3267369000000002E-12</v>
      </c>
      <c r="AW1708" s="328">
        <v>9.086526E-9</v>
      </c>
      <c r="AX1708" s="328">
        <v>1.2145587000000001E-12</v>
      </c>
      <c r="AY1708" s="328">
        <v>1.2277342000000001E-11</v>
      </c>
      <c r="AZ1708" s="328">
        <v>1.2339595000000001E-16</v>
      </c>
      <c r="BA1708" s="328">
        <v>2.2523979999999998E-19</v>
      </c>
      <c r="BB1708" s="328">
        <v>5.6700273E-15</v>
      </c>
      <c r="BC1708" s="328">
        <v>2.8697651E-14</v>
      </c>
      <c r="BD1708" s="328">
        <v>5.3946481999999997E-15</v>
      </c>
      <c r="BE1708" s="328">
        <v>6.7990852000000003E-11</v>
      </c>
      <c r="BF1708" s="328">
        <v>2.6046868000000001E-12</v>
      </c>
      <c r="BG1708" s="329">
        <v>0</v>
      </c>
      <c r="BH1708" s="328">
        <v>1.8888726999999999E-7</v>
      </c>
      <c r="BI1708" s="329">
        <v>8.7021110999999996E-4</v>
      </c>
      <c r="BJ1708" s="329">
        <v>0</v>
      </c>
      <c r="BK1708" s="329">
        <v>0</v>
      </c>
      <c r="BL1708" s="329">
        <v>0</v>
      </c>
      <c r="BM1708" s="41"/>
      <c r="BN1708" s="122">
        <v>6.1593839000000003E-7</v>
      </c>
      <c r="BO1708" s="122">
        <v>8.8414570000000003E-8</v>
      </c>
      <c r="BP1708" s="122">
        <v>2.1909923999999999E-7</v>
      </c>
      <c r="BQ1708" s="122">
        <v>8.6980410999999994E-9</v>
      </c>
      <c r="BR1708" s="122">
        <v>9.3068842999999997E-8</v>
      </c>
      <c r="BS1708" s="122">
        <v>1.0510753E-9</v>
      </c>
      <c r="BT1708" s="122">
        <v>2.3154228E-14</v>
      </c>
      <c r="BU1708" s="122">
        <v>2.1256932000000001E-8</v>
      </c>
      <c r="BV1708" s="122">
        <v>1.0460798E-8</v>
      </c>
      <c r="BW1708" s="122">
        <v>5.9130745000000003E-9</v>
      </c>
      <c r="BX1708" s="122">
        <v>4.1155023000000001E-12</v>
      </c>
      <c r="BY1708" s="111">
        <v>0</v>
      </c>
      <c r="BZ1708" s="122">
        <v>2.6851192999999998E-13</v>
      </c>
      <c r="CA1708" s="122">
        <v>4.1441960999999999E-8</v>
      </c>
      <c r="CB1708" s="122">
        <v>1.2201644999999999E-7</v>
      </c>
      <c r="CC1708" s="122">
        <v>4.5129922999999996E-9</v>
      </c>
      <c r="CD1708" s="111">
        <v>0</v>
      </c>
      <c r="CE1708" s="151"/>
      <c r="CF1708" s="143"/>
      <c r="CG1708" s="76" t="s">
        <v>1434</v>
      </c>
      <c r="CH1708" s="160" t="s">
        <v>1284</v>
      </c>
      <c r="CI1708" s="159"/>
    </row>
    <row r="1709" spans="1:87" ht="14.5" customHeight="1">
      <c r="B1709" s="119" t="s">
        <v>8322</v>
      </c>
      <c r="C1709" s="133" t="s">
        <v>498</v>
      </c>
      <c r="D1709" s="133" t="s">
        <v>115</v>
      </c>
      <c r="G1709" s="41"/>
      <c r="H1709" s="41"/>
      <c r="I1709" s="41"/>
      <c r="J1709" s="41"/>
      <c r="K1709" s="41"/>
      <c r="L1709" s="41"/>
      <c r="M1709" s="41"/>
      <c r="N1709" s="41"/>
      <c r="O1709" s="41"/>
      <c r="P1709" s="41"/>
      <c r="Q1709" s="41"/>
      <c r="R1709" s="41"/>
      <c r="S1709" s="41"/>
      <c r="T1709" s="41"/>
      <c r="U1709" s="41"/>
      <c r="V1709" s="41"/>
      <c r="W1709" s="41"/>
      <c r="X1709" s="41"/>
      <c r="Y1709" s="41"/>
      <c r="Z1709" s="41"/>
      <c r="AA1709" s="41"/>
      <c r="AB1709" s="41"/>
      <c r="AC1709" s="41"/>
      <c r="AD1709" s="41"/>
      <c r="AE1709" s="41"/>
      <c r="AF1709" s="41"/>
      <c r="AG1709" s="41"/>
      <c r="AH1709" s="41"/>
      <c r="AI1709" s="41"/>
      <c r="AJ1709" s="41"/>
      <c r="AK1709" s="41"/>
      <c r="AL1709" s="41"/>
      <c r="AM1709" s="41"/>
      <c r="AN1709" s="41"/>
      <c r="AO1709" s="41"/>
      <c r="AP1709" s="41"/>
      <c r="AQ1709" s="41"/>
      <c r="AR1709" s="41"/>
      <c r="AS1709" s="41"/>
      <c r="AT1709" s="41"/>
      <c r="AU1709" s="41"/>
      <c r="AV1709" s="41"/>
      <c r="AW1709" s="41"/>
      <c r="AX1709" s="41"/>
      <c r="AY1709" s="41"/>
      <c r="AZ1709" s="41"/>
      <c r="BA1709" s="41"/>
      <c r="BB1709" s="41"/>
      <c r="BC1709" s="41"/>
      <c r="BD1709" s="41"/>
      <c r="BE1709" s="41"/>
      <c r="BF1709" s="41"/>
      <c r="BG1709" s="41"/>
      <c r="BH1709" s="41"/>
      <c r="BI1709" s="41"/>
      <c r="BJ1709" s="41"/>
      <c r="BK1709" s="41"/>
      <c r="BL1709" s="41"/>
      <c r="BM1709" s="41"/>
      <c r="BN1709" s="41"/>
      <c r="BO1709" s="41"/>
      <c r="BP1709" s="41"/>
      <c r="BQ1709" s="41"/>
      <c r="BR1709" s="41"/>
      <c r="BS1709" s="41"/>
      <c r="BT1709" s="41"/>
      <c r="BU1709" s="41"/>
      <c r="BV1709" s="41"/>
      <c r="BW1709" s="41"/>
      <c r="BX1709" s="41"/>
      <c r="BY1709" s="41"/>
      <c r="BZ1709" s="41"/>
      <c r="CA1709" s="41"/>
      <c r="CB1709" s="41"/>
      <c r="CC1709" s="41"/>
      <c r="CD1709" s="41"/>
      <c r="CE1709" s="152"/>
      <c r="CF1709" s="144"/>
      <c r="CH1709" s="160" t="s">
        <v>1189</v>
      </c>
      <c r="CI1709" s="159"/>
    </row>
    <row r="1710" spans="1:87" ht="14.5" customHeight="1">
      <c r="A1710" s="41" t="s">
        <v>8341</v>
      </c>
      <c r="B1710" s="119" t="s">
        <v>8322</v>
      </c>
      <c r="C1710" s="120" t="str">
        <f t="shared" ref="C1710:C1718" si="671">MID(A1710,1,12)</f>
        <v>D.120.01.101</v>
      </c>
      <c r="D1710" s="135" t="s">
        <v>115</v>
      </c>
      <c r="E1710" s="119" t="s">
        <v>6570</v>
      </c>
      <c r="F1710" s="118" t="str">
        <f t="shared" ref="F1710:F1718" si="672">MID(A1710, 21,85)</f>
        <v>blow moulding, machine only</v>
      </c>
      <c r="G1710" s="118">
        <f t="shared" ref="G1710:G1718" si="673">H1710+I1710+J1710+K1710</f>
        <v>3.7555011329999999E-2</v>
      </c>
      <c r="H1710" s="118">
        <f t="shared" ref="H1710:H1718" si="674">N1710+O1710+P1710+Q1710</f>
        <v>1.0772170999999999E-3</v>
      </c>
      <c r="I1710" s="118">
        <f t="shared" ref="I1710:I1718" si="675">L1710+M1710+R1710</f>
        <v>2.6864732000000001E-3</v>
      </c>
      <c r="J1710" s="326">
        <f t="shared" ref="J1710:J1718" si="676">S1710+IF(T1710="x",0,T1710)+IF(U1710="x",0,U1710)+IF(V1710="x",0,V1710)+W1710+X1710</f>
        <v>5.6307410300000006E-3</v>
      </c>
      <c r="K1710" s="118">
        <v>2.8160580000000001E-2</v>
      </c>
      <c r="L1710" s="118">
        <v>1.5802698000000001E-3</v>
      </c>
      <c r="M1710" s="118">
        <v>1.1062034E-3</v>
      </c>
      <c r="N1710" s="118">
        <v>9.2936321999999999E-4</v>
      </c>
      <c r="O1710" s="118">
        <v>1.4785387999999999E-4</v>
      </c>
      <c r="P1710" s="118">
        <v>0</v>
      </c>
      <c r="Q1710" s="118">
        <v>0</v>
      </c>
      <c r="R1710" s="118">
        <v>0</v>
      </c>
      <c r="S1710" s="118">
        <v>1.9713192999999999E-4</v>
      </c>
      <c r="T1710" s="118">
        <v>0</v>
      </c>
      <c r="U1710" s="118">
        <v>5.4336091000000003E-3</v>
      </c>
      <c r="V1710" s="118">
        <v>0</v>
      </c>
      <c r="W1710" s="118">
        <v>0</v>
      </c>
      <c r="X1710" s="118">
        <v>0</v>
      </c>
      <c r="Y1710" s="41"/>
      <c r="Z1710" s="327">
        <f t="shared" ref="Z1710:Z1718" si="677">K1710/0.133</f>
        <v>0.21173368421052632</v>
      </c>
      <c r="AA1710" s="41"/>
      <c r="AB1710" s="111">
        <v>3.6239330000000001</v>
      </c>
      <c r="AC1710" s="111">
        <v>2.3802384999999999</v>
      </c>
      <c r="AD1710" s="111">
        <v>0.73656679000000003</v>
      </c>
      <c r="AE1710" s="111">
        <v>0</v>
      </c>
      <c r="AF1710" s="111">
        <v>6.3231846999999994E-2</v>
      </c>
      <c r="AG1710" s="111">
        <v>0.27705818999999998</v>
      </c>
      <c r="AH1710" s="111">
        <v>0.16683774000000001</v>
      </c>
      <c r="AI1710" s="41"/>
      <c r="AJ1710" s="114">
        <v>4.2102557000000002E-3</v>
      </c>
      <c r="AK1710" s="114">
        <v>3.9724078999999997E-3</v>
      </c>
      <c r="AL1710" s="114">
        <v>1.7778166E-4</v>
      </c>
      <c r="AM1710" s="121">
        <v>6.0066194000000001E-5</v>
      </c>
      <c r="AN1710" s="113">
        <f t="shared" ref="AN1710:AN1718" si="678">AQ1710+AT1710+AU1710+AV1710+AW1710+BE1710+BF1710+BJ1710</f>
        <v>2.3815394662999999E-7</v>
      </c>
      <c r="AO1710" s="112">
        <f t="shared" ref="AO1710:AO1718" si="679">AR1710+AS1710+AX1710+AY1710+AZ1710+BA1710+BB1710+BC1710+BD1710+BG1710+BK1710+BL1710</f>
        <v>6.5747656162700002E-10</v>
      </c>
      <c r="AP1710" s="112">
        <f t="shared" ref="AP1710:AP1718" si="680">BH1710+BI1710</f>
        <v>8.4126322096000003E-3</v>
      </c>
      <c r="AQ1710" s="328">
        <v>1.9648886E-7</v>
      </c>
      <c r="AR1710" s="328">
        <v>5.9285433000000003E-10</v>
      </c>
      <c r="AS1710" s="328">
        <v>1.6197627000000001E-14</v>
      </c>
      <c r="AT1710" s="329">
        <v>0</v>
      </c>
      <c r="AU1710" s="329">
        <v>0</v>
      </c>
      <c r="AV1710" s="328">
        <v>1.3818963E-10</v>
      </c>
      <c r="AW1710" s="328">
        <v>4.1526897000000002E-8</v>
      </c>
      <c r="AX1710" s="328">
        <v>1.9589519000000001E-11</v>
      </c>
      <c r="AY1710" s="328">
        <v>4.5016515000000001E-11</v>
      </c>
      <c r="AZ1710" s="329">
        <v>0</v>
      </c>
      <c r="BA1710" s="329">
        <v>0</v>
      </c>
      <c r="BB1710" s="329">
        <v>0</v>
      </c>
      <c r="BC1710" s="329">
        <v>0</v>
      </c>
      <c r="BD1710" s="329">
        <v>0</v>
      </c>
      <c r="BE1710" s="329">
        <v>0</v>
      </c>
      <c r="BF1710" s="329">
        <v>0</v>
      </c>
      <c r="BG1710" s="329">
        <v>0</v>
      </c>
      <c r="BH1710" s="328">
        <v>3.9788096E-6</v>
      </c>
      <c r="BI1710" s="329">
        <v>8.4086534000000004E-3</v>
      </c>
      <c r="BJ1710" s="329">
        <v>0</v>
      </c>
      <c r="BK1710" s="329">
        <v>0</v>
      </c>
      <c r="BL1710" s="329">
        <v>0</v>
      </c>
      <c r="BM1710" s="41"/>
      <c r="BN1710" s="122">
        <v>1.0916889E-5</v>
      </c>
      <c r="BO1710" s="122">
        <v>3.5585326000000002E-7</v>
      </c>
      <c r="BP1710" s="122">
        <v>5.903697E-6</v>
      </c>
      <c r="BQ1710" s="111">
        <v>0</v>
      </c>
      <c r="BR1710" s="122">
        <v>3.5875763E-7</v>
      </c>
      <c r="BS1710" s="122">
        <v>8.9461393999999996E-8</v>
      </c>
      <c r="BT1710" s="111">
        <v>0</v>
      </c>
      <c r="BU1710" s="122">
        <v>1.3578314E-7</v>
      </c>
      <c r="BV1710" s="111">
        <v>0</v>
      </c>
      <c r="BW1710" s="111">
        <v>0</v>
      </c>
      <c r="BX1710" s="111">
        <v>0</v>
      </c>
      <c r="BY1710" s="111">
        <v>0</v>
      </c>
      <c r="BZ1710" s="111">
        <v>0</v>
      </c>
      <c r="CA1710" s="122">
        <v>1.9261372E-7</v>
      </c>
      <c r="CB1710" s="122">
        <v>3.7856471999999999E-6</v>
      </c>
      <c r="CC1710" s="122">
        <v>9.5075721999999995E-8</v>
      </c>
      <c r="CD1710" s="111">
        <v>0</v>
      </c>
      <c r="CE1710" s="151"/>
      <c r="CF1710" s="143"/>
      <c r="CG1710" s="162" t="s">
        <v>1285</v>
      </c>
      <c r="CH1710" s="163" t="s">
        <v>1190</v>
      </c>
      <c r="CI1710" s="159"/>
    </row>
    <row r="1711" spans="1:87" ht="14.5" customHeight="1">
      <c r="A1711" s="41" t="s">
        <v>8339</v>
      </c>
      <c r="B1711" s="119" t="s">
        <v>8322</v>
      </c>
      <c r="C1711" s="120" t="str">
        <f t="shared" si="671"/>
        <v>D.120.01.102</v>
      </c>
      <c r="D1711" s="135" t="s">
        <v>115</v>
      </c>
      <c r="E1711" s="119" t="s">
        <v>6570</v>
      </c>
      <c r="F1711" s="118" t="str">
        <f t="shared" si="672"/>
        <v>blow moulding, production site</v>
      </c>
      <c r="G1711" s="118">
        <f t="shared" si="673"/>
        <v>0.19476203738999998</v>
      </c>
      <c r="H1711" s="118">
        <f t="shared" si="674"/>
        <v>5.5864979900000005E-3</v>
      </c>
      <c r="I1711" s="118">
        <f t="shared" si="675"/>
        <v>1.3932175099999999E-2</v>
      </c>
      <c r="J1711" s="326">
        <f t="shared" si="676"/>
        <v>2.9201284299999998E-2</v>
      </c>
      <c r="K1711" s="118">
        <v>0.14604207999999999</v>
      </c>
      <c r="L1711" s="118">
        <v>8.1953527000000002E-3</v>
      </c>
      <c r="M1711" s="118">
        <v>5.7368224000000001E-3</v>
      </c>
      <c r="N1711" s="118">
        <v>4.8197209000000003E-3</v>
      </c>
      <c r="O1711" s="118">
        <v>7.6677709000000003E-4</v>
      </c>
      <c r="P1711" s="118">
        <v>0</v>
      </c>
      <c r="Q1711" s="118">
        <v>0</v>
      </c>
      <c r="R1711" s="118">
        <v>0</v>
      </c>
      <c r="S1711" s="118">
        <v>1.0223353E-3</v>
      </c>
      <c r="T1711" s="118">
        <v>0</v>
      </c>
      <c r="U1711" s="118">
        <v>2.8178948999999998E-2</v>
      </c>
      <c r="V1711" s="118">
        <v>0</v>
      </c>
      <c r="W1711" s="118">
        <v>0</v>
      </c>
      <c r="X1711" s="118">
        <v>0</v>
      </c>
      <c r="Y1711" s="41"/>
      <c r="Z1711" s="327">
        <f t="shared" si="677"/>
        <v>1.0980607518796992</v>
      </c>
      <c r="AA1711" s="41"/>
      <c r="AB1711" s="111">
        <v>18.793885</v>
      </c>
      <c r="AC1711" s="111">
        <v>12.344027000000001</v>
      </c>
      <c r="AD1711" s="111">
        <v>3.8198696000000001</v>
      </c>
      <c r="AE1711" s="111">
        <v>0</v>
      </c>
      <c r="AF1711" s="111">
        <v>0.32792329999999997</v>
      </c>
      <c r="AG1711" s="111">
        <v>1.4368367</v>
      </c>
      <c r="AH1711" s="111">
        <v>0.86522827000000002</v>
      </c>
      <c r="AI1711" s="41"/>
      <c r="AJ1711" s="114">
        <v>2.1834582000000002E-2</v>
      </c>
      <c r="AK1711" s="114">
        <v>2.0601092000000001E-2</v>
      </c>
      <c r="AL1711" s="114">
        <v>9.2198395999999998E-4</v>
      </c>
      <c r="AM1711" s="114">
        <v>3.1150607000000001E-4</v>
      </c>
      <c r="AN1711" s="113">
        <f t="shared" si="678"/>
        <v>1.2350774778400002E-6</v>
      </c>
      <c r="AO1711" s="112">
        <f t="shared" si="679"/>
        <v>3.4097040016470001E-9</v>
      </c>
      <c r="AP1711" s="112">
        <f t="shared" si="680"/>
        <v>4.3628301291000003E-2</v>
      </c>
      <c r="AQ1711" s="328">
        <v>1.0190004000000001E-6</v>
      </c>
      <c r="AR1711" s="328">
        <v>3.0745701000000001E-9</v>
      </c>
      <c r="AS1711" s="328">
        <v>8.4001646999999996E-14</v>
      </c>
      <c r="AT1711" s="329">
        <v>0</v>
      </c>
      <c r="AU1711" s="329">
        <v>0</v>
      </c>
      <c r="AV1711" s="328">
        <v>7.1665783999999998E-10</v>
      </c>
      <c r="AW1711" s="328">
        <v>2.1536042000000001E-7</v>
      </c>
      <c r="AX1711" s="328">
        <v>1.0159216E-10</v>
      </c>
      <c r="AY1711" s="328">
        <v>2.3345774E-10</v>
      </c>
      <c r="AZ1711" s="329">
        <v>0</v>
      </c>
      <c r="BA1711" s="329">
        <v>0</v>
      </c>
      <c r="BB1711" s="329">
        <v>0</v>
      </c>
      <c r="BC1711" s="329">
        <v>0</v>
      </c>
      <c r="BD1711" s="329">
        <v>0</v>
      </c>
      <c r="BE1711" s="329">
        <v>0</v>
      </c>
      <c r="BF1711" s="329">
        <v>0</v>
      </c>
      <c r="BG1711" s="329">
        <v>0</v>
      </c>
      <c r="BH1711" s="328">
        <v>2.0634290999999999E-5</v>
      </c>
      <c r="BI1711" s="329">
        <v>4.3607667000000003E-2</v>
      </c>
      <c r="BJ1711" s="329">
        <v>0</v>
      </c>
      <c r="BK1711" s="329">
        <v>0</v>
      </c>
      <c r="BL1711" s="329">
        <v>0</v>
      </c>
      <c r="BM1711" s="41"/>
      <c r="BN1711" s="122">
        <v>5.6615495E-5</v>
      </c>
      <c r="BO1711" s="122">
        <v>1.8454716000000001E-6</v>
      </c>
      <c r="BP1711" s="122">
        <v>3.0616847000000003E-5</v>
      </c>
      <c r="BQ1711" s="111">
        <v>0</v>
      </c>
      <c r="BR1711" s="122">
        <v>1.8605337000000001E-6</v>
      </c>
      <c r="BS1711" s="122">
        <v>4.6395094999999997E-7</v>
      </c>
      <c r="BT1711" s="111">
        <v>0</v>
      </c>
      <c r="BU1711" s="122">
        <v>7.0417769999999996E-7</v>
      </c>
      <c r="BV1711" s="111">
        <v>0</v>
      </c>
      <c r="BW1711" s="111">
        <v>0</v>
      </c>
      <c r="BX1711" s="111">
        <v>0</v>
      </c>
      <c r="BY1711" s="111">
        <v>0</v>
      </c>
      <c r="BZ1711" s="111">
        <v>0</v>
      </c>
      <c r="CA1711" s="122">
        <v>9.9890368999999992E-7</v>
      </c>
      <c r="CB1711" s="122">
        <v>1.9632543E-5</v>
      </c>
      <c r="CC1711" s="122">
        <v>4.9306712000000004E-7</v>
      </c>
      <c r="CD1711" s="111">
        <v>0</v>
      </c>
      <c r="CE1711" s="151"/>
      <c r="CF1711" s="143"/>
      <c r="CG1711" s="162" t="s">
        <v>1285</v>
      </c>
      <c r="CH1711" s="160" t="s">
        <v>1191</v>
      </c>
      <c r="CI1711" s="159"/>
    </row>
    <row r="1712" spans="1:87" ht="14.5" customHeight="1">
      <c r="A1712" s="41" t="s">
        <v>8337</v>
      </c>
      <c r="B1712" s="119" t="s">
        <v>8322</v>
      </c>
      <c r="C1712" s="120" t="str">
        <f t="shared" si="671"/>
        <v>D.120.01.103</v>
      </c>
      <c r="D1712" s="135" t="s">
        <v>115</v>
      </c>
      <c r="E1712" s="119" t="s">
        <v>6570</v>
      </c>
      <c r="F1712" s="118" t="str">
        <f t="shared" si="672"/>
        <v>extrusion, machine only</v>
      </c>
      <c r="G1712" s="118">
        <f t="shared" si="673"/>
        <v>2.1834308736999999E-2</v>
      </c>
      <c r="H1712" s="118">
        <f t="shared" si="674"/>
        <v>6.2628900700000001E-4</v>
      </c>
      <c r="I1712" s="118">
        <f t="shared" si="675"/>
        <v>1.56190304E-3</v>
      </c>
      <c r="J1712" s="326">
        <f t="shared" si="676"/>
        <v>3.2736866899999999E-3</v>
      </c>
      <c r="K1712" s="118">
        <v>1.637243E-2</v>
      </c>
      <c r="L1712" s="118">
        <v>9.1876150999999995E-4</v>
      </c>
      <c r="M1712" s="118">
        <v>6.4314153000000001E-4</v>
      </c>
      <c r="N1712" s="118">
        <v>5.4032745E-4</v>
      </c>
      <c r="O1712" s="330">
        <v>8.5961556999999996E-5</v>
      </c>
      <c r="P1712" s="118">
        <v>0</v>
      </c>
      <c r="Q1712" s="118">
        <v>0</v>
      </c>
      <c r="R1712" s="118">
        <v>0</v>
      </c>
      <c r="S1712" s="118">
        <v>1.1461159E-4</v>
      </c>
      <c r="T1712" s="118">
        <v>0</v>
      </c>
      <c r="U1712" s="118">
        <v>3.1590750999999999E-3</v>
      </c>
      <c r="V1712" s="118">
        <v>0</v>
      </c>
      <c r="W1712" s="118">
        <v>0</v>
      </c>
      <c r="X1712" s="118">
        <v>0</v>
      </c>
      <c r="Y1712" s="41"/>
      <c r="Z1712" s="327">
        <f t="shared" si="677"/>
        <v>0.12310097744360902</v>
      </c>
      <c r="AA1712" s="41"/>
      <c r="AB1712" s="111">
        <v>2.1069377999999999</v>
      </c>
      <c r="AC1712" s="111">
        <v>1.3838596000000001</v>
      </c>
      <c r="AD1712" s="111">
        <v>0.42823650000000002</v>
      </c>
      <c r="AE1712" s="111">
        <v>0</v>
      </c>
      <c r="AF1712" s="111">
        <v>3.6762702000000001E-2</v>
      </c>
      <c r="AG1712" s="111">
        <v>0.16108033999999999</v>
      </c>
      <c r="AH1712" s="111">
        <v>9.6998685000000001E-2</v>
      </c>
      <c r="AI1712" s="41"/>
      <c r="AJ1712" s="114">
        <v>2.4478231E-3</v>
      </c>
      <c r="AK1712" s="114">
        <v>2.3095394999999999E-3</v>
      </c>
      <c r="AL1712" s="114">
        <v>1.0336143E-4</v>
      </c>
      <c r="AM1712" s="121">
        <v>3.4922205999999999E-5</v>
      </c>
      <c r="AN1712" s="113">
        <f t="shared" si="678"/>
        <v>1.3846159780800001E-7</v>
      </c>
      <c r="AO1712" s="112">
        <f t="shared" si="679"/>
        <v>3.8225381422509998E-10</v>
      </c>
      <c r="AP1712" s="112">
        <f t="shared" si="680"/>
        <v>4.8910652613999997E-3</v>
      </c>
      <c r="AQ1712" s="328">
        <v>1.1423771E-7</v>
      </c>
      <c r="AR1712" s="328">
        <v>3.4468274999999999E-10</v>
      </c>
      <c r="AS1712" s="328">
        <v>9.4172251000000003E-15</v>
      </c>
      <c r="AT1712" s="329">
        <v>0</v>
      </c>
      <c r="AU1712" s="329">
        <v>0</v>
      </c>
      <c r="AV1712" s="328">
        <v>8.0342807999999996E-11</v>
      </c>
      <c r="AW1712" s="328">
        <v>2.4143545000000002E-8</v>
      </c>
      <c r="AX1712" s="328">
        <v>1.1389255E-11</v>
      </c>
      <c r="AY1712" s="328">
        <v>2.6172392E-11</v>
      </c>
      <c r="AZ1712" s="329">
        <v>0</v>
      </c>
      <c r="BA1712" s="329">
        <v>0</v>
      </c>
      <c r="BB1712" s="329">
        <v>0</v>
      </c>
      <c r="BC1712" s="329">
        <v>0</v>
      </c>
      <c r="BD1712" s="329">
        <v>0</v>
      </c>
      <c r="BE1712" s="329">
        <v>0</v>
      </c>
      <c r="BF1712" s="329">
        <v>0</v>
      </c>
      <c r="BG1712" s="329">
        <v>0</v>
      </c>
      <c r="BH1712" s="328">
        <v>2.3132614000000001E-6</v>
      </c>
      <c r="BI1712" s="329">
        <v>4.8887519999999997E-3</v>
      </c>
      <c r="BJ1712" s="329">
        <v>0</v>
      </c>
      <c r="BK1712" s="329">
        <v>0</v>
      </c>
      <c r="BL1712" s="329">
        <v>0</v>
      </c>
      <c r="BM1712" s="41"/>
      <c r="BN1712" s="122">
        <v>6.3470285999999999E-6</v>
      </c>
      <c r="BO1712" s="122">
        <v>2.0689142999999999E-7</v>
      </c>
      <c r="BP1712" s="122">
        <v>3.4323819999999999E-6</v>
      </c>
      <c r="BQ1712" s="111">
        <v>0</v>
      </c>
      <c r="BR1712" s="122">
        <v>2.0858002E-7</v>
      </c>
      <c r="BS1712" s="122">
        <v>5.2012439E-8</v>
      </c>
      <c r="BT1712" s="111">
        <v>0</v>
      </c>
      <c r="BU1712" s="122">
        <v>7.8943688000000002E-8</v>
      </c>
      <c r="BV1712" s="111">
        <v>0</v>
      </c>
      <c r="BW1712" s="111">
        <v>0</v>
      </c>
      <c r="BX1712" s="111">
        <v>0</v>
      </c>
      <c r="BY1712" s="111">
        <v>0</v>
      </c>
      <c r="BZ1712" s="111">
        <v>0</v>
      </c>
      <c r="CA1712" s="122">
        <v>1.1198472E-7</v>
      </c>
      <c r="CB1712" s="122">
        <v>2.2009577000000001E-6</v>
      </c>
      <c r="CC1712" s="122">
        <v>5.5276583000000002E-8</v>
      </c>
      <c r="CD1712" s="111">
        <v>0</v>
      </c>
      <c r="CE1712" s="151"/>
      <c r="CF1712" s="143"/>
      <c r="CG1712" s="162" t="s">
        <v>1285</v>
      </c>
      <c r="CH1712" s="160" t="s">
        <v>8335</v>
      </c>
      <c r="CI1712" s="159"/>
    </row>
    <row r="1713" spans="1:87" ht="14.5" customHeight="1">
      <c r="A1713" s="41" t="s">
        <v>8334</v>
      </c>
      <c r="B1713" s="119" t="s">
        <v>8322</v>
      </c>
      <c r="C1713" s="120" t="str">
        <f t="shared" si="671"/>
        <v>D.120.01.104</v>
      </c>
      <c r="D1713" s="135" t="s">
        <v>115</v>
      </c>
      <c r="E1713" s="119" t="s">
        <v>6570</v>
      </c>
      <c r="F1713" s="118" t="str">
        <f t="shared" si="672"/>
        <v>extrusion, production site</v>
      </c>
      <c r="G1713" s="118">
        <f t="shared" si="673"/>
        <v>5.9389321039999998E-2</v>
      </c>
      <c r="H1713" s="118">
        <f t="shared" si="674"/>
        <v>1.7035061300000002E-3</v>
      </c>
      <c r="I1713" s="118">
        <f t="shared" si="675"/>
        <v>4.2483763000000004E-3</v>
      </c>
      <c r="J1713" s="326">
        <f t="shared" si="676"/>
        <v>8.9044276099999996E-3</v>
      </c>
      <c r="K1713" s="118">
        <v>4.4533010999999997E-2</v>
      </c>
      <c r="L1713" s="118">
        <v>2.4990313000000002E-3</v>
      </c>
      <c r="M1713" s="118">
        <v>1.749345E-3</v>
      </c>
      <c r="N1713" s="118">
        <v>1.4696907000000001E-3</v>
      </c>
      <c r="O1713" s="118">
        <v>2.3381543E-4</v>
      </c>
      <c r="P1713" s="118">
        <v>0</v>
      </c>
      <c r="Q1713" s="118">
        <v>0</v>
      </c>
      <c r="R1713" s="118">
        <v>0</v>
      </c>
      <c r="S1713" s="118">
        <v>3.1174350999999998E-4</v>
      </c>
      <c r="T1713" s="118">
        <v>0</v>
      </c>
      <c r="U1713" s="118">
        <v>8.5926840999999993E-3</v>
      </c>
      <c r="V1713" s="118">
        <v>0</v>
      </c>
      <c r="W1713" s="118">
        <v>0</v>
      </c>
      <c r="X1713" s="118">
        <v>0</v>
      </c>
      <c r="Y1713" s="41"/>
      <c r="Z1713" s="327">
        <f t="shared" si="677"/>
        <v>0.33483466917293231</v>
      </c>
      <c r="AA1713" s="41"/>
      <c r="AB1713" s="111">
        <v>5.7308707999999999</v>
      </c>
      <c r="AC1713" s="111">
        <v>3.7640981</v>
      </c>
      <c r="AD1713" s="111">
        <v>1.1648033</v>
      </c>
      <c r="AE1713" s="111">
        <v>0</v>
      </c>
      <c r="AF1713" s="111">
        <v>9.9994549000000002E-2</v>
      </c>
      <c r="AG1713" s="111">
        <v>0.43813853000000003</v>
      </c>
      <c r="AH1713" s="111">
        <v>0.26383642000000002</v>
      </c>
      <c r="AI1713" s="41"/>
      <c r="AJ1713" s="114">
        <v>6.6580787999999998E-3</v>
      </c>
      <c r="AK1713" s="114">
        <v>6.2819473000000001E-3</v>
      </c>
      <c r="AL1713" s="114">
        <v>2.8114308999999999E-4</v>
      </c>
      <c r="AM1713" s="121">
        <v>9.4988398999999997E-5</v>
      </c>
      <c r="AN1713" s="113">
        <f t="shared" si="678"/>
        <v>3.7661554443999998E-7</v>
      </c>
      <c r="AO1713" s="112">
        <f t="shared" si="679"/>
        <v>1.0397303658519999E-9</v>
      </c>
      <c r="AP1713" s="112">
        <f t="shared" si="680"/>
        <v>1.3303697070899999E-2</v>
      </c>
      <c r="AQ1713" s="328">
        <v>3.1072656999999998E-7</v>
      </c>
      <c r="AR1713" s="328">
        <v>9.3753707000000003E-10</v>
      </c>
      <c r="AS1713" s="328">
        <v>2.5614852000000001E-14</v>
      </c>
      <c r="AT1713" s="329">
        <v>0</v>
      </c>
      <c r="AU1713" s="329">
        <v>0</v>
      </c>
      <c r="AV1713" s="328">
        <v>2.1853244000000001E-10</v>
      </c>
      <c r="AW1713" s="328">
        <v>6.5670441999999994E-8</v>
      </c>
      <c r="AX1713" s="328">
        <v>3.0978774000000002E-11</v>
      </c>
      <c r="AY1713" s="328">
        <v>7.1188906999999998E-11</v>
      </c>
      <c r="AZ1713" s="329">
        <v>0</v>
      </c>
      <c r="BA1713" s="329">
        <v>0</v>
      </c>
      <c r="BB1713" s="329">
        <v>0</v>
      </c>
      <c r="BC1713" s="329">
        <v>0</v>
      </c>
      <c r="BD1713" s="329">
        <v>0</v>
      </c>
      <c r="BE1713" s="329">
        <v>0</v>
      </c>
      <c r="BF1713" s="329">
        <v>0</v>
      </c>
      <c r="BG1713" s="329">
        <v>0</v>
      </c>
      <c r="BH1713" s="328">
        <v>6.2920709000000002E-6</v>
      </c>
      <c r="BI1713" s="329">
        <v>1.3297405E-2</v>
      </c>
      <c r="BJ1713" s="329">
        <v>0</v>
      </c>
      <c r="BK1713" s="329">
        <v>0</v>
      </c>
      <c r="BL1713" s="329">
        <v>0</v>
      </c>
      <c r="BM1713" s="41"/>
      <c r="BN1713" s="122">
        <v>1.7263917999999998E-5</v>
      </c>
      <c r="BO1713" s="122">
        <v>5.6274469000000004E-7</v>
      </c>
      <c r="BP1713" s="122">
        <v>9.3360789999999995E-6</v>
      </c>
      <c r="BQ1713" s="111">
        <v>0</v>
      </c>
      <c r="BR1713" s="122">
        <v>5.6733764000000001E-7</v>
      </c>
      <c r="BS1713" s="122">
        <v>1.4147383000000001E-7</v>
      </c>
      <c r="BT1713" s="111">
        <v>0</v>
      </c>
      <c r="BU1713" s="122">
        <v>2.1472683000000001E-7</v>
      </c>
      <c r="BV1713" s="111">
        <v>0</v>
      </c>
      <c r="BW1713" s="111">
        <v>0</v>
      </c>
      <c r="BX1713" s="111">
        <v>0</v>
      </c>
      <c r="BY1713" s="111">
        <v>0</v>
      </c>
      <c r="BZ1713" s="111">
        <v>0</v>
      </c>
      <c r="CA1713" s="122">
        <v>3.0459842999999998E-7</v>
      </c>
      <c r="CB1713" s="122">
        <v>5.9866049E-6</v>
      </c>
      <c r="CC1713" s="122">
        <v>1.503523E-7</v>
      </c>
      <c r="CD1713" s="111">
        <v>0</v>
      </c>
      <c r="CE1713" s="151"/>
      <c r="CF1713" s="143"/>
      <c r="CG1713" s="162" t="s">
        <v>1285</v>
      </c>
      <c r="CH1713" s="160" t="s">
        <v>1413</v>
      </c>
      <c r="CI1713" s="159"/>
    </row>
    <row r="1714" spans="1:87" ht="14.5" customHeight="1">
      <c r="A1714" s="41" t="s">
        <v>8332</v>
      </c>
      <c r="B1714" s="119" t="s">
        <v>8322</v>
      </c>
      <c r="C1714" s="120" t="str">
        <f t="shared" si="671"/>
        <v>D.120.01.105</v>
      </c>
      <c r="D1714" s="135" t="s">
        <v>115</v>
      </c>
      <c r="E1714" s="119" t="s">
        <v>6570</v>
      </c>
      <c r="F1714" s="118" t="str">
        <f t="shared" si="672"/>
        <v>injection moulding, machine only</v>
      </c>
      <c r="G1714" s="118">
        <f t="shared" si="673"/>
        <v>8.1223629490000004E-2</v>
      </c>
      <c r="H1714" s="118">
        <f t="shared" si="674"/>
        <v>2.32979509E-3</v>
      </c>
      <c r="I1714" s="118">
        <f t="shared" si="675"/>
        <v>5.8102793000000003E-3</v>
      </c>
      <c r="J1714" s="326">
        <f t="shared" si="676"/>
        <v>1.21781141E-2</v>
      </c>
      <c r="K1714" s="118">
        <v>6.0905440999999998E-2</v>
      </c>
      <c r="L1714" s="118">
        <v>3.4177928000000001E-3</v>
      </c>
      <c r="M1714" s="118">
        <v>2.3924864999999998E-3</v>
      </c>
      <c r="N1714" s="118">
        <v>2.0100181000000002E-3</v>
      </c>
      <c r="O1714" s="118">
        <v>3.1977699000000002E-4</v>
      </c>
      <c r="P1714" s="118">
        <v>0</v>
      </c>
      <c r="Q1714" s="118">
        <v>0</v>
      </c>
      <c r="R1714" s="118">
        <v>0</v>
      </c>
      <c r="S1714" s="118">
        <v>4.2635509999999999E-4</v>
      </c>
      <c r="T1714" s="118">
        <v>0</v>
      </c>
      <c r="U1714" s="118">
        <v>1.1751759000000001E-2</v>
      </c>
      <c r="V1714" s="118">
        <v>0</v>
      </c>
      <c r="W1714" s="118">
        <v>0</v>
      </c>
      <c r="X1714" s="118">
        <v>0</v>
      </c>
      <c r="Y1714" s="41"/>
      <c r="Z1714" s="327">
        <f t="shared" si="677"/>
        <v>0.45793564661654129</v>
      </c>
      <c r="AA1714" s="41"/>
      <c r="AB1714" s="111">
        <v>7.8378087000000001</v>
      </c>
      <c r="AC1714" s="111">
        <v>5.1479575999999998</v>
      </c>
      <c r="AD1714" s="111">
        <v>1.5930397999999999</v>
      </c>
      <c r="AE1714" s="111">
        <v>0</v>
      </c>
      <c r="AF1714" s="111">
        <v>0.13675725</v>
      </c>
      <c r="AG1714" s="111">
        <v>0.59921886999999996</v>
      </c>
      <c r="AH1714" s="111">
        <v>0.36083511000000001</v>
      </c>
      <c r="AI1714" s="41"/>
      <c r="AJ1714" s="114">
        <v>9.1059018999999995E-3</v>
      </c>
      <c r="AK1714" s="114">
        <v>8.5914867999999991E-3</v>
      </c>
      <c r="AL1714" s="114">
        <v>3.8450452000000001E-4</v>
      </c>
      <c r="AM1714" s="114">
        <v>1.299106E-4</v>
      </c>
      <c r="AN1714" s="113">
        <f t="shared" si="678"/>
        <v>5.1507714223999994E-7</v>
      </c>
      <c r="AO1714" s="112">
        <f t="shared" si="679"/>
        <v>1.4219841600770002E-9</v>
      </c>
      <c r="AP1714" s="112">
        <f t="shared" si="680"/>
        <v>1.81947623323E-2</v>
      </c>
      <c r="AQ1714" s="328">
        <v>4.2496427999999998E-7</v>
      </c>
      <c r="AR1714" s="328">
        <v>1.2822198000000001E-9</v>
      </c>
      <c r="AS1714" s="328">
        <v>3.5032077000000002E-14</v>
      </c>
      <c r="AT1714" s="329">
        <v>0</v>
      </c>
      <c r="AU1714" s="329">
        <v>0</v>
      </c>
      <c r="AV1714" s="328">
        <v>2.9887524E-10</v>
      </c>
      <c r="AW1714" s="328">
        <v>8.9813987000000005E-8</v>
      </c>
      <c r="AX1714" s="328">
        <v>4.2368028999999998E-11</v>
      </c>
      <c r="AY1714" s="328">
        <v>9.7361298999999994E-11</v>
      </c>
      <c r="AZ1714" s="329">
        <v>0</v>
      </c>
      <c r="BA1714" s="329">
        <v>0</v>
      </c>
      <c r="BB1714" s="329">
        <v>0</v>
      </c>
      <c r="BC1714" s="329">
        <v>0</v>
      </c>
      <c r="BD1714" s="329">
        <v>0</v>
      </c>
      <c r="BE1714" s="329">
        <v>0</v>
      </c>
      <c r="BF1714" s="329">
        <v>0</v>
      </c>
      <c r="BG1714" s="329">
        <v>0</v>
      </c>
      <c r="BH1714" s="328">
        <v>8.6053322999999994E-6</v>
      </c>
      <c r="BI1714" s="329">
        <v>1.8186157000000001E-2</v>
      </c>
      <c r="BJ1714" s="329">
        <v>0</v>
      </c>
      <c r="BK1714" s="329">
        <v>0</v>
      </c>
      <c r="BL1714" s="329">
        <v>0</v>
      </c>
      <c r="BM1714" s="41"/>
      <c r="BN1714" s="122">
        <v>2.3610946E-5</v>
      </c>
      <c r="BO1714" s="122">
        <v>7.6963611999999996E-7</v>
      </c>
      <c r="BP1714" s="122">
        <v>1.2768461E-5</v>
      </c>
      <c r="BQ1714" s="111">
        <v>0</v>
      </c>
      <c r="BR1714" s="122">
        <v>7.7591765999999996E-7</v>
      </c>
      <c r="BS1714" s="122">
        <v>1.9348626999999999E-7</v>
      </c>
      <c r="BT1714" s="111">
        <v>0</v>
      </c>
      <c r="BU1714" s="122">
        <v>2.9367051999999999E-7</v>
      </c>
      <c r="BV1714" s="111">
        <v>0</v>
      </c>
      <c r="BW1714" s="111">
        <v>0</v>
      </c>
      <c r="BX1714" s="111">
        <v>0</v>
      </c>
      <c r="BY1714" s="111">
        <v>0</v>
      </c>
      <c r="BZ1714" s="111">
        <v>0</v>
      </c>
      <c r="CA1714" s="122">
        <v>4.1658314999999998E-7</v>
      </c>
      <c r="CB1714" s="122">
        <v>8.1875626E-6</v>
      </c>
      <c r="CC1714" s="122">
        <v>2.0562888999999999E-7</v>
      </c>
      <c r="CD1714" s="111">
        <v>0</v>
      </c>
      <c r="CE1714" s="151"/>
      <c r="CF1714" s="143"/>
      <c r="CG1714" s="162" t="s">
        <v>1285</v>
      </c>
      <c r="CH1714" s="160" t="s">
        <v>1414</v>
      </c>
      <c r="CI1714" s="159"/>
    </row>
    <row r="1715" spans="1:87" ht="14.5" customHeight="1">
      <c r="A1715" s="41" t="s">
        <v>8330</v>
      </c>
      <c r="B1715" s="119" t="s">
        <v>8322</v>
      </c>
      <c r="C1715" s="120" t="str">
        <f t="shared" si="671"/>
        <v>D.120.01.106</v>
      </c>
      <c r="D1715" s="135" t="s">
        <v>115</v>
      </c>
      <c r="E1715" s="119" t="s">
        <v>6570</v>
      </c>
      <c r="F1715" s="118" t="str">
        <f t="shared" si="672"/>
        <v>injection moulding, production site</v>
      </c>
      <c r="G1715" s="118">
        <f t="shared" si="673"/>
        <v>0.20698924946000002</v>
      </c>
      <c r="H1715" s="118">
        <f t="shared" si="674"/>
        <v>5.9372198599999997E-3</v>
      </c>
      <c r="I1715" s="118">
        <f t="shared" si="675"/>
        <v>1.48068408E-2</v>
      </c>
      <c r="J1715" s="326">
        <f t="shared" si="676"/>
        <v>3.1034548799999999E-2</v>
      </c>
      <c r="K1715" s="118">
        <v>0.15521064000000001</v>
      </c>
      <c r="L1715" s="118">
        <v>8.7098591E-3</v>
      </c>
      <c r="M1715" s="118">
        <v>6.0969817000000003E-3</v>
      </c>
      <c r="N1715" s="118">
        <v>5.1223042999999999E-3</v>
      </c>
      <c r="O1715" s="118">
        <v>8.1491555999999997E-4</v>
      </c>
      <c r="P1715" s="118">
        <v>0</v>
      </c>
      <c r="Q1715" s="118">
        <v>0</v>
      </c>
      <c r="R1715" s="118">
        <v>0</v>
      </c>
      <c r="S1715" s="118">
        <v>1.0865178E-3</v>
      </c>
      <c r="T1715" s="118">
        <v>0</v>
      </c>
      <c r="U1715" s="118">
        <v>2.9948031E-2</v>
      </c>
      <c r="V1715" s="118">
        <v>0</v>
      </c>
      <c r="W1715" s="118">
        <v>0</v>
      </c>
      <c r="X1715" s="118">
        <v>0</v>
      </c>
      <c r="Y1715" s="41"/>
      <c r="Z1715" s="327">
        <f t="shared" si="677"/>
        <v>1.1669972932330828</v>
      </c>
      <c r="AA1715" s="41"/>
      <c r="AB1715" s="111">
        <v>19.973769999999998</v>
      </c>
      <c r="AC1715" s="111">
        <v>13.118988999999999</v>
      </c>
      <c r="AD1715" s="111">
        <v>4.0596820999999998</v>
      </c>
      <c r="AE1715" s="111">
        <v>0</v>
      </c>
      <c r="AF1715" s="111">
        <v>0.34851040999999999</v>
      </c>
      <c r="AG1715" s="111">
        <v>1.5270416</v>
      </c>
      <c r="AH1715" s="111">
        <v>0.91954754000000005</v>
      </c>
      <c r="AI1715" s="41"/>
      <c r="AJ1715" s="114">
        <v>2.3205363E-2</v>
      </c>
      <c r="AK1715" s="114">
        <v>2.1894434000000001E-2</v>
      </c>
      <c r="AL1715" s="114">
        <v>9.7986636000000011E-4</v>
      </c>
      <c r="AM1715" s="114">
        <v>3.3106250999999999E-4</v>
      </c>
      <c r="AN1715" s="113">
        <f t="shared" si="678"/>
        <v>1.3126159598200002E-6</v>
      </c>
      <c r="AO1715" s="112">
        <f t="shared" si="679"/>
        <v>3.6237660952940001E-9</v>
      </c>
      <c r="AP1715" s="112">
        <f t="shared" si="680"/>
        <v>4.6367298717999994E-2</v>
      </c>
      <c r="AQ1715" s="328">
        <v>1.0829735000000001E-6</v>
      </c>
      <c r="AR1715" s="328">
        <v>3.2675923999999998E-9</v>
      </c>
      <c r="AS1715" s="328">
        <v>8.9275294000000001E-14</v>
      </c>
      <c r="AT1715" s="329">
        <v>0</v>
      </c>
      <c r="AU1715" s="329">
        <v>0</v>
      </c>
      <c r="AV1715" s="328">
        <v>7.6164981999999997E-10</v>
      </c>
      <c r="AW1715" s="328">
        <v>2.2888081E-7</v>
      </c>
      <c r="AX1715" s="328">
        <v>1.0797014000000001E-10</v>
      </c>
      <c r="AY1715" s="328">
        <v>2.4811428000000002E-10</v>
      </c>
      <c r="AZ1715" s="329">
        <v>0</v>
      </c>
      <c r="BA1715" s="329">
        <v>0</v>
      </c>
      <c r="BB1715" s="329">
        <v>0</v>
      </c>
      <c r="BC1715" s="329">
        <v>0</v>
      </c>
      <c r="BD1715" s="329">
        <v>0</v>
      </c>
      <c r="BE1715" s="329">
        <v>0</v>
      </c>
      <c r="BF1715" s="329">
        <v>0</v>
      </c>
      <c r="BG1715" s="329">
        <v>0</v>
      </c>
      <c r="BH1715" s="328">
        <v>2.1929718E-5</v>
      </c>
      <c r="BI1715" s="329">
        <v>4.6345368999999997E-2</v>
      </c>
      <c r="BJ1715" s="329">
        <v>0</v>
      </c>
      <c r="BK1715" s="329">
        <v>0</v>
      </c>
      <c r="BL1715" s="329">
        <v>0</v>
      </c>
      <c r="BM1715" s="41"/>
      <c r="BN1715" s="122">
        <v>6.0169830999999999E-5</v>
      </c>
      <c r="BO1715" s="122">
        <v>1.9613308000000001E-6</v>
      </c>
      <c r="BP1715" s="122">
        <v>3.2538981000000003E-5</v>
      </c>
      <c r="BQ1715" s="111">
        <v>0</v>
      </c>
      <c r="BR1715" s="122">
        <v>1.9773385999999999E-6</v>
      </c>
      <c r="BS1715" s="122">
        <v>4.9307792000000004E-7</v>
      </c>
      <c r="BT1715" s="111">
        <v>0</v>
      </c>
      <c r="BU1715" s="122">
        <v>7.4838617000000002E-7</v>
      </c>
      <c r="BV1715" s="111">
        <v>0</v>
      </c>
      <c r="BW1715" s="111">
        <v>0</v>
      </c>
      <c r="BX1715" s="111">
        <v>0</v>
      </c>
      <c r="BY1715" s="111">
        <v>0</v>
      </c>
      <c r="BZ1715" s="111">
        <v>0</v>
      </c>
      <c r="CA1715" s="122">
        <v>1.0616151000000001E-6</v>
      </c>
      <c r="CB1715" s="122">
        <v>2.0865079E-5</v>
      </c>
      <c r="CC1715" s="122">
        <v>5.2402199999999995E-7</v>
      </c>
      <c r="CD1715" s="111">
        <v>0</v>
      </c>
      <c r="CE1715" s="151"/>
      <c r="CF1715" s="143"/>
      <c r="CG1715" s="162" t="s">
        <v>1285</v>
      </c>
      <c r="CH1715" s="160" t="s">
        <v>1415</v>
      </c>
      <c r="CI1715" s="159"/>
    </row>
    <row r="1716" spans="1:87" ht="14.5" customHeight="1">
      <c r="A1716" s="41" t="s">
        <v>8328</v>
      </c>
      <c r="B1716" s="119" t="s">
        <v>8322</v>
      </c>
      <c r="C1716" s="120" t="str">
        <f t="shared" si="671"/>
        <v>D.120.01.107</v>
      </c>
      <c r="D1716" s="135" t="s">
        <v>115</v>
      </c>
      <c r="E1716" s="119" t="s">
        <v>6570</v>
      </c>
      <c r="F1716" s="118" t="str">
        <f t="shared" si="672"/>
        <v>Recycling mixed polymer</v>
      </c>
      <c r="G1716" s="118">
        <f t="shared" si="673"/>
        <v>6.6047726917660005E-2</v>
      </c>
      <c r="H1716" s="118">
        <f t="shared" si="674"/>
        <v>2.1811401180000002E-3</v>
      </c>
      <c r="I1716" s="118">
        <f t="shared" si="675"/>
        <v>4.547055672999999E-3</v>
      </c>
      <c r="J1716" s="326">
        <f t="shared" si="676"/>
        <v>6.2315131266600004E-3</v>
      </c>
      <c r="K1716" s="118">
        <v>5.3088018000000001E-2</v>
      </c>
      <c r="L1716" s="118">
        <v>2.2604437999999998E-3</v>
      </c>
      <c r="M1716" s="118">
        <v>2.1897193999999998E-3</v>
      </c>
      <c r="N1716" s="118">
        <v>1.8559497E-3</v>
      </c>
      <c r="O1716" s="118">
        <v>2.9011906000000001E-4</v>
      </c>
      <c r="P1716" s="330">
        <v>1.6392883E-5</v>
      </c>
      <c r="Q1716" s="330">
        <v>1.8678474999999999E-5</v>
      </c>
      <c r="R1716" s="330">
        <v>9.6892473000000001E-5</v>
      </c>
      <c r="S1716" s="118">
        <v>2.3777895000000001E-4</v>
      </c>
      <c r="T1716" s="118">
        <v>2.1954597E-4</v>
      </c>
      <c r="U1716" s="118">
        <v>5.7726152000000001E-3</v>
      </c>
      <c r="V1716" s="330">
        <v>1.5061015999999999E-6</v>
      </c>
      <c r="W1716" s="330">
        <v>6.6905059999999995E-8</v>
      </c>
      <c r="X1716" s="118">
        <v>0</v>
      </c>
      <c r="Y1716" s="41"/>
      <c r="Z1716" s="327">
        <f t="shared" si="677"/>
        <v>0.39915803007518796</v>
      </c>
      <c r="AA1716" s="41"/>
      <c r="AB1716" s="111">
        <v>6.2812025</v>
      </c>
      <c r="AC1716" s="111">
        <v>4.9740190000000002</v>
      </c>
      <c r="AD1716" s="111">
        <v>0.78252533999999996</v>
      </c>
      <c r="AE1716" s="111">
        <v>0</v>
      </c>
      <c r="AF1716" s="111">
        <v>6.4694874999999999E-2</v>
      </c>
      <c r="AG1716" s="111">
        <v>0.28368627000000002</v>
      </c>
      <c r="AH1716" s="111">
        <v>0.17627699999999999</v>
      </c>
      <c r="AI1716" s="41"/>
      <c r="AJ1716" s="114">
        <v>7.8606500999999999E-3</v>
      </c>
      <c r="AK1716" s="114">
        <v>7.3366311000000002E-3</v>
      </c>
      <c r="AL1716" s="114">
        <v>3.3482945999999998E-4</v>
      </c>
      <c r="AM1716" s="114">
        <v>1.8918951999999999E-4</v>
      </c>
      <c r="AN1716" s="113">
        <f t="shared" si="678"/>
        <v>4.3984598592600003E-7</v>
      </c>
      <c r="AO1716" s="112">
        <f t="shared" si="679"/>
        <v>1.2382745951412237E-9</v>
      </c>
      <c r="AP1716" s="112">
        <f t="shared" si="680"/>
        <v>2.6497131415600002E-2</v>
      </c>
      <c r="AQ1716" s="328">
        <v>3.7301872999999999E-7</v>
      </c>
      <c r="AR1716" s="328">
        <v>1.125584E-9</v>
      </c>
      <c r="AS1716" s="328">
        <v>3.0748369999999998E-14</v>
      </c>
      <c r="AT1716" s="328">
        <v>1.1574428999999999E-11</v>
      </c>
      <c r="AU1716" s="328">
        <v>1.4830375000000001E-12</v>
      </c>
      <c r="AV1716" s="328">
        <v>2.7596931000000001E-10</v>
      </c>
      <c r="AW1716" s="328">
        <v>6.6245331000000005E-8</v>
      </c>
      <c r="AX1716" s="328">
        <v>3.9526899999999999E-11</v>
      </c>
      <c r="AY1716" s="328">
        <v>7.0864886000000004E-11</v>
      </c>
      <c r="AZ1716" s="328">
        <v>1.7905956999999999E-14</v>
      </c>
      <c r="BA1716" s="328">
        <v>1.2748310000000001E-16</v>
      </c>
      <c r="BB1716" s="328">
        <v>3.6739984999999999E-14</v>
      </c>
      <c r="BC1716" s="328">
        <v>2.1039829000000002E-15</v>
      </c>
      <c r="BD1716" s="328">
        <v>1.6705172000000001E-15</v>
      </c>
      <c r="BE1716" s="328">
        <v>1.7739981000000001E-10</v>
      </c>
      <c r="BF1716" s="328">
        <v>1.1420116999999999E-10</v>
      </c>
      <c r="BG1716" s="328">
        <v>2.2016243000000001E-12</v>
      </c>
      <c r="BH1716" s="328">
        <v>6.0274155999999999E-6</v>
      </c>
      <c r="BI1716" s="329">
        <v>2.6491104000000001E-2</v>
      </c>
      <c r="BJ1716" s="328">
        <v>1.2971694999999999E-12</v>
      </c>
      <c r="BK1716" s="328">
        <v>7.8881931000000003E-15</v>
      </c>
      <c r="BL1716" s="328">
        <v>3.5292359999999998E-19</v>
      </c>
      <c r="BM1716" s="41"/>
      <c r="BN1716" s="122">
        <v>2.017066E-5</v>
      </c>
      <c r="BO1716" s="122">
        <v>5.7824169999999999E-7</v>
      </c>
      <c r="BP1716" s="122">
        <v>1.1129585E-5</v>
      </c>
      <c r="BQ1716" s="122">
        <v>1.1405945E-8</v>
      </c>
      <c r="BR1716" s="122">
        <v>6.0373922000000001E-7</v>
      </c>
      <c r="BS1716" s="122">
        <v>1.7609834999999999E-7</v>
      </c>
      <c r="BT1716" s="122">
        <v>4.6882663000000003E-11</v>
      </c>
      <c r="BU1716" s="122">
        <v>2.6860355000000002E-7</v>
      </c>
      <c r="BV1716" s="122">
        <v>2.1998095E-8</v>
      </c>
      <c r="BW1716" s="122">
        <v>1.2359656000000001E-8</v>
      </c>
      <c r="BX1716" s="122">
        <v>1.1145975E-8</v>
      </c>
      <c r="BY1716" s="122">
        <v>1.5010865E-9</v>
      </c>
      <c r="BZ1716" s="122">
        <v>1.9678693999999999E-10</v>
      </c>
      <c r="CA1716" s="122">
        <v>4.0951735999999998E-7</v>
      </c>
      <c r="CB1716" s="122">
        <v>6.8406699000000001E-6</v>
      </c>
      <c r="CC1716" s="122">
        <v>1.0536415E-7</v>
      </c>
      <c r="CD1716" s="122">
        <v>1.8621813E-10</v>
      </c>
      <c r="CE1716" s="151"/>
      <c r="CF1716" s="143"/>
      <c r="CG1716" s="159" t="s">
        <v>8326</v>
      </c>
      <c r="CI1716" s="159"/>
    </row>
    <row r="1717" spans="1:87" ht="14.5" customHeight="1">
      <c r="A1717" s="41" t="s">
        <v>8325</v>
      </c>
      <c r="B1717" s="119" t="s">
        <v>8322</v>
      </c>
      <c r="C1717" s="120" t="str">
        <f t="shared" si="671"/>
        <v>D.120.01.108</v>
      </c>
      <c r="D1717" s="135" t="s">
        <v>115</v>
      </c>
      <c r="E1717" s="119" t="s">
        <v>6570</v>
      </c>
      <c r="F1717" s="118" t="str">
        <f t="shared" si="672"/>
        <v>thermo forming, machine only</v>
      </c>
      <c r="G1717" s="118">
        <f t="shared" si="673"/>
        <v>3.842838455E-2</v>
      </c>
      <c r="H1717" s="118">
        <f t="shared" si="674"/>
        <v>1.10226866E-3</v>
      </c>
      <c r="I1717" s="118">
        <f t="shared" si="675"/>
        <v>2.7489493999999998E-3</v>
      </c>
      <c r="J1717" s="326">
        <f t="shared" si="676"/>
        <v>5.7616884900000007E-3</v>
      </c>
      <c r="K1717" s="118">
        <v>2.8815477999999999E-2</v>
      </c>
      <c r="L1717" s="118">
        <v>1.6170202999999999E-3</v>
      </c>
      <c r="M1717" s="118">
        <v>1.1319291000000001E-3</v>
      </c>
      <c r="N1717" s="118">
        <v>9.5097631999999999E-4</v>
      </c>
      <c r="O1717" s="118">
        <v>1.5129234E-4</v>
      </c>
      <c r="P1717" s="118">
        <v>0</v>
      </c>
      <c r="Q1717" s="118">
        <v>0</v>
      </c>
      <c r="R1717" s="118">
        <v>0</v>
      </c>
      <c r="S1717" s="118">
        <v>2.0171638999999999E-4</v>
      </c>
      <c r="T1717" s="118">
        <v>0</v>
      </c>
      <c r="U1717" s="118">
        <v>5.5599721000000003E-3</v>
      </c>
      <c r="V1717" s="118">
        <v>0</v>
      </c>
      <c r="W1717" s="118">
        <v>0</v>
      </c>
      <c r="X1717" s="118">
        <v>0</v>
      </c>
      <c r="Y1717" s="41"/>
      <c r="Z1717" s="327">
        <f t="shared" si="677"/>
        <v>0.21665772932330823</v>
      </c>
      <c r="AA1717" s="41"/>
      <c r="AB1717" s="111">
        <v>3.7082104999999999</v>
      </c>
      <c r="AC1717" s="111">
        <v>2.4355929000000001</v>
      </c>
      <c r="AD1717" s="111">
        <v>0.75369624999999996</v>
      </c>
      <c r="AE1717" s="111">
        <v>0</v>
      </c>
      <c r="AF1717" s="111">
        <v>6.4702355000000003E-2</v>
      </c>
      <c r="AG1717" s="111">
        <v>0.28350140000000001</v>
      </c>
      <c r="AH1717" s="111">
        <v>0.17071769000000001</v>
      </c>
      <c r="AI1717" s="41"/>
      <c r="AJ1717" s="114">
        <v>4.3081685999999996E-3</v>
      </c>
      <c r="AK1717" s="114">
        <v>4.0647894000000002E-3</v>
      </c>
      <c r="AL1717" s="114">
        <v>1.8191611999999999E-4</v>
      </c>
      <c r="AM1717" s="121">
        <v>6.1463082000000002E-5</v>
      </c>
      <c r="AN1717" s="113">
        <f t="shared" si="678"/>
        <v>2.4369241234000003E-7</v>
      </c>
      <c r="AO1717" s="112">
        <f t="shared" si="679"/>
        <v>6.7276670331600012E-10</v>
      </c>
      <c r="AP1717" s="112">
        <f t="shared" si="680"/>
        <v>8.6082747399999996E-3</v>
      </c>
      <c r="AQ1717" s="328">
        <v>2.0105836999999999E-7</v>
      </c>
      <c r="AR1717" s="328">
        <v>6.0664163000000001E-10</v>
      </c>
      <c r="AS1717" s="328">
        <v>1.6574316000000001E-14</v>
      </c>
      <c r="AT1717" s="329">
        <v>0</v>
      </c>
      <c r="AU1717" s="329">
        <v>0</v>
      </c>
      <c r="AV1717" s="328">
        <v>1.4140334000000001E-10</v>
      </c>
      <c r="AW1717" s="328">
        <v>4.2492639000000003E-8</v>
      </c>
      <c r="AX1717" s="328">
        <v>2.0045089E-11</v>
      </c>
      <c r="AY1717" s="328">
        <v>4.6063409999999998E-11</v>
      </c>
      <c r="AZ1717" s="329">
        <v>0</v>
      </c>
      <c r="BA1717" s="329">
        <v>0</v>
      </c>
      <c r="BB1717" s="329">
        <v>0</v>
      </c>
      <c r="BC1717" s="329">
        <v>0</v>
      </c>
      <c r="BD1717" s="329">
        <v>0</v>
      </c>
      <c r="BE1717" s="329">
        <v>0</v>
      </c>
      <c r="BF1717" s="329">
        <v>0</v>
      </c>
      <c r="BG1717" s="329">
        <v>0</v>
      </c>
      <c r="BH1717" s="328">
        <v>4.0713399999999997E-6</v>
      </c>
      <c r="BI1717" s="329">
        <v>8.6042033999999996E-3</v>
      </c>
      <c r="BJ1717" s="329">
        <v>0</v>
      </c>
      <c r="BK1717" s="329">
        <v>0</v>
      </c>
      <c r="BL1717" s="329">
        <v>0</v>
      </c>
      <c r="BM1717" s="41"/>
      <c r="BN1717" s="122">
        <v>1.1170769999999999E-5</v>
      </c>
      <c r="BO1717" s="122">
        <v>3.6412892000000002E-7</v>
      </c>
      <c r="BP1717" s="122">
        <v>6.0409922999999999E-6</v>
      </c>
      <c r="BQ1717" s="111">
        <v>0</v>
      </c>
      <c r="BR1717" s="122">
        <v>3.6710082999999999E-7</v>
      </c>
      <c r="BS1717" s="122">
        <v>9.1541892000000005E-8</v>
      </c>
      <c r="BT1717" s="111">
        <v>0</v>
      </c>
      <c r="BU1717" s="122">
        <v>1.3894089E-7</v>
      </c>
      <c r="BV1717" s="111">
        <v>0</v>
      </c>
      <c r="BW1717" s="111">
        <v>0</v>
      </c>
      <c r="BX1717" s="111">
        <v>0</v>
      </c>
      <c r="BY1717" s="111">
        <v>0</v>
      </c>
      <c r="BZ1717" s="111">
        <v>0</v>
      </c>
      <c r="CA1717" s="122">
        <v>1.970931E-7</v>
      </c>
      <c r="CB1717" s="122">
        <v>3.8736855000000002E-6</v>
      </c>
      <c r="CC1717" s="122">
        <v>9.7286785000000004E-8</v>
      </c>
      <c r="CD1717" s="111">
        <v>0</v>
      </c>
      <c r="CE1717" s="151"/>
      <c r="CF1717" s="143"/>
      <c r="CG1717" s="162" t="s">
        <v>1285</v>
      </c>
      <c r="CH1717" s="160"/>
      <c r="CI1717" s="159"/>
    </row>
    <row r="1718" spans="1:87" ht="14.5" customHeight="1">
      <c r="A1718" s="41" t="s">
        <v>8323</v>
      </c>
      <c r="B1718" s="119" t="s">
        <v>8322</v>
      </c>
      <c r="C1718" s="120" t="str">
        <f t="shared" si="671"/>
        <v>D.120.01.109</v>
      </c>
      <c r="D1718" s="135" t="s">
        <v>115</v>
      </c>
      <c r="E1718" s="119" t="s">
        <v>6570</v>
      </c>
      <c r="F1718" s="118" t="str">
        <f t="shared" si="672"/>
        <v>thermo forming, production site</v>
      </c>
      <c r="G1718" s="118">
        <f t="shared" si="673"/>
        <v>7.8603513020000002E-2</v>
      </c>
      <c r="H1718" s="118">
        <f t="shared" si="674"/>
        <v>2.2546404100000001E-3</v>
      </c>
      <c r="I1718" s="118">
        <f t="shared" si="675"/>
        <v>5.6228509000000003E-3</v>
      </c>
      <c r="J1718" s="326">
        <f t="shared" si="676"/>
        <v>1.178527171E-2</v>
      </c>
      <c r="K1718" s="118">
        <v>5.894075E-2</v>
      </c>
      <c r="L1718" s="118">
        <v>3.3075413999999999E-3</v>
      </c>
      <c r="M1718" s="118">
        <v>2.3153094999999999E-3</v>
      </c>
      <c r="N1718" s="118">
        <v>1.9451787999999999E-3</v>
      </c>
      <c r="O1718" s="118">
        <v>3.0946161000000003E-4</v>
      </c>
      <c r="P1718" s="118">
        <v>0</v>
      </c>
      <c r="Q1718" s="118">
        <v>0</v>
      </c>
      <c r="R1718" s="118">
        <v>0</v>
      </c>
      <c r="S1718" s="118">
        <v>4.1260171E-4</v>
      </c>
      <c r="T1718" s="118">
        <v>0</v>
      </c>
      <c r="U1718" s="118">
        <v>1.137267E-2</v>
      </c>
      <c r="V1718" s="118">
        <v>0</v>
      </c>
      <c r="W1718" s="118">
        <v>0</v>
      </c>
      <c r="X1718" s="118">
        <v>0</v>
      </c>
      <c r="Y1718" s="41"/>
      <c r="Z1718" s="327">
        <f t="shared" si="677"/>
        <v>0.44316353383458645</v>
      </c>
      <c r="AA1718" s="41"/>
      <c r="AB1718" s="111">
        <v>7.5849761000000004</v>
      </c>
      <c r="AC1718" s="111">
        <v>4.9818945000000001</v>
      </c>
      <c r="AD1718" s="111">
        <v>1.5416513999999999</v>
      </c>
      <c r="AE1718" s="111">
        <v>0</v>
      </c>
      <c r="AF1718" s="111">
        <v>0.13234572999999999</v>
      </c>
      <c r="AG1718" s="111">
        <v>0.57988923000000003</v>
      </c>
      <c r="AH1718" s="111">
        <v>0.34919527</v>
      </c>
      <c r="AI1718" s="41"/>
      <c r="AJ1718" s="114">
        <v>8.8121630999999992E-3</v>
      </c>
      <c r="AK1718" s="114">
        <v>8.3143421000000002E-3</v>
      </c>
      <c r="AL1718" s="114">
        <v>3.7210115E-4</v>
      </c>
      <c r="AM1718" s="114">
        <v>1.2571994000000001E-4</v>
      </c>
      <c r="AN1718" s="113">
        <f t="shared" si="678"/>
        <v>4.9846175611000009E-7</v>
      </c>
      <c r="AO1718" s="112">
        <f t="shared" si="679"/>
        <v>1.3761137330099998E-9</v>
      </c>
      <c r="AP1718" s="112">
        <f t="shared" si="680"/>
        <v>1.76078347409E-2</v>
      </c>
      <c r="AQ1718" s="328">
        <v>4.1125576000000002E-7</v>
      </c>
      <c r="AR1718" s="328">
        <v>1.2408578999999999E-9</v>
      </c>
      <c r="AS1718" s="328">
        <v>3.3902009999999997E-14</v>
      </c>
      <c r="AT1718" s="329">
        <v>0</v>
      </c>
      <c r="AU1718" s="329">
        <v>0</v>
      </c>
      <c r="AV1718" s="328">
        <v>2.8923411E-10</v>
      </c>
      <c r="AW1718" s="328">
        <v>8.6916761999999994E-8</v>
      </c>
      <c r="AX1718" s="328">
        <v>4.1001318999999999E-11</v>
      </c>
      <c r="AY1718" s="328">
        <v>9.4220612000000003E-11</v>
      </c>
      <c r="AZ1718" s="329">
        <v>0</v>
      </c>
      <c r="BA1718" s="329">
        <v>0</v>
      </c>
      <c r="BB1718" s="329">
        <v>0</v>
      </c>
      <c r="BC1718" s="329">
        <v>0</v>
      </c>
      <c r="BD1718" s="329">
        <v>0</v>
      </c>
      <c r="BE1718" s="329">
        <v>0</v>
      </c>
      <c r="BF1718" s="329">
        <v>0</v>
      </c>
      <c r="BG1718" s="329">
        <v>0</v>
      </c>
      <c r="BH1718" s="328">
        <v>8.3277409000000005E-6</v>
      </c>
      <c r="BI1718" s="329">
        <v>1.7599507E-2</v>
      </c>
      <c r="BJ1718" s="329">
        <v>0</v>
      </c>
      <c r="BK1718" s="329">
        <v>0</v>
      </c>
      <c r="BL1718" s="329">
        <v>0</v>
      </c>
      <c r="BM1718" s="41"/>
      <c r="BN1718" s="122">
        <v>2.2849303E-5</v>
      </c>
      <c r="BO1718" s="122">
        <v>7.4480915E-7</v>
      </c>
      <c r="BP1718" s="122">
        <v>1.2356575E-5</v>
      </c>
      <c r="BQ1718" s="111">
        <v>0</v>
      </c>
      <c r="BR1718" s="122">
        <v>7.5088805999999997E-7</v>
      </c>
      <c r="BS1718" s="122">
        <v>1.8724478E-7</v>
      </c>
      <c r="BT1718" s="111">
        <v>0</v>
      </c>
      <c r="BU1718" s="122">
        <v>2.8419728E-7</v>
      </c>
      <c r="BV1718" s="111">
        <v>0</v>
      </c>
      <c r="BW1718" s="111">
        <v>0</v>
      </c>
      <c r="BX1718" s="111">
        <v>0</v>
      </c>
      <c r="BY1718" s="111">
        <v>0</v>
      </c>
      <c r="BZ1718" s="111">
        <v>0</v>
      </c>
      <c r="CA1718" s="122">
        <v>4.0314498999999999E-7</v>
      </c>
      <c r="CB1718" s="122">
        <v>7.9234476999999992E-6</v>
      </c>
      <c r="CC1718" s="122">
        <v>1.9899569999999999E-7</v>
      </c>
      <c r="CD1718" s="111">
        <v>0</v>
      </c>
      <c r="CE1718" s="151"/>
      <c r="CF1718" s="143"/>
      <c r="CG1718" s="162" t="s">
        <v>1285</v>
      </c>
      <c r="CH1718" s="161"/>
      <c r="CI1718" s="159"/>
    </row>
    <row r="1719" spans="1:87" ht="14.5" customHeight="1">
      <c r="B1719" s="119" t="s">
        <v>8313</v>
      </c>
      <c r="C1719" s="133" t="s">
        <v>492</v>
      </c>
      <c r="D1719" s="133" t="s">
        <v>116</v>
      </c>
      <c r="G1719" s="41"/>
      <c r="H1719" s="41"/>
      <c r="I1719" s="41"/>
      <c r="J1719" s="41"/>
      <c r="K1719" s="41"/>
      <c r="L1719" s="41"/>
      <c r="M1719" s="41"/>
      <c r="N1719" s="41"/>
      <c r="O1719" s="41"/>
      <c r="P1719" s="41"/>
      <c r="Q1719" s="41"/>
      <c r="R1719" s="41"/>
      <c r="S1719" s="41"/>
      <c r="T1719" s="41"/>
      <c r="U1719" s="41"/>
      <c r="V1719" s="41"/>
      <c r="W1719" s="41"/>
      <c r="X1719" s="41"/>
      <c r="Y1719" s="41"/>
      <c r="Z1719" s="41"/>
      <c r="AA1719" s="41"/>
      <c r="AB1719" s="41"/>
      <c r="AC1719" s="41"/>
      <c r="AD1719" s="41"/>
      <c r="AE1719" s="41"/>
      <c r="AF1719" s="41"/>
      <c r="AG1719" s="41"/>
      <c r="AH1719" s="41"/>
      <c r="AI1719" s="41"/>
      <c r="AJ1719" s="41"/>
      <c r="AK1719" s="41"/>
      <c r="AL1719" s="41"/>
      <c r="AM1719" s="41"/>
      <c r="AN1719" s="41"/>
      <c r="AO1719" s="41"/>
      <c r="AP1719" s="41"/>
      <c r="AQ1719" s="41"/>
      <c r="AR1719" s="41"/>
      <c r="AS1719" s="41"/>
      <c r="AT1719" s="41"/>
      <c r="AU1719" s="41"/>
      <c r="AV1719" s="41"/>
      <c r="AW1719" s="41"/>
      <c r="AX1719" s="41"/>
      <c r="AY1719" s="41"/>
      <c r="AZ1719" s="41"/>
      <c r="BA1719" s="41"/>
      <c r="BB1719" s="41"/>
      <c r="BC1719" s="41"/>
      <c r="BD1719" s="41"/>
      <c r="BE1719" s="41"/>
      <c r="BF1719" s="41"/>
      <c r="BG1719" s="41"/>
      <c r="BH1719" s="41"/>
      <c r="BI1719" s="41"/>
      <c r="BJ1719" s="41"/>
      <c r="BK1719" s="41"/>
      <c r="BL1719" s="41"/>
      <c r="BM1719" s="41"/>
      <c r="BN1719" s="41"/>
      <c r="BO1719" s="41"/>
      <c r="BP1719" s="41"/>
      <c r="BQ1719" s="41"/>
      <c r="BR1719" s="41"/>
      <c r="BS1719" s="41"/>
      <c r="BT1719" s="41"/>
      <c r="BU1719" s="41"/>
      <c r="BV1719" s="41"/>
      <c r="BW1719" s="41"/>
      <c r="BX1719" s="41"/>
      <c r="BY1719" s="41"/>
      <c r="BZ1719" s="41"/>
      <c r="CA1719" s="41"/>
      <c r="CB1719" s="41"/>
      <c r="CC1719" s="41"/>
      <c r="CD1719" s="41"/>
      <c r="CE1719" s="152"/>
      <c r="CF1719" s="144"/>
      <c r="CH1719" s="160"/>
      <c r="CI1719" s="159"/>
    </row>
    <row r="1720" spans="1:87" ht="14.5" customHeight="1">
      <c r="A1720" s="41" t="s">
        <v>8320</v>
      </c>
      <c r="B1720" s="119" t="s">
        <v>8313</v>
      </c>
      <c r="C1720" s="120" t="str">
        <f>MID(A1720,1,12)</f>
        <v>D.140.01.101</v>
      </c>
      <c r="D1720" s="135" t="s">
        <v>116</v>
      </c>
      <c r="E1720" s="119" t="s">
        <v>6486</v>
      </c>
      <c r="F1720" s="118" t="str">
        <f>MID(A1720, 21,85)</f>
        <v>Chain sawing</v>
      </c>
      <c r="G1720" s="118">
        <f>H1720+I1720+J1720+K1720</f>
        <v>2.01191937076E-4</v>
      </c>
      <c r="H1720" s="118">
        <f>N1720+O1720+P1720+Q1720</f>
        <v>8.4479439440000019E-6</v>
      </c>
      <c r="I1720" s="118">
        <f>L1720+M1720+R1720</f>
        <v>1.47171804E-5</v>
      </c>
      <c r="J1720" s="326">
        <f>S1720+IF(T1720="x",0,T1720)+IF(U1720="x",0,U1720)+IF(V1720="x",0,V1720)+W1720+X1720</f>
        <v>7.9516475731999993E-5</v>
      </c>
      <c r="K1720" s="330">
        <v>9.8510336999999999E-5</v>
      </c>
      <c r="L1720" s="330">
        <v>6.5771041000000001E-6</v>
      </c>
      <c r="M1720" s="330">
        <v>6.5159760000000001E-6</v>
      </c>
      <c r="N1720" s="330">
        <v>5.3353910000000002E-6</v>
      </c>
      <c r="O1720" s="330">
        <v>2.9496375000000002E-6</v>
      </c>
      <c r="P1720" s="330">
        <v>1.5727963999999999E-8</v>
      </c>
      <c r="Q1720" s="330">
        <v>1.4718748E-7</v>
      </c>
      <c r="R1720" s="330">
        <v>1.6241003000000001E-6</v>
      </c>
      <c r="S1720" s="330">
        <v>5.5091026999999999E-8</v>
      </c>
      <c r="T1720" s="330">
        <v>7.9126667000000006E-5</v>
      </c>
      <c r="U1720" s="330">
        <v>3.0516854000000002E-7</v>
      </c>
      <c r="V1720" s="330">
        <v>2.9549164999999998E-8</v>
      </c>
      <c r="W1720" s="118">
        <v>0</v>
      </c>
      <c r="X1720" s="118">
        <v>0</v>
      </c>
      <c r="Y1720" s="41"/>
      <c r="Z1720" s="327">
        <f>K1720/0.133</f>
        <v>7.4067922556390973E-4</v>
      </c>
      <c r="AA1720" s="41"/>
      <c r="AB1720" s="111">
        <v>1.052354E-2</v>
      </c>
      <c r="AC1720" s="111">
        <v>1.0471682E-2</v>
      </c>
      <c r="AD1720" s="122">
        <v>4.1373174999999997E-5</v>
      </c>
      <c r="AE1720" s="111">
        <v>0</v>
      </c>
      <c r="AF1720" s="122">
        <v>1.2437806999999999E-7</v>
      </c>
      <c r="AG1720" s="122">
        <v>4.5658557000000001E-7</v>
      </c>
      <c r="AH1720" s="122">
        <v>9.9036773E-6</v>
      </c>
      <c r="AJ1720" s="121">
        <v>1.5937704999999999E-5</v>
      </c>
      <c r="AK1720" s="121">
        <v>1.4586829E-5</v>
      </c>
      <c r="AL1720" s="121">
        <v>6.6807610000000002E-7</v>
      </c>
      <c r="AM1720" s="121">
        <v>6.8279952000000001E-7</v>
      </c>
      <c r="AN1720" s="113">
        <f>AQ1720+AT1720+AU1720+AV1720+AW1720+BE1720+BF1720+BJ1720</f>
        <v>8.745101301569E-10</v>
      </c>
      <c r="AO1720" s="112">
        <f>AR1720+AS1720+AX1720+AY1720+AZ1720+BA1720+BB1720+BC1720+BD1720+BG1720+BK1720+BL1720</f>
        <v>2.4706955989077002E-12</v>
      </c>
      <c r="AP1720" s="112">
        <f>BH1720+BI1720</f>
        <v>9.5630185080800001E-5</v>
      </c>
      <c r="AQ1720" s="328">
        <v>6.9176237999999995E-10</v>
      </c>
      <c r="AR1720" s="328">
        <v>2.0873641E-12</v>
      </c>
      <c r="AS1720" s="328">
        <v>5.7022920999999999E-17</v>
      </c>
      <c r="AT1720" s="328">
        <v>4.9125554E-14</v>
      </c>
      <c r="AU1720" s="328">
        <v>2.0081429000000002E-15</v>
      </c>
      <c r="AV1720" s="328">
        <v>7.9336023000000004E-13</v>
      </c>
      <c r="AW1720" s="328">
        <v>1.8012945000000001E-10</v>
      </c>
      <c r="AX1720" s="328">
        <v>1.1492413000000001E-13</v>
      </c>
      <c r="AY1720" s="328">
        <v>2.0535150000000001E-13</v>
      </c>
      <c r="AZ1720" s="328">
        <v>7.9347654999999996E-16</v>
      </c>
      <c r="BA1720" s="328">
        <v>6.1836287E-18</v>
      </c>
      <c r="BB1720" s="328">
        <v>6.9655142999999999E-16</v>
      </c>
      <c r="BC1720" s="328">
        <v>2.4119914E-17</v>
      </c>
      <c r="BD1720" s="328">
        <v>5.5751463999999994E-17</v>
      </c>
      <c r="BE1720" s="328">
        <v>2.2283913000000001E-13</v>
      </c>
      <c r="BF1720" s="328">
        <v>1.5509670999999999E-12</v>
      </c>
      <c r="BG1720" s="328">
        <v>6.1422763000000006E-14</v>
      </c>
      <c r="BH1720" s="328">
        <v>4.5890807999999999E-9</v>
      </c>
      <c r="BI1720" s="328">
        <v>9.5625595999999997E-5</v>
      </c>
      <c r="BJ1720" s="329">
        <v>0</v>
      </c>
      <c r="BK1720" s="329">
        <v>0</v>
      </c>
      <c r="BL1720" s="329">
        <v>0</v>
      </c>
      <c r="BM1720" s="41"/>
      <c r="BN1720" s="122">
        <v>3.9153852E-8</v>
      </c>
      <c r="BO1720" s="122">
        <v>1.6701015999999999E-9</v>
      </c>
      <c r="BP1720" s="122">
        <v>2.0652102000000001E-8</v>
      </c>
      <c r="BQ1720" s="122">
        <v>1.9031750999999999E-10</v>
      </c>
      <c r="BR1720" s="122">
        <v>1.2564822000000001E-9</v>
      </c>
      <c r="BS1720" s="122">
        <v>5.1436616000000001E-10</v>
      </c>
      <c r="BT1720" s="122">
        <v>5.9562480000000002E-12</v>
      </c>
      <c r="BU1720" s="122">
        <v>7.6574960999999999E-10</v>
      </c>
      <c r="BV1720" s="122">
        <v>2.1105821E-11</v>
      </c>
      <c r="BW1720" s="122">
        <v>9.7394813000000005E-11</v>
      </c>
      <c r="BX1720" s="122">
        <v>1.47317E-11</v>
      </c>
      <c r="BY1720" s="122">
        <v>4.1497306000000001E-11</v>
      </c>
      <c r="BZ1720" s="122">
        <v>2.2206916999999999E-13</v>
      </c>
      <c r="CA1720" s="122">
        <v>1.2589006000000001E-9</v>
      </c>
      <c r="CB1720" s="122">
        <v>1.2639620000000001E-8</v>
      </c>
      <c r="CC1720" s="122">
        <v>2.5304717999999999E-11</v>
      </c>
      <c r="CD1720" s="111">
        <v>0</v>
      </c>
      <c r="CE1720" s="151"/>
      <c r="CF1720" s="143"/>
      <c r="CG1720" s="159" t="s">
        <v>1192</v>
      </c>
      <c r="CH1720" s="105"/>
      <c r="CI1720" s="159"/>
    </row>
    <row r="1721" spans="1:87" ht="14.5" customHeight="1">
      <c r="A1721" s="41" t="s">
        <v>8318</v>
      </c>
      <c r="B1721" s="119" t="s">
        <v>8313</v>
      </c>
      <c r="C1721" s="120" t="str">
        <f>MID(A1721,1,12)</f>
        <v>D.140.01.102</v>
      </c>
      <c r="D1721" s="135" t="s">
        <v>116</v>
      </c>
      <c r="E1721" s="119" t="s">
        <v>6486</v>
      </c>
      <c r="F1721" s="118" t="str">
        <f>MID(A1721, 21,85)</f>
        <v>Power sawing (petrol)</v>
      </c>
      <c r="G1721" s="118">
        <f>H1721+I1721+J1721+K1721</f>
        <v>6.1311234733700006E-4</v>
      </c>
      <c r="H1721" s="118">
        <f>N1721+O1721+P1721+Q1721</f>
        <v>6.3484835040000006E-6</v>
      </c>
      <c r="I1721" s="118">
        <f>L1721+M1721+R1721</f>
        <v>2.86043328E-5</v>
      </c>
      <c r="J1721" s="326">
        <f>S1721+IF(T1721="x",0,T1721)+IF(U1721="x",0,U1721)+IF(V1721="x",0,V1721)+W1721+X1721</f>
        <v>2.6332674103300002E-4</v>
      </c>
      <c r="K1721" s="118">
        <v>3.1483279000000001E-4</v>
      </c>
      <c r="L1721" s="330">
        <v>1.7110529000000001E-5</v>
      </c>
      <c r="M1721" s="330">
        <v>7.3309969999999999E-6</v>
      </c>
      <c r="N1721" s="330">
        <v>5.1562261000000001E-6</v>
      </c>
      <c r="O1721" s="330">
        <v>8.0884452000000002E-7</v>
      </c>
      <c r="P1721" s="330">
        <v>4.7993524E-8</v>
      </c>
      <c r="Q1721" s="330">
        <v>3.3541935999999998E-7</v>
      </c>
      <c r="R1721" s="330">
        <v>4.1628068000000003E-6</v>
      </c>
      <c r="S1721" s="330">
        <v>1.6967883000000001E-7</v>
      </c>
      <c r="T1721" s="118">
        <v>2.6216667000000002E-4</v>
      </c>
      <c r="U1721" s="330">
        <v>9.1384701E-7</v>
      </c>
      <c r="V1721" s="330">
        <v>7.6545193E-8</v>
      </c>
      <c r="W1721" s="118">
        <v>0</v>
      </c>
      <c r="X1721" s="118">
        <v>0</v>
      </c>
      <c r="Y1721" s="41"/>
      <c r="Z1721" s="327">
        <f>K1721/0.133</f>
        <v>2.3671638345864662E-3</v>
      </c>
      <c r="AA1721" s="41"/>
      <c r="AB1721" s="111">
        <v>3.2542322999999998E-2</v>
      </c>
      <c r="AC1721" s="111">
        <v>3.2384209999999997E-2</v>
      </c>
      <c r="AD1721" s="111">
        <v>1.2389228999999999E-4</v>
      </c>
      <c r="AE1721" s="111">
        <v>0</v>
      </c>
      <c r="AF1721" s="111">
        <v>0</v>
      </c>
      <c r="AG1721" s="122">
        <v>3.5066704E-6</v>
      </c>
      <c r="AH1721" s="122">
        <v>3.0714640999999998E-5</v>
      </c>
      <c r="AJ1721" s="121">
        <v>4.7185604999999998E-5</v>
      </c>
      <c r="AK1721" s="121">
        <v>4.3079515000000001E-5</v>
      </c>
      <c r="AL1721" s="121">
        <v>1.9914756999999998E-6</v>
      </c>
      <c r="AM1721" s="121">
        <v>2.1146145000000001E-6</v>
      </c>
      <c r="AN1721" s="113">
        <f>AQ1721+AT1721+AU1721+AV1721+AW1721+BE1721+BF1721+BJ1721</f>
        <v>2.5827046647696999E-9</v>
      </c>
      <c r="AO1721" s="112">
        <f>AR1721+AS1721+AX1721+AY1721+AZ1721+BA1721+BB1721+BC1721+BD1721+BG1721+BK1721+BL1721</f>
        <v>7.3649247304820002E-12</v>
      </c>
      <c r="AP1721" s="112">
        <f>BH1721+BI1721</f>
        <v>2.9616449198299999E-4</v>
      </c>
      <c r="AQ1721" s="328">
        <v>2.2078275999999999E-9</v>
      </c>
      <c r="AR1721" s="328">
        <v>6.6619254000000002E-12</v>
      </c>
      <c r="AS1721" s="328">
        <v>1.8199611000000001E-16</v>
      </c>
      <c r="AT1721" s="328">
        <v>1.2577325000000001E-13</v>
      </c>
      <c r="AU1721" s="328">
        <v>5.1413297000000003E-15</v>
      </c>
      <c r="AV1721" s="328">
        <v>7.6680394E-13</v>
      </c>
      <c r="AW1721" s="328">
        <v>3.6942460000000002E-10</v>
      </c>
      <c r="AX1721" s="328">
        <v>1.1809289E-13</v>
      </c>
      <c r="AY1721" s="328">
        <v>4.2247049000000002E-13</v>
      </c>
      <c r="AZ1721" s="328">
        <v>2.0314703000000002E-15</v>
      </c>
      <c r="BA1721" s="328">
        <v>1.5830612E-17</v>
      </c>
      <c r="BB1721" s="328">
        <v>1.8046847999999999E-15</v>
      </c>
      <c r="BC1721" s="328">
        <v>8.5783311000000001E-16</v>
      </c>
      <c r="BD1721" s="328">
        <v>2.8706555000000001E-16</v>
      </c>
      <c r="BE1721" s="328">
        <v>5.7158235000000002E-13</v>
      </c>
      <c r="BF1721" s="328">
        <v>3.9831639000000004E-12</v>
      </c>
      <c r="BG1721" s="328">
        <v>1.5725706999999999E-13</v>
      </c>
      <c r="BH1721" s="328">
        <v>1.4381983000000001E-8</v>
      </c>
      <c r="BI1721" s="329">
        <v>2.9615011000000001E-4</v>
      </c>
      <c r="BJ1721" s="329">
        <v>0</v>
      </c>
      <c r="BK1721" s="329">
        <v>0</v>
      </c>
      <c r="BL1721" s="329">
        <v>0</v>
      </c>
      <c r="BM1721" s="41"/>
      <c r="BN1721" s="122">
        <v>1.1519115E-7</v>
      </c>
      <c r="BO1721" s="122">
        <v>3.1357390999999999E-9</v>
      </c>
      <c r="BP1721" s="122">
        <v>6.6002808000000004E-8</v>
      </c>
      <c r="BQ1721" s="122">
        <v>4.8781142000000001E-10</v>
      </c>
      <c r="BR1721" s="122">
        <v>2.9959509000000001E-9</v>
      </c>
      <c r="BS1721" s="122">
        <v>4.7512109000000001E-10</v>
      </c>
      <c r="BT1721" s="122">
        <v>1.5249237000000001E-11</v>
      </c>
      <c r="BU1721" s="122">
        <v>6.8286672999999995E-10</v>
      </c>
      <c r="BV1721" s="122">
        <v>6.4403929999999999E-11</v>
      </c>
      <c r="BW1721" s="122">
        <v>2.2194894E-10</v>
      </c>
      <c r="BX1721" s="122">
        <v>3.7716702000000003E-11</v>
      </c>
      <c r="BY1721" s="122">
        <v>1.0624310000000001E-10</v>
      </c>
      <c r="BZ1721" s="122">
        <v>5.6855059999999998E-13</v>
      </c>
      <c r="CA1721" s="122">
        <v>1.8096741999999999E-9</v>
      </c>
      <c r="CB1721" s="122">
        <v>3.9090263999999999E-8</v>
      </c>
      <c r="CC1721" s="122">
        <v>6.4781229E-11</v>
      </c>
      <c r="CD1721" s="111">
        <v>0</v>
      </c>
      <c r="CE1721" s="151"/>
      <c r="CF1721" s="143"/>
      <c r="CG1721" s="159" t="s">
        <v>1193</v>
      </c>
      <c r="CH1721" s="105"/>
      <c r="CI1721" s="159"/>
    </row>
    <row r="1722" spans="1:87" ht="14.5" customHeight="1">
      <c r="A1722" s="41" t="s">
        <v>8316</v>
      </c>
      <c r="B1722" s="119" t="s">
        <v>8313</v>
      </c>
      <c r="C1722" s="120" t="str">
        <f>MID(A1722,1,12)</f>
        <v>D.140.01.103</v>
      </c>
      <c r="D1722" s="135" t="s">
        <v>116</v>
      </c>
      <c r="E1722" s="119" t="s">
        <v>6570</v>
      </c>
      <c r="F1722" s="118" t="str">
        <f>MID(A1722, 21,85)</f>
        <v>Shaving hardwood per kg dry mass removed</v>
      </c>
      <c r="G1722" s="118">
        <f>H1722+I1722+J1722+K1722</f>
        <v>0.14556206429000002</v>
      </c>
      <c r="H1722" s="118">
        <f>N1722+O1722+P1722+Q1722</f>
        <v>4.1752600499999999E-3</v>
      </c>
      <c r="I1722" s="118">
        <f>L1722+M1722+R1722</f>
        <v>1.0412687E-2</v>
      </c>
      <c r="J1722" s="326">
        <f>S1722+IF(T1722="x",0,T1722)+IF(U1722="x",0,U1722)+IF(V1722="x",0,V1722)+W1722+X1722</f>
        <v>2.182457724E-2</v>
      </c>
      <c r="K1722" s="118">
        <v>0.10914954</v>
      </c>
      <c r="L1722" s="118">
        <v>6.1250768000000004E-3</v>
      </c>
      <c r="M1722" s="118">
        <v>4.2876101999999999E-3</v>
      </c>
      <c r="N1722" s="118">
        <v>3.6021830000000001E-3</v>
      </c>
      <c r="O1722" s="118">
        <v>5.7307704999999998E-4</v>
      </c>
      <c r="P1722" s="118">
        <v>0</v>
      </c>
      <c r="Q1722" s="118">
        <v>0</v>
      </c>
      <c r="R1722" s="118">
        <v>0</v>
      </c>
      <c r="S1722" s="118">
        <v>7.6407723999999996E-4</v>
      </c>
      <c r="T1722" s="118">
        <v>0</v>
      </c>
      <c r="U1722" s="118">
        <v>2.1060499999999999E-2</v>
      </c>
      <c r="V1722" s="118">
        <v>0</v>
      </c>
      <c r="W1722" s="118">
        <v>0</v>
      </c>
      <c r="X1722" s="118">
        <v>0</v>
      </c>
      <c r="Y1722" s="41"/>
      <c r="Z1722" s="327">
        <f>K1722/0.133</f>
        <v>0.82067323308270679</v>
      </c>
      <c r="AA1722" s="41"/>
      <c r="AB1722" s="111">
        <v>14.046252000000001</v>
      </c>
      <c r="AC1722" s="111">
        <v>9.2257304999999992</v>
      </c>
      <c r="AD1722" s="111">
        <v>2.8549099999999998</v>
      </c>
      <c r="AE1722" s="111">
        <v>0</v>
      </c>
      <c r="AF1722" s="111">
        <v>0.24508468</v>
      </c>
      <c r="AG1722" s="111">
        <v>1.0738688999999999</v>
      </c>
      <c r="AH1722" s="111">
        <v>0.64665790000000001</v>
      </c>
      <c r="AI1722" s="41"/>
      <c r="AJ1722" s="114">
        <v>1.6318821000000001E-2</v>
      </c>
      <c r="AK1722" s="114">
        <v>1.539693E-2</v>
      </c>
      <c r="AL1722" s="114">
        <v>6.8907620000000001E-4</v>
      </c>
      <c r="AM1722" s="114">
        <v>2.3281469999999999E-4</v>
      </c>
      <c r="AN1722" s="113">
        <f>AQ1722+AT1722+AU1722+AV1722+AW1722+BE1722+BF1722+BJ1722</f>
        <v>9.2307732871999995E-7</v>
      </c>
      <c r="AO1722" s="112">
        <f>AR1722+AS1722+AX1722+AY1722+AZ1722+BA1722+BB1722+BC1722+BD1722+BG1722+BK1722+BL1722</f>
        <v>2.5483587594999994E-9</v>
      </c>
      <c r="AP1722" s="112">
        <f>BH1722+BI1722</f>
        <v>3.2607101741999996E-2</v>
      </c>
      <c r="AQ1722" s="328">
        <v>7.6158473999999996E-7</v>
      </c>
      <c r="AR1722" s="328">
        <v>2.2978849999999999E-9</v>
      </c>
      <c r="AS1722" s="328">
        <v>6.2781500000000006E-14</v>
      </c>
      <c r="AT1722" s="329">
        <v>0</v>
      </c>
      <c r="AU1722" s="329">
        <v>0</v>
      </c>
      <c r="AV1722" s="328">
        <v>5.3561872000000004E-10</v>
      </c>
      <c r="AW1722" s="328">
        <v>1.6095697E-7</v>
      </c>
      <c r="AX1722" s="328">
        <v>7.5928368000000004E-11</v>
      </c>
      <c r="AY1722" s="328">
        <v>1.7448261E-10</v>
      </c>
      <c r="AZ1722" s="329">
        <v>0</v>
      </c>
      <c r="BA1722" s="329">
        <v>0</v>
      </c>
      <c r="BB1722" s="329">
        <v>0</v>
      </c>
      <c r="BC1722" s="329">
        <v>0</v>
      </c>
      <c r="BD1722" s="329">
        <v>0</v>
      </c>
      <c r="BE1722" s="329">
        <v>0</v>
      </c>
      <c r="BF1722" s="329">
        <v>0</v>
      </c>
      <c r="BG1722" s="329">
        <v>0</v>
      </c>
      <c r="BH1722" s="328">
        <v>1.5421742E-5</v>
      </c>
      <c r="BI1722" s="329">
        <v>3.2591679999999998E-2</v>
      </c>
      <c r="BJ1722" s="329">
        <v>0</v>
      </c>
      <c r="BK1722" s="329">
        <v>0</v>
      </c>
      <c r="BL1722" s="329">
        <v>0</v>
      </c>
      <c r="BM1722" s="41"/>
      <c r="BN1722" s="122">
        <v>4.2313524E-5</v>
      </c>
      <c r="BO1722" s="122">
        <v>1.3792761999999999E-6</v>
      </c>
      <c r="BP1722" s="122">
        <v>2.2882546999999998E-5</v>
      </c>
      <c r="BQ1722" s="111">
        <v>0</v>
      </c>
      <c r="BR1722" s="122">
        <v>1.3905334000000001E-6</v>
      </c>
      <c r="BS1722" s="122">
        <v>3.4674959E-7</v>
      </c>
      <c r="BT1722" s="111">
        <v>0</v>
      </c>
      <c r="BU1722" s="122">
        <v>5.2629126E-7</v>
      </c>
      <c r="BV1722" s="111">
        <v>0</v>
      </c>
      <c r="BW1722" s="111">
        <v>0</v>
      </c>
      <c r="BX1722" s="111">
        <v>0</v>
      </c>
      <c r="BY1722" s="111">
        <v>0</v>
      </c>
      <c r="BZ1722" s="111">
        <v>0</v>
      </c>
      <c r="CA1722" s="122">
        <v>7.4656479000000005E-7</v>
      </c>
      <c r="CB1722" s="122">
        <v>1.4673050999999999E-5</v>
      </c>
      <c r="CC1722" s="122">
        <v>3.6851054999999999E-7</v>
      </c>
      <c r="CD1722" s="111">
        <v>0</v>
      </c>
      <c r="CE1722" s="151"/>
      <c r="CF1722" s="143"/>
      <c r="CG1722" s="159" t="s">
        <v>1259</v>
      </c>
      <c r="CH1722" s="105"/>
      <c r="CI1722" s="159"/>
    </row>
    <row r="1723" spans="1:87" ht="14.5" customHeight="1">
      <c r="A1723" s="41" t="s">
        <v>8314</v>
      </c>
      <c r="B1723" s="119" t="s">
        <v>8313</v>
      </c>
      <c r="C1723" s="120" t="str">
        <f>MID(A1723,1,12)</f>
        <v>D.140.01.104</v>
      </c>
      <c r="D1723" s="135" t="s">
        <v>116</v>
      </c>
      <c r="E1723" s="119" t="s">
        <v>6570</v>
      </c>
      <c r="F1723" s="118" t="str">
        <f>MID(A1723, 21,85)</f>
        <v>Shaving softwood per kg dry mass removed</v>
      </c>
      <c r="G1723" s="118">
        <f>H1723+I1723+J1723+K1723</f>
        <v>0.10917154521</v>
      </c>
      <c r="H1723" s="118">
        <f>N1723+O1723+P1723+Q1723</f>
        <v>3.1314450799999997E-3</v>
      </c>
      <c r="I1723" s="118">
        <f>L1723+M1723+R1723</f>
        <v>7.8095152000000004E-3</v>
      </c>
      <c r="J1723" s="326">
        <f>S1723+IF(T1723="x",0,T1723)+IF(U1723="x",0,U1723)+IF(V1723="x",0,V1723)+W1723+X1723</f>
        <v>1.6368432929999999E-2</v>
      </c>
      <c r="K1723" s="118">
        <v>8.1862151999999994E-2</v>
      </c>
      <c r="L1723" s="118">
        <v>4.5938076000000003E-3</v>
      </c>
      <c r="M1723" s="118">
        <v>3.2157076000000001E-3</v>
      </c>
      <c r="N1723" s="118">
        <v>2.7016372999999999E-3</v>
      </c>
      <c r="O1723" s="118">
        <v>4.2980778000000001E-4</v>
      </c>
      <c r="P1723" s="118">
        <v>0</v>
      </c>
      <c r="Q1723" s="118">
        <v>0</v>
      </c>
      <c r="R1723" s="118">
        <v>0</v>
      </c>
      <c r="S1723" s="118">
        <v>5.7305793000000005E-4</v>
      </c>
      <c r="T1723" s="118">
        <v>0</v>
      </c>
      <c r="U1723" s="118">
        <v>1.5795375E-2</v>
      </c>
      <c r="V1723" s="118">
        <v>0</v>
      </c>
      <c r="W1723" s="118">
        <v>0</v>
      </c>
      <c r="X1723" s="118">
        <v>0</v>
      </c>
      <c r="Y1723" s="41"/>
      <c r="Z1723" s="327">
        <f>K1723/0.133</f>
        <v>0.61550490225563903</v>
      </c>
      <c r="AA1723" s="41"/>
      <c r="AB1723" s="111">
        <v>10.534689</v>
      </c>
      <c r="AC1723" s="111">
        <v>6.9192979000000001</v>
      </c>
      <c r="AD1723" s="111">
        <v>2.1411825000000002</v>
      </c>
      <c r="AE1723" s="111">
        <v>0</v>
      </c>
      <c r="AF1723" s="111">
        <v>0.18381351000000001</v>
      </c>
      <c r="AG1723" s="111">
        <v>0.80540171000000005</v>
      </c>
      <c r="AH1723" s="111">
        <v>0.48499343</v>
      </c>
      <c r="AI1723" s="41"/>
      <c r="AJ1723" s="114">
        <v>1.2239115E-2</v>
      </c>
      <c r="AK1723" s="114">
        <v>1.1547697000000001E-2</v>
      </c>
      <c r="AL1723" s="114">
        <v>5.1680715000000004E-4</v>
      </c>
      <c r="AM1723" s="114">
        <v>1.7461102999999999E-4</v>
      </c>
      <c r="AN1723" s="113">
        <f>AQ1723+AT1723+AU1723+AV1723+AW1723+BE1723+BF1723+BJ1723</f>
        <v>6.9230799403999998E-7</v>
      </c>
      <c r="AO1723" s="112">
        <f>AR1723+AS1723+AX1723+AY1723+AZ1723+BA1723+BB1723+BC1723+BD1723+BG1723+BK1723+BL1723</f>
        <v>1.911269022125E-9</v>
      </c>
      <c r="AP1723" s="112">
        <f>BH1723+BI1723</f>
        <v>2.4455326306999998E-2</v>
      </c>
      <c r="AQ1723" s="328">
        <v>5.7118855E-7</v>
      </c>
      <c r="AR1723" s="328">
        <v>1.7234137000000001E-9</v>
      </c>
      <c r="AS1723" s="328">
        <v>4.7086125000000001E-14</v>
      </c>
      <c r="AT1723" s="329">
        <v>0</v>
      </c>
      <c r="AU1723" s="329">
        <v>0</v>
      </c>
      <c r="AV1723" s="328">
        <v>4.0171404000000001E-10</v>
      </c>
      <c r="AW1723" s="328">
        <v>1.2071773000000001E-7</v>
      </c>
      <c r="AX1723" s="328">
        <v>5.6946275999999997E-11</v>
      </c>
      <c r="AY1723" s="328">
        <v>1.3086196E-10</v>
      </c>
      <c r="AZ1723" s="329">
        <v>0</v>
      </c>
      <c r="BA1723" s="329">
        <v>0</v>
      </c>
      <c r="BB1723" s="329">
        <v>0</v>
      </c>
      <c r="BC1723" s="329">
        <v>0</v>
      </c>
      <c r="BD1723" s="329">
        <v>0</v>
      </c>
      <c r="BE1723" s="329">
        <v>0</v>
      </c>
      <c r="BF1723" s="329">
        <v>0</v>
      </c>
      <c r="BG1723" s="329">
        <v>0</v>
      </c>
      <c r="BH1723" s="328">
        <v>1.1566307000000001E-5</v>
      </c>
      <c r="BI1723" s="329">
        <v>2.4443759999999998E-2</v>
      </c>
      <c r="BJ1723" s="329">
        <v>0</v>
      </c>
      <c r="BK1723" s="329">
        <v>0</v>
      </c>
      <c r="BL1723" s="329">
        <v>0</v>
      </c>
      <c r="BM1723" s="41"/>
      <c r="BN1723" s="122">
        <v>3.1735142999999998E-5</v>
      </c>
      <c r="BO1723" s="122">
        <v>1.0344572E-6</v>
      </c>
      <c r="BP1723" s="122">
        <v>1.716191E-5</v>
      </c>
      <c r="BQ1723" s="111">
        <v>0</v>
      </c>
      <c r="BR1723" s="122">
        <v>1.0429000999999999E-6</v>
      </c>
      <c r="BS1723" s="122">
        <v>2.6006219000000002E-7</v>
      </c>
      <c r="BT1723" s="111">
        <v>0</v>
      </c>
      <c r="BU1723" s="122">
        <v>3.9471843999999998E-7</v>
      </c>
      <c r="BV1723" s="111">
        <v>0</v>
      </c>
      <c r="BW1723" s="111">
        <v>0</v>
      </c>
      <c r="BX1723" s="111">
        <v>0</v>
      </c>
      <c r="BY1723" s="111">
        <v>0</v>
      </c>
      <c r="BZ1723" s="111">
        <v>0</v>
      </c>
      <c r="CA1723" s="122">
        <v>5.5992358999999995E-7</v>
      </c>
      <c r="CB1723" s="122">
        <v>1.1004788000000001E-5</v>
      </c>
      <c r="CC1723" s="122">
        <v>2.7638291000000001E-7</v>
      </c>
      <c r="CD1723" s="111">
        <v>0</v>
      </c>
      <c r="CE1723" s="151"/>
      <c r="CF1723" s="143"/>
      <c r="CG1723" s="159" t="s">
        <v>1259</v>
      </c>
      <c r="CH1723" s="105"/>
      <c r="CI1723" s="159"/>
    </row>
    <row r="1724" spans="1:87" ht="14.5" customHeight="1">
      <c r="B1724" s="119" t="s">
        <v>7624</v>
      </c>
      <c r="C1724" s="133" t="s">
        <v>8311</v>
      </c>
      <c r="D1724" s="135"/>
      <c r="G1724" s="41"/>
      <c r="H1724" s="41"/>
      <c r="I1724" s="41"/>
      <c r="J1724" s="41"/>
      <c r="K1724" s="41"/>
      <c r="L1724" s="41"/>
      <c r="M1724" s="41"/>
      <c r="N1724" s="41"/>
      <c r="O1724" s="41"/>
      <c r="P1724" s="41"/>
      <c r="Q1724" s="41"/>
      <c r="R1724" s="41"/>
      <c r="S1724" s="41"/>
      <c r="T1724" s="41"/>
      <c r="U1724" s="41"/>
      <c r="V1724" s="41"/>
      <c r="W1724" s="41"/>
      <c r="X1724" s="41"/>
      <c r="Y1724" s="41"/>
      <c r="Z1724" s="41"/>
      <c r="AA1724" s="41"/>
      <c r="AB1724" s="41"/>
      <c r="AC1724" s="41"/>
      <c r="AD1724" s="41"/>
      <c r="AE1724" s="41"/>
      <c r="AF1724" s="41"/>
      <c r="AG1724" s="41"/>
      <c r="AH1724" s="41"/>
      <c r="AI1724" s="41"/>
      <c r="AJ1724" s="41"/>
      <c r="AK1724" s="41"/>
      <c r="AL1724" s="41"/>
      <c r="AM1724" s="41"/>
      <c r="AN1724" s="41"/>
      <c r="AO1724" s="41"/>
      <c r="AP1724" s="41"/>
      <c r="AQ1724" s="41"/>
      <c r="AR1724" s="41"/>
      <c r="AS1724" s="41"/>
      <c r="AT1724" s="41"/>
      <c r="AU1724" s="41"/>
      <c r="AV1724" s="41"/>
      <c r="AW1724" s="41"/>
      <c r="AX1724" s="41"/>
      <c r="AY1724" s="41"/>
      <c r="AZ1724" s="41"/>
      <c r="BA1724" s="41"/>
      <c r="BB1724" s="41"/>
      <c r="BC1724" s="41"/>
      <c r="BD1724" s="41"/>
      <c r="BE1724" s="41"/>
      <c r="BF1724" s="41"/>
      <c r="BG1724" s="41"/>
      <c r="BH1724" s="41"/>
      <c r="BI1724" s="41"/>
      <c r="BJ1724" s="41"/>
      <c r="BK1724" s="41"/>
      <c r="BL1724" s="41"/>
      <c r="BM1724" s="41"/>
      <c r="BN1724" s="41"/>
      <c r="BO1724" s="41"/>
      <c r="BP1724" s="41"/>
      <c r="BQ1724" s="41"/>
      <c r="BR1724" s="41"/>
      <c r="BS1724" s="41"/>
      <c r="BT1724" s="41"/>
      <c r="BU1724" s="41"/>
      <c r="BV1724" s="41"/>
      <c r="BW1724" s="41"/>
      <c r="BX1724" s="41"/>
      <c r="BY1724" s="41"/>
      <c r="BZ1724" s="41"/>
      <c r="CA1724" s="41"/>
      <c r="CB1724" s="41"/>
      <c r="CC1724" s="41"/>
      <c r="CD1724" s="41"/>
      <c r="CE1724" s="130"/>
      <c r="CF1724" s="139"/>
      <c r="CG1724" s="159"/>
    </row>
    <row r="1725" spans="1:87" ht="14.5" customHeight="1">
      <c r="B1725" s="119" t="s">
        <v>7624</v>
      </c>
      <c r="C1725" s="133" t="s">
        <v>61</v>
      </c>
      <c r="D1725" s="133" t="s">
        <v>62</v>
      </c>
      <c r="G1725" s="41"/>
      <c r="H1725" s="41"/>
      <c r="I1725" s="41"/>
      <c r="J1725" s="41"/>
      <c r="K1725" s="41"/>
      <c r="L1725" s="41"/>
      <c r="M1725" s="41"/>
      <c r="N1725" s="41"/>
      <c r="O1725" s="41"/>
      <c r="P1725" s="41"/>
      <c r="Q1725" s="41"/>
      <c r="R1725" s="41"/>
      <c r="S1725" s="41"/>
      <c r="T1725" s="41"/>
      <c r="U1725" s="41"/>
      <c r="V1725" s="41"/>
      <c r="W1725" s="41"/>
      <c r="X1725" s="41"/>
      <c r="Y1725" s="41"/>
      <c r="Z1725" s="41"/>
      <c r="AA1725" s="41"/>
      <c r="AB1725" s="41"/>
      <c r="AC1725" s="41"/>
      <c r="AD1725" s="41"/>
      <c r="AE1725" s="41"/>
      <c r="AF1725" s="41"/>
      <c r="AG1725" s="41"/>
      <c r="AH1725" s="41"/>
      <c r="AI1725" s="41"/>
      <c r="AJ1725" s="41"/>
      <c r="AK1725" s="41"/>
      <c r="AL1725" s="41"/>
      <c r="AM1725" s="41"/>
      <c r="AN1725" s="41"/>
      <c r="AO1725" s="41"/>
      <c r="AP1725" s="41"/>
      <c r="AQ1725" s="41"/>
      <c r="AR1725" s="41"/>
      <c r="AS1725" s="41"/>
      <c r="AT1725" s="41"/>
      <c r="AU1725" s="41"/>
      <c r="AV1725" s="41"/>
      <c r="AW1725" s="41"/>
      <c r="AX1725" s="41"/>
      <c r="AY1725" s="41"/>
      <c r="AZ1725" s="41"/>
      <c r="BA1725" s="41"/>
      <c r="BB1725" s="41"/>
      <c r="BC1725" s="41"/>
      <c r="BD1725" s="41"/>
      <c r="BE1725" s="41"/>
      <c r="BF1725" s="41"/>
      <c r="BG1725" s="41"/>
      <c r="BH1725" s="41"/>
      <c r="BI1725" s="41"/>
      <c r="BJ1725" s="41"/>
      <c r="BK1725" s="41"/>
      <c r="BL1725" s="41"/>
      <c r="BM1725" s="41"/>
      <c r="BN1725" s="41"/>
      <c r="BO1725" s="41"/>
      <c r="BP1725" s="41"/>
      <c r="BQ1725" s="41"/>
      <c r="BR1725" s="41"/>
      <c r="BS1725" s="41"/>
      <c r="BT1725" s="41"/>
      <c r="BU1725" s="41"/>
      <c r="BV1725" s="41"/>
      <c r="BW1725" s="41"/>
      <c r="BX1725" s="41"/>
      <c r="BY1725" s="41"/>
      <c r="BZ1725" s="41"/>
      <c r="CA1725" s="41"/>
      <c r="CB1725" s="41"/>
      <c r="CC1725" s="41"/>
      <c r="CD1725" s="41"/>
      <c r="CE1725" s="130"/>
      <c r="CF1725" s="139"/>
      <c r="CI1725" s="159"/>
    </row>
    <row r="1726" spans="1:87" ht="14.5" customHeight="1">
      <c r="A1726" s="41" t="s">
        <v>8310</v>
      </c>
      <c r="B1726" s="119" t="s">
        <v>7624</v>
      </c>
      <c r="C1726" s="120" t="str">
        <f t="shared" ref="C1726:C1733" si="681">MID(A1726,1,12)</f>
        <v>F.010.01.101</v>
      </c>
      <c r="D1726" s="135" t="s">
        <v>62</v>
      </c>
      <c r="E1726" s="119" t="s">
        <v>6570</v>
      </c>
      <c r="F1726" s="118" t="s">
        <v>8309</v>
      </c>
      <c r="G1726" s="118">
        <v>-5.5143493064000002E-2</v>
      </c>
      <c r="H1726" s="118">
        <v>-4.6103220400000007E-3</v>
      </c>
      <c r="I1726" s="118">
        <v>-1.5646977449999998E-2</v>
      </c>
      <c r="J1726" s="326">
        <v>-5.0355465739999996E-3</v>
      </c>
      <c r="K1726" s="118">
        <v>-2.9850647000000001E-2</v>
      </c>
      <c r="L1726" s="118">
        <v>-1.2778496E-2</v>
      </c>
      <c r="M1726" s="118">
        <v>-9.7731165000000003E-4</v>
      </c>
      <c r="N1726" s="118">
        <v>-1.2242991999999999E-3</v>
      </c>
      <c r="O1726" s="118">
        <v>-2.7685623000000001E-3</v>
      </c>
      <c r="P1726" s="118">
        <v>-3.2979099E-4</v>
      </c>
      <c r="Q1726" s="118">
        <v>-2.8766955000000002E-4</v>
      </c>
      <c r="R1726" s="118">
        <v>-1.8911697999999999E-3</v>
      </c>
      <c r="S1726" s="118">
        <v>-6.7852101999999999E-4</v>
      </c>
      <c r="T1726" s="118">
        <v>0</v>
      </c>
      <c r="U1726" s="118">
        <v>-4.3426743999999996E-3</v>
      </c>
      <c r="V1726" s="330">
        <v>-1.4351154E-5</v>
      </c>
      <c r="W1726" s="118">
        <v>0</v>
      </c>
      <c r="X1726" s="118">
        <v>0</v>
      </c>
      <c r="Y1726" s="41"/>
      <c r="Z1726" s="327">
        <v>-0.22444095488721805</v>
      </c>
      <c r="AA1726" s="41"/>
      <c r="AB1726" s="111">
        <v>-51.760142000000002</v>
      </c>
      <c r="AC1726" s="111">
        <v>-51.051693999999998</v>
      </c>
      <c r="AD1726" s="111">
        <v>-0.58875736999999995</v>
      </c>
      <c r="AE1726" s="111">
        <v>0</v>
      </c>
      <c r="AF1726" s="111">
        <v>0</v>
      </c>
      <c r="AG1726" s="111">
        <v>-5.8945687E-3</v>
      </c>
      <c r="AH1726" s="111">
        <v>-0.11379626</v>
      </c>
      <c r="AI1726" s="41"/>
      <c r="AJ1726" s="114">
        <v>-1.2022359E-2</v>
      </c>
      <c r="AK1726" s="114">
        <v>-9.1575683000000001E-3</v>
      </c>
      <c r="AL1726" s="114">
        <v>-3.0405683000000002E-4</v>
      </c>
      <c r="AM1726" s="114">
        <v>-2.5607334000000001E-3</v>
      </c>
      <c r="AN1726" s="113">
        <v>-5.4901489258900001E-7</v>
      </c>
      <c r="AO1726" s="112">
        <v>-1.1244705449683E-9</v>
      </c>
      <c r="AP1726" s="112">
        <v>-0.358646139689</v>
      </c>
      <c r="AQ1726" s="328">
        <v>-2.6085394999999999E-7</v>
      </c>
      <c r="AR1726" s="328">
        <v>-7.8901104999999997E-10</v>
      </c>
      <c r="AS1726" s="328">
        <v>-2.1472090000000001E-14</v>
      </c>
      <c r="AT1726" s="328">
        <v>-2.3136626000000001E-10</v>
      </c>
      <c r="AU1726" s="328">
        <v>-3.0055599000000003E-11</v>
      </c>
      <c r="AV1726" s="328">
        <v>-1.8210273000000001E-10</v>
      </c>
      <c r="AW1726" s="328">
        <v>-2.8274807999999998E-7</v>
      </c>
      <c r="AX1726" s="328">
        <v>-3.3905827999999998E-11</v>
      </c>
      <c r="AY1726" s="328">
        <v>-2.8258763999999999E-10</v>
      </c>
      <c r="AZ1726" s="328">
        <v>-3.3739629999999999E-13</v>
      </c>
      <c r="BA1726" s="328">
        <v>-1.7306793000000001E-15</v>
      </c>
      <c r="BB1726" s="328">
        <v>-7.1497774999999996E-13</v>
      </c>
      <c r="BC1726" s="328">
        <v>-4.1307733000000001E-14</v>
      </c>
      <c r="BD1726" s="328">
        <v>-3.1220415999999999E-14</v>
      </c>
      <c r="BE1726" s="328">
        <v>-3.5921163999999999E-9</v>
      </c>
      <c r="BF1726" s="328">
        <v>-1.3772216E-9</v>
      </c>
      <c r="BG1726" s="328">
        <v>-1.7817921999999999E-11</v>
      </c>
      <c r="BH1726" s="328">
        <v>-3.1929688999999997E-5</v>
      </c>
      <c r="BI1726" s="329">
        <v>-0.35861420999999999</v>
      </c>
      <c r="BJ1726" s="329">
        <v>0</v>
      </c>
      <c r="BK1726" s="329">
        <v>0</v>
      </c>
      <c r="BL1726" s="329">
        <v>0</v>
      </c>
      <c r="BM1726" s="41"/>
      <c r="BN1726" s="122">
        <v>-7.4431092000000004E-5</v>
      </c>
      <c r="BO1726" s="122">
        <v>-1.9833178999999998E-6</v>
      </c>
      <c r="BP1726" s="122">
        <v>-6.2580093000000003E-6</v>
      </c>
      <c r="BQ1726" s="122">
        <v>-2.2266417E-7</v>
      </c>
      <c r="BR1726" s="122">
        <v>-4.0684247000000001E-6</v>
      </c>
      <c r="BS1726" s="122">
        <v>-6.4073849000000003E-8</v>
      </c>
      <c r="BT1726" s="122">
        <v>-4.3282775999999999E-10</v>
      </c>
      <c r="BU1726" s="122">
        <v>-1.200591E-7</v>
      </c>
      <c r="BV1726" s="122">
        <v>-4.4255629E-7</v>
      </c>
      <c r="BW1726" s="122">
        <v>-1.9035261E-7</v>
      </c>
      <c r="BX1726" s="122">
        <v>-2.2590558E-7</v>
      </c>
      <c r="BY1726" s="122">
        <v>-1.2953202E-8</v>
      </c>
      <c r="BZ1726" s="122">
        <v>-3.9876611000000002E-9</v>
      </c>
      <c r="CA1726" s="122">
        <v>-1.0212712999999999E-6</v>
      </c>
      <c r="CB1726" s="122">
        <v>-5.9659025999999997E-5</v>
      </c>
      <c r="CC1726" s="122">
        <v>-1.5805771999999999E-7</v>
      </c>
      <c r="CD1726" s="111">
        <v>0</v>
      </c>
      <c r="CE1726" s="137"/>
      <c r="CF1726" s="143"/>
      <c r="CG1726" s="42" t="s">
        <v>1280</v>
      </c>
      <c r="CI1726" s="159"/>
    </row>
    <row r="1727" spans="1:87" ht="14.5" customHeight="1">
      <c r="A1727" s="41" t="s">
        <v>8308</v>
      </c>
      <c r="B1727" s="119" t="s">
        <v>7624</v>
      </c>
      <c r="C1727" s="120" t="str">
        <f t="shared" si="681"/>
        <v>F.010.01.102</v>
      </c>
      <c r="D1727" s="135" t="s">
        <v>62</v>
      </c>
      <c r="E1727" s="119" t="s">
        <v>6570</v>
      </c>
      <c r="F1727" s="118" t="s">
        <v>8307</v>
      </c>
      <c r="G1727" s="118">
        <v>-4.6376618906000006E-2</v>
      </c>
      <c r="H1727" s="118">
        <v>1.6438580999999985E-4</v>
      </c>
      <c r="I1727" s="118">
        <v>-6.9677239999999998E-3</v>
      </c>
      <c r="J1727" s="326">
        <v>-3.5505627159999999E-3</v>
      </c>
      <c r="K1727" s="118">
        <v>-3.6022718000000002E-2</v>
      </c>
      <c r="L1727" s="118">
        <v>-9.0101143999999998E-3</v>
      </c>
      <c r="M1727" s="118">
        <v>3.3758538000000001E-3</v>
      </c>
      <c r="N1727" s="118">
        <v>2.5518697999999999E-3</v>
      </c>
      <c r="O1727" s="118">
        <v>-1.9521127E-3</v>
      </c>
      <c r="P1727" s="118">
        <v>-2.3253556000000001E-4</v>
      </c>
      <c r="Q1727" s="118">
        <v>-2.0283572999999999E-4</v>
      </c>
      <c r="R1727" s="118">
        <v>-1.3334633999999999E-3</v>
      </c>
      <c r="S1727" s="118">
        <v>-4.7842502000000002E-4</v>
      </c>
      <c r="T1727" s="118">
        <v>0</v>
      </c>
      <c r="U1727" s="118">
        <v>-3.0620186999999999E-3</v>
      </c>
      <c r="V1727" s="330">
        <v>-1.0118996E-5</v>
      </c>
      <c r="W1727" s="118">
        <v>0</v>
      </c>
      <c r="X1727" s="118">
        <v>0</v>
      </c>
      <c r="Y1727" s="41"/>
      <c r="Z1727" s="327">
        <v>-0.27084750375939848</v>
      </c>
      <c r="AA1727" s="41"/>
      <c r="AB1727" s="111">
        <v>-36.496065000000002</v>
      </c>
      <c r="AC1727" s="111">
        <v>-35.996538000000001</v>
      </c>
      <c r="AD1727" s="111">
        <v>-0.41513269000000003</v>
      </c>
      <c r="AE1727" s="111">
        <v>0</v>
      </c>
      <c r="AF1727" s="111">
        <v>0</v>
      </c>
      <c r="AG1727" s="111">
        <v>-4.1562591000000003E-3</v>
      </c>
      <c r="AH1727" s="111">
        <v>-8.0237718E-2</v>
      </c>
      <c r="AI1727" s="41"/>
      <c r="AJ1727" s="114">
        <v>-9.6215091999999995E-3</v>
      </c>
      <c r="AK1727" s="114">
        <v>-7.5472743000000002E-3</v>
      </c>
      <c r="AL1727" s="114">
        <v>-2.6866229E-4</v>
      </c>
      <c r="AM1727" s="114">
        <v>-1.8055726000000001E-3</v>
      </c>
      <c r="AN1727" s="113">
        <v>-4.5247448400599995E-7</v>
      </c>
      <c r="AO1727" s="112">
        <v>-9.9357353401859967E-10</v>
      </c>
      <c r="AP1727" s="112">
        <v>-0.252881313617</v>
      </c>
      <c r="AQ1727" s="328">
        <v>-2.8841551E-7</v>
      </c>
      <c r="AR1727" s="328">
        <v>-8.7159537000000002E-10</v>
      </c>
      <c r="AS1727" s="328">
        <v>-2.3753424999999998E-14</v>
      </c>
      <c r="AT1727" s="328">
        <v>-1.631363E-10</v>
      </c>
      <c r="AU1727" s="328">
        <v>-2.1192196000000001E-11</v>
      </c>
      <c r="AV1727" s="328">
        <v>3.7940362E-10</v>
      </c>
      <c r="AW1727" s="328">
        <v>-1.6075016999999999E-7</v>
      </c>
      <c r="AX1727" s="328">
        <v>4.8078441000000002E-11</v>
      </c>
      <c r="AY1727" s="328">
        <v>-1.5667504999999999E-10</v>
      </c>
      <c r="AZ1727" s="328">
        <v>-2.3789806E-13</v>
      </c>
      <c r="BA1727" s="328">
        <v>-1.2203016E-15</v>
      </c>
      <c r="BB1727" s="328">
        <v>-5.0413064999999996E-13</v>
      </c>
      <c r="BC1727" s="328">
        <v>-2.9126073999999998E-14</v>
      </c>
      <c r="BD1727" s="328">
        <v>-2.2013507999999999E-14</v>
      </c>
      <c r="BE1727" s="328">
        <v>-2.5328004999999999E-9</v>
      </c>
      <c r="BF1727" s="328">
        <v>-9.7107863000000002E-10</v>
      </c>
      <c r="BG1727" s="328">
        <v>-1.2563413000000001E-11</v>
      </c>
      <c r="BH1727" s="328">
        <v>-2.2513617000000001E-5</v>
      </c>
      <c r="BI1727" s="329">
        <v>-0.25285879999999999</v>
      </c>
      <c r="BJ1727" s="329">
        <v>0</v>
      </c>
      <c r="BK1727" s="329">
        <v>0</v>
      </c>
      <c r="BL1727" s="329">
        <v>0</v>
      </c>
      <c r="BM1727" s="41"/>
      <c r="BN1727" s="122">
        <v>-5.3545156000000003E-5</v>
      </c>
      <c r="BO1727" s="122">
        <v>-9.3771229999999998E-7</v>
      </c>
      <c r="BP1727" s="122">
        <v>-7.5519469999999999E-6</v>
      </c>
      <c r="BQ1727" s="122">
        <v>-1.5700045999999999E-7</v>
      </c>
      <c r="BR1727" s="122">
        <v>-2.7342766000000001E-6</v>
      </c>
      <c r="BS1727" s="122">
        <v>2.8356453999999998E-7</v>
      </c>
      <c r="BT1727" s="122">
        <v>-3.0518676E-10</v>
      </c>
      <c r="BU1727" s="122">
        <v>4.1430748000000003E-7</v>
      </c>
      <c r="BV1727" s="122">
        <v>-3.1204634E-7</v>
      </c>
      <c r="BW1727" s="122">
        <v>-1.3421759000000001E-7</v>
      </c>
      <c r="BX1727" s="122">
        <v>-1.5928597999999999E-7</v>
      </c>
      <c r="BY1727" s="122">
        <v>-9.1332994999999993E-9</v>
      </c>
      <c r="BZ1727" s="122">
        <v>-2.8116989999999998E-9</v>
      </c>
      <c r="CA1727" s="122">
        <v>-6.7278857000000001E-8</v>
      </c>
      <c r="CB1727" s="122">
        <v>-4.2065566E-5</v>
      </c>
      <c r="CC1727" s="122">
        <v>-1.1144647E-7</v>
      </c>
      <c r="CD1727" s="111">
        <v>0</v>
      </c>
      <c r="CE1727" s="151"/>
      <c r="CF1727" s="143"/>
      <c r="CG1727" s="42" t="s">
        <v>1280</v>
      </c>
      <c r="CH1727" s="42"/>
      <c r="CI1727" s="42"/>
    </row>
    <row r="1728" spans="1:87" ht="14.5" customHeight="1">
      <c r="A1728" s="41" t="s">
        <v>8306</v>
      </c>
      <c r="B1728" s="119" t="s">
        <v>7624</v>
      </c>
      <c r="C1728" s="120" t="str">
        <f t="shared" si="681"/>
        <v>F.010.01.103</v>
      </c>
      <c r="D1728" s="135" t="s">
        <v>62</v>
      </c>
      <c r="E1728" s="119" t="s">
        <v>6570</v>
      </c>
      <c r="F1728" s="118" t="s">
        <v>8305</v>
      </c>
      <c r="G1728" s="118">
        <v>-7.3840770518000004E-2</v>
      </c>
      <c r="H1728" s="118">
        <v>-4.4758914999999998E-3</v>
      </c>
      <c r="I1728" s="118">
        <v>-1.530675586E-2</v>
      </c>
      <c r="J1728" s="326">
        <v>-4.9462241580000002E-3</v>
      </c>
      <c r="K1728" s="118">
        <v>-4.9111899000000001E-2</v>
      </c>
      <c r="L1728" s="118">
        <v>-1.2551826E-2</v>
      </c>
      <c r="M1728" s="118">
        <v>-8.9730626E-4</v>
      </c>
      <c r="N1728" s="118">
        <v>-1.1499310999999999E-3</v>
      </c>
      <c r="O1728" s="118">
        <v>-2.7194526E-3</v>
      </c>
      <c r="P1728" s="118">
        <v>-3.2394104000000001E-4</v>
      </c>
      <c r="Q1728" s="118">
        <v>-2.8256675999999999E-4</v>
      </c>
      <c r="R1728" s="118">
        <v>-1.8576236000000001E-3</v>
      </c>
      <c r="S1728" s="118">
        <v>-6.6648517000000005E-4</v>
      </c>
      <c r="T1728" s="118">
        <v>0</v>
      </c>
      <c r="U1728" s="118">
        <v>-4.2656424000000002E-3</v>
      </c>
      <c r="V1728" s="330">
        <v>-1.4096588E-5</v>
      </c>
      <c r="W1728" s="118">
        <v>0</v>
      </c>
      <c r="X1728" s="118">
        <v>0</v>
      </c>
      <c r="Y1728" s="41"/>
      <c r="Z1728" s="327">
        <v>-0.3692623984962406</v>
      </c>
      <c r="AA1728" s="41"/>
      <c r="AB1728" s="111">
        <v>-50.842002000000001</v>
      </c>
      <c r="AC1728" s="111">
        <v>-50.146121000000001</v>
      </c>
      <c r="AD1728" s="111">
        <v>-0.57831378</v>
      </c>
      <c r="AE1728" s="111">
        <v>0</v>
      </c>
      <c r="AF1728" s="111">
        <v>0</v>
      </c>
      <c r="AG1728" s="111">
        <v>-5.7900088000000004E-3</v>
      </c>
      <c r="AH1728" s="111">
        <v>-0.11177769999999999</v>
      </c>
      <c r="AI1728" s="41"/>
      <c r="AJ1728" s="114">
        <v>-1.4214549999999999E-2</v>
      </c>
      <c r="AK1728" s="114">
        <v>-1.1288390000000001E-2</v>
      </c>
      <c r="AL1728" s="114">
        <v>-4.1085033000000002E-4</v>
      </c>
      <c r="AM1728" s="114">
        <v>-2.5153101999999998E-3</v>
      </c>
      <c r="AN1728" s="113">
        <v>-6.7676196836199999E-7</v>
      </c>
      <c r="AO1728" s="112">
        <v>-1.5194168588729002E-9</v>
      </c>
      <c r="AP1728" s="112">
        <v>-0.35228434330899999</v>
      </c>
      <c r="AQ1728" s="328">
        <v>-3.9431568999999998E-7</v>
      </c>
      <c r="AR1728" s="328">
        <v>-1.1916627E-9</v>
      </c>
      <c r="AS1728" s="328">
        <v>-3.2474614000000002E-14</v>
      </c>
      <c r="AT1728" s="328">
        <v>-2.272622E-10</v>
      </c>
      <c r="AU1728" s="328">
        <v>-2.9522461999999998E-11</v>
      </c>
      <c r="AV1728" s="328">
        <v>-1.710437E-10</v>
      </c>
      <c r="AW1728" s="328">
        <v>-2.7713726000000002E-7</v>
      </c>
      <c r="AX1728" s="328">
        <v>-3.2194594000000003E-11</v>
      </c>
      <c r="AY1728" s="328">
        <v>-2.7691857999999999E-10</v>
      </c>
      <c r="AZ1728" s="328">
        <v>-3.3141143999999999E-13</v>
      </c>
      <c r="BA1728" s="328">
        <v>-1.6999799000000001E-15</v>
      </c>
      <c r="BB1728" s="328">
        <v>-7.0229521999999997E-13</v>
      </c>
      <c r="BC1728" s="328">
        <v>-4.0575002E-14</v>
      </c>
      <c r="BD1728" s="328">
        <v>-3.0666617E-14</v>
      </c>
      <c r="BE1728" s="328">
        <v>-3.5283981000000002E-9</v>
      </c>
      <c r="BF1728" s="328">
        <v>-1.3527919E-9</v>
      </c>
      <c r="BG1728" s="328">
        <v>-1.7501862E-11</v>
      </c>
      <c r="BH1728" s="328">
        <v>-3.1363309000000003E-5</v>
      </c>
      <c r="BI1728" s="329">
        <v>-0.35225297999999999</v>
      </c>
      <c r="BJ1728" s="329">
        <v>0</v>
      </c>
      <c r="BK1728" s="329">
        <v>0</v>
      </c>
      <c r="BL1728" s="329">
        <v>0</v>
      </c>
      <c r="BM1728" s="41"/>
      <c r="BN1728" s="122">
        <v>-7.7227820000000001E-5</v>
      </c>
      <c r="BO1728" s="122">
        <v>-1.9410341000000002E-6</v>
      </c>
      <c r="BP1728" s="122">
        <v>-1.0296016E-5</v>
      </c>
      <c r="BQ1728" s="122">
        <v>-2.1871448E-7</v>
      </c>
      <c r="BR1728" s="122">
        <v>-3.9941859999999998E-6</v>
      </c>
      <c r="BS1728" s="122">
        <v>-5.7869048000000002E-8</v>
      </c>
      <c r="BT1728" s="122">
        <v>-4.2515011E-10</v>
      </c>
      <c r="BU1728" s="122">
        <v>-1.1023696E-7</v>
      </c>
      <c r="BV1728" s="122">
        <v>-4.3470606999999999E-7</v>
      </c>
      <c r="BW1728" s="122">
        <v>-1.8697607000000001E-7</v>
      </c>
      <c r="BX1728" s="122">
        <v>-2.2189839E-7</v>
      </c>
      <c r="BY1728" s="122">
        <v>-1.2723433E-8</v>
      </c>
      <c r="BZ1728" s="122">
        <v>-3.9169266000000002E-9</v>
      </c>
      <c r="CA1728" s="122">
        <v>-9.9309105E-7</v>
      </c>
      <c r="CB1728" s="122">
        <v>-5.8600773000000003E-5</v>
      </c>
      <c r="CC1728" s="122">
        <v>-1.5525404000000001E-7</v>
      </c>
      <c r="CD1728" s="111">
        <v>0</v>
      </c>
      <c r="CE1728" s="151"/>
      <c r="CF1728" s="143"/>
      <c r="CG1728" s="42" t="s">
        <v>1280</v>
      </c>
      <c r="CH1728" s="42"/>
      <c r="CI1728" s="42"/>
    </row>
    <row r="1729" spans="1:87" ht="14.5" customHeight="1">
      <c r="A1729" s="41" t="s">
        <v>8304</v>
      </c>
      <c r="B1729" s="119" t="s">
        <v>7624</v>
      </c>
      <c r="C1729" s="120" t="str">
        <f t="shared" si="681"/>
        <v>F.010.01.104</v>
      </c>
      <c r="D1729" s="135" t="s">
        <v>62</v>
      </c>
      <c r="E1729" s="119" t="s">
        <v>6570</v>
      </c>
      <c r="F1729" s="118" t="s">
        <v>8303</v>
      </c>
      <c r="G1729" s="118">
        <v>-0.47179072861299998</v>
      </c>
      <c r="H1729" s="118">
        <v>-3.1959884349999999E-3</v>
      </c>
      <c r="I1729" s="118">
        <v>-1.3175098869999999E-2</v>
      </c>
      <c r="J1729" s="326">
        <v>-4.6447613080000004E-3</v>
      </c>
      <c r="K1729" s="118">
        <v>-0.45077487999999999</v>
      </c>
      <c r="L1729" s="118">
        <v>-1.1786816E-2</v>
      </c>
      <c r="M1729" s="118">
        <v>3.5612213000000003E-4</v>
      </c>
      <c r="N1729" s="118">
        <v>-7.2738914999999997E-5</v>
      </c>
      <c r="O1729" s="118">
        <v>-2.5537072000000002E-3</v>
      </c>
      <c r="P1729" s="118">
        <v>-3.0419745999999998E-4</v>
      </c>
      <c r="Q1729" s="118">
        <v>-2.6534486000000002E-4</v>
      </c>
      <c r="R1729" s="118">
        <v>-1.7444050000000001E-3</v>
      </c>
      <c r="S1729" s="118">
        <v>-6.2586418E-4</v>
      </c>
      <c r="T1729" s="118">
        <v>0</v>
      </c>
      <c r="U1729" s="118">
        <v>-4.0056596999999998E-3</v>
      </c>
      <c r="V1729" s="330">
        <v>-1.3237428E-5</v>
      </c>
      <c r="W1729" s="118">
        <v>0</v>
      </c>
      <c r="X1729" s="118">
        <v>0</v>
      </c>
      <c r="Y1729" s="41"/>
      <c r="Z1729" s="327">
        <v>-3.3892848120300751</v>
      </c>
      <c r="AA1729" s="41"/>
      <c r="AB1729" s="111">
        <v>-47.743279999999999</v>
      </c>
      <c r="AC1729" s="111">
        <v>-47.089810999999997</v>
      </c>
      <c r="AD1729" s="111">
        <v>-0.54306666999999997</v>
      </c>
      <c r="AE1729" s="111">
        <v>0</v>
      </c>
      <c r="AF1729" s="111">
        <v>0</v>
      </c>
      <c r="AG1729" s="111">
        <v>-5.4371187999999997E-3</v>
      </c>
      <c r="AH1729" s="111">
        <v>-0.10496506</v>
      </c>
      <c r="AI1729" s="41"/>
      <c r="AJ1729" s="114">
        <v>-6.2545661000000002E-2</v>
      </c>
      <c r="AK1729" s="114">
        <v>-5.7503357999999997E-2</v>
      </c>
      <c r="AL1729" s="114">
        <v>-2.6802965000000002E-3</v>
      </c>
      <c r="AM1729" s="114">
        <v>-2.3620069000000001E-3</v>
      </c>
      <c r="AN1729" s="113">
        <v>-3.4474435244009999E-6</v>
      </c>
      <c r="AO1729" s="112">
        <v>-9.9123389943274007E-9</v>
      </c>
      <c r="AP1729" s="112">
        <v>-0.33081329177500002</v>
      </c>
      <c r="AQ1729" s="328">
        <v>-3.1937490999999998E-6</v>
      </c>
      <c r="AR1729" s="328">
        <v>-9.6381121999999994E-9</v>
      </c>
      <c r="AS1729" s="328">
        <v>-2.6324875999999999E-13</v>
      </c>
      <c r="AT1729" s="328">
        <v>-2.13411E-10</v>
      </c>
      <c r="AU1729" s="328">
        <v>-2.7723123999999999E-11</v>
      </c>
      <c r="AV1729" s="328">
        <v>-1.0869477000000001E-11</v>
      </c>
      <c r="AW1729" s="328">
        <v>-2.4885873000000002E-7</v>
      </c>
      <c r="AX1729" s="328">
        <v>-9.0041783999999996E-12</v>
      </c>
      <c r="AY1729" s="328">
        <v>-2.4748500999999999E-10</v>
      </c>
      <c r="AZ1729" s="328">
        <v>-3.1121255E-13</v>
      </c>
      <c r="BA1729" s="328">
        <v>-1.5963694000000001E-15</v>
      </c>
      <c r="BB1729" s="328">
        <v>-6.5949166999999996E-13</v>
      </c>
      <c r="BC1729" s="328">
        <v>-3.8102033000000003E-14</v>
      </c>
      <c r="BD1729" s="328">
        <v>-2.8797545000000001E-14</v>
      </c>
      <c r="BE1729" s="328">
        <v>-3.313349E-9</v>
      </c>
      <c r="BF1729" s="328">
        <v>-1.2703417999999999E-9</v>
      </c>
      <c r="BG1729" s="328">
        <v>-1.6435156999999999E-11</v>
      </c>
      <c r="BH1729" s="328">
        <v>-2.9451775E-5</v>
      </c>
      <c r="BI1729" s="329">
        <v>-0.33078384</v>
      </c>
      <c r="BJ1729" s="329">
        <v>0</v>
      </c>
      <c r="BK1729" s="329">
        <v>0</v>
      </c>
      <c r="BL1729" s="329">
        <v>0</v>
      </c>
      <c r="BM1729" s="41"/>
      <c r="BN1729" s="111">
        <v>-1.5674260000000001E-4</v>
      </c>
      <c r="BO1729" s="122">
        <v>-1.6868659000000001E-6</v>
      </c>
      <c r="BP1729" s="111">
        <v>-9.4502253000000003E-5</v>
      </c>
      <c r="BQ1729" s="122">
        <v>-2.0538424999999999E-7</v>
      </c>
      <c r="BR1729" s="122">
        <v>-3.7111231999999998E-6</v>
      </c>
      <c r="BS1729" s="122">
        <v>4.2602956999999997E-8</v>
      </c>
      <c r="BT1729" s="122">
        <v>-3.9923803000000002E-10</v>
      </c>
      <c r="BU1729" s="122">
        <v>4.3623413000000002E-8</v>
      </c>
      <c r="BV1729" s="122">
        <v>-4.0821157E-7</v>
      </c>
      <c r="BW1729" s="122">
        <v>-1.7558024000000001E-7</v>
      </c>
      <c r="BX1729" s="122">
        <v>-2.0837411000000001E-7</v>
      </c>
      <c r="BY1729" s="122">
        <v>-1.1947964000000001E-8</v>
      </c>
      <c r="BZ1729" s="122">
        <v>-3.6781974E-9</v>
      </c>
      <c r="CA1729" s="122">
        <v>-7.4005026E-7</v>
      </c>
      <c r="CB1729" s="122">
        <v>-5.5029167999999997E-5</v>
      </c>
      <c r="CC1729" s="122">
        <v>-1.4579159999999999E-7</v>
      </c>
      <c r="CD1729" s="111">
        <v>0</v>
      </c>
      <c r="CE1729" s="151"/>
      <c r="CF1729" s="143"/>
      <c r="CG1729" s="42" t="s">
        <v>1194</v>
      </c>
      <c r="CH1729" s="42"/>
      <c r="CI1729" s="42"/>
    </row>
    <row r="1730" spans="1:87" ht="14.5" customHeight="1">
      <c r="A1730" s="41" t="s">
        <v>8302</v>
      </c>
      <c r="B1730" s="119" t="s">
        <v>7624</v>
      </c>
      <c r="C1730" s="120" t="str">
        <f t="shared" si="681"/>
        <v>F.010.01.105</v>
      </c>
      <c r="D1730" s="135" t="s">
        <v>62</v>
      </c>
      <c r="E1730" s="119" t="s">
        <v>6570</v>
      </c>
      <c r="F1730" s="118" t="s">
        <v>8301</v>
      </c>
      <c r="G1730" s="118">
        <v>0.49931178901759993</v>
      </c>
      <c r="H1730" s="118">
        <v>5.5499857399999998E-2</v>
      </c>
      <c r="I1730" s="118">
        <v>0.44845258259999998</v>
      </c>
      <c r="J1730" s="326">
        <v>-2.7466617823999999E-3</v>
      </c>
      <c r="K1730" s="118">
        <v>-1.8939892000000001E-3</v>
      </c>
      <c r="L1730" s="118">
        <v>-6.9700884999999999E-3</v>
      </c>
      <c r="M1730" s="118">
        <v>-3.6256889E-3</v>
      </c>
      <c r="N1730" s="118">
        <v>-3.2660177000000002E-3</v>
      </c>
      <c r="O1730" s="118">
        <v>-1.5101248999999999E-3</v>
      </c>
      <c r="P1730" s="118">
        <v>-1.7988600000000001E-4</v>
      </c>
      <c r="Q1730" s="118">
        <v>6.0455886E-2</v>
      </c>
      <c r="R1730" s="118">
        <v>0.45904835999999999</v>
      </c>
      <c r="S1730" s="118">
        <v>-3.7010237999999997E-4</v>
      </c>
      <c r="T1730" s="118">
        <v>0</v>
      </c>
      <c r="U1730" s="118">
        <v>-2.3687315E-3</v>
      </c>
      <c r="V1730" s="330">
        <v>-7.8279024000000003E-6</v>
      </c>
      <c r="W1730" s="118">
        <v>0</v>
      </c>
      <c r="X1730" s="118">
        <v>0</v>
      </c>
      <c r="Y1730" s="41"/>
      <c r="Z1730" s="327">
        <v>-1.424052030075188E-2</v>
      </c>
      <c r="AA1730" s="41"/>
      <c r="AB1730" s="111">
        <v>-28.232804999999999</v>
      </c>
      <c r="AC1730" s="111">
        <v>-27.846378999999999</v>
      </c>
      <c r="AD1730" s="111">
        <v>-0.32114038</v>
      </c>
      <c r="AE1730" s="111">
        <v>0</v>
      </c>
      <c r="AF1730" s="111">
        <v>0</v>
      </c>
      <c r="AG1730" s="111">
        <v>-3.2152193000000002E-3</v>
      </c>
      <c r="AH1730" s="111">
        <v>-6.2070686999999999E-2</v>
      </c>
      <c r="AI1730" s="41"/>
      <c r="AJ1730" s="114">
        <v>-5.3212366000000002E-3</v>
      </c>
      <c r="AK1730" s="114">
        <v>-3.8169647999999998E-3</v>
      </c>
      <c r="AL1730" s="114">
        <v>-1.0750817E-4</v>
      </c>
      <c r="AM1730" s="114">
        <v>-1.3967637000000001E-3</v>
      </c>
      <c r="AN1730" s="113">
        <v>-2.2883481983299997E-7</v>
      </c>
      <c r="AO1730" s="112">
        <v>-3.9758938186601999E-10</v>
      </c>
      <c r="AP1730" s="112">
        <v>-0.195625166194</v>
      </c>
      <c r="AQ1730" s="328">
        <v>-4.1891243000000002E-8</v>
      </c>
      <c r="AR1730" s="328">
        <v>-1.2746057E-10</v>
      </c>
      <c r="AS1730" s="328">
        <v>-3.4361400999999998E-15</v>
      </c>
      <c r="AT1730" s="328">
        <v>-1.2619977999999999E-10</v>
      </c>
      <c r="AU1730" s="328">
        <v>-1.6393963000000001E-11</v>
      </c>
      <c r="AV1730" s="328">
        <v>-4.8566512000000001E-10</v>
      </c>
      <c r="AW1730" s="328">
        <v>-1.8360476999999999E-7</v>
      </c>
      <c r="AX1730" s="328">
        <v>-7.3260452000000003E-11</v>
      </c>
      <c r="AY1730" s="328">
        <v>-1.8653152999999999E-10</v>
      </c>
      <c r="AZ1730" s="328">
        <v>-1.8403435000000001E-13</v>
      </c>
      <c r="BA1730" s="328">
        <v>-9.4400692000000009E-16</v>
      </c>
      <c r="BB1730" s="328">
        <v>-3.8998785999999999E-13</v>
      </c>
      <c r="BC1730" s="328">
        <v>-2.2531490999999999E-14</v>
      </c>
      <c r="BD1730" s="328">
        <v>-1.7029318000000001E-14</v>
      </c>
      <c r="BE1730" s="328">
        <v>-1.9593362E-9</v>
      </c>
      <c r="BF1730" s="328">
        <v>-7.5121176999999996E-10</v>
      </c>
      <c r="BG1730" s="328">
        <v>-9.7188666999999999E-12</v>
      </c>
      <c r="BH1730" s="328">
        <v>-1.7416194000000001E-5</v>
      </c>
      <c r="BI1730" s="329">
        <v>-0.19560775</v>
      </c>
      <c r="BJ1730" s="329">
        <v>0</v>
      </c>
      <c r="BK1730" s="329">
        <v>0</v>
      </c>
      <c r="BL1730" s="329">
        <v>0</v>
      </c>
      <c r="BM1730" s="41"/>
      <c r="BN1730" s="122">
        <v>5.4838615999999997E-5</v>
      </c>
      <c r="BO1730" s="122">
        <v>-1.4323280999999999E-6</v>
      </c>
      <c r="BP1730" s="122">
        <v>-3.9706348999999999E-7</v>
      </c>
      <c r="BQ1730" s="122">
        <v>5.3770828E-5</v>
      </c>
      <c r="BR1730" s="122">
        <v>-2.3213682000000002E-6</v>
      </c>
      <c r="BS1730" s="122">
        <v>-2.8505634E-7</v>
      </c>
      <c r="BT1730" s="122">
        <v>-2.3608786999999998E-10</v>
      </c>
      <c r="BU1730" s="122">
        <v>-4.4509534000000002E-7</v>
      </c>
      <c r="BV1730" s="122">
        <v>-2.4139433999999999E-7</v>
      </c>
      <c r="BW1730" s="122">
        <v>4.0004011999999998E-5</v>
      </c>
      <c r="BX1730" s="122">
        <v>-1.2322123E-7</v>
      </c>
      <c r="BY1730" s="122">
        <v>-7.0653827000000003E-9</v>
      </c>
      <c r="BZ1730" s="122">
        <v>-2.1750878999999999E-9</v>
      </c>
      <c r="CA1730" s="122">
        <v>-1.0537205999999999E-6</v>
      </c>
      <c r="CB1730" s="122">
        <v>-3.2541286999999997E-5</v>
      </c>
      <c r="CC1730" s="122">
        <v>-8.6213303999999997E-8</v>
      </c>
      <c r="CD1730" s="111">
        <v>0</v>
      </c>
      <c r="CE1730" s="151"/>
      <c r="CF1730" s="143"/>
      <c r="CG1730" s="42" t="s">
        <v>1280</v>
      </c>
      <c r="CH1730" s="42"/>
      <c r="CI1730" s="42"/>
    </row>
    <row r="1731" spans="1:87" ht="14.5" customHeight="1">
      <c r="A1731" s="41" t="s">
        <v>8300</v>
      </c>
      <c r="B1731" s="119" t="s">
        <v>7624</v>
      </c>
      <c r="C1731" s="120" t="str">
        <f t="shared" si="681"/>
        <v>F.010.01.106</v>
      </c>
      <c r="D1731" s="135" t="s">
        <v>62</v>
      </c>
      <c r="E1731" s="119" t="s">
        <v>6570</v>
      </c>
      <c r="F1731" s="118" t="s">
        <v>8299</v>
      </c>
      <c r="G1731" s="118">
        <v>-3.9735121240000015E-3</v>
      </c>
      <c r="H1731" s="118">
        <v>-3.9636066100000008E-3</v>
      </c>
      <c r="I1731" s="118">
        <v>-1.18361423E-2</v>
      </c>
      <c r="J1731" s="326">
        <v>-3.5282322140000001E-3</v>
      </c>
      <c r="K1731" s="118">
        <v>1.5354469000000001E-2</v>
      </c>
      <c r="L1731" s="118">
        <v>-8.9534469999999998E-3</v>
      </c>
      <c r="M1731" s="118">
        <v>-1.5576184999999999E-3</v>
      </c>
      <c r="N1731" s="118">
        <v>-1.5911382E-3</v>
      </c>
      <c r="O1731" s="118">
        <v>-1.9398353000000001E-3</v>
      </c>
      <c r="P1731" s="118">
        <v>-2.3107307000000001E-4</v>
      </c>
      <c r="Q1731" s="118">
        <v>-2.0156003999999999E-4</v>
      </c>
      <c r="R1731" s="118">
        <v>-1.3250768E-3</v>
      </c>
      <c r="S1731" s="118">
        <v>-4.7541606000000002E-4</v>
      </c>
      <c r="T1731" s="118">
        <v>0</v>
      </c>
      <c r="U1731" s="118">
        <v>-3.0427608000000001E-3</v>
      </c>
      <c r="V1731" s="330">
        <v>-1.0055353999999999E-5</v>
      </c>
      <c r="W1731" s="118">
        <v>0</v>
      </c>
      <c r="X1731" s="118">
        <v>0</v>
      </c>
      <c r="Y1731" s="41"/>
      <c r="Z1731" s="327">
        <v>0.11544713533834586</v>
      </c>
      <c r="AA1731" s="41"/>
      <c r="AB1731" s="111">
        <v>-36.266530000000003</v>
      </c>
      <c r="AC1731" s="111">
        <v>-35.770144999999999</v>
      </c>
      <c r="AD1731" s="111">
        <v>-0.41252179</v>
      </c>
      <c r="AE1731" s="111">
        <v>0</v>
      </c>
      <c r="AF1731" s="111">
        <v>0</v>
      </c>
      <c r="AG1731" s="111">
        <v>-4.1301191000000003E-3</v>
      </c>
      <c r="AH1731" s="111">
        <v>-7.9733077999999999E-2</v>
      </c>
      <c r="AI1731" s="41"/>
      <c r="AJ1731" s="114">
        <v>-4.1427353000000004E-3</v>
      </c>
      <c r="AK1731" s="114">
        <v>-2.3353009000000001E-3</v>
      </c>
      <c r="AL1731" s="121">
        <v>-1.3217641000000001E-5</v>
      </c>
      <c r="AM1731" s="114">
        <v>-1.7942168E-3</v>
      </c>
      <c r="AN1731" s="113">
        <v>-1.40006048922E-7</v>
      </c>
      <c r="AO1731" s="112">
        <v>-4.888181424170002E-11</v>
      </c>
      <c r="AP1731" s="112">
        <v>-0.25129086202200002</v>
      </c>
      <c r="AQ1731" s="328">
        <v>7.0299053999999997E-8</v>
      </c>
      <c r="AR1731" s="328">
        <v>2.1074170000000001E-10</v>
      </c>
      <c r="AS1731" s="328">
        <v>5.8171941000000002E-15</v>
      </c>
      <c r="AT1731" s="328">
        <v>-1.6211028E-10</v>
      </c>
      <c r="AU1731" s="328">
        <v>-2.1058912000000002E-11</v>
      </c>
      <c r="AV1731" s="328">
        <v>-2.3663162000000002E-10</v>
      </c>
      <c r="AW1731" s="328">
        <v>-2.0640346E-7</v>
      </c>
      <c r="AX1731" s="328">
        <v>-3.9213751E-11</v>
      </c>
      <c r="AY1731" s="328">
        <v>-2.0714179000000001E-10</v>
      </c>
      <c r="AZ1731" s="328">
        <v>-2.3640184E-13</v>
      </c>
      <c r="BA1731" s="328">
        <v>-1.2126267999999999E-15</v>
      </c>
      <c r="BB1731" s="328">
        <v>-5.0096001999999999E-13</v>
      </c>
      <c r="BC1731" s="328">
        <v>-2.8942890999999998E-14</v>
      </c>
      <c r="BD1731" s="328">
        <v>-2.1875058E-14</v>
      </c>
      <c r="BE1731" s="328">
        <v>-2.5168709000000001E-9</v>
      </c>
      <c r="BF1731" s="328">
        <v>-9.6497121000000004E-10</v>
      </c>
      <c r="BG1731" s="328">
        <v>-1.2484397999999999E-11</v>
      </c>
      <c r="BH1731" s="328">
        <v>-2.2372021999999999E-5</v>
      </c>
      <c r="BI1731" s="329">
        <v>-0.25126849000000001</v>
      </c>
      <c r="BJ1731" s="329">
        <v>0</v>
      </c>
      <c r="BK1731" s="329">
        <v>0</v>
      </c>
      <c r="BL1731" s="329">
        <v>0</v>
      </c>
      <c r="BM1731" s="41"/>
      <c r="BN1731" s="122">
        <v>-4.4993222000000002E-5</v>
      </c>
      <c r="BO1731" s="122">
        <v>-1.4885712E-6</v>
      </c>
      <c r="BP1731" s="122">
        <v>3.2189725000000002E-6</v>
      </c>
      <c r="BQ1731" s="122">
        <v>-1.5601303000000001E-7</v>
      </c>
      <c r="BR1731" s="122">
        <v>-2.8794560000000002E-6</v>
      </c>
      <c r="BS1731" s="122">
        <v>-1.1548386E-7</v>
      </c>
      <c r="BT1731" s="122">
        <v>-3.0326735000000001E-10</v>
      </c>
      <c r="BU1731" s="122">
        <v>-1.9126097999999999E-7</v>
      </c>
      <c r="BV1731" s="122">
        <v>-3.1008379000000002E-7</v>
      </c>
      <c r="BW1731" s="122">
        <v>-1.3337345E-7</v>
      </c>
      <c r="BX1731" s="122">
        <v>-1.5828418000000001E-7</v>
      </c>
      <c r="BY1731" s="122">
        <v>-9.0758574000000005E-9</v>
      </c>
      <c r="BZ1731" s="122">
        <v>-2.7940153E-9</v>
      </c>
      <c r="CA1731" s="122">
        <v>-8.5574624000000004E-7</v>
      </c>
      <c r="CB1731" s="122">
        <v>-4.1801003000000003E-5</v>
      </c>
      <c r="CC1731" s="122">
        <v>-1.1074555E-7</v>
      </c>
      <c r="CD1731" s="111">
        <v>0</v>
      </c>
      <c r="CE1731" s="151"/>
      <c r="CF1731" s="143"/>
      <c r="CG1731" s="42" t="s">
        <v>1195</v>
      </c>
      <c r="CH1731" s="42"/>
      <c r="CI1731" s="42"/>
    </row>
    <row r="1732" spans="1:87" ht="14.5" customHeight="1">
      <c r="A1732" s="41" t="s">
        <v>8298</v>
      </c>
      <c r="B1732" s="119" t="s">
        <v>7624</v>
      </c>
      <c r="C1732" s="120" t="str">
        <f t="shared" si="681"/>
        <v>F.010.01.107</v>
      </c>
      <c r="D1732" s="135" t="s">
        <v>62</v>
      </c>
      <c r="E1732" s="119" t="s">
        <v>6570</v>
      </c>
      <c r="F1732" s="118" t="s">
        <v>8297</v>
      </c>
      <c r="G1732" s="118">
        <v>2.2488092699999955E-3</v>
      </c>
      <c r="H1732" s="118">
        <v>-2.3823425400000004E-3</v>
      </c>
      <c r="I1732" s="118">
        <v>-1.1936315400000001E-2</v>
      </c>
      <c r="J1732" s="326">
        <v>-4.51077779E-3</v>
      </c>
      <c r="K1732" s="118">
        <v>2.1078244999999999E-2</v>
      </c>
      <c r="L1732" s="118">
        <v>-1.1446812000000001E-2</v>
      </c>
      <c r="M1732" s="118">
        <v>1.2045821999999999E-3</v>
      </c>
      <c r="N1732" s="118">
        <v>6.5081316999999995E-4</v>
      </c>
      <c r="O1732" s="118">
        <v>-2.4800425000000002E-3</v>
      </c>
      <c r="P1732" s="118">
        <v>-2.9542252999999999E-4</v>
      </c>
      <c r="Q1732" s="118">
        <v>-2.5769067999999997E-4</v>
      </c>
      <c r="R1732" s="118">
        <v>-1.6940855999999999E-3</v>
      </c>
      <c r="S1732" s="118">
        <v>-6.0781040999999996E-4</v>
      </c>
      <c r="T1732" s="118">
        <v>0</v>
      </c>
      <c r="U1732" s="118">
        <v>-3.8901118000000002E-3</v>
      </c>
      <c r="V1732" s="330">
        <v>-1.285558E-5</v>
      </c>
      <c r="W1732" s="118">
        <v>0</v>
      </c>
      <c r="X1732" s="118">
        <v>0</v>
      </c>
      <c r="Y1732" s="41"/>
      <c r="Z1732" s="327">
        <v>0.15848304511278194</v>
      </c>
      <c r="AA1732" s="41"/>
      <c r="AB1732" s="111">
        <v>-46.366070000000001</v>
      </c>
      <c r="AC1732" s="111">
        <v>-45.731451</v>
      </c>
      <c r="AD1732" s="111">
        <v>-0.52740127999999997</v>
      </c>
      <c r="AE1732" s="111">
        <v>0</v>
      </c>
      <c r="AF1732" s="111">
        <v>0</v>
      </c>
      <c r="AG1732" s="111">
        <v>-5.2802789000000001E-3</v>
      </c>
      <c r="AH1732" s="111">
        <v>-0.10193723</v>
      </c>
      <c r="AI1732" s="41"/>
      <c r="AJ1732" s="114">
        <v>-4.5822336E-3</v>
      </c>
      <c r="AK1732" s="114">
        <v>-2.3040609E-3</v>
      </c>
      <c r="AL1732" s="121">
        <v>1.5699290999999999E-5</v>
      </c>
      <c r="AM1732" s="114">
        <v>-2.2938720999999998E-3</v>
      </c>
      <c r="AN1732" s="113">
        <v>-1.3813314427299999E-7</v>
      </c>
      <c r="AO1732" s="112">
        <v>5.805951361369998E-11</v>
      </c>
      <c r="AP1732" s="112">
        <v>-0.32127060220500003</v>
      </c>
      <c r="AQ1732" s="328">
        <v>9.9978283999999995E-8</v>
      </c>
      <c r="AR1732" s="328">
        <v>2.9991028000000001E-10</v>
      </c>
      <c r="AS1732" s="328">
        <v>8.2699570000000005E-15</v>
      </c>
      <c r="AT1732" s="328">
        <v>-2.0725492E-10</v>
      </c>
      <c r="AU1732" s="328">
        <v>-2.6923418999999999E-11</v>
      </c>
      <c r="AV1732" s="328">
        <v>9.6719065999999994E-11</v>
      </c>
      <c r="AW1732" s="328">
        <v>-2.3352250000000001E-7</v>
      </c>
      <c r="AX1732" s="328">
        <v>6.4626728999999996E-12</v>
      </c>
      <c r="AY1732" s="328">
        <v>-2.3135142E-10</v>
      </c>
      <c r="AZ1732" s="328">
        <v>-3.0223526999999999E-13</v>
      </c>
      <c r="BA1732" s="328">
        <v>-1.5503203000000001E-15</v>
      </c>
      <c r="BB1732" s="328">
        <v>-6.4046787000000004E-13</v>
      </c>
      <c r="BC1732" s="328">
        <v>-3.7002936000000002E-14</v>
      </c>
      <c r="BD1732" s="328">
        <v>-2.7966846999999999E-14</v>
      </c>
      <c r="BE1732" s="328">
        <v>-3.2177715999999998E-9</v>
      </c>
      <c r="BF1732" s="328">
        <v>-1.2336974E-9</v>
      </c>
      <c r="BG1732" s="328">
        <v>-1.5961066E-11</v>
      </c>
      <c r="BH1732" s="328">
        <v>-2.8602204999999999E-5</v>
      </c>
      <c r="BI1732" s="329">
        <v>-0.32124200000000003</v>
      </c>
      <c r="BJ1732" s="329">
        <v>0</v>
      </c>
      <c r="BK1732" s="329">
        <v>0</v>
      </c>
      <c r="BL1732" s="329">
        <v>0</v>
      </c>
      <c r="BM1732" s="41"/>
      <c r="BN1732" s="122">
        <v>-5.5587546000000002E-5</v>
      </c>
      <c r="BO1732" s="122">
        <v>-1.5408769999999999E-6</v>
      </c>
      <c r="BP1732" s="122">
        <v>4.4189279000000001E-6</v>
      </c>
      <c r="BQ1732" s="122">
        <v>-1.9945970000000001E-7</v>
      </c>
      <c r="BR1732" s="122">
        <v>-3.5756858000000001E-6</v>
      </c>
      <c r="BS1732" s="122">
        <v>1.1082186000000001E-7</v>
      </c>
      <c r="BT1732" s="122">
        <v>-3.8772154000000002E-10</v>
      </c>
      <c r="BU1732" s="122">
        <v>1.4777192000000001E-7</v>
      </c>
      <c r="BV1732" s="122">
        <v>-3.9643623E-7</v>
      </c>
      <c r="BW1732" s="122">
        <v>-1.7051542E-7</v>
      </c>
      <c r="BX1732" s="122">
        <v>-2.0236331999999999E-7</v>
      </c>
      <c r="BY1732" s="122">
        <v>-1.1603311E-8</v>
      </c>
      <c r="BZ1732" s="122">
        <v>-3.5720955999999999E-9</v>
      </c>
      <c r="CA1732" s="122">
        <v>-5.8079283000000005E-7</v>
      </c>
      <c r="CB1732" s="122">
        <v>-5.3441788000000001E-5</v>
      </c>
      <c r="CC1732" s="122">
        <v>-1.4158608000000001E-7</v>
      </c>
      <c r="CD1732" s="111">
        <v>0</v>
      </c>
      <c r="CE1732" s="151"/>
      <c r="CF1732" s="143"/>
      <c r="CG1732" s="42" t="s">
        <v>1280</v>
      </c>
      <c r="CH1732" s="42"/>
      <c r="CI1732" s="42"/>
    </row>
    <row r="1733" spans="1:87" ht="14.5" customHeight="1">
      <c r="A1733" s="41" t="s">
        <v>8295</v>
      </c>
      <c r="B1733" s="119" t="s">
        <v>7624</v>
      </c>
      <c r="C1733" s="120" t="str">
        <f t="shared" si="681"/>
        <v>F.010.01.108</v>
      </c>
      <c r="D1733" s="135" t="s">
        <v>62</v>
      </c>
      <c r="E1733" s="119" t="s">
        <v>6570</v>
      </c>
      <c r="F1733" s="118" t="s">
        <v>8294</v>
      </c>
      <c r="G1733" s="118">
        <v>1.6182783848699998E-2</v>
      </c>
      <c r="H1733" s="118">
        <v>-4.5295788900000002E-3</v>
      </c>
      <c r="I1733" s="118">
        <v>-9.9868537600000008E-3</v>
      </c>
      <c r="J1733" s="326">
        <v>-2.2777195012999999E-3</v>
      </c>
      <c r="K1733" s="118">
        <v>3.2976935999999998E-2</v>
      </c>
      <c r="L1733" s="118">
        <v>-5.7800734000000003E-3</v>
      </c>
      <c r="M1733" s="118">
        <v>-3.3513509999999998E-3</v>
      </c>
      <c r="N1733" s="118">
        <v>-2.9979854E-3</v>
      </c>
      <c r="O1733" s="118">
        <v>-1.2522987E-3</v>
      </c>
      <c r="P1733" s="118">
        <v>-1.4917374999999999E-4</v>
      </c>
      <c r="Q1733" s="118">
        <v>-1.3012104E-4</v>
      </c>
      <c r="R1733" s="118">
        <v>-8.5542935999999997E-4</v>
      </c>
      <c r="S1733" s="118">
        <v>-3.0691417000000001E-4</v>
      </c>
      <c r="T1733" s="118">
        <v>0</v>
      </c>
      <c r="U1733" s="118">
        <v>-1.9643139E-3</v>
      </c>
      <c r="V1733" s="330">
        <v>-6.4914312999999998E-6</v>
      </c>
      <c r="W1733" s="118">
        <v>0</v>
      </c>
      <c r="X1733" s="118">
        <v>0</v>
      </c>
      <c r="Y1733" s="41"/>
      <c r="Z1733" s="327">
        <v>0.24794688721804509</v>
      </c>
      <c r="AA1733" s="41"/>
      <c r="AB1733" s="111">
        <v>-23.412569999999999</v>
      </c>
      <c r="AC1733" s="111">
        <v>-23.092119</v>
      </c>
      <c r="AD1733" s="111">
        <v>-0.26631154000000001</v>
      </c>
      <c r="AE1733" s="111">
        <v>0</v>
      </c>
      <c r="AF1733" s="111">
        <v>0</v>
      </c>
      <c r="AG1733" s="111">
        <v>-2.6662793999999998E-3</v>
      </c>
      <c r="AH1733" s="111">
        <v>-5.1473252999999997E-2</v>
      </c>
      <c r="AI1733" s="41"/>
      <c r="AJ1733" s="114">
        <v>-2.5324684E-4</v>
      </c>
      <c r="AK1733" s="114">
        <v>8.0015291999999995E-4</v>
      </c>
      <c r="AL1733" s="114">
        <v>1.0489208E-4</v>
      </c>
      <c r="AM1733" s="114">
        <v>-1.1582917999999999E-3</v>
      </c>
      <c r="AN1733" s="113">
        <v>4.7970794815999983E-8</v>
      </c>
      <c r="AO1733" s="112">
        <v>3.8791447408000004E-10</v>
      </c>
      <c r="AP1733" s="112">
        <v>-0.162225742698</v>
      </c>
      <c r="AQ1733" s="328">
        <v>2.0631457999999999E-7</v>
      </c>
      <c r="AR1733" s="328">
        <v>6.2161806000000001E-10</v>
      </c>
      <c r="AS1733" s="328">
        <v>1.7021858999999999E-14</v>
      </c>
      <c r="AT1733" s="328">
        <v>-1.0465347E-10</v>
      </c>
      <c r="AU1733" s="328">
        <v>-1.3594994000000001E-11</v>
      </c>
      <c r="AV1733" s="328">
        <v>-4.4580521999999999E-10</v>
      </c>
      <c r="AW1733" s="328">
        <v>-1.5553196000000001E-7</v>
      </c>
      <c r="AX1733" s="328">
        <v>-6.6856471999999995E-11</v>
      </c>
      <c r="AY1733" s="328">
        <v>-1.5829498000000001E-10</v>
      </c>
      <c r="AZ1733" s="328">
        <v>-1.5261384999999999E-13</v>
      </c>
      <c r="BA1733" s="328">
        <v>-7.8283500000000003E-16</v>
      </c>
      <c r="BB1733" s="328">
        <v>-3.2340456999999999E-13</v>
      </c>
      <c r="BC1733" s="328">
        <v>-1.8684651000000001E-14</v>
      </c>
      <c r="BD1733" s="328">
        <v>-1.4121873E-14</v>
      </c>
      <c r="BE1733" s="328">
        <v>-1.6248154E-9</v>
      </c>
      <c r="BF1733" s="328">
        <v>-6.2295609999999998E-10</v>
      </c>
      <c r="BG1733" s="328">
        <v>-8.059548E-12</v>
      </c>
      <c r="BH1733" s="328">
        <v>-1.4442697999999999E-5</v>
      </c>
      <c r="BI1733" s="329">
        <v>-0.1622113</v>
      </c>
      <c r="BJ1733" s="329">
        <v>0</v>
      </c>
      <c r="BK1733" s="329">
        <v>0</v>
      </c>
      <c r="BL1733" s="329">
        <v>0</v>
      </c>
      <c r="BM1733" s="41"/>
      <c r="BN1733" s="122">
        <v>-2.5408705E-5</v>
      </c>
      <c r="BO1733" s="122">
        <v>-1.2268508000000001E-6</v>
      </c>
      <c r="BP1733" s="122">
        <v>6.9134171000000004E-6</v>
      </c>
      <c r="BQ1733" s="122">
        <v>-1.0071728E-7</v>
      </c>
      <c r="BR1733" s="122">
        <v>-1.9364307000000002E-6</v>
      </c>
      <c r="BS1733" s="122">
        <v>-2.6426347999999998E-7</v>
      </c>
      <c r="BT1733" s="122">
        <v>-1.9578018999999999E-10</v>
      </c>
      <c r="BU1733" s="122">
        <v>-4.1141216E-7</v>
      </c>
      <c r="BV1733" s="122">
        <v>-2.0018067E-7</v>
      </c>
      <c r="BW1733" s="122">
        <v>-8.6101847E-8</v>
      </c>
      <c r="BX1733" s="122">
        <v>-1.0218346E-7</v>
      </c>
      <c r="BY1733" s="122">
        <v>-5.8590978000000003E-9</v>
      </c>
      <c r="BZ1733" s="122">
        <v>-1.8037314E-9</v>
      </c>
      <c r="CA1733" s="122">
        <v>-9.2917192999999996E-7</v>
      </c>
      <c r="CB1733" s="122">
        <v>-2.6985457E-5</v>
      </c>
      <c r="CC1733" s="122">
        <v>-7.1493960000000005E-8</v>
      </c>
      <c r="CD1733" s="111">
        <v>0</v>
      </c>
      <c r="CE1733" s="151"/>
      <c r="CF1733" s="143"/>
      <c r="CG1733" s="42" t="s">
        <v>1280</v>
      </c>
      <c r="CH1733" s="42"/>
      <c r="CI1733" s="42"/>
    </row>
    <row r="1734" spans="1:87" ht="14.5" customHeight="1">
      <c r="B1734" s="119" t="s">
        <v>7624</v>
      </c>
      <c r="C1734" s="133" t="s">
        <v>491</v>
      </c>
      <c r="D1734" s="133" t="s">
        <v>63</v>
      </c>
      <c r="G1734" s="41"/>
      <c r="H1734" s="41"/>
      <c r="I1734" s="41"/>
      <c r="J1734" s="41"/>
      <c r="K1734" s="41"/>
      <c r="L1734" s="41"/>
      <c r="M1734" s="41"/>
      <c r="N1734" s="41"/>
      <c r="O1734" s="41"/>
      <c r="P1734" s="41"/>
      <c r="Q1734" s="41"/>
      <c r="R1734" s="41"/>
      <c r="S1734" s="41"/>
      <c r="T1734" s="41"/>
      <c r="U1734" s="41"/>
      <c r="V1734" s="41"/>
      <c r="W1734" s="41"/>
      <c r="X1734" s="41"/>
      <c r="Y1734" s="41"/>
      <c r="Z1734" s="41"/>
      <c r="AA1734" s="41"/>
      <c r="AB1734" s="41"/>
      <c r="AC1734" s="41"/>
      <c r="AD1734" s="41"/>
      <c r="AE1734" s="41"/>
      <c r="AF1734" s="41"/>
      <c r="AG1734" s="41"/>
      <c r="AH1734" s="41"/>
      <c r="AI1734" s="41"/>
      <c r="AJ1734" s="41"/>
      <c r="AK1734" s="41"/>
      <c r="AL1734" s="41"/>
      <c r="AM1734" s="41"/>
      <c r="AN1734" s="41"/>
      <c r="AO1734" s="41"/>
      <c r="AP1734" s="41"/>
      <c r="AQ1734" s="41"/>
      <c r="AR1734" s="41"/>
      <c r="AS1734" s="41"/>
      <c r="AT1734" s="41"/>
      <c r="AU1734" s="41"/>
      <c r="AV1734" s="41"/>
      <c r="AW1734" s="41"/>
      <c r="AX1734" s="41"/>
      <c r="AY1734" s="41"/>
      <c r="AZ1734" s="41"/>
      <c r="BA1734" s="41"/>
      <c r="BB1734" s="41"/>
      <c r="BC1734" s="41"/>
      <c r="BD1734" s="41"/>
      <c r="BE1734" s="41"/>
      <c r="BF1734" s="41"/>
      <c r="BG1734" s="41"/>
      <c r="BH1734" s="41"/>
      <c r="BI1734" s="41"/>
      <c r="BJ1734" s="41"/>
      <c r="BK1734" s="41"/>
      <c r="BL1734" s="41"/>
      <c r="BM1734" s="41"/>
      <c r="BN1734" s="41"/>
      <c r="BO1734" s="41"/>
      <c r="BP1734" s="41"/>
      <c r="BQ1734" s="41"/>
      <c r="BR1734" s="41"/>
      <c r="BS1734" s="41"/>
      <c r="BT1734" s="41"/>
      <c r="BU1734" s="41"/>
      <c r="BV1734" s="41"/>
      <c r="BW1734" s="41"/>
      <c r="BX1734" s="41"/>
      <c r="BY1734" s="41"/>
      <c r="BZ1734" s="41"/>
      <c r="CA1734" s="41"/>
      <c r="CB1734" s="41"/>
      <c r="CC1734" s="41"/>
      <c r="CD1734" s="41"/>
      <c r="CE1734" s="152"/>
      <c r="CF1734" s="144"/>
      <c r="CG1734" s="157"/>
      <c r="CH1734" s="42"/>
      <c r="CI1734" s="42"/>
    </row>
    <row r="1735" spans="1:87" ht="14.5" customHeight="1">
      <c r="A1735" s="41" t="s">
        <v>8293</v>
      </c>
      <c r="B1735" s="119" t="s">
        <v>7624</v>
      </c>
      <c r="C1735" s="120" t="str">
        <f t="shared" ref="C1735:C1747" si="682">MID(A1735,1,12)</f>
        <v>F.020.01.101</v>
      </c>
      <c r="D1735" s="135" t="s">
        <v>63</v>
      </c>
      <c r="E1735" s="119" t="s">
        <v>6570</v>
      </c>
      <c r="F1735" s="118" t="s">
        <v>8292</v>
      </c>
      <c r="G1735" s="118">
        <v>-0.52526170463262001</v>
      </c>
      <c r="H1735" s="118">
        <v>-0.2178925746</v>
      </c>
      <c r="I1735" s="118">
        <v>-0.31206666800000005</v>
      </c>
      <c r="J1735" s="326">
        <v>-5.5718180326200005E-3</v>
      </c>
      <c r="K1735" s="118">
        <v>1.0269356E-2</v>
      </c>
      <c r="L1735" s="118">
        <v>-0.27925849000000003</v>
      </c>
      <c r="M1735" s="118">
        <v>-3.1765992E-2</v>
      </c>
      <c r="N1735" s="118">
        <v>-2.6788512E-2</v>
      </c>
      <c r="O1735" s="118">
        <v>-3.5313313000000001E-3</v>
      </c>
      <c r="P1735" s="118">
        <v>-1.0094513000000001E-3</v>
      </c>
      <c r="Q1735" s="118">
        <v>-0.18656328</v>
      </c>
      <c r="R1735" s="118">
        <v>-1.0421860000000001E-3</v>
      </c>
      <c r="S1735" s="118">
        <v>-2.6578413E-4</v>
      </c>
      <c r="T1735" s="118">
        <v>-3.5326511E-3</v>
      </c>
      <c r="U1735" s="118">
        <v>-1.7552621000000001E-3</v>
      </c>
      <c r="V1735" s="330">
        <v>-1.7843813999999998E-5</v>
      </c>
      <c r="W1735" s="330">
        <v>-2.7688862000000001E-7</v>
      </c>
      <c r="X1735" s="118">
        <v>0</v>
      </c>
      <c r="Y1735" s="41"/>
      <c r="Z1735" s="327">
        <v>7.7213203007518799E-2</v>
      </c>
      <c r="AA1735" s="41"/>
      <c r="AB1735" s="111">
        <v>-44.077697000000001</v>
      </c>
      <c r="AC1735" s="111">
        <v>-43.780479</v>
      </c>
      <c r="AD1735" s="111">
        <v>-0.23796654</v>
      </c>
      <c r="AE1735" s="111">
        <v>0</v>
      </c>
      <c r="AF1735" s="111">
        <v>-1.9687677E-3</v>
      </c>
      <c r="AG1735" s="111">
        <v>-1.0495315999999999E-2</v>
      </c>
      <c r="AH1735" s="111">
        <v>-4.6787635000000001E-2</v>
      </c>
      <c r="AI1735" s="41"/>
      <c r="AJ1735" s="114">
        <v>-9.2742910999999997E-2</v>
      </c>
      <c r="AK1735" s="114">
        <v>-8.9650453000000005E-2</v>
      </c>
      <c r="AL1735" s="114">
        <v>-1.8157446E-3</v>
      </c>
      <c r="AM1735" s="114">
        <v>-1.2767136000000001E-3</v>
      </c>
      <c r="AN1735" s="113">
        <v>-5.3747274243874997E-6</v>
      </c>
      <c r="AO1735" s="112">
        <v>-6.715031757947784E-9</v>
      </c>
      <c r="AP1735" s="112">
        <v>-0.17881142388599999</v>
      </c>
      <c r="AQ1735" s="328">
        <v>4.6776146999999999E-8</v>
      </c>
      <c r="AR1735" s="328">
        <v>1.4020182000000001E-10</v>
      </c>
      <c r="AS1735" s="328">
        <v>3.8708203E-15</v>
      </c>
      <c r="AT1735" s="328">
        <v>-8.7056177000000004E-11</v>
      </c>
      <c r="AU1735" s="328">
        <v>-1.0999535000000001E-11</v>
      </c>
      <c r="AV1735" s="328">
        <v>-3.9832794999999998E-9</v>
      </c>
      <c r="AW1735" s="328">
        <v>-5.3881631999999998E-6</v>
      </c>
      <c r="AX1735" s="328">
        <v>-5.6792380999999995E-10</v>
      </c>
      <c r="AY1735" s="328">
        <v>-6.2411491999999998E-9</v>
      </c>
      <c r="AZ1735" s="328">
        <v>-1.4116810999999999E-13</v>
      </c>
      <c r="BA1735" s="328">
        <v>-1.2933115E-15</v>
      </c>
      <c r="BB1735" s="328">
        <v>-1.8494542E-11</v>
      </c>
      <c r="BC1735" s="328">
        <v>-2.8914661E-14</v>
      </c>
      <c r="BD1735" s="328">
        <v>-7.6878698000000004E-14</v>
      </c>
      <c r="BE1735" s="328">
        <v>-8.0341628E-9</v>
      </c>
      <c r="BF1735" s="328">
        <v>-2.1219504999999998E-8</v>
      </c>
      <c r="BG1735" s="328">
        <v>-2.7388995E-11</v>
      </c>
      <c r="BH1735" s="328">
        <v>-1.3613886E-5</v>
      </c>
      <c r="BI1735" s="329">
        <v>-0.17879781</v>
      </c>
      <c r="BJ1735" s="328">
        <v>-5.3683755E-12</v>
      </c>
      <c r="BK1735" s="328">
        <v>-3.2645527000000002E-14</v>
      </c>
      <c r="BL1735" s="328">
        <v>-1.460585E-18</v>
      </c>
      <c r="BM1735" s="41"/>
      <c r="BN1735" s="111">
        <v>-2.7200424999999998E-4</v>
      </c>
      <c r="BO1735" s="122">
        <v>-4.4330704000000003E-5</v>
      </c>
      <c r="BP1735" s="122">
        <v>2.1529090000000002E-6</v>
      </c>
      <c r="BQ1735" s="122">
        <v>-1.2249629999999999E-7</v>
      </c>
      <c r="BR1735" s="122">
        <v>-3.7787631000000002E-5</v>
      </c>
      <c r="BS1735" s="122">
        <v>-2.5590691999999999E-6</v>
      </c>
      <c r="BT1735" s="122">
        <v>-5.4684612000000001E-10</v>
      </c>
      <c r="BU1735" s="122">
        <v>-3.8956077E-6</v>
      </c>
      <c r="BV1735" s="122">
        <v>-1.3546126000000001E-6</v>
      </c>
      <c r="BW1735" s="111">
        <v>-1.2345001000000001E-4</v>
      </c>
      <c r="BX1735" s="122">
        <v>-8.2660928000000005E-8</v>
      </c>
      <c r="BY1735" s="122">
        <v>-1.8342897000000001E-8</v>
      </c>
      <c r="BZ1735" s="122">
        <v>-1.4580001E-9</v>
      </c>
      <c r="CA1735" s="122">
        <v>-8.0895917999999995E-6</v>
      </c>
      <c r="CB1735" s="122">
        <v>-5.2401180999999997E-5</v>
      </c>
      <c r="CC1735" s="122">
        <v>-6.2481139999999994E-8</v>
      </c>
      <c r="CD1735" s="122">
        <v>-7.7066941000000005E-10</v>
      </c>
      <c r="CE1735" s="151"/>
      <c r="CF1735" s="143"/>
      <c r="CG1735" s="42" t="s">
        <v>1196</v>
      </c>
      <c r="CH1735" s="157"/>
      <c r="CI1735" s="157"/>
    </row>
    <row r="1736" spans="1:87" ht="14.5" customHeight="1">
      <c r="A1736" s="41" t="s">
        <v>8290</v>
      </c>
      <c r="B1736" s="119" t="s">
        <v>7624</v>
      </c>
      <c r="C1736" s="120" t="str">
        <f t="shared" si="682"/>
        <v>F.020.01.102</v>
      </c>
      <c r="D1736" s="135" t="s">
        <v>63</v>
      </c>
      <c r="E1736" s="119" t="s">
        <v>6570</v>
      </c>
      <c r="F1736" s="118" t="s">
        <v>8289</v>
      </c>
      <c r="G1736" s="118">
        <v>7.0374181208000004E-3</v>
      </c>
      <c r="H1736" s="118">
        <v>-8.12988015E-4</v>
      </c>
      <c r="I1736" s="118">
        <v>-4.4367469599999997E-3</v>
      </c>
      <c r="J1736" s="326">
        <v>-1.7194549042000003E-3</v>
      </c>
      <c r="K1736" s="118">
        <v>1.4006608E-2</v>
      </c>
      <c r="L1736" s="118">
        <v>-4.3633887E-3</v>
      </c>
      <c r="M1736" s="118">
        <v>5.7240703999999999E-4</v>
      </c>
      <c r="N1736" s="118">
        <v>3.4321492000000001E-4</v>
      </c>
      <c r="O1736" s="118">
        <v>-9.4536274999999998E-4</v>
      </c>
      <c r="P1736" s="118">
        <v>-1.1261155999999999E-4</v>
      </c>
      <c r="Q1736" s="330">
        <v>-9.8228625000000005E-5</v>
      </c>
      <c r="R1736" s="118">
        <v>-6.4576529999999996E-4</v>
      </c>
      <c r="S1736" s="118">
        <v>-2.3169010999999999E-4</v>
      </c>
      <c r="T1736" s="118">
        <v>0</v>
      </c>
      <c r="U1736" s="118">
        <v>-1.4828644000000001E-3</v>
      </c>
      <c r="V1736" s="330">
        <v>-4.9003941999999998E-6</v>
      </c>
      <c r="W1736" s="118">
        <v>0</v>
      </c>
      <c r="X1736" s="118">
        <v>0</v>
      </c>
      <c r="Y1736" s="41"/>
      <c r="Z1736" s="327">
        <v>0.10531284210526315</v>
      </c>
      <c r="AA1736" s="41"/>
      <c r="AB1736" s="111">
        <v>-17.674195000000001</v>
      </c>
      <c r="AC1736" s="111">
        <v>-17.432286000000001</v>
      </c>
      <c r="AD1736" s="111">
        <v>-0.2010391</v>
      </c>
      <c r="AE1736" s="111">
        <v>0</v>
      </c>
      <c r="AF1736" s="111">
        <v>0</v>
      </c>
      <c r="AG1736" s="111">
        <v>-2.0127795999999999E-3</v>
      </c>
      <c r="AH1736" s="111">
        <v>-3.8857258999999998E-2</v>
      </c>
      <c r="AI1736" s="41"/>
      <c r="AJ1736" s="114">
        <v>-9.9863116000000005E-4</v>
      </c>
      <c r="AK1736" s="114">
        <v>-1.6507806000000001E-4</v>
      </c>
      <c r="AL1736" s="121">
        <v>4.0843677E-5</v>
      </c>
      <c r="AM1736" s="114">
        <v>-8.7439677999999997E-4</v>
      </c>
      <c r="AN1736" s="113">
        <v>-9.8967653759999936E-9</v>
      </c>
      <c r="AO1736" s="112">
        <v>1.5104910153141999E-10</v>
      </c>
      <c r="AP1736" s="112">
        <v>-0.12246453282099999</v>
      </c>
      <c r="AQ1736" s="328">
        <v>7.9778653000000001E-8</v>
      </c>
      <c r="AR1736" s="328">
        <v>2.4004501000000002E-10</v>
      </c>
      <c r="AS1736" s="328">
        <v>6.5873351000000004E-15</v>
      </c>
      <c r="AT1736" s="328">
        <v>-7.9003111999999999E-11</v>
      </c>
      <c r="AU1736" s="328">
        <v>-1.0262887E-11</v>
      </c>
      <c r="AV1736" s="328">
        <v>5.1013702999999999E-11</v>
      </c>
      <c r="AW1736" s="328">
        <v>-8.7940318999999998E-8</v>
      </c>
      <c r="AX1736" s="328">
        <v>4.4687417E-12</v>
      </c>
      <c r="AY1736" s="328">
        <v>-8.7002364999999999E-11</v>
      </c>
      <c r="AZ1736" s="328">
        <v>-1.1520849E-13</v>
      </c>
      <c r="BA1736" s="328">
        <v>-5.9096367999999997E-16</v>
      </c>
      <c r="BB1736" s="328">
        <v>-2.4413874000000001E-13</v>
      </c>
      <c r="BC1736" s="328">
        <v>-1.410508E-14</v>
      </c>
      <c r="BD1736" s="328">
        <v>-1.0660630000000001E-14</v>
      </c>
      <c r="BE1736" s="328">
        <v>-1.2265763E-9</v>
      </c>
      <c r="BF1736" s="328">
        <v>-4.7027078000000003E-10</v>
      </c>
      <c r="BG1736" s="328">
        <v>-6.0841685999999999E-12</v>
      </c>
      <c r="BH1736" s="328">
        <v>-1.0902821000000001E-5</v>
      </c>
      <c r="BI1736" s="329">
        <v>-0.12245362999999999</v>
      </c>
      <c r="BJ1736" s="329">
        <v>0</v>
      </c>
      <c r="BK1736" s="329">
        <v>0</v>
      </c>
      <c r="BL1736" s="329">
        <v>0</v>
      </c>
      <c r="BM1736" s="41"/>
      <c r="BN1736" s="122">
        <v>-1.9879534000000001E-5</v>
      </c>
      <c r="BO1736" s="122">
        <v>-5.7452991000000004E-7</v>
      </c>
      <c r="BP1736" s="122">
        <v>2.9364015999999998E-6</v>
      </c>
      <c r="BQ1736" s="122">
        <v>-7.6031669000000006E-8</v>
      </c>
      <c r="BR1736" s="122">
        <v>-1.3592659E-6</v>
      </c>
      <c r="BS1736" s="122">
        <v>5.1401539999999998E-8</v>
      </c>
      <c r="BT1736" s="122">
        <v>-1.4779485000000001E-10</v>
      </c>
      <c r="BU1736" s="122">
        <v>7.0228108999999997E-8</v>
      </c>
      <c r="BV1736" s="122">
        <v>-1.5111678000000001E-7</v>
      </c>
      <c r="BW1736" s="122">
        <v>-6.4998453E-8</v>
      </c>
      <c r="BX1736" s="122">
        <v>-7.7138491999999997E-8</v>
      </c>
      <c r="BY1736" s="122">
        <v>-4.4230444000000002E-9</v>
      </c>
      <c r="BZ1736" s="122">
        <v>-1.3616404E-9</v>
      </c>
      <c r="CA1736" s="122">
        <v>-2.0320620000000001E-7</v>
      </c>
      <c r="CB1736" s="122">
        <v>-2.0371375000000001E-5</v>
      </c>
      <c r="CC1736" s="122">
        <v>-5.3970929999999998E-8</v>
      </c>
      <c r="CD1736" s="111">
        <v>0</v>
      </c>
      <c r="CE1736" s="151"/>
      <c r="CF1736" s="143"/>
      <c r="CG1736" s="42" t="s">
        <v>1196</v>
      </c>
      <c r="CH1736" s="42"/>
      <c r="CI1736" s="42"/>
    </row>
    <row r="1737" spans="1:87" ht="14.5" customHeight="1">
      <c r="A1737" s="41" t="s">
        <v>8287</v>
      </c>
      <c r="B1737" s="119" t="s">
        <v>7624</v>
      </c>
      <c r="C1737" s="120" t="str">
        <f t="shared" si="682"/>
        <v>F.020.01.103</v>
      </c>
      <c r="D1737" s="135" t="s">
        <v>63</v>
      </c>
      <c r="E1737" s="119" t="s">
        <v>6570</v>
      </c>
      <c r="F1737" s="118" t="s">
        <v>8286</v>
      </c>
      <c r="G1737" s="118">
        <v>2.0924409434200004E-2</v>
      </c>
      <c r="H1737" s="118">
        <v>-5.3489110999999992E-3</v>
      </c>
      <c r="I1737" s="118">
        <v>-1.2921884599999999E-2</v>
      </c>
      <c r="J1737" s="326">
        <v>-3.2490998657999999E-3</v>
      </c>
      <c r="K1737" s="118">
        <v>4.2444305000000002E-2</v>
      </c>
      <c r="L1737" s="118">
        <v>-8.2451047000000003E-3</v>
      </c>
      <c r="M1737" s="118">
        <v>-3.4565351000000002E-3</v>
      </c>
      <c r="N1737" s="118">
        <v>-3.1641379999999999E-3</v>
      </c>
      <c r="O1737" s="118">
        <v>-1.7863673E-3</v>
      </c>
      <c r="P1737" s="118">
        <v>-2.1279196999999999E-4</v>
      </c>
      <c r="Q1737" s="118">
        <v>-1.8561382999999999E-4</v>
      </c>
      <c r="R1737" s="118">
        <v>-1.2202447999999999E-3</v>
      </c>
      <c r="S1737" s="118">
        <v>-4.3780403000000001E-4</v>
      </c>
      <c r="T1737" s="118">
        <v>0</v>
      </c>
      <c r="U1737" s="118">
        <v>-2.8020359999999999E-3</v>
      </c>
      <c r="V1737" s="330">
        <v>-9.2598357999999993E-6</v>
      </c>
      <c r="W1737" s="118">
        <v>0</v>
      </c>
      <c r="X1737" s="118">
        <v>0</v>
      </c>
      <c r="Y1737" s="41"/>
      <c r="Z1737" s="327">
        <v>0.31913011278195486</v>
      </c>
      <c r="AA1737" s="41"/>
      <c r="AB1737" s="111">
        <v>-33.397342000000002</v>
      </c>
      <c r="AC1737" s="111">
        <v>-32.940227999999998</v>
      </c>
      <c r="AD1737" s="111">
        <v>-0.37988558</v>
      </c>
      <c r="AE1737" s="111">
        <v>0</v>
      </c>
      <c r="AF1737" s="111">
        <v>0</v>
      </c>
      <c r="AG1737" s="111">
        <v>-3.8033692000000001E-3</v>
      </c>
      <c r="AH1737" s="111">
        <v>-7.3425081000000003E-2</v>
      </c>
      <c r="AI1737" s="41"/>
      <c r="AJ1737" s="114">
        <v>-6.9970017999999997E-4</v>
      </c>
      <c r="AK1737" s="114">
        <v>8.1901916000000005E-4</v>
      </c>
      <c r="AL1737" s="121">
        <v>1.3354989E-4</v>
      </c>
      <c r="AM1737" s="114">
        <v>-1.6522691999999999E-3</v>
      </c>
      <c r="AN1737" s="113">
        <v>4.9101869931000051E-8</v>
      </c>
      <c r="AO1737" s="112">
        <v>4.9389754491889995E-10</v>
      </c>
      <c r="AP1737" s="112">
        <v>-0.23141025208300001</v>
      </c>
      <c r="AQ1737" s="328">
        <v>2.6223109000000002E-7</v>
      </c>
      <c r="AR1737" s="328">
        <v>7.8995517999999996E-10</v>
      </c>
      <c r="AS1737" s="328">
        <v>2.1637432000000001E-14</v>
      </c>
      <c r="AT1737" s="328">
        <v>-1.492851E-10</v>
      </c>
      <c r="AU1737" s="328">
        <v>-1.9392859E-11</v>
      </c>
      <c r="AV1737" s="328">
        <v>-4.7052215999999995E-10</v>
      </c>
      <c r="AW1737" s="328">
        <v>-2.0928364E-7</v>
      </c>
      <c r="AX1737" s="328">
        <v>-7.1921143999999997E-11</v>
      </c>
      <c r="AY1737" s="328">
        <v>-2.1193448000000001E-10</v>
      </c>
      <c r="AZ1737" s="328">
        <v>-2.1769917000000001E-13</v>
      </c>
      <c r="BA1737" s="328">
        <v>-1.1166911E-15</v>
      </c>
      <c r="BB1737" s="328">
        <v>-4.6132711000000004E-13</v>
      </c>
      <c r="BC1737" s="328">
        <v>-2.6653105000000001E-14</v>
      </c>
      <c r="BD1737" s="328">
        <v>-2.0144436999999999E-14</v>
      </c>
      <c r="BE1737" s="328">
        <v>-2.3177513999999998E-9</v>
      </c>
      <c r="BF1737" s="328">
        <v>-8.8862855000000001E-10</v>
      </c>
      <c r="BG1737" s="328">
        <v>-1.1496708E-11</v>
      </c>
      <c r="BH1737" s="328">
        <v>-2.0602083000000001E-5</v>
      </c>
      <c r="BI1737" s="329">
        <v>-0.23138965</v>
      </c>
      <c r="BJ1737" s="329">
        <v>0</v>
      </c>
      <c r="BK1737" s="329">
        <v>0</v>
      </c>
      <c r="BL1737" s="329">
        <v>0</v>
      </c>
      <c r="BM1737" s="41"/>
      <c r="BN1737" s="122">
        <v>-3.6532277E-5</v>
      </c>
      <c r="BO1737" s="122">
        <v>-1.5999957999999999E-6</v>
      </c>
      <c r="BP1737" s="122">
        <v>8.8981944000000006E-6</v>
      </c>
      <c r="BQ1737" s="122">
        <v>-1.4367023E-7</v>
      </c>
      <c r="BR1737" s="122">
        <v>-2.7184937999999998E-6</v>
      </c>
      <c r="BS1737" s="122">
        <v>-2.6988339999999998E-7</v>
      </c>
      <c r="BT1737" s="122">
        <v>-2.7927468000000002E-10</v>
      </c>
      <c r="BU1737" s="122">
        <v>-4.2434190000000001E-7</v>
      </c>
      <c r="BV1737" s="122">
        <v>-2.8555184000000002E-7</v>
      </c>
      <c r="BW1737" s="122">
        <v>-1.2282175000000001E-7</v>
      </c>
      <c r="BX1737" s="122">
        <v>-1.457617E-7</v>
      </c>
      <c r="BY1737" s="122">
        <v>-8.3578307000000001E-9</v>
      </c>
      <c r="BZ1737" s="122">
        <v>-2.5729698E-9</v>
      </c>
      <c r="CA1737" s="122">
        <v>-1.1127951E-6</v>
      </c>
      <c r="CB1737" s="122">
        <v>-3.8493961000000001E-5</v>
      </c>
      <c r="CC1737" s="122">
        <v>-1.0198403E-7</v>
      </c>
      <c r="CD1737" s="111">
        <v>0</v>
      </c>
      <c r="CE1737" s="151"/>
      <c r="CF1737" s="143"/>
      <c r="CG1737" s="42" t="s">
        <v>1197</v>
      </c>
      <c r="CH1737" s="42"/>
      <c r="CI1737" s="42"/>
    </row>
    <row r="1738" spans="1:87" ht="14.5" customHeight="1">
      <c r="A1738" s="41" t="s">
        <v>8284</v>
      </c>
      <c r="B1738" s="119" t="s">
        <v>7624</v>
      </c>
      <c r="C1738" s="120" t="str">
        <f t="shared" si="682"/>
        <v>F.020.01.104</v>
      </c>
      <c r="D1738" s="135" t="s">
        <v>63</v>
      </c>
      <c r="E1738" s="119" t="s">
        <v>6570</v>
      </c>
      <c r="F1738" s="118" t="s">
        <v>8283</v>
      </c>
      <c r="G1738" s="118">
        <v>6.3671921217999996E-3</v>
      </c>
      <c r="H1738" s="118">
        <v>-1.118988014E-3</v>
      </c>
      <c r="I1738" s="118">
        <v>-4.8009729600000002E-3</v>
      </c>
      <c r="J1738" s="326">
        <v>-1.7194549042000003E-3</v>
      </c>
      <c r="K1738" s="118">
        <v>1.4006608E-2</v>
      </c>
      <c r="L1738" s="118">
        <v>-4.3633887E-3</v>
      </c>
      <c r="M1738" s="118">
        <v>2.0818103999999999E-4</v>
      </c>
      <c r="N1738" s="330">
        <v>3.7214920999999999E-5</v>
      </c>
      <c r="O1738" s="118">
        <v>-9.4536274999999998E-4</v>
      </c>
      <c r="P1738" s="118">
        <v>-1.1261155999999999E-4</v>
      </c>
      <c r="Q1738" s="330">
        <v>-9.8228625000000005E-5</v>
      </c>
      <c r="R1738" s="118">
        <v>-6.4576529999999996E-4</v>
      </c>
      <c r="S1738" s="118">
        <v>-2.3169010999999999E-4</v>
      </c>
      <c r="T1738" s="118">
        <v>0</v>
      </c>
      <c r="U1738" s="118">
        <v>-1.4828644000000001E-3</v>
      </c>
      <c r="V1738" s="330">
        <v>-4.9003941999999998E-6</v>
      </c>
      <c r="W1738" s="118">
        <v>0</v>
      </c>
      <c r="X1738" s="118">
        <v>0</v>
      </c>
      <c r="Y1738" s="41"/>
      <c r="Z1738" s="327">
        <v>0.10531284210526315</v>
      </c>
      <c r="AA1738" s="41"/>
      <c r="AB1738" s="111">
        <v>-17.674195000000001</v>
      </c>
      <c r="AC1738" s="111">
        <v>-17.432286000000001</v>
      </c>
      <c r="AD1738" s="111">
        <v>-0.2010391</v>
      </c>
      <c r="AE1738" s="111">
        <v>0</v>
      </c>
      <c r="AF1738" s="111">
        <v>0</v>
      </c>
      <c r="AG1738" s="111">
        <v>-2.0127795999999999E-3</v>
      </c>
      <c r="AH1738" s="111">
        <v>-3.8857258999999998E-2</v>
      </c>
      <c r="AI1738" s="41"/>
      <c r="AJ1738" s="114">
        <v>-1.0598786E-3</v>
      </c>
      <c r="AK1738" s="114">
        <v>-2.235498E-4</v>
      </c>
      <c r="AL1738" s="121">
        <v>3.8068021E-5</v>
      </c>
      <c r="AM1738" s="114">
        <v>-8.7439677999999997E-4</v>
      </c>
      <c r="AN1738" s="113">
        <v>-1.340226537569999E-8</v>
      </c>
      <c r="AO1738" s="112">
        <v>1.4078410153141997E-10</v>
      </c>
      <c r="AP1738" s="112">
        <v>-0.12246453282099999</v>
      </c>
      <c r="AQ1738" s="328">
        <v>7.9778653000000001E-8</v>
      </c>
      <c r="AR1738" s="328">
        <v>2.4004501000000002E-10</v>
      </c>
      <c r="AS1738" s="328">
        <v>6.5873351000000004E-15</v>
      </c>
      <c r="AT1738" s="328">
        <v>-7.9003111999999999E-11</v>
      </c>
      <c r="AU1738" s="328">
        <v>-1.0262887E-11</v>
      </c>
      <c r="AV1738" s="328">
        <v>5.5137033000000001E-12</v>
      </c>
      <c r="AW1738" s="328">
        <v>-9.1400319000000004E-8</v>
      </c>
      <c r="AX1738" s="328">
        <v>-1.9812582999999998E-12</v>
      </c>
      <c r="AY1738" s="328">
        <v>-9.0817365E-11</v>
      </c>
      <c r="AZ1738" s="328">
        <v>-1.1520849E-13</v>
      </c>
      <c r="BA1738" s="328">
        <v>-5.9096367999999997E-16</v>
      </c>
      <c r="BB1738" s="328">
        <v>-2.4413874000000001E-13</v>
      </c>
      <c r="BC1738" s="328">
        <v>-1.410508E-14</v>
      </c>
      <c r="BD1738" s="328">
        <v>-1.0660630000000001E-14</v>
      </c>
      <c r="BE1738" s="328">
        <v>-1.2265763E-9</v>
      </c>
      <c r="BF1738" s="328">
        <v>-4.7027078000000003E-10</v>
      </c>
      <c r="BG1738" s="328">
        <v>-6.0841685999999999E-12</v>
      </c>
      <c r="BH1738" s="328">
        <v>-1.0902821000000001E-5</v>
      </c>
      <c r="BI1738" s="329">
        <v>-0.12245362999999999</v>
      </c>
      <c r="BJ1738" s="329">
        <v>0</v>
      </c>
      <c r="BK1738" s="329">
        <v>0</v>
      </c>
      <c r="BL1738" s="329">
        <v>0</v>
      </c>
      <c r="BM1738" s="41"/>
      <c r="BN1738" s="122">
        <v>-2.0065512999999998E-5</v>
      </c>
      <c r="BO1738" s="122">
        <v>-6.1581151999999996E-7</v>
      </c>
      <c r="BP1738" s="122">
        <v>2.9364015999999998E-6</v>
      </c>
      <c r="BQ1738" s="122">
        <v>-7.6031669000000006E-8</v>
      </c>
      <c r="BR1738" s="122">
        <v>-1.3713056000000001E-6</v>
      </c>
      <c r="BS1738" s="122">
        <v>2.1945687E-8</v>
      </c>
      <c r="BT1738" s="122">
        <v>-1.4779485000000001E-10</v>
      </c>
      <c r="BU1738" s="122">
        <v>2.5520462000000001E-8</v>
      </c>
      <c r="BV1738" s="122">
        <v>-1.5111678000000001E-7</v>
      </c>
      <c r="BW1738" s="122">
        <v>-6.4998453E-8</v>
      </c>
      <c r="BX1738" s="122">
        <v>-7.7138491999999997E-8</v>
      </c>
      <c r="BY1738" s="122">
        <v>-4.4230444000000002E-9</v>
      </c>
      <c r="BZ1738" s="122">
        <v>-1.3616404E-9</v>
      </c>
      <c r="CA1738" s="122">
        <v>-2.6169976E-7</v>
      </c>
      <c r="CB1738" s="122">
        <v>-2.0371375000000001E-5</v>
      </c>
      <c r="CC1738" s="122">
        <v>-5.3970929999999998E-8</v>
      </c>
      <c r="CD1738" s="111">
        <v>0</v>
      </c>
      <c r="CE1738" s="151"/>
      <c r="CF1738" s="143"/>
      <c r="CG1738" s="42" t="s">
        <v>1196</v>
      </c>
      <c r="CH1738" s="42"/>
      <c r="CI1738" s="42"/>
    </row>
    <row r="1739" spans="1:87" ht="14.5" customHeight="1">
      <c r="A1739" s="41" t="s">
        <v>8281</v>
      </c>
      <c r="B1739" s="119" t="s">
        <v>7624</v>
      </c>
      <c r="C1739" s="120" t="str">
        <f t="shared" si="682"/>
        <v>F.020.01.105</v>
      </c>
      <c r="D1739" s="135" t="s">
        <v>63</v>
      </c>
      <c r="E1739" s="119" t="s">
        <v>6570</v>
      </c>
      <c r="F1739" s="118" t="s">
        <v>8280</v>
      </c>
      <c r="G1739" s="118">
        <v>-0.20033433535199999</v>
      </c>
      <c r="H1739" s="118">
        <v>-6.654796399999999E-4</v>
      </c>
      <c r="I1739" s="118">
        <v>-4.8018037699999998E-3</v>
      </c>
      <c r="J1739" s="326">
        <v>-1.9874219419999998E-3</v>
      </c>
      <c r="K1739" s="118">
        <v>-0.19287963</v>
      </c>
      <c r="L1739" s="118">
        <v>-5.0433973999999999E-3</v>
      </c>
      <c r="M1739" s="118">
        <v>9.8799767999999989E-4</v>
      </c>
      <c r="N1739" s="118">
        <v>6.7091074999999997E-4</v>
      </c>
      <c r="O1739" s="118">
        <v>-1.0926919999999999E-3</v>
      </c>
      <c r="P1739" s="118">
        <v>-1.3016140999999999E-4</v>
      </c>
      <c r="Q1739" s="118">
        <v>-1.1353698000000001E-4</v>
      </c>
      <c r="R1739" s="118">
        <v>-7.4640405000000001E-4</v>
      </c>
      <c r="S1739" s="118">
        <v>-2.6779765000000002E-4</v>
      </c>
      <c r="T1739" s="118">
        <v>0</v>
      </c>
      <c r="U1739" s="118">
        <v>-1.7139601999999999E-3</v>
      </c>
      <c r="V1739" s="330">
        <v>-5.6640920000000003E-6</v>
      </c>
      <c r="W1739" s="118">
        <v>0</v>
      </c>
      <c r="X1739" s="118">
        <v>0</v>
      </c>
      <c r="Y1739" s="41"/>
      <c r="Z1739" s="327">
        <v>-1.4502227819548872</v>
      </c>
      <c r="AA1739" s="41"/>
      <c r="AB1739" s="111">
        <v>-20.428615000000001</v>
      </c>
      <c r="AC1739" s="111">
        <v>-20.149006</v>
      </c>
      <c r="AD1739" s="111">
        <v>-0.23236987000000001</v>
      </c>
      <c r="AE1739" s="111">
        <v>0</v>
      </c>
      <c r="AF1739" s="111">
        <v>0</v>
      </c>
      <c r="AG1739" s="111">
        <v>-2.3264595000000001E-3</v>
      </c>
      <c r="AH1739" s="111">
        <v>-4.4912936000000001E-2</v>
      </c>
      <c r="AI1739" s="41"/>
      <c r="AJ1739" s="114">
        <v>-2.6621810999999999E-2</v>
      </c>
      <c r="AK1739" s="114">
        <v>-2.4470655000000001E-2</v>
      </c>
      <c r="AL1739" s="114">
        <v>-1.1404895999999999E-3</v>
      </c>
      <c r="AM1739" s="114">
        <v>-1.0106664E-3</v>
      </c>
      <c r="AN1739" s="113">
        <v>-1.467065616795E-6</v>
      </c>
      <c r="AO1739" s="112">
        <v>-4.2177870485529204E-9</v>
      </c>
      <c r="AP1739" s="112">
        <v>-0.14154991196200001</v>
      </c>
      <c r="AQ1739" s="328">
        <v>-1.3665561E-6</v>
      </c>
      <c r="AR1739" s="328">
        <v>-4.1239999000000002E-9</v>
      </c>
      <c r="AS1739" s="328">
        <v>-1.1264009E-13</v>
      </c>
      <c r="AT1739" s="328">
        <v>-9.1315285E-11</v>
      </c>
      <c r="AU1739" s="328">
        <v>-1.1862298E-11</v>
      </c>
      <c r="AV1739" s="328">
        <v>9.9736617999999996E-11</v>
      </c>
      <c r="AW1739" s="328">
        <v>-9.8544785000000001E-8</v>
      </c>
      <c r="AX1739" s="328">
        <v>1.0945039000000001E-11</v>
      </c>
      <c r="AY1739" s="328">
        <v>-9.7142538999999999E-11</v>
      </c>
      <c r="AZ1739" s="328">
        <v>-1.3316305999999999E-13</v>
      </c>
      <c r="BA1739" s="328">
        <v>-6.8306192000000005E-16</v>
      </c>
      <c r="BB1739" s="328">
        <v>-2.8218634000000001E-13</v>
      </c>
      <c r="BC1739" s="328">
        <v>-1.6303274000000001E-14</v>
      </c>
      <c r="BD1739" s="328">
        <v>-1.2322026999999999E-14</v>
      </c>
      <c r="BE1739" s="328">
        <v>-1.4177311E-9</v>
      </c>
      <c r="BF1739" s="328">
        <v>-5.4355972999999997E-10</v>
      </c>
      <c r="BG1739" s="328">
        <v>-7.0323506999999996E-12</v>
      </c>
      <c r="BH1739" s="328">
        <v>-1.2601962E-5</v>
      </c>
      <c r="BI1739" s="329">
        <v>-0.14153731</v>
      </c>
      <c r="BJ1739" s="329">
        <v>0</v>
      </c>
      <c r="BK1739" s="329">
        <v>0</v>
      </c>
      <c r="BL1739" s="329">
        <v>0</v>
      </c>
      <c r="BM1739" s="41"/>
      <c r="BN1739" s="122">
        <v>-6.6641070000000006E-5</v>
      </c>
      <c r="BO1739" s="122">
        <v>-6.2707442999999999E-7</v>
      </c>
      <c r="BP1739" s="122">
        <v>-4.0436060000000001E-5</v>
      </c>
      <c r="BQ1739" s="122">
        <v>-8.7880759999999994E-8</v>
      </c>
      <c r="BR1739" s="122">
        <v>-1.5603107999999999E-6</v>
      </c>
      <c r="BS1739" s="122">
        <v>8.5807674999999995E-8</v>
      </c>
      <c r="BT1739" s="122">
        <v>-1.7082781000000001E-10</v>
      </c>
      <c r="BU1739" s="122">
        <v>1.2123543999999999E-7</v>
      </c>
      <c r="BV1739" s="122">
        <v>-1.7466745E-7</v>
      </c>
      <c r="BW1739" s="122">
        <v>-7.5128082000000002E-8</v>
      </c>
      <c r="BX1739" s="122">
        <v>-8.9160075000000006E-8</v>
      </c>
      <c r="BY1739" s="122">
        <v>-5.1123500999999997E-9</v>
      </c>
      <c r="BZ1739" s="122">
        <v>-1.5738441000000001E-9</v>
      </c>
      <c r="CA1739" s="122">
        <v>-1.8245838999999999E-7</v>
      </c>
      <c r="CB1739" s="122">
        <v>-2.3546134000000001E-5</v>
      </c>
      <c r="CC1739" s="122">
        <v>-6.2381984000000004E-8</v>
      </c>
      <c r="CD1739" s="111">
        <v>0</v>
      </c>
      <c r="CE1739" s="151"/>
      <c r="CF1739" s="143"/>
      <c r="CG1739" s="42" t="s">
        <v>1198</v>
      </c>
      <c r="CH1739" s="42"/>
      <c r="CI1739" s="42"/>
    </row>
    <row r="1740" spans="1:87" ht="14.5" customHeight="1">
      <c r="A1740" s="41" t="s">
        <v>8279</v>
      </c>
      <c r="B1740" s="119" t="s">
        <v>7624</v>
      </c>
      <c r="C1740" s="120" t="str">
        <f t="shared" si="682"/>
        <v>F.020.01.106</v>
      </c>
      <c r="D1740" s="135" t="s">
        <v>63</v>
      </c>
      <c r="E1740" s="119" t="s">
        <v>6570</v>
      </c>
      <c r="F1740" s="118" t="s">
        <v>8278</v>
      </c>
      <c r="G1740" s="118">
        <v>-0.17066129490900001</v>
      </c>
      <c r="H1740" s="118">
        <v>4.8643310900000003E-4</v>
      </c>
      <c r="I1740" s="118">
        <v>-2.8833127099999996E-3</v>
      </c>
      <c r="J1740" s="326">
        <v>-1.716105308E-3</v>
      </c>
      <c r="K1740" s="118">
        <v>-0.16654831</v>
      </c>
      <c r="L1740" s="118">
        <v>-4.3548885999999997E-3</v>
      </c>
      <c r="M1740" s="118">
        <v>2.1160832E-3</v>
      </c>
      <c r="N1740" s="118">
        <v>1.6403837000000001E-3</v>
      </c>
      <c r="O1740" s="118">
        <v>-9.4352113000000003E-4</v>
      </c>
      <c r="P1740" s="118">
        <v>-1.1239219E-4</v>
      </c>
      <c r="Q1740" s="118">
        <v>-9.8037270999999998E-5</v>
      </c>
      <c r="R1740" s="118">
        <v>-6.4450730999999995E-4</v>
      </c>
      <c r="S1740" s="118">
        <v>-2.3123876000000001E-4</v>
      </c>
      <c r="T1740" s="118">
        <v>0</v>
      </c>
      <c r="U1740" s="118">
        <v>-1.4799756999999999E-3</v>
      </c>
      <c r="V1740" s="330">
        <v>-4.8908480000000003E-6</v>
      </c>
      <c r="W1740" s="118">
        <v>0</v>
      </c>
      <c r="X1740" s="118">
        <v>0</v>
      </c>
      <c r="Y1740" s="41"/>
      <c r="Z1740" s="327">
        <v>-1.2522429323308271</v>
      </c>
      <c r="AA1740" s="41"/>
      <c r="AB1740" s="111">
        <v>-17.639765000000001</v>
      </c>
      <c r="AC1740" s="111">
        <v>-17.398326999999998</v>
      </c>
      <c r="AD1740" s="111">
        <v>-0.20064746999999999</v>
      </c>
      <c r="AE1740" s="111">
        <v>0</v>
      </c>
      <c r="AF1740" s="111">
        <v>0</v>
      </c>
      <c r="AG1740" s="111">
        <v>-2.0088585999999999E-3</v>
      </c>
      <c r="AH1740" s="111">
        <v>-3.8781563999999998E-2</v>
      </c>
      <c r="AI1740" s="41"/>
      <c r="AJ1740" s="114">
        <v>-2.2775107999999999E-2</v>
      </c>
      <c r="AK1740" s="114">
        <v>-2.0927245000000001E-2</v>
      </c>
      <c r="AL1740" s="114">
        <v>-9.7516889999999998E-4</v>
      </c>
      <c r="AM1740" s="114">
        <v>-8.7269341E-4</v>
      </c>
      <c r="AN1740" s="113">
        <v>-1.254631053255E-6</v>
      </c>
      <c r="AO1740" s="112">
        <v>-3.6063938456084501E-9</v>
      </c>
      <c r="AP1740" s="112">
        <v>-0.122225971581</v>
      </c>
      <c r="AQ1740" s="328">
        <v>-1.1799982E-6</v>
      </c>
      <c r="AR1740" s="328">
        <v>-3.5610044000000002E-9</v>
      </c>
      <c r="AS1740" s="328">
        <v>-9.7262822000000003E-14</v>
      </c>
      <c r="AT1740" s="328">
        <v>-7.8849210000000001E-11</v>
      </c>
      <c r="AU1740" s="328">
        <v>-1.0242895000000001E-11</v>
      </c>
      <c r="AV1740" s="328">
        <v>2.4389342000000001E-10</v>
      </c>
      <c r="AW1740" s="328">
        <v>-7.3094113000000006E-8</v>
      </c>
      <c r="AX1740" s="328">
        <v>3.1816412999999997E-11</v>
      </c>
      <c r="AY1740" s="328">
        <v>-7.0652325000000001E-11</v>
      </c>
      <c r="AZ1740" s="328">
        <v>-1.1498406000000001E-13</v>
      </c>
      <c r="BA1740" s="328">
        <v>-5.8981244999999997E-16</v>
      </c>
      <c r="BB1740" s="328">
        <v>-2.4366314999999999E-13</v>
      </c>
      <c r="BC1740" s="328">
        <v>-1.4077601999999999E-14</v>
      </c>
      <c r="BD1740" s="328">
        <v>-1.0639862000000001E-14</v>
      </c>
      <c r="BE1740" s="328">
        <v>-1.2241868999999999E-9</v>
      </c>
      <c r="BF1740" s="328">
        <v>-4.6935466999999996E-10</v>
      </c>
      <c r="BG1740" s="328">
        <v>-6.0723163E-12</v>
      </c>
      <c r="BH1740" s="328">
        <v>-1.0881581000000001E-5</v>
      </c>
      <c r="BI1740" s="329">
        <v>-0.12221509</v>
      </c>
      <c r="BJ1740" s="329">
        <v>0</v>
      </c>
      <c r="BK1740" s="329">
        <v>0</v>
      </c>
      <c r="BL1740" s="329">
        <v>0</v>
      </c>
      <c r="BM1740" s="41"/>
      <c r="BN1740" s="122">
        <v>-5.6898555999999997E-5</v>
      </c>
      <c r="BO1740" s="122">
        <v>-3.9832307E-7</v>
      </c>
      <c r="BP1740" s="122">
        <v>-3.4915856000000002E-5</v>
      </c>
      <c r="BQ1740" s="122">
        <v>-7.5883554999999994E-8</v>
      </c>
      <c r="BR1740" s="122">
        <v>-1.3055543000000001E-6</v>
      </c>
      <c r="BS1740" s="122">
        <v>1.7623248000000001E-7</v>
      </c>
      <c r="BT1740" s="122">
        <v>-1.4750692999999999E-10</v>
      </c>
      <c r="BU1740" s="122">
        <v>2.5970977999999998E-7</v>
      </c>
      <c r="BV1740" s="122">
        <v>-1.5082239999999999E-7</v>
      </c>
      <c r="BW1740" s="122">
        <v>-6.4871833000000003E-8</v>
      </c>
      <c r="BX1740" s="122">
        <v>-7.6988221999999999E-8</v>
      </c>
      <c r="BY1740" s="122">
        <v>-4.4144280999999998E-9</v>
      </c>
      <c r="BZ1740" s="122">
        <v>-1.3589878E-9</v>
      </c>
      <c r="CA1740" s="122">
        <v>4.5278322999999997E-8</v>
      </c>
      <c r="CB1740" s="122">
        <v>-2.033169E-5</v>
      </c>
      <c r="CC1740" s="122">
        <v>-5.3865792000000001E-8</v>
      </c>
      <c r="CD1740" s="111">
        <v>0</v>
      </c>
      <c r="CE1740" s="151"/>
      <c r="CF1740" s="143"/>
      <c r="CG1740" s="42" t="s">
        <v>1199</v>
      </c>
      <c r="CH1740" s="42"/>
      <c r="CI1740" s="42"/>
    </row>
    <row r="1741" spans="1:87" ht="14.5" customHeight="1">
      <c r="A1741" s="41" t="s">
        <v>8276</v>
      </c>
      <c r="B1741" s="119" t="s">
        <v>7624</v>
      </c>
      <c r="C1741" s="120" t="str">
        <f t="shared" si="682"/>
        <v>F.020.01.107</v>
      </c>
      <c r="D1741" s="135" t="s">
        <v>63</v>
      </c>
      <c r="E1741" s="119" t="s">
        <v>6570</v>
      </c>
      <c r="F1741" s="118" t="s">
        <v>8275</v>
      </c>
      <c r="G1741" s="118">
        <v>-7.70019461691E-2</v>
      </c>
      <c r="H1741" s="118">
        <v>4.122306037999999E-3</v>
      </c>
      <c r="I1741" s="118">
        <v>3.1721712500000004E-3</v>
      </c>
      <c r="J1741" s="326">
        <v>-8.5972745710000001E-4</v>
      </c>
      <c r="K1741" s="118">
        <v>-8.3436696000000005E-2</v>
      </c>
      <c r="L1741" s="118">
        <v>-2.1816943999999998E-3</v>
      </c>
      <c r="M1741" s="118">
        <v>5.6767483000000002E-3</v>
      </c>
      <c r="N1741" s="118">
        <v>4.7004074999999999E-3</v>
      </c>
      <c r="O1741" s="118">
        <v>-4.7268137000000001E-4</v>
      </c>
      <c r="P1741" s="330">
        <v>-5.6305779000000001E-5</v>
      </c>
      <c r="Q1741" s="330">
        <v>-4.9114313000000001E-5</v>
      </c>
      <c r="R1741" s="118">
        <v>-3.2288264999999998E-4</v>
      </c>
      <c r="S1741" s="118">
        <v>-1.1584505E-4</v>
      </c>
      <c r="T1741" s="118">
        <v>0</v>
      </c>
      <c r="U1741" s="118">
        <v>-7.4143221000000001E-4</v>
      </c>
      <c r="V1741" s="330">
        <v>-2.4501970999999999E-6</v>
      </c>
      <c r="W1741" s="118">
        <v>0</v>
      </c>
      <c r="X1741" s="118">
        <v>0</v>
      </c>
      <c r="Y1741" s="41"/>
      <c r="Z1741" s="327">
        <v>-0.62734357894736847</v>
      </c>
      <c r="AA1741" s="41"/>
      <c r="AB1741" s="111">
        <v>-8.8370975000000005</v>
      </c>
      <c r="AC1741" s="111">
        <v>-8.7161428999999995</v>
      </c>
      <c r="AD1741" s="111">
        <v>-0.10051955</v>
      </c>
      <c r="AE1741" s="111">
        <v>0</v>
      </c>
      <c r="AF1741" s="111">
        <v>0</v>
      </c>
      <c r="AG1741" s="111">
        <v>-1.0063898E-3</v>
      </c>
      <c r="AH1741" s="111">
        <v>-1.9428629999999999E-2</v>
      </c>
      <c r="AI1741" s="41"/>
      <c r="AJ1741" s="114">
        <v>-1.0633457000000001E-2</v>
      </c>
      <c r="AK1741" s="114">
        <v>-9.7429044999999999E-3</v>
      </c>
      <c r="AL1741" s="114">
        <v>-4.5335412E-4</v>
      </c>
      <c r="AM1741" s="114">
        <v>-4.3719838999999998E-4</v>
      </c>
      <c r="AN1741" s="113">
        <v>-5.8410697929970001E-7</v>
      </c>
      <c r="AO1741" s="112">
        <v>-1.6766054735844397E-9</v>
      </c>
      <c r="AP1741" s="112">
        <v>-6.1232267410400006E-2</v>
      </c>
      <c r="AQ1741" s="328">
        <v>-5.9115067000000004E-7</v>
      </c>
      <c r="AR1741" s="328">
        <v>-1.7839774999999999E-9</v>
      </c>
      <c r="AS1741" s="328">
        <v>-4.8726332000000002E-14</v>
      </c>
      <c r="AT1741" s="328">
        <v>-3.9501555999999999E-11</v>
      </c>
      <c r="AU1741" s="328">
        <v>-5.1314436999999999E-12</v>
      </c>
      <c r="AV1741" s="328">
        <v>6.9890685000000005E-10</v>
      </c>
      <c r="AW1741" s="328">
        <v>7.2378403999999996E-9</v>
      </c>
      <c r="AX1741" s="328">
        <v>9.7694370999999997E-11</v>
      </c>
      <c r="AY1741" s="328">
        <v>1.2960818E-11</v>
      </c>
      <c r="AZ1741" s="328">
        <v>-5.7604245999999995E-14</v>
      </c>
      <c r="BA1741" s="328">
        <v>-2.9548183999999999E-16</v>
      </c>
      <c r="BB1741" s="328">
        <v>-1.2206937E-13</v>
      </c>
      <c r="BC1741" s="328">
        <v>-7.0525398E-15</v>
      </c>
      <c r="BD1741" s="328">
        <v>-5.3303148000000003E-15</v>
      </c>
      <c r="BE1741" s="328">
        <v>-6.1328816000000003E-10</v>
      </c>
      <c r="BF1741" s="328">
        <v>-2.3513539000000002E-10</v>
      </c>
      <c r="BG1741" s="328">
        <v>-3.0420843E-12</v>
      </c>
      <c r="BH1741" s="328">
        <v>-5.4514103999999996E-6</v>
      </c>
      <c r="BI1741" s="329">
        <v>-6.1226816000000003E-2</v>
      </c>
      <c r="BJ1741" s="329">
        <v>0</v>
      </c>
      <c r="BK1741" s="329">
        <v>0</v>
      </c>
      <c r="BL1741" s="329">
        <v>0</v>
      </c>
      <c r="BM1741" s="41"/>
      <c r="BN1741" s="122">
        <v>-2.6147493000000001E-5</v>
      </c>
      <c r="BO1741" s="122">
        <v>3.2370284E-7</v>
      </c>
      <c r="BP1741" s="122">
        <v>-1.7492003999999999E-5</v>
      </c>
      <c r="BQ1741" s="122">
        <v>-3.8015834000000001E-8</v>
      </c>
      <c r="BR1741" s="122">
        <v>-5.0144634999999997E-7</v>
      </c>
      <c r="BS1741" s="122">
        <v>4.616474E-7</v>
      </c>
      <c r="BT1741" s="122">
        <v>-7.3897423000000003E-11</v>
      </c>
      <c r="BU1741" s="122">
        <v>6.9678721999999996E-7</v>
      </c>
      <c r="BV1741" s="122">
        <v>-7.5558390999999996E-8</v>
      </c>
      <c r="BW1741" s="122">
        <v>-3.2499227000000002E-8</v>
      </c>
      <c r="BX1741" s="122">
        <v>-3.8569245999999998E-8</v>
      </c>
      <c r="BY1741" s="122">
        <v>-2.2115222000000001E-9</v>
      </c>
      <c r="BZ1741" s="122">
        <v>-6.8082018999999995E-10</v>
      </c>
      <c r="CA1741" s="122">
        <v>7.6410161000000004E-7</v>
      </c>
      <c r="CB1741" s="122">
        <v>-1.0185686999999999E-5</v>
      </c>
      <c r="CC1741" s="122">
        <v>-2.6985464999999999E-8</v>
      </c>
      <c r="CD1741" s="111">
        <v>0</v>
      </c>
      <c r="CE1741" s="151"/>
      <c r="CF1741" s="143"/>
      <c r="CG1741" s="42" t="s">
        <v>1200</v>
      </c>
      <c r="CH1741" s="42"/>
      <c r="CI1741" s="42"/>
    </row>
    <row r="1742" spans="1:87" ht="14.5" customHeight="1">
      <c r="A1742" s="41" t="s">
        <v>8273</v>
      </c>
      <c r="B1742" s="119" t="s">
        <v>7624</v>
      </c>
      <c r="C1742" s="120" t="str">
        <f t="shared" si="682"/>
        <v>F.020.01.108</v>
      </c>
      <c r="D1742" s="135" t="s">
        <v>63</v>
      </c>
      <c r="E1742" s="119" t="s">
        <v>6570</v>
      </c>
      <c r="F1742" s="118" t="s">
        <v>8272</v>
      </c>
      <c r="G1742" s="118">
        <v>-0.1661431834432</v>
      </c>
      <c r="H1742" s="118">
        <v>6.6182721799999992E-4</v>
      </c>
      <c r="I1742" s="118">
        <v>-2.5911968699999996E-3</v>
      </c>
      <c r="J1742" s="326">
        <v>-1.6747937912E-3</v>
      </c>
      <c r="K1742" s="118">
        <v>-0.16253902000000001</v>
      </c>
      <c r="L1742" s="118">
        <v>-4.2500539999999996E-3</v>
      </c>
      <c r="M1742" s="118">
        <v>2.2878492999999999E-3</v>
      </c>
      <c r="N1742" s="330">
        <v>1.7879988999999999E-3</v>
      </c>
      <c r="O1742" s="118">
        <v>-9.2080787000000004E-4</v>
      </c>
      <c r="P1742" s="118">
        <v>-1.0968658000000001E-4</v>
      </c>
      <c r="Q1742" s="118">
        <v>-9.5677231999999993E-5</v>
      </c>
      <c r="R1742" s="118">
        <v>-6.2899216999999996E-4</v>
      </c>
      <c r="S1742" s="118">
        <v>-2.2567217999999999E-4</v>
      </c>
      <c r="T1742" s="118">
        <v>0</v>
      </c>
      <c r="U1742" s="118">
        <v>-1.4443485E-3</v>
      </c>
      <c r="V1742" s="330">
        <v>-4.7731112000000001E-6</v>
      </c>
      <c r="W1742" s="118">
        <v>0</v>
      </c>
      <c r="X1742" s="118">
        <v>0</v>
      </c>
      <c r="Y1742" s="41"/>
      <c r="Z1742" s="327">
        <v>-1.2220978947368422</v>
      </c>
      <c r="AA1742" s="41"/>
      <c r="AB1742" s="111">
        <v>-17.215125</v>
      </c>
      <c r="AC1742" s="111">
        <v>-16.979499000000001</v>
      </c>
      <c r="AD1742" s="111">
        <v>-0.19581730999999999</v>
      </c>
      <c r="AE1742" s="111">
        <v>0</v>
      </c>
      <c r="AF1742" s="111">
        <v>0</v>
      </c>
      <c r="AG1742" s="111">
        <v>-1.9604995999999999E-3</v>
      </c>
      <c r="AH1742" s="111">
        <v>-3.7847980000000003E-2</v>
      </c>
      <c r="AI1742" s="41"/>
      <c r="AJ1742" s="114">
        <v>-2.2189396E-2</v>
      </c>
      <c r="AK1742" s="114">
        <v>-2.0387714000000001E-2</v>
      </c>
      <c r="AL1742" s="114">
        <v>-9.4999660999999999E-4</v>
      </c>
      <c r="AM1742" s="114">
        <v>-8.5168517E-4</v>
      </c>
      <c r="AN1742" s="113">
        <v>-1.2222849853419002E-6</v>
      </c>
      <c r="AO1742" s="112">
        <v>-3.5133010482249703E-9</v>
      </c>
      <c r="AP1742" s="112">
        <v>-0.119283639631</v>
      </c>
      <c r="AQ1742" s="328">
        <v>-1.1515922E-6</v>
      </c>
      <c r="AR1742" s="328">
        <v>-3.4752807999999999E-9</v>
      </c>
      <c r="AS1742" s="328">
        <v>-9.4921427000000003E-14</v>
      </c>
      <c r="AT1742" s="328">
        <v>-7.6951083000000001E-11</v>
      </c>
      <c r="AU1742" s="328">
        <v>-9.9963189000000005E-12</v>
      </c>
      <c r="AV1742" s="328">
        <v>2.6584322000000001E-10</v>
      </c>
      <c r="AW1742" s="328">
        <v>-6.9218908000000003E-8</v>
      </c>
      <c r="AX1742" s="328">
        <v>3.4994359000000003E-11</v>
      </c>
      <c r="AY1742" s="328">
        <v>-6.6618835999999999E-11</v>
      </c>
      <c r="AZ1742" s="328">
        <v>-1.1221606E-13</v>
      </c>
      <c r="BA1742" s="328">
        <v>-5.7561396999999997E-16</v>
      </c>
      <c r="BB1742" s="328">
        <v>-2.3779748000000001E-13</v>
      </c>
      <c r="BC1742" s="328">
        <v>-1.3738714E-14</v>
      </c>
      <c r="BD1742" s="328">
        <v>-1.038373E-14</v>
      </c>
      <c r="BE1742" s="328">
        <v>-1.1947171999999999E-9</v>
      </c>
      <c r="BF1742" s="328">
        <v>-4.5805596000000001E-10</v>
      </c>
      <c r="BG1742" s="328">
        <v>-5.9261382000000002E-12</v>
      </c>
      <c r="BH1742" s="328">
        <v>-1.0619631000000001E-5</v>
      </c>
      <c r="BI1742" s="329">
        <v>-0.11927301999999999</v>
      </c>
      <c r="BJ1742" s="329">
        <v>0</v>
      </c>
      <c r="BK1742" s="329">
        <v>0</v>
      </c>
      <c r="BL1742" s="329">
        <v>0</v>
      </c>
      <c r="BM1742" s="41"/>
      <c r="BN1742" s="122">
        <v>-5.5415128000000001E-5</v>
      </c>
      <c r="BO1742" s="122">
        <v>-3.6349262000000001E-7</v>
      </c>
      <c r="BP1742" s="122">
        <v>-3.4075332000000003E-5</v>
      </c>
      <c r="BQ1742" s="122">
        <v>-7.4056819999999995E-8</v>
      </c>
      <c r="BR1742" s="122">
        <v>-1.2667642E-6</v>
      </c>
      <c r="BS1742" s="122">
        <v>1.9000086999999999E-7</v>
      </c>
      <c r="BT1742" s="122">
        <v>-1.4395601999999999E-10</v>
      </c>
      <c r="BU1742" s="122">
        <v>2.8079435000000002E-7</v>
      </c>
      <c r="BV1742" s="122">
        <v>-1.4719167000000001E-7</v>
      </c>
      <c r="BW1742" s="122">
        <v>-6.3310182000000001E-8</v>
      </c>
      <c r="BX1742" s="122">
        <v>-7.5134894999999994E-8</v>
      </c>
      <c r="BY1742" s="122">
        <v>-4.3081602000000002E-9</v>
      </c>
      <c r="BZ1742" s="122">
        <v>-1.3262731E-9</v>
      </c>
      <c r="CA1742" s="122">
        <v>7.9954282999999997E-8</v>
      </c>
      <c r="CB1742" s="122">
        <v>-1.9842247999999999E-5</v>
      </c>
      <c r="CC1742" s="122">
        <v>-5.2569088000000001E-8</v>
      </c>
      <c r="CD1742" s="111">
        <v>0</v>
      </c>
      <c r="CE1742" s="151"/>
      <c r="CF1742" s="143"/>
      <c r="CG1742" s="42" t="s">
        <v>1201</v>
      </c>
      <c r="CH1742" s="42"/>
      <c r="CI1742" s="42"/>
    </row>
    <row r="1743" spans="1:87" ht="14.5" customHeight="1">
      <c r="A1743" s="41" t="s">
        <v>8270</v>
      </c>
      <c r="B1743" s="119" t="s">
        <v>7624</v>
      </c>
      <c r="C1743" s="120" t="str">
        <f t="shared" si="682"/>
        <v>F.020.01.109</v>
      </c>
      <c r="D1743" s="135" t="s">
        <v>63</v>
      </c>
      <c r="E1743" s="119" t="s">
        <v>6570</v>
      </c>
      <c r="F1743" s="118" t="s">
        <v>8269</v>
      </c>
      <c r="G1743" s="118">
        <v>-8.9999838260999998E-2</v>
      </c>
      <c r="H1743" s="118">
        <v>-4.2509028999999999E-3</v>
      </c>
      <c r="I1743" s="118">
        <v>-1.5106535290000001E-2</v>
      </c>
      <c r="J1743" s="326">
        <v>-4.9797200710000001E-3</v>
      </c>
      <c r="K1743" s="118">
        <v>-6.5662680000000001E-2</v>
      </c>
      <c r="L1743" s="118">
        <v>-1.2636827E-2</v>
      </c>
      <c r="M1743" s="118">
        <v>-5.9950488999999997E-4</v>
      </c>
      <c r="N1743" s="118">
        <v>-9.0241913000000003E-4</v>
      </c>
      <c r="O1743" s="118">
        <v>-2.7378686999999999E-3</v>
      </c>
      <c r="P1743" s="118">
        <v>-3.2613477000000002E-4</v>
      </c>
      <c r="Q1743" s="118">
        <v>-2.8448029999999998E-4</v>
      </c>
      <c r="R1743" s="118">
        <v>-1.8702034000000001E-3</v>
      </c>
      <c r="S1743" s="118">
        <v>-6.7099862000000003E-4</v>
      </c>
      <c r="T1743" s="118">
        <v>0</v>
      </c>
      <c r="U1743" s="118">
        <v>-4.2945294000000002E-3</v>
      </c>
      <c r="V1743" s="330">
        <v>-1.4192051E-5</v>
      </c>
      <c r="W1743" s="118">
        <v>0</v>
      </c>
      <c r="X1743" s="118">
        <v>0</v>
      </c>
      <c r="Y1743" s="41"/>
      <c r="Z1743" s="327">
        <v>-0.49370436090225561</v>
      </c>
      <c r="AA1743" s="41"/>
      <c r="AB1743" s="111">
        <v>-51.186304999999997</v>
      </c>
      <c r="AC1743" s="111">
        <v>-50.485711000000002</v>
      </c>
      <c r="AD1743" s="111">
        <v>-0.58223013000000001</v>
      </c>
      <c r="AE1743" s="111">
        <v>0</v>
      </c>
      <c r="AF1743" s="111">
        <v>0</v>
      </c>
      <c r="AG1743" s="111">
        <v>-5.8292188E-3</v>
      </c>
      <c r="AH1743" s="111">
        <v>-0.11253465999999999</v>
      </c>
      <c r="AI1743" s="41"/>
      <c r="AJ1743" s="114">
        <v>-1.6239573E-2</v>
      </c>
      <c r="AK1743" s="114">
        <v>-1.3203585E-2</v>
      </c>
      <c r="AL1743" s="114">
        <v>-5.0364357999999998E-4</v>
      </c>
      <c r="AM1743" s="114">
        <v>-2.5323439000000001E-3</v>
      </c>
      <c r="AN1743" s="113">
        <v>-7.9158185993799996E-7</v>
      </c>
      <c r="AO1743" s="112">
        <v>-1.8625872365422004E-9</v>
      </c>
      <c r="AP1743" s="112">
        <v>-0.35467001570200002</v>
      </c>
      <c r="AQ1743" s="328">
        <v>-5.1014753999999997E-7</v>
      </c>
      <c r="AR1743" s="328">
        <v>-1.5411684000000001E-9</v>
      </c>
      <c r="AS1743" s="328">
        <v>-4.2023043000000002E-14</v>
      </c>
      <c r="AT1743" s="328">
        <v>-2.2880122000000001E-10</v>
      </c>
      <c r="AU1743" s="328">
        <v>-2.9722387999999997E-11</v>
      </c>
      <c r="AV1743" s="328">
        <v>-1.3424082999999999E-10</v>
      </c>
      <c r="AW1743" s="328">
        <v>-2.7612731000000001E-7</v>
      </c>
      <c r="AX1743" s="328">
        <v>-2.7031307000000001E-11</v>
      </c>
      <c r="AY1743" s="328">
        <v>-2.7561098000000002E-10</v>
      </c>
      <c r="AZ1743" s="328">
        <v>-3.3365577000000001E-13</v>
      </c>
      <c r="BA1743" s="328">
        <v>-1.7114921999999999E-15</v>
      </c>
      <c r="BB1743" s="328">
        <v>-7.0705117000000003E-13</v>
      </c>
      <c r="BC1743" s="328">
        <v>-4.0849776E-14</v>
      </c>
      <c r="BD1743" s="328">
        <v>-3.0874291000000002E-14</v>
      </c>
      <c r="BE1743" s="328">
        <v>-3.5522924999999999E-9</v>
      </c>
      <c r="BF1743" s="328">
        <v>-1.361953E-9</v>
      </c>
      <c r="BG1743" s="328">
        <v>-1.7620384000000002E-11</v>
      </c>
      <c r="BH1743" s="328">
        <v>-3.1575702000000002E-5</v>
      </c>
      <c r="BI1743" s="329">
        <v>-0.35463844</v>
      </c>
      <c r="BJ1743" s="329">
        <v>0</v>
      </c>
      <c r="BK1743" s="329">
        <v>0</v>
      </c>
      <c r="BL1743" s="329">
        <v>0</v>
      </c>
      <c r="BM1743" s="41"/>
      <c r="BN1743" s="122">
        <v>-8.0995690999999996E-5</v>
      </c>
      <c r="BO1743" s="122">
        <v>-1.9197370999999999E-6</v>
      </c>
      <c r="BP1743" s="122">
        <v>-1.3765788E-5</v>
      </c>
      <c r="BQ1743" s="122">
        <v>-2.2019561000000001E-7</v>
      </c>
      <c r="BR1743" s="122">
        <v>-4.0111898000000001E-6</v>
      </c>
      <c r="BS1743" s="122">
        <v>-3.3685580999999997E-8</v>
      </c>
      <c r="BT1743" s="122">
        <v>-4.2802923E-10</v>
      </c>
      <c r="BU1743" s="122">
        <v>-7.3683384000000002E-8</v>
      </c>
      <c r="BV1743" s="122">
        <v>-4.3764990000000001E-7</v>
      </c>
      <c r="BW1743" s="122">
        <v>-1.8824227E-7</v>
      </c>
      <c r="BX1743" s="122">
        <v>-2.2340109000000001E-7</v>
      </c>
      <c r="BY1743" s="122">
        <v>-1.2809596E-8</v>
      </c>
      <c r="BZ1743" s="122">
        <v>-3.9434520000000003E-9</v>
      </c>
      <c r="CA1743" s="122">
        <v>-9.5101441999999998E-7</v>
      </c>
      <c r="CB1743" s="122">
        <v>-5.8997618000000002E-5</v>
      </c>
      <c r="CC1743" s="122">
        <v>-1.5630542000000001E-7</v>
      </c>
      <c r="CD1743" s="111">
        <v>0</v>
      </c>
      <c r="CE1743" s="151"/>
      <c r="CF1743" s="143"/>
      <c r="CG1743" s="42" t="s">
        <v>1202</v>
      </c>
      <c r="CH1743" s="42"/>
      <c r="CI1743" s="42"/>
    </row>
    <row r="1744" spans="1:87" ht="14.5" customHeight="1">
      <c r="A1744" s="41" t="s">
        <v>8267</v>
      </c>
      <c r="B1744" s="119" t="s">
        <v>7624</v>
      </c>
      <c r="C1744" s="120" t="str">
        <f t="shared" si="682"/>
        <v>F.020.01.110</v>
      </c>
      <c r="D1744" s="135" t="s">
        <v>63</v>
      </c>
      <c r="E1744" s="119" t="s">
        <v>6570</v>
      </c>
      <c r="F1744" s="118" t="s">
        <v>8266</v>
      </c>
      <c r="G1744" s="118">
        <v>4.2706290519399996E-2</v>
      </c>
      <c r="H1744" s="118">
        <v>-1.2870261589999999E-3</v>
      </c>
      <c r="I1744" s="118">
        <v>-5.2262494999999994E-3</v>
      </c>
      <c r="J1744" s="326">
        <v>-1.8311078216000001E-3</v>
      </c>
      <c r="K1744" s="118">
        <v>5.1050673999999997E-2</v>
      </c>
      <c r="L1744" s="118">
        <v>-4.6467256999999998E-3</v>
      </c>
      <c r="M1744" s="118">
        <v>1.0817431000000001E-4</v>
      </c>
      <c r="N1744" s="118">
        <v>-5.5745149000000003E-5</v>
      </c>
      <c r="O1744" s="118">
        <v>-1.0067499E-3</v>
      </c>
      <c r="P1744" s="118">
        <v>-1.19924E-4</v>
      </c>
      <c r="Q1744" s="118">
        <v>-1.0460711E-4</v>
      </c>
      <c r="R1744" s="118">
        <v>-6.8769811000000004E-4</v>
      </c>
      <c r="S1744" s="118">
        <v>-2.4673491999999998E-4</v>
      </c>
      <c r="T1744" s="118">
        <v>0</v>
      </c>
      <c r="U1744" s="118">
        <v>-1.5791543E-3</v>
      </c>
      <c r="V1744" s="330">
        <v>-5.2186016000000002E-6</v>
      </c>
      <c r="W1744" s="118">
        <v>0</v>
      </c>
      <c r="X1744" s="118">
        <v>0</v>
      </c>
      <c r="Y1744" s="41"/>
      <c r="Z1744" s="327">
        <v>0.38383965413533833</v>
      </c>
      <c r="AA1744" s="41"/>
      <c r="AB1744" s="111">
        <v>-18.821870000000001</v>
      </c>
      <c r="AC1744" s="111">
        <v>-18.564252</v>
      </c>
      <c r="AD1744" s="111">
        <v>-0.21409359</v>
      </c>
      <c r="AE1744" s="111">
        <v>0</v>
      </c>
      <c r="AF1744" s="111">
        <v>0</v>
      </c>
      <c r="AG1744" s="111">
        <v>-2.1434795E-3</v>
      </c>
      <c r="AH1744" s="111">
        <v>-4.1380458000000002E-2</v>
      </c>
      <c r="AI1744" s="41"/>
      <c r="AJ1744" s="114">
        <v>3.2633886000000001E-3</v>
      </c>
      <c r="AK1744" s="114">
        <v>3.9491832999999999E-3</v>
      </c>
      <c r="AL1744" s="114">
        <v>2.4538110000000001E-4</v>
      </c>
      <c r="AM1744" s="114">
        <v>-9.3117579E-4</v>
      </c>
      <c r="AN1744" s="113">
        <v>2.3676158948479995E-7</v>
      </c>
      <c r="AO1744" s="112">
        <v>9.074744820600603E-10</v>
      </c>
      <c r="AP1744" s="112">
        <v>-0.130416780796</v>
      </c>
      <c r="AQ1744" s="328">
        <v>3.3708584000000001E-7</v>
      </c>
      <c r="AR1744" s="328">
        <v>1.0163596000000001E-9</v>
      </c>
      <c r="AS1744" s="328">
        <v>2.779924E-14</v>
      </c>
      <c r="AT1744" s="328">
        <v>-8.4133184000000001E-11</v>
      </c>
      <c r="AU1744" s="328">
        <v>-1.0929309E-11</v>
      </c>
      <c r="AV1744" s="328">
        <v>-8.3100822000000005E-12</v>
      </c>
      <c r="AW1744" s="328">
        <v>-9.8413845999999994E-8</v>
      </c>
      <c r="AX1744" s="328">
        <v>-4.1203011000000004E-12</v>
      </c>
      <c r="AY1744" s="328">
        <v>-9.7903686999999995E-11</v>
      </c>
      <c r="AZ1744" s="328">
        <v>-1.2268956000000001E-13</v>
      </c>
      <c r="BA1744" s="328">
        <v>-6.2933793999999996E-16</v>
      </c>
      <c r="BB1744" s="328">
        <v>-2.5999191000000001E-13</v>
      </c>
      <c r="BC1744" s="328">
        <v>-1.5020994E-14</v>
      </c>
      <c r="BD1744" s="328">
        <v>-1.1352878E-14</v>
      </c>
      <c r="BE1744" s="328">
        <v>-1.3062240999999999E-9</v>
      </c>
      <c r="BF1744" s="328">
        <v>-5.0080784000000005E-10</v>
      </c>
      <c r="BG1744" s="328">
        <v>-6.4792443999999999E-12</v>
      </c>
      <c r="BH1744" s="328">
        <v>-1.1610796E-5</v>
      </c>
      <c r="BI1744" s="329">
        <v>-0.13040516999999999</v>
      </c>
      <c r="BJ1744" s="329">
        <v>0</v>
      </c>
      <c r="BK1744" s="329">
        <v>0</v>
      </c>
      <c r="BL1744" s="329">
        <v>0</v>
      </c>
      <c r="BM1744" s="41"/>
      <c r="BN1744" s="122">
        <v>-1.3851044E-5</v>
      </c>
      <c r="BO1744" s="122">
        <v>-6.6866628000000002E-7</v>
      </c>
      <c r="BP1744" s="122">
        <v>1.0702468E-5</v>
      </c>
      <c r="BQ1744" s="122">
        <v>-8.0968789999999995E-8</v>
      </c>
      <c r="BR1744" s="122">
        <v>-1.464104E-6</v>
      </c>
      <c r="BS1744" s="122">
        <v>1.4189685999999999E-8</v>
      </c>
      <c r="BT1744" s="122">
        <v>-1.5739190999999999E-10</v>
      </c>
      <c r="BU1744" s="122">
        <v>1.3242784E-8</v>
      </c>
      <c r="BV1744" s="122">
        <v>-1.6092955999999999E-7</v>
      </c>
      <c r="BW1744" s="122">
        <v>-6.9219131999999995E-8</v>
      </c>
      <c r="BX1744" s="122">
        <v>-8.2147485E-8</v>
      </c>
      <c r="BY1744" s="122">
        <v>-4.7102550999999999E-9</v>
      </c>
      <c r="BZ1744" s="122">
        <v>-1.4500586E-9</v>
      </c>
      <c r="CA1744" s="122">
        <v>-2.9692501E-7</v>
      </c>
      <c r="CB1744" s="122">
        <v>-2.1694190999999998E-5</v>
      </c>
      <c r="CC1744" s="122">
        <v>-5.7475536000000002E-8</v>
      </c>
      <c r="CD1744" s="111">
        <v>0</v>
      </c>
      <c r="CE1744" s="151"/>
      <c r="CF1744" s="143"/>
      <c r="CG1744" s="42" t="s">
        <v>1196</v>
      </c>
      <c r="CH1744" s="42"/>
      <c r="CI1744" s="42"/>
    </row>
    <row r="1745" spans="1:87" ht="14.5" customHeight="1">
      <c r="A1745" s="41" t="s">
        <v>8264</v>
      </c>
      <c r="B1745" s="119" t="s">
        <v>7624</v>
      </c>
      <c r="C1745" s="120" t="str">
        <f t="shared" si="682"/>
        <v>F.020.01.111</v>
      </c>
      <c r="D1745" s="135" t="s">
        <v>63</v>
      </c>
      <c r="E1745" s="119" t="s">
        <v>6570</v>
      </c>
      <c r="F1745" s="118" t="s">
        <v>8263</v>
      </c>
      <c r="G1745" s="118">
        <v>-0.2033274473842</v>
      </c>
      <c r="H1745" s="118">
        <v>-5.0169113999999995E-4</v>
      </c>
      <c r="I1745" s="118">
        <v>-4.6744284900000002E-3</v>
      </c>
      <c r="J1745" s="326">
        <v>-2.0209177541999999E-3</v>
      </c>
      <c r="K1745" s="118">
        <v>-0.19613041000000001</v>
      </c>
      <c r="L1745" s="118">
        <v>-5.1283984999999999E-3</v>
      </c>
      <c r="M1745" s="118">
        <v>1.2129539E-3</v>
      </c>
      <c r="N1745" s="118">
        <v>8.5722273000000005E-4</v>
      </c>
      <c r="O1745" s="118">
        <v>-1.1111082E-3</v>
      </c>
      <c r="P1745" s="118">
        <v>-1.3235514E-4</v>
      </c>
      <c r="Q1745" s="118">
        <v>-1.1545053E-4</v>
      </c>
      <c r="R1745" s="118">
        <v>-7.5898388999999999E-4</v>
      </c>
      <c r="S1745" s="118">
        <v>-2.723111E-4</v>
      </c>
      <c r="T1745" s="118">
        <v>0</v>
      </c>
      <c r="U1745" s="118">
        <v>-1.7428471000000001E-3</v>
      </c>
      <c r="V1745" s="330">
        <v>-5.7595541999999998E-6</v>
      </c>
      <c r="W1745" s="118">
        <v>0</v>
      </c>
      <c r="X1745" s="118">
        <v>0</v>
      </c>
      <c r="Y1745" s="41"/>
      <c r="Z1745" s="327">
        <v>-1.4746647368421053</v>
      </c>
      <c r="AA1745" s="41"/>
      <c r="AB1745" s="111">
        <v>-20.772917</v>
      </c>
      <c r="AC1745" s="111">
        <v>-20.488596000000001</v>
      </c>
      <c r="AD1745" s="111">
        <v>-0.23628621999999999</v>
      </c>
      <c r="AE1745" s="111">
        <v>0</v>
      </c>
      <c r="AF1745" s="111">
        <v>0</v>
      </c>
      <c r="AG1745" s="111">
        <v>-2.3656695000000001E-3</v>
      </c>
      <c r="AH1745" s="111">
        <v>-4.5669896000000001E-2</v>
      </c>
      <c r="AI1745" s="41"/>
      <c r="AJ1745" s="114">
        <v>-2.7035465000000002E-2</v>
      </c>
      <c r="AK1745" s="114">
        <v>-2.4849640999999999E-2</v>
      </c>
      <c r="AL1745" s="114">
        <v>-1.1581238999999999E-3</v>
      </c>
      <c r="AM1745" s="114">
        <v>-1.0277000999999999E-3</v>
      </c>
      <c r="AN1745" s="113">
        <v>-1.4897865663020002E-6</v>
      </c>
      <c r="AO1745" s="112">
        <v>-4.2830026729131886E-9</v>
      </c>
      <c r="AP1745" s="112">
        <v>-0.143935594354</v>
      </c>
      <c r="AQ1745" s="328">
        <v>-1.3895878999999999E-6</v>
      </c>
      <c r="AR1745" s="328">
        <v>-4.1935054999999997E-9</v>
      </c>
      <c r="AS1745" s="328">
        <v>-1.1453852E-13</v>
      </c>
      <c r="AT1745" s="328">
        <v>-9.2854307000000006E-11</v>
      </c>
      <c r="AU1745" s="328">
        <v>-1.2062225E-11</v>
      </c>
      <c r="AV1745" s="328">
        <v>1.2743948000000001E-10</v>
      </c>
      <c r="AW1745" s="328">
        <v>-9.8226842999999996E-8</v>
      </c>
      <c r="AX1745" s="328">
        <v>1.4818326E-11</v>
      </c>
      <c r="AY1745" s="328">
        <v>-9.6597934999999998E-11</v>
      </c>
      <c r="AZ1745" s="328">
        <v>-1.3540737999999999E-13</v>
      </c>
      <c r="BA1745" s="328">
        <v>-6.9457419E-16</v>
      </c>
      <c r="BB1745" s="328">
        <v>-2.8694229000000002E-13</v>
      </c>
      <c r="BC1745" s="328">
        <v>-1.6578047999999998E-14</v>
      </c>
      <c r="BD1745" s="328">
        <v>-1.2529701E-14</v>
      </c>
      <c r="BE1745" s="328">
        <v>-1.4416254000000001E-9</v>
      </c>
      <c r="BF1745" s="328">
        <v>-5.5272084999999999E-10</v>
      </c>
      <c r="BG1745" s="328">
        <v>-7.1508734000000001E-12</v>
      </c>
      <c r="BH1745" s="328">
        <v>-1.2814354E-5</v>
      </c>
      <c r="BI1745" s="329">
        <v>-0.14392278</v>
      </c>
      <c r="BJ1745" s="329">
        <v>0</v>
      </c>
      <c r="BK1745" s="329">
        <v>0</v>
      </c>
      <c r="BL1745" s="329">
        <v>0</v>
      </c>
      <c r="BM1745" s="41"/>
      <c r="BN1745" s="122">
        <v>-6.7657872000000005E-5</v>
      </c>
      <c r="BO1745" s="122">
        <v>-6.1403373999999996E-7</v>
      </c>
      <c r="BP1745" s="122">
        <v>-4.1117566999999997E-5</v>
      </c>
      <c r="BQ1745" s="122">
        <v>-8.9361895999999996E-8</v>
      </c>
      <c r="BR1745" s="122">
        <v>-1.5797225999999999E-6</v>
      </c>
      <c r="BS1745" s="122">
        <v>1.0409997E-7</v>
      </c>
      <c r="BT1745" s="122">
        <v>-1.7370693000000001E-10</v>
      </c>
      <c r="BU1745" s="122">
        <v>1.4884748999999999E-7</v>
      </c>
      <c r="BV1745" s="122">
        <v>-1.7761128E-7</v>
      </c>
      <c r="BW1745" s="122">
        <v>-7.6394285999999994E-8</v>
      </c>
      <c r="BX1745" s="122">
        <v>-9.0662773000000006E-8</v>
      </c>
      <c r="BY1745" s="122">
        <v>-5.1985133000000003E-9</v>
      </c>
      <c r="BZ1745" s="122">
        <v>-1.6003695E-9</v>
      </c>
      <c r="CA1745" s="122">
        <v>-1.5208047000000001E-7</v>
      </c>
      <c r="CB1745" s="122">
        <v>-2.3942979E-5</v>
      </c>
      <c r="CC1745" s="122">
        <v>-6.3433366000000001E-8</v>
      </c>
      <c r="CD1745" s="111">
        <v>0</v>
      </c>
      <c r="CE1745" s="151"/>
      <c r="CF1745" s="143"/>
      <c r="CG1745" s="42" t="s">
        <v>1203</v>
      </c>
      <c r="CH1745" s="42"/>
      <c r="CI1745" s="42"/>
    </row>
    <row r="1746" spans="1:87" ht="14.5" customHeight="1">
      <c r="A1746" s="41" t="s">
        <v>8261</v>
      </c>
      <c r="B1746" s="119" t="s">
        <v>7624</v>
      </c>
      <c r="C1746" s="120" t="str">
        <f t="shared" si="682"/>
        <v>F.020.01.112</v>
      </c>
      <c r="D1746" s="135" t="s">
        <v>63</v>
      </c>
      <c r="E1746" s="119" t="s">
        <v>6570</v>
      </c>
      <c r="F1746" s="118" t="s">
        <v>8260</v>
      </c>
      <c r="G1746" s="118">
        <v>-0.17279963342769999</v>
      </c>
      <c r="H1746" s="118">
        <v>6.8340433800000004E-4</v>
      </c>
      <c r="I1746" s="118">
        <v>-2.7006722599999997E-3</v>
      </c>
      <c r="J1746" s="326">
        <v>-1.7417855056999999E-3</v>
      </c>
      <c r="K1746" s="118">
        <v>-0.16904058</v>
      </c>
      <c r="L1746" s="118">
        <v>-4.4200560999999999E-3</v>
      </c>
      <c r="M1746" s="118">
        <v>2.3735357000000002E-3</v>
      </c>
      <c r="N1746" s="118">
        <v>1.8546229000000001E-3</v>
      </c>
      <c r="O1746" s="118">
        <v>-9.5764019000000005E-4</v>
      </c>
      <c r="P1746" s="118">
        <v>-1.1407405E-4</v>
      </c>
      <c r="Q1746" s="118">
        <v>-9.9504322000000002E-5</v>
      </c>
      <c r="R1746" s="118">
        <v>-6.5415185999999998E-4</v>
      </c>
      <c r="S1746" s="118">
        <v>-2.3469906999999999E-4</v>
      </c>
      <c r="T1746" s="118">
        <v>0</v>
      </c>
      <c r="U1746" s="118">
        <v>-1.5021224E-3</v>
      </c>
      <c r="V1746" s="330">
        <v>-4.9640356999999997E-6</v>
      </c>
      <c r="W1746" s="118">
        <v>0</v>
      </c>
      <c r="X1746" s="118">
        <v>0</v>
      </c>
      <c r="Y1746" s="41"/>
      <c r="Z1746" s="327">
        <v>-1.2709818045112782</v>
      </c>
      <c r="AA1746" s="41"/>
      <c r="AB1746" s="111">
        <v>-17.903729999999999</v>
      </c>
      <c r="AC1746" s="111">
        <v>-17.658678999999999</v>
      </c>
      <c r="AD1746" s="111">
        <v>-0.20365</v>
      </c>
      <c r="AE1746" s="111">
        <v>0</v>
      </c>
      <c r="AF1746" s="111">
        <v>0</v>
      </c>
      <c r="AG1746" s="111">
        <v>-2.0389195999999999E-3</v>
      </c>
      <c r="AH1746" s="111">
        <v>-3.9361898999999999E-2</v>
      </c>
      <c r="AI1746" s="41"/>
      <c r="AJ1746" s="114">
        <v>-2.3077950999999999E-2</v>
      </c>
      <c r="AK1746" s="114">
        <v>-2.1204158000000001E-2</v>
      </c>
      <c r="AL1746" s="114">
        <v>-9.8804089000000006E-4</v>
      </c>
      <c r="AM1746" s="114">
        <v>-8.8575258000000003E-4</v>
      </c>
      <c r="AN1746" s="113">
        <v>-1.2712324854380003E-6</v>
      </c>
      <c r="AO1746" s="112">
        <v>-3.6539973980545299E-9</v>
      </c>
      <c r="AP1746" s="112">
        <v>-0.12405498441600001</v>
      </c>
      <c r="AQ1746" s="328">
        <v>-1.1976559000000001E-6</v>
      </c>
      <c r="AR1746" s="328">
        <v>-3.6142921000000002E-9</v>
      </c>
      <c r="AS1746" s="328">
        <v>-9.8718284000000001E-14</v>
      </c>
      <c r="AT1746" s="328">
        <v>-8.0029125999999994E-11</v>
      </c>
      <c r="AU1746" s="328">
        <v>-1.0396172E-11</v>
      </c>
      <c r="AV1746" s="328">
        <v>2.7574894999999998E-10</v>
      </c>
      <c r="AW1746" s="328">
        <v>-7.2043025000000003E-8</v>
      </c>
      <c r="AX1746" s="328">
        <v>3.6290933E-11</v>
      </c>
      <c r="AY1746" s="328">
        <v>-6.9344629000000006E-11</v>
      </c>
      <c r="AZ1746" s="328">
        <v>-1.1670471E-13</v>
      </c>
      <c r="BA1746" s="328">
        <v>-5.9863852999999997E-16</v>
      </c>
      <c r="BB1746" s="328">
        <v>-2.4730938000000002E-13</v>
      </c>
      <c r="BC1746" s="328">
        <v>-1.4288262999999999E-14</v>
      </c>
      <c r="BD1746" s="328">
        <v>-1.0799079000000001E-14</v>
      </c>
      <c r="BE1746" s="328">
        <v>-1.2425059E-9</v>
      </c>
      <c r="BF1746" s="328">
        <v>-4.7637818999999996E-10</v>
      </c>
      <c r="BG1746" s="328">
        <v>-6.1631836999999997E-12</v>
      </c>
      <c r="BH1746" s="328">
        <v>-1.1044415999999999E-5</v>
      </c>
      <c r="BI1746" s="329">
        <v>-0.12404394000000001</v>
      </c>
      <c r="BJ1746" s="329">
        <v>0</v>
      </c>
      <c r="BK1746" s="329">
        <v>0</v>
      </c>
      <c r="BL1746" s="329">
        <v>0</v>
      </c>
      <c r="BM1746" s="41"/>
      <c r="BN1746" s="122">
        <v>-5.7634708999999997E-5</v>
      </c>
      <c r="BO1746" s="122">
        <v>-3.7869283000000001E-7</v>
      </c>
      <c r="BP1746" s="122">
        <v>-3.5438344999999999E-5</v>
      </c>
      <c r="BQ1746" s="122">
        <v>-7.7019093000000003E-8</v>
      </c>
      <c r="BR1746" s="122">
        <v>-1.3176274E-6</v>
      </c>
      <c r="BS1746" s="122">
        <v>1.9712961000000001E-7</v>
      </c>
      <c r="BT1746" s="122">
        <v>-1.4971426E-10</v>
      </c>
      <c r="BU1746" s="122">
        <v>2.9131080000000002E-7</v>
      </c>
      <c r="BV1746" s="122">
        <v>-1.5307934000000001E-7</v>
      </c>
      <c r="BW1746" s="122">
        <v>-6.5842588999999994E-8</v>
      </c>
      <c r="BX1746" s="122">
        <v>-7.8140290000000003E-8</v>
      </c>
      <c r="BY1746" s="122">
        <v>-4.4804865999999999E-9</v>
      </c>
      <c r="BZ1746" s="122">
        <v>-1.379324E-9</v>
      </c>
      <c r="CA1746" s="122">
        <v>8.2216556999999995E-8</v>
      </c>
      <c r="CB1746" s="122">
        <v>-2.0635938000000001E-5</v>
      </c>
      <c r="CC1746" s="122">
        <v>-5.4671850999999997E-8</v>
      </c>
      <c r="CD1746" s="111">
        <v>0</v>
      </c>
      <c r="CE1746" s="151"/>
      <c r="CF1746" s="143"/>
      <c r="CG1746" s="42" t="s">
        <v>1204</v>
      </c>
      <c r="CH1746" s="42"/>
      <c r="CI1746" s="42"/>
    </row>
    <row r="1747" spans="1:87" ht="14.5" customHeight="1">
      <c r="A1747" s="41" t="s">
        <v>8258</v>
      </c>
      <c r="B1747" s="119" t="s">
        <v>7624</v>
      </c>
      <c r="C1747" s="120" t="str">
        <f t="shared" si="682"/>
        <v>F.020.01.113</v>
      </c>
      <c r="D1747" s="135" t="s">
        <v>63</v>
      </c>
      <c r="E1747" s="119" t="s">
        <v>6570</v>
      </c>
      <c r="F1747" s="118" t="s">
        <v>8257</v>
      </c>
      <c r="G1747" s="118">
        <v>-7.7552832551799997E-2</v>
      </c>
      <c r="H1747" s="118">
        <v>4.3809022259999999E-3</v>
      </c>
      <c r="I1747" s="118">
        <v>3.4574469699999999E-3</v>
      </c>
      <c r="J1747" s="326">
        <v>-8.7089274780000005E-4</v>
      </c>
      <c r="K1747" s="118">
        <v>-8.4520288999999998E-2</v>
      </c>
      <c r="L1747" s="118">
        <v>-2.2100281000000002E-3</v>
      </c>
      <c r="M1747" s="118">
        <v>5.9945509999999999E-3</v>
      </c>
      <c r="N1747" s="118">
        <v>4.9665114999999996E-3</v>
      </c>
      <c r="O1747" s="118">
        <v>-4.7882008999999999E-4</v>
      </c>
      <c r="P1747" s="330">
        <v>-5.7037022999999999E-5</v>
      </c>
      <c r="Q1747" s="330">
        <v>-4.9752161000000001E-5</v>
      </c>
      <c r="R1747" s="118">
        <v>-3.2707592999999999E-4</v>
      </c>
      <c r="S1747" s="118">
        <v>-1.1734953E-4</v>
      </c>
      <c r="T1747" s="118">
        <v>0</v>
      </c>
      <c r="U1747" s="118">
        <v>-7.5106119999999998E-4</v>
      </c>
      <c r="V1747" s="330">
        <v>-2.4820177999999999E-6</v>
      </c>
      <c r="W1747" s="118">
        <v>0</v>
      </c>
      <c r="X1747" s="118">
        <v>0</v>
      </c>
      <c r="Y1747" s="41"/>
      <c r="Z1747" s="327">
        <v>-0.63549089473684206</v>
      </c>
      <c r="AA1747" s="41"/>
      <c r="AB1747" s="111">
        <v>-8.9518649999999997</v>
      </c>
      <c r="AC1747" s="111">
        <v>-8.8293396000000008</v>
      </c>
      <c r="AD1747" s="111">
        <v>-0.101825</v>
      </c>
      <c r="AE1747" s="111">
        <v>0</v>
      </c>
      <c r="AF1747" s="111">
        <v>0</v>
      </c>
      <c r="AG1747" s="111">
        <v>-1.0194598E-3</v>
      </c>
      <c r="AH1747" s="111">
        <v>-1.9680949999999999E-2</v>
      </c>
      <c r="AI1747" s="41"/>
      <c r="AJ1747" s="114">
        <v>-1.073051E-2</v>
      </c>
      <c r="AK1747" s="114">
        <v>-9.8302519999999994E-3</v>
      </c>
      <c r="AL1747" s="114">
        <v>-4.5738178E-4</v>
      </c>
      <c r="AM1747" s="114">
        <v>-4.4287629000000001E-4</v>
      </c>
      <c r="AN1747" s="113">
        <v>-5.8934365261879999E-7</v>
      </c>
      <c r="AO1747" s="112">
        <v>-1.6915006460762698E-9</v>
      </c>
      <c r="AP1747" s="112">
        <v>-6.20274912079E-2</v>
      </c>
      <c r="AQ1747" s="328">
        <v>-5.9882795999999998E-7</v>
      </c>
      <c r="AR1747" s="328">
        <v>-1.8071460000000001E-9</v>
      </c>
      <c r="AS1747" s="328">
        <v>-4.9359142E-14</v>
      </c>
      <c r="AT1747" s="328">
        <v>-4.0014562999999997E-11</v>
      </c>
      <c r="AU1747" s="328">
        <v>-5.1980857999999997E-12</v>
      </c>
      <c r="AV1747" s="328">
        <v>7.3847446999999999E-10</v>
      </c>
      <c r="AW1747" s="328">
        <v>9.6504876000000003E-9</v>
      </c>
      <c r="AX1747" s="328">
        <v>1.0328547E-10</v>
      </c>
      <c r="AY1747" s="328">
        <v>1.5685685E-11</v>
      </c>
      <c r="AZ1747" s="328">
        <v>-5.8352354000000004E-14</v>
      </c>
      <c r="BA1747" s="328">
        <v>-2.9931926999999998E-16</v>
      </c>
      <c r="BB1747" s="328">
        <v>-1.2365469000000001E-13</v>
      </c>
      <c r="BC1747" s="328">
        <v>-7.1441312999999994E-15</v>
      </c>
      <c r="BD1747" s="328">
        <v>-5.3995397000000002E-15</v>
      </c>
      <c r="BE1747" s="328">
        <v>-6.2125293999999997E-10</v>
      </c>
      <c r="BF1747" s="328">
        <v>-2.381891E-10</v>
      </c>
      <c r="BG1747" s="328">
        <v>-3.0815918999999999E-12</v>
      </c>
      <c r="BH1747" s="328">
        <v>-5.5222078999999997E-6</v>
      </c>
      <c r="BI1747" s="329">
        <v>-6.2021969000000003E-2</v>
      </c>
      <c r="BJ1747" s="329">
        <v>0</v>
      </c>
      <c r="BK1747" s="329">
        <v>0</v>
      </c>
      <c r="BL1747" s="329">
        <v>0</v>
      </c>
      <c r="BM1747" s="41"/>
      <c r="BN1747" s="122">
        <v>-2.6362440999999999E-5</v>
      </c>
      <c r="BO1747" s="122">
        <v>3.5557080999999997E-7</v>
      </c>
      <c r="BP1747" s="122">
        <v>-1.7719172000000001E-5</v>
      </c>
      <c r="BQ1747" s="122">
        <v>-3.8509546E-8</v>
      </c>
      <c r="BR1747" s="122">
        <v>-4.9989051999999999E-7</v>
      </c>
      <c r="BS1747" s="122">
        <v>4.8738206999999995E-7</v>
      </c>
      <c r="BT1747" s="122">
        <v>-7.4857129999999998E-11</v>
      </c>
      <c r="BU1747" s="122">
        <v>7.3579633000000004E-7</v>
      </c>
      <c r="BV1747" s="122">
        <v>-7.6539669E-8</v>
      </c>
      <c r="BW1747" s="122">
        <v>-3.2921294000000002E-8</v>
      </c>
      <c r="BX1747" s="122">
        <v>-3.9070145000000002E-8</v>
      </c>
      <c r="BY1747" s="122">
        <v>-2.2402432999999999E-9</v>
      </c>
      <c r="BZ1747" s="122">
        <v>-6.8966201000000004E-10</v>
      </c>
      <c r="CA1747" s="122">
        <v>8.1322329E-7</v>
      </c>
      <c r="CB1747" s="122">
        <v>-1.0317969E-5</v>
      </c>
      <c r="CC1747" s="122">
        <v>-2.7335926E-8</v>
      </c>
      <c r="CD1747" s="111">
        <v>0</v>
      </c>
      <c r="CE1747" s="151"/>
      <c r="CF1747" s="143"/>
      <c r="CG1747" s="42" t="s">
        <v>1205</v>
      </c>
      <c r="CH1747" s="42"/>
      <c r="CI1747" s="42"/>
    </row>
    <row r="1748" spans="1:87" ht="14.5" customHeight="1">
      <c r="B1748" s="119" t="s">
        <v>7624</v>
      </c>
      <c r="C1748" s="133" t="s">
        <v>490</v>
      </c>
      <c r="D1748" s="133" t="s">
        <v>64</v>
      </c>
      <c r="G1748" s="41"/>
      <c r="H1748" s="41"/>
      <c r="I1748" s="41"/>
      <c r="J1748" s="41"/>
      <c r="K1748" s="41"/>
      <c r="L1748" s="41"/>
      <c r="M1748" s="41"/>
      <c r="N1748" s="41"/>
      <c r="O1748" s="41"/>
      <c r="P1748" s="41"/>
      <c r="Q1748" s="41"/>
      <c r="R1748" s="41"/>
      <c r="S1748" s="41"/>
      <c r="T1748" s="41"/>
      <c r="U1748" s="41"/>
      <c r="V1748" s="41"/>
      <c r="W1748" s="41"/>
      <c r="X1748" s="41"/>
      <c r="Y1748" s="41"/>
      <c r="Z1748" s="41"/>
      <c r="AA1748" s="41"/>
      <c r="AB1748" s="41"/>
      <c r="AC1748" s="41"/>
      <c r="AD1748" s="41"/>
      <c r="AE1748" s="41"/>
      <c r="AF1748" s="41"/>
      <c r="AG1748" s="41"/>
      <c r="AH1748" s="41"/>
      <c r="AI1748" s="41"/>
      <c r="AJ1748" s="41"/>
      <c r="AK1748" s="41"/>
      <c r="AL1748" s="41"/>
      <c r="AM1748" s="41"/>
      <c r="AN1748" s="41"/>
      <c r="AO1748" s="41"/>
      <c r="AP1748" s="41"/>
      <c r="AQ1748" s="41"/>
      <c r="AR1748" s="41"/>
      <c r="AS1748" s="41"/>
      <c r="AT1748" s="41"/>
      <c r="AU1748" s="41"/>
      <c r="AV1748" s="41"/>
      <c r="AW1748" s="41"/>
      <c r="AX1748" s="41"/>
      <c r="AY1748" s="41"/>
      <c r="AZ1748" s="41"/>
      <c r="BA1748" s="41"/>
      <c r="BB1748" s="41"/>
      <c r="BC1748" s="41"/>
      <c r="BD1748" s="41"/>
      <c r="BE1748" s="41"/>
      <c r="BF1748" s="41"/>
      <c r="BG1748" s="41"/>
      <c r="BH1748" s="41"/>
      <c r="BI1748" s="41"/>
      <c r="BJ1748" s="41"/>
      <c r="BK1748" s="41"/>
      <c r="BL1748" s="41"/>
      <c r="BM1748" s="41"/>
      <c r="BN1748" s="41"/>
      <c r="BO1748" s="41"/>
      <c r="BP1748" s="41"/>
      <c r="BQ1748" s="41"/>
      <c r="BR1748" s="41"/>
      <c r="BS1748" s="41"/>
      <c r="BT1748" s="41"/>
      <c r="BU1748" s="41"/>
      <c r="BV1748" s="41"/>
      <c r="BW1748" s="41"/>
      <c r="BX1748" s="41"/>
      <c r="BY1748" s="41"/>
      <c r="BZ1748" s="41"/>
      <c r="CA1748" s="41"/>
      <c r="CB1748" s="41"/>
      <c r="CC1748" s="41"/>
      <c r="CD1748" s="41"/>
      <c r="CE1748" s="130"/>
      <c r="CF1748" s="144"/>
      <c r="CH1748" s="42"/>
      <c r="CI1748" s="42"/>
    </row>
    <row r="1749" spans="1:87" ht="14.5" customHeight="1">
      <c r="A1749" s="41" t="s">
        <v>8255</v>
      </c>
      <c r="B1749" s="119" t="s">
        <v>7624</v>
      </c>
      <c r="C1749" s="120" t="str">
        <f t="shared" ref="C1749:C1773" si="683">MID(A1749,1,12)</f>
        <v>F.030.01.101</v>
      </c>
      <c r="D1749" s="135" t="s">
        <v>64</v>
      </c>
      <c r="E1749" s="119" t="s">
        <v>6570</v>
      </c>
      <c r="F1749" s="118" t="s">
        <v>8254</v>
      </c>
      <c r="G1749" s="118">
        <v>-1.6550843996E-2</v>
      </c>
      <c r="H1749" s="118">
        <v>-3.4198336399999998E-3</v>
      </c>
      <c r="I1749" s="118">
        <v>-1.2646356609999999E-2</v>
      </c>
      <c r="J1749" s="326">
        <v>-4.250626546E-3</v>
      </c>
      <c r="K1749" s="118">
        <v>3.7659728000000001E-3</v>
      </c>
      <c r="L1749" s="118">
        <v>-1.0786637E-2</v>
      </c>
      <c r="M1749" s="118">
        <v>-2.6333751000000001E-4</v>
      </c>
      <c r="N1749" s="118">
        <v>-5.6160987000000002E-4</v>
      </c>
      <c r="O1749" s="118">
        <v>-2.3370104000000002E-3</v>
      </c>
      <c r="P1749" s="118">
        <v>-2.7838454999999998E-4</v>
      </c>
      <c r="Q1749" s="118">
        <v>-2.4282882E-4</v>
      </c>
      <c r="R1749" s="118">
        <v>-1.5963821E-3</v>
      </c>
      <c r="S1749" s="118">
        <v>-5.7275599000000004E-4</v>
      </c>
      <c r="T1749" s="118">
        <v>0</v>
      </c>
      <c r="U1749" s="118">
        <v>-3.6657564000000002E-3</v>
      </c>
      <c r="V1749" s="330">
        <v>-1.2114156E-5</v>
      </c>
      <c r="W1749" s="118">
        <v>0</v>
      </c>
      <c r="X1749" s="118">
        <v>0</v>
      </c>
      <c r="Y1749" s="41"/>
      <c r="Z1749" s="327">
        <v>2.8315584962406014E-2</v>
      </c>
      <c r="AA1749" s="41"/>
      <c r="AB1749" s="111">
        <v>-43.691986999999997</v>
      </c>
      <c r="AC1749" s="111">
        <v>-43.093969000000001</v>
      </c>
      <c r="AD1749" s="111">
        <v>-0.49698432999999997</v>
      </c>
      <c r="AE1749" s="111">
        <v>0</v>
      </c>
      <c r="AF1749" s="111">
        <v>0</v>
      </c>
      <c r="AG1749" s="111">
        <v>-4.9757478999999999E-3</v>
      </c>
      <c r="AH1749" s="111">
        <v>-9.6058172999999997E-2</v>
      </c>
      <c r="AI1749" s="41"/>
      <c r="AJ1749" s="114">
        <v>-6.5181409000000003E-3</v>
      </c>
      <c r="AK1749" s="114">
        <v>-4.2690660000000002E-3</v>
      </c>
      <c r="AL1749" s="121">
        <v>-8.7497920999999999E-5</v>
      </c>
      <c r="AM1749" s="114">
        <v>-2.161577E-3</v>
      </c>
      <c r="AN1749" s="113">
        <v>-2.5593920522099998E-7</v>
      </c>
      <c r="AO1749" s="112">
        <v>-3.2358698262269996E-10</v>
      </c>
      <c r="AP1749" s="112">
        <v>-0.30274187262199997</v>
      </c>
      <c r="AQ1749" s="328">
        <v>-1.8101058E-8</v>
      </c>
      <c r="AR1749" s="328">
        <v>-5.6262763E-11</v>
      </c>
      <c r="AS1749" s="328">
        <v>-1.4655814E-15</v>
      </c>
      <c r="AT1749" s="328">
        <v>-1.9530185000000001E-10</v>
      </c>
      <c r="AU1749" s="328">
        <v>-2.5370657E-11</v>
      </c>
      <c r="AV1749" s="328">
        <v>-8.3556513999999998E-11</v>
      </c>
      <c r="AW1749" s="328">
        <v>-2.3333917999999999E-7</v>
      </c>
      <c r="AX1749" s="328">
        <v>-1.8674857000000001E-11</v>
      </c>
      <c r="AY1749" s="328">
        <v>-2.3265634000000001E-10</v>
      </c>
      <c r="AZ1749" s="328">
        <v>-2.8480437000000002E-13</v>
      </c>
      <c r="BA1749" s="328">
        <v>-1.4609083E-15</v>
      </c>
      <c r="BB1749" s="328">
        <v>-6.0352999999999995E-13</v>
      </c>
      <c r="BC1749" s="328">
        <v>-3.4868855999999998E-14</v>
      </c>
      <c r="BD1749" s="328">
        <v>-2.6353907E-14</v>
      </c>
      <c r="BE1749" s="328">
        <v>-3.0321921999999999E-9</v>
      </c>
      <c r="BF1749" s="328">
        <v>-1.1625460000000001E-9</v>
      </c>
      <c r="BG1749" s="328">
        <v>-1.5040539000000001E-11</v>
      </c>
      <c r="BH1749" s="328">
        <v>-2.6952622E-5</v>
      </c>
      <c r="BI1749" s="329">
        <v>-0.30271492</v>
      </c>
      <c r="BJ1749" s="329">
        <v>0</v>
      </c>
      <c r="BK1749" s="329">
        <v>0</v>
      </c>
      <c r="BL1749" s="329">
        <v>0</v>
      </c>
      <c r="BM1749" s="41"/>
      <c r="BN1749" s="122">
        <v>-5.6470256E-5</v>
      </c>
      <c r="BO1749" s="122">
        <v>-1.6105105000000001E-6</v>
      </c>
      <c r="BP1749" s="122">
        <v>7.8951363999999995E-7</v>
      </c>
      <c r="BQ1749" s="122">
        <v>-1.8795621000000001E-7</v>
      </c>
      <c r="BR1749" s="122">
        <v>-3.4156906E-6</v>
      </c>
      <c r="BS1749" s="122">
        <v>-8.6654892000000006E-9</v>
      </c>
      <c r="BT1749" s="122">
        <v>-3.6536038000000001E-10</v>
      </c>
      <c r="BU1749" s="122">
        <v>-3.2405800000000002E-8</v>
      </c>
      <c r="BV1749" s="122">
        <v>-3.7357246000000001E-7</v>
      </c>
      <c r="BW1749" s="122">
        <v>-1.6068124000000001E-7</v>
      </c>
      <c r="BX1749" s="122">
        <v>-1.9069236000000001E-7</v>
      </c>
      <c r="BY1749" s="122">
        <v>-1.0934110000000001E-8</v>
      </c>
      <c r="BZ1749" s="122">
        <v>-3.3660811E-9</v>
      </c>
      <c r="CA1749" s="122">
        <v>-7.7188292999999999E-7</v>
      </c>
      <c r="CB1749" s="122">
        <v>-5.0359626000000003E-5</v>
      </c>
      <c r="CC1749" s="122">
        <v>-1.3342035000000001E-7</v>
      </c>
      <c r="CD1749" s="111">
        <v>0</v>
      </c>
      <c r="CE1749" s="137"/>
      <c r="CF1749" s="143"/>
      <c r="CG1749" s="42" t="s">
        <v>1206</v>
      </c>
    </row>
    <row r="1750" spans="1:87" ht="14.5" customHeight="1">
      <c r="A1750" s="41" t="s">
        <v>8253</v>
      </c>
      <c r="B1750" s="119" t="s">
        <v>7624</v>
      </c>
      <c r="C1750" s="120" t="str">
        <f t="shared" si="683"/>
        <v>F.030.01.102</v>
      </c>
      <c r="D1750" s="135" t="s">
        <v>64</v>
      </c>
      <c r="E1750" s="119" t="s">
        <v>6570</v>
      </c>
      <c r="F1750" s="118" t="s">
        <v>8252</v>
      </c>
      <c r="G1750" s="118">
        <v>-0.50721770266099997</v>
      </c>
      <c r="H1750" s="118">
        <v>-4.0673028999999999E-3</v>
      </c>
      <c r="I1750" s="118">
        <v>-1.4887999690000001E-2</v>
      </c>
      <c r="J1750" s="326">
        <v>-4.9797200710000001E-3</v>
      </c>
      <c r="K1750" s="118">
        <v>-0.48328268000000002</v>
      </c>
      <c r="L1750" s="118">
        <v>-1.2636827E-2</v>
      </c>
      <c r="M1750" s="118">
        <v>-3.8096929000000002E-4</v>
      </c>
      <c r="N1750" s="118">
        <v>-7.1881913000000001E-4</v>
      </c>
      <c r="O1750" s="118">
        <v>-2.7378686999999999E-3</v>
      </c>
      <c r="P1750" s="118">
        <v>-3.2613477000000002E-4</v>
      </c>
      <c r="Q1750" s="118">
        <v>-2.8448029999999998E-4</v>
      </c>
      <c r="R1750" s="118">
        <v>-1.8702034000000001E-3</v>
      </c>
      <c r="S1750" s="118">
        <v>-6.7099862000000003E-4</v>
      </c>
      <c r="T1750" s="118">
        <v>0</v>
      </c>
      <c r="U1750" s="118">
        <v>-4.2945294000000002E-3</v>
      </c>
      <c r="V1750" s="330">
        <v>-1.4192051E-5</v>
      </c>
      <c r="W1750" s="118">
        <v>0</v>
      </c>
      <c r="X1750" s="118">
        <v>0</v>
      </c>
      <c r="Y1750" s="41"/>
      <c r="Z1750" s="327">
        <v>-3.6337043609022555</v>
      </c>
      <c r="AA1750" s="41"/>
      <c r="AB1750" s="111">
        <v>-51.186304999999997</v>
      </c>
      <c r="AC1750" s="111">
        <v>-50.485711000000002</v>
      </c>
      <c r="AD1750" s="111">
        <v>-0.58223013000000001</v>
      </c>
      <c r="AE1750" s="111">
        <v>0</v>
      </c>
      <c r="AF1750" s="111">
        <v>0</v>
      </c>
      <c r="AG1750" s="111">
        <v>-5.8292188E-3</v>
      </c>
      <c r="AH1750" s="111">
        <v>-0.11253465999999999</v>
      </c>
      <c r="AI1750" s="41"/>
      <c r="AJ1750" s="114">
        <v>-6.7184432000000002E-2</v>
      </c>
      <c r="AK1750" s="114">
        <v>-6.1772687999999999E-2</v>
      </c>
      <c r="AL1750" s="114">
        <v>-2.8793998999999998E-3</v>
      </c>
      <c r="AM1750" s="114">
        <v>-2.5323439000000001E-3</v>
      </c>
      <c r="AN1750" s="113">
        <v>-3.7033985199379998E-6</v>
      </c>
      <c r="AO1750" s="112">
        <v>-1.06486680465392E-8</v>
      </c>
      <c r="AP1750" s="112">
        <v>-0.35467001570200002</v>
      </c>
      <c r="AQ1750" s="328">
        <v>-3.4240674999999998E-6</v>
      </c>
      <c r="AR1750" s="328">
        <v>-1.0333168E-8</v>
      </c>
      <c r="AS1750" s="328">
        <v>-2.8223304000000001E-13</v>
      </c>
      <c r="AT1750" s="328">
        <v>-2.2880122000000001E-10</v>
      </c>
      <c r="AU1750" s="328">
        <v>-2.9722387999999997E-11</v>
      </c>
      <c r="AV1750" s="328">
        <v>-1.0694083E-10</v>
      </c>
      <c r="AW1750" s="328">
        <v>-2.7405130999999998E-7</v>
      </c>
      <c r="AX1750" s="328">
        <v>-2.3161306999999999E-11</v>
      </c>
      <c r="AY1750" s="328">
        <v>-2.7332198000000002E-10</v>
      </c>
      <c r="AZ1750" s="328">
        <v>-3.3365577000000001E-13</v>
      </c>
      <c r="BA1750" s="328">
        <v>-1.7114921999999999E-15</v>
      </c>
      <c r="BB1750" s="328">
        <v>-7.0705117000000003E-13</v>
      </c>
      <c r="BC1750" s="328">
        <v>-4.0849776E-14</v>
      </c>
      <c r="BD1750" s="328">
        <v>-3.0874291000000002E-14</v>
      </c>
      <c r="BE1750" s="328">
        <v>-3.5522924999999999E-9</v>
      </c>
      <c r="BF1750" s="328">
        <v>-1.361953E-9</v>
      </c>
      <c r="BG1750" s="328">
        <v>-1.7620384000000002E-11</v>
      </c>
      <c r="BH1750" s="328">
        <v>-3.1575702000000002E-5</v>
      </c>
      <c r="BI1750" s="329">
        <v>-0.35463844</v>
      </c>
      <c r="BJ1750" s="329">
        <v>0</v>
      </c>
      <c r="BK1750" s="329">
        <v>0</v>
      </c>
      <c r="BL1750" s="329">
        <v>0</v>
      </c>
      <c r="BM1750" s="41"/>
      <c r="BN1750" s="111">
        <v>-1.6843564E-4</v>
      </c>
      <c r="BO1750" s="122">
        <v>-1.8949681E-6</v>
      </c>
      <c r="BP1750" s="111">
        <v>-1.0131732E-4</v>
      </c>
      <c r="BQ1750" s="122">
        <v>-2.2019561000000001E-7</v>
      </c>
      <c r="BR1750" s="122">
        <v>-4.0039659999999996E-6</v>
      </c>
      <c r="BS1750" s="122">
        <v>-1.6012069E-8</v>
      </c>
      <c r="BT1750" s="122">
        <v>-4.2802923E-10</v>
      </c>
      <c r="BU1750" s="122">
        <v>-4.6858795999999997E-8</v>
      </c>
      <c r="BV1750" s="122">
        <v>-4.3764990000000001E-7</v>
      </c>
      <c r="BW1750" s="122">
        <v>-1.8824227E-7</v>
      </c>
      <c r="BX1750" s="122">
        <v>-2.2340109000000001E-7</v>
      </c>
      <c r="BY1750" s="122">
        <v>-1.2809596E-8</v>
      </c>
      <c r="BZ1750" s="122">
        <v>-3.9434520000000003E-9</v>
      </c>
      <c r="CA1750" s="122">
        <v>-9.1591828000000002E-7</v>
      </c>
      <c r="CB1750" s="122">
        <v>-5.8997618000000002E-5</v>
      </c>
      <c r="CC1750" s="122">
        <v>-1.5630542000000001E-7</v>
      </c>
      <c r="CD1750" s="111">
        <v>0</v>
      </c>
      <c r="CE1750" s="151"/>
      <c r="CF1750" s="143"/>
      <c r="CG1750" s="42" t="s">
        <v>1206</v>
      </c>
      <c r="CH1750" s="42"/>
      <c r="CI1750" s="42"/>
    </row>
    <row r="1751" spans="1:87" ht="14.5" customHeight="1">
      <c r="A1751" s="41" t="s">
        <v>8251</v>
      </c>
      <c r="B1751" s="119" t="s">
        <v>7624</v>
      </c>
      <c r="C1751" s="120" t="str">
        <f t="shared" si="683"/>
        <v>F.030.01.103</v>
      </c>
      <c r="D1751" s="135" t="s">
        <v>64</v>
      </c>
      <c r="E1751" s="119" t="s">
        <v>6570</v>
      </c>
      <c r="F1751" s="118" t="s">
        <v>8250</v>
      </c>
      <c r="G1751" s="118">
        <v>-0.16626251595449998</v>
      </c>
      <c r="H1751" s="118">
        <v>9.7231126000000098E-5</v>
      </c>
      <c r="I1751" s="118">
        <v>-3.2406985899999996E-3</v>
      </c>
      <c r="J1751" s="326">
        <v>-1.6636284905000001E-3</v>
      </c>
      <c r="K1751" s="118">
        <v>-0.16145541999999999</v>
      </c>
      <c r="L1751" s="118">
        <v>-4.2217202999999997E-3</v>
      </c>
      <c r="M1751" s="118">
        <v>1.6058206E-3</v>
      </c>
      <c r="N1751" s="118">
        <v>1.215895E-3</v>
      </c>
      <c r="O1751" s="118">
        <v>-9.1466914999999995E-4</v>
      </c>
      <c r="P1751" s="118">
        <v>-1.0895534E-4</v>
      </c>
      <c r="Q1751" s="118">
        <v>-9.5039384000000006E-5</v>
      </c>
      <c r="R1751" s="118">
        <v>-6.2479889E-4</v>
      </c>
      <c r="S1751" s="118">
        <v>-2.2416769999999999E-4</v>
      </c>
      <c r="T1751" s="118">
        <v>0</v>
      </c>
      <c r="U1751" s="118">
        <v>-1.4347195000000001E-3</v>
      </c>
      <c r="V1751" s="330">
        <v>-4.7412904999999997E-6</v>
      </c>
      <c r="W1751" s="118">
        <v>0</v>
      </c>
      <c r="X1751" s="118">
        <v>0</v>
      </c>
      <c r="Y1751" s="41"/>
      <c r="Z1751" s="327">
        <v>-1.2139505263157893</v>
      </c>
      <c r="AA1751" s="41"/>
      <c r="AB1751" s="111">
        <v>-17.100356999999999</v>
      </c>
      <c r="AC1751" s="111">
        <v>-16.866302999999998</v>
      </c>
      <c r="AD1751" s="111">
        <v>-0.19451186000000001</v>
      </c>
      <c r="AE1751" s="111">
        <v>0</v>
      </c>
      <c r="AF1751" s="111">
        <v>0</v>
      </c>
      <c r="AG1751" s="111">
        <v>-1.9474296000000001E-3</v>
      </c>
      <c r="AH1751" s="111">
        <v>-3.7595660000000003E-2</v>
      </c>
      <c r="AI1751" s="41"/>
      <c r="AJ1751" s="114">
        <v>-2.2153590000000001E-2</v>
      </c>
      <c r="AK1751" s="114">
        <v>-2.0358838000000001E-2</v>
      </c>
      <c r="AL1751" s="114">
        <v>-9.4874460000000005E-4</v>
      </c>
      <c r="AM1751" s="114">
        <v>-8.4600726999999997E-4</v>
      </c>
      <c r="AN1751" s="113">
        <v>-1.2205538028026998E-6</v>
      </c>
      <c r="AO1751" s="112">
        <v>-3.5086708737415501E-9</v>
      </c>
      <c r="AP1751" s="112">
        <v>-0.11848840883300001</v>
      </c>
      <c r="AQ1751" s="328">
        <v>-1.1439149E-6</v>
      </c>
      <c r="AR1751" s="328">
        <v>-3.4521122999999999E-9</v>
      </c>
      <c r="AS1751" s="328">
        <v>-9.4288616999999998E-14</v>
      </c>
      <c r="AT1751" s="328">
        <v>-7.6438075999999997E-11</v>
      </c>
      <c r="AU1751" s="328">
        <v>-9.9296767000000007E-12</v>
      </c>
      <c r="AV1751" s="328">
        <v>1.8077559999999999E-10</v>
      </c>
      <c r="AW1751" s="328">
        <v>-7.5091555999999999E-8</v>
      </c>
      <c r="AX1751" s="328">
        <v>2.2953262999999999E-11</v>
      </c>
      <c r="AY1751" s="328">
        <v>-7.3158703999999998E-11</v>
      </c>
      <c r="AZ1751" s="328">
        <v>-1.1146796E-13</v>
      </c>
      <c r="BA1751" s="328">
        <v>-5.7177655000000002E-16</v>
      </c>
      <c r="BB1751" s="328">
        <v>-2.3621215999999997E-13</v>
      </c>
      <c r="BC1751" s="328">
        <v>-1.3647122999999999E-14</v>
      </c>
      <c r="BD1751" s="328">
        <v>-1.0314505000000001E-14</v>
      </c>
      <c r="BE1751" s="328">
        <v>-1.1867524E-9</v>
      </c>
      <c r="BF1751" s="328">
        <v>-4.5500225000000002E-10</v>
      </c>
      <c r="BG1751" s="328">
        <v>-5.8866306000000003E-12</v>
      </c>
      <c r="BH1751" s="328">
        <v>-1.0548833E-5</v>
      </c>
      <c r="BI1751" s="329">
        <v>-0.11847786</v>
      </c>
      <c r="BJ1751" s="329">
        <v>0</v>
      </c>
      <c r="BK1751" s="329">
        <v>0</v>
      </c>
      <c r="BL1751" s="329">
        <v>0</v>
      </c>
      <c r="BM1751" s="41"/>
      <c r="BN1751" s="122">
        <v>-5.5386158E-5</v>
      </c>
      <c r="BO1751" s="122">
        <v>-4.3664220000000001E-7</v>
      </c>
      <c r="BP1751" s="122">
        <v>-3.3848162999999998E-5</v>
      </c>
      <c r="BQ1751" s="122">
        <v>-7.3563108000000003E-8</v>
      </c>
      <c r="BR1751" s="122">
        <v>-1.2803597E-6</v>
      </c>
      <c r="BS1751" s="122">
        <v>1.3481033999999999E-7</v>
      </c>
      <c r="BT1751" s="122">
        <v>-1.4299631E-10</v>
      </c>
      <c r="BU1751" s="122">
        <v>1.9707759000000001E-7</v>
      </c>
      <c r="BV1751" s="122">
        <v>-1.4621039E-7</v>
      </c>
      <c r="BW1751" s="122">
        <v>-6.2888114000000004E-8</v>
      </c>
      <c r="BX1751" s="122">
        <v>-7.4633995E-8</v>
      </c>
      <c r="BY1751" s="122">
        <v>-4.2794391E-9</v>
      </c>
      <c r="BZ1751" s="122">
        <v>-1.3174313000000001E-9</v>
      </c>
      <c r="CA1751" s="122">
        <v>-2.7660958999999999E-8</v>
      </c>
      <c r="CB1751" s="122">
        <v>-1.9709966E-5</v>
      </c>
      <c r="CC1751" s="122">
        <v>-5.2218627000000003E-8</v>
      </c>
      <c r="CD1751" s="111">
        <v>0</v>
      </c>
      <c r="CE1751" s="151"/>
      <c r="CF1751" s="143"/>
      <c r="CG1751" s="42" t="s">
        <v>1207</v>
      </c>
      <c r="CH1751" s="42"/>
      <c r="CI1751" s="42"/>
    </row>
    <row r="1752" spans="1:87" ht="14.5" customHeight="1">
      <c r="A1752" s="41" t="s">
        <v>8249</v>
      </c>
      <c r="B1752" s="119" t="s">
        <v>7624</v>
      </c>
      <c r="C1752" s="120" t="str">
        <f t="shared" si="683"/>
        <v>F.030.01.104</v>
      </c>
      <c r="D1752" s="135" t="s">
        <v>64</v>
      </c>
      <c r="E1752" s="119" t="s">
        <v>6570</v>
      </c>
      <c r="F1752" s="118" t="s">
        <v>8248</v>
      </c>
      <c r="G1752" s="118">
        <v>-7.5011926369999999E-3</v>
      </c>
      <c r="H1752" s="118">
        <v>-3.5681261199999995E-3</v>
      </c>
      <c r="I1752" s="118">
        <v>-1.2660676040000001E-2</v>
      </c>
      <c r="J1752" s="326">
        <v>-4.1702364770000002E-3</v>
      </c>
      <c r="K1752" s="118">
        <v>1.2897845999999999E-2</v>
      </c>
      <c r="L1752" s="118">
        <v>-1.0582634E-2</v>
      </c>
      <c r="M1752" s="118">
        <v>-5.1185154000000003E-4</v>
      </c>
      <c r="N1752" s="118">
        <v>-7.6395862000000004E-4</v>
      </c>
      <c r="O1752" s="118">
        <v>-2.2928115999999998E-3</v>
      </c>
      <c r="P1752" s="118">
        <v>-2.7311959000000003E-4</v>
      </c>
      <c r="Q1752" s="118">
        <v>-2.3823631E-4</v>
      </c>
      <c r="R1752" s="118">
        <v>-1.5661905E-3</v>
      </c>
      <c r="S1752" s="118">
        <v>-5.6192372999999999E-4</v>
      </c>
      <c r="T1752" s="118">
        <v>0</v>
      </c>
      <c r="U1752" s="118">
        <v>-3.5964276999999999E-3</v>
      </c>
      <c r="V1752" s="330">
        <v>-1.1885047000000001E-5</v>
      </c>
      <c r="W1752" s="118">
        <v>0</v>
      </c>
      <c r="X1752" s="118">
        <v>0</v>
      </c>
      <c r="Y1752" s="41"/>
      <c r="Z1752" s="327">
        <v>9.6976285714285709E-2</v>
      </c>
      <c r="AA1752" s="41"/>
      <c r="AB1752" s="111">
        <v>-42.865661000000003</v>
      </c>
      <c r="AC1752" s="111">
        <v>-42.278953000000001</v>
      </c>
      <c r="AD1752" s="111">
        <v>-0.48758509</v>
      </c>
      <c r="AE1752" s="111">
        <v>0</v>
      </c>
      <c r="AF1752" s="111">
        <v>0</v>
      </c>
      <c r="AG1752" s="111">
        <v>-4.8816440000000001E-3</v>
      </c>
      <c r="AH1752" s="111">
        <v>-9.4241469999999994E-2</v>
      </c>
      <c r="AI1752" s="41"/>
      <c r="AJ1752" s="114">
        <v>-5.3140111E-3</v>
      </c>
      <c r="AK1752" s="114">
        <v>-3.1579313000000002E-3</v>
      </c>
      <c r="AL1752" s="121">
        <v>-3.5383647E-5</v>
      </c>
      <c r="AM1752" s="114">
        <v>-2.1206961000000001E-3</v>
      </c>
      <c r="AN1752" s="113">
        <v>-1.8932441852399998E-7</v>
      </c>
      <c r="AO1752" s="112">
        <v>-1.3085667723770001E-10</v>
      </c>
      <c r="AP1752" s="112">
        <v>-0.29701625288</v>
      </c>
      <c r="AQ1752" s="328">
        <v>4.6455369000000003E-8</v>
      </c>
      <c r="AR1752" s="328">
        <v>1.3855072E-10</v>
      </c>
      <c r="AS1752" s="328">
        <v>3.8556471E-15</v>
      </c>
      <c r="AT1752" s="328">
        <v>-1.9160819999999999E-10</v>
      </c>
      <c r="AU1752" s="328">
        <v>-2.4890834000000001E-11</v>
      </c>
      <c r="AV1752" s="328">
        <v>-1.1364339E-10</v>
      </c>
      <c r="AW1752" s="328">
        <v>-2.3133424E-7</v>
      </c>
      <c r="AX1752" s="328">
        <v>-2.2810747000000001E-11</v>
      </c>
      <c r="AY1752" s="328">
        <v>-2.3091139E-10</v>
      </c>
      <c r="AZ1752" s="328">
        <v>-2.7941799999999999E-13</v>
      </c>
      <c r="BA1752" s="328">
        <v>-1.4332787999999999E-15</v>
      </c>
      <c r="BB1752" s="328">
        <v>-5.9211572000000002E-13</v>
      </c>
      <c r="BC1752" s="328">
        <v>-3.4209398000000001E-14</v>
      </c>
      <c r="BD1752" s="328">
        <v>-2.5855488000000001E-14</v>
      </c>
      <c r="BE1752" s="328">
        <v>-2.9748457999999998E-9</v>
      </c>
      <c r="BF1752" s="328">
        <v>-1.1405593E-9</v>
      </c>
      <c r="BG1752" s="328">
        <v>-1.4756084000000001E-11</v>
      </c>
      <c r="BH1752" s="328">
        <v>-2.6442879999999999E-5</v>
      </c>
      <c r="BI1752" s="329">
        <v>-0.29698981000000002</v>
      </c>
      <c r="BJ1752" s="329">
        <v>0</v>
      </c>
      <c r="BK1752" s="329">
        <v>0</v>
      </c>
      <c r="BL1752" s="329">
        <v>0</v>
      </c>
      <c r="BM1752" s="41"/>
      <c r="BN1752" s="122">
        <v>-5.3602323000000003E-5</v>
      </c>
      <c r="BO1752" s="122">
        <v>-1.6087829E-6</v>
      </c>
      <c r="BP1752" s="122">
        <v>2.7039560999999999E-6</v>
      </c>
      <c r="BQ1752" s="122">
        <v>-1.8440148000000001E-7</v>
      </c>
      <c r="BR1752" s="122">
        <v>-3.3594705999999998E-6</v>
      </c>
      <c r="BS1752" s="122">
        <v>-2.900232E-8</v>
      </c>
      <c r="BT1752" s="122">
        <v>-3.5845049E-10</v>
      </c>
      <c r="BU1752" s="122">
        <v>-6.2908600000000003E-8</v>
      </c>
      <c r="BV1752" s="122">
        <v>-3.6650725999999998E-7</v>
      </c>
      <c r="BW1752" s="122">
        <v>-1.5764235E-7</v>
      </c>
      <c r="BX1752" s="122">
        <v>-1.8708589000000001E-7</v>
      </c>
      <c r="BY1752" s="122">
        <v>-1.0727319E-8</v>
      </c>
      <c r="BZ1752" s="122">
        <v>-3.3024199999999999E-9</v>
      </c>
      <c r="CA1752" s="122">
        <v>-7.9799509E-7</v>
      </c>
      <c r="CB1752" s="122">
        <v>-4.9407197999999998E-5</v>
      </c>
      <c r="CC1752" s="122">
        <v>-1.3089702999999999E-7</v>
      </c>
      <c r="CD1752" s="111">
        <v>0</v>
      </c>
      <c r="CE1752" s="151"/>
      <c r="CF1752" s="143"/>
      <c r="CG1752" s="42" t="s">
        <v>801</v>
      </c>
      <c r="CH1752" s="42"/>
      <c r="CI1752" s="42"/>
    </row>
    <row r="1753" spans="1:87" ht="14.5" customHeight="1">
      <c r="A1753" s="41" t="s">
        <v>8247</v>
      </c>
      <c r="B1753" s="119" t="s">
        <v>7624</v>
      </c>
      <c r="C1753" s="120" t="str">
        <f t="shared" si="683"/>
        <v>F.030.01.105</v>
      </c>
      <c r="D1753" s="135" t="s">
        <v>64</v>
      </c>
      <c r="E1753" s="119" t="s">
        <v>6570</v>
      </c>
      <c r="F1753" s="118" t="s">
        <v>8246</v>
      </c>
      <c r="G1753" s="118">
        <v>-0.32103187722520005</v>
      </c>
      <c r="H1753" s="118">
        <v>1.3666190999999989E-4</v>
      </c>
      <c r="I1753" s="118">
        <v>-6.3159213000000001E-3</v>
      </c>
      <c r="J1753" s="326">
        <v>-3.2111378352000001E-3</v>
      </c>
      <c r="K1753" s="118">
        <v>-0.31164148000000003</v>
      </c>
      <c r="L1753" s="118">
        <v>-8.1487700999999992E-3</v>
      </c>
      <c r="M1753" s="118">
        <v>3.0388364999999998E-3</v>
      </c>
      <c r="N1753" s="118">
        <v>2.2959083999999999E-3</v>
      </c>
      <c r="O1753" s="118">
        <v>-1.7654955999999999E-3</v>
      </c>
      <c r="P1753" s="118">
        <v>-2.1030574000000001E-4</v>
      </c>
      <c r="Q1753" s="118">
        <v>-1.8344515000000001E-4</v>
      </c>
      <c r="R1753" s="118">
        <v>-1.2059877E-3</v>
      </c>
      <c r="S1753" s="118">
        <v>-4.3268879000000002E-4</v>
      </c>
      <c r="T1753" s="118">
        <v>0</v>
      </c>
      <c r="U1753" s="118">
        <v>-2.7692974000000001E-3</v>
      </c>
      <c r="V1753" s="330">
        <v>-9.1516452000000002E-6</v>
      </c>
      <c r="W1753" s="118">
        <v>0</v>
      </c>
      <c r="X1753" s="118">
        <v>0</v>
      </c>
      <c r="Y1753" s="41"/>
      <c r="Z1753" s="327">
        <v>-2.343169022556391</v>
      </c>
      <c r="AA1753" s="41"/>
      <c r="AB1753" s="111">
        <v>-33.007133000000003</v>
      </c>
      <c r="AC1753" s="111">
        <v>-32.55536</v>
      </c>
      <c r="AD1753" s="111">
        <v>-0.37544705</v>
      </c>
      <c r="AE1753" s="111">
        <v>0</v>
      </c>
      <c r="AF1753" s="111">
        <v>0</v>
      </c>
      <c r="AG1753" s="111">
        <v>-3.7589312000000001E-3</v>
      </c>
      <c r="AH1753" s="111">
        <v>-7.2567194000000002E-2</v>
      </c>
      <c r="AI1753" s="41"/>
      <c r="AJ1753" s="114">
        <v>-4.2771099999999999E-2</v>
      </c>
      <c r="AK1753" s="114">
        <v>-3.9306405000000003E-2</v>
      </c>
      <c r="AL1753" s="114">
        <v>-1.8317308E-3</v>
      </c>
      <c r="AM1753" s="114">
        <v>-1.6329643999999999E-3</v>
      </c>
      <c r="AN1753" s="113">
        <v>-2.3564991162750007E-6</v>
      </c>
      <c r="AO1753" s="112">
        <v>-6.7741525240598995E-9</v>
      </c>
      <c r="AP1753" s="112">
        <v>-0.228706491372</v>
      </c>
      <c r="AQ1753" s="328">
        <v>-2.2079862000000002E-6</v>
      </c>
      <c r="AR1753" s="328">
        <v>-6.6632717999999996E-9</v>
      </c>
      <c r="AS1753" s="328">
        <v>-1.8199601999999999E-13</v>
      </c>
      <c r="AT1753" s="328">
        <v>-1.4754088000000001E-10</v>
      </c>
      <c r="AU1753" s="328">
        <v>-1.9166274999999999E-11</v>
      </c>
      <c r="AV1753" s="328">
        <v>3.4134793E-10</v>
      </c>
      <c r="AW1753" s="328">
        <v>-1.4551864000000001E-7</v>
      </c>
      <c r="AX1753" s="328">
        <v>4.3229130999999998E-11</v>
      </c>
      <c r="AY1753" s="328">
        <v>-1.4184703000000001E-10</v>
      </c>
      <c r="AZ1753" s="328">
        <v>-2.151556E-13</v>
      </c>
      <c r="BA1753" s="328">
        <v>-1.1036439E-15</v>
      </c>
      <c r="BB1753" s="328">
        <v>-4.5593703000000002E-13</v>
      </c>
      <c r="BC1753" s="328">
        <v>-2.6341693999999999E-14</v>
      </c>
      <c r="BD1753" s="328">
        <v>-1.9909072E-14</v>
      </c>
      <c r="BE1753" s="328">
        <v>-2.2906710999999998E-9</v>
      </c>
      <c r="BF1753" s="328">
        <v>-8.7824594999999999E-10</v>
      </c>
      <c r="BG1753" s="328">
        <v>-1.1362382E-11</v>
      </c>
      <c r="BH1753" s="328">
        <v>-2.0361372000000001E-5</v>
      </c>
      <c r="BI1753" s="329">
        <v>-0.22868612999999999</v>
      </c>
      <c r="BJ1753" s="329">
        <v>0</v>
      </c>
      <c r="BK1753" s="329">
        <v>0</v>
      </c>
      <c r="BL1753" s="329">
        <v>0</v>
      </c>
      <c r="BM1753" s="41"/>
      <c r="BN1753" s="111">
        <v>-1.0693744E-4</v>
      </c>
      <c r="BO1753" s="122">
        <v>-8.4968947000000002E-7</v>
      </c>
      <c r="BP1753" s="122">
        <v>-6.5333768999999996E-5</v>
      </c>
      <c r="BQ1753" s="122">
        <v>-1.4199161000000001E-7</v>
      </c>
      <c r="BR1753" s="122">
        <v>-2.4733591000000002E-6</v>
      </c>
      <c r="BS1753" s="122">
        <v>2.5530048000000001E-7</v>
      </c>
      <c r="BT1753" s="122">
        <v>-2.7601167000000001E-10</v>
      </c>
      <c r="BU1753" s="122">
        <v>3.7294616000000001E-7</v>
      </c>
      <c r="BV1753" s="122">
        <v>-2.8221549999999998E-7</v>
      </c>
      <c r="BW1753" s="122">
        <v>-1.2138671999999999E-7</v>
      </c>
      <c r="BX1753" s="122">
        <v>-1.4405864E-7</v>
      </c>
      <c r="BY1753" s="122">
        <v>-8.2601791E-9</v>
      </c>
      <c r="BZ1753" s="122">
        <v>-2.5429075999999999E-9</v>
      </c>
      <c r="CA1753" s="122">
        <v>-6.3142764000000003E-8</v>
      </c>
      <c r="CB1753" s="122">
        <v>-3.8044204000000002E-5</v>
      </c>
      <c r="CC1753" s="122">
        <v>-1.0079245999999999E-7</v>
      </c>
      <c r="CD1753" s="111">
        <v>0</v>
      </c>
      <c r="CE1753" s="151"/>
      <c r="CF1753" s="143"/>
      <c r="CG1753" s="42" t="s">
        <v>1206</v>
      </c>
      <c r="CH1753" s="42"/>
      <c r="CI1753" s="42"/>
    </row>
    <row r="1754" spans="1:87" ht="14.5" customHeight="1">
      <c r="A1754" s="41" t="s">
        <v>8245</v>
      </c>
      <c r="B1754" s="119" t="s">
        <v>7624</v>
      </c>
      <c r="C1754" s="120" t="str">
        <f t="shared" si="683"/>
        <v>F.030.01.106</v>
      </c>
      <c r="D1754" s="135" t="s">
        <v>64</v>
      </c>
      <c r="E1754" s="119" t="s">
        <v>6570</v>
      </c>
      <c r="F1754" s="118" t="s">
        <v>8244</v>
      </c>
      <c r="G1754" s="118">
        <v>1.1780013248000043E-3</v>
      </c>
      <c r="H1754" s="118">
        <v>-2.7397381099999998E-3</v>
      </c>
      <c r="I1754" s="118">
        <v>-9.7396457299999979E-3</v>
      </c>
      <c r="J1754" s="326">
        <v>-3.2111378352000001E-3</v>
      </c>
      <c r="K1754" s="118">
        <v>1.6868523E-2</v>
      </c>
      <c r="L1754" s="118">
        <v>-8.1487700999999992E-3</v>
      </c>
      <c r="M1754" s="118">
        <v>-3.8488793000000001E-4</v>
      </c>
      <c r="N1754" s="118">
        <v>-5.8049162000000005E-4</v>
      </c>
      <c r="O1754" s="118">
        <v>-1.7654955999999999E-3</v>
      </c>
      <c r="P1754" s="118">
        <v>-2.1030574000000001E-4</v>
      </c>
      <c r="Q1754" s="118">
        <v>-1.8344515000000001E-4</v>
      </c>
      <c r="R1754" s="118">
        <v>-1.2059877E-3</v>
      </c>
      <c r="S1754" s="118">
        <v>-4.3268879000000002E-4</v>
      </c>
      <c r="T1754" s="118">
        <v>0</v>
      </c>
      <c r="U1754" s="118">
        <v>-2.7692974000000001E-3</v>
      </c>
      <c r="V1754" s="330">
        <v>-9.1516452000000002E-6</v>
      </c>
      <c r="W1754" s="118">
        <v>0</v>
      </c>
      <c r="X1754" s="118">
        <v>0</v>
      </c>
      <c r="Y1754" s="41"/>
      <c r="Z1754" s="327">
        <v>0.126831</v>
      </c>
      <c r="AA1754" s="41"/>
      <c r="AB1754" s="111">
        <v>-33.007133000000003</v>
      </c>
      <c r="AC1754" s="111">
        <v>-32.55536</v>
      </c>
      <c r="AD1754" s="111">
        <v>-0.37544705</v>
      </c>
      <c r="AE1754" s="111">
        <v>0</v>
      </c>
      <c r="AF1754" s="111">
        <v>0</v>
      </c>
      <c r="AG1754" s="111">
        <v>-3.7589312000000001E-3</v>
      </c>
      <c r="AH1754" s="111">
        <v>-7.2567194000000002E-2</v>
      </c>
      <c r="AI1754" s="41"/>
      <c r="AJ1754" s="114">
        <v>-3.2434590000000002E-3</v>
      </c>
      <c r="AK1754" s="114">
        <v>-1.6228101E-3</v>
      </c>
      <c r="AL1754" s="121">
        <v>1.2315485999999999E-5</v>
      </c>
      <c r="AM1754" s="114">
        <v>-1.6329643999999999E-3</v>
      </c>
      <c r="AN1754" s="113">
        <v>-9.7290769275999972E-8</v>
      </c>
      <c r="AO1754" s="112">
        <v>4.5545440944299996E-11</v>
      </c>
      <c r="AP1754" s="112">
        <v>-0.228706491372</v>
      </c>
      <c r="AQ1754" s="328">
        <v>8.4173846999999997E-8</v>
      </c>
      <c r="AR1754" s="328">
        <v>2.5272821E-10</v>
      </c>
      <c r="AS1754" s="328">
        <v>6.9589842000000002E-15</v>
      </c>
      <c r="AT1754" s="328">
        <v>-1.4754088000000001E-10</v>
      </c>
      <c r="AU1754" s="328">
        <v>-1.9166274999999999E-11</v>
      </c>
      <c r="AV1754" s="328">
        <v>-8.6352071000000004E-11</v>
      </c>
      <c r="AW1754" s="328">
        <v>-1.7804263999999999E-7</v>
      </c>
      <c r="AX1754" s="328">
        <v>-1.7400869E-11</v>
      </c>
      <c r="AY1754" s="328">
        <v>-1.7770803000000001E-10</v>
      </c>
      <c r="AZ1754" s="328">
        <v>-2.151556E-13</v>
      </c>
      <c r="BA1754" s="328">
        <v>-1.1036439E-15</v>
      </c>
      <c r="BB1754" s="328">
        <v>-4.5593703000000002E-13</v>
      </c>
      <c r="BC1754" s="328">
        <v>-2.6341693999999999E-14</v>
      </c>
      <c r="BD1754" s="328">
        <v>-1.9909072E-14</v>
      </c>
      <c r="BE1754" s="328">
        <v>-2.2906710999999998E-9</v>
      </c>
      <c r="BF1754" s="328">
        <v>-8.7824594999999999E-10</v>
      </c>
      <c r="BG1754" s="328">
        <v>-1.1362382E-11</v>
      </c>
      <c r="BH1754" s="328">
        <v>-2.0361372000000001E-5</v>
      </c>
      <c r="BI1754" s="329">
        <v>-0.22868612999999999</v>
      </c>
      <c r="BJ1754" s="329">
        <v>0</v>
      </c>
      <c r="BK1754" s="329">
        <v>0</v>
      </c>
      <c r="BL1754" s="329">
        <v>0</v>
      </c>
      <c r="BM1754" s="41"/>
      <c r="BN1754" s="122">
        <v>-3.9815484000000001E-5</v>
      </c>
      <c r="BO1754" s="122">
        <v>-1.2377366E-6</v>
      </c>
      <c r="BP1754" s="122">
        <v>3.5363849E-6</v>
      </c>
      <c r="BQ1754" s="122">
        <v>-1.4199161000000001E-7</v>
      </c>
      <c r="BR1754" s="122">
        <v>-2.5865316999999999E-6</v>
      </c>
      <c r="BS1754" s="122">
        <v>-2.158454E-8</v>
      </c>
      <c r="BT1754" s="122">
        <v>-2.7601167000000001E-10</v>
      </c>
      <c r="BU1754" s="122">
        <v>-4.7305716000000002E-8</v>
      </c>
      <c r="BV1754" s="122">
        <v>-2.8221549999999998E-7</v>
      </c>
      <c r="BW1754" s="122">
        <v>-1.2138671999999999E-7</v>
      </c>
      <c r="BX1754" s="122">
        <v>-1.4405864E-7</v>
      </c>
      <c r="BY1754" s="122">
        <v>-8.2601791E-9</v>
      </c>
      <c r="BZ1754" s="122">
        <v>-2.5429075999999999E-9</v>
      </c>
      <c r="CA1754" s="122">
        <v>-6.1298224000000005E-7</v>
      </c>
      <c r="CB1754" s="122">
        <v>-3.8044204000000002E-5</v>
      </c>
      <c r="CC1754" s="122">
        <v>-1.0079245999999999E-7</v>
      </c>
      <c r="CD1754" s="111">
        <v>0</v>
      </c>
      <c r="CE1754" s="151"/>
      <c r="CF1754" s="143"/>
      <c r="CG1754" s="42" t="s">
        <v>1206</v>
      </c>
      <c r="CH1754" s="42"/>
      <c r="CI1754" s="42"/>
    </row>
    <row r="1755" spans="1:87" ht="14.5" customHeight="1">
      <c r="A1755" s="41" t="s">
        <v>8243</v>
      </c>
      <c r="B1755" s="119" t="s">
        <v>7624</v>
      </c>
      <c r="C1755" s="120" t="str">
        <f t="shared" si="683"/>
        <v>F.030.01.107</v>
      </c>
      <c r="D1755" s="135" t="s">
        <v>64</v>
      </c>
      <c r="E1755" s="119" t="s">
        <v>6570</v>
      </c>
      <c r="F1755" s="118" t="s">
        <v>8242</v>
      </c>
      <c r="G1755" s="118">
        <v>4.8397451496799998E-2</v>
      </c>
      <c r="H1755" s="118">
        <v>-2.8853493300000001E-3</v>
      </c>
      <c r="I1755" s="118">
        <v>-1.0214817390000002E-2</v>
      </c>
      <c r="J1755" s="326">
        <v>-3.3607527832000004E-3</v>
      </c>
      <c r="K1755" s="118">
        <v>6.4858370999999998E-2</v>
      </c>
      <c r="L1755" s="118">
        <v>-8.5284416000000005E-3</v>
      </c>
      <c r="M1755" s="118">
        <v>-4.2419818999999998E-4</v>
      </c>
      <c r="N1755" s="118">
        <v>-6.2549811000000004E-4</v>
      </c>
      <c r="O1755" s="118">
        <v>-1.8477545E-3</v>
      </c>
      <c r="P1755" s="118">
        <v>-2.2010441000000001E-4</v>
      </c>
      <c r="Q1755" s="118">
        <v>-1.9199231E-4</v>
      </c>
      <c r="R1755" s="118">
        <v>-1.2621775999999999E-3</v>
      </c>
      <c r="S1755" s="118">
        <v>-4.5284884E-4</v>
      </c>
      <c r="T1755" s="118">
        <v>0</v>
      </c>
      <c r="U1755" s="118">
        <v>-2.8983259000000001E-3</v>
      </c>
      <c r="V1755" s="330">
        <v>-9.5780431999999996E-6</v>
      </c>
      <c r="W1755" s="118">
        <v>0</v>
      </c>
      <c r="X1755" s="118">
        <v>0</v>
      </c>
      <c r="Y1755" s="41"/>
      <c r="Z1755" s="327">
        <v>0.48765692481203005</v>
      </c>
      <c r="AA1755" s="41"/>
      <c r="AB1755" s="111">
        <v>-34.545017000000001</v>
      </c>
      <c r="AC1755" s="111">
        <v>-34.072195000000001</v>
      </c>
      <c r="AD1755" s="111">
        <v>-0.39294005999999998</v>
      </c>
      <c r="AE1755" s="111">
        <v>0</v>
      </c>
      <c r="AF1755" s="111">
        <v>0</v>
      </c>
      <c r="AG1755" s="111">
        <v>-3.9340692000000002E-3</v>
      </c>
      <c r="AH1755" s="111">
        <v>-7.5948280000000007E-2</v>
      </c>
      <c r="AI1755" s="41"/>
      <c r="AJ1755" s="114">
        <v>2.3643147E-3</v>
      </c>
      <c r="AK1755" s="114">
        <v>3.7919147999999998E-3</v>
      </c>
      <c r="AL1755" s="114">
        <v>2.8144815E-4</v>
      </c>
      <c r="AM1755" s="114">
        <v>-1.7090482E-3</v>
      </c>
      <c r="AN1755" s="113">
        <v>2.2733302478600001E-7</v>
      </c>
      <c r="AO1755" s="112">
        <v>1.0408585420575995E-9</v>
      </c>
      <c r="AP1755" s="112">
        <v>-0.23936250005900001</v>
      </c>
      <c r="AQ1755" s="328">
        <v>4.1745827999999999E-7</v>
      </c>
      <c r="AR1755" s="328">
        <v>1.2582698E-9</v>
      </c>
      <c r="AS1755" s="328">
        <v>3.4434337E-14</v>
      </c>
      <c r="AT1755" s="328">
        <v>-1.5441517000000001E-10</v>
      </c>
      <c r="AU1755" s="328">
        <v>-2.0059280000000001E-11</v>
      </c>
      <c r="AV1755" s="328">
        <v>-9.3045944000000002E-11</v>
      </c>
      <c r="AW1755" s="328">
        <v>-1.8654117000000001E-7</v>
      </c>
      <c r="AX1755" s="328">
        <v>-1.8590186999999999E-11</v>
      </c>
      <c r="AY1755" s="328">
        <v>-1.862118E-10</v>
      </c>
      <c r="AZ1755" s="328">
        <v>-2.2518023999999999E-13</v>
      </c>
      <c r="BA1755" s="328">
        <v>-1.1550654000000001E-15</v>
      </c>
      <c r="BB1755" s="328">
        <v>-4.7718027000000001E-13</v>
      </c>
      <c r="BC1755" s="328">
        <v>-2.7569018999999999E-14</v>
      </c>
      <c r="BD1755" s="328">
        <v>-2.0836685E-14</v>
      </c>
      <c r="BE1755" s="328">
        <v>-2.3973992000000002E-9</v>
      </c>
      <c r="BF1755" s="328">
        <v>-9.1916561999999997E-10</v>
      </c>
      <c r="BG1755" s="328">
        <v>-1.1891784E-11</v>
      </c>
      <c r="BH1755" s="328">
        <v>-2.1310058999999999E-5</v>
      </c>
      <c r="BI1755" s="329">
        <v>-0.23934119000000001</v>
      </c>
      <c r="BJ1755" s="329">
        <v>0</v>
      </c>
      <c r="BK1755" s="329">
        <v>0</v>
      </c>
      <c r="BL1755" s="329">
        <v>0</v>
      </c>
      <c r="BM1755" s="41"/>
      <c r="BN1755" s="122">
        <v>-3.1785487E-5</v>
      </c>
      <c r="BO1755" s="122">
        <v>-1.2978287E-6</v>
      </c>
      <c r="BP1755" s="122">
        <v>1.3597168999999999E-5</v>
      </c>
      <c r="BQ1755" s="122">
        <v>-1.4860735E-7</v>
      </c>
      <c r="BR1755" s="122">
        <v>-2.7077513000000001E-6</v>
      </c>
      <c r="BS1755" s="122">
        <v>-2.4319059E-8</v>
      </c>
      <c r="BT1755" s="122">
        <v>-2.8887174E-10</v>
      </c>
      <c r="BU1755" s="122">
        <v>-5.2133816000000003E-8</v>
      </c>
      <c r="BV1755" s="122">
        <v>-2.9536462E-7</v>
      </c>
      <c r="BW1755" s="122">
        <v>-1.2704243000000001E-7</v>
      </c>
      <c r="BX1755" s="122">
        <v>-1.5077069000000001E-7</v>
      </c>
      <c r="BY1755" s="122">
        <v>-8.6450414000000006E-9</v>
      </c>
      <c r="BZ1755" s="122">
        <v>-2.6613879999999998E-9</v>
      </c>
      <c r="CA1755" s="122">
        <v>-6.4497574999999998E-7</v>
      </c>
      <c r="CB1755" s="122">
        <v>-3.9816778000000001E-5</v>
      </c>
      <c r="CC1755" s="122">
        <v>-1.0548864E-7</v>
      </c>
      <c r="CD1755" s="111">
        <v>0</v>
      </c>
      <c r="CE1755" s="151"/>
      <c r="CF1755" s="143"/>
      <c r="CG1755" s="41" t="s">
        <v>800</v>
      </c>
      <c r="CH1755" s="42"/>
      <c r="CI1755" s="42"/>
    </row>
    <row r="1756" spans="1:87" ht="14.5" customHeight="1">
      <c r="A1756" s="41" t="s">
        <v>8241</v>
      </c>
      <c r="B1756" s="119" t="s">
        <v>7624</v>
      </c>
      <c r="C1756" s="120" t="str">
        <f t="shared" si="683"/>
        <v>F.030.01.108</v>
      </c>
      <c r="D1756" s="135" t="s">
        <v>64</v>
      </c>
      <c r="E1756" s="119" t="s">
        <v>6570</v>
      </c>
      <c r="F1756" s="118" t="s">
        <v>8240</v>
      </c>
      <c r="G1756" s="118">
        <v>-8.9999838260999998E-2</v>
      </c>
      <c r="H1756" s="118">
        <v>-4.2509028999999999E-3</v>
      </c>
      <c r="I1756" s="118">
        <v>-1.5106535290000001E-2</v>
      </c>
      <c r="J1756" s="326">
        <v>-4.9797200710000001E-3</v>
      </c>
      <c r="K1756" s="118">
        <v>-6.5662680000000001E-2</v>
      </c>
      <c r="L1756" s="118">
        <v>-1.2636827E-2</v>
      </c>
      <c r="M1756" s="118">
        <v>-5.9950488999999997E-4</v>
      </c>
      <c r="N1756" s="118">
        <v>-9.0241913000000003E-4</v>
      </c>
      <c r="O1756" s="118">
        <v>-2.7378686999999999E-3</v>
      </c>
      <c r="P1756" s="118">
        <v>-3.2613477000000002E-4</v>
      </c>
      <c r="Q1756" s="118">
        <v>-2.8448029999999998E-4</v>
      </c>
      <c r="R1756" s="118">
        <v>-1.8702034000000001E-3</v>
      </c>
      <c r="S1756" s="118">
        <v>-6.7099862000000003E-4</v>
      </c>
      <c r="T1756" s="118">
        <v>0</v>
      </c>
      <c r="U1756" s="118">
        <v>-4.2945294000000002E-3</v>
      </c>
      <c r="V1756" s="330">
        <v>-1.4192051E-5</v>
      </c>
      <c r="W1756" s="118">
        <v>0</v>
      </c>
      <c r="X1756" s="118">
        <v>0</v>
      </c>
      <c r="Y1756" s="41"/>
      <c r="Z1756" s="327">
        <v>-0.49370436090225561</v>
      </c>
      <c r="AA1756" s="41"/>
      <c r="AB1756" s="111">
        <v>-51.186304999999997</v>
      </c>
      <c r="AC1756" s="111">
        <v>-50.485711000000002</v>
      </c>
      <c r="AD1756" s="111">
        <v>-0.58223013000000001</v>
      </c>
      <c r="AE1756" s="111">
        <v>0</v>
      </c>
      <c r="AF1756" s="111">
        <v>0</v>
      </c>
      <c r="AG1756" s="111">
        <v>-5.8292188E-3</v>
      </c>
      <c r="AH1756" s="111">
        <v>-0.11253465999999999</v>
      </c>
      <c r="AI1756" s="41"/>
      <c r="AJ1756" s="114">
        <v>-1.6239573E-2</v>
      </c>
      <c r="AK1756" s="114">
        <v>-1.3203585E-2</v>
      </c>
      <c r="AL1756" s="114">
        <v>-5.0364357999999998E-4</v>
      </c>
      <c r="AM1756" s="114">
        <v>-2.5323439000000001E-3</v>
      </c>
      <c r="AN1756" s="113">
        <v>-7.9158185993799996E-7</v>
      </c>
      <c r="AO1756" s="112">
        <v>-1.8625872365422004E-9</v>
      </c>
      <c r="AP1756" s="112">
        <v>-0.35467001570200002</v>
      </c>
      <c r="AQ1756" s="328">
        <v>-5.1014753999999997E-7</v>
      </c>
      <c r="AR1756" s="328">
        <v>-1.5411684000000001E-9</v>
      </c>
      <c r="AS1756" s="328">
        <v>-4.2023043000000002E-14</v>
      </c>
      <c r="AT1756" s="328">
        <v>-2.2880122000000001E-10</v>
      </c>
      <c r="AU1756" s="328">
        <v>-2.9722387999999997E-11</v>
      </c>
      <c r="AV1756" s="328">
        <v>-1.3424082999999999E-10</v>
      </c>
      <c r="AW1756" s="328">
        <v>-2.7612731000000001E-7</v>
      </c>
      <c r="AX1756" s="328">
        <v>-2.7031307000000001E-11</v>
      </c>
      <c r="AY1756" s="328">
        <v>-2.7561098000000002E-10</v>
      </c>
      <c r="AZ1756" s="328">
        <v>-3.3365577000000001E-13</v>
      </c>
      <c r="BA1756" s="328">
        <v>-1.7114921999999999E-15</v>
      </c>
      <c r="BB1756" s="328">
        <v>-7.0705117000000003E-13</v>
      </c>
      <c r="BC1756" s="328">
        <v>-4.0849776E-14</v>
      </c>
      <c r="BD1756" s="328">
        <v>-3.0874291000000002E-14</v>
      </c>
      <c r="BE1756" s="328">
        <v>-3.5522924999999999E-9</v>
      </c>
      <c r="BF1756" s="328">
        <v>-1.361953E-9</v>
      </c>
      <c r="BG1756" s="328">
        <v>-1.7620384000000002E-11</v>
      </c>
      <c r="BH1756" s="328">
        <v>-3.1575702000000002E-5</v>
      </c>
      <c r="BI1756" s="329">
        <v>-0.35463844</v>
      </c>
      <c r="BJ1756" s="329">
        <v>0</v>
      </c>
      <c r="BK1756" s="329">
        <v>0</v>
      </c>
      <c r="BL1756" s="329">
        <v>0</v>
      </c>
      <c r="BM1756" s="41"/>
      <c r="BN1756" s="122">
        <v>-8.0995690999999996E-5</v>
      </c>
      <c r="BO1756" s="122">
        <v>-1.9197370999999999E-6</v>
      </c>
      <c r="BP1756" s="122">
        <v>-1.3765788E-5</v>
      </c>
      <c r="BQ1756" s="122">
        <v>-2.2019561000000001E-7</v>
      </c>
      <c r="BR1756" s="122">
        <v>-4.0111898000000001E-6</v>
      </c>
      <c r="BS1756" s="122">
        <v>-3.3685580999999997E-8</v>
      </c>
      <c r="BT1756" s="122">
        <v>-4.2802923E-10</v>
      </c>
      <c r="BU1756" s="122">
        <v>-7.3683384000000002E-8</v>
      </c>
      <c r="BV1756" s="122">
        <v>-4.3764990000000001E-7</v>
      </c>
      <c r="BW1756" s="122">
        <v>-1.8824227E-7</v>
      </c>
      <c r="BX1756" s="122">
        <v>-2.2340109000000001E-7</v>
      </c>
      <c r="BY1756" s="122">
        <v>-1.2809596E-8</v>
      </c>
      <c r="BZ1756" s="122">
        <v>-3.9434520000000003E-9</v>
      </c>
      <c r="CA1756" s="122">
        <v>-9.5101441999999998E-7</v>
      </c>
      <c r="CB1756" s="122">
        <v>-5.8997618000000002E-5</v>
      </c>
      <c r="CC1756" s="122">
        <v>-1.5630542000000001E-7</v>
      </c>
      <c r="CD1756" s="111">
        <v>0</v>
      </c>
      <c r="CE1756" s="151"/>
      <c r="CF1756" s="143"/>
      <c r="CG1756" s="41" t="s">
        <v>800</v>
      </c>
      <c r="CH1756" s="42"/>
      <c r="CI1756" s="42"/>
    </row>
    <row r="1757" spans="1:87" ht="14.5" customHeight="1">
      <c r="A1757" s="41" t="s">
        <v>8239</v>
      </c>
      <c r="B1757" s="119" t="s">
        <v>7624</v>
      </c>
      <c r="C1757" s="120" t="str">
        <f t="shared" si="683"/>
        <v>F.030.01.110</v>
      </c>
      <c r="D1757" s="135" t="s">
        <v>64</v>
      </c>
      <c r="E1757" s="119" t="s">
        <v>6570</v>
      </c>
      <c r="F1757" s="118" t="s">
        <v>8238</v>
      </c>
      <c r="G1757" s="118">
        <v>-0.2405264340279</v>
      </c>
      <c r="H1757" s="118">
        <v>-1.1618133099999999E-3</v>
      </c>
      <c r="I1757" s="118">
        <v>-6.1810035999999994E-3</v>
      </c>
      <c r="J1757" s="326">
        <v>-2.3782071178999999E-3</v>
      </c>
      <c r="K1757" s="118">
        <v>-0.23080540999999999</v>
      </c>
      <c r="L1757" s="118">
        <v>-6.0350765999999997E-3</v>
      </c>
      <c r="M1757" s="118">
        <v>7.4724188999999996E-4</v>
      </c>
      <c r="N1757" s="118">
        <v>4.3735051E-4</v>
      </c>
      <c r="O1757" s="118">
        <v>-1.3075471999999999E-3</v>
      </c>
      <c r="P1757" s="118">
        <v>-1.5575495E-4</v>
      </c>
      <c r="Q1757" s="118">
        <v>-1.3586167000000001E-4</v>
      </c>
      <c r="R1757" s="118">
        <v>-8.9316888999999998E-4</v>
      </c>
      <c r="S1757" s="118">
        <v>-3.2045450000000003E-4</v>
      </c>
      <c r="T1757" s="118">
        <v>0</v>
      </c>
      <c r="U1757" s="118">
        <v>-2.0509748E-3</v>
      </c>
      <c r="V1757" s="330">
        <v>-6.7778178999999999E-6</v>
      </c>
      <c r="W1757" s="118">
        <v>0</v>
      </c>
      <c r="X1757" s="118">
        <v>0</v>
      </c>
      <c r="Y1757" s="41"/>
      <c r="Z1757" s="327">
        <v>-1.7353790225563908</v>
      </c>
      <c r="AA1757" s="41"/>
      <c r="AB1757" s="111">
        <v>-24.445477</v>
      </c>
      <c r="AC1757" s="111">
        <v>-24.110889</v>
      </c>
      <c r="AD1757" s="111">
        <v>-0.27806058</v>
      </c>
      <c r="AE1757" s="111">
        <v>0</v>
      </c>
      <c r="AF1757" s="111">
        <v>0</v>
      </c>
      <c r="AG1757" s="111">
        <v>-2.7839093999999999E-3</v>
      </c>
      <c r="AH1757" s="111">
        <v>-5.3744132E-2</v>
      </c>
      <c r="AI1757" s="41"/>
      <c r="AJ1757" s="114">
        <v>-3.1929589000000001E-2</v>
      </c>
      <c r="AK1757" s="114">
        <v>-2.9352138E-2</v>
      </c>
      <c r="AL1757" s="114">
        <v>-1.3680584E-3</v>
      </c>
      <c r="AM1757" s="114">
        <v>-1.2093929E-3</v>
      </c>
      <c r="AN1757" s="113">
        <v>-1.759720529804E-6</v>
      </c>
      <c r="AO1757" s="112">
        <v>-5.0593875758028407E-9</v>
      </c>
      <c r="AP1757" s="112">
        <v>-0.16938276987499998</v>
      </c>
      <c r="AQ1757" s="328">
        <v>-1.635261E-6</v>
      </c>
      <c r="AR1757" s="328">
        <v>-4.9348988E-9</v>
      </c>
      <c r="AS1757" s="328">
        <v>-1.3478842999999999E-13</v>
      </c>
      <c r="AT1757" s="328">
        <v>-1.0927054E-10</v>
      </c>
      <c r="AU1757" s="328">
        <v>-1.4194773000000001E-11</v>
      </c>
      <c r="AV1757" s="328">
        <v>6.5003368999999995E-11</v>
      </c>
      <c r="AW1757" s="328">
        <v>-1.2205413000000001E-7</v>
      </c>
      <c r="AX1757" s="328">
        <v>5.3933894000000004E-12</v>
      </c>
      <c r="AY1757" s="328">
        <v>-1.2080016999999999E-10</v>
      </c>
      <c r="AZ1757" s="328">
        <v>-1.5934681E-13</v>
      </c>
      <c r="BA1757" s="328">
        <v>-8.1737183999999997E-16</v>
      </c>
      <c r="BB1757" s="328">
        <v>-3.3767242000000001E-13</v>
      </c>
      <c r="BC1757" s="328">
        <v>-1.9508973999999999E-14</v>
      </c>
      <c r="BD1757" s="328">
        <v>-1.4744897000000001E-14</v>
      </c>
      <c r="BE1757" s="328">
        <v>-1.6964984E-9</v>
      </c>
      <c r="BF1757" s="328">
        <v>-6.5043945999999995E-10</v>
      </c>
      <c r="BG1757" s="328">
        <v>-8.4151163000000001E-12</v>
      </c>
      <c r="BH1757" s="328">
        <v>-1.5079874999999999E-5</v>
      </c>
      <c r="BI1757" s="329">
        <v>-0.16936768999999999</v>
      </c>
      <c r="BJ1757" s="329">
        <v>0</v>
      </c>
      <c r="BK1757" s="329">
        <v>0</v>
      </c>
      <c r="BL1757" s="329">
        <v>0</v>
      </c>
      <c r="BM1757" s="41"/>
      <c r="BN1757" s="122">
        <v>-7.9966780999999996E-5</v>
      </c>
      <c r="BO1757" s="122">
        <v>-7.9968160000000001E-7</v>
      </c>
      <c r="BP1757" s="122">
        <v>-4.8386970999999997E-5</v>
      </c>
      <c r="BQ1757" s="122">
        <v>-1.0516068E-7</v>
      </c>
      <c r="BR1757" s="122">
        <v>-1.8814934000000001E-6</v>
      </c>
      <c r="BS1757" s="122">
        <v>6.7498428999999994E-8</v>
      </c>
      <c r="BT1757" s="122">
        <v>-2.0441755E-10</v>
      </c>
      <c r="BU1757" s="122">
        <v>9.1675865999999997E-8</v>
      </c>
      <c r="BV1757" s="122">
        <v>-2.0901217E-7</v>
      </c>
      <c r="BW1757" s="122">
        <v>-8.9900457999999998E-8</v>
      </c>
      <c r="BX1757" s="122">
        <v>-1.0669155E-7</v>
      </c>
      <c r="BY1757" s="122">
        <v>-6.1175873999999998E-9</v>
      </c>
      <c r="BZ1757" s="122">
        <v>-1.8833077999999999E-9</v>
      </c>
      <c r="CA1757" s="122">
        <v>-2.881987E-7</v>
      </c>
      <c r="CB1757" s="122">
        <v>-2.8175992000000001E-5</v>
      </c>
      <c r="CC1757" s="122">
        <v>-7.4648105000000005E-8</v>
      </c>
      <c r="CD1757" s="111">
        <v>0</v>
      </c>
      <c r="CE1757" s="151"/>
      <c r="CF1757" s="143"/>
      <c r="CG1757" s="41" t="s">
        <v>800</v>
      </c>
      <c r="CH1757" s="42"/>
      <c r="CI1757" s="42"/>
    </row>
    <row r="1758" spans="1:87" ht="14.5" customHeight="1">
      <c r="A1758" s="41" t="s">
        <v>8237</v>
      </c>
      <c r="B1758" s="119" t="s">
        <v>7624</v>
      </c>
      <c r="C1758" s="120" t="str">
        <f t="shared" si="683"/>
        <v>F.030.01.111</v>
      </c>
      <c r="D1758" s="135" t="s">
        <v>64</v>
      </c>
      <c r="E1758" s="119" t="s">
        <v>6570</v>
      </c>
      <c r="F1758" s="118" t="s">
        <v>8236</v>
      </c>
      <c r="G1758" s="118">
        <v>4.0574336808000003E-2</v>
      </c>
      <c r="H1758" s="118">
        <v>-2.1848858000000004E-3</v>
      </c>
      <c r="I1758" s="118">
        <v>-7.8267487400000002E-3</v>
      </c>
      <c r="J1758" s="326">
        <v>-2.5903476519999998E-3</v>
      </c>
      <c r="K1758" s="118">
        <v>5.3176319E-2</v>
      </c>
      <c r="L1758" s="118">
        <v>-6.5734167999999997E-3</v>
      </c>
      <c r="M1758" s="118">
        <v>-2.8049070999999997E-4</v>
      </c>
      <c r="N1758" s="118">
        <v>-4.4307363000000002E-4</v>
      </c>
      <c r="O1758" s="118">
        <v>-1.4241828E-3</v>
      </c>
      <c r="P1758" s="118">
        <v>-1.6964858000000001E-4</v>
      </c>
      <c r="Q1758" s="118">
        <v>-1.4798078999999999E-4</v>
      </c>
      <c r="R1758" s="118">
        <v>-9.7284122999999995E-4</v>
      </c>
      <c r="S1758" s="118">
        <v>-3.4903963999999998E-4</v>
      </c>
      <c r="T1758" s="118">
        <v>0</v>
      </c>
      <c r="U1758" s="118">
        <v>-2.2339256000000001E-3</v>
      </c>
      <c r="V1758" s="330">
        <v>-7.3824120000000002E-6</v>
      </c>
      <c r="W1758" s="118">
        <v>0</v>
      </c>
      <c r="X1758" s="118">
        <v>0</v>
      </c>
      <c r="Y1758" s="41"/>
      <c r="Z1758" s="327">
        <v>0.39982194736842103</v>
      </c>
      <c r="AA1758" s="41"/>
      <c r="AB1758" s="111">
        <v>-26.626059999999999</v>
      </c>
      <c r="AC1758" s="111">
        <v>-26.261624999999999</v>
      </c>
      <c r="AD1758" s="111">
        <v>-0.30286410000000002</v>
      </c>
      <c r="AE1758" s="111">
        <v>0</v>
      </c>
      <c r="AF1758" s="111">
        <v>0</v>
      </c>
      <c r="AG1758" s="111">
        <v>-3.0322394000000001E-3</v>
      </c>
      <c r="AH1758" s="111">
        <v>-5.8538209000000001E-2</v>
      </c>
      <c r="AI1758" s="41"/>
      <c r="AJ1758" s="114">
        <v>2.2190557E-3</v>
      </c>
      <c r="AK1758" s="114">
        <v>3.3009084000000001E-3</v>
      </c>
      <c r="AL1758" s="114">
        <v>2.3542039999999999E-4</v>
      </c>
      <c r="AM1758" s="114">
        <v>-1.3172730999999999E-3</v>
      </c>
      <c r="AN1758" s="113">
        <v>1.9789619035299996E-7</v>
      </c>
      <c r="AO1758" s="112">
        <v>8.7063758685005003E-10</v>
      </c>
      <c r="AP1758" s="112">
        <v>-0.184492025029</v>
      </c>
      <c r="AQ1758" s="328">
        <v>3.439907E-7</v>
      </c>
      <c r="AR1758" s="328">
        <v>1.0368990000000001E-9</v>
      </c>
      <c r="AS1758" s="328">
        <v>2.8373192999999999E-14</v>
      </c>
      <c r="AT1758" s="328">
        <v>-1.1901767000000001E-10</v>
      </c>
      <c r="AU1758" s="328">
        <v>-1.5460973E-11</v>
      </c>
      <c r="AV1758" s="328">
        <v>-6.5911824000000001E-11</v>
      </c>
      <c r="AW1758" s="328">
        <v>-1.4333783E-7</v>
      </c>
      <c r="AX1758" s="328">
        <v>-1.3505791999999999E-11</v>
      </c>
      <c r="AY1758" s="328">
        <v>-1.4303867999999999E-10</v>
      </c>
      <c r="AZ1758" s="328">
        <v>-1.7356085000000001E-13</v>
      </c>
      <c r="BA1758" s="328">
        <v>-8.9028295E-16</v>
      </c>
      <c r="BB1758" s="328">
        <v>-3.6779342999999999E-13</v>
      </c>
      <c r="BC1758" s="328">
        <v>-2.1249211000000001E-14</v>
      </c>
      <c r="BD1758" s="328">
        <v>-1.6060169000000001E-14</v>
      </c>
      <c r="BE1758" s="328">
        <v>-1.8478293E-9</v>
      </c>
      <c r="BF1758" s="328">
        <v>-7.0845988000000004E-10</v>
      </c>
      <c r="BG1758" s="328">
        <v>-9.1657603999999993E-12</v>
      </c>
      <c r="BH1758" s="328">
        <v>-1.6425028999999999E-5</v>
      </c>
      <c r="BI1758" s="329">
        <v>-0.18447559999999999</v>
      </c>
      <c r="BJ1758" s="329">
        <v>0</v>
      </c>
      <c r="BK1758" s="329">
        <v>0</v>
      </c>
      <c r="BL1758" s="329">
        <v>0</v>
      </c>
      <c r="BM1758" s="41"/>
      <c r="BN1758" s="122">
        <v>-2.3807499999999999E-5</v>
      </c>
      <c r="BO1758" s="122">
        <v>-9.9505332999999991E-7</v>
      </c>
      <c r="BP1758" s="122">
        <v>1.1148096999999999E-5</v>
      </c>
      <c r="BQ1758" s="122">
        <v>-1.1454122E-7</v>
      </c>
      <c r="BR1758" s="122">
        <v>-2.0855016000000001E-6</v>
      </c>
      <c r="BS1758" s="122">
        <v>-1.4986434999999999E-8</v>
      </c>
      <c r="BT1758" s="122">
        <v>-2.2265198000000001E-10</v>
      </c>
      <c r="BU1758" s="122">
        <v>-3.4479307999999999E-8</v>
      </c>
      <c r="BV1758" s="122">
        <v>-2.2765645E-7</v>
      </c>
      <c r="BW1758" s="122">
        <v>-9.7919748000000005E-8</v>
      </c>
      <c r="BX1758" s="122">
        <v>-1.1620864E-7</v>
      </c>
      <c r="BY1758" s="122">
        <v>-6.6632876999999997E-9</v>
      </c>
      <c r="BZ1758" s="122">
        <v>-2.0513024000000001E-9</v>
      </c>
      <c r="CA1758" s="122">
        <v>-4.8966187000000001E-7</v>
      </c>
      <c r="CB1758" s="122">
        <v>-3.0689343999999998E-5</v>
      </c>
      <c r="CC1758" s="122">
        <v>-8.1306855999999995E-8</v>
      </c>
      <c r="CD1758" s="111">
        <v>0</v>
      </c>
      <c r="CE1758" s="151"/>
      <c r="CF1758" s="143"/>
      <c r="CG1758" s="41" t="s">
        <v>800</v>
      </c>
      <c r="CH1758" s="42"/>
      <c r="CI1758" s="42"/>
    </row>
    <row r="1759" spans="1:87" ht="14.5" customHeight="1">
      <c r="A1759" s="41" t="s">
        <v>8235</v>
      </c>
      <c r="B1759" s="119" t="s">
        <v>7624</v>
      </c>
      <c r="C1759" s="120" t="str">
        <f t="shared" si="683"/>
        <v>F.030.01.112</v>
      </c>
      <c r="D1759" s="135" t="s">
        <v>64</v>
      </c>
      <c r="E1759" s="119" t="s">
        <v>6570</v>
      </c>
      <c r="F1759" s="118" t="s">
        <v>8234</v>
      </c>
      <c r="G1759" s="118">
        <v>-0.30171611703500001</v>
      </c>
      <c r="H1759" s="118">
        <v>-3.59320412E-3</v>
      </c>
      <c r="I1759" s="118">
        <v>-1.02013612E-2</v>
      </c>
      <c r="J1759" s="326">
        <v>-2.9364717149999997E-3</v>
      </c>
      <c r="K1759" s="118">
        <v>-0.28498508</v>
      </c>
      <c r="L1759" s="118">
        <v>-7.4517613E-3</v>
      </c>
      <c r="M1759" s="118">
        <v>-1.6467669999999999E-3</v>
      </c>
      <c r="N1759" s="118">
        <v>-1.6186498000000001E-3</v>
      </c>
      <c r="O1759" s="118">
        <v>-1.6144830999999999E-3</v>
      </c>
      <c r="P1759" s="118">
        <v>-1.9231713999999999E-4</v>
      </c>
      <c r="Q1759" s="118">
        <v>-1.6775408E-4</v>
      </c>
      <c r="R1759" s="118">
        <v>-1.1028329000000001E-3</v>
      </c>
      <c r="S1759" s="118">
        <v>-3.9567855999999999E-4</v>
      </c>
      <c r="T1759" s="118">
        <v>0</v>
      </c>
      <c r="U1759" s="118">
        <v>-2.5324242999999998E-3</v>
      </c>
      <c r="V1759" s="330">
        <v>-8.3688550000000007E-6</v>
      </c>
      <c r="W1759" s="118">
        <v>0</v>
      </c>
      <c r="X1759" s="118">
        <v>0</v>
      </c>
      <c r="Y1759" s="41"/>
      <c r="Z1759" s="327">
        <v>-2.1427449624060149</v>
      </c>
      <c r="AA1759" s="41"/>
      <c r="AB1759" s="111">
        <v>-30.183852000000002</v>
      </c>
      <c r="AC1759" s="111">
        <v>-29.770721999999999</v>
      </c>
      <c r="AD1759" s="111">
        <v>-0.34333300999999999</v>
      </c>
      <c r="AE1759" s="111">
        <v>0</v>
      </c>
      <c r="AF1759" s="111">
        <v>0</v>
      </c>
      <c r="AG1759" s="111">
        <v>-3.4374092999999999E-3</v>
      </c>
      <c r="AH1759" s="111">
        <v>-6.6360125000000006E-2</v>
      </c>
      <c r="AI1759" s="41"/>
      <c r="AJ1759" s="114">
        <v>-3.9856864999999998E-2</v>
      </c>
      <c r="AK1759" s="114">
        <v>-3.6654797000000003E-2</v>
      </c>
      <c r="AL1759" s="114">
        <v>-1.7087796000000001E-3</v>
      </c>
      <c r="AM1759" s="114">
        <v>-1.493288E-3</v>
      </c>
      <c r="AN1759" s="113">
        <v>-2.1975297956089997E-6</v>
      </c>
      <c r="AO1759" s="112">
        <v>-6.3194512232382001E-9</v>
      </c>
      <c r="AP1759" s="112">
        <v>-0.209143979752</v>
      </c>
      <c r="AQ1759" s="328">
        <v>-2.0191249999999999E-6</v>
      </c>
      <c r="AR1759" s="328">
        <v>-6.0933257E-9</v>
      </c>
      <c r="AS1759" s="328">
        <v>-1.664289E-13</v>
      </c>
      <c r="AT1759" s="328">
        <v>-1.3492089999999999E-10</v>
      </c>
      <c r="AU1759" s="328">
        <v>-1.7526879000000001E-11</v>
      </c>
      <c r="AV1759" s="328">
        <v>-2.4071555999999999E-10</v>
      </c>
      <c r="AW1759" s="328">
        <v>-1.7511377E-7</v>
      </c>
      <c r="AX1759" s="328">
        <v>-3.8841823999999998E-11</v>
      </c>
      <c r="AY1759" s="328">
        <v>-1.7606977999999999E-10</v>
      </c>
      <c r="AZ1759" s="328">
        <v>-1.9675217E-13</v>
      </c>
      <c r="BA1759" s="328">
        <v>-1.0092432E-15</v>
      </c>
      <c r="BB1759" s="328">
        <v>-4.1693824E-13</v>
      </c>
      <c r="BC1759" s="328">
        <v>-2.4088545000000001E-14</v>
      </c>
      <c r="BD1759" s="328">
        <v>-1.820614E-14</v>
      </c>
      <c r="BE1759" s="328">
        <v>-2.0947375000000002E-9</v>
      </c>
      <c r="BF1759" s="328">
        <v>-8.0312476999999996E-10</v>
      </c>
      <c r="BG1759" s="328">
        <v>-1.0390496E-11</v>
      </c>
      <c r="BH1759" s="328">
        <v>-1.8619752E-5</v>
      </c>
      <c r="BI1759" s="329">
        <v>-0.20912536000000001</v>
      </c>
      <c r="BJ1759" s="329">
        <v>0</v>
      </c>
      <c r="BK1759" s="329">
        <v>0</v>
      </c>
      <c r="BL1759" s="329">
        <v>0</v>
      </c>
      <c r="BM1759" s="41"/>
      <c r="BN1759" s="111">
        <v>-1.000503E-4</v>
      </c>
      <c r="BO1759" s="122">
        <v>-1.2786197E-6</v>
      </c>
      <c r="BP1759" s="122">
        <v>-5.9745415E-5</v>
      </c>
      <c r="BQ1759" s="122">
        <v>-1.2984629E-7</v>
      </c>
      <c r="BR1759" s="122">
        <v>-2.4080916999999998E-6</v>
      </c>
      <c r="BS1759" s="122">
        <v>-1.2445200999999999E-7</v>
      </c>
      <c r="BT1759" s="122">
        <v>-2.5240288999999998E-10</v>
      </c>
      <c r="BU1759" s="122">
        <v>-2.0219228E-7</v>
      </c>
      <c r="BV1759" s="122">
        <v>-2.5807605999999999E-7</v>
      </c>
      <c r="BW1759" s="122">
        <v>-1.1100385E-7</v>
      </c>
      <c r="BX1759" s="122">
        <v>-1.3173651999999999E-7</v>
      </c>
      <c r="BY1759" s="122">
        <v>-7.5536408000000007E-9</v>
      </c>
      <c r="BZ1759" s="122">
        <v>-2.3253987999999999E-9</v>
      </c>
      <c r="CA1759" s="122">
        <v>-7.6849147000000001E-7</v>
      </c>
      <c r="CB1759" s="122">
        <v>-3.4790075000000002E-5</v>
      </c>
      <c r="CC1759" s="122">
        <v>-9.2171133999999995E-8</v>
      </c>
      <c r="CD1759" s="111">
        <v>0</v>
      </c>
      <c r="CE1759" s="151"/>
      <c r="CF1759" s="143"/>
      <c r="CG1759" s="42" t="s">
        <v>1280</v>
      </c>
      <c r="CH1759" s="42"/>
      <c r="CI1759" s="42"/>
    </row>
    <row r="1760" spans="1:87" ht="14.5" customHeight="1">
      <c r="A1760" s="41" t="s">
        <v>8233</v>
      </c>
      <c r="B1760" s="119" t="s">
        <v>7624</v>
      </c>
      <c r="C1760" s="120" t="str">
        <f t="shared" si="683"/>
        <v>F.030.01.113</v>
      </c>
      <c r="D1760" s="135" t="s">
        <v>64</v>
      </c>
      <c r="E1760" s="119" t="s">
        <v>6570</v>
      </c>
      <c r="F1760" s="118" t="s">
        <v>8232</v>
      </c>
      <c r="G1760" s="118">
        <v>-0.19774335888979999</v>
      </c>
      <c r="H1760" s="118">
        <v>-1.01286825E-3</v>
      </c>
      <c r="I1760" s="118">
        <v>-5.1477146000000005E-3</v>
      </c>
      <c r="J1760" s="326">
        <v>-1.9539260398E-3</v>
      </c>
      <c r="K1760" s="118">
        <v>-0.18962884999999999</v>
      </c>
      <c r="L1760" s="118">
        <v>-4.9583963E-3</v>
      </c>
      <c r="M1760" s="118">
        <v>5.4450590000000001E-4</v>
      </c>
      <c r="N1760" s="118">
        <v>3.0099876999999998E-4</v>
      </c>
      <c r="O1760" s="118">
        <v>-1.0742759000000001E-3</v>
      </c>
      <c r="P1760" s="118">
        <v>-1.2796768000000001E-4</v>
      </c>
      <c r="Q1760" s="118">
        <v>-1.1162344E-4</v>
      </c>
      <c r="R1760" s="118">
        <v>-7.3382419999999996E-4</v>
      </c>
      <c r="S1760" s="118">
        <v>-2.6328421E-4</v>
      </c>
      <c r="T1760" s="118">
        <v>0</v>
      </c>
      <c r="U1760" s="118">
        <v>-1.6850732000000001E-3</v>
      </c>
      <c r="V1760" s="330">
        <v>-5.5686298E-6</v>
      </c>
      <c r="W1760" s="118">
        <v>0</v>
      </c>
      <c r="X1760" s="118">
        <v>0</v>
      </c>
      <c r="Y1760" s="41"/>
      <c r="Z1760" s="327">
        <v>-1.4257808270676691</v>
      </c>
      <c r="AA1760" s="41"/>
      <c r="AB1760" s="111">
        <v>-20.084312000000001</v>
      </c>
      <c r="AC1760" s="111">
        <v>-19.809415999999999</v>
      </c>
      <c r="AD1760" s="111">
        <v>-0.22845351999999999</v>
      </c>
      <c r="AE1760" s="111">
        <v>0</v>
      </c>
      <c r="AF1760" s="111">
        <v>0</v>
      </c>
      <c r="AG1760" s="111">
        <v>-2.2872495E-3</v>
      </c>
      <c r="AH1760" s="111">
        <v>-4.4155976999999999E-2</v>
      </c>
      <c r="AI1760" s="41"/>
      <c r="AJ1760" s="114">
        <v>-2.6244904999999999E-2</v>
      </c>
      <c r="AK1760" s="114">
        <v>-2.4126750999999998E-2</v>
      </c>
      <c r="AL1760" s="114">
        <v>-1.1245207E-3</v>
      </c>
      <c r="AM1760" s="114">
        <v>-9.9363269999999996E-4</v>
      </c>
      <c r="AN1760" s="113">
        <v>-1.446447970191E-6</v>
      </c>
      <c r="AO1760" s="112">
        <v>-4.1587304231916408E-9</v>
      </c>
      <c r="AP1760" s="112">
        <v>-0.13916423956899998</v>
      </c>
      <c r="AQ1760" s="328">
        <v>-1.3435243E-6</v>
      </c>
      <c r="AR1760" s="328">
        <v>-4.0544942999999998E-9</v>
      </c>
      <c r="AS1760" s="328">
        <v>-1.1074165999999999E-13</v>
      </c>
      <c r="AT1760" s="328">
        <v>-8.9776262999999994E-11</v>
      </c>
      <c r="AU1760" s="328">
        <v>-1.1662371999999999E-11</v>
      </c>
      <c r="AV1760" s="328">
        <v>4.4733753999999999E-11</v>
      </c>
      <c r="AW1760" s="328">
        <v>-1.0093873E-7</v>
      </c>
      <c r="AX1760" s="328">
        <v>3.2017519000000001E-12</v>
      </c>
      <c r="AY1760" s="328">
        <v>-9.9976141999999996E-11</v>
      </c>
      <c r="AZ1760" s="328">
        <v>-1.3091874000000001E-13</v>
      </c>
      <c r="BA1760" s="328">
        <v>-6.7154964E-16</v>
      </c>
      <c r="BB1760" s="328">
        <v>-2.7743039E-13</v>
      </c>
      <c r="BC1760" s="328">
        <v>-1.6028500000000001E-14</v>
      </c>
      <c r="BD1760" s="328">
        <v>-1.2114352000000001E-14</v>
      </c>
      <c r="BE1760" s="328">
        <v>-1.3938367E-9</v>
      </c>
      <c r="BF1760" s="328">
        <v>-5.3439861000000005E-10</v>
      </c>
      <c r="BG1760" s="328">
        <v>-6.9138278999999998E-12</v>
      </c>
      <c r="BH1760" s="328">
        <v>-1.2389568999999999E-5</v>
      </c>
      <c r="BI1760" s="329">
        <v>-0.13915184999999999</v>
      </c>
      <c r="BJ1760" s="329">
        <v>0</v>
      </c>
      <c r="BK1760" s="329">
        <v>0</v>
      </c>
      <c r="BL1760" s="329">
        <v>0</v>
      </c>
      <c r="BM1760" s="41"/>
      <c r="BN1760" s="122">
        <v>-6.5735856000000002E-5</v>
      </c>
      <c r="BO1760" s="122">
        <v>-6.6488410000000001E-7</v>
      </c>
      <c r="BP1760" s="122">
        <v>-3.9754554000000001E-5</v>
      </c>
      <c r="BQ1760" s="122">
        <v>-8.6399623000000002E-8</v>
      </c>
      <c r="BR1760" s="122">
        <v>-1.5481228E-6</v>
      </c>
      <c r="BS1760" s="122">
        <v>4.9841866000000001E-8</v>
      </c>
      <c r="BT1760" s="122">
        <v>-1.6794869000000001E-10</v>
      </c>
      <c r="BU1760" s="122">
        <v>6.6798808000000006E-8</v>
      </c>
      <c r="BV1760" s="122">
        <v>-1.7172362000000001E-7</v>
      </c>
      <c r="BW1760" s="122">
        <v>-7.3861879000000001E-8</v>
      </c>
      <c r="BX1760" s="122">
        <v>-8.7657377000000006E-8</v>
      </c>
      <c r="BY1760" s="122">
        <v>-5.0261868999999998E-9</v>
      </c>
      <c r="BZ1760" s="122">
        <v>-1.5473186E-9</v>
      </c>
      <c r="CA1760" s="122">
        <v>-2.4793245000000002E-7</v>
      </c>
      <c r="CB1760" s="122">
        <v>-2.3149288999999999E-5</v>
      </c>
      <c r="CC1760" s="122">
        <v>-6.1330602999999998E-8</v>
      </c>
      <c r="CD1760" s="111">
        <v>0</v>
      </c>
      <c r="CE1760" s="151"/>
      <c r="CF1760" s="143"/>
      <c r="CG1760" s="42" t="s">
        <v>1208</v>
      </c>
      <c r="CH1760" s="42"/>
      <c r="CI1760" s="42"/>
    </row>
    <row r="1761" spans="1:87" ht="14.5" customHeight="1">
      <c r="A1761" s="41" t="s">
        <v>8231</v>
      </c>
      <c r="B1761" s="119" t="s">
        <v>7624</v>
      </c>
      <c r="C1761" s="120" t="str">
        <f t="shared" si="683"/>
        <v>F.030.01.114</v>
      </c>
      <c r="D1761" s="135" t="s">
        <v>64</v>
      </c>
      <c r="E1761" s="119" t="s">
        <v>6570</v>
      </c>
      <c r="F1761" s="118" t="s">
        <v>8230</v>
      </c>
      <c r="G1761" s="118">
        <v>6.8776911238999996E-3</v>
      </c>
      <c r="H1761" s="118">
        <v>-2.4123583800000001E-3</v>
      </c>
      <c r="I1761" s="118">
        <v>-8.52550631E-3</v>
      </c>
      <c r="J1761" s="326">
        <v>-2.8024881860999997E-3</v>
      </c>
      <c r="K1761" s="118">
        <v>2.0618043999999999E-2</v>
      </c>
      <c r="L1761" s="118">
        <v>-7.1117569999999998E-3</v>
      </c>
      <c r="M1761" s="118">
        <v>-3.6123570999999999E-4</v>
      </c>
      <c r="N1761" s="118">
        <v>-5.2789776000000004E-4</v>
      </c>
      <c r="O1761" s="118">
        <v>-1.5408185E-3</v>
      </c>
      <c r="P1761" s="118">
        <v>-1.8354221999999999E-4</v>
      </c>
      <c r="Q1761" s="118">
        <v>-1.6009990000000001E-4</v>
      </c>
      <c r="R1761" s="118">
        <v>-1.0525135999999999E-3</v>
      </c>
      <c r="S1761" s="118">
        <v>-3.7762477999999999E-4</v>
      </c>
      <c r="T1761" s="118">
        <v>0</v>
      </c>
      <c r="U1761" s="118">
        <v>-2.4168763999999998E-3</v>
      </c>
      <c r="V1761" s="330">
        <v>-7.9870060999999996E-6</v>
      </c>
      <c r="W1761" s="118">
        <v>0</v>
      </c>
      <c r="X1761" s="118">
        <v>0</v>
      </c>
      <c r="Y1761" s="41"/>
      <c r="Z1761" s="327">
        <v>0.15502288721804508</v>
      </c>
      <c r="AA1761" s="41"/>
      <c r="AB1761" s="111">
        <v>-28.806642</v>
      </c>
      <c r="AC1761" s="111">
        <v>-28.412362000000002</v>
      </c>
      <c r="AD1761" s="111">
        <v>-0.32766762999999999</v>
      </c>
      <c r="AE1761" s="111">
        <v>0</v>
      </c>
      <c r="AF1761" s="111">
        <v>0</v>
      </c>
      <c r="AG1761" s="111">
        <v>-3.2805693000000002E-3</v>
      </c>
      <c r="AH1761" s="111">
        <v>-6.3332287000000001E-2</v>
      </c>
      <c r="AI1761" s="41"/>
      <c r="AJ1761" s="114">
        <v>-2.1151664000000001E-3</v>
      </c>
      <c r="AK1761" s="114">
        <v>-7.3413422999999995E-4</v>
      </c>
      <c r="AL1761" s="121">
        <v>4.4121062999999999E-5</v>
      </c>
      <c r="AM1761" s="114">
        <v>-1.4251532E-3</v>
      </c>
      <c r="AN1761" s="113">
        <v>-4.4012839400000017E-8</v>
      </c>
      <c r="AO1761" s="112">
        <v>1.6316960979835002E-10</v>
      </c>
      <c r="AP1761" s="112">
        <v>-0.19960129018199999</v>
      </c>
      <c r="AQ1761" s="328">
        <v>1.1460235E-7</v>
      </c>
      <c r="AR1761" s="328">
        <v>3.4469673000000002E-10</v>
      </c>
      <c r="AS1761" s="328">
        <v>9.4648123999999996E-15</v>
      </c>
      <c r="AT1761" s="328">
        <v>-1.2876481E-10</v>
      </c>
      <c r="AU1761" s="328">
        <v>-1.6727174E-11</v>
      </c>
      <c r="AV1761" s="328">
        <v>-7.8527015999999996E-11</v>
      </c>
      <c r="AW1761" s="328">
        <v>-1.5562553000000001E-7</v>
      </c>
      <c r="AX1761" s="328">
        <v>-1.5634973E-11</v>
      </c>
      <c r="AY1761" s="328">
        <v>-1.5535819E-10</v>
      </c>
      <c r="AZ1761" s="328">
        <v>-1.8777488E-13</v>
      </c>
      <c r="BA1761" s="328">
        <v>-9.6319405000000004E-16</v>
      </c>
      <c r="BB1761" s="328">
        <v>-3.9791445000000001E-13</v>
      </c>
      <c r="BC1761" s="328">
        <v>-2.2989448E-14</v>
      </c>
      <c r="BD1761" s="328">
        <v>-1.7375442000000001E-14</v>
      </c>
      <c r="BE1761" s="328">
        <v>-1.9991601E-9</v>
      </c>
      <c r="BF1761" s="328">
        <v>-7.6648030000000002E-10</v>
      </c>
      <c r="BG1761" s="328">
        <v>-9.9164046000000003E-12</v>
      </c>
      <c r="BH1761" s="328">
        <v>-1.7770181999999999E-5</v>
      </c>
      <c r="BI1761" s="329">
        <v>-0.19958351999999999</v>
      </c>
      <c r="BJ1761" s="329">
        <v>0</v>
      </c>
      <c r="BK1761" s="329">
        <v>0</v>
      </c>
      <c r="BL1761" s="329">
        <v>0</v>
      </c>
      <c r="BM1761" s="41"/>
      <c r="BN1761" s="122">
        <v>-3.3525390000000002E-5</v>
      </c>
      <c r="BO1761" s="122">
        <v>-1.0830928999999999E-6</v>
      </c>
      <c r="BP1761" s="122">
        <v>4.3224493E-6</v>
      </c>
      <c r="BQ1761" s="122">
        <v>-1.2392175000000001E-7</v>
      </c>
      <c r="BR1761" s="122">
        <v>-2.2582067E-6</v>
      </c>
      <c r="BS1761" s="122">
        <v>-2.0886080000000002E-8</v>
      </c>
      <c r="BT1761" s="122">
        <v>-2.4088641000000002E-10</v>
      </c>
      <c r="BU1761" s="122">
        <v>-4.4394602E-8</v>
      </c>
      <c r="BV1761" s="122">
        <v>-2.4630072999999998E-7</v>
      </c>
      <c r="BW1761" s="122">
        <v>-1.0593904000000001E-7</v>
      </c>
      <c r="BX1761" s="122">
        <v>-1.2572571999999999E-7</v>
      </c>
      <c r="BY1761" s="122">
        <v>-7.2089879999999997E-9</v>
      </c>
      <c r="BZ1761" s="122">
        <v>-2.2192969999999998E-9</v>
      </c>
      <c r="CA1761" s="122">
        <v>-5.3904176999999995E-7</v>
      </c>
      <c r="CB1761" s="122">
        <v>-3.3202694999999999E-5</v>
      </c>
      <c r="CC1761" s="122">
        <v>-8.7965606999999999E-8</v>
      </c>
      <c r="CD1761" s="111">
        <v>0</v>
      </c>
      <c r="CE1761" s="151"/>
      <c r="CF1761" s="143"/>
      <c r="CG1761" s="41" t="s">
        <v>800</v>
      </c>
      <c r="CH1761" s="42"/>
      <c r="CI1761" s="42"/>
    </row>
    <row r="1762" spans="1:87" ht="14.5" customHeight="1">
      <c r="A1762" s="41" t="s">
        <v>8229</v>
      </c>
      <c r="B1762" s="119" t="s">
        <v>7624</v>
      </c>
      <c r="C1762" s="120" t="str">
        <f t="shared" si="683"/>
        <v>F.030.01.115</v>
      </c>
      <c r="D1762" s="135" t="s">
        <v>64</v>
      </c>
      <c r="E1762" s="119" t="s">
        <v>6570</v>
      </c>
      <c r="F1762" s="118" t="s">
        <v>8228</v>
      </c>
      <c r="G1762" s="118">
        <v>1.4489492662100001E-2</v>
      </c>
      <c r="H1762" s="118">
        <v>-1.5396071100000001E-3</v>
      </c>
      <c r="I1762" s="118">
        <v>-5.4142598199999996E-3</v>
      </c>
      <c r="J1762" s="326">
        <v>-1.7752814079000001E-3</v>
      </c>
      <c r="K1762" s="118">
        <v>2.3218641000000002E-2</v>
      </c>
      <c r="L1762" s="118">
        <v>-4.5050571999999999E-3</v>
      </c>
      <c r="M1762" s="118">
        <v>-2.4247092000000001E-4</v>
      </c>
      <c r="N1762" s="118">
        <v>-3.4586510999999999E-4</v>
      </c>
      <c r="O1762" s="118">
        <v>-9.7605635E-4</v>
      </c>
      <c r="P1762" s="118">
        <v>-1.1626778E-4</v>
      </c>
      <c r="Q1762" s="118">
        <v>-1.0141787E-4</v>
      </c>
      <c r="R1762" s="118">
        <v>-6.6673169999999996E-4</v>
      </c>
      <c r="S1762" s="118">
        <v>-2.3921251000000001E-4</v>
      </c>
      <c r="T1762" s="118">
        <v>0</v>
      </c>
      <c r="U1762" s="118">
        <v>-1.5310094E-3</v>
      </c>
      <c r="V1762" s="330">
        <v>-5.0594979E-6</v>
      </c>
      <c r="W1762" s="118">
        <v>0</v>
      </c>
      <c r="X1762" s="118">
        <v>0</v>
      </c>
      <c r="Y1762" s="41"/>
      <c r="Z1762" s="327">
        <v>0.17457624812030076</v>
      </c>
      <c r="AA1762" s="41"/>
      <c r="AB1762" s="111">
        <v>-18.248031999999998</v>
      </c>
      <c r="AC1762" s="111">
        <v>-17.998269000000001</v>
      </c>
      <c r="AD1762" s="111">
        <v>-0.20756635000000001</v>
      </c>
      <c r="AE1762" s="111">
        <v>0</v>
      </c>
      <c r="AF1762" s="111">
        <v>0</v>
      </c>
      <c r="AG1762" s="111">
        <v>-2.0781295999999999E-3</v>
      </c>
      <c r="AH1762" s="111">
        <v>-4.0118859E-2</v>
      </c>
      <c r="AI1762" s="41"/>
      <c r="AJ1762" s="114">
        <v>-1.0214977E-4</v>
      </c>
      <c r="AK1762" s="114">
        <v>7.1496502000000005E-4</v>
      </c>
      <c r="AL1762" s="121">
        <v>8.5671492999999995E-5</v>
      </c>
      <c r="AM1762" s="114">
        <v>-9.0278628000000001E-4</v>
      </c>
      <c r="AN1762" s="113">
        <v>4.2863615054999992E-8</v>
      </c>
      <c r="AO1762" s="112">
        <v>3.1683244148619002E-10</v>
      </c>
      <c r="AP1762" s="112">
        <v>-0.12644065680799998</v>
      </c>
      <c r="AQ1762" s="328">
        <v>1.4347225000000001E-7</v>
      </c>
      <c r="AR1762" s="328">
        <v>4.3220231000000002E-10</v>
      </c>
      <c r="AS1762" s="328">
        <v>1.1838288E-14</v>
      </c>
      <c r="AT1762" s="328">
        <v>-8.1568148E-11</v>
      </c>
      <c r="AU1762" s="328">
        <v>-1.0596098000000001E-11</v>
      </c>
      <c r="AV1762" s="328">
        <v>-5.1448189000000002E-11</v>
      </c>
      <c r="AW1762" s="328">
        <v>-9.8713083000000002E-8</v>
      </c>
      <c r="AX1762" s="328">
        <v>-1.014578E-11</v>
      </c>
      <c r="AY1762" s="328">
        <v>-9.8557025999999996E-11</v>
      </c>
      <c r="AZ1762" s="328">
        <v>-1.1894903E-13</v>
      </c>
      <c r="BA1762" s="328">
        <v>-6.1015081000000002E-16</v>
      </c>
      <c r="BB1762" s="328">
        <v>-2.5206532999999998E-13</v>
      </c>
      <c r="BC1762" s="328">
        <v>-1.4563036999999999E-14</v>
      </c>
      <c r="BD1762" s="328">
        <v>-1.1006753999999999E-14</v>
      </c>
      <c r="BE1762" s="328">
        <v>-1.2664002E-9</v>
      </c>
      <c r="BF1762" s="328">
        <v>-4.8553930999999999E-10</v>
      </c>
      <c r="BG1762" s="328">
        <v>-6.2817065000000003E-12</v>
      </c>
      <c r="BH1762" s="328">
        <v>-1.1256808000000001E-5</v>
      </c>
      <c r="BI1762" s="329">
        <v>-0.1264294</v>
      </c>
      <c r="BJ1762" s="329">
        <v>0</v>
      </c>
      <c r="BK1762" s="329">
        <v>0</v>
      </c>
      <c r="BL1762" s="329">
        <v>0</v>
      </c>
      <c r="BM1762" s="41"/>
      <c r="BN1762" s="122">
        <v>-1.9114640000000001E-5</v>
      </c>
      <c r="BO1762" s="122">
        <v>-6.8764867000000004E-7</v>
      </c>
      <c r="BP1762" s="122">
        <v>4.8676489999999996E-6</v>
      </c>
      <c r="BQ1762" s="122">
        <v>-7.8500229000000005E-8</v>
      </c>
      <c r="BR1762" s="122">
        <v>-1.4309484E-6</v>
      </c>
      <c r="BS1762" s="122">
        <v>-1.4333752E-8</v>
      </c>
      <c r="BT1762" s="122">
        <v>-1.5259338E-10</v>
      </c>
      <c r="BU1762" s="122">
        <v>-2.9796788000000001E-8</v>
      </c>
      <c r="BV1762" s="122">
        <v>-1.5602317E-7</v>
      </c>
      <c r="BW1762" s="122">
        <v>-6.7108792999999999E-8</v>
      </c>
      <c r="BX1762" s="122">
        <v>-7.9642988000000003E-8</v>
      </c>
      <c r="BY1762" s="122">
        <v>-4.5666497999999997E-9</v>
      </c>
      <c r="BZ1762" s="122">
        <v>-1.4058494999999999E-9</v>
      </c>
      <c r="CA1762" s="122">
        <v>-3.4365530999999998E-7</v>
      </c>
      <c r="CB1762" s="122">
        <v>-2.1032783E-5</v>
      </c>
      <c r="CC1762" s="122">
        <v>-5.5723233E-8</v>
      </c>
      <c r="CD1762" s="111">
        <v>0</v>
      </c>
      <c r="CE1762" s="151"/>
      <c r="CF1762" s="143"/>
      <c r="CG1762" s="41" t="s">
        <v>800</v>
      </c>
      <c r="CH1762" s="42"/>
      <c r="CI1762" s="42"/>
    </row>
    <row r="1763" spans="1:87" ht="14.5" customHeight="1">
      <c r="A1763" s="41" t="s">
        <v>8227</v>
      </c>
      <c r="B1763" s="119" t="s">
        <v>7624</v>
      </c>
      <c r="C1763" s="120" t="str">
        <f t="shared" si="683"/>
        <v>F.030.01.116</v>
      </c>
      <c r="D1763" s="135" t="s">
        <v>64</v>
      </c>
      <c r="E1763" s="119" t="s">
        <v>6570</v>
      </c>
      <c r="F1763" s="118" t="s">
        <v>8226</v>
      </c>
      <c r="G1763" s="118">
        <v>-6.8407237137000004E-2</v>
      </c>
      <c r="H1763" s="118">
        <v>-4.0846304199999997E-3</v>
      </c>
      <c r="I1763" s="118">
        <v>-1.448062319E-2</v>
      </c>
      <c r="J1763" s="326">
        <v>-4.7675795269999993E-3</v>
      </c>
      <c r="K1763" s="118">
        <v>-4.5074403999999998E-2</v>
      </c>
      <c r="L1763" s="118">
        <v>-1.2098487E-2</v>
      </c>
      <c r="M1763" s="118">
        <v>-5.9160509E-4</v>
      </c>
      <c r="N1763" s="118">
        <v>-8.7879498999999996E-4</v>
      </c>
      <c r="O1763" s="118">
        <v>-2.6212331000000002E-3</v>
      </c>
      <c r="P1763" s="118">
        <v>-3.1224113999999998E-4</v>
      </c>
      <c r="Q1763" s="118">
        <v>-2.7236118999999999E-4</v>
      </c>
      <c r="R1763" s="118">
        <v>-1.7905311E-3</v>
      </c>
      <c r="S1763" s="118">
        <v>-6.4241346999999996E-4</v>
      </c>
      <c r="T1763" s="118">
        <v>0</v>
      </c>
      <c r="U1763" s="118">
        <v>-4.1115785999999996E-3</v>
      </c>
      <c r="V1763" s="330">
        <v>-1.3587457000000001E-5</v>
      </c>
      <c r="W1763" s="118">
        <v>0</v>
      </c>
      <c r="X1763" s="118">
        <v>0</v>
      </c>
      <c r="Y1763" s="41"/>
      <c r="Z1763" s="327">
        <v>-0.33890529323308266</v>
      </c>
      <c r="AA1763" s="41"/>
      <c r="AB1763" s="111">
        <v>-49.005721999999999</v>
      </c>
      <c r="AC1763" s="111">
        <v>-48.334974000000003</v>
      </c>
      <c r="AD1763" s="111">
        <v>-0.55742659999999999</v>
      </c>
      <c r="AE1763" s="111">
        <v>0</v>
      </c>
      <c r="AF1763" s="111">
        <v>0</v>
      </c>
      <c r="AG1763" s="111">
        <v>-5.5808888000000003E-3</v>
      </c>
      <c r="AH1763" s="111">
        <v>-0.10774058</v>
      </c>
      <c r="AI1763" s="41"/>
      <c r="AJ1763" s="114">
        <v>-1.3378856999999999E-2</v>
      </c>
      <c r="AK1763" s="114">
        <v>-1.0573351E-2</v>
      </c>
      <c r="AL1763" s="114">
        <v>-3.8104204E-4</v>
      </c>
      <c r="AM1763" s="114">
        <v>-2.4244637999999998E-3</v>
      </c>
      <c r="AN1763" s="113">
        <v>-6.3389393010799997E-7</v>
      </c>
      <c r="AO1763" s="112">
        <v>-1.4091791136810996E-9</v>
      </c>
      <c r="AP1763" s="112">
        <v>-0.339560750548</v>
      </c>
      <c r="AQ1763" s="328">
        <v>-3.6427919E-7</v>
      </c>
      <c r="AR1763" s="328">
        <v>-1.1009661E-9</v>
      </c>
      <c r="AS1763" s="328">
        <v>-2.9999662000000002E-14</v>
      </c>
      <c r="AT1763" s="328">
        <v>-2.1905408000000001E-10</v>
      </c>
      <c r="AU1763" s="328">
        <v>-2.8456188000000001E-11</v>
      </c>
      <c r="AV1763" s="328">
        <v>-1.3072563999999999E-10</v>
      </c>
      <c r="AW1763" s="328">
        <v>-2.6453161000000002E-7</v>
      </c>
      <c r="AX1763" s="328">
        <v>-2.6192125000000001E-11</v>
      </c>
      <c r="AY1763" s="328">
        <v>-2.6405446999999999E-10</v>
      </c>
      <c r="AZ1763" s="328">
        <v>-3.1944172999999998E-13</v>
      </c>
      <c r="BA1763" s="328">
        <v>-1.6385811000000001E-15</v>
      </c>
      <c r="BB1763" s="328">
        <v>-6.7693015000000001E-13</v>
      </c>
      <c r="BC1763" s="328">
        <v>-3.9109538999999998E-14</v>
      </c>
      <c r="BD1763" s="328">
        <v>-2.9559019000000002E-14</v>
      </c>
      <c r="BE1763" s="328">
        <v>-3.4009615999999999E-9</v>
      </c>
      <c r="BF1763" s="328">
        <v>-1.3039326000000001E-9</v>
      </c>
      <c r="BG1763" s="328">
        <v>-1.6869740000000001E-11</v>
      </c>
      <c r="BH1763" s="328">
        <v>-3.0230547999999999E-5</v>
      </c>
      <c r="BI1763" s="329">
        <v>-0.33953052</v>
      </c>
      <c r="BJ1763" s="329">
        <v>0</v>
      </c>
      <c r="BK1763" s="329">
        <v>0</v>
      </c>
      <c r="BL1763" s="329">
        <v>0</v>
      </c>
      <c r="BM1763" s="41"/>
      <c r="BN1763" s="122">
        <v>-7.3824435E-5</v>
      </c>
      <c r="BO1763" s="122">
        <v>-1.8399538000000001E-6</v>
      </c>
      <c r="BP1763" s="122">
        <v>-9.4495787999999995E-6</v>
      </c>
      <c r="BQ1763" s="122">
        <v>-2.1081508E-7</v>
      </c>
      <c r="BR1763" s="122">
        <v>-3.8408926000000002E-6</v>
      </c>
      <c r="BS1763" s="122">
        <v>-3.3677105999999998E-8</v>
      </c>
      <c r="BT1763" s="122">
        <v>-4.0979480000000002E-10</v>
      </c>
      <c r="BU1763" s="122">
        <v>-7.2709619000000002E-8</v>
      </c>
      <c r="BV1763" s="122">
        <v>-4.1900561999999998E-7</v>
      </c>
      <c r="BW1763" s="122">
        <v>-1.8022297999999999E-7</v>
      </c>
      <c r="BX1763" s="122">
        <v>-2.1388400000000001E-7</v>
      </c>
      <c r="BY1763" s="122">
        <v>-1.2263896E-8</v>
      </c>
      <c r="BZ1763" s="122">
        <v>-3.7754574000000001E-9</v>
      </c>
      <c r="CA1763" s="122">
        <v>-9.1333322000000002E-7</v>
      </c>
      <c r="CB1763" s="122">
        <v>-5.6484265999999998E-5</v>
      </c>
      <c r="CC1763" s="122">
        <v>-1.4964667000000001E-7</v>
      </c>
      <c r="CD1763" s="111">
        <v>0</v>
      </c>
      <c r="CE1763" s="151"/>
      <c r="CF1763" s="143"/>
      <c r="CG1763" s="41" t="s">
        <v>800</v>
      </c>
      <c r="CH1763" s="42"/>
      <c r="CI1763" s="42"/>
    </row>
    <row r="1764" spans="1:87" ht="14.5" customHeight="1">
      <c r="A1764" s="41" t="s">
        <v>8225</v>
      </c>
      <c r="B1764" s="119" t="s">
        <v>7624</v>
      </c>
      <c r="C1764" s="120" t="str">
        <f t="shared" si="683"/>
        <v>F.030.01.117</v>
      </c>
      <c r="D1764" s="135" t="s">
        <v>64</v>
      </c>
      <c r="E1764" s="119" t="s">
        <v>6570</v>
      </c>
      <c r="F1764" s="118" t="s">
        <v>8224</v>
      </c>
      <c r="G1764" s="118">
        <v>-2.8475628111E-2</v>
      </c>
      <c r="H1764" s="118">
        <v>-3.9976036199999999E-3</v>
      </c>
      <c r="I1764" s="118">
        <v>-1.421935207E-2</v>
      </c>
      <c r="J1764" s="326">
        <v>-4.6894225210000005E-3</v>
      </c>
      <c r="K1764" s="118">
        <v>-5.5692498999999999E-3</v>
      </c>
      <c r="L1764" s="118">
        <v>-1.1900150999999999E-2</v>
      </c>
      <c r="M1764" s="118">
        <v>-5.5802296999999995E-4</v>
      </c>
      <c r="N1764" s="118">
        <v>-8.4432294000000004E-4</v>
      </c>
      <c r="O1764" s="118">
        <v>-2.578262E-3</v>
      </c>
      <c r="P1764" s="118">
        <v>-3.0712243000000002E-4</v>
      </c>
      <c r="Q1764" s="118">
        <v>-2.6789624999999997E-4</v>
      </c>
      <c r="R1764" s="118">
        <v>-1.7611781E-3</v>
      </c>
      <c r="S1764" s="118">
        <v>-6.3188211000000005E-4</v>
      </c>
      <c r="T1764" s="118">
        <v>0</v>
      </c>
      <c r="U1764" s="118">
        <v>-4.0441757000000004E-3</v>
      </c>
      <c r="V1764" s="330">
        <v>-1.3364710999999999E-5</v>
      </c>
      <c r="W1764" s="118">
        <v>0</v>
      </c>
      <c r="X1764" s="118">
        <v>0</v>
      </c>
      <c r="Y1764" s="41"/>
      <c r="Z1764" s="327">
        <v>-4.1874059398496241E-2</v>
      </c>
      <c r="AA1764" s="41"/>
      <c r="AB1764" s="111">
        <v>-48.202350000000003</v>
      </c>
      <c r="AC1764" s="111">
        <v>-47.542597999999998</v>
      </c>
      <c r="AD1764" s="111">
        <v>-0.54828845999999998</v>
      </c>
      <c r="AE1764" s="111">
        <v>0</v>
      </c>
      <c r="AF1764" s="111">
        <v>0</v>
      </c>
      <c r="AG1764" s="111">
        <v>-5.4893987999999998E-3</v>
      </c>
      <c r="AH1764" s="111">
        <v>-0.10597434</v>
      </c>
      <c r="AI1764" s="41"/>
      <c r="AJ1764" s="114">
        <v>-8.4230675000000008E-3</v>
      </c>
      <c r="AK1764" s="114">
        <v>-5.8844233999999999E-3</v>
      </c>
      <c r="AL1764" s="114">
        <v>-1.5392554E-4</v>
      </c>
      <c r="AM1764" s="114">
        <v>-2.3847184999999998E-3</v>
      </c>
      <c r="AN1764" s="113">
        <v>-3.5278317651299999E-7</v>
      </c>
      <c r="AO1764" s="112">
        <v>-5.692512644783E-10</v>
      </c>
      <c r="AP1764" s="112">
        <v>-0.33399418496600003</v>
      </c>
      <c r="AQ1764" s="328">
        <v>-8.7818220000000003E-8</v>
      </c>
      <c r="AR1764" s="328">
        <v>-2.6678634E-10</v>
      </c>
      <c r="AS1764" s="328">
        <v>-7.2099951999999993E-15</v>
      </c>
      <c r="AT1764" s="328">
        <v>-2.1546303E-10</v>
      </c>
      <c r="AU1764" s="328">
        <v>-2.7989692999999999E-11</v>
      </c>
      <c r="AV1764" s="328">
        <v>-1.2559899000000001E-10</v>
      </c>
      <c r="AW1764" s="328">
        <v>-2.5996813999999999E-7</v>
      </c>
      <c r="AX1764" s="328">
        <v>-2.5339795000000001E-11</v>
      </c>
      <c r="AY1764" s="328">
        <v>-2.5947554E-10</v>
      </c>
      <c r="AZ1764" s="328">
        <v>-3.1420498E-13</v>
      </c>
      <c r="BA1764" s="328">
        <v>-1.6117191000000001E-15</v>
      </c>
      <c r="BB1764" s="328">
        <v>-6.6583294E-13</v>
      </c>
      <c r="BC1764" s="328">
        <v>-3.8468398999999997E-14</v>
      </c>
      <c r="BD1764" s="328">
        <v>-2.9074444999999997E-14</v>
      </c>
      <c r="BE1764" s="328">
        <v>-3.3452081000000001E-9</v>
      </c>
      <c r="BF1764" s="328">
        <v>-1.2825566999999999E-9</v>
      </c>
      <c r="BG1764" s="328">
        <v>-1.6593186999999999E-11</v>
      </c>
      <c r="BH1764" s="328">
        <v>-2.9734965999999999E-5</v>
      </c>
      <c r="BI1764" s="329">
        <v>-0.33396445000000002</v>
      </c>
      <c r="BJ1764" s="329">
        <v>0</v>
      </c>
      <c r="BK1764" s="329">
        <v>0</v>
      </c>
      <c r="BL1764" s="329">
        <v>0</v>
      </c>
      <c r="BM1764" s="41"/>
      <c r="BN1764" s="122">
        <v>-6.4474894999999995E-5</v>
      </c>
      <c r="BO1764" s="122">
        <v>-1.8070837E-6</v>
      </c>
      <c r="BP1764" s="122">
        <v>-1.1675599000000001E-6</v>
      </c>
      <c r="BQ1764" s="122">
        <v>-2.0735909999999999E-7</v>
      </c>
      <c r="BR1764" s="122">
        <v>-3.7771377000000002E-6</v>
      </c>
      <c r="BS1764" s="122">
        <v>-3.1193491000000001E-8</v>
      </c>
      <c r="BT1764" s="122">
        <v>-4.0307685E-10</v>
      </c>
      <c r="BU1764" s="122">
        <v>-6.8586008999999996E-8</v>
      </c>
      <c r="BV1764" s="122">
        <v>-4.1213668000000001E-7</v>
      </c>
      <c r="BW1764" s="122">
        <v>-1.7726850999999999E-7</v>
      </c>
      <c r="BX1764" s="122">
        <v>-2.103777E-7</v>
      </c>
      <c r="BY1764" s="122">
        <v>-1.2062848E-8</v>
      </c>
      <c r="BZ1764" s="122">
        <v>-3.7135647E-9</v>
      </c>
      <c r="CA1764" s="122">
        <v>-8.9452491000000002E-7</v>
      </c>
      <c r="CB1764" s="122">
        <v>-5.5558294999999999E-5</v>
      </c>
      <c r="CC1764" s="122">
        <v>-1.4719345E-7</v>
      </c>
      <c r="CD1764" s="111">
        <v>0</v>
      </c>
      <c r="CE1764" s="151"/>
      <c r="CF1764" s="143"/>
      <c r="CG1764" s="41" t="s">
        <v>800</v>
      </c>
      <c r="CH1764" s="42"/>
      <c r="CI1764" s="42"/>
    </row>
    <row r="1765" spans="1:87" ht="14.5" customHeight="1">
      <c r="A1765" s="41" t="s">
        <v>8223</v>
      </c>
      <c r="B1765" s="119" t="s">
        <v>7624</v>
      </c>
      <c r="C1765" s="120" t="str">
        <f t="shared" si="683"/>
        <v>F.030.01.118</v>
      </c>
      <c r="D1765" s="135" t="s">
        <v>64</v>
      </c>
      <c r="E1765" s="119" t="s">
        <v>6570</v>
      </c>
      <c r="F1765" s="118" t="s">
        <v>8222</v>
      </c>
      <c r="G1765" s="118">
        <v>4.0721295260300001E-2</v>
      </c>
      <c r="H1765" s="118">
        <v>-6.6685582000000003E-4</v>
      </c>
      <c r="I1765" s="118">
        <v>-2.3030133799999998E-3</v>
      </c>
      <c r="J1765" s="326">
        <v>-7.4807453969999991E-4</v>
      </c>
      <c r="K1765" s="118">
        <v>4.4439238999999998E-2</v>
      </c>
      <c r="L1765" s="118">
        <v>-1.8983574E-3</v>
      </c>
      <c r="M1765" s="118">
        <v>-1.2370613999999999E-4</v>
      </c>
      <c r="N1765" s="118">
        <v>-1.6383247000000001E-4</v>
      </c>
      <c r="O1765" s="118">
        <v>-4.1129418000000002E-4</v>
      </c>
      <c r="P1765" s="330">
        <v>-4.899334E-5</v>
      </c>
      <c r="Q1765" s="330">
        <v>-4.273583E-5</v>
      </c>
      <c r="R1765" s="118">
        <v>-2.8094984000000001E-4</v>
      </c>
      <c r="S1765" s="118">
        <v>-1.0080024E-4</v>
      </c>
      <c r="T1765" s="118">
        <v>0</v>
      </c>
      <c r="U1765" s="118">
        <v>-6.4514230999999998E-4</v>
      </c>
      <c r="V1765" s="330">
        <v>-2.1319897E-6</v>
      </c>
      <c r="W1765" s="118">
        <v>0</v>
      </c>
      <c r="X1765" s="118">
        <v>0</v>
      </c>
      <c r="Y1765" s="41"/>
      <c r="Z1765" s="327">
        <v>0.33412961654135337</v>
      </c>
      <c r="AA1765" s="41"/>
      <c r="AB1765" s="111">
        <v>-7.6894225</v>
      </c>
      <c r="AC1765" s="111">
        <v>-7.5841763000000002</v>
      </c>
      <c r="AD1765" s="111">
        <v>-8.7465063999999995E-2</v>
      </c>
      <c r="AE1765" s="111">
        <v>0</v>
      </c>
      <c r="AF1765" s="111">
        <v>0</v>
      </c>
      <c r="AG1765" s="111">
        <v>-8.7568981000000004E-4</v>
      </c>
      <c r="AH1765" s="111">
        <v>-1.6905430999999999E-2</v>
      </c>
      <c r="AI1765" s="41"/>
      <c r="AJ1765" s="114">
        <v>4.1839321E-3</v>
      </c>
      <c r="AK1765" s="114">
        <v>4.3311299000000003E-3</v>
      </c>
      <c r="AL1765" s="114">
        <v>2.3322162E-4</v>
      </c>
      <c r="AM1765" s="114">
        <v>-3.8041938E-4</v>
      </c>
      <c r="AN1765" s="113">
        <v>2.5966006345060009E-7</v>
      </c>
      <c r="AO1765" s="112">
        <v>8.6250598577762997E-10</v>
      </c>
      <c r="AP1765" s="112">
        <v>-5.3280024435000004E-2</v>
      </c>
      <c r="AQ1765" s="328">
        <v>3.0226213999999999E-7</v>
      </c>
      <c r="AR1765" s="328">
        <v>9.1170788999999996E-10</v>
      </c>
      <c r="AS1765" s="328">
        <v>2.4921763000000001E-14</v>
      </c>
      <c r="AT1765" s="328">
        <v>-3.4371483999999997E-11</v>
      </c>
      <c r="AU1765" s="328">
        <v>-4.4650224000000001E-12</v>
      </c>
      <c r="AV1765" s="328">
        <v>-2.4369363E-11</v>
      </c>
      <c r="AW1765" s="328">
        <v>-4.1800632E-8</v>
      </c>
      <c r="AX1765" s="328">
        <v>-4.6565864000000004E-12</v>
      </c>
      <c r="AY1765" s="328">
        <v>-4.1755860000000001E-11</v>
      </c>
      <c r="AZ1765" s="328">
        <v>-5.0123176000000001E-14</v>
      </c>
      <c r="BA1765" s="328">
        <v>-2.5710756999999999E-16</v>
      </c>
      <c r="BB1765" s="328">
        <v>-1.0621621E-13</v>
      </c>
      <c r="BC1765" s="328">
        <v>-6.1366255999999997E-15</v>
      </c>
      <c r="BD1765" s="328">
        <v>-4.6380661999999999E-15</v>
      </c>
      <c r="BE1765" s="328">
        <v>-5.3364035000000004E-10</v>
      </c>
      <c r="BF1765" s="328">
        <v>-2.0459833E-10</v>
      </c>
      <c r="BG1765" s="328">
        <v>-2.6470083999999999E-12</v>
      </c>
      <c r="BH1765" s="328">
        <v>-4.7434350000000001E-6</v>
      </c>
      <c r="BI1765" s="329">
        <v>-5.3275281000000001E-2</v>
      </c>
      <c r="BJ1765" s="329">
        <v>0</v>
      </c>
      <c r="BK1765" s="329">
        <v>0</v>
      </c>
      <c r="BL1765" s="329">
        <v>0</v>
      </c>
      <c r="BM1765" s="41"/>
      <c r="BN1765" s="122">
        <v>-8.0031931000000005E-7</v>
      </c>
      <c r="BO1765" s="122">
        <v>-2.9220444999999998E-7</v>
      </c>
      <c r="BP1765" s="122">
        <v>9.3164202000000007E-6</v>
      </c>
      <c r="BQ1765" s="122">
        <v>-3.3078712999999999E-8</v>
      </c>
      <c r="BR1765" s="122">
        <v>-6.0369002999999998E-7</v>
      </c>
      <c r="BS1765" s="122">
        <v>-7.7814238999999998E-9</v>
      </c>
      <c r="BT1765" s="122">
        <v>-6.4300355000000005E-11</v>
      </c>
      <c r="BU1765" s="122">
        <v>-1.5198973000000001E-8</v>
      </c>
      <c r="BV1765" s="122">
        <v>-6.5745612999999998E-8</v>
      </c>
      <c r="BW1765" s="122">
        <v>-2.8278547999999999E-8</v>
      </c>
      <c r="BX1765" s="122">
        <v>-3.3560253000000002E-8</v>
      </c>
      <c r="BY1765" s="122">
        <v>-1.9243115E-9</v>
      </c>
      <c r="BZ1765" s="122">
        <v>-5.9240199000000002E-10</v>
      </c>
      <c r="CA1765" s="122">
        <v>-1.4826883999999999E-7</v>
      </c>
      <c r="CB1765" s="122">
        <v>-8.8628708000000003E-6</v>
      </c>
      <c r="CC1765" s="122">
        <v>-2.3480858999999998E-8</v>
      </c>
      <c r="CD1765" s="111">
        <v>0</v>
      </c>
      <c r="CE1765" s="137"/>
      <c r="CF1765" s="143"/>
      <c r="CG1765" s="41" t="s">
        <v>800</v>
      </c>
      <c r="CH1765" s="42"/>
      <c r="CI1765" s="42"/>
    </row>
    <row r="1766" spans="1:87" ht="14.5" customHeight="1">
      <c r="A1766" s="41" t="s">
        <v>8221</v>
      </c>
      <c r="B1766" s="119" t="s">
        <v>7624</v>
      </c>
      <c r="C1766" s="120" t="str">
        <f t="shared" si="683"/>
        <v>F.030.01.119</v>
      </c>
      <c r="D1766" s="135" t="s">
        <v>64</v>
      </c>
      <c r="E1766" s="119" t="s">
        <v>6570</v>
      </c>
      <c r="F1766" s="118" t="s">
        <v>8220</v>
      </c>
      <c r="G1766" s="118">
        <v>-4.0050838352000004E-2</v>
      </c>
      <c r="H1766" s="118">
        <v>-3.7760857699999997E-3</v>
      </c>
      <c r="I1766" s="118">
        <v>-9.7207239299999994E-3</v>
      </c>
      <c r="J1766" s="326">
        <v>-2.5903476519999998E-3</v>
      </c>
      <c r="K1766" s="118">
        <v>-2.3963681000000001E-2</v>
      </c>
      <c r="L1766" s="118">
        <v>-6.5734167999999997E-3</v>
      </c>
      <c r="M1766" s="118">
        <v>-2.1744658999999999E-3</v>
      </c>
      <c r="N1766" s="118">
        <v>-2.0342735999999998E-3</v>
      </c>
      <c r="O1766" s="118">
        <v>-1.4241828E-3</v>
      </c>
      <c r="P1766" s="118">
        <v>-1.6964858000000001E-4</v>
      </c>
      <c r="Q1766" s="118">
        <v>-1.4798078999999999E-4</v>
      </c>
      <c r="R1766" s="118">
        <v>-9.7284122999999995E-4</v>
      </c>
      <c r="S1766" s="118">
        <v>-3.4903963999999998E-4</v>
      </c>
      <c r="T1766" s="118">
        <v>0</v>
      </c>
      <c r="U1766" s="118">
        <v>-2.2339256000000001E-3</v>
      </c>
      <c r="V1766" s="330">
        <v>-7.3824120000000002E-6</v>
      </c>
      <c r="W1766" s="118">
        <v>0</v>
      </c>
      <c r="X1766" s="118">
        <v>0</v>
      </c>
      <c r="Y1766" s="41"/>
      <c r="Z1766" s="327">
        <v>-0.18017805263157893</v>
      </c>
      <c r="AA1766" s="41"/>
      <c r="AB1766" s="111">
        <v>-26.626059999999999</v>
      </c>
      <c r="AC1766" s="111">
        <v>-26.261624999999999</v>
      </c>
      <c r="AD1766" s="111">
        <v>-0.30286410000000002</v>
      </c>
      <c r="AE1766" s="111">
        <v>0</v>
      </c>
      <c r="AF1766" s="111">
        <v>0</v>
      </c>
      <c r="AG1766" s="111">
        <v>-3.0322394000000001E-3</v>
      </c>
      <c r="AH1766" s="111">
        <v>-5.8538209000000001E-2</v>
      </c>
      <c r="AI1766" s="41"/>
      <c r="AJ1766" s="114">
        <v>-7.5164155E-3</v>
      </c>
      <c r="AK1766" s="114">
        <v>-5.9809879E-3</v>
      </c>
      <c r="AL1766" s="114">
        <v>-2.1815461E-4</v>
      </c>
      <c r="AM1766" s="114">
        <v>-1.3172730999999999E-3</v>
      </c>
      <c r="AN1766" s="113">
        <v>-3.5857240964299999E-7</v>
      </c>
      <c r="AO1766" s="112">
        <v>-8.0678481314994999E-10</v>
      </c>
      <c r="AP1766" s="112">
        <v>-0.184492025029</v>
      </c>
      <c r="AQ1766" s="328">
        <v>-1.9424930000000001E-7</v>
      </c>
      <c r="AR1766" s="328">
        <v>-5.8710103000000001E-10</v>
      </c>
      <c r="AS1766" s="328">
        <v>-1.5996806999999999E-14</v>
      </c>
      <c r="AT1766" s="328">
        <v>-1.1901767000000001E-10</v>
      </c>
      <c r="AU1766" s="328">
        <v>-1.5460973E-11</v>
      </c>
      <c r="AV1766" s="328">
        <v>-3.0251182000000001E-10</v>
      </c>
      <c r="AW1766" s="328">
        <v>-1.6132982999999999E-7</v>
      </c>
      <c r="AX1766" s="328">
        <v>-4.7045792000000002E-11</v>
      </c>
      <c r="AY1766" s="328">
        <v>-1.6287668000000001E-10</v>
      </c>
      <c r="AZ1766" s="328">
        <v>-1.7356085000000001E-13</v>
      </c>
      <c r="BA1766" s="328">
        <v>-8.9028295E-16</v>
      </c>
      <c r="BB1766" s="328">
        <v>-3.6779342999999999E-13</v>
      </c>
      <c r="BC1766" s="328">
        <v>-2.1249211000000001E-14</v>
      </c>
      <c r="BD1766" s="328">
        <v>-1.6060169000000001E-14</v>
      </c>
      <c r="BE1766" s="328">
        <v>-1.8478293E-9</v>
      </c>
      <c r="BF1766" s="328">
        <v>-7.0845988000000004E-10</v>
      </c>
      <c r="BG1766" s="328">
        <v>-9.1657603999999993E-12</v>
      </c>
      <c r="BH1766" s="328">
        <v>-1.6425028999999999E-5</v>
      </c>
      <c r="BI1766" s="329">
        <v>-0.18447559999999999</v>
      </c>
      <c r="BJ1766" s="329">
        <v>0</v>
      </c>
      <c r="BK1766" s="329">
        <v>0</v>
      </c>
      <c r="BL1766" s="329">
        <v>0</v>
      </c>
      <c r="BM1766" s="41"/>
      <c r="BN1766" s="122">
        <v>-4.0946526000000003E-5</v>
      </c>
      <c r="BO1766" s="122">
        <v>-1.2097177000000001E-6</v>
      </c>
      <c r="BP1766" s="122">
        <v>-5.0238421999999998E-6</v>
      </c>
      <c r="BQ1766" s="122">
        <v>-1.1454122E-7</v>
      </c>
      <c r="BR1766" s="122">
        <v>-2.1481076999999998E-6</v>
      </c>
      <c r="BS1766" s="122">
        <v>-1.6815686999999999E-7</v>
      </c>
      <c r="BT1766" s="122">
        <v>-2.2265198000000001E-10</v>
      </c>
      <c r="BU1766" s="122">
        <v>-2.6695907000000002E-7</v>
      </c>
      <c r="BV1766" s="122">
        <v>-2.2765645E-7</v>
      </c>
      <c r="BW1766" s="122">
        <v>-9.7919748000000005E-8</v>
      </c>
      <c r="BX1766" s="122">
        <v>-1.1620864E-7</v>
      </c>
      <c r="BY1766" s="122">
        <v>-6.6632876999999997E-9</v>
      </c>
      <c r="BZ1766" s="122">
        <v>-2.0513024000000001E-9</v>
      </c>
      <c r="CA1766" s="122">
        <v>-7.9382838999999999E-7</v>
      </c>
      <c r="CB1766" s="122">
        <v>-3.0689343999999998E-5</v>
      </c>
      <c r="CC1766" s="122">
        <v>-8.1306855999999995E-8</v>
      </c>
      <c r="CD1766" s="111">
        <v>0</v>
      </c>
      <c r="CE1766" s="151"/>
      <c r="CF1766" s="143"/>
      <c r="CG1766" s="41" t="s">
        <v>800</v>
      </c>
      <c r="CH1766" s="42"/>
      <c r="CI1766" s="42"/>
    </row>
    <row r="1767" spans="1:87" ht="14.5" customHeight="1">
      <c r="A1767" s="41" t="s">
        <v>8219</v>
      </c>
      <c r="B1767" s="119" t="s">
        <v>7624</v>
      </c>
      <c r="C1767" s="120" t="str">
        <f t="shared" si="683"/>
        <v>F.030.01.120</v>
      </c>
      <c r="D1767" s="135" t="s">
        <v>64</v>
      </c>
      <c r="E1767" s="119" t="s">
        <v>6570</v>
      </c>
      <c r="F1767" s="118" t="s">
        <v>8218</v>
      </c>
      <c r="G1767" s="118">
        <v>2.0924409434200004E-2</v>
      </c>
      <c r="H1767" s="118">
        <v>-5.3489110999999992E-3</v>
      </c>
      <c r="I1767" s="118">
        <v>-1.2921884599999999E-2</v>
      </c>
      <c r="J1767" s="326">
        <v>-3.2490998657999999E-3</v>
      </c>
      <c r="K1767" s="118">
        <v>4.2444305000000002E-2</v>
      </c>
      <c r="L1767" s="118">
        <v>-8.2451047000000003E-3</v>
      </c>
      <c r="M1767" s="118">
        <v>-3.4565351000000002E-3</v>
      </c>
      <c r="N1767" s="118">
        <v>-3.1641379999999999E-3</v>
      </c>
      <c r="O1767" s="118">
        <v>-1.7863673E-3</v>
      </c>
      <c r="P1767" s="118">
        <v>-2.1279196999999999E-4</v>
      </c>
      <c r="Q1767" s="118">
        <v>-1.8561382999999999E-4</v>
      </c>
      <c r="R1767" s="118">
        <v>-1.2202447999999999E-3</v>
      </c>
      <c r="S1767" s="118">
        <v>-4.3780403000000001E-4</v>
      </c>
      <c r="T1767" s="118">
        <v>0</v>
      </c>
      <c r="U1767" s="118">
        <v>-2.8020359999999999E-3</v>
      </c>
      <c r="V1767" s="330">
        <v>-9.2598357999999993E-6</v>
      </c>
      <c r="W1767" s="118">
        <v>0</v>
      </c>
      <c r="X1767" s="118">
        <v>0</v>
      </c>
      <c r="Y1767" s="41"/>
      <c r="Z1767" s="327">
        <v>0.31913011278195486</v>
      </c>
      <c r="AA1767" s="41"/>
      <c r="AB1767" s="111">
        <v>-33.397342000000002</v>
      </c>
      <c r="AC1767" s="111">
        <v>-32.940227999999998</v>
      </c>
      <c r="AD1767" s="111">
        <v>-0.37988558</v>
      </c>
      <c r="AE1767" s="111">
        <v>0</v>
      </c>
      <c r="AF1767" s="111">
        <v>0</v>
      </c>
      <c r="AG1767" s="111">
        <v>-3.8033692000000001E-3</v>
      </c>
      <c r="AH1767" s="111">
        <v>-7.3425081000000003E-2</v>
      </c>
      <c r="AI1767" s="41"/>
      <c r="AJ1767" s="114">
        <v>-6.9970017999999997E-4</v>
      </c>
      <c r="AK1767" s="114">
        <v>8.1901916000000005E-4</v>
      </c>
      <c r="AL1767" s="121">
        <v>1.3354989E-4</v>
      </c>
      <c r="AM1767" s="114">
        <v>-1.6522691999999999E-3</v>
      </c>
      <c r="AN1767" s="113">
        <v>4.9101869931000051E-8</v>
      </c>
      <c r="AO1767" s="112">
        <v>4.9389754491889995E-10</v>
      </c>
      <c r="AP1767" s="112">
        <v>-0.23141025208300001</v>
      </c>
      <c r="AQ1767" s="328">
        <v>2.6223109000000002E-7</v>
      </c>
      <c r="AR1767" s="328">
        <v>7.8995517999999996E-10</v>
      </c>
      <c r="AS1767" s="328">
        <v>2.1637432000000001E-14</v>
      </c>
      <c r="AT1767" s="328">
        <v>-1.492851E-10</v>
      </c>
      <c r="AU1767" s="328">
        <v>-1.9392859E-11</v>
      </c>
      <c r="AV1767" s="328">
        <v>-4.7052215999999995E-10</v>
      </c>
      <c r="AW1767" s="328">
        <v>-2.0928364E-7</v>
      </c>
      <c r="AX1767" s="328">
        <v>-7.1921143999999997E-11</v>
      </c>
      <c r="AY1767" s="328">
        <v>-2.1193448000000001E-10</v>
      </c>
      <c r="AZ1767" s="328">
        <v>-2.1769917000000001E-13</v>
      </c>
      <c r="BA1767" s="328">
        <v>-1.1166911E-15</v>
      </c>
      <c r="BB1767" s="328">
        <v>-4.6132711000000004E-13</v>
      </c>
      <c r="BC1767" s="328">
        <v>-2.6653105000000001E-14</v>
      </c>
      <c r="BD1767" s="328">
        <v>-2.0144436999999999E-14</v>
      </c>
      <c r="BE1767" s="328">
        <v>-2.3177513999999998E-9</v>
      </c>
      <c r="BF1767" s="328">
        <v>-8.8862855000000001E-10</v>
      </c>
      <c r="BG1767" s="328">
        <v>-1.1496708E-11</v>
      </c>
      <c r="BH1767" s="328">
        <v>-2.0602083000000001E-5</v>
      </c>
      <c r="BI1767" s="329">
        <v>-0.23138965</v>
      </c>
      <c r="BJ1767" s="329">
        <v>0</v>
      </c>
      <c r="BK1767" s="329">
        <v>0</v>
      </c>
      <c r="BL1767" s="329">
        <v>0</v>
      </c>
      <c r="BM1767" s="41"/>
      <c r="BN1767" s="122">
        <v>-3.6532277E-5</v>
      </c>
      <c r="BO1767" s="122">
        <v>-1.5999957999999999E-6</v>
      </c>
      <c r="BP1767" s="122">
        <v>8.8981944000000006E-6</v>
      </c>
      <c r="BQ1767" s="122">
        <v>-1.4367023E-7</v>
      </c>
      <c r="BR1767" s="122">
        <v>-2.7184937999999998E-6</v>
      </c>
      <c r="BS1767" s="122">
        <v>-2.6988339999999998E-7</v>
      </c>
      <c r="BT1767" s="122">
        <v>-2.7927468000000002E-10</v>
      </c>
      <c r="BU1767" s="122">
        <v>-4.2434190000000001E-7</v>
      </c>
      <c r="BV1767" s="122">
        <v>-2.8555184000000002E-7</v>
      </c>
      <c r="BW1767" s="122">
        <v>-1.2282175000000001E-7</v>
      </c>
      <c r="BX1767" s="122">
        <v>-1.457617E-7</v>
      </c>
      <c r="BY1767" s="122">
        <v>-8.3578307000000001E-9</v>
      </c>
      <c r="BZ1767" s="122">
        <v>-2.5729698E-9</v>
      </c>
      <c r="CA1767" s="122">
        <v>-1.1127951E-6</v>
      </c>
      <c r="CB1767" s="122">
        <v>-3.8493961000000001E-5</v>
      </c>
      <c r="CC1767" s="122">
        <v>-1.0198403E-7</v>
      </c>
      <c r="CD1767" s="111">
        <v>0</v>
      </c>
      <c r="CE1767" s="151"/>
      <c r="CF1767" s="143"/>
      <c r="CG1767" s="42" t="s">
        <v>1195</v>
      </c>
      <c r="CH1767" s="42"/>
      <c r="CI1767" s="42"/>
    </row>
    <row r="1768" spans="1:87" ht="14.5" customHeight="1">
      <c r="A1768" s="41" t="s">
        <v>8217</v>
      </c>
      <c r="B1768" s="119" t="s">
        <v>7624</v>
      </c>
      <c r="C1768" s="120" t="str">
        <f t="shared" si="683"/>
        <v>F.030.01.121</v>
      </c>
      <c r="D1768" s="135" t="s">
        <v>64</v>
      </c>
      <c r="E1768" s="119" t="s">
        <v>6570</v>
      </c>
      <c r="F1768" s="118" t="s">
        <v>8216</v>
      </c>
      <c r="G1768" s="118">
        <v>-1.12572772538E-2</v>
      </c>
      <c r="H1768" s="118">
        <v>-1.4740209100000002E-3</v>
      </c>
      <c r="I1768" s="118">
        <v>-5.730476204E-3</v>
      </c>
      <c r="J1768" s="326">
        <v>-1.9539260398E-3</v>
      </c>
      <c r="K1768" s="118">
        <v>-2.0988540999999999E-3</v>
      </c>
      <c r="L1768" s="118">
        <v>-4.9583963E-3</v>
      </c>
      <c r="M1768" s="118">
        <v>-3.8255703999999998E-5</v>
      </c>
      <c r="N1768" s="118">
        <v>-1.6018850999999999E-4</v>
      </c>
      <c r="O1768" s="118">
        <v>-1.0742759000000001E-3</v>
      </c>
      <c r="P1768" s="118">
        <v>-1.2796768000000001E-4</v>
      </c>
      <c r="Q1768" s="118">
        <v>-1.1158882000000001E-4</v>
      </c>
      <c r="R1768" s="118">
        <v>-7.3382419999999996E-4</v>
      </c>
      <c r="S1768" s="118">
        <v>-2.6328421E-4</v>
      </c>
      <c r="T1768" s="118">
        <v>0</v>
      </c>
      <c r="U1768" s="118">
        <v>-1.6850732000000001E-3</v>
      </c>
      <c r="V1768" s="330">
        <v>-5.5686298E-6</v>
      </c>
      <c r="W1768" s="118">
        <v>0</v>
      </c>
      <c r="X1768" s="118">
        <v>0</v>
      </c>
      <c r="Y1768" s="41"/>
      <c r="Z1768" s="327">
        <v>-1.5780857894736839E-2</v>
      </c>
      <c r="AA1768" s="41"/>
      <c r="AB1768" s="111">
        <v>-20.084312000000001</v>
      </c>
      <c r="AC1768" s="111">
        <v>-19.809415999999999</v>
      </c>
      <c r="AD1768" s="111">
        <v>-0.22845351999999999</v>
      </c>
      <c r="AE1768" s="111">
        <v>0</v>
      </c>
      <c r="AF1768" s="111">
        <v>0</v>
      </c>
      <c r="AG1768" s="111">
        <v>-2.2872495E-3</v>
      </c>
      <c r="AH1768" s="111">
        <v>-4.4155976999999999E-2</v>
      </c>
      <c r="AI1768" s="41"/>
      <c r="AJ1768" s="114">
        <v>-3.4495544999999998E-3</v>
      </c>
      <c r="AK1768" s="114">
        <v>-2.3947893000000001E-3</v>
      </c>
      <c r="AL1768" s="114">
        <v>-6.1132548000000003E-5</v>
      </c>
      <c r="AM1768" s="114">
        <v>-9.9363269999999996E-4</v>
      </c>
      <c r="AN1768" s="113">
        <v>-1.4357250259100001E-7</v>
      </c>
      <c r="AO1768" s="112">
        <v>-2.2608190619633999E-10</v>
      </c>
      <c r="AP1768" s="112">
        <v>-0.13916423956899998</v>
      </c>
      <c r="AQ1768" s="328">
        <v>-3.5044258000000002E-8</v>
      </c>
      <c r="AR1768" s="328">
        <v>-1.0649431000000001E-10</v>
      </c>
      <c r="AS1768" s="328">
        <v>-2.8766647E-15</v>
      </c>
      <c r="AT1768" s="328">
        <v>-8.9776262999999994E-11</v>
      </c>
      <c r="AU1768" s="328">
        <v>-1.1662371999999999E-11</v>
      </c>
      <c r="AV1768" s="328">
        <v>-2.3840646E-11</v>
      </c>
      <c r="AW1768" s="328">
        <v>-1.0647473000000001E-7</v>
      </c>
      <c r="AX1768" s="328">
        <v>-6.1535881000000004E-12</v>
      </c>
      <c r="AY1768" s="328">
        <v>-1.0608014E-10</v>
      </c>
      <c r="AZ1768" s="328">
        <v>-1.3091874000000001E-13</v>
      </c>
      <c r="BA1768" s="328">
        <v>-6.7154964E-16</v>
      </c>
      <c r="BB1768" s="328">
        <v>-2.7743039E-13</v>
      </c>
      <c r="BC1768" s="328">
        <v>-1.6028500000000001E-14</v>
      </c>
      <c r="BD1768" s="328">
        <v>-1.2114352000000001E-14</v>
      </c>
      <c r="BE1768" s="328">
        <v>-1.3938367E-9</v>
      </c>
      <c r="BF1768" s="328">
        <v>-5.3439861000000005E-10</v>
      </c>
      <c r="BG1768" s="328">
        <v>-6.9138278999999998E-12</v>
      </c>
      <c r="BH1768" s="328">
        <v>-1.2389568999999999E-5</v>
      </c>
      <c r="BI1768" s="329">
        <v>-0.13915184999999999</v>
      </c>
      <c r="BJ1768" s="329">
        <v>0</v>
      </c>
      <c r="BK1768" s="329">
        <v>0</v>
      </c>
      <c r="BL1768" s="329">
        <v>0</v>
      </c>
      <c r="BM1768" s="41"/>
      <c r="BN1768" s="122">
        <v>-2.6718857000000002E-5</v>
      </c>
      <c r="BO1768" s="122">
        <v>-7.3093467000000005E-7</v>
      </c>
      <c r="BP1768" s="122">
        <v>-4.4001218999999998E-7</v>
      </c>
      <c r="BQ1768" s="122">
        <v>-8.6399623000000002E-8</v>
      </c>
      <c r="BR1768" s="122">
        <v>-1.5673861999999999E-6</v>
      </c>
      <c r="BS1768" s="122">
        <v>2.7125005E-9</v>
      </c>
      <c r="BT1768" s="122">
        <v>-1.6794869000000001E-10</v>
      </c>
      <c r="BU1768" s="122">
        <v>-4.7334259000000002E-9</v>
      </c>
      <c r="BV1768" s="122">
        <v>-1.7172362000000001E-7</v>
      </c>
      <c r="BW1768" s="122">
        <v>-7.3838970000000001E-8</v>
      </c>
      <c r="BX1768" s="122">
        <v>-8.7657377000000006E-8</v>
      </c>
      <c r="BY1768" s="122">
        <v>-5.0261868999999998E-9</v>
      </c>
      <c r="BZ1768" s="122">
        <v>-1.5473186E-9</v>
      </c>
      <c r="CA1768" s="122">
        <v>-3.4152213999999998E-7</v>
      </c>
      <c r="CB1768" s="122">
        <v>-2.3149288999999999E-5</v>
      </c>
      <c r="CC1768" s="122">
        <v>-6.1330602999999998E-8</v>
      </c>
      <c r="CD1768" s="111">
        <v>0</v>
      </c>
      <c r="CE1768" s="151"/>
      <c r="CF1768" s="143"/>
      <c r="CG1768" s="42" t="s">
        <v>1195</v>
      </c>
      <c r="CH1768" s="42"/>
      <c r="CI1768" s="42"/>
    </row>
    <row r="1769" spans="1:87" ht="14.5" customHeight="1">
      <c r="A1769" s="41" t="s">
        <v>8215</v>
      </c>
      <c r="B1769" s="119" t="s">
        <v>7624</v>
      </c>
      <c r="C1769" s="120" t="str">
        <f t="shared" si="683"/>
        <v>F.030.01.122</v>
      </c>
      <c r="D1769" s="135" t="s">
        <v>64</v>
      </c>
      <c r="E1769" s="119" t="s">
        <v>6570</v>
      </c>
      <c r="F1769" s="118" t="s">
        <v>8214</v>
      </c>
      <c r="G1769" s="118">
        <v>0.9549327180388999</v>
      </c>
      <c r="H1769" s="118">
        <v>0.109844419116</v>
      </c>
      <c r="I1769" s="118">
        <v>0.83791320823000004</v>
      </c>
      <c r="J1769" s="326">
        <v>-1.1611903071E-3</v>
      </c>
      <c r="K1769" s="118">
        <v>8.3362809999999992E-3</v>
      </c>
      <c r="L1769" s="118">
        <v>-2.9467041000000001E-3</v>
      </c>
      <c r="M1769" s="118">
        <v>-1.6592766999999999E-4</v>
      </c>
      <c r="N1769" s="118">
        <v>-2.3238473000000001E-4</v>
      </c>
      <c r="O1769" s="118">
        <v>-6.3842678999999998E-4</v>
      </c>
      <c r="P1769" s="330">
        <v>-7.6049363999999999E-5</v>
      </c>
      <c r="Q1769" s="118">
        <v>0.11079128000000001</v>
      </c>
      <c r="R1769" s="118">
        <v>0.84102584000000002</v>
      </c>
      <c r="S1769" s="118">
        <v>-1.5646605000000001E-4</v>
      </c>
      <c r="T1769" s="118">
        <v>0</v>
      </c>
      <c r="U1769" s="118">
        <v>-1.0014149E-3</v>
      </c>
      <c r="V1769" s="330">
        <v>-3.3093570999999998E-6</v>
      </c>
      <c r="W1769" s="118">
        <v>0</v>
      </c>
      <c r="X1769" s="118">
        <v>0</v>
      </c>
      <c r="Y1769" s="41"/>
      <c r="Z1769" s="327">
        <v>6.2678804511278191E-2</v>
      </c>
      <c r="AA1769" s="41"/>
      <c r="AB1769" s="111">
        <v>-11.93582</v>
      </c>
      <c r="AC1769" s="111">
        <v>-11.772453000000001</v>
      </c>
      <c r="AD1769" s="111">
        <v>-0.13576667000000001</v>
      </c>
      <c r="AE1769" s="111">
        <v>0</v>
      </c>
      <c r="AF1769" s="111">
        <v>0</v>
      </c>
      <c r="AG1769" s="111">
        <v>-1.3592796999999999E-3</v>
      </c>
      <c r="AH1769" s="111">
        <v>-2.6241265999999999E-2</v>
      </c>
      <c r="AI1769" s="41"/>
      <c r="AJ1769" s="114">
        <v>-9.0436406999999999E-4</v>
      </c>
      <c r="AK1769" s="114">
        <v>-3.3084329999999998E-4</v>
      </c>
      <c r="AL1769" s="121">
        <v>1.6980949999999999E-5</v>
      </c>
      <c r="AM1769" s="114">
        <v>-5.9050172000000005E-4</v>
      </c>
      <c r="AN1769" s="113">
        <v>-1.9834730611099995E-8</v>
      </c>
      <c r="AO1769" s="112">
        <v>6.2799365965740003E-11</v>
      </c>
      <c r="AP1769" s="112">
        <v>-8.2703321943899996E-2</v>
      </c>
      <c r="AQ1769" s="328">
        <v>4.6042726000000003E-8</v>
      </c>
      <c r="AR1769" s="328">
        <v>1.3847194999999999E-10</v>
      </c>
      <c r="AS1769" s="328">
        <v>3.8028106999999998E-15</v>
      </c>
      <c r="AT1769" s="328">
        <v>-5.3352751E-11</v>
      </c>
      <c r="AU1769" s="328">
        <v>-6.9307810999999999E-12</v>
      </c>
      <c r="AV1769" s="328">
        <v>-3.4567369000000003E-11</v>
      </c>
      <c r="AW1769" s="328">
        <v>-6.4636683E-8</v>
      </c>
      <c r="AX1769" s="328">
        <v>-6.7660445999999999E-12</v>
      </c>
      <c r="AY1769" s="328">
        <v>-6.4541753000000001E-11</v>
      </c>
      <c r="AZ1769" s="328">
        <v>-7.7803137999999997E-14</v>
      </c>
      <c r="BA1769" s="328">
        <v>-3.9909236000000001E-16</v>
      </c>
      <c r="BB1769" s="328">
        <v>-1.6487291999999999E-13</v>
      </c>
      <c r="BC1769" s="328">
        <v>-9.5255083000000007E-15</v>
      </c>
      <c r="BD1769" s="328">
        <v>-7.1993863000000003E-15</v>
      </c>
      <c r="BE1769" s="328">
        <v>-8.2833725000000001E-10</v>
      </c>
      <c r="BF1769" s="328">
        <v>-3.1758545999999998E-10</v>
      </c>
      <c r="BG1769" s="328">
        <v>-4.1087891999999998E-12</v>
      </c>
      <c r="BH1769" s="328">
        <v>-7.3629438999999998E-6</v>
      </c>
      <c r="BI1769" s="329">
        <v>-8.2695958999999999E-2</v>
      </c>
      <c r="BJ1769" s="329">
        <v>0</v>
      </c>
      <c r="BK1769" s="329">
        <v>0</v>
      </c>
      <c r="BL1769" s="329">
        <v>0</v>
      </c>
      <c r="BM1769" s="41"/>
      <c r="BN1769" s="111">
        <v>1.5797865999999999E-4</v>
      </c>
      <c r="BO1769" s="122">
        <v>-4.5061360000000002E-7</v>
      </c>
      <c r="BP1769" s="122">
        <v>1.7476513999999999E-6</v>
      </c>
      <c r="BQ1769" s="122">
        <v>9.8514800000000001E-5</v>
      </c>
      <c r="BR1769" s="122">
        <v>-9.3620853999999999E-7</v>
      </c>
      <c r="BS1769" s="122">
        <v>-9.9683580000000003E-9</v>
      </c>
      <c r="BT1769" s="122">
        <v>-9.9809506999999996E-11</v>
      </c>
      <c r="BU1769" s="122">
        <v>-2.0389498999999998E-8</v>
      </c>
      <c r="BV1769" s="122">
        <v>-1.0205289000000001E-7</v>
      </c>
      <c r="BW1769" s="122">
        <v>7.3311234000000003E-5</v>
      </c>
      <c r="BX1769" s="122">
        <v>-5.2093527000000001E-8</v>
      </c>
      <c r="BY1769" s="122">
        <v>-2.9869910000000002E-9</v>
      </c>
      <c r="BZ1769" s="122">
        <v>-9.1954934999999999E-10</v>
      </c>
      <c r="CA1769" s="122">
        <v>-2.2595806E-7</v>
      </c>
      <c r="CB1769" s="122">
        <v>-1.3757291999999999E-5</v>
      </c>
      <c r="CC1769" s="122">
        <v>-3.6447901000000001E-8</v>
      </c>
      <c r="CD1769" s="111">
        <v>0</v>
      </c>
      <c r="CE1769" s="151"/>
      <c r="CF1769" s="143"/>
      <c r="CG1769" s="42" t="s">
        <v>1280</v>
      </c>
      <c r="CH1769" s="42"/>
      <c r="CI1769" s="42"/>
    </row>
    <row r="1770" spans="1:87" ht="14.5" customHeight="1">
      <c r="A1770" s="41" t="s">
        <v>8213</v>
      </c>
      <c r="B1770" s="119" t="s">
        <v>7624</v>
      </c>
      <c r="C1770" s="120" t="str">
        <f t="shared" si="683"/>
        <v>F.030.01.123</v>
      </c>
      <c r="D1770" s="135" t="s">
        <v>64</v>
      </c>
      <c r="E1770" s="119" t="s">
        <v>6570</v>
      </c>
      <c r="F1770" s="118" t="s">
        <v>8212</v>
      </c>
      <c r="G1770" s="118">
        <v>-0.18252442058749999</v>
      </c>
      <c r="H1770" s="118">
        <v>-1.2060147381E-3</v>
      </c>
      <c r="I1770" s="118">
        <v>-5.062243939999999E-3</v>
      </c>
      <c r="J1770" s="326">
        <v>-1.7976119093999999E-3</v>
      </c>
      <c r="K1770" s="118">
        <v>-0.17445854999999999</v>
      </c>
      <c r="L1770" s="118">
        <v>-4.5617245999999998E-3</v>
      </c>
      <c r="M1770" s="118">
        <v>1.7459893000000001E-4</v>
      </c>
      <c r="N1770" s="118">
        <v>2.7428719000000002E-6</v>
      </c>
      <c r="O1770" s="118">
        <v>-9.8833378000000001E-4</v>
      </c>
      <c r="P1770" s="118">
        <v>-1.1773027E-4</v>
      </c>
      <c r="Q1770" s="118">
        <v>-1.0269356E-4</v>
      </c>
      <c r="R1770" s="118">
        <v>-6.7511826999999995E-4</v>
      </c>
      <c r="S1770" s="118">
        <v>-2.4222147E-4</v>
      </c>
      <c r="T1770" s="118">
        <v>0</v>
      </c>
      <c r="U1770" s="118">
        <v>-1.5502673E-3</v>
      </c>
      <c r="V1770" s="330">
        <v>-5.1231393999999999E-6</v>
      </c>
      <c r="W1770" s="118">
        <v>0</v>
      </c>
      <c r="X1770" s="118">
        <v>0</v>
      </c>
      <c r="Y1770" s="41"/>
      <c r="Z1770" s="327">
        <v>-1.3117184210526314</v>
      </c>
      <c r="AA1770" s="41"/>
      <c r="AB1770" s="111">
        <v>-18.477567000000001</v>
      </c>
      <c r="AC1770" s="111">
        <v>-18.224661999999999</v>
      </c>
      <c r="AD1770" s="111">
        <v>-0.21017723999999999</v>
      </c>
      <c r="AE1770" s="111">
        <v>0</v>
      </c>
      <c r="AF1770" s="111">
        <v>0</v>
      </c>
      <c r="AG1770" s="111">
        <v>-2.1042696E-3</v>
      </c>
      <c r="AH1770" s="111">
        <v>-4.0623499E-2</v>
      </c>
      <c r="AI1770" s="41"/>
      <c r="AJ1770" s="114">
        <v>-2.420019E-2</v>
      </c>
      <c r="AK1770" s="114">
        <v>-2.2249002E-2</v>
      </c>
      <c r="AL1770" s="114">
        <v>-1.037046E-3</v>
      </c>
      <c r="AM1770" s="114">
        <v>-9.1414209000000002E-4</v>
      </c>
      <c r="AN1770" s="113">
        <v>-1.3338730010205201E-6</v>
      </c>
      <c r="AO1770" s="112">
        <v>-3.8352294737796597E-9</v>
      </c>
      <c r="AP1770" s="112">
        <v>-0.128031108403</v>
      </c>
      <c r="AQ1770" s="328">
        <v>-1.2360423E-6</v>
      </c>
      <c r="AR1770" s="328">
        <v>-3.7301348000000001E-9</v>
      </c>
      <c r="AS1770" s="328">
        <v>-1.0188233E-13</v>
      </c>
      <c r="AT1770" s="328">
        <v>-8.2594161999999995E-11</v>
      </c>
      <c r="AU1770" s="328">
        <v>-1.0729382E-11</v>
      </c>
      <c r="AV1770" s="328">
        <v>3.8705347999999998E-13</v>
      </c>
      <c r="AW1770" s="328">
        <v>-9.5963787999999997E-8</v>
      </c>
      <c r="AX1770" s="328">
        <v>-2.8335883000000001E-12</v>
      </c>
      <c r="AY1770" s="328">
        <v>-9.5396290999999999E-11</v>
      </c>
      <c r="AZ1770" s="328">
        <v>-1.2044524000000001E-13</v>
      </c>
      <c r="BA1770" s="328">
        <v>-6.1782566000000002E-16</v>
      </c>
      <c r="BB1770" s="328">
        <v>-2.5523596E-13</v>
      </c>
      <c r="BC1770" s="328">
        <v>-1.4746219999999999E-14</v>
      </c>
      <c r="BD1770" s="328">
        <v>-1.1145204000000001E-14</v>
      </c>
      <c r="BE1770" s="328">
        <v>-1.2823298E-9</v>
      </c>
      <c r="BF1770" s="328">
        <v>-4.9164672999999996E-10</v>
      </c>
      <c r="BG1770" s="328">
        <v>-6.3607217000000002E-12</v>
      </c>
      <c r="BH1770" s="328">
        <v>-1.1398403000000001E-5</v>
      </c>
      <c r="BI1770" s="329">
        <v>-0.12801971000000001</v>
      </c>
      <c r="BJ1770" s="329">
        <v>0</v>
      </c>
      <c r="BK1770" s="329">
        <v>0</v>
      </c>
      <c r="BL1770" s="329">
        <v>0</v>
      </c>
      <c r="BM1770" s="41"/>
      <c r="BN1770" s="122">
        <v>-6.0643624000000002E-5</v>
      </c>
      <c r="BO1770" s="122">
        <v>-6.4868169E-7</v>
      </c>
      <c r="BP1770" s="122">
        <v>-3.6574189000000003E-5</v>
      </c>
      <c r="BQ1770" s="122">
        <v>-7.9487654000000006E-8</v>
      </c>
      <c r="BR1770" s="122">
        <v>-1.4350604999999999E-6</v>
      </c>
      <c r="BS1770" s="122">
        <v>1.9462071999999999E-8</v>
      </c>
      <c r="BT1770" s="122">
        <v>-1.5451279000000001E-10</v>
      </c>
      <c r="BU1770" s="122">
        <v>2.1396851999999999E-8</v>
      </c>
      <c r="BV1770" s="122">
        <v>-1.5798573E-7</v>
      </c>
      <c r="BW1770" s="122">
        <v>-6.7952928000000003E-8</v>
      </c>
      <c r="BX1770" s="122">
        <v>-8.0644787E-8</v>
      </c>
      <c r="BY1770" s="122">
        <v>-4.6240919000000001E-9</v>
      </c>
      <c r="BZ1770" s="122">
        <v>-1.4235330999999999E-9</v>
      </c>
      <c r="CA1770" s="122">
        <v>-2.8050807999999999E-7</v>
      </c>
      <c r="CB1770" s="122">
        <v>-2.1297345999999999E-5</v>
      </c>
      <c r="CC1770" s="122">
        <v>-5.6424153999999999E-8</v>
      </c>
      <c r="CD1770" s="111">
        <v>0</v>
      </c>
      <c r="CE1770" s="151"/>
      <c r="CF1770" s="143"/>
      <c r="CG1770" s="42" t="s">
        <v>1209</v>
      </c>
      <c r="CH1770" s="42"/>
      <c r="CI1770" s="42"/>
    </row>
    <row r="1771" spans="1:87" ht="14.5" customHeight="1">
      <c r="A1771" s="41" t="s">
        <v>8211</v>
      </c>
      <c r="B1771" s="119" t="s">
        <v>7624</v>
      </c>
      <c r="C1771" s="120" t="str">
        <f t="shared" si="683"/>
        <v>F.030.01.124</v>
      </c>
      <c r="D1771" s="135" t="s">
        <v>64</v>
      </c>
      <c r="E1771" s="119" t="s">
        <v>6570</v>
      </c>
      <c r="F1771" s="118" t="s">
        <v>8209</v>
      </c>
      <c r="G1771" s="118">
        <v>-0.30660056470799996</v>
      </c>
      <c r="H1771" s="118">
        <v>-3.7828194900000004E-3</v>
      </c>
      <c r="I1771" s="118">
        <v>-1.0517162300000001E-2</v>
      </c>
      <c r="J1771" s="326">
        <v>-2.9811329179999999E-3</v>
      </c>
      <c r="K1771" s="118">
        <v>-0.28931944999999998</v>
      </c>
      <c r="L1771" s="118">
        <v>-7.5650960999999999E-3</v>
      </c>
      <c r="M1771" s="118">
        <v>-1.8324601E-3</v>
      </c>
      <c r="N1771" s="118">
        <v>-1.7782339E-3</v>
      </c>
      <c r="O1771" s="118">
        <v>-1.639038E-3</v>
      </c>
      <c r="P1771" s="118">
        <v>-1.9524211999999999E-4</v>
      </c>
      <c r="Q1771" s="118">
        <v>-1.7030547000000001E-4</v>
      </c>
      <c r="R1771" s="118">
        <v>-1.1196061E-3</v>
      </c>
      <c r="S1771" s="118">
        <v>-4.0169647999999998E-4</v>
      </c>
      <c r="T1771" s="118">
        <v>0</v>
      </c>
      <c r="U1771" s="118">
        <v>-2.5709403E-3</v>
      </c>
      <c r="V1771" s="330">
        <v>-8.4961380000000005E-6</v>
      </c>
      <c r="W1771" s="118">
        <v>0</v>
      </c>
      <c r="X1771" s="118">
        <v>0</v>
      </c>
      <c r="Y1771" s="41"/>
      <c r="Z1771" s="327">
        <v>-2.1753342105263154</v>
      </c>
      <c r="AA1771" s="41"/>
      <c r="AB1771" s="111">
        <v>-30.642921999999999</v>
      </c>
      <c r="AC1771" s="111">
        <v>-30.223509</v>
      </c>
      <c r="AD1771" s="111">
        <v>-0.34855480999999999</v>
      </c>
      <c r="AE1771" s="111">
        <v>0</v>
      </c>
      <c r="AF1771" s="111">
        <v>0</v>
      </c>
      <c r="AG1771" s="111">
        <v>-3.4896892999999999E-3</v>
      </c>
      <c r="AH1771" s="111">
        <v>-6.7369403999999994E-2</v>
      </c>
      <c r="AI1771" s="41"/>
      <c r="AJ1771" s="114">
        <v>-4.0490066999999998E-2</v>
      </c>
      <c r="AK1771" s="114">
        <v>-3.7238075000000002E-2</v>
      </c>
      <c r="AL1771" s="114">
        <v>-1.7359929000000001E-3</v>
      </c>
      <c r="AM1771" s="114">
        <v>-1.5159996000000001E-3</v>
      </c>
      <c r="AN1771" s="113">
        <v>-2.2324985276479993E-6</v>
      </c>
      <c r="AO1771" s="112">
        <v>-6.4200921237838995E-9</v>
      </c>
      <c r="AP1771" s="112">
        <v>-0.212324872942</v>
      </c>
      <c r="AQ1771" s="328">
        <v>-2.0498341999999998E-6</v>
      </c>
      <c r="AR1771" s="328">
        <v>-6.1859998999999999E-9</v>
      </c>
      <c r="AS1771" s="328">
        <v>-1.6896013999999999E-13</v>
      </c>
      <c r="AT1771" s="328">
        <v>-1.3697292999999999E-10</v>
      </c>
      <c r="AU1771" s="328">
        <v>-1.7793448000000001E-11</v>
      </c>
      <c r="AV1771" s="328">
        <v>-2.6444507000000001E-10</v>
      </c>
      <c r="AW1771" s="328">
        <v>-1.7930317999999999E-7</v>
      </c>
      <c r="AX1771" s="328">
        <v>-4.2277440999999998E-11</v>
      </c>
      <c r="AY1771" s="328">
        <v>-1.8043031E-10</v>
      </c>
      <c r="AZ1771" s="328">
        <v>-1.9974459000000001E-13</v>
      </c>
      <c r="BA1771" s="328">
        <v>-1.0245929E-15</v>
      </c>
      <c r="BB1771" s="328">
        <v>-4.2327950999999999E-13</v>
      </c>
      <c r="BC1771" s="328">
        <v>-2.4454910999999999E-14</v>
      </c>
      <c r="BD1771" s="328">
        <v>-1.8483039999999999E-14</v>
      </c>
      <c r="BE1771" s="328">
        <v>-2.1265965999999998E-9</v>
      </c>
      <c r="BF1771" s="328">
        <v>-8.1533959999999997E-10</v>
      </c>
      <c r="BG1771" s="328">
        <v>-1.0548526000000001E-11</v>
      </c>
      <c r="BH1771" s="328">
        <v>-1.8902942E-5</v>
      </c>
      <c r="BI1771" s="329">
        <v>-0.21230597000000001</v>
      </c>
      <c r="BJ1771" s="329">
        <v>0</v>
      </c>
      <c r="BK1771" s="329">
        <v>0</v>
      </c>
      <c r="BL1771" s="329">
        <v>0</v>
      </c>
      <c r="BM1771" s="41"/>
      <c r="BN1771" s="111">
        <v>-1.0165401E-4</v>
      </c>
      <c r="BO1771" s="122">
        <v>-1.3162742999999999E-6</v>
      </c>
      <c r="BP1771" s="122">
        <v>-6.0654089999999999E-5</v>
      </c>
      <c r="BQ1771" s="122">
        <v>-1.3182114E-7</v>
      </c>
      <c r="BR1771" s="122">
        <v>-2.4500269E-6</v>
      </c>
      <c r="BS1771" s="122">
        <v>-1.3933674999999999E-7</v>
      </c>
      <c r="BT1771" s="122">
        <v>-2.5624171E-10</v>
      </c>
      <c r="BU1771" s="122">
        <v>-2.2498641000000001E-7</v>
      </c>
      <c r="BV1771" s="122">
        <v>-2.6200117E-7</v>
      </c>
      <c r="BW1771" s="122">
        <v>-1.1269212E-7</v>
      </c>
      <c r="BX1771" s="122">
        <v>-1.3374011000000001E-7</v>
      </c>
      <c r="BY1771" s="122">
        <v>-7.6685250999999999E-9</v>
      </c>
      <c r="BZ1771" s="122">
        <v>-2.3607660999999999E-9</v>
      </c>
      <c r="CA1771" s="122">
        <v>-8.0597900000000005E-7</v>
      </c>
      <c r="CB1771" s="122">
        <v>-3.5319201999999998E-5</v>
      </c>
      <c r="CC1771" s="122">
        <v>-9.3572976999999996E-8</v>
      </c>
      <c r="CD1771" s="111">
        <v>0</v>
      </c>
      <c r="CE1771" s="154"/>
      <c r="CF1771" s="153"/>
      <c r="CG1771" s="42" t="s">
        <v>1280</v>
      </c>
      <c r="CH1771" s="42"/>
      <c r="CI1771" s="42"/>
    </row>
    <row r="1772" spans="1:87" ht="14.5" customHeight="1">
      <c r="A1772" s="41" t="s">
        <v>8208</v>
      </c>
      <c r="B1772" s="119" t="s">
        <v>7624</v>
      </c>
      <c r="C1772" s="120" t="str">
        <f t="shared" si="683"/>
        <v>F.030.01.125</v>
      </c>
      <c r="D1772" s="135" t="s">
        <v>64</v>
      </c>
      <c r="E1772" s="119" t="s">
        <v>6570</v>
      </c>
      <c r="F1772" s="118" t="s">
        <v>8206</v>
      </c>
      <c r="G1772" s="118">
        <v>-0.30293722653570004</v>
      </c>
      <c r="H1772" s="118">
        <v>-3.6406080200000004E-3</v>
      </c>
      <c r="I1772" s="118">
        <v>-1.02803115E-2</v>
      </c>
      <c r="J1772" s="326">
        <v>-2.9476370156999998E-3</v>
      </c>
      <c r="K1772" s="118">
        <v>-0.28606867000000002</v>
      </c>
      <c r="L1772" s="118">
        <v>-7.480095E-3</v>
      </c>
      <c r="M1772" s="118">
        <v>-1.6931902999999999E-3</v>
      </c>
      <c r="N1772" s="118">
        <v>-1.6585458E-3</v>
      </c>
      <c r="O1772" s="118">
        <v>-1.6206218999999999E-3</v>
      </c>
      <c r="P1772" s="118">
        <v>-1.9304839000000001E-4</v>
      </c>
      <c r="Q1772" s="118">
        <v>-1.6839192999999999E-4</v>
      </c>
      <c r="R1772" s="118">
        <v>-1.1070262E-3</v>
      </c>
      <c r="S1772" s="118">
        <v>-3.9718304000000001E-4</v>
      </c>
      <c r="T1772" s="118">
        <v>0</v>
      </c>
      <c r="U1772" s="118">
        <v>-2.5420532999999999E-3</v>
      </c>
      <c r="V1772" s="330">
        <v>-8.4006757000000003E-6</v>
      </c>
      <c r="W1772" s="118">
        <v>0</v>
      </c>
      <c r="X1772" s="118">
        <v>0</v>
      </c>
      <c r="Y1772" s="41"/>
      <c r="Z1772" s="327">
        <v>-2.1508922556390977</v>
      </c>
      <c r="AA1772" s="41"/>
      <c r="AB1772" s="111">
        <v>-30.29862</v>
      </c>
      <c r="AC1772" s="111">
        <v>-29.883918999999999</v>
      </c>
      <c r="AD1772" s="111">
        <v>-0.34463845999999998</v>
      </c>
      <c r="AE1772" s="111">
        <v>0</v>
      </c>
      <c r="AF1772" s="111">
        <v>0</v>
      </c>
      <c r="AG1772" s="111">
        <v>-3.4504792999999999E-3</v>
      </c>
      <c r="AH1772" s="111">
        <v>-6.6612445000000006E-2</v>
      </c>
      <c r="AI1772" s="41"/>
      <c r="AJ1772" s="114">
        <v>-4.0015165999999998E-2</v>
      </c>
      <c r="AK1772" s="114">
        <v>-3.6800617000000001E-2</v>
      </c>
      <c r="AL1772" s="114">
        <v>-1.7155829000000001E-3</v>
      </c>
      <c r="AM1772" s="114">
        <v>-1.4989659E-3</v>
      </c>
      <c r="AN1772" s="113">
        <v>-2.2062719761509997E-6</v>
      </c>
      <c r="AO1772" s="112">
        <v>-6.3446114961226001E-9</v>
      </c>
      <c r="AP1772" s="112">
        <v>-0.20993920055000001</v>
      </c>
      <c r="AQ1772" s="328">
        <v>-2.0268023000000001E-6</v>
      </c>
      <c r="AR1772" s="328">
        <v>-6.1164943000000004E-9</v>
      </c>
      <c r="AS1772" s="328">
        <v>-1.6706171E-13</v>
      </c>
      <c r="AT1772" s="328">
        <v>-1.3543391000000001E-10</v>
      </c>
      <c r="AU1772" s="328">
        <v>-1.7593521000000001E-11</v>
      </c>
      <c r="AV1772" s="328">
        <v>-2.4664794E-10</v>
      </c>
      <c r="AW1772" s="328">
        <v>-1.7616112E-7</v>
      </c>
      <c r="AX1772" s="328">
        <v>-3.9700728999999997E-11</v>
      </c>
      <c r="AY1772" s="328">
        <v>-1.7715991E-10</v>
      </c>
      <c r="AZ1772" s="328">
        <v>-1.9750027000000001E-13</v>
      </c>
      <c r="BA1772" s="328">
        <v>-1.0130806E-15</v>
      </c>
      <c r="BB1772" s="328">
        <v>-4.1852355999999998E-13</v>
      </c>
      <c r="BC1772" s="328">
        <v>-2.4180137000000001E-14</v>
      </c>
      <c r="BD1772" s="328">
        <v>-1.8275365E-14</v>
      </c>
      <c r="BE1772" s="328">
        <v>-2.1027023000000001E-9</v>
      </c>
      <c r="BF1772" s="328">
        <v>-8.0617847999999995E-10</v>
      </c>
      <c r="BG1772" s="328">
        <v>-1.0430003E-11</v>
      </c>
      <c r="BH1772" s="328">
        <v>-1.869055E-5</v>
      </c>
      <c r="BI1772" s="329">
        <v>-0.20992051</v>
      </c>
      <c r="BJ1772" s="329">
        <v>0</v>
      </c>
      <c r="BK1772" s="329">
        <v>0</v>
      </c>
      <c r="BL1772" s="329">
        <v>0</v>
      </c>
      <c r="BM1772" s="41"/>
      <c r="BN1772" s="111">
        <v>-1.0045122999999999E-4</v>
      </c>
      <c r="BO1772" s="122">
        <v>-1.2880334E-6</v>
      </c>
      <c r="BP1772" s="122">
        <v>-5.9972583999999999E-5</v>
      </c>
      <c r="BQ1772" s="122">
        <v>-1.3033999999999999E-7</v>
      </c>
      <c r="BR1772" s="122">
        <v>-2.4185755000000001E-6</v>
      </c>
      <c r="BS1772" s="122">
        <v>-1.281732E-7</v>
      </c>
      <c r="BT1772" s="122">
        <v>-2.5336259E-10</v>
      </c>
      <c r="BU1772" s="122">
        <v>-2.0789082E-7</v>
      </c>
      <c r="BV1772" s="122">
        <v>-2.5905733999999998E-7</v>
      </c>
      <c r="BW1772" s="122">
        <v>-1.1142592E-7</v>
      </c>
      <c r="BX1772" s="122">
        <v>-1.3223741E-7</v>
      </c>
      <c r="BY1772" s="122">
        <v>-7.5823618999999992E-9</v>
      </c>
      <c r="BZ1772" s="122">
        <v>-2.3342406999999998E-9</v>
      </c>
      <c r="CA1772" s="122">
        <v>-7.7786335000000003E-7</v>
      </c>
      <c r="CB1772" s="122">
        <v>-3.4922356999999999E-5</v>
      </c>
      <c r="CC1772" s="122">
        <v>-9.2521595E-8</v>
      </c>
      <c r="CD1772" s="111">
        <v>0</v>
      </c>
      <c r="CG1772" s="42" t="s">
        <v>1280</v>
      </c>
    </row>
    <row r="1773" spans="1:87" ht="14.5" customHeight="1">
      <c r="A1773" s="41" t="s">
        <v>8205</v>
      </c>
      <c r="B1773" s="119" t="s">
        <v>7624</v>
      </c>
      <c r="C1773" s="120" t="str">
        <f t="shared" si="683"/>
        <v>F.030.01.126</v>
      </c>
      <c r="D1773" s="135" t="s">
        <v>64</v>
      </c>
      <c r="E1773" s="119" t="s">
        <v>6570</v>
      </c>
      <c r="F1773" s="118" t="s">
        <v>8203</v>
      </c>
      <c r="G1773" s="118">
        <v>-0.28828387429679997</v>
      </c>
      <c r="H1773" s="118">
        <v>-3.0717622099999996E-3</v>
      </c>
      <c r="I1773" s="118">
        <v>-9.3329085999999985E-3</v>
      </c>
      <c r="J1773" s="326">
        <v>-2.8136534867999998E-3</v>
      </c>
      <c r="K1773" s="118">
        <v>-0.27306554999999999</v>
      </c>
      <c r="L1773" s="118">
        <v>-7.1400906999999998E-3</v>
      </c>
      <c r="M1773" s="118">
        <v>-1.136111E-3</v>
      </c>
      <c r="N1773" s="118">
        <v>-1.1797938E-3</v>
      </c>
      <c r="O1773" s="118">
        <v>-1.5469571999999999E-3</v>
      </c>
      <c r="P1773" s="118">
        <v>-1.8427345999999999E-4</v>
      </c>
      <c r="Q1773" s="118">
        <v>-1.6073775E-4</v>
      </c>
      <c r="R1773" s="118">
        <v>-1.0567069E-3</v>
      </c>
      <c r="S1773" s="118">
        <v>-3.7912926000000001E-4</v>
      </c>
      <c r="T1773" s="118">
        <v>0</v>
      </c>
      <c r="U1773" s="118">
        <v>-2.4265053999999999E-3</v>
      </c>
      <c r="V1773" s="330">
        <v>-8.0188267999999992E-6</v>
      </c>
      <c r="W1773" s="118">
        <v>0</v>
      </c>
      <c r="X1773" s="118">
        <v>0</v>
      </c>
      <c r="Y1773" s="41"/>
      <c r="Z1773" s="327">
        <v>-2.0531244360902252</v>
      </c>
      <c r="AA1773" s="41"/>
      <c r="AB1773" s="111">
        <v>-28.921410000000002</v>
      </c>
      <c r="AC1773" s="111">
        <v>-28.525559000000001</v>
      </c>
      <c r="AD1773" s="111">
        <v>-0.32897307999999997</v>
      </c>
      <c r="AE1773" s="111">
        <v>0</v>
      </c>
      <c r="AF1773" s="111">
        <v>0</v>
      </c>
      <c r="AG1773" s="111">
        <v>-3.2936392999999998E-3</v>
      </c>
      <c r="AH1773" s="111">
        <v>-6.3584606000000002E-2</v>
      </c>
      <c r="AI1773" s="41"/>
      <c r="AJ1773" s="114">
        <v>-3.8115559E-2</v>
      </c>
      <c r="AK1773" s="114">
        <v>-3.5050785000000001E-2</v>
      </c>
      <c r="AL1773" s="114">
        <v>-1.6339430999999999E-3</v>
      </c>
      <c r="AM1773" s="114">
        <v>-1.4308311000000001E-3</v>
      </c>
      <c r="AN1773" s="113">
        <v>-2.1013659799259996E-6</v>
      </c>
      <c r="AO1773" s="112">
        <v>-6.0426888926874802E-9</v>
      </c>
      <c r="AP1773" s="112">
        <v>-0.20039651097900002</v>
      </c>
      <c r="AQ1773" s="328">
        <v>-1.9346748999999999E-6</v>
      </c>
      <c r="AR1773" s="328">
        <v>-5.8384717999999997E-9</v>
      </c>
      <c r="AS1773" s="328">
        <v>-1.5946800000000001E-13</v>
      </c>
      <c r="AT1773" s="328">
        <v>-1.2927782E-10</v>
      </c>
      <c r="AU1773" s="328">
        <v>-1.6793816E-11</v>
      </c>
      <c r="AV1773" s="328">
        <v>-1.7545939E-10</v>
      </c>
      <c r="AW1773" s="328">
        <v>-1.6359289E-7</v>
      </c>
      <c r="AX1773" s="328">
        <v>-2.9393876999999997E-11</v>
      </c>
      <c r="AY1773" s="328">
        <v>-1.6407832E-10</v>
      </c>
      <c r="AZ1773" s="328">
        <v>-1.8852298999999999E-13</v>
      </c>
      <c r="BA1773" s="328">
        <v>-9.6703147999999999E-16</v>
      </c>
      <c r="BB1773" s="328">
        <v>-3.9949976000000001E-13</v>
      </c>
      <c r="BC1773" s="328">
        <v>-2.3081039E-14</v>
      </c>
      <c r="BD1773" s="328">
        <v>-1.7444666999999998E-14</v>
      </c>
      <c r="BE1773" s="328">
        <v>-2.0071248999999999E-9</v>
      </c>
      <c r="BF1773" s="328">
        <v>-7.6953399999999996E-10</v>
      </c>
      <c r="BG1773" s="328">
        <v>-9.9559121999999994E-12</v>
      </c>
      <c r="BH1773" s="328">
        <v>-1.7840979E-5</v>
      </c>
      <c r="BI1773" s="329">
        <v>-0.20037867000000001</v>
      </c>
      <c r="BJ1773" s="329">
        <v>0</v>
      </c>
      <c r="BK1773" s="329">
        <v>0</v>
      </c>
      <c r="BL1773" s="329">
        <v>0</v>
      </c>
      <c r="BM1773" s="41"/>
      <c r="BN1773" s="122">
        <v>-9.5640111000000003E-5</v>
      </c>
      <c r="BO1773" s="122">
        <v>-1.1750697E-6</v>
      </c>
      <c r="BP1773" s="122">
        <v>-5.7246556999999997E-5</v>
      </c>
      <c r="BQ1773" s="122">
        <v>-1.2441545999999999E-7</v>
      </c>
      <c r="BR1773" s="122">
        <v>-2.2927698E-6</v>
      </c>
      <c r="BS1773" s="122">
        <v>-8.3518971999999999E-8</v>
      </c>
      <c r="BT1773" s="122">
        <v>-2.4184610999999999E-10</v>
      </c>
      <c r="BU1773" s="122">
        <v>-1.3950843000000001E-7</v>
      </c>
      <c r="BV1773" s="122">
        <v>-2.4728201000000001E-7</v>
      </c>
      <c r="BW1773" s="122">
        <v>-1.0636111E-7</v>
      </c>
      <c r="BX1773" s="122">
        <v>-1.2622662000000001E-7</v>
      </c>
      <c r="BY1773" s="122">
        <v>-7.2377090999999999E-9</v>
      </c>
      <c r="BZ1773" s="122">
        <v>-2.2281388000000002E-9</v>
      </c>
      <c r="CA1773" s="122">
        <v>-6.6540077999999999E-7</v>
      </c>
      <c r="CB1773" s="122">
        <v>-3.3334977000000002E-5</v>
      </c>
      <c r="CC1773" s="122">
        <v>-8.8316068000000003E-8</v>
      </c>
      <c r="CD1773" s="111">
        <v>0</v>
      </c>
      <c r="CG1773" s="42" t="s">
        <v>1280</v>
      </c>
    </row>
    <row r="1774" spans="1:87" ht="14.5" customHeight="1">
      <c r="B1774" s="119" t="s">
        <v>7624</v>
      </c>
      <c r="C1774" s="133" t="s">
        <v>489</v>
      </c>
      <c r="D1774" s="133" t="s">
        <v>65</v>
      </c>
      <c r="G1774" s="41"/>
      <c r="H1774" s="41"/>
      <c r="I1774" s="41"/>
      <c r="J1774" s="41"/>
      <c r="K1774" s="41"/>
      <c r="L1774" s="41"/>
      <c r="M1774" s="41"/>
      <c r="N1774" s="41"/>
      <c r="O1774" s="41"/>
      <c r="P1774" s="41"/>
      <c r="Q1774" s="41"/>
      <c r="R1774" s="41"/>
      <c r="S1774" s="41"/>
      <c r="T1774" s="41"/>
      <c r="U1774" s="41"/>
      <c r="V1774" s="41"/>
      <c r="W1774" s="41"/>
      <c r="X1774" s="41"/>
      <c r="Y1774" s="41"/>
      <c r="Z1774" s="41"/>
      <c r="AA1774" s="41"/>
      <c r="AB1774" s="41"/>
      <c r="AC1774" s="41"/>
      <c r="AD1774" s="41"/>
      <c r="AE1774" s="41"/>
      <c r="AF1774" s="41"/>
      <c r="AG1774" s="41"/>
      <c r="AH1774" s="41"/>
      <c r="AI1774" s="41"/>
      <c r="AJ1774" s="41"/>
      <c r="AK1774" s="41"/>
      <c r="AL1774" s="41"/>
      <c r="AM1774" s="41"/>
      <c r="AN1774" s="41"/>
      <c r="AO1774" s="41"/>
      <c r="AP1774" s="41"/>
      <c r="AQ1774" s="41"/>
      <c r="AR1774" s="41"/>
      <c r="AS1774" s="41"/>
      <c r="AT1774" s="41"/>
      <c r="AU1774" s="41"/>
      <c r="AV1774" s="41"/>
      <c r="AW1774" s="41"/>
      <c r="AX1774" s="41"/>
      <c r="AY1774" s="41"/>
      <c r="AZ1774" s="41"/>
      <c r="BA1774" s="41"/>
      <c r="BB1774" s="41"/>
      <c r="BC1774" s="41"/>
      <c r="BD1774" s="41"/>
      <c r="BE1774" s="41"/>
      <c r="BF1774" s="41"/>
      <c r="BG1774" s="41"/>
      <c r="BH1774" s="41"/>
      <c r="BI1774" s="41"/>
      <c r="BJ1774" s="41"/>
      <c r="BK1774" s="41"/>
      <c r="BL1774" s="41"/>
      <c r="BM1774" s="41"/>
      <c r="BN1774" s="41"/>
      <c r="BO1774" s="41"/>
      <c r="BP1774" s="41"/>
      <c r="BQ1774" s="41"/>
      <c r="BR1774" s="41"/>
      <c r="BS1774" s="41"/>
      <c r="BT1774" s="41"/>
      <c r="BU1774" s="41"/>
      <c r="BV1774" s="41"/>
      <c r="BW1774" s="41"/>
      <c r="BX1774" s="41"/>
      <c r="BY1774" s="41"/>
      <c r="BZ1774" s="41"/>
      <c r="CA1774" s="41"/>
      <c r="CB1774" s="41"/>
      <c r="CC1774" s="41"/>
      <c r="CD1774" s="41"/>
      <c r="CE1774" s="130"/>
      <c r="CF1774" s="105"/>
    </row>
    <row r="1775" spans="1:87" ht="14.5" customHeight="1">
      <c r="A1775" s="41" t="s">
        <v>8202</v>
      </c>
      <c r="B1775" s="119" t="s">
        <v>7624</v>
      </c>
      <c r="C1775" s="120" t="str">
        <f>MID(A1775,1,12)</f>
        <v>F.040.01.101</v>
      </c>
      <c r="D1775" s="135" t="s">
        <v>65</v>
      </c>
      <c r="E1775" s="119" t="s">
        <v>6570</v>
      </c>
      <c r="F1775" s="118" t="s">
        <v>8201</v>
      </c>
      <c r="G1775" s="118">
        <v>-1.1687871222999999E-2</v>
      </c>
      <c r="H1775" s="118">
        <v>-3.1860524000000001E-3</v>
      </c>
      <c r="I1775" s="118">
        <v>-1.1180950889999999E-2</v>
      </c>
      <c r="J1775" s="326">
        <v>-3.662215633E-3</v>
      </c>
      <c r="K1775" s="118">
        <v>6.3413476999999996E-3</v>
      </c>
      <c r="L1775" s="118">
        <v>-9.2934513E-3</v>
      </c>
      <c r="M1775" s="118">
        <v>-5.1210339000000004E-4</v>
      </c>
      <c r="N1775" s="118">
        <v>-7.2349030000000002E-4</v>
      </c>
      <c r="O1775" s="118">
        <v>-2.0134999000000001E-3</v>
      </c>
      <c r="P1775" s="118">
        <v>-2.3984799000000001E-4</v>
      </c>
      <c r="Q1775" s="118">
        <v>-2.0921420999999999E-4</v>
      </c>
      <c r="R1775" s="118">
        <v>-1.3753961999999999E-3</v>
      </c>
      <c r="S1775" s="118">
        <v>-4.9346983000000001E-4</v>
      </c>
      <c r="T1775" s="118">
        <v>0</v>
      </c>
      <c r="U1775" s="118">
        <v>-3.1583086000000001E-3</v>
      </c>
      <c r="V1775" s="330">
        <v>-1.0437203000000001E-5</v>
      </c>
      <c r="W1775" s="118">
        <v>0</v>
      </c>
      <c r="X1775" s="118">
        <v>0</v>
      </c>
      <c r="Y1775" s="41"/>
      <c r="Z1775" s="327">
        <v>4.7679306015037587E-2</v>
      </c>
      <c r="AA1775" s="41"/>
      <c r="AB1775" s="111">
        <v>-37.643740000000001</v>
      </c>
      <c r="AC1775" s="111">
        <v>-37.128504999999997</v>
      </c>
      <c r="AD1775" s="111">
        <v>-0.42818718</v>
      </c>
      <c r="AE1775" s="111">
        <v>0</v>
      </c>
      <c r="AF1775" s="111">
        <v>0</v>
      </c>
      <c r="AG1775" s="111">
        <v>-4.2869591000000004E-3</v>
      </c>
      <c r="AH1775" s="111">
        <v>-8.2760916000000004E-2</v>
      </c>
      <c r="AI1775" s="41"/>
      <c r="AJ1775" s="114">
        <v>-5.2857677E-3</v>
      </c>
      <c r="AK1775" s="114">
        <v>-3.3634857000000001E-3</v>
      </c>
      <c r="AL1775" s="121">
        <v>-5.9930396E-5</v>
      </c>
      <c r="AM1775" s="114">
        <v>-1.8623515999999999E-3</v>
      </c>
      <c r="AN1775" s="113">
        <v>-2.0164782334699999E-7</v>
      </c>
      <c r="AO1775" s="112">
        <v>-2.2163607389097997E-10</v>
      </c>
      <c r="AP1775" s="112">
        <v>-0.260833551592</v>
      </c>
      <c r="AQ1775" s="328">
        <v>6.0116758000000004E-9</v>
      </c>
      <c r="AR1775" s="328">
        <v>1.6719238000000001E-11</v>
      </c>
      <c r="AS1775" s="328">
        <v>5.1847992000000001E-16</v>
      </c>
      <c r="AT1775" s="328">
        <v>-1.6826636999999999E-10</v>
      </c>
      <c r="AU1775" s="328">
        <v>-2.1858616999999999E-11</v>
      </c>
      <c r="AV1775" s="328">
        <v>-1.0762016E-10</v>
      </c>
      <c r="AW1775" s="328">
        <v>-2.0374768999999999E-7</v>
      </c>
      <c r="AX1775" s="328">
        <v>-2.1140601999999999E-11</v>
      </c>
      <c r="AY1775" s="328">
        <v>-2.0343736999999999E-10</v>
      </c>
      <c r="AZ1775" s="328">
        <v>-2.4537913E-13</v>
      </c>
      <c r="BA1775" s="328">
        <v>-1.2586758999999999E-15</v>
      </c>
      <c r="BB1775" s="328">
        <v>-5.1998382000000002E-13</v>
      </c>
      <c r="BC1775" s="328">
        <v>-3.0041987999999999E-14</v>
      </c>
      <c r="BD1775" s="328">
        <v>-2.2705756999999999E-14</v>
      </c>
      <c r="BE1775" s="328">
        <v>-2.6124482999999999E-9</v>
      </c>
      <c r="BF1775" s="328">
        <v>-1.0016157E-9</v>
      </c>
      <c r="BG1775" s="328">
        <v>-1.2958489E-11</v>
      </c>
      <c r="BH1775" s="328">
        <v>-2.3221592E-5</v>
      </c>
      <c r="BI1775" s="329">
        <v>-0.26081032999999998</v>
      </c>
      <c r="BJ1775" s="329">
        <v>0</v>
      </c>
      <c r="BK1775" s="329">
        <v>0</v>
      </c>
      <c r="BL1775" s="329">
        <v>0</v>
      </c>
      <c r="BM1775" s="41"/>
      <c r="BN1775" s="122">
        <v>-4.8149555999999997E-5</v>
      </c>
      <c r="BO1775" s="122">
        <v>-1.4198958E-6</v>
      </c>
      <c r="BP1775" s="122">
        <v>1.3294256E-6</v>
      </c>
      <c r="BQ1775" s="122">
        <v>-1.6193757999999999E-7</v>
      </c>
      <c r="BR1775" s="122">
        <v>-2.9522873000000002E-6</v>
      </c>
      <c r="BS1775" s="122">
        <v>-3.0532333999999999E-8</v>
      </c>
      <c r="BT1775" s="122">
        <v>-3.1478383000000002E-10</v>
      </c>
      <c r="BU1775" s="122">
        <v>-6.2929724E-8</v>
      </c>
      <c r="BV1775" s="122">
        <v>-3.2185911999999998E-7</v>
      </c>
      <c r="BW1775" s="122">
        <v>-1.3843826E-7</v>
      </c>
      <c r="BX1775" s="122">
        <v>-1.6429497E-7</v>
      </c>
      <c r="BY1775" s="122">
        <v>-9.4205101999999998E-9</v>
      </c>
      <c r="BZ1775" s="122">
        <v>-2.9001172E-9</v>
      </c>
      <c r="CA1775" s="122">
        <v>-7.1083715000000002E-7</v>
      </c>
      <c r="CB1775" s="122">
        <v>-4.3388383E-5</v>
      </c>
      <c r="CC1775" s="122">
        <v>-1.1495107E-7</v>
      </c>
      <c r="CD1775" s="111">
        <v>0</v>
      </c>
      <c r="CE1775" s="151"/>
      <c r="CF1775" s="143"/>
      <c r="CG1775" s="42" t="s">
        <v>1280</v>
      </c>
    </row>
    <row r="1776" spans="1:87" ht="14.5" customHeight="1">
      <c r="A1776" s="41" t="s">
        <v>8200</v>
      </c>
      <c r="B1776" s="119" t="s">
        <v>7624</v>
      </c>
      <c r="C1776" s="120" t="str">
        <f>MID(A1776,1,12)</f>
        <v>F.040.01.102</v>
      </c>
      <c r="D1776" s="135" t="s">
        <v>65</v>
      </c>
      <c r="E1776" s="119" t="s">
        <v>6570</v>
      </c>
      <c r="F1776" s="118" t="s">
        <v>8199</v>
      </c>
      <c r="G1776" s="118">
        <v>6.1196023510000017E-3</v>
      </c>
      <c r="H1776" s="118">
        <v>-3.0714332999999998E-3</v>
      </c>
      <c r="I1776" s="118">
        <v>-1.0931890119999999E-2</v>
      </c>
      <c r="J1776" s="326">
        <v>-3.6063892289999997E-3</v>
      </c>
      <c r="K1776" s="118">
        <v>2.3729315000000001E-2</v>
      </c>
      <c r="L1776" s="118">
        <v>-9.1517829000000005E-3</v>
      </c>
      <c r="M1776" s="118">
        <v>-4.2567742000000001E-4</v>
      </c>
      <c r="N1776" s="118">
        <v>-6.4641025999999998E-4</v>
      </c>
      <c r="O1776" s="118">
        <v>-1.9828062999999998E-3</v>
      </c>
      <c r="P1776" s="118">
        <v>-2.3619177E-4</v>
      </c>
      <c r="Q1776" s="118">
        <v>-2.0602496999999999E-4</v>
      </c>
      <c r="R1776" s="118">
        <v>-1.3544297999999999E-3</v>
      </c>
      <c r="S1776" s="118">
        <v>-4.8594742999999999E-4</v>
      </c>
      <c r="T1776" s="118">
        <v>0</v>
      </c>
      <c r="U1776" s="118">
        <v>-3.1101636999999998E-3</v>
      </c>
      <c r="V1776" s="330">
        <v>-1.0278099E-5</v>
      </c>
      <c r="W1776" s="118">
        <v>0</v>
      </c>
      <c r="X1776" s="118">
        <v>0</v>
      </c>
      <c r="Y1776" s="41"/>
      <c r="Z1776" s="327">
        <v>0.17841590225563908</v>
      </c>
      <c r="AA1776" s="41"/>
      <c r="AB1776" s="111">
        <v>-37.069901999999999</v>
      </c>
      <c r="AC1776" s="111">
        <v>-36.562522000000001</v>
      </c>
      <c r="AD1776" s="111">
        <v>-0.42165993000000002</v>
      </c>
      <c r="AE1776" s="111">
        <v>0</v>
      </c>
      <c r="AF1776" s="111">
        <v>0</v>
      </c>
      <c r="AG1776" s="111">
        <v>-4.2216090999999999E-3</v>
      </c>
      <c r="AH1776" s="111">
        <v>-8.1499317000000002E-2</v>
      </c>
      <c r="AI1776" s="41"/>
      <c r="AJ1776" s="114">
        <v>-3.0575077999999999E-3</v>
      </c>
      <c r="AK1776" s="114">
        <v>-1.2646643000000001E-3</v>
      </c>
      <c r="AL1776" s="121">
        <v>4.1118612999999999E-5</v>
      </c>
      <c r="AM1776" s="114">
        <v>-1.8339621E-3</v>
      </c>
      <c r="AN1776" s="113">
        <v>-7.5819206568999986E-8</v>
      </c>
      <c r="AO1776" s="112">
        <v>1.5206587655519995E-10</v>
      </c>
      <c r="AP1776" s="112">
        <v>-0.25685743760399998</v>
      </c>
      <c r="AQ1776" s="328">
        <v>1.2791807999999999E-7</v>
      </c>
      <c r="AR1776" s="328">
        <v>3.8456192999999998E-10</v>
      </c>
      <c r="AS1776" s="328">
        <v>1.0567527E-14</v>
      </c>
      <c r="AT1776" s="328">
        <v>-1.6570133000000001E-10</v>
      </c>
      <c r="AU1776" s="328">
        <v>-2.1525407E-11</v>
      </c>
      <c r="AV1776" s="328">
        <v>-9.6158272000000005E-11</v>
      </c>
      <c r="AW1776" s="328">
        <v>-1.9989492999999999E-7</v>
      </c>
      <c r="AX1776" s="328">
        <v>-1.9426081000000001E-11</v>
      </c>
      <c r="AY1776" s="328">
        <v>-1.9951270999999999E-10</v>
      </c>
      <c r="AZ1776" s="328">
        <v>-2.4163858999999998E-13</v>
      </c>
      <c r="BA1776" s="328">
        <v>-1.2394888E-15</v>
      </c>
      <c r="BB1776" s="328">
        <v>-5.1205723E-13</v>
      </c>
      <c r="BC1776" s="328">
        <v>-2.9584030999999999E-14</v>
      </c>
      <c r="BD1776" s="328">
        <v>-2.2359631999999999E-14</v>
      </c>
      <c r="BE1776" s="328">
        <v>-2.5726243999999999E-9</v>
      </c>
      <c r="BF1776" s="328">
        <v>-9.8634715999999997E-10</v>
      </c>
      <c r="BG1776" s="328">
        <v>-1.2760950999999999E-11</v>
      </c>
      <c r="BH1776" s="328">
        <v>-2.2867603999999999E-5</v>
      </c>
      <c r="BI1776" s="329">
        <v>-0.25683456999999998</v>
      </c>
      <c r="BJ1776" s="329">
        <v>0</v>
      </c>
      <c r="BK1776" s="329">
        <v>0</v>
      </c>
      <c r="BL1776" s="329">
        <v>0</v>
      </c>
      <c r="BM1776" s="41"/>
      <c r="BN1776" s="122">
        <v>-4.3709876000000001E-5</v>
      </c>
      <c r="BO1776" s="122">
        <v>-1.3893401999999999E-6</v>
      </c>
      <c r="BP1776" s="122">
        <v>4.9747087999999997E-6</v>
      </c>
      <c r="BQ1776" s="122">
        <v>-1.5946902E-7</v>
      </c>
      <c r="BR1776" s="122">
        <v>-2.9046840999999998E-6</v>
      </c>
      <c r="BS1776" s="122">
        <v>-2.3708748E-8</v>
      </c>
      <c r="BT1776" s="122">
        <v>-3.0998528999999999E-10</v>
      </c>
      <c r="BU1776" s="122">
        <v>-5.232012E-8</v>
      </c>
      <c r="BV1776" s="122">
        <v>-3.1695272999999999E-7</v>
      </c>
      <c r="BW1776" s="122">
        <v>-1.3632792E-7</v>
      </c>
      <c r="BX1776" s="122">
        <v>-1.6179047000000001E-7</v>
      </c>
      <c r="BY1776" s="122">
        <v>-9.2769049000000004E-9</v>
      </c>
      <c r="BZ1776" s="122">
        <v>-2.8559081000000001E-9</v>
      </c>
      <c r="CA1776" s="122">
        <v>-6.8737517000000001E-7</v>
      </c>
      <c r="CB1776" s="122">
        <v>-4.2726974000000002E-5</v>
      </c>
      <c r="CC1776" s="122">
        <v>-1.1319877000000001E-7</v>
      </c>
      <c r="CD1776" s="111">
        <v>0</v>
      </c>
      <c r="CE1776" s="151"/>
      <c r="CF1776" s="143"/>
      <c r="CG1776" s="42" t="s">
        <v>1280</v>
      </c>
    </row>
    <row r="1777" spans="1:87" ht="14.5" customHeight="1">
      <c r="A1777" s="41" t="s">
        <v>8198</v>
      </c>
      <c r="B1777" s="119" t="s">
        <v>7624</v>
      </c>
      <c r="C1777" s="120" t="str">
        <f>MID(A1777,1,12)</f>
        <v>F.040.01.103</v>
      </c>
      <c r="D1777" s="135" t="s">
        <v>65</v>
      </c>
      <c r="E1777" s="119" t="s">
        <v>6570</v>
      </c>
      <c r="F1777" s="118" t="s">
        <v>8197</v>
      </c>
      <c r="G1777" s="118">
        <v>-2.20293307628E-2</v>
      </c>
      <c r="H1777" s="118">
        <v>-2.71129584E-3</v>
      </c>
      <c r="I1777" s="118">
        <v>-9.6922755599999997E-3</v>
      </c>
      <c r="J1777" s="326">
        <v>-3.2044386628000002E-3</v>
      </c>
      <c r="K1777" s="118">
        <v>-6.4213207000000001E-3</v>
      </c>
      <c r="L1777" s="118">
        <v>-8.1317699000000004E-3</v>
      </c>
      <c r="M1777" s="118">
        <v>-3.5703395999999999E-4</v>
      </c>
      <c r="N1777" s="118">
        <v>-5.5655400999999997E-4</v>
      </c>
      <c r="O1777" s="118">
        <v>-1.7618124000000001E-3</v>
      </c>
      <c r="P1777" s="118">
        <v>-2.0986698999999999E-4</v>
      </c>
      <c r="Q1777" s="118">
        <v>-1.8306244000000001E-4</v>
      </c>
      <c r="R1777" s="118">
        <v>-1.2034717E-3</v>
      </c>
      <c r="S1777" s="118">
        <v>-4.3178611000000002E-4</v>
      </c>
      <c r="T1777" s="118">
        <v>0</v>
      </c>
      <c r="U1777" s="118">
        <v>-2.7635200000000002E-3</v>
      </c>
      <c r="V1777" s="330">
        <v>-9.1325527999999995E-6</v>
      </c>
      <c r="W1777" s="118">
        <v>0</v>
      </c>
      <c r="X1777" s="118">
        <v>0</v>
      </c>
      <c r="Y1777" s="41"/>
      <c r="Z1777" s="327">
        <v>-4.828060676691729E-2</v>
      </c>
      <c r="AA1777" s="41"/>
      <c r="AB1777" s="111">
        <v>-32.938271999999998</v>
      </c>
      <c r="AC1777" s="111">
        <v>-32.487442000000001</v>
      </c>
      <c r="AD1777" s="111">
        <v>-0.37466378</v>
      </c>
      <c r="AE1777" s="111">
        <v>0</v>
      </c>
      <c r="AF1777" s="111">
        <v>0</v>
      </c>
      <c r="AG1777" s="111">
        <v>-3.7510892000000001E-3</v>
      </c>
      <c r="AH1777" s="111">
        <v>-7.2415802000000001E-2</v>
      </c>
      <c r="AI1777" s="41"/>
      <c r="AJ1777" s="114">
        <v>-6.0709911999999996E-3</v>
      </c>
      <c r="AK1777" s="114">
        <v>-4.3215457000000002E-3</v>
      </c>
      <c r="AL1777" s="114">
        <v>-1.1988784E-4</v>
      </c>
      <c r="AM1777" s="114">
        <v>-1.6295576E-3</v>
      </c>
      <c r="AN1777" s="113">
        <v>-2.59085471934E-7</v>
      </c>
      <c r="AO1777" s="112">
        <v>-4.4337220452750005E-10</v>
      </c>
      <c r="AP1777" s="112">
        <v>-0.228229358893</v>
      </c>
      <c r="AQ1777" s="328">
        <v>-7.8259783999999998E-8</v>
      </c>
      <c r="AR1777" s="328">
        <v>-2.3737067000000002E-10</v>
      </c>
      <c r="AS1777" s="328">
        <v>-6.4313301000000003E-15</v>
      </c>
      <c r="AT1777" s="328">
        <v>-1.4723306999999999E-10</v>
      </c>
      <c r="AU1777" s="328">
        <v>-1.912629E-11</v>
      </c>
      <c r="AV1777" s="328">
        <v>-8.2792643999999994E-11</v>
      </c>
      <c r="AW1777" s="328">
        <v>-1.7741422999999999E-7</v>
      </c>
      <c r="AX1777" s="328">
        <v>-1.6885526999999999E-11</v>
      </c>
      <c r="AY1777" s="328">
        <v>-1.7705394999999999E-10</v>
      </c>
      <c r="AZ1777" s="328">
        <v>-2.1470674000000001E-13</v>
      </c>
      <c r="BA1777" s="328">
        <v>-1.1013414E-15</v>
      </c>
      <c r="BB1777" s="328">
        <v>-4.5498584E-13</v>
      </c>
      <c r="BC1777" s="328">
        <v>-2.6286739000000001E-14</v>
      </c>
      <c r="BD1777" s="328">
        <v>-1.9867537E-14</v>
      </c>
      <c r="BE1777" s="328">
        <v>-2.2858922000000001E-9</v>
      </c>
      <c r="BF1777" s="328">
        <v>-8.7641373000000005E-10</v>
      </c>
      <c r="BG1777" s="328">
        <v>-1.1338678000000001E-11</v>
      </c>
      <c r="BH1777" s="328">
        <v>-2.0318893E-5</v>
      </c>
      <c r="BI1777" s="329">
        <v>-0.22820904</v>
      </c>
      <c r="BJ1777" s="329">
        <v>0</v>
      </c>
      <c r="BK1777" s="329">
        <v>0</v>
      </c>
      <c r="BL1777" s="329">
        <v>0</v>
      </c>
      <c r="BM1777" s="41"/>
      <c r="BN1777" s="122">
        <v>-4.4593805E-5</v>
      </c>
      <c r="BO1777" s="122">
        <v>-1.2320884000000001E-6</v>
      </c>
      <c r="BP1777" s="122">
        <v>-1.3461914000000001E-6</v>
      </c>
      <c r="BQ1777" s="122">
        <v>-1.4169538E-7</v>
      </c>
      <c r="BR1777" s="122">
        <v>-2.5802414000000001E-6</v>
      </c>
      <c r="BS1777" s="122">
        <v>-1.9351828999999999E-8</v>
      </c>
      <c r="BT1777" s="122">
        <v>-2.7543585E-10</v>
      </c>
      <c r="BU1777" s="122">
        <v>-4.3886597000000002E-8</v>
      </c>
      <c r="BV1777" s="122">
        <v>-2.8162673000000001E-7</v>
      </c>
      <c r="BW1777" s="122">
        <v>-1.2113348E-7</v>
      </c>
      <c r="BX1777" s="122">
        <v>-1.437581E-7</v>
      </c>
      <c r="BY1777" s="122">
        <v>-8.2429463999999992E-9</v>
      </c>
      <c r="BZ1777" s="122">
        <v>-2.5376025E-9</v>
      </c>
      <c r="CA1777" s="122">
        <v>-6.0735911000000001E-7</v>
      </c>
      <c r="CB1777" s="122">
        <v>-3.7964835000000002E-5</v>
      </c>
      <c r="CC1777" s="122">
        <v>-1.0058218999999999E-7</v>
      </c>
      <c r="CD1777" s="111">
        <v>0</v>
      </c>
      <c r="CE1777" s="151"/>
      <c r="CF1777" s="143"/>
      <c r="CG1777" s="42" t="s">
        <v>1280</v>
      </c>
    </row>
    <row r="1778" spans="1:87" ht="14.5" customHeight="1">
      <c r="B1778" s="119" t="s">
        <v>7624</v>
      </c>
      <c r="C1778" s="133" t="s">
        <v>1320</v>
      </c>
      <c r="D1778" s="133" t="s">
        <v>8196</v>
      </c>
      <c r="G1778" s="41"/>
      <c r="H1778" s="41"/>
      <c r="I1778" s="41"/>
      <c r="J1778" s="41"/>
      <c r="K1778" s="41"/>
      <c r="L1778" s="41"/>
      <c r="M1778" s="41"/>
      <c r="N1778" s="41"/>
      <c r="O1778" s="41"/>
      <c r="P1778" s="41"/>
      <c r="Q1778" s="41"/>
      <c r="R1778" s="41"/>
      <c r="S1778" s="41"/>
      <c r="T1778" s="41"/>
      <c r="U1778" s="41"/>
      <c r="V1778" s="41"/>
      <c r="W1778" s="41"/>
      <c r="X1778" s="41"/>
      <c r="Y1778" s="41"/>
      <c r="Z1778" s="41"/>
      <c r="AA1778" s="41"/>
      <c r="AB1778" s="41"/>
      <c r="AC1778" s="41"/>
      <c r="AD1778" s="41"/>
      <c r="AE1778" s="41"/>
      <c r="AF1778" s="41"/>
      <c r="AG1778" s="41"/>
      <c r="AH1778" s="41"/>
      <c r="AI1778" s="41"/>
      <c r="AJ1778" s="41"/>
      <c r="AK1778" s="41"/>
      <c r="AL1778" s="41"/>
      <c r="AM1778" s="41"/>
      <c r="AN1778" s="41"/>
      <c r="AO1778" s="41"/>
      <c r="AP1778" s="41"/>
      <c r="AQ1778" s="41"/>
      <c r="AR1778" s="41"/>
      <c r="AS1778" s="41"/>
      <c r="AT1778" s="41"/>
      <c r="AU1778" s="41"/>
      <c r="AV1778" s="41"/>
      <c r="AW1778" s="41"/>
      <c r="AX1778" s="41"/>
      <c r="AY1778" s="41"/>
      <c r="AZ1778" s="41"/>
      <c r="BA1778" s="41"/>
      <c r="BB1778" s="41"/>
      <c r="BC1778" s="41"/>
      <c r="BD1778" s="41"/>
      <c r="BE1778" s="41"/>
      <c r="BF1778" s="41"/>
      <c r="BG1778" s="41"/>
      <c r="BH1778" s="41"/>
      <c r="BI1778" s="41"/>
      <c r="BJ1778" s="41"/>
      <c r="BK1778" s="41"/>
      <c r="BL1778" s="41"/>
      <c r="BM1778" s="41"/>
      <c r="BN1778" s="41"/>
      <c r="BO1778" s="41"/>
      <c r="BP1778" s="41"/>
      <c r="BQ1778" s="41"/>
      <c r="BR1778" s="41"/>
      <c r="BS1778" s="41"/>
      <c r="BT1778" s="41"/>
      <c r="BU1778" s="41"/>
      <c r="BV1778" s="41"/>
      <c r="BW1778" s="41"/>
      <c r="BX1778" s="41"/>
      <c r="BY1778" s="41"/>
      <c r="BZ1778" s="41"/>
      <c r="CA1778" s="41"/>
      <c r="CB1778" s="41"/>
      <c r="CC1778" s="41"/>
      <c r="CD1778" s="41"/>
      <c r="CE1778" s="152"/>
      <c r="CF1778" s="144"/>
      <c r="CG1778" s="42"/>
    </row>
    <row r="1779" spans="1:87" ht="14.5" customHeight="1">
      <c r="A1779" s="41" t="s">
        <v>8195</v>
      </c>
      <c r="B1779" s="119" t="s">
        <v>7624</v>
      </c>
      <c r="C1779" s="120" t="str">
        <f t="shared" ref="C1779:C1795" si="684">MID(A1779,1,12)</f>
        <v>F.044.01.101</v>
      </c>
      <c r="D1779" s="135" t="s">
        <v>8162</v>
      </c>
      <c r="E1779" s="119" t="s">
        <v>6570</v>
      </c>
      <c r="F1779" s="118" t="s">
        <v>8194</v>
      </c>
      <c r="G1779" s="118">
        <v>1.1056174276999998E-2</v>
      </c>
      <c r="H1779" s="118">
        <v>-3.1248524000000001E-3</v>
      </c>
      <c r="I1779" s="118">
        <v>-1.110810569E-2</v>
      </c>
      <c r="J1779" s="326">
        <v>-3.662215633E-3</v>
      </c>
      <c r="K1779" s="118">
        <v>2.8951347999999998E-2</v>
      </c>
      <c r="L1779" s="118">
        <v>-9.2934513E-3</v>
      </c>
      <c r="M1779" s="118">
        <v>-4.3925818999999999E-4</v>
      </c>
      <c r="N1779" s="118">
        <v>-6.6229030000000005E-4</v>
      </c>
      <c r="O1779" s="118">
        <v>-2.0134999000000001E-3</v>
      </c>
      <c r="P1779" s="118">
        <v>-2.3984799000000001E-4</v>
      </c>
      <c r="Q1779" s="118">
        <v>-2.0921420999999999E-4</v>
      </c>
      <c r="R1779" s="118">
        <v>-1.3753961999999999E-3</v>
      </c>
      <c r="S1779" s="118">
        <v>-4.9346983000000001E-4</v>
      </c>
      <c r="T1779" s="118">
        <v>0</v>
      </c>
      <c r="U1779" s="118">
        <v>-3.1583086000000001E-3</v>
      </c>
      <c r="V1779" s="330">
        <v>-1.0437203000000001E-5</v>
      </c>
      <c r="W1779" s="118">
        <v>0</v>
      </c>
      <c r="X1779" s="118">
        <v>0</v>
      </c>
      <c r="Y1779" s="41"/>
      <c r="Z1779" s="327">
        <v>0.21767930827067666</v>
      </c>
      <c r="AA1779" s="41"/>
      <c r="AB1779" s="111">
        <v>-37.643740000000001</v>
      </c>
      <c r="AC1779" s="111">
        <v>-37.128504999999997</v>
      </c>
      <c r="AD1779" s="111">
        <v>-0.42818718</v>
      </c>
      <c r="AE1779" s="111">
        <v>0</v>
      </c>
      <c r="AF1779" s="111">
        <v>0</v>
      </c>
      <c r="AG1779" s="111">
        <v>-4.2869591000000004E-3</v>
      </c>
      <c r="AH1779" s="111">
        <v>-8.2760916000000004E-2</v>
      </c>
      <c r="AI1779" s="41"/>
      <c r="AJ1779" s="114">
        <v>-2.5133675E-3</v>
      </c>
      <c r="AK1779" s="114">
        <v>-7.2035459000000001E-4</v>
      </c>
      <c r="AL1779" s="121">
        <v>6.9338652000000003E-5</v>
      </c>
      <c r="AM1779" s="114">
        <v>-1.8623515999999999E-3</v>
      </c>
      <c r="AN1779" s="113">
        <v>-4.3186719150999982E-8</v>
      </c>
      <c r="AO1779" s="112">
        <v>2.5642993310909989E-10</v>
      </c>
      <c r="AP1779" s="112">
        <v>-0.260833551592</v>
      </c>
      <c r="AQ1779" s="328">
        <v>1.6377168E-7</v>
      </c>
      <c r="AR1779" s="328">
        <v>4.9271923999999995E-10</v>
      </c>
      <c r="AS1779" s="328">
        <v>1.352348E-14</v>
      </c>
      <c r="AT1779" s="328">
        <v>-1.6826636999999999E-10</v>
      </c>
      <c r="AU1779" s="328">
        <v>-2.1858616999999999E-11</v>
      </c>
      <c r="AV1779" s="328">
        <v>-9.8520164000000004E-11</v>
      </c>
      <c r="AW1779" s="328">
        <v>-2.0305569E-7</v>
      </c>
      <c r="AX1779" s="328">
        <v>-1.9850602E-11</v>
      </c>
      <c r="AY1779" s="328">
        <v>-2.0267437000000001E-10</v>
      </c>
      <c r="AZ1779" s="328">
        <v>-2.4537913E-13</v>
      </c>
      <c r="BA1779" s="328">
        <v>-1.2586758999999999E-15</v>
      </c>
      <c r="BB1779" s="328">
        <v>-5.1998382000000002E-13</v>
      </c>
      <c r="BC1779" s="328">
        <v>-3.0041987999999999E-14</v>
      </c>
      <c r="BD1779" s="328">
        <v>-2.2705756999999999E-14</v>
      </c>
      <c r="BE1779" s="328">
        <v>-2.6124482999999999E-9</v>
      </c>
      <c r="BF1779" s="328">
        <v>-1.0016157E-9</v>
      </c>
      <c r="BG1779" s="328">
        <v>-1.2958489E-11</v>
      </c>
      <c r="BH1779" s="328">
        <v>-2.3221592E-5</v>
      </c>
      <c r="BI1779" s="329">
        <v>-0.26081032999999998</v>
      </c>
      <c r="BJ1779" s="329">
        <v>0</v>
      </c>
      <c r="BK1779" s="329">
        <v>0</v>
      </c>
      <c r="BL1779" s="329">
        <v>0</v>
      </c>
      <c r="BM1779" s="41"/>
      <c r="BN1779" s="122">
        <v>-4.3372309000000003E-5</v>
      </c>
      <c r="BO1779" s="122">
        <v>-1.4116395000000001E-6</v>
      </c>
      <c r="BP1779" s="122">
        <v>6.0694765999999999E-6</v>
      </c>
      <c r="BQ1779" s="122">
        <v>-1.6193757999999999E-7</v>
      </c>
      <c r="BR1779" s="122">
        <v>-2.9498793000000002E-6</v>
      </c>
      <c r="BS1779" s="122">
        <v>-2.4641163000000001E-8</v>
      </c>
      <c r="BT1779" s="122">
        <v>-3.1478383000000002E-10</v>
      </c>
      <c r="BU1779" s="122">
        <v>-5.3988194000000002E-8</v>
      </c>
      <c r="BV1779" s="122">
        <v>-3.2185911999999998E-7</v>
      </c>
      <c r="BW1779" s="122">
        <v>-1.3843826E-7</v>
      </c>
      <c r="BX1779" s="122">
        <v>-1.6429497E-7</v>
      </c>
      <c r="BY1779" s="122">
        <v>-9.4205101999999998E-9</v>
      </c>
      <c r="BZ1779" s="122">
        <v>-2.9001172E-9</v>
      </c>
      <c r="CA1779" s="122">
        <v>-6.9913844E-7</v>
      </c>
      <c r="CB1779" s="122">
        <v>-4.3388383E-5</v>
      </c>
      <c r="CC1779" s="122">
        <v>-1.1495107E-7</v>
      </c>
      <c r="CD1779" s="111">
        <v>0</v>
      </c>
      <c r="CE1779" s="151"/>
      <c r="CF1779" s="143"/>
      <c r="CG1779" s="42" t="s">
        <v>1280</v>
      </c>
      <c r="CH1779" s="42"/>
      <c r="CI1779" s="42"/>
    </row>
    <row r="1780" spans="1:87" ht="14.5" customHeight="1">
      <c r="A1780" s="41" t="s">
        <v>8193</v>
      </c>
      <c r="B1780" s="119" t="s">
        <v>7624</v>
      </c>
      <c r="C1780" s="120" t="str">
        <f t="shared" si="684"/>
        <v>F.044.01.102</v>
      </c>
      <c r="D1780" s="135" t="s">
        <v>8162</v>
      </c>
      <c r="E1780" s="119" t="s">
        <v>6570</v>
      </c>
      <c r="F1780" s="118" t="s">
        <v>8192</v>
      </c>
      <c r="G1780" s="118">
        <v>-5.1557301057000002E-2</v>
      </c>
      <c r="H1780" s="118">
        <v>-4.45817456E-3</v>
      </c>
      <c r="I1780" s="118">
        <v>-1.34159785E-2</v>
      </c>
      <c r="J1780" s="326">
        <v>-4.0195049970000001E-3</v>
      </c>
      <c r="K1780" s="118">
        <v>-2.9663643E-2</v>
      </c>
      <c r="L1780" s="118">
        <v>-1.020013E-2</v>
      </c>
      <c r="M1780" s="118">
        <v>-1.7062672999999999E-3</v>
      </c>
      <c r="N1780" s="118">
        <v>-1.7553625000000001E-3</v>
      </c>
      <c r="O1780" s="118">
        <v>-2.2099389000000001E-3</v>
      </c>
      <c r="P1780" s="118">
        <v>-2.6324779999999998E-4</v>
      </c>
      <c r="Q1780" s="118">
        <v>-2.2962536000000001E-4</v>
      </c>
      <c r="R1780" s="118">
        <v>-1.5095811999999999E-3</v>
      </c>
      <c r="S1780" s="118">
        <v>-5.4161322999999998E-4</v>
      </c>
      <c r="T1780" s="118">
        <v>0</v>
      </c>
      <c r="U1780" s="118">
        <v>-3.4664362999999999E-3</v>
      </c>
      <c r="V1780" s="330">
        <v>-1.1455467E-5</v>
      </c>
      <c r="W1780" s="118">
        <v>0</v>
      </c>
      <c r="X1780" s="118">
        <v>0</v>
      </c>
      <c r="Y1780" s="41"/>
      <c r="Z1780" s="327">
        <v>-0.22303490977443607</v>
      </c>
      <c r="AA1780" s="41"/>
      <c r="AB1780" s="111">
        <v>-41.316299999999998</v>
      </c>
      <c r="AC1780" s="111">
        <v>-40.750798000000003</v>
      </c>
      <c r="AD1780" s="111">
        <v>-0.46996154000000001</v>
      </c>
      <c r="AE1780" s="111">
        <v>0</v>
      </c>
      <c r="AF1780" s="111">
        <v>0</v>
      </c>
      <c r="AG1780" s="111">
        <v>-4.7051990000000002E-3</v>
      </c>
      <c r="AH1780" s="111">
        <v>-9.0835152000000002E-2</v>
      </c>
      <c r="AI1780" s="41"/>
      <c r="AJ1780" s="114">
        <v>-1.0464749000000001E-2</v>
      </c>
      <c r="AK1780" s="114">
        <v>-8.1377166000000008E-3</v>
      </c>
      <c r="AL1780" s="114">
        <v>-2.8298758000000002E-4</v>
      </c>
      <c r="AM1780" s="114">
        <v>-2.0440444000000002E-3</v>
      </c>
      <c r="AN1780" s="113">
        <v>-4.8787269564499999E-7</v>
      </c>
      <c r="AO1780" s="112">
        <v>-1.0465516952634999E-9</v>
      </c>
      <c r="AP1780" s="112">
        <v>-0.28628072711300001</v>
      </c>
      <c r="AQ1780" s="328">
        <v>-2.4894133000000001E-7</v>
      </c>
      <c r="AR1780" s="328">
        <v>-7.5267401000000002E-10</v>
      </c>
      <c r="AS1780" s="328">
        <v>-2.0496424000000001E-14</v>
      </c>
      <c r="AT1780" s="328">
        <v>-1.846826E-10</v>
      </c>
      <c r="AU1780" s="328">
        <v>-2.3991165E-11</v>
      </c>
      <c r="AV1780" s="328">
        <v>-2.6105628E-10</v>
      </c>
      <c r="AW1780" s="328">
        <v>-2.3449497999999999E-7</v>
      </c>
      <c r="AX1780" s="328">
        <v>-4.3465539000000003E-11</v>
      </c>
      <c r="AY1780" s="328">
        <v>-2.3526960999999997E-10</v>
      </c>
      <c r="AZ1780" s="328">
        <v>-2.6931854999999998E-13</v>
      </c>
      <c r="BA1780" s="328">
        <v>-1.3814734999999999E-15</v>
      </c>
      <c r="BB1780" s="328">
        <v>-5.7071394999999996E-13</v>
      </c>
      <c r="BC1780" s="328">
        <v>-3.2972913000000003E-14</v>
      </c>
      <c r="BD1780" s="328">
        <v>-2.4920953000000001E-14</v>
      </c>
      <c r="BE1780" s="328">
        <v>-2.8673213E-9</v>
      </c>
      <c r="BF1780" s="328">
        <v>-1.0993343000000001E-9</v>
      </c>
      <c r="BG1780" s="328">
        <v>-1.4222732000000001E-11</v>
      </c>
      <c r="BH1780" s="328">
        <v>-2.5487113000000001E-5</v>
      </c>
      <c r="BI1780" s="329">
        <v>-0.28625524000000002</v>
      </c>
      <c r="BJ1780" s="329">
        <v>0</v>
      </c>
      <c r="BK1780" s="329">
        <v>0</v>
      </c>
      <c r="BL1780" s="329">
        <v>0</v>
      </c>
      <c r="BM1780" s="41"/>
      <c r="BN1780" s="122">
        <v>-6.1109247999999999E-5</v>
      </c>
      <c r="BO1780" s="122">
        <v>-1.6881068000000001E-6</v>
      </c>
      <c r="BP1780" s="122">
        <v>-6.218805E-6</v>
      </c>
      <c r="BQ1780" s="122">
        <v>-1.7773636999999999E-7</v>
      </c>
      <c r="BR1780" s="122">
        <v>-3.2781374000000001E-6</v>
      </c>
      <c r="BS1780" s="122">
        <v>-1.2604558E-7</v>
      </c>
      <c r="BT1780" s="122">
        <v>-3.4549444999999998E-10</v>
      </c>
      <c r="BU1780" s="122">
        <v>-2.0951664E-7</v>
      </c>
      <c r="BV1780" s="122">
        <v>-3.5326001000000001E-7</v>
      </c>
      <c r="BW1780" s="122">
        <v>-1.5194444000000001E-7</v>
      </c>
      <c r="BX1780" s="122">
        <v>-1.8032374999999999E-7</v>
      </c>
      <c r="BY1780" s="122">
        <v>-1.0339584E-8</v>
      </c>
      <c r="BZ1780" s="122">
        <v>-3.1830555000000002E-9</v>
      </c>
      <c r="CA1780" s="122">
        <v>-9.639425E-7</v>
      </c>
      <c r="CB1780" s="122">
        <v>-4.7621396E-5</v>
      </c>
      <c r="CC1780" s="122">
        <v>-1.2616580999999999E-7</v>
      </c>
      <c r="CD1780" s="111">
        <v>0</v>
      </c>
      <c r="CE1780" s="151"/>
      <c r="CF1780" s="143"/>
      <c r="CG1780" s="42" t="s">
        <v>1280</v>
      </c>
      <c r="CH1780" s="42"/>
      <c r="CI1780" s="42"/>
    </row>
    <row r="1781" spans="1:87" ht="14.5" customHeight="1">
      <c r="A1781" s="41" t="s">
        <v>8191</v>
      </c>
      <c r="B1781" s="119" t="s">
        <v>7624</v>
      </c>
      <c r="C1781" s="120" t="str">
        <f t="shared" si="684"/>
        <v>F.044.01.103</v>
      </c>
      <c r="D1781" s="135" t="s">
        <v>8162</v>
      </c>
      <c r="E1781" s="119" t="s">
        <v>6570</v>
      </c>
      <c r="F1781" s="118" t="s">
        <v>8190</v>
      </c>
      <c r="G1781" s="118">
        <v>-5.4223751121000002E-2</v>
      </c>
      <c r="H1781" s="118">
        <v>-4.4365975100000002E-3</v>
      </c>
      <c r="I1781" s="118">
        <v>-1.35254539E-2</v>
      </c>
      <c r="J1781" s="326">
        <v>-4.0864967110000004E-3</v>
      </c>
      <c r="K1781" s="118">
        <v>-3.2175202999999999E-2</v>
      </c>
      <c r="L1781" s="118">
        <v>-1.0370132000000001E-2</v>
      </c>
      <c r="M1781" s="118">
        <v>-1.6205810000000001E-3</v>
      </c>
      <c r="N1781" s="118">
        <v>-1.6887385999999999E-3</v>
      </c>
      <c r="O1781" s="118">
        <v>-2.2467711999999999E-3</v>
      </c>
      <c r="P1781" s="118">
        <v>-2.6763526E-4</v>
      </c>
      <c r="Q1781" s="118">
        <v>-2.3345245E-4</v>
      </c>
      <c r="R1781" s="118">
        <v>-1.5347409E-3</v>
      </c>
      <c r="S1781" s="118">
        <v>-5.5064011999999998E-4</v>
      </c>
      <c r="T1781" s="118">
        <v>0</v>
      </c>
      <c r="U1781" s="118">
        <v>-3.5242101999999999E-3</v>
      </c>
      <c r="V1781" s="330">
        <v>-1.1646391E-5</v>
      </c>
      <c r="W1781" s="118">
        <v>0</v>
      </c>
      <c r="X1781" s="118">
        <v>0</v>
      </c>
      <c r="Y1781" s="41"/>
      <c r="Z1781" s="327">
        <v>-0.24191881954887218</v>
      </c>
      <c r="AA1781" s="41"/>
      <c r="AB1781" s="111">
        <v>-42.004905000000001</v>
      </c>
      <c r="AC1781" s="111">
        <v>-41.429977999999998</v>
      </c>
      <c r="AD1781" s="111">
        <v>-0.47779422999999999</v>
      </c>
      <c r="AE1781" s="111">
        <v>0</v>
      </c>
      <c r="AF1781" s="111">
        <v>0</v>
      </c>
      <c r="AG1781" s="111">
        <v>-4.7836190000000002E-3</v>
      </c>
      <c r="AH1781" s="111">
        <v>-9.2349071000000005E-2</v>
      </c>
      <c r="AI1781" s="41"/>
      <c r="AJ1781" s="114">
        <v>-1.0866219E-2</v>
      </c>
      <c r="AK1781" s="114">
        <v>-8.4897895000000008E-3</v>
      </c>
      <c r="AL1781" s="114">
        <v>-2.9831763000000001E-4</v>
      </c>
      <c r="AM1781" s="114">
        <v>-2.0781117999999999E-3</v>
      </c>
      <c r="AN1781" s="113">
        <v>-5.0898018870800005E-7</v>
      </c>
      <c r="AO1781" s="112">
        <v>-1.1032456765840998E-9</v>
      </c>
      <c r="AP1781" s="112">
        <v>-0.29105207189899995</v>
      </c>
      <c r="AQ1781" s="328">
        <v>-2.6716502000000002E-7</v>
      </c>
      <c r="AR1781" s="328">
        <v>-8.0768524000000002E-10</v>
      </c>
      <c r="AS1781" s="328">
        <v>-2.1998282000000001E-14</v>
      </c>
      <c r="AT1781" s="328">
        <v>-1.8776063999999999E-10</v>
      </c>
      <c r="AU1781" s="328">
        <v>-2.4391017999999999E-11</v>
      </c>
      <c r="AV1781" s="328">
        <v>-2.5115054999999997E-10</v>
      </c>
      <c r="AW1781" s="328">
        <v>-2.373191E-7</v>
      </c>
      <c r="AX1781" s="328">
        <v>-4.2168964999999999E-11</v>
      </c>
      <c r="AY1781" s="328">
        <v>-2.3799539999999999E-10</v>
      </c>
      <c r="AZ1781" s="328">
        <v>-2.7380720000000002E-13</v>
      </c>
      <c r="BA1781" s="328">
        <v>-1.4044981E-15</v>
      </c>
      <c r="BB1781" s="328">
        <v>-5.8022583999999998E-13</v>
      </c>
      <c r="BC1781" s="328">
        <v>-3.3522461999999997E-14</v>
      </c>
      <c r="BD1781" s="328">
        <v>-2.5336301999999999E-14</v>
      </c>
      <c r="BE1781" s="328">
        <v>-2.9151099999999999E-9</v>
      </c>
      <c r="BF1781" s="328">
        <v>-1.1176565E-9</v>
      </c>
      <c r="BG1781" s="328">
        <v>-1.4459777E-11</v>
      </c>
      <c r="BH1781" s="328">
        <v>-2.5911898999999999E-5</v>
      </c>
      <c r="BI1781" s="329">
        <v>-0.29102615999999998</v>
      </c>
      <c r="BJ1781" s="329">
        <v>0</v>
      </c>
      <c r="BK1781" s="329">
        <v>0</v>
      </c>
      <c r="BL1781" s="329">
        <v>0</v>
      </c>
      <c r="BM1781" s="41"/>
      <c r="BN1781" s="122">
        <v>-6.2492348999999999E-5</v>
      </c>
      <c r="BO1781" s="122">
        <v>-1.7033071E-6</v>
      </c>
      <c r="BP1781" s="122">
        <v>-6.7453386999999998E-6</v>
      </c>
      <c r="BQ1781" s="122">
        <v>-1.8069863999999999E-7</v>
      </c>
      <c r="BR1781" s="122">
        <v>-3.3290005999999999E-6</v>
      </c>
      <c r="BS1781" s="122">
        <v>-1.1891683999999999E-7</v>
      </c>
      <c r="BT1781" s="122">
        <v>-3.5125268999999999E-10</v>
      </c>
      <c r="BU1781" s="122">
        <v>-1.9900019E-7</v>
      </c>
      <c r="BV1781" s="122">
        <v>-3.5914767999999998E-7</v>
      </c>
      <c r="BW1781" s="122">
        <v>-1.5447683999999999E-7</v>
      </c>
      <c r="BX1781" s="122">
        <v>-1.8332913999999999E-7</v>
      </c>
      <c r="BY1781" s="122">
        <v>-1.0511911E-8</v>
      </c>
      <c r="BZ1781" s="122">
        <v>-3.2361064E-9</v>
      </c>
      <c r="CA1781" s="122">
        <v>-9.6168022000000008E-7</v>
      </c>
      <c r="CB1781" s="122">
        <v>-4.8415085000000002E-5</v>
      </c>
      <c r="CC1781" s="122">
        <v>-1.2826857E-7</v>
      </c>
      <c r="CD1781" s="111">
        <v>0</v>
      </c>
      <c r="CE1781" s="151"/>
      <c r="CF1781" s="143"/>
      <c r="CG1781" s="42" t="s">
        <v>1280</v>
      </c>
      <c r="CH1781" s="42"/>
      <c r="CI1781" s="42"/>
    </row>
    <row r="1782" spans="1:87" ht="14.5" customHeight="1">
      <c r="A1782" s="41" t="s">
        <v>8189</v>
      </c>
      <c r="B1782" s="119" t="s">
        <v>7624</v>
      </c>
      <c r="C1782" s="120" t="str">
        <f t="shared" si="684"/>
        <v>F.044.01.104</v>
      </c>
      <c r="D1782" s="135" t="s">
        <v>8162</v>
      </c>
      <c r="E1782" s="119" t="s">
        <v>6570</v>
      </c>
      <c r="F1782" s="118" t="s">
        <v>8188</v>
      </c>
      <c r="G1782" s="118">
        <v>0.48893705149880001</v>
      </c>
      <c r="H1782" s="118">
        <v>5.6561710289999997E-2</v>
      </c>
      <c r="I1782" s="118">
        <v>0.43595763885</v>
      </c>
      <c r="J1782" s="326">
        <v>-1.9762566412000002E-3</v>
      </c>
      <c r="K1782" s="118">
        <v>-1.6060409999999999E-3</v>
      </c>
      <c r="L1782" s="118">
        <v>-5.0150637E-3</v>
      </c>
      <c r="M1782" s="118">
        <v>-2.0394744999999999E-4</v>
      </c>
      <c r="N1782" s="118">
        <v>-3.2959324E-4</v>
      </c>
      <c r="O1782" s="118">
        <v>-1.0865533E-3</v>
      </c>
      <c r="P1782" s="118">
        <v>-1.2943017000000001E-4</v>
      </c>
      <c r="Q1782" s="118">
        <v>5.8107287000000001E-2</v>
      </c>
      <c r="R1782" s="118">
        <v>0.44117665</v>
      </c>
      <c r="S1782" s="118">
        <v>-2.6629316999999999E-4</v>
      </c>
      <c r="T1782" s="118">
        <v>0</v>
      </c>
      <c r="U1782" s="118">
        <v>-1.7043312E-3</v>
      </c>
      <c r="V1782" s="330">
        <v>-5.6322712E-6</v>
      </c>
      <c r="W1782" s="118">
        <v>0</v>
      </c>
      <c r="X1782" s="118">
        <v>0</v>
      </c>
      <c r="Y1782" s="41"/>
      <c r="Z1782" s="327">
        <v>-1.2075496240601502E-2</v>
      </c>
      <c r="AA1782" s="41"/>
      <c r="AB1782" s="111">
        <v>-20.313846999999999</v>
      </c>
      <c r="AC1782" s="111">
        <v>-20.035809</v>
      </c>
      <c r="AD1782" s="111">
        <v>-0.23106441999999999</v>
      </c>
      <c r="AE1782" s="111">
        <v>0</v>
      </c>
      <c r="AF1782" s="111">
        <v>0</v>
      </c>
      <c r="AG1782" s="111">
        <v>-2.3133895000000001E-3</v>
      </c>
      <c r="AH1782" s="111">
        <v>-4.4660616E-2</v>
      </c>
      <c r="AI1782" s="41"/>
      <c r="AJ1782" s="114">
        <v>-3.4540128000000001E-3</v>
      </c>
      <c r="AK1782" s="114">
        <v>-2.3886119E-3</v>
      </c>
      <c r="AL1782" s="121">
        <v>-6.0412353000000003E-5</v>
      </c>
      <c r="AM1782" s="114">
        <v>-1.0049885E-3</v>
      </c>
      <c r="AN1782" s="113">
        <v>-1.4320215226699999E-7</v>
      </c>
      <c r="AO1782" s="112">
        <v>-2.2341846907219002E-10</v>
      </c>
      <c r="AP1782" s="112">
        <v>-0.140754691164</v>
      </c>
      <c r="AQ1782" s="328">
        <v>-3.1838820999999997E-8</v>
      </c>
      <c r="AR1782" s="328">
        <v>-9.6831386999999996E-11</v>
      </c>
      <c r="AS1782" s="328">
        <v>-2.6122837E-15</v>
      </c>
      <c r="AT1782" s="328">
        <v>-9.0802277999999996E-11</v>
      </c>
      <c r="AU1782" s="328">
        <v>-1.1795656E-11</v>
      </c>
      <c r="AV1782" s="328">
        <v>-4.9031003000000002E-11</v>
      </c>
      <c r="AW1782" s="328">
        <v>-1.0926143E-7</v>
      </c>
      <c r="AX1782" s="328">
        <v>-1.0126057E-11</v>
      </c>
      <c r="AY1782" s="328">
        <v>-1.0902341000000001E-10</v>
      </c>
      <c r="AZ1782" s="328">
        <v>-1.3241496E-13</v>
      </c>
      <c r="BA1782" s="328">
        <v>-6.7922449E-16</v>
      </c>
      <c r="BB1782" s="328">
        <v>-2.8060101999999998E-13</v>
      </c>
      <c r="BC1782" s="328">
        <v>-1.6211682000000001E-14</v>
      </c>
      <c r="BD1782" s="328">
        <v>-1.2252802E-14</v>
      </c>
      <c r="BE1782" s="328">
        <v>-1.4097663E-9</v>
      </c>
      <c r="BF1782" s="328">
        <v>-5.4050603000000002E-10</v>
      </c>
      <c r="BG1782" s="328">
        <v>-6.9928430999999997E-12</v>
      </c>
      <c r="BH1782" s="328">
        <v>-1.2531163999999999E-5</v>
      </c>
      <c r="BI1782" s="329">
        <v>-0.14074216000000001</v>
      </c>
      <c r="BJ1782" s="329">
        <v>0</v>
      </c>
      <c r="BK1782" s="329">
        <v>0</v>
      </c>
      <c r="BL1782" s="329">
        <v>0</v>
      </c>
      <c r="BM1782" s="41"/>
      <c r="BN1782" s="122">
        <v>6.3289314999999998E-5</v>
      </c>
      <c r="BO1782" s="122">
        <v>-7.5801826000000005E-7</v>
      </c>
      <c r="BP1782" s="122">
        <v>-3.3669688E-7</v>
      </c>
      <c r="BQ1782" s="122">
        <v>5.1677568E-5</v>
      </c>
      <c r="BR1782" s="122">
        <v>-1.5907618E-6</v>
      </c>
      <c r="BS1782" s="122">
        <v>-1.0621040999999999E-8</v>
      </c>
      <c r="BT1782" s="122">
        <v>-1.6986809999999999E-10</v>
      </c>
      <c r="BU1782" s="122">
        <v>-2.5072020000000001E-8</v>
      </c>
      <c r="BV1782" s="122">
        <v>-1.7368616999999999E-7</v>
      </c>
      <c r="BW1782" s="122">
        <v>3.8449930000000001E-5</v>
      </c>
      <c r="BX1782" s="122">
        <v>-8.8659176000000003E-8</v>
      </c>
      <c r="BY1782" s="122">
        <v>-5.0836290000000003E-9</v>
      </c>
      <c r="BZ1782" s="122">
        <v>-1.5650023E-9</v>
      </c>
      <c r="CA1782" s="122">
        <v>-3.7196461999999998E-7</v>
      </c>
      <c r="CB1782" s="122">
        <v>-2.3413853000000001E-5</v>
      </c>
      <c r="CC1782" s="122">
        <v>-6.2031524000000003E-8</v>
      </c>
      <c r="CD1782" s="111">
        <v>0</v>
      </c>
      <c r="CE1782" s="137"/>
      <c r="CF1782" s="143"/>
      <c r="CG1782" s="42" t="s">
        <v>1280</v>
      </c>
      <c r="CH1782" s="42"/>
      <c r="CI1782" s="42"/>
    </row>
    <row r="1783" spans="1:87" ht="14.5" customHeight="1">
      <c r="A1783" s="41" t="s">
        <v>8187</v>
      </c>
      <c r="B1783" s="119" t="s">
        <v>7624</v>
      </c>
      <c r="C1783" s="120" t="str">
        <f t="shared" si="684"/>
        <v>F.044.01.105</v>
      </c>
      <c r="D1783" s="135" t="s">
        <v>8162</v>
      </c>
      <c r="E1783" s="119" t="s">
        <v>6570</v>
      </c>
      <c r="F1783" s="118" t="s">
        <v>8186</v>
      </c>
      <c r="G1783" s="118">
        <v>-7.9991873201999991E-2</v>
      </c>
      <c r="H1783" s="118">
        <v>-4.6159479100000003E-3</v>
      </c>
      <c r="I1783" s="118">
        <v>-1.3446088300000001E-2</v>
      </c>
      <c r="J1783" s="326">
        <v>-3.9413479919999991E-3</v>
      </c>
      <c r="K1783" s="118">
        <v>-5.7988488999999997E-2</v>
      </c>
      <c r="L1783" s="118">
        <v>-1.0001794E-2</v>
      </c>
      <c r="M1783" s="118">
        <v>-1.964066E-3</v>
      </c>
      <c r="N1783" s="118">
        <v>-1.9656905000000001E-3</v>
      </c>
      <c r="O1783" s="118">
        <v>-2.1669679E-3</v>
      </c>
      <c r="P1783" s="118">
        <v>-2.5812908999999997E-4</v>
      </c>
      <c r="Q1783" s="118">
        <v>-2.2516041999999999E-4</v>
      </c>
      <c r="R1783" s="118">
        <v>-1.4802283E-3</v>
      </c>
      <c r="S1783" s="118">
        <v>-5.3108186999999997E-4</v>
      </c>
      <c r="T1783" s="118">
        <v>0</v>
      </c>
      <c r="U1783" s="118">
        <v>-3.3990333999999998E-3</v>
      </c>
      <c r="V1783" s="330">
        <v>-1.1232722E-5</v>
      </c>
      <c r="W1783" s="118">
        <v>0</v>
      </c>
      <c r="X1783" s="118">
        <v>0</v>
      </c>
      <c r="Y1783" s="41"/>
      <c r="Z1783" s="327">
        <v>-0.43600367669172929</v>
      </c>
      <c r="AA1783" s="41"/>
      <c r="AB1783" s="111">
        <v>-40.512926999999998</v>
      </c>
      <c r="AC1783" s="111">
        <v>-39.958421000000001</v>
      </c>
      <c r="AD1783" s="111">
        <v>-0.46082339999999999</v>
      </c>
      <c r="AE1783" s="111">
        <v>0</v>
      </c>
      <c r="AF1783" s="111">
        <v>0</v>
      </c>
      <c r="AG1783" s="111">
        <v>-4.6137089999999997E-3</v>
      </c>
      <c r="AH1783" s="111">
        <v>-8.9068913E-2</v>
      </c>
      <c r="AI1783" s="41"/>
      <c r="AJ1783" s="114">
        <v>-1.3838408999999999E-2</v>
      </c>
      <c r="AK1783" s="114">
        <v>-1.1389877E-2</v>
      </c>
      <c r="AL1783" s="114">
        <v>-4.4423336000000001E-4</v>
      </c>
      <c r="AM1783" s="114">
        <v>-2.0042990999999998E-3</v>
      </c>
      <c r="AN1783" s="113">
        <v>-6.8284634194999998E-7</v>
      </c>
      <c r="AO1783" s="112">
        <v>-1.6428748110615997E-9</v>
      </c>
      <c r="AP1783" s="112">
        <v>-0.28071416153099998</v>
      </c>
      <c r="AQ1783" s="328">
        <v>-4.4576036000000002E-7</v>
      </c>
      <c r="AR1783" s="328">
        <v>-1.3464942000000001E-9</v>
      </c>
      <c r="AS1783" s="328">
        <v>-3.6721757999999999E-14</v>
      </c>
      <c r="AT1783" s="328">
        <v>-1.8109154999999999E-10</v>
      </c>
      <c r="AU1783" s="328">
        <v>-2.3524670000000001E-11</v>
      </c>
      <c r="AV1783" s="328">
        <v>-2.9232963000000002E-10</v>
      </c>
      <c r="AW1783" s="328">
        <v>-2.3269951000000001E-7</v>
      </c>
      <c r="AX1783" s="328">
        <v>-4.7773208999999998E-11</v>
      </c>
      <c r="AY1783" s="328">
        <v>-2.3374268000000001E-10</v>
      </c>
      <c r="AZ1783" s="328">
        <v>-2.6408180999999999E-13</v>
      </c>
      <c r="BA1783" s="328">
        <v>-1.3546116E-15</v>
      </c>
      <c r="BB1783" s="328">
        <v>-5.5961672999999996E-13</v>
      </c>
      <c r="BC1783" s="328">
        <v>-3.2331774000000002E-14</v>
      </c>
      <c r="BD1783" s="328">
        <v>-2.4436378E-14</v>
      </c>
      <c r="BE1783" s="328">
        <v>-2.8115678000000002E-9</v>
      </c>
      <c r="BF1783" s="328">
        <v>-1.0779582999999999E-9</v>
      </c>
      <c r="BG1783" s="328">
        <v>-1.3946179E-11</v>
      </c>
      <c r="BH1783" s="328">
        <v>-2.4991531000000001E-5</v>
      </c>
      <c r="BI1783" s="329">
        <v>-0.28068916999999999</v>
      </c>
      <c r="BJ1783" s="329">
        <v>0</v>
      </c>
      <c r="BK1783" s="329">
        <v>0</v>
      </c>
      <c r="BL1783" s="329">
        <v>0</v>
      </c>
      <c r="BM1783" s="41"/>
      <c r="BN1783" s="122">
        <v>-6.6128644000000003E-5</v>
      </c>
      <c r="BO1783" s="122">
        <v>-1.688262E-6</v>
      </c>
      <c r="BP1783" s="122">
        <v>-1.2156939E-5</v>
      </c>
      <c r="BQ1783" s="122">
        <v>-1.7428038E-7</v>
      </c>
      <c r="BR1783" s="122">
        <v>-3.2240140999999999E-6</v>
      </c>
      <c r="BS1783" s="122">
        <v>-1.4712664999999999E-7</v>
      </c>
      <c r="BT1783" s="122">
        <v>-3.3877650000000001E-10</v>
      </c>
      <c r="BU1783" s="122">
        <v>-2.4115915000000001E-7</v>
      </c>
      <c r="BV1783" s="122">
        <v>-3.4639106999999998E-7</v>
      </c>
      <c r="BW1783" s="122">
        <v>-1.4898996E-7</v>
      </c>
      <c r="BX1783" s="122">
        <v>-1.7681745000000001E-7</v>
      </c>
      <c r="BY1783" s="122">
        <v>-1.0138537E-8</v>
      </c>
      <c r="BZ1783" s="122">
        <v>-3.1211627E-9</v>
      </c>
      <c r="CA1783" s="122">
        <v>-9.9192903000000004E-7</v>
      </c>
      <c r="CB1783" s="122">
        <v>-4.6695423999999999E-5</v>
      </c>
      <c r="CC1783" s="122">
        <v>-1.2371259000000001E-7</v>
      </c>
      <c r="CD1783" s="111">
        <v>0</v>
      </c>
      <c r="CE1783" s="151"/>
      <c r="CF1783" s="143"/>
      <c r="CG1783" s="42" t="s">
        <v>1280</v>
      </c>
      <c r="CH1783" s="42"/>
      <c r="CI1783" s="42"/>
    </row>
    <row r="1784" spans="1:87" ht="14.5" customHeight="1">
      <c r="A1784" s="41" t="s">
        <v>8185</v>
      </c>
      <c r="B1784" s="119" t="s">
        <v>7624</v>
      </c>
      <c r="C1784" s="120" t="str">
        <f t="shared" si="684"/>
        <v>F.044.01.106</v>
      </c>
      <c r="D1784" s="135" t="s">
        <v>8162</v>
      </c>
      <c r="E1784" s="119" t="s">
        <v>6570</v>
      </c>
      <c r="F1784" s="118" t="s">
        <v>8184</v>
      </c>
      <c r="G1784" s="118">
        <v>-4.7949278404999986E-3</v>
      </c>
      <c r="H1784" s="118">
        <v>-1.6722720399999999E-3</v>
      </c>
      <c r="I1784" s="118">
        <v>-5.9551168599999999E-3</v>
      </c>
      <c r="J1784" s="326">
        <v>-1.9650913405000001E-3</v>
      </c>
      <c r="K1784" s="118">
        <v>4.7975524000000002E-3</v>
      </c>
      <c r="L1784" s="118">
        <v>-4.98673E-3</v>
      </c>
      <c r="M1784" s="118">
        <v>-2.3036937999999999E-4</v>
      </c>
      <c r="N1784" s="118">
        <v>-3.5089722999999997E-4</v>
      </c>
      <c r="O1784" s="118">
        <v>-1.0804146E-3</v>
      </c>
      <c r="P1784" s="118">
        <v>-1.2869891999999999E-4</v>
      </c>
      <c r="Q1784" s="118">
        <v>-1.1226128999999999E-4</v>
      </c>
      <c r="R1784" s="118">
        <v>-7.3801748000000003E-4</v>
      </c>
      <c r="S1784" s="118">
        <v>-2.6478869000000002E-4</v>
      </c>
      <c r="T1784" s="118">
        <v>0</v>
      </c>
      <c r="U1784" s="118">
        <v>-1.6947022E-3</v>
      </c>
      <c r="V1784" s="330">
        <v>-5.6004504999999996E-6</v>
      </c>
      <c r="W1784" s="118">
        <v>0</v>
      </c>
      <c r="X1784" s="118">
        <v>0</v>
      </c>
      <c r="Y1784" s="41"/>
      <c r="Z1784" s="327">
        <v>3.6071822556390978E-2</v>
      </c>
      <c r="AA1784" s="41"/>
      <c r="AB1784" s="111">
        <v>-20.199079999999999</v>
      </c>
      <c r="AC1784" s="111">
        <v>-19.922612000000001</v>
      </c>
      <c r="AD1784" s="111">
        <v>-0.22975897000000001</v>
      </c>
      <c r="AE1784" s="111">
        <v>0</v>
      </c>
      <c r="AF1784" s="111">
        <v>0</v>
      </c>
      <c r="AG1784" s="111">
        <v>-2.3003195000000001E-3</v>
      </c>
      <c r="AH1784" s="111">
        <v>-4.4408296999999999E-2</v>
      </c>
      <c r="AI1784" s="41"/>
      <c r="AJ1784" s="114">
        <v>-2.6585145E-3</v>
      </c>
      <c r="AK1784" s="114">
        <v>-1.6353253999999999E-3</v>
      </c>
      <c r="AL1784" s="121">
        <v>-2.3878535000000001E-5</v>
      </c>
      <c r="AM1784" s="114">
        <v>-9.9931059999999999E-4</v>
      </c>
      <c r="AN1784" s="113">
        <v>-9.804109073E-8</v>
      </c>
      <c r="AO1784" s="112">
        <v>-8.830818658926E-11</v>
      </c>
      <c r="AP1784" s="112">
        <v>-0.13995947036700002</v>
      </c>
      <c r="AQ1784" s="328">
        <v>1.295846E-8</v>
      </c>
      <c r="AR1784" s="328">
        <v>3.8337151999999998E-11</v>
      </c>
      <c r="AS1784" s="328">
        <v>1.0805258E-15</v>
      </c>
      <c r="AT1784" s="328">
        <v>-9.0289271000000005E-11</v>
      </c>
      <c r="AU1784" s="328">
        <v>-1.1729014000000001E-11</v>
      </c>
      <c r="AV1784" s="328">
        <v>-5.2198624999999999E-11</v>
      </c>
      <c r="AW1784" s="328">
        <v>-1.0890607999999999E-7</v>
      </c>
      <c r="AX1784" s="328">
        <v>-1.0557151999999999E-11</v>
      </c>
      <c r="AY1784" s="328">
        <v>-1.0869627E-10</v>
      </c>
      <c r="AZ1784" s="328">
        <v>-1.3166685000000001E-13</v>
      </c>
      <c r="BA1784" s="328">
        <v>-6.7538705999999995E-16</v>
      </c>
      <c r="BB1784" s="328">
        <v>-2.7901570999999998E-13</v>
      </c>
      <c r="BC1784" s="328">
        <v>-1.6120091000000001E-14</v>
      </c>
      <c r="BD1784" s="328">
        <v>-1.2183577E-14</v>
      </c>
      <c r="BE1784" s="328">
        <v>-1.4018014999999999E-9</v>
      </c>
      <c r="BF1784" s="328">
        <v>-5.3745232000000004E-10</v>
      </c>
      <c r="BG1784" s="328">
        <v>-6.9533354999999998E-12</v>
      </c>
      <c r="BH1784" s="328">
        <v>-1.2460367E-5</v>
      </c>
      <c r="BI1784" s="329">
        <v>-0.13994701000000001</v>
      </c>
      <c r="BJ1784" s="329">
        <v>0</v>
      </c>
      <c r="BK1784" s="329">
        <v>0</v>
      </c>
      <c r="BL1784" s="329">
        <v>0</v>
      </c>
      <c r="BM1784" s="41"/>
      <c r="BN1784" s="122">
        <v>-2.5521238999999999E-5</v>
      </c>
      <c r="BO1784" s="122">
        <v>-7.5686095000000002E-7</v>
      </c>
      <c r="BP1784" s="122">
        <v>1.0057780999999999E-6</v>
      </c>
      <c r="BQ1784" s="122">
        <v>-8.6893335999999997E-8</v>
      </c>
      <c r="BR1784" s="122">
        <v>-1.5826859E-6</v>
      </c>
      <c r="BS1784" s="122">
        <v>-1.2791026E-8</v>
      </c>
      <c r="BT1784" s="122">
        <v>-1.689084E-10</v>
      </c>
      <c r="BU1784" s="122">
        <v>-2.8315017000000001E-8</v>
      </c>
      <c r="BV1784" s="122">
        <v>-1.7270489000000001E-7</v>
      </c>
      <c r="BW1784" s="122">
        <v>-7.4283945999999995E-8</v>
      </c>
      <c r="BX1784" s="122">
        <v>-8.8158275999999996E-8</v>
      </c>
      <c r="BY1784" s="122">
        <v>-5.0549079E-9</v>
      </c>
      <c r="BZ1784" s="122">
        <v>-1.5561604000000001E-9</v>
      </c>
      <c r="CA1784" s="122">
        <v>-3.7429145000000002E-7</v>
      </c>
      <c r="CB1784" s="122">
        <v>-2.3281571000000002E-5</v>
      </c>
      <c r="CC1784" s="122">
        <v>-6.1681062999999998E-8</v>
      </c>
      <c r="CD1784" s="111">
        <v>0</v>
      </c>
      <c r="CE1784" s="151"/>
      <c r="CF1784" s="143"/>
      <c r="CG1784" s="42" t="s">
        <v>1280</v>
      </c>
      <c r="CH1784" s="42"/>
      <c r="CI1784" s="42"/>
    </row>
    <row r="1785" spans="1:87" ht="14.5" customHeight="1">
      <c r="A1785" s="41" t="s">
        <v>8183</v>
      </c>
      <c r="B1785" s="119" t="s">
        <v>7624</v>
      </c>
      <c r="C1785" s="120" t="str">
        <f t="shared" si="684"/>
        <v>F.044.01.107</v>
      </c>
      <c r="D1785" s="135" t="s">
        <v>8162</v>
      </c>
      <c r="E1785" s="119" t="s">
        <v>6570</v>
      </c>
      <c r="F1785" s="118" t="s">
        <v>8182</v>
      </c>
      <c r="G1785" s="118">
        <v>3.2398232352399997E-2</v>
      </c>
      <c r="H1785" s="118">
        <v>-2.6854691500000001E-3</v>
      </c>
      <c r="I1785" s="118">
        <v>-9.5038498499999992E-3</v>
      </c>
      <c r="J1785" s="326">
        <v>-3.1262816476E-3</v>
      </c>
      <c r="K1785" s="118">
        <v>4.7713832999999997E-2</v>
      </c>
      <c r="L1785" s="118">
        <v>-7.9334340999999992E-3</v>
      </c>
      <c r="M1785" s="118">
        <v>-3.9629705000000001E-4</v>
      </c>
      <c r="N1785" s="118">
        <v>-5.8328196000000001E-4</v>
      </c>
      <c r="O1785" s="118">
        <v>-1.7188414E-3</v>
      </c>
      <c r="P1785" s="118">
        <v>-2.0474828999999999E-4</v>
      </c>
      <c r="Q1785" s="118">
        <v>-1.7859749999999999E-4</v>
      </c>
      <c r="R1785" s="118">
        <v>-1.1741187000000001E-3</v>
      </c>
      <c r="S1785" s="118">
        <v>-4.2125474E-4</v>
      </c>
      <c r="T1785" s="118">
        <v>0</v>
      </c>
      <c r="U1785" s="118">
        <v>-2.6961171000000001E-3</v>
      </c>
      <c r="V1785" s="330">
        <v>-8.9098075999999994E-6</v>
      </c>
      <c r="W1785" s="118">
        <v>0</v>
      </c>
      <c r="X1785" s="118">
        <v>0</v>
      </c>
      <c r="Y1785" s="41"/>
      <c r="Z1785" s="327">
        <v>0.35875062406015035</v>
      </c>
      <c r="AA1785" s="41"/>
      <c r="AB1785" s="111">
        <v>-32.134900000000002</v>
      </c>
      <c r="AC1785" s="111">
        <v>-31.695065</v>
      </c>
      <c r="AD1785" s="111">
        <v>-0.36552563999999999</v>
      </c>
      <c r="AE1785" s="111">
        <v>0</v>
      </c>
      <c r="AF1785" s="111">
        <v>0</v>
      </c>
      <c r="AG1785" s="111">
        <v>-3.6595992E-3</v>
      </c>
      <c r="AH1785" s="111">
        <v>-7.0649562999999999E-2</v>
      </c>
      <c r="AI1785" s="41"/>
      <c r="AJ1785" s="114">
        <v>6.5852838999999998E-4</v>
      </c>
      <c r="AK1785" s="114">
        <v>2.0583817E-3</v>
      </c>
      <c r="AL1785" s="114">
        <v>1.8995899E-4</v>
      </c>
      <c r="AM1785" s="114">
        <v>-1.5898123E-3</v>
      </c>
      <c r="AN1785" s="113">
        <v>1.2340418561099998E-7</v>
      </c>
      <c r="AO1785" s="112">
        <v>7.0251106968560002E-10</v>
      </c>
      <c r="AP1785" s="112">
        <v>-0.22266279331</v>
      </c>
      <c r="AQ1785" s="328">
        <v>3.0028119000000001E-7</v>
      </c>
      <c r="AR1785" s="328">
        <v>9.0480910999999997E-10</v>
      </c>
      <c r="AS1785" s="328">
        <v>2.4773337E-14</v>
      </c>
      <c r="AT1785" s="328">
        <v>-1.4364202000000001E-10</v>
      </c>
      <c r="AU1785" s="328">
        <v>-1.8659795000000001E-11</v>
      </c>
      <c r="AV1785" s="328">
        <v>-8.6765994000000002E-11</v>
      </c>
      <c r="AW1785" s="328">
        <v>-1.7354276000000001E-7</v>
      </c>
      <c r="AX1785" s="328">
        <v>-1.7323196999999999E-11</v>
      </c>
      <c r="AY1785" s="328">
        <v>-1.7323803E-10</v>
      </c>
      <c r="AZ1785" s="328">
        <v>-2.0946999E-13</v>
      </c>
      <c r="BA1785" s="328">
        <v>-1.0744794E-15</v>
      </c>
      <c r="BB1785" s="328">
        <v>-4.4388862000000001E-13</v>
      </c>
      <c r="BC1785" s="328">
        <v>-2.5645599E-14</v>
      </c>
      <c r="BD1785" s="328">
        <v>-1.9382963000000002E-14</v>
      </c>
      <c r="BE1785" s="328">
        <v>-2.2301387999999999E-9</v>
      </c>
      <c r="BF1785" s="328">
        <v>-8.5503778000000001E-10</v>
      </c>
      <c r="BG1785" s="328">
        <v>-1.1062125000000001E-11</v>
      </c>
      <c r="BH1785" s="328">
        <v>-1.9823310000000001E-5</v>
      </c>
      <c r="BI1785" s="329">
        <v>-0.22264297</v>
      </c>
      <c r="BJ1785" s="329">
        <v>0</v>
      </c>
      <c r="BK1785" s="329">
        <v>0</v>
      </c>
      <c r="BL1785" s="329">
        <v>0</v>
      </c>
      <c r="BM1785" s="41"/>
      <c r="BN1785" s="122">
        <v>-3.2214369000000003E-5</v>
      </c>
      <c r="BO1785" s="122">
        <v>-1.2074746000000001E-6</v>
      </c>
      <c r="BP1785" s="122">
        <v>1.0002919000000001E-5</v>
      </c>
      <c r="BQ1785" s="122">
        <v>-1.3823939999999999E-7</v>
      </c>
      <c r="BR1785" s="122">
        <v>-2.5188944000000002E-6</v>
      </c>
      <c r="BS1785" s="122">
        <v>-2.2759383999999999E-8</v>
      </c>
      <c r="BT1785" s="122">
        <v>-2.6871789999999998E-10</v>
      </c>
      <c r="BU1785" s="122">
        <v>-4.8704516000000003E-8</v>
      </c>
      <c r="BV1785" s="122">
        <v>-2.7475778999999998E-7</v>
      </c>
      <c r="BW1785" s="122">
        <v>-1.1817901E-7</v>
      </c>
      <c r="BX1785" s="122">
        <v>-1.4025179999999999E-7</v>
      </c>
      <c r="BY1785" s="122">
        <v>-8.0418989999999994E-9</v>
      </c>
      <c r="BZ1785" s="122">
        <v>-2.4757097999999999E-9</v>
      </c>
      <c r="CA1785" s="122">
        <v>-6.0024951000000001E-7</v>
      </c>
      <c r="CB1785" s="122">
        <v>-3.7038863000000001E-5</v>
      </c>
      <c r="CC1785" s="122">
        <v>-9.8128964000000006E-8</v>
      </c>
      <c r="CD1785" s="111">
        <v>0</v>
      </c>
      <c r="CE1785" s="151"/>
      <c r="CF1785" s="143"/>
      <c r="CG1785" s="42" t="s">
        <v>1280</v>
      </c>
      <c r="CH1785" s="42"/>
      <c r="CI1785" s="42"/>
    </row>
    <row r="1786" spans="1:87" ht="14.5" customHeight="1">
      <c r="A1786" s="41" t="s">
        <v>8181</v>
      </c>
      <c r="B1786" s="119" t="s">
        <v>7624</v>
      </c>
      <c r="C1786" s="120" t="str">
        <f t="shared" si="684"/>
        <v>F.044.01.108</v>
      </c>
      <c r="D1786" s="135" t="s">
        <v>8162</v>
      </c>
      <c r="E1786" s="119" t="s">
        <v>6570</v>
      </c>
      <c r="F1786" s="118" t="s">
        <v>8180</v>
      </c>
      <c r="G1786" s="118">
        <v>2.3953753208999992E-3</v>
      </c>
      <c r="H1786" s="118">
        <v>-2.41837368E-3</v>
      </c>
      <c r="I1786" s="118">
        <v>-8.6227716000000006E-3</v>
      </c>
      <c r="J1786" s="326">
        <v>-2.8471493990999998E-3</v>
      </c>
      <c r="K1786" s="118">
        <v>1.628367E-2</v>
      </c>
      <c r="L1786" s="118">
        <v>-7.2250917000000001E-3</v>
      </c>
      <c r="M1786" s="118">
        <v>-3.2839320000000003E-4</v>
      </c>
      <c r="N1786" s="118">
        <v>-5.0388178999999996E-4</v>
      </c>
      <c r="O1786" s="118">
        <v>-1.5653734E-3</v>
      </c>
      <c r="P1786" s="118">
        <v>-1.8646719E-4</v>
      </c>
      <c r="Q1786" s="118">
        <v>-1.6265130000000001E-4</v>
      </c>
      <c r="R1786" s="118">
        <v>-1.0692867E-3</v>
      </c>
      <c r="S1786" s="118">
        <v>-3.8364270999999999E-4</v>
      </c>
      <c r="T1786" s="118">
        <v>0</v>
      </c>
      <c r="U1786" s="118">
        <v>-2.4553924E-3</v>
      </c>
      <c r="V1786" s="330">
        <v>-8.1142890999999994E-6</v>
      </c>
      <c r="W1786" s="118">
        <v>0</v>
      </c>
      <c r="X1786" s="118">
        <v>0</v>
      </c>
      <c r="Y1786" s="41"/>
      <c r="Z1786" s="327">
        <v>0.12243360902255639</v>
      </c>
      <c r="AA1786" s="41"/>
      <c r="AB1786" s="111">
        <v>-29.265712000000001</v>
      </c>
      <c r="AC1786" s="111">
        <v>-28.865148999999999</v>
      </c>
      <c r="AD1786" s="111">
        <v>-0.33288941999999999</v>
      </c>
      <c r="AE1786" s="111">
        <v>0</v>
      </c>
      <c r="AF1786" s="111">
        <v>0</v>
      </c>
      <c r="AG1786" s="111">
        <v>-3.3328492999999998E-3</v>
      </c>
      <c r="AH1786" s="111">
        <v>-6.4341566000000003E-2</v>
      </c>
      <c r="AI1786" s="41"/>
      <c r="AJ1786" s="114">
        <v>-2.7116200000000001E-3</v>
      </c>
      <c r="AK1786" s="114">
        <v>-1.2823284E-3</v>
      </c>
      <c r="AL1786" s="121">
        <v>1.8573168999999999E-5</v>
      </c>
      <c r="AM1786" s="114">
        <v>-1.4478647999999999E-3</v>
      </c>
      <c r="AN1786" s="113">
        <v>-7.6878197431999994E-8</v>
      </c>
      <c r="AO1786" s="112">
        <v>6.8687758855539979E-11</v>
      </c>
      <c r="AP1786" s="112">
        <v>-0.20278218337199999</v>
      </c>
      <c r="AQ1786" s="328">
        <v>8.3893224000000001E-8</v>
      </c>
      <c r="AR1786" s="328">
        <v>2.5202257999999999E-10</v>
      </c>
      <c r="AS1786" s="328">
        <v>6.9335743000000004E-15</v>
      </c>
      <c r="AT1786" s="328">
        <v>-1.3081684000000001E-10</v>
      </c>
      <c r="AU1786" s="328">
        <v>-1.6993741999999999E-11</v>
      </c>
      <c r="AV1786" s="328">
        <v>-7.4956530000000006E-11</v>
      </c>
      <c r="AW1786" s="328">
        <v>-1.5773894E-7</v>
      </c>
      <c r="AX1786" s="328">
        <v>-1.5200590000000001E-11</v>
      </c>
      <c r="AY1786" s="328">
        <v>-1.5742972000000001E-10</v>
      </c>
      <c r="AZ1786" s="328">
        <v>-1.9076731E-13</v>
      </c>
      <c r="BA1786" s="328">
        <v>-9.7854376000000003E-16</v>
      </c>
      <c r="BB1786" s="328">
        <v>-4.0425571000000001E-13</v>
      </c>
      <c r="BC1786" s="328">
        <v>-2.3355814E-14</v>
      </c>
      <c r="BD1786" s="328">
        <v>-1.7652341000000001E-14</v>
      </c>
      <c r="BE1786" s="328">
        <v>-2.0310192E-9</v>
      </c>
      <c r="BF1786" s="328">
        <v>-7.7869511999999998E-10</v>
      </c>
      <c r="BG1786" s="328">
        <v>-1.0074435E-11</v>
      </c>
      <c r="BH1786" s="328">
        <v>-1.8053371999999999E-5</v>
      </c>
      <c r="BI1786" s="329">
        <v>-0.20276412999999999</v>
      </c>
      <c r="BJ1786" s="329">
        <v>0</v>
      </c>
      <c r="BK1786" s="329">
        <v>0</v>
      </c>
      <c r="BL1786" s="329">
        <v>0</v>
      </c>
      <c r="BM1786" s="41"/>
      <c r="BN1786" s="122">
        <v>-3.5017508999999999E-5</v>
      </c>
      <c r="BO1786" s="122">
        <v>-1.0959784999999999E-6</v>
      </c>
      <c r="BP1786" s="122">
        <v>3.4137738000000001E-6</v>
      </c>
      <c r="BQ1786" s="122">
        <v>-1.2589659E-7</v>
      </c>
      <c r="BR1786" s="122">
        <v>-2.2929182000000001E-6</v>
      </c>
      <c r="BS1786" s="122">
        <v>-1.8097308999999999E-8</v>
      </c>
      <c r="BT1786" s="122">
        <v>-2.4472522999999999E-10</v>
      </c>
      <c r="BU1786" s="122">
        <v>-4.0364144000000003E-8</v>
      </c>
      <c r="BV1786" s="122">
        <v>-2.5022583999999998E-7</v>
      </c>
      <c r="BW1786" s="122">
        <v>-1.0762731E-7</v>
      </c>
      <c r="BX1786" s="122">
        <v>-1.2772931999999999E-7</v>
      </c>
      <c r="BY1786" s="122">
        <v>-7.3238722999999998E-9</v>
      </c>
      <c r="BZ1786" s="122">
        <v>-2.2546642999999999E-9</v>
      </c>
      <c r="CA1786" s="122">
        <v>-5.4143316000000003E-7</v>
      </c>
      <c r="CB1786" s="122">
        <v>-3.3731822000000001E-5</v>
      </c>
      <c r="CC1786" s="122">
        <v>-8.936745E-8</v>
      </c>
      <c r="CD1786" s="111">
        <v>0</v>
      </c>
      <c r="CE1786" s="151"/>
      <c r="CF1786" s="143"/>
      <c r="CG1786" s="42" t="s">
        <v>1280</v>
      </c>
      <c r="CH1786" s="42"/>
      <c r="CI1786" s="42"/>
    </row>
    <row r="1787" spans="1:87" ht="14.5" customHeight="1">
      <c r="A1787" s="41" t="s">
        <v>8179</v>
      </c>
      <c r="B1787" s="119" t="s">
        <v>7624</v>
      </c>
      <c r="C1787" s="120" t="str">
        <f t="shared" si="684"/>
        <v>F.044.01.109</v>
      </c>
      <c r="D1787" s="135" t="s">
        <v>8162</v>
      </c>
      <c r="E1787" s="119" t="s">
        <v>6570</v>
      </c>
      <c r="F1787" s="118" t="s">
        <v>8178</v>
      </c>
      <c r="G1787" s="118">
        <v>1.2172309844718998</v>
      </c>
      <c r="H1787" s="118">
        <v>-4.0047873399999995E-4</v>
      </c>
      <c r="I1787" s="118">
        <v>1.2004588514999999</v>
      </c>
      <c r="J1787" s="326">
        <v>-8.1506629410000003E-4</v>
      </c>
      <c r="K1787" s="118">
        <v>1.7987678E-2</v>
      </c>
      <c r="L1787" s="118">
        <v>1.2005116</v>
      </c>
      <c r="M1787" s="118">
        <v>2.5336101999999999E-4</v>
      </c>
      <c r="N1787" s="118">
        <v>1.4759149E-4</v>
      </c>
      <c r="O1787" s="118">
        <v>-4.4812649999999998E-4</v>
      </c>
      <c r="P1787" s="330">
        <v>-5.3380804E-5</v>
      </c>
      <c r="Q1787" s="330">
        <v>-4.6562920000000002E-5</v>
      </c>
      <c r="R1787" s="118">
        <v>-3.0610951999999997E-4</v>
      </c>
      <c r="S1787" s="118">
        <v>-1.0982713E-4</v>
      </c>
      <c r="T1787" s="118">
        <v>0</v>
      </c>
      <c r="U1787" s="118">
        <v>-7.0291625000000002E-4</v>
      </c>
      <c r="V1787" s="330">
        <v>-2.3229141000000001E-6</v>
      </c>
      <c r="W1787" s="118">
        <v>0</v>
      </c>
      <c r="X1787" s="118">
        <v>0</v>
      </c>
      <c r="Y1787" s="41"/>
      <c r="Z1787" s="327">
        <v>0.1352456992481203</v>
      </c>
      <c r="AA1787" s="41"/>
      <c r="AB1787" s="111">
        <v>-8.3780275</v>
      </c>
      <c r="AC1787" s="111">
        <v>-8.2633562999999999</v>
      </c>
      <c r="AD1787" s="111">
        <v>-9.5297755999999997E-2</v>
      </c>
      <c r="AE1787" s="111">
        <v>0</v>
      </c>
      <c r="AF1787" s="111">
        <v>0</v>
      </c>
      <c r="AG1787" s="111">
        <v>-9.5410980000000002E-4</v>
      </c>
      <c r="AH1787" s="111">
        <v>-1.8419350000000001E-2</v>
      </c>
      <c r="AI1787" s="41"/>
      <c r="AJ1787" s="114">
        <v>0.37207911999999999</v>
      </c>
      <c r="AK1787" s="114">
        <v>0.36553080999999998</v>
      </c>
      <c r="AL1787" s="114">
        <v>6.9628028E-3</v>
      </c>
      <c r="AM1787" s="114">
        <v>-4.1448678000000002E-4</v>
      </c>
      <c r="AN1787" s="113">
        <v>2.1914316722373802E-5</v>
      </c>
      <c r="AO1787" s="112">
        <v>2.5750009884255967E-8</v>
      </c>
      <c r="AP1787" s="112">
        <v>-5.8051370220199995E-2</v>
      </c>
      <c r="AQ1787" s="328">
        <v>1.1699845E-7</v>
      </c>
      <c r="AR1787" s="328">
        <v>3.5269665999999999E-10</v>
      </c>
      <c r="AS1787" s="328">
        <v>9.6499055999999999E-15</v>
      </c>
      <c r="AT1787" s="328">
        <v>-3.7449527000000002E-11</v>
      </c>
      <c r="AU1787" s="328">
        <v>-4.8648751999999998E-12</v>
      </c>
      <c r="AV1787" s="328">
        <v>2.1936366E-11</v>
      </c>
      <c r="AW1787" s="328">
        <v>2.1798143000000002E-5</v>
      </c>
      <c r="AX1787" s="328">
        <v>1.7999879000000001E-12</v>
      </c>
      <c r="AY1787" s="328">
        <v>2.539857E-8</v>
      </c>
      <c r="AZ1787" s="328">
        <v>-5.4611818000000001E-14</v>
      </c>
      <c r="BA1787" s="328">
        <v>-2.8013212999999999E-16</v>
      </c>
      <c r="BB1787" s="328">
        <v>-1.1572811E-13</v>
      </c>
      <c r="BC1787" s="328">
        <v>-6.6861741000000004E-15</v>
      </c>
      <c r="BD1787" s="328">
        <v>-5.0534154E-15</v>
      </c>
      <c r="BE1787" s="328">
        <v>-5.8142903000000005E-10</v>
      </c>
      <c r="BF1787" s="328">
        <v>-2.2292056E-10</v>
      </c>
      <c r="BG1787" s="328">
        <v>-2.8840538999999998E-12</v>
      </c>
      <c r="BH1787" s="328">
        <v>-5.1682202000000003E-6</v>
      </c>
      <c r="BI1787" s="329">
        <v>-5.8046201999999998E-2</v>
      </c>
      <c r="BJ1787" s="329">
        <v>0</v>
      </c>
      <c r="BK1787" s="329">
        <v>0</v>
      </c>
      <c r="BL1787" s="329">
        <v>0</v>
      </c>
      <c r="BM1787" s="41"/>
      <c r="BN1787" s="111">
        <v>3.2419835E-4</v>
      </c>
      <c r="BO1787" s="111">
        <v>1.7511666999999999E-4</v>
      </c>
      <c r="BP1787" s="122">
        <v>3.771009E-6</v>
      </c>
      <c r="BQ1787" s="122">
        <v>-3.6040986E-8</v>
      </c>
      <c r="BR1787" s="111">
        <v>1.4383070999999999E-4</v>
      </c>
      <c r="BS1787" s="122">
        <v>2.2912E-8</v>
      </c>
      <c r="BT1787" s="122">
        <v>-7.0058596000000005E-11</v>
      </c>
      <c r="BU1787" s="122">
        <v>3.1083595999999999E-8</v>
      </c>
      <c r="BV1787" s="122">
        <v>-7.163328E-8</v>
      </c>
      <c r="BW1787" s="122">
        <v>-3.0810954999999999E-8</v>
      </c>
      <c r="BX1787" s="122">
        <v>-3.6565649000000002E-8</v>
      </c>
      <c r="BY1787" s="122">
        <v>-2.0966379000000001E-9</v>
      </c>
      <c r="BZ1787" s="122">
        <v>-6.4545291000000002E-10</v>
      </c>
      <c r="CA1787" s="122">
        <v>1.1285975E-5</v>
      </c>
      <c r="CB1787" s="122">
        <v>-9.6565608000000001E-6</v>
      </c>
      <c r="CC1787" s="122">
        <v>-2.5583623000000002E-8</v>
      </c>
      <c r="CD1787" s="111">
        <v>0</v>
      </c>
      <c r="CE1787" s="151"/>
      <c r="CF1787" s="143"/>
      <c r="CG1787" s="42" t="s">
        <v>1280</v>
      </c>
      <c r="CH1787" s="42"/>
      <c r="CI1787" s="42"/>
    </row>
    <row r="1788" spans="1:87" ht="14.5" customHeight="1">
      <c r="A1788" s="41" t="s">
        <v>8177</v>
      </c>
      <c r="B1788" s="119" t="s">
        <v>7624</v>
      </c>
      <c r="C1788" s="120" t="str">
        <f t="shared" si="684"/>
        <v>F.044.01.110</v>
      </c>
      <c r="D1788" s="135" t="s">
        <v>8162</v>
      </c>
      <c r="E1788" s="119" t="s">
        <v>6570</v>
      </c>
      <c r="F1788" s="118" t="s">
        <v>8176</v>
      </c>
      <c r="G1788" s="118">
        <v>-0.18252442058749999</v>
      </c>
      <c r="H1788" s="118">
        <v>-1.2060147381E-3</v>
      </c>
      <c r="I1788" s="118">
        <v>-5.062243939999999E-3</v>
      </c>
      <c r="J1788" s="326">
        <v>-1.7976119093999999E-3</v>
      </c>
      <c r="K1788" s="118">
        <v>-0.17445854999999999</v>
      </c>
      <c r="L1788" s="118">
        <v>-4.5617245999999998E-3</v>
      </c>
      <c r="M1788" s="118">
        <v>1.7459893000000001E-4</v>
      </c>
      <c r="N1788" s="118">
        <v>2.7428719000000002E-6</v>
      </c>
      <c r="O1788" s="118">
        <v>-9.8833378000000001E-4</v>
      </c>
      <c r="P1788" s="118">
        <v>-1.1773027E-4</v>
      </c>
      <c r="Q1788" s="118">
        <v>-1.0269356E-4</v>
      </c>
      <c r="R1788" s="118">
        <v>-6.7511826999999995E-4</v>
      </c>
      <c r="S1788" s="118">
        <v>-2.4222147E-4</v>
      </c>
      <c r="T1788" s="118">
        <v>0</v>
      </c>
      <c r="U1788" s="118">
        <v>-1.5502673E-3</v>
      </c>
      <c r="V1788" s="330">
        <v>-5.1231393999999999E-6</v>
      </c>
      <c r="W1788" s="118">
        <v>0</v>
      </c>
      <c r="X1788" s="118">
        <v>0</v>
      </c>
      <c r="Y1788" s="41"/>
      <c r="Z1788" s="327">
        <v>-1.3117184210526314</v>
      </c>
      <c r="AA1788" s="41"/>
      <c r="AB1788" s="111">
        <v>-18.477567000000001</v>
      </c>
      <c r="AC1788" s="111">
        <v>-18.224661999999999</v>
      </c>
      <c r="AD1788" s="111">
        <v>-0.21017723999999999</v>
      </c>
      <c r="AE1788" s="111">
        <v>0</v>
      </c>
      <c r="AF1788" s="111">
        <v>0</v>
      </c>
      <c r="AG1788" s="111">
        <v>-2.1042696E-3</v>
      </c>
      <c r="AH1788" s="111">
        <v>-4.0623499E-2</v>
      </c>
      <c r="AI1788" s="41"/>
      <c r="AJ1788" s="114">
        <v>-2.420019E-2</v>
      </c>
      <c r="AK1788" s="114">
        <v>-2.2249002E-2</v>
      </c>
      <c r="AL1788" s="114">
        <v>-1.037046E-3</v>
      </c>
      <c r="AM1788" s="114">
        <v>-9.1414209000000002E-4</v>
      </c>
      <c r="AN1788" s="113">
        <v>-1.3338730010205201E-6</v>
      </c>
      <c r="AO1788" s="112">
        <v>-3.8352294737796597E-9</v>
      </c>
      <c r="AP1788" s="112">
        <v>-0.128031108403</v>
      </c>
      <c r="AQ1788" s="328">
        <v>-1.2360423E-6</v>
      </c>
      <c r="AR1788" s="328">
        <v>-3.7301348000000001E-9</v>
      </c>
      <c r="AS1788" s="328">
        <v>-1.0188233E-13</v>
      </c>
      <c r="AT1788" s="328">
        <v>-8.2594161999999995E-11</v>
      </c>
      <c r="AU1788" s="328">
        <v>-1.0729382E-11</v>
      </c>
      <c r="AV1788" s="328">
        <v>3.8705347999999998E-13</v>
      </c>
      <c r="AW1788" s="328">
        <v>-9.5963787999999997E-8</v>
      </c>
      <c r="AX1788" s="328">
        <v>-2.8335883000000001E-12</v>
      </c>
      <c r="AY1788" s="328">
        <v>-9.5396290999999999E-11</v>
      </c>
      <c r="AZ1788" s="328">
        <v>-1.2044524000000001E-13</v>
      </c>
      <c r="BA1788" s="328">
        <v>-6.1782566000000002E-16</v>
      </c>
      <c r="BB1788" s="328">
        <v>-2.5523596E-13</v>
      </c>
      <c r="BC1788" s="328">
        <v>-1.4746219999999999E-14</v>
      </c>
      <c r="BD1788" s="328">
        <v>-1.1145204000000001E-14</v>
      </c>
      <c r="BE1788" s="328">
        <v>-1.2823298E-9</v>
      </c>
      <c r="BF1788" s="328">
        <v>-4.9164672999999996E-10</v>
      </c>
      <c r="BG1788" s="328">
        <v>-6.3607217000000002E-12</v>
      </c>
      <c r="BH1788" s="328">
        <v>-1.1398403000000001E-5</v>
      </c>
      <c r="BI1788" s="329">
        <v>-0.12801971000000001</v>
      </c>
      <c r="BJ1788" s="329">
        <v>0</v>
      </c>
      <c r="BK1788" s="329">
        <v>0</v>
      </c>
      <c r="BL1788" s="329">
        <v>0</v>
      </c>
      <c r="BM1788" s="41"/>
      <c r="BN1788" s="122">
        <v>-6.0643624000000002E-5</v>
      </c>
      <c r="BO1788" s="122">
        <v>-6.4868169E-7</v>
      </c>
      <c r="BP1788" s="122">
        <v>-3.6574189000000003E-5</v>
      </c>
      <c r="BQ1788" s="122">
        <v>-7.9487654000000006E-8</v>
      </c>
      <c r="BR1788" s="122">
        <v>-1.4350604999999999E-6</v>
      </c>
      <c r="BS1788" s="122">
        <v>1.9462071999999999E-8</v>
      </c>
      <c r="BT1788" s="122">
        <v>-1.5451279000000001E-10</v>
      </c>
      <c r="BU1788" s="122">
        <v>2.1396851999999999E-8</v>
      </c>
      <c r="BV1788" s="122">
        <v>-1.5798573E-7</v>
      </c>
      <c r="BW1788" s="122">
        <v>-6.7952928000000003E-8</v>
      </c>
      <c r="BX1788" s="122">
        <v>-8.0644787E-8</v>
      </c>
      <c r="BY1788" s="122">
        <v>-4.6240919000000001E-9</v>
      </c>
      <c r="BZ1788" s="122">
        <v>-1.4235330999999999E-9</v>
      </c>
      <c r="CA1788" s="122">
        <v>-2.8050807999999999E-7</v>
      </c>
      <c r="CB1788" s="122">
        <v>-2.1297345999999999E-5</v>
      </c>
      <c r="CC1788" s="122">
        <v>-5.6424153999999999E-8</v>
      </c>
      <c r="CD1788" s="111">
        <v>0</v>
      </c>
      <c r="CE1788" s="151"/>
      <c r="CF1788" s="143"/>
      <c r="CG1788" s="42" t="s">
        <v>1280</v>
      </c>
      <c r="CH1788" s="42"/>
      <c r="CI1788" s="42"/>
    </row>
    <row r="1789" spans="1:87" ht="14.5" customHeight="1">
      <c r="A1789" s="41" t="s">
        <v>8175</v>
      </c>
      <c r="B1789" s="119" t="s">
        <v>7624</v>
      </c>
      <c r="C1789" s="120" t="str">
        <f t="shared" si="684"/>
        <v>F.044.01.111</v>
      </c>
      <c r="D1789" s="135" t="s">
        <v>8162</v>
      </c>
      <c r="E1789" s="119" t="s">
        <v>6570</v>
      </c>
      <c r="F1789" s="118" t="s">
        <v>8174</v>
      </c>
      <c r="G1789" s="118">
        <v>2.5636311819300005E-2</v>
      </c>
      <c r="H1789" s="118">
        <v>-2.9857472E-3</v>
      </c>
      <c r="I1789" s="118">
        <v>-1.0440193279999999E-2</v>
      </c>
      <c r="J1789" s="326">
        <v>-3.4132297007E-3</v>
      </c>
      <c r="K1789" s="118">
        <v>4.2475482000000002E-2</v>
      </c>
      <c r="L1789" s="118">
        <v>-8.6616100000000001E-3</v>
      </c>
      <c r="M1789" s="118">
        <v>-4.9669717999999998E-4</v>
      </c>
      <c r="N1789" s="118">
        <v>-6.9060933999999996E-4</v>
      </c>
      <c r="O1789" s="118">
        <v>-1.8766064E-3</v>
      </c>
      <c r="P1789" s="118">
        <v>-2.2354126E-4</v>
      </c>
      <c r="Q1789" s="118">
        <v>-1.9499019999999999E-4</v>
      </c>
      <c r="R1789" s="118">
        <v>-1.2818860999999999E-3</v>
      </c>
      <c r="S1789" s="118">
        <v>-4.5991990000000002E-4</v>
      </c>
      <c r="T1789" s="118">
        <v>0</v>
      </c>
      <c r="U1789" s="118">
        <v>-2.9435822000000002E-3</v>
      </c>
      <c r="V1789" s="330">
        <v>-9.7276006999999994E-6</v>
      </c>
      <c r="W1789" s="118">
        <v>0</v>
      </c>
      <c r="X1789" s="118">
        <v>0</v>
      </c>
      <c r="Y1789" s="41"/>
      <c r="Z1789" s="327">
        <v>0.31936452631578949</v>
      </c>
      <c r="AA1789" s="41"/>
      <c r="AB1789" s="111">
        <v>-35.084425000000003</v>
      </c>
      <c r="AC1789" s="111">
        <v>-34.604219000000001</v>
      </c>
      <c r="AD1789" s="111">
        <v>-0.39907566999999999</v>
      </c>
      <c r="AE1789" s="111">
        <v>0</v>
      </c>
      <c r="AF1789" s="111">
        <v>0</v>
      </c>
      <c r="AG1789" s="111">
        <v>-3.9954980999999997E-3</v>
      </c>
      <c r="AH1789" s="111">
        <v>-7.7134182999999995E-2</v>
      </c>
      <c r="AI1789" s="41"/>
      <c r="AJ1789" s="114">
        <v>-4.6590233000000001E-4</v>
      </c>
      <c r="AK1789" s="114">
        <v>1.1176775E-3</v>
      </c>
      <c r="AL1789" s="114">
        <v>1.5215450999999999E-4</v>
      </c>
      <c r="AM1789" s="114">
        <v>-1.7357344E-3</v>
      </c>
      <c r="AN1789" s="113">
        <v>6.7007041432000014E-8</v>
      </c>
      <c r="AO1789" s="112">
        <v>5.6270157588969997E-10</v>
      </c>
      <c r="AP1789" s="112">
        <v>-0.24310005280700001</v>
      </c>
      <c r="AQ1789" s="328">
        <v>2.6073504999999998E-7</v>
      </c>
      <c r="AR1789" s="328">
        <v>7.8537766000000005E-10</v>
      </c>
      <c r="AS1789" s="328">
        <v>2.1515131999999999E-14</v>
      </c>
      <c r="AT1789" s="328">
        <v>-1.5682630999999999E-10</v>
      </c>
      <c r="AU1789" s="328">
        <v>-2.0372498000000001E-11</v>
      </c>
      <c r="AV1789" s="328">
        <v>-1.0272812E-10</v>
      </c>
      <c r="AW1789" s="328">
        <v>-1.9007972999999999E-7</v>
      </c>
      <c r="AX1789" s="328">
        <v>-2.0047037E-11</v>
      </c>
      <c r="AY1789" s="328">
        <v>-1.8980943000000001E-10</v>
      </c>
      <c r="AZ1789" s="328">
        <v>-2.2869634E-13</v>
      </c>
      <c r="BA1789" s="328">
        <v>-1.1731013E-15</v>
      </c>
      <c r="BB1789" s="328">
        <v>-4.8463126000000003E-13</v>
      </c>
      <c r="BC1789" s="328">
        <v>-2.7999498999999999E-14</v>
      </c>
      <c r="BD1789" s="328">
        <v>-2.1162042E-14</v>
      </c>
      <c r="BE1789" s="328">
        <v>-2.4348335999999999E-9</v>
      </c>
      <c r="BF1789" s="328">
        <v>-9.3351804000000006E-10</v>
      </c>
      <c r="BG1789" s="328">
        <v>-1.207747E-11</v>
      </c>
      <c r="BH1789" s="328">
        <v>-2.1642807000000001E-5</v>
      </c>
      <c r="BI1789" s="329">
        <v>-0.24307840999999999</v>
      </c>
      <c r="BJ1789" s="329">
        <v>0</v>
      </c>
      <c r="BK1789" s="329">
        <v>0</v>
      </c>
      <c r="BL1789" s="329">
        <v>0</v>
      </c>
      <c r="BM1789" s="41"/>
      <c r="BN1789" s="122">
        <v>-3.7220194999999999E-5</v>
      </c>
      <c r="BO1789" s="122">
        <v>-1.3255601999999999E-6</v>
      </c>
      <c r="BP1789" s="122">
        <v>8.9047302999999999E-6</v>
      </c>
      <c r="BQ1789" s="122">
        <v>-1.509278E-7</v>
      </c>
      <c r="BR1789" s="122">
        <v>-2.7522093999999999E-6</v>
      </c>
      <c r="BS1789" s="122">
        <v>-3.0026289000000003E-8</v>
      </c>
      <c r="BT1789" s="122">
        <v>-2.9338236999999998E-10</v>
      </c>
      <c r="BU1789" s="122">
        <v>-6.1033859999999998E-8</v>
      </c>
      <c r="BV1789" s="122">
        <v>-2.9997663000000002E-7</v>
      </c>
      <c r="BW1789" s="122">
        <v>-1.2902614999999999E-7</v>
      </c>
      <c r="BX1789" s="122">
        <v>-1.5312491999999999E-7</v>
      </c>
      <c r="BY1789" s="122">
        <v>-8.7800303999999996E-9</v>
      </c>
      <c r="BZ1789" s="122">
        <v>-2.7029446E-9</v>
      </c>
      <c r="CA1789" s="122">
        <v>-6.6562616999999999E-7</v>
      </c>
      <c r="CB1789" s="122">
        <v>-4.0438502000000001E-5</v>
      </c>
      <c r="CC1789" s="122">
        <v>-1.071358E-7</v>
      </c>
      <c r="CD1789" s="111">
        <v>0</v>
      </c>
      <c r="CE1789" s="151"/>
      <c r="CF1789" s="143"/>
      <c r="CG1789" s="42" t="s">
        <v>1280</v>
      </c>
      <c r="CH1789" s="42"/>
      <c r="CI1789" s="42"/>
    </row>
    <row r="1790" spans="1:87" ht="14.5" customHeight="1">
      <c r="A1790" s="41" t="s">
        <v>8173</v>
      </c>
      <c r="B1790" s="119" t="s">
        <v>7624</v>
      </c>
      <c r="C1790" s="120" t="str">
        <f t="shared" si="684"/>
        <v>F.044.01.112</v>
      </c>
      <c r="D1790" s="135" t="s">
        <v>8162</v>
      </c>
      <c r="E1790" s="119" t="s">
        <v>6570</v>
      </c>
      <c r="F1790" s="118" t="s">
        <v>8172</v>
      </c>
      <c r="G1790" s="118">
        <v>4.0016188170899997E-2</v>
      </c>
      <c r="H1790" s="118">
        <v>-1.3367876780000001E-2</v>
      </c>
      <c r="I1790" s="118">
        <v>-2.2263969800000002E-2</v>
      </c>
      <c r="J1790" s="326">
        <v>-3.1486122491E-3</v>
      </c>
      <c r="K1790" s="118">
        <v>7.8796646999999997E-2</v>
      </c>
      <c r="L1790" s="118">
        <v>-7.9901014999999992E-3</v>
      </c>
      <c r="M1790" s="118">
        <v>-1.3091363E-2</v>
      </c>
      <c r="N1790" s="118">
        <v>-1.1250674E-2</v>
      </c>
      <c r="O1790" s="118">
        <v>-1.7311188000000001E-3</v>
      </c>
      <c r="P1790" s="118">
        <v>-2.0621077999999999E-4</v>
      </c>
      <c r="Q1790" s="118">
        <v>-1.798732E-4</v>
      </c>
      <c r="R1790" s="118">
        <v>-1.1825053E-3</v>
      </c>
      <c r="S1790" s="118">
        <v>-4.2426369999999999E-4</v>
      </c>
      <c r="T1790" s="118">
        <v>0</v>
      </c>
      <c r="U1790" s="118">
        <v>-2.7153750999999999E-3</v>
      </c>
      <c r="V1790" s="330">
        <v>-8.9734491000000002E-6</v>
      </c>
      <c r="W1790" s="118">
        <v>0</v>
      </c>
      <c r="X1790" s="118">
        <v>0</v>
      </c>
      <c r="Y1790" s="41"/>
      <c r="Z1790" s="327">
        <v>0.59245599248120295</v>
      </c>
      <c r="AA1790" s="41"/>
      <c r="AB1790" s="111">
        <v>-32.364435</v>
      </c>
      <c r="AC1790" s="111">
        <v>-31.921458000000001</v>
      </c>
      <c r="AD1790" s="111">
        <v>-0.36813654000000001</v>
      </c>
      <c r="AE1790" s="111">
        <v>0</v>
      </c>
      <c r="AF1790" s="111">
        <v>0</v>
      </c>
      <c r="AG1790" s="111">
        <v>-3.6857392E-3</v>
      </c>
      <c r="AH1790" s="111">
        <v>-7.1154202E-2</v>
      </c>
      <c r="AI1790" s="41"/>
      <c r="AJ1790" s="114">
        <v>2.2818126E-3</v>
      </c>
      <c r="AK1790" s="114">
        <v>3.6133809000000001E-3</v>
      </c>
      <c r="AL1790" s="114">
        <v>2.6959982000000001E-4</v>
      </c>
      <c r="AM1790" s="114">
        <v>-1.6011681000000001E-3</v>
      </c>
      <c r="AN1790" s="113">
        <v>2.1662954458099992E-7</v>
      </c>
      <c r="AO1790" s="112">
        <v>9.9704073490770005E-10</v>
      </c>
      <c r="AP1790" s="112">
        <v>-0.22425323490500002</v>
      </c>
      <c r="AQ1790" s="328">
        <v>5.1692661999999998E-7</v>
      </c>
      <c r="AR1790" s="328">
        <v>1.5584719999999999E-9</v>
      </c>
      <c r="AS1790" s="328">
        <v>4.2632717E-14</v>
      </c>
      <c r="AT1790" s="328">
        <v>-1.4466804000000001E-10</v>
      </c>
      <c r="AU1790" s="328">
        <v>-1.8793079000000001E-11</v>
      </c>
      <c r="AV1790" s="328">
        <v>-1.6729308E-9</v>
      </c>
      <c r="AW1790" s="328">
        <v>-2.9535347E-7</v>
      </c>
      <c r="AX1790" s="328">
        <v>-2.4221100999999998E-10</v>
      </c>
      <c r="AY1790" s="328">
        <v>-3.0741728999999998E-10</v>
      </c>
      <c r="AZ1790" s="328">
        <v>-2.1096620000000001E-13</v>
      </c>
      <c r="BA1790" s="328">
        <v>-1.0821543000000001E-15</v>
      </c>
      <c r="BB1790" s="328">
        <v>-4.4705926000000002E-13</v>
      </c>
      <c r="BC1790" s="328">
        <v>-2.5828782E-14</v>
      </c>
      <c r="BD1790" s="328">
        <v>-1.9521413E-14</v>
      </c>
      <c r="BE1790" s="328">
        <v>-2.2460683000000002E-9</v>
      </c>
      <c r="BF1790" s="328">
        <v>-8.6114519999999999E-10</v>
      </c>
      <c r="BG1790" s="328">
        <v>-1.114114E-11</v>
      </c>
      <c r="BH1790" s="328">
        <v>-1.9964905E-5</v>
      </c>
      <c r="BI1790" s="329">
        <v>-0.22423327000000001</v>
      </c>
      <c r="BJ1790" s="329">
        <v>0</v>
      </c>
      <c r="BK1790" s="329">
        <v>0</v>
      </c>
      <c r="BL1790" s="329">
        <v>0</v>
      </c>
      <c r="BM1790" s="41"/>
      <c r="BN1790" s="122">
        <v>-3.2480407999999997E-5</v>
      </c>
      <c r="BO1790" s="122">
        <v>-2.6546453999999999E-6</v>
      </c>
      <c r="BP1790" s="122">
        <v>1.6519244999999999E-5</v>
      </c>
      <c r="BQ1790" s="122">
        <v>-1.3922681999999999E-7</v>
      </c>
      <c r="BR1790" s="122">
        <v>-2.9564335000000002E-6</v>
      </c>
      <c r="BS1790" s="122">
        <v>-1.0493743E-6</v>
      </c>
      <c r="BT1790" s="122">
        <v>-2.7063732000000001E-10</v>
      </c>
      <c r="BU1790" s="122">
        <v>-1.6069861E-6</v>
      </c>
      <c r="BV1790" s="122">
        <v>-2.7672034000000002E-7</v>
      </c>
      <c r="BW1790" s="122">
        <v>-1.1902314E-7</v>
      </c>
      <c r="BX1790" s="122">
        <v>-1.4125360000000001E-7</v>
      </c>
      <c r="BY1790" s="122">
        <v>-8.0993410999999998E-9</v>
      </c>
      <c r="BZ1790" s="122">
        <v>-2.4933934000000001E-9</v>
      </c>
      <c r="CA1790" s="122">
        <v>-2.6428704999999999E-6</v>
      </c>
      <c r="CB1790" s="122">
        <v>-3.7303425999999997E-5</v>
      </c>
      <c r="CC1790" s="122">
        <v>-9.8829884999999999E-8</v>
      </c>
      <c r="CD1790" s="111">
        <v>0</v>
      </c>
      <c r="CE1790" s="151"/>
      <c r="CF1790" s="143"/>
      <c r="CG1790" s="42" t="s">
        <v>1280</v>
      </c>
      <c r="CH1790" s="42"/>
      <c r="CI1790" s="42"/>
    </row>
    <row r="1791" spans="1:87" ht="14.5" customHeight="1">
      <c r="A1791" s="41" t="s">
        <v>8171</v>
      </c>
      <c r="B1791" s="119" t="s">
        <v>7624</v>
      </c>
      <c r="C1791" s="120" t="str">
        <f t="shared" si="684"/>
        <v>F.044.01.113</v>
      </c>
      <c r="D1791" s="135" t="s">
        <v>8162</v>
      </c>
      <c r="E1791" s="119" t="s">
        <v>6570</v>
      </c>
      <c r="F1791" s="118" t="s">
        <v>8170</v>
      </c>
      <c r="G1791" s="118">
        <v>7.2915824821300004E-2</v>
      </c>
      <c r="H1791" s="118">
        <v>-2.0660171100000003E-3</v>
      </c>
      <c r="I1791" s="118">
        <v>-7.279786649999999E-3</v>
      </c>
      <c r="J1791" s="326">
        <v>-2.3893724186999999E-3</v>
      </c>
      <c r="K1791" s="118">
        <v>8.4651001000000003E-2</v>
      </c>
      <c r="L1791" s="118">
        <v>-6.0634102999999996E-3</v>
      </c>
      <c r="M1791" s="118">
        <v>-3.1901417999999999E-4</v>
      </c>
      <c r="N1791" s="118">
        <v>-4.5934550000000001E-4</v>
      </c>
      <c r="O1791" s="118">
        <v>-1.3136859000000001E-3</v>
      </c>
      <c r="P1791" s="118">
        <v>-1.5648619000000001E-4</v>
      </c>
      <c r="Q1791" s="118">
        <v>-1.3649952E-4</v>
      </c>
      <c r="R1791" s="118">
        <v>-8.9736217000000004E-4</v>
      </c>
      <c r="S1791" s="118">
        <v>-3.2195898E-4</v>
      </c>
      <c r="T1791" s="118">
        <v>0</v>
      </c>
      <c r="U1791" s="118">
        <v>-2.0606038000000001E-3</v>
      </c>
      <c r="V1791" s="330">
        <v>-6.8096387000000002E-6</v>
      </c>
      <c r="W1791" s="118">
        <v>0</v>
      </c>
      <c r="X1791" s="118">
        <v>0</v>
      </c>
      <c r="Y1791" s="41"/>
      <c r="Z1791" s="327">
        <v>0.63647369172932333</v>
      </c>
      <c r="AA1791" s="41"/>
      <c r="AB1791" s="111">
        <v>-24.560244999999998</v>
      </c>
      <c r="AC1791" s="111">
        <v>-24.224086</v>
      </c>
      <c r="AD1791" s="111">
        <v>-0.27936601999999999</v>
      </c>
      <c r="AE1791" s="111">
        <v>0</v>
      </c>
      <c r="AF1791" s="111">
        <v>0</v>
      </c>
      <c r="AG1791" s="111">
        <v>-2.7969793999999999E-3</v>
      </c>
      <c r="AH1791" s="111">
        <v>-5.3996452E-2</v>
      </c>
      <c r="AI1791" s="41"/>
      <c r="AJ1791" s="114">
        <v>6.3827277999999998E-3</v>
      </c>
      <c r="AK1791" s="114">
        <v>7.1784372999999999E-3</v>
      </c>
      <c r="AL1791" s="114">
        <v>4.1936128E-4</v>
      </c>
      <c r="AM1791" s="114">
        <v>-1.2150708E-3</v>
      </c>
      <c r="AN1791" s="113">
        <v>4.3036194967499995E-7</v>
      </c>
      <c r="AO1791" s="112">
        <v>1.5508923214177301E-9</v>
      </c>
      <c r="AP1791" s="112">
        <v>-0.17017799067300002</v>
      </c>
      <c r="AQ1791" s="328">
        <v>5.6570175999999997E-7</v>
      </c>
      <c r="AR1791" s="328">
        <v>1.7059327E-9</v>
      </c>
      <c r="AS1791" s="328">
        <v>4.6648763999999997E-14</v>
      </c>
      <c r="AT1791" s="328">
        <v>-1.0978354E-10</v>
      </c>
      <c r="AU1791" s="328">
        <v>-1.4261415E-11</v>
      </c>
      <c r="AV1791" s="328">
        <v>-6.8329009999999995E-11</v>
      </c>
      <c r="AW1791" s="328">
        <v>-1.3278948000000001E-7</v>
      </c>
      <c r="AX1791" s="328">
        <v>-1.3525515E-11</v>
      </c>
      <c r="AY1791" s="328">
        <v>-1.325723E-10</v>
      </c>
      <c r="AZ1791" s="328">
        <v>-1.6009492E-13</v>
      </c>
      <c r="BA1791" s="328">
        <v>-8.2120927000000002E-16</v>
      </c>
      <c r="BB1791" s="328">
        <v>-3.3925773E-13</v>
      </c>
      <c r="BC1791" s="328">
        <v>-1.9600564999999999E-14</v>
      </c>
      <c r="BD1791" s="328">
        <v>-1.4814122000000001E-14</v>
      </c>
      <c r="BE1791" s="328">
        <v>-1.7044631999999999E-9</v>
      </c>
      <c r="BF1791" s="328">
        <v>-6.5349316E-10</v>
      </c>
      <c r="BG1791" s="328">
        <v>-8.4546238000000008E-12</v>
      </c>
      <c r="BH1791" s="328">
        <v>-1.5150673E-5</v>
      </c>
      <c r="BI1791" s="329">
        <v>-0.17016284000000001</v>
      </c>
      <c r="BJ1791" s="329">
        <v>0</v>
      </c>
      <c r="BK1791" s="329">
        <v>0</v>
      </c>
      <c r="BL1791" s="329">
        <v>0</v>
      </c>
      <c r="BM1791" s="41"/>
      <c r="BN1791" s="122">
        <v>-1.4527732000000001E-5</v>
      </c>
      <c r="BO1791" s="122">
        <v>-9.2468374000000001E-7</v>
      </c>
      <c r="BP1791" s="122">
        <v>1.7746574999999999E-5</v>
      </c>
      <c r="BQ1791" s="122">
        <v>-1.056544E-7</v>
      </c>
      <c r="BR1791" s="122">
        <v>-1.9256882E-6</v>
      </c>
      <c r="BS1791" s="122">
        <v>-1.8699146000000001E-8</v>
      </c>
      <c r="BT1791" s="122">
        <v>-2.0537725E-10</v>
      </c>
      <c r="BU1791" s="122">
        <v>-3.9204076000000003E-8</v>
      </c>
      <c r="BV1791" s="122">
        <v>-2.0999345000000001E-7</v>
      </c>
      <c r="BW1791" s="122">
        <v>-9.0322525999999995E-8</v>
      </c>
      <c r="BX1791" s="122">
        <v>-1.0719245E-7</v>
      </c>
      <c r="BY1791" s="122">
        <v>-6.1463085E-9</v>
      </c>
      <c r="BZ1791" s="122">
        <v>-1.8921495999999998E-9</v>
      </c>
      <c r="CA1791" s="122">
        <v>-4.6135255000000002E-7</v>
      </c>
      <c r="CB1791" s="122">
        <v>-2.8308274E-5</v>
      </c>
      <c r="CC1791" s="122">
        <v>-7.4998565999999996E-8</v>
      </c>
      <c r="CD1791" s="111">
        <v>0</v>
      </c>
      <c r="CE1791" s="151"/>
      <c r="CF1791" s="143"/>
      <c r="CG1791" s="42" t="s">
        <v>1280</v>
      </c>
      <c r="CH1791" s="42"/>
      <c r="CI1791" s="42"/>
    </row>
    <row r="1792" spans="1:87" ht="14.5" customHeight="1">
      <c r="A1792" s="41" t="s">
        <v>8169</v>
      </c>
      <c r="B1792" s="119" t="s">
        <v>7624</v>
      </c>
      <c r="C1792" s="120" t="str">
        <f t="shared" si="684"/>
        <v>F.044.01.114</v>
      </c>
      <c r="D1792" s="135" t="s">
        <v>8162</v>
      </c>
      <c r="E1792" s="119" t="s">
        <v>6570</v>
      </c>
      <c r="F1792" s="118" t="s">
        <v>8168</v>
      </c>
      <c r="G1792" s="118">
        <v>1.4591918243000001E-2</v>
      </c>
      <c r="H1792" s="118">
        <v>-3.0654180199999998E-3</v>
      </c>
      <c r="I1792" s="118">
        <v>-1.0834624720000002E-2</v>
      </c>
      <c r="J1792" s="326">
        <v>-3.5617280170000005E-3</v>
      </c>
      <c r="K1792" s="118">
        <v>3.2053689000000003E-2</v>
      </c>
      <c r="L1792" s="118">
        <v>-9.0384481000000006E-3</v>
      </c>
      <c r="M1792" s="118">
        <v>-4.5851992000000002E-4</v>
      </c>
      <c r="N1792" s="118">
        <v>-6.7042624000000002E-4</v>
      </c>
      <c r="O1792" s="118">
        <v>-1.9582514E-3</v>
      </c>
      <c r="P1792" s="118">
        <v>-2.3326679999999999E-4</v>
      </c>
      <c r="Q1792" s="118">
        <v>-2.0347358000000001E-4</v>
      </c>
      <c r="R1792" s="118">
        <v>-1.3376567E-3</v>
      </c>
      <c r="S1792" s="118">
        <v>-4.7992949999999999E-4</v>
      </c>
      <c r="T1792" s="118">
        <v>0</v>
      </c>
      <c r="U1792" s="118">
        <v>-3.0716477000000001E-3</v>
      </c>
      <c r="V1792" s="330">
        <v>-1.0150816999999999E-5</v>
      </c>
      <c r="W1792" s="118">
        <v>0</v>
      </c>
      <c r="X1792" s="118">
        <v>0</v>
      </c>
      <c r="Y1792" s="41"/>
      <c r="Z1792" s="327">
        <v>0.24100518045112784</v>
      </c>
      <c r="AA1792" s="41"/>
      <c r="AB1792" s="111">
        <v>-36.610832000000002</v>
      </c>
      <c r="AC1792" s="111">
        <v>-36.109735000000001</v>
      </c>
      <c r="AD1792" s="111">
        <v>-0.41643814000000001</v>
      </c>
      <c r="AE1792" s="111">
        <v>0</v>
      </c>
      <c r="AF1792" s="111">
        <v>0</v>
      </c>
      <c r="AG1792" s="111">
        <v>-4.1693290999999999E-3</v>
      </c>
      <c r="AH1792" s="111">
        <v>-8.0490038E-2</v>
      </c>
      <c r="AI1792" s="41"/>
      <c r="AJ1792" s="114">
        <v>-1.9739686999999998E-3</v>
      </c>
      <c r="AK1792" s="114">
        <v>-2.5209891999999998E-4</v>
      </c>
      <c r="AL1792" s="121">
        <v>8.9380726999999997E-5</v>
      </c>
      <c r="AM1792" s="114">
        <v>-1.8112505000000001E-3</v>
      </c>
      <c r="AN1792" s="113">
        <v>-1.5113844425000014E-8</v>
      </c>
      <c r="AO1792" s="112">
        <v>3.3055003209889992E-10</v>
      </c>
      <c r="AP1792" s="112">
        <v>-0.25367653441400001</v>
      </c>
      <c r="AQ1792" s="328">
        <v>1.8646720999999999E-7</v>
      </c>
      <c r="AR1792" s="328">
        <v>5.6123608999999997E-10</v>
      </c>
      <c r="AS1792" s="328">
        <v>1.5393766000000002E-14</v>
      </c>
      <c r="AT1792" s="328">
        <v>-1.6364930000000001E-10</v>
      </c>
      <c r="AU1792" s="328">
        <v>-2.1258838000000001E-11</v>
      </c>
      <c r="AV1792" s="328">
        <v>-9.9728757000000001E-11</v>
      </c>
      <c r="AW1792" s="328">
        <v>-1.9778152E-7</v>
      </c>
      <c r="AX1792" s="328">
        <v>-1.9860463999999999E-11</v>
      </c>
      <c r="AY1792" s="328">
        <v>-1.9744118E-10</v>
      </c>
      <c r="AZ1792" s="328">
        <v>-2.3864615999999998E-13</v>
      </c>
      <c r="BA1792" s="328">
        <v>-1.2241391E-15</v>
      </c>
      <c r="BB1792" s="328">
        <v>-5.0571597000000005E-13</v>
      </c>
      <c r="BC1792" s="328">
        <v>-2.9217664999999998E-14</v>
      </c>
      <c r="BD1792" s="328">
        <v>-2.2082732999999999E-14</v>
      </c>
      <c r="BE1792" s="328">
        <v>-2.5407651999999998E-9</v>
      </c>
      <c r="BF1792" s="328">
        <v>-9.7413233000000007E-10</v>
      </c>
      <c r="BG1792" s="328">
        <v>-1.2602921E-11</v>
      </c>
      <c r="BH1792" s="328">
        <v>-2.2584413999999998E-5</v>
      </c>
      <c r="BI1792" s="329">
        <v>-0.25365395000000002</v>
      </c>
      <c r="BJ1792" s="329">
        <v>0</v>
      </c>
      <c r="BK1792" s="329">
        <v>0</v>
      </c>
      <c r="BL1792" s="329">
        <v>0</v>
      </c>
      <c r="BM1792" s="41"/>
      <c r="BN1792" s="122">
        <v>-4.1381277E-5</v>
      </c>
      <c r="BO1792" s="122">
        <v>-1.3764547000000001E-6</v>
      </c>
      <c r="BP1792" s="122">
        <v>6.7198638999999997E-6</v>
      </c>
      <c r="BQ1792" s="122">
        <v>-1.5749417E-7</v>
      </c>
      <c r="BR1792" s="122">
        <v>-2.8699726000000002E-6</v>
      </c>
      <c r="BS1792" s="122">
        <v>-2.6497518999999999E-8</v>
      </c>
      <c r="BT1792" s="122">
        <v>-3.0614647000000001E-10</v>
      </c>
      <c r="BU1792" s="122">
        <v>-5.6350577999999997E-8</v>
      </c>
      <c r="BV1792" s="122">
        <v>-3.1302761999999999E-7</v>
      </c>
      <c r="BW1792" s="122">
        <v>-1.3463964999999999E-7</v>
      </c>
      <c r="BX1792" s="122">
        <v>-1.5978687999999999E-7</v>
      </c>
      <c r="BY1792" s="122">
        <v>-9.1620205999999995E-9</v>
      </c>
      <c r="BZ1792" s="122">
        <v>-2.8205408000000001E-9</v>
      </c>
      <c r="CA1792" s="122">
        <v>-6.8498378000000004E-7</v>
      </c>
      <c r="CB1792" s="122">
        <v>-4.2197848000000002E-5</v>
      </c>
      <c r="CC1792" s="122">
        <v>-1.1179693E-7</v>
      </c>
      <c r="CD1792" s="111">
        <v>0</v>
      </c>
      <c r="CE1792" s="151"/>
      <c r="CF1792" s="143"/>
      <c r="CG1792" s="42" t="s">
        <v>1280</v>
      </c>
      <c r="CH1792" s="42"/>
      <c r="CI1792" s="42"/>
    </row>
    <row r="1793" spans="1:87" ht="14.5" customHeight="1">
      <c r="A1793" s="41" t="s">
        <v>8167</v>
      </c>
      <c r="B1793" s="119" t="s">
        <v>7624</v>
      </c>
      <c r="C1793" s="120" t="str">
        <f t="shared" si="684"/>
        <v>F.044.01.115</v>
      </c>
      <c r="D1793" s="135" t="s">
        <v>8162</v>
      </c>
      <c r="E1793" s="119" t="s">
        <v>6570</v>
      </c>
      <c r="F1793" s="118" t="s">
        <v>8166</v>
      </c>
      <c r="G1793" s="118">
        <v>5.9184832664523999</v>
      </c>
      <c r="H1793" s="118">
        <v>-2.6854691500000001E-3</v>
      </c>
      <c r="I1793" s="118">
        <v>5.9031811842500002</v>
      </c>
      <c r="J1793" s="326">
        <v>-3.1262816476E-3</v>
      </c>
      <c r="K1793" s="118">
        <v>2.1113832999999999E-2</v>
      </c>
      <c r="L1793" s="118">
        <v>5.9047516</v>
      </c>
      <c r="M1793" s="118">
        <v>-3.9629705000000001E-4</v>
      </c>
      <c r="N1793" s="118">
        <v>-5.8328196000000001E-4</v>
      </c>
      <c r="O1793" s="118">
        <v>-1.7188414E-3</v>
      </c>
      <c r="P1793" s="118">
        <v>-2.0474828999999999E-4</v>
      </c>
      <c r="Q1793" s="118">
        <v>-1.7859749999999999E-4</v>
      </c>
      <c r="R1793" s="118">
        <v>-1.1741187000000001E-3</v>
      </c>
      <c r="S1793" s="118">
        <v>-4.2125474E-4</v>
      </c>
      <c r="T1793" s="118">
        <v>0</v>
      </c>
      <c r="U1793" s="118">
        <v>-2.6961171000000001E-3</v>
      </c>
      <c r="V1793" s="330">
        <v>-8.9098075999999994E-6</v>
      </c>
      <c r="W1793" s="118">
        <v>0</v>
      </c>
      <c r="X1793" s="118">
        <v>0</v>
      </c>
      <c r="Y1793" s="41"/>
      <c r="Z1793" s="327">
        <v>0.15875062406015036</v>
      </c>
      <c r="AA1793" s="41"/>
      <c r="AB1793" s="111">
        <v>-32.134900000000002</v>
      </c>
      <c r="AC1793" s="111">
        <v>-31.695065</v>
      </c>
      <c r="AD1793" s="111">
        <v>-0.36552563999999999</v>
      </c>
      <c r="AE1793" s="111">
        <v>0</v>
      </c>
      <c r="AF1793" s="111">
        <v>0</v>
      </c>
      <c r="AG1793" s="111">
        <v>-3.6595992E-3</v>
      </c>
      <c r="AH1793" s="111">
        <v>-7.0649562999999999E-2</v>
      </c>
      <c r="AI1793" s="41"/>
      <c r="AJ1793" s="114">
        <v>1.8223313000000001</v>
      </c>
      <c r="AK1793" s="114">
        <v>1.7900609999999999</v>
      </c>
      <c r="AL1793" s="114">
        <v>3.3860162999999999E-2</v>
      </c>
      <c r="AM1793" s="114">
        <v>-1.5898123E-3</v>
      </c>
      <c r="AN1793" s="113">
        <v>1.0731780694561099E-4</v>
      </c>
      <c r="AO1793" s="112">
        <v>1.2522249379968507E-7</v>
      </c>
      <c r="AP1793" s="112">
        <v>-0.22266279331</v>
      </c>
      <c r="AQ1793" s="328">
        <v>1.1468118999999999E-7</v>
      </c>
      <c r="AR1793" s="328">
        <v>3.4480910999999999E-10</v>
      </c>
      <c r="AS1793" s="328">
        <v>9.4733365000000001E-15</v>
      </c>
      <c r="AT1793" s="328">
        <v>-1.4364202000000001E-10</v>
      </c>
      <c r="AU1793" s="328">
        <v>-1.8659795000000001E-11</v>
      </c>
      <c r="AV1793" s="328">
        <v>-8.6765994000000002E-11</v>
      </c>
      <c r="AW1793" s="329">
        <v>1.0720645999999999E-4</v>
      </c>
      <c r="AX1793" s="328">
        <v>-1.7323196999999999E-11</v>
      </c>
      <c r="AY1793" s="328">
        <v>1.2490676E-7</v>
      </c>
      <c r="AZ1793" s="328">
        <v>-2.0946999E-13</v>
      </c>
      <c r="BA1793" s="328">
        <v>-1.0744794E-15</v>
      </c>
      <c r="BB1793" s="328">
        <v>-4.4388862000000001E-13</v>
      </c>
      <c r="BC1793" s="328">
        <v>-2.5645599E-14</v>
      </c>
      <c r="BD1793" s="328">
        <v>-1.9382963000000002E-14</v>
      </c>
      <c r="BE1793" s="328">
        <v>-2.2301387999999999E-9</v>
      </c>
      <c r="BF1793" s="328">
        <v>-8.5503778000000001E-10</v>
      </c>
      <c r="BG1793" s="328">
        <v>-1.1062125000000001E-11</v>
      </c>
      <c r="BH1793" s="328">
        <v>-1.9823310000000001E-5</v>
      </c>
      <c r="BI1793" s="329">
        <v>-0.22264297</v>
      </c>
      <c r="BJ1793" s="329">
        <v>0</v>
      </c>
      <c r="BK1793" s="329">
        <v>0</v>
      </c>
      <c r="BL1793" s="329">
        <v>0</v>
      </c>
      <c r="BM1793" s="41"/>
      <c r="BN1793" s="111">
        <v>1.5908641E-3</v>
      </c>
      <c r="BO1793" s="111">
        <v>8.6113184000000001E-4</v>
      </c>
      <c r="BP1793" s="122">
        <v>4.4263886999999998E-6</v>
      </c>
      <c r="BQ1793" s="122">
        <v>-1.3823939999999999E-7</v>
      </c>
      <c r="BR1793" s="111">
        <v>7.0781965000000005E-4</v>
      </c>
      <c r="BS1793" s="122">
        <v>-2.2759383999999999E-8</v>
      </c>
      <c r="BT1793" s="122">
        <v>-2.6871789999999998E-10</v>
      </c>
      <c r="BU1793" s="122">
        <v>-4.8704516000000003E-8</v>
      </c>
      <c r="BV1793" s="122">
        <v>-2.7475778999999998E-7</v>
      </c>
      <c r="BW1793" s="122">
        <v>-1.1817901E-7</v>
      </c>
      <c r="BX1793" s="122">
        <v>-1.4025179999999999E-7</v>
      </c>
      <c r="BY1793" s="122">
        <v>-8.0418989999999994E-9</v>
      </c>
      <c r="BZ1793" s="122">
        <v>-2.4757097999999999E-9</v>
      </c>
      <c r="CA1793" s="122">
        <v>5.5376919E-5</v>
      </c>
      <c r="CB1793" s="122">
        <v>-3.7038863000000001E-5</v>
      </c>
      <c r="CC1793" s="122">
        <v>-9.8128964000000006E-8</v>
      </c>
      <c r="CD1793" s="111">
        <v>0</v>
      </c>
      <c r="CE1793" s="151"/>
      <c r="CF1793" s="143"/>
      <c r="CG1793" s="42" t="s">
        <v>1337</v>
      </c>
      <c r="CH1793" s="42"/>
      <c r="CI1793" s="42"/>
    </row>
    <row r="1794" spans="1:87" ht="14.5" customHeight="1">
      <c r="A1794" s="41" t="s">
        <v>8165</v>
      </c>
      <c r="B1794" s="119" t="s">
        <v>7624</v>
      </c>
      <c r="C1794" s="120" t="str">
        <f t="shared" si="684"/>
        <v>F.044.01.116</v>
      </c>
      <c r="D1794" s="135" t="s">
        <v>8162</v>
      </c>
      <c r="E1794" s="119" t="s">
        <v>6570</v>
      </c>
      <c r="F1794" s="118" t="s">
        <v>8164</v>
      </c>
      <c r="G1794" s="118">
        <v>2.3596938172100002E-2</v>
      </c>
      <c r="H1794" s="118">
        <v>-2.0186133099999999E-3</v>
      </c>
      <c r="I1794" s="118">
        <v>-7.2008363999999997E-3</v>
      </c>
      <c r="J1794" s="326">
        <v>-2.3782071178999999E-3</v>
      </c>
      <c r="K1794" s="118">
        <v>3.5194595000000002E-2</v>
      </c>
      <c r="L1794" s="118">
        <v>-6.0350765999999997E-3</v>
      </c>
      <c r="M1794" s="118">
        <v>-2.7259091000000001E-4</v>
      </c>
      <c r="N1794" s="118">
        <v>-4.1944949000000001E-4</v>
      </c>
      <c r="O1794" s="118">
        <v>-1.3075471999999999E-3</v>
      </c>
      <c r="P1794" s="118">
        <v>-1.5575495E-4</v>
      </c>
      <c r="Q1794" s="118">
        <v>-1.3586167000000001E-4</v>
      </c>
      <c r="R1794" s="118">
        <v>-8.9316888999999998E-4</v>
      </c>
      <c r="S1794" s="118">
        <v>-3.2045450000000003E-4</v>
      </c>
      <c r="T1794" s="118">
        <v>0</v>
      </c>
      <c r="U1794" s="118">
        <v>-2.0509748E-3</v>
      </c>
      <c r="V1794" s="330">
        <v>-6.7778178999999999E-6</v>
      </c>
      <c r="W1794" s="118">
        <v>0</v>
      </c>
      <c r="X1794" s="118">
        <v>0</v>
      </c>
      <c r="Y1794" s="41"/>
      <c r="Z1794" s="327">
        <v>0.264621015037594</v>
      </c>
      <c r="AA1794" s="41"/>
      <c r="AB1794" s="111">
        <v>-24.445477</v>
      </c>
      <c r="AC1794" s="111">
        <v>-24.110889</v>
      </c>
      <c r="AD1794" s="111">
        <v>-0.27806058</v>
      </c>
      <c r="AE1794" s="111">
        <v>0</v>
      </c>
      <c r="AF1794" s="111">
        <v>0</v>
      </c>
      <c r="AG1794" s="111">
        <v>-2.7839093999999999E-3</v>
      </c>
      <c r="AH1794" s="111">
        <v>-5.3744132E-2</v>
      </c>
      <c r="AI1794" s="41"/>
      <c r="AJ1794" s="114">
        <v>3.7127965000000003E-4</v>
      </c>
      <c r="AK1794" s="114">
        <v>1.4422215E-3</v>
      </c>
      <c r="AL1794" s="114">
        <v>1.3845114E-4</v>
      </c>
      <c r="AM1794" s="114">
        <v>-1.2093929E-3</v>
      </c>
      <c r="AN1794" s="113">
        <v>8.6464120195999981E-8</v>
      </c>
      <c r="AO1794" s="112">
        <v>5.1202343380116006E-10</v>
      </c>
      <c r="AP1794" s="112">
        <v>-0.16938276987499998</v>
      </c>
      <c r="AQ1794" s="328">
        <v>2.2073905E-7</v>
      </c>
      <c r="AR1794" s="328">
        <v>6.6510121000000002E-10</v>
      </c>
      <c r="AS1794" s="328">
        <v>1.8211573999999999E-14</v>
      </c>
      <c r="AT1794" s="328">
        <v>-1.0927054E-10</v>
      </c>
      <c r="AU1794" s="328">
        <v>-1.4194773000000001E-11</v>
      </c>
      <c r="AV1794" s="328">
        <v>-6.2396630999999999E-11</v>
      </c>
      <c r="AW1794" s="328">
        <v>-1.3174213000000001E-7</v>
      </c>
      <c r="AX1794" s="328">
        <v>-1.2666611E-11</v>
      </c>
      <c r="AY1794" s="328">
        <v>-1.3148216999999999E-10</v>
      </c>
      <c r="AZ1794" s="328">
        <v>-1.5934681E-13</v>
      </c>
      <c r="BA1794" s="328">
        <v>-8.1737183999999997E-16</v>
      </c>
      <c r="BB1794" s="328">
        <v>-3.3767242000000001E-13</v>
      </c>
      <c r="BC1794" s="328">
        <v>-1.9508973999999999E-14</v>
      </c>
      <c r="BD1794" s="328">
        <v>-1.4744897000000001E-14</v>
      </c>
      <c r="BE1794" s="328">
        <v>-1.6964984E-9</v>
      </c>
      <c r="BF1794" s="328">
        <v>-6.5043945999999995E-10</v>
      </c>
      <c r="BG1794" s="328">
        <v>-8.4151163000000001E-12</v>
      </c>
      <c r="BH1794" s="328">
        <v>-1.5079874999999999E-5</v>
      </c>
      <c r="BI1794" s="329">
        <v>-0.16936768999999999</v>
      </c>
      <c r="BJ1794" s="329">
        <v>0</v>
      </c>
      <c r="BK1794" s="329">
        <v>0</v>
      </c>
      <c r="BL1794" s="329">
        <v>0</v>
      </c>
      <c r="BM1794" s="41"/>
      <c r="BN1794" s="122">
        <v>-2.4722213000000001E-5</v>
      </c>
      <c r="BO1794" s="122">
        <v>-9.1527010000000001E-7</v>
      </c>
      <c r="BP1794" s="122">
        <v>7.3783360000000003E-6</v>
      </c>
      <c r="BQ1794" s="122">
        <v>-1.0516068E-7</v>
      </c>
      <c r="BR1794" s="122">
        <v>-1.9152044000000002E-6</v>
      </c>
      <c r="BS1794" s="122">
        <v>-1.4977960000000001E-8</v>
      </c>
      <c r="BT1794" s="122">
        <v>-2.0441755E-10</v>
      </c>
      <c r="BU1794" s="122">
        <v>-3.3505542999999999E-8</v>
      </c>
      <c r="BV1794" s="122">
        <v>-2.0901217E-7</v>
      </c>
      <c r="BW1794" s="122">
        <v>-8.9900457999999998E-8</v>
      </c>
      <c r="BX1794" s="122">
        <v>-1.0669155E-7</v>
      </c>
      <c r="BY1794" s="122">
        <v>-6.1175873999999998E-9</v>
      </c>
      <c r="BZ1794" s="122">
        <v>-1.8833077999999999E-9</v>
      </c>
      <c r="CA1794" s="122">
        <v>-4.5198067E-7</v>
      </c>
      <c r="CB1794" s="122">
        <v>-2.8175992000000001E-5</v>
      </c>
      <c r="CC1794" s="122">
        <v>-7.4648105000000005E-8</v>
      </c>
      <c r="CD1794" s="111">
        <v>0</v>
      </c>
      <c r="CE1794" s="151"/>
      <c r="CF1794" s="143"/>
      <c r="CG1794" s="42" t="s">
        <v>1337</v>
      </c>
      <c r="CH1794" s="42"/>
      <c r="CI1794" s="42"/>
    </row>
    <row r="1795" spans="1:87" ht="14.5" customHeight="1">
      <c r="A1795" s="41" t="s">
        <v>8163</v>
      </c>
      <c r="B1795" s="119" t="s">
        <v>7624</v>
      </c>
      <c r="C1795" s="120" t="str">
        <f t="shared" si="684"/>
        <v>F.044.01.117</v>
      </c>
      <c r="D1795" s="135" t="s">
        <v>8162</v>
      </c>
      <c r="E1795" s="119" t="s">
        <v>6570</v>
      </c>
      <c r="F1795" s="118" t="s">
        <v>8161</v>
      </c>
      <c r="G1795" s="118">
        <v>2.8924547571299995E-2</v>
      </c>
      <c r="H1795" s="118">
        <v>-2.3055201899999998E-3</v>
      </c>
      <c r="I1795" s="118">
        <v>-8.1730749699999994E-3</v>
      </c>
      <c r="J1795" s="326">
        <v>-2.6908352687000001E-3</v>
      </c>
      <c r="K1795" s="118">
        <v>4.2093977999999997E-2</v>
      </c>
      <c r="L1795" s="118">
        <v>-6.82842E-3</v>
      </c>
      <c r="M1795" s="118">
        <v>-3.3407416999999998E-4</v>
      </c>
      <c r="N1795" s="118">
        <v>-4.9613768999999996E-4</v>
      </c>
      <c r="O1795" s="118">
        <v>-1.4794312999999999E-3</v>
      </c>
      <c r="P1795" s="118">
        <v>-1.7622978E-4</v>
      </c>
      <c r="Q1795" s="118">
        <v>-1.5372142E-4</v>
      </c>
      <c r="R1795" s="118">
        <v>-1.0105807999999999E-3</v>
      </c>
      <c r="S1795" s="118">
        <v>-3.6257997E-4</v>
      </c>
      <c r="T1795" s="118">
        <v>0</v>
      </c>
      <c r="U1795" s="118">
        <v>-2.3205865000000001E-3</v>
      </c>
      <c r="V1795" s="330">
        <v>-7.6687986999999993E-6</v>
      </c>
      <c r="W1795" s="118">
        <v>0</v>
      </c>
      <c r="X1795" s="118">
        <v>0</v>
      </c>
      <c r="Y1795" s="41"/>
      <c r="Z1795" s="327">
        <v>0.31649607518796991</v>
      </c>
      <c r="AA1795" s="41"/>
      <c r="AB1795" s="111">
        <v>-27.658967000000001</v>
      </c>
      <c r="AC1795" s="111">
        <v>-27.280394999999999</v>
      </c>
      <c r="AD1795" s="111">
        <v>-0.31461314000000001</v>
      </c>
      <c r="AE1795" s="111">
        <v>0</v>
      </c>
      <c r="AF1795" s="111">
        <v>0</v>
      </c>
      <c r="AG1795" s="111">
        <v>-3.1498693000000001E-3</v>
      </c>
      <c r="AH1795" s="111">
        <v>-6.0809087999999997E-2</v>
      </c>
      <c r="AI1795" s="41"/>
      <c r="AJ1795" s="114">
        <v>6.9323653000000001E-4</v>
      </c>
      <c r="AK1795" s="114">
        <v>1.892216E-3</v>
      </c>
      <c r="AL1795" s="114">
        <v>1.6939475E-4</v>
      </c>
      <c r="AM1795" s="114">
        <v>-1.3683742E-3</v>
      </c>
      <c r="AN1795" s="113">
        <v>1.1344219574699997E-7</v>
      </c>
      <c r="AO1795" s="112">
        <v>6.2645986757021999E-10</v>
      </c>
      <c r="AP1795" s="112">
        <v>-0.19164904220600001</v>
      </c>
      <c r="AQ1795" s="328">
        <v>2.6561515999999998E-7</v>
      </c>
      <c r="AR1795" s="328">
        <v>8.0038212000000002E-10</v>
      </c>
      <c r="AS1795" s="328">
        <v>2.1912906999999999E-14</v>
      </c>
      <c r="AT1795" s="328">
        <v>-1.2363474000000001E-10</v>
      </c>
      <c r="AU1795" s="328">
        <v>-1.6060751999999999E-11</v>
      </c>
      <c r="AV1795" s="328">
        <v>-7.3803231000000004E-11</v>
      </c>
      <c r="AW1795" s="328">
        <v>-1.4930401000000001E-7</v>
      </c>
      <c r="AX1795" s="328">
        <v>-1.4785930000000001E-11</v>
      </c>
      <c r="AY1795" s="328">
        <v>-1.4903487000000001E-10</v>
      </c>
      <c r="AZ1795" s="328">
        <v>-1.8029380999999999E-13</v>
      </c>
      <c r="BA1795" s="328">
        <v>-9.2481977999999995E-16</v>
      </c>
      <c r="BB1795" s="328">
        <v>-3.8206128000000001E-13</v>
      </c>
      <c r="BC1795" s="328">
        <v>-2.2073533999999999E-14</v>
      </c>
      <c r="BD1795" s="328">
        <v>-1.6683193000000001E-14</v>
      </c>
      <c r="BE1795" s="328">
        <v>-1.9195123E-9</v>
      </c>
      <c r="BF1795" s="328">
        <v>-7.3594322999999996E-10</v>
      </c>
      <c r="BG1795" s="328">
        <v>-9.5213286999999994E-12</v>
      </c>
      <c r="BH1795" s="328">
        <v>-1.7062206E-5</v>
      </c>
      <c r="BI1795" s="329">
        <v>-0.19163198000000001</v>
      </c>
      <c r="BJ1795" s="329">
        <v>0</v>
      </c>
      <c r="BK1795" s="329">
        <v>0</v>
      </c>
      <c r="BL1795" s="329">
        <v>0</v>
      </c>
      <c r="BM1795" s="41"/>
      <c r="BN1795" s="122">
        <v>-2.7508687000000001E-5</v>
      </c>
      <c r="BO1795" s="122">
        <v>-1.0384945E-6</v>
      </c>
      <c r="BP1795" s="122">
        <v>8.8247504000000003E-6</v>
      </c>
      <c r="BQ1795" s="122">
        <v>-1.1898462E-7</v>
      </c>
      <c r="BR1795" s="122">
        <v>-2.1678162000000001E-6</v>
      </c>
      <c r="BS1795" s="122">
        <v>-1.9021249999999999E-8</v>
      </c>
      <c r="BT1795" s="122">
        <v>-2.3128933999999999E-10</v>
      </c>
      <c r="BU1795" s="122">
        <v>-4.1058454000000002E-8</v>
      </c>
      <c r="BV1795" s="122">
        <v>-2.3648795E-7</v>
      </c>
      <c r="BW1795" s="122">
        <v>-1.0171835999999999E-7</v>
      </c>
      <c r="BX1795" s="122">
        <v>-1.2071673000000001E-7</v>
      </c>
      <c r="BY1795" s="122">
        <v>-6.9217773E-9</v>
      </c>
      <c r="BZ1795" s="122">
        <v>-2.1308788E-9</v>
      </c>
      <c r="CA1795" s="122">
        <v>-5.1551523999999999E-7</v>
      </c>
      <c r="CB1795" s="122">
        <v>-3.1879879000000002E-5</v>
      </c>
      <c r="CC1795" s="122">
        <v>-8.4461000999999995E-8</v>
      </c>
      <c r="CD1795" s="111">
        <v>0</v>
      </c>
      <c r="CE1795" s="151"/>
      <c r="CF1795" s="143"/>
      <c r="CG1795" s="42" t="s">
        <v>1280</v>
      </c>
      <c r="CH1795" s="42"/>
      <c r="CI1795" s="42"/>
    </row>
    <row r="1796" spans="1:87" ht="14.5" customHeight="1">
      <c r="B1796" s="119" t="s">
        <v>7624</v>
      </c>
      <c r="C1796" s="133" t="s">
        <v>488</v>
      </c>
      <c r="D1796" s="133" t="s">
        <v>66</v>
      </c>
      <c r="G1796" s="41"/>
      <c r="H1796" s="41"/>
      <c r="I1796" s="41"/>
      <c r="J1796" s="41"/>
      <c r="K1796" s="41"/>
      <c r="L1796" s="41"/>
      <c r="M1796" s="41"/>
      <c r="N1796" s="41"/>
      <c r="O1796" s="41"/>
      <c r="P1796" s="41"/>
      <c r="Q1796" s="41"/>
      <c r="R1796" s="41"/>
      <c r="S1796" s="41"/>
      <c r="T1796" s="41"/>
      <c r="U1796" s="41"/>
      <c r="V1796" s="41"/>
      <c r="W1796" s="41"/>
      <c r="X1796" s="41"/>
      <c r="Y1796" s="41"/>
      <c r="Z1796" s="41"/>
      <c r="AA1796" s="41"/>
      <c r="AB1796" s="41"/>
      <c r="AC1796" s="41"/>
      <c r="AD1796" s="41"/>
      <c r="AE1796" s="41"/>
      <c r="AF1796" s="41"/>
      <c r="AG1796" s="41"/>
      <c r="AH1796" s="41"/>
      <c r="AI1796" s="41"/>
      <c r="AJ1796" s="41"/>
      <c r="AK1796" s="41"/>
      <c r="AL1796" s="41"/>
      <c r="AM1796" s="41"/>
      <c r="AN1796" s="41"/>
      <c r="AO1796" s="41"/>
      <c r="AP1796" s="41"/>
      <c r="AQ1796" s="41"/>
      <c r="AR1796" s="41"/>
      <c r="AS1796" s="41"/>
      <c r="AT1796" s="41"/>
      <c r="AU1796" s="41"/>
      <c r="AV1796" s="41"/>
      <c r="AW1796" s="41"/>
      <c r="AX1796" s="41"/>
      <c r="AY1796" s="41"/>
      <c r="AZ1796" s="41"/>
      <c r="BA1796" s="41"/>
      <c r="BB1796" s="41"/>
      <c r="BC1796" s="41"/>
      <c r="BD1796" s="41"/>
      <c r="BE1796" s="41"/>
      <c r="BF1796" s="41"/>
      <c r="BG1796" s="41"/>
      <c r="BH1796" s="41"/>
      <c r="BI1796" s="41"/>
      <c r="BJ1796" s="41"/>
      <c r="BK1796" s="41"/>
      <c r="BL1796" s="41"/>
      <c r="BM1796" s="41"/>
      <c r="BN1796" s="41"/>
      <c r="BO1796" s="41"/>
      <c r="BP1796" s="41"/>
      <c r="BQ1796" s="41"/>
      <c r="BR1796" s="41"/>
      <c r="BS1796" s="41"/>
      <c r="BT1796" s="41"/>
      <c r="BU1796" s="41"/>
      <c r="BV1796" s="41"/>
      <c r="BW1796" s="41"/>
      <c r="BX1796" s="41"/>
      <c r="BY1796" s="41"/>
      <c r="BZ1796" s="41"/>
      <c r="CA1796" s="41"/>
      <c r="CB1796" s="41"/>
      <c r="CC1796" s="41"/>
      <c r="CD1796" s="41"/>
      <c r="CE1796" s="152"/>
      <c r="CF1796" s="144"/>
      <c r="CH1796" s="42"/>
      <c r="CI1796" s="42"/>
    </row>
    <row r="1797" spans="1:87" ht="14.5" customHeight="1">
      <c r="A1797" s="41" t="s">
        <v>8160</v>
      </c>
      <c r="B1797" s="119" t="s">
        <v>7624</v>
      </c>
      <c r="C1797" s="120" t="str">
        <f t="shared" ref="C1797:C1803" si="685">MID(A1797,1,12)</f>
        <v>F.050.01.101</v>
      </c>
      <c r="D1797" s="135" t="s">
        <v>66</v>
      </c>
      <c r="E1797" s="119" t="s">
        <v>6570</v>
      </c>
      <c r="F1797" s="118" t="s">
        <v>8159</v>
      </c>
      <c r="G1797" s="118">
        <v>-0.13598169510990002</v>
      </c>
      <c r="H1797" s="118">
        <v>1.8327015489999999E-3</v>
      </c>
      <c r="I1797" s="118">
        <v>-6.4112562999999974E-4</v>
      </c>
      <c r="J1797" s="326">
        <v>-1.3990110288999999E-3</v>
      </c>
      <c r="K1797" s="118">
        <v>-0.13501574</v>
      </c>
      <c r="L1797" s="118">
        <v>-3.5303781999999999E-3</v>
      </c>
      <c r="M1797" s="118">
        <v>3.4670005000000002E-3</v>
      </c>
      <c r="N1797" s="118">
        <v>2.8013575000000001E-3</v>
      </c>
      <c r="O1797" s="118">
        <v>-7.6488440999999995E-4</v>
      </c>
      <c r="P1797" s="330">
        <v>-9.1112988E-5</v>
      </c>
      <c r="Q1797" s="330">
        <v>-7.9475887999999996E-5</v>
      </c>
      <c r="R1797" s="118">
        <v>-5.2248283000000005E-4</v>
      </c>
      <c r="S1797" s="118">
        <v>-1.8745835999999999E-4</v>
      </c>
      <c r="T1797" s="118">
        <v>0</v>
      </c>
      <c r="U1797" s="118">
        <v>-1.1997721E-3</v>
      </c>
      <c r="V1797" s="330">
        <v>-3.9648644000000004E-6</v>
      </c>
      <c r="W1797" s="118">
        <v>0</v>
      </c>
      <c r="X1797" s="118">
        <v>0</v>
      </c>
      <c r="Y1797" s="41"/>
      <c r="Z1797" s="327">
        <v>-1.020859097744361</v>
      </c>
      <c r="AA1797" s="41"/>
      <c r="AB1797" s="111">
        <v>-14.380368000000001</v>
      </c>
      <c r="AC1797" s="111">
        <v>-14.183541999999999</v>
      </c>
      <c r="AD1797" s="111">
        <v>-0.16357272</v>
      </c>
      <c r="AE1797" s="111">
        <v>0</v>
      </c>
      <c r="AF1797" s="111">
        <v>0</v>
      </c>
      <c r="AG1797" s="111">
        <v>-1.6376706999999999E-3</v>
      </c>
      <c r="AH1797" s="111">
        <v>-3.1615679000000001E-2</v>
      </c>
      <c r="AI1797" s="41"/>
      <c r="AJ1797" s="114">
        <v>-1.8279373000000002E-2</v>
      </c>
      <c r="AK1797" s="114">
        <v>-1.6785977000000001E-2</v>
      </c>
      <c r="AL1797" s="114">
        <v>-7.8195456E-4</v>
      </c>
      <c r="AM1797" s="114">
        <v>-7.1144101000000001E-4</v>
      </c>
      <c r="AN1797" s="113">
        <v>-1.0063535396033997E-6</v>
      </c>
      <c r="AO1797" s="112">
        <v>-2.89184377692254E-9</v>
      </c>
      <c r="AP1797" s="112">
        <v>-9.9641598931400011E-2</v>
      </c>
      <c r="AQ1797" s="328">
        <v>-9.6196336999999996E-7</v>
      </c>
      <c r="AR1797" s="328">
        <v>-2.9030178999999999E-9</v>
      </c>
      <c r="AS1797" s="328">
        <v>-7.9291031999999999E-14</v>
      </c>
      <c r="AT1797" s="328">
        <v>-6.4279804999999994E-11</v>
      </c>
      <c r="AU1797" s="328">
        <v>-8.3502583999999995E-12</v>
      </c>
      <c r="AV1797" s="328">
        <v>4.1237296999999999E-10</v>
      </c>
      <c r="AW1797" s="328">
        <v>-4.3349296000000002E-8</v>
      </c>
      <c r="AX1797" s="328">
        <v>5.6209293999999999E-11</v>
      </c>
      <c r="AY1797" s="328">
        <v>-3.9692569999999998E-11</v>
      </c>
      <c r="AZ1797" s="328">
        <v>-9.3737818999999995E-14</v>
      </c>
      <c r="BA1797" s="328">
        <v>-4.8082954000000005E-16</v>
      </c>
      <c r="BB1797" s="328">
        <v>-1.9864016E-13</v>
      </c>
      <c r="BC1797" s="328">
        <v>-1.1476406000000001E-14</v>
      </c>
      <c r="BD1797" s="328">
        <v>-8.6738760000000004E-15</v>
      </c>
      <c r="BE1797" s="328">
        <v>-9.9798710000000009E-10</v>
      </c>
      <c r="BF1797" s="328">
        <v>-3.8262941000000001E-10</v>
      </c>
      <c r="BG1797" s="328">
        <v>-4.9503007999999997E-12</v>
      </c>
      <c r="BH1797" s="328">
        <v>-8.8709313999999996E-6</v>
      </c>
      <c r="BI1797" s="329">
        <v>-9.9632728000000004E-2</v>
      </c>
      <c r="BJ1797" s="329">
        <v>0</v>
      </c>
      <c r="BK1797" s="329">
        <v>0</v>
      </c>
      <c r="BL1797" s="329">
        <v>0</v>
      </c>
      <c r="BM1797" s="41"/>
      <c r="BN1797" s="122">
        <v>-4.5512242999999999E-5</v>
      </c>
      <c r="BO1797" s="122">
        <v>-1.3097580000000001E-7</v>
      </c>
      <c r="BP1797" s="122">
        <v>-2.8464259999999998E-5</v>
      </c>
      <c r="BQ1797" s="122">
        <v>-6.1862129999999997E-8</v>
      </c>
      <c r="BR1797" s="122">
        <v>-1.0078142E-6</v>
      </c>
      <c r="BS1797" s="122">
        <v>2.8191414E-7</v>
      </c>
      <c r="BT1797" s="122">
        <v>-1.2025126E-10</v>
      </c>
      <c r="BU1797" s="122">
        <v>4.215481E-7</v>
      </c>
      <c r="BV1797" s="122">
        <v>-1.2295411000000001E-7</v>
      </c>
      <c r="BW1797" s="122">
        <v>-5.2885104999999997E-8</v>
      </c>
      <c r="BX1797" s="122">
        <v>-6.2762682000000002E-8</v>
      </c>
      <c r="BY1797" s="122">
        <v>-3.5987498000000001E-9</v>
      </c>
      <c r="BZ1797" s="122">
        <v>-1.1078800999999999E-9</v>
      </c>
      <c r="CA1797" s="122">
        <v>3.1143974999999998E-7</v>
      </c>
      <c r="CB1797" s="122">
        <v>-1.6574891000000002E-5</v>
      </c>
      <c r="CC1797" s="122">
        <v>-4.3912711000000001E-8</v>
      </c>
      <c r="CD1797" s="111">
        <v>0</v>
      </c>
      <c r="CE1797" s="151"/>
      <c r="CF1797" s="143"/>
      <c r="CG1797" s="42" t="s">
        <v>1210</v>
      </c>
      <c r="CH1797" s="42"/>
      <c r="CI1797" s="42"/>
    </row>
    <row r="1798" spans="1:87" ht="14.5" customHeight="1">
      <c r="A1798" s="41" t="s">
        <v>8158</v>
      </c>
      <c r="B1798" s="119" t="s">
        <v>7624</v>
      </c>
      <c r="C1798" s="120" t="str">
        <f t="shared" si="685"/>
        <v>F.050.01.102</v>
      </c>
      <c r="D1798" s="135" t="s">
        <v>66</v>
      </c>
      <c r="E1798" s="119" t="s">
        <v>6570</v>
      </c>
      <c r="F1798" s="118" t="s">
        <v>8157</v>
      </c>
      <c r="G1798" s="118">
        <v>-0.1148564403971</v>
      </c>
      <c r="H1798" s="118">
        <v>2.6527875830000005E-3</v>
      </c>
      <c r="I1798" s="118">
        <v>7.2471352999999971E-4</v>
      </c>
      <c r="J1798" s="326">
        <v>-1.2058515101E-3</v>
      </c>
      <c r="K1798" s="118">
        <v>-0.11702809</v>
      </c>
      <c r="L1798" s="118">
        <v>-3.0600389E-3</v>
      </c>
      <c r="M1798" s="118">
        <v>4.2376267999999998E-3</v>
      </c>
      <c r="N1798" s="118">
        <v>3.4636312000000001E-3</v>
      </c>
      <c r="O1798" s="118">
        <v>-6.6298167000000002E-4</v>
      </c>
      <c r="P1798" s="330">
        <v>-7.8974340000000003E-5</v>
      </c>
      <c r="Q1798" s="330">
        <v>-6.8887606999999993E-5</v>
      </c>
      <c r="R1798" s="118">
        <v>-4.5287437000000001E-4</v>
      </c>
      <c r="S1798" s="118">
        <v>-1.6248397E-4</v>
      </c>
      <c r="T1798" s="118">
        <v>0</v>
      </c>
      <c r="U1798" s="118">
        <v>-1.0399309E-3</v>
      </c>
      <c r="V1798" s="330">
        <v>-3.4366401E-6</v>
      </c>
      <c r="W1798" s="118">
        <v>0</v>
      </c>
      <c r="X1798" s="118">
        <v>0</v>
      </c>
      <c r="Y1798" s="41"/>
      <c r="Z1798" s="327">
        <v>-0.87991045112781952</v>
      </c>
      <c r="AA1798" s="41"/>
      <c r="AB1798" s="111">
        <v>-12.39489</v>
      </c>
      <c r="AC1798" s="111">
        <v>-12.225239</v>
      </c>
      <c r="AD1798" s="111">
        <v>-0.14098846000000001</v>
      </c>
      <c r="AE1798" s="111">
        <v>0</v>
      </c>
      <c r="AF1798" s="111">
        <v>0</v>
      </c>
      <c r="AG1798" s="111">
        <v>-1.4115597E-3</v>
      </c>
      <c r="AH1798" s="111">
        <v>-2.7250546E-2</v>
      </c>
      <c r="AI1798" s="41"/>
      <c r="AJ1798" s="114">
        <v>-1.5540773000000001E-2</v>
      </c>
      <c r="AK1798" s="114">
        <v>-1.4263303E-2</v>
      </c>
      <c r="AL1798" s="114">
        <v>-6.6425709999999995E-4</v>
      </c>
      <c r="AM1798" s="114">
        <v>-6.1321331999999995E-4</v>
      </c>
      <c r="AN1798" s="113">
        <v>-8.5511408967959999E-7</v>
      </c>
      <c r="AO1798" s="112">
        <v>-2.4565720992748597E-9</v>
      </c>
      <c r="AP1798" s="112">
        <v>-8.5884219134000003E-2</v>
      </c>
      <c r="AQ1798" s="328">
        <v>-8.291464E-7</v>
      </c>
      <c r="AR1798" s="328">
        <v>-2.5022022000000002E-9</v>
      </c>
      <c r="AS1798" s="328">
        <v>-6.8343426999999997E-14</v>
      </c>
      <c r="AT1798" s="328">
        <v>-5.5404779999999997E-11</v>
      </c>
      <c r="AU1798" s="328">
        <v>-7.1973496E-12</v>
      </c>
      <c r="AV1798" s="328">
        <v>5.1500312000000002E-10</v>
      </c>
      <c r="AW1798" s="328">
        <v>-2.5230093999999998E-8</v>
      </c>
      <c r="AX1798" s="328">
        <v>7.1068338000000003E-11</v>
      </c>
      <c r="AY1798" s="328">
        <v>-2.0833281999999999E-11</v>
      </c>
      <c r="AZ1798" s="328">
        <v>-8.0795565999999997E-14</v>
      </c>
      <c r="BA1798" s="328">
        <v>-4.1444206000000001E-16</v>
      </c>
      <c r="BB1798" s="328">
        <v>-1.7121417999999999E-13</v>
      </c>
      <c r="BC1798" s="328">
        <v>-9.8918739999999996E-15</v>
      </c>
      <c r="BD1798" s="328">
        <v>-7.4762857999999998E-15</v>
      </c>
      <c r="BE1798" s="328">
        <v>-8.6019637999999999E-10</v>
      </c>
      <c r="BF1798" s="328">
        <v>-3.2980028999999999E-10</v>
      </c>
      <c r="BG1798" s="328">
        <v>-4.2668195000000003E-12</v>
      </c>
      <c r="BH1798" s="328">
        <v>-7.6461339999999992E-6</v>
      </c>
      <c r="BI1798" s="329">
        <v>-8.5876572999999998E-2</v>
      </c>
      <c r="BJ1798" s="329">
        <v>0</v>
      </c>
      <c r="BK1798" s="329">
        <v>0</v>
      </c>
      <c r="BL1798" s="329">
        <v>0</v>
      </c>
      <c r="BM1798" s="41"/>
      <c r="BN1798" s="122">
        <v>-3.8576214999999999E-5</v>
      </c>
      <c r="BO1798" s="122">
        <v>3.188011E-8</v>
      </c>
      <c r="BP1798" s="122">
        <v>-2.4534239E-5</v>
      </c>
      <c r="BQ1798" s="122">
        <v>-5.3320910000000003E-8</v>
      </c>
      <c r="BR1798" s="122">
        <v>-8.2644434999999998E-7</v>
      </c>
      <c r="BS1798" s="122">
        <v>3.4629064999999999E-7</v>
      </c>
      <c r="BT1798" s="122">
        <v>-1.0364833E-10</v>
      </c>
      <c r="BU1798" s="122">
        <v>5.2013270999999997E-7</v>
      </c>
      <c r="BV1798" s="122">
        <v>-1.05978E-7</v>
      </c>
      <c r="BW1798" s="122">
        <v>-4.5583331000000002E-8</v>
      </c>
      <c r="BX1798" s="122">
        <v>-5.4097123999999998E-8</v>
      </c>
      <c r="BY1798" s="122">
        <v>-3.1018753000000002E-9</v>
      </c>
      <c r="BZ1798" s="122">
        <v>-9.5491663999999997E-10</v>
      </c>
      <c r="CA1798" s="122">
        <v>4.7357328999999999E-7</v>
      </c>
      <c r="CB1798" s="122">
        <v>-1.4286419E-5</v>
      </c>
      <c r="CC1798" s="122">
        <v>-3.7849742999999999E-8</v>
      </c>
      <c r="CD1798" s="111">
        <v>0</v>
      </c>
      <c r="CE1798" s="151"/>
      <c r="CF1798" s="143"/>
      <c r="CG1798" s="42" t="s">
        <v>1211</v>
      </c>
      <c r="CH1798" s="42"/>
      <c r="CI1798" s="42"/>
    </row>
    <row r="1799" spans="1:87" ht="14.5" customHeight="1">
      <c r="A1799" s="41" t="s">
        <v>8156</v>
      </c>
      <c r="B1799" s="119" t="s">
        <v>7624</v>
      </c>
      <c r="C1799" s="120" t="str">
        <f t="shared" si="685"/>
        <v>F.050.01.103</v>
      </c>
      <c r="D1799" s="135" t="s">
        <v>66</v>
      </c>
      <c r="E1799" s="119" t="s">
        <v>6570</v>
      </c>
      <c r="F1799" s="118" t="s">
        <v>8155</v>
      </c>
      <c r="G1799" s="118">
        <v>-4.8916350928999999E-2</v>
      </c>
      <c r="H1799" s="118">
        <v>5.2125937960000009E-3</v>
      </c>
      <c r="I1799" s="118">
        <v>4.9880270200000007E-3</v>
      </c>
      <c r="J1799" s="326">
        <v>-6.0292574499999998E-4</v>
      </c>
      <c r="K1799" s="118">
        <v>-5.8514046E-2</v>
      </c>
      <c r="L1799" s="118">
        <v>-1.5300194E-3</v>
      </c>
      <c r="M1799" s="118">
        <v>6.7444836000000001E-3</v>
      </c>
      <c r="N1799" s="118">
        <v>5.6180155999999998E-3</v>
      </c>
      <c r="O1799" s="118">
        <v>-3.3149082999999998E-4</v>
      </c>
      <c r="P1799" s="330">
        <v>-3.9487170000000002E-5</v>
      </c>
      <c r="Q1799" s="330">
        <v>-3.4443804000000001E-5</v>
      </c>
      <c r="R1799" s="118">
        <v>-2.2643718E-4</v>
      </c>
      <c r="S1799" s="330">
        <v>-8.1241984999999998E-5</v>
      </c>
      <c r="T1799" s="118">
        <v>0</v>
      </c>
      <c r="U1799" s="118">
        <v>-5.1996544000000003E-4</v>
      </c>
      <c r="V1799" s="330">
        <v>-1.7183200000000001E-6</v>
      </c>
      <c r="W1799" s="118">
        <v>0</v>
      </c>
      <c r="X1799" s="118">
        <v>0</v>
      </c>
      <c r="Y1799" s="41"/>
      <c r="Z1799" s="327">
        <v>-0.43995523308270673</v>
      </c>
      <c r="AA1799" s="41"/>
      <c r="AB1799" s="111">
        <v>-6.1974450000000001</v>
      </c>
      <c r="AC1799" s="111">
        <v>-6.1126196999999998</v>
      </c>
      <c r="AD1799" s="111">
        <v>-7.0494231000000004E-2</v>
      </c>
      <c r="AE1799" s="111">
        <v>0</v>
      </c>
      <c r="AF1799" s="111">
        <v>0</v>
      </c>
      <c r="AG1799" s="111">
        <v>-7.0577984999999998E-4</v>
      </c>
      <c r="AH1799" s="111">
        <v>-1.3625273E-2</v>
      </c>
      <c r="AI1799" s="41"/>
      <c r="AJ1799" s="114">
        <v>-6.9925448000000001E-3</v>
      </c>
      <c r="AK1799" s="114">
        <v>-6.3890604000000004E-3</v>
      </c>
      <c r="AL1799" s="114">
        <v>-2.9687772000000002E-4</v>
      </c>
      <c r="AM1799" s="114">
        <v>-3.0660665999999998E-4</v>
      </c>
      <c r="AN1799" s="113">
        <v>-3.8303719483480005E-7</v>
      </c>
      <c r="AO1799" s="112">
        <v>-1.0979205486899302E-9</v>
      </c>
      <c r="AP1799" s="112">
        <v>-4.2942109067000002E-2</v>
      </c>
      <c r="AQ1799" s="328">
        <v>-4.145732E-7</v>
      </c>
      <c r="AR1799" s="328">
        <v>-1.2511011000000001E-9</v>
      </c>
      <c r="AS1799" s="328">
        <v>-3.4171714000000002E-14</v>
      </c>
      <c r="AT1799" s="328">
        <v>-2.7702389999999999E-11</v>
      </c>
      <c r="AU1799" s="328">
        <v>-3.5986748E-12</v>
      </c>
      <c r="AV1799" s="328">
        <v>8.3535156000000004E-10</v>
      </c>
      <c r="AW1799" s="328">
        <v>3.1326953000000001E-8</v>
      </c>
      <c r="AX1799" s="328">
        <v>1.1744916999999999E-10</v>
      </c>
      <c r="AY1799" s="328">
        <v>3.8033859000000002E-11</v>
      </c>
      <c r="AZ1799" s="328">
        <v>-4.0397782999999999E-14</v>
      </c>
      <c r="BA1799" s="328">
        <v>-2.0722103E-16</v>
      </c>
      <c r="BB1799" s="328">
        <v>-8.5607091999999994E-14</v>
      </c>
      <c r="BC1799" s="328">
        <v>-4.9459369999999998E-15</v>
      </c>
      <c r="BD1799" s="328">
        <v>-3.7381428999999999E-15</v>
      </c>
      <c r="BE1799" s="328">
        <v>-4.3009819E-10</v>
      </c>
      <c r="BF1799" s="328">
        <v>-1.6490014E-10</v>
      </c>
      <c r="BG1799" s="328">
        <v>-2.1334098000000002E-12</v>
      </c>
      <c r="BH1799" s="328">
        <v>-3.8230669999999996E-6</v>
      </c>
      <c r="BI1799" s="329">
        <v>-4.2938285999999999E-2</v>
      </c>
      <c r="BJ1799" s="329">
        <v>0</v>
      </c>
      <c r="BK1799" s="329">
        <v>0</v>
      </c>
      <c r="BL1799" s="329">
        <v>0</v>
      </c>
      <c r="BM1799" s="41"/>
      <c r="BN1799" s="122">
        <v>-1.6926183000000001E-5</v>
      </c>
      <c r="BO1799" s="122">
        <v>5.4021646999999996E-7</v>
      </c>
      <c r="BP1799" s="122">
        <v>-1.2267119E-5</v>
      </c>
      <c r="BQ1799" s="122">
        <v>-2.6660455000000001E-8</v>
      </c>
      <c r="BR1799" s="122">
        <v>-2.6031879E-7</v>
      </c>
      <c r="BS1799" s="122">
        <v>5.4723465999999997E-7</v>
      </c>
      <c r="BT1799" s="122">
        <v>-5.1824167000000003E-11</v>
      </c>
      <c r="BU1799" s="122">
        <v>8.2785346E-7</v>
      </c>
      <c r="BV1799" s="122">
        <v>-5.2989002E-8</v>
      </c>
      <c r="BW1799" s="122">
        <v>-2.2791664999999999E-8</v>
      </c>
      <c r="BX1799" s="122">
        <v>-2.7048561999999999E-8</v>
      </c>
      <c r="BY1799" s="122">
        <v>-1.5509376999999999E-9</v>
      </c>
      <c r="BZ1799" s="122">
        <v>-4.7745831999999998E-10</v>
      </c>
      <c r="CA1799" s="122">
        <v>9.7965487999999993E-7</v>
      </c>
      <c r="CB1799" s="122">
        <v>-7.1432092999999999E-6</v>
      </c>
      <c r="CC1799" s="122">
        <v>-1.8924872000000001E-8</v>
      </c>
      <c r="CD1799" s="111">
        <v>0</v>
      </c>
      <c r="CE1799" s="151"/>
      <c r="CF1799" s="143"/>
      <c r="CG1799" s="42" t="s">
        <v>1212</v>
      </c>
      <c r="CH1799" s="42"/>
      <c r="CI1799" s="42"/>
    </row>
    <row r="1800" spans="1:87" ht="14.5" customHeight="1">
      <c r="A1800" s="41" t="s">
        <v>8154</v>
      </c>
      <c r="B1800" s="119" t="s">
        <v>7624</v>
      </c>
      <c r="C1800" s="120" t="str">
        <f t="shared" si="685"/>
        <v>F.050.01.104</v>
      </c>
      <c r="D1800" s="135" t="s">
        <v>66</v>
      </c>
      <c r="E1800" s="119" t="s">
        <v>6570</v>
      </c>
      <c r="F1800" s="118" t="s">
        <v>8153</v>
      </c>
      <c r="G1800" s="118">
        <v>-9.4097525149499997E-2</v>
      </c>
      <c r="H1800" s="118">
        <v>3.4586525779999999E-3</v>
      </c>
      <c r="I1800" s="118">
        <v>2.0668678100000002E-3</v>
      </c>
      <c r="J1800" s="326">
        <v>-1.0160415375000001E-3</v>
      </c>
      <c r="K1800" s="118">
        <v>-0.11377731000000001</v>
      </c>
      <c r="L1800" s="118">
        <v>-2.9750378000000001E-3</v>
      </c>
      <c r="M1800" s="118">
        <v>4.3768966999999997E-3</v>
      </c>
      <c r="N1800" s="118">
        <v>3.5833192999999998E-3</v>
      </c>
      <c r="O1800" s="118">
        <v>-6.4456550999999996E-4</v>
      </c>
      <c r="P1800" s="330">
        <v>-7.6780608000000003E-5</v>
      </c>
      <c r="Q1800" s="330">
        <v>-6.6974063000000005E-5</v>
      </c>
      <c r="R1800" s="118">
        <v>-4.4029452000000002E-4</v>
      </c>
      <c r="S1800" s="118">
        <v>-1.5797053E-4</v>
      </c>
      <c r="T1800" s="118">
        <v>0</v>
      </c>
      <c r="U1800" s="118">
        <v>-1.0110439E-3</v>
      </c>
      <c r="V1800" s="330">
        <v>-3.3411779000000002E-6</v>
      </c>
      <c r="W1800" s="118">
        <v>0</v>
      </c>
      <c r="X1800" s="118">
        <v>0</v>
      </c>
      <c r="Y1800" s="41"/>
      <c r="Z1800" s="327">
        <v>-0.74140604511278185</v>
      </c>
      <c r="AA1800" s="41"/>
      <c r="AB1800" s="111">
        <v>-10.443842</v>
      </c>
      <c r="AC1800" s="111">
        <v>-10.300896</v>
      </c>
      <c r="AD1800" s="111">
        <v>-0.11879583000000001</v>
      </c>
      <c r="AE1800" s="111">
        <v>0</v>
      </c>
      <c r="AF1800" s="111">
        <v>0</v>
      </c>
      <c r="AG1800" s="111">
        <v>-1.1893697E-3</v>
      </c>
      <c r="AH1800" s="111">
        <v>-2.2961108000000001E-2</v>
      </c>
      <c r="AI1800" s="41"/>
      <c r="AJ1800" s="114">
        <v>-1.2849664E-2</v>
      </c>
      <c r="AK1800" s="114">
        <v>-1.1784375E-2</v>
      </c>
      <c r="AL1800" s="114">
        <v>-5.4860062000000002E-4</v>
      </c>
      <c r="AM1800" s="114">
        <v>-5.1668899999999997E-4</v>
      </c>
      <c r="AN1800" s="113">
        <v>-7.0649728462039999E-7</v>
      </c>
      <c r="AO1800" s="112">
        <v>-2.0288484240006095E-9</v>
      </c>
      <c r="AP1800" s="112">
        <v>-7.2365406575900001E-2</v>
      </c>
      <c r="AQ1800" s="328">
        <v>-6.9863260999999999E-7</v>
      </c>
      <c r="AR1800" s="328">
        <v>-2.1083370000000001E-9</v>
      </c>
      <c r="AS1800" s="328">
        <v>-5.7585665999999995E-14</v>
      </c>
      <c r="AT1800" s="328">
        <v>-4.6683656999999998E-11</v>
      </c>
      <c r="AU1800" s="328">
        <v>-6.0644333999999998E-12</v>
      </c>
      <c r="AV1800" s="328">
        <v>6.1585354999999999E-10</v>
      </c>
      <c r="AW1800" s="328">
        <v>-7.4250977E-9</v>
      </c>
      <c r="AX1800" s="328">
        <v>8.5669710999999995E-11</v>
      </c>
      <c r="AY1800" s="328">
        <v>-2.3010338000000001E-12</v>
      </c>
      <c r="AZ1800" s="328">
        <v>-6.8077746000000001E-14</v>
      </c>
      <c r="BA1800" s="328">
        <v>-3.4920581000000002E-16</v>
      </c>
      <c r="BB1800" s="328">
        <v>-1.4426380000000001E-13</v>
      </c>
      <c r="BC1800" s="328">
        <v>-8.3348197999999993E-15</v>
      </c>
      <c r="BD1800" s="328">
        <v>-6.2994630000000003E-15</v>
      </c>
      <c r="BE1800" s="328">
        <v>-7.2479510000000001E-10</v>
      </c>
      <c r="BF1800" s="328">
        <v>-2.7788727999999999E-10</v>
      </c>
      <c r="BG1800" s="328">
        <v>-3.5951905E-12</v>
      </c>
      <c r="BH1800" s="328">
        <v>-6.4425759000000002E-6</v>
      </c>
      <c r="BI1800" s="329">
        <v>-7.2358963999999998E-2</v>
      </c>
      <c r="BJ1800" s="329">
        <v>0</v>
      </c>
      <c r="BK1800" s="329">
        <v>0</v>
      </c>
      <c r="BL1800" s="329">
        <v>0</v>
      </c>
      <c r="BM1800" s="41"/>
      <c r="BN1800" s="122">
        <v>-3.1760463999999997E-5</v>
      </c>
      <c r="BO1800" s="122">
        <v>1.9191192999999999E-7</v>
      </c>
      <c r="BP1800" s="122">
        <v>-2.0672368000000001E-5</v>
      </c>
      <c r="BQ1800" s="122">
        <v>-4.4927804000000001E-8</v>
      </c>
      <c r="BR1800" s="122">
        <v>-6.4821963999999998E-7</v>
      </c>
      <c r="BS1800" s="122">
        <v>4.095508E-7</v>
      </c>
      <c r="BT1800" s="122">
        <v>-8.7333318E-11</v>
      </c>
      <c r="BU1800" s="122">
        <v>6.1700775999999996E-7</v>
      </c>
      <c r="BV1800" s="122">
        <v>-8.9296280999999995E-8</v>
      </c>
      <c r="BW1800" s="122">
        <v>-3.8408177000000002E-8</v>
      </c>
      <c r="BX1800" s="122">
        <v>-4.5581835999999998E-8</v>
      </c>
      <c r="BY1800" s="122">
        <v>-2.6136171999999998E-9</v>
      </c>
      <c r="BZ1800" s="122">
        <v>-8.0460567999999996E-10</v>
      </c>
      <c r="CA1800" s="122">
        <v>6.3289527E-7</v>
      </c>
      <c r="CB1800" s="122">
        <v>-1.2037631E-5</v>
      </c>
      <c r="CC1800" s="122">
        <v>-3.1891913000000001E-8</v>
      </c>
      <c r="CD1800" s="111">
        <v>0</v>
      </c>
      <c r="CE1800" s="151"/>
      <c r="CF1800" s="143"/>
      <c r="CG1800" s="42" t="s">
        <v>1213</v>
      </c>
    </row>
    <row r="1801" spans="1:87" ht="14.5" customHeight="1">
      <c r="A1801" s="41" t="s">
        <v>8152</v>
      </c>
      <c r="B1801" s="119" t="s">
        <v>7624</v>
      </c>
      <c r="C1801" s="120" t="str">
        <f t="shared" si="685"/>
        <v>F.050.01.105</v>
      </c>
      <c r="D1801" s="135" t="s">
        <v>66</v>
      </c>
      <c r="E1801" s="119" t="s">
        <v>6570</v>
      </c>
      <c r="F1801" s="118" t="s">
        <v>8151</v>
      </c>
      <c r="G1801" s="118">
        <v>-0.1434929287559</v>
      </c>
      <c r="H1801" s="118">
        <v>1.8210960119999996E-3</v>
      </c>
      <c r="I1801" s="118">
        <v>-8.0586630999999998E-4</v>
      </c>
      <c r="J1801" s="326">
        <v>-1.4738184579E-3</v>
      </c>
      <c r="K1801" s="118">
        <v>-0.13761636999999999</v>
      </c>
      <c r="L1801" s="118">
        <v>-3.5983790000000001E-3</v>
      </c>
      <c r="M1801" s="118">
        <v>3.7198105999999998E-3</v>
      </c>
      <c r="N1801" s="118">
        <v>3.0116070999999999E-3</v>
      </c>
      <c r="O1801" s="118">
        <v>-7.7961733000000001E-4</v>
      </c>
      <c r="P1801" s="330">
        <v>-9.2867973000000005E-5</v>
      </c>
      <c r="Q1801" s="330">
        <v>-8.1006723000000001E-5</v>
      </c>
      <c r="R1801" s="118">
        <v>-5.3254671000000004E-4</v>
      </c>
      <c r="S1801" s="118">
        <v>-1.9106911E-4</v>
      </c>
      <c r="T1801" s="118">
        <v>0</v>
      </c>
      <c r="U1801" s="118">
        <v>-1.2228816999999999E-3</v>
      </c>
      <c r="V1801" s="330">
        <v>-4.0412341999999999E-6</v>
      </c>
      <c r="W1801" s="118">
        <v>0</v>
      </c>
      <c r="X1801" s="118">
        <v>0</v>
      </c>
      <c r="Y1801" s="41"/>
      <c r="Z1801" s="327">
        <v>-1.0754461654135339</v>
      </c>
      <c r="AA1801" s="41"/>
      <c r="AB1801" s="111">
        <v>-15.14931</v>
      </c>
      <c r="AC1801" s="111">
        <v>-14.941959000000001</v>
      </c>
      <c r="AD1801" s="111">
        <v>-0.17231922999999999</v>
      </c>
      <c r="AE1801" s="111">
        <v>0</v>
      </c>
      <c r="AF1801" s="111">
        <v>0</v>
      </c>
      <c r="AG1801" s="111">
        <v>-1.7252395999999999E-3</v>
      </c>
      <c r="AH1801" s="111">
        <v>-3.3306222000000003E-2</v>
      </c>
      <c r="AI1801" s="41"/>
      <c r="AJ1801" s="114">
        <v>-1.9278739E-2</v>
      </c>
      <c r="AK1801" s="114">
        <v>-1.7704495000000001E-2</v>
      </c>
      <c r="AL1801" s="114">
        <v>-8.2476116000000004E-4</v>
      </c>
      <c r="AM1801" s="114">
        <v>-7.4948294999999999E-4</v>
      </c>
      <c r="AN1801" s="113">
        <v>-1.0614205870235998E-6</v>
      </c>
      <c r="AO1801" s="112">
        <v>-3.0501521986639004E-9</v>
      </c>
      <c r="AP1801" s="112">
        <v>-0.1049696052749</v>
      </c>
      <c r="AQ1801" s="328">
        <v>-1.0134012E-6</v>
      </c>
      <c r="AR1801" s="328">
        <v>-3.0582471000000002E-9</v>
      </c>
      <c r="AS1801" s="328">
        <v>-8.3530855999999996E-14</v>
      </c>
      <c r="AT1801" s="328">
        <v>-6.7716953000000005E-11</v>
      </c>
      <c r="AU1801" s="328">
        <v>-8.7967606000000005E-12</v>
      </c>
      <c r="AV1801" s="328">
        <v>4.1812602999999998E-10</v>
      </c>
      <c r="AW1801" s="328">
        <v>-4.6906558999999999E-8</v>
      </c>
      <c r="AX1801" s="328">
        <v>5.6904635999999999E-11</v>
      </c>
      <c r="AY1801" s="328">
        <v>-4.3181456E-11</v>
      </c>
      <c r="AZ1801" s="328">
        <v>-9.8750137000000003E-14</v>
      </c>
      <c r="BA1801" s="328">
        <v>-5.0654029999999999E-16</v>
      </c>
      <c r="BB1801" s="328">
        <v>-2.0926177999999999E-13</v>
      </c>
      <c r="BC1801" s="328">
        <v>-1.2090067999999999E-14</v>
      </c>
      <c r="BD1801" s="328">
        <v>-9.1376826000000001E-15</v>
      </c>
      <c r="BE1801" s="328">
        <v>-1.0513511E-9</v>
      </c>
      <c r="BF1801" s="328">
        <v>-4.0308923999999998E-10</v>
      </c>
      <c r="BG1801" s="328">
        <v>-5.2150016E-12</v>
      </c>
      <c r="BH1801" s="328">
        <v>-9.3452749000000001E-6</v>
      </c>
      <c r="BI1801" s="329">
        <v>-0.10496026</v>
      </c>
      <c r="BJ1801" s="329">
        <v>0</v>
      </c>
      <c r="BK1801" s="329">
        <v>0</v>
      </c>
      <c r="BL1801" s="329">
        <v>0</v>
      </c>
      <c r="BM1801" s="41"/>
      <c r="BN1801" s="122">
        <v>-4.8012473000000001E-5</v>
      </c>
      <c r="BO1801" s="122">
        <v>-1.5276556E-7</v>
      </c>
      <c r="BP1801" s="122">
        <v>-2.9986291999999999E-5</v>
      </c>
      <c r="BQ1801" s="122">
        <v>-6.5170002000000001E-8</v>
      </c>
      <c r="BR1801" s="122">
        <v>-1.0660161E-6</v>
      </c>
      <c r="BS1801" s="122">
        <v>2.8643806000000002E-7</v>
      </c>
      <c r="BT1801" s="122">
        <v>-1.266813E-10</v>
      </c>
      <c r="BU1801" s="122">
        <v>4.2807558000000001E-7</v>
      </c>
      <c r="BV1801" s="122">
        <v>-1.2952866999999999E-7</v>
      </c>
      <c r="BW1801" s="122">
        <v>-5.5712959999999998E-8</v>
      </c>
      <c r="BX1801" s="122">
        <v>-6.6118706999999994E-8</v>
      </c>
      <c r="BY1801" s="122">
        <v>-3.7911808999999996E-9</v>
      </c>
      <c r="BZ1801" s="122">
        <v>-1.1671203000000001E-9</v>
      </c>
      <c r="CA1801" s="122">
        <v>3.0714170999999999E-7</v>
      </c>
      <c r="CB1801" s="122">
        <v>-1.7461178000000001E-5</v>
      </c>
      <c r="CC1801" s="122">
        <v>-4.6260796999999998E-8</v>
      </c>
      <c r="CD1801" s="111">
        <v>0</v>
      </c>
      <c r="CE1801" s="151"/>
      <c r="CF1801" s="143"/>
      <c r="CG1801" s="42" t="s">
        <v>1214</v>
      </c>
    </row>
    <row r="1802" spans="1:87" ht="14.5" customHeight="1">
      <c r="A1802" s="41" t="s">
        <v>8150</v>
      </c>
      <c r="B1802" s="119" t="s">
        <v>7624</v>
      </c>
      <c r="C1802" s="120" t="str">
        <f t="shared" si="685"/>
        <v>F.050.01.106</v>
      </c>
      <c r="D1802" s="135" t="s">
        <v>66</v>
      </c>
      <c r="E1802" s="119" t="s">
        <v>6570</v>
      </c>
      <c r="F1802" s="118" t="s">
        <v>8149</v>
      </c>
      <c r="G1802" s="118">
        <v>-0.12151289035450001</v>
      </c>
      <c r="H1802" s="118">
        <v>2.67436472E-3</v>
      </c>
      <c r="I1802" s="118">
        <v>6.1523814999999977E-4</v>
      </c>
      <c r="J1802" s="326">
        <v>-1.2728432245E-3</v>
      </c>
      <c r="K1802" s="118">
        <v>-0.11811169000000001</v>
      </c>
      <c r="L1802" s="118">
        <v>-3.0883725E-3</v>
      </c>
      <c r="M1802" s="118">
        <v>4.5554295999999999E-3</v>
      </c>
      <c r="N1802" s="118">
        <v>3.7297352000000001E-3</v>
      </c>
      <c r="O1802" s="118">
        <v>-6.6912039E-4</v>
      </c>
      <c r="P1802" s="330">
        <v>-7.9705582999999998E-5</v>
      </c>
      <c r="Q1802" s="330">
        <v>-6.9525456000000003E-5</v>
      </c>
      <c r="R1802" s="118">
        <v>-4.5706765000000002E-4</v>
      </c>
      <c r="S1802" s="118">
        <v>-1.6398844999999999E-4</v>
      </c>
      <c r="T1802" s="118">
        <v>0</v>
      </c>
      <c r="U1802" s="118">
        <v>-1.0495598999999999E-3</v>
      </c>
      <c r="V1802" s="330">
        <v>-3.4684608E-6</v>
      </c>
      <c r="W1802" s="118">
        <v>0</v>
      </c>
      <c r="X1802" s="118">
        <v>0</v>
      </c>
      <c r="Y1802" s="41"/>
      <c r="Z1802" s="327">
        <v>-0.92879436090225564</v>
      </c>
      <c r="AA1802" s="41"/>
      <c r="AB1802" s="111">
        <v>-13.083494999999999</v>
      </c>
      <c r="AC1802" s="111">
        <v>-12.904419000000001</v>
      </c>
      <c r="AD1802" s="111">
        <v>-0.14882115000000001</v>
      </c>
      <c r="AE1802" s="111">
        <v>0</v>
      </c>
      <c r="AF1802" s="111">
        <v>0</v>
      </c>
      <c r="AG1802" s="111">
        <v>-1.4899797E-3</v>
      </c>
      <c r="AH1802" s="111">
        <v>-2.8764464999999999E-2</v>
      </c>
      <c r="AI1802" s="41"/>
      <c r="AJ1802" s="114">
        <v>-1.6429328999999999E-2</v>
      </c>
      <c r="AK1802" s="114">
        <v>-1.5079746999999999E-2</v>
      </c>
      <c r="AL1802" s="114">
        <v>-7.0230137000000005E-4</v>
      </c>
      <c r="AM1802" s="114">
        <v>-6.4728072999999998E-4</v>
      </c>
      <c r="AN1802" s="113">
        <v>-9.0406157877530007E-7</v>
      </c>
      <c r="AO1802" s="112">
        <v>-2.5972683480976194E-9</v>
      </c>
      <c r="AP1802" s="112">
        <v>-9.0655564919200002E-2</v>
      </c>
      <c r="AQ1802" s="328">
        <v>-8.7521008999999997E-7</v>
      </c>
      <c r="AR1802" s="328">
        <v>-2.6412134000000001E-9</v>
      </c>
      <c r="AS1802" s="328">
        <v>-7.2140283999999995E-14</v>
      </c>
      <c r="AT1802" s="328">
        <v>-5.8482822999999996E-11</v>
      </c>
      <c r="AU1802" s="328">
        <v>-7.5972023000000005E-12</v>
      </c>
      <c r="AV1802" s="328">
        <v>5.2490885000000005E-10</v>
      </c>
      <c r="AW1802" s="328">
        <v>-2.8054209999999998E-8</v>
      </c>
      <c r="AX1802" s="328">
        <v>7.2364912999999995E-11</v>
      </c>
      <c r="AY1802" s="328">
        <v>-2.3559075E-11</v>
      </c>
      <c r="AZ1802" s="328">
        <v>-8.5284208999999997E-14</v>
      </c>
      <c r="BA1802" s="328">
        <v>-4.3746662E-16</v>
      </c>
      <c r="BB1802" s="328">
        <v>-1.8072608E-13</v>
      </c>
      <c r="BC1802" s="328">
        <v>-1.0441423E-14</v>
      </c>
      <c r="BD1802" s="328">
        <v>-7.8916350000000007E-15</v>
      </c>
      <c r="BE1802" s="328">
        <v>-9.0798507000000005E-10</v>
      </c>
      <c r="BF1802" s="328">
        <v>-3.4812252999999998E-10</v>
      </c>
      <c r="BG1802" s="328">
        <v>-4.5038649999999998E-12</v>
      </c>
      <c r="BH1802" s="328">
        <v>-8.0709191999999994E-6</v>
      </c>
      <c r="BI1802" s="329">
        <v>-9.0647493999999995E-2</v>
      </c>
      <c r="BJ1802" s="329">
        <v>0</v>
      </c>
      <c r="BK1802" s="329">
        <v>0</v>
      </c>
      <c r="BL1802" s="329">
        <v>0</v>
      </c>
      <c r="BM1802" s="41"/>
      <c r="BN1802" s="122">
        <v>-4.0795795E-5</v>
      </c>
      <c r="BO1802" s="122">
        <v>1.6679898999999999E-8</v>
      </c>
      <c r="BP1802" s="122">
        <v>-2.5897251999999999E-5</v>
      </c>
      <c r="BQ1802" s="122">
        <v>-5.6283182999999997E-8</v>
      </c>
      <c r="BR1802" s="122">
        <v>-8.7730755999999995E-7</v>
      </c>
      <c r="BS1802" s="122">
        <v>3.5341939000000001E-7</v>
      </c>
      <c r="BT1802" s="122">
        <v>-1.0940657E-10</v>
      </c>
      <c r="BU1802" s="122">
        <v>5.3064917000000001E-7</v>
      </c>
      <c r="BV1802" s="122">
        <v>-1.1186567E-7</v>
      </c>
      <c r="BW1802" s="122">
        <v>-4.8115738000000001E-8</v>
      </c>
      <c r="BX1802" s="122">
        <v>-5.7102519999999998E-8</v>
      </c>
      <c r="BY1802" s="122">
        <v>-3.2742016999999998E-9</v>
      </c>
      <c r="BZ1802" s="122">
        <v>-1.0079676E-9</v>
      </c>
      <c r="CA1802" s="122">
        <v>4.7583556999999998E-7</v>
      </c>
      <c r="CB1802" s="122">
        <v>-1.5080108999999999E-5</v>
      </c>
      <c r="CC1802" s="122">
        <v>-3.9952506999999999E-8</v>
      </c>
      <c r="CD1802" s="111">
        <v>0</v>
      </c>
      <c r="CE1802" s="151"/>
      <c r="CF1802" s="143"/>
      <c r="CG1802" s="42" t="s">
        <v>1215</v>
      </c>
      <c r="CH1802" s="42"/>
      <c r="CI1802" s="42"/>
    </row>
    <row r="1803" spans="1:87" ht="14.5" customHeight="1">
      <c r="A1803" s="41" t="s">
        <v>8148</v>
      </c>
      <c r="B1803" s="119" t="s">
        <v>7624</v>
      </c>
      <c r="C1803" s="120" t="str">
        <f t="shared" si="685"/>
        <v>F.050.01.107</v>
      </c>
      <c r="D1803" s="135" t="s">
        <v>66</v>
      </c>
      <c r="E1803" s="119" t="s">
        <v>6570</v>
      </c>
      <c r="F1803" s="118" t="s">
        <v>8147</v>
      </c>
      <c r="G1803" s="118">
        <v>-5.2397908748600001E-2</v>
      </c>
      <c r="H1803" s="118">
        <v>5.3574208329999996E-3</v>
      </c>
      <c r="I1803" s="118">
        <v>5.0838221600000002E-3</v>
      </c>
      <c r="J1803" s="326">
        <v>-6.4088774159999997E-4</v>
      </c>
      <c r="K1803" s="118">
        <v>-5.9164201999999999E-2</v>
      </c>
      <c r="L1803" s="118">
        <v>-1.5470195999999999E-3</v>
      </c>
      <c r="M1803" s="118">
        <v>7.0808557000000003E-3</v>
      </c>
      <c r="N1803" s="118">
        <v>5.9000779999999996E-3</v>
      </c>
      <c r="O1803" s="118">
        <v>-3.3517406999999998E-4</v>
      </c>
      <c r="P1803" s="330">
        <v>-3.9925916E-5</v>
      </c>
      <c r="Q1803" s="330">
        <v>-3.4826512999999998E-5</v>
      </c>
      <c r="R1803" s="118">
        <v>-2.2895315E-4</v>
      </c>
      <c r="S1803" s="330">
        <v>-8.2144673999999995E-5</v>
      </c>
      <c r="T1803" s="118">
        <v>0</v>
      </c>
      <c r="U1803" s="118">
        <v>-5.2574284000000005E-4</v>
      </c>
      <c r="V1803" s="330">
        <v>-1.7374124999999999E-6</v>
      </c>
      <c r="W1803" s="118">
        <v>0</v>
      </c>
      <c r="X1803" s="118">
        <v>0</v>
      </c>
      <c r="Y1803" s="41"/>
      <c r="Z1803" s="327">
        <v>-0.46765612030075188</v>
      </c>
      <c r="AA1803" s="41"/>
      <c r="AB1803" s="111">
        <v>-6.5876545000000002</v>
      </c>
      <c r="AC1803" s="111">
        <v>-6.4974883999999999</v>
      </c>
      <c r="AD1803" s="111">
        <v>-7.4932756000000003E-2</v>
      </c>
      <c r="AE1803" s="111">
        <v>0</v>
      </c>
      <c r="AF1803" s="111">
        <v>0</v>
      </c>
      <c r="AG1803" s="111">
        <v>-7.5021783999999997E-4</v>
      </c>
      <c r="AH1803" s="111">
        <v>-1.448316E-2</v>
      </c>
      <c r="AI1803" s="41"/>
      <c r="AJ1803" s="114">
        <v>-7.4695192000000001E-3</v>
      </c>
      <c r="AK1803" s="114">
        <v>-6.8263743000000002E-3</v>
      </c>
      <c r="AL1803" s="114">
        <v>-3.1723336000000002E-4</v>
      </c>
      <c r="AM1803" s="114">
        <v>-3.2591153000000001E-4</v>
      </c>
      <c r="AN1803" s="113">
        <v>-4.0925505760199999E-7</v>
      </c>
      <c r="AO1803" s="112">
        <v>-1.1732002495045799E-9</v>
      </c>
      <c r="AP1803" s="112">
        <v>-4.5645871778600002E-2</v>
      </c>
      <c r="AQ1803" s="328">
        <v>-4.4067596000000001E-7</v>
      </c>
      <c r="AR1803" s="328">
        <v>-1.3298740999999999E-9</v>
      </c>
      <c r="AS1803" s="328">
        <v>-3.6323266000000002E-14</v>
      </c>
      <c r="AT1803" s="328">
        <v>-2.9446614000000003E-11</v>
      </c>
      <c r="AU1803" s="328">
        <v>-3.8252579999999999E-12</v>
      </c>
      <c r="AV1803" s="328">
        <v>8.6068147E-10</v>
      </c>
      <c r="AW1803" s="328">
        <v>3.1225954000000003E-8</v>
      </c>
      <c r="AX1803" s="328">
        <v>1.2097889E-10</v>
      </c>
      <c r="AY1803" s="328">
        <v>3.8142408999999998E-11</v>
      </c>
      <c r="AZ1803" s="328">
        <v>-4.2941347000000002E-14</v>
      </c>
      <c r="BA1803" s="328">
        <v>-2.2026827999999999E-16</v>
      </c>
      <c r="BB1803" s="328">
        <v>-9.0997167999999996E-14</v>
      </c>
      <c r="BC1803" s="328">
        <v>-5.2573478999999997E-15</v>
      </c>
      <c r="BD1803" s="328">
        <v>-3.9735073999999998E-15</v>
      </c>
      <c r="BE1803" s="328">
        <v>-4.5717844999999999E-10</v>
      </c>
      <c r="BF1803" s="328">
        <v>-1.7528275000000001E-10</v>
      </c>
      <c r="BG1803" s="328">
        <v>-2.2677356000000001E-12</v>
      </c>
      <c r="BH1803" s="328">
        <v>-4.0637786000000003E-6</v>
      </c>
      <c r="BI1803" s="329">
        <v>-4.5641807999999999E-2</v>
      </c>
      <c r="BJ1803" s="329">
        <v>0</v>
      </c>
      <c r="BK1803" s="329">
        <v>0</v>
      </c>
      <c r="BL1803" s="329">
        <v>0</v>
      </c>
      <c r="BM1803" s="41"/>
      <c r="BN1803" s="122">
        <v>-1.8103355E-5</v>
      </c>
      <c r="BO1803" s="122">
        <v>5.4949172000000002E-7</v>
      </c>
      <c r="BP1803" s="122">
        <v>-1.3039494E-5</v>
      </c>
      <c r="BQ1803" s="122">
        <v>-2.8339076000000001E-8</v>
      </c>
      <c r="BR1803" s="122">
        <v>-2.8392410000000001E-7</v>
      </c>
      <c r="BS1803" s="122">
        <v>5.6403848999999999E-7</v>
      </c>
      <c r="BT1803" s="122">
        <v>-5.5087170000000002E-11</v>
      </c>
      <c r="BU1803" s="122">
        <v>8.5318610000000002E-7</v>
      </c>
      <c r="BV1803" s="122">
        <v>-5.6325346000000001E-8</v>
      </c>
      <c r="BW1803" s="122">
        <v>-2.4226696000000002E-8</v>
      </c>
      <c r="BX1803" s="122">
        <v>-2.875162E-8</v>
      </c>
      <c r="BY1803" s="122">
        <v>-1.6485893E-9</v>
      </c>
      <c r="BZ1803" s="122">
        <v>-5.0752051000000002E-10</v>
      </c>
      <c r="CA1803" s="122">
        <v>1.006284E-6</v>
      </c>
      <c r="CB1803" s="122">
        <v>-7.5929669999999997E-6</v>
      </c>
      <c r="CC1803" s="122">
        <v>-2.0116438E-8</v>
      </c>
      <c r="CD1803" s="111">
        <v>0</v>
      </c>
      <c r="CE1803" s="151"/>
      <c r="CF1803" s="143"/>
      <c r="CG1803" s="42" t="s">
        <v>1205</v>
      </c>
      <c r="CH1803" s="42"/>
      <c r="CI1803" s="42"/>
    </row>
    <row r="1804" spans="1:87" ht="14.5" customHeight="1">
      <c r="B1804" s="119" t="s">
        <v>7624</v>
      </c>
      <c r="C1804" s="133" t="s">
        <v>487</v>
      </c>
      <c r="D1804" s="133" t="s">
        <v>37</v>
      </c>
      <c r="G1804" s="41"/>
      <c r="H1804" s="41"/>
      <c r="I1804" s="41"/>
      <c r="J1804" s="41"/>
      <c r="K1804" s="41"/>
      <c r="L1804" s="41"/>
      <c r="M1804" s="41"/>
      <c r="N1804" s="41"/>
      <c r="O1804" s="41"/>
      <c r="P1804" s="41"/>
      <c r="Q1804" s="41"/>
      <c r="R1804" s="41"/>
      <c r="S1804" s="41"/>
      <c r="T1804" s="41"/>
      <c r="U1804" s="41"/>
      <c r="V1804" s="41"/>
      <c r="W1804" s="41"/>
      <c r="X1804" s="41"/>
      <c r="Y1804" s="41"/>
      <c r="Z1804" s="41"/>
      <c r="AA1804" s="41"/>
      <c r="AB1804" s="41"/>
      <c r="AC1804" s="41"/>
      <c r="AD1804" s="41"/>
      <c r="AE1804" s="41"/>
      <c r="AF1804" s="41"/>
      <c r="AG1804" s="41"/>
      <c r="AH1804" s="41"/>
      <c r="AI1804" s="41"/>
      <c r="AJ1804" s="41"/>
      <c r="AK1804" s="41"/>
      <c r="AL1804" s="41"/>
      <c r="AM1804" s="41"/>
      <c r="AN1804" s="41"/>
      <c r="AO1804" s="41"/>
      <c r="AP1804" s="41"/>
      <c r="AQ1804" s="41"/>
      <c r="AR1804" s="41"/>
      <c r="AS1804" s="41"/>
      <c r="AT1804" s="41"/>
      <c r="AU1804" s="41"/>
      <c r="AV1804" s="41"/>
      <c r="AW1804" s="41"/>
      <c r="AX1804" s="41"/>
      <c r="AY1804" s="41"/>
      <c r="AZ1804" s="41"/>
      <c r="BA1804" s="41"/>
      <c r="BB1804" s="41"/>
      <c r="BC1804" s="41"/>
      <c r="BD1804" s="41"/>
      <c r="BE1804" s="41"/>
      <c r="BF1804" s="41"/>
      <c r="BG1804" s="41"/>
      <c r="BH1804" s="41"/>
      <c r="BI1804" s="41"/>
      <c r="BJ1804" s="41"/>
      <c r="BK1804" s="41"/>
      <c r="BL1804" s="41"/>
      <c r="BM1804" s="41"/>
      <c r="BN1804" s="41"/>
      <c r="BO1804" s="41"/>
      <c r="BP1804" s="41"/>
      <c r="BQ1804" s="41"/>
      <c r="BR1804" s="41"/>
      <c r="BS1804" s="41"/>
      <c r="BT1804" s="41"/>
      <c r="BU1804" s="41"/>
      <c r="BV1804" s="41"/>
      <c r="BW1804" s="41"/>
      <c r="BX1804" s="41"/>
      <c r="BY1804" s="41"/>
      <c r="BZ1804" s="41"/>
      <c r="CA1804" s="41"/>
      <c r="CB1804" s="41"/>
      <c r="CC1804" s="41"/>
      <c r="CD1804" s="41"/>
      <c r="CE1804" s="130"/>
      <c r="CF1804" s="139"/>
      <c r="CG1804" s="42"/>
      <c r="CH1804" s="42"/>
      <c r="CI1804" s="42"/>
    </row>
    <row r="1805" spans="1:87" ht="14.5" customHeight="1">
      <c r="A1805" s="41" t="s">
        <v>8145</v>
      </c>
      <c r="B1805" s="119" t="s">
        <v>7624</v>
      </c>
      <c r="C1805" s="120" t="str">
        <f t="shared" ref="C1805:C1812" si="686">MID(A1805,1,12)</f>
        <v>F.070.01.101</v>
      </c>
      <c r="D1805" s="135" t="s">
        <v>37</v>
      </c>
      <c r="E1805" s="119" t="s">
        <v>6570</v>
      </c>
      <c r="F1805" s="118" t="s">
        <v>8144</v>
      </c>
      <c r="G1805" s="118">
        <v>0.192620292134</v>
      </c>
      <c r="H1805" s="118">
        <v>5.0079127500000003E-3</v>
      </c>
      <c r="I1805" s="118">
        <v>3.7202819999999958E-4</v>
      </c>
      <c r="J1805" s="326">
        <v>-2.7701088160000001E-3</v>
      </c>
      <c r="K1805" s="118">
        <v>0.19001045999999999</v>
      </c>
      <c r="L1805" s="118">
        <v>-7.0295892999999998E-3</v>
      </c>
      <c r="M1805" s="118">
        <v>8.4419705999999994E-3</v>
      </c>
      <c r="N1805" s="118">
        <v>6.8706006999999999E-3</v>
      </c>
      <c r="O1805" s="118">
        <v>-1.5230161999999999E-3</v>
      </c>
      <c r="P1805" s="118">
        <v>-1.8142161E-4</v>
      </c>
      <c r="Q1805" s="118">
        <v>-1.5825014000000001E-4</v>
      </c>
      <c r="R1805" s="118">
        <v>-1.0403531E-3</v>
      </c>
      <c r="S1805" s="118">
        <v>-3.7326178999999999E-4</v>
      </c>
      <c r="T1805" s="118">
        <v>0</v>
      </c>
      <c r="U1805" s="118">
        <v>-2.3889522999999998E-3</v>
      </c>
      <c r="V1805" s="330">
        <v>-7.8947260000000003E-6</v>
      </c>
      <c r="W1805" s="118">
        <v>0</v>
      </c>
      <c r="X1805" s="118">
        <v>0</v>
      </c>
      <c r="Y1805" s="41"/>
      <c r="Z1805" s="327">
        <v>1.4286500751879698</v>
      </c>
      <c r="AA1805" s="41"/>
      <c r="AB1805" s="111">
        <v>-28.473817</v>
      </c>
      <c r="AC1805" s="111">
        <v>-28.084091999999998</v>
      </c>
      <c r="AD1805" s="111">
        <v>-0.32388182999999998</v>
      </c>
      <c r="AE1805" s="111">
        <v>0</v>
      </c>
      <c r="AF1805" s="111">
        <v>0</v>
      </c>
      <c r="AG1805" s="111">
        <v>-3.2426663000000001E-3</v>
      </c>
      <c r="AH1805" s="111">
        <v>-6.2600559E-2</v>
      </c>
      <c r="AI1805" s="41"/>
      <c r="AJ1805" s="114">
        <v>2.0096818999999998E-2</v>
      </c>
      <c r="AK1805" s="114">
        <v>2.0429169E-2</v>
      </c>
      <c r="AL1805" s="114">
        <v>1.0763372E-3</v>
      </c>
      <c r="AM1805" s="114">
        <v>-1.4086872999999999E-3</v>
      </c>
      <c r="AN1805" s="113">
        <v>1.2247703691490002E-6</v>
      </c>
      <c r="AO1805" s="112">
        <v>3.9805368603714898E-9</v>
      </c>
      <c r="AP1805" s="112">
        <v>-0.19729513486900002</v>
      </c>
      <c r="AQ1805" s="328">
        <v>1.2968665000000001E-6</v>
      </c>
      <c r="AR1805" s="328">
        <v>3.9118854999999996E-9</v>
      </c>
      <c r="AS1805" s="328">
        <v>1.0692496E-13</v>
      </c>
      <c r="AT1805" s="328">
        <v>-1.2727709000000001E-10</v>
      </c>
      <c r="AU1805" s="328">
        <v>-1.6533910999999999E-11</v>
      </c>
      <c r="AV1805" s="328">
        <v>1.0215768999999999E-9</v>
      </c>
      <c r="AW1805" s="328">
        <v>-7.0240210000000006E-8</v>
      </c>
      <c r="AX1805" s="328">
        <v>1.4036585E-10</v>
      </c>
      <c r="AY1805" s="328">
        <v>-6.1399809000000002E-11</v>
      </c>
      <c r="AZ1805" s="328">
        <v>-1.8560536999999999E-13</v>
      </c>
      <c r="BA1805" s="328">
        <v>-9.5206550999999993E-16</v>
      </c>
      <c r="BB1805" s="328">
        <v>-3.9331702999999998E-13</v>
      </c>
      <c r="BC1805" s="328">
        <v>-2.2723833000000001E-14</v>
      </c>
      <c r="BD1805" s="328">
        <v>-1.7174689999999999E-14</v>
      </c>
      <c r="BE1805" s="328">
        <v>-1.9760622000000002E-9</v>
      </c>
      <c r="BF1805" s="328">
        <v>-7.5762455000000002E-10</v>
      </c>
      <c r="BG1805" s="328">
        <v>-9.8018326000000007E-12</v>
      </c>
      <c r="BH1805" s="328">
        <v>-1.7564869E-5</v>
      </c>
      <c r="BI1805" s="329">
        <v>-0.19727757000000001</v>
      </c>
      <c r="BJ1805" s="329">
        <v>0</v>
      </c>
      <c r="BK1805" s="329">
        <v>0</v>
      </c>
      <c r="BL1805" s="329">
        <v>0</v>
      </c>
      <c r="BM1805" s="41"/>
      <c r="BN1805" s="122">
        <v>6.9168972999999997E-6</v>
      </c>
      <c r="BO1805" s="122">
        <v>-7.3291077000000006E-8</v>
      </c>
      <c r="BP1805" s="122">
        <v>3.9834555999999999E-5</v>
      </c>
      <c r="BQ1805" s="122">
        <v>-1.2248997999999999E-7</v>
      </c>
      <c r="BR1805" s="122">
        <v>-1.9412603999999999E-6</v>
      </c>
      <c r="BS1805" s="122">
        <v>6.9095467000000003E-7</v>
      </c>
      <c r="BT1805" s="122">
        <v>-2.3810325999999998E-10</v>
      </c>
      <c r="BU1805" s="122">
        <v>1.0361731E-6</v>
      </c>
      <c r="BV1805" s="122">
        <v>-2.4345502000000002E-7</v>
      </c>
      <c r="BW1805" s="122">
        <v>-1.0471503999999999E-7</v>
      </c>
      <c r="BX1805" s="122">
        <v>-1.2427312E-7</v>
      </c>
      <c r="BY1805" s="122">
        <v>-7.1256968999999997E-9</v>
      </c>
      <c r="BZ1805" s="122">
        <v>-2.1936556999999999E-9</v>
      </c>
      <c r="CA1805" s="122">
        <v>8.8028344999999996E-7</v>
      </c>
      <c r="CB1805" s="122">
        <v>-3.2819077999999999E-5</v>
      </c>
      <c r="CC1805" s="122">
        <v>-8.6949272000000001E-8</v>
      </c>
      <c r="CD1805" s="111">
        <v>0</v>
      </c>
      <c r="CE1805" s="151"/>
      <c r="CF1805" s="143"/>
      <c r="CG1805" s="42" t="s">
        <v>1280</v>
      </c>
      <c r="CH1805" s="42"/>
      <c r="CI1805" s="42"/>
    </row>
    <row r="1806" spans="1:87" ht="14.5" customHeight="1">
      <c r="A1806" s="41" t="s">
        <v>8143</v>
      </c>
      <c r="B1806" s="119" t="s">
        <v>7624</v>
      </c>
      <c r="C1806" s="120" t="str">
        <f t="shared" si="686"/>
        <v>F.070.01.102</v>
      </c>
      <c r="D1806" s="135" t="s">
        <v>37</v>
      </c>
      <c r="E1806" s="119" t="s">
        <v>6570</v>
      </c>
      <c r="F1806" s="118" t="s">
        <v>8142</v>
      </c>
      <c r="G1806" s="118">
        <v>0.1282425172402</v>
      </c>
      <c r="H1806" s="118">
        <v>6.9431317799999994E-3</v>
      </c>
      <c r="I1806" s="118">
        <v>4.3221615000000003E-3</v>
      </c>
      <c r="J1806" s="326">
        <v>-1.9539260398E-3</v>
      </c>
      <c r="K1806" s="118">
        <v>0.11893115</v>
      </c>
      <c r="L1806" s="118">
        <v>-4.9583963E-3</v>
      </c>
      <c r="M1806" s="118">
        <v>1.0014382E-2</v>
      </c>
      <c r="N1806" s="118">
        <v>8.2569988E-3</v>
      </c>
      <c r="O1806" s="118">
        <v>-1.0742759000000001E-3</v>
      </c>
      <c r="P1806" s="118">
        <v>-1.2796768000000001E-4</v>
      </c>
      <c r="Q1806" s="118">
        <v>-1.1162344E-4</v>
      </c>
      <c r="R1806" s="118">
        <v>-7.3382419999999996E-4</v>
      </c>
      <c r="S1806" s="118">
        <v>-2.6328421E-4</v>
      </c>
      <c r="T1806" s="118">
        <v>0</v>
      </c>
      <c r="U1806" s="118">
        <v>-1.6850732000000001E-3</v>
      </c>
      <c r="V1806" s="330">
        <v>-5.5686298E-6</v>
      </c>
      <c r="W1806" s="118">
        <v>0</v>
      </c>
      <c r="X1806" s="118">
        <v>0</v>
      </c>
      <c r="Y1806" s="41"/>
      <c r="Z1806" s="327">
        <v>0.89421917293233077</v>
      </c>
      <c r="AA1806" s="41"/>
      <c r="AB1806" s="111">
        <v>-20.084312000000001</v>
      </c>
      <c r="AC1806" s="111">
        <v>-19.809415999999999</v>
      </c>
      <c r="AD1806" s="111">
        <v>-0.22845351999999999</v>
      </c>
      <c r="AE1806" s="111">
        <v>0</v>
      </c>
      <c r="AF1806" s="111">
        <v>0</v>
      </c>
      <c r="AG1806" s="111">
        <v>-2.2872495E-3</v>
      </c>
      <c r="AH1806" s="111">
        <v>-4.4155976999999999E-2</v>
      </c>
      <c r="AI1806" s="41"/>
      <c r="AJ1806" s="114">
        <v>1.3015466999999999E-2</v>
      </c>
      <c r="AK1806" s="114">
        <v>1.3304887E-2</v>
      </c>
      <c r="AL1806" s="114">
        <v>7.0421274000000004E-4</v>
      </c>
      <c r="AM1806" s="114">
        <v>-9.9363269999999996E-4</v>
      </c>
      <c r="AN1806" s="113">
        <v>7.9765507385500001E-7</v>
      </c>
      <c r="AO1806" s="112">
        <v>2.60433705494336E-9</v>
      </c>
      <c r="AP1806" s="112">
        <v>-0.13916423956899998</v>
      </c>
      <c r="AQ1806" s="328">
        <v>8.0943573999999998E-7</v>
      </c>
      <c r="AR1806" s="328">
        <v>2.4415057000000001E-9</v>
      </c>
      <c r="AS1806" s="328">
        <v>6.6738335000000005E-14</v>
      </c>
      <c r="AT1806" s="328">
        <v>-8.9776262999999994E-11</v>
      </c>
      <c r="AU1806" s="328">
        <v>-1.1662371999999999E-11</v>
      </c>
      <c r="AV1806" s="328">
        <v>1.2277338E-9</v>
      </c>
      <c r="AW1806" s="328">
        <v>-1.0978726000000001E-8</v>
      </c>
      <c r="AX1806" s="328">
        <v>1.7090174999999999E-10</v>
      </c>
      <c r="AY1806" s="328">
        <v>-7.8614196000000002E-13</v>
      </c>
      <c r="AZ1806" s="328">
        <v>-1.3091874000000001E-13</v>
      </c>
      <c r="BA1806" s="328">
        <v>-6.7154964E-16</v>
      </c>
      <c r="BB1806" s="328">
        <v>-2.7743039E-13</v>
      </c>
      <c r="BC1806" s="328">
        <v>-1.6028500000000001E-14</v>
      </c>
      <c r="BD1806" s="328">
        <v>-1.2114352000000001E-14</v>
      </c>
      <c r="BE1806" s="328">
        <v>-1.3938367E-9</v>
      </c>
      <c r="BF1806" s="328">
        <v>-5.3439861000000005E-10</v>
      </c>
      <c r="BG1806" s="328">
        <v>-6.9138278999999998E-12</v>
      </c>
      <c r="BH1806" s="328">
        <v>-1.2389568999999999E-5</v>
      </c>
      <c r="BI1806" s="329">
        <v>-0.13915184999999999</v>
      </c>
      <c r="BJ1806" s="329">
        <v>0</v>
      </c>
      <c r="BK1806" s="329">
        <v>0</v>
      </c>
      <c r="BL1806" s="329">
        <v>0</v>
      </c>
      <c r="BM1806" s="41"/>
      <c r="BN1806" s="122">
        <v>3.7873356000000001E-6</v>
      </c>
      <c r="BO1806" s="122">
        <v>4.0843769999999999E-7</v>
      </c>
      <c r="BP1806" s="122">
        <v>2.4933201999999999E-5</v>
      </c>
      <c r="BQ1806" s="122">
        <v>-8.6399623000000002E-8</v>
      </c>
      <c r="BR1806" s="122">
        <v>-1.2350923000000001E-6</v>
      </c>
      <c r="BS1806" s="122">
        <v>8.1569404999999999E-7</v>
      </c>
      <c r="BT1806" s="122">
        <v>-1.6794869000000001E-10</v>
      </c>
      <c r="BU1806" s="122">
        <v>1.2291976E-6</v>
      </c>
      <c r="BV1806" s="122">
        <v>-1.7172362000000001E-7</v>
      </c>
      <c r="BW1806" s="122">
        <v>-7.3861879000000001E-8</v>
      </c>
      <c r="BX1806" s="122">
        <v>-8.7657377000000006E-8</v>
      </c>
      <c r="BY1806" s="122">
        <v>-5.0261868999999998E-9</v>
      </c>
      <c r="BZ1806" s="122">
        <v>-1.5473186E-9</v>
      </c>
      <c r="CA1806" s="122">
        <v>1.2729002E-6</v>
      </c>
      <c r="CB1806" s="122">
        <v>-2.3149288999999999E-5</v>
      </c>
      <c r="CC1806" s="122">
        <v>-6.1330602999999998E-8</v>
      </c>
      <c r="CD1806" s="111">
        <v>0</v>
      </c>
      <c r="CE1806" s="137"/>
      <c r="CF1806" s="143"/>
      <c r="CG1806" s="42" t="s">
        <v>1280</v>
      </c>
    </row>
    <row r="1807" spans="1:87" ht="14.5" customHeight="1">
      <c r="A1807" s="41" t="s">
        <v>8141</v>
      </c>
      <c r="B1807" s="119" t="s">
        <v>7624</v>
      </c>
      <c r="C1807" s="120" t="str">
        <f t="shared" si="686"/>
        <v>F.070.01.103</v>
      </c>
      <c r="D1807" s="135" t="s">
        <v>37</v>
      </c>
      <c r="E1807" s="119" t="s">
        <v>6570</v>
      </c>
      <c r="F1807" s="118" t="s">
        <v>8140</v>
      </c>
      <c r="G1807" s="118">
        <v>0.1695270164753</v>
      </c>
      <c r="H1807" s="118">
        <v>4.9716894600000004E-3</v>
      </c>
      <c r="I1807" s="118">
        <v>4.2802860000000064E-4</v>
      </c>
      <c r="J1807" s="326">
        <v>-2.7209815847000001E-3</v>
      </c>
      <c r="K1807" s="118">
        <v>0.16684827999999999</v>
      </c>
      <c r="L1807" s="118">
        <v>-6.9049209999999996E-3</v>
      </c>
      <c r="M1807" s="118">
        <v>8.3548522000000004E-3</v>
      </c>
      <c r="N1807" s="118">
        <v>6.8013431000000001E-3</v>
      </c>
      <c r="O1807" s="118">
        <v>-1.4960059E-3</v>
      </c>
      <c r="P1807" s="118">
        <v>-1.7820413E-4</v>
      </c>
      <c r="Q1807" s="118">
        <v>-1.5544361000000001E-4</v>
      </c>
      <c r="R1807" s="118">
        <v>-1.0219026000000001E-3</v>
      </c>
      <c r="S1807" s="118">
        <v>-3.6664207000000002E-4</v>
      </c>
      <c r="T1807" s="118">
        <v>0</v>
      </c>
      <c r="U1807" s="118">
        <v>-2.3465847999999999E-3</v>
      </c>
      <c r="V1807" s="330">
        <v>-7.7547147E-6</v>
      </c>
      <c r="W1807" s="118">
        <v>0</v>
      </c>
      <c r="X1807" s="118">
        <v>0</v>
      </c>
      <c r="Y1807" s="41"/>
      <c r="Z1807" s="327">
        <v>1.2544983458646615</v>
      </c>
      <c r="AA1807" s="41"/>
      <c r="AB1807" s="111">
        <v>-27.96884</v>
      </c>
      <c r="AC1807" s="111">
        <v>-27.586026</v>
      </c>
      <c r="AD1807" s="111">
        <v>-0.31813785</v>
      </c>
      <c r="AE1807" s="111">
        <v>0</v>
      </c>
      <c r="AF1807" s="111">
        <v>0</v>
      </c>
      <c r="AG1807" s="111">
        <v>-3.1851583000000001E-3</v>
      </c>
      <c r="AH1807" s="111">
        <v>-6.1490351999999998E-2</v>
      </c>
      <c r="AI1807" s="41"/>
      <c r="AJ1807" s="114">
        <v>1.7334746000000002E-2</v>
      </c>
      <c r="AK1807" s="114">
        <v>1.7773397999999999E-2</v>
      </c>
      <c r="AL1807" s="114">
        <v>9.4505171000000001E-4</v>
      </c>
      <c r="AM1807" s="114">
        <v>-1.3837045000000001E-3</v>
      </c>
      <c r="AN1807" s="113">
        <v>1.0655514553140002E-6</v>
      </c>
      <c r="AO1807" s="112">
        <v>3.4950137666801598E-9</v>
      </c>
      <c r="AP1807" s="112">
        <v>-0.19379615336</v>
      </c>
      <c r="AQ1807" s="328">
        <v>1.1357665E-6</v>
      </c>
      <c r="AR1807" s="328">
        <v>3.4258270999999998E-9</v>
      </c>
      <c r="AS1807" s="328">
        <v>9.3644321999999997E-14</v>
      </c>
      <c r="AT1807" s="328">
        <v>-1.2501986E-10</v>
      </c>
      <c r="AU1807" s="328">
        <v>-1.6240685999999999E-11</v>
      </c>
      <c r="AV1807" s="328">
        <v>1.0112793E-9</v>
      </c>
      <c r="AW1807" s="328">
        <v>-6.8399858000000005E-8</v>
      </c>
      <c r="AX1807" s="328">
        <v>1.3898502999999999E-10</v>
      </c>
      <c r="AY1807" s="328">
        <v>-5.9655226999999995E-11</v>
      </c>
      <c r="AZ1807" s="328">
        <v>-1.823137E-13</v>
      </c>
      <c r="BA1807" s="328">
        <v>-9.3518083999999999E-16</v>
      </c>
      <c r="BB1807" s="328">
        <v>-3.8634163000000002E-13</v>
      </c>
      <c r="BC1807" s="328">
        <v>-2.2320830999999999E-14</v>
      </c>
      <c r="BD1807" s="328">
        <v>-1.6870099999999999E-14</v>
      </c>
      <c r="BE1807" s="328">
        <v>-1.9410171999999999E-9</v>
      </c>
      <c r="BF1807" s="328">
        <v>-7.4418824000000001E-10</v>
      </c>
      <c r="BG1807" s="328">
        <v>-9.6279992000000001E-12</v>
      </c>
      <c r="BH1807" s="328">
        <v>-1.725336E-5</v>
      </c>
      <c r="BI1807" s="329">
        <v>-0.1937789</v>
      </c>
      <c r="BJ1807" s="329">
        <v>0</v>
      </c>
      <c r="BK1807" s="329">
        <v>0</v>
      </c>
      <c r="BL1807" s="329">
        <v>0</v>
      </c>
      <c r="BM1807" s="41"/>
      <c r="BN1807" s="122">
        <v>2.6768341E-6</v>
      </c>
      <c r="BO1807" s="122">
        <v>-6.4896362999999994E-8</v>
      </c>
      <c r="BP1807" s="122">
        <v>3.4978741999999999E-5</v>
      </c>
      <c r="BQ1807" s="122">
        <v>-1.2031765000000001E-7</v>
      </c>
      <c r="BR1807" s="122">
        <v>-1.9047633E-6</v>
      </c>
      <c r="BS1807" s="122">
        <v>6.8376320000000004E-7</v>
      </c>
      <c r="BT1807" s="122">
        <v>-2.3388054999999999E-10</v>
      </c>
      <c r="BU1807" s="122">
        <v>1.0254805E-6</v>
      </c>
      <c r="BV1807" s="122">
        <v>-2.391374E-7</v>
      </c>
      <c r="BW1807" s="122">
        <v>-1.0285794E-7</v>
      </c>
      <c r="BX1807" s="122">
        <v>-1.2206916E-7</v>
      </c>
      <c r="BY1807" s="122">
        <v>-6.9993242000000003E-9</v>
      </c>
      <c r="BZ1807" s="122">
        <v>-2.1547517E-9</v>
      </c>
      <c r="CA1807" s="122">
        <v>8.7472488000000001E-7</v>
      </c>
      <c r="CB1807" s="122">
        <v>-3.2237039000000003E-5</v>
      </c>
      <c r="CC1807" s="122">
        <v>-8.5407244999999994E-8</v>
      </c>
      <c r="CD1807" s="111">
        <v>0</v>
      </c>
      <c r="CE1807" s="151"/>
      <c r="CF1807" s="143"/>
      <c r="CG1807" s="42" t="s">
        <v>1280</v>
      </c>
      <c r="CH1807" s="42"/>
      <c r="CI1807" s="42"/>
    </row>
    <row r="1808" spans="1:87" ht="14.5" customHeight="1">
      <c r="A1808" s="41" t="s">
        <v>8139</v>
      </c>
      <c r="B1808" s="119" t="s">
        <v>7624</v>
      </c>
      <c r="C1808" s="120" t="str">
        <f t="shared" si="686"/>
        <v>F.070.01.104</v>
      </c>
      <c r="D1808" s="135" t="s">
        <v>37</v>
      </c>
      <c r="E1808" s="119" t="s">
        <v>6570</v>
      </c>
      <c r="F1808" s="118" t="s">
        <v>8138</v>
      </c>
      <c r="G1808" s="118">
        <v>-0.2431984049856</v>
      </c>
      <c r="H1808" s="118">
        <v>5.6780064299999993E-3</v>
      </c>
      <c r="I1808" s="118">
        <v>1.6043872699999988E-3</v>
      </c>
      <c r="J1808" s="326">
        <v>-2.5546186856000002E-3</v>
      </c>
      <c r="K1808" s="118">
        <v>-0.24792618</v>
      </c>
      <c r="L1808" s="118">
        <v>-6.4827490000000003E-3</v>
      </c>
      <c r="M1808" s="118">
        <v>9.0465589999999992E-3</v>
      </c>
      <c r="N1808" s="118">
        <v>7.3957935999999997E-3</v>
      </c>
      <c r="O1808" s="118">
        <v>-1.4045389E-3</v>
      </c>
      <c r="P1808" s="118">
        <v>-1.6730860000000001E-4</v>
      </c>
      <c r="Q1808" s="118">
        <v>-1.4593966999999999E-4</v>
      </c>
      <c r="R1808" s="118">
        <v>-9.5942273000000004E-4</v>
      </c>
      <c r="S1808" s="118">
        <v>-3.4422530000000003E-4</v>
      </c>
      <c r="T1808" s="118">
        <v>0</v>
      </c>
      <c r="U1808" s="118">
        <v>-2.2031128E-3</v>
      </c>
      <c r="V1808" s="330">
        <v>-7.2805855999999997E-6</v>
      </c>
      <c r="W1808" s="118">
        <v>0</v>
      </c>
      <c r="X1808" s="118">
        <v>0</v>
      </c>
      <c r="Y1808" s="41"/>
      <c r="Z1808" s="327">
        <v>-1.8641066165413533</v>
      </c>
      <c r="AA1808" s="41"/>
      <c r="AB1808" s="111">
        <v>-26.258804000000001</v>
      </c>
      <c r="AC1808" s="111">
        <v>-25.899395999999999</v>
      </c>
      <c r="AD1808" s="111">
        <v>-0.29868666999999999</v>
      </c>
      <c r="AE1808" s="111">
        <v>0</v>
      </c>
      <c r="AF1808" s="111">
        <v>0</v>
      </c>
      <c r="AG1808" s="111">
        <v>-2.9904153999999999E-3</v>
      </c>
      <c r="AH1808" s="111">
        <v>-5.7730785999999999E-2</v>
      </c>
      <c r="AI1808" s="41"/>
      <c r="AJ1808" s="114">
        <v>-3.2911801999999997E-2</v>
      </c>
      <c r="AK1808" s="114">
        <v>-3.0205984000000002E-2</v>
      </c>
      <c r="AL1808" s="114">
        <v>-1.4067146000000001E-3</v>
      </c>
      <c r="AM1808" s="114">
        <v>-1.2991038000000001E-3</v>
      </c>
      <c r="AN1808" s="113">
        <v>-1.8109102849880001E-6</v>
      </c>
      <c r="AO1808" s="112">
        <v>-5.2023469391111795E-9</v>
      </c>
      <c r="AP1808" s="112">
        <v>-0.18194730847600002</v>
      </c>
      <c r="AQ1808" s="328">
        <v>-1.7565620000000001E-6</v>
      </c>
      <c r="AR1808" s="328">
        <v>-5.3009617E-9</v>
      </c>
      <c r="AS1808" s="328">
        <v>-1.4478682E-13</v>
      </c>
      <c r="AT1808" s="328">
        <v>-1.1737604999999999E-10</v>
      </c>
      <c r="AU1808" s="328">
        <v>-1.5247718E-11</v>
      </c>
      <c r="AV1808" s="328">
        <v>1.0996717999999999E-9</v>
      </c>
      <c r="AW1808" s="328">
        <v>-5.2794302999999997E-8</v>
      </c>
      <c r="AX1808" s="328">
        <v>1.517827E-10</v>
      </c>
      <c r="AY1808" s="328">
        <v>-4.3412255999999999E-11</v>
      </c>
      <c r="AZ1808" s="328">
        <v>-1.7116689999999999E-13</v>
      </c>
      <c r="BA1808" s="328">
        <v>-8.7800317999999999E-16</v>
      </c>
      <c r="BB1808" s="328">
        <v>-3.6272041999999999E-13</v>
      </c>
      <c r="BC1808" s="328">
        <v>-2.0956118000000001E-14</v>
      </c>
      <c r="BD1808" s="328">
        <v>-1.5838649999999999E-14</v>
      </c>
      <c r="BE1808" s="328">
        <v>-1.822342E-9</v>
      </c>
      <c r="BF1808" s="328">
        <v>-6.9868801999999996E-10</v>
      </c>
      <c r="BG1808" s="328">
        <v>-9.0393362E-12</v>
      </c>
      <c r="BH1808" s="328">
        <v>-1.6198475999999998E-5</v>
      </c>
      <c r="BI1808" s="329">
        <v>-0.18193111000000001</v>
      </c>
      <c r="BJ1808" s="329">
        <v>0</v>
      </c>
      <c r="BK1808" s="329">
        <v>0</v>
      </c>
      <c r="BL1808" s="329">
        <v>0</v>
      </c>
      <c r="BM1808" s="41"/>
      <c r="BN1808" s="122">
        <v>-8.1689158000000002E-5</v>
      </c>
      <c r="BO1808" s="122">
        <v>7.5366818000000004E-8</v>
      </c>
      <c r="BP1808" s="122">
        <v>-5.1976238999999999E-5</v>
      </c>
      <c r="BQ1808" s="122">
        <v>-1.1296134E-7</v>
      </c>
      <c r="BR1808" s="122">
        <v>-1.7485545999999999E-6</v>
      </c>
      <c r="BS1808" s="122">
        <v>7.3920886000000001E-7</v>
      </c>
      <c r="BT1808" s="122">
        <v>-2.1958091E-10</v>
      </c>
      <c r="BU1808" s="122">
        <v>1.1103887000000001E-6</v>
      </c>
      <c r="BV1808" s="122">
        <v>-2.2451636000000001E-7</v>
      </c>
      <c r="BW1808" s="122">
        <v>-9.6569130000000004E-8</v>
      </c>
      <c r="BX1808" s="122">
        <v>-1.1460576E-7</v>
      </c>
      <c r="BY1808" s="122">
        <v>-6.5713803000000002E-9</v>
      </c>
      <c r="BZ1808" s="122">
        <v>-2.0230086E-9</v>
      </c>
      <c r="CA1808" s="122">
        <v>1.0143658999999999E-6</v>
      </c>
      <c r="CB1808" s="122">
        <v>-3.0266041999999999E-5</v>
      </c>
      <c r="CC1808" s="122">
        <v>-8.0185381999999996E-8</v>
      </c>
      <c r="CD1808" s="111">
        <v>0</v>
      </c>
      <c r="CE1808" s="151"/>
      <c r="CF1808" s="143"/>
      <c r="CG1808" s="42" t="s">
        <v>1194</v>
      </c>
      <c r="CH1808" s="42"/>
      <c r="CI1808" s="42"/>
    </row>
    <row r="1809" spans="1:87" ht="14.5" customHeight="1">
      <c r="A1809" s="41" t="s">
        <v>8137</v>
      </c>
      <c r="B1809" s="119" t="s">
        <v>7624</v>
      </c>
      <c r="C1809" s="120" t="str">
        <f t="shared" si="686"/>
        <v>F.070.01.105</v>
      </c>
      <c r="D1809" s="135" t="s">
        <v>37</v>
      </c>
      <c r="E1809" s="119" t="s">
        <v>6570</v>
      </c>
      <c r="F1809" s="118" t="s">
        <v>8136</v>
      </c>
      <c r="G1809" s="118">
        <v>0.63448898514570007</v>
      </c>
      <c r="H1809" s="118">
        <v>6.0747460301999998E-2</v>
      </c>
      <c r="I1809" s="118">
        <v>0.45719237880000002</v>
      </c>
      <c r="J1809" s="326">
        <v>-1.5106639562999999E-3</v>
      </c>
      <c r="K1809" s="118">
        <v>0.11805981</v>
      </c>
      <c r="L1809" s="118">
        <v>-3.8335486999999998E-3</v>
      </c>
      <c r="M1809" s="118">
        <v>1.5133675E-3</v>
      </c>
      <c r="N1809" s="118">
        <v>1.1504702999999999E-3</v>
      </c>
      <c r="O1809" s="118">
        <v>-8.3056869999999997E-4</v>
      </c>
      <c r="P1809" s="330">
        <v>-9.8937297999999993E-5</v>
      </c>
      <c r="Q1809" s="118">
        <v>6.0526495999999999E-2</v>
      </c>
      <c r="R1809" s="118">
        <v>0.45951256000000001</v>
      </c>
      <c r="S1809" s="118">
        <v>-2.0355631000000001E-4</v>
      </c>
      <c r="T1809" s="118">
        <v>0</v>
      </c>
      <c r="U1809" s="118">
        <v>-1.3028022999999999E-3</v>
      </c>
      <c r="V1809" s="330">
        <v>-4.3053462999999999E-6</v>
      </c>
      <c r="W1809" s="118">
        <v>0</v>
      </c>
      <c r="X1809" s="118">
        <v>0</v>
      </c>
      <c r="Y1809" s="41"/>
      <c r="Z1809" s="327">
        <v>0.88766774436090223</v>
      </c>
      <c r="AA1809" s="41"/>
      <c r="AB1809" s="111">
        <v>-15.528043</v>
      </c>
      <c r="AC1809" s="111">
        <v>-15.315507999999999</v>
      </c>
      <c r="AD1809" s="111">
        <v>-0.17662721000000001</v>
      </c>
      <c r="AE1809" s="111">
        <v>0</v>
      </c>
      <c r="AF1809" s="111">
        <v>0</v>
      </c>
      <c r="AG1809" s="111">
        <v>-1.7683706E-3</v>
      </c>
      <c r="AH1809" s="111">
        <v>-3.4138877999999998E-2</v>
      </c>
      <c r="AI1809" s="41"/>
      <c r="AJ1809" s="114">
        <v>1.2202632E-2</v>
      </c>
      <c r="AK1809" s="114">
        <v>1.2325233E-2</v>
      </c>
      <c r="AL1809" s="114">
        <v>6.4561955999999998E-4</v>
      </c>
      <c r="AM1809" s="114">
        <v>-7.6822003E-4</v>
      </c>
      <c r="AN1809" s="113">
        <v>7.3892281825339997E-7</v>
      </c>
      <c r="AO1809" s="112">
        <v>2.3876463093145001E-9</v>
      </c>
      <c r="AP1809" s="112">
        <v>-0.10759383890680001</v>
      </c>
      <c r="AQ1809" s="328">
        <v>8.0798382E-7</v>
      </c>
      <c r="AR1809" s="328">
        <v>2.4372967E-9</v>
      </c>
      <c r="AS1809" s="328">
        <v>6.6615873000000003E-14</v>
      </c>
      <c r="AT1809" s="328">
        <v>-6.9409876999999996E-11</v>
      </c>
      <c r="AU1809" s="328">
        <v>-9.0166795999999993E-12</v>
      </c>
      <c r="AV1809" s="328">
        <v>1.7104918000000001E-10</v>
      </c>
      <c r="AW1809" s="328">
        <v>-6.7662822999999995E-8</v>
      </c>
      <c r="AX1809" s="328">
        <v>2.1820251999999999E-11</v>
      </c>
      <c r="AY1809" s="328">
        <v>-6.5853891999999995E-11</v>
      </c>
      <c r="AZ1809" s="328">
        <v>-1.0121888999999999E-13</v>
      </c>
      <c r="BA1809" s="328">
        <v>-5.1920380000000004E-16</v>
      </c>
      <c r="BB1809" s="328">
        <v>-2.1449332000000001E-13</v>
      </c>
      <c r="BC1809" s="328">
        <v>-1.239232E-14</v>
      </c>
      <c r="BD1809" s="328">
        <v>-9.3661247000000008E-15</v>
      </c>
      <c r="BE1809" s="328">
        <v>-1.0776349E-9</v>
      </c>
      <c r="BF1809" s="328">
        <v>-4.1316647000000002E-10</v>
      </c>
      <c r="BG1809" s="328">
        <v>-5.3453766999999997E-12</v>
      </c>
      <c r="BH1809" s="328">
        <v>-9.5789068E-6</v>
      </c>
      <c r="BI1809" s="329">
        <v>-0.10758426</v>
      </c>
      <c r="BJ1809" s="329">
        <v>0</v>
      </c>
      <c r="BK1809" s="329">
        <v>0</v>
      </c>
      <c r="BL1809" s="329">
        <v>0</v>
      </c>
      <c r="BM1809" s="41"/>
      <c r="BN1809" s="122">
        <v>9.9221180999999999E-5</v>
      </c>
      <c r="BO1809" s="122">
        <v>-3.9023859E-7</v>
      </c>
      <c r="BP1809" s="122">
        <v>2.4750531000000001E-5</v>
      </c>
      <c r="BQ1809" s="122">
        <v>5.3825481999999999E-5</v>
      </c>
      <c r="BR1809" s="122">
        <v>-1.1608108E-6</v>
      </c>
      <c r="BS1809" s="122">
        <v>1.2687888E-7</v>
      </c>
      <c r="BT1809" s="122">
        <v>-1.2984833E-10</v>
      </c>
      <c r="BU1809" s="122">
        <v>1.8573219000000001E-7</v>
      </c>
      <c r="BV1809" s="122">
        <v>-1.3276689000000001E-7</v>
      </c>
      <c r="BW1809" s="122">
        <v>4.0050735000000002E-5</v>
      </c>
      <c r="BX1809" s="122">
        <v>-6.7771675000000005E-8</v>
      </c>
      <c r="BY1809" s="122">
        <v>-3.8859604999999998E-9</v>
      </c>
      <c r="BZ1809" s="122">
        <v>-1.1962983E-9</v>
      </c>
      <c r="CA1809" s="122">
        <v>-1.6253308999999999E-8</v>
      </c>
      <c r="CB1809" s="122">
        <v>-1.7897708000000002E-5</v>
      </c>
      <c r="CC1809" s="122">
        <v>-4.7417316999999999E-8</v>
      </c>
      <c r="CD1809" s="111">
        <v>0</v>
      </c>
      <c r="CE1809" s="151"/>
      <c r="CF1809" s="143"/>
      <c r="CG1809" s="42" t="s">
        <v>1280</v>
      </c>
      <c r="CH1809" s="42"/>
      <c r="CI1809" s="42"/>
    </row>
    <row r="1810" spans="1:87" ht="14.5" customHeight="1">
      <c r="A1810" s="41" t="s">
        <v>8135</v>
      </c>
      <c r="B1810" s="119" t="s">
        <v>7624</v>
      </c>
      <c r="C1810" s="120" t="str">
        <f t="shared" si="686"/>
        <v>F.070.01.106</v>
      </c>
      <c r="D1810" s="135" t="s">
        <v>37</v>
      </c>
      <c r="E1810" s="119" t="s">
        <v>6570</v>
      </c>
      <c r="F1810" s="118" t="s">
        <v>8134</v>
      </c>
      <c r="G1810" s="118">
        <v>0.16966873154509998</v>
      </c>
      <c r="H1810" s="118">
        <v>2.7772163900000001E-3</v>
      </c>
      <c r="I1810" s="118">
        <v>-6.0941716999999987E-4</v>
      </c>
      <c r="J1810" s="326">
        <v>-1.9405276749000001E-3</v>
      </c>
      <c r="K1810" s="118">
        <v>0.16944145999999999</v>
      </c>
      <c r="L1810" s="118">
        <v>-4.9243958999999997E-3</v>
      </c>
      <c r="M1810" s="118">
        <v>5.0437709999999998E-3</v>
      </c>
      <c r="N1810" s="118">
        <v>4.0820739999999998E-3</v>
      </c>
      <c r="O1810" s="118">
        <v>-1.0669093999999999E-3</v>
      </c>
      <c r="P1810" s="118">
        <v>-1.2709019E-4</v>
      </c>
      <c r="Q1810" s="118">
        <v>-1.1085802E-4</v>
      </c>
      <c r="R1810" s="118">
        <v>-7.2879227000000003E-4</v>
      </c>
      <c r="S1810" s="118">
        <v>-2.6147882999999998E-4</v>
      </c>
      <c r="T1810" s="118">
        <v>0</v>
      </c>
      <c r="U1810" s="118">
        <v>-1.6735184000000001E-3</v>
      </c>
      <c r="V1810" s="330">
        <v>-5.5304449000000003E-6</v>
      </c>
      <c r="W1810" s="118">
        <v>0</v>
      </c>
      <c r="X1810" s="118">
        <v>0</v>
      </c>
      <c r="Y1810" s="41"/>
      <c r="Z1810" s="327">
        <v>1.2739959398496239</v>
      </c>
      <c r="AA1810" s="41"/>
      <c r="AB1810" s="111">
        <v>-19.946591000000002</v>
      </c>
      <c r="AC1810" s="111">
        <v>-19.673580000000001</v>
      </c>
      <c r="AD1810" s="111">
        <v>-0.22688699000000001</v>
      </c>
      <c r="AE1810" s="111">
        <v>0</v>
      </c>
      <c r="AF1810" s="111">
        <v>0</v>
      </c>
      <c r="AG1810" s="111">
        <v>-2.2715654999999999E-3</v>
      </c>
      <c r="AH1810" s="111">
        <v>-4.3853192999999999E-2</v>
      </c>
      <c r="AI1810" s="41"/>
      <c r="AJ1810" s="114">
        <v>1.8367600000000001E-2</v>
      </c>
      <c r="AK1810" s="114">
        <v>1.8400204999999999E-2</v>
      </c>
      <c r="AL1810" s="114">
        <v>9.5421472000000005E-4</v>
      </c>
      <c r="AM1810" s="114">
        <v>-9.868192200000001E-4</v>
      </c>
      <c r="AN1810" s="113">
        <v>1.1031297933839997E-6</v>
      </c>
      <c r="AO1810" s="112">
        <v>3.5289005720702796E-9</v>
      </c>
      <c r="AP1810" s="112">
        <v>-0.13820997461199999</v>
      </c>
      <c r="AQ1810" s="328">
        <v>1.1620085E-6</v>
      </c>
      <c r="AR1810" s="328">
        <v>3.5053078999999999E-9</v>
      </c>
      <c r="AS1810" s="328">
        <v>9.5802707000000004E-14</v>
      </c>
      <c r="AT1810" s="328">
        <v>-8.9160655000000002E-11</v>
      </c>
      <c r="AU1810" s="328">
        <v>-1.1582401E-11</v>
      </c>
      <c r="AV1810" s="328">
        <v>6.0695261E-10</v>
      </c>
      <c r="AW1810" s="328">
        <v>-5.7469903000000003E-8</v>
      </c>
      <c r="AX1810" s="328">
        <v>8.2922437000000001E-11</v>
      </c>
      <c r="AY1810" s="328">
        <v>-5.2124982999999998E-11</v>
      </c>
      <c r="AZ1810" s="328">
        <v>-1.3002100999999999E-13</v>
      </c>
      <c r="BA1810" s="328">
        <v>-6.6694471999999998E-16</v>
      </c>
      <c r="BB1810" s="328">
        <v>-2.7552800999999998E-13</v>
      </c>
      <c r="BC1810" s="328">
        <v>-1.5918590000000001E-14</v>
      </c>
      <c r="BD1810" s="328">
        <v>-1.2031282E-14</v>
      </c>
      <c r="BE1810" s="328">
        <v>-1.384279E-9</v>
      </c>
      <c r="BF1810" s="328">
        <v>-5.3073416999999995E-10</v>
      </c>
      <c r="BG1810" s="328">
        <v>-6.8664188000000003E-12</v>
      </c>
      <c r="BH1810" s="328">
        <v>-1.2304612E-5</v>
      </c>
      <c r="BI1810" s="329">
        <v>-0.13819766999999999</v>
      </c>
      <c r="BJ1810" s="329">
        <v>0</v>
      </c>
      <c r="BK1810" s="329">
        <v>0</v>
      </c>
      <c r="BL1810" s="329">
        <v>0</v>
      </c>
      <c r="BM1810" s="41"/>
      <c r="BN1810" s="122">
        <v>1.2018529E-5</v>
      </c>
      <c r="BO1810" s="122">
        <v>-1.4995212E-7</v>
      </c>
      <c r="BP1810" s="122">
        <v>3.5522387000000002E-5</v>
      </c>
      <c r="BQ1810" s="122">
        <v>-8.5807169E-8</v>
      </c>
      <c r="BR1810" s="122">
        <v>-1.3886587E-6</v>
      </c>
      <c r="BS1810" s="122">
        <v>4.1366870000000002E-7</v>
      </c>
      <c r="BT1810" s="122">
        <v>-1.6679704000000001E-10</v>
      </c>
      <c r="BU1810" s="122">
        <v>6.1907032999999998E-7</v>
      </c>
      <c r="BV1810" s="122">
        <v>-1.7054608E-7</v>
      </c>
      <c r="BW1810" s="122">
        <v>-7.3355396999999995E-8</v>
      </c>
      <c r="BX1810" s="122">
        <v>-8.7056298000000004E-8</v>
      </c>
      <c r="BY1810" s="122">
        <v>-4.9917215999999999E-9</v>
      </c>
      <c r="BZ1810" s="122">
        <v>-1.5367084000000001E-9</v>
      </c>
      <c r="CA1810" s="122">
        <v>4.7693526000000005E-7</v>
      </c>
      <c r="CB1810" s="122">
        <v>-2.2990551999999998E-5</v>
      </c>
      <c r="CC1810" s="122">
        <v>-6.0910050000000004E-8</v>
      </c>
      <c r="CD1810" s="111">
        <v>0</v>
      </c>
      <c r="CE1810" s="151"/>
      <c r="CF1810" s="143"/>
      <c r="CG1810" s="42" t="s">
        <v>1195</v>
      </c>
      <c r="CH1810" s="42"/>
      <c r="CI1810" s="42"/>
    </row>
    <row r="1811" spans="1:87" ht="14.5" customHeight="1">
      <c r="A1811" s="41" t="s">
        <v>8133</v>
      </c>
      <c r="B1811" s="119" t="s">
        <v>7624</v>
      </c>
      <c r="C1811" s="120" t="str">
        <f t="shared" si="686"/>
        <v>F.070.01.107</v>
      </c>
      <c r="D1811" s="135" t="s">
        <v>37</v>
      </c>
      <c r="E1811" s="119" t="s">
        <v>6570</v>
      </c>
      <c r="F1811" s="118" t="s">
        <v>8132</v>
      </c>
      <c r="G1811" s="118">
        <v>0.2242471134813</v>
      </c>
      <c r="H1811" s="118">
        <v>6.2356715399999986E-3</v>
      </c>
      <c r="I1811" s="118">
        <v>2.4168397300000002E-3</v>
      </c>
      <c r="J1811" s="326">
        <v>-2.4809277887000002E-3</v>
      </c>
      <c r="K1811" s="118">
        <v>0.21807552999999999</v>
      </c>
      <c r="L1811" s="118">
        <v>-6.2957465999999998E-3</v>
      </c>
      <c r="M1811" s="118">
        <v>9.6443333999999999E-3</v>
      </c>
      <c r="N1811" s="118">
        <v>7.9039071999999991E-3</v>
      </c>
      <c r="O1811" s="118">
        <v>-1.3640233999999999E-3</v>
      </c>
      <c r="P1811" s="118">
        <v>-1.6248238999999999E-4</v>
      </c>
      <c r="Q1811" s="118">
        <v>-1.4172986999999999E-4</v>
      </c>
      <c r="R1811" s="118">
        <v>-9.3174706999999996E-4</v>
      </c>
      <c r="S1811" s="118">
        <v>-3.3429572000000002E-4</v>
      </c>
      <c r="T1811" s="118">
        <v>0</v>
      </c>
      <c r="U1811" s="118">
        <v>-2.1395615000000001E-3</v>
      </c>
      <c r="V1811" s="330">
        <v>-7.0705687000000001E-6</v>
      </c>
      <c r="W1811" s="118">
        <v>0</v>
      </c>
      <c r="X1811" s="118">
        <v>0</v>
      </c>
      <c r="Y1811" s="41"/>
      <c r="Z1811" s="327">
        <v>1.6396656390977442</v>
      </c>
      <c r="AA1811" s="41"/>
      <c r="AB1811" s="111">
        <v>-25.501338000000001</v>
      </c>
      <c r="AC1811" s="111">
        <v>-25.152297999999998</v>
      </c>
      <c r="AD1811" s="111">
        <v>-0.29007070000000001</v>
      </c>
      <c r="AE1811" s="111">
        <v>0</v>
      </c>
      <c r="AF1811" s="111">
        <v>0</v>
      </c>
      <c r="AG1811" s="111">
        <v>-2.9041534000000002E-3</v>
      </c>
      <c r="AH1811" s="111">
        <v>-5.6065473999999997E-2</v>
      </c>
      <c r="AI1811" s="41"/>
      <c r="AJ1811" s="114">
        <v>2.4196802999999999E-2</v>
      </c>
      <c r="AK1811" s="114">
        <v>2.4205889000000001E-2</v>
      </c>
      <c r="AL1811" s="114">
        <v>1.2525431999999999E-3</v>
      </c>
      <c r="AM1811" s="114">
        <v>-1.2616296E-3</v>
      </c>
      <c r="AN1811" s="113">
        <v>1.45119244447E-6</v>
      </c>
      <c r="AO1811" s="112">
        <v>4.63218644184283E-9</v>
      </c>
      <c r="AP1811" s="112">
        <v>-0.17669883121300001</v>
      </c>
      <c r="AQ1811" s="328">
        <v>1.4957081000000001E-6</v>
      </c>
      <c r="AR1811" s="328">
        <v>4.5119507000000001E-9</v>
      </c>
      <c r="AS1811" s="328">
        <v>1.2331473E-13</v>
      </c>
      <c r="AT1811" s="328">
        <v>-1.139902E-10</v>
      </c>
      <c r="AU1811" s="328">
        <v>-1.4807879999999999E-11</v>
      </c>
      <c r="AV1811" s="328">
        <v>1.1752255000000001E-9</v>
      </c>
      <c r="AW1811" s="328">
        <v>-4.3113775000000003E-8</v>
      </c>
      <c r="AX1811" s="328">
        <v>1.6261147E-10</v>
      </c>
      <c r="AY1811" s="328">
        <v>-3.3165383999999998E-11</v>
      </c>
      <c r="AZ1811" s="328">
        <v>-1.662294E-13</v>
      </c>
      <c r="BA1811" s="328">
        <v>-8.5267616999999998E-16</v>
      </c>
      <c r="BB1811" s="328">
        <v>-3.5225733000000002E-13</v>
      </c>
      <c r="BC1811" s="328">
        <v>-2.0351614999999999E-14</v>
      </c>
      <c r="BD1811" s="328">
        <v>-1.5381766000000001E-14</v>
      </c>
      <c r="BE1811" s="328">
        <v>-1.7697743999999999E-9</v>
      </c>
      <c r="BF1811" s="328">
        <v>-6.7853355000000003E-10</v>
      </c>
      <c r="BG1811" s="328">
        <v>-8.7785861000000006E-12</v>
      </c>
      <c r="BH1811" s="328">
        <v>-1.5731213000000002E-5</v>
      </c>
      <c r="BI1811" s="329">
        <v>-0.17668310000000001</v>
      </c>
      <c r="BJ1811" s="329">
        <v>0</v>
      </c>
      <c r="BK1811" s="329">
        <v>0</v>
      </c>
      <c r="BL1811" s="329">
        <v>0</v>
      </c>
      <c r="BM1811" s="41"/>
      <c r="BN1811" s="122">
        <v>1.7300893999999999E-5</v>
      </c>
      <c r="BO1811" s="122">
        <v>1.7052209999999999E-7</v>
      </c>
      <c r="BP1811" s="122">
        <v>4.5718230000000001E-5</v>
      </c>
      <c r="BQ1811" s="122">
        <v>-1.0970284E-7</v>
      </c>
      <c r="BR1811" s="122">
        <v>-1.6697298E-6</v>
      </c>
      <c r="BS1811" s="122">
        <v>7.8733336999999999E-7</v>
      </c>
      <c r="BT1811" s="122">
        <v>-2.1324684999999999E-10</v>
      </c>
      <c r="BU1811" s="122">
        <v>1.1837651E-6</v>
      </c>
      <c r="BV1811" s="122">
        <v>-2.1803993E-7</v>
      </c>
      <c r="BW1811" s="122">
        <v>-9.3783482000000002E-8</v>
      </c>
      <c r="BX1811" s="122">
        <v>-1.1129982000000001E-7</v>
      </c>
      <c r="BY1811" s="122">
        <v>-6.3818211999999998E-9</v>
      </c>
      <c r="BZ1811" s="122">
        <v>-1.9646525999999998E-9</v>
      </c>
      <c r="CA1811" s="122">
        <v>1.1230152E-6</v>
      </c>
      <c r="CB1811" s="122">
        <v>-2.9392984000000001E-5</v>
      </c>
      <c r="CC1811" s="122">
        <v>-7.7872341999999994E-8</v>
      </c>
      <c r="CD1811" s="111">
        <v>0</v>
      </c>
      <c r="CE1811" s="151"/>
      <c r="CF1811" s="143"/>
      <c r="CG1811" s="42" t="s">
        <v>1280</v>
      </c>
      <c r="CH1811" s="42"/>
      <c r="CI1811" s="42"/>
    </row>
    <row r="1812" spans="1:87" ht="14.5" customHeight="1">
      <c r="A1812" s="41" t="s">
        <v>8131</v>
      </c>
      <c r="B1812" s="119" t="s">
        <v>7624</v>
      </c>
      <c r="C1812" s="120" t="str">
        <f t="shared" si="686"/>
        <v>F.070.01.108</v>
      </c>
      <c r="D1812" s="135" t="s">
        <v>37</v>
      </c>
      <c r="E1812" s="119" t="s">
        <v>6570</v>
      </c>
      <c r="F1812" s="118" t="s">
        <v>8130</v>
      </c>
      <c r="G1812" s="118">
        <v>0.12828093484880002</v>
      </c>
      <c r="H1812" s="118">
        <v>-1.779084139999999E-4</v>
      </c>
      <c r="I1812" s="118">
        <v>-2.7392210599999998E-3</v>
      </c>
      <c r="J1812" s="326">
        <v>-1.2527456772000001E-3</v>
      </c>
      <c r="K1812" s="118">
        <v>0.13245081</v>
      </c>
      <c r="L1812" s="118">
        <v>-3.1790403999999999E-3</v>
      </c>
      <c r="M1812" s="118">
        <v>9.1030549000000003E-4</v>
      </c>
      <c r="N1812" s="118">
        <v>6.6446801000000005E-4</v>
      </c>
      <c r="O1812" s="118">
        <v>-6.8876428999999995E-4</v>
      </c>
      <c r="P1812" s="330">
        <v>-8.2045564000000001E-5</v>
      </c>
      <c r="Q1812" s="330">
        <v>-7.1566569999999998E-5</v>
      </c>
      <c r="R1812" s="118">
        <v>-4.7048614999999999E-4</v>
      </c>
      <c r="S1812" s="118">
        <v>-1.6880279E-4</v>
      </c>
      <c r="T1812" s="118">
        <v>0</v>
      </c>
      <c r="U1812" s="118">
        <v>-1.0803726E-3</v>
      </c>
      <c r="V1812" s="330">
        <v>-3.5702872000000001E-6</v>
      </c>
      <c r="W1812" s="118">
        <v>0</v>
      </c>
      <c r="X1812" s="118">
        <v>0</v>
      </c>
      <c r="Y1812" s="41"/>
      <c r="Z1812" s="327">
        <v>0.9958707518796992</v>
      </c>
      <c r="AA1812" s="41"/>
      <c r="AB1812" s="111">
        <v>-12.876913</v>
      </c>
      <c r="AC1812" s="111">
        <v>-12.700665000000001</v>
      </c>
      <c r="AD1812" s="111">
        <v>-0.14647135</v>
      </c>
      <c r="AE1812" s="111">
        <v>0</v>
      </c>
      <c r="AF1812" s="111">
        <v>0</v>
      </c>
      <c r="AG1812" s="111">
        <v>-1.4664537E-3</v>
      </c>
      <c r="AH1812" s="111">
        <v>-2.8310288999999999E-2</v>
      </c>
      <c r="AI1812" s="41"/>
      <c r="AJ1812" s="114">
        <v>1.4278742000000001E-2</v>
      </c>
      <c r="AK1812" s="114">
        <v>1.4186364999999999E-2</v>
      </c>
      <c r="AL1812" s="114">
        <v>7.2943702000000002E-4</v>
      </c>
      <c r="AM1812" s="114">
        <v>-6.3706050999999997E-4</v>
      </c>
      <c r="AN1812" s="113">
        <v>8.505015211605E-7</v>
      </c>
      <c r="AO1812" s="112">
        <v>2.6976220810995503E-9</v>
      </c>
      <c r="AP1812" s="112">
        <v>-8.9224160483699994E-2</v>
      </c>
      <c r="AQ1812" s="328">
        <v>9.1108902000000003E-7</v>
      </c>
      <c r="AR1812" s="328">
        <v>2.7484898999999999E-9</v>
      </c>
      <c r="AS1812" s="328">
        <v>7.5113773000000004E-14</v>
      </c>
      <c r="AT1812" s="328">
        <v>-5.7559410000000001E-11</v>
      </c>
      <c r="AU1812" s="328">
        <v>-7.4772464999999999E-12</v>
      </c>
      <c r="AV1812" s="328">
        <v>9.8787127000000004E-11</v>
      </c>
      <c r="AW1812" s="328">
        <v>-5.9384975000000001E-8</v>
      </c>
      <c r="AX1812" s="328">
        <v>1.199094E-11</v>
      </c>
      <c r="AY1812" s="328">
        <v>-5.8220837000000005E-11</v>
      </c>
      <c r="AZ1812" s="328">
        <v>-8.3937615999999994E-14</v>
      </c>
      <c r="BA1812" s="328">
        <v>-4.3055924999999998E-16</v>
      </c>
      <c r="BB1812" s="328">
        <v>-1.7787250999999999E-13</v>
      </c>
      <c r="BC1812" s="328">
        <v>-1.0276557999999999E-14</v>
      </c>
      <c r="BD1812" s="328">
        <v>-7.7670301999999995E-15</v>
      </c>
      <c r="BE1812" s="328">
        <v>-8.9364845999999997E-10</v>
      </c>
      <c r="BF1812" s="328">
        <v>-3.4262585000000001E-10</v>
      </c>
      <c r="BG1812" s="328">
        <v>-4.4327513999999997E-12</v>
      </c>
      <c r="BH1812" s="328">
        <v>-7.9434836999999992E-6</v>
      </c>
      <c r="BI1812" s="329">
        <v>-8.9216217E-2</v>
      </c>
      <c r="BJ1812" s="329">
        <v>0</v>
      </c>
      <c r="BK1812" s="329">
        <v>0</v>
      </c>
      <c r="BL1812" s="329">
        <v>0</v>
      </c>
      <c r="BM1812" s="41"/>
      <c r="BN1812" s="122">
        <v>1.1396349E-5</v>
      </c>
      <c r="BO1812" s="122">
        <v>-3.6267899E-7</v>
      </c>
      <c r="BP1812" s="122">
        <v>2.7767519999999999E-5</v>
      </c>
      <c r="BQ1812" s="122">
        <v>-5.5394500999999997E-8</v>
      </c>
      <c r="BR1812" s="122">
        <v>-9.7401721000000008E-7</v>
      </c>
      <c r="BS1812" s="122">
        <v>7.7341335000000002E-8</v>
      </c>
      <c r="BT1812" s="122">
        <v>-1.0767909999999999E-10</v>
      </c>
      <c r="BU1812" s="122">
        <v>1.1171312E-7</v>
      </c>
      <c r="BV1812" s="122">
        <v>-1.1009937E-7</v>
      </c>
      <c r="BW1812" s="122">
        <v>-4.7356016000000002E-8</v>
      </c>
      <c r="BX1812" s="122">
        <v>-5.6200901E-8</v>
      </c>
      <c r="BY1812" s="122">
        <v>-3.2225038E-9</v>
      </c>
      <c r="BZ1812" s="122">
        <v>-9.9205227999999992E-10</v>
      </c>
      <c r="CA1812" s="122">
        <v>-6.8833237000000004E-8</v>
      </c>
      <c r="CB1812" s="122">
        <v>-1.4842002E-5</v>
      </c>
      <c r="CC1812" s="122">
        <v>-3.9321678000000003E-8</v>
      </c>
      <c r="CD1812" s="111">
        <v>0</v>
      </c>
      <c r="CE1812" s="151"/>
      <c r="CF1812" s="143"/>
      <c r="CG1812" s="42" t="s">
        <v>1280</v>
      </c>
      <c r="CH1812" s="42"/>
      <c r="CI1812" s="42"/>
    </row>
    <row r="1813" spans="1:87" ht="14.5" customHeight="1">
      <c r="B1813" s="119" t="s">
        <v>7624</v>
      </c>
      <c r="C1813" s="133" t="s">
        <v>486</v>
      </c>
      <c r="D1813" s="133" t="s">
        <v>38</v>
      </c>
      <c r="G1813" s="41"/>
      <c r="H1813" s="41"/>
      <c r="I1813" s="41"/>
      <c r="J1813" s="41"/>
      <c r="K1813" s="41"/>
      <c r="L1813" s="41"/>
      <c r="M1813" s="41"/>
      <c r="N1813" s="41"/>
      <c r="O1813" s="41"/>
      <c r="P1813" s="41"/>
      <c r="Q1813" s="41"/>
      <c r="R1813" s="41"/>
      <c r="S1813" s="41"/>
      <c r="T1813" s="41"/>
      <c r="U1813" s="41"/>
      <c r="V1813" s="41"/>
      <c r="W1813" s="41"/>
      <c r="X1813" s="41"/>
      <c r="Y1813" s="41"/>
      <c r="Z1813" s="41"/>
      <c r="AA1813" s="41"/>
      <c r="AB1813" s="41"/>
      <c r="AC1813" s="41"/>
      <c r="AD1813" s="41"/>
      <c r="AE1813" s="41"/>
      <c r="AF1813" s="41"/>
      <c r="AG1813" s="41"/>
      <c r="AH1813" s="41"/>
      <c r="AI1813" s="41"/>
      <c r="AJ1813" s="41"/>
      <c r="AK1813" s="41"/>
      <c r="AL1813" s="41"/>
      <c r="AM1813" s="41"/>
      <c r="AN1813" s="41"/>
      <c r="AO1813" s="41"/>
      <c r="AP1813" s="41"/>
      <c r="AQ1813" s="41"/>
      <c r="AR1813" s="41"/>
      <c r="AS1813" s="41"/>
      <c r="AT1813" s="41"/>
      <c r="AU1813" s="41"/>
      <c r="AV1813" s="41"/>
      <c r="AW1813" s="41"/>
      <c r="AX1813" s="41"/>
      <c r="AY1813" s="41"/>
      <c r="AZ1813" s="41"/>
      <c r="BA1813" s="41"/>
      <c r="BB1813" s="41"/>
      <c r="BC1813" s="41"/>
      <c r="BD1813" s="41"/>
      <c r="BE1813" s="41"/>
      <c r="BF1813" s="41"/>
      <c r="BG1813" s="41"/>
      <c r="BH1813" s="41"/>
      <c r="BI1813" s="41"/>
      <c r="BJ1813" s="41"/>
      <c r="BK1813" s="41"/>
      <c r="BL1813" s="41"/>
      <c r="BM1813" s="41"/>
      <c r="BN1813" s="41"/>
      <c r="BO1813" s="41"/>
      <c r="BP1813" s="41"/>
      <c r="BQ1813" s="41"/>
      <c r="BR1813" s="41"/>
      <c r="BS1813" s="41"/>
      <c r="BT1813" s="41"/>
      <c r="BU1813" s="41"/>
      <c r="BV1813" s="41"/>
      <c r="BW1813" s="41"/>
      <c r="BX1813" s="41"/>
      <c r="BY1813" s="41"/>
      <c r="BZ1813" s="41"/>
      <c r="CA1813" s="41"/>
      <c r="CB1813" s="41"/>
      <c r="CC1813" s="41"/>
      <c r="CD1813" s="41"/>
      <c r="CE1813" s="152"/>
      <c r="CF1813" s="144"/>
      <c r="CH1813" s="42"/>
      <c r="CI1813" s="42"/>
    </row>
    <row r="1814" spans="1:87" ht="14.5" customHeight="1">
      <c r="A1814" s="41" t="s">
        <v>8129</v>
      </c>
      <c r="B1814" s="119" t="s">
        <v>7624</v>
      </c>
      <c r="C1814" s="120" t="str">
        <f t="shared" ref="C1814:C1826" si="687">MID(A1814,1,12)</f>
        <v>F.080.01.101</v>
      </c>
      <c r="D1814" s="135" t="s">
        <v>38</v>
      </c>
      <c r="E1814" s="119" t="s">
        <v>6570</v>
      </c>
      <c r="F1814" s="118" t="s">
        <v>8128</v>
      </c>
      <c r="G1814" s="118">
        <v>-9.1635865942340022E-2</v>
      </c>
      <c r="H1814" s="118">
        <v>-0.11704989846</v>
      </c>
      <c r="I1814" s="118">
        <v>-0.16831006065999998</v>
      </c>
      <c r="J1814" s="326">
        <v>-3.06226682234E-3</v>
      </c>
      <c r="K1814" s="118">
        <v>0.19678635999999999</v>
      </c>
      <c r="L1814" s="118">
        <v>-0.15358649999999999</v>
      </c>
      <c r="M1814" s="118">
        <v>-1.4151197000000001E-2</v>
      </c>
      <c r="N1814" s="118">
        <v>-1.1944161999999999E-2</v>
      </c>
      <c r="O1814" s="118">
        <v>-1.9410045E-3</v>
      </c>
      <c r="P1814" s="118">
        <v>-5.5505196000000005E-4</v>
      </c>
      <c r="Q1814" s="118">
        <v>-0.10260967999999999</v>
      </c>
      <c r="R1814" s="118">
        <v>-5.7236365999999996E-4</v>
      </c>
      <c r="S1814" s="118">
        <v>-1.4588036999999999E-4</v>
      </c>
      <c r="T1814" s="118">
        <v>-1.9429581000000001E-3</v>
      </c>
      <c r="U1814" s="118">
        <v>-9.6346832999999997E-4</v>
      </c>
      <c r="V1814" s="330">
        <v>-9.8077335999999992E-6</v>
      </c>
      <c r="W1814" s="330">
        <v>-1.5228874E-7</v>
      </c>
      <c r="X1814" s="118">
        <v>0</v>
      </c>
      <c r="Y1814" s="41"/>
      <c r="Z1814" s="327">
        <v>1.4795966917293233</v>
      </c>
      <c r="AA1814" s="41"/>
      <c r="AB1814" s="111">
        <v>-24.21978</v>
      </c>
      <c r="AC1814" s="111">
        <v>-24.056623999999999</v>
      </c>
      <c r="AD1814" s="111">
        <v>-0.13062051</v>
      </c>
      <c r="AE1814" s="111">
        <v>0</v>
      </c>
      <c r="AF1814" s="111">
        <v>-1.0828223000000001E-3</v>
      </c>
      <c r="AG1814" s="111">
        <v>-5.7698096999999997E-3</v>
      </c>
      <c r="AH1814" s="111">
        <v>-2.5682735000000002E-2</v>
      </c>
      <c r="AI1814" s="41"/>
      <c r="AJ1814" s="114">
        <v>-2.7113165000000002E-2</v>
      </c>
      <c r="AK1814" s="114">
        <v>-2.6526915000000002E-2</v>
      </c>
      <c r="AL1814" s="114">
        <v>1.1480730999999999E-4</v>
      </c>
      <c r="AM1814" s="114">
        <v>-7.0105687999999998E-4</v>
      </c>
      <c r="AN1814" s="113">
        <v>-1.5903427032182999E-6</v>
      </c>
      <c r="AO1814" s="112">
        <v>4.24583220839858E-10</v>
      </c>
      <c r="AP1814" s="112">
        <v>-9.8187237477999997E-2</v>
      </c>
      <c r="AQ1814" s="328">
        <v>1.3594063E-6</v>
      </c>
      <c r="AR1814" s="328">
        <v>4.1011446999999996E-9</v>
      </c>
      <c r="AS1814" s="328">
        <v>1.1207126E-13</v>
      </c>
      <c r="AT1814" s="328">
        <v>-4.7778296000000001E-11</v>
      </c>
      <c r="AU1814" s="328">
        <v>-6.0364157999999998E-12</v>
      </c>
      <c r="AV1814" s="328">
        <v>-1.7760222999999999E-9</v>
      </c>
      <c r="AW1814" s="328">
        <v>-2.9318288999999998E-6</v>
      </c>
      <c r="AX1814" s="328">
        <v>-2.5355581E-10</v>
      </c>
      <c r="AY1814" s="328">
        <v>-3.3977357000000002E-9</v>
      </c>
      <c r="AZ1814" s="328">
        <v>-7.7492839000000006E-14</v>
      </c>
      <c r="BA1814" s="328">
        <v>-7.1055381999999998E-16</v>
      </c>
      <c r="BB1814" s="328">
        <v>-1.0171681E-11</v>
      </c>
      <c r="BC1814" s="328">
        <v>-1.5884744999999999E-14</v>
      </c>
      <c r="BD1814" s="328">
        <v>-4.2269438999999999E-14</v>
      </c>
      <c r="BE1814" s="328">
        <v>-4.4171965999999998E-9</v>
      </c>
      <c r="BF1814" s="328">
        <v>-1.1670117000000001E-8</v>
      </c>
      <c r="BG1814" s="328">
        <v>-1.5056046E-11</v>
      </c>
      <c r="BH1814" s="328">
        <v>-7.4734780000000003E-6</v>
      </c>
      <c r="BI1814" s="329">
        <v>-9.8179764000000003E-2</v>
      </c>
      <c r="BJ1814" s="328">
        <v>-2.9526064999999999E-12</v>
      </c>
      <c r="BK1814" s="328">
        <v>-1.795504E-14</v>
      </c>
      <c r="BL1814" s="328">
        <v>-8.0332178000000001E-19</v>
      </c>
      <c r="BM1814" s="41"/>
      <c r="BN1814" s="111">
        <v>-1.0780605999999999E-4</v>
      </c>
      <c r="BO1814" s="122">
        <v>-2.4004755000000001E-5</v>
      </c>
      <c r="BP1814" s="122">
        <v>4.1255082999999998E-5</v>
      </c>
      <c r="BQ1814" s="122">
        <v>-6.7274221000000005E-8</v>
      </c>
      <c r="BR1814" s="122">
        <v>-2.0671660000000001E-5</v>
      </c>
      <c r="BS1814" s="122">
        <v>-1.1389900999999999E-6</v>
      </c>
      <c r="BT1814" s="122">
        <v>-3.0057342000000001E-10</v>
      </c>
      <c r="BU1814" s="122">
        <v>-1.7350520000000001E-6</v>
      </c>
      <c r="BV1814" s="122">
        <v>-7.4484065000000002E-7</v>
      </c>
      <c r="BW1814" s="122">
        <v>-6.7897418999999997E-5</v>
      </c>
      <c r="BX1814" s="122">
        <v>-4.5363330999999997E-8</v>
      </c>
      <c r="BY1814" s="122">
        <v>-1.0082849E-8</v>
      </c>
      <c r="BZ1814" s="122">
        <v>-8.0013168999999999E-10</v>
      </c>
      <c r="CA1814" s="122">
        <v>-3.9156947000000003E-6</v>
      </c>
      <c r="CB1814" s="122">
        <v>-2.8794193E-5</v>
      </c>
      <c r="CC1814" s="122">
        <v>-3.4294534999999998E-8</v>
      </c>
      <c r="CD1814" s="122">
        <v>-4.2386818000000001E-10</v>
      </c>
      <c r="CE1814" s="151"/>
      <c r="CF1814" s="143"/>
      <c r="CG1814" s="42" t="s">
        <v>1216</v>
      </c>
      <c r="CH1814" s="42"/>
      <c r="CI1814" s="42"/>
    </row>
    <row r="1815" spans="1:87" ht="14.5" customHeight="1">
      <c r="A1815" s="41" t="s">
        <v>8127</v>
      </c>
      <c r="B1815" s="119" t="s">
        <v>7624</v>
      </c>
      <c r="C1815" s="120" t="str">
        <f t="shared" si="687"/>
        <v>F.080.01.102</v>
      </c>
      <c r="D1815" s="135" t="s">
        <v>38</v>
      </c>
      <c r="E1815" s="119" t="s">
        <v>6570</v>
      </c>
      <c r="F1815" s="118" t="s">
        <v>8126</v>
      </c>
      <c r="G1815" s="118">
        <v>9.1234532445299998E-2</v>
      </c>
      <c r="H1815" s="118">
        <v>2.1755773480000001E-3</v>
      </c>
      <c r="I1815" s="118">
        <v>6.8606924E-4</v>
      </c>
      <c r="J1815" s="326">
        <v>-9.4346714269999995E-4</v>
      </c>
      <c r="K1815" s="118">
        <v>8.9316353000000001E-2</v>
      </c>
      <c r="L1815" s="118">
        <v>-2.3941970999999999E-3</v>
      </c>
      <c r="M1815" s="118">
        <v>3.4345985999999998E-3</v>
      </c>
      <c r="N1815" s="118">
        <v>2.8099874E-3</v>
      </c>
      <c r="O1815" s="118">
        <v>-5.1872177000000005E-4</v>
      </c>
      <c r="P1815" s="330">
        <v>-6.1790108000000005E-5</v>
      </c>
      <c r="Q1815" s="330">
        <v>-5.3898174000000001E-5</v>
      </c>
      <c r="R1815" s="118">
        <v>-3.5433226E-4</v>
      </c>
      <c r="S1815" s="118">
        <v>-1.2712866E-4</v>
      </c>
      <c r="T1815" s="118">
        <v>0</v>
      </c>
      <c r="U1815" s="118">
        <v>-8.1364963000000003E-4</v>
      </c>
      <c r="V1815" s="330">
        <v>-2.6888527000000002E-6</v>
      </c>
      <c r="W1815" s="118">
        <v>0</v>
      </c>
      <c r="X1815" s="118">
        <v>0</v>
      </c>
      <c r="Y1815" s="41"/>
      <c r="Z1815" s="327">
        <v>0.6715515263157894</v>
      </c>
      <c r="AA1815" s="41"/>
      <c r="AB1815" s="111">
        <v>-9.6978536999999996</v>
      </c>
      <c r="AC1815" s="111">
        <v>-9.5651179000000006</v>
      </c>
      <c r="AD1815" s="111">
        <v>-0.11031042000000001</v>
      </c>
      <c r="AE1815" s="111">
        <v>0</v>
      </c>
      <c r="AF1815" s="111">
        <v>0</v>
      </c>
      <c r="AG1815" s="111">
        <v>-1.1044148E-3</v>
      </c>
      <c r="AH1815" s="111">
        <v>-2.1321028999999998E-2</v>
      </c>
      <c r="AI1815" s="41"/>
      <c r="AJ1815" s="114">
        <v>9.9420082999999992E-3</v>
      </c>
      <c r="AK1815" s="114">
        <v>9.9108921000000006E-3</v>
      </c>
      <c r="AL1815" s="114">
        <v>5.1089888999999999E-4</v>
      </c>
      <c r="AM1815" s="114">
        <v>-4.7978265E-4</v>
      </c>
      <c r="AN1815" s="113">
        <v>5.9417818643040002E-7</v>
      </c>
      <c r="AO1815" s="112">
        <v>1.88941900385656E-9</v>
      </c>
      <c r="AP1815" s="112">
        <v>-6.7196449391900004E-2</v>
      </c>
      <c r="AQ1815" s="328">
        <v>6.1334971999999996E-7</v>
      </c>
      <c r="AR1815" s="328">
        <v>1.8502584999999999E-9</v>
      </c>
      <c r="AS1815" s="328">
        <v>5.0567596000000003E-14</v>
      </c>
      <c r="AT1815" s="328">
        <v>-4.3349110000000001E-11</v>
      </c>
      <c r="AU1815" s="328">
        <v>-5.6312596000000002E-12</v>
      </c>
      <c r="AV1815" s="328">
        <v>4.1781401E-10</v>
      </c>
      <c r="AW1815" s="328">
        <v>-1.8609304999999999E-8</v>
      </c>
      <c r="AX1815" s="328">
        <v>5.7712589000000002E-11</v>
      </c>
      <c r="AY1815" s="328">
        <v>-1.5053173999999999E-11</v>
      </c>
      <c r="AZ1815" s="328">
        <v>-6.3215050000000002E-14</v>
      </c>
      <c r="BA1815" s="328">
        <v>-3.2426254E-16</v>
      </c>
      <c r="BB1815" s="328">
        <v>-1.3395924999999999E-13</v>
      </c>
      <c r="BC1815" s="328">
        <v>-7.7394755000000001E-15</v>
      </c>
      <c r="BD1815" s="328">
        <v>-5.8495013999999998E-15</v>
      </c>
      <c r="BE1815" s="328">
        <v>-6.7302402000000004E-10</v>
      </c>
      <c r="BF1815" s="328">
        <v>-2.5803819000000002E-10</v>
      </c>
      <c r="BG1815" s="328">
        <v>-3.3383912000000002E-12</v>
      </c>
      <c r="BH1815" s="328">
        <v>-5.9823919000000004E-6</v>
      </c>
      <c r="BI1815" s="329">
        <v>-6.7190467000000004E-2</v>
      </c>
      <c r="BJ1815" s="329">
        <v>0</v>
      </c>
      <c r="BK1815" s="329">
        <v>0</v>
      </c>
      <c r="BL1815" s="329">
        <v>0</v>
      </c>
      <c r="BM1815" s="41"/>
      <c r="BN1815" s="122">
        <v>7.7988799999999994E-6</v>
      </c>
      <c r="BO1815" s="122">
        <v>3.8436204E-8</v>
      </c>
      <c r="BP1815" s="122">
        <v>1.8724639E-5</v>
      </c>
      <c r="BQ1815" s="122">
        <v>-4.1718674999999997E-8</v>
      </c>
      <c r="BR1815" s="122">
        <v>-6.4268101000000005E-7</v>
      </c>
      <c r="BS1815" s="122">
        <v>2.8056807000000002E-7</v>
      </c>
      <c r="BT1815" s="122">
        <v>-8.1095224000000005E-11</v>
      </c>
      <c r="BU1815" s="122">
        <v>4.2156846000000001E-7</v>
      </c>
      <c r="BV1815" s="122">
        <v>-8.2917975000000004E-8</v>
      </c>
      <c r="BW1815" s="122">
        <v>-3.5664735999999997E-8</v>
      </c>
      <c r="BX1815" s="122">
        <v>-4.2325990999999998E-8</v>
      </c>
      <c r="BY1815" s="122">
        <v>-2.4269302000000001E-9</v>
      </c>
      <c r="BZ1815" s="122">
        <v>-7.4713384999999997E-10</v>
      </c>
      <c r="CA1815" s="122">
        <v>3.8964597999999997E-7</v>
      </c>
      <c r="CB1815" s="122">
        <v>-1.11778E-5</v>
      </c>
      <c r="CC1815" s="122">
        <v>-2.9613920000000001E-8</v>
      </c>
      <c r="CD1815" s="111">
        <v>0</v>
      </c>
      <c r="CE1815" s="151"/>
      <c r="CF1815" s="143"/>
      <c r="CG1815" s="42" t="s">
        <v>1216</v>
      </c>
    </row>
    <row r="1816" spans="1:87" ht="14.5" customHeight="1">
      <c r="A1816" s="41" t="s">
        <v>8125</v>
      </c>
      <c r="B1816" s="119" t="s">
        <v>7624</v>
      </c>
      <c r="C1816" s="120" t="str">
        <f t="shared" si="687"/>
        <v>F.080.01.103</v>
      </c>
      <c r="D1816" s="135" t="s">
        <v>38</v>
      </c>
      <c r="E1816" s="119" t="s">
        <v>6570</v>
      </c>
      <c r="F1816" s="118" t="s">
        <v>8124</v>
      </c>
      <c r="G1816" s="118">
        <v>0.1808901903114</v>
      </c>
      <c r="H1816" s="118">
        <v>8.6098911000000004E-4</v>
      </c>
      <c r="I1816" s="118">
        <v>-2.5794020900000002E-3</v>
      </c>
      <c r="J1816" s="326">
        <v>-1.7864467085999998E-3</v>
      </c>
      <c r="K1816" s="118">
        <v>0.18439505</v>
      </c>
      <c r="L1816" s="118">
        <v>-4.5333908999999999E-3</v>
      </c>
      <c r="M1816" s="118">
        <v>2.6249137999999998E-3</v>
      </c>
      <c r="N1816" s="118">
        <v>2.0622389E-3</v>
      </c>
      <c r="O1816" s="118">
        <v>-9.8219505999999992E-4</v>
      </c>
      <c r="P1816" s="118">
        <v>-1.1699902E-4</v>
      </c>
      <c r="Q1816" s="118">
        <v>-1.0205570999999999E-4</v>
      </c>
      <c r="R1816" s="118">
        <v>-6.7092498999999999E-4</v>
      </c>
      <c r="S1816" s="118">
        <v>-2.4071699000000001E-4</v>
      </c>
      <c r="T1816" s="118">
        <v>0</v>
      </c>
      <c r="U1816" s="118">
        <v>-1.5406383999999999E-3</v>
      </c>
      <c r="V1816" s="330">
        <v>-5.0913186000000004E-6</v>
      </c>
      <c r="W1816" s="118">
        <v>0</v>
      </c>
      <c r="X1816" s="118">
        <v>0</v>
      </c>
      <c r="Y1816" s="41"/>
      <c r="Z1816" s="327">
        <v>1.386428947368421</v>
      </c>
      <c r="AA1816" s="41"/>
      <c r="AB1816" s="111">
        <v>-18.3628</v>
      </c>
      <c r="AC1816" s="111">
        <v>-18.111466</v>
      </c>
      <c r="AD1816" s="111">
        <v>-0.20887179</v>
      </c>
      <c r="AE1816" s="111">
        <v>0</v>
      </c>
      <c r="AF1816" s="111">
        <v>0</v>
      </c>
      <c r="AG1816" s="111">
        <v>-2.0911996E-3</v>
      </c>
      <c r="AH1816" s="111">
        <v>-4.0371179E-2</v>
      </c>
      <c r="AI1816" s="41"/>
      <c r="AJ1816" s="114">
        <v>2.0037669000000001E-2</v>
      </c>
      <c r="AK1816" s="114">
        <v>1.9921347999999998E-2</v>
      </c>
      <c r="AL1816" s="114">
        <v>1.0247851000000001E-3</v>
      </c>
      <c r="AM1816" s="114">
        <v>-9.0846418000000003E-4</v>
      </c>
      <c r="AN1816" s="113">
        <v>1.194325481515E-6</v>
      </c>
      <c r="AO1816" s="112">
        <v>3.7898855870047604E-9</v>
      </c>
      <c r="AP1816" s="112">
        <v>-0.127235877606</v>
      </c>
      <c r="AQ1816" s="328">
        <v>1.267955E-6</v>
      </c>
      <c r="AR1816" s="328">
        <v>3.8250338000000004E-9</v>
      </c>
      <c r="AS1816" s="328">
        <v>1.0453548E-13</v>
      </c>
      <c r="AT1816" s="328">
        <v>-8.2081155000000004E-11</v>
      </c>
      <c r="AU1816" s="328">
        <v>-1.066274E-11</v>
      </c>
      <c r="AV1816" s="328">
        <v>3.0661943000000002E-10</v>
      </c>
      <c r="AW1816" s="328">
        <v>-7.2080436000000001E-8</v>
      </c>
      <c r="AX1816" s="328">
        <v>4.0595315999999998E-11</v>
      </c>
      <c r="AY1816" s="328">
        <v>-6.9127157999999999E-11</v>
      </c>
      <c r="AZ1816" s="328">
        <v>-1.1969713999999999E-13</v>
      </c>
      <c r="BA1816" s="328">
        <v>-6.1398823999999997E-16</v>
      </c>
      <c r="BB1816" s="328">
        <v>-2.5365064000000002E-13</v>
      </c>
      <c r="BC1816" s="328">
        <v>-1.4654627999999999E-14</v>
      </c>
      <c r="BD1816" s="328">
        <v>-1.1075979E-14</v>
      </c>
      <c r="BE1816" s="328">
        <v>-1.2743650000000001E-9</v>
      </c>
      <c r="BF1816" s="328">
        <v>-4.8859301999999998E-10</v>
      </c>
      <c r="BG1816" s="328">
        <v>-6.3212141000000002E-12</v>
      </c>
      <c r="BH1816" s="328">
        <v>-1.1327606E-5</v>
      </c>
      <c r="BI1816" s="329">
        <v>-0.12722454999999999</v>
      </c>
      <c r="BJ1816" s="329">
        <v>0</v>
      </c>
      <c r="BK1816" s="329">
        <v>0</v>
      </c>
      <c r="BL1816" s="329">
        <v>0</v>
      </c>
      <c r="BM1816" s="41"/>
      <c r="BN1816" s="122">
        <v>1.5989097000000001E-5</v>
      </c>
      <c r="BO1816" s="122">
        <v>-3.6680944000000002E-7</v>
      </c>
      <c r="BP1816" s="122">
        <v>3.8657317E-5</v>
      </c>
      <c r="BQ1816" s="122">
        <v>-7.8993940999999997E-8</v>
      </c>
      <c r="BR1816" s="122">
        <v>-1.3451151E-6</v>
      </c>
      <c r="BS1816" s="122">
        <v>2.1759189000000001E-7</v>
      </c>
      <c r="BT1816" s="122">
        <v>-1.5355308999999999E-10</v>
      </c>
      <c r="BU1816" s="122">
        <v>3.2216585000000001E-7</v>
      </c>
      <c r="BV1816" s="122">
        <v>-1.5700445000000001E-7</v>
      </c>
      <c r="BW1816" s="122">
        <v>-6.7530860000000006E-8</v>
      </c>
      <c r="BX1816" s="122">
        <v>-8.0143887999999997E-8</v>
      </c>
      <c r="BY1816" s="122">
        <v>-4.5953707999999999E-9</v>
      </c>
      <c r="BZ1816" s="122">
        <v>-1.4146913E-9</v>
      </c>
      <c r="CA1816" s="122">
        <v>1.1492131E-7</v>
      </c>
      <c r="CB1816" s="122">
        <v>-2.1165064999999999E-5</v>
      </c>
      <c r="CC1816" s="122">
        <v>-5.6073693999999998E-8</v>
      </c>
      <c r="CD1816" s="111">
        <v>0</v>
      </c>
      <c r="CE1816" s="151"/>
      <c r="CF1816" s="143"/>
      <c r="CG1816" s="42" t="s">
        <v>8123</v>
      </c>
      <c r="CH1816" s="42"/>
      <c r="CI1816" s="42"/>
    </row>
    <row r="1817" spans="1:87" ht="14.5" customHeight="1">
      <c r="A1817" s="41" t="s">
        <v>8122</v>
      </c>
      <c r="B1817" s="119" t="s">
        <v>7624</v>
      </c>
      <c r="C1817" s="120" t="str">
        <f t="shared" si="687"/>
        <v>F.080.01.104</v>
      </c>
      <c r="D1817" s="135" t="s">
        <v>38</v>
      </c>
      <c r="E1817" s="119" t="s">
        <v>6570</v>
      </c>
      <c r="F1817" s="118" t="s">
        <v>8121</v>
      </c>
      <c r="G1817" s="118">
        <v>9.1234532445299998E-2</v>
      </c>
      <c r="H1817" s="118">
        <v>2.1755773480000001E-3</v>
      </c>
      <c r="I1817" s="118">
        <v>6.8606924E-4</v>
      </c>
      <c r="J1817" s="326">
        <v>-9.4346714269999995E-4</v>
      </c>
      <c r="K1817" s="118">
        <v>8.9316353000000001E-2</v>
      </c>
      <c r="L1817" s="118">
        <v>-2.3941970999999999E-3</v>
      </c>
      <c r="M1817" s="118">
        <v>3.4345985999999998E-3</v>
      </c>
      <c r="N1817" s="118">
        <v>2.8099874E-3</v>
      </c>
      <c r="O1817" s="118">
        <v>-5.1872177000000005E-4</v>
      </c>
      <c r="P1817" s="330">
        <v>-6.1790108000000005E-5</v>
      </c>
      <c r="Q1817" s="330">
        <v>-5.3898174000000001E-5</v>
      </c>
      <c r="R1817" s="118">
        <v>-3.5433226E-4</v>
      </c>
      <c r="S1817" s="118">
        <v>-1.2712866E-4</v>
      </c>
      <c r="T1817" s="118">
        <v>0</v>
      </c>
      <c r="U1817" s="118">
        <v>-8.1364963000000003E-4</v>
      </c>
      <c r="V1817" s="330">
        <v>-2.6888527000000002E-6</v>
      </c>
      <c r="W1817" s="118">
        <v>0</v>
      </c>
      <c r="X1817" s="118">
        <v>0</v>
      </c>
      <c r="Y1817" s="41"/>
      <c r="Z1817" s="327">
        <v>0.6715515263157894</v>
      </c>
      <c r="AA1817" s="41"/>
      <c r="AB1817" s="111">
        <v>-9.6978536999999996</v>
      </c>
      <c r="AC1817" s="111">
        <v>-9.5651179000000006</v>
      </c>
      <c r="AD1817" s="111">
        <v>-0.11031042000000001</v>
      </c>
      <c r="AE1817" s="111">
        <v>0</v>
      </c>
      <c r="AF1817" s="111">
        <v>0</v>
      </c>
      <c r="AG1817" s="111">
        <v>-1.1044148E-3</v>
      </c>
      <c r="AH1817" s="111">
        <v>-2.1321028999999998E-2</v>
      </c>
      <c r="AI1817" s="41"/>
      <c r="AJ1817" s="114">
        <v>9.9420082999999992E-3</v>
      </c>
      <c r="AK1817" s="114">
        <v>9.9108921000000006E-3</v>
      </c>
      <c r="AL1817" s="114">
        <v>5.1089888999999999E-4</v>
      </c>
      <c r="AM1817" s="114">
        <v>-4.7978265E-4</v>
      </c>
      <c r="AN1817" s="113">
        <v>5.9417818643040002E-7</v>
      </c>
      <c r="AO1817" s="112">
        <v>1.88941900385656E-9</v>
      </c>
      <c r="AP1817" s="112">
        <v>-6.7196449391900004E-2</v>
      </c>
      <c r="AQ1817" s="328">
        <v>6.1334971999999996E-7</v>
      </c>
      <c r="AR1817" s="328">
        <v>1.8502584999999999E-9</v>
      </c>
      <c r="AS1817" s="328">
        <v>5.0567596000000003E-14</v>
      </c>
      <c r="AT1817" s="328">
        <v>-4.3349110000000001E-11</v>
      </c>
      <c r="AU1817" s="328">
        <v>-5.6312596000000002E-12</v>
      </c>
      <c r="AV1817" s="328">
        <v>4.1781401E-10</v>
      </c>
      <c r="AW1817" s="328">
        <v>-1.8609304999999999E-8</v>
      </c>
      <c r="AX1817" s="328">
        <v>5.7712589000000002E-11</v>
      </c>
      <c r="AY1817" s="328">
        <v>-1.5053173999999999E-11</v>
      </c>
      <c r="AZ1817" s="328">
        <v>-6.3215050000000002E-14</v>
      </c>
      <c r="BA1817" s="328">
        <v>-3.2426254E-16</v>
      </c>
      <c r="BB1817" s="328">
        <v>-1.3395924999999999E-13</v>
      </c>
      <c r="BC1817" s="328">
        <v>-7.7394755000000001E-15</v>
      </c>
      <c r="BD1817" s="328">
        <v>-5.8495013999999998E-15</v>
      </c>
      <c r="BE1817" s="328">
        <v>-6.7302402000000004E-10</v>
      </c>
      <c r="BF1817" s="328">
        <v>-2.5803819000000002E-10</v>
      </c>
      <c r="BG1817" s="328">
        <v>-3.3383912000000002E-12</v>
      </c>
      <c r="BH1817" s="328">
        <v>-5.9823919000000004E-6</v>
      </c>
      <c r="BI1817" s="329">
        <v>-6.7190467000000004E-2</v>
      </c>
      <c r="BJ1817" s="329">
        <v>0</v>
      </c>
      <c r="BK1817" s="329">
        <v>0</v>
      </c>
      <c r="BL1817" s="329">
        <v>0</v>
      </c>
      <c r="BM1817" s="41"/>
      <c r="BN1817" s="122">
        <v>7.7988799999999994E-6</v>
      </c>
      <c r="BO1817" s="122">
        <v>3.8436204E-8</v>
      </c>
      <c r="BP1817" s="122">
        <v>1.8724639E-5</v>
      </c>
      <c r="BQ1817" s="122">
        <v>-4.1718674999999997E-8</v>
      </c>
      <c r="BR1817" s="122">
        <v>-6.4268101000000005E-7</v>
      </c>
      <c r="BS1817" s="122">
        <v>2.8056807000000002E-7</v>
      </c>
      <c r="BT1817" s="122">
        <v>-8.1095224000000005E-11</v>
      </c>
      <c r="BU1817" s="122">
        <v>4.2156846000000001E-7</v>
      </c>
      <c r="BV1817" s="122">
        <v>-8.2917975000000004E-8</v>
      </c>
      <c r="BW1817" s="122">
        <v>-3.5664735999999997E-8</v>
      </c>
      <c r="BX1817" s="122">
        <v>-4.2325990999999998E-8</v>
      </c>
      <c r="BY1817" s="122">
        <v>-2.4269302000000001E-9</v>
      </c>
      <c r="BZ1817" s="122">
        <v>-7.4713384999999997E-10</v>
      </c>
      <c r="CA1817" s="122">
        <v>3.8964597999999997E-7</v>
      </c>
      <c r="CB1817" s="122">
        <v>-1.11778E-5</v>
      </c>
      <c r="CC1817" s="122">
        <v>-2.9613920000000001E-8</v>
      </c>
      <c r="CD1817" s="111">
        <v>0</v>
      </c>
      <c r="CE1817" s="151"/>
      <c r="CF1817" s="143"/>
      <c r="CG1817" s="42" t="s">
        <v>1216</v>
      </c>
      <c r="CH1817" s="42"/>
      <c r="CI1817" s="42"/>
    </row>
    <row r="1818" spans="1:87" ht="14.5" customHeight="1">
      <c r="A1818" s="41" t="s">
        <v>8120</v>
      </c>
      <c r="B1818" s="119" t="s">
        <v>7624</v>
      </c>
      <c r="C1818" s="120" t="str">
        <f t="shared" si="687"/>
        <v>F.080.01.105</v>
      </c>
      <c r="D1818" s="135" t="s">
        <v>38</v>
      </c>
      <c r="E1818" s="119" t="s">
        <v>6570</v>
      </c>
      <c r="F1818" s="118" t="s">
        <v>8119</v>
      </c>
      <c r="G1818" s="118">
        <v>-0.1025232047966</v>
      </c>
      <c r="H1818" s="118">
        <v>3.1315661840000003E-3</v>
      </c>
      <c r="I1818" s="118">
        <v>1.5221110700000002E-3</v>
      </c>
      <c r="J1818" s="326">
        <v>-1.0930820506000001E-3</v>
      </c>
      <c r="K1818" s="118">
        <v>-0.10608380000000001</v>
      </c>
      <c r="L1818" s="118">
        <v>-2.7738685999999999E-3</v>
      </c>
      <c r="M1818" s="118">
        <v>4.7065019E-3</v>
      </c>
      <c r="N1818" s="118">
        <v>3.8665809E-3</v>
      </c>
      <c r="O1818" s="118">
        <v>-6.0098059999999997E-4</v>
      </c>
      <c r="P1818" s="330">
        <v>-7.1588775999999996E-5</v>
      </c>
      <c r="Q1818" s="330">
        <v>-6.2445339999999999E-5</v>
      </c>
      <c r="R1818" s="118">
        <v>-4.1052223000000003E-4</v>
      </c>
      <c r="S1818" s="118">
        <v>-1.4728871000000001E-4</v>
      </c>
      <c r="T1818" s="118">
        <v>0</v>
      </c>
      <c r="U1818" s="118">
        <v>-9.4267809000000004E-4</v>
      </c>
      <c r="V1818" s="330">
        <v>-3.1152506E-6</v>
      </c>
      <c r="W1818" s="118">
        <v>0</v>
      </c>
      <c r="X1818" s="118">
        <v>0</v>
      </c>
      <c r="Y1818" s="41"/>
      <c r="Z1818" s="327">
        <v>-0.79762255639097746</v>
      </c>
      <c r="AA1818" s="41"/>
      <c r="AB1818" s="111">
        <v>-11.235738</v>
      </c>
      <c r="AC1818" s="111">
        <v>-11.081953</v>
      </c>
      <c r="AD1818" s="111">
        <v>-0.12780343</v>
      </c>
      <c r="AE1818" s="111">
        <v>0</v>
      </c>
      <c r="AF1818" s="111">
        <v>0</v>
      </c>
      <c r="AG1818" s="111">
        <v>-1.2795527E-3</v>
      </c>
      <c r="AH1818" s="111">
        <v>-2.4702115E-2</v>
      </c>
      <c r="AI1818" s="41"/>
      <c r="AJ1818" s="114">
        <v>-1.3941937999999999E-2</v>
      </c>
      <c r="AK1818" s="114">
        <v>-1.2790528000000001E-2</v>
      </c>
      <c r="AL1818" s="114">
        <v>-5.9554355E-4</v>
      </c>
      <c r="AM1818" s="114">
        <v>-5.5586652E-4</v>
      </c>
      <c r="AN1818" s="113">
        <v>-7.668182294711001E-7</v>
      </c>
      <c r="AO1818" s="112">
        <v>-2.2024539820252499E-9</v>
      </c>
      <c r="AP1818" s="112">
        <v>-7.7852454078899999E-2</v>
      </c>
      <c r="AQ1818" s="328">
        <v>-7.5160586000000001E-7</v>
      </c>
      <c r="AR1818" s="328">
        <v>-2.2682000000000001E-9</v>
      </c>
      <c r="AS1818" s="328">
        <v>-6.1952050999999994E-14</v>
      </c>
      <c r="AT1818" s="328">
        <v>-5.0223406999999998E-11</v>
      </c>
      <c r="AU1818" s="328">
        <v>-6.5242640999999999E-12</v>
      </c>
      <c r="AV1818" s="328">
        <v>5.7492014000000002E-10</v>
      </c>
      <c r="AW1818" s="328">
        <v>-1.4651832E-8</v>
      </c>
      <c r="AX1818" s="328">
        <v>7.9743270999999995E-11</v>
      </c>
      <c r="AY1818" s="328">
        <v>-9.8229462999999993E-12</v>
      </c>
      <c r="AZ1818" s="328">
        <v>-7.3239684999999999E-14</v>
      </c>
      <c r="BA1818" s="328">
        <v>-3.7568404999999998E-16</v>
      </c>
      <c r="BB1818" s="328">
        <v>-1.5520249E-13</v>
      </c>
      <c r="BC1818" s="328">
        <v>-8.9668006000000004E-15</v>
      </c>
      <c r="BD1818" s="328">
        <v>-6.7771146000000002E-15</v>
      </c>
      <c r="BE1818" s="328">
        <v>-7.7975209000000003E-10</v>
      </c>
      <c r="BF1818" s="328">
        <v>-2.9895785000000001E-10</v>
      </c>
      <c r="BG1818" s="328">
        <v>-3.8677929000000001E-12</v>
      </c>
      <c r="BH1818" s="328">
        <v>-6.9310788999999997E-6</v>
      </c>
      <c r="BI1818" s="329">
        <v>-7.7845523E-2</v>
      </c>
      <c r="BJ1818" s="329">
        <v>0</v>
      </c>
      <c r="BK1818" s="329">
        <v>0</v>
      </c>
      <c r="BL1818" s="329">
        <v>0</v>
      </c>
      <c r="BM1818" s="41"/>
      <c r="BN1818" s="122">
        <v>-3.4526856999999999E-5</v>
      </c>
      <c r="BO1818" s="122">
        <v>1.2695783999999999E-7</v>
      </c>
      <c r="BP1818" s="122">
        <v>-2.2239833E-5</v>
      </c>
      <c r="BQ1818" s="122">
        <v>-4.8334418000000002E-8</v>
      </c>
      <c r="BR1818" s="122">
        <v>-7.2055791000000003E-7</v>
      </c>
      <c r="BS1818" s="122">
        <v>3.8387461999999999E-7</v>
      </c>
      <c r="BT1818" s="122">
        <v>-9.3955294999999996E-11</v>
      </c>
      <c r="BU1818" s="122">
        <v>5.7768789E-7</v>
      </c>
      <c r="BV1818" s="122">
        <v>-9.6067097000000004E-8</v>
      </c>
      <c r="BW1818" s="122">
        <v>-4.1320445000000002E-8</v>
      </c>
      <c r="BX1818" s="122">
        <v>-4.9038041000000002E-8</v>
      </c>
      <c r="BY1818" s="122">
        <v>-2.8117924999999998E-9</v>
      </c>
      <c r="BZ1818" s="122">
        <v>-8.6561424999999998E-10</v>
      </c>
      <c r="CA1818" s="122">
        <v>5.6822928999999997E-7</v>
      </c>
      <c r="CB1818" s="122">
        <v>-1.2950373999999999E-5</v>
      </c>
      <c r="CC1818" s="122">
        <v>-3.4310091E-8</v>
      </c>
      <c r="CD1818" s="111">
        <v>0</v>
      </c>
      <c r="CE1818" s="151"/>
      <c r="CF1818" s="143"/>
      <c r="CG1818" s="42" t="s">
        <v>1217</v>
      </c>
      <c r="CH1818" s="42"/>
      <c r="CI1818" s="42"/>
    </row>
    <row r="1819" spans="1:87" ht="14.5" customHeight="1">
      <c r="A1819" s="41" t="s">
        <v>8118</v>
      </c>
      <c r="B1819" s="119" t="s">
        <v>7624</v>
      </c>
      <c r="C1819" s="120" t="str">
        <f t="shared" si="687"/>
        <v>F.080.01.106</v>
      </c>
      <c r="D1819" s="135" t="s">
        <v>38</v>
      </c>
      <c r="E1819" s="119" t="s">
        <v>6570</v>
      </c>
      <c r="F1819" s="118" t="s">
        <v>8117</v>
      </c>
      <c r="G1819" s="118">
        <v>-8.6160292354699991E-2</v>
      </c>
      <c r="H1819" s="118">
        <v>3.7667773480000001E-3</v>
      </c>
      <c r="I1819" s="118">
        <v>2.5800444400000001E-3</v>
      </c>
      <c r="J1819" s="326">
        <v>-9.4346714269999995E-4</v>
      </c>
      <c r="K1819" s="118">
        <v>-9.1563646999999998E-2</v>
      </c>
      <c r="L1819" s="118">
        <v>-2.3941970999999999E-3</v>
      </c>
      <c r="M1819" s="118">
        <v>5.3285737999999999E-3</v>
      </c>
      <c r="N1819" s="118">
        <v>4.4011874000000001E-3</v>
      </c>
      <c r="O1819" s="118">
        <v>-5.1872177000000005E-4</v>
      </c>
      <c r="P1819" s="330">
        <v>-6.1790108000000005E-5</v>
      </c>
      <c r="Q1819" s="330">
        <v>-5.3898174000000001E-5</v>
      </c>
      <c r="R1819" s="118">
        <v>-3.5433226E-4</v>
      </c>
      <c r="S1819" s="118">
        <v>-1.2712866E-4</v>
      </c>
      <c r="T1819" s="118">
        <v>0</v>
      </c>
      <c r="U1819" s="118">
        <v>-8.1364963000000003E-4</v>
      </c>
      <c r="V1819" s="330">
        <v>-2.6888527000000002E-6</v>
      </c>
      <c r="W1819" s="118">
        <v>0</v>
      </c>
      <c r="X1819" s="118">
        <v>0</v>
      </c>
      <c r="Y1819" s="41"/>
      <c r="Z1819" s="327">
        <v>-0.68844847368421047</v>
      </c>
      <c r="AA1819" s="41"/>
      <c r="AB1819" s="111">
        <v>-9.6978536999999996</v>
      </c>
      <c r="AC1819" s="111">
        <v>-9.5651179000000006</v>
      </c>
      <c r="AD1819" s="111">
        <v>-0.11031042000000001</v>
      </c>
      <c r="AE1819" s="111">
        <v>0</v>
      </c>
      <c r="AF1819" s="111">
        <v>0</v>
      </c>
      <c r="AG1819" s="111">
        <v>-1.1044148E-3</v>
      </c>
      <c r="AH1819" s="111">
        <v>-2.1321028999999998E-2</v>
      </c>
      <c r="AI1819" s="41"/>
      <c r="AJ1819" s="114">
        <v>-1.1820710999999999E-2</v>
      </c>
      <c r="AK1819" s="114">
        <v>-1.0836548999999999E-2</v>
      </c>
      <c r="AL1819" s="114">
        <v>-5.0437902999999999E-4</v>
      </c>
      <c r="AM1819" s="114">
        <v>-4.7978265E-4</v>
      </c>
      <c r="AN1819" s="113">
        <v>-6.4967321361959986E-7</v>
      </c>
      <c r="AO1819" s="112">
        <v>-1.8653070364434399E-9</v>
      </c>
      <c r="AP1819" s="112">
        <v>-6.7196449391900004E-2</v>
      </c>
      <c r="AQ1819" s="328">
        <v>-6.4873027999999997E-7</v>
      </c>
      <c r="AR1819" s="328">
        <v>-1.9577415E-9</v>
      </c>
      <c r="AS1819" s="328">
        <v>-5.3472404000000001E-14</v>
      </c>
      <c r="AT1819" s="328">
        <v>-4.3349110000000001E-11</v>
      </c>
      <c r="AU1819" s="328">
        <v>-5.6312596000000002E-12</v>
      </c>
      <c r="AV1819" s="328">
        <v>6.5441400999999999E-10</v>
      </c>
      <c r="AW1819" s="328">
        <v>-6.1730504999999998E-10</v>
      </c>
      <c r="AX1819" s="328">
        <v>9.1252588999999997E-11</v>
      </c>
      <c r="AY1819" s="328">
        <v>4.7848256999999999E-12</v>
      </c>
      <c r="AZ1819" s="328">
        <v>-6.3215050000000002E-14</v>
      </c>
      <c r="BA1819" s="328">
        <v>-3.2426254E-16</v>
      </c>
      <c r="BB1819" s="328">
        <v>-1.3395924999999999E-13</v>
      </c>
      <c r="BC1819" s="328">
        <v>-7.7394755000000001E-15</v>
      </c>
      <c r="BD1819" s="328">
        <v>-5.8495013999999998E-15</v>
      </c>
      <c r="BE1819" s="328">
        <v>-6.7302402000000004E-10</v>
      </c>
      <c r="BF1819" s="328">
        <v>-2.5803819000000002E-10</v>
      </c>
      <c r="BG1819" s="328">
        <v>-3.3383912000000002E-12</v>
      </c>
      <c r="BH1819" s="328">
        <v>-5.9823919000000004E-6</v>
      </c>
      <c r="BI1819" s="329">
        <v>-6.7190467000000004E-2</v>
      </c>
      <c r="BJ1819" s="329">
        <v>0</v>
      </c>
      <c r="BK1819" s="329">
        <v>0</v>
      </c>
      <c r="BL1819" s="329">
        <v>0</v>
      </c>
      <c r="BM1819" s="41"/>
      <c r="BN1819" s="122">
        <v>-2.9154440999999999E-5</v>
      </c>
      <c r="BO1819" s="122">
        <v>2.5310055999999998E-7</v>
      </c>
      <c r="BP1819" s="122">
        <v>-1.9195770000000001E-5</v>
      </c>
      <c r="BQ1819" s="122">
        <v>-4.1718674999999997E-8</v>
      </c>
      <c r="BR1819" s="122">
        <v>-5.8007489999999997E-7</v>
      </c>
      <c r="BS1819" s="122">
        <v>4.3373851000000001E-7</v>
      </c>
      <c r="BT1819" s="122">
        <v>-8.1095224000000005E-11</v>
      </c>
      <c r="BU1819" s="122">
        <v>6.5404823000000005E-7</v>
      </c>
      <c r="BV1819" s="122">
        <v>-8.2917975000000004E-8</v>
      </c>
      <c r="BW1819" s="122">
        <v>-3.5664735999999997E-8</v>
      </c>
      <c r="BX1819" s="122">
        <v>-4.2325990999999998E-8</v>
      </c>
      <c r="BY1819" s="122">
        <v>-2.4269302000000001E-9</v>
      </c>
      <c r="BZ1819" s="122">
        <v>-7.4713384999999997E-10</v>
      </c>
      <c r="CA1819" s="122">
        <v>6.9381249999999995E-7</v>
      </c>
      <c r="CB1819" s="122">
        <v>-1.11778E-5</v>
      </c>
      <c r="CC1819" s="122">
        <v>-2.9613920000000001E-8</v>
      </c>
      <c r="CD1819" s="111">
        <v>0</v>
      </c>
      <c r="CE1819" s="151"/>
      <c r="CF1819" s="143"/>
      <c r="CG1819" s="42" t="s">
        <v>1218</v>
      </c>
      <c r="CH1819" s="42"/>
      <c r="CI1819" s="42"/>
    </row>
    <row r="1820" spans="1:87" ht="14.5" customHeight="1">
      <c r="A1820" s="41" t="s">
        <v>8116</v>
      </c>
      <c r="B1820" s="119" t="s">
        <v>7624</v>
      </c>
      <c r="C1820" s="120" t="str">
        <f t="shared" si="687"/>
        <v>F.080.01.107</v>
      </c>
      <c r="D1820" s="135" t="s">
        <v>38</v>
      </c>
      <c r="E1820" s="119" t="s">
        <v>6570</v>
      </c>
      <c r="F1820" s="118" t="s">
        <v>8115</v>
      </c>
      <c r="G1820" s="118">
        <v>-3.4751442377400008E-2</v>
      </c>
      <c r="H1820" s="118">
        <v>5.7624781049999997E-3</v>
      </c>
      <c r="I1820" s="118">
        <v>5.90384988E-3</v>
      </c>
      <c r="J1820" s="326">
        <v>-4.7340836240000001E-4</v>
      </c>
      <c r="K1820" s="118">
        <v>-4.5944362000000002E-2</v>
      </c>
      <c r="L1820" s="118">
        <v>-1.2013486000000001E-3</v>
      </c>
      <c r="M1820" s="118">
        <v>7.2829936E-3</v>
      </c>
      <c r="N1820" s="118">
        <v>6.0808093000000001E-3</v>
      </c>
      <c r="O1820" s="118">
        <v>-2.6028169000000002E-4</v>
      </c>
      <c r="P1820" s="330">
        <v>-3.1004740999999997E-5</v>
      </c>
      <c r="Q1820" s="330">
        <v>-2.7044764000000001E-5</v>
      </c>
      <c r="R1820" s="118">
        <v>-1.7779512E-4</v>
      </c>
      <c r="S1820" s="330">
        <v>-6.3790002999999999E-5</v>
      </c>
      <c r="T1820" s="118">
        <v>0</v>
      </c>
      <c r="U1820" s="118">
        <v>-4.0826916000000002E-4</v>
      </c>
      <c r="V1820" s="330">
        <v>-1.3491994000000001E-6</v>
      </c>
      <c r="W1820" s="118">
        <v>0</v>
      </c>
      <c r="X1820" s="118">
        <v>0</v>
      </c>
      <c r="Y1820" s="41"/>
      <c r="Z1820" s="327">
        <v>-0.34544633082706766</v>
      </c>
      <c r="AA1820" s="41"/>
      <c r="AB1820" s="111">
        <v>-4.866142</v>
      </c>
      <c r="AC1820" s="111">
        <v>-4.7995384000000003</v>
      </c>
      <c r="AD1820" s="111">
        <v>-5.5351024999999998E-2</v>
      </c>
      <c r="AE1820" s="111">
        <v>0</v>
      </c>
      <c r="AF1820" s="111">
        <v>0</v>
      </c>
      <c r="AG1820" s="111">
        <v>-5.5416788E-4</v>
      </c>
      <c r="AH1820" s="111">
        <v>-1.0698361999999999E-2</v>
      </c>
      <c r="AI1820" s="41"/>
      <c r="AJ1820" s="114">
        <v>-5.1562585999999997E-3</v>
      </c>
      <c r="AK1820" s="114">
        <v>-4.6975563999999996E-3</v>
      </c>
      <c r="AL1820" s="114">
        <v>-2.1795918E-4</v>
      </c>
      <c r="AM1820" s="114">
        <v>-2.4074301000000001E-4</v>
      </c>
      <c r="AN1820" s="113">
        <v>-2.816280788621E-7</v>
      </c>
      <c r="AO1820" s="112">
        <v>-8.0606206830178013E-10</v>
      </c>
      <c r="AP1820" s="112">
        <v>-3.3717507815599998E-2</v>
      </c>
      <c r="AQ1820" s="328">
        <v>-3.2551673000000002E-7</v>
      </c>
      <c r="AR1820" s="328">
        <v>-9.8234605000000001E-10</v>
      </c>
      <c r="AS1820" s="328">
        <v>-2.6831123000000001E-14</v>
      </c>
      <c r="AT1820" s="328">
        <v>-2.1751505999999999E-11</v>
      </c>
      <c r="AU1820" s="328">
        <v>-2.8256261000000001E-12</v>
      </c>
      <c r="AV1820" s="328">
        <v>9.0416715000000001E-10</v>
      </c>
      <c r="AW1820" s="328">
        <v>4.3476245E-8</v>
      </c>
      <c r="AX1820" s="328">
        <v>1.2741246E-10</v>
      </c>
      <c r="AY1820" s="328">
        <v>5.0679392999999998E-11</v>
      </c>
      <c r="AZ1820" s="328">
        <v>-3.1719740999999999E-14</v>
      </c>
      <c r="BA1820" s="328">
        <v>-1.6270688E-16</v>
      </c>
      <c r="BB1820" s="328">
        <v>-6.721742E-14</v>
      </c>
      <c r="BC1820" s="328">
        <v>-3.8834765000000004E-15</v>
      </c>
      <c r="BD1820" s="328">
        <v>-2.9351344E-15</v>
      </c>
      <c r="BE1820" s="328">
        <v>-3.3770672999999998E-10</v>
      </c>
      <c r="BF1820" s="328">
        <v>-1.2947715E-10</v>
      </c>
      <c r="BG1820" s="328">
        <v>-1.6751217E-12</v>
      </c>
      <c r="BH1820" s="328">
        <v>-3.0018156E-6</v>
      </c>
      <c r="BI1820" s="329">
        <v>-3.3714505999999998E-2</v>
      </c>
      <c r="BJ1820" s="329">
        <v>0</v>
      </c>
      <c r="BK1820" s="329">
        <v>0</v>
      </c>
      <c r="BL1820" s="329">
        <v>0</v>
      </c>
      <c r="BM1820" s="41"/>
      <c r="BN1820" s="122">
        <v>-1.2275435E-5</v>
      </c>
      <c r="BO1820" s="122">
        <v>6.4941464999999997E-7</v>
      </c>
      <c r="BP1820" s="122">
        <v>-9.6319604000000006E-6</v>
      </c>
      <c r="BQ1820" s="122">
        <v>-2.0933393999999999E-8</v>
      </c>
      <c r="BR1820" s="122">
        <v>-1.3870663999999999E-7</v>
      </c>
      <c r="BS1820" s="122">
        <v>5.9040041E-7</v>
      </c>
      <c r="BT1820" s="122">
        <v>-4.0691567999999998E-11</v>
      </c>
      <c r="BU1820" s="122">
        <v>8.9395644E-7</v>
      </c>
      <c r="BV1820" s="122">
        <v>-4.1606179000000003E-8</v>
      </c>
      <c r="BW1820" s="122">
        <v>-1.7895678E-8</v>
      </c>
      <c r="BX1820" s="122">
        <v>-2.123813E-8</v>
      </c>
      <c r="BY1820" s="122">
        <v>-1.2177733E-9</v>
      </c>
      <c r="BZ1820" s="122">
        <v>-3.7489320000000002E-10</v>
      </c>
      <c r="CA1820" s="122">
        <v>1.0883687E-6</v>
      </c>
      <c r="CB1820" s="122">
        <v>-5.6087421E-6</v>
      </c>
      <c r="CC1820" s="122">
        <v>-1.4859529000000001E-8</v>
      </c>
      <c r="CD1820" s="111">
        <v>0</v>
      </c>
      <c r="CE1820" s="151"/>
      <c r="CF1820" s="143"/>
      <c r="CG1820" s="42" t="s">
        <v>1219</v>
      </c>
      <c r="CH1820" s="42"/>
      <c r="CI1820" s="42"/>
    </row>
    <row r="1821" spans="1:87" ht="14.5" customHeight="1">
      <c r="A1821" s="41" t="s">
        <v>8114</v>
      </c>
      <c r="B1821" s="119" t="s">
        <v>7624</v>
      </c>
      <c r="C1821" s="120" t="str">
        <f t="shared" si="687"/>
        <v>F.080.01.108</v>
      </c>
      <c r="D1821" s="135" t="s">
        <v>38</v>
      </c>
      <c r="E1821" s="119" t="s">
        <v>6570</v>
      </c>
      <c r="F1821" s="118" t="s">
        <v>8113</v>
      </c>
      <c r="G1821" s="118">
        <v>-8.3718066689199996E-2</v>
      </c>
      <c r="H1821" s="118">
        <v>3.8615849720000004E-3</v>
      </c>
      <c r="I1821" s="118">
        <v>2.7379449000000003E-3</v>
      </c>
      <c r="J1821" s="326">
        <v>-9.2113656120000002E-4</v>
      </c>
      <c r="K1821" s="118">
        <v>-8.9396459999999997E-2</v>
      </c>
      <c r="L1821" s="118">
        <v>-2.3375296999999999E-3</v>
      </c>
      <c r="M1821" s="118">
        <v>5.4214203000000002E-3</v>
      </c>
      <c r="N1821" s="118">
        <v>4.4809793999999997E-3</v>
      </c>
      <c r="O1821" s="118">
        <v>-5.0644432999999997E-4</v>
      </c>
      <c r="P1821" s="330">
        <v>-6.0327620000000003E-5</v>
      </c>
      <c r="Q1821" s="330">
        <v>-5.2622478E-5</v>
      </c>
      <c r="R1821" s="118">
        <v>-3.4594569999999998E-4</v>
      </c>
      <c r="S1821" s="118">
        <v>-1.241197E-4</v>
      </c>
      <c r="T1821" s="118">
        <v>0</v>
      </c>
      <c r="U1821" s="118">
        <v>-7.9439164999999998E-4</v>
      </c>
      <c r="V1821" s="330">
        <v>-2.6252111999999998E-6</v>
      </c>
      <c r="W1821" s="118">
        <v>0</v>
      </c>
      <c r="X1821" s="118">
        <v>0</v>
      </c>
      <c r="Y1821" s="41"/>
      <c r="Z1821" s="327">
        <v>-0.67215383458646616</v>
      </c>
      <c r="AA1821" s="41"/>
      <c r="AB1821" s="111">
        <v>-9.4683186999999993</v>
      </c>
      <c r="AC1821" s="111">
        <v>-9.3387246000000008</v>
      </c>
      <c r="AD1821" s="111">
        <v>-0.10769952000000001</v>
      </c>
      <c r="AE1821" s="111">
        <v>0</v>
      </c>
      <c r="AF1821" s="111">
        <v>0</v>
      </c>
      <c r="AG1821" s="111">
        <v>-1.0782748E-3</v>
      </c>
      <c r="AH1821" s="111">
        <v>-2.0816389000000001E-2</v>
      </c>
      <c r="AI1821" s="41"/>
      <c r="AJ1821" s="114">
        <v>-1.150411E-2</v>
      </c>
      <c r="AK1821" s="114">
        <v>-1.0544911000000001E-2</v>
      </c>
      <c r="AL1821" s="114">
        <v>-4.9077238999999996E-4</v>
      </c>
      <c r="AM1821" s="114">
        <v>-4.6842685E-4</v>
      </c>
      <c r="AN1821" s="113">
        <v>-6.3218888714139996E-7</v>
      </c>
      <c r="AO1821" s="112">
        <v>-1.8149866869629899E-9</v>
      </c>
      <c r="AP1821" s="112">
        <v>-6.5606000796799999E-2</v>
      </c>
      <c r="AQ1821" s="328">
        <v>-6.3337571999999996E-7</v>
      </c>
      <c r="AR1821" s="328">
        <v>-1.9114045E-9</v>
      </c>
      <c r="AS1821" s="328">
        <v>-5.2206784999999997E-14</v>
      </c>
      <c r="AT1821" s="328">
        <v>-4.2323095999999999E-11</v>
      </c>
      <c r="AU1821" s="328">
        <v>-5.4979753999999997E-12</v>
      </c>
      <c r="AV1821" s="328">
        <v>6.6627877E-10</v>
      </c>
      <c r="AW1821" s="328">
        <v>1.4774004E-9</v>
      </c>
      <c r="AX1821" s="328">
        <v>9.2970397000000006E-11</v>
      </c>
      <c r="AY1821" s="328">
        <v>6.9650901999999999E-12</v>
      </c>
      <c r="AZ1821" s="328">
        <v>-6.1718835999999996E-14</v>
      </c>
      <c r="BA1821" s="328">
        <v>-3.1658769E-16</v>
      </c>
      <c r="BB1821" s="328">
        <v>-1.3078861E-13</v>
      </c>
      <c r="BC1821" s="328">
        <v>-7.5562926999999999E-15</v>
      </c>
      <c r="BD1821" s="328">
        <v>-5.7110516000000001E-15</v>
      </c>
      <c r="BE1821" s="328">
        <v>-6.5709445999999997E-10</v>
      </c>
      <c r="BF1821" s="328">
        <v>-2.5193077999999999E-10</v>
      </c>
      <c r="BG1821" s="328">
        <v>-3.2593759999999999E-12</v>
      </c>
      <c r="BH1821" s="328">
        <v>-5.8407968000000003E-6</v>
      </c>
      <c r="BI1821" s="329">
        <v>-6.5600160000000005E-2</v>
      </c>
      <c r="BJ1821" s="329">
        <v>0</v>
      </c>
      <c r="BK1821" s="329">
        <v>0</v>
      </c>
      <c r="BL1821" s="329">
        <v>0</v>
      </c>
      <c r="BM1821" s="41"/>
      <c r="BN1821" s="122">
        <v>-2.8352588000000001E-5</v>
      </c>
      <c r="BO1821" s="122">
        <v>2.7192783999999997E-7</v>
      </c>
      <c r="BP1821" s="122">
        <v>-1.8741432000000001E-5</v>
      </c>
      <c r="BQ1821" s="122">
        <v>-4.0731251E-8</v>
      </c>
      <c r="BR1821" s="122">
        <v>-5.5910728000000001E-7</v>
      </c>
      <c r="BS1821" s="122">
        <v>4.4118088E-7</v>
      </c>
      <c r="BT1821" s="122">
        <v>-7.9175810000000003E-11</v>
      </c>
      <c r="BU1821" s="122">
        <v>6.6544528999999998E-7</v>
      </c>
      <c r="BV1821" s="122">
        <v>-8.0955418999999997E-8</v>
      </c>
      <c r="BW1821" s="122">
        <v>-3.4820600000000003E-8</v>
      </c>
      <c r="BX1821" s="122">
        <v>-4.1324192000000002E-8</v>
      </c>
      <c r="BY1821" s="122">
        <v>-2.3694881000000001E-9</v>
      </c>
      <c r="BZ1821" s="122">
        <v>-7.2945021E-10</v>
      </c>
      <c r="CA1821" s="122">
        <v>7.1255626000000001E-7</v>
      </c>
      <c r="CB1821" s="122">
        <v>-1.0913235999999999E-5</v>
      </c>
      <c r="CC1821" s="122">
        <v>-2.8912998000000002E-8</v>
      </c>
      <c r="CD1821" s="111">
        <v>0</v>
      </c>
      <c r="CE1821" s="151"/>
      <c r="CF1821" s="143"/>
      <c r="CG1821" s="42" t="s">
        <v>1220</v>
      </c>
      <c r="CH1821" s="42"/>
      <c r="CI1821" s="42"/>
    </row>
    <row r="1822" spans="1:87" ht="14.5" customHeight="1">
      <c r="A1822" s="41" t="s">
        <v>8112</v>
      </c>
      <c r="B1822" s="119" t="s">
        <v>7624</v>
      </c>
      <c r="C1822" s="120" t="str">
        <f t="shared" si="687"/>
        <v>F.080.01.109</v>
      </c>
      <c r="D1822" s="135" t="s">
        <v>38</v>
      </c>
      <c r="E1822" s="119" t="s">
        <v>6570</v>
      </c>
      <c r="F1822" s="118" t="s">
        <v>8111</v>
      </c>
      <c r="G1822" s="118">
        <v>0.1550775067421</v>
      </c>
      <c r="H1822" s="118">
        <v>5.2630434099999995E-3</v>
      </c>
      <c r="I1822" s="118">
        <v>7.3877939999999987E-4</v>
      </c>
      <c r="J1822" s="326">
        <v>-2.7388460678999999E-3</v>
      </c>
      <c r="K1822" s="118">
        <v>0.15181453</v>
      </c>
      <c r="L1822" s="118">
        <v>-6.9502549000000002E-3</v>
      </c>
      <c r="M1822" s="118">
        <v>8.7176462E-3</v>
      </c>
      <c r="N1822" s="118">
        <v>7.1047094999999996E-3</v>
      </c>
      <c r="O1822" s="118">
        <v>-1.5058278E-3</v>
      </c>
      <c r="P1822" s="118">
        <v>-1.7937412E-4</v>
      </c>
      <c r="Q1822" s="118">
        <v>-1.5646417000000001E-4</v>
      </c>
      <c r="R1822" s="118">
        <v>-1.0286118999999999E-3</v>
      </c>
      <c r="S1822" s="118">
        <v>-3.6904924E-4</v>
      </c>
      <c r="T1822" s="118">
        <v>0</v>
      </c>
      <c r="U1822" s="118">
        <v>-2.3619912E-3</v>
      </c>
      <c r="V1822" s="330">
        <v>-7.8056279000000003E-6</v>
      </c>
      <c r="W1822" s="118">
        <v>0</v>
      </c>
      <c r="X1822" s="118">
        <v>0</v>
      </c>
      <c r="Y1822" s="41"/>
      <c r="Z1822" s="327">
        <v>1.1414626315789473</v>
      </c>
      <c r="AA1822" s="41"/>
      <c r="AB1822" s="111">
        <v>-28.152467999999999</v>
      </c>
      <c r="AC1822" s="111">
        <v>-27.767140999999999</v>
      </c>
      <c r="AD1822" s="111">
        <v>-0.32022656999999999</v>
      </c>
      <c r="AE1822" s="111">
        <v>0</v>
      </c>
      <c r="AF1822" s="111">
        <v>0</v>
      </c>
      <c r="AG1822" s="111">
        <v>-3.2060703000000002E-3</v>
      </c>
      <c r="AH1822" s="111">
        <v>-6.1894062999999999E-2</v>
      </c>
      <c r="AI1822" s="41"/>
      <c r="AJ1822" s="114">
        <v>1.5531343E-2</v>
      </c>
      <c r="AK1822" s="114">
        <v>1.606235E-2</v>
      </c>
      <c r="AL1822" s="114">
        <v>8.6178312000000003E-4</v>
      </c>
      <c r="AM1822" s="114">
        <v>-1.3927892E-3</v>
      </c>
      <c r="AN1822" s="113">
        <v>9.6297064144700009E-7</v>
      </c>
      <c r="AO1822" s="112">
        <v>3.1870677340592795E-9</v>
      </c>
      <c r="AP1822" s="112">
        <v>-0.19506850663600001</v>
      </c>
      <c r="AQ1822" s="328">
        <v>1.0306828999999999E-6</v>
      </c>
      <c r="AR1822" s="328">
        <v>3.1087573999999999E-9</v>
      </c>
      <c r="AS1822" s="328">
        <v>8.4981827E-14</v>
      </c>
      <c r="AT1822" s="328">
        <v>-1.2584066999999999E-10</v>
      </c>
      <c r="AU1822" s="328">
        <v>-1.6347313E-11</v>
      </c>
      <c r="AV1822" s="328">
        <v>1.0563874999999999E-9</v>
      </c>
      <c r="AW1822" s="328">
        <v>-6.5923622999999998E-8</v>
      </c>
      <c r="AX1822" s="328">
        <v>1.4535078000000001E-10</v>
      </c>
      <c r="AY1822" s="328">
        <v>-5.6821438E-11</v>
      </c>
      <c r="AZ1822" s="328">
        <v>-1.8351067000000001E-13</v>
      </c>
      <c r="BA1822" s="328">
        <v>-9.4132071999999995E-16</v>
      </c>
      <c r="BB1822" s="328">
        <v>-3.8887814000000001E-13</v>
      </c>
      <c r="BC1822" s="328">
        <v>-2.2467377E-14</v>
      </c>
      <c r="BD1822" s="328">
        <v>-1.698086E-14</v>
      </c>
      <c r="BE1822" s="328">
        <v>-1.9537609E-9</v>
      </c>
      <c r="BF1822" s="328">
        <v>-7.4907417000000005E-10</v>
      </c>
      <c r="BG1822" s="328">
        <v>-9.6912114000000007E-12</v>
      </c>
      <c r="BH1822" s="328">
        <v>-1.7366635999999999E-5</v>
      </c>
      <c r="BI1822" s="329">
        <v>-0.19505114000000001</v>
      </c>
      <c r="BJ1822" s="329">
        <v>0</v>
      </c>
      <c r="BK1822" s="329">
        <v>0</v>
      </c>
      <c r="BL1822" s="329">
        <v>0</v>
      </c>
      <c r="BM1822" s="41"/>
      <c r="BN1822" s="122">
        <v>-5.2973965000000003E-7</v>
      </c>
      <c r="BO1822" s="122">
        <v>-3.0420251999999998E-8</v>
      </c>
      <c r="BP1822" s="122">
        <v>3.1827006000000002E-5</v>
      </c>
      <c r="BQ1822" s="122">
        <v>-1.2110759E-7</v>
      </c>
      <c r="BR1822" s="122">
        <v>-1.9070898E-6</v>
      </c>
      <c r="BS1822" s="122">
        <v>7.1315632999999999E-7</v>
      </c>
      <c r="BT1822" s="122">
        <v>-2.3541608000000001E-10</v>
      </c>
      <c r="BU1822" s="122">
        <v>1.0700121E-6</v>
      </c>
      <c r="BV1822" s="122">
        <v>-2.4070745E-7</v>
      </c>
      <c r="BW1822" s="122">
        <v>-1.0353325E-7</v>
      </c>
      <c r="BX1822" s="122">
        <v>-1.2287059999999999E-7</v>
      </c>
      <c r="BY1822" s="122">
        <v>-7.0452778999999996E-9</v>
      </c>
      <c r="BZ1822" s="122">
        <v>-2.1688986000000002E-9</v>
      </c>
      <c r="CA1822" s="122">
        <v>9.2992214000000004E-7</v>
      </c>
      <c r="CB1822" s="122">
        <v>-3.2448689999999999E-5</v>
      </c>
      <c r="CC1822" s="122">
        <v>-8.5967981999999994E-8</v>
      </c>
      <c r="CD1822" s="111">
        <v>0</v>
      </c>
      <c r="CE1822" s="151"/>
      <c r="CF1822" s="143"/>
      <c r="CG1822" s="42" t="s">
        <v>8110</v>
      </c>
      <c r="CH1822" s="42"/>
      <c r="CI1822" s="42"/>
    </row>
    <row r="1823" spans="1:87" ht="14.5" customHeight="1">
      <c r="A1823" s="41" t="s">
        <v>8109</v>
      </c>
      <c r="B1823" s="119" t="s">
        <v>7624</v>
      </c>
      <c r="C1823" s="120" t="str">
        <f t="shared" si="687"/>
        <v>F.080.01.110</v>
      </c>
      <c r="D1823" s="135" t="s">
        <v>38</v>
      </c>
      <c r="E1823" s="119" t="s">
        <v>6570</v>
      </c>
      <c r="F1823" s="118" t="s">
        <v>8108</v>
      </c>
      <c r="G1823" s="118">
        <v>0.13795308646519999</v>
      </c>
      <c r="H1823" s="118">
        <v>2.4104716290000001E-3</v>
      </c>
      <c r="I1823" s="118">
        <v>9.3186992000000011E-4</v>
      </c>
      <c r="J1823" s="326">
        <v>-9.6021508379999997E-4</v>
      </c>
      <c r="K1823" s="118">
        <v>0.13557095999999999</v>
      </c>
      <c r="L1823" s="118">
        <v>-2.4366976E-3</v>
      </c>
      <c r="M1823" s="118">
        <v>3.7291897000000002E-3</v>
      </c>
      <c r="N1823" s="118">
        <v>3.0561434E-3</v>
      </c>
      <c r="O1823" s="118">
        <v>-5.2792984999999997E-4</v>
      </c>
      <c r="P1823" s="330">
        <v>-6.2886974000000005E-5</v>
      </c>
      <c r="Q1823" s="330">
        <v>-5.4854946999999997E-5</v>
      </c>
      <c r="R1823" s="118">
        <v>-3.6062217999999999E-4</v>
      </c>
      <c r="S1823" s="118">
        <v>-1.2938538000000001E-4</v>
      </c>
      <c r="T1823" s="118">
        <v>0</v>
      </c>
      <c r="U1823" s="118">
        <v>-8.2809311999999997E-4</v>
      </c>
      <c r="V1823" s="330">
        <v>-2.7365837999999999E-6</v>
      </c>
      <c r="W1823" s="118">
        <v>0</v>
      </c>
      <c r="X1823" s="118">
        <v>0</v>
      </c>
      <c r="Y1823" s="41"/>
      <c r="Z1823" s="327">
        <v>1.0193305263157892</v>
      </c>
      <c r="AA1823" s="41"/>
      <c r="AB1823" s="111">
        <v>-9.8700050000000008</v>
      </c>
      <c r="AC1823" s="111">
        <v>-9.7349128999999994</v>
      </c>
      <c r="AD1823" s="111">
        <v>-0.11226859</v>
      </c>
      <c r="AE1823" s="111">
        <v>0</v>
      </c>
      <c r="AF1823" s="111">
        <v>0</v>
      </c>
      <c r="AG1823" s="111">
        <v>-1.1240198E-3</v>
      </c>
      <c r="AH1823" s="111">
        <v>-2.1699508999999999E-2</v>
      </c>
      <c r="AI1823" s="41"/>
      <c r="AJ1823" s="114">
        <v>1.5610829999999999E-2</v>
      </c>
      <c r="AK1823" s="114">
        <v>1.5323089E-2</v>
      </c>
      <c r="AL1823" s="114">
        <v>7.7604021E-4</v>
      </c>
      <c r="AM1823" s="114">
        <v>-4.8829950000000004E-4</v>
      </c>
      <c r="AN1823" s="113">
        <v>9.1865043165619998E-7</v>
      </c>
      <c r="AO1823" s="112">
        <v>2.8699712301319201E-9</v>
      </c>
      <c r="AP1823" s="112">
        <v>-6.8389285588200011E-2</v>
      </c>
      <c r="AQ1823" s="328">
        <v>9.3591378999999995E-7</v>
      </c>
      <c r="AR1823" s="328">
        <v>2.8235057000000002E-9</v>
      </c>
      <c r="AS1823" s="328">
        <v>7.7158381999999997E-14</v>
      </c>
      <c r="AT1823" s="328">
        <v>-4.4118620999999997E-11</v>
      </c>
      <c r="AU1823" s="328">
        <v>-5.7312227999999999E-12</v>
      </c>
      <c r="AV1823" s="328">
        <v>4.5441544000000002E-10</v>
      </c>
      <c r="AW1823" s="328">
        <v>-1.6720334000000001E-8</v>
      </c>
      <c r="AX1823" s="328">
        <v>6.2874231999999999E-11</v>
      </c>
      <c r="AY1823" s="328">
        <v>-1.2873373E-11</v>
      </c>
      <c r="AZ1823" s="328">
        <v>-6.4337210000000004E-14</v>
      </c>
      <c r="BA1823" s="328">
        <v>-3.3001867999999998E-16</v>
      </c>
      <c r="BB1823" s="328">
        <v>-1.3633722E-13</v>
      </c>
      <c r="BC1823" s="328">
        <v>-7.8768627000000003E-15</v>
      </c>
      <c r="BD1823" s="328">
        <v>-5.9533387000000001E-15</v>
      </c>
      <c r="BE1823" s="328">
        <v>-6.8497118999999999E-10</v>
      </c>
      <c r="BF1823" s="328">
        <v>-2.6261874999999998E-10</v>
      </c>
      <c r="BG1823" s="328">
        <v>-3.3976526000000001E-12</v>
      </c>
      <c r="BH1823" s="328">
        <v>-6.0885882E-6</v>
      </c>
      <c r="BI1823" s="329">
        <v>-6.8383197000000007E-2</v>
      </c>
      <c r="BJ1823" s="329">
        <v>0</v>
      </c>
      <c r="BK1823" s="329">
        <v>0</v>
      </c>
      <c r="BL1823" s="329">
        <v>0</v>
      </c>
      <c r="BM1823" s="41"/>
      <c r="BN1823" s="122">
        <v>1.7421224000000001E-5</v>
      </c>
      <c r="BO1823" s="122">
        <v>6.5597357E-8</v>
      </c>
      <c r="BP1823" s="122">
        <v>2.8421639999999998E-5</v>
      </c>
      <c r="BQ1823" s="122">
        <v>-4.2459244000000002E-8</v>
      </c>
      <c r="BR1823" s="122">
        <v>-6.4636707999999998E-7</v>
      </c>
      <c r="BS1823" s="122">
        <v>3.0444215000000001E-7</v>
      </c>
      <c r="BT1823" s="122">
        <v>-8.2534783999999994E-11</v>
      </c>
      <c r="BU1823" s="122">
        <v>4.5772831000000002E-7</v>
      </c>
      <c r="BV1823" s="122">
        <v>-8.4389891000000005E-8</v>
      </c>
      <c r="BW1823" s="122">
        <v>-3.6297837000000003E-8</v>
      </c>
      <c r="BX1823" s="122">
        <v>-4.3077339999999998E-8</v>
      </c>
      <c r="BY1823" s="122">
        <v>-2.4700118E-9</v>
      </c>
      <c r="BZ1823" s="122">
        <v>-7.6039658000000005E-10</v>
      </c>
      <c r="CA1823" s="122">
        <v>4.3408172000000003E-7</v>
      </c>
      <c r="CB1823" s="122">
        <v>-1.1376222E-5</v>
      </c>
      <c r="CC1823" s="122">
        <v>-3.0139609999999999E-8</v>
      </c>
      <c r="CD1823" s="111">
        <v>0</v>
      </c>
      <c r="CE1823" s="151"/>
      <c r="CF1823" s="143"/>
      <c r="CG1823" s="42" t="s">
        <v>1216</v>
      </c>
      <c r="CH1823" s="42"/>
      <c r="CI1823" s="42"/>
    </row>
    <row r="1824" spans="1:87" ht="14.5" customHeight="1">
      <c r="A1824" s="41" t="s">
        <v>8107</v>
      </c>
      <c r="B1824" s="119" t="s">
        <v>7624</v>
      </c>
      <c r="C1824" s="120" t="str">
        <f t="shared" si="687"/>
        <v>F.080.01.111</v>
      </c>
      <c r="D1824" s="135" t="s">
        <v>38</v>
      </c>
      <c r="E1824" s="119" t="s">
        <v>6570</v>
      </c>
      <c r="F1824" s="118" t="s">
        <v>8106</v>
      </c>
      <c r="G1824" s="118">
        <v>-0.1044173194141</v>
      </c>
      <c r="H1824" s="118">
        <v>3.3380181700000001E-3</v>
      </c>
      <c r="I1824" s="118">
        <v>1.7205415799999998E-3</v>
      </c>
      <c r="J1824" s="326">
        <v>-1.1165291641000001E-3</v>
      </c>
      <c r="K1824" s="118">
        <v>-0.10835934999999999</v>
      </c>
      <c r="L1824" s="118">
        <v>-2.8333693000000002E-3</v>
      </c>
      <c r="M1824" s="118">
        <v>4.973239E-3</v>
      </c>
      <c r="N1824" s="118">
        <v>4.0887993000000003E-3</v>
      </c>
      <c r="O1824" s="118">
        <v>-6.1387192E-4</v>
      </c>
      <c r="P1824" s="330">
        <v>-7.3124387999999994E-5</v>
      </c>
      <c r="Q1824" s="330">
        <v>-6.3784822000000007E-5</v>
      </c>
      <c r="R1824" s="118">
        <v>-4.1932812000000002E-4</v>
      </c>
      <c r="S1824" s="118">
        <v>-1.5044812E-4</v>
      </c>
      <c r="T1824" s="118">
        <v>0</v>
      </c>
      <c r="U1824" s="118">
        <v>-9.6289897000000004E-4</v>
      </c>
      <c r="V1824" s="330">
        <v>-3.1820741000000001E-6</v>
      </c>
      <c r="W1824" s="118">
        <v>0</v>
      </c>
      <c r="X1824" s="118">
        <v>0</v>
      </c>
      <c r="Y1824" s="41"/>
      <c r="Z1824" s="327">
        <v>-0.81473195488721795</v>
      </c>
      <c r="AA1824" s="41"/>
      <c r="AB1824" s="111">
        <v>-11.476749999999999</v>
      </c>
      <c r="AC1824" s="111">
        <v>-11.319666</v>
      </c>
      <c r="AD1824" s="111">
        <v>-0.13054487000000001</v>
      </c>
      <c r="AE1824" s="111">
        <v>0</v>
      </c>
      <c r="AF1824" s="111">
        <v>0</v>
      </c>
      <c r="AG1824" s="111">
        <v>-1.3069996999999999E-3</v>
      </c>
      <c r="AH1824" s="111">
        <v>-2.5231987000000001E-2</v>
      </c>
      <c r="AI1824" s="41"/>
      <c r="AJ1824" s="114">
        <v>-1.4213122E-2</v>
      </c>
      <c r="AK1824" s="114">
        <v>-1.3038276999999999E-2</v>
      </c>
      <c r="AL1824" s="114">
        <v>-6.0705486999999999E-4</v>
      </c>
      <c r="AM1824" s="114">
        <v>-5.6779012000000005E-4</v>
      </c>
      <c r="AN1824" s="113">
        <v>-7.8167127355460006E-7</v>
      </c>
      <c r="AO1824" s="112">
        <v>-2.245025398483049E-9</v>
      </c>
      <c r="AP1824" s="112">
        <v>-7.95224247537E-2</v>
      </c>
      <c r="AQ1824" s="328">
        <v>-7.6772815000000002E-7</v>
      </c>
      <c r="AR1824" s="328">
        <v>-2.3168538999999999E-9</v>
      </c>
      <c r="AS1824" s="328">
        <v>-6.3280950999999996E-14</v>
      </c>
      <c r="AT1824" s="328">
        <v>-5.1300722000000003E-11</v>
      </c>
      <c r="AU1824" s="328">
        <v>-6.6642125999999998E-12</v>
      </c>
      <c r="AV1824" s="328">
        <v>6.0796215E-10</v>
      </c>
      <c r="AW1824" s="328">
        <v>-1.3391272E-8</v>
      </c>
      <c r="AX1824" s="328">
        <v>8.4389572999999998E-11</v>
      </c>
      <c r="AY1824" s="328">
        <v>-8.2972239999999999E-12</v>
      </c>
      <c r="AZ1824" s="328">
        <v>-7.4810709999999997E-14</v>
      </c>
      <c r="BA1824" s="328">
        <v>-3.8374265000000002E-16</v>
      </c>
      <c r="BB1824" s="328">
        <v>-1.5853165E-13</v>
      </c>
      <c r="BC1824" s="328">
        <v>-9.1591426000000003E-15</v>
      </c>
      <c r="BD1824" s="328">
        <v>-6.9224868E-15</v>
      </c>
      <c r="BE1824" s="328">
        <v>-7.9647812999999997E-10</v>
      </c>
      <c r="BF1824" s="328">
        <v>-3.0537064000000001E-10</v>
      </c>
      <c r="BG1824" s="328">
        <v>-3.9507588000000001E-12</v>
      </c>
      <c r="BH1824" s="328">
        <v>-7.0797536999999997E-6</v>
      </c>
      <c r="BI1824" s="329">
        <v>-7.9515345000000001E-2</v>
      </c>
      <c r="BJ1824" s="329">
        <v>0</v>
      </c>
      <c r="BK1824" s="329">
        <v>0</v>
      </c>
      <c r="BL1824" s="329">
        <v>0</v>
      </c>
      <c r="BM1824" s="41"/>
      <c r="BN1824" s="122">
        <v>-3.5182823999999997E-5</v>
      </c>
      <c r="BO1824" s="122">
        <v>1.4847081000000001E-7</v>
      </c>
      <c r="BP1824" s="122">
        <v>-2.2716888E-5</v>
      </c>
      <c r="BQ1824" s="122">
        <v>-4.9371212999999998E-8</v>
      </c>
      <c r="BR1824" s="122">
        <v>-7.3053426000000001E-7</v>
      </c>
      <c r="BS1824" s="122">
        <v>4.0551599000000001E-7</v>
      </c>
      <c r="BT1824" s="122">
        <v>-9.5970679000000003E-11</v>
      </c>
      <c r="BU1824" s="122">
        <v>6.1042861999999996E-7</v>
      </c>
      <c r="BV1824" s="122">
        <v>-9.8127781000000003E-8</v>
      </c>
      <c r="BW1824" s="122">
        <v>-4.2206788000000001E-8</v>
      </c>
      <c r="BX1824" s="122">
        <v>-5.0089929999999998E-8</v>
      </c>
      <c r="BY1824" s="122">
        <v>-2.8721068000000001E-9</v>
      </c>
      <c r="BZ1824" s="122">
        <v>-8.8418206999999996E-10</v>
      </c>
      <c r="CA1824" s="122">
        <v>6.0704190999999996E-7</v>
      </c>
      <c r="CB1824" s="122">
        <v>-1.3228165000000001E-5</v>
      </c>
      <c r="CC1824" s="122">
        <v>-3.5046058999999997E-8</v>
      </c>
      <c r="CD1824" s="111">
        <v>0</v>
      </c>
      <c r="CE1824" s="151"/>
      <c r="CF1824" s="143"/>
      <c r="CG1824" s="42" t="s">
        <v>1221</v>
      </c>
      <c r="CH1824" s="42"/>
      <c r="CI1824" s="42"/>
    </row>
    <row r="1825" spans="1:88" ht="14.5" customHeight="1">
      <c r="A1825" s="41" t="s">
        <v>8105</v>
      </c>
      <c r="B1825" s="119" t="s">
        <v>7624</v>
      </c>
      <c r="C1825" s="120" t="str">
        <f t="shared" si="687"/>
        <v>F.080.01.112</v>
      </c>
      <c r="D1825" s="135" t="s">
        <v>38</v>
      </c>
      <c r="E1825" s="119" t="s">
        <v>6570</v>
      </c>
      <c r="F1825" s="118" t="s">
        <v>8104</v>
      </c>
      <c r="G1825" s="118">
        <v>-8.7321735334800005E-2</v>
      </c>
      <c r="H1825" s="118">
        <v>4.0016716289999997E-3</v>
      </c>
      <c r="I1825" s="118">
        <v>2.82584512E-3</v>
      </c>
      <c r="J1825" s="326">
        <v>-9.6021508379999997E-4</v>
      </c>
      <c r="K1825" s="118">
        <v>-9.3189037000000002E-2</v>
      </c>
      <c r="L1825" s="118">
        <v>-2.4366976E-3</v>
      </c>
      <c r="M1825" s="118">
        <v>5.6231648999999998E-3</v>
      </c>
      <c r="N1825" s="118">
        <v>4.6473434000000001E-3</v>
      </c>
      <c r="O1825" s="118">
        <v>-5.2792984999999997E-4</v>
      </c>
      <c r="P1825" s="330">
        <v>-6.2886974000000005E-5</v>
      </c>
      <c r="Q1825" s="330">
        <v>-5.4854946999999997E-5</v>
      </c>
      <c r="R1825" s="118">
        <v>-3.6062217999999999E-4</v>
      </c>
      <c r="S1825" s="118">
        <v>-1.2938538000000001E-4</v>
      </c>
      <c r="T1825" s="118">
        <v>0</v>
      </c>
      <c r="U1825" s="118">
        <v>-8.2809311999999997E-4</v>
      </c>
      <c r="V1825" s="330">
        <v>-2.7365837999999999E-6</v>
      </c>
      <c r="W1825" s="118">
        <v>0</v>
      </c>
      <c r="X1825" s="118">
        <v>0</v>
      </c>
      <c r="Y1825" s="41"/>
      <c r="Z1825" s="327">
        <v>-0.70066945112781953</v>
      </c>
      <c r="AA1825" s="41"/>
      <c r="AB1825" s="111">
        <v>-9.8700050000000008</v>
      </c>
      <c r="AC1825" s="111">
        <v>-9.7349128999999994</v>
      </c>
      <c r="AD1825" s="111">
        <v>-0.11226859</v>
      </c>
      <c r="AE1825" s="111">
        <v>0</v>
      </c>
      <c r="AF1825" s="111">
        <v>0</v>
      </c>
      <c r="AG1825" s="111">
        <v>-1.1240198E-3</v>
      </c>
      <c r="AH1825" s="111">
        <v>-2.1699508999999999E-2</v>
      </c>
      <c r="AI1825" s="41"/>
      <c r="AJ1825" s="114">
        <v>-1.1996913999999999E-2</v>
      </c>
      <c r="AK1825" s="114">
        <v>-1.0996807000000001E-2</v>
      </c>
      <c r="AL1825" s="114">
        <v>-5.1180835999999996E-4</v>
      </c>
      <c r="AM1825" s="114">
        <v>-4.8829950000000004E-4</v>
      </c>
      <c r="AN1825" s="113">
        <v>-6.5928096844379992E-7</v>
      </c>
      <c r="AO1825" s="112">
        <v>-1.8927823494680803E-9</v>
      </c>
      <c r="AP1825" s="112">
        <v>-6.8389285588200011E-2</v>
      </c>
      <c r="AQ1825" s="328">
        <v>-6.6024620999999996E-7</v>
      </c>
      <c r="AR1825" s="328">
        <v>-1.9924943000000001E-9</v>
      </c>
      <c r="AS1825" s="328">
        <v>-5.4421618000000002E-14</v>
      </c>
      <c r="AT1825" s="328">
        <v>-4.4118620999999997E-11</v>
      </c>
      <c r="AU1825" s="328">
        <v>-5.7312227999999999E-12</v>
      </c>
      <c r="AV1825" s="328">
        <v>6.9101544000000001E-10</v>
      </c>
      <c r="AW1825" s="328">
        <v>1.2716658999999999E-9</v>
      </c>
      <c r="AX1825" s="328">
        <v>9.6414232000000006E-11</v>
      </c>
      <c r="AY1825" s="328">
        <v>6.9646274000000001E-12</v>
      </c>
      <c r="AZ1825" s="328">
        <v>-6.4337210000000004E-14</v>
      </c>
      <c r="BA1825" s="328">
        <v>-3.3001867999999998E-16</v>
      </c>
      <c r="BB1825" s="328">
        <v>-1.3633722E-13</v>
      </c>
      <c r="BC1825" s="328">
        <v>-7.8768627000000003E-15</v>
      </c>
      <c r="BD1825" s="328">
        <v>-5.9533387000000001E-15</v>
      </c>
      <c r="BE1825" s="328">
        <v>-6.8497118999999999E-10</v>
      </c>
      <c r="BF1825" s="328">
        <v>-2.6261874999999998E-10</v>
      </c>
      <c r="BG1825" s="328">
        <v>-3.3976526000000001E-12</v>
      </c>
      <c r="BH1825" s="328">
        <v>-6.0885882E-6</v>
      </c>
      <c r="BI1825" s="329">
        <v>-6.8383197000000007E-2</v>
      </c>
      <c r="BJ1825" s="329">
        <v>0</v>
      </c>
      <c r="BK1825" s="329">
        <v>0</v>
      </c>
      <c r="BL1825" s="329">
        <v>0</v>
      </c>
      <c r="BM1825" s="41"/>
      <c r="BN1825" s="122">
        <v>-2.9569853000000001E-5</v>
      </c>
      <c r="BO1825" s="122">
        <v>2.8026171999999999E-7</v>
      </c>
      <c r="BP1825" s="122">
        <v>-1.9536523000000001E-5</v>
      </c>
      <c r="BQ1825" s="122">
        <v>-4.2459244000000002E-8</v>
      </c>
      <c r="BR1825" s="122">
        <v>-5.8376097000000001E-7</v>
      </c>
      <c r="BS1825" s="122">
        <v>4.5761258000000002E-7</v>
      </c>
      <c r="BT1825" s="122">
        <v>-8.2534783999999994E-11</v>
      </c>
      <c r="BU1825" s="122">
        <v>6.9020807000000002E-7</v>
      </c>
      <c r="BV1825" s="122">
        <v>-8.4389891000000005E-8</v>
      </c>
      <c r="BW1825" s="122">
        <v>-3.6297837000000003E-8</v>
      </c>
      <c r="BX1825" s="122">
        <v>-4.3077339999999998E-8</v>
      </c>
      <c r="BY1825" s="122">
        <v>-2.4700118E-9</v>
      </c>
      <c r="BZ1825" s="122">
        <v>-7.6039658000000005E-10</v>
      </c>
      <c r="CA1825" s="122">
        <v>7.3824823999999995E-7</v>
      </c>
      <c r="CB1825" s="122">
        <v>-1.1376222E-5</v>
      </c>
      <c r="CC1825" s="122">
        <v>-3.0139609999999999E-8</v>
      </c>
      <c r="CD1825" s="111">
        <v>0</v>
      </c>
      <c r="CE1825" s="151"/>
      <c r="CF1825" s="143"/>
      <c r="CG1825" s="42" t="s">
        <v>1222</v>
      </c>
      <c r="CH1825" s="42"/>
      <c r="CI1825" s="42"/>
    </row>
    <row r="1826" spans="1:88" ht="14.5" customHeight="1">
      <c r="A1826" s="41" t="s">
        <v>8103</v>
      </c>
      <c r="B1826" s="119" t="s">
        <v>7624</v>
      </c>
      <c r="C1826" s="120" t="str">
        <f t="shared" si="687"/>
        <v>F.080.01.113</v>
      </c>
      <c r="D1826" s="135" t="s">
        <v>38</v>
      </c>
      <c r="E1826" s="119" t="s">
        <v>6570</v>
      </c>
      <c r="F1826" s="118" t="s">
        <v>8102</v>
      </c>
      <c r="G1826" s="118">
        <v>-3.4813884013900002E-2</v>
      </c>
      <c r="H1826" s="118">
        <v>6.0400358199999993E-3</v>
      </c>
      <c r="I1826" s="118">
        <v>6.2207057099999989E-3</v>
      </c>
      <c r="J1826" s="326">
        <v>-4.8010754389999998E-4</v>
      </c>
      <c r="K1826" s="118">
        <v>-4.6594518000000001E-2</v>
      </c>
      <c r="L1826" s="118">
        <v>-1.2183488E-3</v>
      </c>
      <c r="M1826" s="118">
        <v>7.6193655999999997E-3</v>
      </c>
      <c r="N1826" s="118">
        <v>6.3628716999999998E-3</v>
      </c>
      <c r="O1826" s="118">
        <v>-2.6396492000000001E-4</v>
      </c>
      <c r="P1826" s="330">
        <v>-3.1443487000000003E-5</v>
      </c>
      <c r="Q1826" s="330">
        <v>-2.7427473000000001E-5</v>
      </c>
      <c r="R1826" s="118">
        <v>-1.8031108999999999E-4</v>
      </c>
      <c r="S1826" s="330">
        <v>-6.4692691999999996E-5</v>
      </c>
      <c r="T1826" s="118">
        <v>0</v>
      </c>
      <c r="U1826" s="118">
        <v>-4.1404655999999998E-4</v>
      </c>
      <c r="V1826" s="330">
        <v>-1.3682918999999999E-6</v>
      </c>
      <c r="W1826" s="118">
        <v>0</v>
      </c>
      <c r="X1826" s="118">
        <v>0</v>
      </c>
      <c r="Y1826" s="41"/>
      <c r="Z1826" s="327">
        <v>-0.35033472180451125</v>
      </c>
      <c r="AA1826" s="41"/>
      <c r="AB1826" s="111">
        <v>-4.9350025000000004</v>
      </c>
      <c r="AC1826" s="111">
        <v>-4.8674564</v>
      </c>
      <c r="AD1826" s="111">
        <v>-5.6134295000000001E-2</v>
      </c>
      <c r="AE1826" s="111">
        <v>0</v>
      </c>
      <c r="AF1826" s="111">
        <v>0</v>
      </c>
      <c r="AG1826" s="111">
        <v>-5.6200987999999999E-4</v>
      </c>
      <c r="AH1826" s="111">
        <v>-1.0849754E-2</v>
      </c>
      <c r="AI1826" s="41"/>
      <c r="AJ1826" s="114">
        <v>-5.1899915999999999E-3</v>
      </c>
      <c r="AK1826" s="114">
        <v>-4.7265763000000002E-3</v>
      </c>
      <c r="AL1826" s="114">
        <v>-2.1926551999999999E-4</v>
      </c>
      <c r="AM1826" s="114">
        <v>-2.4414975000000002E-4</v>
      </c>
      <c r="AN1826" s="113">
        <v>-2.8336787917139999E-7</v>
      </c>
      <c r="AO1826" s="112">
        <v>-8.1089319043394011E-10</v>
      </c>
      <c r="AP1826" s="112">
        <v>-3.4194642294099999E-2</v>
      </c>
      <c r="AQ1826" s="328">
        <v>-3.3012310000000002E-7</v>
      </c>
      <c r="AR1826" s="328">
        <v>-9.9624716999999995E-10</v>
      </c>
      <c r="AS1826" s="328">
        <v>-2.7210809000000001E-14</v>
      </c>
      <c r="AT1826" s="328">
        <v>-2.2059309999999998E-11</v>
      </c>
      <c r="AU1826" s="328">
        <v>-2.8656113999999999E-12</v>
      </c>
      <c r="AV1826" s="328">
        <v>9.4610771999999993E-10</v>
      </c>
      <c r="AW1826" s="328">
        <v>4.6307833000000003E-8</v>
      </c>
      <c r="AX1826" s="328">
        <v>1.3334712E-10</v>
      </c>
      <c r="AY1826" s="328">
        <v>5.3840313999999999E-11</v>
      </c>
      <c r="AZ1826" s="328">
        <v>-3.2168605000000002E-14</v>
      </c>
      <c r="BA1826" s="328">
        <v>-1.6500933999999999E-16</v>
      </c>
      <c r="BB1826" s="328">
        <v>-6.8168609999999999E-14</v>
      </c>
      <c r="BC1826" s="328">
        <v>-3.9384313000000001E-15</v>
      </c>
      <c r="BD1826" s="328">
        <v>-2.9766693E-15</v>
      </c>
      <c r="BE1826" s="328">
        <v>-3.4248560000000002E-10</v>
      </c>
      <c r="BF1826" s="328">
        <v>-1.3130937E-10</v>
      </c>
      <c r="BG1826" s="328">
        <v>-1.6988263E-12</v>
      </c>
      <c r="BH1826" s="328">
        <v>-3.0442941E-6</v>
      </c>
      <c r="BI1826" s="329">
        <v>-3.4191597999999997E-2</v>
      </c>
      <c r="BJ1826" s="329">
        <v>0</v>
      </c>
      <c r="BK1826" s="329">
        <v>0</v>
      </c>
      <c r="BL1826" s="329">
        <v>0</v>
      </c>
      <c r="BM1826" s="41"/>
      <c r="BN1826" s="122">
        <v>-1.2330012999999999E-5</v>
      </c>
      <c r="BO1826" s="122">
        <v>6.8504808000000003E-7</v>
      </c>
      <c r="BP1826" s="122">
        <v>-9.7682617000000005E-6</v>
      </c>
      <c r="BQ1826" s="122">
        <v>-2.1229622000000001E-8</v>
      </c>
      <c r="BR1826" s="122">
        <v>-1.3295729000000001E-7</v>
      </c>
      <c r="BS1826" s="122">
        <v>6.1762355000000001E-7</v>
      </c>
      <c r="BT1826" s="122">
        <v>-4.1267391999999997E-11</v>
      </c>
      <c r="BU1826" s="122">
        <v>9.3524497000000003E-7</v>
      </c>
      <c r="BV1826" s="122">
        <v>-4.2194945999999998E-8</v>
      </c>
      <c r="BW1826" s="122">
        <v>-1.8148919E-8</v>
      </c>
      <c r="BX1826" s="122">
        <v>-2.1538669999999999E-8</v>
      </c>
      <c r="BY1826" s="122">
        <v>-1.2350059E-9</v>
      </c>
      <c r="BZ1826" s="122">
        <v>-3.8019829000000002E-10</v>
      </c>
      <c r="CA1826" s="122">
        <v>1.1412390999999999E-6</v>
      </c>
      <c r="CB1826" s="122">
        <v>-5.6881110999999998E-6</v>
      </c>
      <c r="CC1826" s="122">
        <v>-1.5069804999999999E-8</v>
      </c>
      <c r="CD1826" s="111">
        <v>0</v>
      </c>
      <c r="CE1826" s="151"/>
      <c r="CF1826" s="156"/>
      <c r="CG1826" s="42" t="s">
        <v>1223</v>
      </c>
      <c r="CH1826" s="42"/>
      <c r="CI1826" s="42"/>
    </row>
    <row r="1827" spans="1:88" ht="14.5" customHeight="1">
      <c r="B1827" s="119" t="s">
        <v>7624</v>
      </c>
      <c r="C1827" s="133" t="s">
        <v>485</v>
      </c>
      <c r="D1827" s="133" t="s">
        <v>40</v>
      </c>
      <c r="G1827" s="41"/>
      <c r="H1827" s="41"/>
      <c r="I1827" s="41"/>
      <c r="J1827" s="41"/>
      <c r="K1827" s="41"/>
      <c r="L1827" s="41"/>
      <c r="M1827" s="41"/>
      <c r="N1827" s="41"/>
      <c r="O1827" s="41"/>
      <c r="P1827" s="41"/>
      <c r="Q1827" s="41"/>
      <c r="R1827" s="41"/>
      <c r="S1827" s="41"/>
      <c r="T1827" s="41"/>
      <c r="U1827" s="41"/>
      <c r="V1827" s="41"/>
      <c r="W1827" s="41"/>
      <c r="X1827" s="41"/>
      <c r="Y1827" s="41"/>
      <c r="Z1827" s="41"/>
      <c r="AA1827" s="41"/>
      <c r="AB1827" s="41"/>
      <c r="AC1827" s="41"/>
      <c r="AD1827" s="41"/>
      <c r="AE1827" s="41"/>
      <c r="AF1827" s="41"/>
      <c r="AG1827" s="41"/>
      <c r="AH1827" s="41"/>
      <c r="AI1827" s="41"/>
      <c r="AJ1827" s="41"/>
      <c r="AK1827" s="41"/>
      <c r="AL1827" s="41"/>
      <c r="AM1827" s="41"/>
      <c r="AN1827" s="41"/>
      <c r="AO1827" s="41"/>
      <c r="AP1827" s="41"/>
      <c r="AQ1827" s="41"/>
      <c r="AR1827" s="41"/>
      <c r="AS1827" s="41"/>
      <c r="AT1827" s="41"/>
      <c r="AU1827" s="41"/>
      <c r="AV1827" s="41"/>
      <c r="AW1827" s="41"/>
      <c r="AX1827" s="41"/>
      <c r="AY1827" s="41"/>
      <c r="AZ1827" s="41"/>
      <c r="BA1827" s="41"/>
      <c r="BB1827" s="41"/>
      <c r="BC1827" s="41"/>
      <c r="BD1827" s="41"/>
      <c r="BE1827" s="41"/>
      <c r="BF1827" s="41"/>
      <c r="BG1827" s="41"/>
      <c r="BH1827" s="41"/>
      <c r="BI1827" s="41"/>
      <c r="BJ1827" s="41"/>
      <c r="BK1827" s="41"/>
      <c r="BL1827" s="41"/>
      <c r="BM1827" s="41"/>
      <c r="BN1827" s="41"/>
      <c r="BO1827" s="41"/>
      <c r="BP1827" s="41"/>
      <c r="BQ1827" s="41"/>
      <c r="BR1827" s="41"/>
      <c r="BS1827" s="41"/>
      <c r="BT1827" s="41"/>
      <c r="BU1827" s="41"/>
      <c r="BV1827" s="41"/>
      <c r="BW1827" s="41"/>
      <c r="BX1827" s="41"/>
      <c r="BY1827" s="41"/>
      <c r="BZ1827" s="41"/>
      <c r="CA1827" s="41"/>
      <c r="CB1827" s="41"/>
      <c r="CC1827" s="41"/>
      <c r="CD1827" s="41"/>
      <c r="CE1827" s="152"/>
      <c r="CF1827" s="144"/>
      <c r="CH1827" s="42"/>
      <c r="CI1827" s="42"/>
    </row>
    <row r="1828" spans="1:88" ht="14.5" customHeight="1">
      <c r="A1828" s="41" t="s">
        <v>8101</v>
      </c>
      <c r="B1828" s="119" t="s">
        <v>7624</v>
      </c>
      <c r="C1828" s="120" t="str">
        <f t="shared" ref="C1828:C1852" si="688">MID(A1828,1,12)</f>
        <v>F.090.01.101</v>
      </c>
      <c r="D1828" s="135" t="s">
        <v>40</v>
      </c>
      <c r="E1828" s="119" t="s">
        <v>6570</v>
      </c>
      <c r="F1828" s="118" t="s">
        <v>8100</v>
      </c>
      <c r="G1828" s="118">
        <v>0.1926257793067</v>
      </c>
      <c r="H1828" s="118">
        <v>4.7004404100000003E-3</v>
      </c>
      <c r="I1828" s="118">
        <v>8.7782091999999998E-4</v>
      </c>
      <c r="J1828" s="326">
        <v>-2.3380120232999999E-3</v>
      </c>
      <c r="K1828" s="118">
        <v>0.18938553</v>
      </c>
      <c r="L1828" s="118">
        <v>-5.9330753E-3</v>
      </c>
      <c r="M1828" s="118">
        <v>7.6889693E-3</v>
      </c>
      <c r="N1828" s="118">
        <v>6.2725760999999998E-3</v>
      </c>
      <c r="O1828" s="118">
        <v>-1.2854477999999999E-3</v>
      </c>
      <c r="P1828" s="118">
        <v>-1.5312246999999999E-4</v>
      </c>
      <c r="Q1828" s="118">
        <v>-1.3356541999999999E-4</v>
      </c>
      <c r="R1828" s="118">
        <v>-8.7807308000000005E-4</v>
      </c>
      <c r="S1828" s="118">
        <v>-3.1503835999999999E-4</v>
      </c>
      <c r="T1828" s="118">
        <v>0</v>
      </c>
      <c r="U1828" s="118">
        <v>-2.0163104E-3</v>
      </c>
      <c r="V1828" s="330">
        <v>-6.6632632999999997E-6</v>
      </c>
      <c r="W1828" s="118">
        <v>0</v>
      </c>
      <c r="X1828" s="118">
        <v>0</v>
      </c>
      <c r="Y1828" s="41"/>
      <c r="Z1828" s="327">
        <v>1.4239513533834585</v>
      </c>
      <c r="AA1828" s="41"/>
      <c r="AB1828" s="111">
        <v>-24.032314</v>
      </c>
      <c r="AC1828" s="111">
        <v>-23.703381</v>
      </c>
      <c r="AD1828" s="111">
        <v>-0.27336095999999999</v>
      </c>
      <c r="AE1828" s="111">
        <v>0</v>
      </c>
      <c r="AF1828" s="111">
        <v>0</v>
      </c>
      <c r="AG1828" s="111">
        <v>-2.7368573999999998E-3</v>
      </c>
      <c r="AH1828" s="111">
        <v>-5.2835779999999999E-2</v>
      </c>
      <c r="AI1828" s="41"/>
      <c r="AJ1828" s="114">
        <v>2.0598740000000001E-2</v>
      </c>
      <c r="AK1828" s="114">
        <v>2.0709781E-2</v>
      </c>
      <c r="AL1828" s="114">
        <v>1.0779111E-3</v>
      </c>
      <c r="AM1828" s="114">
        <v>-1.1889525E-3</v>
      </c>
      <c r="AN1828" s="113">
        <v>1.241593650049E-6</v>
      </c>
      <c r="AO1828" s="112">
        <v>3.9863576973908903E-9</v>
      </c>
      <c r="AP1828" s="112">
        <v>-0.16651995500399999</v>
      </c>
      <c r="AQ1828" s="328">
        <v>1.2970172999999999E-6</v>
      </c>
      <c r="AR1828" s="328">
        <v>3.9125080000000004E-9</v>
      </c>
      <c r="AS1828" s="328">
        <v>1.0693469000000001E-13</v>
      </c>
      <c r="AT1828" s="328">
        <v>-1.0742371E-10</v>
      </c>
      <c r="AU1828" s="328">
        <v>-1.3954861000000001E-11</v>
      </c>
      <c r="AV1828" s="328">
        <v>9.3265993000000006E-10</v>
      </c>
      <c r="AW1828" s="328">
        <v>-5.3927660000000002E-8</v>
      </c>
      <c r="AX1828" s="328">
        <v>1.2845543999999999E-10</v>
      </c>
      <c r="AY1828" s="328">
        <v>-4.5916690999999998E-11</v>
      </c>
      <c r="AZ1828" s="328">
        <v>-1.5665363000000001E-13</v>
      </c>
      <c r="BA1828" s="328">
        <v>-8.0355711000000001E-16</v>
      </c>
      <c r="BB1828" s="328">
        <v>-3.3196527999999999E-13</v>
      </c>
      <c r="BC1828" s="328">
        <v>-1.9179245E-14</v>
      </c>
      <c r="BD1828" s="328">
        <v>-1.4495686999999998E-14</v>
      </c>
      <c r="BE1828" s="328">
        <v>-1.6678251999999999E-9</v>
      </c>
      <c r="BF1828" s="328">
        <v>-6.3944611000000004E-10</v>
      </c>
      <c r="BG1828" s="328">
        <v>-8.2728888999999997E-12</v>
      </c>
      <c r="BH1828" s="328">
        <v>-1.4825004E-5</v>
      </c>
      <c r="BI1828" s="329">
        <v>-0.16650513</v>
      </c>
      <c r="BJ1828" s="329">
        <v>0</v>
      </c>
      <c r="BK1828" s="329">
        <v>0</v>
      </c>
      <c r="BL1828" s="329">
        <v>0</v>
      </c>
      <c r="BM1828" s="41"/>
      <c r="BN1828" s="122">
        <v>1.2208456E-5</v>
      </c>
      <c r="BO1828" s="122">
        <v>2.0453958999999999E-9</v>
      </c>
      <c r="BP1828" s="122">
        <v>3.9703541999999998E-5</v>
      </c>
      <c r="BQ1828" s="122">
        <v>-1.0338332E-7</v>
      </c>
      <c r="BR1828" s="122">
        <v>-1.6198145E-6</v>
      </c>
      <c r="BS1828" s="122">
        <v>6.2877356999999996E-7</v>
      </c>
      <c r="BT1828" s="122">
        <v>-2.009626E-10</v>
      </c>
      <c r="BU1828" s="122">
        <v>9.4375279999999996E-7</v>
      </c>
      <c r="BV1828" s="122">
        <v>-2.0547957000000001E-7</v>
      </c>
      <c r="BW1828" s="122">
        <v>-8.8381014E-8</v>
      </c>
      <c r="BX1828" s="122">
        <v>-1.0488831000000001E-7</v>
      </c>
      <c r="BY1828" s="122">
        <v>-6.0141916E-9</v>
      </c>
      <c r="BZ1828" s="122">
        <v>-1.8514773000000001E-9</v>
      </c>
      <c r="CA1828" s="122">
        <v>8.3352031999999996E-7</v>
      </c>
      <c r="CB1828" s="122">
        <v>-2.7699777999999998E-5</v>
      </c>
      <c r="CC1828" s="122">
        <v>-7.3386447E-8</v>
      </c>
      <c r="CD1828" s="111">
        <v>0</v>
      </c>
      <c r="CE1828" s="155"/>
      <c r="CF1828" s="143"/>
      <c r="CG1828" s="42" t="s">
        <v>1206</v>
      </c>
      <c r="CH1828" s="42"/>
      <c r="CI1828" s="42"/>
    </row>
    <row r="1829" spans="1:88" ht="14.5" customHeight="1">
      <c r="A1829" s="41" t="s">
        <v>8099</v>
      </c>
      <c r="B1829" s="119" t="s">
        <v>7624</v>
      </c>
      <c r="C1829" s="120" t="str">
        <f t="shared" si="688"/>
        <v>F.090.01.102</v>
      </c>
      <c r="D1829" s="135" t="s">
        <v>40</v>
      </c>
      <c r="E1829" s="119" t="s">
        <v>6570</v>
      </c>
      <c r="F1829" s="118" t="s">
        <v>8098</v>
      </c>
      <c r="G1829" s="118">
        <v>-0.2621403576579</v>
      </c>
      <c r="H1829" s="118">
        <v>5.4466434100000002E-3</v>
      </c>
      <c r="I1829" s="118">
        <v>9.5731499999999982E-4</v>
      </c>
      <c r="J1829" s="326">
        <v>-2.7388460678999999E-3</v>
      </c>
      <c r="K1829" s="118">
        <v>-0.26580546999999999</v>
      </c>
      <c r="L1829" s="118">
        <v>-6.9502549000000002E-3</v>
      </c>
      <c r="M1829" s="118">
        <v>8.9361817999999999E-3</v>
      </c>
      <c r="N1829" s="118">
        <v>7.2883095000000004E-3</v>
      </c>
      <c r="O1829" s="118">
        <v>-1.5058278E-3</v>
      </c>
      <c r="P1829" s="118">
        <v>-1.7937412E-4</v>
      </c>
      <c r="Q1829" s="118">
        <v>-1.5646417000000001E-4</v>
      </c>
      <c r="R1829" s="118">
        <v>-1.0286118999999999E-3</v>
      </c>
      <c r="S1829" s="118">
        <v>-3.6904924E-4</v>
      </c>
      <c r="T1829" s="118">
        <v>0</v>
      </c>
      <c r="U1829" s="118">
        <v>-2.3619912E-3</v>
      </c>
      <c r="V1829" s="330">
        <v>-7.8056279000000003E-6</v>
      </c>
      <c r="W1829" s="118">
        <v>0</v>
      </c>
      <c r="X1829" s="118">
        <v>0</v>
      </c>
      <c r="Y1829" s="41"/>
      <c r="Z1829" s="327">
        <v>-1.9985373684210523</v>
      </c>
      <c r="AA1829" s="41"/>
      <c r="AB1829" s="111">
        <v>-28.152467999999999</v>
      </c>
      <c r="AC1829" s="111">
        <v>-27.767140999999999</v>
      </c>
      <c r="AD1829" s="111">
        <v>-0.32022656999999999</v>
      </c>
      <c r="AE1829" s="111">
        <v>0</v>
      </c>
      <c r="AF1829" s="111">
        <v>0</v>
      </c>
      <c r="AG1829" s="111">
        <v>-3.2060703000000002E-3</v>
      </c>
      <c r="AH1829" s="111">
        <v>-6.1894062999999999E-2</v>
      </c>
      <c r="AI1829" s="41"/>
      <c r="AJ1829" s="114">
        <v>-3.5413515E-2</v>
      </c>
      <c r="AK1829" s="114">
        <v>-3.2506752999999999E-2</v>
      </c>
      <c r="AL1829" s="114">
        <v>-1.5139731999999999E-3</v>
      </c>
      <c r="AM1829" s="114">
        <v>-1.3927892E-3</v>
      </c>
      <c r="AN1829" s="113">
        <v>-1.9488460585530002E-6</v>
      </c>
      <c r="AO1829" s="112">
        <v>-5.5990134759377208E-9</v>
      </c>
      <c r="AP1829" s="112">
        <v>-0.19506850663600001</v>
      </c>
      <c r="AQ1829" s="328">
        <v>-1.8832370999999999E-6</v>
      </c>
      <c r="AR1829" s="328">
        <v>-5.6832425999999999E-9</v>
      </c>
      <c r="AS1829" s="328">
        <v>-1.5522817E-13</v>
      </c>
      <c r="AT1829" s="328">
        <v>-1.2584066999999999E-10</v>
      </c>
      <c r="AU1829" s="328">
        <v>-1.6347313E-11</v>
      </c>
      <c r="AV1829" s="328">
        <v>1.0836875E-9</v>
      </c>
      <c r="AW1829" s="328">
        <v>-6.3847622999999999E-8</v>
      </c>
      <c r="AX1829" s="328">
        <v>1.4922077999999999E-10</v>
      </c>
      <c r="AY1829" s="328">
        <v>-5.4532438000000003E-11</v>
      </c>
      <c r="AZ1829" s="328">
        <v>-1.8351067000000001E-13</v>
      </c>
      <c r="BA1829" s="328">
        <v>-9.4132071999999995E-16</v>
      </c>
      <c r="BB1829" s="328">
        <v>-3.8887814000000001E-13</v>
      </c>
      <c r="BC1829" s="328">
        <v>-2.2467377E-14</v>
      </c>
      <c r="BD1829" s="328">
        <v>-1.698086E-14</v>
      </c>
      <c r="BE1829" s="328">
        <v>-1.9537609E-9</v>
      </c>
      <c r="BF1829" s="328">
        <v>-7.4907417000000005E-10</v>
      </c>
      <c r="BG1829" s="328">
        <v>-9.6912114000000007E-12</v>
      </c>
      <c r="BH1829" s="328">
        <v>-1.7366635999999999E-5</v>
      </c>
      <c r="BI1829" s="329">
        <v>-0.19505114000000001</v>
      </c>
      <c r="BJ1829" s="329">
        <v>0</v>
      </c>
      <c r="BK1829" s="329">
        <v>0</v>
      </c>
      <c r="BL1829" s="329">
        <v>0</v>
      </c>
      <c r="BM1829" s="41"/>
      <c r="BN1829" s="122">
        <v>-8.7969684000000002E-5</v>
      </c>
      <c r="BO1829" s="122">
        <v>-5.6512875000000003E-9</v>
      </c>
      <c r="BP1829" s="122">
        <v>-5.5724526000000003E-5</v>
      </c>
      <c r="BQ1829" s="122">
        <v>-1.2110759E-7</v>
      </c>
      <c r="BR1829" s="122">
        <v>-1.8998661000000001E-6</v>
      </c>
      <c r="BS1829" s="122">
        <v>7.3082983999999999E-7</v>
      </c>
      <c r="BT1829" s="122">
        <v>-2.3541608000000001E-10</v>
      </c>
      <c r="BU1829" s="122">
        <v>1.0968367E-6</v>
      </c>
      <c r="BV1829" s="122">
        <v>-2.4070745E-7</v>
      </c>
      <c r="BW1829" s="122">
        <v>-1.0353325E-7</v>
      </c>
      <c r="BX1829" s="122">
        <v>-1.2287059999999999E-7</v>
      </c>
      <c r="BY1829" s="122">
        <v>-7.0452778999999996E-9</v>
      </c>
      <c r="BZ1829" s="122">
        <v>-2.1688986000000002E-9</v>
      </c>
      <c r="CA1829" s="122">
        <v>9.650182799999999E-7</v>
      </c>
      <c r="CB1829" s="122">
        <v>-3.2448689999999999E-5</v>
      </c>
      <c r="CC1829" s="122">
        <v>-8.5967981999999994E-8</v>
      </c>
      <c r="CD1829" s="111">
        <v>0</v>
      </c>
      <c r="CE1829" s="151"/>
      <c r="CF1829" s="143"/>
      <c r="CG1829" s="42" t="s">
        <v>1206</v>
      </c>
    </row>
    <row r="1830" spans="1:88" ht="14.5" customHeight="1">
      <c r="A1830" s="41" t="s">
        <v>8097</v>
      </c>
      <c r="B1830" s="119" t="s">
        <v>7624</v>
      </c>
      <c r="C1830" s="120" t="str">
        <f t="shared" si="688"/>
        <v>F.090.01.103</v>
      </c>
      <c r="D1830" s="135" t="s">
        <v>40</v>
      </c>
      <c r="E1830" s="119" t="s">
        <v>6570</v>
      </c>
      <c r="F1830" s="118" t="s">
        <v>8096</v>
      </c>
      <c r="G1830" s="118">
        <v>-8.4386906066799994E-2</v>
      </c>
      <c r="H1830" s="118">
        <v>3.2756570729999997E-3</v>
      </c>
      <c r="I1830" s="118">
        <v>2.0529155100000003E-3</v>
      </c>
      <c r="J1830" s="326">
        <v>-9.1499564979999988E-4</v>
      </c>
      <c r="K1830" s="118">
        <v>-8.8800483E-2</v>
      </c>
      <c r="L1830" s="118">
        <v>-2.3219462000000001E-3</v>
      </c>
      <c r="M1830" s="118">
        <v>4.7185011000000004E-3</v>
      </c>
      <c r="N1830" s="118">
        <v>3.8909221999999999E-3</v>
      </c>
      <c r="O1830" s="118">
        <v>-5.0306802999999995E-4</v>
      </c>
      <c r="P1830" s="330">
        <v>-5.9925435999999999E-5</v>
      </c>
      <c r="Q1830" s="330">
        <v>-5.2271661000000003E-5</v>
      </c>
      <c r="R1830" s="118">
        <v>-3.4363938999999998E-4</v>
      </c>
      <c r="S1830" s="118">
        <v>-1.2329223E-4</v>
      </c>
      <c r="T1830" s="118">
        <v>0</v>
      </c>
      <c r="U1830" s="118">
        <v>-7.8909570999999995E-4</v>
      </c>
      <c r="V1830" s="330">
        <v>-2.6077098E-6</v>
      </c>
      <c r="W1830" s="118">
        <v>0</v>
      </c>
      <c r="X1830" s="118">
        <v>0</v>
      </c>
      <c r="Y1830" s="41"/>
      <c r="Z1830" s="327">
        <v>-0.6676728045112782</v>
      </c>
      <c r="AA1830" s="41"/>
      <c r="AB1830" s="111">
        <v>-9.4051966</v>
      </c>
      <c r="AC1830" s="111">
        <v>-9.2764664000000003</v>
      </c>
      <c r="AD1830" s="111">
        <v>-0.10698152</v>
      </c>
      <c r="AE1830" s="111">
        <v>0</v>
      </c>
      <c r="AF1830" s="111">
        <v>0</v>
      </c>
      <c r="AG1830" s="111">
        <v>-1.0710863000000001E-3</v>
      </c>
      <c r="AH1830" s="111">
        <v>-2.0677613000000001E-2</v>
      </c>
      <c r="AI1830" s="41"/>
      <c r="AJ1830" s="114">
        <v>-1.1539539E-2</v>
      </c>
      <c r="AK1830" s="114">
        <v>-1.0581653999999999E-2</v>
      </c>
      <c r="AL1830" s="114">
        <v>-4.9258186999999996E-4</v>
      </c>
      <c r="AM1830" s="114">
        <v>-4.6530399999999999E-4</v>
      </c>
      <c r="AN1830" s="113">
        <v>-6.3439170135419994E-7</v>
      </c>
      <c r="AO1830" s="112">
        <v>-1.8216785650293998E-9</v>
      </c>
      <c r="AP1830" s="112">
        <v>-6.516862785819999E-2</v>
      </c>
      <c r="AQ1830" s="328">
        <v>-6.2915321999999997E-7</v>
      </c>
      <c r="AR1830" s="328">
        <v>-1.8986617999999999E-9</v>
      </c>
      <c r="AS1830" s="328">
        <v>-5.1858739999999999E-14</v>
      </c>
      <c r="AT1830" s="328">
        <v>-4.2040941999999999E-11</v>
      </c>
      <c r="AU1830" s="328">
        <v>-5.4613221999999997E-12</v>
      </c>
      <c r="AV1830" s="328">
        <v>5.7854157999999996E-10</v>
      </c>
      <c r="AW1830" s="328">
        <v>-4.8665555999999996E-9</v>
      </c>
      <c r="AX1830" s="328">
        <v>8.0542795000000005E-11</v>
      </c>
      <c r="AY1830" s="328">
        <v>-6.5337050000000003E-14</v>
      </c>
      <c r="AZ1830" s="328">
        <v>-6.1307377000000005E-14</v>
      </c>
      <c r="BA1830" s="328">
        <v>-3.1447710000000001E-16</v>
      </c>
      <c r="BB1830" s="328">
        <v>-1.2991668999999999E-13</v>
      </c>
      <c r="BC1830" s="328">
        <v>-7.5059174000000008E-15</v>
      </c>
      <c r="BD1830" s="328">
        <v>-5.6729778999999997E-15</v>
      </c>
      <c r="BE1830" s="328">
        <v>-6.5271383000000001E-10</v>
      </c>
      <c r="BF1830" s="328">
        <v>-2.5025123999999998E-10</v>
      </c>
      <c r="BG1830" s="328">
        <v>-3.2376467999999998E-12</v>
      </c>
      <c r="BH1830" s="328">
        <v>-5.8018582000000003E-6</v>
      </c>
      <c r="BI1830" s="329">
        <v>-6.5162825999999993E-2</v>
      </c>
      <c r="BJ1830" s="329">
        <v>0</v>
      </c>
      <c r="BK1830" s="329">
        <v>0</v>
      </c>
      <c r="BL1830" s="329">
        <v>0</v>
      </c>
      <c r="BM1830" s="41"/>
      <c r="BN1830" s="122">
        <v>-2.8504034999999999E-5</v>
      </c>
      <c r="BO1830" s="122">
        <v>1.9454212000000001E-7</v>
      </c>
      <c r="BP1830" s="122">
        <v>-1.8616489E-5</v>
      </c>
      <c r="BQ1830" s="122">
        <v>-4.0459709000000003E-8</v>
      </c>
      <c r="BR1830" s="122">
        <v>-5.7742045999999997E-7</v>
      </c>
      <c r="BS1830" s="122">
        <v>3.8431582000000002E-7</v>
      </c>
      <c r="BT1830" s="122">
        <v>-7.8647972E-11</v>
      </c>
      <c r="BU1830" s="122">
        <v>5.7916419000000001E-7</v>
      </c>
      <c r="BV1830" s="122">
        <v>-8.0415715999999999E-8</v>
      </c>
      <c r="BW1830" s="122">
        <v>-3.4588462999999997E-8</v>
      </c>
      <c r="BX1830" s="122">
        <v>-4.1048696999999999E-8</v>
      </c>
      <c r="BY1830" s="122">
        <v>-2.3536915E-9</v>
      </c>
      <c r="BZ1830" s="122">
        <v>-7.2458720999999996E-10</v>
      </c>
      <c r="CA1830" s="122">
        <v>6.0072367999999995E-7</v>
      </c>
      <c r="CB1830" s="122">
        <v>-1.0840482E-5</v>
      </c>
      <c r="CC1830" s="122">
        <v>-2.8720245E-8</v>
      </c>
      <c r="CD1830" s="111">
        <v>0</v>
      </c>
      <c r="CE1830" s="151"/>
      <c r="CF1830" s="143"/>
      <c r="CG1830" s="42" t="s">
        <v>1207</v>
      </c>
      <c r="CH1830" s="42"/>
      <c r="CI1830" s="42"/>
      <c r="CJ1830" s="41"/>
    </row>
    <row r="1831" spans="1:88" ht="14.5" customHeight="1">
      <c r="A1831" s="41" t="s">
        <v>8095</v>
      </c>
      <c r="B1831" s="119" t="s">
        <v>7624</v>
      </c>
      <c r="C1831" s="120" t="str">
        <f t="shared" si="688"/>
        <v>F.090.01.104</v>
      </c>
      <c r="D1831" s="135" t="s">
        <v>40</v>
      </c>
      <c r="E1831" s="119" t="s">
        <v>6570</v>
      </c>
      <c r="F1831" s="118" t="s">
        <v>8094</v>
      </c>
      <c r="G1831" s="118">
        <v>0.19776786511969999</v>
      </c>
      <c r="H1831" s="118">
        <v>4.4004557899999987E-3</v>
      </c>
      <c r="I1831" s="118">
        <v>6.1086025000000016E-4</v>
      </c>
      <c r="J1831" s="326">
        <v>-2.2933509202999998E-3</v>
      </c>
      <c r="K1831" s="118">
        <v>0.1950499</v>
      </c>
      <c r="L1831" s="118">
        <v>-5.8197405999999997E-3</v>
      </c>
      <c r="M1831" s="118">
        <v>7.2919007999999999E-3</v>
      </c>
      <c r="N1831" s="118">
        <v>5.9425601999999996E-3</v>
      </c>
      <c r="O1831" s="118">
        <v>-1.2608929000000001E-3</v>
      </c>
      <c r="P1831" s="118">
        <v>-1.5019748999999999E-4</v>
      </c>
      <c r="Q1831" s="118">
        <v>-1.3101401999999999E-4</v>
      </c>
      <c r="R1831" s="118">
        <v>-8.6129995000000005E-4</v>
      </c>
      <c r="S1831" s="118">
        <v>-3.0902044E-4</v>
      </c>
      <c r="T1831" s="118">
        <v>0</v>
      </c>
      <c r="U1831" s="118">
        <v>-1.9777944999999999E-3</v>
      </c>
      <c r="V1831" s="330">
        <v>-6.5359802999999999E-6</v>
      </c>
      <c r="W1831" s="118">
        <v>0</v>
      </c>
      <c r="X1831" s="118">
        <v>0</v>
      </c>
      <c r="Y1831" s="41"/>
      <c r="Z1831" s="327">
        <v>1.4665406015037592</v>
      </c>
      <c r="AA1831" s="41"/>
      <c r="AB1831" s="111">
        <v>-23.573243999999999</v>
      </c>
      <c r="AC1831" s="111">
        <v>-23.250594</v>
      </c>
      <c r="AD1831" s="111">
        <v>-0.26813916999999998</v>
      </c>
      <c r="AE1831" s="111">
        <v>0</v>
      </c>
      <c r="AF1831" s="111">
        <v>0</v>
      </c>
      <c r="AG1831" s="111">
        <v>-2.6845774000000002E-3</v>
      </c>
      <c r="AH1831" s="111">
        <v>-5.1826500999999997E-2</v>
      </c>
      <c r="AI1831" s="41"/>
      <c r="AJ1831" s="114">
        <v>2.1296308E-2</v>
      </c>
      <c r="AK1831" s="114">
        <v>2.1354293999999999E-2</v>
      </c>
      <c r="AL1831" s="114">
        <v>1.1082548E-3</v>
      </c>
      <c r="AM1831" s="114">
        <v>-1.1662408999999999E-3</v>
      </c>
      <c r="AN1831" s="113">
        <v>1.2802334830869999E-6</v>
      </c>
      <c r="AO1831" s="112">
        <v>4.0985752652455999E-9</v>
      </c>
      <c r="AP1831" s="112">
        <v>-0.16333906181400001</v>
      </c>
      <c r="AQ1831" s="328">
        <v>1.3370064E-6</v>
      </c>
      <c r="AR1831" s="328">
        <v>4.0331820999999998E-9</v>
      </c>
      <c r="AS1831" s="328">
        <v>1.1023093E-13</v>
      </c>
      <c r="AT1831" s="328">
        <v>-1.0537167999999999E-10</v>
      </c>
      <c r="AU1831" s="328">
        <v>-1.3688293E-11</v>
      </c>
      <c r="AV1831" s="328">
        <v>8.8358944999999998E-10</v>
      </c>
      <c r="AW1831" s="328">
        <v>-5.5274248999999999E-8</v>
      </c>
      <c r="AX1831" s="328">
        <v>1.2157105999999999E-10</v>
      </c>
      <c r="AY1831" s="328">
        <v>-4.7660162000000003E-11</v>
      </c>
      <c r="AZ1831" s="328">
        <v>-1.5366120000000001E-13</v>
      </c>
      <c r="BA1831" s="328">
        <v>-7.8820740000000002E-16</v>
      </c>
      <c r="BB1831" s="328">
        <v>-3.2562401E-13</v>
      </c>
      <c r="BC1831" s="328">
        <v>-1.8812879E-14</v>
      </c>
      <c r="BD1831" s="328">
        <v>-1.4218787999999999E-14</v>
      </c>
      <c r="BE1831" s="328">
        <v>-1.6359661000000001E-9</v>
      </c>
      <c r="BF1831" s="328">
        <v>-6.2723128999999997E-10</v>
      </c>
      <c r="BG1831" s="328">
        <v>-8.1148586E-12</v>
      </c>
      <c r="BH1831" s="328">
        <v>-1.4541814E-5</v>
      </c>
      <c r="BI1831" s="329">
        <v>-0.16332452</v>
      </c>
      <c r="BJ1831" s="329">
        <v>0</v>
      </c>
      <c r="BK1831" s="329">
        <v>0</v>
      </c>
      <c r="BL1831" s="329">
        <v>0</v>
      </c>
      <c r="BM1831" s="41"/>
      <c r="BN1831" s="122">
        <v>1.3793424E-5</v>
      </c>
      <c r="BO1831" s="122">
        <v>-2.6350631E-8</v>
      </c>
      <c r="BP1831" s="122">
        <v>4.0891043999999999E-5</v>
      </c>
      <c r="BQ1831" s="122">
        <v>-1.0140847E-7</v>
      </c>
      <c r="BR1831" s="122">
        <v>-1.5971427E-6</v>
      </c>
      <c r="BS1831" s="122">
        <v>5.9652893999999998E-7</v>
      </c>
      <c r="BT1831" s="122">
        <v>-1.9712378E-10</v>
      </c>
      <c r="BU1831" s="122">
        <v>8.9501469999999997E-7</v>
      </c>
      <c r="BV1831" s="122">
        <v>-2.0155446000000001E-7</v>
      </c>
      <c r="BW1831" s="122">
        <v>-8.6692741999999998E-8</v>
      </c>
      <c r="BX1831" s="122">
        <v>-1.0288472E-7</v>
      </c>
      <c r="BY1831" s="122">
        <v>-5.8993072999999999E-9</v>
      </c>
      <c r="BZ1831" s="122">
        <v>-1.81611E-9</v>
      </c>
      <c r="CA1831" s="122">
        <v>7.7741815000000005E-7</v>
      </c>
      <c r="CB1831" s="122">
        <v>-2.7170651999999999E-5</v>
      </c>
      <c r="CC1831" s="122">
        <v>-7.1984603999999999E-8</v>
      </c>
      <c r="CD1831" s="111">
        <v>0</v>
      </c>
      <c r="CE1831" s="151"/>
      <c r="CF1831" s="143"/>
      <c r="CG1831" s="42" t="s">
        <v>801</v>
      </c>
      <c r="CH1831" s="42"/>
      <c r="CI1831" s="42"/>
    </row>
    <row r="1832" spans="1:88" ht="14.5" customHeight="1">
      <c r="A1832" s="41" t="s">
        <v>8093</v>
      </c>
      <c r="B1832" s="119" t="s">
        <v>7624</v>
      </c>
      <c r="C1832" s="120" t="str">
        <f t="shared" si="688"/>
        <v>F.090.01.105</v>
      </c>
      <c r="D1832" s="135" t="s">
        <v>40</v>
      </c>
      <c r="E1832" s="119" t="s">
        <v>6570</v>
      </c>
      <c r="F1832" s="118" t="s">
        <v>8092</v>
      </c>
      <c r="G1832" s="118">
        <v>-0.1630198723913</v>
      </c>
      <c r="H1832" s="118">
        <v>6.2707159600000001E-3</v>
      </c>
      <c r="I1832" s="118">
        <v>3.9002408200000003E-3</v>
      </c>
      <c r="J1832" s="326">
        <v>-1.7663491713E-3</v>
      </c>
      <c r="K1832" s="118">
        <v>-0.17142447999999999</v>
      </c>
      <c r="L1832" s="118">
        <v>-4.4823902000000002E-3</v>
      </c>
      <c r="M1832" s="118">
        <v>9.0460081000000008E-3</v>
      </c>
      <c r="N1832" s="118">
        <v>7.4584517000000003E-3</v>
      </c>
      <c r="O1832" s="118">
        <v>-9.7114537000000001E-4</v>
      </c>
      <c r="P1832" s="118">
        <v>-1.1568277999999999E-4</v>
      </c>
      <c r="Q1832" s="118">
        <v>-1.0090759E-4</v>
      </c>
      <c r="R1832" s="118">
        <v>-6.6337708000000005E-4</v>
      </c>
      <c r="S1832" s="118">
        <v>-2.3800893E-4</v>
      </c>
      <c r="T1832" s="118">
        <v>0</v>
      </c>
      <c r="U1832" s="118">
        <v>-1.5233061999999999E-3</v>
      </c>
      <c r="V1832" s="330">
        <v>-5.0340412999999999E-6</v>
      </c>
      <c r="W1832" s="118">
        <v>0</v>
      </c>
      <c r="X1832" s="118">
        <v>0</v>
      </c>
      <c r="Y1832" s="41"/>
      <c r="Z1832" s="327">
        <v>-1.288905864661654</v>
      </c>
      <c r="AA1832" s="41"/>
      <c r="AB1832" s="111">
        <v>-18.156217999999999</v>
      </c>
      <c r="AC1832" s="111">
        <v>-17.907712</v>
      </c>
      <c r="AD1832" s="111">
        <v>-0.20652198999999999</v>
      </c>
      <c r="AE1832" s="111">
        <v>0</v>
      </c>
      <c r="AF1832" s="111">
        <v>0</v>
      </c>
      <c r="AG1832" s="111">
        <v>-2.0676736000000001E-3</v>
      </c>
      <c r="AH1832" s="111">
        <v>-3.9917003E-2</v>
      </c>
      <c r="AI1832" s="41"/>
      <c r="AJ1832" s="114">
        <v>-2.2287010999999999E-2</v>
      </c>
      <c r="AK1832" s="114">
        <v>-2.0437385999999998E-2</v>
      </c>
      <c r="AL1832" s="114">
        <v>-9.5138098999999999E-4</v>
      </c>
      <c r="AM1832" s="114">
        <v>-8.9824396000000003E-4</v>
      </c>
      <c r="AN1832" s="113">
        <v>-1.2252629282760001E-6</v>
      </c>
      <c r="AO1832" s="112">
        <v>-3.51842088701887E-9</v>
      </c>
      <c r="AP1832" s="112">
        <v>-0.12580448017000001</v>
      </c>
      <c r="AQ1832" s="328">
        <v>-1.2145459E-6</v>
      </c>
      <c r="AR1832" s="328">
        <v>-3.6652628999999999E-9</v>
      </c>
      <c r="AS1832" s="328">
        <v>-1.0011045999999999E-13</v>
      </c>
      <c r="AT1832" s="328">
        <v>-8.1157741999999996E-11</v>
      </c>
      <c r="AU1832" s="328">
        <v>-1.0542784E-11</v>
      </c>
      <c r="AV1832" s="328">
        <v>1.1089977000000001E-9</v>
      </c>
      <c r="AW1832" s="328">
        <v>-9.9912006999999994E-9</v>
      </c>
      <c r="AX1832" s="328">
        <v>1.5437134E-10</v>
      </c>
      <c r="AY1832" s="328">
        <v>-7.8392032999999998E-13</v>
      </c>
      <c r="AZ1832" s="328">
        <v>-1.1835054E-13</v>
      </c>
      <c r="BA1832" s="328">
        <v>-6.0708087000000004E-16</v>
      </c>
      <c r="BB1832" s="328">
        <v>-2.5079706999999999E-13</v>
      </c>
      <c r="BC1832" s="328">
        <v>-1.4489764000000001E-14</v>
      </c>
      <c r="BD1832" s="328">
        <v>-1.0951374E-14</v>
      </c>
      <c r="BE1832" s="328">
        <v>-1.2600283999999999E-9</v>
      </c>
      <c r="BF1832" s="328">
        <v>-4.8309634999999999E-10</v>
      </c>
      <c r="BG1832" s="328">
        <v>-6.2501004E-12</v>
      </c>
      <c r="BH1832" s="328">
        <v>-1.120017E-5</v>
      </c>
      <c r="BI1832" s="329">
        <v>-0.12579328000000001</v>
      </c>
      <c r="BJ1832" s="329">
        <v>0</v>
      </c>
      <c r="BK1832" s="329">
        <v>0</v>
      </c>
      <c r="BL1832" s="329">
        <v>0</v>
      </c>
      <c r="BM1832" s="41"/>
      <c r="BN1832" s="122">
        <v>-5.5057550999999999E-5</v>
      </c>
      <c r="BO1832" s="122">
        <v>3.6843507999999998E-7</v>
      </c>
      <c r="BP1832" s="122">
        <v>-3.5938115999999998E-5</v>
      </c>
      <c r="BQ1832" s="122">
        <v>-7.810526E-8</v>
      </c>
      <c r="BR1832" s="122">
        <v>-1.1167545999999999E-6</v>
      </c>
      <c r="BS1832" s="122">
        <v>7.3682187000000001E-7</v>
      </c>
      <c r="BT1832" s="122">
        <v>-1.5182560999999999E-10</v>
      </c>
      <c r="BU1832" s="122">
        <v>1.1103362999999999E-6</v>
      </c>
      <c r="BV1832" s="122">
        <v>-1.5523814999999999E-7</v>
      </c>
      <c r="BW1832" s="122">
        <v>-6.6771137999999994E-8</v>
      </c>
      <c r="BX1832" s="122">
        <v>-7.9242268999999999E-8</v>
      </c>
      <c r="BY1832" s="122">
        <v>-4.5436729E-9</v>
      </c>
      <c r="BZ1832" s="122">
        <v>-1.398776E-9</v>
      </c>
      <c r="CA1832" s="122">
        <v>1.1495787E-6</v>
      </c>
      <c r="CB1832" s="122">
        <v>-2.0926958E-5</v>
      </c>
      <c r="CC1832" s="122">
        <v>-5.5442865000000002E-8</v>
      </c>
      <c r="CD1832" s="111">
        <v>0</v>
      </c>
      <c r="CE1832" s="151"/>
      <c r="CF1832" s="143"/>
      <c r="CG1832" s="42" t="s">
        <v>1206</v>
      </c>
      <c r="CH1832" s="42"/>
      <c r="CI1832" s="42"/>
    </row>
    <row r="1833" spans="1:88" ht="14.5" customHeight="1">
      <c r="A1833" s="41" t="s">
        <v>8091</v>
      </c>
      <c r="B1833" s="119" t="s">
        <v>7624</v>
      </c>
      <c r="C1833" s="120" t="str">
        <f t="shared" si="688"/>
        <v>F.090.01.106</v>
      </c>
      <c r="D1833" s="135" t="s">
        <v>40</v>
      </c>
      <c r="E1833" s="119" t="s">
        <v>6570</v>
      </c>
      <c r="F1833" s="118" t="s">
        <v>8090</v>
      </c>
      <c r="G1833" s="118">
        <v>0.1591900032087</v>
      </c>
      <c r="H1833" s="118">
        <v>3.3943159599999998E-3</v>
      </c>
      <c r="I1833" s="118">
        <v>4.7651642000000002E-4</v>
      </c>
      <c r="J1833" s="326">
        <v>-1.7663491713E-3</v>
      </c>
      <c r="K1833" s="118">
        <v>0.15708552000000001</v>
      </c>
      <c r="L1833" s="118">
        <v>-4.4823902000000002E-3</v>
      </c>
      <c r="M1833" s="118">
        <v>5.6222837000000003E-3</v>
      </c>
      <c r="N1833" s="118">
        <v>4.5820517E-3</v>
      </c>
      <c r="O1833" s="118">
        <v>-9.7114537000000001E-4</v>
      </c>
      <c r="P1833" s="118">
        <v>-1.1568277999999999E-4</v>
      </c>
      <c r="Q1833" s="118">
        <v>-1.0090759E-4</v>
      </c>
      <c r="R1833" s="118">
        <v>-6.6337708000000005E-4</v>
      </c>
      <c r="S1833" s="118">
        <v>-2.3800893E-4</v>
      </c>
      <c r="T1833" s="118">
        <v>0</v>
      </c>
      <c r="U1833" s="118">
        <v>-1.5233061999999999E-3</v>
      </c>
      <c r="V1833" s="330">
        <v>-5.0340412999999999E-6</v>
      </c>
      <c r="W1833" s="118">
        <v>0</v>
      </c>
      <c r="X1833" s="118">
        <v>0</v>
      </c>
      <c r="Y1833" s="41"/>
      <c r="Z1833" s="327">
        <v>1.181094135338346</v>
      </c>
      <c r="AA1833" s="41"/>
      <c r="AB1833" s="111">
        <v>-18.156217999999999</v>
      </c>
      <c r="AC1833" s="111">
        <v>-17.907712</v>
      </c>
      <c r="AD1833" s="111">
        <v>-0.20652198999999999</v>
      </c>
      <c r="AE1833" s="111">
        <v>0</v>
      </c>
      <c r="AF1833" s="111">
        <v>0</v>
      </c>
      <c r="AG1833" s="111">
        <v>-2.0676736000000001E-3</v>
      </c>
      <c r="AH1833" s="111">
        <v>-3.9917003E-2</v>
      </c>
      <c r="AI1833" s="41"/>
      <c r="AJ1833" s="114">
        <v>1.724063E-2</v>
      </c>
      <c r="AK1833" s="114">
        <v>1.7246207999999999E-2</v>
      </c>
      <c r="AL1833" s="114">
        <v>8.9266533000000004E-4</v>
      </c>
      <c r="AM1833" s="114">
        <v>-8.9824396000000003E-4</v>
      </c>
      <c r="AN1833" s="113">
        <v>1.0339453714339999E-6</v>
      </c>
      <c r="AO1833" s="112">
        <v>3.3012770723061303E-9</v>
      </c>
      <c r="AP1833" s="112">
        <v>-0.12580448017000001</v>
      </c>
      <c r="AQ1833" s="328">
        <v>1.0776141E-6</v>
      </c>
      <c r="AR1833" s="328">
        <v>3.2507371000000002E-9</v>
      </c>
      <c r="AS1833" s="328">
        <v>8.8844535000000001E-14</v>
      </c>
      <c r="AT1833" s="328">
        <v>-8.1157741999999996E-11</v>
      </c>
      <c r="AU1833" s="328">
        <v>-1.0542784E-11</v>
      </c>
      <c r="AV1833" s="328">
        <v>6.8129771000000005E-10</v>
      </c>
      <c r="AW1833" s="328">
        <v>-4.2515201000000002E-8</v>
      </c>
      <c r="AX1833" s="328">
        <v>9.3741344000000004E-11</v>
      </c>
      <c r="AY1833" s="328">
        <v>-3.6644919999999999E-11</v>
      </c>
      <c r="AZ1833" s="328">
        <v>-1.1835054E-13</v>
      </c>
      <c r="BA1833" s="328">
        <v>-6.0708087000000004E-16</v>
      </c>
      <c r="BB1833" s="328">
        <v>-2.5079706999999999E-13</v>
      </c>
      <c r="BC1833" s="328">
        <v>-1.4489764000000001E-14</v>
      </c>
      <c r="BD1833" s="328">
        <v>-1.0951374E-14</v>
      </c>
      <c r="BE1833" s="328">
        <v>-1.2600283999999999E-9</v>
      </c>
      <c r="BF1833" s="328">
        <v>-4.8309634999999999E-10</v>
      </c>
      <c r="BG1833" s="328">
        <v>-6.2501004E-12</v>
      </c>
      <c r="BH1833" s="328">
        <v>-1.120017E-5</v>
      </c>
      <c r="BI1833" s="329">
        <v>-0.12579328000000001</v>
      </c>
      <c r="BJ1833" s="329">
        <v>0</v>
      </c>
      <c r="BK1833" s="329">
        <v>0</v>
      </c>
      <c r="BL1833" s="329">
        <v>0</v>
      </c>
      <c r="BM1833" s="41"/>
      <c r="BN1833" s="122">
        <v>1.2064407E-5</v>
      </c>
      <c r="BO1833" s="122">
        <v>-1.9612036999999999E-8</v>
      </c>
      <c r="BP1833" s="122">
        <v>3.2932038E-5</v>
      </c>
      <c r="BQ1833" s="122">
        <v>-7.810526E-8</v>
      </c>
      <c r="BR1833" s="122">
        <v>-1.2299272000000001E-6</v>
      </c>
      <c r="BS1833" s="122">
        <v>4.5993684999999998E-7</v>
      </c>
      <c r="BT1833" s="122">
        <v>-1.5182560999999999E-10</v>
      </c>
      <c r="BU1833" s="122">
        <v>6.9008437999999995E-7</v>
      </c>
      <c r="BV1833" s="122">
        <v>-1.5523814999999999E-7</v>
      </c>
      <c r="BW1833" s="122">
        <v>-6.6771137999999994E-8</v>
      </c>
      <c r="BX1833" s="122">
        <v>-7.9242268999999999E-8</v>
      </c>
      <c r="BY1833" s="122">
        <v>-4.5436729E-9</v>
      </c>
      <c r="BZ1833" s="122">
        <v>-1.398776E-9</v>
      </c>
      <c r="CA1833" s="122">
        <v>5.9973919000000002E-7</v>
      </c>
      <c r="CB1833" s="122">
        <v>-2.0926958E-5</v>
      </c>
      <c r="CC1833" s="122">
        <v>-5.5442865000000002E-8</v>
      </c>
      <c r="CD1833" s="111">
        <v>0</v>
      </c>
      <c r="CE1833" s="151"/>
      <c r="CF1833" s="143"/>
      <c r="CG1833" s="42" t="s">
        <v>1206</v>
      </c>
      <c r="CH1833" s="42"/>
      <c r="CI1833" s="42"/>
    </row>
    <row r="1834" spans="1:88" ht="14.5" customHeight="1">
      <c r="A1834" s="41" t="s">
        <v>8089</v>
      </c>
      <c r="B1834" s="119" t="s">
        <v>7624</v>
      </c>
      <c r="C1834" s="120" t="str">
        <f t="shared" si="688"/>
        <v>F.090.01.107</v>
      </c>
      <c r="D1834" s="135" t="s">
        <v>40</v>
      </c>
      <c r="E1834" s="119" t="s">
        <v>6570</v>
      </c>
      <c r="F1834" s="118" t="s">
        <v>8088</v>
      </c>
      <c r="G1834" s="118">
        <v>0.21385823345730001</v>
      </c>
      <c r="H1834" s="118">
        <v>3.5378680600000002E-3</v>
      </c>
      <c r="I1834" s="118">
        <v>4.829411699999994E-4</v>
      </c>
      <c r="J1834" s="326">
        <v>-1.8478557726999999E-3</v>
      </c>
      <c r="K1834" s="118">
        <v>0.21168528</v>
      </c>
      <c r="L1834" s="118">
        <v>-4.6892262000000004E-3</v>
      </c>
      <c r="M1834" s="118">
        <v>5.8661553999999998E-3</v>
      </c>
      <c r="N1834" s="118">
        <v>4.7804108E-3</v>
      </c>
      <c r="O1834" s="118">
        <v>-1.015958E-3</v>
      </c>
      <c r="P1834" s="118">
        <v>-1.2102086E-4</v>
      </c>
      <c r="Q1834" s="118">
        <v>-1.0556388E-4</v>
      </c>
      <c r="R1834" s="118">
        <v>-6.9398802999999997E-4</v>
      </c>
      <c r="S1834" s="118">
        <v>-2.4899163999999999E-4</v>
      </c>
      <c r="T1834" s="118">
        <v>0</v>
      </c>
      <c r="U1834" s="118">
        <v>-1.5935978E-3</v>
      </c>
      <c r="V1834" s="330">
        <v>-5.2663327000000003E-6</v>
      </c>
      <c r="W1834" s="118">
        <v>0</v>
      </c>
      <c r="X1834" s="118">
        <v>0</v>
      </c>
      <c r="Y1834" s="41"/>
      <c r="Z1834" s="327">
        <v>1.5916186466165414</v>
      </c>
      <c r="AA1834" s="41"/>
      <c r="AB1834" s="111">
        <v>-18.994021</v>
      </c>
      <c r="AC1834" s="111">
        <v>-18.734047</v>
      </c>
      <c r="AD1834" s="111">
        <v>-0.21605176000000001</v>
      </c>
      <c r="AE1834" s="111">
        <v>0</v>
      </c>
      <c r="AF1834" s="111">
        <v>0</v>
      </c>
      <c r="AG1834" s="111">
        <v>-2.1630845000000002E-3</v>
      </c>
      <c r="AH1834" s="111">
        <v>-4.1758938000000002E-2</v>
      </c>
      <c r="AI1834" s="41"/>
      <c r="AJ1834" s="114">
        <v>2.3814037E-2</v>
      </c>
      <c r="AK1834" s="114">
        <v>2.3550431E-2</v>
      </c>
      <c r="AL1834" s="114">
        <v>1.2032983000000001E-3</v>
      </c>
      <c r="AM1834" s="114">
        <v>-9.3969264000000005E-4</v>
      </c>
      <c r="AN1834" s="113">
        <v>1.4118963236830002E-6</v>
      </c>
      <c r="AO1834" s="112">
        <v>4.4500674994389211E-9</v>
      </c>
      <c r="AP1834" s="112">
        <v>-0.13160961699199999</v>
      </c>
      <c r="AQ1834" s="328">
        <v>1.4577299000000001E-6</v>
      </c>
      <c r="AR1834" s="328">
        <v>4.3976068000000003E-9</v>
      </c>
      <c r="AS1834" s="328">
        <v>1.2018003000000001E-13</v>
      </c>
      <c r="AT1834" s="328">
        <v>-8.4902694999999997E-11</v>
      </c>
      <c r="AU1834" s="328">
        <v>-1.1029271999999999E-11</v>
      </c>
      <c r="AV1834" s="328">
        <v>7.1079135E-10</v>
      </c>
      <c r="AW1834" s="328">
        <v>-4.4624875999999998E-8</v>
      </c>
      <c r="AX1834" s="328">
        <v>9.7791342999999999E-11</v>
      </c>
      <c r="AY1834" s="328">
        <v>-3.8498885999999999E-11</v>
      </c>
      <c r="AZ1834" s="328">
        <v>-1.2381172E-13</v>
      </c>
      <c r="BA1834" s="328">
        <v>-6.3509407999999999E-16</v>
      </c>
      <c r="BB1834" s="328">
        <v>-2.6236987999999999E-13</v>
      </c>
      <c r="BC1834" s="328">
        <v>-1.5158381E-14</v>
      </c>
      <c r="BD1834" s="328">
        <v>-1.1456716E-14</v>
      </c>
      <c r="BE1834" s="328">
        <v>-1.3181713E-9</v>
      </c>
      <c r="BF1834" s="328">
        <v>-5.0538839999999995E-10</v>
      </c>
      <c r="BG1834" s="328">
        <v>-6.5385058000000002E-12</v>
      </c>
      <c r="BH1834" s="328">
        <v>-1.1716992E-5</v>
      </c>
      <c r="BI1834" s="329">
        <v>-0.13159789999999999</v>
      </c>
      <c r="BJ1834" s="329">
        <v>0</v>
      </c>
      <c r="BK1834" s="329">
        <v>0</v>
      </c>
      <c r="BL1834" s="329">
        <v>0</v>
      </c>
      <c r="BM1834" s="41"/>
      <c r="BN1834" s="122">
        <v>2.2540056000000001E-5</v>
      </c>
      <c r="BO1834" s="122">
        <v>-2.2281009999999999E-8</v>
      </c>
      <c r="BP1834" s="122">
        <v>4.4378551999999998E-5</v>
      </c>
      <c r="BQ1834" s="122">
        <v>-8.1709357999999996E-8</v>
      </c>
      <c r="BR1834" s="122">
        <v>-1.2871954999999999E-6</v>
      </c>
      <c r="BS1834" s="122">
        <v>4.7990156E-7</v>
      </c>
      <c r="BT1834" s="122">
        <v>-1.5883146999999999E-10</v>
      </c>
      <c r="BU1834" s="122">
        <v>7.2001732999999996E-7</v>
      </c>
      <c r="BV1834" s="122">
        <v>-1.6240147999999999E-7</v>
      </c>
      <c r="BW1834" s="122">
        <v>-6.9852233999999998E-8</v>
      </c>
      <c r="BX1834" s="122">
        <v>-8.2898834E-8</v>
      </c>
      <c r="BY1834" s="122">
        <v>-4.7533367000000002E-9</v>
      </c>
      <c r="BZ1834" s="122">
        <v>-1.4633213000000001E-9</v>
      </c>
      <c r="CA1834" s="122">
        <v>6.2491415000000002E-7</v>
      </c>
      <c r="CB1834" s="122">
        <v>-2.1892613999999999E-5</v>
      </c>
      <c r="CC1834" s="122">
        <v>-5.8001227000000001E-8</v>
      </c>
      <c r="CD1834" s="111">
        <v>0</v>
      </c>
      <c r="CE1834" s="151"/>
      <c r="CF1834" s="143"/>
      <c r="CG1834" s="41" t="s">
        <v>800</v>
      </c>
      <c r="CH1834" s="42"/>
      <c r="CI1834" s="42"/>
    </row>
    <row r="1835" spans="1:88" ht="14.5" customHeight="1">
      <c r="A1835" s="41" t="s">
        <v>8087</v>
      </c>
      <c r="B1835" s="119" t="s">
        <v>7624</v>
      </c>
      <c r="C1835" s="120" t="str">
        <f t="shared" si="688"/>
        <v>F.090.01.108</v>
      </c>
      <c r="D1835" s="135" t="s">
        <v>40</v>
      </c>
      <c r="E1835" s="119" t="s">
        <v>6570</v>
      </c>
      <c r="F1835" s="118" t="s">
        <v>8086</v>
      </c>
      <c r="G1835" s="118">
        <v>0.1550775067421</v>
      </c>
      <c r="H1835" s="118">
        <v>5.2630434099999995E-3</v>
      </c>
      <c r="I1835" s="118">
        <v>7.3877939999999987E-4</v>
      </c>
      <c r="J1835" s="326">
        <v>-2.7388460678999999E-3</v>
      </c>
      <c r="K1835" s="118">
        <v>0.15181453</v>
      </c>
      <c r="L1835" s="118">
        <v>-6.9502549000000002E-3</v>
      </c>
      <c r="M1835" s="118">
        <v>8.7176462E-3</v>
      </c>
      <c r="N1835" s="118">
        <v>7.1047094999999996E-3</v>
      </c>
      <c r="O1835" s="118">
        <v>-1.5058278E-3</v>
      </c>
      <c r="P1835" s="118">
        <v>-1.7937412E-4</v>
      </c>
      <c r="Q1835" s="118">
        <v>-1.5646417000000001E-4</v>
      </c>
      <c r="R1835" s="118">
        <v>-1.0286118999999999E-3</v>
      </c>
      <c r="S1835" s="118">
        <v>-3.6904924E-4</v>
      </c>
      <c r="T1835" s="118">
        <v>0</v>
      </c>
      <c r="U1835" s="118">
        <v>-2.3619912E-3</v>
      </c>
      <c r="V1835" s="330">
        <v>-7.8056279000000003E-6</v>
      </c>
      <c r="W1835" s="118">
        <v>0</v>
      </c>
      <c r="X1835" s="118">
        <v>0</v>
      </c>
      <c r="Y1835" s="41"/>
      <c r="Z1835" s="327">
        <v>1.1414626315789473</v>
      </c>
      <c r="AA1835" s="41"/>
      <c r="AB1835" s="111">
        <v>-28.152467999999999</v>
      </c>
      <c r="AC1835" s="111">
        <v>-27.767140999999999</v>
      </c>
      <c r="AD1835" s="111">
        <v>-0.32022656999999999</v>
      </c>
      <c r="AE1835" s="111">
        <v>0</v>
      </c>
      <c r="AF1835" s="111">
        <v>0</v>
      </c>
      <c r="AG1835" s="111">
        <v>-3.2060703000000002E-3</v>
      </c>
      <c r="AH1835" s="111">
        <v>-6.1894062999999999E-2</v>
      </c>
      <c r="AI1835" s="41"/>
      <c r="AJ1835" s="114">
        <v>1.5531343E-2</v>
      </c>
      <c r="AK1835" s="114">
        <v>1.606235E-2</v>
      </c>
      <c r="AL1835" s="114">
        <v>8.6178312000000003E-4</v>
      </c>
      <c r="AM1835" s="114">
        <v>-1.3927892E-3</v>
      </c>
      <c r="AN1835" s="113">
        <v>9.6297064144700009E-7</v>
      </c>
      <c r="AO1835" s="112">
        <v>3.1870677340592795E-9</v>
      </c>
      <c r="AP1835" s="112">
        <v>-0.19506850663600001</v>
      </c>
      <c r="AQ1835" s="328">
        <v>1.0306828999999999E-6</v>
      </c>
      <c r="AR1835" s="328">
        <v>3.1087573999999999E-9</v>
      </c>
      <c r="AS1835" s="328">
        <v>8.4981827E-14</v>
      </c>
      <c r="AT1835" s="328">
        <v>-1.2584066999999999E-10</v>
      </c>
      <c r="AU1835" s="328">
        <v>-1.6347313E-11</v>
      </c>
      <c r="AV1835" s="328">
        <v>1.0563874999999999E-9</v>
      </c>
      <c r="AW1835" s="328">
        <v>-6.5923622999999998E-8</v>
      </c>
      <c r="AX1835" s="328">
        <v>1.4535078000000001E-10</v>
      </c>
      <c r="AY1835" s="328">
        <v>-5.6821438E-11</v>
      </c>
      <c r="AZ1835" s="328">
        <v>-1.8351067000000001E-13</v>
      </c>
      <c r="BA1835" s="328">
        <v>-9.4132071999999995E-16</v>
      </c>
      <c r="BB1835" s="328">
        <v>-3.8887814000000001E-13</v>
      </c>
      <c r="BC1835" s="328">
        <v>-2.2467377E-14</v>
      </c>
      <c r="BD1835" s="328">
        <v>-1.698086E-14</v>
      </c>
      <c r="BE1835" s="328">
        <v>-1.9537609E-9</v>
      </c>
      <c r="BF1835" s="328">
        <v>-7.4907417000000005E-10</v>
      </c>
      <c r="BG1835" s="328">
        <v>-9.6912114000000007E-12</v>
      </c>
      <c r="BH1835" s="328">
        <v>-1.7366635999999999E-5</v>
      </c>
      <c r="BI1835" s="329">
        <v>-0.19505114000000001</v>
      </c>
      <c r="BJ1835" s="329">
        <v>0</v>
      </c>
      <c r="BK1835" s="329">
        <v>0</v>
      </c>
      <c r="BL1835" s="329">
        <v>0</v>
      </c>
      <c r="BM1835" s="41"/>
      <c r="BN1835" s="122">
        <v>-5.2973965000000003E-7</v>
      </c>
      <c r="BO1835" s="122">
        <v>-3.0420251999999998E-8</v>
      </c>
      <c r="BP1835" s="122">
        <v>3.1827006000000002E-5</v>
      </c>
      <c r="BQ1835" s="122">
        <v>-1.2110759E-7</v>
      </c>
      <c r="BR1835" s="122">
        <v>-1.9070898E-6</v>
      </c>
      <c r="BS1835" s="122">
        <v>7.1315632999999999E-7</v>
      </c>
      <c r="BT1835" s="122">
        <v>-2.3541608000000001E-10</v>
      </c>
      <c r="BU1835" s="122">
        <v>1.0700121E-6</v>
      </c>
      <c r="BV1835" s="122">
        <v>-2.4070745E-7</v>
      </c>
      <c r="BW1835" s="122">
        <v>-1.0353325E-7</v>
      </c>
      <c r="BX1835" s="122">
        <v>-1.2287059999999999E-7</v>
      </c>
      <c r="BY1835" s="122">
        <v>-7.0452778999999996E-9</v>
      </c>
      <c r="BZ1835" s="122">
        <v>-2.1688986000000002E-9</v>
      </c>
      <c r="CA1835" s="122">
        <v>9.2992214000000004E-7</v>
      </c>
      <c r="CB1835" s="122">
        <v>-3.2448689999999999E-5</v>
      </c>
      <c r="CC1835" s="122">
        <v>-8.5967981999999994E-8</v>
      </c>
      <c r="CD1835" s="111">
        <v>0</v>
      </c>
      <c r="CE1835" s="151"/>
      <c r="CF1835" s="143"/>
      <c r="CG1835" s="41" t="s">
        <v>800</v>
      </c>
      <c r="CH1835" s="42"/>
      <c r="CI1835" s="42"/>
    </row>
    <row r="1836" spans="1:88" ht="14.5" customHeight="1">
      <c r="A1836" s="41" t="s">
        <v>8085</v>
      </c>
      <c r="B1836" s="119" t="s">
        <v>7624</v>
      </c>
      <c r="C1836" s="120" t="str">
        <f t="shared" si="688"/>
        <v>F.090.01.110</v>
      </c>
      <c r="D1836" s="135" t="s">
        <v>40</v>
      </c>
      <c r="E1836" s="119" t="s">
        <v>6570</v>
      </c>
      <c r="F1836" s="118" t="s">
        <v>8084</v>
      </c>
      <c r="G1836" s="118">
        <v>-0.1232995956427</v>
      </c>
      <c r="H1836" s="118">
        <v>3.3889532840000003E-3</v>
      </c>
      <c r="I1836" s="118">
        <v>1.3982202E-3</v>
      </c>
      <c r="J1836" s="326">
        <v>-1.3063391267E-3</v>
      </c>
      <c r="K1836" s="118">
        <v>-0.12678043</v>
      </c>
      <c r="L1836" s="118">
        <v>-3.3150420999999998E-3</v>
      </c>
      <c r="M1836" s="118">
        <v>5.2038761999999997E-3</v>
      </c>
      <c r="N1836" s="118">
        <v>4.2673672000000003E-3</v>
      </c>
      <c r="O1836" s="118">
        <v>-7.1823014000000002E-4</v>
      </c>
      <c r="P1836" s="330">
        <v>-8.5555534999999993E-5</v>
      </c>
      <c r="Q1836" s="330">
        <v>-7.4628241000000004E-5</v>
      </c>
      <c r="R1836" s="118">
        <v>-4.9061389999999997E-4</v>
      </c>
      <c r="S1836" s="118">
        <v>-1.7602429999999999E-4</v>
      </c>
      <c r="T1836" s="118">
        <v>0</v>
      </c>
      <c r="U1836" s="118">
        <v>-1.1265918E-3</v>
      </c>
      <c r="V1836" s="330">
        <v>-3.7230267000000001E-6</v>
      </c>
      <c r="W1836" s="118">
        <v>0</v>
      </c>
      <c r="X1836" s="118">
        <v>0</v>
      </c>
      <c r="Y1836" s="41"/>
      <c r="Z1836" s="327">
        <v>-0.95323631578947365</v>
      </c>
      <c r="AA1836" s="41"/>
      <c r="AB1836" s="111">
        <v>-13.427797</v>
      </c>
      <c r="AC1836" s="111">
        <v>-13.244009</v>
      </c>
      <c r="AD1836" s="111">
        <v>-0.1527375</v>
      </c>
      <c r="AE1836" s="111">
        <v>0</v>
      </c>
      <c r="AF1836" s="111">
        <v>0</v>
      </c>
      <c r="AG1836" s="111">
        <v>-1.5291897E-3</v>
      </c>
      <c r="AH1836" s="111">
        <v>-2.9521424000000001E-2</v>
      </c>
      <c r="AI1836" s="41"/>
      <c r="AJ1836" s="114">
        <v>-1.6732738E-2</v>
      </c>
      <c r="AK1836" s="114">
        <v>-1.5353484000000001E-2</v>
      </c>
      <c r="AL1836" s="114">
        <v>-7.149395E-4</v>
      </c>
      <c r="AM1836" s="114">
        <v>-6.6431442999999996E-4</v>
      </c>
      <c r="AN1836" s="113">
        <v>-9.2047266932369997E-7</v>
      </c>
      <c r="AO1836" s="112">
        <v>-2.6440070735584998E-9</v>
      </c>
      <c r="AP1836" s="112">
        <v>-9.3041237311800001E-2</v>
      </c>
      <c r="AQ1836" s="328">
        <v>-8.9824192999999999E-7</v>
      </c>
      <c r="AR1836" s="328">
        <v>-2.7107191E-9</v>
      </c>
      <c r="AS1836" s="328">
        <v>-7.4038713000000004E-14</v>
      </c>
      <c r="AT1836" s="328">
        <v>-6.0021845000000002E-11</v>
      </c>
      <c r="AU1836" s="328">
        <v>-7.7971287E-12</v>
      </c>
      <c r="AV1836" s="328">
        <v>6.3451170999999998E-10</v>
      </c>
      <c r="AW1836" s="328">
        <v>-2.1508268999999999E-8</v>
      </c>
      <c r="AX1836" s="328">
        <v>8.7848199999999994E-11</v>
      </c>
      <c r="AY1836" s="328">
        <v>-1.6147471999999998E-11</v>
      </c>
      <c r="AZ1836" s="328">
        <v>-8.7528530000000006E-14</v>
      </c>
      <c r="BA1836" s="328">
        <v>-4.4897889999999995E-16</v>
      </c>
      <c r="BB1836" s="328">
        <v>-1.8548203000000001E-13</v>
      </c>
      <c r="BC1836" s="328">
        <v>-1.0716197000000001E-14</v>
      </c>
      <c r="BD1836" s="328">
        <v>-8.0993095999999995E-15</v>
      </c>
      <c r="BE1836" s="328">
        <v>-9.3187940999999995E-10</v>
      </c>
      <c r="BF1836" s="328">
        <v>-3.5728365000000001E-10</v>
      </c>
      <c r="BG1836" s="328">
        <v>-4.6223878000000004E-12</v>
      </c>
      <c r="BH1836" s="328">
        <v>-8.2833118000000004E-6</v>
      </c>
      <c r="BI1836" s="329">
        <v>-9.3032954000000001E-2</v>
      </c>
      <c r="BJ1836" s="329">
        <v>0</v>
      </c>
      <c r="BK1836" s="329">
        <v>0</v>
      </c>
      <c r="BL1836" s="329">
        <v>0</v>
      </c>
      <c r="BM1836" s="41"/>
      <c r="BN1836" s="122">
        <v>-4.1477836000000003E-5</v>
      </c>
      <c r="BO1836" s="122">
        <v>1.0402749E-7</v>
      </c>
      <c r="BP1836" s="122">
        <v>-2.6578759000000002E-5</v>
      </c>
      <c r="BQ1836" s="122">
        <v>-5.7764320000000003E-8</v>
      </c>
      <c r="BR1836" s="122">
        <v>-8.7504799000000001E-7</v>
      </c>
      <c r="BS1836" s="122">
        <v>4.2473223000000001E-7</v>
      </c>
      <c r="BT1836" s="122">
        <v>-1.1228569E-10</v>
      </c>
      <c r="BU1836" s="122">
        <v>6.3873497999999996E-7</v>
      </c>
      <c r="BV1836" s="122">
        <v>-1.1480950000000001E-7</v>
      </c>
      <c r="BW1836" s="122">
        <v>-4.9381942E-8</v>
      </c>
      <c r="BX1836" s="122">
        <v>-5.8605217999999998E-8</v>
      </c>
      <c r="BY1836" s="122">
        <v>-3.3603649000000001E-9</v>
      </c>
      <c r="BZ1836" s="122">
        <v>-1.0344929999999999E-9</v>
      </c>
      <c r="CA1836" s="122">
        <v>6.115019E-7</v>
      </c>
      <c r="CB1836" s="122">
        <v>-1.5476953999999999E-5</v>
      </c>
      <c r="CC1836" s="122">
        <v>-4.1003889000000002E-8</v>
      </c>
      <c r="CD1836" s="111">
        <v>0</v>
      </c>
      <c r="CE1836" s="151"/>
      <c r="CF1836" s="143"/>
      <c r="CG1836" s="41" t="s">
        <v>800</v>
      </c>
      <c r="CH1836" s="42"/>
      <c r="CI1836" s="42"/>
    </row>
    <row r="1837" spans="1:88" ht="14.5" customHeight="1">
      <c r="A1837" s="41" t="s">
        <v>8083</v>
      </c>
      <c r="B1837" s="119" t="s">
        <v>7624</v>
      </c>
      <c r="C1837" s="120" t="str">
        <f t="shared" si="688"/>
        <v>F.090.01.111</v>
      </c>
      <c r="D1837" s="135" t="s">
        <v>40</v>
      </c>
      <c r="E1837" s="119" t="s">
        <v>6570</v>
      </c>
      <c r="F1837" s="118" t="s">
        <v>8082</v>
      </c>
      <c r="G1837" s="118">
        <v>0.1738343955403</v>
      </c>
      <c r="H1837" s="118">
        <v>5.4521323989999999E-3</v>
      </c>
      <c r="I1837" s="118">
        <v>3.6129508999999996E-3</v>
      </c>
      <c r="J1837" s="326">
        <v>-1.4258077587E-3</v>
      </c>
      <c r="K1837" s="118">
        <v>0.16619512</v>
      </c>
      <c r="L1837" s="118">
        <v>-3.6182126000000002E-3</v>
      </c>
      <c r="M1837" s="118">
        <v>7.7666454999999997E-3</v>
      </c>
      <c r="N1837" s="118">
        <v>6.4108799000000003E-3</v>
      </c>
      <c r="O1837" s="118">
        <v>-7.8391444000000001E-4</v>
      </c>
      <c r="P1837" s="330">
        <v>-9.3379844000000004E-5</v>
      </c>
      <c r="Q1837" s="330">
        <v>-8.1453216999999994E-5</v>
      </c>
      <c r="R1837" s="118">
        <v>-5.3548199999999999E-4</v>
      </c>
      <c r="S1837" s="118">
        <v>-1.9212225000000001E-4</v>
      </c>
      <c r="T1837" s="118">
        <v>0</v>
      </c>
      <c r="U1837" s="118">
        <v>-1.2296220000000001E-3</v>
      </c>
      <c r="V1837" s="330">
        <v>-4.0635086999999999E-6</v>
      </c>
      <c r="W1837" s="118">
        <v>0</v>
      </c>
      <c r="X1837" s="118">
        <v>0</v>
      </c>
      <c r="Y1837" s="41"/>
      <c r="Z1837" s="327">
        <v>1.2495873684210526</v>
      </c>
      <c r="AA1837" s="41"/>
      <c r="AB1837" s="111">
        <v>-14.655810000000001</v>
      </c>
      <c r="AC1837" s="111">
        <v>-14.455214</v>
      </c>
      <c r="AD1837" s="111">
        <v>-0.16670579999999999</v>
      </c>
      <c r="AE1837" s="111">
        <v>0</v>
      </c>
      <c r="AF1837" s="111">
        <v>0</v>
      </c>
      <c r="AG1837" s="111">
        <v>-1.6690386000000001E-3</v>
      </c>
      <c r="AH1837" s="111">
        <v>-3.2221247000000001E-2</v>
      </c>
      <c r="AI1837" s="41"/>
      <c r="AJ1837" s="114">
        <v>1.9268778E-2</v>
      </c>
      <c r="AK1837" s="114">
        <v>1.9024413E-2</v>
      </c>
      <c r="AL1837" s="114">
        <v>9.6943264000000004E-4</v>
      </c>
      <c r="AM1837" s="114">
        <v>-7.2506798000000002E-4</v>
      </c>
      <c r="AN1837" s="113">
        <v>1.1405524104384999E-6</v>
      </c>
      <c r="AO1837" s="112">
        <v>3.5851798847489395E-9</v>
      </c>
      <c r="AP1837" s="112">
        <v>-0.1015501408455</v>
      </c>
      <c r="AQ1837" s="328">
        <v>1.1447311999999999E-6</v>
      </c>
      <c r="AR1837" s="328">
        <v>3.4533776E-9</v>
      </c>
      <c r="AS1837" s="328">
        <v>9.4375225000000005E-14</v>
      </c>
      <c r="AT1837" s="328">
        <v>-6.5511021999999997E-11</v>
      </c>
      <c r="AU1837" s="328">
        <v>-8.5101995000000003E-12</v>
      </c>
      <c r="AV1837" s="328">
        <v>9.5323526000000009E-10</v>
      </c>
      <c r="AW1837" s="328">
        <v>-3.6509426999999998E-9</v>
      </c>
      <c r="AX1837" s="328">
        <v>1.3283791999999999E-10</v>
      </c>
      <c r="AY1837" s="328">
        <v>4.2341129999999997E-12</v>
      </c>
      <c r="AZ1837" s="328">
        <v>-9.5533276000000001E-14</v>
      </c>
      <c r="BA1837" s="328">
        <v>-4.9003935999999999E-16</v>
      </c>
      <c r="BB1837" s="328">
        <v>-2.0244491999999999E-13</v>
      </c>
      <c r="BC1837" s="328">
        <v>-1.1696225E-14</v>
      </c>
      <c r="BD1837" s="328">
        <v>-8.8400157000000004E-15</v>
      </c>
      <c r="BE1837" s="328">
        <v>-1.0171025999999999E-9</v>
      </c>
      <c r="BF1837" s="328">
        <v>-3.8995829999999999E-10</v>
      </c>
      <c r="BG1837" s="328">
        <v>-5.0451189999999996E-12</v>
      </c>
      <c r="BH1837" s="328">
        <v>-9.0408454999999994E-6</v>
      </c>
      <c r="BI1837" s="329">
        <v>-0.1015411</v>
      </c>
      <c r="BJ1837" s="329">
        <v>0</v>
      </c>
      <c r="BK1837" s="329">
        <v>0</v>
      </c>
      <c r="BL1837" s="329">
        <v>0</v>
      </c>
      <c r="BM1837" s="41"/>
      <c r="BN1837" s="122">
        <v>1.9645745E-5</v>
      </c>
      <c r="BO1837" s="122">
        <v>3.5006708999999999E-7</v>
      </c>
      <c r="BP1837" s="122">
        <v>3.4841810999999999E-5</v>
      </c>
      <c r="BQ1837" s="122">
        <v>-6.3047039000000005E-8</v>
      </c>
      <c r="BR1837" s="122">
        <v>-8.8609178000000001E-7</v>
      </c>
      <c r="BS1837" s="122">
        <v>6.3234471000000005E-7</v>
      </c>
      <c r="BT1837" s="122">
        <v>-1.2255456E-10</v>
      </c>
      <c r="BU1837" s="122">
        <v>9.5330490999999996E-7</v>
      </c>
      <c r="BV1837" s="122">
        <v>-1.2530917999999999E-7</v>
      </c>
      <c r="BW1837" s="122">
        <v>-5.3898067999999999E-8</v>
      </c>
      <c r="BX1837" s="122">
        <v>-6.3964840000000006E-8</v>
      </c>
      <c r="BY1837" s="122">
        <v>-3.6676803E-9</v>
      </c>
      <c r="BZ1837" s="122">
        <v>-1.1291004999999999E-9</v>
      </c>
      <c r="CA1837" s="122">
        <v>1.0025686999999999E-6</v>
      </c>
      <c r="CB1837" s="122">
        <v>-1.6892367000000001E-5</v>
      </c>
      <c r="CC1837" s="122">
        <v>-4.4753817000000003E-8</v>
      </c>
      <c r="CD1837" s="111">
        <v>0</v>
      </c>
      <c r="CE1837" s="151"/>
      <c r="CF1837" s="143"/>
      <c r="CG1837" s="41" t="s">
        <v>800</v>
      </c>
      <c r="CH1837" s="42"/>
      <c r="CI1837" s="42"/>
    </row>
    <row r="1838" spans="1:88" ht="14.5" customHeight="1">
      <c r="A1838" s="41" t="s">
        <v>8081</v>
      </c>
      <c r="B1838" s="119" t="s">
        <v>7624</v>
      </c>
      <c r="C1838" s="120" t="str">
        <f t="shared" si="688"/>
        <v>F.090.01.112</v>
      </c>
      <c r="D1838" s="135" t="s">
        <v>40</v>
      </c>
      <c r="E1838" s="119" t="s">
        <v>6570</v>
      </c>
      <c r="F1838" s="118" t="s">
        <v>8080</v>
      </c>
      <c r="G1838" s="118">
        <v>-0.1576248028785</v>
      </c>
      <c r="H1838" s="118">
        <v>2.0004463690000002E-3</v>
      </c>
      <c r="I1838" s="118">
        <v>-8.8523196999999948E-4</v>
      </c>
      <c r="J1838" s="326">
        <v>-1.6189672774999998E-3</v>
      </c>
      <c r="K1838" s="118">
        <v>-0.15712105000000001</v>
      </c>
      <c r="L1838" s="118">
        <v>-4.1083854999999997E-3</v>
      </c>
      <c r="M1838" s="118">
        <v>3.8311793000000002E-3</v>
      </c>
      <c r="N1838" s="118">
        <v>3.0890789999999998E-3</v>
      </c>
      <c r="O1838" s="118">
        <v>-8.9011427999999997E-4</v>
      </c>
      <c r="P1838" s="118">
        <v>-1.0603036E-4</v>
      </c>
      <c r="Q1838" s="330">
        <v>-9.2487990999999995E-5</v>
      </c>
      <c r="R1838" s="118">
        <v>-6.0802576999999995E-4</v>
      </c>
      <c r="S1838" s="118">
        <v>-2.1814976999999999E-4</v>
      </c>
      <c r="T1838" s="118">
        <v>0</v>
      </c>
      <c r="U1838" s="118">
        <v>-1.3962034999999999E-3</v>
      </c>
      <c r="V1838" s="330">
        <v>-4.6140074999999999E-6</v>
      </c>
      <c r="W1838" s="118">
        <v>0</v>
      </c>
      <c r="X1838" s="118">
        <v>0</v>
      </c>
      <c r="Y1838" s="41"/>
      <c r="Z1838" s="327">
        <v>-1.1813612781954888</v>
      </c>
      <c r="AA1838" s="41"/>
      <c r="AB1838" s="111">
        <v>-16.641286999999998</v>
      </c>
      <c r="AC1838" s="111">
        <v>-16.413516000000001</v>
      </c>
      <c r="AD1838" s="111">
        <v>-0.18929006000000001</v>
      </c>
      <c r="AE1838" s="111">
        <v>0</v>
      </c>
      <c r="AF1838" s="111">
        <v>0</v>
      </c>
      <c r="AG1838" s="111">
        <v>-1.8951496E-3</v>
      </c>
      <c r="AH1838" s="111">
        <v>-3.6586381000000001E-2</v>
      </c>
      <c r="AI1838" s="41"/>
      <c r="AJ1838" s="114">
        <v>-2.1177402000000001E-2</v>
      </c>
      <c r="AK1838" s="114">
        <v>-1.9448119E-2</v>
      </c>
      <c r="AL1838" s="114">
        <v>-9.0598763999999996E-4</v>
      </c>
      <c r="AM1838" s="114">
        <v>-8.2329566999999996E-4</v>
      </c>
      <c r="AN1838" s="113">
        <v>-1.1659543697651999E-6</v>
      </c>
      <c r="AO1838" s="112">
        <v>-3.3505459738888401E-9</v>
      </c>
      <c r="AP1838" s="112">
        <v>-0.115307515643</v>
      </c>
      <c r="AQ1838" s="328">
        <v>-1.1132058000000001E-6</v>
      </c>
      <c r="AR1838" s="328">
        <v>-3.3594380999999999E-9</v>
      </c>
      <c r="AS1838" s="328">
        <v>-9.1757379000000003E-14</v>
      </c>
      <c r="AT1838" s="328">
        <v>-7.4386047E-11</v>
      </c>
      <c r="AU1838" s="328">
        <v>-9.6631081999999998E-12</v>
      </c>
      <c r="AV1838" s="328">
        <v>4.5930511000000002E-10</v>
      </c>
      <c r="AW1838" s="328">
        <v>-5.1526144999999998E-8</v>
      </c>
      <c r="AX1838" s="328">
        <v>6.2508879999999999E-11</v>
      </c>
      <c r="AY1838" s="328">
        <v>-4.7434174999999998E-11</v>
      </c>
      <c r="AZ1838" s="328">
        <v>-1.0847553000000001E-13</v>
      </c>
      <c r="BA1838" s="328">
        <v>-5.5642684000000003E-16</v>
      </c>
      <c r="BB1838" s="328">
        <v>-2.2987088999999999E-13</v>
      </c>
      <c r="BC1838" s="328">
        <v>-1.3280757000000001E-14</v>
      </c>
      <c r="BD1838" s="328">
        <v>-1.0037605999999999E-14</v>
      </c>
      <c r="BE1838" s="328">
        <v>-1.1548932999999999E-9</v>
      </c>
      <c r="BF1838" s="328">
        <v>-4.4278742000000001E-10</v>
      </c>
      <c r="BG1838" s="328">
        <v>-5.7286002999999998E-12</v>
      </c>
      <c r="BH1838" s="328">
        <v>-1.0265643E-5</v>
      </c>
      <c r="BI1838" s="329">
        <v>-0.11529725</v>
      </c>
      <c r="BJ1838" s="329">
        <v>0</v>
      </c>
      <c r="BK1838" s="329">
        <v>0</v>
      </c>
      <c r="BL1838" s="329">
        <v>0</v>
      </c>
      <c r="BM1838" s="41"/>
      <c r="BN1838" s="122">
        <v>-5.2740973999999998E-5</v>
      </c>
      <c r="BO1838" s="122">
        <v>-1.6781064999999999E-7</v>
      </c>
      <c r="BP1838" s="122">
        <v>-3.2939487000000003E-5</v>
      </c>
      <c r="BQ1838" s="122">
        <v>-7.1588259000000005E-8</v>
      </c>
      <c r="BR1838" s="122">
        <v>-1.1710025000000001E-6</v>
      </c>
      <c r="BS1838" s="122">
        <v>3.1464785999999999E-7</v>
      </c>
      <c r="BT1838" s="122">
        <v>-1.3915749E-10</v>
      </c>
      <c r="BU1838" s="122">
        <v>4.7023454E-7</v>
      </c>
      <c r="BV1838" s="122">
        <v>-1.4228527999999999E-7</v>
      </c>
      <c r="BW1838" s="122">
        <v>-6.1199842000000001E-8</v>
      </c>
      <c r="BX1838" s="122">
        <v>-7.2630397999999997E-8</v>
      </c>
      <c r="BY1838" s="122">
        <v>-4.1645547999999999E-9</v>
      </c>
      <c r="BZ1838" s="122">
        <v>-1.2820640000000001E-9</v>
      </c>
      <c r="CA1838" s="122">
        <v>3.3739050999999998E-7</v>
      </c>
      <c r="CB1838" s="122">
        <v>-1.918084E-5</v>
      </c>
      <c r="CC1838" s="122">
        <v>-5.0816784999999999E-8</v>
      </c>
      <c r="CD1838" s="111">
        <v>0</v>
      </c>
      <c r="CE1838" s="151"/>
      <c r="CF1838" s="143"/>
      <c r="CG1838" s="42" t="s">
        <v>1280</v>
      </c>
      <c r="CH1838" s="42"/>
      <c r="CI1838" s="42"/>
    </row>
    <row r="1839" spans="1:88" ht="14.5" customHeight="1">
      <c r="A1839" s="41" t="s">
        <v>8079</v>
      </c>
      <c r="B1839" s="119" t="s">
        <v>7624</v>
      </c>
      <c r="C1839" s="120" t="str">
        <f t="shared" si="688"/>
        <v>F.090.01.113</v>
      </c>
      <c r="D1839" s="135" t="s">
        <v>40</v>
      </c>
      <c r="E1839" s="119" t="s">
        <v>6570</v>
      </c>
      <c r="F1839" s="118" t="s">
        <v>8078</v>
      </c>
      <c r="G1839" s="118">
        <v>-0.1015807294714</v>
      </c>
      <c r="H1839" s="118">
        <v>2.7201824650000001E-3</v>
      </c>
      <c r="I1839" s="118">
        <v>1.0696173900000001E-3</v>
      </c>
      <c r="J1839" s="326">
        <v>-1.0746593264000001E-3</v>
      </c>
      <c r="K1839" s="118">
        <v>-0.10429587</v>
      </c>
      <c r="L1839" s="118">
        <v>-2.7271180000000002E-3</v>
      </c>
      <c r="M1839" s="118">
        <v>4.2003387000000003E-3</v>
      </c>
      <c r="N1839" s="118">
        <v>3.4428092999999999E-3</v>
      </c>
      <c r="O1839" s="118">
        <v>-5.9085172000000004E-4</v>
      </c>
      <c r="P1839" s="330">
        <v>-7.0382224000000004E-5</v>
      </c>
      <c r="Q1839" s="330">
        <v>-6.1392891000000002E-5</v>
      </c>
      <c r="R1839" s="118">
        <v>-4.0360331E-4</v>
      </c>
      <c r="S1839" s="118">
        <v>-1.4480632E-4</v>
      </c>
      <c r="T1839" s="118">
        <v>0</v>
      </c>
      <c r="U1839" s="118">
        <v>-9.2679025999999997E-4</v>
      </c>
      <c r="V1839" s="330">
        <v>-3.0627464000000001E-6</v>
      </c>
      <c r="W1839" s="118">
        <v>0</v>
      </c>
      <c r="X1839" s="118">
        <v>0</v>
      </c>
      <c r="Y1839" s="41"/>
      <c r="Z1839" s="327">
        <v>-0.78417947368421048</v>
      </c>
      <c r="AA1839" s="41"/>
      <c r="AB1839" s="111">
        <v>-11.046372</v>
      </c>
      <c r="AC1839" s="111">
        <v>-10.895179000000001</v>
      </c>
      <c r="AD1839" s="111">
        <v>-0.12564944</v>
      </c>
      <c r="AE1839" s="111">
        <v>0</v>
      </c>
      <c r="AF1839" s="111">
        <v>0</v>
      </c>
      <c r="AG1839" s="111">
        <v>-1.2579872E-3</v>
      </c>
      <c r="AH1839" s="111">
        <v>-2.4285787E-2</v>
      </c>
      <c r="AI1839" s="41"/>
      <c r="AJ1839" s="114">
        <v>-1.3778738E-2</v>
      </c>
      <c r="AK1839" s="114">
        <v>-1.2643481E-2</v>
      </c>
      <c r="AL1839" s="114">
        <v>-5.8875911E-4</v>
      </c>
      <c r="AM1839" s="114">
        <v>-5.4649799000000001E-4</v>
      </c>
      <c r="AN1839" s="113">
        <v>-7.5800245212960005E-7</v>
      </c>
      <c r="AO1839" s="112">
        <v>-2.1773636172547005E-9</v>
      </c>
      <c r="AP1839" s="112">
        <v>-7.6540334262899995E-2</v>
      </c>
      <c r="AQ1839" s="328">
        <v>-7.3893833999999999E-7</v>
      </c>
      <c r="AR1839" s="328">
        <v>-2.2299719000000001E-9</v>
      </c>
      <c r="AS1839" s="328">
        <v>-6.0907915999999999E-14</v>
      </c>
      <c r="AT1839" s="328">
        <v>-4.9376945000000002E-11</v>
      </c>
      <c r="AU1839" s="328">
        <v>-6.4143045999999997E-12</v>
      </c>
      <c r="AV1839" s="328">
        <v>5.1190856000000004E-10</v>
      </c>
      <c r="AW1839" s="328">
        <v>-1.8459700000000002E-8</v>
      </c>
      <c r="AX1839" s="328">
        <v>7.0840463999999994E-11</v>
      </c>
      <c r="AY1839" s="328">
        <v>-1.4128228E-11</v>
      </c>
      <c r="AZ1839" s="328">
        <v>-7.2005308E-14</v>
      </c>
      <c r="BA1839" s="328">
        <v>-3.6935230000000001E-16</v>
      </c>
      <c r="BB1839" s="328">
        <v>-1.5258671000000001E-13</v>
      </c>
      <c r="BC1839" s="328">
        <v>-8.8156747999999999E-15</v>
      </c>
      <c r="BD1839" s="328">
        <v>-6.6628935999999998E-15</v>
      </c>
      <c r="BE1839" s="328">
        <v>-7.6661019999999996E-10</v>
      </c>
      <c r="BF1839" s="328">
        <v>-2.9391923999999998E-10</v>
      </c>
      <c r="BG1839" s="328">
        <v>-3.8026053999999999E-12</v>
      </c>
      <c r="BH1839" s="328">
        <v>-6.8142628999999998E-6</v>
      </c>
      <c r="BI1839" s="329">
        <v>-7.6533519999999994E-2</v>
      </c>
      <c r="BJ1839" s="329">
        <v>0</v>
      </c>
      <c r="BK1839" s="329">
        <v>0</v>
      </c>
      <c r="BL1839" s="329">
        <v>0</v>
      </c>
      <c r="BM1839" s="41"/>
      <c r="BN1839" s="122">
        <v>-3.4162892999999999E-5</v>
      </c>
      <c r="BO1839" s="122">
        <v>7.6439764000000006E-8</v>
      </c>
      <c r="BP1839" s="122">
        <v>-2.1865003999999999E-5</v>
      </c>
      <c r="BQ1839" s="122">
        <v>-4.7519793000000002E-8</v>
      </c>
      <c r="BR1839" s="122">
        <v>-7.2252304E-7</v>
      </c>
      <c r="BS1839" s="122">
        <v>3.4288521000000001E-7</v>
      </c>
      <c r="BT1839" s="122">
        <v>-9.2371778999999999E-11</v>
      </c>
      <c r="BU1839" s="122">
        <v>5.1555824000000001E-7</v>
      </c>
      <c r="BV1839" s="122">
        <v>-9.4447989E-8</v>
      </c>
      <c r="BW1839" s="122">
        <v>-4.0624033000000001E-8</v>
      </c>
      <c r="BX1839" s="122">
        <v>-4.8211557000000003E-8</v>
      </c>
      <c r="BY1839" s="122">
        <v>-2.7644028000000002E-9</v>
      </c>
      <c r="BZ1839" s="122">
        <v>-8.5102524E-10</v>
      </c>
      <c r="CA1839" s="122">
        <v>4.9010320000000004E-7</v>
      </c>
      <c r="CB1839" s="122">
        <v>-1.2732108999999999E-5</v>
      </c>
      <c r="CC1839" s="122">
        <v>-3.3731831000000003E-8</v>
      </c>
      <c r="CD1839" s="111">
        <v>0</v>
      </c>
      <c r="CE1839" s="151"/>
      <c r="CF1839" s="143"/>
      <c r="CG1839" s="42" t="s">
        <v>1208</v>
      </c>
      <c r="CH1839" s="42"/>
      <c r="CI1839" s="42"/>
    </row>
    <row r="1840" spans="1:88" ht="14.5" customHeight="1">
      <c r="A1840" s="41" t="s">
        <v>8077</v>
      </c>
      <c r="B1840" s="119" t="s">
        <v>7624</v>
      </c>
      <c r="C1840" s="120" t="str">
        <f t="shared" si="688"/>
        <v>F.090.01.114</v>
      </c>
      <c r="D1840" s="135" t="s">
        <v>40</v>
      </c>
      <c r="E1840" s="119" t="s">
        <v>6570</v>
      </c>
      <c r="F1840" s="118" t="s">
        <v>8076</v>
      </c>
      <c r="G1840" s="118">
        <v>0.1447413226466</v>
      </c>
      <c r="H1840" s="118">
        <v>2.9395326709999998E-3</v>
      </c>
      <c r="I1840" s="118">
        <v>3.8797677000000045E-4</v>
      </c>
      <c r="J1840" s="326">
        <v>-1.5419267944000001E-3</v>
      </c>
      <c r="K1840" s="118">
        <v>0.14295574</v>
      </c>
      <c r="L1840" s="118">
        <v>-3.9128829999999998E-3</v>
      </c>
      <c r="M1840" s="118">
        <v>4.8799519000000003E-3</v>
      </c>
      <c r="N1840" s="118">
        <v>3.9763613999999996E-3</v>
      </c>
      <c r="O1840" s="118">
        <v>-8.4775710999999998E-4</v>
      </c>
      <c r="P1840" s="118">
        <v>-1.0098477999999999E-4</v>
      </c>
      <c r="Q1840" s="330">
        <v>-8.8086839000000005E-5</v>
      </c>
      <c r="R1840" s="118">
        <v>-5.7909213000000004E-4</v>
      </c>
      <c r="S1840" s="118">
        <v>-2.0776885000000001E-4</v>
      </c>
      <c r="T1840" s="118">
        <v>0</v>
      </c>
      <c r="U1840" s="118">
        <v>-1.3297635E-3</v>
      </c>
      <c r="V1840" s="330">
        <v>-4.3944443999999999E-6</v>
      </c>
      <c r="W1840" s="118">
        <v>0</v>
      </c>
      <c r="X1840" s="118">
        <v>0</v>
      </c>
      <c r="Y1840" s="41"/>
      <c r="Z1840" s="327">
        <v>1.0748551879699246</v>
      </c>
      <c r="AA1840" s="41"/>
      <c r="AB1840" s="111">
        <v>-15.849392</v>
      </c>
      <c r="AC1840" s="111">
        <v>-15.632459000000001</v>
      </c>
      <c r="AD1840" s="111">
        <v>-0.18028247</v>
      </c>
      <c r="AE1840" s="111">
        <v>0</v>
      </c>
      <c r="AF1840" s="111">
        <v>0</v>
      </c>
      <c r="AG1840" s="111">
        <v>-1.8049666000000001E-3</v>
      </c>
      <c r="AH1840" s="111">
        <v>-3.4845373999999998E-2</v>
      </c>
      <c r="AI1840" s="41"/>
      <c r="AJ1840" s="114">
        <v>1.5756963999999998E-2</v>
      </c>
      <c r="AK1840" s="114">
        <v>1.5728866000000001E-2</v>
      </c>
      <c r="AL1840" s="114">
        <v>8.1221609999999997E-4</v>
      </c>
      <c r="AM1840" s="114">
        <v>-7.8411815000000004E-4</v>
      </c>
      <c r="AN1840" s="113">
        <v>9.4297755479539995E-7</v>
      </c>
      <c r="AO1840" s="112">
        <v>3.0037577846271003E-9</v>
      </c>
      <c r="AP1840" s="112">
        <v>-0.1098204671399</v>
      </c>
      <c r="AQ1840" s="328">
        <v>9.8136743000000005E-7</v>
      </c>
      <c r="AR1840" s="328">
        <v>2.9604247999999999E-9</v>
      </c>
      <c r="AS1840" s="328">
        <v>8.0909005999999995E-14</v>
      </c>
      <c r="AT1840" s="328">
        <v>-7.0846296999999995E-11</v>
      </c>
      <c r="AU1840" s="328">
        <v>-9.2032775999999998E-12</v>
      </c>
      <c r="AV1840" s="328">
        <v>5.9123852000000004E-10</v>
      </c>
      <c r="AW1840" s="328">
        <v>-3.7379411000000002E-8</v>
      </c>
      <c r="AX1840" s="328">
        <v>8.133532E-11</v>
      </c>
      <c r="AY1840" s="328">
        <v>-3.2282261999999998E-11</v>
      </c>
      <c r="AZ1840" s="328">
        <v>-1.0331359E-13</v>
      </c>
      <c r="BA1840" s="328">
        <v>-5.2994860000000002E-16</v>
      </c>
      <c r="BB1840" s="328">
        <v>-2.1893221E-13</v>
      </c>
      <c r="BC1840" s="328">
        <v>-1.2648776E-14</v>
      </c>
      <c r="BD1840" s="328">
        <v>-9.5599542999999995E-15</v>
      </c>
      <c r="BE1840" s="328">
        <v>-1.0999363000000001E-9</v>
      </c>
      <c r="BF1840" s="328">
        <v>-4.2171685E-10</v>
      </c>
      <c r="BG1840" s="328">
        <v>-5.4559978999999998E-12</v>
      </c>
      <c r="BH1840" s="328">
        <v>-9.7771398999999994E-6</v>
      </c>
      <c r="BI1840" s="329">
        <v>-0.10981069</v>
      </c>
      <c r="BJ1840" s="329">
        <v>0</v>
      </c>
      <c r="BK1840" s="329">
        <v>0</v>
      </c>
      <c r="BL1840" s="329">
        <v>0</v>
      </c>
      <c r="BM1840" s="41"/>
      <c r="BN1840" s="122">
        <v>1.1739213E-5</v>
      </c>
      <c r="BO1840" s="122">
        <v>-2.0293342000000002E-8</v>
      </c>
      <c r="BP1840" s="122">
        <v>2.9969815999999999E-5</v>
      </c>
      <c r="BQ1840" s="122">
        <v>-6.8181645999999994E-8</v>
      </c>
      <c r="BR1840" s="122">
        <v>-1.0745850000000001E-6</v>
      </c>
      <c r="BS1840" s="122">
        <v>3.9923575000000001E-7</v>
      </c>
      <c r="BT1840" s="122">
        <v>-1.3253550999999999E-10</v>
      </c>
      <c r="BU1840" s="122">
        <v>5.9896971000000003E-7</v>
      </c>
      <c r="BV1840" s="122">
        <v>-1.3551446999999999E-7</v>
      </c>
      <c r="BW1840" s="122">
        <v>-5.8287574000000002E-8</v>
      </c>
      <c r="BX1840" s="122">
        <v>-6.9174193000000006E-8</v>
      </c>
      <c r="BY1840" s="122">
        <v>-3.9663795E-9</v>
      </c>
      <c r="BZ1840" s="122">
        <v>-1.2210553999999999E-9</v>
      </c>
      <c r="CA1840" s="122">
        <v>5.1904361000000004E-7</v>
      </c>
      <c r="CB1840" s="122">
        <v>-1.8268096000000001E-5</v>
      </c>
      <c r="CC1840" s="122">
        <v>-4.8398606999999999E-8</v>
      </c>
      <c r="CD1840" s="111">
        <v>0</v>
      </c>
      <c r="CE1840" s="151"/>
      <c r="CF1840" s="143"/>
      <c r="CG1840" s="41" t="s">
        <v>800</v>
      </c>
      <c r="CH1840" s="42"/>
      <c r="CI1840" s="42"/>
    </row>
    <row r="1841" spans="1:87" ht="14.5" customHeight="1">
      <c r="A1841" s="41" t="s">
        <v>8075</v>
      </c>
      <c r="B1841" s="119" t="s">
        <v>7624</v>
      </c>
      <c r="C1841" s="120" t="str">
        <f t="shared" si="688"/>
        <v>F.090.01.115</v>
      </c>
      <c r="D1841" s="135" t="s">
        <v>40</v>
      </c>
      <c r="E1841" s="119" t="s">
        <v>6570</v>
      </c>
      <c r="F1841" s="118" t="s">
        <v>8074</v>
      </c>
      <c r="G1841" s="118">
        <v>0.1017990557861</v>
      </c>
      <c r="H1841" s="118">
        <v>1.8497659109999998E-3</v>
      </c>
      <c r="I1841" s="118">
        <v>2.3068289999999983E-4</v>
      </c>
      <c r="J1841" s="326">
        <v>-9.7696302489999999E-4</v>
      </c>
      <c r="K1841" s="118">
        <v>0.10069557</v>
      </c>
      <c r="L1841" s="118">
        <v>-2.4791981000000002E-3</v>
      </c>
      <c r="M1841" s="118">
        <v>3.0767931E-3</v>
      </c>
      <c r="N1841" s="118">
        <v>2.5066994E-3</v>
      </c>
      <c r="O1841" s="118">
        <v>-5.3713793E-4</v>
      </c>
      <c r="P1841" s="330">
        <v>-6.3983840000000005E-5</v>
      </c>
      <c r="Q1841" s="330">
        <v>-5.5811718999999998E-5</v>
      </c>
      <c r="R1841" s="118">
        <v>-3.6691209999999998E-4</v>
      </c>
      <c r="S1841" s="118">
        <v>-1.3164211000000001E-4</v>
      </c>
      <c r="T1841" s="118">
        <v>0</v>
      </c>
      <c r="U1841" s="118">
        <v>-8.4253660000000005E-4</v>
      </c>
      <c r="V1841" s="330">
        <v>-2.7843149E-6</v>
      </c>
      <c r="W1841" s="118">
        <v>0</v>
      </c>
      <c r="X1841" s="118">
        <v>0</v>
      </c>
      <c r="Y1841" s="41"/>
      <c r="Z1841" s="327">
        <v>0.7571095488721804</v>
      </c>
      <c r="AA1841" s="41"/>
      <c r="AB1841" s="111">
        <v>-10.042156</v>
      </c>
      <c r="AC1841" s="111">
        <v>-9.9047079</v>
      </c>
      <c r="AD1841" s="111">
        <v>-0.11422676</v>
      </c>
      <c r="AE1841" s="111">
        <v>0</v>
      </c>
      <c r="AF1841" s="111">
        <v>0</v>
      </c>
      <c r="AG1841" s="111">
        <v>-1.1436248E-3</v>
      </c>
      <c r="AH1841" s="111">
        <v>-2.2077988E-2</v>
      </c>
      <c r="AI1841" s="41"/>
      <c r="AJ1841" s="114">
        <v>1.1216337999999999E-2</v>
      </c>
      <c r="AK1841" s="114">
        <v>1.1141046E-2</v>
      </c>
      <c r="AL1841" s="114">
        <v>5.7210900000000001E-4</v>
      </c>
      <c r="AM1841" s="114">
        <v>-4.9681634999999998E-4</v>
      </c>
      <c r="AN1841" s="113">
        <v>6.6792838689199986E-7</v>
      </c>
      <c r="AO1841" s="112">
        <v>2.1157876934063803E-9</v>
      </c>
      <c r="AP1841" s="112">
        <v>-6.958212178449999E-2</v>
      </c>
      <c r="AQ1841" s="328">
        <v>6.9239787000000004E-7</v>
      </c>
      <c r="AR1841" s="328">
        <v>2.0887527999999999E-9</v>
      </c>
      <c r="AS1841" s="328">
        <v>5.7084168000000002E-14</v>
      </c>
      <c r="AT1841" s="328">
        <v>-4.4888132E-11</v>
      </c>
      <c r="AU1841" s="328">
        <v>-5.8311859999999996E-12</v>
      </c>
      <c r="AV1841" s="328">
        <v>3.7271687999999999E-10</v>
      </c>
      <c r="AW1841" s="328">
        <v>-2.3827362999999999E-8</v>
      </c>
      <c r="AX1841" s="328">
        <v>5.1265875999999999E-11</v>
      </c>
      <c r="AY1841" s="328">
        <v>-2.0612571000000001E-11</v>
      </c>
      <c r="AZ1841" s="328">
        <v>-6.5459370999999999E-14</v>
      </c>
      <c r="BA1841" s="328">
        <v>-3.3577482E-16</v>
      </c>
      <c r="BB1841" s="328">
        <v>-1.3871519000000001E-13</v>
      </c>
      <c r="BC1841" s="328">
        <v>-8.0142498000000004E-15</v>
      </c>
      <c r="BD1841" s="328">
        <v>-6.0571760000000003E-15</v>
      </c>
      <c r="BE1841" s="328">
        <v>-6.9691836000000004E-10</v>
      </c>
      <c r="BF1841" s="328">
        <v>-2.6719930999999999E-10</v>
      </c>
      <c r="BG1841" s="328">
        <v>-3.4569139999999999E-12</v>
      </c>
      <c r="BH1841" s="328">
        <v>-6.1947844999999996E-6</v>
      </c>
      <c r="BI1841" s="329">
        <v>-6.9575926999999996E-2</v>
      </c>
      <c r="BJ1841" s="329">
        <v>0</v>
      </c>
      <c r="BK1841" s="329">
        <v>0</v>
      </c>
      <c r="BL1841" s="329">
        <v>0</v>
      </c>
      <c r="BM1841" s="41"/>
      <c r="BN1841" s="122">
        <v>9.5516053000000003E-6</v>
      </c>
      <c r="BO1841" s="122">
        <v>-1.4573669999999999E-8</v>
      </c>
      <c r="BP1841" s="122">
        <v>2.1110223999999999E-5</v>
      </c>
      <c r="BQ1841" s="122">
        <v>-4.3199812000000003E-8</v>
      </c>
      <c r="BR1841" s="122">
        <v>-6.8135621000000002E-7</v>
      </c>
      <c r="BS1841" s="122">
        <v>2.5173100000000002E-7</v>
      </c>
      <c r="BT1841" s="122">
        <v>-8.3974343999999996E-11</v>
      </c>
      <c r="BU1841" s="122">
        <v>3.7764828E-7</v>
      </c>
      <c r="BV1841" s="122">
        <v>-8.5861807999999997E-8</v>
      </c>
      <c r="BW1841" s="122">
        <v>-3.6930938999999999E-8</v>
      </c>
      <c r="BX1841" s="122">
        <v>-4.3828688999999998E-8</v>
      </c>
      <c r="BY1841" s="122">
        <v>-2.5130933999999999E-9</v>
      </c>
      <c r="BZ1841" s="122">
        <v>-7.7365931000000002E-10</v>
      </c>
      <c r="CA1841" s="122">
        <v>3.2643419999999998E-7</v>
      </c>
      <c r="CB1841" s="122">
        <v>-1.1574645000000001E-5</v>
      </c>
      <c r="CC1841" s="122">
        <v>-3.0665300999999997E-8</v>
      </c>
      <c r="CD1841" s="111">
        <v>0</v>
      </c>
      <c r="CE1841" s="151"/>
      <c r="CF1841" s="143"/>
      <c r="CG1841" s="41" t="s">
        <v>800</v>
      </c>
      <c r="CH1841" s="42"/>
      <c r="CI1841" s="42"/>
    </row>
    <row r="1842" spans="1:87" ht="14.5" customHeight="1">
      <c r="A1842" s="41" t="s">
        <v>8073</v>
      </c>
      <c r="B1842" s="119" t="s">
        <v>7624</v>
      </c>
      <c r="C1842" s="120" t="str">
        <f t="shared" si="688"/>
        <v>F.090.01.116</v>
      </c>
      <c r="D1842" s="135" t="s">
        <v>40</v>
      </c>
      <c r="E1842" s="119" t="s">
        <v>6570</v>
      </c>
      <c r="F1842" s="118" t="s">
        <v>8072</v>
      </c>
      <c r="G1842" s="118">
        <v>0.1662906475599</v>
      </c>
      <c r="H1842" s="118">
        <v>5.0263834800000004E-3</v>
      </c>
      <c r="I1842" s="118">
        <v>6.936145800000011E-4</v>
      </c>
      <c r="J1842" s="326">
        <v>-2.6216105001000004E-3</v>
      </c>
      <c r="K1842" s="118">
        <v>0.16319226000000001</v>
      </c>
      <c r="L1842" s="118">
        <v>-6.6527510999999998E-3</v>
      </c>
      <c r="M1842" s="118">
        <v>8.3309481000000008E-3</v>
      </c>
      <c r="N1842" s="118">
        <v>6.7892176000000004E-3</v>
      </c>
      <c r="O1842" s="118">
        <v>-1.4413713E-3</v>
      </c>
      <c r="P1842" s="118">
        <v>-1.7169605999999999E-4</v>
      </c>
      <c r="Q1842" s="118">
        <v>-1.4976675999999999E-4</v>
      </c>
      <c r="R1842" s="118">
        <v>-9.8458241999999996E-4</v>
      </c>
      <c r="S1842" s="118">
        <v>-3.5325219000000003E-4</v>
      </c>
      <c r="T1842" s="118">
        <v>0</v>
      </c>
      <c r="U1842" s="118">
        <v>-2.2608868E-3</v>
      </c>
      <c r="V1842" s="330">
        <v>-7.4715101000000002E-6</v>
      </c>
      <c r="W1842" s="118">
        <v>0</v>
      </c>
      <c r="X1842" s="118">
        <v>0</v>
      </c>
      <c r="Y1842" s="41"/>
      <c r="Z1842" s="327">
        <v>1.2270094736842105</v>
      </c>
      <c r="AA1842" s="41"/>
      <c r="AB1842" s="111">
        <v>-26.947409</v>
      </c>
      <c r="AC1842" s="111">
        <v>-26.578576000000002</v>
      </c>
      <c r="AD1842" s="111">
        <v>-0.30651936000000002</v>
      </c>
      <c r="AE1842" s="111">
        <v>0</v>
      </c>
      <c r="AF1842" s="111">
        <v>0</v>
      </c>
      <c r="AG1842" s="111">
        <v>-3.0688352999999999E-3</v>
      </c>
      <c r="AH1842" s="111">
        <v>-5.9244705000000002E-2</v>
      </c>
      <c r="AI1842" s="41"/>
      <c r="AJ1842" s="114">
        <v>1.7046505E-2</v>
      </c>
      <c r="AK1842" s="114">
        <v>1.7453119999999999E-2</v>
      </c>
      <c r="AL1842" s="114">
        <v>9.2655641999999999E-4</v>
      </c>
      <c r="AM1842" s="114">
        <v>-1.3331712E-3</v>
      </c>
      <c r="AN1842" s="113">
        <v>1.0463501159689998E-6</v>
      </c>
      <c r="AO1842" s="112">
        <v>3.42661402606226E-9</v>
      </c>
      <c r="AP1842" s="112">
        <v>-0.18671865326199999</v>
      </c>
      <c r="AQ1842" s="328">
        <v>1.1112942999999999E-6</v>
      </c>
      <c r="AR1842" s="328">
        <v>3.3520271E-9</v>
      </c>
      <c r="AS1842" s="328">
        <v>9.1626326000000002E-14</v>
      </c>
      <c r="AT1842" s="328">
        <v>-1.204541E-10</v>
      </c>
      <c r="AU1842" s="328">
        <v>-1.5647570999999999E-11</v>
      </c>
      <c r="AV1842" s="328">
        <v>1.0094774999999999E-9</v>
      </c>
      <c r="AW1842" s="328">
        <v>-6.3230419000000002E-8</v>
      </c>
      <c r="AX1842" s="328">
        <v>1.3888928E-10</v>
      </c>
      <c r="AY1842" s="328">
        <v>-5.4531050000000003E-11</v>
      </c>
      <c r="AZ1842" s="328">
        <v>-1.7565555000000001E-13</v>
      </c>
      <c r="BA1842" s="328">
        <v>-9.0102773999999998E-16</v>
      </c>
      <c r="BB1842" s="328">
        <v>-3.7223232000000001E-13</v>
      </c>
      <c r="BC1842" s="328">
        <v>-2.1505666999999999E-14</v>
      </c>
      <c r="BD1842" s="328">
        <v>-1.6253999E-14</v>
      </c>
      <c r="BE1842" s="328">
        <v>-1.8701305999999998E-9</v>
      </c>
      <c r="BF1842" s="328">
        <v>-7.1701026000000001E-10</v>
      </c>
      <c r="BG1842" s="328">
        <v>-9.2763816999999995E-12</v>
      </c>
      <c r="BH1842" s="328">
        <v>-1.6623262E-5</v>
      </c>
      <c r="BI1842" s="329">
        <v>-0.18670202999999999</v>
      </c>
      <c r="BJ1842" s="329">
        <v>0</v>
      </c>
      <c r="BK1842" s="329">
        <v>0</v>
      </c>
      <c r="BL1842" s="329">
        <v>0</v>
      </c>
      <c r="BM1842" s="41"/>
      <c r="BN1842" s="122">
        <v>3.2336408E-6</v>
      </c>
      <c r="BO1842" s="122">
        <v>-3.0652928999999997E-8</v>
      </c>
      <c r="BP1842" s="122">
        <v>3.4212279E-5</v>
      </c>
      <c r="BQ1842" s="122">
        <v>-1.1592361E-7</v>
      </c>
      <c r="BR1842" s="122">
        <v>-1.8259050000000001E-6</v>
      </c>
      <c r="BS1842" s="122">
        <v>6.8153472000000001E-7</v>
      </c>
      <c r="BT1842" s="122">
        <v>-2.2533916E-10</v>
      </c>
      <c r="BU1842" s="122">
        <v>1.0225483E-6</v>
      </c>
      <c r="BV1842" s="122">
        <v>-2.3040403000000001E-7</v>
      </c>
      <c r="BW1842" s="122">
        <v>-9.9101538000000001E-8</v>
      </c>
      <c r="BX1842" s="122">
        <v>-1.1761116E-7</v>
      </c>
      <c r="BY1842" s="122">
        <v>-6.7437066999999998E-9</v>
      </c>
      <c r="BZ1842" s="122">
        <v>-2.0760594999999998E-9</v>
      </c>
      <c r="CA1842" s="122">
        <v>8.8794233999999996E-7</v>
      </c>
      <c r="CB1842" s="122">
        <v>-3.1059731999999998E-5</v>
      </c>
      <c r="CC1842" s="122">
        <v>-8.2288146000000002E-8</v>
      </c>
      <c r="CD1842" s="111">
        <v>0</v>
      </c>
      <c r="CE1842" s="151"/>
      <c r="CF1842" s="143"/>
      <c r="CG1842" s="41" t="s">
        <v>800</v>
      </c>
      <c r="CH1842" s="42"/>
      <c r="CI1842" s="42"/>
    </row>
    <row r="1843" spans="1:87" ht="14.5" customHeight="1">
      <c r="A1843" s="41" t="s">
        <v>8071</v>
      </c>
      <c r="B1843" s="119" t="s">
        <v>7624</v>
      </c>
      <c r="C1843" s="120" t="str">
        <f t="shared" si="688"/>
        <v>F.090.01.117</v>
      </c>
      <c r="D1843" s="135" t="s">
        <v>40</v>
      </c>
      <c r="E1843" s="119" t="s">
        <v>6570</v>
      </c>
      <c r="F1843" s="118" t="s">
        <v>8070</v>
      </c>
      <c r="G1843" s="118">
        <v>0.20231469041870001</v>
      </c>
      <c r="H1843" s="118">
        <v>4.9617180200000012E-3</v>
      </c>
      <c r="I1843" s="118">
        <v>7.0224475000000089E-4</v>
      </c>
      <c r="J1843" s="326">
        <v>-2.5791823513000001E-3</v>
      </c>
      <c r="K1843" s="118">
        <v>0.19922991000000001</v>
      </c>
      <c r="L1843" s="118">
        <v>-6.5450830999999998E-3</v>
      </c>
      <c r="M1843" s="118">
        <v>8.2159758000000006E-3</v>
      </c>
      <c r="N1843" s="118">
        <v>6.6960224000000004E-3</v>
      </c>
      <c r="O1843" s="118">
        <v>-1.4180441000000001E-3</v>
      </c>
      <c r="P1843" s="118">
        <v>-1.6891734000000001E-4</v>
      </c>
      <c r="Q1843" s="118">
        <v>-1.4734294E-4</v>
      </c>
      <c r="R1843" s="118">
        <v>-9.6864795E-4</v>
      </c>
      <c r="S1843" s="118">
        <v>-3.4753516000000001E-4</v>
      </c>
      <c r="T1843" s="118">
        <v>0</v>
      </c>
      <c r="U1843" s="118">
        <v>-2.2242965999999999E-3</v>
      </c>
      <c r="V1843" s="330">
        <v>-7.3505912999999998E-6</v>
      </c>
      <c r="W1843" s="118">
        <v>0</v>
      </c>
      <c r="X1843" s="118">
        <v>0</v>
      </c>
      <c r="Y1843" s="41"/>
      <c r="Z1843" s="327">
        <v>1.4979692481203009</v>
      </c>
      <c r="AA1843" s="41"/>
      <c r="AB1843" s="111">
        <v>-26.511292000000001</v>
      </c>
      <c r="AC1843" s="111">
        <v>-26.148429</v>
      </c>
      <c r="AD1843" s="111">
        <v>-0.30155864999999998</v>
      </c>
      <c r="AE1843" s="111">
        <v>0</v>
      </c>
      <c r="AF1843" s="111">
        <v>0</v>
      </c>
      <c r="AG1843" s="111">
        <v>-3.0191694000000001E-3</v>
      </c>
      <c r="AH1843" s="111">
        <v>-5.8285889E-2</v>
      </c>
      <c r="AI1843" s="41"/>
      <c r="AJ1843" s="114">
        <v>2.1495733E-2</v>
      </c>
      <c r="AK1843" s="114">
        <v>2.1675426000000001E-2</v>
      </c>
      <c r="AL1843" s="114">
        <v>1.1319023000000001E-3</v>
      </c>
      <c r="AM1843" s="114">
        <v>-1.3115952000000001E-3</v>
      </c>
      <c r="AN1843" s="113">
        <v>1.2994859718789998E-6</v>
      </c>
      <c r="AO1843" s="112">
        <v>4.1860291453404796E-9</v>
      </c>
      <c r="AP1843" s="112">
        <v>-0.18369680423099999</v>
      </c>
      <c r="AQ1843" s="328">
        <v>1.363188E-6</v>
      </c>
      <c r="AR1843" s="328">
        <v>4.1120674999999999E-9</v>
      </c>
      <c r="AS1843" s="328">
        <v>1.12391E-13</v>
      </c>
      <c r="AT1843" s="328">
        <v>-1.1850467E-10</v>
      </c>
      <c r="AU1843" s="328">
        <v>-1.5394331E-11</v>
      </c>
      <c r="AV1843" s="328">
        <v>9.9562055000000009E-10</v>
      </c>
      <c r="AW1843" s="328">
        <v>-6.2018478999999997E-8</v>
      </c>
      <c r="AX1843" s="328">
        <v>1.3699311000000001E-10</v>
      </c>
      <c r="AY1843" s="328">
        <v>-5.3440546999999998E-11</v>
      </c>
      <c r="AZ1843" s="328">
        <v>-1.7281274000000001E-13</v>
      </c>
      <c r="BA1843" s="328">
        <v>-8.8644551999999996E-16</v>
      </c>
      <c r="BB1843" s="328">
        <v>-3.6620811000000001E-13</v>
      </c>
      <c r="BC1843" s="328">
        <v>-2.1157619000000001E-14</v>
      </c>
      <c r="BD1843" s="328">
        <v>-1.5990945E-14</v>
      </c>
      <c r="BE1843" s="328">
        <v>-1.8398645000000001E-9</v>
      </c>
      <c r="BF1843" s="328">
        <v>-7.0540617000000005E-10</v>
      </c>
      <c r="BG1843" s="328">
        <v>-9.1262528000000002E-12</v>
      </c>
      <c r="BH1843" s="328">
        <v>-1.6354231000000002E-5</v>
      </c>
      <c r="BI1843" s="329">
        <v>-0.18368045</v>
      </c>
      <c r="BJ1843" s="329">
        <v>0</v>
      </c>
      <c r="BK1843" s="329">
        <v>0</v>
      </c>
      <c r="BL1843" s="329">
        <v>0</v>
      </c>
      <c r="BM1843" s="41"/>
      <c r="BN1843" s="122">
        <v>1.1300215999999999E-5</v>
      </c>
      <c r="BO1843" s="122">
        <v>-2.7906396999999999E-8</v>
      </c>
      <c r="BP1843" s="122">
        <v>4.1767358000000001E-5</v>
      </c>
      <c r="BQ1843" s="122">
        <v>-1.140475E-7</v>
      </c>
      <c r="BR1843" s="122">
        <v>-1.7956982000000001E-6</v>
      </c>
      <c r="BS1843" s="122">
        <v>6.7211055000000004E-7</v>
      </c>
      <c r="BT1843" s="122">
        <v>-2.2169226999999999E-10</v>
      </c>
      <c r="BU1843" s="122">
        <v>1.0084365999999999E-6</v>
      </c>
      <c r="BV1843" s="122">
        <v>-2.2667516999999999E-7</v>
      </c>
      <c r="BW1843" s="122">
        <v>-9.7497679999999995E-8</v>
      </c>
      <c r="BX1843" s="122">
        <v>-1.1570774E-7</v>
      </c>
      <c r="BY1843" s="122">
        <v>-6.6345666000000003E-9</v>
      </c>
      <c r="BZ1843" s="122">
        <v>-2.0424606000000002E-9</v>
      </c>
      <c r="CA1843" s="122">
        <v>8.7676063999999996E-7</v>
      </c>
      <c r="CB1843" s="122">
        <v>-3.0557062000000002E-5</v>
      </c>
      <c r="CC1843" s="122">
        <v>-8.0956395000000004E-8</v>
      </c>
      <c r="CD1843" s="111">
        <v>0</v>
      </c>
      <c r="CE1843" s="151"/>
      <c r="CF1843" s="143"/>
      <c r="CG1843" s="41" t="s">
        <v>800</v>
      </c>
      <c r="CH1843" s="42"/>
      <c r="CI1843" s="42"/>
    </row>
    <row r="1844" spans="1:87" ht="14.5" customHeight="1">
      <c r="A1844" s="41" t="s">
        <v>8069</v>
      </c>
      <c r="B1844" s="119" t="s">
        <v>7624</v>
      </c>
      <c r="C1844" s="120" t="str">
        <f t="shared" si="688"/>
        <v>F.090.01.118</v>
      </c>
      <c r="D1844" s="135" t="s">
        <v>40</v>
      </c>
      <c r="E1844" s="119" t="s">
        <v>6570</v>
      </c>
      <c r="F1844" s="118" t="s">
        <v>7898</v>
      </c>
      <c r="G1844" s="118">
        <v>7.7598901769699996E-2</v>
      </c>
      <c r="H1844" s="118">
        <v>7.6473945100000011E-4</v>
      </c>
      <c r="I1844" s="118">
        <v>8.1284050000000088E-5</v>
      </c>
      <c r="J1844" s="326">
        <v>-4.108827313E-4</v>
      </c>
      <c r="K1844" s="118">
        <v>7.7163760999999997E-2</v>
      </c>
      <c r="L1844" s="118">
        <v>-1.0426799E-3</v>
      </c>
      <c r="M1844" s="118">
        <v>1.2782767000000001E-3</v>
      </c>
      <c r="N1844" s="118">
        <v>1.0410269000000001E-3</v>
      </c>
      <c r="O1844" s="118">
        <v>-2.2590486E-4</v>
      </c>
      <c r="P1844" s="330">
        <v>-2.6909774999999999E-5</v>
      </c>
      <c r="Q1844" s="330">
        <v>-2.3472814000000002E-5</v>
      </c>
      <c r="R1844" s="118">
        <v>-1.5431274999999999E-4</v>
      </c>
      <c r="S1844" s="330">
        <v>-5.5364907999999998E-5</v>
      </c>
      <c r="T1844" s="118">
        <v>0</v>
      </c>
      <c r="U1844" s="118">
        <v>-3.5434681999999999E-4</v>
      </c>
      <c r="V1844" s="330">
        <v>-1.1710033E-6</v>
      </c>
      <c r="W1844" s="118">
        <v>0</v>
      </c>
      <c r="X1844" s="118">
        <v>0</v>
      </c>
      <c r="Y1844" s="41"/>
      <c r="Z1844" s="327">
        <v>0.58017865413533831</v>
      </c>
      <c r="AA1844" s="41"/>
      <c r="AB1844" s="111">
        <v>-4.2234439999999998</v>
      </c>
      <c r="AC1844" s="111">
        <v>-4.1656370999999996</v>
      </c>
      <c r="AD1844" s="111">
        <v>-4.8040513E-2</v>
      </c>
      <c r="AE1844" s="111">
        <v>0</v>
      </c>
      <c r="AF1844" s="111">
        <v>0</v>
      </c>
      <c r="AG1844" s="111">
        <v>-4.809759E-4</v>
      </c>
      <c r="AH1844" s="111">
        <v>-9.2853711000000002E-3</v>
      </c>
      <c r="AI1844" s="41"/>
      <c r="AJ1844" s="114">
        <v>8.9646081000000002E-3</v>
      </c>
      <c r="AK1844" s="114">
        <v>8.7348730000000006E-3</v>
      </c>
      <c r="AL1844" s="114">
        <v>4.3868193999999999E-4</v>
      </c>
      <c r="AM1844" s="114">
        <v>-2.0894676E-4</v>
      </c>
      <c r="AN1844" s="113">
        <v>5.2367343703379995E-7</v>
      </c>
      <c r="AO1844" s="112">
        <v>1.6223444807641096E-9</v>
      </c>
      <c r="AP1844" s="112">
        <v>-2.92642523494E-2</v>
      </c>
      <c r="AQ1844" s="328">
        <v>5.3411603999999995E-7</v>
      </c>
      <c r="AR1844" s="328">
        <v>1.6113978E-9</v>
      </c>
      <c r="AS1844" s="328">
        <v>4.403261E-14</v>
      </c>
      <c r="AT1844" s="328">
        <v>-1.8878665999999999E-11</v>
      </c>
      <c r="AU1844" s="328">
        <v>-2.4524302E-12</v>
      </c>
      <c r="AV1844" s="328">
        <v>1.5478847E-10</v>
      </c>
      <c r="AW1844" s="328">
        <v>-1.0170580000000001E-8</v>
      </c>
      <c r="AX1844" s="328">
        <v>2.1282323E-11</v>
      </c>
      <c r="AY1844" s="328">
        <v>-8.8338663999999993E-12</v>
      </c>
      <c r="AZ1844" s="328">
        <v>-2.7530340999999999E-14</v>
      </c>
      <c r="BA1844" s="328">
        <v>-1.4121729E-16</v>
      </c>
      <c r="BB1844" s="328">
        <v>-5.8339647999999995E-14</v>
      </c>
      <c r="BC1844" s="328">
        <v>-3.3705645000000001E-15</v>
      </c>
      <c r="BD1844" s="328">
        <v>-2.5474750999999998E-15</v>
      </c>
      <c r="BE1844" s="328">
        <v>-2.9310395000000002E-10</v>
      </c>
      <c r="BF1844" s="328">
        <v>-1.1237639E-10</v>
      </c>
      <c r="BG1844" s="328">
        <v>-1.4538792E-12</v>
      </c>
      <c r="BH1844" s="328">
        <v>-2.6053493999999999E-6</v>
      </c>
      <c r="BI1844" s="329">
        <v>-2.9261646999999998E-2</v>
      </c>
      <c r="BJ1844" s="329">
        <v>0</v>
      </c>
      <c r="BK1844" s="329">
        <v>0</v>
      </c>
      <c r="BL1844" s="329">
        <v>0</v>
      </c>
      <c r="BM1844" s="41"/>
      <c r="BN1844" s="122">
        <v>1.1307661E-5</v>
      </c>
      <c r="BO1844" s="122">
        <v>-7.9126346000000004E-9</v>
      </c>
      <c r="BP1844" s="122">
        <v>1.6176919999999999E-5</v>
      </c>
      <c r="BQ1844" s="122">
        <v>-1.8168606999999999E-8</v>
      </c>
      <c r="BR1844" s="122">
        <v>-2.8707907000000001E-7</v>
      </c>
      <c r="BS1844" s="122">
        <v>1.0459837E-7</v>
      </c>
      <c r="BT1844" s="122">
        <v>-3.5317209999999999E-11</v>
      </c>
      <c r="BU1844" s="122">
        <v>1.5689671000000001E-7</v>
      </c>
      <c r="BV1844" s="122">
        <v>-3.6111023000000002E-8</v>
      </c>
      <c r="BW1844" s="122">
        <v>-1.5532098000000001E-8</v>
      </c>
      <c r="BX1844" s="122">
        <v>-1.8433094000000001E-8</v>
      </c>
      <c r="BY1844" s="122">
        <v>-1.0569353E-9</v>
      </c>
      <c r="BZ1844" s="122">
        <v>-3.2537900000000001E-10</v>
      </c>
      <c r="CA1844" s="122">
        <v>1.3476198000000001E-7</v>
      </c>
      <c r="CB1844" s="122">
        <v>-4.8679649E-6</v>
      </c>
      <c r="CC1844" s="122">
        <v>-1.289695E-8</v>
      </c>
      <c r="CD1844" s="111">
        <v>0</v>
      </c>
      <c r="CE1844" s="151"/>
      <c r="CF1844" s="143"/>
      <c r="CG1844" s="41" t="s">
        <v>800</v>
      </c>
      <c r="CH1844" s="42"/>
      <c r="CI1844" s="42"/>
    </row>
    <row r="1845" spans="1:87" ht="14.5" customHeight="1">
      <c r="A1845" s="41" t="s">
        <v>8068</v>
      </c>
      <c r="B1845" s="119" t="s">
        <v>7624</v>
      </c>
      <c r="C1845" s="120" t="str">
        <f t="shared" si="688"/>
        <v>F.090.01.119</v>
      </c>
      <c r="D1845" s="135" t="s">
        <v>40</v>
      </c>
      <c r="E1845" s="119" t="s">
        <v>6570</v>
      </c>
      <c r="F1845" s="118" t="s">
        <v>8067</v>
      </c>
      <c r="G1845" s="118">
        <v>8.743333958140001E-2</v>
      </c>
      <c r="H1845" s="118">
        <v>1.1728727879999996E-3</v>
      </c>
      <c r="I1845" s="118">
        <v>-1.4783179799999998E-3</v>
      </c>
      <c r="J1845" s="326">
        <v>-1.4246912266000001E-3</v>
      </c>
      <c r="K1845" s="118">
        <v>8.9163476000000005E-2</v>
      </c>
      <c r="L1845" s="118">
        <v>-3.6153791999999998E-3</v>
      </c>
      <c r="M1845" s="118">
        <v>2.6721239000000001E-3</v>
      </c>
      <c r="N1845" s="118">
        <v>2.1308694999999998E-3</v>
      </c>
      <c r="O1845" s="118">
        <v>-7.8330056000000005E-4</v>
      </c>
      <c r="P1845" s="330">
        <v>-9.330672E-5</v>
      </c>
      <c r="Q1845" s="330">
        <v>-8.1389431999999998E-5</v>
      </c>
      <c r="R1845" s="118">
        <v>-5.3506267999999999E-4</v>
      </c>
      <c r="S1845" s="118">
        <v>-1.9197180000000001E-4</v>
      </c>
      <c r="T1845" s="118">
        <v>0</v>
      </c>
      <c r="U1845" s="118">
        <v>-1.2286591E-3</v>
      </c>
      <c r="V1845" s="330">
        <v>-4.0603265999999998E-6</v>
      </c>
      <c r="W1845" s="118">
        <v>0</v>
      </c>
      <c r="X1845" s="118">
        <v>0</v>
      </c>
      <c r="Y1845" s="41"/>
      <c r="Z1845" s="327">
        <v>0.6704020751879699</v>
      </c>
      <c r="AA1845" s="41"/>
      <c r="AB1845" s="111">
        <v>-14.644333</v>
      </c>
      <c r="AC1845" s="111">
        <v>-14.443894</v>
      </c>
      <c r="AD1845" s="111">
        <v>-0.16657526</v>
      </c>
      <c r="AE1845" s="111">
        <v>0</v>
      </c>
      <c r="AF1845" s="111">
        <v>0</v>
      </c>
      <c r="AG1845" s="111">
        <v>-1.6677316E-3</v>
      </c>
      <c r="AH1845" s="111">
        <v>-3.2196015000000001E-2</v>
      </c>
      <c r="AI1845" s="41"/>
      <c r="AJ1845" s="114">
        <v>9.0101598000000005E-3</v>
      </c>
      <c r="AK1845" s="114">
        <v>9.2425478000000005E-3</v>
      </c>
      <c r="AL1845" s="114">
        <v>4.9211218999999995E-4</v>
      </c>
      <c r="AM1845" s="114">
        <v>-7.2450018999999999E-4</v>
      </c>
      <c r="AN1845" s="113">
        <v>5.5410957921379994E-7</v>
      </c>
      <c r="AO1845" s="112">
        <v>1.8199414866351801E-9</v>
      </c>
      <c r="AP1845" s="112">
        <v>-0.10147061376569999</v>
      </c>
      <c r="AQ1845" s="328">
        <v>6.0725888000000001E-7</v>
      </c>
      <c r="AR1845" s="328">
        <v>1.8316944000000001E-9</v>
      </c>
      <c r="AS1845" s="328">
        <v>5.0068505999999999E-14</v>
      </c>
      <c r="AT1845" s="328">
        <v>-6.5459721E-11</v>
      </c>
      <c r="AU1845" s="328">
        <v>-8.5035352E-12</v>
      </c>
      <c r="AV1845" s="328">
        <v>3.1682850000000002E-10</v>
      </c>
      <c r="AW1845" s="328">
        <v>-5.1986207000000003E-8</v>
      </c>
      <c r="AX1845" s="328">
        <v>4.2623815000000002E-11</v>
      </c>
      <c r="AY1845" s="328">
        <v>-4.9066873999999997E-11</v>
      </c>
      <c r="AZ1845" s="328">
        <v>-9.5458466000000003E-14</v>
      </c>
      <c r="BA1845" s="328">
        <v>-4.8965561999999995E-16</v>
      </c>
      <c r="BB1845" s="328">
        <v>-2.0228639E-13</v>
      </c>
      <c r="BC1845" s="328">
        <v>-1.1687066E-14</v>
      </c>
      <c r="BD1845" s="328">
        <v>-8.8330932000000003E-15</v>
      </c>
      <c r="BE1845" s="328">
        <v>-1.0163061E-9</v>
      </c>
      <c r="BF1845" s="328">
        <v>-3.8965293000000002E-10</v>
      </c>
      <c r="BG1845" s="328">
        <v>-5.0411682000000002E-12</v>
      </c>
      <c r="BH1845" s="328">
        <v>-9.0337657000000003E-6</v>
      </c>
      <c r="BI1845" s="329">
        <v>-0.10146158</v>
      </c>
      <c r="BJ1845" s="329">
        <v>0</v>
      </c>
      <c r="BK1845" s="329">
        <v>0</v>
      </c>
      <c r="BL1845" s="329">
        <v>0</v>
      </c>
      <c r="BM1845" s="41"/>
      <c r="BN1845" s="122">
        <v>9.1020218999999999E-7</v>
      </c>
      <c r="BO1845" s="122">
        <v>-2.2693405999999999E-7</v>
      </c>
      <c r="BP1845" s="122">
        <v>1.8692589000000001E-5</v>
      </c>
      <c r="BQ1845" s="122">
        <v>-6.2997668000000006E-8</v>
      </c>
      <c r="BR1845" s="122">
        <v>-1.0535982999999999E-6</v>
      </c>
      <c r="BS1845" s="122">
        <v>2.2033488000000001E-7</v>
      </c>
      <c r="BT1845" s="122">
        <v>-1.2245859000000001E-10</v>
      </c>
      <c r="BU1845" s="122">
        <v>3.2796771999999998E-7</v>
      </c>
      <c r="BV1845" s="122">
        <v>-1.2521104999999999E-7</v>
      </c>
      <c r="BW1845" s="122">
        <v>-5.3855861000000001E-8</v>
      </c>
      <c r="BX1845" s="122">
        <v>-6.3914750000000007E-8</v>
      </c>
      <c r="BY1845" s="122">
        <v>-3.6648082000000001E-9</v>
      </c>
      <c r="BZ1845" s="122">
        <v>-1.1282162999999999E-9</v>
      </c>
      <c r="CA1845" s="122">
        <v>1.8459601E-7</v>
      </c>
      <c r="CB1845" s="122">
        <v>-1.6879138999999999E-5</v>
      </c>
      <c r="CC1845" s="122">
        <v>-4.4718771000000001E-8</v>
      </c>
      <c r="CD1845" s="111">
        <v>0</v>
      </c>
      <c r="CE1845" s="151"/>
      <c r="CF1845" s="143"/>
      <c r="CG1845" s="41" t="s">
        <v>800</v>
      </c>
      <c r="CH1845" s="42"/>
      <c r="CI1845" s="42"/>
    </row>
    <row r="1846" spans="1:87" ht="14.5" customHeight="1">
      <c r="A1846" s="41" t="s">
        <v>8066</v>
      </c>
      <c r="B1846" s="119" t="s">
        <v>7624</v>
      </c>
      <c r="C1846" s="120" t="str">
        <f t="shared" si="688"/>
        <v>F.090.01.120</v>
      </c>
      <c r="D1846" s="135" t="s">
        <v>40</v>
      </c>
      <c r="E1846" s="119" t="s">
        <v>6570</v>
      </c>
      <c r="F1846" s="118" t="s">
        <v>8065</v>
      </c>
      <c r="G1846" s="118">
        <v>0.1808901903114</v>
      </c>
      <c r="H1846" s="118">
        <v>8.6098911000000004E-4</v>
      </c>
      <c r="I1846" s="118">
        <v>-2.5794020900000002E-3</v>
      </c>
      <c r="J1846" s="326">
        <v>-1.7864467085999998E-3</v>
      </c>
      <c r="K1846" s="118">
        <v>0.18439505</v>
      </c>
      <c r="L1846" s="118">
        <v>-4.5333908999999999E-3</v>
      </c>
      <c r="M1846" s="118">
        <v>2.6249137999999998E-3</v>
      </c>
      <c r="N1846" s="118">
        <v>2.0622389E-3</v>
      </c>
      <c r="O1846" s="118">
        <v>-9.8219505999999992E-4</v>
      </c>
      <c r="P1846" s="118">
        <v>-1.1699902E-4</v>
      </c>
      <c r="Q1846" s="118">
        <v>-1.0205570999999999E-4</v>
      </c>
      <c r="R1846" s="118">
        <v>-6.7092498999999999E-4</v>
      </c>
      <c r="S1846" s="118">
        <v>-2.4071699000000001E-4</v>
      </c>
      <c r="T1846" s="118">
        <v>0</v>
      </c>
      <c r="U1846" s="118">
        <v>-1.5406383999999999E-3</v>
      </c>
      <c r="V1846" s="330">
        <v>-5.0913186000000004E-6</v>
      </c>
      <c r="W1846" s="118">
        <v>0</v>
      </c>
      <c r="X1846" s="118">
        <v>0</v>
      </c>
      <c r="Y1846" s="41"/>
      <c r="Z1846" s="327">
        <v>1.386428947368421</v>
      </c>
      <c r="AA1846" s="41"/>
      <c r="AB1846" s="111">
        <v>-18.3628</v>
      </c>
      <c r="AC1846" s="111">
        <v>-18.111466</v>
      </c>
      <c r="AD1846" s="111">
        <v>-0.20887179</v>
      </c>
      <c r="AE1846" s="111">
        <v>0</v>
      </c>
      <c r="AF1846" s="111">
        <v>0</v>
      </c>
      <c r="AG1846" s="111">
        <v>-2.0911996E-3</v>
      </c>
      <c r="AH1846" s="111">
        <v>-4.0371179E-2</v>
      </c>
      <c r="AI1846" s="41"/>
      <c r="AJ1846" s="114">
        <v>2.0037669000000001E-2</v>
      </c>
      <c r="AK1846" s="114">
        <v>1.9921347999999998E-2</v>
      </c>
      <c r="AL1846" s="114">
        <v>1.0247851000000001E-3</v>
      </c>
      <c r="AM1846" s="114">
        <v>-9.0846418000000003E-4</v>
      </c>
      <c r="AN1846" s="113">
        <v>1.194325481515E-6</v>
      </c>
      <c r="AO1846" s="112">
        <v>3.7898855870047604E-9</v>
      </c>
      <c r="AP1846" s="112">
        <v>-0.127235877606</v>
      </c>
      <c r="AQ1846" s="328">
        <v>1.267955E-6</v>
      </c>
      <c r="AR1846" s="328">
        <v>3.8250338000000004E-9</v>
      </c>
      <c r="AS1846" s="328">
        <v>1.0453548E-13</v>
      </c>
      <c r="AT1846" s="328">
        <v>-8.2081155000000004E-11</v>
      </c>
      <c r="AU1846" s="328">
        <v>-1.066274E-11</v>
      </c>
      <c r="AV1846" s="328">
        <v>3.0661943000000002E-10</v>
      </c>
      <c r="AW1846" s="328">
        <v>-7.2080436000000001E-8</v>
      </c>
      <c r="AX1846" s="328">
        <v>4.0595315999999998E-11</v>
      </c>
      <c r="AY1846" s="328">
        <v>-6.9127157999999999E-11</v>
      </c>
      <c r="AZ1846" s="328">
        <v>-1.1969713999999999E-13</v>
      </c>
      <c r="BA1846" s="328">
        <v>-6.1398823999999997E-16</v>
      </c>
      <c r="BB1846" s="328">
        <v>-2.5365064000000002E-13</v>
      </c>
      <c r="BC1846" s="328">
        <v>-1.4654627999999999E-14</v>
      </c>
      <c r="BD1846" s="328">
        <v>-1.1075979E-14</v>
      </c>
      <c r="BE1846" s="328">
        <v>-1.2743650000000001E-9</v>
      </c>
      <c r="BF1846" s="328">
        <v>-4.8859301999999998E-10</v>
      </c>
      <c r="BG1846" s="328">
        <v>-6.3212141000000002E-12</v>
      </c>
      <c r="BH1846" s="328">
        <v>-1.1327606E-5</v>
      </c>
      <c r="BI1846" s="329">
        <v>-0.12722454999999999</v>
      </c>
      <c r="BJ1846" s="329">
        <v>0</v>
      </c>
      <c r="BK1846" s="329">
        <v>0</v>
      </c>
      <c r="BL1846" s="329">
        <v>0</v>
      </c>
      <c r="BM1846" s="41"/>
      <c r="BN1846" s="122">
        <v>1.5989097000000001E-5</v>
      </c>
      <c r="BO1846" s="122">
        <v>-3.6680944000000002E-7</v>
      </c>
      <c r="BP1846" s="122">
        <v>3.8657317E-5</v>
      </c>
      <c r="BQ1846" s="122">
        <v>-7.8993940999999997E-8</v>
      </c>
      <c r="BR1846" s="122">
        <v>-1.3451151E-6</v>
      </c>
      <c r="BS1846" s="122">
        <v>2.1759189000000001E-7</v>
      </c>
      <c r="BT1846" s="122">
        <v>-1.5355308999999999E-10</v>
      </c>
      <c r="BU1846" s="122">
        <v>3.2216585000000001E-7</v>
      </c>
      <c r="BV1846" s="122">
        <v>-1.5700445000000001E-7</v>
      </c>
      <c r="BW1846" s="122">
        <v>-6.7530860000000006E-8</v>
      </c>
      <c r="BX1846" s="122">
        <v>-8.0143887999999997E-8</v>
      </c>
      <c r="BY1846" s="122">
        <v>-4.5953707999999999E-9</v>
      </c>
      <c r="BZ1846" s="122">
        <v>-1.4146913E-9</v>
      </c>
      <c r="CA1846" s="122">
        <v>1.1492131E-7</v>
      </c>
      <c r="CB1846" s="122">
        <v>-2.1165064999999999E-5</v>
      </c>
      <c r="CC1846" s="122">
        <v>-5.6073693999999998E-8</v>
      </c>
      <c r="CD1846" s="111">
        <v>0</v>
      </c>
      <c r="CE1846" s="151"/>
      <c r="CF1846" s="143"/>
      <c r="CG1846" s="42" t="s">
        <v>1224</v>
      </c>
      <c r="CH1846" s="42"/>
      <c r="CI1846" s="42"/>
    </row>
    <row r="1847" spans="1:87" ht="14.5" customHeight="1">
      <c r="A1847" s="41" t="s">
        <v>8064</v>
      </c>
      <c r="B1847" s="119" t="s">
        <v>7624</v>
      </c>
      <c r="C1847" s="120" t="str">
        <f t="shared" si="688"/>
        <v>F.090.01.121</v>
      </c>
      <c r="D1847" s="135" t="s">
        <v>40</v>
      </c>
      <c r="E1847" s="119" t="s">
        <v>6570</v>
      </c>
      <c r="F1847" s="118" t="s">
        <v>8063</v>
      </c>
      <c r="G1847" s="118">
        <v>8.4886840792600005E-2</v>
      </c>
      <c r="H1847" s="118">
        <v>2.2404894690000003E-3</v>
      </c>
      <c r="I1847" s="118">
        <v>4.8688064999999971E-4</v>
      </c>
      <c r="J1847" s="326">
        <v>-1.0746593264000001E-3</v>
      </c>
      <c r="K1847" s="118">
        <v>8.3234130000000003E-2</v>
      </c>
      <c r="L1847" s="118">
        <v>-2.7271180000000002E-3</v>
      </c>
      <c r="M1847" s="118">
        <v>3.6175770999999999E-3</v>
      </c>
      <c r="N1847" s="118">
        <v>2.9532093000000001E-3</v>
      </c>
      <c r="O1847" s="118">
        <v>-5.9085172000000004E-4</v>
      </c>
      <c r="P1847" s="330">
        <v>-7.0382224000000004E-5</v>
      </c>
      <c r="Q1847" s="330">
        <v>-5.1485886999999999E-5</v>
      </c>
      <c r="R1847" s="118">
        <v>-4.0357845000000002E-4</v>
      </c>
      <c r="S1847" s="118">
        <v>-1.4480632E-4</v>
      </c>
      <c r="T1847" s="118">
        <v>0</v>
      </c>
      <c r="U1847" s="118">
        <v>-9.2679025999999997E-4</v>
      </c>
      <c r="V1847" s="330">
        <v>-3.0627464000000001E-6</v>
      </c>
      <c r="W1847" s="118">
        <v>0</v>
      </c>
      <c r="X1847" s="118">
        <v>0</v>
      </c>
      <c r="Y1847" s="41"/>
      <c r="Z1847" s="327">
        <v>0.62582052631578944</v>
      </c>
      <c r="AA1847" s="41"/>
      <c r="AB1847" s="111">
        <v>-11.046372</v>
      </c>
      <c r="AC1847" s="111">
        <v>-10.895179000000001</v>
      </c>
      <c r="AD1847" s="111">
        <v>-0.12564944</v>
      </c>
      <c r="AE1847" s="111">
        <v>0</v>
      </c>
      <c r="AF1847" s="111">
        <v>0</v>
      </c>
      <c r="AG1847" s="111">
        <v>-1.2579872E-3</v>
      </c>
      <c r="AH1847" s="111">
        <v>-2.4285787E-2</v>
      </c>
      <c r="AI1847" s="41"/>
      <c r="AJ1847" s="114">
        <v>9.0162808999999997E-3</v>
      </c>
      <c r="AK1847" s="114">
        <v>9.0884107000000006E-3</v>
      </c>
      <c r="AL1847" s="114">
        <v>4.7436819999999998E-4</v>
      </c>
      <c r="AM1847" s="114">
        <v>-5.4649799000000001E-4</v>
      </c>
      <c r="AN1847" s="113">
        <v>5.4486874787040003E-7</v>
      </c>
      <c r="AO1847" s="112">
        <v>1.7543202477453001E-9</v>
      </c>
      <c r="AP1847" s="112">
        <v>-7.6540334262899995E-2</v>
      </c>
      <c r="AQ1847" s="328">
        <v>5.6954166000000004E-7</v>
      </c>
      <c r="AR1847" s="328">
        <v>1.7180280999999999E-9</v>
      </c>
      <c r="AS1847" s="328">
        <v>4.6957083999999997E-14</v>
      </c>
      <c r="AT1847" s="328">
        <v>-4.9376945000000002E-11</v>
      </c>
      <c r="AU1847" s="328">
        <v>-6.4143045999999997E-12</v>
      </c>
      <c r="AV1847" s="328">
        <v>4.3910855999999999E-10</v>
      </c>
      <c r="AW1847" s="328">
        <v>-2.3995699999999999E-8</v>
      </c>
      <c r="AX1847" s="328">
        <v>6.0520463999999998E-11</v>
      </c>
      <c r="AY1847" s="328">
        <v>-2.0232228000000001E-11</v>
      </c>
      <c r="AZ1847" s="328">
        <v>-7.2005308E-14</v>
      </c>
      <c r="BA1847" s="328">
        <v>-3.6935230000000001E-16</v>
      </c>
      <c r="BB1847" s="328">
        <v>-1.5258671000000001E-13</v>
      </c>
      <c r="BC1847" s="328">
        <v>-8.8156747999999999E-15</v>
      </c>
      <c r="BD1847" s="328">
        <v>-6.6628935999999998E-15</v>
      </c>
      <c r="BE1847" s="328">
        <v>-7.6661019999999996E-10</v>
      </c>
      <c r="BF1847" s="328">
        <v>-2.9391923999999998E-10</v>
      </c>
      <c r="BG1847" s="328">
        <v>-3.8026053999999999E-12</v>
      </c>
      <c r="BH1847" s="328">
        <v>-6.8142628999999998E-6</v>
      </c>
      <c r="BI1847" s="329">
        <v>-7.6533519999999994E-2</v>
      </c>
      <c r="BJ1847" s="329">
        <v>0</v>
      </c>
      <c r="BK1847" s="329">
        <v>0</v>
      </c>
      <c r="BL1847" s="329">
        <v>0</v>
      </c>
      <c r="BM1847" s="41"/>
      <c r="BN1847" s="122">
        <v>4.8606412000000001E-6</v>
      </c>
      <c r="BO1847" s="122">
        <v>1.0389192E-8</v>
      </c>
      <c r="BP1847" s="122">
        <v>1.7449537000000001E-5</v>
      </c>
      <c r="BQ1847" s="122">
        <v>-4.7516880000000003E-8</v>
      </c>
      <c r="BR1847" s="122">
        <v>-7.4178646000000005E-7</v>
      </c>
      <c r="BS1847" s="122">
        <v>2.9575584999999998E-7</v>
      </c>
      <c r="BT1847" s="122">
        <v>-9.2371778999999999E-11</v>
      </c>
      <c r="BU1847" s="122">
        <v>4.4402599999999998E-7</v>
      </c>
      <c r="BV1847" s="122">
        <v>-9.4447989E-8</v>
      </c>
      <c r="BW1847" s="122">
        <v>-3.4068510999999999E-8</v>
      </c>
      <c r="BX1847" s="122">
        <v>-4.8211557000000003E-8</v>
      </c>
      <c r="BY1847" s="122">
        <v>-2.7644028000000002E-9</v>
      </c>
      <c r="BZ1847" s="122">
        <v>-8.5102524E-10</v>
      </c>
      <c r="CA1847" s="122">
        <v>3.9651349999999999E-7</v>
      </c>
      <c r="CB1847" s="122">
        <v>-1.2732108999999999E-5</v>
      </c>
      <c r="CC1847" s="122">
        <v>-3.3731831000000003E-8</v>
      </c>
      <c r="CD1847" s="111">
        <v>0</v>
      </c>
      <c r="CE1847" s="151"/>
      <c r="CF1847" s="143"/>
      <c r="CG1847" s="42" t="s">
        <v>1224</v>
      </c>
      <c r="CH1847" s="42"/>
      <c r="CI1847" s="42"/>
    </row>
    <row r="1848" spans="1:87" ht="14.5" customHeight="1">
      <c r="A1848" s="41" t="s">
        <v>8062</v>
      </c>
      <c r="B1848" s="119" t="s">
        <v>7624</v>
      </c>
      <c r="C1848" s="120" t="str">
        <f t="shared" si="688"/>
        <v>F.090.01.122</v>
      </c>
      <c r="D1848" s="135" t="s">
        <v>40</v>
      </c>
      <c r="E1848" s="119" t="s">
        <v>6570</v>
      </c>
      <c r="F1848" s="118" t="s">
        <v>8061</v>
      </c>
      <c r="G1848" s="118">
        <v>1.0120807911286001</v>
      </c>
      <c r="H1848" s="118">
        <v>0.11206291651</v>
      </c>
      <c r="I1848" s="118">
        <v>0.84160807429999995</v>
      </c>
      <c r="J1848" s="326">
        <v>-6.3865468140000001E-4</v>
      </c>
      <c r="K1848" s="118">
        <v>5.9048455E-2</v>
      </c>
      <c r="L1848" s="118">
        <v>-1.6206872000000001E-3</v>
      </c>
      <c r="M1848" s="118">
        <v>2.0066814999999999E-3</v>
      </c>
      <c r="N1848" s="118">
        <v>1.6347484E-3</v>
      </c>
      <c r="O1848" s="118">
        <v>-3.5113473999999999E-4</v>
      </c>
      <c r="P1848" s="330">
        <v>-4.1827150000000002E-5</v>
      </c>
      <c r="Q1848" s="118">
        <v>0.11082113</v>
      </c>
      <c r="R1848" s="118">
        <v>0.84122207999999998</v>
      </c>
      <c r="S1848" s="330">
        <v>-8.6056325000000007E-5</v>
      </c>
      <c r="T1848" s="118">
        <v>0</v>
      </c>
      <c r="U1848" s="118">
        <v>-5.5077820999999995E-4</v>
      </c>
      <c r="V1848" s="330">
        <v>-1.8201463999999999E-6</v>
      </c>
      <c r="W1848" s="118">
        <v>0</v>
      </c>
      <c r="X1848" s="118">
        <v>0</v>
      </c>
      <c r="Y1848" s="41"/>
      <c r="Z1848" s="327">
        <v>0.44397334586466164</v>
      </c>
      <c r="AA1848" s="41"/>
      <c r="AB1848" s="111">
        <v>-6.5647010000000003</v>
      </c>
      <c r="AC1848" s="111">
        <v>-6.4748489999999999</v>
      </c>
      <c r="AD1848" s="111">
        <v>-7.4671665999999998E-2</v>
      </c>
      <c r="AE1848" s="111">
        <v>0</v>
      </c>
      <c r="AF1848" s="111">
        <v>0</v>
      </c>
      <c r="AG1848" s="111">
        <v>-7.4760384000000001E-4</v>
      </c>
      <c r="AH1848" s="111">
        <v>-1.4432696E-2</v>
      </c>
      <c r="AI1848" s="41"/>
      <c r="AJ1848" s="114">
        <v>6.5041007999999999E-3</v>
      </c>
      <c r="AK1848" s="114">
        <v>6.4935002999999998E-3</v>
      </c>
      <c r="AL1848" s="114">
        <v>3.3537641000000001E-4</v>
      </c>
      <c r="AM1848" s="114">
        <v>-3.2477595000000002E-4</v>
      </c>
      <c r="AN1848" s="113">
        <v>3.8929857851740002E-7</v>
      </c>
      <c r="AO1848" s="112">
        <v>1.2402974052720999E-9</v>
      </c>
      <c r="AP1848" s="112">
        <v>-4.5486827619100001E-2</v>
      </c>
      <c r="AQ1848" s="328">
        <v>4.0533949999999999E-7</v>
      </c>
      <c r="AR1848" s="328">
        <v>1.2227595999999999E-9</v>
      </c>
      <c r="AS1848" s="328">
        <v>3.3418296000000002E-14</v>
      </c>
      <c r="AT1848" s="328">
        <v>-2.9344013000000002E-11</v>
      </c>
      <c r="AU1848" s="328">
        <v>-3.8119296000000001E-12</v>
      </c>
      <c r="AV1848" s="328">
        <v>2.4306794999999999E-10</v>
      </c>
      <c r="AW1848" s="328">
        <v>-1.5620575999999999E-8</v>
      </c>
      <c r="AX1848" s="328">
        <v>3.3430675000000003E-11</v>
      </c>
      <c r="AY1848" s="328">
        <v>-1.3523564E-11</v>
      </c>
      <c r="AZ1848" s="328">
        <v>-4.2791725999999998E-14</v>
      </c>
      <c r="BA1848" s="328">
        <v>-2.195008E-16</v>
      </c>
      <c r="BB1848" s="328">
        <v>-9.0680104999999998E-14</v>
      </c>
      <c r="BC1848" s="328">
        <v>-5.2390296000000003E-15</v>
      </c>
      <c r="BD1848" s="328">
        <v>-3.9596624999999997E-15</v>
      </c>
      <c r="BE1848" s="328">
        <v>-4.5558548999999999E-10</v>
      </c>
      <c r="BF1848" s="328">
        <v>-1.7467199999999999E-10</v>
      </c>
      <c r="BG1848" s="328">
        <v>-2.259834E-12</v>
      </c>
      <c r="BH1848" s="328">
        <v>-4.0496191000000004E-6</v>
      </c>
      <c r="BI1848" s="329">
        <v>-4.5482778000000001E-2</v>
      </c>
      <c r="BJ1848" s="329">
        <v>0</v>
      </c>
      <c r="BK1848" s="329">
        <v>0</v>
      </c>
      <c r="BL1848" s="329">
        <v>0</v>
      </c>
      <c r="BM1848" s="41"/>
      <c r="BN1848" s="111">
        <v>1.7674202E-4</v>
      </c>
      <c r="BO1848" s="122">
        <v>-1.0055421E-8</v>
      </c>
      <c r="BP1848" s="122">
        <v>1.2379155E-5</v>
      </c>
      <c r="BQ1848" s="122">
        <v>9.8537905999999994E-5</v>
      </c>
      <c r="BR1848" s="122">
        <v>-4.4556639000000002E-7</v>
      </c>
      <c r="BS1848" s="122">
        <v>1.6418311999999999E-7</v>
      </c>
      <c r="BT1848" s="122">
        <v>-5.4895228999999998E-11</v>
      </c>
      <c r="BU1848" s="122">
        <v>2.4630182000000001E-7</v>
      </c>
      <c r="BV1848" s="122">
        <v>-5.6129090999999998E-8</v>
      </c>
      <c r="BW1848" s="122">
        <v>7.3330987000000004E-5</v>
      </c>
      <c r="BX1848" s="122">
        <v>-2.8651440000000001E-8</v>
      </c>
      <c r="BY1848" s="122">
        <v>-1.6428451000000001E-9</v>
      </c>
      <c r="BZ1848" s="122">
        <v>-5.0575213999999995E-10</v>
      </c>
      <c r="CA1848" s="122">
        <v>2.1264597999999999E-7</v>
      </c>
      <c r="CB1848" s="122">
        <v>-7.5665105999999998E-6</v>
      </c>
      <c r="CC1848" s="122">
        <v>-2.0046346000000001E-8</v>
      </c>
      <c r="CD1848" s="111">
        <v>0</v>
      </c>
      <c r="CE1848" s="151"/>
      <c r="CF1848" s="143"/>
      <c r="CG1848" s="42" t="s">
        <v>1280</v>
      </c>
      <c r="CH1848" s="42"/>
      <c r="CI1848" s="42"/>
    </row>
    <row r="1849" spans="1:87" ht="14.5" customHeight="1">
      <c r="A1849" s="41" t="s">
        <v>8060</v>
      </c>
      <c r="B1849" s="119" t="s">
        <v>7624</v>
      </c>
      <c r="C1849" s="120" t="str">
        <f t="shared" si="688"/>
        <v>F.090.01.123</v>
      </c>
      <c r="D1849" s="135" t="s">
        <v>40</v>
      </c>
      <c r="E1849" s="119" t="s">
        <v>6570</v>
      </c>
      <c r="F1849" s="118" t="s">
        <v>8059</v>
      </c>
      <c r="G1849" s="118">
        <v>-9.3993738086599998E-2</v>
      </c>
      <c r="H1849" s="118">
        <v>2.2307621089999998E-3</v>
      </c>
      <c r="I1849" s="118">
        <v>6.6164911999999957E-4</v>
      </c>
      <c r="J1849" s="326">
        <v>-9.8812831560000014E-4</v>
      </c>
      <c r="K1849" s="118">
        <v>-9.5898021E-2</v>
      </c>
      <c r="L1849" s="118">
        <v>-2.5075318000000002E-3</v>
      </c>
      <c r="M1849" s="118">
        <v>3.5402862999999998E-3</v>
      </c>
      <c r="N1849" s="118">
        <v>2.8952034E-3</v>
      </c>
      <c r="O1849" s="118">
        <v>-5.4327664000000003E-4</v>
      </c>
      <c r="P1849" s="330">
        <v>-6.4715083999999996E-5</v>
      </c>
      <c r="Q1849" s="330">
        <v>-5.6449566999999999E-5</v>
      </c>
      <c r="R1849" s="118">
        <v>-3.7110537999999999E-4</v>
      </c>
      <c r="S1849" s="118">
        <v>-1.3314659E-4</v>
      </c>
      <c r="T1849" s="118">
        <v>0</v>
      </c>
      <c r="U1849" s="118">
        <v>-8.5216559000000002E-4</v>
      </c>
      <c r="V1849" s="330">
        <v>-2.8161356E-6</v>
      </c>
      <c r="W1849" s="118">
        <v>0</v>
      </c>
      <c r="X1849" s="118">
        <v>0</v>
      </c>
      <c r="Y1849" s="41"/>
      <c r="Z1849" s="327">
        <v>-0.72103775187969921</v>
      </c>
      <c r="AA1849" s="41"/>
      <c r="AB1849" s="111">
        <v>-10.156924</v>
      </c>
      <c r="AC1849" s="111">
        <v>-10.017905000000001</v>
      </c>
      <c r="AD1849" s="111">
        <v>-0.11553221</v>
      </c>
      <c r="AE1849" s="111">
        <v>0</v>
      </c>
      <c r="AF1849" s="111">
        <v>0</v>
      </c>
      <c r="AG1849" s="111">
        <v>-1.1566948000000001E-3</v>
      </c>
      <c r="AH1849" s="111">
        <v>-2.2330308E-2</v>
      </c>
      <c r="AI1849" s="41"/>
      <c r="AJ1849" s="114">
        <v>-1.2723402E-2</v>
      </c>
      <c r="AK1849" s="114">
        <v>-1.1677102E-2</v>
      </c>
      <c r="AL1849" s="114">
        <v>-5.4380520999999999E-4</v>
      </c>
      <c r="AM1849" s="114">
        <v>-5.0249425000000001E-4</v>
      </c>
      <c r="AN1849" s="113">
        <v>-7.0006607661709987E-7</v>
      </c>
      <c r="AO1849" s="112">
        <v>-2.0111139359842398E-9</v>
      </c>
      <c r="AP1849" s="112">
        <v>-7.0377346581999997E-2</v>
      </c>
      <c r="AQ1849" s="328">
        <v>-6.7943941000000003E-7</v>
      </c>
      <c r="AR1849" s="328">
        <v>-2.0504156999999999E-9</v>
      </c>
      <c r="AS1849" s="328">
        <v>-5.6003642000000002E-14</v>
      </c>
      <c r="AT1849" s="328">
        <v>-4.5401138999999998E-11</v>
      </c>
      <c r="AU1849" s="328">
        <v>-5.8978281000000002E-12</v>
      </c>
      <c r="AV1849" s="328">
        <v>4.3048449999999998E-10</v>
      </c>
      <c r="AW1849" s="328">
        <v>-2.0030716000000001E-8</v>
      </c>
      <c r="AX1849" s="328">
        <v>5.9436972E-11</v>
      </c>
      <c r="AY1849" s="328">
        <v>-1.6361703E-11</v>
      </c>
      <c r="AZ1849" s="328">
        <v>-6.6207478000000002E-14</v>
      </c>
      <c r="BA1849" s="328">
        <v>-3.3961224E-16</v>
      </c>
      <c r="BB1849" s="328">
        <v>-1.4030050999999999E-13</v>
      </c>
      <c r="BC1849" s="328">
        <v>-8.1058412000000006E-15</v>
      </c>
      <c r="BD1849" s="328">
        <v>-6.1264008000000002E-15</v>
      </c>
      <c r="BE1849" s="328">
        <v>-7.0488313999999998E-10</v>
      </c>
      <c r="BF1849" s="328">
        <v>-2.7025300999999999E-10</v>
      </c>
      <c r="BG1849" s="328">
        <v>-3.4964214999999998E-12</v>
      </c>
      <c r="BH1849" s="328">
        <v>-6.2655819999999997E-6</v>
      </c>
      <c r="BI1849" s="329">
        <v>-7.0371081000000002E-2</v>
      </c>
      <c r="BJ1849" s="329">
        <v>0</v>
      </c>
      <c r="BK1849" s="329">
        <v>0</v>
      </c>
      <c r="BL1849" s="329">
        <v>0</v>
      </c>
      <c r="BM1849" s="41"/>
      <c r="BN1849" s="122">
        <v>-3.1576452E-5</v>
      </c>
      <c r="BO1849" s="122">
        <v>3.3806944999999999E-8</v>
      </c>
      <c r="BP1849" s="122">
        <v>-2.0104445999999999E-5</v>
      </c>
      <c r="BQ1849" s="122">
        <v>-4.3693524000000001E-8</v>
      </c>
      <c r="BR1849" s="122">
        <v>-6.7498451999999996E-7</v>
      </c>
      <c r="BS1849" s="122">
        <v>2.8924801000000001E-7</v>
      </c>
      <c r="BT1849" s="122">
        <v>-8.4934051000000003E-11</v>
      </c>
      <c r="BU1849" s="122">
        <v>4.3454045000000002E-7</v>
      </c>
      <c r="BV1849" s="122">
        <v>-8.6843086E-8</v>
      </c>
      <c r="BW1849" s="122">
        <v>-3.7353007000000003E-8</v>
      </c>
      <c r="BX1849" s="122">
        <v>-4.4329588000000002E-8</v>
      </c>
      <c r="BY1849" s="122">
        <v>-2.5418145000000001E-9</v>
      </c>
      <c r="BZ1849" s="122">
        <v>-7.8250113000000001E-10</v>
      </c>
      <c r="CA1849" s="122">
        <v>3.9895331E-7</v>
      </c>
      <c r="CB1849" s="122">
        <v>-1.1706926000000001E-5</v>
      </c>
      <c r="CC1849" s="122">
        <v>-3.1015762000000001E-8</v>
      </c>
      <c r="CD1849" s="111">
        <v>0</v>
      </c>
      <c r="CE1849" s="151"/>
      <c r="CF1849" s="143"/>
      <c r="CG1849" s="42" t="s">
        <v>1209</v>
      </c>
      <c r="CH1849" s="42"/>
      <c r="CI1849" s="42"/>
    </row>
    <row r="1850" spans="1:87" ht="14.5" customHeight="1">
      <c r="A1850" s="41" t="s">
        <v>8058</v>
      </c>
      <c r="B1850" s="119" t="s">
        <v>7624</v>
      </c>
      <c r="C1850" s="120" t="str">
        <f t="shared" si="688"/>
        <v>F.090.01.124</v>
      </c>
      <c r="D1850" s="135" t="s">
        <v>40</v>
      </c>
      <c r="E1850" s="119" t="s">
        <v>6570</v>
      </c>
      <c r="F1850" s="118" t="s">
        <v>8056</v>
      </c>
      <c r="G1850" s="118">
        <v>-0.1642077202783</v>
      </c>
      <c r="H1850" s="118">
        <v>-4.9495746999999994E-4</v>
      </c>
      <c r="I1850" s="118">
        <v>-3.87799022E-3</v>
      </c>
      <c r="J1850" s="326">
        <v>-1.6301325882999999E-3</v>
      </c>
      <c r="K1850" s="118">
        <v>-0.15820464000000001</v>
      </c>
      <c r="L1850" s="118">
        <v>-4.1367191999999997E-3</v>
      </c>
      <c r="M1850" s="118">
        <v>8.7094802999999996E-4</v>
      </c>
      <c r="N1850" s="118">
        <v>6.0118298000000001E-4</v>
      </c>
      <c r="O1850" s="118">
        <v>-8.9625299999999996E-4</v>
      </c>
      <c r="P1850" s="118">
        <v>-1.0676161000000001E-4</v>
      </c>
      <c r="Q1850" s="330">
        <v>-9.3125840000000005E-5</v>
      </c>
      <c r="R1850" s="118">
        <v>-6.1221905000000002E-4</v>
      </c>
      <c r="S1850" s="118">
        <v>-2.1965426E-4</v>
      </c>
      <c r="T1850" s="118">
        <v>0</v>
      </c>
      <c r="U1850" s="118">
        <v>-1.4058325E-3</v>
      </c>
      <c r="V1850" s="330">
        <v>-4.6458283000000002E-6</v>
      </c>
      <c r="W1850" s="118">
        <v>0</v>
      </c>
      <c r="X1850" s="118">
        <v>0</v>
      </c>
      <c r="Y1850" s="41"/>
      <c r="Z1850" s="327">
        <v>-1.1895085714285714</v>
      </c>
      <c r="AA1850" s="41"/>
      <c r="AB1850" s="111">
        <v>-16.756055</v>
      </c>
      <c r="AC1850" s="111">
        <v>-16.526713000000001</v>
      </c>
      <c r="AD1850" s="111">
        <v>-0.19059551</v>
      </c>
      <c r="AE1850" s="111">
        <v>0</v>
      </c>
      <c r="AF1850" s="111">
        <v>0</v>
      </c>
      <c r="AG1850" s="111">
        <v>-1.9082196E-3</v>
      </c>
      <c r="AH1850" s="111">
        <v>-3.6838701000000001E-2</v>
      </c>
      <c r="AI1850" s="41"/>
      <c r="AJ1850" s="114">
        <v>-2.1825681999999999E-2</v>
      </c>
      <c r="AK1850" s="114">
        <v>-2.0061711999999999E-2</v>
      </c>
      <c r="AL1850" s="114">
        <v>-9.3499621000000003E-4</v>
      </c>
      <c r="AM1850" s="114">
        <v>-8.2897356999999999E-4</v>
      </c>
      <c r="AN1850" s="113">
        <v>-1.2027405523024002E-6</v>
      </c>
      <c r="AO1850" s="112">
        <v>-3.4578262483822699E-9</v>
      </c>
      <c r="AP1850" s="112">
        <v>-0.11610273643999999</v>
      </c>
      <c r="AQ1850" s="328">
        <v>-1.1208831E-6</v>
      </c>
      <c r="AR1850" s="328">
        <v>-3.3826066999999999E-9</v>
      </c>
      <c r="AS1850" s="328">
        <v>-9.2390188999999996E-14</v>
      </c>
      <c r="AT1850" s="328">
        <v>-7.4899054000000004E-11</v>
      </c>
      <c r="AU1850" s="328">
        <v>-9.7297503999999996E-12</v>
      </c>
      <c r="AV1850" s="328">
        <v>8.9372731999999998E-11</v>
      </c>
      <c r="AW1850" s="328">
        <v>-8.0253497E-8</v>
      </c>
      <c r="AX1850" s="328">
        <v>1.0049975999999999E-11</v>
      </c>
      <c r="AY1850" s="328">
        <v>-7.9044307000000004E-11</v>
      </c>
      <c r="AZ1850" s="328">
        <v>-1.0922364E-13</v>
      </c>
      <c r="BA1850" s="328">
        <v>-5.6026426999999998E-16</v>
      </c>
      <c r="BB1850" s="328">
        <v>-2.3145621000000002E-13</v>
      </c>
      <c r="BC1850" s="328">
        <v>-1.3372347999999999E-14</v>
      </c>
      <c r="BD1850" s="328">
        <v>-1.0106831E-14</v>
      </c>
      <c r="BE1850" s="328">
        <v>-1.1628581000000001E-9</v>
      </c>
      <c r="BF1850" s="328">
        <v>-4.4584113E-10</v>
      </c>
      <c r="BG1850" s="328">
        <v>-5.7681078999999997E-12</v>
      </c>
      <c r="BH1850" s="328">
        <v>-1.0336439999999999E-5</v>
      </c>
      <c r="BI1850" s="329">
        <v>-0.1160924</v>
      </c>
      <c r="BJ1850" s="329">
        <v>0</v>
      </c>
      <c r="BK1850" s="329">
        <v>0</v>
      </c>
      <c r="BL1850" s="329">
        <v>0</v>
      </c>
      <c r="BM1850" s="41"/>
      <c r="BN1850" s="122">
        <v>-5.4629726999999997E-5</v>
      </c>
      <c r="BO1850" s="122">
        <v>-5.0747715000000003E-7</v>
      </c>
      <c r="BP1850" s="122">
        <v>-3.3166656000000002E-5</v>
      </c>
      <c r="BQ1850" s="122">
        <v>-7.2081972000000001E-8</v>
      </c>
      <c r="BR1850" s="122">
        <v>-1.2778033999999999E-6</v>
      </c>
      <c r="BS1850" s="122">
        <v>7.5279853000000006E-8</v>
      </c>
      <c r="BT1850" s="122">
        <v>-1.4011719E-10</v>
      </c>
      <c r="BU1850" s="122">
        <v>1.0687484E-7</v>
      </c>
      <c r="BV1850" s="122">
        <v>-1.4326656E-7</v>
      </c>
      <c r="BW1850" s="122">
        <v>-6.1621909999999999E-8</v>
      </c>
      <c r="BX1850" s="122">
        <v>-7.3131297E-8</v>
      </c>
      <c r="BY1850" s="122">
        <v>-4.1932759000000002E-9</v>
      </c>
      <c r="BZ1850" s="122">
        <v>-1.2909057999999999E-9</v>
      </c>
      <c r="CA1850" s="122">
        <v>-1.3992986E-7</v>
      </c>
      <c r="CB1850" s="122">
        <v>-1.9313122E-5</v>
      </c>
      <c r="CC1850" s="122">
        <v>-5.1167246000000003E-8</v>
      </c>
      <c r="CD1850" s="111">
        <v>0</v>
      </c>
      <c r="CE1850" s="154"/>
      <c r="CF1850" s="153"/>
      <c r="CG1850" s="42" t="s">
        <v>1280</v>
      </c>
      <c r="CH1850" s="42"/>
      <c r="CI1850" s="42"/>
    </row>
    <row r="1851" spans="1:87" ht="14.5" customHeight="1">
      <c r="A1851" s="41" t="s">
        <v>8055</v>
      </c>
      <c r="B1851" s="119" t="s">
        <v>7624</v>
      </c>
      <c r="C1851" s="120" t="str">
        <f t="shared" si="688"/>
        <v>F.090.01.125</v>
      </c>
      <c r="D1851" s="135" t="s">
        <v>40</v>
      </c>
      <c r="E1851" s="119" t="s">
        <v>6570</v>
      </c>
      <c r="F1851" s="118" t="s">
        <v>8053</v>
      </c>
      <c r="G1851" s="118">
        <v>-0.1629866108885</v>
      </c>
      <c r="H1851" s="118">
        <v>-4.4755365099999995E-4</v>
      </c>
      <c r="I1851" s="118">
        <v>-3.7990399599999998E-3</v>
      </c>
      <c r="J1851" s="326">
        <v>-1.6189672774999998E-3</v>
      </c>
      <c r="K1851" s="118">
        <v>-0.15712105000000001</v>
      </c>
      <c r="L1851" s="118">
        <v>-4.1083854999999997E-3</v>
      </c>
      <c r="M1851" s="118">
        <v>9.1737131E-4</v>
      </c>
      <c r="N1851" s="118">
        <v>6.4107897999999999E-4</v>
      </c>
      <c r="O1851" s="118">
        <v>-8.9011427999999997E-4</v>
      </c>
      <c r="P1851" s="118">
        <v>-1.0603036E-4</v>
      </c>
      <c r="Q1851" s="330">
        <v>-9.2487990999999995E-5</v>
      </c>
      <c r="R1851" s="118">
        <v>-6.0802576999999995E-4</v>
      </c>
      <c r="S1851" s="118">
        <v>-2.1814976999999999E-4</v>
      </c>
      <c r="T1851" s="118">
        <v>0</v>
      </c>
      <c r="U1851" s="118">
        <v>-1.3962034999999999E-3</v>
      </c>
      <c r="V1851" s="330">
        <v>-4.6140074999999999E-6</v>
      </c>
      <c r="W1851" s="118">
        <v>0</v>
      </c>
      <c r="X1851" s="118">
        <v>0</v>
      </c>
      <c r="Y1851" s="41"/>
      <c r="Z1851" s="327">
        <v>-1.1813612781954888</v>
      </c>
      <c r="AA1851" s="41"/>
      <c r="AB1851" s="111">
        <v>-16.641286999999998</v>
      </c>
      <c r="AC1851" s="111">
        <v>-16.413516000000001</v>
      </c>
      <c r="AD1851" s="111">
        <v>-0.18929006000000001</v>
      </c>
      <c r="AE1851" s="111">
        <v>0</v>
      </c>
      <c r="AF1851" s="111">
        <v>0</v>
      </c>
      <c r="AG1851" s="111">
        <v>-1.8951496E-3</v>
      </c>
      <c r="AH1851" s="111">
        <v>-3.6586381000000001E-2</v>
      </c>
      <c r="AI1851" s="41"/>
      <c r="AJ1851" s="114">
        <v>-2.1667381999999999E-2</v>
      </c>
      <c r="AK1851" s="114">
        <v>-1.9915893E-2</v>
      </c>
      <c r="AL1851" s="114">
        <v>-9.2819289000000001E-4</v>
      </c>
      <c r="AM1851" s="114">
        <v>-8.2329566999999996E-4</v>
      </c>
      <c r="AN1851" s="113">
        <v>-1.1939983697652001E-6</v>
      </c>
      <c r="AO1851" s="112">
        <v>-3.4326659738888403E-9</v>
      </c>
      <c r="AP1851" s="112">
        <v>-0.115307515643</v>
      </c>
      <c r="AQ1851" s="328">
        <v>-1.1132058000000001E-6</v>
      </c>
      <c r="AR1851" s="328">
        <v>-3.3594380999999999E-9</v>
      </c>
      <c r="AS1851" s="328">
        <v>-9.1757379000000003E-14</v>
      </c>
      <c r="AT1851" s="328">
        <v>-7.4386047E-11</v>
      </c>
      <c r="AU1851" s="328">
        <v>-9.6631081999999998E-12</v>
      </c>
      <c r="AV1851" s="328">
        <v>9.530511E-11</v>
      </c>
      <c r="AW1851" s="328">
        <v>-7.9206144999999998E-8</v>
      </c>
      <c r="AX1851" s="328">
        <v>1.0908880000000001E-11</v>
      </c>
      <c r="AY1851" s="328">
        <v>-7.7954174999999999E-11</v>
      </c>
      <c r="AZ1851" s="328">
        <v>-1.0847553000000001E-13</v>
      </c>
      <c r="BA1851" s="328">
        <v>-5.5642684000000003E-16</v>
      </c>
      <c r="BB1851" s="328">
        <v>-2.2987088999999999E-13</v>
      </c>
      <c r="BC1851" s="328">
        <v>-1.3280757000000001E-14</v>
      </c>
      <c r="BD1851" s="328">
        <v>-1.0037605999999999E-14</v>
      </c>
      <c r="BE1851" s="328">
        <v>-1.1548932999999999E-9</v>
      </c>
      <c r="BF1851" s="328">
        <v>-4.4278742000000001E-10</v>
      </c>
      <c r="BG1851" s="328">
        <v>-5.7286002999999998E-12</v>
      </c>
      <c r="BH1851" s="328">
        <v>-1.0265643E-5</v>
      </c>
      <c r="BI1851" s="329">
        <v>-0.11529725</v>
      </c>
      <c r="BJ1851" s="329">
        <v>0</v>
      </c>
      <c r="BK1851" s="329">
        <v>0</v>
      </c>
      <c r="BL1851" s="329">
        <v>0</v>
      </c>
      <c r="BM1851" s="41"/>
      <c r="BN1851" s="122">
        <v>-5.4228799999999998E-5</v>
      </c>
      <c r="BO1851" s="122">
        <v>-4.9806351000000003E-7</v>
      </c>
      <c r="BP1851" s="122">
        <v>-3.2939487000000003E-5</v>
      </c>
      <c r="BQ1851" s="122">
        <v>-7.1588259000000005E-8</v>
      </c>
      <c r="BR1851" s="122">
        <v>-1.2673196000000001E-6</v>
      </c>
      <c r="BS1851" s="122">
        <v>7.9001037999999999E-8</v>
      </c>
      <c r="BT1851" s="122">
        <v>-1.3915749E-10</v>
      </c>
      <c r="BU1851" s="122">
        <v>1.1257337E-7</v>
      </c>
      <c r="BV1851" s="122">
        <v>-1.4228527999999999E-7</v>
      </c>
      <c r="BW1851" s="122">
        <v>-6.1199842000000001E-8</v>
      </c>
      <c r="BX1851" s="122">
        <v>-7.2630397999999997E-8</v>
      </c>
      <c r="BY1851" s="122">
        <v>-4.1645547999999999E-9</v>
      </c>
      <c r="BZ1851" s="122">
        <v>-1.2820640000000001E-9</v>
      </c>
      <c r="CA1851" s="122">
        <v>-1.3055798E-7</v>
      </c>
      <c r="CB1851" s="122">
        <v>-1.918084E-5</v>
      </c>
      <c r="CC1851" s="122">
        <v>-5.0816784999999999E-8</v>
      </c>
      <c r="CD1851" s="111">
        <v>0</v>
      </c>
      <c r="CG1851" s="42" t="s">
        <v>1280</v>
      </c>
    </row>
    <row r="1852" spans="1:87" ht="14.5" customHeight="1">
      <c r="A1852" s="41" t="s">
        <v>8052</v>
      </c>
      <c r="B1852" s="119" t="s">
        <v>7624</v>
      </c>
      <c r="C1852" s="120" t="str">
        <f t="shared" si="688"/>
        <v>F.090.01.126</v>
      </c>
      <c r="D1852" s="135" t="s">
        <v>40</v>
      </c>
      <c r="E1852" s="119" t="s">
        <v>6570</v>
      </c>
      <c r="F1852" s="118" t="s">
        <v>8050</v>
      </c>
      <c r="G1852" s="118">
        <v>-0.15443882539629999</v>
      </c>
      <c r="H1852" s="118">
        <v>-1.1572692399999996E-4</v>
      </c>
      <c r="I1852" s="118">
        <v>-3.2463881999999999E-3</v>
      </c>
      <c r="J1852" s="326">
        <v>-1.5408102722999999E-3</v>
      </c>
      <c r="K1852" s="118">
        <v>-0.1495359</v>
      </c>
      <c r="L1852" s="118">
        <v>-3.9100495999999998E-3</v>
      </c>
      <c r="M1852" s="118">
        <v>1.2423342E-3</v>
      </c>
      <c r="N1852" s="118">
        <v>9.2035103000000001E-4</v>
      </c>
      <c r="O1852" s="118">
        <v>-8.4714323999999998E-4</v>
      </c>
      <c r="P1852" s="118">
        <v>-1.0091166E-4</v>
      </c>
      <c r="Q1852" s="330">
        <v>-8.8023053999999995E-5</v>
      </c>
      <c r="R1852" s="118">
        <v>-5.7867279999999997E-4</v>
      </c>
      <c r="S1852" s="118">
        <v>-2.0761841E-4</v>
      </c>
      <c r="T1852" s="118">
        <v>0</v>
      </c>
      <c r="U1852" s="118">
        <v>-1.3288006E-3</v>
      </c>
      <c r="V1852" s="330">
        <v>-4.3912622999999998E-6</v>
      </c>
      <c r="W1852" s="118">
        <v>0</v>
      </c>
      <c r="X1852" s="118">
        <v>0</v>
      </c>
      <c r="Y1852" s="41"/>
      <c r="Z1852" s="327">
        <v>-1.1243300751879699</v>
      </c>
      <c r="AA1852" s="41"/>
      <c r="AB1852" s="111">
        <v>-15.837915000000001</v>
      </c>
      <c r="AC1852" s="111">
        <v>-15.621138999999999</v>
      </c>
      <c r="AD1852" s="111">
        <v>-0.18015191999999999</v>
      </c>
      <c r="AE1852" s="111">
        <v>0</v>
      </c>
      <c r="AF1852" s="111">
        <v>0</v>
      </c>
      <c r="AG1852" s="111">
        <v>-1.8036596E-3</v>
      </c>
      <c r="AH1852" s="111">
        <v>-3.4820141999999998E-2</v>
      </c>
      <c r="AI1852" s="41"/>
      <c r="AJ1852" s="114">
        <v>-2.0559278E-2</v>
      </c>
      <c r="AK1852" s="114">
        <v>-1.8895157999999999E-2</v>
      </c>
      <c r="AL1852" s="114">
        <v>-8.8056964000000004E-4</v>
      </c>
      <c r="AM1852" s="114">
        <v>-7.8355036000000002E-4</v>
      </c>
      <c r="AN1852" s="113">
        <v>-1.1328031871293997E-6</v>
      </c>
      <c r="AO1852" s="112">
        <v>-3.2565445485866596E-9</v>
      </c>
      <c r="AP1852" s="112">
        <v>-0.1097409500601</v>
      </c>
      <c r="AQ1852" s="328">
        <v>-1.0594648E-6</v>
      </c>
      <c r="AR1852" s="328">
        <v>-3.1972584000000001E-9</v>
      </c>
      <c r="AS1852" s="328">
        <v>-8.7327712999999994E-14</v>
      </c>
      <c r="AT1852" s="328">
        <v>-7.0794995999999997E-11</v>
      </c>
      <c r="AU1852" s="328">
        <v>-9.1966133999999995E-12</v>
      </c>
      <c r="AV1852" s="328">
        <v>1.3683175999999999E-10</v>
      </c>
      <c r="AW1852" s="328">
        <v>-7.1874676000000003E-8</v>
      </c>
      <c r="AX1852" s="328">
        <v>1.6921209999999999E-11</v>
      </c>
      <c r="AY1852" s="328">
        <v>-7.0323249000000004E-11</v>
      </c>
      <c r="AZ1852" s="328">
        <v>-1.0323878E-13</v>
      </c>
      <c r="BA1852" s="328">
        <v>-5.2956485999999998E-16</v>
      </c>
      <c r="BB1852" s="328">
        <v>-2.1877368E-13</v>
      </c>
      <c r="BC1852" s="328">
        <v>-1.2639617E-14</v>
      </c>
      <c r="BD1852" s="328">
        <v>-9.5530317999999994E-15</v>
      </c>
      <c r="BE1852" s="328">
        <v>-1.0991397999999999E-9</v>
      </c>
      <c r="BF1852" s="328">
        <v>-4.2141148000000002E-10</v>
      </c>
      <c r="BG1852" s="328">
        <v>-5.4520472000000004E-12</v>
      </c>
      <c r="BH1852" s="328">
        <v>-9.7700601000000004E-6</v>
      </c>
      <c r="BI1852" s="329">
        <v>-0.10973118</v>
      </c>
      <c r="BJ1852" s="329">
        <v>0</v>
      </c>
      <c r="BK1852" s="329">
        <v>0</v>
      </c>
      <c r="BL1852" s="329">
        <v>0</v>
      </c>
      <c r="BM1852" s="41"/>
      <c r="BN1852" s="122">
        <v>-5.1422314000000002E-5</v>
      </c>
      <c r="BO1852" s="122">
        <v>-4.3216805000000001E-7</v>
      </c>
      <c r="BP1852" s="122">
        <v>-3.1349305000000002E-5</v>
      </c>
      <c r="BQ1852" s="122">
        <v>-6.8132274000000006E-8</v>
      </c>
      <c r="BR1852" s="122">
        <v>-1.193933E-6</v>
      </c>
      <c r="BS1852" s="122">
        <v>1.0504934000000001E-7</v>
      </c>
      <c r="BT1852" s="122">
        <v>-1.3243954E-10</v>
      </c>
      <c r="BU1852" s="122">
        <v>1.524631E-7</v>
      </c>
      <c r="BV1852" s="122">
        <v>-1.3541633999999999E-7</v>
      </c>
      <c r="BW1852" s="122">
        <v>-5.8245366999999998E-8</v>
      </c>
      <c r="BX1852" s="122">
        <v>-6.9124102999999994E-8</v>
      </c>
      <c r="BY1852" s="122">
        <v>-3.9635073000000001E-9</v>
      </c>
      <c r="BZ1852" s="122">
        <v>-1.2201712999999999E-9</v>
      </c>
      <c r="CA1852" s="122">
        <v>-6.4954812999999998E-8</v>
      </c>
      <c r="CB1852" s="122">
        <v>-1.8254867999999999E-5</v>
      </c>
      <c r="CC1852" s="122">
        <v>-4.8363560999999998E-8</v>
      </c>
      <c r="CD1852" s="111">
        <v>0</v>
      </c>
      <c r="CG1852" s="42" t="s">
        <v>1280</v>
      </c>
    </row>
    <row r="1853" spans="1:87" ht="14.5" customHeight="1">
      <c r="B1853" s="119" t="s">
        <v>7624</v>
      </c>
      <c r="C1853" s="133" t="s">
        <v>484</v>
      </c>
      <c r="D1853" s="133" t="s">
        <v>39</v>
      </c>
      <c r="G1853" s="41"/>
      <c r="H1853" s="41"/>
      <c r="I1853" s="41"/>
      <c r="J1853" s="41"/>
      <c r="K1853" s="41"/>
      <c r="L1853" s="41"/>
      <c r="M1853" s="41"/>
      <c r="N1853" s="41"/>
      <c r="O1853" s="41"/>
      <c r="P1853" s="41"/>
      <c r="Q1853" s="41"/>
      <c r="R1853" s="41"/>
      <c r="S1853" s="41"/>
      <c r="T1853" s="41"/>
      <c r="U1853" s="41"/>
      <c r="V1853" s="41"/>
      <c r="W1853" s="41"/>
      <c r="X1853" s="41"/>
      <c r="Y1853" s="41"/>
      <c r="Z1853" s="41"/>
      <c r="AA1853" s="41"/>
      <c r="AB1853" s="41"/>
      <c r="AC1853" s="41"/>
      <c r="AD1853" s="41"/>
      <c r="AE1853" s="41"/>
      <c r="AF1853" s="41"/>
      <c r="AG1853" s="41"/>
      <c r="AH1853" s="41"/>
      <c r="AI1853" s="41"/>
      <c r="AJ1853" s="41"/>
      <c r="AK1853" s="41"/>
      <c r="AL1853" s="41"/>
      <c r="AM1853" s="41"/>
      <c r="AN1853" s="41"/>
      <c r="AO1853" s="41"/>
      <c r="AP1853" s="41"/>
      <c r="AQ1853" s="41"/>
      <c r="AR1853" s="41"/>
      <c r="AS1853" s="41"/>
      <c r="AT1853" s="41"/>
      <c r="AU1853" s="41"/>
      <c r="AV1853" s="41"/>
      <c r="AW1853" s="41"/>
      <c r="AX1853" s="41"/>
      <c r="AY1853" s="41"/>
      <c r="AZ1853" s="41"/>
      <c r="BA1853" s="41"/>
      <c r="BB1853" s="41"/>
      <c r="BC1853" s="41"/>
      <c r="BD1853" s="41"/>
      <c r="BE1853" s="41"/>
      <c r="BF1853" s="41"/>
      <c r="BG1853" s="41"/>
      <c r="BH1853" s="41"/>
      <c r="BI1853" s="41"/>
      <c r="BJ1853" s="41"/>
      <c r="BK1853" s="41"/>
      <c r="BL1853" s="41"/>
      <c r="BM1853" s="41"/>
      <c r="BN1853" s="41"/>
      <c r="BO1853" s="41"/>
      <c r="BP1853" s="41"/>
      <c r="BQ1853" s="41"/>
      <c r="BR1853" s="41"/>
      <c r="BS1853" s="41"/>
      <c r="BT1853" s="41"/>
      <c r="BU1853" s="41"/>
      <c r="BV1853" s="41"/>
      <c r="BW1853" s="41"/>
      <c r="BX1853" s="41"/>
      <c r="BY1853" s="41"/>
      <c r="BZ1853" s="41"/>
      <c r="CA1853" s="41"/>
      <c r="CB1853" s="41"/>
      <c r="CC1853" s="41"/>
      <c r="CD1853" s="41"/>
      <c r="CE1853" s="130"/>
      <c r="CF1853" s="105"/>
    </row>
    <row r="1854" spans="1:87" ht="14.5" customHeight="1">
      <c r="A1854" s="41" t="s">
        <v>8049</v>
      </c>
      <c r="B1854" s="119" t="s">
        <v>7624</v>
      </c>
      <c r="C1854" s="120" t="str">
        <f>MID(A1854,1,12)</f>
        <v>F.100.01.101</v>
      </c>
      <c r="D1854" s="135" t="s">
        <v>39</v>
      </c>
      <c r="E1854" s="119" t="s">
        <v>6570</v>
      </c>
      <c r="F1854" s="118" t="s">
        <v>8048</v>
      </c>
      <c r="G1854" s="118">
        <v>0.16903682595649999</v>
      </c>
      <c r="H1854" s="118">
        <v>3.82971272E-3</v>
      </c>
      <c r="I1854" s="118">
        <v>5.036856900000002E-4</v>
      </c>
      <c r="J1854" s="326">
        <v>-2.0097524534999998E-3</v>
      </c>
      <c r="K1854" s="118">
        <v>0.16671317999999999</v>
      </c>
      <c r="L1854" s="118">
        <v>-5.1000647999999999E-3</v>
      </c>
      <c r="M1854" s="118">
        <v>6.3585411000000001E-3</v>
      </c>
      <c r="N1854" s="118">
        <v>5.1811187E-3</v>
      </c>
      <c r="O1854" s="118">
        <v>-1.1049694000000001E-3</v>
      </c>
      <c r="P1854" s="118">
        <v>-1.3162389999999999E-4</v>
      </c>
      <c r="Q1854" s="118">
        <v>-1.1481268E-4</v>
      </c>
      <c r="R1854" s="118">
        <v>-7.5479061000000003E-4</v>
      </c>
      <c r="S1854" s="118">
        <v>-2.7080662000000003E-4</v>
      </c>
      <c r="T1854" s="118">
        <v>0</v>
      </c>
      <c r="U1854" s="118">
        <v>-1.7332180999999999E-3</v>
      </c>
      <c r="V1854" s="330">
        <v>-5.7277335000000002E-6</v>
      </c>
      <c r="W1854" s="118">
        <v>0</v>
      </c>
      <c r="X1854" s="118">
        <v>0</v>
      </c>
      <c r="Y1854" s="41"/>
      <c r="Z1854" s="327">
        <v>1.2534825563909773</v>
      </c>
      <c r="AA1854" s="41"/>
      <c r="AB1854" s="111">
        <v>-20.658149999999999</v>
      </c>
      <c r="AC1854" s="111">
        <v>-20.375399000000002</v>
      </c>
      <c r="AD1854" s="111">
        <v>-0.23498077000000001</v>
      </c>
      <c r="AE1854" s="111">
        <v>0</v>
      </c>
      <c r="AF1854" s="111">
        <v>0</v>
      </c>
      <c r="AG1854" s="111">
        <v>-2.3525995000000001E-3</v>
      </c>
      <c r="AH1854" s="111">
        <v>-4.5417576000000001E-2</v>
      </c>
      <c r="AI1854" s="41"/>
      <c r="AJ1854" s="114">
        <v>1.8142710999999999E-2</v>
      </c>
      <c r="AK1854" s="114">
        <v>1.8217772E-2</v>
      </c>
      <c r="AL1854" s="114">
        <v>9.4696123999999998E-4</v>
      </c>
      <c r="AM1854" s="114">
        <v>-1.0220222000000001E-3</v>
      </c>
      <c r="AN1854" s="113">
        <v>1.0921925172280001E-6</v>
      </c>
      <c r="AO1854" s="112">
        <v>3.50207558146823E-9</v>
      </c>
      <c r="AP1854" s="112">
        <v>-0.14314036355700002</v>
      </c>
      <c r="AQ1854" s="328">
        <v>1.1422492999999999E-6</v>
      </c>
      <c r="AR1854" s="328">
        <v>3.445663E-9</v>
      </c>
      <c r="AS1854" s="328">
        <v>9.4174288000000002E-14</v>
      </c>
      <c r="AT1854" s="328">
        <v>-9.2341298999999995E-11</v>
      </c>
      <c r="AU1854" s="328">
        <v>-1.1995583E-11</v>
      </c>
      <c r="AV1854" s="328">
        <v>7.7037186000000001E-10</v>
      </c>
      <c r="AW1854" s="328">
        <v>-4.8739490000000001E-8</v>
      </c>
      <c r="AX1854" s="328">
        <v>1.0597723E-10</v>
      </c>
      <c r="AY1854" s="328">
        <v>-4.2097803E-11</v>
      </c>
      <c r="AZ1854" s="328">
        <v>-1.3465928000000001E-13</v>
      </c>
      <c r="BA1854" s="328">
        <v>-6.9073677000000005E-16</v>
      </c>
      <c r="BB1854" s="328">
        <v>-2.8535696999999999E-13</v>
      </c>
      <c r="BC1854" s="328">
        <v>-1.6486457000000001E-14</v>
      </c>
      <c r="BD1854" s="328">
        <v>-1.2460475999999999E-14</v>
      </c>
      <c r="BE1854" s="328">
        <v>-1.4336606E-9</v>
      </c>
      <c r="BF1854" s="328">
        <v>-5.4966715000000005E-10</v>
      </c>
      <c r="BG1854" s="328">
        <v>-7.1113659000000003E-12</v>
      </c>
      <c r="BH1854" s="328">
        <v>-1.2743557E-5</v>
      </c>
      <c r="BI1854" s="329">
        <v>-0.14312762000000001</v>
      </c>
      <c r="BJ1854" s="329">
        <v>0</v>
      </c>
      <c r="BK1854" s="329">
        <v>0</v>
      </c>
      <c r="BL1854" s="329">
        <v>0</v>
      </c>
      <c r="BM1854" s="41"/>
      <c r="BN1854" s="122">
        <v>1.1187568E-5</v>
      </c>
      <c r="BO1854" s="122">
        <v>-2.6677592000000001E-8</v>
      </c>
      <c r="BP1854" s="122">
        <v>3.4950419000000002E-5</v>
      </c>
      <c r="BQ1854" s="122">
        <v>-8.8868184000000004E-8</v>
      </c>
      <c r="BR1854" s="122">
        <v>-1.4006839E-6</v>
      </c>
      <c r="BS1854" s="122">
        <v>5.2020310000000003E-7</v>
      </c>
      <c r="BT1854" s="122">
        <v>-1.7274722E-10</v>
      </c>
      <c r="BU1854" s="122">
        <v>7.8045307E-7</v>
      </c>
      <c r="BV1854" s="122">
        <v>-1.7663001E-7</v>
      </c>
      <c r="BW1854" s="122">
        <v>-7.5972217999999997E-8</v>
      </c>
      <c r="BX1854" s="122">
        <v>-9.0161874000000003E-8</v>
      </c>
      <c r="BY1854" s="122">
        <v>-5.1697922000000001E-9</v>
      </c>
      <c r="BZ1854" s="122">
        <v>-1.5915277000000001E-9</v>
      </c>
      <c r="CA1854" s="122">
        <v>6.7620127000000003E-7</v>
      </c>
      <c r="CB1854" s="122">
        <v>-2.3810698E-5</v>
      </c>
      <c r="CC1854" s="122">
        <v>-6.3082906E-8</v>
      </c>
      <c r="CD1854" s="111">
        <v>0</v>
      </c>
      <c r="CE1854" s="151"/>
      <c r="CF1854" s="143"/>
      <c r="CG1854" s="42" t="s">
        <v>1280</v>
      </c>
      <c r="CH1854" s="42"/>
      <c r="CI1854" s="42"/>
    </row>
    <row r="1855" spans="1:87" ht="14.5" customHeight="1">
      <c r="A1855" s="41" t="s">
        <v>8047</v>
      </c>
      <c r="B1855" s="119" t="s">
        <v>7624</v>
      </c>
      <c r="C1855" s="120" t="str">
        <f>MID(A1855,1,12)</f>
        <v>F.100.01.102</v>
      </c>
      <c r="D1855" s="135" t="s">
        <v>39</v>
      </c>
      <c r="E1855" s="119" t="s">
        <v>6570</v>
      </c>
      <c r="F1855" s="118" t="s">
        <v>8046</v>
      </c>
      <c r="G1855" s="118">
        <v>0.18366940209630001</v>
      </c>
      <c r="H1855" s="118">
        <v>3.8210819500000002E-3</v>
      </c>
      <c r="I1855" s="118">
        <v>5.4747596999999988E-4</v>
      </c>
      <c r="J1855" s="326">
        <v>-1.9829558236999999E-3</v>
      </c>
      <c r="K1855" s="118">
        <v>0.18128379999999999</v>
      </c>
      <c r="L1855" s="118">
        <v>-5.0320638999999997E-3</v>
      </c>
      <c r="M1855" s="118">
        <v>6.3242665999999996E-3</v>
      </c>
      <c r="N1855" s="118">
        <v>5.1544692000000001E-3</v>
      </c>
      <c r="O1855" s="118">
        <v>-1.0902365E-3</v>
      </c>
      <c r="P1855" s="118">
        <v>-1.2986890999999999E-4</v>
      </c>
      <c r="Q1855" s="118">
        <v>-1.1328184000000001E-4</v>
      </c>
      <c r="R1855" s="118">
        <v>-7.4472673000000004E-4</v>
      </c>
      <c r="S1855" s="118">
        <v>-2.6719586E-4</v>
      </c>
      <c r="T1855" s="118">
        <v>0</v>
      </c>
      <c r="U1855" s="118">
        <v>-1.7101086000000001E-3</v>
      </c>
      <c r="V1855" s="330">
        <v>-5.6513636999999998E-6</v>
      </c>
      <c r="W1855" s="118">
        <v>0</v>
      </c>
      <c r="X1855" s="118">
        <v>0</v>
      </c>
      <c r="Y1855" s="41"/>
      <c r="Z1855" s="327">
        <v>1.3630360902255638</v>
      </c>
      <c r="AA1855" s="41"/>
      <c r="AB1855" s="111">
        <v>-20.382708000000001</v>
      </c>
      <c r="AC1855" s="111">
        <v>-20.103726999999999</v>
      </c>
      <c r="AD1855" s="111">
        <v>-0.23184769</v>
      </c>
      <c r="AE1855" s="111">
        <v>0</v>
      </c>
      <c r="AF1855" s="111">
        <v>0</v>
      </c>
      <c r="AG1855" s="111">
        <v>-2.3212315000000002E-3</v>
      </c>
      <c r="AH1855" s="111">
        <v>-4.4812008E-2</v>
      </c>
      <c r="AI1855" s="41"/>
      <c r="AJ1855" s="114">
        <v>1.9959389000000001E-2</v>
      </c>
      <c r="AK1855" s="114">
        <v>1.9937462999999999E-2</v>
      </c>
      <c r="AL1855" s="114">
        <v>1.0303216E-3</v>
      </c>
      <c r="AM1855" s="114">
        <v>-1.0083952000000001E-3</v>
      </c>
      <c r="AN1855" s="113">
        <v>1.1952915363960004E-6</v>
      </c>
      <c r="AO1855" s="112">
        <v>3.8103609858990587E-9</v>
      </c>
      <c r="AP1855" s="112">
        <v>-0.14123182364299999</v>
      </c>
      <c r="AQ1855" s="328">
        <v>1.2441948000000001E-6</v>
      </c>
      <c r="AR1855" s="328">
        <v>3.7532674999999998E-9</v>
      </c>
      <c r="AS1855" s="328">
        <v>1.0257803E-13</v>
      </c>
      <c r="AT1855" s="328">
        <v>-9.1110082000000005E-11</v>
      </c>
      <c r="AU1855" s="328">
        <v>-1.1835641999999999E-11</v>
      </c>
      <c r="AV1855" s="328">
        <v>7.6640956999999999E-10</v>
      </c>
      <c r="AW1855" s="328">
        <v>-4.7609843999999997E-8</v>
      </c>
      <c r="AX1855" s="328">
        <v>1.054586E-10</v>
      </c>
      <c r="AY1855" s="328">
        <v>-4.1007485999999999E-11</v>
      </c>
      <c r="AZ1855" s="328">
        <v>-1.3286382E-13</v>
      </c>
      <c r="BA1855" s="328">
        <v>-6.8152694000000001E-16</v>
      </c>
      <c r="BB1855" s="328">
        <v>-2.8155220999999999E-13</v>
      </c>
      <c r="BC1855" s="328">
        <v>-1.6266636999999999E-14</v>
      </c>
      <c r="BD1855" s="328">
        <v>-1.2294337000000001E-14</v>
      </c>
      <c r="BE1855" s="328">
        <v>-1.4145452E-9</v>
      </c>
      <c r="BF1855" s="328">
        <v>-5.4233824999999997E-10</v>
      </c>
      <c r="BG1855" s="328">
        <v>-7.0165476000000003E-12</v>
      </c>
      <c r="BH1855" s="328">
        <v>-1.2573643E-5</v>
      </c>
      <c r="BI1855" s="329">
        <v>-0.14121924999999999</v>
      </c>
      <c r="BJ1855" s="329">
        <v>0</v>
      </c>
      <c r="BK1855" s="329">
        <v>0</v>
      </c>
      <c r="BL1855" s="329">
        <v>0</v>
      </c>
      <c r="BM1855" s="41"/>
      <c r="BN1855" s="122">
        <v>1.4584839E-5</v>
      </c>
      <c r="BO1855" s="122">
        <v>-2.0597507999999999E-8</v>
      </c>
      <c r="BP1855" s="122">
        <v>3.8005062999999998E-5</v>
      </c>
      <c r="BQ1855" s="122">
        <v>-8.7683274999999997E-8</v>
      </c>
      <c r="BR1855" s="122">
        <v>-1.3803386E-6</v>
      </c>
      <c r="BS1855" s="122">
        <v>5.1735161000000003E-7</v>
      </c>
      <c r="BT1855" s="122">
        <v>-1.7044392999999999E-10</v>
      </c>
      <c r="BU1855" s="122">
        <v>7.7624648999999995E-7</v>
      </c>
      <c r="BV1855" s="122">
        <v>-1.7427494000000001E-7</v>
      </c>
      <c r="BW1855" s="122">
        <v>-7.4959255000000002E-8</v>
      </c>
      <c r="BX1855" s="122">
        <v>-8.8959714999999996E-8</v>
      </c>
      <c r="BY1855" s="122">
        <v>-5.1008616000000002E-9</v>
      </c>
      <c r="BZ1855" s="122">
        <v>-1.5703073999999999E-9</v>
      </c>
      <c r="CA1855" s="122">
        <v>6.7529636000000005E-7</v>
      </c>
      <c r="CB1855" s="122">
        <v>-2.3493222000000001E-5</v>
      </c>
      <c r="CC1855" s="122">
        <v>-6.2241799999999998E-8</v>
      </c>
      <c r="CD1855" s="111">
        <v>0</v>
      </c>
      <c r="CE1855" s="151"/>
      <c r="CF1855" s="143"/>
      <c r="CG1855" s="42" t="s">
        <v>1280</v>
      </c>
      <c r="CH1855" s="42"/>
      <c r="CI1855" s="42"/>
    </row>
    <row r="1856" spans="1:87" ht="14.5" customHeight="1">
      <c r="A1856" s="41" t="s">
        <v>8045</v>
      </c>
      <c r="B1856" s="119" t="s">
        <v>7624</v>
      </c>
      <c r="C1856" s="120" t="str">
        <f>MID(A1856,1,12)</f>
        <v>F.100.01.103</v>
      </c>
      <c r="D1856" s="135" t="s">
        <v>39</v>
      </c>
      <c r="E1856" s="119" t="s">
        <v>6570</v>
      </c>
      <c r="F1856" s="118" t="s">
        <v>8044</v>
      </c>
      <c r="G1856" s="118">
        <v>0.13573844087699999</v>
      </c>
      <c r="H1856" s="118">
        <v>3.4132774899999999E-3</v>
      </c>
      <c r="I1856" s="118">
        <v>5.0809643000000076E-4</v>
      </c>
      <c r="J1856" s="326">
        <v>-1.7618830429999999E-3</v>
      </c>
      <c r="K1856" s="118">
        <v>0.13357895</v>
      </c>
      <c r="L1856" s="118">
        <v>-4.4710567999999996E-3</v>
      </c>
      <c r="M1856" s="118">
        <v>5.6408530000000004E-3</v>
      </c>
      <c r="N1856" s="118">
        <v>4.5980101000000001E-3</v>
      </c>
      <c r="O1856" s="118">
        <v>-9.6868987999999996E-4</v>
      </c>
      <c r="P1856" s="118">
        <v>-1.1539028E-4</v>
      </c>
      <c r="Q1856" s="118">
        <v>-1.0065245E-4</v>
      </c>
      <c r="R1856" s="118">
        <v>-6.6169977000000004E-4</v>
      </c>
      <c r="S1856" s="118">
        <v>-2.3740712999999999E-4</v>
      </c>
      <c r="T1856" s="118">
        <v>0</v>
      </c>
      <c r="U1856" s="118">
        <v>-1.5194545999999999E-3</v>
      </c>
      <c r="V1856" s="330">
        <v>-5.0213130000000003E-6</v>
      </c>
      <c r="W1856" s="118">
        <v>0</v>
      </c>
      <c r="X1856" s="118">
        <v>0</v>
      </c>
      <c r="Y1856" s="41"/>
      <c r="Z1856" s="327">
        <v>1.004353007518797</v>
      </c>
      <c r="AA1856" s="41"/>
      <c r="AB1856" s="111">
        <v>-18.110310999999999</v>
      </c>
      <c r="AC1856" s="111">
        <v>-17.862432999999999</v>
      </c>
      <c r="AD1856" s="111">
        <v>-0.20599981000000001</v>
      </c>
      <c r="AE1856" s="111">
        <v>0</v>
      </c>
      <c r="AF1856" s="111">
        <v>0</v>
      </c>
      <c r="AG1856" s="111">
        <v>-2.0624456000000002E-3</v>
      </c>
      <c r="AH1856" s="111">
        <v>-3.9816074999999999E-2</v>
      </c>
      <c r="AI1856" s="41"/>
      <c r="AJ1856" s="114">
        <v>1.4381437E-2</v>
      </c>
      <c r="AK1856" s="114">
        <v>1.4518309E-2</v>
      </c>
      <c r="AL1856" s="114">
        <v>7.5910134000000003E-4</v>
      </c>
      <c r="AM1856" s="114">
        <v>-8.9597280000000004E-4</v>
      </c>
      <c r="AN1856" s="113">
        <v>8.7040220463400004E-7</v>
      </c>
      <c r="AO1856" s="112">
        <v>2.8073274716520995E-9</v>
      </c>
      <c r="AP1856" s="112">
        <v>-0.125486381851</v>
      </c>
      <c r="AQ1856" s="328">
        <v>9.1364498000000003E-7</v>
      </c>
      <c r="AR1856" s="328">
        <v>2.7560045999999998E-9</v>
      </c>
      <c r="AS1856" s="328">
        <v>7.5327659000000004E-14</v>
      </c>
      <c r="AT1856" s="328">
        <v>-8.0952539000000001E-11</v>
      </c>
      <c r="AU1856" s="328">
        <v>-1.0516127E-11</v>
      </c>
      <c r="AV1856" s="328">
        <v>6.8367066000000002E-10</v>
      </c>
      <c r="AW1856" s="328">
        <v>-4.2096259999999999E-8</v>
      </c>
      <c r="AX1856" s="328">
        <v>9.4084904999999994E-11</v>
      </c>
      <c r="AY1856" s="328">
        <v>-3.6208867000000002E-11</v>
      </c>
      <c r="AZ1856" s="328">
        <v>-1.1805130000000001E-13</v>
      </c>
      <c r="BA1856" s="328">
        <v>-6.055459E-16</v>
      </c>
      <c r="BB1856" s="328">
        <v>-2.5016295E-13</v>
      </c>
      <c r="BC1856" s="328">
        <v>-1.4453127E-14</v>
      </c>
      <c r="BD1856" s="328">
        <v>-1.0923684E-14</v>
      </c>
      <c r="BE1856" s="328">
        <v>-1.2568424999999999E-9</v>
      </c>
      <c r="BF1856" s="328">
        <v>-4.8187486000000005E-10</v>
      </c>
      <c r="BG1856" s="328">
        <v>-6.2342973999999999E-12</v>
      </c>
      <c r="BH1856" s="328">
        <v>-1.1171851E-5</v>
      </c>
      <c r="BI1856" s="329">
        <v>-0.12547521</v>
      </c>
      <c r="BJ1856" s="329">
        <v>0</v>
      </c>
      <c r="BK1856" s="329">
        <v>0</v>
      </c>
      <c r="BL1856" s="329">
        <v>0</v>
      </c>
      <c r="BM1856" s="41"/>
      <c r="BN1856" s="122">
        <v>7.2059000999999998E-6</v>
      </c>
      <c r="BO1856" s="122">
        <v>-1.5846581999999999E-8</v>
      </c>
      <c r="BP1856" s="122">
        <v>2.8004026999999999E-5</v>
      </c>
      <c r="BQ1856" s="122">
        <v>-7.7907775000000003E-8</v>
      </c>
      <c r="BR1856" s="122">
        <v>-1.2257336000000001E-6</v>
      </c>
      <c r="BS1856" s="122">
        <v>4.6142531999999999E-7</v>
      </c>
      <c r="BT1856" s="122">
        <v>-1.5144173E-10</v>
      </c>
      <c r="BU1856" s="122">
        <v>6.9236378999999997E-7</v>
      </c>
      <c r="BV1856" s="122">
        <v>-1.5484564E-7</v>
      </c>
      <c r="BW1856" s="122">
        <v>-6.6602311000000006E-8</v>
      </c>
      <c r="BX1856" s="122">
        <v>-7.9041909000000001E-8</v>
      </c>
      <c r="BY1856" s="122">
        <v>-4.5321844999999997E-9</v>
      </c>
      <c r="BZ1856" s="122">
        <v>-1.3952393E-9</v>
      </c>
      <c r="CA1856" s="122">
        <v>6.0348794E-7</v>
      </c>
      <c r="CB1856" s="122">
        <v>-2.0874045E-5</v>
      </c>
      <c r="CC1856" s="122">
        <v>-5.5302681000000003E-8</v>
      </c>
      <c r="CD1856" s="111">
        <v>0</v>
      </c>
      <c r="CE1856" s="151"/>
      <c r="CF1856" s="143"/>
      <c r="CG1856" s="42" t="s">
        <v>1280</v>
      </c>
      <c r="CH1856" s="42"/>
      <c r="CI1856" s="42"/>
    </row>
    <row r="1857" spans="1:87" ht="14.5" customHeight="1">
      <c r="B1857" s="119" t="s">
        <v>7624</v>
      </c>
      <c r="C1857" s="133" t="s">
        <v>1318</v>
      </c>
      <c r="D1857" s="133" t="s">
        <v>8009</v>
      </c>
      <c r="G1857" s="41"/>
      <c r="H1857" s="41"/>
      <c r="I1857" s="41"/>
      <c r="J1857" s="41"/>
      <c r="K1857" s="41"/>
      <c r="L1857" s="41"/>
      <c r="M1857" s="41"/>
      <c r="N1857" s="41"/>
      <c r="O1857" s="41"/>
      <c r="P1857" s="41"/>
      <c r="Q1857" s="41"/>
      <c r="R1857" s="41"/>
      <c r="S1857" s="41"/>
      <c r="T1857" s="41"/>
      <c r="U1857" s="41"/>
      <c r="V1857" s="41"/>
      <c r="W1857" s="41"/>
      <c r="X1857" s="41"/>
      <c r="Y1857" s="41"/>
      <c r="Z1857" s="41"/>
      <c r="AA1857" s="41"/>
      <c r="AB1857" s="41"/>
      <c r="AC1857" s="41"/>
      <c r="AD1857" s="41"/>
      <c r="AE1857" s="41"/>
      <c r="AF1857" s="41"/>
      <c r="AG1857" s="41"/>
      <c r="AH1857" s="41"/>
      <c r="AI1857" s="41"/>
      <c r="AJ1857" s="41"/>
      <c r="AK1857" s="41"/>
      <c r="AL1857" s="41"/>
      <c r="AM1857" s="41"/>
      <c r="AN1857" s="41"/>
      <c r="AO1857" s="41"/>
      <c r="AP1857" s="41"/>
      <c r="AQ1857" s="41"/>
      <c r="AR1857" s="41"/>
      <c r="AS1857" s="41"/>
      <c r="AT1857" s="41"/>
      <c r="AU1857" s="41"/>
      <c r="AV1857" s="41"/>
      <c r="AW1857" s="41"/>
      <c r="AX1857" s="41"/>
      <c r="AY1857" s="41"/>
      <c r="AZ1857" s="41"/>
      <c r="BA1857" s="41"/>
      <c r="BB1857" s="41"/>
      <c r="BC1857" s="41"/>
      <c r="BD1857" s="41"/>
      <c r="BE1857" s="41"/>
      <c r="BF1857" s="41"/>
      <c r="BG1857" s="41"/>
      <c r="BH1857" s="41"/>
      <c r="BI1857" s="41"/>
      <c r="BJ1857" s="41"/>
      <c r="BK1857" s="41"/>
      <c r="BL1857" s="41"/>
      <c r="BM1857" s="41"/>
      <c r="BN1857" s="41"/>
      <c r="BO1857" s="41"/>
      <c r="BP1857" s="41"/>
      <c r="BQ1857" s="41"/>
      <c r="BR1857" s="41"/>
      <c r="BS1857" s="41"/>
      <c r="BT1857" s="41"/>
      <c r="BU1857" s="41"/>
      <c r="BV1857" s="41"/>
      <c r="BW1857" s="41"/>
      <c r="BX1857" s="41"/>
      <c r="BY1857" s="41"/>
      <c r="BZ1857" s="41"/>
      <c r="CA1857" s="41"/>
      <c r="CB1857" s="41"/>
      <c r="CC1857" s="41"/>
      <c r="CD1857" s="41"/>
      <c r="CE1857" s="130"/>
      <c r="CF1857" s="144"/>
      <c r="CG1857" s="42"/>
      <c r="CH1857" s="42"/>
      <c r="CI1857" s="42"/>
    </row>
    <row r="1858" spans="1:87" ht="14.5" customHeight="1">
      <c r="A1858" s="41" t="s">
        <v>8043</v>
      </c>
      <c r="B1858" s="119" t="s">
        <v>7624</v>
      </c>
      <c r="C1858" s="120" t="str">
        <f t="shared" ref="C1858:C1874" si="689">MID(A1858,1,12)</f>
        <v>F.104.01.101</v>
      </c>
      <c r="D1858" s="135" t="s">
        <v>8009</v>
      </c>
      <c r="E1858" s="119" t="s">
        <v>6570</v>
      </c>
      <c r="F1858" s="118" t="s">
        <v>8042</v>
      </c>
      <c r="G1858" s="118">
        <v>0.1912924234882</v>
      </c>
      <c r="H1858" s="118">
        <v>3.8719511799999995E-3</v>
      </c>
      <c r="I1858" s="118">
        <v>5.449508800000006E-4</v>
      </c>
      <c r="J1858" s="326">
        <v>-2.0142185717999996E-3</v>
      </c>
      <c r="K1858" s="118">
        <v>0.18888974</v>
      </c>
      <c r="L1858" s="118">
        <v>-5.1113981999999997E-3</v>
      </c>
      <c r="M1858" s="118">
        <v>6.4128170000000003E-3</v>
      </c>
      <c r="N1858" s="118">
        <v>5.2263602999999999E-3</v>
      </c>
      <c r="O1858" s="118">
        <v>-1.1074249E-3</v>
      </c>
      <c r="P1858" s="118">
        <v>-1.3191639999999999E-4</v>
      </c>
      <c r="Q1858" s="118">
        <v>-1.1506782E-4</v>
      </c>
      <c r="R1858" s="118">
        <v>-7.5646792000000004E-4</v>
      </c>
      <c r="S1858" s="118">
        <v>-2.7140840999999999E-4</v>
      </c>
      <c r="T1858" s="118">
        <v>0</v>
      </c>
      <c r="U1858" s="118">
        <v>-1.7370697E-3</v>
      </c>
      <c r="V1858" s="330">
        <v>-5.7404617999999998E-6</v>
      </c>
      <c r="W1858" s="118">
        <v>0</v>
      </c>
      <c r="X1858" s="118">
        <v>0</v>
      </c>
      <c r="Y1858" s="41"/>
      <c r="Z1858" s="327">
        <v>1.4202236090225564</v>
      </c>
      <c r="AA1858" s="41"/>
      <c r="AB1858" s="111">
        <v>-20.704056999999999</v>
      </c>
      <c r="AC1858" s="111">
        <v>-20.420677999999999</v>
      </c>
      <c r="AD1858" s="111">
        <v>-0.23550294999999999</v>
      </c>
      <c r="AE1858" s="111">
        <v>0</v>
      </c>
      <c r="AF1858" s="111">
        <v>0</v>
      </c>
      <c r="AG1858" s="111">
        <v>-2.3578275E-3</v>
      </c>
      <c r="AH1858" s="111">
        <v>-4.5518504000000001E-2</v>
      </c>
      <c r="AI1858" s="41"/>
      <c r="AJ1858" s="114">
        <v>2.0851791000000001E-2</v>
      </c>
      <c r="AK1858" s="114">
        <v>2.0802575E-2</v>
      </c>
      <c r="AL1858" s="114">
        <v>1.0735090000000001E-3</v>
      </c>
      <c r="AM1858" s="114">
        <v>-1.0242934E-3</v>
      </c>
      <c r="AN1858" s="113">
        <v>1.2471567640389999E-6</v>
      </c>
      <c r="AO1858" s="112">
        <v>3.9700775181092592E-9</v>
      </c>
      <c r="AP1858" s="112">
        <v>-0.14345845187599998</v>
      </c>
      <c r="AQ1858" s="328">
        <v>1.2969384E-6</v>
      </c>
      <c r="AR1858" s="328">
        <v>3.9123956000000001E-9</v>
      </c>
      <c r="AS1858" s="328">
        <v>1.0692616E-13</v>
      </c>
      <c r="AT1858" s="328">
        <v>-9.2546502000000003E-11</v>
      </c>
      <c r="AU1858" s="328">
        <v>-1.2022238999999999E-11</v>
      </c>
      <c r="AV1858" s="328">
        <v>7.7709891000000004E-10</v>
      </c>
      <c r="AW1858" s="328">
        <v>-4.8466431E-8</v>
      </c>
      <c r="AX1858" s="328">
        <v>1.0692367E-10</v>
      </c>
      <c r="AY1858" s="328">
        <v>-4.1770855999999998E-11</v>
      </c>
      <c r="AZ1858" s="328">
        <v>-1.3495852E-13</v>
      </c>
      <c r="BA1858" s="328">
        <v>-6.9227173999999999E-16</v>
      </c>
      <c r="BB1858" s="328">
        <v>-2.8599110000000001E-13</v>
      </c>
      <c r="BC1858" s="328">
        <v>-1.6523093E-14</v>
      </c>
      <c r="BD1858" s="328">
        <v>-1.2488165999999999E-14</v>
      </c>
      <c r="BE1858" s="328">
        <v>-1.4368465E-9</v>
      </c>
      <c r="BF1858" s="328">
        <v>-5.5088863000000005E-10</v>
      </c>
      <c r="BG1858" s="328">
        <v>-7.1271689000000004E-12</v>
      </c>
      <c r="BH1858" s="328">
        <v>-1.2771876E-5</v>
      </c>
      <c r="BI1858" s="329">
        <v>-0.14344567999999999</v>
      </c>
      <c r="BJ1858" s="329">
        <v>0</v>
      </c>
      <c r="BK1858" s="329">
        <v>0</v>
      </c>
      <c r="BL1858" s="329">
        <v>0</v>
      </c>
      <c r="BM1858" s="41"/>
      <c r="BN1858" s="122">
        <v>1.5804444000000001E-5</v>
      </c>
      <c r="BO1858" s="122">
        <v>-2.2186725E-8</v>
      </c>
      <c r="BP1858" s="122">
        <v>3.9599603000000001E-5</v>
      </c>
      <c r="BQ1858" s="122">
        <v>-8.9065669000000002E-8</v>
      </c>
      <c r="BR1858" s="122">
        <v>-1.4024695E-6</v>
      </c>
      <c r="BS1858" s="122">
        <v>5.246058E-7</v>
      </c>
      <c r="BT1858" s="122">
        <v>-1.7313111000000001E-10</v>
      </c>
      <c r="BU1858" s="122">
        <v>7.8711518999999999E-7</v>
      </c>
      <c r="BV1858" s="122">
        <v>-1.7702251999999999E-7</v>
      </c>
      <c r="BW1858" s="122">
        <v>-7.6141044999999998E-8</v>
      </c>
      <c r="BX1858" s="122">
        <v>-9.0362232999999997E-8</v>
      </c>
      <c r="BY1858" s="122">
        <v>-5.1812806000000003E-9</v>
      </c>
      <c r="BZ1858" s="122">
        <v>-1.5950645000000001E-9</v>
      </c>
      <c r="CA1858" s="122">
        <v>6.8415122999999996E-7</v>
      </c>
      <c r="CB1858" s="122">
        <v>-2.386361E-5</v>
      </c>
      <c r="CC1858" s="122">
        <v>-6.3223090000000005E-8</v>
      </c>
      <c r="CD1858" s="111">
        <v>0</v>
      </c>
      <c r="CE1858" s="151"/>
      <c r="CF1858" s="143"/>
      <c r="CG1858" s="42" t="s">
        <v>1280</v>
      </c>
      <c r="CH1858" s="42"/>
      <c r="CI1858" s="42"/>
    </row>
    <row r="1859" spans="1:87" ht="14.5" customHeight="1">
      <c r="A1859" s="41" t="s">
        <v>8041</v>
      </c>
      <c r="B1859" s="119" t="s">
        <v>7624</v>
      </c>
      <c r="C1859" s="120" t="str">
        <f t="shared" si="689"/>
        <v>F.104.01.102</v>
      </c>
      <c r="D1859" s="135" t="s">
        <v>8009</v>
      </c>
      <c r="E1859" s="119" t="s">
        <v>6570</v>
      </c>
      <c r="F1859" s="118" t="s">
        <v>8040</v>
      </c>
      <c r="G1859" s="118">
        <v>0.14626297830319998</v>
      </c>
      <c r="H1859" s="118">
        <v>3.2212439599999996E-3</v>
      </c>
      <c r="I1859" s="118">
        <v>-6.2603787000000061E-4</v>
      </c>
      <c r="J1859" s="326">
        <v>-2.2107277867999997E-3</v>
      </c>
      <c r="K1859" s="118">
        <v>0.14587849999999999</v>
      </c>
      <c r="L1859" s="118">
        <v>-5.6100712000000004E-3</v>
      </c>
      <c r="M1859" s="118">
        <v>5.8143029999999998E-3</v>
      </c>
      <c r="N1859" s="118">
        <v>4.7077906000000001E-3</v>
      </c>
      <c r="O1859" s="118">
        <v>-1.2154664E-3</v>
      </c>
      <c r="P1859" s="118">
        <v>-1.4478629E-4</v>
      </c>
      <c r="Q1859" s="118">
        <v>-1.2629395E-4</v>
      </c>
      <c r="R1859" s="118">
        <v>-8.3026967000000005E-4</v>
      </c>
      <c r="S1859" s="118">
        <v>-2.9788728000000001E-4</v>
      </c>
      <c r="T1859" s="118">
        <v>0</v>
      </c>
      <c r="U1859" s="118">
        <v>-1.90654E-3</v>
      </c>
      <c r="V1859" s="330">
        <v>-6.3005068000000002E-6</v>
      </c>
      <c r="W1859" s="118">
        <v>0</v>
      </c>
      <c r="X1859" s="118">
        <v>0</v>
      </c>
      <c r="Y1859" s="41"/>
      <c r="Z1859" s="327">
        <v>1.096830827067669</v>
      </c>
      <c r="AA1859" s="41"/>
      <c r="AB1859" s="111">
        <v>-22.723965</v>
      </c>
      <c r="AC1859" s="111">
        <v>-22.412939000000001</v>
      </c>
      <c r="AD1859" s="111">
        <v>-0.25847884999999998</v>
      </c>
      <c r="AE1859" s="111">
        <v>0</v>
      </c>
      <c r="AF1859" s="111">
        <v>0</v>
      </c>
      <c r="AG1859" s="111">
        <v>-2.5878594000000002E-3</v>
      </c>
      <c r="AH1859" s="111">
        <v>-4.9959334000000001E-2</v>
      </c>
      <c r="AI1859" s="41"/>
      <c r="AJ1859" s="114">
        <v>1.5179936999999999E-2</v>
      </c>
      <c r="AK1859" s="114">
        <v>1.5485011E-2</v>
      </c>
      <c r="AL1859" s="114">
        <v>8.1915055999999997E-4</v>
      </c>
      <c r="AM1859" s="114">
        <v>-1.1242244E-3</v>
      </c>
      <c r="AN1859" s="113">
        <v>9.2835798891900009E-7</v>
      </c>
      <c r="AO1859" s="112">
        <v>3.0294029680005495E-9</v>
      </c>
      <c r="AP1859" s="112">
        <v>-0.157454397912</v>
      </c>
      <c r="AQ1859" s="328">
        <v>9.9477826999999994E-7</v>
      </c>
      <c r="AR1859" s="328">
        <v>3.0006293E-9</v>
      </c>
      <c r="AS1859" s="328">
        <v>8.2018716999999998E-14</v>
      </c>
      <c r="AT1859" s="328">
        <v>-1.0157543E-10</v>
      </c>
      <c r="AU1859" s="328">
        <v>-1.3195141E-11</v>
      </c>
      <c r="AV1859" s="328">
        <v>6.9998904999999999E-10</v>
      </c>
      <c r="AW1859" s="328">
        <v>-6.4823838999999997E-8</v>
      </c>
      <c r="AX1859" s="328">
        <v>9.5676953999999999E-11</v>
      </c>
      <c r="AY1859" s="328">
        <v>-5.8668182999999994E-11</v>
      </c>
      <c r="AZ1859" s="328">
        <v>-1.4812521000000001E-13</v>
      </c>
      <c r="BA1859" s="328">
        <v>-7.5981045000000003E-16</v>
      </c>
      <c r="BB1859" s="328">
        <v>-3.1389267000000003E-13</v>
      </c>
      <c r="BC1859" s="328">
        <v>-1.8135102E-14</v>
      </c>
      <c r="BD1859" s="328">
        <v>-1.3706524E-14</v>
      </c>
      <c r="BE1859" s="328">
        <v>-1.5770267000000001E-9</v>
      </c>
      <c r="BF1859" s="328">
        <v>-6.0463386000000004E-10</v>
      </c>
      <c r="BG1859" s="328">
        <v>-7.8225024000000004E-12</v>
      </c>
      <c r="BH1859" s="328">
        <v>-1.4017912E-5</v>
      </c>
      <c r="BI1859" s="329">
        <v>-0.15744037999999999</v>
      </c>
      <c r="BJ1859" s="329">
        <v>0</v>
      </c>
      <c r="BK1859" s="329">
        <v>0</v>
      </c>
      <c r="BL1859" s="329">
        <v>0</v>
      </c>
      <c r="BM1859" s="41"/>
      <c r="BN1859" s="122">
        <v>3.8408471999999998E-6</v>
      </c>
      <c r="BO1859" s="122">
        <v>-1.6309776E-7</v>
      </c>
      <c r="BP1859" s="122">
        <v>3.0582552999999999E-5</v>
      </c>
      <c r="BQ1859" s="122">
        <v>-9.7755001999999998E-8</v>
      </c>
      <c r="BR1859" s="122">
        <v>-1.5797607000000001E-6</v>
      </c>
      <c r="BS1859" s="122">
        <v>4.7678645000000001E-7</v>
      </c>
      <c r="BT1859" s="122">
        <v>-1.9002195000000001E-10</v>
      </c>
      <c r="BU1859" s="122">
        <v>7.1364561E-7</v>
      </c>
      <c r="BV1859" s="122">
        <v>-1.9429300999999999E-7</v>
      </c>
      <c r="BW1859" s="122">
        <v>-8.3569439999999993E-8</v>
      </c>
      <c r="BX1859" s="122">
        <v>-9.9178060999999999E-8</v>
      </c>
      <c r="BY1859" s="122">
        <v>-5.6867713999999998E-9</v>
      </c>
      <c r="BZ1859" s="122">
        <v>-1.7506804999999999E-9</v>
      </c>
      <c r="CA1859" s="122">
        <v>5.5430225999999997E-7</v>
      </c>
      <c r="CB1859" s="122">
        <v>-2.6191768000000001E-5</v>
      </c>
      <c r="CC1859" s="122">
        <v>-6.9391195999999999E-8</v>
      </c>
      <c r="CD1859" s="111">
        <v>0</v>
      </c>
      <c r="CE1859" s="151"/>
      <c r="CF1859" s="143"/>
      <c r="CG1859" s="42" t="s">
        <v>1280</v>
      </c>
      <c r="CH1859" s="42"/>
      <c r="CI1859" s="42"/>
    </row>
    <row r="1860" spans="1:87" ht="14.5" customHeight="1">
      <c r="A1860" s="41" t="s">
        <v>8039</v>
      </c>
      <c r="B1860" s="119" t="s">
        <v>7624</v>
      </c>
      <c r="C1860" s="120" t="str">
        <f t="shared" si="689"/>
        <v>F.104.01.103</v>
      </c>
      <c r="D1860" s="135" t="s">
        <v>8009</v>
      </c>
      <c r="E1860" s="119" t="s">
        <v>6570</v>
      </c>
      <c r="F1860" s="118" t="s">
        <v>8038</v>
      </c>
      <c r="G1860" s="118">
        <v>0.1468935304747</v>
      </c>
      <c r="H1860" s="118">
        <v>3.3708113599999999E-3</v>
      </c>
      <c r="I1860" s="118">
        <v>-5.2234770000000018E-4</v>
      </c>
      <c r="J1860" s="326">
        <v>-2.2475731852999998E-3</v>
      </c>
      <c r="K1860" s="118">
        <v>0.14629264</v>
      </c>
      <c r="L1860" s="118">
        <v>-5.7035723999999998E-3</v>
      </c>
      <c r="M1860" s="118">
        <v>6.0253321999999996E-3</v>
      </c>
      <c r="N1860" s="118">
        <v>4.8821337999999997E-3</v>
      </c>
      <c r="O1860" s="118">
        <v>-1.2357242E-3</v>
      </c>
      <c r="P1860" s="118">
        <v>-1.4719939E-4</v>
      </c>
      <c r="Q1860" s="118">
        <v>-1.2839884999999999E-4</v>
      </c>
      <c r="R1860" s="118">
        <v>-8.4410750000000004E-4</v>
      </c>
      <c r="S1860" s="118">
        <v>-3.0285206999999998E-4</v>
      </c>
      <c r="T1860" s="118">
        <v>0</v>
      </c>
      <c r="U1860" s="118">
        <v>-1.9383155999999999E-3</v>
      </c>
      <c r="V1860" s="330">
        <v>-6.4055152999999999E-6</v>
      </c>
      <c r="W1860" s="118">
        <v>0</v>
      </c>
      <c r="X1860" s="118">
        <v>0</v>
      </c>
      <c r="Y1860" s="41"/>
      <c r="Z1860" s="327">
        <v>1.0999446616541353</v>
      </c>
      <c r="AA1860" s="41"/>
      <c r="AB1860" s="111">
        <v>-23.102698</v>
      </c>
      <c r="AC1860" s="111">
        <v>-22.786487999999999</v>
      </c>
      <c r="AD1860" s="111">
        <v>-0.26278683000000003</v>
      </c>
      <c r="AE1860" s="111">
        <v>0</v>
      </c>
      <c r="AF1860" s="111">
        <v>0</v>
      </c>
      <c r="AG1860" s="111">
        <v>-2.6309903999999999E-3</v>
      </c>
      <c r="AH1860" s="111">
        <v>-5.0791989000000003E-2</v>
      </c>
      <c r="AI1860" s="41"/>
      <c r="AJ1860" s="114">
        <v>1.5205878000000001E-2</v>
      </c>
      <c r="AK1860" s="114">
        <v>1.5526649999999999E-2</v>
      </c>
      <c r="AL1860" s="114">
        <v>8.2218948E-4</v>
      </c>
      <c r="AM1860" s="114">
        <v>-1.1429615E-3</v>
      </c>
      <c r="AN1860" s="113">
        <v>9.3085434419999987E-7</v>
      </c>
      <c r="AO1860" s="112">
        <v>3.0406415339810507E-9</v>
      </c>
      <c r="AP1860" s="112">
        <v>-0.16007864154400001</v>
      </c>
      <c r="AQ1860" s="328">
        <v>9.9728323999999994E-7</v>
      </c>
      <c r="AR1860" s="328">
        <v>3.0081731000000001E-9</v>
      </c>
      <c r="AS1860" s="328">
        <v>8.2225445E-14</v>
      </c>
      <c r="AT1860" s="328">
        <v>-1.0326835E-10</v>
      </c>
      <c r="AU1860" s="328">
        <v>-1.341506E-11</v>
      </c>
      <c r="AV1860" s="328">
        <v>7.2591220000000001E-10</v>
      </c>
      <c r="AW1860" s="328">
        <v>-6.4820102999999997E-8</v>
      </c>
      <c r="AX1860" s="328">
        <v>9.9292569000000004E-11</v>
      </c>
      <c r="AY1860" s="328">
        <v>-5.8450619999999998E-11</v>
      </c>
      <c r="AZ1860" s="328">
        <v>-1.5059396000000001E-13</v>
      </c>
      <c r="BA1860" s="328">
        <v>-7.7247394999999999E-16</v>
      </c>
      <c r="BB1860" s="328">
        <v>-3.1912420999999999E-13</v>
      </c>
      <c r="BC1860" s="328">
        <v>-1.8437354000000001E-14</v>
      </c>
      <c r="BD1860" s="328">
        <v>-1.3934965999999999E-14</v>
      </c>
      <c r="BE1860" s="328">
        <v>-1.6033105000000001E-9</v>
      </c>
      <c r="BF1860" s="328">
        <v>-6.1471109000000004E-10</v>
      </c>
      <c r="BG1860" s="328">
        <v>-7.9528774999999993E-12</v>
      </c>
      <c r="BH1860" s="328">
        <v>-1.4251543999999999E-5</v>
      </c>
      <c r="BI1860" s="329">
        <v>-0.16006439</v>
      </c>
      <c r="BJ1860" s="329">
        <v>0</v>
      </c>
      <c r="BK1860" s="329">
        <v>0</v>
      </c>
      <c r="BL1860" s="329">
        <v>0</v>
      </c>
      <c r="BM1860" s="41"/>
      <c r="BN1860" s="122">
        <v>3.5402475999999999E-6</v>
      </c>
      <c r="BO1860" s="122">
        <v>-1.5288114999999999E-7</v>
      </c>
      <c r="BP1860" s="122">
        <v>3.0669375E-5</v>
      </c>
      <c r="BQ1860" s="122">
        <v>-9.9384253000000003E-8</v>
      </c>
      <c r="BR1860" s="122">
        <v>-1.6023176E-6</v>
      </c>
      <c r="BS1860" s="122">
        <v>4.9396239E-7</v>
      </c>
      <c r="BT1860" s="122">
        <v>-1.9318898000000001E-10</v>
      </c>
      <c r="BU1860" s="122">
        <v>7.3954809999999996E-7</v>
      </c>
      <c r="BV1860" s="122">
        <v>-1.9753122E-7</v>
      </c>
      <c r="BW1860" s="122">
        <v>-8.4962263999999995E-8</v>
      </c>
      <c r="BX1860" s="122">
        <v>-1.0083103E-7</v>
      </c>
      <c r="BY1860" s="122">
        <v>-5.7815509E-9</v>
      </c>
      <c r="BZ1860" s="122">
        <v>-1.7798585E-9</v>
      </c>
      <c r="CA1860" s="122">
        <v>5.8186861000000005E-7</v>
      </c>
      <c r="CB1860" s="122">
        <v>-2.6628296999999999E-5</v>
      </c>
      <c r="CC1860" s="122">
        <v>-7.0547716000000006E-8</v>
      </c>
      <c r="CD1860" s="111">
        <v>0</v>
      </c>
      <c r="CE1860" s="151"/>
      <c r="CF1860" s="143"/>
      <c r="CG1860" s="42" t="s">
        <v>1280</v>
      </c>
      <c r="CH1860" s="42"/>
      <c r="CI1860" s="42"/>
    </row>
    <row r="1861" spans="1:87" ht="14.5" customHeight="1">
      <c r="A1861" s="41" t="s">
        <v>8037</v>
      </c>
      <c r="B1861" s="119" t="s">
        <v>7624</v>
      </c>
      <c r="C1861" s="120" t="str">
        <f t="shared" si="689"/>
        <v>F.104.01.104</v>
      </c>
      <c r="D1861" s="135" t="s">
        <v>8009</v>
      </c>
      <c r="E1861" s="119" t="s">
        <v>6570</v>
      </c>
      <c r="F1861" s="118" t="s">
        <v>8036</v>
      </c>
      <c r="G1861" s="118">
        <v>0.58613762648579992</v>
      </c>
      <c r="H1861" s="118">
        <v>6.0335054495999997E-2</v>
      </c>
      <c r="I1861" s="118">
        <v>0.44224207339999999</v>
      </c>
      <c r="J1861" s="326">
        <v>-1.0874994102000001E-3</v>
      </c>
      <c r="K1861" s="118">
        <v>8.4647998000000002E-2</v>
      </c>
      <c r="L1861" s="118">
        <v>-2.7597017000000001E-3</v>
      </c>
      <c r="M1861" s="118">
        <v>3.4913450999999999E-3</v>
      </c>
      <c r="N1861" s="118">
        <v>2.8461289000000002E-3</v>
      </c>
      <c r="O1861" s="118">
        <v>-5.9791124999999999E-4</v>
      </c>
      <c r="P1861" s="330">
        <v>-7.1223154E-5</v>
      </c>
      <c r="Q1861" s="118">
        <v>5.8158059999999998E-2</v>
      </c>
      <c r="R1861" s="118">
        <v>0.44151043000000001</v>
      </c>
      <c r="S1861" s="118">
        <v>-1.4653647E-4</v>
      </c>
      <c r="T1861" s="118">
        <v>0</v>
      </c>
      <c r="U1861" s="118">
        <v>-9.3786360000000003E-4</v>
      </c>
      <c r="V1861" s="330">
        <v>-3.0993401999999998E-6</v>
      </c>
      <c r="W1861" s="118">
        <v>0</v>
      </c>
      <c r="X1861" s="118">
        <v>0</v>
      </c>
      <c r="Y1861" s="41"/>
      <c r="Z1861" s="327">
        <v>0.63645111278195488</v>
      </c>
      <c r="AA1861" s="41"/>
      <c r="AB1861" s="111">
        <v>-11.178354000000001</v>
      </c>
      <c r="AC1861" s="111">
        <v>-11.025354999999999</v>
      </c>
      <c r="AD1861" s="111">
        <v>-0.12715070000000001</v>
      </c>
      <c r="AE1861" s="111">
        <v>0</v>
      </c>
      <c r="AF1861" s="111">
        <v>0</v>
      </c>
      <c r="AG1861" s="111">
        <v>-1.2730177E-3</v>
      </c>
      <c r="AH1861" s="111">
        <v>-2.4575955E-2</v>
      </c>
      <c r="AI1861" s="41"/>
      <c r="AJ1861" s="114">
        <v>9.1467093999999995E-3</v>
      </c>
      <c r="AK1861" s="114">
        <v>9.2186048999999999E-3</v>
      </c>
      <c r="AL1861" s="114">
        <v>4.8113206999999999E-4</v>
      </c>
      <c r="AM1861" s="114">
        <v>-5.5302756999999999E-4</v>
      </c>
      <c r="AN1861" s="113">
        <v>5.52674152784E-7</v>
      </c>
      <c r="AO1861" s="112">
        <v>1.7793345515195598E-9</v>
      </c>
      <c r="AP1861" s="112">
        <v>-7.7454841680100001E-2</v>
      </c>
      <c r="AQ1861" s="328">
        <v>5.7927278000000005E-7</v>
      </c>
      <c r="AR1861" s="328">
        <v>1.7473842999999999E-9</v>
      </c>
      <c r="AS1861" s="328">
        <v>4.7759353E-14</v>
      </c>
      <c r="AT1861" s="328">
        <v>-4.9966902999999999E-11</v>
      </c>
      <c r="AU1861" s="328">
        <v>-6.4909429999999999E-12</v>
      </c>
      <c r="AV1861" s="328">
        <v>4.2318633E-10</v>
      </c>
      <c r="AW1861" s="328">
        <v>-2.5892155000000001E-8</v>
      </c>
      <c r="AX1861" s="328">
        <v>5.8242724000000006E-11</v>
      </c>
      <c r="AY1861" s="328">
        <v>-2.224888E-11</v>
      </c>
      <c r="AZ1861" s="328">
        <v>-7.2865630999999994E-14</v>
      </c>
      <c r="BA1861" s="328">
        <v>-3.7376534000000001E-16</v>
      </c>
      <c r="BB1861" s="328">
        <v>-1.5440982999999999E-13</v>
      </c>
      <c r="BC1861" s="328">
        <v>-8.9210049000000003E-15</v>
      </c>
      <c r="BD1861" s="328">
        <v>-6.7425021999999998E-15</v>
      </c>
      <c r="BE1861" s="328">
        <v>-7.7576970000000001E-10</v>
      </c>
      <c r="BF1861" s="328">
        <v>-2.9743099999999998E-10</v>
      </c>
      <c r="BG1861" s="328">
        <v>-3.8480390999999997E-12</v>
      </c>
      <c r="BH1861" s="328">
        <v>-6.8956801000000001E-6</v>
      </c>
      <c r="BI1861" s="329">
        <v>-7.7447946000000004E-2</v>
      </c>
      <c r="BJ1861" s="329">
        <v>0</v>
      </c>
      <c r="BK1861" s="329">
        <v>0</v>
      </c>
      <c r="BL1861" s="329">
        <v>0</v>
      </c>
      <c r="BM1861" s="41"/>
      <c r="BN1861" s="122">
        <v>9.5203065999999997E-5</v>
      </c>
      <c r="BO1861" s="122">
        <v>-8.6928112999999999E-9</v>
      </c>
      <c r="BP1861" s="122">
        <v>1.7745946000000001E-5</v>
      </c>
      <c r="BQ1861" s="122">
        <v>5.1716867000000003E-5</v>
      </c>
      <c r="BR1861" s="122">
        <v>-7.5625077E-7</v>
      </c>
      <c r="BS1861" s="122">
        <v>2.8558532000000002E-7</v>
      </c>
      <c r="BT1861" s="122">
        <v>-9.3475442000000002E-11</v>
      </c>
      <c r="BU1861" s="122">
        <v>4.2853116000000001E-7</v>
      </c>
      <c r="BV1861" s="122">
        <v>-9.5576458000000002E-8</v>
      </c>
      <c r="BW1861" s="122">
        <v>3.8483526999999999E-5</v>
      </c>
      <c r="BX1861" s="122">
        <v>-4.8787592000000002E-8</v>
      </c>
      <c r="BY1861" s="122">
        <v>-2.7974320000000001E-9</v>
      </c>
      <c r="BZ1861" s="122">
        <v>-8.6119333999999999E-10</v>
      </c>
      <c r="CA1861" s="122">
        <v>3.7403713E-7</v>
      </c>
      <c r="CB1861" s="122">
        <v>-1.2884233E-5</v>
      </c>
      <c r="CC1861" s="122">
        <v>-3.4134861E-8</v>
      </c>
      <c r="CD1861" s="111">
        <v>0</v>
      </c>
      <c r="CE1861" s="151"/>
      <c r="CF1861" s="143"/>
      <c r="CG1861" s="42" t="s">
        <v>1280</v>
      </c>
      <c r="CH1861" s="42"/>
      <c r="CI1861" s="42"/>
    </row>
    <row r="1862" spans="1:87" ht="14.5" customHeight="1">
      <c r="A1862" s="41" t="s">
        <v>8035</v>
      </c>
      <c r="B1862" s="119" t="s">
        <v>7624</v>
      </c>
      <c r="C1862" s="120" t="str">
        <f t="shared" si="689"/>
        <v>F.104.01.105</v>
      </c>
      <c r="D1862" s="135" t="s">
        <v>8009</v>
      </c>
      <c r="E1862" s="119" t="s">
        <v>6570</v>
      </c>
      <c r="F1862" s="118" t="s">
        <v>8034</v>
      </c>
      <c r="G1862" s="118">
        <v>0.1141650641162</v>
      </c>
      <c r="H1862" s="118">
        <v>2.9212592400000002E-3</v>
      </c>
      <c r="I1862" s="118">
        <v>-8.9299855000000039E-4</v>
      </c>
      <c r="J1862" s="326">
        <v>-2.1660665738E-3</v>
      </c>
      <c r="K1862" s="118">
        <v>0.11430287</v>
      </c>
      <c r="L1862" s="118">
        <v>-5.4967365000000001E-3</v>
      </c>
      <c r="M1862" s="118">
        <v>5.4172344999999997E-3</v>
      </c>
      <c r="N1862" s="118">
        <v>4.3777746000000003E-3</v>
      </c>
      <c r="O1862" s="118">
        <v>-1.1909115E-3</v>
      </c>
      <c r="P1862" s="118">
        <v>-1.4186131E-4</v>
      </c>
      <c r="Q1862" s="118">
        <v>-1.2374255000000001E-4</v>
      </c>
      <c r="R1862" s="118">
        <v>-8.1349655E-4</v>
      </c>
      <c r="S1862" s="118">
        <v>-2.9186935E-4</v>
      </c>
      <c r="T1862" s="118">
        <v>0</v>
      </c>
      <c r="U1862" s="118">
        <v>-1.868024E-3</v>
      </c>
      <c r="V1862" s="330">
        <v>-6.1732238000000004E-6</v>
      </c>
      <c r="W1862" s="118">
        <v>0</v>
      </c>
      <c r="X1862" s="118">
        <v>0</v>
      </c>
      <c r="Y1862" s="41"/>
      <c r="Z1862" s="327">
        <v>0.85942007518796992</v>
      </c>
      <c r="AA1862" s="41"/>
      <c r="AB1862" s="111">
        <v>-22.264894999999999</v>
      </c>
      <c r="AC1862" s="111">
        <v>-21.960152000000001</v>
      </c>
      <c r="AD1862" s="111">
        <v>-0.25325704999999998</v>
      </c>
      <c r="AE1862" s="111">
        <v>0</v>
      </c>
      <c r="AF1862" s="111">
        <v>0</v>
      </c>
      <c r="AG1862" s="111">
        <v>-2.5355795000000002E-3</v>
      </c>
      <c r="AH1862" s="111">
        <v>-4.8950054E-2</v>
      </c>
      <c r="AI1862" s="41"/>
      <c r="AJ1862" s="114">
        <v>1.1331374999999999E-2</v>
      </c>
      <c r="AK1862" s="114">
        <v>1.1795393E-2</v>
      </c>
      <c r="AL1862" s="114">
        <v>6.3749480999999997E-4</v>
      </c>
      <c r="AM1862" s="114">
        <v>-1.1015128000000001E-3</v>
      </c>
      <c r="AN1862" s="113">
        <v>7.0715784194800017E-7</v>
      </c>
      <c r="AO1862" s="112">
        <v>2.3575992118532599E-9</v>
      </c>
      <c r="AP1862" s="112">
        <v>-0.15427350472199999</v>
      </c>
      <c r="AQ1862" s="328">
        <v>7.7492739000000003E-7</v>
      </c>
      <c r="AR1862" s="328">
        <v>2.3373035000000001E-9</v>
      </c>
      <c r="AS1862" s="328">
        <v>6.3894955000000004E-14</v>
      </c>
      <c r="AT1862" s="328">
        <v>-9.9523399999999994E-11</v>
      </c>
      <c r="AU1862" s="328">
        <v>-1.2928572E-11</v>
      </c>
      <c r="AV1862" s="328">
        <v>6.5091855999999996E-10</v>
      </c>
      <c r="AW1862" s="328">
        <v>-6.6170427999999994E-8</v>
      </c>
      <c r="AX1862" s="328">
        <v>8.8792571000000002E-11</v>
      </c>
      <c r="AY1862" s="328">
        <v>-6.0411654999999994E-11</v>
      </c>
      <c r="AZ1862" s="328">
        <v>-1.4513277999999999E-13</v>
      </c>
      <c r="BA1862" s="328">
        <v>-7.4446074000000004E-16</v>
      </c>
      <c r="BB1862" s="328">
        <v>-3.0755139999999999E-13</v>
      </c>
      <c r="BC1862" s="328">
        <v>-1.7768737E-14</v>
      </c>
      <c r="BD1862" s="328">
        <v>-1.3429624000000001E-14</v>
      </c>
      <c r="BE1862" s="328">
        <v>-1.5451676E-9</v>
      </c>
      <c r="BF1862" s="328">
        <v>-5.9241903999999997E-10</v>
      </c>
      <c r="BG1862" s="328">
        <v>-7.6644721000000008E-12</v>
      </c>
      <c r="BH1862" s="328">
        <v>-1.3734721999999999E-5</v>
      </c>
      <c r="BI1862" s="329">
        <v>-0.15425976999999999</v>
      </c>
      <c r="BJ1862" s="329">
        <v>0</v>
      </c>
      <c r="BK1862" s="329">
        <v>0</v>
      </c>
      <c r="BL1862" s="329">
        <v>0</v>
      </c>
      <c r="BM1862" s="41"/>
      <c r="BN1862" s="122">
        <v>-2.3813284000000001E-6</v>
      </c>
      <c r="BO1862" s="122">
        <v>-1.9149379000000001E-7</v>
      </c>
      <c r="BP1862" s="122">
        <v>2.3962912E-5</v>
      </c>
      <c r="BQ1862" s="122">
        <v>-9.5780154000000004E-8</v>
      </c>
      <c r="BR1862" s="122">
        <v>-1.5570889000000001E-6</v>
      </c>
      <c r="BS1862" s="122">
        <v>4.4454183E-7</v>
      </c>
      <c r="BT1862" s="122">
        <v>-1.8618311999999999E-10</v>
      </c>
      <c r="BU1862" s="122">
        <v>6.6490749999999997E-7</v>
      </c>
      <c r="BV1862" s="122">
        <v>-1.9036789E-7</v>
      </c>
      <c r="BW1862" s="122">
        <v>-8.1881168000000004E-8</v>
      </c>
      <c r="BX1862" s="122">
        <v>-9.7174463999999996E-8</v>
      </c>
      <c r="BY1862" s="122">
        <v>-5.5718870999999998E-9</v>
      </c>
      <c r="BZ1862" s="122">
        <v>-1.7153131999999999E-9</v>
      </c>
      <c r="CA1862" s="122">
        <v>4.9820008000000003E-7</v>
      </c>
      <c r="CB1862" s="122">
        <v>-2.5662640999999999E-5</v>
      </c>
      <c r="CC1862" s="122">
        <v>-6.7989354000000001E-8</v>
      </c>
      <c r="CD1862" s="111">
        <v>0</v>
      </c>
      <c r="CE1862" s="151"/>
      <c r="CF1862" s="143"/>
      <c r="CG1862" s="42" t="s">
        <v>1280</v>
      </c>
      <c r="CH1862" s="42"/>
      <c r="CI1862" s="42"/>
    </row>
    <row r="1863" spans="1:87" ht="14.5" customHeight="1">
      <c r="A1863" s="41" t="s">
        <v>8033</v>
      </c>
      <c r="B1863" s="119" t="s">
        <v>7624</v>
      </c>
      <c r="C1863" s="120" t="str">
        <f t="shared" si="689"/>
        <v>F.104.01.106</v>
      </c>
      <c r="D1863" s="135" t="s">
        <v>8009</v>
      </c>
      <c r="E1863" s="119" t="s">
        <v>6570</v>
      </c>
      <c r="F1863" s="118" t="s">
        <v>8032</v>
      </c>
      <c r="G1863" s="118">
        <v>9.1917206927200013E-2</v>
      </c>
      <c r="H1863" s="118">
        <v>2.0821103749999997E-3</v>
      </c>
      <c r="I1863" s="118">
        <v>2.9774278000000006E-4</v>
      </c>
      <c r="J1863" s="326">
        <v>-1.0808002278E-3</v>
      </c>
      <c r="K1863" s="118">
        <v>9.0618154000000006E-2</v>
      </c>
      <c r="L1863" s="118">
        <v>-2.7427014999999999E-3</v>
      </c>
      <c r="M1863" s="118">
        <v>3.4463539E-3</v>
      </c>
      <c r="N1863" s="118">
        <v>2.8088664999999999E-3</v>
      </c>
      <c r="O1863" s="118">
        <v>-5.9422800999999999E-4</v>
      </c>
      <c r="P1863" s="330">
        <v>-7.0784408000000001E-5</v>
      </c>
      <c r="Q1863" s="330">
        <v>-6.1743707000000002E-5</v>
      </c>
      <c r="R1863" s="118">
        <v>-4.0590962E-4</v>
      </c>
      <c r="S1863" s="118">
        <v>-1.4563377999999999E-4</v>
      </c>
      <c r="T1863" s="118">
        <v>0</v>
      </c>
      <c r="U1863" s="118">
        <v>-9.3208620000000001E-4</v>
      </c>
      <c r="V1863" s="330">
        <v>-3.0802477999999999E-6</v>
      </c>
      <c r="W1863" s="118">
        <v>0</v>
      </c>
      <c r="X1863" s="118">
        <v>0</v>
      </c>
      <c r="Y1863" s="41"/>
      <c r="Z1863" s="327">
        <v>0.68133950375939856</v>
      </c>
      <c r="AA1863" s="41"/>
      <c r="AB1863" s="111">
        <v>-11.109494</v>
      </c>
      <c r="AC1863" s="111">
        <v>-10.957437000000001</v>
      </c>
      <c r="AD1863" s="111">
        <v>-0.12636744</v>
      </c>
      <c r="AE1863" s="111">
        <v>0</v>
      </c>
      <c r="AF1863" s="111">
        <v>0</v>
      </c>
      <c r="AG1863" s="111">
        <v>-1.2651756999999999E-3</v>
      </c>
      <c r="AH1863" s="111">
        <v>-2.4424563E-2</v>
      </c>
      <c r="AI1863" s="41"/>
      <c r="AJ1863" s="114">
        <v>9.8788875000000009E-3</v>
      </c>
      <c r="AK1863" s="114">
        <v>9.9135638000000005E-3</v>
      </c>
      <c r="AL1863" s="114">
        <v>5.1494455000000001E-4</v>
      </c>
      <c r="AM1863" s="114">
        <v>-5.4962082999999995E-4</v>
      </c>
      <c r="AN1863" s="113">
        <v>5.9433835209319995E-7</v>
      </c>
      <c r="AO1863" s="112">
        <v>1.9043807156518195E-9</v>
      </c>
      <c r="AP1863" s="112">
        <v>-7.6977707201600007E-2</v>
      </c>
      <c r="AQ1863" s="328">
        <v>6.2099914999999995E-7</v>
      </c>
      <c r="AR1863" s="328">
        <v>1.8732854E-9</v>
      </c>
      <c r="AS1863" s="328">
        <v>5.1199039000000002E-14</v>
      </c>
      <c r="AT1863" s="328">
        <v>-4.9659099000000003E-11</v>
      </c>
      <c r="AU1863" s="328">
        <v>-6.4509577999999997E-12</v>
      </c>
      <c r="AV1863" s="328">
        <v>4.1764575999999998E-10</v>
      </c>
      <c r="AW1863" s="328">
        <v>-2.5955743999999999E-8</v>
      </c>
      <c r="AX1863" s="328">
        <v>5.7468065999999998E-11</v>
      </c>
      <c r="AY1863" s="328">
        <v>-2.2357801000000001E-11</v>
      </c>
      <c r="AZ1863" s="328">
        <v>-7.2416767000000004E-14</v>
      </c>
      <c r="BA1863" s="328">
        <v>-3.7146288E-16</v>
      </c>
      <c r="BB1863" s="328">
        <v>-1.5345864E-13</v>
      </c>
      <c r="BC1863" s="328">
        <v>-8.8660501000000005E-15</v>
      </c>
      <c r="BD1863" s="328">
        <v>-6.7009672000000002E-15</v>
      </c>
      <c r="BE1863" s="328">
        <v>-7.7099083000000002E-10</v>
      </c>
      <c r="BF1863" s="328">
        <v>-2.9559877999999999E-10</v>
      </c>
      <c r="BG1863" s="328">
        <v>-3.8243344999999999E-12</v>
      </c>
      <c r="BH1863" s="328">
        <v>-6.8532015999999998E-6</v>
      </c>
      <c r="BI1863" s="329">
        <v>-7.6970854000000005E-2</v>
      </c>
      <c r="BJ1863" s="329">
        <v>0</v>
      </c>
      <c r="BK1863" s="329">
        <v>0</v>
      </c>
      <c r="BL1863" s="329">
        <v>0</v>
      </c>
      <c r="BM1863" s="41"/>
      <c r="BN1863" s="122">
        <v>6.2321409999999997E-6</v>
      </c>
      <c r="BO1863" s="122">
        <v>-1.1300951000000001E-8</v>
      </c>
      <c r="BP1863" s="122">
        <v>1.8997553000000001E-5</v>
      </c>
      <c r="BQ1863" s="122">
        <v>-4.7791334999999999E-8</v>
      </c>
      <c r="BR1863" s="122">
        <v>-7.5236840999999996E-7</v>
      </c>
      <c r="BS1863" s="122">
        <v>2.8192685999999998E-7</v>
      </c>
      <c r="BT1863" s="122">
        <v>-9.2899617999999996E-11</v>
      </c>
      <c r="BU1863" s="122">
        <v>4.2300874999999999E-7</v>
      </c>
      <c r="BV1863" s="122">
        <v>-9.4987691999999998E-8</v>
      </c>
      <c r="BW1863" s="122">
        <v>-4.0856170999999997E-8</v>
      </c>
      <c r="BX1863" s="122">
        <v>-4.8487051999999999E-8</v>
      </c>
      <c r="BY1863" s="122">
        <v>-2.7801994000000002E-9</v>
      </c>
      <c r="BZ1863" s="122">
        <v>-8.5588824000000005E-10</v>
      </c>
      <c r="CA1863" s="122">
        <v>3.6796154E-7</v>
      </c>
      <c r="CB1863" s="122">
        <v>-1.2804864E-5</v>
      </c>
      <c r="CC1863" s="122">
        <v>-3.3924584999999998E-8</v>
      </c>
      <c r="CD1863" s="111">
        <v>0</v>
      </c>
      <c r="CE1863" s="151"/>
      <c r="CF1863" s="143"/>
      <c r="CG1863" s="42" t="s">
        <v>1280</v>
      </c>
      <c r="CH1863" s="42"/>
      <c r="CI1863" s="42"/>
    </row>
    <row r="1864" spans="1:87" ht="14.5" customHeight="1">
      <c r="A1864" s="41" t="s">
        <v>8031</v>
      </c>
      <c r="B1864" s="119" t="s">
        <v>7624</v>
      </c>
      <c r="C1864" s="120" t="str">
        <f t="shared" si="689"/>
        <v>F.104.01.107</v>
      </c>
      <c r="D1864" s="135" t="s">
        <v>8009</v>
      </c>
      <c r="E1864" s="119" t="s">
        <v>6570</v>
      </c>
      <c r="F1864" s="118" t="s">
        <v>8030</v>
      </c>
      <c r="G1864" s="118">
        <v>0.1862584484608</v>
      </c>
      <c r="H1864" s="118">
        <v>3.2874119650000005E-3</v>
      </c>
      <c r="I1864" s="118">
        <v>4.4388140000000038E-4</v>
      </c>
      <c r="J1864" s="326">
        <v>-1.7194549042000003E-3</v>
      </c>
      <c r="K1864" s="118">
        <v>0.18424661000000001</v>
      </c>
      <c r="L1864" s="118">
        <v>-4.3633887E-3</v>
      </c>
      <c r="M1864" s="118">
        <v>5.4530354000000003E-3</v>
      </c>
      <c r="N1864" s="118">
        <v>4.4436149000000001E-3</v>
      </c>
      <c r="O1864" s="118">
        <v>-9.4536274999999998E-4</v>
      </c>
      <c r="P1864" s="118">
        <v>-1.1261155999999999E-4</v>
      </c>
      <c r="Q1864" s="330">
        <v>-9.8228625000000005E-5</v>
      </c>
      <c r="R1864" s="118">
        <v>-6.4576529999999996E-4</v>
      </c>
      <c r="S1864" s="118">
        <v>-2.3169010999999999E-4</v>
      </c>
      <c r="T1864" s="118">
        <v>0</v>
      </c>
      <c r="U1864" s="118">
        <v>-1.4828644000000001E-3</v>
      </c>
      <c r="V1864" s="330">
        <v>-4.9003941999999998E-6</v>
      </c>
      <c r="W1864" s="118">
        <v>0</v>
      </c>
      <c r="X1864" s="118">
        <v>0</v>
      </c>
      <c r="Y1864" s="41"/>
      <c r="Z1864" s="327">
        <v>1.385312857142857</v>
      </c>
      <c r="AA1864" s="41"/>
      <c r="AB1864" s="111">
        <v>-17.674195000000001</v>
      </c>
      <c r="AC1864" s="111">
        <v>-17.432286000000001</v>
      </c>
      <c r="AD1864" s="111">
        <v>-0.2010391</v>
      </c>
      <c r="AE1864" s="111">
        <v>0</v>
      </c>
      <c r="AF1864" s="111">
        <v>0</v>
      </c>
      <c r="AG1864" s="111">
        <v>-2.0127795999999999E-3</v>
      </c>
      <c r="AH1864" s="111">
        <v>-3.8857258999999998E-2</v>
      </c>
      <c r="AI1864" s="41"/>
      <c r="AJ1864" s="114">
        <v>2.0604395000000001E-2</v>
      </c>
      <c r="AK1864" s="114">
        <v>2.0431614000000001E-2</v>
      </c>
      <c r="AL1864" s="114">
        <v>1.0471775E-3</v>
      </c>
      <c r="AM1864" s="114">
        <v>-8.7439677999999997E-4</v>
      </c>
      <c r="AN1864" s="113">
        <v>1.2249169816210003E-6</v>
      </c>
      <c r="AO1864" s="112">
        <v>3.87269801183632E-9</v>
      </c>
      <c r="AP1864" s="112">
        <v>-0.12246453282099999</v>
      </c>
      <c r="AQ1864" s="328">
        <v>1.2676187E-6</v>
      </c>
      <c r="AR1864" s="328">
        <v>3.8240450000000003E-9</v>
      </c>
      <c r="AS1864" s="328">
        <v>1.0450734E-13</v>
      </c>
      <c r="AT1864" s="328">
        <v>-7.9003111999999999E-11</v>
      </c>
      <c r="AU1864" s="328">
        <v>-1.0262887E-11</v>
      </c>
      <c r="AV1864" s="328">
        <v>6.6071370000000003E-10</v>
      </c>
      <c r="AW1864" s="328">
        <v>-4.1576319E-8</v>
      </c>
      <c r="AX1864" s="328">
        <v>9.0898742000000002E-11</v>
      </c>
      <c r="AY1864" s="328">
        <v>-3.5881365000000003E-11</v>
      </c>
      <c r="AZ1864" s="328">
        <v>-1.1520849E-13</v>
      </c>
      <c r="BA1864" s="328">
        <v>-5.9096367999999997E-16</v>
      </c>
      <c r="BB1864" s="328">
        <v>-2.4413874000000001E-13</v>
      </c>
      <c r="BC1864" s="328">
        <v>-1.410508E-14</v>
      </c>
      <c r="BD1864" s="328">
        <v>-1.0660630000000001E-14</v>
      </c>
      <c r="BE1864" s="328">
        <v>-1.2265763E-9</v>
      </c>
      <c r="BF1864" s="328">
        <v>-4.7027078000000003E-10</v>
      </c>
      <c r="BG1864" s="328">
        <v>-6.0841685999999999E-12</v>
      </c>
      <c r="BH1864" s="328">
        <v>-1.0902821000000001E-5</v>
      </c>
      <c r="BI1864" s="329">
        <v>-0.12245362999999999</v>
      </c>
      <c r="BJ1864" s="329">
        <v>0</v>
      </c>
      <c r="BK1864" s="329">
        <v>0</v>
      </c>
      <c r="BL1864" s="329">
        <v>0</v>
      </c>
      <c r="BM1864" s="41"/>
      <c r="BN1864" s="122">
        <v>1.8302371E-5</v>
      </c>
      <c r="BO1864" s="122">
        <v>-2.1356371999999999E-8</v>
      </c>
      <c r="BP1864" s="122">
        <v>3.8626198000000001E-5</v>
      </c>
      <c r="BQ1864" s="122">
        <v>-7.6031669000000006E-8</v>
      </c>
      <c r="BR1864" s="122">
        <v>-1.1979348E-6</v>
      </c>
      <c r="BS1864" s="122">
        <v>4.4610997000000001E-7</v>
      </c>
      <c r="BT1864" s="122">
        <v>-1.4779485000000001E-10</v>
      </c>
      <c r="BU1864" s="122">
        <v>6.6931057000000001E-7</v>
      </c>
      <c r="BV1864" s="122">
        <v>-1.5111678000000001E-7</v>
      </c>
      <c r="BW1864" s="122">
        <v>-6.4998453E-8</v>
      </c>
      <c r="BX1864" s="122">
        <v>-7.7138491999999997E-8</v>
      </c>
      <c r="BY1864" s="122">
        <v>-4.4230444000000002E-9</v>
      </c>
      <c r="BZ1864" s="122">
        <v>-1.3616404E-9</v>
      </c>
      <c r="CA1864" s="122">
        <v>5.8060753E-7</v>
      </c>
      <c r="CB1864" s="122">
        <v>-2.0371375000000001E-5</v>
      </c>
      <c r="CC1864" s="122">
        <v>-5.3970929999999998E-8</v>
      </c>
      <c r="CD1864" s="111">
        <v>0</v>
      </c>
      <c r="CE1864" s="151"/>
      <c r="CF1864" s="143"/>
      <c r="CG1864" s="42" t="s">
        <v>1280</v>
      </c>
      <c r="CH1864" s="42"/>
      <c r="CI1864" s="42"/>
    </row>
    <row r="1865" spans="1:87" ht="14.5" customHeight="1">
      <c r="A1865" s="41" t="s">
        <v>8029</v>
      </c>
      <c r="B1865" s="119" t="s">
        <v>7624</v>
      </c>
      <c r="C1865" s="120" t="str">
        <f t="shared" si="689"/>
        <v>F.104.01.108</v>
      </c>
      <c r="D1865" s="135" t="s">
        <v>8009</v>
      </c>
      <c r="E1865" s="119" t="s">
        <v>6570</v>
      </c>
      <c r="F1865" s="118" t="s">
        <v>8028</v>
      </c>
      <c r="G1865" s="118">
        <v>0.14245701566499999</v>
      </c>
      <c r="H1865" s="118">
        <v>3.0188442750000003E-3</v>
      </c>
      <c r="I1865" s="118">
        <v>4.3282184999999997E-4</v>
      </c>
      <c r="J1865" s="326">
        <v>-1.5664904599999999E-3</v>
      </c>
      <c r="K1865" s="118">
        <v>0.14057184</v>
      </c>
      <c r="L1865" s="118">
        <v>-3.9752171000000001E-3</v>
      </c>
      <c r="M1865" s="118">
        <v>4.9963563000000001E-3</v>
      </c>
      <c r="N1865" s="118">
        <v>4.0721901999999999E-3</v>
      </c>
      <c r="O1865" s="118">
        <v>-8.612623E-4</v>
      </c>
      <c r="P1865" s="118">
        <v>-1.0259351999999999E-4</v>
      </c>
      <c r="Q1865" s="330">
        <v>-8.9490104999999999E-5</v>
      </c>
      <c r="R1865" s="118">
        <v>-5.8831735E-4</v>
      </c>
      <c r="S1865" s="118">
        <v>-2.1107871E-4</v>
      </c>
      <c r="T1865" s="118">
        <v>0</v>
      </c>
      <c r="U1865" s="118">
        <v>-1.3509473E-3</v>
      </c>
      <c r="V1865" s="330">
        <v>-4.4644500000000001E-6</v>
      </c>
      <c r="W1865" s="118">
        <v>0</v>
      </c>
      <c r="X1865" s="118">
        <v>0</v>
      </c>
      <c r="Y1865" s="41"/>
      <c r="Z1865" s="327">
        <v>1.0569311278195488</v>
      </c>
      <c r="AA1865" s="41"/>
      <c r="AB1865" s="111">
        <v>-16.101880000000001</v>
      </c>
      <c r="AC1865" s="111">
        <v>-15.881492</v>
      </c>
      <c r="AD1865" s="111">
        <v>-0.18315445</v>
      </c>
      <c r="AE1865" s="111">
        <v>0</v>
      </c>
      <c r="AF1865" s="111">
        <v>0</v>
      </c>
      <c r="AG1865" s="111">
        <v>-1.8337206E-3</v>
      </c>
      <c r="AH1865" s="111">
        <v>-3.5400477E-2</v>
      </c>
      <c r="AI1865" s="41"/>
      <c r="AJ1865" s="114">
        <v>1.5445451000000001E-2</v>
      </c>
      <c r="AK1865" s="114">
        <v>1.5443146E-2</v>
      </c>
      <c r="AL1865" s="114">
        <v>7.9891418E-4</v>
      </c>
      <c r="AM1865" s="114">
        <v>-7.9660953000000004E-4</v>
      </c>
      <c r="AN1865" s="113">
        <v>9.258480916868001E-7</v>
      </c>
      <c r="AO1865" s="112">
        <v>2.9545642989680602E-9</v>
      </c>
      <c r="AP1865" s="112">
        <v>-0.11156996289440001</v>
      </c>
      <c r="AQ1865" s="328">
        <v>9.6447741000000005E-7</v>
      </c>
      <c r="AR1865" s="328">
        <v>2.9094540000000002E-9</v>
      </c>
      <c r="AS1865" s="328">
        <v>7.9516824999999996E-14</v>
      </c>
      <c r="AT1865" s="328">
        <v>-7.1974912999999997E-11</v>
      </c>
      <c r="AU1865" s="328">
        <v>-9.3498902E-12</v>
      </c>
      <c r="AV1865" s="328">
        <v>6.0548728999999997E-10</v>
      </c>
      <c r="AW1865" s="328">
        <v>-3.7607586999999999E-8</v>
      </c>
      <c r="AX1865" s="328">
        <v>8.3315729999999994E-11</v>
      </c>
      <c r="AY1865" s="328">
        <v>-3.2391553000000002E-11</v>
      </c>
      <c r="AZ1865" s="328">
        <v>-1.0495943E-13</v>
      </c>
      <c r="BA1865" s="328">
        <v>-5.3839093999999999E-16</v>
      </c>
      <c r="BB1865" s="328">
        <v>-2.2241991E-13</v>
      </c>
      <c r="BC1865" s="328">
        <v>-1.2850277000000001E-14</v>
      </c>
      <c r="BD1865" s="328">
        <v>-9.7122489999999994E-15</v>
      </c>
      <c r="BE1865" s="328">
        <v>-1.1174588E-9</v>
      </c>
      <c r="BF1865" s="328">
        <v>-4.2843499999999998E-10</v>
      </c>
      <c r="BG1865" s="328">
        <v>-5.5429146000000001E-12</v>
      </c>
      <c r="BH1865" s="328">
        <v>-9.9328943999999994E-6</v>
      </c>
      <c r="BI1865" s="329">
        <v>-0.11156003</v>
      </c>
      <c r="BJ1865" s="329">
        <v>0</v>
      </c>
      <c r="BK1865" s="329">
        <v>0</v>
      </c>
      <c r="BL1865" s="329">
        <v>0</v>
      </c>
      <c r="BM1865" s="41"/>
      <c r="BN1865" s="122">
        <v>1.0968762E-5</v>
      </c>
      <c r="BO1865" s="122">
        <v>-1.6234376999999999E-8</v>
      </c>
      <c r="BP1865" s="122">
        <v>2.9470044000000001E-5</v>
      </c>
      <c r="BQ1865" s="122">
        <v>-6.9267812000000002E-8</v>
      </c>
      <c r="BR1865" s="122">
        <v>-1.0904256000000001E-6</v>
      </c>
      <c r="BS1865" s="122">
        <v>4.0872265E-7</v>
      </c>
      <c r="BT1865" s="122">
        <v>-1.3464685999999999E-10</v>
      </c>
      <c r="BU1865" s="122">
        <v>6.1325751999999998E-7</v>
      </c>
      <c r="BV1865" s="122">
        <v>-1.3767328E-7</v>
      </c>
      <c r="BW1865" s="122">
        <v>-5.9216123000000002E-8</v>
      </c>
      <c r="BX1865" s="122">
        <v>-7.0276170999999998E-8</v>
      </c>
      <c r="BY1865" s="122">
        <v>-4.0295658000000001E-9</v>
      </c>
      <c r="BZ1865" s="122">
        <v>-1.2405074000000001E-9</v>
      </c>
      <c r="CA1865" s="122">
        <v>5.3352160999999999E-7</v>
      </c>
      <c r="CB1865" s="122">
        <v>-1.8559116E-5</v>
      </c>
      <c r="CC1865" s="122">
        <v>-4.9169620000000001E-8</v>
      </c>
      <c r="CD1865" s="111">
        <v>0</v>
      </c>
      <c r="CE1865" s="151"/>
      <c r="CF1865" s="143"/>
      <c r="CG1865" s="42" t="s">
        <v>1280</v>
      </c>
      <c r="CH1865" s="42"/>
      <c r="CI1865" s="42"/>
    </row>
    <row r="1866" spans="1:87" ht="14.5" customHeight="1">
      <c r="A1866" s="41" t="s">
        <v>8027</v>
      </c>
      <c r="B1866" s="119" t="s">
        <v>7624</v>
      </c>
      <c r="C1866" s="120" t="str">
        <f t="shared" si="689"/>
        <v>F.104.01.109</v>
      </c>
      <c r="D1866" s="135" t="s">
        <v>8009</v>
      </c>
      <c r="E1866" s="119" t="s">
        <v>6570</v>
      </c>
      <c r="F1866" s="118" t="s">
        <v>8026</v>
      </c>
      <c r="G1866" s="118">
        <v>1.2572835392602</v>
      </c>
      <c r="H1866" s="118">
        <v>1.1543664879999998E-3</v>
      </c>
      <c r="I1866" s="118">
        <v>1.2030484744999999</v>
      </c>
      <c r="J1866" s="326">
        <v>-4.4884472780000001E-4</v>
      </c>
      <c r="K1866" s="118">
        <v>5.3529542999999999E-2</v>
      </c>
      <c r="L1866" s="118">
        <v>1.201441</v>
      </c>
      <c r="M1866" s="118">
        <v>1.7760444E-3</v>
      </c>
      <c r="N1866" s="118">
        <v>1.4561805E-3</v>
      </c>
      <c r="O1866" s="118">
        <v>-2.4677651000000001E-4</v>
      </c>
      <c r="P1866" s="330">
        <v>-2.9396003999999999E-5</v>
      </c>
      <c r="Q1866" s="330">
        <v>-2.5641498E-5</v>
      </c>
      <c r="R1866" s="118">
        <v>-1.6856989999999999E-4</v>
      </c>
      <c r="S1866" s="330">
        <v>-6.0480143999999998E-5</v>
      </c>
      <c r="T1866" s="118">
        <v>0</v>
      </c>
      <c r="U1866" s="118">
        <v>-3.8708539000000003E-4</v>
      </c>
      <c r="V1866" s="330">
        <v>-1.2791937999999999E-6</v>
      </c>
      <c r="W1866" s="118">
        <v>0</v>
      </c>
      <c r="X1866" s="118">
        <v>0</v>
      </c>
      <c r="Y1866" s="41"/>
      <c r="Z1866" s="327">
        <v>0.4024777669172932</v>
      </c>
      <c r="AA1866" s="41"/>
      <c r="AB1866" s="111">
        <v>-4.6136534999999999</v>
      </c>
      <c r="AC1866" s="111">
        <v>-4.5505057999999998</v>
      </c>
      <c r="AD1866" s="111">
        <v>-5.2479037999999999E-2</v>
      </c>
      <c r="AE1866" s="111">
        <v>0</v>
      </c>
      <c r="AF1866" s="111">
        <v>0</v>
      </c>
      <c r="AG1866" s="111">
        <v>-5.2541388999999999E-4</v>
      </c>
      <c r="AH1866" s="111">
        <v>-1.0143259E-2</v>
      </c>
      <c r="AI1866" s="41"/>
      <c r="AJ1866" s="114">
        <v>0.37727137999999999</v>
      </c>
      <c r="AK1866" s="114">
        <v>0.37031367999999998</v>
      </c>
      <c r="AL1866" s="114">
        <v>7.1859517000000001E-3</v>
      </c>
      <c r="AM1866" s="114">
        <v>-2.2825163000000001E-4</v>
      </c>
      <c r="AN1866" s="113">
        <v>2.2201059553266499E-5</v>
      </c>
      <c r="AO1866" s="112">
        <v>2.6575265526349463E-8</v>
      </c>
      <c r="AP1866" s="112">
        <v>-3.1968015060999999E-2</v>
      </c>
      <c r="AQ1866" s="328">
        <v>3.6881328000000002E-7</v>
      </c>
      <c r="AR1866" s="328">
        <v>1.1126247000000001E-9</v>
      </c>
      <c r="AS1866" s="328">
        <v>3.0406058000000003E-14</v>
      </c>
      <c r="AT1866" s="328">
        <v>-2.062289E-11</v>
      </c>
      <c r="AU1866" s="328">
        <v>-2.6790134999999999E-12</v>
      </c>
      <c r="AV1866" s="328">
        <v>2.1651837999999999E-10</v>
      </c>
      <c r="AW1866" s="328">
        <v>2.1832496E-5</v>
      </c>
      <c r="AX1866" s="328">
        <v>2.9972048000000001E-11</v>
      </c>
      <c r="AY1866" s="328">
        <v>2.5434327E-8</v>
      </c>
      <c r="AZ1866" s="328">
        <v>-3.0073905000000002E-14</v>
      </c>
      <c r="BA1866" s="328">
        <v>-1.5426454000000001E-16</v>
      </c>
      <c r="BB1866" s="328">
        <v>-6.3729723999999996E-14</v>
      </c>
      <c r="BC1866" s="328">
        <v>-3.6819753E-15</v>
      </c>
      <c r="BD1866" s="328">
        <v>-2.7828397000000001E-15</v>
      </c>
      <c r="BE1866" s="328">
        <v>-3.2018421000000001E-10</v>
      </c>
      <c r="BF1866" s="328">
        <v>-1.2275899999999999E-10</v>
      </c>
      <c r="BG1866" s="328">
        <v>-1.5882050000000001E-12</v>
      </c>
      <c r="BH1866" s="328">
        <v>-2.8460610000000001E-6</v>
      </c>
      <c r="BI1866" s="329">
        <v>-3.1965169000000002E-2</v>
      </c>
      <c r="BJ1866" s="329">
        <v>0</v>
      </c>
      <c r="BK1866" s="329">
        <v>0</v>
      </c>
      <c r="BL1866" s="329">
        <v>0</v>
      </c>
      <c r="BM1866" s="41"/>
      <c r="BN1866" s="111">
        <v>3.3734873999999998E-4</v>
      </c>
      <c r="BO1866" s="111">
        <v>1.7542543000000001E-4</v>
      </c>
      <c r="BP1866" s="122">
        <v>1.1222148E-5</v>
      </c>
      <c r="BQ1866" s="122">
        <v>-1.9847227999999999E-8</v>
      </c>
      <c r="BR1866" s="111">
        <v>1.4417457999999999E-4</v>
      </c>
      <c r="BS1866" s="122">
        <v>1.4496687999999999E-7</v>
      </c>
      <c r="BT1866" s="122">
        <v>-3.8580212999999998E-11</v>
      </c>
      <c r="BU1866" s="122">
        <v>2.1799545999999999E-7</v>
      </c>
      <c r="BV1866" s="122">
        <v>-3.9447368000000001E-8</v>
      </c>
      <c r="BW1866" s="122">
        <v>-1.6967129E-8</v>
      </c>
      <c r="BX1866" s="122">
        <v>-2.0136152000000001E-8</v>
      </c>
      <c r="BY1866" s="122">
        <v>-1.1545869000000001E-9</v>
      </c>
      <c r="BZ1866" s="122">
        <v>-3.5544118999999999E-10</v>
      </c>
      <c r="CA1866" s="122">
        <v>1.1593372999999999E-5</v>
      </c>
      <c r="CB1866" s="122">
        <v>-5.3177224999999998E-6</v>
      </c>
      <c r="CC1866" s="122">
        <v>-1.4088515999999999E-8</v>
      </c>
      <c r="CD1866" s="111">
        <v>0</v>
      </c>
      <c r="CE1866" s="151"/>
      <c r="CF1866" s="143"/>
      <c r="CG1866" s="42" t="s">
        <v>1280</v>
      </c>
      <c r="CH1866" s="42"/>
      <c r="CI1866" s="42"/>
    </row>
    <row r="1867" spans="1:87" ht="14.5" customHeight="1">
      <c r="A1867" s="41" t="s">
        <v>8025</v>
      </c>
      <c r="B1867" s="119" t="s">
        <v>7624</v>
      </c>
      <c r="C1867" s="120" t="str">
        <f t="shared" si="689"/>
        <v>F.104.01.110</v>
      </c>
      <c r="D1867" s="135" t="s">
        <v>8009</v>
      </c>
      <c r="E1867" s="119" t="s">
        <v>6570</v>
      </c>
      <c r="F1867" s="118" t="s">
        <v>8024</v>
      </c>
      <c r="G1867" s="118">
        <v>-9.3993738086599998E-2</v>
      </c>
      <c r="H1867" s="118">
        <v>2.2307621089999998E-3</v>
      </c>
      <c r="I1867" s="118">
        <v>6.6164911999999957E-4</v>
      </c>
      <c r="J1867" s="326">
        <v>-9.8812831560000014E-4</v>
      </c>
      <c r="K1867" s="118">
        <v>-9.5898021E-2</v>
      </c>
      <c r="L1867" s="118">
        <v>-2.5075318000000002E-3</v>
      </c>
      <c r="M1867" s="118">
        <v>3.5402862999999998E-3</v>
      </c>
      <c r="N1867" s="118">
        <v>2.8952034E-3</v>
      </c>
      <c r="O1867" s="118">
        <v>-5.4327664000000003E-4</v>
      </c>
      <c r="P1867" s="330">
        <v>-6.4715083999999996E-5</v>
      </c>
      <c r="Q1867" s="330">
        <v>-5.6449566999999999E-5</v>
      </c>
      <c r="R1867" s="118">
        <v>-3.7110537999999999E-4</v>
      </c>
      <c r="S1867" s="118">
        <v>-1.3314659E-4</v>
      </c>
      <c r="T1867" s="118">
        <v>0</v>
      </c>
      <c r="U1867" s="118">
        <v>-8.5216559000000002E-4</v>
      </c>
      <c r="V1867" s="330">
        <v>-2.8161356E-6</v>
      </c>
      <c r="W1867" s="118">
        <v>0</v>
      </c>
      <c r="X1867" s="118">
        <v>0</v>
      </c>
      <c r="Y1867" s="41"/>
      <c r="Z1867" s="327">
        <v>-0.72103775187969921</v>
      </c>
      <c r="AA1867" s="41"/>
      <c r="AB1867" s="111">
        <v>-10.156924</v>
      </c>
      <c r="AC1867" s="111">
        <v>-10.017905000000001</v>
      </c>
      <c r="AD1867" s="111">
        <v>-0.11553221</v>
      </c>
      <c r="AE1867" s="111">
        <v>0</v>
      </c>
      <c r="AF1867" s="111">
        <v>0</v>
      </c>
      <c r="AG1867" s="111">
        <v>-1.1566948000000001E-3</v>
      </c>
      <c r="AH1867" s="111">
        <v>-2.2330308E-2</v>
      </c>
      <c r="AI1867" s="41"/>
      <c r="AJ1867" s="114">
        <v>-1.2723402E-2</v>
      </c>
      <c r="AK1867" s="114">
        <v>-1.1677102E-2</v>
      </c>
      <c r="AL1867" s="114">
        <v>-5.4380520999999999E-4</v>
      </c>
      <c r="AM1867" s="114">
        <v>-5.0249425000000001E-4</v>
      </c>
      <c r="AN1867" s="113">
        <v>-7.0006607661709987E-7</v>
      </c>
      <c r="AO1867" s="112">
        <v>-2.0111139359842398E-9</v>
      </c>
      <c r="AP1867" s="112">
        <v>-7.0377346581999997E-2</v>
      </c>
      <c r="AQ1867" s="328">
        <v>-6.7943941000000003E-7</v>
      </c>
      <c r="AR1867" s="328">
        <v>-2.0504156999999999E-9</v>
      </c>
      <c r="AS1867" s="328">
        <v>-5.6003642000000002E-14</v>
      </c>
      <c r="AT1867" s="328">
        <v>-4.5401138999999998E-11</v>
      </c>
      <c r="AU1867" s="328">
        <v>-5.8978281000000002E-12</v>
      </c>
      <c r="AV1867" s="328">
        <v>4.3048449999999998E-10</v>
      </c>
      <c r="AW1867" s="328">
        <v>-2.0030716000000001E-8</v>
      </c>
      <c r="AX1867" s="328">
        <v>5.9436972E-11</v>
      </c>
      <c r="AY1867" s="328">
        <v>-1.6361703E-11</v>
      </c>
      <c r="AZ1867" s="328">
        <v>-6.6207478000000002E-14</v>
      </c>
      <c r="BA1867" s="328">
        <v>-3.3961224E-16</v>
      </c>
      <c r="BB1867" s="328">
        <v>-1.4030050999999999E-13</v>
      </c>
      <c r="BC1867" s="328">
        <v>-8.1058412000000006E-15</v>
      </c>
      <c r="BD1867" s="328">
        <v>-6.1264008000000002E-15</v>
      </c>
      <c r="BE1867" s="328">
        <v>-7.0488313999999998E-10</v>
      </c>
      <c r="BF1867" s="328">
        <v>-2.7025300999999999E-10</v>
      </c>
      <c r="BG1867" s="328">
        <v>-3.4964214999999998E-12</v>
      </c>
      <c r="BH1867" s="328">
        <v>-6.2655819999999997E-6</v>
      </c>
      <c r="BI1867" s="329">
        <v>-7.0371081000000002E-2</v>
      </c>
      <c r="BJ1867" s="329">
        <v>0</v>
      </c>
      <c r="BK1867" s="329">
        <v>0</v>
      </c>
      <c r="BL1867" s="329">
        <v>0</v>
      </c>
      <c r="BM1867" s="41"/>
      <c r="BN1867" s="122">
        <v>-3.1576452E-5</v>
      </c>
      <c r="BO1867" s="122">
        <v>3.3806944999999999E-8</v>
      </c>
      <c r="BP1867" s="122">
        <v>-2.0104445999999999E-5</v>
      </c>
      <c r="BQ1867" s="122">
        <v>-4.3693524000000001E-8</v>
      </c>
      <c r="BR1867" s="122">
        <v>-6.7498451999999996E-7</v>
      </c>
      <c r="BS1867" s="122">
        <v>2.8924801000000001E-7</v>
      </c>
      <c r="BT1867" s="122">
        <v>-8.4934051000000003E-11</v>
      </c>
      <c r="BU1867" s="122">
        <v>4.3454045000000002E-7</v>
      </c>
      <c r="BV1867" s="122">
        <v>-8.6843086E-8</v>
      </c>
      <c r="BW1867" s="122">
        <v>-3.7353007000000003E-8</v>
      </c>
      <c r="BX1867" s="122">
        <v>-4.4329588000000002E-8</v>
      </c>
      <c r="BY1867" s="122">
        <v>-2.5418145000000001E-9</v>
      </c>
      <c r="BZ1867" s="122">
        <v>-7.8250113000000001E-10</v>
      </c>
      <c r="CA1867" s="122">
        <v>3.9895331E-7</v>
      </c>
      <c r="CB1867" s="122">
        <v>-1.1706926000000001E-5</v>
      </c>
      <c r="CC1867" s="122">
        <v>-3.1015762000000001E-8</v>
      </c>
      <c r="CD1867" s="111">
        <v>0</v>
      </c>
      <c r="CE1867" s="151"/>
      <c r="CF1867" s="143"/>
      <c r="CG1867" s="42" t="s">
        <v>1280</v>
      </c>
      <c r="CH1867" s="42"/>
      <c r="CI1867" s="42"/>
    </row>
    <row r="1868" spans="1:87" ht="14.5" customHeight="1">
      <c r="A1868" s="41" t="s">
        <v>8023</v>
      </c>
      <c r="B1868" s="119" t="s">
        <v>7624</v>
      </c>
      <c r="C1868" s="120" t="str">
        <f t="shared" si="689"/>
        <v>F.104.01.111</v>
      </c>
      <c r="D1868" s="135" t="s">
        <v>8009</v>
      </c>
      <c r="E1868" s="119" t="s">
        <v>6570</v>
      </c>
      <c r="F1868" s="118" t="s">
        <v>8022</v>
      </c>
      <c r="G1868" s="118">
        <v>0.19366143349340001</v>
      </c>
      <c r="H1868" s="118">
        <v>3.5370181100000003E-3</v>
      </c>
      <c r="I1868" s="118">
        <v>4.2336093999999994E-4</v>
      </c>
      <c r="J1868" s="326">
        <v>-1.8768855566E-3</v>
      </c>
      <c r="K1868" s="118">
        <v>0.19157794</v>
      </c>
      <c r="L1868" s="118">
        <v>-4.7628938000000001E-3</v>
      </c>
      <c r="M1868" s="118">
        <v>5.8911453000000001E-3</v>
      </c>
      <c r="N1868" s="118">
        <v>4.7990812000000002E-3</v>
      </c>
      <c r="O1868" s="118">
        <v>-1.0319187E-3</v>
      </c>
      <c r="P1868" s="118">
        <v>-1.2292210000000001E-4</v>
      </c>
      <c r="Q1868" s="118">
        <v>-1.0722229E-4</v>
      </c>
      <c r="R1868" s="118">
        <v>-7.0489056000000005E-4</v>
      </c>
      <c r="S1868" s="118">
        <v>-2.5290328999999999E-4</v>
      </c>
      <c r="T1868" s="118">
        <v>0</v>
      </c>
      <c r="U1868" s="118">
        <v>-1.6186332E-3</v>
      </c>
      <c r="V1868" s="330">
        <v>-5.3490666000000001E-6</v>
      </c>
      <c r="W1868" s="118">
        <v>0</v>
      </c>
      <c r="X1868" s="118">
        <v>0</v>
      </c>
      <c r="Y1868" s="41"/>
      <c r="Z1868" s="327">
        <v>1.4404356390977442</v>
      </c>
      <c r="AA1868" s="41"/>
      <c r="AB1868" s="111">
        <v>-19.292417</v>
      </c>
      <c r="AC1868" s="111">
        <v>-19.028358999999998</v>
      </c>
      <c r="AD1868" s="111">
        <v>-0.21944593000000001</v>
      </c>
      <c r="AE1868" s="111">
        <v>0</v>
      </c>
      <c r="AF1868" s="111">
        <v>0</v>
      </c>
      <c r="AG1868" s="111">
        <v>-2.1970664999999999E-3</v>
      </c>
      <c r="AH1868" s="111">
        <v>-4.2414970000000003E-2</v>
      </c>
      <c r="AI1868" s="41"/>
      <c r="AJ1868" s="114">
        <v>2.1316251000000001E-2</v>
      </c>
      <c r="AK1868" s="114">
        <v>2.1182414E-2</v>
      </c>
      <c r="AL1868" s="114">
        <v>1.0882915999999999E-3</v>
      </c>
      <c r="AM1868" s="114">
        <v>-9.5445518000000003E-4</v>
      </c>
      <c r="AN1868" s="113">
        <v>1.269928927375E-6</v>
      </c>
      <c r="AO1868" s="112">
        <v>4.0247469983196108E-9</v>
      </c>
      <c r="AP1868" s="112">
        <v>-0.13367720106599998</v>
      </c>
      <c r="AQ1868" s="328">
        <v>1.317129E-6</v>
      </c>
      <c r="AR1868" s="328">
        <v>3.9733686000000003E-9</v>
      </c>
      <c r="AS1868" s="328">
        <v>1.0858971999999999E-13</v>
      </c>
      <c r="AT1868" s="328">
        <v>-8.6236513999999995E-11</v>
      </c>
      <c r="AU1868" s="328">
        <v>-1.1202541000000001E-11</v>
      </c>
      <c r="AV1868" s="328">
        <v>7.1356716999999995E-10</v>
      </c>
      <c r="AW1868" s="328">
        <v>-4.5963993000000002E-8</v>
      </c>
      <c r="AX1868" s="328">
        <v>9.8138191000000006E-11</v>
      </c>
      <c r="AY1868" s="328">
        <v>-3.980723E-11</v>
      </c>
      <c r="AZ1868" s="328">
        <v>-1.2575680000000001E-13</v>
      </c>
      <c r="BA1868" s="328">
        <v>-6.4507138999999999E-16</v>
      </c>
      <c r="BB1868" s="328">
        <v>-2.6649171000000002E-13</v>
      </c>
      <c r="BC1868" s="328">
        <v>-1.5396519000000001E-14</v>
      </c>
      <c r="BD1868" s="328">
        <v>-1.1636700000000001E-14</v>
      </c>
      <c r="BE1868" s="328">
        <v>-1.3388796999999999E-9</v>
      </c>
      <c r="BF1868" s="328">
        <v>-5.1332803999999998E-10</v>
      </c>
      <c r="BG1868" s="328">
        <v>-6.6412255999999998E-12</v>
      </c>
      <c r="BH1868" s="328">
        <v>-1.1901066000000001E-5</v>
      </c>
      <c r="BI1868" s="329">
        <v>-0.13366529999999999</v>
      </c>
      <c r="BJ1868" s="329">
        <v>0</v>
      </c>
      <c r="BK1868" s="329">
        <v>0</v>
      </c>
      <c r="BL1868" s="329">
        <v>0</v>
      </c>
      <c r="BM1868" s="41"/>
      <c r="BN1868" s="122">
        <v>1.7947293000000001E-5</v>
      </c>
      <c r="BO1868" s="122">
        <v>-3.0243821000000002E-8</v>
      </c>
      <c r="BP1868" s="122">
        <v>4.0163168000000001E-5</v>
      </c>
      <c r="BQ1868" s="122">
        <v>-8.2993010000000004E-8</v>
      </c>
      <c r="BR1868" s="122">
        <v>-1.3096375999999999E-6</v>
      </c>
      <c r="BS1868" s="122">
        <v>4.8200882000000002E-7</v>
      </c>
      <c r="BT1868" s="122">
        <v>-1.6132671E-10</v>
      </c>
      <c r="BU1868" s="122">
        <v>7.2308419999999998E-7</v>
      </c>
      <c r="BV1868" s="122">
        <v>-1.649528E-7</v>
      </c>
      <c r="BW1868" s="122">
        <v>-7.0949609999999998E-8</v>
      </c>
      <c r="BX1868" s="122">
        <v>-8.4201172000000003E-8</v>
      </c>
      <c r="BY1868" s="122">
        <v>-4.8280114999999998E-9</v>
      </c>
      <c r="BZ1868" s="122">
        <v>-1.4863101E-9</v>
      </c>
      <c r="CA1868" s="122">
        <v>6.2394468000000005E-7</v>
      </c>
      <c r="CB1868" s="122">
        <v>-2.2236545999999999E-5</v>
      </c>
      <c r="CC1868" s="122">
        <v>-5.8912424999999998E-8</v>
      </c>
      <c r="CD1868" s="111">
        <v>0</v>
      </c>
      <c r="CE1868" s="151"/>
      <c r="CF1868" s="143"/>
      <c r="CG1868" s="42" t="s">
        <v>1206</v>
      </c>
      <c r="CH1868" s="42"/>
      <c r="CI1868" s="42"/>
    </row>
    <row r="1869" spans="1:87" ht="14.5" customHeight="1">
      <c r="A1869" s="41" t="s">
        <v>8021</v>
      </c>
      <c r="B1869" s="119" t="s">
        <v>7624</v>
      </c>
      <c r="C1869" s="120" t="str">
        <f t="shared" si="689"/>
        <v>F.104.01.112</v>
      </c>
      <c r="D1869" s="135" t="s">
        <v>8009</v>
      </c>
      <c r="E1869" s="119" t="s">
        <v>6570</v>
      </c>
      <c r="F1869" s="118" t="s">
        <v>8020</v>
      </c>
      <c r="G1869" s="118">
        <v>0.19497540753500001</v>
      </c>
      <c r="H1869" s="118">
        <v>-7.3523322280000004E-3</v>
      </c>
      <c r="I1869" s="118">
        <v>-1.224518351E-2</v>
      </c>
      <c r="J1869" s="326">
        <v>-1.7317367269999999E-3</v>
      </c>
      <c r="K1869" s="118">
        <v>0.21630466000000001</v>
      </c>
      <c r="L1869" s="118">
        <v>-4.3945557999999999E-3</v>
      </c>
      <c r="M1869" s="118">
        <v>-7.2002498E-3</v>
      </c>
      <c r="N1869" s="118">
        <v>-6.1878706999999996E-3</v>
      </c>
      <c r="O1869" s="118">
        <v>-9.5211533999999996E-4</v>
      </c>
      <c r="P1869" s="118">
        <v>-1.1341592999999999E-4</v>
      </c>
      <c r="Q1869" s="330">
        <v>-9.8930258000000002E-5</v>
      </c>
      <c r="R1869" s="118">
        <v>-6.5037790999999999E-4</v>
      </c>
      <c r="S1869" s="118">
        <v>-2.3334503E-4</v>
      </c>
      <c r="T1869" s="118">
        <v>0</v>
      </c>
      <c r="U1869" s="118">
        <v>-1.4934563000000001E-3</v>
      </c>
      <c r="V1869" s="330">
        <v>-4.9353970000000003E-6</v>
      </c>
      <c r="W1869" s="118">
        <v>0</v>
      </c>
      <c r="X1869" s="118">
        <v>0</v>
      </c>
      <c r="Y1869" s="41"/>
      <c r="Z1869" s="327">
        <v>1.6263508270676692</v>
      </c>
      <c r="AA1869" s="41"/>
      <c r="AB1869" s="111">
        <v>-17.800439000000001</v>
      </c>
      <c r="AC1869" s="111">
        <v>-17.556802000000001</v>
      </c>
      <c r="AD1869" s="111">
        <v>-0.20247509999999999</v>
      </c>
      <c r="AE1869" s="111">
        <v>0</v>
      </c>
      <c r="AF1869" s="111">
        <v>0</v>
      </c>
      <c r="AG1869" s="111">
        <v>-2.0271566000000002E-3</v>
      </c>
      <c r="AH1869" s="111">
        <v>-3.9134810999999999E-2</v>
      </c>
      <c r="AI1869" s="41"/>
      <c r="AJ1869" s="114">
        <v>2.2370149999999998E-2</v>
      </c>
      <c r="AK1869" s="114">
        <v>2.2117851000000001E-2</v>
      </c>
      <c r="AL1869" s="114">
        <v>1.1329414000000001E-3</v>
      </c>
      <c r="AM1869" s="114">
        <v>-8.8064247000000002E-4</v>
      </c>
      <c r="AN1869" s="113">
        <v>1.326010207016E-6</v>
      </c>
      <c r="AO1869" s="112">
        <v>4.1898718975481493E-9</v>
      </c>
      <c r="AP1869" s="112">
        <v>-0.123339280698</v>
      </c>
      <c r="AQ1869" s="328">
        <v>1.4911736E-6</v>
      </c>
      <c r="AR1869" s="328">
        <v>4.4985595999999997E-9</v>
      </c>
      <c r="AS1869" s="328">
        <v>1.2293624E-13</v>
      </c>
      <c r="AT1869" s="328">
        <v>-7.956742E-11</v>
      </c>
      <c r="AU1869" s="328">
        <v>-1.0336194E-11</v>
      </c>
      <c r="AV1869" s="328">
        <v>-9.2011190999999997E-10</v>
      </c>
      <c r="AW1869" s="328">
        <v>-1.6244441E-7</v>
      </c>
      <c r="AX1869" s="328">
        <v>-1.3321604999999999E-10</v>
      </c>
      <c r="AY1869" s="328">
        <v>-1.6907950999999999E-10</v>
      </c>
      <c r="AZ1869" s="328">
        <v>-1.1603141E-13</v>
      </c>
      <c r="BA1869" s="328">
        <v>-5.9518484999999995E-16</v>
      </c>
      <c r="BB1869" s="328">
        <v>-2.4588259000000001E-13</v>
      </c>
      <c r="BC1869" s="328">
        <v>-1.420583E-14</v>
      </c>
      <c r="BD1869" s="328">
        <v>-1.0736777E-14</v>
      </c>
      <c r="BE1869" s="328">
        <v>-1.2353376000000001E-9</v>
      </c>
      <c r="BF1869" s="328">
        <v>-4.7362986000000005E-10</v>
      </c>
      <c r="BG1869" s="328">
        <v>-6.1276269E-12</v>
      </c>
      <c r="BH1869" s="328">
        <v>-1.0980697999999999E-5</v>
      </c>
      <c r="BI1869" s="329">
        <v>-0.1233283</v>
      </c>
      <c r="BJ1869" s="329">
        <v>0</v>
      </c>
      <c r="BK1869" s="329">
        <v>0</v>
      </c>
      <c r="BL1869" s="329">
        <v>0</v>
      </c>
      <c r="BM1869" s="41"/>
      <c r="BN1869" s="122">
        <v>1.8397166000000001E-5</v>
      </c>
      <c r="BO1869" s="122">
        <v>-1.460055E-6</v>
      </c>
      <c r="BP1869" s="122">
        <v>4.5346975999999999E-5</v>
      </c>
      <c r="BQ1869" s="122">
        <v>-7.6574751999999996E-8</v>
      </c>
      <c r="BR1869" s="122">
        <v>-1.6260383999999999E-6</v>
      </c>
      <c r="BS1869" s="122">
        <v>-5.7715585E-7</v>
      </c>
      <c r="BT1869" s="122">
        <v>-1.4885052E-10</v>
      </c>
      <c r="BU1869" s="122">
        <v>-8.8384238000000001E-7</v>
      </c>
      <c r="BV1869" s="122">
        <v>-1.5219619E-7</v>
      </c>
      <c r="BW1869" s="122">
        <v>-6.5462728000000001E-8</v>
      </c>
      <c r="BX1869" s="122">
        <v>-7.7689481E-8</v>
      </c>
      <c r="BY1869" s="122">
        <v>-4.4546376000000003E-9</v>
      </c>
      <c r="BZ1869" s="122">
        <v>-1.3713664000000001E-9</v>
      </c>
      <c r="CA1869" s="122">
        <v>-1.4535787999999999E-6</v>
      </c>
      <c r="CB1869" s="122">
        <v>-2.0516884999999999E-5</v>
      </c>
      <c r="CC1869" s="122">
        <v>-5.4356436999999998E-8</v>
      </c>
      <c r="CD1869" s="111">
        <v>0</v>
      </c>
      <c r="CE1869" s="151"/>
      <c r="CF1869" s="143"/>
      <c r="CG1869" s="42" t="s">
        <v>8019</v>
      </c>
      <c r="CH1869" s="42"/>
      <c r="CI1869" s="42"/>
    </row>
    <row r="1870" spans="1:87" ht="14.5" customHeight="1">
      <c r="A1870" s="41" t="s">
        <v>8018</v>
      </c>
      <c r="B1870" s="119" t="s">
        <v>7624</v>
      </c>
      <c r="C1870" s="120" t="str">
        <f t="shared" si="689"/>
        <v>F.104.01.113</v>
      </c>
      <c r="D1870" s="135" t="s">
        <v>8009</v>
      </c>
      <c r="E1870" s="119" t="s">
        <v>6570</v>
      </c>
      <c r="F1870" s="118" t="s">
        <v>8017</v>
      </c>
      <c r="G1870" s="118">
        <v>0.1905089879887</v>
      </c>
      <c r="H1870" s="118">
        <v>2.4989706199999998E-3</v>
      </c>
      <c r="I1870" s="118">
        <v>3.2312220999999983E-4</v>
      </c>
      <c r="J1870" s="326">
        <v>-1.3141548413E-3</v>
      </c>
      <c r="K1870" s="118">
        <v>0.18900105</v>
      </c>
      <c r="L1870" s="118">
        <v>-3.3348757E-3</v>
      </c>
      <c r="M1870" s="118">
        <v>4.1515470999999998E-3</v>
      </c>
      <c r="N1870" s="118">
        <v>3.3826400000000001E-3</v>
      </c>
      <c r="O1870" s="118">
        <v>-7.2252723999999995E-4</v>
      </c>
      <c r="P1870" s="330">
        <v>-8.6067404999999996E-5</v>
      </c>
      <c r="Q1870" s="330">
        <v>-7.5074734999999997E-5</v>
      </c>
      <c r="R1870" s="118">
        <v>-4.9354919000000003E-4</v>
      </c>
      <c r="S1870" s="118">
        <v>-1.7707743999999999E-4</v>
      </c>
      <c r="T1870" s="118">
        <v>0</v>
      </c>
      <c r="U1870" s="118">
        <v>-1.1333320999999999E-3</v>
      </c>
      <c r="V1870" s="330">
        <v>-3.7453013E-6</v>
      </c>
      <c r="W1870" s="118">
        <v>0</v>
      </c>
      <c r="X1870" s="118">
        <v>0</v>
      </c>
      <c r="Y1870" s="41"/>
      <c r="Z1870" s="327">
        <v>1.4210605263157894</v>
      </c>
      <c r="AA1870" s="41"/>
      <c r="AB1870" s="111">
        <v>-13.508134999999999</v>
      </c>
      <c r="AC1870" s="111">
        <v>-13.323247</v>
      </c>
      <c r="AD1870" s="111">
        <v>-0.15365131000000001</v>
      </c>
      <c r="AE1870" s="111">
        <v>0</v>
      </c>
      <c r="AF1870" s="111">
        <v>0</v>
      </c>
      <c r="AG1870" s="111">
        <v>-1.5383387E-3</v>
      </c>
      <c r="AH1870" s="111">
        <v>-2.9698048000000001E-2</v>
      </c>
      <c r="AI1870" s="41"/>
      <c r="AJ1870" s="114">
        <v>2.1627068999999999E-2</v>
      </c>
      <c r="AK1870" s="114">
        <v>2.1220836999999999E-2</v>
      </c>
      <c r="AL1870" s="114">
        <v>1.0745212E-3</v>
      </c>
      <c r="AM1870" s="114">
        <v>-6.6828896999999998E-4</v>
      </c>
      <c r="AN1870" s="113">
        <v>1.2722324433117999E-6</v>
      </c>
      <c r="AO1870" s="112">
        <v>3.9738209235218995E-9</v>
      </c>
      <c r="AP1870" s="112">
        <v>-9.3597893870100007E-2</v>
      </c>
      <c r="AQ1870" s="328">
        <v>1.305024E-6</v>
      </c>
      <c r="AR1870" s="328">
        <v>3.9370630000000002E-9</v>
      </c>
      <c r="AS1870" s="328">
        <v>1.0758832E-13</v>
      </c>
      <c r="AT1870" s="328">
        <v>-6.0380949999999995E-11</v>
      </c>
      <c r="AU1870" s="328">
        <v>-7.8437782000000005E-12</v>
      </c>
      <c r="AV1870" s="328">
        <v>5.0295903999999995E-10</v>
      </c>
      <c r="AW1870" s="328">
        <v>-3.1929414999999998E-8</v>
      </c>
      <c r="AX1870" s="328">
        <v>6.9186966999999996E-11</v>
      </c>
      <c r="AY1870" s="328">
        <v>-2.7592564999999999E-11</v>
      </c>
      <c r="AZ1870" s="328">
        <v>-8.8052205000000002E-14</v>
      </c>
      <c r="BA1870" s="328">
        <v>-4.516651E-16</v>
      </c>
      <c r="BB1870" s="328">
        <v>-1.8659174999999999E-13</v>
      </c>
      <c r="BC1870" s="328">
        <v>-1.0780311E-14</v>
      </c>
      <c r="BD1870" s="328">
        <v>-8.147767E-15</v>
      </c>
      <c r="BE1870" s="328">
        <v>-9.3745476000000001E-10</v>
      </c>
      <c r="BF1870" s="328">
        <v>-3.5942123999999998E-10</v>
      </c>
      <c r="BG1870" s="328">
        <v>-4.6500430999999996E-12</v>
      </c>
      <c r="BH1870" s="328">
        <v>-8.3328701000000007E-6</v>
      </c>
      <c r="BI1870" s="329">
        <v>-9.3589561000000002E-2</v>
      </c>
      <c r="BJ1870" s="329">
        <v>0</v>
      </c>
      <c r="BK1870" s="329">
        <v>0</v>
      </c>
      <c r="BL1870" s="329">
        <v>0</v>
      </c>
      <c r="BM1870" s="41"/>
      <c r="BN1870" s="122">
        <v>2.4081492000000001E-5</v>
      </c>
      <c r="BO1870" s="122">
        <v>-1.8150554999999999E-8</v>
      </c>
      <c r="BP1870" s="122">
        <v>3.9622938E-5</v>
      </c>
      <c r="BQ1870" s="122">
        <v>-5.8109918000000003E-8</v>
      </c>
      <c r="BR1870" s="122">
        <v>-9.1609764000000002E-7</v>
      </c>
      <c r="BS1870" s="122">
        <v>3.3965101000000001E-7</v>
      </c>
      <c r="BT1870" s="122">
        <v>-1.1295749E-10</v>
      </c>
      <c r="BU1870" s="122">
        <v>5.0956459999999998E-7</v>
      </c>
      <c r="BV1870" s="122">
        <v>-1.154964E-7</v>
      </c>
      <c r="BW1870" s="122">
        <v>-4.9677388999999997E-8</v>
      </c>
      <c r="BX1870" s="122">
        <v>-5.8955847000000003E-8</v>
      </c>
      <c r="BY1870" s="122">
        <v>-3.3804696999999999E-9</v>
      </c>
      <c r="BZ1870" s="122">
        <v>-1.0406823000000001E-9</v>
      </c>
      <c r="CA1870" s="122">
        <v>4.4115960999999998E-7</v>
      </c>
      <c r="CB1870" s="122">
        <v>-1.5569551E-5</v>
      </c>
      <c r="CC1870" s="122">
        <v>-4.1249210999999999E-8</v>
      </c>
      <c r="CD1870" s="111">
        <v>0</v>
      </c>
      <c r="CE1870" s="151"/>
      <c r="CF1870" s="143"/>
      <c r="CG1870" s="42" t="s">
        <v>1280</v>
      </c>
      <c r="CH1870" s="42"/>
      <c r="CI1870" s="42"/>
    </row>
    <row r="1871" spans="1:87" ht="14.5" customHeight="1">
      <c r="A1871" s="41" t="s">
        <v>8016</v>
      </c>
      <c r="B1871" s="119" t="s">
        <v>7624</v>
      </c>
      <c r="C1871" s="120" t="str">
        <f t="shared" si="689"/>
        <v>F.104.01.114</v>
      </c>
      <c r="D1871" s="135" t="s">
        <v>8009</v>
      </c>
      <c r="E1871" s="119" t="s">
        <v>6570</v>
      </c>
      <c r="F1871" s="118" t="s">
        <v>8015</v>
      </c>
      <c r="G1871" s="118">
        <v>0.18982160720989999</v>
      </c>
      <c r="H1871" s="118">
        <v>3.7370299399999995E-3</v>
      </c>
      <c r="I1871" s="118">
        <v>4.9473596000000034E-4</v>
      </c>
      <c r="J1871" s="326">
        <v>-1.9595086901000001E-3</v>
      </c>
      <c r="K1871" s="118">
        <v>0.18754935</v>
      </c>
      <c r="L1871" s="118">
        <v>-4.9725630999999998E-3</v>
      </c>
      <c r="M1871" s="118">
        <v>6.2032199000000001E-3</v>
      </c>
      <c r="N1871" s="118">
        <v>5.0546508000000002E-3</v>
      </c>
      <c r="O1871" s="118">
        <v>-1.0773452E-3</v>
      </c>
      <c r="P1871" s="118">
        <v>-1.283333E-4</v>
      </c>
      <c r="Q1871" s="118">
        <v>-1.1194236E-4</v>
      </c>
      <c r="R1871" s="118">
        <v>-7.3592084000000005E-4</v>
      </c>
      <c r="S1871" s="118">
        <v>-2.6403644999999998E-4</v>
      </c>
      <c r="T1871" s="118">
        <v>0</v>
      </c>
      <c r="U1871" s="118">
        <v>-1.6898877E-3</v>
      </c>
      <c r="V1871" s="330">
        <v>-5.5845400999999998E-6</v>
      </c>
      <c r="W1871" s="118">
        <v>0</v>
      </c>
      <c r="X1871" s="118">
        <v>0</v>
      </c>
      <c r="Y1871" s="41"/>
      <c r="Z1871" s="327">
        <v>1.4101454887218046</v>
      </c>
      <c r="AA1871" s="41"/>
      <c r="AB1871" s="111">
        <v>-20.141696</v>
      </c>
      <c r="AC1871" s="111">
        <v>-19.866014</v>
      </c>
      <c r="AD1871" s="111">
        <v>-0.22910625000000001</v>
      </c>
      <c r="AE1871" s="111">
        <v>0</v>
      </c>
      <c r="AF1871" s="111">
        <v>0</v>
      </c>
      <c r="AG1871" s="111">
        <v>-2.2937844999999998E-3</v>
      </c>
      <c r="AH1871" s="111">
        <v>-4.4282136999999999E-2</v>
      </c>
      <c r="AI1871" s="41"/>
      <c r="AJ1871" s="114">
        <v>2.0742157000000001E-2</v>
      </c>
      <c r="AK1871" s="114">
        <v>2.0672972000000001E-2</v>
      </c>
      <c r="AL1871" s="114">
        <v>1.0656573999999999E-3</v>
      </c>
      <c r="AM1871" s="114">
        <v>-9.9647165000000008E-4</v>
      </c>
      <c r="AN1871" s="113">
        <v>1.2393867915299999E-6</v>
      </c>
      <c r="AO1871" s="112">
        <v>3.9410406996526504E-9</v>
      </c>
      <c r="AP1871" s="112">
        <v>-0.139561854968</v>
      </c>
      <c r="AQ1871" s="328">
        <v>1.2881571E-6</v>
      </c>
      <c r="AR1871" s="328">
        <v>3.8859213999999998E-9</v>
      </c>
      <c r="AS1871" s="328">
        <v>1.0620193E-13</v>
      </c>
      <c r="AT1871" s="328">
        <v>-9.0032766999999999E-11</v>
      </c>
      <c r="AU1871" s="328">
        <v>-1.1695693000000001E-11</v>
      </c>
      <c r="AV1871" s="328">
        <v>7.5156756000000001E-10</v>
      </c>
      <c r="AW1871" s="328">
        <v>-4.7486402999999999E-8</v>
      </c>
      <c r="AX1871" s="328">
        <v>1.033923E-10</v>
      </c>
      <c r="AY1871" s="328">
        <v>-4.1007208E-11</v>
      </c>
      <c r="AZ1871" s="328">
        <v>-1.3129279999999999E-13</v>
      </c>
      <c r="BA1871" s="328">
        <v>-6.7346834999999998E-16</v>
      </c>
      <c r="BB1871" s="328">
        <v>-2.7822304999999999E-13</v>
      </c>
      <c r="BC1871" s="328">
        <v>-1.6074295000000001E-14</v>
      </c>
      <c r="BD1871" s="328">
        <v>-1.2148963999999999E-14</v>
      </c>
      <c r="BE1871" s="328">
        <v>-1.3978191E-9</v>
      </c>
      <c r="BF1871" s="328">
        <v>-5.3592547000000001E-10</v>
      </c>
      <c r="BG1871" s="328">
        <v>-6.9335817000000002E-12</v>
      </c>
      <c r="BH1871" s="328">
        <v>-1.2424968E-5</v>
      </c>
      <c r="BI1871" s="329">
        <v>-0.13954943</v>
      </c>
      <c r="BJ1871" s="329">
        <v>0</v>
      </c>
      <c r="BK1871" s="329">
        <v>0</v>
      </c>
      <c r="BL1871" s="329">
        <v>0</v>
      </c>
      <c r="BM1871" s="41"/>
      <c r="BN1871" s="122">
        <v>1.6151678E-5</v>
      </c>
      <c r="BO1871" s="122">
        <v>-2.5597835999999999E-8</v>
      </c>
      <c r="BP1871" s="122">
        <v>3.9318598000000001E-5</v>
      </c>
      <c r="BQ1871" s="122">
        <v>-8.6646478999999998E-8</v>
      </c>
      <c r="BR1871" s="122">
        <v>-1.3655464000000001E-6</v>
      </c>
      <c r="BS1871" s="122">
        <v>5.0749257999999999E-7</v>
      </c>
      <c r="BT1871" s="122">
        <v>-1.6842853999999999E-10</v>
      </c>
      <c r="BU1871" s="122">
        <v>7.6138882000000002E-7</v>
      </c>
      <c r="BV1871" s="122">
        <v>-1.7221426E-7</v>
      </c>
      <c r="BW1871" s="122">
        <v>-7.4072912000000003E-8</v>
      </c>
      <c r="BX1871" s="122">
        <v>-8.7907827000000003E-8</v>
      </c>
      <c r="BY1871" s="122">
        <v>-5.0405473999999999E-9</v>
      </c>
      <c r="BZ1871" s="122">
        <v>-1.5517394999999999E-9</v>
      </c>
      <c r="CA1871" s="122">
        <v>6.5988117000000001E-7</v>
      </c>
      <c r="CB1871" s="122">
        <v>-2.321543E-5</v>
      </c>
      <c r="CC1871" s="122">
        <v>-6.1505832999999998E-8</v>
      </c>
      <c r="CD1871" s="111">
        <v>0</v>
      </c>
      <c r="CE1871" s="137"/>
      <c r="CF1871" s="143"/>
      <c r="CG1871" s="42" t="s">
        <v>1280</v>
      </c>
      <c r="CH1871" s="42"/>
      <c r="CI1871" s="42"/>
    </row>
    <row r="1872" spans="1:87" ht="14.5" customHeight="1">
      <c r="A1872" s="41" t="s">
        <v>8014</v>
      </c>
      <c r="B1872" s="119" t="s">
        <v>7624</v>
      </c>
      <c r="C1872" s="120" t="str">
        <f t="shared" si="689"/>
        <v>F.104.01.115</v>
      </c>
      <c r="D1872" s="135" t="s">
        <v>8009</v>
      </c>
      <c r="E1872" s="119" t="s">
        <v>6570</v>
      </c>
      <c r="F1872" s="118" t="s">
        <v>8013</v>
      </c>
      <c r="G1872" s="118">
        <v>6.0723434371608001</v>
      </c>
      <c r="H1872" s="118">
        <v>3.2874119650000005E-3</v>
      </c>
      <c r="I1872" s="118">
        <v>5.9131288701000004</v>
      </c>
      <c r="J1872" s="326">
        <v>-1.7194549042000003E-3</v>
      </c>
      <c r="K1872" s="118">
        <v>0.15764660999999999</v>
      </c>
      <c r="L1872" s="118">
        <v>5.9083215999999998</v>
      </c>
      <c r="M1872" s="118">
        <v>5.4530354000000003E-3</v>
      </c>
      <c r="N1872" s="118">
        <v>4.4436149000000001E-3</v>
      </c>
      <c r="O1872" s="118">
        <v>-9.4536274999999998E-4</v>
      </c>
      <c r="P1872" s="118">
        <v>-1.1261155999999999E-4</v>
      </c>
      <c r="Q1872" s="330">
        <v>-9.8228625000000005E-5</v>
      </c>
      <c r="R1872" s="118">
        <v>-6.4576529999999996E-4</v>
      </c>
      <c r="S1872" s="118">
        <v>-2.3169010999999999E-4</v>
      </c>
      <c r="T1872" s="118">
        <v>0</v>
      </c>
      <c r="U1872" s="118">
        <v>-1.4828644000000001E-3</v>
      </c>
      <c r="V1872" s="330">
        <v>-4.9003941999999998E-6</v>
      </c>
      <c r="W1872" s="118">
        <v>0</v>
      </c>
      <c r="X1872" s="118">
        <v>0</v>
      </c>
      <c r="Y1872" s="41"/>
      <c r="Z1872" s="327">
        <v>1.1853128571428571</v>
      </c>
      <c r="AA1872" s="41"/>
      <c r="AB1872" s="111">
        <v>-17.674195000000001</v>
      </c>
      <c r="AC1872" s="111">
        <v>-17.432286000000001</v>
      </c>
      <c r="AD1872" s="111">
        <v>-0.2010391</v>
      </c>
      <c r="AE1872" s="111">
        <v>0</v>
      </c>
      <c r="AF1872" s="111">
        <v>0</v>
      </c>
      <c r="AG1872" s="111">
        <v>-2.0127795999999999E-3</v>
      </c>
      <c r="AH1872" s="111">
        <v>-3.8857258999999998E-2</v>
      </c>
      <c r="AI1872" s="41"/>
      <c r="AJ1872" s="114">
        <v>1.8422772000000001</v>
      </c>
      <c r="AK1872" s="114">
        <v>1.8084342</v>
      </c>
      <c r="AL1872" s="114">
        <v>3.4717380999999999E-2</v>
      </c>
      <c r="AM1872" s="114">
        <v>-8.7439677999999997E-4</v>
      </c>
      <c r="AN1872" s="113">
        <v>1.0841931330062099E-4</v>
      </c>
      <c r="AO1872" s="112">
        <v>1.2839268407683131E-7</v>
      </c>
      <c r="AP1872" s="112">
        <v>-0.12246453282099999</v>
      </c>
      <c r="AQ1872" s="328">
        <v>1.0820187E-6</v>
      </c>
      <c r="AR1872" s="328">
        <v>3.2640450000000002E-9</v>
      </c>
      <c r="AS1872" s="328">
        <v>8.9207334999999999E-14</v>
      </c>
      <c r="AT1872" s="328">
        <v>-7.9003111999999999E-11</v>
      </c>
      <c r="AU1872" s="328">
        <v>-1.0262887E-11</v>
      </c>
      <c r="AV1872" s="328">
        <v>6.6071370000000003E-10</v>
      </c>
      <c r="AW1872" s="329">
        <v>1.0733842E-4</v>
      </c>
      <c r="AX1872" s="328">
        <v>9.0898742000000002E-11</v>
      </c>
      <c r="AY1872" s="328">
        <v>1.2504412E-7</v>
      </c>
      <c r="AZ1872" s="328">
        <v>-1.1520849E-13</v>
      </c>
      <c r="BA1872" s="328">
        <v>-5.9096367999999997E-16</v>
      </c>
      <c r="BB1872" s="328">
        <v>-2.4413874000000001E-13</v>
      </c>
      <c r="BC1872" s="328">
        <v>-1.410508E-14</v>
      </c>
      <c r="BD1872" s="328">
        <v>-1.0660630000000001E-14</v>
      </c>
      <c r="BE1872" s="328">
        <v>-1.2265763E-9</v>
      </c>
      <c r="BF1872" s="328">
        <v>-4.7027078000000003E-10</v>
      </c>
      <c r="BG1872" s="328">
        <v>-6.0841685999999999E-12</v>
      </c>
      <c r="BH1872" s="328">
        <v>-1.0902821000000001E-5</v>
      </c>
      <c r="BI1872" s="329">
        <v>-0.12245362999999999</v>
      </c>
      <c r="BJ1872" s="329">
        <v>0</v>
      </c>
      <c r="BK1872" s="329">
        <v>0</v>
      </c>
      <c r="BL1872" s="329">
        <v>0</v>
      </c>
      <c r="BM1872" s="41"/>
      <c r="BN1872" s="111">
        <v>1.6413809000000001E-3</v>
      </c>
      <c r="BO1872" s="111">
        <v>8.6231795999999999E-4</v>
      </c>
      <c r="BP1872" s="122">
        <v>3.3049666999999999E-5</v>
      </c>
      <c r="BQ1872" s="122">
        <v>-7.6031669000000006E-8</v>
      </c>
      <c r="BR1872" s="111">
        <v>7.0914060999999998E-4</v>
      </c>
      <c r="BS1872" s="122">
        <v>4.4610997000000001E-7</v>
      </c>
      <c r="BT1872" s="122">
        <v>-1.4779485000000001E-10</v>
      </c>
      <c r="BU1872" s="122">
        <v>6.6931057000000001E-7</v>
      </c>
      <c r="BV1872" s="122">
        <v>-1.5111678000000001E-7</v>
      </c>
      <c r="BW1872" s="122">
        <v>-6.4998453E-8</v>
      </c>
      <c r="BX1872" s="122">
        <v>-7.7138491999999997E-8</v>
      </c>
      <c r="BY1872" s="122">
        <v>-4.4230444000000002E-9</v>
      </c>
      <c r="BZ1872" s="122">
        <v>-1.3616404E-9</v>
      </c>
      <c r="CA1872" s="122">
        <v>5.6557775999999997E-5</v>
      </c>
      <c r="CB1872" s="122">
        <v>-2.0371375000000001E-5</v>
      </c>
      <c r="CC1872" s="122">
        <v>-5.3970929999999998E-8</v>
      </c>
      <c r="CD1872" s="111">
        <v>0</v>
      </c>
      <c r="CE1872" s="151"/>
      <c r="CF1872" s="143"/>
      <c r="CG1872" s="42" t="s">
        <v>1206</v>
      </c>
      <c r="CH1872" s="42"/>
      <c r="CI1872" s="42"/>
    </row>
    <row r="1873" spans="1:87" ht="14.5" customHeight="1">
      <c r="A1873" s="41" t="s">
        <v>8012</v>
      </c>
      <c r="B1873" s="119" t="s">
        <v>7624</v>
      </c>
      <c r="C1873" s="120" t="str">
        <f t="shared" si="689"/>
        <v>F.104.01.116</v>
      </c>
      <c r="D1873" s="135" t="s">
        <v>8009</v>
      </c>
      <c r="E1873" s="119" t="s">
        <v>6570</v>
      </c>
      <c r="F1873" s="118" t="s">
        <v>8011</v>
      </c>
      <c r="G1873" s="118">
        <v>0.1408237715573</v>
      </c>
      <c r="H1873" s="118">
        <v>2.5321532839999998E-3</v>
      </c>
      <c r="I1873" s="118">
        <v>3.7838740000000046E-4</v>
      </c>
      <c r="J1873" s="326">
        <v>-1.3063391267E-3</v>
      </c>
      <c r="K1873" s="118">
        <v>0.13921956999999999</v>
      </c>
      <c r="L1873" s="118">
        <v>-3.3150420999999998E-3</v>
      </c>
      <c r="M1873" s="118">
        <v>4.1840434000000003E-3</v>
      </c>
      <c r="N1873" s="118">
        <v>3.4105671999999998E-3</v>
      </c>
      <c r="O1873" s="118">
        <v>-7.1823014000000002E-4</v>
      </c>
      <c r="P1873" s="330">
        <v>-8.5555534999999993E-5</v>
      </c>
      <c r="Q1873" s="330">
        <v>-7.4628241000000004E-5</v>
      </c>
      <c r="R1873" s="118">
        <v>-4.9061389999999997E-4</v>
      </c>
      <c r="S1873" s="118">
        <v>-1.7602429999999999E-4</v>
      </c>
      <c r="T1873" s="118">
        <v>0</v>
      </c>
      <c r="U1873" s="118">
        <v>-1.1265918E-3</v>
      </c>
      <c r="V1873" s="330">
        <v>-3.7230267000000001E-6</v>
      </c>
      <c r="W1873" s="118">
        <v>0</v>
      </c>
      <c r="X1873" s="118">
        <v>0</v>
      </c>
      <c r="Y1873" s="41"/>
      <c r="Z1873" s="327">
        <v>1.0467636842105261</v>
      </c>
      <c r="AA1873" s="41"/>
      <c r="AB1873" s="111">
        <v>-13.427797</v>
      </c>
      <c r="AC1873" s="111">
        <v>-13.244009</v>
      </c>
      <c r="AD1873" s="111">
        <v>-0.1527375</v>
      </c>
      <c r="AE1873" s="111">
        <v>0</v>
      </c>
      <c r="AF1873" s="111">
        <v>0</v>
      </c>
      <c r="AG1873" s="111">
        <v>-1.5291897E-3</v>
      </c>
      <c r="AH1873" s="111">
        <v>-2.9521424000000001E-2</v>
      </c>
      <c r="AI1873" s="41"/>
      <c r="AJ1873" s="114">
        <v>1.5568131000000001E-2</v>
      </c>
      <c r="AK1873" s="114">
        <v>1.5440875E-2</v>
      </c>
      <c r="AL1873" s="114">
        <v>7.9157003E-4</v>
      </c>
      <c r="AM1873" s="114">
        <v>-6.6431442999999996E-4</v>
      </c>
      <c r="AN1873" s="113">
        <v>9.2571193067629975E-7</v>
      </c>
      <c r="AO1873" s="112">
        <v>2.9274039264415004E-9</v>
      </c>
      <c r="AP1873" s="112">
        <v>-9.3041237311800001E-2</v>
      </c>
      <c r="AQ1873" s="328">
        <v>9.577580699999999E-7</v>
      </c>
      <c r="AR1873" s="328">
        <v>2.8892809000000001E-9</v>
      </c>
      <c r="AS1873" s="328">
        <v>7.8961287000000001E-14</v>
      </c>
      <c r="AT1873" s="328">
        <v>-6.0021845000000002E-11</v>
      </c>
      <c r="AU1873" s="328">
        <v>-7.7971287E-12</v>
      </c>
      <c r="AV1873" s="328">
        <v>5.0711170999999999E-10</v>
      </c>
      <c r="AW1873" s="328">
        <v>-3.1196269E-8</v>
      </c>
      <c r="AX1873" s="328">
        <v>6.9788199999999994E-11</v>
      </c>
      <c r="AY1873" s="328">
        <v>-2.6829472000000002E-11</v>
      </c>
      <c r="AZ1873" s="328">
        <v>-8.7528530000000006E-14</v>
      </c>
      <c r="BA1873" s="328">
        <v>-4.4897889999999995E-16</v>
      </c>
      <c r="BB1873" s="328">
        <v>-1.8548203000000001E-13</v>
      </c>
      <c r="BC1873" s="328">
        <v>-1.0716197000000001E-14</v>
      </c>
      <c r="BD1873" s="328">
        <v>-8.0993095999999995E-15</v>
      </c>
      <c r="BE1873" s="328">
        <v>-9.3187940999999995E-10</v>
      </c>
      <c r="BF1873" s="328">
        <v>-3.5728365000000001E-10</v>
      </c>
      <c r="BG1873" s="328">
        <v>-4.6223878000000004E-12</v>
      </c>
      <c r="BH1873" s="328">
        <v>-8.2833118000000004E-6</v>
      </c>
      <c r="BI1873" s="329">
        <v>-9.3032954000000001E-2</v>
      </c>
      <c r="BJ1873" s="329">
        <v>0</v>
      </c>
      <c r="BK1873" s="329">
        <v>0</v>
      </c>
      <c r="BL1873" s="329">
        <v>0</v>
      </c>
      <c r="BM1873" s="41"/>
      <c r="BN1873" s="122">
        <v>1.3766732000000001E-5</v>
      </c>
      <c r="BO1873" s="122">
        <v>-1.156101E-8</v>
      </c>
      <c r="BP1873" s="122">
        <v>2.9186548E-5</v>
      </c>
      <c r="BQ1873" s="122">
        <v>-5.7764320000000003E-8</v>
      </c>
      <c r="BR1873" s="122">
        <v>-9.0875898000000005E-7</v>
      </c>
      <c r="BS1873" s="122">
        <v>3.4225583999999999E-7</v>
      </c>
      <c r="BT1873" s="122">
        <v>-1.1228569E-10</v>
      </c>
      <c r="BU1873" s="122">
        <v>5.1355356999999997E-7</v>
      </c>
      <c r="BV1873" s="122">
        <v>-1.1480950000000001E-7</v>
      </c>
      <c r="BW1873" s="122">
        <v>-4.9381942E-8</v>
      </c>
      <c r="BX1873" s="122">
        <v>-5.8605217999999998E-8</v>
      </c>
      <c r="BY1873" s="122">
        <v>-3.3603649000000001E-9</v>
      </c>
      <c r="BZ1873" s="122">
        <v>-1.0344929999999999E-9</v>
      </c>
      <c r="CA1873" s="122">
        <v>4.4771992000000002E-7</v>
      </c>
      <c r="CB1873" s="122">
        <v>-1.5476953999999999E-5</v>
      </c>
      <c r="CC1873" s="122">
        <v>-4.1003889000000002E-8</v>
      </c>
      <c r="CD1873" s="111">
        <v>0</v>
      </c>
      <c r="CE1873" s="151"/>
      <c r="CF1873" s="143"/>
      <c r="CG1873" s="41" t="s">
        <v>800</v>
      </c>
      <c r="CH1873" s="42"/>
      <c r="CI1873" s="42"/>
    </row>
    <row r="1874" spans="1:87" ht="14.5" customHeight="1">
      <c r="A1874" s="41" t="s">
        <v>8010</v>
      </c>
      <c r="B1874" s="119" t="s">
        <v>7624</v>
      </c>
      <c r="C1874" s="120" t="str">
        <f t="shared" si="689"/>
        <v>F.104.01.117</v>
      </c>
      <c r="D1874" s="135" t="s">
        <v>8009</v>
      </c>
      <c r="E1874" s="119" t="s">
        <v>6570</v>
      </c>
      <c r="F1874" s="118" t="s">
        <v>8008</v>
      </c>
      <c r="G1874" s="118">
        <v>0.16129317800770002</v>
      </c>
      <c r="H1874" s="118">
        <v>2.833053728E-3</v>
      </c>
      <c r="I1874" s="118">
        <v>3.8513192000000026E-4</v>
      </c>
      <c r="J1874" s="326">
        <v>-1.4805176403000001E-3</v>
      </c>
      <c r="K1874" s="118">
        <v>0.15955551000000001</v>
      </c>
      <c r="L1874" s="118">
        <v>-3.7570477000000001E-3</v>
      </c>
      <c r="M1874" s="118">
        <v>4.6982087000000004E-3</v>
      </c>
      <c r="N1874" s="118">
        <v>3.8285895E-3</v>
      </c>
      <c r="O1874" s="118">
        <v>-8.1399415999999997E-4</v>
      </c>
      <c r="P1874" s="330">
        <v>-9.6962939E-5</v>
      </c>
      <c r="Q1874" s="330">
        <v>-8.4578672999999997E-5</v>
      </c>
      <c r="R1874" s="118">
        <v>-5.5602907999999999E-4</v>
      </c>
      <c r="S1874" s="118">
        <v>-1.9949421000000001E-4</v>
      </c>
      <c r="T1874" s="118">
        <v>0</v>
      </c>
      <c r="U1874" s="118">
        <v>-1.2768040000000001E-3</v>
      </c>
      <c r="V1874" s="330">
        <v>-4.2194303E-6</v>
      </c>
      <c r="W1874" s="118">
        <v>0</v>
      </c>
      <c r="X1874" s="118">
        <v>0</v>
      </c>
      <c r="Y1874" s="41"/>
      <c r="Z1874" s="327">
        <v>1.1996654887218046</v>
      </c>
      <c r="AA1874" s="41"/>
      <c r="AB1874" s="111">
        <v>-15.218170000000001</v>
      </c>
      <c r="AC1874" s="111">
        <v>-15.009876999999999</v>
      </c>
      <c r="AD1874" s="111">
        <v>-0.17310249999999999</v>
      </c>
      <c r="AE1874" s="111">
        <v>0</v>
      </c>
      <c r="AF1874" s="111">
        <v>0</v>
      </c>
      <c r="AG1874" s="111">
        <v>-1.7330816E-3</v>
      </c>
      <c r="AH1874" s="111">
        <v>-3.3457613999999997E-2</v>
      </c>
      <c r="AI1874" s="41"/>
      <c r="AJ1874" s="114">
        <v>1.7853014E-2</v>
      </c>
      <c r="AK1874" s="114">
        <v>1.7699029000000002E-2</v>
      </c>
      <c r="AL1874" s="114">
        <v>9.0687484000000001E-4</v>
      </c>
      <c r="AM1874" s="114">
        <v>-7.5288969000000003E-4</v>
      </c>
      <c r="AN1874" s="113">
        <v>1.0610928826371E-6</v>
      </c>
      <c r="AO1874" s="112">
        <v>3.3538270162047503E-9</v>
      </c>
      <c r="AP1874" s="112">
        <v>-0.10544673775339999</v>
      </c>
      <c r="AQ1874" s="328">
        <v>1.0978325E-6</v>
      </c>
      <c r="AR1874" s="328">
        <v>3.3118517E-9</v>
      </c>
      <c r="AS1874" s="328">
        <v>9.0509459E-14</v>
      </c>
      <c r="AT1874" s="328">
        <v>-6.8024757000000001E-11</v>
      </c>
      <c r="AU1874" s="328">
        <v>-8.8367459000000007E-12</v>
      </c>
      <c r="AV1874" s="328">
        <v>5.6926659999999999E-10</v>
      </c>
      <c r="AW1874" s="328">
        <v>-3.5770970999999997E-8</v>
      </c>
      <c r="AX1874" s="328">
        <v>7.8319293000000006E-11</v>
      </c>
      <c r="AY1874" s="328">
        <v>-3.0864534999999998E-11</v>
      </c>
      <c r="AZ1874" s="328">
        <v>-9.9199001000000006E-14</v>
      </c>
      <c r="BA1874" s="328">
        <v>-5.0884275E-16</v>
      </c>
      <c r="BB1874" s="328">
        <v>-2.1021297E-13</v>
      </c>
      <c r="BC1874" s="328">
        <v>-1.2145023000000001E-14</v>
      </c>
      <c r="BD1874" s="328">
        <v>-9.1792175000000005E-15</v>
      </c>
      <c r="BE1874" s="328">
        <v>-1.05613E-9</v>
      </c>
      <c r="BF1874" s="328">
        <v>-4.0492146000000002E-10</v>
      </c>
      <c r="BG1874" s="328">
        <v>-5.2387061999999998E-12</v>
      </c>
      <c r="BH1874" s="328">
        <v>-9.3877533999999997E-6</v>
      </c>
      <c r="BI1874" s="329">
        <v>-0.10543735</v>
      </c>
      <c r="BJ1874" s="329">
        <v>0</v>
      </c>
      <c r="BK1874" s="329">
        <v>0</v>
      </c>
      <c r="BL1874" s="329">
        <v>0</v>
      </c>
      <c r="BM1874" s="41"/>
      <c r="BN1874" s="122">
        <v>1.5951748E-5</v>
      </c>
      <c r="BO1874" s="122">
        <v>-1.8056271E-8</v>
      </c>
      <c r="BP1874" s="122">
        <v>3.3449857000000002E-5</v>
      </c>
      <c r="BQ1874" s="122">
        <v>-6.5466228999999996E-8</v>
      </c>
      <c r="BR1874" s="122">
        <v>-1.0313716000000001E-6</v>
      </c>
      <c r="BS1874" s="122">
        <v>3.8435525000000001E-7</v>
      </c>
      <c r="BT1874" s="122">
        <v>-1.2725712E-10</v>
      </c>
      <c r="BU1874" s="122">
        <v>5.7666246000000001E-7</v>
      </c>
      <c r="BV1874" s="122">
        <v>-1.3011744000000001E-7</v>
      </c>
      <c r="BW1874" s="122">
        <v>-5.5966201000000001E-8</v>
      </c>
      <c r="BX1874" s="122">
        <v>-6.6419247000000003E-8</v>
      </c>
      <c r="BY1874" s="122">
        <v>-3.8084136000000004E-9</v>
      </c>
      <c r="BZ1874" s="122">
        <v>-1.1724254E-9</v>
      </c>
      <c r="CA1874" s="122">
        <v>5.0039668999999996E-7</v>
      </c>
      <c r="CB1874" s="122">
        <v>-1.7540547000000001E-5</v>
      </c>
      <c r="CC1874" s="122">
        <v>-4.6471073999999997E-8</v>
      </c>
      <c r="CD1874" s="111">
        <v>0</v>
      </c>
      <c r="CE1874" s="151"/>
      <c r="CF1874" s="143"/>
      <c r="CG1874" s="42" t="s">
        <v>1280</v>
      </c>
      <c r="CH1874" s="42"/>
      <c r="CI1874" s="42"/>
    </row>
    <row r="1875" spans="1:87" ht="14.5" customHeight="1">
      <c r="B1875" s="119" t="s">
        <v>7624</v>
      </c>
      <c r="C1875" s="133" t="s">
        <v>8007</v>
      </c>
      <c r="D1875" s="133" t="s">
        <v>8006</v>
      </c>
      <c r="G1875" s="41"/>
      <c r="H1875" s="41"/>
      <c r="I1875" s="41"/>
      <c r="J1875" s="41"/>
      <c r="K1875" s="41"/>
      <c r="L1875" s="41"/>
      <c r="M1875" s="41"/>
      <c r="N1875" s="41"/>
      <c r="O1875" s="41"/>
      <c r="P1875" s="41"/>
      <c r="Q1875" s="41"/>
      <c r="R1875" s="41"/>
      <c r="S1875" s="41"/>
      <c r="T1875" s="41"/>
      <c r="U1875" s="41"/>
      <c r="V1875" s="41"/>
      <c r="W1875" s="41"/>
      <c r="X1875" s="41"/>
      <c r="Y1875" s="41"/>
      <c r="Z1875" s="41"/>
      <c r="AA1875" s="41"/>
      <c r="AB1875" s="41"/>
      <c r="AC1875" s="41"/>
      <c r="AD1875" s="41"/>
      <c r="AE1875" s="41"/>
      <c r="AF1875" s="41"/>
      <c r="AG1875" s="41"/>
      <c r="AH1875" s="41"/>
      <c r="AI1875" s="41"/>
      <c r="AJ1875" s="41"/>
      <c r="AK1875" s="41"/>
      <c r="AL1875" s="41"/>
      <c r="AM1875" s="41"/>
      <c r="AN1875" s="41"/>
      <c r="AO1875" s="41"/>
      <c r="AP1875" s="41"/>
      <c r="AQ1875" s="41"/>
      <c r="AR1875" s="41"/>
      <c r="AS1875" s="41"/>
      <c r="AT1875" s="41"/>
      <c r="AU1875" s="41"/>
      <c r="AV1875" s="41"/>
      <c r="AW1875" s="41"/>
      <c r="AX1875" s="41"/>
      <c r="AY1875" s="41"/>
      <c r="AZ1875" s="41"/>
      <c r="BA1875" s="41"/>
      <c r="BB1875" s="41"/>
      <c r="BC1875" s="41"/>
      <c r="BD1875" s="41"/>
      <c r="BE1875" s="41"/>
      <c r="BF1875" s="41"/>
      <c r="BG1875" s="41"/>
      <c r="BH1875" s="41"/>
      <c r="BI1875" s="41"/>
      <c r="BJ1875" s="41"/>
      <c r="BK1875" s="41"/>
      <c r="BL1875" s="41"/>
      <c r="BM1875" s="41"/>
      <c r="BN1875" s="41"/>
      <c r="BO1875" s="41"/>
      <c r="BP1875" s="41"/>
      <c r="BQ1875" s="41"/>
      <c r="BR1875" s="41"/>
      <c r="BS1875" s="41"/>
      <c r="BT1875" s="41"/>
      <c r="BU1875" s="41"/>
      <c r="BV1875" s="41"/>
      <c r="BW1875" s="41"/>
      <c r="BX1875" s="41"/>
      <c r="BY1875" s="41"/>
      <c r="BZ1875" s="41"/>
      <c r="CA1875" s="41"/>
      <c r="CB1875" s="41"/>
      <c r="CC1875" s="41"/>
      <c r="CD1875" s="41"/>
      <c r="CE1875" s="130"/>
      <c r="CF1875" s="139"/>
      <c r="CG1875" s="42"/>
      <c r="CH1875" s="42"/>
      <c r="CI1875" s="42"/>
    </row>
    <row r="1876" spans="1:87" ht="14.5" customHeight="1">
      <c r="A1876" s="41" t="s">
        <v>8005</v>
      </c>
      <c r="B1876" s="119" t="s">
        <v>7624</v>
      </c>
      <c r="C1876" s="120" t="str">
        <f>MID(A1876,1,12)</f>
        <v>F.105.01.101</v>
      </c>
      <c r="D1876" s="135" t="s">
        <v>7997</v>
      </c>
      <c r="E1876" s="119" t="s">
        <v>6570</v>
      </c>
      <c r="F1876" s="118" t="s">
        <v>8003</v>
      </c>
      <c r="G1876" s="118">
        <v>-0.25793783862000003</v>
      </c>
      <c r="H1876" s="118">
        <v>-2.17370526E-3</v>
      </c>
      <c r="I1876" s="118">
        <v>-7.6917982400000005E-3</v>
      </c>
      <c r="J1876" s="326">
        <v>-2.5300551200000002E-3</v>
      </c>
      <c r="K1876" s="118">
        <v>-0.24554228</v>
      </c>
      <c r="L1876" s="118">
        <v>-6.4204149E-3</v>
      </c>
      <c r="M1876" s="118">
        <v>-3.2118583000000003E-4</v>
      </c>
      <c r="N1876" s="118">
        <v>-4.7243519E-4</v>
      </c>
      <c r="O1876" s="118">
        <v>-1.3910337999999999E-3</v>
      </c>
      <c r="P1876" s="118">
        <v>-1.6569986000000001E-4</v>
      </c>
      <c r="Q1876" s="118">
        <v>-1.4453641E-4</v>
      </c>
      <c r="R1876" s="118">
        <v>-9.5019750999999998E-4</v>
      </c>
      <c r="S1876" s="118">
        <v>-3.4091543999999999E-4</v>
      </c>
      <c r="T1876" s="118">
        <v>0</v>
      </c>
      <c r="U1876" s="118">
        <v>-2.1819291E-3</v>
      </c>
      <c r="V1876" s="330">
        <v>-7.2105800000000003E-6</v>
      </c>
      <c r="W1876" s="118">
        <v>0</v>
      </c>
      <c r="X1876" s="118">
        <v>0</v>
      </c>
      <c r="Y1876" s="41"/>
      <c r="Z1876" s="327">
        <v>-1.8461825563909773</v>
      </c>
      <c r="AA1876" s="41"/>
      <c r="AB1876" s="111">
        <v>-26.006315000000001</v>
      </c>
      <c r="AC1876" s="111">
        <v>-25.650362999999999</v>
      </c>
      <c r="AD1876" s="111">
        <v>-0.29581468</v>
      </c>
      <c r="AE1876" s="111">
        <v>0</v>
      </c>
      <c r="AF1876" s="111">
        <v>0</v>
      </c>
      <c r="AG1876" s="111">
        <v>-2.9616614000000001E-3</v>
      </c>
      <c r="AH1876" s="111">
        <v>-5.7175681999999999E-2</v>
      </c>
      <c r="AI1876" s="41"/>
      <c r="AJ1876" s="114">
        <v>-3.4155972999999999E-2</v>
      </c>
      <c r="AK1876" s="114">
        <v>-3.1405445999999997E-2</v>
      </c>
      <c r="AL1876" s="114">
        <v>-1.4639144000000001E-3</v>
      </c>
      <c r="AM1876" s="114">
        <v>-1.2866124E-3</v>
      </c>
      <c r="AN1876" s="113">
        <v>-1.8828205447849998E-6</v>
      </c>
      <c r="AO1876" s="112">
        <v>-5.4138844574628401E-9</v>
      </c>
      <c r="AP1876" s="112">
        <v>-0.180197812722</v>
      </c>
      <c r="AQ1876" s="328">
        <v>-1.7396719999999999E-6</v>
      </c>
      <c r="AR1876" s="328">
        <v>-5.2499909000000003E-9</v>
      </c>
      <c r="AS1876" s="328">
        <v>-1.4339464000000001E-13</v>
      </c>
      <c r="AT1876" s="328">
        <v>-1.1624743999999999E-10</v>
      </c>
      <c r="AU1876" s="328">
        <v>-1.5101106E-11</v>
      </c>
      <c r="AV1876" s="328">
        <v>-7.0276978999999996E-11</v>
      </c>
      <c r="AW1876" s="328">
        <v>-1.4045013000000001E-7</v>
      </c>
      <c r="AX1876" s="328">
        <v>-1.4027709E-11</v>
      </c>
      <c r="AY1876" s="328">
        <v>-1.4020397E-10</v>
      </c>
      <c r="AZ1876" s="328">
        <v>-1.6952106999999999E-13</v>
      </c>
      <c r="BA1876" s="328">
        <v>-8.6956084000000002E-16</v>
      </c>
      <c r="BB1876" s="328">
        <v>-3.5923271999999999E-13</v>
      </c>
      <c r="BC1876" s="328">
        <v>-2.0754616999999999E-14</v>
      </c>
      <c r="BD1876" s="328">
        <v>-1.5686355E-14</v>
      </c>
      <c r="BE1876" s="328">
        <v>-1.8048194E-9</v>
      </c>
      <c r="BF1876" s="328">
        <v>-6.9196986000000004E-10</v>
      </c>
      <c r="BG1876" s="328">
        <v>-8.9524194999999996E-12</v>
      </c>
      <c r="BH1876" s="328">
        <v>-1.6042722000000002E-5</v>
      </c>
      <c r="BI1876" s="329">
        <v>-0.18018176999999999</v>
      </c>
      <c r="BJ1876" s="329">
        <v>0</v>
      </c>
      <c r="BK1876" s="329">
        <v>0</v>
      </c>
      <c r="BL1876" s="329">
        <v>0</v>
      </c>
      <c r="BM1876" s="41"/>
      <c r="BN1876" s="122">
        <v>-8.5642554999999996E-5</v>
      </c>
      <c r="BO1876" s="122">
        <v>-9.7724498000000005E-7</v>
      </c>
      <c r="BP1876" s="122">
        <v>-5.1476468E-5</v>
      </c>
      <c r="BQ1876" s="122">
        <v>-1.1187517E-7</v>
      </c>
      <c r="BR1876" s="122">
        <v>-2.0385208000000001E-6</v>
      </c>
      <c r="BS1876" s="122">
        <v>-1.8456716E-8</v>
      </c>
      <c r="BT1876" s="122">
        <v>-2.1746956E-10</v>
      </c>
      <c r="BU1876" s="122">
        <v>-3.9473349999999998E-8</v>
      </c>
      <c r="BV1876" s="122">
        <v>-2.2235754999999999E-7</v>
      </c>
      <c r="BW1876" s="122">
        <v>-9.5640581000000005E-8</v>
      </c>
      <c r="BX1876" s="122">
        <v>-1.1350378E-7</v>
      </c>
      <c r="BY1876" s="122">
        <v>-6.5081939E-9</v>
      </c>
      <c r="BZ1876" s="122">
        <v>-2.0035565999999998E-9</v>
      </c>
      <c r="CA1876" s="122">
        <v>-4.8584856000000004E-7</v>
      </c>
      <c r="CB1876" s="122">
        <v>-2.9975023E-5</v>
      </c>
      <c r="CC1876" s="122">
        <v>-7.9414369000000001E-8</v>
      </c>
      <c r="CD1876" s="111">
        <v>0</v>
      </c>
      <c r="CF1876" s="140"/>
      <c r="CG1876" s="42" t="s">
        <v>1280</v>
      </c>
    </row>
    <row r="1877" spans="1:87" ht="14.5" customHeight="1">
      <c r="A1877" s="41" t="s">
        <v>8002</v>
      </c>
      <c r="B1877" s="119" t="s">
        <v>7624</v>
      </c>
      <c r="C1877" s="120" t="str">
        <f>MID(A1877,1,12)</f>
        <v>F.105.01.102</v>
      </c>
      <c r="D1877" s="135" t="s">
        <v>7997</v>
      </c>
      <c r="E1877" s="119" t="s">
        <v>6570</v>
      </c>
      <c r="F1877" s="118" t="s">
        <v>8000</v>
      </c>
      <c r="G1877" s="118">
        <v>0.13548027062369999</v>
      </c>
      <c r="H1877" s="118">
        <v>-1.3397269239999998E-3</v>
      </c>
      <c r="I1877" s="118">
        <v>-4.7032921799999997E-3</v>
      </c>
      <c r="J1877" s="326">
        <v>-1.5408102722999999E-3</v>
      </c>
      <c r="K1877" s="118">
        <v>0.1430641</v>
      </c>
      <c r="L1877" s="118">
        <v>-3.9100495999999998E-3</v>
      </c>
      <c r="M1877" s="118">
        <v>-2.1456978000000001E-4</v>
      </c>
      <c r="N1877" s="118">
        <v>-3.0364896999999998E-4</v>
      </c>
      <c r="O1877" s="118">
        <v>-8.4714323999999998E-4</v>
      </c>
      <c r="P1877" s="118">
        <v>-1.0091166E-4</v>
      </c>
      <c r="Q1877" s="330">
        <v>-8.8023053999999995E-5</v>
      </c>
      <c r="R1877" s="118">
        <v>-5.7867279999999997E-4</v>
      </c>
      <c r="S1877" s="118">
        <v>-2.0761841E-4</v>
      </c>
      <c r="T1877" s="118">
        <v>0</v>
      </c>
      <c r="U1877" s="118">
        <v>-1.3288006E-3</v>
      </c>
      <c r="V1877" s="330">
        <v>-4.3912622999999998E-6</v>
      </c>
      <c r="W1877" s="118">
        <v>0</v>
      </c>
      <c r="X1877" s="118">
        <v>0</v>
      </c>
      <c r="Y1877" s="41"/>
      <c r="Z1877" s="327">
        <v>1.0756699248120301</v>
      </c>
      <c r="AA1877" s="41"/>
      <c r="AB1877" s="111">
        <v>-15.837915000000001</v>
      </c>
      <c r="AC1877" s="111">
        <v>-15.621138999999999</v>
      </c>
      <c r="AD1877" s="111">
        <v>-0.18015191999999999</v>
      </c>
      <c r="AE1877" s="111">
        <v>0</v>
      </c>
      <c r="AF1877" s="111">
        <v>0</v>
      </c>
      <c r="AG1877" s="111">
        <v>-1.8036596E-3</v>
      </c>
      <c r="AH1877" s="111">
        <v>-3.4820141999999998E-2</v>
      </c>
      <c r="AI1877" s="41"/>
      <c r="AJ1877" s="114">
        <v>1.4915329999999999E-2</v>
      </c>
      <c r="AK1877" s="114">
        <v>1.4924843E-2</v>
      </c>
      <c r="AL1877" s="114">
        <v>7.7403724999999997E-4</v>
      </c>
      <c r="AM1877" s="114">
        <v>-7.8355036000000002E-4</v>
      </c>
      <c r="AN1877" s="113">
        <v>8.9477477287060011E-7</v>
      </c>
      <c r="AO1877" s="112">
        <v>2.8625637515133402E-9</v>
      </c>
      <c r="AP1877" s="112">
        <v>-0.1097409500601</v>
      </c>
      <c r="AQ1877" s="328">
        <v>9.8213515999999994E-7</v>
      </c>
      <c r="AR1877" s="328">
        <v>2.9627416000000001E-9</v>
      </c>
      <c r="AS1877" s="328">
        <v>8.0972287000000006E-14</v>
      </c>
      <c r="AT1877" s="328">
        <v>-7.0794995999999997E-11</v>
      </c>
      <c r="AU1877" s="328">
        <v>-9.1966133999999995E-12</v>
      </c>
      <c r="AV1877" s="328">
        <v>-4.5168240000000003E-11</v>
      </c>
      <c r="AW1877" s="328">
        <v>-8.5714676E-8</v>
      </c>
      <c r="AX1877" s="328">
        <v>-8.8787899000000003E-12</v>
      </c>
      <c r="AY1877" s="328">
        <v>-8.5583248999999998E-11</v>
      </c>
      <c r="AZ1877" s="328">
        <v>-1.0323878E-13</v>
      </c>
      <c r="BA1877" s="328">
        <v>-5.2956485999999998E-16</v>
      </c>
      <c r="BB1877" s="328">
        <v>-2.1877368E-13</v>
      </c>
      <c r="BC1877" s="328">
        <v>-1.2639617E-14</v>
      </c>
      <c r="BD1877" s="328">
        <v>-9.5530317999999994E-15</v>
      </c>
      <c r="BE1877" s="328">
        <v>-1.0991397999999999E-9</v>
      </c>
      <c r="BF1877" s="328">
        <v>-4.2141148000000002E-10</v>
      </c>
      <c r="BG1877" s="328">
        <v>-5.4520472000000004E-12</v>
      </c>
      <c r="BH1877" s="328">
        <v>-9.7700601000000004E-6</v>
      </c>
      <c r="BI1877" s="329">
        <v>-0.10973118</v>
      </c>
      <c r="BJ1877" s="329">
        <v>0</v>
      </c>
      <c r="BK1877" s="329">
        <v>0</v>
      </c>
      <c r="BL1877" s="329">
        <v>0</v>
      </c>
      <c r="BM1877" s="41"/>
      <c r="BN1877" s="122">
        <v>9.1756097999999998E-6</v>
      </c>
      <c r="BO1877" s="122">
        <v>-5.9729449000000001E-7</v>
      </c>
      <c r="BP1877" s="122">
        <v>2.9992531999999999E-5</v>
      </c>
      <c r="BQ1877" s="122">
        <v>-6.8132274000000006E-8</v>
      </c>
      <c r="BR1877" s="122">
        <v>-1.2420915E-6</v>
      </c>
      <c r="BS1877" s="122">
        <v>-1.2774077E-8</v>
      </c>
      <c r="BT1877" s="122">
        <v>-1.3243954E-10</v>
      </c>
      <c r="BU1877" s="122">
        <v>-2.6367487E-8</v>
      </c>
      <c r="BV1877" s="122">
        <v>-1.3541633999999999E-7</v>
      </c>
      <c r="BW1877" s="122">
        <v>-5.8245366999999998E-8</v>
      </c>
      <c r="BX1877" s="122">
        <v>-6.9124102999999994E-8</v>
      </c>
      <c r="BY1877" s="122">
        <v>-3.9635073000000001E-9</v>
      </c>
      <c r="BZ1877" s="122">
        <v>-1.2201712999999999E-9</v>
      </c>
      <c r="CA1877" s="122">
        <v>-2.9892906000000002E-7</v>
      </c>
      <c r="CB1877" s="122">
        <v>-1.8254867999999999E-5</v>
      </c>
      <c r="CC1877" s="122">
        <v>-4.8363560999999998E-8</v>
      </c>
      <c r="CD1877" s="111">
        <v>0</v>
      </c>
      <c r="CF1877" s="140"/>
      <c r="CG1877" s="42" t="s">
        <v>1280</v>
      </c>
    </row>
    <row r="1878" spans="1:87" ht="14.5" customHeight="1">
      <c r="A1878" s="41" t="s">
        <v>7999</v>
      </c>
      <c r="B1878" s="119" t="s">
        <v>7624</v>
      </c>
      <c r="C1878" s="120" t="str">
        <f>MID(A1878,1,12)</f>
        <v>F.105.01.103</v>
      </c>
      <c r="D1878" s="135" t="s">
        <v>7997</v>
      </c>
      <c r="E1878" s="119" t="s">
        <v>6570</v>
      </c>
      <c r="F1878" s="118" t="s">
        <v>7996</v>
      </c>
      <c r="G1878" s="118">
        <v>-0.2445514054274</v>
      </c>
      <c r="H1878" s="118">
        <v>-4.7338403100000001E-3</v>
      </c>
      <c r="I1878" s="118">
        <v>-1.0356130029999999E-2</v>
      </c>
      <c r="J1878" s="326">
        <v>-2.3402450873999999E-3</v>
      </c>
      <c r="K1878" s="118">
        <v>-0.22712119</v>
      </c>
      <c r="L1878" s="118">
        <v>-5.9387420999999999E-3</v>
      </c>
      <c r="M1878" s="118">
        <v>-3.5384762000000001E-3</v>
      </c>
      <c r="N1878" s="118">
        <v>-3.1602030999999999E-3</v>
      </c>
      <c r="O1878" s="118">
        <v>-1.2866755000000001E-3</v>
      </c>
      <c r="P1878" s="118">
        <v>-1.5326871999999999E-4</v>
      </c>
      <c r="Q1878" s="330">
        <v>-1.3369299000000001E-4</v>
      </c>
      <c r="R1878" s="118">
        <v>-8.7891173000000003E-4</v>
      </c>
      <c r="S1878" s="118">
        <v>-3.1533925999999997E-4</v>
      </c>
      <c r="T1878" s="118">
        <v>0</v>
      </c>
      <c r="U1878" s="118">
        <v>-2.0182362000000001E-3</v>
      </c>
      <c r="V1878" s="330">
        <v>-6.6696273999999999E-6</v>
      </c>
      <c r="W1878" s="118">
        <v>0</v>
      </c>
      <c r="X1878" s="118">
        <v>0</v>
      </c>
      <c r="Y1878" s="41"/>
      <c r="Z1878" s="327">
        <v>-1.7076781203007518</v>
      </c>
      <c r="AA1878" s="41"/>
      <c r="AB1878" s="111">
        <v>-24.055268000000002</v>
      </c>
      <c r="AC1878" s="111">
        <v>-23.726019999999998</v>
      </c>
      <c r="AD1878" s="111">
        <v>-0.27362205000000001</v>
      </c>
      <c r="AE1878" s="111">
        <v>0</v>
      </c>
      <c r="AF1878" s="111">
        <v>0</v>
      </c>
      <c r="AG1878" s="111">
        <v>-2.7394714E-3</v>
      </c>
      <c r="AH1878" s="111">
        <v>-5.2886243999999999E-2</v>
      </c>
      <c r="AI1878" s="41"/>
      <c r="AJ1878" s="114">
        <v>-3.2138584999999997E-2</v>
      </c>
      <c r="AK1878" s="114">
        <v>-2.9569707000000001E-2</v>
      </c>
      <c r="AL1878" s="114">
        <v>-1.3787901E-3</v>
      </c>
      <c r="AM1878" s="114">
        <v>-1.1900881E-3</v>
      </c>
      <c r="AN1878" s="113">
        <v>-1.77276422609E-6</v>
      </c>
      <c r="AO1878" s="112">
        <v>-5.0990758803795903E-9</v>
      </c>
      <c r="AP1878" s="112">
        <v>-0.166678999164</v>
      </c>
      <c r="AQ1878" s="328">
        <v>-1.6091582E-6</v>
      </c>
      <c r="AR1878" s="328">
        <v>-4.8561258000000002E-9</v>
      </c>
      <c r="AS1878" s="328">
        <v>-1.3263687E-13</v>
      </c>
      <c r="AT1878" s="328">
        <v>-1.0752631E-10</v>
      </c>
      <c r="AU1878" s="328">
        <v>-1.396819E-11</v>
      </c>
      <c r="AV1878" s="328">
        <v>-4.6992654000000004E-10</v>
      </c>
      <c r="AW1878" s="328">
        <v>-1.6070513E-7</v>
      </c>
      <c r="AX1878" s="328">
        <v>-7.0376335999999998E-11</v>
      </c>
      <c r="AY1878" s="328">
        <v>-1.6363672000000001E-10</v>
      </c>
      <c r="AZ1878" s="328">
        <v>-1.5680325000000001E-13</v>
      </c>
      <c r="BA1878" s="328">
        <v>-8.0432458999999998E-16</v>
      </c>
      <c r="BB1878" s="328">
        <v>-3.3228233999999998E-13</v>
      </c>
      <c r="BC1878" s="328">
        <v>-1.9197563E-14</v>
      </c>
      <c r="BD1878" s="328">
        <v>-1.4509531999999999E-14</v>
      </c>
      <c r="BE1878" s="328">
        <v>-1.6694182000000001E-9</v>
      </c>
      <c r="BF1878" s="328">
        <v>-6.4005684999999999E-10</v>
      </c>
      <c r="BG1878" s="328">
        <v>-8.2807905000000002E-12</v>
      </c>
      <c r="BH1878" s="328">
        <v>-1.4839164E-5</v>
      </c>
      <c r="BI1878" s="329">
        <v>-0.16666416000000001</v>
      </c>
      <c r="BJ1878" s="329">
        <v>0</v>
      </c>
      <c r="BK1878" s="329">
        <v>0</v>
      </c>
      <c r="BL1878" s="329">
        <v>0</v>
      </c>
      <c r="BM1878" s="41"/>
      <c r="BN1878" s="122">
        <v>-8.0872565999999996E-5</v>
      </c>
      <c r="BO1878" s="122">
        <v>-1.2713108E-6</v>
      </c>
      <c r="BP1878" s="122">
        <v>-4.7614597000000002E-5</v>
      </c>
      <c r="BQ1878" s="122">
        <v>-1.0348206000000001E-7</v>
      </c>
      <c r="BR1878" s="122">
        <v>-1.992732E-6</v>
      </c>
      <c r="BS1878" s="122">
        <v>-2.7921094999999998E-7</v>
      </c>
      <c r="BT1878" s="122">
        <v>-2.0115454000000001E-10</v>
      </c>
      <c r="BU1878" s="122">
        <v>-4.3438241000000001E-7</v>
      </c>
      <c r="BV1878" s="122">
        <v>-2.0567582999999999E-7</v>
      </c>
      <c r="BW1878" s="122">
        <v>-8.8465427000000005E-8</v>
      </c>
      <c r="BX1878" s="122">
        <v>-1.0498849E-7</v>
      </c>
      <c r="BY1878" s="122">
        <v>-6.0199357999999997E-9</v>
      </c>
      <c r="BZ1878" s="122">
        <v>-1.8532456E-9</v>
      </c>
      <c r="CA1878" s="122">
        <v>-9.6995575000000003E-7</v>
      </c>
      <c r="CB1878" s="122">
        <v>-2.7726235000000001E-5</v>
      </c>
      <c r="CC1878" s="122">
        <v>-7.3456539000000003E-8</v>
      </c>
      <c r="CD1878" s="111">
        <v>0</v>
      </c>
      <c r="CF1878" s="140"/>
      <c r="CG1878" s="42" t="s">
        <v>1280</v>
      </c>
    </row>
    <row r="1879" spans="1:87" ht="14.5" customHeight="1">
      <c r="B1879" s="119" t="s">
        <v>7624</v>
      </c>
      <c r="C1879" s="133" t="s">
        <v>7995</v>
      </c>
      <c r="D1879" s="133" t="s">
        <v>7994</v>
      </c>
      <c r="G1879" s="41"/>
      <c r="H1879" s="41"/>
      <c r="I1879" s="41"/>
      <c r="J1879" s="41"/>
      <c r="K1879" s="41"/>
      <c r="L1879" s="41"/>
      <c r="M1879" s="41"/>
      <c r="N1879" s="41"/>
      <c r="O1879" s="41"/>
      <c r="P1879" s="41"/>
      <c r="Q1879" s="41"/>
      <c r="R1879" s="41"/>
      <c r="S1879" s="41"/>
      <c r="T1879" s="41"/>
      <c r="U1879" s="41"/>
      <c r="V1879" s="41"/>
      <c r="W1879" s="41"/>
      <c r="X1879" s="41"/>
      <c r="Y1879" s="41"/>
      <c r="Z1879" s="41"/>
      <c r="AA1879" s="41"/>
      <c r="AB1879" s="41"/>
      <c r="AC1879" s="41"/>
      <c r="AD1879" s="41"/>
      <c r="AE1879" s="41"/>
      <c r="AF1879" s="41"/>
      <c r="AG1879" s="41"/>
      <c r="AH1879" s="41"/>
      <c r="AI1879" s="41"/>
      <c r="AJ1879" s="41"/>
      <c r="AK1879" s="41"/>
      <c r="AL1879" s="41"/>
      <c r="AM1879" s="41"/>
      <c r="AN1879" s="41"/>
      <c r="AO1879" s="41"/>
      <c r="AP1879" s="41"/>
      <c r="AQ1879" s="41"/>
      <c r="AR1879" s="41"/>
      <c r="AS1879" s="41"/>
      <c r="AT1879" s="41"/>
      <c r="AU1879" s="41"/>
      <c r="AV1879" s="41"/>
      <c r="AW1879" s="41"/>
      <c r="AX1879" s="41"/>
      <c r="AY1879" s="41"/>
      <c r="AZ1879" s="41"/>
      <c r="BA1879" s="41"/>
      <c r="BB1879" s="41"/>
      <c r="BC1879" s="41"/>
      <c r="BD1879" s="41"/>
      <c r="BE1879" s="41"/>
      <c r="BF1879" s="41"/>
      <c r="BG1879" s="41"/>
      <c r="BH1879" s="41"/>
      <c r="BI1879" s="41"/>
      <c r="BJ1879" s="41"/>
      <c r="BK1879" s="41"/>
      <c r="BL1879" s="41"/>
      <c r="BM1879" s="41"/>
      <c r="BN1879" s="41"/>
      <c r="BO1879" s="41"/>
      <c r="BP1879" s="41"/>
      <c r="BQ1879" s="41"/>
      <c r="BR1879" s="41"/>
      <c r="BS1879" s="41"/>
      <c r="BT1879" s="41"/>
      <c r="BU1879" s="41"/>
      <c r="BV1879" s="41"/>
      <c r="BW1879" s="41"/>
      <c r="BX1879" s="41"/>
      <c r="BY1879" s="41"/>
      <c r="BZ1879" s="41"/>
      <c r="CA1879" s="41"/>
      <c r="CB1879" s="41"/>
      <c r="CC1879" s="41"/>
      <c r="CD1879" s="41"/>
      <c r="CE1879" s="130"/>
      <c r="CF1879" s="139"/>
    </row>
    <row r="1880" spans="1:87" ht="14.5" customHeight="1">
      <c r="A1880" s="41" t="s">
        <v>7993</v>
      </c>
      <c r="B1880" s="119" t="s">
        <v>7624</v>
      </c>
      <c r="C1880" s="120" t="str">
        <f t="shared" ref="C1880:C1887" si="690">MID(A1880,1,12)</f>
        <v>F.106.01.101</v>
      </c>
      <c r="D1880" s="135" t="s">
        <v>7970</v>
      </c>
      <c r="E1880" s="119" t="s">
        <v>6570</v>
      </c>
      <c r="F1880" s="118" t="s">
        <v>7991</v>
      </c>
      <c r="G1880" s="118">
        <v>0.49557838499999995</v>
      </c>
      <c r="H1880" s="118">
        <v>1.67688E-2</v>
      </c>
      <c r="I1880" s="118">
        <v>1.9959584999999998E-2</v>
      </c>
      <c r="J1880" s="326">
        <v>0</v>
      </c>
      <c r="K1880" s="118">
        <v>0.45884999999999998</v>
      </c>
      <c r="L1880" s="118">
        <v>0</v>
      </c>
      <c r="M1880" s="118">
        <v>1.9959584999999998E-2</v>
      </c>
      <c r="N1880" s="118">
        <v>1.67688E-2</v>
      </c>
      <c r="O1880" s="118">
        <v>0</v>
      </c>
      <c r="P1880" s="118">
        <v>0</v>
      </c>
      <c r="Q1880" s="118">
        <v>0</v>
      </c>
      <c r="R1880" s="118">
        <v>0</v>
      </c>
      <c r="S1880" s="118">
        <v>0</v>
      </c>
      <c r="T1880" s="118">
        <v>0</v>
      </c>
      <c r="U1880" s="118">
        <v>0</v>
      </c>
      <c r="V1880" s="118">
        <v>0</v>
      </c>
      <c r="W1880" s="118">
        <v>0</v>
      </c>
      <c r="X1880" s="118">
        <v>0</v>
      </c>
      <c r="Y1880" s="41"/>
      <c r="Z1880" s="327">
        <v>3.4499999999999997</v>
      </c>
      <c r="AA1880" s="41"/>
      <c r="AB1880" s="111">
        <v>0</v>
      </c>
      <c r="AC1880" s="111">
        <v>0</v>
      </c>
      <c r="AD1880" s="111">
        <v>0</v>
      </c>
      <c r="AE1880" s="111">
        <v>0</v>
      </c>
      <c r="AF1880" s="111">
        <v>0</v>
      </c>
      <c r="AG1880" s="111">
        <v>0</v>
      </c>
      <c r="AH1880" s="111">
        <v>0</v>
      </c>
      <c r="AI1880" s="41"/>
      <c r="AJ1880" s="114">
        <v>5.9371181000000002E-2</v>
      </c>
      <c r="AK1880" s="114">
        <v>5.6606939000000002E-2</v>
      </c>
      <c r="AL1880" s="114">
        <v>2.7642412999999998E-3</v>
      </c>
      <c r="AM1880" s="114">
        <v>0</v>
      </c>
      <c r="AN1880" s="113">
        <v>3.3937014000000002E-6</v>
      </c>
      <c r="AO1880" s="112">
        <v>1.0222785925E-8</v>
      </c>
      <c r="AP1880" s="112">
        <v>0</v>
      </c>
      <c r="AQ1880" s="328">
        <v>3.2016E-6</v>
      </c>
      <c r="AR1880" s="328">
        <v>9.6600000000000001E-9</v>
      </c>
      <c r="AS1880" s="328">
        <v>2.6392500000000001E-13</v>
      </c>
      <c r="AT1880" s="329">
        <v>0</v>
      </c>
      <c r="AU1880" s="329">
        <v>0</v>
      </c>
      <c r="AV1880" s="328">
        <v>2.4934000000000001E-9</v>
      </c>
      <c r="AW1880" s="328">
        <v>1.8960800000000001E-7</v>
      </c>
      <c r="AX1880" s="328">
        <v>3.5345999999999999E-10</v>
      </c>
      <c r="AY1880" s="328">
        <v>2.0906199999999999E-10</v>
      </c>
      <c r="AZ1880" s="329">
        <v>0</v>
      </c>
      <c r="BA1880" s="329">
        <v>0</v>
      </c>
      <c r="BB1880" s="329">
        <v>0</v>
      </c>
      <c r="BC1880" s="329">
        <v>0</v>
      </c>
      <c r="BD1880" s="329">
        <v>0</v>
      </c>
      <c r="BE1880" s="329">
        <v>0</v>
      </c>
      <c r="BF1880" s="329">
        <v>0</v>
      </c>
      <c r="BG1880" s="329">
        <v>0</v>
      </c>
      <c r="BH1880" s="329">
        <v>0</v>
      </c>
      <c r="BI1880" s="329">
        <v>0</v>
      </c>
      <c r="BJ1880" s="329">
        <v>0</v>
      </c>
      <c r="BK1880" s="329">
        <v>0</v>
      </c>
      <c r="BL1880" s="329">
        <v>0</v>
      </c>
      <c r="BM1880" s="41"/>
      <c r="BN1880" s="111">
        <v>1.0638676999999999E-4</v>
      </c>
      <c r="BO1880" s="122">
        <v>2.2622321000000001E-6</v>
      </c>
      <c r="BP1880" s="122">
        <v>9.6195154000000004E-5</v>
      </c>
      <c r="BQ1880" s="111">
        <v>0</v>
      </c>
      <c r="BR1880" s="122">
        <v>6.5977207000000003E-7</v>
      </c>
      <c r="BS1880" s="122">
        <v>1.6141808E-6</v>
      </c>
      <c r="BT1880" s="111">
        <v>0</v>
      </c>
      <c r="BU1880" s="122">
        <v>2.4499789999999999E-6</v>
      </c>
      <c r="BV1880" s="111">
        <v>0</v>
      </c>
      <c r="BW1880" s="111">
        <v>0</v>
      </c>
      <c r="BX1880" s="111">
        <v>0</v>
      </c>
      <c r="BY1880" s="111">
        <v>0</v>
      </c>
      <c r="BZ1880" s="111">
        <v>0</v>
      </c>
      <c r="CA1880" s="122">
        <v>3.2054472E-6</v>
      </c>
      <c r="CB1880" s="111">
        <v>0</v>
      </c>
      <c r="CC1880" s="111">
        <v>0</v>
      </c>
      <c r="CD1880" s="111">
        <v>0</v>
      </c>
      <c r="CF1880" s="140"/>
      <c r="CG1880" s="76" t="s">
        <v>7797</v>
      </c>
    </row>
    <row r="1881" spans="1:87" ht="14.5" customHeight="1">
      <c r="A1881" s="41" t="s">
        <v>7990</v>
      </c>
      <c r="B1881" s="119" t="s">
        <v>7624</v>
      </c>
      <c r="C1881" s="120" t="str">
        <f t="shared" si="690"/>
        <v>F.106.01.102</v>
      </c>
      <c r="D1881" s="135" t="s">
        <v>7970</v>
      </c>
      <c r="E1881" s="119" t="s">
        <v>6570</v>
      </c>
      <c r="F1881" s="118" t="s">
        <v>7988</v>
      </c>
      <c r="G1881" s="118">
        <v>0.341937255</v>
      </c>
      <c r="H1881" s="118">
        <v>1.52388E-2</v>
      </c>
      <c r="I1881" s="118">
        <v>1.8138455000000001E-2</v>
      </c>
      <c r="J1881" s="326">
        <v>0</v>
      </c>
      <c r="K1881" s="118">
        <v>0.30856</v>
      </c>
      <c r="L1881" s="118">
        <v>0</v>
      </c>
      <c r="M1881" s="118">
        <v>1.8138455000000001E-2</v>
      </c>
      <c r="N1881" s="118">
        <v>1.52388E-2</v>
      </c>
      <c r="O1881" s="118">
        <v>0</v>
      </c>
      <c r="P1881" s="118">
        <v>0</v>
      </c>
      <c r="Q1881" s="118">
        <v>0</v>
      </c>
      <c r="R1881" s="118">
        <v>0</v>
      </c>
      <c r="S1881" s="118">
        <v>0</v>
      </c>
      <c r="T1881" s="118">
        <v>0</v>
      </c>
      <c r="U1881" s="118">
        <v>0</v>
      </c>
      <c r="V1881" s="118">
        <v>0</v>
      </c>
      <c r="W1881" s="118">
        <v>0</v>
      </c>
      <c r="X1881" s="118">
        <v>0</v>
      </c>
      <c r="Y1881" s="41"/>
      <c r="Z1881" s="327">
        <v>2.3199999999999998</v>
      </c>
      <c r="AA1881" s="41"/>
      <c r="AB1881" s="111">
        <v>0</v>
      </c>
      <c r="AC1881" s="111">
        <v>0</v>
      </c>
      <c r="AD1881" s="111">
        <v>0</v>
      </c>
      <c r="AE1881" s="111">
        <v>0</v>
      </c>
      <c r="AF1881" s="111">
        <v>0</v>
      </c>
      <c r="AG1881" s="111">
        <v>0</v>
      </c>
      <c r="AH1881" s="111">
        <v>0</v>
      </c>
      <c r="AI1881" s="41"/>
      <c r="AJ1881" s="114">
        <v>4.071806E-2</v>
      </c>
      <c r="AK1881" s="114">
        <v>3.8823265000000003E-2</v>
      </c>
      <c r="AL1881" s="114">
        <v>1.8947941E-3</v>
      </c>
      <c r="AM1881" s="114">
        <v>0</v>
      </c>
      <c r="AN1881" s="113">
        <v>2.3275338999999999E-6</v>
      </c>
      <c r="AO1881" s="112">
        <v>7.0073744800000001E-9</v>
      </c>
      <c r="AP1881" s="112">
        <v>0</v>
      </c>
      <c r="AQ1881" s="328">
        <v>2.1529600000000001E-6</v>
      </c>
      <c r="AR1881" s="328">
        <v>6.4959999999999999E-9</v>
      </c>
      <c r="AS1881" s="328">
        <v>1.7747999999999999E-13</v>
      </c>
      <c r="AT1881" s="329">
        <v>0</v>
      </c>
      <c r="AU1881" s="329">
        <v>0</v>
      </c>
      <c r="AV1881" s="328">
        <v>2.2658999999999998E-9</v>
      </c>
      <c r="AW1881" s="328">
        <v>1.7230800000000001E-7</v>
      </c>
      <c r="AX1881" s="328">
        <v>3.2121000000000002E-10</v>
      </c>
      <c r="AY1881" s="328">
        <v>1.8998700000000001E-10</v>
      </c>
      <c r="AZ1881" s="329">
        <v>0</v>
      </c>
      <c r="BA1881" s="329">
        <v>0</v>
      </c>
      <c r="BB1881" s="329">
        <v>0</v>
      </c>
      <c r="BC1881" s="329">
        <v>0</v>
      </c>
      <c r="BD1881" s="329">
        <v>0</v>
      </c>
      <c r="BE1881" s="329">
        <v>0</v>
      </c>
      <c r="BF1881" s="329">
        <v>0</v>
      </c>
      <c r="BG1881" s="329">
        <v>0</v>
      </c>
      <c r="BH1881" s="329">
        <v>0</v>
      </c>
      <c r="BI1881" s="329">
        <v>0</v>
      </c>
      <c r="BJ1881" s="329">
        <v>0</v>
      </c>
      <c r="BK1881" s="329">
        <v>0</v>
      </c>
      <c r="BL1881" s="329">
        <v>0</v>
      </c>
      <c r="BM1881" s="41"/>
      <c r="BN1881" s="122">
        <v>7.3949476000000002E-5</v>
      </c>
      <c r="BO1881" s="122">
        <v>2.0558241E-6</v>
      </c>
      <c r="BP1881" s="122">
        <v>6.4687756000000001E-5</v>
      </c>
      <c r="BQ1881" s="111">
        <v>0</v>
      </c>
      <c r="BR1881" s="122">
        <v>5.9957388999999999E-7</v>
      </c>
      <c r="BS1881" s="122">
        <v>1.4669015E-6</v>
      </c>
      <c r="BT1881" s="111">
        <v>0</v>
      </c>
      <c r="BU1881" s="122">
        <v>2.2264408000000002E-6</v>
      </c>
      <c r="BV1881" s="111">
        <v>0</v>
      </c>
      <c r="BW1881" s="111">
        <v>0</v>
      </c>
      <c r="BX1881" s="111">
        <v>0</v>
      </c>
      <c r="BY1881" s="111">
        <v>0</v>
      </c>
      <c r="BZ1881" s="111">
        <v>0</v>
      </c>
      <c r="CA1881" s="122">
        <v>2.9129794000000001E-6</v>
      </c>
      <c r="CB1881" s="111">
        <v>0</v>
      </c>
      <c r="CC1881" s="111">
        <v>0</v>
      </c>
      <c r="CD1881" s="111">
        <v>0</v>
      </c>
      <c r="CF1881" s="140"/>
      <c r="CG1881" s="76" t="s">
        <v>7797</v>
      </c>
    </row>
    <row r="1882" spans="1:87" ht="14.5" customHeight="1">
      <c r="A1882" s="41" t="s">
        <v>7987</v>
      </c>
      <c r="B1882" s="119" t="s">
        <v>7624</v>
      </c>
      <c r="C1882" s="120" t="str">
        <f t="shared" si="690"/>
        <v>F.106.01.103</v>
      </c>
      <c r="D1882" s="135" t="s">
        <v>7970</v>
      </c>
      <c r="E1882" s="119" t="s">
        <v>6570</v>
      </c>
      <c r="F1882" s="118" t="s">
        <v>7985</v>
      </c>
      <c r="G1882" s="118">
        <v>0.46711220400000003</v>
      </c>
      <c r="H1882" s="118">
        <v>1.6524E-2</v>
      </c>
      <c r="I1882" s="118">
        <v>1.9668204000000002E-2</v>
      </c>
      <c r="J1882" s="326">
        <v>0</v>
      </c>
      <c r="K1882" s="118">
        <v>0.43092000000000003</v>
      </c>
      <c r="L1882" s="118">
        <v>0</v>
      </c>
      <c r="M1882" s="118">
        <v>1.9668204000000002E-2</v>
      </c>
      <c r="N1882" s="118">
        <v>1.6524E-2</v>
      </c>
      <c r="O1882" s="118">
        <v>0</v>
      </c>
      <c r="P1882" s="118">
        <v>0</v>
      </c>
      <c r="Q1882" s="118">
        <v>0</v>
      </c>
      <c r="R1882" s="118">
        <v>0</v>
      </c>
      <c r="S1882" s="118">
        <v>0</v>
      </c>
      <c r="T1882" s="118">
        <v>0</v>
      </c>
      <c r="U1882" s="118">
        <v>0</v>
      </c>
      <c r="V1882" s="118">
        <v>0</v>
      </c>
      <c r="W1882" s="118">
        <v>0</v>
      </c>
      <c r="X1882" s="118">
        <v>0</v>
      </c>
      <c r="Y1882" s="41"/>
      <c r="Z1882" s="327">
        <v>3.24</v>
      </c>
      <c r="AA1882" s="41"/>
      <c r="AB1882" s="111">
        <v>0</v>
      </c>
      <c r="AC1882" s="111">
        <v>0</v>
      </c>
      <c r="AD1882" s="111">
        <v>0</v>
      </c>
      <c r="AE1882" s="111">
        <v>0</v>
      </c>
      <c r="AF1882" s="111">
        <v>0</v>
      </c>
      <c r="AG1882" s="111">
        <v>0</v>
      </c>
      <c r="AH1882" s="111">
        <v>0</v>
      </c>
      <c r="AI1882" s="41"/>
      <c r="AJ1882" s="114">
        <v>5.5912585000000001E-2</v>
      </c>
      <c r="AK1882" s="114">
        <v>5.3309563999999997E-2</v>
      </c>
      <c r="AL1882" s="114">
        <v>2.6030212000000001E-3</v>
      </c>
      <c r="AM1882" s="114">
        <v>0</v>
      </c>
      <c r="AN1882" s="113">
        <v>3.1960169999999998E-6</v>
      </c>
      <c r="AO1882" s="112">
        <v>9.6265578600000011E-9</v>
      </c>
      <c r="AP1882" s="112">
        <v>0</v>
      </c>
      <c r="AQ1882" s="328">
        <v>3.0067200000000001E-6</v>
      </c>
      <c r="AR1882" s="328">
        <v>9.0720000000000001E-9</v>
      </c>
      <c r="AS1882" s="328">
        <v>2.4786000000000002E-13</v>
      </c>
      <c r="AT1882" s="329">
        <v>0</v>
      </c>
      <c r="AU1882" s="329">
        <v>0</v>
      </c>
      <c r="AV1882" s="328">
        <v>2.4570000000000001E-9</v>
      </c>
      <c r="AW1882" s="328">
        <v>1.8684E-7</v>
      </c>
      <c r="AX1882" s="328">
        <v>3.4829999999999998E-10</v>
      </c>
      <c r="AY1882" s="328">
        <v>2.0600999999999999E-10</v>
      </c>
      <c r="AZ1882" s="329">
        <v>0</v>
      </c>
      <c r="BA1882" s="329">
        <v>0</v>
      </c>
      <c r="BB1882" s="329">
        <v>0</v>
      </c>
      <c r="BC1882" s="329">
        <v>0</v>
      </c>
      <c r="BD1882" s="329">
        <v>0</v>
      </c>
      <c r="BE1882" s="329">
        <v>0</v>
      </c>
      <c r="BF1882" s="329">
        <v>0</v>
      </c>
      <c r="BG1882" s="329">
        <v>0</v>
      </c>
      <c r="BH1882" s="329">
        <v>0</v>
      </c>
      <c r="BI1882" s="329">
        <v>0</v>
      </c>
      <c r="BJ1882" s="329">
        <v>0</v>
      </c>
      <c r="BK1882" s="329">
        <v>0</v>
      </c>
      <c r="BL1882" s="329">
        <v>0</v>
      </c>
      <c r="BM1882" s="41"/>
      <c r="BN1882" s="111">
        <v>1.0038263000000001E-4</v>
      </c>
      <c r="BO1882" s="122">
        <v>2.2292067999999999E-6</v>
      </c>
      <c r="BP1882" s="122">
        <v>9.0339797000000004E-5</v>
      </c>
      <c r="BQ1882" s="111">
        <v>0</v>
      </c>
      <c r="BR1882" s="122">
        <v>6.5014036000000001E-7</v>
      </c>
      <c r="BS1882" s="122">
        <v>1.5906161E-6</v>
      </c>
      <c r="BT1882" s="111">
        <v>0</v>
      </c>
      <c r="BU1882" s="122">
        <v>2.4142128999999999E-6</v>
      </c>
      <c r="BV1882" s="111">
        <v>0</v>
      </c>
      <c r="BW1882" s="111">
        <v>0</v>
      </c>
      <c r="BX1882" s="111">
        <v>0</v>
      </c>
      <c r="BY1882" s="111">
        <v>0</v>
      </c>
      <c r="BZ1882" s="111">
        <v>0</v>
      </c>
      <c r="CA1882" s="122">
        <v>3.1586523000000001E-6</v>
      </c>
      <c r="CB1882" s="111">
        <v>0</v>
      </c>
      <c r="CC1882" s="111">
        <v>0</v>
      </c>
      <c r="CD1882" s="111">
        <v>0</v>
      </c>
      <c r="CF1882" s="140"/>
      <c r="CG1882" s="76" t="s">
        <v>7797</v>
      </c>
    </row>
    <row r="1883" spans="1:87" ht="14.5" customHeight="1">
      <c r="A1883" s="41" t="s">
        <v>7984</v>
      </c>
      <c r="B1883" s="119" t="s">
        <v>7624</v>
      </c>
      <c r="C1883" s="120" t="str">
        <f t="shared" si="690"/>
        <v>F.106.01.104</v>
      </c>
      <c r="D1883" s="135" t="s">
        <v>7970</v>
      </c>
      <c r="E1883" s="119" t="s">
        <v>6570</v>
      </c>
      <c r="F1883" s="118" t="s">
        <v>7982</v>
      </c>
      <c r="G1883" s="118">
        <v>3.6192204000000006E-2</v>
      </c>
      <c r="H1883" s="118">
        <v>1.6524E-2</v>
      </c>
      <c r="I1883" s="118">
        <v>1.9668204000000002E-2</v>
      </c>
      <c r="J1883" s="326">
        <v>0</v>
      </c>
      <c r="K1883" s="118">
        <v>0</v>
      </c>
      <c r="L1883" s="118">
        <v>0</v>
      </c>
      <c r="M1883" s="118">
        <v>1.9668204000000002E-2</v>
      </c>
      <c r="N1883" s="118">
        <v>1.6524E-2</v>
      </c>
      <c r="O1883" s="118">
        <v>0</v>
      </c>
      <c r="P1883" s="118">
        <v>0</v>
      </c>
      <c r="Q1883" s="118">
        <v>0</v>
      </c>
      <c r="R1883" s="118">
        <v>0</v>
      </c>
      <c r="S1883" s="118">
        <v>0</v>
      </c>
      <c r="T1883" s="118">
        <v>0</v>
      </c>
      <c r="U1883" s="118">
        <v>0</v>
      </c>
      <c r="V1883" s="118">
        <v>0</v>
      </c>
      <c r="W1883" s="118">
        <v>0</v>
      </c>
      <c r="X1883" s="118">
        <v>0</v>
      </c>
      <c r="Y1883" s="41"/>
      <c r="Z1883" s="327">
        <v>0</v>
      </c>
      <c r="AA1883" s="41"/>
      <c r="AB1883" s="111">
        <v>0</v>
      </c>
      <c r="AC1883" s="111">
        <v>0</v>
      </c>
      <c r="AD1883" s="111">
        <v>0</v>
      </c>
      <c r="AE1883" s="111">
        <v>0</v>
      </c>
      <c r="AF1883" s="111">
        <v>0</v>
      </c>
      <c r="AG1883" s="111">
        <v>0</v>
      </c>
      <c r="AH1883" s="111">
        <v>0</v>
      </c>
      <c r="AI1883" s="41"/>
      <c r="AJ1883" s="114">
        <v>3.3073593999999999E-3</v>
      </c>
      <c r="AK1883" s="114">
        <v>3.157474E-3</v>
      </c>
      <c r="AL1883" s="114">
        <v>1.4988541999999999E-4</v>
      </c>
      <c r="AM1883" s="114">
        <v>0</v>
      </c>
      <c r="AN1883" s="113">
        <v>1.89297E-7</v>
      </c>
      <c r="AO1883" s="112">
        <v>5.5430999999999992E-10</v>
      </c>
      <c r="AP1883" s="112">
        <v>0</v>
      </c>
      <c r="AQ1883" s="329">
        <v>0</v>
      </c>
      <c r="AR1883" s="329">
        <v>0</v>
      </c>
      <c r="AS1883" s="329">
        <v>0</v>
      </c>
      <c r="AT1883" s="329">
        <v>0</v>
      </c>
      <c r="AU1883" s="329">
        <v>0</v>
      </c>
      <c r="AV1883" s="328">
        <v>2.4570000000000001E-9</v>
      </c>
      <c r="AW1883" s="328">
        <v>1.8684E-7</v>
      </c>
      <c r="AX1883" s="328">
        <v>3.4829999999999998E-10</v>
      </c>
      <c r="AY1883" s="328">
        <v>2.0600999999999999E-10</v>
      </c>
      <c r="AZ1883" s="329">
        <v>0</v>
      </c>
      <c r="BA1883" s="329">
        <v>0</v>
      </c>
      <c r="BB1883" s="329">
        <v>0</v>
      </c>
      <c r="BC1883" s="329">
        <v>0</v>
      </c>
      <c r="BD1883" s="329">
        <v>0</v>
      </c>
      <c r="BE1883" s="329">
        <v>0</v>
      </c>
      <c r="BF1883" s="329">
        <v>0</v>
      </c>
      <c r="BG1883" s="329">
        <v>0</v>
      </c>
      <c r="BH1883" s="329">
        <v>0</v>
      </c>
      <c r="BI1883" s="329">
        <v>0</v>
      </c>
      <c r="BJ1883" s="329">
        <v>0</v>
      </c>
      <c r="BK1883" s="329">
        <v>0</v>
      </c>
      <c r="BL1883" s="329">
        <v>0</v>
      </c>
      <c r="BM1883" s="41"/>
      <c r="BN1883" s="122">
        <v>1.0042828E-5</v>
      </c>
      <c r="BO1883" s="122">
        <v>2.2292067999999999E-6</v>
      </c>
      <c r="BP1883" s="111">
        <v>0</v>
      </c>
      <c r="BQ1883" s="111">
        <v>0</v>
      </c>
      <c r="BR1883" s="122">
        <v>6.5014036000000001E-7</v>
      </c>
      <c r="BS1883" s="122">
        <v>1.5906161E-6</v>
      </c>
      <c r="BT1883" s="111">
        <v>0</v>
      </c>
      <c r="BU1883" s="122">
        <v>2.4142128999999999E-6</v>
      </c>
      <c r="BV1883" s="111">
        <v>0</v>
      </c>
      <c r="BW1883" s="111">
        <v>0</v>
      </c>
      <c r="BX1883" s="111">
        <v>0</v>
      </c>
      <c r="BY1883" s="111">
        <v>0</v>
      </c>
      <c r="BZ1883" s="111">
        <v>0</v>
      </c>
      <c r="CA1883" s="122">
        <v>3.1586523000000001E-6</v>
      </c>
      <c r="CB1883" s="111">
        <v>0</v>
      </c>
      <c r="CC1883" s="111">
        <v>0</v>
      </c>
      <c r="CD1883" s="111">
        <v>0</v>
      </c>
      <c r="CF1883" s="140"/>
      <c r="CG1883" s="76" t="s">
        <v>7797</v>
      </c>
    </row>
    <row r="1884" spans="1:87" ht="14.5" customHeight="1">
      <c r="A1884" s="41" t="s">
        <v>7981</v>
      </c>
      <c r="B1884" s="119" t="s">
        <v>7624</v>
      </c>
      <c r="C1884" s="120" t="str">
        <f t="shared" si="690"/>
        <v>F.106.01.105</v>
      </c>
      <c r="D1884" s="135" t="s">
        <v>7970</v>
      </c>
      <c r="E1884" s="119" t="s">
        <v>6570</v>
      </c>
      <c r="F1884" s="118" t="s">
        <v>7979</v>
      </c>
      <c r="G1884" s="118">
        <v>0.7997055434</v>
      </c>
      <c r="H1884" s="118">
        <v>6.7161197000000006E-2</v>
      </c>
      <c r="I1884" s="118">
        <v>0.46787434639999997</v>
      </c>
      <c r="J1884" s="326">
        <v>0</v>
      </c>
      <c r="K1884" s="118">
        <v>0.26467000000000002</v>
      </c>
      <c r="L1884" s="118">
        <v>0</v>
      </c>
      <c r="M1884" s="118">
        <v>7.7944364000000002E-3</v>
      </c>
      <c r="N1884" s="118">
        <v>6.5484000000000002E-3</v>
      </c>
      <c r="O1884" s="118">
        <v>0</v>
      </c>
      <c r="P1884" s="118">
        <v>0</v>
      </c>
      <c r="Q1884" s="118">
        <v>6.0612797000000003E-2</v>
      </c>
      <c r="R1884" s="118">
        <v>0.46007990999999998</v>
      </c>
      <c r="S1884" s="118">
        <v>0</v>
      </c>
      <c r="T1884" s="118">
        <v>0</v>
      </c>
      <c r="U1884" s="118">
        <v>0</v>
      </c>
      <c r="V1884" s="118">
        <v>0</v>
      </c>
      <c r="W1884" s="118">
        <v>0</v>
      </c>
      <c r="X1884" s="118">
        <v>0</v>
      </c>
      <c r="Y1884" s="41"/>
      <c r="Z1884" s="327">
        <v>1.99</v>
      </c>
      <c r="AA1884" s="41"/>
      <c r="AB1884" s="111">
        <v>0</v>
      </c>
      <c r="AC1884" s="111">
        <v>0</v>
      </c>
      <c r="AD1884" s="111">
        <v>0</v>
      </c>
      <c r="AE1884" s="111">
        <v>0</v>
      </c>
      <c r="AF1884" s="111">
        <v>0</v>
      </c>
      <c r="AG1884" s="111">
        <v>0</v>
      </c>
      <c r="AH1884" s="111">
        <v>0</v>
      </c>
      <c r="AI1884" s="41"/>
      <c r="AJ1884" s="114">
        <v>3.3620694E-2</v>
      </c>
      <c r="AK1884" s="114">
        <v>3.2054584999999997E-2</v>
      </c>
      <c r="AL1884" s="114">
        <v>1.566109E-3</v>
      </c>
      <c r="AM1884" s="114">
        <v>0</v>
      </c>
      <c r="AN1884" s="113">
        <v>1.9217376999999997E-6</v>
      </c>
      <c r="AO1884" s="112">
        <v>5.791823235E-9</v>
      </c>
      <c r="AP1884" s="112">
        <v>0</v>
      </c>
      <c r="AQ1884" s="328">
        <v>1.84672E-6</v>
      </c>
      <c r="AR1884" s="328">
        <v>5.5720000000000002E-9</v>
      </c>
      <c r="AS1884" s="328">
        <v>1.5223500000000001E-13</v>
      </c>
      <c r="AT1884" s="329">
        <v>0</v>
      </c>
      <c r="AU1884" s="329">
        <v>0</v>
      </c>
      <c r="AV1884" s="328">
        <v>9.7370000000000006E-10</v>
      </c>
      <c r="AW1884" s="328">
        <v>7.4043999999999998E-8</v>
      </c>
      <c r="AX1884" s="328">
        <v>1.3802999999999999E-10</v>
      </c>
      <c r="AY1884" s="328">
        <v>8.1640999999999998E-11</v>
      </c>
      <c r="AZ1884" s="329">
        <v>0</v>
      </c>
      <c r="BA1884" s="329">
        <v>0</v>
      </c>
      <c r="BB1884" s="329">
        <v>0</v>
      </c>
      <c r="BC1884" s="329">
        <v>0</v>
      </c>
      <c r="BD1884" s="329">
        <v>0</v>
      </c>
      <c r="BE1884" s="329">
        <v>0</v>
      </c>
      <c r="BF1884" s="329">
        <v>0</v>
      </c>
      <c r="BG1884" s="329">
        <v>0</v>
      </c>
      <c r="BH1884" s="329">
        <v>0</v>
      </c>
      <c r="BI1884" s="329">
        <v>0</v>
      </c>
      <c r="BJ1884" s="329">
        <v>0</v>
      </c>
      <c r="BK1884" s="329">
        <v>0</v>
      </c>
      <c r="BL1884" s="329">
        <v>0</v>
      </c>
      <c r="BM1884" s="41"/>
      <c r="BN1884" s="111">
        <v>1.5346654000000001E-4</v>
      </c>
      <c r="BO1884" s="122">
        <v>8.8342640000000003E-7</v>
      </c>
      <c r="BP1884" s="122">
        <v>5.5486479999999997E-5</v>
      </c>
      <c r="BQ1884" s="122">
        <v>5.3892282000000003E-5</v>
      </c>
      <c r="BR1884" s="122">
        <v>2.5764821999999998E-7</v>
      </c>
      <c r="BS1884" s="122">
        <v>6.3035526000000005E-7</v>
      </c>
      <c r="BT1884" s="111">
        <v>0</v>
      </c>
      <c r="BU1884" s="122">
        <v>9.5674362999999996E-7</v>
      </c>
      <c r="BV1884" s="111">
        <v>0</v>
      </c>
      <c r="BW1884" s="122">
        <v>4.0107839999999998E-5</v>
      </c>
      <c r="BX1884" s="111">
        <v>0</v>
      </c>
      <c r="BY1884" s="111">
        <v>0</v>
      </c>
      <c r="BZ1884" s="111">
        <v>0</v>
      </c>
      <c r="CA1884" s="122">
        <v>1.2517621999999999E-6</v>
      </c>
      <c r="CB1884" s="111">
        <v>0</v>
      </c>
      <c r="CC1884" s="111">
        <v>0</v>
      </c>
      <c r="CD1884" s="111">
        <v>0</v>
      </c>
      <c r="CF1884" s="140"/>
      <c r="CG1884" s="76" t="s">
        <v>7797</v>
      </c>
    </row>
    <row r="1885" spans="1:87" ht="14.5" customHeight="1">
      <c r="A1885" s="41" t="s">
        <v>7978</v>
      </c>
      <c r="B1885" s="119" t="s">
        <v>7624</v>
      </c>
      <c r="C1885" s="120" t="str">
        <f t="shared" si="690"/>
        <v>F.106.01.106</v>
      </c>
      <c r="D1885" s="135" t="s">
        <v>7970</v>
      </c>
      <c r="E1885" s="119" t="s">
        <v>6570</v>
      </c>
      <c r="F1885" s="118" t="s">
        <v>7976</v>
      </c>
      <c r="G1885" s="118">
        <v>0.381898136</v>
      </c>
      <c r="H1885" s="118">
        <v>1.1016E-2</v>
      </c>
      <c r="I1885" s="118">
        <v>1.3112136E-2</v>
      </c>
      <c r="J1885" s="326">
        <v>0</v>
      </c>
      <c r="K1885" s="118">
        <v>0.35776999999999998</v>
      </c>
      <c r="L1885" s="118">
        <v>0</v>
      </c>
      <c r="M1885" s="118">
        <v>1.3112136E-2</v>
      </c>
      <c r="N1885" s="118">
        <v>1.1016E-2</v>
      </c>
      <c r="O1885" s="118">
        <v>0</v>
      </c>
      <c r="P1885" s="118">
        <v>0</v>
      </c>
      <c r="Q1885" s="118">
        <v>0</v>
      </c>
      <c r="R1885" s="118">
        <v>0</v>
      </c>
      <c r="S1885" s="118">
        <v>0</v>
      </c>
      <c r="T1885" s="118">
        <v>0</v>
      </c>
      <c r="U1885" s="118">
        <v>0</v>
      </c>
      <c r="V1885" s="118">
        <v>0</v>
      </c>
      <c r="W1885" s="118">
        <v>0</v>
      </c>
      <c r="X1885" s="118">
        <v>0</v>
      </c>
      <c r="Y1885" s="41"/>
      <c r="Z1885" s="327">
        <v>2.6899999999999995</v>
      </c>
      <c r="AA1885" s="41"/>
      <c r="AB1885" s="111">
        <v>0</v>
      </c>
      <c r="AC1885" s="111">
        <v>0</v>
      </c>
      <c r="AD1885" s="111">
        <v>0</v>
      </c>
      <c r="AE1885" s="111">
        <v>0</v>
      </c>
      <c r="AF1885" s="111">
        <v>0</v>
      </c>
      <c r="AG1885" s="111">
        <v>0</v>
      </c>
      <c r="AH1885" s="111">
        <v>0</v>
      </c>
      <c r="AI1885" s="41"/>
      <c r="AJ1885" s="114">
        <v>4.5880232E-2</v>
      </c>
      <c r="AK1885" s="114">
        <v>4.3743600000000001E-2</v>
      </c>
      <c r="AL1885" s="114">
        <v>2.1366320999999999E-3</v>
      </c>
      <c r="AM1885" s="114">
        <v>0</v>
      </c>
      <c r="AN1885" s="113">
        <v>2.622518E-6</v>
      </c>
      <c r="AO1885" s="112">
        <v>7.9017457849999997E-9</v>
      </c>
      <c r="AP1885" s="112">
        <v>0</v>
      </c>
      <c r="AQ1885" s="328">
        <v>2.4963199999999998E-6</v>
      </c>
      <c r="AR1885" s="328">
        <v>7.5319999999999992E-9</v>
      </c>
      <c r="AS1885" s="328">
        <v>2.0578499999999999E-13</v>
      </c>
      <c r="AT1885" s="329">
        <v>0</v>
      </c>
      <c r="AU1885" s="329">
        <v>0</v>
      </c>
      <c r="AV1885" s="328">
        <v>1.6379999999999999E-9</v>
      </c>
      <c r="AW1885" s="328">
        <v>1.2456E-7</v>
      </c>
      <c r="AX1885" s="328">
        <v>2.3220000000000001E-10</v>
      </c>
      <c r="AY1885" s="328">
        <v>1.3733999999999999E-10</v>
      </c>
      <c r="AZ1885" s="329">
        <v>0</v>
      </c>
      <c r="BA1885" s="329">
        <v>0</v>
      </c>
      <c r="BB1885" s="329">
        <v>0</v>
      </c>
      <c r="BC1885" s="329">
        <v>0</v>
      </c>
      <c r="BD1885" s="329">
        <v>0</v>
      </c>
      <c r="BE1885" s="329">
        <v>0</v>
      </c>
      <c r="BF1885" s="329">
        <v>0</v>
      </c>
      <c r="BG1885" s="329">
        <v>0</v>
      </c>
      <c r="BH1885" s="329">
        <v>0</v>
      </c>
      <c r="BI1885" s="329">
        <v>0</v>
      </c>
      <c r="BJ1885" s="329">
        <v>0</v>
      </c>
      <c r="BK1885" s="329">
        <v>0</v>
      </c>
      <c r="BL1885" s="329">
        <v>0</v>
      </c>
      <c r="BM1885" s="41"/>
      <c r="BN1885" s="122">
        <v>8.1699557000000002E-5</v>
      </c>
      <c r="BO1885" s="122">
        <v>1.4861379000000001E-6</v>
      </c>
      <c r="BP1885" s="122">
        <v>7.5004337999999993E-5</v>
      </c>
      <c r="BQ1885" s="111">
        <v>0</v>
      </c>
      <c r="BR1885" s="122">
        <v>4.3342691E-7</v>
      </c>
      <c r="BS1885" s="122">
        <v>1.0604106999999999E-6</v>
      </c>
      <c r="BT1885" s="111">
        <v>0</v>
      </c>
      <c r="BU1885" s="122">
        <v>1.6094753E-6</v>
      </c>
      <c r="BV1885" s="111">
        <v>0</v>
      </c>
      <c r="BW1885" s="111">
        <v>0</v>
      </c>
      <c r="BX1885" s="111">
        <v>0</v>
      </c>
      <c r="BY1885" s="111">
        <v>0</v>
      </c>
      <c r="BZ1885" s="111">
        <v>0</v>
      </c>
      <c r="CA1885" s="122">
        <v>2.1057682000000001E-6</v>
      </c>
      <c r="CB1885" s="111">
        <v>0</v>
      </c>
      <c r="CC1885" s="111">
        <v>0</v>
      </c>
      <c r="CD1885" s="111">
        <v>0</v>
      </c>
      <c r="CF1885" s="140"/>
      <c r="CG1885" s="76" t="s">
        <v>7797</v>
      </c>
    </row>
    <row r="1886" spans="1:87" ht="14.5" customHeight="1">
      <c r="A1886" s="41" t="s">
        <v>7975</v>
      </c>
      <c r="B1886" s="119" t="s">
        <v>7624</v>
      </c>
      <c r="C1886" s="120" t="str">
        <f t="shared" si="690"/>
        <v>F.106.01.107</v>
      </c>
      <c r="D1886" s="135" t="s">
        <v>7970</v>
      </c>
      <c r="E1886" s="119" t="s">
        <v>6570</v>
      </c>
      <c r="F1886" s="118" t="s">
        <v>7973</v>
      </c>
      <c r="G1886" s="118">
        <v>0.49557838499999995</v>
      </c>
      <c r="H1886" s="118">
        <v>1.67688E-2</v>
      </c>
      <c r="I1886" s="118">
        <v>1.9959584999999998E-2</v>
      </c>
      <c r="J1886" s="326">
        <v>0</v>
      </c>
      <c r="K1886" s="118">
        <v>0.45884999999999998</v>
      </c>
      <c r="L1886" s="118">
        <v>0</v>
      </c>
      <c r="M1886" s="118">
        <v>1.9959584999999998E-2</v>
      </c>
      <c r="N1886" s="118">
        <v>1.67688E-2</v>
      </c>
      <c r="O1886" s="118">
        <v>0</v>
      </c>
      <c r="P1886" s="118">
        <v>0</v>
      </c>
      <c r="Q1886" s="118">
        <v>0</v>
      </c>
      <c r="R1886" s="118">
        <v>0</v>
      </c>
      <c r="S1886" s="118">
        <v>0</v>
      </c>
      <c r="T1886" s="118">
        <v>0</v>
      </c>
      <c r="U1886" s="118">
        <v>0</v>
      </c>
      <c r="V1886" s="118">
        <v>0</v>
      </c>
      <c r="W1886" s="118">
        <v>0</v>
      </c>
      <c r="X1886" s="118">
        <v>0</v>
      </c>
      <c r="Y1886" s="41"/>
      <c r="Z1886" s="327">
        <v>3.4499999999999997</v>
      </c>
      <c r="AA1886" s="41"/>
      <c r="AB1886" s="111">
        <v>0</v>
      </c>
      <c r="AC1886" s="111">
        <v>0</v>
      </c>
      <c r="AD1886" s="111">
        <v>0</v>
      </c>
      <c r="AE1886" s="111">
        <v>0</v>
      </c>
      <c r="AF1886" s="111">
        <v>0</v>
      </c>
      <c r="AG1886" s="111">
        <v>0</v>
      </c>
      <c r="AH1886" s="111">
        <v>0</v>
      </c>
      <c r="AI1886" s="41"/>
      <c r="AJ1886" s="114">
        <v>5.9371181000000002E-2</v>
      </c>
      <c r="AK1886" s="114">
        <v>5.6606939000000002E-2</v>
      </c>
      <c r="AL1886" s="114">
        <v>2.7642412999999998E-3</v>
      </c>
      <c r="AM1886" s="114">
        <v>0</v>
      </c>
      <c r="AN1886" s="113">
        <v>3.3937014000000002E-6</v>
      </c>
      <c r="AO1886" s="112">
        <v>1.0222785925E-8</v>
      </c>
      <c r="AP1886" s="112">
        <v>0</v>
      </c>
      <c r="AQ1886" s="328">
        <v>3.2016E-6</v>
      </c>
      <c r="AR1886" s="328">
        <v>9.6600000000000001E-9</v>
      </c>
      <c r="AS1886" s="328">
        <v>2.6392500000000001E-13</v>
      </c>
      <c r="AT1886" s="329">
        <v>0</v>
      </c>
      <c r="AU1886" s="329">
        <v>0</v>
      </c>
      <c r="AV1886" s="328">
        <v>2.4934000000000001E-9</v>
      </c>
      <c r="AW1886" s="328">
        <v>1.8960800000000001E-7</v>
      </c>
      <c r="AX1886" s="328">
        <v>3.5345999999999999E-10</v>
      </c>
      <c r="AY1886" s="328">
        <v>2.0906199999999999E-10</v>
      </c>
      <c r="AZ1886" s="329">
        <v>0</v>
      </c>
      <c r="BA1886" s="329">
        <v>0</v>
      </c>
      <c r="BB1886" s="329">
        <v>0</v>
      </c>
      <c r="BC1886" s="329">
        <v>0</v>
      </c>
      <c r="BD1886" s="329">
        <v>0</v>
      </c>
      <c r="BE1886" s="329">
        <v>0</v>
      </c>
      <c r="BF1886" s="329">
        <v>0</v>
      </c>
      <c r="BG1886" s="329">
        <v>0</v>
      </c>
      <c r="BH1886" s="329">
        <v>0</v>
      </c>
      <c r="BI1886" s="329">
        <v>0</v>
      </c>
      <c r="BJ1886" s="329">
        <v>0</v>
      </c>
      <c r="BK1886" s="329">
        <v>0</v>
      </c>
      <c r="BL1886" s="329">
        <v>0</v>
      </c>
      <c r="BM1886" s="41"/>
      <c r="BN1886" s="111">
        <v>1.0638676999999999E-4</v>
      </c>
      <c r="BO1886" s="122">
        <v>2.2622321000000001E-6</v>
      </c>
      <c r="BP1886" s="122">
        <v>9.6195154000000004E-5</v>
      </c>
      <c r="BQ1886" s="111">
        <v>0</v>
      </c>
      <c r="BR1886" s="122">
        <v>6.5977207000000003E-7</v>
      </c>
      <c r="BS1886" s="122">
        <v>1.6141808E-6</v>
      </c>
      <c r="BT1886" s="111">
        <v>0</v>
      </c>
      <c r="BU1886" s="122">
        <v>2.4499789999999999E-6</v>
      </c>
      <c r="BV1886" s="111">
        <v>0</v>
      </c>
      <c r="BW1886" s="111">
        <v>0</v>
      </c>
      <c r="BX1886" s="111">
        <v>0</v>
      </c>
      <c r="BY1886" s="111">
        <v>0</v>
      </c>
      <c r="BZ1886" s="111">
        <v>0</v>
      </c>
      <c r="CA1886" s="122">
        <v>3.2054472E-6</v>
      </c>
      <c r="CB1886" s="111">
        <v>0</v>
      </c>
      <c r="CC1886" s="111">
        <v>0</v>
      </c>
      <c r="CD1886" s="111">
        <v>0</v>
      </c>
      <c r="CF1886" s="140"/>
      <c r="CG1886" s="76" t="s">
        <v>7797</v>
      </c>
    </row>
    <row r="1887" spans="1:87" ht="14.5" customHeight="1">
      <c r="A1887" s="41" t="s">
        <v>7972</v>
      </c>
      <c r="B1887" s="119" t="s">
        <v>7624</v>
      </c>
      <c r="C1887" s="120" t="str">
        <f t="shared" si="690"/>
        <v>F.106.01.108</v>
      </c>
      <c r="D1887" s="135" t="s">
        <v>7970</v>
      </c>
      <c r="E1887" s="119" t="s">
        <v>6570</v>
      </c>
      <c r="F1887" s="118" t="s">
        <v>7969</v>
      </c>
      <c r="G1887" s="118">
        <v>0.26528979679999998</v>
      </c>
      <c r="H1887" s="118">
        <v>5.1408000000000001E-3</v>
      </c>
      <c r="I1887" s="118">
        <v>6.1189968000000001E-3</v>
      </c>
      <c r="J1887" s="326">
        <v>0</v>
      </c>
      <c r="K1887" s="118">
        <v>0.25402999999999998</v>
      </c>
      <c r="L1887" s="118">
        <v>0</v>
      </c>
      <c r="M1887" s="118">
        <v>6.1189968000000001E-3</v>
      </c>
      <c r="N1887" s="118">
        <v>5.1408000000000001E-3</v>
      </c>
      <c r="O1887" s="118">
        <v>0</v>
      </c>
      <c r="P1887" s="118">
        <v>0</v>
      </c>
      <c r="Q1887" s="118">
        <v>0</v>
      </c>
      <c r="R1887" s="118">
        <v>0</v>
      </c>
      <c r="S1887" s="118">
        <v>0</v>
      </c>
      <c r="T1887" s="118">
        <v>0</v>
      </c>
      <c r="U1887" s="118">
        <v>0</v>
      </c>
      <c r="V1887" s="118">
        <v>0</v>
      </c>
      <c r="W1887" s="118">
        <v>0</v>
      </c>
      <c r="X1887" s="118">
        <v>0</v>
      </c>
      <c r="Y1887" s="41"/>
      <c r="Z1887" s="327">
        <v>1.9099999999999997</v>
      </c>
      <c r="AA1887" s="41"/>
      <c r="AB1887" s="111">
        <v>0</v>
      </c>
      <c r="AC1887" s="111">
        <v>0</v>
      </c>
      <c r="AD1887" s="111">
        <v>0</v>
      </c>
      <c r="AE1887" s="111">
        <v>0</v>
      </c>
      <c r="AF1887" s="111">
        <v>0</v>
      </c>
      <c r="AG1887" s="111">
        <v>0</v>
      </c>
      <c r="AH1887" s="111">
        <v>0</v>
      </c>
      <c r="AI1887" s="41"/>
      <c r="AJ1887" s="114">
        <v>3.2040061000000002E-2</v>
      </c>
      <c r="AK1887" s="114">
        <v>3.0547292E-2</v>
      </c>
      <c r="AL1887" s="114">
        <v>1.4927696999999999E-3</v>
      </c>
      <c r="AM1887" s="114">
        <v>0</v>
      </c>
      <c r="AN1887" s="113">
        <v>1.8313724000000002E-6</v>
      </c>
      <c r="AO1887" s="112">
        <v>5.5205981150000001E-9</v>
      </c>
      <c r="AP1887" s="112">
        <v>0</v>
      </c>
      <c r="AQ1887" s="328">
        <v>1.7724800000000001E-6</v>
      </c>
      <c r="AR1887" s="328">
        <v>5.3480000000000001E-9</v>
      </c>
      <c r="AS1887" s="328">
        <v>1.46115E-13</v>
      </c>
      <c r="AT1887" s="329">
        <v>0</v>
      </c>
      <c r="AU1887" s="329">
        <v>0</v>
      </c>
      <c r="AV1887" s="328">
        <v>7.6439999999999997E-10</v>
      </c>
      <c r="AW1887" s="328">
        <v>5.8128000000000003E-8</v>
      </c>
      <c r="AX1887" s="328">
        <v>1.0836E-10</v>
      </c>
      <c r="AY1887" s="328">
        <v>6.4092E-11</v>
      </c>
      <c r="AZ1887" s="329">
        <v>0</v>
      </c>
      <c r="BA1887" s="329">
        <v>0</v>
      </c>
      <c r="BB1887" s="329">
        <v>0</v>
      </c>
      <c r="BC1887" s="329">
        <v>0</v>
      </c>
      <c r="BD1887" s="329">
        <v>0</v>
      </c>
      <c r="BE1887" s="329">
        <v>0</v>
      </c>
      <c r="BF1887" s="329">
        <v>0</v>
      </c>
      <c r="BG1887" s="329">
        <v>0</v>
      </c>
      <c r="BH1887" s="329">
        <v>0</v>
      </c>
      <c r="BI1887" s="329">
        <v>0</v>
      </c>
      <c r="BJ1887" s="329">
        <v>0</v>
      </c>
      <c r="BK1887" s="329">
        <v>0</v>
      </c>
      <c r="BL1887" s="329">
        <v>0</v>
      </c>
      <c r="BM1887" s="41"/>
      <c r="BN1887" s="122">
        <v>5.6380303999999997E-5</v>
      </c>
      <c r="BO1887" s="122">
        <v>6.9353100999999995E-7</v>
      </c>
      <c r="BP1887" s="122">
        <v>5.3255867999999999E-5</v>
      </c>
      <c r="BQ1887" s="111">
        <v>0</v>
      </c>
      <c r="BR1887" s="122">
        <v>2.0226588999999999E-7</v>
      </c>
      <c r="BS1887" s="122">
        <v>4.9485832999999995E-7</v>
      </c>
      <c r="BT1887" s="111">
        <v>0</v>
      </c>
      <c r="BU1887" s="122">
        <v>7.5108845999999996E-7</v>
      </c>
      <c r="BV1887" s="111">
        <v>0</v>
      </c>
      <c r="BW1887" s="111">
        <v>0</v>
      </c>
      <c r="BX1887" s="111">
        <v>0</v>
      </c>
      <c r="BY1887" s="111">
        <v>0</v>
      </c>
      <c r="BZ1887" s="111">
        <v>0</v>
      </c>
      <c r="CA1887" s="122">
        <v>9.8269183999999997E-7</v>
      </c>
      <c r="CB1887" s="111">
        <v>0</v>
      </c>
      <c r="CC1887" s="111">
        <v>0</v>
      </c>
      <c r="CD1887" s="111">
        <v>0</v>
      </c>
      <c r="CF1887" s="140"/>
      <c r="CG1887" s="76" t="s">
        <v>7797</v>
      </c>
    </row>
    <row r="1888" spans="1:87" ht="14.5" customHeight="1">
      <c r="B1888" s="119" t="s">
        <v>7624</v>
      </c>
      <c r="C1888" s="133" t="s">
        <v>7968</v>
      </c>
      <c r="D1888" s="133" t="s">
        <v>7967</v>
      </c>
      <c r="G1888" s="41"/>
      <c r="H1888" s="41"/>
      <c r="I1888" s="41"/>
      <c r="J1888" s="41"/>
      <c r="K1888" s="41"/>
      <c r="L1888" s="41"/>
      <c r="M1888" s="41"/>
      <c r="N1888" s="41"/>
      <c r="O1888" s="41"/>
      <c r="P1888" s="41"/>
      <c r="Q1888" s="41"/>
      <c r="R1888" s="41"/>
      <c r="S1888" s="41"/>
      <c r="T1888" s="41"/>
      <c r="U1888" s="41"/>
      <c r="V1888" s="41"/>
      <c r="W1888" s="41"/>
      <c r="X1888" s="41"/>
      <c r="Y1888" s="41"/>
      <c r="Z1888" s="41"/>
      <c r="AA1888" s="41"/>
      <c r="AB1888" s="41"/>
      <c r="AC1888" s="41"/>
      <c r="AD1888" s="41"/>
      <c r="AE1888" s="41"/>
      <c r="AF1888" s="41"/>
      <c r="AG1888" s="41"/>
      <c r="AH1888" s="41"/>
      <c r="AI1888" s="41"/>
      <c r="AJ1888" s="41"/>
      <c r="AK1888" s="41"/>
      <c r="AL1888" s="41"/>
      <c r="AM1888" s="41"/>
      <c r="AN1888" s="41"/>
      <c r="AO1888" s="41"/>
      <c r="AP1888" s="41"/>
      <c r="AQ1888" s="41"/>
      <c r="AR1888" s="41"/>
      <c r="AS1888" s="41"/>
      <c r="AT1888" s="41"/>
      <c r="AU1888" s="41"/>
      <c r="AV1888" s="41"/>
      <c r="AW1888" s="41"/>
      <c r="AX1888" s="41"/>
      <c r="AY1888" s="41"/>
      <c r="AZ1888" s="41"/>
      <c r="BA1888" s="41"/>
      <c r="BB1888" s="41"/>
      <c r="BC1888" s="41"/>
      <c r="BD1888" s="41"/>
      <c r="BE1888" s="41"/>
      <c r="BF1888" s="41"/>
      <c r="BG1888" s="41"/>
      <c r="BH1888" s="41"/>
      <c r="BI1888" s="41"/>
      <c r="BJ1888" s="41"/>
      <c r="BK1888" s="41"/>
      <c r="BL1888" s="41"/>
      <c r="BM1888" s="41"/>
      <c r="BN1888" s="41"/>
      <c r="BO1888" s="41"/>
      <c r="BP1888" s="41"/>
      <c r="BQ1888" s="41"/>
      <c r="BR1888" s="41"/>
      <c r="BS1888" s="41"/>
      <c r="BT1888" s="41"/>
      <c r="BU1888" s="41"/>
      <c r="BV1888" s="41"/>
      <c r="BW1888" s="41"/>
      <c r="BX1888" s="41"/>
      <c r="BY1888" s="41"/>
      <c r="BZ1888" s="41"/>
      <c r="CA1888" s="41"/>
      <c r="CB1888" s="41"/>
      <c r="CC1888" s="41"/>
      <c r="CD1888" s="41"/>
      <c r="CE1888" s="130"/>
      <c r="CF1888" s="139"/>
    </row>
    <row r="1889" spans="1:85" ht="14.5" customHeight="1">
      <c r="A1889" s="41" t="s">
        <v>7966</v>
      </c>
      <c r="B1889" s="119" t="s">
        <v>7624</v>
      </c>
      <c r="C1889" s="120" t="str">
        <f>MID(A1889,1,12)</f>
        <v>F.106.02.101</v>
      </c>
      <c r="D1889" s="135" t="s">
        <v>7952</v>
      </c>
      <c r="E1889" s="119" t="s">
        <v>6570</v>
      </c>
      <c r="F1889" s="118" t="s">
        <v>7964</v>
      </c>
      <c r="G1889" s="118">
        <v>0.4378085652</v>
      </c>
      <c r="H1889" s="118">
        <v>6.1812000000000004E-3</v>
      </c>
      <c r="I1889" s="118">
        <v>7.3573652000000003E-3</v>
      </c>
      <c r="J1889" s="326">
        <v>0</v>
      </c>
      <c r="K1889" s="118">
        <v>0.42426999999999998</v>
      </c>
      <c r="L1889" s="118">
        <v>0</v>
      </c>
      <c r="M1889" s="118">
        <v>7.3573652000000003E-3</v>
      </c>
      <c r="N1889" s="118">
        <v>6.1812000000000004E-3</v>
      </c>
      <c r="O1889" s="118">
        <v>0</v>
      </c>
      <c r="P1889" s="118">
        <v>0</v>
      </c>
      <c r="Q1889" s="118">
        <v>0</v>
      </c>
      <c r="R1889" s="118">
        <v>0</v>
      </c>
      <c r="S1889" s="118">
        <v>0</v>
      </c>
      <c r="T1889" s="118">
        <v>0</v>
      </c>
      <c r="U1889" s="118">
        <v>0</v>
      </c>
      <c r="V1889" s="118">
        <v>0</v>
      </c>
      <c r="W1889" s="118">
        <v>0</v>
      </c>
      <c r="X1889" s="118">
        <v>0</v>
      </c>
      <c r="Y1889" s="41"/>
      <c r="Z1889" s="327">
        <v>3.1899999999999995</v>
      </c>
      <c r="AA1889" s="41"/>
      <c r="AB1889" s="111">
        <v>0</v>
      </c>
      <c r="AC1889" s="111">
        <v>0</v>
      </c>
      <c r="AD1889" s="111">
        <v>0</v>
      </c>
      <c r="AE1889" s="111">
        <v>0</v>
      </c>
      <c r="AF1889" s="111">
        <v>0</v>
      </c>
      <c r="AG1889" s="111">
        <v>0</v>
      </c>
      <c r="AH1889" s="111">
        <v>0</v>
      </c>
      <c r="AI1889" s="41"/>
      <c r="AJ1889" s="114">
        <v>5.3030613999999997E-2</v>
      </c>
      <c r="AK1889" s="114">
        <v>5.0559266999999998E-2</v>
      </c>
      <c r="AL1889" s="114">
        <v>2.471347E-3</v>
      </c>
      <c r="AM1889" s="114">
        <v>0</v>
      </c>
      <c r="AN1889" s="113">
        <v>3.0311311000000002E-6</v>
      </c>
      <c r="AO1889" s="112">
        <v>9.1395970350000003E-9</v>
      </c>
      <c r="AP1889" s="112">
        <v>0</v>
      </c>
      <c r="AQ1889" s="328">
        <v>2.96032E-6</v>
      </c>
      <c r="AR1889" s="328">
        <v>8.9320000000000002E-9</v>
      </c>
      <c r="AS1889" s="328">
        <v>2.4403499999999998E-13</v>
      </c>
      <c r="AT1889" s="329">
        <v>0</v>
      </c>
      <c r="AU1889" s="329">
        <v>0</v>
      </c>
      <c r="AV1889" s="328">
        <v>9.1909999999999996E-10</v>
      </c>
      <c r="AW1889" s="328">
        <v>6.9892000000000001E-8</v>
      </c>
      <c r="AX1889" s="328">
        <v>1.3029E-10</v>
      </c>
      <c r="AY1889" s="328">
        <v>7.7063000000000003E-11</v>
      </c>
      <c r="AZ1889" s="329">
        <v>0</v>
      </c>
      <c r="BA1889" s="329">
        <v>0</v>
      </c>
      <c r="BB1889" s="329">
        <v>0</v>
      </c>
      <c r="BC1889" s="329">
        <v>0</v>
      </c>
      <c r="BD1889" s="329">
        <v>0</v>
      </c>
      <c r="BE1889" s="329">
        <v>0</v>
      </c>
      <c r="BF1889" s="329">
        <v>0</v>
      </c>
      <c r="BG1889" s="329">
        <v>0</v>
      </c>
      <c r="BH1889" s="329">
        <v>0</v>
      </c>
      <c r="BI1889" s="329">
        <v>0</v>
      </c>
      <c r="BJ1889" s="329">
        <v>0</v>
      </c>
      <c r="BK1889" s="329">
        <v>0</v>
      </c>
      <c r="BL1889" s="329">
        <v>0</v>
      </c>
      <c r="BM1889" s="41"/>
      <c r="BN1889" s="122">
        <v>9.2702426E-5</v>
      </c>
      <c r="BO1889" s="122">
        <v>8.3388848E-7</v>
      </c>
      <c r="BP1889" s="122">
        <v>8.8945663999999999E-5</v>
      </c>
      <c r="BQ1889" s="111">
        <v>0</v>
      </c>
      <c r="BR1889" s="122">
        <v>2.4320064999999998E-7</v>
      </c>
      <c r="BS1889" s="122">
        <v>5.9500823999999995E-7</v>
      </c>
      <c r="BT1889" s="111">
        <v>0</v>
      </c>
      <c r="BU1889" s="122">
        <v>9.0309444999999996E-7</v>
      </c>
      <c r="BV1889" s="111">
        <v>0</v>
      </c>
      <c r="BW1889" s="111">
        <v>0</v>
      </c>
      <c r="BX1889" s="111">
        <v>0</v>
      </c>
      <c r="BY1889" s="111">
        <v>0</v>
      </c>
      <c r="BZ1889" s="111">
        <v>0</v>
      </c>
      <c r="CA1889" s="122">
        <v>1.1815698999999999E-6</v>
      </c>
      <c r="CB1889" s="111">
        <v>0</v>
      </c>
      <c r="CC1889" s="111">
        <v>0</v>
      </c>
      <c r="CD1889" s="111">
        <v>0</v>
      </c>
      <c r="CF1889" s="140"/>
      <c r="CG1889" s="76" t="s">
        <v>7797</v>
      </c>
    </row>
    <row r="1890" spans="1:85" ht="14.5" customHeight="1">
      <c r="A1890" s="41" t="s">
        <v>7963</v>
      </c>
      <c r="B1890" s="119" t="s">
        <v>7624</v>
      </c>
      <c r="C1890" s="120" t="str">
        <f>MID(A1890,1,12)</f>
        <v>F.106.02.102</v>
      </c>
      <c r="D1890" s="135" t="s">
        <v>7952</v>
      </c>
      <c r="E1890" s="119" t="s">
        <v>6570</v>
      </c>
      <c r="F1890" s="118" t="s">
        <v>7961</v>
      </c>
      <c r="G1890" s="118">
        <v>0.1944185652</v>
      </c>
      <c r="H1890" s="118">
        <v>6.1812000000000004E-3</v>
      </c>
      <c r="I1890" s="118">
        <v>7.3573652000000003E-3</v>
      </c>
      <c r="J1890" s="326">
        <v>0</v>
      </c>
      <c r="K1890" s="118">
        <v>0.18088000000000001</v>
      </c>
      <c r="L1890" s="118">
        <v>0</v>
      </c>
      <c r="M1890" s="118">
        <v>7.3573652000000003E-3</v>
      </c>
      <c r="N1890" s="118">
        <v>6.1812000000000004E-3</v>
      </c>
      <c r="O1890" s="118">
        <v>0</v>
      </c>
      <c r="P1890" s="118">
        <v>0</v>
      </c>
      <c r="Q1890" s="118">
        <v>0</v>
      </c>
      <c r="R1890" s="118">
        <v>0</v>
      </c>
      <c r="S1890" s="118">
        <v>0</v>
      </c>
      <c r="T1890" s="118">
        <v>0</v>
      </c>
      <c r="U1890" s="118">
        <v>0</v>
      </c>
      <c r="V1890" s="118">
        <v>0</v>
      </c>
      <c r="W1890" s="118">
        <v>0</v>
      </c>
      <c r="X1890" s="118">
        <v>0</v>
      </c>
      <c r="Y1890" s="41"/>
      <c r="Z1890" s="327">
        <v>1.36</v>
      </c>
      <c r="AA1890" s="41"/>
      <c r="AB1890" s="111">
        <v>0</v>
      </c>
      <c r="AC1890" s="111">
        <v>0</v>
      </c>
      <c r="AD1890" s="111">
        <v>0</v>
      </c>
      <c r="AE1890" s="111">
        <v>0</v>
      </c>
      <c r="AF1890" s="111">
        <v>0</v>
      </c>
      <c r="AG1890" s="111">
        <v>0</v>
      </c>
      <c r="AH1890" s="111">
        <v>0</v>
      </c>
      <c r="AI1890" s="41"/>
      <c r="AJ1890" s="114">
        <v>2.3318403000000001E-2</v>
      </c>
      <c r="AK1890" s="114">
        <v>2.2232623999999999E-2</v>
      </c>
      <c r="AL1890" s="114">
        <v>1.0857796E-3</v>
      </c>
      <c r="AM1890" s="114">
        <v>0</v>
      </c>
      <c r="AN1890" s="113">
        <v>1.3328910999999999E-6</v>
      </c>
      <c r="AO1890" s="112">
        <v>4.0154570400000002E-9</v>
      </c>
      <c r="AP1890" s="112">
        <v>0</v>
      </c>
      <c r="AQ1890" s="328">
        <v>1.26208E-6</v>
      </c>
      <c r="AR1890" s="328">
        <v>3.8080000000000001E-9</v>
      </c>
      <c r="AS1890" s="328">
        <v>1.0404E-13</v>
      </c>
      <c r="AT1890" s="329">
        <v>0</v>
      </c>
      <c r="AU1890" s="329">
        <v>0</v>
      </c>
      <c r="AV1890" s="328">
        <v>9.1909999999999996E-10</v>
      </c>
      <c r="AW1890" s="328">
        <v>6.9892000000000001E-8</v>
      </c>
      <c r="AX1890" s="328">
        <v>1.3029E-10</v>
      </c>
      <c r="AY1890" s="328">
        <v>7.7063000000000003E-11</v>
      </c>
      <c r="AZ1890" s="329">
        <v>0</v>
      </c>
      <c r="BA1890" s="329">
        <v>0</v>
      </c>
      <c r="BB1890" s="329">
        <v>0</v>
      </c>
      <c r="BC1890" s="329">
        <v>0</v>
      </c>
      <c r="BD1890" s="329">
        <v>0</v>
      </c>
      <c r="BE1890" s="329">
        <v>0</v>
      </c>
      <c r="BF1890" s="329">
        <v>0</v>
      </c>
      <c r="BG1890" s="329">
        <v>0</v>
      </c>
      <c r="BH1890" s="329">
        <v>0</v>
      </c>
      <c r="BI1890" s="329">
        <v>0</v>
      </c>
      <c r="BJ1890" s="329">
        <v>0</v>
      </c>
      <c r="BK1890" s="329">
        <v>0</v>
      </c>
      <c r="BL1890" s="329">
        <v>0</v>
      </c>
      <c r="BM1890" s="41"/>
      <c r="BN1890" s="122">
        <v>4.1677169999999999E-5</v>
      </c>
      <c r="BO1890" s="122">
        <v>8.3388848E-7</v>
      </c>
      <c r="BP1890" s="122">
        <v>3.7920409000000002E-5</v>
      </c>
      <c r="BQ1890" s="111">
        <v>0</v>
      </c>
      <c r="BR1890" s="122">
        <v>2.4320064999999998E-7</v>
      </c>
      <c r="BS1890" s="122">
        <v>5.9500823999999995E-7</v>
      </c>
      <c r="BT1890" s="111">
        <v>0</v>
      </c>
      <c r="BU1890" s="122">
        <v>9.0309444999999996E-7</v>
      </c>
      <c r="BV1890" s="111">
        <v>0</v>
      </c>
      <c r="BW1890" s="111">
        <v>0</v>
      </c>
      <c r="BX1890" s="111">
        <v>0</v>
      </c>
      <c r="BY1890" s="111">
        <v>0</v>
      </c>
      <c r="BZ1890" s="111">
        <v>0</v>
      </c>
      <c r="CA1890" s="122">
        <v>1.1815698999999999E-6</v>
      </c>
      <c r="CB1890" s="111">
        <v>0</v>
      </c>
      <c r="CC1890" s="111">
        <v>0</v>
      </c>
      <c r="CD1890" s="111">
        <v>0</v>
      </c>
      <c r="CF1890" s="140"/>
      <c r="CG1890" s="76" t="s">
        <v>7797</v>
      </c>
    </row>
    <row r="1891" spans="1:85" ht="14.5" customHeight="1">
      <c r="A1891" s="41" t="s">
        <v>7960</v>
      </c>
      <c r="B1891" s="119" t="s">
        <v>7624</v>
      </c>
      <c r="C1891" s="120" t="str">
        <f>MID(A1891,1,12)</f>
        <v>F.106.02.103</v>
      </c>
      <c r="D1891" s="135" t="s">
        <v>7952</v>
      </c>
      <c r="E1891" s="119" t="s">
        <v>6570</v>
      </c>
      <c r="F1891" s="118" t="s">
        <v>7958</v>
      </c>
      <c r="G1891" s="118">
        <v>0.37626823799999998</v>
      </c>
      <c r="H1891" s="118">
        <v>8.4455999999999993E-3</v>
      </c>
      <c r="I1891" s="118">
        <v>1.0052637999999999E-2</v>
      </c>
      <c r="J1891" s="326">
        <v>0</v>
      </c>
      <c r="K1891" s="118">
        <v>0.35776999999999998</v>
      </c>
      <c r="L1891" s="118">
        <v>0</v>
      </c>
      <c r="M1891" s="118">
        <v>1.0052637999999999E-2</v>
      </c>
      <c r="N1891" s="118">
        <v>8.4455999999999993E-3</v>
      </c>
      <c r="O1891" s="118">
        <v>0</v>
      </c>
      <c r="P1891" s="118">
        <v>0</v>
      </c>
      <c r="Q1891" s="118">
        <v>0</v>
      </c>
      <c r="R1891" s="118">
        <v>0</v>
      </c>
      <c r="S1891" s="118">
        <v>0</v>
      </c>
      <c r="T1891" s="118">
        <v>0</v>
      </c>
      <c r="U1891" s="118">
        <v>0</v>
      </c>
      <c r="V1891" s="118">
        <v>0</v>
      </c>
      <c r="W1891" s="118">
        <v>0</v>
      </c>
      <c r="X1891" s="118">
        <v>0</v>
      </c>
      <c r="Y1891" s="41"/>
      <c r="Z1891" s="327">
        <v>2.6899999999999995</v>
      </c>
      <c r="AA1891" s="41"/>
      <c r="AB1891" s="111">
        <v>0</v>
      </c>
      <c r="AC1891" s="111">
        <v>0</v>
      </c>
      <c r="AD1891" s="111">
        <v>0</v>
      </c>
      <c r="AE1891" s="111">
        <v>0</v>
      </c>
      <c r="AF1891" s="111">
        <v>0</v>
      </c>
      <c r="AG1891" s="111">
        <v>0</v>
      </c>
      <c r="AH1891" s="111">
        <v>0</v>
      </c>
      <c r="AI1891" s="41"/>
      <c r="AJ1891" s="114">
        <v>4.5365754000000001E-2</v>
      </c>
      <c r="AK1891" s="114">
        <v>4.3252437999999997E-2</v>
      </c>
      <c r="AL1891" s="114">
        <v>2.1133164999999998E-3</v>
      </c>
      <c r="AM1891" s="114">
        <v>0</v>
      </c>
      <c r="AN1891" s="113">
        <v>2.5930718E-6</v>
      </c>
      <c r="AO1891" s="112">
        <v>7.8155197849999988E-9</v>
      </c>
      <c r="AP1891" s="112">
        <v>0</v>
      </c>
      <c r="AQ1891" s="328">
        <v>2.4963199999999998E-6</v>
      </c>
      <c r="AR1891" s="328">
        <v>7.5319999999999992E-9</v>
      </c>
      <c r="AS1891" s="328">
        <v>2.0578499999999999E-13</v>
      </c>
      <c r="AT1891" s="329">
        <v>0</v>
      </c>
      <c r="AU1891" s="329">
        <v>0</v>
      </c>
      <c r="AV1891" s="328">
        <v>1.2557999999999999E-9</v>
      </c>
      <c r="AW1891" s="328">
        <v>9.5495999999999997E-8</v>
      </c>
      <c r="AX1891" s="328">
        <v>1.7802E-10</v>
      </c>
      <c r="AY1891" s="328">
        <v>1.05294E-10</v>
      </c>
      <c r="AZ1891" s="329">
        <v>0</v>
      </c>
      <c r="BA1891" s="329">
        <v>0</v>
      </c>
      <c r="BB1891" s="329">
        <v>0</v>
      </c>
      <c r="BC1891" s="329">
        <v>0</v>
      </c>
      <c r="BD1891" s="329">
        <v>0</v>
      </c>
      <c r="BE1891" s="329">
        <v>0</v>
      </c>
      <c r="BF1891" s="329">
        <v>0</v>
      </c>
      <c r="BG1891" s="329">
        <v>0</v>
      </c>
      <c r="BH1891" s="329">
        <v>0</v>
      </c>
      <c r="BI1891" s="329">
        <v>0</v>
      </c>
      <c r="BJ1891" s="329">
        <v>0</v>
      </c>
      <c r="BK1891" s="329">
        <v>0</v>
      </c>
      <c r="BL1891" s="329">
        <v>0</v>
      </c>
      <c r="BM1891" s="41"/>
      <c r="BN1891" s="122">
        <v>8.0137338999999996E-5</v>
      </c>
      <c r="BO1891" s="122">
        <v>1.1393724000000001E-6</v>
      </c>
      <c r="BP1891" s="122">
        <v>7.5004337999999993E-5</v>
      </c>
      <c r="BQ1891" s="111">
        <v>0</v>
      </c>
      <c r="BR1891" s="122">
        <v>3.3229395999999998E-7</v>
      </c>
      <c r="BS1891" s="122">
        <v>8.1298154999999998E-7</v>
      </c>
      <c r="BT1891" s="111">
        <v>0</v>
      </c>
      <c r="BU1891" s="122">
        <v>1.233931E-6</v>
      </c>
      <c r="BV1891" s="111">
        <v>0</v>
      </c>
      <c r="BW1891" s="111">
        <v>0</v>
      </c>
      <c r="BX1891" s="111">
        <v>0</v>
      </c>
      <c r="BY1891" s="111">
        <v>0</v>
      </c>
      <c r="BZ1891" s="111">
        <v>0</v>
      </c>
      <c r="CA1891" s="122">
        <v>1.6144223E-6</v>
      </c>
      <c r="CB1891" s="111">
        <v>0</v>
      </c>
      <c r="CC1891" s="111">
        <v>0</v>
      </c>
      <c r="CD1891" s="111">
        <v>0</v>
      </c>
      <c r="CF1891" s="140"/>
      <c r="CG1891" s="76" t="s">
        <v>7797</v>
      </c>
    </row>
    <row r="1892" spans="1:85" ht="14.5" customHeight="1">
      <c r="A1892" s="41" t="s">
        <v>7957</v>
      </c>
      <c r="B1892" s="119" t="s">
        <v>7624</v>
      </c>
      <c r="C1892" s="120" t="str">
        <f>MID(A1892,1,12)</f>
        <v>F.106.02.104</v>
      </c>
      <c r="D1892" s="135" t="s">
        <v>7952</v>
      </c>
      <c r="E1892" s="119" t="s">
        <v>6570</v>
      </c>
      <c r="F1892" s="118" t="s">
        <v>7955</v>
      </c>
      <c r="G1892" s="118">
        <v>0.1944185652</v>
      </c>
      <c r="H1892" s="118">
        <v>6.1812000000000004E-3</v>
      </c>
      <c r="I1892" s="118">
        <v>7.3573652000000003E-3</v>
      </c>
      <c r="J1892" s="326">
        <v>0</v>
      </c>
      <c r="K1892" s="118">
        <v>0.18088000000000001</v>
      </c>
      <c r="L1892" s="118">
        <v>0</v>
      </c>
      <c r="M1892" s="118">
        <v>7.3573652000000003E-3</v>
      </c>
      <c r="N1892" s="118">
        <v>6.1812000000000004E-3</v>
      </c>
      <c r="O1892" s="118">
        <v>0</v>
      </c>
      <c r="P1892" s="118">
        <v>0</v>
      </c>
      <c r="Q1892" s="118">
        <v>0</v>
      </c>
      <c r="R1892" s="118">
        <v>0</v>
      </c>
      <c r="S1892" s="118">
        <v>0</v>
      </c>
      <c r="T1892" s="118">
        <v>0</v>
      </c>
      <c r="U1892" s="118">
        <v>0</v>
      </c>
      <c r="V1892" s="118">
        <v>0</v>
      </c>
      <c r="W1892" s="118">
        <v>0</v>
      </c>
      <c r="X1892" s="118">
        <v>0</v>
      </c>
      <c r="Y1892" s="41"/>
      <c r="Z1892" s="327">
        <v>1.36</v>
      </c>
      <c r="AA1892" s="41"/>
      <c r="AB1892" s="111">
        <v>0</v>
      </c>
      <c r="AC1892" s="111">
        <v>0</v>
      </c>
      <c r="AD1892" s="111">
        <v>0</v>
      </c>
      <c r="AE1892" s="111">
        <v>0</v>
      </c>
      <c r="AF1892" s="111">
        <v>0</v>
      </c>
      <c r="AG1892" s="111">
        <v>0</v>
      </c>
      <c r="AH1892" s="111">
        <v>0</v>
      </c>
      <c r="AI1892" s="41"/>
      <c r="AJ1892" s="114">
        <v>2.3318403000000001E-2</v>
      </c>
      <c r="AK1892" s="114">
        <v>2.2232623999999999E-2</v>
      </c>
      <c r="AL1892" s="114">
        <v>1.0857796E-3</v>
      </c>
      <c r="AM1892" s="114">
        <v>0</v>
      </c>
      <c r="AN1892" s="113">
        <v>1.3328910999999999E-6</v>
      </c>
      <c r="AO1892" s="112">
        <v>4.0154570400000002E-9</v>
      </c>
      <c r="AP1892" s="112">
        <v>0</v>
      </c>
      <c r="AQ1892" s="328">
        <v>1.26208E-6</v>
      </c>
      <c r="AR1892" s="328">
        <v>3.8080000000000001E-9</v>
      </c>
      <c r="AS1892" s="328">
        <v>1.0404E-13</v>
      </c>
      <c r="AT1892" s="329">
        <v>0</v>
      </c>
      <c r="AU1892" s="329">
        <v>0</v>
      </c>
      <c r="AV1892" s="328">
        <v>9.1909999999999996E-10</v>
      </c>
      <c r="AW1892" s="328">
        <v>6.9892000000000001E-8</v>
      </c>
      <c r="AX1892" s="328">
        <v>1.3029E-10</v>
      </c>
      <c r="AY1892" s="328">
        <v>7.7063000000000003E-11</v>
      </c>
      <c r="AZ1892" s="329">
        <v>0</v>
      </c>
      <c r="BA1892" s="329">
        <v>0</v>
      </c>
      <c r="BB1892" s="329">
        <v>0</v>
      </c>
      <c r="BC1892" s="329">
        <v>0</v>
      </c>
      <c r="BD1892" s="329">
        <v>0</v>
      </c>
      <c r="BE1892" s="329">
        <v>0</v>
      </c>
      <c r="BF1892" s="329">
        <v>0</v>
      </c>
      <c r="BG1892" s="329">
        <v>0</v>
      </c>
      <c r="BH1892" s="329">
        <v>0</v>
      </c>
      <c r="BI1892" s="329">
        <v>0</v>
      </c>
      <c r="BJ1892" s="329">
        <v>0</v>
      </c>
      <c r="BK1892" s="329">
        <v>0</v>
      </c>
      <c r="BL1892" s="329">
        <v>0</v>
      </c>
      <c r="BM1892" s="41"/>
      <c r="BN1892" s="122">
        <v>4.1677169999999999E-5</v>
      </c>
      <c r="BO1892" s="122">
        <v>8.3388848E-7</v>
      </c>
      <c r="BP1892" s="122">
        <v>3.7920409000000002E-5</v>
      </c>
      <c r="BQ1892" s="111">
        <v>0</v>
      </c>
      <c r="BR1892" s="122">
        <v>2.4320064999999998E-7</v>
      </c>
      <c r="BS1892" s="122">
        <v>5.9500823999999995E-7</v>
      </c>
      <c r="BT1892" s="111">
        <v>0</v>
      </c>
      <c r="BU1892" s="122">
        <v>9.0309444999999996E-7</v>
      </c>
      <c r="BV1892" s="111">
        <v>0</v>
      </c>
      <c r="BW1892" s="111">
        <v>0</v>
      </c>
      <c r="BX1892" s="111">
        <v>0</v>
      </c>
      <c r="BY1892" s="111">
        <v>0</v>
      </c>
      <c r="BZ1892" s="111">
        <v>0</v>
      </c>
      <c r="CA1892" s="122">
        <v>1.1815698999999999E-6</v>
      </c>
      <c r="CB1892" s="111">
        <v>0</v>
      </c>
      <c r="CC1892" s="111">
        <v>0</v>
      </c>
      <c r="CD1892" s="111">
        <v>0</v>
      </c>
      <c r="CF1892" s="140"/>
      <c r="CG1892" s="76" t="s">
        <v>7797</v>
      </c>
    </row>
    <row r="1893" spans="1:85" ht="14.5" customHeight="1">
      <c r="A1893" s="41" t="s">
        <v>7954</v>
      </c>
      <c r="B1893" s="119" t="s">
        <v>7624</v>
      </c>
      <c r="C1893" s="120" t="str">
        <f>MID(A1893,1,12)</f>
        <v>F.106.02.110</v>
      </c>
      <c r="D1893" s="135" t="s">
        <v>7952</v>
      </c>
      <c r="E1893" s="119" t="s">
        <v>6570</v>
      </c>
      <c r="F1893" s="118" t="s">
        <v>7951</v>
      </c>
      <c r="G1893" s="118">
        <v>0.24296879119999998</v>
      </c>
      <c r="H1893" s="118">
        <v>6.4872000000000003E-3</v>
      </c>
      <c r="I1893" s="118">
        <v>7.7215911999999999E-3</v>
      </c>
      <c r="J1893" s="326">
        <v>0</v>
      </c>
      <c r="K1893" s="118">
        <v>0.22875999999999999</v>
      </c>
      <c r="L1893" s="118">
        <v>0</v>
      </c>
      <c r="M1893" s="118">
        <v>7.7215911999999999E-3</v>
      </c>
      <c r="N1893" s="118">
        <v>6.4872000000000003E-3</v>
      </c>
      <c r="O1893" s="118">
        <v>0</v>
      </c>
      <c r="P1893" s="118">
        <v>0</v>
      </c>
      <c r="Q1893" s="118">
        <v>0</v>
      </c>
      <c r="R1893" s="118">
        <v>0</v>
      </c>
      <c r="S1893" s="118">
        <v>0</v>
      </c>
      <c r="T1893" s="118">
        <v>0</v>
      </c>
      <c r="U1893" s="118">
        <v>0</v>
      </c>
      <c r="V1893" s="118">
        <v>0</v>
      </c>
      <c r="W1893" s="118">
        <v>0</v>
      </c>
      <c r="X1893" s="118">
        <v>0</v>
      </c>
      <c r="Y1893" s="41"/>
      <c r="Z1893" s="327">
        <v>1.7199999999999998</v>
      </c>
      <c r="AA1893" s="41"/>
      <c r="AB1893" s="111">
        <v>0</v>
      </c>
      <c r="AC1893" s="111">
        <v>0</v>
      </c>
      <c r="AD1893" s="111">
        <v>0</v>
      </c>
      <c r="AE1893" s="111">
        <v>0</v>
      </c>
      <c r="AF1893" s="111">
        <v>0</v>
      </c>
      <c r="AG1893" s="111">
        <v>0</v>
      </c>
      <c r="AH1893" s="111">
        <v>0</v>
      </c>
      <c r="AI1893" s="41"/>
      <c r="AJ1893" s="114">
        <v>2.9224676000000002E-2</v>
      </c>
      <c r="AK1893" s="114">
        <v>2.7863550000000001E-2</v>
      </c>
      <c r="AL1893" s="114">
        <v>1.3611259E-3</v>
      </c>
      <c r="AM1893" s="114">
        <v>0</v>
      </c>
      <c r="AN1893" s="113">
        <v>1.6704766E-6</v>
      </c>
      <c r="AO1893" s="112">
        <v>5.0337495799999997E-9</v>
      </c>
      <c r="AP1893" s="112">
        <v>0</v>
      </c>
      <c r="AQ1893" s="328">
        <v>1.59616E-6</v>
      </c>
      <c r="AR1893" s="328">
        <v>4.8159999999999999E-9</v>
      </c>
      <c r="AS1893" s="328">
        <v>1.3158000000000001E-13</v>
      </c>
      <c r="AT1893" s="329">
        <v>0</v>
      </c>
      <c r="AU1893" s="329">
        <v>0</v>
      </c>
      <c r="AV1893" s="328">
        <v>9.6459999999999996E-10</v>
      </c>
      <c r="AW1893" s="328">
        <v>7.3351999999999994E-8</v>
      </c>
      <c r="AX1893" s="328">
        <v>1.3674000000000001E-10</v>
      </c>
      <c r="AY1893" s="328">
        <v>8.0878000000000005E-11</v>
      </c>
      <c r="AZ1893" s="329">
        <v>0</v>
      </c>
      <c r="BA1893" s="329">
        <v>0</v>
      </c>
      <c r="BB1893" s="329">
        <v>0</v>
      </c>
      <c r="BC1893" s="329">
        <v>0</v>
      </c>
      <c r="BD1893" s="329">
        <v>0</v>
      </c>
      <c r="BE1893" s="329">
        <v>0</v>
      </c>
      <c r="BF1893" s="329">
        <v>0</v>
      </c>
      <c r="BG1893" s="329">
        <v>0</v>
      </c>
      <c r="BH1893" s="329">
        <v>0</v>
      </c>
      <c r="BI1893" s="329">
        <v>0</v>
      </c>
      <c r="BJ1893" s="329">
        <v>0</v>
      </c>
      <c r="BK1893" s="329">
        <v>0</v>
      </c>
      <c r="BL1893" s="329">
        <v>0</v>
      </c>
      <c r="BM1893" s="41"/>
      <c r="BN1893" s="122">
        <v>5.1900904000000001E-5</v>
      </c>
      <c r="BO1893" s="122">
        <v>8.7517007999999999E-7</v>
      </c>
      <c r="BP1893" s="122">
        <v>4.7958163999999999E-5</v>
      </c>
      <c r="BQ1893" s="111">
        <v>0</v>
      </c>
      <c r="BR1893" s="122">
        <v>2.5524028999999999E-7</v>
      </c>
      <c r="BS1893" s="122">
        <v>6.2446408999999998E-7</v>
      </c>
      <c r="BT1893" s="111">
        <v>0</v>
      </c>
      <c r="BU1893" s="122">
        <v>9.4780210000000005E-7</v>
      </c>
      <c r="BV1893" s="111">
        <v>0</v>
      </c>
      <c r="BW1893" s="111">
        <v>0</v>
      </c>
      <c r="BX1893" s="111">
        <v>0</v>
      </c>
      <c r="BY1893" s="111">
        <v>0</v>
      </c>
      <c r="BZ1893" s="111">
        <v>0</v>
      </c>
      <c r="CA1893" s="122">
        <v>1.2400634999999999E-6</v>
      </c>
      <c r="CB1893" s="111">
        <v>0</v>
      </c>
      <c r="CC1893" s="111">
        <v>0</v>
      </c>
      <c r="CD1893" s="111">
        <v>0</v>
      </c>
      <c r="CF1893" s="140"/>
      <c r="CG1893" s="76" t="s">
        <v>7797</v>
      </c>
    </row>
    <row r="1894" spans="1:85" ht="14.5" customHeight="1">
      <c r="B1894" s="119" t="s">
        <v>7624</v>
      </c>
      <c r="C1894" s="133" t="s">
        <v>7950</v>
      </c>
      <c r="D1894" s="133" t="s">
        <v>7949</v>
      </c>
      <c r="G1894" s="41"/>
      <c r="H1894" s="41"/>
      <c r="I1894" s="41"/>
      <c r="J1894" s="41"/>
      <c r="K1894" s="41"/>
      <c r="L1894" s="41"/>
      <c r="M1894" s="41"/>
      <c r="N1894" s="41"/>
      <c r="O1894" s="41"/>
      <c r="P1894" s="41"/>
      <c r="Q1894" s="41"/>
      <c r="R1894" s="41"/>
      <c r="S1894" s="41"/>
      <c r="T1894" s="41"/>
      <c r="U1894" s="41"/>
      <c r="V1894" s="41"/>
      <c r="W1894" s="41"/>
      <c r="X1894" s="41"/>
      <c r="Y1894" s="41"/>
      <c r="Z1894" s="41"/>
      <c r="AA1894" s="41"/>
      <c r="AB1894" s="41"/>
      <c r="AC1894" s="41"/>
      <c r="AD1894" s="41"/>
      <c r="AE1894" s="41"/>
      <c r="AF1894" s="41"/>
      <c r="AG1894" s="41"/>
      <c r="AH1894" s="41"/>
      <c r="AI1894" s="41"/>
      <c r="AJ1894" s="41"/>
      <c r="AK1894" s="41"/>
      <c r="AL1894" s="41"/>
      <c r="AM1894" s="41"/>
      <c r="AN1894" s="41"/>
      <c r="AO1894" s="41"/>
      <c r="AP1894" s="41"/>
      <c r="AQ1894" s="41"/>
      <c r="AR1894" s="41"/>
      <c r="AS1894" s="41"/>
      <c r="AT1894" s="41"/>
      <c r="AU1894" s="41"/>
      <c r="AV1894" s="41"/>
      <c r="AW1894" s="41"/>
      <c r="AX1894" s="41"/>
      <c r="AY1894" s="41"/>
      <c r="AZ1894" s="41"/>
      <c r="BA1894" s="41"/>
      <c r="BB1894" s="41"/>
      <c r="BC1894" s="41"/>
      <c r="BD1894" s="41"/>
      <c r="BE1894" s="41"/>
      <c r="BF1894" s="41"/>
      <c r="BG1894" s="41"/>
      <c r="BH1894" s="41"/>
      <c r="BI1894" s="41"/>
      <c r="BJ1894" s="41"/>
      <c r="BK1894" s="41"/>
      <c r="BL1894" s="41"/>
      <c r="BM1894" s="41"/>
      <c r="BN1894" s="41"/>
      <c r="BO1894" s="41"/>
      <c r="BP1894" s="41"/>
      <c r="BQ1894" s="41"/>
      <c r="BR1894" s="41"/>
      <c r="BS1894" s="41"/>
      <c r="BT1894" s="41"/>
      <c r="BU1894" s="41"/>
      <c r="BV1894" s="41"/>
      <c r="BW1894" s="41"/>
      <c r="BX1894" s="41"/>
      <c r="BY1894" s="41"/>
      <c r="BZ1894" s="41"/>
      <c r="CA1894" s="41"/>
      <c r="CB1894" s="41"/>
      <c r="CC1894" s="41"/>
      <c r="CD1894" s="41"/>
      <c r="CE1894" s="130"/>
      <c r="CF1894" s="139"/>
    </row>
    <row r="1895" spans="1:85" ht="14.5" customHeight="1">
      <c r="A1895" s="41" t="s">
        <v>7948</v>
      </c>
      <c r="B1895" s="119" t="s">
        <v>7624</v>
      </c>
      <c r="C1895" s="120" t="str">
        <f t="shared" ref="C1895:C1918" si="691">MID(A1895,1,12)</f>
        <v>F.106.03.101</v>
      </c>
      <c r="D1895" s="135" t="s">
        <v>7877</v>
      </c>
      <c r="E1895" s="119" t="s">
        <v>6570</v>
      </c>
      <c r="F1895" s="118" t="s">
        <v>7946</v>
      </c>
      <c r="G1895" s="118">
        <v>0.448326803</v>
      </c>
      <c r="H1895" s="118">
        <v>1.4626800000000001E-2</v>
      </c>
      <c r="I1895" s="118">
        <v>1.7410003E-2</v>
      </c>
      <c r="J1895" s="326">
        <v>0</v>
      </c>
      <c r="K1895" s="118">
        <v>0.41628999999999999</v>
      </c>
      <c r="L1895" s="118">
        <v>0</v>
      </c>
      <c r="M1895" s="118">
        <v>1.7410003E-2</v>
      </c>
      <c r="N1895" s="118">
        <v>1.4626800000000001E-2</v>
      </c>
      <c r="O1895" s="118">
        <v>0</v>
      </c>
      <c r="P1895" s="118">
        <v>0</v>
      </c>
      <c r="Q1895" s="118">
        <v>0</v>
      </c>
      <c r="R1895" s="118">
        <v>0</v>
      </c>
      <c r="S1895" s="118">
        <v>0</v>
      </c>
      <c r="T1895" s="118">
        <v>0</v>
      </c>
      <c r="U1895" s="118">
        <v>0</v>
      </c>
      <c r="V1895" s="118">
        <v>0</v>
      </c>
      <c r="W1895" s="118">
        <v>0</v>
      </c>
      <c r="X1895" s="118">
        <v>0</v>
      </c>
      <c r="Y1895" s="41"/>
      <c r="Z1895" s="327">
        <v>3.13</v>
      </c>
      <c r="AA1895" s="41"/>
      <c r="AB1895" s="111">
        <v>0</v>
      </c>
      <c r="AC1895" s="111">
        <v>0</v>
      </c>
      <c r="AD1895" s="111">
        <v>0</v>
      </c>
      <c r="AE1895" s="111">
        <v>0</v>
      </c>
      <c r="AF1895" s="111">
        <v>0</v>
      </c>
      <c r="AG1895" s="111">
        <v>0</v>
      </c>
      <c r="AH1895" s="111">
        <v>0</v>
      </c>
      <c r="AI1895" s="41"/>
      <c r="AJ1895" s="114">
        <v>5.3746871000000002E-2</v>
      </c>
      <c r="AK1895" s="114">
        <v>5.1244343999999997E-2</v>
      </c>
      <c r="AL1895" s="114">
        <v>2.5025266999999999E-3</v>
      </c>
      <c r="AM1895" s="114">
        <v>0</v>
      </c>
      <c r="AN1895" s="113">
        <v>3.0722028999999999E-6</v>
      </c>
      <c r="AO1895" s="112">
        <v>9.2549064449999992E-9</v>
      </c>
      <c r="AP1895" s="112">
        <v>0</v>
      </c>
      <c r="AQ1895" s="328">
        <v>2.9046399999999999E-6</v>
      </c>
      <c r="AR1895" s="328">
        <v>8.7639999999999999E-9</v>
      </c>
      <c r="AS1895" s="328">
        <v>2.39445E-13</v>
      </c>
      <c r="AT1895" s="329">
        <v>0</v>
      </c>
      <c r="AU1895" s="329">
        <v>0</v>
      </c>
      <c r="AV1895" s="328">
        <v>2.1749E-9</v>
      </c>
      <c r="AW1895" s="328">
        <v>1.65388E-7</v>
      </c>
      <c r="AX1895" s="328">
        <v>3.0830999999999999E-10</v>
      </c>
      <c r="AY1895" s="328">
        <v>1.82357E-10</v>
      </c>
      <c r="AZ1895" s="329">
        <v>0</v>
      </c>
      <c r="BA1895" s="329">
        <v>0</v>
      </c>
      <c r="BB1895" s="329">
        <v>0</v>
      </c>
      <c r="BC1895" s="329">
        <v>0</v>
      </c>
      <c r="BD1895" s="329">
        <v>0</v>
      </c>
      <c r="BE1895" s="329">
        <v>0</v>
      </c>
      <c r="BF1895" s="329">
        <v>0</v>
      </c>
      <c r="BG1895" s="329">
        <v>0</v>
      </c>
      <c r="BH1895" s="329">
        <v>0</v>
      </c>
      <c r="BI1895" s="329">
        <v>0</v>
      </c>
      <c r="BJ1895" s="329">
        <v>0</v>
      </c>
      <c r="BK1895" s="329">
        <v>0</v>
      </c>
      <c r="BL1895" s="329">
        <v>0</v>
      </c>
      <c r="BM1895" s="41"/>
      <c r="BN1895" s="122">
        <v>9.6162468000000005E-5</v>
      </c>
      <c r="BO1895" s="122">
        <v>1.9732607999999999E-6</v>
      </c>
      <c r="BP1895" s="122">
        <v>8.7272705000000003E-5</v>
      </c>
      <c r="BQ1895" s="111">
        <v>0</v>
      </c>
      <c r="BR1895" s="122">
        <v>5.7549462E-7</v>
      </c>
      <c r="BS1895" s="122">
        <v>1.4079898E-6</v>
      </c>
      <c r="BT1895" s="111">
        <v>0</v>
      </c>
      <c r="BU1895" s="122">
        <v>2.1370254999999998E-6</v>
      </c>
      <c r="BV1895" s="111">
        <v>0</v>
      </c>
      <c r="BW1895" s="111">
        <v>0</v>
      </c>
      <c r="BX1895" s="111">
        <v>0</v>
      </c>
      <c r="BY1895" s="111">
        <v>0</v>
      </c>
      <c r="BZ1895" s="111">
        <v>0</v>
      </c>
      <c r="CA1895" s="122">
        <v>2.7959922000000001E-6</v>
      </c>
      <c r="CB1895" s="111">
        <v>0</v>
      </c>
      <c r="CC1895" s="111">
        <v>0</v>
      </c>
      <c r="CD1895" s="111">
        <v>0</v>
      </c>
      <c r="CF1895" s="140"/>
      <c r="CG1895" s="76" t="s">
        <v>7797</v>
      </c>
    </row>
    <row r="1896" spans="1:85" ht="14.5" customHeight="1">
      <c r="A1896" s="41" t="s">
        <v>7945</v>
      </c>
      <c r="B1896" s="119" t="s">
        <v>7624</v>
      </c>
      <c r="C1896" s="120" t="str">
        <f t="shared" si="691"/>
        <v>F.106.03.102</v>
      </c>
      <c r="D1896" s="135" t="s">
        <v>7877</v>
      </c>
      <c r="E1896" s="119" t="s">
        <v>6570</v>
      </c>
      <c r="F1896" s="118" t="s">
        <v>7943</v>
      </c>
      <c r="G1896" s="118">
        <v>3.7398610999999998E-2</v>
      </c>
      <c r="H1896" s="118">
        <v>1.7074800000000001E-2</v>
      </c>
      <c r="I1896" s="118">
        <v>2.0323811000000001E-2</v>
      </c>
      <c r="J1896" s="326">
        <v>0</v>
      </c>
      <c r="K1896" s="118">
        <v>0</v>
      </c>
      <c r="L1896" s="118">
        <v>0</v>
      </c>
      <c r="M1896" s="118">
        <v>2.0323811000000001E-2</v>
      </c>
      <c r="N1896" s="118">
        <v>1.7074800000000001E-2</v>
      </c>
      <c r="O1896" s="118">
        <v>0</v>
      </c>
      <c r="P1896" s="118">
        <v>0</v>
      </c>
      <c r="Q1896" s="118">
        <v>0</v>
      </c>
      <c r="R1896" s="118">
        <v>0</v>
      </c>
      <c r="S1896" s="118">
        <v>0</v>
      </c>
      <c r="T1896" s="118">
        <v>0</v>
      </c>
      <c r="U1896" s="118">
        <v>0</v>
      </c>
      <c r="V1896" s="118">
        <v>0</v>
      </c>
      <c r="W1896" s="118">
        <v>0</v>
      </c>
      <c r="X1896" s="118">
        <v>0</v>
      </c>
      <c r="Y1896" s="41"/>
      <c r="Z1896" s="327">
        <v>0</v>
      </c>
      <c r="AA1896" s="41"/>
      <c r="AB1896" s="111">
        <v>0</v>
      </c>
      <c r="AC1896" s="111">
        <v>0</v>
      </c>
      <c r="AD1896" s="111">
        <v>0</v>
      </c>
      <c r="AE1896" s="111">
        <v>0</v>
      </c>
      <c r="AF1896" s="111">
        <v>0</v>
      </c>
      <c r="AG1896" s="111">
        <v>0</v>
      </c>
      <c r="AH1896" s="111">
        <v>0</v>
      </c>
      <c r="AI1896" s="41"/>
      <c r="AJ1896" s="114">
        <v>3.4176047000000001E-3</v>
      </c>
      <c r="AK1896" s="114">
        <v>3.2627231E-3</v>
      </c>
      <c r="AL1896" s="114">
        <v>1.5488160000000001E-4</v>
      </c>
      <c r="AM1896" s="114">
        <v>0</v>
      </c>
      <c r="AN1896" s="113">
        <v>1.9560689999999999E-7</v>
      </c>
      <c r="AO1896" s="112">
        <v>5.7278700000000002E-10</v>
      </c>
      <c r="AP1896" s="112">
        <v>0</v>
      </c>
      <c r="AQ1896" s="329">
        <v>0</v>
      </c>
      <c r="AR1896" s="329">
        <v>0</v>
      </c>
      <c r="AS1896" s="329">
        <v>0</v>
      </c>
      <c r="AT1896" s="329">
        <v>0</v>
      </c>
      <c r="AU1896" s="329">
        <v>0</v>
      </c>
      <c r="AV1896" s="328">
        <v>2.5389E-9</v>
      </c>
      <c r="AW1896" s="328">
        <v>1.9306799999999999E-7</v>
      </c>
      <c r="AX1896" s="328">
        <v>3.5991E-10</v>
      </c>
      <c r="AY1896" s="328">
        <v>2.1287699999999999E-10</v>
      </c>
      <c r="AZ1896" s="329">
        <v>0</v>
      </c>
      <c r="BA1896" s="329">
        <v>0</v>
      </c>
      <c r="BB1896" s="329">
        <v>0</v>
      </c>
      <c r="BC1896" s="329">
        <v>0</v>
      </c>
      <c r="BD1896" s="329">
        <v>0</v>
      </c>
      <c r="BE1896" s="329">
        <v>0</v>
      </c>
      <c r="BF1896" s="329">
        <v>0</v>
      </c>
      <c r="BG1896" s="329">
        <v>0</v>
      </c>
      <c r="BH1896" s="329">
        <v>0</v>
      </c>
      <c r="BI1896" s="329">
        <v>0</v>
      </c>
      <c r="BJ1896" s="329">
        <v>0</v>
      </c>
      <c r="BK1896" s="329">
        <v>0</v>
      </c>
      <c r="BL1896" s="329">
        <v>0</v>
      </c>
      <c r="BM1896" s="41"/>
      <c r="BN1896" s="122">
        <v>1.0377589E-5</v>
      </c>
      <c r="BO1896" s="122">
        <v>2.3035137000000002E-6</v>
      </c>
      <c r="BP1896" s="111">
        <v>0</v>
      </c>
      <c r="BQ1896" s="111">
        <v>0</v>
      </c>
      <c r="BR1896" s="122">
        <v>6.7181170999999999E-7</v>
      </c>
      <c r="BS1896" s="122">
        <v>1.6436366E-6</v>
      </c>
      <c r="BT1896" s="111">
        <v>0</v>
      </c>
      <c r="BU1896" s="122">
        <v>2.4946867000000001E-6</v>
      </c>
      <c r="BV1896" s="111">
        <v>0</v>
      </c>
      <c r="BW1896" s="111">
        <v>0</v>
      </c>
      <c r="BX1896" s="111">
        <v>0</v>
      </c>
      <c r="BY1896" s="111">
        <v>0</v>
      </c>
      <c r="BZ1896" s="111">
        <v>0</v>
      </c>
      <c r="CA1896" s="122">
        <v>3.2639407E-6</v>
      </c>
      <c r="CB1896" s="111">
        <v>0</v>
      </c>
      <c r="CC1896" s="111">
        <v>0</v>
      </c>
      <c r="CD1896" s="111">
        <v>0</v>
      </c>
      <c r="CF1896" s="140"/>
      <c r="CG1896" s="76" t="s">
        <v>7797</v>
      </c>
    </row>
    <row r="1897" spans="1:85" ht="14.5" customHeight="1">
      <c r="A1897" s="41" t="s">
        <v>7942</v>
      </c>
      <c r="B1897" s="119" t="s">
        <v>7624</v>
      </c>
      <c r="C1897" s="120" t="str">
        <f t="shared" si="691"/>
        <v>F.106.03.103</v>
      </c>
      <c r="D1897" s="135" t="s">
        <v>7877</v>
      </c>
      <c r="E1897" s="119" t="s">
        <v>6570</v>
      </c>
      <c r="F1897" s="118" t="s">
        <v>7940</v>
      </c>
      <c r="G1897" s="118">
        <v>1.5683288399999998E-2</v>
      </c>
      <c r="H1897" s="118">
        <v>7.1603999999999999E-3</v>
      </c>
      <c r="I1897" s="118">
        <v>8.5228883999999994E-3</v>
      </c>
      <c r="J1897" s="326">
        <v>0</v>
      </c>
      <c r="K1897" s="118">
        <v>0</v>
      </c>
      <c r="L1897" s="118">
        <v>0</v>
      </c>
      <c r="M1897" s="118">
        <v>8.5228883999999994E-3</v>
      </c>
      <c r="N1897" s="118">
        <v>7.1603999999999999E-3</v>
      </c>
      <c r="O1897" s="118">
        <v>0</v>
      </c>
      <c r="P1897" s="118">
        <v>0</v>
      </c>
      <c r="Q1897" s="118">
        <v>0</v>
      </c>
      <c r="R1897" s="118">
        <v>0</v>
      </c>
      <c r="S1897" s="118">
        <v>0</v>
      </c>
      <c r="T1897" s="118">
        <v>0</v>
      </c>
      <c r="U1897" s="118">
        <v>0</v>
      </c>
      <c r="V1897" s="118">
        <v>0</v>
      </c>
      <c r="W1897" s="118">
        <v>0</v>
      </c>
      <c r="X1897" s="118">
        <v>0</v>
      </c>
      <c r="Y1897" s="41"/>
      <c r="Z1897" s="327">
        <v>0</v>
      </c>
      <c r="AA1897" s="41"/>
      <c r="AB1897" s="111">
        <v>0</v>
      </c>
      <c r="AC1897" s="111">
        <v>0</v>
      </c>
      <c r="AD1897" s="111">
        <v>0</v>
      </c>
      <c r="AE1897" s="111">
        <v>0</v>
      </c>
      <c r="AF1897" s="111">
        <v>0</v>
      </c>
      <c r="AG1897" s="111">
        <v>0</v>
      </c>
      <c r="AH1897" s="111">
        <v>0</v>
      </c>
      <c r="AI1897" s="41"/>
      <c r="AJ1897" s="114">
        <v>1.4331890999999999E-3</v>
      </c>
      <c r="AK1897" s="114">
        <v>1.3682386999999999E-3</v>
      </c>
      <c r="AL1897" s="121">
        <v>6.4950350000000004E-5</v>
      </c>
      <c r="AM1897" s="114">
        <v>0</v>
      </c>
      <c r="AN1897" s="113">
        <v>8.2028699999999997E-8</v>
      </c>
      <c r="AO1897" s="112">
        <v>2.4020099999999996E-10</v>
      </c>
      <c r="AP1897" s="112">
        <v>0</v>
      </c>
      <c r="AQ1897" s="329">
        <v>0</v>
      </c>
      <c r="AR1897" s="329">
        <v>0</v>
      </c>
      <c r="AS1897" s="329">
        <v>0</v>
      </c>
      <c r="AT1897" s="329">
        <v>0</v>
      </c>
      <c r="AU1897" s="329">
        <v>0</v>
      </c>
      <c r="AV1897" s="328">
        <v>1.0647000000000001E-9</v>
      </c>
      <c r="AW1897" s="328">
        <v>8.0963999999999996E-8</v>
      </c>
      <c r="AX1897" s="328">
        <v>1.5092999999999999E-10</v>
      </c>
      <c r="AY1897" s="328">
        <v>8.9271000000000001E-11</v>
      </c>
      <c r="AZ1897" s="329">
        <v>0</v>
      </c>
      <c r="BA1897" s="329">
        <v>0</v>
      </c>
      <c r="BB1897" s="329">
        <v>0</v>
      </c>
      <c r="BC1897" s="329">
        <v>0</v>
      </c>
      <c r="BD1897" s="329">
        <v>0</v>
      </c>
      <c r="BE1897" s="329">
        <v>0</v>
      </c>
      <c r="BF1897" s="329">
        <v>0</v>
      </c>
      <c r="BG1897" s="329">
        <v>0</v>
      </c>
      <c r="BH1897" s="329">
        <v>0</v>
      </c>
      <c r="BI1897" s="329">
        <v>0</v>
      </c>
      <c r="BJ1897" s="329">
        <v>0</v>
      </c>
      <c r="BK1897" s="329">
        <v>0</v>
      </c>
      <c r="BL1897" s="329">
        <v>0</v>
      </c>
      <c r="BM1897" s="41"/>
      <c r="BN1897" s="122">
        <v>4.3518923000000002E-6</v>
      </c>
      <c r="BO1897" s="122">
        <v>9.6598961999999998E-7</v>
      </c>
      <c r="BP1897" s="111">
        <v>0</v>
      </c>
      <c r="BQ1897" s="111">
        <v>0</v>
      </c>
      <c r="BR1897" s="122">
        <v>2.8172749000000002E-7</v>
      </c>
      <c r="BS1897" s="122">
        <v>6.8926697000000005E-7</v>
      </c>
      <c r="BT1897" s="111">
        <v>0</v>
      </c>
      <c r="BU1897" s="122">
        <v>1.0461589E-6</v>
      </c>
      <c r="BV1897" s="111">
        <v>0</v>
      </c>
      <c r="BW1897" s="111">
        <v>0</v>
      </c>
      <c r="BX1897" s="111">
        <v>0</v>
      </c>
      <c r="BY1897" s="111">
        <v>0</v>
      </c>
      <c r="BZ1897" s="111">
        <v>0</v>
      </c>
      <c r="CA1897" s="122">
        <v>1.3687493E-6</v>
      </c>
      <c r="CB1897" s="111">
        <v>0</v>
      </c>
      <c r="CC1897" s="111">
        <v>0</v>
      </c>
      <c r="CD1897" s="111">
        <v>0</v>
      </c>
      <c r="CF1897" s="140"/>
      <c r="CG1897" s="76" t="s">
        <v>7797</v>
      </c>
    </row>
    <row r="1898" spans="1:85" ht="14.5" customHeight="1">
      <c r="A1898" s="41" t="s">
        <v>7939</v>
      </c>
      <c r="B1898" s="119" t="s">
        <v>7624</v>
      </c>
      <c r="C1898" s="120" t="str">
        <f t="shared" si="691"/>
        <v>F.106.03.104</v>
      </c>
      <c r="D1898" s="135" t="s">
        <v>7877</v>
      </c>
      <c r="E1898" s="119" t="s">
        <v>6570</v>
      </c>
      <c r="F1898" s="118" t="s">
        <v>7937</v>
      </c>
      <c r="G1898" s="118">
        <v>0.448584441</v>
      </c>
      <c r="H1898" s="118">
        <v>1.4137200000000001E-2</v>
      </c>
      <c r="I1898" s="118">
        <v>1.6827241E-2</v>
      </c>
      <c r="J1898" s="326">
        <v>0</v>
      </c>
      <c r="K1898" s="118">
        <v>0.41761999999999999</v>
      </c>
      <c r="L1898" s="118">
        <v>0</v>
      </c>
      <c r="M1898" s="118">
        <v>1.6827241E-2</v>
      </c>
      <c r="N1898" s="118">
        <v>1.4137200000000001E-2</v>
      </c>
      <c r="O1898" s="118">
        <v>0</v>
      </c>
      <c r="P1898" s="118">
        <v>0</v>
      </c>
      <c r="Q1898" s="118">
        <v>0</v>
      </c>
      <c r="R1898" s="118">
        <v>0</v>
      </c>
      <c r="S1898" s="118">
        <v>0</v>
      </c>
      <c r="T1898" s="118">
        <v>0</v>
      </c>
      <c r="U1898" s="118">
        <v>0</v>
      </c>
      <c r="V1898" s="118">
        <v>0</v>
      </c>
      <c r="W1898" s="118">
        <v>0</v>
      </c>
      <c r="X1898" s="118">
        <v>0</v>
      </c>
      <c r="Y1898" s="41"/>
      <c r="Z1898" s="327">
        <v>3.1399999999999997</v>
      </c>
      <c r="AA1898" s="41"/>
      <c r="AB1898" s="111">
        <v>0</v>
      </c>
      <c r="AC1898" s="111">
        <v>0</v>
      </c>
      <c r="AD1898" s="111">
        <v>0</v>
      </c>
      <c r="AE1898" s="111">
        <v>0</v>
      </c>
      <c r="AF1898" s="111">
        <v>0</v>
      </c>
      <c r="AG1898" s="111">
        <v>0</v>
      </c>
      <c r="AH1898" s="111">
        <v>0</v>
      </c>
      <c r="AI1898" s="41"/>
      <c r="AJ1898" s="114">
        <v>5.3811236999999998E-2</v>
      </c>
      <c r="AK1898" s="114">
        <v>5.1305580000000003E-2</v>
      </c>
      <c r="AL1898" s="114">
        <v>2.5056571000000001E-3</v>
      </c>
      <c r="AM1898" s="114">
        <v>0</v>
      </c>
      <c r="AN1898" s="113">
        <v>3.0758740999999997E-6</v>
      </c>
      <c r="AO1898" s="112">
        <v>9.2664832100000017E-9</v>
      </c>
      <c r="AP1898" s="112">
        <v>0</v>
      </c>
      <c r="AQ1898" s="328">
        <v>2.9139199999999999E-6</v>
      </c>
      <c r="AR1898" s="328">
        <v>8.7920000000000002E-9</v>
      </c>
      <c r="AS1898" s="328">
        <v>2.4020999999999999E-13</v>
      </c>
      <c r="AT1898" s="329">
        <v>0</v>
      </c>
      <c r="AU1898" s="329">
        <v>0</v>
      </c>
      <c r="AV1898" s="328">
        <v>2.1021E-9</v>
      </c>
      <c r="AW1898" s="328">
        <v>1.5985199999999999E-7</v>
      </c>
      <c r="AX1898" s="328">
        <v>2.9799000000000002E-10</v>
      </c>
      <c r="AY1898" s="328">
        <v>1.7625300000000001E-10</v>
      </c>
      <c r="AZ1898" s="329">
        <v>0</v>
      </c>
      <c r="BA1898" s="329">
        <v>0</v>
      </c>
      <c r="BB1898" s="329">
        <v>0</v>
      </c>
      <c r="BC1898" s="329">
        <v>0</v>
      </c>
      <c r="BD1898" s="329">
        <v>0</v>
      </c>
      <c r="BE1898" s="329">
        <v>0</v>
      </c>
      <c r="BF1898" s="329">
        <v>0</v>
      </c>
      <c r="BG1898" s="329">
        <v>0</v>
      </c>
      <c r="BH1898" s="329">
        <v>0</v>
      </c>
      <c r="BI1898" s="329">
        <v>0</v>
      </c>
      <c r="BJ1898" s="329">
        <v>0</v>
      </c>
      <c r="BK1898" s="329">
        <v>0</v>
      </c>
      <c r="BL1898" s="329">
        <v>0</v>
      </c>
      <c r="BM1898" s="41"/>
      <c r="BN1898" s="122">
        <v>9.6143729000000005E-5</v>
      </c>
      <c r="BO1898" s="122">
        <v>1.9072103E-6</v>
      </c>
      <c r="BP1898" s="122">
        <v>8.7551532000000004E-5</v>
      </c>
      <c r="BQ1898" s="111">
        <v>0</v>
      </c>
      <c r="BR1898" s="122">
        <v>5.5623119999999996E-7</v>
      </c>
      <c r="BS1898" s="122">
        <v>1.3608604000000001E-6</v>
      </c>
      <c r="BT1898" s="111">
        <v>0</v>
      </c>
      <c r="BU1898" s="122">
        <v>2.0654932999999998E-6</v>
      </c>
      <c r="BV1898" s="111">
        <v>0</v>
      </c>
      <c r="BW1898" s="111">
        <v>0</v>
      </c>
      <c r="BX1898" s="111">
        <v>0</v>
      </c>
      <c r="BY1898" s="111">
        <v>0</v>
      </c>
      <c r="BZ1898" s="111">
        <v>0</v>
      </c>
      <c r="CA1898" s="122">
        <v>2.7024024999999999E-6</v>
      </c>
      <c r="CB1898" s="111">
        <v>0</v>
      </c>
      <c r="CC1898" s="111">
        <v>0</v>
      </c>
      <c r="CD1898" s="111">
        <v>0</v>
      </c>
      <c r="CF1898" s="140"/>
      <c r="CG1898" s="76" t="s">
        <v>7797</v>
      </c>
    </row>
    <row r="1899" spans="1:85" ht="14.5" customHeight="1">
      <c r="A1899" s="41" t="s">
        <v>7936</v>
      </c>
      <c r="B1899" s="119" t="s">
        <v>7624</v>
      </c>
      <c r="C1899" s="120" t="str">
        <f t="shared" si="691"/>
        <v>F.106.03.105</v>
      </c>
      <c r="D1899" s="135" t="s">
        <v>7877</v>
      </c>
      <c r="E1899" s="119" t="s">
        <v>6570</v>
      </c>
      <c r="F1899" s="118" t="s">
        <v>7934</v>
      </c>
      <c r="G1899" s="118">
        <v>3.016017E-2</v>
      </c>
      <c r="H1899" s="118">
        <v>1.3769999999999999E-2</v>
      </c>
      <c r="I1899" s="118">
        <v>1.6390169999999999E-2</v>
      </c>
      <c r="J1899" s="326">
        <v>0</v>
      </c>
      <c r="K1899" s="118">
        <v>0</v>
      </c>
      <c r="L1899" s="118">
        <v>0</v>
      </c>
      <c r="M1899" s="118">
        <v>1.6390169999999999E-2</v>
      </c>
      <c r="N1899" s="118">
        <v>1.3769999999999999E-2</v>
      </c>
      <c r="O1899" s="118">
        <v>0</v>
      </c>
      <c r="P1899" s="118">
        <v>0</v>
      </c>
      <c r="Q1899" s="118">
        <v>0</v>
      </c>
      <c r="R1899" s="118">
        <v>0</v>
      </c>
      <c r="S1899" s="118">
        <v>0</v>
      </c>
      <c r="T1899" s="118">
        <v>0</v>
      </c>
      <c r="U1899" s="118">
        <v>0</v>
      </c>
      <c r="V1899" s="118">
        <v>0</v>
      </c>
      <c r="W1899" s="118">
        <v>0</v>
      </c>
      <c r="X1899" s="118">
        <v>0</v>
      </c>
      <c r="Y1899" s="41"/>
      <c r="Z1899" s="327">
        <v>0</v>
      </c>
      <c r="AA1899" s="41"/>
      <c r="AB1899" s="111">
        <v>0</v>
      </c>
      <c r="AC1899" s="111">
        <v>0</v>
      </c>
      <c r="AD1899" s="111">
        <v>0</v>
      </c>
      <c r="AE1899" s="111">
        <v>0</v>
      </c>
      <c r="AF1899" s="111">
        <v>0</v>
      </c>
      <c r="AG1899" s="111">
        <v>0</v>
      </c>
      <c r="AH1899" s="111">
        <v>0</v>
      </c>
      <c r="AI1899" s="41"/>
      <c r="AJ1899" s="114">
        <v>2.7561328E-3</v>
      </c>
      <c r="AK1899" s="114">
        <v>2.6312282999999999E-3</v>
      </c>
      <c r="AL1899" s="114">
        <v>1.2490451999999999E-4</v>
      </c>
      <c r="AM1899" s="114">
        <v>0</v>
      </c>
      <c r="AN1899" s="113">
        <v>1.577475E-7</v>
      </c>
      <c r="AO1899" s="112">
        <v>4.6192500000000004E-10</v>
      </c>
      <c r="AP1899" s="112">
        <v>0</v>
      </c>
      <c r="AQ1899" s="329">
        <v>0</v>
      </c>
      <c r="AR1899" s="329">
        <v>0</v>
      </c>
      <c r="AS1899" s="329">
        <v>0</v>
      </c>
      <c r="AT1899" s="329">
        <v>0</v>
      </c>
      <c r="AU1899" s="329">
        <v>0</v>
      </c>
      <c r="AV1899" s="328">
        <v>2.0474999999999998E-9</v>
      </c>
      <c r="AW1899" s="328">
        <v>1.557E-7</v>
      </c>
      <c r="AX1899" s="328">
        <v>2.9025000000000001E-10</v>
      </c>
      <c r="AY1899" s="328">
        <v>1.71675E-10</v>
      </c>
      <c r="AZ1899" s="329">
        <v>0</v>
      </c>
      <c r="BA1899" s="329">
        <v>0</v>
      </c>
      <c r="BB1899" s="329">
        <v>0</v>
      </c>
      <c r="BC1899" s="329">
        <v>0</v>
      </c>
      <c r="BD1899" s="329">
        <v>0</v>
      </c>
      <c r="BE1899" s="329">
        <v>0</v>
      </c>
      <c r="BF1899" s="329">
        <v>0</v>
      </c>
      <c r="BG1899" s="329">
        <v>0</v>
      </c>
      <c r="BH1899" s="329">
        <v>0</v>
      </c>
      <c r="BI1899" s="329">
        <v>0</v>
      </c>
      <c r="BJ1899" s="329">
        <v>0</v>
      </c>
      <c r="BK1899" s="329">
        <v>0</v>
      </c>
      <c r="BL1899" s="329">
        <v>0</v>
      </c>
      <c r="BM1899" s="41"/>
      <c r="BN1899" s="122">
        <v>8.3690236999999998E-6</v>
      </c>
      <c r="BO1899" s="122">
        <v>1.8576722999999999E-6</v>
      </c>
      <c r="BP1899" s="111">
        <v>0</v>
      </c>
      <c r="BQ1899" s="111">
        <v>0</v>
      </c>
      <c r="BR1899" s="122">
        <v>5.4178362999999996E-7</v>
      </c>
      <c r="BS1899" s="122">
        <v>1.3255134E-6</v>
      </c>
      <c r="BT1899" s="111">
        <v>0</v>
      </c>
      <c r="BU1899" s="122">
        <v>2.0118440999999998E-6</v>
      </c>
      <c r="BV1899" s="111">
        <v>0</v>
      </c>
      <c r="BW1899" s="111">
        <v>0</v>
      </c>
      <c r="BX1899" s="111">
        <v>0</v>
      </c>
      <c r="BY1899" s="111">
        <v>0</v>
      </c>
      <c r="BZ1899" s="111">
        <v>0</v>
      </c>
      <c r="CA1899" s="122">
        <v>2.6322103000000001E-6</v>
      </c>
      <c r="CB1899" s="111">
        <v>0</v>
      </c>
      <c r="CC1899" s="111">
        <v>0</v>
      </c>
      <c r="CD1899" s="111">
        <v>0</v>
      </c>
      <c r="CF1899" s="140"/>
      <c r="CG1899" s="76" t="s">
        <v>7797</v>
      </c>
    </row>
    <row r="1900" spans="1:85" ht="14.5" customHeight="1">
      <c r="A1900" s="41" t="s">
        <v>7933</v>
      </c>
      <c r="B1900" s="119" t="s">
        <v>7624</v>
      </c>
      <c r="C1900" s="120" t="str">
        <f t="shared" si="691"/>
        <v>F.106.03.106</v>
      </c>
      <c r="D1900" s="135" t="s">
        <v>7877</v>
      </c>
      <c r="E1900" s="119" t="s">
        <v>6570</v>
      </c>
      <c r="F1900" s="118" t="s">
        <v>7931</v>
      </c>
      <c r="G1900" s="118">
        <v>0.35237004600000005</v>
      </c>
      <c r="H1900" s="118">
        <v>1.08936E-2</v>
      </c>
      <c r="I1900" s="118">
        <v>1.2966446E-2</v>
      </c>
      <c r="J1900" s="326">
        <v>0</v>
      </c>
      <c r="K1900" s="118">
        <v>0.32851000000000002</v>
      </c>
      <c r="L1900" s="118">
        <v>0</v>
      </c>
      <c r="M1900" s="118">
        <v>1.2966446E-2</v>
      </c>
      <c r="N1900" s="118">
        <v>1.08936E-2</v>
      </c>
      <c r="O1900" s="118">
        <v>0</v>
      </c>
      <c r="P1900" s="118">
        <v>0</v>
      </c>
      <c r="Q1900" s="118">
        <v>0</v>
      </c>
      <c r="R1900" s="118">
        <v>0</v>
      </c>
      <c r="S1900" s="118">
        <v>0</v>
      </c>
      <c r="T1900" s="118">
        <v>0</v>
      </c>
      <c r="U1900" s="118">
        <v>0</v>
      </c>
      <c r="V1900" s="118">
        <v>0</v>
      </c>
      <c r="W1900" s="118">
        <v>0</v>
      </c>
      <c r="X1900" s="118">
        <v>0</v>
      </c>
      <c r="Y1900" s="41"/>
      <c r="Z1900" s="327">
        <v>2.4700000000000002</v>
      </c>
      <c r="AA1900" s="41"/>
      <c r="AB1900" s="111">
        <v>0</v>
      </c>
      <c r="AC1900" s="111">
        <v>0</v>
      </c>
      <c r="AD1900" s="111">
        <v>0</v>
      </c>
      <c r="AE1900" s="111">
        <v>0</v>
      </c>
      <c r="AF1900" s="111">
        <v>0</v>
      </c>
      <c r="AG1900" s="111">
        <v>0</v>
      </c>
      <c r="AH1900" s="111">
        <v>0</v>
      </c>
      <c r="AI1900" s="41"/>
      <c r="AJ1900" s="114">
        <v>4.2283774000000003E-2</v>
      </c>
      <c r="AK1900" s="114">
        <v>4.0314823E-2</v>
      </c>
      <c r="AL1900" s="114">
        <v>1.9689508E-3</v>
      </c>
      <c r="AM1900" s="114">
        <v>0</v>
      </c>
      <c r="AN1900" s="113">
        <v>2.4169558000000001E-6</v>
      </c>
      <c r="AO1900" s="112">
        <v>7.2816229549999991E-9</v>
      </c>
      <c r="AP1900" s="112">
        <v>0</v>
      </c>
      <c r="AQ1900" s="328">
        <v>2.29216E-6</v>
      </c>
      <c r="AR1900" s="328">
        <v>6.9159999999999997E-9</v>
      </c>
      <c r="AS1900" s="328">
        <v>1.88955E-13</v>
      </c>
      <c r="AT1900" s="329">
        <v>0</v>
      </c>
      <c r="AU1900" s="329">
        <v>0</v>
      </c>
      <c r="AV1900" s="328">
        <v>1.6197999999999999E-9</v>
      </c>
      <c r="AW1900" s="328">
        <v>1.2317599999999999E-7</v>
      </c>
      <c r="AX1900" s="328">
        <v>2.2962E-10</v>
      </c>
      <c r="AY1900" s="328">
        <v>1.35814E-10</v>
      </c>
      <c r="AZ1900" s="329">
        <v>0</v>
      </c>
      <c r="BA1900" s="329">
        <v>0</v>
      </c>
      <c r="BB1900" s="329">
        <v>0</v>
      </c>
      <c r="BC1900" s="329">
        <v>0</v>
      </c>
      <c r="BD1900" s="329">
        <v>0</v>
      </c>
      <c r="BE1900" s="329">
        <v>0</v>
      </c>
      <c r="BF1900" s="329">
        <v>0</v>
      </c>
      <c r="BG1900" s="329">
        <v>0</v>
      </c>
      <c r="BH1900" s="329">
        <v>0</v>
      </c>
      <c r="BI1900" s="329">
        <v>0</v>
      </c>
      <c r="BJ1900" s="329">
        <v>0</v>
      </c>
      <c r="BK1900" s="329">
        <v>0</v>
      </c>
      <c r="BL1900" s="329">
        <v>0</v>
      </c>
      <c r="BM1900" s="41"/>
      <c r="BN1900" s="122">
        <v>7.5490982000000004E-5</v>
      </c>
      <c r="BO1900" s="122">
        <v>1.4696252E-6</v>
      </c>
      <c r="BP1900" s="122">
        <v>6.8870154000000004E-5</v>
      </c>
      <c r="BQ1900" s="111">
        <v>0</v>
      </c>
      <c r="BR1900" s="122">
        <v>4.2861105000000002E-7</v>
      </c>
      <c r="BS1900" s="122">
        <v>1.0486283999999999E-6</v>
      </c>
      <c r="BT1900" s="111">
        <v>0</v>
      </c>
      <c r="BU1900" s="122">
        <v>1.5915922E-6</v>
      </c>
      <c r="BV1900" s="111">
        <v>0</v>
      </c>
      <c r="BW1900" s="111">
        <v>0</v>
      </c>
      <c r="BX1900" s="111">
        <v>0</v>
      </c>
      <c r="BY1900" s="111">
        <v>0</v>
      </c>
      <c r="BZ1900" s="111">
        <v>0</v>
      </c>
      <c r="CA1900" s="122">
        <v>2.0823708000000001E-6</v>
      </c>
      <c r="CB1900" s="111">
        <v>0</v>
      </c>
      <c r="CC1900" s="111">
        <v>0</v>
      </c>
      <c r="CD1900" s="111">
        <v>0</v>
      </c>
      <c r="CF1900" s="140"/>
      <c r="CG1900" s="76" t="s">
        <v>7797</v>
      </c>
    </row>
    <row r="1901" spans="1:85" ht="14.5" customHeight="1">
      <c r="A1901" s="41" t="s">
        <v>7930</v>
      </c>
      <c r="B1901" s="119" t="s">
        <v>7624</v>
      </c>
      <c r="C1901" s="120" t="str">
        <f t="shared" si="691"/>
        <v>F.106.03.107</v>
      </c>
      <c r="D1901" s="135" t="s">
        <v>7877</v>
      </c>
      <c r="E1901" s="119" t="s">
        <v>6570</v>
      </c>
      <c r="F1901" s="118" t="s">
        <v>7928</v>
      </c>
      <c r="G1901" s="118">
        <v>0.41595240699999997</v>
      </c>
      <c r="H1901" s="118">
        <v>1.13832E-2</v>
      </c>
      <c r="I1901" s="118">
        <v>1.3549207000000001E-2</v>
      </c>
      <c r="J1901" s="326">
        <v>0</v>
      </c>
      <c r="K1901" s="118">
        <v>0.39101999999999998</v>
      </c>
      <c r="L1901" s="118">
        <v>0</v>
      </c>
      <c r="M1901" s="118">
        <v>1.3549207000000001E-2</v>
      </c>
      <c r="N1901" s="118">
        <v>1.13832E-2</v>
      </c>
      <c r="O1901" s="118">
        <v>0</v>
      </c>
      <c r="P1901" s="118">
        <v>0</v>
      </c>
      <c r="Q1901" s="118">
        <v>0</v>
      </c>
      <c r="R1901" s="118">
        <v>0</v>
      </c>
      <c r="S1901" s="118">
        <v>0</v>
      </c>
      <c r="T1901" s="118">
        <v>0</v>
      </c>
      <c r="U1901" s="118">
        <v>0</v>
      </c>
      <c r="V1901" s="118">
        <v>0</v>
      </c>
      <c r="W1901" s="118">
        <v>0</v>
      </c>
      <c r="X1901" s="118">
        <v>0</v>
      </c>
      <c r="Y1901" s="41"/>
      <c r="Z1901" s="327">
        <v>2.9399999999999995</v>
      </c>
      <c r="AA1901" s="41"/>
      <c r="AB1901" s="111">
        <v>0</v>
      </c>
      <c r="AC1901" s="111">
        <v>0</v>
      </c>
      <c r="AD1901" s="111">
        <v>0</v>
      </c>
      <c r="AE1901" s="111">
        <v>0</v>
      </c>
      <c r="AF1901" s="111">
        <v>0</v>
      </c>
      <c r="AG1901" s="111">
        <v>0</v>
      </c>
      <c r="AH1901" s="111">
        <v>0</v>
      </c>
      <c r="AI1901" s="41"/>
      <c r="AJ1901" s="114">
        <v>5.0012774000000003E-2</v>
      </c>
      <c r="AK1901" s="114">
        <v>4.7683525999999997E-2</v>
      </c>
      <c r="AL1901" s="114">
        <v>2.3292479999999999E-3</v>
      </c>
      <c r="AM1901" s="114">
        <v>0</v>
      </c>
      <c r="AN1901" s="113">
        <v>2.8587246000000001E-6</v>
      </c>
      <c r="AO1901" s="112">
        <v>8.61408291E-9</v>
      </c>
      <c r="AP1901" s="112">
        <v>0</v>
      </c>
      <c r="AQ1901" s="328">
        <v>2.7283199999999999E-6</v>
      </c>
      <c r="AR1901" s="328">
        <v>8.2320000000000005E-9</v>
      </c>
      <c r="AS1901" s="328">
        <v>2.2491E-13</v>
      </c>
      <c r="AT1901" s="329">
        <v>0</v>
      </c>
      <c r="AU1901" s="329">
        <v>0</v>
      </c>
      <c r="AV1901" s="328">
        <v>1.6925999999999999E-9</v>
      </c>
      <c r="AW1901" s="328">
        <v>1.2871199999999999E-7</v>
      </c>
      <c r="AX1901" s="328">
        <v>2.3994E-10</v>
      </c>
      <c r="AY1901" s="328">
        <v>1.41918E-10</v>
      </c>
      <c r="AZ1901" s="329">
        <v>0</v>
      </c>
      <c r="BA1901" s="329">
        <v>0</v>
      </c>
      <c r="BB1901" s="329">
        <v>0</v>
      </c>
      <c r="BC1901" s="329">
        <v>0</v>
      </c>
      <c r="BD1901" s="329">
        <v>0</v>
      </c>
      <c r="BE1901" s="329">
        <v>0</v>
      </c>
      <c r="BF1901" s="329">
        <v>0</v>
      </c>
      <c r="BG1901" s="329">
        <v>0</v>
      </c>
      <c r="BH1901" s="329">
        <v>0</v>
      </c>
      <c r="BI1901" s="329">
        <v>0</v>
      </c>
      <c r="BJ1901" s="329">
        <v>0</v>
      </c>
      <c r="BK1901" s="329">
        <v>0</v>
      </c>
      <c r="BL1901" s="329">
        <v>0</v>
      </c>
      <c r="BM1901" s="41"/>
      <c r="BN1901" s="122">
        <v>8.8893394000000002E-5</v>
      </c>
      <c r="BO1901" s="122">
        <v>1.5356758000000001E-6</v>
      </c>
      <c r="BP1901" s="122">
        <v>8.1975000999999996E-5</v>
      </c>
      <c r="BQ1901" s="111">
        <v>0</v>
      </c>
      <c r="BR1901" s="122">
        <v>4.4787447000000001E-7</v>
      </c>
      <c r="BS1901" s="122">
        <v>1.0957577E-6</v>
      </c>
      <c r="BT1901" s="111">
        <v>0</v>
      </c>
      <c r="BU1901" s="122">
        <v>1.6631244E-6</v>
      </c>
      <c r="BV1901" s="111">
        <v>0</v>
      </c>
      <c r="BW1901" s="111">
        <v>0</v>
      </c>
      <c r="BX1901" s="111">
        <v>0</v>
      </c>
      <c r="BY1901" s="111">
        <v>0</v>
      </c>
      <c r="BZ1901" s="111">
        <v>0</v>
      </c>
      <c r="CA1901" s="122">
        <v>2.1759604999999999E-6</v>
      </c>
      <c r="CB1901" s="111">
        <v>0</v>
      </c>
      <c r="CC1901" s="111">
        <v>0</v>
      </c>
      <c r="CD1901" s="111">
        <v>0</v>
      </c>
      <c r="CF1901" s="140"/>
      <c r="CG1901" s="76" t="s">
        <v>7797</v>
      </c>
    </row>
    <row r="1902" spans="1:85" ht="14.5" customHeight="1">
      <c r="A1902" s="41" t="s">
        <v>7927</v>
      </c>
      <c r="B1902" s="119" t="s">
        <v>7624</v>
      </c>
      <c r="C1902" s="120" t="str">
        <f t="shared" si="691"/>
        <v>F.106.03.108</v>
      </c>
      <c r="D1902" s="135" t="s">
        <v>7877</v>
      </c>
      <c r="E1902" s="119" t="s">
        <v>6570</v>
      </c>
      <c r="F1902" s="118" t="s">
        <v>7925</v>
      </c>
      <c r="G1902" s="118">
        <v>0.45461647500000002</v>
      </c>
      <c r="H1902" s="118">
        <v>1.6891199999999999E-2</v>
      </c>
      <c r="I1902" s="118">
        <v>2.0105274999999999E-2</v>
      </c>
      <c r="J1902" s="326">
        <v>0</v>
      </c>
      <c r="K1902" s="118">
        <v>0.41761999999999999</v>
      </c>
      <c r="L1902" s="118">
        <v>0</v>
      </c>
      <c r="M1902" s="118">
        <v>2.0105274999999999E-2</v>
      </c>
      <c r="N1902" s="118">
        <v>1.6891199999999999E-2</v>
      </c>
      <c r="O1902" s="118">
        <v>0</v>
      </c>
      <c r="P1902" s="118">
        <v>0</v>
      </c>
      <c r="Q1902" s="118">
        <v>0</v>
      </c>
      <c r="R1902" s="118">
        <v>0</v>
      </c>
      <c r="S1902" s="118">
        <v>0</v>
      </c>
      <c r="T1902" s="118">
        <v>0</v>
      </c>
      <c r="U1902" s="118">
        <v>0</v>
      </c>
      <c r="V1902" s="118">
        <v>0</v>
      </c>
      <c r="W1902" s="118">
        <v>0</v>
      </c>
      <c r="X1902" s="118">
        <v>0</v>
      </c>
      <c r="Y1902" s="41"/>
      <c r="Z1902" s="327">
        <v>3.1399999999999997</v>
      </c>
      <c r="AA1902" s="41"/>
      <c r="AB1902" s="111">
        <v>0</v>
      </c>
      <c r="AC1902" s="111">
        <v>0</v>
      </c>
      <c r="AD1902" s="111">
        <v>0</v>
      </c>
      <c r="AE1902" s="111">
        <v>0</v>
      </c>
      <c r="AF1902" s="111">
        <v>0</v>
      </c>
      <c r="AG1902" s="111">
        <v>0</v>
      </c>
      <c r="AH1902" s="111">
        <v>0</v>
      </c>
      <c r="AI1902" s="41"/>
      <c r="AJ1902" s="114">
        <v>5.4362463999999999E-2</v>
      </c>
      <c r="AK1902" s="114">
        <v>5.1831825999999998E-2</v>
      </c>
      <c r="AL1902" s="114">
        <v>2.530638E-3</v>
      </c>
      <c r="AM1902" s="114">
        <v>0</v>
      </c>
      <c r="AN1902" s="113">
        <v>3.1074236000000002E-6</v>
      </c>
      <c r="AO1902" s="112">
        <v>9.3588682100000005E-9</v>
      </c>
      <c r="AP1902" s="112">
        <v>0</v>
      </c>
      <c r="AQ1902" s="328">
        <v>2.9139199999999999E-6</v>
      </c>
      <c r="AR1902" s="328">
        <v>8.7920000000000002E-9</v>
      </c>
      <c r="AS1902" s="328">
        <v>2.4020999999999999E-13</v>
      </c>
      <c r="AT1902" s="329">
        <v>0</v>
      </c>
      <c r="AU1902" s="329">
        <v>0</v>
      </c>
      <c r="AV1902" s="328">
        <v>2.5115999999999999E-9</v>
      </c>
      <c r="AW1902" s="328">
        <v>1.9099199999999999E-7</v>
      </c>
      <c r="AX1902" s="328">
        <v>3.5603999999999999E-10</v>
      </c>
      <c r="AY1902" s="328">
        <v>2.10588E-10</v>
      </c>
      <c r="AZ1902" s="329">
        <v>0</v>
      </c>
      <c r="BA1902" s="329">
        <v>0</v>
      </c>
      <c r="BB1902" s="329">
        <v>0</v>
      </c>
      <c r="BC1902" s="329">
        <v>0</v>
      </c>
      <c r="BD1902" s="329">
        <v>0</v>
      </c>
      <c r="BE1902" s="329">
        <v>0</v>
      </c>
      <c r="BF1902" s="329">
        <v>0</v>
      </c>
      <c r="BG1902" s="329">
        <v>0</v>
      </c>
      <c r="BH1902" s="329">
        <v>0</v>
      </c>
      <c r="BI1902" s="329">
        <v>0</v>
      </c>
      <c r="BJ1902" s="329">
        <v>0</v>
      </c>
      <c r="BK1902" s="329">
        <v>0</v>
      </c>
      <c r="BL1902" s="329">
        <v>0</v>
      </c>
      <c r="BM1902" s="41"/>
      <c r="BN1902" s="122">
        <v>9.7817533999999996E-5</v>
      </c>
      <c r="BO1902" s="122">
        <v>2.2787446999999998E-6</v>
      </c>
      <c r="BP1902" s="122">
        <v>8.7551532000000004E-5</v>
      </c>
      <c r="BQ1902" s="111">
        <v>0</v>
      </c>
      <c r="BR1902" s="122">
        <v>6.6458791999999997E-7</v>
      </c>
      <c r="BS1902" s="122">
        <v>1.6259631E-6</v>
      </c>
      <c r="BT1902" s="111">
        <v>0</v>
      </c>
      <c r="BU1902" s="122">
        <v>2.4678620999999999E-6</v>
      </c>
      <c r="BV1902" s="111">
        <v>0</v>
      </c>
      <c r="BW1902" s="111">
        <v>0</v>
      </c>
      <c r="BX1902" s="111">
        <v>0</v>
      </c>
      <c r="BY1902" s="111">
        <v>0</v>
      </c>
      <c r="BZ1902" s="111">
        <v>0</v>
      </c>
      <c r="CA1902" s="122">
        <v>3.2288445999999999E-6</v>
      </c>
      <c r="CB1902" s="111">
        <v>0</v>
      </c>
      <c r="CC1902" s="111">
        <v>0</v>
      </c>
      <c r="CD1902" s="111">
        <v>0</v>
      </c>
      <c r="CF1902" s="140"/>
      <c r="CG1902" s="76" t="s">
        <v>7797</v>
      </c>
    </row>
    <row r="1903" spans="1:85" ht="14.5" customHeight="1">
      <c r="A1903" s="41" t="s">
        <v>7924</v>
      </c>
      <c r="B1903" s="119" t="s">
        <v>7624</v>
      </c>
      <c r="C1903" s="120" t="str">
        <f t="shared" si="691"/>
        <v>F.106.03.110</v>
      </c>
      <c r="D1903" s="135" t="s">
        <v>7877</v>
      </c>
      <c r="E1903" s="119" t="s">
        <v>6570</v>
      </c>
      <c r="F1903" s="118" t="s">
        <v>7922</v>
      </c>
      <c r="G1903" s="118">
        <v>1.9570599000000001E-2</v>
      </c>
      <c r="H1903" s="118">
        <v>8.9352000000000008E-3</v>
      </c>
      <c r="I1903" s="118">
        <v>1.0635399E-2</v>
      </c>
      <c r="J1903" s="326">
        <v>0</v>
      </c>
      <c r="K1903" s="118">
        <v>0</v>
      </c>
      <c r="L1903" s="118">
        <v>0</v>
      </c>
      <c r="M1903" s="118">
        <v>1.0635399E-2</v>
      </c>
      <c r="N1903" s="118">
        <v>8.9352000000000008E-3</v>
      </c>
      <c r="O1903" s="118">
        <v>0</v>
      </c>
      <c r="P1903" s="118">
        <v>0</v>
      </c>
      <c r="Q1903" s="118">
        <v>0</v>
      </c>
      <c r="R1903" s="118">
        <v>0</v>
      </c>
      <c r="S1903" s="118">
        <v>0</v>
      </c>
      <c r="T1903" s="118">
        <v>0</v>
      </c>
      <c r="U1903" s="118">
        <v>0</v>
      </c>
      <c r="V1903" s="118">
        <v>0</v>
      </c>
      <c r="W1903" s="118">
        <v>0</v>
      </c>
      <c r="X1903" s="118">
        <v>0</v>
      </c>
      <c r="Y1903" s="41"/>
      <c r="Z1903" s="327">
        <v>0</v>
      </c>
      <c r="AA1903" s="41"/>
      <c r="AB1903" s="111">
        <v>0</v>
      </c>
      <c r="AC1903" s="111">
        <v>0</v>
      </c>
      <c r="AD1903" s="111">
        <v>0</v>
      </c>
      <c r="AE1903" s="111">
        <v>0</v>
      </c>
      <c r="AF1903" s="111">
        <v>0</v>
      </c>
      <c r="AG1903" s="111">
        <v>0</v>
      </c>
      <c r="AH1903" s="111">
        <v>0</v>
      </c>
      <c r="AI1903" s="41"/>
      <c r="AJ1903" s="114">
        <v>1.788424E-3</v>
      </c>
      <c r="AK1903" s="114">
        <v>1.7073748000000001E-3</v>
      </c>
      <c r="AL1903" s="121">
        <v>8.1049154999999993E-5</v>
      </c>
      <c r="AM1903" s="114">
        <v>0</v>
      </c>
      <c r="AN1903" s="113">
        <v>1.023606E-7</v>
      </c>
      <c r="AO1903" s="112">
        <v>2.9973799999999997E-10</v>
      </c>
      <c r="AP1903" s="112">
        <v>0</v>
      </c>
      <c r="AQ1903" s="329">
        <v>0</v>
      </c>
      <c r="AR1903" s="329">
        <v>0</v>
      </c>
      <c r="AS1903" s="329">
        <v>0</v>
      </c>
      <c r="AT1903" s="329">
        <v>0</v>
      </c>
      <c r="AU1903" s="329">
        <v>0</v>
      </c>
      <c r="AV1903" s="328">
        <v>1.3285999999999999E-9</v>
      </c>
      <c r="AW1903" s="328">
        <v>1.01032E-7</v>
      </c>
      <c r="AX1903" s="328">
        <v>1.8833999999999999E-10</v>
      </c>
      <c r="AY1903" s="328">
        <v>1.1139799999999999E-10</v>
      </c>
      <c r="AZ1903" s="329">
        <v>0</v>
      </c>
      <c r="BA1903" s="329">
        <v>0</v>
      </c>
      <c r="BB1903" s="329">
        <v>0</v>
      </c>
      <c r="BC1903" s="329">
        <v>0</v>
      </c>
      <c r="BD1903" s="329">
        <v>0</v>
      </c>
      <c r="BE1903" s="329">
        <v>0</v>
      </c>
      <c r="BF1903" s="329">
        <v>0</v>
      </c>
      <c r="BG1903" s="329">
        <v>0</v>
      </c>
      <c r="BH1903" s="329">
        <v>0</v>
      </c>
      <c r="BI1903" s="329">
        <v>0</v>
      </c>
      <c r="BJ1903" s="329">
        <v>0</v>
      </c>
      <c r="BK1903" s="329">
        <v>0</v>
      </c>
      <c r="BL1903" s="329">
        <v>0</v>
      </c>
      <c r="BM1903" s="41"/>
      <c r="BN1903" s="122">
        <v>5.4305665000000002E-6</v>
      </c>
      <c r="BO1903" s="122">
        <v>1.2054229E-6</v>
      </c>
      <c r="BP1903" s="111">
        <v>0</v>
      </c>
      <c r="BQ1903" s="111">
        <v>0</v>
      </c>
      <c r="BR1903" s="122">
        <v>3.5155737999999998E-7</v>
      </c>
      <c r="BS1903" s="122">
        <v>8.6011092000000005E-7</v>
      </c>
      <c r="BT1903" s="111">
        <v>0</v>
      </c>
      <c r="BU1903" s="122">
        <v>1.3054633000000001E-6</v>
      </c>
      <c r="BV1903" s="111">
        <v>0</v>
      </c>
      <c r="BW1903" s="111">
        <v>0</v>
      </c>
      <c r="BX1903" s="111">
        <v>0</v>
      </c>
      <c r="BY1903" s="111">
        <v>0</v>
      </c>
      <c r="BZ1903" s="111">
        <v>0</v>
      </c>
      <c r="CA1903" s="122">
        <v>1.7080119999999999E-6</v>
      </c>
      <c r="CB1903" s="111">
        <v>0</v>
      </c>
      <c r="CC1903" s="111">
        <v>0</v>
      </c>
      <c r="CD1903" s="111">
        <v>0</v>
      </c>
      <c r="CF1903" s="140"/>
      <c r="CG1903" s="76" t="s">
        <v>7797</v>
      </c>
    </row>
    <row r="1904" spans="1:85" ht="14.5" customHeight="1">
      <c r="A1904" s="41" t="s">
        <v>7921</v>
      </c>
      <c r="B1904" s="119" t="s">
        <v>7624</v>
      </c>
      <c r="C1904" s="120" t="str">
        <f t="shared" si="691"/>
        <v>F.106.03.111</v>
      </c>
      <c r="D1904" s="135" t="s">
        <v>7877</v>
      </c>
      <c r="E1904" s="119" t="s">
        <v>6570</v>
      </c>
      <c r="F1904" s="118" t="s">
        <v>7919</v>
      </c>
      <c r="G1904" s="118">
        <v>0.32977049800000002</v>
      </c>
      <c r="H1904" s="118">
        <v>1.15056E-2</v>
      </c>
      <c r="I1904" s="118">
        <v>1.3694898E-2</v>
      </c>
      <c r="J1904" s="326">
        <v>0</v>
      </c>
      <c r="K1904" s="118">
        <v>0.30457000000000001</v>
      </c>
      <c r="L1904" s="118">
        <v>0</v>
      </c>
      <c r="M1904" s="118">
        <v>1.3694898E-2</v>
      </c>
      <c r="N1904" s="118">
        <v>1.15056E-2</v>
      </c>
      <c r="O1904" s="118">
        <v>0</v>
      </c>
      <c r="P1904" s="118">
        <v>0</v>
      </c>
      <c r="Q1904" s="118">
        <v>0</v>
      </c>
      <c r="R1904" s="118">
        <v>0</v>
      </c>
      <c r="S1904" s="118">
        <v>0</v>
      </c>
      <c r="T1904" s="118">
        <v>0</v>
      </c>
      <c r="U1904" s="118">
        <v>0</v>
      </c>
      <c r="V1904" s="118">
        <v>0</v>
      </c>
      <c r="W1904" s="118">
        <v>0</v>
      </c>
      <c r="X1904" s="118">
        <v>0</v>
      </c>
      <c r="Y1904" s="41"/>
      <c r="Z1904" s="327">
        <v>2.29</v>
      </c>
      <c r="AA1904" s="41"/>
      <c r="AB1904" s="111">
        <v>0</v>
      </c>
      <c r="AC1904" s="111">
        <v>0</v>
      </c>
      <c r="AD1904" s="111">
        <v>0</v>
      </c>
      <c r="AE1904" s="111">
        <v>0</v>
      </c>
      <c r="AF1904" s="111">
        <v>0</v>
      </c>
      <c r="AG1904" s="111">
        <v>0</v>
      </c>
      <c r="AH1904" s="111">
        <v>0</v>
      </c>
      <c r="AI1904" s="41"/>
      <c r="AJ1904" s="114">
        <v>3.9483756000000002E-2</v>
      </c>
      <c r="AK1904" s="114">
        <v>3.7645538999999999E-2</v>
      </c>
      <c r="AL1904" s="114">
        <v>1.8382168E-3</v>
      </c>
      <c r="AM1904" s="114">
        <v>0</v>
      </c>
      <c r="AN1904" s="113">
        <v>2.2569268000000002E-6</v>
      </c>
      <c r="AO1904" s="112">
        <v>6.7981391849999998E-9</v>
      </c>
      <c r="AP1904" s="112">
        <v>0</v>
      </c>
      <c r="AQ1904" s="328">
        <v>2.1251199999999999E-6</v>
      </c>
      <c r="AR1904" s="328">
        <v>6.4119999999999998E-9</v>
      </c>
      <c r="AS1904" s="328">
        <v>1.75185E-13</v>
      </c>
      <c r="AT1904" s="329">
        <v>0</v>
      </c>
      <c r="AU1904" s="329">
        <v>0</v>
      </c>
      <c r="AV1904" s="328">
        <v>1.7107999999999999E-9</v>
      </c>
      <c r="AW1904" s="328">
        <v>1.30096E-7</v>
      </c>
      <c r="AX1904" s="328">
        <v>2.4252000000000001E-10</v>
      </c>
      <c r="AY1904" s="328">
        <v>1.4344400000000001E-10</v>
      </c>
      <c r="AZ1904" s="329">
        <v>0</v>
      </c>
      <c r="BA1904" s="329">
        <v>0</v>
      </c>
      <c r="BB1904" s="329">
        <v>0</v>
      </c>
      <c r="BC1904" s="329">
        <v>0</v>
      </c>
      <c r="BD1904" s="329">
        <v>0</v>
      </c>
      <c r="BE1904" s="329">
        <v>0</v>
      </c>
      <c r="BF1904" s="329">
        <v>0</v>
      </c>
      <c r="BG1904" s="329">
        <v>0</v>
      </c>
      <c r="BH1904" s="329">
        <v>0</v>
      </c>
      <c r="BI1904" s="329">
        <v>0</v>
      </c>
      <c r="BJ1904" s="329">
        <v>0</v>
      </c>
      <c r="BK1904" s="329">
        <v>0</v>
      </c>
      <c r="BL1904" s="329">
        <v>0</v>
      </c>
      <c r="BM1904" s="41"/>
      <c r="BN1904" s="122">
        <v>7.0844061000000002E-5</v>
      </c>
      <c r="BO1904" s="122">
        <v>1.5521884E-6</v>
      </c>
      <c r="BP1904" s="122">
        <v>6.3851276000000004E-5</v>
      </c>
      <c r="BQ1904" s="111">
        <v>0</v>
      </c>
      <c r="BR1904" s="122">
        <v>4.5269032999999999E-7</v>
      </c>
      <c r="BS1904" s="122">
        <v>1.1075401E-6</v>
      </c>
      <c r="BT1904" s="111">
        <v>0</v>
      </c>
      <c r="BU1904" s="122">
        <v>1.6810075E-6</v>
      </c>
      <c r="BV1904" s="111">
        <v>0</v>
      </c>
      <c r="BW1904" s="111">
        <v>0</v>
      </c>
      <c r="BX1904" s="111">
        <v>0</v>
      </c>
      <c r="BY1904" s="111">
        <v>0</v>
      </c>
      <c r="BZ1904" s="111">
        <v>0</v>
      </c>
      <c r="CA1904" s="122">
        <v>2.1993578999999998E-6</v>
      </c>
      <c r="CB1904" s="111">
        <v>0</v>
      </c>
      <c r="CC1904" s="111">
        <v>0</v>
      </c>
      <c r="CD1904" s="111">
        <v>0</v>
      </c>
      <c r="CF1904" s="140"/>
      <c r="CG1904" s="76" t="s">
        <v>7797</v>
      </c>
    </row>
    <row r="1905" spans="1:85" ht="14.5" customHeight="1">
      <c r="A1905" s="41" t="s">
        <v>7918</v>
      </c>
      <c r="B1905" s="119" t="s">
        <v>7624</v>
      </c>
      <c r="C1905" s="120" t="str">
        <f t="shared" si="691"/>
        <v>F.106.03.112</v>
      </c>
      <c r="D1905" s="135" t="s">
        <v>7877</v>
      </c>
      <c r="E1905" s="119" t="s">
        <v>6570</v>
      </c>
      <c r="F1905" s="118" t="s">
        <v>7916</v>
      </c>
      <c r="G1905" s="118">
        <v>1.9436554000000002E-2</v>
      </c>
      <c r="H1905" s="118">
        <v>8.8739999999999999E-3</v>
      </c>
      <c r="I1905" s="118">
        <v>1.0562554E-2</v>
      </c>
      <c r="J1905" s="326">
        <v>0</v>
      </c>
      <c r="K1905" s="118">
        <v>0</v>
      </c>
      <c r="L1905" s="118">
        <v>0</v>
      </c>
      <c r="M1905" s="118">
        <v>1.0562554E-2</v>
      </c>
      <c r="N1905" s="118">
        <v>8.8739999999999999E-3</v>
      </c>
      <c r="O1905" s="118">
        <v>0</v>
      </c>
      <c r="P1905" s="118">
        <v>0</v>
      </c>
      <c r="Q1905" s="118">
        <v>0</v>
      </c>
      <c r="R1905" s="118">
        <v>0</v>
      </c>
      <c r="S1905" s="118">
        <v>0</v>
      </c>
      <c r="T1905" s="118">
        <v>0</v>
      </c>
      <c r="U1905" s="118">
        <v>0</v>
      </c>
      <c r="V1905" s="118">
        <v>0</v>
      </c>
      <c r="W1905" s="118">
        <v>0</v>
      </c>
      <c r="X1905" s="118">
        <v>0</v>
      </c>
      <c r="Y1905" s="41"/>
      <c r="Z1905" s="327">
        <v>0</v>
      </c>
      <c r="AA1905" s="41"/>
      <c r="AB1905" s="111">
        <v>0</v>
      </c>
      <c r="AC1905" s="111">
        <v>0</v>
      </c>
      <c r="AD1905" s="111">
        <v>0</v>
      </c>
      <c r="AE1905" s="111">
        <v>0</v>
      </c>
      <c r="AF1905" s="111">
        <v>0</v>
      </c>
      <c r="AG1905" s="111">
        <v>0</v>
      </c>
      <c r="AH1905" s="111">
        <v>0</v>
      </c>
      <c r="AI1905" s="41"/>
      <c r="AJ1905" s="114">
        <v>1.7761744999999999E-3</v>
      </c>
      <c r="AK1905" s="114">
        <v>1.6956804999999999E-3</v>
      </c>
      <c r="AL1905" s="121">
        <v>8.0494024000000005E-5</v>
      </c>
      <c r="AM1905" s="114">
        <v>0</v>
      </c>
      <c r="AN1905" s="113">
        <v>1.016595E-7</v>
      </c>
      <c r="AO1905" s="112">
        <v>2.9768499999999999E-10</v>
      </c>
      <c r="AP1905" s="112">
        <v>0</v>
      </c>
      <c r="AQ1905" s="329">
        <v>0</v>
      </c>
      <c r="AR1905" s="329">
        <v>0</v>
      </c>
      <c r="AS1905" s="329">
        <v>0</v>
      </c>
      <c r="AT1905" s="329">
        <v>0</v>
      </c>
      <c r="AU1905" s="329">
        <v>0</v>
      </c>
      <c r="AV1905" s="328">
        <v>1.3195E-9</v>
      </c>
      <c r="AW1905" s="328">
        <v>1.0034E-7</v>
      </c>
      <c r="AX1905" s="328">
        <v>1.8704999999999999E-10</v>
      </c>
      <c r="AY1905" s="328">
        <v>1.10635E-10</v>
      </c>
      <c r="AZ1905" s="329">
        <v>0</v>
      </c>
      <c r="BA1905" s="329">
        <v>0</v>
      </c>
      <c r="BB1905" s="329">
        <v>0</v>
      </c>
      <c r="BC1905" s="329">
        <v>0</v>
      </c>
      <c r="BD1905" s="329">
        <v>0</v>
      </c>
      <c r="BE1905" s="329">
        <v>0</v>
      </c>
      <c r="BF1905" s="329">
        <v>0</v>
      </c>
      <c r="BG1905" s="329">
        <v>0</v>
      </c>
      <c r="BH1905" s="329">
        <v>0</v>
      </c>
      <c r="BI1905" s="329">
        <v>0</v>
      </c>
      <c r="BJ1905" s="329">
        <v>0</v>
      </c>
      <c r="BK1905" s="329">
        <v>0</v>
      </c>
      <c r="BL1905" s="329">
        <v>0</v>
      </c>
      <c r="BM1905" s="41"/>
      <c r="BN1905" s="122">
        <v>5.3933707999999999E-6</v>
      </c>
      <c r="BO1905" s="122">
        <v>1.1971665999999999E-6</v>
      </c>
      <c r="BP1905" s="111">
        <v>0</v>
      </c>
      <c r="BQ1905" s="111">
        <v>0</v>
      </c>
      <c r="BR1905" s="122">
        <v>3.4914944999999999E-7</v>
      </c>
      <c r="BS1905" s="122">
        <v>8.5421974000000004E-7</v>
      </c>
      <c r="BT1905" s="111">
        <v>0</v>
      </c>
      <c r="BU1905" s="122">
        <v>1.2965216999999999E-6</v>
      </c>
      <c r="BV1905" s="111">
        <v>0</v>
      </c>
      <c r="BW1905" s="111">
        <v>0</v>
      </c>
      <c r="BX1905" s="111">
        <v>0</v>
      </c>
      <c r="BY1905" s="111">
        <v>0</v>
      </c>
      <c r="BZ1905" s="111">
        <v>0</v>
      </c>
      <c r="CA1905" s="122">
        <v>1.6963132999999999E-6</v>
      </c>
      <c r="CB1905" s="111">
        <v>0</v>
      </c>
      <c r="CC1905" s="111">
        <v>0</v>
      </c>
      <c r="CD1905" s="111">
        <v>0</v>
      </c>
      <c r="CF1905" s="140"/>
      <c r="CG1905" s="76" t="s">
        <v>7797</v>
      </c>
    </row>
    <row r="1906" spans="1:85" ht="14.5" customHeight="1">
      <c r="A1906" s="41" t="s">
        <v>7915</v>
      </c>
      <c r="B1906" s="119" t="s">
        <v>7624</v>
      </c>
      <c r="C1906" s="120" t="str">
        <f t="shared" si="691"/>
        <v>F.106.03.113</v>
      </c>
      <c r="D1906" s="135" t="s">
        <v>7877</v>
      </c>
      <c r="E1906" s="119" t="s">
        <v>6570</v>
      </c>
      <c r="F1906" s="118" t="s">
        <v>7913</v>
      </c>
      <c r="G1906" s="118">
        <v>1.5951378799999999E-2</v>
      </c>
      <c r="H1906" s="118">
        <v>7.2827999999999999E-3</v>
      </c>
      <c r="I1906" s="118">
        <v>8.6685788E-3</v>
      </c>
      <c r="J1906" s="326">
        <v>0</v>
      </c>
      <c r="K1906" s="118">
        <v>0</v>
      </c>
      <c r="L1906" s="118">
        <v>0</v>
      </c>
      <c r="M1906" s="118">
        <v>8.6685788E-3</v>
      </c>
      <c r="N1906" s="118">
        <v>7.2827999999999999E-3</v>
      </c>
      <c r="O1906" s="118">
        <v>0</v>
      </c>
      <c r="P1906" s="118">
        <v>0</v>
      </c>
      <c r="Q1906" s="118">
        <v>0</v>
      </c>
      <c r="R1906" s="118">
        <v>0</v>
      </c>
      <c r="S1906" s="118">
        <v>0</v>
      </c>
      <c r="T1906" s="118">
        <v>0</v>
      </c>
      <c r="U1906" s="118">
        <v>0</v>
      </c>
      <c r="V1906" s="118">
        <v>0</v>
      </c>
      <c r="W1906" s="118">
        <v>0</v>
      </c>
      <c r="X1906" s="118">
        <v>0</v>
      </c>
      <c r="Y1906" s="41"/>
      <c r="Z1906" s="327">
        <v>0</v>
      </c>
      <c r="AA1906" s="41"/>
      <c r="AB1906" s="111">
        <v>0</v>
      </c>
      <c r="AC1906" s="111">
        <v>0</v>
      </c>
      <c r="AD1906" s="111">
        <v>0</v>
      </c>
      <c r="AE1906" s="111">
        <v>0</v>
      </c>
      <c r="AF1906" s="111">
        <v>0</v>
      </c>
      <c r="AG1906" s="111">
        <v>0</v>
      </c>
      <c r="AH1906" s="111">
        <v>0</v>
      </c>
      <c r="AI1906" s="41"/>
      <c r="AJ1906" s="114">
        <v>1.457688E-3</v>
      </c>
      <c r="AK1906" s="114">
        <v>1.3916274E-3</v>
      </c>
      <c r="AL1906" s="121">
        <v>6.6060613000000005E-5</v>
      </c>
      <c r="AM1906" s="114">
        <v>0</v>
      </c>
      <c r="AN1906" s="113">
        <v>8.3430900000000009E-8</v>
      </c>
      <c r="AO1906" s="112">
        <v>2.4430699999999998E-10</v>
      </c>
      <c r="AP1906" s="112">
        <v>0</v>
      </c>
      <c r="AQ1906" s="329">
        <v>0</v>
      </c>
      <c r="AR1906" s="329">
        <v>0</v>
      </c>
      <c r="AS1906" s="329">
        <v>0</v>
      </c>
      <c r="AT1906" s="329">
        <v>0</v>
      </c>
      <c r="AU1906" s="329">
        <v>0</v>
      </c>
      <c r="AV1906" s="328">
        <v>1.0829000000000001E-9</v>
      </c>
      <c r="AW1906" s="328">
        <v>8.2348000000000004E-8</v>
      </c>
      <c r="AX1906" s="328">
        <v>1.5351E-10</v>
      </c>
      <c r="AY1906" s="328">
        <v>9.0796999999999999E-11</v>
      </c>
      <c r="AZ1906" s="329">
        <v>0</v>
      </c>
      <c r="BA1906" s="329">
        <v>0</v>
      </c>
      <c r="BB1906" s="329">
        <v>0</v>
      </c>
      <c r="BC1906" s="329">
        <v>0</v>
      </c>
      <c r="BD1906" s="329">
        <v>0</v>
      </c>
      <c r="BE1906" s="329">
        <v>0</v>
      </c>
      <c r="BF1906" s="329">
        <v>0</v>
      </c>
      <c r="BG1906" s="329">
        <v>0</v>
      </c>
      <c r="BH1906" s="329">
        <v>0</v>
      </c>
      <c r="BI1906" s="329">
        <v>0</v>
      </c>
      <c r="BJ1906" s="329">
        <v>0</v>
      </c>
      <c r="BK1906" s="329">
        <v>0</v>
      </c>
      <c r="BL1906" s="329">
        <v>0</v>
      </c>
      <c r="BM1906" s="41"/>
      <c r="BN1906" s="122">
        <v>4.4262837E-6</v>
      </c>
      <c r="BO1906" s="122">
        <v>9.8250226000000006E-7</v>
      </c>
      <c r="BP1906" s="111">
        <v>0</v>
      </c>
      <c r="BQ1906" s="111">
        <v>0</v>
      </c>
      <c r="BR1906" s="122">
        <v>2.8654334000000002E-7</v>
      </c>
      <c r="BS1906" s="122">
        <v>7.0104930999999998E-7</v>
      </c>
      <c r="BT1906" s="111">
        <v>0</v>
      </c>
      <c r="BU1906" s="122">
        <v>1.064042E-6</v>
      </c>
      <c r="BV1906" s="111">
        <v>0</v>
      </c>
      <c r="BW1906" s="111">
        <v>0</v>
      </c>
      <c r="BX1906" s="111">
        <v>0</v>
      </c>
      <c r="BY1906" s="111">
        <v>0</v>
      </c>
      <c r="BZ1906" s="111">
        <v>0</v>
      </c>
      <c r="CA1906" s="122">
        <v>1.3921467999999999E-6</v>
      </c>
      <c r="CB1906" s="111">
        <v>0</v>
      </c>
      <c r="CC1906" s="111">
        <v>0</v>
      </c>
      <c r="CD1906" s="111">
        <v>0</v>
      </c>
      <c r="CF1906" s="140"/>
      <c r="CG1906" s="76" t="s">
        <v>7797</v>
      </c>
    </row>
    <row r="1907" spans="1:85" ht="14.5" customHeight="1">
      <c r="A1907" s="41" t="s">
        <v>7912</v>
      </c>
      <c r="B1907" s="119" t="s">
        <v>7624</v>
      </c>
      <c r="C1907" s="120" t="str">
        <f t="shared" si="691"/>
        <v>F.106.03.114</v>
      </c>
      <c r="D1907" s="135" t="s">
        <v>7877</v>
      </c>
      <c r="E1907" s="119" t="s">
        <v>6570</v>
      </c>
      <c r="F1907" s="118" t="s">
        <v>7910</v>
      </c>
      <c r="G1907" s="118">
        <v>0.31337700600000001</v>
      </c>
      <c r="H1907" s="118">
        <v>9.4859999999999996E-3</v>
      </c>
      <c r="I1907" s="118">
        <v>1.1291005999999999E-2</v>
      </c>
      <c r="J1907" s="326">
        <v>0</v>
      </c>
      <c r="K1907" s="118">
        <v>0.29260000000000003</v>
      </c>
      <c r="L1907" s="118">
        <v>0</v>
      </c>
      <c r="M1907" s="118">
        <v>1.1291005999999999E-2</v>
      </c>
      <c r="N1907" s="118">
        <v>9.4859999999999996E-3</v>
      </c>
      <c r="O1907" s="118">
        <v>0</v>
      </c>
      <c r="P1907" s="118">
        <v>0</v>
      </c>
      <c r="Q1907" s="118">
        <v>0</v>
      </c>
      <c r="R1907" s="118">
        <v>0</v>
      </c>
      <c r="S1907" s="118">
        <v>0</v>
      </c>
      <c r="T1907" s="118">
        <v>0</v>
      </c>
      <c r="U1907" s="118">
        <v>0</v>
      </c>
      <c r="V1907" s="118">
        <v>0</v>
      </c>
      <c r="W1907" s="118">
        <v>0</v>
      </c>
      <c r="X1907" s="118">
        <v>0</v>
      </c>
      <c r="Y1907" s="41"/>
      <c r="Z1907" s="327">
        <v>2.2000000000000002</v>
      </c>
      <c r="AA1907" s="41"/>
      <c r="AB1907" s="111">
        <v>0</v>
      </c>
      <c r="AC1907" s="111">
        <v>0</v>
      </c>
      <c r="AD1907" s="111">
        <v>0</v>
      </c>
      <c r="AE1907" s="111">
        <v>0</v>
      </c>
      <c r="AF1907" s="111">
        <v>0</v>
      </c>
      <c r="AG1907" s="111">
        <v>0</v>
      </c>
      <c r="AH1907" s="111">
        <v>0</v>
      </c>
      <c r="AI1907" s="41"/>
      <c r="AJ1907" s="114">
        <v>3.7618266999999997E-2</v>
      </c>
      <c r="AK1907" s="114">
        <v>3.5866512000000003E-2</v>
      </c>
      <c r="AL1907" s="114">
        <v>1.7517548E-3</v>
      </c>
      <c r="AM1907" s="114">
        <v>0</v>
      </c>
      <c r="AN1907" s="113">
        <v>2.1502705000000001E-6</v>
      </c>
      <c r="AO1907" s="112">
        <v>6.4783832999999999E-9</v>
      </c>
      <c r="AP1907" s="112">
        <v>0</v>
      </c>
      <c r="AQ1907" s="328">
        <v>2.0416000000000001E-6</v>
      </c>
      <c r="AR1907" s="328">
        <v>6.1600000000000002E-9</v>
      </c>
      <c r="AS1907" s="328">
        <v>1.683E-13</v>
      </c>
      <c r="AT1907" s="329">
        <v>0</v>
      </c>
      <c r="AU1907" s="329">
        <v>0</v>
      </c>
      <c r="AV1907" s="328">
        <v>1.4105E-9</v>
      </c>
      <c r="AW1907" s="328">
        <v>1.0726E-7</v>
      </c>
      <c r="AX1907" s="328">
        <v>1.9994999999999999E-10</v>
      </c>
      <c r="AY1907" s="328">
        <v>1.18265E-10</v>
      </c>
      <c r="AZ1907" s="329">
        <v>0</v>
      </c>
      <c r="BA1907" s="329">
        <v>0</v>
      </c>
      <c r="BB1907" s="329">
        <v>0</v>
      </c>
      <c r="BC1907" s="329">
        <v>0</v>
      </c>
      <c r="BD1907" s="329">
        <v>0</v>
      </c>
      <c r="BE1907" s="329">
        <v>0</v>
      </c>
      <c r="BF1907" s="329">
        <v>0</v>
      </c>
      <c r="BG1907" s="329">
        <v>0</v>
      </c>
      <c r="BH1907" s="329">
        <v>0</v>
      </c>
      <c r="BI1907" s="329">
        <v>0</v>
      </c>
      <c r="BJ1907" s="329">
        <v>0</v>
      </c>
      <c r="BK1907" s="329">
        <v>0</v>
      </c>
      <c r="BL1907" s="329">
        <v>0</v>
      </c>
      <c r="BM1907" s="41"/>
      <c r="BN1907" s="122">
        <v>6.7107164999999998E-5</v>
      </c>
      <c r="BO1907" s="122">
        <v>1.2797297999999999E-6</v>
      </c>
      <c r="BP1907" s="122">
        <v>6.1341837999999993E-5</v>
      </c>
      <c r="BQ1907" s="111">
        <v>0</v>
      </c>
      <c r="BR1907" s="122">
        <v>3.7322873000000001E-7</v>
      </c>
      <c r="BS1907" s="122">
        <v>9.1313145000000004E-7</v>
      </c>
      <c r="BT1907" s="111">
        <v>0</v>
      </c>
      <c r="BU1907" s="122">
        <v>1.3859369999999999E-6</v>
      </c>
      <c r="BV1907" s="111">
        <v>0</v>
      </c>
      <c r="BW1907" s="111">
        <v>0</v>
      </c>
      <c r="BX1907" s="111">
        <v>0</v>
      </c>
      <c r="BY1907" s="111">
        <v>0</v>
      </c>
      <c r="BZ1907" s="111">
        <v>0</v>
      </c>
      <c r="CA1907" s="122">
        <v>1.8133004E-6</v>
      </c>
      <c r="CB1907" s="111">
        <v>0</v>
      </c>
      <c r="CC1907" s="111">
        <v>0</v>
      </c>
      <c r="CD1907" s="111">
        <v>0</v>
      </c>
      <c r="CF1907" s="140"/>
      <c r="CG1907" s="76" t="s">
        <v>7797</v>
      </c>
    </row>
    <row r="1908" spans="1:85" ht="14.5" customHeight="1">
      <c r="A1908" s="41" t="s">
        <v>7909</v>
      </c>
      <c r="B1908" s="119" t="s">
        <v>7624</v>
      </c>
      <c r="C1908" s="120" t="str">
        <f t="shared" si="691"/>
        <v>F.106.03.115</v>
      </c>
      <c r="D1908" s="135" t="s">
        <v>7877</v>
      </c>
      <c r="E1908" s="119" t="s">
        <v>6570</v>
      </c>
      <c r="F1908" s="118" t="s">
        <v>7907</v>
      </c>
      <c r="G1908" s="118">
        <v>0.20864642959999999</v>
      </c>
      <c r="H1908" s="118">
        <v>5.9975999999999996E-3</v>
      </c>
      <c r="I1908" s="118">
        <v>7.1388296000000004E-3</v>
      </c>
      <c r="J1908" s="326">
        <v>0</v>
      </c>
      <c r="K1908" s="118">
        <v>0.19550999999999999</v>
      </c>
      <c r="L1908" s="118">
        <v>0</v>
      </c>
      <c r="M1908" s="118">
        <v>7.1388296000000004E-3</v>
      </c>
      <c r="N1908" s="118">
        <v>5.9975999999999996E-3</v>
      </c>
      <c r="O1908" s="118">
        <v>0</v>
      </c>
      <c r="P1908" s="118">
        <v>0</v>
      </c>
      <c r="Q1908" s="118">
        <v>0</v>
      </c>
      <c r="R1908" s="118">
        <v>0</v>
      </c>
      <c r="S1908" s="118">
        <v>0</v>
      </c>
      <c r="T1908" s="118">
        <v>0</v>
      </c>
      <c r="U1908" s="118">
        <v>0</v>
      </c>
      <c r="V1908" s="118">
        <v>0</v>
      </c>
      <c r="W1908" s="118">
        <v>0</v>
      </c>
      <c r="X1908" s="118">
        <v>0</v>
      </c>
      <c r="Y1908" s="41"/>
      <c r="Z1908" s="327">
        <v>1.4699999999999998</v>
      </c>
      <c r="AA1908" s="41"/>
      <c r="AB1908" s="111">
        <v>0</v>
      </c>
      <c r="AC1908" s="111">
        <v>0</v>
      </c>
      <c r="AD1908" s="111">
        <v>0</v>
      </c>
      <c r="AE1908" s="111">
        <v>0</v>
      </c>
      <c r="AF1908" s="111">
        <v>0</v>
      </c>
      <c r="AG1908" s="111">
        <v>0</v>
      </c>
      <c r="AH1908" s="111">
        <v>0</v>
      </c>
      <c r="AI1908" s="41"/>
      <c r="AJ1908" s="114">
        <v>2.5067635000000001E-2</v>
      </c>
      <c r="AK1908" s="114">
        <v>2.3900234999999999E-2</v>
      </c>
      <c r="AL1908" s="114">
        <v>1.1673997E-3</v>
      </c>
      <c r="AM1908" s="114">
        <v>0</v>
      </c>
      <c r="AN1908" s="113">
        <v>1.4328678E-6</v>
      </c>
      <c r="AO1908" s="112">
        <v>4.3173064549999999E-9</v>
      </c>
      <c r="AP1908" s="112">
        <v>0</v>
      </c>
      <c r="AQ1908" s="328">
        <v>1.36416E-6</v>
      </c>
      <c r="AR1908" s="328">
        <v>4.1160000000000003E-9</v>
      </c>
      <c r="AS1908" s="328">
        <v>1.12455E-13</v>
      </c>
      <c r="AT1908" s="329">
        <v>0</v>
      </c>
      <c r="AU1908" s="329">
        <v>0</v>
      </c>
      <c r="AV1908" s="328">
        <v>8.9179999999999996E-10</v>
      </c>
      <c r="AW1908" s="328">
        <v>6.7816000000000003E-8</v>
      </c>
      <c r="AX1908" s="328">
        <v>1.2641999999999999E-10</v>
      </c>
      <c r="AY1908" s="328">
        <v>7.4773999999999999E-11</v>
      </c>
      <c r="AZ1908" s="329">
        <v>0</v>
      </c>
      <c r="BA1908" s="329">
        <v>0</v>
      </c>
      <c r="BB1908" s="329">
        <v>0</v>
      </c>
      <c r="BC1908" s="329">
        <v>0</v>
      </c>
      <c r="BD1908" s="329">
        <v>0</v>
      </c>
      <c r="BE1908" s="329">
        <v>0</v>
      </c>
      <c r="BF1908" s="329">
        <v>0</v>
      </c>
      <c r="BG1908" s="329">
        <v>0</v>
      </c>
      <c r="BH1908" s="329">
        <v>0</v>
      </c>
      <c r="BI1908" s="329">
        <v>0</v>
      </c>
      <c r="BJ1908" s="329">
        <v>0</v>
      </c>
      <c r="BK1908" s="329">
        <v>0</v>
      </c>
      <c r="BL1908" s="329">
        <v>0</v>
      </c>
      <c r="BM1908" s="41"/>
      <c r="BN1908" s="122">
        <v>4.4632675000000002E-5</v>
      </c>
      <c r="BO1908" s="122">
        <v>8.0911950999999995E-7</v>
      </c>
      <c r="BP1908" s="122">
        <v>4.0987501000000003E-5</v>
      </c>
      <c r="BQ1908" s="111">
        <v>0</v>
      </c>
      <c r="BR1908" s="122">
        <v>2.3597687E-7</v>
      </c>
      <c r="BS1908" s="122">
        <v>5.7733472000000002E-7</v>
      </c>
      <c r="BT1908" s="111">
        <v>0</v>
      </c>
      <c r="BU1908" s="122">
        <v>8.7626986999999995E-7</v>
      </c>
      <c r="BV1908" s="111">
        <v>0</v>
      </c>
      <c r="BW1908" s="111">
        <v>0</v>
      </c>
      <c r="BX1908" s="111">
        <v>0</v>
      </c>
      <c r="BY1908" s="111">
        <v>0</v>
      </c>
      <c r="BZ1908" s="111">
        <v>0</v>
      </c>
      <c r="CA1908" s="122">
        <v>1.1464738E-6</v>
      </c>
      <c r="CB1908" s="111">
        <v>0</v>
      </c>
      <c r="CC1908" s="111">
        <v>0</v>
      </c>
      <c r="CD1908" s="111">
        <v>0</v>
      </c>
      <c r="CF1908" s="140"/>
      <c r="CG1908" s="76" t="s">
        <v>7797</v>
      </c>
    </row>
    <row r="1909" spans="1:85" ht="14.5" customHeight="1">
      <c r="A1909" s="41" t="s">
        <v>7906</v>
      </c>
      <c r="B1909" s="119" t="s">
        <v>7624</v>
      </c>
      <c r="C1909" s="120" t="str">
        <f t="shared" si="691"/>
        <v>F.106.03.116</v>
      </c>
      <c r="D1909" s="135" t="s">
        <v>7877</v>
      </c>
      <c r="E1909" s="119" t="s">
        <v>6570</v>
      </c>
      <c r="F1909" s="118" t="s">
        <v>7904</v>
      </c>
      <c r="G1909" s="118">
        <v>0.45300793299999997</v>
      </c>
      <c r="H1909" s="118">
        <v>1.6156799999999999E-2</v>
      </c>
      <c r="I1909" s="118">
        <v>1.9231133000000001E-2</v>
      </c>
      <c r="J1909" s="326">
        <v>0</v>
      </c>
      <c r="K1909" s="118">
        <v>0.41761999999999999</v>
      </c>
      <c r="L1909" s="118">
        <v>0</v>
      </c>
      <c r="M1909" s="118">
        <v>1.9231133000000001E-2</v>
      </c>
      <c r="N1909" s="118">
        <v>1.6156799999999999E-2</v>
      </c>
      <c r="O1909" s="118">
        <v>0</v>
      </c>
      <c r="P1909" s="118">
        <v>0</v>
      </c>
      <c r="Q1909" s="118">
        <v>0</v>
      </c>
      <c r="R1909" s="118">
        <v>0</v>
      </c>
      <c r="S1909" s="118">
        <v>0</v>
      </c>
      <c r="T1909" s="118">
        <v>0</v>
      </c>
      <c r="U1909" s="118">
        <v>0</v>
      </c>
      <c r="V1909" s="118">
        <v>0</v>
      </c>
      <c r="W1909" s="118">
        <v>0</v>
      </c>
      <c r="X1909" s="118">
        <v>0</v>
      </c>
      <c r="Y1909" s="41"/>
      <c r="Z1909" s="327">
        <v>3.1399999999999997</v>
      </c>
      <c r="AA1909" s="41"/>
      <c r="AB1909" s="111">
        <v>0</v>
      </c>
      <c r="AC1909" s="111">
        <v>0</v>
      </c>
      <c r="AD1909" s="111">
        <v>0</v>
      </c>
      <c r="AE1909" s="111">
        <v>0</v>
      </c>
      <c r="AF1909" s="111">
        <v>0</v>
      </c>
      <c r="AG1909" s="111">
        <v>0</v>
      </c>
      <c r="AH1909" s="111">
        <v>0</v>
      </c>
      <c r="AI1909" s="41"/>
      <c r="AJ1909" s="114">
        <v>5.4215470000000002E-2</v>
      </c>
      <c r="AK1909" s="114">
        <v>5.1691492999999998E-2</v>
      </c>
      <c r="AL1909" s="114">
        <v>2.5239764E-3</v>
      </c>
      <c r="AM1909" s="114">
        <v>0</v>
      </c>
      <c r="AN1909" s="113">
        <v>3.0990103999999999E-6</v>
      </c>
      <c r="AO1909" s="112">
        <v>9.3342322100000005E-9</v>
      </c>
      <c r="AP1909" s="112">
        <v>0</v>
      </c>
      <c r="AQ1909" s="328">
        <v>2.9139199999999999E-6</v>
      </c>
      <c r="AR1909" s="328">
        <v>8.7920000000000002E-9</v>
      </c>
      <c r="AS1909" s="328">
        <v>2.4020999999999999E-13</v>
      </c>
      <c r="AT1909" s="329">
        <v>0</v>
      </c>
      <c r="AU1909" s="329">
        <v>0</v>
      </c>
      <c r="AV1909" s="328">
        <v>2.4023999999999999E-9</v>
      </c>
      <c r="AW1909" s="328">
        <v>1.82688E-7</v>
      </c>
      <c r="AX1909" s="328">
        <v>3.4056000000000001E-10</v>
      </c>
      <c r="AY1909" s="328">
        <v>2.0143199999999999E-10</v>
      </c>
      <c r="AZ1909" s="329">
        <v>0</v>
      </c>
      <c r="BA1909" s="329">
        <v>0</v>
      </c>
      <c r="BB1909" s="329">
        <v>0</v>
      </c>
      <c r="BC1909" s="329">
        <v>0</v>
      </c>
      <c r="BD1909" s="329">
        <v>0</v>
      </c>
      <c r="BE1909" s="329">
        <v>0</v>
      </c>
      <c r="BF1909" s="329">
        <v>0</v>
      </c>
      <c r="BG1909" s="329">
        <v>0</v>
      </c>
      <c r="BH1909" s="329">
        <v>0</v>
      </c>
      <c r="BI1909" s="329">
        <v>0</v>
      </c>
      <c r="BJ1909" s="329">
        <v>0</v>
      </c>
      <c r="BK1909" s="329">
        <v>0</v>
      </c>
      <c r="BL1909" s="329">
        <v>0</v>
      </c>
      <c r="BM1909" s="41"/>
      <c r="BN1909" s="122">
        <v>9.7371186000000002E-5</v>
      </c>
      <c r="BO1909" s="122">
        <v>2.1796688999999999E-6</v>
      </c>
      <c r="BP1909" s="122">
        <v>8.7551532000000004E-5</v>
      </c>
      <c r="BQ1909" s="111">
        <v>0</v>
      </c>
      <c r="BR1909" s="122">
        <v>6.3569280000000004E-7</v>
      </c>
      <c r="BS1909" s="122">
        <v>1.5552691000000001E-6</v>
      </c>
      <c r="BT1909" s="111">
        <v>0</v>
      </c>
      <c r="BU1909" s="122">
        <v>2.3605636999999999E-6</v>
      </c>
      <c r="BV1909" s="111">
        <v>0</v>
      </c>
      <c r="BW1909" s="111">
        <v>0</v>
      </c>
      <c r="BX1909" s="111">
        <v>0</v>
      </c>
      <c r="BY1909" s="111">
        <v>0</v>
      </c>
      <c r="BZ1909" s="111">
        <v>0</v>
      </c>
      <c r="CA1909" s="122">
        <v>3.0884600999999998E-6</v>
      </c>
      <c r="CB1909" s="111">
        <v>0</v>
      </c>
      <c r="CC1909" s="111">
        <v>0</v>
      </c>
      <c r="CD1909" s="111">
        <v>0</v>
      </c>
      <c r="CF1909" s="140"/>
      <c r="CG1909" s="76" t="s">
        <v>7797</v>
      </c>
    </row>
    <row r="1910" spans="1:85" ht="14.5" customHeight="1">
      <c r="A1910" s="41" t="s">
        <v>7903</v>
      </c>
      <c r="B1910" s="119" t="s">
        <v>7624</v>
      </c>
      <c r="C1910" s="120" t="str">
        <f t="shared" si="691"/>
        <v>F.106.03.117</v>
      </c>
      <c r="D1910" s="135" t="s">
        <v>7877</v>
      </c>
      <c r="E1910" s="119" t="s">
        <v>6570</v>
      </c>
      <c r="F1910" s="118" t="s">
        <v>7901</v>
      </c>
      <c r="G1910" s="118">
        <v>0.48439175200000001</v>
      </c>
      <c r="H1910" s="118">
        <v>1.5911999999999999E-2</v>
      </c>
      <c r="I1910" s="118">
        <v>1.8939752000000001E-2</v>
      </c>
      <c r="J1910" s="326">
        <v>0</v>
      </c>
      <c r="K1910" s="118">
        <v>0.44954</v>
      </c>
      <c r="L1910" s="118">
        <v>0</v>
      </c>
      <c r="M1910" s="118">
        <v>1.8939752000000001E-2</v>
      </c>
      <c r="N1910" s="118">
        <v>1.5911999999999999E-2</v>
      </c>
      <c r="O1910" s="118">
        <v>0</v>
      </c>
      <c r="P1910" s="118">
        <v>0</v>
      </c>
      <c r="Q1910" s="118">
        <v>0</v>
      </c>
      <c r="R1910" s="118">
        <v>0</v>
      </c>
      <c r="S1910" s="118">
        <v>0</v>
      </c>
      <c r="T1910" s="118">
        <v>0</v>
      </c>
      <c r="U1910" s="118">
        <v>0</v>
      </c>
      <c r="V1910" s="118">
        <v>0</v>
      </c>
      <c r="W1910" s="118">
        <v>0</v>
      </c>
      <c r="X1910" s="118">
        <v>0</v>
      </c>
      <c r="Y1910" s="41"/>
      <c r="Z1910" s="327">
        <v>3.38</v>
      </c>
      <c r="AA1910" s="41"/>
      <c r="AB1910" s="111">
        <v>0</v>
      </c>
      <c r="AC1910" s="111">
        <v>0</v>
      </c>
      <c r="AD1910" s="111">
        <v>0</v>
      </c>
      <c r="AE1910" s="111">
        <v>0</v>
      </c>
      <c r="AF1910" s="111">
        <v>0</v>
      </c>
      <c r="AG1910" s="111">
        <v>0</v>
      </c>
      <c r="AH1910" s="111">
        <v>0</v>
      </c>
      <c r="AI1910" s="41"/>
      <c r="AJ1910" s="114">
        <v>5.8063154999999998E-2</v>
      </c>
      <c r="AK1910" s="114">
        <v>5.5359685999999998E-2</v>
      </c>
      <c r="AL1910" s="114">
        <v>2.7034696000000002E-3</v>
      </c>
      <c r="AM1910" s="114">
        <v>0</v>
      </c>
      <c r="AN1910" s="113">
        <v>3.318926E-6</v>
      </c>
      <c r="AO1910" s="112">
        <v>9.9980385699999992E-9</v>
      </c>
      <c r="AP1910" s="112">
        <v>0</v>
      </c>
      <c r="AQ1910" s="328">
        <v>3.13664E-6</v>
      </c>
      <c r="AR1910" s="328">
        <v>9.4639999999999996E-9</v>
      </c>
      <c r="AS1910" s="328">
        <v>2.5856999999999998E-13</v>
      </c>
      <c r="AT1910" s="329">
        <v>0</v>
      </c>
      <c r="AU1910" s="329">
        <v>0</v>
      </c>
      <c r="AV1910" s="328">
        <v>2.3659999999999999E-9</v>
      </c>
      <c r="AW1910" s="328">
        <v>1.7992000000000001E-7</v>
      </c>
      <c r="AX1910" s="328">
        <v>3.354E-10</v>
      </c>
      <c r="AY1910" s="328">
        <v>1.9837999999999999E-10</v>
      </c>
      <c r="AZ1910" s="329">
        <v>0</v>
      </c>
      <c r="BA1910" s="329">
        <v>0</v>
      </c>
      <c r="BB1910" s="329">
        <v>0</v>
      </c>
      <c r="BC1910" s="329">
        <v>0</v>
      </c>
      <c r="BD1910" s="329">
        <v>0</v>
      </c>
      <c r="BE1910" s="329">
        <v>0</v>
      </c>
      <c r="BF1910" s="329">
        <v>0</v>
      </c>
      <c r="BG1910" s="329">
        <v>0</v>
      </c>
      <c r="BH1910" s="329">
        <v>0</v>
      </c>
      <c r="BI1910" s="329">
        <v>0</v>
      </c>
      <c r="BJ1910" s="329">
        <v>0</v>
      </c>
      <c r="BK1910" s="329">
        <v>0</v>
      </c>
      <c r="BL1910" s="329">
        <v>0</v>
      </c>
      <c r="BM1910" s="41"/>
      <c r="BN1910" s="111">
        <v>1.0391424E-4</v>
      </c>
      <c r="BO1910" s="122">
        <v>2.1466436000000001E-6</v>
      </c>
      <c r="BP1910" s="122">
        <v>9.4243369000000002E-5</v>
      </c>
      <c r="BQ1910" s="111">
        <v>0</v>
      </c>
      <c r="BR1910" s="122">
        <v>6.2606109000000002E-7</v>
      </c>
      <c r="BS1910" s="122">
        <v>1.5317044E-6</v>
      </c>
      <c r="BT1910" s="111">
        <v>0</v>
      </c>
      <c r="BU1910" s="122">
        <v>2.3247975999999999E-6</v>
      </c>
      <c r="BV1910" s="111">
        <v>0</v>
      </c>
      <c r="BW1910" s="111">
        <v>0</v>
      </c>
      <c r="BX1910" s="111">
        <v>0</v>
      </c>
      <c r="BY1910" s="111">
        <v>0</v>
      </c>
      <c r="BZ1910" s="111">
        <v>0</v>
      </c>
      <c r="CA1910" s="122">
        <v>3.0416652E-6</v>
      </c>
      <c r="CB1910" s="111">
        <v>0</v>
      </c>
      <c r="CC1910" s="111">
        <v>0</v>
      </c>
      <c r="CD1910" s="111">
        <v>0</v>
      </c>
      <c r="CF1910" s="140"/>
      <c r="CG1910" s="76" t="s">
        <v>7797</v>
      </c>
    </row>
    <row r="1911" spans="1:85" ht="14.5" customHeight="1">
      <c r="A1911" s="41" t="s">
        <v>7900</v>
      </c>
      <c r="B1911" s="119" t="s">
        <v>7624</v>
      </c>
      <c r="C1911" s="120" t="str">
        <f t="shared" si="691"/>
        <v>F.106.03.118</v>
      </c>
      <c r="D1911" s="135" t="s">
        <v>7877</v>
      </c>
      <c r="E1911" s="119" t="s">
        <v>6570</v>
      </c>
      <c r="F1911" s="118" t="s">
        <v>7898</v>
      </c>
      <c r="G1911" s="118">
        <v>0.1225358532</v>
      </c>
      <c r="H1911" s="118">
        <v>2.5092000000000001E-3</v>
      </c>
      <c r="I1911" s="118">
        <v>2.9866532000000002E-3</v>
      </c>
      <c r="J1911" s="326">
        <v>0</v>
      </c>
      <c r="K1911" s="118">
        <v>0.11704000000000001</v>
      </c>
      <c r="L1911" s="118">
        <v>0</v>
      </c>
      <c r="M1911" s="118">
        <v>2.9866532000000002E-3</v>
      </c>
      <c r="N1911" s="118">
        <v>2.5092000000000001E-3</v>
      </c>
      <c r="O1911" s="118">
        <v>0</v>
      </c>
      <c r="P1911" s="118">
        <v>0</v>
      </c>
      <c r="Q1911" s="118">
        <v>0</v>
      </c>
      <c r="R1911" s="118">
        <v>0</v>
      </c>
      <c r="S1911" s="118">
        <v>0</v>
      </c>
      <c r="T1911" s="118">
        <v>0</v>
      </c>
      <c r="U1911" s="118">
        <v>0</v>
      </c>
      <c r="V1911" s="118">
        <v>0</v>
      </c>
      <c r="W1911" s="118">
        <v>0</v>
      </c>
      <c r="X1911" s="118">
        <v>0</v>
      </c>
      <c r="Y1911" s="41"/>
      <c r="Z1911" s="327">
        <v>0.88</v>
      </c>
      <c r="AA1911" s="41"/>
      <c r="AB1911" s="111">
        <v>0</v>
      </c>
      <c r="AC1911" s="111">
        <v>0</v>
      </c>
      <c r="AD1911" s="111">
        <v>0</v>
      </c>
      <c r="AE1911" s="111">
        <v>0</v>
      </c>
      <c r="AF1911" s="111">
        <v>0</v>
      </c>
      <c r="AG1911" s="111">
        <v>0</v>
      </c>
      <c r="AH1911" s="111">
        <v>0</v>
      </c>
      <c r="AI1911" s="41"/>
      <c r="AJ1911" s="114">
        <v>1.4790068E-2</v>
      </c>
      <c r="AK1911" s="114">
        <v>1.4101023000000001E-2</v>
      </c>
      <c r="AL1911" s="114">
        <v>6.8904418000000002E-4</v>
      </c>
      <c r="AM1911" s="114">
        <v>0</v>
      </c>
      <c r="AN1911" s="113">
        <v>8.4538509999999994E-7</v>
      </c>
      <c r="AO1911" s="112">
        <v>2.5482403200000001E-9</v>
      </c>
      <c r="AP1911" s="112">
        <v>0</v>
      </c>
      <c r="AQ1911" s="328">
        <v>8.1663999999999999E-7</v>
      </c>
      <c r="AR1911" s="328">
        <v>2.4640000000000002E-9</v>
      </c>
      <c r="AS1911" s="328">
        <v>6.7319999999999997E-14</v>
      </c>
      <c r="AT1911" s="329">
        <v>0</v>
      </c>
      <c r="AU1911" s="329">
        <v>0</v>
      </c>
      <c r="AV1911" s="328">
        <v>3.7309999999999998E-10</v>
      </c>
      <c r="AW1911" s="328">
        <v>2.8372000000000001E-8</v>
      </c>
      <c r="AX1911" s="328">
        <v>5.2889999999999998E-11</v>
      </c>
      <c r="AY1911" s="328">
        <v>3.1283000000000001E-11</v>
      </c>
      <c r="AZ1911" s="329">
        <v>0</v>
      </c>
      <c r="BA1911" s="329">
        <v>0</v>
      </c>
      <c r="BB1911" s="329">
        <v>0</v>
      </c>
      <c r="BC1911" s="329">
        <v>0</v>
      </c>
      <c r="BD1911" s="329">
        <v>0</v>
      </c>
      <c r="BE1911" s="329">
        <v>0</v>
      </c>
      <c r="BF1911" s="329">
        <v>0</v>
      </c>
      <c r="BG1911" s="329">
        <v>0</v>
      </c>
      <c r="BH1911" s="329">
        <v>0</v>
      </c>
      <c r="BI1911" s="329">
        <v>0</v>
      </c>
      <c r="BJ1911" s="329">
        <v>0</v>
      </c>
      <c r="BK1911" s="329">
        <v>0</v>
      </c>
      <c r="BL1911" s="329">
        <v>0</v>
      </c>
      <c r="BM1911" s="41"/>
      <c r="BN1911" s="122">
        <v>2.6061757000000001E-5</v>
      </c>
      <c r="BO1911" s="122">
        <v>3.3850918000000002E-7</v>
      </c>
      <c r="BP1911" s="122">
        <v>2.4536735000000001E-5</v>
      </c>
      <c r="BQ1911" s="111">
        <v>0</v>
      </c>
      <c r="BR1911" s="122">
        <v>9.8725018000000005E-8</v>
      </c>
      <c r="BS1911" s="122">
        <v>2.4153799999999998E-7</v>
      </c>
      <c r="BT1911" s="111">
        <v>0</v>
      </c>
      <c r="BU1911" s="122">
        <v>3.6660270000000001E-7</v>
      </c>
      <c r="BV1911" s="111">
        <v>0</v>
      </c>
      <c r="BW1911" s="111">
        <v>0</v>
      </c>
      <c r="BX1911" s="111">
        <v>0</v>
      </c>
      <c r="BY1911" s="111">
        <v>0</v>
      </c>
      <c r="BZ1911" s="111">
        <v>0</v>
      </c>
      <c r="CA1911" s="122">
        <v>4.7964720999999997E-7</v>
      </c>
      <c r="CB1911" s="111">
        <v>0</v>
      </c>
      <c r="CC1911" s="111">
        <v>0</v>
      </c>
      <c r="CD1911" s="111">
        <v>0</v>
      </c>
      <c r="CF1911" s="140"/>
      <c r="CG1911" s="76" t="s">
        <v>7797</v>
      </c>
    </row>
    <row r="1912" spans="1:85" ht="14.5" customHeight="1">
      <c r="A1912" s="41" t="s">
        <v>7897</v>
      </c>
      <c r="B1912" s="119" t="s">
        <v>7624</v>
      </c>
      <c r="C1912" s="120" t="str">
        <f t="shared" si="691"/>
        <v>F.106.03.119</v>
      </c>
      <c r="D1912" s="135" t="s">
        <v>7877</v>
      </c>
      <c r="E1912" s="119" t="s">
        <v>6570</v>
      </c>
      <c r="F1912" s="118" t="s">
        <v>7895</v>
      </c>
      <c r="G1912" s="118">
        <v>0.2432473336</v>
      </c>
      <c r="H1912" s="118">
        <v>7.2215999999999999E-3</v>
      </c>
      <c r="I1912" s="118">
        <v>8.5957336000000006E-3</v>
      </c>
      <c r="J1912" s="326">
        <v>0</v>
      </c>
      <c r="K1912" s="118">
        <v>0.22742999999999999</v>
      </c>
      <c r="L1912" s="118">
        <v>0</v>
      </c>
      <c r="M1912" s="118">
        <v>8.5957336000000006E-3</v>
      </c>
      <c r="N1912" s="118">
        <v>7.2215999999999999E-3</v>
      </c>
      <c r="O1912" s="118">
        <v>0</v>
      </c>
      <c r="P1912" s="118">
        <v>0</v>
      </c>
      <c r="Q1912" s="118">
        <v>0</v>
      </c>
      <c r="R1912" s="118">
        <v>0</v>
      </c>
      <c r="S1912" s="118">
        <v>0</v>
      </c>
      <c r="T1912" s="118">
        <v>0</v>
      </c>
      <c r="U1912" s="118">
        <v>0</v>
      </c>
      <c r="V1912" s="118">
        <v>0</v>
      </c>
      <c r="W1912" s="118">
        <v>0</v>
      </c>
      <c r="X1912" s="118">
        <v>0</v>
      </c>
      <c r="Y1912" s="41"/>
      <c r="Z1912" s="327">
        <v>1.71</v>
      </c>
      <c r="AA1912" s="41"/>
      <c r="AB1912" s="111">
        <v>0</v>
      </c>
      <c r="AC1912" s="111">
        <v>0</v>
      </c>
      <c r="AD1912" s="111">
        <v>0</v>
      </c>
      <c r="AE1912" s="111">
        <v>0</v>
      </c>
      <c r="AF1912" s="111">
        <v>0</v>
      </c>
      <c r="AG1912" s="111">
        <v>0</v>
      </c>
      <c r="AH1912" s="111">
        <v>0</v>
      </c>
      <c r="AI1912" s="41"/>
      <c r="AJ1912" s="114">
        <v>2.9209308E-2</v>
      </c>
      <c r="AK1912" s="114">
        <v>2.7849090999999999E-2</v>
      </c>
      <c r="AL1912" s="114">
        <v>1.3602161000000001E-3</v>
      </c>
      <c r="AM1912" s="114">
        <v>0</v>
      </c>
      <c r="AN1912" s="113">
        <v>1.6696098E-6</v>
      </c>
      <c r="AO1912" s="112">
        <v>5.0303848150000002E-9</v>
      </c>
      <c r="AP1912" s="112">
        <v>0</v>
      </c>
      <c r="AQ1912" s="328">
        <v>1.5868800000000001E-6</v>
      </c>
      <c r="AR1912" s="328">
        <v>4.7879999999999996E-9</v>
      </c>
      <c r="AS1912" s="328">
        <v>1.3081500000000001E-13</v>
      </c>
      <c r="AT1912" s="329">
        <v>0</v>
      </c>
      <c r="AU1912" s="329">
        <v>0</v>
      </c>
      <c r="AV1912" s="328">
        <v>1.0738E-9</v>
      </c>
      <c r="AW1912" s="328">
        <v>8.1656E-8</v>
      </c>
      <c r="AX1912" s="328">
        <v>1.5221999999999999E-10</v>
      </c>
      <c r="AY1912" s="328">
        <v>9.0033999999999994E-11</v>
      </c>
      <c r="AZ1912" s="329">
        <v>0</v>
      </c>
      <c r="BA1912" s="329">
        <v>0</v>
      </c>
      <c r="BB1912" s="329">
        <v>0</v>
      </c>
      <c r="BC1912" s="329">
        <v>0</v>
      </c>
      <c r="BD1912" s="329">
        <v>0</v>
      </c>
      <c r="BE1912" s="329">
        <v>0</v>
      </c>
      <c r="BF1912" s="329">
        <v>0</v>
      </c>
      <c r="BG1912" s="329">
        <v>0</v>
      </c>
      <c r="BH1912" s="329">
        <v>0</v>
      </c>
      <c r="BI1912" s="329">
        <v>0</v>
      </c>
      <c r="BJ1912" s="329">
        <v>0</v>
      </c>
      <c r="BK1912" s="329">
        <v>0</v>
      </c>
      <c r="BL1912" s="329">
        <v>0</v>
      </c>
      <c r="BM1912" s="41"/>
      <c r="BN1912" s="122">
        <v>5.2068424999999999E-5</v>
      </c>
      <c r="BO1912" s="122">
        <v>9.7424593999999992E-7</v>
      </c>
      <c r="BP1912" s="122">
        <v>4.7679336999999997E-5</v>
      </c>
      <c r="BQ1912" s="111">
        <v>0</v>
      </c>
      <c r="BR1912" s="122">
        <v>2.8413542000000001E-7</v>
      </c>
      <c r="BS1912" s="122">
        <v>6.9515814000000001E-7</v>
      </c>
      <c r="BT1912" s="111">
        <v>0</v>
      </c>
      <c r="BU1912" s="122">
        <v>1.0551005E-6</v>
      </c>
      <c r="BV1912" s="111">
        <v>0</v>
      </c>
      <c r="BW1912" s="111">
        <v>0</v>
      </c>
      <c r="BX1912" s="111">
        <v>0</v>
      </c>
      <c r="BY1912" s="111">
        <v>0</v>
      </c>
      <c r="BZ1912" s="111">
        <v>0</v>
      </c>
      <c r="CA1912" s="122">
        <v>1.3804480999999999E-6</v>
      </c>
      <c r="CB1912" s="111">
        <v>0</v>
      </c>
      <c r="CC1912" s="111">
        <v>0</v>
      </c>
      <c r="CD1912" s="111">
        <v>0</v>
      </c>
      <c r="CF1912" s="140"/>
      <c r="CG1912" s="76" t="s">
        <v>7797</v>
      </c>
    </row>
    <row r="1913" spans="1:85" ht="14.5" customHeight="1">
      <c r="A1913" s="41" t="s">
        <v>7894</v>
      </c>
      <c r="B1913" s="119" t="s">
        <v>7624</v>
      </c>
      <c r="C1913" s="120" t="str">
        <f t="shared" si="691"/>
        <v>F.106.03.120</v>
      </c>
      <c r="D1913" s="135" t="s">
        <v>7877</v>
      </c>
      <c r="E1913" s="119" t="s">
        <v>6570</v>
      </c>
      <c r="F1913" s="118" t="s">
        <v>7892</v>
      </c>
      <c r="G1913" s="118">
        <v>0.37626823799999998</v>
      </c>
      <c r="H1913" s="118">
        <v>8.4455999999999993E-3</v>
      </c>
      <c r="I1913" s="118">
        <v>1.0052637999999999E-2</v>
      </c>
      <c r="J1913" s="326">
        <v>0</v>
      </c>
      <c r="K1913" s="118">
        <v>0.35776999999999998</v>
      </c>
      <c r="L1913" s="118">
        <v>0</v>
      </c>
      <c r="M1913" s="118">
        <v>1.0052637999999999E-2</v>
      </c>
      <c r="N1913" s="118">
        <v>8.4455999999999993E-3</v>
      </c>
      <c r="O1913" s="118">
        <v>0</v>
      </c>
      <c r="P1913" s="118">
        <v>0</v>
      </c>
      <c r="Q1913" s="118">
        <v>0</v>
      </c>
      <c r="R1913" s="118">
        <v>0</v>
      </c>
      <c r="S1913" s="118">
        <v>0</v>
      </c>
      <c r="T1913" s="118">
        <v>0</v>
      </c>
      <c r="U1913" s="118">
        <v>0</v>
      </c>
      <c r="V1913" s="118">
        <v>0</v>
      </c>
      <c r="W1913" s="118">
        <v>0</v>
      </c>
      <c r="X1913" s="118">
        <v>0</v>
      </c>
      <c r="Y1913" s="41"/>
      <c r="Z1913" s="327">
        <v>2.6899999999999995</v>
      </c>
      <c r="AA1913" s="41"/>
      <c r="AB1913" s="111">
        <v>0</v>
      </c>
      <c r="AC1913" s="111">
        <v>0</v>
      </c>
      <c r="AD1913" s="111">
        <v>0</v>
      </c>
      <c r="AE1913" s="111">
        <v>0</v>
      </c>
      <c r="AF1913" s="111">
        <v>0</v>
      </c>
      <c r="AG1913" s="111">
        <v>0</v>
      </c>
      <c r="AH1913" s="111">
        <v>0</v>
      </c>
      <c r="AI1913" s="41"/>
      <c r="AJ1913" s="114">
        <v>4.5365754000000001E-2</v>
      </c>
      <c r="AK1913" s="114">
        <v>4.3252437999999997E-2</v>
      </c>
      <c r="AL1913" s="114">
        <v>2.1133164999999998E-3</v>
      </c>
      <c r="AM1913" s="114">
        <v>0</v>
      </c>
      <c r="AN1913" s="113">
        <v>2.5930718E-6</v>
      </c>
      <c r="AO1913" s="112">
        <v>7.8155197849999988E-9</v>
      </c>
      <c r="AP1913" s="112">
        <v>0</v>
      </c>
      <c r="AQ1913" s="328">
        <v>2.4963199999999998E-6</v>
      </c>
      <c r="AR1913" s="328">
        <v>7.5319999999999992E-9</v>
      </c>
      <c r="AS1913" s="328">
        <v>2.0578499999999999E-13</v>
      </c>
      <c r="AT1913" s="329">
        <v>0</v>
      </c>
      <c r="AU1913" s="329">
        <v>0</v>
      </c>
      <c r="AV1913" s="328">
        <v>1.2557999999999999E-9</v>
      </c>
      <c r="AW1913" s="328">
        <v>9.5495999999999997E-8</v>
      </c>
      <c r="AX1913" s="328">
        <v>1.7802E-10</v>
      </c>
      <c r="AY1913" s="328">
        <v>1.05294E-10</v>
      </c>
      <c r="AZ1913" s="329">
        <v>0</v>
      </c>
      <c r="BA1913" s="329">
        <v>0</v>
      </c>
      <c r="BB1913" s="329">
        <v>0</v>
      </c>
      <c r="BC1913" s="329">
        <v>0</v>
      </c>
      <c r="BD1913" s="329">
        <v>0</v>
      </c>
      <c r="BE1913" s="329">
        <v>0</v>
      </c>
      <c r="BF1913" s="329">
        <v>0</v>
      </c>
      <c r="BG1913" s="329">
        <v>0</v>
      </c>
      <c r="BH1913" s="329">
        <v>0</v>
      </c>
      <c r="BI1913" s="329">
        <v>0</v>
      </c>
      <c r="BJ1913" s="329">
        <v>0</v>
      </c>
      <c r="BK1913" s="329">
        <v>0</v>
      </c>
      <c r="BL1913" s="329">
        <v>0</v>
      </c>
      <c r="BM1913" s="41"/>
      <c r="BN1913" s="122">
        <v>8.0137338999999996E-5</v>
      </c>
      <c r="BO1913" s="122">
        <v>1.1393724000000001E-6</v>
      </c>
      <c r="BP1913" s="122">
        <v>7.5004337999999993E-5</v>
      </c>
      <c r="BQ1913" s="111">
        <v>0</v>
      </c>
      <c r="BR1913" s="122">
        <v>3.3229395999999998E-7</v>
      </c>
      <c r="BS1913" s="122">
        <v>8.1298154999999998E-7</v>
      </c>
      <c r="BT1913" s="111">
        <v>0</v>
      </c>
      <c r="BU1913" s="122">
        <v>1.233931E-6</v>
      </c>
      <c r="BV1913" s="111">
        <v>0</v>
      </c>
      <c r="BW1913" s="111">
        <v>0</v>
      </c>
      <c r="BX1913" s="111">
        <v>0</v>
      </c>
      <c r="BY1913" s="111">
        <v>0</v>
      </c>
      <c r="BZ1913" s="111">
        <v>0</v>
      </c>
      <c r="CA1913" s="122">
        <v>1.6144223E-6</v>
      </c>
      <c r="CB1913" s="111">
        <v>0</v>
      </c>
      <c r="CC1913" s="111">
        <v>0</v>
      </c>
      <c r="CD1913" s="111">
        <v>0</v>
      </c>
      <c r="CF1913" s="140"/>
      <c r="CG1913" s="76" t="s">
        <v>7797</v>
      </c>
    </row>
    <row r="1914" spans="1:85" ht="14.5" customHeight="1">
      <c r="A1914" s="41" t="s">
        <v>7891</v>
      </c>
      <c r="B1914" s="119" t="s">
        <v>7624</v>
      </c>
      <c r="C1914" s="120" t="str">
        <f t="shared" si="691"/>
        <v>F.106.03.122</v>
      </c>
      <c r="D1914" s="135" t="s">
        <v>7877</v>
      </c>
      <c r="E1914" s="119" t="s">
        <v>6570</v>
      </c>
      <c r="F1914" s="118" t="s">
        <v>7889</v>
      </c>
      <c r="G1914" s="118">
        <v>1.0819284527999999</v>
      </c>
      <c r="H1914" s="118">
        <v>0.11477442</v>
      </c>
      <c r="I1914" s="118">
        <v>0.84612403279999993</v>
      </c>
      <c r="J1914" s="326">
        <v>0</v>
      </c>
      <c r="K1914" s="118">
        <v>0.12103</v>
      </c>
      <c r="L1914" s="118">
        <v>0</v>
      </c>
      <c r="M1914" s="118">
        <v>4.6620927999999999E-3</v>
      </c>
      <c r="N1914" s="118">
        <v>3.9167999999999998E-3</v>
      </c>
      <c r="O1914" s="118">
        <v>0</v>
      </c>
      <c r="P1914" s="118">
        <v>0</v>
      </c>
      <c r="Q1914" s="118">
        <v>0.11085762</v>
      </c>
      <c r="R1914" s="118">
        <v>0.84146193999999996</v>
      </c>
      <c r="S1914" s="118">
        <v>0</v>
      </c>
      <c r="T1914" s="118">
        <v>0</v>
      </c>
      <c r="U1914" s="118">
        <v>0</v>
      </c>
      <c r="V1914" s="118">
        <v>0</v>
      </c>
      <c r="W1914" s="118">
        <v>0</v>
      </c>
      <c r="X1914" s="118">
        <v>0</v>
      </c>
      <c r="Y1914" s="41"/>
      <c r="Z1914" s="327">
        <v>0.90999999999999992</v>
      </c>
      <c r="AA1914" s="41"/>
      <c r="AB1914" s="111">
        <v>0</v>
      </c>
      <c r="AC1914" s="111">
        <v>0</v>
      </c>
      <c r="AD1914" s="111">
        <v>0</v>
      </c>
      <c r="AE1914" s="111">
        <v>0</v>
      </c>
      <c r="AF1914" s="111">
        <v>0</v>
      </c>
      <c r="AG1914" s="111">
        <v>0</v>
      </c>
      <c r="AH1914" s="111">
        <v>0</v>
      </c>
      <c r="AI1914" s="41"/>
      <c r="AJ1914" s="114">
        <v>1.5558891E-2</v>
      </c>
      <c r="AK1914" s="114">
        <v>1.4834365E-2</v>
      </c>
      <c r="AL1914" s="114">
        <v>7.2452642000000002E-4</v>
      </c>
      <c r="AM1914" s="114">
        <v>0</v>
      </c>
      <c r="AN1914" s="113">
        <v>8.8935040000000008E-7</v>
      </c>
      <c r="AO1914" s="112">
        <v>2.679461615E-9</v>
      </c>
      <c r="AP1914" s="112">
        <v>0</v>
      </c>
      <c r="AQ1914" s="328">
        <v>8.4448E-7</v>
      </c>
      <c r="AR1914" s="328">
        <v>2.5479999999999999E-9</v>
      </c>
      <c r="AS1914" s="328">
        <v>6.9615000000000002E-14</v>
      </c>
      <c r="AT1914" s="329">
        <v>0</v>
      </c>
      <c r="AU1914" s="329">
        <v>0</v>
      </c>
      <c r="AV1914" s="328">
        <v>5.8239999999999997E-10</v>
      </c>
      <c r="AW1914" s="328">
        <v>4.4287999999999999E-8</v>
      </c>
      <c r="AX1914" s="328">
        <v>8.2559999999999997E-11</v>
      </c>
      <c r="AY1914" s="328">
        <v>4.8831999999999999E-11</v>
      </c>
      <c r="AZ1914" s="329">
        <v>0</v>
      </c>
      <c r="BA1914" s="329">
        <v>0</v>
      </c>
      <c r="BB1914" s="329">
        <v>0</v>
      </c>
      <c r="BC1914" s="329">
        <v>0</v>
      </c>
      <c r="BD1914" s="329">
        <v>0</v>
      </c>
      <c r="BE1914" s="329">
        <v>0</v>
      </c>
      <c r="BF1914" s="329">
        <v>0</v>
      </c>
      <c r="BG1914" s="329">
        <v>0</v>
      </c>
      <c r="BH1914" s="329">
        <v>0</v>
      </c>
      <c r="BI1914" s="329">
        <v>0</v>
      </c>
      <c r="BJ1914" s="329">
        <v>0</v>
      </c>
      <c r="BK1914" s="329">
        <v>0</v>
      </c>
      <c r="BL1914" s="329">
        <v>0</v>
      </c>
      <c r="BM1914" s="41"/>
      <c r="BN1914" s="111">
        <v>1.9967501E-4</v>
      </c>
      <c r="BO1914" s="122">
        <v>5.2840457999999998E-7</v>
      </c>
      <c r="BP1914" s="122">
        <v>2.5373215000000001E-5</v>
      </c>
      <c r="BQ1914" s="122">
        <v>9.8566147E-5</v>
      </c>
      <c r="BR1914" s="122">
        <v>1.5410734000000001E-7</v>
      </c>
      <c r="BS1914" s="122">
        <v>3.7703491999999999E-7</v>
      </c>
      <c r="BT1914" s="111">
        <v>0</v>
      </c>
      <c r="BU1914" s="122">
        <v>5.7225786999999997E-7</v>
      </c>
      <c r="BV1914" s="111">
        <v>0</v>
      </c>
      <c r="BW1914" s="122">
        <v>7.3355129000000004E-5</v>
      </c>
      <c r="BX1914" s="111">
        <v>0</v>
      </c>
      <c r="BY1914" s="111">
        <v>0</v>
      </c>
      <c r="BZ1914" s="111">
        <v>0</v>
      </c>
      <c r="CA1914" s="122">
        <v>7.4871758999999999E-7</v>
      </c>
      <c r="CB1914" s="111">
        <v>0</v>
      </c>
      <c r="CC1914" s="111">
        <v>0</v>
      </c>
      <c r="CD1914" s="111">
        <v>0</v>
      </c>
      <c r="CF1914" s="140"/>
      <c r="CG1914" s="76" t="s">
        <v>7797</v>
      </c>
    </row>
    <row r="1915" spans="1:85" ht="14.5" customHeight="1">
      <c r="A1915" s="41" t="s">
        <v>7888</v>
      </c>
      <c r="B1915" s="119" t="s">
        <v>7624</v>
      </c>
      <c r="C1915" s="120" t="str">
        <f t="shared" si="691"/>
        <v>F.106.03.123</v>
      </c>
      <c r="D1915" s="135" t="s">
        <v>7877</v>
      </c>
      <c r="E1915" s="119" t="s">
        <v>6570</v>
      </c>
      <c r="F1915" s="118" t="s">
        <v>7886</v>
      </c>
      <c r="G1915" s="118">
        <v>1.4074745999999999E-2</v>
      </c>
      <c r="H1915" s="118">
        <v>6.4260000000000003E-3</v>
      </c>
      <c r="I1915" s="118">
        <v>7.6487459999999997E-3</v>
      </c>
      <c r="J1915" s="326">
        <v>0</v>
      </c>
      <c r="K1915" s="118">
        <v>0</v>
      </c>
      <c r="L1915" s="118">
        <v>0</v>
      </c>
      <c r="M1915" s="118">
        <v>7.6487459999999997E-3</v>
      </c>
      <c r="N1915" s="118">
        <v>6.4260000000000003E-3</v>
      </c>
      <c r="O1915" s="118">
        <v>0</v>
      </c>
      <c r="P1915" s="118">
        <v>0</v>
      </c>
      <c r="Q1915" s="118">
        <v>0</v>
      </c>
      <c r="R1915" s="118">
        <v>0</v>
      </c>
      <c r="S1915" s="118">
        <v>0</v>
      </c>
      <c r="T1915" s="118">
        <v>0</v>
      </c>
      <c r="U1915" s="118">
        <v>0</v>
      </c>
      <c r="V1915" s="118">
        <v>0</v>
      </c>
      <c r="W1915" s="118">
        <v>0</v>
      </c>
      <c r="X1915" s="118">
        <v>0</v>
      </c>
      <c r="Y1915" s="41"/>
      <c r="Z1915" s="327">
        <v>0</v>
      </c>
      <c r="AA1915" s="41"/>
      <c r="AB1915" s="111">
        <v>0</v>
      </c>
      <c r="AC1915" s="111">
        <v>0</v>
      </c>
      <c r="AD1915" s="111">
        <v>0</v>
      </c>
      <c r="AE1915" s="111">
        <v>0</v>
      </c>
      <c r="AF1915" s="111">
        <v>0</v>
      </c>
      <c r="AG1915" s="111">
        <v>0</v>
      </c>
      <c r="AH1915" s="111">
        <v>0</v>
      </c>
      <c r="AI1915" s="41"/>
      <c r="AJ1915" s="114">
        <v>1.2861953000000001E-3</v>
      </c>
      <c r="AK1915" s="114">
        <v>1.2279064999999999E-3</v>
      </c>
      <c r="AL1915" s="121">
        <v>5.8288775999999998E-5</v>
      </c>
      <c r="AM1915" s="114">
        <v>0</v>
      </c>
      <c r="AN1915" s="113">
        <v>7.3615500000000002E-8</v>
      </c>
      <c r="AO1915" s="112">
        <v>2.1556500000000002E-10</v>
      </c>
      <c r="AP1915" s="112">
        <v>0</v>
      </c>
      <c r="AQ1915" s="329">
        <v>0</v>
      </c>
      <c r="AR1915" s="329">
        <v>0</v>
      </c>
      <c r="AS1915" s="329">
        <v>0</v>
      </c>
      <c r="AT1915" s="329">
        <v>0</v>
      </c>
      <c r="AU1915" s="329">
        <v>0</v>
      </c>
      <c r="AV1915" s="328">
        <v>9.5550000000000006E-10</v>
      </c>
      <c r="AW1915" s="328">
        <v>7.2660000000000003E-8</v>
      </c>
      <c r="AX1915" s="328">
        <v>1.3545000000000001E-10</v>
      </c>
      <c r="AY1915" s="328">
        <v>8.0114999999999999E-11</v>
      </c>
      <c r="AZ1915" s="329">
        <v>0</v>
      </c>
      <c r="BA1915" s="329">
        <v>0</v>
      </c>
      <c r="BB1915" s="329">
        <v>0</v>
      </c>
      <c r="BC1915" s="329">
        <v>0</v>
      </c>
      <c r="BD1915" s="329">
        <v>0</v>
      </c>
      <c r="BE1915" s="329">
        <v>0</v>
      </c>
      <c r="BF1915" s="329">
        <v>0</v>
      </c>
      <c r="BG1915" s="329">
        <v>0</v>
      </c>
      <c r="BH1915" s="329">
        <v>0</v>
      </c>
      <c r="BI1915" s="329">
        <v>0</v>
      </c>
      <c r="BJ1915" s="329">
        <v>0</v>
      </c>
      <c r="BK1915" s="329">
        <v>0</v>
      </c>
      <c r="BL1915" s="329">
        <v>0</v>
      </c>
      <c r="BM1915" s="41"/>
      <c r="BN1915" s="122">
        <v>3.9055444000000003E-6</v>
      </c>
      <c r="BO1915" s="122">
        <v>8.6691375999999995E-7</v>
      </c>
      <c r="BP1915" s="111">
        <v>0</v>
      </c>
      <c r="BQ1915" s="111">
        <v>0</v>
      </c>
      <c r="BR1915" s="122">
        <v>2.5283236000000001E-7</v>
      </c>
      <c r="BS1915" s="122">
        <v>6.1857292000000002E-7</v>
      </c>
      <c r="BT1915" s="111">
        <v>0</v>
      </c>
      <c r="BU1915" s="122">
        <v>9.3886057000000003E-7</v>
      </c>
      <c r="BV1915" s="111">
        <v>0</v>
      </c>
      <c r="BW1915" s="111">
        <v>0</v>
      </c>
      <c r="BX1915" s="111">
        <v>0</v>
      </c>
      <c r="BY1915" s="111">
        <v>0</v>
      </c>
      <c r="BZ1915" s="111">
        <v>0</v>
      </c>
      <c r="CA1915" s="122">
        <v>1.2283648E-6</v>
      </c>
      <c r="CB1915" s="111">
        <v>0</v>
      </c>
      <c r="CC1915" s="111">
        <v>0</v>
      </c>
      <c r="CD1915" s="111">
        <v>0</v>
      </c>
      <c r="CF1915" s="140"/>
      <c r="CG1915" s="76" t="s">
        <v>7797</v>
      </c>
    </row>
    <row r="1916" spans="1:85" ht="14.5" customHeight="1">
      <c r="A1916" s="41" t="s">
        <v>7885</v>
      </c>
      <c r="B1916" s="119" t="s">
        <v>7624</v>
      </c>
      <c r="C1916" s="120" t="str">
        <f t="shared" si="691"/>
        <v>F.106.03.124</v>
      </c>
      <c r="D1916" s="135" t="s">
        <v>7877</v>
      </c>
      <c r="E1916" s="119" t="s">
        <v>6570</v>
      </c>
      <c r="F1916" s="118" t="s">
        <v>7883</v>
      </c>
      <c r="G1916" s="118">
        <v>1.5951378799999999E-2</v>
      </c>
      <c r="H1916" s="118">
        <v>7.2827999999999999E-3</v>
      </c>
      <c r="I1916" s="118">
        <v>8.6685788E-3</v>
      </c>
      <c r="J1916" s="326">
        <v>0</v>
      </c>
      <c r="K1916" s="118">
        <v>0</v>
      </c>
      <c r="L1916" s="118">
        <v>0</v>
      </c>
      <c r="M1916" s="118">
        <v>8.6685788E-3</v>
      </c>
      <c r="N1916" s="118">
        <v>7.2827999999999999E-3</v>
      </c>
      <c r="O1916" s="118">
        <v>0</v>
      </c>
      <c r="P1916" s="118">
        <v>0</v>
      </c>
      <c r="Q1916" s="118">
        <v>0</v>
      </c>
      <c r="R1916" s="118">
        <v>0</v>
      </c>
      <c r="S1916" s="118">
        <v>0</v>
      </c>
      <c r="T1916" s="118">
        <v>0</v>
      </c>
      <c r="U1916" s="118">
        <v>0</v>
      </c>
      <c r="V1916" s="118">
        <v>0</v>
      </c>
      <c r="W1916" s="118">
        <v>0</v>
      </c>
      <c r="X1916" s="118">
        <v>0</v>
      </c>
      <c r="Y1916" s="41"/>
      <c r="Z1916" s="327">
        <v>0</v>
      </c>
      <c r="AA1916" s="41"/>
      <c r="AB1916" s="111">
        <v>0</v>
      </c>
      <c r="AC1916" s="111">
        <v>0</v>
      </c>
      <c r="AD1916" s="111">
        <v>0</v>
      </c>
      <c r="AE1916" s="111">
        <v>0</v>
      </c>
      <c r="AF1916" s="111">
        <v>0</v>
      </c>
      <c r="AG1916" s="111">
        <v>0</v>
      </c>
      <c r="AH1916" s="111">
        <v>0</v>
      </c>
      <c r="AI1916" s="41"/>
      <c r="AJ1916" s="114">
        <v>1.457688E-3</v>
      </c>
      <c r="AK1916" s="114">
        <v>1.3916274E-3</v>
      </c>
      <c r="AL1916" s="121">
        <v>6.6060613000000005E-5</v>
      </c>
      <c r="AM1916" s="114">
        <v>0</v>
      </c>
      <c r="AN1916" s="113">
        <v>8.3430900000000009E-8</v>
      </c>
      <c r="AO1916" s="112">
        <v>2.4430699999999998E-10</v>
      </c>
      <c r="AP1916" s="112">
        <v>0</v>
      </c>
      <c r="AQ1916" s="329">
        <v>0</v>
      </c>
      <c r="AR1916" s="329">
        <v>0</v>
      </c>
      <c r="AS1916" s="329">
        <v>0</v>
      </c>
      <c r="AT1916" s="329">
        <v>0</v>
      </c>
      <c r="AU1916" s="329">
        <v>0</v>
      </c>
      <c r="AV1916" s="328">
        <v>1.0829000000000001E-9</v>
      </c>
      <c r="AW1916" s="328">
        <v>8.2348000000000004E-8</v>
      </c>
      <c r="AX1916" s="328">
        <v>1.5351E-10</v>
      </c>
      <c r="AY1916" s="328">
        <v>9.0796999999999999E-11</v>
      </c>
      <c r="AZ1916" s="329">
        <v>0</v>
      </c>
      <c r="BA1916" s="329">
        <v>0</v>
      </c>
      <c r="BB1916" s="329">
        <v>0</v>
      </c>
      <c r="BC1916" s="329">
        <v>0</v>
      </c>
      <c r="BD1916" s="329">
        <v>0</v>
      </c>
      <c r="BE1916" s="329">
        <v>0</v>
      </c>
      <c r="BF1916" s="329">
        <v>0</v>
      </c>
      <c r="BG1916" s="329">
        <v>0</v>
      </c>
      <c r="BH1916" s="329">
        <v>0</v>
      </c>
      <c r="BI1916" s="329">
        <v>0</v>
      </c>
      <c r="BJ1916" s="329">
        <v>0</v>
      </c>
      <c r="BK1916" s="329">
        <v>0</v>
      </c>
      <c r="BL1916" s="329">
        <v>0</v>
      </c>
      <c r="BM1916" s="41"/>
      <c r="BN1916" s="122">
        <v>4.4262837E-6</v>
      </c>
      <c r="BO1916" s="122">
        <v>9.8250226000000006E-7</v>
      </c>
      <c r="BP1916" s="111">
        <v>0</v>
      </c>
      <c r="BQ1916" s="111">
        <v>0</v>
      </c>
      <c r="BR1916" s="122">
        <v>2.8654334000000002E-7</v>
      </c>
      <c r="BS1916" s="122">
        <v>7.0104930999999998E-7</v>
      </c>
      <c r="BT1916" s="111">
        <v>0</v>
      </c>
      <c r="BU1916" s="122">
        <v>1.064042E-6</v>
      </c>
      <c r="BV1916" s="111">
        <v>0</v>
      </c>
      <c r="BW1916" s="111">
        <v>0</v>
      </c>
      <c r="BX1916" s="111">
        <v>0</v>
      </c>
      <c r="BY1916" s="111">
        <v>0</v>
      </c>
      <c r="BZ1916" s="111">
        <v>0</v>
      </c>
      <c r="CA1916" s="122">
        <v>1.3921467999999999E-6</v>
      </c>
      <c r="CB1916" s="111">
        <v>0</v>
      </c>
      <c r="CC1916" s="111">
        <v>0</v>
      </c>
      <c r="CD1916" s="111">
        <v>0</v>
      </c>
      <c r="CF1916" s="140"/>
      <c r="CG1916" s="76" t="s">
        <v>7797</v>
      </c>
    </row>
    <row r="1917" spans="1:85" ht="14.5" customHeight="1">
      <c r="A1917" s="41" t="s">
        <v>7882</v>
      </c>
      <c r="B1917" s="119" t="s">
        <v>7624</v>
      </c>
      <c r="C1917" s="120" t="str">
        <f t="shared" si="691"/>
        <v>F.106.03.125</v>
      </c>
      <c r="D1917" s="135" t="s">
        <v>7877</v>
      </c>
      <c r="E1917" s="119" t="s">
        <v>6570</v>
      </c>
      <c r="F1917" s="118" t="s">
        <v>7880</v>
      </c>
      <c r="G1917" s="118">
        <v>1.5951378799999999E-2</v>
      </c>
      <c r="H1917" s="118">
        <v>7.2827999999999999E-3</v>
      </c>
      <c r="I1917" s="118">
        <v>8.6685788E-3</v>
      </c>
      <c r="J1917" s="326">
        <v>0</v>
      </c>
      <c r="K1917" s="118">
        <v>0</v>
      </c>
      <c r="L1917" s="118">
        <v>0</v>
      </c>
      <c r="M1917" s="118">
        <v>8.6685788E-3</v>
      </c>
      <c r="N1917" s="118">
        <v>7.2827999999999999E-3</v>
      </c>
      <c r="O1917" s="118">
        <v>0</v>
      </c>
      <c r="P1917" s="118">
        <v>0</v>
      </c>
      <c r="Q1917" s="118">
        <v>0</v>
      </c>
      <c r="R1917" s="118">
        <v>0</v>
      </c>
      <c r="S1917" s="118">
        <v>0</v>
      </c>
      <c r="T1917" s="118">
        <v>0</v>
      </c>
      <c r="U1917" s="118">
        <v>0</v>
      </c>
      <c r="V1917" s="118">
        <v>0</v>
      </c>
      <c r="W1917" s="118">
        <v>0</v>
      </c>
      <c r="X1917" s="118">
        <v>0</v>
      </c>
      <c r="Y1917" s="41"/>
      <c r="Z1917" s="327">
        <v>0</v>
      </c>
      <c r="AA1917" s="41"/>
      <c r="AB1917" s="111">
        <v>0</v>
      </c>
      <c r="AC1917" s="111">
        <v>0</v>
      </c>
      <c r="AD1917" s="111">
        <v>0</v>
      </c>
      <c r="AE1917" s="111">
        <v>0</v>
      </c>
      <c r="AF1917" s="111">
        <v>0</v>
      </c>
      <c r="AG1917" s="111">
        <v>0</v>
      </c>
      <c r="AH1917" s="111">
        <v>0</v>
      </c>
      <c r="AI1917" s="41"/>
      <c r="AJ1917" s="114">
        <v>1.457688E-3</v>
      </c>
      <c r="AK1917" s="114">
        <v>1.3916274E-3</v>
      </c>
      <c r="AL1917" s="121">
        <v>6.6060613000000005E-5</v>
      </c>
      <c r="AM1917" s="114">
        <v>0</v>
      </c>
      <c r="AN1917" s="113">
        <v>8.3430900000000009E-8</v>
      </c>
      <c r="AO1917" s="112">
        <v>2.4430699999999998E-10</v>
      </c>
      <c r="AP1917" s="112">
        <v>0</v>
      </c>
      <c r="AQ1917" s="329">
        <v>0</v>
      </c>
      <c r="AR1917" s="329">
        <v>0</v>
      </c>
      <c r="AS1917" s="329">
        <v>0</v>
      </c>
      <c r="AT1917" s="329">
        <v>0</v>
      </c>
      <c r="AU1917" s="329">
        <v>0</v>
      </c>
      <c r="AV1917" s="328">
        <v>1.0829000000000001E-9</v>
      </c>
      <c r="AW1917" s="328">
        <v>8.2348000000000004E-8</v>
      </c>
      <c r="AX1917" s="328">
        <v>1.5351E-10</v>
      </c>
      <c r="AY1917" s="328">
        <v>9.0796999999999999E-11</v>
      </c>
      <c r="AZ1917" s="329">
        <v>0</v>
      </c>
      <c r="BA1917" s="329">
        <v>0</v>
      </c>
      <c r="BB1917" s="329">
        <v>0</v>
      </c>
      <c r="BC1917" s="329">
        <v>0</v>
      </c>
      <c r="BD1917" s="329">
        <v>0</v>
      </c>
      <c r="BE1917" s="329">
        <v>0</v>
      </c>
      <c r="BF1917" s="329">
        <v>0</v>
      </c>
      <c r="BG1917" s="329">
        <v>0</v>
      </c>
      <c r="BH1917" s="329">
        <v>0</v>
      </c>
      <c r="BI1917" s="329">
        <v>0</v>
      </c>
      <c r="BJ1917" s="329">
        <v>0</v>
      </c>
      <c r="BK1917" s="329">
        <v>0</v>
      </c>
      <c r="BL1917" s="329">
        <v>0</v>
      </c>
      <c r="BM1917" s="41"/>
      <c r="BN1917" s="122">
        <v>4.4262837E-6</v>
      </c>
      <c r="BO1917" s="122">
        <v>9.8250226000000006E-7</v>
      </c>
      <c r="BP1917" s="111">
        <v>0</v>
      </c>
      <c r="BQ1917" s="111">
        <v>0</v>
      </c>
      <c r="BR1917" s="122">
        <v>2.8654334000000002E-7</v>
      </c>
      <c r="BS1917" s="122">
        <v>7.0104930999999998E-7</v>
      </c>
      <c r="BT1917" s="111">
        <v>0</v>
      </c>
      <c r="BU1917" s="122">
        <v>1.064042E-6</v>
      </c>
      <c r="BV1917" s="111">
        <v>0</v>
      </c>
      <c r="BW1917" s="111">
        <v>0</v>
      </c>
      <c r="BX1917" s="111">
        <v>0</v>
      </c>
      <c r="BY1917" s="111">
        <v>0</v>
      </c>
      <c r="BZ1917" s="111">
        <v>0</v>
      </c>
      <c r="CA1917" s="122">
        <v>1.3921467999999999E-6</v>
      </c>
      <c r="CB1917" s="111">
        <v>0</v>
      </c>
      <c r="CC1917" s="111">
        <v>0</v>
      </c>
      <c r="CD1917" s="111">
        <v>0</v>
      </c>
      <c r="CF1917" s="140"/>
      <c r="CG1917" s="76" t="s">
        <v>7797</v>
      </c>
    </row>
    <row r="1918" spans="1:85" ht="14.5" customHeight="1">
      <c r="A1918" s="41" t="s">
        <v>7879</v>
      </c>
      <c r="B1918" s="119" t="s">
        <v>7624</v>
      </c>
      <c r="C1918" s="120" t="str">
        <f t="shared" si="691"/>
        <v>F.106.03.126</v>
      </c>
      <c r="D1918" s="135" t="s">
        <v>7877</v>
      </c>
      <c r="E1918" s="119" t="s">
        <v>6570</v>
      </c>
      <c r="F1918" s="118" t="s">
        <v>7876</v>
      </c>
      <c r="G1918" s="118">
        <v>1.5951378799999999E-2</v>
      </c>
      <c r="H1918" s="118">
        <v>7.2827999999999999E-3</v>
      </c>
      <c r="I1918" s="118">
        <v>8.6685788E-3</v>
      </c>
      <c r="J1918" s="326">
        <v>0</v>
      </c>
      <c r="K1918" s="118">
        <v>0</v>
      </c>
      <c r="L1918" s="118">
        <v>0</v>
      </c>
      <c r="M1918" s="118">
        <v>8.6685788E-3</v>
      </c>
      <c r="N1918" s="118">
        <v>7.2827999999999999E-3</v>
      </c>
      <c r="O1918" s="118">
        <v>0</v>
      </c>
      <c r="P1918" s="118">
        <v>0</v>
      </c>
      <c r="Q1918" s="118">
        <v>0</v>
      </c>
      <c r="R1918" s="118">
        <v>0</v>
      </c>
      <c r="S1918" s="118">
        <v>0</v>
      </c>
      <c r="T1918" s="118">
        <v>0</v>
      </c>
      <c r="U1918" s="118">
        <v>0</v>
      </c>
      <c r="V1918" s="118">
        <v>0</v>
      </c>
      <c r="W1918" s="118">
        <v>0</v>
      </c>
      <c r="X1918" s="118">
        <v>0</v>
      </c>
      <c r="Y1918" s="41"/>
      <c r="Z1918" s="327">
        <v>0</v>
      </c>
      <c r="AA1918" s="41"/>
      <c r="AB1918" s="111">
        <v>0</v>
      </c>
      <c r="AC1918" s="111">
        <v>0</v>
      </c>
      <c r="AD1918" s="111">
        <v>0</v>
      </c>
      <c r="AE1918" s="111">
        <v>0</v>
      </c>
      <c r="AF1918" s="111">
        <v>0</v>
      </c>
      <c r="AG1918" s="111">
        <v>0</v>
      </c>
      <c r="AH1918" s="111">
        <v>0</v>
      </c>
      <c r="AI1918" s="41"/>
      <c r="AJ1918" s="114">
        <v>1.457688E-3</v>
      </c>
      <c r="AK1918" s="114">
        <v>1.3916274E-3</v>
      </c>
      <c r="AL1918" s="121">
        <v>6.6060613000000005E-5</v>
      </c>
      <c r="AM1918" s="114">
        <v>0</v>
      </c>
      <c r="AN1918" s="113">
        <v>8.3430900000000009E-8</v>
      </c>
      <c r="AO1918" s="112">
        <v>2.4430699999999998E-10</v>
      </c>
      <c r="AP1918" s="112">
        <v>0</v>
      </c>
      <c r="AQ1918" s="329">
        <v>0</v>
      </c>
      <c r="AR1918" s="329">
        <v>0</v>
      </c>
      <c r="AS1918" s="329">
        <v>0</v>
      </c>
      <c r="AT1918" s="329">
        <v>0</v>
      </c>
      <c r="AU1918" s="329">
        <v>0</v>
      </c>
      <c r="AV1918" s="328">
        <v>1.0829000000000001E-9</v>
      </c>
      <c r="AW1918" s="328">
        <v>8.2348000000000004E-8</v>
      </c>
      <c r="AX1918" s="328">
        <v>1.5351E-10</v>
      </c>
      <c r="AY1918" s="328">
        <v>9.0796999999999999E-11</v>
      </c>
      <c r="AZ1918" s="329">
        <v>0</v>
      </c>
      <c r="BA1918" s="329">
        <v>0</v>
      </c>
      <c r="BB1918" s="329">
        <v>0</v>
      </c>
      <c r="BC1918" s="329">
        <v>0</v>
      </c>
      <c r="BD1918" s="329">
        <v>0</v>
      </c>
      <c r="BE1918" s="329">
        <v>0</v>
      </c>
      <c r="BF1918" s="329">
        <v>0</v>
      </c>
      <c r="BG1918" s="329">
        <v>0</v>
      </c>
      <c r="BH1918" s="329">
        <v>0</v>
      </c>
      <c r="BI1918" s="329">
        <v>0</v>
      </c>
      <c r="BJ1918" s="329">
        <v>0</v>
      </c>
      <c r="BK1918" s="329">
        <v>0</v>
      </c>
      <c r="BL1918" s="329">
        <v>0</v>
      </c>
      <c r="BM1918" s="41"/>
      <c r="BN1918" s="122">
        <v>4.4262837E-6</v>
      </c>
      <c r="BO1918" s="122">
        <v>9.8250226000000006E-7</v>
      </c>
      <c r="BP1918" s="111">
        <v>0</v>
      </c>
      <c r="BQ1918" s="111">
        <v>0</v>
      </c>
      <c r="BR1918" s="122">
        <v>2.8654334000000002E-7</v>
      </c>
      <c r="BS1918" s="122">
        <v>7.0104930999999998E-7</v>
      </c>
      <c r="BT1918" s="111">
        <v>0</v>
      </c>
      <c r="BU1918" s="122">
        <v>1.064042E-6</v>
      </c>
      <c r="BV1918" s="111">
        <v>0</v>
      </c>
      <c r="BW1918" s="111">
        <v>0</v>
      </c>
      <c r="BX1918" s="111">
        <v>0</v>
      </c>
      <c r="BY1918" s="111">
        <v>0</v>
      </c>
      <c r="BZ1918" s="111">
        <v>0</v>
      </c>
      <c r="CA1918" s="122">
        <v>1.3921467999999999E-6</v>
      </c>
      <c r="CB1918" s="111">
        <v>0</v>
      </c>
      <c r="CC1918" s="111">
        <v>0</v>
      </c>
      <c r="CD1918" s="111">
        <v>0</v>
      </c>
      <c r="CF1918" s="140"/>
      <c r="CG1918" s="76" t="s">
        <v>7797</v>
      </c>
    </row>
    <row r="1919" spans="1:85" ht="14.5" customHeight="1">
      <c r="B1919" s="119" t="s">
        <v>7624</v>
      </c>
      <c r="C1919" s="133" t="s">
        <v>7875</v>
      </c>
      <c r="D1919" s="133" t="s">
        <v>7874</v>
      </c>
      <c r="G1919" s="41"/>
      <c r="H1919" s="41"/>
      <c r="I1919" s="41"/>
      <c r="J1919" s="41"/>
      <c r="K1919" s="41"/>
      <c r="L1919" s="41"/>
      <c r="M1919" s="41"/>
      <c r="N1919" s="41"/>
      <c r="O1919" s="41"/>
      <c r="P1919" s="41"/>
      <c r="Q1919" s="41"/>
      <c r="R1919" s="41"/>
      <c r="S1919" s="41"/>
      <c r="T1919" s="41"/>
      <c r="U1919" s="41"/>
      <c r="V1919" s="41"/>
      <c r="W1919" s="41"/>
      <c r="X1919" s="41"/>
      <c r="Y1919" s="41"/>
      <c r="Z1919" s="41"/>
      <c r="AA1919" s="41"/>
      <c r="AB1919" s="41"/>
      <c r="AC1919" s="41"/>
      <c r="AD1919" s="41"/>
      <c r="AE1919" s="41"/>
      <c r="AF1919" s="41"/>
      <c r="AG1919" s="41"/>
      <c r="AH1919" s="41"/>
      <c r="AI1919" s="41"/>
      <c r="AJ1919" s="41"/>
      <c r="AK1919" s="41"/>
      <c r="AL1919" s="41"/>
      <c r="AM1919" s="41"/>
      <c r="AN1919" s="41"/>
      <c r="AO1919" s="41"/>
      <c r="AP1919" s="41"/>
      <c r="AQ1919" s="41"/>
      <c r="AR1919" s="41"/>
      <c r="AS1919" s="41"/>
      <c r="AT1919" s="41"/>
      <c r="AU1919" s="41"/>
      <c r="AV1919" s="41"/>
      <c r="AW1919" s="41"/>
      <c r="AX1919" s="41"/>
      <c r="AY1919" s="41"/>
      <c r="AZ1919" s="41"/>
      <c r="BA1919" s="41"/>
      <c r="BB1919" s="41"/>
      <c r="BC1919" s="41"/>
      <c r="BD1919" s="41"/>
      <c r="BE1919" s="41"/>
      <c r="BF1919" s="41"/>
      <c r="BG1919" s="41"/>
      <c r="BH1919" s="41"/>
      <c r="BI1919" s="41"/>
      <c r="BJ1919" s="41"/>
      <c r="BK1919" s="41"/>
      <c r="BL1919" s="41"/>
      <c r="BM1919" s="41"/>
      <c r="BN1919" s="41"/>
      <c r="BO1919" s="41"/>
      <c r="BP1919" s="41"/>
      <c r="BQ1919" s="41"/>
      <c r="BR1919" s="41"/>
      <c r="BS1919" s="41"/>
      <c r="BT1919" s="41"/>
      <c r="BU1919" s="41"/>
      <c r="BV1919" s="41"/>
      <c r="BW1919" s="41"/>
      <c r="BX1919" s="41"/>
      <c r="BY1919" s="41"/>
      <c r="BZ1919" s="41"/>
      <c r="CA1919" s="41"/>
      <c r="CB1919" s="41"/>
      <c r="CC1919" s="41"/>
      <c r="CD1919" s="41"/>
      <c r="CE1919" s="130"/>
      <c r="CF1919" s="139"/>
    </row>
    <row r="1920" spans="1:85" ht="14.5" customHeight="1">
      <c r="A1920" s="41" t="s">
        <v>7873</v>
      </c>
      <c r="B1920" s="119" t="s">
        <v>7624</v>
      </c>
      <c r="C1920" s="120" t="str">
        <f>MID(A1920,1,12)</f>
        <v>F.106.04.101</v>
      </c>
      <c r="D1920" s="135" t="s">
        <v>7865</v>
      </c>
      <c r="E1920" s="119" t="s">
        <v>6570</v>
      </c>
      <c r="F1920" s="118" t="s">
        <v>7871</v>
      </c>
      <c r="G1920" s="118">
        <v>0.38883713000000003</v>
      </c>
      <c r="H1920" s="118">
        <v>1.2362400000000001E-2</v>
      </c>
      <c r="I1920" s="118">
        <v>1.4714730000000001E-2</v>
      </c>
      <c r="J1920" s="326">
        <v>0</v>
      </c>
      <c r="K1920" s="118">
        <v>0.36176000000000003</v>
      </c>
      <c r="L1920" s="118">
        <v>0</v>
      </c>
      <c r="M1920" s="118">
        <v>1.4714730000000001E-2</v>
      </c>
      <c r="N1920" s="118">
        <v>1.2362400000000001E-2</v>
      </c>
      <c r="O1920" s="118">
        <v>0</v>
      </c>
      <c r="P1920" s="118">
        <v>0</v>
      </c>
      <c r="Q1920" s="118">
        <v>0</v>
      </c>
      <c r="R1920" s="118">
        <v>0</v>
      </c>
      <c r="S1920" s="118">
        <v>0</v>
      </c>
      <c r="T1920" s="118">
        <v>0</v>
      </c>
      <c r="U1920" s="118">
        <v>0</v>
      </c>
      <c r="V1920" s="118">
        <v>0</v>
      </c>
      <c r="W1920" s="118">
        <v>0</v>
      </c>
      <c r="X1920" s="118">
        <v>0</v>
      </c>
      <c r="Y1920" s="41"/>
      <c r="Z1920" s="327">
        <v>2.72</v>
      </c>
      <c r="AA1920" s="41"/>
      <c r="AB1920" s="111">
        <v>0</v>
      </c>
      <c r="AC1920" s="111">
        <v>0</v>
      </c>
      <c r="AD1920" s="111">
        <v>0</v>
      </c>
      <c r="AE1920" s="111">
        <v>0</v>
      </c>
      <c r="AF1920" s="111">
        <v>0</v>
      </c>
      <c r="AG1920" s="111">
        <v>0</v>
      </c>
      <c r="AH1920" s="111">
        <v>0</v>
      </c>
      <c r="AI1920" s="41"/>
      <c r="AJ1920" s="114">
        <v>4.6636806000000003E-2</v>
      </c>
      <c r="AK1920" s="114">
        <v>4.4465246999999999E-2</v>
      </c>
      <c r="AL1920" s="114">
        <v>2.1715592000000001E-3</v>
      </c>
      <c r="AM1920" s="114">
        <v>0</v>
      </c>
      <c r="AN1920" s="113">
        <v>2.6657821999999998E-6</v>
      </c>
      <c r="AO1920" s="112">
        <v>8.0309140800000003E-9</v>
      </c>
      <c r="AP1920" s="112">
        <v>0</v>
      </c>
      <c r="AQ1920" s="328">
        <v>2.5241600000000001E-6</v>
      </c>
      <c r="AR1920" s="328">
        <v>7.6160000000000002E-9</v>
      </c>
      <c r="AS1920" s="328">
        <v>2.0808000000000001E-13</v>
      </c>
      <c r="AT1920" s="329">
        <v>0</v>
      </c>
      <c r="AU1920" s="329">
        <v>0</v>
      </c>
      <c r="AV1920" s="328">
        <v>1.8381999999999999E-9</v>
      </c>
      <c r="AW1920" s="328">
        <v>1.39784E-7</v>
      </c>
      <c r="AX1920" s="328">
        <v>2.6057999999999999E-10</v>
      </c>
      <c r="AY1920" s="328">
        <v>1.5412600000000001E-10</v>
      </c>
      <c r="AZ1920" s="329">
        <v>0</v>
      </c>
      <c r="BA1920" s="329">
        <v>0</v>
      </c>
      <c r="BB1920" s="329">
        <v>0</v>
      </c>
      <c r="BC1920" s="329">
        <v>0</v>
      </c>
      <c r="BD1920" s="329">
        <v>0</v>
      </c>
      <c r="BE1920" s="329">
        <v>0</v>
      </c>
      <c r="BF1920" s="329">
        <v>0</v>
      </c>
      <c r="BG1920" s="329">
        <v>0</v>
      </c>
      <c r="BH1920" s="329">
        <v>0</v>
      </c>
      <c r="BI1920" s="329">
        <v>0</v>
      </c>
      <c r="BJ1920" s="329">
        <v>0</v>
      </c>
      <c r="BK1920" s="329">
        <v>0</v>
      </c>
      <c r="BL1920" s="329">
        <v>0</v>
      </c>
      <c r="BM1920" s="41"/>
      <c r="BN1920" s="122">
        <v>8.3354340999999995E-5</v>
      </c>
      <c r="BO1920" s="122">
        <v>1.6677769999999999E-6</v>
      </c>
      <c r="BP1920" s="122">
        <v>7.5840816999999994E-5</v>
      </c>
      <c r="BQ1920" s="111">
        <v>0</v>
      </c>
      <c r="BR1920" s="122">
        <v>4.8640131E-7</v>
      </c>
      <c r="BS1920" s="122">
        <v>1.1900165E-6</v>
      </c>
      <c r="BT1920" s="111">
        <v>0</v>
      </c>
      <c r="BU1920" s="122">
        <v>1.8061888999999999E-6</v>
      </c>
      <c r="BV1920" s="111">
        <v>0</v>
      </c>
      <c r="BW1920" s="111">
        <v>0</v>
      </c>
      <c r="BX1920" s="111">
        <v>0</v>
      </c>
      <c r="BY1920" s="111">
        <v>0</v>
      </c>
      <c r="BZ1920" s="111">
        <v>0</v>
      </c>
      <c r="CA1920" s="122">
        <v>2.3631399000000002E-6</v>
      </c>
      <c r="CB1920" s="111">
        <v>0</v>
      </c>
      <c r="CC1920" s="111">
        <v>0</v>
      </c>
      <c r="CD1920" s="111">
        <v>0</v>
      </c>
      <c r="CF1920" s="140"/>
      <c r="CG1920" s="76" t="s">
        <v>7797</v>
      </c>
    </row>
    <row r="1921" spans="1:85" ht="14.5" customHeight="1">
      <c r="A1921" s="41" t="s">
        <v>7870</v>
      </c>
      <c r="B1921" s="119" t="s">
        <v>7624</v>
      </c>
      <c r="C1921" s="120" t="str">
        <f>MID(A1921,1,12)</f>
        <v>F.106.04.102</v>
      </c>
      <c r="D1921" s="135" t="s">
        <v>7865</v>
      </c>
      <c r="E1921" s="119" t="s">
        <v>6570</v>
      </c>
      <c r="F1921" s="118" t="s">
        <v>7868</v>
      </c>
      <c r="G1921" s="118">
        <v>0.40053904000000001</v>
      </c>
      <c r="H1921" s="118">
        <v>1.2239999999999999E-2</v>
      </c>
      <c r="I1921" s="118">
        <v>1.456904E-2</v>
      </c>
      <c r="J1921" s="326">
        <v>0</v>
      </c>
      <c r="K1921" s="118">
        <v>0.37373000000000001</v>
      </c>
      <c r="L1921" s="118">
        <v>0</v>
      </c>
      <c r="M1921" s="118">
        <v>1.456904E-2</v>
      </c>
      <c r="N1921" s="118">
        <v>1.2239999999999999E-2</v>
      </c>
      <c r="O1921" s="118">
        <v>0</v>
      </c>
      <c r="P1921" s="118">
        <v>0</v>
      </c>
      <c r="Q1921" s="118">
        <v>0</v>
      </c>
      <c r="R1921" s="118">
        <v>0</v>
      </c>
      <c r="S1921" s="118">
        <v>0</v>
      </c>
      <c r="T1921" s="118">
        <v>0</v>
      </c>
      <c r="U1921" s="118">
        <v>0</v>
      </c>
      <c r="V1921" s="118">
        <v>0</v>
      </c>
      <c r="W1921" s="118">
        <v>0</v>
      </c>
      <c r="X1921" s="118">
        <v>0</v>
      </c>
      <c r="Y1921" s="41"/>
      <c r="Z1921" s="327">
        <v>2.81</v>
      </c>
      <c r="AA1921" s="41"/>
      <c r="AB1921" s="111">
        <v>0</v>
      </c>
      <c r="AC1921" s="111">
        <v>0</v>
      </c>
      <c r="AD1921" s="111">
        <v>0</v>
      </c>
      <c r="AE1921" s="111">
        <v>0</v>
      </c>
      <c r="AF1921" s="111">
        <v>0</v>
      </c>
      <c r="AG1921" s="111">
        <v>0</v>
      </c>
      <c r="AH1921" s="111">
        <v>0</v>
      </c>
      <c r="AI1921" s="41"/>
      <c r="AJ1921" s="114">
        <v>4.8073563999999999E-2</v>
      </c>
      <c r="AK1921" s="114">
        <v>4.5834972000000002E-2</v>
      </c>
      <c r="AL1921" s="114">
        <v>2.2385916E-3</v>
      </c>
      <c r="AM1921" s="114">
        <v>0</v>
      </c>
      <c r="AN1921" s="113">
        <v>2.7478999999999996E-6</v>
      </c>
      <c r="AO1921" s="112">
        <v>8.2788149649999995E-9</v>
      </c>
      <c r="AP1921" s="112">
        <v>0</v>
      </c>
      <c r="AQ1921" s="328">
        <v>2.6076799999999999E-6</v>
      </c>
      <c r="AR1921" s="328">
        <v>7.8679999999999997E-9</v>
      </c>
      <c r="AS1921" s="328">
        <v>2.1496500000000001E-13</v>
      </c>
      <c r="AT1921" s="329">
        <v>0</v>
      </c>
      <c r="AU1921" s="329">
        <v>0</v>
      </c>
      <c r="AV1921" s="328">
        <v>1.8199999999999999E-9</v>
      </c>
      <c r="AW1921" s="328">
        <v>1.384E-7</v>
      </c>
      <c r="AX1921" s="328">
        <v>2.5799999999999999E-10</v>
      </c>
      <c r="AY1921" s="328">
        <v>1.526E-10</v>
      </c>
      <c r="AZ1921" s="329">
        <v>0</v>
      </c>
      <c r="BA1921" s="329">
        <v>0</v>
      </c>
      <c r="BB1921" s="329">
        <v>0</v>
      </c>
      <c r="BC1921" s="329">
        <v>0</v>
      </c>
      <c r="BD1921" s="329">
        <v>0</v>
      </c>
      <c r="BE1921" s="329">
        <v>0</v>
      </c>
      <c r="BF1921" s="329">
        <v>0</v>
      </c>
      <c r="BG1921" s="329">
        <v>0</v>
      </c>
      <c r="BH1921" s="329">
        <v>0</v>
      </c>
      <c r="BI1921" s="329">
        <v>0</v>
      </c>
      <c r="BJ1921" s="329">
        <v>0</v>
      </c>
      <c r="BK1921" s="329">
        <v>0</v>
      </c>
      <c r="BL1921" s="329">
        <v>0</v>
      </c>
      <c r="BM1921" s="41"/>
      <c r="BN1921" s="122">
        <v>8.5789387999999996E-5</v>
      </c>
      <c r="BO1921" s="122">
        <v>1.6512643000000001E-6</v>
      </c>
      <c r="BP1921" s="122">
        <v>7.8350256000000001E-5</v>
      </c>
      <c r="BQ1921" s="111">
        <v>0</v>
      </c>
      <c r="BR1921" s="122">
        <v>4.8158545000000003E-7</v>
      </c>
      <c r="BS1921" s="122">
        <v>1.1782341E-6</v>
      </c>
      <c r="BT1921" s="111">
        <v>0</v>
      </c>
      <c r="BU1921" s="122">
        <v>1.7883058E-6</v>
      </c>
      <c r="BV1921" s="111">
        <v>0</v>
      </c>
      <c r="BW1921" s="111">
        <v>0</v>
      </c>
      <c r="BX1921" s="111">
        <v>0</v>
      </c>
      <c r="BY1921" s="111">
        <v>0</v>
      </c>
      <c r="BZ1921" s="111">
        <v>0</v>
      </c>
      <c r="CA1921" s="122">
        <v>2.3397424999999998E-6</v>
      </c>
      <c r="CB1921" s="111">
        <v>0</v>
      </c>
      <c r="CC1921" s="111">
        <v>0</v>
      </c>
      <c r="CD1921" s="111">
        <v>0</v>
      </c>
      <c r="CF1921" s="140"/>
      <c r="CG1921" s="76" t="s">
        <v>7797</v>
      </c>
    </row>
    <row r="1922" spans="1:85" ht="14.5" customHeight="1">
      <c r="A1922" s="41" t="s">
        <v>7867</v>
      </c>
      <c r="B1922" s="119" t="s">
        <v>7624</v>
      </c>
      <c r="C1922" s="120" t="str">
        <f>MID(A1922,1,12)</f>
        <v>F.106.04.103</v>
      </c>
      <c r="D1922" s="135" t="s">
        <v>7865</v>
      </c>
      <c r="E1922" s="119" t="s">
        <v>6570</v>
      </c>
      <c r="F1922" s="118" t="s">
        <v>7864</v>
      </c>
      <c r="G1922" s="118">
        <v>0.32843004600000003</v>
      </c>
      <c r="H1922" s="118">
        <v>1.08936E-2</v>
      </c>
      <c r="I1922" s="118">
        <v>1.2966446E-2</v>
      </c>
      <c r="J1922" s="326">
        <v>0</v>
      </c>
      <c r="K1922" s="118">
        <v>0.30457000000000001</v>
      </c>
      <c r="L1922" s="118">
        <v>0</v>
      </c>
      <c r="M1922" s="118">
        <v>1.2966446E-2</v>
      </c>
      <c r="N1922" s="118">
        <v>1.08936E-2</v>
      </c>
      <c r="O1922" s="118">
        <v>0</v>
      </c>
      <c r="P1922" s="118">
        <v>0</v>
      </c>
      <c r="Q1922" s="118">
        <v>0</v>
      </c>
      <c r="R1922" s="118">
        <v>0</v>
      </c>
      <c r="S1922" s="118">
        <v>0</v>
      </c>
      <c r="T1922" s="118">
        <v>0</v>
      </c>
      <c r="U1922" s="118">
        <v>0</v>
      </c>
      <c r="V1922" s="118">
        <v>0</v>
      </c>
      <c r="W1922" s="118">
        <v>0</v>
      </c>
      <c r="X1922" s="118">
        <v>0</v>
      </c>
      <c r="Y1922" s="41"/>
      <c r="Z1922" s="327">
        <v>2.29</v>
      </c>
      <c r="AA1922" s="41"/>
      <c r="AB1922" s="111">
        <v>0</v>
      </c>
      <c r="AC1922" s="111">
        <v>0</v>
      </c>
      <c r="AD1922" s="111">
        <v>0</v>
      </c>
      <c r="AE1922" s="111">
        <v>0</v>
      </c>
      <c r="AF1922" s="111">
        <v>0</v>
      </c>
      <c r="AG1922" s="111">
        <v>0</v>
      </c>
      <c r="AH1922" s="111">
        <v>0</v>
      </c>
      <c r="AI1922" s="41"/>
      <c r="AJ1922" s="114">
        <v>3.9361261000000002E-2</v>
      </c>
      <c r="AK1922" s="114">
        <v>3.7528595999999997E-2</v>
      </c>
      <c r="AL1922" s="114">
        <v>1.8326655E-3</v>
      </c>
      <c r="AM1922" s="114">
        <v>0</v>
      </c>
      <c r="AN1922" s="113">
        <v>2.2499158E-6</v>
      </c>
      <c r="AO1922" s="112">
        <v>6.7776091849999993E-9</v>
      </c>
      <c r="AP1922" s="112">
        <v>0</v>
      </c>
      <c r="AQ1922" s="328">
        <v>2.1251199999999999E-6</v>
      </c>
      <c r="AR1922" s="328">
        <v>6.4119999999999998E-9</v>
      </c>
      <c r="AS1922" s="328">
        <v>1.75185E-13</v>
      </c>
      <c r="AT1922" s="329">
        <v>0</v>
      </c>
      <c r="AU1922" s="329">
        <v>0</v>
      </c>
      <c r="AV1922" s="328">
        <v>1.6197999999999999E-9</v>
      </c>
      <c r="AW1922" s="328">
        <v>1.2317599999999999E-7</v>
      </c>
      <c r="AX1922" s="328">
        <v>2.2962E-10</v>
      </c>
      <c r="AY1922" s="328">
        <v>1.35814E-10</v>
      </c>
      <c r="AZ1922" s="329">
        <v>0</v>
      </c>
      <c r="BA1922" s="329">
        <v>0</v>
      </c>
      <c r="BB1922" s="329">
        <v>0</v>
      </c>
      <c r="BC1922" s="329">
        <v>0</v>
      </c>
      <c r="BD1922" s="329">
        <v>0</v>
      </c>
      <c r="BE1922" s="329">
        <v>0</v>
      </c>
      <c r="BF1922" s="329">
        <v>0</v>
      </c>
      <c r="BG1922" s="329">
        <v>0</v>
      </c>
      <c r="BH1922" s="329">
        <v>0</v>
      </c>
      <c r="BI1922" s="329">
        <v>0</v>
      </c>
      <c r="BJ1922" s="329">
        <v>0</v>
      </c>
      <c r="BK1922" s="329">
        <v>0</v>
      </c>
      <c r="BL1922" s="329">
        <v>0</v>
      </c>
      <c r="BM1922" s="41"/>
      <c r="BN1922" s="122">
        <v>7.0472104000000003E-5</v>
      </c>
      <c r="BO1922" s="122">
        <v>1.4696252E-6</v>
      </c>
      <c r="BP1922" s="122">
        <v>6.3851276000000004E-5</v>
      </c>
      <c r="BQ1922" s="111">
        <v>0</v>
      </c>
      <c r="BR1922" s="122">
        <v>4.2861105000000002E-7</v>
      </c>
      <c r="BS1922" s="122">
        <v>1.0486283999999999E-6</v>
      </c>
      <c r="BT1922" s="111">
        <v>0</v>
      </c>
      <c r="BU1922" s="122">
        <v>1.5915922E-6</v>
      </c>
      <c r="BV1922" s="111">
        <v>0</v>
      </c>
      <c r="BW1922" s="111">
        <v>0</v>
      </c>
      <c r="BX1922" s="111">
        <v>0</v>
      </c>
      <c r="BY1922" s="111">
        <v>0</v>
      </c>
      <c r="BZ1922" s="111">
        <v>0</v>
      </c>
      <c r="CA1922" s="122">
        <v>2.0823708000000001E-6</v>
      </c>
      <c r="CB1922" s="111">
        <v>0</v>
      </c>
      <c r="CC1922" s="111">
        <v>0</v>
      </c>
      <c r="CD1922" s="111">
        <v>0</v>
      </c>
      <c r="CF1922" s="140"/>
      <c r="CG1922" s="76" t="s">
        <v>7797</v>
      </c>
    </row>
    <row r="1923" spans="1:85" ht="14.5" customHeight="1">
      <c r="B1923" s="119" t="s">
        <v>7624</v>
      </c>
      <c r="C1923" s="133" t="s">
        <v>7863</v>
      </c>
      <c r="D1923" s="133" t="s">
        <v>7862</v>
      </c>
      <c r="G1923" s="41"/>
      <c r="H1923" s="41"/>
      <c r="I1923" s="41"/>
      <c r="J1923" s="41"/>
      <c r="K1923" s="41"/>
      <c r="L1923" s="41"/>
      <c r="M1923" s="41"/>
      <c r="N1923" s="41"/>
      <c r="O1923" s="41"/>
      <c r="P1923" s="41"/>
      <c r="Q1923" s="41"/>
      <c r="R1923" s="41"/>
      <c r="S1923" s="41"/>
      <c r="T1923" s="41"/>
      <c r="U1923" s="41"/>
      <c r="V1923" s="41"/>
      <c r="W1923" s="41"/>
      <c r="X1923" s="41"/>
      <c r="Y1923" s="41"/>
      <c r="Z1923" s="41"/>
      <c r="AA1923" s="41"/>
      <c r="AB1923" s="41"/>
      <c r="AC1923" s="41"/>
      <c r="AD1923" s="41"/>
      <c r="AE1923" s="41"/>
      <c r="AF1923" s="41"/>
      <c r="AG1923" s="41"/>
      <c r="AH1923" s="41"/>
      <c r="AI1923" s="41"/>
      <c r="AJ1923" s="41"/>
      <c r="AK1923" s="41"/>
      <c r="AL1923" s="41"/>
      <c r="AM1923" s="41"/>
      <c r="AN1923" s="41"/>
      <c r="AO1923" s="41"/>
      <c r="AP1923" s="41"/>
      <c r="AQ1923" s="41"/>
      <c r="AR1923" s="41"/>
      <c r="AS1923" s="41"/>
      <c r="AT1923" s="41"/>
      <c r="AU1923" s="41"/>
      <c r="AV1923" s="41"/>
      <c r="AW1923" s="41"/>
      <c r="AX1923" s="41"/>
      <c r="AY1923" s="41"/>
      <c r="AZ1923" s="41"/>
      <c r="BA1923" s="41"/>
      <c r="BB1923" s="41"/>
      <c r="BC1923" s="41"/>
      <c r="BD1923" s="41"/>
      <c r="BE1923" s="41"/>
      <c r="BF1923" s="41"/>
      <c r="BG1923" s="41"/>
      <c r="BH1923" s="41"/>
      <c r="BI1923" s="41"/>
      <c r="BJ1923" s="41"/>
      <c r="BK1923" s="41"/>
      <c r="BL1923" s="41"/>
      <c r="BM1923" s="41"/>
      <c r="BN1923" s="41"/>
      <c r="BO1923" s="41"/>
      <c r="BP1923" s="41"/>
      <c r="BQ1923" s="41"/>
      <c r="BR1923" s="41"/>
      <c r="BS1923" s="41"/>
      <c r="BT1923" s="41"/>
      <c r="BU1923" s="41"/>
      <c r="BV1923" s="41"/>
      <c r="BW1923" s="41"/>
      <c r="BX1923" s="41"/>
      <c r="BY1923" s="41"/>
      <c r="BZ1923" s="41"/>
      <c r="CA1923" s="41"/>
      <c r="CB1923" s="41"/>
      <c r="CC1923" s="41"/>
      <c r="CD1923" s="41"/>
      <c r="CE1923" s="130"/>
      <c r="CF1923" s="139"/>
    </row>
    <row r="1924" spans="1:85" ht="14.5" customHeight="1">
      <c r="A1924" s="41" t="s">
        <v>7861</v>
      </c>
      <c r="B1924" s="119" t="s">
        <v>7624</v>
      </c>
      <c r="C1924" s="120" t="str">
        <f t="shared" ref="C1924:C1940" si="692">MID(A1924,1,12)</f>
        <v>F.106.05.101</v>
      </c>
      <c r="D1924" s="135" t="s">
        <v>7811</v>
      </c>
      <c r="E1924" s="119" t="s">
        <v>6570</v>
      </c>
      <c r="F1924" s="118" t="s">
        <v>7859</v>
      </c>
      <c r="G1924" s="118">
        <v>0.41158117599999999</v>
      </c>
      <c r="H1924" s="118">
        <v>1.24236E-2</v>
      </c>
      <c r="I1924" s="118">
        <v>1.4787576E-2</v>
      </c>
      <c r="J1924" s="326">
        <v>0</v>
      </c>
      <c r="K1924" s="118">
        <v>0.38436999999999999</v>
      </c>
      <c r="L1924" s="118">
        <v>0</v>
      </c>
      <c r="M1924" s="118">
        <v>1.4787576E-2</v>
      </c>
      <c r="N1924" s="118">
        <v>1.24236E-2</v>
      </c>
      <c r="O1924" s="118">
        <v>0</v>
      </c>
      <c r="P1924" s="118">
        <v>0</v>
      </c>
      <c r="Q1924" s="118">
        <v>0</v>
      </c>
      <c r="R1924" s="118">
        <v>0</v>
      </c>
      <c r="S1924" s="118">
        <v>0</v>
      </c>
      <c r="T1924" s="118">
        <v>0</v>
      </c>
      <c r="U1924" s="118">
        <v>0</v>
      </c>
      <c r="V1924" s="118">
        <v>0</v>
      </c>
      <c r="W1924" s="118">
        <v>0</v>
      </c>
      <c r="X1924" s="118">
        <v>0</v>
      </c>
      <c r="Y1924" s="41"/>
      <c r="Z1924" s="327">
        <v>2.8899999999999997</v>
      </c>
      <c r="AA1924" s="41"/>
      <c r="AB1924" s="111">
        <v>0</v>
      </c>
      <c r="AC1924" s="111">
        <v>0</v>
      </c>
      <c r="AD1924" s="111">
        <v>0</v>
      </c>
      <c r="AE1924" s="111">
        <v>0</v>
      </c>
      <c r="AF1924" s="111">
        <v>0</v>
      </c>
      <c r="AG1924" s="111">
        <v>0</v>
      </c>
      <c r="AH1924" s="111">
        <v>0</v>
      </c>
      <c r="AI1924" s="41"/>
      <c r="AJ1924" s="114">
        <v>4.9409205999999997E-2</v>
      </c>
      <c r="AK1924" s="114">
        <v>4.7108377999999999E-2</v>
      </c>
      <c r="AL1924" s="114">
        <v>2.3008282000000001E-3</v>
      </c>
      <c r="AM1924" s="114">
        <v>0</v>
      </c>
      <c r="AN1924" s="113">
        <v>2.8242432999999999E-6</v>
      </c>
      <c r="AO1924" s="112">
        <v>8.508980085E-9</v>
      </c>
      <c r="AP1924" s="112">
        <v>0</v>
      </c>
      <c r="AQ1924" s="328">
        <v>2.6819199999999998E-6</v>
      </c>
      <c r="AR1924" s="328">
        <v>8.0920000000000006E-9</v>
      </c>
      <c r="AS1924" s="328">
        <v>2.2108500000000001E-13</v>
      </c>
      <c r="AT1924" s="329">
        <v>0</v>
      </c>
      <c r="AU1924" s="329">
        <v>0</v>
      </c>
      <c r="AV1924" s="328">
        <v>1.8473E-9</v>
      </c>
      <c r="AW1924" s="328">
        <v>1.4047599999999999E-7</v>
      </c>
      <c r="AX1924" s="328">
        <v>2.6187E-10</v>
      </c>
      <c r="AY1924" s="328">
        <v>1.5488900000000001E-10</v>
      </c>
      <c r="AZ1924" s="329">
        <v>0</v>
      </c>
      <c r="BA1924" s="329">
        <v>0</v>
      </c>
      <c r="BB1924" s="329">
        <v>0</v>
      </c>
      <c r="BC1924" s="329">
        <v>0</v>
      </c>
      <c r="BD1924" s="329">
        <v>0</v>
      </c>
      <c r="BE1924" s="329">
        <v>0</v>
      </c>
      <c r="BF1924" s="329">
        <v>0</v>
      </c>
      <c r="BG1924" s="329">
        <v>0</v>
      </c>
      <c r="BH1924" s="329">
        <v>0</v>
      </c>
      <c r="BI1924" s="329">
        <v>0</v>
      </c>
      <c r="BJ1924" s="329">
        <v>0</v>
      </c>
      <c r="BK1924" s="329">
        <v>0</v>
      </c>
      <c r="BL1924" s="329">
        <v>0</v>
      </c>
      <c r="BM1924" s="41"/>
      <c r="BN1924" s="122">
        <v>8.8131587999999995E-5</v>
      </c>
      <c r="BO1924" s="122">
        <v>1.6760333E-6</v>
      </c>
      <c r="BP1924" s="122">
        <v>8.0580868000000005E-5</v>
      </c>
      <c r="BQ1924" s="111">
        <v>0</v>
      </c>
      <c r="BR1924" s="122">
        <v>4.8880923000000001E-7</v>
      </c>
      <c r="BS1924" s="122">
        <v>1.1959076000000001E-6</v>
      </c>
      <c r="BT1924" s="111">
        <v>0</v>
      </c>
      <c r="BU1924" s="122">
        <v>1.8151303999999999E-6</v>
      </c>
      <c r="BV1924" s="111">
        <v>0</v>
      </c>
      <c r="BW1924" s="111">
        <v>0</v>
      </c>
      <c r="BX1924" s="111">
        <v>0</v>
      </c>
      <c r="BY1924" s="111">
        <v>0</v>
      </c>
      <c r="BZ1924" s="111">
        <v>0</v>
      </c>
      <c r="CA1924" s="122">
        <v>2.3748386E-6</v>
      </c>
      <c r="CB1924" s="111">
        <v>0</v>
      </c>
      <c r="CC1924" s="111">
        <v>0</v>
      </c>
      <c r="CD1924" s="111">
        <v>0</v>
      </c>
      <c r="CF1924" s="140"/>
      <c r="CG1924" s="76" t="s">
        <v>7797</v>
      </c>
    </row>
    <row r="1925" spans="1:85" ht="14.5" customHeight="1">
      <c r="A1925" s="41" t="s">
        <v>7858</v>
      </c>
      <c r="B1925" s="119" t="s">
        <v>7624</v>
      </c>
      <c r="C1925" s="120" t="str">
        <f t="shared" si="692"/>
        <v>F.106.05.102</v>
      </c>
      <c r="D1925" s="135" t="s">
        <v>7811</v>
      </c>
      <c r="E1925" s="119" t="s">
        <v>6570</v>
      </c>
      <c r="F1925" s="118" t="s">
        <v>7856</v>
      </c>
      <c r="G1925" s="118">
        <v>0.388043311</v>
      </c>
      <c r="H1925" s="118">
        <v>1.2607200000000001E-2</v>
      </c>
      <c r="I1925" s="118">
        <v>1.5006111000000001E-2</v>
      </c>
      <c r="J1925" s="326">
        <v>0</v>
      </c>
      <c r="K1925" s="118">
        <v>0.36042999999999997</v>
      </c>
      <c r="L1925" s="118">
        <v>0</v>
      </c>
      <c r="M1925" s="118">
        <v>1.5006111000000001E-2</v>
      </c>
      <c r="N1925" s="118">
        <v>1.2607200000000001E-2</v>
      </c>
      <c r="O1925" s="118">
        <v>0</v>
      </c>
      <c r="P1925" s="118">
        <v>0</v>
      </c>
      <c r="Q1925" s="118">
        <v>0</v>
      </c>
      <c r="R1925" s="118">
        <v>0</v>
      </c>
      <c r="S1925" s="118">
        <v>0</v>
      </c>
      <c r="T1925" s="118">
        <v>0</v>
      </c>
      <c r="U1925" s="118">
        <v>0</v>
      </c>
      <c r="V1925" s="118">
        <v>0</v>
      </c>
      <c r="W1925" s="118">
        <v>0</v>
      </c>
      <c r="X1925" s="118">
        <v>0</v>
      </c>
      <c r="Y1925" s="41"/>
      <c r="Z1925" s="327">
        <v>2.7099999999999995</v>
      </c>
      <c r="AA1925" s="41"/>
      <c r="AB1925" s="111">
        <v>0</v>
      </c>
      <c r="AC1925" s="111">
        <v>0</v>
      </c>
      <c r="AD1925" s="111">
        <v>0</v>
      </c>
      <c r="AE1925" s="111">
        <v>0</v>
      </c>
      <c r="AF1925" s="111">
        <v>0</v>
      </c>
      <c r="AG1925" s="111">
        <v>0</v>
      </c>
      <c r="AH1925" s="111">
        <v>0</v>
      </c>
      <c r="AI1925" s="41"/>
      <c r="AJ1925" s="114">
        <v>4.6523441999999998E-2</v>
      </c>
      <c r="AK1925" s="114">
        <v>4.4357234000000002E-2</v>
      </c>
      <c r="AL1925" s="114">
        <v>2.1662082999999999E-3</v>
      </c>
      <c r="AM1925" s="114">
        <v>0</v>
      </c>
      <c r="AN1925" s="113">
        <v>2.6593066000000003E-6</v>
      </c>
      <c r="AO1925" s="112">
        <v>8.0111253150000006E-9</v>
      </c>
      <c r="AP1925" s="112">
        <v>0</v>
      </c>
      <c r="AQ1925" s="328">
        <v>2.5148800000000001E-6</v>
      </c>
      <c r="AR1925" s="328">
        <v>7.5879999999999999E-9</v>
      </c>
      <c r="AS1925" s="328">
        <v>2.0731500000000001E-13</v>
      </c>
      <c r="AT1925" s="329">
        <v>0</v>
      </c>
      <c r="AU1925" s="329">
        <v>0</v>
      </c>
      <c r="AV1925" s="328">
        <v>1.8746000000000001E-9</v>
      </c>
      <c r="AW1925" s="328">
        <v>1.4255199999999999E-7</v>
      </c>
      <c r="AX1925" s="328">
        <v>2.6574E-10</v>
      </c>
      <c r="AY1925" s="328">
        <v>1.57178E-10</v>
      </c>
      <c r="AZ1925" s="329">
        <v>0</v>
      </c>
      <c r="BA1925" s="329">
        <v>0</v>
      </c>
      <c r="BB1925" s="329">
        <v>0</v>
      </c>
      <c r="BC1925" s="329">
        <v>0</v>
      </c>
      <c r="BD1925" s="329">
        <v>0</v>
      </c>
      <c r="BE1925" s="329">
        <v>0</v>
      </c>
      <c r="BF1925" s="329">
        <v>0</v>
      </c>
      <c r="BG1925" s="329">
        <v>0</v>
      </c>
      <c r="BH1925" s="329">
        <v>0</v>
      </c>
      <c r="BI1925" s="329">
        <v>0</v>
      </c>
      <c r="BJ1925" s="329">
        <v>0</v>
      </c>
      <c r="BK1925" s="329">
        <v>0</v>
      </c>
      <c r="BL1925" s="329">
        <v>0</v>
      </c>
      <c r="BM1925" s="41"/>
      <c r="BN1925" s="122">
        <v>8.3224296999999994E-5</v>
      </c>
      <c r="BO1925" s="122">
        <v>1.7008022E-6</v>
      </c>
      <c r="BP1925" s="122">
        <v>7.5561991000000001E-5</v>
      </c>
      <c r="BQ1925" s="111">
        <v>0</v>
      </c>
      <c r="BR1925" s="122">
        <v>4.9603302000000003E-7</v>
      </c>
      <c r="BS1925" s="122">
        <v>1.2135811999999999E-6</v>
      </c>
      <c r="BT1925" s="111">
        <v>0</v>
      </c>
      <c r="BU1925" s="122">
        <v>1.8419549999999999E-6</v>
      </c>
      <c r="BV1925" s="111">
        <v>0</v>
      </c>
      <c r="BW1925" s="111">
        <v>0</v>
      </c>
      <c r="BX1925" s="111">
        <v>0</v>
      </c>
      <c r="BY1925" s="111">
        <v>0</v>
      </c>
      <c r="BZ1925" s="111">
        <v>0</v>
      </c>
      <c r="CA1925" s="122">
        <v>2.4099347000000001E-6</v>
      </c>
      <c r="CB1925" s="111">
        <v>0</v>
      </c>
      <c r="CC1925" s="111">
        <v>0</v>
      </c>
      <c r="CD1925" s="111">
        <v>0</v>
      </c>
      <c r="CF1925" s="140"/>
      <c r="CG1925" s="76" t="s">
        <v>7797</v>
      </c>
    </row>
    <row r="1926" spans="1:85" ht="14.5" customHeight="1">
      <c r="A1926" s="41" t="s">
        <v>7855</v>
      </c>
      <c r="B1926" s="119" t="s">
        <v>7624</v>
      </c>
      <c r="C1926" s="120" t="str">
        <f t="shared" si="692"/>
        <v>F.106.05.103</v>
      </c>
      <c r="D1926" s="135" t="s">
        <v>7811</v>
      </c>
      <c r="E1926" s="119" t="s">
        <v>6570</v>
      </c>
      <c r="F1926" s="118" t="s">
        <v>7853</v>
      </c>
      <c r="G1926" s="118">
        <v>0.39270353700000005</v>
      </c>
      <c r="H1926" s="118">
        <v>1.29132E-2</v>
      </c>
      <c r="I1926" s="118">
        <v>1.5370337E-2</v>
      </c>
      <c r="J1926" s="326">
        <v>0</v>
      </c>
      <c r="K1926" s="118">
        <v>0.36442000000000002</v>
      </c>
      <c r="L1926" s="118">
        <v>0</v>
      </c>
      <c r="M1926" s="118">
        <v>1.5370337E-2</v>
      </c>
      <c r="N1926" s="118">
        <v>1.29132E-2</v>
      </c>
      <c r="O1926" s="118">
        <v>0</v>
      </c>
      <c r="P1926" s="118">
        <v>0</v>
      </c>
      <c r="Q1926" s="118">
        <v>0</v>
      </c>
      <c r="R1926" s="118">
        <v>0</v>
      </c>
      <c r="S1926" s="118">
        <v>0</v>
      </c>
      <c r="T1926" s="118">
        <v>0</v>
      </c>
      <c r="U1926" s="118">
        <v>0</v>
      </c>
      <c r="V1926" s="118">
        <v>0</v>
      </c>
      <c r="W1926" s="118">
        <v>0</v>
      </c>
      <c r="X1926" s="118">
        <v>0</v>
      </c>
      <c r="Y1926" s="41"/>
      <c r="Z1926" s="327">
        <v>2.74</v>
      </c>
      <c r="AA1926" s="41"/>
      <c r="AB1926" s="111">
        <v>0</v>
      </c>
      <c r="AC1926" s="111">
        <v>0</v>
      </c>
      <c r="AD1926" s="111">
        <v>0</v>
      </c>
      <c r="AE1926" s="111">
        <v>0</v>
      </c>
      <c r="AF1926" s="111">
        <v>0</v>
      </c>
      <c r="AG1926" s="111">
        <v>0</v>
      </c>
      <c r="AH1926" s="111">
        <v>0</v>
      </c>
      <c r="AI1926" s="41"/>
      <c r="AJ1926" s="114">
        <v>4.7071775000000003E-2</v>
      </c>
      <c r="AK1926" s="114">
        <v>4.4880076999999997E-2</v>
      </c>
      <c r="AL1926" s="114">
        <v>2.1916981999999998E-3</v>
      </c>
      <c r="AM1926" s="114">
        <v>0</v>
      </c>
      <c r="AN1926" s="113">
        <v>2.6906520999999998E-6</v>
      </c>
      <c r="AO1926" s="112">
        <v>8.1053926100000014E-9</v>
      </c>
      <c r="AP1926" s="112">
        <v>0</v>
      </c>
      <c r="AQ1926" s="328">
        <v>2.5427199999999999E-6</v>
      </c>
      <c r="AR1926" s="328">
        <v>7.6720000000000008E-9</v>
      </c>
      <c r="AS1926" s="328">
        <v>2.0961E-13</v>
      </c>
      <c r="AT1926" s="329">
        <v>0</v>
      </c>
      <c r="AU1926" s="329">
        <v>0</v>
      </c>
      <c r="AV1926" s="328">
        <v>1.9201E-9</v>
      </c>
      <c r="AW1926" s="328">
        <v>1.46012E-7</v>
      </c>
      <c r="AX1926" s="328">
        <v>2.7219000000000002E-10</v>
      </c>
      <c r="AY1926" s="328">
        <v>1.60993E-10</v>
      </c>
      <c r="AZ1926" s="329">
        <v>0</v>
      </c>
      <c r="BA1926" s="329">
        <v>0</v>
      </c>
      <c r="BB1926" s="329">
        <v>0</v>
      </c>
      <c r="BC1926" s="329">
        <v>0</v>
      </c>
      <c r="BD1926" s="329">
        <v>0</v>
      </c>
      <c r="BE1926" s="329">
        <v>0</v>
      </c>
      <c r="BF1926" s="329">
        <v>0</v>
      </c>
      <c r="BG1926" s="329">
        <v>0</v>
      </c>
      <c r="BH1926" s="329">
        <v>0</v>
      </c>
      <c r="BI1926" s="329">
        <v>0</v>
      </c>
      <c r="BJ1926" s="329">
        <v>0</v>
      </c>
      <c r="BK1926" s="329">
        <v>0</v>
      </c>
      <c r="BL1926" s="329">
        <v>0</v>
      </c>
      <c r="BM1926" s="41"/>
      <c r="BN1926" s="122">
        <v>8.4246754999999998E-5</v>
      </c>
      <c r="BO1926" s="122">
        <v>1.7420837999999999E-6</v>
      </c>
      <c r="BP1926" s="122">
        <v>7.6398470000000002E-5</v>
      </c>
      <c r="BQ1926" s="111">
        <v>0</v>
      </c>
      <c r="BR1926" s="122">
        <v>5.0807264999999995E-7</v>
      </c>
      <c r="BS1926" s="122">
        <v>1.243037E-6</v>
      </c>
      <c r="BT1926" s="111">
        <v>0</v>
      </c>
      <c r="BU1926" s="122">
        <v>1.8866627000000001E-6</v>
      </c>
      <c r="BV1926" s="111">
        <v>0</v>
      </c>
      <c r="BW1926" s="111">
        <v>0</v>
      </c>
      <c r="BX1926" s="111">
        <v>0</v>
      </c>
      <c r="BY1926" s="111">
        <v>0</v>
      </c>
      <c r="BZ1926" s="111">
        <v>0</v>
      </c>
      <c r="CA1926" s="122">
        <v>2.4684283000000001E-6</v>
      </c>
      <c r="CB1926" s="111">
        <v>0</v>
      </c>
      <c r="CC1926" s="111">
        <v>0</v>
      </c>
      <c r="CD1926" s="111">
        <v>0</v>
      </c>
      <c r="CF1926" s="140"/>
      <c r="CG1926" s="76" t="s">
        <v>7797</v>
      </c>
    </row>
    <row r="1927" spans="1:85" ht="14.5" customHeight="1">
      <c r="A1927" s="41" t="s">
        <v>7852</v>
      </c>
      <c r="B1927" s="119" t="s">
        <v>7624</v>
      </c>
      <c r="C1927" s="120" t="str">
        <f t="shared" si="692"/>
        <v>F.106.05.104</v>
      </c>
      <c r="D1927" s="135" t="s">
        <v>7811</v>
      </c>
      <c r="E1927" s="119" t="s">
        <v>6570</v>
      </c>
      <c r="F1927" s="118" t="s">
        <v>7850</v>
      </c>
      <c r="G1927" s="118">
        <v>0.70507401800000002</v>
      </c>
      <c r="H1927" s="118">
        <v>6.4952185999999995E-2</v>
      </c>
      <c r="I1927" s="118">
        <v>0.44993183200000003</v>
      </c>
      <c r="J1927" s="326">
        <v>0</v>
      </c>
      <c r="K1927" s="118">
        <v>0.19019</v>
      </c>
      <c r="L1927" s="118">
        <v>0</v>
      </c>
      <c r="M1927" s="118">
        <v>8.0129720000000002E-3</v>
      </c>
      <c r="N1927" s="118">
        <v>6.7320000000000001E-3</v>
      </c>
      <c r="O1927" s="118">
        <v>0</v>
      </c>
      <c r="P1927" s="118">
        <v>0</v>
      </c>
      <c r="Q1927" s="118">
        <v>5.8220186E-2</v>
      </c>
      <c r="R1927" s="118">
        <v>0.44191886000000002</v>
      </c>
      <c r="S1927" s="118">
        <v>0</v>
      </c>
      <c r="T1927" s="118">
        <v>0</v>
      </c>
      <c r="U1927" s="118">
        <v>0</v>
      </c>
      <c r="V1927" s="118">
        <v>0</v>
      </c>
      <c r="W1927" s="118">
        <v>0</v>
      </c>
      <c r="X1927" s="118">
        <v>0</v>
      </c>
      <c r="Y1927" s="41"/>
      <c r="Z1927" s="327">
        <v>1.43</v>
      </c>
      <c r="AA1927" s="41"/>
      <c r="AB1927" s="111">
        <v>0</v>
      </c>
      <c r="AC1927" s="111">
        <v>0</v>
      </c>
      <c r="AD1927" s="111">
        <v>0</v>
      </c>
      <c r="AE1927" s="111">
        <v>0</v>
      </c>
      <c r="AF1927" s="111">
        <v>0</v>
      </c>
      <c r="AG1927" s="111">
        <v>0</v>
      </c>
      <c r="AH1927" s="111">
        <v>0</v>
      </c>
      <c r="AI1927" s="41"/>
      <c r="AJ1927" s="114">
        <v>2.4565180999999998E-2</v>
      </c>
      <c r="AK1927" s="114">
        <v>2.3421404999999999E-2</v>
      </c>
      <c r="AL1927" s="114">
        <v>1.1437756000000001E-3</v>
      </c>
      <c r="AM1927" s="114">
        <v>0</v>
      </c>
      <c r="AN1927" s="113">
        <v>1.404161E-6</v>
      </c>
      <c r="AO1927" s="112">
        <v>4.2299393950000003E-9</v>
      </c>
      <c r="AP1927" s="112">
        <v>0</v>
      </c>
      <c r="AQ1927" s="328">
        <v>1.32704E-6</v>
      </c>
      <c r="AR1927" s="328">
        <v>4.0039999999999998E-9</v>
      </c>
      <c r="AS1927" s="328">
        <v>1.09395E-13</v>
      </c>
      <c r="AT1927" s="329">
        <v>0</v>
      </c>
      <c r="AU1927" s="329">
        <v>0</v>
      </c>
      <c r="AV1927" s="328">
        <v>1.001E-9</v>
      </c>
      <c r="AW1927" s="328">
        <v>7.6119999999999996E-8</v>
      </c>
      <c r="AX1927" s="328">
        <v>1.419E-10</v>
      </c>
      <c r="AY1927" s="328">
        <v>8.3930000000000001E-11</v>
      </c>
      <c r="AZ1927" s="329">
        <v>0</v>
      </c>
      <c r="BA1927" s="329">
        <v>0</v>
      </c>
      <c r="BB1927" s="329">
        <v>0</v>
      </c>
      <c r="BC1927" s="329">
        <v>0</v>
      </c>
      <c r="BD1927" s="329">
        <v>0</v>
      </c>
      <c r="BE1927" s="329">
        <v>0</v>
      </c>
      <c r="BF1927" s="329">
        <v>0</v>
      </c>
      <c r="BG1927" s="329">
        <v>0</v>
      </c>
      <c r="BH1927" s="329">
        <v>0</v>
      </c>
      <c r="BI1927" s="329">
        <v>0</v>
      </c>
      <c r="BJ1927" s="329">
        <v>0</v>
      </c>
      <c r="BK1927" s="329">
        <v>0</v>
      </c>
      <c r="BL1927" s="329">
        <v>0</v>
      </c>
      <c r="BM1927" s="41"/>
      <c r="BN1927" s="111">
        <v>1.3425331000000001E-4</v>
      </c>
      <c r="BO1927" s="122">
        <v>9.0819536999999998E-7</v>
      </c>
      <c r="BP1927" s="122">
        <v>3.9872193999999998E-5</v>
      </c>
      <c r="BQ1927" s="122">
        <v>5.1764955E-5</v>
      </c>
      <c r="BR1927" s="122">
        <v>2.6487200000000002E-7</v>
      </c>
      <c r="BS1927" s="122">
        <v>6.4802877000000005E-7</v>
      </c>
      <c r="BT1927" s="111">
        <v>0</v>
      </c>
      <c r="BU1927" s="122">
        <v>9.8356821999999991E-7</v>
      </c>
      <c r="BV1927" s="111">
        <v>0</v>
      </c>
      <c r="BW1927" s="122">
        <v>3.8524635999999999E-5</v>
      </c>
      <c r="BX1927" s="111">
        <v>0</v>
      </c>
      <c r="BY1927" s="111">
        <v>0</v>
      </c>
      <c r="BZ1927" s="111">
        <v>0</v>
      </c>
      <c r="CA1927" s="122">
        <v>1.2868584E-6</v>
      </c>
      <c r="CB1927" s="111">
        <v>0</v>
      </c>
      <c r="CC1927" s="111">
        <v>0</v>
      </c>
      <c r="CD1927" s="111">
        <v>0</v>
      </c>
      <c r="CF1927" s="140"/>
      <c r="CG1927" s="76" t="s">
        <v>7797</v>
      </c>
    </row>
    <row r="1928" spans="1:85" ht="14.5" customHeight="1">
      <c r="A1928" s="41" t="s">
        <v>7849</v>
      </c>
      <c r="B1928" s="119" t="s">
        <v>7624</v>
      </c>
      <c r="C1928" s="120" t="str">
        <f t="shared" si="692"/>
        <v>F.106.05.105</v>
      </c>
      <c r="D1928" s="135" t="s">
        <v>7811</v>
      </c>
      <c r="E1928" s="119" t="s">
        <v>6570</v>
      </c>
      <c r="F1928" s="118" t="s">
        <v>7847</v>
      </c>
      <c r="G1928" s="118">
        <v>0.35106094999999998</v>
      </c>
      <c r="H1928" s="118">
        <v>1.2117599999999999E-2</v>
      </c>
      <c r="I1928" s="118">
        <v>1.442335E-2</v>
      </c>
      <c r="J1928" s="326">
        <v>0</v>
      </c>
      <c r="K1928" s="118">
        <v>0.32451999999999998</v>
      </c>
      <c r="L1928" s="118">
        <v>0</v>
      </c>
      <c r="M1928" s="118">
        <v>1.442335E-2</v>
      </c>
      <c r="N1928" s="118">
        <v>1.2117599999999999E-2</v>
      </c>
      <c r="O1928" s="118">
        <v>0</v>
      </c>
      <c r="P1928" s="118">
        <v>0</v>
      </c>
      <c r="Q1928" s="118">
        <v>0</v>
      </c>
      <c r="R1928" s="118">
        <v>0</v>
      </c>
      <c r="S1928" s="118">
        <v>0</v>
      </c>
      <c r="T1928" s="118">
        <v>0</v>
      </c>
      <c r="U1928" s="118">
        <v>0</v>
      </c>
      <c r="V1928" s="118">
        <v>0</v>
      </c>
      <c r="W1928" s="118">
        <v>0</v>
      </c>
      <c r="X1928" s="118">
        <v>0</v>
      </c>
      <c r="Y1928" s="41"/>
      <c r="Z1928" s="327">
        <v>2.4399999999999995</v>
      </c>
      <c r="AA1928" s="41"/>
      <c r="AB1928" s="111">
        <v>0</v>
      </c>
      <c r="AC1928" s="111">
        <v>0</v>
      </c>
      <c r="AD1928" s="111">
        <v>0</v>
      </c>
      <c r="AE1928" s="111">
        <v>0</v>
      </c>
      <c r="AF1928" s="111">
        <v>0</v>
      </c>
      <c r="AG1928" s="111">
        <v>0</v>
      </c>
      <c r="AH1928" s="111">
        <v>0</v>
      </c>
      <c r="AI1928" s="41"/>
      <c r="AJ1928" s="114">
        <v>4.2041677999999999E-2</v>
      </c>
      <c r="AK1928" s="114">
        <v>4.0084338999999997E-2</v>
      </c>
      <c r="AL1928" s="114">
        <v>1.9573392999999999E-3</v>
      </c>
      <c r="AM1928" s="114">
        <v>0</v>
      </c>
      <c r="AN1928" s="113">
        <v>2.4031378000000002E-6</v>
      </c>
      <c r="AO1928" s="112">
        <v>7.2386806600000009E-9</v>
      </c>
      <c r="AP1928" s="112">
        <v>0</v>
      </c>
      <c r="AQ1928" s="328">
        <v>2.2643200000000002E-6</v>
      </c>
      <c r="AR1928" s="328">
        <v>6.8320000000000004E-9</v>
      </c>
      <c r="AS1928" s="328">
        <v>1.8666000000000001E-13</v>
      </c>
      <c r="AT1928" s="329">
        <v>0</v>
      </c>
      <c r="AU1928" s="329">
        <v>0</v>
      </c>
      <c r="AV1928" s="328">
        <v>1.8017999999999999E-9</v>
      </c>
      <c r="AW1928" s="328">
        <v>1.3701599999999999E-7</v>
      </c>
      <c r="AX1928" s="328">
        <v>2.5541999999999998E-10</v>
      </c>
      <c r="AY1928" s="328">
        <v>1.5107400000000001E-10</v>
      </c>
      <c r="AZ1928" s="329">
        <v>0</v>
      </c>
      <c r="BA1928" s="329">
        <v>0</v>
      </c>
      <c r="BB1928" s="329">
        <v>0</v>
      </c>
      <c r="BC1928" s="329">
        <v>0</v>
      </c>
      <c r="BD1928" s="329">
        <v>0</v>
      </c>
      <c r="BE1928" s="329">
        <v>0</v>
      </c>
      <c r="BF1928" s="329">
        <v>0</v>
      </c>
      <c r="BG1928" s="329">
        <v>0</v>
      </c>
      <c r="BH1928" s="329">
        <v>0</v>
      </c>
      <c r="BI1928" s="329">
        <v>0</v>
      </c>
      <c r="BJ1928" s="329">
        <v>0</v>
      </c>
      <c r="BK1928" s="329">
        <v>0</v>
      </c>
      <c r="BL1928" s="329">
        <v>0</v>
      </c>
      <c r="BM1928" s="41"/>
      <c r="BN1928" s="122">
        <v>7.5398414999999994E-5</v>
      </c>
      <c r="BO1928" s="122">
        <v>1.6347516999999999E-6</v>
      </c>
      <c r="BP1928" s="122">
        <v>6.8033673999999994E-5</v>
      </c>
      <c r="BQ1928" s="111">
        <v>0</v>
      </c>
      <c r="BR1928" s="122">
        <v>4.7676959999999998E-7</v>
      </c>
      <c r="BS1928" s="122">
        <v>1.1664518E-6</v>
      </c>
      <c r="BT1928" s="111">
        <v>0</v>
      </c>
      <c r="BU1928" s="122">
        <v>1.7704227999999999E-6</v>
      </c>
      <c r="BV1928" s="111">
        <v>0</v>
      </c>
      <c r="BW1928" s="111">
        <v>0</v>
      </c>
      <c r="BX1928" s="111">
        <v>0</v>
      </c>
      <c r="BY1928" s="111">
        <v>0</v>
      </c>
      <c r="BZ1928" s="111">
        <v>0</v>
      </c>
      <c r="CA1928" s="122">
        <v>2.3163449999999999E-6</v>
      </c>
      <c r="CB1928" s="111">
        <v>0</v>
      </c>
      <c r="CC1928" s="111">
        <v>0</v>
      </c>
      <c r="CD1928" s="111">
        <v>0</v>
      </c>
      <c r="CF1928" s="140"/>
      <c r="CG1928" s="76" t="s">
        <v>7797</v>
      </c>
    </row>
    <row r="1929" spans="1:85" ht="14.5" customHeight="1">
      <c r="A1929" s="41" t="s">
        <v>7846</v>
      </c>
      <c r="B1929" s="119" t="s">
        <v>7624</v>
      </c>
      <c r="C1929" s="120" t="str">
        <f t="shared" si="692"/>
        <v>F.106.05.106</v>
      </c>
      <c r="D1929" s="135" t="s">
        <v>7811</v>
      </c>
      <c r="E1929" s="119" t="s">
        <v>6570</v>
      </c>
      <c r="F1929" s="118" t="s">
        <v>7844</v>
      </c>
      <c r="G1929" s="118">
        <v>0.2101209268</v>
      </c>
      <c r="H1929" s="118">
        <v>6.6708000000000002E-3</v>
      </c>
      <c r="I1929" s="118">
        <v>7.9401268000000007E-3</v>
      </c>
      <c r="J1929" s="326">
        <v>0</v>
      </c>
      <c r="K1929" s="118">
        <v>0.19550999999999999</v>
      </c>
      <c r="L1929" s="118">
        <v>0</v>
      </c>
      <c r="M1929" s="118">
        <v>7.9401268000000007E-3</v>
      </c>
      <c r="N1929" s="118">
        <v>6.6708000000000002E-3</v>
      </c>
      <c r="O1929" s="118">
        <v>0</v>
      </c>
      <c r="P1929" s="118">
        <v>0</v>
      </c>
      <c r="Q1929" s="118">
        <v>0</v>
      </c>
      <c r="R1929" s="118">
        <v>0</v>
      </c>
      <c r="S1929" s="118">
        <v>0</v>
      </c>
      <c r="T1929" s="118">
        <v>0</v>
      </c>
      <c r="U1929" s="118">
        <v>0</v>
      </c>
      <c r="V1929" s="118">
        <v>0</v>
      </c>
      <c r="W1929" s="118">
        <v>0</v>
      </c>
      <c r="X1929" s="118">
        <v>0</v>
      </c>
      <c r="Y1929" s="41"/>
      <c r="Z1929" s="327">
        <v>1.4699999999999998</v>
      </c>
      <c r="AA1929" s="41"/>
      <c r="AB1929" s="111">
        <v>0</v>
      </c>
      <c r="AC1929" s="111">
        <v>0</v>
      </c>
      <c r="AD1929" s="111">
        <v>0</v>
      </c>
      <c r="AE1929" s="111">
        <v>0</v>
      </c>
      <c r="AF1929" s="111">
        <v>0</v>
      </c>
      <c r="AG1929" s="111">
        <v>0</v>
      </c>
      <c r="AH1929" s="111">
        <v>0</v>
      </c>
      <c r="AI1929" s="41"/>
      <c r="AJ1929" s="114">
        <v>2.5202379E-2</v>
      </c>
      <c r="AK1929" s="114">
        <v>2.4028872999999999E-2</v>
      </c>
      <c r="AL1929" s="114">
        <v>1.1735061E-3</v>
      </c>
      <c r="AM1929" s="114">
        <v>0</v>
      </c>
      <c r="AN1929" s="113">
        <v>1.4405799E-6</v>
      </c>
      <c r="AO1929" s="112">
        <v>4.3398894550000006E-9</v>
      </c>
      <c r="AP1929" s="112">
        <v>0</v>
      </c>
      <c r="AQ1929" s="328">
        <v>1.36416E-6</v>
      </c>
      <c r="AR1929" s="328">
        <v>4.1160000000000003E-9</v>
      </c>
      <c r="AS1929" s="328">
        <v>1.12455E-13</v>
      </c>
      <c r="AT1929" s="329">
        <v>0</v>
      </c>
      <c r="AU1929" s="329">
        <v>0</v>
      </c>
      <c r="AV1929" s="328">
        <v>9.9190000000000006E-10</v>
      </c>
      <c r="AW1929" s="328">
        <v>7.5428000000000005E-8</v>
      </c>
      <c r="AX1929" s="328">
        <v>1.4060999999999999E-10</v>
      </c>
      <c r="AY1929" s="328">
        <v>8.3166999999999996E-11</v>
      </c>
      <c r="AZ1929" s="329">
        <v>0</v>
      </c>
      <c r="BA1929" s="329">
        <v>0</v>
      </c>
      <c r="BB1929" s="329">
        <v>0</v>
      </c>
      <c r="BC1929" s="329">
        <v>0</v>
      </c>
      <c r="BD1929" s="329">
        <v>0</v>
      </c>
      <c r="BE1929" s="329">
        <v>0</v>
      </c>
      <c r="BF1929" s="329">
        <v>0</v>
      </c>
      <c r="BG1929" s="329">
        <v>0</v>
      </c>
      <c r="BH1929" s="329">
        <v>0</v>
      </c>
      <c r="BI1929" s="329">
        <v>0</v>
      </c>
      <c r="BJ1929" s="329">
        <v>0</v>
      </c>
      <c r="BK1929" s="329">
        <v>0</v>
      </c>
      <c r="BL1929" s="329">
        <v>0</v>
      </c>
      <c r="BM1929" s="41"/>
      <c r="BN1929" s="122">
        <v>4.5041828000000003E-5</v>
      </c>
      <c r="BO1929" s="122">
        <v>8.9993905000000005E-7</v>
      </c>
      <c r="BP1929" s="122">
        <v>4.0987501000000003E-5</v>
      </c>
      <c r="BQ1929" s="111">
        <v>0</v>
      </c>
      <c r="BR1929" s="122">
        <v>2.6246406999999998E-7</v>
      </c>
      <c r="BS1929" s="122">
        <v>6.4213759999999998E-7</v>
      </c>
      <c r="BT1929" s="111">
        <v>0</v>
      </c>
      <c r="BU1929" s="122">
        <v>9.7462669E-7</v>
      </c>
      <c r="BV1929" s="111">
        <v>0</v>
      </c>
      <c r="BW1929" s="111">
        <v>0</v>
      </c>
      <c r="BX1929" s="111">
        <v>0</v>
      </c>
      <c r="BY1929" s="111">
        <v>0</v>
      </c>
      <c r="BZ1929" s="111">
        <v>0</v>
      </c>
      <c r="CA1929" s="122">
        <v>1.2751596000000001E-6</v>
      </c>
      <c r="CB1929" s="111">
        <v>0</v>
      </c>
      <c r="CC1929" s="111">
        <v>0</v>
      </c>
      <c r="CD1929" s="111">
        <v>0</v>
      </c>
      <c r="CF1929" s="140"/>
      <c r="CG1929" s="76" t="s">
        <v>7797</v>
      </c>
    </row>
    <row r="1930" spans="1:85" ht="14.5" customHeight="1">
      <c r="A1930" s="41" t="s">
        <v>7843</v>
      </c>
      <c r="B1930" s="119" t="s">
        <v>7624</v>
      </c>
      <c r="C1930" s="120" t="str">
        <f t="shared" si="692"/>
        <v>F.106.05.107</v>
      </c>
      <c r="D1930" s="135" t="s">
        <v>7811</v>
      </c>
      <c r="E1930" s="119" t="s">
        <v>6570</v>
      </c>
      <c r="F1930" s="118" t="s">
        <v>7841</v>
      </c>
      <c r="G1930" s="118">
        <v>0.37430982000000002</v>
      </c>
      <c r="H1930" s="118">
        <v>1.0587600000000001E-2</v>
      </c>
      <c r="I1930" s="118">
        <v>1.2602220000000001E-2</v>
      </c>
      <c r="J1930" s="326">
        <v>0</v>
      </c>
      <c r="K1930" s="118">
        <v>0.35111999999999999</v>
      </c>
      <c r="L1930" s="118">
        <v>0</v>
      </c>
      <c r="M1930" s="118">
        <v>1.2602220000000001E-2</v>
      </c>
      <c r="N1930" s="118">
        <v>1.0587600000000001E-2</v>
      </c>
      <c r="O1930" s="118">
        <v>0</v>
      </c>
      <c r="P1930" s="118">
        <v>0</v>
      </c>
      <c r="Q1930" s="118">
        <v>0</v>
      </c>
      <c r="R1930" s="118">
        <v>0</v>
      </c>
      <c r="S1930" s="118">
        <v>0</v>
      </c>
      <c r="T1930" s="118">
        <v>0</v>
      </c>
      <c r="U1930" s="118">
        <v>0</v>
      </c>
      <c r="V1930" s="118">
        <v>0</v>
      </c>
      <c r="W1930" s="118">
        <v>0</v>
      </c>
      <c r="X1930" s="118">
        <v>0</v>
      </c>
      <c r="Y1930" s="41"/>
      <c r="Z1930" s="327">
        <v>2.6399999999999997</v>
      </c>
      <c r="AA1930" s="41"/>
      <c r="AB1930" s="111">
        <v>0</v>
      </c>
      <c r="AC1930" s="111">
        <v>0</v>
      </c>
      <c r="AD1930" s="111">
        <v>0</v>
      </c>
      <c r="AE1930" s="111">
        <v>0</v>
      </c>
      <c r="AF1930" s="111">
        <v>0</v>
      </c>
      <c r="AG1930" s="111">
        <v>0</v>
      </c>
      <c r="AH1930" s="111">
        <v>0</v>
      </c>
      <c r="AI1930" s="41"/>
      <c r="AJ1930" s="114">
        <v>4.4982676999999999E-2</v>
      </c>
      <c r="AK1930" s="114">
        <v>4.2887788000000003E-2</v>
      </c>
      <c r="AL1930" s="114">
        <v>2.0948891E-3</v>
      </c>
      <c r="AM1930" s="114">
        <v>0</v>
      </c>
      <c r="AN1930" s="113">
        <v>2.5712103000000001E-6</v>
      </c>
      <c r="AO1930" s="112">
        <v>7.7473709599999996E-9</v>
      </c>
      <c r="AP1930" s="112">
        <v>0</v>
      </c>
      <c r="AQ1930" s="328">
        <v>2.4499200000000002E-6</v>
      </c>
      <c r="AR1930" s="328">
        <v>7.3920000000000001E-9</v>
      </c>
      <c r="AS1930" s="328">
        <v>2.0196E-13</v>
      </c>
      <c r="AT1930" s="329">
        <v>0</v>
      </c>
      <c r="AU1930" s="329">
        <v>0</v>
      </c>
      <c r="AV1930" s="328">
        <v>1.5743E-9</v>
      </c>
      <c r="AW1930" s="328">
        <v>1.1971600000000001E-7</v>
      </c>
      <c r="AX1930" s="328">
        <v>2.2316999999999999E-10</v>
      </c>
      <c r="AY1930" s="328">
        <v>1.31999E-10</v>
      </c>
      <c r="AZ1930" s="329">
        <v>0</v>
      </c>
      <c r="BA1930" s="329">
        <v>0</v>
      </c>
      <c r="BB1930" s="329">
        <v>0</v>
      </c>
      <c r="BC1930" s="329">
        <v>0</v>
      </c>
      <c r="BD1930" s="329">
        <v>0</v>
      </c>
      <c r="BE1930" s="329">
        <v>0</v>
      </c>
      <c r="BF1930" s="329">
        <v>0</v>
      </c>
      <c r="BG1930" s="329">
        <v>0</v>
      </c>
      <c r="BH1930" s="329">
        <v>0</v>
      </c>
      <c r="BI1930" s="329">
        <v>0</v>
      </c>
      <c r="BJ1930" s="329">
        <v>0</v>
      </c>
      <c r="BK1930" s="329">
        <v>0</v>
      </c>
      <c r="BL1930" s="329">
        <v>0</v>
      </c>
      <c r="BM1930" s="41"/>
      <c r="BN1930" s="122">
        <v>8.0045053999999998E-5</v>
      </c>
      <c r="BO1930" s="122">
        <v>1.4283435999999999E-6</v>
      </c>
      <c r="BP1930" s="122">
        <v>7.3610205000000002E-5</v>
      </c>
      <c r="BQ1930" s="111">
        <v>0</v>
      </c>
      <c r="BR1930" s="122">
        <v>4.1657141999999999E-7</v>
      </c>
      <c r="BS1930" s="122">
        <v>1.0191724999999999E-6</v>
      </c>
      <c r="BT1930" s="111">
        <v>0</v>
      </c>
      <c r="BU1930" s="122">
        <v>1.5468846E-6</v>
      </c>
      <c r="BV1930" s="111">
        <v>0</v>
      </c>
      <c r="BW1930" s="111">
        <v>0</v>
      </c>
      <c r="BX1930" s="111">
        <v>0</v>
      </c>
      <c r="BY1930" s="111">
        <v>0</v>
      </c>
      <c r="BZ1930" s="111">
        <v>0</v>
      </c>
      <c r="CA1930" s="122">
        <v>2.0238772000000001E-6</v>
      </c>
      <c r="CB1930" s="111">
        <v>0</v>
      </c>
      <c r="CC1930" s="111">
        <v>0</v>
      </c>
      <c r="CD1930" s="111">
        <v>0</v>
      </c>
      <c r="CF1930" s="140"/>
      <c r="CG1930" s="76" t="s">
        <v>7797</v>
      </c>
    </row>
    <row r="1931" spans="1:85" ht="14.5" customHeight="1">
      <c r="A1931" s="41" t="s">
        <v>7840</v>
      </c>
      <c r="B1931" s="119" t="s">
        <v>7624</v>
      </c>
      <c r="C1931" s="120" t="str">
        <f t="shared" si="692"/>
        <v>F.106.05.108</v>
      </c>
      <c r="D1931" s="135" t="s">
        <v>7811</v>
      </c>
      <c r="E1931" s="119" t="s">
        <v>6570</v>
      </c>
      <c r="F1931" s="118" t="s">
        <v>7838</v>
      </c>
      <c r="G1931" s="118">
        <v>0.31377914200000001</v>
      </c>
      <c r="H1931" s="118">
        <v>9.6696000000000004E-3</v>
      </c>
      <c r="I1931" s="118">
        <v>1.1509541999999999E-2</v>
      </c>
      <c r="J1931" s="326">
        <v>0</v>
      </c>
      <c r="K1931" s="118">
        <v>0.29260000000000003</v>
      </c>
      <c r="L1931" s="118">
        <v>0</v>
      </c>
      <c r="M1931" s="118">
        <v>1.1509541999999999E-2</v>
      </c>
      <c r="N1931" s="118">
        <v>9.6696000000000004E-3</v>
      </c>
      <c r="O1931" s="118">
        <v>0</v>
      </c>
      <c r="P1931" s="118">
        <v>0</v>
      </c>
      <c r="Q1931" s="118">
        <v>0</v>
      </c>
      <c r="R1931" s="118">
        <v>0</v>
      </c>
      <c r="S1931" s="118">
        <v>0</v>
      </c>
      <c r="T1931" s="118">
        <v>0</v>
      </c>
      <c r="U1931" s="118">
        <v>0</v>
      </c>
      <c r="V1931" s="118">
        <v>0</v>
      </c>
      <c r="W1931" s="118">
        <v>0</v>
      </c>
      <c r="X1931" s="118">
        <v>0</v>
      </c>
      <c r="Y1931" s="41"/>
      <c r="Z1931" s="327">
        <v>2.2000000000000002</v>
      </c>
      <c r="AA1931" s="41"/>
      <c r="AB1931" s="111">
        <v>0</v>
      </c>
      <c r="AC1931" s="111">
        <v>0</v>
      </c>
      <c r="AD1931" s="111">
        <v>0</v>
      </c>
      <c r="AE1931" s="111">
        <v>0</v>
      </c>
      <c r="AF1931" s="111">
        <v>0</v>
      </c>
      <c r="AG1931" s="111">
        <v>0</v>
      </c>
      <c r="AH1931" s="111">
        <v>0</v>
      </c>
      <c r="AI1931" s="41"/>
      <c r="AJ1931" s="114">
        <v>3.7655015E-2</v>
      </c>
      <c r="AK1931" s="114">
        <v>3.5901595000000001E-2</v>
      </c>
      <c r="AL1931" s="114">
        <v>1.7534202E-3</v>
      </c>
      <c r="AM1931" s="114">
        <v>0</v>
      </c>
      <c r="AN1931" s="113">
        <v>2.1523738000000002E-6</v>
      </c>
      <c r="AO1931" s="112">
        <v>6.4845423000000003E-9</v>
      </c>
      <c r="AP1931" s="112">
        <v>0</v>
      </c>
      <c r="AQ1931" s="328">
        <v>2.0416000000000001E-6</v>
      </c>
      <c r="AR1931" s="328">
        <v>6.1600000000000002E-9</v>
      </c>
      <c r="AS1931" s="328">
        <v>1.683E-13</v>
      </c>
      <c r="AT1931" s="329">
        <v>0</v>
      </c>
      <c r="AU1931" s="329">
        <v>0</v>
      </c>
      <c r="AV1931" s="328">
        <v>1.4377999999999999E-9</v>
      </c>
      <c r="AW1931" s="328">
        <v>1.0933599999999999E-7</v>
      </c>
      <c r="AX1931" s="328">
        <v>2.0382E-10</v>
      </c>
      <c r="AY1931" s="328">
        <v>1.20554E-10</v>
      </c>
      <c r="AZ1931" s="329">
        <v>0</v>
      </c>
      <c r="BA1931" s="329">
        <v>0</v>
      </c>
      <c r="BB1931" s="329">
        <v>0</v>
      </c>
      <c r="BC1931" s="329">
        <v>0</v>
      </c>
      <c r="BD1931" s="329">
        <v>0</v>
      </c>
      <c r="BE1931" s="329">
        <v>0</v>
      </c>
      <c r="BF1931" s="329">
        <v>0</v>
      </c>
      <c r="BG1931" s="329">
        <v>0</v>
      </c>
      <c r="BH1931" s="329">
        <v>0</v>
      </c>
      <c r="BI1931" s="329">
        <v>0</v>
      </c>
      <c r="BJ1931" s="329">
        <v>0</v>
      </c>
      <c r="BK1931" s="329">
        <v>0</v>
      </c>
      <c r="BL1931" s="329">
        <v>0</v>
      </c>
      <c r="BM1931" s="41"/>
      <c r="BN1931" s="122">
        <v>6.7218751999999996E-5</v>
      </c>
      <c r="BO1931" s="122">
        <v>1.3044988000000001E-6</v>
      </c>
      <c r="BP1931" s="122">
        <v>6.1341837999999993E-5</v>
      </c>
      <c r="BQ1931" s="111">
        <v>0</v>
      </c>
      <c r="BR1931" s="122">
        <v>3.8045250999999999E-7</v>
      </c>
      <c r="BS1931" s="122">
        <v>9.3080496000000004E-7</v>
      </c>
      <c r="BT1931" s="111">
        <v>0</v>
      </c>
      <c r="BU1931" s="122">
        <v>1.4127616000000001E-6</v>
      </c>
      <c r="BV1931" s="111">
        <v>0</v>
      </c>
      <c r="BW1931" s="111">
        <v>0</v>
      </c>
      <c r="BX1931" s="111">
        <v>0</v>
      </c>
      <c r="BY1931" s="111">
        <v>0</v>
      </c>
      <c r="BZ1931" s="111">
        <v>0</v>
      </c>
      <c r="CA1931" s="122">
        <v>1.8483965E-6</v>
      </c>
      <c r="CB1931" s="111">
        <v>0</v>
      </c>
      <c r="CC1931" s="111">
        <v>0</v>
      </c>
      <c r="CD1931" s="111">
        <v>0</v>
      </c>
      <c r="CF1931" s="140"/>
      <c r="CG1931" s="76" t="s">
        <v>7797</v>
      </c>
    </row>
    <row r="1932" spans="1:85" ht="14.5" customHeight="1">
      <c r="A1932" s="41" t="s">
        <v>7837</v>
      </c>
      <c r="B1932" s="119" t="s">
        <v>7624</v>
      </c>
      <c r="C1932" s="120" t="str">
        <f t="shared" si="692"/>
        <v>F.106.05.109</v>
      </c>
      <c r="D1932" s="135" t="s">
        <v>7811</v>
      </c>
      <c r="E1932" s="119" t="s">
        <v>6570</v>
      </c>
      <c r="F1932" s="118" t="s">
        <v>7835</v>
      </c>
      <c r="G1932" s="118">
        <v>1.3063722599999998</v>
      </c>
      <c r="H1932" s="118">
        <v>3.0599999999999998E-3</v>
      </c>
      <c r="I1932" s="118">
        <v>1.2062222599999999</v>
      </c>
      <c r="J1932" s="326">
        <v>0</v>
      </c>
      <c r="K1932" s="118">
        <v>9.7089999999999996E-2</v>
      </c>
      <c r="L1932" s="118">
        <v>1.20258</v>
      </c>
      <c r="M1932" s="118">
        <v>3.64226E-3</v>
      </c>
      <c r="N1932" s="118">
        <v>3.0599999999999998E-3</v>
      </c>
      <c r="O1932" s="118">
        <v>0</v>
      </c>
      <c r="P1932" s="118">
        <v>0</v>
      </c>
      <c r="Q1932" s="118">
        <v>0</v>
      </c>
      <c r="R1932" s="118">
        <v>0</v>
      </c>
      <c r="S1932" s="118">
        <v>0</v>
      </c>
      <c r="T1932" s="118">
        <v>0</v>
      </c>
      <c r="U1932" s="118">
        <v>0</v>
      </c>
      <c r="V1932" s="118">
        <v>0</v>
      </c>
      <c r="W1932" s="118">
        <v>0</v>
      </c>
      <c r="X1932" s="118">
        <v>0</v>
      </c>
      <c r="Y1932" s="41"/>
      <c r="Z1932" s="327">
        <v>0.73</v>
      </c>
      <c r="AA1932" s="41"/>
      <c r="AB1932" s="111">
        <v>0</v>
      </c>
      <c r="AC1932" s="111">
        <v>0</v>
      </c>
      <c r="AD1932" s="111">
        <v>0</v>
      </c>
      <c r="AE1932" s="111">
        <v>0</v>
      </c>
      <c r="AF1932" s="111">
        <v>0</v>
      </c>
      <c r="AG1932" s="111">
        <v>0</v>
      </c>
      <c r="AH1932" s="111">
        <v>0</v>
      </c>
      <c r="AI1932" s="41"/>
      <c r="AJ1932" s="114">
        <v>0.38363506000000003</v>
      </c>
      <c r="AK1932" s="114">
        <v>0.37617561999999999</v>
      </c>
      <c r="AL1932" s="114">
        <v>7.4594453E-3</v>
      </c>
      <c r="AM1932" s="114">
        <v>0</v>
      </c>
      <c r="AN1932" s="113">
        <v>2.2552494999999998E-5</v>
      </c>
      <c r="AO1932" s="112">
        <v>2.7586705844999998E-8</v>
      </c>
      <c r="AP1932" s="112">
        <v>0</v>
      </c>
      <c r="AQ1932" s="328">
        <v>6.7744000000000001E-7</v>
      </c>
      <c r="AR1932" s="328">
        <v>2.044E-9</v>
      </c>
      <c r="AS1932" s="328">
        <v>5.5845000000000001E-14</v>
      </c>
      <c r="AT1932" s="329">
        <v>0</v>
      </c>
      <c r="AU1932" s="329">
        <v>0</v>
      </c>
      <c r="AV1932" s="328">
        <v>4.5499999999999998E-10</v>
      </c>
      <c r="AW1932" s="328">
        <v>2.1874599999999999E-5</v>
      </c>
      <c r="AX1932" s="328">
        <v>6.4499999999999997E-11</v>
      </c>
      <c r="AY1932" s="328">
        <v>2.547815E-8</v>
      </c>
      <c r="AZ1932" s="329">
        <v>0</v>
      </c>
      <c r="BA1932" s="329">
        <v>0</v>
      </c>
      <c r="BB1932" s="329">
        <v>0</v>
      </c>
      <c r="BC1932" s="329">
        <v>0</v>
      </c>
      <c r="BD1932" s="329">
        <v>0</v>
      </c>
      <c r="BE1932" s="329">
        <v>0</v>
      </c>
      <c r="BF1932" s="329">
        <v>0</v>
      </c>
      <c r="BG1932" s="329">
        <v>0</v>
      </c>
      <c r="BH1932" s="329">
        <v>0</v>
      </c>
      <c r="BI1932" s="329">
        <v>0</v>
      </c>
      <c r="BJ1932" s="329">
        <v>0</v>
      </c>
      <c r="BK1932" s="329">
        <v>0</v>
      </c>
      <c r="BL1932" s="329">
        <v>0</v>
      </c>
      <c r="BM1932" s="41"/>
      <c r="BN1932" s="111">
        <v>3.5346599000000002E-4</v>
      </c>
      <c r="BO1932" s="111">
        <v>1.7580385999999999E-4</v>
      </c>
      <c r="BP1932" s="122">
        <v>2.0354337E-5</v>
      </c>
      <c r="BQ1932" s="111">
        <v>0</v>
      </c>
      <c r="BR1932" s="111">
        <v>1.4459603E-4</v>
      </c>
      <c r="BS1932" s="122">
        <v>2.9455853000000003E-7</v>
      </c>
      <c r="BT1932" s="111">
        <v>0</v>
      </c>
      <c r="BU1932" s="122">
        <v>4.4707645999999997E-7</v>
      </c>
      <c r="BV1932" s="111">
        <v>0</v>
      </c>
      <c r="BW1932" s="111">
        <v>0</v>
      </c>
      <c r="BX1932" s="111">
        <v>0</v>
      </c>
      <c r="BY1932" s="111">
        <v>0</v>
      </c>
      <c r="BZ1932" s="111">
        <v>0</v>
      </c>
      <c r="CA1932" s="122">
        <v>1.1970121999999999E-5</v>
      </c>
      <c r="CB1932" s="111">
        <v>0</v>
      </c>
      <c r="CC1932" s="111">
        <v>0</v>
      </c>
      <c r="CD1932" s="111">
        <v>0</v>
      </c>
      <c r="CF1932" s="140"/>
      <c r="CG1932" s="76" t="s">
        <v>7797</v>
      </c>
    </row>
    <row r="1933" spans="1:85" ht="14.5" customHeight="1">
      <c r="A1933" s="41" t="s">
        <v>7834</v>
      </c>
      <c r="B1933" s="119" t="s">
        <v>7624</v>
      </c>
      <c r="C1933" s="120" t="str">
        <f t="shared" si="692"/>
        <v>F.106.05.110</v>
      </c>
      <c r="D1933" s="135" t="s">
        <v>7811</v>
      </c>
      <c r="E1933" s="119" t="s">
        <v>6570</v>
      </c>
      <c r="F1933" s="118" t="s">
        <v>7832</v>
      </c>
      <c r="G1933" s="118">
        <v>1.4074745999999999E-2</v>
      </c>
      <c r="H1933" s="118">
        <v>6.4260000000000003E-3</v>
      </c>
      <c r="I1933" s="118">
        <v>7.6487459999999997E-3</v>
      </c>
      <c r="J1933" s="326">
        <v>0</v>
      </c>
      <c r="K1933" s="118">
        <v>0</v>
      </c>
      <c r="L1933" s="118">
        <v>0</v>
      </c>
      <c r="M1933" s="118">
        <v>7.6487459999999997E-3</v>
      </c>
      <c r="N1933" s="118">
        <v>6.4260000000000003E-3</v>
      </c>
      <c r="O1933" s="118">
        <v>0</v>
      </c>
      <c r="P1933" s="118">
        <v>0</v>
      </c>
      <c r="Q1933" s="118">
        <v>0</v>
      </c>
      <c r="R1933" s="118">
        <v>0</v>
      </c>
      <c r="S1933" s="118">
        <v>0</v>
      </c>
      <c r="T1933" s="118">
        <v>0</v>
      </c>
      <c r="U1933" s="118">
        <v>0</v>
      </c>
      <c r="V1933" s="118">
        <v>0</v>
      </c>
      <c r="W1933" s="118">
        <v>0</v>
      </c>
      <c r="X1933" s="118">
        <v>0</v>
      </c>
      <c r="Y1933" s="41"/>
      <c r="Z1933" s="327">
        <v>0</v>
      </c>
      <c r="AA1933" s="41"/>
      <c r="AB1933" s="111">
        <v>0</v>
      </c>
      <c r="AC1933" s="111">
        <v>0</v>
      </c>
      <c r="AD1933" s="111">
        <v>0</v>
      </c>
      <c r="AE1933" s="111">
        <v>0</v>
      </c>
      <c r="AF1933" s="111">
        <v>0</v>
      </c>
      <c r="AG1933" s="111">
        <v>0</v>
      </c>
      <c r="AH1933" s="111">
        <v>0</v>
      </c>
      <c r="AI1933" s="41"/>
      <c r="AJ1933" s="114">
        <v>1.2861953000000001E-3</v>
      </c>
      <c r="AK1933" s="114">
        <v>1.2279064999999999E-3</v>
      </c>
      <c r="AL1933" s="121">
        <v>5.8288775999999998E-5</v>
      </c>
      <c r="AM1933" s="114">
        <v>0</v>
      </c>
      <c r="AN1933" s="113">
        <v>7.3615500000000002E-8</v>
      </c>
      <c r="AO1933" s="112">
        <v>2.1556500000000002E-10</v>
      </c>
      <c r="AP1933" s="112">
        <v>0</v>
      </c>
      <c r="AQ1933" s="329">
        <v>0</v>
      </c>
      <c r="AR1933" s="329">
        <v>0</v>
      </c>
      <c r="AS1933" s="329">
        <v>0</v>
      </c>
      <c r="AT1933" s="329">
        <v>0</v>
      </c>
      <c r="AU1933" s="329">
        <v>0</v>
      </c>
      <c r="AV1933" s="328">
        <v>9.5550000000000006E-10</v>
      </c>
      <c r="AW1933" s="328">
        <v>7.2660000000000003E-8</v>
      </c>
      <c r="AX1933" s="328">
        <v>1.3545000000000001E-10</v>
      </c>
      <c r="AY1933" s="328">
        <v>8.0114999999999999E-11</v>
      </c>
      <c r="AZ1933" s="329">
        <v>0</v>
      </c>
      <c r="BA1933" s="329">
        <v>0</v>
      </c>
      <c r="BB1933" s="329">
        <v>0</v>
      </c>
      <c r="BC1933" s="329">
        <v>0</v>
      </c>
      <c r="BD1933" s="329">
        <v>0</v>
      </c>
      <c r="BE1933" s="329">
        <v>0</v>
      </c>
      <c r="BF1933" s="329">
        <v>0</v>
      </c>
      <c r="BG1933" s="329">
        <v>0</v>
      </c>
      <c r="BH1933" s="329">
        <v>0</v>
      </c>
      <c r="BI1933" s="329">
        <v>0</v>
      </c>
      <c r="BJ1933" s="329">
        <v>0</v>
      </c>
      <c r="BK1933" s="329">
        <v>0</v>
      </c>
      <c r="BL1933" s="329">
        <v>0</v>
      </c>
      <c r="BM1933" s="41"/>
      <c r="BN1933" s="122">
        <v>3.9055444000000003E-6</v>
      </c>
      <c r="BO1933" s="122">
        <v>8.6691375999999995E-7</v>
      </c>
      <c r="BP1933" s="111">
        <v>0</v>
      </c>
      <c r="BQ1933" s="111">
        <v>0</v>
      </c>
      <c r="BR1933" s="122">
        <v>2.5283236000000001E-7</v>
      </c>
      <c r="BS1933" s="122">
        <v>6.1857292000000002E-7</v>
      </c>
      <c r="BT1933" s="111">
        <v>0</v>
      </c>
      <c r="BU1933" s="122">
        <v>9.3886057000000003E-7</v>
      </c>
      <c r="BV1933" s="111">
        <v>0</v>
      </c>
      <c r="BW1933" s="111">
        <v>0</v>
      </c>
      <c r="BX1933" s="111">
        <v>0</v>
      </c>
      <c r="BY1933" s="111">
        <v>0</v>
      </c>
      <c r="BZ1933" s="111">
        <v>0</v>
      </c>
      <c r="CA1933" s="122">
        <v>1.2283648E-6</v>
      </c>
      <c r="CB1933" s="111">
        <v>0</v>
      </c>
      <c r="CC1933" s="111">
        <v>0</v>
      </c>
      <c r="CD1933" s="111">
        <v>0</v>
      </c>
      <c r="CF1933" s="140"/>
      <c r="CG1933" s="76" t="s">
        <v>7797</v>
      </c>
    </row>
    <row r="1934" spans="1:85" ht="14.5" customHeight="1">
      <c r="A1934" s="41" t="s">
        <v>7831</v>
      </c>
      <c r="B1934" s="119" t="s">
        <v>7624</v>
      </c>
      <c r="C1934" s="120" t="str">
        <f t="shared" si="692"/>
        <v>F.106.05.111</v>
      </c>
      <c r="D1934" s="135" t="s">
        <v>7811</v>
      </c>
      <c r="E1934" s="119" t="s">
        <v>6570</v>
      </c>
      <c r="F1934" s="118" t="s">
        <v>7829</v>
      </c>
      <c r="G1934" s="118">
        <v>0.39893049800000002</v>
      </c>
      <c r="H1934" s="118">
        <v>1.15056E-2</v>
      </c>
      <c r="I1934" s="118">
        <v>1.3694898E-2</v>
      </c>
      <c r="J1934" s="326">
        <v>0</v>
      </c>
      <c r="K1934" s="118">
        <v>0.37373000000000001</v>
      </c>
      <c r="L1934" s="118">
        <v>0</v>
      </c>
      <c r="M1934" s="118">
        <v>1.3694898E-2</v>
      </c>
      <c r="N1934" s="118">
        <v>1.15056E-2</v>
      </c>
      <c r="O1934" s="118">
        <v>0</v>
      </c>
      <c r="P1934" s="118">
        <v>0</v>
      </c>
      <c r="Q1934" s="118">
        <v>0</v>
      </c>
      <c r="R1934" s="118">
        <v>0</v>
      </c>
      <c r="S1934" s="118">
        <v>0</v>
      </c>
      <c r="T1934" s="118">
        <v>0</v>
      </c>
      <c r="U1934" s="118">
        <v>0</v>
      </c>
      <c r="V1934" s="118">
        <v>0</v>
      </c>
      <c r="W1934" s="118">
        <v>0</v>
      </c>
      <c r="X1934" s="118">
        <v>0</v>
      </c>
      <c r="Y1934" s="41"/>
      <c r="Z1934" s="327">
        <v>2.81</v>
      </c>
      <c r="AA1934" s="41"/>
      <c r="AB1934" s="111">
        <v>0</v>
      </c>
      <c r="AC1934" s="111">
        <v>0</v>
      </c>
      <c r="AD1934" s="111">
        <v>0</v>
      </c>
      <c r="AE1934" s="111">
        <v>0</v>
      </c>
      <c r="AF1934" s="111">
        <v>0</v>
      </c>
      <c r="AG1934" s="111">
        <v>0</v>
      </c>
      <c r="AH1934" s="111">
        <v>0</v>
      </c>
      <c r="AI1934" s="41"/>
      <c r="AJ1934" s="114">
        <v>4.7926570000000002E-2</v>
      </c>
      <c r="AK1934" s="114">
        <v>4.5694640000000002E-2</v>
      </c>
      <c r="AL1934" s="114">
        <v>2.23193E-3</v>
      </c>
      <c r="AM1934" s="114">
        <v>0</v>
      </c>
      <c r="AN1934" s="113">
        <v>2.7394868000000002E-6</v>
      </c>
      <c r="AO1934" s="112">
        <v>8.2541789649999996E-9</v>
      </c>
      <c r="AP1934" s="112">
        <v>0</v>
      </c>
      <c r="AQ1934" s="328">
        <v>2.6076799999999999E-6</v>
      </c>
      <c r="AR1934" s="328">
        <v>7.8679999999999997E-9</v>
      </c>
      <c r="AS1934" s="328">
        <v>2.1496500000000001E-13</v>
      </c>
      <c r="AT1934" s="329">
        <v>0</v>
      </c>
      <c r="AU1934" s="329">
        <v>0</v>
      </c>
      <c r="AV1934" s="328">
        <v>1.7107999999999999E-9</v>
      </c>
      <c r="AW1934" s="328">
        <v>1.30096E-7</v>
      </c>
      <c r="AX1934" s="328">
        <v>2.4252000000000001E-10</v>
      </c>
      <c r="AY1934" s="328">
        <v>1.4344400000000001E-10</v>
      </c>
      <c r="AZ1934" s="329">
        <v>0</v>
      </c>
      <c r="BA1934" s="329">
        <v>0</v>
      </c>
      <c r="BB1934" s="329">
        <v>0</v>
      </c>
      <c r="BC1934" s="329">
        <v>0</v>
      </c>
      <c r="BD1934" s="329">
        <v>0</v>
      </c>
      <c r="BE1934" s="329">
        <v>0</v>
      </c>
      <c r="BF1934" s="329">
        <v>0</v>
      </c>
      <c r="BG1934" s="329">
        <v>0</v>
      </c>
      <c r="BH1934" s="329">
        <v>0</v>
      </c>
      <c r="BI1934" s="329">
        <v>0</v>
      </c>
      <c r="BJ1934" s="329">
        <v>0</v>
      </c>
      <c r="BK1934" s="329">
        <v>0</v>
      </c>
      <c r="BL1934" s="329">
        <v>0</v>
      </c>
      <c r="BM1934" s="41"/>
      <c r="BN1934" s="122">
        <v>8.5343040000000002E-5</v>
      </c>
      <c r="BO1934" s="122">
        <v>1.5521884E-6</v>
      </c>
      <c r="BP1934" s="122">
        <v>7.8350256000000001E-5</v>
      </c>
      <c r="BQ1934" s="111">
        <v>0</v>
      </c>
      <c r="BR1934" s="122">
        <v>4.5269032999999999E-7</v>
      </c>
      <c r="BS1934" s="122">
        <v>1.1075401E-6</v>
      </c>
      <c r="BT1934" s="111">
        <v>0</v>
      </c>
      <c r="BU1934" s="122">
        <v>1.6810075E-6</v>
      </c>
      <c r="BV1934" s="111">
        <v>0</v>
      </c>
      <c r="BW1934" s="111">
        <v>0</v>
      </c>
      <c r="BX1934" s="111">
        <v>0</v>
      </c>
      <c r="BY1934" s="111">
        <v>0</v>
      </c>
      <c r="BZ1934" s="111">
        <v>0</v>
      </c>
      <c r="CA1934" s="122">
        <v>2.1993578999999998E-6</v>
      </c>
      <c r="CB1934" s="111">
        <v>0</v>
      </c>
      <c r="CC1934" s="111">
        <v>0</v>
      </c>
      <c r="CD1934" s="111">
        <v>0</v>
      </c>
      <c r="CF1934" s="140"/>
      <c r="CG1934" s="76" t="s">
        <v>7797</v>
      </c>
    </row>
    <row r="1935" spans="1:85" ht="14.5" customHeight="1">
      <c r="A1935" s="41" t="s">
        <v>7828</v>
      </c>
      <c r="B1935" s="119" t="s">
        <v>7624</v>
      </c>
      <c r="C1935" s="120" t="str">
        <f t="shared" si="692"/>
        <v>F.106.05.112</v>
      </c>
      <c r="D1935" s="135" t="s">
        <v>7811</v>
      </c>
      <c r="E1935" s="119" t="s">
        <v>6570</v>
      </c>
      <c r="F1935" s="118" t="s">
        <v>7826</v>
      </c>
      <c r="G1935" s="118">
        <v>0.38436999999999999</v>
      </c>
      <c r="H1935" s="118">
        <v>0</v>
      </c>
      <c r="I1935" s="118">
        <v>0</v>
      </c>
      <c r="J1935" s="326">
        <v>0</v>
      </c>
      <c r="K1935" s="118">
        <v>0.38436999999999999</v>
      </c>
      <c r="L1935" s="118">
        <v>0</v>
      </c>
      <c r="M1935" s="118">
        <v>0</v>
      </c>
      <c r="N1935" s="118">
        <v>0</v>
      </c>
      <c r="O1935" s="118">
        <v>0</v>
      </c>
      <c r="P1935" s="118">
        <v>0</v>
      </c>
      <c r="Q1935" s="118">
        <v>0</v>
      </c>
      <c r="R1935" s="118">
        <v>0</v>
      </c>
      <c r="S1935" s="118">
        <v>0</v>
      </c>
      <c r="T1935" s="118">
        <v>0</v>
      </c>
      <c r="U1935" s="118">
        <v>0</v>
      </c>
      <c r="V1935" s="118">
        <v>0</v>
      </c>
      <c r="W1935" s="118">
        <v>0</v>
      </c>
      <c r="X1935" s="118">
        <v>0</v>
      </c>
      <c r="Y1935" s="41"/>
      <c r="Z1935" s="327">
        <v>2.8899999999999997</v>
      </c>
      <c r="AA1935" s="41"/>
      <c r="AB1935" s="111">
        <v>0</v>
      </c>
      <c r="AC1935" s="111">
        <v>0</v>
      </c>
      <c r="AD1935" s="111">
        <v>0</v>
      </c>
      <c r="AE1935" s="111">
        <v>0</v>
      </c>
      <c r="AF1935" s="111">
        <v>0</v>
      </c>
      <c r="AG1935" s="111">
        <v>0</v>
      </c>
      <c r="AH1935" s="111">
        <v>0</v>
      </c>
      <c r="AI1935" s="41"/>
      <c r="AJ1935" s="114">
        <v>4.6922562000000001E-2</v>
      </c>
      <c r="AK1935" s="114">
        <v>4.4734426000000001E-2</v>
      </c>
      <c r="AL1935" s="114">
        <v>2.1881366E-3</v>
      </c>
      <c r="AM1935" s="114">
        <v>0</v>
      </c>
      <c r="AN1935" s="113">
        <v>2.6819199999999998E-6</v>
      </c>
      <c r="AO1935" s="112">
        <v>8.092221085000001E-9</v>
      </c>
      <c r="AP1935" s="112">
        <v>0</v>
      </c>
      <c r="AQ1935" s="328">
        <v>2.6819199999999998E-6</v>
      </c>
      <c r="AR1935" s="328">
        <v>8.0920000000000006E-9</v>
      </c>
      <c r="AS1935" s="328">
        <v>2.2108500000000001E-13</v>
      </c>
      <c r="AT1935" s="329">
        <v>0</v>
      </c>
      <c r="AU1935" s="329">
        <v>0</v>
      </c>
      <c r="AV1935" s="329">
        <v>0</v>
      </c>
      <c r="AW1935" s="329">
        <v>0</v>
      </c>
      <c r="AX1935" s="329">
        <v>0</v>
      </c>
      <c r="AY1935" s="329">
        <v>0</v>
      </c>
      <c r="AZ1935" s="329">
        <v>0</v>
      </c>
      <c r="BA1935" s="329">
        <v>0</v>
      </c>
      <c r="BB1935" s="329">
        <v>0</v>
      </c>
      <c r="BC1935" s="329">
        <v>0</v>
      </c>
      <c r="BD1935" s="329">
        <v>0</v>
      </c>
      <c r="BE1935" s="329">
        <v>0</v>
      </c>
      <c r="BF1935" s="329">
        <v>0</v>
      </c>
      <c r="BG1935" s="329">
        <v>0</v>
      </c>
      <c r="BH1935" s="329">
        <v>0</v>
      </c>
      <c r="BI1935" s="329">
        <v>0</v>
      </c>
      <c r="BJ1935" s="329">
        <v>0</v>
      </c>
      <c r="BK1935" s="329">
        <v>0</v>
      </c>
      <c r="BL1935" s="329">
        <v>0</v>
      </c>
      <c r="BM1935" s="41"/>
      <c r="BN1935" s="122">
        <v>8.0580868000000005E-5</v>
      </c>
      <c r="BO1935" s="111">
        <v>0</v>
      </c>
      <c r="BP1935" s="122">
        <v>8.0580868000000005E-5</v>
      </c>
      <c r="BQ1935" s="111">
        <v>0</v>
      </c>
      <c r="BR1935" s="111">
        <v>0</v>
      </c>
      <c r="BS1935" s="111">
        <v>0</v>
      </c>
      <c r="BT1935" s="111">
        <v>0</v>
      </c>
      <c r="BU1935" s="111">
        <v>0</v>
      </c>
      <c r="BV1935" s="111">
        <v>0</v>
      </c>
      <c r="BW1935" s="111">
        <v>0</v>
      </c>
      <c r="BX1935" s="111">
        <v>0</v>
      </c>
      <c r="BY1935" s="111">
        <v>0</v>
      </c>
      <c r="BZ1935" s="111">
        <v>0</v>
      </c>
      <c r="CA1935" s="111">
        <v>0</v>
      </c>
      <c r="CB1935" s="111">
        <v>0</v>
      </c>
      <c r="CC1935" s="111">
        <v>0</v>
      </c>
      <c r="CD1935" s="111">
        <v>0</v>
      </c>
      <c r="CF1935" s="140"/>
      <c r="CG1935" s="76" t="s">
        <v>7797</v>
      </c>
    </row>
    <row r="1936" spans="1:85" ht="14.5" customHeight="1">
      <c r="A1936" s="41" t="s">
        <v>7825</v>
      </c>
      <c r="B1936" s="119" t="s">
        <v>7624</v>
      </c>
      <c r="C1936" s="120" t="str">
        <f t="shared" si="692"/>
        <v>F.106.05.113</v>
      </c>
      <c r="D1936" s="135" t="s">
        <v>7811</v>
      </c>
      <c r="E1936" s="119" t="s">
        <v>6570</v>
      </c>
      <c r="F1936" s="118" t="s">
        <v>7823</v>
      </c>
      <c r="G1936" s="118">
        <v>0.33423396639999997</v>
      </c>
      <c r="H1936" s="118">
        <v>8.0783999999999995E-3</v>
      </c>
      <c r="I1936" s="118">
        <v>9.6155663999999991E-3</v>
      </c>
      <c r="J1936" s="326">
        <v>0</v>
      </c>
      <c r="K1936" s="118">
        <v>0.31653999999999999</v>
      </c>
      <c r="L1936" s="118">
        <v>0</v>
      </c>
      <c r="M1936" s="118">
        <v>9.6155663999999991E-3</v>
      </c>
      <c r="N1936" s="118">
        <v>8.0783999999999995E-3</v>
      </c>
      <c r="O1936" s="118">
        <v>0</v>
      </c>
      <c r="P1936" s="118">
        <v>0</v>
      </c>
      <c r="Q1936" s="118">
        <v>0</v>
      </c>
      <c r="R1936" s="118">
        <v>0</v>
      </c>
      <c r="S1936" s="118">
        <v>0</v>
      </c>
      <c r="T1936" s="118">
        <v>0</v>
      </c>
      <c r="U1936" s="118">
        <v>0</v>
      </c>
      <c r="V1936" s="118">
        <v>0</v>
      </c>
      <c r="W1936" s="118">
        <v>0</v>
      </c>
      <c r="X1936" s="118">
        <v>0</v>
      </c>
      <c r="Y1936" s="41"/>
      <c r="Z1936" s="327">
        <v>2.38</v>
      </c>
      <c r="AA1936" s="41"/>
      <c r="AB1936" s="111">
        <v>0</v>
      </c>
      <c r="AC1936" s="111">
        <v>0</v>
      </c>
      <c r="AD1936" s="111">
        <v>0</v>
      </c>
      <c r="AE1936" s="111">
        <v>0</v>
      </c>
      <c r="AF1936" s="111">
        <v>0</v>
      </c>
      <c r="AG1936" s="111">
        <v>0</v>
      </c>
      <c r="AH1936" s="111">
        <v>0</v>
      </c>
      <c r="AI1936" s="41"/>
      <c r="AJ1936" s="114">
        <v>4.0259041000000002E-2</v>
      </c>
      <c r="AK1936" s="114">
        <v>3.8383768999999998E-2</v>
      </c>
      <c r="AL1936" s="114">
        <v>1.8752721999999999E-3</v>
      </c>
      <c r="AM1936" s="114">
        <v>0</v>
      </c>
      <c r="AN1936" s="113">
        <v>2.3011852000000002E-6</v>
      </c>
      <c r="AO1936" s="112">
        <v>6.9351780699999999E-9</v>
      </c>
      <c r="AP1936" s="112">
        <v>0</v>
      </c>
      <c r="AQ1936" s="328">
        <v>2.2086400000000002E-6</v>
      </c>
      <c r="AR1936" s="328">
        <v>6.6640000000000001E-9</v>
      </c>
      <c r="AS1936" s="328">
        <v>1.8207E-13</v>
      </c>
      <c r="AT1936" s="329">
        <v>0</v>
      </c>
      <c r="AU1936" s="329">
        <v>0</v>
      </c>
      <c r="AV1936" s="328">
        <v>1.2011999999999999E-9</v>
      </c>
      <c r="AW1936" s="328">
        <v>9.1344000000000001E-8</v>
      </c>
      <c r="AX1936" s="328">
        <v>1.7028000000000001E-10</v>
      </c>
      <c r="AY1936" s="328">
        <v>1.0071599999999999E-10</v>
      </c>
      <c r="AZ1936" s="329">
        <v>0</v>
      </c>
      <c r="BA1936" s="329">
        <v>0</v>
      </c>
      <c r="BB1936" s="329">
        <v>0</v>
      </c>
      <c r="BC1936" s="329">
        <v>0</v>
      </c>
      <c r="BD1936" s="329">
        <v>0</v>
      </c>
      <c r="BE1936" s="329">
        <v>0</v>
      </c>
      <c r="BF1936" s="329">
        <v>0</v>
      </c>
      <c r="BG1936" s="329">
        <v>0</v>
      </c>
      <c r="BH1936" s="329">
        <v>0</v>
      </c>
      <c r="BI1936" s="329">
        <v>0</v>
      </c>
      <c r="BJ1936" s="329">
        <v>0</v>
      </c>
      <c r="BK1936" s="329">
        <v>0</v>
      </c>
      <c r="BL1936" s="329">
        <v>0</v>
      </c>
      <c r="BM1936" s="41"/>
      <c r="BN1936" s="122">
        <v>7.1270542000000003E-5</v>
      </c>
      <c r="BO1936" s="122">
        <v>1.0898344E-6</v>
      </c>
      <c r="BP1936" s="122">
        <v>6.6360714999999997E-5</v>
      </c>
      <c r="BQ1936" s="111">
        <v>0</v>
      </c>
      <c r="BR1936" s="122">
        <v>3.1784640000000002E-7</v>
      </c>
      <c r="BS1936" s="122">
        <v>7.7763452999999998E-7</v>
      </c>
      <c r="BT1936" s="111">
        <v>0</v>
      </c>
      <c r="BU1936" s="122">
        <v>1.1802818999999999E-6</v>
      </c>
      <c r="BV1936" s="111">
        <v>0</v>
      </c>
      <c r="BW1936" s="111">
        <v>0</v>
      </c>
      <c r="BX1936" s="111">
        <v>0</v>
      </c>
      <c r="BY1936" s="111">
        <v>0</v>
      </c>
      <c r="BZ1936" s="111">
        <v>0</v>
      </c>
      <c r="CA1936" s="122">
        <v>1.54423E-6</v>
      </c>
      <c r="CB1936" s="111">
        <v>0</v>
      </c>
      <c r="CC1936" s="111">
        <v>0</v>
      </c>
      <c r="CD1936" s="111">
        <v>0</v>
      </c>
      <c r="CF1936" s="140"/>
      <c r="CG1936" s="76" t="s">
        <v>7797</v>
      </c>
    </row>
    <row r="1937" spans="1:87" ht="14.5" customHeight="1">
      <c r="A1937" s="41" t="s">
        <v>7822</v>
      </c>
      <c r="B1937" s="119" t="s">
        <v>7624</v>
      </c>
      <c r="C1937" s="120" t="str">
        <f t="shared" si="692"/>
        <v>F.106.05.114</v>
      </c>
      <c r="D1937" s="135" t="s">
        <v>7811</v>
      </c>
      <c r="E1937" s="119" t="s">
        <v>6570</v>
      </c>
      <c r="F1937" s="118" t="s">
        <v>7820</v>
      </c>
      <c r="G1937" s="118">
        <v>0.40412690400000001</v>
      </c>
      <c r="H1937" s="118">
        <v>1.20564E-2</v>
      </c>
      <c r="I1937" s="118">
        <v>1.4350504E-2</v>
      </c>
      <c r="J1937" s="326">
        <v>0</v>
      </c>
      <c r="K1937" s="118">
        <v>0.37772</v>
      </c>
      <c r="L1937" s="118">
        <v>0</v>
      </c>
      <c r="M1937" s="118">
        <v>1.4350504E-2</v>
      </c>
      <c r="N1937" s="118">
        <v>1.20564E-2</v>
      </c>
      <c r="O1937" s="118">
        <v>0</v>
      </c>
      <c r="P1937" s="118">
        <v>0</v>
      </c>
      <c r="Q1937" s="118">
        <v>0</v>
      </c>
      <c r="R1937" s="118">
        <v>0</v>
      </c>
      <c r="S1937" s="118">
        <v>0</v>
      </c>
      <c r="T1937" s="118">
        <v>0</v>
      </c>
      <c r="U1937" s="118">
        <v>0</v>
      </c>
      <c r="V1937" s="118">
        <v>0</v>
      </c>
      <c r="W1937" s="118">
        <v>0</v>
      </c>
      <c r="X1937" s="118">
        <v>0</v>
      </c>
      <c r="Y1937" s="41"/>
      <c r="Z1937" s="327">
        <v>2.84</v>
      </c>
      <c r="AA1937" s="41"/>
      <c r="AB1937" s="111">
        <v>0</v>
      </c>
      <c r="AC1937" s="111">
        <v>0</v>
      </c>
      <c r="AD1937" s="111">
        <v>0</v>
      </c>
      <c r="AE1937" s="111">
        <v>0</v>
      </c>
      <c r="AF1937" s="111">
        <v>0</v>
      </c>
      <c r="AG1937" s="111">
        <v>0</v>
      </c>
      <c r="AH1937" s="111">
        <v>0</v>
      </c>
      <c r="AI1937" s="41"/>
      <c r="AJ1937" s="114">
        <v>4.8523901000000001E-2</v>
      </c>
      <c r="AK1937" s="114">
        <v>4.6264260000000001E-2</v>
      </c>
      <c r="AL1937" s="114">
        <v>2.2596404E-3</v>
      </c>
      <c r="AM1937" s="114">
        <v>0</v>
      </c>
      <c r="AN1937" s="113">
        <v>2.7736367000000002E-6</v>
      </c>
      <c r="AO1937" s="112">
        <v>8.3566582600000009E-9</v>
      </c>
      <c r="AP1937" s="112">
        <v>0</v>
      </c>
      <c r="AQ1937" s="328">
        <v>2.6355200000000001E-6</v>
      </c>
      <c r="AR1937" s="328">
        <v>7.9520000000000007E-9</v>
      </c>
      <c r="AS1937" s="328">
        <v>2.1726E-13</v>
      </c>
      <c r="AT1937" s="329">
        <v>0</v>
      </c>
      <c r="AU1937" s="329">
        <v>0</v>
      </c>
      <c r="AV1937" s="328">
        <v>1.7927E-9</v>
      </c>
      <c r="AW1937" s="328">
        <v>1.36324E-7</v>
      </c>
      <c r="AX1937" s="328">
        <v>2.5412999999999998E-10</v>
      </c>
      <c r="AY1937" s="328">
        <v>1.50311E-10</v>
      </c>
      <c r="AZ1937" s="329">
        <v>0</v>
      </c>
      <c r="BA1937" s="329">
        <v>0</v>
      </c>
      <c r="BB1937" s="329">
        <v>0</v>
      </c>
      <c r="BC1937" s="329">
        <v>0</v>
      </c>
      <c r="BD1937" s="329">
        <v>0</v>
      </c>
      <c r="BE1937" s="329">
        <v>0</v>
      </c>
      <c r="BF1937" s="329">
        <v>0</v>
      </c>
      <c r="BG1937" s="329">
        <v>0</v>
      </c>
      <c r="BH1937" s="329">
        <v>0</v>
      </c>
      <c r="BI1937" s="329">
        <v>0</v>
      </c>
      <c r="BJ1937" s="329">
        <v>0</v>
      </c>
      <c r="BK1937" s="329">
        <v>0</v>
      </c>
      <c r="BL1937" s="329">
        <v>0</v>
      </c>
      <c r="BM1937" s="41"/>
      <c r="BN1937" s="122">
        <v>8.6514280999999994E-5</v>
      </c>
      <c r="BO1937" s="122">
        <v>1.6264952999999999E-6</v>
      </c>
      <c r="BP1937" s="122">
        <v>7.9186735999999997E-5</v>
      </c>
      <c r="BQ1937" s="111">
        <v>0</v>
      </c>
      <c r="BR1937" s="122">
        <v>4.7436166999999999E-7</v>
      </c>
      <c r="BS1937" s="122">
        <v>1.1605606E-6</v>
      </c>
      <c r="BT1937" s="111">
        <v>0</v>
      </c>
      <c r="BU1937" s="122">
        <v>1.7614812999999999E-6</v>
      </c>
      <c r="BV1937" s="111">
        <v>0</v>
      </c>
      <c r="BW1937" s="111">
        <v>0</v>
      </c>
      <c r="BX1937" s="111">
        <v>0</v>
      </c>
      <c r="BY1937" s="111">
        <v>0</v>
      </c>
      <c r="BZ1937" s="111">
        <v>0</v>
      </c>
      <c r="CA1937" s="122">
        <v>2.3046463000000002E-6</v>
      </c>
      <c r="CB1937" s="111">
        <v>0</v>
      </c>
      <c r="CC1937" s="111">
        <v>0</v>
      </c>
      <c r="CD1937" s="111">
        <v>0</v>
      </c>
      <c r="CF1937" s="140"/>
      <c r="CG1937" s="76" t="s">
        <v>7797</v>
      </c>
    </row>
    <row r="1938" spans="1:87" ht="14.5" customHeight="1">
      <c r="A1938" s="41" t="s">
        <v>7819</v>
      </c>
      <c r="B1938" s="119" t="s">
        <v>7624</v>
      </c>
      <c r="C1938" s="120" t="str">
        <f t="shared" si="692"/>
        <v>F.106.05.115</v>
      </c>
      <c r="D1938" s="135" t="s">
        <v>7811</v>
      </c>
      <c r="E1938" s="119" t="s">
        <v>6570</v>
      </c>
      <c r="F1938" s="118" t="s">
        <v>7817</v>
      </c>
      <c r="G1938" s="118">
        <v>6.2603948199999992</v>
      </c>
      <c r="H1938" s="118">
        <v>1.0587600000000001E-2</v>
      </c>
      <c r="I1938" s="118">
        <v>5.9252872199999995</v>
      </c>
      <c r="J1938" s="326">
        <v>0</v>
      </c>
      <c r="K1938" s="118">
        <v>0.32451999999999998</v>
      </c>
      <c r="L1938" s="118">
        <v>5.9126849999999997</v>
      </c>
      <c r="M1938" s="118">
        <v>1.2602220000000001E-2</v>
      </c>
      <c r="N1938" s="118">
        <v>1.0587600000000001E-2</v>
      </c>
      <c r="O1938" s="118">
        <v>0</v>
      </c>
      <c r="P1938" s="118">
        <v>0</v>
      </c>
      <c r="Q1938" s="118">
        <v>0</v>
      </c>
      <c r="R1938" s="118">
        <v>0</v>
      </c>
      <c r="S1938" s="118">
        <v>0</v>
      </c>
      <c r="T1938" s="118">
        <v>0</v>
      </c>
      <c r="U1938" s="118">
        <v>0</v>
      </c>
      <c r="V1938" s="118">
        <v>0</v>
      </c>
      <c r="W1938" s="118">
        <v>0</v>
      </c>
      <c r="X1938" s="118">
        <v>0</v>
      </c>
      <c r="Y1938" s="41"/>
      <c r="Z1938" s="327">
        <v>2.4399999999999995</v>
      </c>
      <c r="AA1938" s="41"/>
      <c r="AB1938" s="111">
        <v>0</v>
      </c>
      <c r="AC1938" s="111">
        <v>0</v>
      </c>
      <c r="AD1938" s="111">
        <v>0</v>
      </c>
      <c r="AE1938" s="111">
        <v>0</v>
      </c>
      <c r="AF1938" s="111">
        <v>0</v>
      </c>
      <c r="AG1938" s="111">
        <v>0</v>
      </c>
      <c r="AH1938" s="111">
        <v>0</v>
      </c>
      <c r="AI1938" s="41"/>
      <c r="AJ1938" s="114">
        <v>1.8666555</v>
      </c>
      <c r="AK1938" s="114">
        <v>1.8308903999999999</v>
      </c>
      <c r="AL1938" s="114">
        <v>3.5765092999999998E-2</v>
      </c>
      <c r="AM1938" s="114">
        <v>0</v>
      </c>
      <c r="AN1938" s="113">
        <v>1.097656143E-4</v>
      </c>
      <c r="AO1938" s="112">
        <v>1.3226735666E-7</v>
      </c>
      <c r="AP1938" s="112">
        <v>0</v>
      </c>
      <c r="AQ1938" s="328">
        <v>2.2643200000000002E-6</v>
      </c>
      <c r="AR1938" s="328">
        <v>6.8320000000000004E-9</v>
      </c>
      <c r="AS1938" s="328">
        <v>1.8666000000000001E-13</v>
      </c>
      <c r="AT1938" s="329">
        <v>0</v>
      </c>
      <c r="AU1938" s="329">
        <v>0</v>
      </c>
      <c r="AV1938" s="328">
        <v>1.5743E-9</v>
      </c>
      <c r="AW1938" s="329">
        <v>1.0749972E-4</v>
      </c>
      <c r="AX1938" s="328">
        <v>2.2316999999999999E-10</v>
      </c>
      <c r="AY1938" s="328">
        <v>1.25212E-7</v>
      </c>
      <c r="AZ1938" s="329">
        <v>0</v>
      </c>
      <c r="BA1938" s="329">
        <v>0</v>
      </c>
      <c r="BB1938" s="329">
        <v>0</v>
      </c>
      <c r="BC1938" s="329">
        <v>0</v>
      </c>
      <c r="BD1938" s="329">
        <v>0</v>
      </c>
      <c r="BE1938" s="329">
        <v>0</v>
      </c>
      <c r="BF1938" s="329">
        <v>0</v>
      </c>
      <c r="BG1938" s="329">
        <v>0</v>
      </c>
      <c r="BH1938" s="329">
        <v>0</v>
      </c>
      <c r="BI1938" s="329">
        <v>0</v>
      </c>
      <c r="BJ1938" s="329">
        <v>0</v>
      </c>
      <c r="BK1938" s="329">
        <v>0</v>
      </c>
      <c r="BL1938" s="329">
        <v>0</v>
      </c>
      <c r="BM1938" s="41"/>
      <c r="BN1938" s="111">
        <v>1.7031234999999999E-3</v>
      </c>
      <c r="BO1938" s="111">
        <v>8.6376765999999995E-4</v>
      </c>
      <c r="BP1938" s="122">
        <v>6.8033673999999994E-5</v>
      </c>
      <c r="BQ1938" s="111">
        <v>0</v>
      </c>
      <c r="BR1938" s="111">
        <v>7.1075510999999997E-4</v>
      </c>
      <c r="BS1938" s="122">
        <v>1.0191724999999999E-6</v>
      </c>
      <c r="BT1938" s="111">
        <v>0</v>
      </c>
      <c r="BU1938" s="122">
        <v>1.5468846E-6</v>
      </c>
      <c r="BV1938" s="111">
        <v>0</v>
      </c>
      <c r="BW1938" s="111">
        <v>0</v>
      </c>
      <c r="BX1938" s="111">
        <v>0</v>
      </c>
      <c r="BY1938" s="111">
        <v>0</v>
      </c>
      <c r="BZ1938" s="111">
        <v>0</v>
      </c>
      <c r="CA1938" s="122">
        <v>5.8001046000000002E-5</v>
      </c>
      <c r="CB1938" s="111">
        <v>0</v>
      </c>
      <c r="CC1938" s="111">
        <v>0</v>
      </c>
      <c r="CD1938" s="111">
        <v>0</v>
      </c>
      <c r="CF1938" s="140"/>
      <c r="CG1938" s="76" t="s">
        <v>7797</v>
      </c>
    </row>
    <row r="1939" spans="1:87" ht="14.5" customHeight="1">
      <c r="A1939" s="41" t="s">
        <v>7816</v>
      </c>
      <c r="B1939" s="119" t="s">
        <v>7624</v>
      </c>
      <c r="C1939" s="120" t="str">
        <f t="shared" si="692"/>
        <v>F.106.05.116</v>
      </c>
      <c r="D1939" s="135" t="s">
        <v>7811</v>
      </c>
      <c r="E1939" s="119" t="s">
        <v>6570</v>
      </c>
      <c r="F1939" s="118" t="s">
        <v>7814</v>
      </c>
      <c r="G1939" s="118">
        <v>0.2836939664</v>
      </c>
      <c r="H1939" s="118">
        <v>8.0783999999999995E-3</v>
      </c>
      <c r="I1939" s="118">
        <v>9.6155663999999991E-3</v>
      </c>
      <c r="J1939" s="326">
        <v>0</v>
      </c>
      <c r="K1939" s="118">
        <v>0.26600000000000001</v>
      </c>
      <c r="L1939" s="118">
        <v>0</v>
      </c>
      <c r="M1939" s="118">
        <v>9.6155663999999991E-3</v>
      </c>
      <c r="N1939" s="118">
        <v>8.0783999999999995E-3</v>
      </c>
      <c r="O1939" s="118">
        <v>0</v>
      </c>
      <c r="P1939" s="118">
        <v>0</v>
      </c>
      <c r="Q1939" s="118">
        <v>0</v>
      </c>
      <c r="R1939" s="118">
        <v>0</v>
      </c>
      <c r="S1939" s="118">
        <v>0</v>
      </c>
      <c r="T1939" s="118">
        <v>0</v>
      </c>
      <c r="U1939" s="118">
        <v>0</v>
      </c>
      <c r="V1939" s="118">
        <v>0</v>
      </c>
      <c r="W1939" s="118">
        <v>0</v>
      </c>
      <c r="X1939" s="118">
        <v>0</v>
      </c>
      <c r="Y1939" s="41"/>
      <c r="Z1939" s="327">
        <v>2</v>
      </c>
      <c r="AA1939" s="41"/>
      <c r="AB1939" s="111">
        <v>0</v>
      </c>
      <c r="AC1939" s="111">
        <v>0</v>
      </c>
      <c r="AD1939" s="111">
        <v>0</v>
      </c>
      <c r="AE1939" s="111">
        <v>0</v>
      </c>
      <c r="AF1939" s="111">
        <v>0</v>
      </c>
      <c r="AG1939" s="111">
        <v>0</v>
      </c>
      <c r="AH1939" s="111">
        <v>0</v>
      </c>
      <c r="AI1939" s="41"/>
      <c r="AJ1939" s="114">
        <v>3.4089293E-2</v>
      </c>
      <c r="AK1939" s="114">
        <v>3.2501733999999997E-2</v>
      </c>
      <c r="AL1939" s="114">
        <v>1.5875587E-3</v>
      </c>
      <c r="AM1939" s="114">
        <v>0</v>
      </c>
      <c r="AN1939" s="113">
        <v>1.9485452000000001E-6</v>
      </c>
      <c r="AO1939" s="112">
        <v>5.8711489999999996E-9</v>
      </c>
      <c r="AP1939" s="112">
        <v>0</v>
      </c>
      <c r="AQ1939" s="328">
        <v>1.8560000000000001E-6</v>
      </c>
      <c r="AR1939" s="328">
        <v>5.5999999999999997E-9</v>
      </c>
      <c r="AS1939" s="328">
        <v>1.53E-13</v>
      </c>
      <c r="AT1939" s="329">
        <v>0</v>
      </c>
      <c r="AU1939" s="329">
        <v>0</v>
      </c>
      <c r="AV1939" s="328">
        <v>1.2011999999999999E-9</v>
      </c>
      <c r="AW1939" s="328">
        <v>9.1344000000000001E-8</v>
      </c>
      <c r="AX1939" s="328">
        <v>1.7028000000000001E-10</v>
      </c>
      <c r="AY1939" s="328">
        <v>1.0071599999999999E-10</v>
      </c>
      <c r="AZ1939" s="329">
        <v>0</v>
      </c>
      <c r="BA1939" s="329">
        <v>0</v>
      </c>
      <c r="BB1939" s="329">
        <v>0</v>
      </c>
      <c r="BC1939" s="329">
        <v>0</v>
      </c>
      <c r="BD1939" s="329">
        <v>0</v>
      </c>
      <c r="BE1939" s="329">
        <v>0</v>
      </c>
      <c r="BF1939" s="329">
        <v>0</v>
      </c>
      <c r="BG1939" s="329">
        <v>0</v>
      </c>
      <c r="BH1939" s="329">
        <v>0</v>
      </c>
      <c r="BI1939" s="329">
        <v>0</v>
      </c>
      <c r="BJ1939" s="329">
        <v>0</v>
      </c>
      <c r="BK1939" s="329">
        <v>0</v>
      </c>
      <c r="BL1939" s="329">
        <v>0</v>
      </c>
      <c r="BM1939" s="41"/>
      <c r="BN1939" s="122">
        <v>6.0675133999999997E-5</v>
      </c>
      <c r="BO1939" s="122">
        <v>1.0898344E-6</v>
      </c>
      <c r="BP1939" s="122">
        <v>5.5765306999999999E-5</v>
      </c>
      <c r="BQ1939" s="111">
        <v>0</v>
      </c>
      <c r="BR1939" s="122">
        <v>3.1784640000000002E-7</v>
      </c>
      <c r="BS1939" s="122">
        <v>7.7763452999999998E-7</v>
      </c>
      <c r="BT1939" s="111">
        <v>0</v>
      </c>
      <c r="BU1939" s="122">
        <v>1.1802818999999999E-6</v>
      </c>
      <c r="BV1939" s="111">
        <v>0</v>
      </c>
      <c r="BW1939" s="111">
        <v>0</v>
      </c>
      <c r="BX1939" s="111">
        <v>0</v>
      </c>
      <c r="BY1939" s="111">
        <v>0</v>
      </c>
      <c r="BZ1939" s="111">
        <v>0</v>
      </c>
      <c r="CA1939" s="122">
        <v>1.54423E-6</v>
      </c>
      <c r="CB1939" s="111">
        <v>0</v>
      </c>
      <c r="CC1939" s="111">
        <v>0</v>
      </c>
      <c r="CD1939" s="111">
        <v>0</v>
      </c>
      <c r="CF1939" s="140"/>
      <c r="CG1939" s="76" t="s">
        <v>7797</v>
      </c>
    </row>
    <row r="1940" spans="1:87" ht="14.5" customHeight="1">
      <c r="A1940" s="41" t="s">
        <v>7813</v>
      </c>
      <c r="B1940" s="119" t="s">
        <v>7624</v>
      </c>
      <c r="C1940" s="120" t="str">
        <f t="shared" si="692"/>
        <v>F.106.05.117</v>
      </c>
      <c r="D1940" s="135" t="s">
        <v>7811</v>
      </c>
      <c r="E1940" s="119" t="s">
        <v>6570</v>
      </c>
      <c r="F1940" s="118" t="s">
        <v>7810</v>
      </c>
      <c r="G1940" s="118">
        <v>0.32321273500000003</v>
      </c>
      <c r="H1940" s="118">
        <v>9.1187999999999998E-3</v>
      </c>
      <c r="I1940" s="118">
        <v>1.0853935E-2</v>
      </c>
      <c r="J1940" s="326">
        <v>0</v>
      </c>
      <c r="K1940" s="118">
        <v>0.30324000000000001</v>
      </c>
      <c r="L1940" s="118">
        <v>0</v>
      </c>
      <c r="M1940" s="118">
        <v>1.0853935E-2</v>
      </c>
      <c r="N1940" s="118">
        <v>9.1187999999999998E-3</v>
      </c>
      <c r="O1940" s="118">
        <v>0</v>
      </c>
      <c r="P1940" s="118">
        <v>0</v>
      </c>
      <c r="Q1940" s="118">
        <v>0</v>
      </c>
      <c r="R1940" s="118">
        <v>0</v>
      </c>
      <c r="S1940" s="118">
        <v>0</v>
      </c>
      <c r="T1940" s="118">
        <v>0</v>
      </c>
      <c r="U1940" s="118">
        <v>0</v>
      </c>
      <c r="V1940" s="118">
        <v>0</v>
      </c>
      <c r="W1940" s="118">
        <v>0</v>
      </c>
      <c r="X1940" s="118">
        <v>0</v>
      </c>
      <c r="Y1940" s="41"/>
      <c r="Z1940" s="327">
        <v>2.2799999999999998</v>
      </c>
      <c r="AA1940" s="41"/>
      <c r="AB1940" s="111">
        <v>0</v>
      </c>
      <c r="AC1940" s="111">
        <v>0</v>
      </c>
      <c r="AD1940" s="111">
        <v>0</v>
      </c>
      <c r="AE1940" s="111">
        <v>0</v>
      </c>
      <c r="AF1940" s="111">
        <v>0</v>
      </c>
      <c r="AG1940" s="111">
        <v>0</v>
      </c>
      <c r="AH1940" s="111">
        <v>0</v>
      </c>
      <c r="AI1940" s="41"/>
      <c r="AJ1940" s="114">
        <v>3.8843664E-2</v>
      </c>
      <c r="AK1940" s="114">
        <v>3.7034668999999999E-2</v>
      </c>
      <c r="AL1940" s="114">
        <v>1.8089953E-3</v>
      </c>
      <c r="AM1940" s="114">
        <v>0</v>
      </c>
      <c r="AN1940" s="113">
        <v>2.2203038999999999E-6</v>
      </c>
      <c r="AO1940" s="112">
        <v>6.69007142E-9</v>
      </c>
      <c r="AP1940" s="112">
        <v>0</v>
      </c>
      <c r="AQ1940" s="328">
        <v>2.11584E-6</v>
      </c>
      <c r="AR1940" s="328">
        <v>6.3840000000000003E-9</v>
      </c>
      <c r="AS1940" s="328">
        <v>1.7442E-13</v>
      </c>
      <c r="AT1940" s="329">
        <v>0</v>
      </c>
      <c r="AU1940" s="329">
        <v>0</v>
      </c>
      <c r="AV1940" s="328">
        <v>1.3559E-9</v>
      </c>
      <c r="AW1940" s="328">
        <v>1.03108E-7</v>
      </c>
      <c r="AX1940" s="328">
        <v>1.9221E-10</v>
      </c>
      <c r="AY1940" s="328">
        <v>1.13687E-10</v>
      </c>
      <c r="AZ1940" s="329">
        <v>0</v>
      </c>
      <c r="BA1940" s="329">
        <v>0</v>
      </c>
      <c r="BB1940" s="329">
        <v>0</v>
      </c>
      <c r="BC1940" s="329">
        <v>0</v>
      </c>
      <c r="BD1940" s="329">
        <v>0</v>
      </c>
      <c r="BE1940" s="329">
        <v>0</v>
      </c>
      <c r="BF1940" s="329">
        <v>0</v>
      </c>
      <c r="BG1940" s="329">
        <v>0</v>
      </c>
      <c r="BH1940" s="329">
        <v>0</v>
      </c>
      <c r="BI1940" s="329">
        <v>0</v>
      </c>
      <c r="BJ1940" s="329">
        <v>0</v>
      </c>
      <c r="BK1940" s="329">
        <v>0</v>
      </c>
      <c r="BL1940" s="329">
        <v>0</v>
      </c>
      <c r="BM1940" s="41"/>
      <c r="BN1940" s="122">
        <v>6.9114603000000006E-5</v>
      </c>
      <c r="BO1940" s="122">
        <v>1.2301918999999999E-6</v>
      </c>
      <c r="BP1940" s="122">
        <v>6.3572449999999998E-5</v>
      </c>
      <c r="BQ1940" s="111">
        <v>0</v>
      </c>
      <c r="BR1940" s="122">
        <v>3.5878116000000001E-7</v>
      </c>
      <c r="BS1940" s="122">
        <v>8.7778443000000004E-7</v>
      </c>
      <c r="BT1940" s="111">
        <v>0</v>
      </c>
      <c r="BU1940" s="122">
        <v>1.3322879000000001E-6</v>
      </c>
      <c r="BV1940" s="111">
        <v>0</v>
      </c>
      <c r="BW1940" s="111">
        <v>0</v>
      </c>
      <c r="BX1940" s="111">
        <v>0</v>
      </c>
      <c r="BY1940" s="111">
        <v>0</v>
      </c>
      <c r="BZ1940" s="111">
        <v>0</v>
      </c>
      <c r="CA1940" s="122">
        <v>1.7431081E-6</v>
      </c>
      <c r="CB1940" s="111">
        <v>0</v>
      </c>
      <c r="CC1940" s="111">
        <v>0</v>
      </c>
      <c r="CD1940" s="111">
        <v>0</v>
      </c>
      <c r="CF1940" s="140"/>
      <c r="CG1940" s="76" t="s">
        <v>7797</v>
      </c>
    </row>
    <row r="1941" spans="1:87" ht="14.5" customHeight="1">
      <c r="B1941" s="119" t="s">
        <v>7624</v>
      </c>
      <c r="C1941" s="133" t="s">
        <v>7809</v>
      </c>
      <c r="D1941" s="133" t="s">
        <v>7808</v>
      </c>
      <c r="G1941" s="41"/>
      <c r="H1941" s="41"/>
      <c r="I1941" s="41"/>
      <c r="J1941" s="41"/>
      <c r="K1941" s="41"/>
      <c r="L1941" s="41"/>
      <c r="M1941" s="41"/>
      <c r="N1941" s="41"/>
      <c r="O1941" s="41"/>
      <c r="P1941" s="41"/>
      <c r="Q1941" s="41"/>
      <c r="R1941" s="41"/>
      <c r="S1941" s="41"/>
      <c r="T1941" s="41"/>
      <c r="U1941" s="41"/>
      <c r="V1941" s="41"/>
      <c r="W1941" s="41"/>
      <c r="X1941" s="41"/>
      <c r="Y1941" s="41"/>
      <c r="Z1941" s="41"/>
      <c r="AA1941" s="41"/>
      <c r="AB1941" s="41"/>
      <c r="AC1941" s="41"/>
      <c r="AD1941" s="41"/>
      <c r="AE1941" s="41"/>
      <c r="AF1941" s="41"/>
      <c r="AG1941" s="41"/>
      <c r="AH1941" s="41"/>
      <c r="AI1941" s="41"/>
      <c r="AJ1941" s="41"/>
      <c r="AK1941" s="41"/>
      <c r="AL1941" s="41"/>
      <c r="AM1941" s="41"/>
      <c r="AN1941" s="41"/>
      <c r="AO1941" s="41"/>
      <c r="AP1941" s="41"/>
      <c r="AQ1941" s="41"/>
      <c r="AR1941" s="41"/>
      <c r="AS1941" s="41"/>
      <c r="AT1941" s="41"/>
      <c r="AU1941" s="41"/>
      <c r="AV1941" s="41"/>
      <c r="AW1941" s="41"/>
      <c r="AX1941" s="41"/>
      <c r="AY1941" s="41"/>
      <c r="AZ1941" s="41"/>
      <c r="BA1941" s="41"/>
      <c r="BB1941" s="41"/>
      <c r="BC1941" s="41"/>
      <c r="BD1941" s="41"/>
      <c r="BE1941" s="41"/>
      <c r="BF1941" s="41"/>
      <c r="BG1941" s="41"/>
      <c r="BH1941" s="41"/>
      <c r="BI1941" s="41"/>
      <c r="BJ1941" s="41"/>
      <c r="BK1941" s="41"/>
      <c r="BL1941" s="41"/>
      <c r="BM1941" s="41"/>
      <c r="BN1941" s="41"/>
      <c r="BO1941" s="41"/>
      <c r="BP1941" s="41"/>
      <c r="BQ1941" s="41"/>
      <c r="BR1941" s="41"/>
      <c r="BS1941" s="41"/>
      <c r="BT1941" s="41"/>
      <c r="BU1941" s="41"/>
      <c r="BV1941" s="41"/>
      <c r="BW1941" s="41"/>
      <c r="BX1941" s="41"/>
      <c r="BY1941" s="41"/>
      <c r="BZ1941" s="41"/>
      <c r="CA1941" s="41"/>
      <c r="CB1941" s="41"/>
      <c r="CC1941" s="41"/>
      <c r="CD1941" s="41"/>
      <c r="CE1941" s="130"/>
      <c r="CF1941" s="139"/>
    </row>
    <row r="1942" spans="1:87" ht="14.5" customHeight="1">
      <c r="A1942" s="41" t="s">
        <v>7807</v>
      </c>
      <c r="B1942" s="119" t="s">
        <v>7624</v>
      </c>
      <c r="C1942" s="120" t="str">
        <f>MID(A1942,1,12)</f>
        <v>F.106.06.101</v>
      </c>
      <c r="D1942" s="135" t="s">
        <v>7799</v>
      </c>
      <c r="E1942" s="119" t="s">
        <v>6570</v>
      </c>
      <c r="F1942" s="118" t="s">
        <v>7805</v>
      </c>
      <c r="G1942" s="118">
        <v>1.8766327999999999E-2</v>
      </c>
      <c r="H1942" s="118">
        <v>8.5679999999999992E-3</v>
      </c>
      <c r="I1942" s="118">
        <v>1.0198328E-2</v>
      </c>
      <c r="J1942" s="326">
        <v>0</v>
      </c>
      <c r="K1942" s="118">
        <v>0</v>
      </c>
      <c r="L1942" s="118">
        <v>0</v>
      </c>
      <c r="M1942" s="118">
        <v>1.0198328E-2</v>
      </c>
      <c r="N1942" s="118">
        <v>8.5679999999999992E-3</v>
      </c>
      <c r="O1942" s="118">
        <v>0</v>
      </c>
      <c r="P1942" s="118">
        <v>0</v>
      </c>
      <c r="Q1942" s="118">
        <v>0</v>
      </c>
      <c r="R1942" s="118">
        <v>0</v>
      </c>
      <c r="S1942" s="118">
        <v>0</v>
      </c>
      <c r="T1942" s="118">
        <v>0</v>
      </c>
      <c r="U1942" s="118">
        <v>0</v>
      </c>
      <c r="V1942" s="118">
        <v>0</v>
      </c>
      <c r="W1942" s="118">
        <v>0</v>
      </c>
      <c r="X1942" s="118">
        <v>0</v>
      </c>
      <c r="Y1942" s="41"/>
      <c r="Z1942" s="327">
        <v>0</v>
      </c>
      <c r="AA1942" s="41"/>
      <c r="AB1942" s="111">
        <v>0</v>
      </c>
      <c r="AC1942" s="111">
        <v>0</v>
      </c>
      <c r="AD1942" s="111">
        <v>0</v>
      </c>
      <c r="AE1942" s="111">
        <v>0</v>
      </c>
      <c r="AF1942" s="111">
        <v>0</v>
      </c>
      <c r="AG1942" s="111">
        <v>0</v>
      </c>
      <c r="AH1942" s="111">
        <v>0</v>
      </c>
      <c r="AI1942" s="41"/>
      <c r="AJ1942" s="114">
        <v>1.7149271E-3</v>
      </c>
      <c r="AK1942" s="114">
        <v>1.6372087E-3</v>
      </c>
      <c r="AL1942" s="121">
        <v>7.7718367999999997E-5</v>
      </c>
      <c r="AM1942" s="114">
        <v>0</v>
      </c>
      <c r="AN1942" s="113">
        <v>9.8154000000000007E-8</v>
      </c>
      <c r="AO1942" s="112">
        <v>2.8742000000000003E-10</v>
      </c>
      <c r="AP1942" s="112">
        <v>0</v>
      </c>
      <c r="AQ1942" s="329">
        <v>0</v>
      </c>
      <c r="AR1942" s="329">
        <v>0</v>
      </c>
      <c r="AS1942" s="329">
        <v>0</v>
      </c>
      <c r="AT1942" s="329">
        <v>0</v>
      </c>
      <c r="AU1942" s="329">
        <v>0</v>
      </c>
      <c r="AV1942" s="328">
        <v>1.2739999999999999E-9</v>
      </c>
      <c r="AW1942" s="328">
        <v>9.6880000000000005E-8</v>
      </c>
      <c r="AX1942" s="328">
        <v>1.806E-10</v>
      </c>
      <c r="AY1942" s="328">
        <v>1.0682E-10</v>
      </c>
      <c r="AZ1942" s="329">
        <v>0</v>
      </c>
      <c r="BA1942" s="329">
        <v>0</v>
      </c>
      <c r="BB1942" s="329">
        <v>0</v>
      </c>
      <c r="BC1942" s="329">
        <v>0</v>
      </c>
      <c r="BD1942" s="329">
        <v>0</v>
      </c>
      <c r="BE1942" s="329">
        <v>0</v>
      </c>
      <c r="BF1942" s="329">
        <v>0</v>
      </c>
      <c r="BG1942" s="329">
        <v>0</v>
      </c>
      <c r="BH1942" s="329">
        <v>0</v>
      </c>
      <c r="BI1942" s="329">
        <v>0</v>
      </c>
      <c r="BJ1942" s="329">
        <v>0</v>
      </c>
      <c r="BK1942" s="329">
        <v>0</v>
      </c>
      <c r="BL1942" s="329">
        <v>0</v>
      </c>
      <c r="BM1942" s="41"/>
      <c r="BN1942" s="122">
        <v>5.2073924999999998E-6</v>
      </c>
      <c r="BO1942" s="122">
        <v>1.155885E-6</v>
      </c>
      <c r="BP1942" s="111">
        <v>0</v>
      </c>
      <c r="BQ1942" s="111">
        <v>0</v>
      </c>
      <c r="BR1942" s="122">
        <v>3.3710982000000001E-7</v>
      </c>
      <c r="BS1942" s="122">
        <v>8.2476389000000001E-7</v>
      </c>
      <c r="BT1942" s="111">
        <v>0</v>
      </c>
      <c r="BU1942" s="122">
        <v>1.2518140999999999E-6</v>
      </c>
      <c r="BV1942" s="111">
        <v>0</v>
      </c>
      <c r="BW1942" s="111">
        <v>0</v>
      </c>
      <c r="BX1942" s="111">
        <v>0</v>
      </c>
      <c r="BY1942" s="111">
        <v>0</v>
      </c>
      <c r="BZ1942" s="111">
        <v>0</v>
      </c>
      <c r="CA1942" s="122">
        <v>1.6378196999999999E-6</v>
      </c>
      <c r="CB1942" s="111">
        <v>0</v>
      </c>
      <c r="CC1942" s="111">
        <v>0</v>
      </c>
      <c r="CD1942" s="111">
        <v>0</v>
      </c>
      <c r="CF1942" s="140"/>
      <c r="CG1942" s="76" t="s">
        <v>7797</v>
      </c>
    </row>
    <row r="1943" spans="1:87" ht="14.5" customHeight="1">
      <c r="A1943" s="41" t="s">
        <v>7804</v>
      </c>
      <c r="B1943" s="119" t="s">
        <v>7624</v>
      </c>
      <c r="C1943" s="120" t="str">
        <f>MID(A1943,1,12)</f>
        <v>F.106.06.102</v>
      </c>
      <c r="D1943" s="135" t="s">
        <v>7799</v>
      </c>
      <c r="E1943" s="119" t="s">
        <v>6570</v>
      </c>
      <c r="F1943" s="118" t="s">
        <v>7802</v>
      </c>
      <c r="G1943" s="118">
        <v>0.30399384200000001</v>
      </c>
      <c r="H1943" s="118">
        <v>5.202E-3</v>
      </c>
      <c r="I1943" s="118">
        <v>6.1918420000000004E-3</v>
      </c>
      <c r="J1943" s="326">
        <v>0</v>
      </c>
      <c r="K1943" s="118">
        <v>0.29260000000000003</v>
      </c>
      <c r="L1943" s="118">
        <v>0</v>
      </c>
      <c r="M1943" s="118">
        <v>6.1918420000000004E-3</v>
      </c>
      <c r="N1943" s="118">
        <v>5.202E-3</v>
      </c>
      <c r="O1943" s="118">
        <v>0</v>
      </c>
      <c r="P1943" s="118">
        <v>0</v>
      </c>
      <c r="Q1943" s="118">
        <v>0</v>
      </c>
      <c r="R1943" s="118">
        <v>0</v>
      </c>
      <c r="S1943" s="118">
        <v>0</v>
      </c>
      <c r="T1943" s="118">
        <v>0</v>
      </c>
      <c r="U1943" s="118">
        <v>0</v>
      </c>
      <c r="V1943" s="118">
        <v>0</v>
      </c>
      <c r="W1943" s="118">
        <v>0</v>
      </c>
      <c r="X1943" s="118">
        <v>0</v>
      </c>
      <c r="Y1943" s="41"/>
      <c r="Z1943" s="327">
        <v>2.2000000000000002</v>
      </c>
      <c r="AA1943" s="41"/>
      <c r="AB1943" s="111">
        <v>0</v>
      </c>
      <c r="AC1943" s="111">
        <v>0</v>
      </c>
      <c r="AD1943" s="111">
        <v>0</v>
      </c>
      <c r="AE1943" s="111">
        <v>0</v>
      </c>
      <c r="AF1943" s="111">
        <v>0</v>
      </c>
      <c r="AG1943" s="111">
        <v>0</v>
      </c>
      <c r="AH1943" s="111">
        <v>0</v>
      </c>
      <c r="AI1943" s="41"/>
      <c r="AJ1943" s="114">
        <v>3.6760803000000002E-2</v>
      </c>
      <c r="AK1943" s="114">
        <v>3.5047908000000003E-2</v>
      </c>
      <c r="AL1943" s="114">
        <v>1.7128957000000001E-3</v>
      </c>
      <c r="AM1943" s="114">
        <v>0</v>
      </c>
      <c r="AN1943" s="113">
        <v>2.1011935E-6</v>
      </c>
      <c r="AO1943" s="112">
        <v>6.3346733000000002E-9</v>
      </c>
      <c r="AP1943" s="112">
        <v>0</v>
      </c>
      <c r="AQ1943" s="328">
        <v>2.0416000000000001E-6</v>
      </c>
      <c r="AR1943" s="328">
        <v>6.1600000000000002E-9</v>
      </c>
      <c r="AS1943" s="328">
        <v>1.683E-13</v>
      </c>
      <c r="AT1943" s="329">
        <v>0</v>
      </c>
      <c r="AU1943" s="329">
        <v>0</v>
      </c>
      <c r="AV1943" s="328">
        <v>7.7349999999999997E-10</v>
      </c>
      <c r="AW1943" s="328">
        <v>5.882E-8</v>
      </c>
      <c r="AX1943" s="328">
        <v>1.0965E-10</v>
      </c>
      <c r="AY1943" s="328">
        <v>6.4855000000000005E-11</v>
      </c>
      <c r="AZ1943" s="329">
        <v>0</v>
      </c>
      <c r="BA1943" s="329">
        <v>0</v>
      </c>
      <c r="BB1943" s="329">
        <v>0</v>
      </c>
      <c r="BC1943" s="329">
        <v>0</v>
      </c>
      <c r="BD1943" s="329">
        <v>0</v>
      </c>
      <c r="BE1943" s="329">
        <v>0</v>
      </c>
      <c r="BF1943" s="329">
        <v>0</v>
      </c>
      <c r="BG1943" s="329">
        <v>0</v>
      </c>
      <c r="BH1943" s="329">
        <v>0</v>
      </c>
      <c r="BI1943" s="329">
        <v>0</v>
      </c>
      <c r="BJ1943" s="329">
        <v>0</v>
      </c>
      <c r="BK1943" s="329">
        <v>0</v>
      </c>
      <c r="BL1943" s="329">
        <v>0</v>
      </c>
      <c r="BM1943" s="41"/>
      <c r="BN1943" s="122">
        <v>6.4503468999999999E-5</v>
      </c>
      <c r="BO1943" s="122">
        <v>7.0178732999999999E-7</v>
      </c>
      <c r="BP1943" s="122">
        <v>6.1341837999999993E-5</v>
      </c>
      <c r="BQ1943" s="111">
        <v>0</v>
      </c>
      <c r="BR1943" s="122">
        <v>2.0467382000000001E-7</v>
      </c>
      <c r="BS1943" s="122">
        <v>5.0074950999999995E-7</v>
      </c>
      <c r="BT1943" s="111">
        <v>0</v>
      </c>
      <c r="BU1943" s="122">
        <v>7.6002998999999997E-7</v>
      </c>
      <c r="BV1943" s="111">
        <v>0</v>
      </c>
      <c r="BW1943" s="111">
        <v>0</v>
      </c>
      <c r="BX1943" s="111">
        <v>0</v>
      </c>
      <c r="BY1943" s="111">
        <v>0</v>
      </c>
      <c r="BZ1943" s="111">
        <v>0</v>
      </c>
      <c r="CA1943" s="122">
        <v>9.9439054999999998E-7</v>
      </c>
      <c r="CB1943" s="111">
        <v>0</v>
      </c>
      <c r="CC1943" s="111">
        <v>0</v>
      </c>
      <c r="CD1943" s="111">
        <v>0</v>
      </c>
      <c r="CF1943" s="140"/>
      <c r="CG1943" s="76" t="s">
        <v>7797</v>
      </c>
    </row>
    <row r="1944" spans="1:87" ht="14.5" customHeight="1">
      <c r="A1944" s="41" t="s">
        <v>7801</v>
      </c>
      <c r="B1944" s="119" t="s">
        <v>7624</v>
      </c>
      <c r="C1944" s="120" t="str">
        <f>MID(A1944,1,12)</f>
        <v>F.106.06.103</v>
      </c>
      <c r="D1944" s="135" t="s">
        <v>7799</v>
      </c>
      <c r="E1944" s="119" t="s">
        <v>6570</v>
      </c>
      <c r="F1944" s="118" t="s">
        <v>7798</v>
      </c>
      <c r="G1944" s="118">
        <v>1.1393842000000001E-2</v>
      </c>
      <c r="H1944" s="118">
        <v>5.202E-3</v>
      </c>
      <c r="I1944" s="118">
        <v>6.1918420000000004E-3</v>
      </c>
      <c r="J1944" s="326">
        <v>0</v>
      </c>
      <c r="K1944" s="118">
        <v>0</v>
      </c>
      <c r="L1944" s="118">
        <v>0</v>
      </c>
      <c r="M1944" s="118">
        <v>6.1918420000000004E-3</v>
      </c>
      <c r="N1944" s="118">
        <v>5.202E-3</v>
      </c>
      <c r="O1944" s="118">
        <v>0</v>
      </c>
      <c r="P1944" s="118">
        <v>0</v>
      </c>
      <c r="Q1944" s="118">
        <v>0</v>
      </c>
      <c r="R1944" s="118">
        <v>0</v>
      </c>
      <c r="S1944" s="118">
        <v>0</v>
      </c>
      <c r="T1944" s="118">
        <v>0</v>
      </c>
      <c r="U1944" s="118">
        <v>0</v>
      </c>
      <c r="V1944" s="118">
        <v>0</v>
      </c>
      <c r="W1944" s="118">
        <v>0</v>
      </c>
      <c r="X1944" s="118">
        <v>0</v>
      </c>
      <c r="Y1944" s="41"/>
      <c r="Z1944" s="327">
        <v>0</v>
      </c>
      <c r="AA1944" s="41"/>
      <c r="AB1944" s="111">
        <v>0</v>
      </c>
      <c r="AC1944" s="111">
        <v>0</v>
      </c>
      <c r="AD1944" s="111">
        <v>0</v>
      </c>
      <c r="AE1944" s="111">
        <v>0</v>
      </c>
      <c r="AF1944" s="111">
        <v>0</v>
      </c>
      <c r="AG1944" s="111">
        <v>0</v>
      </c>
      <c r="AH1944" s="111">
        <v>0</v>
      </c>
      <c r="AI1944" s="41"/>
      <c r="AJ1944" s="114">
        <v>1.0412056999999999E-3</v>
      </c>
      <c r="AK1944" s="114">
        <v>9.9401957999999992E-4</v>
      </c>
      <c r="AL1944" s="121">
        <v>4.7186152000000001E-5</v>
      </c>
      <c r="AM1944" s="114">
        <v>0</v>
      </c>
      <c r="AN1944" s="113">
        <v>5.9593499999999997E-8</v>
      </c>
      <c r="AO1944" s="112">
        <v>1.7450500000000001E-10</v>
      </c>
      <c r="AP1944" s="112">
        <v>0</v>
      </c>
      <c r="AQ1944" s="329">
        <v>0</v>
      </c>
      <c r="AR1944" s="329">
        <v>0</v>
      </c>
      <c r="AS1944" s="329">
        <v>0</v>
      </c>
      <c r="AT1944" s="329">
        <v>0</v>
      </c>
      <c r="AU1944" s="329">
        <v>0</v>
      </c>
      <c r="AV1944" s="328">
        <v>7.7349999999999997E-10</v>
      </c>
      <c r="AW1944" s="328">
        <v>5.882E-8</v>
      </c>
      <c r="AX1944" s="328">
        <v>1.0965E-10</v>
      </c>
      <c r="AY1944" s="328">
        <v>6.4855000000000005E-11</v>
      </c>
      <c r="AZ1944" s="329">
        <v>0</v>
      </c>
      <c r="BA1944" s="329">
        <v>0</v>
      </c>
      <c r="BB1944" s="329">
        <v>0</v>
      </c>
      <c r="BC1944" s="329">
        <v>0</v>
      </c>
      <c r="BD1944" s="329">
        <v>0</v>
      </c>
      <c r="BE1944" s="329">
        <v>0</v>
      </c>
      <c r="BF1944" s="329">
        <v>0</v>
      </c>
      <c r="BG1944" s="329">
        <v>0</v>
      </c>
      <c r="BH1944" s="329">
        <v>0</v>
      </c>
      <c r="BI1944" s="329">
        <v>0</v>
      </c>
      <c r="BJ1944" s="329">
        <v>0</v>
      </c>
      <c r="BK1944" s="329">
        <v>0</v>
      </c>
      <c r="BL1944" s="329">
        <v>0</v>
      </c>
      <c r="BM1944" s="41"/>
      <c r="BN1944" s="122">
        <v>3.1616312E-6</v>
      </c>
      <c r="BO1944" s="122">
        <v>7.0178732999999999E-7</v>
      </c>
      <c r="BP1944" s="111">
        <v>0</v>
      </c>
      <c r="BQ1944" s="111">
        <v>0</v>
      </c>
      <c r="BR1944" s="122">
        <v>2.0467382000000001E-7</v>
      </c>
      <c r="BS1944" s="122">
        <v>5.0074950999999995E-7</v>
      </c>
      <c r="BT1944" s="111">
        <v>0</v>
      </c>
      <c r="BU1944" s="122">
        <v>7.6002998999999997E-7</v>
      </c>
      <c r="BV1944" s="111">
        <v>0</v>
      </c>
      <c r="BW1944" s="111">
        <v>0</v>
      </c>
      <c r="BX1944" s="111">
        <v>0</v>
      </c>
      <c r="BY1944" s="111">
        <v>0</v>
      </c>
      <c r="BZ1944" s="111">
        <v>0</v>
      </c>
      <c r="CA1944" s="122">
        <v>9.9439054999999998E-7</v>
      </c>
      <c r="CB1944" s="111">
        <v>0</v>
      </c>
      <c r="CC1944" s="111">
        <v>0</v>
      </c>
      <c r="CD1944" s="111">
        <v>0</v>
      </c>
      <c r="CF1944" s="140"/>
      <c r="CG1944" s="76" t="s">
        <v>7797</v>
      </c>
    </row>
    <row r="1945" spans="1:87" ht="14.5" customHeight="1">
      <c r="B1945" s="119" t="s">
        <v>7624</v>
      </c>
      <c r="C1945" s="133" t="s">
        <v>1293</v>
      </c>
      <c r="D1945" s="133" t="s">
        <v>7773</v>
      </c>
      <c r="G1945" s="41"/>
      <c r="H1945" s="41"/>
      <c r="I1945" s="41"/>
      <c r="J1945" s="41"/>
      <c r="K1945" s="41"/>
      <c r="L1945" s="41"/>
      <c r="M1945" s="41"/>
      <c r="N1945" s="41"/>
      <c r="O1945" s="41"/>
      <c r="P1945" s="41"/>
      <c r="Q1945" s="41"/>
      <c r="R1945" s="41"/>
      <c r="S1945" s="41"/>
      <c r="T1945" s="41"/>
      <c r="U1945" s="41"/>
      <c r="V1945" s="41"/>
      <c r="W1945" s="41"/>
      <c r="X1945" s="41"/>
      <c r="Y1945" s="41"/>
      <c r="Z1945" s="41"/>
      <c r="AA1945" s="41"/>
      <c r="AB1945" s="41"/>
      <c r="AC1945" s="41"/>
      <c r="AD1945" s="41"/>
      <c r="AE1945" s="41"/>
      <c r="AF1945" s="41"/>
      <c r="AG1945" s="41"/>
      <c r="AH1945" s="41"/>
      <c r="AI1945" s="41"/>
      <c r="AJ1945" s="41"/>
      <c r="AK1945" s="41"/>
      <c r="AL1945" s="41"/>
      <c r="AM1945" s="41"/>
      <c r="AN1945" s="41"/>
      <c r="AO1945" s="41"/>
      <c r="AP1945" s="41"/>
      <c r="AQ1945" s="41"/>
      <c r="AR1945" s="41"/>
      <c r="AS1945" s="41"/>
      <c r="AT1945" s="41"/>
      <c r="AU1945" s="41"/>
      <c r="AV1945" s="41"/>
      <c r="AW1945" s="41"/>
      <c r="AX1945" s="41"/>
      <c r="AY1945" s="41"/>
      <c r="AZ1945" s="41"/>
      <c r="BA1945" s="41"/>
      <c r="BB1945" s="41"/>
      <c r="BC1945" s="41"/>
      <c r="BD1945" s="41"/>
      <c r="BE1945" s="41"/>
      <c r="BF1945" s="41"/>
      <c r="BG1945" s="41"/>
      <c r="BH1945" s="41"/>
      <c r="BI1945" s="41"/>
      <c r="BJ1945" s="41"/>
      <c r="BK1945" s="41"/>
      <c r="BL1945" s="41"/>
      <c r="BM1945" s="41"/>
      <c r="BN1945" s="41"/>
      <c r="BO1945" s="41"/>
      <c r="BP1945" s="41"/>
      <c r="BQ1945" s="41"/>
      <c r="BR1945" s="41"/>
      <c r="BS1945" s="41"/>
      <c r="BT1945" s="41"/>
      <c r="BU1945" s="41"/>
      <c r="BV1945" s="41"/>
      <c r="BW1945" s="41"/>
      <c r="BX1945" s="41"/>
      <c r="BY1945" s="41"/>
      <c r="BZ1945" s="41"/>
      <c r="CA1945" s="41"/>
      <c r="CB1945" s="41"/>
      <c r="CC1945" s="41"/>
      <c r="CD1945" s="41"/>
      <c r="CE1945" s="130"/>
      <c r="CF1945" s="139"/>
    </row>
    <row r="1946" spans="1:87" ht="14.5" customHeight="1">
      <c r="A1946" s="41" t="s">
        <v>7796</v>
      </c>
      <c r="B1946" s="119" t="s">
        <v>7624</v>
      </c>
      <c r="C1946" s="120" t="str">
        <f t="shared" ref="C1946:C1957" si="693">MID(A1946,1,12)</f>
        <v>F.108.01.101</v>
      </c>
      <c r="D1946" s="135" t="s">
        <v>7773</v>
      </c>
      <c r="E1946" s="119" t="s">
        <v>7747</v>
      </c>
      <c r="F1946" s="118" t="s">
        <v>7795</v>
      </c>
      <c r="G1946" s="118">
        <v>7.3348167122499995E-3</v>
      </c>
      <c r="H1946" s="118">
        <v>2.4899148109999996E-4</v>
      </c>
      <c r="I1946" s="118">
        <v>3.3712231999999993E-5</v>
      </c>
      <c r="J1946" s="326">
        <v>-1.3018730085E-4</v>
      </c>
      <c r="K1946" s="118">
        <v>7.1823002999999996E-3</v>
      </c>
      <c r="L1946" s="118">
        <v>-3.3037086E-4</v>
      </c>
      <c r="M1946" s="118">
        <v>4.1297675E-4</v>
      </c>
      <c r="N1946" s="118">
        <v>3.3653255999999999E-4</v>
      </c>
      <c r="O1946" s="330">
        <v>-7.1577464999999995E-5</v>
      </c>
      <c r="P1946" s="330">
        <v>-8.5263036999999994E-6</v>
      </c>
      <c r="Q1946" s="330">
        <v>-7.4373101999999997E-6</v>
      </c>
      <c r="R1946" s="330">
        <v>-4.8893658000000001E-5</v>
      </c>
      <c r="S1946" s="330">
        <v>-1.7542250999999999E-5</v>
      </c>
      <c r="T1946" s="118">
        <v>0</v>
      </c>
      <c r="U1946" s="118">
        <v>-1.1227402E-4</v>
      </c>
      <c r="V1946" s="330">
        <v>-3.7102984999999999E-7</v>
      </c>
      <c r="W1946" s="118">
        <v>0</v>
      </c>
      <c r="X1946" s="118">
        <v>0</v>
      </c>
      <c r="Y1946" s="41"/>
      <c r="Z1946" s="327">
        <v>5.4002257894736838E-2</v>
      </c>
      <c r="AA1946" s="41"/>
      <c r="AB1946" s="111">
        <v>-1.3381890000000001</v>
      </c>
      <c r="AC1946" s="111">
        <v>-1.3198730999999999</v>
      </c>
      <c r="AD1946" s="111">
        <v>-1.5221531999999999E-2</v>
      </c>
      <c r="AE1946" s="111">
        <v>0</v>
      </c>
      <c r="AF1946" s="111">
        <v>0</v>
      </c>
      <c r="AG1946" s="111">
        <v>-1.5239617000000001E-4</v>
      </c>
      <c r="AH1946" s="111">
        <v>-2.9420496000000002E-3</v>
      </c>
      <c r="AI1946" s="41"/>
      <c r="AJ1946" s="114">
        <v>7.3387490999999997E-4</v>
      </c>
      <c r="AK1946" s="114">
        <v>7.5931979000000004E-4</v>
      </c>
      <c r="AL1946" s="121">
        <v>4.0759447999999999E-5</v>
      </c>
      <c r="AM1946" s="121">
        <v>-6.6204327E-5</v>
      </c>
      <c r="AN1946" s="113">
        <v>4.5522769488610009E-8</v>
      </c>
      <c r="AO1946" s="112">
        <v>1.5073760817894698E-10</v>
      </c>
      <c r="AP1946" s="112">
        <v>-9.2723147992800001E-3</v>
      </c>
      <c r="AQ1946" s="328">
        <v>4.8754898000000003E-8</v>
      </c>
      <c r="AR1946" s="328">
        <v>1.4705484E-10</v>
      </c>
      <c r="AS1946" s="328">
        <v>4.0199411000000002E-15</v>
      </c>
      <c r="AT1946" s="328">
        <v>-5.9816642000000002E-12</v>
      </c>
      <c r="AU1946" s="328">
        <v>-7.7704719000000002E-13</v>
      </c>
      <c r="AV1946" s="328">
        <v>5.0038466000000002E-11</v>
      </c>
      <c r="AW1946" s="328">
        <v>-3.1469327E-9</v>
      </c>
      <c r="AX1946" s="328">
        <v>6.8841762000000001E-12</v>
      </c>
      <c r="AY1946" s="328">
        <v>-2.7156418999999998E-12</v>
      </c>
      <c r="AZ1946" s="328">
        <v>-8.7229287999999994E-15</v>
      </c>
      <c r="BA1946" s="328">
        <v>-4.4744393000000002E-17</v>
      </c>
      <c r="BB1946" s="328">
        <v>-1.8484790999999999E-14</v>
      </c>
      <c r="BC1946" s="328">
        <v>-1.067956E-15</v>
      </c>
      <c r="BD1946" s="328">
        <v>-8.0716196000000003E-16</v>
      </c>
      <c r="BE1946" s="328">
        <v>-9.2869349999999998E-11</v>
      </c>
      <c r="BF1946" s="328">
        <v>-3.5606216E-11</v>
      </c>
      <c r="BG1946" s="328">
        <v>-4.6065848000000005E-13</v>
      </c>
      <c r="BH1946" s="328">
        <v>-8.2549928000000001E-7</v>
      </c>
      <c r="BI1946" s="329">
        <v>-9.2714892999999996E-3</v>
      </c>
      <c r="BJ1946" s="329">
        <v>0</v>
      </c>
      <c r="BK1946" s="329">
        <v>0</v>
      </c>
      <c r="BL1946" s="329">
        <v>0</v>
      </c>
      <c r="BM1946" s="41"/>
      <c r="BN1946" s="122">
        <v>-3.3024632000000001E-8</v>
      </c>
      <c r="BO1946" s="122">
        <v>-1.6051877E-9</v>
      </c>
      <c r="BP1946" s="122">
        <v>1.5057262999999999E-6</v>
      </c>
      <c r="BQ1946" s="122">
        <v>-5.7566834999999999E-9</v>
      </c>
      <c r="BR1946" s="122">
        <v>-9.0697338000000003E-8</v>
      </c>
      <c r="BS1946" s="122">
        <v>3.3785314000000002E-8</v>
      </c>
      <c r="BT1946" s="122">
        <v>-1.1190181E-11</v>
      </c>
      <c r="BU1946" s="122">
        <v>5.0689145000000001E-8</v>
      </c>
      <c r="BV1946" s="122">
        <v>-1.1441699000000001E-8</v>
      </c>
      <c r="BW1946" s="122">
        <v>-4.9213114999999999E-9</v>
      </c>
      <c r="BX1946" s="122">
        <v>-5.8404857999999999E-9</v>
      </c>
      <c r="BY1946" s="122">
        <v>-3.3488764999999999E-10</v>
      </c>
      <c r="BZ1946" s="122">
        <v>-1.0309563E-10</v>
      </c>
      <c r="CA1946" s="122">
        <v>4.3976996000000003E-8</v>
      </c>
      <c r="CB1946" s="122">
        <v>-1.5424041000000001E-6</v>
      </c>
      <c r="CC1946" s="122">
        <v>-4.0863703999999999E-9</v>
      </c>
      <c r="CD1946" s="111">
        <v>0</v>
      </c>
      <c r="CE1946" s="151"/>
      <c r="CF1946" s="143"/>
      <c r="CG1946" s="42" t="s">
        <v>1226</v>
      </c>
      <c r="CH1946" s="42"/>
      <c r="CI1946" s="42"/>
    </row>
    <row r="1947" spans="1:87" ht="14.5" customHeight="1">
      <c r="A1947" s="41" t="s">
        <v>7794</v>
      </c>
      <c r="B1947" s="119" t="s">
        <v>7624</v>
      </c>
      <c r="C1947" s="120" t="str">
        <f t="shared" si="693"/>
        <v>F.108.01.102</v>
      </c>
      <c r="D1947" s="135" t="s">
        <v>7773</v>
      </c>
      <c r="E1947" s="119" t="s">
        <v>7747</v>
      </c>
      <c r="F1947" s="118" t="s">
        <v>7793</v>
      </c>
      <c r="G1947" s="118">
        <v>7.3348167122499995E-3</v>
      </c>
      <c r="H1947" s="118">
        <v>2.4899148109999996E-4</v>
      </c>
      <c r="I1947" s="118">
        <v>3.3712231999999993E-5</v>
      </c>
      <c r="J1947" s="326">
        <v>-1.3018730085E-4</v>
      </c>
      <c r="K1947" s="118">
        <v>7.1823002999999996E-3</v>
      </c>
      <c r="L1947" s="118">
        <v>-3.3037086E-4</v>
      </c>
      <c r="M1947" s="118">
        <v>4.1297675E-4</v>
      </c>
      <c r="N1947" s="118">
        <v>3.3653255999999999E-4</v>
      </c>
      <c r="O1947" s="330">
        <v>-7.1577464999999995E-5</v>
      </c>
      <c r="P1947" s="330">
        <v>-8.5263036999999994E-6</v>
      </c>
      <c r="Q1947" s="330">
        <v>-7.4373101999999997E-6</v>
      </c>
      <c r="R1947" s="330">
        <v>-4.8893658000000001E-5</v>
      </c>
      <c r="S1947" s="330">
        <v>-1.7542250999999999E-5</v>
      </c>
      <c r="T1947" s="118">
        <v>0</v>
      </c>
      <c r="U1947" s="118">
        <v>-1.1227402E-4</v>
      </c>
      <c r="V1947" s="330">
        <v>-3.7102984999999999E-7</v>
      </c>
      <c r="W1947" s="118">
        <v>0</v>
      </c>
      <c r="X1947" s="118">
        <v>0</v>
      </c>
      <c r="Y1947" s="41"/>
      <c r="Z1947" s="327">
        <v>5.4002257894736838E-2</v>
      </c>
      <c r="AA1947" s="41"/>
      <c r="AB1947" s="111">
        <v>-1.3381890000000001</v>
      </c>
      <c r="AC1947" s="111">
        <v>-1.3198730999999999</v>
      </c>
      <c r="AD1947" s="111">
        <v>-1.5221531999999999E-2</v>
      </c>
      <c r="AE1947" s="111">
        <v>0</v>
      </c>
      <c r="AF1947" s="111">
        <v>0</v>
      </c>
      <c r="AG1947" s="111">
        <v>-1.5239617000000001E-4</v>
      </c>
      <c r="AH1947" s="111">
        <v>-2.9420496000000002E-3</v>
      </c>
      <c r="AI1947" s="41"/>
      <c r="AJ1947" s="114">
        <v>7.3387490999999997E-4</v>
      </c>
      <c r="AK1947" s="114">
        <v>7.5931979000000004E-4</v>
      </c>
      <c r="AL1947" s="121">
        <v>4.0759447999999999E-5</v>
      </c>
      <c r="AM1947" s="121">
        <v>-6.6204327E-5</v>
      </c>
      <c r="AN1947" s="113">
        <v>4.5522769488610009E-8</v>
      </c>
      <c r="AO1947" s="112">
        <v>1.5073760817894698E-10</v>
      </c>
      <c r="AP1947" s="112">
        <v>-9.2723147992800001E-3</v>
      </c>
      <c r="AQ1947" s="328">
        <v>4.8754898000000003E-8</v>
      </c>
      <c r="AR1947" s="328">
        <v>1.4705484E-10</v>
      </c>
      <c r="AS1947" s="328">
        <v>4.0199411000000002E-15</v>
      </c>
      <c r="AT1947" s="328">
        <v>-5.9816642000000002E-12</v>
      </c>
      <c r="AU1947" s="328">
        <v>-7.7704719000000002E-13</v>
      </c>
      <c r="AV1947" s="328">
        <v>5.0038466000000002E-11</v>
      </c>
      <c r="AW1947" s="328">
        <v>-3.1469327E-9</v>
      </c>
      <c r="AX1947" s="328">
        <v>6.8841762000000001E-12</v>
      </c>
      <c r="AY1947" s="328">
        <v>-2.7156418999999998E-12</v>
      </c>
      <c r="AZ1947" s="328">
        <v>-8.7229287999999994E-15</v>
      </c>
      <c r="BA1947" s="328">
        <v>-4.4744393000000002E-17</v>
      </c>
      <c r="BB1947" s="328">
        <v>-1.8484790999999999E-14</v>
      </c>
      <c r="BC1947" s="328">
        <v>-1.067956E-15</v>
      </c>
      <c r="BD1947" s="328">
        <v>-8.0716196000000003E-16</v>
      </c>
      <c r="BE1947" s="328">
        <v>-9.2869349999999998E-11</v>
      </c>
      <c r="BF1947" s="328">
        <v>-3.5606216E-11</v>
      </c>
      <c r="BG1947" s="328">
        <v>-4.6065848000000005E-13</v>
      </c>
      <c r="BH1947" s="328">
        <v>-8.2549928000000001E-7</v>
      </c>
      <c r="BI1947" s="329">
        <v>-9.2714892999999996E-3</v>
      </c>
      <c r="BJ1947" s="329">
        <v>0</v>
      </c>
      <c r="BK1947" s="329">
        <v>0</v>
      </c>
      <c r="BL1947" s="329">
        <v>0</v>
      </c>
      <c r="BM1947" s="41"/>
      <c r="BN1947" s="122">
        <v>-3.3024632000000001E-8</v>
      </c>
      <c r="BO1947" s="122">
        <v>-1.6051877E-9</v>
      </c>
      <c r="BP1947" s="122">
        <v>1.5057262999999999E-6</v>
      </c>
      <c r="BQ1947" s="122">
        <v>-5.7566834999999999E-9</v>
      </c>
      <c r="BR1947" s="122">
        <v>-9.0697338000000003E-8</v>
      </c>
      <c r="BS1947" s="122">
        <v>3.3785314000000002E-8</v>
      </c>
      <c r="BT1947" s="122">
        <v>-1.1190181E-11</v>
      </c>
      <c r="BU1947" s="122">
        <v>5.0689145000000001E-8</v>
      </c>
      <c r="BV1947" s="122">
        <v>-1.1441699000000001E-8</v>
      </c>
      <c r="BW1947" s="122">
        <v>-4.9213114999999999E-9</v>
      </c>
      <c r="BX1947" s="122">
        <v>-5.8404857999999999E-9</v>
      </c>
      <c r="BY1947" s="122">
        <v>-3.3488764999999999E-10</v>
      </c>
      <c r="BZ1947" s="122">
        <v>-1.0309563E-10</v>
      </c>
      <c r="CA1947" s="122">
        <v>4.3976996000000003E-8</v>
      </c>
      <c r="CB1947" s="122">
        <v>-1.5424041000000001E-6</v>
      </c>
      <c r="CC1947" s="122">
        <v>-4.0863703999999999E-9</v>
      </c>
      <c r="CD1947" s="111">
        <v>0</v>
      </c>
      <c r="CE1947" s="151"/>
      <c r="CF1947" s="143"/>
      <c r="CG1947" s="42" t="s">
        <v>1225</v>
      </c>
      <c r="CH1947" s="42"/>
      <c r="CI1947" s="42"/>
    </row>
    <row r="1948" spans="1:87" ht="14.5" customHeight="1">
      <c r="A1948" s="41" t="s">
        <v>7792</v>
      </c>
      <c r="B1948" s="119" t="s">
        <v>7624</v>
      </c>
      <c r="C1948" s="120" t="str">
        <f t="shared" si="693"/>
        <v>F.108.01.103</v>
      </c>
      <c r="D1948" s="135" t="s">
        <v>7773</v>
      </c>
      <c r="E1948" s="119" t="s">
        <v>7747</v>
      </c>
      <c r="F1948" s="118" t="s">
        <v>7791</v>
      </c>
      <c r="G1948" s="118">
        <v>1.1376033627120001E-2</v>
      </c>
      <c r="H1948" s="118">
        <v>2.1377200750000001E-4</v>
      </c>
      <c r="I1948" s="118">
        <v>3.0311272000000013E-5</v>
      </c>
      <c r="J1948" s="326">
        <v>-1.1109465238E-4</v>
      </c>
      <c r="K1948" s="118">
        <v>1.1243045E-2</v>
      </c>
      <c r="L1948" s="118">
        <v>-2.8192024999999999E-4</v>
      </c>
      <c r="M1948" s="118">
        <v>3.5395467E-4</v>
      </c>
      <c r="N1948" s="118">
        <v>2.8847473E-4</v>
      </c>
      <c r="O1948" s="330">
        <v>-6.1080255999999998E-5</v>
      </c>
      <c r="P1948" s="330">
        <v>-7.2758766999999998E-6</v>
      </c>
      <c r="Q1948" s="330">
        <v>-6.3465897999999998E-6</v>
      </c>
      <c r="R1948" s="330">
        <v>-4.1723147999999998E-5</v>
      </c>
      <c r="S1948" s="330">
        <v>-1.4969588E-5</v>
      </c>
      <c r="T1948" s="118">
        <v>0</v>
      </c>
      <c r="U1948" s="330">
        <v>-9.5808448E-5</v>
      </c>
      <c r="V1948" s="330">
        <v>-3.1661637999999998E-7</v>
      </c>
      <c r="W1948" s="118">
        <v>0</v>
      </c>
      <c r="X1948" s="118">
        <v>0</v>
      </c>
      <c r="Y1948" s="41"/>
      <c r="Z1948" s="327">
        <v>8.4534172932330828E-2</v>
      </c>
      <c r="AA1948" s="41"/>
      <c r="AB1948" s="111">
        <v>-1.1419366</v>
      </c>
      <c r="AC1948" s="111">
        <v>-1.1263068000000001</v>
      </c>
      <c r="AD1948" s="111">
        <v>-1.2989215E-2</v>
      </c>
      <c r="AE1948" s="111">
        <v>0</v>
      </c>
      <c r="AF1948" s="111">
        <v>0</v>
      </c>
      <c r="AG1948" s="111">
        <v>-1.3004647E-4</v>
      </c>
      <c r="AH1948" s="111">
        <v>-2.5105827000000002E-3</v>
      </c>
      <c r="AI1948" s="41"/>
      <c r="AJ1948" s="114">
        <v>1.2508154000000001E-3</v>
      </c>
      <c r="AK1948" s="114">
        <v>1.2434035999999999E-3</v>
      </c>
      <c r="AL1948" s="121">
        <v>6.3906914999999997E-5</v>
      </c>
      <c r="AM1948" s="121">
        <v>-5.6495115999999998E-5</v>
      </c>
      <c r="AN1948" s="113">
        <v>7.4544580770049996E-8</v>
      </c>
      <c r="AO1948" s="112">
        <v>2.3634214227627604E-10</v>
      </c>
      <c r="AP1948" s="112">
        <v>-7.9124813354900011E-3</v>
      </c>
      <c r="AQ1948" s="328">
        <v>7.7287849000000005E-8</v>
      </c>
      <c r="AR1948" s="328">
        <v>2.3315304000000001E-10</v>
      </c>
      <c r="AS1948" s="328">
        <v>6.3719453999999998E-15</v>
      </c>
      <c r="AT1948" s="328">
        <v>-5.1044217999999996E-12</v>
      </c>
      <c r="AU1948" s="328">
        <v>-6.6308914999999997E-13</v>
      </c>
      <c r="AV1948" s="328">
        <v>4.2892833E-11</v>
      </c>
      <c r="AW1948" s="328">
        <v>-2.6707595999999999E-9</v>
      </c>
      <c r="AX1948" s="328">
        <v>5.9019025E-12</v>
      </c>
      <c r="AY1948" s="328">
        <v>-2.3012158000000002E-12</v>
      </c>
      <c r="AZ1948" s="328">
        <v>-7.4436656000000005E-15</v>
      </c>
      <c r="BA1948" s="328">
        <v>-3.8182393999999998E-17</v>
      </c>
      <c r="BB1948" s="328">
        <v>-1.5773899E-14</v>
      </c>
      <c r="BC1948" s="328">
        <v>-9.113346899999999E-16</v>
      </c>
      <c r="BD1948" s="328">
        <v>-6.8878743999999996E-16</v>
      </c>
      <c r="BE1948" s="328">
        <v>-7.9249573999999997E-11</v>
      </c>
      <c r="BF1948" s="328">
        <v>-3.0384378000000003E-11</v>
      </c>
      <c r="BG1948" s="328">
        <v>-3.931005E-13</v>
      </c>
      <c r="BH1948" s="328">
        <v>-7.0443548999999997E-7</v>
      </c>
      <c r="BI1948" s="329">
        <v>-7.9117769000000004E-3</v>
      </c>
      <c r="BJ1948" s="329">
        <v>0</v>
      </c>
      <c r="BK1948" s="329">
        <v>0</v>
      </c>
      <c r="BL1948" s="329">
        <v>0</v>
      </c>
      <c r="BM1948" s="41"/>
      <c r="BN1948" s="122">
        <v>1.04474E-6</v>
      </c>
      <c r="BO1948" s="122">
        <v>-1.1948805000000001E-9</v>
      </c>
      <c r="BP1948" s="122">
        <v>2.3570371E-6</v>
      </c>
      <c r="BQ1948" s="122">
        <v>-4.9124357000000003E-9</v>
      </c>
      <c r="BR1948" s="122">
        <v>-7.7345090000000004E-8</v>
      </c>
      <c r="BS1948" s="122">
        <v>2.8955316999999999E-8</v>
      </c>
      <c r="BT1948" s="122">
        <v>-9.5490826000000006E-12</v>
      </c>
      <c r="BU1948" s="122">
        <v>4.3444730000000003E-8</v>
      </c>
      <c r="BV1948" s="122">
        <v>-9.7637142000000005E-9</v>
      </c>
      <c r="BW1948" s="122">
        <v>-4.1995753999999999E-9</v>
      </c>
      <c r="BX1948" s="122">
        <v>-4.9839480000000001E-9</v>
      </c>
      <c r="BY1948" s="122">
        <v>-2.8577461999999999E-10</v>
      </c>
      <c r="BZ1948" s="122">
        <v>-8.7976115999999997E-11</v>
      </c>
      <c r="CA1948" s="122">
        <v>3.7775360000000001E-8</v>
      </c>
      <c r="CB1948" s="122">
        <v>-1.3162025E-6</v>
      </c>
      <c r="CC1948" s="122">
        <v>-3.4870828E-9</v>
      </c>
      <c r="CD1948" s="111">
        <v>0</v>
      </c>
      <c r="CE1948" s="151"/>
      <c r="CF1948" s="143"/>
      <c r="CG1948" s="42" t="s">
        <v>1227</v>
      </c>
      <c r="CH1948" s="42"/>
      <c r="CI1948" s="42"/>
    </row>
    <row r="1949" spans="1:87" ht="14.5" customHeight="1">
      <c r="A1949" s="41" t="s">
        <v>7790</v>
      </c>
      <c r="B1949" s="119" t="s">
        <v>7624</v>
      </c>
      <c r="C1949" s="120" t="str">
        <f t="shared" si="693"/>
        <v>F.108.01.104</v>
      </c>
      <c r="D1949" s="135" t="s">
        <v>7773</v>
      </c>
      <c r="E1949" s="119" t="s">
        <v>7747</v>
      </c>
      <c r="F1949" s="118" t="s">
        <v>7789</v>
      </c>
      <c r="G1949" s="118">
        <v>9.6237132558300003E-3</v>
      </c>
      <c r="H1949" s="118">
        <v>2.792645255E-4</v>
      </c>
      <c r="I1949" s="118">
        <v>4.1700317000000004E-5</v>
      </c>
      <c r="J1949" s="326">
        <v>-1.4408808667000001E-4</v>
      </c>
      <c r="K1949" s="118">
        <v>9.4468364999999999E-3</v>
      </c>
      <c r="L1949" s="118">
        <v>-3.6564631000000002E-4</v>
      </c>
      <c r="M1949" s="118">
        <v>4.6146092000000003E-4</v>
      </c>
      <c r="N1949" s="118">
        <v>3.7615282999999998E-4</v>
      </c>
      <c r="O1949" s="330">
        <v>-7.9220170999999998E-5</v>
      </c>
      <c r="P1949" s="330">
        <v>-9.4367022999999992E-6</v>
      </c>
      <c r="Q1949" s="330">
        <v>-8.2314312000000002E-6</v>
      </c>
      <c r="R1949" s="330">
        <v>-5.4114292999999999E-5</v>
      </c>
      <c r="S1949" s="330">
        <v>-1.9415329999999999E-5</v>
      </c>
      <c r="T1949" s="118">
        <v>0</v>
      </c>
      <c r="U1949" s="118">
        <v>-1.2426211E-4</v>
      </c>
      <c r="V1949" s="330">
        <v>-4.1064666999999998E-7</v>
      </c>
      <c r="W1949" s="118">
        <v>0</v>
      </c>
      <c r="X1949" s="118">
        <v>0</v>
      </c>
      <c r="Y1949" s="41"/>
      <c r="Z1949" s="327">
        <v>7.1028845864661655E-2</v>
      </c>
      <c r="AA1949" s="41"/>
      <c r="AB1949" s="111">
        <v>-1.4810745999999999</v>
      </c>
      <c r="AC1949" s="111">
        <v>-1.4608029</v>
      </c>
      <c r="AD1949" s="111">
        <v>-1.6846816000000001E-2</v>
      </c>
      <c r="AE1949" s="111">
        <v>0</v>
      </c>
      <c r="AF1949" s="111">
        <v>0</v>
      </c>
      <c r="AG1949" s="111">
        <v>-1.6866831E-4</v>
      </c>
      <c r="AH1949" s="111">
        <v>-3.2561879000000001E-3</v>
      </c>
      <c r="AI1949" s="41"/>
      <c r="AJ1949" s="114">
        <v>9.9579977000000008E-4</v>
      </c>
      <c r="AK1949" s="114">
        <v>1.0154023E-3</v>
      </c>
      <c r="AL1949" s="121">
        <v>5.3670761000000001E-5</v>
      </c>
      <c r="AM1949" s="121">
        <v>-7.3273313999999993E-5</v>
      </c>
      <c r="AN1949" s="113">
        <v>6.0875439699169991E-8</v>
      </c>
      <c r="AO1949" s="112">
        <v>1.9848654818979101E-10</v>
      </c>
      <c r="AP1949" s="112">
        <v>-1.0262368642219999E-2</v>
      </c>
      <c r="AQ1949" s="328">
        <v>6.4410442999999998E-8</v>
      </c>
      <c r="AR1949" s="328">
        <v>1.9428600999999999E-10</v>
      </c>
      <c r="AS1949" s="328">
        <v>5.3105982000000003E-15</v>
      </c>
      <c r="AT1949" s="328">
        <v>-6.6203581999999996E-12</v>
      </c>
      <c r="AU1949" s="328">
        <v>-8.6001663000000002E-13</v>
      </c>
      <c r="AV1949" s="328">
        <v>5.5929555000000003E-11</v>
      </c>
      <c r="AW1949" s="328">
        <v>-3.4412588999999998E-9</v>
      </c>
      <c r="AX1949" s="328">
        <v>7.6969503000000004E-12</v>
      </c>
      <c r="AY1949" s="328">
        <v>-2.9596395999999999E-12</v>
      </c>
      <c r="AZ1949" s="328">
        <v>-9.6543220999999999E-15</v>
      </c>
      <c r="BA1949" s="328">
        <v>-4.9521989E-17</v>
      </c>
      <c r="BB1949" s="328">
        <v>-2.0458509999999999E-14</v>
      </c>
      <c r="BC1949" s="328">
        <v>-1.1819874E-15</v>
      </c>
      <c r="BD1949" s="328">
        <v>-8.9334691999999997E-16</v>
      </c>
      <c r="BE1949" s="328">
        <v>-1.027855E-10</v>
      </c>
      <c r="BF1949" s="328">
        <v>-3.9408081E-11</v>
      </c>
      <c r="BG1949" s="328">
        <v>-5.0984542000000004E-13</v>
      </c>
      <c r="BH1949" s="328">
        <v>-9.1364221999999997E-7</v>
      </c>
      <c r="BI1949" s="329">
        <v>-1.0261454999999999E-2</v>
      </c>
      <c r="BJ1949" s="329">
        <v>0</v>
      </c>
      <c r="BK1949" s="329">
        <v>0</v>
      </c>
      <c r="BL1949" s="329">
        <v>0</v>
      </c>
      <c r="BM1949" s="41"/>
      <c r="BN1949" s="122">
        <v>2.7966202000000003E-7</v>
      </c>
      <c r="BO1949" s="122">
        <v>-1.2791918E-9</v>
      </c>
      <c r="BP1949" s="122">
        <v>1.9804727E-6</v>
      </c>
      <c r="BQ1949" s="122">
        <v>-6.3713551000000003E-9</v>
      </c>
      <c r="BR1949" s="122">
        <v>-1.0023651E-7</v>
      </c>
      <c r="BS1949" s="122">
        <v>3.7747655999999998E-8</v>
      </c>
      <c r="BT1949" s="122">
        <v>-1.2385016000000001E-11</v>
      </c>
      <c r="BU1949" s="122">
        <v>5.6640164000000002E-8</v>
      </c>
      <c r="BV1949" s="122">
        <v>-1.2663389999999999E-8</v>
      </c>
      <c r="BW1949" s="122">
        <v>-5.4467860000000003E-9</v>
      </c>
      <c r="BX1949" s="122">
        <v>-6.4641053999999997E-9</v>
      </c>
      <c r="BY1949" s="122">
        <v>-3.7064538E-10</v>
      </c>
      <c r="BZ1949" s="122">
        <v>-1.141037E-10</v>
      </c>
      <c r="CA1949" s="122">
        <v>4.9377426000000003E-8</v>
      </c>
      <c r="CB1949" s="122">
        <v>-1.7070947E-6</v>
      </c>
      <c r="CC1949" s="122">
        <v>-4.5226939000000002E-9</v>
      </c>
      <c r="CD1949" s="111">
        <v>0</v>
      </c>
      <c r="CE1949" s="151"/>
      <c r="CF1949" s="143"/>
      <c r="CG1949" s="42" t="s">
        <v>1228</v>
      </c>
      <c r="CH1949" s="42"/>
      <c r="CI1949" s="42"/>
    </row>
    <row r="1950" spans="1:87" ht="14.5" customHeight="1">
      <c r="A1950" s="41" t="s">
        <v>7788</v>
      </c>
      <c r="B1950" s="119" t="s">
        <v>7624</v>
      </c>
      <c r="C1950" s="120" t="str">
        <f t="shared" si="693"/>
        <v>F.108.01.105</v>
      </c>
      <c r="D1950" s="135" t="s">
        <v>7773</v>
      </c>
      <c r="E1950" s="119" t="s">
        <v>7747</v>
      </c>
      <c r="F1950" s="118" t="s">
        <v>7787</v>
      </c>
      <c r="G1950" s="118">
        <v>1.1463595578979999E-2</v>
      </c>
      <c r="H1950" s="118">
        <v>1.8933840049999999E-4</v>
      </c>
      <c r="I1950" s="118">
        <v>2.7133745999999993E-5</v>
      </c>
      <c r="J1950" s="326">
        <v>-9.825456752E-5</v>
      </c>
      <c r="K1950" s="118">
        <v>1.1345378E-2</v>
      </c>
      <c r="L1950" s="118">
        <v>-2.4933650000000002E-4</v>
      </c>
      <c r="M1950" s="118">
        <v>3.1337112000000001E-4</v>
      </c>
      <c r="N1950" s="118">
        <v>2.5540714000000001E-4</v>
      </c>
      <c r="O1950" s="330">
        <v>-5.4020729000000002E-5</v>
      </c>
      <c r="P1950" s="330">
        <v>-6.4349461999999999E-6</v>
      </c>
      <c r="Q1950" s="330">
        <v>-5.6130643000000002E-6</v>
      </c>
      <c r="R1950" s="330">
        <v>-3.6900874E-5</v>
      </c>
      <c r="S1950" s="330">
        <v>-1.3239435E-5</v>
      </c>
      <c r="T1950" s="118">
        <v>0</v>
      </c>
      <c r="U1950" s="330">
        <v>-8.4735110000000002E-5</v>
      </c>
      <c r="V1950" s="330">
        <v>-2.8002252000000002E-7</v>
      </c>
      <c r="W1950" s="118">
        <v>0</v>
      </c>
      <c r="X1950" s="118">
        <v>0</v>
      </c>
      <c r="Y1950" s="41"/>
      <c r="Z1950" s="327">
        <v>8.53035939849624E-2</v>
      </c>
      <c r="AA1950" s="41"/>
      <c r="AB1950" s="111">
        <v>-1.009954</v>
      </c>
      <c r="AC1950" s="111">
        <v>-0.99613061999999997</v>
      </c>
      <c r="AD1950" s="111">
        <v>-1.1487949000000001E-2</v>
      </c>
      <c r="AE1950" s="111">
        <v>0</v>
      </c>
      <c r="AF1950" s="111">
        <v>0</v>
      </c>
      <c r="AG1950" s="111">
        <v>-1.1501598E-4</v>
      </c>
      <c r="AH1950" s="111">
        <v>-2.2204147999999998E-3</v>
      </c>
      <c r="AI1950" s="41"/>
      <c r="AJ1950" s="114">
        <v>1.2774279999999999E-3</v>
      </c>
      <c r="AK1950" s="114">
        <v>1.2628903999999999E-3</v>
      </c>
      <c r="AL1950" s="121">
        <v>6.4503206000000006E-5</v>
      </c>
      <c r="AM1950" s="121">
        <v>-4.9965530000000003E-5</v>
      </c>
      <c r="AN1950" s="113">
        <v>7.5712851463790005E-8</v>
      </c>
      <c r="AO1950" s="112">
        <v>2.3854736061605702E-10</v>
      </c>
      <c r="AP1950" s="112">
        <v>-6.9979734183300002E-3</v>
      </c>
      <c r="AQ1950" s="328">
        <v>7.8135923000000004E-8</v>
      </c>
      <c r="AR1950" s="328">
        <v>2.3571686000000001E-10</v>
      </c>
      <c r="AS1950" s="328">
        <v>6.4417763000000002E-15</v>
      </c>
      <c r="AT1950" s="328">
        <v>-4.5144634999999997E-12</v>
      </c>
      <c r="AU1950" s="328">
        <v>-5.8645070999999998E-13</v>
      </c>
      <c r="AV1950" s="328">
        <v>3.7976069E-11</v>
      </c>
      <c r="AW1950" s="328">
        <v>-2.3589840000000001E-9</v>
      </c>
      <c r="AX1950" s="328">
        <v>5.2255423999999997E-12</v>
      </c>
      <c r="AY1950" s="328">
        <v>-2.0318337E-12</v>
      </c>
      <c r="AZ1950" s="328">
        <v>-6.5833424999999997E-15</v>
      </c>
      <c r="BA1950" s="328">
        <v>-3.3769353000000001E-17</v>
      </c>
      <c r="BB1950" s="328">
        <v>-1.3950785000000001E-14</v>
      </c>
      <c r="BC1950" s="328">
        <v>-8.0600454999999995E-16</v>
      </c>
      <c r="BD1950" s="328">
        <v>-6.0917883999999998E-16</v>
      </c>
      <c r="BE1950" s="328">
        <v>-7.0090074999999998E-11</v>
      </c>
      <c r="BF1950" s="328">
        <v>-2.6872616000000001E-11</v>
      </c>
      <c r="BG1950" s="328">
        <v>-3.4766678000000002E-13</v>
      </c>
      <c r="BH1950" s="328">
        <v>-6.2301833000000001E-7</v>
      </c>
      <c r="BI1950" s="329">
        <v>-6.9973504000000004E-3</v>
      </c>
      <c r="BJ1950" s="329">
        <v>0</v>
      </c>
      <c r="BK1950" s="329">
        <v>0</v>
      </c>
      <c r="BL1950" s="329">
        <v>0</v>
      </c>
      <c r="BM1950" s="41"/>
      <c r="BN1950" s="122">
        <v>1.2180323000000001E-6</v>
      </c>
      <c r="BO1950" s="122">
        <v>-1.0198534E-9</v>
      </c>
      <c r="BP1950" s="122">
        <v>2.3784905E-6</v>
      </c>
      <c r="BQ1950" s="122">
        <v>-4.3446667999999999E-9</v>
      </c>
      <c r="BR1950" s="122">
        <v>-6.8394939000000002E-8</v>
      </c>
      <c r="BS1950" s="122">
        <v>2.563507E-8</v>
      </c>
      <c r="BT1950" s="122">
        <v>-8.4454197999999997E-12</v>
      </c>
      <c r="BU1950" s="122">
        <v>3.8463470000000003E-8</v>
      </c>
      <c r="BV1950" s="122">
        <v>-8.6352446999999995E-9</v>
      </c>
      <c r="BW1950" s="122">
        <v>-3.7141972999999998E-9</v>
      </c>
      <c r="BX1950" s="122">
        <v>-4.4079138000000003E-9</v>
      </c>
      <c r="BY1950" s="122">
        <v>-2.5274540000000001E-10</v>
      </c>
      <c r="BZ1950" s="122">
        <v>-7.7808021999999996E-11</v>
      </c>
      <c r="CA1950" s="122">
        <v>3.3461683999999997E-8</v>
      </c>
      <c r="CB1950" s="122">
        <v>-1.1640786000000001E-6</v>
      </c>
      <c r="CC1950" s="122">
        <v>-3.0840532000000001E-9</v>
      </c>
      <c r="CD1950" s="111">
        <v>0</v>
      </c>
      <c r="CE1950" s="151"/>
      <c r="CF1950" s="143"/>
      <c r="CG1950" s="42" t="s">
        <v>1229</v>
      </c>
      <c r="CH1950" s="42"/>
      <c r="CI1950" s="42"/>
    </row>
    <row r="1951" spans="1:87" ht="14.5" customHeight="1">
      <c r="A1951" s="41" t="s">
        <v>7786</v>
      </c>
      <c r="B1951" s="119" t="s">
        <v>7624</v>
      </c>
      <c r="C1951" s="120" t="str">
        <f t="shared" si="693"/>
        <v>F.108.01.106</v>
      </c>
      <c r="D1951" s="135" t="s">
        <v>7773</v>
      </c>
      <c r="E1951" s="119" t="s">
        <v>7747</v>
      </c>
      <c r="F1951" s="118" t="s">
        <v>7785</v>
      </c>
      <c r="G1951" s="118">
        <v>9.57086519138E-3</v>
      </c>
      <c r="H1951" s="118">
        <v>2.7760643959999997E-4</v>
      </c>
      <c r="I1951" s="118">
        <v>3.8037240999999967E-5</v>
      </c>
      <c r="J1951" s="326">
        <v>-1.4492548922E-4</v>
      </c>
      <c r="K1951" s="118">
        <v>9.4001469999999993E-3</v>
      </c>
      <c r="L1951" s="118">
        <v>-3.6777134000000002E-4</v>
      </c>
      <c r="M1951" s="118">
        <v>4.6023736999999999E-4</v>
      </c>
      <c r="N1951" s="118">
        <v>3.7505782999999997E-4</v>
      </c>
      <c r="O1951" s="330">
        <v>-7.9680575000000002E-5</v>
      </c>
      <c r="P1951" s="330">
        <v>-9.4915455999999999E-6</v>
      </c>
      <c r="Q1951" s="330">
        <v>-8.2792698000000002E-6</v>
      </c>
      <c r="R1951" s="330">
        <v>-5.4428789E-5</v>
      </c>
      <c r="S1951" s="330">
        <v>-1.9528166000000001E-5</v>
      </c>
      <c r="T1951" s="118">
        <v>0</v>
      </c>
      <c r="U1951" s="118">
        <v>-1.2498429E-4</v>
      </c>
      <c r="V1951" s="330">
        <v>-4.1303322000000002E-7</v>
      </c>
      <c r="W1951" s="118">
        <v>0</v>
      </c>
      <c r="X1951" s="118">
        <v>0</v>
      </c>
      <c r="Y1951" s="41"/>
      <c r="Z1951" s="327">
        <v>7.0677796992481196E-2</v>
      </c>
      <c r="AA1951" s="41"/>
      <c r="AB1951" s="111">
        <v>-1.4896821</v>
      </c>
      <c r="AC1951" s="111">
        <v>-1.4692927</v>
      </c>
      <c r="AD1951" s="111">
        <v>-1.6944724000000001E-2</v>
      </c>
      <c r="AE1951" s="111">
        <v>0</v>
      </c>
      <c r="AF1951" s="111">
        <v>0</v>
      </c>
      <c r="AG1951" s="111">
        <v>-1.6964856000000001E-4</v>
      </c>
      <c r="AH1951" s="111">
        <v>-3.2751119000000001E-3</v>
      </c>
      <c r="AI1951" s="41"/>
      <c r="AJ1951" s="114">
        <v>9.8852837000000006E-4</v>
      </c>
      <c r="AK1951" s="114">
        <v>1.0088530000000001E-3</v>
      </c>
      <c r="AL1951" s="121">
        <v>5.3374578000000002E-5</v>
      </c>
      <c r="AM1951" s="121">
        <v>-7.3699156999999996E-5</v>
      </c>
      <c r="AN1951" s="113">
        <v>6.0482790608509997E-8</v>
      </c>
      <c r="AO1951" s="112">
        <v>1.9739118549411399E-10</v>
      </c>
      <c r="AP1951" s="112">
        <v>-1.0322010952030001E-2</v>
      </c>
      <c r="AQ1951" s="328">
        <v>6.4075925999999994E-8</v>
      </c>
      <c r="AR1951" s="328">
        <v>1.9327636E-10</v>
      </c>
      <c r="AS1951" s="328">
        <v>5.2830274999999998E-15</v>
      </c>
      <c r="AT1951" s="328">
        <v>-6.6588336999999999E-12</v>
      </c>
      <c r="AU1951" s="328">
        <v>-8.6501479000000003E-13</v>
      </c>
      <c r="AV1951" s="328">
        <v>5.5766726000000002E-11</v>
      </c>
      <c r="AW1951" s="328">
        <v>-3.4983583000000002E-9</v>
      </c>
      <c r="AX1951" s="328">
        <v>7.6725224999999999E-12</v>
      </c>
      <c r="AY1951" s="328">
        <v>-3.0177465000000001E-12</v>
      </c>
      <c r="AZ1951" s="328">
        <v>-9.7104301000000003E-15</v>
      </c>
      <c r="BA1951" s="328">
        <v>-4.9809795999999997E-17</v>
      </c>
      <c r="BB1951" s="328">
        <v>-2.0577407999999999E-14</v>
      </c>
      <c r="BC1951" s="328">
        <v>-1.1888567E-15</v>
      </c>
      <c r="BD1951" s="328">
        <v>-8.9853879000000002E-16</v>
      </c>
      <c r="BE1951" s="328">
        <v>-1.0338286000000001E-10</v>
      </c>
      <c r="BF1951" s="328">
        <v>-3.9637109000000003E-11</v>
      </c>
      <c r="BG1951" s="328">
        <v>-5.1280848999999997E-13</v>
      </c>
      <c r="BH1951" s="328">
        <v>-9.1895202999999996E-7</v>
      </c>
      <c r="BI1951" s="329">
        <v>-1.0321092E-2</v>
      </c>
      <c r="BJ1951" s="329">
        <v>0</v>
      </c>
      <c r="BK1951" s="329">
        <v>0</v>
      </c>
      <c r="BL1951" s="329">
        <v>0</v>
      </c>
      <c r="BM1951" s="41"/>
      <c r="BN1951" s="122">
        <v>2.5799508999999998E-7</v>
      </c>
      <c r="BO1951" s="122">
        <v>-1.7292685999999999E-9</v>
      </c>
      <c r="BP1951" s="122">
        <v>1.9706845000000001E-6</v>
      </c>
      <c r="BQ1951" s="122">
        <v>-6.4083835E-9</v>
      </c>
      <c r="BR1951" s="122">
        <v>-1.0094815E-7</v>
      </c>
      <c r="BS1951" s="122">
        <v>3.7651194E-8</v>
      </c>
      <c r="BT1951" s="122">
        <v>-1.2456994E-11</v>
      </c>
      <c r="BU1951" s="122">
        <v>5.6489961000000002E-8</v>
      </c>
      <c r="BV1951" s="122">
        <v>-1.2736986000000001E-8</v>
      </c>
      <c r="BW1951" s="122">
        <v>-5.4784410000000003E-9</v>
      </c>
      <c r="BX1951" s="122">
        <v>-6.5016729E-9</v>
      </c>
      <c r="BY1951" s="122">
        <v>-3.7279946000000002E-10</v>
      </c>
      <c r="BZ1951" s="122">
        <v>-1.1476683E-10</v>
      </c>
      <c r="CA1951" s="122">
        <v>4.9037194999999997E-8</v>
      </c>
      <c r="CB1951" s="122">
        <v>-1.7170158999999999E-6</v>
      </c>
      <c r="CC1951" s="122">
        <v>-4.5489783999999996E-9</v>
      </c>
      <c r="CD1951" s="111">
        <v>0</v>
      </c>
      <c r="CE1951" s="151"/>
      <c r="CF1951" s="143"/>
      <c r="CG1951" s="42" t="s">
        <v>1230</v>
      </c>
      <c r="CH1951" s="42"/>
      <c r="CI1951" s="42"/>
    </row>
    <row r="1952" spans="1:87" ht="14.5" customHeight="1">
      <c r="A1952" s="41" t="s">
        <v>7784</v>
      </c>
      <c r="B1952" s="119" t="s">
        <v>7624</v>
      </c>
      <c r="C1952" s="120" t="str">
        <f t="shared" si="693"/>
        <v>F.108.01.107</v>
      </c>
      <c r="D1952" s="135" t="s">
        <v>7773</v>
      </c>
      <c r="E1952" s="119" t="s">
        <v>7747</v>
      </c>
      <c r="F1952" s="118" t="s">
        <v>7783</v>
      </c>
      <c r="G1952" s="118">
        <v>1.275927767929E-2</v>
      </c>
      <c r="H1952" s="118">
        <v>2.7771962429999999E-4</v>
      </c>
      <c r="I1952" s="118">
        <v>3.6887963000000016E-5</v>
      </c>
      <c r="J1952" s="326">
        <v>-1.4556190801E-4</v>
      </c>
      <c r="K1952" s="118">
        <v>1.2590232E-2</v>
      </c>
      <c r="L1952" s="118">
        <v>-3.6938636E-4</v>
      </c>
      <c r="M1952" s="118">
        <v>4.6094213000000002E-4</v>
      </c>
      <c r="N1952" s="118">
        <v>3.7559896E-4</v>
      </c>
      <c r="O1952" s="330">
        <v>-8.0030482000000003E-5</v>
      </c>
      <c r="P1952" s="330">
        <v>-9.5332264999999996E-6</v>
      </c>
      <c r="Q1952" s="330">
        <v>-8.3156271999999992E-6</v>
      </c>
      <c r="R1952" s="330">
        <v>-5.4667806999999998E-5</v>
      </c>
      <c r="S1952" s="330">
        <v>-1.9613920999999999E-5</v>
      </c>
      <c r="T1952" s="118">
        <v>0</v>
      </c>
      <c r="U1952" s="118">
        <v>-1.2553314E-4</v>
      </c>
      <c r="V1952" s="330">
        <v>-4.1484700999999999E-7</v>
      </c>
      <c r="W1952" s="118">
        <v>0</v>
      </c>
      <c r="X1952" s="118">
        <v>0</v>
      </c>
      <c r="Y1952" s="41"/>
      <c r="Z1952" s="327">
        <v>9.46633984962406E-2</v>
      </c>
      <c r="AA1952" s="41"/>
      <c r="AB1952" s="111">
        <v>-1.4962238999999999</v>
      </c>
      <c r="AC1952" s="111">
        <v>-1.4757449</v>
      </c>
      <c r="AD1952" s="111">
        <v>-1.7019135000000001E-2</v>
      </c>
      <c r="AE1952" s="111">
        <v>0</v>
      </c>
      <c r="AF1952" s="111">
        <v>0</v>
      </c>
      <c r="AG1952" s="111">
        <v>-1.7039354999999999E-4</v>
      </c>
      <c r="AH1952" s="111">
        <v>-3.2894941E-3</v>
      </c>
      <c r="AI1952" s="41"/>
      <c r="AJ1952" s="114">
        <v>1.3770433E-3</v>
      </c>
      <c r="AK1952" s="114">
        <v>1.3795417E-3</v>
      </c>
      <c r="AL1952" s="121">
        <v>7.1524414000000001E-5</v>
      </c>
      <c r="AM1952" s="121">
        <v>-7.4022797000000004E-5</v>
      </c>
      <c r="AN1952" s="113">
        <v>8.2706337872509995E-8</v>
      </c>
      <c r="AO1952" s="112">
        <v>2.6451336851866099E-10</v>
      </c>
      <c r="AP1952" s="112">
        <v>-1.036733898749E-2</v>
      </c>
      <c r="AQ1952" s="328">
        <v>8.6327920999999995E-8</v>
      </c>
      <c r="AR1952" s="328">
        <v>2.6041576E-10</v>
      </c>
      <c r="AS1952" s="328">
        <v>7.1173824000000001E-15</v>
      </c>
      <c r="AT1952" s="328">
        <v>-6.6880751000000003E-12</v>
      </c>
      <c r="AU1952" s="328">
        <v>-8.6881338999999997E-13</v>
      </c>
      <c r="AV1952" s="328">
        <v>5.5847181000000001E-11</v>
      </c>
      <c r="AW1952" s="328">
        <v>-3.5262253999999999E-9</v>
      </c>
      <c r="AX1952" s="328">
        <v>7.6829049999999996E-12</v>
      </c>
      <c r="AY1952" s="328">
        <v>-3.0447860000000001E-12</v>
      </c>
      <c r="AZ1952" s="328">
        <v>-9.7530722000000001E-15</v>
      </c>
      <c r="BA1952" s="328">
        <v>-5.0028529000000001E-17</v>
      </c>
      <c r="BB1952" s="328">
        <v>-2.0667770999999999E-14</v>
      </c>
      <c r="BC1952" s="328">
        <v>-1.1940773999999999E-15</v>
      </c>
      <c r="BD1952" s="328">
        <v>-9.0248460999999998E-16</v>
      </c>
      <c r="BE1952" s="328">
        <v>-1.0383685E-10</v>
      </c>
      <c r="BF1952" s="328">
        <v>-3.9811169999999999E-11</v>
      </c>
      <c r="BG1952" s="328">
        <v>-5.1506043000000001E-13</v>
      </c>
      <c r="BH1952" s="328">
        <v>-9.2298749000000004E-7</v>
      </c>
      <c r="BI1952" s="329">
        <v>-1.0366416E-2</v>
      </c>
      <c r="BJ1952" s="329">
        <v>0</v>
      </c>
      <c r="BK1952" s="329">
        <v>0</v>
      </c>
      <c r="BL1952" s="329">
        <v>0</v>
      </c>
      <c r="BM1952" s="41"/>
      <c r="BN1952" s="122">
        <v>9.1858414999999998E-7</v>
      </c>
      <c r="BO1952" s="122">
        <v>-1.8860551000000001E-9</v>
      </c>
      <c r="BP1952" s="122">
        <v>2.6394668000000002E-6</v>
      </c>
      <c r="BQ1952" s="122">
        <v>-6.4365251E-9</v>
      </c>
      <c r="BR1952" s="122">
        <v>-1.0143496E-7</v>
      </c>
      <c r="BS1952" s="122">
        <v>3.7710079999999997E-8</v>
      </c>
      <c r="BT1952" s="122">
        <v>-1.2511697E-11</v>
      </c>
      <c r="BU1952" s="122">
        <v>5.6576454999999999E-8</v>
      </c>
      <c r="BV1952" s="122">
        <v>-1.2792919E-8</v>
      </c>
      <c r="BW1952" s="122">
        <v>-5.5024988999999996E-9</v>
      </c>
      <c r="BX1952" s="122">
        <v>-6.5302240999999999E-9</v>
      </c>
      <c r="BY1952" s="122">
        <v>-3.7443655999999998E-10</v>
      </c>
      <c r="BZ1952" s="122">
        <v>-1.1527082E-10</v>
      </c>
      <c r="CA1952" s="122">
        <v>4.9041138E-8</v>
      </c>
      <c r="CB1952" s="122">
        <v>-1.7245559000000001E-6</v>
      </c>
      <c r="CC1952" s="122">
        <v>-4.5689546999999999E-9</v>
      </c>
      <c r="CD1952" s="111">
        <v>0</v>
      </c>
      <c r="CE1952" s="151"/>
      <c r="CF1952" s="143"/>
      <c r="CG1952" s="42" t="s">
        <v>1231</v>
      </c>
      <c r="CH1952" s="42"/>
      <c r="CI1952" s="42"/>
    </row>
    <row r="1953" spans="1:87" ht="14.5" customHeight="1">
      <c r="A1953" s="41" t="s">
        <v>7782</v>
      </c>
      <c r="B1953" s="119" t="s">
        <v>7624</v>
      </c>
      <c r="C1953" s="120" t="str">
        <f t="shared" si="693"/>
        <v>F.108.01.108</v>
      </c>
      <c r="D1953" s="135" t="s">
        <v>7773</v>
      </c>
      <c r="E1953" s="119" t="s">
        <v>7747</v>
      </c>
      <c r="F1953" s="118" t="s">
        <v>7781</v>
      </c>
      <c r="G1953" s="118">
        <v>-7.3624058823000002E-3</v>
      </c>
      <c r="H1953" s="118">
        <v>1.4816172840000002E-4</v>
      </c>
      <c r="I1953" s="118">
        <v>2.1372596000000036E-5</v>
      </c>
      <c r="J1953" s="326">
        <v>-7.6817206700000005E-5</v>
      </c>
      <c r="K1953" s="118">
        <v>-7.4551230000000001E-3</v>
      </c>
      <c r="L1953" s="118">
        <v>-1.9493580999999999E-4</v>
      </c>
      <c r="M1953" s="118">
        <v>2.4515818000000003E-4</v>
      </c>
      <c r="N1953" s="118">
        <v>1.9981546999999999E-4</v>
      </c>
      <c r="O1953" s="330">
        <v>-4.2234387999999997E-5</v>
      </c>
      <c r="P1953" s="330">
        <v>-5.0309578999999999E-6</v>
      </c>
      <c r="Q1953" s="330">
        <v>-4.3883957000000003E-6</v>
      </c>
      <c r="R1953" s="330">
        <v>-2.8849773999999998E-5</v>
      </c>
      <c r="S1953" s="330">
        <v>-1.0350831000000001E-5</v>
      </c>
      <c r="T1953" s="118">
        <v>0</v>
      </c>
      <c r="U1953" s="330">
        <v>-6.6247448999999999E-5</v>
      </c>
      <c r="V1953" s="330">
        <v>-2.1892670000000001E-7</v>
      </c>
      <c r="W1953" s="118">
        <v>0</v>
      </c>
      <c r="X1953" s="118">
        <v>0</v>
      </c>
      <c r="Y1953" s="41"/>
      <c r="Z1953" s="327">
        <v>-5.6053556390977442E-2</v>
      </c>
      <c r="AA1953" s="41"/>
      <c r="AB1953" s="111">
        <v>-0.78960039999999998</v>
      </c>
      <c r="AC1953" s="111">
        <v>-0.77879303</v>
      </c>
      <c r="AD1953" s="111">
        <v>-8.9814872000000007E-3</v>
      </c>
      <c r="AE1953" s="111">
        <v>0</v>
      </c>
      <c r="AF1953" s="111">
        <v>0</v>
      </c>
      <c r="AG1953" s="122">
        <v>-8.9921581000000005E-5</v>
      </c>
      <c r="AH1953" s="111">
        <v>-1.7359607E-3</v>
      </c>
      <c r="AI1953" s="41"/>
      <c r="AJ1953" s="114">
        <v>-9.941741899999999E-4</v>
      </c>
      <c r="AK1953" s="114">
        <v>-9.1260563999999997E-4</v>
      </c>
      <c r="AL1953" s="121">
        <v>-4.2504586999999997E-5</v>
      </c>
      <c r="AM1953" s="121">
        <v>-3.9063960000000001E-5</v>
      </c>
      <c r="AN1953" s="113">
        <v>-5.4712568646529994E-8</v>
      </c>
      <c r="AO1953" s="112">
        <v>-1.5719152391179399E-10</v>
      </c>
      <c r="AP1953" s="112">
        <v>-5.4711428870500003E-3</v>
      </c>
      <c r="AQ1953" s="328">
        <v>-5.2819696999999999E-8</v>
      </c>
      <c r="AR1953" s="328">
        <v>-1.5939955E-10</v>
      </c>
      <c r="AS1953" s="328">
        <v>-4.3537294E-15</v>
      </c>
      <c r="AT1953" s="328">
        <v>-3.5294897E-12</v>
      </c>
      <c r="AU1953" s="328">
        <v>-4.5849783000000001E-13</v>
      </c>
      <c r="AV1953" s="328">
        <v>2.9710236000000001E-11</v>
      </c>
      <c r="AW1953" s="328">
        <v>-1.8427867E-9</v>
      </c>
      <c r="AX1953" s="328">
        <v>4.0882386E-12</v>
      </c>
      <c r="AY1953" s="328">
        <v>-1.5868598000000001E-12</v>
      </c>
      <c r="AZ1953" s="328">
        <v>-5.1469767999999997E-15</v>
      </c>
      <c r="BA1953" s="328">
        <v>-2.6401493999999999E-17</v>
      </c>
      <c r="BB1953" s="328">
        <v>-1.0906978000000001E-14</v>
      </c>
      <c r="BC1953" s="328">
        <v>-6.3014900999999998E-16</v>
      </c>
      <c r="BD1953" s="328">
        <v>-4.7626708999999998E-16</v>
      </c>
      <c r="BE1953" s="328">
        <v>-5.4797695000000001E-11</v>
      </c>
      <c r="BF1953" s="328">
        <v>-2.1009499999999999E-11</v>
      </c>
      <c r="BG1953" s="328">
        <v>-2.7181221000000002E-13</v>
      </c>
      <c r="BH1953" s="328">
        <v>-4.8708705E-7</v>
      </c>
      <c r="BI1953" s="329">
        <v>-5.4706557999999999E-3</v>
      </c>
      <c r="BJ1953" s="329">
        <v>0</v>
      </c>
      <c r="BK1953" s="329">
        <v>0</v>
      </c>
      <c r="BL1953" s="329">
        <v>0</v>
      </c>
      <c r="BM1953" s="41"/>
      <c r="BN1953" s="122">
        <v>-2.4701080000000001E-6</v>
      </c>
      <c r="BO1953" s="122">
        <v>-7.7932617000000004E-10</v>
      </c>
      <c r="BP1953" s="122">
        <v>-1.5629218999999999E-6</v>
      </c>
      <c r="BQ1953" s="122">
        <v>-3.3967394999999998E-9</v>
      </c>
      <c r="BR1953" s="122">
        <v>-5.3467152999999997E-8</v>
      </c>
      <c r="BS1953" s="122">
        <v>2.0054817000000001E-8</v>
      </c>
      <c r="BT1953" s="122">
        <v>-6.6027826999999998E-12</v>
      </c>
      <c r="BU1953" s="122">
        <v>3.0090949000000002E-8</v>
      </c>
      <c r="BV1953" s="122">
        <v>-6.7511913000000001E-9</v>
      </c>
      <c r="BW1953" s="122">
        <v>-2.9038270000000002E-9</v>
      </c>
      <c r="BX1953" s="122">
        <v>-3.4461872E-9</v>
      </c>
      <c r="BY1953" s="122">
        <v>-1.9760094999999999E-10</v>
      </c>
      <c r="BZ1953" s="122">
        <v>-6.0831725999999999E-11</v>
      </c>
      <c r="CA1953" s="122">
        <v>2.6186478000000001E-8</v>
      </c>
      <c r="CB1953" s="122">
        <v>-9.1009777999999997E-7</v>
      </c>
      <c r="CC1953" s="122">
        <v>-2.4111688000000001E-9</v>
      </c>
      <c r="CD1953" s="111">
        <v>0</v>
      </c>
      <c r="CE1953" s="151"/>
      <c r="CF1953" s="143"/>
      <c r="CG1953" s="42" t="s">
        <v>1232</v>
      </c>
      <c r="CH1953" s="42"/>
      <c r="CI1953" s="42"/>
    </row>
    <row r="1954" spans="1:87" ht="14.5" customHeight="1">
      <c r="A1954" s="41" t="s">
        <v>7780</v>
      </c>
      <c r="B1954" s="119" t="s">
        <v>7624</v>
      </c>
      <c r="C1954" s="120" t="str">
        <f t="shared" si="693"/>
        <v>F.108.01.109</v>
      </c>
      <c r="D1954" s="135" t="s">
        <v>7773</v>
      </c>
      <c r="E1954" s="119" t="s">
        <v>7747</v>
      </c>
      <c r="F1954" s="118" t="s">
        <v>7779</v>
      </c>
      <c r="G1954" s="118">
        <v>7.5450687529899996E-3</v>
      </c>
      <c r="H1954" s="118">
        <v>2.2860126430000001E-4</v>
      </c>
      <c r="I1954" s="118">
        <v>3.1743250000000035E-5</v>
      </c>
      <c r="J1954" s="326">
        <v>-1.1913366131000001E-4</v>
      </c>
      <c r="K1954" s="118">
        <v>7.4038578999999997E-3</v>
      </c>
      <c r="L1954" s="118">
        <v>-3.0232050999999999E-4</v>
      </c>
      <c r="M1954" s="118">
        <v>3.7880607000000002E-4</v>
      </c>
      <c r="N1954" s="118">
        <v>3.0870961E-4</v>
      </c>
      <c r="O1954" s="330">
        <v>-6.5500133000000004E-5</v>
      </c>
      <c r="P1954" s="330">
        <v>-7.8023722E-6</v>
      </c>
      <c r="Q1954" s="330">
        <v>-6.8058405000000001E-6</v>
      </c>
      <c r="R1954" s="330">
        <v>-4.4742310000000001E-5</v>
      </c>
      <c r="S1954" s="330">
        <v>-1.6052814000000002E-5</v>
      </c>
      <c r="T1954" s="118">
        <v>0</v>
      </c>
      <c r="U1954" s="118">
        <v>-1.0274132000000001E-4</v>
      </c>
      <c r="V1954" s="330">
        <v>-3.3952731000000001E-7</v>
      </c>
      <c r="W1954" s="118">
        <v>0</v>
      </c>
      <c r="X1954" s="118">
        <v>0</v>
      </c>
      <c r="Y1954" s="41"/>
      <c r="Z1954" s="327">
        <v>5.5668104511278189E-2</v>
      </c>
      <c r="AA1954" s="41"/>
      <c r="AB1954" s="111">
        <v>-1.2245691999999999</v>
      </c>
      <c r="AC1954" s="111">
        <v>-1.2078084</v>
      </c>
      <c r="AD1954" s="111">
        <v>-1.3929138000000001E-2</v>
      </c>
      <c r="AE1954" s="111">
        <v>0</v>
      </c>
      <c r="AF1954" s="111">
        <v>0</v>
      </c>
      <c r="AG1954" s="111">
        <v>-1.3945687000000001E-4</v>
      </c>
      <c r="AH1954" s="111">
        <v>-2.6922529999999999E-3</v>
      </c>
      <c r="AI1954" s="41"/>
      <c r="AJ1954" s="114">
        <v>7.7320646000000003E-4</v>
      </c>
      <c r="AK1954" s="114">
        <v>7.9175127000000005E-4</v>
      </c>
      <c r="AL1954" s="121">
        <v>4.2038391999999999E-5</v>
      </c>
      <c r="AM1954" s="121">
        <v>-6.0583205E-5</v>
      </c>
      <c r="AN1954" s="113">
        <v>4.7467102899520009E-8</v>
      </c>
      <c r="AO1954" s="112">
        <v>1.55467426777599E-10</v>
      </c>
      <c r="AP1954" s="112">
        <v>-8.4850427097200014E-3</v>
      </c>
      <c r="AQ1954" s="328">
        <v>5.0416207000000003E-8</v>
      </c>
      <c r="AR1954" s="328">
        <v>1.5207169E-10</v>
      </c>
      <c r="AS1954" s="328">
        <v>4.1568224999999999E-15</v>
      </c>
      <c r="AT1954" s="328">
        <v>-5.4737870000000001E-12</v>
      </c>
      <c r="AU1954" s="328">
        <v>-7.1107148E-13</v>
      </c>
      <c r="AV1954" s="328">
        <v>4.5901520999999997E-11</v>
      </c>
      <c r="AW1954" s="328">
        <v>-2.8712534999999999E-9</v>
      </c>
      <c r="AX1954" s="328">
        <v>6.3154913999999998E-12</v>
      </c>
      <c r="AY1954" s="328">
        <v>-2.4757109999999999E-12</v>
      </c>
      <c r="AZ1954" s="328">
        <v>-7.9823026999999999E-15</v>
      </c>
      <c r="BA1954" s="328">
        <v>-4.0945341E-17</v>
      </c>
      <c r="BB1954" s="328">
        <v>-1.6915327000000001E-14</v>
      </c>
      <c r="BC1954" s="328">
        <v>-9.7728052000000008E-16</v>
      </c>
      <c r="BD1954" s="328">
        <v>-7.3862933999999995E-16</v>
      </c>
      <c r="BE1954" s="328">
        <v>-8.4984216000000004E-11</v>
      </c>
      <c r="BF1954" s="328">
        <v>-3.2583047E-11</v>
      </c>
      <c r="BG1954" s="328">
        <v>-4.2154595999999998E-13</v>
      </c>
      <c r="BH1954" s="328">
        <v>-7.5540972E-7</v>
      </c>
      <c r="BI1954" s="329">
        <v>-8.4842873000000006E-3</v>
      </c>
      <c r="BJ1954" s="329">
        <v>0</v>
      </c>
      <c r="BK1954" s="329">
        <v>0</v>
      </c>
      <c r="BL1954" s="329">
        <v>0</v>
      </c>
      <c r="BM1954" s="41"/>
      <c r="BN1954" s="122">
        <v>1.4452840999999999E-7</v>
      </c>
      <c r="BO1954" s="122">
        <v>-1.3676414000000001E-9</v>
      </c>
      <c r="BP1954" s="122">
        <v>1.5521745E-6</v>
      </c>
      <c r="BQ1954" s="122">
        <v>-5.2679085000000002E-9</v>
      </c>
      <c r="BR1954" s="122">
        <v>-8.2967088999999996E-8</v>
      </c>
      <c r="BS1954" s="122">
        <v>3.0989E-8</v>
      </c>
      <c r="BT1954" s="122">
        <v>-1.0240071000000001E-11</v>
      </c>
      <c r="BU1954" s="122">
        <v>4.6495009999999997E-8</v>
      </c>
      <c r="BV1954" s="122">
        <v>-1.0470234000000001E-8</v>
      </c>
      <c r="BW1954" s="122">
        <v>-4.5034642999999998E-9</v>
      </c>
      <c r="BX1954" s="122">
        <v>-5.3445955000000001E-9</v>
      </c>
      <c r="BY1954" s="122">
        <v>-3.0645378999999999E-10</v>
      </c>
      <c r="BZ1954" s="122">
        <v>-9.4342226999999994E-11</v>
      </c>
      <c r="CA1954" s="122">
        <v>4.0386575000000003E-8</v>
      </c>
      <c r="CB1954" s="122">
        <v>-1.4114452999999999E-6</v>
      </c>
      <c r="CC1954" s="122">
        <v>-3.7394145000000002E-9</v>
      </c>
      <c r="CD1954" s="111">
        <v>0</v>
      </c>
      <c r="CE1954" s="151"/>
      <c r="CF1954" s="143"/>
      <c r="CG1954" s="42" t="s">
        <v>1233</v>
      </c>
      <c r="CH1954" s="42"/>
      <c r="CI1954" s="42"/>
    </row>
    <row r="1955" spans="1:87" ht="14.5" customHeight="1">
      <c r="A1955" s="41" t="s">
        <v>7778</v>
      </c>
      <c r="B1955" s="119" t="s">
        <v>7624</v>
      </c>
      <c r="C1955" s="120" t="str">
        <f t="shared" si="693"/>
        <v>F.108.01.110</v>
      </c>
      <c r="D1955" s="135" t="s">
        <v>7773</v>
      </c>
      <c r="E1955" s="119" t="s">
        <v>7747</v>
      </c>
      <c r="F1955" s="118" t="s">
        <v>7777</v>
      </c>
      <c r="G1955" s="118">
        <v>7.9935656351299983E-3</v>
      </c>
      <c r="H1955" s="118">
        <v>2.3408441500000001E-4</v>
      </c>
      <c r="I1955" s="118">
        <v>3.3313948000000031E-5</v>
      </c>
      <c r="J1955" s="326">
        <v>-1.2159002787E-4</v>
      </c>
      <c r="K1955" s="118">
        <v>7.8477572999999991E-3</v>
      </c>
      <c r="L1955" s="118">
        <v>-3.0855391999999999E-4</v>
      </c>
      <c r="M1955" s="118">
        <v>3.8753270000000002E-4</v>
      </c>
      <c r="N1955" s="118">
        <v>3.1584448E-4</v>
      </c>
      <c r="O1955" s="330">
        <v>-6.6850651999999995E-5</v>
      </c>
      <c r="P1955" s="330">
        <v>-7.9632458999999995E-6</v>
      </c>
      <c r="Q1955" s="330">
        <v>-6.9461671000000002E-6</v>
      </c>
      <c r="R1955" s="330">
        <v>-4.5664831999999998E-5</v>
      </c>
      <c r="S1955" s="330">
        <v>-1.6383800000000001E-5</v>
      </c>
      <c r="T1955" s="118">
        <v>0</v>
      </c>
      <c r="U1955" s="118">
        <v>-1.048597E-4</v>
      </c>
      <c r="V1955" s="330">
        <v>-3.4652787000000002E-7</v>
      </c>
      <c r="W1955" s="118">
        <v>0</v>
      </c>
      <c r="X1955" s="118">
        <v>0</v>
      </c>
      <c r="Y1955" s="41"/>
      <c r="Z1955" s="327">
        <v>5.9005693984962394E-2</v>
      </c>
      <c r="AA1955" s="41"/>
      <c r="AB1955" s="111">
        <v>-1.2498180999999999</v>
      </c>
      <c r="AC1955" s="111">
        <v>-1.2327116</v>
      </c>
      <c r="AD1955" s="111">
        <v>-1.4216336E-2</v>
      </c>
      <c r="AE1955" s="111">
        <v>0</v>
      </c>
      <c r="AF1955" s="111">
        <v>0</v>
      </c>
      <c r="AG1955" s="111">
        <v>-1.4233227000000001E-4</v>
      </c>
      <c r="AH1955" s="111">
        <v>-2.7477633E-3</v>
      </c>
      <c r="AI1955" s="41"/>
      <c r="AJ1955" s="114">
        <v>8.2485681000000002E-4</v>
      </c>
      <c r="AK1955" s="114">
        <v>8.4211902999999999E-4</v>
      </c>
      <c r="AL1955" s="121">
        <v>4.4570127000000003E-5</v>
      </c>
      <c r="AM1955" s="121">
        <v>-6.1832343999999994E-5</v>
      </c>
      <c r="AN1955" s="113">
        <v>5.0486752586649998E-8</v>
      </c>
      <c r="AO1955" s="112">
        <v>1.6483035065708599E-10</v>
      </c>
      <c r="AP1955" s="112">
        <v>-8.6599920851800002E-3</v>
      </c>
      <c r="AQ1955" s="328">
        <v>5.3487845000000002E-8</v>
      </c>
      <c r="AR1955" s="328">
        <v>1.6133860999999999E-10</v>
      </c>
      <c r="AS1955" s="328">
        <v>4.4100494000000001E-15</v>
      </c>
      <c r="AT1955" s="328">
        <v>-5.5866486000000002E-12</v>
      </c>
      <c r="AU1955" s="328">
        <v>-7.2573274999999995E-13</v>
      </c>
      <c r="AV1955" s="328">
        <v>4.6962398E-11</v>
      </c>
      <c r="AW1955" s="328">
        <v>-2.9217511000000001E-9</v>
      </c>
      <c r="AX1955" s="328">
        <v>6.4619324000000003E-12</v>
      </c>
      <c r="AY1955" s="328">
        <v>-2.5171600999999998E-12</v>
      </c>
      <c r="AZ1955" s="328">
        <v>-8.1468862999999992E-15</v>
      </c>
      <c r="BA1955" s="328">
        <v>-4.1789573999999999E-17</v>
      </c>
      <c r="BB1955" s="328">
        <v>-1.7264097000000001E-14</v>
      </c>
      <c r="BC1955" s="328">
        <v>-9.9743063E-16</v>
      </c>
      <c r="BD1955" s="328">
        <v>-7.5385881E-16</v>
      </c>
      <c r="BE1955" s="328">
        <v>-8.6736468000000006E-11</v>
      </c>
      <c r="BF1955" s="328">
        <v>-3.3254861999999997E-11</v>
      </c>
      <c r="BG1955" s="328">
        <v>-4.3023762999999998E-13</v>
      </c>
      <c r="BH1955" s="328">
        <v>-7.7098518000000004E-7</v>
      </c>
      <c r="BI1955" s="329">
        <v>-8.6592210999999995E-3</v>
      </c>
      <c r="BJ1955" s="329">
        <v>0</v>
      </c>
      <c r="BK1955" s="329">
        <v>0</v>
      </c>
      <c r="BL1955" s="329">
        <v>0</v>
      </c>
      <c r="BM1955" s="41"/>
      <c r="BN1955" s="122">
        <v>2.0903345999999999E-7</v>
      </c>
      <c r="BO1955" s="122">
        <v>-1.2919978E-9</v>
      </c>
      <c r="BP1955" s="122">
        <v>1.6452353000000001E-6</v>
      </c>
      <c r="BQ1955" s="122">
        <v>-5.3765250999999999E-9</v>
      </c>
      <c r="BR1955" s="122">
        <v>-8.4647466E-8</v>
      </c>
      <c r="BS1955" s="122">
        <v>3.1702042999999999E-8</v>
      </c>
      <c r="BT1955" s="122">
        <v>-1.0451207000000001E-11</v>
      </c>
      <c r="BU1955" s="122">
        <v>4.7566131000000003E-8</v>
      </c>
      <c r="BV1955" s="122">
        <v>-1.0686115000000001E-8</v>
      </c>
      <c r="BW1955" s="122">
        <v>-4.5963192000000003E-9</v>
      </c>
      <c r="BX1955" s="122">
        <v>-5.4547934000000002E-9</v>
      </c>
      <c r="BY1955" s="122">
        <v>-3.1277243000000002E-10</v>
      </c>
      <c r="BZ1955" s="122">
        <v>-9.6287427000000005E-11</v>
      </c>
      <c r="CA1955" s="122">
        <v>4.1366427000000002E-8</v>
      </c>
      <c r="CB1955" s="122">
        <v>-1.4405471999999999E-6</v>
      </c>
      <c r="CC1955" s="122">
        <v>-3.8165157999999999E-9</v>
      </c>
      <c r="CD1955" s="111">
        <v>0</v>
      </c>
      <c r="CE1955" s="151"/>
      <c r="CF1955" s="143"/>
      <c r="CG1955" s="42" t="s">
        <v>1234</v>
      </c>
      <c r="CH1955" s="42"/>
      <c r="CI1955" s="42"/>
    </row>
    <row r="1956" spans="1:87" ht="14.5" customHeight="1">
      <c r="A1956" s="41" t="s">
        <v>7776</v>
      </c>
      <c r="B1956" s="119" t="s">
        <v>7624</v>
      </c>
      <c r="C1956" s="120" t="str">
        <f t="shared" si="693"/>
        <v>F.108.01.111</v>
      </c>
      <c r="D1956" s="135" t="s">
        <v>7773</v>
      </c>
      <c r="E1956" s="119" t="s">
        <v>7747</v>
      </c>
      <c r="F1956" s="118" t="s">
        <v>7775</v>
      </c>
      <c r="G1956" s="118">
        <v>1.059785948763E-2</v>
      </c>
      <c r="H1956" s="118">
        <v>2.587338036E-4</v>
      </c>
      <c r="I1956" s="118">
        <v>3.5396718000000043E-5</v>
      </c>
      <c r="J1956" s="326">
        <v>-1.3510003396999999E-4</v>
      </c>
      <c r="K1956" s="118">
        <v>1.0438829E-2</v>
      </c>
      <c r="L1956" s="118">
        <v>-3.4283768999999998E-4</v>
      </c>
      <c r="M1956" s="118">
        <v>4.2897311000000002E-4</v>
      </c>
      <c r="N1956" s="118">
        <v>3.4957831999999999E-4</v>
      </c>
      <c r="O1956" s="330">
        <v>-7.4278501999999996E-5</v>
      </c>
      <c r="P1956" s="330">
        <v>-8.8480510000000002E-6</v>
      </c>
      <c r="Q1956" s="330">
        <v>-7.7179633999999998E-6</v>
      </c>
      <c r="R1956" s="330">
        <v>-5.0738702000000001E-5</v>
      </c>
      <c r="S1956" s="330">
        <v>-1.8204223000000001E-5</v>
      </c>
      <c r="T1956" s="118">
        <v>0</v>
      </c>
      <c r="U1956" s="118">
        <v>-1.1651077999999999E-4</v>
      </c>
      <c r="V1956" s="330">
        <v>-3.8503097000000003E-7</v>
      </c>
      <c r="W1956" s="118">
        <v>0</v>
      </c>
      <c r="X1956" s="118">
        <v>0</v>
      </c>
      <c r="Y1956" s="41"/>
      <c r="Z1956" s="327">
        <v>7.8487436090225557E-2</v>
      </c>
      <c r="AA1956" s="41"/>
      <c r="AB1956" s="111">
        <v>-1.3886867000000001</v>
      </c>
      <c r="AC1956" s="111">
        <v>-1.3696796</v>
      </c>
      <c r="AD1956" s="111">
        <v>-1.5795929E-2</v>
      </c>
      <c r="AE1956" s="111">
        <v>0</v>
      </c>
      <c r="AF1956" s="111">
        <v>0</v>
      </c>
      <c r="AG1956" s="111">
        <v>-1.5814696999999999E-4</v>
      </c>
      <c r="AH1956" s="111">
        <v>-3.0530703999999999E-3</v>
      </c>
      <c r="AI1956" s="41"/>
      <c r="AJ1956" s="114">
        <v>1.1260969999999999E-3</v>
      </c>
      <c r="AK1956" s="114">
        <v>1.1355031E-3</v>
      </c>
      <c r="AL1956" s="121">
        <v>5.9296490999999999E-5</v>
      </c>
      <c r="AM1956" s="121">
        <v>-6.8702604000000006E-5</v>
      </c>
      <c r="AN1956" s="113">
        <v>6.8075726861980014E-8</v>
      </c>
      <c r="AO1956" s="112">
        <v>2.1929175850393902E-10</v>
      </c>
      <c r="AP1956" s="112">
        <v>-9.6222134501999998E-3</v>
      </c>
      <c r="AQ1956" s="328">
        <v>7.1425853999999994E-8</v>
      </c>
      <c r="AR1956" s="328">
        <v>2.1545667999999999E-10</v>
      </c>
      <c r="AS1956" s="328">
        <v>5.8888599E-15</v>
      </c>
      <c r="AT1956" s="328">
        <v>-6.2073873000000003E-12</v>
      </c>
      <c r="AU1956" s="328">
        <v>-8.0636972000000003E-13</v>
      </c>
      <c r="AV1956" s="328">
        <v>5.1978219999999998E-11</v>
      </c>
      <c r="AW1956" s="328">
        <v>-3.2617679000000002E-9</v>
      </c>
      <c r="AX1956" s="328">
        <v>7.1512583000000002E-12</v>
      </c>
      <c r="AY1956" s="328">
        <v>-2.8138001E-12</v>
      </c>
      <c r="AZ1956" s="328">
        <v>-9.0520958999999997E-15</v>
      </c>
      <c r="BA1956" s="328">
        <v>-4.6432861000000001E-17</v>
      </c>
      <c r="BB1956" s="328">
        <v>-1.918233E-14</v>
      </c>
      <c r="BC1956" s="328">
        <v>-1.1082563000000001E-15</v>
      </c>
      <c r="BD1956" s="328">
        <v>-8.3762090000000003E-16</v>
      </c>
      <c r="BE1956" s="328">
        <v>-9.6373854000000001E-11</v>
      </c>
      <c r="BF1956" s="328">
        <v>-3.6949847000000001E-11</v>
      </c>
      <c r="BG1956" s="328">
        <v>-4.7804181999999995E-13</v>
      </c>
      <c r="BH1956" s="328">
        <v>-8.5665019999999997E-7</v>
      </c>
      <c r="BI1956" s="329">
        <v>-9.6213567999999996E-3</v>
      </c>
      <c r="BJ1956" s="329">
        <v>0</v>
      </c>
      <c r="BK1956" s="329">
        <v>0</v>
      </c>
      <c r="BL1956" s="329">
        <v>0</v>
      </c>
      <c r="BM1956" s="41"/>
      <c r="BN1956" s="122">
        <v>5.9183160999999999E-7</v>
      </c>
      <c r="BO1956" s="122">
        <v>-1.6190269E-9</v>
      </c>
      <c r="BP1956" s="122">
        <v>2.1884379999999999E-6</v>
      </c>
      <c r="BQ1956" s="122">
        <v>-5.9739168000000002E-9</v>
      </c>
      <c r="BR1956" s="122">
        <v>-9.4106248999999999E-8</v>
      </c>
      <c r="BS1956" s="122">
        <v>3.5093578000000001E-8</v>
      </c>
      <c r="BT1956" s="122">
        <v>-1.1612451999999999E-11</v>
      </c>
      <c r="BU1956" s="122">
        <v>5.2652555999999999E-8</v>
      </c>
      <c r="BV1956" s="122">
        <v>-1.1873461E-8</v>
      </c>
      <c r="BW1956" s="122">
        <v>-5.1070213E-9</v>
      </c>
      <c r="BX1956" s="122">
        <v>-6.0608814999999999E-9</v>
      </c>
      <c r="BY1956" s="122">
        <v>-3.4752492E-10</v>
      </c>
      <c r="BZ1956" s="122">
        <v>-1.0698603000000001E-10</v>
      </c>
      <c r="CA1956" s="122">
        <v>4.5702724999999997E-8</v>
      </c>
      <c r="CB1956" s="122">
        <v>-1.600608E-6</v>
      </c>
      <c r="CC1956" s="122">
        <v>-4.2405731000000001E-9</v>
      </c>
      <c r="CD1956" s="111">
        <v>0</v>
      </c>
      <c r="CE1956" s="151"/>
      <c r="CF1956" s="143"/>
      <c r="CG1956" s="42" t="s">
        <v>1235</v>
      </c>
      <c r="CH1956" s="42"/>
      <c r="CI1956" s="42"/>
    </row>
    <row r="1957" spans="1:87" ht="14.5" customHeight="1">
      <c r="A1957" s="41" t="s">
        <v>7774</v>
      </c>
      <c r="B1957" s="119" t="s">
        <v>7624</v>
      </c>
      <c r="C1957" s="120" t="str">
        <f t="shared" si="693"/>
        <v>F.108.01.112</v>
      </c>
      <c r="D1957" s="135" t="s">
        <v>7773</v>
      </c>
      <c r="E1957" s="119" t="s">
        <v>7747</v>
      </c>
      <c r="F1957" s="118" t="s">
        <v>7772</v>
      </c>
      <c r="G1957" s="118">
        <v>5.5572780303800003E-3</v>
      </c>
      <c r="H1957" s="118">
        <v>1.0131365250000001E-4</v>
      </c>
      <c r="I1957" s="118">
        <v>-3.484031E-5</v>
      </c>
      <c r="J1957" s="326">
        <v>-7.7040512120000006E-5</v>
      </c>
      <c r="K1957" s="118">
        <v>5.5678452000000002E-3</v>
      </c>
      <c r="L1957" s="118">
        <v>-1.9550247999999999E-4</v>
      </c>
      <c r="M1957" s="118">
        <v>1.8959580999999999E-4</v>
      </c>
      <c r="N1957" s="118">
        <v>1.5311755E-4</v>
      </c>
      <c r="O1957" s="330">
        <v>-4.2357161999999998E-5</v>
      </c>
      <c r="P1957" s="330">
        <v>-5.0455827999999999E-6</v>
      </c>
      <c r="Q1957" s="330">
        <v>-4.4011527000000003E-6</v>
      </c>
      <c r="R1957" s="330">
        <v>-2.893364E-5</v>
      </c>
      <c r="S1957" s="330">
        <v>-1.0380920000000001E-5</v>
      </c>
      <c r="T1957" s="118">
        <v>0</v>
      </c>
      <c r="U1957" s="330">
        <v>-6.6440029E-5</v>
      </c>
      <c r="V1957" s="330">
        <v>-2.1956312E-7</v>
      </c>
      <c r="W1957" s="118">
        <v>0</v>
      </c>
      <c r="X1957" s="118">
        <v>0</v>
      </c>
      <c r="Y1957" s="41"/>
      <c r="Z1957" s="327">
        <v>4.1863497744360899E-2</v>
      </c>
      <c r="AA1957" s="41"/>
      <c r="AB1957" s="111">
        <v>-0.79189575000000001</v>
      </c>
      <c r="AC1957" s="111">
        <v>-0.78105696000000002</v>
      </c>
      <c r="AD1957" s="111">
        <v>-9.0075960999999993E-3</v>
      </c>
      <c r="AE1957" s="111">
        <v>0</v>
      </c>
      <c r="AF1957" s="111">
        <v>0</v>
      </c>
      <c r="AG1957" s="122">
        <v>-9.0182980999999995E-5</v>
      </c>
      <c r="AH1957" s="111">
        <v>-1.7410071E-3</v>
      </c>
      <c r="AI1957" s="41"/>
      <c r="AJ1957" s="114">
        <v>5.8591730000000003E-4</v>
      </c>
      <c r="AK1957" s="114">
        <v>5.9389146000000004E-4</v>
      </c>
      <c r="AL1957" s="121">
        <v>3.1203356E-5</v>
      </c>
      <c r="AM1957" s="121">
        <v>-3.9177517999999998E-5</v>
      </c>
      <c r="AN1957" s="113">
        <v>3.5605003642529995E-8</v>
      </c>
      <c r="AO1957" s="112">
        <v>1.15397025640727E-10</v>
      </c>
      <c r="AP1957" s="112">
        <v>-5.48704730301E-3</v>
      </c>
      <c r="AQ1957" s="328">
        <v>3.8044998E-8</v>
      </c>
      <c r="AR1957" s="328">
        <v>1.1476108E-10</v>
      </c>
      <c r="AS1957" s="328">
        <v>3.1367344E-15</v>
      </c>
      <c r="AT1957" s="328">
        <v>-3.5397498E-12</v>
      </c>
      <c r="AU1957" s="328">
        <v>-4.5983067000000001E-13</v>
      </c>
      <c r="AV1957" s="328">
        <v>2.2766588000000001E-11</v>
      </c>
      <c r="AW1957" s="328">
        <v>-2.3827338000000001E-9</v>
      </c>
      <c r="AX1957" s="328">
        <v>3.1035605E-12</v>
      </c>
      <c r="AY1957" s="328">
        <v>-2.1809125000000001E-12</v>
      </c>
      <c r="AZ1957" s="328">
        <v>-5.1619389999999998E-15</v>
      </c>
      <c r="BA1957" s="328">
        <v>-2.6478243E-17</v>
      </c>
      <c r="BB1957" s="328">
        <v>-1.0938684000000001E-14</v>
      </c>
      <c r="BC1957" s="328">
        <v>-6.3198084000000001E-16</v>
      </c>
      <c r="BD1957" s="328">
        <v>-4.7765158999999999E-16</v>
      </c>
      <c r="BE1957" s="328">
        <v>-5.4956990999999998E-11</v>
      </c>
      <c r="BF1957" s="328">
        <v>-2.1070574E-11</v>
      </c>
      <c r="BG1957" s="328">
        <v>-2.7260236E-13</v>
      </c>
      <c r="BH1957" s="328">
        <v>-4.8850300999999997E-7</v>
      </c>
      <c r="BI1957" s="329">
        <v>-5.4865588000000002E-3</v>
      </c>
      <c r="BJ1957" s="329">
        <v>0</v>
      </c>
      <c r="BK1957" s="329">
        <v>0</v>
      </c>
      <c r="BL1957" s="329">
        <v>0</v>
      </c>
      <c r="BM1957" s="41"/>
      <c r="BN1957" s="122">
        <v>2.2870732999999999E-7</v>
      </c>
      <c r="BO1957" s="122">
        <v>-7.1598400000000004E-9</v>
      </c>
      <c r="BP1957" s="122">
        <v>1.1672654000000001E-6</v>
      </c>
      <c r="BQ1957" s="122">
        <v>-3.4066137E-9</v>
      </c>
      <c r="BR1957" s="122">
        <v>-5.5482774999999999E-8</v>
      </c>
      <c r="BS1957" s="122">
        <v>1.5562014999999999E-8</v>
      </c>
      <c r="BT1957" s="122">
        <v>-6.6219769000000003E-12</v>
      </c>
      <c r="BU1957" s="122">
        <v>2.3270830999999999E-8</v>
      </c>
      <c r="BV1957" s="122">
        <v>-6.7708169000000002E-9</v>
      </c>
      <c r="BW1957" s="122">
        <v>-2.9122683999999998E-9</v>
      </c>
      <c r="BX1957" s="122">
        <v>-3.4562052000000001E-9</v>
      </c>
      <c r="BY1957" s="122">
        <v>-1.9817537000000001E-10</v>
      </c>
      <c r="BZ1957" s="122">
        <v>-6.1008562999999996E-11</v>
      </c>
      <c r="CA1957" s="122">
        <v>1.7225005999999999E-8</v>
      </c>
      <c r="CB1957" s="122">
        <v>-9.1274340999999999E-7</v>
      </c>
      <c r="CC1957" s="122">
        <v>-2.4181779999999998E-9</v>
      </c>
      <c r="CD1957" s="111">
        <v>0</v>
      </c>
      <c r="CE1957" s="151"/>
      <c r="CF1957" s="143"/>
      <c r="CG1957" s="42" t="s">
        <v>1236</v>
      </c>
      <c r="CH1957" s="42"/>
      <c r="CI1957" s="42"/>
    </row>
    <row r="1958" spans="1:87" ht="14.5" customHeight="1">
      <c r="B1958" s="119" t="s">
        <v>7624</v>
      </c>
      <c r="C1958" s="133" t="s">
        <v>1306</v>
      </c>
      <c r="D1958" s="133" t="s">
        <v>7748</v>
      </c>
      <c r="G1958" s="41"/>
      <c r="H1958" s="41"/>
      <c r="I1958" s="41"/>
      <c r="J1958" s="41"/>
      <c r="K1958" s="41"/>
      <c r="L1958" s="41"/>
      <c r="M1958" s="41"/>
      <c r="N1958" s="41"/>
      <c r="O1958" s="41"/>
      <c r="P1958" s="41"/>
      <c r="Q1958" s="41"/>
      <c r="R1958" s="41"/>
      <c r="S1958" s="41"/>
      <c r="T1958" s="41"/>
      <c r="U1958" s="41"/>
      <c r="V1958" s="41"/>
      <c r="W1958" s="41"/>
      <c r="X1958" s="41"/>
      <c r="Y1958" s="41"/>
      <c r="Z1958" s="41"/>
      <c r="AA1958" s="41"/>
      <c r="AB1958" s="41"/>
      <c r="AC1958" s="41"/>
      <c r="AD1958" s="41"/>
      <c r="AE1958" s="41"/>
      <c r="AF1958" s="41"/>
      <c r="AG1958" s="41"/>
      <c r="AH1958" s="41"/>
      <c r="AI1958" s="41"/>
      <c r="AJ1958" s="41"/>
      <c r="AK1958" s="41"/>
      <c r="AL1958" s="41"/>
      <c r="AM1958" s="41"/>
      <c r="AN1958" s="41"/>
      <c r="AO1958" s="41"/>
      <c r="AP1958" s="41"/>
      <c r="AQ1958" s="41"/>
      <c r="AR1958" s="41"/>
      <c r="AS1958" s="41"/>
      <c r="AT1958" s="41"/>
      <c r="AU1958" s="41"/>
      <c r="AV1958" s="41"/>
      <c r="AW1958" s="41"/>
      <c r="AX1958" s="41"/>
      <c r="AY1958" s="41"/>
      <c r="AZ1958" s="41"/>
      <c r="BA1958" s="41"/>
      <c r="BB1958" s="41"/>
      <c r="BC1958" s="41"/>
      <c r="BD1958" s="41"/>
      <c r="BE1958" s="41"/>
      <c r="BF1958" s="41"/>
      <c r="BG1958" s="41"/>
      <c r="BH1958" s="41"/>
      <c r="BI1958" s="41"/>
      <c r="BJ1958" s="41"/>
      <c r="BK1958" s="41"/>
      <c r="BL1958" s="41"/>
      <c r="BM1958" s="41"/>
      <c r="BN1958" s="41"/>
      <c r="BO1958" s="41"/>
      <c r="BP1958" s="41"/>
      <c r="BQ1958" s="41"/>
      <c r="BR1958" s="41"/>
      <c r="BS1958" s="41"/>
      <c r="BT1958" s="41"/>
      <c r="BU1958" s="41"/>
      <c r="BV1958" s="41"/>
      <c r="BW1958" s="41"/>
      <c r="BX1958" s="41"/>
      <c r="BY1958" s="41"/>
      <c r="BZ1958" s="41"/>
      <c r="CA1958" s="41"/>
      <c r="CB1958" s="41"/>
      <c r="CC1958" s="41"/>
      <c r="CD1958" s="41"/>
      <c r="CE1958" s="152"/>
      <c r="CF1958" s="144"/>
      <c r="CG1958" s="42"/>
      <c r="CH1958" s="42"/>
      <c r="CI1958" s="42"/>
    </row>
    <row r="1959" spans="1:87" ht="14.5" customHeight="1">
      <c r="A1959" s="41" t="s">
        <v>7771</v>
      </c>
      <c r="B1959" s="119" t="s">
        <v>7624</v>
      </c>
      <c r="C1959" s="120" t="str">
        <f t="shared" ref="C1959:C1970" si="694">MID(A1959,1,12)</f>
        <v>F.108.01.113</v>
      </c>
      <c r="D1959" s="135" t="s">
        <v>7748</v>
      </c>
      <c r="E1959" s="119" t="s">
        <v>7747</v>
      </c>
      <c r="F1959" s="118" t="s">
        <v>7770</v>
      </c>
      <c r="G1959" s="118">
        <v>-2.8669113047200003E-3</v>
      </c>
      <c r="H1959" s="118">
        <v>4.577190479999999E-4</v>
      </c>
      <c r="I1959" s="118">
        <v>6.7255029000000039E-5</v>
      </c>
      <c r="J1959" s="326">
        <v>-2.3670418172000001E-4</v>
      </c>
      <c r="K1959" s="118">
        <v>-3.1551812E-3</v>
      </c>
      <c r="L1959" s="118">
        <v>-6.0067428999999997E-4</v>
      </c>
      <c r="M1959" s="118">
        <v>7.5682688E-4</v>
      </c>
      <c r="N1959" s="118">
        <v>6.1688464999999995E-4</v>
      </c>
      <c r="O1959" s="118">
        <v>-1.3014084999999999E-4</v>
      </c>
      <c r="P1959" s="330">
        <v>-1.550237E-5</v>
      </c>
      <c r="Q1959" s="330">
        <v>-1.3522382E-5</v>
      </c>
      <c r="R1959" s="330">
        <v>-8.8897560999999994E-5</v>
      </c>
      <c r="S1959" s="330">
        <v>-3.1895001999999997E-5</v>
      </c>
      <c r="T1959" s="118">
        <v>0</v>
      </c>
      <c r="U1959" s="118">
        <v>-2.0413458000000001E-4</v>
      </c>
      <c r="V1959" s="330">
        <v>-6.7459972000000001E-7</v>
      </c>
      <c r="W1959" s="118">
        <v>0</v>
      </c>
      <c r="X1959" s="118">
        <v>0</v>
      </c>
      <c r="Y1959" s="41"/>
      <c r="Z1959" s="327">
        <v>-2.3723166917293231E-2</v>
      </c>
      <c r="AA1959" s="41"/>
      <c r="AB1959" s="111">
        <v>-2.433071</v>
      </c>
      <c r="AC1959" s="111">
        <v>-2.3997692000000002</v>
      </c>
      <c r="AD1959" s="111">
        <v>-2.7675512999999999E-2</v>
      </c>
      <c r="AE1959" s="111">
        <v>0</v>
      </c>
      <c r="AF1959" s="111">
        <v>0</v>
      </c>
      <c r="AG1959" s="111">
        <v>-2.7708394E-4</v>
      </c>
      <c r="AH1959" s="111">
        <v>-5.3491811999999998E-3</v>
      </c>
      <c r="AI1959" s="41"/>
      <c r="AJ1959" s="114">
        <v>-6.4401777000000005E-4</v>
      </c>
      <c r="AK1959" s="114">
        <v>-5.0549744000000002E-4</v>
      </c>
      <c r="AL1959" s="121">
        <v>-1.8148825E-5</v>
      </c>
      <c r="AM1959" s="114">
        <v>-1.203715E-4</v>
      </c>
      <c r="AN1959" s="113">
        <v>-3.0305601626100002E-8</v>
      </c>
      <c r="AO1959" s="112">
        <v>-6.7118436670541981E-11</v>
      </c>
      <c r="AP1959" s="112">
        <v>-1.6858753907799999E-2</v>
      </c>
      <c r="AQ1959" s="328">
        <v>-2.4486367E-8</v>
      </c>
      <c r="AR1959" s="328">
        <v>-7.3973024999999999E-11</v>
      </c>
      <c r="AS1959" s="328">
        <v>-2.0170617000000002E-15</v>
      </c>
      <c r="AT1959" s="328">
        <v>-1.0875753E-11</v>
      </c>
      <c r="AU1959" s="328">
        <v>-1.4128131000000001E-12</v>
      </c>
      <c r="AV1959" s="328">
        <v>9.1723574999999997E-11</v>
      </c>
      <c r="AW1959" s="328">
        <v>-5.6650776999999997E-9</v>
      </c>
      <c r="AX1959" s="328">
        <v>1.2622229E-11</v>
      </c>
      <c r="AY1959" s="328">
        <v>-4.8751035000000001E-12</v>
      </c>
      <c r="AZ1959" s="328">
        <v>-1.5859869999999999E-14</v>
      </c>
      <c r="BA1959" s="328">
        <v>-8.1353442000000005E-17</v>
      </c>
      <c r="BB1959" s="328">
        <v>-3.360871E-14</v>
      </c>
      <c r="BC1959" s="328">
        <v>-1.9417381999999998E-15</v>
      </c>
      <c r="BD1959" s="328">
        <v>-1.4675672E-15</v>
      </c>
      <c r="BE1959" s="328">
        <v>-1.6885335999999999E-10</v>
      </c>
      <c r="BF1959" s="328">
        <v>-6.4738574999999999E-11</v>
      </c>
      <c r="BG1959" s="328">
        <v>-8.3756086999999997E-13</v>
      </c>
      <c r="BH1959" s="328">
        <v>-1.5009078E-6</v>
      </c>
      <c r="BI1959" s="329">
        <v>-1.6857252999999999E-2</v>
      </c>
      <c r="BJ1959" s="329">
        <v>0</v>
      </c>
      <c r="BK1959" s="329">
        <v>0</v>
      </c>
      <c r="BL1959" s="329">
        <v>0</v>
      </c>
      <c r="BM1959" s="41"/>
      <c r="BN1959" s="122">
        <v>-3.4561504000000001E-6</v>
      </c>
      <c r="BO1959" s="122">
        <v>-2.2430059E-9</v>
      </c>
      <c r="BP1959" s="122">
        <v>-6.6146483999999998E-7</v>
      </c>
      <c r="BQ1959" s="122">
        <v>-1.0466697E-8</v>
      </c>
      <c r="BR1959" s="122">
        <v>-1.6470723999999999E-7</v>
      </c>
      <c r="BS1959" s="122">
        <v>6.1909848999999998E-8</v>
      </c>
      <c r="BT1959" s="122">
        <v>-2.0345783999999999E-11</v>
      </c>
      <c r="BU1959" s="122">
        <v>9.2893662000000003E-8</v>
      </c>
      <c r="BV1959" s="122">
        <v>-2.080309E-8</v>
      </c>
      <c r="BW1959" s="122">
        <v>-8.9478390000000001E-9</v>
      </c>
      <c r="BX1959" s="122">
        <v>-1.0619065E-8</v>
      </c>
      <c r="BY1959" s="122">
        <v>-6.0888663999999998E-10</v>
      </c>
      <c r="BZ1959" s="122">
        <v>-1.8744660000000001E-10</v>
      </c>
      <c r="CA1959" s="122">
        <v>8.0915342999999994E-8</v>
      </c>
      <c r="CB1959" s="122">
        <v>-2.8043711E-6</v>
      </c>
      <c r="CC1959" s="122">
        <v>-7.4297644000000004E-9</v>
      </c>
      <c r="CD1959" s="111">
        <v>0</v>
      </c>
      <c r="CE1959" s="151"/>
      <c r="CF1959" s="143"/>
      <c r="CG1959" s="42" t="s">
        <v>1237</v>
      </c>
      <c r="CH1959" s="42"/>
      <c r="CI1959" s="42"/>
    </row>
    <row r="1960" spans="1:87" ht="14.5" customHeight="1">
      <c r="A1960" s="41" t="s">
        <v>7769</v>
      </c>
      <c r="B1960" s="119" t="s">
        <v>7624</v>
      </c>
      <c r="C1960" s="120" t="str">
        <f t="shared" si="694"/>
        <v>F.108.01.114</v>
      </c>
      <c r="D1960" s="135" t="s">
        <v>7748</v>
      </c>
      <c r="E1960" s="119" t="s">
        <v>7747</v>
      </c>
      <c r="F1960" s="118" t="s">
        <v>7768</v>
      </c>
      <c r="G1960" s="118">
        <v>-2.8669113047200003E-3</v>
      </c>
      <c r="H1960" s="118">
        <v>4.577190479999999E-4</v>
      </c>
      <c r="I1960" s="118">
        <v>6.7255029000000039E-5</v>
      </c>
      <c r="J1960" s="326">
        <v>-2.3670418172000001E-4</v>
      </c>
      <c r="K1960" s="118">
        <v>-3.1551812E-3</v>
      </c>
      <c r="L1960" s="118">
        <v>-6.0067428999999997E-4</v>
      </c>
      <c r="M1960" s="118">
        <v>7.5682688E-4</v>
      </c>
      <c r="N1960" s="118">
        <v>6.1688464999999995E-4</v>
      </c>
      <c r="O1960" s="118">
        <v>-1.3014084999999999E-4</v>
      </c>
      <c r="P1960" s="330">
        <v>-1.550237E-5</v>
      </c>
      <c r="Q1960" s="330">
        <v>-1.3522382E-5</v>
      </c>
      <c r="R1960" s="330">
        <v>-8.8897560999999994E-5</v>
      </c>
      <c r="S1960" s="330">
        <v>-3.1895001999999997E-5</v>
      </c>
      <c r="T1960" s="118">
        <v>0</v>
      </c>
      <c r="U1960" s="118">
        <v>-2.0413458000000001E-4</v>
      </c>
      <c r="V1960" s="330">
        <v>-6.7459972000000001E-7</v>
      </c>
      <c r="W1960" s="118">
        <v>0</v>
      </c>
      <c r="X1960" s="118">
        <v>0</v>
      </c>
      <c r="Y1960" s="41"/>
      <c r="Z1960" s="327">
        <v>-2.3723166917293231E-2</v>
      </c>
      <c r="AA1960" s="41"/>
      <c r="AB1960" s="111">
        <v>-2.433071</v>
      </c>
      <c r="AC1960" s="111">
        <v>-2.3997692000000002</v>
      </c>
      <c r="AD1960" s="111">
        <v>-2.7675512999999999E-2</v>
      </c>
      <c r="AE1960" s="111">
        <v>0</v>
      </c>
      <c r="AF1960" s="111">
        <v>0</v>
      </c>
      <c r="AG1960" s="111">
        <v>-2.7708394E-4</v>
      </c>
      <c r="AH1960" s="111">
        <v>-5.3491811999999998E-3</v>
      </c>
      <c r="AI1960" s="41"/>
      <c r="AJ1960" s="114">
        <v>-6.4401777000000005E-4</v>
      </c>
      <c r="AK1960" s="114">
        <v>-5.0549744000000002E-4</v>
      </c>
      <c r="AL1960" s="121">
        <v>-1.8148825E-5</v>
      </c>
      <c r="AM1960" s="114">
        <v>-1.203715E-4</v>
      </c>
      <c r="AN1960" s="113">
        <v>-3.0305601626100002E-8</v>
      </c>
      <c r="AO1960" s="112">
        <v>-6.7118436670541981E-11</v>
      </c>
      <c r="AP1960" s="112">
        <v>-1.6858753907799999E-2</v>
      </c>
      <c r="AQ1960" s="328">
        <v>-2.4486367E-8</v>
      </c>
      <c r="AR1960" s="328">
        <v>-7.3973024999999999E-11</v>
      </c>
      <c r="AS1960" s="328">
        <v>-2.0170617000000002E-15</v>
      </c>
      <c r="AT1960" s="328">
        <v>-1.0875753E-11</v>
      </c>
      <c r="AU1960" s="328">
        <v>-1.4128131000000001E-12</v>
      </c>
      <c r="AV1960" s="328">
        <v>9.1723574999999997E-11</v>
      </c>
      <c r="AW1960" s="328">
        <v>-5.6650776999999997E-9</v>
      </c>
      <c r="AX1960" s="328">
        <v>1.2622229E-11</v>
      </c>
      <c r="AY1960" s="328">
        <v>-4.8751035000000001E-12</v>
      </c>
      <c r="AZ1960" s="328">
        <v>-1.5859869999999999E-14</v>
      </c>
      <c r="BA1960" s="328">
        <v>-8.1353442000000005E-17</v>
      </c>
      <c r="BB1960" s="328">
        <v>-3.360871E-14</v>
      </c>
      <c r="BC1960" s="328">
        <v>-1.9417381999999998E-15</v>
      </c>
      <c r="BD1960" s="328">
        <v>-1.4675672E-15</v>
      </c>
      <c r="BE1960" s="328">
        <v>-1.6885335999999999E-10</v>
      </c>
      <c r="BF1960" s="328">
        <v>-6.4738574999999999E-11</v>
      </c>
      <c r="BG1960" s="328">
        <v>-8.3756086999999997E-13</v>
      </c>
      <c r="BH1960" s="328">
        <v>-1.5009078E-6</v>
      </c>
      <c r="BI1960" s="329">
        <v>-1.6857252999999999E-2</v>
      </c>
      <c r="BJ1960" s="329">
        <v>0</v>
      </c>
      <c r="BK1960" s="329">
        <v>0</v>
      </c>
      <c r="BL1960" s="329">
        <v>0</v>
      </c>
      <c r="BM1960" s="41"/>
      <c r="BN1960" s="122">
        <v>-3.4561504000000001E-6</v>
      </c>
      <c r="BO1960" s="122">
        <v>-2.2430059E-9</v>
      </c>
      <c r="BP1960" s="122">
        <v>-6.6146483999999998E-7</v>
      </c>
      <c r="BQ1960" s="122">
        <v>-1.0466697E-8</v>
      </c>
      <c r="BR1960" s="122">
        <v>-1.6470723999999999E-7</v>
      </c>
      <c r="BS1960" s="122">
        <v>6.1909848999999998E-8</v>
      </c>
      <c r="BT1960" s="122">
        <v>-2.0345783999999999E-11</v>
      </c>
      <c r="BU1960" s="122">
        <v>9.2893662000000003E-8</v>
      </c>
      <c r="BV1960" s="122">
        <v>-2.080309E-8</v>
      </c>
      <c r="BW1960" s="122">
        <v>-8.9478390000000001E-9</v>
      </c>
      <c r="BX1960" s="122">
        <v>-1.0619065E-8</v>
      </c>
      <c r="BY1960" s="122">
        <v>-6.0888663999999998E-10</v>
      </c>
      <c r="BZ1960" s="122">
        <v>-1.8744660000000001E-10</v>
      </c>
      <c r="CA1960" s="122">
        <v>8.0915342999999994E-8</v>
      </c>
      <c r="CB1960" s="122">
        <v>-2.8043711E-6</v>
      </c>
      <c r="CC1960" s="122">
        <v>-7.4297644000000004E-9</v>
      </c>
      <c r="CD1960" s="111">
        <v>0</v>
      </c>
      <c r="CE1960" s="151"/>
      <c r="CF1960" s="143"/>
      <c r="CG1960" s="42" t="s">
        <v>1238</v>
      </c>
      <c r="CH1960" s="42"/>
      <c r="CI1960" s="42"/>
    </row>
    <row r="1961" spans="1:87" ht="14.5" customHeight="1">
      <c r="A1961" s="41" t="s">
        <v>7767</v>
      </c>
      <c r="B1961" s="119" t="s">
        <v>7624</v>
      </c>
      <c r="C1961" s="120" t="str">
        <f t="shared" si="694"/>
        <v>F.108.01.115</v>
      </c>
      <c r="D1961" s="135" t="s">
        <v>7748</v>
      </c>
      <c r="E1961" s="119" t="s">
        <v>7747</v>
      </c>
      <c r="F1961" s="118" t="s">
        <v>7766</v>
      </c>
      <c r="G1961" s="118">
        <v>0.27337486709858005</v>
      </c>
      <c r="H1961" s="118">
        <v>0.12398998861300001</v>
      </c>
      <c r="I1961" s="118">
        <v>0.14717521176100001</v>
      </c>
      <c r="J1961" s="326">
        <v>-2.0209177542000002E-4</v>
      </c>
      <c r="K1961" s="118">
        <v>2.4117585000000001E-3</v>
      </c>
      <c r="L1961" s="118">
        <v>-5.1283985000000003E-4</v>
      </c>
      <c r="M1961" s="118">
        <v>0.14776395000000001</v>
      </c>
      <c r="N1961" s="118">
        <v>0.12412587999999999</v>
      </c>
      <c r="O1961" s="118">
        <v>-1.1111082E-4</v>
      </c>
      <c r="P1961" s="330">
        <v>-1.3235514000000001E-5</v>
      </c>
      <c r="Q1961" s="330">
        <v>-1.1545053E-5</v>
      </c>
      <c r="R1961" s="330">
        <v>-7.5898389000000002E-5</v>
      </c>
      <c r="S1961" s="330">
        <v>-2.7231110000000002E-5</v>
      </c>
      <c r="T1961" s="118">
        <v>0</v>
      </c>
      <c r="U1961" s="118">
        <v>-1.7428471000000001E-4</v>
      </c>
      <c r="V1961" s="330">
        <v>-5.7595542000000004E-7</v>
      </c>
      <c r="W1961" s="118">
        <v>0</v>
      </c>
      <c r="X1961" s="118">
        <v>0</v>
      </c>
      <c r="Y1961" s="41"/>
      <c r="Z1961" s="327">
        <v>1.8133522556390978E-2</v>
      </c>
      <c r="AA1961" s="41"/>
      <c r="AB1961" s="111">
        <v>-2.0772917</v>
      </c>
      <c r="AC1961" s="111">
        <v>-2.0488596000000001</v>
      </c>
      <c r="AD1961" s="111">
        <v>-2.3628621999999998E-2</v>
      </c>
      <c r="AE1961" s="111">
        <v>0</v>
      </c>
      <c r="AF1961" s="111">
        <v>0</v>
      </c>
      <c r="AG1961" s="111">
        <v>-2.3656695000000001E-4</v>
      </c>
      <c r="AH1961" s="111">
        <v>-4.5669895999999998E-3</v>
      </c>
      <c r="AI1961" s="41"/>
      <c r="AJ1961" s="114">
        <v>2.4812409000000001E-2</v>
      </c>
      <c r="AK1961" s="114">
        <v>2.3780468999999999E-2</v>
      </c>
      <c r="AL1961" s="114">
        <v>1.1347099999999999E-3</v>
      </c>
      <c r="AM1961" s="114">
        <v>-1.0277000999999999E-4</v>
      </c>
      <c r="AN1961" s="113">
        <v>1.4256876027218003E-6</v>
      </c>
      <c r="AO1961" s="112">
        <v>4.1964127580084798E-9</v>
      </c>
      <c r="AP1961" s="112">
        <v>-1.4393559435399999E-2</v>
      </c>
      <c r="AQ1961" s="328">
        <v>1.4718005E-8</v>
      </c>
      <c r="AR1961" s="328">
        <v>4.4329446E-11</v>
      </c>
      <c r="AS1961" s="328">
        <v>1.2145478E-15</v>
      </c>
      <c r="AT1961" s="328">
        <v>-9.2854306999999999E-12</v>
      </c>
      <c r="AU1961" s="328">
        <v>-1.2062224999999999E-12</v>
      </c>
      <c r="AV1961" s="328">
        <v>1.8456624E-8</v>
      </c>
      <c r="AW1961" s="328">
        <v>1.3927229000000001E-6</v>
      </c>
      <c r="AX1961" s="328">
        <v>2.6160537999999998E-9</v>
      </c>
      <c r="AY1961" s="328">
        <v>1.5367886E-9</v>
      </c>
      <c r="AZ1961" s="328">
        <v>-1.3540738E-14</v>
      </c>
      <c r="BA1961" s="328">
        <v>-6.9457419E-17</v>
      </c>
      <c r="BB1961" s="328">
        <v>-2.8694228999999998E-14</v>
      </c>
      <c r="BC1961" s="328">
        <v>-1.6578048E-15</v>
      </c>
      <c r="BD1961" s="328">
        <v>-1.2529700999999999E-15</v>
      </c>
      <c r="BE1961" s="328">
        <v>-1.4416253999999999E-10</v>
      </c>
      <c r="BF1961" s="328">
        <v>-5.5272085000000002E-11</v>
      </c>
      <c r="BG1961" s="328">
        <v>-7.1508734000000004E-13</v>
      </c>
      <c r="BH1961" s="328">
        <v>-1.2814354E-6</v>
      </c>
      <c r="BI1961" s="329">
        <v>-1.4392278E-2</v>
      </c>
      <c r="BJ1961" s="329">
        <v>0</v>
      </c>
      <c r="BK1961" s="329">
        <v>0</v>
      </c>
      <c r="BL1961" s="329">
        <v>0</v>
      </c>
      <c r="BM1961" s="41"/>
      <c r="BN1961" s="122">
        <v>7.3239745999999995E-5</v>
      </c>
      <c r="BO1961" s="122">
        <v>1.6672509000000001E-5</v>
      </c>
      <c r="BP1961" s="122">
        <v>5.0561073000000004E-7</v>
      </c>
      <c r="BQ1961" s="122">
        <v>-8.9361896000000006E-9</v>
      </c>
      <c r="BR1961" s="122">
        <v>4.7224147000000003E-6</v>
      </c>
      <c r="BS1961" s="122">
        <v>1.1950634999999999E-5</v>
      </c>
      <c r="BT1961" s="122">
        <v>-1.7370693E-11</v>
      </c>
      <c r="BU1961" s="122">
        <v>1.8137576000000002E-5</v>
      </c>
      <c r="BV1961" s="122">
        <v>-1.7761128E-8</v>
      </c>
      <c r="BW1961" s="122">
        <v>-7.6394286000000007E-9</v>
      </c>
      <c r="BX1961" s="122">
        <v>-9.0662773000000006E-9</v>
      </c>
      <c r="BY1961" s="122">
        <v>-5.1985133000000005E-10</v>
      </c>
      <c r="BZ1961" s="122">
        <v>-1.6003695000000001E-10</v>
      </c>
      <c r="CA1961" s="122">
        <v>2.3695741999999999E-5</v>
      </c>
      <c r="CB1961" s="122">
        <v>-2.3942979000000001E-6</v>
      </c>
      <c r="CC1961" s="122">
        <v>-6.3433365999999999E-9</v>
      </c>
      <c r="CD1961" s="111">
        <v>0</v>
      </c>
      <c r="CE1961" s="151"/>
      <c r="CF1961" s="143"/>
      <c r="CG1961" s="42" t="s">
        <v>1239</v>
      </c>
      <c r="CH1961" s="42"/>
      <c r="CI1961" s="42"/>
    </row>
    <row r="1962" spans="1:87" ht="14.5" customHeight="1">
      <c r="A1962" s="41" t="s">
        <v>7765</v>
      </c>
      <c r="B1962" s="119" t="s">
        <v>7624</v>
      </c>
      <c r="C1962" s="120" t="str">
        <f t="shared" si="694"/>
        <v>F.108.01.116</v>
      </c>
      <c r="D1962" s="135" t="s">
        <v>7748</v>
      </c>
      <c r="E1962" s="119" t="s">
        <v>7747</v>
      </c>
      <c r="F1962" s="118" t="s">
        <v>7764</v>
      </c>
      <c r="G1962" s="118">
        <v>-1.6126792093500001E-3</v>
      </c>
      <c r="H1962" s="118">
        <v>5.0275865500000005E-4</v>
      </c>
      <c r="I1962" s="118">
        <v>7.1306760999999925E-5</v>
      </c>
      <c r="J1962" s="326">
        <v>-2.6126782535000002E-4</v>
      </c>
      <c r="K1962" s="118">
        <v>-1.9254768E-3</v>
      </c>
      <c r="L1962" s="118">
        <v>-6.6300842000000003E-4</v>
      </c>
      <c r="M1962" s="118">
        <v>8.3243795999999996E-4</v>
      </c>
      <c r="N1962" s="118">
        <v>6.7844143999999998E-4</v>
      </c>
      <c r="O1962" s="118">
        <v>-1.4364603E-4</v>
      </c>
      <c r="P1962" s="330">
        <v>-1.7111106999999999E-5</v>
      </c>
      <c r="Q1962" s="330">
        <v>-1.4925648E-5</v>
      </c>
      <c r="R1962" s="330">
        <v>-9.8122778999999998E-5</v>
      </c>
      <c r="S1962" s="330">
        <v>-3.5204860000000003E-5</v>
      </c>
      <c r="T1962" s="118">
        <v>0</v>
      </c>
      <c r="U1962" s="118">
        <v>-2.2531836000000001E-4</v>
      </c>
      <c r="V1962" s="330">
        <v>-7.4460534999999996E-7</v>
      </c>
      <c r="W1962" s="118">
        <v>0</v>
      </c>
      <c r="X1962" s="118">
        <v>0</v>
      </c>
      <c r="Y1962" s="41"/>
      <c r="Z1962" s="327">
        <v>-1.4477269172932331E-2</v>
      </c>
      <c r="AA1962" s="41"/>
      <c r="AB1962" s="111">
        <v>-2.6855595000000001</v>
      </c>
      <c r="AC1962" s="111">
        <v>-2.6488019</v>
      </c>
      <c r="AD1962" s="111">
        <v>-3.0547499999999998E-2</v>
      </c>
      <c r="AE1962" s="111">
        <v>0</v>
      </c>
      <c r="AF1962" s="111">
        <v>0</v>
      </c>
      <c r="AG1962" s="111">
        <v>-3.0583793000000002E-4</v>
      </c>
      <c r="AH1962" s="111">
        <v>-5.9042849E-3</v>
      </c>
      <c r="AI1962" s="41"/>
      <c r="AJ1962" s="114">
        <v>-5.2125317999999999E-4</v>
      </c>
      <c r="AK1962" s="114">
        <v>-3.7720019000000001E-4</v>
      </c>
      <c r="AL1962" s="121">
        <v>-1.1190100999999999E-5</v>
      </c>
      <c r="AM1962" s="114">
        <v>-1.3286289E-4</v>
      </c>
      <c r="AN1962" s="113">
        <v>-2.2613920763699997E-8</v>
      </c>
      <c r="AO1962" s="112">
        <v>-4.1383507706680003E-11</v>
      </c>
      <c r="AP1962" s="112">
        <v>-1.8608247662399997E-2</v>
      </c>
      <c r="AQ1962" s="328">
        <v>-1.6162627000000001E-8</v>
      </c>
      <c r="AR1962" s="328">
        <v>-4.8867809999999998E-11</v>
      </c>
      <c r="AS1962" s="328">
        <v>-1.3307376E-15</v>
      </c>
      <c r="AT1962" s="328">
        <v>-1.2004369000000001E-11</v>
      </c>
      <c r="AU1962" s="328">
        <v>-1.5594257000000001E-12</v>
      </c>
      <c r="AV1962" s="328">
        <v>1.0087634E-10</v>
      </c>
      <c r="AW1962" s="328">
        <v>-6.2807737E-9</v>
      </c>
      <c r="AX1962" s="328">
        <v>1.3880239999999999E-11</v>
      </c>
      <c r="AY1962" s="328">
        <v>-5.4116744000000002E-12</v>
      </c>
      <c r="AZ1962" s="328">
        <v>-1.7505705999999999E-14</v>
      </c>
      <c r="BA1962" s="328">
        <v>-8.9795779999999995E-17</v>
      </c>
      <c r="BB1962" s="328">
        <v>-3.7096405999999998E-14</v>
      </c>
      <c r="BC1962" s="328">
        <v>-2.1432393999999998E-15</v>
      </c>
      <c r="BD1962" s="328">
        <v>-1.6198618999999999E-15</v>
      </c>
      <c r="BE1962" s="328">
        <v>-1.8637588000000001E-10</v>
      </c>
      <c r="BF1962" s="328">
        <v>-7.1456728999999997E-11</v>
      </c>
      <c r="BG1962" s="328">
        <v>-9.2447756E-13</v>
      </c>
      <c r="BH1962" s="328">
        <v>-1.6566623999999999E-6</v>
      </c>
      <c r="BI1962" s="329">
        <v>-1.8606590999999999E-2</v>
      </c>
      <c r="BJ1962" s="329">
        <v>0</v>
      </c>
      <c r="BK1962" s="329">
        <v>0</v>
      </c>
      <c r="BL1962" s="329">
        <v>0</v>
      </c>
      <c r="BM1962" s="41"/>
      <c r="BN1962" s="122">
        <v>-3.4898597000000002E-6</v>
      </c>
      <c r="BO1962" s="122">
        <v>-2.8075812999999999E-9</v>
      </c>
      <c r="BP1962" s="122">
        <v>-4.0366467E-7</v>
      </c>
      <c r="BQ1962" s="122">
        <v>-1.1552864000000001E-8</v>
      </c>
      <c r="BR1962" s="122">
        <v>-1.8189627E-7</v>
      </c>
      <c r="BS1962" s="122">
        <v>6.8097697000000005E-8</v>
      </c>
      <c r="BT1962" s="122">
        <v>-2.2457138999999999E-11</v>
      </c>
      <c r="BU1962" s="122">
        <v>1.0217422E-7</v>
      </c>
      <c r="BV1962" s="122">
        <v>-2.2961900999999999E-8</v>
      </c>
      <c r="BW1962" s="122">
        <v>-9.8763882999999999E-9</v>
      </c>
      <c r="BX1962" s="122">
        <v>-1.1721044E-8</v>
      </c>
      <c r="BY1962" s="122">
        <v>-6.7207297999999997E-10</v>
      </c>
      <c r="BZ1962" s="122">
        <v>-2.068986E-10</v>
      </c>
      <c r="CA1962" s="122">
        <v>8.8842061999999996E-8</v>
      </c>
      <c r="CB1962" s="122">
        <v>-3.0953907000000002E-6</v>
      </c>
      <c r="CC1962" s="122">
        <v>-8.2007777000000004E-9</v>
      </c>
      <c r="CD1962" s="111">
        <v>0</v>
      </c>
      <c r="CE1962" s="151"/>
      <c r="CF1962" s="143"/>
      <c r="CG1962" s="42" t="s">
        <v>1240</v>
      </c>
      <c r="CH1962" s="42"/>
      <c r="CI1962" s="42"/>
    </row>
    <row r="1963" spans="1:87" ht="14.5" customHeight="1">
      <c r="A1963" s="41" t="s">
        <v>7763</v>
      </c>
      <c r="B1963" s="119" t="s">
        <v>7624</v>
      </c>
      <c r="C1963" s="120" t="str">
        <f t="shared" si="694"/>
        <v>F.108.01.117</v>
      </c>
      <c r="D1963" s="135" t="s">
        <v>7748</v>
      </c>
      <c r="E1963" s="119" t="s">
        <v>7747</v>
      </c>
      <c r="F1963" s="118" t="s">
        <v>7762</v>
      </c>
      <c r="G1963" s="118">
        <v>3.8757086711400002E-3</v>
      </c>
      <c r="H1963" s="118">
        <v>3.4313891099999999E-4</v>
      </c>
      <c r="I1963" s="118">
        <v>4.8009631000000034E-5</v>
      </c>
      <c r="J1963" s="326">
        <v>-1.7864467085999998E-4</v>
      </c>
      <c r="K1963" s="118">
        <v>3.6632048E-3</v>
      </c>
      <c r="L1963" s="118">
        <v>-4.5333909E-4</v>
      </c>
      <c r="M1963" s="118">
        <v>5.6844122000000003E-4</v>
      </c>
      <c r="N1963" s="118">
        <v>4.6326389000000002E-4</v>
      </c>
      <c r="O1963" s="330">
        <v>-9.8219506E-5</v>
      </c>
      <c r="P1963" s="330">
        <v>-1.1699902E-5</v>
      </c>
      <c r="Q1963" s="330">
        <v>-1.0205571E-5</v>
      </c>
      <c r="R1963" s="330">
        <v>-6.7092498999999999E-5</v>
      </c>
      <c r="S1963" s="330">
        <v>-2.4071698999999999E-5</v>
      </c>
      <c r="T1963" s="118">
        <v>0</v>
      </c>
      <c r="U1963" s="118">
        <v>-1.5406384E-4</v>
      </c>
      <c r="V1963" s="330">
        <v>-5.0913185999999998E-7</v>
      </c>
      <c r="W1963" s="118">
        <v>0</v>
      </c>
      <c r="X1963" s="118">
        <v>0</v>
      </c>
      <c r="Y1963" s="41"/>
      <c r="Z1963" s="327">
        <v>2.7542893233082705E-2</v>
      </c>
      <c r="AA1963" s="41"/>
      <c r="AB1963" s="111">
        <v>-1.8362799999999999</v>
      </c>
      <c r="AC1963" s="111">
        <v>-1.8111466000000001</v>
      </c>
      <c r="AD1963" s="111">
        <v>-2.0887178999999999E-2</v>
      </c>
      <c r="AE1963" s="111">
        <v>0</v>
      </c>
      <c r="AF1963" s="111">
        <v>0</v>
      </c>
      <c r="AG1963" s="111">
        <v>-2.0911996E-4</v>
      </c>
      <c r="AH1963" s="111">
        <v>-4.0371178999999997E-3</v>
      </c>
      <c r="AI1963" s="41"/>
      <c r="AJ1963" s="114">
        <v>2.5137507000000002E-4</v>
      </c>
      <c r="AK1963" s="114">
        <v>3.2152975999999998E-4</v>
      </c>
      <c r="AL1963" s="121">
        <v>2.0691726000000002E-5</v>
      </c>
      <c r="AM1963" s="121">
        <v>-9.0846418000000001E-5</v>
      </c>
      <c r="AN1963" s="113">
        <v>1.9276364151500002E-8</v>
      </c>
      <c r="AO1963" s="112">
        <v>7.6522656550276002E-11</v>
      </c>
      <c r="AP1963" s="112">
        <v>-1.2723587760600001E-2</v>
      </c>
      <c r="AQ1963" s="328">
        <v>2.3694696E-8</v>
      </c>
      <c r="AR1963" s="328">
        <v>7.1423377000000002E-11</v>
      </c>
      <c r="AS1963" s="328">
        <v>1.9543978E-15</v>
      </c>
      <c r="AT1963" s="328">
        <v>-8.2081154999999994E-12</v>
      </c>
      <c r="AU1963" s="328">
        <v>-1.0662739999999999E-12</v>
      </c>
      <c r="AV1963" s="328">
        <v>6.8881943000000003E-11</v>
      </c>
      <c r="AW1963" s="328">
        <v>-4.3016436E-9</v>
      </c>
      <c r="AX1963" s="328">
        <v>9.4775315999999992E-12</v>
      </c>
      <c r="AY1963" s="328">
        <v>-3.7081157999999998E-12</v>
      </c>
      <c r="AZ1963" s="328">
        <v>-1.1969713999999999E-14</v>
      </c>
      <c r="BA1963" s="328">
        <v>-6.1398824000000004E-17</v>
      </c>
      <c r="BB1963" s="328">
        <v>-2.5365063999999999E-14</v>
      </c>
      <c r="BC1963" s="328">
        <v>-1.4654628E-15</v>
      </c>
      <c r="BD1963" s="328">
        <v>-1.1075979000000001E-15</v>
      </c>
      <c r="BE1963" s="328">
        <v>-1.274365E-10</v>
      </c>
      <c r="BF1963" s="328">
        <v>-4.8859301999999998E-11</v>
      </c>
      <c r="BG1963" s="328">
        <v>-6.3212141000000002E-13</v>
      </c>
      <c r="BH1963" s="328">
        <v>-1.1327606E-6</v>
      </c>
      <c r="BI1963" s="329">
        <v>-1.2722455000000001E-2</v>
      </c>
      <c r="BJ1963" s="329">
        <v>0</v>
      </c>
      <c r="BK1963" s="329">
        <v>0</v>
      </c>
      <c r="BL1963" s="329">
        <v>0</v>
      </c>
      <c r="BM1963" s="41"/>
      <c r="BN1963" s="122">
        <v>-1.3426312999999999E-6</v>
      </c>
      <c r="BO1963" s="122">
        <v>-2.0043938999999999E-9</v>
      </c>
      <c r="BP1963" s="122">
        <v>7.6796893999999998E-7</v>
      </c>
      <c r="BQ1963" s="122">
        <v>-7.8993941E-9</v>
      </c>
      <c r="BR1963" s="122">
        <v>-1.2439822E-7</v>
      </c>
      <c r="BS1963" s="122">
        <v>4.6502106000000002E-8</v>
      </c>
      <c r="BT1963" s="122">
        <v>-1.5355308999999999E-11</v>
      </c>
      <c r="BU1963" s="122">
        <v>6.9771007999999999E-8</v>
      </c>
      <c r="BV1963" s="122">
        <v>-1.5700445000000001E-8</v>
      </c>
      <c r="BW1963" s="122">
        <v>-6.7530860000000003E-9</v>
      </c>
      <c r="BX1963" s="122">
        <v>-8.0143887999999997E-9</v>
      </c>
      <c r="BY1963" s="122">
        <v>-4.5953708000000002E-10</v>
      </c>
      <c r="BZ1963" s="122">
        <v>-1.4146913000000001E-10</v>
      </c>
      <c r="CA1963" s="122">
        <v>6.0626722000000002E-8</v>
      </c>
      <c r="CB1963" s="122">
        <v>-2.1165064999999998E-6</v>
      </c>
      <c r="CC1963" s="122">
        <v>-5.6073693999999996E-9</v>
      </c>
      <c r="CD1963" s="111">
        <v>0</v>
      </c>
      <c r="CE1963" s="151"/>
      <c r="CF1963" s="143"/>
      <c r="CG1963" s="42" t="s">
        <v>1241</v>
      </c>
      <c r="CH1963" s="42"/>
      <c r="CI1963" s="42"/>
    </row>
    <row r="1964" spans="1:87" ht="14.5" customHeight="1">
      <c r="A1964" s="41" t="s">
        <v>7761</v>
      </c>
      <c r="B1964" s="119" t="s">
        <v>7624</v>
      </c>
      <c r="C1964" s="120" t="str">
        <f t="shared" si="694"/>
        <v>F.108.01.118</v>
      </c>
      <c r="D1964" s="135" t="s">
        <v>7748</v>
      </c>
      <c r="E1964" s="119" t="s">
        <v>7747</v>
      </c>
      <c r="F1964" s="118" t="s">
        <v>7760</v>
      </c>
      <c r="G1964" s="118">
        <v>-1.8128445544999998E-3</v>
      </c>
      <c r="H1964" s="118">
        <v>5.0306988600000001E-4</v>
      </c>
      <c r="I1964" s="118">
        <v>6.7171945000000057E-5</v>
      </c>
      <c r="J1964" s="326">
        <v>-2.6350088549999999E-4</v>
      </c>
      <c r="K1964" s="118">
        <v>-2.1195855E-3</v>
      </c>
      <c r="L1964" s="118">
        <v>-6.6867515999999999E-4</v>
      </c>
      <c r="M1964" s="118">
        <v>8.3480854000000005E-4</v>
      </c>
      <c r="N1964" s="118">
        <v>6.8025422999999998E-4</v>
      </c>
      <c r="O1964" s="118">
        <v>-1.4487376999999999E-4</v>
      </c>
      <c r="P1964" s="330">
        <v>-1.7257356000000001E-5</v>
      </c>
      <c r="Q1964" s="330">
        <v>-1.5053217999999999E-5</v>
      </c>
      <c r="R1964" s="330">
        <v>-9.8961435E-5</v>
      </c>
      <c r="S1964" s="330">
        <v>-3.5505756000000001E-5</v>
      </c>
      <c r="T1964" s="118">
        <v>0</v>
      </c>
      <c r="U1964" s="118">
        <v>-2.2724415999999999E-4</v>
      </c>
      <c r="V1964" s="330">
        <v>-7.5096949999999999E-7</v>
      </c>
      <c r="W1964" s="118">
        <v>0</v>
      </c>
      <c r="X1964" s="118">
        <v>0</v>
      </c>
      <c r="Y1964" s="41"/>
      <c r="Z1964" s="327">
        <v>-1.5936733082706767E-2</v>
      </c>
      <c r="AA1964" s="41"/>
      <c r="AB1964" s="111">
        <v>-2.7085129999999999</v>
      </c>
      <c r="AC1964" s="111">
        <v>-2.6714411999999998</v>
      </c>
      <c r="AD1964" s="111">
        <v>-3.080859E-2</v>
      </c>
      <c r="AE1964" s="111">
        <v>0</v>
      </c>
      <c r="AF1964" s="111">
        <v>0</v>
      </c>
      <c r="AG1964" s="111">
        <v>-3.0845192999999998E-4</v>
      </c>
      <c r="AH1964" s="111">
        <v>-5.9547489E-3</v>
      </c>
      <c r="AI1964" s="41"/>
      <c r="AJ1964" s="114">
        <v>-5.4819321999999998E-4</v>
      </c>
      <c r="AK1964" s="114">
        <v>-4.0186151999999998E-4</v>
      </c>
      <c r="AL1964" s="121">
        <v>-1.2333229999999999E-5</v>
      </c>
      <c r="AM1964" s="114">
        <v>-1.3399846999999999E-4</v>
      </c>
      <c r="AN1964" s="113">
        <v>-2.4092417464200004E-8</v>
      </c>
      <c r="AO1964" s="112">
        <v>-4.5611057899365001E-11</v>
      </c>
      <c r="AP1964" s="112">
        <v>-1.8767292821900001E-2</v>
      </c>
      <c r="AQ1964" s="328">
        <v>-1.7540323000000001E-8</v>
      </c>
      <c r="AR1964" s="328">
        <v>-5.3025518000000001E-11</v>
      </c>
      <c r="AS1964" s="328">
        <v>-1.4442945E-15</v>
      </c>
      <c r="AT1964" s="328">
        <v>-1.210697E-11</v>
      </c>
      <c r="AU1964" s="328">
        <v>-1.5727541999999999E-12</v>
      </c>
      <c r="AV1964" s="328">
        <v>1.0114587E-10</v>
      </c>
      <c r="AW1964" s="328">
        <v>-6.3795242999999996E-9</v>
      </c>
      <c r="AX1964" s="328">
        <v>1.3914859000000001E-11</v>
      </c>
      <c r="AY1964" s="328">
        <v>-5.5076208999999996E-12</v>
      </c>
      <c r="AZ1964" s="328">
        <v>-1.7655326999999999E-14</v>
      </c>
      <c r="BA1964" s="328">
        <v>-9.0563265000000003E-17</v>
      </c>
      <c r="BB1964" s="328">
        <v>-3.7413470000000002E-14</v>
      </c>
      <c r="BC1964" s="328">
        <v>-2.1615577E-15</v>
      </c>
      <c r="BD1964" s="328">
        <v>-1.6337069E-15</v>
      </c>
      <c r="BE1964" s="328">
        <v>-1.8796884E-10</v>
      </c>
      <c r="BF1964" s="328">
        <v>-7.2067470000000003E-11</v>
      </c>
      <c r="BG1964" s="328">
        <v>-9.3237908000000003E-13</v>
      </c>
      <c r="BH1964" s="328">
        <v>-1.6708219E-6</v>
      </c>
      <c r="BI1964" s="329">
        <v>-1.8765621999999999E-2</v>
      </c>
      <c r="BJ1964" s="329">
        <v>0</v>
      </c>
      <c r="BK1964" s="329">
        <v>0</v>
      </c>
      <c r="BL1964" s="329">
        <v>0</v>
      </c>
      <c r="BM1964" s="41"/>
      <c r="BN1964" s="122">
        <v>-3.5593536E-6</v>
      </c>
      <c r="BO1964" s="122">
        <v>-3.3692970999999998E-9</v>
      </c>
      <c r="BP1964" s="122">
        <v>-4.4435840000000001E-7</v>
      </c>
      <c r="BQ1964" s="122">
        <v>-1.1651605999999999E-8</v>
      </c>
      <c r="BR1964" s="122">
        <v>-1.8360775999999999E-7</v>
      </c>
      <c r="BS1964" s="122">
        <v>6.8296047000000003E-8</v>
      </c>
      <c r="BT1964" s="122">
        <v>-2.2649079999999999E-11</v>
      </c>
      <c r="BU1964" s="122">
        <v>1.0246516E-7</v>
      </c>
      <c r="BV1964" s="122">
        <v>-2.3158156000000001E-8</v>
      </c>
      <c r="BW1964" s="122">
        <v>-9.9608019000000004E-9</v>
      </c>
      <c r="BX1964" s="122">
        <v>-1.1821223E-8</v>
      </c>
      <c r="BY1964" s="122">
        <v>-6.7781719999999998E-10</v>
      </c>
      <c r="BZ1964" s="122">
        <v>-2.0866697000000001E-10</v>
      </c>
      <c r="CA1964" s="122">
        <v>8.883948E-8</v>
      </c>
      <c r="CB1964" s="122">
        <v>-3.1218470000000001E-6</v>
      </c>
      <c r="CC1964" s="122">
        <v>-8.2708697999999999E-9</v>
      </c>
      <c r="CD1964" s="111">
        <v>0</v>
      </c>
      <c r="CE1964" s="151"/>
      <c r="CF1964" s="143"/>
      <c r="CG1964" s="42" t="s">
        <v>1242</v>
      </c>
      <c r="CH1964" s="42"/>
      <c r="CI1964" s="42"/>
    </row>
    <row r="1965" spans="1:87" ht="14.5" customHeight="1">
      <c r="A1965" s="41" t="s">
        <v>7759</v>
      </c>
      <c r="B1965" s="119" t="s">
        <v>7624</v>
      </c>
      <c r="C1965" s="120" t="str">
        <f t="shared" si="694"/>
        <v>F.108.01.119</v>
      </c>
      <c r="D1965" s="135" t="s">
        <v>7748</v>
      </c>
      <c r="E1965" s="119" t="s">
        <v>7747</v>
      </c>
      <c r="F1965" s="118" t="s">
        <v>7758</v>
      </c>
      <c r="G1965" s="118">
        <v>1.2441172465600002E-3</v>
      </c>
      <c r="H1965" s="118">
        <v>5.1058715900000008E-4</v>
      </c>
      <c r="I1965" s="118">
        <v>7.1839600999999998E-5</v>
      </c>
      <c r="J1965" s="326">
        <v>-2.6562229344000003E-4</v>
      </c>
      <c r="K1965" s="118">
        <v>9.2731278000000004E-4</v>
      </c>
      <c r="L1965" s="118">
        <v>-6.7405855999999999E-4</v>
      </c>
      <c r="M1965" s="118">
        <v>8.4565631999999999E-4</v>
      </c>
      <c r="N1965" s="118">
        <v>6.8919798999999996E-4</v>
      </c>
      <c r="O1965" s="118">
        <v>-1.4604013E-4</v>
      </c>
      <c r="P1965" s="330">
        <v>-1.7396292E-5</v>
      </c>
      <c r="Q1965" s="330">
        <v>-1.5174409E-5</v>
      </c>
      <c r="R1965" s="330">
        <v>-9.9758159000000004E-5</v>
      </c>
      <c r="S1965" s="330">
        <v>-3.5791608E-5</v>
      </c>
      <c r="T1965" s="118">
        <v>0</v>
      </c>
      <c r="U1965" s="118">
        <v>-2.2907367E-4</v>
      </c>
      <c r="V1965" s="330">
        <v>-7.5701544000000001E-7</v>
      </c>
      <c r="W1965" s="118">
        <v>0</v>
      </c>
      <c r="X1965" s="118">
        <v>0</v>
      </c>
      <c r="Y1965" s="41"/>
      <c r="Z1965" s="327">
        <v>6.9722765413533835E-3</v>
      </c>
      <c r="AA1965" s="41"/>
      <c r="AB1965" s="111">
        <v>-2.7303188</v>
      </c>
      <c r="AC1965" s="111">
        <v>-2.6929485999999998</v>
      </c>
      <c r="AD1965" s="111">
        <v>-3.1056625000000001E-2</v>
      </c>
      <c r="AE1965" s="111">
        <v>0</v>
      </c>
      <c r="AF1965" s="111">
        <v>0</v>
      </c>
      <c r="AG1965" s="111">
        <v>-3.1093522999999998E-4</v>
      </c>
      <c r="AH1965" s="111">
        <v>-6.0026895999999996E-3</v>
      </c>
      <c r="AI1965" s="41"/>
      <c r="AJ1965" s="114">
        <v>-1.7787468999999999E-4</v>
      </c>
      <c r="AK1965" s="121">
        <v>-4.7838832999999997E-5</v>
      </c>
      <c r="AL1965" s="121">
        <v>5.0414138999999997E-6</v>
      </c>
      <c r="AM1965" s="114">
        <v>-1.3507727E-4</v>
      </c>
      <c r="AN1965" s="113">
        <v>-2.8680355722000004E-9</v>
      </c>
      <c r="AO1965" s="112">
        <v>1.8644281652224002E-11</v>
      </c>
      <c r="AP1965" s="112">
        <v>-1.89183852734E-2</v>
      </c>
      <c r="AQ1965" s="328">
        <v>3.6970897E-9</v>
      </c>
      <c r="AR1965" s="328">
        <v>1.1052058999999999E-11</v>
      </c>
      <c r="AS1965" s="328">
        <v>3.0643219999999998E-16</v>
      </c>
      <c r="AT1965" s="328">
        <v>-1.2204442000000001E-11</v>
      </c>
      <c r="AU1965" s="328">
        <v>-1.5854162E-12</v>
      </c>
      <c r="AV1965" s="328">
        <v>1.0247571E-10</v>
      </c>
      <c r="AW1965" s="328">
        <v>-6.3916813000000004E-9</v>
      </c>
      <c r="AX1965" s="328">
        <v>1.4099967E-11</v>
      </c>
      <c r="AY1965" s="328">
        <v>-5.5087360000000003E-12</v>
      </c>
      <c r="AZ1965" s="328">
        <v>-1.7797467999999999E-14</v>
      </c>
      <c r="BA1965" s="328">
        <v>-9.1292375999999999E-17</v>
      </c>
      <c r="BB1965" s="328">
        <v>-3.7714680000000001E-14</v>
      </c>
      <c r="BC1965" s="328">
        <v>-2.1789599999999998E-15</v>
      </c>
      <c r="BD1965" s="328">
        <v>-1.6468596E-15</v>
      </c>
      <c r="BE1965" s="328">
        <v>-1.8948214999999999E-10</v>
      </c>
      <c r="BF1965" s="328">
        <v>-7.2647674000000004E-11</v>
      </c>
      <c r="BG1965" s="328">
        <v>-9.3988551999999995E-13</v>
      </c>
      <c r="BH1965" s="328">
        <v>-1.6842734E-6</v>
      </c>
      <c r="BI1965" s="329">
        <v>-1.8916701000000001E-2</v>
      </c>
      <c r="BJ1965" s="329">
        <v>0</v>
      </c>
      <c r="BK1965" s="329">
        <v>0</v>
      </c>
      <c r="BL1965" s="329">
        <v>0</v>
      </c>
      <c r="BM1965" s="41"/>
      <c r="BN1965" s="122">
        <v>-2.9435608000000002E-6</v>
      </c>
      <c r="BO1965" s="122">
        <v>-2.9286811999999998E-9</v>
      </c>
      <c r="BP1965" s="122">
        <v>1.9440557E-7</v>
      </c>
      <c r="BQ1965" s="122">
        <v>-1.1745411999999999E-8</v>
      </c>
      <c r="BR1965" s="122">
        <v>-1.8494955000000001E-7</v>
      </c>
      <c r="BS1965" s="122">
        <v>6.9179637999999999E-8</v>
      </c>
      <c r="BT1965" s="122">
        <v>-2.2831424999999999E-11</v>
      </c>
      <c r="BU1965" s="122">
        <v>1.0379665E-7</v>
      </c>
      <c r="BV1965" s="122">
        <v>-2.3344598999999999E-8</v>
      </c>
      <c r="BW1965" s="122">
        <v>-1.0040995E-8</v>
      </c>
      <c r="BX1965" s="122">
        <v>-1.1916394E-8</v>
      </c>
      <c r="BY1965" s="122">
        <v>-6.8327419999999995E-10</v>
      </c>
      <c r="BZ1965" s="122">
        <v>-2.1034690999999999E-10</v>
      </c>
      <c r="CA1965" s="122">
        <v>9.0217474999999996E-8</v>
      </c>
      <c r="CB1965" s="122">
        <v>-3.1469806E-6</v>
      </c>
      <c r="CC1965" s="122">
        <v>-8.3374574000000007E-9</v>
      </c>
      <c r="CD1965" s="111">
        <v>0</v>
      </c>
      <c r="CE1965" s="137"/>
      <c r="CF1965" s="143"/>
      <c r="CG1965" s="42" t="s">
        <v>1243</v>
      </c>
      <c r="CH1965" s="42"/>
      <c r="CI1965" s="42"/>
    </row>
    <row r="1966" spans="1:87" ht="14.5" customHeight="1">
      <c r="A1966" s="41" t="s">
        <v>7757</v>
      </c>
      <c r="B1966" s="119" t="s">
        <v>7624</v>
      </c>
      <c r="C1966" s="120" t="str">
        <f t="shared" si="694"/>
        <v>F.108.01.120</v>
      </c>
      <c r="D1966" s="135" t="s">
        <v>7748</v>
      </c>
      <c r="E1966" s="119" t="s">
        <v>7747</v>
      </c>
      <c r="F1966" s="118" t="s">
        <v>7756</v>
      </c>
      <c r="G1966" s="118">
        <v>-1.3373872649569999E-2</v>
      </c>
      <c r="H1966" s="118">
        <v>2.7037226969999997E-4</v>
      </c>
      <c r="I1966" s="118">
        <v>4.0239225000000042E-5</v>
      </c>
      <c r="J1966" s="326">
        <v>-1.3956614426999998E-4</v>
      </c>
      <c r="K1966" s="118">
        <v>-1.3544918E-2</v>
      </c>
      <c r="L1966" s="118">
        <v>-3.5417115999999998E-4</v>
      </c>
      <c r="M1966" s="118">
        <v>4.4682640000000002E-4</v>
      </c>
      <c r="N1966" s="118">
        <v>3.6421990999999999E-4</v>
      </c>
      <c r="O1966" s="330">
        <v>-7.6733989000000004E-5</v>
      </c>
      <c r="P1966" s="330">
        <v>-9.1405485999999993E-6</v>
      </c>
      <c r="Q1966" s="330">
        <v>-7.9731027E-6</v>
      </c>
      <c r="R1966" s="330">
        <v>-5.2416015000000002E-5</v>
      </c>
      <c r="S1966" s="330">
        <v>-1.8806015E-5</v>
      </c>
      <c r="T1966" s="118">
        <v>0</v>
      </c>
      <c r="U1966" s="118">
        <v>-1.2036237E-4</v>
      </c>
      <c r="V1966" s="330">
        <v>-3.9775926999999998E-7</v>
      </c>
      <c r="W1966" s="118">
        <v>0</v>
      </c>
      <c r="X1966" s="118">
        <v>0</v>
      </c>
      <c r="Y1966" s="41"/>
      <c r="Z1966" s="327">
        <v>-0.1018414887218045</v>
      </c>
      <c r="AA1966" s="41"/>
      <c r="AB1966" s="111">
        <v>-1.4345937</v>
      </c>
      <c r="AC1966" s="111">
        <v>-1.4149582999999999</v>
      </c>
      <c r="AD1966" s="111">
        <v>-1.6318109000000001E-2</v>
      </c>
      <c r="AE1966" s="111">
        <v>0</v>
      </c>
      <c r="AF1966" s="111">
        <v>0</v>
      </c>
      <c r="AG1966" s="111">
        <v>-1.6337497000000001E-4</v>
      </c>
      <c r="AH1966" s="111">
        <v>-3.1539983E-3</v>
      </c>
      <c r="AI1966" s="41"/>
      <c r="AJ1966" s="114">
        <v>-1.806039E-3</v>
      </c>
      <c r="AK1966" s="114">
        <v>-1.6578509999999999E-3</v>
      </c>
      <c r="AL1966" s="121">
        <v>-7.7214172999999996E-5</v>
      </c>
      <c r="AM1966" s="121">
        <v>-7.0973763999999996E-5</v>
      </c>
      <c r="AN1966" s="113">
        <v>-9.9391548444770008E-8</v>
      </c>
      <c r="AO1966" s="112">
        <v>-2.85555377335081E-10</v>
      </c>
      <c r="AP1966" s="112">
        <v>-9.9403031692099995E-3</v>
      </c>
      <c r="AQ1966" s="328">
        <v>-9.5966018E-8</v>
      </c>
      <c r="AR1966" s="328">
        <v>-2.8960674E-10</v>
      </c>
      <c r="AS1966" s="328">
        <v>-7.9101189000000002E-15</v>
      </c>
      <c r="AT1966" s="328">
        <v>-6.4125902000000004E-12</v>
      </c>
      <c r="AU1966" s="328">
        <v>-8.3302657000000004E-13</v>
      </c>
      <c r="AV1966" s="328">
        <v>5.4155267999999999E-11</v>
      </c>
      <c r="AW1966" s="328">
        <v>-3.334709E-9</v>
      </c>
      <c r="AX1966" s="328">
        <v>7.4526966E-12</v>
      </c>
      <c r="AY1966" s="328">
        <v>-2.8683530000000001E-12</v>
      </c>
      <c r="AZ1966" s="328">
        <v>-9.3513386999999997E-15</v>
      </c>
      <c r="BA1966" s="328">
        <v>-4.7967830999999997E-17</v>
      </c>
      <c r="BB1966" s="328">
        <v>-1.9816455999999999E-14</v>
      </c>
      <c r="BC1966" s="328">
        <v>-1.1448928E-15</v>
      </c>
      <c r="BD1966" s="328">
        <v>-8.6531085E-16</v>
      </c>
      <c r="BE1966" s="328">
        <v>-9.9559765999999997E-11</v>
      </c>
      <c r="BF1966" s="328">
        <v>-3.8171330000000001E-11</v>
      </c>
      <c r="BG1966" s="328">
        <v>-4.9384485000000002E-13</v>
      </c>
      <c r="BH1966" s="328">
        <v>-8.8496921000000001E-7</v>
      </c>
      <c r="BI1966" s="329">
        <v>-9.9394181999999994E-3</v>
      </c>
      <c r="BJ1966" s="329">
        <v>0</v>
      </c>
      <c r="BK1966" s="329">
        <v>0</v>
      </c>
      <c r="BL1966" s="329">
        <v>0</v>
      </c>
      <c r="BM1966" s="41"/>
      <c r="BN1966" s="122">
        <v>-4.4871225999999996E-6</v>
      </c>
      <c r="BO1966" s="122">
        <v>-1.2563207000000001E-9</v>
      </c>
      <c r="BP1966" s="122">
        <v>-2.839611E-6</v>
      </c>
      <c r="BQ1966" s="122">
        <v>-6.1714017000000001E-9</v>
      </c>
      <c r="BR1966" s="122">
        <v>-9.7095808000000003E-8</v>
      </c>
      <c r="BS1966" s="122">
        <v>3.6550688999999998E-8</v>
      </c>
      <c r="BT1966" s="122">
        <v>-1.1996335E-11</v>
      </c>
      <c r="BU1966" s="122">
        <v>5.4843906999999998E-8</v>
      </c>
      <c r="BV1966" s="122">
        <v>-1.2265973E-8</v>
      </c>
      <c r="BW1966" s="122">
        <v>-5.2758485000000001E-9</v>
      </c>
      <c r="BX1966" s="122">
        <v>-6.2612411999999997E-9</v>
      </c>
      <c r="BY1966" s="122">
        <v>-3.5901335000000002E-10</v>
      </c>
      <c r="BZ1966" s="122">
        <v>-1.1052276E-10</v>
      </c>
      <c r="CA1966" s="122">
        <v>4.7803328999999997E-8</v>
      </c>
      <c r="CB1966" s="122">
        <v>-1.6535207000000001E-6</v>
      </c>
      <c r="CC1966" s="122">
        <v>-4.3807573E-9</v>
      </c>
      <c r="CD1966" s="111">
        <v>0</v>
      </c>
      <c r="CE1966" s="145"/>
      <c r="CF1966" s="143"/>
      <c r="CG1966" s="42" t="s">
        <v>1244</v>
      </c>
      <c r="CH1966" s="42"/>
      <c r="CI1966" s="42"/>
    </row>
    <row r="1967" spans="1:87" ht="14.5" customHeight="1">
      <c r="A1967" s="41" t="s">
        <v>7755</v>
      </c>
      <c r="B1967" s="119" t="s">
        <v>7624</v>
      </c>
      <c r="C1967" s="120" t="str">
        <f t="shared" si="694"/>
        <v>F.108.01.121</v>
      </c>
      <c r="D1967" s="135" t="s">
        <v>7748</v>
      </c>
      <c r="E1967" s="119" t="s">
        <v>7747</v>
      </c>
      <c r="F1967" s="118" t="s">
        <v>7754</v>
      </c>
      <c r="G1967" s="118">
        <v>-1.8016031883799999E-3</v>
      </c>
      <c r="H1967" s="118">
        <v>4.1452592400000005E-4</v>
      </c>
      <c r="I1967" s="118">
        <v>5.6390544999999984E-5</v>
      </c>
      <c r="J1967" s="326">
        <v>-2.1660665738000001E-4</v>
      </c>
      <c r="K1967" s="118">
        <v>-2.0559129999999999E-3</v>
      </c>
      <c r="L1967" s="118">
        <v>-5.4967364999999999E-4</v>
      </c>
      <c r="M1967" s="118">
        <v>6.8741384999999996E-4</v>
      </c>
      <c r="N1967" s="118">
        <v>5.6017746000000003E-4</v>
      </c>
      <c r="O1967" s="118">
        <v>-1.1909115E-4</v>
      </c>
      <c r="P1967" s="330">
        <v>-1.4186130999999999E-5</v>
      </c>
      <c r="Q1967" s="330">
        <v>-1.2374255E-5</v>
      </c>
      <c r="R1967" s="330">
        <v>-8.1349654999999995E-5</v>
      </c>
      <c r="S1967" s="330">
        <v>-2.9186934999999999E-5</v>
      </c>
      <c r="T1967" s="118">
        <v>0</v>
      </c>
      <c r="U1967" s="118">
        <v>-1.8680239999999999E-4</v>
      </c>
      <c r="V1967" s="330">
        <v>-6.1732237999999998E-7</v>
      </c>
      <c r="W1967" s="118">
        <v>0</v>
      </c>
      <c r="X1967" s="118">
        <v>0</v>
      </c>
      <c r="Y1967" s="41"/>
      <c r="Z1967" s="327">
        <v>-1.5457992481203007E-2</v>
      </c>
      <c r="AA1967" s="41"/>
      <c r="AB1967" s="111">
        <v>-2.2264895</v>
      </c>
      <c r="AC1967" s="111">
        <v>-2.1960152000000002</v>
      </c>
      <c r="AD1967" s="111">
        <v>-2.5325705E-2</v>
      </c>
      <c r="AE1967" s="111">
        <v>0</v>
      </c>
      <c r="AF1967" s="111">
        <v>0</v>
      </c>
      <c r="AG1967" s="111">
        <v>-2.5355795000000001E-4</v>
      </c>
      <c r="AH1967" s="111">
        <v>-4.8950054000000002E-3</v>
      </c>
      <c r="AI1967" s="41"/>
      <c r="AJ1967" s="114">
        <v>-4.8871228000000005E-4</v>
      </c>
      <c r="AK1967" s="114">
        <v>-3.6664667000000002E-4</v>
      </c>
      <c r="AL1967" s="121">
        <v>-1.1914322000000001E-5</v>
      </c>
      <c r="AM1967" s="114">
        <v>-1.1015128E-4</v>
      </c>
      <c r="AN1967" s="113">
        <v>-2.1981215805200004E-8</v>
      </c>
      <c r="AO1967" s="112">
        <v>-4.4061841014673994E-11</v>
      </c>
      <c r="AP1967" s="112">
        <v>-1.5427350472200001E-2</v>
      </c>
      <c r="AQ1967" s="328">
        <v>-1.6606461000000001E-8</v>
      </c>
      <c r="AR1967" s="328">
        <v>-5.0189654999999998E-11</v>
      </c>
      <c r="AS1967" s="328">
        <v>-1.3676045E-15</v>
      </c>
      <c r="AT1967" s="328">
        <v>-9.9523400000000004E-12</v>
      </c>
      <c r="AU1967" s="328">
        <v>-1.2928572E-12</v>
      </c>
      <c r="AV1967" s="328">
        <v>8.3291856000000003E-11</v>
      </c>
      <c r="AW1967" s="328">
        <v>-5.2330428E-9</v>
      </c>
      <c r="AX1967" s="328">
        <v>1.1459256999999999E-11</v>
      </c>
      <c r="AY1967" s="328">
        <v>-4.5151655000000003E-12</v>
      </c>
      <c r="AZ1967" s="328">
        <v>-1.4513277999999999E-14</v>
      </c>
      <c r="BA1967" s="328">
        <v>-7.4446074000000004E-17</v>
      </c>
      <c r="BB1967" s="328">
        <v>-3.0755139999999997E-14</v>
      </c>
      <c r="BC1967" s="328">
        <v>-1.7768737000000001E-15</v>
      </c>
      <c r="BD1967" s="328">
        <v>-1.3429624E-15</v>
      </c>
      <c r="BE1967" s="328">
        <v>-1.5451675999999999E-10</v>
      </c>
      <c r="BF1967" s="328">
        <v>-5.9241903999999994E-11</v>
      </c>
      <c r="BG1967" s="328">
        <v>-7.6644721000000002E-13</v>
      </c>
      <c r="BH1967" s="328">
        <v>-1.3734722E-6</v>
      </c>
      <c r="BI1967" s="329">
        <v>-1.5425977E-2</v>
      </c>
      <c r="BJ1967" s="329">
        <v>0</v>
      </c>
      <c r="BK1967" s="329">
        <v>0</v>
      </c>
      <c r="BL1967" s="329">
        <v>0</v>
      </c>
      <c r="BM1967" s="41"/>
      <c r="BN1967" s="122">
        <v>-2.9910426000000002E-6</v>
      </c>
      <c r="BO1967" s="122">
        <v>-2.6367357E-9</v>
      </c>
      <c r="BP1967" s="122">
        <v>-4.3100983999999999E-7</v>
      </c>
      <c r="BQ1967" s="122">
        <v>-9.5780153999999998E-9</v>
      </c>
      <c r="BR1967" s="122">
        <v>-1.5089303E-7</v>
      </c>
      <c r="BS1967" s="122">
        <v>5.6236524000000003E-8</v>
      </c>
      <c r="BT1967" s="122">
        <v>-1.8618312000000001E-11</v>
      </c>
      <c r="BU1967" s="122">
        <v>8.4373808999999994E-8</v>
      </c>
      <c r="BV1967" s="122">
        <v>-1.9036788999999999E-8</v>
      </c>
      <c r="BW1967" s="122">
        <v>-8.1881167999999994E-9</v>
      </c>
      <c r="BX1967" s="122">
        <v>-9.7174464000000003E-9</v>
      </c>
      <c r="BY1967" s="122">
        <v>-5.5718870999999996E-10</v>
      </c>
      <c r="BZ1967" s="122">
        <v>-1.7153131999999999E-10</v>
      </c>
      <c r="CA1967" s="122">
        <v>7.3217432999999996E-8</v>
      </c>
      <c r="CB1967" s="122">
        <v>-2.5662641000000001E-6</v>
      </c>
      <c r="CC1967" s="122">
        <v>-6.7989354000000003E-9</v>
      </c>
      <c r="CD1967" s="111">
        <v>0</v>
      </c>
      <c r="CE1967" s="145"/>
      <c r="CF1967" s="143"/>
      <c r="CG1967" s="42" t="s">
        <v>1245</v>
      </c>
      <c r="CH1967" s="42"/>
      <c r="CI1967" s="42"/>
    </row>
    <row r="1968" spans="1:87" ht="14.5" customHeight="1">
      <c r="A1968" s="41" t="s">
        <v>7753</v>
      </c>
      <c r="B1968" s="119" t="s">
        <v>7624</v>
      </c>
      <c r="C1968" s="120" t="str">
        <f t="shared" si="694"/>
        <v>F.108.01.122</v>
      </c>
      <c r="D1968" s="135" t="s">
        <v>7748</v>
      </c>
      <c r="E1968" s="119" t="s">
        <v>7747</v>
      </c>
      <c r="F1968" s="118" t="s">
        <v>7752</v>
      </c>
      <c r="G1968" s="118">
        <v>-1.5434166296800001E-3</v>
      </c>
      <c r="H1968" s="118">
        <v>4.24940396E-4</v>
      </c>
      <c r="I1968" s="118">
        <v>5.9776153000000004E-5</v>
      </c>
      <c r="J1968" s="326">
        <v>-2.2107277868000001E-4</v>
      </c>
      <c r="K1968" s="118">
        <v>-1.8070604E-3</v>
      </c>
      <c r="L1968" s="118">
        <v>-5.6100712000000004E-4</v>
      </c>
      <c r="M1968" s="118">
        <v>7.0381024000000004E-4</v>
      </c>
      <c r="N1968" s="118">
        <v>5.7359505999999996E-4</v>
      </c>
      <c r="O1968" s="118">
        <v>-1.2154664E-4</v>
      </c>
      <c r="P1968" s="330">
        <v>-1.4478629E-5</v>
      </c>
      <c r="Q1968" s="330">
        <v>-1.2629394999999999E-5</v>
      </c>
      <c r="R1968" s="330">
        <v>-8.3026966999999999E-5</v>
      </c>
      <c r="S1968" s="330">
        <v>-2.9788728000000002E-5</v>
      </c>
      <c r="T1968" s="118">
        <v>0</v>
      </c>
      <c r="U1968" s="118">
        <v>-1.9065400000000001E-4</v>
      </c>
      <c r="V1968" s="330">
        <v>-6.3005068000000004E-7</v>
      </c>
      <c r="W1968" s="118">
        <v>0</v>
      </c>
      <c r="X1968" s="118">
        <v>0</v>
      </c>
      <c r="Y1968" s="41"/>
      <c r="Z1968" s="327">
        <v>-1.3586920300751879E-2</v>
      </c>
      <c r="AA1968" s="41"/>
      <c r="AB1968" s="111">
        <v>-2.2723965000000002</v>
      </c>
      <c r="AC1968" s="111">
        <v>-2.2412939000000001</v>
      </c>
      <c r="AD1968" s="111">
        <v>-2.5847885000000001E-2</v>
      </c>
      <c r="AE1968" s="111">
        <v>0</v>
      </c>
      <c r="AF1968" s="111">
        <v>0</v>
      </c>
      <c r="AG1968" s="111">
        <v>-2.5878594000000002E-4</v>
      </c>
      <c r="AH1968" s="111">
        <v>-4.9959334000000003E-3</v>
      </c>
      <c r="AI1968" s="41"/>
      <c r="AJ1968" s="114">
        <v>-4.6286112999999998E-4</v>
      </c>
      <c r="AK1968" s="114">
        <v>-3.3995363000000002E-4</v>
      </c>
      <c r="AL1968" s="121">
        <v>-1.0485056E-5</v>
      </c>
      <c r="AM1968" s="114">
        <v>-1.1242244000000001E-4</v>
      </c>
      <c r="AN1968" s="113">
        <v>-2.0380913108099997E-8</v>
      </c>
      <c r="AO1968" s="112">
        <v>-3.8776093754945005E-11</v>
      </c>
      <c r="AP1968" s="112">
        <v>-1.5745439791199998E-2</v>
      </c>
      <c r="AQ1968" s="328">
        <v>-1.4916733000000001E-8</v>
      </c>
      <c r="AR1968" s="328">
        <v>-4.5093069999999998E-11</v>
      </c>
      <c r="AS1968" s="328">
        <v>-1.2282832999999999E-15</v>
      </c>
      <c r="AT1968" s="328">
        <v>-1.0157543E-11</v>
      </c>
      <c r="AU1968" s="328">
        <v>-1.3195141E-12</v>
      </c>
      <c r="AV1968" s="328">
        <v>8.5286905E-11</v>
      </c>
      <c r="AW1968" s="328">
        <v>-5.3198238999999999E-9</v>
      </c>
      <c r="AX1968" s="328">
        <v>1.1734895E-11</v>
      </c>
      <c r="AY1968" s="328">
        <v>-4.5849782999999999E-12</v>
      </c>
      <c r="AZ1968" s="328">
        <v>-1.4812520999999999E-14</v>
      </c>
      <c r="BA1968" s="328">
        <v>-7.5981045000000001E-17</v>
      </c>
      <c r="BB1968" s="328">
        <v>-3.1389266999999999E-14</v>
      </c>
      <c r="BC1968" s="328">
        <v>-1.8135102000000001E-15</v>
      </c>
      <c r="BD1968" s="328">
        <v>-1.3706524000000001E-15</v>
      </c>
      <c r="BE1968" s="328">
        <v>-1.5770267000000001E-10</v>
      </c>
      <c r="BF1968" s="328">
        <v>-6.0463385999999994E-11</v>
      </c>
      <c r="BG1968" s="328">
        <v>-7.8225023999999998E-13</v>
      </c>
      <c r="BH1968" s="328">
        <v>-1.4017911999999999E-6</v>
      </c>
      <c r="BI1968" s="329">
        <v>-1.5744037999999998E-2</v>
      </c>
      <c r="BJ1968" s="329">
        <v>0</v>
      </c>
      <c r="BK1968" s="329">
        <v>0</v>
      </c>
      <c r="BL1968" s="329">
        <v>0</v>
      </c>
      <c r="BM1968" s="41"/>
      <c r="BN1968" s="122">
        <v>-2.9905213000000002E-6</v>
      </c>
      <c r="BO1968" s="122">
        <v>-2.4391559E-9</v>
      </c>
      <c r="BP1968" s="122">
        <v>-3.7883938E-7</v>
      </c>
      <c r="BQ1968" s="122">
        <v>-9.7755002000000005E-9</v>
      </c>
      <c r="BR1968" s="122">
        <v>-1.5393075E-7</v>
      </c>
      <c r="BS1968" s="122">
        <v>5.7575811999999999E-8</v>
      </c>
      <c r="BT1968" s="122">
        <v>-1.9002194999999999E-11</v>
      </c>
      <c r="BU1968" s="122">
        <v>8.6386329999999996E-8</v>
      </c>
      <c r="BV1968" s="122">
        <v>-1.9429301000000001E-8</v>
      </c>
      <c r="BW1968" s="122">
        <v>-8.3569440000000003E-9</v>
      </c>
      <c r="BX1968" s="122">
        <v>-9.9178060999999993E-9</v>
      </c>
      <c r="BY1968" s="122">
        <v>-5.6867714000000002E-10</v>
      </c>
      <c r="BZ1968" s="122">
        <v>-1.7506804999999999E-10</v>
      </c>
      <c r="CA1968" s="122">
        <v>7.5084063000000003E-8</v>
      </c>
      <c r="CB1968" s="122">
        <v>-2.6191768E-6</v>
      </c>
      <c r="CC1968" s="122">
        <v>-6.9391196000000002E-9</v>
      </c>
      <c r="CD1968" s="111">
        <v>0</v>
      </c>
      <c r="CE1968" s="145"/>
      <c r="CF1968" s="143"/>
      <c r="CG1968" s="42" t="s">
        <v>1246</v>
      </c>
      <c r="CH1968" s="42"/>
      <c r="CI1968" s="42"/>
    </row>
    <row r="1969" spans="1:87" ht="14.5" customHeight="1">
      <c r="A1969" s="41" t="s">
        <v>7751</v>
      </c>
      <c r="B1969" s="119" t="s">
        <v>7624</v>
      </c>
      <c r="C1969" s="120" t="str">
        <f t="shared" si="694"/>
        <v>F.108.01.123</v>
      </c>
      <c r="D1969" s="135" t="s">
        <v>7748</v>
      </c>
      <c r="E1969" s="119" t="s">
        <v>7747</v>
      </c>
      <c r="F1969" s="118" t="s">
        <v>7750</v>
      </c>
      <c r="G1969" s="118">
        <v>1.0149145690000144E-5</v>
      </c>
      <c r="H1969" s="118">
        <v>4.7487600400000009E-4</v>
      </c>
      <c r="I1969" s="118">
        <v>6.9655504000000042E-5</v>
      </c>
      <c r="J1969" s="326">
        <v>-2.4563641230999998E-4</v>
      </c>
      <c r="K1969" s="118">
        <v>-2.8874595000000003E-4</v>
      </c>
      <c r="L1969" s="118">
        <v>-6.2334125E-4</v>
      </c>
      <c r="M1969" s="118">
        <v>7.8524894000000004E-4</v>
      </c>
      <c r="N1969" s="118">
        <v>6.4004785E-4</v>
      </c>
      <c r="O1969" s="118">
        <v>-1.3505181999999999E-4</v>
      </c>
      <c r="P1969" s="330">
        <v>-1.6087364999999999E-5</v>
      </c>
      <c r="Q1969" s="330">
        <v>-1.4032661E-5</v>
      </c>
      <c r="R1969" s="330">
        <v>-9.2252185999999999E-5</v>
      </c>
      <c r="S1969" s="330">
        <v>-3.3098585999999997E-5</v>
      </c>
      <c r="T1969" s="118">
        <v>0</v>
      </c>
      <c r="U1969" s="118">
        <v>-2.1183777E-4</v>
      </c>
      <c r="V1969" s="330">
        <v>-7.0005630999999999E-7</v>
      </c>
      <c r="W1969" s="118">
        <v>0</v>
      </c>
      <c r="X1969" s="118">
        <v>0</v>
      </c>
      <c r="Y1969" s="41"/>
      <c r="Z1969" s="327">
        <v>-2.1710221804511279E-3</v>
      </c>
      <c r="AA1969" s="41"/>
      <c r="AB1969" s="111">
        <v>-2.5248849999999998</v>
      </c>
      <c r="AC1969" s="111">
        <v>-2.4903265000000001</v>
      </c>
      <c r="AD1969" s="111">
        <v>-2.8719872E-2</v>
      </c>
      <c r="AE1969" s="111">
        <v>0</v>
      </c>
      <c r="AF1969" s="111">
        <v>0</v>
      </c>
      <c r="AG1969" s="111">
        <v>-2.8753994E-4</v>
      </c>
      <c r="AH1969" s="111">
        <v>-5.5510370999999996E-3</v>
      </c>
      <c r="AI1969" s="41"/>
      <c r="AJ1969" s="114">
        <v>-3.0388407000000002E-4</v>
      </c>
      <c r="AK1969" s="114">
        <v>-1.7713131999999999E-4</v>
      </c>
      <c r="AL1969" s="121">
        <v>-1.8389255000000001E-6</v>
      </c>
      <c r="AM1969" s="114">
        <v>-1.2491383000000001E-4</v>
      </c>
      <c r="AN1969" s="113">
        <v>-1.06193837438E-8</v>
      </c>
      <c r="AO1969" s="112">
        <v>-6.8007598951530021E-12</v>
      </c>
      <c r="AP1969" s="112">
        <v>-1.7494933545800003E-2</v>
      </c>
      <c r="AQ1969" s="328">
        <v>-4.5792324999999997E-9</v>
      </c>
      <c r="AR1969" s="328">
        <v>-1.3911856000000001E-11</v>
      </c>
      <c r="AS1969" s="328">
        <v>-3.7595427E-16</v>
      </c>
      <c r="AT1969" s="328">
        <v>-1.1286159E-11</v>
      </c>
      <c r="AU1969" s="328">
        <v>-1.4661267999999999E-12</v>
      </c>
      <c r="AV1969" s="328">
        <v>9.5167672000000006E-11</v>
      </c>
      <c r="AW1969" s="328">
        <v>-5.8801599000000001E-9</v>
      </c>
      <c r="AX1969" s="328">
        <v>1.3096106E-11</v>
      </c>
      <c r="AY1969" s="328">
        <v>-5.0605092999999998E-12</v>
      </c>
      <c r="AZ1969" s="328">
        <v>-1.6458355999999999E-14</v>
      </c>
      <c r="BA1969" s="328">
        <v>-8.4423383000000004E-17</v>
      </c>
      <c r="BB1969" s="328">
        <v>-3.4876963000000003E-14</v>
      </c>
      <c r="BC1969" s="328">
        <v>-2.0150114000000001E-15</v>
      </c>
      <c r="BD1969" s="328">
        <v>-1.5229471E-15</v>
      </c>
      <c r="BE1969" s="328">
        <v>-1.7522519E-10</v>
      </c>
      <c r="BF1969" s="328">
        <v>-6.7181540000000005E-11</v>
      </c>
      <c r="BG1969" s="328">
        <v>-8.6916693999999999E-13</v>
      </c>
      <c r="BH1969" s="328">
        <v>-1.5575458E-6</v>
      </c>
      <c r="BI1969" s="329">
        <v>-1.7493376000000001E-2</v>
      </c>
      <c r="BJ1969" s="329">
        <v>0</v>
      </c>
      <c r="BK1969" s="329">
        <v>0</v>
      </c>
      <c r="BL1969" s="329">
        <v>0</v>
      </c>
      <c r="BM1969" s="41"/>
      <c r="BN1969" s="122">
        <v>-2.9607494999999999E-6</v>
      </c>
      <c r="BO1969" s="122">
        <v>-2.3432255999999998E-9</v>
      </c>
      <c r="BP1969" s="122">
        <v>-6.0533858000000006E-8</v>
      </c>
      <c r="BQ1969" s="122">
        <v>-1.0861667E-8</v>
      </c>
      <c r="BR1969" s="122">
        <v>-1.7092714999999999E-7</v>
      </c>
      <c r="BS1969" s="122">
        <v>6.4234953999999998E-8</v>
      </c>
      <c r="BT1969" s="122">
        <v>-2.1113548999999999E-11</v>
      </c>
      <c r="BU1969" s="122">
        <v>9.6382211999999997E-8</v>
      </c>
      <c r="BV1969" s="122">
        <v>-2.1588112E-8</v>
      </c>
      <c r="BW1969" s="122">
        <v>-9.2854933000000002E-9</v>
      </c>
      <c r="BX1969" s="122">
        <v>-1.1019785E-8</v>
      </c>
      <c r="BY1969" s="122">
        <v>-6.3186348999999996E-10</v>
      </c>
      <c r="BZ1969" s="122">
        <v>-1.9452006E-10</v>
      </c>
      <c r="CA1969" s="122">
        <v>8.3946679000000004E-8</v>
      </c>
      <c r="CB1969" s="122">
        <v>-2.9101964000000002E-6</v>
      </c>
      <c r="CC1969" s="122">
        <v>-7.7101329000000002E-9</v>
      </c>
      <c r="CD1969" s="111">
        <v>0</v>
      </c>
      <c r="CE1969" s="145"/>
      <c r="CF1969" s="143"/>
      <c r="CG1969" s="42" t="s">
        <v>1247</v>
      </c>
      <c r="CH1969" s="42"/>
      <c r="CI1969" s="42"/>
    </row>
    <row r="1970" spans="1:87" ht="14.5" customHeight="1">
      <c r="A1970" s="41" t="s">
        <v>7749</v>
      </c>
      <c r="B1970" s="119" t="s">
        <v>7624</v>
      </c>
      <c r="C1970" s="120" t="str">
        <f t="shared" si="694"/>
        <v>F.108.01.124</v>
      </c>
      <c r="D1970" s="135" t="s">
        <v>7748</v>
      </c>
      <c r="E1970" s="119" t="s">
        <v>7747</v>
      </c>
      <c r="F1970" s="118" t="s">
        <v>7746</v>
      </c>
      <c r="G1970" s="118">
        <v>-3.2790279956999998E-4</v>
      </c>
      <c r="H1970" s="118">
        <v>2.7037226969999997E-4</v>
      </c>
      <c r="I1970" s="118">
        <v>4.0239225000000042E-5</v>
      </c>
      <c r="J1970" s="326">
        <v>-1.3956614426999998E-4</v>
      </c>
      <c r="K1970" s="118">
        <v>-4.9894814999999998E-4</v>
      </c>
      <c r="L1970" s="118">
        <v>-3.5417115999999998E-4</v>
      </c>
      <c r="M1970" s="118">
        <v>4.4682640000000002E-4</v>
      </c>
      <c r="N1970" s="118">
        <v>3.6421990999999999E-4</v>
      </c>
      <c r="O1970" s="330">
        <v>-7.6733989000000004E-5</v>
      </c>
      <c r="P1970" s="330">
        <v>-9.1405485999999993E-6</v>
      </c>
      <c r="Q1970" s="330">
        <v>-7.9731027E-6</v>
      </c>
      <c r="R1970" s="330">
        <v>-5.2416015000000002E-5</v>
      </c>
      <c r="S1970" s="330">
        <v>-1.8806015E-5</v>
      </c>
      <c r="T1970" s="118">
        <v>0</v>
      </c>
      <c r="U1970" s="118">
        <v>-1.2036237E-4</v>
      </c>
      <c r="V1970" s="330">
        <v>-3.9775926999999998E-7</v>
      </c>
      <c r="W1970" s="118">
        <v>0</v>
      </c>
      <c r="X1970" s="118">
        <v>0</v>
      </c>
      <c r="Y1970" s="41"/>
      <c r="Z1970" s="327">
        <v>-3.7514898496240597E-3</v>
      </c>
      <c r="AA1970" s="41"/>
      <c r="AB1970" s="111">
        <v>-1.4345937</v>
      </c>
      <c r="AC1970" s="111">
        <v>-1.4149582999999999</v>
      </c>
      <c r="AD1970" s="111">
        <v>-1.6318109000000001E-2</v>
      </c>
      <c r="AE1970" s="111">
        <v>0</v>
      </c>
      <c r="AF1970" s="111">
        <v>0</v>
      </c>
      <c r="AG1970" s="111">
        <v>-1.6337497000000001E-4</v>
      </c>
      <c r="AH1970" s="111">
        <v>-3.1539983E-3</v>
      </c>
      <c r="AI1970" s="41"/>
      <c r="AJ1970" s="114">
        <v>-2.1343201000000001E-4</v>
      </c>
      <c r="AK1970" s="114">
        <v>-1.39512E-4</v>
      </c>
      <c r="AL1970" s="121">
        <v>-2.9462431999999999E-6</v>
      </c>
      <c r="AM1970" s="121">
        <v>-7.0973763999999996E-5</v>
      </c>
      <c r="AN1970" s="113">
        <v>-8.3640289447699998E-9</v>
      </c>
      <c r="AO1970" s="112">
        <v>-1.0895869450091001E-11</v>
      </c>
      <c r="AP1970" s="112">
        <v>-9.9403031692099995E-3</v>
      </c>
      <c r="AQ1970" s="328">
        <v>-4.9384985000000002E-9</v>
      </c>
      <c r="AR1970" s="328">
        <v>-1.4954736000000001E-11</v>
      </c>
      <c r="AS1970" s="328">
        <v>-4.0623390999999998E-16</v>
      </c>
      <c r="AT1970" s="328">
        <v>-6.4125902000000004E-12</v>
      </c>
      <c r="AU1970" s="328">
        <v>-8.3302657000000004E-13</v>
      </c>
      <c r="AV1970" s="328">
        <v>5.4155267999999999E-11</v>
      </c>
      <c r="AW1970" s="328">
        <v>-3.334709E-9</v>
      </c>
      <c r="AX1970" s="328">
        <v>7.4526966E-12</v>
      </c>
      <c r="AY1970" s="328">
        <v>-2.8683530000000001E-12</v>
      </c>
      <c r="AZ1970" s="328">
        <v>-9.3513386999999997E-15</v>
      </c>
      <c r="BA1970" s="328">
        <v>-4.7967830999999997E-17</v>
      </c>
      <c r="BB1970" s="328">
        <v>-1.9816455999999999E-14</v>
      </c>
      <c r="BC1970" s="328">
        <v>-1.1448928E-15</v>
      </c>
      <c r="BD1970" s="328">
        <v>-8.6531085E-16</v>
      </c>
      <c r="BE1970" s="328">
        <v>-9.9559765999999997E-11</v>
      </c>
      <c r="BF1970" s="328">
        <v>-3.8171330000000001E-11</v>
      </c>
      <c r="BG1970" s="328">
        <v>-4.9384485000000002E-13</v>
      </c>
      <c r="BH1970" s="328">
        <v>-8.8496921000000001E-7</v>
      </c>
      <c r="BI1970" s="329">
        <v>-9.9394181999999994E-3</v>
      </c>
      <c r="BJ1970" s="329">
        <v>0</v>
      </c>
      <c r="BK1970" s="329">
        <v>0</v>
      </c>
      <c r="BL1970" s="329">
        <v>0</v>
      </c>
      <c r="BM1970" s="41"/>
      <c r="BN1970" s="122">
        <v>-1.7521131E-6</v>
      </c>
      <c r="BO1970" s="122">
        <v>-1.2563207000000001E-9</v>
      </c>
      <c r="BP1970" s="122">
        <v>-1.0460149E-7</v>
      </c>
      <c r="BQ1970" s="122">
        <v>-6.1714017000000001E-9</v>
      </c>
      <c r="BR1970" s="122">
        <v>-9.7095808000000003E-8</v>
      </c>
      <c r="BS1970" s="122">
        <v>3.6550688999999998E-8</v>
      </c>
      <c r="BT1970" s="122">
        <v>-1.1996335E-11</v>
      </c>
      <c r="BU1970" s="122">
        <v>5.4843906999999998E-8</v>
      </c>
      <c r="BV1970" s="122">
        <v>-1.2265973E-8</v>
      </c>
      <c r="BW1970" s="122">
        <v>-5.2758485000000001E-9</v>
      </c>
      <c r="BX1970" s="122">
        <v>-6.2612411999999997E-9</v>
      </c>
      <c r="BY1970" s="122">
        <v>-3.5901335000000002E-10</v>
      </c>
      <c r="BZ1970" s="122">
        <v>-1.1052276E-10</v>
      </c>
      <c r="CA1970" s="122">
        <v>4.7803328999999997E-8</v>
      </c>
      <c r="CB1970" s="122">
        <v>-1.6535207000000001E-6</v>
      </c>
      <c r="CC1970" s="122">
        <v>-4.3807573E-9</v>
      </c>
      <c r="CD1970" s="111">
        <v>0</v>
      </c>
      <c r="CE1970" s="145"/>
      <c r="CF1970" s="143"/>
      <c r="CG1970" s="42" t="s">
        <v>1248</v>
      </c>
      <c r="CH1970" s="42"/>
      <c r="CI1970" s="42"/>
    </row>
    <row r="1971" spans="1:87" ht="14.5" customHeight="1">
      <c r="B1971" s="119" t="s">
        <v>7624</v>
      </c>
      <c r="C1971" s="133" t="s">
        <v>483</v>
      </c>
      <c r="D1971" s="133" t="s">
        <v>7745</v>
      </c>
      <c r="G1971" s="41"/>
      <c r="H1971" s="41"/>
      <c r="I1971" s="41"/>
      <c r="J1971" s="41"/>
      <c r="K1971" s="41"/>
      <c r="L1971" s="41"/>
      <c r="M1971" s="41"/>
      <c r="N1971" s="41"/>
      <c r="O1971" s="41"/>
      <c r="P1971" s="41"/>
      <c r="Q1971" s="41"/>
      <c r="R1971" s="41"/>
      <c r="S1971" s="41"/>
      <c r="T1971" s="41"/>
      <c r="U1971" s="41"/>
      <c r="V1971" s="41"/>
      <c r="W1971" s="41"/>
      <c r="X1971" s="41"/>
      <c r="Y1971" s="41"/>
      <c r="Z1971" s="41"/>
      <c r="AA1971" s="41"/>
      <c r="AB1971" s="41"/>
      <c r="AC1971" s="41"/>
      <c r="AD1971" s="41"/>
      <c r="AE1971" s="41"/>
      <c r="AF1971" s="41"/>
      <c r="AG1971" s="41"/>
      <c r="AH1971" s="41"/>
      <c r="AI1971" s="41"/>
      <c r="AJ1971" s="41"/>
      <c r="AK1971" s="41"/>
      <c r="AL1971" s="41"/>
      <c r="AM1971" s="41"/>
      <c r="AN1971" s="41"/>
      <c r="AO1971" s="41"/>
      <c r="AP1971" s="41"/>
      <c r="AQ1971" s="41"/>
      <c r="AR1971" s="41"/>
      <c r="AS1971" s="41"/>
      <c r="AT1971" s="41"/>
      <c r="AU1971" s="41"/>
      <c r="AV1971" s="41"/>
      <c r="AW1971" s="41"/>
      <c r="AX1971" s="41"/>
      <c r="AY1971" s="41"/>
      <c r="AZ1971" s="41"/>
      <c r="BA1971" s="41"/>
      <c r="BB1971" s="41"/>
      <c r="BC1971" s="41"/>
      <c r="BD1971" s="41"/>
      <c r="BE1971" s="41"/>
      <c r="BF1971" s="41"/>
      <c r="BG1971" s="41"/>
      <c r="BH1971" s="41"/>
      <c r="BI1971" s="41"/>
      <c r="BJ1971" s="41"/>
      <c r="BK1971" s="41"/>
      <c r="BL1971" s="41"/>
      <c r="BM1971" s="41"/>
      <c r="BN1971" s="41"/>
      <c r="BO1971" s="41"/>
      <c r="BP1971" s="41"/>
      <c r="BQ1971" s="41"/>
      <c r="BR1971" s="41"/>
      <c r="BS1971" s="41"/>
      <c r="BT1971" s="41"/>
      <c r="BU1971" s="41"/>
      <c r="BV1971" s="41"/>
      <c r="BW1971" s="41"/>
      <c r="BX1971" s="41"/>
      <c r="BY1971" s="41"/>
      <c r="BZ1971" s="41"/>
      <c r="CA1971" s="41"/>
      <c r="CB1971" s="41"/>
      <c r="CC1971" s="41"/>
      <c r="CD1971" s="41"/>
      <c r="CE1971" s="150"/>
      <c r="CF1971" s="144"/>
      <c r="CG1971" s="42"/>
      <c r="CH1971" s="42"/>
      <c r="CI1971" s="42"/>
    </row>
    <row r="1972" spans="1:87" ht="14.5" customHeight="1">
      <c r="A1972" s="41" t="s">
        <v>7744</v>
      </c>
      <c r="B1972" s="119" t="s">
        <v>7624</v>
      </c>
      <c r="C1972" s="120" t="str">
        <f t="shared" ref="C1972:C1985" si="695">MID(A1972,1,12)</f>
        <v>F.110.01.100</v>
      </c>
      <c r="D1972" s="135" t="s">
        <v>7716</v>
      </c>
      <c r="E1972" s="119" t="s">
        <v>6570</v>
      </c>
      <c r="F1972" s="118" t="s">
        <v>7742</v>
      </c>
      <c r="G1972" s="118">
        <v>0</v>
      </c>
      <c r="H1972" s="118">
        <v>0</v>
      </c>
      <c r="I1972" s="118">
        <v>0</v>
      </c>
      <c r="J1972" s="326">
        <v>0</v>
      </c>
      <c r="K1972" s="118">
        <v>0</v>
      </c>
      <c r="L1972" s="118">
        <v>0</v>
      </c>
      <c r="M1972" s="118">
        <v>0</v>
      </c>
      <c r="N1972" s="118">
        <v>0</v>
      </c>
      <c r="O1972" s="118">
        <v>0</v>
      </c>
      <c r="P1972" s="118">
        <v>0</v>
      </c>
      <c r="Q1972" s="118">
        <v>0</v>
      </c>
      <c r="R1972" s="118">
        <v>0</v>
      </c>
      <c r="S1972" s="118">
        <v>0</v>
      </c>
      <c r="T1972" s="118">
        <v>0</v>
      </c>
      <c r="U1972" s="118">
        <v>0</v>
      </c>
      <c r="V1972" s="118">
        <v>0</v>
      </c>
      <c r="W1972" s="118">
        <v>0</v>
      </c>
      <c r="X1972" s="118">
        <v>0</v>
      </c>
      <c r="Y1972" s="41"/>
      <c r="Z1972" s="327">
        <v>0</v>
      </c>
      <c r="AA1972" s="41"/>
      <c r="AB1972" s="111">
        <v>0</v>
      </c>
      <c r="AC1972" s="111">
        <v>0</v>
      </c>
      <c r="AD1972" s="111">
        <v>0</v>
      </c>
      <c r="AE1972" s="111">
        <v>0</v>
      </c>
      <c r="AF1972" s="111">
        <v>0</v>
      </c>
      <c r="AG1972" s="111">
        <v>0</v>
      </c>
      <c r="AH1972" s="111">
        <v>0</v>
      </c>
      <c r="AI1972" s="41"/>
      <c r="AJ1972" s="114">
        <v>0</v>
      </c>
      <c r="AK1972" s="114">
        <v>0</v>
      </c>
      <c r="AL1972" s="114">
        <v>0</v>
      </c>
      <c r="AM1972" s="114">
        <v>0</v>
      </c>
      <c r="AN1972" s="113">
        <v>0</v>
      </c>
      <c r="AO1972" s="112">
        <v>0</v>
      </c>
      <c r="AP1972" s="112">
        <v>0</v>
      </c>
      <c r="AQ1972" s="329">
        <v>0</v>
      </c>
      <c r="AR1972" s="329">
        <v>0</v>
      </c>
      <c r="AS1972" s="329">
        <v>0</v>
      </c>
      <c r="AT1972" s="329">
        <v>0</v>
      </c>
      <c r="AU1972" s="329">
        <v>0</v>
      </c>
      <c r="AV1972" s="329">
        <v>0</v>
      </c>
      <c r="AW1972" s="329">
        <v>0</v>
      </c>
      <c r="AX1972" s="329">
        <v>0</v>
      </c>
      <c r="AY1972" s="329">
        <v>0</v>
      </c>
      <c r="AZ1972" s="329">
        <v>0</v>
      </c>
      <c r="BA1972" s="329">
        <v>0</v>
      </c>
      <c r="BB1972" s="329">
        <v>0</v>
      </c>
      <c r="BC1972" s="329">
        <v>0</v>
      </c>
      <c r="BD1972" s="329">
        <v>0</v>
      </c>
      <c r="BE1972" s="329">
        <v>0</v>
      </c>
      <c r="BF1972" s="329">
        <v>0</v>
      </c>
      <c r="BG1972" s="329">
        <v>0</v>
      </c>
      <c r="BH1972" s="329">
        <v>0</v>
      </c>
      <c r="BI1972" s="329">
        <v>0</v>
      </c>
      <c r="BJ1972" s="329">
        <v>0</v>
      </c>
      <c r="BK1972" s="329">
        <v>0</v>
      </c>
      <c r="BL1972" s="329">
        <v>0</v>
      </c>
      <c r="BM1972" s="41"/>
      <c r="BN1972" s="111">
        <v>0</v>
      </c>
      <c r="BO1972" s="111">
        <v>0</v>
      </c>
      <c r="BP1972" s="111">
        <v>0</v>
      </c>
      <c r="BQ1972" s="111">
        <v>0</v>
      </c>
      <c r="BR1972" s="111">
        <v>0</v>
      </c>
      <c r="BS1972" s="111">
        <v>0</v>
      </c>
      <c r="BT1972" s="111">
        <v>0</v>
      </c>
      <c r="BU1972" s="111">
        <v>0</v>
      </c>
      <c r="BV1972" s="111">
        <v>0</v>
      </c>
      <c r="BW1972" s="111">
        <v>0</v>
      </c>
      <c r="BX1972" s="111">
        <v>0</v>
      </c>
      <c r="BY1972" s="111">
        <v>0</v>
      </c>
      <c r="BZ1972" s="111">
        <v>0</v>
      </c>
      <c r="CA1972" s="111">
        <v>0</v>
      </c>
      <c r="CB1972" s="111">
        <v>0</v>
      </c>
      <c r="CC1972" s="111">
        <v>0</v>
      </c>
      <c r="CD1972" s="111">
        <v>0</v>
      </c>
      <c r="CE1972" s="145"/>
      <c r="CF1972" s="143"/>
      <c r="CG1972" s="42" t="s">
        <v>1288</v>
      </c>
      <c r="CI1972" s="42"/>
    </row>
    <row r="1973" spans="1:87" ht="14.5" customHeight="1">
      <c r="A1973" s="41" t="s">
        <v>7741</v>
      </c>
      <c r="B1973" s="119" t="s">
        <v>7624</v>
      </c>
      <c r="C1973" s="120" t="str">
        <f t="shared" si="695"/>
        <v>F.110.01.101</v>
      </c>
      <c r="D1973" s="135" t="s">
        <v>7716</v>
      </c>
      <c r="E1973" s="119" t="s">
        <v>6570</v>
      </c>
      <c r="F1973" s="118" t="s">
        <v>7740</v>
      </c>
      <c r="G1973" s="118">
        <v>-2.0391767999999999</v>
      </c>
      <c r="H1973" s="118">
        <v>-5.6865866000000001E-2</v>
      </c>
      <c r="I1973" s="118">
        <v>-0.25956913999999998</v>
      </c>
      <c r="J1973" s="118">
        <v>-0.93170847000000001</v>
      </c>
      <c r="K1973" s="118">
        <v>-0.79103330000000005</v>
      </c>
      <c r="L1973" s="118">
        <v>-0.21459043</v>
      </c>
      <c r="M1973" s="118">
        <v>-4.3168197999999998E-2</v>
      </c>
      <c r="N1973" s="118">
        <v>-3.6255075999999997E-2</v>
      </c>
      <c r="O1973" s="118">
        <v>-4.1854602999999999E-3</v>
      </c>
      <c r="P1973" s="118">
        <v>-7.7192624999999999E-3</v>
      </c>
      <c r="Q1973" s="118">
        <v>-8.7060664999999999E-3</v>
      </c>
      <c r="R1973" s="118">
        <v>-1.8105122999999999E-3</v>
      </c>
      <c r="S1973" s="118">
        <v>-0.78063883000000001</v>
      </c>
      <c r="T1973" s="118">
        <v>-3.5180026999999999E-4</v>
      </c>
      <c r="U1973" s="118">
        <v>-0.15071545</v>
      </c>
      <c r="V1973" s="330">
        <v>-3.3860089E-6</v>
      </c>
      <c r="W1973" s="330">
        <v>1.0048971E-6</v>
      </c>
      <c r="X1973" s="118">
        <v>0</v>
      </c>
      <c r="Y1973" s="41"/>
      <c r="Z1973" s="327">
        <v>-6.8475874436090223</v>
      </c>
      <c r="AA1973" s="41"/>
      <c r="AB1973" s="111">
        <v>-121.81672</v>
      </c>
      <c r="AC1973" s="111">
        <v>-82.105220000000003</v>
      </c>
      <c r="AD1973" s="111">
        <v>-23.522096000000001</v>
      </c>
      <c r="AE1973" s="111">
        <v>0</v>
      </c>
      <c r="AF1973" s="111">
        <v>-2.0180201000000002</v>
      </c>
      <c r="AG1973" s="111">
        <v>-8.8436020000000006</v>
      </c>
      <c r="AH1973" s="111">
        <v>-5.3277863999999999</v>
      </c>
      <c r="AI1973" s="41"/>
      <c r="AJ1973" s="114">
        <v>-0.20001643</v>
      </c>
      <c r="AK1973" s="114">
        <v>-0.19074173</v>
      </c>
      <c r="AL1973" s="114">
        <v>-6.9836858000000002E-3</v>
      </c>
      <c r="AM1973" s="114">
        <v>-2.2910179000000001E-3</v>
      </c>
      <c r="AN1973" s="113">
        <v>-1.1435355311565119E-5</v>
      </c>
      <c r="AO1973" s="112">
        <v>-2.5827240163204853E-8</v>
      </c>
      <c r="AP1973" s="112">
        <v>-0.32087084900000001</v>
      </c>
      <c r="AQ1973" s="328">
        <v>-6.3591638999999999E-6</v>
      </c>
      <c r="AR1973" s="328">
        <v>-1.9187309000000001E-8</v>
      </c>
      <c r="AS1973" s="328">
        <v>-5.2421717E-13</v>
      </c>
      <c r="AT1973" s="328">
        <v>-6.8955425999999998E-12</v>
      </c>
      <c r="AU1973" s="328">
        <v>-6.3999152000000001E-13</v>
      </c>
      <c r="AV1973" s="328">
        <v>-6.2065936000000001E-9</v>
      </c>
      <c r="AW1973" s="328">
        <v>-5.0347550999999998E-6</v>
      </c>
      <c r="AX1973" s="328">
        <v>-8.7999066000000002E-10</v>
      </c>
      <c r="AY1973" s="328">
        <v>-5.7471229000000004E-9</v>
      </c>
      <c r="AZ1973" s="328">
        <v>-1.1638026E-14</v>
      </c>
      <c r="BA1973" s="328">
        <v>-2.6791677000000001E-16</v>
      </c>
      <c r="BB1973" s="328">
        <v>-5.7516426000000002E-12</v>
      </c>
      <c r="BC1973" s="328">
        <v>-5.5605975000000001E-14</v>
      </c>
      <c r="BD1973" s="328">
        <v>-2.7054587999999998E-13</v>
      </c>
      <c r="BE1973" s="328">
        <v>-3.2546030999999999E-8</v>
      </c>
      <c r="BF1973" s="328">
        <v>-2.6985827E-9</v>
      </c>
      <c r="BG1973" s="328">
        <v>-6.3400981000000001E-12</v>
      </c>
      <c r="BH1973" s="329">
        <v>-3.4334029000000002E-2</v>
      </c>
      <c r="BI1973" s="329">
        <v>-0.28653682000000003</v>
      </c>
      <c r="BJ1973" s="328">
        <v>2.2431268999999999E-11</v>
      </c>
      <c r="BK1973" s="328">
        <v>1.3640636E-13</v>
      </c>
      <c r="BL1973" s="328">
        <v>6.1029216999999997E-18</v>
      </c>
      <c r="BM1973" s="41"/>
      <c r="BN1973" s="111">
        <v>-4.3880206E-4</v>
      </c>
      <c r="BO1973" s="122">
        <v>-4.1665697000000002E-5</v>
      </c>
      <c r="BP1973" s="111">
        <v>-1.9092891000000001E-4</v>
      </c>
      <c r="BQ1973" s="122">
        <v>-2.4419280999999999E-7</v>
      </c>
      <c r="BR1973" s="122">
        <v>-3.5662260000000003E-5</v>
      </c>
      <c r="BS1973" s="122">
        <v>-4.0178152999999999E-6</v>
      </c>
      <c r="BT1973" s="122">
        <v>-1.5128429999999999E-10</v>
      </c>
      <c r="BU1973" s="122">
        <v>-6.0995488999999997E-6</v>
      </c>
      <c r="BV1973" s="122">
        <v>-1.1926143E-5</v>
      </c>
      <c r="BW1973" s="122">
        <v>-6.6325632000000002E-6</v>
      </c>
      <c r="BX1973" s="122">
        <v>-4.7975305000000002E-9</v>
      </c>
      <c r="BY1973" s="122">
        <v>-4.1633996999999998E-9</v>
      </c>
      <c r="BZ1973" s="122">
        <v>-8.4795042000000001E-11</v>
      </c>
      <c r="CA1973" s="122">
        <v>-1.0339270000000001E-5</v>
      </c>
      <c r="CB1973" s="111">
        <v>-1.282446E-4</v>
      </c>
      <c r="CC1973" s="122">
        <v>-3.0350853999999999E-6</v>
      </c>
      <c r="CD1973" s="122">
        <v>3.2201719999999999E-9</v>
      </c>
      <c r="CE1973" s="145"/>
      <c r="CF1973" s="143"/>
      <c r="CG1973" s="42" t="s">
        <v>1288</v>
      </c>
      <c r="CH1973" s="42"/>
    </row>
    <row r="1974" spans="1:87" ht="14.5" customHeight="1">
      <c r="A1974" s="41" t="s">
        <v>7739</v>
      </c>
      <c r="B1974" s="119" t="s">
        <v>7624</v>
      </c>
      <c r="C1974" s="120" t="str">
        <f t="shared" si="695"/>
        <v>F.110.01.102</v>
      </c>
      <c r="D1974" s="135" t="s">
        <v>7716</v>
      </c>
      <c r="E1974" s="119" t="s">
        <v>6570</v>
      </c>
      <c r="F1974" s="118" t="s">
        <v>7738</v>
      </c>
      <c r="G1974" s="118">
        <v>-2.3840829090984403</v>
      </c>
      <c r="H1974" s="118">
        <v>-4.223115761E-2</v>
      </c>
      <c r="I1974" s="118">
        <v>-0.134923829</v>
      </c>
      <c r="J1974" s="326">
        <v>-2.0042169324884402</v>
      </c>
      <c r="K1974" s="118">
        <v>-0.20271099000000001</v>
      </c>
      <c r="L1974" s="118">
        <v>-7.9659700999999999E-2</v>
      </c>
      <c r="M1974" s="118">
        <v>-4.4984051999999997E-2</v>
      </c>
      <c r="N1974" s="118">
        <v>-3.7626240999999998E-2</v>
      </c>
      <c r="O1974" s="118">
        <v>-1.5759298999999999E-4</v>
      </c>
      <c r="P1974" s="330">
        <v>-5.0690119999999999E-5</v>
      </c>
      <c r="Q1974" s="118">
        <v>-4.3966335000000002E-3</v>
      </c>
      <c r="R1974" s="118">
        <v>-1.0280076000000001E-2</v>
      </c>
      <c r="S1974" s="118">
        <v>-1.9117489000000001</v>
      </c>
      <c r="T1974" s="118">
        <v>1.1021016000000001E-3</v>
      </c>
      <c r="U1974" s="118">
        <v>-9.3572531E-2</v>
      </c>
      <c r="V1974" s="330">
        <v>1.8021704000000001E-6</v>
      </c>
      <c r="W1974" s="330">
        <v>5.9474116000000002E-7</v>
      </c>
      <c r="X1974" s="118">
        <v>0</v>
      </c>
      <c r="Y1974" s="41"/>
      <c r="Z1974" s="327">
        <v>-1.5241427819548872</v>
      </c>
      <c r="AA1974" s="41"/>
      <c r="AB1974" s="111">
        <v>-36.282992999999998</v>
      </c>
      <c r="AC1974" s="111">
        <v>-16.191794999999999</v>
      </c>
      <c r="AD1974" s="111">
        <v>-12.686228</v>
      </c>
      <c r="AE1974" s="111">
        <v>0</v>
      </c>
      <c r="AF1974" s="111">
        <v>4.3757969000000001E-2</v>
      </c>
      <c r="AG1974" s="111">
        <v>-7.2849433000000001</v>
      </c>
      <c r="AH1974" s="111">
        <v>-0.16378428</v>
      </c>
      <c r="AI1974" s="41"/>
      <c r="AJ1974" s="114">
        <v>-5.9060993999999999E-2</v>
      </c>
      <c r="AK1974" s="114">
        <v>-5.5504398000000003E-2</v>
      </c>
      <c r="AL1974" s="114">
        <v>-2.0437564E-3</v>
      </c>
      <c r="AM1974" s="114">
        <v>-1.5128400999999999E-3</v>
      </c>
      <c r="AN1974" s="113">
        <v>-3.3276017690052E-6</v>
      </c>
      <c r="AO1974" s="112">
        <v>-7.558270666202746E-9</v>
      </c>
      <c r="AP1974" s="112">
        <v>-0.21188236999999999</v>
      </c>
      <c r="AQ1974" s="328">
        <v>-1.4488087E-6</v>
      </c>
      <c r="AR1974" s="328">
        <v>-4.3725806E-9</v>
      </c>
      <c r="AS1974" s="328">
        <v>-1.1941173E-13</v>
      </c>
      <c r="AT1974" s="328">
        <v>-3.637292E-10</v>
      </c>
      <c r="AU1974" s="328">
        <v>-4.0723931999999996E-12</v>
      </c>
      <c r="AV1974" s="328">
        <v>-5.5945884000000001E-9</v>
      </c>
      <c r="AW1974" s="328">
        <v>-1.8691185E-6</v>
      </c>
      <c r="AX1974" s="328">
        <v>-7.9999211000000004E-10</v>
      </c>
      <c r="AY1974" s="328">
        <v>-2.3394337E-9</v>
      </c>
      <c r="AZ1974" s="328">
        <v>-2.5427619999999999E-11</v>
      </c>
      <c r="BA1974" s="328">
        <v>-2.9787556000000003E-14</v>
      </c>
      <c r="BB1974" s="328">
        <v>-2.3948851999999998E-11</v>
      </c>
      <c r="BC1974" s="328">
        <v>-5.3159585999999999E-13</v>
      </c>
      <c r="BD1974" s="328">
        <v>-6.3712545999999997E-14</v>
      </c>
      <c r="BE1974" s="328">
        <v>-6.3086448000000003E-10</v>
      </c>
      <c r="BF1974" s="328">
        <v>-3.0928454999999999E-9</v>
      </c>
      <c r="BG1974" s="328">
        <v>3.7865995999999998E-12</v>
      </c>
      <c r="BH1974" s="329">
        <v>-0.10445429000000001</v>
      </c>
      <c r="BI1974" s="329">
        <v>-0.10742808</v>
      </c>
      <c r="BJ1974" s="328">
        <v>1.1530967999999999E-11</v>
      </c>
      <c r="BK1974" s="328">
        <v>7.0120751999999999E-14</v>
      </c>
      <c r="BL1974" s="328">
        <v>3.1372544000000001E-18</v>
      </c>
      <c r="BM1974" s="41"/>
      <c r="BN1974" s="111">
        <v>-8.7156524000000005E-4</v>
      </c>
      <c r="BO1974" s="122">
        <v>-1.6629599000000001E-5</v>
      </c>
      <c r="BP1974" s="122">
        <v>-4.2497143999999997E-5</v>
      </c>
      <c r="BQ1974" s="122">
        <v>-1.2043289000000001E-6</v>
      </c>
      <c r="BR1974" s="122">
        <v>-1.1174842E-5</v>
      </c>
      <c r="BS1974" s="122">
        <v>-3.6206274E-6</v>
      </c>
      <c r="BT1974" s="122">
        <v>-2.6313972999999999E-7</v>
      </c>
      <c r="BU1974" s="122">
        <v>-5.4255945000000002E-6</v>
      </c>
      <c r="BV1974" s="122">
        <v>-6.8022571999999996E-8</v>
      </c>
      <c r="BW1974" s="122">
        <v>-2.9092780000000001E-6</v>
      </c>
      <c r="BX1974" s="122">
        <v>-3.0613328000000003E-8</v>
      </c>
      <c r="BY1974" s="122">
        <v>2.2856096999999998E-9</v>
      </c>
      <c r="BZ1974" s="122">
        <v>-5.4325016999999999E-10</v>
      </c>
      <c r="CA1974" s="122">
        <v>-8.4183682999999995E-6</v>
      </c>
      <c r="CB1974" s="122">
        <v>-3.5381540000000003E-5</v>
      </c>
      <c r="CC1974" s="111">
        <v>-7.4394553999999999E-4</v>
      </c>
      <c r="CD1974" s="122">
        <v>1.6553545000000001E-9</v>
      </c>
      <c r="CE1974" s="145"/>
      <c r="CF1974" s="143"/>
      <c r="CG1974" s="42" t="s">
        <v>1288</v>
      </c>
      <c r="CH1974" s="149" t="s">
        <v>1289</v>
      </c>
      <c r="CI1974" s="42"/>
    </row>
    <row r="1975" spans="1:87" ht="14.5" customHeight="1">
      <c r="A1975" s="41" t="s">
        <v>7737</v>
      </c>
      <c r="B1975" s="119" t="s">
        <v>7624</v>
      </c>
      <c r="C1975" s="120" t="str">
        <f t="shared" si="695"/>
        <v>F.110.01.103</v>
      </c>
      <c r="D1975" s="135" t="s">
        <v>7716</v>
      </c>
      <c r="E1975" s="119" t="s">
        <v>6570</v>
      </c>
      <c r="F1975" s="118" t="s">
        <v>7736</v>
      </c>
      <c r="G1975" s="118">
        <v>-26571.642965545499</v>
      </c>
      <c r="H1975" s="118">
        <v>-696.92343789999995</v>
      </c>
      <c r="I1975" s="118">
        <v>-2146.3732600000003</v>
      </c>
      <c r="J1975" s="326">
        <v>-21903.3251676455</v>
      </c>
      <c r="K1975" s="118">
        <v>-1825.0210999999999</v>
      </c>
      <c r="L1975" s="118">
        <v>-1500.0055</v>
      </c>
      <c r="M1975" s="118">
        <v>-156.26553999999999</v>
      </c>
      <c r="N1975" s="118">
        <v>-2.974831</v>
      </c>
      <c r="O1975" s="118">
        <v>1.5744530999999999</v>
      </c>
      <c r="P1975" s="118">
        <v>-207.00191000000001</v>
      </c>
      <c r="Q1975" s="118">
        <v>-488.52114999999998</v>
      </c>
      <c r="R1975" s="118">
        <v>-490.10221999999999</v>
      </c>
      <c r="S1975" s="118">
        <v>-21745.264999999999</v>
      </c>
      <c r="T1975" s="118">
        <v>0</v>
      </c>
      <c r="U1975" s="118">
        <v>-158.06182000000001</v>
      </c>
      <c r="V1975" s="118">
        <v>1.6523544999999999E-3</v>
      </c>
      <c r="W1975" s="118">
        <v>0</v>
      </c>
      <c r="X1975" s="118">
        <v>0</v>
      </c>
      <c r="Y1975" s="41"/>
      <c r="Z1975" s="327">
        <v>-13721.963157894736</v>
      </c>
      <c r="AA1975" s="41"/>
      <c r="AB1975" s="111">
        <v>-212303.16</v>
      </c>
      <c r="AC1975" s="111">
        <v>-184840.38</v>
      </c>
      <c r="AD1975" s="111">
        <v>-21429.205000000002</v>
      </c>
      <c r="AE1975" s="111">
        <v>0</v>
      </c>
      <c r="AF1975" s="111">
        <v>-6046.1351999999997</v>
      </c>
      <c r="AG1975" s="111">
        <v>0.59400984000000001</v>
      </c>
      <c r="AH1975" s="111">
        <v>11.973998999999999</v>
      </c>
      <c r="AI1975" s="41"/>
      <c r="AJ1975" s="114">
        <v>-1080.3017</v>
      </c>
      <c r="AK1975" s="114">
        <v>-1043.1776</v>
      </c>
      <c r="AL1975" s="114">
        <v>-19.712385000000001</v>
      </c>
      <c r="AM1975" s="114">
        <v>-17.411715999999998</v>
      </c>
      <c r="AN1975" s="113">
        <v>-6.2540623117861099E-2</v>
      </c>
      <c r="AO1975" s="112">
        <v>-7.2900833484099985E-5</v>
      </c>
      <c r="AP1975" s="112">
        <v>-2438.6157699999999</v>
      </c>
      <c r="AQ1975" s="329">
        <v>-1.2728275000000001E-2</v>
      </c>
      <c r="AR1975" s="328">
        <v>-3.8404074999999999E-5</v>
      </c>
      <c r="AS1975" s="328">
        <v>-1.0492631999999999E-9</v>
      </c>
      <c r="AT1975" s="328">
        <v>4.6353455000000001E-8</v>
      </c>
      <c r="AU1975" s="328">
        <v>2.8768638999999999E-9</v>
      </c>
      <c r="AV1975" s="328">
        <v>-4.4112818E-7</v>
      </c>
      <c r="AW1975" s="329">
        <v>-2.7163092999999999E-2</v>
      </c>
      <c r="AX1975" s="328">
        <v>-1.6477056999999999E-7</v>
      </c>
      <c r="AY1975" s="328">
        <v>-3.1669021000000002E-5</v>
      </c>
      <c r="AZ1975" s="328">
        <v>-5.4659259E-8</v>
      </c>
      <c r="BA1975" s="328">
        <v>-1.0059453E-9</v>
      </c>
      <c r="BB1975" s="328">
        <v>-3.1902760999999998E-7</v>
      </c>
      <c r="BC1975" s="328">
        <v>-1.88966E-6</v>
      </c>
      <c r="BD1975" s="328">
        <v>-3.9973680999999997E-7</v>
      </c>
      <c r="BE1975" s="329">
        <v>-1.4056622E-4</v>
      </c>
      <c r="BF1975" s="329">
        <v>-2.2508297E-2</v>
      </c>
      <c r="BG1975" s="328">
        <v>2.1719734000000002E-9</v>
      </c>
      <c r="BH1975" s="329">
        <v>-690.39586999999995</v>
      </c>
      <c r="BI1975" s="329">
        <v>-1748.2199000000001</v>
      </c>
      <c r="BJ1975" s="329">
        <v>0</v>
      </c>
      <c r="BK1975" s="329">
        <v>0</v>
      </c>
      <c r="BL1975" s="329">
        <v>0</v>
      </c>
      <c r="BM1975" s="41"/>
      <c r="BN1975" s="111">
        <v>-51.078135000000003</v>
      </c>
      <c r="BO1975" s="111">
        <v>-0.2180917</v>
      </c>
      <c r="BP1975" s="111">
        <v>-0.38260474</v>
      </c>
      <c r="BQ1975" s="111">
        <v>-5.7408887999999998E-2</v>
      </c>
      <c r="BR1975" s="111">
        <v>-0.17859939</v>
      </c>
      <c r="BS1975" s="111">
        <v>-2.5389697000000001E-3</v>
      </c>
      <c r="BT1975" s="111">
        <v>-1.4208211000000001E-3</v>
      </c>
      <c r="BU1975" s="111">
        <v>7.3178583000000003E-4</v>
      </c>
      <c r="BV1975" s="111">
        <v>-0.27778198999999998</v>
      </c>
      <c r="BW1975" s="111">
        <v>-0.32325728999999997</v>
      </c>
      <c r="BX1975" s="122">
        <v>2.1461E-5</v>
      </c>
      <c r="BY1975" s="122">
        <v>1.5780801E-6</v>
      </c>
      <c r="BZ1975" s="122">
        <v>3.6366515000000001E-7</v>
      </c>
      <c r="CA1975" s="111">
        <v>-2.0282805000000001E-2</v>
      </c>
      <c r="CB1975" s="111">
        <v>-0.25083190999999999</v>
      </c>
      <c r="CC1975" s="111">
        <v>-49.366072000000003</v>
      </c>
      <c r="CD1975" s="111">
        <v>0</v>
      </c>
      <c r="CE1975" s="145"/>
      <c r="CF1975" s="143"/>
      <c r="CG1975" s="42" t="s">
        <v>1288</v>
      </c>
      <c r="CH1975" s="147" t="s">
        <v>1286</v>
      </c>
      <c r="CI1975" s="42"/>
    </row>
    <row r="1976" spans="1:87" ht="14.5" customHeight="1">
      <c r="A1976" s="41" t="s">
        <v>7735</v>
      </c>
      <c r="B1976" s="119" t="s">
        <v>7624</v>
      </c>
      <c r="C1976" s="120" t="str">
        <f t="shared" si="695"/>
        <v>F.110.01.104</v>
      </c>
      <c r="D1976" s="135" t="s">
        <v>7716</v>
      </c>
      <c r="E1976" s="119" t="s">
        <v>6570</v>
      </c>
      <c r="F1976" s="118" t="s">
        <v>7734</v>
      </c>
      <c r="G1976" s="118">
        <v>-0.56156901767010992</v>
      </c>
      <c r="H1976" s="118">
        <v>-1.36141458E-2</v>
      </c>
      <c r="I1976" s="118">
        <v>-8.9925953699999991E-2</v>
      </c>
      <c r="J1976" s="326">
        <v>-0.41535194117010998</v>
      </c>
      <c r="K1976" s="118">
        <v>-4.2676976999999998E-2</v>
      </c>
      <c r="L1976" s="118">
        <v>-8.2092848999999996E-2</v>
      </c>
      <c r="M1976" s="118">
        <v>-4.3451992000000002E-3</v>
      </c>
      <c r="N1976" s="118">
        <v>-3.6015345000000002E-3</v>
      </c>
      <c r="O1976" s="118">
        <v>-4.0207964000000002E-3</v>
      </c>
      <c r="P1976" s="118">
        <v>-1.0472029999999999E-4</v>
      </c>
      <c r="Q1976" s="118">
        <v>-5.8870946E-3</v>
      </c>
      <c r="R1976" s="118">
        <v>-3.4879055000000001E-3</v>
      </c>
      <c r="S1976" s="118">
        <v>-0.40615307</v>
      </c>
      <c r="T1976" s="118">
        <v>-1.7641148000000001E-3</v>
      </c>
      <c r="U1976" s="118">
        <v>-7.4395559000000003E-3</v>
      </c>
      <c r="V1976" s="330">
        <v>4.4689713000000004E-6</v>
      </c>
      <c r="W1976" s="330">
        <v>3.3055858999999998E-7</v>
      </c>
      <c r="X1976" s="118">
        <v>0</v>
      </c>
      <c r="Y1976" s="41"/>
      <c r="Z1976" s="327">
        <v>-0.32087952631578942</v>
      </c>
      <c r="AA1976" s="41"/>
      <c r="AB1976" s="111">
        <v>-5.2246873000000003</v>
      </c>
      <c r="AC1976" s="111">
        <v>-3.9520487000000002</v>
      </c>
      <c r="AD1976" s="111">
        <v>-1.0086165</v>
      </c>
      <c r="AE1976" s="111">
        <v>0</v>
      </c>
      <c r="AF1976" s="122">
        <v>-5.2328879999999998E-5</v>
      </c>
      <c r="AG1976" s="111">
        <v>-5.1922598999999995E-4</v>
      </c>
      <c r="AH1976" s="111">
        <v>-0.26345056</v>
      </c>
      <c r="AI1976" s="41"/>
      <c r="AJ1976" s="114">
        <v>-3.3609435999999999E-2</v>
      </c>
      <c r="AK1976" s="114">
        <v>-3.2607495E-2</v>
      </c>
      <c r="AL1976" s="114">
        <v>-7.5394877000000001E-4</v>
      </c>
      <c r="AM1976" s="114">
        <v>-2.4799231E-4</v>
      </c>
      <c r="AN1976" s="113">
        <v>-1.9548857664276999E-6</v>
      </c>
      <c r="AO1976" s="112">
        <v>-2.7882720303846068E-9</v>
      </c>
      <c r="AP1976" s="112">
        <v>-3.4732816999999999E-2</v>
      </c>
      <c r="AQ1976" s="328">
        <v>-3.0026751E-7</v>
      </c>
      <c r="AR1976" s="328">
        <v>-9.0605616999999997E-10</v>
      </c>
      <c r="AS1976" s="328">
        <v>-2.4751045E-14</v>
      </c>
      <c r="AT1976" s="328">
        <v>-5.5827668000000001E-11</v>
      </c>
      <c r="AU1976" s="328">
        <v>-1.4528875000000001E-10</v>
      </c>
      <c r="AV1976" s="328">
        <v>-5.3552764999999999E-10</v>
      </c>
      <c r="AW1976" s="328">
        <v>-1.5429624000000001E-6</v>
      </c>
      <c r="AX1976" s="328">
        <v>-7.6244078000000002E-11</v>
      </c>
      <c r="AY1976" s="328">
        <v>-1.7816495E-9</v>
      </c>
      <c r="AZ1976" s="328">
        <v>-5.6224873999999995E-13</v>
      </c>
      <c r="BA1976" s="328">
        <v>-2.1036793E-15</v>
      </c>
      <c r="BB1976" s="328">
        <v>-2.9301508000000003E-11</v>
      </c>
      <c r="BC1976" s="328">
        <v>-1.2905050999999999E-12</v>
      </c>
      <c r="BD1976" s="328">
        <v>-4.2045664999999999E-13</v>
      </c>
      <c r="BE1976" s="328">
        <v>-2.4314512999999999E-9</v>
      </c>
      <c r="BF1976" s="328">
        <v>-1.0849417E-7</v>
      </c>
      <c r="BG1976" s="328">
        <v>7.2403158000000004E-12</v>
      </c>
      <c r="BH1976" s="329">
        <v>-2.3372873999999998E-2</v>
      </c>
      <c r="BI1976" s="329">
        <v>-1.1359943000000001E-2</v>
      </c>
      <c r="BJ1976" s="328">
        <v>6.4089403000000001E-12</v>
      </c>
      <c r="BK1976" s="328">
        <v>3.8973285999999999E-14</v>
      </c>
      <c r="BL1976" s="328">
        <v>1.7436937E-18</v>
      </c>
      <c r="BM1976" s="41"/>
      <c r="BN1976" s="111">
        <v>-1.4286526999999999E-3</v>
      </c>
      <c r="BO1976" s="122">
        <v>-1.2458759E-5</v>
      </c>
      <c r="BP1976" s="122">
        <v>-8.9469726000000006E-6</v>
      </c>
      <c r="BQ1976" s="122">
        <v>-4.1042091999999999E-7</v>
      </c>
      <c r="BR1976" s="122">
        <v>-1.3641968999999999E-5</v>
      </c>
      <c r="BS1976" s="122">
        <v>-3.4857524000000001E-7</v>
      </c>
      <c r="BT1976" s="122">
        <v>-1.5275611E-9</v>
      </c>
      <c r="BU1976" s="122">
        <v>-5.2535515000000002E-7</v>
      </c>
      <c r="BV1976" s="122">
        <v>-1.4052727E-7</v>
      </c>
      <c r="BW1976" s="122">
        <v>-3.8955246999999996E-6</v>
      </c>
      <c r="BX1976" s="122">
        <v>-4.0596918000000002E-7</v>
      </c>
      <c r="BY1976" s="122">
        <v>4.7722236999999998E-9</v>
      </c>
      <c r="BZ1976" s="122">
        <v>-2.7037284E-8</v>
      </c>
      <c r="CA1976" s="122">
        <v>-1.4937026000000001E-6</v>
      </c>
      <c r="CB1976" s="122">
        <v>-6.09231E-6</v>
      </c>
      <c r="CC1976" s="111">
        <v>-1.3802698E-3</v>
      </c>
      <c r="CD1976" s="122">
        <v>9.2005007000000005E-10</v>
      </c>
      <c r="CE1976" s="145"/>
      <c r="CF1976" s="143"/>
      <c r="CG1976" s="42" t="s">
        <v>1288</v>
      </c>
      <c r="CH1976" s="148" t="s">
        <v>1287</v>
      </c>
      <c r="CI1976" s="42"/>
    </row>
    <row r="1977" spans="1:87" ht="14.5" customHeight="1">
      <c r="A1977" s="41" t="s">
        <v>7733</v>
      </c>
      <c r="B1977" s="119" t="s">
        <v>7624</v>
      </c>
      <c r="C1977" s="120" t="str">
        <f t="shared" si="695"/>
        <v>F.110.01.105</v>
      </c>
      <c r="D1977" s="135" t="s">
        <v>7716</v>
      </c>
      <c r="E1977" s="119" t="s">
        <v>6570</v>
      </c>
      <c r="F1977" s="118" t="s">
        <v>7732</v>
      </c>
      <c r="G1977" s="118">
        <v>-3.6172964297311001</v>
      </c>
      <c r="H1977" s="118">
        <v>-0.1357664039</v>
      </c>
      <c r="I1977" s="118">
        <v>-0.226086751</v>
      </c>
      <c r="J1977" s="326">
        <v>-0.1450965748311</v>
      </c>
      <c r="K1977" s="118">
        <v>-3.1103467</v>
      </c>
      <c r="L1977" s="118">
        <v>-8.1166462999999994E-2</v>
      </c>
      <c r="M1977" s="118">
        <v>-0.13293569</v>
      </c>
      <c r="N1977" s="118">
        <v>-0.11431738</v>
      </c>
      <c r="O1977" s="118">
        <v>-1.7597213E-2</v>
      </c>
      <c r="P1977" s="118">
        <v>-2.0988886999999999E-3</v>
      </c>
      <c r="Q1977" s="118">
        <v>-1.7529221999999999E-3</v>
      </c>
      <c r="R1977" s="118">
        <v>-1.1984598000000001E-2</v>
      </c>
      <c r="S1977" s="118">
        <v>-0.12127514</v>
      </c>
      <c r="T1977" s="118">
        <v>3.9049678999999999E-3</v>
      </c>
      <c r="U1977" s="118">
        <v>-2.7650358E-2</v>
      </c>
      <c r="V1977" s="330">
        <v>-7.7234742000000003E-5</v>
      </c>
      <c r="W1977" s="330">
        <v>1.1900109E-6</v>
      </c>
      <c r="X1977" s="118">
        <v>0</v>
      </c>
      <c r="Y1977" s="41"/>
      <c r="Z1977" s="327">
        <v>-23.386065413533835</v>
      </c>
      <c r="AA1977" s="41"/>
      <c r="AB1977" s="111">
        <v>-329.38429000000002</v>
      </c>
      <c r="AC1977" s="111">
        <v>-324.87425999999999</v>
      </c>
      <c r="AD1977" s="111">
        <v>-3.7486929</v>
      </c>
      <c r="AE1977" s="111">
        <v>0</v>
      </c>
      <c r="AF1977" s="111">
        <v>3.9010876000000001E-4</v>
      </c>
      <c r="AG1977" s="111">
        <v>-3.7146928000000003E-2</v>
      </c>
      <c r="AH1977" s="111">
        <v>-0.72458102000000002</v>
      </c>
      <c r="AI1977" s="41"/>
      <c r="AJ1977" s="114">
        <v>-0.45544464000000001</v>
      </c>
      <c r="AK1977" s="114">
        <v>-0.41846071000000001</v>
      </c>
      <c r="AL1977" s="114">
        <v>-1.9519022E-2</v>
      </c>
      <c r="AM1977" s="114">
        <v>-1.7464903E-2</v>
      </c>
      <c r="AN1977" s="113">
        <v>-2.5087572557505001E-5</v>
      </c>
      <c r="AO1977" s="112">
        <v>-7.2185733715077714E-8</v>
      </c>
      <c r="AP1977" s="112">
        <v>-2.44606491</v>
      </c>
      <c r="AQ1977" s="328">
        <v>-2.2037091000000002E-5</v>
      </c>
      <c r="AR1977" s="328">
        <v>-6.6503654E-8</v>
      </c>
      <c r="AS1977" s="328">
        <v>-1.8164346E-12</v>
      </c>
      <c r="AT1977" s="328">
        <v>-1.4711691999999999E-9</v>
      </c>
      <c r="AU1977" s="328">
        <v>-1.9147728999999999E-10</v>
      </c>
      <c r="AV1977" s="328">
        <v>-1.6998542999999999E-8</v>
      </c>
      <c r="AW1977" s="328">
        <v>-3.0010101999999999E-6</v>
      </c>
      <c r="AX1977" s="328">
        <v>-2.4611115000000001E-9</v>
      </c>
      <c r="AY1977" s="328">
        <v>-3.1221748000000001E-9</v>
      </c>
      <c r="AZ1977" s="328">
        <v>-2.1271038999999999E-12</v>
      </c>
      <c r="BA1977" s="328">
        <v>-1.0277195E-14</v>
      </c>
      <c r="BB1977" s="328">
        <v>-4.5289768000000001E-12</v>
      </c>
      <c r="BC1977" s="328">
        <v>-2.6199293999999998E-13</v>
      </c>
      <c r="BD1977" s="328">
        <v>-1.9658574999999999E-13</v>
      </c>
      <c r="BE1977" s="328">
        <v>-2.2881814E-8</v>
      </c>
      <c r="BF1977" s="328">
        <v>-7.9514261999999997E-9</v>
      </c>
      <c r="BG1977" s="328">
        <v>-8.9992354000000006E-11</v>
      </c>
      <c r="BH1977" s="329">
        <v>-0.16489661</v>
      </c>
      <c r="BI1977" s="329">
        <v>-2.2811683</v>
      </c>
      <c r="BJ1977" s="328">
        <v>2.3072184999999999E-11</v>
      </c>
      <c r="BK1977" s="328">
        <v>1.4030383E-13</v>
      </c>
      <c r="BL1977" s="328">
        <v>6.2772971999999997E-18</v>
      </c>
      <c r="BM1977" s="41"/>
      <c r="BN1977" s="111">
        <v>-1.1504775E-3</v>
      </c>
      <c r="BO1977" s="122">
        <v>-2.696223E-5</v>
      </c>
      <c r="BP1977" s="111">
        <v>-6.5206555000000004E-4</v>
      </c>
      <c r="BQ1977" s="122">
        <v>-1.4110896000000001E-6</v>
      </c>
      <c r="BR1977" s="122">
        <v>-3.0059977000000001E-5</v>
      </c>
      <c r="BS1977" s="122">
        <v>-1.0659976000000001E-5</v>
      </c>
      <c r="BT1977" s="122">
        <v>-2.3034637000000002E-9</v>
      </c>
      <c r="BU1977" s="122">
        <v>-1.6321324000000001E-5</v>
      </c>
      <c r="BV1977" s="122">
        <v>-2.8165608E-6</v>
      </c>
      <c r="BW1977" s="122">
        <v>-1.1599187999999999E-6</v>
      </c>
      <c r="BX1977" s="122">
        <v>-1.4392086999999999E-6</v>
      </c>
      <c r="BY1977" s="122">
        <v>-6.7191002999999994E-8</v>
      </c>
      <c r="BZ1977" s="122">
        <v>-2.5404055999999998E-8</v>
      </c>
      <c r="CA1977" s="122">
        <v>-2.6857114999999998E-5</v>
      </c>
      <c r="CB1977" s="111">
        <v>-3.7962956000000002E-4</v>
      </c>
      <c r="CC1977" s="122">
        <v>-1.0033718E-6</v>
      </c>
      <c r="CD1977" s="122">
        <v>3.3121803000000001E-9</v>
      </c>
      <c r="CE1977" s="145"/>
      <c r="CF1977" s="143"/>
      <c r="CG1977" s="42" t="s">
        <v>1288</v>
      </c>
      <c r="CH1977" s="147" t="s">
        <v>1282</v>
      </c>
      <c r="CI1977" s="42"/>
    </row>
    <row r="1978" spans="1:87" ht="14.5" customHeight="1">
      <c r="A1978" s="41" t="s">
        <v>7731</v>
      </c>
      <c r="B1978" s="119" t="s">
        <v>7624</v>
      </c>
      <c r="C1978" s="120" t="str">
        <f t="shared" si="695"/>
        <v>F.110.01.106</v>
      </c>
      <c r="D1978" s="135" t="s">
        <v>7716</v>
      </c>
      <c r="E1978" s="119" t="s">
        <v>6570</v>
      </c>
      <c r="F1978" s="118" t="s">
        <v>7730</v>
      </c>
      <c r="G1978" s="118">
        <v>-19.384288497330314</v>
      </c>
      <c r="H1978" s="118">
        <v>-7.8395083415999989E-2</v>
      </c>
      <c r="I1978" s="118">
        <v>-9.2766921529200008</v>
      </c>
      <c r="J1978" s="326">
        <v>-8.9273556609943103</v>
      </c>
      <c r="K1978" s="118">
        <v>-1.1018456000000001</v>
      </c>
      <c r="L1978" s="118">
        <v>-9.2605917000000009</v>
      </c>
      <c r="M1978" s="118">
        <v>-1.6322026E-2</v>
      </c>
      <c r="N1978" s="118">
        <v>-7.8770882E-2</v>
      </c>
      <c r="O1978" s="118">
        <v>2.6956336999999999E-4</v>
      </c>
      <c r="P1978" s="330">
        <v>3.1253444999999998E-5</v>
      </c>
      <c r="Q1978" s="330">
        <v>7.4981768999999996E-5</v>
      </c>
      <c r="R1978" s="118">
        <v>2.2157308000000001E-4</v>
      </c>
      <c r="S1978" s="118">
        <v>-8.9231055999999995</v>
      </c>
      <c r="T1978" s="118">
        <v>-4.6572630999999996E-3</v>
      </c>
      <c r="U1978" s="118">
        <v>3.9469936000000001E-4</v>
      </c>
      <c r="V1978" s="330">
        <v>1.1630071E-5</v>
      </c>
      <c r="W1978" s="330">
        <v>8.7267469000000001E-7</v>
      </c>
      <c r="X1978" s="118">
        <v>0</v>
      </c>
      <c r="Y1978" s="41"/>
      <c r="Z1978" s="327">
        <v>-8.2845533834586469</v>
      </c>
      <c r="AA1978" s="41"/>
      <c r="AB1978" s="111">
        <v>-160.85097999999999</v>
      </c>
      <c r="AC1978" s="111">
        <v>-160.91550000000001</v>
      </c>
      <c r="AD1978" s="111">
        <v>5.3511509999999998E-2</v>
      </c>
      <c r="AE1978" s="111">
        <v>0</v>
      </c>
      <c r="AF1978" s="111">
        <v>2.8607976000000001E-4</v>
      </c>
      <c r="AG1978" s="111">
        <v>5.4884556999999995E-4</v>
      </c>
      <c r="AH1978" s="111">
        <v>1.0175508E-2</v>
      </c>
      <c r="AI1978" s="41"/>
      <c r="AJ1978" s="114">
        <v>-3.0071696000000001</v>
      </c>
      <c r="AK1978" s="114">
        <v>-2.9331776000000001</v>
      </c>
      <c r="AL1978" s="114">
        <v>-5.9958359000000003E-2</v>
      </c>
      <c r="AM1978" s="114">
        <v>-1.4033653E-2</v>
      </c>
      <c r="AN1978" s="113">
        <v>-1.758499713383927E-4</v>
      </c>
      <c r="AO1978" s="112">
        <v>-2.217394920189421E-7</v>
      </c>
      <c r="AP1978" s="112">
        <v>-1.9654975800000001</v>
      </c>
      <c r="AQ1978" s="328">
        <v>-7.6830994999999996E-6</v>
      </c>
      <c r="AR1978" s="328">
        <v>-2.3181582000000001E-8</v>
      </c>
      <c r="AS1978" s="328">
        <v>-6.3336193999999997E-13</v>
      </c>
      <c r="AT1978" s="328">
        <v>2.3574610999999998E-11</v>
      </c>
      <c r="AU1978" s="328">
        <v>2.7945832999999999E-12</v>
      </c>
      <c r="AV1978" s="328">
        <v>-1.1700684E-8</v>
      </c>
      <c r="AW1978" s="329">
        <v>-1.6815628E-4</v>
      </c>
      <c r="AX1978" s="328">
        <v>-2.6971172999999999E-9</v>
      </c>
      <c r="AY1978" s="328">
        <v>-1.9587919E-7</v>
      </c>
      <c r="AZ1978" s="328">
        <v>4.7776016999999997E-14</v>
      </c>
      <c r="BA1978" s="328">
        <v>7.0986654999999997E-16</v>
      </c>
      <c r="BB1978" s="328">
        <v>8.2835382999999995E-14</v>
      </c>
      <c r="BC1978" s="328">
        <v>-9.5787081999999997E-14</v>
      </c>
      <c r="BD1978" s="328">
        <v>-1.361926E-14</v>
      </c>
      <c r="BE1978" s="328">
        <v>3.3586522000000001E-10</v>
      </c>
      <c r="BF1978" s="328">
        <v>7.2969159000000004E-10</v>
      </c>
      <c r="BG1978" s="328">
        <v>1.8905834000000002E-11</v>
      </c>
      <c r="BH1978" s="329">
        <v>-0.44087238000000001</v>
      </c>
      <c r="BI1978" s="329">
        <v>-1.5246252</v>
      </c>
      <c r="BJ1978" s="328">
        <v>1.6919602999999998E-11</v>
      </c>
      <c r="BK1978" s="328">
        <v>1.0288947E-13</v>
      </c>
      <c r="BL1978" s="328">
        <v>4.6033513000000002E-18</v>
      </c>
      <c r="BM1978" s="41"/>
      <c r="BN1978" s="111">
        <v>-3.0976362E-3</v>
      </c>
      <c r="BO1978" s="111">
        <v>-1.3503588999999999E-3</v>
      </c>
      <c r="BP1978" s="111">
        <v>-2.3099532999999999E-4</v>
      </c>
      <c r="BQ1978" s="122">
        <v>2.6061387999999999E-8</v>
      </c>
      <c r="BR1978" s="111">
        <v>-1.1122441999999999E-3</v>
      </c>
      <c r="BS1978" s="122">
        <v>1.7936301E-7</v>
      </c>
      <c r="BT1978" s="122">
        <v>3.7316482999999999E-10</v>
      </c>
      <c r="BU1978" s="122">
        <v>2.7694695999999999E-7</v>
      </c>
      <c r="BV1978" s="122">
        <v>4.1939923000000002E-8</v>
      </c>
      <c r="BW1978" s="122">
        <v>4.9615873000000002E-8</v>
      </c>
      <c r="BX1978" s="122">
        <v>2.0992874000000001E-8</v>
      </c>
      <c r="BY1978" s="122">
        <v>1.2447023E-8</v>
      </c>
      <c r="BZ1978" s="122">
        <v>3.7107759999999998E-10</v>
      </c>
      <c r="CA1978" s="111">
        <v>-1.5904157000000001E-4</v>
      </c>
      <c r="CB1978" s="111">
        <v>-1.9448193000000001E-4</v>
      </c>
      <c r="CC1978" s="122">
        <v>-5.1124846000000001E-5</v>
      </c>
      <c r="CD1978" s="122">
        <v>2.4289322000000001E-9</v>
      </c>
      <c r="CE1978" s="145"/>
      <c r="CF1978" s="143"/>
      <c r="CG1978" s="42" t="s">
        <v>1288</v>
      </c>
      <c r="CH1978" s="146" t="s">
        <v>1283</v>
      </c>
      <c r="CI1978" s="42"/>
    </row>
    <row r="1979" spans="1:87" ht="14.5" customHeight="1">
      <c r="A1979" s="41" t="s">
        <v>7729</v>
      </c>
      <c r="B1979" s="119" t="s">
        <v>7624</v>
      </c>
      <c r="C1979" s="120" t="str">
        <f t="shared" si="695"/>
        <v>F.110.01.107</v>
      </c>
      <c r="D1979" s="135" t="s">
        <v>7716</v>
      </c>
      <c r="E1979" s="119" t="s">
        <v>6570</v>
      </c>
      <c r="F1979" s="118" t="s">
        <v>7728</v>
      </c>
      <c r="G1979" s="118">
        <v>-89000.736683719122</v>
      </c>
      <c r="H1979" s="118">
        <v>-999.15686461999996</v>
      </c>
      <c r="I1979" s="118">
        <v>-78439.559764999998</v>
      </c>
      <c r="J1979" s="326">
        <v>-8469.8315540991207</v>
      </c>
      <c r="K1979" s="118">
        <v>-1092.1885</v>
      </c>
      <c r="L1979" s="118">
        <v>-77773.835999999996</v>
      </c>
      <c r="M1979" s="118">
        <v>-43.820005000000002</v>
      </c>
      <c r="N1979" s="118">
        <v>-824.72348999999997</v>
      </c>
      <c r="O1979" s="118">
        <v>0.74328437999999997</v>
      </c>
      <c r="P1979" s="118">
        <v>-143.16417000000001</v>
      </c>
      <c r="Q1979" s="118">
        <v>-32.012489000000002</v>
      </c>
      <c r="R1979" s="118">
        <v>-621.90376000000003</v>
      </c>
      <c r="S1979" s="118">
        <v>-8470.0282000000007</v>
      </c>
      <c r="T1979" s="118">
        <v>0</v>
      </c>
      <c r="U1979" s="118">
        <v>0.19586584000000001</v>
      </c>
      <c r="V1979" s="118">
        <v>7.8006088000000002E-4</v>
      </c>
      <c r="W1979" s="118">
        <v>0</v>
      </c>
      <c r="X1979" s="118">
        <v>0</v>
      </c>
      <c r="Y1979" s="41"/>
      <c r="Z1979" s="327">
        <v>-8211.9436090225554</v>
      </c>
      <c r="AA1979" s="41"/>
      <c r="AB1979" s="111">
        <v>-101060.78</v>
      </c>
      <c r="AC1979" s="111">
        <v>-100231.63</v>
      </c>
      <c r="AD1979" s="111">
        <v>26.554480000000002</v>
      </c>
      <c r="AE1979" s="111">
        <v>0</v>
      </c>
      <c r="AF1979" s="111">
        <v>-861.64077999999995</v>
      </c>
      <c r="AG1979" s="111">
        <v>0.28042641000000001</v>
      </c>
      <c r="AH1979" s="111">
        <v>5.6528115000000003</v>
      </c>
      <c r="AI1979" s="41"/>
      <c r="AJ1979" s="114">
        <v>-24185.345000000001</v>
      </c>
      <c r="AK1979" s="114">
        <v>-23713.024000000001</v>
      </c>
      <c r="AL1979" s="114">
        <v>-459.13796000000002</v>
      </c>
      <c r="AM1979" s="114">
        <v>-13.183222000000001</v>
      </c>
      <c r="AN1979" s="113">
        <v>-1.4216441129988326</v>
      </c>
      <c r="AO1979" s="112">
        <v>-1.6979954049778797E-3</v>
      </c>
      <c r="AP1979" s="112">
        <v>-1846.38967</v>
      </c>
      <c r="AQ1979" s="329">
        <v>-7.6179895999999997E-3</v>
      </c>
      <c r="AR1979" s="328">
        <v>-2.2985218000000001E-5</v>
      </c>
      <c r="AS1979" s="328">
        <v>-6.2799325000000002E-10</v>
      </c>
      <c r="AT1979" s="328">
        <v>2.1883027E-8</v>
      </c>
      <c r="AU1979" s="328">
        <v>1.3581402000000001E-9</v>
      </c>
      <c r="AV1979" s="329">
        <v>-1.2250758000000001E-4</v>
      </c>
      <c r="AW1979" s="329">
        <v>-1.4124099999999999</v>
      </c>
      <c r="AX1979" s="328">
        <v>-2.8021331E-5</v>
      </c>
      <c r="AY1979" s="329">
        <v>-1.6452382999999999E-3</v>
      </c>
      <c r="AZ1979" s="328">
        <v>-2.3320848E-7</v>
      </c>
      <c r="BA1979" s="328">
        <v>-2.6873073000000001E-10</v>
      </c>
      <c r="BB1979" s="328">
        <v>-1.1765134E-6</v>
      </c>
      <c r="BC1979" s="328">
        <v>-2.8270064999999999E-7</v>
      </c>
      <c r="BD1979" s="328">
        <v>-5.8262091999999999E-8</v>
      </c>
      <c r="BE1979" s="329">
        <v>-6.7152851999999999E-4</v>
      </c>
      <c r="BF1979" s="329">
        <v>-8.2211054000000004E-4</v>
      </c>
      <c r="BG1979" s="328">
        <v>1.0253681E-9</v>
      </c>
      <c r="BH1979" s="329">
        <v>-899.07804999999996</v>
      </c>
      <c r="BI1979" s="329">
        <v>-947.31161999999995</v>
      </c>
      <c r="BJ1979" s="329">
        <v>0</v>
      </c>
      <c r="BK1979" s="329">
        <v>0</v>
      </c>
      <c r="BL1979" s="329">
        <v>0</v>
      </c>
      <c r="BM1979" s="41"/>
      <c r="BN1979" s="111">
        <v>-23.416482999999999</v>
      </c>
      <c r="BO1979" s="111">
        <v>-11.342655000000001</v>
      </c>
      <c r="BP1979" s="111">
        <v>-0.22897078000000001</v>
      </c>
      <c r="BQ1979" s="111">
        <v>-7.2847755E-2</v>
      </c>
      <c r="BR1979" s="111">
        <v>-9.3428389000000003</v>
      </c>
      <c r="BS1979" s="111">
        <v>-5.8035124999999998E-4</v>
      </c>
      <c r="BT1979" s="111">
        <v>-6.0568944000000003E-3</v>
      </c>
      <c r="BU1979" s="111">
        <v>3.4546914999999999E-4</v>
      </c>
      <c r="BV1979" s="111">
        <v>-0.19211623999999999</v>
      </c>
      <c r="BW1979" s="111">
        <v>-2.118285E-2</v>
      </c>
      <c r="BX1979" s="122">
        <v>1.0131535E-5</v>
      </c>
      <c r="BY1979" s="122">
        <v>7.4499663999999995E-7</v>
      </c>
      <c r="BZ1979" s="122">
        <v>1.7168286999999999E-7</v>
      </c>
      <c r="CA1979" s="111">
        <v>-1.4718941999999999</v>
      </c>
      <c r="CB1979" s="111">
        <v>-0.12109422</v>
      </c>
      <c r="CC1979" s="111">
        <v>-0.61660280000000001</v>
      </c>
      <c r="CD1979" s="111">
        <v>0</v>
      </c>
      <c r="CE1979" s="145"/>
      <c r="CF1979" s="143"/>
      <c r="CG1979" s="42" t="s">
        <v>1288</v>
      </c>
      <c r="CH1979" s="42"/>
      <c r="CI1979" s="42"/>
    </row>
    <row r="1980" spans="1:87" ht="14.5" customHeight="1">
      <c r="A1980" s="41" t="s">
        <v>7727</v>
      </c>
      <c r="B1980" s="119" t="s">
        <v>7624</v>
      </c>
      <c r="C1980" s="120" t="str">
        <f t="shared" si="695"/>
        <v>F.110.01.108</v>
      </c>
      <c r="D1980" s="135" t="s">
        <v>7716</v>
      </c>
      <c r="E1980" s="119" t="s">
        <v>6570</v>
      </c>
      <c r="F1980" s="118" t="s">
        <v>7726</v>
      </c>
      <c r="G1980" s="118">
        <v>-125013.31151795588</v>
      </c>
      <c r="H1980" s="118">
        <v>-1439.9793428</v>
      </c>
      <c r="I1980" s="118">
        <v>-113490.80764399999</v>
      </c>
      <c r="J1980" s="326">
        <v>-8576.8952311559005</v>
      </c>
      <c r="K1980" s="118">
        <v>-1505.6293000000001</v>
      </c>
      <c r="L1980" s="118">
        <v>-112533.81</v>
      </c>
      <c r="M1980" s="118">
        <v>-57.780414</v>
      </c>
      <c r="N1980" s="118">
        <v>-1188.7348999999999</v>
      </c>
      <c r="O1980" s="118">
        <v>2.5525481999999999</v>
      </c>
      <c r="P1980" s="118">
        <v>-207.27653000000001</v>
      </c>
      <c r="Q1980" s="118">
        <v>-46.520460999999997</v>
      </c>
      <c r="R1980" s="118">
        <v>-899.21722999999997</v>
      </c>
      <c r="S1980" s="118">
        <v>-8237.2528000000002</v>
      </c>
      <c r="T1980" s="118">
        <v>0</v>
      </c>
      <c r="U1980" s="118">
        <v>-339.64510999999999</v>
      </c>
      <c r="V1980" s="118">
        <v>2.6788441000000001E-3</v>
      </c>
      <c r="W1980" s="118">
        <v>0</v>
      </c>
      <c r="X1980" s="118">
        <v>0</v>
      </c>
      <c r="Y1980" s="41"/>
      <c r="Z1980" s="327">
        <v>-11320.521052631579</v>
      </c>
      <c r="AA1980" s="41"/>
      <c r="AB1980" s="111">
        <v>-185318.69</v>
      </c>
      <c r="AC1980" s="111">
        <v>-138044.88</v>
      </c>
      <c r="AD1980" s="111">
        <v>-46047.330999999998</v>
      </c>
      <c r="AE1980" s="111">
        <v>0</v>
      </c>
      <c r="AF1980" s="111">
        <v>-1246.8481999999999</v>
      </c>
      <c r="AG1980" s="111">
        <v>0.96302564999999996</v>
      </c>
      <c r="AH1980" s="111">
        <v>19.412588</v>
      </c>
      <c r="AI1980" s="41"/>
      <c r="AJ1980" s="114">
        <v>-34987.296999999999</v>
      </c>
      <c r="AK1980" s="114">
        <v>-34301.216</v>
      </c>
      <c r="AL1980" s="114">
        <v>-663.87082999999996</v>
      </c>
      <c r="AM1980" s="114">
        <v>-22.209900000000001</v>
      </c>
      <c r="AN1980" s="113">
        <v>-2.0564277950764063</v>
      </c>
      <c r="AO1980" s="112">
        <v>-2.4551435728847799E-3</v>
      </c>
      <c r="AP1980" s="112">
        <v>-3110.6302999999998</v>
      </c>
      <c r="AQ1980" s="329">
        <v>-1.0496191E-2</v>
      </c>
      <c r="AR1980" s="328">
        <v>-3.1669214000000003E-5</v>
      </c>
      <c r="AS1980" s="328">
        <v>-8.6526278000000005E-10</v>
      </c>
      <c r="AT1980" s="328">
        <v>7.5149539999999994E-8</v>
      </c>
      <c r="AU1980" s="328">
        <v>4.6640537000000002E-9</v>
      </c>
      <c r="AV1980" s="329">
        <v>-1.7657851000000001E-4</v>
      </c>
      <c r="AW1980" s="329">
        <v>-2.0435941999999998</v>
      </c>
      <c r="AX1980" s="328">
        <v>-4.0449238999999999E-5</v>
      </c>
      <c r="AY1980" s="329">
        <v>-2.3804965999999999E-3</v>
      </c>
      <c r="AZ1980" s="328">
        <v>-3.3714533000000002E-7</v>
      </c>
      <c r="BA1980" s="328">
        <v>-3.8781409999999999E-10</v>
      </c>
      <c r="BB1980" s="328">
        <v>-1.7002259999999999E-6</v>
      </c>
      <c r="BC1980" s="328">
        <v>-4.0913433999999998E-7</v>
      </c>
      <c r="BD1980" s="328">
        <v>-8.4282403000000006E-8</v>
      </c>
      <c r="BE1980" s="329">
        <v>-9.7113338E-4</v>
      </c>
      <c r="BF1980" s="329">
        <v>-1.189772E-3</v>
      </c>
      <c r="BG1980" s="328">
        <v>3.5212650999999999E-9</v>
      </c>
      <c r="BH1980" s="329">
        <v>-1796.5433</v>
      </c>
      <c r="BI1980" s="329">
        <v>-1314.087</v>
      </c>
      <c r="BJ1980" s="329">
        <v>0</v>
      </c>
      <c r="BK1980" s="329">
        <v>0</v>
      </c>
      <c r="BL1980" s="329">
        <v>0</v>
      </c>
      <c r="BM1980" s="41"/>
      <c r="BN1980" s="111">
        <v>-35.352578000000001</v>
      </c>
      <c r="BO1980" s="111">
        <v>-16.411466999999998</v>
      </c>
      <c r="BP1980" s="111">
        <v>-0.31564616000000001</v>
      </c>
      <c r="BQ1980" s="111">
        <v>-0.10533124000000001</v>
      </c>
      <c r="BR1980" s="111">
        <v>-13.516987</v>
      </c>
      <c r="BS1980" s="111">
        <v>-3.8836791999999999E-4</v>
      </c>
      <c r="BT1980" s="111">
        <v>-8.7576210000000002E-3</v>
      </c>
      <c r="BU1980" s="111">
        <v>1.1863920000000001E-3</v>
      </c>
      <c r="BV1980" s="111">
        <v>-0.27815051000000002</v>
      </c>
      <c r="BW1980" s="111">
        <v>-3.0782859999999999E-2</v>
      </c>
      <c r="BX1980" s="122">
        <v>3.4793184E-5</v>
      </c>
      <c r="BY1980" s="122">
        <v>2.5584283000000001E-6</v>
      </c>
      <c r="BZ1980" s="122">
        <v>5.8958429000000001E-7</v>
      </c>
      <c r="CA1980" s="111">
        <v>-2.1288767000000002</v>
      </c>
      <c r="CB1980" s="111">
        <v>-0.22597081999999999</v>
      </c>
      <c r="CC1980" s="111">
        <v>-2.3314436000000001</v>
      </c>
      <c r="CD1980" s="111">
        <v>0</v>
      </c>
      <c r="CE1980" s="137"/>
      <c r="CF1980" s="143"/>
      <c r="CG1980" s="42" t="s">
        <v>1288</v>
      </c>
      <c r="CH1980" s="42"/>
      <c r="CI1980" s="42"/>
    </row>
    <row r="1981" spans="1:87" ht="14.5" customHeight="1">
      <c r="A1981" s="41" t="s">
        <v>7725</v>
      </c>
      <c r="B1981" s="119" t="s">
        <v>7624</v>
      </c>
      <c r="C1981" s="120" t="str">
        <f t="shared" si="695"/>
        <v>F.110.01.109</v>
      </c>
      <c r="D1981" s="135" t="s">
        <v>7716</v>
      </c>
      <c r="E1981" s="119" t="s">
        <v>6570</v>
      </c>
      <c r="F1981" s="118" t="s">
        <v>7724</v>
      </c>
      <c r="G1981" s="118">
        <v>-271415.67470463837</v>
      </c>
      <c r="H1981" s="118">
        <v>-3235.9954521</v>
      </c>
      <c r="I1981" s="118">
        <v>-255638.77072999999</v>
      </c>
      <c r="J1981" s="326">
        <v>-9234.1515225383991</v>
      </c>
      <c r="K1981" s="118">
        <v>-3306.7570000000001</v>
      </c>
      <c r="L1981" s="118">
        <v>-253490.38</v>
      </c>
      <c r="M1981" s="118">
        <v>-123.82913000000001</v>
      </c>
      <c r="N1981" s="118">
        <v>-2672.5464000000002</v>
      </c>
      <c r="O1981" s="118">
        <v>7.4107878999999999</v>
      </c>
      <c r="P1981" s="118">
        <v>-466.76414</v>
      </c>
      <c r="Q1981" s="118">
        <v>-104.09569999999999</v>
      </c>
      <c r="R1981" s="118">
        <v>-2024.5616</v>
      </c>
      <c r="S1981" s="118">
        <v>-8469.7281999999996</v>
      </c>
      <c r="T1981" s="118">
        <v>0</v>
      </c>
      <c r="U1981" s="118">
        <v>-764.43110000000001</v>
      </c>
      <c r="V1981" s="118">
        <v>7.7774615999999996E-3</v>
      </c>
      <c r="W1981" s="118">
        <v>0</v>
      </c>
      <c r="X1981" s="118">
        <v>0</v>
      </c>
      <c r="Y1981" s="41"/>
      <c r="Z1981" s="327">
        <v>-24862.834586466164</v>
      </c>
      <c r="AA1981" s="41"/>
      <c r="AB1981" s="111">
        <v>-409418.78</v>
      </c>
      <c r="AC1981" s="111">
        <v>-303031.51</v>
      </c>
      <c r="AD1981" s="111">
        <v>-103637.62</v>
      </c>
      <c r="AE1981" s="111">
        <v>0</v>
      </c>
      <c r="AF1981" s="111">
        <v>-2808.8105999999998</v>
      </c>
      <c r="AG1981" s="111">
        <v>2.7959429</v>
      </c>
      <c r="AH1981" s="111">
        <v>56.360376000000002</v>
      </c>
      <c r="AI1981" s="41"/>
      <c r="AJ1981" s="114">
        <v>-78779.577000000005</v>
      </c>
      <c r="AK1981" s="114">
        <v>-77254.471000000005</v>
      </c>
      <c r="AL1981" s="114">
        <v>-1494.8792000000001</v>
      </c>
      <c r="AM1981" s="114">
        <v>-30.226665000000001</v>
      </c>
      <c r="AN1981" s="113">
        <v>-4.6315629705179786</v>
      </c>
      <c r="AO1981" s="112">
        <v>-5.5283993316156904E-3</v>
      </c>
      <c r="AP1981" s="112">
        <v>-4233.4264999999996</v>
      </c>
      <c r="AQ1981" s="329">
        <v>-2.3045848000000001E-2</v>
      </c>
      <c r="AR1981" s="328">
        <v>-6.9533933999999995E-5</v>
      </c>
      <c r="AS1981" s="328">
        <v>-1.8998088999999999E-9</v>
      </c>
      <c r="AT1981" s="328">
        <v>2.1818091999999999E-7</v>
      </c>
      <c r="AU1981" s="328">
        <v>1.3541100999999999E-8</v>
      </c>
      <c r="AV1981" s="329">
        <v>-3.9698784000000002E-4</v>
      </c>
      <c r="AW1981" s="329">
        <v>-4.6032577999999997</v>
      </c>
      <c r="AX1981" s="328">
        <v>-9.1006851000000004E-5</v>
      </c>
      <c r="AY1981" s="329">
        <v>-5.3621707000000001E-3</v>
      </c>
      <c r="AZ1981" s="328">
        <v>-7.5976539999999997E-7</v>
      </c>
      <c r="BA1981" s="328">
        <v>-8.7229079E-10</v>
      </c>
      <c r="BB1981" s="328">
        <v>-3.8240546E-6</v>
      </c>
      <c r="BC1981" s="328">
        <v>-9.2167026000000001E-7</v>
      </c>
      <c r="BD1981" s="328">
        <v>-1.8980751E-7</v>
      </c>
      <c r="BE1981" s="329">
        <v>-2.1861738999999999E-3</v>
      </c>
      <c r="BF1981" s="329">
        <v>-2.6763924999999998E-3</v>
      </c>
      <c r="BG1981" s="328">
        <v>1.0223254E-8</v>
      </c>
      <c r="BH1981" s="329">
        <v>-1337.6805999999999</v>
      </c>
      <c r="BI1981" s="329">
        <v>-2895.7458999999999</v>
      </c>
      <c r="BJ1981" s="329">
        <v>0</v>
      </c>
      <c r="BK1981" s="329">
        <v>0</v>
      </c>
      <c r="BL1981" s="329">
        <v>0</v>
      </c>
      <c r="BM1981" s="41"/>
      <c r="BN1981" s="111">
        <v>-74.349665999999999</v>
      </c>
      <c r="BO1981" s="111">
        <v>-36.967275999999998</v>
      </c>
      <c r="BP1981" s="111">
        <v>-0.69324180999999996</v>
      </c>
      <c r="BQ1981" s="111">
        <v>-0.23715011999999999</v>
      </c>
      <c r="BR1981" s="111">
        <v>-30.446273000000001</v>
      </c>
      <c r="BS1981" s="111">
        <v>-3.6684282000000001E-4</v>
      </c>
      <c r="BT1981" s="111">
        <v>-1.973695E-2</v>
      </c>
      <c r="BU1981" s="111">
        <v>3.4444402000000001E-3</v>
      </c>
      <c r="BV1981" s="111">
        <v>-0.62636460999999999</v>
      </c>
      <c r="BW1981" s="111">
        <v>-6.8880731000000001E-2</v>
      </c>
      <c r="BX1981" s="111">
        <v>1.0101471E-4</v>
      </c>
      <c r="BY1981" s="122">
        <v>7.4278597000000004E-6</v>
      </c>
      <c r="BZ1981" s="122">
        <v>1.7117342E-6</v>
      </c>
      <c r="CA1981" s="111">
        <v>-4.7944734999999996</v>
      </c>
      <c r="CB1981" s="111">
        <v>-0.49956249000000003</v>
      </c>
      <c r="CC1981" s="111">
        <v>1.0536154999999999E-4</v>
      </c>
      <c r="CD1981" s="111">
        <v>0</v>
      </c>
      <c r="CE1981" s="137"/>
      <c r="CF1981" s="143"/>
      <c r="CG1981" s="42" t="s">
        <v>1288</v>
      </c>
      <c r="CH1981" s="42"/>
      <c r="CI1981" s="42"/>
    </row>
    <row r="1982" spans="1:87" ht="14.5" customHeight="1">
      <c r="A1982" s="41" t="s">
        <v>7723</v>
      </c>
      <c r="B1982" s="119" t="s">
        <v>7624</v>
      </c>
      <c r="C1982" s="120" t="str">
        <f t="shared" si="695"/>
        <v>F.110.01.110</v>
      </c>
      <c r="D1982" s="135" t="s">
        <v>7716</v>
      </c>
      <c r="E1982" s="119" t="s">
        <v>6570</v>
      </c>
      <c r="F1982" s="118" t="s">
        <v>7722</v>
      </c>
      <c r="G1982" s="118">
        <v>-319.53818426982298</v>
      </c>
      <c r="H1982" s="118">
        <v>-3.7683363769999998</v>
      </c>
      <c r="I1982" s="118">
        <v>-16.15712001</v>
      </c>
      <c r="J1982" s="326">
        <v>-293.06962438282301</v>
      </c>
      <c r="K1982" s="118">
        <v>-6.5431035</v>
      </c>
      <c r="L1982" s="118">
        <v>-12.888868</v>
      </c>
      <c r="M1982" s="118">
        <v>-0.72755970999999997</v>
      </c>
      <c r="N1982" s="118">
        <v>-3.1271034000000003E-2</v>
      </c>
      <c r="O1982" s="118">
        <v>2.6481056999999999E-2</v>
      </c>
      <c r="P1982" s="118">
        <v>-1.0400239</v>
      </c>
      <c r="Q1982" s="118">
        <v>-2.7235225000000001</v>
      </c>
      <c r="R1982" s="118">
        <v>-2.5406922999999999</v>
      </c>
      <c r="S1982" s="118">
        <v>-292.61207999999999</v>
      </c>
      <c r="T1982" s="118">
        <v>0</v>
      </c>
      <c r="U1982" s="118">
        <v>-0.45755630000000003</v>
      </c>
      <c r="V1982" s="330">
        <v>1.1917177E-5</v>
      </c>
      <c r="W1982" s="118">
        <v>0</v>
      </c>
      <c r="X1982" s="118">
        <v>0</v>
      </c>
      <c r="Y1982" s="41"/>
      <c r="Z1982" s="327">
        <v>-49.196266917293229</v>
      </c>
      <c r="AA1982" s="41"/>
      <c r="AB1982" s="111">
        <v>-715.05381999999997</v>
      </c>
      <c r="AC1982" s="111">
        <v>-593.42809</v>
      </c>
      <c r="AD1982" s="111">
        <v>-62.033119999999997</v>
      </c>
      <c r="AE1982" s="111">
        <v>0</v>
      </c>
      <c r="AF1982" s="111">
        <v>-59.66865</v>
      </c>
      <c r="AG1982" s="111">
        <v>3.2641610999999998E-3</v>
      </c>
      <c r="AH1982" s="111">
        <v>7.2769259000000003E-2</v>
      </c>
      <c r="AI1982" s="41"/>
      <c r="AJ1982" s="114">
        <v>-7.5495381999999998</v>
      </c>
      <c r="AK1982" s="114">
        <v>-7.2699384</v>
      </c>
      <c r="AL1982" s="114">
        <v>-0.12588089</v>
      </c>
      <c r="AM1982" s="114">
        <v>-0.15371888</v>
      </c>
      <c r="AN1982" s="113">
        <v>-4.3584762926353999E-4</v>
      </c>
      <c r="AO1982" s="112">
        <v>-4.6553583915590003E-7</v>
      </c>
      <c r="AP1982" s="112">
        <v>-21.529254899999998</v>
      </c>
      <c r="AQ1982" s="328">
        <v>-4.5617141E-5</v>
      </c>
      <c r="AR1982" s="328">
        <v>-1.3763673999999999E-7</v>
      </c>
      <c r="AS1982" s="328">
        <v>-3.7604883000000001E-12</v>
      </c>
      <c r="AT1982" s="328">
        <v>5.7178904999999995E-10</v>
      </c>
      <c r="AU1982" s="328">
        <v>1.371801E-11</v>
      </c>
      <c r="AV1982" s="328">
        <v>-4.6341706000000001E-9</v>
      </c>
      <c r="AW1982" s="329">
        <v>-2.3289683E-4</v>
      </c>
      <c r="AX1982" s="328">
        <v>-1.9803598999999999E-9</v>
      </c>
      <c r="AY1982" s="328">
        <v>-2.7175395000000002E-7</v>
      </c>
      <c r="AZ1982" s="328">
        <v>-2.2299997999999999E-10</v>
      </c>
      <c r="BA1982" s="328">
        <v>-6.5416666E-12</v>
      </c>
      <c r="BB1982" s="328">
        <v>-4.2737571999999998E-8</v>
      </c>
      <c r="BC1982" s="328">
        <v>-9.1185282000000006E-9</v>
      </c>
      <c r="BD1982" s="328">
        <v>-2.0925028E-9</v>
      </c>
      <c r="BE1982" s="328">
        <v>-5.6867696000000002E-6</v>
      </c>
      <c r="BF1982" s="329">
        <v>-1.5164283999999999E-4</v>
      </c>
      <c r="BG1982" s="328">
        <v>1.7115879000000001E-11</v>
      </c>
      <c r="BH1982" s="329">
        <v>-15.929964999999999</v>
      </c>
      <c r="BI1982" s="329">
        <v>-5.5992898999999996</v>
      </c>
      <c r="BJ1982" s="329">
        <v>0</v>
      </c>
      <c r="BK1982" s="329">
        <v>0</v>
      </c>
      <c r="BL1982" s="329">
        <v>0</v>
      </c>
      <c r="BM1982" s="41"/>
      <c r="BN1982" s="111">
        <v>-0.63939225</v>
      </c>
      <c r="BO1982" s="111">
        <v>-1.8700400999999999E-3</v>
      </c>
      <c r="BP1982" s="111">
        <v>-1.3717225000000001E-3</v>
      </c>
      <c r="BQ1982" s="111">
        <v>-2.9760797E-4</v>
      </c>
      <c r="BR1982" s="111">
        <v>-1.5218981000000001E-3</v>
      </c>
      <c r="BS1982" s="122">
        <v>-1.2736030999999999E-5</v>
      </c>
      <c r="BT1982" s="122">
        <v>-5.8057940999999997E-6</v>
      </c>
      <c r="BU1982" s="122">
        <v>1.0528303E-5</v>
      </c>
      <c r="BV1982" s="111">
        <v>-1.3956388999999999E-3</v>
      </c>
      <c r="BW1982" s="111">
        <v>-1.8021707000000001E-3</v>
      </c>
      <c r="BX1982" s="122">
        <v>9.9983533000000004E-8</v>
      </c>
      <c r="BY1982" s="122">
        <v>1.2425646E-8</v>
      </c>
      <c r="BZ1982" s="122">
        <v>1.4729063999999999E-9</v>
      </c>
      <c r="CA1982" s="111">
        <v>-1.9947673000000001E-4</v>
      </c>
      <c r="CB1982" s="111">
        <v>-7.9629492000000003E-4</v>
      </c>
      <c r="CC1982" s="111">
        <v>-0.63012950000000001</v>
      </c>
      <c r="CD1982" s="111">
        <v>0</v>
      </c>
      <c r="CE1982" s="137"/>
      <c r="CF1982" s="143"/>
      <c r="CG1982" s="42" t="s">
        <v>1288</v>
      </c>
      <c r="CH1982" s="42"/>
      <c r="CI1982" s="42"/>
    </row>
    <row r="1983" spans="1:87" ht="14.5" customHeight="1">
      <c r="A1983" s="41" t="s">
        <v>7721</v>
      </c>
      <c r="B1983" s="119" t="s">
        <v>7624</v>
      </c>
      <c r="C1983" s="120" t="str">
        <f t="shared" si="695"/>
        <v>F.110.01.111</v>
      </c>
      <c r="D1983" s="135" t="s">
        <v>7716</v>
      </c>
      <c r="E1983" s="119" t="s">
        <v>6570</v>
      </c>
      <c r="F1983" s="118" t="s">
        <v>7720</v>
      </c>
      <c r="G1983" s="118">
        <v>-6.0108320526999992E-2</v>
      </c>
      <c r="H1983" s="118">
        <v>-7.9743678100000007E-3</v>
      </c>
      <c r="I1983" s="118">
        <v>-1.8455853400000002E-3</v>
      </c>
      <c r="J1983" s="326">
        <v>-2.9046603376999998E-2</v>
      </c>
      <c r="K1983" s="118">
        <v>-2.1241764E-2</v>
      </c>
      <c r="L1983" s="118">
        <v>3.3974350999999999E-3</v>
      </c>
      <c r="M1983" s="118">
        <v>-4.4515125000000001E-3</v>
      </c>
      <c r="N1983" s="118">
        <v>-3.9846632999999999E-3</v>
      </c>
      <c r="O1983" s="118">
        <v>-1.6011282999999999E-3</v>
      </c>
      <c r="P1983" s="118">
        <v>-4.5665041E-4</v>
      </c>
      <c r="Q1983" s="118">
        <v>-1.9319258E-3</v>
      </c>
      <c r="R1983" s="118">
        <v>-7.9150794000000003E-4</v>
      </c>
      <c r="S1983" s="118">
        <v>-3.4133100999999999E-2</v>
      </c>
      <c r="T1983" s="118">
        <v>5.5884430000000002E-3</v>
      </c>
      <c r="U1983" s="330">
        <v>4.1697233000000001E-5</v>
      </c>
      <c r="V1983" s="330">
        <v>2.0374960000000001E-5</v>
      </c>
      <c r="W1983" s="118">
        <v>-5.6401756999999999E-4</v>
      </c>
      <c r="X1983" s="118">
        <v>0</v>
      </c>
      <c r="Y1983" s="41"/>
      <c r="Z1983" s="327">
        <v>-0.15971251127819547</v>
      </c>
      <c r="AA1983" s="41"/>
      <c r="AB1983" s="111">
        <v>-5.0259043999999999</v>
      </c>
      <c r="AC1983" s="111">
        <v>-5.0337782000000004</v>
      </c>
      <c r="AD1983" s="111">
        <v>5.6529184E-3</v>
      </c>
      <c r="AE1983" s="111">
        <v>0</v>
      </c>
      <c r="AF1983" s="111">
        <v>5.5828897999999998E-4</v>
      </c>
      <c r="AG1983" s="111">
        <v>6.0691358999999997E-4</v>
      </c>
      <c r="AH1983" s="111">
        <v>1.0556859999999999E-3</v>
      </c>
      <c r="AI1983" s="41"/>
      <c r="AJ1983" s="114">
        <v>-3.1423710000000001E-3</v>
      </c>
      <c r="AK1983" s="114">
        <v>-2.8298457999999999E-3</v>
      </c>
      <c r="AL1983" s="114">
        <v>-1.5190392000000001E-4</v>
      </c>
      <c r="AM1983" s="114">
        <v>-1.6062130999999999E-4</v>
      </c>
      <c r="AN1983" s="113">
        <v>-1.6965502273198003E-7</v>
      </c>
      <c r="AO1983" s="112">
        <v>-5.6177485037409999E-10</v>
      </c>
      <c r="AP1983" s="112">
        <v>-2.2495981700000001E-2</v>
      </c>
      <c r="AQ1983" s="328">
        <v>-1.5072126999999999E-7</v>
      </c>
      <c r="AR1983" s="328">
        <v>-4.5479116999999998E-10</v>
      </c>
      <c r="AS1983" s="328">
        <v>-1.2422769000000001E-14</v>
      </c>
      <c r="AT1983" s="328">
        <v>-1.4949572000000001E-10</v>
      </c>
      <c r="AU1983" s="328">
        <v>1.3189802E-13</v>
      </c>
      <c r="AV1983" s="328">
        <v>-5.9251030999999999E-10</v>
      </c>
      <c r="AW1983" s="328">
        <v>1.5641656000000002E-8</v>
      </c>
      <c r="AX1983" s="328">
        <v>-8.1927332000000006E-11</v>
      </c>
      <c r="AY1983" s="328">
        <v>2.1794665000000001E-11</v>
      </c>
      <c r="AZ1983" s="328">
        <v>-2.4443248999999998E-12</v>
      </c>
      <c r="BA1983" s="328">
        <v>-6.7678596000000004E-15</v>
      </c>
      <c r="BB1983" s="328">
        <v>-1.141407E-11</v>
      </c>
      <c r="BC1983" s="328">
        <v>-1.1841365000000001E-13</v>
      </c>
      <c r="BD1983" s="328">
        <v>-9.2248941000000006E-14</v>
      </c>
      <c r="BE1983" s="328">
        <v>-2.8929466000000002E-9</v>
      </c>
      <c r="BF1983" s="328">
        <v>-2.0005049999999999E-8</v>
      </c>
      <c r="BG1983" s="328">
        <v>3.3740102999999999E-11</v>
      </c>
      <c r="BH1983" s="329">
        <v>-6.2456387000000002E-3</v>
      </c>
      <c r="BI1983" s="329">
        <v>-1.6250343E-2</v>
      </c>
      <c r="BJ1983" s="328">
        <v>-1.0935537999999999E-8</v>
      </c>
      <c r="BK1983" s="328">
        <v>-6.6499892999999999E-11</v>
      </c>
      <c r="BL1983" s="328">
        <v>-2.9752545E-15</v>
      </c>
      <c r="BM1983" s="41"/>
      <c r="BN1983" s="122">
        <v>-1.5862232999999999E-5</v>
      </c>
      <c r="BO1983" s="122">
        <v>-5.0737053999999997E-8</v>
      </c>
      <c r="BP1983" s="122">
        <v>-4.4532085999999998E-6</v>
      </c>
      <c r="BQ1983" s="122">
        <v>-9.2707435000000001E-8</v>
      </c>
      <c r="BR1983" s="122">
        <v>-1.2227587000000001E-6</v>
      </c>
      <c r="BS1983" s="122">
        <v>-4.1534616000000002E-7</v>
      </c>
      <c r="BT1983" s="122">
        <v>-4.8983003E-8</v>
      </c>
      <c r="BU1983" s="122">
        <v>-5.9473162000000003E-7</v>
      </c>
      <c r="BV1983" s="122">
        <v>-6.1279269999999997E-7</v>
      </c>
      <c r="BW1983" s="122">
        <v>-1.2783664999999999E-6</v>
      </c>
      <c r="BX1983" s="122">
        <v>9.6809839000000006E-10</v>
      </c>
      <c r="BY1983" s="122">
        <v>2.1997005E-8</v>
      </c>
      <c r="BZ1983" s="122">
        <v>1.8091128000000001E-11</v>
      </c>
      <c r="CA1983" s="122">
        <v>-6.3750323E-7</v>
      </c>
      <c r="CB1983" s="122">
        <v>-6.0392136999999999E-6</v>
      </c>
      <c r="CC1983" s="122">
        <v>1.1310085E-6</v>
      </c>
      <c r="CD1983" s="122">
        <v>-1.5698760999999999E-6</v>
      </c>
      <c r="CE1983" s="137"/>
      <c r="CF1983" s="143"/>
      <c r="CG1983" s="42" t="s">
        <v>1288</v>
      </c>
      <c r="CH1983" s="42"/>
      <c r="CI1983" s="42"/>
    </row>
    <row r="1984" spans="1:87" ht="14.5" customHeight="1">
      <c r="A1984" s="41" t="s">
        <v>7719</v>
      </c>
      <c r="B1984" s="119" t="s">
        <v>7624</v>
      </c>
      <c r="C1984" s="120" t="str">
        <f t="shared" si="695"/>
        <v>F.110.01.112</v>
      </c>
      <c r="D1984" s="135" t="s">
        <v>7716</v>
      </c>
      <c r="E1984" s="119" t="s">
        <v>6570</v>
      </c>
      <c r="F1984" s="118" t="s">
        <v>7718</v>
      </c>
      <c r="G1984" s="118">
        <v>-14.091389628205599</v>
      </c>
      <c r="H1984" s="118">
        <v>-0.19333704700000001</v>
      </c>
      <c r="I1984" s="118">
        <v>-0.57689244362000003</v>
      </c>
      <c r="J1984" s="326">
        <v>-12.203742337585599</v>
      </c>
      <c r="K1984" s="118">
        <v>-1.1174177999999999</v>
      </c>
      <c r="L1984" s="118">
        <v>-0.46782022000000001</v>
      </c>
      <c r="M1984" s="118">
        <v>-0.10811075000000001</v>
      </c>
      <c r="N1984" s="118">
        <v>-8.5168367999999994E-2</v>
      </c>
      <c r="O1984" s="118">
        <v>-5.0868558000000001E-2</v>
      </c>
      <c r="P1984" s="118">
        <v>-2.1982690000000001E-3</v>
      </c>
      <c r="Q1984" s="118">
        <v>-5.5101852E-2</v>
      </c>
      <c r="R1984" s="118">
        <v>-9.6147362000000003E-4</v>
      </c>
      <c r="S1984" s="118">
        <v>-12.300058</v>
      </c>
      <c r="T1984" s="118">
        <v>-1.5037362E-2</v>
      </c>
      <c r="U1984" s="118">
        <v>0.11142249</v>
      </c>
      <c r="V1984" s="330">
        <v>-7.0485319999999996E-5</v>
      </c>
      <c r="W1984" s="330">
        <v>1.0197344E-6</v>
      </c>
      <c r="X1984" s="118">
        <v>0</v>
      </c>
      <c r="Y1984" s="41"/>
      <c r="Z1984" s="327">
        <v>-8.4016375939849617</v>
      </c>
      <c r="AA1984" s="41"/>
      <c r="AB1984" s="111">
        <v>-157.63121000000001</v>
      </c>
      <c r="AC1984" s="111">
        <v>-183.22228999999999</v>
      </c>
      <c r="AD1984" s="111">
        <v>15.104150000000001</v>
      </c>
      <c r="AE1984" s="111">
        <v>0</v>
      </c>
      <c r="AF1984" s="111">
        <v>1.3173843999999999</v>
      </c>
      <c r="AG1984" s="111">
        <v>5.7508669000000001</v>
      </c>
      <c r="AH1984" s="111">
        <v>3.4186770000000002</v>
      </c>
      <c r="AI1984" s="41"/>
      <c r="AJ1984" s="114">
        <v>-0.30610456000000003</v>
      </c>
      <c r="AK1984" s="114">
        <v>-0.29012325</v>
      </c>
      <c r="AL1984" s="114">
        <v>-9.9313174000000004E-3</v>
      </c>
      <c r="AM1984" s="114">
        <v>-6.0499969000000001E-3</v>
      </c>
      <c r="AN1984" s="113">
        <v>-1.7393479988224698E-5</v>
      </c>
      <c r="AO1984" s="112">
        <v>-3.6728244968181808E-8</v>
      </c>
      <c r="AP1984" s="112">
        <v>-0.84733849999999999</v>
      </c>
      <c r="AQ1984" s="328">
        <v>-7.8943706999999993E-6</v>
      </c>
      <c r="AR1984" s="328">
        <v>-2.3820168000000001E-8</v>
      </c>
      <c r="AS1984" s="328">
        <v>-6.5069629000000004E-13</v>
      </c>
      <c r="AT1984" s="328">
        <v>-6.2984426E-9</v>
      </c>
      <c r="AU1984" s="328">
        <v>-2.7084527000000002E-12</v>
      </c>
      <c r="AV1984" s="328">
        <v>-1.2664294E-8</v>
      </c>
      <c r="AW1984" s="328">
        <v>-9.4106937999999999E-6</v>
      </c>
      <c r="AX1984" s="328">
        <v>-1.8227457E-9</v>
      </c>
      <c r="AY1984" s="328">
        <v>-1.0936891000000001E-8</v>
      </c>
      <c r="AZ1984" s="328">
        <v>-1.1322920000000001E-13</v>
      </c>
      <c r="BA1984" s="328">
        <v>-3.3956808999999998E-15</v>
      </c>
      <c r="BB1984" s="328">
        <v>-3.5824194000000003E-11</v>
      </c>
      <c r="BC1984" s="328">
        <v>-6.7003685000000004E-12</v>
      </c>
      <c r="BD1984" s="328">
        <v>-1.2922479000000001E-12</v>
      </c>
      <c r="BE1984" s="328">
        <v>-1.3103924E-8</v>
      </c>
      <c r="BF1984" s="328">
        <v>-5.6365890000000001E-8</v>
      </c>
      <c r="BG1984" s="328">
        <v>-1.0397637E-10</v>
      </c>
      <c r="BH1984" s="329">
        <v>-0.16436798999999999</v>
      </c>
      <c r="BI1984" s="329">
        <v>-0.68297050999999998</v>
      </c>
      <c r="BJ1984" s="328">
        <v>1.9770828E-11</v>
      </c>
      <c r="BK1984" s="328">
        <v>1.2022801E-13</v>
      </c>
      <c r="BL1984" s="328">
        <v>5.3790901E-18</v>
      </c>
      <c r="BM1984" s="41"/>
      <c r="BN1984" s="111">
        <v>-7.0426023999999997E-4</v>
      </c>
      <c r="BO1984" s="122">
        <v>-7.9473153000000001E-5</v>
      </c>
      <c r="BP1984" s="111">
        <v>-2.3425995000000001E-4</v>
      </c>
      <c r="BQ1984" s="122">
        <v>-1.1273236E-7</v>
      </c>
      <c r="BR1984" s="111">
        <v>-1.0547331000000001E-4</v>
      </c>
      <c r="BS1984" s="122">
        <v>-8.0044421000000006E-6</v>
      </c>
      <c r="BT1984" s="122">
        <v>-1.9183511E-9</v>
      </c>
      <c r="BU1984" s="122">
        <v>-1.2166431000000001E-5</v>
      </c>
      <c r="BV1984" s="122">
        <v>-2.9499222E-6</v>
      </c>
      <c r="BW1984" s="122">
        <v>-3.6461216E-5</v>
      </c>
      <c r="BX1984" s="122">
        <v>-2.0285751000000001E-8</v>
      </c>
      <c r="BY1984" s="122">
        <v>-6.7903029999999999E-8</v>
      </c>
      <c r="BZ1984" s="122">
        <v>-1.7660921000000001E-7</v>
      </c>
      <c r="CA1984" s="122">
        <v>-2.3320925000000001E-5</v>
      </c>
      <c r="CB1984" s="111">
        <v>-2.0371460000000001E-4</v>
      </c>
      <c r="CC1984" s="122">
        <v>1.9403240000000001E-6</v>
      </c>
      <c r="CD1984" s="122">
        <v>2.8382463999999999E-9</v>
      </c>
      <c r="CE1984" s="137"/>
      <c r="CF1984" s="143"/>
      <c r="CG1984" s="42" t="s">
        <v>1288</v>
      </c>
      <c r="CH1984" s="42"/>
      <c r="CI1984" s="42"/>
    </row>
    <row r="1985" spans="1:87" ht="14.5" customHeight="1">
      <c r="A1985" s="41" t="s">
        <v>7717</v>
      </c>
      <c r="B1985" s="119" t="s">
        <v>7624</v>
      </c>
      <c r="C1985" s="120" t="str">
        <f t="shared" si="695"/>
        <v>F.110.01.113</v>
      </c>
      <c r="D1985" s="135" t="s">
        <v>7716</v>
      </c>
      <c r="E1985" s="119" t="s">
        <v>6570</v>
      </c>
      <c r="F1985" s="118" t="s">
        <v>7715</v>
      </c>
      <c r="G1985" s="118">
        <v>-1.7127028545109</v>
      </c>
      <c r="H1985" s="118">
        <v>-0.18353961399999999</v>
      </c>
      <c r="I1985" s="118">
        <v>-0.14742191591000001</v>
      </c>
      <c r="J1985" s="326">
        <v>-1.1650926146009</v>
      </c>
      <c r="K1985" s="118">
        <v>-0.21664870999999999</v>
      </c>
      <c r="L1985" s="118">
        <v>-6.2755960999999999E-2</v>
      </c>
      <c r="M1985" s="118">
        <v>-8.3932830999999999E-2</v>
      </c>
      <c r="N1985" s="118">
        <v>-6.8890826000000002E-2</v>
      </c>
      <c r="O1985" s="118">
        <v>-4.3192623999999999E-2</v>
      </c>
      <c r="P1985" s="118">
        <v>-1.0337321999999999E-2</v>
      </c>
      <c r="Q1985" s="118">
        <v>-6.1118842E-2</v>
      </c>
      <c r="R1985" s="118">
        <v>-7.3312390999999996E-4</v>
      </c>
      <c r="S1985" s="118">
        <v>-1.1045225999999999</v>
      </c>
      <c r="T1985" s="118">
        <v>-4.2701950999999997E-3</v>
      </c>
      <c r="U1985" s="118">
        <v>-5.6316287999999999E-2</v>
      </c>
      <c r="V1985" s="330">
        <v>1.5373689000000001E-5</v>
      </c>
      <c r="W1985" s="330">
        <v>1.0948101000000001E-6</v>
      </c>
      <c r="X1985" s="118">
        <v>0</v>
      </c>
      <c r="Y1985" s="41"/>
      <c r="Z1985" s="327">
        <v>-1.6289376691729323</v>
      </c>
      <c r="AA1985" s="41"/>
      <c r="AB1985" s="111">
        <v>-26.786829000000001</v>
      </c>
      <c r="AC1985" s="111">
        <v>-14.65265</v>
      </c>
      <c r="AD1985" s="111">
        <v>-7.6350714000000002</v>
      </c>
      <c r="AE1985" s="111">
        <v>0</v>
      </c>
      <c r="AF1985" s="122">
        <v>-8.4210924999999999E-5</v>
      </c>
      <c r="AG1985" s="111">
        <v>-1.4803063999999999E-2</v>
      </c>
      <c r="AH1985" s="111">
        <v>-4.4842199999999997</v>
      </c>
      <c r="AI1985" s="41"/>
      <c r="AJ1985" s="114">
        <v>-8.9318732999999997E-2</v>
      </c>
      <c r="AK1985" s="114">
        <v>-8.6232621999999995E-2</v>
      </c>
      <c r="AL1985" s="114">
        <v>-2.6507253000000001E-3</v>
      </c>
      <c r="AM1985" s="114">
        <v>-4.3538569E-4</v>
      </c>
      <c r="AN1985" s="113">
        <v>-5.1698214707000001E-6</v>
      </c>
      <c r="AO1985" s="112">
        <v>-9.8029781979748847E-9</v>
      </c>
      <c r="AP1985" s="112">
        <v>-6.0978386999999995E-2</v>
      </c>
      <c r="AQ1985" s="328">
        <v>-1.5200935E-6</v>
      </c>
      <c r="AR1985" s="328">
        <v>-4.5866323000000002E-9</v>
      </c>
      <c r="AS1985" s="328">
        <v>-1.253027E-13</v>
      </c>
      <c r="AT1985" s="328">
        <v>-5.0092841E-10</v>
      </c>
      <c r="AU1985" s="328">
        <v>-1.1255087E-9</v>
      </c>
      <c r="AV1985" s="328">
        <v>-1.0243588E-8</v>
      </c>
      <c r="AW1985" s="328">
        <v>-2.1568102E-6</v>
      </c>
      <c r="AX1985" s="328">
        <v>-1.4533872E-9</v>
      </c>
      <c r="AY1985" s="328">
        <v>-2.2070554999999998E-9</v>
      </c>
      <c r="AZ1985" s="328">
        <v>-3.8174198000000004E-12</v>
      </c>
      <c r="BA1985" s="328">
        <v>-1.1015377000000001E-13</v>
      </c>
      <c r="BB1985" s="328">
        <v>-1.5489796E-9</v>
      </c>
      <c r="BC1985" s="328">
        <v>-1.7318053999999999E-11</v>
      </c>
      <c r="BD1985" s="328">
        <v>-1.0343185E-11</v>
      </c>
      <c r="BE1985" s="328">
        <v>-4.7776771999999998E-8</v>
      </c>
      <c r="BF1985" s="328">
        <v>-1.4332922E-6</v>
      </c>
      <c r="BG1985" s="328">
        <v>2.4661432000000001E-11</v>
      </c>
      <c r="BH1985" s="329">
        <v>-2.6844639E-2</v>
      </c>
      <c r="BI1985" s="329">
        <v>-3.4133747999999998E-2</v>
      </c>
      <c r="BJ1985" s="328">
        <v>2.1226409999999999E-11</v>
      </c>
      <c r="BK1985" s="328">
        <v>1.2907952E-13</v>
      </c>
      <c r="BL1985" s="328">
        <v>5.7751134999999998E-18</v>
      </c>
      <c r="BM1985" s="41"/>
      <c r="BN1985" s="111">
        <v>-1.1299070999999999E-3</v>
      </c>
      <c r="BO1985" s="122">
        <v>-1.8610039E-5</v>
      </c>
      <c r="BP1985" s="122">
        <v>-4.5419105000000001E-5</v>
      </c>
      <c r="BQ1985" s="122">
        <v>-8.5681231000000002E-8</v>
      </c>
      <c r="BR1985" s="122">
        <v>-4.9319023999999999E-5</v>
      </c>
      <c r="BS1985" s="122">
        <v>-6.7702035000000004E-6</v>
      </c>
      <c r="BT1985" s="122">
        <v>-1.2783137E-8</v>
      </c>
      <c r="BU1985" s="122">
        <v>-1.0199371999999999E-5</v>
      </c>
      <c r="BV1985" s="122">
        <v>-1.3871958E-5</v>
      </c>
      <c r="BW1985" s="122">
        <v>-4.0442692999999999E-5</v>
      </c>
      <c r="BX1985" s="122">
        <v>-3.1687472999999999E-6</v>
      </c>
      <c r="BY1985" s="122">
        <v>1.6301042999999999E-8</v>
      </c>
      <c r="BZ1985" s="122">
        <v>-2.0354199E-7</v>
      </c>
      <c r="CA1985" s="122">
        <v>-1.4019244999999999E-5</v>
      </c>
      <c r="CB1985" s="122">
        <v>-2.7426505999999999E-5</v>
      </c>
      <c r="CC1985" s="111">
        <v>-9.0037756999999995E-4</v>
      </c>
      <c r="CD1985" s="122">
        <v>3.0472058000000002E-9</v>
      </c>
      <c r="CE1985" s="137"/>
      <c r="CF1985" s="143"/>
      <c r="CG1985" s="42" t="s">
        <v>1288</v>
      </c>
      <c r="CH1985" s="42"/>
      <c r="CI1985" s="42"/>
    </row>
    <row r="1986" spans="1:87" ht="14.5" customHeight="1">
      <c r="B1986" s="119" t="s">
        <v>7624</v>
      </c>
      <c r="C1986" s="133" t="s">
        <v>482</v>
      </c>
      <c r="D1986" s="133" t="s">
        <v>7714</v>
      </c>
      <c r="G1986" s="41"/>
      <c r="H1986" s="41"/>
      <c r="I1986" s="41"/>
      <c r="J1986" s="41"/>
      <c r="K1986" s="41"/>
      <c r="L1986" s="41"/>
      <c r="M1986" s="41"/>
      <c r="N1986" s="41"/>
      <c r="O1986" s="41"/>
      <c r="P1986" s="41"/>
      <c r="Q1986" s="41"/>
      <c r="R1986" s="41"/>
      <c r="S1986" s="41"/>
      <c r="T1986" s="41"/>
      <c r="U1986" s="41"/>
      <c r="V1986" s="41"/>
      <c r="W1986" s="41"/>
      <c r="X1986" s="41"/>
      <c r="Y1986" s="41"/>
      <c r="Z1986" s="41"/>
      <c r="AA1986" s="41"/>
      <c r="AB1986" s="41"/>
      <c r="AC1986" s="41"/>
      <c r="AD1986" s="41"/>
      <c r="AE1986" s="41"/>
      <c r="AF1986" s="41"/>
      <c r="AG1986" s="41"/>
      <c r="AH1986" s="41"/>
      <c r="AI1986" s="41"/>
      <c r="AJ1986" s="41"/>
      <c r="AK1986" s="41"/>
      <c r="AL1986" s="41"/>
      <c r="AM1986" s="41"/>
      <c r="AN1986" s="41"/>
      <c r="AO1986" s="41"/>
      <c r="AP1986" s="41"/>
      <c r="AQ1986" s="41"/>
      <c r="AR1986" s="41"/>
      <c r="AS1986" s="41"/>
      <c r="AT1986" s="41"/>
      <c r="AU1986" s="41"/>
      <c r="AV1986" s="41"/>
      <c r="AW1986" s="41"/>
      <c r="AX1986" s="41"/>
      <c r="AY1986" s="41"/>
      <c r="AZ1986" s="41"/>
      <c r="BA1986" s="41"/>
      <c r="BB1986" s="41"/>
      <c r="BC1986" s="41"/>
      <c r="BD1986" s="41"/>
      <c r="BE1986" s="41"/>
      <c r="BF1986" s="41"/>
      <c r="BG1986" s="41"/>
      <c r="BH1986" s="41"/>
      <c r="BI1986" s="41"/>
      <c r="BJ1986" s="41"/>
      <c r="BK1986" s="41"/>
      <c r="BL1986" s="41"/>
      <c r="BM1986" s="41"/>
      <c r="BN1986" s="41"/>
      <c r="BO1986" s="41"/>
      <c r="BP1986" s="41"/>
      <c r="BQ1986" s="41"/>
      <c r="BR1986" s="41"/>
      <c r="BS1986" s="41"/>
      <c r="BT1986" s="41"/>
      <c r="BU1986" s="41"/>
      <c r="BV1986" s="41"/>
      <c r="BW1986" s="41"/>
      <c r="BX1986" s="41"/>
      <c r="BY1986" s="41"/>
      <c r="BZ1986" s="41"/>
      <c r="CA1986" s="41"/>
      <c r="CB1986" s="41"/>
      <c r="CC1986" s="41"/>
      <c r="CD1986" s="41"/>
      <c r="CE1986" s="130"/>
      <c r="CF1986" s="144"/>
      <c r="CG1986" s="42"/>
      <c r="CH1986" s="42"/>
      <c r="CI1986" s="42"/>
    </row>
    <row r="1987" spans="1:87" ht="14.5" customHeight="1">
      <c r="A1987" s="41" t="s">
        <v>7713</v>
      </c>
      <c r="B1987" s="119" t="s">
        <v>7624</v>
      </c>
      <c r="C1987" s="120" t="str">
        <f t="shared" ref="C1987:C2009" si="696">MID(A1987,1,12)</f>
        <v>F.120.01.100</v>
      </c>
      <c r="D1987" s="135" t="s">
        <v>7667</v>
      </c>
      <c r="E1987" s="119" t="s">
        <v>6570</v>
      </c>
      <c r="F1987" s="118" t="s">
        <v>7711</v>
      </c>
      <c r="G1987" s="118">
        <v>0</v>
      </c>
      <c r="H1987" s="118">
        <v>0</v>
      </c>
      <c r="I1987" s="118">
        <v>0</v>
      </c>
      <c r="J1987" s="326">
        <v>0</v>
      </c>
      <c r="K1987" s="118">
        <v>0</v>
      </c>
      <c r="L1987" s="118">
        <v>0</v>
      </c>
      <c r="M1987" s="118">
        <v>0</v>
      </c>
      <c r="N1987" s="118">
        <v>0</v>
      </c>
      <c r="O1987" s="118">
        <v>0</v>
      </c>
      <c r="P1987" s="118">
        <v>0</v>
      </c>
      <c r="Q1987" s="118">
        <v>0</v>
      </c>
      <c r="R1987" s="118">
        <v>0</v>
      </c>
      <c r="S1987" s="118">
        <v>0</v>
      </c>
      <c r="T1987" s="118">
        <v>0</v>
      </c>
      <c r="U1987" s="118">
        <v>0</v>
      </c>
      <c r="V1987" s="118">
        <v>0</v>
      </c>
      <c r="W1987" s="118">
        <v>0</v>
      </c>
      <c r="X1987" s="118">
        <v>0</v>
      </c>
      <c r="Y1987" s="41"/>
      <c r="Z1987" s="327">
        <v>0</v>
      </c>
      <c r="AA1987" s="41"/>
      <c r="AB1987" s="111">
        <v>0</v>
      </c>
      <c r="AC1987" s="111">
        <v>0</v>
      </c>
      <c r="AD1987" s="111">
        <v>0</v>
      </c>
      <c r="AE1987" s="111">
        <v>0</v>
      </c>
      <c r="AF1987" s="111">
        <v>0</v>
      </c>
      <c r="AG1987" s="111">
        <v>0</v>
      </c>
      <c r="AH1987" s="111">
        <v>0</v>
      </c>
      <c r="AI1987" s="41"/>
      <c r="AJ1987" s="114">
        <v>0</v>
      </c>
      <c r="AK1987" s="114">
        <v>0</v>
      </c>
      <c r="AL1987" s="114">
        <v>0</v>
      </c>
      <c r="AM1987" s="114">
        <v>0</v>
      </c>
      <c r="AN1987" s="113">
        <v>0</v>
      </c>
      <c r="AO1987" s="112">
        <v>0</v>
      </c>
      <c r="AP1987" s="112">
        <v>0</v>
      </c>
      <c r="AQ1987" s="329">
        <v>0</v>
      </c>
      <c r="AR1987" s="329">
        <v>0</v>
      </c>
      <c r="AS1987" s="329">
        <v>0</v>
      </c>
      <c r="AT1987" s="329">
        <v>0</v>
      </c>
      <c r="AU1987" s="329">
        <v>0</v>
      </c>
      <c r="AV1987" s="329">
        <v>0</v>
      </c>
      <c r="AW1987" s="329">
        <v>0</v>
      </c>
      <c r="AX1987" s="329">
        <v>0</v>
      </c>
      <c r="AY1987" s="329">
        <v>0</v>
      </c>
      <c r="AZ1987" s="329">
        <v>0</v>
      </c>
      <c r="BA1987" s="329">
        <v>0</v>
      </c>
      <c r="BB1987" s="329">
        <v>0</v>
      </c>
      <c r="BC1987" s="329">
        <v>0</v>
      </c>
      <c r="BD1987" s="329">
        <v>0</v>
      </c>
      <c r="BE1987" s="329">
        <v>0</v>
      </c>
      <c r="BF1987" s="329">
        <v>0</v>
      </c>
      <c r="BG1987" s="329">
        <v>0</v>
      </c>
      <c r="BH1987" s="329">
        <v>0</v>
      </c>
      <c r="BI1987" s="329">
        <v>0</v>
      </c>
      <c r="BJ1987" s="329">
        <v>0</v>
      </c>
      <c r="BK1987" s="329">
        <v>0</v>
      </c>
      <c r="BL1987" s="329">
        <v>0</v>
      </c>
      <c r="BM1987" s="41"/>
      <c r="BN1987" s="111">
        <v>0</v>
      </c>
      <c r="BO1987" s="111">
        <v>0</v>
      </c>
      <c r="BP1987" s="111">
        <v>0</v>
      </c>
      <c r="BQ1987" s="111">
        <v>0</v>
      </c>
      <c r="BR1987" s="111">
        <v>0</v>
      </c>
      <c r="BS1987" s="111">
        <v>0</v>
      </c>
      <c r="BT1987" s="111">
        <v>0</v>
      </c>
      <c r="BU1987" s="111">
        <v>0</v>
      </c>
      <c r="BV1987" s="111">
        <v>0</v>
      </c>
      <c r="BW1987" s="111">
        <v>0</v>
      </c>
      <c r="BX1987" s="111">
        <v>0</v>
      </c>
      <c r="BY1987" s="111">
        <v>0</v>
      </c>
      <c r="BZ1987" s="111">
        <v>0</v>
      </c>
      <c r="CA1987" s="111">
        <v>0</v>
      </c>
      <c r="CB1987" s="111">
        <v>0</v>
      </c>
      <c r="CC1987" s="111">
        <v>0</v>
      </c>
      <c r="CD1987" s="111">
        <v>0</v>
      </c>
      <c r="CE1987" s="137"/>
      <c r="CF1987" s="143"/>
      <c r="CG1987" s="42" t="s">
        <v>1290</v>
      </c>
      <c r="CI1987" s="42"/>
    </row>
    <row r="1988" spans="1:87" ht="14.5" customHeight="1">
      <c r="A1988" s="41" t="s">
        <v>7710</v>
      </c>
      <c r="B1988" s="119" t="s">
        <v>7624</v>
      </c>
      <c r="C1988" s="120" t="str">
        <f t="shared" si="696"/>
        <v>F.120.01.101</v>
      </c>
      <c r="D1988" s="135" t="s">
        <v>7667</v>
      </c>
      <c r="E1988" s="119" t="s">
        <v>6570</v>
      </c>
      <c r="F1988" s="118" t="s">
        <v>7709</v>
      </c>
      <c r="G1988" s="118">
        <v>-0.71216490929690013</v>
      </c>
      <c r="H1988" s="118">
        <v>2.0909741819999999E-3</v>
      </c>
      <c r="I1988" s="118">
        <v>1.23269021E-2</v>
      </c>
      <c r="J1988" s="326">
        <v>-0.76672592557890007</v>
      </c>
      <c r="K1988" s="118">
        <v>4.0143140000000001E-2</v>
      </c>
      <c r="L1988" s="118">
        <v>8.3064657999999993E-3</v>
      </c>
      <c r="M1988" s="118">
        <v>3.1476082000000002E-3</v>
      </c>
      <c r="N1988" s="118">
        <v>2.4926128999999998E-3</v>
      </c>
      <c r="O1988" s="118">
        <v>-7.1894902999999997E-4</v>
      </c>
      <c r="P1988" s="330">
        <v>4.1272581999999999E-5</v>
      </c>
      <c r="Q1988" s="118">
        <v>2.7603772999999998E-4</v>
      </c>
      <c r="R1988" s="118">
        <v>8.7282810000000001E-4</v>
      </c>
      <c r="S1988" s="118">
        <v>1.7635441E-4</v>
      </c>
      <c r="T1988" s="118">
        <v>-0.76568409000000004</v>
      </c>
      <c r="U1988" s="118">
        <v>-1.2669554000000001E-3</v>
      </c>
      <c r="V1988" s="330">
        <v>3.8996106000000001E-5</v>
      </c>
      <c r="W1988" s="330">
        <v>9.7693051000000001E-6</v>
      </c>
      <c r="X1988" s="118">
        <v>0</v>
      </c>
      <c r="Y1988" s="41"/>
      <c r="Z1988" s="327">
        <v>0.30182812030075185</v>
      </c>
      <c r="AA1988" s="41"/>
      <c r="AB1988" s="111">
        <v>-43.657477999999998</v>
      </c>
      <c r="AC1988" s="111">
        <v>-43.478715999999999</v>
      </c>
      <c r="AD1988" s="111">
        <v>-0.17176843999999999</v>
      </c>
      <c r="AE1988" s="111">
        <v>0</v>
      </c>
      <c r="AF1988" s="111">
        <v>-1.5025814E-2</v>
      </c>
      <c r="AG1988" s="111">
        <v>3.1432414999999999E-3</v>
      </c>
      <c r="AH1988" s="111">
        <v>4.8895144999999999E-3</v>
      </c>
      <c r="AI1988" s="41"/>
      <c r="AJ1988" s="114">
        <v>5.3167552000000003E-3</v>
      </c>
      <c r="AK1988" s="114">
        <v>7.9225588E-3</v>
      </c>
      <c r="AL1988" s="114">
        <v>3.1293207000000002E-4</v>
      </c>
      <c r="AM1988" s="114">
        <v>-2.9187356999999998E-3</v>
      </c>
      <c r="AN1988" s="113">
        <v>4.7497354660510003E-7</v>
      </c>
      <c r="AO1988" s="112">
        <v>1.1572931622840761E-9</v>
      </c>
      <c r="AP1988" s="112">
        <v>-0.40878651237399999</v>
      </c>
      <c r="AQ1988" s="328">
        <v>2.7403287999999999E-7</v>
      </c>
      <c r="AR1988" s="328">
        <v>8.2656844999999999E-10</v>
      </c>
      <c r="AS1988" s="328">
        <v>2.2593366000000001E-14</v>
      </c>
      <c r="AT1988" s="328">
        <v>4.1019595000000003E-11</v>
      </c>
      <c r="AU1988" s="328">
        <v>1.9338400999999998E-12</v>
      </c>
      <c r="AV1988" s="328">
        <v>3.7064589999999999E-10</v>
      </c>
      <c r="AW1988" s="328">
        <v>1.9582680000000001E-7</v>
      </c>
      <c r="AX1988" s="328">
        <v>5.3872740000000002E-11</v>
      </c>
      <c r="AY1988" s="328">
        <v>2.0919253E-10</v>
      </c>
      <c r="AZ1988" s="328">
        <v>1.2804446000000001E-13</v>
      </c>
      <c r="BA1988" s="328">
        <v>2.7972493E-15</v>
      </c>
      <c r="BB1988" s="328">
        <v>2.0517699000000002E-12</v>
      </c>
      <c r="BC1988" s="328">
        <v>1.7069075999999999E-14</v>
      </c>
      <c r="BD1988" s="328">
        <v>3.9494599000000003E-14</v>
      </c>
      <c r="BE1988" s="328">
        <v>6.2931235E-10</v>
      </c>
      <c r="BF1988" s="328">
        <v>3.8815427000000003E-9</v>
      </c>
      <c r="BG1988" s="328">
        <v>6.4245791000000004E-11</v>
      </c>
      <c r="BH1988" s="328">
        <v>2.0987626E-5</v>
      </c>
      <c r="BI1988" s="329">
        <v>-0.40880749999999999</v>
      </c>
      <c r="BJ1988" s="328">
        <v>1.8941222000000001E-10</v>
      </c>
      <c r="BK1988" s="328">
        <v>1.1518311E-12</v>
      </c>
      <c r="BL1988" s="328">
        <v>5.1533776000000002E-17</v>
      </c>
      <c r="BM1988" s="41"/>
      <c r="BN1988" s="122">
        <v>-4.0688783000000003E-5</v>
      </c>
      <c r="BO1988" s="122">
        <v>1.5636267E-6</v>
      </c>
      <c r="BP1988" s="122">
        <v>8.4157688000000003E-6</v>
      </c>
      <c r="BQ1988" s="122">
        <v>1.0231948E-7</v>
      </c>
      <c r="BR1988" s="122">
        <v>3.9485039E-7</v>
      </c>
      <c r="BS1988" s="122">
        <v>2.3957096000000001E-7</v>
      </c>
      <c r="BT1988" s="122">
        <v>2.0353689999999999E-9</v>
      </c>
      <c r="BU1988" s="122">
        <v>3.7411949000000002E-7</v>
      </c>
      <c r="BV1988" s="122">
        <v>5.5384899E-8</v>
      </c>
      <c r="BW1988" s="122">
        <v>1.8265577E-7</v>
      </c>
      <c r="BX1988" s="122">
        <v>1.4366964000000001E-8</v>
      </c>
      <c r="BY1988" s="122">
        <v>4.1986644000000003E-8</v>
      </c>
      <c r="BZ1988" s="122">
        <v>2.4380181000000002E-10</v>
      </c>
      <c r="CA1988" s="122">
        <v>6.3393635000000002E-7</v>
      </c>
      <c r="CB1988" s="122">
        <v>-5.2768471999999998E-5</v>
      </c>
      <c r="CC1988" s="122">
        <v>3.1631203000000002E-8</v>
      </c>
      <c r="CD1988" s="122">
        <v>2.7191505000000001E-8</v>
      </c>
      <c r="CE1988" s="137"/>
      <c r="CF1988" s="143"/>
      <c r="CG1988" s="42" t="s">
        <v>1290</v>
      </c>
      <c r="CH1988" s="42"/>
    </row>
    <row r="1989" spans="1:87" ht="14.5" customHeight="1">
      <c r="A1989" s="41" t="s">
        <v>7708</v>
      </c>
      <c r="B1989" s="119" t="s">
        <v>7624</v>
      </c>
      <c r="C1989" s="120" t="str">
        <f t="shared" si="696"/>
        <v>F.120.01.102</v>
      </c>
      <c r="D1989" s="135" t="s">
        <v>7667</v>
      </c>
      <c r="E1989" s="119" t="s">
        <v>6570</v>
      </c>
      <c r="F1989" s="118" t="s">
        <v>7707</v>
      </c>
      <c r="G1989" s="118">
        <v>0</v>
      </c>
      <c r="H1989" s="118">
        <v>0</v>
      </c>
      <c r="I1989" s="118">
        <v>0</v>
      </c>
      <c r="J1989" s="326">
        <v>0</v>
      </c>
      <c r="K1989" s="118">
        <v>0</v>
      </c>
      <c r="L1989" s="118">
        <v>0</v>
      </c>
      <c r="M1989" s="118">
        <v>0</v>
      </c>
      <c r="N1989" s="118">
        <v>0</v>
      </c>
      <c r="O1989" s="118">
        <v>0</v>
      </c>
      <c r="P1989" s="118">
        <v>0</v>
      </c>
      <c r="Q1989" s="118">
        <v>0</v>
      </c>
      <c r="R1989" s="118">
        <v>0</v>
      </c>
      <c r="S1989" s="118">
        <v>0</v>
      </c>
      <c r="T1989" s="118">
        <v>0</v>
      </c>
      <c r="U1989" s="118">
        <v>0</v>
      </c>
      <c r="V1989" s="118">
        <v>0</v>
      </c>
      <c r="W1989" s="118">
        <v>0</v>
      </c>
      <c r="X1989" s="118">
        <v>0</v>
      </c>
      <c r="Y1989" s="41"/>
      <c r="Z1989" s="327">
        <v>0</v>
      </c>
      <c r="AA1989" s="41"/>
      <c r="AB1989" s="111">
        <v>0</v>
      </c>
      <c r="AC1989" s="111">
        <v>0</v>
      </c>
      <c r="AD1989" s="111">
        <v>0</v>
      </c>
      <c r="AE1989" s="111">
        <v>0</v>
      </c>
      <c r="AF1989" s="111">
        <v>0</v>
      </c>
      <c r="AG1989" s="111">
        <v>0</v>
      </c>
      <c r="AH1989" s="111">
        <v>0</v>
      </c>
      <c r="AI1989" s="41"/>
      <c r="AJ1989" s="114">
        <v>0</v>
      </c>
      <c r="AK1989" s="114">
        <v>0</v>
      </c>
      <c r="AL1989" s="114">
        <v>0</v>
      </c>
      <c r="AM1989" s="114">
        <v>0</v>
      </c>
      <c r="AN1989" s="113">
        <v>0</v>
      </c>
      <c r="AO1989" s="112">
        <v>0</v>
      </c>
      <c r="AP1989" s="112">
        <v>0</v>
      </c>
      <c r="AQ1989" s="329">
        <v>0</v>
      </c>
      <c r="AR1989" s="329">
        <v>0</v>
      </c>
      <c r="AS1989" s="329">
        <v>0</v>
      </c>
      <c r="AT1989" s="329">
        <v>0</v>
      </c>
      <c r="AU1989" s="329">
        <v>0</v>
      </c>
      <c r="AV1989" s="329">
        <v>0</v>
      </c>
      <c r="AW1989" s="329">
        <v>0</v>
      </c>
      <c r="AX1989" s="329">
        <v>0</v>
      </c>
      <c r="AY1989" s="329">
        <v>0</v>
      </c>
      <c r="AZ1989" s="329">
        <v>0</v>
      </c>
      <c r="BA1989" s="329">
        <v>0</v>
      </c>
      <c r="BB1989" s="329">
        <v>0</v>
      </c>
      <c r="BC1989" s="329">
        <v>0</v>
      </c>
      <c r="BD1989" s="329">
        <v>0</v>
      </c>
      <c r="BE1989" s="329">
        <v>0</v>
      </c>
      <c r="BF1989" s="329">
        <v>0</v>
      </c>
      <c r="BG1989" s="329">
        <v>0</v>
      </c>
      <c r="BH1989" s="329">
        <v>0</v>
      </c>
      <c r="BI1989" s="329">
        <v>0</v>
      </c>
      <c r="BJ1989" s="329">
        <v>0</v>
      </c>
      <c r="BK1989" s="329">
        <v>0</v>
      </c>
      <c r="BL1989" s="329">
        <v>0</v>
      </c>
      <c r="BM1989" s="41"/>
      <c r="BN1989" s="111">
        <v>0</v>
      </c>
      <c r="BO1989" s="111">
        <v>0</v>
      </c>
      <c r="BP1989" s="111">
        <v>0</v>
      </c>
      <c r="BQ1989" s="111">
        <v>0</v>
      </c>
      <c r="BR1989" s="111">
        <v>0</v>
      </c>
      <c r="BS1989" s="111">
        <v>0</v>
      </c>
      <c r="BT1989" s="111">
        <v>0</v>
      </c>
      <c r="BU1989" s="111">
        <v>0</v>
      </c>
      <c r="BV1989" s="111">
        <v>0</v>
      </c>
      <c r="BW1989" s="111">
        <v>0</v>
      </c>
      <c r="BX1989" s="111">
        <v>0</v>
      </c>
      <c r="BY1989" s="111">
        <v>0</v>
      </c>
      <c r="BZ1989" s="111">
        <v>0</v>
      </c>
      <c r="CA1989" s="111">
        <v>0</v>
      </c>
      <c r="CB1989" s="111">
        <v>0</v>
      </c>
      <c r="CC1989" s="111">
        <v>0</v>
      </c>
      <c r="CD1989" s="111">
        <v>0</v>
      </c>
      <c r="CE1989" s="137"/>
      <c r="CF1989" s="143"/>
      <c r="CG1989" s="42" t="s">
        <v>1290</v>
      </c>
      <c r="CH1989" s="149" t="s">
        <v>1291</v>
      </c>
      <c r="CI1989" s="42"/>
    </row>
    <row r="1990" spans="1:87" ht="14.5" customHeight="1">
      <c r="A1990" s="41" t="s">
        <v>7706</v>
      </c>
      <c r="B1990" s="119" t="s">
        <v>7624</v>
      </c>
      <c r="C1990" s="120" t="str">
        <f t="shared" si="696"/>
        <v>F.120.01.103</v>
      </c>
      <c r="D1990" s="135" t="s">
        <v>7667</v>
      </c>
      <c r="E1990" s="119" t="s">
        <v>6570</v>
      </c>
      <c r="F1990" s="118" t="s">
        <v>7705</v>
      </c>
      <c r="G1990" s="118">
        <v>0</v>
      </c>
      <c r="H1990" s="118">
        <v>0</v>
      </c>
      <c r="I1990" s="118">
        <v>0</v>
      </c>
      <c r="J1990" s="326">
        <v>0</v>
      </c>
      <c r="K1990" s="118">
        <v>0</v>
      </c>
      <c r="L1990" s="118">
        <v>0</v>
      </c>
      <c r="M1990" s="118">
        <v>0</v>
      </c>
      <c r="N1990" s="118">
        <v>0</v>
      </c>
      <c r="O1990" s="118">
        <v>0</v>
      </c>
      <c r="P1990" s="118">
        <v>0</v>
      </c>
      <c r="Q1990" s="118">
        <v>0</v>
      </c>
      <c r="R1990" s="118">
        <v>0</v>
      </c>
      <c r="S1990" s="118">
        <v>0</v>
      </c>
      <c r="T1990" s="118">
        <v>0</v>
      </c>
      <c r="U1990" s="118">
        <v>0</v>
      </c>
      <c r="V1990" s="118">
        <v>0</v>
      </c>
      <c r="W1990" s="118">
        <v>0</v>
      </c>
      <c r="X1990" s="118">
        <v>0</v>
      </c>
      <c r="Y1990" s="41"/>
      <c r="Z1990" s="327">
        <v>0</v>
      </c>
      <c r="AA1990" s="41"/>
      <c r="AB1990" s="111">
        <v>0</v>
      </c>
      <c r="AC1990" s="111">
        <v>0</v>
      </c>
      <c r="AD1990" s="111">
        <v>0</v>
      </c>
      <c r="AE1990" s="111">
        <v>0</v>
      </c>
      <c r="AF1990" s="111">
        <v>0</v>
      </c>
      <c r="AG1990" s="111">
        <v>0</v>
      </c>
      <c r="AH1990" s="111">
        <v>0</v>
      </c>
      <c r="AI1990" s="41"/>
      <c r="AJ1990" s="114">
        <v>0</v>
      </c>
      <c r="AK1990" s="114">
        <v>0</v>
      </c>
      <c r="AL1990" s="114">
        <v>0</v>
      </c>
      <c r="AM1990" s="114">
        <v>0</v>
      </c>
      <c r="AN1990" s="113">
        <v>0</v>
      </c>
      <c r="AO1990" s="112">
        <v>0</v>
      </c>
      <c r="AP1990" s="112">
        <v>0</v>
      </c>
      <c r="AQ1990" s="329">
        <v>0</v>
      </c>
      <c r="AR1990" s="329">
        <v>0</v>
      </c>
      <c r="AS1990" s="329">
        <v>0</v>
      </c>
      <c r="AT1990" s="329">
        <v>0</v>
      </c>
      <c r="AU1990" s="329">
        <v>0</v>
      </c>
      <c r="AV1990" s="329">
        <v>0</v>
      </c>
      <c r="AW1990" s="329">
        <v>0</v>
      </c>
      <c r="AX1990" s="329">
        <v>0</v>
      </c>
      <c r="AY1990" s="329">
        <v>0</v>
      </c>
      <c r="AZ1990" s="329">
        <v>0</v>
      </c>
      <c r="BA1990" s="329">
        <v>0</v>
      </c>
      <c r="BB1990" s="329">
        <v>0</v>
      </c>
      <c r="BC1990" s="329">
        <v>0</v>
      </c>
      <c r="BD1990" s="329">
        <v>0</v>
      </c>
      <c r="BE1990" s="329">
        <v>0</v>
      </c>
      <c r="BF1990" s="329">
        <v>0</v>
      </c>
      <c r="BG1990" s="329">
        <v>0</v>
      </c>
      <c r="BH1990" s="329">
        <v>0</v>
      </c>
      <c r="BI1990" s="329">
        <v>0</v>
      </c>
      <c r="BJ1990" s="329">
        <v>0</v>
      </c>
      <c r="BK1990" s="329">
        <v>0</v>
      </c>
      <c r="BL1990" s="329">
        <v>0</v>
      </c>
      <c r="BM1990" s="41"/>
      <c r="BN1990" s="111">
        <v>0</v>
      </c>
      <c r="BO1990" s="111">
        <v>0</v>
      </c>
      <c r="BP1990" s="111">
        <v>0</v>
      </c>
      <c r="BQ1990" s="111">
        <v>0</v>
      </c>
      <c r="BR1990" s="111">
        <v>0</v>
      </c>
      <c r="BS1990" s="111">
        <v>0</v>
      </c>
      <c r="BT1990" s="111">
        <v>0</v>
      </c>
      <c r="BU1990" s="111">
        <v>0</v>
      </c>
      <c r="BV1990" s="111">
        <v>0</v>
      </c>
      <c r="BW1990" s="111">
        <v>0</v>
      </c>
      <c r="BX1990" s="111">
        <v>0</v>
      </c>
      <c r="BY1990" s="111">
        <v>0</v>
      </c>
      <c r="BZ1990" s="111">
        <v>0</v>
      </c>
      <c r="CA1990" s="111">
        <v>0</v>
      </c>
      <c r="CB1990" s="111">
        <v>0</v>
      </c>
      <c r="CC1990" s="111">
        <v>0</v>
      </c>
      <c r="CD1990" s="111">
        <v>0</v>
      </c>
      <c r="CE1990" s="137"/>
      <c r="CF1990" s="143"/>
      <c r="CG1990" s="42" t="s">
        <v>1290</v>
      </c>
      <c r="CH1990" s="147" t="s">
        <v>1286</v>
      </c>
      <c r="CI1990" s="42"/>
    </row>
    <row r="1991" spans="1:87" ht="14.5" customHeight="1">
      <c r="A1991" s="41" t="s">
        <v>7704</v>
      </c>
      <c r="B1991" s="119" t="s">
        <v>7624</v>
      </c>
      <c r="C1991" s="120" t="str">
        <f t="shared" si="696"/>
        <v>F.120.01.104</v>
      </c>
      <c r="D1991" s="135" t="s">
        <v>7667</v>
      </c>
      <c r="E1991" s="119" t="s">
        <v>6570</v>
      </c>
      <c r="F1991" s="118" t="s">
        <v>7703</v>
      </c>
      <c r="G1991" s="118">
        <v>-0.47338019200389997</v>
      </c>
      <c r="H1991" s="118">
        <v>2.8891071299999994E-4</v>
      </c>
      <c r="I1991" s="118">
        <v>-3.2771400000000043E-5</v>
      </c>
      <c r="J1991" s="326">
        <v>-0.56487851131689992</v>
      </c>
      <c r="K1991" s="118">
        <v>9.1242180000000006E-2</v>
      </c>
      <c r="L1991" s="118">
        <v>-1.8861327E-3</v>
      </c>
      <c r="M1991" s="118">
        <v>1.4937516E-3</v>
      </c>
      <c r="N1991" s="118">
        <v>1.1248440000000001E-3</v>
      </c>
      <c r="O1991" s="118">
        <v>-1.1014645000000001E-3</v>
      </c>
      <c r="P1991" s="330">
        <v>3.9129582999999999E-5</v>
      </c>
      <c r="Q1991" s="118">
        <v>2.2640162999999999E-4</v>
      </c>
      <c r="R1991" s="118">
        <v>3.5960970000000001E-4</v>
      </c>
      <c r="S1991" s="118">
        <v>1.9716444E-4</v>
      </c>
      <c r="T1991" s="118">
        <v>-0.56444408999999995</v>
      </c>
      <c r="U1991" s="118">
        <v>-6.8067037999999997E-4</v>
      </c>
      <c r="V1991" s="330">
        <v>3.9315318000000002E-5</v>
      </c>
      <c r="W1991" s="330">
        <v>9.7693051000000001E-6</v>
      </c>
      <c r="X1991" s="118">
        <v>0</v>
      </c>
      <c r="Y1991" s="41"/>
      <c r="Z1991" s="327">
        <v>0.68603142857142863</v>
      </c>
      <c r="AA1991" s="41"/>
      <c r="AB1991" s="111">
        <v>-30.758647</v>
      </c>
      <c r="AC1991" s="111">
        <v>-30.668977999999999</v>
      </c>
      <c r="AD1991" s="111">
        <v>-9.2282934999999996E-2</v>
      </c>
      <c r="AE1991" s="111">
        <v>0</v>
      </c>
      <c r="AF1991" s="111">
        <v>-1.0715278E-2</v>
      </c>
      <c r="AG1991" s="111">
        <v>3.5431219000000001E-3</v>
      </c>
      <c r="AH1991" s="111">
        <v>9.7859907000000003E-3</v>
      </c>
      <c r="AI1991" s="41"/>
      <c r="AJ1991" s="114">
        <v>8.7784455000000008E-3</v>
      </c>
      <c r="AK1991" s="114">
        <v>1.0355909E-2</v>
      </c>
      <c r="AL1991" s="114">
        <v>5.3597767999999997E-4</v>
      </c>
      <c r="AM1991" s="114">
        <v>-2.1134416E-3</v>
      </c>
      <c r="AN1991" s="113">
        <v>6.2085787728840004E-7</v>
      </c>
      <c r="AO1991" s="112">
        <v>1.982165962537476E-9</v>
      </c>
      <c r="AP1991" s="112">
        <v>-0.29600023310000001</v>
      </c>
      <c r="AQ1991" s="328">
        <v>6.3466690999999997E-7</v>
      </c>
      <c r="AR1991" s="328">
        <v>1.9148529E-9</v>
      </c>
      <c r="AS1991" s="328">
        <v>5.2320010000000003E-14</v>
      </c>
      <c r="AT1991" s="328">
        <v>3.0991496999999999E-11</v>
      </c>
      <c r="AU1991" s="328">
        <v>3.0516114000000002E-12</v>
      </c>
      <c r="AV1991" s="328">
        <v>1.6726519000000001E-10</v>
      </c>
      <c r="AW1991" s="328">
        <v>-1.6905265E-8</v>
      </c>
      <c r="AX1991" s="328">
        <v>2.4851804000000001E-11</v>
      </c>
      <c r="AY1991" s="328">
        <v>-2.3545392000000001E-11</v>
      </c>
      <c r="AZ1991" s="328">
        <v>9.3117963000000006E-14</v>
      </c>
      <c r="BA1991" s="328">
        <v>2.1350002000000001E-15</v>
      </c>
      <c r="BB1991" s="328">
        <v>1.4115329000000001E-13</v>
      </c>
      <c r="BC1991" s="328">
        <v>7.3122482E-15</v>
      </c>
      <c r="BD1991" s="328">
        <v>9.3363923000000006E-15</v>
      </c>
      <c r="BE1991" s="328">
        <v>3.7198376999999998E-10</v>
      </c>
      <c r="BF1991" s="328">
        <v>2.3335280000000001E-9</v>
      </c>
      <c r="BG1991" s="328">
        <v>6.4549393000000004E-11</v>
      </c>
      <c r="BH1991" s="328">
        <v>2.13669E-5</v>
      </c>
      <c r="BI1991" s="329">
        <v>-0.2960216</v>
      </c>
      <c r="BJ1991" s="328">
        <v>1.8941222000000001E-10</v>
      </c>
      <c r="BK1991" s="328">
        <v>1.1518311E-12</v>
      </c>
      <c r="BL1991" s="328">
        <v>5.1533776000000002E-17</v>
      </c>
      <c r="BM1991" s="41"/>
      <c r="BN1991" s="122">
        <v>-1.8635426999999998E-5</v>
      </c>
      <c r="BO1991" s="122">
        <v>-1.0747289999999999E-7</v>
      </c>
      <c r="BP1991" s="122">
        <v>1.9128376999999998E-5</v>
      </c>
      <c r="BQ1991" s="122">
        <v>4.2243344E-8</v>
      </c>
      <c r="BR1991" s="122">
        <v>-1.2206809999999999E-6</v>
      </c>
      <c r="BS1991" s="122">
        <v>1.072824E-7</v>
      </c>
      <c r="BT1991" s="122">
        <v>1.2474273000000001E-9</v>
      </c>
      <c r="BU1991" s="122">
        <v>1.7474493E-7</v>
      </c>
      <c r="BV1991" s="122">
        <v>5.2509145E-8</v>
      </c>
      <c r="BW1991" s="122">
        <v>1.4981128E-7</v>
      </c>
      <c r="BX1991" s="122">
        <v>2.2893301999999999E-8</v>
      </c>
      <c r="BY1991" s="122">
        <v>4.2208042000000003E-8</v>
      </c>
      <c r="BZ1991" s="122">
        <v>4.0597816999999999E-10</v>
      </c>
      <c r="CA1991" s="122">
        <v>2.7134253000000001E-7</v>
      </c>
      <c r="CB1991" s="122">
        <v>-3.7359520999999998E-5</v>
      </c>
      <c r="CC1991" s="122">
        <v>3.1991749000000002E-8</v>
      </c>
      <c r="CD1991" s="122">
        <v>2.7191505000000001E-8</v>
      </c>
      <c r="CE1991" s="137"/>
      <c r="CF1991" s="143"/>
      <c r="CG1991" s="42" t="s">
        <v>1290</v>
      </c>
      <c r="CH1991" s="148" t="s">
        <v>1287</v>
      </c>
      <c r="CI1991" s="42"/>
    </row>
    <row r="1992" spans="1:87" ht="14.5" customHeight="1">
      <c r="A1992" s="41" t="s">
        <v>7702</v>
      </c>
      <c r="B1992" s="119" t="s">
        <v>7624</v>
      </c>
      <c r="C1992" s="120" t="str">
        <f t="shared" si="696"/>
        <v>F.120.01.105</v>
      </c>
      <c r="D1992" s="135" t="s">
        <v>7667</v>
      </c>
      <c r="E1992" s="119" t="s">
        <v>6570</v>
      </c>
      <c r="F1992" s="118" t="s">
        <v>7701</v>
      </c>
      <c r="G1992" s="118">
        <v>-0.74059067653489996</v>
      </c>
      <c r="H1992" s="118">
        <v>-8.0008634799999989E-4</v>
      </c>
      <c r="I1992" s="118">
        <v>-2.06236849E-3</v>
      </c>
      <c r="J1992" s="326">
        <v>-0.77045102369689999</v>
      </c>
      <c r="K1992" s="118">
        <v>3.2722802000000002E-2</v>
      </c>
      <c r="L1992" s="118">
        <v>-3.2591242E-3</v>
      </c>
      <c r="M1992" s="118">
        <v>8.3788546000000002E-4</v>
      </c>
      <c r="N1992" s="118">
        <v>5.7394521999999996E-4</v>
      </c>
      <c r="O1992" s="118">
        <v>-1.6340008999999999E-3</v>
      </c>
      <c r="P1992" s="330">
        <v>3.9113121999999997E-5</v>
      </c>
      <c r="Q1992" s="118">
        <v>2.2085620999999999E-4</v>
      </c>
      <c r="R1992" s="118">
        <v>3.5887024999999999E-4</v>
      </c>
      <c r="S1992" s="118">
        <v>1.9705117999999999E-4</v>
      </c>
      <c r="T1992" s="118">
        <v>-0.76958409000000005</v>
      </c>
      <c r="U1992" s="118">
        <v>-1.1130694999999999E-3</v>
      </c>
      <c r="V1992" s="330">
        <v>3.9315318000000002E-5</v>
      </c>
      <c r="W1992" s="330">
        <v>9.7693051000000001E-6</v>
      </c>
      <c r="X1992" s="118">
        <v>0</v>
      </c>
      <c r="Y1992" s="41"/>
      <c r="Z1992" s="327">
        <v>0.24603610526315789</v>
      </c>
      <c r="AA1992" s="41"/>
      <c r="AB1992" s="111">
        <v>-43.971654999999998</v>
      </c>
      <c r="AC1992" s="111">
        <v>-43.817236000000001</v>
      </c>
      <c r="AD1992" s="111">
        <v>-0.15090537000000001</v>
      </c>
      <c r="AE1992" s="111">
        <v>0</v>
      </c>
      <c r="AF1992" s="111">
        <v>-1.5109351E-2</v>
      </c>
      <c r="AG1992" s="111">
        <v>3.3355837999999999E-3</v>
      </c>
      <c r="AH1992" s="111">
        <v>8.2600573999999996E-3</v>
      </c>
      <c r="AI1992" s="41"/>
      <c r="AJ1992" s="114">
        <v>1.8228563E-4</v>
      </c>
      <c r="AK1992" s="114">
        <v>2.9788316000000001E-3</v>
      </c>
      <c r="AL1992" s="114">
        <v>1.8774931999999999E-4</v>
      </c>
      <c r="AM1992" s="114">
        <v>-2.9842953000000002E-3</v>
      </c>
      <c r="AN1992" s="113">
        <v>1.7858702874739999E-7</v>
      </c>
      <c r="AO1992" s="112">
        <v>6.9433918649977595E-10</v>
      </c>
      <c r="AP1992" s="112">
        <v>-0.41796853181099997</v>
      </c>
      <c r="AQ1992" s="328">
        <v>2.2364201E-7</v>
      </c>
      <c r="AR1992" s="328">
        <v>6.7458586000000001E-10</v>
      </c>
      <c r="AS1992" s="328">
        <v>1.8438605E-14</v>
      </c>
      <c r="AT1992" s="328">
        <v>3.0991495999999999E-11</v>
      </c>
      <c r="AU1992" s="328">
        <v>3.0516114000000002E-12</v>
      </c>
      <c r="AV1992" s="328">
        <v>8.5350510000000005E-11</v>
      </c>
      <c r="AW1992" s="328">
        <v>-4.8069187000000002E-8</v>
      </c>
      <c r="AX1992" s="328">
        <v>1.3239688E-11</v>
      </c>
      <c r="AY1992" s="328">
        <v>-5.9458564000000005E-11</v>
      </c>
      <c r="AZ1992" s="328">
        <v>9.2829818000000002E-14</v>
      </c>
      <c r="BA1992" s="328">
        <v>2.1216512999999998E-15</v>
      </c>
      <c r="BB1992" s="328">
        <v>1.4088868999999999E-13</v>
      </c>
      <c r="BC1992" s="328">
        <v>7.3121632999999995E-15</v>
      </c>
      <c r="BD1992" s="328">
        <v>9.3359384000000003E-15</v>
      </c>
      <c r="BE1992" s="328">
        <v>3.7197831000000001E-10</v>
      </c>
      <c r="BF1992" s="328">
        <v>2.3334216000000001E-9</v>
      </c>
      <c r="BG1992" s="328">
        <v>6.4549393000000004E-11</v>
      </c>
      <c r="BH1992" s="328">
        <v>2.1348189E-5</v>
      </c>
      <c r="BI1992" s="329">
        <v>-0.41798987999999998</v>
      </c>
      <c r="BJ1992" s="328">
        <v>1.8941222000000001E-10</v>
      </c>
      <c r="BK1992" s="328">
        <v>1.1518311E-12</v>
      </c>
      <c r="BL1992" s="328">
        <v>5.1533776000000002E-17</v>
      </c>
      <c r="BM1992" s="41"/>
      <c r="BN1992" s="122">
        <v>-4.8035229000000003E-5</v>
      </c>
      <c r="BO1992" s="122">
        <v>-3.8203758000000001E-7</v>
      </c>
      <c r="BP1992" s="122">
        <v>6.8601394000000004E-6</v>
      </c>
      <c r="BQ1992" s="122">
        <v>4.2156725E-8</v>
      </c>
      <c r="BR1992" s="122">
        <v>-1.8881494E-6</v>
      </c>
      <c r="BS1992" s="122">
        <v>5.4212514000000001E-8</v>
      </c>
      <c r="BT1992" s="122">
        <v>1.2447689000000001E-9</v>
      </c>
      <c r="BU1992" s="122">
        <v>9.4257127000000006E-8</v>
      </c>
      <c r="BV1992" s="122">
        <v>5.2487055999999997E-8</v>
      </c>
      <c r="BW1992" s="122">
        <v>1.4614183999999999E-7</v>
      </c>
      <c r="BX1992" s="122">
        <v>2.2893301999999999E-8</v>
      </c>
      <c r="BY1992" s="122">
        <v>4.2208042000000003E-8</v>
      </c>
      <c r="BZ1992" s="122">
        <v>4.0597816999999999E-10</v>
      </c>
      <c r="CA1992" s="122">
        <v>1.4746538000000001E-7</v>
      </c>
      <c r="CB1992" s="122">
        <v>-5.3287768999999997E-5</v>
      </c>
      <c r="CC1992" s="122">
        <v>3.1923482000000002E-8</v>
      </c>
      <c r="CD1992" s="122">
        <v>2.7191505000000001E-8</v>
      </c>
      <c r="CE1992" s="137"/>
      <c r="CF1992" s="143"/>
      <c r="CG1992" s="42" t="s">
        <v>1290</v>
      </c>
      <c r="CH1992" s="147" t="s">
        <v>1282</v>
      </c>
      <c r="CI1992" s="42"/>
    </row>
    <row r="1993" spans="1:87" ht="14.5" customHeight="1">
      <c r="A1993" s="41" t="s">
        <v>7700</v>
      </c>
      <c r="B1993" s="119" t="s">
        <v>7624</v>
      </c>
      <c r="C1993" s="120" t="str">
        <f t="shared" si="696"/>
        <v>F.120.01.106</v>
      </c>
      <c r="D1993" s="135" t="s">
        <v>7667</v>
      </c>
      <c r="E1993" s="119" t="s">
        <v>6570</v>
      </c>
      <c r="F1993" s="118" t="s">
        <v>7699</v>
      </c>
      <c r="G1993" s="118">
        <v>0</v>
      </c>
      <c r="H1993" s="118">
        <v>0</v>
      </c>
      <c r="I1993" s="118">
        <v>0</v>
      </c>
      <c r="J1993" s="326">
        <v>0</v>
      </c>
      <c r="K1993" s="118">
        <v>0</v>
      </c>
      <c r="L1993" s="118">
        <v>0</v>
      </c>
      <c r="M1993" s="118">
        <v>0</v>
      </c>
      <c r="N1993" s="118">
        <v>0</v>
      </c>
      <c r="O1993" s="118">
        <v>0</v>
      </c>
      <c r="P1993" s="118">
        <v>0</v>
      </c>
      <c r="Q1993" s="118">
        <v>0</v>
      </c>
      <c r="R1993" s="118">
        <v>0</v>
      </c>
      <c r="S1993" s="118">
        <v>0</v>
      </c>
      <c r="T1993" s="118">
        <v>0</v>
      </c>
      <c r="U1993" s="118">
        <v>0</v>
      </c>
      <c r="V1993" s="118">
        <v>0</v>
      </c>
      <c r="W1993" s="118">
        <v>0</v>
      </c>
      <c r="X1993" s="118">
        <v>0</v>
      </c>
      <c r="Y1993" s="41"/>
      <c r="Z1993" s="327">
        <v>0</v>
      </c>
      <c r="AA1993" s="41"/>
      <c r="AB1993" s="111">
        <v>0</v>
      </c>
      <c r="AC1993" s="111">
        <v>0</v>
      </c>
      <c r="AD1993" s="111">
        <v>0</v>
      </c>
      <c r="AE1993" s="111">
        <v>0</v>
      </c>
      <c r="AF1993" s="111">
        <v>0</v>
      </c>
      <c r="AG1993" s="111">
        <v>0</v>
      </c>
      <c r="AH1993" s="111">
        <v>0</v>
      </c>
      <c r="AI1993" s="41"/>
      <c r="AJ1993" s="114">
        <v>0</v>
      </c>
      <c r="AK1993" s="114">
        <v>0</v>
      </c>
      <c r="AL1993" s="114">
        <v>0</v>
      </c>
      <c r="AM1993" s="114">
        <v>0</v>
      </c>
      <c r="AN1993" s="113">
        <v>0</v>
      </c>
      <c r="AO1993" s="112">
        <v>0</v>
      </c>
      <c r="AP1993" s="112">
        <v>0</v>
      </c>
      <c r="AQ1993" s="329">
        <v>0</v>
      </c>
      <c r="AR1993" s="329">
        <v>0</v>
      </c>
      <c r="AS1993" s="329">
        <v>0</v>
      </c>
      <c r="AT1993" s="329">
        <v>0</v>
      </c>
      <c r="AU1993" s="329">
        <v>0</v>
      </c>
      <c r="AV1993" s="329">
        <v>0</v>
      </c>
      <c r="AW1993" s="329">
        <v>0</v>
      </c>
      <c r="AX1993" s="329">
        <v>0</v>
      </c>
      <c r="AY1993" s="329">
        <v>0</v>
      </c>
      <c r="AZ1993" s="329">
        <v>0</v>
      </c>
      <c r="BA1993" s="329">
        <v>0</v>
      </c>
      <c r="BB1993" s="329">
        <v>0</v>
      </c>
      <c r="BC1993" s="329">
        <v>0</v>
      </c>
      <c r="BD1993" s="329">
        <v>0</v>
      </c>
      <c r="BE1993" s="329">
        <v>0</v>
      </c>
      <c r="BF1993" s="329">
        <v>0</v>
      </c>
      <c r="BG1993" s="329">
        <v>0</v>
      </c>
      <c r="BH1993" s="329">
        <v>0</v>
      </c>
      <c r="BI1993" s="329">
        <v>0</v>
      </c>
      <c r="BJ1993" s="329">
        <v>0</v>
      </c>
      <c r="BK1993" s="329">
        <v>0</v>
      </c>
      <c r="BL1993" s="329">
        <v>0</v>
      </c>
      <c r="BM1993" s="41"/>
      <c r="BN1993" s="111">
        <v>0</v>
      </c>
      <c r="BO1993" s="111">
        <v>0</v>
      </c>
      <c r="BP1993" s="111">
        <v>0</v>
      </c>
      <c r="BQ1993" s="111">
        <v>0</v>
      </c>
      <c r="BR1993" s="111">
        <v>0</v>
      </c>
      <c r="BS1993" s="111">
        <v>0</v>
      </c>
      <c r="BT1993" s="111">
        <v>0</v>
      </c>
      <c r="BU1993" s="111">
        <v>0</v>
      </c>
      <c r="BV1993" s="111">
        <v>0</v>
      </c>
      <c r="BW1993" s="111">
        <v>0</v>
      </c>
      <c r="BX1993" s="111">
        <v>0</v>
      </c>
      <c r="BY1993" s="111">
        <v>0</v>
      </c>
      <c r="BZ1993" s="111">
        <v>0</v>
      </c>
      <c r="CA1993" s="111">
        <v>0</v>
      </c>
      <c r="CB1993" s="111">
        <v>0</v>
      </c>
      <c r="CC1993" s="111">
        <v>0</v>
      </c>
      <c r="CD1993" s="111">
        <v>0</v>
      </c>
      <c r="CE1993" s="137"/>
      <c r="CF1993" s="143"/>
      <c r="CG1993" s="42" t="s">
        <v>1290</v>
      </c>
      <c r="CH1993" s="146" t="s">
        <v>1283</v>
      </c>
      <c r="CI1993" s="42"/>
    </row>
    <row r="1994" spans="1:87" ht="14.5" customHeight="1">
      <c r="A1994" s="41" t="s">
        <v>7698</v>
      </c>
      <c r="B1994" s="119" t="s">
        <v>7624</v>
      </c>
      <c r="C1994" s="120" t="str">
        <f t="shared" si="696"/>
        <v>F.120.01.107</v>
      </c>
      <c r="D1994" s="135" t="s">
        <v>7667</v>
      </c>
      <c r="E1994" s="119" t="s">
        <v>6570</v>
      </c>
      <c r="F1994" s="118" t="s">
        <v>7697</v>
      </c>
      <c r="G1994" s="118">
        <v>-0.53662187776889991</v>
      </c>
      <c r="H1994" s="118">
        <v>9.0158317999999962E-5</v>
      </c>
      <c r="I1994" s="118">
        <v>-4.0319215000000002E-4</v>
      </c>
      <c r="J1994" s="326">
        <v>-0.60239744893689995</v>
      </c>
      <c r="K1994" s="118">
        <v>6.6088604999999995E-2</v>
      </c>
      <c r="L1994" s="118">
        <v>-2.1367167000000001E-3</v>
      </c>
      <c r="M1994" s="118">
        <v>1.3740498000000001E-3</v>
      </c>
      <c r="N1994" s="118">
        <v>1.0242997E-3</v>
      </c>
      <c r="O1994" s="118">
        <v>-1.1986575000000001E-3</v>
      </c>
      <c r="P1994" s="330">
        <v>3.9126577999999999E-5</v>
      </c>
      <c r="Q1994" s="118">
        <v>2.2538954E-4</v>
      </c>
      <c r="R1994" s="118">
        <v>3.5947475000000002E-4</v>
      </c>
      <c r="S1994" s="118">
        <v>1.9714377000000001E-4</v>
      </c>
      <c r="T1994" s="118">
        <v>-0.60188408999999998</v>
      </c>
      <c r="U1994" s="118">
        <v>-7.5958733000000003E-4</v>
      </c>
      <c r="V1994" s="330">
        <v>3.9315318000000002E-5</v>
      </c>
      <c r="W1994" s="330">
        <v>9.7693051000000001E-6</v>
      </c>
      <c r="X1994" s="118">
        <v>0</v>
      </c>
      <c r="Y1994" s="41"/>
      <c r="Z1994" s="327">
        <v>0.49690680451127811</v>
      </c>
      <c r="AA1994" s="41"/>
      <c r="AB1994" s="111">
        <v>-33.170147</v>
      </c>
      <c r="AC1994" s="111">
        <v>-33.068660000000001</v>
      </c>
      <c r="AD1994" s="111">
        <v>-0.10298209</v>
      </c>
      <c r="AE1994" s="111">
        <v>0</v>
      </c>
      <c r="AF1994" s="111">
        <v>-1.1517239E-2</v>
      </c>
      <c r="AG1994" s="111">
        <v>3.5052441999999999E-3</v>
      </c>
      <c r="AH1994" s="111">
        <v>9.5074932999999993E-3</v>
      </c>
      <c r="AI1994" s="41"/>
      <c r="AJ1994" s="114">
        <v>5.4427223999999998E-3</v>
      </c>
      <c r="AK1994" s="114">
        <v>7.3250733999999998E-3</v>
      </c>
      <c r="AL1994" s="114">
        <v>3.9002965999999998E-4</v>
      </c>
      <c r="AM1994" s="114">
        <v>-2.2723806999999999E-3</v>
      </c>
      <c r="AN1994" s="113">
        <v>4.3915308468840001E-7</v>
      </c>
      <c r="AO1994" s="112">
        <v>1.4424174326158762E-9</v>
      </c>
      <c r="AP1994" s="112">
        <v>-0.31826060651500004</v>
      </c>
      <c r="AQ1994" s="328">
        <v>4.586648E-7</v>
      </c>
      <c r="AR1994" s="328">
        <v>1.3837928000000001E-9</v>
      </c>
      <c r="AS1994" s="328">
        <v>3.7811502999999999E-14</v>
      </c>
      <c r="AT1994" s="328">
        <v>3.0991496999999999E-11</v>
      </c>
      <c r="AU1994" s="328">
        <v>3.0516114000000002E-12</v>
      </c>
      <c r="AV1994" s="328">
        <v>1.5231497999999999E-10</v>
      </c>
      <c r="AW1994" s="328">
        <v>-2.2592976999999999E-8</v>
      </c>
      <c r="AX1994" s="328">
        <v>2.2732482E-11</v>
      </c>
      <c r="AY1994" s="328">
        <v>-3.0099887999999998E-11</v>
      </c>
      <c r="AZ1994" s="328">
        <v>9.3065372999999995E-14</v>
      </c>
      <c r="BA1994" s="328">
        <v>2.1325639000000002E-15</v>
      </c>
      <c r="BB1994" s="328">
        <v>1.4110500000000001E-13</v>
      </c>
      <c r="BC1994" s="328">
        <v>7.3122326999999996E-15</v>
      </c>
      <c r="BD1994" s="328">
        <v>9.3363094999999997E-15</v>
      </c>
      <c r="BE1994" s="328">
        <v>3.7198278000000002E-10</v>
      </c>
      <c r="BF1994" s="328">
        <v>2.3335086000000001E-9</v>
      </c>
      <c r="BG1994" s="328">
        <v>6.4549393000000004E-11</v>
      </c>
      <c r="BH1994" s="328">
        <v>2.1363484999999999E-5</v>
      </c>
      <c r="BI1994" s="329">
        <v>-0.31828197000000003</v>
      </c>
      <c r="BJ1994" s="328">
        <v>1.8941222000000001E-10</v>
      </c>
      <c r="BK1994" s="328">
        <v>1.1518311E-12</v>
      </c>
      <c r="BL1994" s="328">
        <v>5.1533776000000002E-17</v>
      </c>
      <c r="BM1994" s="41"/>
      <c r="BN1994" s="122">
        <v>-2.7035397000000001E-5</v>
      </c>
      <c r="BO1994" s="122">
        <v>-1.5758356000000001E-7</v>
      </c>
      <c r="BP1994" s="122">
        <v>1.3855080000000001E-5</v>
      </c>
      <c r="BQ1994" s="122">
        <v>4.2227535999999997E-8</v>
      </c>
      <c r="BR1994" s="122">
        <v>-1.3425003000000001E-6</v>
      </c>
      <c r="BS1994" s="122">
        <v>9.7596641000000005E-8</v>
      </c>
      <c r="BT1994" s="122">
        <v>1.2469421000000001E-9</v>
      </c>
      <c r="BU1994" s="122">
        <v>1.6005513999999999E-7</v>
      </c>
      <c r="BV1994" s="122">
        <v>5.2505112999999999E-8</v>
      </c>
      <c r="BW1994" s="122">
        <v>1.4914157E-7</v>
      </c>
      <c r="BX1994" s="122">
        <v>2.2893301999999999E-8</v>
      </c>
      <c r="BY1994" s="122">
        <v>4.2208042000000003E-8</v>
      </c>
      <c r="BZ1994" s="122">
        <v>4.0597816999999999E-10</v>
      </c>
      <c r="CA1994" s="122">
        <v>2.4873377999999998E-7</v>
      </c>
      <c r="CB1994" s="122">
        <v>-4.0266577999999998E-5</v>
      </c>
      <c r="CC1994" s="122">
        <v>3.1979289999999998E-8</v>
      </c>
      <c r="CD1994" s="122">
        <v>2.7191505000000001E-8</v>
      </c>
      <c r="CE1994" s="137"/>
      <c r="CF1994" s="143"/>
      <c r="CG1994" s="42" t="s">
        <v>1290</v>
      </c>
      <c r="CH1994" s="42"/>
      <c r="CI1994" s="42"/>
    </row>
    <row r="1995" spans="1:87" ht="14.5" customHeight="1">
      <c r="A1995" s="41" t="s">
        <v>7696</v>
      </c>
      <c r="B1995" s="119" t="s">
        <v>7624</v>
      </c>
      <c r="C1995" s="120" t="str">
        <f t="shared" si="696"/>
        <v>F.120.01.108</v>
      </c>
      <c r="D1995" s="135" t="s">
        <v>7667</v>
      </c>
      <c r="E1995" s="119" t="s">
        <v>6570</v>
      </c>
      <c r="F1995" s="118" t="s">
        <v>7695</v>
      </c>
      <c r="G1995" s="118">
        <v>-0.66209964460689985</v>
      </c>
      <c r="H1995" s="118">
        <v>-5.3094257000000018E-4</v>
      </c>
      <c r="I1995" s="118">
        <v>-1.56075703E-3</v>
      </c>
      <c r="J1995" s="326">
        <v>-0.71964412900689989</v>
      </c>
      <c r="K1995" s="118">
        <v>5.9636184000000002E-2</v>
      </c>
      <c r="L1995" s="118">
        <v>-2.9197916999999999E-3</v>
      </c>
      <c r="M1995" s="118">
        <v>9.9998166000000001E-4</v>
      </c>
      <c r="N1995" s="118">
        <v>7.1009888999999996E-4</v>
      </c>
      <c r="O1995" s="118">
        <v>-1.5023854000000001E-3</v>
      </c>
      <c r="P1995" s="330">
        <v>3.9117189999999998E-5</v>
      </c>
      <c r="Q1995" s="118">
        <v>2.2222674999999999E-4</v>
      </c>
      <c r="R1995" s="118">
        <v>3.5905300999999998E-4</v>
      </c>
      <c r="S1995" s="118">
        <v>1.9707917000000001E-4</v>
      </c>
      <c r="T1995" s="118">
        <v>-0.71888408999999998</v>
      </c>
      <c r="U1995" s="118">
        <v>-1.0062027999999999E-3</v>
      </c>
      <c r="V1995" s="330">
        <v>3.9315318000000002E-5</v>
      </c>
      <c r="W1995" s="330">
        <v>9.7693051000000001E-6</v>
      </c>
      <c r="X1995" s="118">
        <v>0</v>
      </c>
      <c r="Y1995" s="41"/>
      <c r="Z1995" s="327">
        <v>0.44839236090225565</v>
      </c>
      <c r="AA1995" s="41"/>
      <c r="AB1995" s="111">
        <v>-40.706082000000002</v>
      </c>
      <c r="AC1995" s="111">
        <v>-40.567666000000003</v>
      </c>
      <c r="AD1995" s="111">
        <v>-0.13641693999999999</v>
      </c>
      <c r="AE1995" s="111">
        <v>0</v>
      </c>
      <c r="AF1995" s="111">
        <v>-1.4023364E-2</v>
      </c>
      <c r="AG1995" s="111">
        <v>3.3868765000000002E-3</v>
      </c>
      <c r="AH1995" s="111">
        <v>8.6371891999999992E-3</v>
      </c>
      <c r="AI1995" s="41"/>
      <c r="AJ1995" s="114">
        <v>3.8267158999999999E-3</v>
      </c>
      <c r="AK1995" s="114">
        <v>6.2510902999999996E-3</v>
      </c>
      <c r="AL1995" s="114">
        <v>3.4469094000000002E-4</v>
      </c>
      <c r="AM1995" s="114">
        <v>-2.7690652999999999E-3</v>
      </c>
      <c r="AN1995" s="113">
        <v>3.7476560146740002E-7</v>
      </c>
      <c r="AO1995" s="112">
        <v>1.2747445946081759E-9</v>
      </c>
      <c r="AP1995" s="112">
        <v>-0.38782427718700002</v>
      </c>
      <c r="AQ1995" s="328">
        <v>4.1209820000000003E-7</v>
      </c>
      <c r="AR1995" s="328">
        <v>1.2432298E-9</v>
      </c>
      <c r="AS1995" s="328">
        <v>3.3973667000000002E-14</v>
      </c>
      <c r="AT1995" s="328">
        <v>3.0991495999999999E-11</v>
      </c>
      <c r="AU1995" s="328">
        <v>3.0516114000000002E-12</v>
      </c>
      <c r="AV1995" s="328">
        <v>1.0559558E-10</v>
      </c>
      <c r="AW1995" s="328">
        <v>-4.0367077000000001E-8</v>
      </c>
      <c r="AX1995" s="328">
        <v>1.6109601999999999E-11</v>
      </c>
      <c r="AY1995" s="328">
        <v>-5.0582685E-11</v>
      </c>
      <c r="AZ1995" s="328">
        <v>9.2901032000000004E-14</v>
      </c>
      <c r="BA1995" s="328">
        <v>2.1249504999999999E-15</v>
      </c>
      <c r="BB1995" s="328">
        <v>1.4095409E-13</v>
      </c>
      <c r="BC1995" s="328">
        <v>7.3121843000000004E-15</v>
      </c>
      <c r="BD1995" s="328">
        <v>9.3360506000000006E-15</v>
      </c>
      <c r="BE1995" s="328">
        <v>3.7197965999999998E-10</v>
      </c>
      <c r="BF1995" s="328">
        <v>2.3334479000000002E-9</v>
      </c>
      <c r="BG1995" s="328">
        <v>6.4549393000000004E-11</v>
      </c>
      <c r="BH1995" s="328">
        <v>2.1352812999999999E-5</v>
      </c>
      <c r="BI1995" s="329">
        <v>-0.38784563</v>
      </c>
      <c r="BJ1995" s="328">
        <v>1.8941222000000001E-10</v>
      </c>
      <c r="BK1995" s="328">
        <v>1.1518311E-12</v>
      </c>
      <c r="BL1995" s="328">
        <v>5.1533776000000002E-17</v>
      </c>
      <c r="BM1995" s="41"/>
      <c r="BN1995" s="122">
        <v>-3.8158962999999997E-5</v>
      </c>
      <c r="BO1995" s="122">
        <v>-3.1417938999999998E-7</v>
      </c>
      <c r="BP1995" s="122">
        <v>1.2502368999999999E-5</v>
      </c>
      <c r="BQ1995" s="122">
        <v>4.2178133000000002E-8</v>
      </c>
      <c r="BR1995" s="122">
        <v>-1.7231858E-6</v>
      </c>
      <c r="BS1995" s="122">
        <v>6.7328645000000003E-8</v>
      </c>
      <c r="BT1995" s="122">
        <v>1.2454259E-9</v>
      </c>
      <c r="BU1995" s="122">
        <v>1.1414955E-7</v>
      </c>
      <c r="BV1995" s="122">
        <v>5.2492515E-8</v>
      </c>
      <c r="BW1995" s="122">
        <v>1.4704873999999999E-7</v>
      </c>
      <c r="BX1995" s="122">
        <v>2.2893301999999999E-8</v>
      </c>
      <c r="BY1995" s="122">
        <v>4.2208042000000003E-8</v>
      </c>
      <c r="BZ1995" s="122">
        <v>4.0597816999999999E-10</v>
      </c>
      <c r="CA1995" s="122">
        <v>1.7808141E-7</v>
      </c>
      <c r="CB1995" s="122">
        <v>-4.9351129999999998E-5</v>
      </c>
      <c r="CC1995" s="122">
        <v>3.1940354E-8</v>
      </c>
      <c r="CD1995" s="122">
        <v>2.7191505000000001E-8</v>
      </c>
      <c r="CE1995" s="137"/>
      <c r="CF1995" s="143"/>
      <c r="CG1995" s="42" t="s">
        <v>1290</v>
      </c>
      <c r="CH1995" s="42"/>
      <c r="CI1995" s="42"/>
    </row>
    <row r="1996" spans="1:87" ht="14.5" customHeight="1">
      <c r="A1996" s="41" t="s">
        <v>7694</v>
      </c>
      <c r="B1996" s="119" t="s">
        <v>7624</v>
      </c>
      <c r="C1996" s="120" t="str">
        <f t="shared" si="696"/>
        <v>F.120.01.109</v>
      </c>
      <c r="D1996" s="135" t="s">
        <v>7667</v>
      </c>
      <c r="E1996" s="119" t="s">
        <v>6570</v>
      </c>
      <c r="F1996" s="118" t="s">
        <v>7693</v>
      </c>
      <c r="G1996" s="118">
        <v>-0.74059067654489996</v>
      </c>
      <c r="H1996" s="118">
        <v>-8.0008635799999985E-4</v>
      </c>
      <c r="I1996" s="118">
        <v>-2.06236849E-3</v>
      </c>
      <c r="J1996" s="326">
        <v>-0.77045102369689999</v>
      </c>
      <c r="K1996" s="118">
        <v>3.2722802000000002E-2</v>
      </c>
      <c r="L1996" s="118">
        <v>-3.2591242E-3</v>
      </c>
      <c r="M1996" s="118">
        <v>8.3788546000000002E-4</v>
      </c>
      <c r="N1996" s="118">
        <v>5.7394521E-4</v>
      </c>
      <c r="O1996" s="118">
        <v>-1.6340008999999999E-3</v>
      </c>
      <c r="P1996" s="330">
        <v>3.9113121999999997E-5</v>
      </c>
      <c r="Q1996" s="118">
        <v>2.2085620999999999E-4</v>
      </c>
      <c r="R1996" s="118">
        <v>3.5887024999999999E-4</v>
      </c>
      <c r="S1996" s="118">
        <v>1.9705117999999999E-4</v>
      </c>
      <c r="T1996" s="118">
        <v>-0.76958409000000005</v>
      </c>
      <c r="U1996" s="118">
        <v>-1.1130694999999999E-3</v>
      </c>
      <c r="V1996" s="330">
        <v>3.9315318000000002E-5</v>
      </c>
      <c r="W1996" s="330">
        <v>9.7693051000000001E-6</v>
      </c>
      <c r="X1996" s="118">
        <v>0</v>
      </c>
      <c r="Y1996" s="41"/>
      <c r="Z1996" s="327">
        <v>0.24603610526315789</v>
      </c>
      <c r="AA1996" s="41"/>
      <c r="AB1996" s="111">
        <v>-43.971654999999998</v>
      </c>
      <c r="AC1996" s="111">
        <v>-43.817236000000001</v>
      </c>
      <c r="AD1996" s="111">
        <v>-0.15090537000000001</v>
      </c>
      <c r="AE1996" s="111">
        <v>0</v>
      </c>
      <c r="AF1996" s="111">
        <v>-1.5109351E-2</v>
      </c>
      <c r="AG1996" s="111">
        <v>3.3355837999999999E-3</v>
      </c>
      <c r="AH1996" s="111">
        <v>8.2600573999999996E-3</v>
      </c>
      <c r="AI1996" s="41"/>
      <c r="AJ1996" s="114">
        <v>1.8228563E-4</v>
      </c>
      <c r="AK1996" s="114">
        <v>2.9788316000000001E-3</v>
      </c>
      <c r="AL1996" s="114">
        <v>1.8774931999999999E-4</v>
      </c>
      <c r="AM1996" s="114">
        <v>-2.9842953000000002E-3</v>
      </c>
      <c r="AN1996" s="113">
        <v>1.7858702874739999E-7</v>
      </c>
      <c r="AO1996" s="112">
        <v>6.9433918649977595E-10</v>
      </c>
      <c r="AP1996" s="112">
        <v>-0.41796853181099997</v>
      </c>
      <c r="AQ1996" s="328">
        <v>2.2364201E-7</v>
      </c>
      <c r="AR1996" s="328">
        <v>6.7458586000000001E-10</v>
      </c>
      <c r="AS1996" s="328">
        <v>1.8438605E-14</v>
      </c>
      <c r="AT1996" s="328">
        <v>3.0991495999999999E-11</v>
      </c>
      <c r="AU1996" s="328">
        <v>3.0516114000000002E-12</v>
      </c>
      <c r="AV1996" s="328">
        <v>8.5350510000000005E-11</v>
      </c>
      <c r="AW1996" s="328">
        <v>-4.8069187000000002E-8</v>
      </c>
      <c r="AX1996" s="328">
        <v>1.3239688E-11</v>
      </c>
      <c r="AY1996" s="328">
        <v>-5.9458564000000005E-11</v>
      </c>
      <c r="AZ1996" s="328">
        <v>9.2829818000000002E-14</v>
      </c>
      <c r="BA1996" s="328">
        <v>2.1216512999999998E-15</v>
      </c>
      <c r="BB1996" s="328">
        <v>1.4088868999999999E-13</v>
      </c>
      <c r="BC1996" s="328">
        <v>7.3121632999999995E-15</v>
      </c>
      <c r="BD1996" s="328">
        <v>9.3359384000000003E-15</v>
      </c>
      <c r="BE1996" s="328">
        <v>3.7197831000000001E-10</v>
      </c>
      <c r="BF1996" s="328">
        <v>2.3334216000000001E-9</v>
      </c>
      <c r="BG1996" s="328">
        <v>6.4549393000000004E-11</v>
      </c>
      <c r="BH1996" s="328">
        <v>2.1348189E-5</v>
      </c>
      <c r="BI1996" s="329">
        <v>-0.41798987999999998</v>
      </c>
      <c r="BJ1996" s="328">
        <v>1.8941222000000001E-10</v>
      </c>
      <c r="BK1996" s="328">
        <v>1.1518311E-12</v>
      </c>
      <c r="BL1996" s="328">
        <v>5.1533776000000002E-17</v>
      </c>
      <c r="BM1996" s="41"/>
      <c r="BN1996" s="122">
        <v>-4.8035229000000003E-5</v>
      </c>
      <c r="BO1996" s="122">
        <v>-3.8203758000000001E-7</v>
      </c>
      <c r="BP1996" s="122">
        <v>6.8601394000000004E-6</v>
      </c>
      <c r="BQ1996" s="122">
        <v>4.2156725E-8</v>
      </c>
      <c r="BR1996" s="122">
        <v>-1.8881494E-6</v>
      </c>
      <c r="BS1996" s="122">
        <v>5.4212514000000001E-8</v>
      </c>
      <c r="BT1996" s="122">
        <v>1.2447689000000001E-9</v>
      </c>
      <c r="BU1996" s="122">
        <v>9.4257127000000006E-8</v>
      </c>
      <c r="BV1996" s="122">
        <v>5.2487055999999997E-8</v>
      </c>
      <c r="BW1996" s="122">
        <v>1.4614183999999999E-7</v>
      </c>
      <c r="BX1996" s="122">
        <v>2.2893301999999999E-8</v>
      </c>
      <c r="BY1996" s="122">
        <v>4.2208042000000003E-8</v>
      </c>
      <c r="BZ1996" s="122">
        <v>4.0597816999999999E-10</v>
      </c>
      <c r="CA1996" s="122">
        <v>1.4746538000000001E-7</v>
      </c>
      <c r="CB1996" s="122">
        <v>-5.3287768999999997E-5</v>
      </c>
      <c r="CC1996" s="122">
        <v>3.1923482000000002E-8</v>
      </c>
      <c r="CD1996" s="122">
        <v>2.7191505000000001E-8</v>
      </c>
      <c r="CE1996" s="137"/>
      <c r="CF1996" s="143"/>
      <c r="CG1996" s="42" t="s">
        <v>1290</v>
      </c>
      <c r="CH1996" s="42"/>
      <c r="CI1996" s="42"/>
    </row>
    <row r="1997" spans="1:87" ht="14.5" customHeight="1">
      <c r="A1997" s="41" t="s">
        <v>7692</v>
      </c>
      <c r="B1997" s="119" t="s">
        <v>7624</v>
      </c>
      <c r="C1997" s="120" t="str">
        <f t="shared" si="696"/>
        <v>F.120.01.110</v>
      </c>
      <c r="D1997" s="135" t="s">
        <v>7667</v>
      </c>
      <c r="E1997" s="119" t="s">
        <v>6570</v>
      </c>
      <c r="F1997" s="118" t="s">
        <v>7691</v>
      </c>
      <c r="G1997" s="118">
        <v>-7.2505762537500004E-2</v>
      </c>
      <c r="H1997" s="118">
        <v>-4.3136189547000006E-2</v>
      </c>
      <c r="I1997" s="118">
        <v>-1.45623818E-2</v>
      </c>
      <c r="J1997" s="326">
        <v>0.10843661880949999</v>
      </c>
      <c r="K1997" s="118">
        <v>-0.12324381</v>
      </c>
      <c r="L1997" s="118">
        <v>-2.0731571000000001E-2</v>
      </c>
      <c r="M1997" s="118">
        <v>4.2300015999999999E-3</v>
      </c>
      <c r="N1997" s="118">
        <v>4.3324933999999999E-3</v>
      </c>
      <c r="O1997" s="118">
        <v>-4.7951066000000001E-2</v>
      </c>
      <c r="P1997" s="330">
        <v>6.6330653000000003E-5</v>
      </c>
      <c r="Q1997" s="118">
        <v>4.1605240000000001E-4</v>
      </c>
      <c r="R1997" s="118">
        <v>1.9391876E-3</v>
      </c>
      <c r="S1997" s="118">
        <v>1.8031568E-4</v>
      </c>
      <c r="T1997" s="118">
        <v>0.10791325</v>
      </c>
      <c r="U1997" s="118">
        <v>3.0056377000000002E-4</v>
      </c>
      <c r="V1997" s="330">
        <v>3.9315996999999999E-5</v>
      </c>
      <c r="W1997" s="330">
        <v>3.1733624999999999E-6</v>
      </c>
      <c r="X1997" s="118">
        <v>0</v>
      </c>
      <c r="Y1997" s="41"/>
      <c r="Z1997" s="327">
        <v>-0.92664518796992468</v>
      </c>
      <c r="AA1997" s="41"/>
      <c r="AB1997" s="111">
        <v>-56.978760999999999</v>
      </c>
      <c r="AC1997" s="111">
        <v>-57.393661999999999</v>
      </c>
      <c r="AD1997" s="111">
        <v>4.0748554999999999E-2</v>
      </c>
      <c r="AE1997" s="111">
        <v>0</v>
      </c>
      <c r="AF1997" s="111">
        <v>0.36244029</v>
      </c>
      <c r="AG1997" s="111">
        <v>1.5007288000000001E-3</v>
      </c>
      <c r="AH1997" s="111">
        <v>1.0211972999999999E-2</v>
      </c>
      <c r="AI1997" s="41"/>
      <c r="AJ1997" s="114">
        <v>-2.0091866E-2</v>
      </c>
      <c r="AK1997" s="114">
        <v>-1.796362E-2</v>
      </c>
      <c r="AL1997" s="114">
        <v>-7.5690637000000005E-4</v>
      </c>
      <c r="AM1997" s="114">
        <v>-1.3713398999999999E-3</v>
      </c>
      <c r="AN1997" s="113">
        <v>-1.0769556386990999E-6</v>
      </c>
      <c r="AO1997" s="112">
        <v>-2.7992099818125411E-9</v>
      </c>
      <c r="AP1997" s="112">
        <v>-0.19206441652699999</v>
      </c>
      <c r="AQ1997" s="328">
        <v>-8.5502185999999996E-7</v>
      </c>
      <c r="AR1997" s="328">
        <v>-2.5796496000000002E-9</v>
      </c>
      <c r="AS1997" s="328">
        <v>-7.0487147999999994E-14</v>
      </c>
      <c r="AT1997" s="328">
        <v>7.4174862000000003E-11</v>
      </c>
      <c r="AU1997" s="328">
        <v>1.8000419E-12</v>
      </c>
      <c r="AV1997" s="328">
        <v>6.4495826999999996E-10</v>
      </c>
      <c r="AW1997" s="328">
        <v>-2.3085656000000001E-7</v>
      </c>
      <c r="AX1997" s="328">
        <v>3.0694517000000003E-11</v>
      </c>
      <c r="AY1997" s="328">
        <v>-3.2132588000000002E-10</v>
      </c>
      <c r="AZ1997" s="328">
        <v>2.1524192000000001E-13</v>
      </c>
      <c r="BA1997" s="328">
        <v>4.1967479999999998E-15</v>
      </c>
      <c r="BB1997" s="328">
        <v>5.6044338E-12</v>
      </c>
      <c r="BC1997" s="328">
        <v>3.7605382000000002E-14</v>
      </c>
      <c r="BD1997" s="328">
        <v>9.6821205999999995E-14</v>
      </c>
      <c r="BE1997" s="328">
        <v>1.3306098E-9</v>
      </c>
      <c r="BF1997" s="328">
        <v>6.8097124999999996E-9</v>
      </c>
      <c r="BG1997" s="328">
        <v>6.4809008999999997E-11</v>
      </c>
      <c r="BH1997" s="328">
        <v>2.2393473000000001E-5</v>
      </c>
      <c r="BI1997" s="329">
        <v>-0.19208681</v>
      </c>
      <c r="BJ1997" s="328">
        <v>6.1525826999999995E-11</v>
      </c>
      <c r="BK1997" s="328">
        <v>3.7414354E-13</v>
      </c>
      <c r="BL1997" s="328">
        <v>1.6739458999999999E-17</v>
      </c>
      <c r="BM1997" s="41"/>
      <c r="BN1997" s="122">
        <v>-9.7078781000000004E-5</v>
      </c>
      <c r="BO1997" s="122">
        <v>-1.7670947E-6</v>
      </c>
      <c r="BP1997" s="122">
        <v>-2.5837325999999999E-5</v>
      </c>
      <c r="BQ1997" s="122">
        <v>2.2722752000000001E-7</v>
      </c>
      <c r="BR1997" s="122">
        <v>-4.5492535000000001E-5</v>
      </c>
      <c r="BS1997" s="122">
        <v>8.8483113999999997E-7</v>
      </c>
      <c r="BT1997" s="122">
        <v>3.5232229999999999E-9</v>
      </c>
      <c r="BU1997" s="122">
        <v>1.3520093E-6</v>
      </c>
      <c r="BV1997" s="122">
        <v>8.9011066999999994E-8</v>
      </c>
      <c r="BW1997" s="122">
        <v>2.7530428999999998E-7</v>
      </c>
      <c r="BX1997" s="122">
        <v>1.3132179999999999E-8</v>
      </c>
      <c r="BY1997" s="122">
        <v>4.2396050999999998E-8</v>
      </c>
      <c r="BZ1997" s="122">
        <v>2.0059248000000001E-10</v>
      </c>
      <c r="CA1997" s="122">
        <v>-2.6206195E-6</v>
      </c>
      <c r="CB1997" s="122">
        <v>-2.4298263999999999E-5</v>
      </c>
      <c r="CC1997" s="122">
        <v>4.0590432E-8</v>
      </c>
      <c r="CD1997" s="122">
        <v>8.8324807000000003E-9</v>
      </c>
      <c r="CE1997" s="145"/>
      <c r="CF1997" s="143"/>
      <c r="CG1997" s="42" t="s">
        <v>1290</v>
      </c>
      <c r="CH1997" s="42"/>
      <c r="CI1997" s="42"/>
    </row>
    <row r="1998" spans="1:87" ht="14.5" customHeight="1">
      <c r="A1998" s="41" t="s">
        <v>7690</v>
      </c>
      <c r="B1998" s="119" t="s">
        <v>7624</v>
      </c>
      <c r="C1998" s="120" t="str">
        <f t="shared" si="696"/>
        <v>F.120.01.111</v>
      </c>
      <c r="D1998" s="135" t="s">
        <v>7667</v>
      </c>
      <c r="E1998" s="119" t="s">
        <v>6570</v>
      </c>
      <c r="F1998" s="118" t="s">
        <v>7689</v>
      </c>
      <c r="G1998" s="118">
        <v>-0.64112576253749998</v>
      </c>
      <c r="H1998" s="118">
        <v>-4.3136189547000006E-2</v>
      </c>
      <c r="I1998" s="118">
        <v>-1.45623818E-2</v>
      </c>
      <c r="J1998" s="326">
        <v>-0.46018338119050001</v>
      </c>
      <c r="K1998" s="118">
        <v>-0.12324381</v>
      </c>
      <c r="L1998" s="118">
        <v>-2.0731571000000001E-2</v>
      </c>
      <c r="M1998" s="118">
        <v>4.2300015999999999E-3</v>
      </c>
      <c r="N1998" s="118">
        <v>4.3324933999999999E-3</v>
      </c>
      <c r="O1998" s="118">
        <v>-4.7951066000000001E-2</v>
      </c>
      <c r="P1998" s="330">
        <v>6.6330653000000003E-5</v>
      </c>
      <c r="Q1998" s="118">
        <v>4.1605240000000001E-4</v>
      </c>
      <c r="R1998" s="118">
        <v>1.9391876E-3</v>
      </c>
      <c r="S1998" s="118">
        <v>1.8031568E-4</v>
      </c>
      <c r="T1998" s="118">
        <v>-0.46070675</v>
      </c>
      <c r="U1998" s="118">
        <v>3.0056377000000002E-4</v>
      </c>
      <c r="V1998" s="330">
        <v>3.9315996999999999E-5</v>
      </c>
      <c r="W1998" s="330">
        <v>3.1733624999999999E-6</v>
      </c>
      <c r="X1998" s="118">
        <v>0</v>
      </c>
      <c r="Y1998" s="41"/>
      <c r="Z1998" s="327">
        <v>-0.92664518796992468</v>
      </c>
      <c r="AA1998" s="41"/>
      <c r="AB1998" s="111">
        <v>-56.978760999999999</v>
      </c>
      <c r="AC1998" s="111">
        <v>-57.393661999999999</v>
      </c>
      <c r="AD1998" s="111">
        <v>4.0748554999999999E-2</v>
      </c>
      <c r="AE1998" s="111">
        <v>0</v>
      </c>
      <c r="AF1998" s="111">
        <v>0.36244029</v>
      </c>
      <c r="AG1998" s="111">
        <v>1.5007288000000001E-3</v>
      </c>
      <c r="AH1998" s="111">
        <v>1.0211972999999999E-2</v>
      </c>
      <c r="AI1998" s="41"/>
      <c r="AJ1998" s="114">
        <v>-2.0091866E-2</v>
      </c>
      <c r="AK1998" s="114">
        <v>-1.796362E-2</v>
      </c>
      <c r="AL1998" s="114">
        <v>-7.5690637000000005E-4</v>
      </c>
      <c r="AM1998" s="114">
        <v>-1.3713398999999999E-3</v>
      </c>
      <c r="AN1998" s="113">
        <v>-1.0769556386990999E-6</v>
      </c>
      <c r="AO1998" s="112">
        <v>-2.7992099818125411E-9</v>
      </c>
      <c r="AP1998" s="112">
        <v>-0.19206441652699999</v>
      </c>
      <c r="AQ1998" s="328">
        <v>-8.5502185999999996E-7</v>
      </c>
      <c r="AR1998" s="328">
        <v>-2.5796496000000002E-9</v>
      </c>
      <c r="AS1998" s="328">
        <v>-7.0487147999999994E-14</v>
      </c>
      <c r="AT1998" s="328">
        <v>7.4174862000000003E-11</v>
      </c>
      <c r="AU1998" s="328">
        <v>1.8000419E-12</v>
      </c>
      <c r="AV1998" s="328">
        <v>6.4495826999999996E-10</v>
      </c>
      <c r="AW1998" s="328">
        <v>-2.3085656000000001E-7</v>
      </c>
      <c r="AX1998" s="328">
        <v>3.0694517000000003E-11</v>
      </c>
      <c r="AY1998" s="328">
        <v>-3.2132588000000002E-10</v>
      </c>
      <c r="AZ1998" s="328">
        <v>2.1524192000000001E-13</v>
      </c>
      <c r="BA1998" s="328">
        <v>4.1967479999999998E-15</v>
      </c>
      <c r="BB1998" s="328">
        <v>5.6044338E-12</v>
      </c>
      <c r="BC1998" s="328">
        <v>3.7605382000000002E-14</v>
      </c>
      <c r="BD1998" s="328">
        <v>9.6821205999999995E-14</v>
      </c>
      <c r="BE1998" s="328">
        <v>1.3306098E-9</v>
      </c>
      <c r="BF1998" s="328">
        <v>6.8097124999999996E-9</v>
      </c>
      <c r="BG1998" s="328">
        <v>6.4809008999999997E-11</v>
      </c>
      <c r="BH1998" s="328">
        <v>2.2393473000000001E-5</v>
      </c>
      <c r="BI1998" s="329">
        <v>-0.19208681</v>
      </c>
      <c r="BJ1998" s="328">
        <v>6.1525826999999995E-11</v>
      </c>
      <c r="BK1998" s="328">
        <v>3.7414354E-13</v>
      </c>
      <c r="BL1998" s="328">
        <v>1.6739458999999999E-17</v>
      </c>
      <c r="BM1998" s="41"/>
      <c r="BN1998" s="122">
        <v>-9.7078781000000004E-5</v>
      </c>
      <c r="BO1998" s="122">
        <v>-1.7670947E-6</v>
      </c>
      <c r="BP1998" s="122">
        <v>-2.5837325999999999E-5</v>
      </c>
      <c r="BQ1998" s="122">
        <v>2.2722752000000001E-7</v>
      </c>
      <c r="BR1998" s="122">
        <v>-4.5492535000000001E-5</v>
      </c>
      <c r="BS1998" s="122">
        <v>8.8483113999999997E-7</v>
      </c>
      <c r="BT1998" s="122">
        <v>3.5232229999999999E-9</v>
      </c>
      <c r="BU1998" s="122">
        <v>1.3520093E-6</v>
      </c>
      <c r="BV1998" s="122">
        <v>8.9011066999999994E-8</v>
      </c>
      <c r="BW1998" s="122">
        <v>2.7530428999999998E-7</v>
      </c>
      <c r="BX1998" s="122">
        <v>1.3132179999999999E-8</v>
      </c>
      <c r="BY1998" s="122">
        <v>4.2396050999999998E-8</v>
      </c>
      <c r="BZ1998" s="122">
        <v>2.0059248000000001E-10</v>
      </c>
      <c r="CA1998" s="122">
        <v>-2.6206195E-6</v>
      </c>
      <c r="CB1998" s="122">
        <v>-2.4298263999999999E-5</v>
      </c>
      <c r="CC1998" s="122">
        <v>4.0590432E-8</v>
      </c>
      <c r="CD1998" s="122">
        <v>8.8324807000000003E-9</v>
      </c>
      <c r="CE1998" s="145"/>
      <c r="CF1998" s="143"/>
      <c r="CG1998" s="42" t="s">
        <v>1290</v>
      </c>
      <c r="CH1998" s="42"/>
      <c r="CI1998" s="42"/>
    </row>
    <row r="1999" spans="1:87" ht="14.5" customHeight="1">
      <c r="A1999" s="41" t="s">
        <v>7688</v>
      </c>
      <c r="B1999" s="119" t="s">
        <v>7624</v>
      </c>
      <c r="C1999" s="120" t="str">
        <f t="shared" si="696"/>
        <v>F.120.01.112</v>
      </c>
      <c r="D1999" s="135" t="s">
        <v>7667</v>
      </c>
      <c r="E1999" s="119" t="s">
        <v>6570</v>
      </c>
      <c r="F1999" s="118" t="s">
        <v>7687</v>
      </c>
      <c r="G1999" s="118">
        <v>0</v>
      </c>
      <c r="H1999" s="118">
        <v>0</v>
      </c>
      <c r="I1999" s="118">
        <v>0</v>
      </c>
      <c r="J1999" s="326">
        <v>0</v>
      </c>
      <c r="K1999" s="118">
        <v>0</v>
      </c>
      <c r="L1999" s="118">
        <v>0</v>
      </c>
      <c r="M1999" s="118">
        <v>0</v>
      </c>
      <c r="N1999" s="118">
        <v>0</v>
      </c>
      <c r="O1999" s="118">
        <v>0</v>
      </c>
      <c r="P1999" s="118">
        <v>0</v>
      </c>
      <c r="Q1999" s="118">
        <v>0</v>
      </c>
      <c r="R1999" s="118">
        <v>0</v>
      </c>
      <c r="S1999" s="118">
        <v>0</v>
      </c>
      <c r="T1999" s="118">
        <v>0</v>
      </c>
      <c r="U1999" s="118">
        <v>0</v>
      </c>
      <c r="V1999" s="118">
        <v>0</v>
      </c>
      <c r="W1999" s="118">
        <v>0</v>
      </c>
      <c r="X1999" s="118">
        <v>0</v>
      </c>
      <c r="Y1999" s="41"/>
      <c r="Z1999" s="327">
        <v>0</v>
      </c>
      <c r="AA1999" s="41"/>
      <c r="AB1999" s="111">
        <v>0</v>
      </c>
      <c r="AC1999" s="111">
        <v>0</v>
      </c>
      <c r="AD1999" s="111">
        <v>0</v>
      </c>
      <c r="AE1999" s="111">
        <v>0</v>
      </c>
      <c r="AF1999" s="111">
        <v>0</v>
      </c>
      <c r="AG1999" s="111">
        <v>0</v>
      </c>
      <c r="AH1999" s="111">
        <v>0</v>
      </c>
      <c r="AI1999" s="41"/>
      <c r="AJ1999" s="114">
        <v>0</v>
      </c>
      <c r="AK1999" s="114">
        <v>0</v>
      </c>
      <c r="AL1999" s="114">
        <v>0</v>
      </c>
      <c r="AM1999" s="114">
        <v>0</v>
      </c>
      <c r="AN1999" s="113">
        <v>0</v>
      </c>
      <c r="AO1999" s="112">
        <v>0</v>
      </c>
      <c r="AP1999" s="112">
        <v>0</v>
      </c>
      <c r="AQ1999" s="329">
        <v>0</v>
      </c>
      <c r="AR1999" s="329">
        <v>0</v>
      </c>
      <c r="AS1999" s="329">
        <v>0</v>
      </c>
      <c r="AT1999" s="329">
        <v>0</v>
      </c>
      <c r="AU1999" s="329">
        <v>0</v>
      </c>
      <c r="AV1999" s="329">
        <v>0</v>
      </c>
      <c r="AW1999" s="329">
        <v>0</v>
      </c>
      <c r="AX1999" s="329">
        <v>0</v>
      </c>
      <c r="AY1999" s="329">
        <v>0</v>
      </c>
      <c r="AZ1999" s="329">
        <v>0</v>
      </c>
      <c r="BA1999" s="329">
        <v>0</v>
      </c>
      <c r="BB1999" s="329">
        <v>0</v>
      </c>
      <c r="BC1999" s="329">
        <v>0</v>
      </c>
      <c r="BD1999" s="329">
        <v>0</v>
      </c>
      <c r="BE1999" s="329">
        <v>0</v>
      </c>
      <c r="BF1999" s="329">
        <v>0</v>
      </c>
      <c r="BG1999" s="329">
        <v>0</v>
      </c>
      <c r="BH1999" s="329">
        <v>0</v>
      </c>
      <c r="BI1999" s="329">
        <v>0</v>
      </c>
      <c r="BJ1999" s="329">
        <v>0</v>
      </c>
      <c r="BK1999" s="329">
        <v>0</v>
      </c>
      <c r="BL1999" s="329">
        <v>0</v>
      </c>
      <c r="BM1999" s="41"/>
      <c r="BN1999" s="111">
        <v>0</v>
      </c>
      <c r="BO1999" s="111">
        <v>0</v>
      </c>
      <c r="BP1999" s="111">
        <v>0</v>
      </c>
      <c r="BQ1999" s="111">
        <v>0</v>
      </c>
      <c r="BR1999" s="111">
        <v>0</v>
      </c>
      <c r="BS1999" s="111">
        <v>0</v>
      </c>
      <c r="BT1999" s="111">
        <v>0</v>
      </c>
      <c r="BU1999" s="111">
        <v>0</v>
      </c>
      <c r="BV1999" s="111">
        <v>0</v>
      </c>
      <c r="BW1999" s="111">
        <v>0</v>
      </c>
      <c r="BX1999" s="111">
        <v>0</v>
      </c>
      <c r="BY1999" s="111">
        <v>0</v>
      </c>
      <c r="BZ1999" s="111">
        <v>0</v>
      </c>
      <c r="CA1999" s="111">
        <v>0</v>
      </c>
      <c r="CB1999" s="111">
        <v>0</v>
      </c>
      <c r="CC1999" s="111">
        <v>0</v>
      </c>
      <c r="CD1999" s="111">
        <v>0</v>
      </c>
      <c r="CE1999" s="145"/>
      <c r="CF1999" s="143"/>
      <c r="CG1999" s="42" t="s">
        <v>1290</v>
      </c>
      <c r="CH1999" s="42"/>
      <c r="CI1999" s="42"/>
    </row>
    <row r="2000" spans="1:87" ht="14.5" customHeight="1">
      <c r="A2000" s="41" t="s">
        <v>7686</v>
      </c>
      <c r="B2000" s="119" t="s">
        <v>7624</v>
      </c>
      <c r="C2000" s="120" t="str">
        <f t="shared" si="696"/>
        <v>F.120.01.113</v>
      </c>
      <c r="D2000" s="135" t="s">
        <v>7667</v>
      </c>
      <c r="E2000" s="119" t="s">
        <v>6570</v>
      </c>
      <c r="F2000" s="118" t="s">
        <v>7685</v>
      </c>
      <c r="G2000" s="118">
        <v>0</v>
      </c>
      <c r="H2000" s="118">
        <v>0</v>
      </c>
      <c r="I2000" s="118">
        <v>0</v>
      </c>
      <c r="J2000" s="326">
        <v>0</v>
      </c>
      <c r="K2000" s="118">
        <v>0</v>
      </c>
      <c r="L2000" s="118">
        <v>0</v>
      </c>
      <c r="M2000" s="118">
        <v>0</v>
      </c>
      <c r="N2000" s="118">
        <v>0</v>
      </c>
      <c r="O2000" s="118">
        <v>0</v>
      </c>
      <c r="P2000" s="118">
        <v>0</v>
      </c>
      <c r="Q2000" s="118">
        <v>0</v>
      </c>
      <c r="R2000" s="118">
        <v>0</v>
      </c>
      <c r="S2000" s="118">
        <v>0</v>
      </c>
      <c r="T2000" s="118">
        <v>0</v>
      </c>
      <c r="U2000" s="118">
        <v>0</v>
      </c>
      <c r="V2000" s="118">
        <v>0</v>
      </c>
      <c r="W2000" s="118">
        <v>0</v>
      </c>
      <c r="X2000" s="118">
        <v>0</v>
      </c>
      <c r="Y2000" s="41"/>
      <c r="Z2000" s="327">
        <v>0</v>
      </c>
      <c r="AA2000" s="41"/>
      <c r="AB2000" s="111">
        <v>0</v>
      </c>
      <c r="AC2000" s="111">
        <v>0</v>
      </c>
      <c r="AD2000" s="111">
        <v>0</v>
      </c>
      <c r="AE2000" s="111">
        <v>0</v>
      </c>
      <c r="AF2000" s="111">
        <v>0</v>
      </c>
      <c r="AG2000" s="111">
        <v>0</v>
      </c>
      <c r="AH2000" s="111">
        <v>0</v>
      </c>
      <c r="AI2000" s="41"/>
      <c r="AJ2000" s="114">
        <v>0</v>
      </c>
      <c r="AK2000" s="114">
        <v>0</v>
      </c>
      <c r="AL2000" s="114">
        <v>0</v>
      </c>
      <c r="AM2000" s="114">
        <v>0</v>
      </c>
      <c r="AN2000" s="113">
        <v>0</v>
      </c>
      <c r="AO2000" s="112">
        <v>0</v>
      </c>
      <c r="AP2000" s="112">
        <v>0</v>
      </c>
      <c r="AQ2000" s="329">
        <v>0</v>
      </c>
      <c r="AR2000" s="329">
        <v>0</v>
      </c>
      <c r="AS2000" s="329">
        <v>0</v>
      </c>
      <c r="AT2000" s="329">
        <v>0</v>
      </c>
      <c r="AU2000" s="329">
        <v>0</v>
      </c>
      <c r="AV2000" s="329">
        <v>0</v>
      </c>
      <c r="AW2000" s="329">
        <v>0</v>
      </c>
      <c r="AX2000" s="329">
        <v>0</v>
      </c>
      <c r="AY2000" s="329">
        <v>0</v>
      </c>
      <c r="AZ2000" s="329">
        <v>0</v>
      </c>
      <c r="BA2000" s="329">
        <v>0</v>
      </c>
      <c r="BB2000" s="329">
        <v>0</v>
      </c>
      <c r="BC2000" s="329">
        <v>0</v>
      </c>
      <c r="BD2000" s="329">
        <v>0</v>
      </c>
      <c r="BE2000" s="329">
        <v>0</v>
      </c>
      <c r="BF2000" s="329">
        <v>0</v>
      </c>
      <c r="BG2000" s="329">
        <v>0</v>
      </c>
      <c r="BH2000" s="329">
        <v>0</v>
      </c>
      <c r="BI2000" s="329">
        <v>0</v>
      </c>
      <c r="BJ2000" s="329">
        <v>0</v>
      </c>
      <c r="BK2000" s="329">
        <v>0</v>
      </c>
      <c r="BL2000" s="329">
        <v>0</v>
      </c>
      <c r="BM2000" s="41"/>
      <c r="BN2000" s="111">
        <v>0</v>
      </c>
      <c r="BO2000" s="111">
        <v>0</v>
      </c>
      <c r="BP2000" s="111">
        <v>0</v>
      </c>
      <c r="BQ2000" s="111">
        <v>0</v>
      </c>
      <c r="BR2000" s="111">
        <v>0</v>
      </c>
      <c r="BS2000" s="111">
        <v>0</v>
      </c>
      <c r="BT2000" s="111">
        <v>0</v>
      </c>
      <c r="BU2000" s="111">
        <v>0</v>
      </c>
      <c r="BV2000" s="111">
        <v>0</v>
      </c>
      <c r="BW2000" s="111">
        <v>0</v>
      </c>
      <c r="BX2000" s="111">
        <v>0</v>
      </c>
      <c r="BY2000" s="111">
        <v>0</v>
      </c>
      <c r="BZ2000" s="111">
        <v>0</v>
      </c>
      <c r="CA2000" s="111">
        <v>0</v>
      </c>
      <c r="CB2000" s="111">
        <v>0</v>
      </c>
      <c r="CC2000" s="111">
        <v>0</v>
      </c>
      <c r="CD2000" s="111">
        <v>0</v>
      </c>
      <c r="CE2000" s="145"/>
      <c r="CF2000" s="143"/>
      <c r="CG2000" s="42" t="s">
        <v>1290</v>
      </c>
      <c r="CH2000" s="42"/>
      <c r="CI2000" s="42"/>
    </row>
    <row r="2001" spans="1:87" ht="14.5" customHeight="1">
      <c r="A2001" s="41" t="s">
        <v>7684</v>
      </c>
      <c r="B2001" s="119" t="s">
        <v>7624</v>
      </c>
      <c r="C2001" s="120" t="str">
        <f t="shared" si="696"/>
        <v>F.120.01.114</v>
      </c>
      <c r="D2001" s="135" t="s">
        <v>7667</v>
      </c>
      <c r="E2001" s="119" t="s">
        <v>6570</v>
      </c>
      <c r="F2001" s="118" t="s">
        <v>7683</v>
      </c>
      <c r="G2001" s="118">
        <v>-0.43643514276889994</v>
      </c>
      <c r="H2001" s="118">
        <v>4.4211547800000002E-4</v>
      </c>
      <c r="I2001" s="118">
        <v>2.5276133000000009E-4</v>
      </c>
      <c r="J2001" s="326">
        <v>-0.53595766357689989</v>
      </c>
      <c r="K2001" s="118">
        <v>9.8827644000000006E-2</v>
      </c>
      <c r="L2001" s="118">
        <v>-1.6929741999999999E-3</v>
      </c>
      <c r="M2001" s="118">
        <v>1.5860218E-3</v>
      </c>
      <c r="N2001" s="118">
        <v>1.2023468E-3</v>
      </c>
      <c r="O2001" s="118">
        <v>-1.026545E-3</v>
      </c>
      <c r="P2001" s="330">
        <v>3.9131897999999998E-5</v>
      </c>
      <c r="Q2001" s="118">
        <v>2.2718177999999999E-4</v>
      </c>
      <c r="R2001" s="118">
        <v>3.5971373000000001E-4</v>
      </c>
      <c r="S2001" s="118">
        <v>1.9718036999999999E-4</v>
      </c>
      <c r="T2001" s="118">
        <v>-0.53558408999999996</v>
      </c>
      <c r="U2001" s="118">
        <v>-6.1983857000000005E-4</v>
      </c>
      <c r="V2001" s="330">
        <v>3.9315318000000002E-5</v>
      </c>
      <c r="W2001" s="330">
        <v>9.7693051000000001E-6</v>
      </c>
      <c r="X2001" s="118">
        <v>0</v>
      </c>
      <c r="Y2001" s="41"/>
      <c r="Z2001" s="327">
        <v>0.74306499248120306</v>
      </c>
      <c r="AA2001" s="41"/>
      <c r="AB2001" s="111">
        <v>-28.899782999999999</v>
      </c>
      <c r="AC2001" s="111">
        <v>-28.819223000000001</v>
      </c>
      <c r="AD2001" s="111">
        <v>-8.4035672000000006E-2</v>
      </c>
      <c r="AE2001" s="111">
        <v>0</v>
      </c>
      <c r="AF2001" s="111">
        <v>-1.0097101000000001E-2</v>
      </c>
      <c r="AG2001" s="111">
        <v>3.5723193000000001E-3</v>
      </c>
      <c r="AH2001" s="111">
        <v>1.0000666E-2</v>
      </c>
      <c r="AI2001" s="41"/>
      <c r="AJ2001" s="114">
        <v>9.9087709000000006E-3</v>
      </c>
      <c r="AK2001" s="114">
        <v>1.1318414000000001E-2</v>
      </c>
      <c r="AL2001" s="114">
        <v>5.8128303000000003E-4</v>
      </c>
      <c r="AM2001" s="114">
        <v>-1.9909261000000001E-3</v>
      </c>
      <c r="AN2001" s="113">
        <v>6.7856199507840004E-7</v>
      </c>
      <c r="AO2001" s="112">
        <v>2.1497154025142759E-9</v>
      </c>
      <c r="AP2001" s="112">
        <v>-0.27884119046799999</v>
      </c>
      <c r="AQ2001" s="328">
        <v>6.8797520999999999E-7</v>
      </c>
      <c r="AR2001" s="328">
        <v>2.0757117999999998E-9</v>
      </c>
      <c r="AS2001" s="328">
        <v>5.6714275999999999E-14</v>
      </c>
      <c r="AT2001" s="328">
        <v>3.0991496999999999E-11</v>
      </c>
      <c r="AU2001" s="328">
        <v>3.0516114000000002E-12</v>
      </c>
      <c r="AV2001" s="328">
        <v>1.7878931000000001E-10</v>
      </c>
      <c r="AW2001" s="328">
        <v>-1.2520986999999999E-8</v>
      </c>
      <c r="AX2001" s="328">
        <v>2.6485446999999999E-11</v>
      </c>
      <c r="AY2001" s="328">
        <v>-1.8492969E-11</v>
      </c>
      <c r="AZ2001" s="328">
        <v>9.3158499999999996E-14</v>
      </c>
      <c r="BA2001" s="328">
        <v>2.1368782000000001E-15</v>
      </c>
      <c r="BB2001" s="328">
        <v>1.4119051E-13</v>
      </c>
      <c r="BC2001" s="328">
        <v>7.3122600999999994E-15</v>
      </c>
      <c r="BD2001" s="328">
        <v>9.3364562000000001E-15</v>
      </c>
      <c r="BE2001" s="328">
        <v>3.7198454E-10</v>
      </c>
      <c r="BF2001" s="328">
        <v>2.3335428999999999E-9</v>
      </c>
      <c r="BG2001" s="328">
        <v>6.4549393000000004E-11</v>
      </c>
      <c r="BH2001" s="328">
        <v>2.1369532E-5</v>
      </c>
      <c r="BI2001" s="329">
        <v>-0.27886255999999998</v>
      </c>
      <c r="BJ2001" s="328">
        <v>1.8941222000000001E-10</v>
      </c>
      <c r="BK2001" s="328">
        <v>1.1518311E-12</v>
      </c>
      <c r="BL2001" s="328">
        <v>5.1533776000000002E-17</v>
      </c>
      <c r="BM2001" s="41"/>
      <c r="BN2001" s="122">
        <v>-1.4635036E-5</v>
      </c>
      <c r="BO2001" s="122">
        <v>-6.8845927999999997E-8</v>
      </c>
      <c r="BP2001" s="122">
        <v>2.0718624000000001E-5</v>
      </c>
      <c r="BQ2001" s="122">
        <v>4.225553E-8</v>
      </c>
      <c r="BR2001" s="122">
        <v>-1.1267786E-6</v>
      </c>
      <c r="BS2001" s="122">
        <v>1.147485E-7</v>
      </c>
      <c r="BT2001" s="122">
        <v>1.2478013E-9</v>
      </c>
      <c r="BU2001" s="122">
        <v>1.8606831000000001E-7</v>
      </c>
      <c r="BV2001" s="122">
        <v>5.2512252000000002E-8</v>
      </c>
      <c r="BW2001" s="122">
        <v>1.5032750999999999E-7</v>
      </c>
      <c r="BX2001" s="122">
        <v>2.2893301999999999E-8</v>
      </c>
      <c r="BY2001" s="122">
        <v>4.2208042000000003E-8</v>
      </c>
      <c r="BZ2001" s="122">
        <v>4.0597816999999999E-10</v>
      </c>
      <c r="CA2001" s="122">
        <v>2.8877012000000002E-7</v>
      </c>
      <c r="CB2001" s="122">
        <v>-3.5118664999999997E-5</v>
      </c>
      <c r="CC2001" s="122">
        <v>3.2001353999999997E-8</v>
      </c>
      <c r="CD2001" s="122">
        <v>2.7191505000000001E-8</v>
      </c>
      <c r="CE2001" s="145"/>
      <c r="CF2001" s="143"/>
      <c r="CG2001" s="42" t="s">
        <v>1290</v>
      </c>
      <c r="CH2001" s="42"/>
      <c r="CI2001" s="42"/>
    </row>
    <row r="2002" spans="1:87" ht="14.5" customHeight="1">
      <c r="A2002" s="41" t="s">
        <v>7682</v>
      </c>
      <c r="B2002" s="119" t="s">
        <v>7624</v>
      </c>
      <c r="C2002" s="120" t="str">
        <f t="shared" si="696"/>
        <v>F.120.01.115</v>
      </c>
      <c r="D2002" s="135" t="s">
        <v>7667</v>
      </c>
      <c r="E2002" s="119" t="s">
        <v>6570</v>
      </c>
      <c r="F2002" s="118" t="s">
        <v>7681</v>
      </c>
      <c r="G2002" s="118">
        <v>-0.20708820940589998</v>
      </c>
      <c r="H2002" s="118">
        <v>1.406892351E-3</v>
      </c>
      <c r="I2002" s="118">
        <v>2.0508454699999998E-3</v>
      </c>
      <c r="J2002" s="326">
        <v>-0.35383448722689997</v>
      </c>
      <c r="K2002" s="118">
        <v>0.14328853999999999</v>
      </c>
      <c r="L2002" s="118">
        <v>-4.7659766000000001E-4</v>
      </c>
      <c r="M2002" s="118">
        <v>2.1670742999999998E-3</v>
      </c>
      <c r="N2002" s="118">
        <v>1.6904054E-3</v>
      </c>
      <c r="O2002" s="118">
        <v>-5.5475418000000001E-4</v>
      </c>
      <c r="P2002" s="330">
        <v>3.9146480999999997E-5</v>
      </c>
      <c r="Q2002" s="118">
        <v>2.3209465E-4</v>
      </c>
      <c r="R2002" s="118">
        <v>3.6036883000000001E-4</v>
      </c>
      <c r="S2002" s="118">
        <v>1.9728072E-4</v>
      </c>
      <c r="T2002" s="118">
        <v>-0.35384409</v>
      </c>
      <c r="U2002" s="118">
        <v>-2.3676257000000001E-4</v>
      </c>
      <c r="V2002" s="330">
        <v>3.9315318000000002E-5</v>
      </c>
      <c r="W2002" s="330">
        <v>9.7693051000000001E-6</v>
      </c>
      <c r="X2002" s="118">
        <v>0</v>
      </c>
      <c r="Y2002" s="41"/>
      <c r="Z2002" s="327">
        <v>1.0773574436090225</v>
      </c>
      <c r="AA2002" s="41"/>
      <c r="AB2002" s="111">
        <v>-17.193961999999999</v>
      </c>
      <c r="AC2002" s="111">
        <v>-17.170767000000001</v>
      </c>
      <c r="AD2002" s="111">
        <v>-3.2100205E-2</v>
      </c>
      <c r="AE2002" s="111">
        <v>0</v>
      </c>
      <c r="AF2002" s="111">
        <v>-6.2042531000000003E-3</v>
      </c>
      <c r="AG2002" s="111">
        <v>3.7561838E-3</v>
      </c>
      <c r="AH2002" s="111">
        <v>1.1352538000000001E-2</v>
      </c>
      <c r="AI2002" s="41"/>
      <c r="AJ2002" s="114">
        <v>1.6623056000000001E-2</v>
      </c>
      <c r="AK2002" s="114">
        <v>1.6994707000000001E-2</v>
      </c>
      <c r="AL2002" s="114">
        <v>8.4775813999999998E-4</v>
      </c>
      <c r="AM2002" s="114">
        <v>-1.2194094E-3</v>
      </c>
      <c r="AN2002" s="113">
        <v>1.0188673570184001E-6</v>
      </c>
      <c r="AO2002" s="112">
        <v>3.135200226341776E-9</v>
      </c>
      <c r="AP2002" s="112">
        <v>-0.170785623892</v>
      </c>
      <c r="AQ2002" s="328">
        <v>1.0005988000000001E-6</v>
      </c>
      <c r="AR2002" s="328">
        <v>3.0190662E-9</v>
      </c>
      <c r="AS2002" s="328">
        <v>8.2484113000000003E-14</v>
      </c>
      <c r="AT2002" s="328">
        <v>3.0991496999999999E-11</v>
      </c>
      <c r="AU2002" s="328">
        <v>3.0516114000000002E-12</v>
      </c>
      <c r="AV2002" s="328">
        <v>2.5136011000000002E-10</v>
      </c>
      <c r="AW2002" s="328">
        <v>1.5088114999999999E-8</v>
      </c>
      <c r="AX2002" s="328">
        <v>3.6772986999999998E-11</v>
      </c>
      <c r="AY2002" s="328">
        <v>1.3323643E-11</v>
      </c>
      <c r="AZ2002" s="328">
        <v>9.3413776999999998E-14</v>
      </c>
      <c r="BA2002" s="328">
        <v>2.1487044E-15</v>
      </c>
      <c r="BB2002" s="328">
        <v>1.4142491999999999E-13</v>
      </c>
      <c r="BC2002" s="328">
        <v>7.3123353000000001E-15</v>
      </c>
      <c r="BD2002" s="328">
        <v>9.3368583000000003E-15</v>
      </c>
      <c r="BE2002" s="328">
        <v>3.7198938E-10</v>
      </c>
      <c r="BF2002" s="328">
        <v>2.3336372000000002E-9</v>
      </c>
      <c r="BG2002" s="328">
        <v>6.4549393000000004E-11</v>
      </c>
      <c r="BH2002" s="328">
        <v>2.1386108E-5</v>
      </c>
      <c r="BI2002" s="329">
        <v>-0.17080701000000001</v>
      </c>
      <c r="BJ2002" s="328">
        <v>1.8941222000000001E-10</v>
      </c>
      <c r="BK2002" s="328">
        <v>1.1518311E-12</v>
      </c>
      <c r="BL2002" s="328">
        <v>5.1533776000000002E-17</v>
      </c>
      <c r="BM2002" s="41"/>
      <c r="BN2002" s="122">
        <v>9.8633180000000002E-6</v>
      </c>
      <c r="BO2002" s="122">
        <v>1.7439958999999999E-7</v>
      </c>
      <c r="BP2002" s="122">
        <v>3.0039583999999999E-5</v>
      </c>
      <c r="BQ2002" s="122">
        <v>4.2332269000000001E-8</v>
      </c>
      <c r="BR2002" s="122">
        <v>-5.3544723E-7</v>
      </c>
      <c r="BS2002" s="122">
        <v>1.6176479E-7</v>
      </c>
      <c r="BT2002" s="122">
        <v>1.2501565000000001E-9</v>
      </c>
      <c r="BU2002" s="122">
        <v>2.5737500000000001E-7</v>
      </c>
      <c r="BV2002" s="122">
        <v>5.2531822E-8</v>
      </c>
      <c r="BW2002" s="122">
        <v>1.5357838E-7</v>
      </c>
      <c r="BX2002" s="122">
        <v>2.2893301999999999E-8</v>
      </c>
      <c r="BY2002" s="122">
        <v>4.2208042000000003E-8</v>
      </c>
      <c r="BZ2002" s="122">
        <v>4.0597816999999999E-10</v>
      </c>
      <c r="CA2002" s="122">
        <v>3.9851679999999998E-7</v>
      </c>
      <c r="CB2002" s="122">
        <v>-2.1007328000000001E-5</v>
      </c>
      <c r="CC2002" s="122">
        <v>3.2061834E-8</v>
      </c>
      <c r="CD2002" s="122">
        <v>2.7191505000000001E-8</v>
      </c>
      <c r="CE2002" s="145"/>
      <c r="CF2002" s="143"/>
      <c r="CG2002" s="42" t="s">
        <v>1290</v>
      </c>
      <c r="CH2002" s="42"/>
      <c r="CI2002" s="42"/>
    </row>
    <row r="2003" spans="1:87" ht="14.5" customHeight="1">
      <c r="A2003" s="41" t="s">
        <v>7680</v>
      </c>
      <c r="B2003" s="119" t="s">
        <v>7624</v>
      </c>
      <c r="C2003" s="120" t="str">
        <f t="shared" si="696"/>
        <v>F.120.01.116</v>
      </c>
      <c r="D2003" s="135" t="s">
        <v>7667</v>
      </c>
      <c r="E2003" s="119" t="s">
        <v>6570</v>
      </c>
      <c r="F2003" s="118" t="s">
        <v>7679</v>
      </c>
      <c r="G2003" s="118">
        <v>-0.74059067654489996</v>
      </c>
      <c r="H2003" s="118">
        <v>-8.0008635799999985E-4</v>
      </c>
      <c r="I2003" s="118">
        <v>-2.06236849E-3</v>
      </c>
      <c r="J2003" s="326">
        <v>-0.77045102369689999</v>
      </c>
      <c r="K2003" s="118">
        <v>3.2722802000000002E-2</v>
      </c>
      <c r="L2003" s="118">
        <v>-3.2591242E-3</v>
      </c>
      <c r="M2003" s="118">
        <v>8.3788546000000002E-4</v>
      </c>
      <c r="N2003" s="118">
        <v>5.7394521E-4</v>
      </c>
      <c r="O2003" s="118">
        <v>-1.6340008999999999E-3</v>
      </c>
      <c r="P2003" s="330">
        <v>3.9113121999999997E-5</v>
      </c>
      <c r="Q2003" s="118">
        <v>2.2085620999999999E-4</v>
      </c>
      <c r="R2003" s="118">
        <v>3.5887024999999999E-4</v>
      </c>
      <c r="S2003" s="118">
        <v>1.9705117999999999E-4</v>
      </c>
      <c r="T2003" s="118">
        <v>-0.76958409000000005</v>
      </c>
      <c r="U2003" s="118">
        <v>-1.1130694999999999E-3</v>
      </c>
      <c r="V2003" s="330">
        <v>3.9315318000000002E-5</v>
      </c>
      <c r="W2003" s="330">
        <v>9.7693051000000001E-6</v>
      </c>
      <c r="X2003" s="118">
        <v>0</v>
      </c>
      <c r="Y2003" s="41"/>
      <c r="Z2003" s="327">
        <v>0.24603610526315789</v>
      </c>
      <c r="AA2003" s="41"/>
      <c r="AB2003" s="111">
        <v>-43.971654999999998</v>
      </c>
      <c r="AC2003" s="111">
        <v>-43.817236000000001</v>
      </c>
      <c r="AD2003" s="111">
        <v>-0.15090537000000001</v>
      </c>
      <c r="AE2003" s="111">
        <v>0</v>
      </c>
      <c r="AF2003" s="111">
        <v>-1.5109351E-2</v>
      </c>
      <c r="AG2003" s="111">
        <v>3.3355837999999999E-3</v>
      </c>
      <c r="AH2003" s="111">
        <v>8.2600573999999996E-3</v>
      </c>
      <c r="AI2003" s="41"/>
      <c r="AJ2003" s="114">
        <v>1.8228563E-4</v>
      </c>
      <c r="AK2003" s="114">
        <v>2.9788316000000001E-3</v>
      </c>
      <c r="AL2003" s="114">
        <v>1.8774931999999999E-4</v>
      </c>
      <c r="AM2003" s="114">
        <v>-2.9842953000000002E-3</v>
      </c>
      <c r="AN2003" s="113">
        <v>1.7858702874739999E-7</v>
      </c>
      <c r="AO2003" s="112">
        <v>6.9433918649977595E-10</v>
      </c>
      <c r="AP2003" s="112">
        <v>-0.41796853181099997</v>
      </c>
      <c r="AQ2003" s="328">
        <v>2.2364201E-7</v>
      </c>
      <c r="AR2003" s="328">
        <v>6.7458586000000001E-10</v>
      </c>
      <c r="AS2003" s="328">
        <v>1.8438605E-14</v>
      </c>
      <c r="AT2003" s="328">
        <v>3.0991495999999999E-11</v>
      </c>
      <c r="AU2003" s="328">
        <v>3.0516114000000002E-12</v>
      </c>
      <c r="AV2003" s="328">
        <v>8.5350510000000005E-11</v>
      </c>
      <c r="AW2003" s="328">
        <v>-4.8069187000000002E-8</v>
      </c>
      <c r="AX2003" s="328">
        <v>1.3239688E-11</v>
      </c>
      <c r="AY2003" s="328">
        <v>-5.9458564000000005E-11</v>
      </c>
      <c r="AZ2003" s="328">
        <v>9.2829818000000002E-14</v>
      </c>
      <c r="BA2003" s="328">
        <v>2.1216512999999998E-15</v>
      </c>
      <c r="BB2003" s="328">
        <v>1.4088868999999999E-13</v>
      </c>
      <c r="BC2003" s="328">
        <v>7.3121632999999995E-15</v>
      </c>
      <c r="BD2003" s="328">
        <v>9.3359384000000003E-15</v>
      </c>
      <c r="BE2003" s="328">
        <v>3.7197831000000001E-10</v>
      </c>
      <c r="BF2003" s="328">
        <v>2.3334216000000001E-9</v>
      </c>
      <c r="BG2003" s="328">
        <v>6.4549393000000004E-11</v>
      </c>
      <c r="BH2003" s="328">
        <v>2.1348189E-5</v>
      </c>
      <c r="BI2003" s="329">
        <v>-0.41798987999999998</v>
      </c>
      <c r="BJ2003" s="328">
        <v>1.8941222000000001E-10</v>
      </c>
      <c r="BK2003" s="328">
        <v>1.1518311E-12</v>
      </c>
      <c r="BL2003" s="328">
        <v>5.1533776000000002E-17</v>
      </c>
      <c r="BM2003" s="41"/>
      <c r="BN2003" s="122">
        <v>-4.8035229000000003E-5</v>
      </c>
      <c r="BO2003" s="122">
        <v>-3.8203758000000001E-7</v>
      </c>
      <c r="BP2003" s="122">
        <v>6.8601394000000004E-6</v>
      </c>
      <c r="BQ2003" s="122">
        <v>4.2156725E-8</v>
      </c>
      <c r="BR2003" s="122">
        <v>-1.8881494E-6</v>
      </c>
      <c r="BS2003" s="122">
        <v>5.4212514000000001E-8</v>
      </c>
      <c r="BT2003" s="122">
        <v>1.2447689000000001E-9</v>
      </c>
      <c r="BU2003" s="122">
        <v>9.4257127000000006E-8</v>
      </c>
      <c r="BV2003" s="122">
        <v>5.2487055999999997E-8</v>
      </c>
      <c r="BW2003" s="122">
        <v>1.4614183999999999E-7</v>
      </c>
      <c r="BX2003" s="122">
        <v>2.2893301999999999E-8</v>
      </c>
      <c r="BY2003" s="122">
        <v>4.2208042000000003E-8</v>
      </c>
      <c r="BZ2003" s="122">
        <v>4.0597816999999999E-10</v>
      </c>
      <c r="CA2003" s="122">
        <v>1.4746538000000001E-7</v>
      </c>
      <c r="CB2003" s="122">
        <v>-5.3287768999999997E-5</v>
      </c>
      <c r="CC2003" s="122">
        <v>3.1923482000000002E-8</v>
      </c>
      <c r="CD2003" s="122">
        <v>2.7191505000000001E-8</v>
      </c>
      <c r="CE2003" s="137"/>
      <c r="CF2003" s="143"/>
      <c r="CG2003" s="42" t="s">
        <v>1290</v>
      </c>
      <c r="CH2003" s="42"/>
      <c r="CI2003" s="42"/>
    </row>
    <row r="2004" spans="1:87" ht="14.5" customHeight="1">
      <c r="A2004" s="41" t="s">
        <v>7678</v>
      </c>
      <c r="B2004" s="119" t="s">
        <v>7624</v>
      </c>
      <c r="C2004" s="120" t="str">
        <f t="shared" si="696"/>
        <v>F.120.01.117</v>
      </c>
      <c r="D2004" s="135" t="s">
        <v>7667</v>
      </c>
      <c r="E2004" s="119" t="s">
        <v>6570</v>
      </c>
      <c r="F2004" s="118" t="s">
        <v>7677</v>
      </c>
      <c r="G2004" s="118">
        <v>-0.79050612894389982</v>
      </c>
      <c r="H2004" s="118">
        <v>-1.0408652170000002E-3</v>
      </c>
      <c r="I2004" s="118">
        <v>-1.5736369700000002E-3</v>
      </c>
      <c r="J2004" s="326">
        <v>-0.83063765275689982</v>
      </c>
      <c r="K2004" s="118">
        <v>4.2746025999999999E-2</v>
      </c>
      <c r="L2004" s="118">
        <v>-2.5901027000000002E-3</v>
      </c>
      <c r="M2004" s="118">
        <v>6.5607073000000004E-4</v>
      </c>
      <c r="N2004" s="118">
        <v>4.8976746999999997E-4</v>
      </c>
      <c r="O2004" s="118">
        <v>-1.7899146000000001E-3</v>
      </c>
      <c r="P2004" s="330">
        <v>3.9108303000000001E-5</v>
      </c>
      <c r="Q2004" s="118">
        <v>2.2017361E-4</v>
      </c>
      <c r="R2004" s="118">
        <v>3.6039500000000001E-4</v>
      </c>
      <c r="S2004" s="118">
        <v>1.9701802E-4</v>
      </c>
      <c r="T2004" s="118">
        <v>-0.82964408999999995</v>
      </c>
      <c r="U2004" s="118">
        <v>-1.2396654E-3</v>
      </c>
      <c r="V2004" s="330">
        <v>3.9315318000000002E-5</v>
      </c>
      <c r="W2004" s="330">
        <v>9.7693051000000001E-6</v>
      </c>
      <c r="X2004" s="118">
        <v>0</v>
      </c>
      <c r="Y2004" s="41"/>
      <c r="Z2004" s="327">
        <v>0.32139869172932328</v>
      </c>
      <c r="AA2004" s="41"/>
      <c r="AB2004" s="111">
        <v>-46.214101999999997</v>
      </c>
      <c r="AC2004" s="111">
        <v>-46.280724999999997</v>
      </c>
      <c r="AD2004" s="111">
        <v>-0.16806858999999999</v>
      </c>
      <c r="AE2004" s="111">
        <v>0</v>
      </c>
      <c r="AF2004" s="111">
        <v>0.22360416999999999</v>
      </c>
      <c r="AG2004" s="111">
        <v>3.2748216E-3</v>
      </c>
      <c r="AH2004" s="111">
        <v>7.8133012000000009E-3</v>
      </c>
      <c r="AI2004" s="41"/>
      <c r="AJ2004" s="114">
        <v>9.815827200000001E-4</v>
      </c>
      <c r="AK2004" s="114">
        <v>3.9797434999999997E-3</v>
      </c>
      <c r="AL2004" s="114">
        <v>2.4109932000000001E-4</v>
      </c>
      <c r="AM2004" s="114">
        <v>-3.2392600999999999E-3</v>
      </c>
      <c r="AN2004" s="113">
        <v>2.385937354224E-7</v>
      </c>
      <c r="AO2004" s="112">
        <v>8.9163949292377621E-10</v>
      </c>
      <c r="AP2004" s="112">
        <v>-0.453677877289</v>
      </c>
      <c r="AQ2004" s="328">
        <v>2.9278528999999998E-7</v>
      </c>
      <c r="AR2004" s="328">
        <v>8.8317688E-10</v>
      </c>
      <c r="AS2004" s="328">
        <v>2.4138917000000001E-14</v>
      </c>
      <c r="AT2004" s="328">
        <v>3.0991495999999999E-11</v>
      </c>
      <c r="AU2004" s="328">
        <v>3.0516114000000002E-12</v>
      </c>
      <c r="AV2004" s="328">
        <v>7.2847885E-11</v>
      </c>
      <c r="AW2004" s="328">
        <v>-5.7193224999999997E-8</v>
      </c>
      <c r="AX2004" s="328">
        <v>1.2457943E-11</v>
      </c>
      <c r="AY2004" s="328">
        <v>-6.9973066999999998E-11</v>
      </c>
      <c r="AZ2004" s="328">
        <v>9.2745455999999994E-14</v>
      </c>
      <c r="BA2004" s="328">
        <v>2.1177430999999998E-15</v>
      </c>
      <c r="BB2004" s="328">
        <v>1.4081123E-13</v>
      </c>
      <c r="BC2004" s="328">
        <v>7.3121383999999992E-15</v>
      </c>
      <c r="BD2004" s="328">
        <v>9.3358055000000006E-15</v>
      </c>
      <c r="BE2004" s="328">
        <v>3.7197671000000002E-10</v>
      </c>
      <c r="BF2004" s="328">
        <v>2.3333905000000001E-9</v>
      </c>
      <c r="BG2004" s="328">
        <v>6.4549393000000004E-11</v>
      </c>
      <c r="BH2004" s="328">
        <v>2.1342711000000002E-5</v>
      </c>
      <c r="BI2004" s="329">
        <v>-0.45369922000000001</v>
      </c>
      <c r="BJ2004" s="328">
        <v>1.8941222000000001E-10</v>
      </c>
      <c r="BK2004" s="328">
        <v>1.1518311E-12</v>
      </c>
      <c r="BL2004" s="328">
        <v>5.1533776000000002E-17</v>
      </c>
      <c r="BM2004" s="41"/>
      <c r="BN2004" s="122">
        <v>-5.0866908000000001E-5</v>
      </c>
      <c r="BO2004" s="122">
        <v>-4.6242344000000002E-7</v>
      </c>
      <c r="BP2004" s="122">
        <v>8.9614482999999997E-6</v>
      </c>
      <c r="BQ2004" s="122">
        <v>4.2335328999999997E-8</v>
      </c>
      <c r="BR2004" s="122">
        <v>-2.0835679999999998E-6</v>
      </c>
      <c r="BS2004" s="122">
        <v>3.8674942999999999E-8</v>
      </c>
      <c r="BT2004" s="122">
        <v>1.2439905999999999E-9</v>
      </c>
      <c r="BU2004" s="122">
        <v>7.0692255999999998E-8</v>
      </c>
      <c r="BV2004" s="122">
        <v>5.2480588E-8</v>
      </c>
      <c r="BW2004" s="122">
        <v>1.4569016E-7</v>
      </c>
      <c r="BX2004" s="122">
        <v>2.2893301999999999E-8</v>
      </c>
      <c r="BY2004" s="122">
        <v>4.2208042000000003E-8</v>
      </c>
      <c r="BZ2004" s="122">
        <v>4.0597816999999999E-10</v>
      </c>
      <c r="CA2004" s="122">
        <v>1.9308815E-7</v>
      </c>
      <c r="CB2004" s="122">
        <v>-5.7951171999999998E-5</v>
      </c>
      <c r="CC2004" s="122">
        <v>3.1903495E-8</v>
      </c>
      <c r="CD2004" s="122">
        <v>2.7191505000000001E-8</v>
      </c>
      <c r="CE2004" s="137"/>
      <c r="CF2004" s="143"/>
      <c r="CG2004" s="42" t="s">
        <v>1290</v>
      </c>
      <c r="CH2004" s="42"/>
      <c r="CI2004" s="42"/>
    </row>
    <row r="2005" spans="1:87" ht="14.5" customHeight="1">
      <c r="A2005" s="41" t="s">
        <v>7676</v>
      </c>
      <c r="B2005" s="119" t="s">
        <v>7624</v>
      </c>
      <c r="C2005" s="120" t="str">
        <f t="shared" si="696"/>
        <v>F.120.01.118</v>
      </c>
      <c r="D2005" s="135" t="s">
        <v>7667</v>
      </c>
      <c r="E2005" s="119" t="s">
        <v>6570</v>
      </c>
      <c r="F2005" s="118" t="s">
        <v>7675</v>
      </c>
      <c r="G2005" s="118">
        <v>-0.31331468401700002</v>
      </c>
      <c r="H2005" s="118">
        <v>6.1152099799999995E-3</v>
      </c>
      <c r="I2005" s="118">
        <v>9.8173075899999993E-3</v>
      </c>
      <c r="J2005" s="326">
        <v>-0.49599091158699998</v>
      </c>
      <c r="K2005" s="118">
        <v>0.16674370999999999</v>
      </c>
      <c r="L2005" s="118">
        <v>1.9106722E-3</v>
      </c>
      <c r="M2005" s="118">
        <v>7.0683711999999996E-3</v>
      </c>
      <c r="N2005" s="118">
        <v>5.9098967999999998E-3</v>
      </c>
      <c r="O2005" s="118">
        <v>-2.1852355999999999E-4</v>
      </c>
      <c r="P2005" s="118">
        <v>1.2252138999999999E-4</v>
      </c>
      <c r="Q2005" s="118">
        <v>3.0131534999999998E-4</v>
      </c>
      <c r="R2005" s="118">
        <v>8.3826419000000002E-4</v>
      </c>
      <c r="S2005" s="118">
        <v>3.8053084000000002E-4</v>
      </c>
      <c r="T2005" s="118">
        <v>-0.49734633</v>
      </c>
      <c r="U2005" s="118">
        <v>8.7813642999999997E-4</v>
      </c>
      <c r="V2005" s="330">
        <v>4.3008886999999999E-5</v>
      </c>
      <c r="W2005" s="330">
        <v>5.3742256000000002E-5</v>
      </c>
      <c r="X2005" s="118">
        <v>0</v>
      </c>
      <c r="Y2005" s="41"/>
      <c r="Z2005" s="327">
        <v>1.2537121052631577</v>
      </c>
      <c r="AA2005" s="41"/>
      <c r="AB2005" s="111">
        <v>-13.137477000000001</v>
      </c>
      <c r="AC2005" s="111">
        <v>-13.32122</v>
      </c>
      <c r="AD2005" s="111">
        <v>0.11904653</v>
      </c>
      <c r="AE2005" s="111">
        <v>0</v>
      </c>
      <c r="AF2005" s="111">
        <v>-5.5593661000000001E-3</v>
      </c>
      <c r="AG2005" s="111">
        <v>2.1391368000000001E-2</v>
      </c>
      <c r="AH2005" s="111">
        <v>4.8864776999999998E-2</v>
      </c>
      <c r="AI2005" s="41"/>
      <c r="AJ2005" s="114">
        <v>2.1506141999999999E-2</v>
      </c>
      <c r="AK2005" s="114">
        <v>2.1638072000000001E-2</v>
      </c>
      <c r="AL2005" s="114">
        <v>1.0457038999999999E-3</v>
      </c>
      <c r="AM2005" s="114">
        <v>-1.1776340999999999E-3</v>
      </c>
      <c r="AN2005" s="113">
        <v>1.2972465036720002E-6</v>
      </c>
      <c r="AO2005" s="112">
        <v>3.8672479665423901E-9</v>
      </c>
      <c r="AP2005" s="112">
        <v>-0.164934752253</v>
      </c>
      <c r="AQ2005" s="328">
        <v>1.1756557000000001E-6</v>
      </c>
      <c r="AR2005" s="328">
        <v>3.5476748999999999E-9</v>
      </c>
      <c r="AS2005" s="328">
        <v>9.6908129999999996E-14</v>
      </c>
      <c r="AT2005" s="328">
        <v>8.9497709999999998E-11</v>
      </c>
      <c r="AU2005" s="328">
        <v>1.0650182E-11</v>
      </c>
      <c r="AV2005" s="328">
        <v>8.7878288000000005E-10</v>
      </c>
      <c r="AW2005" s="328">
        <v>1.1560421E-7</v>
      </c>
      <c r="AX2005" s="328">
        <v>1.2776144000000001E-10</v>
      </c>
      <c r="AY2005" s="328">
        <v>1.1567734E-10</v>
      </c>
      <c r="AZ2005" s="328">
        <v>1.7861294000000001E-13</v>
      </c>
      <c r="BA2005" s="328">
        <v>2.5803525000000002E-15</v>
      </c>
      <c r="BB2005" s="328">
        <v>3.2211372000000001E-13</v>
      </c>
      <c r="BC2005" s="328">
        <v>1.7760911000000002E-14</v>
      </c>
      <c r="BD2005" s="328">
        <v>1.7240193000000001E-14</v>
      </c>
      <c r="BE2005" s="328">
        <v>1.2801453999999999E-9</v>
      </c>
      <c r="BF2005" s="328">
        <v>2.6855293000000001E-9</v>
      </c>
      <c r="BG2005" s="328">
        <v>6.9162371999999996E-11</v>
      </c>
      <c r="BH2005" s="328">
        <v>2.9707746999999999E-5</v>
      </c>
      <c r="BI2005" s="329">
        <v>-0.16496446000000001</v>
      </c>
      <c r="BJ2005" s="328">
        <v>1.0419882000000001E-9</v>
      </c>
      <c r="BK2005" s="328">
        <v>6.3364148E-12</v>
      </c>
      <c r="BL2005" s="328">
        <v>2.8349589000000002E-16</v>
      </c>
      <c r="BM2005" s="41"/>
      <c r="BN2005" s="122">
        <v>2.3034134999999999E-5</v>
      </c>
      <c r="BO2005" s="122">
        <v>1.0803357999999999E-6</v>
      </c>
      <c r="BP2005" s="122">
        <v>3.4956819999999998E-5</v>
      </c>
      <c r="BQ2005" s="122">
        <v>9.8599262999999996E-8</v>
      </c>
      <c r="BR2005" s="122">
        <v>2.1710421999999999E-7</v>
      </c>
      <c r="BS2005" s="122">
        <v>5.5432122000000003E-7</v>
      </c>
      <c r="BT2005" s="122">
        <v>1.3598010999999999E-9</v>
      </c>
      <c r="BU2005" s="122">
        <v>8.5901651000000002E-7</v>
      </c>
      <c r="BV2005" s="122">
        <v>1.6441507E-7</v>
      </c>
      <c r="BW2005" s="122">
        <v>1.9938211999999999E-7</v>
      </c>
      <c r="BX2005" s="122">
        <v>8.0006031000000002E-8</v>
      </c>
      <c r="BY2005" s="122">
        <v>4.5553422999999997E-8</v>
      </c>
      <c r="BZ2005" s="122">
        <v>1.4141279999999999E-9</v>
      </c>
      <c r="CA2005" s="122">
        <v>1.3922843999999999E-6</v>
      </c>
      <c r="CB2005" s="122">
        <v>-1.6843649E-5</v>
      </c>
      <c r="CC2005" s="122">
        <v>7.7587518000000005E-8</v>
      </c>
      <c r="CD2005" s="122">
        <v>1.49585E-7</v>
      </c>
      <c r="CE2005" s="137"/>
      <c r="CF2005" s="143"/>
      <c r="CG2005" s="42" t="s">
        <v>1290</v>
      </c>
      <c r="CH2005" s="42"/>
      <c r="CI2005" s="42"/>
    </row>
    <row r="2006" spans="1:87" ht="14.5" customHeight="1">
      <c r="A2006" s="41" t="s">
        <v>7674</v>
      </c>
      <c r="B2006" s="119" t="s">
        <v>7624</v>
      </c>
      <c r="C2006" s="120" t="str">
        <f t="shared" si="696"/>
        <v>F.120.01.119</v>
      </c>
      <c r="D2006" s="135" t="s">
        <v>7667</v>
      </c>
      <c r="E2006" s="119" t="s">
        <v>6570</v>
      </c>
      <c r="F2006" s="118" t="s">
        <v>7673</v>
      </c>
      <c r="G2006" s="118">
        <v>-0.30604466697490007</v>
      </c>
      <c r="H2006" s="118">
        <v>1.0880604719999999E-3</v>
      </c>
      <c r="I2006" s="118">
        <v>1.4566288799999999E-3</v>
      </c>
      <c r="J2006" s="326">
        <v>-0.41402111632690003</v>
      </c>
      <c r="K2006" s="118">
        <v>0.10543176</v>
      </c>
      <c r="L2006" s="118">
        <v>-8.7857615999999996E-4</v>
      </c>
      <c r="M2006" s="118">
        <v>1.9750526999999999E-3</v>
      </c>
      <c r="N2006" s="118">
        <v>1.5291155999999999E-3</v>
      </c>
      <c r="O2006" s="118">
        <v>-7.1066787E-4</v>
      </c>
      <c r="P2006" s="330">
        <v>3.9141662000000001E-5</v>
      </c>
      <c r="Q2006" s="118">
        <v>2.3047108E-4</v>
      </c>
      <c r="R2006" s="118">
        <v>3.6015233999999997E-4</v>
      </c>
      <c r="S2006" s="118">
        <v>1.9724755E-4</v>
      </c>
      <c r="T2006" s="118">
        <v>-0.41390409</v>
      </c>
      <c r="U2006" s="118">
        <v>-3.6335849999999999E-4</v>
      </c>
      <c r="V2006" s="330">
        <v>3.9315318000000002E-5</v>
      </c>
      <c r="W2006" s="330">
        <v>9.7693051000000001E-6</v>
      </c>
      <c r="X2006" s="118">
        <v>0</v>
      </c>
      <c r="Y2006" s="41"/>
      <c r="Z2006" s="327">
        <v>0.79271999999999998</v>
      </c>
      <c r="AA2006" s="41"/>
      <c r="AB2006" s="111">
        <v>-21.062408999999999</v>
      </c>
      <c r="AC2006" s="111">
        <v>-21.020257000000001</v>
      </c>
      <c r="AD2006" s="111">
        <v>-4.9263427999999998E-2</v>
      </c>
      <c r="AE2006" s="111">
        <v>0</v>
      </c>
      <c r="AF2006" s="111">
        <v>-7.4907306999999999E-3</v>
      </c>
      <c r="AG2006" s="111">
        <v>3.6954217000000002E-3</v>
      </c>
      <c r="AH2006" s="111">
        <v>1.0905781999999999E-2</v>
      </c>
      <c r="AI2006" s="41"/>
      <c r="AJ2006" s="114">
        <v>1.1576428999999999E-2</v>
      </c>
      <c r="AK2006" s="114">
        <v>1.2422973E-2</v>
      </c>
      <c r="AL2006" s="114">
        <v>6.2782959000000002E-4</v>
      </c>
      <c r="AM2006" s="114">
        <v>-1.4743740999999999E-3</v>
      </c>
      <c r="AN2006" s="113">
        <v>7.4478257329840001E-7</v>
      </c>
      <c r="AO2006" s="112">
        <v>2.3218549731547761E-9</v>
      </c>
      <c r="AP2006" s="112">
        <v>-0.20649497937</v>
      </c>
      <c r="AQ2006" s="328">
        <v>7.3566206999999995E-7</v>
      </c>
      <c r="AR2006" s="328">
        <v>2.2196572000000001E-9</v>
      </c>
      <c r="AS2006" s="328">
        <v>6.0644424000000006E-14</v>
      </c>
      <c r="AT2006" s="328">
        <v>3.0991496999999999E-11</v>
      </c>
      <c r="AU2006" s="328">
        <v>3.0516114000000002E-12</v>
      </c>
      <c r="AV2006" s="328">
        <v>2.2737749000000001E-10</v>
      </c>
      <c r="AW2006" s="328">
        <v>5.9640767000000001E-9</v>
      </c>
      <c r="AX2006" s="328">
        <v>3.3373242000000001E-11</v>
      </c>
      <c r="AY2006" s="328">
        <v>2.8091404000000001E-12</v>
      </c>
      <c r="AZ2006" s="328">
        <v>9.3329415000000003E-14</v>
      </c>
      <c r="BA2006" s="328">
        <v>2.1447962E-15</v>
      </c>
      <c r="BB2006" s="328">
        <v>1.4134744999999999E-13</v>
      </c>
      <c r="BC2006" s="328">
        <v>7.3123103999999998E-15</v>
      </c>
      <c r="BD2006" s="328">
        <v>9.3367254000000006E-15</v>
      </c>
      <c r="BE2006" s="328">
        <v>3.7198778000000001E-10</v>
      </c>
      <c r="BF2006" s="328">
        <v>2.3336060000000001E-9</v>
      </c>
      <c r="BG2006" s="328">
        <v>6.4549393000000004E-11</v>
      </c>
      <c r="BH2006" s="328">
        <v>2.1380629999999999E-5</v>
      </c>
      <c r="BI2006" s="329">
        <v>-0.20651636000000001</v>
      </c>
      <c r="BJ2006" s="328">
        <v>1.8941222000000001E-10</v>
      </c>
      <c r="BK2006" s="328">
        <v>1.1518311E-12</v>
      </c>
      <c r="BL2006" s="328">
        <v>5.1533776000000002E-17</v>
      </c>
      <c r="BM2006" s="41"/>
      <c r="BN2006" s="122">
        <v>-3.0888335999999999E-6</v>
      </c>
      <c r="BO2006" s="122">
        <v>9.4013731000000001E-8</v>
      </c>
      <c r="BP2006" s="122">
        <v>2.2103137E-5</v>
      </c>
      <c r="BQ2006" s="122">
        <v>4.2306908999999997E-8</v>
      </c>
      <c r="BR2006" s="122">
        <v>-7.3086575000000002E-7</v>
      </c>
      <c r="BS2006" s="122">
        <v>1.4622722000000001E-7</v>
      </c>
      <c r="BT2006" s="122">
        <v>1.2493781999999999E-9</v>
      </c>
      <c r="BU2006" s="122">
        <v>2.3381013E-7</v>
      </c>
      <c r="BV2006" s="122">
        <v>5.2525354000000002E-8</v>
      </c>
      <c r="BW2006" s="122">
        <v>1.5250406000000001E-7</v>
      </c>
      <c r="BX2006" s="122">
        <v>2.2893301999999999E-8</v>
      </c>
      <c r="BY2006" s="122">
        <v>4.2208042000000003E-8</v>
      </c>
      <c r="BZ2006" s="122">
        <v>4.0597816999999999E-10</v>
      </c>
      <c r="CA2006" s="122">
        <v>3.6224857999999999E-7</v>
      </c>
      <c r="CB2006" s="122">
        <v>-2.5670731E-5</v>
      </c>
      <c r="CC2006" s="122">
        <v>3.2041846999999998E-8</v>
      </c>
      <c r="CD2006" s="122">
        <v>2.7191505000000001E-8</v>
      </c>
      <c r="CE2006" s="137"/>
      <c r="CF2006" s="143"/>
      <c r="CG2006" s="42" t="s">
        <v>1290</v>
      </c>
      <c r="CH2006" s="42"/>
      <c r="CI2006" s="42"/>
    </row>
    <row r="2007" spans="1:87" ht="14.5" customHeight="1">
      <c r="A2007" s="41" t="s">
        <v>7672</v>
      </c>
      <c r="B2007" s="119" t="s">
        <v>7624</v>
      </c>
      <c r="C2007" s="120" t="str">
        <f t="shared" si="696"/>
        <v>F.120.01.120</v>
      </c>
      <c r="D2007" s="135" t="s">
        <v>7667</v>
      </c>
      <c r="E2007" s="119" t="s">
        <v>6570</v>
      </c>
      <c r="F2007" s="118" t="s">
        <v>7671</v>
      </c>
      <c r="G2007" s="118">
        <v>-0.59311804976689986</v>
      </c>
      <c r="H2007" s="118">
        <v>-1.9554805000000008E-4</v>
      </c>
      <c r="I2007" s="118">
        <v>-9.3567195000000001E-4</v>
      </c>
      <c r="J2007" s="326">
        <v>-0.65633092176689989</v>
      </c>
      <c r="K2007" s="118">
        <v>6.4344092000000006E-2</v>
      </c>
      <c r="L2007" s="118">
        <v>-2.4969312E-3</v>
      </c>
      <c r="M2007" s="118">
        <v>1.2019785E-3</v>
      </c>
      <c r="N2007" s="118">
        <v>8.7976733000000003E-4</v>
      </c>
      <c r="O2007" s="118">
        <v>-1.3383723000000001E-3</v>
      </c>
      <c r="P2007" s="330">
        <v>3.912226E-5</v>
      </c>
      <c r="Q2007" s="118">
        <v>2.2393466000000001E-4</v>
      </c>
      <c r="R2007" s="118">
        <v>3.5928075E-4</v>
      </c>
      <c r="S2007" s="118">
        <v>1.9711404999999999E-4</v>
      </c>
      <c r="T2007" s="118">
        <v>-0.65570408999999996</v>
      </c>
      <c r="U2007" s="118">
        <v>-8.7303043999999998E-4</v>
      </c>
      <c r="V2007" s="330">
        <v>3.9315318000000002E-5</v>
      </c>
      <c r="W2007" s="330">
        <v>9.7693051000000001E-6</v>
      </c>
      <c r="X2007" s="118">
        <v>0</v>
      </c>
      <c r="Y2007" s="41"/>
      <c r="Z2007" s="327">
        <v>0.48379016541353387</v>
      </c>
      <c r="AA2007" s="41"/>
      <c r="AB2007" s="111">
        <v>-36.636676999999999</v>
      </c>
      <c r="AC2007" s="111">
        <v>-36.518203</v>
      </c>
      <c r="AD2007" s="111">
        <v>-0.11836212</v>
      </c>
      <c r="AE2007" s="111">
        <v>0</v>
      </c>
      <c r="AF2007" s="111">
        <v>-1.2670056000000001E-2</v>
      </c>
      <c r="AG2007" s="111">
        <v>3.450795E-3</v>
      </c>
      <c r="AH2007" s="111">
        <v>9.1071533999999999E-3</v>
      </c>
      <c r="AI2007" s="41"/>
      <c r="AJ2007" s="114">
        <v>4.8487323000000002E-3</v>
      </c>
      <c r="AK2007" s="114">
        <v>6.9734484000000003E-3</v>
      </c>
      <c r="AL2007" s="114">
        <v>3.7613954000000001E-4</v>
      </c>
      <c r="AM2007" s="114">
        <v>-2.5008555999999999E-3</v>
      </c>
      <c r="AN2007" s="113">
        <v>4.1807243842840003E-7</v>
      </c>
      <c r="AO2007" s="112">
        <v>1.3910486113502761E-9</v>
      </c>
      <c r="AP2007" s="112">
        <v>-0.35025989142399999</v>
      </c>
      <c r="AQ2007" s="328">
        <v>4.4578175999999999E-7</v>
      </c>
      <c r="AR2007" s="328">
        <v>1.3448938000000001E-9</v>
      </c>
      <c r="AS2007" s="328">
        <v>3.6749898000000001E-14</v>
      </c>
      <c r="AT2007" s="328">
        <v>3.0991496999999999E-11</v>
      </c>
      <c r="AU2007" s="328">
        <v>3.0516114000000002E-12</v>
      </c>
      <c r="AV2007" s="328">
        <v>1.3082406000000001E-10</v>
      </c>
      <c r="AW2007" s="328">
        <v>-3.0769062999999999E-8</v>
      </c>
      <c r="AX2007" s="328">
        <v>1.9685957000000001E-11</v>
      </c>
      <c r="AY2007" s="328">
        <v>-3.9521973999999999E-11</v>
      </c>
      <c r="AZ2007" s="328">
        <v>9.2989776000000006E-14</v>
      </c>
      <c r="BA2007" s="328">
        <v>2.1290617E-15</v>
      </c>
      <c r="BB2007" s="328">
        <v>1.4103558000000001E-13</v>
      </c>
      <c r="BC2007" s="328">
        <v>7.3122104000000005E-15</v>
      </c>
      <c r="BD2007" s="328">
        <v>9.3361904000000007E-15</v>
      </c>
      <c r="BE2007" s="328">
        <v>3.7198134000000002E-10</v>
      </c>
      <c r="BF2007" s="328">
        <v>2.3334806999999999E-9</v>
      </c>
      <c r="BG2007" s="328">
        <v>6.4549393000000004E-11</v>
      </c>
      <c r="BH2007" s="328">
        <v>2.1358576E-5</v>
      </c>
      <c r="BI2007" s="329">
        <v>-0.35028124999999999</v>
      </c>
      <c r="BJ2007" s="328">
        <v>1.8941222000000001E-10</v>
      </c>
      <c r="BK2007" s="328">
        <v>1.1518311E-12</v>
      </c>
      <c r="BL2007" s="328">
        <v>5.1533776000000002E-17</v>
      </c>
      <c r="BM2007" s="41"/>
      <c r="BN2007" s="122">
        <v>-3.1895717E-5</v>
      </c>
      <c r="BO2007" s="122">
        <v>-2.2961764E-7</v>
      </c>
      <c r="BP2007" s="122">
        <v>1.3489353E-5</v>
      </c>
      <c r="BQ2007" s="122">
        <v>4.2204809999999999E-8</v>
      </c>
      <c r="BR2007" s="122">
        <v>-1.5176155999999999E-6</v>
      </c>
      <c r="BS2007" s="122">
        <v>8.3673363000000004E-8</v>
      </c>
      <c r="BT2007" s="122">
        <v>1.2462447000000001E-9</v>
      </c>
      <c r="BU2007" s="122">
        <v>1.3893857E-7</v>
      </c>
      <c r="BV2007" s="122">
        <v>5.2499318000000001E-8</v>
      </c>
      <c r="BW2007" s="122">
        <v>1.4817887E-7</v>
      </c>
      <c r="BX2007" s="122">
        <v>2.2893301999999999E-8</v>
      </c>
      <c r="BY2007" s="122">
        <v>4.2208042000000003E-8</v>
      </c>
      <c r="BZ2007" s="122">
        <v>4.0597816999999999E-10</v>
      </c>
      <c r="CA2007" s="122">
        <v>2.1623368999999999E-7</v>
      </c>
      <c r="CB2007" s="122">
        <v>-4.4445471999999997E-5</v>
      </c>
      <c r="CC2007" s="122">
        <v>3.1961379000000002E-8</v>
      </c>
      <c r="CD2007" s="122">
        <v>2.7191505000000001E-8</v>
      </c>
      <c r="CE2007" s="137"/>
      <c r="CF2007" s="143"/>
      <c r="CG2007" s="42" t="s">
        <v>1290</v>
      </c>
      <c r="CH2007" s="42"/>
      <c r="CI2007" s="42"/>
    </row>
    <row r="2008" spans="1:87" ht="14.5" customHeight="1">
      <c r="A2008" s="41" t="s">
        <v>7670</v>
      </c>
      <c r="B2008" s="119" t="s">
        <v>7624</v>
      </c>
      <c r="C2008" s="120" t="str">
        <f t="shared" si="696"/>
        <v>F.120.01.121</v>
      </c>
      <c r="D2008" s="135" t="s">
        <v>7667</v>
      </c>
      <c r="E2008" s="119" t="s">
        <v>6570</v>
      </c>
      <c r="F2008" s="118" t="s">
        <v>7669</v>
      </c>
      <c r="G2008" s="118">
        <v>-0.28862129452690005</v>
      </c>
      <c r="H2008" s="118">
        <v>1.4855651700000001E-3</v>
      </c>
      <c r="I2008" s="118">
        <v>2.1974703900000002E-3</v>
      </c>
      <c r="J2008" s="326">
        <v>-0.33898324108690003</v>
      </c>
      <c r="K2008" s="118">
        <v>4.6678910999999997E-2</v>
      </c>
      <c r="L2008" s="118">
        <v>-3.7740815999999999E-4</v>
      </c>
      <c r="M2008" s="118">
        <v>2.2144563000000002E-3</v>
      </c>
      <c r="N2008" s="118">
        <v>1.7302042E-3</v>
      </c>
      <c r="O2008" s="118">
        <v>-5.1628196999999997E-4</v>
      </c>
      <c r="P2008" s="330">
        <v>3.9147670000000003E-5</v>
      </c>
      <c r="Q2008" s="118">
        <v>2.3249526999999999E-4</v>
      </c>
      <c r="R2008" s="118">
        <v>3.6042224999999998E-4</v>
      </c>
      <c r="S2008" s="118">
        <v>1.9728890000000001E-4</v>
      </c>
      <c r="T2008" s="118">
        <v>-0.33902409</v>
      </c>
      <c r="U2008" s="118">
        <v>-2.0552461000000001E-4</v>
      </c>
      <c r="V2008" s="330">
        <v>3.9315318000000002E-5</v>
      </c>
      <c r="W2008" s="330">
        <v>9.7693051000000001E-6</v>
      </c>
      <c r="X2008" s="118">
        <v>0</v>
      </c>
      <c r="Y2008" s="41"/>
      <c r="Z2008" s="327">
        <v>0.3509692556390977</v>
      </c>
      <c r="AA2008" s="41"/>
      <c r="AB2008" s="111">
        <v>-16.239409999999999</v>
      </c>
      <c r="AC2008" s="111">
        <v>-16.220893</v>
      </c>
      <c r="AD2008" s="111">
        <v>-2.7865124000000002E-2</v>
      </c>
      <c r="AE2008" s="111">
        <v>0</v>
      </c>
      <c r="AF2008" s="111">
        <v>-5.8868104999999999E-3</v>
      </c>
      <c r="AG2008" s="111">
        <v>3.7711771000000002E-3</v>
      </c>
      <c r="AH2008" s="111">
        <v>1.1462777E-2</v>
      </c>
      <c r="AI2008" s="41"/>
      <c r="AJ2008" s="114">
        <v>4.9342066999999998E-3</v>
      </c>
      <c r="AK2008" s="114">
        <v>5.7918324000000004E-3</v>
      </c>
      <c r="AL2008" s="114">
        <v>2.9887026000000001E-4</v>
      </c>
      <c r="AM2008" s="114">
        <v>-1.1564959999999999E-3</v>
      </c>
      <c r="AN2008" s="113">
        <v>3.4723215879839998E-7</v>
      </c>
      <c r="AO2008" s="112">
        <v>1.105289410607076E-9</v>
      </c>
      <c r="AP2008" s="112">
        <v>-0.16197422254000002</v>
      </c>
      <c r="AQ2008" s="328">
        <v>3.2670628999999998E-7</v>
      </c>
      <c r="AR2008" s="328">
        <v>9.8577750999999995E-10</v>
      </c>
      <c r="AS2008" s="328">
        <v>2.6931439000000001E-14</v>
      </c>
      <c r="AT2008" s="328">
        <v>3.0991496999999999E-11</v>
      </c>
      <c r="AU2008" s="328">
        <v>3.0516114000000002E-12</v>
      </c>
      <c r="AV2008" s="328">
        <v>2.5727790000000002E-10</v>
      </c>
      <c r="AW2008" s="328">
        <v>1.7339501000000001E-8</v>
      </c>
      <c r="AX2008" s="328">
        <v>3.7611885000000002E-11</v>
      </c>
      <c r="AY2008" s="328">
        <v>1.5918130999999999E-11</v>
      </c>
      <c r="AZ2008" s="328">
        <v>9.3434592999999999E-14</v>
      </c>
      <c r="BA2008" s="328">
        <v>2.1496687999999999E-15</v>
      </c>
      <c r="BB2008" s="328">
        <v>1.4144404000000001E-13</v>
      </c>
      <c r="BC2008" s="328">
        <v>7.3123414000000006E-15</v>
      </c>
      <c r="BD2008" s="328">
        <v>9.3368911000000007E-15</v>
      </c>
      <c r="BE2008" s="328">
        <v>3.7198976999999998E-10</v>
      </c>
      <c r="BF2008" s="328">
        <v>2.3336448000000001E-9</v>
      </c>
      <c r="BG2008" s="328">
        <v>6.4549393000000004E-11</v>
      </c>
      <c r="BH2008" s="328">
        <v>2.1387459999999999E-5</v>
      </c>
      <c r="BI2008" s="329">
        <v>-0.16199561000000001</v>
      </c>
      <c r="BJ2008" s="328">
        <v>1.8941222000000001E-10</v>
      </c>
      <c r="BK2008" s="328">
        <v>1.1518311E-12</v>
      </c>
      <c r="BL2008" s="328">
        <v>5.1533776000000002E-17</v>
      </c>
      <c r="BM2008" s="41"/>
      <c r="BN2008" s="122">
        <v>-9.1526699999999992E-6</v>
      </c>
      <c r="BO2008" s="122">
        <v>1.9423506E-7</v>
      </c>
      <c r="BP2008" s="122">
        <v>9.7859540999999999E-6</v>
      </c>
      <c r="BQ2008" s="122">
        <v>4.2338526999999998E-8</v>
      </c>
      <c r="BR2008" s="122">
        <v>-4.8722708000000005E-7</v>
      </c>
      <c r="BS2008" s="122">
        <v>1.6559874000000001E-7</v>
      </c>
      <c r="BT2008" s="122">
        <v>1.2503486000000001E-9</v>
      </c>
      <c r="BU2008" s="122">
        <v>2.6318969999999999E-7</v>
      </c>
      <c r="BV2008" s="122">
        <v>5.2533417000000002E-8</v>
      </c>
      <c r="BW2008" s="122">
        <v>1.5384346999999999E-7</v>
      </c>
      <c r="BX2008" s="122">
        <v>2.2893301999999999E-8</v>
      </c>
      <c r="BY2008" s="122">
        <v>4.2208042000000003E-8</v>
      </c>
      <c r="BZ2008" s="122">
        <v>4.0597816999999999E-10</v>
      </c>
      <c r="CA2008" s="122">
        <v>4.0746610000000002E-7</v>
      </c>
      <c r="CB2008" s="122">
        <v>-1.9856618000000002E-5</v>
      </c>
      <c r="CC2008" s="122">
        <v>3.2066765999999997E-8</v>
      </c>
      <c r="CD2008" s="122">
        <v>2.7191505000000001E-8</v>
      </c>
      <c r="CE2008" s="137"/>
      <c r="CF2008" s="143"/>
      <c r="CG2008" s="42" t="s">
        <v>1290</v>
      </c>
      <c r="CH2008" s="42"/>
      <c r="CI2008" s="42"/>
    </row>
    <row r="2009" spans="1:87" ht="14.5" customHeight="1">
      <c r="A2009" s="41" t="s">
        <v>7668</v>
      </c>
      <c r="B2009" s="119" t="s">
        <v>7624</v>
      </c>
      <c r="C2009" s="120" t="str">
        <f t="shared" si="696"/>
        <v>F.120.01.122</v>
      </c>
      <c r="D2009" s="135" t="s">
        <v>7667</v>
      </c>
      <c r="E2009" s="119" t="s">
        <v>6570</v>
      </c>
      <c r="F2009" s="118" t="s">
        <v>7666</v>
      </c>
      <c r="G2009" s="118">
        <v>0</v>
      </c>
      <c r="H2009" s="118">
        <v>0</v>
      </c>
      <c r="I2009" s="118">
        <v>0</v>
      </c>
      <c r="J2009" s="326">
        <v>0</v>
      </c>
      <c r="K2009" s="118">
        <v>0</v>
      </c>
      <c r="L2009" s="118">
        <v>0</v>
      </c>
      <c r="M2009" s="118">
        <v>0</v>
      </c>
      <c r="N2009" s="118">
        <v>0</v>
      </c>
      <c r="O2009" s="118">
        <v>0</v>
      </c>
      <c r="P2009" s="118">
        <v>0</v>
      </c>
      <c r="Q2009" s="118">
        <v>0</v>
      </c>
      <c r="R2009" s="118">
        <v>0</v>
      </c>
      <c r="S2009" s="118">
        <v>0</v>
      </c>
      <c r="T2009" s="118">
        <v>0</v>
      </c>
      <c r="U2009" s="118">
        <v>0</v>
      </c>
      <c r="V2009" s="118">
        <v>0</v>
      </c>
      <c r="W2009" s="118">
        <v>0</v>
      </c>
      <c r="X2009" s="118">
        <v>0</v>
      </c>
      <c r="Y2009" s="41"/>
      <c r="Z2009" s="327">
        <v>0</v>
      </c>
      <c r="AA2009" s="41"/>
      <c r="AB2009" s="111">
        <v>0</v>
      </c>
      <c r="AC2009" s="111">
        <v>0</v>
      </c>
      <c r="AD2009" s="111">
        <v>0</v>
      </c>
      <c r="AE2009" s="111">
        <v>0</v>
      </c>
      <c r="AF2009" s="111">
        <v>0</v>
      </c>
      <c r="AG2009" s="111">
        <v>0</v>
      </c>
      <c r="AH2009" s="111">
        <v>0</v>
      </c>
      <c r="AI2009" s="41"/>
      <c r="AJ2009" s="114">
        <v>0</v>
      </c>
      <c r="AK2009" s="114">
        <v>0</v>
      </c>
      <c r="AL2009" s="114">
        <v>0</v>
      </c>
      <c r="AM2009" s="114">
        <v>0</v>
      </c>
      <c r="AN2009" s="113">
        <v>0</v>
      </c>
      <c r="AO2009" s="112">
        <v>0</v>
      </c>
      <c r="AP2009" s="112">
        <v>0</v>
      </c>
      <c r="AQ2009" s="329">
        <v>0</v>
      </c>
      <c r="AR2009" s="329">
        <v>0</v>
      </c>
      <c r="AS2009" s="329">
        <v>0</v>
      </c>
      <c r="AT2009" s="329">
        <v>0</v>
      </c>
      <c r="AU2009" s="329">
        <v>0</v>
      </c>
      <c r="AV2009" s="329">
        <v>0</v>
      </c>
      <c r="AW2009" s="329">
        <v>0</v>
      </c>
      <c r="AX2009" s="329">
        <v>0</v>
      </c>
      <c r="AY2009" s="329">
        <v>0</v>
      </c>
      <c r="AZ2009" s="329">
        <v>0</v>
      </c>
      <c r="BA2009" s="329">
        <v>0</v>
      </c>
      <c r="BB2009" s="329">
        <v>0</v>
      </c>
      <c r="BC2009" s="329">
        <v>0</v>
      </c>
      <c r="BD2009" s="329">
        <v>0</v>
      </c>
      <c r="BE2009" s="329">
        <v>0</v>
      </c>
      <c r="BF2009" s="329">
        <v>0</v>
      </c>
      <c r="BG2009" s="329">
        <v>0</v>
      </c>
      <c r="BH2009" s="329">
        <v>0</v>
      </c>
      <c r="BI2009" s="329">
        <v>0</v>
      </c>
      <c r="BJ2009" s="329">
        <v>0</v>
      </c>
      <c r="BK2009" s="329">
        <v>0</v>
      </c>
      <c r="BL2009" s="329">
        <v>0</v>
      </c>
      <c r="BM2009" s="41"/>
      <c r="BN2009" s="111">
        <v>0</v>
      </c>
      <c r="BO2009" s="111">
        <v>0</v>
      </c>
      <c r="BP2009" s="111">
        <v>0</v>
      </c>
      <c r="BQ2009" s="111">
        <v>0</v>
      </c>
      <c r="BR2009" s="111">
        <v>0</v>
      </c>
      <c r="BS2009" s="111">
        <v>0</v>
      </c>
      <c r="BT2009" s="111">
        <v>0</v>
      </c>
      <c r="BU2009" s="111">
        <v>0</v>
      </c>
      <c r="BV2009" s="111">
        <v>0</v>
      </c>
      <c r="BW2009" s="111">
        <v>0</v>
      </c>
      <c r="BX2009" s="111">
        <v>0</v>
      </c>
      <c r="BY2009" s="111">
        <v>0</v>
      </c>
      <c r="BZ2009" s="111">
        <v>0</v>
      </c>
      <c r="CA2009" s="111">
        <v>0</v>
      </c>
      <c r="CB2009" s="111">
        <v>0</v>
      </c>
      <c r="CC2009" s="111">
        <v>0</v>
      </c>
      <c r="CD2009" s="111">
        <v>0</v>
      </c>
      <c r="CE2009" s="137"/>
      <c r="CF2009" s="143"/>
      <c r="CG2009" s="42" t="s">
        <v>1290</v>
      </c>
      <c r="CH2009" s="42"/>
      <c r="CI2009" s="42"/>
    </row>
    <row r="2010" spans="1:87" ht="14.5" customHeight="1">
      <c r="B2010" s="119" t="s">
        <v>7624</v>
      </c>
      <c r="C2010" s="133" t="s">
        <v>839</v>
      </c>
      <c r="D2010" s="133" t="s">
        <v>848</v>
      </c>
      <c r="G2010" s="41"/>
      <c r="H2010" s="41"/>
      <c r="I2010" s="41"/>
      <c r="J2010" s="41"/>
      <c r="K2010" s="41"/>
      <c r="L2010" s="41"/>
      <c r="M2010" s="41"/>
      <c r="N2010" s="41"/>
      <c r="O2010" s="41"/>
      <c r="P2010" s="41"/>
      <c r="Q2010" s="41"/>
      <c r="R2010" s="41"/>
      <c r="S2010" s="41"/>
      <c r="T2010" s="41"/>
      <c r="U2010" s="41"/>
      <c r="V2010" s="41"/>
      <c r="W2010" s="41"/>
      <c r="X2010" s="41"/>
      <c r="Y2010" s="41"/>
      <c r="Z2010" s="41"/>
      <c r="AA2010" s="41"/>
      <c r="AB2010" s="41"/>
      <c r="AC2010" s="41"/>
      <c r="AD2010" s="41"/>
      <c r="AE2010" s="41"/>
      <c r="AF2010" s="41"/>
      <c r="AG2010" s="41"/>
      <c r="AH2010" s="41"/>
      <c r="AI2010" s="41"/>
      <c r="AJ2010" s="41"/>
      <c r="AK2010" s="41"/>
      <c r="AL2010" s="41"/>
      <c r="AM2010" s="41"/>
      <c r="AN2010" s="41"/>
      <c r="AO2010" s="41"/>
      <c r="AP2010" s="41"/>
      <c r="AQ2010" s="41"/>
      <c r="AR2010" s="41"/>
      <c r="AS2010" s="41"/>
      <c r="AT2010" s="41"/>
      <c r="AU2010" s="41"/>
      <c r="AV2010" s="41"/>
      <c r="AW2010" s="41"/>
      <c r="AX2010" s="41"/>
      <c r="AY2010" s="41"/>
      <c r="AZ2010" s="41"/>
      <c r="BA2010" s="41"/>
      <c r="BB2010" s="41"/>
      <c r="BC2010" s="41"/>
      <c r="BD2010" s="41"/>
      <c r="BE2010" s="41"/>
      <c r="BF2010" s="41"/>
      <c r="BG2010" s="41"/>
      <c r="BH2010" s="41"/>
      <c r="BI2010" s="41"/>
      <c r="BJ2010" s="41"/>
      <c r="BK2010" s="41"/>
      <c r="BL2010" s="41"/>
      <c r="BM2010" s="41"/>
      <c r="BN2010" s="41"/>
      <c r="BO2010" s="41"/>
      <c r="BP2010" s="41"/>
      <c r="BQ2010" s="41"/>
      <c r="BR2010" s="41"/>
      <c r="BS2010" s="41"/>
      <c r="BT2010" s="41"/>
      <c r="BU2010" s="41"/>
      <c r="BV2010" s="41"/>
      <c r="BW2010" s="41"/>
      <c r="BX2010" s="41"/>
      <c r="BY2010" s="41"/>
      <c r="BZ2010" s="41"/>
      <c r="CA2010" s="41"/>
      <c r="CB2010" s="41"/>
      <c r="CC2010" s="41"/>
      <c r="CD2010" s="41"/>
      <c r="CE2010" s="130"/>
      <c r="CF2010" s="144"/>
      <c r="CG2010" s="42"/>
      <c r="CI2010" s="42"/>
    </row>
    <row r="2011" spans="1:87" ht="14.5" customHeight="1">
      <c r="A2011" s="41" t="s">
        <v>7665</v>
      </c>
      <c r="B2011" s="119" t="s">
        <v>7624</v>
      </c>
      <c r="C2011" s="120" t="str">
        <f t="shared" ref="C2011:C2029" si="697">MID(A2011,1,12)</f>
        <v>F.130.01.101</v>
      </c>
      <c r="D2011" s="135" t="s">
        <v>848</v>
      </c>
      <c r="E2011" s="119" t="s">
        <v>6570</v>
      </c>
      <c r="F2011" s="118" t="s">
        <v>7664</v>
      </c>
      <c r="G2011" s="118">
        <v>-9.7514761802200006E-3</v>
      </c>
      <c r="H2011" s="118">
        <v>-3.5283663719999999E-4</v>
      </c>
      <c r="I2011" s="118">
        <v>-5.8100514000000009E-4</v>
      </c>
      <c r="J2011" s="326">
        <v>7.7939629698000007E-4</v>
      </c>
      <c r="K2011" s="118">
        <v>-9.5970307000000001E-3</v>
      </c>
      <c r="L2011" s="118">
        <v>-2.1481542000000001E-4</v>
      </c>
      <c r="M2011" s="118">
        <v>-3.4056149000000001E-4</v>
      </c>
      <c r="N2011" s="118">
        <v>-3.0887520999999999E-4</v>
      </c>
      <c r="O2011" s="330">
        <v>-4.9176086E-5</v>
      </c>
      <c r="P2011" s="330">
        <v>-6.4599902E-6</v>
      </c>
      <c r="Q2011" s="330">
        <v>1.1674649000000001E-5</v>
      </c>
      <c r="R2011" s="330">
        <v>-2.5628229999999998E-5</v>
      </c>
      <c r="S2011" s="330">
        <v>-3.6980046000000002E-6</v>
      </c>
      <c r="T2011" s="118">
        <v>8.6777065000000003E-4</v>
      </c>
      <c r="U2011" s="330">
        <v>-8.7793083999999994E-5</v>
      </c>
      <c r="V2011" s="330">
        <v>2.8522886999999999E-6</v>
      </c>
      <c r="W2011" s="330">
        <v>2.6444687999999997E-7</v>
      </c>
      <c r="X2011" s="118">
        <v>0</v>
      </c>
      <c r="Y2011" s="41"/>
      <c r="Z2011" s="327">
        <v>-7.215812556390977E-2</v>
      </c>
      <c r="AA2011" s="41"/>
      <c r="AB2011" s="111">
        <v>-1.0066033999999999</v>
      </c>
      <c r="AC2011" s="111">
        <v>-0.99244750000000004</v>
      </c>
      <c r="AD2011" s="111">
        <v>-1.1902561000000001E-2</v>
      </c>
      <c r="AE2011" s="111">
        <v>0</v>
      </c>
      <c r="AF2011" s="122">
        <v>8.6690836000000005E-5</v>
      </c>
      <c r="AG2011" s="122">
        <v>-3.3714031999999997E-5</v>
      </c>
      <c r="AH2011" s="111">
        <v>-2.3062851E-3</v>
      </c>
      <c r="AI2011" s="41"/>
      <c r="AJ2011" s="114">
        <v>-1.3759785000000001E-3</v>
      </c>
      <c r="AK2011" s="114">
        <v>-1.2694664E-3</v>
      </c>
      <c r="AL2011" s="121">
        <v>-5.8203062000000001E-5</v>
      </c>
      <c r="AM2011" s="121">
        <v>-4.8309020000000003E-5</v>
      </c>
      <c r="AN2011" s="113">
        <v>-7.6107099531660025E-8</v>
      </c>
      <c r="AO2011" s="112">
        <v>-2.1524800612941513E-10</v>
      </c>
      <c r="AP2011" s="112">
        <v>-6.7659692424999994E-3</v>
      </c>
      <c r="AQ2011" s="328">
        <v>-6.8044513000000005E-8</v>
      </c>
      <c r="AR2011" s="328">
        <v>-2.0534712000000001E-10</v>
      </c>
      <c r="AS2011" s="328">
        <v>-5.6086267000000004E-15</v>
      </c>
      <c r="AT2011" s="328">
        <v>-4.2398085999999999E-12</v>
      </c>
      <c r="AU2011" s="328">
        <v>-6.3194535999999998E-13</v>
      </c>
      <c r="AV2011" s="328">
        <v>-4.5928491999999999E-11</v>
      </c>
      <c r="AW2011" s="328">
        <v>-8.0958210999999994E-9</v>
      </c>
      <c r="AX2011" s="328">
        <v>-6.6542783999999997E-12</v>
      </c>
      <c r="AY2011" s="328">
        <v>-8.1125426000000008E-12</v>
      </c>
      <c r="AZ2011" s="328">
        <v>-2.1229154999999998E-15</v>
      </c>
      <c r="BA2011" s="328">
        <v>1.2995858E-16</v>
      </c>
      <c r="BB2011" s="328">
        <v>-9.2593531999999995E-15</v>
      </c>
      <c r="BC2011" s="328">
        <v>-6.0872965E-16</v>
      </c>
      <c r="BD2011" s="328">
        <v>-1.4258690000000001E-16</v>
      </c>
      <c r="BE2011" s="328">
        <v>-7.4920577999999996E-11</v>
      </c>
      <c r="BF2011" s="328">
        <v>1.5382823999999999E-10</v>
      </c>
      <c r="BG2011" s="328">
        <v>4.8523671000000002E-12</v>
      </c>
      <c r="BH2011" s="328">
        <v>8.4015750000000001E-7</v>
      </c>
      <c r="BI2011" s="329">
        <v>-6.7668093999999996E-3</v>
      </c>
      <c r="BJ2011" s="328">
        <v>5.1271523000000001E-12</v>
      </c>
      <c r="BK2011" s="328">
        <v>3.1178629E-14</v>
      </c>
      <c r="BL2011" s="328">
        <v>1.3949549000000001E-18</v>
      </c>
      <c r="BM2011" s="41"/>
      <c r="BN2011" s="122">
        <v>-3.4743934999999999E-6</v>
      </c>
      <c r="BO2011" s="122">
        <v>-7.0335365000000001E-8</v>
      </c>
      <c r="BP2011" s="122">
        <v>-2.0119600000000001E-6</v>
      </c>
      <c r="BQ2011" s="122">
        <v>-3.0255972999999999E-9</v>
      </c>
      <c r="BR2011" s="122">
        <v>-8.5575684000000003E-8</v>
      </c>
      <c r="BS2011" s="122">
        <v>-2.8220677000000001E-8</v>
      </c>
      <c r="BT2011" s="122">
        <v>9.1784358000000001E-11</v>
      </c>
      <c r="BU2011" s="122">
        <v>-4.2527113000000001E-8</v>
      </c>
      <c r="BV2011" s="122">
        <v>-8.6688520000000005E-9</v>
      </c>
      <c r="BW2011" s="122">
        <v>7.7251830000000001E-9</v>
      </c>
      <c r="BX2011" s="122">
        <v>-4.7534782999999999E-9</v>
      </c>
      <c r="BY2011" s="122">
        <v>3.1345048000000002E-9</v>
      </c>
      <c r="BZ2011" s="122">
        <v>-8.3752243999999998E-11</v>
      </c>
      <c r="CA2011" s="122">
        <v>-7.3240803000000001E-8</v>
      </c>
      <c r="CB2011" s="122">
        <v>-1.1556408E-6</v>
      </c>
      <c r="CC2011" s="122">
        <v>-2.0488823E-9</v>
      </c>
      <c r="CD2011" s="122">
        <v>7.3604006000000003E-10</v>
      </c>
      <c r="CE2011" s="137"/>
      <c r="CF2011" s="143"/>
      <c r="CG2011" s="105" t="s">
        <v>1249</v>
      </c>
    </row>
    <row r="2012" spans="1:87" ht="14.5" customHeight="1">
      <c r="A2012" s="41" t="s">
        <v>7663</v>
      </c>
      <c r="B2012" s="119" t="s">
        <v>7624</v>
      </c>
      <c r="C2012" s="120" t="str">
        <f t="shared" si="697"/>
        <v>F.130.01.102</v>
      </c>
      <c r="D2012" s="135" t="s">
        <v>848</v>
      </c>
      <c r="E2012" s="119" t="s">
        <v>6570</v>
      </c>
      <c r="F2012" s="118" t="s">
        <v>7662</v>
      </c>
      <c r="G2012" s="118">
        <v>-3.443016574432E-2</v>
      </c>
      <c r="H2012" s="118">
        <v>-1.3108677927000001E-3</v>
      </c>
      <c r="I2012" s="118">
        <v>-2.1765896999999998E-3</v>
      </c>
      <c r="J2012" s="326">
        <v>5.5374574837999992E-4</v>
      </c>
      <c r="K2012" s="118">
        <v>-3.1496454E-2</v>
      </c>
      <c r="L2012" s="118">
        <v>-7.8743935999999999E-4</v>
      </c>
      <c r="M2012" s="118">
        <v>-1.2787759000000001E-3</v>
      </c>
      <c r="N2012" s="118">
        <v>-1.1151735000000001E-3</v>
      </c>
      <c r="O2012" s="118">
        <v>-1.7323959999999999E-4</v>
      </c>
      <c r="P2012" s="330">
        <v>-2.1238428999999999E-5</v>
      </c>
      <c r="Q2012" s="330">
        <v>-1.2162636999999999E-6</v>
      </c>
      <c r="R2012" s="118">
        <v>-1.1037444E-4</v>
      </c>
      <c r="S2012" s="330">
        <v>-3.4103570000000001E-5</v>
      </c>
      <c r="T2012" s="118">
        <v>8.6777065000000003E-4</v>
      </c>
      <c r="U2012" s="118">
        <v>-2.8239497000000002E-4</v>
      </c>
      <c r="V2012" s="330">
        <v>2.2091915E-6</v>
      </c>
      <c r="W2012" s="330">
        <v>2.6444687999999997E-7</v>
      </c>
      <c r="X2012" s="118">
        <v>0</v>
      </c>
      <c r="Y2012" s="41"/>
      <c r="Z2012" s="327">
        <v>-0.23681544360902254</v>
      </c>
      <c r="AA2012" s="41"/>
      <c r="AB2012" s="111">
        <v>-3.3260545000000001</v>
      </c>
      <c r="AC2012" s="111">
        <v>-3.2801520000000002</v>
      </c>
      <c r="AD2012" s="111">
        <v>-3.8285679000000003E-2</v>
      </c>
      <c r="AE2012" s="111">
        <v>0</v>
      </c>
      <c r="AF2012" s="122">
        <v>8.6690836000000005E-5</v>
      </c>
      <c r="AG2012" s="111">
        <v>-2.9785868000000001E-4</v>
      </c>
      <c r="AH2012" s="111">
        <v>-7.4056696000000003E-3</v>
      </c>
      <c r="AI2012" s="41"/>
      <c r="AJ2012" s="114">
        <v>-4.5752322000000003E-3</v>
      </c>
      <c r="AK2012" s="114">
        <v>-4.2164745999999998E-3</v>
      </c>
      <c r="AL2012" s="114">
        <v>-1.956982E-4</v>
      </c>
      <c r="AM2012" s="114">
        <v>-1.6305940000000001E-4</v>
      </c>
      <c r="AN2012" s="113">
        <v>-2.5278624714540005E-7</v>
      </c>
      <c r="AO2012" s="112">
        <v>-7.2373592765275206E-10</v>
      </c>
      <c r="AP2012" s="112">
        <v>-2.2837451660720001E-2</v>
      </c>
      <c r="AQ2012" s="328">
        <v>-2.2320237000000001E-7</v>
      </c>
      <c r="AR2012" s="328">
        <v>-6.7358329000000004E-10</v>
      </c>
      <c r="AS2012" s="328">
        <v>-1.8397706999999999E-14</v>
      </c>
      <c r="AT2012" s="328">
        <v>-1.4607683999999999E-11</v>
      </c>
      <c r="AU2012" s="328">
        <v>-1.9787827000000001E-12</v>
      </c>
      <c r="AV2012" s="328">
        <v>-1.6582185999999999E-10</v>
      </c>
      <c r="AW2012" s="328">
        <v>-2.9262820000000001E-8</v>
      </c>
      <c r="AX2012" s="328">
        <v>-2.4012734000000001E-11</v>
      </c>
      <c r="AY2012" s="328">
        <v>-3.0144115000000003E-11</v>
      </c>
      <c r="AZ2012" s="328">
        <v>-1.724216E-14</v>
      </c>
      <c r="BA2012" s="328">
        <v>5.2404192999999999E-17</v>
      </c>
      <c r="BB2012" s="328">
        <v>-4.1298599999999998E-14</v>
      </c>
      <c r="BC2012" s="328">
        <v>-2.4597924E-15</v>
      </c>
      <c r="BD2012" s="328">
        <v>-1.5416214999999999E-15</v>
      </c>
      <c r="BE2012" s="328">
        <v>-2.3588881000000002E-10</v>
      </c>
      <c r="BF2012" s="328">
        <v>9.2112838999999997E-11</v>
      </c>
      <c r="BG2012" s="328">
        <v>4.0539188000000003E-12</v>
      </c>
      <c r="BH2012" s="328">
        <v>-5.9066072000000004E-7</v>
      </c>
      <c r="BI2012" s="329">
        <v>-2.2836861E-2</v>
      </c>
      <c r="BJ2012" s="328">
        <v>5.1271523000000001E-12</v>
      </c>
      <c r="BK2012" s="328">
        <v>3.1178629E-14</v>
      </c>
      <c r="BL2012" s="328">
        <v>1.3949549000000001E-18</v>
      </c>
      <c r="BM2012" s="41"/>
      <c r="BN2012" s="122">
        <v>-1.1577118000000001E-5</v>
      </c>
      <c r="BO2012" s="122">
        <v>-2.6058496000000001E-7</v>
      </c>
      <c r="BP2012" s="122">
        <v>-6.6030430000000003E-6</v>
      </c>
      <c r="BQ2012" s="122">
        <v>-1.3003519999999999E-8</v>
      </c>
      <c r="BR2012" s="122">
        <v>-2.9745342000000002E-7</v>
      </c>
      <c r="BS2012" s="122">
        <v>-1.0342582999999999E-7</v>
      </c>
      <c r="BT2012" s="122">
        <v>7.2388683999999998E-11</v>
      </c>
      <c r="BU2012" s="122">
        <v>-1.5769445E-7</v>
      </c>
      <c r="BV2012" s="122">
        <v>-2.8500477E-8</v>
      </c>
      <c r="BW2012" s="122">
        <v>-8.0480877000000004E-10</v>
      </c>
      <c r="BX2012" s="122">
        <v>-1.4876653E-8</v>
      </c>
      <c r="BY2012" s="122">
        <v>2.5540520000000001E-9</v>
      </c>
      <c r="BZ2012" s="122">
        <v>-2.6244544000000001E-10</v>
      </c>
      <c r="CA2012" s="122">
        <v>-2.6264652000000002E-7</v>
      </c>
      <c r="CB2012" s="122">
        <v>-3.8290530000000001E-6</v>
      </c>
      <c r="CC2012" s="122">
        <v>-9.1316906999999993E-9</v>
      </c>
      <c r="CD2012" s="122">
        <v>7.3604006000000003E-10</v>
      </c>
      <c r="CE2012" s="137"/>
      <c r="CF2012" s="143"/>
      <c r="CG2012" s="105" t="s">
        <v>1250</v>
      </c>
    </row>
    <row r="2013" spans="1:87" ht="14.5" customHeight="1">
      <c r="A2013" s="41" t="s">
        <v>7661</v>
      </c>
      <c r="B2013" s="119" t="s">
        <v>7624</v>
      </c>
      <c r="C2013" s="120" t="str">
        <f t="shared" si="697"/>
        <v>F.130.01.103</v>
      </c>
      <c r="D2013" s="135" t="s">
        <v>848</v>
      </c>
      <c r="E2013" s="119" t="s">
        <v>6570</v>
      </c>
      <c r="F2013" s="118" t="s">
        <v>7660</v>
      </c>
      <c r="G2013" s="118">
        <v>-2.954571532552E-2</v>
      </c>
      <c r="H2013" s="118">
        <v>-1.1212525348E-3</v>
      </c>
      <c r="I2013" s="118">
        <v>-1.8607887070000001E-3</v>
      </c>
      <c r="J2013" s="326">
        <v>5.9840691628000001E-4</v>
      </c>
      <c r="K2013" s="118">
        <v>-2.7162081000000001E-2</v>
      </c>
      <c r="L2013" s="118">
        <v>-6.7410459000000005E-4</v>
      </c>
      <c r="M2013" s="118">
        <v>-1.0930828000000001E-3</v>
      </c>
      <c r="N2013" s="118">
        <v>-9.5558948999999995E-4</v>
      </c>
      <c r="O2013" s="118">
        <v>-1.4868472E-4</v>
      </c>
      <c r="P2013" s="330">
        <v>-1.8313454000000001E-5</v>
      </c>
      <c r="Q2013" s="330">
        <v>1.3351292E-6</v>
      </c>
      <c r="R2013" s="330">
        <v>-9.3601316999999994E-5</v>
      </c>
      <c r="S2013" s="330">
        <v>-2.8085645000000001E-5</v>
      </c>
      <c r="T2013" s="118">
        <v>8.6777065000000003E-4</v>
      </c>
      <c r="U2013" s="118">
        <v>-2.4387901E-4</v>
      </c>
      <c r="V2013" s="330">
        <v>2.3364743999999999E-6</v>
      </c>
      <c r="W2013" s="330">
        <v>2.6444687999999997E-7</v>
      </c>
      <c r="X2013" s="118">
        <v>0</v>
      </c>
      <c r="Y2013" s="41"/>
      <c r="Z2013" s="327">
        <v>-0.20422617293233084</v>
      </c>
      <c r="AA2013" s="41"/>
      <c r="AB2013" s="111">
        <v>-2.8669845</v>
      </c>
      <c r="AC2013" s="111">
        <v>-2.8273654000000001</v>
      </c>
      <c r="AD2013" s="111">
        <v>-3.3063884000000002E-2</v>
      </c>
      <c r="AE2013" s="111">
        <v>0</v>
      </c>
      <c r="AF2013" s="122">
        <v>8.6690836000000005E-5</v>
      </c>
      <c r="AG2013" s="111">
        <v>-2.4557868999999999E-4</v>
      </c>
      <c r="AH2013" s="111">
        <v>-6.3963902000000001E-3</v>
      </c>
      <c r="AI2013" s="41"/>
      <c r="AJ2013" s="114">
        <v>-3.9420300999999996E-3</v>
      </c>
      <c r="AK2013" s="114">
        <v>-3.6331974E-3</v>
      </c>
      <c r="AL2013" s="114">
        <v>-1.6848490999999999E-4</v>
      </c>
      <c r="AM2013" s="114">
        <v>-1.403478E-4</v>
      </c>
      <c r="AN2013" s="113">
        <v>-2.1781759408790001E-7</v>
      </c>
      <c r="AO2013" s="112">
        <v>-6.2309507780584609E-10</v>
      </c>
      <c r="AP2013" s="112">
        <v>-1.9656554470570003E-2</v>
      </c>
      <c r="AQ2013" s="328">
        <v>-1.9249325000000001E-7</v>
      </c>
      <c r="AR2013" s="328">
        <v>-5.8090914000000001E-10</v>
      </c>
      <c r="AS2013" s="328">
        <v>-1.5866469000000001E-14</v>
      </c>
      <c r="AT2013" s="328">
        <v>-1.2555656E-11</v>
      </c>
      <c r="AU2013" s="328">
        <v>-1.7122142E-12</v>
      </c>
      <c r="AV2013" s="328">
        <v>-1.4209235E-10</v>
      </c>
      <c r="AW2013" s="328">
        <v>-2.5073409E-8</v>
      </c>
      <c r="AX2013" s="328">
        <v>-2.0577117000000001E-11</v>
      </c>
      <c r="AY2013" s="328">
        <v>-2.5783585999999999E-11</v>
      </c>
      <c r="AZ2013" s="328">
        <v>-1.4249732E-14</v>
      </c>
      <c r="BA2013" s="328">
        <v>6.7753898999999997E-17</v>
      </c>
      <c r="BB2013" s="328">
        <v>-3.4957333999999997E-14</v>
      </c>
      <c r="BC2013" s="328">
        <v>-2.0934267E-15</v>
      </c>
      <c r="BD2013" s="328">
        <v>-1.264722E-15</v>
      </c>
      <c r="BE2013" s="328">
        <v>-2.0402967999999999E-10</v>
      </c>
      <c r="BF2013" s="328">
        <v>1.0432766E-10</v>
      </c>
      <c r="BG2013" s="328">
        <v>4.2119490999999999E-12</v>
      </c>
      <c r="BH2013" s="328">
        <v>-3.0747056999999999E-7</v>
      </c>
      <c r="BI2013" s="329">
        <v>-1.9656247000000002E-2</v>
      </c>
      <c r="BJ2013" s="328">
        <v>5.1271523000000001E-12</v>
      </c>
      <c r="BK2013" s="328">
        <v>3.1178629E-14</v>
      </c>
      <c r="BL2013" s="328">
        <v>1.3949549000000001E-18</v>
      </c>
      <c r="BM2013" s="41"/>
      <c r="BN2013" s="122">
        <v>-9.9734122999999994E-6</v>
      </c>
      <c r="BO2013" s="122">
        <v>-2.2293041E-7</v>
      </c>
      <c r="BP2013" s="122">
        <v>-5.6943675000000003E-6</v>
      </c>
      <c r="BQ2013" s="122">
        <v>-1.1028671E-8</v>
      </c>
      <c r="BR2013" s="122">
        <v>-2.5551819E-7</v>
      </c>
      <c r="BS2013" s="122">
        <v>-8.8541092000000001E-8</v>
      </c>
      <c r="BT2013" s="122">
        <v>7.6227510999999996E-11</v>
      </c>
      <c r="BU2013" s="122">
        <v>-1.3490031999999999E-7</v>
      </c>
      <c r="BV2013" s="122">
        <v>-2.4575365000000001E-8</v>
      </c>
      <c r="BW2013" s="122">
        <v>8.8346273999999997E-10</v>
      </c>
      <c r="BX2013" s="122">
        <v>-1.2873056E-8</v>
      </c>
      <c r="BY2013" s="122">
        <v>2.6689363000000002E-9</v>
      </c>
      <c r="BZ2013" s="122">
        <v>-2.2707816E-10</v>
      </c>
      <c r="CA2013" s="122">
        <v>-2.2515900000000001E-7</v>
      </c>
      <c r="CB2013" s="122">
        <v>-3.2999264E-6</v>
      </c>
      <c r="CC2013" s="122">
        <v>-7.7298484E-9</v>
      </c>
      <c r="CD2013" s="122">
        <v>7.3604006000000003E-10</v>
      </c>
      <c r="CE2013" s="137"/>
      <c r="CF2013" s="143"/>
      <c r="CG2013" s="105" t="s">
        <v>1250</v>
      </c>
    </row>
    <row r="2014" spans="1:87" ht="14.5" customHeight="1">
      <c r="A2014" s="41" t="s">
        <v>7659</v>
      </c>
      <c r="B2014" s="119" t="s">
        <v>7624</v>
      </c>
      <c r="C2014" s="120" t="str">
        <f t="shared" si="697"/>
        <v>F.130.01.104</v>
      </c>
      <c r="D2014" s="135" t="s">
        <v>848</v>
      </c>
      <c r="E2014" s="119" t="s">
        <v>6570</v>
      </c>
      <c r="F2014" s="118" t="s">
        <v>7658</v>
      </c>
      <c r="G2014" s="118">
        <v>0</v>
      </c>
      <c r="H2014" s="118">
        <v>0</v>
      </c>
      <c r="I2014" s="118">
        <v>0</v>
      </c>
      <c r="J2014" s="326">
        <v>0</v>
      </c>
      <c r="K2014" s="118">
        <v>0</v>
      </c>
      <c r="L2014" s="118">
        <v>0</v>
      </c>
      <c r="M2014" s="118">
        <v>0</v>
      </c>
      <c r="N2014" s="118">
        <v>0</v>
      </c>
      <c r="O2014" s="118">
        <v>0</v>
      </c>
      <c r="P2014" s="118">
        <v>0</v>
      </c>
      <c r="Q2014" s="118">
        <v>0</v>
      </c>
      <c r="R2014" s="118">
        <v>0</v>
      </c>
      <c r="S2014" s="118">
        <v>0</v>
      </c>
      <c r="T2014" s="118">
        <v>0</v>
      </c>
      <c r="U2014" s="118">
        <v>0</v>
      </c>
      <c r="V2014" s="118">
        <v>0</v>
      </c>
      <c r="W2014" s="118">
        <v>0</v>
      </c>
      <c r="X2014" s="118">
        <v>0</v>
      </c>
      <c r="Y2014" s="41"/>
      <c r="Z2014" s="327">
        <v>0</v>
      </c>
      <c r="AA2014" s="41"/>
      <c r="AB2014" s="111">
        <v>0</v>
      </c>
      <c r="AC2014" s="111">
        <v>0</v>
      </c>
      <c r="AD2014" s="111">
        <v>0</v>
      </c>
      <c r="AE2014" s="111">
        <v>0</v>
      </c>
      <c r="AF2014" s="111">
        <v>0</v>
      </c>
      <c r="AG2014" s="111">
        <v>0</v>
      </c>
      <c r="AH2014" s="111">
        <v>0</v>
      </c>
      <c r="AI2014" s="41"/>
      <c r="AJ2014" s="114">
        <v>0</v>
      </c>
      <c r="AK2014" s="114">
        <v>0</v>
      </c>
      <c r="AL2014" s="114">
        <v>0</v>
      </c>
      <c r="AM2014" s="114">
        <v>0</v>
      </c>
      <c r="AN2014" s="113">
        <v>0</v>
      </c>
      <c r="AO2014" s="112">
        <v>0</v>
      </c>
      <c r="AP2014" s="112">
        <v>0</v>
      </c>
      <c r="AQ2014" s="329">
        <v>0</v>
      </c>
      <c r="AR2014" s="329">
        <v>0</v>
      </c>
      <c r="AS2014" s="329">
        <v>0</v>
      </c>
      <c r="AT2014" s="329">
        <v>0</v>
      </c>
      <c r="AU2014" s="329">
        <v>0</v>
      </c>
      <c r="AV2014" s="329">
        <v>0</v>
      </c>
      <c r="AW2014" s="329">
        <v>0</v>
      </c>
      <c r="AX2014" s="329">
        <v>0</v>
      </c>
      <c r="AY2014" s="329">
        <v>0</v>
      </c>
      <c r="AZ2014" s="329">
        <v>0</v>
      </c>
      <c r="BA2014" s="329">
        <v>0</v>
      </c>
      <c r="BB2014" s="329">
        <v>0</v>
      </c>
      <c r="BC2014" s="329">
        <v>0</v>
      </c>
      <c r="BD2014" s="329">
        <v>0</v>
      </c>
      <c r="BE2014" s="329">
        <v>0</v>
      </c>
      <c r="BF2014" s="329">
        <v>0</v>
      </c>
      <c r="BG2014" s="329">
        <v>0</v>
      </c>
      <c r="BH2014" s="329">
        <v>0</v>
      </c>
      <c r="BI2014" s="329">
        <v>0</v>
      </c>
      <c r="BJ2014" s="329">
        <v>0</v>
      </c>
      <c r="BK2014" s="329">
        <v>0</v>
      </c>
      <c r="BL2014" s="329">
        <v>0</v>
      </c>
      <c r="BM2014" s="41"/>
      <c r="BN2014" s="111">
        <v>0</v>
      </c>
      <c r="BO2014" s="111">
        <v>0</v>
      </c>
      <c r="BP2014" s="111">
        <v>0</v>
      </c>
      <c r="BQ2014" s="111">
        <v>0</v>
      </c>
      <c r="BR2014" s="111">
        <v>0</v>
      </c>
      <c r="BS2014" s="111">
        <v>0</v>
      </c>
      <c r="BT2014" s="111">
        <v>0</v>
      </c>
      <c r="BU2014" s="111">
        <v>0</v>
      </c>
      <c r="BV2014" s="111">
        <v>0</v>
      </c>
      <c r="BW2014" s="111">
        <v>0</v>
      </c>
      <c r="BX2014" s="111">
        <v>0</v>
      </c>
      <c r="BY2014" s="111">
        <v>0</v>
      </c>
      <c r="BZ2014" s="111">
        <v>0</v>
      </c>
      <c r="CA2014" s="111">
        <v>0</v>
      </c>
      <c r="CB2014" s="111">
        <v>0</v>
      </c>
      <c r="CC2014" s="111">
        <v>0</v>
      </c>
      <c r="CD2014" s="111">
        <v>0</v>
      </c>
      <c r="CE2014" s="137"/>
      <c r="CF2014" s="143"/>
      <c r="CG2014" s="105" t="s">
        <v>1251</v>
      </c>
    </row>
    <row r="2015" spans="1:87" ht="14.5" customHeight="1">
      <c r="A2015" s="41" t="s">
        <v>7657</v>
      </c>
      <c r="B2015" s="119" t="s">
        <v>7624</v>
      </c>
      <c r="C2015" s="120" t="str">
        <f t="shared" si="697"/>
        <v>F.130.01.105</v>
      </c>
      <c r="D2015" s="135" t="s">
        <v>848</v>
      </c>
      <c r="E2015" s="119" t="s">
        <v>6570</v>
      </c>
      <c r="F2015" s="118" t="s">
        <v>7656</v>
      </c>
      <c r="G2015" s="118">
        <v>-2.9499021031650901E-3</v>
      </c>
      <c r="H2015" s="118">
        <v>-1.536223516E-4</v>
      </c>
      <c r="I2015" s="118">
        <v>-4.3121952899999999E-4</v>
      </c>
      <c r="J2015" s="326">
        <v>-1.1007152256509001E-4</v>
      </c>
      <c r="K2015" s="118">
        <v>-2.2549887000000001E-3</v>
      </c>
      <c r="L2015" s="118">
        <v>-2.8149940000000002E-4</v>
      </c>
      <c r="M2015" s="118">
        <v>-1.3361695E-4</v>
      </c>
      <c r="N2015" s="118">
        <v>-1.1204507999999999E-4</v>
      </c>
      <c r="O2015" s="330">
        <v>-3.0456743E-5</v>
      </c>
      <c r="P2015" s="330">
        <v>-1.5507098E-6</v>
      </c>
      <c r="Q2015" s="330">
        <v>-9.5698187999999998E-6</v>
      </c>
      <c r="R2015" s="330">
        <v>-1.6103179000000001E-5</v>
      </c>
      <c r="S2015" s="330">
        <v>-3.0941191E-6</v>
      </c>
      <c r="T2015" s="330">
        <v>-7.0331173000000001E-5</v>
      </c>
      <c r="U2015" s="330">
        <v>-3.6303636000000001E-5</v>
      </c>
      <c r="V2015" s="330">
        <v>-3.4238046E-7</v>
      </c>
      <c r="W2015" s="330">
        <v>-2.1400508999999999E-10</v>
      </c>
      <c r="X2015" s="118">
        <v>0</v>
      </c>
      <c r="Y2015" s="41"/>
      <c r="Z2015" s="327">
        <v>-1.6954802255639098E-2</v>
      </c>
      <c r="AA2015" s="41"/>
      <c r="AB2015" s="111">
        <v>-0.23746808</v>
      </c>
      <c r="AC2015" s="111">
        <v>-0.23006898000000001</v>
      </c>
      <c r="AD2015" s="111">
        <v>-4.9214753999999999E-3</v>
      </c>
      <c r="AE2015" s="111">
        <v>0</v>
      </c>
      <c r="AF2015" s="111">
        <v>-2.5874482999999998E-4</v>
      </c>
      <c r="AG2015" s="111">
        <v>-1.1529808999999999E-3</v>
      </c>
      <c r="AH2015" s="111">
        <v>-1.0658959E-3</v>
      </c>
      <c r="AI2015" s="41"/>
      <c r="AJ2015" s="114">
        <v>-4.0638254000000001E-4</v>
      </c>
      <c r="AK2015" s="114">
        <v>-3.7909567000000001E-4</v>
      </c>
      <c r="AL2015" s="121">
        <v>-1.5791385000000002E-5</v>
      </c>
      <c r="AM2015" s="121">
        <v>-1.1495481E-5</v>
      </c>
      <c r="AN2015" s="113">
        <v>-2.2727558654725103E-8</v>
      </c>
      <c r="AO2015" s="112">
        <v>-5.8400094213236876E-11</v>
      </c>
      <c r="AP2015" s="112">
        <v>-1.610011377E-3</v>
      </c>
      <c r="AQ2015" s="328">
        <v>-1.5923832E-8</v>
      </c>
      <c r="AR2015" s="328">
        <v>-4.8052657E-11</v>
      </c>
      <c r="AS2015" s="328">
        <v>-1.3125696E-15</v>
      </c>
      <c r="AT2015" s="328">
        <v>-1.7786068E-12</v>
      </c>
      <c r="AU2015" s="328">
        <v>-9.7468749000000005E-14</v>
      </c>
      <c r="AV2015" s="328">
        <v>-1.6660572000000001E-11</v>
      </c>
      <c r="AW2015" s="328">
        <v>-6.7156423999999997E-9</v>
      </c>
      <c r="AX2015" s="328">
        <v>-2.3964076000000001E-12</v>
      </c>
      <c r="AY2015" s="328">
        <v>-7.3631224000000004E-12</v>
      </c>
      <c r="AZ2015" s="328">
        <v>-2.1794102E-15</v>
      </c>
      <c r="BA2015" s="328">
        <v>-3.1775842000000001E-17</v>
      </c>
      <c r="BB2015" s="328">
        <v>-3.5288838000000001E-14</v>
      </c>
      <c r="BC2015" s="328">
        <v>-3.2361015000000002E-16</v>
      </c>
      <c r="BD2015" s="328">
        <v>-6.1770684000000001E-16</v>
      </c>
      <c r="BE2015" s="328">
        <v>-1.8853320999999999E-11</v>
      </c>
      <c r="BF2015" s="328">
        <v>-5.0690137000000003E-11</v>
      </c>
      <c r="BG2015" s="328">
        <v>-5.4812806999999996E-13</v>
      </c>
      <c r="BH2015" s="328">
        <v>-1.7568277E-5</v>
      </c>
      <c r="BI2015" s="329">
        <v>-1.5924431000000001E-3</v>
      </c>
      <c r="BJ2015" s="328">
        <v>-4.1491761E-15</v>
      </c>
      <c r="BK2015" s="328">
        <v>-2.5231476E-17</v>
      </c>
      <c r="BL2015" s="328">
        <v>-1.1288748999999999E-21</v>
      </c>
      <c r="BM2015" s="41"/>
      <c r="BN2015" s="122">
        <v>-9.3680772999999995E-7</v>
      </c>
      <c r="BO2015" s="122">
        <v>-5.6171155E-8</v>
      </c>
      <c r="BP2015" s="122">
        <v>-4.7274487000000002E-7</v>
      </c>
      <c r="BQ2015" s="122">
        <v>-1.8900213000000001E-9</v>
      </c>
      <c r="BR2015" s="122">
        <v>-6.5710228000000004E-8</v>
      </c>
      <c r="BS2015" s="122">
        <v>-1.0636202E-8</v>
      </c>
      <c r="BT2015" s="122">
        <v>-2.2152582E-11</v>
      </c>
      <c r="BU2015" s="122">
        <v>-1.6281910000000001E-8</v>
      </c>
      <c r="BV2015" s="122">
        <v>-2.0809433999999999E-9</v>
      </c>
      <c r="BW2015" s="122">
        <v>-6.3324048000000001E-9</v>
      </c>
      <c r="BX2015" s="122">
        <v>-7.3042441999999999E-10</v>
      </c>
      <c r="BY2015" s="122">
        <v>-3.6199372999999998E-10</v>
      </c>
      <c r="BZ2015" s="122">
        <v>-3.2333468999999999E-11</v>
      </c>
      <c r="CA2015" s="122">
        <v>-2.6920047000000001E-8</v>
      </c>
      <c r="CB2015" s="122">
        <v>-2.7589258999999999E-7</v>
      </c>
      <c r="CC2015" s="122">
        <v>-9.9985772000000008E-10</v>
      </c>
      <c r="CD2015" s="122">
        <v>-5.9564445000000002E-13</v>
      </c>
      <c r="CE2015" s="137"/>
      <c r="CF2015" s="143"/>
      <c r="CG2015" s="105" t="s">
        <v>855</v>
      </c>
    </row>
    <row r="2016" spans="1:87" ht="14.5" customHeight="1">
      <c r="A2016" s="41" t="s">
        <v>7655</v>
      </c>
      <c r="B2016" s="119" t="s">
        <v>7624</v>
      </c>
      <c r="C2016" s="120" t="str">
        <f t="shared" si="697"/>
        <v>F.130.01.106</v>
      </c>
      <c r="D2016" s="135" t="s">
        <v>848</v>
      </c>
      <c r="E2016" s="119" t="s">
        <v>6570</v>
      </c>
      <c r="F2016" s="118" t="s">
        <v>7654</v>
      </c>
      <c r="G2016" s="118">
        <v>0.14099999999999999</v>
      </c>
      <c r="H2016" s="118">
        <v>0</v>
      </c>
      <c r="I2016" s="118">
        <v>0</v>
      </c>
      <c r="J2016" s="326">
        <v>0.14099999999999999</v>
      </c>
      <c r="K2016" s="118">
        <v>0</v>
      </c>
      <c r="L2016" s="118">
        <v>0</v>
      </c>
      <c r="M2016" s="118">
        <v>0</v>
      </c>
      <c r="N2016" s="118">
        <v>0</v>
      </c>
      <c r="O2016" s="118">
        <v>0</v>
      </c>
      <c r="P2016" s="118">
        <v>0</v>
      </c>
      <c r="Q2016" s="118">
        <v>0</v>
      </c>
      <c r="R2016" s="118">
        <v>0</v>
      </c>
      <c r="S2016" s="118">
        <v>0</v>
      </c>
      <c r="T2016" s="118">
        <v>0</v>
      </c>
      <c r="U2016" s="118">
        <v>0</v>
      </c>
      <c r="V2016" s="118">
        <v>0</v>
      </c>
      <c r="W2016" s="118">
        <v>0</v>
      </c>
      <c r="X2016" s="118">
        <v>0.14099999999999999</v>
      </c>
      <c r="Y2016" s="41"/>
      <c r="Z2016" s="327">
        <v>0</v>
      </c>
      <c r="AA2016" s="41"/>
      <c r="AB2016" s="111">
        <v>0</v>
      </c>
      <c r="AC2016" s="111">
        <v>0</v>
      </c>
      <c r="AD2016" s="111">
        <v>0</v>
      </c>
      <c r="AE2016" s="111">
        <v>0</v>
      </c>
      <c r="AF2016" s="111">
        <v>0</v>
      </c>
      <c r="AG2016" s="111">
        <v>0</v>
      </c>
      <c r="AH2016" s="111">
        <v>0</v>
      </c>
      <c r="AI2016" s="41"/>
      <c r="AJ2016" s="114">
        <v>0</v>
      </c>
      <c r="AK2016" s="114">
        <v>0</v>
      </c>
      <c r="AL2016" s="114">
        <v>0</v>
      </c>
      <c r="AM2016" s="114">
        <v>0</v>
      </c>
      <c r="AN2016" s="113">
        <v>0</v>
      </c>
      <c r="AO2016" s="112">
        <v>0</v>
      </c>
      <c r="AP2016" s="112">
        <v>0</v>
      </c>
      <c r="AQ2016" s="329">
        <v>0</v>
      </c>
      <c r="AR2016" s="329">
        <v>0</v>
      </c>
      <c r="AS2016" s="329">
        <v>0</v>
      </c>
      <c r="AT2016" s="329">
        <v>0</v>
      </c>
      <c r="AU2016" s="329">
        <v>0</v>
      </c>
      <c r="AV2016" s="329">
        <v>0</v>
      </c>
      <c r="AW2016" s="329">
        <v>0</v>
      </c>
      <c r="AX2016" s="329">
        <v>0</v>
      </c>
      <c r="AY2016" s="329">
        <v>0</v>
      </c>
      <c r="AZ2016" s="329">
        <v>0</v>
      </c>
      <c r="BA2016" s="329">
        <v>0</v>
      </c>
      <c r="BB2016" s="329">
        <v>0</v>
      </c>
      <c r="BC2016" s="329">
        <v>0</v>
      </c>
      <c r="BD2016" s="329">
        <v>0</v>
      </c>
      <c r="BE2016" s="329">
        <v>0</v>
      </c>
      <c r="BF2016" s="329">
        <v>0</v>
      </c>
      <c r="BG2016" s="329">
        <v>0</v>
      </c>
      <c r="BH2016" s="329">
        <v>0</v>
      </c>
      <c r="BI2016" s="329">
        <v>0</v>
      </c>
      <c r="BJ2016" s="329">
        <v>0</v>
      </c>
      <c r="BK2016" s="329">
        <v>0</v>
      </c>
      <c r="BL2016" s="329">
        <v>0</v>
      </c>
      <c r="BM2016" s="41"/>
      <c r="BN2016" s="111">
        <v>0</v>
      </c>
      <c r="BO2016" s="111">
        <v>0</v>
      </c>
      <c r="BP2016" s="111">
        <v>0</v>
      </c>
      <c r="BQ2016" s="111">
        <v>0</v>
      </c>
      <c r="BR2016" s="111">
        <v>0</v>
      </c>
      <c r="BS2016" s="111">
        <v>0</v>
      </c>
      <c r="BT2016" s="111">
        <v>0</v>
      </c>
      <c r="BU2016" s="111">
        <v>0</v>
      </c>
      <c r="BV2016" s="111">
        <v>0</v>
      </c>
      <c r="BW2016" s="111">
        <v>0</v>
      </c>
      <c r="BX2016" s="111">
        <v>0</v>
      </c>
      <c r="BY2016" s="111">
        <v>0</v>
      </c>
      <c r="BZ2016" s="111">
        <v>0</v>
      </c>
      <c r="CA2016" s="111">
        <v>0</v>
      </c>
      <c r="CB2016" s="111">
        <v>0</v>
      </c>
      <c r="CC2016" s="111">
        <v>0</v>
      </c>
      <c r="CD2016" s="111">
        <v>0</v>
      </c>
      <c r="CE2016" s="137"/>
      <c r="CF2016" s="143"/>
      <c r="CG2016" s="105" t="s">
        <v>1252</v>
      </c>
    </row>
    <row r="2017" spans="1:85" ht="14.5" customHeight="1">
      <c r="A2017" s="41" t="s">
        <v>7653</v>
      </c>
      <c r="B2017" s="119" t="s">
        <v>7624</v>
      </c>
      <c r="C2017" s="120" t="str">
        <f t="shared" si="697"/>
        <v>F.130.01.107</v>
      </c>
      <c r="D2017" s="135" t="s">
        <v>848</v>
      </c>
      <c r="E2017" s="119" t="s">
        <v>6570</v>
      </c>
      <c r="F2017" s="118" t="s">
        <v>7652</v>
      </c>
      <c r="G2017" s="118">
        <v>0.29900006457400002</v>
      </c>
      <c r="H2017" s="118">
        <v>8.7036853999999996E-4</v>
      </c>
      <c r="I2017" s="118">
        <v>7.6696033999999999E-5</v>
      </c>
      <c r="J2017" s="326">
        <v>0</v>
      </c>
      <c r="K2017" s="118">
        <v>0.29805300000000001</v>
      </c>
      <c r="L2017" s="118">
        <v>0</v>
      </c>
      <c r="M2017" s="118">
        <v>0</v>
      </c>
      <c r="N2017" s="118">
        <v>0</v>
      </c>
      <c r="O2017" s="118">
        <v>0</v>
      </c>
      <c r="P2017" s="118">
        <v>0</v>
      </c>
      <c r="Q2017" s="118">
        <v>8.7036853999999996E-4</v>
      </c>
      <c r="R2017" s="330">
        <v>7.6696033999999999E-5</v>
      </c>
      <c r="S2017" s="118">
        <v>0</v>
      </c>
      <c r="T2017" s="118">
        <v>0</v>
      </c>
      <c r="U2017" s="118">
        <v>0</v>
      </c>
      <c r="V2017" s="118">
        <v>0</v>
      </c>
      <c r="W2017" s="118">
        <v>0</v>
      </c>
      <c r="X2017" s="118">
        <v>0</v>
      </c>
      <c r="Y2017" s="41"/>
      <c r="Z2017" s="327">
        <v>2.2410000000000001</v>
      </c>
      <c r="AA2017" s="41"/>
      <c r="AB2017" s="111">
        <v>0</v>
      </c>
      <c r="AC2017" s="111">
        <v>0</v>
      </c>
      <c r="AD2017" s="111">
        <v>0</v>
      </c>
      <c r="AE2017" s="111">
        <v>0</v>
      </c>
      <c r="AF2017" s="111">
        <v>0</v>
      </c>
      <c r="AG2017" s="111">
        <v>0</v>
      </c>
      <c r="AH2017" s="111">
        <v>0</v>
      </c>
      <c r="AI2017" s="41"/>
      <c r="AJ2017" s="114">
        <v>4.4868715000000003E-2</v>
      </c>
      <c r="AK2017" s="114">
        <v>4.2779195999999999E-2</v>
      </c>
      <c r="AL2017" s="114">
        <v>2.0895189000000002E-3</v>
      </c>
      <c r="AM2017" s="114">
        <v>0</v>
      </c>
      <c r="AN2017" s="113">
        <v>2.5647000000000002E-6</v>
      </c>
      <c r="AO2017" s="112">
        <v>7.7275108200000007E-9</v>
      </c>
      <c r="AP2017" s="112">
        <v>0</v>
      </c>
      <c r="AQ2017" s="328">
        <v>2.5647000000000002E-6</v>
      </c>
      <c r="AR2017" s="328">
        <v>7.7273E-9</v>
      </c>
      <c r="AS2017" s="328">
        <v>2.1082E-13</v>
      </c>
      <c r="AT2017" s="329">
        <v>0</v>
      </c>
      <c r="AU2017" s="329">
        <v>0</v>
      </c>
      <c r="AV2017" s="329">
        <v>0</v>
      </c>
      <c r="AW2017" s="329">
        <v>0</v>
      </c>
      <c r="AX2017" s="329">
        <v>0</v>
      </c>
      <c r="AY2017" s="329">
        <v>0</v>
      </c>
      <c r="AZ2017" s="329">
        <v>0</v>
      </c>
      <c r="BA2017" s="329">
        <v>0</v>
      </c>
      <c r="BB2017" s="329">
        <v>0</v>
      </c>
      <c r="BC2017" s="329">
        <v>0</v>
      </c>
      <c r="BD2017" s="329">
        <v>0</v>
      </c>
      <c r="BE2017" s="329">
        <v>0</v>
      </c>
      <c r="BF2017" s="329">
        <v>0</v>
      </c>
      <c r="BG2017" s="329">
        <v>0</v>
      </c>
      <c r="BH2017" s="329">
        <v>0</v>
      </c>
      <c r="BI2017" s="329">
        <v>0</v>
      </c>
      <c r="BJ2017" s="329">
        <v>0</v>
      </c>
      <c r="BK2017" s="329">
        <v>0</v>
      </c>
      <c r="BL2017" s="329">
        <v>0</v>
      </c>
      <c r="BM2017" s="41"/>
      <c r="BN2017" s="122">
        <v>6.4050640999999998E-5</v>
      </c>
      <c r="BO2017" s="111">
        <v>0</v>
      </c>
      <c r="BP2017" s="122">
        <v>6.2485026E-5</v>
      </c>
      <c r="BQ2017" s="122">
        <v>8.9839268999999994E-9</v>
      </c>
      <c r="BR2017" s="111">
        <v>0</v>
      </c>
      <c r="BS2017" s="111">
        <v>0</v>
      </c>
      <c r="BT2017" s="111">
        <v>0</v>
      </c>
      <c r="BU2017" s="111">
        <v>0</v>
      </c>
      <c r="BV2017" s="111">
        <v>0</v>
      </c>
      <c r="BW2017" s="122">
        <v>5.7592792999999995E-7</v>
      </c>
      <c r="BX2017" s="111">
        <v>0</v>
      </c>
      <c r="BY2017" s="111">
        <v>0</v>
      </c>
      <c r="BZ2017" s="111">
        <v>0</v>
      </c>
      <c r="CA2017" s="122">
        <v>9.8070305000000004E-7</v>
      </c>
      <c r="CB2017" s="111">
        <v>0</v>
      </c>
      <c r="CC2017" s="111">
        <v>0</v>
      </c>
      <c r="CD2017" s="111">
        <v>0</v>
      </c>
      <c r="CE2017" s="137"/>
      <c r="CF2017" s="142"/>
      <c r="CG2017" s="76" t="s">
        <v>1253</v>
      </c>
    </row>
    <row r="2018" spans="1:85" ht="14.5" customHeight="1">
      <c r="A2018" s="41" t="s">
        <v>7651</v>
      </c>
      <c r="B2018" s="119" t="s">
        <v>7624</v>
      </c>
      <c r="C2018" s="120" t="str">
        <f t="shared" si="697"/>
        <v>F.130.01.108</v>
      </c>
      <c r="D2018" s="135" t="s">
        <v>848</v>
      </c>
      <c r="E2018" s="119" t="s">
        <v>6570</v>
      </c>
      <c r="F2018" s="118" t="s">
        <v>7649</v>
      </c>
      <c r="G2018" s="118">
        <v>2.6438619605099998E-2</v>
      </c>
      <c r="H2018" s="118">
        <v>1.3349609096000002E-3</v>
      </c>
      <c r="I2018" s="118">
        <v>2.3030134599999999E-3</v>
      </c>
      <c r="J2018" s="326">
        <v>1.0664454235499998E-2</v>
      </c>
      <c r="K2018" s="118">
        <v>1.2136190999999999E-2</v>
      </c>
      <c r="L2018" s="118">
        <v>7.5085723999999997E-4</v>
      </c>
      <c r="M2018" s="118">
        <v>1.3670683E-3</v>
      </c>
      <c r="N2018" s="118">
        <v>9.8048037999999994E-4</v>
      </c>
      <c r="O2018" s="118">
        <v>1.3106369000000001E-4</v>
      </c>
      <c r="P2018" s="330">
        <v>8.3866496000000007E-6</v>
      </c>
      <c r="Q2018" s="118">
        <v>2.1503019000000001E-4</v>
      </c>
      <c r="R2018" s="118">
        <v>1.8508791999999999E-4</v>
      </c>
      <c r="S2018" s="118">
        <v>1.3237040000000001E-4</v>
      </c>
      <c r="T2018" s="118">
        <v>1.0413248E-2</v>
      </c>
      <c r="U2018" s="330">
        <v>7.7696708E-5</v>
      </c>
      <c r="V2018" s="330">
        <v>3.7965764999999999E-5</v>
      </c>
      <c r="W2018" s="330">
        <v>3.1733624999999999E-6</v>
      </c>
      <c r="X2018" s="118">
        <v>0</v>
      </c>
      <c r="Y2018" s="41"/>
      <c r="Z2018" s="327">
        <v>9.1249556390977427E-2</v>
      </c>
      <c r="AA2018" s="41"/>
      <c r="AB2018" s="111">
        <v>1.4036455999999999</v>
      </c>
      <c r="AC2018" s="111">
        <v>1.3889739000000001</v>
      </c>
      <c r="AD2018" s="111">
        <v>1.0533387999999999E-2</v>
      </c>
      <c r="AE2018" s="111">
        <v>0</v>
      </c>
      <c r="AF2018" s="111">
        <v>1.0402899999999999E-3</v>
      </c>
      <c r="AG2018" s="111">
        <v>1.1308949E-3</v>
      </c>
      <c r="AH2018" s="111">
        <v>1.9671166999999999E-3</v>
      </c>
      <c r="AI2018" s="41"/>
      <c r="AJ2018" s="114">
        <v>2.0854043E-3</v>
      </c>
      <c r="AK2018" s="114">
        <v>1.8972552000000001E-3</v>
      </c>
      <c r="AL2018" s="114">
        <v>1.0081751E-4</v>
      </c>
      <c r="AM2018" s="121">
        <v>8.7331588000000003E-5</v>
      </c>
      <c r="AN2018" s="113">
        <v>1.1374431888641E-7</v>
      </c>
      <c r="AO2018" s="112">
        <v>3.72845826827659E-10</v>
      </c>
      <c r="AP2018" s="112">
        <v>1.2231315185000001E-2</v>
      </c>
      <c r="AQ2018" s="328">
        <v>8.5392873000000005E-8</v>
      </c>
      <c r="AR2018" s="328">
        <v>2.5767448E-10</v>
      </c>
      <c r="AS2018" s="328">
        <v>7.0389414999999997E-15</v>
      </c>
      <c r="AT2018" s="328">
        <v>9.3903857000000007E-12</v>
      </c>
      <c r="AU2018" s="328">
        <v>2.4577271E-13</v>
      </c>
      <c r="AV2018" s="328">
        <v>1.4579393E-10</v>
      </c>
      <c r="AW2018" s="328">
        <v>2.5893145999999999E-8</v>
      </c>
      <c r="AX2018" s="328">
        <v>2.1052735E-11</v>
      </c>
      <c r="AY2018" s="328">
        <v>3.0718225000000001E-11</v>
      </c>
      <c r="AZ2018" s="328">
        <v>6.2412636000000001E-14</v>
      </c>
      <c r="BA2018" s="328">
        <v>2.0103239E-15</v>
      </c>
      <c r="BB2018" s="328">
        <v>7.5130747000000002E-14</v>
      </c>
      <c r="BC2018" s="328">
        <v>3.4554051E-15</v>
      </c>
      <c r="BD2018" s="328">
        <v>6.4214947000000001E-15</v>
      </c>
      <c r="BE2018" s="328">
        <v>3.6655571000000002E-11</v>
      </c>
      <c r="BF2018" s="328">
        <v>2.2046884000000001E-9</v>
      </c>
      <c r="BG2018" s="328">
        <v>6.2869756999999994E-11</v>
      </c>
      <c r="BH2018" s="328">
        <v>1.8399185000000001E-5</v>
      </c>
      <c r="BI2018" s="329">
        <v>1.2212916000000001E-2</v>
      </c>
      <c r="BJ2018" s="328">
        <v>6.1525826999999995E-11</v>
      </c>
      <c r="BK2018" s="328">
        <v>3.7414354E-13</v>
      </c>
      <c r="BL2018" s="328">
        <v>1.6739458999999999E-17</v>
      </c>
      <c r="BM2018" s="41"/>
      <c r="BN2018" s="122">
        <v>5.4081253999999998E-6</v>
      </c>
      <c r="BO2018" s="122">
        <v>2.6188962000000002E-7</v>
      </c>
      <c r="BP2018" s="122">
        <v>2.5442797999999999E-6</v>
      </c>
      <c r="BQ2018" s="122">
        <v>2.1694133999999999E-8</v>
      </c>
      <c r="BR2018" s="122">
        <v>2.047294E-7</v>
      </c>
      <c r="BS2018" s="122">
        <v>9.8516737999999997E-8</v>
      </c>
      <c r="BT2018" s="122">
        <v>1.2141587000000001E-9</v>
      </c>
      <c r="BU2018" s="122">
        <v>1.5913824E-7</v>
      </c>
      <c r="BV2018" s="122">
        <v>1.1254293E-8</v>
      </c>
      <c r="BW2018" s="122">
        <v>1.4228673000000001E-7</v>
      </c>
      <c r="BX2018" s="122">
        <v>1.80391E-9</v>
      </c>
      <c r="BY2018" s="122">
        <v>4.0988208000000003E-8</v>
      </c>
      <c r="BZ2018" s="122">
        <v>3.3710176999999998E-11</v>
      </c>
      <c r="CA2018" s="122">
        <v>2.2211897E-7</v>
      </c>
      <c r="CB2018" s="122">
        <v>1.6727594999999999E-6</v>
      </c>
      <c r="CC2018" s="122">
        <v>1.6585523000000001E-8</v>
      </c>
      <c r="CD2018" s="122">
        <v>8.8324807000000003E-9</v>
      </c>
      <c r="CE2018" s="137"/>
      <c r="CF2018" s="142"/>
      <c r="CG2018" s="76" t="s">
        <v>1258</v>
      </c>
    </row>
    <row r="2019" spans="1:85" ht="14.5" customHeight="1">
      <c r="A2019" s="41" t="s">
        <v>7648</v>
      </c>
      <c r="B2019" s="119" t="s">
        <v>7624</v>
      </c>
      <c r="C2019" s="120" t="str">
        <f t="shared" si="697"/>
        <v>F.130.01.109</v>
      </c>
      <c r="D2019" s="135" t="s">
        <v>848</v>
      </c>
      <c r="E2019" s="119" t="s">
        <v>6570</v>
      </c>
      <c r="F2019" s="118" t="s">
        <v>7647</v>
      </c>
      <c r="G2019" s="118">
        <v>2.3581054022E-3</v>
      </c>
      <c r="H2019" s="118">
        <v>6.7639213199999993E-5</v>
      </c>
      <c r="I2019" s="118">
        <v>1.6868552800000002E-4</v>
      </c>
      <c r="J2019" s="326">
        <v>3.5355816100000003E-4</v>
      </c>
      <c r="K2019" s="118">
        <v>1.7682225E-3</v>
      </c>
      <c r="L2019" s="330">
        <v>9.9226243000000007E-5</v>
      </c>
      <c r="M2019" s="330">
        <v>6.9459285E-5</v>
      </c>
      <c r="N2019" s="330">
        <v>5.8355364999999998E-5</v>
      </c>
      <c r="O2019" s="330">
        <v>9.2838482000000003E-6</v>
      </c>
      <c r="P2019" s="118">
        <v>0</v>
      </c>
      <c r="Q2019" s="118">
        <v>0</v>
      </c>
      <c r="R2019" s="118">
        <v>0</v>
      </c>
      <c r="S2019" s="330">
        <v>1.2378051E-5</v>
      </c>
      <c r="T2019" s="118">
        <v>0</v>
      </c>
      <c r="U2019" s="118">
        <v>3.4118011E-4</v>
      </c>
      <c r="V2019" s="118">
        <v>0</v>
      </c>
      <c r="W2019" s="118">
        <v>0</v>
      </c>
      <c r="X2019" s="118">
        <v>0</v>
      </c>
      <c r="Y2019" s="41"/>
      <c r="Z2019" s="327">
        <v>1.3294906015037593E-2</v>
      </c>
      <c r="AA2019" s="41"/>
      <c r="AB2019" s="111">
        <v>0.22754927999999999</v>
      </c>
      <c r="AC2019" s="111">
        <v>0.14945683000000001</v>
      </c>
      <c r="AD2019" s="111">
        <v>4.6249541999999998E-2</v>
      </c>
      <c r="AE2019" s="111">
        <v>0</v>
      </c>
      <c r="AF2019" s="111">
        <v>3.9703717999999997E-3</v>
      </c>
      <c r="AG2019" s="111">
        <v>1.7396676999999999E-2</v>
      </c>
      <c r="AH2019" s="111">
        <v>1.0475857999999999E-2</v>
      </c>
      <c r="AI2019" s="41"/>
      <c r="AJ2019" s="114">
        <v>2.6436489000000003E-4</v>
      </c>
      <c r="AK2019" s="114">
        <v>2.4943026000000002E-4</v>
      </c>
      <c r="AL2019" s="121">
        <v>1.1163035E-5</v>
      </c>
      <c r="AM2019" s="121">
        <v>3.7715981999999998E-6</v>
      </c>
      <c r="AN2019" s="113">
        <v>1.4953852923200001E-8</v>
      </c>
      <c r="AO2019" s="112">
        <v>4.1283412060299997E-11</v>
      </c>
      <c r="AP2019" s="112">
        <v>5.2823504223000004E-4</v>
      </c>
      <c r="AQ2019" s="328">
        <v>1.2337672999999999E-8</v>
      </c>
      <c r="AR2019" s="328">
        <v>3.7225736999999998E-11</v>
      </c>
      <c r="AS2019" s="328">
        <v>1.0170602999999999E-15</v>
      </c>
      <c r="AT2019" s="329">
        <v>0</v>
      </c>
      <c r="AU2019" s="329">
        <v>0</v>
      </c>
      <c r="AV2019" s="328">
        <v>8.6770231999999999E-12</v>
      </c>
      <c r="AW2019" s="328">
        <v>2.6075029E-9</v>
      </c>
      <c r="AX2019" s="328">
        <v>1.2300396E-12</v>
      </c>
      <c r="AY2019" s="328">
        <v>2.8266183999999998E-12</v>
      </c>
      <c r="AZ2019" s="329">
        <v>0</v>
      </c>
      <c r="BA2019" s="329">
        <v>0</v>
      </c>
      <c r="BB2019" s="329">
        <v>0</v>
      </c>
      <c r="BC2019" s="329">
        <v>0</v>
      </c>
      <c r="BD2019" s="329">
        <v>0</v>
      </c>
      <c r="BE2019" s="329">
        <v>0</v>
      </c>
      <c r="BF2019" s="329">
        <v>0</v>
      </c>
      <c r="BG2019" s="329">
        <v>0</v>
      </c>
      <c r="BH2019" s="328">
        <v>2.4983223E-7</v>
      </c>
      <c r="BI2019" s="329">
        <v>5.2798521000000005E-4</v>
      </c>
      <c r="BJ2019" s="329">
        <v>0</v>
      </c>
      <c r="BK2019" s="329">
        <v>0</v>
      </c>
      <c r="BL2019" s="329">
        <v>0</v>
      </c>
      <c r="BM2019" s="41"/>
      <c r="BN2019" s="122">
        <v>6.8547907999999997E-7</v>
      </c>
      <c r="BO2019" s="122">
        <v>2.2344273999999999E-8</v>
      </c>
      <c r="BP2019" s="122">
        <v>3.7069726000000002E-7</v>
      </c>
      <c r="BQ2019" s="111">
        <v>0</v>
      </c>
      <c r="BR2019" s="122">
        <v>2.2526641999999999E-8</v>
      </c>
      <c r="BS2019" s="122">
        <v>5.6173434000000002E-9</v>
      </c>
      <c r="BT2019" s="111">
        <v>0</v>
      </c>
      <c r="BU2019" s="122">
        <v>8.5259184000000002E-9</v>
      </c>
      <c r="BV2019" s="111">
        <v>0</v>
      </c>
      <c r="BW2019" s="111">
        <v>0</v>
      </c>
      <c r="BX2019" s="111">
        <v>0</v>
      </c>
      <c r="BY2019" s="111">
        <v>0</v>
      </c>
      <c r="BZ2019" s="111">
        <v>0</v>
      </c>
      <c r="CA2019" s="122">
        <v>1.209435E-8</v>
      </c>
      <c r="CB2019" s="122">
        <v>2.3770342999999999E-7</v>
      </c>
      <c r="CC2019" s="122">
        <v>5.9698709000000001E-9</v>
      </c>
      <c r="CD2019" s="111">
        <v>0</v>
      </c>
      <c r="CE2019" s="137"/>
      <c r="CF2019" s="142"/>
      <c r="CG2019" s="76" t="s">
        <v>1254</v>
      </c>
    </row>
    <row r="2020" spans="1:85" ht="14.5" customHeight="1">
      <c r="A2020" s="41" t="s">
        <v>7646</v>
      </c>
      <c r="B2020" s="119" t="s">
        <v>7624</v>
      </c>
      <c r="C2020" s="120" t="str">
        <f t="shared" si="697"/>
        <v>F.130.01.110</v>
      </c>
      <c r="D2020" s="135" t="s">
        <v>848</v>
      </c>
      <c r="E2020" s="119" t="s">
        <v>6570</v>
      </c>
      <c r="F2020" s="118" t="s">
        <v>7645</v>
      </c>
      <c r="G2020" s="118">
        <v>1.3219309817100001E-2</v>
      </c>
      <c r="H2020" s="118">
        <v>6.6748046180000007E-4</v>
      </c>
      <c r="I2020" s="118">
        <v>1.1515067389999999E-3</v>
      </c>
      <c r="J2020" s="326">
        <v>5.3322270163000006E-3</v>
      </c>
      <c r="K2020" s="118">
        <v>6.0680956000000001E-3</v>
      </c>
      <c r="L2020" s="118">
        <v>3.7542861999999999E-4</v>
      </c>
      <c r="M2020" s="118">
        <v>6.8353415999999998E-4</v>
      </c>
      <c r="N2020" s="118">
        <v>4.9024018999999997E-4</v>
      </c>
      <c r="O2020" s="330">
        <v>6.5531846999999997E-5</v>
      </c>
      <c r="P2020" s="330">
        <v>4.1933248000000003E-6</v>
      </c>
      <c r="Q2020" s="118">
        <v>1.075151E-4</v>
      </c>
      <c r="R2020" s="330">
        <v>9.2543959000000001E-5</v>
      </c>
      <c r="S2020" s="330">
        <v>6.6185198999999995E-5</v>
      </c>
      <c r="T2020" s="118">
        <v>5.2066239000000004E-3</v>
      </c>
      <c r="U2020" s="330">
        <v>3.8848354E-5</v>
      </c>
      <c r="V2020" s="330">
        <v>1.8982882000000002E-5</v>
      </c>
      <c r="W2020" s="330">
        <v>1.5866812999999999E-6</v>
      </c>
      <c r="X2020" s="118">
        <v>0</v>
      </c>
      <c r="Y2020" s="41"/>
      <c r="Z2020" s="327">
        <v>4.5624778947368418E-2</v>
      </c>
      <c r="AA2020" s="41"/>
      <c r="AB2020" s="111">
        <v>0.70182279000000003</v>
      </c>
      <c r="AC2020" s="111">
        <v>0.69448694</v>
      </c>
      <c r="AD2020" s="111">
        <v>5.2666941999999998E-3</v>
      </c>
      <c r="AE2020" s="111">
        <v>0</v>
      </c>
      <c r="AF2020" s="111">
        <v>5.2014501999999999E-4</v>
      </c>
      <c r="AG2020" s="111">
        <v>5.6544745E-4</v>
      </c>
      <c r="AH2020" s="111">
        <v>9.8355834999999995E-4</v>
      </c>
      <c r="AI2020" s="41"/>
      <c r="AJ2020" s="114">
        <v>1.0427022E-3</v>
      </c>
      <c r="AK2020" s="114">
        <v>9.4862761999999997E-4</v>
      </c>
      <c r="AL2020" s="121">
        <v>5.0408755999999997E-5</v>
      </c>
      <c r="AM2020" s="121">
        <v>4.3665794000000002E-5</v>
      </c>
      <c r="AN2020" s="113">
        <v>5.6872158942150001E-8</v>
      </c>
      <c r="AO2020" s="112">
        <v>1.8642291191432972E-10</v>
      </c>
      <c r="AP2020" s="112">
        <v>6.1156574924000002E-3</v>
      </c>
      <c r="AQ2020" s="328">
        <v>4.2696436000000001E-8</v>
      </c>
      <c r="AR2020" s="328">
        <v>1.2883724E-10</v>
      </c>
      <c r="AS2020" s="328">
        <v>3.5194707999999998E-15</v>
      </c>
      <c r="AT2020" s="328">
        <v>4.6951928000000003E-12</v>
      </c>
      <c r="AU2020" s="328">
        <v>1.2288635000000001E-13</v>
      </c>
      <c r="AV2020" s="328">
        <v>7.2896963E-11</v>
      </c>
      <c r="AW2020" s="328">
        <v>1.2946573E-8</v>
      </c>
      <c r="AX2020" s="328">
        <v>1.0526367E-11</v>
      </c>
      <c r="AY2020" s="328">
        <v>1.5359112E-11</v>
      </c>
      <c r="AZ2020" s="328">
        <v>3.1206318000000001E-14</v>
      </c>
      <c r="BA2020" s="328">
        <v>1.0051619E-15</v>
      </c>
      <c r="BB2020" s="328">
        <v>3.7565373999999998E-14</v>
      </c>
      <c r="BC2020" s="328">
        <v>1.7277025E-15</v>
      </c>
      <c r="BD2020" s="328">
        <v>3.2107474E-15</v>
      </c>
      <c r="BE2020" s="328">
        <v>1.8327786000000001E-11</v>
      </c>
      <c r="BF2020" s="328">
        <v>1.1023442E-9</v>
      </c>
      <c r="BG2020" s="328">
        <v>3.1434878E-11</v>
      </c>
      <c r="BH2020" s="328">
        <v>9.1995924000000004E-6</v>
      </c>
      <c r="BI2020" s="329">
        <v>6.1064578999999999E-3</v>
      </c>
      <c r="BJ2020" s="328">
        <v>3.0762914000000001E-11</v>
      </c>
      <c r="BK2020" s="328">
        <v>1.8707177E-13</v>
      </c>
      <c r="BL2020" s="328">
        <v>8.3697297000000005E-18</v>
      </c>
      <c r="BM2020" s="41"/>
      <c r="BN2020" s="122">
        <v>2.7040626999999999E-6</v>
      </c>
      <c r="BO2020" s="122">
        <v>1.3094481000000001E-7</v>
      </c>
      <c r="BP2020" s="122">
        <v>1.2721399E-6</v>
      </c>
      <c r="BQ2020" s="122">
        <v>1.0847066999999999E-8</v>
      </c>
      <c r="BR2020" s="122">
        <v>1.023647E-7</v>
      </c>
      <c r="BS2020" s="122">
        <v>4.9258368999999999E-8</v>
      </c>
      <c r="BT2020" s="122">
        <v>6.0707933000000005E-10</v>
      </c>
      <c r="BU2020" s="122">
        <v>7.9569120000000001E-8</v>
      </c>
      <c r="BV2020" s="122">
        <v>5.6271466000000001E-9</v>
      </c>
      <c r="BW2020" s="122">
        <v>7.1143365000000004E-8</v>
      </c>
      <c r="BX2020" s="122">
        <v>9.0195502E-10</v>
      </c>
      <c r="BY2020" s="122">
        <v>2.0494104000000001E-8</v>
      </c>
      <c r="BZ2020" s="122">
        <v>1.6855088999999999E-11</v>
      </c>
      <c r="CA2020" s="122">
        <v>1.1105949000000001E-7</v>
      </c>
      <c r="CB2020" s="122">
        <v>8.3637976000000001E-7</v>
      </c>
      <c r="CC2020" s="122">
        <v>8.2927614000000003E-9</v>
      </c>
      <c r="CD2020" s="122">
        <v>4.4162403000000001E-9</v>
      </c>
      <c r="CE2020" s="137"/>
      <c r="CF2020" s="142"/>
      <c r="CG2020" s="76" t="s">
        <v>1256</v>
      </c>
    </row>
    <row r="2021" spans="1:85" ht="14.5" customHeight="1">
      <c r="A2021" s="41" t="s">
        <v>7644</v>
      </c>
      <c r="B2021" s="119" t="s">
        <v>7624</v>
      </c>
      <c r="C2021" s="120" t="str">
        <f t="shared" si="697"/>
        <v>F.130.01.111</v>
      </c>
      <c r="D2021" s="135" t="s">
        <v>848</v>
      </c>
      <c r="E2021" s="119" t="s">
        <v>6570</v>
      </c>
      <c r="F2021" s="118" t="s">
        <v>7643</v>
      </c>
      <c r="G2021" s="118">
        <v>1.3219309817100001E-2</v>
      </c>
      <c r="H2021" s="118">
        <v>6.6748046180000007E-4</v>
      </c>
      <c r="I2021" s="118">
        <v>1.1515067389999999E-3</v>
      </c>
      <c r="J2021" s="326">
        <v>5.3322270163000006E-3</v>
      </c>
      <c r="K2021" s="118">
        <v>6.0680956000000001E-3</v>
      </c>
      <c r="L2021" s="118">
        <v>3.7542861999999999E-4</v>
      </c>
      <c r="M2021" s="118">
        <v>6.8353415999999998E-4</v>
      </c>
      <c r="N2021" s="118">
        <v>4.9024018999999997E-4</v>
      </c>
      <c r="O2021" s="330">
        <v>6.5531846999999997E-5</v>
      </c>
      <c r="P2021" s="330">
        <v>4.1933248000000003E-6</v>
      </c>
      <c r="Q2021" s="118">
        <v>1.075151E-4</v>
      </c>
      <c r="R2021" s="330">
        <v>9.2543959000000001E-5</v>
      </c>
      <c r="S2021" s="330">
        <v>6.6185198999999995E-5</v>
      </c>
      <c r="T2021" s="118">
        <v>5.2066239000000004E-3</v>
      </c>
      <c r="U2021" s="330">
        <v>3.8848354E-5</v>
      </c>
      <c r="V2021" s="330">
        <v>1.8982882000000002E-5</v>
      </c>
      <c r="W2021" s="330">
        <v>1.5866812999999999E-6</v>
      </c>
      <c r="X2021" s="118">
        <v>0</v>
      </c>
      <c r="Y2021" s="41"/>
      <c r="Z2021" s="327">
        <v>4.5624778947368418E-2</v>
      </c>
      <c r="AA2021" s="41"/>
      <c r="AB2021" s="111">
        <v>0.70182279000000003</v>
      </c>
      <c r="AC2021" s="111">
        <v>0.69448694</v>
      </c>
      <c r="AD2021" s="111">
        <v>5.2666941999999998E-3</v>
      </c>
      <c r="AE2021" s="111">
        <v>0</v>
      </c>
      <c r="AF2021" s="111">
        <v>5.2014501999999999E-4</v>
      </c>
      <c r="AG2021" s="111">
        <v>5.6544745E-4</v>
      </c>
      <c r="AH2021" s="111">
        <v>9.8355834999999995E-4</v>
      </c>
      <c r="AI2021" s="41"/>
      <c r="AJ2021" s="114">
        <v>1.0427022E-3</v>
      </c>
      <c r="AK2021" s="114">
        <v>9.4862761999999997E-4</v>
      </c>
      <c r="AL2021" s="121">
        <v>5.0408755999999997E-5</v>
      </c>
      <c r="AM2021" s="121">
        <v>4.3665794000000002E-5</v>
      </c>
      <c r="AN2021" s="113">
        <v>5.6872158942150001E-8</v>
      </c>
      <c r="AO2021" s="112">
        <v>1.8642291191432972E-10</v>
      </c>
      <c r="AP2021" s="112">
        <v>6.1156574924000002E-3</v>
      </c>
      <c r="AQ2021" s="328">
        <v>4.2696436000000001E-8</v>
      </c>
      <c r="AR2021" s="328">
        <v>1.2883724E-10</v>
      </c>
      <c r="AS2021" s="328">
        <v>3.5194707999999998E-15</v>
      </c>
      <c r="AT2021" s="328">
        <v>4.6951928000000003E-12</v>
      </c>
      <c r="AU2021" s="328">
        <v>1.2288635000000001E-13</v>
      </c>
      <c r="AV2021" s="328">
        <v>7.2896963E-11</v>
      </c>
      <c r="AW2021" s="328">
        <v>1.2946573E-8</v>
      </c>
      <c r="AX2021" s="328">
        <v>1.0526367E-11</v>
      </c>
      <c r="AY2021" s="328">
        <v>1.5359112E-11</v>
      </c>
      <c r="AZ2021" s="328">
        <v>3.1206318000000001E-14</v>
      </c>
      <c r="BA2021" s="328">
        <v>1.0051619E-15</v>
      </c>
      <c r="BB2021" s="328">
        <v>3.7565373999999998E-14</v>
      </c>
      <c r="BC2021" s="328">
        <v>1.7277025E-15</v>
      </c>
      <c r="BD2021" s="328">
        <v>3.2107474E-15</v>
      </c>
      <c r="BE2021" s="328">
        <v>1.8327786000000001E-11</v>
      </c>
      <c r="BF2021" s="328">
        <v>1.1023442E-9</v>
      </c>
      <c r="BG2021" s="328">
        <v>3.1434878E-11</v>
      </c>
      <c r="BH2021" s="328">
        <v>9.1995924000000004E-6</v>
      </c>
      <c r="BI2021" s="329">
        <v>6.1064578999999999E-3</v>
      </c>
      <c r="BJ2021" s="328">
        <v>3.0762914000000001E-11</v>
      </c>
      <c r="BK2021" s="328">
        <v>1.8707177E-13</v>
      </c>
      <c r="BL2021" s="328">
        <v>8.3697297000000005E-18</v>
      </c>
      <c r="BM2021" s="41"/>
      <c r="BN2021" s="122">
        <v>2.7040626999999999E-6</v>
      </c>
      <c r="BO2021" s="122">
        <v>1.3094481000000001E-7</v>
      </c>
      <c r="BP2021" s="122">
        <v>1.2721399E-6</v>
      </c>
      <c r="BQ2021" s="122">
        <v>1.0847066999999999E-8</v>
      </c>
      <c r="BR2021" s="122">
        <v>1.023647E-7</v>
      </c>
      <c r="BS2021" s="122">
        <v>4.9258368999999999E-8</v>
      </c>
      <c r="BT2021" s="122">
        <v>6.0707933000000005E-10</v>
      </c>
      <c r="BU2021" s="122">
        <v>7.9569120000000001E-8</v>
      </c>
      <c r="BV2021" s="122">
        <v>5.6271466000000001E-9</v>
      </c>
      <c r="BW2021" s="122">
        <v>7.1143365000000004E-8</v>
      </c>
      <c r="BX2021" s="122">
        <v>9.0195502E-10</v>
      </c>
      <c r="BY2021" s="122">
        <v>2.0494104000000001E-8</v>
      </c>
      <c r="BZ2021" s="122">
        <v>1.6855088999999999E-11</v>
      </c>
      <c r="CA2021" s="122">
        <v>1.1105949000000001E-7</v>
      </c>
      <c r="CB2021" s="122">
        <v>8.3637976000000001E-7</v>
      </c>
      <c r="CC2021" s="122">
        <v>8.2927614000000003E-9</v>
      </c>
      <c r="CD2021" s="122">
        <v>4.4162403000000001E-9</v>
      </c>
      <c r="CE2021" s="137"/>
      <c r="CF2021" s="142"/>
      <c r="CG2021" s="76" t="s">
        <v>1256</v>
      </c>
    </row>
    <row r="2022" spans="1:85" ht="14.5" customHeight="1">
      <c r="A2022" s="41" t="s">
        <v>7642</v>
      </c>
      <c r="B2022" s="119" t="s">
        <v>7624</v>
      </c>
      <c r="C2022" s="120" t="str">
        <f t="shared" si="697"/>
        <v>F.130.01.112</v>
      </c>
      <c r="D2022" s="135" t="s">
        <v>848</v>
      </c>
      <c r="E2022" s="119" t="s">
        <v>6570</v>
      </c>
      <c r="F2022" s="118" t="s">
        <v>7641</v>
      </c>
      <c r="G2022" s="118">
        <v>8.8128732434000004E-3</v>
      </c>
      <c r="H2022" s="118">
        <v>4.4498696889999997E-4</v>
      </c>
      <c r="I2022" s="118">
        <v>7.6767116299999993E-4</v>
      </c>
      <c r="J2022" s="326">
        <v>3.5548180115000006E-3</v>
      </c>
      <c r="K2022" s="118">
        <v>4.0453970999999997E-3</v>
      </c>
      <c r="L2022" s="118">
        <v>2.5028574999999998E-4</v>
      </c>
      <c r="M2022" s="118">
        <v>4.5568943999999998E-4</v>
      </c>
      <c r="N2022" s="118">
        <v>3.2682678999999999E-4</v>
      </c>
      <c r="O2022" s="330">
        <v>4.3687898E-5</v>
      </c>
      <c r="P2022" s="330">
        <v>2.7955498999999999E-6</v>
      </c>
      <c r="Q2022" s="330">
        <v>7.1676731000000003E-5</v>
      </c>
      <c r="R2022" s="330">
        <v>6.1695973E-5</v>
      </c>
      <c r="S2022" s="330">
        <v>4.4123465999999999E-5</v>
      </c>
      <c r="T2022" s="118">
        <v>3.4710826000000001E-3</v>
      </c>
      <c r="U2022" s="330">
        <v>2.5898902999999999E-5</v>
      </c>
      <c r="V2022" s="330">
        <v>1.2655254999999999E-5</v>
      </c>
      <c r="W2022" s="330">
        <v>1.0577875E-6</v>
      </c>
      <c r="X2022" s="118">
        <v>0</v>
      </c>
      <c r="Y2022" s="41"/>
      <c r="Z2022" s="327">
        <v>3.0416519548872176E-2</v>
      </c>
      <c r="AA2022" s="41"/>
      <c r="AB2022" s="111">
        <v>0.46788185999999998</v>
      </c>
      <c r="AC2022" s="111">
        <v>0.46299129999999999</v>
      </c>
      <c r="AD2022" s="111">
        <v>3.5111295000000002E-3</v>
      </c>
      <c r="AE2022" s="111">
        <v>0</v>
      </c>
      <c r="AF2022" s="111">
        <v>3.4676333999999998E-4</v>
      </c>
      <c r="AG2022" s="111">
        <v>3.7696495999999999E-4</v>
      </c>
      <c r="AH2022" s="111">
        <v>6.5570555999999996E-4</v>
      </c>
      <c r="AI2022" s="41"/>
      <c r="AJ2022" s="114">
        <v>6.9513477999999995E-4</v>
      </c>
      <c r="AK2022" s="114">
        <v>6.3241841000000003E-4</v>
      </c>
      <c r="AL2022" s="121">
        <v>3.3605836999999997E-5</v>
      </c>
      <c r="AM2022" s="121">
        <v>2.9110529000000001E-5</v>
      </c>
      <c r="AN2022" s="113">
        <v>3.7914772880836E-8</v>
      </c>
      <c r="AO2022" s="112">
        <v>1.2428194280546979E-10</v>
      </c>
      <c r="AP2022" s="112">
        <v>4.0771049615999999E-3</v>
      </c>
      <c r="AQ2022" s="328">
        <v>2.8464290999999999E-8</v>
      </c>
      <c r="AR2022" s="328">
        <v>8.5891493999999997E-11</v>
      </c>
      <c r="AS2022" s="328">
        <v>2.3463138000000002E-15</v>
      </c>
      <c r="AT2022" s="328">
        <v>3.1301286000000001E-12</v>
      </c>
      <c r="AU2022" s="328">
        <v>8.1924236000000001E-14</v>
      </c>
      <c r="AV2022" s="328">
        <v>4.8597975E-11</v>
      </c>
      <c r="AW2022" s="328">
        <v>8.6310486000000003E-9</v>
      </c>
      <c r="AX2022" s="328">
        <v>7.0175781999999998E-12</v>
      </c>
      <c r="AY2022" s="328">
        <v>1.0239408000000001E-11</v>
      </c>
      <c r="AZ2022" s="328">
        <v>2.0804211999999999E-14</v>
      </c>
      <c r="BA2022" s="328">
        <v>6.7010795000000003E-16</v>
      </c>
      <c r="BB2022" s="328">
        <v>2.5043581999999999E-14</v>
      </c>
      <c r="BC2022" s="328">
        <v>1.1518017E-15</v>
      </c>
      <c r="BD2022" s="328">
        <v>2.1404981999999999E-15</v>
      </c>
      <c r="BE2022" s="328">
        <v>1.2218524E-11</v>
      </c>
      <c r="BF2022" s="328">
        <v>7.3489612E-10</v>
      </c>
      <c r="BG2022" s="328">
        <v>2.0956586000000001E-11</v>
      </c>
      <c r="BH2022" s="328">
        <v>6.1330616000000002E-6</v>
      </c>
      <c r="BI2022" s="329">
        <v>4.0709719000000004E-3</v>
      </c>
      <c r="BJ2022" s="328">
        <v>2.0508609E-11</v>
      </c>
      <c r="BK2022" s="328">
        <v>1.2471450999999999E-13</v>
      </c>
      <c r="BL2022" s="328">
        <v>5.5798198000000003E-18</v>
      </c>
      <c r="BM2022" s="41"/>
      <c r="BN2022" s="122">
        <v>1.8027085E-6</v>
      </c>
      <c r="BO2022" s="122">
        <v>8.7296541999999997E-8</v>
      </c>
      <c r="BP2022" s="122">
        <v>8.4809325999999999E-7</v>
      </c>
      <c r="BQ2022" s="122">
        <v>7.2313779000000001E-9</v>
      </c>
      <c r="BR2022" s="122">
        <v>6.8243132E-8</v>
      </c>
      <c r="BS2022" s="122">
        <v>3.2838913000000002E-8</v>
      </c>
      <c r="BT2022" s="122">
        <v>4.0471954999999999E-10</v>
      </c>
      <c r="BU2022" s="122">
        <v>5.3046080000000003E-8</v>
      </c>
      <c r="BV2022" s="122">
        <v>3.7514311000000001E-9</v>
      </c>
      <c r="BW2022" s="122">
        <v>4.7428909999999999E-8</v>
      </c>
      <c r="BX2022" s="122">
        <v>6.0130335000000002E-10</v>
      </c>
      <c r="BY2022" s="122">
        <v>1.3662736E-8</v>
      </c>
      <c r="BZ2022" s="122">
        <v>1.1236726E-11</v>
      </c>
      <c r="CA2022" s="122">
        <v>7.4039657000000006E-8</v>
      </c>
      <c r="CB2022" s="122">
        <v>5.5758651000000005E-7</v>
      </c>
      <c r="CC2022" s="122">
        <v>5.5285075999999996E-9</v>
      </c>
      <c r="CD2022" s="122">
        <v>2.9441602E-9</v>
      </c>
      <c r="CE2022" s="137"/>
      <c r="CF2022" s="142"/>
      <c r="CG2022" s="76" t="s">
        <v>1257</v>
      </c>
    </row>
    <row r="2023" spans="1:85" ht="14.5" customHeight="1">
      <c r="A2023" s="41" t="s">
        <v>7640</v>
      </c>
      <c r="B2023" s="119" t="s">
        <v>7624</v>
      </c>
      <c r="C2023" s="120" t="str">
        <f t="shared" si="697"/>
        <v>F.130.01.113</v>
      </c>
      <c r="D2023" s="135" t="s">
        <v>848</v>
      </c>
      <c r="E2023" s="119" t="s">
        <v>6570</v>
      </c>
      <c r="F2023" s="118" t="s">
        <v>7639</v>
      </c>
      <c r="G2023" s="118">
        <v>2.6438619605099998E-2</v>
      </c>
      <c r="H2023" s="118">
        <v>1.3349609096000002E-3</v>
      </c>
      <c r="I2023" s="118">
        <v>2.3030134599999999E-3</v>
      </c>
      <c r="J2023" s="326">
        <v>1.0664454235499998E-2</v>
      </c>
      <c r="K2023" s="118">
        <v>1.2136190999999999E-2</v>
      </c>
      <c r="L2023" s="118">
        <v>7.5085723999999997E-4</v>
      </c>
      <c r="M2023" s="118">
        <v>1.3670683E-3</v>
      </c>
      <c r="N2023" s="118">
        <v>9.8048037999999994E-4</v>
      </c>
      <c r="O2023" s="118">
        <v>1.3106369000000001E-4</v>
      </c>
      <c r="P2023" s="330">
        <v>8.3866496000000007E-6</v>
      </c>
      <c r="Q2023" s="118">
        <v>2.1503019000000001E-4</v>
      </c>
      <c r="R2023" s="118">
        <v>1.8508791999999999E-4</v>
      </c>
      <c r="S2023" s="118">
        <v>1.3237040000000001E-4</v>
      </c>
      <c r="T2023" s="118">
        <v>1.0413248E-2</v>
      </c>
      <c r="U2023" s="330">
        <v>7.7696708E-5</v>
      </c>
      <c r="V2023" s="330">
        <v>3.7965764999999999E-5</v>
      </c>
      <c r="W2023" s="330">
        <v>3.1733624999999999E-6</v>
      </c>
      <c r="X2023" s="118">
        <v>0</v>
      </c>
      <c r="Y2023" s="41"/>
      <c r="Z2023" s="327">
        <v>9.1249556390977427E-2</v>
      </c>
      <c r="AA2023" s="41"/>
      <c r="AB2023" s="111">
        <v>1.4036455999999999</v>
      </c>
      <c r="AC2023" s="111">
        <v>1.3889739000000001</v>
      </c>
      <c r="AD2023" s="111">
        <v>1.0533387999999999E-2</v>
      </c>
      <c r="AE2023" s="111">
        <v>0</v>
      </c>
      <c r="AF2023" s="111">
        <v>1.0402899999999999E-3</v>
      </c>
      <c r="AG2023" s="111">
        <v>1.1308949E-3</v>
      </c>
      <c r="AH2023" s="111">
        <v>1.9671166999999999E-3</v>
      </c>
      <c r="AI2023" s="41"/>
      <c r="AJ2023" s="114">
        <v>2.0854043E-3</v>
      </c>
      <c r="AK2023" s="114">
        <v>1.8972552000000001E-3</v>
      </c>
      <c r="AL2023" s="114">
        <v>1.0081751E-4</v>
      </c>
      <c r="AM2023" s="121">
        <v>8.7331588000000003E-5</v>
      </c>
      <c r="AN2023" s="113">
        <v>1.1374431888641E-7</v>
      </c>
      <c r="AO2023" s="112">
        <v>3.72845826827659E-10</v>
      </c>
      <c r="AP2023" s="112">
        <v>1.2231315185000001E-2</v>
      </c>
      <c r="AQ2023" s="328">
        <v>8.5392873000000005E-8</v>
      </c>
      <c r="AR2023" s="328">
        <v>2.5767448E-10</v>
      </c>
      <c r="AS2023" s="328">
        <v>7.0389414999999997E-15</v>
      </c>
      <c r="AT2023" s="328">
        <v>9.3903857000000007E-12</v>
      </c>
      <c r="AU2023" s="328">
        <v>2.4577271E-13</v>
      </c>
      <c r="AV2023" s="328">
        <v>1.4579393E-10</v>
      </c>
      <c r="AW2023" s="328">
        <v>2.5893145999999999E-8</v>
      </c>
      <c r="AX2023" s="328">
        <v>2.1052735E-11</v>
      </c>
      <c r="AY2023" s="328">
        <v>3.0718225000000001E-11</v>
      </c>
      <c r="AZ2023" s="328">
        <v>6.2412636000000001E-14</v>
      </c>
      <c r="BA2023" s="328">
        <v>2.0103239E-15</v>
      </c>
      <c r="BB2023" s="328">
        <v>7.5130747000000002E-14</v>
      </c>
      <c r="BC2023" s="328">
        <v>3.4554051E-15</v>
      </c>
      <c r="BD2023" s="328">
        <v>6.4214947000000001E-15</v>
      </c>
      <c r="BE2023" s="328">
        <v>3.6655571000000002E-11</v>
      </c>
      <c r="BF2023" s="328">
        <v>2.2046884000000001E-9</v>
      </c>
      <c r="BG2023" s="328">
        <v>6.2869756999999994E-11</v>
      </c>
      <c r="BH2023" s="328">
        <v>1.8399185000000001E-5</v>
      </c>
      <c r="BI2023" s="329">
        <v>1.2212916000000001E-2</v>
      </c>
      <c r="BJ2023" s="328">
        <v>6.1525826999999995E-11</v>
      </c>
      <c r="BK2023" s="328">
        <v>3.7414354E-13</v>
      </c>
      <c r="BL2023" s="328">
        <v>1.6739458999999999E-17</v>
      </c>
      <c r="BM2023" s="41"/>
      <c r="BN2023" s="122">
        <v>5.4081253999999998E-6</v>
      </c>
      <c r="BO2023" s="122">
        <v>2.6188962000000002E-7</v>
      </c>
      <c r="BP2023" s="122">
        <v>2.5442797999999999E-6</v>
      </c>
      <c r="BQ2023" s="122">
        <v>2.1694133999999999E-8</v>
      </c>
      <c r="BR2023" s="122">
        <v>2.047294E-7</v>
      </c>
      <c r="BS2023" s="122">
        <v>9.8516737999999997E-8</v>
      </c>
      <c r="BT2023" s="122">
        <v>1.2141587000000001E-9</v>
      </c>
      <c r="BU2023" s="122">
        <v>1.5913824E-7</v>
      </c>
      <c r="BV2023" s="122">
        <v>1.1254293E-8</v>
      </c>
      <c r="BW2023" s="122">
        <v>1.4228673000000001E-7</v>
      </c>
      <c r="BX2023" s="122">
        <v>1.80391E-9</v>
      </c>
      <c r="BY2023" s="122">
        <v>4.0988208000000003E-8</v>
      </c>
      <c r="BZ2023" s="122">
        <v>3.3710176999999998E-11</v>
      </c>
      <c r="CA2023" s="122">
        <v>2.2211897E-7</v>
      </c>
      <c r="CB2023" s="122">
        <v>1.6727594999999999E-6</v>
      </c>
      <c r="CC2023" s="122">
        <v>1.6585523000000001E-8</v>
      </c>
      <c r="CD2023" s="122">
        <v>8.8324807000000003E-9</v>
      </c>
      <c r="CE2023" s="137"/>
      <c r="CF2023" s="142"/>
      <c r="CG2023" s="76" t="s">
        <v>1258</v>
      </c>
    </row>
    <row r="2024" spans="1:85" ht="14.5" customHeight="1">
      <c r="A2024" s="41" t="s">
        <v>7638</v>
      </c>
      <c r="B2024" s="119" t="s">
        <v>7624</v>
      </c>
      <c r="C2024" s="120" t="str">
        <f t="shared" si="697"/>
        <v>F.130.01.114</v>
      </c>
      <c r="D2024" s="135" t="s">
        <v>848</v>
      </c>
      <c r="E2024" s="119" t="s">
        <v>6570</v>
      </c>
      <c r="F2024" s="118" t="s">
        <v>7637</v>
      </c>
      <c r="G2024" s="118">
        <v>2.20321833565E-2</v>
      </c>
      <c r="H2024" s="118">
        <v>1.1124674446999999E-3</v>
      </c>
      <c r="I2024" s="118">
        <v>1.9191778899999999E-3</v>
      </c>
      <c r="J2024" s="326">
        <v>8.8870450218000007E-3</v>
      </c>
      <c r="K2024" s="118">
        <v>1.0113492999999999E-2</v>
      </c>
      <c r="L2024" s="118">
        <v>6.2571435999999995E-4</v>
      </c>
      <c r="M2024" s="118">
        <v>1.1392236E-3</v>
      </c>
      <c r="N2024" s="118">
        <v>8.1706699000000003E-4</v>
      </c>
      <c r="O2024" s="118">
        <v>1.0921975E-4</v>
      </c>
      <c r="P2024" s="330">
        <v>6.9888747000000002E-6</v>
      </c>
      <c r="Q2024" s="118">
        <v>1.7919183E-4</v>
      </c>
      <c r="R2024" s="118">
        <v>1.5423993E-4</v>
      </c>
      <c r="S2024" s="118">
        <v>1.1030865999999999E-4</v>
      </c>
      <c r="T2024" s="118">
        <v>8.6777065E-3</v>
      </c>
      <c r="U2024" s="330">
        <v>6.4747256000000002E-5</v>
      </c>
      <c r="V2024" s="330">
        <v>3.1638136999999999E-5</v>
      </c>
      <c r="W2024" s="330">
        <v>2.6444688000000002E-6</v>
      </c>
      <c r="X2024" s="118">
        <v>0</v>
      </c>
      <c r="Y2024" s="41"/>
      <c r="Z2024" s="327">
        <v>7.604130075187969E-2</v>
      </c>
      <c r="AA2024" s="41"/>
      <c r="AB2024" s="111">
        <v>1.1697046</v>
      </c>
      <c r="AC2024" s="111">
        <v>1.1574781999999999</v>
      </c>
      <c r="AD2024" s="111">
        <v>8.7778236999999995E-3</v>
      </c>
      <c r="AE2024" s="111">
        <v>0</v>
      </c>
      <c r="AF2024" s="111">
        <v>8.6690835999999997E-4</v>
      </c>
      <c r="AG2024" s="111">
        <v>9.4241240999999999E-4</v>
      </c>
      <c r="AH2024" s="111">
        <v>1.6392639000000001E-3</v>
      </c>
      <c r="AI2024" s="41"/>
      <c r="AJ2024" s="114">
        <v>1.7378369000000001E-3</v>
      </c>
      <c r="AK2024" s="114">
        <v>1.581046E-3</v>
      </c>
      <c r="AL2024" s="121">
        <v>8.4014593000000001E-5</v>
      </c>
      <c r="AM2024" s="121">
        <v>7.2776324000000002E-5</v>
      </c>
      <c r="AN2024" s="113">
        <v>9.4786931203990007E-8</v>
      </c>
      <c r="AO2024" s="112">
        <v>3.1070486052984895E-10</v>
      </c>
      <c r="AP2024" s="112">
        <v>1.0192762653999999E-2</v>
      </c>
      <c r="AQ2024" s="328">
        <v>7.1160727E-8</v>
      </c>
      <c r="AR2024" s="328">
        <v>2.1472873999999999E-10</v>
      </c>
      <c r="AS2024" s="328">
        <v>5.8657846000000004E-15</v>
      </c>
      <c r="AT2024" s="328">
        <v>7.8253213999999992E-12</v>
      </c>
      <c r="AU2024" s="328">
        <v>2.0481058999999999E-13</v>
      </c>
      <c r="AV2024" s="328">
        <v>1.2149493999999999E-10</v>
      </c>
      <c r="AW2024" s="328">
        <v>2.1577621000000001E-8</v>
      </c>
      <c r="AX2024" s="328">
        <v>1.7543945000000001E-11</v>
      </c>
      <c r="AY2024" s="328">
        <v>2.5598519999999999E-11</v>
      </c>
      <c r="AZ2024" s="328">
        <v>5.2010530000000003E-14</v>
      </c>
      <c r="BA2024" s="328">
        <v>1.6752698999999999E-15</v>
      </c>
      <c r="BB2024" s="328">
        <v>6.2608955999999996E-14</v>
      </c>
      <c r="BC2024" s="328">
        <v>2.8795042E-15</v>
      </c>
      <c r="BD2024" s="328">
        <v>5.3512456000000003E-15</v>
      </c>
      <c r="BE2024" s="328">
        <v>3.0546309000000002E-11</v>
      </c>
      <c r="BF2024" s="328">
        <v>1.8372403000000001E-9</v>
      </c>
      <c r="BG2024" s="328">
        <v>5.2391463999999998E-11</v>
      </c>
      <c r="BH2024" s="328">
        <v>1.5332654000000001E-5</v>
      </c>
      <c r="BI2024" s="329">
        <v>1.0177429999999999E-2</v>
      </c>
      <c r="BJ2024" s="328">
        <v>5.1271523000000001E-11</v>
      </c>
      <c r="BK2024" s="328">
        <v>3.1178628999999998E-13</v>
      </c>
      <c r="BL2024" s="328">
        <v>1.3949549E-17</v>
      </c>
      <c r="BM2024" s="41"/>
      <c r="BN2024" s="122">
        <v>4.5067712000000003E-6</v>
      </c>
      <c r="BO2024" s="122">
        <v>2.1824135E-7</v>
      </c>
      <c r="BP2024" s="122">
        <v>2.1202332000000002E-6</v>
      </c>
      <c r="BQ2024" s="122">
        <v>1.8078445000000001E-8</v>
      </c>
      <c r="BR2024" s="122">
        <v>1.7060783000000001E-7</v>
      </c>
      <c r="BS2024" s="122">
        <v>8.2097282000000001E-8</v>
      </c>
      <c r="BT2024" s="122">
        <v>1.0117989E-9</v>
      </c>
      <c r="BU2024" s="122">
        <v>1.3261520000000001E-7</v>
      </c>
      <c r="BV2024" s="122">
        <v>9.3785777000000002E-9</v>
      </c>
      <c r="BW2024" s="122">
        <v>1.1857227999999999E-7</v>
      </c>
      <c r="BX2024" s="122">
        <v>1.5032583999999999E-9</v>
      </c>
      <c r="BY2024" s="122">
        <v>3.4156840000000001E-8</v>
      </c>
      <c r="BZ2024" s="122">
        <v>2.8091814E-11</v>
      </c>
      <c r="CA2024" s="122">
        <v>1.8509913999999999E-7</v>
      </c>
      <c r="CB2024" s="122">
        <v>1.3939663000000001E-6</v>
      </c>
      <c r="CC2024" s="122">
        <v>1.3821269E-8</v>
      </c>
      <c r="CD2024" s="122">
        <v>7.3604005999999997E-9</v>
      </c>
      <c r="CE2024" s="137"/>
      <c r="CF2024" s="142"/>
      <c r="CG2024" s="76" t="s">
        <v>1255</v>
      </c>
    </row>
    <row r="2025" spans="1:85" ht="14.5" customHeight="1">
      <c r="A2025" s="41" t="s">
        <v>7636</v>
      </c>
      <c r="B2025" s="119" t="s">
        <v>7624</v>
      </c>
      <c r="C2025" s="120" t="str">
        <f t="shared" si="697"/>
        <v>F.130.01.115</v>
      </c>
      <c r="D2025" s="135" t="s">
        <v>848</v>
      </c>
      <c r="E2025" s="119" t="s">
        <v>6570</v>
      </c>
      <c r="F2025" s="118" t="s">
        <v>7635</v>
      </c>
      <c r="G2025" s="118">
        <v>2.6438619605099998E-2</v>
      </c>
      <c r="H2025" s="118">
        <v>1.3349609096000002E-3</v>
      </c>
      <c r="I2025" s="118">
        <v>2.3030134599999999E-3</v>
      </c>
      <c r="J2025" s="326">
        <v>1.0664454235499998E-2</v>
      </c>
      <c r="K2025" s="118">
        <v>1.2136190999999999E-2</v>
      </c>
      <c r="L2025" s="118">
        <v>7.5085723999999997E-4</v>
      </c>
      <c r="M2025" s="118">
        <v>1.3670683E-3</v>
      </c>
      <c r="N2025" s="118">
        <v>9.8048037999999994E-4</v>
      </c>
      <c r="O2025" s="118">
        <v>1.3106369000000001E-4</v>
      </c>
      <c r="P2025" s="330">
        <v>8.3866496000000007E-6</v>
      </c>
      <c r="Q2025" s="118">
        <v>2.1503019000000001E-4</v>
      </c>
      <c r="R2025" s="118">
        <v>1.8508791999999999E-4</v>
      </c>
      <c r="S2025" s="118">
        <v>1.3237040000000001E-4</v>
      </c>
      <c r="T2025" s="118">
        <v>1.0413248E-2</v>
      </c>
      <c r="U2025" s="330">
        <v>7.7696708E-5</v>
      </c>
      <c r="V2025" s="330">
        <v>3.7965764999999999E-5</v>
      </c>
      <c r="W2025" s="330">
        <v>3.1733624999999999E-6</v>
      </c>
      <c r="X2025" s="118">
        <v>0</v>
      </c>
      <c r="Y2025" s="41"/>
      <c r="Z2025" s="327">
        <v>9.1249556390977427E-2</v>
      </c>
      <c r="AA2025" s="41"/>
      <c r="AB2025" s="111">
        <v>1.4036455999999999</v>
      </c>
      <c r="AC2025" s="111">
        <v>1.3889739000000001</v>
      </c>
      <c r="AD2025" s="111">
        <v>1.0533387999999999E-2</v>
      </c>
      <c r="AE2025" s="111">
        <v>0</v>
      </c>
      <c r="AF2025" s="111">
        <v>1.0402899999999999E-3</v>
      </c>
      <c r="AG2025" s="111">
        <v>1.1308949E-3</v>
      </c>
      <c r="AH2025" s="111">
        <v>1.9671166999999999E-3</v>
      </c>
      <c r="AI2025" s="41"/>
      <c r="AJ2025" s="114">
        <v>2.0854043E-3</v>
      </c>
      <c r="AK2025" s="114">
        <v>1.8972552000000001E-3</v>
      </c>
      <c r="AL2025" s="114">
        <v>1.0081751E-4</v>
      </c>
      <c r="AM2025" s="121">
        <v>8.7331588000000003E-5</v>
      </c>
      <c r="AN2025" s="113">
        <v>1.1374431888641E-7</v>
      </c>
      <c r="AO2025" s="112">
        <v>3.72845826827659E-10</v>
      </c>
      <c r="AP2025" s="112">
        <v>1.2231315185000001E-2</v>
      </c>
      <c r="AQ2025" s="328">
        <v>8.5392873000000005E-8</v>
      </c>
      <c r="AR2025" s="328">
        <v>2.5767448E-10</v>
      </c>
      <c r="AS2025" s="328">
        <v>7.0389414999999997E-15</v>
      </c>
      <c r="AT2025" s="328">
        <v>9.3903857000000007E-12</v>
      </c>
      <c r="AU2025" s="328">
        <v>2.4577271E-13</v>
      </c>
      <c r="AV2025" s="328">
        <v>1.4579393E-10</v>
      </c>
      <c r="AW2025" s="328">
        <v>2.5893145999999999E-8</v>
      </c>
      <c r="AX2025" s="328">
        <v>2.1052735E-11</v>
      </c>
      <c r="AY2025" s="328">
        <v>3.0718225000000001E-11</v>
      </c>
      <c r="AZ2025" s="328">
        <v>6.2412636000000001E-14</v>
      </c>
      <c r="BA2025" s="328">
        <v>2.0103239E-15</v>
      </c>
      <c r="BB2025" s="328">
        <v>7.5130747000000002E-14</v>
      </c>
      <c r="BC2025" s="328">
        <v>3.4554051E-15</v>
      </c>
      <c r="BD2025" s="328">
        <v>6.4214947000000001E-15</v>
      </c>
      <c r="BE2025" s="328">
        <v>3.6655571000000002E-11</v>
      </c>
      <c r="BF2025" s="328">
        <v>2.2046884000000001E-9</v>
      </c>
      <c r="BG2025" s="328">
        <v>6.2869756999999994E-11</v>
      </c>
      <c r="BH2025" s="328">
        <v>1.8399185000000001E-5</v>
      </c>
      <c r="BI2025" s="329">
        <v>1.2212916000000001E-2</v>
      </c>
      <c r="BJ2025" s="328">
        <v>6.1525826999999995E-11</v>
      </c>
      <c r="BK2025" s="328">
        <v>3.7414354E-13</v>
      </c>
      <c r="BL2025" s="328">
        <v>1.6739458999999999E-17</v>
      </c>
      <c r="BM2025" s="41"/>
      <c r="BN2025" s="122">
        <v>5.4081253999999998E-6</v>
      </c>
      <c r="BO2025" s="122">
        <v>2.6188962000000002E-7</v>
      </c>
      <c r="BP2025" s="122">
        <v>2.5442797999999999E-6</v>
      </c>
      <c r="BQ2025" s="122">
        <v>2.1694133999999999E-8</v>
      </c>
      <c r="BR2025" s="122">
        <v>2.047294E-7</v>
      </c>
      <c r="BS2025" s="122">
        <v>9.8516737999999997E-8</v>
      </c>
      <c r="BT2025" s="122">
        <v>1.2141587000000001E-9</v>
      </c>
      <c r="BU2025" s="122">
        <v>1.5913824E-7</v>
      </c>
      <c r="BV2025" s="122">
        <v>1.1254293E-8</v>
      </c>
      <c r="BW2025" s="122">
        <v>1.4228673000000001E-7</v>
      </c>
      <c r="BX2025" s="122">
        <v>1.80391E-9</v>
      </c>
      <c r="BY2025" s="122">
        <v>4.0988208000000003E-8</v>
      </c>
      <c r="BZ2025" s="122">
        <v>3.3710176999999998E-11</v>
      </c>
      <c r="CA2025" s="122">
        <v>2.2211897E-7</v>
      </c>
      <c r="CB2025" s="122">
        <v>1.6727594999999999E-6</v>
      </c>
      <c r="CC2025" s="122">
        <v>1.6585523000000001E-8</v>
      </c>
      <c r="CD2025" s="122">
        <v>8.8324807000000003E-9</v>
      </c>
      <c r="CE2025" s="137"/>
      <c r="CF2025" s="138"/>
      <c r="CG2025" s="76" t="s">
        <v>1258</v>
      </c>
    </row>
    <row r="2026" spans="1:85" ht="14.5" customHeight="1">
      <c r="A2026" s="41" t="s">
        <v>7634</v>
      </c>
      <c r="B2026" s="119" t="s">
        <v>7624</v>
      </c>
      <c r="C2026" s="120" t="str">
        <f t="shared" si="697"/>
        <v>F.130.01.116</v>
      </c>
      <c r="D2026" s="135" t="s">
        <v>848</v>
      </c>
      <c r="E2026" s="119" t="s">
        <v>6570</v>
      </c>
      <c r="F2026" s="118" t="s">
        <v>7633</v>
      </c>
      <c r="G2026" s="118">
        <v>0</v>
      </c>
      <c r="H2026" s="118">
        <v>0</v>
      </c>
      <c r="I2026" s="118">
        <v>0</v>
      </c>
      <c r="J2026" s="326">
        <v>0</v>
      </c>
      <c r="K2026" s="118">
        <v>0</v>
      </c>
      <c r="L2026" s="118">
        <v>0</v>
      </c>
      <c r="M2026" s="118">
        <v>0</v>
      </c>
      <c r="N2026" s="118">
        <v>0</v>
      </c>
      <c r="O2026" s="118">
        <v>0</v>
      </c>
      <c r="P2026" s="118">
        <v>0</v>
      </c>
      <c r="Q2026" s="118">
        <v>0</v>
      </c>
      <c r="R2026" s="118">
        <v>0</v>
      </c>
      <c r="S2026" s="118">
        <v>0</v>
      </c>
      <c r="T2026" s="118">
        <v>0</v>
      </c>
      <c r="U2026" s="118">
        <v>0</v>
      </c>
      <c r="V2026" s="118">
        <v>0</v>
      </c>
      <c r="W2026" s="118">
        <v>0</v>
      </c>
      <c r="X2026" s="118">
        <v>0</v>
      </c>
      <c r="Y2026" s="41"/>
      <c r="Z2026" s="327">
        <v>0</v>
      </c>
      <c r="AA2026" s="41"/>
      <c r="AB2026" s="111">
        <v>0</v>
      </c>
      <c r="AC2026" s="111">
        <v>0</v>
      </c>
      <c r="AD2026" s="111">
        <v>0</v>
      </c>
      <c r="AE2026" s="111">
        <v>0</v>
      </c>
      <c r="AF2026" s="111">
        <v>0</v>
      </c>
      <c r="AG2026" s="111">
        <v>0</v>
      </c>
      <c r="AH2026" s="111">
        <v>0</v>
      </c>
      <c r="AI2026" s="41"/>
      <c r="AJ2026" s="114">
        <v>0</v>
      </c>
      <c r="AK2026" s="114">
        <v>0</v>
      </c>
      <c r="AL2026" s="114">
        <v>0</v>
      </c>
      <c r="AM2026" s="114">
        <v>0</v>
      </c>
      <c r="AN2026" s="113">
        <v>0</v>
      </c>
      <c r="AO2026" s="112">
        <v>0</v>
      </c>
      <c r="AP2026" s="112">
        <v>0</v>
      </c>
      <c r="AQ2026" s="329">
        <v>0</v>
      </c>
      <c r="AR2026" s="329">
        <v>0</v>
      </c>
      <c r="AS2026" s="329">
        <v>0</v>
      </c>
      <c r="AT2026" s="329">
        <v>0</v>
      </c>
      <c r="AU2026" s="329">
        <v>0</v>
      </c>
      <c r="AV2026" s="329">
        <v>0</v>
      </c>
      <c r="AW2026" s="329">
        <v>0</v>
      </c>
      <c r="AX2026" s="329">
        <v>0</v>
      </c>
      <c r="AY2026" s="329">
        <v>0</v>
      </c>
      <c r="AZ2026" s="329">
        <v>0</v>
      </c>
      <c r="BA2026" s="329">
        <v>0</v>
      </c>
      <c r="BB2026" s="329">
        <v>0</v>
      </c>
      <c r="BC2026" s="329">
        <v>0</v>
      </c>
      <c r="BD2026" s="329">
        <v>0</v>
      </c>
      <c r="BE2026" s="329">
        <v>0</v>
      </c>
      <c r="BF2026" s="329">
        <v>0</v>
      </c>
      <c r="BG2026" s="329">
        <v>0</v>
      </c>
      <c r="BH2026" s="329">
        <v>0</v>
      </c>
      <c r="BI2026" s="329">
        <v>0</v>
      </c>
      <c r="BJ2026" s="329">
        <v>0</v>
      </c>
      <c r="BK2026" s="329">
        <v>0</v>
      </c>
      <c r="BL2026" s="329">
        <v>0</v>
      </c>
      <c r="BM2026" s="41"/>
      <c r="BN2026" s="111">
        <v>0</v>
      </c>
      <c r="BO2026" s="111">
        <v>0</v>
      </c>
      <c r="BP2026" s="111">
        <v>0</v>
      </c>
      <c r="BQ2026" s="111">
        <v>0</v>
      </c>
      <c r="BR2026" s="111">
        <v>0</v>
      </c>
      <c r="BS2026" s="111">
        <v>0</v>
      </c>
      <c r="BT2026" s="111">
        <v>0</v>
      </c>
      <c r="BU2026" s="111">
        <v>0</v>
      </c>
      <c r="BV2026" s="111">
        <v>0</v>
      </c>
      <c r="BW2026" s="111">
        <v>0</v>
      </c>
      <c r="BX2026" s="111">
        <v>0</v>
      </c>
      <c r="BY2026" s="111">
        <v>0</v>
      </c>
      <c r="BZ2026" s="111">
        <v>0</v>
      </c>
      <c r="CA2026" s="111">
        <v>0</v>
      </c>
      <c r="CB2026" s="111">
        <v>0</v>
      </c>
      <c r="CC2026" s="111">
        <v>0</v>
      </c>
      <c r="CD2026" s="111">
        <v>0</v>
      </c>
      <c r="CE2026" s="137"/>
      <c r="CF2026" s="138"/>
      <c r="CG2026" s="76" t="s">
        <v>7629</v>
      </c>
    </row>
    <row r="2027" spans="1:85" ht="14.5" customHeight="1">
      <c r="A2027" s="41" t="s">
        <v>7632</v>
      </c>
      <c r="B2027" s="119" t="s">
        <v>7624</v>
      </c>
      <c r="C2027" s="120" t="str">
        <f t="shared" si="697"/>
        <v>F.130.01.117</v>
      </c>
      <c r="D2027" s="135" t="s">
        <v>848</v>
      </c>
      <c r="E2027" s="119" t="s">
        <v>6570</v>
      </c>
      <c r="F2027" s="118" t="s">
        <v>7630</v>
      </c>
      <c r="G2027" s="118">
        <v>0.20083000000000001</v>
      </c>
      <c r="H2027" s="118">
        <v>0</v>
      </c>
      <c r="I2027" s="118">
        <v>0</v>
      </c>
      <c r="J2027" s="326">
        <v>0</v>
      </c>
      <c r="K2027" s="118">
        <v>0.20083000000000001</v>
      </c>
      <c r="L2027" s="118">
        <v>0</v>
      </c>
      <c r="M2027" s="118">
        <v>0</v>
      </c>
      <c r="N2027" s="118">
        <v>0</v>
      </c>
      <c r="O2027" s="118">
        <v>0</v>
      </c>
      <c r="P2027" s="118">
        <v>0</v>
      </c>
      <c r="Q2027" s="118">
        <v>0</v>
      </c>
      <c r="R2027" s="118">
        <v>0</v>
      </c>
      <c r="S2027" s="118">
        <v>0</v>
      </c>
      <c r="T2027" s="118">
        <v>0</v>
      </c>
      <c r="U2027" s="118">
        <v>0</v>
      </c>
      <c r="V2027" s="118">
        <v>0</v>
      </c>
      <c r="W2027" s="118">
        <v>0</v>
      </c>
      <c r="X2027" s="118">
        <v>0</v>
      </c>
      <c r="Y2027" s="41"/>
      <c r="Z2027" s="327">
        <v>1.51</v>
      </c>
      <c r="AA2027" s="41"/>
      <c r="AB2027" s="111">
        <v>0</v>
      </c>
      <c r="AC2027" s="111">
        <v>0</v>
      </c>
      <c r="AD2027" s="111">
        <v>0</v>
      </c>
      <c r="AE2027" s="111">
        <v>0</v>
      </c>
      <c r="AF2027" s="111">
        <v>0</v>
      </c>
      <c r="AG2027" s="111">
        <v>0</v>
      </c>
      <c r="AH2027" s="111">
        <v>0</v>
      </c>
      <c r="AI2027" s="41"/>
      <c r="AJ2027" s="114">
        <v>2.4516632999999999E-2</v>
      </c>
      <c r="AK2027" s="114">
        <v>2.3373350000000001E-2</v>
      </c>
      <c r="AL2027" s="114">
        <v>1.1432823999999999E-3</v>
      </c>
      <c r="AM2027" s="114">
        <v>0</v>
      </c>
      <c r="AN2027" s="113">
        <v>1.4012799999999999E-6</v>
      </c>
      <c r="AO2027" s="112">
        <v>4.2281155150000001E-9</v>
      </c>
      <c r="AP2027" s="112">
        <v>0</v>
      </c>
      <c r="AQ2027" s="328">
        <v>1.4012799999999999E-6</v>
      </c>
      <c r="AR2027" s="328">
        <v>4.2279999999999999E-9</v>
      </c>
      <c r="AS2027" s="328">
        <v>1.1551499999999999E-13</v>
      </c>
      <c r="AT2027" s="329">
        <v>0</v>
      </c>
      <c r="AU2027" s="329">
        <v>0</v>
      </c>
      <c r="AV2027" s="329">
        <v>0</v>
      </c>
      <c r="AW2027" s="329">
        <v>0</v>
      </c>
      <c r="AX2027" s="329">
        <v>0</v>
      </c>
      <c r="AY2027" s="329">
        <v>0</v>
      </c>
      <c r="AZ2027" s="329">
        <v>0</v>
      </c>
      <c r="BA2027" s="329">
        <v>0</v>
      </c>
      <c r="BB2027" s="329">
        <v>0</v>
      </c>
      <c r="BC2027" s="329">
        <v>0</v>
      </c>
      <c r="BD2027" s="329">
        <v>0</v>
      </c>
      <c r="BE2027" s="329">
        <v>0</v>
      </c>
      <c r="BF2027" s="329">
        <v>0</v>
      </c>
      <c r="BG2027" s="329">
        <v>0</v>
      </c>
      <c r="BH2027" s="329">
        <v>0</v>
      </c>
      <c r="BI2027" s="329">
        <v>0</v>
      </c>
      <c r="BJ2027" s="329">
        <v>0</v>
      </c>
      <c r="BK2027" s="329">
        <v>0</v>
      </c>
      <c r="BL2027" s="329">
        <v>0</v>
      </c>
      <c r="BM2027" s="41"/>
      <c r="BN2027" s="122">
        <v>4.2102806999999999E-5</v>
      </c>
      <c r="BO2027" s="111">
        <v>0</v>
      </c>
      <c r="BP2027" s="122">
        <v>4.2102806999999999E-5</v>
      </c>
      <c r="BQ2027" s="111">
        <v>0</v>
      </c>
      <c r="BR2027" s="111">
        <v>0</v>
      </c>
      <c r="BS2027" s="111">
        <v>0</v>
      </c>
      <c r="BT2027" s="111">
        <v>0</v>
      </c>
      <c r="BU2027" s="111">
        <v>0</v>
      </c>
      <c r="BV2027" s="111">
        <v>0</v>
      </c>
      <c r="BW2027" s="111">
        <v>0</v>
      </c>
      <c r="BX2027" s="111">
        <v>0</v>
      </c>
      <c r="BY2027" s="111">
        <v>0</v>
      </c>
      <c r="BZ2027" s="111">
        <v>0</v>
      </c>
      <c r="CA2027" s="111">
        <v>0</v>
      </c>
      <c r="CB2027" s="111">
        <v>0</v>
      </c>
      <c r="CC2027" s="111">
        <v>0</v>
      </c>
      <c r="CD2027" s="111">
        <v>0</v>
      </c>
      <c r="CG2027" s="76" t="s">
        <v>7629</v>
      </c>
    </row>
    <row r="2028" spans="1:85" ht="14.5" customHeight="1">
      <c r="A2028" s="41" t="s">
        <v>7628</v>
      </c>
      <c r="B2028" s="119" t="s">
        <v>7624</v>
      </c>
      <c r="C2028" s="120" t="str">
        <f t="shared" si="697"/>
        <v>F.130.01.118</v>
      </c>
      <c r="D2028" s="135" t="s">
        <v>848</v>
      </c>
      <c r="E2028" s="119" t="s">
        <v>6570</v>
      </c>
      <c r="F2028" s="118" t="s">
        <v>7626</v>
      </c>
      <c r="G2028" s="118">
        <v>2.2533619014300003E-2</v>
      </c>
      <c r="H2028" s="118">
        <v>6.8734297699999997E-4</v>
      </c>
      <c r="I2028" s="118">
        <v>1.5841027169999999E-3</v>
      </c>
      <c r="J2028" s="326">
        <v>2.8091373203000002E-3</v>
      </c>
      <c r="K2028" s="118">
        <v>1.7453036000000002E-2</v>
      </c>
      <c r="L2028" s="118">
        <v>8.7184844000000002E-4</v>
      </c>
      <c r="M2028" s="118">
        <v>6.9836612999999998E-4</v>
      </c>
      <c r="N2028" s="118">
        <v>5.8968485999999997E-4</v>
      </c>
      <c r="O2028" s="330">
        <v>9.3123684E-5</v>
      </c>
      <c r="P2028" s="330">
        <v>2.4218797000000001E-6</v>
      </c>
      <c r="Q2028" s="330">
        <v>2.1125532999999999E-6</v>
      </c>
      <c r="R2028" s="330">
        <v>1.3888147E-5</v>
      </c>
      <c r="S2028" s="118">
        <v>1.0203593000000001E-4</v>
      </c>
      <c r="T2028" s="118">
        <v>0</v>
      </c>
      <c r="U2028" s="118">
        <v>2.7069960000000001E-3</v>
      </c>
      <c r="V2028" s="330">
        <v>1.053903E-7</v>
      </c>
      <c r="W2028" s="118">
        <v>0</v>
      </c>
      <c r="X2028" s="118">
        <v>0</v>
      </c>
      <c r="Y2028" s="41"/>
      <c r="Z2028" s="327">
        <v>0.13122583458646617</v>
      </c>
      <c r="AA2028" s="41"/>
      <c r="AB2028" s="111">
        <v>2.1642649</v>
      </c>
      <c r="AC2028" s="111">
        <v>1.5467595999999999</v>
      </c>
      <c r="AD2028" s="111">
        <v>0.36695432</v>
      </c>
      <c r="AE2028" s="111">
        <v>0</v>
      </c>
      <c r="AF2028" s="111">
        <v>3.1130656E-2</v>
      </c>
      <c r="AG2028" s="111">
        <v>0.13644612</v>
      </c>
      <c r="AH2028" s="111">
        <v>8.297417E-2</v>
      </c>
      <c r="AI2028" s="41"/>
      <c r="AJ2028" s="114">
        <v>2.5971079999999999E-3</v>
      </c>
      <c r="AK2028" s="114">
        <v>2.4386716000000001E-3</v>
      </c>
      <c r="AL2028" s="114">
        <v>1.1005906E-4</v>
      </c>
      <c r="AM2028" s="121">
        <v>4.8377332000000003E-5</v>
      </c>
      <c r="AN2028" s="113">
        <v>1.4620333135662002E-7</v>
      </c>
      <c r="AO2028" s="112">
        <v>4.0702315513311704E-10</v>
      </c>
      <c r="AP2028" s="112">
        <v>6.7755367512000002E-3</v>
      </c>
      <c r="AQ2028" s="328">
        <v>1.2216365000000001E-7</v>
      </c>
      <c r="AR2028" s="328">
        <v>3.6861155000000001E-10</v>
      </c>
      <c r="AS2028" s="328">
        <v>1.0070370999999999E-14</v>
      </c>
      <c r="AT2028" s="328">
        <v>1.6990799E-12</v>
      </c>
      <c r="AU2028" s="328">
        <v>2.2071872E-13</v>
      </c>
      <c r="AV2028" s="328">
        <v>8.7682326999999994E-11</v>
      </c>
      <c r="AW2028" s="328">
        <v>2.3913585999999999E-8</v>
      </c>
      <c r="AX2028" s="328">
        <v>1.2489112E-11</v>
      </c>
      <c r="AY2028" s="328">
        <v>2.57733E-11</v>
      </c>
      <c r="AZ2028" s="328">
        <v>2.4777307E-15</v>
      </c>
      <c r="BA2028" s="328">
        <v>1.2709557E-17</v>
      </c>
      <c r="BB2028" s="328">
        <v>5.2505683E-15</v>
      </c>
      <c r="BC2028" s="328">
        <v>3.0335079999999999E-16</v>
      </c>
      <c r="BD2028" s="328">
        <v>2.2927276000000002E-16</v>
      </c>
      <c r="BE2028" s="328">
        <v>2.6379356E-11</v>
      </c>
      <c r="BF2028" s="328">
        <v>1.0113875E-11</v>
      </c>
      <c r="BG2028" s="328">
        <v>1.3084913000000001E-13</v>
      </c>
      <c r="BH2028" s="328">
        <v>2.1933512E-6</v>
      </c>
      <c r="BI2028" s="329">
        <v>6.7733434000000004E-3</v>
      </c>
      <c r="BJ2028" s="329">
        <v>0</v>
      </c>
      <c r="BK2028" s="329">
        <v>0</v>
      </c>
      <c r="BL2028" s="329">
        <v>0</v>
      </c>
      <c r="BM2028" s="41"/>
      <c r="BN2028" s="122">
        <v>6.7025324000000004E-6</v>
      </c>
      <c r="BO2028" s="122">
        <v>2.0637363E-7</v>
      </c>
      <c r="BP2028" s="122">
        <v>3.6589243999999998E-6</v>
      </c>
      <c r="BQ2028" s="122">
        <v>1.6351746000000001E-9</v>
      </c>
      <c r="BR2028" s="122">
        <v>2.1134793000000001E-7</v>
      </c>
      <c r="BS2028" s="122">
        <v>5.6368699E-8</v>
      </c>
      <c r="BT2028" s="122">
        <v>3.1785489000000002E-12</v>
      </c>
      <c r="BU2028" s="122">
        <v>8.5723054999999994E-8</v>
      </c>
      <c r="BV2028" s="122">
        <v>3.2499921000000001E-9</v>
      </c>
      <c r="BW2028" s="122">
        <v>1.3978888000000001E-9</v>
      </c>
      <c r="BX2028" s="122">
        <v>1.6589784999999999E-9</v>
      </c>
      <c r="BY2028" s="122">
        <v>9.5124175999999997E-11</v>
      </c>
      <c r="BZ2028" s="122">
        <v>2.9284110000000002E-11</v>
      </c>
      <c r="CA2028" s="122">
        <v>1.2586833000000001E-7</v>
      </c>
      <c r="CB2028" s="122">
        <v>2.3018878000000001E-6</v>
      </c>
      <c r="CC2028" s="122">
        <v>4.7968935999999997E-8</v>
      </c>
      <c r="CD2028" s="111">
        <v>0</v>
      </c>
      <c r="CG2028" s="76" t="s">
        <v>7621</v>
      </c>
    </row>
    <row r="2029" spans="1:85" ht="14.5" customHeight="1">
      <c r="A2029" s="41" t="s">
        <v>7625</v>
      </c>
      <c r="B2029" s="119" t="s">
        <v>7624</v>
      </c>
      <c r="C2029" s="120" t="str">
        <f t="shared" si="697"/>
        <v>F.130.01.119</v>
      </c>
      <c r="D2029" s="135" t="s">
        <v>848</v>
      </c>
      <c r="E2029" s="119" t="s">
        <v>6570</v>
      </c>
      <c r="F2029" s="118" t="s">
        <v>7622</v>
      </c>
      <c r="G2029" s="118">
        <v>-0.2293819504987</v>
      </c>
      <c r="H2029" s="118">
        <v>-9.0920647599999991E-3</v>
      </c>
      <c r="I2029" s="118">
        <v>-1.4703333359999999E-2</v>
      </c>
      <c r="J2029" s="326">
        <v>5.0573762129999997E-4</v>
      </c>
      <c r="K2029" s="118">
        <v>-0.20609229000000001</v>
      </c>
      <c r="L2029" s="118">
        <v>-4.9733924000000002E-3</v>
      </c>
      <c r="M2029" s="118">
        <v>-8.8787551999999995E-3</v>
      </c>
      <c r="N2029" s="118">
        <v>-7.6408613999999998E-3</v>
      </c>
      <c r="O2029" s="118">
        <v>-1.1732941000000001E-3</v>
      </c>
      <c r="P2029" s="118">
        <v>-1.4843372999999999E-4</v>
      </c>
      <c r="Q2029" s="118">
        <v>-1.2947553000000001E-4</v>
      </c>
      <c r="R2029" s="118">
        <v>-8.5118575999999996E-4</v>
      </c>
      <c r="S2029" s="118">
        <v>-2.0833854000000001E-4</v>
      </c>
      <c r="T2029" s="118">
        <v>0</v>
      </c>
      <c r="U2029" s="118">
        <v>7.2053538999999997E-4</v>
      </c>
      <c r="V2029" s="330">
        <v>-6.4592287000000003E-6</v>
      </c>
      <c r="W2029" s="118">
        <v>0</v>
      </c>
      <c r="X2029" s="118">
        <v>0</v>
      </c>
      <c r="Y2029" s="41"/>
      <c r="Z2029" s="327">
        <v>-1.5495660902255639</v>
      </c>
      <c r="AA2029" s="41"/>
      <c r="AB2029" s="111">
        <v>-21.512270000000001</v>
      </c>
      <c r="AC2029" s="111">
        <v>-21.805712</v>
      </c>
      <c r="AD2029" s="111">
        <v>9.7640247999999999E-2</v>
      </c>
      <c r="AE2029" s="111">
        <v>0</v>
      </c>
      <c r="AF2029" s="111">
        <v>3.1130656E-2</v>
      </c>
      <c r="AG2029" s="111">
        <v>0.13374978000000001</v>
      </c>
      <c r="AH2029" s="111">
        <v>3.0920580999999999E-2</v>
      </c>
      <c r="AI2029" s="41"/>
      <c r="AJ2029" s="114">
        <v>-3.0060290999999999E-2</v>
      </c>
      <c r="AK2029" s="114">
        <v>-2.7643852E-2</v>
      </c>
      <c r="AL2029" s="114">
        <v>-1.2934661999999999E-3</v>
      </c>
      <c r="AM2029" s="114">
        <v>-1.1229737E-3</v>
      </c>
      <c r="AN2029" s="113">
        <v>-1.657305230012E-6</v>
      </c>
      <c r="AO2029" s="112">
        <v>-4.7835289442495293E-9</v>
      </c>
      <c r="AP2029" s="112">
        <v>-0.15727922218100002</v>
      </c>
      <c r="AQ2029" s="328">
        <v>-1.4616595E-6</v>
      </c>
      <c r="AR2029" s="328">
        <v>-4.4110580000000001E-9</v>
      </c>
      <c r="AS2029" s="328">
        <v>-1.2047823000000001E-13</v>
      </c>
      <c r="AT2029" s="328">
        <v>-1.0413431E-10</v>
      </c>
      <c r="AU2029" s="328">
        <v>-1.3527552E-11</v>
      </c>
      <c r="AV2029" s="328">
        <v>-1.1361674E-9</v>
      </c>
      <c r="AW2029" s="328">
        <v>-1.9215528E-7</v>
      </c>
      <c r="AX2029" s="328">
        <v>-1.6470284E-10</v>
      </c>
      <c r="AY2029" s="328">
        <v>-1.9912098E-10</v>
      </c>
      <c r="AZ2029" s="328">
        <v>-1.5185676E-13</v>
      </c>
      <c r="BA2029" s="328">
        <v>-7.7895152999999999E-16</v>
      </c>
      <c r="BB2029" s="328">
        <v>-3.2180023000000002E-13</v>
      </c>
      <c r="BC2029" s="328">
        <v>-1.859196E-14</v>
      </c>
      <c r="BD2029" s="328">
        <v>-1.4051818E-14</v>
      </c>
      <c r="BE2029" s="328">
        <v>-1.616755E-9</v>
      </c>
      <c r="BF2029" s="328">
        <v>-6.1986575000000004E-10</v>
      </c>
      <c r="BG2029" s="328">
        <v>-8.0195663000000002E-12</v>
      </c>
      <c r="BH2029" s="328">
        <v>-1.2412180999999999E-5</v>
      </c>
      <c r="BI2029" s="329">
        <v>-0.15726681000000001</v>
      </c>
      <c r="BJ2029" s="329">
        <v>0</v>
      </c>
      <c r="BK2029" s="329">
        <v>0</v>
      </c>
      <c r="BL2029" s="329">
        <v>0</v>
      </c>
      <c r="BM2029" s="41"/>
      <c r="BN2029" s="122">
        <v>-7.6008606999999995E-5</v>
      </c>
      <c r="BO2029" s="122">
        <v>-1.7356595999999999E-6</v>
      </c>
      <c r="BP2029" s="122">
        <v>-4.3206015E-5</v>
      </c>
      <c r="BQ2029" s="122">
        <v>-1.0021764E-7</v>
      </c>
      <c r="BR2029" s="122">
        <v>-1.9514614E-6</v>
      </c>
      <c r="BS2029" s="122">
        <v>-7.1131184999999997E-7</v>
      </c>
      <c r="BT2029" s="122">
        <v>-1.9480895999999999E-10</v>
      </c>
      <c r="BU2029" s="122">
        <v>-1.0898842E-6</v>
      </c>
      <c r="BV2029" s="122">
        <v>-1.9918761999999999E-7</v>
      </c>
      <c r="BW2029" s="122">
        <v>-8.5674713999999999E-8</v>
      </c>
      <c r="BX2029" s="122">
        <v>-1.0167655E-7</v>
      </c>
      <c r="BY2029" s="122">
        <v>-5.8300321000000002E-9</v>
      </c>
      <c r="BZ2029" s="122">
        <v>-1.7947835E-9</v>
      </c>
      <c r="CA2029" s="122">
        <v>-1.8075508000000001E-6</v>
      </c>
      <c r="CB2029" s="122">
        <v>-2.4987817000000001E-5</v>
      </c>
      <c r="CC2029" s="122">
        <v>-2.4331083000000001E-8</v>
      </c>
      <c r="CD2029" s="111">
        <v>0</v>
      </c>
      <c r="CG2029" s="76" t="s">
        <v>7621</v>
      </c>
    </row>
    <row r="2030" spans="1:85" ht="14.5" customHeight="1">
      <c r="B2030" s="119" t="s">
        <v>6888</v>
      </c>
      <c r="C2030" s="133" t="s">
        <v>7620</v>
      </c>
      <c r="D2030" s="141"/>
      <c r="G2030" s="41"/>
      <c r="H2030" s="41"/>
      <c r="I2030" s="41"/>
      <c r="J2030" s="41"/>
      <c r="K2030" s="41"/>
      <c r="L2030" s="41"/>
      <c r="M2030" s="41"/>
      <c r="N2030" s="41"/>
      <c r="O2030" s="41"/>
      <c r="P2030" s="41"/>
      <c r="Q2030" s="41"/>
      <c r="R2030" s="41"/>
      <c r="S2030" s="41"/>
      <c r="T2030" s="41"/>
      <c r="U2030" s="41"/>
      <c r="V2030" s="41"/>
      <c r="W2030" s="41"/>
      <c r="X2030" s="41"/>
      <c r="Y2030" s="41"/>
      <c r="Z2030" s="41"/>
      <c r="AA2030" s="41"/>
      <c r="AB2030" s="41"/>
      <c r="AC2030" s="41"/>
      <c r="AD2030" s="41"/>
      <c r="AE2030" s="41"/>
      <c r="AF2030" s="41"/>
      <c r="AG2030" s="41"/>
      <c r="AH2030" s="41"/>
      <c r="AI2030" s="41"/>
      <c r="AJ2030" s="41"/>
      <c r="AK2030" s="41"/>
      <c r="AL2030" s="41"/>
      <c r="AM2030" s="41"/>
      <c r="AN2030" s="41"/>
      <c r="AO2030" s="41"/>
      <c r="AP2030" s="41"/>
      <c r="AQ2030" s="41"/>
      <c r="AR2030" s="41"/>
      <c r="AS2030" s="41"/>
      <c r="AT2030" s="41"/>
      <c r="AU2030" s="41"/>
      <c r="AV2030" s="41"/>
      <c r="AW2030" s="41"/>
      <c r="AX2030" s="41"/>
      <c r="AY2030" s="41"/>
      <c r="AZ2030" s="41"/>
      <c r="BA2030" s="41"/>
      <c r="BB2030" s="41"/>
      <c r="BC2030" s="41"/>
      <c r="BD2030" s="41"/>
      <c r="BE2030" s="41"/>
      <c r="BF2030" s="41"/>
      <c r="BG2030" s="41"/>
      <c r="BH2030" s="41"/>
      <c r="BI2030" s="41"/>
      <c r="BJ2030" s="41"/>
      <c r="BK2030" s="41"/>
      <c r="BL2030" s="41"/>
      <c r="BM2030" s="41"/>
      <c r="BN2030" s="41"/>
      <c r="BO2030" s="41"/>
      <c r="BP2030" s="41"/>
      <c r="BQ2030" s="41"/>
      <c r="BR2030" s="41"/>
      <c r="BS2030" s="41"/>
      <c r="BT2030" s="41"/>
      <c r="BU2030" s="41"/>
      <c r="BV2030" s="41"/>
      <c r="BW2030" s="41"/>
      <c r="BX2030" s="41"/>
      <c r="BY2030" s="41"/>
      <c r="BZ2030" s="41"/>
      <c r="CA2030" s="41"/>
      <c r="CB2030" s="41"/>
      <c r="CC2030" s="41"/>
      <c r="CD2030" s="41"/>
      <c r="CE2030" s="130"/>
      <c r="CF2030" s="105"/>
    </row>
    <row r="2031" spans="1:85" ht="14.5" customHeight="1">
      <c r="B2031" s="119" t="s">
        <v>6888</v>
      </c>
      <c r="C2031" s="133" t="s">
        <v>7619</v>
      </c>
      <c r="D2031" s="133" t="s">
        <v>7613</v>
      </c>
      <c r="G2031" s="41"/>
      <c r="H2031" s="41"/>
      <c r="I2031" s="41"/>
      <c r="J2031" s="41"/>
      <c r="K2031" s="41"/>
      <c r="L2031" s="41"/>
      <c r="M2031" s="41"/>
      <c r="N2031" s="41"/>
      <c r="O2031" s="41"/>
      <c r="P2031" s="41"/>
      <c r="Q2031" s="41"/>
      <c r="R2031" s="41"/>
      <c r="S2031" s="41"/>
      <c r="T2031" s="41"/>
      <c r="U2031" s="41"/>
      <c r="V2031" s="41"/>
      <c r="W2031" s="41"/>
      <c r="X2031" s="41"/>
      <c r="Y2031" s="41"/>
      <c r="Z2031" s="41"/>
      <c r="AA2031" s="41"/>
      <c r="AB2031" s="41"/>
      <c r="AC2031" s="41"/>
      <c r="AD2031" s="41"/>
      <c r="AE2031" s="41"/>
      <c r="AF2031" s="41"/>
      <c r="AG2031" s="41"/>
      <c r="AH2031" s="41"/>
      <c r="AI2031" s="41"/>
      <c r="AJ2031" s="41"/>
      <c r="AK2031" s="41"/>
      <c r="AL2031" s="41"/>
      <c r="AM2031" s="41"/>
      <c r="AN2031" s="41"/>
      <c r="AO2031" s="41"/>
      <c r="AP2031" s="41"/>
      <c r="AQ2031" s="41"/>
      <c r="AR2031" s="41"/>
      <c r="AS2031" s="41"/>
      <c r="AT2031" s="41"/>
      <c r="AU2031" s="41"/>
      <c r="AV2031" s="41"/>
      <c r="AW2031" s="41"/>
      <c r="AX2031" s="41"/>
      <c r="AY2031" s="41"/>
      <c r="AZ2031" s="41"/>
      <c r="BA2031" s="41"/>
      <c r="BB2031" s="41"/>
      <c r="BC2031" s="41"/>
      <c r="BD2031" s="41"/>
      <c r="BE2031" s="41"/>
      <c r="BF2031" s="41"/>
      <c r="BG2031" s="41"/>
      <c r="BH2031" s="41"/>
      <c r="BI2031" s="41"/>
      <c r="BJ2031" s="41"/>
      <c r="BK2031" s="41"/>
      <c r="BL2031" s="41"/>
      <c r="BM2031" s="41"/>
      <c r="BN2031" s="41"/>
      <c r="BO2031" s="41"/>
      <c r="BP2031" s="41"/>
      <c r="BQ2031" s="41"/>
      <c r="BR2031" s="41"/>
      <c r="BS2031" s="41"/>
      <c r="BT2031" s="41"/>
      <c r="BU2031" s="41"/>
      <c r="BV2031" s="41"/>
      <c r="BW2031" s="41"/>
      <c r="BX2031" s="41"/>
      <c r="BY2031" s="41"/>
      <c r="BZ2031" s="41"/>
      <c r="CA2031" s="41"/>
      <c r="CB2031" s="41"/>
      <c r="CC2031" s="41"/>
      <c r="CD2031" s="41"/>
      <c r="CE2031" s="130"/>
      <c r="CF2031" s="105"/>
    </row>
    <row r="2032" spans="1:85" ht="14.5" customHeight="1">
      <c r="A2032" s="41" t="s">
        <v>7618</v>
      </c>
      <c r="B2032" s="119" t="s">
        <v>6888</v>
      </c>
      <c r="C2032" s="120" t="str">
        <f>MID(A2032,1,12)</f>
        <v>M.020.01.101</v>
      </c>
      <c r="D2032" s="135" t="s">
        <v>7613</v>
      </c>
      <c r="E2032" s="119" t="s">
        <v>6570</v>
      </c>
      <c r="F2032" s="118" t="str">
        <f>MID(A2032, 21,85)</f>
        <v>Pre-baked frozen fries</v>
      </c>
      <c r="G2032" s="118">
        <f>H2032+I2032+J2032+K2032</f>
        <v>0.45768993414381098</v>
      </c>
      <c r="H2032" s="118">
        <f>N2032+O2032+P2032+Q2032</f>
        <v>1.679436408591E-2</v>
      </c>
      <c r="I2032" s="118">
        <f>L2032+M2032+R2032</f>
        <v>0.116960920057901</v>
      </c>
      <c r="J2032" s="326">
        <f>S2032+IF(T2032="x",0,T2032)+IF(U2032="x",0,U2032)+IF(V2032="x",0,V2032)+W2032+X2032</f>
        <v>0</v>
      </c>
      <c r="K2032" s="118">
        <v>0.32393464999999999</v>
      </c>
      <c r="L2032" s="118">
        <v>9.2201087000000001E-2</v>
      </c>
      <c r="M2032" s="118">
        <v>2.4759801000000001E-2</v>
      </c>
      <c r="N2032" s="118">
        <v>1.6794033E-2</v>
      </c>
      <c r="O2032" s="118">
        <v>0</v>
      </c>
      <c r="P2032" s="118">
        <v>0</v>
      </c>
      <c r="Q2032" s="330">
        <v>3.3108591000000002E-7</v>
      </c>
      <c r="R2032" s="330">
        <v>3.2057901E-8</v>
      </c>
      <c r="S2032" s="118">
        <v>0</v>
      </c>
      <c r="T2032" s="118">
        <v>0</v>
      </c>
      <c r="U2032" s="118">
        <v>0</v>
      </c>
      <c r="V2032" s="118">
        <v>0</v>
      </c>
      <c r="W2032" s="118">
        <v>0</v>
      </c>
      <c r="X2032" s="118">
        <v>0</v>
      </c>
      <c r="Y2032" s="41"/>
      <c r="Z2032" s="327">
        <f>K2032/0.133</f>
        <v>2.4355988721804511</v>
      </c>
      <c r="AA2032" s="41"/>
      <c r="AB2032" s="111">
        <v>0</v>
      </c>
      <c r="AC2032" s="111">
        <v>0</v>
      </c>
      <c r="AD2032" s="111">
        <v>0</v>
      </c>
      <c r="AE2032" s="111">
        <v>0</v>
      </c>
      <c r="AF2032" s="111">
        <v>0</v>
      </c>
      <c r="AG2032" s="111">
        <v>0</v>
      </c>
      <c r="AH2032" s="111">
        <v>0</v>
      </c>
      <c r="AI2032" s="41"/>
      <c r="AJ2032" s="114">
        <v>7.1363625E-2</v>
      </c>
      <c r="AK2032" s="114">
        <v>6.8839792999999996E-2</v>
      </c>
      <c r="AL2032" s="114">
        <v>2.5238328E-3</v>
      </c>
      <c r="AM2032" s="114">
        <v>0</v>
      </c>
      <c r="AN2032" s="113">
        <f>AQ2032+AT2032+AU2032+AV2032+AW2032+BE2032+BF2032+BJ2032</f>
        <v>4.1270858518999999E-6</v>
      </c>
      <c r="AO2032" s="112">
        <f>AR2032+AS2032+AX2032+AY2032+AZ2032+BA2032+BB2032+BC2032+BD2032+BG2032+BK2032+BL2032</f>
        <v>9.3337010933099999E-9</v>
      </c>
      <c r="AP2032" s="112">
        <f>BH2032+BI2032</f>
        <v>0</v>
      </c>
      <c r="AQ2032" s="328">
        <v>2.2602356999999999E-6</v>
      </c>
      <c r="AR2032" s="328">
        <v>6.8196768000000004E-9</v>
      </c>
      <c r="AS2032" s="328">
        <v>1.8632331000000001E-13</v>
      </c>
      <c r="AT2032" s="329">
        <v>0</v>
      </c>
      <c r="AU2032" s="329">
        <v>0</v>
      </c>
      <c r="AV2032" s="328">
        <v>2.4971519E-9</v>
      </c>
      <c r="AW2032" s="328">
        <v>1.8643530000000001E-6</v>
      </c>
      <c r="AX2032" s="328">
        <v>3.5399186999999999E-10</v>
      </c>
      <c r="AY2032" s="328">
        <v>2.1598461000000001E-9</v>
      </c>
      <c r="AZ2032" s="329">
        <v>0</v>
      </c>
      <c r="BA2032" s="329">
        <v>0</v>
      </c>
      <c r="BB2032" s="329">
        <v>0</v>
      </c>
      <c r="BC2032" s="329">
        <v>0</v>
      </c>
      <c r="BD2032" s="329">
        <v>0</v>
      </c>
      <c r="BE2032" s="329">
        <v>0</v>
      </c>
      <c r="BF2032" s="329">
        <v>0</v>
      </c>
      <c r="BG2032" s="329">
        <v>0</v>
      </c>
      <c r="BH2032" s="329">
        <v>0</v>
      </c>
      <c r="BI2032" s="329">
        <v>0</v>
      </c>
      <c r="BJ2032" s="329">
        <v>0</v>
      </c>
      <c r="BK2032" s="329">
        <v>0</v>
      </c>
      <c r="BL2032" s="329">
        <v>0</v>
      </c>
      <c r="BM2032" s="41"/>
      <c r="BN2032" s="111">
        <v>1.0351501E-4</v>
      </c>
      <c r="BO2032" s="122">
        <v>1.5712761999999999E-5</v>
      </c>
      <c r="BP2032" s="122">
        <v>6.7910958999999995E-5</v>
      </c>
      <c r="BQ2032" s="122">
        <v>3.7551595E-12</v>
      </c>
      <c r="BR2032" s="122">
        <v>1.1737624999999999E-5</v>
      </c>
      <c r="BS2032" s="122">
        <v>1.6166096999999999E-6</v>
      </c>
      <c r="BT2032" s="111">
        <v>0</v>
      </c>
      <c r="BU2032" s="122">
        <v>2.4536656000000001E-6</v>
      </c>
      <c r="BV2032" s="111">
        <v>0</v>
      </c>
      <c r="BW2032" s="122">
        <v>2.1908148000000001E-10</v>
      </c>
      <c r="BX2032" s="111">
        <v>0</v>
      </c>
      <c r="BY2032" s="111">
        <v>0</v>
      </c>
      <c r="BZ2032" s="111">
        <v>0</v>
      </c>
      <c r="CA2032" s="122">
        <v>4.0831659999999996E-6</v>
      </c>
      <c r="CB2032" s="111">
        <v>0</v>
      </c>
      <c r="CC2032" s="111">
        <v>0</v>
      </c>
      <c r="CD2032" s="111">
        <v>0</v>
      </c>
      <c r="CG2032" s="76" t="s">
        <v>6885</v>
      </c>
    </row>
    <row r="2033" spans="1:85" ht="14.5" customHeight="1">
      <c r="A2033" s="41" t="s">
        <v>7615</v>
      </c>
      <c r="B2033" s="119" t="s">
        <v>6888</v>
      </c>
      <c r="C2033" s="120" t="str">
        <f>MID(A2033,1,12)</f>
        <v>M.020.01.102</v>
      </c>
      <c r="D2033" s="135" t="s">
        <v>7613</v>
      </c>
      <c r="E2033" s="119" t="s">
        <v>6570</v>
      </c>
      <c r="F2033" s="118" t="str">
        <f>MID(A2033, 21,85)</f>
        <v>Potatoes without skin</v>
      </c>
      <c r="G2033" s="118">
        <f>H2033+I2033+J2033+K2033</f>
        <v>8.6967132275554304E-2</v>
      </c>
      <c r="H2033" s="118">
        <f>N2033+O2033+P2033+Q2033</f>
        <v>5.144102758512E-3</v>
      </c>
      <c r="I2033" s="118">
        <f>L2033+M2033+R2033</f>
        <v>3.6676716517042303E-2</v>
      </c>
      <c r="J2033" s="326">
        <f>S2033+IF(T2033="x",0,T2033)+IF(U2033="x",0,U2033)+IF(V2033="x",0,V2033)+W2033+X2033</f>
        <v>0</v>
      </c>
      <c r="K2033" s="118">
        <v>4.5146313E-2</v>
      </c>
      <c r="L2033" s="118">
        <v>2.9197285E-2</v>
      </c>
      <c r="M2033" s="118">
        <v>7.4794223999999996E-3</v>
      </c>
      <c r="N2033" s="118">
        <v>5.1440085999999996E-3</v>
      </c>
      <c r="O2033" s="118">
        <v>0</v>
      </c>
      <c r="P2033" s="118">
        <v>0</v>
      </c>
      <c r="Q2033" s="330">
        <v>9.4158512000000006E-8</v>
      </c>
      <c r="R2033" s="330">
        <v>9.1170423000000001E-9</v>
      </c>
      <c r="S2033" s="118">
        <v>0</v>
      </c>
      <c r="T2033" s="118">
        <v>0</v>
      </c>
      <c r="U2033" s="118">
        <v>0</v>
      </c>
      <c r="V2033" s="118">
        <v>0</v>
      </c>
      <c r="W2033" s="118">
        <v>0</v>
      </c>
      <c r="X2033" s="118">
        <v>0</v>
      </c>
      <c r="Y2033" s="41"/>
      <c r="Z2033" s="327">
        <f>K2033/0.133</f>
        <v>0.33944596240601504</v>
      </c>
      <c r="AA2033" s="41"/>
      <c r="AB2033" s="111">
        <v>0</v>
      </c>
      <c r="AC2033" s="111">
        <v>0</v>
      </c>
      <c r="AD2033" s="111">
        <v>0</v>
      </c>
      <c r="AE2033" s="111">
        <v>0</v>
      </c>
      <c r="AF2033" s="111">
        <v>0</v>
      </c>
      <c r="AG2033" s="111">
        <v>0</v>
      </c>
      <c r="AH2033" s="111">
        <v>0</v>
      </c>
      <c r="AI2033" s="41"/>
      <c r="AJ2033" s="114">
        <v>1.5552497E-2</v>
      </c>
      <c r="AK2033" s="114">
        <v>1.5081815E-2</v>
      </c>
      <c r="AL2033" s="114">
        <v>4.7068225000000002E-4</v>
      </c>
      <c r="AM2033" s="114">
        <v>0</v>
      </c>
      <c r="AN2033" s="113">
        <f>AQ2033+AT2033+AU2033+AV2033+AW2033+BE2033+BF2033+BJ2033</f>
        <v>9.0418554710000001E-7</v>
      </c>
      <c r="AO2033" s="112">
        <f>AR2033+AS2033+AX2033+AY2033+AZ2033+BA2033+BB2033+BC2033+BD2033+BG2033+BK2033+BL2033</f>
        <v>1.740688777616E-9</v>
      </c>
      <c r="AP2033" s="112">
        <f>BH2033+BI2033</f>
        <v>0</v>
      </c>
      <c r="AQ2033" s="328">
        <v>3.1500584999999999E-7</v>
      </c>
      <c r="AR2033" s="328">
        <v>9.5044869999999996E-10</v>
      </c>
      <c r="AS2033" s="328">
        <v>2.5967615999999999E-14</v>
      </c>
      <c r="AT2033" s="329">
        <v>0</v>
      </c>
      <c r="AU2033" s="329">
        <v>0</v>
      </c>
      <c r="AV2033" s="328">
        <v>7.6487709999999995E-10</v>
      </c>
      <c r="AW2033" s="328">
        <v>5.8841482000000003E-7</v>
      </c>
      <c r="AX2033" s="328">
        <v>1.0842763E-10</v>
      </c>
      <c r="AY2033" s="328">
        <v>6.8178648000000002E-10</v>
      </c>
      <c r="AZ2033" s="329">
        <v>0</v>
      </c>
      <c r="BA2033" s="329">
        <v>0</v>
      </c>
      <c r="BB2033" s="329">
        <v>0</v>
      </c>
      <c r="BC2033" s="329">
        <v>0</v>
      </c>
      <c r="BD2033" s="329">
        <v>0</v>
      </c>
      <c r="BE2033" s="329">
        <v>0</v>
      </c>
      <c r="BF2033" s="329">
        <v>0</v>
      </c>
      <c r="BG2033" s="329">
        <v>0</v>
      </c>
      <c r="BH2033" s="329">
        <v>0</v>
      </c>
      <c r="BI2033" s="329">
        <v>0</v>
      </c>
      <c r="BJ2033" s="329">
        <v>0</v>
      </c>
      <c r="BK2033" s="329">
        <v>0</v>
      </c>
      <c r="BL2033" s="329">
        <v>0</v>
      </c>
      <c r="BM2033" s="41"/>
      <c r="BN2033" s="122">
        <v>2.0633525E-5</v>
      </c>
      <c r="BO2033" s="122">
        <v>4.9522605000000003E-6</v>
      </c>
      <c r="BP2033" s="122">
        <v>9.4646541000000001E-6</v>
      </c>
      <c r="BQ2033" s="122">
        <v>1.067941E-12</v>
      </c>
      <c r="BR2033" s="122">
        <v>3.7100974000000002E-6</v>
      </c>
      <c r="BS2033" s="122">
        <v>4.9516719999999996E-7</v>
      </c>
      <c r="BT2033" s="111">
        <v>0</v>
      </c>
      <c r="BU2033" s="122">
        <v>7.5155724999999997E-7</v>
      </c>
      <c r="BV2033" s="111">
        <v>0</v>
      </c>
      <c r="BW2033" s="122">
        <v>6.2305236000000005E-11</v>
      </c>
      <c r="BX2033" s="111">
        <v>0</v>
      </c>
      <c r="BY2033" s="111">
        <v>0</v>
      </c>
      <c r="BZ2033" s="111">
        <v>0</v>
      </c>
      <c r="CA2033" s="122">
        <v>1.2597247E-6</v>
      </c>
      <c r="CB2033" s="111">
        <v>0</v>
      </c>
      <c r="CC2033" s="111">
        <v>0</v>
      </c>
      <c r="CD2033" s="111">
        <v>0</v>
      </c>
      <c r="CG2033" s="76" t="s">
        <v>6885</v>
      </c>
    </row>
    <row r="2034" spans="1:85" ht="14.5" customHeight="1">
      <c r="B2034" s="119" t="s">
        <v>6888</v>
      </c>
      <c r="C2034" s="133" t="s">
        <v>7611</v>
      </c>
      <c r="D2034" s="133" t="s">
        <v>7596</v>
      </c>
      <c r="G2034" s="41"/>
      <c r="H2034" s="41"/>
      <c r="I2034" s="41"/>
      <c r="J2034" s="41"/>
      <c r="K2034" s="41"/>
      <c r="L2034" s="41"/>
      <c r="M2034" s="41"/>
      <c r="N2034" s="41"/>
      <c r="O2034" s="41"/>
      <c r="P2034" s="41"/>
      <c r="Q2034" s="41"/>
      <c r="R2034" s="41"/>
      <c r="S2034" s="41"/>
      <c r="T2034" s="41"/>
      <c r="U2034" s="41"/>
      <c r="V2034" s="41"/>
      <c r="W2034" s="41"/>
      <c r="X2034" s="41"/>
      <c r="Y2034" s="41"/>
      <c r="Z2034" s="41"/>
      <c r="AA2034" s="41"/>
      <c r="AB2034" s="41"/>
      <c r="AC2034" s="41"/>
      <c r="AD2034" s="41"/>
      <c r="AE2034" s="41"/>
      <c r="AF2034" s="41"/>
      <c r="AG2034" s="41"/>
      <c r="AH2034" s="41"/>
      <c r="AI2034" s="41"/>
      <c r="AJ2034" s="41"/>
      <c r="AK2034" s="41"/>
      <c r="AL2034" s="41"/>
      <c r="AM2034" s="41"/>
      <c r="AN2034" s="41"/>
      <c r="AO2034" s="41"/>
      <c r="AP2034" s="41"/>
      <c r="AQ2034" s="41"/>
      <c r="AR2034" s="41"/>
      <c r="AS2034" s="41"/>
      <c r="AT2034" s="41"/>
      <c r="AU2034" s="41"/>
      <c r="AV2034" s="41"/>
      <c r="AW2034" s="41"/>
      <c r="AX2034" s="41"/>
      <c r="AY2034" s="41"/>
      <c r="AZ2034" s="41"/>
      <c r="BA2034" s="41"/>
      <c r="BB2034" s="41"/>
      <c r="BC2034" s="41"/>
      <c r="BD2034" s="41"/>
      <c r="BE2034" s="41"/>
      <c r="BF2034" s="41"/>
      <c r="BG2034" s="41"/>
      <c r="BH2034" s="41"/>
      <c r="BI2034" s="41"/>
      <c r="BJ2034" s="41"/>
      <c r="BK2034" s="41"/>
      <c r="BL2034" s="41"/>
      <c r="BM2034" s="41"/>
      <c r="BN2034" s="41"/>
      <c r="BO2034" s="41"/>
      <c r="BP2034" s="41"/>
      <c r="BQ2034" s="41"/>
      <c r="BR2034" s="41"/>
      <c r="BS2034" s="41"/>
      <c r="BT2034" s="41"/>
      <c r="BU2034" s="41"/>
      <c r="BV2034" s="41"/>
      <c r="BW2034" s="41"/>
      <c r="BX2034" s="41"/>
      <c r="BY2034" s="41"/>
      <c r="BZ2034" s="41"/>
      <c r="CA2034" s="41"/>
      <c r="CB2034" s="41"/>
      <c r="CC2034" s="41"/>
      <c r="CD2034" s="41"/>
      <c r="CE2034" s="130"/>
      <c r="CF2034" s="105"/>
    </row>
    <row r="2035" spans="1:85" ht="14.5" customHeight="1">
      <c r="A2035" s="41" t="s">
        <v>7610</v>
      </c>
      <c r="B2035" s="119" t="s">
        <v>6888</v>
      </c>
      <c r="C2035" s="120" t="str">
        <f>MID(A2035,1,12)</f>
        <v>M.020.02.101</v>
      </c>
      <c r="D2035" s="135" t="s">
        <v>7596</v>
      </c>
      <c r="E2035" s="119" t="s">
        <v>6570</v>
      </c>
      <c r="F2035" s="118" t="str">
        <f>MID(A2035, 21,85)</f>
        <v>Beer (bottle)</v>
      </c>
      <c r="G2035" s="118">
        <f>H2035+I2035+J2035+K2035</f>
        <v>8.3248121061026997E-2</v>
      </c>
      <c r="H2035" s="118">
        <f>N2035+O2035+P2035+Q2035</f>
        <v>3.2488658908199999E-3</v>
      </c>
      <c r="I2035" s="118">
        <f>L2035+M2035+R2035</f>
        <v>2.4926370170206998E-2</v>
      </c>
      <c r="J2035" s="326">
        <f>S2035+IF(T2035="x",0,T2035)+IF(U2035="x",0,U2035)+IF(V2035="x",0,V2035)+W2035+X2035</f>
        <v>0</v>
      </c>
      <c r="K2035" s="118">
        <v>5.5072885000000002E-2</v>
      </c>
      <c r="L2035" s="118">
        <v>1.924853E-2</v>
      </c>
      <c r="M2035" s="118">
        <v>5.6778280000000002E-3</v>
      </c>
      <c r="N2035" s="118">
        <v>3.2487402E-3</v>
      </c>
      <c r="O2035" s="118">
        <v>0</v>
      </c>
      <c r="P2035" s="118">
        <v>0</v>
      </c>
      <c r="Q2035" s="330">
        <v>1.2569081999999999E-7</v>
      </c>
      <c r="R2035" s="330">
        <v>1.2170207000000001E-8</v>
      </c>
      <c r="S2035" s="118">
        <v>0</v>
      </c>
      <c r="T2035" s="118">
        <v>0</v>
      </c>
      <c r="U2035" s="118">
        <v>0</v>
      </c>
      <c r="V2035" s="118">
        <v>0</v>
      </c>
      <c r="W2035" s="118">
        <v>0</v>
      </c>
      <c r="X2035" s="118">
        <v>0</v>
      </c>
      <c r="Y2035" s="41"/>
      <c r="Z2035" s="327">
        <f>K2035/0.133</f>
        <v>0.41408184210526316</v>
      </c>
      <c r="AA2035" s="41"/>
      <c r="AB2035" s="111">
        <v>0</v>
      </c>
      <c r="AC2035" s="111">
        <v>0</v>
      </c>
      <c r="AD2035" s="111">
        <v>0</v>
      </c>
      <c r="AE2035" s="111">
        <v>0</v>
      </c>
      <c r="AF2035" s="111">
        <v>0</v>
      </c>
      <c r="AG2035" s="111">
        <v>0</v>
      </c>
      <c r="AH2035" s="111">
        <v>0</v>
      </c>
      <c r="AI2035" s="41"/>
      <c r="AJ2035" s="114">
        <v>1.3314319E-2</v>
      </c>
      <c r="AK2035" s="114">
        <v>1.2861226999999999E-2</v>
      </c>
      <c r="AL2035" s="114">
        <v>4.5309187000000002E-4</v>
      </c>
      <c r="AM2035" s="114">
        <v>0</v>
      </c>
      <c r="AN2035" s="113">
        <f>AQ2035+AT2035+AU2035+AV2035+AW2035+BE2035+BF2035+BJ2035</f>
        <v>7.7105679432000004E-7</v>
      </c>
      <c r="AO2035" s="112">
        <f>AR2035+AS2035+AX2035+AY2035+AZ2035+BA2035+BB2035+BC2035+BD2035+BG2035+BK2035+BL2035</f>
        <v>1.6756355652609997E-9</v>
      </c>
      <c r="AP2035" s="112">
        <f>BH2035+BI2035</f>
        <v>0</v>
      </c>
      <c r="AQ2035" s="328">
        <v>3.8426795000000001E-7</v>
      </c>
      <c r="AR2035" s="328">
        <v>1.1594290999999999E-9</v>
      </c>
      <c r="AS2035" s="328">
        <v>3.1677260999999998E-14</v>
      </c>
      <c r="AT2035" s="329">
        <v>0</v>
      </c>
      <c r="AU2035" s="329">
        <v>0</v>
      </c>
      <c r="AV2035" s="328">
        <v>4.8306432E-10</v>
      </c>
      <c r="AW2035" s="328">
        <v>3.8630578000000001E-7</v>
      </c>
      <c r="AX2035" s="328">
        <v>6.8478347999999995E-11</v>
      </c>
      <c r="AY2035" s="328">
        <v>4.4769643999999998E-10</v>
      </c>
      <c r="AZ2035" s="329">
        <v>0</v>
      </c>
      <c r="BA2035" s="329">
        <v>0</v>
      </c>
      <c r="BB2035" s="329">
        <v>0</v>
      </c>
      <c r="BC2035" s="329">
        <v>0</v>
      </c>
      <c r="BD2035" s="329">
        <v>0</v>
      </c>
      <c r="BE2035" s="329">
        <v>0</v>
      </c>
      <c r="BF2035" s="329">
        <v>0</v>
      </c>
      <c r="BG2035" s="329">
        <v>0</v>
      </c>
      <c r="BH2035" s="329">
        <v>0</v>
      </c>
      <c r="BI2035" s="329">
        <v>0</v>
      </c>
      <c r="BJ2035" s="329">
        <v>0</v>
      </c>
      <c r="BK2035" s="329">
        <v>0</v>
      </c>
      <c r="BL2035" s="329">
        <v>0</v>
      </c>
      <c r="BM2035" s="41"/>
      <c r="BN2035" s="122">
        <v>1.8822306000000001E-5</v>
      </c>
      <c r="BO2035" s="122">
        <v>3.2455926000000002E-6</v>
      </c>
      <c r="BP2035" s="122">
        <v>1.15457E-5</v>
      </c>
      <c r="BQ2035" s="122">
        <v>1.4255789E-12</v>
      </c>
      <c r="BR2035" s="122">
        <v>2.4403035000000002E-6</v>
      </c>
      <c r="BS2035" s="122">
        <v>3.1272684999999998E-7</v>
      </c>
      <c r="BT2035" s="111">
        <v>0</v>
      </c>
      <c r="BU2035" s="122">
        <v>4.7465205999999999E-7</v>
      </c>
      <c r="BV2035" s="111">
        <v>0</v>
      </c>
      <c r="BW2035" s="122">
        <v>8.3170348000000003E-11</v>
      </c>
      <c r="BX2035" s="111">
        <v>0</v>
      </c>
      <c r="BY2035" s="111">
        <v>0</v>
      </c>
      <c r="BZ2035" s="111">
        <v>0</v>
      </c>
      <c r="CA2035" s="122">
        <v>8.0324595999999995E-7</v>
      </c>
      <c r="CB2035" s="111">
        <v>0</v>
      </c>
      <c r="CC2035" s="111">
        <v>0</v>
      </c>
      <c r="CD2035" s="111">
        <v>0</v>
      </c>
      <c r="CG2035" s="76" t="s">
        <v>6885</v>
      </c>
    </row>
    <row r="2036" spans="1:85" ht="14.5" customHeight="1">
      <c r="A2036" s="41" t="s">
        <v>7607</v>
      </c>
      <c r="B2036" s="119" t="s">
        <v>6888</v>
      </c>
      <c r="C2036" s="120" t="str">
        <f>MID(A2036,1,12)</f>
        <v>M.020.02.102</v>
      </c>
      <c r="D2036" s="135" t="s">
        <v>7596</v>
      </c>
      <c r="E2036" s="119" t="s">
        <v>6570</v>
      </c>
      <c r="F2036" s="118" t="str">
        <f>MID(A2036, 21,85)</f>
        <v>Young gin</v>
      </c>
      <c r="G2036" s="118">
        <f>H2036+I2036+J2036+K2036</f>
        <v>0.38236507086528199</v>
      </c>
      <c r="H2036" s="118">
        <f>N2036+O2036+P2036+Q2036</f>
        <v>2.5882438301999999E-4</v>
      </c>
      <c r="I2036" s="118">
        <f>L2036+M2036+R2036</f>
        <v>7.5866596482262003E-2</v>
      </c>
      <c r="J2036" s="326">
        <f>S2036+IF(T2036="x",0,T2036)+IF(U2036="x",0,U2036)+IF(V2036="x",0,V2036)+W2036+X2036</f>
        <v>0</v>
      </c>
      <c r="K2036" s="118">
        <v>0.30623964999999997</v>
      </c>
      <c r="L2036" s="118">
        <v>6.5071631000000005E-2</v>
      </c>
      <c r="M2036" s="118">
        <v>1.0794895000000001E-2</v>
      </c>
      <c r="N2036" s="118">
        <v>2.5809645999999998E-4</v>
      </c>
      <c r="O2036" s="118">
        <v>0</v>
      </c>
      <c r="P2036" s="118">
        <v>0</v>
      </c>
      <c r="Q2036" s="330">
        <v>7.2792302000000002E-7</v>
      </c>
      <c r="R2036" s="330">
        <v>7.0482262000000006E-8</v>
      </c>
      <c r="S2036" s="118">
        <v>0</v>
      </c>
      <c r="T2036" s="118">
        <v>0</v>
      </c>
      <c r="U2036" s="118">
        <v>0</v>
      </c>
      <c r="V2036" s="118">
        <v>0</v>
      </c>
      <c r="W2036" s="118">
        <v>0</v>
      </c>
      <c r="X2036" s="118">
        <v>0</v>
      </c>
      <c r="Y2036" s="41"/>
      <c r="Z2036" s="327">
        <f>K2036/0.133</f>
        <v>2.3025537593984957</v>
      </c>
      <c r="AA2036" s="41"/>
      <c r="AB2036" s="111">
        <v>0</v>
      </c>
      <c r="AC2036" s="111">
        <v>0</v>
      </c>
      <c r="AD2036" s="111">
        <v>0</v>
      </c>
      <c r="AE2036" s="111">
        <v>0</v>
      </c>
      <c r="AF2036" s="111">
        <v>0</v>
      </c>
      <c r="AG2036" s="111">
        <v>0</v>
      </c>
      <c r="AH2036" s="111">
        <v>0</v>
      </c>
      <c r="AI2036" s="41"/>
      <c r="AJ2036" s="114">
        <v>5.7520364999999997E-2</v>
      </c>
      <c r="AK2036" s="114">
        <v>5.5402445000000002E-2</v>
      </c>
      <c r="AL2036" s="114">
        <v>2.1179198000000001E-3</v>
      </c>
      <c r="AM2036" s="114">
        <v>0</v>
      </c>
      <c r="AN2036" s="113">
        <f>AQ2036+AT2036+AU2036+AV2036+AW2036+BE2036+BF2036+BJ2036</f>
        <v>3.3214894770880001E-6</v>
      </c>
      <c r="AO2036" s="112">
        <f>AR2036+AS2036+AX2036+AY2036+AZ2036+BA2036+BB2036+BC2036+BD2036+BG2036+BK2036+BL2036</f>
        <v>7.8325437139599995E-9</v>
      </c>
      <c r="AP2036" s="112">
        <f>BH2036+BI2036</f>
        <v>0</v>
      </c>
      <c r="AQ2036" s="328">
        <v>2.1367699000000001E-6</v>
      </c>
      <c r="AR2036" s="328">
        <v>6.4471505999999998E-9</v>
      </c>
      <c r="AS2036" s="328">
        <v>1.7614535999999999E-13</v>
      </c>
      <c r="AT2036" s="329">
        <v>0</v>
      </c>
      <c r="AU2036" s="329">
        <v>0</v>
      </c>
      <c r="AV2036" s="328">
        <v>3.8377088E-11</v>
      </c>
      <c r="AW2036" s="328">
        <v>1.1846812000000001E-6</v>
      </c>
      <c r="AX2036" s="328">
        <v>5.4402686000000002E-12</v>
      </c>
      <c r="AY2036" s="328">
        <v>1.3797766999999999E-9</v>
      </c>
      <c r="AZ2036" s="329">
        <v>0</v>
      </c>
      <c r="BA2036" s="329">
        <v>0</v>
      </c>
      <c r="BB2036" s="329">
        <v>0</v>
      </c>
      <c r="BC2036" s="329">
        <v>0</v>
      </c>
      <c r="BD2036" s="329">
        <v>0</v>
      </c>
      <c r="BE2036" s="329">
        <v>0</v>
      </c>
      <c r="BF2036" s="329">
        <v>0</v>
      </c>
      <c r="BG2036" s="329">
        <v>0</v>
      </c>
      <c r="BH2036" s="329">
        <v>0</v>
      </c>
      <c r="BI2036" s="329">
        <v>0</v>
      </c>
      <c r="BJ2036" s="329">
        <v>0</v>
      </c>
      <c r="BK2036" s="329">
        <v>0</v>
      </c>
      <c r="BL2036" s="329">
        <v>0</v>
      </c>
      <c r="BM2036" s="41"/>
      <c r="BN2036" s="122">
        <v>8.2282708999999995E-5</v>
      </c>
      <c r="BO2036" s="122">
        <v>9.5252326000000004E-6</v>
      </c>
      <c r="BP2036" s="122">
        <v>6.4201309000000003E-5</v>
      </c>
      <c r="BQ2036" s="122">
        <v>8.2560655999999995E-12</v>
      </c>
      <c r="BR2036" s="122">
        <v>7.8277348000000005E-6</v>
      </c>
      <c r="BS2036" s="122">
        <v>2.4844613000000001E-8</v>
      </c>
      <c r="BT2036" s="111">
        <v>0</v>
      </c>
      <c r="BU2036" s="122">
        <v>3.7708775999999998E-8</v>
      </c>
      <c r="BV2036" s="111">
        <v>0</v>
      </c>
      <c r="BW2036" s="122">
        <v>4.8167090000000003E-10</v>
      </c>
      <c r="BX2036" s="111">
        <v>0</v>
      </c>
      <c r="BY2036" s="111">
        <v>0</v>
      </c>
      <c r="BZ2036" s="111">
        <v>0</v>
      </c>
      <c r="CA2036" s="122">
        <v>6.6538926000000002E-7</v>
      </c>
      <c r="CB2036" s="111">
        <v>0</v>
      </c>
      <c r="CC2036" s="111">
        <v>0</v>
      </c>
      <c r="CD2036" s="111">
        <v>0</v>
      </c>
      <c r="CG2036" s="76" t="s">
        <v>6885</v>
      </c>
    </row>
    <row r="2037" spans="1:85" ht="14.5" customHeight="1">
      <c r="A2037" s="41" t="s">
        <v>7604</v>
      </c>
      <c r="B2037" s="119" t="s">
        <v>6888</v>
      </c>
      <c r="C2037" s="120" t="str">
        <f>MID(A2037,1,12)</f>
        <v>M.020.02.103</v>
      </c>
      <c r="D2037" s="135" t="s">
        <v>7596</v>
      </c>
      <c r="E2037" s="119" t="s">
        <v>6570</v>
      </c>
      <c r="F2037" s="118" t="str">
        <f>MID(A2037, 21,85)</f>
        <v>Wine, red</v>
      </c>
      <c r="G2037" s="118">
        <f>H2037+I2037+J2037+K2037</f>
        <v>0.35852791300271603</v>
      </c>
      <c r="H2037" s="118">
        <f>N2037+O2037+P2037+Q2037</f>
        <v>5.4927465752699998E-3</v>
      </c>
      <c r="I2037" s="118">
        <f>L2037+M2037+R2037</f>
        <v>0.104689156427446</v>
      </c>
      <c r="J2037" s="326">
        <f>S2037+IF(T2037="x",0,T2037)+IF(U2037="x",0,U2037)+IF(V2037="x",0,V2037)+W2037+X2037</f>
        <v>0</v>
      </c>
      <c r="K2037" s="118">
        <v>0.24834601000000001</v>
      </c>
      <c r="L2037" s="118">
        <v>9.6153405999999997E-2</v>
      </c>
      <c r="M2037" s="118">
        <v>8.5357369999999998E-3</v>
      </c>
      <c r="N2037" s="118">
        <v>5.4926078999999999E-3</v>
      </c>
      <c r="O2037" s="118">
        <v>0</v>
      </c>
      <c r="P2037" s="118">
        <v>0</v>
      </c>
      <c r="Q2037" s="330">
        <v>1.3867526999999999E-7</v>
      </c>
      <c r="R2037" s="330">
        <v>1.3427446E-8</v>
      </c>
      <c r="S2037" s="118">
        <v>0</v>
      </c>
      <c r="T2037" s="118">
        <v>0</v>
      </c>
      <c r="U2037" s="118">
        <v>0</v>
      </c>
      <c r="V2037" s="118">
        <v>0</v>
      </c>
      <c r="W2037" s="118">
        <v>0</v>
      </c>
      <c r="X2037" s="118">
        <v>0</v>
      </c>
      <c r="Y2037" s="41"/>
      <c r="Z2037" s="327">
        <f>K2037/0.133</f>
        <v>1.8672632330827068</v>
      </c>
      <c r="AA2037" s="41"/>
      <c r="AB2037" s="111">
        <v>0</v>
      </c>
      <c r="AC2037" s="111">
        <v>0</v>
      </c>
      <c r="AD2037" s="111">
        <v>0</v>
      </c>
      <c r="AE2037" s="111">
        <v>0</v>
      </c>
      <c r="AF2037" s="111">
        <v>0</v>
      </c>
      <c r="AG2037" s="111">
        <v>0</v>
      </c>
      <c r="AH2037" s="111">
        <v>0</v>
      </c>
      <c r="AI2037" s="41"/>
      <c r="AJ2037" s="114">
        <v>6.1093854000000003E-2</v>
      </c>
      <c r="AK2037" s="114">
        <v>5.9080236000000001E-2</v>
      </c>
      <c r="AL2037" s="114">
        <v>2.0136181E-3</v>
      </c>
      <c r="AM2037" s="114">
        <v>0</v>
      </c>
      <c r="AN2037" s="113">
        <f>AQ2037+AT2037+AU2037+AV2037+AW2037+BE2037+BF2037+BJ2037</f>
        <v>3.5419805113099999E-6</v>
      </c>
      <c r="AO2037" s="112">
        <f>AR2037+AS2037+AX2037+AY2037+AZ2037+BA2037+BB2037+BC2037+BD2037+BG2037+BK2037+BL2037</f>
        <v>7.4468125056399997E-9</v>
      </c>
      <c r="AP2037" s="112">
        <f>BH2037+BI2037</f>
        <v>0</v>
      </c>
      <c r="AQ2037" s="328">
        <v>1.7328202999999999E-6</v>
      </c>
      <c r="AR2037" s="328">
        <v>5.2283370999999997E-9</v>
      </c>
      <c r="AS2037" s="328">
        <v>1.4284563999999999E-13</v>
      </c>
      <c r="AT2037" s="329">
        <v>0</v>
      </c>
      <c r="AU2037" s="329">
        <v>0</v>
      </c>
      <c r="AV2037" s="328">
        <v>8.1671131000000001E-10</v>
      </c>
      <c r="AW2037" s="328">
        <v>1.8083434999999999E-6</v>
      </c>
      <c r="AX2037" s="328">
        <v>1.1577556E-10</v>
      </c>
      <c r="AY2037" s="328">
        <v>2.1025570000000001E-9</v>
      </c>
      <c r="AZ2037" s="329">
        <v>0</v>
      </c>
      <c r="BA2037" s="329">
        <v>0</v>
      </c>
      <c r="BB2037" s="329">
        <v>0</v>
      </c>
      <c r="BC2037" s="329">
        <v>0</v>
      </c>
      <c r="BD2037" s="329">
        <v>0</v>
      </c>
      <c r="BE2037" s="329">
        <v>0</v>
      </c>
      <c r="BF2037" s="329">
        <v>0</v>
      </c>
      <c r="BG2037" s="329">
        <v>0</v>
      </c>
      <c r="BH2037" s="329">
        <v>0</v>
      </c>
      <c r="BI2037" s="329">
        <v>0</v>
      </c>
      <c r="BJ2037" s="329">
        <v>0</v>
      </c>
      <c r="BK2037" s="329">
        <v>0</v>
      </c>
      <c r="BL2037" s="329">
        <v>0</v>
      </c>
      <c r="BM2037" s="41"/>
      <c r="BN2037" s="122">
        <v>8.1888155000000003E-5</v>
      </c>
      <c r="BO2037" s="122">
        <v>1.4764546999999999E-5</v>
      </c>
      <c r="BP2037" s="122">
        <v>5.2064254000000003E-5</v>
      </c>
      <c r="BQ2037" s="122">
        <v>1.5728478000000001E-12</v>
      </c>
      <c r="BR2037" s="122">
        <v>1.1767791999999999E-5</v>
      </c>
      <c r="BS2037" s="122">
        <v>5.2872370000000001E-7</v>
      </c>
      <c r="BT2037" s="111">
        <v>0</v>
      </c>
      <c r="BU2037" s="122">
        <v>8.0248879999999997E-7</v>
      </c>
      <c r="BV2037" s="111">
        <v>0</v>
      </c>
      <c r="BW2037" s="122">
        <v>9.1762233999999999E-11</v>
      </c>
      <c r="BX2037" s="111">
        <v>0</v>
      </c>
      <c r="BY2037" s="111">
        <v>0</v>
      </c>
      <c r="BZ2037" s="111">
        <v>0</v>
      </c>
      <c r="CA2037" s="122">
        <v>1.9602550999999999E-6</v>
      </c>
      <c r="CB2037" s="111">
        <v>0</v>
      </c>
      <c r="CC2037" s="111">
        <v>0</v>
      </c>
      <c r="CD2037" s="111">
        <v>0</v>
      </c>
      <c r="CG2037" s="76" t="s">
        <v>6885</v>
      </c>
    </row>
    <row r="2038" spans="1:85" ht="14.5" customHeight="1">
      <c r="A2038" s="41" t="s">
        <v>7601</v>
      </c>
      <c r="B2038" s="119" t="s">
        <v>6888</v>
      </c>
      <c r="C2038" s="120" t="str">
        <f>MID(A2038,1,12)</f>
        <v>M.020.02.104</v>
      </c>
      <c r="D2038" s="135" t="s">
        <v>7596</v>
      </c>
      <c r="E2038" s="119" t="s">
        <v>6570</v>
      </c>
      <c r="F2038" s="118" t="str">
        <f>MID(A2038, 21,85)</f>
        <v>Wine, rose</v>
      </c>
      <c r="G2038" s="118">
        <f>H2038+I2038+J2038+K2038</f>
        <v>0.37357264450585903</v>
      </c>
      <c r="H2038" s="118">
        <f>N2038+O2038+P2038+Q2038</f>
        <v>5.2805497195300005E-3</v>
      </c>
      <c r="I2038" s="118">
        <f>L2038+M2038+R2038</f>
        <v>0.104664474786329</v>
      </c>
      <c r="J2038" s="326">
        <f>S2038+IF(T2038="x",0,T2038)+IF(U2038="x",0,U2038)+IF(V2038="x",0,V2038)+W2038+X2038</f>
        <v>0</v>
      </c>
      <c r="K2038" s="118">
        <v>0.26362762000000001</v>
      </c>
      <c r="L2038" s="118">
        <v>9.6446931E-2</v>
      </c>
      <c r="M2038" s="118">
        <v>8.2175307999999992E-3</v>
      </c>
      <c r="N2038" s="118">
        <v>5.2804156000000003E-3</v>
      </c>
      <c r="O2038" s="118">
        <v>0</v>
      </c>
      <c r="P2038" s="118">
        <v>0</v>
      </c>
      <c r="Q2038" s="330">
        <v>1.3411953E-7</v>
      </c>
      <c r="R2038" s="330">
        <v>1.2986329E-8</v>
      </c>
      <c r="S2038" s="118">
        <v>0</v>
      </c>
      <c r="T2038" s="118">
        <v>0</v>
      </c>
      <c r="U2038" s="118">
        <v>0</v>
      </c>
      <c r="V2038" s="118">
        <v>0</v>
      </c>
      <c r="W2038" s="118">
        <v>0</v>
      </c>
      <c r="X2038" s="118">
        <v>0</v>
      </c>
      <c r="Y2038" s="41"/>
      <c r="Z2038" s="327">
        <f>K2038/0.133</f>
        <v>1.9821625563909775</v>
      </c>
      <c r="AA2038" s="41"/>
      <c r="AB2038" s="111">
        <v>0</v>
      </c>
      <c r="AC2038" s="111">
        <v>0</v>
      </c>
      <c r="AD2038" s="111">
        <v>0</v>
      </c>
      <c r="AE2038" s="111">
        <v>0</v>
      </c>
      <c r="AF2038" s="111">
        <v>0</v>
      </c>
      <c r="AG2038" s="111">
        <v>0</v>
      </c>
      <c r="AH2038" s="111">
        <v>0</v>
      </c>
      <c r="AI2038" s="41"/>
      <c r="AJ2038" s="114">
        <v>6.3007503000000006E-2</v>
      </c>
      <c r="AK2038" s="114">
        <v>6.0907136000000001E-2</v>
      </c>
      <c r="AL2038" s="114">
        <v>2.1003672999999998E-3</v>
      </c>
      <c r="AM2038" s="114">
        <v>0</v>
      </c>
      <c r="AN2038" s="113">
        <f>AQ2038+AT2038+AU2038+AV2038+AW2038+BE2038+BF2038+BJ2038</f>
        <v>3.65150695983E-6</v>
      </c>
      <c r="AO2038" s="112">
        <f>AR2038+AS2038+AX2038+AY2038+AZ2038+BA2038+BB2038+BC2038+BD2038+BG2038+BK2038+BL2038</f>
        <v>7.7676306154400013E-9</v>
      </c>
      <c r="AP2038" s="112">
        <f>BH2038+BI2038</f>
        <v>0</v>
      </c>
      <c r="AQ2038" s="328">
        <v>1.8394469E-6</v>
      </c>
      <c r="AR2038" s="328">
        <v>5.5500552000000003E-9</v>
      </c>
      <c r="AS2038" s="328">
        <v>1.5163544000000001E-13</v>
      </c>
      <c r="AT2038" s="329">
        <v>0</v>
      </c>
      <c r="AU2038" s="329">
        <v>0</v>
      </c>
      <c r="AV2038" s="328">
        <v>7.8515982999999997E-10</v>
      </c>
      <c r="AW2038" s="328">
        <v>1.8112748999999999E-6</v>
      </c>
      <c r="AX2038" s="328">
        <v>1.1130288E-10</v>
      </c>
      <c r="AY2038" s="328">
        <v>2.1061209E-9</v>
      </c>
      <c r="AZ2038" s="329">
        <v>0</v>
      </c>
      <c r="BA2038" s="329">
        <v>0</v>
      </c>
      <c r="BB2038" s="329">
        <v>0</v>
      </c>
      <c r="BC2038" s="329">
        <v>0</v>
      </c>
      <c r="BD2038" s="329">
        <v>0</v>
      </c>
      <c r="BE2038" s="329">
        <v>0</v>
      </c>
      <c r="BF2038" s="329">
        <v>0</v>
      </c>
      <c r="BG2038" s="329">
        <v>0</v>
      </c>
      <c r="BH2038" s="329">
        <v>0</v>
      </c>
      <c r="BI2038" s="329">
        <v>0</v>
      </c>
      <c r="BJ2038" s="329">
        <v>0</v>
      </c>
      <c r="BK2038" s="329">
        <v>0</v>
      </c>
      <c r="BL2038" s="329">
        <v>0</v>
      </c>
      <c r="BM2038" s="41"/>
      <c r="BN2038" s="122">
        <v>8.5043736000000006E-5</v>
      </c>
      <c r="BO2038" s="122">
        <v>1.477873E-5</v>
      </c>
      <c r="BP2038" s="122">
        <v>5.5267952000000002E-5</v>
      </c>
      <c r="BQ2038" s="122">
        <v>1.5211768E-12</v>
      </c>
      <c r="BR2038" s="122">
        <v>1.1794707E-5</v>
      </c>
      <c r="BS2038" s="122">
        <v>5.0829786000000004E-7</v>
      </c>
      <c r="BT2038" s="111">
        <v>0</v>
      </c>
      <c r="BU2038" s="122">
        <v>7.7148677000000002E-7</v>
      </c>
      <c r="BV2038" s="111">
        <v>0</v>
      </c>
      <c r="BW2038" s="122">
        <v>8.8747672999999998E-11</v>
      </c>
      <c r="BX2038" s="111">
        <v>0</v>
      </c>
      <c r="BY2038" s="111">
        <v>0</v>
      </c>
      <c r="BZ2038" s="111">
        <v>0</v>
      </c>
      <c r="CA2038" s="122">
        <v>1.9224722000000002E-6</v>
      </c>
      <c r="CB2038" s="111">
        <v>0</v>
      </c>
      <c r="CC2038" s="111">
        <v>0</v>
      </c>
      <c r="CD2038" s="111">
        <v>0</v>
      </c>
      <c r="CG2038" s="76" t="s">
        <v>6885</v>
      </c>
    </row>
    <row r="2039" spans="1:85" ht="14.5" customHeight="1">
      <c r="A2039" s="41" t="s">
        <v>7598</v>
      </c>
      <c r="B2039" s="119" t="s">
        <v>6888</v>
      </c>
      <c r="C2039" s="120" t="str">
        <f>MID(A2039,1,12)</f>
        <v>M.020.02.105</v>
      </c>
      <c r="D2039" s="135" t="s">
        <v>7596</v>
      </c>
      <c r="E2039" s="119" t="s">
        <v>6570</v>
      </c>
      <c r="F2039" s="118" t="str">
        <f>MID(A2039, 21,85)</f>
        <v>Wine, white dry</v>
      </c>
      <c r="G2039" s="118">
        <f>H2039+I2039+J2039+K2039</f>
        <v>0.388617374909002</v>
      </c>
      <c r="H2039" s="118">
        <f>N2039+O2039+P2039+Q2039</f>
        <v>5.0683527637899999E-3</v>
      </c>
      <c r="I2039" s="118">
        <f>L2039+M2039+R2039</f>
        <v>0.104639792145212</v>
      </c>
      <c r="J2039" s="326">
        <f>S2039+IF(T2039="x",0,T2039)+IF(U2039="x",0,U2039)+IF(V2039="x",0,V2039)+W2039+X2039</f>
        <v>0</v>
      </c>
      <c r="K2039" s="118">
        <v>0.27890923000000001</v>
      </c>
      <c r="L2039" s="118">
        <v>9.6740455000000003E-2</v>
      </c>
      <c r="M2039" s="118">
        <v>7.8993246000000003E-3</v>
      </c>
      <c r="N2039" s="118">
        <v>5.0682232000000002E-3</v>
      </c>
      <c r="O2039" s="118">
        <v>0</v>
      </c>
      <c r="P2039" s="118">
        <v>0</v>
      </c>
      <c r="Q2039" s="330">
        <v>1.2956378999999999E-7</v>
      </c>
      <c r="R2039" s="330">
        <v>1.2545212000000001E-8</v>
      </c>
      <c r="S2039" s="118">
        <v>0</v>
      </c>
      <c r="T2039" s="118">
        <v>0</v>
      </c>
      <c r="U2039" s="118">
        <v>0</v>
      </c>
      <c r="V2039" s="118">
        <v>0</v>
      </c>
      <c r="W2039" s="118">
        <v>0</v>
      </c>
      <c r="X2039" s="118">
        <v>0</v>
      </c>
      <c r="Y2039" s="41"/>
      <c r="Z2039" s="327">
        <f>K2039/0.133</f>
        <v>2.0970618796992482</v>
      </c>
      <c r="AA2039" s="41"/>
      <c r="AB2039" s="111">
        <v>0</v>
      </c>
      <c r="AC2039" s="111">
        <v>0</v>
      </c>
      <c r="AD2039" s="111">
        <v>0</v>
      </c>
      <c r="AE2039" s="111">
        <v>0</v>
      </c>
      <c r="AF2039" s="111">
        <v>0</v>
      </c>
      <c r="AG2039" s="111">
        <v>0</v>
      </c>
      <c r="AH2039" s="111">
        <v>0</v>
      </c>
      <c r="AI2039" s="41"/>
      <c r="AJ2039" s="114">
        <v>6.4921152999999995E-2</v>
      </c>
      <c r="AK2039" s="114">
        <v>6.2734036000000007E-2</v>
      </c>
      <c r="AL2039" s="114">
        <v>2.1871165E-3</v>
      </c>
      <c r="AM2039" s="114">
        <v>0</v>
      </c>
      <c r="AN2039" s="113">
        <f>AQ2039+AT2039+AU2039+AV2039+AW2039+BE2039+BF2039+BJ2039</f>
        <v>3.7610333083499997E-6</v>
      </c>
      <c r="AO2039" s="112">
        <f>AR2039+AS2039+AX2039+AY2039+AZ2039+BA2039+BB2039+BC2039+BD2039+BG2039+BK2039+BL2039</f>
        <v>8.0884487152300016E-9</v>
      </c>
      <c r="AP2039" s="112">
        <f>BH2039+BI2039</f>
        <v>0</v>
      </c>
      <c r="AQ2039" s="328">
        <v>1.9460734E-6</v>
      </c>
      <c r="AR2039" s="328">
        <v>5.8717733000000001E-9</v>
      </c>
      <c r="AS2039" s="328">
        <v>1.6042522999999999E-13</v>
      </c>
      <c r="AT2039" s="329">
        <v>0</v>
      </c>
      <c r="AU2039" s="329">
        <v>0</v>
      </c>
      <c r="AV2039" s="328">
        <v>7.5360835000000004E-10</v>
      </c>
      <c r="AW2039" s="328">
        <v>1.8142062999999999E-6</v>
      </c>
      <c r="AX2039" s="328">
        <v>1.0683019E-10</v>
      </c>
      <c r="AY2039" s="328">
        <v>2.1096848E-9</v>
      </c>
      <c r="AZ2039" s="329">
        <v>0</v>
      </c>
      <c r="BA2039" s="329">
        <v>0</v>
      </c>
      <c r="BB2039" s="329">
        <v>0</v>
      </c>
      <c r="BC2039" s="329">
        <v>0</v>
      </c>
      <c r="BD2039" s="329">
        <v>0</v>
      </c>
      <c r="BE2039" s="329">
        <v>0</v>
      </c>
      <c r="BF2039" s="329">
        <v>0</v>
      </c>
      <c r="BG2039" s="329">
        <v>0</v>
      </c>
      <c r="BH2039" s="329">
        <v>0</v>
      </c>
      <c r="BI2039" s="329">
        <v>0</v>
      </c>
      <c r="BJ2039" s="329">
        <v>0</v>
      </c>
      <c r="BK2039" s="329">
        <v>0</v>
      </c>
      <c r="BL2039" s="329">
        <v>0</v>
      </c>
      <c r="BM2039" s="41"/>
      <c r="BN2039" s="122">
        <v>8.8199318000000004E-5</v>
      </c>
      <c r="BO2039" s="122">
        <v>1.4792912999999999E-5</v>
      </c>
      <c r="BP2039" s="122">
        <v>5.8471650000000001E-5</v>
      </c>
      <c r="BQ2039" s="122">
        <v>1.4695058999999999E-12</v>
      </c>
      <c r="BR2039" s="122">
        <v>1.1821622000000001E-5</v>
      </c>
      <c r="BS2039" s="122">
        <v>4.8787201999999996E-7</v>
      </c>
      <c r="BT2039" s="111">
        <v>0</v>
      </c>
      <c r="BU2039" s="122">
        <v>7.4048473999999996E-7</v>
      </c>
      <c r="BV2039" s="111">
        <v>0</v>
      </c>
      <c r="BW2039" s="122">
        <v>8.5733113000000005E-11</v>
      </c>
      <c r="BX2039" s="111">
        <v>0</v>
      </c>
      <c r="BY2039" s="111">
        <v>0</v>
      </c>
      <c r="BZ2039" s="111">
        <v>0</v>
      </c>
      <c r="CA2039" s="122">
        <v>1.8846894E-6</v>
      </c>
      <c r="CB2039" s="111">
        <v>0</v>
      </c>
      <c r="CC2039" s="111">
        <v>0</v>
      </c>
      <c r="CD2039" s="111">
        <v>0</v>
      </c>
      <c r="CG2039" s="76" t="s">
        <v>6885</v>
      </c>
    </row>
    <row r="2040" spans="1:85" ht="14.5" customHeight="1">
      <c r="B2040" s="119" t="s">
        <v>6888</v>
      </c>
      <c r="C2040" s="133" t="s">
        <v>7594</v>
      </c>
      <c r="D2040" s="133" t="s">
        <v>7564</v>
      </c>
      <c r="G2040" s="41"/>
      <c r="H2040" s="41"/>
      <c r="I2040" s="41"/>
      <c r="J2040" s="41"/>
      <c r="K2040" s="41"/>
      <c r="L2040" s="41"/>
      <c r="M2040" s="41"/>
      <c r="N2040" s="41"/>
      <c r="O2040" s="41"/>
      <c r="P2040" s="41"/>
      <c r="Q2040" s="41"/>
      <c r="R2040" s="41"/>
      <c r="S2040" s="41"/>
      <c r="T2040" s="41"/>
      <c r="U2040" s="41"/>
      <c r="V2040" s="41"/>
      <c r="W2040" s="41"/>
      <c r="X2040" s="41"/>
      <c r="Y2040" s="41"/>
      <c r="Z2040" s="41"/>
      <c r="AA2040" s="41"/>
      <c r="AB2040" s="41"/>
      <c r="AC2040" s="41"/>
      <c r="AD2040" s="41"/>
      <c r="AE2040" s="41"/>
      <c r="AF2040" s="41"/>
      <c r="AG2040" s="41"/>
      <c r="AH2040" s="41"/>
      <c r="AI2040" s="41"/>
      <c r="AJ2040" s="41"/>
      <c r="AK2040" s="41"/>
      <c r="AL2040" s="41"/>
      <c r="AM2040" s="41"/>
      <c r="AN2040" s="41"/>
      <c r="AO2040" s="41"/>
      <c r="AP2040" s="41"/>
      <c r="AQ2040" s="41"/>
      <c r="AR2040" s="41"/>
      <c r="AS2040" s="41"/>
      <c r="AT2040" s="41"/>
      <c r="AU2040" s="41"/>
      <c r="AV2040" s="41"/>
      <c r="AW2040" s="41"/>
      <c r="AX2040" s="41"/>
      <c r="AY2040" s="41"/>
      <c r="AZ2040" s="41"/>
      <c r="BA2040" s="41"/>
      <c r="BB2040" s="41"/>
      <c r="BC2040" s="41"/>
      <c r="BD2040" s="41"/>
      <c r="BE2040" s="41"/>
      <c r="BF2040" s="41"/>
      <c r="BG2040" s="41"/>
      <c r="BH2040" s="41"/>
      <c r="BI2040" s="41"/>
      <c r="BJ2040" s="41"/>
      <c r="BK2040" s="41"/>
      <c r="BL2040" s="41"/>
      <c r="BM2040" s="41"/>
      <c r="BN2040" s="41"/>
      <c r="BO2040" s="41"/>
      <c r="BP2040" s="41"/>
      <c r="BQ2040" s="41"/>
      <c r="BR2040" s="41"/>
      <c r="BS2040" s="41"/>
      <c r="BT2040" s="41"/>
      <c r="BU2040" s="41"/>
      <c r="BV2040" s="41"/>
      <c r="BW2040" s="41"/>
      <c r="BX2040" s="41"/>
      <c r="BY2040" s="41"/>
      <c r="BZ2040" s="41"/>
      <c r="CA2040" s="41"/>
      <c r="CB2040" s="41"/>
      <c r="CC2040" s="41"/>
      <c r="CD2040" s="41"/>
      <c r="CE2040" s="130"/>
      <c r="CF2040" s="105"/>
    </row>
    <row r="2041" spans="1:85" ht="14.5" customHeight="1">
      <c r="A2041" s="41" t="s">
        <v>7593</v>
      </c>
      <c r="B2041" s="119" t="s">
        <v>6888</v>
      </c>
      <c r="C2041" s="120" t="str">
        <f t="shared" ref="C2041:C2050" si="698">MID(A2041,1,12)</f>
        <v>M.020.03.101</v>
      </c>
      <c r="D2041" s="135" t="s">
        <v>7564</v>
      </c>
      <c r="E2041" s="119" t="s">
        <v>6570</v>
      </c>
      <c r="F2041" s="118" t="str">
        <f t="shared" ref="F2041:F2050" si="699">MID(A2041, 21,85)</f>
        <v>Baguette, white</v>
      </c>
      <c r="G2041" s="118">
        <f t="shared" ref="G2041:G2050" si="700">H2041+I2041+J2041+K2041</f>
        <v>0.22905488946681801</v>
      </c>
      <c r="H2041" s="118">
        <f t="shared" ref="H2041:H2050" si="701">N2041+O2041+P2041+Q2041</f>
        <v>1.483240400723E-2</v>
      </c>
      <c r="I2041" s="118">
        <f t="shared" ref="I2041:I2050" si="702">L2041+M2041+R2041</f>
        <v>8.1348855459588004E-2</v>
      </c>
      <c r="J2041" s="326">
        <f t="shared" ref="J2041:J2050" si="703">S2041+IF(T2041="x",0,T2041)+IF(U2041="x",0,U2041)+IF(V2041="x",0,V2041)+W2041+X2041</f>
        <v>0</v>
      </c>
      <c r="K2041" s="118">
        <v>0.13287362999999999</v>
      </c>
      <c r="L2041" s="118">
        <v>6.1691505000000001E-2</v>
      </c>
      <c r="M2041" s="118">
        <v>1.9657337E-2</v>
      </c>
      <c r="N2041" s="118">
        <v>1.4832265000000001E-2</v>
      </c>
      <c r="O2041" s="118">
        <v>0</v>
      </c>
      <c r="P2041" s="118">
        <v>0</v>
      </c>
      <c r="Q2041" s="330">
        <v>1.3900723000000001E-7</v>
      </c>
      <c r="R2041" s="330">
        <v>1.3459588E-8</v>
      </c>
      <c r="S2041" s="118">
        <v>0</v>
      </c>
      <c r="T2041" s="118">
        <v>0</v>
      </c>
      <c r="U2041" s="118">
        <v>0</v>
      </c>
      <c r="V2041" s="118">
        <v>0</v>
      </c>
      <c r="W2041" s="118">
        <v>0</v>
      </c>
      <c r="X2041" s="118">
        <v>0</v>
      </c>
      <c r="Y2041" s="41"/>
      <c r="Z2041" s="327">
        <f t="shared" ref="Z2041:Z2050" si="704">K2041/0.133</f>
        <v>0.99904984962406007</v>
      </c>
      <c r="AA2041" s="41"/>
      <c r="AB2041" s="111">
        <v>0</v>
      </c>
      <c r="AC2041" s="111">
        <v>0</v>
      </c>
      <c r="AD2041" s="111">
        <v>0</v>
      </c>
      <c r="AE2041" s="111">
        <v>0</v>
      </c>
      <c r="AF2041" s="111">
        <v>0</v>
      </c>
      <c r="AG2041" s="111">
        <v>0</v>
      </c>
      <c r="AH2041" s="111">
        <v>0</v>
      </c>
      <c r="AI2041" s="41"/>
      <c r="AJ2041" s="114">
        <v>3.8230272000000003E-2</v>
      </c>
      <c r="AK2041" s="114">
        <v>3.6986423999999997E-2</v>
      </c>
      <c r="AL2041" s="114">
        <v>1.2438480000000001E-3</v>
      </c>
      <c r="AM2041" s="114">
        <v>0</v>
      </c>
      <c r="AN2041" s="113">
        <f t="shared" ref="AN2041:AN2050" si="705">AQ2041+AT2041+AU2041+AV2041+AW2041+BE2041+BF2041+BJ2041</f>
        <v>2.2174114912000002E-6</v>
      </c>
      <c r="AO2041" s="112">
        <f t="shared" ref="AO2041:AO2050" si="706">AR2041+AS2041+AX2041+AY2041+AZ2041+BA2041+BB2041+BC2041+BD2041+BG2041+BK2041+BL2041</f>
        <v>4.6000294073119996E-9</v>
      </c>
      <c r="AP2041" s="112">
        <f t="shared" ref="AP2041:AP2050" si="707">BH2041+BI2041</f>
        <v>0</v>
      </c>
      <c r="AQ2041" s="328">
        <v>9.2711823999999997E-7</v>
      </c>
      <c r="AR2041" s="328">
        <v>2.7973395E-9</v>
      </c>
      <c r="AS2041" s="328">
        <v>7.6427312E-14</v>
      </c>
      <c r="AT2041" s="329">
        <v>0</v>
      </c>
      <c r="AU2041" s="329">
        <v>0</v>
      </c>
      <c r="AV2041" s="328">
        <v>2.2054512E-9</v>
      </c>
      <c r="AW2041" s="328">
        <v>1.2880878E-6</v>
      </c>
      <c r="AX2041" s="328">
        <v>3.1264088000000001E-10</v>
      </c>
      <c r="AY2041" s="328">
        <v>1.4899726E-9</v>
      </c>
      <c r="AZ2041" s="329">
        <v>0</v>
      </c>
      <c r="BA2041" s="329">
        <v>0</v>
      </c>
      <c r="BB2041" s="329">
        <v>0</v>
      </c>
      <c r="BC2041" s="329">
        <v>0</v>
      </c>
      <c r="BD2041" s="329">
        <v>0</v>
      </c>
      <c r="BE2041" s="329">
        <v>0</v>
      </c>
      <c r="BF2041" s="329">
        <v>0</v>
      </c>
      <c r="BG2041" s="329">
        <v>0</v>
      </c>
      <c r="BH2041" s="329">
        <v>0</v>
      </c>
      <c r="BI2041" s="329">
        <v>0</v>
      </c>
      <c r="BJ2041" s="329">
        <v>0</v>
      </c>
      <c r="BK2041" s="329">
        <v>0</v>
      </c>
      <c r="BL2041" s="329">
        <v>0</v>
      </c>
      <c r="BM2041" s="41"/>
      <c r="BN2041" s="122">
        <v>5.3863880000000003E-5</v>
      </c>
      <c r="BO2041" s="122">
        <v>1.0998416E-5</v>
      </c>
      <c r="BP2041" s="122">
        <v>2.785616E-5</v>
      </c>
      <c r="BQ2041" s="122">
        <v>1.5766128999999999E-12</v>
      </c>
      <c r="BR2041" s="122">
        <v>7.9950767999999996E-6</v>
      </c>
      <c r="BS2041" s="122">
        <v>1.4277681E-6</v>
      </c>
      <c r="BT2041" s="111">
        <v>0</v>
      </c>
      <c r="BU2041" s="122">
        <v>2.1670447000000001E-6</v>
      </c>
      <c r="BV2041" s="111">
        <v>0</v>
      </c>
      <c r="BW2041" s="122">
        <v>9.1981891999999995E-11</v>
      </c>
      <c r="BX2041" s="111">
        <v>0</v>
      </c>
      <c r="BY2041" s="111">
        <v>0</v>
      </c>
      <c r="BZ2041" s="111">
        <v>0</v>
      </c>
      <c r="CA2041" s="122">
        <v>3.4193201000000001E-6</v>
      </c>
      <c r="CB2041" s="111">
        <v>0</v>
      </c>
      <c r="CC2041" s="111">
        <v>0</v>
      </c>
      <c r="CD2041" s="111">
        <v>0</v>
      </c>
      <c r="CG2041" s="76" t="s">
        <v>6885</v>
      </c>
    </row>
    <row r="2042" spans="1:85" ht="14.5" customHeight="1">
      <c r="A2042" s="41" t="s">
        <v>7590</v>
      </c>
      <c r="B2042" s="119" t="s">
        <v>6888</v>
      </c>
      <c r="C2042" s="120" t="str">
        <f t="shared" si="698"/>
        <v>M.020.03.102</v>
      </c>
      <c r="D2042" s="135" t="s">
        <v>7564</v>
      </c>
      <c r="E2042" s="119" t="s">
        <v>6570</v>
      </c>
      <c r="F2042" s="118" t="str">
        <f t="shared" si="699"/>
        <v>Bread, multigrain</v>
      </c>
      <c r="G2042" s="118">
        <f t="shared" si="700"/>
        <v>0.22383983064368002</v>
      </c>
      <c r="H2042" s="118">
        <f t="shared" si="701"/>
        <v>1.469443128569E-2</v>
      </c>
      <c r="I2042" s="118">
        <f t="shared" si="702"/>
        <v>7.993825935799001E-2</v>
      </c>
      <c r="J2042" s="326">
        <f t="shared" si="703"/>
        <v>0</v>
      </c>
      <c r="K2042" s="118">
        <v>0.12920714</v>
      </c>
      <c r="L2042" s="118">
        <v>6.0311464000000002E-2</v>
      </c>
      <c r="M2042" s="118">
        <v>1.9626780999999999E-2</v>
      </c>
      <c r="N2042" s="118">
        <v>1.4694283000000001E-2</v>
      </c>
      <c r="O2042" s="118">
        <v>0</v>
      </c>
      <c r="P2042" s="118">
        <v>0</v>
      </c>
      <c r="Q2042" s="330">
        <v>1.4828569E-7</v>
      </c>
      <c r="R2042" s="330">
        <v>1.435799E-8</v>
      </c>
      <c r="S2042" s="118">
        <v>0</v>
      </c>
      <c r="T2042" s="118">
        <v>0</v>
      </c>
      <c r="U2042" s="118">
        <v>0</v>
      </c>
      <c r="V2042" s="118">
        <v>0</v>
      </c>
      <c r="W2042" s="118">
        <v>0</v>
      </c>
      <c r="X2042" s="118">
        <v>0</v>
      </c>
      <c r="Y2042" s="41"/>
      <c r="Z2042" s="327">
        <f t="shared" si="704"/>
        <v>0.97148225563909762</v>
      </c>
      <c r="AA2042" s="41"/>
      <c r="AB2042" s="111">
        <v>0</v>
      </c>
      <c r="AC2042" s="111">
        <v>0</v>
      </c>
      <c r="AD2042" s="111">
        <v>0</v>
      </c>
      <c r="AE2042" s="111">
        <v>0</v>
      </c>
      <c r="AF2042" s="111">
        <v>0</v>
      </c>
      <c r="AG2042" s="111">
        <v>0</v>
      </c>
      <c r="AH2042" s="111">
        <v>0</v>
      </c>
      <c r="AI2042" s="41"/>
      <c r="AJ2042" s="114">
        <v>3.732912E-2</v>
      </c>
      <c r="AK2042" s="114">
        <v>3.6115290000000001E-2</v>
      </c>
      <c r="AL2042" s="114">
        <v>1.2138298000000001E-3</v>
      </c>
      <c r="AM2042" s="114">
        <v>0</v>
      </c>
      <c r="AN2042" s="113">
        <f t="shared" si="705"/>
        <v>2.1651852843E-6</v>
      </c>
      <c r="AO2042" s="112">
        <f t="shared" si="706"/>
        <v>4.4890154583940002E-9</v>
      </c>
      <c r="AP2042" s="112">
        <f t="shared" si="707"/>
        <v>0</v>
      </c>
      <c r="AQ2042" s="328">
        <v>9.0153554999999996E-7</v>
      </c>
      <c r="AR2042" s="328">
        <v>2.7201504000000001E-9</v>
      </c>
      <c r="AS2042" s="328">
        <v>7.4318394000000004E-14</v>
      </c>
      <c r="AT2042" s="329">
        <v>0</v>
      </c>
      <c r="AU2042" s="329">
        <v>0</v>
      </c>
      <c r="AV2042" s="328">
        <v>2.1849342999999999E-9</v>
      </c>
      <c r="AW2042" s="328">
        <v>1.2614647999999999E-6</v>
      </c>
      <c r="AX2042" s="328">
        <v>3.0973243999999999E-10</v>
      </c>
      <c r="AY2042" s="328">
        <v>1.4590583E-9</v>
      </c>
      <c r="AZ2042" s="329">
        <v>0</v>
      </c>
      <c r="BA2042" s="329">
        <v>0</v>
      </c>
      <c r="BB2042" s="329">
        <v>0</v>
      </c>
      <c r="BC2042" s="329">
        <v>0</v>
      </c>
      <c r="BD2042" s="329">
        <v>0</v>
      </c>
      <c r="BE2042" s="329">
        <v>0</v>
      </c>
      <c r="BF2042" s="329">
        <v>0</v>
      </c>
      <c r="BG2042" s="329">
        <v>0</v>
      </c>
      <c r="BH2042" s="329">
        <v>0</v>
      </c>
      <c r="BI2042" s="329">
        <v>0</v>
      </c>
      <c r="BJ2042" s="329">
        <v>0</v>
      </c>
      <c r="BK2042" s="329">
        <v>0</v>
      </c>
      <c r="BL2042" s="329">
        <v>0</v>
      </c>
      <c r="BM2042" s="41"/>
      <c r="BN2042" s="122">
        <v>5.2631233999999998E-5</v>
      </c>
      <c r="BO2042" s="122">
        <v>1.0778529E-5</v>
      </c>
      <c r="BP2042" s="122">
        <v>2.7087502999999999E-5</v>
      </c>
      <c r="BQ2042" s="122">
        <v>1.6818488000000001E-12</v>
      </c>
      <c r="BR2042" s="122">
        <v>7.8238523999999999E-6</v>
      </c>
      <c r="BS2042" s="122">
        <v>1.4144857999999999E-6</v>
      </c>
      <c r="BT2042" s="111">
        <v>0</v>
      </c>
      <c r="BU2042" s="122">
        <v>2.1468849999999999E-6</v>
      </c>
      <c r="BV2042" s="111">
        <v>0</v>
      </c>
      <c r="BW2042" s="122">
        <v>9.8121507999999998E-11</v>
      </c>
      <c r="BX2042" s="111">
        <v>0</v>
      </c>
      <c r="BY2042" s="111">
        <v>0</v>
      </c>
      <c r="BZ2042" s="111">
        <v>0</v>
      </c>
      <c r="CA2042" s="122">
        <v>3.3798788000000002E-6</v>
      </c>
      <c r="CB2042" s="111">
        <v>0</v>
      </c>
      <c r="CC2042" s="111">
        <v>0</v>
      </c>
      <c r="CD2042" s="111">
        <v>0</v>
      </c>
      <c r="CG2042" s="76" t="s">
        <v>6885</v>
      </c>
    </row>
    <row r="2043" spans="1:85" ht="14.5" customHeight="1">
      <c r="A2043" s="41" t="s">
        <v>7587</v>
      </c>
      <c r="B2043" s="119" t="s">
        <v>6888</v>
      </c>
      <c r="C2043" s="120" t="str">
        <f t="shared" si="698"/>
        <v>M.020.03.103</v>
      </c>
      <c r="D2043" s="135" t="s">
        <v>7564</v>
      </c>
      <c r="E2043" s="119" t="s">
        <v>6570</v>
      </c>
      <c r="F2043" s="118" t="str">
        <f t="shared" si="699"/>
        <v>Bread, rye</v>
      </c>
      <c r="G2043" s="118">
        <f t="shared" si="700"/>
        <v>0.24250969976119099</v>
      </c>
      <c r="H2043" s="118">
        <f t="shared" si="701"/>
        <v>1.1890605216269999E-2</v>
      </c>
      <c r="I2043" s="118">
        <f t="shared" si="702"/>
        <v>7.3647914544921006E-2</v>
      </c>
      <c r="J2043" s="326">
        <f t="shared" si="703"/>
        <v>0</v>
      </c>
      <c r="K2043" s="118">
        <v>0.15697117999999999</v>
      </c>
      <c r="L2043" s="118">
        <v>5.7330646999999998E-2</v>
      </c>
      <c r="M2043" s="118">
        <v>1.6317253E-2</v>
      </c>
      <c r="N2043" s="118">
        <v>1.1890454999999999E-2</v>
      </c>
      <c r="O2043" s="118">
        <v>0</v>
      </c>
      <c r="P2043" s="118">
        <v>0</v>
      </c>
      <c r="Q2043" s="330">
        <v>1.5021627E-7</v>
      </c>
      <c r="R2043" s="330">
        <v>1.4544921E-8</v>
      </c>
      <c r="S2043" s="118">
        <v>0</v>
      </c>
      <c r="T2043" s="118">
        <v>0</v>
      </c>
      <c r="U2043" s="118">
        <v>0</v>
      </c>
      <c r="V2043" s="118">
        <v>0</v>
      </c>
      <c r="W2043" s="118">
        <v>0</v>
      </c>
      <c r="X2043" s="118">
        <v>0</v>
      </c>
      <c r="Y2043" s="41"/>
      <c r="Z2043" s="327">
        <f t="shared" si="704"/>
        <v>1.1802344360902255</v>
      </c>
      <c r="AA2043" s="41"/>
      <c r="AB2043" s="111">
        <v>0</v>
      </c>
      <c r="AC2043" s="111">
        <v>0</v>
      </c>
      <c r="AD2043" s="111">
        <v>0</v>
      </c>
      <c r="AE2043" s="111">
        <v>0</v>
      </c>
      <c r="AF2043" s="111">
        <v>0</v>
      </c>
      <c r="AG2043" s="111">
        <v>0</v>
      </c>
      <c r="AH2043" s="111">
        <v>0</v>
      </c>
      <c r="AI2043" s="41"/>
      <c r="AJ2043" s="114">
        <v>3.9237243999999998E-2</v>
      </c>
      <c r="AK2043" s="114">
        <v>3.7907842999999997E-2</v>
      </c>
      <c r="AL2043" s="114">
        <v>1.3294008E-3</v>
      </c>
      <c r="AM2043" s="114">
        <v>0</v>
      </c>
      <c r="AN2043" s="113">
        <f t="shared" si="705"/>
        <v>2.2726525252000001E-6</v>
      </c>
      <c r="AO2043" s="112">
        <f t="shared" si="706"/>
        <v>4.9164231379350001E-9</v>
      </c>
      <c r="AP2043" s="112">
        <f t="shared" si="707"/>
        <v>0</v>
      </c>
      <c r="AQ2043" s="328">
        <v>1.0952576000000001E-6</v>
      </c>
      <c r="AR2043" s="328">
        <v>3.3046564000000001E-9</v>
      </c>
      <c r="AS2043" s="328">
        <v>9.0287934999999999E-14</v>
      </c>
      <c r="AT2043" s="329">
        <v>0</v>
      </c>
      <c r="AU2043" s="329">
        <v>0</v>
      </c>
      <c r="AV2043" s="328">
        <v>1.7680252000000001E-9</v>
      </c>
      <c r="AW2043" s="328">
        <v>1.1756269E-6</v>
      </c>
      <c r="AX2043" s="328">
        <v>2.5063215E-10</v>
      </c>
      <c r="AY2043" s="328">
        <v>1.3610443E-9</v>
      </c>
      <c r="AZ2043" s="329">
        <v>0</v>
      </c>
      <c r="BA2043" s="329">
        <v>0</v>
      </c>
      <c r="BB2043" s="329">
        <v>0</v>
      </c>
      <c r="BC2043" s="329">
        <v>0</v>
      </c>
      <c r="BD2043" s="329">
        <v>0</v>
      </c>
      <c r="BE2043" s="329">
        <v>0</v>
      </c>
      <c r="BF2043" s="329">
        <v>0</v>
      </c>
      <c r="BG2043" s="329">
        <v>0</v>
      </c>
      <c r="BH2043" s="329">
        <v>0</v>
      </c>
      <c r="BI2043" s="329">
        <v>0</v>
      </c>
      <c r="BJ2043" s="329">
        <v>0</v>
      </c>
      <c r="BK2043" s="329">
        <v>0</v>
      </c>
      <c r="BL2043" s="329">
        <v>0</v>
      </c>
      <c r="BM2043" s="41"/>
      <c r="BN2043" s="122">
        <v>5.5926642000000002E-5</v>
      </c>
      <c r="BO2043" s="122">
        <v>9.9655329E-6</v>
      </c>
      <c r="BP2043" s="122">
        <v>3.2908067999999997E-5</v>
      </c>
      <c r="BQ2043" s="122">
        <v>1.7037453E-12</v>
      </c>
      <c r="BR2043" s="122">
        <v>7.3554255999999996E-6</v>
      </c>
      <c r="BS2043" s="122">
        <v>1.1445865999999999E-6</v>
      </c>
      <c r="BT2043" s="111">
        <v>0</v>
      </c>
      <c r="BU2043" s="122">
        <v>1.7372362000000001E-6</v>
      </c>
      <c r="BV2043" s="111">
        <v>0</v>
      </c>
      <c r="BW2043" s="122">
        <v>9.9398980000000006E-11</v>
      </c>
      <c r="BX2043" s="111">
        <v>0</v>
      </c>
      <c r="BY2043" s="111">
        <v>0</v>
      </c>
      <c r="BZ2043" s="111">
        <v>0</v>
      </c>
      <c r="CA2043" s="122">
        <v>2.8156916E-6</v>
      </c>
      <c r="CB2043" s="111">
        <v>0</v>
      </c>
      <c r="CC2043" s="111">
        <v>0</v>
      </c>
      <c r="CD2043" s="111">
        <v>0</v>
      </c>
      <c r="CG2043" s="76" t="s">
        <v>6885</v>
      </c>
    </row>
    <row r="2044" spans="1:85" ht="14.5" customHeight="1">
      <c r="A2044" s="41" t="s">
        <v>7584</v>
      </c>
      <c r="B2044" s="119" t="s">
        <v>6888</v>
      </c>
      <c r="C2044" s="120" t="str">
        <f t="shared" si="698"/>
        <v>M.020.03.104</v>
      </c>
      <c r="D2044" s="135" t="s">
        <v>7564</v>
      </c>
      <c r="E2044" s="119" t="s">
        <v>6570</v>
      </c>
      <c r="F2044" s="118" t="str">
        <f t="shared" si="699"/>
        <v>Bread, white water</v>
      </c>
      <c r="G2044" s="118">
        <f t="shared" si="700"/>
        <v>0.22402196454006498</v>
      </c>
      <c r="H2044" s="118">
        <f t="shared" si="701"/>
        <v>1.507275136778E-2</v>
      </c>
      <c r="I2044" s="118">
        <f t="shared" si="702"/>
        <v>8.0610013172285E-2</v>
      </c>
      <c r="J2044" s="326">
        <f t="shared" si="703"/>
        <v>0</v>
      </c>
      <c r="K2044" s="118">
        <v>0.12833919999999999</v>
      </c>
      <c r="L2044" s="118">
        <v>6.0560542000000002E-2</v>
      </c>
      <c r="M2044" s="118">
        <v>2.0049457E-2</v>
      </c>
      <c r="N2044" s="118">
        <v>1.5072604999999999E-2</v>
      </c>
      <c r="O2044" s="118">
        <v>0</v>
      </c>
      <c r="P2044" s="118">
        <v>0</v>
      </c>
      <c r="Q2044" s="330">
        <v>1.4636778E-7</v>
      </c>
      <c r="R2044" s="330">
        <v>1.4172284999999999E-8</v>
      </c>
      <c r="S2044" s="118">
        <v>0</v>
      </c>
      <c r="T2044" s="118">
        <v>0</v>
      </c>
      <c r="U2044" s="118">
        <v>0</v>
      </c>
      <c r="V2044" s="118">
        <v>0</v>
      </c>
      <c r="W2044" s="118">
        <v>0</v>
      </c>
      <c r="X2044" s="118">
        <v>0</v>
      </c>
      <c r="Y2044" s="41"/>
      <c r="Z2044" s="327">
        <f t="shared" si="704"/>
        <v>0.96495639097744346</v>
      </c>
      <c r="AA2044" s="41"/>
      <c r="AB2044" s="111">
        <v>0</v>
      </c>
      <c r="AC2044" s="111">
        <v>0</v>
      </c>
      <c r="AD2044" s="111">
        <v>0</v>
      </c>
      <c r="AE2044" s="111">
        <v>0</v>
      </c>
      <c r="AF2044" s="111">
        <v>0</v>
      </c>
      <c r="AG2044" s="111">
        <v>0</v>
      </c>
      <c r="AH2044" s="111">
        <v>0</v>
      </c>
      <c r="AI2044" s="41"/>
      <c r="AJ2044" s="114">
        <v>3.7375763999999999E-2</v>
      </c>
      <c r="AK2044" s="114">
        <v>3.6162017999999997E-2</v>
      </c>
      <c r="AL2044" s="114">
        <v>1.2137452000000001E-3</v>
      </c>
      <c r="AM2044" s="114">
        <v>0</v>
      </c>
      <c r="AN2044" s="113">
        <f t="shared" si="705"/>
        <v>2.1679866980000001E-6</v>
      </c>
      <c r="AO2044" s="112">
        <f t="shared" si="706"/>
        <v>4.488702589162E-9</v>
      </c>
      <c r="AP2044" s="112">
        <f t="shared" si="707"/>
        <v>0</v>
      </c>
      <c r="AQ2044" s="328">
        <v>8.9547951000000004E-7</v>
      </c>
      <c r="AR2044" s="328">
        <v>2.7018777999999999E-9</v>
      </c>
      <c r="AS2044" s="328">
        <v>7.3819161999999994E-14</v>
      </c>
      <c r="AT2044" s="329">
        <v>0</v>
      </c>
      <c r="AU2044" s="329">
        <v>0</v>
      </c>
      <c r="AV2044" s="328">
        <v>2.241188E-9</v>
      </c>
      <c r="AW2044" s="328">
        <v>1.2702660000000001E-6</v>
      </c>
      <c r="AX2044" s="328">
        <v>3.1770687E-10</v>
      </c>
      <c r="AY2044" s="328">
        <v>1.4690441E-9</v>
      </c>
      <c r="AZ2044" s="329">
        <v>0</v>
      </c>
      <c r="BA2044" s="329">
        <v>0</v>
      </c>
      <c r="BB2044" s="329">
        <v>0</v>
      </c>
      <c r="BC2044" s="329">
        <v>0</v>
      </c>
      <c r="BD2044" s="329">
        <v>0</v>
      </c>
      <c r="BE2044" s="329">
        <v>0</v>
      </c>
      <c r="BF2044" s="329">
        <v>0</v>
      </c>
      <c r="BG2044" s="329">
        <v>0</v>
      </c>
      <c r="BH2044" s="329">
        <v>0</v>
      </c>
      <c r="BI2044" s="329">
        <v>0</v>
      </c>
      <c r="BJ2044" s="329">
        <v>0</v>
      </c>
      <c r="BK2044" s="329">
        <v>0</v>
      </c>
      <c r="BL2044" s="329">
        <v>0</v>
      </c>
      <c r="BM2044" s="41"/>
      <c r="BN2044" s="122">
        <v>5.2747814999999998E-5</v>
      </c>
      <c r="BO2044" s="122">
        <v>1.0865894000000001E-5</v>
      </c>
      <c r="BP2044" s="122">
        <v>2.6905543999999999E-5</v>
      </c>
      <c r="BQ2044" s="122">
        <v>1.6600959E-12</v>
      </c>
      <c r="BR2044" s="122">
        <v>7.8686612999999995E-6</v>
      </c>
      <c r="BS2044" s="122">
        <v>1.4509034E-6</v>
      </c>
      <c r="BT2044" s="111">
        <v>0</v>
      </c>
      <c r="BU2044" s="122">
        <v>2.2021591000000001E-6</v>
      </c>
      <c r="BV2044" s="111">
        <v>0</v>
      </c>
      <c r="BW2044" s="122">
        <v>9.6852412999999997E-11</v>
      </c>
      <c r="BX2044" s="111">
        <v>0</v>
      </c>
      <c r="BY2044" s="111">
        <v>0</v>
      </c>
      <c r="BZ2044" s="111">
        <v>0</v>
      </c>
      <c r="CA2044" s="122">
        <v>3.4545552E-6</v>
      </c>
      <c r="CB2044" s="111">
        <v>0</v>
      </c>
      <c r="CC2044" s="111">
        <v>0</v>
      </c>
      <c r="CD2044" s="111">
        <v>0</v>
      </c>
      <c r="CG2044" s="76" t="s">
        <v>6885</v>
      </c>
    </row>
    <row r="2045" spans="1:85" ht="14.5" customHeight="1">
      <c r="A2045" s="41" t="s">
        <v>7581</v>
      </c>
      <c r="B2045" s="119" t="s">
        <v>6888</v>
      </c>
      <c r="C2045" s="120" t="str">
        <f t="shared" si="698"/>
        <v>M.020.03.105</v>
      </c>
      <c r="D2045" s="135" t="s">
        <v>7564</v>
      </c>
      <c r="E2045" s="119" t="s">
        <v>6570</v>
      </c>
      <c r="F2045" s="118" t="str">
        <f t="shared" si="699"/>
        <v>Bread, whole wheat</v>
      </c>
      <c r="G2045" s="118">
        <f t="shared" si="700"/>
        <v>0.189053425800289</v>
      </c>
      <c r="H2045" s="118">
        <f t="shared" si="701"/>
        <v>1.2458228988559999E-2</v>
      </c>
      <c r="I2045" s="118">
        <f t="shared" si="702"/>
        <v>6.6722726811729E-2</v>
      </c>
      <c r="J2045" s="326">
        <f t="shared" si="703"/>
        <v>0</v>
      </c>
      <c r="K2045" s="118">
        <v>0.10987247</v>
      </c>
      <c r="L2045" s="118">
        <v>5.0136493999999997E-2</v>
      </c>
      <c r="M2045" s="118">
        <v>1.6586221000000002E-2</v>
      </c>
      <c r="N2045" s="118">
        <v>1.2458107E-2</v>
      </c>
      <c r="O2045" s="118">
        <v>0</v>
      </c>
      <c r="P2045" s="118">
        <v>0</v>
      </c>
      <c r="Q2045" s="330">
        <v>1.2198855999999999E-7</v>
      </c>
      <c r="R2045" s="330">
        <v>1.1811729E-8</v>
      </c>
      <c r="S2045" s="118">
        <v>0</v>
      </c>
      <c r="T2045" s="118">
        <v>0</v>
      </c>
      <c r="U2045" s="118">
        <v>0</v>
      </c>
      <c r="V2045" s="118">
        <v>0</v>
      </c>
      <c r="W2045" s="118">
        <v>0</v>
      </c>
      <c r="X2045" s="118">
        <v>0</v>
      </c>
      <c r="Y2045" s="41"/>
      <c r="Z2045" s="327">
        <f t="shared" si="704"/>
        <v>0.82610879699248119</v>
      </c>
      <c r="AA2045" s="41"/>
      <c r="AB2045" s="111">
        <v>0</v>
      </c>
      <c r="AC2045" s="111">
        <v>0</v>
      </c>
      <c r="AD2045" s="111">
        <v>0</v>
      </c>
      <c r="AE2045" s="111">
        <v>0</v>
      </c>
      <c r="AF2045" s="111">
        <v>0</v>
      </c>
      <c r="AG2045" s="111">
        <v>0</v>
      </c>
      <c r="AH2045" s="111">
        <v>0</v>
      </c>
      <c r="AI2045" s="41"/>
      <c r="AJ2045" s="114">
        <v>3.1380775999999999E-2</v>
      </c>
      <c r="AK2045" s="114">
        <v>3.0355501E-2</v>
      </c>
      <c r="AL2045" s="114">
        <v>1.0252751E-3</v>
      </c>
      <c r="AM2045" s="114">
        <v>0</v>
      </c>
      <c r="AN2045" s="113">
        <f t="shared" si="705"/>
        <v>1.8198740909E-6</v>
      </c>
      <c r="AO2045" s="112">
        <f t="shared" si="706"/>
        <v>3.7916977473229993E-9</v>
      </c>
      <c r="AP2045" s="112">
        <f t="shared" si="707"/>
        <v>0</v>
      </c>
      <c r="AQ2045" s="328">
        <v>7.6662896000000002E-7</v>
      </c>
      <c r="AR2045" s="328">
        <v>2.3131046E-9</v>
      </c>
      <c r="AS2045" s="328">
        <v>6.3197322999999994E-14</v>
      </c>
      <c r="AT2045" s="329">
        <v>0</v>
      </c>
      <c r="AU2045" s="329">
        <v>0</v>
      </c>
      <c r="AV2045" s="328">
        <v>1.8524309000000001E-9</v>
      </c>
      <c r="AW2045" s="328">
        <v>1.0513927E-6</v>
      </c>
      <c r="AX2045" s="328">
        <v>2.6259734999999999E-10</v>
      </c>
      <c r="AY2045" s="328">
        <v>1.2159326E-9</v>
      </c>
      <c r="AZ2045" s="329">
        <v>0</v>
      </c>
      <c r="BA2045" s="329">
        <v>0</v>
      </c>
      <c r="BB2045" s="329">
        <v>0</v>
      </c>
      <c r="BC2045" s="329">
        <v>0</v>
      </c>
      <c r="BD2045" s="329">
        <v>0</v>
      </c>
      <c r="BE2045" s="329">
        <v>0</v>
      </c>
      <c r="BF2045" s="329">
        <v>0</v>
      </c>
      <c r="BG2045" s="329">
        <v>0</v>
      </c>
      <c r="BH2045" s="329">
        <v>0</v>
      </c>
      <c r="BI2045" s="329">
        <v>0</v>
      </c>
      <c r="BJ2045" s="329">
        <v>0</v>
      </c>
      <c r="BK2045" s="329">
        <v>0</v>
      </c>
      <c r="BL2045" s="329">
        <v>0</v>
      </c>
      <c r="BM2045" s="41"/>
      <c r="BN2045" s="122">
        <v>4.4416026000000001E-5</v>
      </c>
      <c r="BO2045" s="122">
        <v>8.9928775E-6</v>
      </c>
      <c r="BP2045" s="122">
        <v>2.3034105000000001E-5</v>
      </c>
      <c r="BQ2045" s="122">
        <v>1.383588E-12</v>
      </c>
      <c r="BR2045" s="122">
        <v>6.5134684000000001E-6</v>
      </c>
      <c r="BS2045" s="122">
        <v>1.1992293000000001E-6</v>
      </c>
      <c r="BT2045" s="111">
        <v>0</v>
      </c>
      <c r="BU2045" s="122">
        <v>1.820172E-6</v>
      </c>
      <c r="BV2045" s="111">
        <v>0</v>
      </c>
      <c r="BW2045" s="122">
        <v>8.0720539999999995E-11</v>
      </c>
      <c r="BX2045" s="111">
        <v>0</v>
      </c>
      <c r="BY2045" s="111">
        <v>0</v>
      </c>
      <c r="BZ2045" s="111">
        <v>0</v>
      </c>
      <c r="CA2045" s="122">
        <v>2.8560919999999998E-6</v>
      </c>
      <c r="CB2045" s="111">
        <v>0</v>
      </c>
      <c r="CC2045" s="111">
        <v>0</v>
      </c>
      <c r="CD2045" s="111">
        <v>0</v>
      </c>
      <c r="CG2045" s="76" t="s">
        <v>6885</v>
      </c>
    </row>
    <row r="2046" spans="1:85" ht="14.5" customHeight="1">
      <c r="A2046" s="41" t="s">
        <v>7578</v>
      </c>
      <c r="B2046" s="119" t="s">
        <v>6888</v>
      </c>
      <c r="C2046" s="120" t="str">
        <f t="shared" si="698"/>
        <v>M.020.03.106</v>
      </c>
      <c r="D2046" s="135" t="s">
        <v>7564</v>
      </c>
      <c r="E2046" s="119" t="s">
        <v>6570</v>
      </c>
      <c r="F2046" s="118" t="str">
        <f t="shared" si="699"/>
        <v>Currant Bun</v>
      </c>
      <c r="G2046" s="118">
        <f t="shared" si="700"/>
        <v>0.32506257798044702</v>
      </c>
      <c r="H2046" s="118">
        <f t="shared" si="701"/>
        <v>1.9912200588290001E-2</v>
      </c>
      <c r="I2046" s="118">
        <f t="shared" si="702"/>
        <v>0.114234857392157</v>
      </c>
      <c r="J2046" s="326">
        <f t="shared" si="703"/>
        <v>0</v>
      </c>
      <c r="K2046" s="118">
        <v>0.19091552000000001</v>
      </c>
      <c r="L2046" s="118">
        <v>8.7053277999999998E-2</v>
      </c>
      <c r="M2046" s="118">
        <v>2.7181555999999999E-2</v>
      </c>
      <c r="N2046" s="118">
        <v>1.9911959E-2</v>
      </c>
      <c r="O2046" s="118">
        <v>0</v>
      </c>
      <c r="P2046" s="118">
        <v>0</v>
      </c>
      <c r="Q2046" s="330">
        <v>2.4158829000000003E-7</v>
      </c>
      <c r="R2046" s="330">
        <v>2.3392156999999999E-8</v>
      </c>
      <c r="S2046" s="118">
        <v>0</v>
      </c>
      <c r="T2046" s="118">
        <v>0</v>
      </c>
      <c r="U2046" s="118">
        <v>0</v>
      </c>
      <c r="V2046" s="118">
        <v>0</v>
      </c>
      <c r="W2046" s="118">
        <v>0</v>
      </c>
      <c r="X2046" s="118">
        <v>0</v>
      </c>
      <c r="Y2046" s="41"/>
      <c r="Z2046" s="327">
        <f t="shared" si="704"/>
        <v>1.435455037593985</v>
      </c>
      <c r="AA2046" s="41"/>
      <c r="AB2046" s="111">
        <v>0</v>
      </c>
      <c r="AC2046" s="111">
        <v>0</v>
      </c>
      <c r="AD2046" s="111">
        <v>0</v>
      </c>
      <c r="AE2046" s="111">
        <v>0</v>
      </c>
      <c r="AF2046" s="111">
        <v>0</v>
      </c>
      <c r="AG2046" s="111">
        <v>0</v>
      </c>
      <c r="AH2046" s="111">
        <v>0</v>
      </c>
      <c r="AI2046" s="41"/>
      <c r="AJ2046" s="114">
        <v>5.4160332999999998E-2</v>
      </c>
      <c r="AK2046" s="114">
        <v>5.2394914000000001E-2</v>
      </c>
      <c r="AL2046" s="114">
        <v>1.7654188E-3</v>
      </c>
      <c r="AM2046" s="114">
        <v>0</v>
      </c>
      <c r="AN2046" s="113">
        <f t="shared" si="705"/>
        <v>3.1411819651000001E-6</v>
      </c>
      <c r="AO2046" s="112">
        <f t="shared" si="706"/>
        <v>6.5289156723100005E-9</v>
      </c>
      <c r="AP2046" s="112">
        <f t="shared" si="707"/>
        <v>0</v>
      </c>
      <c r="AQ2046" s="328">
        <v>1.3321023E-6</v>
      </c>
      <c r="AR2046" s="328">
        <v>4.0192741E-9</v>
      </c>
      <c r="AS2046" s="328">
        <v>1.0981231E-13</v>
      </c>
      <c r="AT2046" s="329">
        <v>0</v>
      </c>
      <c r="AU2046" s="329">
        <v>0</v>
      </c>
      <c r="AV2046" s="328">
        <v>2.9607651E-9</v>
      </c>
      <c r="AW2046" s="328">
        <v>1.8061188999999999E-6</v>
      </c>
      <c r="AX2046" s="328">
        <v>4.1971286000000001E-10</v>
      </c>
      <c r="AY2046" s="328">
        <v>2.0898189000000002E-9</v>
      </c>
      <c r="AZ2046" s="329">
        <v>0</v>
      </c>
      <c r="BA2046" s="329">
        <v>0</v>
      </c>
      <c r="BB2046" s="329">
        <v>0</v>
      </c>
      <c r="BC2046" s="329">
        <v>0</v>
      </c>
      <c r="BD2046" s="329">
        <v>0</v>
      </c>
      <c r="BE2046" s="329">
        <v>0</v>
      </c>
      <c r="BF2046" s="329">
        <v>0</v>
      </c>
      <c r="BG2046" s="329">
        <v>0</v>
      </c>
      <c r="BH2046" s="329">
        <v>0</v>
      </c>
      <c r="BI2046" s="329">
        <v>0</v>
      </c>
      <c r="BJ2046" s="329">
        <v>0</v>
      </c>
      <c r="BK2046" s="329">
        <v>0</v>
      </c>
      <c r="BL2046" s="329">
        <v>0</v>
      </c>
      <c r="BM2046" s="41"/>
      <c r="BN2046" s="122">
        <v>7.6105306000000001E-5</v>
      </c>
      <c r="BO2046" s="122">
        <v>1.5382607999999999E-5</v>
      </c>
      <c r="BP2046" s="122">
        <v>4.0024295000000002E-5</v>
      </c>
      <c r="BQ2046" s="122">
        <v>2.7400821000000002E-12</v>
      </c>
      <c r="BR2046" s="122">
        <v>1.1241853E-5</v>
      </c>
      <c r="BS2046" s="122">
        <v>1.9167442E-6</v>
      </c>
      <c r="BT2046" s="111">
        <v>0</v>
      </c>
      <c r="BU2046" s="122">
        <v>2.9092053000000002E-6</v>
      </c>
      <c r="BV2046" s="111">
        <v>0</v>
      </c>
      <c r="BW2046" s="122">
        <v>1.5986037999999999E-10</v>
      </c>
      <c r="BX2046" s="111">
        <v>0</v>
      </c>
      <c r="BY2046" s="111">
        <v>0</v>
      </c>
      <c r="BZ2046" s="111">
        <v>0</v>
      </c>
      <c r="CA2046" s="122">
        <v>4.6304386E-6</v>
      </c>
      <c r="CB2046" s="111">
        <v>0</v>
      </c>
      <c r="CC2046" s="111">
        <v>0</v>
      </c>
      <c r="CD2046" s="111">
        <v>0</v>
      </c>
      <c r="CG2046" s="76" t="s">
        <v>6885</v>
      </c>
    </row>
    <row r="2047" spans="1:85" ht="14.5" customHeight="1">
      <c r="A2047" s="41" t="s">
        <v>7575</v>
      </c>
      <c r="B2047" s="119" t="s">
        <v>6888</v>
      </c>
      <c r="C2047" s="120" t="str">
        <f t="shared" si="698"/>
        <v>M.020.03.107</v>
      </c>
      <c r="D2047" s="135" t="s">
        <v>7564</v>
      </c>
      <c r="E2047" s="119" t="s">
        <v>6570</v>
      </c>
      <c r="F2047" s="118" t="str">
        <f t="shared" si="699"/>
        <v>Crispbread</v>
      </c>
      <c r="G2047" s="118">
        <f t="shared" si="700"/>
        <v>0.32705972403322203</v>
      </c>
      <c r="H2047" s="118">
        <f t="shared" si="701"/>
        <v>1.632932249174E-2</v>
      </c>
      <c r="I2047" s="118">
        <f t="shared" si="702"/>
        <v>0.11103983154148199</v>
      </c>
      <c r="J2047" s="326">
        <f t="shared" si="703"/>
        <v>0</v>
      </c>
      <c r="K2047" s="118">
        <v>0.19969057000000001</v>
      </c>
      <c r="L2047" s="118">
        <v>8.8844604999999993E-2</v>
      </c>
      <c r="M2047" s="118">
        <v>2.2195208000000001E-2</v>
      </c>
      <c r="N2047" s="118">
        <v>1.6329131E-2</v>
      </c>
      <c r="O2047" s="118">
        <v>0</v>
      </c>
      <c r="P2047" s="118">
        <v>0</v>
      </c>
      <c r="Q2047" s="330">
        <v>1.9149173999999999E-7</v>
      </c>
      <c r="R2047" s="330">
        <v>1.8541481999999999E-8</v>
      </c>
      <c r="S2047" s="118">
        <v>0</v>
      </c>
      <c r="T2047" s="118">
        <v>0</v>
      </c>
      <c r="U2047" s="118">
        <v>0</v>
      </c>
      <c r="V2047" s="118">
        <v>0</v>
      </c>
      <c r="W2047" s="118">
        <v>0</v>
      </c>
      <c r="X2047" s="118">
        <v>0</v>
      </c>
      <c r="Y2047" s="41"/>
      <c r="Z2047" s="327">
        <f t="shared" si="704"/>
        <v>1.5014328571428572</v>
      </c>
      <c r="AA2047" s="41"/>
      <c r="AB2047" s="111">
        <v>0</v>
      </c>
      <c r="AC2047" s="111">
        <v>0</v>
      </c>
      <c r="AD2047" s="111">
        <v>0</v>
      </c>
      <c r="AE2047" s="111">
        <v>0</v>
      </c>
      <c r="AF2047" s="111">
        <v>0</v>
      </c>
      <c r="AG2047" s="111">
        <v>0</v>
      </c>
      <c r="AH2047" s="111">
        <v>0</v>
      </c>
      <c r="AI2047" s="41"/>
      <c r="AJ2047" s="114">
        <v>5.5067324000000001E-2</v>
      </c>
      <c r="AK2047" s="114">
        <v>5.3274202999999999E-2</v>
      </c>
      <c r="AL2047" s="114">
        <v>1.793121E-3</v>
      </c>
      <c r="AM2047" s="114">
        <v>0</v>
      </c>
      <c r="AN2047" s="113">
        <f t="shared" si="705"/>
        <v>3.1938971244000001E-6</v>
      </c>
      <c r="AO2047" s="112">
        <f t="shared" si="706"/>
        <v>6.6313646296099999E-9</v>
      </c>
      <c r="AP2047" s="112">
        <f t="shared" si="707"/>
        <v>0</v>
      </c>
      <c r="AQ2047" s="328">
        <v>1.3933297E-6</v>
      </c>
      <c r="AR2047" s="328">
        <v>4.2040119999999996E-9</v>
      </c>
      <c r="AS2047" s="328">
        <v>1.1485961000000001E-13</v>
      </c>
      <c r="AT2047" s="329">
        <v>0</v>
      </c>
      <c r="AU2047" s="329">
        <v>0</v>
      </c>
      <c r="AV2047" s="328">
        <v>2.4280243999999998E-9</v>
      </c>
      <c r="AW2047" s="328">
        <v>1.7981394E-6</v>
      </c>
      <c r="AX2047" s="328">
        <v>3.4419247000000002E-10</v>
      </c>
      <c r="AY2047" s="328">
        <v>2.0830452999999999E-9</v>
      </c>
      <c r="AZ2047" s="329">
        <v>0</v>
      </c>
      <c r="BA2047" s="329">
        <v>0</v>
      </c>
      <c r="BB2047" s="329">
        <v>0</v>
      </c>
      <c r="BC2047" s="329">
        <v>0</v>
      </c>
      <c r="BD2047" s="329">
        <v>0</v>
      </c>
      <c r="BE2047" s="329">
        <v>0</v>
      </c>
      <c r="BF2047" s="329">
        <v>0</v>
      </c>
      <c r="BG2047" s="329">
        <v>0</v>
      </c>
      <c r="BH2047" s="329">
        <v>0</v>
      </c>
      <c r="BI2047" s="329">
        <v>0</v>
      </c>
      <c r="BJ2047" s="329">
        <v>0</v>
      </c>
      <c r="BK2047" s="329">
        <v>0</v>
      </c>
      <c r="BL2047" s="329">
        <v>0</v>
      </c>
      <c r="BM2047" s="41"/>
      <c r="BN2047" s="122">
        <v>7.6260788999999997E-5</v>
      </c>
      <c r="BO2047" s="122">
        <v>1.5160516E-5</v>
      </c>
      <c r="BP2047" s="122">
        <v>4.1863931999999998E-5</v>
      </c>
      <c r="BQ2047" s="122">
        <v>2.1718896000000001E-12</v>
      </c>
      <c r="BR2047" s="122">
        <v>1.1316092E-5</v>
      </c>
      <c r="BS2047" s="122">
        <v>1.5718578E-6</v>
      </c>
      <c r="BT2047" s="111">
        <v>0</v>
      </c>
      <c r="BU2047" s="122">
        <v>2.3857418999999998E-6</v>
      </c>
      <c r="BV2047" s="111">
        <v>0</v>
      </c>
      <c r="BW2047" s="122">
        <v>1.2671119999999999E-10</v>
      </c>
      <c r="BX2047" s="111">
        <v>0</v>
      </c>
      <c r="BY2047" s="111">
        <v>0</v>
      </c>
      <c r="BZ2047" s="111">
        <v>0</v>
      </c>
      <c r="CA2047" s="122">
        <v>3.9625206999999999E-6</v>
      </c>
      <c r="CB2047" s="111">
        <v>0</v>
      </c>
      <c r="CC2047" s="111">
        <v>0</v>
      </c>
      <c r="CD2047" s="111">
        <v>0</v>
      </c>
      <c r="CG2047" s="76" t="s">
        <v>6885</v>
      </c>
    </row>
    <row r="2048" spans="1:85" ht="14.5" customHeight="1">
      <c r="A2048" s="41" t="s">
        <v>7572</v>
      </c>
      <c r="B2048" s="119" t="s">
        <v>6888</v>
      </c>
      <c r="C2048" s="120" t="str">
        <f t="shared" si="698"/>
        <v>M.020.03.108</v>
      </c>
      <c r="D2048" s="135" t="s">
        <v>7564</v>
      </c>
      <c r="E2048" s="119" t="s">
        <v>6570</v>
      </c>
      <c r="F2048" s="118" t="str">
        <f t="shared" si="699"/>
        <v>Croissant</v>
      </c>
      <c r="G2048" s="118">
        <f t="shared" si="700"/>
        <v>0.42463058296019002</v>
      </c>
      <c r="H2048" s="118">
        <f t="shared" si="701"/>
        <v>2.4780360951870001E-2</v>
      </c>
      <c r="I2048" s="118">
        <f t="shared" si="702"/>
        <v>0.12726995200832</v>
      </c>
      <c r="J2048" s="326">
        <f t="shared" si="703"/>
        <v>0</v>
      </c>
      <c r="K2048" s="118">
        <v>0.27258027000000001</v>
      </c>
      <c r="L2048" s="118">
        <v>9.4202216000000005E-2</v>
      </c>
      <c r="M2048" s="118">
        <v>3.3067711999999999E-2</v>
      </c>
      <c r="N2048" s="118">
        <v>2.4780112999999999E-2</v>
      </c>
      <c r="O2048" s="118">
        <v>0</v>
      </c>
      <c r="P2048" s="118">
        <v>0</v>
      </c>
      <c r="Q2048" s="330">
        <v>2.4795187E-7</v>
      </c>
      <c r="R2048" s="330">
        <v>2.4008319999999998E-8</v>
      </c>
      <c r="S2048" s="118">
        <v>0</v>
      </c>
      <c r="T2048" s="118">
        <v>0</v>
      </c>
      <c r="U2048" s="118">
        <v>0</v>
      </c>
      <c r="V2048" s="118">
        <v>0</v>
      </c>
      <c r="W2048" s="118">
        <v>0</v>
      </c>
      <c r="X2048" s="118">
        <v>0</v>
      </c>
      <c r="Y2048" s="41"/>
      <c r="Z2048" s="327">
        <f t="shared" si="704"/>
        <v>2.0494757142857143</v>
      </c>
      <c r="AA2048" s="41"/>
      <c r="AB2048" s="111">
        <v>0</v>
      </c>
      <c r="AC2048" s="111">
        <v>0</v>
      </c>
      <c r="AD2048" s="111">
        <v>0</v>
      </c>
      <c r="AE2048" s="111">
        <v>0</v>
      </c>
      <c r="AF2048" s="111">
        <v>0</v>
      </c>
      <c r="AG2048" s="111">
        <v>0</v>
      </c>
      <c r="AH2048" s="111">
        <v>0</v>
      </c>
      <c r="AI2048" s="41"/>
      <c r="AJ2048" s="114">
        <v>6.7310550999999996E-2</v>
      </c>
      <c r="AK2048" s="114">
        <v>6.4995180999999999E-2</v>
      </c>
      <c r="AL2048" s="114">
        <v>2.3153700000000002E-3</v>
      </c>
      <c r="AM2048" s="114">
        <v>0</v>
      </c>
      <c r="AN2048" s="113">
        <f t="shared" si="705"/>
        <v>3.8965935245999999E-6</v>
      </c>
      <c r="AO2048" s="112">
        <f t="shared" si="706"/>
        <v>8.5627587948900003E-9</v>
      </c>
      <c r="AP2048" s="112">
        <f t="shared" si="707"/>
        <v>0</v>
      </c>
      <c r="AQ2048" s="328">
        <v>1.9019134000000001E-6</v>
      </c>
      <c r="AR2048" s="328">
        <v>5.7385319999999998E-9</v>
      </c>
      <c r="AS2048" s="328">
        <v>1.5678489000000001E-13</v>
      </c>
      <c r="AT2048" s="329">
        <v>0</v>
      </c>
      <c r="AU2048" s="329">
        <v>0</v>
      </c>
      <c r="AV2048" s="328">
        <v>3.6846245999999999E-9</v>
      </c>
      <c r="AW2048" s="328">
        <v>1.9909954999999999E-6</v>
      </c>
      <c r="AX2048" s="328">
        <v>5.2232590999999997E-10</v>
      </c>
      <c r="AY2048" s="328">
        <v>2.3017441E-9</v>
      </c>
      <c r="AZ2048" s="329">
        <v>0</v>
      </c>
      <c r="BA2048" s="329">
        <v>0</v>
      </c>
      <c r="BB2048" s="329">
        <v>0</v>
      </c>
      <c r="BC2048" s="329">
        <v>0</v>
      </c>
      <c r="BD2048" s="329">
        <v>0</v>
      </c>
      <c r="BE2048" s="329">
        <v>0</v>
      </c>
      <c r="BF2048" s="329">
        <v>0</v>
      </c>
      <c r="BG2048" s="329">
        <v>0</v>
      </c>
      <c r="BH2048" s="329">
        <v>0</v>
      </c>
      <c r="BI2048" s="329">
        <v>0</v>
      </c>
      <c r="BJ2048" s="329">
        <v>0</v>
      </c>
      <c r="BK2048" s="329">
        <v>0</v>
      </c>
      <c r="BL2048" s="329">
        <v>0</v>
      </c>
      <c r="BM2048" s="41"/>
      <c r="BN2048" s="122">
        <v>9.8153747000000004E-5</v>
      </c>
      <c r="BO2048" s="122">
        <v>1.7081998000000001E-5</v>
      </c>
      <c r="BP2048" s="122">
        <v>5.7144821E-5</v>
      </c>
      <c r="BQ2048" s="122">
        <v>2.8122574000000001E-12</v>
      </c>
      <c r="BR2048" s="122">
        <v>1.2292251E-5</v>
      </c>
      <c r="BS2048" s="122">
        <v>2.3853574000000001E-6</v>
      </c>
      <c r="BT2048" s="111">
        <v>0</v>
      </c>
      <c r="BU2048" s="122">
        <v>3.6204592000000001E-6</v>
      </c>
      <c r="BV2048" s="111">
        <v>0</v>
      </c>
      <c r="BW2048" s="122">
        <v>1.6407119000000001E-10</v>
      </c>
      <c r="BX2048" s="111">
        <v>0</v>
      </c>
      <c r="BY2048" s="111">
        <v>0</v>
      </c>
      <c r="BZ2048" s="111">
        <v>0</v>
      </c>
      <c r="CA2048" s="122">
        <v>5.6286939000000003E-6</v>
      </c>
      <c r="CB2048" s="111">
        <v>0</v>
      </c>
      <c r="CC2048" s="111">
        <v>0</v>
      </c>
      <c r="CD2048" s="111">
        <v>0</v>
      </c>
      <c r="CG2048" s="76" t="s">
        <v>6885</v>
      </c>
    </row>
    <row r="2049" spans="1:85" ht="14.5" customHeight="1">
      <c r="A2049" s="41" t="s">
        <v>7569</v>
      </c>
      <c r="B2049" s="119" t="s">
        <v>6888</v>
      </c>
      <c r="C2049" s="120" t="str">
        <f t="shared" si="698"/>
        <v>M.020.03.109</v>
      </c>
      <c r="D2049" s="135" t="s">
        <v>7564</v>
      </c>
      <c r="E2049" s="119" t="s">
        <v>6570</v>
      </c>
      <c r="F2049" s="118" t="str">
        <f t="shared" si="699"/>
        <v>White bread, hard</v>
      </c>
      <c r="G2049" s="118">
        <f t="shared" si="700"/>
        <v>0.22402196454006498</v>
      </c>
      <c r="H2049" s="118">
        <f t="shared" si="701"/>
        <v>1.507275136778E-2</v>
      </c>
      <c r="I2049" s="118">
        <f t="shared" si="702"/>
        <v>8.0610013172285E-2</v>
      </c>
      <c r="J2049" s="326">
        <f t="shared" si="703"/>
        <v>0</v>
      </c>
      <c r="K2049" s="118">
        <v>0.12833919999999999</v>
      </c>
      <c r="L2049" s="118">
        <v>6.0560542000000002E-2</v>
      </c>
      <c r="M2049" s="118">
        <v>2.0049457E-2</v>
      </c>
      <c r="N2049" s="118">
        <v>1.5072604999999999E-2</v>
      </c>
      <c r="O2049" s="118">
        <v>0</v>
      </c>
      <c r="P2049" s="118">
        <v>0</v>
      </c>
      <c r="Q2049" s="330">
        <v>1.4636778E-7</v>
      </c>
      <c r="R2049" s="330">
        <v>1.4172284999999999E-8</v>
      </c>
      <c r="S2049" s="118">
        <v>0</v>
      </c>
      <c r="T2049" s="118">
        <v>0</v>
      </c>
      <c r="U2049" s="118">
        <v>0</v>
      </c>
      <c r="V2049" s="118">
        <v>0</v>
      </c>
      <c r="W2049" s="118">
        <v>0</v>
      </c>
      <c r="X2049" s="118">
        <v>0</v>
      </c>
      <c r="Y2049" s="41"/>
      <c r="Z2049" s="327">
        <f t="shared" si="704"/>
        <v>0.96495639097744346</v>
      </c>
      <c r="AA2049" s="41"/>
      <c r="AB2049" s="111">
        <v>0</v>
      </c>
      <c r="AC2049" s="111">
        <v>0</v>
      </c>
      <c r="AD2049" s="111">
        <v>0</v>
      </c>
      <c r="AE2049" s="111">
        <v>0</v>
      </c>
      <c r="AF2049" s="111">
        <v>0</v>
      </c>
      <c r="AG2049" s="111">
        <v>0</v>
      </c>
      <c r="AH2049" s="111">
        <v>0</v>
      </c>
      <c r="AI2049" s="41"/>
      <c r="AJ2049" s="114">
        <v>3.7375763999999999E-2</v>
      </c>
      <c r="AK2049" s="114">
        <v>3.6162017999999997E-2</v>
      </c>
      <c r="AL2049" s="114">
        <v>1.2137452000000001E-3</v>
      </c>
      <c r="AM2049" s="114">
        <v>0</v>
      </c>
      <c r="AN2049" s="113">
        <f t="shared" si="705"/>
        <v>2.1679866980000001E-6</v>
      </c>
      <c r="AO2049" s="112">
        <f t="shared" si="706"/>
        <v>4.488702589162E-9</v>
      </c>
      <c r="AP2049" s="112">
        <f t="shared" si="707"/>
        <v>0</v>
      </c>
      <c r="AQ2049" s="328">
        <v>8.9547951000000004E-7</v>
      </c>
      <c r="AR2049" s="328">
        <v>2.7018777999999999E-9</v>
      </c>
      <c r="AS2049" s="328">
        <v>7.3819161999999994E-14</v>
      </c>
      <c r="AT2049" s="329">
        <v>0</v>
      </c>
      <c r="AU2049" s="329">
        <v>0</v>
      </c>
      <c r="AV2049" s="328">
        <v>2.241188E-9</v>
      </c>
      <c r="AW2049" s="328">
        <v>1.2702660000000001E-6</v>
      </c>
      <c r="AX2049" s="328">
        <v>3.1770687E-10</v>
      </c>
      <c r="AY2049" s="328">
        <v>1.4690441E-9</v>
      </c>
      <c r="AZ2049" s="329">
        <v>0</v>
      </c>
      <c r="BA2049" s="329">
        <v>0</v>
      </c>
      <c r="BB2049" s="329">
        <v>0</v>
      </c>
      <c r="BC2049" s="329">
        <v>0</v>
      </c>
      <c r="BD2049" s="329">
        <v>0</v>
      </c>
      <c r="BE2049" s="329">
        <v>0</v>
      </c>
      <c r="BF2049" s="329">
        <v>0</v>
      </c>
      <c r="BG2049" s="329">
        <v>0</v>
      </c>
      <c r="BH2049" s="329">
        <v>0</v>
      </c>
      <c r="BI2049" s="329">
        <v>0</v>
      </c>
      <c r="BJ2049" s="329">
        <v>0</v>
      </c>
      <c r="BK2049" s="329">
        <v>0</v>
      </c>
      <c r="BL2049" s="329">
        <v>0</v>
      </c>
      <c r="BM2049" s="41"/>
      <c r="BN2049" s="122">
        <v>5.2747814999999998E-5</v>
      </c>
      <c r="BO2049" s="122">
        <v>1.0865894000000001E-5</v>
      </c>
      <c r="BP2049" s="122">
        <v>2.6905543999999999E-5</v>
      </c>
      <c r="BQ2049" s="122">
        <v>1.6600959E-12</v>
      </c>
      <c r="BR2049" s="122">
        <v>7.8686612999999995E-6</v>
      </c>
      <c r="BS2049" s="122">
        <v>1.4509034E-6</v>
      </c>
      <c r="BT2049" s="111">
        <v>0</v>
      </c>
      <c r="BU2049" s="122">
        <v>2.2021591000000001E-6</v>
      </c>
      <c r="BV2049" s="111">
        <v>0</v>
      </c>
      <c r="BW2049" s="122">
        <v>9.6852412999999997E-11</v>
      </c>
      <c r="BX2049" s="111">
        <v>0</v>
      </c>
      <c r="BY2049" s="111">
        <v>0</v>
      </c>
      <c r="BZ2049" s="111">
        <v>0</v>
      </c>
      <c r="CA2049" s="122">
        <v>3.4545552E-6</v>
      </c>
      <c r="CB2049" s="111">
        <v>0</v>
      </c>
      <c r="CC2049" s="111">
        <v>0</v>
      </c>
      <c r="CD2049" s="111">
        <v>0</v>
      </c>
      <c r="CG2049" s="76" t="s">
        <v>6885</v>
      </c>
    </row>
    <row r="2050" spans="1:85" ht="14.5" customHeight="1">
      <c r="A2050" s="41" t="s">
        <v>7566</v>
      </c>
      <c r="B2050" s="119" t="s">
        <v>6888</v>
      </c>
      <c r="C2050" s="120" t="str">
        <f t="shared" si="698"/>
        <v>M.020.03.110</v>
      </c>
      <c r="D2050" s="135" t="s">
        <v>7564</v>
      </c>
      <c r="E2050" s="119" t="s">
        <v>6570</v>
      </c>
      <c r="F2050" s="118" t="str">
        <f t="shared" si="699"/>
        <v>White bread, soft</v>
      </c>
      <c r="G2050" s="118">
        <f t="shared" si="700"/>
        <v>0.22402196454006498</v>
      </c>
      <c r="H2050" s="118">
        <f t="shared" si="701"/>
        <v>1.507275136778E-2</v>
      </c>
      <c r="I2050" s="118">
        <f t="shared" si="702"/>
        <v>8.0610013172285E-2</v>
      </c>
      <c r="J2050" s="326">
        <f t="shared" si="703"/>
        <v>0</v>
      </c>
      <c r="K2050" s="118">
        <v>0.12833919999999999</v>
      </c>
      <c r="L2050" s="118">
        <v>6.0560542000000002E-2</v>
      </c>
      <c r="M2050" s="118">
        <v>2.0049457E-2</v>
      </c>
      <c r="N2050" s="118">
        <v>1.5072604999999999E-2</v>
      </c>
      <c r="O2050" s="118">
        <v>0</v>
      </c>
      <c r="P2050" s="118">
        <v>0</v>
      </c>
      <c r="Q2050" s="330">
        <v>1.4636778E-7</v>
      </c>
      <c r="R2050" s="330">
        <v>1.4172284999999999E-8</v>
      </c>
      <c r="S2050" s="118">
        <v>0</v>
      </c>
      <c r="T2050" s="118">
        <v>0</v>
      </c>
      <c r="U2050" s="118">
        <v>0</v>
      </c>
      <c r="V2050" s="118">
        <v>0</v>
      </c>
      <c r="W2050" s="118">
        <v>0</v>
      </c>
      <c r="X2050" s="118">
        <v>0</v>
      </c>
      <c r="Y2050" s="41"/>
      <c r="Z2050" s="327">
        <f t="shared" si="704"/>
        <v>0.96495639097744346</v>
      </c>
      <c r="AA2050" s="41"/>
      <c r="AB2050" s="111">
        <v>0</v>
      </c>
      <c r="AC2050" s="111">
        <v>0</v>
      </c>
      <c r="AD2050" s="111">
        <v>0</v>
      </c>
      <c r="AE2050" s="111">
        <v>0</v>
      </c>
      <c r="AF2050" s="111">
        <v>0</v>
      </c>
      <c r="AG2050" s="111">
        <v>0</v>
      </c>
      <c r="AH2050" s="111">
        <v>0</v>
      </c>
      <c r="AI2050" s="41"/>
      <c r="AJ2050" s="114">
        <v>3.7375763999999999E-2</v>
      </c>
      <c r="AK2050" s="114">
        <v>3.6162017999999997E-2</v>
      </c>
      <c r="AL2050" s="114">
        <v>1.2137452000000001E-3</v>
      </c>
      <c r="AM2050" s="114">
        <v>0</v>
      </c>
      <c r="AN2050" s="113">
        <f t="shared" si="705"/>
        <v>2.1679866980000001E-6</v>
      </c>
      <c r="AO2050" s="112">
        <f t="shared" si="706"/>
        <v>4.488702589162E-9</v>
      </c>
      <c r="AP2050" s="112">
        <f t="shared" si="707"/>
        <v>0</v>
      </c>
      <c r="AQ2050" s="328">
        <v>8.9547951000000004E-7</v>
      </c>
      <c r="AR2050" s="328">
        <v>2.7018777999999999E-9</v>
      </c>
      <c r="AS2050" s="328">
        <v>7.3819161999999994E-14</v>
      </c>
      <c r="AT2050" s="329">
        <v>0</v>
      </c>
      <c r="AU2050" s="329">
        <v>0</v>
      </c>
      <c r="AV2050" s="328">
        <v>2.241188E-9</v>
      </c>
      <c r="AW2050" s="328">
        <v>1.2702660000000001E-6</v>
      </c>
      <c r="AX2050" s="328">
        <v>3.1770687E-10</v>
      </c>
      <c r="AY2050" s="328">
        <v>1.4690441E-9</v>
      </c>
      <c r="AZ2050" s="329">
        <v>0</v>
      </c>
      <c r="BA2050" s="329">
        <v>0</v>
      </c>
      <c r="BB2050" s="329">
        <v>0</v>
      </c>
      <c r="BC2050" s="329">
        <v>0</v>
      </c>
      <c r="BD2050" s="329">
        <v>0</v>
      </c>
      <c r="BE2050" s="329">
        <v>0</v>
      </c>
      <c r="BF2050" s="329">
        <v>0</v>
      </c>
      <c r="BG2050" s="329">
        <v>0</v>
      </c>
      <c r="BH2050" s="329">
        <v>0</v>
      </c>
      <c r="BI2050" s="329">
        <v>0</v>
      </c>
      <c r="BJ2050" s="329">
        <v>0</v>
      </c>
      <c r="BK2050" s="329">
        <v>0</v>
      </c>
      <c r="BL2050" s="329">
        <v>0</v>
      </c>
      <c r="BM2050" s="41"/>
      <c r="BN2050" s="122">
        <v>5.2747814999999998E-5</v>
      </c>
      <c r="BO2050" s="122">
        <v>1.0865894000000001E-5</v>
      </c>
      <c r="BP2050" s="122">
        <v>2.6905543999999999E-5</v>
      </c>
      <c r="BQ2050" s="122">
        <v>1.6600959E-12</v>
      </c>
      <c r="BR2050" s="122">
        <v>7.8686612999999995E-6</v>
      </c>
      <c r="BS2050" s="122">
        <v>1.4509034E-6</v>
      </c>
      <c r="BT2050" s="111">
        <v>0</v>
      </c>
      <c r="BU2050" s="122">
        <v>2.2021591000000001E-6</v>
      </c>
      <c r="BV2050" s="111">
        <v>0</v>
      </c>
      <c r="BW2050" s="122">
        <v>9.6852412999999997E-11</v>
      </c>
      <c r="BX2050" s="111">
        <v>0</v>
      </c>
      <c r="BY2050" s="111">
        <v>0</v>
      </c>
      <c r="BZ2050" s="111">
        <v>0</v>
      </c>
      <c r="CA2050" s="122">
        <v>3.4545552E-6</v>
      </c>
      <c r="CB2050" s="111">
        <v>0</v>
      </c>
      <c r="CC2050" s="111">
        <v>0</v>
      </c>
      <c r="CD2050" s="111">
        <v>0</v>
      </c>
      <c r="CG2050" s="76" t="s">
        <v>6885</v>
      </c>
    </row>
    <row r="2051" spans="1:85" ht="14.5" customHeight="1">
      <c r="B2051" s="119" t="s">
        <v>6888</v>
      </c>
      <c r="C2051" s="133" t="s">
        <v>7562</v>
      </c>
      <c r="D2051" s="133" t="s">
        <v>7556</v>
      </c>
      <c r="G2051" s="41"/>
      <c r="H2051" s="41"/>
      <c r="I2051" s="41"/>
      <c r="J2051" s="41"/>
      <c r="K2051" s="41"/>
      <c r="L2051" s="41"/>
      <c r="M2051" s="41"/>
      <c r="N2051" s="41"/>
      <c r="O2051" s="41"/>
      <c r="P2051" s="41"/>
      <c r="Q2051" s="41"/>
      <c r="R2051" s="41"/>
      <c r="S2051" s="41"/>
      <c r="T2051" s="41"/>
      <c r="U2051" s="41"/>
      <c r="V2051" s="41"/>
      <c r="W2051" s="41"/>
      <c r="X2051" s="41"/>
      <c r="Y2051" s="41"/>
      <c r="Z2051" s="41"/>
      <c r="AA2051" s="41"/>
      <c r="AB2051" s="41"/>
      <c r="AC2051" s="41"/>
      <c r="AD2051" s="41"/>
      <c r="AE2051" s="41"/>
      <c r="AF2051" s="41"/>
      <c r="AG2051" s="41"/>
      <c r="AH2051" s="41"/>
      <c r="AI2051" s="41"/>
      <c r="AJ2051" s="41"/>
      <c r="AK2051" s="41"/>
      <c r="AL2051" s="41"/>
      <c r="AM2051" s="41"/>
      <c r="AN2051" s="41"/>
      <c r="AO2051" s="41"/>
      <c r="AP2051" s="41"/>
      <c r="AQ2051" s="41"/>
      <c r="AR2051" s="41"/>
      <c r="AS2051" s="41"/>
      <c r="AT2051" s="41"/>
      <c r="AU2051" s="41"/>
      <c r="AV2051" s="41"/>
      <c r="AW2051" s="41"/>
      <c r="AX2051" s="41"/>
      <c r="AY2051" s="41"/>
      <c r="AZ2051" s="41"/>
      <c r="BA2051" s="41"/>
      <c r="BB2051" s="41"/>
      <c r="BC2051" s="41"/>
      <c r="BD2051" s="41"/>
      <c r="BE2051" s="41"/>
      <c r="BF2051" s="41"/>
      <c r="BG2051" s="41"/>
      <c r="BH2051" s="41"/>
      <c r="BI2051" s="41"/>
      <c r="BJ2051" s="41"/>
      <c r="BK2051" s="41"/>
      <c r="BL2051" s="41"/>
      <c r="BM2051" s="41"/>
      <c r="BN2051" s="41"/>
      <c r="BO2051" s="41"/>
      <c r="BP2051" s="41"/>
      <c r="BQ2051" s="41"/>
      <c r="BR2051" s="41"/>
      <c r="BS2051" s="41"/>
      <c r="BT2051" s="41"/>
      <c r="BU2051" s="41"/>
      <c r="BV2051" s="41"/>
      <c r="BW2051" s="41"/>
      <c r="BX2051" s="41"/>
      <c r="BY2051" s="41"/>
      <c r="BZ2051" s="41"/>
      <c r="CA2051" s="41"/>
      <c r="CB2051" s="41"/>
      <c r="CC2051" s="41"/>
      <c r="CD2051" s="41"/>
      <c r="CE2051" s="130"/>
      <c r="CF2051" s="105"/>
    </row>
    <row r="2052" spans="1:85" ht="14.5" customHeight="1">
      <c r="A2052" s="41" t="s">
        <v>7561</v>
      </c>
      <c r="B2052" s="119" t="s">
        <v>6888</v>
      </c>
      <c r="C2052" s="120" t="str">
        <f>MID(A2052,1,12)</f>
        <v>M.020.04.101</v>
      </c>
      <c r="D2052" s="135" t="s">
        <v>7556</v>
      </c>
      <c r="E2052" s="119" t="s">
        <v>6570</v>
      </c>
      <c r="F2052" s="118" t="str">
        <f>MID(A2052, 21,85)</f>
        <v>Mealworms</v>
      </c>
      <c r="G2052" s="118">
        <f>H2052+I2052+J2052+K2052</f>
        <v>0.77529676190210006</v>
      </c>
      <c r="H2052" s="118">
        <f>N2052+O2052+P2052+Q2052</f>
        <v>4.7235633324030003E-2</v>
      </c>
      <c r="I2052" s="118">
        <f>L2052+M2052+R2052</f>
        <v>0.28863535857806999</v>
      </c>
      <c r="J2052" s="326">
        <f>S2052+IF(T2052="x",0,T2052)+IF(U2052="x",0,U2052)+IF(V2052="x",0,V2052)+W2052+X2052</f>
        <v>0</v>
      </c>
      <c r="K2052" s="118">
        <v>0.43942576999999999</v>
      </c>
      <c r="L2052" s="118">
        <v>0.22399356000000001</v>
      </c>
      <c r="M2052" s="118">
        <v>6.4641742000000002E-2</v>
      </c>
      <c r="N2052" s="118">
        <v>4.7235049000000001E-2</v>
      </c>
      <c r="O2052" s="118">
        <v>0</v>
      </c>
      <c r="P2052" s="118">
        <v>0</v>
      </c>
      <c r="Q2052" s="330">
        <v>5.8432402999999999E-7</v>
      </c>
      <c r="R2052" s="330">
        <v>5.6578070000000001E-8</v>
      </c>
      <c r="S2052" s="118">
        <v>0</v>
      </c>
      <c r="T2052" s="118">
        <v>0</v>
      </c>
      <c r="U2052" s="118">
        <v>0</v>
      </c>
      <c r="V2052" s="118">
        <v>0</v>
      </c>
      <c r="W2052" s="118">
        <v>0</v>
      </c>
      <c r="X2052" s="118">
        <v>0</v>
      </c>
      <c r="Y2052" s="41"/>
      <c r="Z2052" s="327">
        <f>K2052/0.133</f>
        <v>3.3039531578947368</v>
      </c>
      <c r="AA2052" s="41"/>
      <c r="AB2052" s="111">
        <v>0</v>
      </c>
      <c r="AC2052" s="111">
        <v>0</v>
      </c>
      <c r="AD2052" s="111">
        <v>0</v>
      </c>
      <c r="AE2052" s="111">
        <v>0</v>
      </c>
      <c r="AF2052" s="111">
        <v>0</v>
      </c>
      <c r="AG2052" s="111">
        <v>0</v>
      </c>
      <c r="AH2052" s="111">
        <v>0</v>
      </c>
      <c r="AI2052" s="41"/>
      <c r="AJ2052" s="114">
        <v>0.13223236999999999</v>
      </c>
      <c r="AK2052" s="114">
        <v>0.12802108000000001</v>
      </c>
      <c r="AL2052" s="114">
        <v>4.2112994999999997E-3</v>
      </c>
      <c r="AM2052" s="114">
        <v>0</v>
      </c>
      <c r="AN2052" s="113">
        <f>AQ2052+AT2052+AU2052+AV2052+AW2052+BE2052+BF2052+BJ2052</f>
        <v>7.675124412200001E-6</v>
      </c>
      <c r="AO2052" s="112">
        <f>AR2052+AS2052+AX2052+AY2052+AZ2052+BA2052+BB2052+BC2052+BD2052+BG2052+BK2052+BL2052</f>
        <v>1.5574332602420001E-8</v>
      </c>
      <c r="AP2052" s="112">
        <f>BH2052+BI2052</f>
        <v>0</v>
      </c>
      <c r="AQ2052" s="328">
        <v>3.0660686000000002E-6</v>
      </c>
      <c r="AR2052" s="328">
        <v>9.2510689E-9</v>
      </c>
      <c r="AS2052" s="328">
        <v>2.5275242E-13</v>
      </c>
      <c r="AT2052" s="329">
        <v>0</v>
      </c>
      <c r="AU2052" s="329">
        <v>0</v>
      </c>
      <c r="AV2052" s="328">
        <v>7.0235121999999997E-9</v>
      </c>
      <c r="AW2052" s="328">
        <v>4.6020323E-6</v>
      </c>
      <c r="AX2052" s="328">
        <v>9.9564074999999992E-10</v>
      </c>
      <c r="AY2052" s="328">
        <v>5.3273702E-9</v>
      </c>
      <c r="AZ2052" s="329">
        <v>0</v>
      </c>
      <c r="BA2052" s="329">
        <v>0</v>
      </c>
      <c r="BB2052" s="329">
        <v>0</v>
      </c>
      <c r="BC2052" s="329">
        <v>0</v>
      </c>
      <c r="BD2052" s="329">
        <v>0</v>
      </c>
      <c r="BE2052" s="329">
        <v>0</v>
      </c>
      <c r="BF2052" s="329">
        <v>0</v>
      </c>
      <c r="BG2052" s="329">
        <v>0</v>
      </c>
      <c r="BH2052" s="329">
        <v>0</v>
      </c>
      <c r="BI2052" s="329">
        <v>0</v>
      </c>
      <c r="BJ2052" s="329">
        <v>0</v>
      </c>
      <c r="BK2052" s="329">
        <v>0</v>
      </c>
      <c r="BL2052" s="329">
        <v>0</v>
      </c>
      <c r="BM2052" s="41"/>
      <c r="BN2052" s="111">
        <v>1.8253078E-4</v>
      </c>
      <c r="BO2052" s="122">
        <v>3.9040832000000002E-5</v>
      </c>
      <c r="BP2052" s="122">
        <v>9.2122982000000003E-5</v>
      </c>
      <c r="BQ2052" s="122">
        <v>6.6273731999999997E-12</v>
      </c>
      <c r="BR2052" s="122">
        <v>2.8768625999999999E-5</v>
      </c>
      <c r="BS2052" s="122">
        <v>4.5468910999999999E-6</v>
      </c>
      <c r="BT2052" s="111">
        <v>0</v>
      </c>
      <c r="BU2052" s="122">
        <v>6.9012021999999996E-6</v>
      </c>
      <c r="BV2052" s="111">
        <v>0</v>
      </c>
      <c r="BW2052" s="122">
        <v>3.8665060999999998E-10</v>
      </c>
      <c r="BX2052" s="111">
        <v>0</v>
      </c>
      <c r="BY2052" s="111">
        <v>0</v>
      </c>
      <c r="BZ2052" s="111">
        <v>0</v>
      </c>
      <c r="CA2052" s="122">
        <v>1.1149851000000001E-5</v>
      </c>
      <c r="CB2052" s="111">
        <v>0</v>
      </c>
      <c r="CC2052" s="111">
        <v>0</v>
      </c>
      <c r="CD2052" s="111">
        <v>0</v>
      </c>
      <c r="CG2052" s="76" t="s">
        <v>6885</v>
      </c>
    </row>
    <row r="2053" spans="1:85" ht="14.5" customHeight="1">
      <c r="A2053" s="41" t="s">
        <v>7558</v>
      </c>
      <c r="B2053" s="119" t="s">
        <v>6888</v>
      </c>
      <c r="C2053" s="120" t="str">
        <f>MID(A2053,1,12)</f>
        <v>M.020.04.102</v>
      </c>
      <c r="D2053" s="135" t="s">
        <v>7556</v>
      </c>
      <c r="E2053" s="119" t="s">
        <v>6570</v>
      </c>
      <c r="F2053" s="118" t="str">
        <f>MID(A2053, 21,85)</f>
        <v>Seaweed kelp, raw</v>
      </c>
      <c r="G2053" s="118">
        <f>H2053+I2053+J2053+K2053</f>
        <v>7.49943888661085E-2</v>
      </c>
      <c r="H2053" s="118">
        <f>N2053+O2053+P2053+Q2053</f>
        <v>4.5728629058999999E-5</v>
      </c>
      <c r="I2053" s="118">
        <f>L2053+M2053+R2053</f>
        <v>1.3496125237049499E-2</v>
      </c>
      <c r="J2053" s="326">
        <f>S2053+IF(T2053="x",0,T2053)+IF(U2053="x",0,U2053)+IF(V2053="x",0,V2053)+W2053+X2053</f>
        <v>0</v>
      </c>
      <c r="K2053" s="118">
        <v>6.1452535000000003E-2</v>
      </c>
      <c r="L2053" s="118">
        <v>1.3047847E-2</v>
      </c>
      <c r="M2053" s="118">
        <v>4.4827559000000001E-4</v>
      </c>
      <c r="N2053" s="330">
        <v>4.5701290999999998E-5</v>
      </c>
      <c r="O2053" s="118">
        <v>0</v>
      </c>
      <c r="P2053" s="118">
        <v>0</v>
      </c>
      <c r="Q2053" s="330">
        <v>2.7338058999999999E-8</v>
      </c>
      <c r="R2053" s="330">
        <v>2.6470495000000001E-9</v>
      </c>
      <c r="S2053" s="118">
        <v>0</v>
      </c>
      <c r="T2053" s="118">
        <v>0</v>
      </c>
      <c r="U2053" s="118">
        <v>0</v>
      </c>
      <c r="V2053" s="118">
        <v>0</v>
      </c>
      <c r="W2053" s="118">
        <v>0</v>
      </c>
      <c r="X2053" s="118">
        <v>0</v>
      </c>
      <c r="Y2053" s="41"/>
      <c r="Z2053" s="327">
        <f>K2053/0.133</f>
        <v>0.46204913533834585</v>
      </c>
      <c r="AA2053" s="41"/>
      <c r="AB2053" s="111">
        <v>0</v>
      </c>
      <c r="AC2053" s="111">
        <v>0</v>
      </c>
      <c r="AD2053" s="111">
        <v>0</v>
      </c>
      <c r="AE2053" s="111">
        <v>0</v>
      </c>
      <c r="AF2053" s="111">
        <v>0</v>
      </c>
      <c r="AG2053" s="111">
        <v>0</v>
      </c>
      <c r="AH2053" s="111">
        <v>0</v>
      </c>
      <c r="AI2053" s="41"/>
      <c r="AJ2053" s="114">
        <v>1.1538212000000001E-2</v>
      </c>
      <c r="AK2053" s="114">
        <v>1.1113325E-2</v>
      </c>
      <c r="AL2053" s="114">
        <v>4.2488680000000003E-4</v>
      </c>
      <c r="AM2053" s="114">
        <v>0</v>
      </c>
      <c r="AN2053" s="113">
        <f>AQ2053+AT2053+AU2053+AV2053+AW2053+BE2053+BF2053+BJ2053</f>
        <v>6.6626648545339996E-7</v>
      </c>
      <c r="AO2053" s="112">
        <f>AR2053+AS2053+AX2053+AY2053+AZ2053+BA2053+BB2053+BC2053+BD2053+BG2053+BK2053+BL2053</f>
        <v>1.571326928289E-9</v>
      </c>
      <c r="AP2053" s="112">
        <f>BH2053+BI2053</f>
        <v>0</v>
      </c>
      <c r="AQ2053" s="328">
        <v>4.2878159999999999E-7</v>
      </c>
      <c r="AR2053" s="328">
        <v>1.2937376E-9</v>
      </c>
      <c r="AS2053" s="328">
        <v>3.5346758999999999E-14</v>
      </c>
      <c r="AT2053" s="329">
        <v>0</v>
      </c>
      <c r="AU2053" s="329">
        <v>0</v>
      </c>
      <c r="AV2053" s="328">
        <v>6.7954534E-12</v>
      </c>
      <c r="AW2053" s="328">
        <v>2.3747809000000001E-7</v>
      </c>
      <c r="AX2053" s="328">
        <v>9.6331152999999998E-13</v>
      </c>
      <c r="AY2053" s="328">
        <v>2.7659067000000001E-10</v>
      </c>
      <c r="AZ2053" s="329">
        <v>0</v>
      </c>
      <c r="BA2053" s="329">
        <v>0</v>
      </c>
      <c r="BB2053" s="329">
        <v>0</v>
      </c>
      <c r="BC2053" s="329">
        <v>0</v>
      </c>
      <c r="BD2053" s="329">
        <v>0</v>
      </c>
      <c r="BE2053" s="329">
        <v>0</v>
      </c>
      <c r="BF2053" s="329">
        <v>0</v>
      </c>
      <c r="BG2053" s="329">
        <v>0</v>
      </c>
      <c r="BH2053" s="329">
        <v>0</v>
      </c>
      <c r="BI2053" s="329">
        <v>0</v>
      </c>
      <c r="BJ2053" s="329">
        <v>0</v>
      </c>
      <c r="BK2053" s="329">
        <v>0</v>
      </c>
      <c r="BL2053" s="329">
        <v>0</v>
      </c>
      <c r="BM2053" s="41"/>
      <c r="BN2053" s="122">
        <v>1.6504993E-5</v>
      </c>
      <c r="BO2053" s="122">
        <v>1.9091369000000001E-6</v>
      </c>
      <c r="BP2053" s="122">
        <v>1.2883156E-5</v>
      </c>
      <c r="BQ2053" s="122">
        <v>3.1006686999999998E-13</v>
      </c>
      <c r="BR2053" s="122">
        <v>1.5693411999999999E-6</v>
      </c>
      <c r="BS2053" s="122">
        <v>4.3992500999999997E-9</v>
      </c>
      <c r="BT2053" s="111">
        <v>0</v>
      </c>
      <c r="BU2053" s="122">
        <v>6.6771149000000002E-9</v>
      </c>
      <c r="BV2053" s="111">
        <v>0</v>
      </c>
      <c r="BW2053" s="122">
        <v>1.8089752999999999E-11</v>
      </c>
      <c r="BX2053" s="111">
        <v>0</v>
      </c>
      <c r="BY2053" s="111">
        <v>0</v>
      </c>
      <c r="BZ2053" s="111">
        <v>0</v>
      </c>
      <c r="CA2053" s="122">
        <v>1.3226393999999999E-7</v>
      </c>
      <c r="CB2053" s="111">
        <v>0</v>
      </c>
      <c r="CC2053" s="111">
        <v>0</v>
      </c>
      <c r="CD2053" s="111">
        <v>0</v>
      </c>
      <c r="CG2053" s="76" t="s">
        <v>6885</v>
      </c>
    </row>
    <row r="2054" spans="1:85" ht="14.5" customHeight="1">
      <c r="B2054" s="119" t="s">
        <v>6888</v>
      </c>
      <c r="C2054" s="133" t="s">
        <v>7554</v>
      </c>
      <c r="D2054" s="133" t="s">
        <v>7551</v>
      </c>
      <c r="G2054" s="41"/>
      <c r="H2054" s="41"/>
      <c r="I2054" s="41"/>
      <c r="J2054" s="41"/>
      <c r="K2054" s="41"/>
      <c r="L2054" s="41"/>
      <c r="M2054" s="41"/>
      <c r="N2054" s="41"/>
      <c r="O2054" s="41"/>
      <c r="P2054" s="41"/>
      <c r="Q2054" s="41"/>
      <c r="R2054" s="41"/>
      <c r="S2054" s="41"/>
      <c r="T2054" s="41"/>
      <c r="U2054" s="41"/>
      <c r="V2054" s="41"/>
      <c r="W2054" s="41"/>
      <c r="X2054" s="41"/>
      <c r="Y2054" s="41"/>
      <c r="Z2054" s="41"/>
      <c r="AA2054" s="41"/>
      <c r="AB2054" s="41"/>
      <c r="AC2054" s="41"/>
      <c r="AD2054" s="41"/>
      <c r="AE2054" s="41"/>
      <c r="AF2054" s="41"/>
      <c r="AG2054" s="41"/>
      <c r="AH2054" s="41"/>
      <c r="AI2054" s="41"/>
      <c r="AJ2054" s="41"/>
      <c r="AK2054" s="41"/>
      <c r="AL2054" s="41"/>
      <c r="AM2054" s="41"/>
      <c r="AN2054" s="41"/>
      <c r="AO2054" s="41"/>
      <c r="AP2054" s="41"/>
      <c r="AQ2054" s="41"/>
      <c r="AR2054" s="41"/>
      <c r="AS2054" s="41"/>
      <c r="AT2054" s="41"/>
      <c r="AU2054" s="41"/>
      <c r="AV2054" s="41"/>
      <c r="AW2054" s="41"/>
      <c r="AX2054" s="41"/>
      <c r="AY2054" s="41"/>
      <c r="AZ2054" s="41"/>
      <c r="BA2054" s="41"/>
      <c r="BB2054" s="41"/>
      <c r="BC2054" s="41"/>
      <c r="BD2054" s="41"/>
      <c r="BE2054" s="41"/>
      <c r="BF2054" s="41"/>
      <c r="BG2054" s="41"/>
      <c r="BH2054" s="41"/>
      <c r="BI2054" s="41"/>
      <c r="BJ2054" s="41"/>
      <c r="BK2054" s="41"/>
      <c r="BL2054" s="41"/>
      <c r="BM2054" s="41"/>
      <c r="BN2054" s="41"/>
      <c r="BO2054" s="41"/>
      <c r="BP2054" s="41"/>
      <c r="BQ2054" s="41"/>
      <c r="BR2054" s="41"/>
      <c r="BS2054" s="41"/>
      <c r="BT2054" s="41"/>
      <c r="BU2054" s="41"/>
      <c r="BV2054" s="41"/>
      <c r="BW2054" s="41"/>
      <c r="BX2054" s="41"/>
      <c r="BY2054" s="41"/>
      <c r="BZ2054" s="41"/>
      <c r="CA2054" s="41"/>
      <c r="CB2054" s="41"/>
      <c r="CC2054" s="41"/>
      <c r="CD2054" s="41"/>
      <c r="CE2054" s="130"/>
      <c r="CF2054" s="105"/>
    </row>
    <row r="2055" spans="1:85" ht="14.5" customHeight="1">
      <c r="A2055" s="41" t="s">
        <v>7553</v>
      </c>
      <c r="B2055" s="119" t="s">
        <v>6888</v>
      </c>
      <c r="C2055" s="120" t="str">
        <f>MID(A2055,1,12)</f>
        <v>M.020.05.101</v>
      </c>
      <c r="D2055" s="135" t="s">
        <v>7551</v>
      </c>
      <c r="E2055" s="119" t="s">
        <v>6570</v>
      </c>
      <c r="F2055" s="118" t="str">
        <f>MID(A2055, 21,85)</f>
        <v>Chicken egg</v>
      </c>
      <c r="G2055" s="118">
        <f>H2055+I2055+J2055+K2055</f>
        <v>1.0494635462687238</v>
      </c>
      <c r="H2055" s="118">
        <f>N2055+O2055+P2055+Q2055</f>
        <v>2.7081336312569999E-2</v>
      </c>
      <c r="I2055" s="118">
        <f>L2055+M2055+R2055</f>
        <v>0.57609891995615392</v>
      </c>
      <c r="J2055" s="326">
        <f>S2055+IF(T2055="x",0,T2055)+IF(U2055="x",0,U2055)+IF(V2055="x",0,V2055)+W2055+X2055</f>
        <v>0</v>
      </c>
      <c r="K2055" s="118">
        <v>0.44628329</v>
      </c>
      <c r="L2055" s="118">
        <v>0.53762195999999995</v>
      </c>
      <c r="M2055" s="118">
        <v>3.8476917999999999E-2</v>
      </c>
      <c r="N2055" s="118">
        <v>2.7080903E-2</v>
      </c>
      <c r="O2055" s="118">
        <v>0</v>
      </c>
      <c r="P2055" s="118">
        <v>0</v>
      </c>
      <c r="Q2055" s="330">
        <v>4.3331257000000001E-7</v>
      </c>
      <c r="R2055" s="330">
        <v>4.1956153999999998E-8</v>
      </c>
      <c r="S2055" s="118">
        <v>0</v>
      </c>
      <c r="T2055" s="118">
        <v>0</v>
      </c>
      <c r="U2055" s="118">
        <v>0</v>
      </c>
      <c r="V2055" s="118">
        <v>0</v>
      </c>
      <c r="W2055" s="118">
        <v>0</v>
      </c>
      <c r="X2055" s="118">
        <v>0</v>
      </c>
      <c r="Y2055" s="41"/>
      <c r="Z2055" s="327">
        <f>K2055/0.133</f>
        <v>3.3555134586466164</v>
      </c>
      <c r="AA2055" s="41"/>
      <c r="AB2055" s="111">
        <v>0</v>
      </c>
      <c r="AC2055" s="111">
        <v>0</v>
      </c>
      <c r="AD2055" s="111">
        <v>0</v>
      </c>
      <c r="AE2055" s="111">
        <v>0</v>
      </c>
      <c r="AF2055" s="111">
        <v>0</v>
      </c>
      <c r="AG2055" s="111">
        <v>0</v>
      </c>
      <c r="AH2055" s="111">
        <v>0</v>
      </c>
      <c r="AI2055" s="41"/>
      <c r="AJ2055" s="114">
        <v>0.22583537000000001</v>
      </c>
      <c r="AK2055" s="114">
        <v>0.21997384</v>
      </c>
      <c r="AL2055" s="114">
        <v>5.8615357E-3</v>
      </c>
      <c r="AM2055" s="114">
        <v>0</v>
      </c>
      <c r="AN2055" s="113">
        <f>AQ2055+AT2055+AU2055+AV2055+AW2055+BE2055+BF2055+BJ2055</f>
        <v>1.31878802356E-5</v>
      </c>
      <c r="AO2055" s="112">
        <f>AR2055+AS2055+AX2055+AY2055+AZ2055+BA2055+BB2055+BC2055+BD2055+BG2055+BK2055+BL2055</f>
        <v>2.167727735678E-8</v>
      </c>
      <c r="AP2055" s="112">
        <f>BH2055+BI2055</f>
        <v>0</v>
      </c>
      <c r="AQ2055" s="328">
        <v>3.1139165000000001E-6</v>
      </c>
      <c r="AR2055" s="328">
        <v>9.3954376999999997E-9</v>
      </c>
      <c r="AS2055" s="328">
        <v>2.5669678000000001E-13</v>
      </c>
      <c r="AT2055" s="329">
        <v>0</v>
      </c>
      <c r="AU2055" s="329">
        <v>0</v>
      </c>
      <c r="AV2055" s="328">
        <v>4.0267356000000003E-9</v>
      </c>
      <c r="AW2055" s="328">
        <v>1.0069936999999999E-5</v>
      </c>
      <c r="AX2055" s="328">
        <v>5.7082295999999995E-10</v>
      </c>
      <c r="AY2055" s="328">
        <v>1.1710759999999999E-8</v>
      </c>
      <c r="AZ2055" s="329">
        <v>0</v>
      </c>
      <c r="BA2055" s="329">
        <v>0</v>
      </c>
      <c r="BB2055" s="329">
        <v>0</v>
      </c>
      <c r="BC2055" s="329">
        <v>0</v>
      </c>
      <c r="BD2055" s="329">
        <v>0</v>
      </c>
      <c r="BE2055" s="329">
        <v>0</v>
      </c>
      <c r="BF2055" s="329">
        <v>0</v>
      </c>
      <c r="BG2055" s="329">
        <v>0</v>
      </c>
      <c r="BH2055" s="329">
        <v>0</v>
      </c>
      <c r="BI2055" s="329">
        <v>0</v>
      </c>
      <c r="BJ2055" s="329">
        <v>0</v>
      </c>
      <c r="BK2055" s="329">
        <v>0</v>
      </c>
      <c r="BL2055" s="329">
        <v>0</v>
      </c>
      <c r="BM2055" s="41"/>
      <c r="BN2055" s="111">
        <v>2.5810843999999998E-4</v>
      </c>
      <c r="BO2055" s="122">
        <v>8.2063227000000005E-5</v>
      </c>
      <c r="BP2055" s="122">
        <v>9.3560618999999999E-5</v>
      </c>
      <c r="BQ2055" s="122">
        <v>4.9146089999999996E-12</v>
      </c>
      <c r="BR2055" s="122">
        <v>6.5654367000000003E-5</v>
      </c>
      <c r="BS2055" s="122">
        <v>2.6068337E-6</v>
      </c>
      <c r="BT2055" s="111">
        <v>0</v>
      </c>
      <c r="BU2055" s="122">
        <v>3.9566126000000003E-6</v>
      </c>
      <c r="BV2055" s="111">
        <v>0</v>
      </c>
      <c r="BW2055" s="122">
        <v>2.8672545E-10</v>
      </c>
      <c r="BX2055" s="111">
        <v>0</v>
      </c>
      <c r="BY2055" s="111">
        <v>0</v>
      </c>
      <c r="BZ2055" s="111">
        <v>0</v>
      </c>
      <c r="CA2055" s="122">
        <v>1.0266490999999999E-5</v>
      </c>
      <c r="CB2055" s="111">
        <v>0</v>
      </c>
      <c r="CC2055" s="111">
        <v>0</v>
      </c>
      <c r="CD2055" s="111">
        <v>0</v>
      </c>
      <c r="CG2055" s="76" t="s">
        <v>6885</v>
      </c>
    </row>
    <row r="2056" spans="1:85" ht="14.5" customHeight="1">
      <c r="B2056" s="119" t="s">
        <v>6888</v>
      </c>
      <c r="C2056" s="133" t="s">
        <v>7549</v>
      </c>
      <c r="D2056" s="133" t="s">
        <v>7477</v>
      </c>
      <c r="G2056" s="41"/>
      <c r="H2056" s="41"/>
      <c r="I2056" s="41"/>
      <c r="J2056" s="41"/>
      <c r="K2056" s="41"/>
      <c r="L2056" s="41"/>
      <c r="M2056" s="41"/>
      <c r="N2056" s="41"/>
      <c r="O2056" s="41"/>
      <c r="P2056" s="41"/>
      <c r="Q2056" s="41"/>
      <c r="R2056" s="41"/>
      <c r="S2056" s="41"/>
      <c r="T2056" s="41"/>
      <c r="U2056" s="41"/>
      <c r="V2056" s="41"/>
      <c r="W2056" s="41"/>
      <c r="X2056" s="41"/>
      <c r="Y2056" s="41"/>
      <c r="Z2056" s="41"/>
      <c r="AA2056" s="41"/>
      <c r="AB2056" s="41"/>
      <c r="AC2056" s="41"/>
      <c r="AD2056" s="41"/>
      <c r="AE2056" s="41"/>
      <c r="AF2056" s="41"/>
      <c r="AG2056" s="41"/>
      <c r="AH2056" s="41"/>
      <c r="AI2056" s="41"/>
      <c r="AJ2056" s="41"/>
      <c r="AK2056" s="41"/>
      <c r="AL2056" s="41"/>
      <c r="AM2056" s="41"/>
      <c r="AN2056" s="41"/>
      <c r="AO2056" s="41"/>
      <c r="AP2056" s="41"/>
      <c r="AQ2056" s="41"/>
      <c r="AR2056" s="41"/>
      <c r="AS2056" s="41"/>
      <c r="AT2056" s="41"/>
      <c r="AU2056" s="41"/>
      <c r="AV2056" s="41"/>
      <c r="AW2056" s="41"/>
      <c r="AX2056" s="41"/>
      <c r="AY2056" s="41"/>
      <c r="AZ2056" s="41"/>
      <c r="BA2056" s="41"/>
      <c r="BB2056" s="41"/>
      <c r="BC2056" s="41"/>
      <c r="BD2056" s="41"/>
      <c r="BE2056" s="41"/>
      <c r="BF2056" s="41"/>
      <c r="BG2056" s="41"/>
      <c r="BH2056" s="41"/>
      <c r="BI2056" s="41"/>
      <c r="BJ2056" s="41"/>
      <c r="BK2056" s="41"/>
      <c r="BL2056" s="41"/>
      <c r="BM2056" s="41"/>
      <c r="BN2056" s="41"/>
      <c r="BO2056" s="41"/>
      <c r="BP2056" s="41"/>
      <c r="BQ2056" s="41"/>
      <c r="BR2056" s="41"/>
      <c r="BS2056" s="41"/>
      <c r="BT2056" s="41"/>
      <c r="BU2056" s="41"/>
      <c r="BV2056" s="41"/>
      <c r="BW2056" s="41"/>
      <c r="BX2056" s="41"/>
      <c r="BY2056" s="41"/>
      <c r="BZ2056" s="41"/>
      <c r="CA2056" s="41"/>
      <c r="CB2056" s="41"/>
      <c r="CC2056" s="41"/>
      <c r="CD2056" s="41"/>
      <c r="CE2056" s="130"/>
      <c r="CF2056" s="105"/>
    </row>
    <row r="2057" spans="1:85" ht="14.5" customHeight="1">
      <c r="A2057" s="41" t="s">
        <v>7548</v>
      </c>
      <c r="B2057" s="119" t="s">
        <v>6888</v>
      </c>
      <c r="C2057" s="120" t="str">
        <f t="shared" ref="C2057:C2080" si="708">MID(A2057,1,12)</f>
        <v>M.020.06.101</v>
      </c>
      <c r="D2057" s="135" t="s">
        <v>7477</v>
      </c>
      <c r="E2057" s="119" t="s">
        <v>6570</v>
      </c>
      <c r="F2057" s="118" t="str">
        <f t="shared" ref="F2057:F2080" si="709">MID(A2057, 21,85)</f>
        <v>Applesauce (can)</v>
      </c>
      <c r="G2057" s="118">
        <f t="shared" ref="G2057:G2080" si="710">H2057+I2057+J2057+K2057</f>
        <v>0.28106929203991499</v>
      </c>
      <c r="H2057" s="118">
        <f t="shared" ref="H2057:H2080" si="711">N2057+O2057+P2057+Q2057</f>
        <v>3.4406515970200001E-3</v>
      </c>
      <c r="I2057" s="118">
        <f t="shared" ref="I2057:I2080" si="712">L2057+M2057+R2057</f>
        <v>5.7638650442894998E-2</v>
      </c>
      <c r="J2057" s="326">
        <f t="shared" ref="J2057:J2080" si="713">S2057+IF(T2057="x",0,T2057)+IF(U2057="x",0,U2057)+IF(V2057="x",0,V2057)+W2057+X2057</f>
        <v>0</v>
      </c>
      <c r="K2057" s="118">
        <v>0.21998999</v>
      </c>
      <c r="L2057" s="118">
        <v>5.1424141E-2</v>
      </c>
      <c r="M2057" s="118">
        <v>6.2144951999999996E-3</v>
      </c>
      <c r="N2057" s="118">
        <v>3.4405045000000002E-3</v>
      </c>
      <c r="O2057" s="118">
        <v>0</v>
      </c>
      <c r="P2057" s="118">
        <v>0</v>
      </c>
      <c r="Q2057" s="330">
        <v>1.4709702E-7</v>
      </c>
      <c r="R2057" s="330">
        <v>1.4242895E-8</v>
      </c>
      <c r="S2057" s="118">
        <v>0</v>
      </c>
      <c r="T2057" s="118">
        <v>0</v>
      </c>
      <c r="U2057" s="118">
        <v>0</v>
      </c>
      <c r="V2057" s="118">
        <v>0</v>
      </c>
      <c r="W2057" s="118">
        <v>0</v>
      </c>
      <c r="X2057" s="118">
        <v>0</v>
      </c>
      <c r="Y2057" s="41"/>
      <c r="Z2057" s="327">
        <f t="shared" ref="Z2057:Z2080" si="714">K2057/0.133</f>
        <v>1.6540600751879697</v>
      </c>
      <c r="AA2057" s="41"/>
      <c r="AB2057" s="111">
        <v>0</v>
      </c>
      <c r="AC2057" s="111">
        <v>0</v>
      </c>
      <c r="AD2057" s="111">
        <v>0</v>
      </c>
      <c r="AE2057" s="111">
        <v>0</v>
      </c>
      <c r="AF2057" s="111">
        <v>0</v>
      </c>
      <c r="AG2057" s="111">
        <v>0</v>
      </c>
      <c r="AH2057" s="111">
        <v>0</v>
      </c>
      <c r="AI2057" s="41"/>
      <c r="AJ2057" s="114">
        <v>4.3416050999999997E-2</v>
      </c>
      <c r="AK2057" s="114">
        <v>4.1838330999999999E-2</v>
      </c>
      <c r="AL2057" s="114">
        <v>1.5777196E-3</v>
      </c>
      <c r="AM2057" s="114">
        <v>0</v>
      </c>
      <c r="AN2057" s="113">
        <f t="shared" ref="AN2057:AN2080" si="715">AQ2057+AT2057+AU2057+AV2057+AW2057+BE2057+BF2057+BJ2057</f>
        <v>2.5082932682800002E-6</v>
      </c>
      <c r="AO2057" s="112">
        <f t="shared" ref="AO2057:AO2080" si="716">AR2057+AS2057+AX2057+AY2057+AZ2057+BA2057+BB2057+BC2057+BD2057+BG2057+BK2057+BL2057</f>
        <v>5.8347620725999996E-9</v>
      </c>
      <c r="AP2057" s="112">
        <f t="shared" ref="AP2057:AP2080" si="717">BH2057+BI2057</f>
        <v>0</v>
      </c>
      <c r="AQ2057" s="328">
        <v>1.5349678E-6</v>
      </c>
      <c r="AR2057" s="328">
        <v>4.6313683000000002E-9</v>
      </c>
      <c r="AS2057" s="328">
        <v>1.2653559999999999E-13</v>
      </c>
      <c r="AT2057" s="329">
        <v>0</v>
      </c>
      <c r="AU2057" s="329">
        <v>0</v>
      </c>
      <c r="AV2057" s="328">
        <v>5.1157828E-10</v>
      </c>
      <c r="AW2057" s="328">
        <v>9.7281389000000002E-7</v>
      </c>
      <c r="AX2057" s="328">
        <v>7.2520436999999999E-11</v>
      </c>
      <c r="AY2057" s="328">
        <v>1.1307468000000001E-9</v>
      </c>
      <c r="AZ2057" s="329">
        <v>0</v>
      </c>
      <c r="BA2057" s="329">
        <v>0</v>
      </c>
      <c r="BB2057" s="329">
        <v>0</v>
      </c>
      <c r="BC2057" s="329">
        <v>0</v>
      </c>
      <c r="BD2057" s="329">
        <v>0</v>
      </c>
      <c r="BE2057" s="329">
        <v>0</v>
      </c>
      <c r="BF2057" s="329">
        <v>0</v>
      </c>
      <c r="BG2057" s="329">
        <v>0</v>
      </c>
      <c r="BH2057" s="329">
        <v>0</v>
      </c>
      <c r="BI2057" s="329">
        <v>0</v>
      </c>
      <c r="BJ2057" s="329">
        <v>0</v>
      </c>
      <c r="BK2057" s="329">
        <v>0</v>
      </c>
      <c r="BL2057" s="329">
        <v>0</v>
      </c>
      <c r="BM2057" s="41"/>
      <c r="BN2057" s="122">
        <v>6.2375558000000005E-5</v>
      </c>
      <c r="BO2057" s="122">
        <v>7.9641354999999993E-6</v>
      </c>
      <c r="BP2057" s="122">
        <v>4.6119584000000001E-5</v>
      </c>
      <c r="BQ2057" s="122">
        <v>1.6683668999999999E-12</v>
      </c>
      <c r="BR2057" s="122">
        <v>6.3133642000000001E-6</v>
      </c>
      <c r="BS2057" s="122">
        <v>3.3118625999999998E-7</v>
      </c>
      <c r="BT2057" s="111">
        <v>0</v>
      </c>
      <c r="BU2057" s="122">
        <v>5.0266946000000004E-7</v>
      </c>
      <c r="BV2057" s="111">
        <v>0</v>
      </c>
      <c r="BW2057" s="122">
        <v>9.7334957E-11</v>
      </c>
      <c r="BX2057" s="111">
        <v>0</v>
      </c>
      <c r="BY2057" s="111">
        <v>0</v>
      </c>
      <c r="BZ2057" s="111">
        <v>0</v>
      </c>
      <c r="CA2057" s="122">
        <v>1.1445189E-6</v>
      </c>
      <c r="CB2057" s="111">
        <v>0</v>
      </c>
      <c r="CC2057" s="111">
        <v>0</v>
      </c>
      <c r="CD2057" s="111">
        <v>0</v>
      </c>
      <c r="CG2057" s="76" t="s">
        <v>6885</v>
      </c>
    </row>
    <row r="2058" spans="1:85" ht="14.5" customHeight="1">
      <c r="A2058" s="41" t="s">
        <v>7545</v>
      </c>
      <c r="B2058" s="119" t="s">
        <v>6888</v>
      </c>
      <c r="C2058" s="120" t="str">
        <f t="shared" si="708"/>
        <v>M.020.06.102</v>
      </c>
      <c r="D2058" s="135" t="s">
        <v>7477</v>
      </c>
      <c r="E2058" s="119" t="s">
        <v>6570</v>
      </c>
      <c r="F2058" s="118" t="str">
        <f t="shared" si="709"/>
        <v>Applesauce (glass)</v>
      </c>
      <c r="G2058" s="118">
        <f t="shared" si="710"/>
        <v>0.304091752251611</v>
      </c>
      <c r="H2058" s="118">
        <f t="shared" si="711"/>
        <v>3.45937850798E-3</v>
      </c>
      <c r="I2058" s="118">
        <f t="shared" si="712"/>
        <v>7.2650433743631004E-2</v>
      </c>
      <c r="J2058" s="326">
        <f t="shared" si="713"/>
        <v>0</v>
      </c>
      <c r="K2058" s="118">
        <v>0.22798193999999999</v>
      </c>
      <c r="L2058" s="118">
        <v>6.6502797000000002E-2</v>
      </c>
      <c r="M2058" s="118">
        <v>6.1476231000000001E-3</v>
      </c>
      <c r="N2058" s="118">
        <v>3.4592376000000002E-3</v>
      </c>
      <c r="O2058" s="118">
        <v>0</v>
      </c>
      <c r="P2058" s="118">
        <v>0</v>
      </c>
      <c r="Q2058" s="330">
        <v>1.4090797999999999E-7</v>
      </c>
      <c r="R2058" s="330">
        <v>1.3643630999999999E-8</v>
      </c>
      <c r="S2058" s="118">
        <v>0</v>
      </c>
      <c r="T2058" s="118">
        <v>0</v>
      </c>
      <c r="U2058" s="118">
        <v>0</v>
      </c>
      <c r="V2058" s="118">
        <v>0</v>
      </c>
      <c r="W2058" s="118">
        <v>0</v>
      </c>
      <c r="X2058" s="118">
        <v>0</v>
      </c>
      <c r="Y2058" s="41"/>
      <c r="Z2058" s="327">
        <f t="shared" si="714"/>
        <v>1.71414992481203</v>
      </c>
      <c r="AA2058" s="41"/>
      <c r="AB2058" s="111">
        <v>0</v>
      </c>
      <c r="AC2058" s="111">
        <v>0</v>
      </c>
      <c r="AD2058" s="111">
        <v>0</v>
      </c>
      <c r="AE2058" s="111">
        <v>0</v>
      </c>
      <c r="AF2058" s="111">
        <v>0</v>
      </c>
      <c r="AG2058" s="111">
        <v>0</v>
      </c>
      <c r="AH2058" s="111">
        <v>0</v>
      </c>
      <c r="AI2058" s="41"/>
      <c r="AJ2058" s="114">
        <v>4.9049379999999997E-2</v>
      </c>
      <c r="AK2058" s="114">
        <v>4.7339740999999998E-2</v>
      </c>
      <c r="AL2058" s="114">
        <v>1.7096387000000001E-3</v>
      </c>
      <c r="AM2058" s="114">
        <v>0</v>
      </c>
      <c r="AN2058" s="113">
        <f t="shared" si="715"/>
        <v>2.8381139637699999E-6</v>
      </c>
      <c r="AO2058" s="112">
        <f t="shared" si="716"/>
        <v>6.3226282354700005E-9</v>
      </c>
      <c r="AP2058" s="112">
        <f t="shared" si="717"/>
        <v>0</v>
      </c>
      <c r="AQ2058" s="328">
        <v>1.5907311E-6</v>
      </c>
      <c r="AR2058" s="328">
        <v>4.7996198000000004E-9</v>
      </c>
      <c r="AS2058" s="328">
        <v>1.3113246999999999E-13</v>
      </c>
      <c r="AT2058" s="329">
        <v>0</v>
      </c>
      <c r="AU2058" s="329">
        <v>0</v>
      </c>
      <c r="AV2058" s="328">
        <v>5.1436377000000001E-10</v>
      </c>
      <c r="AW2058" s="328">
        <v>1.2468685E-6</v>
      </c>
      <c r="AX2058" s="328">
        <v>7.2915303000000001E-11</v>
      </c>
      <c r="AY2058" s="328">
        <v>1.449962E-9</v>
      </c>
      <c r="AZ2058" s="329">
        <v>0</v>
      </c>
      <c r="BA2058" s="329">
        <v>0</v>
      </c>
      <c r="BB2058" s="329">
        <v>0</v>
      </c>
      <c r="BC2058" s="329">
        <v>0</v>
      </c>
      <c r="BD2058" s="329">
        <v>0</v>
      </c>
      <c r="BE2058" s="329">
        <v>0</v>
      </c>
      <c r="BF2058" s="329">
        <v>0</v>
      </c>
      <c r="BG2058" s="329">
        <v>0</v>
      </c>
      <c r="BH2058" s="329">
        <v>0</v>
      </c>
      <c r="BI2058" s="329">
        <v>0</v>
      </c>
      <c r="BJ2058" s="329">
        <v>0</v>
      </c>
      <c r="BK2058" s="329">
        <v>0</v>
      </c>
      <c r="BL2058" s="329">
        <v>0</v>
      </c>
      <c r="BM2058" s="41"/>
      <c r="BN2058" s="122">
        <v>6.8215833999999998E-5</v>
      </c>
      <c r="BO2058" s="122">
        <v>1.0165819E-5</v>
      </c>
      <c r="BP2058" s="122">
        <v>4.7795047999999997E-5</v>
      </c>
      <c r="BQ2058" s="122">
        <v>1.5981711000000001E-12</v>
      </c>
      <c r="BR2058" s="122">
        <v>8.1256217999999992E-6</v>
      </c>
      <c r="BS2058" s="122">
        <v>3.3298953000000001E-7</v>
      </c>
      <c r="BT2058" s="111">
        <v>0</v>
      </c>
      <c r="BU2058" s="122">
        <v>5.0540644999999996E-7</v>
      </c>
      <c r="BV2058" s="111">
        <v>0</v>
      </c>
      <c r="BW2058" s="122">
        <v>9.3239631000000006E-11</v>
      </c>
      <c r="BX2058" s="111">
        <v>0</v>
      </c>
      <c r="BY2058" s="111">
        <v>0</v>
      </c>
      <c r="BZ2058" s="111">
        <v>0</v>
      </c>
      <c r="CA2058" s="122">
        <v>1.290854E-6</v>
      </c>
      <c r="CB2058" s="111">
        <v>0</v>
      </c>
      <c r="CC2058" s="111">
        <v>0</v>
      </c>
      <c r="CD2058" s="111">
        <v>0</v>
      </c>
      <c r="CG2058" s="76" t="s">
        <v>6885</v>
      </c>
    </row>
    <row r="2059" spans="1:85" ht="14.5" customHeight="1">
      <c r="A2059" s="41" t="s">
        <v>7542</v>
      </c>
      <c r="B2059" s="119" t="s">
        <v>6888</v>
      </c>
      <c r="C2059" s="120" t="str">
        <f t="shared" si="708"/>
        <v>M.020.06.103</v>
      </c>
      <c r="D2059" s="135" t="s">
        <v>7477</v>
      </c>
      <c r="E2059" s="119" t="s">
        <v>6570</v>
      </c>
      <c r="F2059" s="118" t="str">
        <f t="shared" si="709"/>
        <v>Apple</v>
      </c>
      <c r="G2059" s="118">
        <f t="shared" si="710"/>
        <v>6.3904727452654603E-2</v>
      </c>
      <c r="H2059" s="118">
        <f t="shared" si="711"/>
        <v>2.3439733601060002E-3</v>
      </c>
      <c r="I2059" s="118">
        <f t="shared" si="712"/>
        <v>1.9590331092548603E-2</v>
      </c>
      <c r="J2059" s="326">
        <f t="shared" si="713"/>
        <v>0</v>
      </c>
      <c r="K2059" s="118">
        <v>4.1970423E-2</v>
      </c>
      <c r="L2059" s="118">
        <v>1.6012878000000001E-2</v>
      </c>
      <c r="M2059" s="118">
        <v>3.5774477999999999E-3</v>
      </c>
      <c r="N2059" s="118">
        <v>2.3439187000000002E-3</v>
      </c>
      <c r="O2059" s="118">
        <v>0</v>
      </c>
      <c r="P2059" s="118">
        <v>0</v>
      </c>
      <c r="Q2059" s="330">
        <v>5.4660106000000002E-8</v>
      </c>
      <c r="R2059" s="330">
        <v>5.2925485999999999E-9</v>
      </c>
      <c r="S2059" s="118">
        <v>0</v>
      </c>
      <c r="T2059" s="118">
        <v>0</v>
      </c>
      <c r="U2059" s="118">
        <v>0</v>
      </c>
      <c r="V2059" s="118">
        <v>0</v>
      </c>
      <c r="W2059" s="118">
        <v>0</v>
      </c>
      <c r="X2059" s="118">
        <v>0</v>
      </c>
      <c r="Y2059" s="41"/>
      <c r="Z2059" s="327">
        <f t="shared" si="714"/>
        <v>0.3155670902255639</v>
      </c>
      <c r="AA2059" s="41"/>
      <c r="AB2059" s="111">
        <v>0</v>
      </c>
      <c r="AC2059" s="111">
        <v>0</v>
      </c>
      <c r="AD2059" s="111">
        <v>0</v>
      </c>
      <c r="AE2059" s="111">
        <v>0</v>
      </c>
      <c r="AF2059" s="111">
        <v>0</v>
      </c>
      <c r="AG2059" s="111">
        <v>0</v>
      </c>
      <c r="AH2059" s="111">
        <v>0</v>
      </c>
      <c r="AI2059" s="41"/>
      <c r="AJ2059" s="114">
        <v>1.0535044E-2</v>
      </c>
      <c r="AK2059" s="114">
        <v>1.0183258000000001E-2</v>
      </c>
      <c r="AL2059" s="114">
        <v>3.5178640000000001E-4</v>
      </c>
      <c r="AM2059" s="114">
        <v>0</v>
      </c>
      <c r="AN2059" s="113">
        <f t="shared" si="715"/>
        <v>6.1050705385999995E-7</v>
      </c>
      <c r="AO2059" s="112">
        <f t="shared" si="716"/>
        <v>1.3009852108820002E-9</v>
      </c>
      <c r="AP2059" s="112">
        <f t="shared" si="717"/>
        <v>0</v>
      </c>
      <c r="AQ2059" s="328">
        <v>2.9284626000000002E-7</v>
      </c>
      <c r="AR2059" s="328">
        <v>8.8358784000000004E-10</v>
      </c>
      <c r="AS2059" s="328">
        <v>2.4140882000000001E-14</v>
      </c>
      <c r="AT2059" s="329">
        <v>0</v>
      </c>
      <c r="AU2059" s="329">
        <v>0</v>
      </c>
      <c r="AV2059" s="328">
        <v>3.4852385999999998E-10</v>
      </c>
      <c r="AW2059" s="328">
        <v>3.1731227E-7</v>
      </c>
      <c r="AX2059" s="328">
        <v>4.9406130000000002E-11</v>
      </c>
      <c r="AY2059" s="328">
        <v>3.6796709999999998E-10</v>
      </c>
      <c r="AZ2059" s="329">
        <v>0</v>
      </c>
      <c r="BA2059" s="329">
        <v>0</v>
      </c>
      <c r="BB2059" s="329">
        <v>0</v>
      </c>
      <c r="BC2059" s="329">
        <v>0</v>
      </c>
      <c r="BD2059" s="329">
        <v>0</v>
      </c>
      <c r="BE2059" s="329">
        <v>0</v>
      </c>
      <c r="BF2059" s="329">
        <v>0</v>
      </c>
      <c r="BG2059" s="329">
        <v>0</v>
      </c>
      <c r="BH2059" s="329">
        <v>0</v>
      </c>
      <c r="BI2059" s="329">
        <v>0</v>
      </c>
      <c r="BJ2059" s="329">
        <v>0</v>
      </c>
      <c r="BK2059" s="329">
        <v>0</v>
      </c>
      <c r="BL2059" s="329">
        <v>0</v>
      </c>
      <c r="BM2059" s="41"/>
      <c r="BN2059" s="122">
        <v>1.4634216999999999E-5</v>
      </c>
      <c r="BO2059" s="122">
        <v>2.6516198999999999E-6</v>
      </c>
      <c r="BP2059" s="122">
        <v>8.7988476999999993E-6</v>
      </c>
      <c r="BQ2059" s="122">
        <v>6.1995212999999996E-13</v>
      </c>
      <c r="BR2059" s="122">
        <v>2.0159782E-6</v>
      </c>
      <c r="BS2059" s="122">
        <v>2.2562786000000001E-7</v>
      </c>
      <c r="BT2059" s="111">
        <v>0</v>
      </c>
      <c r="BU2059" s="122">
        <v>3.4245454E-7</v>
      </c>
      <c r="BV2059" s="111">
        <v>0</v>
      </c>
      <c r="BW2059" s="122">
        <v>3.6168911000000001E-11</v>
      </c>
      <c r="BX2059" s="111">
        <v>0</v>
      </c>
      <c r="BY2059" s="111">
        <v>0</v>
      </c>
      <c r="BZ2059" s="111">
        <v>0</v>
      </c>
      <c r="CA2059" s="122">
        <v>5.9965152999999999E-7</v>
      </c>
      <c r="CB2059" s="111">
        <v>0</v>
      </c>
      <c r="CC2059" s="111">
        <v>0</v>
      </c>
      <c r="CD2059" s="111">
        <v>0</v>
      </c>
      <c r="CG2059" s="76" t="s">
        <v>6885</v>
      </c>
    </row>
    <row r="2060" spans="1:85" ht="14.5" customHeight="1">
      <c r="A2060" s="41" t="s">
        <v>7539</v>
      </c>
      <c r="B2060" s="119" t="s">
        <v>6888</v>
      </c>
      <c r="C2060" s="120" t="str">
        <f t="shared" si="708"/>
        <v>M.020.06.104</v>
      </c>
      <c r="D2060" s="135" t="s">
        <v>7477</v>
      </c>
      <c r="E2060" s="119" t="s">
        <v>6570</v>
      </c>
      <c r="F2060" s="118" t="str">
        <f t="shared" si="709"/>
        <v>Apricots</v>
      </c>
      <c r="G2060" s="118">
        <f t="shared" si="710"/>
        <v>0.13963790162301182</v>
      </c>
      <c r="H2060" s="118">
        <f t="shared" si="711"/>
        <v>3.7507474346419999E-3</v>
      </c>
      <c r="I2060" s="118">
        <f t="shared" si="712"/>
        <v>3.9664572188369801E-2</v>
      </c>
      <c r="J2060" s="326">
        <f t="shared" si="713"/>
        <v>0</v>
      </c>
      <c r="K2060" s="118">
        <v>9.6222582000000001E-2</v>
      </c>
      <c r="L2060" s="118">
        <v>3.3996679000000002E-2</v>
      </c>
      <c r="M2060" s="118">
        <v>5.6678850999999997E-3</v>
      </c>
      <c r="N2060" s="118">
        <v>3.7506638999999999E-3</v>
      </c>
      <c r="O2060" s="118">
        <v>0</v>
      </c>
      <c r="P2060" s="118">
        <v>0</v>
      </c>
      <c r="Q2060" s="330">
        <v>8.3534641999999998E-8</v>
      </c>
      <c r="R2060" s="330">
        <v>8.0883697999999998E-9</v>
      </c>
      <c r="S2060" s="118">
        <v>0</v>
      </c>
      <c r="T2060" s="118">
        <v>0</v>
      </c>
      <c r="U2060" s="118">
        <v>0</v>
      </c>
      <c r="V2060" s="118">
        <v>0</v>
      </c>
      <c r="W2060" s="118">
        <v>0</v>
      </c>
      <c r="X2060" s="118">
        <v>0</v>
      </c>
      <c r="Y2060" s="41"/>
      <c r="Z2060" s="327">
        <f t="shared" si="714"/>
        <v>0.72347806015037586</v>
      </c>
      <c r="AA2060" s="41"/>
      <c r="AB2060" s="111">
        <v>0</v>
      </c>
      <c r="AC2060" s="111">
        <v>0</v>
      </c>
      <c r="AD2060" s="111">
        <v>0</v>
      </c>
      <c r="AE2060" s="111">
        <v>0</v>
      </c>
      <c r="AF2060" s="111">
        <v>0</v>
      </c>
      <c r="AG2060" s="111">
        <v>0</v>
      </c>
      <c r="AH2060" s="111">
        <v>0</v>
      </c>
      <c r="AI2060" s="41"/>
      <c r="AJ2060" s="114">
        <v>2.2990136000000001E-2</v>
      </c>
      <c r="AK2060" s="114">
        <v>2.2213871999999999E-2</v>
      </c>
      <c r="AL2060" s="114">
        <v>7.7626327000000002E-4</v>
      </c>
      <c r="AM2060" s="114">
        <v>0</v>
      </c>
      <c r="AN2060" s="113">
        <f t="shared" si="715"/>
        <v>1.33176692675E-6</v>
      </c>
      <c r="AO2060" s="112">
        <f t="shared" si="716"/>
        <v>2.8707961370720001E-9</v>
      </c>
      <c r="AP2060" s="112">
        <f t="shared" si="717"/>
        <v>0</v>
      </c>
      <c r="AQ2060" s="328">
        <v>6.7138763999999999E-7</v>
      </c>
      <c r="AR2060" s="328">
        <v>2.0257386E-9</v>
      </c>
      <c r="AS2060" s="328">
        <v>5.5346071999999999E-14</v>
      </c>
      <c r="AT2060" s="329">
        <v>0</v>
      </c>
      <c r="AU2060" s="329">
        <v>0</v>
      </c>
      <c r="AV2060" s="328">
        <v>5.5769675000000005E-10</v>
      </c>
      <c r="AW2060" s="328">
        <v>6.5982158999999999E-7</v>
      </c>
      <c r="AX2060" s="328">
        <v>7.9058110999999998E-11</v>
      </c>
      <c r="AY2060" s="328">
        <v>7.6594408000000002E-10</v>
      </c>
      <c r="AZ2060" s="329">
        <v>0</v>
      </c>
      <c r="BA2060" s="329">
        <v>0</v>
      </c>
      <c r="BB2060" s="329">
        <v>0</v>
      </c>
      <c r="BC2060" s="329">
        <v>0</v>
      </c>
      <c r="BD2060" s="329">
        <v>0</v>
      </c>
      <c r="BE2060" s="329">
        <v>0</v>
      </c>
      <c r="BF2060" s="329">
        <v>0</v>
      </c>
      <c r="BG2060" s="329">
        <v>0</v>
      </c>
      <c r="BH2060" s="329">
        <v>0</v>
      </c>
      <c r="BI2060" s="329">
        <v>0</v>
      </c>
      <c r="BJ2060" s="329">
        <v>0</v>
      </c>
      <c r="BK2060" s="329">
        <v>0</v>
      </c>
      <c r="BL2060" s="329">
        <v>0</v>
      </c>
      <c r="BM2060" s="41"/>
      <c r="BN2060" s="122">
        <v>3.1816512999999998E-5</v>
      </c>
      <c r="BO2060" s="122">
        <v>5.4642589999999999E-6</v>
      </c>
      <c r="BP2060" s="122">
        <v>2.0172488000000001E-5</v>
      </c>
      <c r="BQ2060" s="122">
        <v>9.4744563999999999E-13</v>
      </c>
      <c r="BR2060" s="122">
        <v>4.2318660000000004E-6</v>
      </c>
      <c r="BS2060" s="122">
        <v>3.6104250000000002E-7</v>
      </c>
      <c r="BT2060" s="111">
        <v>0</v>
      </c>
      <c r="BU2060" s="122">
        <v>5.4798481000000005E-7</v>
      </c>
      <c r="BV2060" s="111">
        <v>0</v>
      </c>
      <c r="BW2060" s="122">
        <v>5.5275358999999998E-11</v>
      </c>
      <c r="BX2060" s="111">
        <v>0</v>
      </c>
      <c r="BY2060" s="111">
        <v>0</v>
      </c>
      <c r="BZ2060" s="111">
        <v>0</v>
      </c>
      <c r="CA2060" s="122">
        <v>1.0388166E-6</v>
      </c>
      <c r="CB2060" s="111">
        <v>0</v>
      </c>
      <c r="CC2060" s="111">
        <v>0</v>
      </c>
      <c r="CD2060" s="111">
        <v>0</v>
      </c>
      <c r="CG2060" s="76" t="s">
        <v>6885</v>
      </c>
    </row>
    <row r="2061" spans="1:85" ht="14.5" customHeight="1">
      <c r="A2061" s="41" t="s">
        <v>7536</v>
      </c>
      <c r="B2061" s="119" t="s">
        <v>6888</v>
      </c>
      <c r="C2061" s="120" t="str">
        <f t="shared" si="708"/>
        <v>M.020.06.105</v>
      </c>
      <c r="D2061" s="135" t="s">
        <v>7477</v>
      </c>
      <c r="E2061" s="119" t="s">
        <v>6570</v>
      </c>
      <c r="F2061" s="118" t="str">
        <f t="shared" si="709"/>
        <v>Avocado</v>
      </c>
      <c r="G2061" s="118">
        <f t="shared" si="710"/>
        <v>0.14684836616831071</v>
      </c>
      <c r="H2061" s="118">
        <f t="shared" si="711"/>
        <v>5.1189784223830007E-3</v>
      </c>
      <c r="I2061" s="118">
        <f t="shared" si="712"/>
        <v>5.3233309745927701E-2</v>
      </c>
      <c r="J2061" s="326">
        <f t="shared" si="713"/>
        <v>0</v>
      </c>
      <c r="K2061" s="118">
        <v>8.8496078000000006E-2</v>
      </c>
      <c r="L2061" s="118">
        <v>4.5749728000000003E-2</v>
      </c>
      <c r="M2061" s="118">
        <v>7.4835724000000001E-3</v>
      </c>
      <c r="N2061" s="118">
        <v>5.1188819000000003E-3</v>
      </c>
      <c r="O2061" s="118">
        <v>0</v>
      </c>
      <c r="P2061" s="118">
        <v>0</v>
      </c>
      <c r="Q2061" s="330">
        <v>9.6522382999999995E-8</v>
      </c>
      <c r="R2061" s="330">
        <v>9.3459276999999999E-9</v>
      </c>
      <c r="S2061" s="118">
        <v>0</v>
      </c>
      <c r="T2061" s="118">
        <v>0</v>
      </c>
      <c r="U2061" s="118">
        <v>0</v>
      </c>
      <c r="V2061" s="118">
        <v>0</v>
      </c>
      <c r="W2061" s="118">
        <v>0</v>
      </c>
      <c r="X2061" s="118">
        <v>0</v>
      </c>
      <c r="Y2061" s="41"/>
      <c r="Z2061" s="327">
        <f t="shared" si="714"/>
        <v>0.66538404511278193</v>
      </c>
      <c r="AA2061" s="41"/>
      <c r="AB2061" s="111">
        <v>0</v>
      </c>
      <c r="AC2061" s="111">
        <v>0</v>
      </c>
      <c r="AD2061" s="111">
        <v>0</v>
      </c>
      <c r="AE2061" s="111">
        <v>0</v>
      </c>
      <c r="AF2061" s="111">
        <v>0</v>
      </c>
      <c r="AG2061" s="111">
        <v>0</v>
      </c>
      <c r="AH2061" s="111">
        <v>0</v>
      </c>
      <c r="AI2061" s="41"/>
      <c r="AJ2061" s="114">
        <v>2.5948285000000001E-2</v>
      </c>
      <c r="AK2061" s="114">
        <v>2.5136366E-2</v>
      </c>
      <c r="AL2061" s="114">
        <v>8.1191829000000005E-4</v>
      </c>
      <c r="AM2061" s="114">
        <v>0</v>
      </c>
      <c r="AN2061" s="113">
        <f t="shared" si="715"/>
        <v>1.50697640094E-6</v>
      </c>
      <c r="AO2061" s="112">
        <f t="shared" si="716"/>
        <v>3.002656401879E-9</v>
      </c>
      <c r="AP2061" s="112">
        <f t="shared" si="717"/>
        <v>0</v>
      </c>
      <c r="AQ2061" s="328">
        <v>6.1747639000000003E-7</v>
      </c>
      <c r="AR2061" s="328">
        <v>1.8630752999999999E-9</v>
      </c>
      <c r="AS2061" s="328">
        <v>5.0901878999999999E-14</v>
      </c>
      <c r="AT2061" s="329">
        <v>0</v>
      </c>
      <c r="AU2061" s="329">
        <v>0</v>
      </c>
      <c r="AV2061" s="328">
        <v>7.6114093999999997E-10</v>
      </c>
      <c r="AW2061" s="328">
        <v>8.8873887000000003E-7</v>
      </c>
      <c r="AX2061" s="328">
        <v>1.0789800000000001E-10</v>
      </c>
      <c r="AY2061" s="328">
        <v>1.0316322E-9</v>
      </c>
      <c r="AZ2061" s="329">
        <v>0</v>
      </c>
      <c r="BA2061" s="329">
        <v>0</v>
      </c>
      <c r="BB2061" s="329">
        <v>0</v>
      </c>
      <c r="BC2061" s="329">
        <v>0</v>
      </c>
      <c r="BD2061" s="329">
        <v>0</v>
      </c>
      <c r="BE2061" s="329">
        <v>0</v>
      </c>
      <c r="BF2061" s="329">
        <v>0</v>
      </c>
      <c r="BG2061" s="329">
        <v>0</v>
      </c>
      <c r="BH2061" s="329">
        <v>0</v>
      </c>
      <c r="BI2061" s="329">
        <v>0</v>
      </c>
      <c r="BJ2061" s="329">
        <v>0</v>
      </c>
      <c r="BK2061" s="329">
        <v>0</v>
      </c>
      <c r="BL2061" s="329">
        <v>0</v>
      </c>
      <c r="BM2061" s="41"/>
      <c r="BN2061" s="122">
        <v>3.4265659999999997E-5</v>
      </c>
      <c r="BO2061" s="122">
        <v>7.3629723000000004E-6</v>
      </c>
      <c r="BP2061" s="122">
        <v>1.8552672999999999E-5</v>
      </c>
      <c r="BQ2061" s="122">
        <v>1.0947519E-12</v>
      </c>
      <c r="BR2061" s="122">
        <v>5.6976873999999997E-6</v>
      </c>
      <c r="BS2061" s="122">
        <v>4.9274847999999995E-7</v>
      </c>
      <c r="BT2061" s="111">
        <v>0</v>
      </c>
      <c r="BU2061" s="122">
        <v>7.4788615000000002E-7</v>
      </c>
      <c r="BV2061" s="111">
        <v>0</v>
      </c>
      <c r="BW2061" s="122">
        <v>6.3869423000000004E-11</v>
      </c>
      <c r="BX2061" s="111">
        <v>0</v>
      </c>
      <c r="BY2061" s="111">
        <v>0</v>
      </c>
      <c r="BZ2061" s="111">
        <v>0</v>
      </c>
      <c r="CA2061" s="122">
        <v>1.4116285E-6</v>
      </c>
      <c r="CB2061" s="111">
        <v>0</v>
      </c>
      <c r="CC2061" s="111">
        <v>0</v>
      </c>
      <c r="CD2061" s="111">
        <v>0</v>
      </c>
      <c r="CG2061" s="76" t="s">
        <v>6885</v>
      </c>
    </row>
    <row r="2062" spans="1:85" ht="14.5" customHeight="1">
      <c r="A2062" s="41" t="s">
        <v>7533</v>
      </c>
      <c r="B2062" s="119" t="s">
        <v>6888</v>
      </c>
      <c r="C2062" s="120" t="str">
        <f t="shared" si="708"/>
        <v>M.020.06.106</v>
      </c>
      <c r="D2062" s="135" t="s">
        <v>7477</v>
      </c>
      <c r="E2062" s="119" t="s">
        <v>6570</v>
      </c>
      <c r="F2062" s="118" t="str">
        <f t="shared" si="709"/>
        <v>Banana</v>
      </c>
      <c r="G2062" s="118">
        <f t="shared" si="710"/>
        <v>8.5328594675208702E-2</v>
      </c>
      <c r="H2062" s="118">
        <f t="shared" si="711"/>
        <v>3.7723146001000002E-3</v>
      </c>
      <c r="I2062" s="118">
        <f t="shared" si="712"/>
        <v>3.4818542075108698E-2</v>
      </c>
      <c r="J2062" s="326">
        <f t="shared" si="713"/>
        <v>0</v>
      </c>
      <c r="K2062" s="118">
        <v>4.6737738000000001E-2</v>
      </c>
      <c r="L2062" s="118">
        <v>3.0079192000000001E-2</v>
      </c>
      <c r="M2062" s="118">
        <v>4.7393484000000001E-3</v>
      </c>
      <c r="N2062" s="118">
        <v>3.7722973000000001E-3</v>
      </c>
      <c r="O2062" s="118">
        <v>0</v>
      </c>
      <c r="P2062" s="118">
        <v>0</v>
      </c>
      <c r="Q2062" s="330">
        <v>1.7300100000000002E-8</v>
      </c>
      <c r="R2062" s="330">
        <v>1.6751087E-9</v>
      </c>
      <c r="S2062" s="118">
        <v>0</v>
      </c>
      <c r="T2062" s="118">
        <v>0</v>
      </c>
      <c r="U2062" s="118">
        <v>0</v>
      </c>
      <c r="V2062" s="118">
        <v>0</v>
      </c>
      <c r="W2062" s="118">
        <v>0</v>
      </c>
      <c r="X2062" s="118">
        <v>0</v>
      </c>
      <c r="Y2062" s="41"/>
      <c r="Z2062" s="327">
        <f t="shared" si="714"/>
        <v>0.3514115639097744</v>
      </c>
      <c r="AA2062" s="41"/>
      <c r="AB2062" s="111">
        <v>0</v>
      </c>
      <c r="AC2062" s="111">
        <v>0</v>
      </c>
      <c r="AD2062" s="111">
        <v>0</v>
      </c>
      <c r="AE2062" s="111">
        <v>0</v>
      </c>
      <c r="AF2062" s="111">
        <v>0</v>
      </c>
      <c r="AG2062" s="111">
        <v>0</v>
      </c>
      <c r="AH2062" s="111">
        <v>0</v>
      </c>
      <c r="AI2062" s="41"/>
      <c r="AJ2062" s="114">
        <v>1.5744414000000002E-2</v>
      </c>
      <c r="AK2062" s="114">
        <v>1.527207E-2</v>
      </c>
      <c r="AL2062" s="114">
        <v>4.7234407999999998E-4</v>
      </c>
      <c r="AM2062" s="114">
        <v>0</v>
      </c>
      <c r="AN2062" s="113">
        <f t="shared" si="715"/>
        <v>9.1559173347999996E-7</v>
      </c>
      <c r="AO2062" s="112">
        <f t="shared" si="716"/>
        <v>1.7468346019849999E-9</v>
      </c>
      <c r="AP2062" s="112">
        <f t="shared" si="717"/>
        <v>0</v>
      </c>
      <c r="AQ2062" s="328">
        <v>3.2610993000000001E-7</v>
      </c>
      <c r="AR2062" s="328">
        <v>9.8395237999999995E-10</v>
      </c>
      <c r="AS2062" s="328">
        <v>2.6882985E-14</v>
      </c>
      <c r="AT2062" s="329">
        <v>0</v>
      </c>
      <c r="AU2062" s="329">
        <v>0</v>
      </c>
      <c r="AV2062" s="328">
        <v>5.6091347999999997E-10</v>
      </c>
      <c r="AW2062" s="328">
        <v>5.8892088999999995E-7</v>
      </c>
      <c r="AX2062" s="328">
        <v>7.9514109000000005E-11</v>
      </c>
      <c r="AY2062" s="328">
        <v>6.8334123000000004E-10</v>
      </c>
      <c r="AZ2062" s="329">
        <v>0</v>
      </c>
      <c r="BA2062" s="329">
        <v>0</v>
      </c>
      <c r="BB2062" s="329">
        <v>0</v>
      </c>
      <c r="BC2062" s="329">
        <v>0</v>
      </c>
      <c r="BD2062" s="329">
        <v>0</v>
      </c>
      <c r="BE2062" s="329">
        <v>0</v>
      </c>
      <c r="BF2062" s="329">
        <v>0</v>
      </c>
      <c r="BG2062" s="329">
        <v>0</v>
      </c>
      <c r="BH2062" s="329">
        <v>0</v>
      </c>
      <c r="BI2062" s="329">
        <v>0</v>
      </c>
      <c r="BJ2062" s="329">
        <v>0</v>
      </c>
      <c r="BK2062" s="329">
        <v>0</v>
      </c>
      <c r="BL2062" s="329">
        <v>0</v>
      </c>
      <c r="BM2062" s="41"/>
      <c r="BN2062" s="122">
        <v>2.0376339999999999E-5</v>
      </c>
      <c r="BO2062" s="122">
        <v>4.8958289999999999E-6</v>
      </c>
      <c r="BP2062" s="122">
        <v>9.7982868000000003E-6</v>
      </c>
      <c r="BQ2062" s="122">
        <v>1.9621685E-13</v>
      </c>
      <c r="BR2062" s="122">
        <v>3.7620777999999999E-6</v>
      </c>
      <c r="BS2062" s="122">
        <v>3.6312494999999999E-7</v>
      </c>
      <c r="BT2062" s="111">
        <v>0</v>
      </c>
      <c r="BU2062" s="122">
        <v>5.5114552999999999E-7</v>
      </c>
      <c r="BV2062" s="111">
        <v>0</v>
      </c>
      <c r="BW2062" s="122">
        <v>1.1447577E-11</v>
      </c>
      <c r="BX2062" s="111">
        <v>0</v>
      </c>
      <c r="BY2062" s="111">
        <v>0</v>
      </c>
      <c r="BZ2062" s="111">
        <v>0</v>
      </c>
      <c r="CA2062" s="122">
        <v>1.0058639000000001E-6</v>
      </c>
      <c r="CB2062" s="111">
        <v>0</v>
      </c>
      <c r="CC2062" s="111">
        <v>0</v>
      </c>
      <c r="CD2062" s="111">
        <v>0</v>
      </c>
      <c r="CG2062" s="76" t="s">
        <v>6885</v>
      </c>
    </row>
    <row r="2063" spans="1:85" ht="14.5" customHeight="1">
      <c r="A2063" s="41" t="s">
        <v>7530</v>
      </c>
      <c r="B2063" s="119" t="s">
        <v>6888</v>
      </c>
      <c r="C2063" s="120" t="str">
        <f t="shared" si="708"/>
        <v>M.020.06.107</v>
      </c>
      <c r="D2063" s="135" t="s">
        <v>7477</v>
      </c>
      <c r="E2063" s="119" t="s">
        <v>6570</v>
      </c>
      <c r="F2063" s="118" t="str">
        <f t="shared" si="709"/>
        <v>Coconut milk (can)</v>
      </c>
      <c r="G2063" s="118">
        <f t="shared" si="710"/>
        <v>0.21920785032574061</v>
      </c>
      <c r="H2063" s="118">
        <f t="shared" si="711"/>
        <v>1.8419857940260001E-3</v>
      </c>
      <c r="I2063" s="118">
        <f t="shared" si="712"/>
        <v>5.4388534531714605E-2</v>
      </c>
      <c r="J2063" s="326">
        <f t="shared" si="713"/>
        <v>0</v>
      </c>
      <c r="K2063" s="118">
        <v>0.16297733</v>
      </c>
      <c r="L2063" s="118">
        <v>5.1298609000000002E-2</v>
      </c>
      <c r="M2063" s="118">
        <v>3.0899195000000002E-3</v>
      </c>
      <c r="N2063" s="118">
        <v>1.8419235E-3</v>
      </c>
      <c r="O2063" s="118">
        <v>0</v>
      </c>
      <c r="P2063" s="118">
        <v>0</v>
      </c>
      <c r="Q2063" s="330">
        <v>6.2294026000000003E-8</v>
      </c>
      <c r="R2063" s="330">
        <v>6.0317145999999999E-9</v>
      </c>
      <c r="S2063" s="118">
        <v>0</v>
      </c>
      <c r="T2063" s="118">
        <v>0</v>
      </c>
      <c r="U2063" s="118">
        <v>0</v>
      </c>
      <c r="V2063" s="118">
        <v>0</v>
      </c>
      <c r="W2063" s="118">
        <v>0</v>
      </c>
      <c r="X2063" s="118">
        <v>0</v>
      </c>
      <c r="Y2063" s="41"/>
      <c r="Z2063" s="327">
        <f t="shared" si="714"/>
        <v>1.2253934586466164</v>
      </c>
      <c r="AA2063" s="41"/>
      <c r="AB2063" s="111">
        <v>0</v>
      </c>
      <c r="AC2063" s="111">
        <v>0</v>
      </c>
      <c r="AD2063" s="111">
        <v>0</v>
      </c>
      <c r="AE2063" s="111">
        <v>0</v>
      </c>
      <c r="AF2063" s="111">
        <v>0</v>
      </c>
      <c r="AG2063" s="111">
        <v>0</v>
      </c>
      <c r="AH2063" s="111">
        <v>0</v>
      </c>
      <c r="AI2063" s="41"/>
      <c r="AJ2063" s="114">
        <v>3.6097433999999998E-2</v>
      </c>
      <c r="AK2063" s="114">
        <v>3.4859493999999998E-2</v>
      </c>
      <c r="AL2063" s="114">
        <v>1.2379403E-3</v>
      </c>
      <c r="AM2063" s="114">
        <v>0</v>
      </c>
      <c r="AN2063" s="113">
        <f t="shared" si="715"/>
        <v>2.08989774079E-6</v>
      </c>
      <c r="AO2063" s="112">
        <f t="shared" si="716"/>
        <v>4.5781816016020004E-9</v>
      </c>
      <c r="AP2063" s="112">
        <f t="shared" si="717"/>
        <v>0</v>
      </c>
      <c r="AQ2063" s="328">
        <v>1.1371652000000001E-6</v>
      </c>
      <c r="AR2063" s="328">
        <v>3.4311018E-9</v>
      </c>
      <c r="AS2063" s="328">
        <v>9.3742601999999998E-14</v>
      </c>
      <c r="AT2063" s="329">
        <v>0</v>
      </c>
      <c r="AU2063" s="329">
        <v>0</v>
      </c>
      <c r="AV2063" s="328">
        <v>2.7388078999999999E-10</v>
      </c>
      <c r="AW2063" s="328">
        <v>9.5245865999999995E-7</v>
      </c>
      <c r="AX2063" s="328">
        <v>3.8824859000000002E-11</v>
      </c>
      <c r="AY2063" s="328">
        <v>1.1081612E-9</v>
      </c>
      <c r="AZ2063" s="329">
        <v>0</v>
      </c>
      <c r="BA2063" s="329">
        <v>0</v>
      </c>
      <c r="BB2063" s="329">
        <v>0</v>
      </c>
      <c r="BC2063" s="329">
        <v>0</v>
      </c>
      <c r="BD2063" s="329">
        <v>0</v>
      </c>
      <c r="BE2063" s="329">
        <v>0</v>
      </c>
      <c r="BF2063" s="329">
        <v>0</v>
      </c>
      <c r="BG2063" s="329">
        <v>0</v>
      </c>
      <c r="BH2063" s="329">
        <v>0</v>
      </c>
      <c r="BI2063" s="329">
        <v>0</v>
      </c>
      <c r="BJ2063" s="329">
        <v>0</v>
      </c>
      <c r="BK2063" s="329">
        <v>0</v>
      </c>
      <c r="BL2063" s="329">
        <v>0</v>
      </c>
      <c r="BM2063" s="41"/>
      <c r="BN2063" s="122">
        <v>4.9416987000000002E-5</v>
      </c>
      <c r="BO2063" s="122">
        <v>7.7301672000000006E-6</v>
      </c>
      <c r="BP2063" s="122">
        <v>3.4167222000000001E-5</v>
      </c>
      <c r="BQ2063" s="122">
        <v>7.0653566000000004E-13</v>
      </c>
      <c r="BR2063" s="122">
        <v>6.2353866000000001E-6</v>
      </c>
      <c r="BS2063" s="122">
        <v>1.7730532999999999E-7</v>
      </c>
      <c r="BT2063" s="111">
        <v>0</v>
      </c>
      <c r="BU2063" s="122">
        <v>2.6911133000000001E-7</v>
      </c>
      <c r="BV2063" s="111">
        <v>0</v>
      </c>
      <c r="BW2063" s="122">
        <v>4.1220319999999998E-11</v>
      </c>
      <c r="BX2063" s="111">
        <v>0</v>
      </c>
      <c r="BY2063" s="111">
        <v>0</v>
      </c>
      <c r="BZ2063" s="111">
        <v>0</v>
      </c>
      <c r="CA2063" s="122">
        <v>8.3775306000000003E-7</v>
      </c>
      <c r="CB2063" s="111">
        <v>0</v>
      </c>
      <c r="CC2063" s="111">
        <v>0</v>
      </c>
      <c r="CD2063" s="111">
        <v>0</v>
      </c>
      <c r="CG2063" s="76" t="s">
        <v>6885</v>
      </c>
    </row>
    <row r="2064" spans="1:85" ht="14.5" customHeight="1">
      <c r="A2064" s="41" t="s">
        <v>7527</v>
      </c>
      <c r="B2064" s="119" t="s">
        <v>6888</v>
      </c>
      <c r="C2064" s="120" t="str">
        <f t="shared" si="708"/>
        <v>M.020.06.108</v>
      </c>
      <c r="D2064" s="135" t="s">
        <v>7477</v>
      </c>
      <c r="E2064" s="119" t="s">
        <v>6570</v>
      </c>
      <c r="F2064" s="118" t="str">
        <f t="shared" si="709"/>
        <v>Coconut milk (pack)</v>
      </c>
      <c r="G2064" s="118">
        <f t="shared" si="710"/>
        <v>0.1339484662747821</v>
      </c>
      <c r="H2064" s="118">
        <f t="shared" si="711"/>
        <v>1.9083719135860001E-3</v>
      </c>
      <c r="I2064" s="118">
        <f t="shared" si="712"/>
        <v>3.3688998361196099E-2</v>
      </c>
      <c r="J2064" s="326">
        <f t="shared" si="713"/>
        <v>0</v>
      </c>
      <c r="K2064" s="118">
        <v>9.8351095999999999E-2</v>
      </c>
      <c r="L2064" s="118">
        <v>3.0917395E-2</v>
      </c>
      <c r="M2064" s="118">
        <v>2.7715999999999999E-3</v>
      </c>
      <c r="N2064" s="118">
        <v>1.9083372E-3</v>
      </c>
      <c r="O2064" s="118">
        <v>0</v>
      </c>
      <c r="P2064" s="118">
        <v>0</v>
      </c>
      <c r="Q2064" s="330">
        <v>3.4713586000000003E-8</v>
      </c>
      <c r="R2064" s="330">
        <v>3.3611960999999999E-9</v>
      </c>
      <c r="S2064" s="118">
        <v>0</v>
      </c>
      <c r="T2064" s="118">
        <v>0</v>
      </c>
      <c r="U2064" s="118">
        <v>0</v>
      </c>
      <c r="V2064" s="118">
        <v>0</v>
      </c>
      <c r="W2064" s="118">
        <v>0</v>
      </c>
      <c r="X2064" s="118">
        <v>0</v>
      </c>
      <c r="Y2064" s="41"/>
      <c r="Z2064" s="327">
        <f t="shared" si="714"/>
        <v>0.73948192481203001</v>
      </c>
      <c r="AA2064" s="41"/>
      <c r="AB2064" s="111">
        <v>0</v>
      </c>
      <c r="AC2064" s="111">
        <v>0</v>
      </c>
      <c r="AD2064" s="111">
        <v>0</v>
      </c>
      <c r="AE2064" s="111">
        <v>0</v>
      </c>
      <c r="AF2064" s="111">
        <v>0</v>
      </c>
      <c r="AG2064" s="111">
        <v>0</v>
      </c>
      <c r="AH2064" s="111">
        <v>0</v>
      </c>
      <c r="AI2064" s="41"/>
      <c r="AJ2064" s="114">
        <v>2.1930821E-2</v>
      </c>
      <c r="AK2064" s="114">
        <v>2.1176766E-2</v>
      </c>
      <c r="AL2064" s="114">
        <v>7.5405505999999998E-4</v>
      </c>
      <c r="AM2064" s="114">
        <v>0</v>
      </c>
      <c r="AN2064" s="113">
        <f t="shared" si="715"/>
        <v>1.26959030602E-6</v>
      </c>
      <c r="AO2064" s="112">
        <f t="shared" si="716"/>
        <v>2.788665164367E-9</v>
      </c>
      <c r="AP2064" s="112">
        <f t="shared" si="717"/>
        <v>0</v>
      </c>
      <c r="AQ2064" s="328">
        <v>6.8623923E-7</v>
      </c>
      <c r="AR2064" s="328">
        <v>2.0705493999999999E-9</v>
      </c>
      <c r="AS2064" s="328">
        <v>5.6570367000000002E-14</v>
      </c>
      <c r="AT2064" s="329">
        <v>0</v>
      </c>
      <c r="AU2064" s="329">
        <v>0</v>
      </c>
      <c r="AV2064" s="328">
        <v>2.8375602000000001E-10</v>
      </c>
      <c r="AW2064" s="328">
        <v>5.8306732000000001E-7</v>
      </c>
      <c r="AX2064" s="328">
        <v>4.0224754000000002E-11</v>
      </c>
      <c r="AY2064" s="328">
        <v>6.7783443999999995E-10</v>
      </c>
      <c r="AZ2064" s="329">
        <v>0</v>
      </c>
      <c r="BA2064" s="329">
        <v>0</v>
      </c>
      <c r="BB2064" s="329">
        <v>0</v>
      </c>
      <c r="BC2064" s="329">
        <v>0</v>
      </c>
      <c r="BD2064" s="329">
        <v>0</v>
      </c>
      <c r="BE2064" s="329">
        <v>0</v>
      </c>
      <c r="BF2064" s="329">
        <v>0</v>
      </c>
      <c r="BG2064" s="329">
        <v>0</v>
      </c>
      <c r="BH2064" s="329">
        <v>0</v>
      </c>
      <c r="BI2064" s="329">
        <v>0</v>
      </c>
      <c r="BJ2064" s="329">
        <v>0</v>
      </c>
      <c r="BK2064" s="329">
        <v>0</v>
      </c>
      <c r="BL2064" s="329">
        <v>0</v>
      </c>
      <c r="BM2064" s="41"/>
      <c r="BN2064" s="122">
        <v>3.0294804000000001E-5</v>
      </c>
      <c r="BO2064" s="122">
        <v>4.7666157E-6</v>
      </c>
      <c r="BP2064" s="122">
        <v>2.0618717999999999E-5</v>
      </c>
      <c r="BQ2064" s="122">
        <v>3.9371970999999998E-13</v>
      </c>
      <c r="BR2064" s="122">
        <v>3.7894399999999999E-6</v>
      </c>
      <c r="BS2064" s="122">
        <v>1.8369835999999999E-7</v>
      </c>
      <c r="BT2064" s="111">
        <v>0</v>
      </c>
      <c r="BU2064" s="122">
        <v>2.7881457999999998E-7</v>
      </c>
      <c r="BV2064" s="111">
        <v>0</v>
      </c>
      <c r="BW2064" s="122">
        <v>2.2970182000000001E-11</v>
      </c>
      <c r="BX2064" s="111">
        <v>0</v>
      </c>
      <c r="BY2064" s="111">
        <v>0</v>
      </c>
      <c r="BZ2064" s="111">
        <v>0</v>
      </c>
      <c r="CA2064" s="122">
        <v>6.574933E-7</v>
      </c>
      <c r="CB2064" s="111">
        <v>0</v>
      </c>
      <c r="CC2064" s="111">
        <v>0</v>
      </c>
      <c r="CD2064" s="111">
        <v>0</v>
      </c>
      <c r="CG2064" s="76" t="s">
        <v>6885</v>
      </c>
    </row>
    <row r="2065" spans="1:85" ht="14.5" customHeight="1">
      <c r="A2065" s="41" t="s">
        <v>7524</v>
      </c>
      <c r="B2065" s="119" t="s">
        <v>6888</v>
      </c>
      <c r="C2065" s="120" t="str">
        <f t="shared" si="708"/>
        <v>M.020.06.109</v>
      </c>
      <c r="D2065" s="135" t="s">
        <v>7477</v>
      </c>
      <c r="E2065" s="119" t="s">
        <v>6570</v>
      </c>
      <c r="F2065" s="118" t="str">
        <f t="shared" si="709"/>
        <v>Dates, dried</v>
      </c>
      <c r="G2065" s="118">
        <f t="shared" si="710"/>
        <v>0.35322067254068801</v>
      </c>
      <c r="H2065" s="118">
        <f t="shared" si="711"/>
        <v>1.6484210536030001E-2</v>
      </c>
      <c r="I2065" s="118">
        <f t="shared" si="712"/>
        <v>0.13359462200465799</v>
      </c>
      <c r="J2065" s="326">
        <f t="shared" si="713"/>
        <v>0</v>
      </c>
      <c r="K2065" s="118">
        <v>0.20314183999999999</v>
      </c>
      <c r="L2065" s="118">
        <v>0.10921188</v>
      </c>
      <c r="M2065" s="118">
        <v>2.4382709999999998E-2</v>
      </c>
      <c r="N2065" s="118">
        <v>1.6483879999999999E-2</v>
      </c>
      <c r="O2065" s="118">
        <v>0</v>
      </c>
      <c r="P2065" s="118">
        <v>0</v>
      </c>
      <c r="Q2065" s="330">
        <v>3.3053602999999999E-7</v>
      </c>
      <c r="R2065" s="330">
        <v>3.2004657999999998E-8</v>
      </c>
      <c r="S2065" s="118">
        <v>0</v>
      </c>
      <c r="T2065" s="118">
        <v>0</v>
      </c>
      <c r="U2065" s="118">
        <v>0</v>
      </c>
      <c r="V2065" s="118">
        <v>0</v>
      </c>
      <c r="W2065" s="118">
        <v>0</v>
      </c>
      <c r="X2065" s="118">
        <v>0</v>
      </c>
      <c r="Y2065" s="41"/>
      <c r="Z2065" s="327">
        <f t="shared" si="714"/>
        <v>1.5273822556390977</v>
      </c>
      <c r="AA2065" s="41"/>
      <c r="AB2065" s="111">
        <v>0</v>
      </c>
      <c r="AC2065" s="111">
        <v>0</v>
      </c>
      <c r="AD2065" s="111">
        <v>0</v>
      </c>
      <c r="AE2065" s="111">
        <v>0</v>
      </c>
      <c r="AF2065" s="111">
        <v>0</v>
      </c>
      <c r="AG2065" s="111">
        <v>0</v>
      </c>
      <c r="AH2065" s="111">
        <v>0</v>
      </c>
      <c r="AI2065" s="41"/>
      <c r="AJ2065" s="114">
        <v>6.1805872999999997E-2</v>
      </c>
      <c r="AK2065" s="114">
        <v>5.9875195999999999E-2</v>
      </c>
      <c r="AL2065" s="114">
        <v>1.9306765E-3</v>
      </c>
      <c r="AM2065" s="114">
        <v>0</v>
      </c>
      <c r="AN2065" s="113">
        <f t="shared" si="715"/>
        <v>3.5896400344999998E-6</v>
      </c>
      <c r="AO2065" s="112">
        <f t="shared" si="716"/>
        <v>7.1400760747400002E-9</v>
      </c>
      <c r="AP2065" s="112">
        <f t="shared" si="717"/>
        <v>0</v>
      </c>
      <c r="AQ2065" s="328">
        <v>1.4174107E-6</v>
      </c>
      <c r="AR2065" s="328">
        <v>4.2766704E-9</v>
      </c>
      <c r="AS2065" s="328">
        <v>1.1684473999999999E-13</v>
      </c>
      <c r="AT2065" s="329">
        <v>0</v>
      </c>
      <c r="AU2065" s="329">
        <v>0</v>
      </c>
      <c r="AV2065" s="328">
        <v>2.4510345000000002E-9</v>
      </c>
      <c r="AW2065" s="328">
        <v>2.1697783E-6</v>
      </c>
      <c r="AX2065" s="328">
        <v>3.4745432999999998E-10</v>
      </c>
      <c r="AY2065" s="328">
        <v>2.5158345000000002E-9</v>
      </c>
      <c r="AZ2065" s="329">
        <v>0</v>
      </c>
      <c r="BA2065" s="329">
        <v>0</v>
      </c>
      <c r="BB2065" s="329">
        <v>0</v>
      </c>
      <c r="BC2065" s="329">
        <v>0</v>
      </c>
      <c r="BD2065" s="329">
        <v>0</v>
      </c>
      <c r="BE2065" s="329">
        <v>0</v>
      </c>
      <c r="BF2065" s="329">
        <v>0</v>
      </c>
      <c r="BG2065" s="329">
        <v>0</v>
      </c>
      <c r="BH2065" s="329">
        <v>0</v>
      </c>
      <c r="BI2065" s="329">
        <v>0</v>
      </c>
      <c r="BJ2065" s="329">
        <v>0</v>
      </c>
      <c r="BK2065" s="329">
        <v>0</v>
      </c>
      <c r="BL2065" s="329">
        <v>0</v>
      </c>
      <c r="BM2065" s="41"/>
      <c r="BN2065" s="122">
        <v>8.2688659000000001E-5</v>
      </c>
      <c r="BO2065" s="122">
        <v>1.8151869999999999E-5</v>
      </c>
      <c r="BP2065" s="122">
        <v>4.2587470000000003E-5</v>
      </c>
      <c r="BQ2065" s="122">
        <v>3.7489227000000001E-12</v>
      </c>
      <c r="BR2065" s="122">
        <v>1.3769066E-5</v>
      </c>
      <c r="BS2065" s="122">
        <v>1.5867540999999999E-6</v>
      </c>
      <c r="BT2065" s="111">
        <v>0</v>
      </c>
      <c r="BU2065" s="122">
        <v>2.4083512000000001E-6</v>
      </c>
      <c r="BV2065" s="111">
        <v>0</v>
      </c>
      <c r="BW2065" s="122">
        <v>2.1871761E-10</v>
      </c>
      <c r="BX2065" s="111">
        <v>0</v>
      </c>
      <c r="BY2065" s="111">
        <v>0</v>
      </c>
      <c r="BZ2065" s="111">
        <v>0</v>
      </c>
      <c r="CA2065" s="122">
        <v>4.1849248999999996E-6</v>
      </c>
      <c r="CB2065" s="111">
        <v>0</v>
      </c>
      <c r="CC2065" s="111">
        <v>0</v>
      </c>
      <c r="CD2065" s="111">
        <v>0</v>
      </c>
      <c r="CG2065" s="76" t="s">
        <v>6885</v>
      </c>
    </row>
    <row r="2066" spans="1:85" ht="14.5" customHeight="1">
      <c r="A2066" s="41" t="s">
        <v>7521</v>
      </c>
      <c r="B2066" s="119" t="s">
        <v>6888</v>
      </c>
      <c r="C2066" s="120" t="str">
        <f t="shared" si="708"/>
        <v>M.020.06.110</v>
      </c>
      <c r="D2066" s="135" t="s">
        <v>7477</v>
      </c>
      <c r="E2066" s="119" t="s">
        <v>6570</v>
      </c>
      <c r="F2066" s="118" t="str">
        <f t="shared" si="709"/>
        <v>Figs, dried</v>
      </c>
      <c r="G2066" s="118">
        <f t="shared" si="710"/>
        <v>0.49053307837460802</v>
      </c>
      <c r="H2066" s="118">
        <f t="shared" si="711"/>
        <v>1.855544314427E-2</v>
      </c>
      <c r="I2066" s="118">
        <f t="shared" si="712"/>
        <v>0.14809013523033801</v>
      </c>
      <c r="J2066" s="326">
        <f t="shared" si="713"/>
        <v>0</v>
      </c>
      <c r="K2066" s="118">
        <v>0.32388749999999999</v>
      </c>
      <c r="L2066" s="118">
        <v>0.11972059</v>
      </c>
      <c r="M2066" s="118">
        <v>2.8369503000000001E-2</v>
      </c>
      <c r="N2066" s="118">
        <v>1.8555006999999998E-2</v>
      </c>
      <c r="O2066" s="118">
        <v>0</v>
      </c>
      <c r="P2066" s="118">
        <v>0</v>
      </c>
      <c r="Q2066" s="330">
        <v>4.3614427000000002E-7</v>
      </c>
      <c r="R2066" s="330">
        <v>4.2230337999999997E-8</v>
      </c>
      <c r="S2066" s="118">
        <v>0</v>
      </c>
      <c r="T2066" s="118">
        <v>0</v>
      </c>
      <c r="U2066" s="118">
        <v>0</v>
      </c>
      <c r="V2066" s="118">
        <v>0</v>
      </c>
      <c r="W2066" s="118">
        <v>0</v>
      </c>
      <c r="X2066" s="118">
        <v>0</v>
      </c>
      <c r="Y2066" s="41"/>
      <c r="Z2066" s="327">
        <f t="shared" si="714"/>
        <v>2.4352443609022556</v>
      </c>
      <c r="AA2066" s="41"/>
      <c r="AB2066" s="111">
        <v>0</v>
      </c>
      <c r="AC2066" s="111">
        <v>0</v>
      </c>
      <c r="AD2066" s="111">
        <v>0</v>
      </c>
      <c r="AE2066" s="111">
        <v>0</v>
      </c>
      <c r="AF2066" s="111">
        <v>0</v>
      </c>
      <c r="AG2066" s="111">
        <v>0</v>
      </c>
      <c r="AH2066" s="111">
        <v>0</v>
      </c>
      <c r="AI2066" s="41"/>
      <c r="AJ2066" s="114">
        <v>8.0204093000000004E-2</v>
      </c>
      <c r="AK2066" s="114">
        <v>7.7507138000000003E-2</v>
      </c>
      <c r="AL2066" s="114">
        <v>2.6969543000000002E-3</v>
      </c>
      <c r="AM2066" s="114">
        <v>0</v>
      </c>
      <c r="AN2066" s="113">
        <f t="shared" si="715"/>
        <v>4.6467109961000003E-6</v>
      </c>
      <c r="AO2066" s="112">
        <f t="shared" si="716"/>
        <v>9.9739436261899997E-9</v>
      </c>
      <c r="AP2066" s="112">
        <f t="shared" si="717"/>
        <v>0</v>
      </c>
      <c r="AQ2066" s="328">
        <v>2.2599067999999998E-6</v>
      </c>
      <c r="AR2066" s="328">
        <v>6.8186842E-9</v>
      </c>
      <c r="AS2066" s="328">
        <v>1.8629618999999999E-13</v>
      </c>
      <c r="AT2066" s="329">
        <v>0</v>
      </c>
      <c r="AU2066" s="329">
        <v>0</v>
      </c>
      <c r="AV2066" s="328">
        <v>2.7589961000000001E-9</v>
      </c>
      <c r="AW2066" s="328">
        <v>2.3840452E-6</v>
      </c>
      <c r="AX2066" s="328">
        <v>3.9111043000000001E-10</v>
      </c>
      <c r="AY2066" s="328">
        <v>2.7639627000000001E-9</v>
      </c>
      <c r="AZ2066" s="329">
        <v>0</v>
      </c>
      <c r="BA2066" s="329">
        <v>0</v>
      </c>
      <c r="BB2066" s="329">
        <v>0</v>
      </c>
      <c r="BC2066" s="329">
        <v>0</v>
      </c>
      <c r="BD2066" s="329">
        <v>0</v>
      </c>
      <c r="BE2066" s="329">
        <v>0</v>
      </c>
      <c r="BF2066" s="329">
        <v>0</v>
      </c>
      <c r="BG2066" s="329">
        <v>0</v>
      </c>
      <c r="BH2066" s="329">
        <v>0</v>
      </c>
      <c r="BI2066" s="329">
        <v>0</v>
      </c>
      <c r="BJ2066" s="329">
        <v>0</v>
      </c>
      <c r="BK2066" s="329">
        <v>0</v>
      </c>
      <c r="BL2066" s="329">
        <v>0</v>
      </c>
      <c r="BM2066" s="41"/>
      <c r="BN2066" s="111">
        <v>1.1215574E-4</v>
      </c>
      <c r="BO2066" s="122">
        <v>1.9963930999999999E-5</v>
      </c>
      <c r="BP2066" s="122">
        <v>6.7901074000000002E-5</v>
      </c>
      <c r="BQ2066" s="122">
        <v>4.946726E-12</v>
      </c>
      <c r="BR2066" s="122">
        <v>1.5113051E-5</v>
      </c>
      <c r="BS2066" s="122">
        <v>1.7861226999999999E-6</v>
      </c>
      <c r="BT2066" s="111">
        <v>0</v>
      </c>
      <c r="BU2066" s="122">
        <v>2.7109498999999999E-6</v>
      </c>
      <c r="BV2066" s="111">
        <v>0</v>
      </c>
      <c r="BW2066" s="122">
        <v>2.8859920000000002E-10</v>
      </c>
      <c r="BX2066" s="111">
        <v>0</v>
      </c>
      <c r="BY2066" s="111">
        <v>0</v>
      </c>
      <c r="BZ2066" s="111">
        <v>0</v>
      </c>
      <c r="CA2066" s="122">
        <v>4.6803211999999997E-6</v>
      </c>
      <c r="CB2066" s="111">
        <v>0</v>
      </c>
      <c r="CC2066" s="111">
        <v>0</v>
      </c>
      <c r="CD2066" s="111">
        <v>0</v>
      </c>
      <c r="CG2066" s="76" t="s">
        <v>6885</v>
      </c>
    </row>
    <row r="2067" spans="1:85" ht="14.5" customHeight="1">
      <c r="A2067" s="41" t="s">
        <v>7518</v>
      </c>
      <c r="B2067" s="119" t="s">
        <v>6888</v>
      </c>
      <c r="C2067" s="120" t="str">
        <f t="shared" si="708"/>
        <v>M.020.06.111</v>
      </c>
      <c r="D2067" s="135" t="s">
        <v>7477</v>
      </c>
      <c r="E2067" s="119" t="s">
        <v>6570</v>
      </c>
      <c r="F2067" s="118" t="str">
        <f t="shared" si="709"/>
        <v>Figs</v>
      </c>
      <c r="G2067" s="118">
        <f t="shared" si="710"/>
        <v>0.14118757774919699</v>
      </c>
      <c r="H2067" s="118">
        <f t="shared" si="711"/>
        <v>4.46558273389E-3</v>
      </c>
      <c r="I2067" s="118">
        <f t="shared" si="712"/>
        <v>4.1583266015306992E-2</v>
      </c>
      <c r="J2067" s="326">
        <f t="shared" si="713"/>
        <v>0</v>
      </c>
      <c r="K2067" s="118">
        <v>9.5138729000000005E-2</v>
      </c>
      <c r="L2067" s="118">
        <v>3.4733176999999997E-2</v>
      </c>
      <c r="M2067" s="118">
        <v>6.8500786999999997E-3</v>
      </c>
      <c r="N2067" s="118">
        <v>4.4654762000000004E-3</v>
      </c>
      <c r="O2067" s="118">
        <v>0</v>
      </c>
      <c r="P2067" s="118">
        <v>0</v>
      </c>
      <c r="Q2067" s="330">
        <v>1.0653389E-7</v>
      </c>
      <c r="R2067" s="330">
        <v>1.0315307E-8</v>
      </c>
      <c r="S2067" s="118">
        <v>0</v>
      </c>
      <c r="T2067" s="118">
        <v>0</v>
      </c>
      <c r="U2067" s="118">
        <v>0</v>
      </c>
      <c r="V2067" s="118">
        <v>0</v>
      </c>
      <c r="W2067" s="118">
        <v>0</v>
      </c>
      <c r="X2067" s="118">
        <v>0</v>
      </c>
      <c r="Y2067" s="41"/>
      <c r="Z2067" s="327">
        <f t="shared" si="714"/>
        <v>0.71532878947368417</v>
      </c>
      <c r="AA2067" s="41"/>
      <c r="AB2067" s="111">
        <v>0</v>
      </c>
      <c r="AC2067" s="111">
        <v>0</v>
      </c>
      <c r="AD2067" s="111">
        <v>0</v>
      </c>
      <c r="AE2067" s="111">
        <v>0</v>
      </c>
      <c r="AF2067" s="111">
        <v>0</v>
      </c>
      <c r="AG2067" s="111">
        <v>0</v>
      </c>
      <c r="AH2067" s="111">
        <v>0</v>
      </c>
      <c r="AI2067" s="41"/>
      <c r="AJ2067" s="114">
        <v>2.3228212000000002E-2</v>
      </c>
      <c r="AK2067" s="114">
        <v>2.2447422000000002E-2</v>
      </c>
      <c r="AL2067" s="114">
        <v>7.8078991999999995E-4</v>
      </c>
      <c r="AM2067" s="114">
        <v>0</v>
      </c>
      <c r="AN2067" s="113">
        <f t="shared" si="715"/>
        <v>1.3457687042E-6</v>
      </c>
      <c r="AO2067" s="112">
        <f t="shared" si="716"/>
        <v>2.8875366756530003E-9</v>
      </c>
      <c r="AP2067" s="112">
        <f t="shared" si="717"/>
        <v>0</v>
      </c>
      <c r="AQ2067" s="328">
        <v>6.6382511999999996E-7</v>
      </c>
      <c r="AR2067" s="328">
        <v>2.0029206000000001E-9</v>
      </c>
      <c r="AS2067" s="328">
        <v>5.4722653000000001E-14</v>
      </c>
      <c r="AT2067" s="329">
        <v>0</v>
      </c>
      <c r="AU2067" s="329">
        <v>0</v>
      </c>
      <c r="AV2067" s="328">
        <v>6.6398420000000001E-10</v>
      </c>
      <c r="AW2067" s="328">
        <v>6.8127959999999995E-7</v>
      </c>
      <c r="AX2067" s="328">
        <v>9.4125232999999997E-11</v>
      </c>
      <c r="AY2067" s="328">
        <v>7.9043612E-10</v>
      </c>
      <c r="AZ2067" s="329">
        <v>0</v>
      </c>
      <c r="BA2067" s="329">
        <v>0</v>
      </c>
      <c r="BB2067" s="329">
        <v>0</v>
      </c>
      <c r="BC2067" s="329">
        <v>0</v>
      </c>
      <c r="BD2067" s="329">
        <v>0</v>
      </c>
      <c r="BE2067" s="329">
        <v>0</v>
      </c>
      <c r="BF2067" s="329">
        <v>0</v>
      </c>
      <c r="BG2067" s="329">
        <v>0</v>
      </c>
      <c r="BH2067" s="329">
        <v>0</v>
      </c>
      <c r="BI2067" s="329">
        <v>0</v>
      </c>
      <c r="BJ2067" s="329">
        <v>0</v>
      </c>
      <c r="BK2067" s="329">
        <v>0</v>
      </c>
      <c r="BL2067" s="329">
        <v>0</v>
      </c>
      <c r="BM2067" s="41"/>
      <c r="BN2067" s="122">
        <v>3.2226617000000001E-5</v>
      </c>
      <c r="BO2067" s="122">
        <v>5.6681071999999999E-6</v>
      </c>
      <c r="BP2067" s="122">
        <v>1.9945265000000001E-5</v>
      </c>
      <c r="BQ2067" s="122">
        <v>1.2083019000000001E-12</v>
      </c>
      <c r="BR2067" s="122">
        <v>4.3484718000000002E-6</v>
      </c>
      <c r="BS2067" s="122">
        <v>4.2985102E-7</v>
      </c>
      <c r="BT2067" s="111">
        <v>0</v>
      </c>
      <c r="BU2067" s="122">
        <v>6.5242134000000001E-7</v>
      </c>
      <c r="BV2067" s="111">
        <v>0</v>
      </c>
      <c r="BW2067" s="122">
        <v>7.0494094999999999E-11</v>
      </c>
      <c r="BX2067" s="111">
        <v>0</v>
      </c>
      <c r="BY2067" s="111">
        <v>0</v>
      </c>
      <c r="BZ2067" s="111">
        <v>0</v>
      </c>
      <c r="CA2067" s="122">
        <v>1.1824295E-6</v>
      </c>
      <c r="CB2067" s="111">
        <v>0</v>
      </c>
      <c r="CC2067" s="111">
        <v>0</v>
      </c>
      <c r="CD2067" s="111">
        <v>0</v>
      </c>
      <c r="CG2067" s="76" t="s">
        <v>6885</v>
      </c>
    </row>
    <row r="2068" spans="1:85" ht="14.5" customHeight="1">
      <c r="A2068" s="41" t="s">
        <v>7515</v>
      </c>
      <c r="B2068" s="119" t="s">
        <v>6888</v>
      </c>
      <c r="C2068" s="120" t="str">
        <f t="shared" si="708"/>
        <v>M.020.06.112</v>
      </c>
      <c r="D2068" s="135" t="s">
        <v>7477</v>
      </c>
      <c r="E2068" s="119" t="s">
        <v>6570</v>
      </c>
      <c r="F2068" s="118" t="str">
        <f t="shared" si="709"/>
        <v>Fruit snack Krijpfruit</v>
      </c>
      <c r="G2068" s="118">
        <f t="shared" si="710"/>
        <v>0.21176838976020021</v>
      </c>
      <c r="H2068" s="118">
        <f t="shared" si="711"/>
        <v>4.0758620912500002E-3</v>
      </c>
      <c r="I2068" s="118">
        <f t="shared" si="712"/>
        <v>4.9375317668950203E-2</v>
      </c>
      <c r="J2068" s="326">
        <f t="shared" si="713"/>
        <v>0</v>
      </c>
      <c r="K2068" s="118">
        <v>0.15831721000000001</v>
      </c>
      <c r="L2068" s="118">
        <v>4.3070397000000003E-2</v>
      </c>
      <c r="M2068" s="118">
        <v>6.3049109000000002E-3</v>
      </c>
      <c r="N2068" s="118">
        <v>4.0757611999999999E-3</v>
      </c>
      <c r="O2068" s="118">
        <v>0</v>
      </c>
      <c r="P2068" s="118">
        <v>0</v>
      </c>
      <c r="Q2068" s="330">
        <v>1.0089124999999999E-7</v>
      </c>
      <c r="R2068" s="330">
        <v>9.7689502000000003E-9</v>
      </c>
      <c r="S2068" s="118">
        <v>0</v>
      </c>
      <c r="T2068" s="118">
        <v>0</v>
      </c>
      <c r="U2068" s="118">
        <v>0</v>
      </c>
      <c r="V2068" s="118">
        <v>0</v>
      </c>
      <c r="W2068" s="118">
        <v>0</v>
      </c>
      <c r="X2068" s="118">
        <v>0</v>
      </c>
      <c r="Y2068" s="41"/>
      <c r="Z2068" s="327">
        <f t="shared" si="714"/>
        <v>1.190354962406015</v>
      </c>
      <c r="AA2068" s="41"/>
      <c r="AB2068" s="111">
        <v>0</v>
      </c>
      <c r="AC2068" s="111">
        <v>0</v>
      </c>
      <c r="AD2068" s="111">
        <v>0</v>
      </c>
      <c r="AE2068" s="111">
        <v>0</v>
      </c>
      <c r="AF2068" s="111">
        <v>0</v>
      </c>
      <c r="AG2068" s="111">
        <v>0</v>
      </c>
      <c r="AH2068" s="111">
        <v>0</v>
      </c>
      <c r="AI2068" s="41"/>
      <c r="AJ2068" s="114">
        <v>3.3436059999999997E-2</v>
      </c>
      <c r="AK2068" s="114">
        <v>3.2251452999999999E-2</v>
      </c>
      <c r="AL2068" s="114">
        <v>1.1846070000000001E-3</v>
      </c>
      <c r="AM2068" s="114">
        <v>0</v>
      </c>
      <c r="AN2068" s="113">
        <f t="shared" si="715"/>
        <v>1.9335403363800001E-6</v>
      </c>
      <c r="AO2068" s="112">
        <f t="shared" si="716"/>
        <v>4.3809429041549998E-9</v>
      </c>
      <c r="AP2068" s="112">
        <f t="shared" si="717"/>
        <v>0</v>
      </c>
      <c r="AQ2068" s="328">
        <v>1.1046494E-6</v>
      </c>
      <c r="AR2068" s="328">
        <v>3.3329939000000001E-9</v>
      </c>
      <c r="AS2068" s="328">
        <v>9.1062155000000002E-14</v>
      </c>
      <c r="AT2068" s="329">
        <v>0</v>
      </c>
      <c r="AU2068" s="329">
        <v>0</v>
      </c>
      <c r="AV2068" s="328">
        <v>6.0603638000000001E-10</v>
      </c>
      <c r="AW2068" s="328">
        <v>8.2828490000000004E-7</v>
      </c>
      <c r="AX2068" s="328">
        <v>8.5910652000000005E-11</v>
      </c>
      <c r="AY2068" s="328">
        <v>9.619472900000001E-10</v>
      </c>
      <c r="AZ2068" s="329">
        <v>0</v>
      </c>
      <c r="BA2068" s="329">
        <v>0</v>
      </c>
      <c r="BB2068" s="329">
        <v>0</v>
      </c>
      <c r="BC2068" s="329">
        <v>0</v>
      </c>
      <c r="BD2068" s="329">
        <v>0</v>
      </c>
      <c r="BE2068" s="329">
        <v>0</v>
      </c>
      <c r="BF2068" s="329">
        <v>0</v>
      </c>
      <c r="BG2068" s="329">
        <v>0</v>
      </c>
      <c r="BH2068" s="329">
        <v>0</v>
      </c>
      <c r="BI2068" s="329">
        <v>0</v>
      </c>
      <c r="BJ2068" s="329">
        <v>0</v>
      </c>
      <c r="BK2068" s="329">
        <v>0</v>
      </c>
      <c r="BL2068" s="329">
        <v>0</v>
      </c>
      <c r="BM2068" s="41"/>
      <c r="BN2068" s="122">
        <v>4.7531241000000002E-5</v>
      </c>
      <c r="BO2068" s="122">
        <v>6.8314790999999997E-6</v>
      </c>
      <c r="BP2068" s="122">
        <v>3.3190255000000003E-5</v>
      </c>
      <c r="BQ2068" s="122">
        <v>1.1443034E-12</v>
      </c>
      <c r="BR2068" s="122">
        <v>5.3347558999999998E-6</v>
      </c>
      <c r="BS2068" s="122">
        <v>3.9233668000000001E-7</v>
      </c>
      <c r="BT2068" s="111">
        <v>0</v>
      </c>
      <c r="BU2068" s="122">
        <v>5.9548263999999998E-7</v>
      </c>
      <c r="BV2068" s="111">
        <v>0</v>
      </c>
      <c r="BW2068" s="122">
        <v>6.6760329E-11</v>
      </c>
      <c r="BX2068" s="111">
        <v>0</v>
      </c>
      <c r="BY2068" s="111">
        <v>0</v>
      </c>
      <c r="BZ2068" s="111">
        <v>0</v>
      </c>
      <c r="CA2068" s="122">
        <v>1.1868642999999999E-6</v>
      </c>
      <c r="CB2068" s="111">
        <v>0</v>
      </c>
      <c r="CC2068" s="111">
        <v>0</v>
      </c>
      <c r="CD2068" s="111">
        <v>0</v>
      </c>
      <c r="CG2068" s="76" t="s">
        <v>6885</v>
      </c>
    </row>
    <row r="2069" spans="1:85" ht="14.5" customHeight="1">
      <c r="A2069" s="41" t="s">
        <v>7512</v>
      </c>
      <c r="B2069" s="119" t="s">
        <v>6888</v>
      </c>
      <c r="C2069" s="120" t="str">
        <f t="shared" si="708"/>
        <v>M.020.06.113</v>
      </c>
      <c r="D2069" s="135" t="s">
        <v>7477</v>
      </c>
      <c r="E2069" s="119" t="s">
        <v>6570</v>
      </c>
      <c r="F2069" s="118" t="str">
        <f t="shared" si="709"/>
        <v>Grapes</v>
      </c>
      <c r="G2069" s="118">
        <f t="shared" si="710"/>
        <v>0.1248438450898082</v>
      </c>
      <c r="H2069" s="118">
        <f t="shared" si="711"/>
        <v>2.8526161606739998E-3</v>
      </c>
      <c r="I2069" s="118">
        <f t="shared" si="712"/>
        <v>3.8273348929134199E-2</v>
      </c>
      <c r="J2069" s="326">
        <f t="shared" si="713"/>
        <v>0</v>
      </c>
      <c r="K2069" s="118">
        <v>8.3717879999999995E-2</v>
      </c>
      <c r="L2069" s="118">
        <v>3.3802328E-2</v>
      </c>
      <c r="M2069" s="118">
        <v>4.4710137E-3</v>
      </c>
      <c r="N2069" s="118">
        <v>2.8525414999999998E-3</v>
      </c>
      <c r="O2069" s="118">
        <v>0</v>
      </c>
      <c r="P2069" s="118">
        <v>0</v>
      </c>
      <c r="Q2069" s="330">
        <v>7.4660674000000005E-8</v>
      </c>
      <c r="R2069" s="330">
        <v>7.2291342000000003E-9</v>
      </c>
      <c r="S2069" s="118">
        <v>0</v>
      </c>
      <c r="T2069" s="118">
        <v>0</v>
      </c>
      <c r="U2069" s="118">
        <v>0</v>
      </c>
      <c r="V2069" s="118">
        <v>0</v>
      </c>
      <c r="W2069" s="118">
        <v>0</v>
      </c>
      <c r="X2069" s="118">
        <v>0</v>
      </c>
      <c r="Y2069" s="41"/>
      <c r="Z2069" s="327">
        <f t="shared" si="714"/>
        <v>0.62945774436090218</v>
      </c>
      <c r="AA2069" s="41"/>
      <c r="AB2069" s="111">
        <v>0</v>
      </c>
      <c r="AC2069" s="111">
        <v>0</v>
      </c>
      <c r="AD2069" s="111">
        <v>0</v>
      </c>
      <c r="AE2069" s="111">
        <v>0</v>
      </c>
      <c r="AF2069" s="111">
        <v>0</v>
      </c>
      <c r="AG2069" s="111">
        <v>0</v>
      </c>
      <c r="AH2069" s="111">
        <v>0</v>
      </c>
      <c r="AI2069" s="41"/>
      <c r="AJ2069" s="114">
        <v>2.1223855999999999E-2</v>
      </c>
      <c r="AK2069" s="114">
        <v>2.0528037999999998E-2</v>
      </c>
      <c r="AL2069" s="114">
        <v>6.9581828000000003E-4</v>
      </c>
      <c r="AM2069" s="114">
        <v>0</v>
      </c>
      <c r="AN2069" s="113">
        <f t="shared" si="715"/>
        <v>1.23069769241E-6</v>
      </c>
      <c r="AO2069" s="112">
        <f t="shared" si="716"/>
        <v>2.5732924525180001E-9</v>
      </c>
      <c r="AP2069" s="112">
        <f t="shared" si="717"/>
        <v>0</v>
      </c>
      <c r="AQ2069" s="328">
        <v>5.8413678999999999E-7</v>
      </c>
      <c r="AR2069" s="328">
        <v>1.7624817E-9</v>
      </c>
      <c r="AS2069" s="328">
        <v>4.8153518E-14</v>
      </c>
      <c r="AT2069" s="329">
        <v>0</v>
      </c>
      <c r="AU2069" s="329">
        <v>0</v>
      </c>
      <c r="AV2069" s="328">
        <v>4.2415241000000001E-10</v>
      </c>
      <c r="AW2069" s="328">
        <v>6.4613674999999995E-7</v>
      </c>
      <c r="AX2069" s="328">
        <v>6.0127099000000002E-11</v>
      </c>
      <c r="AY2069" s="328">
        <v>7.5063550000000002E-10</v>
      </c>
      <c r="AZ2069" s="329">
        <v>0</v>
      </c>
      <c r="BA2069" s="329">
        <v>0</v>
      </c>
      <c r="BB2069" s="329">
        <v>0</v>
      </c>
      <c r="BC2069" s="329">
        <v>0</v>
      </c>
      <c r="BD2069" s="329">
        <v>0</v>
      </c>
      <c r="BE2069" s="329">
        <v>0</v>
      </c>
      <c r="BF2069" s="329">
        <v>0</v>
      </c>
      <c r="BG2069" s="329">
        <v>0</v>
      </c>
      <c r="BH2069" s="329">
        <v>0</v>
      </c>
      <c r="BI2069" s="329">
        <v>0</v>
      </c>
      <c r="BJ2069" s="329">
        <v>0</v>
      </c>
      <c r="BK2069" s="329">
        <v>0</v>
      </c>
      <c r="BL2069" s="329">
        <v>0</v>
      </c>
      <c r="BM2069" s="41"/>
      <c r="BN2069" s="122">
        <v>2.8595583000000001E-5</v>
      </c>
      <c r="BO2069" s="122">
        <v>5.3147504999999999E-6</v>
      </c>
      <c r="BP2069" s="122">
        <v>1.7550952000000001E-5</v>
      </c>
      <c r="BQ2069" s="122">
        <v>8.4679754999999999E-13</v>
      </c>
      <c r="BR2069" s="122">
        <v>4.1731802000000003E-6</v>
      </c>
      <c r="BS2069" s="122">
        <v>2.7458836999999999E-7</v>
      </c>
      <c r="BT2069" s="111">
        <v>0</v>
      </c>
      <c r="BU2069" s="122">
        <v>4.1676605999999999E-7</v>
      </c>
      <c r="BV2069" s="111">
        <v>0</v>
      </c>
      <c r="BW2069" s="122">
        <v>4.9403402999999999E-11</v>
      </c>
      <c r="BX2069" s="111">
        <v>0</v>
      </c>
      <c r="BY2069" s="111">
        <v>0</v>
      </c>
      <c r="BZ2069" s="111">
        <v>0</v>
      </c>
      <c r="CA2069" s="122">
        <v>8.6529560000000003E-7</v>
      </c>
      <c r="CB2069" s="111">
        <v>0</v>
      </c>
      <c r="CC2069" s="111">
        <v>0</v>
      </c>
      <c r="CD2069" s="111">
        <v>0</v>
      </c>
      <c r="CG2069" s="76" t="s">
        <v>6885</v>
      </c>
    </row>
    <row r="2070" spans="1:85" ht="14.5" customHeight="1">
      <c r="A2070" s="41" t="s">
        <v>7509</v>
      </c>
      <c r="B2070" s="119" t="s">
        <v>6888</v>
      </c>
      <c r="C2070" s="120" t="str">
        <f t="shared" si="708"/>
        <v>M.020.06.114</v>
      </c>
      <c r="D2070" s="135" t="s">
        <v>7477</v>
      </c>
      <c r="E2070" s="119" t="s">
        <v>6570</v>
      </c>
      <c r="F2070" s="118" t="str">
        <f t="shared" si="709"/>
        <v>Kiwi</v>
      </c>
      <c r="G2070" s="118">
        <f t="shared" si="710"/>
        <v>9.8176827216070989E-2</v>
      </c>
      <c r="H2070" s="118">
        <f t="shared" si="711"/>
        <v>3.724299316001E-3</v>
      </c>
      <c r="I2070" s="118">
        <f t="shared" si="712"/>
        <v>3.9695669900070001E-2</v>
      </c>
      <c r="J2070" s="326">
        <f t="shared" si="713"/>
        <v>0</v>
      </c>
      <c r="K2070" s="118">
        <v>5.4756857999999999E-2</v>
      </c>
      <c r="L2070" s="118">
        <v>3.3893850000000003E-2</v>
      </c>
      <c r="M2070" s="118">
        <v>5.8018106999999999E-3</v>
      </c>
      <c r="N2070" s="118">
        <v>3.7242043000000002E-3</v>
      </c>
      <c r="O2070" s="118">
        <v>0</v>
      </c>
      <c r="P2070" s="118">
        <v>0</v>
      </c>
      <c r="Q2070" s="330">
        <v>9.5016000999999999E-8</v>
      </c>
      <c r="R2070" s="330">
        <v>9.2000700000000005E-9</v>
      </c>
      <c r="S2070" s="118">
        <v>0</v>
      </c>
      <c r="T2070" s="118">
        <v>0</v>
      </c>
      <c r="U2070" s="118">
        <v>0</v>
      </c>
      <c r="V2070" s="118">
        <v>0</v>
      </c>
      <c r="W2070" s="118">
        <v>0</v>
      </c>
      <c r="X2070" s="118">
        <v>0</v>
      </c>
      <c r="Y2070" s="41"/>
      <c r="Z2070" s="327">
        <f t="shared" si="714"/>
        <v>0.41170569924812028</v>
      </c>
      <c r="AA2070" s="41"/>
      <c r="AB2070" s="111">
        <v>0</v>
      </c>
      <c r="AC2070" s="111">
        <v>0</v>
      </c>
      <c r="AD2070" s="111">
        <v>0</v>
      </c>
      <c r="AE2070" s="111">
        <v>0</v>
      </c>
      <c r="AF2070" s="111">
        <v>0</v>
      </c>
      <c r="AG2070" s="111">
        <v>0</v>
      </c>
      <c r="AH2070" s="111">
        <v>0</v>
      </c>
      <c r="AI2070" s="41"/>
      <c r="AJ2070" s="114">
        <v>1.7891110000000002E-2</v>
      </c>
      <c r="AK2070" s="114">
        <v>1.7351729999999999E-2</v>
      </c>
      <c r="AL2070" s="114">
        <v>5.3937951999999997E-4</v>
      </c>
      <c r="AM2070" s="114">
        <v>0</v>
      </c>
      <c r="AN2070" s="113">
        <f t="shared" si="715"/>
        <v>1.04027159241E-6</v>
      </c>
      <c r="AO2070" s="112">
        <f t="shared" si="716"/>
        <v>1.9947467804860001E-9</v>
      </c>
      <c r="AP2070" s="112">
        <f t="shared" si="717"/>
        <v>0</v>
      </c>
      <c r="AQ2070" s="328">
        <v>3.8206289000000002E-7</v>
      </c>
      <c r="AR2070" s="328">
        <v>1.152776E-9</v>
      </c>
      <c r="AS2070" s="328">
        <v>3.1495485999999997E-14</v>
      </c>
      <c r="AT2070" s="329">
        <v>0</v>
      </c>
      <c r="AU2070" s="329">
        <v>0</v>
      </c>
      <c r="AV2070" s="328">
        <v>5.5376241000000004E-10</v>
      </c>
      <c r="AW2070" s="328">
        <v>6.5765493999999999E-7</v>
      </c>
      <c r="AX2070" s="328">
        <v>7.8500384999999996E-11</v>
      </c>
      <c r="AY2070" s="328">
        <v>7.6343889999999996E-10</v>
      </c>
      <c r="AZ2070" s="329">
        <v>0</v>
      </c>
      <c r="BA2070" s="329">
        <v>0</v>
      </c>
      <c r="BB2070" s="329">
        <v>0</v>
      </c>
      <c r="BC2070" s="329">
        <v>0</v>
      </c>
      <c r="BD2070" s="329">
        <v>0</v>
      </c>
      <c r="BE2070" s="329">
        <v>0</v>
      </c>
      <c r="BF2070" s="329">
        <v>0</v>
      </c>
      <c r="BG2070" s="329">
        <v>0</v>
      </c>
      <c r="BH2070" s="329">
        <v>0</v>
      </c>
      <c r="BI2070" s="329">
        <v>0</v>
      </c>
      <c r="BJ2070" s="329">
        <v>0</v>
      </c>
      <c r="BK2070" s="329">
        <v>0</v>
      </c>
      <c r="BL2070" s="329">
        <v>0</v>
      </c>
      <c r="BM2070" s="41"/>
      <c r="BN2070" s="122">
        <v>2.3079074E-5</v>
      </c>
      <c r="BO2070" s="122">
        <v>5.4456921999999999E-6</v>
      </c>
      <c r="BP2070" s="122">
        <v>1.1479447000000001E-5</v>
      </c>
      <c r="BQ2070" s="122">
        <v>1.0776666E-12</v>
      </c>
      <c r="BR2070" s="122">
        <v>4.2184712000000001E-6</v>
      </c>
      <c r="BS2070" s="122">
        <v>3.5849548E-7</v>
      </c>
      <c r="BT2070" s="111">
        <v>0</v>
      </c>
      <c r="BU2070" s="122">
        <v>5.4411898000000004E-7</v>
      </c>
      <c r="BV2070" s="111">
        <v>0</v>
      </c>
      <c r="BW2070" s="122">
        <v>6.2872641000000004E-11</v>
      </c>
      <c r="BX2070" s="111">
        <v>0</v>
      </c>
      <c r="BY2070" s="111">
        <v>0</v>
      </c>
      <c r="BZ2070" s="111">
        <v>0</v>
      </c>
      <c r="CA2070" s="122">
        <v>1.0327852E-6</v>
      </c>
      <c r="CB2070" s="111">
        <v>0</v>
      </c>
      <c r="CC2070" s="111">
        <v>0</v>
      </c>
      <c r="CD2070" s="111">
        <v>0</v>
      </c>
      <c r="CG2070" s="76" t="s">
        <v>6885</v>
      </c>
    </row>
    <row r="2071" spans="1:85" ht="14.5" customHeight="1">
      <c r="A2071" s="41" t="s">
        <v>7506</v>
      </c>
      <c r="B2071" s="119" t="s">
        <v>6888</v>
      </c>
      <c r="C2071" s="120" t="str">
        <f t="shared" si="708"/>
        <v>M.020.06.115</v>
      </c>
      <c r="D2071" s="135" t="s">
        <v>7477</v>
      </c>
      <c r="E2071" s="119" t="s">
        <v>6570</v>
      </c>
      <c r="F2071" s="118" t="str">
        <f t="shared" si="709"/>
        <v>Lemon</v>
      </c>
      <c r="G2071" s="118">
        <f t="shared" si="710"/>
        <v>7.7910696682351496E-2</v>
      </c>
      <c r="H2071" s="118">
        <f t="shared" si="711"/>
        <v>1.7881161999379999E-3</v>
      </c>
      <c r="I2071" s="118">
        <f t="shared" si="712"/>
        <v>2.3198355482413498E-2</v>
      </c>
      <c r="J2071" s="326">
        <f t="shared" si="713"/>
        <v>0</v>
      </c>
      <c r="K2071" s="118">
        <v>5.2924224999999998E-2</v>
      </c>
      <c r="L2071" s="118">
        <v>2.0581611999999999E-2</v>
      </c>
      <c r="M2071" s="118">
        <v>2.6167401999999998E-3</v>
      </c>
      <c r="N2071" s="118">
        <v>1.7880823E-3</v>
      </c>
      <c r="O2071" s="118">
        <v>0</v>
      </c>
      <c r="P2071" s="118">
        <v>0</v>
      </c>
      <c r="Q2071" s="330">
        <v>3.3899937999999999E-8</v>
      </c>
      <c r="R2071" s="330">
        <v>3.2824134999999999E-9</v>
      </c>
      <c r="S2071" s="118">
        <v>0</v>
      </c>
      <c r="T2071" s="118">
        <v>0</v>
      </c>
      <c r="U2071" s="118">
        <v>0</v>
      </c>
      <c r="V2071" s="118">
        <v>0</v>
      </c>
      <c r="W2071" s="118">
        <v>0</v>
      </c>
      <c r="X2071" s="118">
        <v>0</v>
      </c>
      <c r="Y2071" s="41"/>
      <c r="Z2071" s="327">
        <f t="shared" si="714"/>
        <v>0.39792650375939848</v>
      </c>
      <c r="AA2071" s="41"/>
      <c r="AB2071" s="111">
        <v>0</v>
      </c>
      <c r="AC2071" s="111">
        <v>0</v>
      </c>
      <c r="AD2071" s="111">
        <v>0</v>
      </c>
      <c r="AE2071" s="111">
        <v>0</v>
      </c>
      <c r="AF2071" s="111">
        <v>0</v>
      </c>
      <c r="AG2071" s="111">
        <v>0</v>
      </c>
      <c r="AH2071" s="111">
        <v>0</v>
      </c>
      <c r="AI2071" s="41"/>
      <c r="AJ2071" s="114">
        <v>1.317111E-2</v>
      </c>
      <c r="AK2071" s="114">
        <v>1.2735873E-2</v>
      </c>
      <c r="AL2071" s="114">
        <v>4.3523618999999998E-4</v>
      </c>
      <c r="AM2071" s="114">
        <v>0</v>
      </c>
      <c r="AN2071" s="113">
        <f t="shared" si="715"/>
        <v>7.6354157497999998E-7</v>
      </c>
      <c r="AO2071" s="112">
        <f t="shared" si="716"/>
        <v>1.6096012913779998E-9</v>
      </c>
      <c r="AP2071" s="112">
        <f t="shared" si="717"/>
        <v>0</v>
      </c>
      <c r="AQ2071" s="328">
        <v>3.6927579999999999E-7</v>
      </c>
      <c r="AR2071" s="328">
        <v>1.1141941999999999E-9</v>
      </c>
      <c r="AS2071" s="328">
        <v>3.0441377999999999E-14</v>
      </c>
      <c r="AT2071" s="329">
        <v>0</v>
      </c>
      <c r="AU2071" s="329">
        <v>0</v>
      </c>
      <c r="AV2071" s="328">
        <v>2.6587497999999999E-10</v>
      </c>
      <c r="AW2071" s="328">
        <v>3.9399990000000002E-7</v>
      </c>
      <c r="AX2071" s="328">
        <v>3.7689969999999997E-11</v>
      </c>
      <c r="AY2071" s="328">
        <v>4.5768667999999999E-10</v>
      </c>
      <c r="AZ2071" s="329">
        <v>0</v>
      </c>
      <c r="BA2071" s="329">
        <v>0</v>
      </c>
      <c r="BB2071" s="329">
        <v>0</v>
      </c>
      <c r="BC2071" s="329">
        <v>0</v>
      </c>
      <c r="BD2071" s="329">
        <v>0</v>
      </c>
      <c r="BE2071" s="329">
        <v>0</v>
      </c>
      <c r="BF2071" s="329">
        <v>0</v>
      </c>
      <c r="BG2071" s="329">
        <v>0</v>
      </c>
      <c r="BH2071" s="329">
        <v>0</v>
      </c>
      <c r="BI2071" s="329">
        <v>0</v>
      </c>
      <c r="BJ2071" s="329">
        <v>0</v>
      </c>
      <c r="BK2071" s="329">
        <v>0</v>
      </c>
      <c r="BL2071" s="329">
        <v>0</v>
      </c>
      <c r="BM2071" s="41"/>
      <c r="BN2071" s="122">
        <v>1.7851242000000001E-5</v>
      </c>
      <c r="BO2071" s="122">
        <v>3.2429635999999998E-6</v>
      </c>
      <c r="BP2071" s="122">
        <v>1.1095247E-5</v>
      </c>
      <c r="BQ2071" s="122">
        <v>3.8449136000000002E-13</v>
      </c>
      <c r="BR2071" s="122">
        <v>2.5429876E-6</v>
      </c>
      <c r="BS2071" s="122">
        <v>1.7212251000000001E-7</v>
      </c>
      <c r="BT2071" s="111">
        <v>0</v>
      </c>
      <c r="BU2071" s="122">
        <v>2.6124493000000002E-7</v>
      </c>
      <c r="BV2071" s="111">
        <v>0</v>
      </c>
      <c r="BW2071" s="122">
        <v>2.2431786000000001E-11</v>
      </c>
      <c r="BX2071" s="111">
        <v>0</v>
      </c>
      <c r="BY2071" s="111">
        <v>0</v>
      </c>
      <c r="BZ2071" s="111">
        <v>0</v>
      </c>
      <c r="CA2071" s="122">
        <v>5.3665396000000005E-7</v>
      </c>
      <c r="CB2071" s="111">
        <v>0</v>
      </c>
      <c r="CC2071" s="111">
        <v>0</v>
      </c>
      <c r="CD2071" s="111">
        <v>0</v>
      </c>
      <c r="CG2071" s="76" t="s">
        <v>6885</v>
      </c>
    </row>
    <row r="2072" spans="1:85" ht="14.5" customHeight="1">
      <c r="A2072" s="41" t="s">
        <v>7503</v>
      </c>
      <c r="B2072" s="119" t="s">
        <v>6888</v>
      </c>
      <c r="C2072" s="120" t="str">
        <f t="shared" si="708"/>
        <v>M.020.06.116</v>
      </c>
      <c r="D2072" s="135" t="s">
        <v>7477</v>
      </c>
      <c r="E2072" s="119" t="s">
        <v>6570</v>
      </c>
      <c r="F2072" s="118" t="str">
        <f t="shared" si="709"/>
        <v>Mandarine</v>
      </c>
      <c r="G2072" s="118">
        <f t="shared" si="710"/>
        <v>9.9641155903176404E-2</v>
      </c>
      <c r="H2072" s="118">
        <f t="shared" si="711"/>
        <v>5.0394369365149997E-3</v>
      </c>
      <c r="I2072" s="118">
        <f t="shared" si="712"/>
        <v>3.5087406966661398E-2</v>
      </c>
      <c r="J2072" s="326">
        <f t="shared" si="713"/>
        <v>0</v>
      </c>
      <c r="K2072" s="118">
        <v>5.9514312E-2</v>
      </c>
      <c r="L2072" s="118">
        <v>2.7695417E-2</v>
      </c>
      <c r="M2072" s="118">
        <v>7.3919805999999996E-3</v>
      </c>
      <c r="N2072" s="118">
        <v>5.0393401999999999E-3</v>
      </c>
      <c r="O2072" s="118">
        <v>0</v>
      </c>
      <c r="P2072" s="118">
        <v>0</v>
      </c>
      <c r="Q2072" s="330">
        <v>9.6736515000000002E-8</v>
      </c>
      <c r="R2072" s="330">
        <v>9.3666614E-9</v>
      </c>
      <c r="S2072" s="118">
        <v>0</v>
      </c>
      <c r="T2072" s="118">
        <v>0</v>
      </c>
      <c r="U2072" s="118">
        <v>0</v>
      </c>
      <c r="V2072" s="118">
        <v>0</v>
      </c>
      <c r="W2072" s="118">
        <v>0</v>
      </c>
      <c r="X2072" s="118">
        <v>0</v>
      </c>
      <c r="Y2072" s="41"/>
      <c r="Z2072" s="327">
        <f t="shared" si="714"/>
        <v>0.44747603007518794</v>
      </c>
      <c r="AA2072" s="41"/>
      <c r="AB2072" s="111">
        <v>0</v>
      </c>
      <c r="AC2072" s="111">
        <v>0</v>
      </c>
      <c r="AD2072" s="111">
        <v>0</v>
      </c>
      <c r="AE2072" s="111">
        <v>0</v>
      </c>
      <c r="AF2072" s="111">
        <v>0</v>
      </c>
      <c r="AG2072" s="111">
        <v>0</v>
      </c>
      <c r="AH2072" s="111">
        <v>0</v>
      </c>
      <c r="AI2072" s="41"/>
      <c r="AJ2072" s="114">
        <v>1.6821999000000001E-2</v>
      </c>
      <c r="AK2072" s="114">
        <v>1.6279063E-2</v>
      </c>
      <c r="AL2072" s="114">
        <v>5.4293582999999997E-4</v>
      </c>
      <c r="AM2072" s="114">
        <v>0</v>
      </c>
      <c r="AN2072" s="113">
        <f t="shared" si="715"/>
        <v>9.7596303365999992E-7</v>
      </c>
      <c r="AO2072" s="112">
        <f t="shared" si="716"/>
        <v>2.0078987719170003E-9</v>
      </c>
      <c r="AP2072" s="112">
        <f t="shared" si="717"/>
        <v>0</v>
      </c>
      <c r="AQ2072" s="328">
        <v>4.1525776E-7</v>
      </c>
      <c r="AR2072" s="328">
        <v>1.2529329E-9</v>
      </c>
      <c r="AS2072" s="328">
        <v>3.4231916999999998E-14</v>
      </c>
      <c r="AT2072" s="329">
        <v>0</v>
      </c>
      <c r="AU2072" s="329">
        <v>0</v>
      </c>
      <c r="AV2072" s="328">
        <v>7.4931366000000004E-10</v>
      </c>
      <c r="AW2072" s="328">
        <v>5.5995595999999995E-7</v>
      </c>
      <c r="AX2072" s="328">
        <v>1.0622139E-10</v>
      </c>
      <c r="AY2072" s="328">
        <v>6.4871025E-10</v>
      </c>
      <c r="AZ2072" s="329">
        <v>0</v>
      </c>
      <c r="BA2072" s="329">
        <v>0</v>
      </c>
      <c r="BB2072" s="329">
        <v>0</v>
      </c>
      <c r="BC2072" s="329">
        <v>0</v>
      </c>
      <c r="BD2072" s="329">
        <v>0</v>
      </c>
      <c r="BE2072" s="329">
        <v>0</v>
      </c>
      <c r="BF2072" s="329">
        <v>0</v>
      </c>
      <c r="BG2072" s="329">
        <v>0</v>
      </c>
      <c r="BH2072" s="329">
        <v>0</v>
      </c>
      <c r="BI2072" s="329">
        <v>0</v>
      </c>
      <c r="BJ2072" s="329">
        <v>0</v>
      </c>
      <c r="BK2072" s="329">
        <v>0</v>
      </c>
      <c r="BL2072" s="329">
        <v>0</v>
      </c>
      <c r="BM2072" s="41"/>
      <c r="BN2072" s="122">
        <v>2.3168385999999998E-5</v>
      </c>
      <c r="BO2072" s="122">
        <v>4.719099E-6</v>
      </c>
      <c r="BP2072" s="122">
        <v>1.2476818999999999E-5</v>
      </c>
      <c r="BQ2072" s="122">
        <v>1.0971805999999999E-12</v>
      </c>
      <c r="BR2072" s="122">
        <v>3.5255477000000002E-6</v>
      </c>
      <c r="BS2072" s="122">
        <v>4.8509171999999995E-7</v>
      </c>
      <c r="BT2072" s="111">
        <v>0</v>
      </c>
      <c r="BU2072" s="122">
        <v>7.3626482999999995E-7</v>
      </c>
      <c r="BV2072" s="111">
        <v>0</v>
      </c>
      <c r="BW2072" s="122">
        <v>6.4011114999999998E-11</v>
      </c>
      <c r="BX2072" s="111">
        <v>0</v>
      </c>
      <c r="BY2072" s="111">
        <v>0</v>
      </c>
      <c r="BZ2072" s="111">
        <v>0</v>
      </c>
      <c r="CA2072" s="122">
        <v>1.2254981000000001E-6</v>
      </c>
      <c r="CB2072" s="111">
        <v>0</v>
      </c>
      <c r="CC2072" s="111">
        <v>0</v>
      </c>
      <c r="CD2072" s="111">
        <v>0</v>
      </c>
      <c r="CG2072" s="76" t="s">
        <v>6885</v>
      </c>
    </row>
    <row r="2073" spans="1:85" ht="14.5" customHeight="1">
      <c r="A2073" s="41" t="s">
        <v>7500</v>
      </c>
      <c r="B2073" s="119" t="s">
        <v>6888</v>
      </c>
      <c r="C2073" s="120" t="str">
        <f t="shared" si="708"/>
        <v>M.020.06.117</v>
      </c>
      <c r="D2073" s="135" t="s">
        <v>7477</v>
      </c>
      <c r="E2073" s="119" t="s">
        <v>6570</v>
      </c>
      <c r="F2073" s="118" t="str">
        <f t="shared" si="709"/>
        <v>Mango</v>
      </c>
      <c r="G2073" s="118">
        <f t="shared" si="710"/>
        <v>0.184679608250717</v>
      </c>
      <c r="H2073" s="118">
        <f t="shared" si="711"/>
        <v>4.1394599838700001E-3</v>
      </c>
      <c r="I2073" s="118">
        <f t="shared" si="712"/>
        <v>4.3233298266846999E-2</v>
      </c>
      <c r="J2073" s="326">
        <f t="shared" si="713"/>
        <v>0</v>
      </c>
      <c r="K2073" s="118">
        <v>0.13730685000000001</v>
      </c>
      <c r="L2073" s="118">
        <v>3.6347113E-2</v>
      </c>
      <c r="M2073" s="118">
        <v>6.8861720999999999E-3</v>
      </c>
      <c r="N2073" s="118">
        <v>4.1393239999999998E-3</v>
      </c>
      <c r="O2073" s="118">
        <v>0</v>
      </c>
      <c r="P2073" s="118">
        <v>0</v>
      </c>
      <c r="Q2073" s="330">
        <v>1.3598386999999999E-7</v>
      </c>
      <c r="R2073" s="330">
        <v>1.3166847000000001E-8</v>
      </c>
      <c r="S2073" s="118">
        <v>0</v>
      </c>
      <c r="T2073" s="118">
        <v>0</v>
      </c>
      <c r="U2073" s="118">
        <v>0</v>
      </c>
      <c r="V2073" s="118">
        <v>0</v>
      </c>
      <c r="W2073" s="118">
        <v>0</v>
      </c>
      <c r="X2073" s="118">
        <v>0</v>
      </c>
      <c r="Y2073" s="41"/>
      <c r="Z2073" s="327">
        <f t="shared" si="714"/>
        <v>1.0323823308270677</v>
      </c>
      <c r="AA2073" s="41"/>
      <c r="AB2073" s="111">
        <v>0</v>
      </c>
      <c r="AC2073" s="111">
        <v>0</v>
      </c>
      <c r="AD2073" s="111">
        <v>0</v>
      </c>
      <c r="AE2073" s="111">
        <v>0</v>
      </c>
      <c r="AF2073" s="111">
        <v>0</v>
      </c>
      <c r="AG2073" s="111">
        <v>0</v>
      </c>
      <c r="AH2073" s="111">
        <v>0</v>
      </c>
      <c r="AI2073" s="41"/>
      <c r="AJ2073" s="114">
        <v>2.8808803000000001E-2</v>
      </c>
      <c r="AK2073" s="114">
        <v>2.7781685E-2</v>
      </c>
      <c r="AL2073" s="114">
        <v>1.0271175999999999E-3</v>
      </c>
      <c r="AM2073" s="114">
        <v>0</v>
      </c>
      <c r="AN2073" s="113">
        <f t="shared" si="715"/>
        <v>1.6655686477200001E-6</v>
      </c>
      <c r="AO2073" s="112">
        <f t="shared" si="716"/>
        <v>3.7985118642480005E-9</v>
      </c>
      <c r="AP2073" s="112">
        <f t="shared" si="717"/>
        <v>0</v>
      </c>
      <c r="AQ2073" s="328">
        <v>9.5805078999999999E-7</v>
      </c>
      <c r="AR2073" s="328">
        <v>2.8906705000000001E-9</v>
      </c>
      <c r="AS2073" s="328">
        <v>7.8977247999999998E-14</v>
      </c>
      <c r="AT2073" s="329">
        <v>0</v>
      </c>
      <c r="AU2073" s="329">
        <v>0</v>
      </c>
      <c r="AV2073" s="328">
        <v>6.1548771999999999E-10</v>
      </c>
      <c r="AW2073" s="328">
        <v>7.0690236999999998E-7</v>
      </c>
      <c r="AX2073" s="328">
        <v>8.7250456999999995E-11</v>
      </c>
      <c r="AY2073" s="328">
        <v>8.2051193000000001E-10</v>
      </c>
      <c r="AZ2073" s="329">
        <v>0</v>
      </c>
      <c r="BA2073" s="329">
        <v>0</v>
      </c>
      <c r="BB2073" s="329">
        <v>0</v>
      </c>
      <c r="BC2073" s="329">
        <v>0</v>
      </c>
      <c r="BD2073" s="329">
        <v>0</v>
      </c>
      <c r="BE2073" s="329">
        <v>0</v>
      </c>
      <c r="BF2073" s="329">
        <v>0</v>
      </c>
      <c r="BG2073" s="329">
        <v>0</v>
      </c>
      <c r="BH2073" s="329">
        <v>0</v>
      </c>
      <c r="BI2073" s="329">
        <v>0</v>
      </c>
      <c r="BJ2073" s="329">
        <v>0</v>
      </c>
      <c r="BK2073" s="329">
        <v>0</v>
      </c>
      <c r="BL2073" s="329">
        <v>0</v>
      </c>
      <c r="BM2073" s="41"/>
      <c r="BN2073" s="122">
        <v>4.1313265000000001E-5</v>
      </c>
      <c r="BO2073" s="122">
        <v>5.8594925999999998E-6</v>
      </c>
      <c r="BP2073" s="122">
        <v>2.8785557999999999E-5</v>
      </c>
      <c r="BQ2073" s="122">
        <v>1.5423222000000001E-12</v>
      </c>
      <c r="BR2073" s="122">
        <v>4.5295344999999998E-6</v>
      </c>
      <c r="BS2073" s="122">
        <v>3.9845529999999998E-7</v>
      </c>
      <c r="BT2073" s="111">
        <v>0</v>
      </c>
      <c r="BU2073" s="122">
        <v>6.0476939000000005E-7</v>
      </c>
      <c r="BV2073" s="111">
        <v>0</v>
      </c>
      <c r="BW2073" s="122">
        <v>8.9981321000000002E-11</v>
      </c>
      <c r="BX2073" s="111">
        <v>0</v>
      </c>
      <c r="BY2073" s="111">
        <v>0</v>
      </c>
      <c r="BZ2073" s="111">
        <v>0</v>
      </c>
      <c r="CA2073" s="122">
        <v>1.1353633E-6</v>
      </c>
      <c r="CB2073" s="111">
        <v>0</v>
      </c>
      <c r="CC2073" s="111">
        <v>0</v>
      </c>
      <c r="CD2073" s="111">
        <v>0</v>
      </c>
      <c r="CG2073" s="76" t="s">
        <v>6885</v>
      </c>
    </row>
    <row r="2074" spans="1:85" ht="14.5" customHeight="1">
      <c r="A2074" s="41" t="s">
        <v>7497</v>
      </c>
      <c r="B2074" s="119" t="s">
        <v>6888</v>
      </c>
      <c r="C2074" s="120" t="str">
        <f t="shared" si="708"/>
        <v>M.020.06.118</v>
      </c>
      <c r="D2074" s="135" t="s">
        <v>7477</v>
      </c>
      <c r="E2074" s="119" t="s">
        <v>6570</v>
      </c>
      <c r="F2074" s="118" t="str">
        <f t="shared" si="709"/>
        <v>Honeydew melon</v>
      </c>
      <c r="G2074" s="118">
        <f t="shared" si="710"/>
        <v>9.6609589011722299E-2</v>
      </c>
      <c r="H2074" s="118">
        <f t="shared" si="711"/>
        <v>2.4853201439280002E-3</v>
      </c>
      <c r="I2074" s="118">
        <f t="shared" si="712"/>
        <v>2.3576238867794301E-2</v>
      </c>
      <c r="J2074" s="326">
        <f t="shared" si="713"/>
        <v>0</v>
      </c>
      <c r="K2074" s="118">
        <v>7.0548029999999998E-2</v>
      </c>
      <c r="L2074" s="118">
        <v>1.9997892999999999E-2</v>
      </c>
      <c r="M2074" s="118">
        <v>3.5783416999999999E-3</v>
      </c>
      <c r="N2074" s="118">
        <v>2.4852771000000002E-3</v>
      </c>
      <c r="O2074" s="118">
        <v>0</v>
      </c>
      <c r="P2074" s="118">
        <v>0</v>
      </c>
      <c r="Q2074" s="330">
        <v>4.3043928000000002E-8</v>
      </c>
      <c r="R2074" s="330">
        <v>4.1677943000000003E-9</v>
      </c>
      <c r="S2074" s="118">
        <v>0</v>
      </c>
      <c r="T2074" s="118">
        <v>0</v>
      </c>
      <c r="U2074" s="118">
        <v>0</v>
      </c>
      <c r="V2074" s="118">
        <v>0</v>
      </c>
      <c r="W2074" s="118">
        <v>0</v>
      </c>
      <c r="X2074" s="118">
        <v>0</v>
      </c>
      <c r="Y2074" s="41"/>
      <c r="Z2074" s="327">
        <f t="shared" si="714"/>
        <v>0.53043631578947359</v>
      </c>
      <c r="AA2074" s="41"/>
      <c r="AB2074" s="111">
        <v>0</v>
      </c>
      <c r="AC2074" s="111">
        <v>0</v>
      </c>
      <c r="AD2074" s="111">
        <v>0</v>
      </c>
      <c r="AE2074" s="111">
        <v>0</v>
      </c>
      <c r="AF2074" s="111">
        <v>0</v>
      </c>
      <c r="AG2074" s="111">
        <v>0</v>
      </c>
      <c r="AH2074" s="111">
        <v>0</v>
      </c>
      <c r="AI2074" s="41"/>
      <c r="AJ2074" s="114">
        <v>1.5281948E-2</v>
      </c>
      <c r="AK2074" s="114">
        <v>1.4743398E-2</v>
      </c>
      <c r="AL2074" s="114">
        <v>5.3854987999999999E-4</v>
      </c>
      <c r="AM2074" s="114">
        <v>0</v>
      </c>
      <c r="AN2074" s="113">
        <f t="shared" si="715"/>
        <v>8.8389676282999999E-7</v>
      </c>
      <c r="AO2074" s="112">
        <f t="shared" si="716"/>
        <v>1.9916785603780001E-9</v>
      </c>
      <c r="AP2074" s="112">
        <f t="shared" si="717"/>
        <v>0</v>
      </c>
      <c r="AQ2074" s="328">
        <v>4.9224489999999995E-7</v>
      </c>
      <c r="AR2074" s="328">
        <v>1.4852217000000001E-9</v>
      </c>
      <c r="AS2074" s="328">
        <v>4.0578377999999998E-14</v>
      </c>
      <c r="AT2074" s="329">
        <v>0</v>
      </c>
      <c r="AU2074" s="329">
        <v>0</v>
      </c>
      <c r="AV2074" s="328">
        <v>3.6954282999999999E-10</v>
      </c>
      <c r="AW2074" s="328">
        <v>3.9128231999999999E-7</v>
      </c>
      <c r="AX2074" s="328">
        <v>5.2385741999999997E-11</v>
      </c>
      <c r="AY2074" s="328">
        <v>4.5403054000000001E-10</v>
      </c>
      <c r="AZ2074" s="329">
        <v>0</v>
      </c>
      <c r="BA2074" s="329">
        <v>0</v>
      </c>
      <c r="BB2074" s="329">
        <v>0</v>
      </c>
      <c r="BC2074" s="329">
        <v>0</v>
      </c>
      <c r="BD2074" s="329">
        <v>0</v>
      </c>
      <c r="BE2074" s="329">
        <v>0</v>
      </c>
      <c r="BF2074" s="329">
        <v>0</v>
      </c>
      <c r="BG2074" s="329">
        <v>0</v>
      </c>
      <c r="BH2074" s="329">
        <v>0</v>
      </c>
      <c r="BI2074" s="329">
        <v>0</v>
      </c>
      <c r="BJ2074" s="329">
        <v>0</v>
      </c>
      <c r="BK2074" s="329">
        <v>0</v>
      </c>
      <c r="BL2074" s="329">
        <v>0</v>
      </c>
      <c r="BM2074" s="41"/>
      <c r="BN2074" s="122">
        <v>2.1808923E-5</v>
      </c>
      <c r="BO2074" s="122">
        <v>3.2518872999999998E-6</v>
      </c>
      <c r="BP2074" s="122">
        <v>1.4789972000000001E-5</v>
      </c>
      <c r="BQ2074" s="122">
        <v>4.8820202999999998E-13</v>
      </c>
      <c r="BR2074" s="122">
        <v>2.5002919999999998E-6</v>
      </c>
      <c r="BS2074" s="122">
        <v>2.3923515E-7</v>
      </c>
      <c r="BT2074" s="111">
        <v>0</v>
      </c>
      <c r="BU2074" s="122">
        <v>3.6310747999999999E-7</v>
      </c>
      <c r="BV2074" s="111">
        <v>0</v>
      </c>
      <c r="BW2074" s="122">
        <v>2.8482418000000001E-11</v>
      </c>
      <c r="BX2074" s="111">
        <v>0</v>
      </c>
      <c r="BY2074" s="111">
        <v>0</v>
      </c>
      <c r="BZ2074" s="111">
        <v>0</v>
      </c>
      <c r="CA2074" s="122">
        <v>6.6440028E-7</v>
      </c>
      <c r="CB2074" s="111">
        <v>0</v>
      </c>
      <c r="CC2074" s="111">
        <v>0</v>
      </c>
      <c r="CD2074" s="111">
        <v>0</v>
      </c>
      <c r="CG2074" s="76" t="s">
        <v>6885</v>
      </c>
    </row>
    <row r="2075" spans="1:85" ht="14.5" customHeight="1">
      <c r="A2075" s="41" t="s">
        <v>7494</v>
      </c>
      <c r="B2075" s="119" t="s">
        <v>6888</v>
      </c>
      <c r="C2075" s="120" t="str">
        <f t="shared" si="708"/>
        <v>M.020.06.119</v>
      </c>
      <c r="D2075" s="135" t="s">
        <v>7477</v>
      </c>
      <c r="E2075" s="119" t="s">
        <v>6570</v>
      </c>
      <c r="F2075" s="118" t="str">
        <f t="shared" si="709"/>
        <v>Olives (can)</v>
      </c>
      <c r="G2075" s="118">
        <f t="shared" si="710"/>
        <v>0.30786599782748603</v>
      </c>
      <c r="H2075" s="118">
        <f t="shared" si="711"/>
        <v>1.396507271071E-2</v>
      </c>
      <c r="I2075" s="118">
        <f t="shared" si="712"/>
        <v>0.107792475116776</v>
      </c>
      <c r="J2075" s="326">
        <f t="shared" si="713"/>
        <v>0</v>
      </c>
      <c r="K2075" s="118">
        <v>0.18610845000000001</v>
      </c>
      <c r="L2075" s="118">
        <v>8.6837896999999997E-2</v>
      </c>
      <c r="M2075" s="118">
        <v>2.0954548999999999E-2</v>
      </c>
      <c r="N2075" s="118">
        <v>1.3964772E-2</v>
      </c>
      <c r="O2075" s="118">
        <v>0</v>
      </c>
      <c r="P2075" s="118">
        <v>0</v>
      </c>
      <c r="Q2075" s="330">
        <v>3.0071070999999998E-7</v>
      </c>
      <c r="R2075" s="330">
        <v>2.9116776E-8</v>
      </c>
      <c r="S2075" s="118">
        <v>0</v>
      </c>
      <c r="T2075" s="118">
        <v>0</v>
      </c>
      <c r="U2075" s="118">
        <v>0</v>
      </c>
      <c r="V2075" s="118">
        <v>0</v>
      </c>
      <c r="W2075" s="118">
        <v>0</v>
      </c>
      <c r="X2075" s="118">
        <v>0</v>
      </c>
      <c r="Y2075" s="41"/>
      <c r="Z2075" s="327">
        <f t="shared" si="714"/>
        <v>1.3993116541353383</v>
      </c>
      <c r="AA2075" s="41"/>
      <c r="AB2075" s="111">
        <v>0</v>
      </c>
      <c r="AC2075" s="111">
        <v>0</v>
      </c>
      <c r="AD2075" s="111">
        <v>0</v>
      </c>
      <c r="AE2075" s="111">
        <v>0</v>
      </c>
      <c r="AF2075" s="111">
        <v>0</v>
      </c>
      <c r="AG2075" s="111">
        <v>0</v>
      </c>
      <c r="AH2075" s="111">
        <v>0</v>
      </c>
      <c r="AI2075" s="41"/>
      <c r="AJ2075" s="114">
        <v>5.2316666999999997E-2</v>
      </c>
      <c r="AK2075" s="114">
        <v>5.0633791999999997E-2</v>
      </c>
      <c r="AL2075" s="114">
        <v>1.6828755999999999E-3</v>
      </c>
      <c r="AM2075" s="114">
        <v>0</v>
      </c>
      <c r="AN2075" s="113">
        <f t="shared" si="715"/>
        <v>3.0355990611999998E-6</v>
      </c>
      <c r="AO2075" s="112">
        <f t="shared" si="716"/>
        <v>6.2236522273400001E-9</v>
      </c>
      <c r="AP2075" s="112">
        <f t="shared" si="717"/>
        <v>0</v>
      </c>
      <c r="AQ2075" s="328">
        <v>1.2985612E-6</v>
      </c>
      <c r="AR2075" s="328">
        <v>3.9180725999999999E-9</v>
      </c>
      <c r="AS2075" s="328">
        <v>1.0704733999999999E-13</v>
      </c>
      <c r="AT2075" s="329">
        <v>0</v>
      </c>
      <c r="AU2075" s="329">
        <v>0</v>
      </c>
      <c r="AV2075" s="328">
        <v>2.0764612000000001E-9</v>
      </c>
      <c r="AW2075" s="328">
        <v>1.7349614000000001E-6</v>
      </c>
      <c r="AX2075" s="328">
        <v>2.9435547999999998E-10</v>
      </c>
      <c r="AY2075" s="328">
        <v>2.0111170999999999E-9</v>
      </c>
      <c r="AZ2075" s="329">
        <v>0</v>
      </c>
      <c r="BA2075" s="329">
        <v>0</v>
      </c>
      <c r="BB2075" s="329">
        <v>0</v>
      </c>
      <c r="BC2075" s="329">
        <v>0</v>
      </c>
      <c r="BD2075" s="329">
        <v>0</v>
      </c>
      <c r="BE2075" s="329">
        <v>0</v>
      </c>
      <c r="BF2075" s="329">
        <v>0</v>
      </c>
      <c r="BG2075" s="329">
        <v>0</v>
      </c>
      <c r="BH2075" s="329">
        <v>0</v>
      </c>
      <c r="BI2075" s="329">
        <v>0</v>
      </c>
      <c r="BJ2075" s="329">
        <v>0</v>
      </c>
      <c r="BK2075" s="329">
        <v>0</v>
      </c>
      <c r="BL2075" s="329">
        <v>0</v>
      </c>
      <c r="BM2075" s="41"/>
      <c r="BN2075" s="122">
        <v>7.1423710000000006E-5</v>
      </c>
      <c r="BO2075" s="122">
        <v>1.4548876999999999E-5</v>
      </c>
      <c r="BP2075" s="122">
        <v>3.9016520999999999E-5</v>
      </c>
      <c r="BQ2075" s="122">
        <v>3.4106455E-12</v>
      </c>
      <c r="BR2075" s="122">
        <v>1.0981984E-5</v>
      </c>
      <c r="BS2075" s="122">
        <v>1.3442623E-6</v>
      </c>
      <c r="BT2075" s="111">
        <v>0</v>
      </c>
      <c r="BU2075" s="122">
        <v>2.0403009000000001E-6</v>
      </c>
      <c r="BV2075" s="111">
        <v>0</v>
      </c>
      <c r="BW2075" s="122">
        <v>1.9898202999999999E-10</v>
      </c>
      <c r="BX2075" s="111">
        <v>0</v>
      </c>
      <c r="BY2075" s="111">
        <v>0</v>
      </c>
      <c r="BZ2075" s="111">
        <v>0</v>
      </c>
      <c r="CA2075" s="122">
        <v>3.4915625000000001E-6</v>
      </c>
      <c r="CB2075" s="111">
        <v>0</v>
      </c>
      <c r="CC2075" s="111">
        <v>0</v>
      </c>
      <c r="CD2075" s="111">
        <v>0</v>
      </c>
      <c r="CG2075" s="76" t="s">
        <v>6885</v>
      </c>
    </row>
    <row r="2076" spans="1:85" ht="14.5" customHeight="1">
      <c r="A2076" s="41" t="s">
        <v>7491</v>
      </c>
      <c r="B2076" s="119" t="s">
        <v>6888</v>
      </c>
      <c r="C2076" s="120" t="str">
        <f t="shared" si="708"/>
        <v>M.020.06.120</v>
      </c>
      <c r="D2076" s="135" t="s">
        <v>7477</v>
      </c>
      <c r="E2076" s="119" t="s">
        <v>6570</v>
      </c>
      <c r="F2076" s="118" t="str">
        <f t="shared" si="709"/>
        <v>Olives (glass)</v>
      </c>
      <c r="G2076" s="118">
        <f t="shared" si="710"/>
        <v>0.33088844503918202</v>
      </c>
      <c r="H2076" s="118">
        <f t="shared" si="711"/>
        <v>1.398379952167E-2</v>
      </c>
      <c r="I2076" s="118">
        <f t="shared" si="712"/>
        <v>0.12280425551751199</v>
      </c>
      <c r="J2076" s="326">
        <f t="shared" si="713"/>
        <v>0</v>
      </c>
      <c r="K2076" s="118">
        <v>0.19410039000000001</v>
      </c>
      <c r="L2076" s="118">
        <v>0.10191654999999999</v>
      </c>
      <c r="M2076" s="118">
        <v>2.0887677E-2</v>
      </c>
      <c r="N2076" s="118">
        <v>1.3983505E-2</v>
      </c>
      <c r="O2076" s="118">
        <v>0</v>
      </c>
      <c r="P2076" s="118">
        <v>0</v>
      </c>
      <c r="Q2076" s="330">
        <v>2.9452166999999999E-7</v>
      </c>
      <c r="R2076" s="330">
        <v>2.8517512000000001E-8</v>
      </c>
      <c r="S2076" s="118">
        <v>0</v>
      </c>
      <c r="T2076" s="118">
        <v>0</v>
      </c>
      <c r="U2076" s="118">
        <v>0</v>
      </c>
      <c r="V2076" s="118">
        <v>0</v>
      </c>
      <c r="W2076" s="118">
        <v>0</v>
      </c>
      <c r="X2076" s="118">
        <v>0</v>
      </c>
      <c r="Y2076" s="41"/>
      <c r="Z2076" s="327">
        <f t="shared" si="714"/>
        <v>1.4594014285714285</v>
      </c>
      <c r="AA2076" s="41"/>
      <c r="AB2076" s="111">
        <v>0</v>
      </c>
      <c r="AC2076" s="111">
        <v>0</v>
      </c>
      <c r="AD2076" s="111">
        <v>0</v>
      </c>
      <c r="AE2076" s="111">
        <v>0</v>
      </c>
      <c r="AF2076" s="111">
        <v>0</v>
      </c>
      <c r="AG2076" s="111">
        <v>0</v>
      </c>
      <c r="AH2076" s="111">
        <v>0</v>
      </c>
      <c r="AI2076" s="41"/>
      <c r="AJ2076" s="114">
        <v>5.7949995999999997E-2</v>
      </c>
      <c r="AK2076" s="114">
        <v>5.6135202000000002E-2</v>
      </c>
      <c r="AL2076" s="114">
        <v>1.8147946E-3</v>
      </c>
      <c r="AM2076" s="114">
        <v>0</v>
      </c>
      <c r="AN2076" s="113">
        <f t="shared" si="715"/>
        <v>3.3654198467000001E-6</v>
      </c>
      <c r="AO2076" s="112">
        <f t="shared" si="716"/>
        <v>6.7115184942099999E-9</v>
      </c>
      <c r="AP2076" s="112">
        <f t="shared" si="717"/>
        <v>0</v>
      </c>
      <c r="AQ2076" s="328">
        <v>1.3543246E-6</v>
      </c>
      <c r="AR2076" s="328">
        <v>4.0863241000000001E-9</v>
      </c>
      <c r="AS2076" s="328">
        <v>1.1164421E-13</v>
      </c>
      <c r="AT2076" s="329">
        <v>0</v>
      </c>
      <c r="AU2076" s="329">
        <v>0</v>
      </c>
      <c r="AV2076" s="328">
        <v>2.0792467E-9</v>
      </c>
      <c r="AW2076" s="328">
        <v>2.0090160000000002E-6</v>
      </c>
      <c r="AX2076" s="328">
        <v>2.9475035E-10</v>
      </c>
      <c r="AY2076" s="328">
        <v>2.3303324000000001E-9</v>
      </c>
      <c r="AZ2076" s="329">
        <v>0</v>
      </c>
      <c r="BA2076" s="329">
        <v>0</v>
      </c>
      <c r="BB2076" s="329">
        <v>0</v>
      </c>
      <c r="BC2076" s="329">
        <v>0</v>
      </c>
      <c r="BD2076" s="329">
        <v>0</v>
      </c>
      <c r="BE2076" s="329">
        <v>0</v>
      </c>
      <c r="BF2076" s="329">
        <v>0</v>
      </c>
      <c r="BG2076" s="329">
        <v>0</v>
      </c>
      <c r="BH2076" s="329">
        <v>0</v>
      </c>
      <c r="BI2076" s="329">
        <v>0</v>
      </c>
      <c r="BJ2076" s="329">
        <v>0</v>
      </c>
      <c r="BK2076" s="329">
        <v>0</v>
      </c>
      <c r="BL2076" s="329">
        <v>0</v>
      </c>
      <c r="BM2076" s="41"/>
      <c r="BN2076" s="122">
        <v>7.7263985999999999E-5</v>
      </c>
      <c r="BO2076" s="122">
        <v>1.6750559999999999E-5</v>
      </c>
      <c r="BP2076" s="122">
        <v>4.0691985000000002E-5</v>
      </c>
      <c r="BQ2076" s="122">
        <v>3.3404497000000002E-12</v>
      </c>
      <c r="BR2076" s="122">
        <v>1.2794242E-5</v>
      </c>
      <c r="BS2076" s="122">
        <v>1.3460656000000001E-6</v>
      </c>
      <c r="BT2076" s="111">
        <v>0</v>
      </c>
      <c r="BU2076" s="122">
        <v>2.0430379E-6</v>
      </c>
      <c r="BV2076" s="111">
        <v>0</v>
      </c>
      <c r="BW2076" s="122">
        <v>1.9488669999999999E-10</v>
      </c>
      <c r="BX2076" s="111">
        <v>0</v>
      </c>
      <c r="BY2076" s="111">
        <v>0</v>
      </c>
      <c r="BZ2076" s="111">
        <v>0</v>
      </c>
      <c r="CA2076" s="122">
        <v>3.6378976000000001E-6</v>
      </c>
      <c r="CB2076" s="111">
        <v>0</v>
      </c>
      <c r="CC2076" s="111">
        <v>0</v>
      </c>
      <c r="CD2076" s="111">
        <v>0</v>
      </c>
      <c r="CG2076" s="76" t="s">
        <v>6885</v>
      </c>
    </row>
    <row r="2077" spans="1:85" ht="14.5" customHeight="1">
      <c r="A2077" s="41" t="s">
        <v>7488</v>
      </c>
      <c r="B2077" s="119" t="s">
        <v>6888</v>
      </c>
      <c r="C2077" s="120" t="str">
        <f t="shared" si="708"/>
        <v>M.020.06.121</v>
      </c>
      <c r="D2077" s="135" t="s">
        <v>7477</v>
      </c>
      <c r="E2077" s="119" t="s">
        <v>6570</v>
      </c>
      <c r="F2077" s="118" t="str">
        <f t="shared" si="709"/>
        <v>Orange</v>
      </c>
      <c r="G2077" s="118">
        <f t="shared" si="710"/>
        <v>8.0535849439660703E-2</v>
      </c>
      <c r="H2077" s="118">
        <f t="shared" si="711"/>
        <v>3.4397277621340001E-3</v>
      </c>
      <c r="I2077" s="118">
        <f t="shared" si="712"/>
        <v>2.8456484677526702E-2</v>
      </c>
      <c r="J2077" s="326">
        <f t="shared" si="713"/>
        <v>0</v>
      </c>
      <c r="K2077" s="118">
        <v>4.8639636999999999E-2</v>
      </c>
      <c r="L2077" s="118">
        <v>2.3324072000000001E-2</v>
      </c>
      <c r="M2077" s="118">
        <v>5.1324057000000003E-3</v>
      </c>
      <c r="N2077" s="118">
        <v>3.4396557E-3</v>
      </c>
      <c r="O2077" s="118">
        <v>0</v>
      </c>
      <c r="P2077" s="118">
        <v>0</v>
      </c>
      <c r="Q2077" s="330">
        <v>7.2062133999999997E-8</v>
      </c>
      <c r="R2077" s="330">
        <v>6.9775267000000002E-9</v>
      </c>
      <c r="S2077" s="118">
        <v>0</v>
      </c>
      <c r="T2077" s="118">
        <v>0</v>
      </c>
      <c r="U2077" s="118">
        <v>0</v>
      </c>
      <c r="V2077" s="118">
        <v>0</v>
      </c>
      <c r="W2077" s="118">
        <v>0</v>
      </c>
      <c r="X2077" s="118">
        <v>0</v>
      </c>
      <c r="Y2077" s="41"/>
      <c r="Z2077" s="327">
        <f t="shared" si="714"/>
        <v>0.36571155639097741</v>
      </c>
      <c r="AA2077" s="41"/>
      <c r="AB2077" s="111">
        <v>0</v>
      </c>
      <c r="AC2077" s="111">
        <v>0</v>
      </c>
      <c r="AD2077" s="111">
        <v>0</v>
      </c>
      <c r="AE2077" s="111">
        <v>0</v>
      </c>
      <c r="AF2077" s="111">
        <v>0</v>
      </c>
      <c r="AG2077" s="111">
        <v>0</v>
      </c>
      <c r="AH2077" s="111">
        <v>0</v>
      </c>
      <c r="AI2077" s="41"/>
      <c r="AJ2077" s="114">
        <v>1.3825079000000001E-2</v>
      </c>
      <c r="AK2077" s="114">
        <v>1.3383565E-2</v>
      </c>
      <c r="AL2077" s="114">
        <v>4.4151336000000001E-4</v>
      </c>
      <c r="AM2077" s="114">
        <v>0</v>
      </c>
      <c r="AN2077" s="113">
        <f t="shared" si="715"/>
        <v>8.0237201207999998E-7</v>
      </c>
      <c r="AO2077" s="112">
        <f t="shared" si="716"/>
        <v>1.6328157149340001E-9</v>
      </c>
      <c r="AP2077" s="112">
        <f t="shared" si="717"/>
        <v>0</v>
      </c>
      <c r="AQ2077" s="328">
        <v>3.3938032000000001E-7</v>
      </c>
      <c r="AR2077" s="328">
        <v>1.0239924E-9</v>
      </c>
      <c r="AS2077" s="328">
        <v>2.7976934000000001E-14</v>
      </c>
      <c r="AT2077" s="329">
        <v>0</v>
      </c>
      <c r="AU2077" s="329">
        <v>0</v>
      </c>
      <c r="AV2077" s="328">
        <v>5.1145207999999999E-10</v>
      </c>
      <c r="AW2077" s="328">
        <v>4.6248024000000002E-7</v>
      </c>
      <c r="AX2077" s="328">
        <v>7.2502548000000006E-11</v>
      </c>
      <c r="AY2077" s="328">
        <v>5.3629279000000004E-10</v>
      </c>
      <c r="AZ2077" s="329">
        <v>0</v>
      </c>
      <c r="BA2077" s="329">
        <v>0</v>
      </c>
      <c r="BB2077" s="329">
        <v>0</v>
      </c>
      <c r="BC2077" s="329">
        <v>0</v>
      </c>
      <c r="BD2077" s="329">
        <v>0</v>
      </c>
      <c r="BE2077" s="329">
        <v>0</v>
      </c>
      <c r="BF2077" s="329">
        <v>0</v>
      </c>
      <c r="BG2077" s="329">
        <v>0</v>
      </c>
      <c r="BH2077" s="329">
        <v>0</v>
      </c>
      <c r="BI2077" s="329">
        <v>0</v>
      </c>
      <c r="BJ2077" s="329">
        <v>0</v>
      </c>
      <c r="BK2077" s="329">
        <v>0</v>
      </c>
      <c r="BL2077" s="329">
        <v>0</v>
      </c>
      <c r="BM2077" s="41"/>
      <c r="BN2077" s="122">
        <v>1.8712223E-5</v>
      </c>
      <c r="BO2077" s="122">
        <v>3.8657485000000003E-6</v>
      </c>
      <c r="BP2077" s="122">
        <v>1.0197009E-5</v>
      </c>
      <c r="BQ2077" s="122">
        <v>8.1732504E-13</v>
      </c>
      <c r="BR2077" s="122">
        <v>2.9374428999999998E-6</v>
      </c>
      <c r="BS2077" s="122">
        <v>3.3110456000000002E-7</v>
      </c>
      <c r="BT2077" s="111">
        <v>0</v>
      </c>
      <c r="BU2077" s="122">
        <v>5.0254546000000001E-7</v>
      </c>
      <c r="BV2077" s="111">
        <v>0</v>
      </c>
      <c r="BW2077" s="122">
        <v>4.7683934E-11</v>
      </c>
      <c r="BX2077" s="111">
        <v>0</v>
      </c>
      <c r="BY2077" s="111">
        <v>0</v>
      </c>
      <c r="BZ2077" s="111">
        <v>0</v>
      </c>
      <c r="CA2077" s="122">
        <v>8.7832487999999996E-7</v>
      </c>
      <c r="CB2077" s="111">
        <v>0</v>
      </c>
      <c r="CC2077" s="111">
        <v>0</v>
      </c>
      <c r="CD2077" s="111">
        <v>0</v>
      </c>
      <c r="CG2077" s="76" t="s">
        <v>6885</v>
      </c>
    </row>
    <row r="2078" spans="1:85" ht="14.5" customHeight="1">
      <c r="A2078" s="41" t="s">
        <v>7485</v>
      </c>
      <c r="B2078" s="119" t="s">
        <v>6888</v>
      </c>
      <c r="C2078" s="120" t="str">
        <f t="shared" si="708"/>
        <v>M.020.06.122</v>
      </c>
      <c r="D2078" s="135" t="s">
        <v>7477</v>
      </c>
      <c r="E2078" s="119" t="s">
        <v>6570</v>
      </c>
      <c r="F2078" s="118" t="str">
        <f t="shared" si="709"/>
        <v>Peach</v>
      </c>
      <c r="G2078" s="118">
        <f t="shared" si="710"/>
        <v>7.863390666450959E-2</v>
      </c>
      <c r="H2078" s="118">
        <f t="shared" si="711"/>
        <v>2.7763522232899999E-3</v>
      </c>
      <c r="I2078" s="118">
        <f t="shared" si="712"/>
        <v>2.4461122441219597E-2</v>
      </c>
      <c r="J2078" s="326">
        <f t="shared" si="713"/>
        <v>0</v>
      </c>
      <c r="K2078" s="118">
        <v>5.1396431999999999E-2</v>
      </c>
      <c r="L2078" s="118">
        <v>2.0198108999999999E-2</v>
      </c>
      <c r="M2078" s="118">
        <v>4.2630070000000001E-3</v>
      </c>
      <c r="N2078" s="118">
        <v>2.7762857000000001E-3</v>
      </c>
      <c r="O2078" s="118">
        <v>0</v>
      </c>
      <c r="P2078" s="118">
        <v>0</v>
      </c>
      <c r="Q2078" s="330">
        <v>6.6523289999999999E-8</v>
      </c>
      <c r="R2078" s="330">
        <v>6.4412196000000001E-9</v>
      </c>
      <c r="S2078" s="118">
        <v>0</v>
      </c>
      <c r="T2078" s="118">
        <v>0</v>
      </c>
      <c r="U2078" s="118">
        <v>0</v>
      </c>
      <c r="V2078" s="118">
        <v>0</v>
      </c>
      <c r="W2078" s="118">
        <v>0</v>
      </c>
      <c r="X2078" s="118">
        <v>0</v>
      </c>
      <c r="Y2078" s="41"/>
      <c r="Z2078" s="327">
        <f t="shared" si="714"/>
        <v>0.38643933834586464</v>
      </c>
      <c r="AA2078" s="41"/>
      <c r="AB2078" s="111">
        <v>0</v>
      </c>
      <c r="AC2078" s="111">
        <v>0</v>
      </c>
      <c r="AD2078" s="111">
        <v>0</v>
      </c>
      <c r="AE2078" s="111">
        <v>0</v>
      </c>
      <c r="AF2078" s="111">
        <v>0</v>
      </c>
      <c r="AG2078" s="111">
        <v>0</v>
      </c>
      <c r="AH2078" s="111">
        <v>0</v>
      </c>
      <c r="AI2078" s="41"/>
      <c r="AJ2078" s="114">
        <v>1.3064029E-2</v>
      </c>
      <c r="AK2078" s="114">
        <v>1.263072E-2</v>
      </c>
      <c r="AL2078" s="114">
        <v>4.3330885E-4</v>
      </c>
      <c r="AM2078" s="114">
        <v>0</v>
      </c>
      <c r="AN2078" s="113">
        <f t="shared" si="715"/>
        <v>7.5723743372E-7</v>
      </c>
      <c r="AO2078" s="112">
        <f t="shared" si="716"/>
        <v>1.602473499609E-9</v>
      </c>
      <c r="AP2078" s="112">
        <f t="shared" si="717"/>
        <v>0</v>
      </c>
      <c r="AQ2078" s="328">
        <v>3.5861571000000002E-7</v>
      </c>
      <c r="AR2078" s="328">
        <v>1.0820301000000001E-9</v>
      </c>
      <c r="AS2078" s="328">
        <v>2.9562609E-14</v>
      </c>
      <c r="AT2078" s="329">
        <v>0</v>
      </c>
      <c r="AU2078" s="329">
        <v>0</v>
      </c>
      <c r="AV2078" s="328">
        <v>4.1281372000000002E-10</v>
      </c>
      <c r="AW2078" s="328">
        <v>3.9820890999999998E-7</v>
      </c>
      <c r="AX2078" s="328">
        <v>5.8519746999999998E-11</v>
      </c>
      <c r="AY2078" s="328">
        <v>4.6189409000000002E-10</v>
      </c>
      <c r="AZ2078" s="329">
        <v>0</v>
      </c>
      <c r="BA2078" s="329">
        <v>0</v>
      </c>
      <c r="BB2078" s="329">
        <v>0</v>
      </c>
      <c r="BC2078" s="329">
        <v>0</v>
      </c>
      <c r="BD2078" s="329">
        <v>0</v>
      </c>
      <c r="BE2078" s="329">
        <v>0</v>
      </c>
      <c r="BF2078" s="329">
        <v>0</v>
      </c>
      <c r="BG2078" s="329">
        <v>0</v>
      </c>
      <c r="BH2078" s="329">
        <v>0</v>
      </c>
      <c r="BI2078" s="329">
        <v>0</v>
      </c>
      <c r="BJ2078" s="329">
        <v>0</v>
      </c>
      <c r="BK2078" s="329">
        <v>0</v>
      </c>
      <c r="BL2078" s="329">
        <v>0</v>
      </c>
      <c r="BM2078" s="41"/>
      <c r="BN2078" s="122">
        <v>1.8025938E-5</v>
      </c>
      <c r="BO2078" s="122">
        <v>3.320347E-6</v>
      </c>
      <c r="BP2078" s="122">
        <v>1.0774954E-5</v>
      </c>
      <c r="BQ2078" s="122">
        <v>7.5450376E-13</v>
      </c>
      <c r="BR2078" s="122">
        <v>2.5357952999999998E-6</v>
      </c>
      <c r="BS2078" s="122">
        <v>2.6724791999999999E-7</v>
      </c>
      <c r="BT2078" s="111">
        <v>0</v>
      </c>
      <c r="BU2078" s="122">
        <v>4.0562483E-7</v>
      </c>
      <c r="BV2078" s="111">
        <v>0</v>
      </c>
      <c r="BW2078" s="122">
        <v>4.4018848000000001E-11</v>
      </c>
      <c r="BX2078" s="111">
        <v>0</v>
      </c>
      <c r="BY2078" s="111">
        <v>0</v>
      </c>
      <c r="BZ2078" s="111">
        <v>0</v>
      </c>
      <c r="CA2078" s="122">
        <v>7.2192365999999998E-7</v>
      </c>
      <c r="CB2078" s="111">
        <v>0</v>
      </c>
      <c r="CC2078" s="111">
        <v>0</v>
      </c>
      <c r="CD2078" s="111">
        <v>0</v>
      </c>
      <c r="CG2078" s="76" t="s">
        <v>6885</v>
      </c>
    </row>
    <row r="2079" spans="1:85" ht="14.5" customHeight="1">
      <c r="A2079" s="41" t="s">
        <v>7482</v>
      </c>
      <c r="B2079" s="119" t="s">
        <v>6888</v>
      </c>
      <c r="C2079" s="120" t="str">
        <f t="shared" si="708"/>
        <v>M.020.06.123</v>
      </c>
      <c r="D2079" s="135" t="s">
        <v>7477</v>
      </c>
      <c r="E2079" s="119" t="s">
        <v>6570</v>
      </c>
      <c r="F2079" s="118" t="str">
        <f t="shared" si="709"/>
        <v>Pineapple</v>
      </c>
      <c r="G2079" s="118">
        <f t="shared" si="710"/>
        <v>7.8687981839275806E-2</v>
      </c>
      <c r="H2079" s="118">
        <f t="shared" si="711"/>
        <v>4.4143685019109999E-3</v>
      </c>
      <c r="I2079" s="118">
        <f t="shared" si="712"/>
        <v>3.1540724337364795E-2</v>
      </c>
      <c r="J2079" s="326">
        <f t="shared" si="713"/>
        <v>0</v>
      </c>
      <c r="K2079" s="118">
        <v>4.2732889000000003E-2</v>
      </c>
      <c r="L2079" s="118">
        <v>2.5819584E-2</v>
      </c>
      <c r="M2079" s="118">
        <v>5.7211372000000003E-3</v>
      </c>
      <c r="N2079" s="118">
        <v>4.4143361000000001E-3</v>
      </c>
      <c r="O2079" s="118">
        <v>0</v>
      </c>
      <c r="P2079" s="118">
        <v>0</v>
      </c>
      <c r="Q2079" s="330">
        <v>3.2401911000000003E-8</v>
      </c>
      <c r="R2079" s="330">
        <v>3.1373647999999999E-9</v>
      </c>
      <c r="S2079" s="118">
        <v>0</v>
      </c>
      <c r="T2079" s="118">
        <v>0</v>
      </c>
      <c r="U2079" s="118">
        <v>0</v>
      </c>
      <c r="V2079" s="118">
        <v>0</v>
      </c>
      <c r="W2079" s="118">
        <v>0</v>
      </c>
      <c r="X2079" s="118">
        <v>0</v>
      </c>
      <c r="Y2079" s="41"/>
      <c r="Z2079" s="327">
        <f t="shared" si="714"/>
        <v>0.32129991729323309</v>
      </c>
      <c r="AA2079" s="41"/>
      <c r="AB2079" s="111">
        <v>0</v>
      </c>
      <c r="AC2079" s="111">
        <v>0</v>
      </c>
      <c r="AD2079" s="111">
        <v>0</v>
      </c>
      <c r="AE2079" s="111">
        <v>0</v>
      </c>
      <c r="AF2079" s="111">
        <v>0</v>
      </c>
      <c r="AG2079" s="111">
        <v>0</v>
      </c>
      <c r="AH2079" s="111">
        <v>0</v>
      </c>
      <c r="AI2079" s="41"/>
      <c r="AJ2079" s="114">
        <v>1.4069317E-2</v>
      </c>
      <c r="AK2079" s="114">
        <v>1.3638314E-2</v>
      </c>
      <c r="AL2079" s="114">
        <v>4.3100338000000001E-4</v>
      </c>
      <c r="AM2079" s="114">
        <v>0</v>
      </c>
      <c r="AN2079" s="113">
        <f t="shared" si="715"/>
        <v>8.1764471004000007E-7</v>
      </c>
      <c r="AO2079" s="112">
        <f t="shared" si="716"/>
        <v>1.5939474194440002E-9</v>
      </c>
      <c r="AP2079" s="112">
        <f t="shared" si="717"/>
        <v>0</v>
      </c>
      <c r="AQ2079" s="328">
        <v>2.9816632000000002E-7</v>
      </c>
      <c r="AR2079" s="328">
        <v>8.9963977000000002E-10</v>
      </c>
      <c r="AS2079" s="328">
        <v>2.4579444E-14</v>
      </c>
      <c r="AT2079" s="329">
        <v>0</v>
      </c>
      <c r="AU2079" s="329">
        <v>0</v>
      </c>
      <c r="AV2079" s="328">
        <v>6.5638004000000004E-10</v>
      </c>
      <c r="AW2079" s="328">
        <v>5.1882201000000002E-7</v>
      </c>
      <c r="AX2079" s="328">
        <v>9.3047279999999998E-11</v>
      </c>
      <c r="AY2079" s="328">
        <v>6.0123579000000005E-10</v>
      </c>
      <c r="AZ2079" s="329">
        <v>0</v>
      </c>
      <c r="BA2079" s="329">
        <v>0</v>
      </c>
      <c r="BB2079" s="329">
        <v>0</v>
      </c>
      <c r="BC2079" s="329">
        <v>0</v>
      </c>
      <c r="BD2079" s="329">
        <v>0</v>
      </c>
      <c r="BE2079" s="329">
        <v>0</v>
      </c>
      <c r="BF2079" s="329">
        <v>0</v>
      </c>
      <c r="BG2079" s="329">
        <v>0</v>
      </c>
      <c r="BH2079" s="329">
        <v>0</v>
      </c>
      <c r="BI2079" s="329">
        <v>0</v>
      </c>
      <c r="BJ2079" s="329">
        <v>0</v>
      </c>
      <c r="BK2079" s="329">
        <v>0</v>
      </c>
      <c r="BL2079" s="329">
        <v>0</v>
      </c>
      <c r="BM2079" s="41"/>
      <c r="BN2079" s="122">
        <v>1.8753656999999999E-5</v>
      </c>
      <c r="BO2079" s="122">
        <v>4.3611994000000002E-6</v>
      </c>
      <c r="BP2079" s="122">
        <v>8.9586942999999995E-6</v>
      </c>
      <c r="BQ2079" s="122">
        <v>3.6750081999999998E-13</v>
      </c>
      <c r="BR2079" s="122">
        <v>3.2755979E-6</v>
      </c>
      <c r="BS2079" s="122">
        <v>4.2492821999999998E-7</v>
      </c>
      <c r="BT2079" s="111">
        <v>0</v>
      </c>
      <c r="BU2079" s="122">
        <v>6.4494958999999996E-7</v>
      </c>
      <c r="BV2079" s="111">
        <v>0</v>
      </c>
      <c r="BW2079" s="122">
        <v>2.1440533E-11</v>
      </c>
      <c r="BX2079" s="111">
        <v>0</v>
      </c>
      <c r="BY2079" s="111">
        <v>0</v>
      </c>
      <c r="BZ2079" s="111">
        <v>0</v>
      </c>
      <c r="CA2079" s="122">
        <v>1.0882661000000001E-6</v>
      </c>
      <c r="CB2079" s="111">
        <v>0</v>
      </c>
      <c r="CC2079" s="111">
        <v>0</v>
      </c>
      <c r="CD2079" s="111">
        <v>0</v>
      </c>
      <c r="CG2079" s="76" t="s">
        <v>6885</v>
      </c>
    </row>
    <row r="2080" spans="1:85" ht="14.5" customHeight="1">
      <c r="A2080" s="41" t="s">
        <v>7479</v>
      </c>
      <c r="B2080" s="119" t="s">
        <v>6888</v>
      </c>
      <c r="C2080" s="120" t="str">
        <f t="shared" si="708"/>
        <v>M.020.06.124</v>
      </c>
      <c r="D2080" s="135" t="s">
        <v>7477</v>
      </c>
      <c r="E2080" s="119" t="s">
        <v>6570</v>
      </c>
      <c r="F2080" s="118" t="str">
        <f t="shared" si="709"/>
        <v>Strawberries</v>
      </c>
      <c r="G2080" s="118">
        <f t="shared" si="710"/>
        <v>0.67878784042702001</v>
      </c>
      <c r="H2080" s="118">
        <f t="shared" si="711"/>
        <v>1.0281261080759999E-2</v>
      </c>
      <c r="I2080" s="118">
        <f t="shared" si="712"/>
        <v>6.7093159346260006E-2</v>
      </c>
      <c r="J2080" s="326">
        <f t="shared" si="713"/>
        <v>0</v>
      </c>
      <c r="K2080" s="118">
        <v>0.60141341999999998</v>
      </c>
      <c r="L2080" s="118">
        <v>5.0489208000000001E-2</v>
      </c>
      <c r="M2080" s="118">
        <v>1.6603922E-2</v>
      </c>
      <c r="N2080" s="118">
        <v>1.0280958E-2</v>
      </c>
      <c r="O2080" s="118">
        <v>0</v>
      </c>
      <c r="P2080" s="118">
        <v>0</v>
      </c>
      <c r="Q2080" s="330">
        <v>3.0308075999999999E-7</v>
      </c>
      <c r="R2080" s="330">
        <v>2.934626E-8</v>
      </c>
      <c r="S2080" s="118">
        <v>0</v>
      </c>
      <c r="T2080" s="118">
        <v>0</v>
      </c>
      <c r="U2080" s="118">
        <v>0</v>
      </c>
      <c r="V2080" s="118">
        <v>0</v>
      </c>
      <c r="W2080" s="118">
        <v>0</v>
      </c>
      <c r="X2080" s="118">
        <v>0</v>
      </c>
      <c r="Y2080" s="41"/>
      <c r="Z2080" s="327">
        <f t="shared" si="714"/>
        <v>4.5219054135338341</v>
      </c>
      <c r="AA2080" s="41"/>
      <c r="AB2080" s="111">
        <v>0</v>
      </c>
      <c r="AC2080" s="111">
        <v>0</v>
      </c>
      <c r="AD2080" s="111">
        <v>0</v>
      </c>
      <c r="AE2080" s="111">
        <v>0</v>
      </c>
      <c r="AF2080" s="111">
        <v>0</v>
      </c>
      <c r="AG2080" s="111">
        <v>0</v>
      </c>
      <c r="AH2080" s="111">
        <v>0</v>
      </c>
      <c r="AI2080" s="41"/>
      <c r="AJ2080" s="114">
        <v>9.1059493000000005E-2</v>
      </c>
      <c r="AK2080" s="114">
        <v>8.7253710999999998E-2</v>
      </c>
      <c r="AL2080" s="114">
        <v>3.8057821999999998E-3</v>
      </c>
      <c r="AM2080" s="114">
        <v>0</v>
      </c>
      <c r="AN2080" s="113">
        <f t="shared" si="715"/>
        <v>5.2310378045000001E-6</v>
      </c>
      <c r="AO2080" s="112">
        <f t="shared" si="716"/>
        <v>1.4074638185759999E-8</v>
      </c>
      <c r="AP2080" s="112">
        <f t="shared" si="717"/>
        <v>0</v>
      </c>
      <c r="AQ2080" s="328">
        <v>4.1963281999999998E-6</v>
      </c>
      <c r="AR2080" s="328">
        <v>1.2661334999999999E-8</v>
      </c>
      <c r="AS2080" s="328">
        <v>3.4592575999999998E-13</v>
      </c>
      <c r="AT2080" s="329">
        <v>0</v>
      </c>
      <c r="AU2080" s="329">
        <v>0</v>
      </c>
      <c r="AV2080" s="328">
        <v>1.5287045000000001E-9</v>
      </c>
      <c r="AW2080" s="328">
        <v>1.0331809000000001E-6</v>
      </c>
      <c r="AX2080" s="328">
        <v>2.1670645999999999E-10</v>
      </c>
      <c r="AY2080" s="328">
        <v>1.1962507999999999E-9</v>
      </c>
      <c r="AZ2080" s="329">
        <v>0</v>
      </c>
      <c r="BA2080" s="329">
        <v>0</v>
      </c>
      <c r="BB2080" s="329">
        <v>0</v>
      </c>
      <c r="BC2080" s="329">
        <v>0</v>
      </c>
      <c r="BD2080" s="329">
        <v>0</v>
      </c>
      <c r="BE2080" s="329">
        <v>0</v>
      </c>
      <c r="BF2080" s="329">
        <v>0</v>
      </c>
      <c r="BG2080" s="329">
        <v>0</v>
      </c>
      <c r="BH2080" s="329">
        <v>0</v>
      </c>
      <c r="BI2080" s="329">
        <v>0</v>
      </c>
      <c r="BJ2080" s="329">
        <v>0</v>
      </c>
      <c r="BK2080" s="329">
        <v>0</v>
      </c>
      <c r="BL2080" s="329">
        <v>0</v>
      </c>
      <c r="BM2080" s="41"/>
      <c r="BN2080" s="111">
        <v>1.4623870999999999E-4</v>
      </c>
      <c r="BO2080" s="122">
        <v>8.7506061000000002E-6</v>
      </c>
      <c r="BP2080" s="111">
        <v>1.2608272000000001E-4</v>
      </c>
      <c r="BQ2080" s="122">
        <v>3.4375265000000002E-12</v>
      </c>
      <c r="BR2080" s="122">
        <v>6.4701824E-6</v>
      </c>
      <c r="BS2080" s="122">
        <v>9.8965482000000004E-7</v>
      </c>
      <c r="BT2080" s="111">
        <v>0</v>
      </c>
      <c r="BU2080" s="122">
        <v>1.5020829999999999E-6</v>
      </c>
      <c r="BV2080" s="111">
        <v>0</v>
      </c>
      <c r="BW2080" s="122">
        <v>2.0055031000000001E-10</v>
      </c>
      <c r="BX2080" s="111">
        <v>0</v>
      </c>
      <c r="BY2080" s="111">
        <v>0</v>
      </c>
      <c r="BZ2080" s="111">
        <v>0</v>
      </c>
      <c r="CA2080" s="122">
        <v>2.4432574E-6</v>
      </c>
      <c r="CB2080" s="111">
        <v>0</v>
      </c>
      <c r="CC2080" s="111">
        <v>0</v>
      </c>
      <c r="CD2080" s="111">
        <v>0</v>
      </c>
      <c r="CG2080" s="76" t="s">
        <v>6885</v>
      </c>
    </row>
    <row r="2081" spans="1:85" ht="14.5" customHeight="1">
      <c r="B2081" s="119" t="s">
        <v>6888</v>
      </c>
      <c r="C2081" s="133" t="s">
        <v>7475</v>
      </c>
      <c r="D2081" s="133" t="s">
        <v>7445</v>
      </c>
      <c r="G2081" s="41"/>
      <c r="H2081" s="41"/>
      <c r="I2081" s="41"/>
      <c r="J2081" s="41"/>
      <c r="K2081" s="41"/>
      <c r="L2081" s="41"/>
      <c r="M2081" s="41"/>
      <c r="N2081" s="41"/>
      <c r="O2081" s="41"/>
      <c r="P2081" s="41"/>
      <c r="Q2081" s="41"/>
      <c r="R2081" s="41"/>
      <c r="S2081" s="41"/>
      <c r="T2081" s="41"/>
      <c r="U2081" s="41"/>
      <c r="V2081" s="41"/>
      <c r="W2081" s="41"/>
      <c r="X2081" s="41"/>
      <c r="Y2081" s="41"/>
      <c r="Z2081" s="41"/>
      <c r="AA2081" s="41"/>
      <c r="AB2081" s="41"/>
      <c r="AC2081" s="41"/>
      <c r="AD2081" s="41"/>
      <c r="AE2081" s="41"/>
      <c r="AF2081" s="41"/>
      <c r="AG2081" s="41"/>
      <c r="AH2081" s="41"/>
      <c r="AI2081" s="41"/>
      <c r="AJ2081" s="41"/>
      <c r="AK2081" s="41"/>
      <c r="AL2081" s="41"/>
      <c r="AM2081" s="41"/>
      <c r="AN2081" s="41"/>
      <c r="AO2081" s="41"/>
      <c r="AP2081" s="41"/>
      <c r="AQ2081" s="41"/>
      <c r="AR2081" s="41"/>
      <c r="AS2081" s="41"/>
      <c r="AT2081" s="41"/>
      <c r="AU2081" s="41"/>
      <c r="AV2081" s="41"/>
      <c r="AW2081" s="41"/>
      <c r="AX2081" s="41"/>
      <c r="AY2081" s="41"/>
      <c r="AZ2081" s="41"/>
      <c r="BA2081" s="41"/>
      <c r="BB2081" s="41"/>
      <c r="BC2081" s="41"/>
      <c r="BD2081" s="41"/>
      <c r="BE2081" s="41"/>
      <c r="BF2081" s="41"/>
      <c r="BG2081" s="41"/>
      <c r="BH2081" s="41"/>
      <c r="BI2081" s="41"/>
      <c r="BJ2081" s="41"/>
      <c r="BK2081" s="41"/>
      <c r="BL2081" s="41"/>
      <c r="BM2081" s="41"/>
      <c r="BN2081" s="41"/>
      <c r="BO2081" s="41"/>
      <c r="BP2081" s="41"/>
      <c r="BQ2081" s="41"/>
      <c r="BR2081" s="41"/>
      <c r="BS2081" s="41"/>
      <c r="BT2081" s="41"/>
      <c r="BU2081" s="41"/>
      <c r="BV2081" s="41"/>
      <c r="BW2081" s="41"/>
      <c r="BX2081" s="41"/>
      <c r="BY2081" s="41"/>
      <c r="BZ2081" s="41"/>
      <c r="CA2081" s="41"/>
      <c r="CB2081" s="41"/>
      <c r="CC2081" s="41"/>
      <c r="CD2081" s="41"/>
      <c r="CE2081" s="130"/>
      <c r="CF2081" s="105"/>
    </row>
    <row r="2082" spans="1:85" ht="14.5" customHeight="1">
      <c r="A2082" s="41" t="s">
        <v>7474</v>
      </c>
      <c r="B2082" s="119" t="s">
        <v>6888</v>
      </c>
      <c r="C2082" s="120" t="str">
        <f t="shared" ref="C2082:C2091" si="718">MID(A2082,1,12)</f>
        <v>M.020.07.101</v>
      </c>
      <c r="D2082" s="135" t="s">
        <v>7445</v>
      </c>
      <c r="E2082" s="119" t="s">
        <v>6570</v>
      </c>
      <c r="F2082" s="118" t="str">
        <f t="shared" ref="F2082:F2091" si="719">MID(A2082, 21,85)</f>
        <v>Stuffed biscuit</v>
      </c>
      <c r="G2082" s="118">
        <f t="shared" ref="G2082:G2091" si="720">H2082+I2082+J2082+K2082</f>
        <v>0.84985608253764888</v>
      </c>
      <c r="H2082" s="118">
        <f t="shared" ref="H2082:H2091" si="721">N2082+O2082+P2082+Q2082</f>
        <v>4.5325722324809997E-2</v>
      </c>
      <c r="I2082" s="118">
        <f t="shared" ref="I2082:I2091" si="722">L2082+M2082+R2082</f>
        <v>0.35782082021283895</v>
      </c>
      <c r="J2082" s="326">
        <f t="shared" ref="J2082:J2091" si="723">S2082+IF(T2082="x",0,T2082)+IF(U2082="x",0,U2082)+IF(V2082="x",0,V2082)+W2082+X2082</f>
        <v>0</v>
      </c>
      <c r="K2082" s="118">
        <v>0.44670954000000002</v>
      </c>
      <c r="L2082" s="118">
        <v>0.29833366</v>
      </c>
      <c r="M2082" s="118">
        <v>5.9487123000000003E-2</v>
      </c>
      <c r="N2082" s="118">
        <v>4.5325338E-2</v>
      </c>
      <c r="O2082" s="118">
        <v>0</v>
      </c>
      <c r="P2082" s="118">
        <v>0</v>
      </c>
      <c r="Q2082" s="330">
        <v>3.8432481000000002E-7</v>
      </c>
      <c r="R2082" s="330">
        <v>3.7212839000000002E-8</v>
      </c>
      <c r="S2082" s="118">
        <v>0</v>
      </c>
      <c r="T2082" s="118">
        <v>0</v>
      </c>
      <c r="U2082" s="118">
        <v>0</v>
      </c>
      <c r="V2082" s="118">
        <v>0</v>
      </c>
      <c r="W2082" s="118">
        <v>0</v>
      </c>
      <c r="X2082" s="118">
        <v>0</v>
      </c>
      <c r="Y2082" s="41"/>
      <c r="Z2082" s="327">
        <f t="shared" ref="Z2082:Z2091" si="724">K2082/0.133</f>
        <v>3.3587183458646614</v>
      </c>
      <c r="AA2082" s="41"/>
      <c r="AB2082" s="111">
        <v>0</v>
      </c>
      <c r="AC2082" s="111">
        <v>0</v>
      </c>
      <c r="AD2082" s="111">
        <v>0</v>
      </c>
      <c r="AE2082" s="111">
        <v>0</v>
      </c>
      <c r="AF2082" s="111">
        <v>0</v>
      </c>
      <c r="AG2082" s="111">
        <v>0</v>
      </c>
      <c r="AH2082" s="111">
        <v>0</v>
      </c>
      <c r="AI2082" s="41"/>
      <c r="AJ2082" s="114">
        <v>0.15568401000000001</v>
      </c>
      <c r="AK2082" s="114">
        <v>0.15102331999999999</v>
      </c>
      <c r="AL2082" s="114">
        <v>4.6606807999999998E-3</v>
      </c>
      <c r="AM2082" s="114">
        <v>0</v>
      </c>
      <c r="AN2082" s="113">
        <f t="shared" ref="AN2082:AN2091" si="725">AQ2082+AT2082+AU2082+AV2082+AW2082+BE2082+BF2082+BJ2082</f>
        <v>9.0541561518999991E-6</v>
      </c>
      <c r="AO2082" s="112">
        <f t="shared" ref="AO2082:AO2091" si="726">AR2082+AS2082+AX2082+AY2082+AZ2082+BA2082+BB2082+BC2082+BD2082+BG2082+BK2082+BL2082</f>
        <v>1.7236245371949999E-8</v>
      </c>
      <c r="AP2082" s="112">
        <f t="shared" ref="AP2082:AP2091" si="727">BH2082+BI2082</f>
        <v>0</v>
      </c>
      <c r="AQ2082" s="328">
        <v>3.1168906E-6</v>
      </c>
      <c r="AR2082" s="328">
        <v>9.4044112999999998E-9</v>
      </c>
      <c r="AS2082" s="328">
        <v>2.5694194999999998E-13</v>
      </c>
      <c r="AT2082" s="329">
        <v>0</v>
      </c>
      <c r="AU2082" s="329">
        <v>0</v>
      </c>
      <c r="AV2082" s="328">
        <v>6.7395518999999997E-9</v>
      </c>
      <c r="AW2082" s="328">
        <v>5.9305259999999997E-6</v>
      </c>
      <c r="AX2082" s="328">
        <v>9.5538702999999995E-10</v>
      </c>
      <c r="AY2082" s="328">
        <v>6.8761901E-9</v>
      </c>
      <c r="AZ2082" s="329">
        <v>0</v>
      </c>
      <c r="BA2082" s="329">
        <v>0</v>
      </c>
      <c r="BB2082" s="329">
        <v>0</v>
      </c>
      <c r="BC2082" s="329">
        <v>0</v>
      </c>
      <c r="BD2082" s="329">
        <v>0</v>
      </c>
      <c r="BE2082" s="329">
        <v>0</v>
      </c>
      <c r="BF2082" s="329">
        <v>0</v>
      </c>
      <c r="BG2082" s="329">
        <v>0</v>
      </c>
      <c r="BH2082" s="329">
        <v>0</v>
      </c>
      <c r="BI2082" s="329">
        <v>0</v>
      </c>
      <c r="BJ2082" s="329">
        <v>0</v>
      </c>
      <c r="BK2082" s="329">
        <v>0</v>
      </c>
      <c r="BL2082" s="329">
        <v>0</v>
      </c>
      <c r="BM2082" s="41"/>
      <c r="BN2082" s="111">
        <v>2.0337403E-4</v>
      </c>
      <c r="BO2082" s="122">
        <v>4.9625376999999998E-5</v>
      </c>
      <c r="BP2082" s="122">
        <v>9.3649979000000002E-5</v>
      </c>
      <c r="BQ2082" s="122">
        <v>4.3589922999999999E-12</v>
      </c>
      <c r="BR2082" s="122">
        <v>3.7624564E-5</v>
      </c>
      <c r="BS2082" s="122">
        <v>4.3630605000000001E-6</v>
      </c>
      <c r="BT2082" s="111">
        <v>0</v>
      </c>
      <c r="BU2082" s="122">
        <v>6.6221869000000002E-6</v>
      </c>
      <c r="BV2082" s="111">
        <v>0</v>
      </c>
      <c r="BW2082" s="122">
        <v>2.5430996E-10</v>
      </c>
      <c r="BX2082" s="111">
        <v>0</v>
      </c>
      <c r="BY2082" s="111">
        <v>0</v>
      </c>
      <c r="BZ2082" s="111">
        <v>0</v>
      </c>
      <c r="CA2082" s="122">
        <v>1.1488598999999999E-5</v>
      </c>
      <c r="CB2082" s="111">
        <v>0</v>
      </c>
      <c r="CC2082" s="111">
        <v>0</v>
      </c>
      <c r="CD2082" s="111">
        <v>0</v>
      </c>
      <c r="CG2082" s="76" t="s">
        <v>6885</v>
      </c>
    </row>
    <row r="2083" spans="1:85" ht="14.5" customHeight="1">
      <c r="A2083" s="41" t="s">
        <v>7471</v>
      </c>
      <c r="B2083" s="119" t="s">
        <v>6888</v>
      </c>
      <c r="C2083" s="120" t="str">
        <f t="shared" si="718"/>
        <v>M.020.07.102</v>
      </c>
      <c r="D2083" s="135" t="s">
        <v>7445</v>
      </c>
      <c r="E2083" s="119" t="s">
        <v>6570</v>
      </c>
      <c r="F2083" s="118" t="str">
        <f t="shared" si="719"/>
        <v>Apple pie with butter</v>
      </c>
      <c r="G2083" s="118">
        <f t="shared" si="720"/>
        <v>0.75366953743043696</v>
      </c>
      <c r="H2083" s="118">
        <f t="shared" si="721"/>
        <v>2.8110664146179999E-2</v>
      </c>
      <c r="I2083" s="118">
        <f t="shared" si="722"/>
        <v>0.32352247328425698</v>
      </c>
      <c r="J2083" s="326">
        <f t="shared" si="723"/>
        <v>0</v>
      </c>
      <c r="K2083" s="118">
        <v>0.40203640000000002</v>
      </c>
      <c r="L2083" s="118">
        <v>0.28674726</v>
      </c>
      <c r="M2083" s="118">
        <v>3.6775190999999999E-2</v>
      </c>
      <c r="N2083" s="118">
        <v>2.8110434E-2</v>
      </c>
      <c r="O2083" s="118">
        <v>0</v>
      </c>
      <c r="P2083" s="118">
        <v>0</v>
      </c>
      <c r="Q2083" s="330">
        <v>2.3014617999999999E-7</v>
      </c>
      <c r="R2083" s="330">
        <v>2.2284256999999999E-8</v>
      </c>
      <c r="S2083" s="118">
        <v>0</v>
      </c>
      <c r="T2083" s="118">
        <v>0</v>
      </c>
      <c r="U2083" s="118">
        <v>0</v>
      </c>
      <c r="V2083" s="118">
        <v>0</v>
      </c>
      <c r="W2083" s="118">
        <v>0</v>
      </c>
      <c r="X2083" s="118">
        <v>0</v>
      </c>
      <c r="Y2083" s="41"/>
      <c r="Z2083" s="327">
        <f t="shared" si="724"/>
        <v>3.02283007518797</v>
      </c>
      <c r="AA2083" s="41"/>
      <c r="AB2083" s="111">
        <v>0</v>
      </c>
      <c r="AC2083" s="111">
        <v>0</v>
      </c>
      <c r="AD2083" s="111">
        <v>0</v>
      </c>
      <c r="AE2083" s="111">
        <v>0</v>
      </c>
      <c r="AF2083" s="111">
        <v>0</v>
      </c>
      <c r="AG2083" s="111">
        <v>0</v>
      </c>
      <c r="AH2083" s="111">
        <v>0</v>
      </c>
      <c r="AI2083" s="41"/>
      <c r="AJ2083" s="114">
        <v>0.14320873000000001</v>
      </c>
      <c r="AK2083" s="114">
        <v>0.1390248</v>
      </c>
      <c r="AL2083" s="114">
        <v>4.1839373000000001E-3</v>
      </c>
      <c r="AM2083" s="114">
        <v>0</v>
      </c>
      <c r="AN2083" s="113">
        <f t="shared" si="725"/>
        <v>8.3348198194000005E-6</v>
      </c>
      <c r="AO2083" s="112">
        <f t="shared" si="726"/>
        <v>1.54731408965E-8</v>
      </c>
      <c r="AP2083" s="112">
        <f t="shared" si="727"/>
        <v>0</v>
      </c>
      <c r="AQ2083" s="328">
        <v>2.8051863000000001E-6</v>
      </c>
      <c r="AR2083" s="328">
        <v>8.4639240999999995E-9</v>
      </c>
      <c r="AS2083" s="328">
        <v>2.312465E-13</v>
      </c>
      <c r="AT2083" s="329">
        <v>0</v>
      </c>
      <c r="AU2083" s="329">
        <v>0</v>
      </c>
      <c r="AV2083" s="328">
        <v>4.1798194000000004E-9</v>
      </c>
      <c r="AW2083" s="328">
        <v>5.5254537000000001E-6</v>
      </c>
      <c r="AX2083" s="328">
        <v>5.9252385000000002E-10</v>
      </c>
      <c r="AY2083" s="328">
        <v>6.4164617000000001E-9</v>
      </c>
      <c r="AZ2083" s="329">
        <v>0</v>
      </c>
      <c r="BA2083" s="329">
        <v>0</v>
      </c>
      <c r="BB2083" s="329">
        <v>0</v>
      </c>
      <c r="BC2083" s="329">
        <v>0</v>
      </c>
      <c r="BD2083" s="329">
        <v>0</v>
      </c>
      <c r="BE2083" s="329">
        <v>0</v>
      </c>
      <c r="BF2083" s="329">
        <v>0</v>
      </c>
      <c r="BG2083" s="329">
        <v>0</v>
      </c>
      <c r="BH2083" s="329">
        <v>0</v>
      </c>
      <c r="BI2083" s="329">
        <v>0</v>
      </c>
      <c r="BJ2083" s="329">
        <v>0</v>
      </c>
      <c r="BK2083" s="329">
        <v>0</v>
      </c>
      <c r="BL2083" s="329">
        <v>0</v>
      </c>
      <c r="BM2083" s="41"/>
      <c r="BN2083" s="111">
        <v>1.8035423999999999E-4</v>
      </c>
      <c r="BO2083" s="122">
        <v>4.5613137E-5</v>
      </c>
      <c r="BP2083" s="122">
        <v>8.4284521999999996E-5</v>
      </c>
      <c r="BQ2083" s="122">
        <v>2.6103061999999998E-12</v>
      </c>
      <c r="BR2083" s="122">
        <v>3.5555271999999998E-5</v>
      </c>
      <c r="BS2083" s="122">
        <v>2.7059373E-6</v>
      </c>
      <c r="BT2083" s="111">
        <v>0</v>
      </c>
      <c r="BU2083" s="122">
        <v>4.1070304999999999E-6</v>
      </c>
      <c r="BV2083" s="111">
        <v>0</v>
      </c>
      <c r="BW2083" s="122">
        <v>1.5228906999999999E-10</v>
      </c>
      <c r="BX2083" s="111">
        <v>0</v>
      </c>
      <c r="BY2083" s="111">
        <v>0</v>
      </c>
      <c r="BZ2083" s="111">
        <v>0</v>
      </c>
      <c r="CA2083" s="122">
        <v>8.0881847000000007E-6</v>
      </c>
      <c r="CB2083" s="111">
        <v>0</v>
      </c>
      <c r="CC2083" s="111">
        <v>0</v>
      </c>
      <c r="CD2083" s="111">
        <v>0</v>
      </c>
      <c r="CG2083" s="76" t="s">
        <v>6885</v>
      </c>
    </row>
    <row r="2084" spans="1:85" ht="14.5" customHeight="1">
      <c r="A2084" s="41" t="s">
        <v>7468</v>
      </c>
      <c r="B2084" s="119" t="s">
        <v>6888</v>
      </c>
      <c r="C2084" s="120" t="str">
        <f t="shared" si="718"/>
        <v>M.020.07.103</v>
      </c>
      <c r="D2084" s="135" t="s">
        <v>7445</v>
      </c>
      <c r="E2084" s="119" t="s">
        <v>6570</v>
      </c>
      <c r="F2084" s="118" t="str">
        <f t="shared" si="719"/>
        <v>Apple pie with margarine</v>
      </c>
      <c r="G2084" s="118">
        <f t="shared" si="720"/>
        <v>0.39515374709669204</v>
      </c>
      <c r="H2084" s="118">
        <f t="shared" si="721"/>
        <v>1.5057410166079999E-2</v>
      </c>
      <c r="I2084" s="118">
        <f t="shared" si="722"/>
        <v>0.12332785693061199</v>
      </c>
      <c r="J2084" s="326">
        <f t="shared" si="723"/>
        <v>0</v>
      </c>
      <c r="K2084" s="118">
        <v>0.25676848000000002</v>
      </c>
      <c r="L2084" s="118">
        <v>0.10229109</v>
      </c>
      <c r="M2084" s="118">
        <v>2.1036745999999999E-2</v>
      </c>
      <c r="N2084" s="118">
        <v>1.5057193999999999E-2</v>
      </c>
      <c r="O2084" s="118">
        <v>0</v>
      </c>
      <c r="P2084" s="118">
        <v>0</v>
      </c>
      <c r="Q2084" s="330">
        <v>2.1616608E-7</v>
      </c>
      <c r="R2084" s="330">
        <v>2.0930611999999999E-8</v>
      </c>
      <c r="S2084" s="118">
        <v>0</v>
      </c>
      <c r="T2084" s="118">
        <v>0</v>
      </c>
      <c r="U2084" s="118">
        <v>0</v>
      </c>
      <c r="V2084" s="118">
        <v>0</v>
      </c>
      <c r="W2084" s="118">
        <v>0</v>
      </c>
      <c r="X2084" s="118">
        <v>0</v>
      </c>
      <c r="Y2084" s="41"/>
      <c r="Z2084" s="327">
        <f t="shared" si="724"/>
        <v>1.9305900751879699</v>
      </c>
      <c r="AA2084" s="41"/>
      <c r="AB2084" s="111">
        <v>0</v>
      </c>
      <c r="AC2084" s="111">
        <v>0</v>
      </c>
      <c r="AD2084" s="111">
        <v>0</v>
      </c>
      <c r="AE2084" s="111">
        <v>0</v>
      </c>
      <c r="AF2084" s="111">
        <v>0</v>
      </c>
      <c r="AG2084" s="111">
        <v>0</v>
      </c>
      <c r="AH2084" s="111">
        <v>0</v>
      </c>
      <c r="AI2084" s="41"/>
      <c r="AJ2084" s="114">
        <v>6.5930801999999997E-2</v>
      </c>
      <c r="AK2084" s="114">
        <v>6.3747369999999998E-2</v>
      </c>
      <c r="AL2084" s="114">
        <v>2.1834323E-3</v>
      </c>
      <c r="AM2084" s="114">
        <v>0</v>
      </c>
      <c r="AN2084" s="113">
        <f t="shared" si="725"/>
        <v>3.8217847965E-6</v>
      </c>
      <c r="AO2084" s="112">
        <f t="shared" si="726"/>
        <v>8.0748234201399995E-9</v>
      </c>
      <c r="AP2084" s="112">
        <f t="shared" si="727"/>
        <v>0</v>
      </c>
      <c r="AQ2084" s="328">
        <v>1.7915876E-6</v>
      </c>
      <c r="AR2084" s="328">
        <v>5.4056521999999997E-9</v>
      </c>
      <c r="AS2084" s="328">
        <v>1.4769014E-13</v>
      </c>
      <c r="AT2084" s="329">
        <v>0</v>
      </c>
      <c r="AU2084" s="329">
        <v>0</v>
      </c>
      <c r="AV2084" s="328">
        <v>2.2388964999999999E-9</v>
      </c>
      <c r="AW2084" s="328">
        <v>2.0279582999999998E-6</v>
      </c>
      <c r="AX2084" s="328">
        <v>3.1738202999999999E-10</v>
      </c>
      <c r="AY2084" s="328">
        <v>2.3516415E-9</v>
      </c>
      <c r="AZ2084" s="329">
        <v>0</v>
      </c>
      <c r="BA2084" s="329">
        <v>0</v>
      </c>
      <c r="BB2084" s="329">
        <v>0</v>
      </c>
      <c r="BC2084" s="329">
        <v>0</v>
      </c>
      <c r="BD2084" s="329">
        <v>0</v>
      </c>
      <c r="BE2084" s="329">
        <v>0</v>
      </c>
      <c r="BF2084" s="329">
        <v>0</v>
      </c>
      <c r="BG2084" s="329">
        <v>0</v>
      </c>
      <c r="BH2084" s="329">
        <v>0</v>
      </c>
      <c r="BI2084" s="329">
        <v>0</v>
      </c>
      <c r="BJ2084" s="329">
        <v>0</v>
      </c>
      <c r="BK2084" s="329">
        <v>0</v>
      </c>
      <c r="BL2084" s="329">
        <v>0</v>
      </c>
      <c r="BM2084" s="41"/>
      <c r="BN2084" s="122">
        <v>9.1157646999999998E-5</v>
      </c>
      <c r="BO2084" s="122">
        <v>1.6950032999999999E-5</v>
      </c>
      <c r="BP2084" s="122">
        <v>5.3829974E-5</v>
      </c>
      <c r="BQ2084" s="122">
        <v>2.4517446E-12</v>
      </c>
      <c r="BR2084" s="122">
        <v>1.2881481999999999E-5</v>
      </c>
      <c r="BS2084" s="122">
        <v>1.4494199E-6</v>
      </c>
      <c r="BT2084" s="111">
        <v>0</v>
      </c>
      <c r="BU2084" s="122">
        <v>2.1999075E-6</v>
      </c>
      <c r="BV2084" s="111">
        <v>0</v>
      </c>
      <c r="BW2084" s="122">
        <v>1.4303835E-10</v>
      </c>
      <c r="BX2084" s="111">
        <v>0</v>
      </c>
      <c r="BY2084" s="111">
        <v>0</v>
      </c>
      <c r="BZ2084" s="111">
        <v>0</v>
      </c>
      <c r="CA2084" s="122">
        <v>3.8466848999999998E-6</v>
      </c>
      <c r="CB2084" s="111">
        <v>0</v>
      </c>
      <c r="CC2084" s="111">
        <v>0</v>
      </c>
      <c r="CD2084" s="111">
        <v>0</v>
      </c>
      <c r="CG2084" s="76" t="s">
        <v>6885</v>
      </c>
    </row>
    <row r="2085" spans="1:85" ht="14.5" customHeight="1">
      <c r="A2085" s="41" t="s">
        <v>7465</v>
      </c>
      <c r="B2085" s="119" t="s">
        <v>6888</v>
      </c>
      <c r="C2085" s="120" t="str">
        <f t="shared" si="718"/>
        <v>M.020.07.104</v>
      </c>
      <c r="D2085" s="135" t="s">
        <v>7445</v>
      </c>
      <c r="E2085" s="119" t="s">
        <v>6570</v>
      </c>
      <c r="F2085" s="118" t="str">
        <f t="shared" si="719"/>
        <v>Biscuit, wheat/whole wheat</v>
      </c>
      <c r="G2085" s="118">
        <f t="shared" si="720"/>
        <v>0.56110915863728095</v>
      </c>
      <c r="H2085" s="118">
        <f t="shared" si="721"/>
        <v>2.1888311564750001E-2</v>
      </c>
      <c r="I2085" s="118">
        <f t="shared" si="722"/>
        <v>0.13800866707253098</v>
      </c>
      <c r="J2085" s="326">
        <f t="shared" si="723"/>
        <v>0</v>
      </c>
      <c r="K2085" s="118">
        <v>0.40121217999999997</v>
      </c>
      <c r="L2085" s="118">
        <v>0.10703464</v>
      </c>
      <c r="M2085" s="118">
        <v>3.0973994000000001E-2</v>
      </c>
      <c r="N2085" s="118">
        <v>2.188797E-2</v>
      </c>
      <c r="O2085" s="118">
        <v>0</v>
      </c>
      <c r="P2085" s="118">
        <v>0</v>
      </c>
      <c r="Q2085" s="330">
        <v>3.4156475000000002E-7</v>
      </c>
      <c r="R2085" s="330">
        <v>3.3072531E-8</v>
      </c>
      <c r="S2085" s="118">
        <v>0</v>
      </c>
      <c r="T2085" s="118">
        <v>0</v>
      </c>
      <c r="U2085" s="118">
        <v>0</v>
      </c>
      <c r="V2085" s="118">
        <v>0</v>
      </c>
      <c r="W2085" s="118">
        <v>0</v>
      </c>
      <c r="X2085" s="118">
        <v>0</v>
      </c>
      <c r="Y2085" s="41"/>
      <c r="Z2085" s="327">
        <f t="shared" si="724"/>
        <v>3.0166329323308267</v>
      </c>
      <c r="AA2085" s="41"/>
      <c r="AB2085" s="111">
        <v>0</v>
      </c>
      <c r="AC2085" s="111">
        <v>0</v>
      </c>
      <c r="AD2085" s="111">
        <v>0</v>
      </c>
      <c r="AE2085" s="111">
        <v>0</v>
      </c>
      <c r="AF2085" s="111">
        <v>0</v>
      </c>
      <c r="AG2085" s="111">
        <v>0</v>
      </c>
      <c r="AH2085" s="111">
        <v>0</v>
      </c>
      <c r="AI2085" s="41"/>
      <c r="AJ2085" s="114">
        <v>8.6395277000000006E-2</v>
      </c>
      <c r="AK2085" s="114">
        <v>8.3300463000000005E-2</v>
      </c>
      <c r="AL2085" s="114">
        <v>3.0948139E-3</v>
      </c>
      <c r="AM2085" s="114">
        <v>0</v>
      </c>
      <c r="AN2085" s="113">
        <f t="shared" si="725"/>
        <v>4.9940324837E-6</v>
      </c>
      <c r="AO2085" s="112">
        <f t="shared" si="726"/>
        <v>1.144531754242E-8</v>
      </c>
      <c r="AP2085" s="112">
        <f t="shared" si="727"/>
        <v>0</v>
      </c>
      <c r="AQ2085" s="328">
        <v>2.7994353E-6</v>
      </c>
      <c r="AR2085" s="328">
        <v>8.4465722000000004E-9</v>
      </c>
      <c r="AS2085" s="328">
        <v>2.3077241999999998E-13</v>
      </c>
      <c r="AT2085" s="329">
        <v>0</v>
      </c>
      <c r="AU2085" s="329">
        <v>0</v>
      </c>
      <c r="AV2085" s="328">
        <v>3.2545837000000001E-9</v>
      </c>
      <c r="AW2085" s="328">
        <v>2.1913426E-6</v>
      </c>
      <c r="AX2085" s="328">
        <v>4.6136406999999998E-10</v>
      </c>
      <c r="AY2085" s="328">
        <v>2.5371504999999998E-9</v>
      </c>
      <c r="AZ2085" s="329">
        <v>0</v>
      </c>
      <c r="BA2085" s="329">
        <v>0</v>
      </c>
      <c r="BB2085" s="329">
        <v>0</v>
      </c>
      <c r="BC2085" s="329">
        <v>0</v>
      </c>
      <c r="BD2085" s="329">
        <v>0</v>
      </c>
      <c r="BE2085" s="329">
        <v>0</v>
      </c>
      <c r="BF2085" s="329">
        <v>0</v>
      </c>
      <c r="BG2085" s="329">
        <v>0</v>
      </c>
      <c r="BH2085" s="329">
        <v>0</v>
      </c>
      <c r="BI2085" s="329">
        <v>0</v>
      </c>
      <c r="BJ2085" s="329">
        <v>0</v>
      </c>
      <c r="BK2085" s="329">
        <v>0</v>
      </c>
      <c r="BL2085" s="329">
        <v>0</v>
      </c>
      <c r="BM2085" s="41"/>
      <c r="BN2085" s="111">
        <v>1.2689765999999999E-4</v>
      </c>
      <c r="BO2085" s="122">
        <v>1.8563380000000001E-5</v>
      </c>
      <c r="BP2085" s="122">
        <v>8.4111730000000005E-5</v>
      </c>
      <c r="BQ2085" s="122">
        <v>3.87401E-12</v>
      </c>
      <c r="BR2085" s="122">
        <v>1.3720121999999999E-5</v>
      </c>
      <c r="BS2085" s="122">
        <v>2.1069570000000002E-6</v>
      </c>
      <c r="BT2085" s="111">
        <v>0</v>
      </c>
      <c r="BU2085" s="122">
        <v>3.1979072000000002E-6</v>
      </c>
      <c r="BV2085" s="111">
        <v>0</v>
      </c>
      <c r="BW2085" s="122">
        <v>2.2601539E-10</v>
      </c>
      <c r="BX2085" s="111">
        <v>0</v>
      </c>
      <c r="BY2085" s="111">
        <v>0</v>
      </c>
      <c r="BZ2085" s="111">
        <v>0</v>
      </c>
      <c r="CA2085" s="122">
        <v>5.1973334000000002E-6</v>
      </c>
      <c r="CB2085" s="111">
        <v>0</v>
      </c>
      <c r="CC2085" s="111">
        <v>0</v>
      </c>
      <c r="CD2085" s="111">
        <v>0</v>
      </c>
      <c r="CG2085" s="76" t="s">
        <v>6885</v>
      </c>
    </row>
    <row r="2086" spans="1:85" ht="14.5" customHeight="1">
      <c r="A2086" s="41" t="s">
        <v>7462</v>
      </c>
      <c r="B2086" s="119" t="s">
        <v>6888</v>
      </c>
      <c r="C2086" s="120" t="str">
        <f t="shared" si="718"/>
        <v>M.020.07.105</v>
      </c>
      <c r="D2086" s="135" t="s">
        <v>7445</v>
      </c>
      <c r="E2086" s="119" t="s">
        <v>6570</v>
      </c>
      <c r="F2086" s="118" t="str">
        <f t="shared" si="719"/>
        <v>Biscuit, fruit</v>
      </c>
      <c r="G2086" s="118">
        <f t="shared" si="720"/>
        <v>0.56596683395691993</v>
      </c>
      <c r="H2086" s="118">
        <f t="shared" si="721"/>
        <v>3.301455273896E-2</v>
      </c>
      <c r="I2086" s="118">
        <f t="shared" si="722"/>
        <v>0.22554309121795998</v>
      </c>
      <c r="J2086" s="326">
        <f t="shared" si="723"/>
        <v>0</v>
      </c>
      <c r="K2086" s="118">
        <v>0.30740919</v>
      </c>
      <c r="L2086" s="118">
        <v>0.18145285999999999</v>
      </c>
      <c r="M2086" s="118">
        <v>4.4090198999999997E-2</v>
      </c>
      <c r="N2086" s="118">
        <v>3.3014219999999997E-2</v>
      </c>
      <c r="O2086" s="118">
        <v>0</v>
      </c>
      <c r="P2086" s="118">
        <v>0</v>
      </c>
      <c r="Q2086" s="330">
        <v>3.3273895999999999E-7</v>
      </c>
      <c r="R2086" s="330">
        <v>3.2217959999999998E-8</v>
      </c>
      <c r="S2086" s="118">
        <v>0</v>
      </c>
      <c r="T2086" s="118">
        <v>0</v>
      </c>
      <c r="U2086" s="118">
        <v>0</v>
      </c>
      <c r="V2086" s="118">
        <v>0</v>
      </c>
      <c r="W2086" s="118">
        <v>0</v>
      </c>
      <c r="X2086" s="118">
        <v>0</v>
      </c>
      <c r="Y2086" s="41"/>
      <c r="Z2086" s="327">
        <f t="shared" si="724"/>
        <v>2.3113472932330827</v>
      </c>
      <c r="AA2086" s="41"/>
      <c r="AB2086" s="111">
        <v>0</v>
      </c>
      <c r="AC2086" s="111">
        <v>0</v>
      </c>
      <c r="AD2086" s="111">
        <v>0</v>
      </c>
      <c r="AE2086" s="111">
        <v>0</v>
      </c>
      <c r="AF2086" s="111">
        <v>0</v>
      </c>
      <c r="AG2086" s="111">
        <v>0</v>
      </c>
      <c r="AH2086" s="111">
        <v>0</v>
      </c>
      <c r="AI2086" s="41"/>
      <c r="AJ2086" s="114">
        <v>0.10013991</v>
      </c>
      <c r="AK2086" s="114">
        <v>9.7052484999999994E-2</v>
      </c>
      <c r="AL2086" s="114">
        <v>3.0874228000000001E-3</v>
      </c>
      <c r="AM2086" s="114">
        <v>0</v>
      </c>
      <c r="AN2086" s="113">
        <f t="shared" si="725"/>
        <v>5.8184942771999995E-6</v>
      </c>
      <c r="AO2086" s="112">
        <f t="shared" si="726"/>
        <v>1.1417983688070001E-8</v>
      </c>
      <c r="AP2086" s="112">
        <f t="shared" si="727"/>
        <v>0</v>
      </c>
      <c r="AQ2086" s="328">
        <v>2.1449302999999998E-6</v>
      </c>
      <c r="AR2086" s="328">
        <v>6.4717724000000002E-9</v>
      </c>
      <c r="AS2086" s="328">
        <v>1.7681807E-13</v>
      </c>
      <c r="AT2086" s="329">
        <v>0</v>
      </c>
      <c r="AU2086" s="329">
        <v>0</v>
      </c>
      <c r="AV2086" s="328">
        <v>4.9089771999999997E-9</v>
      </c>
      <c r="AW2086" s="328">
        <v>3.6686549999999999E-6</v>
      </c>
      <c r="AX2086" s="328">
        <v>6.9588797000000002E-10</v>
      </c>
      <c r="AY2086" s="328">
        <v>4.2501465000000004E-9</v>
      </c>
      <c r="AZ2086" s="329">
        <v>0</v>
      </c>
      <c r="BA2086" s="329">
        <v>0</v>
      </c>
      <c r="BB2086" s="329">
        <v>0</v>
      </c>
      <c r="BC2086" s="329">
        <v>0</v>
      </c>
      <c r="BD2086" s="329">
        <v>0</v>
      </c>
      <c r="BE2086" s="329">
        <v>0</v>
      </c>
      <c r="BF2086" s="329">
        <v>0</v>
      </c>
      <c r="BG2086" s="329">
        <v>0</v>
      </c>
      <c r="BH2086" s="329">
        <v>0</v>
      </c>
      <c r="BI2086" s="329">
        <v>0</v>
      </c>
      <c r="BJ2086" s="329">
        <v>0</v>
      </c>
      <c r="BK2086" s="329">
        <v>0</v>
      </c>
      <c r="BL2086" s="329">
        <v>0</v>
      </c>
      <c r="BM2086" s="41"/>
      <c r="BN2086" s="111">
        <v>1.3449322E-4</v>
      </c>
      <c r="BO2086" s="122">
        <v>3.0917963999999999E-5</v>
      </c>
      <c r="BP2086" s="122">
        <v>6.4446495E-5</v>
      </c>
      <c r="BQ2086" s="122">
        <v>3.7739083000000003E-12</v>
      </c>
      <c r="BR2086" s="122">
        <v>2.3098347000000001E-5</v>
      </c>
      <c r="BS2086" s="122">
        <v>3.1779804999999999E-6</v>
      </c>
      <c r="BT2086" s="111">
        <v>0</v>
      </c>
      <c r="BU2086" s="122">
        <v>4.8234904000000004E-6</v>
      </c>
      <c r="BV2086" s="111">
        <v>0</v>
      </c>
      <c r="BW2086" s="122">
        <v>2.2017531E-10</v>
      </c>
      <c r="BX2086" s="111">
        <v>0</v>
      </c>
      <c r="BY2086" s="111">
        <v>0</v>
      </c>
      <c r="BZ2086" s="111">
        <v>0</v>
      </c>
      <c r="CA2086" s="122">
        <v>8.0287163000000001E-6</v>
      </c>
      <c r="CB2086" s="111">
        <v>0</v>
      </c>
      <c r="CC2086" s="111">
        <v>0</v>
      </c>
      <c r="CD2086" s="111">
        <v>0</v>
      </c>
      <c r="CG2086" s="76" t="s">
        <v>6885</v>
      </c>
    </row>
    <row r="2087" spans="1:85" ht="14.5" customHeight="1">
      <c r="A2087" s="41" t="s">
        <v>7459</v>
      </c>
      <c r="B2087" s="119" t="s">
        <v>6888</v>
      </c>
      <c r="C2087" s="120" t="str">
        <f t="shared" si="718"/>
        <v>M.020.07.106</v>
      </c>
      <c r="D2087" s="135" t="s">
        <v>7445</v>
      </c>
      <c r="E2087" s="119" t="s">
        <v>6570</v>
      </c>
      <c r="F2087" s="118" t="str">
        <f t="shared" si="719"/>
        <v>Biscuit</v>
      </c>
      <c r="G2087" s="118">
        <f t="shared" si="720"/>
        <v>0.50919851014804696</v>
      </c>
      <c r="H2087" s="118">
        <f t="shared" si="721"/>
        <v>2.1796761473299998E-2</v>
      </c>
      <c r="I2087" s="118">
        <f t="shared" si="722"/>
        <v>0.13554502867474699</v>
      </c>
      <c r="J2087" s="326">
        <f t="shared" si="723"/>
        <v>0</v>
      </c>
      <c r="K2087" s="118">
        <v>0.35185672000000001</v>
      </c>
      <c r="L2087" s="118">
        <v>0.10518552</v>
      </c>
      <c r="M2087" s="118">
        <v>3.0359479000000002E-2</v>
      </c>
      <c r="N2087" s="118">
        <v>2.1796454999999999E-2</v>
      </c>
      <c r="O2087" s="118">
        <v>0</v>
      </c>
      <c r="P2087" s="118">
        <v>0</v>
      </c>
      <c r="Q2087" s="330">
        <v>3.0647330000000002E-7</v>
      </c>
      <c r="R2087" s="330">
        <v>2.9674747000000001E-8</v>
      </c>
      <c r="S2087" s="118">
        <v>0</v>
      </c>
      <c r="T2087" s="118">
        <v>0</v>
      </c>
      <c r="U2087" s="118">
        <v>0</v>
      </c>
      <c r="V2087" s="118">
        <v>0</v>
      </c>
      <c r="W2087" s="118">
        <v>0</v>
      </c>
      <c r="X2087" s="118">
        <v>0</v>
      </c>
      <c r="Y2087" s="41"/>
      <c r="Z2087" s="327">
        <f t="shared" si="724"/>
        <v>2.6455392481203006</v>
      </c>
      <c r="AA2087" s="41"/>
      <c r="AB2087" s="111">
        <v>0</v>
      </c>
      <c r="AC2087" s="111">
        <v>0</v>
      </c>
      <c r="AD2087" s="111">
        <v>0</v>
      </c>
      <c r="AE2087" s="111">
        <v>0</v>
      </c>
      <c r="AF2087" s="111">
        <v>0</v>
      </c>
      <c r="AG2087" s="111">
        <v>0</v>
      </c>
      <c r="AH2087" s="111">
        <v>0</v>
      </c>
      <c r="AI2087" s="41"/>
      <c r="AJ2087" s="114">
        <v>7.9781094999999996E-2</v>
      </c>
      <c r="AK2087" s="114">
        <v>7.6978659000000005E-2</v>
      </c>
      <c r="AL2087" s="114">
        <v>2.8024363999999999E-3</v>
      </c>
      <c r="AM2087" s="114">
        <v>0</v>
      </c>
      <c r="AN2087" s="113">
        <f t="shared" si="725"/>
        <v>4.6150274761999997E-6</v>
      </c>
      <c r="AO2087" s="112">
        <f t="shared" si="726"/>
        <v>1.0364039873749999E-8</v>
      </c>
      <c r="AP2087" s="112">
        <f t="shared" si="727"/>
        <v>0</v>
      </c>
      <c r="AQ2087" s="328">
        <v>2.4550603999999999E-6</v>
      </c>
      <c r="AR2087" s="328">
        <v>7.4075100000000002E-9</v>
      </c>
      <c r="AS2087" s="328">
        <v>2.0238375000000001E-13</v>
      </c>
      <c r="AT2087" s="329">
        <v>0</v>
      </c>
      <c r="AU2087" s="329">
        <v>0</v>
      </c>
      <c r="AV2087" s="328">
        <v>3.2409762000000001E-9</v>
      </c>
      <c r="AW2087" s="328">
        <v>2.1567260999999998E-6</v>
      </c>
      <c r="AX2087" s="328">
        <v>4.5943509000000001E-10</v>
      </c>
      <c r="AY2087" s="328">
        <v>2.4968924E-9</v>
      </c>
      <c r="AZ2087" s="329">
        <v>0</v>
      </c>
      <c r="BA2087" s="329">
        <v>0</v>
      </c>
      <c r="BB2087" s="329">
        <v>0</v>
      </c>
      <c r="BC2087" s="329">
        <v>0</v>
      </c>
      <c r="BD2087" s="329">
        <v>0</v>
      </c>
      <c r="BE2087" s="329">
        <v>0</v>
      </c>
      <c r="BF2087" s="329">
        <v>0</v>
      </c>
      <c r="BG2087" s="329">
        <v>0</v>
      </c>
      <c r="BH2087" s="329">
        <v>0</v>
      </c>
      <c r="BI2087" s="329">
        <v>0</v>
      </c>
      <c r="BJ2087" s="329">
        <v>0</v>
      </c>
      <c r="BK2087" s="329">
        <v>0</v>
      </c>
      <c r="BL2087" s="329">
        <v>0</v>
      </c>
      <c r="BM2087" s="41"/>
      <c r="BN2087" s="111">
        <v>1.159856E-4</v>
      </c>
      <c r="BO2087" s="122">
        <v>1.8281349000000001E-5</v>
      </c>
      <c r="BP2087" s="122">
        <v>7.3764655000000006E-5</v>
      </c>
      <c r="BQ2087" s="122">
        <v>3.4760044999999999E-12</v>
      </c>
      <c r="BR2087" s="122">
        <v>1.3494372000000001E-5</v>
      </c>
      <c r="BS2087" s="122">
        <v>2.0981477000000001E-6</v>
      </c>
      <c r="BT2087" s="111">
        <v>0</v>
      </c>
      <c r="BU2087" s="122">
        <v>3.1845366E-6</v>
      </c>
      <c r="BV2087" s="111">
        <v>0</v>
      </c>
      <c r="BW2087" s="122">
        <v>2.0279517E-10</v>
      </c>
      <c r="BX2087" s="111">
        <v>0</v>
      </c>
      <c r="BY2087" s="111">
        <v>0</v>
      </c>
      <c r="BZ2087" s="111">
        <v>0</v>
      </c>
      <c r="CA2087" s="122">
        <v>5.1623338000000003E-6</v>
      </c>
      <c r="CB2087" s="111">
        <v>0</v>
      </c>
      <c r="CC2087" s="111">
        <v>0</v>
      </c>
      <c r="CD2087" s="111">
        <v>0</v>
      </c>
      <c r="CG2087" s="76" t="s">
        <v>6885</v>
      </c>
    </row>
    <row r="2088" spans="1:85" ht="14.5" customHeight="1">
      <c r="A2088" s="41" t="s">
        <v>7456</v>
      </c>
      <c r="B2088" s="119" t="s">
        <v>6888</v>
      </c>
      <c r="C2088" s="120" t="str">
        <f t="shared" si="718"/>
        <v>M.020.07.107</v>
      </c>
      <c r="D2088" s="135" t="s">
        <v>7445</v>
      </c>
      <c r="E2088" s="119" t="s">
        <v>6570</v>
      </c>
      <c r="F2088" s="118" t="str">
        <f t="shared" si="719"/>
        <v>Gingerbread</v>
      </c>
      <c r="G2088" s="118">
        <f t="shared" si="720"/>
        <v>0.25394587449642403</v>
      </c>
      <c r="H2088" s="118">
        <f t="shared" si="721"/>
        <v>1.4037313796839999E-2</v>
      </c>
      <c r="I2088" s="118">
        <f t="shared" si="722"/>
        <v>8.9199820699584001E-2</v>
      </c>
      <c r="J2088" s="326">
        <f t="shared" si="723"/>
        <v>0</v>
      </c>
      <c r="K2088" s="118">
        <v>0.15070874000000001</v>
      </c>
      <c r="L2088" s="118">
        <v>6.9857992999999993E-2</v>
      </c>
      <c r="M2088" s="118">
        <v>1.9341810000000001E-2</v>
      </c>
      <c r="N2088" s="118">
        <v>1.4037131E-2</v>
      </c>
      <c r="O2088" s="118">
        <v>0</v>
      </c>
      <c r="P2088" s="118">
        <v>0</v>
      </c>
      <c r="Q2088" s="330">
        <v>1.8279683999999999E-7</v>
      </c>
      <c r="R2088" s="330">
        <v>1.7699583999999999E-8</v>
      </c>
      <c r="S2088" s="118">
        <v>0</v>
      </c>
      <c r="T2088" s="118">
        <v>0</v>
      </c>
      <c r="U2088" s="118">
        <v>0</v>
      </c>
      <c r="V2088" s="118">
        <v>0</v>
      </c>
      <c r="W2088" s="118">
        <v>0</v>
      </c>
      <c r="X2088" s="118">
        <v>0</v>
      </c>
      <c r="Y2088" s="41"/>
      <c r="Z2088" s="327">
        <f t="shared" si="724"/>
        <v>1.1331484210526315</v>
      </c>
      <c r="AA2088" s="41"/>
      <c r="AB2088" s="111">
        <v>0</v>
      </c>
      <c r="AC2088" s="111">
        <v>0</v>
      </c>
      <c r="AD2088" s="111">
        <v>0</v>
      </c>
      <c r="AE2088" s="111">
        <v>0</v>
      </c>
      <c r="AF2088" s="111">
        <v>0</v>
      </c>
      <c r="AG2088" s="111">
        <v>0</v>
      </c>
      <c r="AH2088" s="111">
        <v>0</v>
      </c>
      <c r="AI2088" s="41"/>
      <c r="AJ2088" s="114">
        <v>4.2768915999999997E-2</v>
      </c>
      <c r="AK2088" s="114">
        <v>4.1384035E-2</v>
      </c>
      <c r="AL2088" s="114">
        <v>1.3848808000000001E-3</v>
      </c>
      <c r="AM2088" s="114">
        <v>0</v>
      </c>
      <c r="AN2088" s="113">
        <f t="shared" si="725"/>
        <v>2.4810573203999999E-6</v>
      </c>
      <c r="AO2088" s="112">
        <f t="shared" si="726"/>
        <v>5.1216006758569996E-9</v>
      </c>
      <c r="AP2088" s="112">
        <f t="shared" si="727"/>
        <v>0</v>
      </c>
      <c r="AQ2088" s="328">
        <v>1.0515617999999999E-6</v>
      </c>
      <c r="AR2088" s="328">
        <v>3.1728157000000001E-9</v>
      </c>
      <c r="AS2088" s="328">
        <v>8.6685857000000002E-14</v>
      </c>
      <c r="AT2088" s="329">
        <v>0</v>
      </c>
      <c r="AU2088" s="329">
        <v>0</v>
      </c>
      <c r="AV2088" s="328">
        <v>2.0872203999999999E-9</v>
      </c>
      <c r="AW2088" s="328">
        <v>1.4274082999999999E-6</v>
      </c>
      <c r="AX2088" s="328">
        <v>2.9588068999999999E-10</v>
      </c>
      <c r="AY2088" s="328">
        <v>1.6528175999999999E-9</v>
      </c>
      <c r="AZ2088" s="329">
        <v>0</v>
      </c>
      <c r="BA2088" s="329">
        <v>0</v>
      </c>
      <c r="BB2088" s="329">
        <v>0</v>
      </c>
      <c r="BC2088" s="329">
        <v>0</v>
      </c>
      <c r="BD2088" s="329">
        <v>0</v>
      </c>
      <c r="BE2088" s="329">
        <v>0</v>
      </c>
      <c r="BF2088" s="329">
        <v>0</v>
      </c>
      <c r="BG2088" s="329">
        <v>0</v>
      </c>
      <c r="BH2088" s="329">
        <v>0</v>
      </c>
      <c r="BI2088" s="329">
        <v>0</v>
      </c>
      <c r="BJ2088" s="329">
        <v>0</v>
      </c>
      <c r="BK2088" s="329">
        <v>0</v>
      </c>
      <c r="BL2088" s="329">
        <v>0</v>
      </c>
      <c r="BM2088" s="41"/>
      <c r="BN2088" s="122">
        <v>5.9369140999999999E-5</v>
      </c>
      <c r="BO2088" s="122">
        <v>1.2082194E-5</v>
      </c>
      <c r="BP2088" s="122">
        <v>3.1595186E-5</v>
      </c>
      <c r="BQ2088" s="122">
        <v>2.0732723999999999E-12</v>
      </c>
      <c r="BR2088" s="122">
        <v>8.9448981000000008E-6</v>
      </c>
      <c r="BS2088" s="122">
        <v>1.3512276E-6</v>
      </c>
      <c r="BT2088" s="111">
        <v>0</v>
      </c>
      <c r="BU2088" s="122">
        <v>2.0508728000000001E-6</v>
      </c>
      <c r="BV2088" s="111">
        <v>0</v>
      </c>
      <c r="BW2088" s="122">
        <v>1.2095773000000001E-10</v>
      </c>
      <c r="BX2088" s="111">
        <v>0</v>
      </c>
      <c r="BY2088" s="111">
        <v>0</v>
      </c>
      <c r="BZ2088" s="111">
        <v>0</v>
      </c>
      <c r="CA2088" s="122">
        <v>3.3446404000000001E-6</v>
      </c>
      <c r="CB2088" s="111">
        <v>0</v>
      </c>
      <c r="CC2088" s="111">
        <v>0</v>
      </c>
      <c r="CD2088" s="111">
        <v>0</v>
      </c>
      <c r="CG2088" s="76" t="s">
        <v>6885</v>
      </c>
    </row>
    <row r="2089" spans="1:85" ht="14.5" customHeight="1">
      <c r="A2089" s="41" t="s">
        <v>7453</v>
      </c>
      <c r="B2089" s="119" t="s">
        <v>6888</v>
      </c>
      <c r="C2089" s="120" t="str">
        <f t="shared" si="718"/>
        <v>M.020.07.108</v>
      </c>
      <c r="D2089" s="135" t="s">
        <v>7445</v>
      </c>
      <c r="E2089" s="119" t="s">
        <v>6570</v>
      </c>
      <c r="F2089" s="118" t="str">
        <f t="shared" si="719"/>
        <v>Cake with butter</v>
      </c>
      <c r="G2089" s="118">
        <f t="shared" si="720"/>
        <v>1.4803231938538159</v>
      </c>
      <c r="H2089" s="118">
        <f t="shared" si="721"/>
        <v>5.922066684749E-2</v>
      </c>
      <c r="I2089" s="118">
        <f t="shared" si="722"/>
        <v>0.75971959700632596</v>
      </c>
      <c r="J2089" s="326">
        <f t="shared" si="723"/>
        <v>0</v>
      </c>
      <c r="K2089" s="118">
        <v>0.66138293000000004</v>
      </c>
      <c r="L2089" s="118">
        <v>0.68342670000000005</v>
      </c>
      <c r="M2089" s="118">
        <v>7.6292858000000005E-2</v>
      </c>
      <c r="N2089" s="118">
        <v>5.9220264000000002E-2</v>
      </c>
      <c r="O2089" s="118">
        <v>0</v>
      </c>
      <c r="P2089" s="118">
        <v>0</v>
      </c>
      <c r="Q2089" s="330">
        <v>4.0284748999999998E-7</v>
      </c>
      <c r="R2089" s="330">
        <v>3.9006325999999997E-8</v>
      </c>
      <c r="S2089" s="118">
        <v>0</v>
      </c>
      <c r="T2089" s="118">
        <v>0</v>
      </c>
      <c r="U2089" s="118">
        <v>0</v>
      </c>
      <c r="V2089" s="118">
        <v>0</v>
      </c>
      <c r="W2089" s="118">
        <v>0</v>
      </c>
      <c r="X2089" s="118">
        <v>0</v>
      </c>
      <c r="Y2089" s="41"/>
      <c r="Z2089" s="327">
        <f t="shared" si="724"/>
        <v>4.9728039849624057</v>
      </c>
      <c r="AA2089" s="41"/>
      <c r="AB2089" s="111">
        <v>0</v>
      </c>
      <c r="AC2089" s="111">
        <v>0</v>
      </c>
      <c r="AD2089" s="111">
        <v>0</v>
      </c>
      <c r="AE2089" s="111">
        <v>0</v>
      </c>
      <c r="AF2089" s="111">
        <v>0</v>
      </c>
      <c r="AG2089" s="111">
        <v>0</v>
      </c>
      <c r="AH2089" s="111">
        <v>0</v>
      </c>
      <c r="AI2089" s="41"/>
      <c r="AJ2089" s="114">
        <v>0.30352873000000002</v>
      </c>
      <c r="AK2089" s="114">
        <v>0.29531711999999999</v>
      </c>
      <c r="AL2089" s="114">
        <v>8.2116105000000009E-3</v>
      </c>
      <c r="AM2089" s="114">
        <v>0</v>
      </c>
      <c r="AN2089" s="113">
        <f t="shared" si="725"/>
        <v>1.7704863727399999E-5</v>
      </c>
      <c r="AO2089" s="112">
        <f t="shared" si="726"/>
        <v>3.0368381719500004E-8</v>
      </c>
      <c r="AP2089" s="112">
        <f t="shared" si="727"/>
        <v>0</v>
      </c>
      <c r="AQ2089" s="328">
        <v>4.6147620999999996E-6</v>
      </c>
      <c r="AR2089" s="328">
        <v>1.3923851E-8</v>
      </c>
      <c r="AS2089" s="328">
        <v>3.8041950000000002E-13</v>
      </c>
      <c r="AT2089" s="329">
        <v>0</v>
      </c>
      <c r="AU2089" s="329">
        <v>0</v>
      </c>
      <c r="AV2089" s="328">
        <v>8.8056273999999999E-9</v>
      </c>
      <c r="AW2089" s="328">
        <v>1.3081296E-5</v>
      </c>
      <c r="AX2089" s="328">
        <v>1.2482703E-9</v>
      </c>
      <c r="AY2089" s="328">
        <v>1.5195880000000001E-8</v>
      </c>
      <c r="AZ2089" s="329">
        <v>0</v>
      </c>
      <c r="BA2089" s="329">
        <v>0</v>
      </c>
      <c r="BB2089" s="329">
        <v>0</v>
      </c>
      <c r="BC2089" s="329">
        <v>0</v>
      </c>
      <c r="BD2089" s="329">
        <v>0</v>
      </c>
      <c r="BE2089" s="329">
        <v>0</v>
      </c>
      <c r="BF2089" s="329">
        <v>0</v>
      </c>
      <c r="BG2089" s="329">
        <v>0</v>
      </c>
      <c r="BH2089" s="329">
        <v>0</v>
      </c>
      <c r="BI2089" s="329">
        <v>0</v>
      </c>
      <c r="BJ2089" s="329">
        <v>0</v>
      </c>
      <c r="BK2089" s="329">
        <v>0</v>
      </c>
      <c r="BL2089" s="329">
        <v>0</v>
      </c>
      <c r="BM2089" s="41"/>
      <c r="BN2089" s="111">
        <v>3.6289824999999998E-4</v>
      </c>
      <c r="BO2089" s="111">
        <v>1.0766403999999999E-4</v>
      </c>
      <c r="BP2089" s="111">
        <v>1.3865496999999999E-4</v>
      </c>
      <c r="BQ2089" s="122">
        <v>4.5690755999999996E-12</v>
      </c>
      <c r="BR2089" s="122">
        <v>8.4435597E-5</v>
      </c>
      <c r="BS2089" s="122">
        <v>5.7005992999999997E-6</v>
      </c>
      <c r="BT2089" s="111">
        <v>0</v>
      </c>
      <c r="BU2089" s="122">
        <v>8.6522830000000003E-6</v>
      </c>
      <c r="BV2089" s="111">
        <v>0</v>
      </c>
      <c r="BW2089" s="122">
        <v>2.6656652999999999E-10</v>
      </c>
      <c r="BX2089" s="111">
        <v>0</v>
      </c>
      <c r="BY2089" s="111">
        <v>0</v>
      </c>
      <c r="BZ2089" s="111">
        <v>0</v>
      </c>
      <c r="CA2089" s="122">
        <v>1.7790481E-5</v>
      </c>
      <c r="CB2089" s="111">
        <v>0</v>
      </c>
      <c r="CC2089" s="111">
        <v>0</v>
      </c>
      <c r="CD2089" s="111">
        <v>0</v>
      </c>
      <c r="CG2089" s="76" t="s">
        <v>6885</v>
      </c>
    </row>
    <row r="2090" spans="1:85" ht="14.5" customHeight="1">
      <c r="A2090" s="41" t="s">
        <v>7450</v>
      </c>
      <c r="B2090" s="119" t="s">
        <v>6888</v>
      </c>
      <c r="C2090" s="120" t="str">
        <f t="shared" si="718"/>
        <v>M.020.07.109</v>
      </c>
      <c r="D2090" s="135" t="s">
        <v>7445</v>
      </c>
      <c r="E2090" s="119" t="s">
        <v>6570</v>
      </c>
      <c r="F2090" s="118" t="str">
        <f t="shared" si="719"/>
        <v>Cake without butter</v>
      </c>
      <c r="G2090" s="118">
        <f t="shared" si="720"/>
        <v>0.70422370246301091</v>
      </c>
      <c r="H2090" s="118">
        <f t="shared" si="721"/>
        <v>2.9429646638810002E-2</v>
      </c>
      <c r="I2090" s="118">
        <f t="shared" si="722"/>
        <v>0.303786555824201</v>
      </c>
      <c r="J2090" s="326">
        <f t="shared" si="723"/>
        <v>0</v>
      </c>
      <c r="K2090" s="118">
        <v>0.37100749999999999</v>
      </c>
      <c r="L2090" s="118">
        <v>0.26312922999999999</v>
      </c>
      <c r="M2090" s="118">
        <v>4.0657288E-2</v>
      </c>
      <c r="N2090" s="118">
        <v>2.9429256000000001E-2</v>
      </c>
      <c r="O2090" s="118">
        <v>0</v>
      </c>
      <c r="P2090" s="118">
        <v>0</v>
      </c>
      <c r="Q2090" s="330">
        <v>3.9063880999999998E-7</v>
      </c>
      <c r="R2090" s="330">
        <v>3.7824201000000003E-8</v>
      </c>
      <c r="S2090" s="118">
        <v>0</v>
      </c>
      <c r="T2090" s="118">
        <v>0</v>
      </c>
      <c r="U2090" s="118">
        <v>0</v>
      </c>
      <c r="V2090" s="118">
        <v>0</v>
      </c>
      <c r="W2090" s="118">
        <v>0</v>
      </c>
      <c r="X2090" s="118">
        <v>0</v>
      </c>
      <c r="Y2090" s="41"/>
      <c r="Z2090" s="327">
        <f t="shared" si="724"/>
        <v>2.7895300751879697</v>
      </c>
      <c r="AA2090" s="41"/>
      <c r="AB2090" s="111">
        <v>0</v>
      </c>
      <c r="AC2090" s="111">
        <v>0</v>
      </c>
      <c r="AD2090" s="111">
        <v>0</v>
      </c>
      <c r="AE2090" s="111">
        <v>0</v>
      </c>
      <c r="AF2090" s="111">
        <v>0</v>
      </c>
      <c r="AG2090" s="111">
        <v>0</v>
      </c>
      <c r="AH2090" s="111">
        <v>0</v>
      </c>
      <c r="AI2090" s="41"/>
      <c r="AJ2090" s="114">
        <v>0.13239522000000001</v>
      </c>
      <c r="AK2090" s="114">
        <v>0.12851106000000001</v>
      </c>
      <c r="AL2090" s="114">
        <v>3.8841597000000001E-3</v>
      </c>
      <c r="AM2090" s="114">
        <v>0</v>
      </c>
      <c r="AN2090" s="113">
        <f t="shared" si="725"/>
        <v>7.7044998188000002E-6</v>
      </c>
      <c r="AO2090" s="112">
        <f t="shared" si="726"/>
        <v>1.436449605905E-8</v>
      </c>
      <c r="AP2090" s="112">
        <f t="shared" si="727"/>
        <v>0</v>
      </c>
      <c r="AQ2090" s="328">
        <v>2.5886838999999999E-6</v>
      </c>
      <c r="AR2090" s="328">
        <v>7.8106840999999998E-9</v>
      </c>
      <c r="AS2090" s="328">
        <v>2.1339905000000001E-13</v>
      </c>
      <c r="AT2090" s="329">
        <v>0</v>
      </c>
      <c r="AU2090" s="329">
        <v>0</v>
      </c>
      <c r="AV2090" s="328">
        <v>4.3759188000000004E-9</v>
      </c>
      <c r="AW2090" s="328">
        <v>5.1114400000000001E-6</v>
      </c>
      <c r="AX2090" s="328">
        <v>6.2032256000000001E-10</v>
      </c>
      <c r="AY2090" s="328">
        <v>5.9332760000000004E-9</v>
      </c>
      <c r="AZ2090" s="329">
        <v>0</v>
      </c>
      <c r="BA2090" s="329">
        <v>0</v>
      </c>
      <c r="BB2090" s="329">
        <v>0</v>
      </c>
      <c r="BC2090" s="329">
        <v>0</v>
      </c>
      <c r="BD2090" s="329">
        <v>0</v>
      </c>
      <c r="BE2090" s="329">
        <v>0</v>
      </c>
      <c r="BF2090" s="329">
        <v>0</v>
      </c>
      <c r="BG2090" s="329">
        <v>0</v>
      </c>
      <c r="BH2090" s="329">
        <v>0</v>
      </c>
      <c r="BI2090" s="329">
        <v>0</v>
      </c>
      <c r="BJ2090" s="329">
        <v>0</v>
      </c>
      <c r="BK2090" s="329">
        <v>0</v>
      </c>
      <c r="BL2090" s="329">
        <v>0</v>
      </c>
      <c r="BM2090" s="41"/>
      <c r="BN2090" s="111">
        <v>1.6814525999999999E-4</v>
      </c>
      <c r="BO2090" s="122">
        <v>4.2346469E-5</v>
      </c>
      <c r="BP2090" s="122">
        <v>7.7779499E-5</v>
      </c>
      <c r="BQ2090" s="122">
        <v>4.4306054E-12</v>
      </c>
      <c r="BR2090" s="122">
        <v>3.2769737E-5</v>
      </c>
      <c r="BS2090" s="122">
        <v>2.8328883999999999E-6</v>
      </c>
      <c r="BT2090" s="111">
        <v>0</v>
      </c>
      <c r="BU2090" s="122">
        <v>4.2997149999999999E-6</v>
      </c>
      <c r="BV2090" s="111">
        <v>0</v>
      </c>
      <c r="BW2090" s="122">
        <v>2.5848797000000001E-10</v>
      </c>
      <c r="BX2090" s="111">
        <v>0</v>
      </c>
      <c r="BY2090" s="111">
        <v>0</v>
      </c>
      <c r="BZ2090" s="111">
        <v>0</v>
      </c>
      <c r="CA2090" s="122">
        <v>8.1166857999999999E-6</v>
      </c>
      <c r="CB2090" s="111">
        <v>0</v>
      </c>
      <c r="CC2090" s="111">
        <v>0</v>
      </c>
      <c r="CD2090" s="111">
        <v>0</v>
      </c>
      <c r="CG2090" s="76" t="s">
        <v>6885</v>
      </c>
    </row>
    <row r="2091" spans="1:85" ht="14.5" customHeight="1">
      <c r="A2091" s="41" t="s">
        <v>7447</v>
      </c>
      <c r="B2091" s="119" t="s">
        <v>6888</v>
      </c>
      <c r="C2091" s="120" t="str">
        <f t="shared" si="718"/>
        <v>M.020.07.110</v>
      </c>
      <c r="D2091" s="135" t="s">
        <v>7445</v>
      </c>
      <c r="E2091" s="119" t="s">
        <v>6570</v>
      </c>
      <c r="F2091" s="118" t="str">
        <f t="shared" si="719"/>
        <v>Syrup waffle</v>
      </c>
      <c r="G2091" s="118">
        <f t="shared" si="720"/>
        <v>0.79303768855586698</v>
      </c>
      <c r="H2091" s="118">
        <f t="shared" si="721"/>
        <v>3.263571987701E-2</v>
      </c>
      <c r="I2091" s="118">
        <f t="shared" si="722"/>
        <v>0.31970219867885702</v>
      </c>
      <c r="J2091" s="326">
        <f t="shared" si="723"/>
        <v>0</v>
      </c>
      <c r="K2091" s="118">
        <v>0.44069976999999999</v>
      </c>
      <c r="L2091" s="118">
        <v>0.27718461</v>
      </c>
      <c r="M2091" s="118">
        <v>4.2517564000000001E-2</v>
      </c>
      <c r="N2091" s="118">
        <v>3.2635465000000002E-2</v>
      </c>
      <c r="O2091" s="118">
        <v>0</v>
      </c>
      <c r="P2091" s="118">
        <v>0</v>
      </c>
      <c r="Q2091" s="330">
        <v>2.5487701000000002E-7</v>
      </c>
      <c r="R2091" s="330">
        <v>2.4678857E-8</v>
      </c>
      <c r="S2091" s="118">
        <v>0</v>
      </c>
      <c r="T2091" s="118">
        <v>0</v>
      </c>
      <c r="U2091" s="118">
        <v>0</v>
      </c>
      <c r="V2091" s="118">
        <v>0</v>
      </c>
      <c r="W2091" s="118">
        <v>0</v>
      </c>
      <c r="X2091" s="118">
        <v>0</v>
      </c>
      <c r="Y2091" s="41"/>
      <c r="Z2091" s="327">
        <f t="shared" si="724"/>
        <v>3.3135321052631577</v>
      </c>
      <c r="AA2091" s="41"/>
      <c r="AB2091" s="111">
        <v>0</v>
      </c>
      <c r="AC2091" s="111">
        <v>0</v>
      </c>
      <c r="AD2091" s="111">
        <v>0</v>
      </c>
      <c r="AE2091" s="111">
        <v>0</v>
      </c>
      <c r="AF2091" s="111">
        <v>0</v>
      </c>
      <c r="AG2091" s="111">
        <v>0</v>
      </c>
      <c r="AH2091" s="111">
        <v>0</v>
      </c>
      <c r="AI2091" s="41"/>
      <c r="AJ2091" s="114">
        <v>0.14588287</v>
      </c>
      <c r="AK2091" s="114">
        <v>0.14149248</v>
      </c>
      <c r="AL2091" s="114">
        <v>4.3903850999999997E-3</v>
      </c>
      <c r="AM2091" s="114">
        <v>0</v>
      </c>
      <c r="AN2091" s="113">
        <f t="shared" si="725"/>
        <v>8.4827626590000005E-6</v>
      </c>
      <c r="AO2091" s="112">
        <f t="shared" si="726"/>
        <v>1.6236631395210002E-8</v>
      </c>
      <c r="AP2091" s="112">
        <f t="shared" si="727"/>
        <v>0</v>
      </c>
      <c r="AQ2091" s="328">
        <v>3.0749578E-6</v>
      </c>
      <c r="AR2091" s="328">
        <v>9.2778900000000001E-9</v>
      </c>
      <c r="AS2091" s="328">
        <v>2.5348521E-13</v>
      </c>
      <c r="AT2091" s="329">
        <v>0</v>
      </c>
      <c r="AU2091" s="329">
        <v>0</v>
      </c>
      <c r="AV2091" s="328">
        <v>4.8526590000000002E-9</v>
      </c>
      <c r="AW2091" s="328">
        <v>5.4029522E-6</v>
      </c>
      <c r="AX2091" s="328">
        <v>6.8790440999999997E-10</v>
      </c>
      <c r="AY2091" s="328">
        <v>6.2705834999999999E-9</v>
      </c>
      <c r="AZ2091" s="329">
        <v>0</v>
      </c>
      <c r="BA2091" s="329">
        <v>0</v>
      </c>
      <c r="BB2091" s="329">
        <v>0</v>
      </c>
      <c r="BC2091" s="329">
        <v>0</v>
      </c>
      <c r="BD2091" s="329">
        <v>0</v>
      </c>
      <c r="BE2091" s="329">
        <v>0</v>
      </c>
      <c r="BF2091" s="329">
        <v>0</v>
      </c>
      <c r="BG2091" s="329">
        <v>0</v>
      </c>
      <c r="BH2091" s="329">
        <v>0</v>
      </c>
      <c r="BI2091" s="329">
        <v>0</v>
      </c>
      <c r="BJ2091" s="329">
        <v>0</v>
      </c>
      <c r="BK2091" s="329">
        <v>0</v>
      </c>
      <c r="BL2091" s="329">
        <v>0</v>
      </c>
      <c r="BM2091" s="41"/>
      <c r="BN2091" s="111">
        <v>1.8857594999999999E-4</v>
      </c>
      <c r="BO2091" s="122">
        <v>4.4828925000000002E-5</v>
      </c>
      <c r="BP2091" s="122">
        <v>9.2390068000000001E-5</v>
      </c>
      <c r="BQ2091" s="122">
        <v>2.8908020000000001E-12</v>
      </c>
      <c r="BR2091" s="122">
        <v>3.4584471999999997E-5</v>
      </c>
      <c r="BS2091" s="122">
        <v>3.1415210999999998E-6</v>
      </c>
      <c r="BT2091" s="111">
        <v>0</v>
      </c>
      <c r="BU2091" s="122">
        <v>4.7681530000000001E-6</v>
      </c>
      <c r="BV2091" s="111">
        <v>0</v>
      </c>
      <c r="BW2091" s="122">
        <v>1.6865359999999999E-10</v>
      </c>
      <c r="BX2091" s="111">
        <v>0</v>
      </c>
      <c r="BY2091" s="111">
        <v>0</v>
      </c>
      <c r="BZ2091" s="111">
        <v>0</v>
      </c>
      <c r="CA2091" s="122">
        <v>8.8626364000000004E-6</v>
      </c>
      <c r="CB2091" s="111">
        <v>0</v>
      </c>
      <c r="CC2091" s="111">
        <v>0</v>
      </c>
      <c r="CD2091" s="111">
        <v>0</v>
      </c>
      <c r="CG2091" s="76" t="s">
        <v>6885</v>
      </c>
    </row>
    <row r="2092" spans="1:85" ht="14.5" customHeight="1">
      <c r="B2092" s="119" t="s">
        <v>6888</v>
      </c>
      <c r="C2092" s="133" t="s">
        <v>7443</v>
      </c>
      <c r="D2092" s="133" t="s">
        <v>7422</v>
      </c>
      <c r="G2092" s="41"/>
      <c r="H2092" s="41"/>
      <c r="I2092" s="41"/>
      <c r="J2092" s="41"/>
      <c r="K2092" s="41"/>
      <c r="L2092" s="41"/>
      <c r="M2092" s="41"/>
      <c r="N2092" s="41"/>
      <c r="O2092" s="41"/>
      <c r="P2092" s="41"/>
      <c r="Q2092" s="41"/>
      <c r="R2092" s="41"/>
      <c r="S2092" s="41"/>
      <c r="T2092" s="41"/>
      <c r="U2092" s="41"/>
      <c r="V2092" s="41"/>
      <c r="W2092" s="41"/>
      <c r="X2092" s="41"/>
      <c r="Y2092" s="41"/>
      <c r="Z2092" s="41"/>
      <c r="AA2092" s="41"/>
      <c r="AB2092" s="41"/>
      <c r="AC2092" s="41"/>
      <c r="AD2092" s="41"/>
      <c r="AE2092" s="41"/>
      <c r="AF2092" s="41"/>
      <c r="AG2092" s="41"/>
      <c r="AH2092" s="41"/>
      <c r="AI2092" s="41"/>
      <c r="AJ2092" s="41"/>
      <c r="AK2092" s="41"/>
      <c r="AL2092" s="41"/>
      <c r="AM2092" s="41"/>
      <c r="AN2092" s="41"/>
      <c r="AO2092" s="41"/>
      <c r="AP2092" s="41"/>
      <c r="AQ2092" s="41"/>
      <c r="AR2092" s="41"/>
      <c r="AS2092" s="41"/>
      <c r="AT2092" s="41"/>
      <c r="AU2092" s="41"/>
      <c r="AV2092" s="41"/>
      <c r="AW2092" s="41"/>
      <c r="AX2092" s="41"/>
      <c r="AY2092" s="41"/>
      <c r="AZ2092" s="41"/>
      <c r="BA2092" s="41"/>
      <c r="BB2092" s="41"/>
      <c r="BC2092" s="41"/>
      <c r="BD2092" s="41"/>
      <c r="BE2092" s="41"/>
      <c r="BF2092" s="41"/>
      <c r="BG2092" s="41"/>
      <c r="BH2092" s="41"/>
      <c r="BI2092" s="41"/>
      <c r="BJ2092" s="41"/>
      <c r="BK2092" s="41"/>
      <c r="BL2092" s="41"/>
      <c r="BM2092" s="41"/>
      <c r="BN2092" s="41"/>
      <c r="BO2092" s="41"/>
      <c r="BP2092" s="41"/>
      <c r="BQ2092" s="41"/>
      <c r="BR2092" s="41"/>
      <c r="BS2092" s="41"/>
      <c r="BT2092" s="41"/>
      <c r="BU2092" s="41"/>
      <c r="BV2092" s="41"/>
      <c r="BW2092" s="41"/>
      <c r="BX2092" s="41"/>
      <c r="BY2092" s="41"/>
      <c r="BZ2092" s="41"/>
      <c r="CA2092" s="41"/>
      <c r="CB2092" s="41"/>
      <c r="CC2092" s="41"/>
      <c r="CD2092" s="41"/>
      <c r="CE2092" s="130"/>
      <c r="CF2092" s="105"/>
    </row>
    <row r="2093" spans="1:85" ht="14.5" customHeight="1">
      <c r="A2093" s="41" t="s">
        <v>7442</v>
      </c>
      <c r="B2093" s="119" t="s">
        <v>6888</v>
      </c>
      <c r="C2093" s="120" t="str">
        <f t="shared" ref="C2093:C2099" si="728">MID(A2093,1,12)</f>
        <v>M.020.08.101</v>
      </c>
      <c r="D2093" s="135" t="s">
        <v>7422</v>
      </c>
      <c r="E2093" s="119" t="s">
        <v>6570</v>
      </c>
      <c r="F2093" s="118" t="str">
        <f t="shared" ref="F2093:F2099" si="729">MID(A2093, 21,85)</f>
        <v>Bread dough, pizza base/pie</v>
      </c>
      <c r="G2093" s="118">
        <f t="shared" ref="G2093:G2099" si="730">H2093+I2093+J2093+K2093</f>
        <v>0.27920885970016401</v>
      </c>
      <c r="H2093" s="118">
        <f t="shared" ref="H2093:H2099" si="731">N2093+O2093+P2093+Q2093</f>
        <v>1.8937418247429998E-2</v>
      </c>
      <c r="I2093" s="118">
        <f t="shared" ref="I2093:I2099" si="732">L2093+M2093+R2093</f>
        <v>0.100427651452734</v>
      </c>
      <c r="J2093" s="326">
        <f t="shared" ref="J2093:J2099" si="733">S2093+IF(T2093="x",0,T2093)+IF(U2093="x",0,U2093)+IF(V2093="x",0,V2093)+W2093+X2093</f>
        <v>0</v>
      </c>
      <c r="K2093" s="118">
        <v>0.15984379000000001</v>
      </c>
      <c r="L2093" s="118">
        <v>7.5290049999999997E-2</v>
      </c>
      <c r="M2093" s="118">
        <v>2.5137584000000001E-2</v>
      </c>
      <c r="N2093" s="118">
        <v>1.8937237999999999E-2</v>
      </c>
      <c r="O2093" s="118">
        <v>0</v>
      </c>
      <c r="P2093" s="118">
        <v>0</v>
      </c>
      <c r="Q2093" s="330">
        <v>1.8024743000000001E-7</v>
      </c>
      <c r="R2093" s="330">
        <v>1.7452733999999999E-8</v>
      </c>
      <c r="S2093" s="118">
        <v>0</v>
      </c>
      <c r="T2093" s="118">
        <v>0</v>
      </c>
      <c r="U2093" s="118">
        <v>0</v>
      </c>
      <c r="V2093" s="118">
        <v>0</v>
      </c>
      <c r="W2093" s="118">
        <v>0</v>
      </c>
      <c r="X2093" s="118">
        <v>0</v>
      </c>
      <c r="Y2093" s="41"/>
      <c r="Z2093" s="327">
        <f t="shared" ref="Z2093:Z2099" si="734">K2093/0.133</f>
        <v>1.2018330075187971</v>
      </c>
      <c r="AA2093" s="41"/>
      <c r="AB2093" s="111">
        <v>0</v>
      </c>
      <c r="AC2093" s="111">
        <v>0</v>
      </c>
      <c r="AD2093" s="111">
        <v>0</v>
      </c>
      <c r="AE2093" s="111">
        <v>0</v>
      </c>
      <c r="AF2093" s="111">
        <v>0</v>
      </c>
      <c r="AG2093" s="111">
        <v>0</v>
      </c>
      <c r="AH2093" s="111">
        <v>0</v>
      </c>
      <c r="AI2093" s="41"/>
      <c r="AJ2093" s="114">
        <v>4.6541447999999999E-2</v>
      </c>
      <c r="AK2093" s="114">
        <v>4.5029043999999997E-2</v>
      </c>
      <c r="AL2093" s="114">
        <v>1.5124048E-3</v>
      </c>
      <c r="AM2093" s="114">
        <v>0</v>
      </c>
      <c r="AN2093" s="113">
        <f t="shared" ref="AN2093:AN2099" si="735">AQ2093+AT2093+AU2093+AV2093+AW2093+BE2093+BF2093+BJ2093</f>
        <v>2.6995830311000002E-6</v>
      </c>
      <c r="AO2093" s="112">
        <f t="shared" ref="AO2093:AO2099" si="736">AR2093+AS2093+AX2093+AY2093+AZ2093+BA2093+BB2093+BC2093+BD2093+BG2093+BK2093+BL2093</f>
        <v>5.5932130102270006E-9</v>
      </c>
      <c r="AP2093" s="112">
        <f t="shared" ref="AP2093:AP2099" si="737">BH2093+BI2093</f>
        <v>0</v>
      </c>
      <c r="AQ2093" s="328">
        <v>1.1153010999999999E-6</v>
      </c>
      <c r="AR2093" s="328">
        <v>3.3651324999999999E-9</v>
      </c>
      <c r="AS2093" s="328">
        <v>9.1940227000000001E-14</v>
      </c>
      <c r="AT2093" s="329">
        <v>0</v>
      </c>
      <c r="AU2093" s="329">
        <v>0</v>
      </c>
      <c r="AV2093" s="328">
        <v>2.8158311000000001E-9</v>
      </c>
      <c r="AW2093" s="328">
        <v>1.5814661000000001E-6</v>
      </c>
      <c r="AX2093" s="328">
        <v>3.9916727000000002E-10</v>
      </c>
      <c r="AY2093" s="328">
        <v>1.8288213000000001E-9</v>
      </c>
      <c r="AZ2093" s="329">
        <v>0</v>
      </c>
      <c r="BA2093" s="329">
        <v>0</v>
      </c>
      <c r="BB2093" s="329">
        <v>0</v>
      </c>
      <c r="BC2093" s="329">
        <v>0</v>
      </c>
      <c r="BD2093" s="329">
        <v>0</v>
      </c>
      <c r="BE2093" s="329">
        <v>0</v>
      </c>
      <c r="BF2093" s="329">
        <v>0</v>
      </c>
      <c r="BG2093" s="329">
        <v>0</v>
      </c>
      <c r="BH2093" s="329">
        <v>0</v>
      </c>
      <c r="BI2093" s="329">
        <v>0</v>
      </c>
      <c r="BJ2093" s="329">
        <v>0</v>
      </c>
      <c r="BK2093" s="329">
        <v>0</v>
      </c>
      <c r="BL2093" s="329">
        <v>0</v>
      </c>
      <c r="BM2093" s="41"/>
      <c r="BN2093" s="122">
        <v>6.5758662E-5</v>
      </c>
      <c r="BO2093" s="122">
        <v>1.3535495000000001E-5</v>
      </c>
      <c r="BP2093" s="122">
        <v>3.3510294E-5</v>
      </c>
      <c r="BQ2093" s="122">
        <v>2.0443570999999999E-12</v>
      </c>
      <c r="BR2093" s="122">
        <v>9.7902907000000007E-6</v>
      </c>
      <c r="BS2093" s="122">
        <v>1.8229167E-6</v>
      </c>
      <c r="BT2093" s="111">
        <v>0</v>
      </c>
      <c r="BU2093" s="122">
        <v>2.7667951999999999E-6</v>
      </c>
      <c r="BV2093" s="111">
        <v>0</v>
      </c>
      <c r="BW2093" s="122">
        <v>1.1927077000000001E-10</v>
      </c>
      <c r="BX2093" s="111">
        <v>0</v>
      </c>
      <c r="BY2093" s="111">
        <v>0</v>
      </c>
      <c r="BZ2093" s="111">
        <v>0</v>
      </c>
      <c r="CA2093" s="122">
        <v>4.3327493999999997E-6</v>
      </c>
      <c r="CB2093" s="111">
        <v>0</v>
      </c>
      <c r="CC2093" s="111">
        <v>0</v>
      </c>
      <c r="CD2093" s="111">
        <v>0</v>
      </c>
      <c r="CG2093" s="76" t="s">
        <v>6885</v>
      </c>
    </row>
    <row r="2094" spans="1:85" ht="14.5" customHeight="1">
      <c r="A2094" s="41" t="s">
        <v>7439</v>
      </c>
      <c r="B2094" s="119" t="s">
        <v>6888</v>
      </c>
      <c r="C2094" s="120" t="str">
        <f t="shared" si="728"/>
        <v>M.020.08.102</v>
      </c>
      <c r="D2094" s="135" t="s">
        <v>7422</v>
      </c>
      <c r="E2094" s="119" t="s">
        <v>6570</v>
      </c>
      <c r="F2094" s="118" t="str">
        <f t="shared" si="729"/>
        <v>Wheat flour</v>
      </c>
      <c r="G2094" s="118">
        <f t="shared" si="730"/>
        <v>0.236214399489101</v>
      </c>
      <c r="H2094" s="118">
        <f t="shared" si="731"/>
        <v>2.1276742260489999E-2</v>
      </c>
      <c r="I2094" s="118">
        <f t="shared" si="732"/>
        <v>0.106559307228611</v>
      </c>
      <c r="J2094" s="326">
        <f t="shared" si="733"/>
        <v>0</v>
      </c>
      <c r="K2094" s="118">
        <v>0.10837835</v>
      </c>
      <c r="L2094" s="118">
        <v>7.8521811999999996E-2</v>
      </c>
      <c r="M2094" s="118">
        <v>2.8037477000000002E-2</v>
      </c>
      <c r="N2094" s="118">
        <v>2.1276554E-2</v>
      </c>
      <c r="O2094" s="118">
        <v>0</v>
      </c>
      <c r="P2094" s="118">
        <v>0</v>
      </c>
      <c r="Q2094" s="330">
        <v>1.8826049E-7</v>
      </c>
      <c r="R2094" s="330">
        <v>1.8228610999999999E-8</v>
      </c>
      <c r="S2094" s="118">
        <v>0</v>
      </c>
      <c r="T2094" s="118">
        <v>0</v>
      </c>
      <c r="U2094" s="118">
        <v>0</v>
      </c>
      <c r="V2094" s="118">
        <v>0</v>
      </c>
      <c r="W2094" s="118">
        <v>0</v>
      </c>
      <c r="X2094" s="118">
        <v>0</v>
      </c>
      <c r="Y2094" s="41"/>
      <c r="Z2094" s="327">
        <f t="shared" si="734"/>
        <v>0.81487481203007517</v>
      </c>
      <c r="AA2094" s="41"/>
      <c r="AB2094" s="111">
        <v>0</v>
      </c>
      <c r="AC2094" s="111">
        <v>0</v>
      </c>
      <c r="AD2094" s="111">
        <v>0</v>
      </c>
      <c r="AE2094" s="111">
        <v>0</v>
      </c>
      <c r="AF2094" s="111">
        <v>0</v>
      </c>
      <c r="AG2094" s="111">
        <v>0</v>
      </c>
      <c r="AH2094" s="111">
        <v>0</v>
      </c>
      <c r="AI2094" s="41"/>
      <c r="AJ2094" s="114">
        <v>4.1724417E-2</v>
      </c>
      <c r="AK2094" s="114">
        <v>4.0465288000000002E-2</v>
      </c>
      <c r="AL2094" s="114">
        <v>1.2591286E-3</v>
      </c>
      <c r="AM2094" s="114">
        <v>0</v>
      </c>
      <c r="AN2094" s="113">
        <f t="shared" si="735"/>
        <v>2.4259764706000002E-6</v>
      </c>
      <c r="AO2094" s="112">
        <f t="shared" si="736"/>
        <v>4.6565408179210003E-9</v>
      </c>
      <c r="AP2094" s="112">
        <f t="shared" si="737"/>
        <v>0</v>
      </c>
      <c r="AQ2094" s="328">
        <v>7.5620379999999998E-7</v>
      </c>
      <c r="AR2094" s="328">
        <v>2.2816494000000001E-9</v>
      </c>
      <c r="AS2094" s="328">
        <v>6.2337921000000004E-14</v>
      </c>
      <c r="AT2094" s="329">
        <v>0</v>
      </c>
      <c r="AU2094" s="329">
        <v>0</v>
      </c>
      <c r="AV2094" s="328">
        <v>3.1636705999999999E-9</v>
      </c>
      <c r="AW2094" s="328">
        <v>1.6666090000000001E-6</v>
      </c>
      <c r="AX2094" s="328">
        <v>4.4847637999999999E-10</v>
      </c>
      <c r="AY2094" s="328">
        <v>1.9263527000000001E-9</v>
      </c>
      <c r="AZ2094" s="329">
        <v>0</v>
      </c>
      <c r="BA2094" s="329">
        <v>0</v>
      </c>
      <c r="BB2094" s="329">
        <v>0</v>
      </c>
      <c r="BC2094" s="329">
        <v>0</v>
      </c>
      <c r="BD2094" s="329">
        <v>0</v>
      </c>
      <c r="BE2094" s="329">
        <v>0</v>
      </c>
      <c r="BF2094" s="329">
        <v>0</v>
      </c>
      <c r="BG2094" s="329">
        <v>0</v>
      </c>
      <c r="BH2094" s="329">
        <v>0</v>
      </c>
      <c r="BI2094" s="329">
        <v>0</v>
      </c>
      <c r="BJ2094" s="329">
        <v>0</v>
      </c>
      <c r="BK2094" s="329">
        <v>0</v>
      </c>
      <c r="BL2094" s="329">
        <v>0</v>
      </c>
      <c r="BM2094" s="41"/>
      <c r="BN2094" s="122">
        <v>5.7281209000000001E-5</v>
      </c>
      <c r="BO2094" s="122">
        <v>1.4322423999999999E-5</v>
      </c>
      <c r="BP2094" s="122">
        <v>2.2720870999999999E-5</v>
      </c>
      <c r="BQ2094" s="122">
        <v>2.1352408999999998E-12</v>
      </c>
      <c r="BR2094" s="122">
        <v>1.0270588999999999E-5</v>
      </c>
      <c r="BS2094" s="122">
        <v>2.0481014999999999E-6</v>
      </c>
      <c r="BT2094" s="111">
        <v>0</v>
      </c>
      <c r="BU2094" s="122">
        <v>3.1085772000000001E-6</v>
      </c>
      <c r="BV2094" s="111">
        <v>0</v>
      </c>
      <c r="BW2094" s="122">
        <v>1.2457306E-10</v>
      </c>
      <c r="BX2094" s="111">
        <v>0</v>
      </c>
      <c r="BY2094" s="111">
        <v>0</v>
      </c>
      <c r="BZ2094" s="111">
        <v>0</v>
      </c>
      <c r="CA2094" s="122">
        <v>4.8105183999999998E-6</v>
      </c>
      <c r="CB2094" s="111">
        <v>0</v>
      </c>
      <c r="CC2094" s="111">
        <v>0</v>
      </c>
      <c r="CD2094" s="111">
        <v>0</v>
      </c>
      <c r="CG2094" s="76" t="s">
        <v>6885</v>
      </c>
    </row>
    <row r="2095" spans="1:85" ht="14.5" customHeight="1">
      <c r="A2095" s="41" t="s">
        <v>7436</v>
      </c>
      <c r="B2095" s="119" t="s">
        <v>6888</v>
      </c>
      <c r="C2095" s="120" t="str">
        <f t="shared" si="728"/>
        <v>M.020.08.103</v>
      </c>
      <c r="D2095" s="135" t="s">
        <v>7422</v>
      </c>
      <c r="E2095" s="119" t="s">
        <v>6570</v>
      </c>
      <c r="F2095" s="118" t="str">
        <f t="shared" si="729"/>
        <v>Muesli, crispy with fruit</v>
      </c>
      <c r="G2095" s="118">
        <f t="shared" si="730"/>
        <v>0.37252165060394299</v>
      </c>
      <c r="H2095" s="118">
        <f t="shared" si="731"/>
        <v>2.397951380215E-2</v>
      </c>
      <c r="I2095" s="118">
        <f t="shared" si="732"/>
        <v>0.132841536801793</v>
      </c>
      <c r="J2095" s="326">
        <f t="shared" si="733"/>
        <v>0</v>
      </c>
      <c r="K2095" s="118">
        <v>0.21570059999999999</v>
      </c>
      <c r="L2095" s="118">
        <v>0.1003114</v>
      </c>
      <c r="M2095" s="118">
        <v>3.2530110000000001E-2</v>
      </c>
      <c r="N2095" s="118">
        <v>2.3979237E-2</v>
      </c>
      <c r="O2095" s="118">
        <v>0</v>
      </c>
      <c r="P2095" s="118">
        <v>0</v>
      </c>
      <c r="Q2095" s="330">
        <v>2.7680215000000001E-7</v>
      </c>
      <c r="R2095" s="330">
        <v>2.6801793000000001E-8</v>
      </c>
      <c r="S2095" s="118">
        <v>0</v>
      </c>
      <c r="T2095" s="118">
        <v>0</v>
      </c>
      <c r="U2095" s="118">
        <v>0</v>
      </c>
      <c r="V2095" s="118">
        <v>0</v>
      </c>
      <c r="W2095" s="118">
        <v>0</v>
      </c>
      <c r="X2095" s="118">
        <v>0</v>
      </c>
      <c r="Y2095" s="41"/>
      <c r="Z2095" s="327">
        <f t="shared" si="734"/>
        <v>1.6218090225563908</v>
      </c>
      <c r="AA2095" s="41"/>
      <c r="AB2095" s="111">
        <v>0</v>
      </c>
      <c r="AC2095" s="111">
        <v>0</v>
      </c>
      <c r="AD2095" s="111">
        <v>0</v>
      </c>
      <c r="AE2095" s="111">
        <v>0</v>
      </c>
      <c r="AF2095" s="111">
        <v>0</v>
      </c>
      <c r="AG2095" s="111">
        <v>0</v>
      </c>
      <c r="AH2095" s="111">
        <v>0</v>
      </c>
      <c r="AI2095" s="41"/>
      <c r="AJ2095" s="114">
        <v>6.2092147E-2</v>
      </c>
      <c r="AK2095" s="114">
        <v>6.0072899999999999E-2</v>
      </c>
      <c r="AL2095" s="114">
        <v>2.0192472000000001E-3</v>
      </c>
      <c r="AM2095" s="114">
        <v>0</v>
      </c>
      <c r="AN2095" s="113">
        <f t="shared" si="735"/>
        <v>3.6014927401000004E-6</v>
      </c>
      <c r="AO2095" s="112">
        <f t="shared" si="736"/>
        <v>7.46763016839E-9</v>
      </c>
      <c r="AP2095" s="112">
        <f t="shared" si="737"/>
        <v>0</v>
      </c>
      <c r="AQ2095" s="328">
        <v>1.5050387E-6</v>
      </c>
      <c r="AR2095" s="328">
        <v>4.5410652E-9</v>
      </c>
      <c r="AS2095" s="328">
        <v>1.2406838999999999E-13</v>
      </c>
      <c r="AT2095" s="329">
        <v>0</v>
      </c>
      <c r="AU2095" s="329">
        <v>0</v>
      </c>
      <c r="AV2095" s="328">
        <v>3.5655401000000001E-9</v>
      </c>
      <c r="AW2095" s="328">
        <v>2.0928885000000001E-6</v>
      </c>
      <c r="AX2095" s="328">
        <v>5.0544470000000001E-10</v>
      </c>
      <c r="AY2095" s="328">
        <v>2.4209961999999998E-9</v>
      </c>
      <c r="AZ2095" s="329">
        <v>0</v>
      </c>
      <c r="BA2095" s="329">
        <v>0</v>
      </c>
      <c r="BB2095" s="329">
        <v>0</v>
      </c>
      <c r="BC2095" s="329">
        <v>0</v>
      </c>
      <c r="BD2095" s="329">
        <v>0</v>
      </c>
      <c r="BE2095" s="329">
        <v>0</v>
      </c>
      <c r="BF2095" s="329">
        <v>0</v>
      </c>
      <c r="BG2095" s="329">
        <v>0</v>
      </c>
      <c r="BH2095" s="329">
        <v>0</v>
      </c>
      <c r="BI2095" s="329">
        <v>0</v>
      </c>
      <c r="BJ2095" s="329">
        <v>0</v>
      </c>
      <c r="BK2095" s="329">
        <v>0</v>
      </c>
      <c r="BL2095" s="329">
        <v>0</v>
      </c>
      <c r="BM2095" s="41"/>
      <c r="BN2095" s="122">
        <v>8.7425314999999999E-5</v>
      </c>
      <c r="BO2095" s="122">
        <v>1.7864952000000001E-5</v>
      </c>
      <c r="BP2095" s="122">
        <v>4.5220338000000002E-5</v>
      </c>
      <c r="BQ2095" s="122">
        <v>3.1394758999999999E-12</v>
      </c>
      <c r="BR2095" s="122">
        <v>1.2994685999999999E-5</v>
      </c>
      <c r="BS2095" s="122">
        <v>2.3082643000000001E-6</v>
      </c>
      <c r="BT2095" s="111">
        <v>0</v>
      </c>
      <c r="BU2095" s="122">
        <v>3.5034485E-6</v>
      </c>
      <c r="BV2095" s="111">
        <v>0</v>
      </c>
      <c r="BW2095" s="122">
        <v>1.8316160000000001E-10</v>
      </c>
      <c r="BX2095" s="111">
        <v>0</v>
      </c>
      <c r="BY2095" s="111">
        <v>0</v>
      </c>
      <c r="BZ2095" s="111">
        <v>0</v>
      </c>
      <c r="CA2095" s="122">
        <v>5.5334395999999999E-6</v>
      </c>
      <c r="CB2095" s="111">
        <v>0</v>
      </c>
      <c r="CC2095" s="111">
        <v>0</v>
      </c>
      <c r="CD2095" s="111">
        <v>0</v>
      </c>
      <c r="CG2095" s="76" t="s">
        <v>6885</v>
      </c>
    </row>
    <row r="2096" spans="1:85" ht="14.5" customHeight="1">
      <c r="A2096" s="41" t="s">
        <v>7433</v>
      </c>
      <c r="B2096" s="119" t="s">
        <v>6888</v>
      </c>
      <c r="C2096" s="120" t="str">
        <f t="shared" si="728"/>
        <v>M.020.08.104</v>
      </c>
      <c r="D2096" s="135" t="s">
        <v>7422</v>
      </c>
      <c r="E2096" s="119" t="s">
        <v>6570</v>
      </c>
      <c r="F2096" s="118" t="str">
        <f t="shared" si="729"/>
        <v>Oatmeal</v>
      </c>
      <c r="G2096" s="118">
        <f t="shared" si="730"/>
        <v>0.25828203468792599</v>
      </c>
      <c r="H2096" s="118">
        <f t="shared" si="731"/>
        <v>1.8182594791920002E-2</v>
      </c>
      <c r="I2096" s="118">
        <f t="shared" si="732"/>
        <v>0.109855099896006</v>
      </c>
      <c r="J2096" s="326">
        <f t="shared" si="733"/>
        <v>0</v>
      </c>
      <c r="K2096" s="118">
        <v>0.13024433999999999</v>
      </c>
      <c r="L2096" s="118">
        <v>8.4657271000000006E-2</v>
      </c>
      <c r="M2096" s="118">
        <v>2.5197805E-2</v>
      </c>
      <c r="N2096" s="118">
        <v>1.8182348000000001E-2</v>
      </c>
      <c r="O2096" s="118">
        <v>0</v>
      </c>
      <c r="P2096" s="118">
        <v>0</v>
      </c>
      <c r="Q2096" s="330">
        <v>2.4679191999999998E-7</v>
      </c>
      <c r="R2096" s="330">
        <v>2.3896006E-8</v>
      </c>
      <c r="S2096" s="118">
        <v>0</v>
      </c>
      <c r="T2096" s="118">
        <v>0</v>
      </c>
      <c r="U2096" s="118">
        <v>0</v>
      </c>
      <c r="V2096" s="118">
        <v>0</v>
      </c>
      <c r="W2096" s="118">
        <v>0</v>
      </c>
      <c r="X2096" s="118">
        <v>0</v>
      </c>
      <c r="Y2096" s="41"/>
      <c r="Z2096" s="327">
        <f t="shared" si="734"/>
        <v>0.9792807518796991</v>
      </c>
      <c r="AA2096" s="41"/>
      <c r="AB2096" s="111">
        <v>0</v>
      </c>
      <c r="AC2096" s="111">
        <v>0</v>
      </c>
      <c r="AD2096" s="111">
        <v>0</v>
      </c>
      <c r="AE2096" s="111">
        <v>0</v>
      </c>
      <c r="AF2096" s="111">
        <v>0</v>
      </c>
      <c r="AG2096" s="111">
        <v>0</v>
      </c>
      <c r="AH2096" s="111">
        <v>0</v>
      </c>
      <c r="AI2096" s="41"/>
      <c r="AJ2096" s="114">
        <v>4.5668100000000003E-2</v>
      </c>
      <c r="AK2096" s="114">
        <v>4.4277464000000002E-2</v>
      </c>
      <c r="AL2096" s="114">
        <v>1.3906362000000001E-3</v>
      </c>
      <c r="AM2096" s="114">
        <v>0</v>
      </c>
      <c r="AN2096" s="113">
        <f t="shared" si="735"/>
        <v>2.6545242445000002E-6</v>
      </c>
      <c r="AO2096" s="112">
        <f t="shared" si="736"/>
        <v>5.1428853949790004E-9</v>
      </c>
      <c r="AP2096" s="112">
        <f t="shared" si="737"/>
        <v>0</v>
      </c>
      <c r="AQ2096" s="328">
        <v>9.0877255999999997E-7</v>
      </c>
      <c r="AR2096" s="328">
        <v>2.7419862E-9</v>
      </c>
      <c r="AS2096" s="328">
        <v>7.4914978999999999E-14</v>
      </c>
      <c r="AT2096" s="329">
        <v>0</v>
      </c>
      <c r="AU2096" s="329">
        <v>0</v>
      </c>
      <c r="AV2096" s="328">
        <v>2.7035845000000001E-9</v>
      </c>
      <c r="AW2096" s="328">
        <v>1.7430481000000001E-6</v>
      </c>
      <c r="AX2096" s="328">
        <v>3.8325538000000002E-10</v>
      </c>
      <c r="AY2096" s="328">
        <v>2.0175689000000002E-9</v>
      </c>
      <c r="AZ2096" s="329">
        <v>0</v>
      </c>
      <c r="BA2096" s="329">
        <v>0</v>
      </c>
      <c r="BB2096" s="329">
        <v>0</v>
      </c>
      <c r="BC2096" s="329">
        <v>0</v>
      </c>
      <c r="BD2096" s="329">
        <v>0</v>
      </c>
      <c r="BE2096" s="329">
        <v>0</v>
      </c>
      <c r="BF2096" s="329">
        <v>0</v>
      </c>
      <c r="BG2096" s="329">
        <v>0</v>
      </c>
      <c r="BH2096" s="329">
        <v>0</v>
      </c>
      <c r="BI2096" s="329">
        <v>0</v>
      </c>
      <c r="BJ2096" s="329">
        <v>0</v>
      </c>
      <c r="BK2096" s="329">
        <v>0</v>
      </c>
      <c r="BL2096" s="329">
        <v>0</v>
      </c>
      <c r="BM2096" s="41"/>
      <c r="BN2096" s="122">
        <v>6.1674768999999996E-5</v>
      </c>
      <c r="BO2096" s="122">
        <v>1.4799824000000001E-5</v>
      </c>
      <c r="BP2096" s="122">
        <v>2.7304945999999999E-5</v>
      </c>
      <c r="BQ2096" s="122">
        <v>2.7991013E-12</v>
      </c>
      <c r="BR2096" s="122">
        <v>1.0885948999999999E-5</v>
      </c>
      <c r="BS2096" s="122">
        <v>1.7502502999999999E-6</v>
      </c>
      <c r="BT2096" s="111">
        <v>0</v>
      </c>
      <c r="BU2096" s="122">
        <v>2.6565032000000001E-6</v>
      </c>
      <c r="BV2096" s="111">
        <v>0</v>
      </c>
      <c r="BW2096" s="122">
        <v>1.6330364999999999E-10</v>
      </c>
      <c r="BX2096" s="111">
        <v>0</v>
      </c>
      <c r="BY2096" s="111">
        <v>0</v>
      </c>
      <c r="BZ2096" s="111">
        <v>0</v>
      </c>
      <c r="CA2096" s="122">
        <v>4.2771305000000002E-6</v>
      </c>
      <c r="CB2096" s="111">
        <v>0</v>
      </c>
      <c r="CC2096" s="111">
        <v>0</v>
      </c>
      <c r="CD2096" s="111">
        <v>0</v>
      </c>
      <c r="CG2096" s="76" t="s">
        <v>6885</v>
      </c>
    </row>
    <row r="2097" spans="1:85" ht="14.5" customHeight="1">
      <c r="A2097" s="41" t="s">
        <v>7430</v>
      </c>
      <c r="B2097" s="119" t="s">
        <v>6888</v>
      </c>
      <c r="C2097" s="120" t="str">
        <f t="shared" si="728"/>
        <v>M.020.08.105</v>
      </c>
      <c r="D2097" s="135" t="s">
        <v>7422</v>
      </c>
      <c r="E2097" s="119" t="s">
        <v>6570</v>
      </c>
      <c r="F2097" s="118" t="str">
        <f t="shared" si="729"/>
        <v>Pasta</v>
      </c>
      <c r="G2097" s="118">
        <f t="shared" si="730"/>
        <v>0.29015230609354203</v>
      </c>
      <c r="H2097" s="118">
        <f t="shared" si="731"/>
        <v>2.1277130899849998E-2</v>
      </c>
      <c r="I2097" s="118">
        <f t="shared" si="732"/>
        <v>0.114597025193692</v>
      </c>
      <c r="J2097" s="326">
        <f t="shared" si="733"/>
        <v>0</v>
      </c>
      <c r="K2097" s="118">
        <v>0.15427815</v>
      </c>
      <c r="L2097" s="118">
        <v>8.6564262000000003E-2</v>
      </c>
      <c r="M2097" s="118">
        <v>2.8032745000000001E-2</v>
      </c>
      <c r="N2097" s="118">
        <v>2.1276943E-2</v>
      </c>
      <c r="O2097" s="118">
        <v>0</v>
      </c>
      <c r="P2097" s="118">
        <v>0</v>
      </c>
      <c r="Q2097" s="330">
        <v>1.8789984999999999E-7</v>
      </c>
      <c r="R2097" s="330">
        <v>1.8193691999999998E-8</v>
      </c>
      <c r="S2097" s="118">
        <v>0</v>
      </c>
      <c r="T2097" s="118">
        <v>0</v>
      </c>
      <c r="U2097" s="118">
        <v>0</v>
      </c>
      <c r="V2097" s="118">
        <v>0</v>
      </c>
      <c r="W2097" s="118">
        <v>0</v>
      </c>
      <c r="X2097" s="118">
        <v>0</v>
      </c>
      <c r="Y2097" s="41"/>
      <c r="Z2097" s="327">
        <f t="shared" si="734"/>
        <v>1.1599860902255639</v>
      </c>
      <c r="AA2097" s="41"/>
      <c r="AB2097" s="111">
        <v>0</v>
      </c>
      <c r="AC2097" s="111">
        <v>0</v>
      </c>
      <c r="AD2097" s="111">
        <v>0</v>
      </c>
      <c r="AE2097" s="111">
        <v>0</v>
      </c>
      <c r="AF2097" s="111">
        <v>0</v>
      </c>
      <c r="AG2097" s="111">
        <v>0</v>
      </c>
      <c r="AH2097" s="111">
        <v>0</v>
      </c>
      <c r="AI2097" s="41"/>
      <c r="AJ2097" s="114">
        <v>4.9810044999999997E-2</v>
      </c>
      <c r="AK2097" s="114">
        <v>4.8243610999999999E-2</v>
      </c>
      <c r="AL2097" s="114">
        <v>1.5664342000000001E-3</v>
      </c>
      <c r="AM2097" s="114">
        <v>0</v>
      </c>
      <c r="AN2097" s="113">
        <f t="shared" si="735"/>
        <v>2.8923028285000001E-6</v>
      </c>
      <c r="AO2097" s="112">
        <f t="shared" si="736"/>
        <v>5.7930260289350005E-9</v>
      </c>
      <c r="AP2097" s="112">
        <f t="shared" si="737"/>
        <v>0</v>
      </c>
      <c r="AQ2097" s="328">
        <v>1.0764671000000001E-6</v>
      </c>
      <c r="AR2097" s="328">
        <v>3.2479609999999999E-9</v>
      </c>
      <c r="AS2097" s="328">
        <v>8.8738935000000005E-14</v>
      </c>
      <c r="AT2097" s="329">
        <v>0</v>
      </c>
      <c r="AU2097" s="329">
        <v>0</v>
      </c>
      <c r="AV2097" s="328">
        <v>3.1637285000000001E-9</v>
      </c>
      <c r="AW2097" s="328">
        <v>1.8126720000000001E-6</v>
      </c>
      <c r="AX2097" s="328">
        <v>4.4848459000000001E-10</v>
      </c>
      <c r="AY2097" s="328">
        <v>2.0964917000000002E-9</v>
      </c>
      <c r="AZ2097" s="329">
        <v>0</v>
      </c>
      <c r="BA2097" s="329">
        <v>0</v>
      </c>
      <c r="BB2097" s="329">
        <v>0</v>
      </c>
      <c r="BC2097" s="329">
        <v>0</v>
      </c>
      <c r="BD2097" s="329">
        <v>0</v>
      </c>
      <c r="BE2097" s="329">
        <v>0</v>
      </c>
      <c r="BF2097" s="329">
        <v>0</v>
      </c>
      <c r="BG2097" s="329">
        <v>0</v>
      </c>
      <c r="BH2097" s="329">
        <v>0</v>
      </c>
      <c r="BI2097" s="329">
        <v>0</v>
      </c>
      <c r="BJ2097" s="329">
        <v>0</v>
      </c>
      <c r="BK2097" s="329">
        <v>0</v>
      </c>
      <c r="BL2097" s="329">
        <v>0</v>
      </c>
      <c r="BM2097" s="41"/>
      <c r="BN2097" s="122">
        <v>6.9119363999999996E-5</v>
      </c>
      <c r="BO2097" s="122">
        <v>1.5495433000000001E-5</v>
      </c>
      <c r="BP2097" s="122">
        <v>3.2343489999999999E-5</v>
      </c>
      <c r="BQ2097" s="122">
        <v>2.1311505000000001E-12</v>
      </c>
      <c r="BR2097" s="122">
        <v>1.1236809E-5</v>
      </c>
      <c r="BS2097" s="122">
        <v>2.0481389999999999E-6</v>
      </c>
      <c r="BT2097" s="111">
        <v>0</v>
      </c>
      <c r="BU2097" s="122">
        <v>3.1086342000000002E-6</v>
      </c>
      <c r="BV2097" s="111">
        <v>0</v>
      </c>
      <c r="BW2097" s="122">
        <v>1.2433443000000001E-10</v>
      </c>
      <c r="BX2097" s="111">
        <v>0</v>
      </c>
      <c r="BY2097" s="111">
        <v>0</v>
      </c>
      <c r="BZ2097" s="111">
        <v>0</v>
      </c>
      <c r="CA2097" s="122">
        <v>4.8867332000000003E-6</v>
      </c>
      <c r="CB2097" s="111">
        <v>0</v>
      </c>
      <c r="CC2097" s="111">
        <v>0</v>
      </c>
      <c r="CD2097" s="111">
        <v>0</v>
      </c>
      <c r="CG2097" s="76" t="s">
        <v>6885</v>
      </c>
    </row>
    <row r="2098" spans="1:85" ht="14.5" customHeight="1">
      <c r="A2098" s="41" t="s">
        <v>7427</v>
      </c>
      <c r="B2098" s="119" t="s">
        <v>6888</v>
      </c>
      <c r="C2098" s="120" t="str">
        <f t="shared" si="728"/>
        <v>M.020.08.106</v>
      </c>
      <c r="D2098" s="135" t="s">
        <v>7422</v>
      </c>
      <c r="E2098" s="119" t="s">
        <v>6570</v>
      </c>
      <c r="F2098" s="118" t="str">
        <f t="shared" si="729"/>
        <v>Rice, pericarp</v>
      </c>
      <c r="G2098" s="118">
        <f t="shared" si="730"/>
        <v>0.441090842677344</v>
      </c>
      <c r="H2098" s="118">
        <f t="shared" si="731"/>
        <v>1.8074905252599999E-2</v>
      </c>
      <c r="I2098" s="118">
        <f t="shared" si="732"/>
        <v>0.16086401742474399</v>
      </c>
      <c r="J2098" s="326">
        <f t="shared" si="733"/>
        <v>0</v>
      </c>
      <c r="K2098" s="118">
        <v>0.26215191999999998</v>
      </c>
      <c r="L2098" s="118">
        <v>0.13571569999999999</v>
      </c>
      <c r="M2098" s="118">
        <v>2.5148292999999999E-2</v>
      </c>
      <c r="N2098" s="118">
        <v>1.8074653E-2</v>
      </c>
      <c r="O2098" s="118">
        <v>0</v>
      </c>
      <c r="P2098" s="118">
        <v>0</v>
      </c>
      <c r="Q2098" s="330">
        <v>2.5225260000000001E-7</v>
      </c>
      <c r="R2098" s="330">
        <v>2.4424744E-8</v>
      </c>
      <c r="S2098" s="118">
        <v>0</v>
      </c>
      <c r="T2098" s="118">
        <v>0</v>
      </c>
      <c r="U2098" s="118">
        <v>0</v>
      </c>
      <c r="V2098" s="118">
        <v>0</v>
      </c>
      <c r="W2098" s="118">
        <v>0</v>
      </c>
      <c r="X2098" s="118">
        <v>0</v>
      </c>
      <c r="Y2098" s="41"/>
      <c r="Z2098" s="327">
        <f t="shared" si="734"/>
        <v>1.9710670676691726</v>
      </c>
      <c r="AA2098" s="41"/>
      <c r="AB2098" s="111">
        <v>0</v>
      </c>
      <c r="AC2098" s="111">
        <v>0</v>
      </c>
      <c r="AD2098" s="111">
        <v>0</v>
      </c>
      <c r="AE2098" s="111">
        <v>0</v>
      </c>
      <c r="AF2098" s="111">
        <v>0</v>
      </c>
      <c r="AG2098" s="111">
        <v>0</v>
      </c>
      <c r="AH2098" s="111">
        <v>0</v>
      </c>
      <c r="AI2098" s="41"/>
      <c r="AJ2098" s="114">
        <v>7.7508289999999994E-2</v>
      </c>
      <c r="AK2098" s="114">
        <v>7.5075644999999996E-2</v>
      </c>
      <c r="AL2098" s="114">
        <v>2.4326446000000001E-3</v>
      </c>
      <c r="AM2098" s="114">
        <v>0</v>
      </c>
      <c r="AN2098" s="113">
        <f t="shared" si="735"/>
        <v>4.5009379709000003E-6</v>
      </c>
      <c r="AO2098" s="112">
        <f t="shared" si="736"/>
        <v>8.9964666166299995E-9</v>
      </c>
      <c r="AP2098" s="112">
        <f t="shared" si="737"/>
        <v>0</v>
      </c>
      <c r="AQ2098" s="328">
        <v>1.8291502E-6</v>
      </c>
      <c r="AR2098" s="328">
        <v>5.5189876999999999E-9</v>
      </c>
      <c r="AS2098" s="328">
        <v>1.5078663E-13</v>
      </c>
      <c r="AT2098" s="329">
        <v>0</v>
      </c>
      <c r="AU2098" s="329">
        <v>0</v>
      </c>
      <c r="AV2098" s="328">
        <v>2.6875708999999999E-9</v>
      </c>
      <c r="AW2098" s="328">
        <v>2.6691001999999999E-6</v>
      </c>
      <c r="AX2098" s="328">
        <v>3.8098533000000003E-10</v>
      </c>
      <c r="AY2098" s="328">
        <v>3.0963428000000001E-9</v>
      </c>
      <c r="AZ2098" s="329">
        <v>0</v>
      </c>
      <c r="BA2098" s="329">
        <v>0</v>
      </c>
      <c r="BB2098" s="329">
        <v>0</v>
      </c>
      <c r="BC2098" s="329">
        <v>0</v>
      </c>
      <c r="BD2098" s="329">
        <v>0</v>
      </c>
      <c r="BE2098" s="329">
        <v>0</v>
      </c>
      <c r="BF2098" s="329">
        <v>0</v>
      </c>
      <c r="BG2098" s="329">
        <v>0</v>
      </c>
      <c r="BH2098" s="329">
        <v>0</v>
      </c>
      <c r="BI2098" s="329">
        <v>0</v>
      </c>
      <c r="BJ2098" s="329">
        <v>0</v>
      </c>
      <c r="BK2098" s="329">
        <v>0</v>
      </c>
      <c r="BL2098" s="329">
        <v>0</v>
      </c>
      <c r="BM2098" s="41"/>
      <c r="BN2098" s="111">
        <v>1.0332705E-4</v>
      </c>
      <c r="BO2098" s="122">
        <v>2.2231944E-5</v>
      </c>
      <c r="BP2098" s="122">
        <v>5.4958579000000002E-5</v>
      </c>
      <c r="BQ2098" s="122">
        <v>2.8610360999999999E-12</v>
      </c>
      <c r="BR2098" s="122">
        <v>1.7015773E-5</v>
      </c>
      <c r="BS2098" s="122">
        <v>1.7398834E-6</v>
      </c>
      <c r="BT2098" s="111">
        <v>0</v>
      </c>
      <c r="BU2098" s="122">
        <v>2.6407685999999998E-6</v>
      </c>
      <c r="BV2098" s="111">
        <v>0</v>
      </c>
      <c r="BW2098" s="122">
        <v>1.6691701E-10</v>
      </c>
      <c r="BX2098" s="111">
        <v>0</v>
      </c>
      <c r="BY2098" s="111">
        <v>0</v>
      </c>
      <c r="BZ2098" s="111">
        <v>0</v>
      </c>
      <c r="CA2098" s="122">
        <v>4.7399294000000001E-6</v>
      </c>
      <c r="CB2098" s="111">
        <v>0</v>
      </c>
      <c r="CC2098" s="111">
        <v>0</v>
      </c>
      <c r="CD2098" s="111">
        <v>0</v>
      </c>
      <c r="CG2098" s="76" t="s">
        <v>6885</v>
      </c>
    </row>
    <row r="2099" spans="1:85" ht="14.5" customHeight="1">
      <c r="A2099" s="41" t="s">
        <v>7424</v>
      </c>
      <c r="B2099" s="119" t="s">
        <v>6888</v>
      </c>
      <c r="C2099" s="120" t="str">
        <f t="shared" si="728"/>
        <v>M.020.08.107</v>
      </c>
      <c r="D2099" s="135" t="s">
        <v>7422</v>
      </c>
      <c r="E2099" s="119" t="s">
        <v>6570</v>
      </c>
      <c r="F2099" s="118" t="str">
        <f t="shared" si="729"/>
        <v>Rice, white</v>
      </c>
      <c r="G2099" s="118">
        <f t="shared" si="730"/>
        <v>0.52679202242051204</v>
      </c>
      <c r="H2099" s="118">
        <f t="shared" si="731"/>
        <v>2.026133910524E-2</v>
      </c>
      <c r="I2099" s="118">
        <f t="shared" si="732"/>
        <v>0.20053745331527201</v>
      </c>
      <c r="J2099" s="326">
        <f t="shared" si="733"/>
        <v>0</v>
      </c>
      <c r="K2099" s="118">
        <v>0.30599323</v>
      </c>
      <c r="L2099" s="118">
        <v>0.17235659</v>
      </c>
      <c r="M2099" s="118">
        <v>2.8180836000000001E-2</v>
      </c>
      <c r="N2099" s="118">
        <v>2.0261056999999999E-2</v>
      </c>
      <c r="O2099" s="118">
        <v>0</v>
      </c>
      <c r="P2099" s="118">
        <v>0</v>
      </c>
      <c r="Q2099" s="330">
        <v>2.8210524000000002E-7</v>
      </c>
      <c r="R2099" s="330">
        <v>2.7315272000000001E-8</v>
      </c>
      <c r="S2099" s="118">
        <v>0</v>
      </c>
      <c r="T2099" s="118">
        <v>0</v>
      </c>
      <c r="U2099" s="118">
        <v>0</v>
      </c>
      <c r="V2099" s="118">
        <v>0</v>
      </c>
      <c r="W2099" s="118">
        <v>0</v>
      </c>
      <c r="X2099" s="118">
        <v>0</v>
      </c>
      <c r="Y2099" s="41"/>
      <c r="Z2099" s="327">
        <f t="shared" si="734"/>
        <v>2.3007009774436091</v>
      </c>
      <c r="AA2099" s="41"/>
      <c r="AB2099" s="111">
        <v>0</v>
      </c>
      <c r="AC2099" s="111">
        <v>0</v>
      </c>
      <c r="AD2099" s="111">
        <v>0</v>
      </c>
      <c r="AE2099" s="111">
        <v>0</v>
      </c>
      <c r="AF2099" s="111">
        <v>0</v>
      </c>
      <c r="AG2099" s="111">
        <v>0</v>
      </c>
      <c r="AH2099" s="111">
        <v>0</v>
      </c>
      <c r="AI2099" s="41"/>
      <c r="AJ2099" s="114">
        <v>9.4606929000000006E-2</v>
      </c>
      <c r="AK2099" s="114">
        <v>9.1695280000000004E-2</v>
      </c>
      <c r="AL2099" s="114">
        <v>2.9116488E-3</v>
      </c>
      <c r="AM2099" s="114">
        <v>0</v>
      </c>
      <c r="AN2099" s="113">
        <f t="shared" si="735"/>
        <v>5.4973189735000001E-6</v>
      </c>
      <c r="AO2099" s="112">
        <f t="shared" si="736"/>
        <v>1.0767931803629998E-8</v>
      </c>
      <c r="AP2099" s="112">
        <f t="shared" si="737"/>
        <v>0</v>
      </c>
      <c r="AQ2099" s="328">
        <v>2.1350505000000001E-6</v>
      </c>
      <c r="AR2099" s="328">
        <v>6.4419627999999996E-9</v>
      </c>
      <c r="AS2099" s="328">
        <v>1.7600363E-13</v>
      </c>
      <c r="AT2099" s="329">
        <v>0</v>
      </c>
      <c r="AU2099" s="329">
        <v>0</v>
      </c>
      <c r="AV2099" s="328">
        <v>3.0126735E-9</v>
      </c>
      <c r="AW2099" s="328">
        <v>3.3592557999999999E-6</v>
      </c>
      <c r="AX2099" s="328">
        <v>4.2707130000000001E-10</v>
      </c>
      <c r="AY2099" s="328">
        <v>3.8987216999999997E-9</v>
      </c>
      <c r="AZ2099" s="329">
        <v>0</v>
      </c>
      <c r="BA2099" s="329">
        <v>0</v>
      </c>
      <c r="BB2099" s="329">
        <v>0</v>
      </c>
      <c r="BC2099" s="329">
        <v>0</v>
      </c>
      <c r="BD2099" s="329">
        <v>0</v>
      </c>
      <c r="BE2099" s="329">
        <v>0</v>
      </c>
      <c r="BF2099" s="329">
        <v>0</v>
      </c>
      <c r="BG2099" s="329">
        <v>0</v>
      </c>
      <c r="BH2099" s="329">
        <v>0</v>
      </c>
      <c r="BI2099" s="329">
        <v>0</v>
      </c>
      <c r="BJ2099" s="329">
        <v>0</v>
      </c>
      <c r="BK2099" s="329">
        <v>0</v>
      </c>
      <c r="BL2099" s="329">
        <v>0</v>
      </c>
      <c r="BM2099" s="41"/>
      <c r="BN2099" s="111">
        <v>1.2393973999999999E-4</v>
      </c>
      <c r="BO2099" s="122">
        <v>2.7870819999999999E-5</v>
      </c>
      <c r="BP2099" s="122">
        <v>6.4149647999999998E-5</v>
      </c>
      <c r="BQ2099" s="122">
        <v>3.1996231999999999E-12</v>
      </c>
      <c r="BR2099" s="122">
        <v>2.1503764000000001E-5</v>
      </c>
      <c r="BS2099" s="122">
        <v>1.9503488000000002E-6</v>
      </c>
      <c r="BT2099" s="111">
        <v>0</v>
      </c>
      <c r="BU2099" s="122">
        <v>2.9602097000000001E-6</v>
      </c>
      <c r="BV2099" s="111">
        <v>0</v>
      </c>
      <c r="BW2099" s="122">
        <v>1.8667067999999999E-10</v>
      </c>
      <c r="BX2099" s="111">
        <v>0</v>
      </c>
      <c r="BY2099" s="111">
        <v>0</v>
      </c>
      <c r="BZ2099" s="111">
        <v>0</v>
      </c>
      <c r="CA2099" s="122">
        <v>5.5047628E-6</v>
      </c>
      <c r="CB2099" s="111">
        <v>0</v>
      </c>
      <c r="CC2099" s="111">
        <v>0</v>
      </c>
      <c r="CD2099" s="111">
        <v>0</v>
      </c>
      <c r="CG2099" s="76" t="s">
        <v>6885</v>
      </c>
    </row>
    <row r="2100" spans="1:85" ht="14.5" customHeight="1">
      <c r="B2100" s="119" t="s">
        <v>6888</v>
      </c>
      <c r="C2100" s="133" t="s">
        <v>7420</v>
      </c>
      <c r="D2100" s="133" t="s">
        <v>7348</v>
      </c>
      <c r="G2100" s="41"/>
      <c r="H2100" s="41"/>
      <c r="I2100" s="41"/>
      <c r="J2100" s="41"/>
      <c r="K2100" s="41"/>
      <c r="L2100" s="41"/>
      <c r="M2100" s="41"/>
      <c r="N2100" s="41"/>
      <c r="O2100" s="41"/>
      <c r="P2100" s="41"/>
      <c r="Q2100" s="41"/>
      <c r="R2100" s="41"/>
      <c r="S2100" s="41"/>
      <c r="T2100" s="41"/>
      <c r="U2100" s="41"/>
      <c r="V2100" s="41"/>
      <c r="W2100" s="41"/>
      <c r="X2100" s="41"/>
      <c r="Y2100" s="41"/>
      <c r="Z2100" s="41"/>
      <c r="AA2100" s="41"/>
      <c r="AB2100" s="41"/>
      <c r="AC2100" s="41"/>
      <c r="AD2100" s="41"/>
      <c r="AE2100" s="41"/>
      <c r="AF2100" s="41"/>
      <c r="AG2100" s="41"/>
      <c r="AH2100" s="41"/>
      <c r="AI2100" s="41"/>
      <c r="AJ2100" s="41"/>
      <c r="AK2100" s="41"/>
      <c r="AL2100" s="41"/>
      <c r="AM2100" s="41"/>
      <c r="AN2100" s="41"/>
      <c r="AO2100" s="41"/>
      <c r="AP2100" s="41"/>
      <c r="AQ2100" s="41"/>
      <c r="AR2100" s="41"/>
      <c r="AS2100" s="41"/>
      <c r="AT2100" s="41"/>
      <c r="AU2100" s="41"/>
      <c r="AV2100" s="41"/>
      <c r="AW2100" s="41"/>
      <c r="AX2100" s="41"/>
      <c r="AY2100" s="41"/>
      <c r="AZ2100" s="41"/>
      <c r="BA2100" s="41"/>
      <c r="BB2100" s="41"/>
      <c r="BC2100" s="41"/>
      <c r="BD2100" s="41"/>
      <c r="BE2100" s="41"/>
      <c r="BF2100" s="41"/>
      <c r="BG2100" s="41"/>
      <c r="BH2100" s="41"/>
      <c r="BI2100" s="41"/>
      <c r="BJ2100" s="41"/>
      <c r="BK2100" s="41"/>
      <c r="BL2100" s="41"/>
      <c r="BM2100" s="41"/>
      <c r="BN2100" s="41"/>
      <c r="BO2100" s="41"/>
      <c r="BP2100" s="41"/>
      <c r="BQ2100" s="41"/>
      <c r="BR2100" s="41"/>
      <c r="BS2100" s="41"/>
      <c r="BT2100" s="41"/>
      <c r="BU2100" s="41"/>
      <c r="BV2100" s="41"/>
      <c r="BW2100" s="41"/>
      <c r="BX2100" s="41"/>
      <c r="BY2100" s="41"/>
      <c r="BZ2100" s="41"/>
      <c r="CA2100" s="41"/>
      <c r="CB2100" s="41"/>
      <c r="CC2100" s="41"/>
      <c r="CD2100" s="41"/>
      <c r="CE2100" s="130"/>
      <c r="CF2100" s="105"/>
    </row>
    <row r="2101" spans="1:85" ht="14.5" customHeight="1">
      <c r="A2101" s="41" t="s">
        <v>7419</v>
      </c>
      <c r="B2101" s="119" t="s">
        <v>6888</v>
      </c>
      <c r="C2101" s="120" t="str">
        <f t="shared" ref="C2101:C2124" si="738">MID(A2101,1,12)</f>
        <v>M.020.09.101</v>
      </c>
      <c r="D2101" s="135" t="s">
        <v>7348</v>
      </c>
      <c r="E2101" s="119" t="s">
        <v>6570</v>
      </c>
      <c r="F2101" s="118" t="str">
        <f t="shared" ref="F2101:F2124" si="739">MID(A2101, 21,85)</f>
        <v>Bean sprouts</v>
      </c>
      <c r="G2101" s="118">
        <f t="shared" ref="G2101:G2124" si="740">H2101+I2101+J2101+K2101</f>
        <v>0.217936010684461</v>
      </c>
      <c r="H2101" s="118">
        <f t="shared" ref="H2101:H2124" si="741">N2101+O2101+P2101+Q2101</f>
        <v>3.0239732875599998E-3</v>
      </c>
      <c r="I2101" s="118">
        <f t="shared" ref="I2101:I2124" si="742">L2101+M2101+R2101</f>
        <v>2.9217007396901001E-2</v>
      </c>
      <c r="J2101" s="326">
        <f t="shared" ref="J2101:J2124" si="743">S2101+IF(T2101="x",0,T2101)+IF(U2101="x",0,U2101)+IF(V2101="x",0,V2101)+W2101+X2101</f>
        <v>0</v>
      </c>
      <c r="K2101" s="118">
        <v>0.18569503000000001</v>
      </c>
      <c r="L2101" s="118">
        <v>2.3475547999999999E-2</v>
      </c>
      <c r="M2101" s="118">
        <v>5.7414450000000004E-3</v>
      </c>
      <c r="N2101" s="118">
        <v>3.0238245999999998E-3</v>
      </c>
      <c r="O2101" s="118">
        <v>0</v>
      </c>
      <c r="P2101" s="118">
        <v>0</v>
      </c>
      <c r="Q2101" s="330">
        <v>1.4868756000000001E-7</v>
      </c>
      <c r="R2101" s="330">
        <v>1.4396901E-8</v>
      </c>
      <c r="S2101" s="118">
        <v>0</v>
      </c>
      <c r="T2101" s="118">
        <v>0</v>
      </c>
      <c r="U2101" s="118">
        <v>0</v>
      </c>
      <c r="V2101" s="118">
        <v>0</v>
      </c>
      <c r="W2101" s="118">
        <v>0</v>
      </c>
      <c r="X2101" s="118">
        <v>0</v>
      </c>
      <c r="Y2101" s="41"/>
      <c r="Z2101" s="327">
        <f t="shared" ref="Z2101:Z2124" si="744">K2101/0.133</f>
        <v>1.3962032330827068</v>
      </c>
      <c r="AA2101" s="41"/>
      <c r="AB2101" s="111">
        <v>0</v>
      </c>
      <c r="AC2101" s="111">
        <v>0</v>
      </c>
      <c r="AD2101" s="111">
        <v>0</v>
      </c>
      <c r="AE2101" s="111">
        <v>0</v>
      </c>
      <c r="AF2101" s="111">
        <v>0</v>
      </c>
      <c r="AG2101" s="111">
        <v>0</v>
      </c>
      <c r="AH2101" s="111">
        <v>0</v>
      </c>
      <c r="AI2101" s="41"/>
      <c r="AJ2101" s="114">
        <v>3.0519849000000002E-2</v>
      </c>
      <c r="AK2101" s="114">
        <v>2.9301014E-2</v>
      </c>
      <c r="AL2101" s="114">
        <v>1.2188351E-3</v>
      </c>
      <c r="AM2101" s="114">
        <v>0</v>
      </c>
      <c r="AN2101" s="113">
        <f t="shared" ref="AN2101:AN2124" si="745">AQ2101+AT2101+AU2101+AV2101+AW2101+BE2101+BF2101+BJ2101</f>
        <v>1.75665552097E-6</v>
      </c>
      <c r="AO2101" s="112">
        <f t="shared" ref="AO2101:AO2124" si="746">AR2101+AS2101+AX2101+AY2101+AZ2101+BA2101+BB2101+BC2101+BD2101+BG2101+BK2101+BL2101</f>
        <v>4.5075261685499993E-9</v>
      </c>
      <c r="AP2101" s="112">
        <f t="shared" ref="AP2101:AP2124" si="747">BH2101+BI2101</f>
        <v>0</v>
      </c>
      <c r="AQ2101" s="328">
        <v>1.2956766E-6</v>
      </c>
      <c r="AR2101" s="328">
        <v>3.9093689999999998E-9</v>
      </c>
      <c r="AS2101" s="328">
        <v>1.0680954999999999E-13</v>
      </c>
      <c r="AT2101" s="329">
        <v>0</v>
      </c>
      <c r="AU2101" s="329">
        <v>0</v>
      </c>
      <c r="AV2101" s="328">
        <v>4.4962097000000002E-10</v>
      </c>
      <c r="AW2101" s="328">
        <v>4.6052930000000001E-7</v>
      </c>
      <c r="AX2101" s="328">
        <v>6.3737479000000003E-11</v>
      </c>
      <c r="AY2101" s="328">
        <v>5.3431288E-10</v>
      </c>
      <c r="AZ2101" s="329">
        <v>0</v>
      </c>
      <c r="BA2101" s="329">
        <v>0</v>
      </c>
      <c r="BB2101" s="329">
        <v>0</v>
      </c>
      <c r="BC2101" s="329">
        <v>0</v>
      </c>
      <c r="BD2101" s="329">
        <v>0</v>
      </c>
      <c r="BE2101" s="329">
        <v>0</v>
      </c>
      <c r="BF2101" s="329">
        <v>0</v>
      </c>
      <c r="BG2101" s="329">
        <v>0</v>
      </c>
      <c r="BH2101" s="329">
        <v>0</v>
      </c>
      <c r="BI2101" s="329">
        <v>0</v>
      </c>
      <c r="BJ2101" s="329">
        <v>0</v>
      </c>
      <c r="BK2101" s="329">
        <v>0</v>
      </c>
      <c r="BL2101" s="329">
        <v>0</v>
      </c>
      <c r="BM2101" s="41"/>
      <c r="BN2101" s="122">
        <v>4.7234110000000003E-5</v>
      </c>
      <c r="BO2101" s="122">
        <v>3.831742E-6</v>
      </c>
      <c r="BP2101" s="122">
        <v>3.8929851000000001E-5</v>
      </c>
      <c r="BQ2101" s="122">
        <v>1.6864067E-12</v>
      </c>
      <c r="BR2101" s="122">
        <v>2.9392798999999999E-6</v>
      </c>
      <c r="BS2101" s="122">
        <v>2.9107624999999999E-7</v>
      </c>
      <c r="BT2101" s="111">
        <v>0</v>
      </c>
      <c r="BU2101" s="122">
        <v>4.4179110999999999E-7</v>
      </c>
      <c r="BV2101" s="111">
        <v>0</v>
      </c>
      <c r="BW2101" s="122">
        <v>9.8387425999999996E-11</v>
      </c>
      <c r="BX2101" s="111">
        <v>0</v>
      </c>
      <c r="BY2101" s="111">
        <v>0</v>
      </c>
      <c r="BZ2101" s="111">
        <v>0</v>
      </c>
      <c r="CA2101" s="122">
        <v>8.0027056000000002E-7</v>
      </c>
      <c r="CB2101" s="111">
        <v>0</v>
      </c>
      <c r="CC2101" s="111">
        <v>0</v>
      </c>
      <c r="CD2101" s="111">
        <v>0</v>
      </c>
      <c r="CG2101" s="76" t="s">
        <v>6885</v>
      </c>
    </row>
    <row r="2102" spans="1:85" ht="14.5" customHeight="1">
      <c r="A2102" s="41" t="s">
        <v>7416</v>
      </c>
      <c r="B2102" s="119" t="s">
        <v>6888</v>
      </c>
      <c r="C2102" s="120" t="str">
        <f t="shared" si="738"/>
        <v>M.020.09.102</v>
      </c>
      <c r="D2102" s="135" t="s">
        <v>7348</v>
      </c>
      <c r="E2102" s="119" t="s">
        <v>6570</v>
      </c>
      <c r="F2102" s="118" t="str">
        <f t="shared" si="739"/>
        <v>Frozen green beans (plastic)</v>
      </c>
      <c r="G2102" s="118">
        <f t="shared" si="740"/>
        <v>0.204823529968927</v>
      </c>
      <c r="H2102" s="118">
        <f t="shared" si="741"/>
        <v>1.084182881369E-2</v>
      </c>
      <c r="I2102" s="118">
        <f t="shared" si="742"/>
        <v>8.2082511155237001E-2</v>
      </c>
      <c r="J2102" s="326">
        <f t="shared" si="743"/>
        <v>0</v>
      </c>
      <c r="K2102" s="118">
        <v>0.11189919</v>
      </c>
      <c r="L2102" s="118">
        <v>6.5881261999999996E-2</v>
      </c>
      <c r="M2102" s="118">
        <v>1.6201226999999999E-2</v>
      </c>
      <c r="N2102" s="118">
        <v>1.08416E-2</v>
      </c>
      <c r="O2102" s="118">
        <v>0</v>
      </c>
      <c r="P2102" s="118">
        <v>0</v>
      </c>
      <c r="Q2102" s="330">
        <v>2.2881368999999999E-7</v>
      </c>
      <c r="R2102" s="330">
        <v>2.2155237000000002E-8</v>
      </c>
      <c r="S2102" s="118">
        <v>0</v>
      </c>
      <c r="T2102" s="118">
        <v>0</v>
      </c>
      <c r="U2102" s="118">
        <v>0</v>
      </c>
      <c r="V2102" s="118">
        <v>0</v>
      </c>
      <c r="W2102" s="118">
        <v>0</v>
      </c>
      <c r="X2102" s="118">
        <v>0</v>
      </c>
      <c r="Y2102" s="41"/>
      <c r="Z2102" s="327">
        <f t="shared" si="744"/>
        <v>0.84134729323308266</v>
      </c>
      <c r="AA2102" s="41"/>
      <c r="AB2102" s="111">
        <v>0</v>
      </c>
      <c r="AC2102" s="111">
        <v>0</v>
      </c>
      <c r="AD2102" s="111">
        <v>0</v>
      </c>
      <c r="AE2102" s="111">
        <v>0</v>
      </c>
      <c r="AF2102" s="111">
        <v>0</v>
      </c>
      <c r="AG2102" s="111">
        <v>0</v>
      </c>
      <c r="AH2102" s="111">
        <v>0</v>
      </c>
      <c r="AI2102" s="41"/>
      <c r="AJ2102" s="114">
        <v>3.6164182000000003E-2</v>
      </c>
      <c r="AK2102" s="114">
        <v>3.5051969000000002E-2</v>
      </c>
      <c r="AL2102" s="114">
        <v>1.1122127E-3</v>
      </c>
      <c r="AM2102" s="114">
        <v>0</v>
      </c>
      <c r="AN2102" s="113">
        <f t="shared" si="745"/>
        <v>2.101436978E-6</v>
      </c>
      <c r="AO2102" s="112">
        <f t="shared" si="746"/>
        <v>4.1132127830700003E-9</v>
      </c>
      <c r="AP2102" s="112">
        <f t="shared" si="747"/>
        <v>0</v>
      </c>
      <c r="AQ2102" s="328">
        <v>7.8077030999999998E-7</v>
      </c>
      <c r="AR2102" s="328">
        <v>2.3557725E-9</v>
      </c>
      <c r="AS2102" s="328">
        <v>6.4363070000000006E-14</v>
      </c>
      <c r="AT2102" s="329">
        <v>0</v>
      </c>
      <c r="AU2102" s="329">
        <v>0</v>
      </c>
      <c r="AV2102" s="328">
        <v>1.612068E-9</v>
      </c>
      <c r="AW2102" s="328">
        <v>1.3190546000000001E-6</v>
      </c>
      <c r="AX2102" s="328">
        <v>2.2852391999999999E-10</v>
      </c>
      <c r="AY2102" s="328">
        <v>1.528852E-9</v>
      </c>
      <c r="AZ2102" s="329">
        <v>0</v>
      </c>
      <c r="BA2102" s="329">
        <v>0</v>
      </c>
      <c r="BB2102" s="329">
        <v>0</v>
      </c>
      <c r="BC2102" s="329">
        <v>0</v>
      </c>
      <c r="BD2102" s="329">
        <v>0</v>
      </c>
      <c r="BE2102" s="329">
        <v>0</v>
      </c>
      <c r="BF2102" s="329">
        <v>0</v>
      </c>
      <c r="BG2102" s="329">
        <v>0</v>
      </c>
      <c r="BH2102" s="329">
        <v>0</v>
      </c>
      <c r="BI2102" s="329">
        <v>0</v>
      </c>
      <c r="BJ2102" s="329">
        <v>0</v>
      </c>
      <c r="BK2102" s="329">
        <v>0</v>
      </c>
      <c r="BL2102" s="329">
        <v>0</v>
      </c>
      <c r="BM2102" s="41"/>
      <c r="BN2102" s="122">
        <v>4.8195433E-5</v>
      </c>
      <c r="BO2102" s="122">
        <v>1.1071105E-5</v>
      </c>
      <c r="BP2102" s="122">
        <v>2.3458995999999999E-5</v>
      </c>
      <c r="BQ2102" s="122">
        <v>2.5951931999999998E-12</v>
      </c>
      <c r="BR2102" s="122">
        <v>8.3414125000000003E-6</v>
      </c>
      <c r="BS2102" s="122">
        <v>1.0436228E-6</v>
      </c>
      <c r="BT2102" s="111">
        <v>0</v>
      </c>
      <c r="BU2102" s="122">
        <v>1.5839948E-6</v>
      </c>
      <c r="BV2102" s="111">
        <v>0</v>
      </c>
      <c r="BW2102" s="122">
        <v>1.5140735000000001E-10</v>
      </c>
      <c r="BX2102" s="111">
        <v>0</v>
      </c>
      <c r="BY2102" s="111">
        <v>0</v>
      </c>
      <c r="BZ2102" s="111">
        <v>0</v>
      </c>
      <c r="CA2102" s="122">
        <v>2.6961485000000001E-6</v>
      </c>
      <c r="CB2102" s="111">
        <v>0</v>
      </c>
      <c r="CC2102" s="111">
        <v>0</v>
      </c>
      <c r="CD2102" s="111">
        <v>0</v>
      </c>
      <c r="CG2102" s="76" t="s">
        <v>6885</v>
      </c>
    </row>
    <row r="2103" spans="1:85" ht="14.5" customHeight="1">
      <c r="A2103" s="41" t="s">
        <v>7413</v>
      </c>
      <c r="B2103" s="119" t="s">
        <v>6888</v>
      </c>
      <c r="C2103" s="120" t="str">
        <f t="shared" si="738"/>
        <v>M.020.09.103</v>
      </c>
      <c r="D2103" s="135" t="s">
        <v>7348</v>
      </c>
      <c r="E2103" s="119" t="s">
        <v>6570</v>
      </c>
      <c r="F2103" s="118" t="str">
        <f t="shared" si="739"/>
        <v>Green beans (can)</v>
      </c>
      <c r="G2103" s="118">
        <f t="shared" si="740"/>
        <v>0.283945767565424</v>
      </c>
      <c r="H2103" s="118">
        <f t="shared" si="741"/>
        <v>1.068929835605E-2</v>
      </c>
      <c r="I2103" s="118">
        <f t="shared" si="742"/>
        <v>0.10298033920937401</v>
      </c>
      <c r="J2103" s="326">
        <f t="shared" si="743"/>
        <v>0</v>
      </c>
      <c r="K2103" s="118">
        <v>0.17027613</v>
      </c>
      <c r="L2103" s="118">
        <v>8.6506226000000006E-2</v>
      </c>
      <c r="M2103" s="118">
        <v>1.6474088000000001E-2</v>
      </c>
      <c r="N2103" s="118">
        <v>1.0689038E-2</v>
      </c>
      <c r="O2103" s="118">
        <v>0</v>
      </c>
      <c r="P2103" s="118">
        <v>0</v>
      </c>
      <c r="Q2103" s="330">
        <v>2.6035605E-7</v>
      </c>
      <c r="R2103" s="330">
        <v>2.5209374000000001E-8</v>
      </c>
      <c r="S2103" s="118">
        <v>0</v>
      </c>
      <c r="T2103" s="118">
        <v>0</v>
      </c>
      <c r="U2103" s="118">
        <v>0</v>
      </c>
      <c r="V2103" s="118">
        <v>0</v>
      </c>
      <c r="W2103" s="118">
        <v>0</v>
      </c>
      <c r="X2103" s="118">
        <v>0</v>
      </c>
      <c r="Y2103" s="41"/>
      <c r="Z2103" s="327">
        <f t="shared" si="744"/>
        <v>1.2802716541353383</v>
      </c>
      <c r="AA2103" s="41"/>
      <c r="AB2103" s="111">
        <v>0</v>
      </c>
      <c r="AC2103" s="111">
        <v>0</v>
      </c>
      <c r="AD2103" s="111">
        <v>0</v>
      </c>
      <c r="AE2103" s="111">
        <v>0</v>
      </c>
      <c r="AF2103" s="111">
        <v>0</v>
      </c>
      <c r="AG2103" s="111">
        <v>0</v>
      </c>
      <c r="AH2103" s="111">
        <v>0</v>
      </c>
      <c r="AI2103" s="41"/>
      <c r="AJ2103" s="114">
        <v>4.9625889999999999E-2</v>
      </c>
      <c r="AK2103" s="114">
        <v>4.8064755000000001E-2</v>
      </c>
      <c r="AL2103" s="114">
        <v>1.5611348999999999E-3</v>
      </c>
      <c r="AM2103" s="114">
        <v>0</v>
      </c>
      <c r="AN2103" s="113">
        <f t="shared" si="745"/>
        <v>2.8815800831000002E-6</v>
      </c>
      <c r="AO2103" s="112">
        <f t="shared" si="746"/>
        <v>5.7734280007820006E-9</v>
      </c>
      <c r="AP2103" s="112">
        <f t="shared" si="747"/>
        <v>0</v>
      </c>
      <c r="AQ2103" s="328">
        <v>1.1880921E-6</v>
      </c>
      <c r="AR2103" s="328">
        <v>3.5847607000000002E-9</v>
      </c>
      <c r="AS2103" s="328">
        <v>9.7940781999999995E-14</v>
      </c>
      <c r="AT2103" s="329">
        <v>0</v>
      </c>
      <c r="AU2103" s="329">
        <v>0</v>
      </c>
      <c r="AV2103" s="328">
        <v>1.5893830999999999E-9</v>
      </c>
      <c r="AW2103" s="328">
        <v>1.6918986000000001E-6</v>
      </c>
      <c r="AX2103" s="328">
        <v>2.2530815999999999E-10</v>
      </c>
      <c r="AY2103" s="328">
        <v>1.9632612000000001E-9</v>
      </c>
      <c r="AZ2103" s="329">
        <v>0</v>
      </c>
      <c r="BA2103" s="329">
        <v>0</v>
      </c>
      <c r="BB2103" s="329">
        <v>0</v>
      </c>
      <c r="BC2103" s="329">
        <v>0</v>
      </c>
      <c r="BD2103" s="329">
        <v>0</v>
      </c>
      <c r="BE2103" s="329">
        <v>0</v>
      </c>
      <c r="BF2103" s="329">
        <v>0</v>
      </c>
      <c r="BG2103" s="329">
        <v>0</v>
      </c>
      <c r="BH2103" s="329">
        <v>0</v>
      </c>
      <c r="BI2103" s="329">
        <v>0</v>
      </c>
      <c r="BJ2103" s="329">
        <v>0</v>
      </c>
      <c r="BK2103" s="329">
        <v>0</v>
      </c>
      <c r="BL2103" s="329">
        <v>0</v>
      </c>
      <c r="BM2103" s="41"/>
      <c r="BN2103" s="122">
        <v>6.6022274000000002E-5</v>
      </c>
      <c r="BO2103" s="122">
        <v>1.4058584000000001E-5</v>
      </c>
      <c r="BP2103" s="122">
        <v>3.5697371000000002E-5</v>
      </c>
      <c r="BQ2103" s="122">
        <v>2.9529450000000002E-12</v>
      </c>
      <c r="BR2103" s="122">
        <v>1.0813253E-5</v>
      </c>
      <c r="BS2103" s="122">
        <v>1.0289370999999999E-6</v>
      </c>
      <c r="BT2103" s="111">
        <v>0</v>
      </c>
      <c r="BU2103" s="122">
        <v>1.5617049999999999E-6</v>
      </c>
      <c r="BV2103" s="111">
        <v>0</v>
      </c>
      <c r="BW2103" s="122">
        <v>1.7227910999999999E-10</v>
      </c>
      <c r="BX2103" s="111">
        <v>0</v>
      </c>
      <c r="BY2103" s="111">
        <v>0</v>
      </c>
      <c r="BZ2103" s="111">
        <v>0</v>
      </c>
      <c r="CA2103" s="122">
        <v>2.8622481999999998E-6</v>
      </c>
      <c r="CB2103" s="111">
        <v>0</v>
      </c>
      <c r="CC2103" s="111">
        <v>0</v>
      </c>
      <c r="CD2103" s="111">
        <v>0</v>
      </c>
      <c r="CG2103" s="76" t="s">
        <v>6885</v>
      </c>
    </row>
    <row r="2104" spans="1:85" ht="14.5" customHeight="1">
      <c r="A2104" s="41" t="s">
        <v>7410</v>
      </c>
      <c r="B2104" s="119" t="s">
        <v>6888</v>
      </c>
      <c r="C2104" s="120" t="str">
        <f t="shared" si="738"/>
        <v>M.020.09.104</v>
      </c>
      <c r="D2104" s="135" t="s">
        <v>7348</v>
      </c>
      <c r="E2104" s="119" t="s">
        <v>6570</v>
      </c>
      <c r="F2104" s="118" t="str">
        <f t="shared" si="739"/>
        <v>Green beans (glass)</v>
      </c>
      <c r="G2104" s="118">
        <f t="shared" si="740"/>
        <v>0.30696822577711003</v>
      </c>
      <c r="H2104" s="118">
        <f t="shared" si="741"/>
        <v>1.0708025167E-2</v>
      </c>
      <c r="I2104" s="118">
        <f t="shared" si="742"/>
        <v>0.11799212061011001</v>
      </c>
      <c r="J2104" s="326">
        <f t="shared" si="743"/>
        <v>0</v>
      </c>
      <c r="K2104" s="118">
        <v>0.17826808</v>
      </c>
      <c r="L2104" s="118">
        <v>0.10158488</v>
      </c>
      <c r="M2104" s="118">
        <v>1.6407215999999999E-2</v>
      </c>
      <c r="N2104" s="118">
        <v>1.0707771E-2</v>
      </c>
      <c r="O2104" s="118">
        <v>0</v>
      </c>
      <c r="P2104" s="118">
        <v>0</v>
      </c>
      <c r="Q2104" s="330">
        <v>2.5416699999999998E-7</v>
      </c>
      <c r="R2104" s="330">
        <v>2.4610109999999999E-8</v>
      </c>
      <c r="S2104" s="118">
        <v>0</v>
      </c>
      <c r="T2104" s="118">
        <v>0</v>
      </c>
      <c r="U2104" s="118">
        <v>0</v>
      </c>
      <c r="V2104" s="118">
        <v>0</v>
      </c>
      <c r="W2104" s="118">
        <v>0</v>
      </c>
      <c r="X2104" s="118">
        <v>0</v>
      </c>
      <c r="Y2104" s="41"/>
      <c r="Z2104" s="327">
        <f t="shared" si="744"/>
        <v>1.3403615037593983</v>
      </c>
      <c r="AA2104" s="41"/>
      <c r="AB2104" s="111">
        <v>0</v>
      </c>
      <c r="AC2104" s="111">
        <v>0</v>
      </c>
      <c r="AD2104" s="111">
        <v>0</v>
      </c>
      <c r="AE2104" s="111">
        <v>0</v>
      </c>
      <c r="AF2104" s="111">
        <v>0</v>
      </c>
      <c r="AG2104" s="111">
        <v>0</v>
      </c>
      <c r="AH2104" s="111">
        <v>0</v>
      </c>
      <c r="AI2104" s="41"/>
      <c r="AJ2104" s="114">
        <v>5.5259218999999998E-2</v>
      </c>
      <c r="AK2104" s="114">
        <v>5.3566164999999999E-2</v>
      </c>
      <c r="AL2104" s="114">
        <v>1.6930539E-3</v>
      </c>
      <c r="AM2104" s="114">
        <v>0</v>
      </c>
      <c r="AN2104" s="113">
        <f t="shared" si="745"/>
        <v>3.2114008685999996E-6</v>
      </c>
      <c r="AO2104" s="112">
        <f t="shared" si="746"/>
        <v>6.2612941576500005E-9</v>
      </c>
      <c r="AP2104" s="112">
        <f t="shared" si="747"/>
        <v>0</v>
      </c>
      <c r="AQ2104" s="328">
        <v>1.2438555E-6</v>
      </c>
      <c r="AR2104" s="328">
        <v>3.7530122000000003E-9</v>
      </c>
      <c r="AS2104" s="328">
        <v>1.0253765E-13</v>
      </c>
      <c r="AT2104" s="329">
        <v>0</v>
      </c>
      <c r="AU2104" s="329">
        <v>0</v>
      </c>
      <c r="AV2104" s="328">
        <v>1.5921686000000001E-9</v>
      </c>
      <c r="AW2104" s="328">
        <v>1.9659532E-6</v>
      </c>
      <c r="AX2104" s="328">
        <v>2.2570301999999999E-10</v>
      </c>
      <c r="AY2104" s="328">
        <v>2.2824763999999998E-9</v>
      </c>
      <c r="AZ2104" s="329">
        <v>0</v>
      </c>
      <c r="BA2104" s="329">
        <v>0</v>
      </c>
      <c r="BB2104" s="329">
        <v>0</v>
      </c>
      <c r="BC2104" s="329">
        <v>0</v>
      </c>
      <c r="BD2104" s="329">
        <v>0</v>
      </c>
      <c r="BE2104" s="329">
        <v>0</v>
      </c>
      <c r="BF2104" s="329">
        <v>0</v>
      </c>
      <c r="BG2104" s="329">
        <v>0</v>
      </c>
      <c r="BH2104" s="329">
        <v>0</v>
      </c>
      <c r="BI2104" s="329">
        <v>0</v>
      </c>
      <c r="BJ2104" s="329">
        <v>0</v>
      </c>
      <c r="BK2104" s="329">
        <v>0</v>
      </c>
      <c r="BL2104" s="329">
        <v>0</v>
      </c>
      <c r="BM2104" s="41"/>
      <c r="BN2104" s="122">
        <v>7.1862549999999995E-5</v>
      </c>
      <c r="BO2104" s="122">
        <v>1.6260267000000001E-5</v>
      </c>
      <c r="BP2104" s="122">
        <v>3.7372834999999998E-5</v>
      </c>
      <c r="BQ2104" s="122">
        <v>2.8827492E-12</v>
      </c>
      <c r="BR2104" s="122">
        <v>1.2625511E-5</v>
      </c>
      <c r="BS2104" s="122">
        <v>1.0307403E-6</v>
      </c>
      <c r="BT2104" s="111">
        <v>0</v>
      </c>
      <c r="BU2104" s="122">
        <v>1.5644419999999999E-6</v>
      </c>
      <c r="BV2104" s="111">
        <v>0</v>
      </c>
      <c r="BW2104" s="122">
        <v>1.6818379000000001E-10</v>
      </c>
      <c r="BX2104" s="111">
        <v>0</v>
      </c>
      <c r="BY2104" s="111">
        <v>0</v>
      </c>
      <c r="BZ2104" s="111">
        <v>0</v>
      </c>
      <c r="CA2104" s="122">
        <v>3.0085832999999999E-6</v>
      </c>
      <c r="CB2104" s="111">
        <v>0</v>
      </c>
      <c r="CC2104" s="111">
        <v>0</v>
      </c>
      <c r="CD2104" s="111">
        <v>0</v>
      </c>
      <c r="CG2104" s="76" t="s">
        <v>6885</v>
      </c>
    </row>
    <row r="2105" spans="1:85" ht="14.5" customHeight="1">
      <c r="A2105" s="41" t="s">
        <v>7407</v>
      </c>
      <c r="B2105" s="119" t="s">
        <v>6888</v>
      </c>
      <c r="C2105" s="120" t="str">
        <f t="shared" si="738"/>
        <v>M.020.09.105</v>
      </c>
      <c r="D2105" s="135" t="s">
        <v>7348</v>
      </c>
      <c r="E2105" s="119" t="s">
        <v>6570</v>
      </c>
      <c r="F2105" s="118" t="str">
        <f t="shared" si="739"/>
        <v>Green beans (plastic)</v>
      </c>
      <c r="G2105" s="118">
        <f t="shared" si="740"/>
        <v>0.153159172393945</v>
      </c>
      <c r="H2105" s="118">
        <f t="shared" si="741"/>
        <v>1.0740562819139999E-2</v>
      </c>
      <c r="I2105" s="118">
        <f t="shared" si="742"/>
        <v>7.8101394574805E-2</v>
      </c>
      <c r="J2105" s="326">
        <f t="shared" si="743"/>
        <v>0</v>
      </c>
      <c r="K2105" s="118">
        <v>6.4317214999999997E-2</v>
      </c>
      <c r="L2105" s="118">
        <v>6.2107041000000002E-2</v>
      </c>
      <c r="M2105" s="118">
        <v>1.5994332E-2</v>
      </c>
      <c r="N2105" s="118">
        <v>1.0740339999999999E-2</v>
      </c>
      <c r="O2105" s="118">
        <v>0</v>
      </c>
      <c r="P2105" s="118">
        <v>0</v>
      </c>
      <c r="Q2105" s="330">
        <v>2.2281914000000001E-7</v>
      </c>
      <c r="R2105" s="330">
        <v>2.1574805E-8</v>
      </c>
      <c r="S2105" s="118">
        <v>0</v>
      </c>
      <c r="T2105" s="118">
        <v>0</v>
      </c>
      <c r="U2105" s="118">
        <v>0</v>
      </c>
      <c r="V2105" s="118">
        <v>0</v>
      </c>
      <c r="W2105" s="118">
        <v>0</v>
      </c>
      <c r="X2105" s="118">
        <v>0</v>
      </c>
      <c r="Y2105" s="41"/>
      <c r="Z2105" s="327">
        <f t="shared" si="744"/>
        <v>0.48358808270676684</v>
      </c>
      <c r="AA2105" s="41"/>
      <c r="AB2105" s="111">
        <v>0</v>
      </c>
      <c r="AC2105" s="111">
        <v>0</v>
      </c>
      <c r="AD2105" s="111">
        <v>0</v>
      </c>
      <c r="AE2105" s="111">
        <v>0</v>
      </c>
      <c r="AF2105" s="111">
        <v>0</v>
      </c>
      <c r="AG2105" s="111">
        <v>0</v>
      </c>
      <c r="AH2105" s="111">
        <v>0</v>
      </c>
      <c r="AI2105" s="41"/>
      <c r="AJ2105" s="114">
        <v>2.9170376000000001E-2</v>
      </c>
      <c r="AK2105" s="114">
        <v>2.8351544999999999E-2</v>
      </c>
      <c r="AL2105" s="114">
        <v>8.1883092999999996E-4</v>
      </c>
      <c r="AM2105" s="114">
        <v>0</v>
      </c>
      <c r="AN2105" s="113">
        <f t="shared" si="745"/>
        <v>1.6997329513E-6</v>
      </c>
      <c r="AO2105" s="112">
        <f t="shared" si="746"/>
        <v>3.0282209144889998E-9</v>
      </c>
      <c r="AP2105" s="112">
        <f t="shared" si="747"/>
        <v>0</v>
      </c>
      <c r="AQ2105" s="328">
        <v>4.4876974000000002E-7</v>
      </c>
      <c r="AR2105" s="328">
        <v>1.3540466E-9</v>
      </c>
      <c r="AS2105" s="328">
        <v>3.6994489000000002E-14</v>
      </c>
      <c r="AT2105" s="329">
        <v>0</v>
      </c>
      <c r="AU2105" s="329">
        <v>0</v>
      </c>
      <c r="AV2105" s="328">
        <v>1.5970113000000001E-9</v>
      </c>
      <c r="AW2105" s="328">
        <v>1.2493662000000001E-6</v>
      </c>
      <c r="AX2105" s="328">
        <v>2.2638951999999999E-10</v>
      </c>
      <c r="AY2105" s="328">
        <v>1.4477478E-9</v>
      </c>
      <c r="AZ2105" s="329">
        <v>0</v>
      </c>
      <c r="BA2105" s="329">
        <v>0</v>
      </c>
      <c r="BB2105" s="329">
        <v>0</v>
      </c>
      <c r="BC2105" s="329">
        <v>0</v>
      </c>
      <c r="BD2105" s="329">
        <v>0</v>
      </c>
      <c r="BE2105" s="329">
        <v>0</v>
      </c>
      <c r="BF2105" s="329">
        <v>0</v>
      </c>
      <c r="BG2105" s="329">
        <v>0</v>
      </c>
      <c r="BH2105" s="329">
        <v>0</v>
      </c>
      <c r="BI2105" s="329">
        <v>0</v>
      </c>
      <c r="BJ2105" s="329">
        <v>0</v>
      </c>
      <c r="BK2105" s="329">
        <v>0</v>
      </c>
      <c r="BL2105" s="329">
        <v>0</v>
      </c>
      <c r="BM2105" s="41"/>
      <c r="BN2105" s="122">
        <v>3.7118995999999997E-5</v>
      </c>
      <c r="BO2105" s="122">
        <v>1.0506990000000001E-5</v>
      </c>
      <c r="BP2105" s="122">
        <v>1.3483719E-5</v>
      </c>
      <c r="BQ2105" s="122">
        <v>2.5272032999999999E-12</v>
      </c>
      <c r="BR2105" s="122">
        <v>7.8840008000000006E-6</v>
      </c>
      <c r="BS2105" s="122">
        <v>1.0338754000000001E-6</v>
      </c>
      <c r="BT2105" s="111">
        <v>0</v>
      </c>
      <c r="BU2105" s="122">
        <v>1.5692003999999999E-6</v>
      </c>
      <c r="BV2105" s="111">
        <v>0</v>
      </c>
      <c r="BW2105" s="122">
        <v>1.4744072000000001E-10</v>
      </c>
      <c r="BX2105" s="111">
        <v>0</v>
      </c>
      <c r="BY2105" s="111">
        <v>0</v>
      </c>
      <c r="BZ2105" s="111">
        <v>0</v>
      </c>
      <c r="CA2105" s="122">
        <v>2.6410603999999999E-6</v>
      </c>
      <c r="CB2105" s="111">
        <v>0</v>
      </c>
      <c r="CC2105" s="111">
        <v>0</v>
      </c>
      <c r="CD2105" s="111">
        <v>0</v>
      </c>
      <c r="CG2105" s="76" t="s">
        <v>6885</v>
      </c>
    </row>
    <row r="2106" spans="1:85" ht="14.5" customHeight="1">
      <c r="A2106" s="41" t="s">
        <v>7404</v>
      </c>
      <c r="B2106" s="119" t="s">
        <v>6888</v>
      </c>
      <c r="C2106" s="120" t="str">
        <f t="shared" si="738"/>
        <v>M.020.09.106</v>
      </c>
      <c r="D2106" s="135" t="s">
        <v>7348</v>
      </c>
      <c r="E2106" s="119" t="s">
        <v>6570</v>
      </c>
      <c r="F2106" s="118" t="str">
        <f t="shared" si="739"/>
        <v>Broccoli</v>
      </c>
      <c r="G2106" s="118">
        <f t="shared" si="740"/>
        <v>0.18446266622503699</v>
      </c>
      <c r="H2106" s="118">
        <f t="shared" si="741"/>
        <v>1.5481674342439999E-2</v>
      </c>
      <c r="I2106" s="118">
        <f t="shared" si="742"/>
        <v>9.3712015882596991E-2</v>
      </c>
      <c r="J2106" s="326">
        <f t="shared" si="743"/>
        <v>0</v>
      </c>
      <c r="K2106" s="118">
        <v>7.5268976000000001E-2</v>
      </c>
      <c r="L2106" s="118">
        <v>7.2326187E-2</v>
      </c>
      <c r="M2106" s="118">
        <v>2.1385808999999999E-2</v>
      </c>
      <c r="N2106" s="118">
        <v>1.5481468999999999E-2</v>
      </c>
      <c r="O2106" s="118">
        <v>0</v>
      </c>
      <c r="P2106" s="118">
        <v>0</v>
      </c>
      <c r="Q2106" s="330">
        <v>2.0534243999999999E-7</v>
      </c>
      <c r="R2106" s="330">
        <v>1.9882597000000001E-8</v>
      </c>
      <c r="S2106" s="118">
        <v>0</v>
      </c>
      <c r="T2106" s="118">
        <v>0</v>
      </c>
      <c r="U2106" s="118">
        <v>0</v>
      </c>
      <c r="V2106" s="118">
        <v>0</v>
      </c>
      <c r="W2106" s="118">
        <v>0</v>
      </c>
      <c r="X2106" s="118">
        <v>0</v>
      </c>
      <c r="Y2106" s="41"/>
      <c r="Z2106" s="327">
        <f t="shared" si="744"/>
        <v>0.5659321503759398</v>
      </c>
      <c r="AA2106" s="41"/>
      <c r="AB2106" s="111">
        <v>0</v>
      </c>
      <c r="AC2106" s="111">
        <v>0</v>
      </c>
      <c r="AD2106" s="111">
        <v>0</v>
      </c>
      <c r="AE2106" s="111">
        <v>0</v>
      </c>
      <c r="AF2106" s="111">
        <v>0</v>
      </c>
      <c r="AG2106" s="111">
        <v>0</v>
      </c>
      <c r="AH2106" s="111">
        <v>0</v>
      </c>
      <c r="AI2106" s="41"/>
      <c r="AJ2106" s="114">
        <v>3.4610376999999998E-2</v>
      </c>
      <c r="AK2106" s="114">
        <v>3.3627738999999997E-2</v>
      </c>
      <c r="AL2106" s="114">
        <v>9.8263803999999993E-4</v>
      </c>
      <c r="AM2106" s="114">
        <v>0</v>
      </c>
      <c r="AN2106" s="113">
        <f t="shared" si="745"/>
        <v>2.0160515132E-6</v>
      </c>
      <c r="AO2106" s="112">
        <f t="shared" si="746"/>
        <v>3.6340163838089999E-9</v>
      </c>
      <c r="AP2106" s="112">
        <f t="shared" si="747"/>
        <v>0</v>
      </c>
      <c r="AQ2106" s="328">
        <v>5.2518502999999998E-7</v>
      </c>
      <c r="AR2106" s="328">
        <v>1.58461E-9</v>
      </c>
      <c r="AS2106" s="328">
        <v>4.3293809E-14</v>
      </c>
      <c r="AT2106" s="329">
        <v>0</v>
      </c>
      <c r="AU2106" s="329">
        <v>0</v>
      </c>
      <c r="AV2106" s="328">
        <v>2.3019832000000001E-9</v>
      </c>
      <c r="AW2106" s="328">
        <v>1.4885645E-6</v>
      </c>
      <c r="AX2106" s="328">
        <v>3.2632509E-10</v>
      </c>
      <c r="AY2106" s="328">
        <v>1.7230380000000001E-9</v>
      </c>
      <c r="AZ2106" s="329">
        <v>0</v>
      </c>
      <c r="BA2106" s="329">
        <v>0</v>
      </c>
      <c r="BB2106" s="329">
        <v>0</v>
      </c>
      <c r="BC2106" s="329">
        <v>0</v>
      </c>
      <c r="BD2106" s="329">
        <v>0</v>
      </c>
      <c r="BE2106" s="329">
        <v>0</v>
      </c>
      <c r="BF2106" s="329">
        <v>0</v>
      </c>
      <c r="BG2106" s="329">
        <v>0</v>
      </c>
      <c r="BH2106" s="329">
        <v>0</v>
      </c>
      <c r="BI2106" s="329">
        <v>0</v>
      </c>
      <c r="BJ2106" s="329">
        <v>0</v>
      </c>
      <c r="BK2106" s="329">
        <v>0</v>
      </c>
      <c r="BL2106" s="329">
        <v>0</v>
      </c>
      <c r="BM2106" s="41"/>
      <c r="BN2106" s="122">
        <v>4.5111356000000003E-5</v>
      </c>
      <c r="BO2106" s="122">
        <v>1.2637021E-5</v>
      </c>
      <c r="BP2106" s="122">
        <v>1.577969E-5</v>
      </c>
      <c r="BQ2106" s="122">
        <v>2.3289835E-12</v>
      </c>
      <c r="BR2106" s="122">
        <v>9.2982500000000003E-6</v>
      </c>
      <c r="BS2106" s="122">
        <v>1.4902611000000001E-6</v>
      </c>
      <c r="BT2106" s="111">
        <v>0</v>
      </c>
      <c r="BU2106" s="122">
        <v>2.2618956E-6</v>
      </c>
      <c r="BV2106" s="111">
        <v>0</v>
      </c>
      <c r="BW2106" s="122">
        <v>1.3587628999999999E-10</v>
      </c>
      <c r="BX2106" s="111">
        <v>0</v>
      </c>
      <c r="BY2106" s="111">
        <v>0</v>
      </c>
      <c r="BZ2106" s="111">
        <v>0</v>
      </c>
      <c r="CA2106" s="122">
        <v>3.6441007E-6</v>
      </c>
      <c r="CB2106" s="111">
        <v>0</v>
      </c>
      <c r="CC2106" s="111">
        <v>0</v>
      </c>
      <c r="CD2106" s="111">
        <v>0</v>
      </c>
      <c r="CG2106" s="76" t="s">
        <v>6885</v>
      </c>
    </row>
    <row r="2107" spans="1:85" ht="14.5" customHeight="1">
      <c r="A2107" s="41" t="s">
        <v>7401</v>
      </c>
      <c r="B2107" s="119" t="s">
        <v>6888</v>
      </c>
      <c r="C2107" s="120" t="str">
        <f t="shared" si="738"/>
        <v>M.020.09.107</v>
      </c>
      <c r="D2107" s="135" t="s">
        <v>7348</v>
      </c>
      <c r="E2107" s="119" t="s">
        <v>6570</v>
      </c>
      <c r="F2107" s="118" t="str">
        <f t="shared" si="739"/>
        <v>Carrot</v>
      </c>
      <c r="G2107" s="118">
        <f t="shared" si="740"/>
        <v>6.0845839674983901E-2</v>
      </c>
      <c r="H2107" s="118">
        <f t="shared" si="741"/>
        <v>3.442457289292E-3</v>
      </c>
      <c r="I2107" s="118">
        <f t="shared" si="742"/>
        <v>2.5570693385691904E-2</v>
      </c>
      <c r="J2107" s="326">
        <f t="shared" si="743"/>
        <v>0</v>
      </c>
      <c r="K2107" s="118">
        <v>3.1832688999999997E-2</v>
      </c>
      <c r="L2107" s="118">
        <v>2.0686756000000001E-2</v>
      </c>
      <c r="M2107" s="118">
        <v>4.8839321000000002E-3</v>
      </c>
      <c r="N2107" s="118">
        <v>3.4424027E-3</v>
      </c>
      <c r="O2107" s="118">
        <v>0</v>
      </c>
      <c r="P2107" s="118">
        <v>0</v>
      </c>
      <c r="Q2107" s="330">
        <v>5.4589292E-8</v>
      </c>
      <c r="R2107" s="330">
        <v>5.2856919000000004E-9</v>
      </c>
      <c r="S2107" s="118">
        <v>0</v>
      </c>
      <c r="T2107" s="118">
        <v>0</v>
      </c>
      <c r="U2107" s="118">
        <v>0</v>
      </c>
      <c r="V2107" s="118">
        <v>0</v>
      </c>
      <c r="W2107" s="118">
        <v>0</v>
      </c>
      <c r="X2107" s="118">
        <v>0</v>
      </c>
      <c r="Y2107" s="41"/>
      <c r="Z2107" s="327">
        <f t="shared" si="744"/>
        <v>0.23934352631578945</v>
      </c>
      <c r="AA2107" s="41"/>
      <c r="AB2107" s="111">
        <v>0</v>
      </c>
      <c r="AC2107" s="111">
        <v>0</v>
      </c>
      <c r="AD2107" s="111">
        <v>0</v>
      </c>
      <c r="AE2107" s="111">
        <v>0</v>
      </c>
      <c r="AF2107" s="111">
        <v>0</v>
      </c>
      <c r="AG2107" s="111">
        <v>0</v>
      </c>
      <c r="AH2107" s="111">
        <v>0</v>
      </c>
      <c r="AI2107" s="41"/>
      <c r="AJ2107" s="114">
        <v>1.09599E-2</v>
      </c>
      <c r="AK2107" s="114">
        <v>1.0629125999999999E-2</v>
      </c>
      <c r="AL2107" s="114">
        <v>3.3077397E-4</v>
      </c>
      <c r="AM2107" s="114">
        <v>0</v>
      </c>
      <c r="AN2107" s="113">
        <f t="shared" si="745"/>
        <v>6.3723777052999997E-7</v>
      </c>
      <c r="AO2107" s="112">
        <f t="shared" si="746"/>
        <v>1.2232765187800002E-9</v>
      </c>
      <c r="AP2107" s="112">
        <f t="shared" si="747"/>
        <v>0</v>
      </c>
      <c r="AQ2107" s="328">
        <v>2.2211079E-7</v>
      </c>
      <c r="AR2107" s="328">
        <v>6.7016187999999999E-10</v>
      </c>
      <c r="AS2107" s="328">
        <v>1.8309780000000001E-14</v>
      </c>
      <c r="AT2107" s="329">
        <v>0</v>
      </c>
      <c r="AU2107" s="329">
        <v>0</v>
      </c>
      <c r="AV2107" s="328">
        <v>5.1186053000000001E-10</v>
      </c>
      <c r="AW2107" s="328">
        <v>4.1461512000000002E-7</v>
      </c>
      <c r="AX2107" s="328">
        <v>7.2560449E-11</v>
      </c>
      <c r="AY2107" s="328">
        <v>4.8053588000000003E-10</v>
      </c>
      <c r="AZ2107" s="329">
        <v>0</v>
      </c>
      <c r="BA2107" s="329">
        <v>0</v>
      </c>
      <c r="BB2107" s="329">
        <v>0</v>
      </c>
      <c r="BC2107" s="329">
        <v>0</v>
      </c>
      <c r="BD2107" s="329">
        <v>0</v>
      </c>
      <c r="BE2107" s="329">
        <v>0</v>
      </c>
      <c r="BF2107" s="329">
        <v>0</v>
      </c>
      <c r="BG2107" s="329">
        <v>0</v>
      </c>
      <c r="BH2107" s="329">
        <v>0</v>
      </c>
      <c r="BI2107" s="329">
        <v>0</v>
      </c>
      <c r="BJ2107" s="329">
        <v>0</v>
      </c>
      <c r="BK2107" s="329">
        <v>0</v>
      </c>
      <c r="BL2107" s="329">
        <v>0</v>
      </c>
      <c r="BM2107" s="41"/>
      <c r="BN2107" s="122">
        <v>1.4463954E-5</v>
      </c>
      <c r="BO2107" s="122">
        <v>3.4814779999999999E-6</v>
      </c>
      <c r="BP2107" s="122">
        <v>6.6735327000000002E-6</v>
      </c>
      <c r="BQ2107" s="122">
        <v>6.1914896000000003E-13</v>
      </c>
      <c r="BR2107" s="122">
        <v>2.6207088999999998E-6</v>
      </c>
      <c r="BS2107" s="122">
        <v>3.3136897999999999E-7</v>
      </c>
      <c r="BT2107" s="111">
        <v>0</v>
      </c>
      <c r="BU2107" s="122">
        <v>5.0294680000000003E-7</v>
      </c>
      <c r="BV2107" s="111">
        <v>0</v>
      </c>
      <c r="BW2107" s="122">
        <v>3.6122052000000002E-11</v>
      </c>
      <c r="BX2107" s="111">
        <v>0</v>
      </c>
      <c r="BY2107" s="111">
        <v>0</v>
      </c>
      <c r="BZ2107" s="111">
        <v>0</v>
      </c>
      <c r="CA2107" s="122">
        <v>8.5388171000000003E-7</v>
      </c>
      <c r="CB2107" s="111">
        <v>0</v>
      </c>
      <c r="CC2107" s="111">
        <v>0</v>
      </c>
      <c r="CD2107" s="111">
        <v>0</v>
      </c>
      <c r="CG2107" s="76" t="s">
        <v>6885</v>
      </c>
    </row>
    <row r="2108" spans="1:85" ht="14.5" customHeight="1">
      <c r="A2108" s="41" t="s">
        <v>7398</v>
      </c>
      <c r="B2108" s="119" t="s">
        <v>6888</v>
      </c>
      <c r="C2108" s="120" t="str">
        <f t="shared" si="738"/>
        <v>M.020.09.108</v>
      </c>
      <c r="D2108" s="135" t="s">
        <v>7348</v>
      </c>
      <c r="E2108" s="119" t="s">
        <v>6570</v>
      </c>
      <c r="F2108" s="118" t="str">
        <f t="shared" si="739"/>
        <v>Cauliflower</v>
      </c>
      <c r="G2108" s="118">
        <f t="shared" si="740"/>
        <v>0.18446266622503699</v>
      </c>
      <c r="H2108" s="118">
        <f t="shared" si="741"/>
        <v>1.5481674342439999E-2</v>
      </c>
      <c r="I2108" s="118">
        <f t="shared" si="742"/>
        <v>9.3712015882596991E-2</v>
      </c>
      <c r="J2108" s="326">
        <f t="shared" si="743"/>
        <v>0</v>
      </c>
      <c r="K2108" s="118">
        <v>7.5268976000000001E-2</v>
      </c>
      <c r="L2108" s="118">
        <v>7.2326187E-2</v>
      </c>
      <c r="M2108" s="118">
        <v>2.1385808999999999E-2</v>
      </c>
      <c r="N2108" s="118">
        <v>1.5481468999999999E-2</v>
      </c>
      <c r="O2108" s="118">
        <v>0</v>
      </c>
      <c r="P2108" s="118">
        <v>0</v>
      </c>
      <c r="Q2108" s="330">
        <v>2.0534243999999999E-7</v>
      </c>
      <c r="R2108" s="330">
        <v>1.9882597000000001E-8</v>
      </c>
      <c r="S2108" s="118">
        <v>0</v>
      </c>
      <c r="T2108" s="118">
        <v>0</v>
      </c>
      <c r="U2108" s="118">
        <v>0</v>
      </c>
      <c r="V2108" s="118">
        <v>0</v>
      </c>
      <c r="W2108" s="118">
        <v>0</v>
      </c>
      <c r="X2108" s="118">
        <v>0</v>
      </c>
      <c r="Y2108" s="41"/>
      <c r="Z2108" s="327">
        <f t="shared" si="744"/>
        <v>0.5659321503759398</v>
      </c>
      <c r="AA2108" s="41"/>
      <c r="AB2108" s="111">
        <v>0</v>
      </c>
      <c r="AC2108" s="111">
        <v>0</v>
      </c>
      <c r="AD2108" s="111">
        <v>0</v>
      </c>
      <c r="AE2108" s="111">
        <v>0</v>
      </c>
      <c r="AF2108" s="111">
        <v>0</v>
      </c>
      <c r="AG2108" s="111">
        <v>0</v>
      </c>
      <c r="AH2108" s="111">
        <v>0</v>
      </c>
      <c r="AI2108" s="41"/>
      <c r="AJ2108" s="114">
        <v>3.4610376999999998E-2</v>
      </c>
      <c r="AK2108" s="114">
        <v>3.3627738999999997E-2</v>
      </c>
      <c r="AL2108" s="114">
        <v>9.8263803999999993E-4</v>
      </c>
      <c r="AM2108" s="114">
        <v>0</v>
      </c>
      <c r="AN2108" s="113">
        <f t="shared" si="745"/>
        <v>2.0160515132E-6</v>
      </c>
      <c r="AO2108" s="112">
        <f t="shared" si="746"/>
        <v>3.6340163838089999E-9</v>
      </c>
      <c r="AP2108" s="112">
        <f t="shared" si="747"/>
        <v>0</v>
      </c>
      <c r="AQ2108" s="328">
        <v>5.2518502999999998E-7</v>
      </c>
      <c r="AR2108" s="328">
        <v>1.58461E-9</v>
      </c>
      <c r="AS2108" s="328">
        <v>4.3293809E-14</v>
      </c>
      <c r="AT2108" s="329">
        <v>0</v>
      </c>
      <c r="AU2108" s="329">
        <v>0</v>
      </c>
      <c r="AV2108" s="328">
        <v>2.3019832000000001E-9</v>
      </c>
      <c r="AW2108" s="328">
        <v>1.4885645E-6</v>
      </c>
      <c r="AX2108" s="328">
        <v>3.2632509E-10</v>
      </c>
      <c r="AY2108" s="328">
        <v>1.7230380000000001E-9</v>
      </c>
      <c r="AZ2108" s="329">
        <v>0</v>
      </c>
      <c r="BA2108" s="329">
        <v>0</v>
      </c>
      <c r="BB2108" s="329">
        <v>0</v>
      </c>
      <c r="BC2108" s="329">
        <v>0</v>
      </c>
      <c r="BD2108" s="329">
        <v>0</v>
      </c>
      <c r="BE2108" s="329">
        <v>0</v>
      </c>
      <c r="BF2108" s="329">
        <v>0</v>
      </c>
      <c r="BG2108" s="329">
        <v>0</v>
      </c>
      <c r="BH2108" s="329">
        <v>0</v>
      </c>
      <c r="BI2108" s="329">
        <v>0</v>
      </c>
      <c r="BJ2108" s="329">
        <v>0</v>
      </c>
      <c r="BK2108" s="329">
        <v>0</v>
      </c>
      <c r="BL2108" s="329">
        <v>0</v>
      </c>
      <c r="BM2108" s="41"/>
      <c r="BN2108" s="122">
        <v>4.5111356000000003E-5</v>
      </c>
      <c r="BO2108" s="122">
        <v>1.2637021E-5</v>
      </c>
      <c r="BP2108" s="122">
        <v>1.577969E-5</v>
      </c>
      <c r="BQ2108" s="122">
        <v>2.3289835E-12</v>
      </c>
      <c r="BR2108" s="122">
        <v>9.2982500000000003E-6</v>
      </c>
      <c r="BS2108" s="122">
        <v>1.4902611000000001E-6</v>
      </c>
      <c r="BT2108" s="111">
        <v>0</v>
      </c>
      <c r="BU2108" s="122">
        <v>2.2618956E-6</v>
      </c>
      <c r="BV2108" s="111">
        <v>0</v>
      </c>
      <c r="BW2108" s="122">
        <v>1.3587628999999999E-10</v>
      </c>
      <c r="BX2108" s="111">
        <v>0</v>
      </c>
      <c r="BY2108" s="111">
        <v>0</v>
      </c>
      <c r="BZ2108" s="111">
        <v>0</v>
      </c>
      <c r="CA2108" s="122">
        <v>3.6441007E-6</v>
      </c>
      <c r="CB2108" s="111">
        <v>0</v>
      </c>
      <c r="CC2108" s="111">
        <v>0</v>
      </c>
      <c r="CD2108" s="111">
        <v>0</v>
      </c>
      <c r="CG2108" s="76" t="s">
        <v>6885</v>
      </c>
    </row>
    <row r="2109" spans="1:85" ht="14.5" customHeight="1">
      <c r="A2109" s="41" t="s">
        <v>7395</v>
      </c>
      <c r="B2109" s="119" t="s">
        <v>6888</v>
      </c>
      <c r="C2109" s="120" t="str">
        <f t="shared" si="738"/>
        <v>M.020.09.109</v>
      </c>
      <c r="D2109" s="135" t="s">
        <v>7348</v>
      </c>
      <c r="E2109" s="119" t="s">
        <v>6570</v>
      </c>
      <c r="F2109" s="118" t="str">
        <f t="shared" si="739"/>
        <v>Chicory</v>
      </c>
      <c r="G2109" s="118">
        <f t="shared" si="740"/>
        <v>8.7064033861698392E-2</v>
      </c>
      <c r="H2109" s="118">
        <f t="shared" si="741"/>
        <v>5.2463294137570001E-3</v>
      </c>
      <c r="I2109" s="118">
        <f t="shared" si="742"/>
        <v>3.9388798447941395E-2</v>
      </c>
      <c r="J2109" s="326">
        <f t="shared" si="743"/>
        <v>0</v>
      </c>
      <c r="K2109" s="118">
        <v>4.2428906000000002E-2</v>
      </c>
      <c r="L2109" s="118">
        <v>3.1857484999999998E-2</v>
      </c>
      <c r="M2109" s="118">
        <v>7.5313048000000002E-3</v>
      </c>
      <c r="N2109" s="118">
        <v>5.2462400999999997E-3</v>
      </c>
      <c r="O2109" s="118">
        <v>0</v>
      </c>
      <c r="P2109" s="118">
        <v>0</v>
      </c>
      <c r="Q2109" s="330">
        <v>8.9313756999999994E-8</v>
      </c>
      <c r="R2109" s="330">
        <v>8.6479414000000003E-9</v>
      </c>
      <c r="S2109" s="118">
        <v>0</v>
      </c>
      <c r="T2109" s="118">
        <v>0</v>
      </c>
      <c r="U2109" s="118">
        <v>0</v>
      </c>
      <c r="V2109" s="118">
        <v>0</v>
      </c>
      <c r="W2109" s="118">
        <v>0</v>
      </c>
      <c r="X2109" s="118">
        <v>0</v>
      </c>
      <c r="Y2109" s="41"/>
      <c r="Z2109" s="327">
        <f t="shared" si="744"/>
        <v>0.31901433082706765</v>
      </c>
      <c r="AA2109" s="41"/>
      <c r="AB2109" s="111">
        <v>0</v>
      </c>
      <c r="AC2109" s="111">
        <v>0</v>
      </c>
      <c r="AD2109" s="111">
        <v>0</v>
      </c>
      <c r="AE2109" s="111">
        <v>0</v>
      </c>
      <c r="AF2109" s="111">
        <v>0</v>
      </c>
      <c r="AG2109" s="111">
        <v>0</v>
      </c>
      <c r="AH2109" s="111">
        <v>0</v>
      </c>
      <c r="AI2109" s="41"/>
      <c r="AJ2109" s="114">
        <v>1.6062284999999999E-2</v>
      </c>
      <c r="AK2109" s="114">
        <v>1.5590928E-2</v>
      </c>
      <c r="AL2109" s="114">
        <v>4.7135676999999999E-4</v>
      </c>
      <c r="AM2109" s="114">
        <v>0</v>
      </c>
      <c r="AN2109" s="113">
        <f t="shared" si="745"/>
        <v>9.3470792817999999E-7</v>
      </c>
      <c r="AO2109" s="112">
        <f t="shared" si="746"/>
        <v>1.7431833345959999E-9</v>
      </c>
      <c r="AP2109" s="112">
        <f t="shared" si="747"/>
        <v>0</v>
      </c>
      <c r="AQ2109" s="328">
        <v>2.960453E-7</v>
      </c>
      <c r="AR2109" s="328">
        <v>8.9324012999999997E-10</v>
      </c>
      <c r="AS2109" s="328">
        <v>2.4404596000000001E-14</v>
      </c>
      <c r="AT2109" s="329">
        <v>0</v>
      </c>
      <c r="AU2109" s="329">
        <v>0</v>
      </c>
      <c r="AV2109" s="328">
        <v>7.8007818000000002E-10</v>
      </c>
      <c r="AW2109" s="328">
        <v>6.3788254999999998E-7</v>
      </c>
      <c r="AX2109" s="328">
        <v>1.1058251E-10</v>
      </c>
      <c r="AY2109" s="328">
        <v>7.3933628999999997E-10</v>
      </c>
      <c r="AZ2109" s="329">
        <v>0</v>
      </c>
      <c r="BA2109" s="329">
        <v>0</v>
      </c>
      <c r="BB2109" s="329">
        <v>0</v>
      </c>
      <c r="BC2109" s="329">
        <v>0</v>
      </c>
      <c r="BD2109" s="329">
        <v>0</v>
      </c>
      <c r="BE2109" s="329">
        <v>0</v>
      </c>
      <c r="BF2109" s="329">
        <v>0</v>
      </c>
      <c r="BG2109" s="329">
        <v>0</v>
      </c>
      <c r="BH2109" s="329">
        <v>0</v>
      </c>
      <c r="BI2109" s="329">
        <v>0</v>
      </c>
      <c r="BJ2109" s="329">
        <v>0</v>
      </c>
      <c r="BK2109" s="329">
        <v>0</v>
      </c>
      <c r="BL2109" s="329">
        <v>0</v>
      </c>
      <c r="BM2109" s="41"/>
      <c r="BN2109" s="122">
        <v>2.0858722000000001E-5</v>
      </c>
      <c r="BO2109" s="122">
        <v>5.3540308999999998E-6</v>
      </c>
      <c r="BP2109" s="122">
        <v>8.8949660000000007E-6</v>
      </c>
      <c r="BQ2109" s="122">
        <v>1.0129920999999999E-12</v>
      </c>
      <c r="BR2109" s="122">
        <v>4.0337111000000001E-6</v>
      </c>
      <c r="BS2109" s="122">
        <v>5.0500809999999998E-7</v>
      </c>
      <c r="BT2109" s="111">
        <v>0</v>
      </c>
      <c r="BU2109" s="122">
        <v>7.6649361E-7</v>
      </c>
      <c r="BV2109" s="111">
        <v>0</v>
      </c>
      <c r="BW2109" s="122">
        <v>5.9099432999999997E-11</v>
      </c>
      <c r="BX2109" s="111">
        <v>0</v>
      </c>
      <c r="BY2109" s="111">
        <v>0</v>
      </c>
      <c r="BZ2109" s="111">
        <v>0</v>
      </c>
      <c r="CA2109" s="122">
        <v>1.3044517000000001E-6</v>
      </c>
      <c r="CB2109" s="111">
        <v>0</v>
      </c>
      <c r="CC2109" s="111">
        <v>0</v>
      </c>
      <c r="CD2109" s="111">
        <v>0</v>
      </c>
      <c r="CG2109" s="76" t="s">
        <v>6885</v>
      </c>
    </row>
    <row r="2110" spans="1:85" ht="14.5" customHeight="1">
      <c r="A2110" s="41" t="s">
        <v>7392</v>
      </c>
      <c r="B2110" s="119" t="s">
        <v>6888</v>
      </c>
      <c r="C2110" s="120" t="str">
        <f t="shared" si="738"/>
        <v>M.020.09.110</v>
      </c>
      <c r="D2110" s="135" t="s">
        <v>7348</v>
      </c>
      <c r="E2110" s="119" t="s">
        <v>6570</v>
      </c>
      <c r="F2110" s="118" t="str">
        <f t="shared" si="739"/>
        <v>Zucchini</v>
      </c>
      <c r="G2110" s="118">
        <f t="shared" si="740"/>
        <v>0.247264174015382</v>
      </c>
      <c r="H2110" s="118">
        <f t="shared" si="741"/>
        <v>5.9684821929000004E-3</v>
      </c>
      <c r="I2110" s="118">
        <f t="shared" si="742"/>
        <v>4.2662351822482007E-2</v>
      </c>
      <c r="J2110" s="326">
        <f t="shared" si="743"/>
        <v>0</v>
      </c>
      <c r="K2110" s="118">
        <v>0.19863333999999999</v>
      </c>
      <c r="L2110" s="118">
        <v>3.3620596000000003E-2</v>
      </c>
      <c r="M2110" s="118">
        <v>9.0417428000000005E-3</v>
      </c>
      <c r="N2110" s="118">
        <v>5.9683477000000004E-3</v>
      </c>
      <c r="O2110" s="118">
        <v>0</v>
      </c>
      <c r="P2110" s="118">
        <v>0</v>
      </c>
      <c r="Q2110" s="330">
        <v>1.3449289999999999E-7</v>
      </c>
      <c r="R2110" s="330">
        <v>1.3022482000000001E-8</v>
      </c>
      <c r="S2110" s="118">
        <v>0</v>
      </c>
      <c r="T2110" s="118">
        <v>0</v>
      </c>
      <c r="U2110" s="118">
        <v>0</v>
      </c>
      <c r="V2110" s="118">
        <v>0</v>
      </c>
      <c r="W2110" s="118">
        <v>0</v>
      </c>
      <c r="X2110" s="118">
        <v>0</v>
      </c>
      <c r="Y2110" s="41"/>
      <c r="Z2110" s="327">
        <f t="shared" si="744"/>
        <v>1.4934837593984962</v>
      </c>
      <c r="AA2110" s="41"/>
      <c r="AB2110" s="111">
        <v>0</v>
      </c>
      <c r="AC2110" s="111">
        <v>0</v>
      </c>
      <c r="AD2110" s="111">
        <v>0</v>
      </c>
      <c r="AE2110" s="111">
        <v>0</v>
      </c>
      <c r="AF2110" s="111">
        <v>0</v>
      </c>
      <c r="AG2110" s="111">
        <v>0</v>
      </c>
      <c r="AH2110" s="111">
        <v>0</v>
      </c>
      <c r="AI2110" s="41"/>
      <c r="AJ2110" s="114">
        <v>3.5819891E-2</v>
      </c>
      <c r="AK2110" s="114">
        <v>3.444266E-2</v>
      </c>
      <c r="AL2110" s="114">
        <v>1.3772306999999999E-3</v>
      </c>
      <c r="AM2110" s="114">
        <v>0</v>
      </c>
      <c r="AN2110" s="113">
        <f t="shared" si="745"/>
        <v>2.06490768039E-6</v>
      </c>
      <c r="AO2110" s="112">
        <f t="shared" si="746"/>
        <v>5.0933089515099997E-9</v>
      </c>
      <c r="AP2110" s="112">
        <f t="shared" si="747"/>
        <v>0</v>
      </c>
      <c r="AQ2110" s="328">
        <v>1.3859529E-6</v>
      </c>
      <c r="AR2110" s="328">
        <v>4.1817545000000002E-9</v>
      </c>
      <c r="AS2110" s="328">
        <v>1.1425151000000001E-13</v>
      </c>
      <c r="AT2110" s="329">
        <v>0</v>
      </c>
      <c r="AU2110" s="329">
        <v>0</v>
      </c>
      <c r="AV2110" s="328">
        <v>8.8745038999999995E-10</v>
      </c>
      <c r="AW2110" s="328">
        <v>6.7806732999999999E-7</v>
      </c>
      <c r="AX2110" s="328">
        <v>1.2580341000000001E-10</v>
      </c>
      <c r="AY2110" s="328">
        <v>7.8563678999999996E-10</v>
      </c>
      <c r="AZ2110" s="329">
        <v>0</v>
      </c>
      <c r="BA2110" s="329">
        <v>0</v>
      </c>
      <c r="BB2110" s="329">
        <v>0</v>
      </c>
      <c r="BC2110" s="329">
        <v>0</v>
      </c>
      <c r="BD2110" s="329">
        <v>0</v>
      </c>
      <c r="BE2110" s="329">
        <v>0</v>
      </c>
      <c r="BF2110" s="329">
        <v>0</v>
      </c>
      <c r="BG2110" s="329">
        <v>0</v>
      </c>
      <c r="BH2110" s="329">
        <v>0</v>
      </c>
      <c r="BI2110" s="329">
        <v>0</v>
      </c>
      <c r="BJ2110" s="329">
        <v>0</v>
      </c>
      <c r="BK2110" s="329">
        <v>0</v>
      </c>
      <c r="BL2110" s="329">
        <v>0</v>
      </c>
      <c r="BM2110" s="41"/>
      <c r="BN2110" s="122">
        <v>5.4530602999999997E-5</v>
      </c>
      <c r="BO2110" s="122">
        <v>5.7085903999999998E-6</v>
      </c>
      <c r="BP2110" s="122">
        <v>4.1642289999999999E-5</v>
      </c>
      <c r="BQ2110" s="122">
        <v>1.5254116E-12</v>
      </c>
      <c r="BR2110" s="122">
        <v>4.2739392999999997E-6</v>
      </c>
      <c r="BS2110" s="122">
        <v>5.7451887000000002E-7</v>
      </c>
      <c r="BT2110" s="111">
        <v>0</v>
      </c>
      <c r="BU2110" s="122">
        <v>8.7199599999999997E-7</v>
      </c>
      <c r="BV2110" s="111">
        <v>0</v>
      </c>
      <c r="BW2110" s="122">
        <v>8.8994738000000003E-11</v>
      </c>
      <c r="BX2110" s="111">
        <v>0</v>
      </c>
      <c r="BY2110" s="111">
        <v>0</v>
      </c>
      <c r="BZ2110" s="111">
        <v>0</v>
      </c>
      <c r="CA2110" s="122">
        <v>1.4591783999999999E-6</v>
      </c>
      <c r="CB2110" s="111">
        <v>0</v>
      </c>
      <c r="CC2110" s="111">
        <v>0</v>
      </c>
      <c r="CD2110" s="111">
        <v>0</v>
      </c>
      <c r="CG2110" s="76" t="s">
        <v>6885</v>
      </c>
    </row>
    <row r="2111" spans="1:85" ht="14.5" customHeight="1">
      <c r="A2111" s="41" t="s">
        <v>7389</v>
      </c>
      <c r="B2111" s="119" t="s">
        <v>6888</v>
      </c>
      <c r="C2111" s="120" t="str">
        <f t="shared" si="738"/>
        <v>M.020.09.111</v>
      </c>
      <c r="D2111" s="135" t="s">
        <v>7348</v>
      </c>
      <c r="E2111" s="119" t="s">
        <v>6570</v>
      </c>
      <c r="F2111" s="118" t="str">
        <f t="shared" si="739"/>
        <v>Cucumber with peel</v>
      </c>
      <c r="G2111" s="118">
        <f t="shared" si="740"/>
        <v>0.198430508041717</v>
      </c>
      <c r="H2111" s="118">
        <f t="shared" si="741"/>
        <v>4.6159720771399998E-4</v>
      </c>
      <c r="I2111" s="118">
        <f t="shared" si="742"/>
        <v>1.2806320834003002E-2</v>
      </c>
      <c r="J2111" s="326">
        <f t="shared" si="743"/>
        <v>0</v>
      </c>
      <c r="K2111" s="118">
        <v>0.18516258999999999</v>
      </c>
      <c r="L2111" s="118">
        <v>1.1626923000000001E-2</v>
      </c>
      <c r="M2111" s="118">
        <v>1.1793935999999999E-3</v>
      </c>
      <c r="N2111" s="118">
        <v>4.6155348E-4</v>
      </c>
      <c r="O2111" s="118">
        <v>0</v>
      </c>
      <c r="P2111" s="118">
        <v>0</v>
      </c>
      <c r="Q2111" s="330">
        <v>4.3727714000000001E-8</v>
      </c>
      <c r="R2111" s="330">
        <v>4.2340030000000002E-9</v>
      </c>
      <c r="S2111" s="118">
        <v>0</v>
      </c>
      <c r="T2111" s="118">
        <v>0</v>
      </c>
      <c r="U2111" s="118">
        <v>0</v>
      </c>
      <c r="V2111" s="118">
        <v>0</v>
      </c>
      <c r="W2111" s="118">
        <v>0</v>
      </c>
      <c r="X2111" s="118">
        <v>0</v>
      </c>
      <c r="Y2111" s="41"/>
      <c r="Z2111" s="327">
        <f t="shared" si="744"/>
        <v>1.3921999248120298</v>
      </c>
      <c r="AA2111" s="41"/>
      <c r="AB2111" s="111">
        <v>0</v>
      </c>
      <c r="AC2111" s="111">
        <v>0</v>
      </c>
      <c r="AD2111" s="111">
        <v>0</v>
      </c>
      <c r="AE2111" s="111">
        <v>0</v>
      </c>
      <c r="AF2111" s="111">
        <v>0</v>
      </c>
      <c r="AG2111" s="111">
        <v>0</v>
      </c>
      <c r="AH2111" s="111">
        <v>0</v>
      </c>
      <c r="AI2111" s="41"/>
      <c r="AJ2111" s="114">
        <v>2.6284981999999998E-2</v>
      </c>
      <c r="AK2111" s="114">
        <v>2.5160195999999999E-2</v>
      </c>
      <c r="AL2111" s="114">
        <v>1.124786E-3</v>
      </c>
      <c r="AM2111" s="114">
        <v>0</v>
      </c>
      <c r="AN2111" s="113">
        <f t="shared" si="745"/>
        <v>1.5084050096849999E-6</v>
      </c>
      <c r="AO2111" s="112">
        <f t="shared" si="746"/>
        <v>4.1597114066899997E-9</v>
      </c>
      <c r="AP2111" s="112">
        <f t="shared" si="747"/>
        <v>0</v>
      </c>
      <c r="AQ2111" s="328">
        <v>1.2919615E-6</v>
      </c>
      <c r="AR2111" s="328">
        <v>3.8981598E-9</v>
      </c>
      <c r="AS2111" s="328">
        <v>1.0650329E-13</v>
      </c>
      <c r="AT2111" s="329">
        <v>0</v>
      </c>
      <c r="AU2111" s="329">
        <v>0</v>
      </c>
      <c r="AV2111" s="328">
        <v>6.8629685000000005E-11</v>
      </c>
      <c r="AW2111" s="328">
        <v>2.1637487999999999E-7</v>
      </c>
      <c r="AX2111" s="328">
        <v>9.7288233999999993E-12</v>
      </c>
      <c r="AY2111" s="328">
        <v>2.5171628000000001E-10</v>
      </c>
      <c r="AZ2111" s="329">
        <v>0</v>
      </c>
      <c r="BA2111" s="329">
        <v>0</v>
      </c>
      <c r="BB2111" s="329">
        <v>0</v>
      </c>
      <c r="BC2111" s="329">
        <v>0</v>
      </c>
      <c r="BD2111" s="329">
        <v>0</v>
      </c>
      <c r="BE2111" s="329">
        <v>0</v>
      </c>
      <c r="BF2111" s="329">
        <v>0</v>
      </c>
      <c r="BG2111" s="329">
        <v>0</v>
      </c>
      <c r="BH2111" s="329">
        <v>0</v>
      </c>
      <c r="BI2111" s="329">
        <v>0</v>
      </c>
      <c r="BJ2111" s="329">
        <v>0</v>
      </c>
      <c r="BK2111" s="329">
        <v>0</v>
      </c>
      <c r="BL2111" s="329">
        <v>0</v>
      </c>
      <c r="BM2111" s="41"/>
      <c r="BN2111" s="122">
        <v>4.2301425000000003E-5</v>
      </c>
      <c r="BO2111" s="122">
        <v>1.7580029000000001E-6</v>
      </c>
      <c r="BP2111" s="122">
        <v>3.8818227999999997E-5</v>
      </c>
      <c r="BQ2111" s="122">
        <v>4.9595750000000001E-13</v>
      </c>
      <c r="BR2111" s="122">
        <v>1.4149959999999999E-6</v>
      </c>
      <c r="BS2111" s="122">
        <v>4.4429580999999997E-8</v>
      </c>
      <c r="BT2111" s="111">
        <v>0</v>
      </c>
      <c r="BU2111" s="122">
        <v>6.7434542000000001E-8</v>
      </c>
      <c r="BV2111" s="111">
        <v>0</v>
      </c>
      <c r="BW2111" s="122">
        <v>2.8934882999999998E-11</v>
      </c>
      <c r="BX2111" s="111">
        <v>0</v>
      </c>
      <c r="BY2111" s="111">
        <v>0</v>
      </c>
      <c r="BZ2111" s="111">
        <v>0</v>
      </c>
      <c r="CA2111" s="122">
        <v>1.9830403E-7</v>
      </c>
      <c r="CB2111" s="111">
        <v>0</v>
      </c>
      <c r="CC2111" s="111">
        <v>0</v>
      </c>
      <c r="CD2111" s="111">
        <v>0</v>
      </c>
      <c r="CG2111" s="76" t="s">
        <v>6885</v>
      </c>
    </row>
    <row r="2112" spans="1:85" ht="14.5" customHeight="1">
      <c r="A2112" s="41" t="s">
        <v>7386</v>
      </c>
      <c r="B2112" s="119" t="s">
        <v>6888</v>
      </c>
      <c r="C2112" s="120" t="str">
        <f t="shared" si="738"/>
        <v>M.020.09.112</v>
      </c>
      <c r="D2112" s="135" t="s">
        <v>7348</v>
      </c>
      <c r="E2112" s="119" t="s">
        <v>6570</v>
      </c>
      <c r="F2112" s="118" t="str">
        <f t="shared" si="739"/>
        <v>Kale</v>
      </c>
      <c r="G2112" s="118">
        <f t="shared" si="740"/>
        <v>9.7710451865158005E-2</v>
      </c>
      <c r="H2112" s="118">
        <f t="shared" si="741"/>
        <v>7.0916392659500001E-3</v>
      </c>
      <c r="I2112" s="118">
        <f t="shared" si="742"/>
        <v>4.2415455599208E-2</v>
      </c>
      <c r="J2112" s="326">
        <f t="shared" si="743"/>
        <v>0</v>
      </c>
      <c r="K2112" s="118">
        <v>4.8203357000000002E-2</v>
      </c>
      <c r="L2112" s="118">
        <v>3.2397380000000003E-2</v>
      </c>
      <c r="M2112" s="118">
        <v>1.0018065E-2</v>
      </c>
      <c r="N2112" s="118">
        <v>7.0915298000000003E-3</v>
      </c>
      <c r="O2112" s="118">
        <v>0</v>
      </c>
      <c r="P2112" s="118">
        <v>0</v>
      </c>
      <c r="Q2112" s="330">
        <v>1.0946595E-7</v>
      </c>
      <c r="R2112" s="330">
        <v>1.0599208E-8</v>
      </c>
      <c r="S2112" s="118">
        <v>0</v>
      </c>
      <c r="T2112" s="118">
        <v>0</v>
      </c>
      <c r="U2112" s="118">
        <v>0</v>
      </c>
      <c r="V2112" s="118">
        <v>0</v>
      </c>
      <c r="W2112" s="118">
        <v>0</v>
      </c>
      <c r="X2112" s="118">
        <v>0</v>
      </c>
      <c r="Y2112" s="41"/>
      <c r="Z2112" s="327">
        <f t="shared" si="744"/>
        <v>0.36243125563909773</v>
      </c>
      <c r="AA2112" s="41"/>
      <c r="AB2112" s="111">
        <v>0</v>
      </c>
      <c r="AC2112" s="111">
        <v>0</v>
      </c>
      <c r="AD2112" s="111">
        <v>0</v>
      </c>
      <c r="AE2112" s="111">
        <v>0</v>
      </c>
      <c r="AF2112" s="111">
        <v>0</v>
      </c>
      <c r="AG2112" s="111">
        <v>0</v>
      </c>
      <c r="AH2112" s="111">
        <v>0</v>
      </c>
      <c r="AI2112" s="41"/>
      <c r="AJ2112" s="114">
        <v>1.730319E-2</v>
      </c>
      <c r="AK2112" s="114">
        <v>1.6779134000000001E-2</v>
      </c>
      <c r="AL2112" s="114">
        <v>5.2405599E-4</v>
      </c>
      <c r="AM2112" s="114">
        <v>0</v>
      </c>
      <c r="AN2112" s="113">
        <f t="shared" si="745"/>
        <v>1.0059432595E-6</v>
      </c>
      <c r="AO2112" s="112">
        <f t="shared" si="746"/>
        <v>1.9380768759909998E-9</v>
      </c>
      <c r="AP2112" s="112">
        <f t="shared" si="747"/>
        <v>0</v>
      </c>
      <c r="AQ2112" s="328">
        <v>3.3633619999999999E-7</v>
      </c>
      <c r="AR2112" s="328">
        <v>1.0148075E-9</v>
      </c>
      <c r="AS2112" s="328">
        <v>2.7725991000000001E-14</v>
      </c>
      <c r="AT2112" s="329">
        <v>0</v>
      </c>
      <c r="AU2112" s="329">
        <v>0</v>
      </c>
      <c r="AV2112" s="328">
        <v>1.0544594999999999E-9</v>
      </c>
      <c r="AW2112" s="328">
        <v>6.6855260000000005E-7</v>
      </c>
      <c r="AX2112" s="328">
        <v>1.4947832E-10</v>
      </c>
      <c r="AY2112" s="328">
        <v>7.7376332999999997E-10</v>
      </c>
      <c r="AZ2112" s="329">
        <v>0</v>
      </c>
      <c r="BA2112" s="329">
        <v>0</v>
      </c>
      <c r="BB2112" s="329">
        <v>0</v>
      </c>
      <c r="BC2112" s="329">
        <v>0</v>
      </c>
      <c r="BD2112" s="329">
        <v>0</v>
      </c>
      <c r="BE2112" s="329">
        <v>0</v>
      </c>
      <c r="BF2112" s="329">
        <v>0</v>
      </c>
      <c r="BG2112" s="329">
        <v>0</v>
      </c>
      <c r="BH2112" s="329">
        <v>0</v>
      </c>
      <c r="BI2112" s="329">
        <v>0</v>
      </c>
      <c r="BJ2112" s="329">
        <v>0</v>
      </c>
      <c r="BK2112" s="329">
        <v>0</v>
      </c>
      <c r="BL2112" s="329">
        <v>0</v>
      </c>
      <c r="BM2112" s="41"/>
      <c r="BN2112" s="122">
        <v>2.3339544999999999E-5</v>
      </c>
      <c r="BO2112" s="122">
        <v>5.6817151000000003E-6</v>
      </c>
      <c r="BP2112" s="122">
        <v>1.0105545E-5</v>
      </c>
      <c r="BQ2112" s="122">
        <v>1.2415572E-12</v>
      </c>
      <c r="BR2112" s="122">
        <v>4.1711763999999999E-6</v>
      </c>
      <c r="BS2112" s="122">
        <v>6.8263745000000004E-7</v>
      </c>
      <c r="BT2112" s="111">
        <v>0</v>
      </c>
      <c r="BU2112" s="122">
        <v>1.0360967E-6</v>
      </c>
      <c r="BV2112" s="111">
        <v>0</v>
      </c>
      <c r="BW2112" s="122">
        <v>7.2434254999999996E-11</v>
      </c>
      <c r="BX2112" s="111">
        <v>0</v>
      </c>
      <c r="BY2112" s="111">
        <v>0</v>
      </c>
      <c r="BZ2112" s="111">
        <v>0</v>
      </c>
      <c r="CA2112" s="122">
        <v>1.6623002E-6</v>
      </c>
      <c r="CB2112" s="111">
        <v>0</v>
      </c>
      <c r="CC2112" s="111">
        <v>0</v>
      </c>
      <c r="CD2112" s="111">
        <v>0</v>
      </c>
      <c r="CG2112" s="76" t="s">
        <v>6885</v>
      </c>
    </row>
    <row r="2113" spans="1:85" ht="14.5" customHeight="1">
      <c r="A2113" s="41" t="s">
        <v>7383</v>
      </c>
      <c r="B2113" s="119" t="s">
        <v>6888</v>
      </c>
      <c r="C2113" s="120" t="str">
        <f t="shared" si="738"/>
        <v>M.020.09.113</v>
      </c>
      <c r="D2113" s="135" t="s">
        <v>7348</v>
      </c>
      <c r="E2113" s="119" t="s">
        <v>6570</v>
      </c>
      <c r="F2113" s="118" t="str">
        <f t="shared" si="739"/>
        <v>Lettuce, medium</v>
      </c>
      <c r="G2113" s="118">
        <f t="shared" si="740"/>
        <v>9.2453657834723091E-2</v>
      </c>
      <c r="H2113" s="118">
        <f t="shared" si="741"/>
        <v>5.2467738185399994E-3</v>
      </c>
      <c r="I2113" s="118">
        <f t="shared" si="742"/>
        <v>4.0396448016183098E-2</v>
      </c>
      <c r="J2113" s="326">
        <f t="shared" si="743"/>
        <v>0</v>
      </c>
      <c r="K2113" s="118">
        <v>4.6810435999999997E-2</v>
      </c>
      <c r="L2113" s="118">
        <v>3.2854451999999999E-2</v>
      </c>
      <c r="M2113" s="118">
        <v>7.5419872999999997E-3</v>
      </c>
      <c r="N2113" s="118">
        <v>5.2466837999999997E-3</v>
      </c>
      <c r="O2113" s="118">
        <v>0</v>
      </c>
      <c r="P2113" s="118">
        <v>0</v>
      </c>
      <c r="Q2113" s="330">
        <v>9.0018540000000006E-8</v>
      </c>
      <c r="R2113" s="330">
        <v>8.7161831000000006E-9</v>
      </c>
      <c r="S2113" s="118">
        <v>0</v>
      </c>
      <c r="T2113" s="118">
        <v>0</v>
      </c>
      <c r="U2113" s="118">
        <v>0</v>
      </c>
      <c r="V2113" s="118">
        <v>0</v>
      </c>
      <c r="W2113" s="118">
        <v>0</v>
      </c>
      <c r="X2113" s="118">
        <v>0</v>
      </c>
      <c r="Y2113" s="41"/>
      <c r="Z2113" s="327">
        <f t="shared" si="744"/>
        <v>0.35195816541353381</v>
      </c>
      <c r="AA2113" s="41"/>
      <c r="AB2113" s="111">
        <v>0</v>
      </c>
      <c r="AC2113" s="111">
        <v>0</v>
      </c>
      <c r="AD2113" s="111">
        <v>0</v>
      </c>
      <c r="AE2113" s="111">
        <v>0</v>
      </c>
      <c r="AF2113" s="111">
        <v>0</v>
      </c>
      <c r="AG2113" s="111">
        <v>0</v>
      </c>
      <c r="AH2113" s="111">
        <v>0</v>
      </c>
      <c r="AI2113" s="41"/>
      <c r="AJ2113" s="114">
        <v>1.6904965000000001E-2</v>
      </c>
      <c r="AK2113" s="114">
        <v>1.6402957999999999E-2</v>
      </c>
      <c r="AL2113" s="114">
        <v>5.0200674000000002E-4</v>
      </c>
      <c r="AM2113" s="114">
        <v>0</v>
      </c>
      <c r="AN2113" s="113">
        <f t="shared" si="745"/>
        <v>9.8339076416000001E-7</v>
      </c>
      <c r="AO2113" s="112">
        <f t="shared" si="746"/>
        <v>1.8565338147989998E-9</v>
      </c>
      <c r="AP2113" s="112">
        <f t="shared" si="747"/>
        <v>0</v>
      </c>
      <c r="AQ2113" s="328">
        <v>3.2661717999999998E-7</v>
      </c>
      <c r="AR2113" s="328">
        <v>9.8548285999999991E-10</v>
      </c>
      <c r="AS2113" s="328">
        <v>2.6924799000000001E-14</v>
      </c>
      <c r="AT2113" s="329">
        <v>0</v>
      </c>
      <c r="AU2113" s="329">
        <v>0</v>
      </c>
      <c r="AV2113" s="328">
        <v>7.8014415999999998E-10</v>
      </c>
      <c r="AW2113" s="328">
        <v>6.5599343999999997E-7</v>
      </c>
      <c r="AX2113" s="328">
        <v>1.1059186E-10</v>
      </c>
      <c r="AY2113" s="328">
        <v>7.6043216999999998E-10</v>
      </c>
      <c r="AZ2113" s="329">
        <v>0</v>
      </c>
      <c r="BA2113" s="329">
        <v>0</v>
      </c>
      <c r="BB2113" s="329">
        <v>0</v>
      </c>
      <c r="BC2113" s="329">
        <v>0</v>
      </c>
      <c r="BD2113" s="329">
        <v>0</v>
      </c>
      <c r="BE2113" s="329">
        <v>0</v>
      </c>
      <c r="BF2113" s="329">
        <v>0</v>
      </c>
      <c r="BG2113" s="329">
        <v>0</v>
      </c>
      <c r="BH2113" s="329">
        <v>0</v>
      </c>
      <c r="BI2113" s="329">
        <v>0</v>
      </c>
      <c r="BJ2113" s="329">
        <v>0</v>
      </c>
      <c r="BK2113" s="329">
        <v>0</v>
      </c>
      <c r="BL2113" s="329">
        <v>0</v>
      </c>
      <c r="BM2113" s="41"/>
      <c r="BN2113" s="122">
        <v>2.2052169000000001E-5</v>
      </c>
      <c r="BO2113" s="122">
        <v>5.4994939999999999E-6</v>
      </c>
      <c r="BP2113" s="122">
        <v>9.8135275000000004E-6</v>
      </c>
      <c r="BQ2113" s="122">
        <v>1.0209857E-12</v>
      </c>
      <c r="BR2113" s="122">
        <v>4.1535021999999996E-6</v>
      </c>
      <c r="BS2113" s="122">
        <v>5.0505081000000001E-7</v>
      </c>
      <c r="BT2113" s="111">
        <v>0</v>
      </c>
      <c r="BU2113" s="122">
        <v>7.6655844000000001E-7</v>
      </c>
      <c r="BV2113" s="111">
        <v>0</v>
      </c>
      <c r="BW2113" s="122">
        <v>5.9565791999999995E-11</v>
      </c>
      <c r="BX2113" s="111">
        <v>0</v>
      </c>
      <c r="BY2113" s="111">
        <v>0</v>
      </c>
      <c r="BZ2113" s="111">
        <v>0</v>
      </c>
      <c r="CA2113" s="122">
        <v>1.3139750999999999E-6</v>
      </c>
      <c r="CB2113" s="111">
        <v>0</v>
      </c>
      <c r="CC2113" s="111">
        <v>0</v>
      </c>
      <c r="CD2113" s="111">
        <v>0</v>
      </c>
      <c r="CG2113" s="76" t="s">
        <v>6885</v>
      </c>
    </row>
    <row r="2114" spans="1:85" ht="14.5" customHeight="1">
      <c r="A2114" s="41" t="s">
        <v>7380</v>
      </c>
      <c r="B2114" s="119" t="s">
        <v>6888</v>
      </c>
      <c r="C2114" s="120" t="str">
        <f t="shared" si="738"/>
        <v>M.020.09.114</v>
      </c>
      <c r="D2114" s="135" t="s">
        <v>7348</v>
      </c>
      <c r="E2114" s="119" t="s">
        <v>6570</v>
      </c>
      <c r="F2114" s="118" t="str">
        <f t="shared" si="739"/>
        <v>Lettuce, lettuce</v>
      </c>
      <c r="G2114" s="118">
        <f t="shared" si="740"/>
        <v>9.2453657834723091E-2</v>
      </c>
      <c r="H2114" s="118">
        <f t="shared" si="741"/>
        <v>5.2467738185399994E-3</v>
      </c>
      <c r="I2114" s="118">
        <f t="shared" si="742"/>
        <v>4.0396448016183098E-2</v>
      </c>
      <c r="J2114" s="326">
        <f t="shared" si="743"/>
        <v>0</v>
      </c>
      <c r="K2114" s="118">
        <v>4.6810435999999997E-2</v>
      </c>
      <c r="L2114" s="118">
        <v>3.2854451999999999E-2</v>
      </c>
      <c r="M2114" s="118">
        <v>7.5419872999999997E-3</v>
      </c>
      <c r="N2114" s="118">
        <v>5.2466837999999997E-3</v>
      </c>
      <c r="O2114" s="118">
        <v>0</v>
      </c>
      <c r="P2114" s="118">
        <v>0</v>
      </c>
      <c r="Q2114" s="330">
        <v>9.0018540000000006E-8</v>
      </c>
      <c r="R2114" s="330">
        <v>8.7161831000000006E-9</v>
      </c>
      <c r="S2114" s="118">
        <v>0</v>
      </c>
      <c r="T2114" s="118">
        <v>0</v>
      </c>
      <c r="U2114" s="118">
        <v>0</v>
      </c>
      <c r="V2114" s="118">
        <v>0</v>
      </c>
      <c r="W2114" s="118">
        <v>0</v>
      </c>
      <c r="X2114" s="118">
        <v>0</v>
      </c>
      <c r="Y2114" s="41"/>
      <c r="Z2114" s="327">
        <f t="shared" si="744"/>
        <v>0.35195816541353381</v>
      </c>
      <c r="AA2114" s="41"/>
      <c r="AB2114" s="111">
        <v>0</v>
      </c>
      <c r="AC2114" s="111">
        <v>0</v>
      </c>
      <c r="AD2114" s="111">
        <v>0</v>
      </c>
      <c r="AE2114" s="111">
        <v>0</v>
      </c>
      <c r="AF2114" s="111">
        <v>0</v>
      </c>
      <c r="AG2114" s="111">
        <v>0</v>
      </c>
      <c r="AH2114" s="111">
        <v>0</v>
      </c>
      <c r="AI2114" s="41"/>
      <c r="AJ2114" s="114">
        <v>1.6904965000000001E-2</v>
      </c>
      <c r="AK2114" s="114">
        <v>1.6402957999999999E-2</v>
      </c>
      <c r="AL2114" s="114">
        <v>5.0200674000000002E-4</v>
      </c>
      <c r="AM2114" s="114">
        <v>0</v>
      </c>
      <c r="AN2114" s="113">
        <f t="shared" si="745"/>
        <v>9.8339076416000001E-7</v>
      </c>
      <c r="AO2114" s="112">
        <f t="shared" si="746"/>
        <v>1.8565338147989998E-9</v>
      </c>
      <c r="AP2114" s="112">
        <f t="shared" si="747"/>
        <v>0</v>
      </c>
      <c r="AQ2114" s="328">
        <v>3.2661717999999998E-7</v>
      </c>
      <c r="AR2114" s="328">
        <v>9.8548285999999991E-10</v>
      </c>
      <c r="AS2114" s="328">
        <v>2.6924799000000001E-14</v>
      </c>
      <c r="AT2114" s="329">
        <v>0</v>
      </c>
      <c r="AU2114" s="329">
        <v>0</v>
      </c>
      <c r="AV2114" s="328">
        <v>7.8014415999999998E-10</v>
      </c>
      <c r="AW2114" s="328">
        <v>6.5599343999999997E-7</v>
      </c>
      <c r="AX2114" s="328">
        <v>1.1059186E-10</v>
      </c>
      <c r="AY2114" s="328">
        <v>7.6043216999999998E-10</v>
      </c>
      <c r="AZ2114" s="329">
        <v>0</v>
      </c>
      <c r="BA2114" s="329">
        <v>0</v>
      </c>
      <c r="BB2114" s="329">
        <v>0</v>
      </c>
      <c r="BC2114" s="329">
        <v>0</v>
      </c>
      <c r="BD2114" s="329">
        <v>0</v>
      </c>
      <c r="BE2114" s="329">
        <v>0</v>
      </c>
      <c r="BF2114" s="329">
        <v>0</v>
      </c>
      <c r="BG2114" s="329">
        <v>0</v>
      </c>
      <c r="BH2114" s="329">
        <v>0</v>
      </c>
      <c r="BI2114" s="329">
        <v>0</v>
      </c>
      <c r="BJ2114" s="329">
        <v>0</v>
      </c>
      <c r="BK2114" s="329">
        <v>0</v>
      </c>
      <c r="BL2114" s="329">
        <v>0</v>
      </c>
      <c r="BM2114" s="41"/>
      <c r="BN2114" s="122">
        <v>2.2052169000000001E-5</v>
      </c>
      <c r="BO2114" s="122">
        <v>5.4994939999999999E-6</v>
      </c>
      <c r="BP2114" s="122">
        <v>9.8135275000000004E-6</v>
      </c>
      <c r="BQ2114" s="122">
        <v>1.0209857E-12</v>
      </c>
      <c r="BR2114" s="122">
        <v>4.1535021999999996E-6</v>
      </c>
      <c r="BS2114" s="122">
        <v>5.0505081000000001E-7</v>
      </c>
      <c r="BT2114" s="111">
        <v>0</v>
      </c>
      <c r="BU2114" s="122">
        <v>7.6655844000000001E-7</v>
      </c>
      <c r="BV2114" s="111">
        <v>0</v>
      </c>
      <c r="BW2114" s="122">
        <v>5.9565791999999995E-11</v>
      </c>
      <c r="BX2114" s="111">
        <v>0</v>
      </c>
      <c r="BY2114" s="111">
        <v>0</v>
      </c>
      <c r="BZ2114" s="111">
        <v>0</v>
      </c>
      <c r="CA2114" s="122">
        <v>1.3139750999999999E-6</v>
      </c>
      <c r="CB2114" s="111">
        <v>0</v>
      </c>
      <c r="CC2114" s="111">
        <v>0</v>
      </c>
      <c r="CD2114" s="111">
        <v>0</v>
      </c>
      <c r="CG2114" s="76" t="s">
        <v>6885</v>
      </c>
    </row>
    <row r="2115" spans="1:85" ht="14.5" customHeight="1">
      <c r="A2115" s="41" t="s">
        <v>7377</v>
      </c>
      <c r="B2115" s="119" t="s">
        <v>6888</v>
      </c>
      <c r="C2115" s="120" t="str">
        <f t="shared" si="738"/>
        <v>M.020.09.115</v>
      </c>
      <c r="D2115" s="135" t="s">
        <v>7348</v>
      </c>
      <c r="E2115" s="119" t="s">
        <v>6570</v>
      </c>
      <c r="F2115" s="118" t="str">
        <f t="shared" si="739"/>
        <v>Mushrooms</v>
      </c>
      <c r="G2115" s="118">
        <f t="shared" si="740"/>
        <v>0.3440564833214762</v>
      </c>
      <c r="H2115" s="118">
        <f t="shared" si="741"/>
        <v>1.9643634939190001E-3</v>
      </c>
      <c r="I2115" s="118">
        <f t="shared" si="742"/>
        <v>8.7292499827557199E-2</v>
      </c>
      <c r="J2115" s="326">
        <f t="shared" si="743"/>
        <v>0</v>
      </c>
      <c r="K2115" s="118">
        <v>0.25479962</v>
      </c>
      <c r="L2115" s="118">
        <v>8.4310468E-2</v>
      </c>
      <c r="M2115" s="118">
        <v>2.9820275000000001E-3</v>
      </c>
      <c r="N2115" s="118">
        <v>1.9643187999999999E-3</v>
      </c>
      <c r="O2115" s="118">
        <v>0</v>
      </c>
      <c r="P2115" s="118">
        <v>0</v>
      </c>
      <c r="Q2115" s="330">
        <v>4.4693919E-8</v>
      </c>
      <c r="R2115" s="330">
        <v>4.3275572000000002E-9</v>
      </c>
      <c r="S2115" s="118">
        <v>0</v>
      </c>
      <c r="T2115" s="118">
        <v>0</v>
      </c>
      <c r="U2115" s="118">
        <v>0</v>
      </c>
      <c r="V2115" s="118">
        <v>0</v>
      </c>
      <c r="W2115" s="118">
        <v>0</v>
      </c>
      <c r="X2115" s="118">
        <v>0</v>
      </c>
      <c r="Y2115" s="41"/>
      <c r="Z2115" s="327">
        <f t="shared" si="744"/>
        <v>1.9157866165413533</v>
      </c>
      <c r="AA2115" s="41"/>
      <c r="AB2115" s="111">
        <v>0</v>
      </c>
      <c r="AC2115" s="111">
        <v>0</v>
      </c>
      <c r="AD2115" s="111">
        <v>0</v>
      </c>
      <c r="AE2115" s="111">
        <v>0</v>
      </c>
      <c r="AF2115" s="111">
        <v>0</v>
      </c>
      <c r="AG2115" s="111">
        <v>0</v>
      </c>
      <c r="AH2115" s="111">
        <v>0</v>
      </c>
      <c r="AI2115" s="41"/>
      <c r="AJ2115" s="114">
        <v>5.7520221000000003E-2</v>
      </c>
      <c r="AK2115" s="114">
        <v>5.5569611999999997E-2</v>
      </c>
      <c r="AL2115" s="114">
        <v>1.9506091000000001E-3</v>
      </c>
      <c r="AM2115" s="114">
        <v>0</v>
      </c>
      <c r="AN2115" s="113">
        <f t="shared" si="745"/>
        <v>3.33151158008E-6</v>
      </c>
      <c r="AO2115" s="112">
        <f t="shared" si="746"/>
        <v>7.2137909166700001E-9</v>
      </c>
      <c r="AP2115" s="112">
        <f t="shared" si="747"/>
        <v>0</v>
      </c>
      <c r="AQ2115" s="328">
        <v>1.7778500000000001E-6</v>
      </c>
      <c r="AR2115" s="328">
        <v>5.3642025000000001E-9</v>
      </c>
      <c r="AS2115" s="328">
        <v>1.4655767000000001E-13</v>
      </c>
      <c r="AT2115" s="329">
        <v>0</v>
      </c>
      <c r="AU2115" s="329">
        <v>0</v>
      </c>
      <c r="AV2115" s="328">
        <v>2.9208007999999998E-10</v>
      </c>
      <c r="AW2115" s="328">
        <v>1.5533694999999999E-6</v>
      </c>
      <c r="AX2115" s="328">
        <v>4.1404759000000001E-11</v>
      </c>
      <c r="AY2115" s="328">
        <v>1.8080371E-9</v>
      </c>
      <c r="AZ2115" s="329">
        <v>0</v>
      </c>
      <c r="BA2115" s="329">
        <v>0</v>
      </c>
      <c r="BB2115" s="329">
        <v>0</v>
      </c>
      <c r="BC2115" s="329">
        <v>0</v>
      </c>
      <c r="BD2115" s="329">
        <v>0</v>
      </c>
      <c r="BE2115" s="329">
        <v>0</v>
      </c>
      <c r="BF2115" s="329">
        <v>0</v>
      </c>
      <c r="BG2115" s="329">
        <v>0</v>
      </c>
      <c r="BH2115" s="329">
        <v>0</v>
      </c>
      <c r="BI2115" s="329">
        <v>0</v>
      </c>
      <c r="BJ2115" s="329">
        <v>0</v>
      </c>
      <c r="BK2115" s="329">
        <v>0</v>
      </c>
      <c r="BL2115" s="329">
        <v>0</v>
      </c>
      <c r="BM2115" s="41"/>
      <c r="BN2115" s="122">
        <v>7.7834505000000002E-5</v>
      </c>
      <c r="BO2115" s="122">
        <v>1.2561315000000001E-5</v>
      </c>
      <c r="BP2115" s="122">
        <v>5.3417213999999999E-5</v>
      </c>
      <c r="BQ2115" s="122">
        <v>5.0691614000000004E-13</v>
      </c>
      <c r="BR2115" s="122">
        <v>1.0206183000000001E-5</v>
      </c>
      <c r="BS2115" s="122">
        <v>1.8908721E-7</v>
      </c>
      <c r="BT2115" s="111">
        <v>0</v>
      </c>
      <c r="BU2115" s="122">
        <v>2.8699369E-7</v>
      </c>
      <c r="BV2115" s="111">
        <v>0</v>
      </c>
      <c r="BW2115" s="122">
        <v>2.9574225999999998E-11</v>
      </c>
      <c r="BX2115" s="111">
        <v>0</v>
      </c>
      <c r="BY2115" s="111">
        <v>0</v>
      </c>
      <c r="BZ2115" s="111">
        <v>0</v>
      </c>
      <c r="CA2115" s="122">
        <v>1.1736828E-6</v>
      </c>
      <c r="CB2115" s="111">
        <v>0</v>
      </c>
      <c r="CC2115" s="111">
        <v>0</v>
      </c>
      <c r="CD2115" s="111">
        <v>0</v>
      </c>
      <c r="CG2115" s="76" t="s">
        <v>6885</v>
      </c>
    </row>
    <row r="2116" spans="1:85" ht="14.5" customHeight="1">
      <c r="A2116" s="41" t="s">
        <v>7374</v>
      </c>
      <c r="B2116" s="119" t="s">
        <v>6888</v>
      </c>
      <c r="C2116" s="120" t="str">
        <f t="shared" si="738"/>
        <v>M.020.09.116</v>
      </c>
      <c r="D2116" s="135" t="s">
        <v>7348</v>
      </c>
      <c r="E2116" s="119" t="s">
        <v>6570</v>
      </c>
      <c r="F2116" s="118" t="str">
        <f t="shared" si="739"/>
        <v>Onion</v>
      </c>
      <c r="G2116" s="118">
        <f t="shared" si="740"/>
        <v>7.7614525730175993E-2</v>
      </c>
      <c r="H2116" s="118">
        <f t="shared" si="741"/>
        <v>4.8731969660299997E-3</v>
      </c>
      <c r="I2116" s="118">
        <f t="shared" si="742"/>
        <v>3.4485590764146E-2</v>
      </c>
      <c r="J2116" s="326">
        <f t="shared" si="743"/>
        <v>0</v>
      </c>
      <c r="K2116" s="118">
        <v>3.8255737999999997E-2</v>
      </c>
      <c r="L2116" s="118">
        <v>2.6994272E-2</v>
      </c>
      <c r="M2116" s="118">
        <v>7.4913074000000001E-3</v>
      </c>
      <c r="N2116" s="118">
        <v>4.8730796E-3</v>
      </c>
      <c r="O2116" s="118">
        <v>0</v>
      </c>
      <c r="P2116" s="118">
        <v>0</v>
      </c>
      <c r="Q2116" s="330">
        <v>1.1736603E-7</v>
      </c>
      <c r="R2116" s="330">
        <v>1.1364146E-8</v>
      </c>
      <c r="S2116" s="118">
        <v>0</v>
      </c>
      <c r="T2116" s="118">
        <v>0</v>
      </c>
      <c r="U2116" s="118">
        <v>0</v>
      </c>
      <c r="V2116" s="118">
        <v>0</v>
      </c>
      <c r="W2116" s="118">
        <v>0</v>
      </c>
      <c r="X2116" s="118">
        <v>0</v>
      </c>
      <c r="Y2116" s="41"/>
      <c r="Z2116" s="327">
        <f t="shared" si="744"/>
        <v>0.28763712781954881</v>
      </c>
      <c r="AA2116" s="41"/>
      <c r="AB2116" s="111">
        <v>0</v>
      </c>
      <c r="AC2116" s="111">
        <v>0</v>
      </c>
      <c r="AD2116" s="111">
        <v>0</v>
      </c>
      <c r="AE2116" s="111">
        <v>0</v>
      </c>
      <c r="AF2116" s="111">
        <v>0</v>
      </c>
      <c r="AG2116" s="111">
        <v>0</v>
      </c>
      <c r="AH2116" s="111">
        <v>0</v>
      </c>
      <c r="AI2116" s="41"/>
      <c r="AJ2116" s="114">
        <v>1.3977142999999999E-2</v>
      </c>
      <c r="AK2116" s="114">
        <v>1.3560747E-2</v>
      </c>
      <c r="AL2116" s="114">
        <v>4.1639649999999998E-4</v>
      </c>
      <c r="AM2116" s="114">
        <v>0</v>
      </c>
      <c r="AN2116" s="113">
        <f t="shared" si="745"/>
        <v>8.1299440190000004E-7</v>
      </c>
      <c r="AO2116" s="112">
        <f t="shared" si="746"/>
        <v>1.5399278742399999E-9</v>
      </c>
      <c r="AP2116" s="112">
        <f t="shared" si="747"/>
        <v>0</v>
      </c>
      <c r="AQ2116" s="328">
        <v>2.6692725E-7</v>
      </c>
      <c r="AR2116" s="328">
        <v>8.0538394999999998E-10</v>
      </c>
      <c r="AS2116" s="328">
        <v>2.2004240000000001E-14</v>
      </c>
      <c r="AT2116" s="329">
        <v>0</v>
      </c>
      <c r="AU2116" s="329">
        <v>0</v>
      </c>
      <c r="AV2116" s="328">
        <v>7.2459189999999996E-10</v>
      </c>
      <c r="AW2116" s="328">
        <v>5.4534256000000001E-7</v>
      </c>
      <c r="AX2116" s="328">
        <v>1.0271687E-10</v>
      </c>
      <c r="AY2116" s="328">
        <v>6.3180504999999999E-10</v>
      </c>
      <c r="AZ2116" s="329">
        <v>0</v>
      </c>
      <c r="BA2116" s="329">
        <v>0</v>
      </c>
      <c r="BB2116" s="329">
        <v>0</v>
      </c>
      <c r="BC2116" s="329">
        <v>0</v>
      </c>
      <c r="BD2116" s="329">
        <v>0</v>
      </c>
      <c r="BE2116" s="329">
        <v>0</v>
      </c>
      <c r="BF2116" s="329">
        <v>0</v>
      </c>
      <c r="BG2116" s="329">
        <v>0</v>
      </c>
      <c r="BH2116" s="329">
        <v>0</v>
      </c>
      <c r="BI2116" s="329">
        <v>0</v>
      </c>
      <c r="BJ2116" s="329">
        <v>0</v>
      </c>
      <c r="BK2116" s="329">
        <v>0</v>
      </c>
      <c r="BL2116" s="329">
        <v>0</v>
      </c>
      <c r="BM2116" s="41"/>
      <c r="BN2116" s="122">
        <v>1.8417486999999999E-5</v>
      </c>
      <c r="BO2116" s="122">
        <v>4.5944104E-6</v>
      </c>
      <c r="BP2116" s="122">
        <v>8.0200862999999995E-6</v>
      </c>
      <c r="BQ2116" s="122">
        <v>1.3311595000000001E-12</v>
      </c>
      <c r="BR2116" s="122">
        <v>3.4347720000000002E-6</v>
      </c>
      <c r="BS2116" s="122">
        <v>4.6908731000000001E-7</v>
      </c>
      <c r="BT2116" s="111">
        <v>0</v>
      </c>
      <c r="BU2116" s="122">
        <v>7.1197359000000004E-7</v>
      </c>
      <c r="BV2116" s="111">
        <v>0</v>
      </c>
      <c r="BW2116" s="122">
        <v>7.7661786999999997E-11</v>
      </c>
      <c r="BX2116" s="111">
        <v>0</v>
      </c>
      <c r="BY2116" s="111">
        <v>0</v>
      </c>
      <c r="BZ2116" s="111">
        <v>0</v>
      </c>
      <c r="CA2116" s="122">
        <v>1.1870785E-6</v>
      </c>
      <c r="CB2116" s="111">
        <v>0</v>
      </c>
      <c r="CC2116" s="111">
        <v>0</v>
      </c>
      <c r="CD2116" s="111">
        <v>0</v>
      </c>
      <c r="CG2116" s="76" t="s">
        <v>6885</v>
      </c>
    </row>
    <row r="2117" spans="1:85" ht="14.5" customHeight="1">
      <c r="A2117" s="41" t="s">
        <v>7371</v>
      </c>
      <c r="B2117" s="119" t="s">
        <v>6888</v>
      </c>
      <c r="C2117" s="120" t="str">
        <f t="shared" si="738"/>
        <v>M.020.09.117</v>
      </c>
      <c r="D2117" s="135" t="s">
        <v>7348</v>
      </c>
      <c r="E2117" s="119" t="s">
        <v>6570</v>
      </c>
      <c r="F2117" s="118" t="str">
        <f t="shared" si="739"/>
        <v>Peas with carrots (canned)</v>
      </c>
      <c r="G2117" s="118">
        <f t="shared" si="740"/>
        <v>0.27854975051687297</v>
      </c>
      <c r="H2117" s="118">
        <f t="shared" si="741"/>
        <v>1.0858785838500001E-2</v>
      </c>
      <c r="I2117" s="118">
        <f t="shared" si="742"/>
        <v>8.4953404678372993E-2</v>
      </c>
      <c r="J2117" s="326">
        <f t="shared" si="743"/>
        <v>0</v>
      </c>
      <c r="K2117" s="118">
        <v>0.18273755999999999</v>
      </c>
      <c r="L2117" s="118">
        <v>6.7463834E-2</v>
      </c>
      <c r="M2117" s="118">
        <v>1.7489540000000001E-2</v>
      </c>
      <c r="N2117" s="118">
        <v>1.0858469000000001E-2</v>
      </c>
      <c r="O2117" s="118">
        <v>0</v>
      </c>
      <c r="P2117" s="118">
        <v>0</v>
      </c>
      <c r="Q2117" s="330">
        <v>3.1683849999999998E-7</v>
      </c>
      <c r="R2117" s="330">
        <v>3.0678373000000002E-8</v>
      </c>
      <c r="S2117" s="118">
        <v>0</v>
      </c>
      <c r="T2117" s="118">
        <v>0</v>
      </c>
      <c r="U2117" s="118">
        <v>0</v>
      </c>
      <c r="V2117" s="118">
        <v>0</v>
      </c>
      <c r="W2117" s="118">
        <v>0</v>
      </c>
      <c r="X2117" s="118">
        <v>0</v>
      </c>
      <c r="Y2117" s="41"/>
      <c r="Z2117" s="327">
        <f t="shared" si="744"/>
        <v>1.3739666165413533</v>
      </c>
      <c r="AA2117" s="41"/>
      <c r="AB2117" s="111">
        <v>0</v>
      </c>
      <c r="AC2117" s="111">
        <v>0</v>
      </c>
      <c r="AD2117" s="111">
        <v>0</v>
      </c>
      <c r="AE2117" s="111">
        <v>0</v>
      </c>
      <c r="AF2117" s="111">
        <v>0</v>
      </c>
      <c r="AG2117" s="111">
        <v>0</v>
      </c>
      <c r="AH2117" s="111">
        <v>0</v>
      </c>
      <c r="AI2117" s="41"/>
      <c r="AJ2117" s="114">
        <v>4.5303714000000002E-2</v>
      </c>
      <c r="AK2117" s="114">
        <v>4.3779026999999998E-2</v>
      </c>
      <c r="AL2117" s="114">
        <v>1.5246861E-3</v>
      </c>
      <c r="AM2117" s="114">
        <v>0</v>
      </c>
      <c r="AN2117" s="113">
        <f t="shared" si="745"/>
        <v>2.6246419763000001E-6</v>
      </c>
      <c r="AO2117" s="112">
        <f t="shared" si="746"/>
        <v>5.6386320084399995E-9</v>
      </c>
      <c r="AP2117" s="112">
        <f t="shared" si="747"/>
        <v>0</v>
      </c>
      <c r="AQ2117" s="328">
        <v>1.2750409999999999E-6</v>
      </c>
      <c r="AR2117" s="328">
        <v>3.8471064999999997E-9</v>
      </c>
      <c r="AS2117" s="328">
        <v>1.0510844E-13</v>
      </c>
      <c r="AT2117" s="329">
        <v>0</v>
      </c>
      <c r="AU2117" s="329">
        <v>0</v>
      </c>
      <c r="AV2117" s="328">
        <v>1.6145763000000001E-9</v>
      </c>
      <c r="AW2117" s="328">
        <v>1.3479864000000001E-6</v>
      </c>
      <c r="AX2117" s="328">
        <v>2.2887950000000001E-10</v>
      </c>
      <c r="AY2117" s="328">
        <v>1.5625408999999999E-9</v>
      </c>
      <c r="AZ2117" s="329">
        <v>0</v>
      </c>
      <c r="BA2117" s="329">
        <v>0</v>
      </c>
      <c r="BB2117" s="329">
        <v>0</v>
      </c>
      <c r="BC2117" s="329">
        <v>0</v>
      </c>
      <c r="BD2117" s="329">
        <v>0</v>
      </c>
      <c r="BE2117" s="329">
        <v>0</v>
      </c>
      <c r="BF2117" s="329">
        <v>0</v>
      </c>
      <c r="BG2117" s="329">
        <v>0</v>
      </c>
      <c r="BH2117" s="329">
        <v>0</v>
      </c>
      <c r="BI2117" s="329">
        <v>0</v>
      </c>
      <c r="BJ2117" s="329">
        <v>0</v>
      </c>
      <c r="BK2117" s="329">
        <v>0</v>
      </c>
      <c r="BL2117" s="329">
        <v>0</v>
      </c>
      <c r="BM2117" s="41"/>
      <c r="BN2117" s="122">
        <v>6.3492504999999996E-5</v>
      </c>
      <c r="BO2117" s="122">
        <v>1.1304192000000001E-5</v>
      </c>
      <c r="BP2117" s="122">
        <v>3.8309834999999999E-5</v>
      </c>
      <c r="BQ2117" s="122">
        <v>3.5935660000000001E-12</v>
      </c>
      <c r="BR2117" s="122">
        <v>8.5322034000000007E-6</v>
      </c>
      <c r="BS2117" s="122">
        <v>1.0452467E-6</v>
      </c>
      <c r="BT2117" s="111">
        <v>0</v>
      </c>
      <c r="BU2117" s="122">
        <v>1.5864595E-6</v>
      </c>
      <c r="BV2117" s="111">
        <v>0</v>
      </c>
      <c r="BW2117" s="122">
        <v>2.0965388000000001E-10</v>
      </c>
      <c r="BX2117" s="111">
        <v>0</v>
      </c>
      <c r="BY2117" s="111">
        <v>0</v>
      </c>
      <c r="BZ2117" s="111">
        <v>0</v>
      </c>
      <c r="CA2117" s="122">
        <v>2.7143558E-6</v>
      </c>
      <c r="CB2117" s="111">
        <v>0</v>
      </c>
      <c r="CC2117" s="111">
        <v>0</v>
      </c>
      <c r="CD2117" s="111">
        <v>0</v>
      </c>
      <c r="CG2117" s="76" t="s">
        <v>6885</v>
      </c>
    </row>
    <row r="2118" spans="1:85" ht="14.5" customHeight="1">
      <c r="A2118" s="41" t="s">
        <v>7368</v>
      </c>
      <c r="B2118" s="119" t="s">
        <v>6888</v>
      </c>
      <c r="C2118" s="120" t="str">
        <f t="shared" si="738"/>
        <v>M.020.09.118</v>
      </c>
      <c r="D2118" s="135" t="s">
        <v>7348</v>
      </c>
      <c r="E2118" s="119" t="s">
        <v>6570</v>
      </c>
      <c r="F2118" s="118" t="str">
        <f t="shared" si="739"/>
        <v>Peas with carrots (glass)</v>
      </c>
      <c r="G2118" s="118">
        <f t="shared" si="740"/>
        <v>0.30157221172855997</v>
      </c>
      <c r="H2118" s="118">
        <f t="shared" si="741"/>
        <v>1.0877513649450001E-2</v>
      </c>
      <c r="I2118" s="118">
        <f t="shared" si="742"/>
        <v>9.9965188079109993E-2</v>
      </c>
      <c r="J2118" s="326">
        <f t="shared" si="743"/>
        <v>0</v>
      </c>
      <c r="K2118" s="118">
        <v>0.19072950999999999</v>
      </c>
      <c r="L2118" s="118">
        <v>8.2542489999999996E-2</v>
      </c>
      <c r="M2118" s="118">
        <v>1.7422667999999999E-2</v>
      </c>
      <c r="N2118" s="118">
        <v>1.0877203E-2</v>
      </c>
      <c r="O2118" s="118">
        <v>0</v>
      </c>
      <c r="P2118" s="118">
        <v>0</v>
      </c>
      <c r="Q2118" s="330">
        <v>3.1064945000000001E-7</v>
      </c>
      <c r="R2118" s="330">
        <v>3.0079110000000003E-8</v>
      </c>
      <c r="S2118" s="118">
        <v>0</v>
      </c>
      <c r="T2118" s="118">
        <v>0</v>
      </c>
      <c r="U2118" s="118">
        <v>0</v>
      </c>
      <c r="V2118" s="118">
        <v>0</v>
      </c>
      <c r="W2118" s="118">
        <v>0</v>
      </c>
      <c r="X2118" s="118">
        <v>0</v>
      </c>
      <c r="Y2118" s="41"/>
      <c r="Z2118" s="327">
        <f t="shared" si="744"/>
        <v>1.4340564661654134</v>
      </c>
      <c r="AA2118" s="41"/>
      <c r="AB2118" s="111">
        <v>0</v>
      </c>
      <c r="AC2118" s="111">
        <v>0</v>
      </c>
      <c r="AD2118" s="111">
        <v>0</v>
      </c>
      <c r="AE2118" s="111">
        <v>0</v>
      </c>
      <c r="AF2118" s="111">
        <v>0</v>
      </c>
      <c r="AG2118" s="111">
        <v>0</v>
      </c>
      <c r="AH2118" s="111">
        <v>0</v>
      </c>
      <c r="AI2118" s="41"/>
      <c r="AJ2118" s="114">
        <v>5.0937043000000001E-2</v>
      </c>
      <c r="AK2118" s="114">
        <v>4.9280437000000003E-2</v>
      </c>
      <c r="AL2118" s="114">
        <v>1.6566051E-3</v>
      </c>
      <c r="AM2118" s="114">
        <v>0</v>
      </c>
      <c r="AN2118" s="113">
        <f t="shared" si="745"/>
        <v>2.9544626618E-6</v>
      </c>
      <c r="AO2118" s="112">
        <f t="shared" si="746"/>
        <v>6.1264981753199999E-9</v>
      </c>
      <c r="AP2118" s="112">
        <f t="shared" si="747"/>
        <v>0</v>
      </c>
      <c r="AQ2118" s="328">
        <v>1.3308043999999999E-6</v>
      </c>
      <c r="AR2118" s="328">
        <v>4.0153579999999999E-9</v>
      </c>
      <c r="AS2118" s="328">
        <v>1.0970532E-13</v>
      </c>
      <c r="AT2118" s="329">
        <v>0</v>
      </c>
      <c r="AU2118" s="329">
        <v>0</v>
      </c>
      <c r="AV2118" s="328">
        <v>1.6173618E-9</v>
      </c>
      <c r="AW2118" s="328">
        <v>1.6220409E-6</v>
      </c>
      <c r="AX2118" s="328">
        <v>2.2927437E-10</v>
      </c>
      <c r="AY2118" s="328">
        <v>1.8817560999999999E-9</v>
      </c>
      <c r="AZ2118" s="329">
        <v>0</v>
      </c>
      <c r="BA2118" s="329">
        <v>0</v>
      </c>
      <c r="BB2118" s="329">
        <v>0</v>
      </c>
      <c r="BC2118" s="329">
        <v>0</v>
      </c>
      <c r="BD2118" s="329">
        <v>0</v>
      </c>
      <c r="BE2118" s="329">
        <v>0</v>
      </c>
      <c r="BF2118" s="329">
        <v>0</v>
      </c>
      <c r="BG2118" s="329">
        <v>0</v>
      </c>
      <c r="BH2118" s="329">
        <v>0</v>
      </c>
      <c r="BI2118" s="329">
        <v>0</v>
      </c>
      <c r="BJ2118" s="329">
        <v>0</v>
      </c>
      <c r="BK2118" s="329">
        <v>0</v>
      </c>
      <c r="BL2118" s="329">
        <v>0</v>
      </c>
      <c r="BM2118" s="41"/>
      <c r="BN2118" s="122">
        <v>6.9332781000000003E-5</v>
      </c>
      <c r="BO2118" s="122">
        <v>1.3505875000000001E-5</v>
      </c>
      <c r="BP2118" s="122">
        <v>3.9985297999999999E-5</v>
      </c>
      <c r="BQ2118" s="122">
        <v>3.5233701999999999E-12</v>
      </c>
      <c r="BR2118" s="122">
        <v>1.0344461000000001E-5</v>
      </c>
      <c r="BS2118" s="122">
        <v>1.04705E-6</v>
      </c>
      <c r="BT2118" s="111">
        <v>0</v>
      </c>
      <c r="BU2118" s="122">
        <v>1.5891965E-6</v>
      </c>
      <c r="BV2118" s="111">
        <v>0</v>
      </c>
      <c r="BW2118" s="122">
        <v>2.0555854999999999E-10</v>
      </c>
      <c r="BX2118" s="111">
        <v>0</v>
      </c>
      <c r="BY2118" s="111">
        <v>0</v>
      </c>
      <c r="BZ2118" s="111">
        <v>0</v>
      </c>
      <c r="CA2118" s="122">
        <v>2.8606909E-6</v>
      </c>
      <c r="CB2118" s="111">
        <v>0</v>
      </c>
      <c r="CC2118" s="111">
        <v>0</v>
      </c>
      <c r="CD2118" s="111">
        <v>0</v>
      </c>
      <c r="CG2118" s="76" t="s">
        <v>6885</v>
      </c>
    </row>
    <row r="2119" spans="1:85" ht="14.5" customHeight="1">
      <c r="A2119" s="41" t="s">
        <v>7365</v>
      </c>
      <c r="B2119" s="119" t="s">
        <v>6888</v>
      </c>
      <c r="C2119" s="120" t="str">
        <f t="shared" si="738"/>
        <v>M.020.09.119</v>
      </c>
      <c r="D2119" s="135" t="s">
        <v>7348</v>
      </c>
      <c r="E2119" s="119" t="s">
        <v>6570</v>
      </c>
      <c r="F2119" s="118" t="str">
        <f t="shared" si="739"/>
        <v>Peas, frozen</v>
      </c>
      <c r="G2119" s="118">
        <f t="shared" si="740"/>
        <v>0.131029748311074</v>
      </c>
      <c r="H2119" s="118">
        <f t="shared" si="741"/>
        <v>5.9659088053800003E-3</v>
      </c>
      <c r="I2119" s="118">
        <f t="shared" si="742"/>
        <v>6.0352291505694003E-2</v>
      </c>
      <c r="J2119" s="326">
        <f t="shared" si="743"/>
        <v>0</v>
      </c>
      <c r="K2119" s="118">
        <v>6.4711547999999994E-2</v>
      </c>
      <c r="L2119" s="118">
        <v>5.0051401000000002E-2</v>
      </c>
      <c r="M2119" s="118">
        <v>1.0300869000000001E-2</v>
      </c>
      <c r="N2119" s="118">
        <v>5.9656867000000002E-3</v>
      </c>
      <c r="O2119" s="118">
        <v>0</v>
      </c>
      <c r="P2119" s="118">
        <v>0</v>
      </c>
      <c r="Q2119" s="330">
        <v>2.2210537999999999E-7</v>
      </c>
      <c r="R2119" s="330">
        <v>2.1505693999999999E-8</v>
      </c>
      <c r="S2119" s="118">
        <v>0</v>
      </c>
      <c r="T2119" s="118">
        <v>0</v>
      </c>
      <c r="U2119" s="118">
        <v>0</v>
      </c>
      <c r="V2119" s="118">
        <v>0</v>
      </c>
      <c r="W2119" s="118">
        <v>0</v>
      </c>
      <c r="X2119" s="118">
        <v>0</v>
      </c>
      <c r="Y2119" s="41"/>
      <c r="Z2119" s="327">
        <f t="shared" si="744"/>
        <v>0.48655299248120293</v>
      </c>
      <c r="AA2119" s="41"/>
      <c r="AB2119" s="111">
        <v>0</v>
      </c>
      <c r="AC2119" s="111">
        <v>0</v>
      </c>
      <c r="AD2119" s="111">
        <v>0</v>
      </c>
      <c r="AE2119" s="111">
        <v>0</v>
      </c>
      <c r="AF2119" s="111">
        <v>0</v>
      </c>
      <c r="AG2119" s="111">
        <v>0</v>
      </c>
      <c r="AH2119" s="111">
        <v>0</v>
      </c>
      <c r="AI2119" s="41"/>
      <c r="AJ2119" s="114">
        <v>2.4541932999999998E-2</v>
      </c>
      <c r="AK2119" s="114">
        <v>2.3833126999999999E-2</v>
      </c>
      <c r="AL2119" s="114">
        <v>7.0880555000000004E-4</v>
      </c>
      <c r="AM2119" s="114">
        <v>0</v>
      </c>
      <c r="AN2119" s="113">
        <f t="shared" si="745"/>
        <v>1.4288445647199999E-6</v>
      </c>
      <c r="AO2119" s="112">
        <f t="shared" si="746"/>
        <v>2.6213223413040001E-9</v>
      </c>
      <c r="AP2119" s="112">
        <f t="shared" si="747"/>
        <v>0</v>
      </c>
      <c r="AQ2119" s="328">
        <v>4.5152118E-7</v>
      </c>
      <c r="AR2119" s="328">
        <v>1.3623484000000001E-9</v>
      </c>
      <c r="AS2119" s="328">
        <v>3.7221303999999997E-14</v>
      </c>
      <c r="AT2119" s="329">
        <v>0</v>
      </c>
      <c r="AU2119" s="329">
        <v>0</v>
      </c>
      <c r="AV2119" s="328">
        <v>8.8705471999999999E-10</v>
      </c>
      <c r="AW2119" s="328">
        <v>9.7643632999999995E-7</v>
      </c>
      <c r="AX2119" s="328">
        <v>1.2574732000000001E-10</v>
      </c>
      <c r="AY2119" s="328">
        <v>1.1331893999999999E-9</v>
      </c>
      <c r="AZ2119" s="329">
        <v>0</v>
      </c>
      <c r="BA2119" s="329">
        <v>0</v>
      </c>
      <c r="BB2119" s="329">
        <v>0</v>
      </c>
      <c r="BC2119" s="329">
        <v>0</v>
      </c>
      <c r="BD2119" s="329">
        <v>0</v>
      </c>
      <c r="BE2119" s="329">
        <v>0</v>
      </c>
      <c r="BF2119" s="329">
        <v>0</v>
      </c>
      <c r="BG2119" s="329">
        <v>0</v>
      </c>
      <c r="BH2119" s="329">
        <v>0</v>
      </c>
      <c r="BI2119" s="329">
        <v>0</v>
      </c>
      <c r="BJ2119" s="329">
        <v>0</v>
      </c>
      <c r="BK2119" s="329">
        <v>0</v>
      </c>
      <c r="BL2119" s="329">
        <v>0</v>
      </c>
      <c r="BM2119" s="41"/>
      <c r="BN2119" s="122">
        <v>3.0979024999999998E-5</v>
      </c>
      <c r="BO2119" s="122">
        <v>8.1045925999999997E-6</v>
      </c>
      <c r="BP2119" s="122">
        <v>1.3566388999999999E-5</v>
      </c>
      <c r="BQ2119" s="122">
        <v>2.5191078000000001E-12</v>
      </c>
      <c r="BR2119" s="122">
        <v>6.2477996999999999E-6</v>
      </c>
      <c r="BS2119" s="122">
        <v>5.7426272000000003E-7</v>
      </c>
      <c r="BT2119" s="111">
        <v>0</v>
      </c>
      <c r="BU2119" s="122">
        <v>8.7160723000000002E-7</v>
      </c>
      <c r="BV2119" s="111">
        <v>0</v>
      </c>
      <c r="BW2119" s="122">
        <v>1.4696842E-10</v>
      </c>
      <c r="BX2119" s="111">
        <v>0</v>
      </c>
      <c r="BY2119" s="111">
        <v>0</v>
      </c>
      <c r="BZ2119" s="111">
        <v>0</v>
      </c>
      <c r="CA2119" s="122">
        <v>1.6142250999999999E-6</v>
      </c>
      <c r="CB2119" s="111">
        <v>0</v>
      </c>
      <c r="CC2119" s="111">
        <v>0</v>
      </c>
      <c r="CD2119" s="111">
        <v>0</v>
      </c>
      <c r="CG2119" s="76" t="s">
        <v>6885</v>
      </c>
    </row>
    <row r="2120" spans="1:85" ht="14.5" customHeight="1">
      <c r="A2120" s="41" t="s">
        <v>7362</v>
      </c>
      <c r="B2120" s="119" t="s">
        <v>6888</v>
      </c>
      <c r="C2120" s="120" t="str">
        <f t="shared" si="738"/>
        <v>M.020.09.120</v>
      </c>
      <c r="D2120" s="135" t="s">
        <v>7348</v>
      </c>
      <c r="E2120" s="119" t="s">
        <v>6570</v>
      </c>
      <c r="F2120" s="118" t="str">
        <f t="shared" si="739"/>
        <v>Spinach, frozen</v>
      </c>
      <c r="G2120" s="118">
        <f t="shared" si="740"/>
        <v>0.19996322652738502</v>
      </c>
      <c r="H2120" s="118">
        <f t="shared" si="741"/>
        <v>1.1134973855479999E-2</v>
      </c>
      <c r="I2120" s="118">
        <f t="shared" si="742"/>
        <v>7.9918742671905005E-2</v>
      </c>
      <c r="J2120" s="326">
        <f t="shared" si="743"/>
        <v>0</v>
      </c>
      <c r="K2120" s="118">
        <v>0.10890951</v>
      </c>
      <c r="L2120" s="118">
        <v>6.4333208000000003E-2</v>
      </c>
      <c r="M2120" s="118">
        <v>1.5585519000000001E-2</v>
      </c>
      <c r="N2120" s="118">
        <v>1.1134811999999999E-2</v>
      </c>
      <c r="O2120" s="118">
        <v>0</v>
      </c>
      <c r="P2120" s="118">
        <v>0</v>
      </c>
      <c r="Q2120" s="330">
        <v>1.6185548000000001E-7</v>
      </c>
      <c r="R2120" s="330">
        <v>1.5671904999999999E-8</v>
      </c>
      <c r="S2120" s="118">
        <v>0</v>
      </c>
      <c r="T2120" s="118">
        <v>0</v>
      </c>
      <c r="U2120" s="118">
        <v>0</v>
      </c>
      <c r="V2120" s="118">
        <v>0</v>
      </c>
      <c r="W2120" s="118">
        <v>0</v>
      </c>
      <c r="X2120" s="118">
        <v>0</v>
      </c>
      <c r="Y2120" s="41"/>
      <c r="Z2120" s="327">
        <f t="shared" si="744"/>
        <v>0.81886849624060143</v>
      </c>
      <c r="AA2120" s="41"/>
      <c r="AB2120" s="111">
        <v>0</v>
      </c>
      <c r="AC2120" s="111">
        <v>0</v>
      </c>
      <c r="AD2120" s="111">
        <v>0</v>
      </c>
      <c r="AE2120" s="111">
        <v>0</v>
      </c>
      <c r="AF2120" s="111">
        <v>0</v>
      </c>
      <c r="AG2120" s="111">
        <v>0</v>
      </c>
      <c r="AH2120" s="111">
        <v>0</v>
      </c>
      <c r="AI2120" s="41"/>
      <c r="AJ2120" s="114">
        <v>3.5380099999999998E-2</v>
      </c>
      <c r="AK2120" s="114">
        <v>3.4291103000000003E-2</v>
      </c>
      <c r="AL2120" s="114">
        <v>1.0889976E-3</v>
      </c>
      <c r="AM2120" s="114">
        <v>0</v>
      </c>
      <c r="AN2120" s="113">
        <f t="shared" si="745"/>
        <v>2.0558215465E-6</v>
      </c>
      <c r="AO2120" s="112">
        <f t="shared" si="746"/>
        <v>4.0273581234410001E-9</v>
      </c>
      <c r="AP2120" s="112">
        <f t="shared" si="747"/>
        <v>0</v>
      </c>
      <c r="AQ2120" s="328">
        <v>7.5990998000000001E-7</v>
      </c>
      <c r="AR2120" s="328">
        <v>2.2928318E-9</v>
      </c>
      <c r="AS2120" s="328">
        <v>6.2643441000000004E-14</v>
      </c>
      <c r="AT2120" s="329">
        <v>0</v>
      </c>
      <c r="AU2120" s="329">
        <v>0</v>
      </c>
      <c r="AV2120" s="328">
        <v>1.6556665000000001E-9</v>
      </c>
      <c r="AW2120" s="328">
        <v>1.2942558999999999E-6</v>
      </c>
      <c r="AX2120" s="328">
        <v>2.3470438E-10</v>
      </c>
      <c r="AY2120" s="328">
        <v>1.4997593E-9</v>
      </c>
      <c r="AZ2120" s="329">
        <v>0</v>
      </c>
      <c r="BA2120" s="329">
        <v>0</v>
      </c>
      <c r="BB2120" s="329">
        <v>0</v>
      </c>
      <c r="BC2120" s="329">
        <v>0</v>
      </c>
      <c r="BD2120" s="329">
        <v>0</v>
      </c>
      <c r="BE2120" s="329">
        <v>0</v>
      </c>
      <c r="BF2120" s="329">
        <v>0</v>
      </c>
      <c r="BG2120" s="329">
        <v>0</v>
      </c>
      <c r="BH2120" s="329">
        <v>0</v>
      </c>
      <c r="BI2120" s="329">
        <v>0</v>
      </c>
      <c r="BJ2120" s="329">
        <v>0</v>
      </c>
      <c r="BK2120" s="329">
        <v>0</v>
      </c>
      <c r="BL2120" s="329">
        <v>0</v>
      </c>
      <c r="BM2120" s="41"/>
      <c r="BN2120" s="122">
        <v>4.7320412000000001E-5</v>
      </c>
      <c r="BO2120" s="122">
        <v>1.0884883999999999E-5</v>
      </c>
      <c r="BP2120" s="122">
        <v>2.2832226999999999E-5</v>
      </c>
      <c r="BQ2120" s="122">
        <v>1.8357564999999998E-12</v>
      </c>
      <c r="BR2120" s="122">
        <v>8.1669688000000002E-6</v>
      </c>
      <c r="BS2120" s="122">
        <v>1.0718477000000001E-6</v>
      </c>
      <c r="BT2120" s="111">
        <v>0</v>
      </c>
      <c r="BU2120" s="122">
        <v>1.6268341000000001E-6</v>
      </c>
      <c r="BV2120" s="111">
        <v>0</v>
      </c>
      <c r="BW2120" s="122">
        <v>1.0710071000000001E-10</v>
      </c>
      <c r="BX2120" s="111">
        <v>0</v>
      </c>
      <c r="BY2120" s="111">
        <v>0</v>
      </c>
      <c r="BZ2120" s="111">
        <v>0</v>
      </c>
      <c r="CA2120" s="122">
        <v>2.7375417000000001E-6</v>
      </c>
      <c r="CB2120" s="111">
        <v>0</v>
      </c>
      <c r="CC2120" s="111">
        <v>0</v>
      </c>
      <c r="CD2120" s="111">
        <v>0</v>
      </c>
      <c r="CG2120" s="76" t="s">
        <v>6885</v>
      </c>
    </row>
    <row r="2121" spans="1:85" ht="14.5" customHeight="1">
      <c r="A2121" s="41" t="s">
        <v>7359</v>
      </c>
      <c r="B2121" s="119" t="s">
        <v>6888</v>
      </c>
      <c r="C2121" s="120" t="str">
        <f t="shared" si="738"/>
        <v>M.020.09.121</v>
      </c>
      <c r="D2121" s="135" t="s">
        <v>7348</v>
      </c>
      <c r="E2121" s="119" t="s">
        <v>6570</v>
      </c>
      <c r="F2121" s="118" t="str">
        <f t="shared" si="739"/>
        <v>Bell pepper</v>
      </c>
      <c r="G2121" s="118">
        <f t="shared" si="740"/>
        <v>0.32913290960225799</v>
      </c>
      <c r="H2121" s="118">
        <f t="shared" si="741"/>
        <v>1.20502884421E-3</v>
      </c>
      <c r="I2121" s="118">
        <f t="shared" si="742"/>
        <v>1.4178110758048002E-2</v>
      </c>
      <c r="J2121" s="326">
        <f t="shared" si="743"/>
        <v>0</v>
      </c>
      <c r="K2121" s="118">
        <v>0.31374976999999998</v>
      </c>
      <c r="L2121" s="118">
        <v>1.1262153E-2</v>
      </c>
      <c r="M2121" s="118">
        <v>2.9159478000000002E-3</v>
      </c>
      <c r="N2121" s="118">
        <v>1.204926E-3</v>
      </c>
      <c r="O2121" s="118">
        <v>0</v>
      </c>
      <c r="P2121" s="118">
        <v>0</v>
      </c>
      <c r="Q2121" s="330">
        <v>1.0284421E-7</v>
      </c>
      <c r="R2121" s="330">
        <v>9.9580479999999993E-9</v>
      </c>
      <c r="S2121" s="118">
        <v>0</v>
      </c>
      <c r="T2121" s="118">
        <v>0</v>
      </c>
      <c r="U2121" s="118">
        <v>0</v>
      </c>
      <c r="V2121" s="118">
        <v>0</v>
      </c>
      <c r="W2121" s="118">
        <v>0</v>
      </c>
      <c r="X2121" s="118">
        <v>0</v>
      </c>
      <c r="Y2121" s="41"/>
      <c r="Z2121" s="327">
        <f t="shared" si="744"/>
        <v>2.3590208270676691</v>
      </c>
      <c r="AA2121" s="41"/>
      <c r="AB2121" s="111">
        <v>0</v>
      </c>
      <c r="AC2121" s="111">
        <v>0</v>
      </c>
      <c r="AD2121" s="111">
        <v>0</v>
      </c>
      <c r="AE2121" s="111">
        <v>0</v>
      </c>
      <c r="AF2121" s="111">
        <v>0</v>
      </c>
      <c r="AG2121" s="111">
        <v>0</v>
      </c>
      <c r="AH2121" s="111">
        <v>0</v>
      </c>
      <c r="AI2121" s="41"/>
      <c r="AJ2121" s="114">
        <v>4.2018666000000003E-2</v>
      </c>
      <c r="AK2121" s="114">
        <v>4.0157204000000002E-2</v>
      </c>
      <c r="AL2121" s="114">
        <v>1.8614618000000001E-3</v>
      </c>
      <c r="AM2121" s="114">
        <v>0</v>
      </c>
      <c r="AN2121" s="113">
        <f t="shared" si="745"/>
        <v>2.4075062238299996E-6</v>
      </c>
      <c r="AO2121" s="112">
        <f t="shared" si="746"/>
        <v>6.8841042250899993E-9</v>
      </c>
      <c r="AP2121" s="112">
        <f t="shared" si="747"/>
        <v>0</v>
      </c>
      <c r="AQ2121" s="328">
        <v>2.1891712999999998E-6</v>
      </c>
      <c r="AR2121" s="328">
        <v>6.6052581999999998E-9</v>
      </c>
      <c r="AS2121" s="328">
        <v>1.8046509E-13</v>
      </c>
      <c r="AT2121" s="329">
        <v>0</v>
      </c>
      <c r="AU2121" s="329">
        <v>0</v>
      </c>
      <c r="AV2121" s="328">
        <v>1.7916383000000001E-10</v>
      </c>
      <c r="AW2121" s="328">
        <v>2.1815575999999999E-7</v>
      </c>
      <c r="AX2121" s="328">
        <v>2.539795E-11</v>
      </c>
      <c r="AY2121" s="328">
        <v>2.5326761E-10</v>
      </c>
      <c r="AZ2121" s="329">
        <v>0</v>
      </c>
      <c r="BA2121" s="329">
        <v>0</v>
      </c>
      <c r="BB2121" s="329">
        <v>0</v>
      </c>
      <c r="BC2121" s="329">
        <v>0</v>
      </c>
      <c r="BD2121" s="329">
        <v>0</v>
      </c>
      <c r="BE2121" s="329">
        <v>0</v>
      </c>
      <c r="BF2121" s="329">
        <v>0</v>
      </c>
      <c r="BG2121" s="329">
        <v>0</v>
      </c>
      <c r="BH2121" s="329">
        <v>0</v>
      </c>
      <c r="BI2121" s="329">
        <v>0</v>
      </c>
      <c r="BJ2121" s="329">
        <v>0</v>
      </c>
      <c r="BK2121" s="329">
        <v>0</v>
      </c>
      <c r="BL2121" s="329">
        <v>0</v>
      </c>
      <c r="BM2121" s="41"/>
      <c r="BN2121" s="122">
        <v>6.9610320000000001E-5</v>
      </c>
      <c r="BO2121" s="122">
        <v>1.805089E-6</v>
      </c>
      <c r="BP2121" s="122">
        <v>6.5775759000000003E-5</v>
      </c>
      <c r="BQ2121" s="122">
        <v>1.1664537000000001E-12</v>
      </c>
      <c r="BR2121" s="122">
        <v>1.4004212999999999E-6</v>
      </c>
      <c r="BS2121" s="122">
        <v>1.1598733E-7</v>
      </c>
      <c r="BT2121" s="111">
        <v>0</v>
      </c>
      <c r="BU2121" s="122">
        <v>1.7604381000000001E-7</v>
      </c>
      <c r="BV2121" s="111">
        <v>0</v>
      </c>
      <c r="BW2121" s="122">
        <v>6.8052609999999995E-11</v>
      </c>
      <c r="BX2121" s="111">
        <v>0</v>
      </c>
      <c r="BY2121" s="111">
        <v>0</v>
      </c>
      <c r="BZ2121" s="111">
        <v>0</v>
      </c>
      <c r="CA2121" s="122">
        <v>3.3695034000000003E-7</v>
      </c>
      <c r="CB2121" s="111">
        <v>0</v>
      </c>
      <c r="CC2121" s="111">
        <v>0</v>
      </c>
      <c r="CD2121" s="111">
        <v>0</v>
      </c>
      <c r="CG2121" s="76" t="s">
        <v>6885</v>
      </c>
    </row>
    <row r="2122" spans="1:85" ht="14.5" customHeight="1">
      <c r="A2122" s="41" t="s">
        <v>7356</v>
      </c>
      <c r="B2122" s="119" t="s">
        <v>6888</v>
      </c>
      <c r="C2122" s="120" t="str">
        <f t="shared" si="738"/>
        <v>M.020.09.122</v>
      </c>
      <c r="D2122" s="135" t="s">
        <v>7348</v>
      </c>
      <c r="E2122" s="119" t="s">
        <v>6570</v>
      </c>
      <c r="F2122" s="118" t="str">
        <f t="shared" si="739"/>
        <v>Corn (canned)</v>
      </c>
      <c r="G2122" s="118">
        <f t="shared" si="740"/>
        <v>0.279372014439216</v>
      </c>
      <c r="H2122" s="118">
        <f t="shared" si="741"/>
        <v>1.308520192124E-2</v>
      </c>
      <c r="I2122" s="118">
        <f t="shared" si="742"/>
        <v>9.5860692517975993E-2</v>
      </c>
      <c r="J2122" s="326">
        <f t="shared" si="743"/>
        <v>0</v>
      </c>
      <c r="K2122" s="118">
        <v>0.17042611999999999</v>
      </c>
      <c r="L2122" s="118">
        <v>7.7679165999999994E-2</v>
      </c>
      <c r="M2122" s="118">
        <v>1.8181508999999998E-2</v>
      </c>
      <c r="N2122" s="118">
        <v>1.3085021E-2</v>
      </c>
      <c r="O2122" s="118">
        <v>0</v>
      </c>
      <c r="P2122" s="118">
        <v>0</v>
      </c>
      <c r="Q2122" s="330">
        <v>1.8092124000000001E-7</v>
      </c>
      <c r="R2122" s="330">
        <v>1.7517976000000001E-8</v>
      </c>
      <c r="S2122" s="118">
        <v>0</v>
      </c>
      <c r="T2122" s="118">
        <v>0</v>
      </c>
      <c r="U2122" s="118">
        <v>0</v>
      </c>
      <c r="V2122" s="118">
        <v>0</v>
      </c>
      <c r="W2122" s="118">
        <v>0</v>
      </c>
      <c r="X2122" s="118">
        <v>0</v>
      </c>
      <c r="Y2122" s="41"/>
      <c r="Z2122" s="327">
        <f t="shared" si="744"/>
        <v>1.2813993984962404</v>
      </c>
      <c r="AA2122" s="41"/>
      <c r="AB2122" s="111">
        <v>0</v>
      </c>
      <c r="AC2122" s="111">
        <v>0</v>
      </c>
      <c r="AD2122" s="111">
        <v>0</v>
      </c>
      <c r="AE2122" s="111">
        <v>0</v>
      </c>
      <c r="AF2122" s="111">
        <v>0</v>
      </c>
      <c r="AG2122" s="111">
        <v>0</v>
      </c>
      <c r="AH2122" s="111">
        <v>0</v>
      </c>
      <c r="AI2122" s="41"/>
      <c r="AJ2122" s="114">
        <v>4.7399340999999998E-2</v>
      </c>
      <c r="AK2122" s="114">
        <v>4.5866111000000001E-2</v>
      </c>
      <c r="AL2122" s="114">
        <v>1.5332297999999999E-3</v>
      </c>
      <c r="AM2122" s="114">
        <v>0</v>
      </c>
      <c r="AN2122" s="113">
        <f t="shared" si="745"/>
        <v>2.7497669485E-6</v>
      </c>
      <c r="AO2122" s="112">
        <f t="shared" si="746"/>
        <v>5.6702284370550003E-9</v>
      </c>
      <c r="AP2122" s="112">
        <f t="shared" si="747"/>
        <v>0</v>
      </c>
      <c r="AQ2122" s="328">
        <v>1.1891387E-6</v>
      </c>
      <c r="AR2122" s="328">
        <v>3.5879183E-9</v>
      </c>
      <c r="AS2122" s="328">
        <v>9.8027055000000006E-14</v>
      </c>
      <c r="AT2122" s="329">
        <v>0</v>
      </c>
      <c r="AU2122" s="329">
        <v>0</v>
      </c>
      <c r="AV2122" s="328">
        <v>1.9456485000000001E-9</v>
      </c>
      <c r="AW2122" s="328">
        <v>1.5586826E-6</v>
      </c>
      <c r="AX2122" s="328">
        <v>2.7581171000000002E-10</v>
      </c>
      <c r="AY2122" s="328">
        <v>1.8064004E-9</v>
      </c>
      <c r="AZ2122" s="329">
        <v>0</v>
      </c>
      <c r="BA2122" s="329">
        <v>0</v>
      </c>
      <c r="BB2122" s="329">
        <v>0</v>
      </c>
      <c r="BC2122" s="329">
        <v>0</v>
      </c>
      <c r="BD2122" s="329">
        <v>0</v>
      </c>
      <c r="BE2122" s="329">
        <v>0</v>
      </c>
      <c r="BF2122" s="329">
        <v>0</v>
      </c>
      <c r="BG2122" s="329">
        <v>0</v>
      </c>
      <c r="BH2122" s="329">
        <v>0</v>
      </c>
      <c r="BI2122" s="329">
        <v>0</v>
      </c>
      <c r="BJ2122" s="329">
        <v>0</v>
      </c>
      <c r="BK2122" s="329">
        <v>0</v>
      </c>
      <c r="BL2122" s="329">
        <v>0</v>
      </c>
      <c r="BM2122" s="41"/>
      <c r="BN2122" s="122">
        <v>6.5078454000000005E-5</v>
      </c>
      <c r="BO2122" s="122">
        <v>1.3094430999999999E-5</v>
      </c>
      <c r="BP2122" s="122">
        <v>3.5728816E-5</v>
      </c>
      <c r="BQ2122" s="122">
        <v>2.0519994000000002E-12</v>
      </c>
      <c r="BR2122" s="122">
        <v>9.8470577999999995E-6</v>
      </c>
      <c r="BS2122" s="122">
        <v>1.2595766999999999E-6</v>
      </c>
      <c r="BT2122" s="111">
        <v>0</v>
      </c>
      <c r="BU2122" s="122">
        <v>1.9117663000000002E-6</v>
      </c>
      <c r="BV2122" s="111">
        <v>0</v>
      </c>
      <c r="BW2122" s="122">
        <v>1.1971664E-10</v>
      </c>
      <c r="BX2122" s="111">
        <v>0</v>
      </c>
      <c r="BY2122" s="111">
        <v>0</v>
      </c>
      <c r="BZ2122" s="111">
        <v>0</v>
      </c>
      <c r="CA2122" s="122">
        <v>3.2366848000000002E-6</v>
      </c>
      <c r="CB2122" s="111">
        <v>0</v>
      </c>
      <c r="CC2122" s="111">
        <v>0</v>
      </c>
      <c r="CD2122" s="111">
        <v>0</v>
      </c>
      <c r="CG2122" s="76" t="s">
        <v>6885</v>
      </c>
    </row>
    <row r="2123" spans="1:85" ht="14.5" customHeight="1">
      <c r="A2123" s="41" t="s">
        <v>7353</v>
      </c>
      <c r="B2123" s="119" t="s">
        <v>6888</v>
      </c>
      <c r="C2123" s="120" t="str">
        <f t="shared" si="738"/>
        <v>M.020.09.123</v>
      </c>
      <c r="D2123" s="135" t="s">
        <v>7348</v>
      </c>
      <c r="E2123" s="119" t="s">
        <v>6570</v>
      </c>
      <c r="F2123" s="118" t="str">
        <f t="shared" si="739"/>
        <v>Corn (glass)</v>
      </c>
      <c r="G2123" s="118">
        <f t="shared" si="740"/>
        <v>0.30239447465090302</v>
      </c>
      <c r="H2123" s="118">
        <f t="shared" si="741"/>
        <v>1.310392873219E-2</v>
      </c>
      <c r="I2123" s="118">
        <f t="shared" si="742"/>
        <v>0.11087247591871301</v>
      </c>
      <c r="J2123" s="326">
        <f t="shared" si="743"/>
        <v>0</v>
      </c>
      <c r="K2123" s="118">
        <v>0.17841807000000001</v>
      </c>
      <c r="L2123" s="118">
        <v>9.2757822000000004E-2</v>
      </c>
      <c r="M2123" s="118">
        <v>1.8114636999999999E-2</v>
      </c>
      <c r="N2123" s="118">
        <v>1.3103754E-2</v>
      </c>
      <c r="O2123" s="118">
        <v>0</v>
      </c>
      <c r="P2123" s="118">
        <v>0</v>
      </c>
      <c r="Q2123" s="330">
        <v>1.7473219000000001E-7</v>
      </c>
      <c r="R2123" s="330">
        <v>1.6918712999999999E-8</v>
      </c>
      <c r="S2123" s="118">
        <v>0</v>
      </c>
      <c r="T2123" s="118">
        <v>0</v>
      </c>
      <c r="U2123" s="118">
        <v>0</v>
      </c>
      <c r="V2123" s="118">
        <v>0</v>
      </c>
      <c r="W2123" s="118">
        <v>0</v>
      </c>
      <c r="X2123" s="118">
        <v>0</v>
      </c>
      <c r="Y2123" s="41"/>
      <c r="Z2123" s="327">
        <f t="shared" si="744"/>
        <v>1.3414892481203007</v>
      </c>
      <c r="AA2123" s="41"/>
      <c r="AB2123" s="111">
        <v>0</v>
      </c>
      <c r="AC2123" s="111">
        <v>0</v>
      </c>
      <c r="AD2123" s="111">
        <v>0</v>
      </c>
      <c r="AE2123" s="111">
        <v>0</v>
      </c>
      <c r="AF2123" s="111">
        <v>0</v>
      </c>
      <c r="AG2123" s="111">
        <v>0</v>
      </c>
      <c r="AH2123" s="111">
        <v>0</v>
      </c>
      <c r="AI2123" s="41"/>
      <c r="AJ2123" s="114">
        <v>5.3032669999999997E-2</v>
      </c>
      <c r="AK2123" s="114">
        <v>5.1367520999999999E-2</v>
      </c>
      <c r="AL2123" s="114">
        <v>1.6651488E-3</v>
      </c>
      <c r="AM2123" s="114">
        <v>0</v>
      </c>
      <c r="AN2123" s="113">
        <f t="shared" si="745"/>
        <v>3.079587634E-6</v>
      </c>
      <c r="AO2123" s="112">
        <f t="shared" si="746"/>
        <v>6.1580948039299997E-9</v>
      </c>
      <c r="AP2123" s="112">
        <f t="shared" si="747"/>
        <v>0</v>
      </c>
      <c r="AQ2123" s="328">
        <v>1.244902E-6</v>
      </c>
      <c r="AR2123" s="328">
        <v>3.7561699000000002E-9</v>
      </c>
      <c r="AS2123" s="328">
        <v>1.0262393E-13</v>
      </c>
      <c r="AT2123" s="329">
        <v>0</v>
      </c>
      <c r="AU2123" s="329">
        <v>0</v>
      </c>
      <c r="AV2123" s="328">
        <v>1.9484340000000001E-9</v>
      </c>
      <c r="AW2123" s="328">
        <v>1.8327372000000001E-6</v>
      </c>
      <c r="AX2123" s="328">
        <v>2.7620657999999999E-10</v>
      </c>
      <c r="AY2123" s="328">
        <v>2.1256156999999998E-9</v>
      </c>
      <c r="AZ2123" s="329">
        <v>0</v>
      </c>
      <c r="BA2123" s="329">
        <v>0</v>
      </c>
      <c r="BB2123" s="329">
        <v>0</v>
      </c>
      <c r="BC2123" s="329">
        <v>0</v>
      </c>
      <c r="BD2123" s="329">
        <v>0</v>
      </c>
      <c r="BE2123" s="329">
        <v>0</v>
      </c>
      <c r="BF2123" s="329">
        <v>0</v>
      </c>
      <c r="BG2123" s="329">
        <v>0</v>
      </c>
      <c r="BH2123" s="329">
        <v>0</v>
      </c>
      <c r="BI2123" s="329">
        <v>0</v>
      </c>
      <c r="BJ2123" s="329">
        <v>0</v>
      </c>
      <c r="BK2123" s="329">
        <v>0</v>
      </c>
      <c r="BL2123" s="329">
        <v>0</v>
      </c>
      <c r="BM2123" s="41"/>
      <c r="BN2123" s="122">
        <v>7.0918729999999998E-5</v>
      </c>
      <c r="BO2123" s="122">
        <v>1.5296114999999998E-5</v>
      </c>
      <c r="BP2123" s="122">
        <v>3.7404279E-5</v>
      </c>
      <c r="BQ2123" s="122">
        <v>1.9818036E-12</v>
      </c>
      <c r="BR2123" s="122">
        <v>1.1659315E-5</v>
      </c>
      <c r="BS2123" s="122">
        <v>1.2613799E-6</v>
      </c>
      <c r="BT2123" s="111">
        <v>0</v>
      </c>
      <c r="BU2123" s="122">
        <v>1.9145033000000002E-6</v>
      </c>
      <c r="BV2123" s="111">
        <v>0</v>
      </c>
      <c r="BW2123" s="122">
        <v>1.1562131E-10</v>
      </c>
      <c r="BX2123" s="111">
        <v>0</v>
      </c>
      <c r="BY2123" s="111">
        <v>0</v>
      </c>
      <c r="BZ2123" s="111">
        <v>0</v>
      </c>
      <c r="CA2123" s="122">
        <v>3.3830200000000002E-6</v>
      </c>
      <c r="CB2123" s="111">
        <v>0</v>
      </c>
      <c r="CC2123" s="111">
        <v>0</v>
      </c>
      <c r="CD2123" s="111">
        <v>0</v>
      </c>
      <c r="CG2123" s="76" t="s">
        <v>6885</v>
      </c>
    </row>
    <row r="2124" spans="1:85" ht="14.5" customHeight="1">
      <c r="A2124" s="41" t="s">
        <v>7350</v>
      </c>
      <c r="B2124" s="119" t="s">
        <v>6888</v>
      </c>
      <c r="C2124" s="120" t="str">
        <f t="shared" si="738"/>
        <v>M.020.09.124</v>
      </c>
      <c r="D2124" s="135" t="s">
        <v>7348</v>
      </c>
      <c r="E2124" s="119" t="s">
        <v>6570</v>
      </c>
      <c r="F2124" s="118" t="str">
        <f t="shared" si="739"/>
        <v>Tomato</v>
      </c>
      <c r="G2124" s="118">
        <f t="shared" si="740"/>
        <v>0.18201887410210169</v>
      </c>
      <c r="H2124" s="118">
        <f t="shared" si="741"/>
        <v>4.3811037115700001E-4</v>
      </c>
      <c r="I2124" s="118">
        <f t="shared" si="742"/>
        <v>5.3397237309446999E-3</v>
      </c>
      <c r="J2124" s="326">
        <f t="shared" si="743"/>
        <v>0</v>
      </c>
      <c r="K2124" s="118">
        <v>0.17624103999999999</v>
      </c>
      <c r="L2124" s="118">
        <v>4.3226458000000002E-3</v>
      </c>
      <c r="M2124" s="118">
        <v>1.0170746E-3</v>
      </c>
      <c r="N2124" s="118">
        <v>4.3807596999999998E-4</v>
      </c>
      <c r="O2124" s="118">
        <v>0</v>
      </c>
      <c r="P2124" s="118">
        <v>0</v>
      </c>
      <c r="Q2124" s="330">
        <v>3.4401156999999999E-8</v>
      </c>
      <c r="R2124" s="330">
        <v>3.3309446999999999E-9</v>
      </c>
      <c r="S2124" s="118">
        <v>0</v>
      </c>
      <c r="T2124" s="118">
        <v>0</v>
      </c>
      <c r="U2124" s="118">
        <v>0</v>
      </c>
      <c r="V2124" s="118">
        <v>0</v>
      </c>
      <c r="W2124" s="118">
        <v>0</v>
      </c>
      <c r="X2124" s="118">
        <v>0</v>
      </c>
      <c r="Y2124" s="41"/>
      <c r="Z2124" s="327">
        <f t="shared" si="744"/>
        <v>1.3251206015037593</v>
      </c>
      <c r="AA2124" s="41"/>
      <c r="AB2124" s="111">
        <v>0</v>
      </c>
      <c r="AC2124" s="111">
        <v>0</v>
      </c>
      <c r="AD2124" s="111">
        <v>0</v>
      </c>
      <c r="AE2124" s="111">
        <v>0</v>
      </c>
      <c r="AF2124" s="111">
        <v>0</v>
      </c>
      <c r="AG2124" s="111">
        <v>0</v>
      </c>
      <c r="AH2124" s="111">
        <v>0</v>
      </c>
      <c r="AI2124" s="41"/>
      <c r="AJ2124" s="114">
        <v>2.2936742999999999E-2</v>
      </c>
      <c r="AK2124" s="114">
        <v>2.1904739999999999E-2</v>
      </c>
      <c r="AL2124" s="114">
        <v>1.0320027E-3</v>
      </c>
      <c r="AM2124" s="114">
        <v>0</v>
      </c>
      <c r="AN2124" s="113">
        <f t="shared" si="745"/>
        <v>1.3132338187470001E-6</v>
      </c>
      <c r="AO2124" s="112">
        <f t="shared" si="746"/>
        <v>3.8165780479199996E-9</v>
      </c>
      <c r="AP2124" s="112">
        <f t="shared" si="747"/>
        <v>0</v>
      </c>
      <c r="AQ2124" s="328">
        <v>1.2297119E-6</v>
      </c>
      <c r="AR2124" s="328">
        <v>3.7103375999999999E-9</v>
      </c>
      <c r="AS2124" s="328">
        <v>1.0137171999999999E-13</v>
      </c>
      <c r="AT2124" s="329">
        <v>0</v>
      </c>
      <c r="AU2124" s="329">
        <v>0</v>
      </c>
      <c r="AV2124" s="328">
        <v>6.5138747000000001E-11</v>
      </c>
      <c r="AW2124" s="328">
        <v>8.345678E-8</v>
      </c>
      <c r="AX2124" s="328">
        <v>9.2339541999999998E-12</v>
      </c>
      <c r="AY2124" s="328">
        <v>9.6905122000000006E-11</v>
      </c>
      <c r="AZ2124" s="329">
        <v>0</v>
      </c>
      <c r="BA2124" s="329">
        <v>0</v>
      </c>
      <c r="BB2124" s="329">
        <v>0</v>
      </c>
      <c r="BC2124" s="329">
        <v>0</v>
      </c>
      <c r="BD2124" s="329">
        <v>0</v>
      </c>
      <c r="BE2124" s="329">
        <v>0</v>
      </c>
      <c r="BF2124" s="329">
        <v>0</v>
      </c>
      <c r="BG2124" s="329">
        <v>0</v>
      </c>
      <c r="BH2124" s="329">
        <v>0</v>
      </c>
      <c r="BI2124" s="329">
        <v>0</v>
      </c>
      <c r="BJ2124" s="329">
        <v>0</v>
      </c>
      <c r="BK2124" s="329">
        <v>0</v>
      </c>
      <c r="BL2124" s="329">
        <v>0</v>
      </c>
      <c r="BM2124" s="41"/>
      <c r="BN2124" s="122">
        <v>3.8404829000000001E-5</v>
      </c>
      <c r="BO2124" s="122">
        <v>6.8953865000000005E-7</v>
      </c>
      <c r="BP2124" s="122">
        <v>3.6947877999999999E-5</v>
      </c>
      <c r="BQ2124" s="122">
        <v>3.9017615999999999E-13</v>
      </c>
      <c r="BR2124" s="122">
        <v>5.3655051000000002E-7</v>
      </c>
      <c r="BS2124" s="122">
        <v>4.2169612000000002E-8</v>
      </c>
      <c r="BT2124" s="111">
        <v>0</v>
      </c>
      <c r="BU2124" s="122">
        <v>6.4004396000000002E-8</v>
      </c>
      <c r="BV2124" s="111">
        <v>0</v>
      </c>
      <c r="BW2124" s="122">
        <v>2.2763446E-11</v>
      </c>
      <c r="BX2124" s="111">
        <v>0</v>
      </c>
      <c r="BY2124" s="111">
        <v>0</v>
      </c>
      <c r="BZ2124" s="111">
        <v>0</v>
      </c>
      <c r="CA2124" s="122">
        <v>1.2466439E-7</v>
      </c>
      <c r="CB2124" s="111">
        <v>0</v>
      </c>
      <c r="CC2124" s="111">
        <v>0</v>
      </c>
      <c r="CD2124" s="111">
        <v>0</v>
      </c>
      <c r="CG2124" s="76" t="s">
        <v>6885</v>
      </c>
    </row>
    <row r="2125" spans="1:85" ht="14.5" customHeight="1">
      <c r="B2125" s="119" t="s">
        <v>6888</v>
      </c>
      <c r="C2125" s="133" t="s">
        <v>7346</v>
      </c>
      <c r="D2125" s="133" t="s">
        <v>7337</v>
      </c>
      <c r="G2125" s="41"/>
      <c r="H2125" s="41"/>
      <c r="I2125" s="41"/>
      <c r="J2125" s="41"/>
      <c r="K2125" s="41"/>
      <c r="L2125" s="41"/>
      <c r="M2125" s="41"/>
      <c r="N2125" s="41"/>
      <c r="O2125" s="41"/>
      <c r="P2125" s="41"/>
      <c r="Q2125" s="41"/>
      <c r="R2125" s="41"/>
      <c r="S2125" s="41"/>
      <c r="T2125" s="41"/>
      <c r="U2125" s="41"/>
      <c r="V2125" s="41"/>
      <c r="W2125" s="41"/>
      <c r="X2125" s="41"/>
      <c r="Y2125" s="41"/>
      <c r="Z2125" s="41"/>
      <c r="AA2125" s="41"/>
      <c r="AB2125" s="41"/>
      <c r="AC2125" s="41"/>
      <c r="AD2125" s="41"/>
      <c r="AE2125" s="41"/>
      <c r="AF2125" s="41"/>
      <c r="AG2125" s="41"/>
      <c r="AH2125" s="41"/>
      <c r="AI2125" s="41"/>
      <c r="AJ2125" s="41"/>
      <c r="AK2125" s="41"/>
      <c r="AL2125" s="41"/>
      <c r="AM2125" s="41"/>
      <c r="AN2125" s="41"/>
      <c r="AO2125" s="41"/>
      <c r="AP2125" s="41"/>
      <c r="AQ2125" s="41"/>
      <c r="AR2125" s="41"/>
      <c r="AS2125" s="41"/>
      <c r="AT2125" s="41"/>
      <c r="AU2125" s="41"/>
      <c r="AV2125" s="41"/>
      <c r="AW2125" s="41"/>
      <c r="AX2125" s="41"/>
      <c r="AY2125" s="41"/>
      <c r="AZ2125" s="41"/>
      <c r="BA2125" s="41"/>
      <c r="BB2125" s="41"/>
      <c r="BC2125" s="41"/>
      <c r="BD2125" s="41"/>
      <c r="BE2125" s="41"/>
      <c r="BF2125" s="41"/>
      <c r="BG2125" s="41"/>
      <c r="BH2125" s="41"/>
      <c r="BI2125" s="41"/>
      <c r="BJ2125" s="41"/>
      <c r="BK2125" s="41"/>
      <c r="BL2125" s="41"/>
      <c r="BM2125" s="41"/>
      <c r="BN2125" s="41"/>
      <c r="BO2125" s="41"/>
      <c r="BP2125" s="41"/>
      <c r="BQ2125" s="41"/>
      <c r="BR2125" s="41"/>
      <c r="BS2125" s="41"/>
      <c r="BT2125" s="41"/>
      <c r="BU2125" s="41"/>
      <c r="BV2125" s="41"/>
      <c r="BW2125" s="41"/>
      <c r="BX2125" s="41"/>
      <c r="BY2125" s="41"/>
      <c r="BZ2125" s="41"/>
      <c r="CA2125" s="41"/>
      <c r="CB2125" s="41"/>
      <c r="CC2125" s="41"/>
      <c r="CD2125" s="41"/>
      <c r="CE2125" s="130"/>
      <c r="CF2125" s="105"/>
    </row>
    <row r="2126" spans="1:85" ht="14.5" customHeight="1">
      <c r="A2126" s="41" t="s">
        <v>7345</v>
      </c>
      <c r="B2126" s="119" t="s">
        <v>6888</v>
      </c>
      <c r="C2126" s="120" t="str">
        <f>MID(A2126,1,12)</f>
        <v>M.020.10.101</v>
      </c>
      <c r="D2126" s="135" t="s">
        <v>7337</v>
      </c>
      <c r="E2126" s="119" t="s">
        <v>6570</v>
      </c>
      <c r="F2126" s="118" t="str">
        <f>MID(A2126, 21,85)</f>
        <v>Fish salade</v>
      </c>
      <c r="G2126" s="118">
        <f>H2126+I2126+J2126+K2126</f>
        <v>1.0648663810071781</v>
      </c>
      <c r="H2126" s="118">
        <f>N2126+O2126+P2126+Q2126</f>
        <v>2.1316082373800001E-2</v>
      </c>
      <c r="I2126" s="118">
        <f>L2126+M2126+R2126</f>
        <v>0.29195195863337803</v>
      </c>
      <c r="J2126" s="326">
        <f>S2126+IF(T2126="x",0,T2126)+IF(U2126="x",0,U2126)+IF(V2126="x",0,V2126)+W2126+X2126</f>
        <v>0</v>
      </c>
      <c r="K2126" s="118">
        <v>0.75159834000000003</v>
      </c>
      <c r="L2126" s="118">
        <v>0.26202196</v>
      </c>
      <c r="M2126" s="118">
        <v>2.9929968000000001E-2</v>
      </c>
      <c r="N2126" s="118">
        <v>2.1315766E-2</v>
      </c>
      <c r="O2126" s="118">
        <v>0</v>
      </c>
      <c r="P2126" s="118">
        <v>0</v>
      </c>
      <c r="Q2126" s="330">
        <v>3.1637379999999999E-7</v>
      </c>
      <c r="R2126" s="330">
        <v>3.0633378000000002E-8</v>
      </c>
      <c r="S2126" s="118">
        <v>0</v>
      </c>
      <c r="T2126" s="118">
        <v>0</v>
      </c>
      <c r="U2126" s="118">
        <v>0</v>
      </c>
      <c r="V2126" s="118">
        <v>0</v>
      </c>
      <c r="W2126" s="118">
        <v>0</v>
      </c>
      <c r="X2126" s="118">
        <v>0</v>
      </c>
      <c r="Y2126" s="41"/>
      <c r="Z2126" s="327">
        <f>K2126/0.133</f>
        <v>5.651115338345865</v>
      </c>
      <c r="AA2126" s="41"/>
      <c r="AB2126" s="111">
        <v>0</v>
      </c>
      <c r="AC2126" s="111">
        <v>0</v>
      </c>
      <c r="AD2126" s="111">
        <v>0</v>
      </c>
      <c r="AE2126" s="111">
        <v>0</v>
      </c>
      <c r="AF2126" s="111">
        <v>0</v>
      </c>
      <c r="AG2126" s="111">
        <v>0</v>
      </c>
      <c r="AH2126" s="111">
        <v>0</v>
      </c>
      <c r="AI2126" s="41"/>
      <c r="AJ2126" s="114">
        <v>0.17689072</v>
      </c>
      <c r="AK2126" s="114">
        <v>0.17091987</v>
      </c>
      <c r="AL2126" s="114">
        <v>5.9708529999999999E-3</v>
      </c>
      <c r="AM2126" s="114">
        <v>0</v>
      </c>
      <c r="AN2126" s="113">
        <f>AQ2126+AT2126+AU2126+AV2126+AW2126+BE2126+BF2126+BJ2126</f>
        <v>1.02469946012E-5</v>
      </c>
      <c r="AO2126" s="112">
        <f>AR2126+AS2126+AX2126+AY2126+AZ2126+BA2126+BB2126+BC2126+BD2126+BG2126+BK2126+BL2126</f>
        <v>2.2081556930320002E-8</v>
      </c>
      <c r="AP2126" s="112">
        <f>BH2126+BI2126</f>
        <v>0</v>
      </c>
      <c r="AQ2126" s="328">
        <v>5.2442349999999996E-6</v>
      </c>
      <c r="AR2126" s="328">
        <v>1.5823123000000002E-8</v>
      </c>
      <c r="AS2126" s="328">
        <v>4.3231032E-13</v>
      </c>
      <c r="AT2126" s="329">
        <v>0</v>
      </c>
      <c r="AU2126" s="329">
        <v>0</v>
      </c>
      <c r="AV2126" s="328">
        <v>3.1695011999999998E-9</v>
      </c>
      <c r="AW2126" s="328">
        <v>4.9995900999999996E-6</v>
      </c>
      <c r="AX2126" s="328">
        <v>4.4930292000000002E-10</v>
      </c>
      <c r="AY2126" s="328">
        <v>5.8086987E-9</v>
      </c>
      <c r="AZ2126" s="329">
        <v>0</v>
      </c>
      <c r="BA2126" s="329">
        <v>0</v>
      </c>
      <c r="BB2126" s="329">
        <v>0</v>
      </c>
      <c r="BC2126" s="329">
        <v>0</v>
      </c>
      <c r="BD2126" s="329">
        <v>0</v>
      </c>
      <c r="BE2126" s="329">
        <v>0</v>
      </c>
      <c r="BF2126" s="329">
        <v>0</v>
      </c>
      <c r="BG2126" s="329">
        <v>0</v>
      </c>
      <c r="BH2126" s="329">
        <v>0</v>
      </c>
      <c r="BI2126" s="329">
        <v>0</v>
      </c>
      <c r="BJ2126" s="329">
        <v>0</v>
      </c>
      <c r="BK2126" s="329">
        <v>0</v>
      </c>
      <c r="BL2126" s="329">
        <v>0</v>
      </c>
      <c r="BM2126" s="41"/>
      <c r="BN2126" s="111">
        <v>2.4269765E-4</v>
      </c>
      <c r="BO2126" s="122">
        <v>4.1090410000000003E-5</v>
      </c>
      <c r="BP2126" s="111">
        <v>1.5756809000000001E-4</v>
      </c>
      <c r="BQ2126" s="122">
        <v>3.5882955000000002E-12</v>
      </c>
      <c r="BR2126" s="122">
        <v>3.2317485000000003E-5</v>
      </c>
      <c r="BS2126" s="122">
        <v>2.0518760999999999E-6</v>
      </c>
      <c r="BT2126" s="111">
        <v>0</v>
      </c>
      <c r="BU2126" s="122">
        <v>3.1143063999999999E-6</v>
      </c>
      <c r="BV2126" s="111">
        <v>0</v>
      </c>
      <c r="BW2126" s="122">
        <v>2.0934639E-10</v>
      </c>
      <c r="BX2126" s="111">
        <v>0</v>
      </c>
      <c r="BY2126" s="111">
        <v>0</v>
      </c>
      <c r="BZ2126" s="111">
        <v>0</v>
      </c>
      <c r="CA2126" s="122">
        <v>6.5552651999999997E-6</v>
      </c>
      <c r="CB2126" s="111">
        <v>0</v>
      </c>
      <c r="CC2126" s="111">
        <v>0</v>
      </c>
      <c r="CD2126" s="111">
        <v>0</v>
      </c>
      <c r="CG2126" s="76" t="s">
        <v>6885</v>
      </c>
    </row>
    <row r="2127" spans="1:85" ht="14.5" customHeight="1">
      <c r="A2127" s="41" t="s">
        <v>7342</v>
      </c>
      <c r="B2127" s="119" t="s">
        <v>6888</v>
      </c>
      <c r="C2127" s="120" t="str">
        <f>MID(A2127,1,12)</f>
        <v>M.020.10.102</v>
      </c>
      <c r="D2127" s="135" t="s">
        <v>7337</v>
      </c>
      <c r="E2127" s="119" t="s">
        <v>6570</v>
      </c>
      <c r="F2127" s="118" t="str">
        <f>MID(A2127, 21,85)</f>
        <v>Hummus natural</v>
      </c>
      <c r="G2127" s="118">
        <f>H2127+I2127+J2127+K2127</f>
        <v>0.90667757775274604</v>
      </c>
      <c r="H2127" s="118">
        <f>N2127+O2127+P2127+Q2127</f>
        <v>3.0469290933379998E-2</v>
      </c>
      <c r="I2127" s="118">
        <f>L2127+M2127+R2127</f>
        <v>0.13310195681936601</v>
      </c>
      <c r="J2127" s="326">
        <f>S2127+IF(T2127="x",0,T2127)+IF(U2127="x",0,U2127)+IF(V2127="x",0,V2127)+W2127+X2127</f>
        <v>0</v>
      </c>
      <c r="K2127" s="118">
        <v>0.74310633000000004</v>
      </c>
      <c r="L2127" s="118">
        <v>9.1505456999999998E-2</v>
      </c>
      <c r="M2127" s="118">
        <v>4.1596464E-2</v>
      </c>
      <c r="N2127" s="118">
        <v>3.0468921E-2</v>
      </c>
      <c r="O2127" s="118">
        <v>0</v>
      </c>
      <c r="P2127" s="118">
        <v>0</v>
      </c>
      <c r="Q2127" s="330">
        <v>3.6993338000000001E-7</v>
      </c>
      <c r="R2127" s="330">
        <v>3.5819366000000002E-8</v>
      </c>
      <c r="S2127" s="118">
        <v>0</v>
      </c>
      <c r="T2127" s="118">
        <v>0</v>
      </c>
      <c r="U2127" s="118">
        <v>0</v>
      </c>
      <c r="V2127" s="118">
        <v>0</v>
      </c>
      <c r="W2127" s="118">
        <v>0</v>
      </c>
      <c r="X2127" s="118">
        <v>0</v>
      </c>
      <c r="Y2127" s="41"/>
      <c r="Z2127" s="327">
        <f>K2127/0.133</f>
        <v>5.587265639097744</v>
      </c>
      <c r="AA2127" s="41"/>
      <c r="AB2127" s="111">
        <v>0</v>
      </c>
      <c r="AC2127" s="111">
        <v>0</v>
      </c>
      <c r="AD2127" s="111">
        <v>0</v>
      </c>
      <c r="AE2127" s="111">
        <v>0</v>
      </c>
      <c r="AF2127" s="111">
        <v>0</v>
      </c>
      <c r="AG2127" s="111">
        <v>0</v>
      </c>
      <c r="AH2127" s="111">
        <v>0</v>
      </c>
      <c r="AI2127" s="41"/>
      <c r="AJ2127" s="114">
        <v>0.12505705</v>
      </c>
      <c r="AK2127" s="114">
        <v>0.12002690000000001</v>
      </c>
      <c r="AL2127" s="114">
        <v>5.0301505999999999E-3</v>
      </c>
      <c r="AM2127" s="114">
        <v>0</v>
      </c>
      <c r="AN2127" s="113">
        <f>AQ2127+AT2127+AU2127+AV2127+AW2127+BE2127+BF2127+BJ2127</f>
        <v>7.1958573096000001E-6</v>
      </c>
      <c r="AO2127" s="112">
        <f>AR2127+AS2127+AX2127+AY2127+AZ2127+BA2127+BB2127+BC2127+BD2127+BG2127+BK2127+BL2127</f>
        <v>1.8602628095820002E-8</v>
      </c>
      <c r="AP2127" s="112">
        <f>BH2127+BI2127</f>
        <v>0</v>
      </c>
      <c r="AQ2127" s="328">
        <v>5.1849825E-6</v>
      </c>
      <c r="AR2127" s="328">
        <v>1.5644344000000001E-8</v>
      </c>
      <c r="AS2127" s="328">
        <v>4.2742582E-13</v>
      </c>
      <c r="AT2127" s="329">
        <v>0</v>
      </c>
      <c r="AU2127" s="329">
        <v>0</v>
      </c>
      <c r="AV2127" s="328">
        <v>4.5305096000000002E-9</v>
      </c>
      <c r="AW2127" s="328">
        <v>2.0063442999999999E-6</v>
      </c>
      <c r="AX2127" s="328">
        <v>6.4223707000000002E-10</v>
      </c>
      <c r="AY2127" s="328">
        <v>2.3156196000000002E-9</v>
      </c>
      <c r="AZ2127" s="329">
        <v>0</v>
      </c>
      <c r="BA2127" s="329">
        <v>0</v>
      </c>
      <c r="BB2127" s="329">
        <v>0</v>
      </c>
      <c r="BC2127" s="329">
        <v>0</v>
      </c>
      <c r="BD2127" s="329">
        <v>0</v>
      </c>
      <c r="BE2127" s="329">
        <v>0</v>
      </c>
      <c r="BF2127" s="329">
        <v>0</v>
      </c>
      <c r="BG2127" s="329">
        <v>0</v>
      </c>
      <c r="BH2127" s="329">
        <v>0</v>
      </c>
      <c r="BI2127" s="329">
        <v>0</v>
      </c>
      <c r="BJ2127" s="329">
        <v>0</v>
      </c>
      <c r="BK2127" s="329">
        <v>0</v>
      </c>
      <c r="BL2127" s="329">
        <v>0</v>
      </c>
      <c r="BM2127" s="41"/>
      <c r="BN2127" s="111">
        <v>1.9951147E-4</v>
      </c>
      <c r="BO2127" s="122">
        <v>1.7456149000000001E-5</v>
      </c>
      <c r="BP2127" s="111">
        <v>1.5578778999999999E-4</v>
      </c>
      <c r="BQ2127" s="122">
        <v>4.1957653999999998E-12</v>
      </c>
      <c r="BR2127" s="122">
        <v>1.2192094999999999E-5</v>
      </c>
      <c r="BS2127" s="122">
        <v>2.9329675999999999E-6</v>
      </c>
      <c r="BT2127" s="111">
        <v>0</v>
      </c>
      <c r="BU2127" s="122">
        <v>4.4516136000000001E-6</v>
      </c>
      <c r="BV2127" s="111">
        <v>0</v>
      </c>
      <c r="BW2127" s="122">
        <v>2.4478707000000002E-10</v>
      </c>
      <c r="BX2127" s="111">
        <v>0</v>
      </c>
      <c r="BY2127" s="111">
        <v>0</v>
      </c>
      <c r="BZ2127" s="111">
        <v>0</v>
      </c>
      <c r="CA2127" s="122">
        <v>6.6906095000000001E-6</v>
      </c>
      <c r="CB2127" s="111">
        <v>0</v>
      </c>
      <c r="CC2127" s="111">
        <v>0</v>
      </c>
      <c r="CD2127" s="111">
        <v>0</v>
      </c>
      <c r="CG2127" s="76" t="s">
        <v>6885</v>
      </c>
    </row>
    <row r="2128" spans="1:85" ht="14.5" customHeight="1">
      <c r="A2128" s="41" t="s">
        <v>7339</v>
      </c>
      <c r="B2128" s="119" t="s">
        <v>6888</v>
      </c>
      <c r="C2128" s="120" t="str">
        <f>MID(A2128,1,12)</f>
        <v>M.020.10.103</v>
      </c>
      <c r="D2128" s="135" t="s">
        <v>7337</v>
      </c>
      <c r="E2128" s="119" t="s">
        <v>6570</v>
      </c>
      <c r="F2128" s="118" t="str">
        <f>MID(A2128, 21,85)</f>
        <v>Peanut butter</v>
      </c>
      <c r="G2128" s="118">
        <f>H2128+I2128+J2128+K2128</f>
        <v>1.254883275510055</v>
      </c>
      <c r="H2128" s="118">
        <f>N2128+O2128+P2128+Q2128</f>
        <v>3.6378269095640001E-2</v>
      </c>
      <c r="I2128" s="118">
        <f>L2128+M2128+R2128</f>
        <v>0.15269840641441501</v>
      </c>
      <c r="J2128" s="326">
        <f>S2128+IF(T2128="x",0,T2128)+IF(U2128="x",0,U2128)+IF(V2128="x",0,V2128)+W2128+X2128</f>
        <v>0</v>
      </c>
      <c r="K2128" s="118">
        <v>1.0658065999999999</v>
      </c>
      <c r="L2128" s="118">
        <v>0.10442638999999999</v>
      </c>
      <c r="M2128" s="118">
        <v>4.8271982999999997E-2</v>
      </c>
      <c r="N2128" s="118">
        <v>3.6377923999999999E-2</v>
      </c>
      <c r="O2128" s="118">
        <v>0</v>
      </c>
      <c r="P2128" s="118">
        <v>0</v>
      </c>
      <c r="Q2128" s="330">
        <v>3.4509564E-7</v>
      </c>
      <c r="R2128" s="330">
        <v>3.3414415000000001E-8</v>
      </c>
      <c r="S2128" s="118">
        <v>0</v>
      </c>
      <c r="T2128" s="118">
        <v>0</v>
      </c>
      <c r="U2128" s="118">
        <v>0</v>
      </c>
      <c r="V2128" s="118">
        <v>0</v>
      </c>
      <c r="W2128" s="118">
        <v>0</v>
      </c>
      <c r="X2128" s="118">
        <v>0</v>
      </c>
      <c r="Y2128" s="41"/>
      <c r="Z2128" s="327">
        <f>K2128/0.133</f>
        <v>8.0135834586466164</v>
      </c>
      <c r="AA2128" s="41"/>
      <c r="AB2128" s="111">
        <v>0</v>
      </c>
      <c r="AC2128" s="111">
        <v>0</v>
      </c>
      <c r="AD2128" s="111">
        <v>0</v>
      </c>
      <c r="AE2128" s="111">
        <v>0</v>
      </c>
      <c r="AF2128" s="111">
        <v>0</v>
      </c>
      <c r="AG2128" s="111">
        <v>0</v>
      </c>
      <c r="AH2128" s="111">
        <v>0</v>
      </c>
      <c r="AI2128" s="41"/>
      <c r="AJ2128" s="114">
        <v>0.16962187000000001</v>
      </c>
      <c r="AK2128" s="114">
        <v>0.16262715</v>
      </c>
      <c r="AL2128" s="114">
        <v>6.9947235999999998E-3</v>
      </c>
      <c r="AM2128" s="114">
        <v>0</v>
      </c>
      <c r="AN2128" s="113">
        <f>AQ2128+AT2128+AU2128+AV2128+AW2128+BE2128+BF2128+BJ2128</f>
        <v>9.7498292356999995E-6</v>
      </c>
      <c r="AO2128" s="112">
        <f>AR2128+AS2128+AX2128+AY2128+AZ2128+BA2128+BB2128+BC2128+BD2128+BG2128+BK2128+BL2128</f>
        <v>2.586806070911E-8</v>
      </c>
      <c r="AP2128" s="112">
        <f>BH2128+BI2128</f>
        <v>0</v>
      </c>
      <c r="AQ2128" s="328">
        <v>7.4366052000000003E-6</v>
      </c>
      <c r="AR2128" s="328">
        <v>2.2438032999999999E-8</v>
      </c>
      <c r="AS2128" s="328">
        <v>6.1303910999999995E-13</v>
      </c>
      <c r="AT2128" s="329">
        <v>0</v>
      </c>
      <c r="AU2128" s="329">
        <v>0</v>
      </c>
      <c r="AV2128" s="328">
        <v>5.4091357000000001E-9</v>
      </c>
      <c r="AW2128" s="328">
        <v>2.3078149E-6</v>
      </c>
      <c r="AX2128" s="328">
        <v>7.6678957000000005E-10</v>
      </c>
      <c r="AY2128" s="328">
        <v>2.6626251E-9</v>
      </c>
      <c r="AZ2128" s="329">
        <v>0</v>
      </c>
      <c r="BA2128" s="329">
        <v>0</v>
      </c>
      <c r="BB2128" s="329">
        <v>0</v>
      </c>
      <c r="BC2128" s="329">
        <v>0</v>
      </c>
      <c r="BD2128" s="329">
        <v>0</v>
      </c>
      <c r="BE2128" s="329">
        <v>0</v>
      </c>
      <c r="BF2128" s="329">
        <v>0</v>
      </c>
      <c r="BG2128" s="329">
        <v>0</v>
      </c>
      <c r="BH2128" s="329">
        <v>0</v>
      </c>
      <c r="BI2128" s="329">
        <v>0</v>
      </c>
      <c r="BJ2128" s="329">
        <v>0</v>
      </c>
      <c r="BK2128" s="329">
        <v>0</v>
      </c>
      <c r="BL2128" s="329">
        <v>0</v>
      </c>
      <c r="BM2128" s="41"/>
      <c r="BN2128" s="111">
        <v>2.7431404000000001E-4</v>
      </c>
      <c r="BO2128" s="122">
        <v>2.0137776999999999E-5</v>
      </c>
      <c r="BP2128" s="111">
        <v>2.2343996000000001E-4</v>
      </c>
      <c r="BQ2128" s="122">
        <v>3.9140571000000003E-12</v>
      </c>
      <c r="BR2128" s="122">
        <v>1.3976881E-5</v>
      </c>
      <c r="BS2128" s="122">
        <v>3.5017737999999999E-6</v>
      </c>
      <c r="BT2128" s="111">
        <v>0</v>
      </c>
      <c r="BU2128" s="122">
        <v>5.3149390999999997E-6</v>
      </c>
      <c r="BV2128" s="111">
        <v>0</v>
      </c>
      <c r="BW2128" s="122">
        <v>2.283518E-10</v>
      </c>
      <c r="BX2128" s="111">
        <v>0</v>
      </c>
      <c r="BY2128" s="111">
        <v>0</v>
      </c>
      <c r="BZ2128" s="111">
        <v>0</v>
      </c>
      <c r="CA2128" s="122">
        <v>7.9424736999999997E-6</v>
      </c>
      <c r="CB2128" s="111">
        <v>0</v>
      </c>
      <c r="CC2128" s="111">
        <v>0</v>
      </c>
      <c r="CD2128" s="111">
        <v>0</v>
      </c>
      <c r="CG2128" s="76" t="s">
        <v>6885</v>
      </c>
    </row>
    <row r="2129" spans="1:85" ht="14.5" customHeight="1">
      <c r="B2129" s="119" t="s">
        <v>6888</v>
      </c>
      <c r="C2129" s="133" t="s">
        <v>7335</v>
      </c>
      <c r="D2129" s="133" t="s">
        <v>7320</v>
      </c>
      <c r="G2129" s="41"/>
      <c r="H2129" s="41"/>
      <c r="I2129" s="41"/>
      <c r="J2129" s="41"/>
      <c r="K2129" s="41"/>
      <c r="L2129" s="41"/>
      <c r="M2129" s="41"/>
      <c r="N2129" s="41"/>
      <c r="O2129" s="41"/>
      <c r="P2129" s="41"/>
      <c r="Q2129" s="41"/>
      <c r="R2129" s="41"/>
      <c r="S2129" s="41"/>
      <c r="T2129" s="41"/>
      <c r="U2129" s="41"/>
      <c r="V2129" s="41"/>
      <c r="W2129" s="41"/>
      <c r="X2129" s="41"/>
      <c r="Y2129" s="41"/>
      <c r="Z2129" s="41"/>
      <c r="AA2129" s="41"/>
      <c r="AB2129" s="41"/>
      <c r="AC2129" s="41"/>
      <c r="AD2129" s="41"/>
      <c r="AE2129" s="41"/>
      <c r="AF2129" s="41"/>
      <c r="AG2129" s="41"/>
      <c r="AH2129" s="41"/>
      <c r="AI2129" s="41"/>
      <c r="AJ2129" s="41"/>
      <c r="AK2129" s="41"/>
      <c r="AL2129" s="41"/>
      <c r="AM2129" s="41"/>
      <c r="AN2129" s="41"/>
      <c r="AO2129" s="41"/>
      <c r="AP2129" s="41"/>
      <c r="AQ2129" s="41"/>
      <c r="AR2129" s="41"/>
      <c r="AS2129" s="41"/>
      <c r="AT2129" s="41"/>
      <c r="AU2129" s="41"/>
      <c r="AV2129" s="41"/>
      <c r="AW2129" s="41"/>
      <c r="AX2129" s="41"/>
      <c r="AY2129" s="41"/>
      <c r="AZ2129" s="41"/>
      <c r="BA2129" s="41"/>
      <c r="BB2129" s="41"/>
      <c r="BC2129" s="41"/>
      <c r="BD2129" s="41"/>
      <c r="BE2129" s="41"/>
      <c r="BF2129" s="41"/>
      <c r="BG2129" s="41"/>
      <c r="BH2129" s="41"/>
      <c r="BI2129" s="41"/>
      <c r="BJ2129" s="41"/>
      <c r="BK2129" s="41"/>
      <c r="BL2129" s="41"/>
      <c r="BM2129" s="41"/>
      <c r="BN2129" s="41"/>
      <c r="BO2129" s="41"/>
      <c r="BP2129" s="41"/>
      <c r="BQ2129" s="41"/>
      <c r="BR2129" s="41"/>
      <c r="BS2129" s="41"/>
      <c r="BT2129" s="41"/>
      <c r="BU2129" s="41"/>
      <c r="BV2129" s="41"/>
      <c r="BW2129" s="41"/>
      <c r="BX2129" s="41"/>
      <c r="BY2129" s="41"/>
      <c r="BZ2129" s="41"/>
      <c r="CA2129" s="41"/>
      <c r="CB2129" s="41"/>
      <c r="CC2129" s="41"/>
      <c r="CD2129" s="41"/>
      <c r="CE2129" s="130"/>
      <c r="CF2129" s="105"/>
    </row>
    <row r="2130" spans="1:85" ht="14.5" customHeight="1">
      <c r="A2130" s="41" t="s">
        <v>7334</v>
      </c>
      <c r="B2130" s="119" t="s">
        <v>6888</v>
      </c>
      <c r="C2130" s="120" t="str">
        <f>MID(A2130,1,12)</f>
        <v>M.020.11.101</v>
      </c>
      <c r="D2130" s="135" t="s">
        <v>7320</v>
      </c>
      <c r="E2130" s="119" t="s">
        <v>6570</v>
      </c>
      <c r="F2130" s="118" t="str">
        <f>MID(A2130, 21,85)</f>
        <v>Gravy from gravy powder, 25% fat</v>
      </c>
      <c r="G2130" s="118">
        <f>H2130+I2130+J2130+K2130</f>
        <v>0.28430275046098097</v>
      </c>
      <c r="H2130" s="118">
        <f>N2130+O2130+P2130+Q2130</f>
        <v>1.5081029119120001E-2</v>
      </c>
      <c r="I2130" s="118">
        <f>L2130+M2130+R2130</f>
        <v>8.0885801341861005E-2</v>
      </c>
      <c r="J2130" s="326">
        <f>S2130+IF(T2130="x",0,T2130)+IF(U2130="x",0,U2130)+IF(V2130="x",0,V2130)+W2130+X2130</f>
        <v>0</v>
      </c>
      <c r="K2130" s="118">
        <v>0.18833591999999999</v>
      </c>
      <c r="L2130" s="118">
        <v>6.0801246000000003E-2</v>
      </c>
      <c r="M2130" s="118">
        <v>2.0084541000000001E-2</v>
      </c>
      <c r="N2130" s="118">
        <v>1.5080881000000001E-2</v>
      </c>
      <c r="O2130" s="118">
        <v>0</v>
      </c>
      <c r="P2130" s="118">
        <v>0</v>
      </c>
      <c r="Q2130" s="330">
        <v>1.4811911999999999E-7</v>
      </c>
      <c r="R2130" s="330">
        <v>1.4341861000000001E-8</v>
      </c>
      <c r="S2130" s="118">
        <v>0</v>
      </c>
      <c r="T2130" s="118">
        <v>0</v>
      </c>
      <c r="U2130" s="118">
        <v>0</v>
      </c>
      <c r="V2130" s="118">
        <v>0</v>
      </c>
      <c r="W2130" s="118">
        <v>0</v>
      </c>
      <c r="X2130" s="118">
        <v>0</v>
      </c>
      <c r="Y2130" s="41"/>
      <c r="Z2130" s="327">
        <f>K2130/0.133</f>
        <v>1.4160595488721803</v>
      </c>
      <c r="AA2130" s="41"/>
      <c r="AB2130" s="111">
        <v>0</v>
      </c>
      <c r="AC2130" s="111">
        <v>0</v>
      </c>
      <c r="AD2130" s="111">
        <v>0</v>
      </c>
      <c r="AE2130" s="111">
        <v>0</v>
      </c>
      <c r="AF2130" s="111">
        <v>0</v>
      </c>
      <c r="AG2130" s="111">
        <v>0</v>
      </c>
      <c r="AH2130" s="111">
        <v>0</v>
      </c>
      <c r="AI2130" s="41"/>
      <c r="AJ2130" s="114">
        <v>4.4775903999999998E-2</v>
      </c>
      <c r="AK2130" s="114">
        <v>4.3219159E-2</v>
      </c>
      <c r="AL2130" s="114">
        <v>1.5567457E-3</v>
      </c>
      <c r="AM2130" s="114">
        <v>0</v>
      </c>
      <c r="AN2130" s="113">
        <f>AQ2130+AT2130+AU2130+AV2130+AW2130+BE2130+BF2130+BJ2130</f>
        <v>2.5910766186000002E-6</v>
      </c>
      <c r="AO2130" s="112">
        <f>AR2130+AS2130+AX2130+AY2130+AZ2130+BA2130+BB2130+BC2130+BD2130+BG2130+BK2130+BL2130</f>
        <v>5.7571954485499997E-9</v>
      </c>
      <c r="AP2130" s="112">
        <f>BH2130+BI2130</f>
        <v>0</v>
      </c>
      <c r="AQ2130" s="328">
        <v>1.3141032E-6</v>
      </c>
      <c r="AR2130" s="328">
        <v>3.9649666000000004E-9</v>
      </c>
      <c r="AS2130" s="328">
        <v>1.0832855E-13</v>
      </c>
      <c r="AT2130" s="329">
        <v>0</v>
      </c>
      <c r="AU2130" s="329">
        <v>0</v>
      </c>
      <c r="AV2130" s="328">
        <v>2.2424186000000002E-9</v>
      </c>
      <c r="AW2130" s="328">
        <v>1.2747310000000001E-6</v>
      </c>
      <c r="AX2130" s="328">
        <v>3.1788131999999998E-10</v>
      </c>
      <c r="AY2130" s="328">
        <v>1.4742392E-9</v>
      </c>
      <c r="AZ2130" s="329">
        <v>0</v>
      </c>
      <c r="BA2130" s="329">
        <v>0</v>
      </c>
      <c r="BB2130" s="329">
        <v>0</v>
      </c>
      <c r="BC2130" s="329">
        <v>0</v>
      </c>
      <c r="BD2130" s="329">
        <v>0</v>
      </c>
      <c r="BE2130" s="329">
        <v>0</v>
      </c>
      <c r="BF2130" s="329">
        <v>0</v>
      </c>
      <c r="BG2130" s="329">
        <v>0</v>
      </c>
      <c r="BH2130" s="329">
        <v>0</v>
      </c>
      <c r="BI2130" s="329">
        <v>0</v>
      </c>
      <c r="BJ2130" s="329">
        <v>0</v>
      </c>
      <c r="BK2130" s="329">
        <v>0</v>
      </c>
      <c r="BL2130" s="329">
        <v>0</v>
      </c>
      <c r="BM2130" s="41"/>
      <c r="BN2130" s="122">
        <v>6.5397101999999996E-5</v>
      </c>
      <c r="BO2130" s="122">
        <v>1.0902116000000001E-5</v>
      </c>
      <c r="BP2130" s="122">
        <v>3.9483497000000001E-5</v>
      </c>
      <c r="BQ2130" s="122">
        <v>1.6799595E-12</v>
      </c>
      <c r="BR2130" s="122">
        <v>7.8979046E-6</v>
      </c>
      <c r="BS2130" s="122">
        <v>1.4517000999999999E-6</v>
      </c>
      <c r="BT2130" s="111">
        <v>0</v>
      </c>
      <c r="BU2130" s="122">
        <v>2.2033683000000001E-6</v>
      </c>
      <c r="BV2130" s="111">
        <v>0</v>
      </c>
      <c r="BW2130" s="122">
        <v>9.8011283999999997E-11</v>
      </c>
      <c r="BX2130" s="111">
        <v>0</v>
      </c>
      <c r="BY2130" s="111">
        <v>0</v>
      </c>
      <c r="BZ2130" s="111">
        <v>0</v>
      </c>
      <c r="CA2130" s="122">
        <v>3.4584159999999998E-6</v>
      </c>
      <c r="CB2130" s="111">
        <v>0</v>
      </c>
      <c r="CC2130" s="111">
        <v>0</v>
      </c>
      <c r="CD2130" s="111">
        <v>0</v>
      </c>
      <c r="CG2130" s="76" t="s">
        <v>6885</v>
      </c>
    </row>
    <row r="2131" spans="1:85" ht="14.5" customHeight="1">
      <c r="A2131" s="41" t="s">
        <v>7331</v>
      </c>
      <c r="B2131" s="119" t="s">
        <v>6888</v>
      </c>
      <c r="C2131" s="120" t="str">
        <f>MID(A2131,1,12)</f>
        <v>M.020.11.102</v>
      </c>
      <c r="D2131" s="135" t="s">
        <v>7320</v>
      </c>
      <c r="E2131" s="119" t="s">
        <v>6570</v>
      </c>
      <c r="F2131" s="118" t="str">
        <f>MID(A2131, 21,85)</f>
        <v>French fries sauce</v>
      </c>
      <c r="G2131" s="118">
        <f>H2131+I2131+J2131+K2131</f>
        <v>0.54119144864045798</v>
      </c>
      <c r="H2131" s="118">
        <f>N2131+O2131+P2131+Q2131</f>
        <v>1.7732222718230002E-2</v>
      </c>
      <c r="I2131" s="118">
        <f>L2131+M2131+R2131</f>
        <v>0.19010210592222801</v>
      </c>
      <c r="J2131" s="326">
        <f>S2131+IF(T2131="x",0,T2131)+IF(U2131="x",0,U2131)+IF(V2131="x",0,V2131)+W2131+X2131</f>
        <v>0</v>
      </c>
      <c r="K2131" s="118">
        <v>0.33335712000000001</v>
      </c>
      <c r="L2131" s="118">
        <v>0.16513886999999999</v>
      </c>
      <c r="M2131" s="118">
        <v>2.496321E-2</v>
      </c>
      <c r="N2131" s="118">
        <v>1.7731955000000001E-2</v>
      </c>
      <c r="O2131" s="118">
        <v>0</v>
      </c>
      <c r="P2131" s="118">
        <v>0</v>
      </c>
      <c r="Q2131" s="330">
        <v>2.6771823E-7</v>
      </c>
      <c r="R2131" s="330">
        <v>2.5922227999999999E-8</v>
      </c>
      <c r="S2131" s="118">
        <v>0</v>
      </c>
      <c r="T2131" s="118">
        <v>0</v>
      </c>
      <c r="U2131" s="118">
        <v>0</v>
      </c>
      <c r="V2131" s="118">
        <v>0</v>
      </c>
      <c r="W2131" s="118">
        <v>0</v>
      </c>
      <c r="X2131" s="118">
        <v>0</v>
      </c>
      <c r="Y2131" s="41"/>
      <c r="Z2131" s="327">
        <f>K2131/0.133</f>
        <v>2.5064445112781955</v>
      </c>
      <c r="AA2131" s="41"/>
      <c r="AB2131" s="111">
        <v>0</v>
      </c>
      <c r="AC2131" s="111">
        <v>0</v>
      </c>
      <c r="AD2131" s="111">
        <v>0</v>
      </c>
      <c r="AE2131" s="111">
        <v>0</v>
      </c>
      <c r="AF2131" s="111">
        <v>0</v>
      </c>
      <c r="AG2131" s="111">
        <v>0</v>
      </c>
      <c r="AH2131" s="111">
        <v>0</v>
      </c>
      <c r="AI2131" s="41"/>
      <c r="AJ2131" s="114">
        <v>9.5213491999999997E-2</v>
      </c>
      <c r="AK2131" s="114">
        <v>9.2210293999999998E-2</v>
      </c>
      <c r="AL2131" s="114">
        <v>3.0031978999999999E-3</v>
      </c>
      <c r="AM2131" s="114">
        <v>0</v>
      </c>
      <c r="AN2131" s="113">
        <f>AQ2131+AT2131+AU2131+AV2131+AW2131+BE2131+BF2131+BJ2131</f>
        <v>5.5281951141999994E-6</v>
      </c>
      <c r="AO2131" s="112">
        <f>AR2131+AS2131+AX2131+AY2131+AZ2131+BA2131+BB2131+BC2131+BD2131+BG2131+BK2131+BL2131</f>
        <v>1.1106501233E-8</v>
      </c>
      <c r="AP2131" s="112">
        <f>BH2131+BI2131</f>
        <v>0</v>
      </c>
      <c r="AQ2131" s="328">
        <v>2.3259804999999998E-6</v>
      </c>
      <c r="AR2131" s="328">
        <v>7.0180445999999997E-9</v>
      </c>
      <c r="AS2131" s="328">
        <v>1.9174299999999999E-13</v>
      </c>
      <c r="AT2131" s="329">
        <v>0</v>
      </c>
      <c r="AU2131" s="329">
        <v>0</v>
      </c>
      <c r="AV2131" s="328">
        <v>2.6366142000000002E-9</v>
      </c>
      <c r="AW2131" s="328">
        <v>3.1995780000000001E-6</v>
      </c>
      <c r="AX2131" s="328">
        <v>3.7376179000000002E-10</v>
      </c>
      <c r="AY2131" s="328">
        <v>3.7145031000000001E-9</v>
      </c>
      <c r="AZ2131" s="329">
        <v>0</v>
      </c>
      <c r="BA2131" s="329">
        <v>0</v>
      </c>
      <c r="BB2131" s="329">
        <v>0</v>
      </c>
      <c r="BC2131" s="329">
        <v>0</v>
      </c>
      <c r="BD2131" s="329">
        <v>0</v>
      </c>
      <c r="BE2131" s="329">
        <v>0</v>
      </c>
      <c r="BF2131" s="329">
        <v>0</v>
      </c>
      <c r="BG2131" s="329">
        <v>0</v>
      </c>
      <c r="BH2131" s="329">
        <v>0</v>
      </c>
      <c r="BI2131" s="329">
        <v>0</v>
      </c>
      <c r="BJ2131" s="329">
        <v>0</v>
      </c>
      <c r="BK2131" s="329">
        <v>0</v>
      </c>
      <c r="BL2131" s="329">
        <v>0</v>
      </c>
      <c r="BM2131" s="41"/>
      <c r="BN2131" s="111">
        <v>1.2615116E-4</v>
      </c>
      <c r="BO2131" s="122">
        <v>2.6476951999999999E-5</v>
      </c>
      <c r="BP2131" s="122">
        <v>6.9886322999999998E-5</v>
      </c>
      <c r="BQ2131" s="122">
        <v>3.0364465000000001E-12</v>
      </c>
      <c r="BR2131" s="122">
        <v>2.0537132000000001E-5</v>
      </c>
      <c r="BS2131" s="122">
        <v>1.706895E-6</v>
      </c>
      <c r="BT2131" s="111">
        <v>0</v>
      </c>
      <c r="BU2131" s="122">
        <v>2.5906992000000001E-6</v>
      </c>
      <c r="BV2131" s="111">
        <v>0</v>
      </c>
      <c r="BW2131" s="122">
        <v>1.7715071000000001E-10</v>
      </c>
      <c r="BX2131" s="111">
        <v>0</v>
      </c>
      <c r="BY2131" s="111">
        <v>0</v>
      </c>
      <c r="BZ2131" s="111">
        <v>0</v>
      </c>
      <c r="CA2131" s="122">
        <v>4.9529788E-6</v>
      </c>
      <c r="CB2131" s="111">
        <v>0</v>
      </c>
      <c r="CC2131" s="111">
        <v>0</v>
      </c>
      <c r="CD2131" s="111">
        <v>0</v>
      </c>
      <c r="CG2131" s="76" t="s">
        <v>6885</v>
      </c>
    </row>
    <row r="2132" spans="1:85" ht="14.5" customHeight="1">
      <c r="A2132" s="41" t="s">
        <v>7328</v>
      </c>
      <c r="B2132" s="119" t="s">
        <v>6888</v>
      </c>
      <c r="C2132" s="120" t="str">
        <f>MID(A2132,1,12)</f>
        <v>M.020.11.103</v>
      </c>
      <c r="D2132" s="135" t="s">
        <v>7320</v>
      </c>
      <c r="E2132" s="119" t="s">
        <v>6570</v>
      </c>
      <c r="F2132" s="118" t="str">
        <f>MID(A2132, 21,85)</f>
        <v>Mayonnaise</v>
      </c>
      <c r="G2132" s="118">
        <f>H2132+I2132+J2132+K2132</f>
        <v>1.064863633247674</v>
      </c>
      <c r="H2132" s="118">
        <f>N2132+O2132+P2132+Q2132</f>
        <v>4.4790585875000004E-2</v>
      </c>
      <c r="I2132" s="118">
        <f>L2132+M2132+R2132</f>
        <v>0.34641358737267403</v>
      </c>
      <c r="J2132" s="326">
        <f>S2132+IF(T2132="x",0,T2132)+IF(U2132="x",0,U2132)+IF(V2132="x",0,V2132)+W2132+X2132</f>
        <v>0</v>
      </c>
      <c r="K2132" s="118">
        <v>0.67365945999999999</v>
      </c>
      <c r="L2132" s="118">
        <v>0.28486143000000003</v>
      </c>
      <c r="M2132" s="118">
        <v>6.1552101999999997E-2</v>
      </c>
      <c r="N2132" s="118">
        <v>4.4790014000000003E-2</v>
      </c>
      <c r="O2132" s="118">
        <v>0</v>
      </c>
      <c r="P2132" s="118">
        <v>0</v>
      </c>
      <c r="Q2132" s="330">
        <v>5.7187500000000003E-7</v>
      </c>
      <c r="R2132" s="330">
        <v>5.5372673999999998E-8</v>
      </c>
      <c r="S2132" s="118">
        <v>0</v>
      </c>
      <c r="T2132" s="118">
        <v>0</v>
      </c>
      <c r="U2132" s="118">
        <v>0</v>
      </c>
      <c r="V2132" s="118">
        <v>0</v>
      </c>
      <c r="W2132" s="118">
        <v>0</v>
      </c>
      <c r="X2132" s="118">
        <v>0</v>
      </c>
      <c r="Y2132" s="41"/>
      <c r="Z2132" s="327">
        <f>K2132/0.133</f>
        <v>5.0651087218045108</v>
      </c>
      <c r="AA2132" s="41"/>
      <c r="AB2132" s="111">
        <v>0</v>
      </c>
      <c r="AC2132" s="111">
        <v>0</v>
      </c>
      <c r="AD2132" s="111">
        <v>0</v>
      </c>
      <c r="AE2132" s="111">
        <v>0</v>
      </c>
      <c r="AF2132" s="111">
        <v>0</v>
      </c>
      <c r="AG2132" s="111">
        <v>0</v>
      </c>
      <c r="AH2132" s="111">
        <v>0</v>
      </c>
      <c r="AI2132" s="41"/>
      <c r="AJ2132" s="114">
        <v>0.17912399000000001</v>
      </c>
      <c r="AK2132" s="114">
        <v>0.17325325</v>
      </c>
      <c r="AL2132" s="114">
        <v>5.8707389999999998E-3</v>
      </c>
      <c r="AM2132" s="114">
        <v>0</v>
      </c>
      <c r="AN2132" s="113">
        <f>AQ2132+AT2132+AU2132+AV2132+AW2132+BE2132+BF2132+BJ2132</f>
        <v>1.03868854531E-5</v>
      </c>
      <c r="AO2132" s="112">
        <f>AR2132+AS2132+AX2132+AY2132+AZ2132+BA2132+BB2132+BC2132+BD2132+BG2132+BK2132+BL2132</f>
        <v>2.1711312430820001E-8</v>
      </c>
      <c r="AP2132" s="112">
        <f>BH2132+BI2132</f>
        <v>0</v>
      </c>
      <c r="AQ2132" s="328">
        <v>4.7004208999999999E-6</v>
      </c>
      <c r="AR2132" s="328">
        <v>1.4182304E-8</v>
      </c>
      <c r="AS2132" s="328">
        <v>3.8748082000000001E-13</v>
      </c>
      <c r="AT2132" s="329">
        <v>0</v>
      </c>
      <c r="AU2132" s="329">
        <v>0</v>
      </c>
      <c r="AV2132" s="328">
        <v>6.6599530999999997E-9</v>
      </c>
      <c r="AW2132" s="328">
        <v>5.6798046E-6</v>
      </c>
      <c r="AX2132" s="328">
        <v>9.4410325000000008E-10</v>
      </c>
      <c r="AY2132" s="328">
        <v>6.5845177E-9</v>
      </c>
      <c r="AZ2132" s="329">
        <v>0</v>
      </c>
      <c r="BA2132" s="329">
        <v>0</v>
      </c>
      <c r="BB2132" s="329">
        <v>0</v>
      </c>
      <c r="BC2132" s="329">
        <v>0</v>
      </c>
      <c r="BD2132" s="329">
        <v>0</v>
      </c>
      <c r="BE2132" s="329">
        <v>0</v>
      </c>
      <c r="BF2132" s="329">
        <v>0</v>
      </c>
      <c r="BG2132" s="329">
        <v>0</v>
      </c>
      <c r="BH2132" s="329">
        <v>0</v>
      </c>
      <c r="BI2132" s="329">
        <v>0</v>
      </c>
      <c r="BJ2132" s="329">
        <v>0</v>
      </c>
      <c r="BK2132" s="329">
        <v>0</v>
      </c>
      <c r="BL2132" s="329">
        <v>0</v>
      </c>
      <c r="BM2132" s="41"/>
      <c r="BN2132" s="111">
        <v>2.4691654999999999E-4</v>
      </c>
      <c r="BO2132" s="122">
        <v>4.7588293000000001E-5</v>
      </c>
      <c r="BP2132" s="111">
        <v>1.4122867E-4</v>
      </c>
      <c r="BQ2132" s="122">
        <v>6.486177E-12</v>
      </c>
      <c r="BR2132" s="122">
        <v>3.5984975E-5</v>
      </c>
      <c r="BS2132" s="122">
        <v>4.3115296999999999E-6</v>
      </c>
      <c r="BT2132" s="111">
        <v>0</v>
      </c>
      <c r="BU2132" s="122">
        <v>6.5439742999999999E-6</v>
      </c>
      <c r="BV2132" s="111">
        <v>0</v>
      </c>
      <c r="BW2132" s="122">
        <v>3.7841302E-10</v>
      </c>
      <c r="BX2132" s="111">
        <v>0</v>
      </c>
      <c r="BY2132" s="111">
        <v>0</v>
      </c>
      <c r="BZ2132" s="111">
        <v>0</v>
      </c>
      <c r="CA2132" s="122">
        <v>1.1258723000000001E-5</v>
      </c>
      <c r="CB2132" s="111">
        <v>0</v>
      </c>
      <c r="CC2132" s="111">
        <v>0</v>
      </c>
      <c r="CD2132" s="111">
        <v>0</v>
      </c>
      <c r="CG2132" s="76" t="s">
        <v>6885</v>
      </c>
    </row>
    <row r="2133" spans="1:85" ht="14.5" customHeight="1">
      <c r="A2133" s="41" t="s">
        <v>7325</v>
      </c>
      <c r="B2133" s="119" t="s">
        <v>6888</v>
      </c>
      <c r="C2133" s="120" t="str">
        <f>MID(A2133,1,12)</f>
        <v>M.020.11.104</v>
      </c>
      <c r="D2133" s="135" t="s">
        <v>7320</v>
      </c>
      <c r="E2133" s="119" t="s">
        <v>6570</v>
      </c>
      <c r="F2133" s="118" t="str">
        <f>MID(A2133, 21,85)</f>
        <v>Oriental sauce (glass)</v>
      </c>
      <c r="G2133" s="118">
        <f>H2133+I2133+J2133+K2133</f>
        <v>0.41509355434490403</v>
      </c>
      <c r="H2133" s="118">
        <f>N2133+O2133+P2133+Q2133</f>
        <v>1.682333614908E-2</v>
      </c>
      <c r="I2133" s="118">
        <f>L2133+M2133+R2133</f>
        <v>0.14986458819582402</v>
      </c>
      <c r="J2133" s="326">
        <f>S2133+IF(T2133="x",0,T2133)+IF(U2133="x",0,U2133)+IF(V2133="x",0,V2133)+W2133+X2133</f>
        <v>0</v>
      </c>
      <c r="K2133" s="118">
        <v>0.24840562999999999</v>
      </c>
      <c r="L2133" s="118">
        <v>0.12430581</v>
      </c>
      <c r="M2133" s="118">
        <v>2.5558740999999999E-2</v>
      </c>
      <c r="N2133" s="118">
        <v>1.6822951999999999E-2</v>
      </c>
      <c r="O2133" s="118">
        <v>0</v>
      </c>
      <c r="P2133" s="118">
        <v>0</v>
      </c>
      <c r="Q2133" s="330">
        <v>3.8414908000000001E-7</v>
      </c>
      <c r="R2133" s="330">
        <v>3.7195824000000001E-8</v>
      </c>
      <c r="S2133" s="118">
        <v>0</v>
      </c>
      <c r="T2133" s="118">
        <v>0</v>
      </c>
      <c r="U2133" s="118">
        <v>0</v>
      </c>
      <c r="V2133" s="118">
        <v>0</v>
      </c>
      <c r="W2133" s="118">
        <v>0</v>
      </c>
      <c r="X2133" s="118">
        <v>0</v>
      </c>
      <c r="Y2133" s="41"/>
      <c r="Z2133" s="327">
        <f>K2133/0.133</f>
        <v>1.8677115037593983</v>
      </c>
      <c r="AA2133" s="41"/>
      <c r="AB2133" s="111">
        <v>0</v>
      </c>
      <c r="AC2133" s="111">
        <v>0</v>
      </c>
      <c r="AD2133" s="111">
        <v>0</v>
      </c>
      <c r="AE2133" s="111">
        <v>0</v>
      </c>
      <c r="AF2133" s="111">
        <v>0</v>
      </c>
      <c r="AG2133" s="111">
        <v>0</v>
      </c>
      <c r="AH2133" s="111">
        <v>0</v>
      </c>
      <c r="AI2133" s="41"/>
      <c r="AJ2133" s="114">
        <v>7.2058049999999998E-2</v>
      </c>
      <c r="AK2133" s="114">
        <v>6.9780281E-2</v>
      </c>
      <c r="AL2133" s="114">
        <v>2.2777692999999999E-3</v>
      </c>
      <c r="AM2133" s="114">
        <v>0</v>
      </c>
      <c r="AN2133" s="113">
        <f>AQ2133+AT2133+AU2133+AV2133+AW2133+BE2133+BF2133+BJ2133</f>
        <v>4.183470052E-6</v>
      </c>
      <c r="AO2133" s="112">
        <f>AR2133+AS2133+AX2133+AY2133+AZ2133+BA2133+BB2133+BC2133+BD2133+BG2133+BK2133+BL2133</f>
        <v>8.4237030199300015E-9</v>
      </c>
      <c r="AP2133" s="112">
        <f>BH2133+BI2133</f>
        <v>0</v>
      </c>
      <c r="AQ2133" s="328">
        <v>1.7332362E-6</v>
      </c>
      <c r="AR2133" s="328">
        <v>5.2295921000000002E-9</v>
      </c>
      <c r="AS2133" s="328">
        <v>1.4287992999999999E-13</v>
      </c>
      <c r="AT2133" s="329">
        <v>0</v>
      </c>
      <c r="AU2133" s="329">
        <v>0</v>
      </c>
      <c r="AV2133" s="328">
        <v>2.5014520000000001E-9</v>
      </c>
      <c r="AW2133" s="328">
        <v>2.4477324000000001E-6</v>
      </c>
      <c r="AX2133" s="328">
        <v>3.5460144E-10</v>
      </c>
      <c r="AY2133" s="328">
        <v>2.8393666E-9</v>
      </c>
      <c r="AZ2133" s="329">
        <v>0</v>
      </c>
      <c r="BA2133" s="329">
        <v>0</v>
      </c>
      <c r="BB2133" s="329">
        <v>0</v>
      </c>
      <c r="BC2133" s="329">
        <v>0</v>
      </c>
      <c r="BD2133" s="329">
        <v>0</v>
      </c>
      <c r="BE2133" s="329">
        <v>0</v>
      </c>
      <c r="BF2133" s="329">
        <v>0</v>
      </c>
      <c r="BG2133" s="329">
        <v>0</v>
      </c>
      <c r="BH2133" s="329">
        <v>0</v>
      </c>
      <c r="BI2133" s="329">
        <v>0</v>
      </c>
      <c r="BJ2133" s="329">
        <v>0</v>
      </c>
      <c r="BK2133" s="329">
        <v>0</v>
      </c>
      <c r="BL2133" s="329">
        <v>0</v>
      </c>
      <c r="BM2133" s="41"/>
      <c r="BN2133" s="122">
        <v>9.6541693000000005E-5</v>
      </c>
      <c r="BO2133" s="122">
        <v>2.0398998E-5</v>
      </c>
      <c r="BP2133" s="122">
        <v>5.2076751999999998E-5</v>
      </c>
      <c r="BQ2133" s="122">
        <v>4.3569991999999997E-12</v>
      </c>
      <c r="BR2133" s="122">
        <v>1.5595762E-5</v>
      </c>
      <c r="BS2133" s="122">
        <v>1.6193935E-6</v>
      </c>
      <c r="BT2133" s="111">
        <v>0</v>
      </c>
      <c r="BU2133" s="122">
        <v>2.4578907999999999E-6</v>
      </c>
      <c r="BV2133" s="111">
        <v>0</v>
      </c>
      <c r="BW2133" s="122">
        <v>2.5419367999999998E-10</v>
      </c>
      <c r="BX2133" s="111">
        <v>0</v>
      </c>
      <c r="BY2133" s="111">
        <v>0</v>
      </c>
      <c r="BZ2133" s="111">
        <v>0</v>
      </c>
      <c r="CA2133" s="122">
        <v>4.3926392E-6</v>
      </c>
      <c r="CB2133" s="111">
        <v>0</v>
      </c>
      <c r="CC2133" s="111">
        <v>0</v>
      </c>
      <c r="CD2133" s="111">
        <v>0</v>
      </c>
      <c r="CG2133" s="76" t="s">
        <v>6885</v>
      </c>
    </row>
    <row r="2134" spans="1:85" ht="14.5" customHeight="1">
      <c r="A2134" s="41" t="s">
        <v>7322</v>
      </c>
      <c r="B2134" s="119" t="s">
        <v>6888</v>
      </c>
      <c r="C2134" s="120" t="str">
        <f>MID(A2134,1,12)</f>
        <v>M.020.11.105</v>
      </c>
      <c r="D2134" s="135" t="s">
        <v>7320</v>
      </c>
      <c r="E2134" s="119" t="s">
        <v>6570</v>
      </c>
      <c r="F2134" s="118" t="str">
        <f>MID(A2134, 21,85)</f>
        <v>Tomato sauce (glass)</v>
      </c>
      <c r="G2134" s="118">
        <f>H2134+I2134+J2134+K2134</f>
        <v>0.20050272025392801</v>
      </c>
      <c r="H2134" s="118">
        <f>N2134+O2134+P2134+Q2134</f>
        <v>3.64204131721E-3</v>
      </c>
      <c r="I2134" s="118">
        <f>L2134+M2134+R2134</f>
        <v>6.1143458936718E-2</v>
      </c>
      <c r="J2134" s="326">
        <f>S2134+IF(T2134="x",0,T2134)+IF(U2134="x",0,U2134)+IF(V2134="x",0,V2134)+W2134+X2134</f>
        <v>0</v>
      </c>
      <c r="K2134" s="118">
        <v>0.13571722</v>
      </c>
      <c r="L2134" s="118">
        <v>5.5151400000000003E-2</v>
      </c>
      <c r="M2134" s="118">
        <v>5.9920477999999998E-3</v>
      </c>
      <c r="N2134" s="118">
        <v>3.6419262999999999E-3</v>
      </c>
      <c r="O2134" s="118">
        <v>0</v>
      </c>
      <c r="P2134" s="118">
        <v>0</v>
      </c>
      <c r="Q2134" s="330">
        <v>1.1501721E-7</v>
      </c>
      <c r="R2134" s="330">
        <v>1.1136718E-8</v>
      </c>
      <c r="S2134" s="118">
        <v>0</v>
      </c>
      <c r="T2134" s="118">
        <v>0</v>
      </c>
      <c r="U2134" s="118">
        <v>0</v>
      </c>
      <c r="V2134" s="118">
        <v>0</v>
      </c>
      <c r="W2134" s="118">
        <v>0</v>
      </c>
      <c r="X2134" s="118">
        <v>0</v>
      </c>
      <c r="Y2134" s="41"/>
      <c r="Z2134" s="327">
        <f>K2134/0.133</f>
        <v>1.0204302255639097</v>
      </c>
      <c r="AA2134" s="41"/>
      <c r="AB2134" s="111">
        <v>0</v>
      </c>
      <c r="AC2134" s="111">
        <v>0</v>
      </c>
      <c r="AD2134" s="111">
        <v>0</v>
      </c>
      <c r="AE2134" s="111">
        <v>0</v>
      </c>
      <c r="AF2134" s="111">
        <v>0</v>
      </c>
      <c r="AG2134" s="111">
        <v>0</v>
      </c>
      <c r="AH2134" s="111">
        <v>0</v>
      </c>
      <c r="AI2134" s="41"/>
      <c r="AJ2134" s="114">
        <v>3.4319036999999997E-2</v>
      </c>
      <c r="AK2134" s="114">
        <v>3.3197917E-2</v>
      </c>
      <c r="AL2134" s="114">
        <v>1.1211203999999999E-3</v>
      </c>
      <c r="AM2134" s="114">
        <v>0</v>
      </c>
      <c r="AN2134" s="113">
        <f>AQ2134+AT2134+AU2134+AV2134+AW2134+BE2134+BF2134+BJ2134</f>
        <v>1.99028279825E-6</v>
      </c>
      <c r="AO2134" s="112">
        <f>AR2134+AS2134+AX2134+AY2134+AZ2134+BA2134+BB2134+BC2134+BD2134+BG2134+BK2134+BL2134</f>
        <v>4.1461551559139999E-9</v>
      </c>
      <c r="AP2134" s="112">
        <f>BH2134+BI2134</f>
        <v>0</v>
      </c>
      <c r="AQ2134" s="328">
        <v>9.4695926999999995E-7</v>
      </c>
      <c r="AR2134" s="328">
        <v>2.8572046999999999E-9</v>
      </c>
      <c r="AS2134" s="328">
        <v>7.8062914000000003E-14</v>
      </c>
      <c r="AT2134" s="329">
        <v>0</v>
      </c>
      <c r="AU2134" s="329">
        <v>0</v>
      </c>
      <c r="AV2134" s="328">
        <v>5.4152824999999995E-10</v>
      </c>
      <c r="AW2134" s="328">
        <v>1.0427819999999999E-6</v>
      </c>
      <c r="AX2134" s="328">
        <v>7.6766092999999997E-11</v>
      </c>
      <c r="AY2134" s="328">
        <v>1.2121062999999999E-9</v>
      </c>
      <c r="AZ2134" s="329">
        <v>0</v>
      </c>
      <c r="BA2134" s="329">
        <v>0</v>
      </c>
      <c r="BB2134" s="329">
        <v>0</v>
      </c>
      <c r="BC2134" s="329">
        <v>0</v>
      </c>
      <c r="BD2134" s="329">
        <v>0</v>
      </c>
      <c r="BE2134" s="329">
        <v>0</v>
      </c>
      <c r="BF2134" s="329">
        <v>0</v>
      </c>
      <c r="BG2134" s="329">
        <v>0</v>
      </c>
      <c r="BH2134" s="329">
        <v>0</v>
      </c>
      <c r="BI2134" s="329">
        <v>0</v>
      </c>
      <c r="BJ2134" s="329">
        <v>0</v>
      </c>
      <c r="BK2134" s="329">
        <v>0</v>
      </c>
      <c r="BL2134" s="329">
        <v>0</v>
      </c>
      <c r="BM2134" s="41"/>
      <c r="BN2134" s="122">
        <v>4.5857350999999998E-5</v>
      </c>
      <c r="BO2134" s="122">
        <v>8.5349133000000006E-6</v>
      </c>
      <c r="BP2134" s="122">
        <v>2.8452303E-5</v>
      </c>
      <c r="BQ2134" s="122">
        <v>1.3045193E-12</v>
      </c>
      <c r="BR2134" s="122">
        <v>6.7690750000000001E-6</v>
      </c>
      <c r="BS2134" s="122">
        <v>3.5057530999999999E-7</v>
      </c>
      <c r="BT2134" s="111">
        <v>0</v>
      </c>
      <c r="BU2134" s="122">
        <v>5.3209787999999999E-7</v>
      </c>
      <c r="BV2134" s="111">
        <v>0</v>
      </c>
      <c r="BW2134" s="122">
        <v>7.6107557999999995E-11</v>
      </c>
      <c r="BX2134" s="111">
        <v>0</v>
      </c>
      <c r="BY2134" s="111">
        <v>0</v>
      </c>
      <c r="BZ2134" s="111">
        <v>0</v>
      </c>
      <c r="CA2134" s="122">
        <v>1.2183088999999999E-6</v>
      </c>
      <c r="CB2134" s="111">
        <v>0</v>
      </c>
      <c r="CC2134" s="111">
        <v>0</v>
      </c>
      <c r="CD2134" s="111">
        <v>0</v>
      </c>
      <c r="CF2134" s="140"/>
      <c r="CG2134" s="76" t="s">
        <v>6885</v>
      </c>
    </row>
    <row r="2135" spans="1:85" ht="14.5" customHeight="1">
      <c r="B2135" s="119" t="s">
        <v>6888</v>
      </c>
      <c r="C2135" s="133" t="s">
        <v>7318</v>
      </c>
      <c r="D2135" s="133" t="s">
        <v>7303</v>
      </c>
      <c r="G2135" s="41"/>
      <c r="H2135" s="41"/>
      <c r="I2135" s="41"/>
      <c r="J2135" s="41"/>
      <c r="K2135" s="41"/>
      <c r="L2135" s="41"/>
      <c r="M2135" s="41"/>
      <c r="N2135" s="41"/>
      <c r="O2135" s="41"/>
      <c r="P2135" s="41"/>
      <c r="Q2135" s="41"/>
      <c r="R2135" s="41"/>
      <c r="S2135" s="41"/>
      <c r="T2135" s="41"/>
      <c r="U2135" s="41"/>
      <c r="V2135" s="41"/>
      <c r="W2135" s="41"/>
      <c r="X2135" s="41"/>
      <c r="Y2135" s="41"/>
      <c r="Z2135" s="41"/>
      <c r="AA2135" s="41"/>
      <c r="AB2135" s="41"/>
      <c r="AC2135" s="41"/>
      <c r="AD2135" s="41"/>
      <c r="AE2135" s="41"/>
      <c r="AF2135" s="41"/>
      <c r="AG2135" s="41"/>
      <c r="AH2135" s="41"/>
      <c r="AI2135" s="41"/>
      <c r="AJ2135" s="41"/>
      <c r="AK2135" s="41"/>
      <c r="AL2135" s="41"/>
      <c r="AM2135" s="41"/>
      <c r="AN2135" s="41"/>
      <c r="AO2135" s="41"/>
      <c r="AP2135" s="41"/>
      <c r="AQ2135" s="41"/>
      <c r="AR2135" s="41"/>
      <c r="AS2135" s="41"/>
      <c r="AT2135" s="41"/>
      <c r="AU2135" s="41"/>
      <c r="AV2135" s="41"/>
      <c r="AW2135" s="41"/>
      <c r="AX2135" s="41"/>
      <c r="AY2135" s="41"/>
      <c r="AZ2135" s="41"/>
      <c r="BA2135" s="41"/>
      <c r="BB2135" s="41"/>
      <c r="BC2135" s="41"/>
      <c r="BD2135" s="41"/>
      <c r="BE2135" s="41"/>
      <c r="BF2135" s="41"/>
      <c r="BG2135" s="41"/>
      <c r="BH2135" s="41"/>
      <c r="BI2135" s="41"/>
      <c r="BJ2135" s="41"/>
      <c r="BK2135" s="41"/>
      <c r="BL2135" s="41"/>
      <c r="BM2135" s="41"/>
      <c r="BN2135" s="41"/>
      <c r="BO2135" s="41"/>
      <c r="BP2135" s="41"/>
      <c r="BQ2135" s="41"/>
      <c r="BR2135" s="41"/>
      <c r="BS2135" s="41"/>
      <c r="BT2135" s="41"/>
      <c r="BU2135" s="41"/>
      <c r="BV2135" s="41"/>
      <c r="BW2135" s="41"/>
      <c r="BX2135" s="41"/>
      <c r="BY2135" s="41"/>
      <c r="BZ2135" s="41"/>
      <c r="CA2135" s="41"/>
      <c r="CB2135" s="41"/>
      <c r="CC2135" s="41"/>
      <c r="CD2135" s="41"/>
      <c r="CE2135" s="130"/>
      <c r="CF2135" s="139"/>
    </row>
    <row r="2136" spans="1:85" ht="14.5" customHeight="1">
      <c r="A2136" s="41" t="s">
        <v>7317</v>
      </c>
      <c r="B2136" s="119" t="s">
        <v>6888</v>
      </c>
      <c r="C2136" s="120" t="str">
        <f>MID(A2136,1,12)</f>
        <v>M.020.12.101</v>
      </c>
      <c r="D2136" s="135" t="s">
        <v>7303</v>
      </c>
      <c r="E2136" s="119" t="s">
        <v>6570</v>
      </c>
      <c r="F2136" s="118" t="str">
        <f>MID(A2136, 21,85)</f>
        <v>Chips, potato</v>
      </c>
      <c r="G2136" s="118">
        <f>H2136+I2136+J2136+K2136</f>
        <v>0.783133821997271</v>
      </c>
      <c r="H2136" s="118">
        <f>N2136+O2136+P2136+Q2136</f>
        <v>2.8123723823260002E-2</v>
      </c>
      <c r="I2136" s="118">
        <f>L2136+M2136+R2136</f>
        <v>0.19812734817401098</v>
      </c>
      <c r="J2136" s="326">
        <f>S2136+IF(T2136="x",0,T2136)+IF(U2136="x",0,U2136)+IF(V2136="x",0,V2136)+W2136+X2136</f>
        <v>0</v>
      </c>
      <c r="K2136" s="118">
        <v>0.55688274999999998</v>
      </c>
      <c r="L2136" s="118">
        <v>0.156443</v>
      </c>
      <c r="M2136" s="118">
        <v>4.1684292999999997E-2</v>
      </c>
      <c r="N2136" s="118">
        <v>2.8123154000000001E-2</v>
      </c>
      <c r="O2136" s="118">
        <v>0</v>
      </c>
      <c r="P2136" s="118">
        <v>0</v>
      </c>
      <c r="Q2136" s="330">
        <v>5.6982326000000002E-7</v>
      </c>
      <c r="R2136" s="330">
        <v>5.5174011000000002E-8</v>
      </c>
      <c r="S2136" s="118">
        <v>0</v>
      </c>
      <c r="T2136" s="118">
        <v>0</v>
      </c>
      <c r="U2136" s="118">
        <v>0</v>
      </c>
      <c r="V2136" s="118">
        <v>0</v>
      </c>
      <c r="W2136" s="118">
        <v>0</v>
      </c>
      <c r="X2136" s="118">
        <v>0</v>
      </c>
      <c r="Y2136" s="41"/>
      <c r="Z2136" s="327">
        <f>K2136/0.133</f>
        <v>4.1870883458646615</v>
      </c>
      <c r="AA2136" s="41"/>
      <c r="AB2136" s="111">
        <v>0</v>
      </c>
      <c r="AC2136" s="111">
        <v>0</v>
      </c>
      <c r="AD2136" s="111">
        <v>0</v>
      </c>
      <c r="AE2136" s="111">
        <v>0</v>
      </c>
      <c r="AF2136" s="111">
        <v>0</v>
      </c>
      <c r="AG2136" s="111">
        <v>0</v>
      </c>
      <c r="AH2136" s="111">
        <v>0</v>
      </c>
      <c r="AI2136" s="41"/>
      <c r="AJ2136" s="114">
        <v>0.12189664</v>
      </c>
      <c r="AK2136" s="114">
        <v>0.11757645</v>
      </c>
      <c r="AL2136" s="114">
        <v>4.3201960000000001E-3</v>
      </c>
      <c r="AM2136" s="114">
        <v>0</v>
      </c>
      <c r="AN2136" s="113">
        <f>AQ2136+AT2136+AU2136+AV2136+AW2136+BE2136+BF2136+BJ2136</f>
        <v>7.0489476107999998E-6</v>
      </c>
      <c r="AO2136" s="112">
        <f>AR2136+AS2136+AX2136+AY2136+AZ2136+BA2136+BB2136+BC2136+BD2136+BG2136+BK2136+BL2136</f>
        <v>1.5977055782259999E-8</v>
      </c>
      <c r="AP2136" s="112">
        <f>BH2136+BI2136</f>
        <v>0</v>
      </c>
      <c r="AQ2136" s="328">
        <v>3.8856179999999998E-6</v>
      </c>
      <c r="AR2136" s="328">
        <v>1.1723847E-8</v>
      </c>
      <c r="AS2136" s="328">
        <v>3.2031226E-13</v>
      </c>
      <c r="AT2136" s="329">
        <v>0</v>
      </c>
      <c r="AU2136" s="329">
        <v>0</v>
      </c>
      <c r="AV2136" s="328">
        <v>4.1817108000000003E-9</v>
      </c>
      <c r="AW2136" s="328">
        <v>3.1591479000000001E-6</v>
      </c>
      <c r="AX2136" s="328">
        <v>5.9279196999999996E-10</v>
      </c>
      <c r="AY2136" s="328">
        <v>3.6600964999999999E-9</v>
      </c>
      <c r="AZ2136" s="329">
        <v>0</v>
      </c>
      <c r="BA2136" s="329">
        <v>0</v>
      </c>
      <c r="BB2136" s="329">
        <v>0</v>
      </c>
      <c r="BC2136" s="329">
        <v>0</v>
      </c>
      <c r="BD2136" s="329">
        <v>0</v>
      </c>
      <c r="BE2136" s="329">
        <v>0</v>
      </c>
      <c r="BF2136" s="329">
        <v>0</v>
      </c>
      <c r="BG2136" s="329">
        <v>0</v>
      </c>
      <c r="BH2136" s="329">
        <v>0</v>
      </c>
      <c r="BI2136" s="329">
        <v>0</v>
      </c>
      <c r="BJ2136" s="329">
        <v>0</v>
      </c>
      <c r="BK2136" s="329">
        <v>0</v>
      </c>
      <c r="BL2136" s="329">
        <v>0</v>
      </c>
      <c r="BM2136" s="41"/>
      <c r="BN2136" s="111">
        <v>1.7693236999999999E-4</v>
      </c>
      <c r="BO2136" s="122">
        <v>2.6610544999999998E-5</v>
      </c>
      <c r="BP2136" s="111">
        <v>1.1674712999999999E-4</v>
      </c>
      <c r="BQ2136" s="122">
        <v>6.4629063000000003E-12</v>
      </c>
      <c r="BR2136" s="122">
        <v>1.9901270999999999E-5</v>
      </c>
      <c r="BS2136" s="122">
        <v>2.7071618E-6</v>
      </c>
      <c r="BT2136" s="111">
        <v>0</v>
      </c>
      <c r="BU2136" s="122">
        <v>4.1088889999999997E-6</v>
      </c>
      <c r="BV2136" s="111">
        <v>0</v>
      </c>
      <c r="BW2136" s="122">
        <v>3.7705536999999999E-10</v>
      </c>
      <c r="BX2136" s="111">
        <v>0</v>
      </c>
      <c r="BY2136" s="111">
        <v>0</v>
      </c>
      <c r="BZ2136" s="111">
        <v>0</v>
      </c>
      <c r="CA2136" s="122">
        <v>6.8569865000000003E-6</v>
      </c>
      <c r="CB2136" s="111">
        <v>0</v>
      </c>
      <c r="CC2136" s="111">
        <v>0</v>
      </c>
      <c r="CD2136" s="111">
        <v>0</v>
      </c>
      <c r="CE2136" s="137"/>
      <c r="CF2136" s="138"/>
      <c r="CG2136" s="76" t="s">
        <v>6885</v>
      </c>
    </row>
    <row r="2137" spans="1:85" ht="14.5" customHeight="1">
      <c r="A2137" s="41" t="s">
        <v>7314</v>
      </c>
      <c r="B2137" s="119" t="s">
        <v>6888</v>
      </c>
      <c r="C2137" s="120" t="str">
        <f>MID(A2137,1,12)</f>
        <v>M.020.12.102</v>
      </c>
      <c r="D2137" s="135" t="s">
        <v>7303</v>
      </c>
      <c r="E2137" s="119" t="s">
        <v>6570</v>
      </c>
      <c r="F2137" s="118" t="str">
        <f>MID(A2137, 21,85)</f>
        <v>Croquette, beef</v>
      </c>
      <c r="G2137" s="118">
        <f>H2137+I2137+J2137+K2137</f>
        <v>1.902001807848491</v>
      </c>
      <c r="H2137" s="118">
        <f>N2137+O2137+P2137+Q2137</f>
        <v>9.734269952437001E-2</v>
      </c>
      <c r="I2137" s="118">
        <f>L2137+M2137+R2137</f>
        <v>1.025466148324121</v>
      </c>
      <c r="J2137" s="326">
        <f>S2137+IF(T2137="x",0,T2137)+IF(U2137="x",0,U2137)+IF(V2137="x",0,V2137)+W2137+X2137</f>
        <v>0</v>
      </c>
      <c r="K2137" s="118">
        <v>0.77919296000000005</v>
      </c>
      <c r="L2137" s="118">
        <v>0.90538669999999999</v>
      </c>
      <c r="M2137" s="118">
        <v>0.12007942000000001</v>
      </c>
      <c r="N2137" s="118">
        <v>9.7342407000000006E-2</v>
      </c>
      <c r="O2137" s="118">
        <v>0</v>
      </c>
      <c r="P2137" s="118">
        <v>0</v>
      </c>
      <c r="Q2137" s="330">
        <v>2.9252437E-7</v>
      </c>
      <c r="R2137" s="330">
        <v>2.8324121000000002E-8</v>
      </c>
      <c r="S2137" s="118">
        <v>0</v>
      </c>
      <c r="T2137" s="118">
        <v>0</v>
      </c>
      <c r="U2137" s="118">
        <v>0</v>
      </c>
      <c r="V2137" s="118">
        <v>0</v>
      </c>
      <c r="W2137" s="118">
        <v>0</v>
      </c>
      <c r="X2137" s="118">
        <v>0</v>
      </c>
      <c r="Y2137" s="41"/>
      <c r="Z2137" s="327">
        <f>K2137/0.133</f>
        <v>5.8585936842105264</v>
      </c>
      <c r="AA2137" s="41"/>
      <c r="AB2137" s="111">
        <v>0</v>
      </c>
      <c r="AC2137" s="111">
        <v>0</v>
      </c>
      <c r="AD2137" s="111">
        <v>0</v>
      </c>
      <c r="AE2137" s="111">
        <v>0</v>
      </c>
      <c r="AF2137" s="111">
        <v>0</v>
      </c>
      <c r="AG2137" s="111">
        <v>0</v>
      </c>
      <c r="AH2137" s="111">
        <v>0</v>
      </c>
      <c r="AI2137" s="41"/>
      <c r="AJ2137" s="114">
        <v>0.39404772999999998</v>
      </c>
      <c r="AK2137" s="114">
        <v>0.38355</v>
      </c>
      <c r="AL2137" s="114">
        <v>1.0497727E-2</v>
      </c>
      <c r="AM2137" s="114">
        <v>0</v>
      </c>
      <c r="AN2137" s="113">
        <f>AQ2137+AT2137+AU2137+AV2137+AW2137+BE2137+BF2137+BJ2137</f>
        <v>2.2994604115999999E-5</v>
      </c>
      <c r="AO2137" s="112">
        <f>AR2137+AS2137+AX2137+AY2137+AZ2137+BA2137+BB2137+BC2137+BD2137+BG2137+BK2137+BL2137</f>
        <v>3.8822953382420001E-8</v>
      </c>
      <c r="AP2137" s="112">
        <f>BH2137+BI2137</f>
        <v>0</v>
      </c>
      <c r="AQ2137" s="328">
        <v>5.4367750000000001E-6</v>
      </c>
      <c r="AR2137" s="328">
        <v>1.6404061999999999E-8</v>
      </c>
      <c r="AS2137" s="328">
        <v>4.4818242000000001E-13</v>
      </c>
      <c r="AT2137" s="329">
        <v>0</v>
      </c>
      <c r="AU2137" s="329">
        <v>0</v>
      </c>
      <c r="AV2137" s="328">
        <v>1.4474116E-8</v>
      </c>
      <c r="AW2137" s="328">
        <v>1.7543354999999999E-5</v>
      </c>
      <c r="AX2137" s="328">
        <v>2.0518252000000001E-9</v>
      </c>
      <c r="AY2137" s="328">
        <v>2.0366618E-8</v>
      </c>
      <c r="AZ2137" s="329">
        <v>0</v>
      </c>
      <c r="BA2137" s="329">
        <v>0</v>
      </c>
      <c r="BB2137" s="329">
        <v>0</v>
      </c>
      <c r="BC2137" s="329">
        <v>0</v>
      </c>
      <c r="BD2137" s="329">
        <v>0</v>
      </c>
      <c r="BE2137" s="329">
        <v>0</v>
      </c>
      <c r="BF2137" s="329">
        <v>0</v>
      </c>
      <c r="BG2137" s="329">
        <v>0</v>
      </c>
      <c r="BH2137" s="329">
        <v>0</v>
      </c>
      <c r="BI2137" s="329">
        <v>0</v>
      </c>
      <c r="BJ2137" s="329">
        <v>0</v>
      </c>
      <c r="BK2137" s="329">
        <v>0</v>
      </c>
      <c r="BL2137" s="329">
        <v>0</v>
      </c>
      <c r="BM2137" s="41"/>
      <c r="BN2137" s="111">
        <v>4.7190501999999998E-4</v>
      </c>
      <c r="BO2137" s="111">
        <v>1.4517889000000001E-4</v>
      </c>
      <c r="BP2137" s="111">
        <v>1.6335313999999999E-4</v>
      </c>
      <c r="BQ2137" s="122">
        <v>3.3177963999999998E-12</v>
      </c>
      <c r="BR2137" s="111">
        <v>1.1260137E-4</v>
      </c>
      <c r="BS2137" s="122">
        <v>9.3702734E-6</v>
      </c>
      <c r="BT2137" s="111">
        <v>0</v>
      </c>
      <c r="BU2137" s="122">
        <v>1.4222058000000001E-5</v>
      </c>
      <c r="BV2137" s="111">
        <v>0</v>
      </c>
      <c r="BW2137" s="122">
        <v>1.9356507999999999E-10</v>
      </c>
      <c r="BX2137" s="111">
        <v>0</v>
      </c>
      <c r="BY2137" s="111">
        <v>0</v>
      </c>
      <c r="BZ2137" s="111">
        <v>0</v>
      </c>
      <c r="CA2137" s="122">
        <v>2.7179098E-5</v>
      </c>
      <c r="CB2137" s="111">
        <v>0</v>
      </c>
      <c r="CC2137" s="111">
        <v>0</v>
      </c>
      <c r="CD2137" s="111">
        <v>0</v>
      </c>
      <c r="CE2137" s="137"/>
      <c r="CF2137" s="138"/>
      <c r="CG2137" s="76" t="s">
        <v>6885</v>
      </c>
    </row>
    <row r="2138" spans="1:85" ht="14.5" customHeight="1">
      <c r="A2138" s="41" t="s">
        <v>7311</v>
      </c>
      <c r="B2138" s="119" t="s">
        <v>6888</v>
      </c>
      <c r="C2138" s="120" t="str">
        <f>MID(A2138,1,12)</f>
        <v>M.020.12.103</v>
      </c>
      <c r="D2138" s="135" t="s">
        <v>7303</v>
      </c>
      <c r="E2138" s="119" t="s">
        <v>6570</v>
      </c>
      <c r="F2138" s="118" t="str">
        <f>MID(A2138, 21,85)</f>
        <v>Popcorn</v>
      </c>
      <c r="G2138" s="118">
        <f>H2138+I2138+J2138+K2138</f>
        <v>0.19374277060246201</v>
      </c>
      <c r="H2138" s="118">
        <f>N2138+O2138+P2138+Q2138</f>
        <v>1.2949354336390001E-2</v>
      </c>
      <c r="I2138" s="118">
        <f>L2138+M2138+R2138</f>
        <v>7.321922626607201E-2</v>
      </c>
      <c r="J2138" s="326">
        <f>S2138+IF(T2138="x",0,T2138)+IF(U2138="x",0,U2138)+IF(V2138="x",0,V2138)+W2138+X2138</f>
        <v>0</v>
      </c>
      <c r="K2138" s="118">
        <v>0.10757419</v>
      </c>
      <c r="L2138" s="118">
        <v>5.5683239000000002E-2</v>
      </c>
      <c r="M2138" s="118">
        <v>1.7535973E-2</v>
      </c>
      <c r="N2138" s="118">
        <v>1.2949207000000001E-2</v>
      </c>
      <c r="O2138" s="118">
        <v>0</v>
      </c>
      <c r="P2138" s="118">
        <v>0</v>
      </c>
      <c r="Q2138" s="330">
        <v>1.4733639E-7</v>
      </c>
      <c r="R2138" s="330">
        <v>1.4266072E-8</v>
      </c>
      <c r="S2138" s="118">
        <v>0</v>
      </c>
      <c r="T2138" s="118">
        <v>0</v>
      </c>
      <c r="U2138" s="118">
        <v>0</v>
      </c>
      <c r="V2138" s="118">
        <v>0</v>
      </c>
      <c r="W2138" s="118">
        <v>0</v>
      </c>
      <c r="X2138" s="118">
        <v>0</v>
      </c>
      <c r="Y2138" s="41"/>
      <c r="Z2138" s="327">
        <f>K2138/0.133</f>
        <v>0.80882849624060149</v>
      </c>
      <c r="AA2138" s="41"/>
      <c r="AB2138" s="111">
        <v>0</v>
      </c>
      <c r="AC2138" s="111">
        <v>0</v>
      </c>
      <c r="AD2138" s="111">
        <v>0</v>
      </c>
      <c r="AE2138" s="111">
        <v>0</v>
      </c>
      <c r="AF2138" s="111">
        <v>0</v>
      </c>
      <c r="AG2138" s="111">
        <v>0</v>
      </c>
      <c r="AH2138" s="111">
        <v>0</v>
      </c>
      <c r="AI2138" s="41"/>
      <c r="AJ2138" s="114">
        <v>3.2910479999999999E-2</v>
      </c>
      <c r="AK2138" s="114">
        <v>3.1862106000000001E-2</v>
      </c>
      <c r="AL2138" s="114">
        <v>1.0483745000000001E-3</v>
      </c>
      <c r="AM2138" s="114">
        <v>0</v>
      </c>
      <c r="AN2138" s="113">
        <f>AQ2138+AT2138+AU2138+AV2138+AW2138+BE2138+BF2138+BJ2138</f>
        <v>1.910198194E-6</v>
      </c>
      <c r="AO2138" s="112">
        <f>AR2138+AS2138+AX2138+AY2138+AZ2138+BA2138+BB2138+BC2138+BD2138+BG2138+BK2138+BL2138</f>
        <v>3.8771246553799998E-9</v>
      </c>
      <c r="AP2138" s="112">
        <f>BH2138+BI2138</f>
        <v>0</v>
      </c>
      <c r="AQ2138" s="328">
        <v>7.5059284000000003E-7</v>
      </c>
      <c r="AR2138" s="328">
        <v>2.2647197999999999E-9</v>
      </c>
      <c r="AS2138" s="328">
        <v>6.1875379999999996E-14</v>
      </c>
      <c r="AT2138" s="329">
        <v>0</v>
      </c>
      <c r="AU2138" s="329">
        <v>0</v>
      </c>
      <c r="AV2138" s="328">
        <v>1.9254539999999998E-9</v>
      </c>
      <c r="AW2138" s="328">
        <v>1.1576799000000001E-6</v>
      </c>
      <c r="AX2138" s="328">
        <v>2.7294897999999998E-10</v>
      </c>
      <c r="AY2138" s="328">
        <v>1.3393940000000001E-9</v>
      </c>
      <c r="AZ2138" s="329">
        <v>0</v>
      </c>
      <c r="BA2138" s="329">
        <v>0</v>
      </c>
      <c r="BB2138" s="329">
        <v>0</v>
      </c>
      <c r="BC2138" s="329">
        <v>0</v>
      </c>
      <c r="BD2138" s="329">
        <v>0</v>
      </c>
      <c r="BE2138" s="329">
        <v>0</v>
      </c>
      <c r="BF2138" s="329">
        <v>0</v>
      </c>
      <c r="BG2138" s="329">
        <v>0</v>
      </c>
      <c r="BH2138" s="329">
        <v>0</v>
      </c>
      <c r="BI2138" s="329">
        <v>0</v>
      </c>
      <c r="BJ2138" s="329">
        <v>0</v>
      </c>
      <c r="BK2138" s="329">
        <v>0</v>
      </c>
      <c r="BL2138" s="329">
        <v>0</v>
      </c>
      <c r="BM2138" s="41"/>
      <c r="BN2138" s="122">
        <v>4.5760556000000003E-5</v>
      </c>
      <c r="BO2138" s="122">
        <v>9.8680990000000002E-6</v>
      </c>
      <c r="BP2138" s="122">
        <v>2.2552284E-5</v>
      </c>
      <c r="BQ2138" s="122">
        <v>1.6710818E-12</v>
      </c>
      <c r="BR2138" s="122">
        <v>7.1991659999999999E-6</v>
      </c>
      <c r="BS2138" s="122">
        <v>1.2465031000000001E-6</v>
      </c>
      <c r="BT2138" s="111">
        <v>0</v>
      </c>
      <c r="BU2138" s="122">
        <v>1.8919235E-6</v>
      </c>
      <c r="BV2138" s="111">
        <v>0</v>
      </c>
      <c r="BW2138" s="122">
        <v>9.7493347000000004E-11</v>
      </c>
      <c r="BX2138" s="111">
        <v>0</v>
      </c>
      <c r="BY2138" s="111">
        <v>0</v>
      </c>
      <c r="BZ2138" s="111">
        <v>0</v>
      </c>
      <c r="CA2138" s="122">
        <v>3.0024813E-6</v>
      </c>
      <c r="CB2138" s="111">
        <v>0</v>
      </c>
      <c r="CC2138" s="111">
        <v>0</v>
      </c>
      <c r="CD2138" s="111">
        <v>0</v>
      </c>
      <c r="CE2138" s="137"/>
      <c r="CF2138" s="138"/>
      <c r="CG2138" s="76" t="s">
        <v>6885</v>
      </c>
    </row>
    <row r="2139" spans="1:85" ht="14.5" customHeight="1">
      <c r="A2139" s="41" t="s">
        <v>7308</v>
      </c>
      <c r="B2139" s="119" t="s">
        <v>6888</v>
      </c>
      <c r="C2139" s="120" t="str">
        <f>MID(A2139,1,12)</f>
        <v>M.020.12.104</v>
      </c>
      <c r="D2139" s="135" t="s">
        <v>7303</v>
      </c>
      <c r="E2139" s="119" t="s">
        <v>6570</v>
      </c>
      <c r="F2139" s="118" t="str">
        <f>MID(A2139, 21,85)</f>
        <v>Sausage roll</v>
      </c>
      <c r="G2139" s="118">
        <f>H2139+I2139+J2139+K2139</f>
        <v>1.295330276468879</v>
      </c>
      <c r="H2139" s="118">
        <f>N2139+O2139+P2139+Q2139</f>
        <v>6.5216439849650004E-2</v>
      </c>
      <c r="I2139" s="118">
        <f>L2139+M2139+R2139</f>
        <v>0.61011254661922898</v>
      </c>
      <c r="J2139" s="326">
        <f>S2139+IF(T2139="x",0,T2139)+IF(U2139="x",0,U2139)+IF(V2139="x",0,V2139)+W2139+X2139</f>
        <v>0</v>
      </c>
      <c r="K2139" s="118">
        <v>0.62000129000000004</v>
      </c>
      <c r="L2139" s="118">
        <v>0.52674058999999995</v>
      </c>
      <c r="M2139" s="118">
        <v>8.3371918000000003E-2</v>
      </c>
      <c r="N2139" s="118">
        <v>6.5216041000000002E-2</v>
      </c>
      <c r="O2139" s="118">
        <v>0</v>
      </c>
      <c r="P2139" s="118">
        <v>0</v>
      </c>
      <c r="Q2139" s="330">
        <v>3.9884965E-7</v>
      </c>
      <c r="R2139" s="330">
        <v>3.8619229E-8</v>
      </c>
      <c r="S2139" s="118">
        <v>0</v>
      </c>
      <c r="T2139" s="118">
        <v>0</v>
      </c>
      <c r="U2139" s="118">
        <v>0</v>
      </c>
      <c r="V2139" s="118">
        <v>0</v>
      </c>
      <c r="W2139" s="118">
        <v>0</v>
      </c>
      <c r="X2139" s="118">
        <v>0</v>
      </c>
      <c r="Y2139" s="41"/>
      <c r="Z2139" s="327">
        <f>K2139/0.133</f>
        <v>4.6616638345864665</v>
      </c>
      <c r="AA2139" s="41"/>
      <c r="AB2139" s="111">
        <v>0</v>
      </c>
      <c r="AC2139" s="111">
        <v>0</v>
      </c>
      <c r="AD2139" s="111">
        <v>0</v>
      </c>
      <c r="AE2139" s="111">
        <v>0</v>
      </c>
      <c r="AF2139" s="111">
        <v>0</v>
      </c>
      <c r="AG2139" s="111">
        <v>0</v>
      </c>
      <c r="AH2139" s="111">
        <v>0</v>
      </c>
      <c r="AI2139" s="41"/>
      <c r="AJ2139" s="114">
        <v>0.25131671999999999</v>
      </c>
      <c r="AK2139" s="114">
        <v>0.24418256999999999</v>
      </c>
      <c r="AL2139" s="114">
        <v>7.1341470000000004E-3</v>
      </c>
      <c r="AM2139" s="114">
        <v>0</v>
      </c>
      <c r="AN2139" s="113">
        <f>AQ2139+AT2139+AU2139+AV2139+AW2139+BE2139+BF2139+BJ2139</f>
        <v>1.46392431564E-5</v>
      </c>
      <c r="AO2139" s="112">
        <f>AR2139+AS2139+AX2139+AY2139+AZ2139+BA2139+BB2139+BC2139+BD2139+BG2139+BK2139+BL2139</f>
        <v>2.6383679417280002E-8</v>
      </c>
      <c r="AP2139" s="112">
        <f>BH2139+BI2139</f>
        <v>0</v>
      </c>
      <c r="AQ2139" s="328">
        <v>4.3260240000000004E-6</v>
      </c>
      <c r="AR2139" s="328">
        <v>1.3052659E-8</v>
      </c>
      <c r="AS2139" s="328">
        <v>3.5661727999999998E-13</v>
      </c>
      <c r="AT2139" s="329">
        <v>0</v>
      </c>
      <c r="AU2139" s="329">
        <v>0</v>
      </c>
      <c r="AV2139" s="328">
        <v>9.6971563999999993E-9</v>
      </c>
      <c r="AW2139" s="328">
        <v>1.0303522000000001E-5</v>
      </c>
      <c r="AX2139" s="328">
        <v>1.3746518E-9</v>
      </c>
      <c r="AY2139" s="328">
        <v>1.1956012E-8</v>
      </c>
      <c r="AZ2139" s="329">
        <v>0</v>
      </c>
      <c r="BA2139" s="329">
        <v>0</v>
      </c>
      <c r="BB2139" s="329">
        <v>0</v>
      </c>
      <c r="BC2139" s="329">
        <v>0</v>
      </c>
      <c r="BD2139" s="329">
        <v>0</v>
      </c>
      <c r="BE2139" s="329">
        <v>0</v>
      </c>
      <c r="BF2139" s="329">
        <v>0</v>
      </c>
      <c r="BG2139" s="329">
        <v>0</v>
      </c>
      <c r="BH2139" s="329">
        <v>0</v>
      </c>
      <c r="BI2139" s="329">
        <v>0</v>
      </c>
      <c r="BJ2139" s="329">
        <v>0</v>
      </c>
      <c r="BK2139" s="329">
        <v>0</v>
      </c>
      <c r="BL2139" s="329">
        <v>0</v>
      </c>
      <c r="BM2139" s="41"/>
      <c r="BN2139" s="111">
        <v>3.1470754999999998E-4</v>
      </c>
      <c r="BO2139" s="122">
        <v>8.5620931000000004E-5</v>
      </c>
      <c r="BP2139" s="111">
        <v>1.2997956E-4</v>
      </c>
      <c r="BQ2139" s="122">
        <v>4.5237323000000003E-12</v>
      </c>
      <c r="BR2139" s="122">
        <v>6.5847534999999998E-5</v>
      </c>
      <c r="BS2139" s="122">
        <v>6.2777586E-6</v>
      </c>
      <c r="BT2139" s="111">
        <v>0</v>
      </c>
      <c r="BU2139" s="122">
        <v>9.5282864999999996E-6</v>
      </c>
      <c r="BV2139" s="111">
        <v>0</v>
      </c>
      <c r="BW2139" s="122">
        <v>2.6392113000000002E-10</v>
      </c>
      <c r="BX2139" s="111">
        <v>0</v>
      </c>
      <c r="BY2139" s="111">
        <v>0</v>
      </c>
      <c r="BZ2139" s="111">
        <v>0</v>
      </c>
      <c r="CA2139" s="122">
        <v>1.7453212E-5</v>
      </c>
      <c r="CB2139" s="111">
        <v>0</v>
      </c>
      <c r="CC2139" s="111">
        <v>0</v>
      </c>
      <c r="CD2139" s="111">
        <v>0</v>
      </c>
      <c r="CE2139" s="137"/>
      <c r="CF2139" s="138"/>
      <c r="CG2139" s="76" t="s">
        <v>6885</v>
      </c>
    </row>
    <row r="2140" spans="1:85" ht="14.5" customHeight="1">
      <c r="A2140" s="41" t="s">
        <v>7305</v>
      </c>
      <c r="B2140" s="119" t="s">
        <v>6888</v>
      </c>
      <c r="C2140" s="120" t="str">
        <f>MID(A2140,1,12)</f>
        <v>M.020.12.105</v>
      </c>
      <c r="D2140" s="135" t="s">
        <v>7303</v>
      </c>
      <c r="E2140" s="119" t="s">
        <v>6570</v>
      </c>
      <c r="F2140" s="118" t="str">
        <f>MID(A2140, 21,85)</f>
        <v>Frikandel</v>
      </c>
      <c r="G2140" s="118">
        <f>H2140+I2140+J2140+K2140</f>
        <v>0.83706855677746195</v>
      </c>
      <c r="H2140" s="118">
        <f>N2140+O2140+P2140+Q2140</f>
        <v>2.3715608721489999E-2</v>
      </c>
      <c r="I2140" s="118">
        <f>L2140+M2140+R2140</f>
        <v>0.35137977805597198</v>
      </c>
      <c r="J2140" s="326">
        <f>S2140+IF(T2140="x",0,T2140)+IF(U2140="x",0,U2140)+IF(V2140="x",0,V2140)+W2140+X2140</f>
        <v>0</v>
      </c>
      <c r="K2140" s="118">
        <v>0.46197316999999999</v>
      </c>
      <c r="L2140" s="118">
        <v>0.31808442999999997</v>
      </c>
      <c r="M2140" s="118">
        <v>3.3295313999999999E-2</v>
      </c>
      <c r="N2140" s="118">
        <v>2.3715257E-2</v>
      </c>
      <c r="O2140" s="118">
        <v>0</v>
      </c>
      <c r="P2140" s="118">
        <v>0</v>
      </c>
      <c r="Q2140" s="330">
        <v>3.5172148999999998E-7</v>
      </c>
      <c r="R2140" s="330">
        <v>3.4055972000000002E-8</v>
      </c>
      <c r="S2140" s="118">
        <v>0</v>
      </c>
      <c r="T2140" s="118">
        <v>0</v>
      </c>
      <c r="U2140" s="118">
        <v>0</v>
      </c>
      <c r="V2140" s="118">
        <v>0</v>
      </c>
      <c r="W2140" s="118">
        <v>0</v>
      </c>
      <c r="X2140" s="118">
        <v>0</v>
      </c>
      <c r="Y2140" s="41"/>
      <c r="Z2140" s="327">
        <f>K2140/0.133</f>
        <v>3.4734824812030074</v>
      </c>
      <c r="AA2140" s="41"/>
      <c r="AB2140" s="111">
        <v>0</v>
      </c>
      <c r="AC2140" s="111">
        <v>0</v>
      </c>
      <c r="AD2140" s="111">
        <v>0</v>
      </c>
      <c r="AE2140" s="111">
        <v>0</v>
      </c>
      <c r="AF2140" s="111">
        <v>0</v>
      </c>
      <c r="AG2140" s="111">
        <v>0</v>
      </c>
      <c r="AH2140" s="111">
        <v>0</v>
      </c>
      <c r="AI2140" s="41"/>
      <c r="AJ2140" s="114">
        <v>0.15931795000000001</v>
      </c>
      <c r="AK2140" s="114">
        <v>0.15465342000000001</v>
      </c>
      <c r="AL2140" s="114">
        <v>4.6645313000000001E-3</v>
      </c>
      <c r="AM2140" s="114">
        <v>0</v>
      </c>
      <c r="AN2140" s="113">
        <f>AQ2140+AT2140+AU2140+AV2140+AW2140+BE2140+BF2140+BJ2140</f>
        <v>9.2717875883000006E-6</v>
      </c>
      <c r="AO2140" s="112">
        <f>AR2140+AS2140+AX2140+AY2140+AZ2140+BA2140+BB2140+BC2140+BD2140+BG2140+BK2140+BL2140</f>
        <v>1.7250485641410003E-8</v>
      </c>
      <c r="AP2140" s="112">
        <f>BH2140+BI2140</f>
        <v>0</v>
      </c>
      <c r="AQ2140" s="328">
        <v>3.2233916999999999E-6</v>
      </c>
      <c r="AR2140" s="328">
        <v>9.7257510000000006E-9</v>
      </c>
      <c r="AS2140" s="328">
        <v>2.6572140999999999E-13</v>
      </c>
      <c r="AT2140" s="329">
        <v>0</v>
      </c>
      <c r="AU2140" s="329">
        <v>0</v>
      </c>
      <c r="AV2140" s="328">
        <v>3.5262883000000001E-9</v>
      </c>
      <c r="AW2140" s="328">
        <v>6.0448696000000002E-6</v>
      </c>
      <c r="AX2140" s="328">
        <v>4.9988042000000005E-10</v>
      </c>
      <c r="AY2140" s="328">
        <v>7.0245885000000004E-9</v>
      </c>
      <c r="AZ2140" s="329">
        <v>0</v>
      </c>
      <c r="BA2140" s="329">
        <v>0</v>
      </c>
      <c r="BB2140" s="329">
        <v>0</v>
      </c>
      <c r="BC2140" s="329">
        <v>0</v>
      </c>
      <c r="BD2140" s="329">
        <v>0</v>
      </c>
      <c r="BE2140" s="329">
        <v>0</v>
      </c>
      <c r="BF2140" s="329">
        <v>0</v>
      </c>
      <c r="BG2140" s="329">
        <v>0</v>
      </c>
      <c r="BH2140" s="329">
        <v>0</v>
      </c>
      <c r="BI2140" s="329">
        <v>0</v>
      </c>
      <c r="BJ2140" s="329">
        <v>0</v>
      </c>
      <c r="BK2140" s="329">
        <v>0</v>
      </c>
      <c r="BL2140" s="329">
        <v>0</v>
      </c>
      <c r="BM2140" s="41"/>
      <c r="BN2140" s="111">
        <v>1.9888029999999999E-4</v>
      </c>
      <c r="BO2140" s="122">
        <v>4.9590586000000001E-5</v>
      </c>
      <c r="BP2140" s="122">
        <v>9.6849907999999998E-5</v>
      </c>
      <c r="BQ2140" s="122">
        <v>3.9892071000000001E-12</v>
      </c>
      <c r="BR2140" s="122">
        <v>3.9147129999999999E-5</v>
      </c>
      <c r="BS2140" s="122">
        <v>2.2828534000000001E-6</v>
      </c>
      <c r="BT2140" s="111">
        <v>0</v>
      </c>
      <c r="BU2140" s="122">
        <v>3.4648801999999998E-6</v>
      </c>
      <c r="BV2140" s="111">
        <v>0</v>
      </c>
      <c r="BW2140" s="122">
        <v>2.3273616E-10</v>
      </c>
      <c r="BX2140" s="111">
        <v>0</v>
      </c>
      <c r="BY2140" s="111">
        <v>0</v>
      </c>
      <c r="BZ2140" s="111">
        <v>0</v>
      </c>
      <c r="CA2140" s="122">
        <v>7.5447013E-6</v>
      </c>
      <c r="CB2140" s="111">
        <v>0</v>
      </c>
      <c r="CC2140" s="111">
        <v>0</v>
      </c>
      <c r="CD2140" s="111">
        <v>0</v>
      </c>
      <c r="CE2140" s="137"/>
      <c r="CF2140" s="138"/>
      <c r="CG2140" s="76" t="s">
        <v>6885</v>
      </c>
    </row>
    <row r="2141" spans="1:85" ht="14.5" customHeight="1">
      <c r="B2141" s="119" t="s">
        <v>6888</v>
      </c>
      <c r="C2141" s="133" t="s">
        <v>7301</v>
      </c>
      <c r="D2141" s="133" t="s">
        <v>7280</v>
      </c>
      <c r="G2141" s="41"/>
      <c r="H2141" s="41"/>
      <c r="I2141" s="41"/>
      <c r="J2141" s="41"/>
      <c r="K2141" s="41"/>
      <c r="L2141" s="41"/>
      <c r="M2141" s="41"/>
      <c r="N2141" s="41"/>
      <c r="O2141" s="41"/>
      <c r="P2141" s="41"/>
      <c r="Q2141" s="41"/>
      <c r="R2141" s="41"/>
      <c r="S2141" s="41"/>
      <c r="T2141" s="41"/>
      <c r="U2141" s="41"/>
      <c r="V2141" s="41"/>
      <c r="W2141" s="41"/>
      <c r="X2141" s="41"/>
      <c r="Y2141" s="41"/>
      <c r="Z2141" s="41"/>
      <c r="AA2141" s="41"/>
      <c r="AB2141" s="41"/>
      <c r="AC2141" s="41"/>
      <c r="AD2141" s="41"/>
      <c r="AE2141" s="41"/>
      <c r="AF2141" s="41"/>
      <c r="AG2141" s="41"/>
      <c r="AH2141" s="41"/>
      <c r="AI2141" s="41"/>
      <c r="AJ2141" s="41"/>
      <c r="AK2141" s="41"/>
      <c r="AL2141" s="41"/>
      <c r="AM2141" s="41"/>
      <c r="AN2141" s="41"/>
      <c r="AO2141" s="41"/>
      <c r="AP2141" s="41"/>
      <c r="AQ2141" s="41"/>
      <c r="AR2141" s="41"/>
      <c r="AS2141" s="41"/>
      <c r="AT2141" s="41"/>
      <c r="AU2141" s="41"/>
      <c r="AV2141" s="41"/>
      <c r="AW2141" s="41"/>
      <c r="AX2141" s="41"/>
      <c r="AY2141" s="41"/>
      <c r="AZ2141" s="41"/>
      <c r="BA2141" s="41"/>
      <c r="BB2141" s="41"/>
      <c r="BC2141" s="41"/>
      <c r="BD2141" s="41"/>
      <c r="BE2141" s="41"/>
      <c r="BF2141" s="41"/>
      <c r="BG2141" s="41"/>
      <c r="BH2141" s="41"/>
      <c r="BI2141" s="41"/>
      <c r="BJ2141" s="41"/>
      <c r="BK2141" s="41"/>
      <c r="BL2141" s="41"/>
      <c r="BM2141" s="41"/>
      <c r="BN2141" s="41"/>
      <c r="BO2141" s="41"/>
      <c r="BP2141" s="41"/>
      <c r="BQ2141" s="41"/>
      <c r="BR2141" s="41"/>
      <c r="BS2141" s="41"/>
      <c r="BT2141" s="41"/>
      <c r="BU2141" s="41"/>
      <c r="BV2141" s="41"/>
      <c r="BW2141" s="41"/>
      <c r="BX2141" s="41"/>
      <c r="BY2141" s="41"/>
      <c r="BZ2141" s="41"/>
      <c r="CA2141" s="41"/>
      <c r="CB2141" s="41"/>
      <c r="CC2141" s="41"/>
      <c r="CD2141" s="41"/>
      <c r="CE2141" s="130"/>
      <c r="CF2141" s="105"/>
    </row>
    <row r="2142" spans="1:85" ht="14.5" customHeight="1">
      <c r="A2142" s="41" t="s">
        <v>7300</v>
      </c>
      <c r="B2142" s="119" t="s">
        <v>6888</v>
      </c>
      <c r="C2142" s="120" t="str">
        <f t="shared" ref="C2142:C2148" si="748">MID(A2142,1,12)</f>
        <v>M.020.13.101</v>
      </c>
      <c r="D2142" s="135" t="s">
        <v>7280</v>
      </c>
      <c r="E2142" s="119" t="s">
        <v>6570</v>
      </c>
      <c r="F2142" s="118" t="str">
        <f t="shared" ref="F2142:F2148" si="749">MID(A2142, 21,85)</f>
        <v>Cheese, 20+</v>
      </c>
      <c r="G2142" s="118">
        <f t="shared" ref="G2142:G2148" si="750">H2142+I2142+J2142+K2142</f>
        <v>3.0230041638406142</v>
      </c>
      <c r="H2142" s="118">
        <f t="shared" ref="H2142:H2148" si="751">N2142+O2142+P2142+Q2142</f>
        <v>0.1222423017212</v>
      </c>
      <c r="I2142" s="118">
        <f t="shared" ref="I2142:I2148" si="752">L2142+M2142+R2142</f>
        <v>1.577520662119414</v>
      </c>
      <c r="J2142" s="326">
        <f t="shared" ref="J2142:J2148" si="753">S2142+IF(T2142="x",0,T2142)+IF(U2142="x",0,U2142)+IF(V2142="x",0,V2142)+W2142+X2142</f>
        <v>0</v>
      </c>
      <c r="K2142" s="118">
        <v>1.3232412</v>
      </c>
      <c r="L2142" s="118">
        <v>1.4272389999999999</v>
      </c>
      <c r="M2142" s="118">
        <v>0.15028163</v>
      </c>
      <c r="N2142" s="118">
        <v>0.12224197000000001</v>
      </c>
      <c r="O2142" s="118">
        <v>0</v>
      </c>
      <c r="P2142" s="118">
        <v>0</v>
      </c>
      <c r="Q2142" s="330">
        <v>3.3172120000000002E-7</v>
      </c>
      <c r="R2142" s="330">
        <v>3.2119413999999998E-8</v>
      </c>
      <c r="S2142" s="118">
        <v>0</v>
      </c>
      <c r="T2142" s="118">
        <v>0</v>
      </c>
      <c r="U2142" s="118">
        <v>0</v>
      </c>
      <c r="V2142" s="118">
        <v>0</v>
      </c>
      <c r="W2142" s="118">
        <v>0</v>
      </c>
      <c r="X2142" s="118">
        <v>0</v>
      </c>
      <c r="Y2142" s="41"/>
      <c r="Z2142" s="327">
        <f t="shared" ref="Z2142:Z2148" si="754">K2142/0.133</f>
        <v>9.9491819548872176</v>
      </c>
      <c r="AA2142" s="41"/>
      <c r="AB2142" s="111">
        <v>0</v>
      </c>
      <c r="AC2142" s="111">
        <v>0</v>
      </c>
      <c r="AD2142" s="111">
        <v>0</v>
      </c>
      <c r="AE2142" s="111">
        <v>0</v>
      </c>
      <c r="AF2142" s="111">
        <v>0</v>
      </c>
      <c r="AG2142" s="111">
        <v>0</v>
      </c>
      <c r="AH2142" s="111">
        <v>0</v>
      </c>
      <c r="AI2142" s="41"/>
      <c r="AJ2142" s="114">
        <v>0.62651405999999998</v>
      </c>
      <c r="AK2142" s="114">
        <v>0.60970824000000001</v>
      </c>
      <c r="AL2142" s="114">
        <v>1.6805825E-2</v>
      </c>
      <c r="AM2142" s="114">
        <v>0</v>
      </c>
      <c r="AN2142" s="113">
        <f t="shared" ref="AN2142:AN2148" si="755">AQ2142+AT2142+AU2142+AV2142+AW2142+BE2142+BF2142+BJ2142</f>
        <v>3.6553252102000002E-5</v>
      </c>
      <c r="AO2142" s="112">
        <f t="shared" ref="AO2142:AO2148" si="756">AR2142+AS2142+AX2142+AY2142+AZ2142+BA2142+BB2142+BC2142+BD2142+BG2142+BK2142+BL2142</f>
        <v>6.21517210124E-8</v>
      </c>
      <c r="AP2142" s="112">
        <f t="shared" ref="AP2142:AP2148" si="757">BH2142+BI2142</f>
        <v>0</v>
      </c>
      <c r="AQ2142" s="328">
        <v>9.2328405999999998E-6</v>
      </c>
      <c r="AR2142" s="328">
        <v>2.7857709E-8</v>
      </c>
      <c r="AS2142" s="328">
        <v>7.6111240000000005E-13</v>
      </c>
      <c r="AT2142" s="329">
        <v>0</v>
      </c>
      <c r="AU2142" s="329">
        <v>0</v>
      </c>
      <c r="AV2142" s="328">
        <v>1.8176502000000001E-8</v>
      </c>
      <c r="AW2142" s="328">
        <v>2.7302235E-5</v>
      </c>
      <c r="AX2142" s="328">
        <v>2.5766689E-9</v>
      </c>
      <c r="AY2142" s="328">
        <v>3.1716581999999998E-8</v>
      </c>
      <c r="AZ2142" s="329">
        <v>0</v>
      </c>
      <c r="BA2142" s="329">
        <v>0</v>
      </c>
      <c r="BB2142" s="329">
        <v>0</v>
      </c>
      <c r="BC2142" s="329">
        <v>0</v>
      </c>
      <c r="BD2142" s="329">
        <v>0</v>
      </c>
      <c r="BE2142" s="329">
        <v>0</v>
      </c>
      <c r="BF2142" s="329">
        <v>0</v>
      </c>
      <c r="BG2142" s="329">
        <v>0</v>
      </c>
      <c r="BH2142" s="329">
        <v>0</v>
      </c>
      <c r="BI2142" s="329">
        <v>0</v>
      </c>
      <c r="BJ2142" s="329">
        <v>0</v>
      </c>
      <c r="BK2142" s="329">
        <v>0</v>
      </c>
      <c r="BL2142" s="329">
        <v>0</v>
      </c>
      <c r="BM2142" s="41"/>
      <c r="BN2142" s="111">
        <v>7.4483948999999995E-4</v>
      </c>
      <c r="BO2142" s="111">
        <v>2.246479E-4</v>
      </c>
      <c r="BP2142" s="111">
        <v>2.7740958000000001E-4</v>
      </c>
      <c r="BQ2142" s="122">
        <v>3.7623649000000001E-12</v>
      </c>
      <c r="BR2142" s="111">
        <v>1.7627537E-4</v>
      </c>
      <c r="BS2142" s="122">
        <v>1.1767129000000001E-5</v>
      </c>
      <c r="BT2142" s="111">
        <v>0</v>
      </c>
      <c r="BU2142" s="122">
        <v>1.7859969E-5</v>
      </c>
      <c r="BV2142" s="111">
        <v>0</v>
      </c>
      <c r="BW2142" s="122">
        <v>2.1950185000000001E-10</v>
      </c>
      <c r="BX2142" s="111">
        <v>0</v>
      </c>
      <c r="BY2142" s="111">
        <v>0</v>
      </c>
      <c r="BZ2142" s="111">
        <v>0</v>
      </c>
      <c r="CA2142" s="122">
        <v>3.6879316999999998E-5</v>
      </c>
      <c r="CB2142" s="111">
        <v>0</v>
      </c>
      <c r="CC2142" s="111">
        <v>0</v>
      </c>
      <c r="CD2142" s="111">
        <v>0</v>
      </c>
      <c r="CG2142" s="76" t="s">
        <v>6885</v>
      </c>
    </row>
    <row r="2143" spans="1:85" ht="14.5" customHeight="1">
      <c r="A2143" s="41" t="s">
        <v>7297</v>
      </c>
      <c r="B2143" s="119" t="s">
        <v>6888</v>
      </c>
      <c r="C2143" s="120" t="str">
        <f t="shared" si="748"/>
        <v>M.020.13.102</v>
      </c>
      <c r="D2143" s="135" t="s">
        <v>7280</v>
      </c>
      <c r="E2143" s="119" t="s">
        <v>6570</v>
      </c>
      <c r="F2143" s="118" t="str">
        <f t="shared" si="749"/>
        <v>Cheese Edam, 40+</v>
      </c>
      <c r="G2143" s="118">
        <f t="shared" si="750"/>
        <v>3.1984602950581857</v>
      </c>
      <c r="H2143" s="118">
        <f t="shared" si="751"/>
        <v>0.12938624106571001</v>
      </c>
      <c r="I2143" s="118">
        <f t="shared" si="752"/>
        <v>1.669594253992476</v>
      </c>
      <c r="J2143" s="326">
        <f t="shared" si="753"/>
        <v>0</v>
      </c>
      <c r="K2143" s="118">
        <v>1.3994797999999999</v>
      </c>
      <c r="L2143" s="118">
        <v>1.5105306000000001</v>
      </c>
      <c r="M2143" s="118">
        <v>0.15906361999999999</v>
      </c>
      <c r="N2143" s="118">
        <v>0.12938589</v>
      </c>
      <c r="O2143" s="118">
        <v>0</v>
      </c>
      <c r="P2143" s="118">
        <v>0</v>
      </c>
      <c r="Q2143" s="330">
        <v>3.5106570999999998E-7</v>
      </c>
      <c r="R2143" s="330">
        <v>3.3992475999999997E-8</v>
      </c>
      <c r="S2143" s="118">
        <v>0</v>
      </c>
      <c r="T2143" s="118">
        <v>0</v>
      </c>
      <c r="U2143" s="118">
        <v>0</v>
      </c>
      <c r="V2143" s="118">
        <v>0</v>
      </c>
      <c r="W2143" s="118">
        <v>0</v>
      </c>
      <c r="X2143" s="118">
        <v>0</v>
      </c>
      <c r="Y2143" s="41"/>
      <c r="Z2143" s="327">
        <f t="shared" si="754"/>
        <v>10.522404511278195</v>
      </c>
      <c r="AA2143" s="41"/>
      <c r="AB2143" s="111">
        <v>0</v>
      </c>
      <c r="AC2143" s="111">
        <v>0</v>
      </c>
      <c r="AD2143" s="111">
        <v>0</v>
      </c>
      <c r="AE2143" s="111">
        <v>0</v>
      </c>
      <c r="AF2143" s="111">
        <v>0</v>
      </c>
      <c r="AG2143" s="111">
        <v>0</v>
      </c>
      <c r="AH2143" s="111">
        <v>0</v>
      </c>
      <c r="AI2143" s="41"/>
      <c r="AJ2143" s="114">
        <v>0.66295842000000005</v>
      </c>
      <c r="AK2143" s="114">
        <v>0.64517734000000004</v>
      </c>
      <c r="AL2143" s="114">
        <v>1.7781079000000002E-2</v>
      </c>
      <c r="AM2143" s="114">
        <v>0</v>
      </c>
      <c r="AN2143" s="113">
        <f t="shared" si="755"/>
        <v>3.8679696852E-5</v>
      </c>
      <c r="AO2143" s="112">
        <f t="shared" si="756"/>
        <v>6.5758429663920008E-8</v>
      </c>
      <c r="AP2143" s="112">
        <f t="shared" si="757"/>
        <v>0</v>
      </c>
      <c r="AQ2143" s="328">
        <v>9.7647911000000004E-6</v>
      </c>
      <c r="AR2143" s="328">
        <v>2.9462732000000001E-8</v>
      </c>
      <c r="AS2143" s="328">
        <v>8.0496392000000004E-13</v>
      </c>
      <c r="AT2143" s="329">
        <v>0</v>
      </c>
      <c r="AU2143" s="329">
        <v>0</v>
      </c>
      <c r="AV2143" s="328">
        <v>1.9238752000000001E-8</v>
      </c>
      <c r="AW2143" s="328">
        <v>2.8895667000000002E-5</v>
      </c>
      <c r="AX2143" s="328">
        <v>2.7272517000000002E-9</v>
      </c>
      <c r="AY2143" s="328">
        <v>3.3567641000000001E-8</v>
      </c>
      <c r="AZ2143" s="329">
        <v>0</v>
      </c>
      <c r="BA2143" s="329">
        <v>0</v>
      </c>
      <c r="BB2143" s="329">
        <v>0</v>
      </c>
      <c r="BC2143" s="329">
        <v>0</v>
      </c>
      <c r="BD2143" s="329">
        <v>0</v>
      </c>
      <c r="BE2143" s="329">
        <v>0</v>
      </c>
      <c r="BF2143" s="329">
        <v>0</v>
      </c>
      <c r="BG2143" s="329">
        <v>0</v>
      </c>
      <c r="BH2143" s="329">
        <v>0</v>
      </c>
      <c r="BI2143" s="329">
        <v>0</v>
      </c>
      <c r="BJ2143" s="329">
        <v>0</v>
      </c>
      <c r="BK2143" s="329">
        <v>0</v>
      </c>
      <c r="BL2143" s="329">
        <v>0</v>
      </c>
      <c r="BM2143" s="41"/>
      <c r="BN2143" s="111">
        <v>7.8810709999999995E-4</v>
      </c>
      <c r="BO2143" s="111">
        <v>2.3775938000000001E-4</v>
      </c>
      <c r="BP2143" s="111">
        <v>2.9339254999999998E-4</v>
      </c>
      <c r="BQ2143" s="122">
        <v>3.9817694E-12</v>
      </c>
      <c r="BR2143" s="111">
        <v>1.8656293999999999E-4</v>
      </c>
      <c r="BS2143" s="122">
        <v>1.245481E-5</v>
      </c>
      <c r="BT2143" s="111">
        <v>0</v>
      </c>
      <c r="BU2143" s="122">
        <v>1.8903721000000001E-5</v>
      </c>
      <c r="BV2143" s="111">
        <v>0</v>
      </c>
      <c r="BW2143" s="122">
        <v>2.3230223E-10</v>
      </c>
      <c r="BX2143" s="111">
        <v>0</v>
      </c>
      <c r="BY2143" s="111">
        <v>0</v>
      </c>
      <c r="BZ2143" s="111">
        <v>0</v>
      </c>
      <c r="CA2143" s="122">
        <v>3.9033464E-5</v>
      </c>
      <c r="CB2143" s="111">
        <v>0</v>
      </c>
      <c r="CC2143" s="111">
        <v>0</v>
      </c>
      <c r="CD2143" s="111">
        <v>0</v>
      </c>
      <c r="CE2143" s="137"/>
      <c r="CF2143" s="136"/>
      <c r="CG2143" s="76" t="s">
        <v>6885</v>
      </c>
    </row>
    <row r="2144" spans="1:85" ht="14.5" customHeight="1">
      <c r="A2144" s="41" t="s">
        <v>7294</v>
      </c>
      <c r="B2144" s="119" t="s">
        <v>6888</v>
      </c>
      <c r="C2144" s="120" t="str">
        <f t="shared" si="748"/>
        <v>M.020.13.103</v>
      </c>
      <c r="D2144" s="135" t="s">
        <v>7280</v>
      </c>
      <c r="E2144" s="119" t="s">
        <v>6570</v>
      </c>
      <c r="F2144" s="118" t="str">
        <f t="shared" si="749"/>
        <v>Goat cheese, fresh</v>
      </c>
      <c r="G2144" s="118">
        <f t="shared" si="750"/>
        <v>2.3385062436647721</v>
      </c>
      <c r="H2144" s="118">
        <f t="shared" si="751"/>
        <v>0.10061583624936001</v>
      </c>
      <c r="I2144" s="118">
        <f t="shared" si="752"/>
        <v>1.161086907415412</v>
      </c>
      <c r="J2144" s="326">
        <f t="shared" si="753"/>
        <v>0</v>
      </c>
      <c r="K2144" s="118">
        <v>1.0768035</v>
      </c>
      <c r="L2144" s="118">
        <v>1.0312952</v>
      </c>
      <c r="M2144" s="118">
        <v>0.12979164000000001</v>
      </c>
      <c r="N2144" s="118">
        <v>0.10061514000000001</v>
      </c>
      <c r="O2144" s="118">
        <v>0</v>
      </c>
      <c r="P2144" s="118">
        <v>0</v>
      </c>
      <c r="Q2144" s="330">
        <v>6.9624936000000001E-7</v>
      </c>
      <c r="R2144" s="330">
        <v>6.7415411999999997E-8</v>
      </c>
      <c r="S2144" s="118">
        <v>0</v>
      </c>
      <c r="T2144" s="118">
        <v>0</v>
      </c>
      <c r="U2144" s="118">
        <v>0</v>
      </c>
      <c r="V2144" s="118">
        <v>0</v>
      </c>
      <c r="W2144" s="118">
        <v>0</v>
      </c>
      <c r="X2144" s="118">
        <v>0</v>
      </c>
      <c r="Y2144" s="41"/>
      <c r="Z2144" s="327">
        <f t="shared" si="754"/>
        <v>8.0962669172932333</v>
      </c>
      <c r="AA2144" s="41"/>
      <c r="AB2144" s="111">
        <v>0</v>
      </c>
      <c r="AC2144" s="111">
        <v>0</v>
      </c>
      <c r="AD2144" s="111">
        <v>0</v>
      </c>
      <c r="AE2144" s="111">
        <v>0</v>
      </c>
      <c r="AF2144" s="111">
        <v>0</v>
      </c>
      <c r="AG2144" s="111">
        <v>0</v>
      </c>
      <c r="AH2144" s="111">
        <v>0</v>
      </c>
      <c r="AI2144" s="41"/>
      <c r="AJ2144" s="114">
        <v>0.46989507000000003</v>
      </c>
      <c r="AK2144" s="114">
        <v>0.45695321</v>
      </c>
      <c r="AL2144" s="114">
        <v>1.2941866E-2</v>
      </c>
      <c r="AM2144" s="114">
        <v>0</v>
      </c>
      <c r="AN2144" s="113">
        <f t="shared" si="755"/>
        <v>2.7395275648000002E-5</v>
      </c>
      <c r="AO2144" s="112">
        <f t="shared" si="756"/>
        <v>4.7861930764440002E-8</v>
      </c>
      <c r="AP2144" s="112">
        <f t="shared" si="757"/>
        <v>0</v>
      </c>
      <c r="AQ2144" s="328">
        <v>7.5133358999999999E-6</v>
      </c>
      <c r="AR2144" s="328">
        <v>2.2669547999999999E-8</v>
      </c>
      <c r="AS2144" s="328">
        <v>6.1936443999999996E-13</v>
      </c>
      <c r="AT2144" s="329">
        <v>0</v>
      </c>
      <c r="AU2144" s="329">
        <v>0</v>
      </c>
      <c r="AV2144" s="328">
        <v>1.4960748E-8</v>
      </c>
      <c r="AW2144" s="328">
        <v>1.9866979000000001E-5</v>
      </c>
      <c r="AX2144" s="328">
        <v>2.1208094000000001E-9</v>
      </c>
      <c r="AY2144" s="328">
        <v>2.3070954E-8</v>
      </c>
      <c r="AZ2144" s="329">
        <v>0</v>
      </c>
      <c r="BA2144" s="329">
        <v>0</v>
      </c>
      <c r="BB2144" s="329">
        <v>0</v>
      </c>
      <c r="BC2144" s="329">
        <v>0</v>
      </c>
      <c r="BD2144" s="329">
        <v>0</v>
      </c>
      <c r="BE2144" s="329">
        <v>0</v>
      </c>
      <c r="BF2144" s="329">
        <v>0</v>
      </c>
      <c r="BG2144" s="329">
        <v>0</v>
      </c>
      <c r="BH2144" s="329">
        <v>0</v>
      </c>
      <c r="BI2144" s="329">
        <v>0</v>
      </c>
      <c r="BJ2144" s="329">
        <v>0</v>
      </c>
      <c r="BK2144" s="329">
        <v>0</v>
      </c>
      <c r="BL2144" s="329">
        <v>0</v>
      </c>
      <c r="BM2144" s="41"/>
      <c r="BN2144" s="111">
        <v>5.7096827000000005E-4</v>
      </c>
      <c r="BO2144" s="111">
        <v>1.6398361999999999E-4</v>
      </c>
      <c r="BP2144" s="111">
        <v>2.2574541E-4</v>
      </c>
      <c r="BQ2144" s="122">
        <v>7.8968247000000006E-12</v>
      </c>
      <c r="BR2144" s="111">
        <v>1.2785653999999999E-4</v>
      </c>
      <c r="BS2144" s="122">
        <v>9.6853099999999993E-6</v>
      </c>
      <c r="BT2144" s="111">
        <v>0</v>
      </c>
      <c r="BU2144" s="122">
        <v>1.4700216000000001E-5</v>
      </c>
      <c r="BV2144" s="111">
        <v>0</v>
      </c>
      <c r="BW2144" s="122">
        <v>4.6071225999999999E-10</v>
      </c>
      <c r="BX2144" s="111">
        <v>0</v>
      </c>
      <c r="BY2144" s="111">
        <v>0</v>
      </c>
      <c r="BZ2144" s="111">
        <v>0</v>
      </c>
      <c r="CA2144" s="122">
        <v>2.8996712999999999E-5</v>
      </c>
      <c r="CB2144" s="111">
        <v>0</v>
      </c>
      <c r="CC2144" s="111">
        <v>0</v>
      </c>
      <c r="CD2144" s="111">
        <v>0</v>
      </c>
      <c r="CE2144" s="137"/>
      <c r="CF2144" s="136"/>
      <c r="CG2144" s="76" t="s">
        <v>6885</v>
      </c>
    </row>
    <row r="2145" spans="1:85" ht="14.5" customHeight="1">
      <c r="A2145" s="41" t="s">
        <v>7291</v>
      </c>
      <c r="B2145" s="119" t="s">
        <v>6888</v>
      </c>
      <c r="C2145" s="120" t="str">
        <f t="shared" si="748"/>
        <v>M.020.13.104</v>
      </c>
      <c r="D2145" s="135" t="s">
        <v>7280</v>
      </c>
      <c r="E2145" s="119" t="s">
        <v>6570</v>
      </c>
      <c r="F2145" s="118" t="str">
        <f t="shared" si="749"/>
        <v>Cheese Gouda,48+</v>
      </c>
      <c r="G2145" s="118">
        <f t="shared" si="750"/>
        <v>3.8142945295298558</v>
      </c>
      <c r="H2145" s="118">
        <f t="shared" si="751"/>
        <v>0.15446081896311001</v>
      </c>
      <c r="I2145" s="118">
        <f t="shared" si="752"/>
        <v>1.9927637105667459</v>
      </c>
      <c r="J2145" s="326">
        <f t="shared" si="753"/>
        <v>0</v>
      </c>
      <c r="K2145" s="118">
        <v>1.6670700000000001</v>
      </c>
      <c r="L2145" s="118">
        <v>1.8028761</v>
      </c>
      <c r="M2145" s="118">
        <v>0.18988757000000001</v>
      </c>
      <c r="N2145" s="118">
        <v>0.1544604</v>
      </c>
      <c r="O2145" s="118">
        <v>0</v>
      </c>
      <c r="P2145" s="118">
        <v>0</v>
      </c>
      <c r="Q2145" s="330">
        <v>4.1896310999999999E-7</v>
      </c>
      <c r="R2145" s="330">
        <v>4.0566746E-8</v>
      </c>
      <c r="S2145" s="118">
        <v>0</v>
      </c>
      <c r="T2145" s="118">
        <v>0</v>
      </c>
      <c r="U2145" s="118">
        <v>0</v>
      </c>
      <c r="V2145" s="118">
        <v>0</v>
      </c>
      <c r="W2145" s="118">
        <v>0</v>
      </c>
      <c r="X2145" s="118">
        <v>0</v>
      </c>
      <c r="Y2145" s="41"/>
      <c r="Z2145" s="327">
        <f t="shared" si="754"/>
        <v>12.534360902255639</v>
      </c>
      <c r="AA2145" s="41"/>
      <c r="AB2145" s="111">
        <v>0</v>
      </c>
      <c r="AC2145" s="111">
        <v>0</v>
      </c>
      <c r="AD2145" s="111">
        <v>0</v>
      </c>
      <c r="AE2145" s="111">
        <v>0</v>
      </c>
      <c r="AF2145" s="111">
        <v>0</v>
      </c>
      <c r="AG2145" s="111">
        <v>0</v>
      </c>
      <c r="AH2145" s="111">
        <v>0</v>
      </c>
      <c r="AI2145" s="41"/>
      <c r="AJ2145" s="114">
        <v>0.79087465000000001</v>
      </c>
      <c r="AK2145" s="114">
        <v>0.76967052000000002</v>
      </c>
      <c r="AL2145" s="114">
        <v>2.1204127999999999E-2</v>
      </c>
      <c r="AM2145" s="114">
        <v>0</v>
      </c>
      <c r="AN2145" s="113">
        <f t="shared" si="755"/>
        <v>4.614331615E-5</v>
      </c>
      <c r="AO2145" s="112">
        <f t="shared" si="756"/>
        <v>7.8417633778620002E-8</v>
      </c>
      <c r="AP2145" s="112">
        <f t="shared" si="757"/>
        <v>0</v>
      </c>
      <c r="AQ2145" s="328">
        <v>1.1631887000000001E-5</v>
      </c>
      <c r="AR2145" s="328">
        <v>3.5096211000000003E-8</v>
      </c>
      <c r="AS2145" s="328">
        <v>9.5887862000000002E-13</v>
      </c>
      <c r="AT2145" s="329">
        <v>0</v>
      </c>
      <c r="AU2145" s="329">
        <v>0</v>
      </c>
      <c r="AV2145" s="328">
        <v>2.2967150000000001E-8</v>
      </c>
      <c r="AW2145" s="328">
        <v>3.4488462000000003E-5</v>
      </c>
      <c r="AX2145" s="328">
        <v>3.2557829000000002E-9</v>
      </c>
      <c r="AY2145" s="328">
        <v>4.0064681000000003E-8</v>
      </c>
      <c r="AZ2145" s="329">
        <v>0</v>
      </c>
      <c r="BA2145" s="329">
        <v>0</v>
      </c>
      <c r="BB2145" s="329">
        <v>0</v>
      </c>
      <c r="BC2145" s="329">
        <v>0</v>
      </c>
      <c r="BD2145" s="329">
        <v>0</v>
      </c>
      <c r="BE2145" s="329">
        <v>0</v>
      </c>
      <c r="BF2145" s="329">
        <v>0</v>
      </c>
      <c r="BG2145" s="329">
        <v>0</v>
      </c>
      <c r="BH2145" s="329">
        <v>0</v>
      </c>
      <c r="BI2145" s="329">
        <v>0</v>
      </c>
      <c r="BJ2145" s="329">
        <v>0</v>
      </c>
      <c r="BK2145" s="329">
        <v>0</v>
      </c>
      <c r="BL2145" s="329">
        <v>0</v>
      </c>
      <c r="BM2145" s="41"/>
      <c r="BN2145" s="111">
        <v>9.3997229E-4</v>
      </c>
      <c r="BO2145" s="111">
        <v>2.8377943000000002E-4</v>
      </c>
      <c r="BP2145" s="111">
        <v>3.4949124000000002E-4</v>
      </c>
      <c r="BQ2145" s="122">
        <v>4.7518581999999997E-12</v>
      </c>
      <c r="BR2145" s="111">
        <v>2.2267131999999999E-4</v>
      </c>
      <c r="BS2145" s="122">
        <v>1.4868506E-5</v>
      </c>
      <c r="BT2145" s="111">
        <v>0</v>
      </c>
      <c r="BU2145" s="122">
        <v>2.2567192000000001E-5</v>
      </c>
      <c r="BV2145" s="111">
        <v>0</v>
      </c>
      <c r="BW2145" s="122">
        <v>2.7723033000000001E-10</v>
      </c>
      <c r="BX2145" s="111">
        <v>0</v>
      </c>
      <c r="BY2145" s="111">
        <v>0</v>
      </c>
      <c r="BZ2145" s="111">
        <v>0</v>
      </c>
      <c r="CA2145" s="122">
        <v>4.6594314E-5</v>
      </c>
      <c r="CB2145" s="111">
        <v>0</v>
      </c>
      <c r="CC2145" s="111">
        <v>0</v>
      </c>
      <c r="CD2145" s="111">
        <v>0</v>
      </c>
      <c r="CE2145" s="137"/>
      <c r="CF2145" s="136"/>
      <c r="CG2145" s="76" t="s">
        <v>6885</v>
      </c>
    </row>
    <row r="2146" spans="1:85" ht="14.5" customHeight="1">
      <c r="A2146" s="41" t="s">
        <v>7288</v>
      </c>
      <c r="B2146" s="119" t="s">
        <v>6888</v>
      </c>
      <c r="C2146" s="120" t="str">
        <f t="shared" si="748"/>
        <v>M.020.13.105</v>
      </c>
      <c r="D2146" s="135" t="s">
        <v>7280</v>
      </c>
      <c r="E2146" s="119" t="s">
        <v>6570</v>
      </c>
      <c r="F2146" s="118" t="str">
        <f t="shared" si="749"/>
        <v>Mozzarella</v>
      </c>
      <c r="G2146" s="118">
        <f t="shared" si="750"/>
        <v>2.448988245190197</v>
      </c>
      <c r="H2146" s="118">
        <f t="shared" si="751"/>
        <v>9.9131609131159995E-2</v>
      </c>
      <c r="I2146" s="118">
        <f t="shared" si="752"/>
        <v>1.279168836059037</v>
      </c>
      <c r="J2146" s="326">
        <f t="shared" si="753"/>
        <v>0</v>
      </c>
      <c r="K2146" s="118">
        <v>1.0706878</v>
      </c>
      <c r="L2146" s="118">
        <v>1.1572971000000001</v>
      </c>
      <c r="M2146" s="118">
        <v>0.12187170999999999</v>
      </c>
      <c r="N2146" s="118">
        <v>9.9131339999999998E-2</v>
      </c>
      <c r="O2146" s="118">
        <v>0</v>
      </c>
      <c r="P2146" s="118">
        <v>0</v>
      </c>
      <c r="Q2146" s="330">
        <v>2.6913116E-7</v>
      </c>
      <c r="R2146" s="330">
        <v>2.6059037E-8</v>
      </c>
      <c r="S2146" s="118">
        <v>0</v>
      </c>
      <c r="T2146" s="118">
        <v>0</v>
      </c>
      <c r="U2146" s="118">
        <v>0</v>
      </c>
      <c r="V2146" s="118">
        <v>0</v>
      </c>
      <c r="W2146" s="118">
        <v>0</v>
      </c>
      <c r="X2146" s="118">
        <v>0</v>
      </c>
      <c r="Y2146" s="41"/>
      <c r="Z2146" s="327">
        <f t="shared" si="754"/>
        <v>8.0502842105263159</v>
      </c>
      <c r="AA2146" s="41"/>
      <c r="AB2146" s="111">
        <v>0</v>
      </c>
      <c r="AC2146" s="111">
        <v>0</v>
      </c>
      <c r="AD2146" s="111">
        <v>0</v>
      </c>
      <c r="AE2146" s="111">
        <v>0</v>
      </c>
      <c r="AF2146" s="111">
        <v>0</v>
      </c>
      <c r="AG2146" s="111">
        <v>0</v>
      </c>
      <c r="AH2146" s="111">
        <v>0</v>
      </c>
      <c r="AI2146" s="41"/>
      <c r="AJ2146" s="114">
        <v>0.50774134000000004</v>
      </c>
      <c r="AK2146" s="114">
        <v>0.49412698999999999</v>
      </c>
      <c r="AL2146" s="114">
        <v>1.3614345E-2</v>
      </c>
      <c r="AM2146" s="114">
        <v>0</v>
      </c>
      <c r="AN2146" s="113">
        <f t="shared" si="755"/>
        <v>2.9623920918000001E-5</v>
      </c>
      <c r="AO2146" s="112">
        <f t="shared" si="756"/>
        <v>5.0348909946739998E-8</v>
      </c>
      <c r="AP2146" s="112">
        <f t="shared" si="757"/>
        <v>0</v>
      </c>
      <c r="AQ2146" s="328">
        <v>7.4706638000000003E-6</v>
      </c>
      <c r="AR2146" s="328">
        <v>2.2540796000000001E-8</v>
      </c>
      <c r="AS2146" s="328">
        <v>6.1584674E-13</v>
      </c>
      <c r="AT2146" s="329">
        <v>0</v>
      </c>
      <c r="AU2146" s="329">
        <v>0</v>
      </c>
      <c r="AV2146" s="328">
        <v>1.4740118E-8</v>
      </c>
      <c r="AW2146" s="328">
        <v>2.2138517000000001E-5</v>
      </c>
      <c r="AX2146" s="328">
        <v>2.0895331000000001E-9</v>
      </c>
      <c r="AY2146" s="328">
        <v>2.5717965000000001E-8</v>
      </c>
      <c r="AZ2146" s="329">
        <v>0</v>
      </c>
      <c r="BA2146" s="329">
        <v>0</v>
      </c>
      <c r="BB2146" s="329">
        <v>0</v>
      </c>
      <c r="BC2146" s="329">
        <v>0</v>
      </c>
      <c r="BD2146" s="329">
        <v>0</v>
      </c>
      <c r="BE2146" s="329">
        <v>0</v>
      </c>
      <c r="BF2146" s="329">
        <v>0</v>
      </c>
      <c r="BG2146" s="329">
        <v>0</v>
      </c>
      <c r="BH2146" s="329">
        <v>0</v>
      </c>
      <c r="BI2146" s="329">
        <v>0</v>
      </c>
      <c r="BJ2146" s="329">
        <v>0</v>
      </c>
      <c r="BK2146" s="329">
        <v>0</v>
      </c>
      <c r="BL2146" s="329">
        <v>0</v>
      </c>
      <c r="BM2146" s="41"/>
      <c r="BN2146" s="111">
        <v>6.0349139999999997E-4</v>
      </c>
      <c r="BO2146" s="111">
        <v>1.8216027000000001E-4</v>
      </c>
      <c r="BP2146" s="111">
        <v>2.2446327999999999E-4</v>
      </c>
      <c r="BQ2146" s="122">
        <v>3.0524719000000001E-12</v>
      </c>
      <c r="BR2146" s="111">
        <v>1.4293578000000001E-4</v>
      </c>
      <c r="BS2146" s="122">
        <v>9.5424778000000005E-6</v>
      </c>
      <c r="BT2146" s="111">
        <v>0</v>
      </c>
      <c r="BU2146" s="122">
        <v>1.4483427999999999E-5</v>
      </c>
      <c r="BV2146" s="111">
        <v>0</v>
      </c>
      <c r="BW2146" s="122">
        <v>1.7808566E-10</v>
      </c>
      <c r="BX2146" s="111">
        <v>0</v>
      </c>
      <c r="BY2146" s="111">
        <v>0</v>
      </c>
      <c r="BZ2146" s="111">
        <v>0</v>
      </c>
      <c r="CA2146" s="122">
        <v>2.9905974E-5</v>
      </c>
      <c r="CB2146" s="111">
        <v>0</v>
      </c>
      <c r="CC2146" s="111">
        <v>0</v>
      </c>
      <c r="CD2146" s="111">
        <v>0</v>
      </c>
      <c r="CE2146" s="137"/>
      <c r="CF2146" s="136"/>
      <c r="CG2146" s="76" t="s">
        <v>6885</v>
      </c>
    </row>
    <row r="2147" spans="1:85" ht="14.5" customHeight="1">
      <c r="A2147" s="41" t="s">
        <v>7285</v>
      </c>
      <c r="B2147" s="119" t="s">
        <v>6888</v>
      </c>
      <c r="C2147" s="120" t="str">
        <f t="shared" si="748"/>
        <v>M.020.13.106</v>
      </c>
      <c r="D2147" s="135" t="s">
        <v>7280</v>
      </c>
      <c r="E2147" s="119" t="s">
        <v>6570</v>
      </c>
      <c r="F2147" s="118" t="str">
        <f t="shared" si="749"/>
        <v>Aged cheese, 48+</v>
      </c>
      <c r="G2147" s="118">
        <f t="shared" si="750"/>
        <v>3.8142945295298558</v>
      </c>
      <c r="H2147" s="118">
        <f t="shared" si="751"/>
        <v>0.15446081896311001</v>
      </c>
      <c r="I2147" s="118">
        <f t="shared" si="752"/>
        <v>1.9927637105667459</v>
      </c>
      <c r="J2147" s="326">
        <f t="shared" si="753"/>
        <v>0</v>
      </c>
      <c r="K2147" s="118">
        <v>1.6670700000000001</v>
      </c>
      <c r="L2147" s="118">
        <v>1.8028761</v>
      </c>
      <c r="M2147" s="118">
        <v>0.18988757000000001</v>
      </c>
      <c r="N2147" s="118">
        <v>0.1544604</v>
      </c>
      <c r="O2147" s="118">
        <v>0</v>
      </c>
      <c r="P2147" s="118">
        <v>0</v>
      </c>
      <c r="Q2147" s="330">
        <v>4.1896310999999999E-7</v>
      </c>
      <c r="R2147" s="330">
        <v>4.0566746E-8</v>
      </c>
      <c r="S2147" s="118">
        <v>0</v>
      </c>
      <c r="T2147" s="118">
        <v>0</v>
      </c>
      <c r="U2147" s="118">
        <v>0</v>
      </c>
      <c r="V2147" s="118">
        <v>0</v>
      </c>
      <c r="W2147" s="118">
        <v>0</v>
      </c>
      <c r="X2147" s="118">
        <v>0</v>
      </c>
      <c r="Y2147" s="41"/>
      <c r="Z2147" s="327">
        <f t="shared" si="754"/>
        <v>12.534360902255639</v>
      </c>
      <c r="AA2147" s="41"/>
      <c r="AB2147" s="111">
        <v>0</v>
      </c>
      <c r="AC2147" s="111">
        <v>0</v>
      </c>
      <c r="AD2147" s="111">
        <v>0</v>
      </c>
      <c r="AE2147" s="111">
        <v>0</v>
      </c>
      <c r="AF2147" s="111">
        <v>0</v>
      </c>
      <c r="AG2147" s="111">
        <v>0</v>
      </c>
      <c r="AH2147" s="111">
        <v>0</v>
      </c>
      <c r="AI2147" s="41"/>
      <c r="AJ2147" s="114">
        <v>0.79087465000000001</v>
      </c>
      <c r="AK2147" s="114">
        <v>0.76967052000000002</v>
      </c>
      <c r="AL2147" s="114">
        <v>2.1204127999999999E-2</v>
      </c>
      <c r="AM2147" s="114">
        <v>0</v>
      </c>
      <c r="AN2147" s="113">
        <f t="shared" si="755"/>
        <v>4.614331615E-5</v>
      </c>
      <c r="AO2147" s="112">
        <f t="shared" si="756"/>
        <v>7.8417633778620002E-8</v>
      </c>
      <c r="AP2147" s="112">
        <f t="shared" si="757"/>
        <v>0</v>
      </c>
      <c r="AQ2147" s="328">
        <v>1.1631887000000001E-5</v>
      </c>
      <c r="AR2147" s="328">
        <v>3.5096211000000003E-8</v>
      </c>
      <c r="AS2147" s="328">
        <v>9.5887862000000002E-13</v>
      </c>
      <c r="AT2147" s="329">
        <v>0</v>
      </c>
      <c r="AU2147" s="329">
        <v>0</v>
      </c>
      <c r="AV2147" s="328">
        <v>2.2967150000000001E-8</v>
      </c>
      <c r="AW2147" s="328">
        <v>3.4488462000000003E-5</v>
      </c>
      <c r="AX2147" s="328">
        <v>3.2557829000000002E-9</v>
      </c>
      <c r="AY2147" s="328">
        <v>4.0064681000000003E-8</v>
      </c>
      <c r="AZ2147" s="329">
        <v>0</v>
      </c>
      <c r="BA2147" s="329">
        <v>0</v>
      </c>
      <c r="BB2147" s="329">
        <v>0</v>
      </c>
      <c r="BC2147" s="329">
        <v>0</v>
      </c>
      <c r="BD2147" s="329">
        <v>0</v>
      </c>
      <c r="BE2147" s="329">
        <v>0</v>
      </c>
      <c r="BF2147" s="329">
        <v>0</v>
      </c>
      <c r="BG2147" s="329">
        <v>0</v>
      </c>
      <c r="BH2147" s="329">
        <v>0</v>
      </c>
      <c r="BI2147" s="329">
        <v>0</v>
      </c>
      <c r="BJ2147" s="329">
        <v>0</v>
      </c>
      <c r="BK2147" s="329">
        <v>0</v>
      </c>
      <c r="BL2147" s="329">
        <v>0</v>
      </c>
      <c r="BM2147" s="41"/>
      <c r="BN2147" s="111">
        <v>9.3997229E-4</v>
      </c>
      <c r="BO2147" s="111">
        <v>2.8377943000000002E-4</v>
      </c>
      <c r="BP2147" s="111">
        <v>3.4949124000000002E-4</v>
      </c>
      <c r="BQ2147" s="122">
        <v>4.7518581999999997E-12</v>
      </c>
      <c r="BR2147" s="111">
        <v>2.2267131999999999E-4</v>
      </c>
      <c r="BS2147" s="122">
        <v>1.4868506E-5</v>
      </c>
      <c r="BT2147" s="111">
        <v>0</v>
      </c>
      <c r="BU2147" s="122">
        <v>2.2567192000000001E-5</v>
      </c>
      <c r="BV2147" s="111">
        <v>0</v>
      </c>
      <c r="BW2147" s="122">
        <v>2.7723033000000001E-10</v>
      </c>
      <c r="BX2147" s="111">
        <v>0</v>
      </c>
      <c r="BY2147" s="111">
        <v>0</v>
      </c>
      <c r="BZ2147" s="111">
        <v>0</v>
      </c>
      <c r="CA2147" s="122">
        <v>4.6594314E-5</v>
      </c>
      <c r="CB2147" s="111">
        <v>0</v>
      </c>
      <c r="CC2147" s="111">
        <v>0</v>
      </c>
      <c r="CD2147" s="111">
        <v>0</v>
      </c>
      <c r="CE2147" s="137"/>
      <c r="CF2147" s="136"/>
      <c r="CG2147" s="76" t="s">
        <v>6885</v>
      </c>
    </row>
    <row r="2148" spans="1:85" ht="14.5" customHeight="1">
      <c r="A2148" s="41" t="s">
        <v>7282</v>
      </c>
      <c r="B2148" s="119" t="s">
        <v>6888</v>
      </c>
      <c r="C2148" s="120" t="str">
        <f t="shared" si="748"/>
        <v>M.020.13.107</v>
      </c>
      <c r="D2148" s="135" t="s">
        <v>7280</v>
      </c>
      <c r="E2148" s="119" t="s">
        <v>6570</v>
      </c>
      <c r="F2148" s="118" t="str">
        <f t="shared" si="749"/>
        <v>Cheese spread, 48+</v>
      </c>
      <c r="G2148" s="118">
        <f t="shared" si="750"/>
        <v>2.4955684440795869</v>
      </c>
      <c r="H2148" s="118">
        <f t="shared" si="751"/>
        <v>9.971818758892001E-2</v>
      </c>
      <c r="I2148" s="118">
        <f t="shared" si="752"/>
        <v>1.290008256490667</v>
      </c>
      <c r="J2148" s="326">
        <f t="shared" si="753"/>
        <v>0</v>
      </c>
      <c r="K2148" s="118">
        <v>1.105842</v>
      </c>
      <c r="L2148" s="118">
        <v>1.1673741</v>
      </c>
      <c r="M2148" s="118">
        <v>0.12263412999999999</v>
      </c>
      <c r="N2148" s="118">
        <v>9.9717914000000005E-2</v>
      </c>
      <c r="O2148" s="118">
        <v>0</v>
      </c>
      <c r="P2148" s="118">
        <v>0</v>
      </c>
      <c r="Q2148" s="330">
        <v>2.7358892E-7</v>
      </c>
      <c r="R2148" s="330">
        <v>2.6490666999999999E-8</v>
      </c>
      <c r="S2148" s="118">
        <v>0</v>
      </c>
      <c r="T2148" s="118">
        <v>0</v>
      </c>
      <c r="U2148" s="118">
        <v>0</v>
      </c>
      <c r="V2148" s="118">
        <v>0</v>
      </c>
      <c r="W2148" s="118">
        <v>0</v>
      </c>
      <c r="X2148" s="118">
        <v>0</v>
      </c>
      <c r="Y2148" s="41"/>
      <c r="Z2148" s="327">
        <f t="shared" si="754"/>
        <v>8.3146015037593983</v>
      </c>
      <c r="AA2148" s="41"/>
      <c r="AB2148" s="111">
        <v>0</v>
      </c>
      <c r="AC2148" s="111">
        <v>0</v>
      </c>
      <c r="AD2148" s="111">
        <v>0</v>
      </c>
      <c r="AE2148" s="111">
        <v>0</v>
      </c>
      <c r="AF2148" s="111">
        <v>0</v>
      </c>
      <c r="AG2148" s="111">
        <v>0</v>
      </c>
      <c r="AH2148" s="111">
        <v>0</v>
      </c>
      <c r="AI2148" s="41"/>
      <c r="AJ2148" s="114">
        <v>0.51526044999999998</v>
      </c>
      <c r="AK2148" s="114">
        <v>0.50138300999999996</v>
      </c>
      <c r="AL2148" s="114">
        <v>1.3877433E-2</v>
      </c>
      <c r="AM2148" s="114">
        <v>0</v>
      </c>
      <c r="AN2148" s="113">
        <f t="shared" si="755"/>
        <v>3.0058933737000001E-5</v>
      </c>
      <c r="AO2148" s="112">
        <f t="shared" si="756"/>
        <v>5.132186826704E-8</v>
      </c>
      <c r="AP2148" s="112">
        <f t="shared" si="757"/>
        <v>0</v>
      </c>
      <c r="AQ2148" s="328">
        <v>7.7159504E-6</v>
      </c>
      <c r="AR2148" s="328">
        <v>2.3280885000000002E-8</v>
      </c>
      <c r="AS2148" s="328">
        <v>6.3606703999999996E-13</v>
      </c>
      <c r="AT2148" s="329">
        <v>0</v>
      </c>
      <c r="AU2148" s="329">
        <v>0</v>
      </c>
      <c r="AV2148" s="328">
        <v>1.4827336999999999E-8</v>
      </c>
      <c r="AW2148" s="328">
        <v>2.2328156E-5</v>
      </c>
      <c r="AX2148" s="328">
        <v>2.1018971999999999E-9</v>
      </c>
      <c r="AY2148" s="328">
        <v>2.5938450000000002E-8</v>
      </c>
      <c r="AZ2148" s="329">
        <v>0</v>
      </c>
      <c r="BA2148" s="329">
        <v>0</v>
      </c>
      <c r="BB2148" s="329">
        <v>0</v>
      </c>
      <c r="BC2148" s="329">
        <v>0</v>
      </c>
      <c r="BD2148" s="329">
        <v>0</v>
      </c>
      <c r="BE2148" s="329">
        <v>0</v>
      </c>
      <c r="BF2148" s="329">
        <v>0</v>
      </c>
      <c r="BG2148" s="329">
        <v>0</v>
      </c>
      <c r="BH2148" s="329">
        <v>0</v>
      </c>
      <c r="BI2148" s="329">
        <v>0</v>
      </c>
      <c r="BJ2148" s="329">
        <v>0</v>
      </c>
      <c r="BK2148" s="329">
        <v>0</v>
      </c>
      <c r="BL2148" s="329">
        <v>0</v>
      </c>
      <c r="BM2148" s="41"/>
      <c r="BN2148" s="111">
        <v>6.1399347999999999E-4</v>
      </c>
      <c r="BO2148" s="111">
        <v>1.8370908E-4</v>
      </c>
      <c r="BP2148" s="111">
        <v>2.3183316000000001E-4</v>
      </c>
      <c r="BQ2148" s="122">
        <v>3.1030316000000001E-12</v>
      </c>
      <c r="BR2148" s="111">
        <v>1.4416949E-4</v>
      </c>
      <c r="BS2148" s="122">
        <v>9.5989420000000004E-6</v>
      </c>
      <c r="BT2148" s="111">
        <v>0</v>
      </c>
      <c r="BU2148" s="122">
        <v>1.4569128000000001E-5</v>
      </c>
      <c r="BV2148" s="111">
        <v>0</v>
      </c>
      <c r="BW2148" s="122">
        <v>1.8103538E-10</v>
      </c>
      <c r="BX2148" s="111">
        <v>0</v>
      </c>
      <c r="BY2148" s="111">
        <v>0</v>
      </c>
      <c r="BZ2148" s="111">
        <v>0</v>
      </c>
      <c r="CA2148" s="122">
        <v>3.0113502000000001E-5</v>
      </c>
      <c r="CB2148" s="111">
        <v>0</v>
      </c>
      <c r="CC2148" s="111">
        <v>0</v>
      </c>
      <c r="CD2148" s="111">
        <v>0</v>
      </c>
      <c r="CE2148" s="137"/>
      <c r="CF2148" s="136"/>
      <c r="CG2148" s="76" t="s">
        <v>6885</v>
      </c>
    </row>
    <row r="2149" spans="1:85" ht="14.5" customHeight="1">
      <c r="B2149" s="119" t="s">
        <v>6888</v>
      </c>
      <c r="C2149" s="133" t="s">
        <v>7278</v>
      </c>
      <c r="D2149" s="133" t="s">
        <v>7275</v>
      </c>
      <c r="G2149" s="41"/>
      <c r="H2149" s="41"/>
      <c r="I2149" s="41"/>
      <c r="J2149" s="41"/>
      <c r="K2149" s="41"/>
      <c r="L2149" s="41"/>
      <c r="M2149" s="41"/>
      <c r="N2149" s="41"/>
      <c r="O2149" s="41"/>
      <c r="P2149" s="41"/>
      <c r="Q2149" s="41"/>
      <c r="R2149" s="41"/>
      <c r="S2149" s="41"/>
      <c r="T2149" s="41"/>
      <c r="U2149" s="41"/>
      <c r="V2149" s="41"/>
      <c r="W2149" s="41"/>
      <c r="X2149" s="41"/>
      <c r="Y2149" s="41"/>
      <c r="Z2149" s="41"/>
      <c r="AA2149" s="41"/>
      <c r="AB2149" s="41"/>
      <c r="AC2149" s="41"/>
      <c r="AD2149" s="41"/>
      <c r="AE2149" s="41"/>
      <c r="AF2149" s="41"/>
      <c r="AG2149" s="41"/>
      <c r="AH2149" s="41"/>
      <c r="AI2149" s="41"/>
      <c r="AJ2149" s="41"/>
      <c r="AK2149" s="41"/>
      <c r="AL2149" s="41"/>
      <c r="AM2149" s="41"/>
      <c r="AN2149" s="41"/>
      <c r="AO2149" s="41"/>
      <c r="AP2149" s="41"/>
      <c r="AQ2149" s="41"/>
      <c r="AR2149" s="41"/>
      <c r="AS2149" s="41"/>
      <c r="AT2149" s="41"/>
      <c r="AU2149" s="41"/>
      <c r="AV2149" s="41"/>
      <c r="AW2149" s="41"/>
      <c r="AX2149" s="41"/>
      <c r="AY2149" s="41"/>
      <c r="AZ2149" s="41"/>
      <c r="BA2149" s="41"/>
      <c r="BB2149" s="41"/>
      <c r="BC2149" s="41"/>
      <c r="BD2149" s="41"/>
      <c r="BE2149" s="41"/>
      <c r="BF2149" s="41"/>
      <c r="BG2149" s="41"/>
      <c r="BH2149" s="41"/>
      <c r="BI2149" s="41"/>
      <c r="BJ2149" s="41"/>
      <c r="BK2149" s="41"/>
      <c r="BL2149" s="41"/>
      <c r="BM2149" s="41"/>
      <c r="BN2149" s="41"/>
      <c r="BO2149" s="41"/>
      <c r="BP2149" s="41"/>
      <c r="BQ2149" s="41"/>
      <c r="BR2149" s="41"/>
      <c r="BS2149" s="41"/>
      <c r="BT2149" s="41"/>
      <c r="BU2149" s="41"/>
      <c r="BV2149" s="41"/>
      <c r="BW2149" s="41"/>
      <c r="BX2149" s="41"/>
      <c r="BY2149" s="41"/>
      <c r="BZ2149" s="41"/>
      <c r="CA2149" s="41"/>
      <c r="CB2149" s="41"/>
      <c r="CC2149" s="41"/>
      <c r="CD2149" s="41"/>
      <c r="CE2149" s="130"/>
      <c r="CF2149" s="105"/>
    </row>
    <row r="2150" spans="1:85" ht="14.5" customHeight="1">
      <c r="A2150" s="41" t="s">
        <v>7277</v>
      </c>
      <c r="B2150" s="119" t="s">
        <v>6888</v>
      </c>
      <c r="C2150" s="120" t="str">
        <f>MID(A2150,1,12)</f>
        <v>M.020.14.101</v>
      </c>
      <c r="D2150" s="135" t="s">
        <v>7275</v>
      </c>
      <c r="E2150" s="119" t="s">
        <v>6570</v>
      </c>
      <c r="F2150" s="118" t="str">
        <f>MID(A2150, 21,85)</f>
        <v>Stock cube, vegetable</v>
      </c>
      <c r="G2150" s="118">
        <f>H2150+I2150+J2150+K2150</f>
        <v>0.35841299579016395</v>
      </c>
      <c r="H2150" s="118">
        <f>N2150+O2150+P2150+Q2150</f>
        <v>9.7025642284500006E-3</v>
      </c>
      <c r="I2150" s="118">
        <f>L2150+M2150+R2150</f>
        <v>8.1629571561713993E-2</v>
      </c>
      <c r="J2150" s="326">
        <f>S2150+IF(T2150="x",0,T2150)+IF(U2150="x",0,U2150)+IF(V2150="x",0,V2150)+W2150+X2150</f>
        <v>0</v>
      </c>
      <c r="K2150" s="118">
        <v>0.26708085999999998</v>
      </c>
      <c r="L2150" s="118">
        <v>6.7170251E-2</v>
      </c>
      <c r="M2150" s="118">
        <v>1.4459301000000001E-2</v>
      </c>
      <c r="N2150" s="118">
        <v>9.7023622E-3</v>
      </c>
      <c r="O2150" s="118">
        <v>0</v>
      </c>
      <c r="P2150" s="118">
        <v>0</v>
      </c>
      <c r="Q2150" s="330">
        <v>2.0202845000000001E-7</v>
      </c>
      <c r="R2150" s="330">
        <v>1.9561714000000002E-8</v>
      </c>
      <c r="S2150" s="118">
        <v>0</v>
      </c>
      <c r="T2150" s="118">
        <v>0</v>
      </c>
      <c r="U2150" s="118">
        <v>0</v>
      </c>
      <c r="V2150" s="118">
        <v>0</v>
      </c>
      <c r="W2150" s="118">
        <v>0</v>
      </c>
      <c r="X2150" s="118">
        <v>0</v>
      </c>
      <c r="Y2150" s="41"/>
      <c r="Z2150" s="327">
        <f>K2150/0.133</f>
        <v>2.0081267669172931</v>
      </c>
      <c r="AA2150" s="41"/>
      <c r="AB2150" s="111">
        <v>0</v>
      </c>
      <c r="AC2150" s="111">
        <v>0</v>
      </c>
      <c r="AD2150" s="111">
        <v>0</v>
      </c>
      <c r="AE2150" s="111">
        <v>0</v>
      </c>
      <c r="AF2150" s="111">
        <v>0</v>
      </c>
      <c r="AG2150" s="111">
        <v>0</v>
      </c>
      <c r="AH2150" s="111">
        <v>0</v>
      </c>
      <c r="AI2150" s="41"/>
      <c r="AJ2150" s="114">
        <v>5.5278039000000001E-2</v>
      </c>
      <c r="AK2150" s="114">
        <v>5.3285370999999998E-2</v>
      </c>
      <c r="AL2150" s="114">
        <v>1.9926684000000001E-3</v>
      </c>
      <c r="AM2150" s="114">
        <v>0</v>
      </c>
      <c r="AN2150" s="113">
        <f>AQ2150+AT2150+AU2150+AV2150+AW2150+BE2150+BF2150+BJ2150</f>
        <v>3.1945666714999999E-6</v>
      </c>
      <c r="AO2150" s="112">
        <f>AR2150+AS2150+AX2150+AY2150+AZ2150+BA2150+BB2150+BC2150+BD2150+BG2150+BK2150+BL2150</f>
        <v>7.3693359016999993E-9</v>
      </c>
      <c r="AP2150" s="112">
        <f>BH2150+BI2150</f>
        <v>0</v>
      </c>
      <c r="AQ2150" s="328">
        <v>1.8635417000000001E-6</v>
      </c>
      <c r="AR2150" s="328">
        <v>5.6227549999999998E-9</v>
      </c>
      <c r="AS2150" s="328">
        <v>1.536217E-13</v>
      </c>
      <c r="AT2150" s="329">
        <v>0</v>
      </c>
      <c r="AU2150" s="329">
        <v>0</v>
      </c>
      <c r="AV2150" s="328">
        <v>1.4426715E-9</v>
      </c>
      <c r="AW2150" s="328">
        <v>1.3295822999999999E-6</v>
      </c>
      <c r="AX2150" s="328">
        <v>2.0451058E-10</v>
      </c>
      <c r="AY2150" s="328">
        <v>1.5419167E-9</v>
      </c>
      <c r="AZ2150" s="329">
        <v>0</v>
      </c>
      <c r="BA2150" s="329">
        <v>0</v>
      </c>
      <c r="BB2150" s="329">
        <v>0</v>
      </c>
      <c r="BC2150" s="329">
        <v>0</v>
      </c>
      <c r="BD2150" s="329">
        <v>0</v>
      </c>
      <c r="BE2150" s="329">
        <v>0</v>
      </c>
      <c r="BF2150" s="329">
        <v>0</v>
      </c>
      <c r="BG2150" s="329">
        <v>0</v>
      </c>
      <c r="BH2150" s="329">
        <v>0</v>
      </c>
      <c r="BI2150" s="329">
        <v>0</v>
      </c>
      <c r="BJ2150" s="329">
        <v>0</v>
      </c>
      <c r="BK2150" s="329">
        <v>0</v>
      </c>
      <c r="BL2150" s="329">
        <v>0</v>
      </c>
      <c r="BM2150" s="41"/>
      <c r="BN2150" s="122">
        <v>8.0390978999999999E-5</v>
      </c>
      <c r="BO2150" s="122">
        <v>1.1105407E-5</v>
      </c>
      <c r="BP2150" s="122">
        <v>5.5991903000000003E-5</v>
      </c>
      <c r="BQ2150" s="122">
        <v>2.2913963E-12</v>
      </c>
      <c r="BR2150" s="122">
        <v>8.4514455999999995E-6</v>
      </c>
      <c r="BS2150" s="122">
        <v>9.3395869000000005E-7</v>
      </c>
      <c r="BT2150" s="111">
        <v>0</v>
      </c>
      <c r="BU2150" s="122">
        <v>1.4175483000000001E-6</v>
      </c>
      <c r="BV2150" s="111">
        <v>0</v>
      </c>
      <c r="BW2150" s="122">
        <v>1.336834E-10</v>
      </c>
      <c r="BX2150" s="111">
        <v>0</v>
      </c>
      <c r="BY2150" s="111">
        <v>0</v>
      </c>
      <c r="BZ2150" s="111">
        <v>0</v>
      </c>
      <c r="CA2150" s="122">
        <v>2.4905802000000001E-6</v>
      </c>
      <c r="CB2150" s="111">
        <v>0</v>
      </c>
      <c r="CC2150" s="111">
        <v>0</v>
      </c>
      <c r="CD2150" s="111">
        <v>0</v>
      </c>
      <c r="CE2150" s="137"/>
      <c r="CF2150" s="136"/>
      <c r="CG2150" s="76" t="s">
        <v>6885</v>
      </c>
    </row>
    <row r="2151" spans="1:85" ht="14.5" customHeight="1">
      <c r="B2151" s="119" t="s">
        <v>6888</v>
      </c>
      <c r="C2151" s="133" t="s">
        <v>7273</v>
      </c>
      <c r="D2151" s="133" t="s">
        <v>7225</v>
      </c>
      <c r="G2151" s="41"/>
      <c r="H2151" s="41"/>
      <c r="I2151" s="41"/>
      <c r="J2151" s="41"/>
      <c r="K2151" s="41"/>
      <c r="L2151" s="41"/>
      <c r="M2151" s="41"/>
      <c r="N2151" s="41"/>
      <c r="O2151" s="41"/>
      <c r="P2151" s="41"/>
      <c r="Q2151" s="41"/>
      <c r="R2151" s="41"/>
      <c r="S2151" s="41"/>
      <c r="T2151" s="41"/>
      <c r="U2151" s="41"/>
      <c r="V2151" s="41"/>
      <c r="W2151" s="41"/>
      <c r="X2151" s="41"/>
      <c r="Y2151" s="41"/>
      <c r="Z2151" s="41"/>
      <c r="AA2151" s="41"/>
      <c r="AB2151" s="41"/>
      <c r="AC2151" s="41"/>
      <c r="AD2151" s="41"/>
      <c r="AE2151" s="41"/>
      <c r="AF2151" s="41"/>
      <c r="AG2151" s="41"/>
      <c r="AH2151" s="41"/>
      <c r="AI2151" s="41"/>
      <c r="AJ2151" s="41"/>
      <c r="AK2151" s="41"/>
      <c r="AL2151" s="41"/>
      <c r="AM2151" s="41"/>
      <c r="AN2151" s="41"/>
      <c r="AO2151" s="41"/>
      <c r="AP2151" s="41"/>
      <c r="AQ2151" s="41"/>
      <c r="AR2151" s="41"/>
      <c r="AS2151" s="41"/>
      <c r="AT2151" s="41"/>
      <c r="AU2151" s="41"/>
      <c r="AV2151" s="41"/>
      <c r="AW2151" s="41"/>
      <c r="AX2151" s="41"/>
      <c r="AY2151" s="41"/>
      <c r="AZ2151" s="41"/>
      <c r="BA2151" s="41"/>
      <c r="BB2151" s="41"/>
      <c r="BC2151" s="41"/>
      <c r="BD2151" s="41"/>
      <c r="BE2151" s="41"/>
      <c r="BF2151" s="41"/>
      <c r="BG2151" s="41"/>
      <c r="BH2151" s="41"/>
      <c r="BI2151" s="41"/>
      <c r="BJ2151" s="41"/>
      <c r="BK2151" s="41"/>
      <c r="BL2151" s="41"/>
      <c r="BM2151" s="41"/>
      <c r="BN2151" s="41"/>
      <c r="BO2151" s="41"/>
      <c r="BP2151" s="41"/>
      <c r="BQ2151" s="41"/>
      <c r="BR2151" s="41"/>
      <c r="BS2151" s="41"/>
      <c r="BT2151" s="41"/>
      <c r="BU2151" s="41"/>
      <c r="BV2151" s="41"/>
      <c r="BW2151" s="41"/>
      <c r="BX2151" s="41"/>
      <c r="BY2151" s="41"/>
      <c r="BZ2151" s="41"/>
      <c r="CA2151" s="41"/>
      <c r="CB2151" s="41"/>
      <c r="CC2151" s="41"/>
      <c r="CD2151" s="41"/>
      <c r="CE2151" s="130"/>
      <c r="CF2151" s="105"/>
    </row>
    <row r="2152" spans="1:85" ht="14.5" customHeight="1">
      <c r="A2152" s="41" t="s">
        <v>7272</v>
      </c>
      <c r="B2152" s="119" t="s">
        <v>6888</v>
      </c>
      <c r="C2152" s="120" t="str">
        <f t="shared" ref="C2152:C2167" si="758">MID(A2152,1,12)</f>
        <v>M.020.15.101</v>
      </c>
      <c r="D2152" s="135" t="s">
        <v>7225</v>
      </c>
      <c r="E2152" s="119" t="s">
        <v>6570</v>
      </c>
      <c r="F2152" s="118" t="str">
        <f t="shared" ref="F2152:F2167" si="759">MID(A2152, 21,85)</f>
        <v>Milk, churn</v>
      </c>
      <c r="G2152" s="118">
        <f t="shared" ref="G2152:G2167" si="760">H2152+I2152+J2152+K2152</f>
        <v>0.38267651818221404</v>
      </c>
      <c r="H2152" s="118">
        <f t="shared" ref="H2152:H2167" si="761">N2152+O2152+P2152+Q2152</f>
        <v>1.4869292840466999E-2</v>
      </c>
      <c r="I2152" s="118">
        <f t="shared" ref="I2152:I2167" si="762">L2152+M2152+R2152</f>
        <v>0.194369905341747</v>
      </c>
      <c r="J2152" s="326">
        <f t="shared" ref="J2152:J2167" si="763">S2152+IF(T2152="x",0,T2152)+IF(U2152="x",0,U2152)+IF(V2152="x",0,V2152)+W2152+X2152</f>
        <v>0</v>
      </c>
      <c r="K2152" s="118">
        <v>0.17343732000000001</v>
      </c>
      <c r="L2152" s="118">
        <v>0.17602527000000001</v>
      </c>
      <c r="M2152" s="118">
        <v>1.8344631E-2</v>
      </c>
      <c r="N2152" s="118">
        <v>1.4869248E-2</v>
      </c>
      <c r="O2152" s="118">
        <v>0</v>
      </c>
      <c r="P2152" s="118">
        <v>0</v>
      </c>
      <c r="Q2152" s="330">
        <v>4.4840467000000003E-8</v>
      </c>
      <c r="R2152" s="330">
        <v>4.3417469999999997E-9</v>
      </c>
      <c r="S2152" s="118">
        <v>0</v>
      </c>
      <c r="T2152" s="118">
        <v>0</v>
      </c>
      <c r="U2152" s="118">
        <v>0</v>
      </c>
      <c r="V2152" s="118">
        <v>0</v>
      </c>
      <c r="W2152" s="118">
        <v>0</v>
      </c>
      <c r="X2152" s="118">
        <v>0</v>
      </c>
      <c r="Y2152" s="41"/>
      <c r="Z2152" s="327">
        <f t="shared" ref="Z2152:Z2167" si="764">K2152/0.133</f>
        <v>1.3040399999999999</v>
      </c>
      <c r="AA2152" s="41"/>
      <c r="AB2152" s="111">
        <v>0</v>
      </c>
      <c r="AC2152" s="111">
        <v>0</v>
      </c>
      <c r="AD2152" s="111">
        <v>0</v>
      </c>
      <c r="AE2152" s="111">
        <v>0</v>
      </c>
      <c r="AF2152" s="111">
        <v>0</v>
      </c>
      <c r="AG2152" s="111">
        <v>0</v>
      </c>
      <c r="AH2152" s="111">
        <v>0</v>
      </c>
      <c r="AI2152" s="41"/>
      <c r="AJ2152" s="114">
        <v>7.8478084000000004E-2</v>
      </c>
      <c r="AK2152" s="114">
        <v>7.6348970000000002E-2</v>
      </c>
      <c r="AL2152" s="114">
        <v>2.1291138E-3</v>
      </c>
      <c r="AM2152" s="114">
        <v>0</v>
      </c>
      <c r="AN2152" s="113">
        <f t="shared" ref="AN2152:AN2167" si="765">AQ2152+AT2152+AU2152+AV2152+AW2152+BE2152+BF2152+BJ2152</f>
        <v>4.5772763501999999E-6</v>
      </c>
      <c r="AO2152" s="112">
        <f t="shared" ref="AO2152:AO2167" si="766">AR2152+AS2152+AX2152+AY2152+AZ2152+BA2152+BB2152+BC2152+BD2152+BG2152+BK2152+BL2152</f>
        <v>7.8739416790609993E-9</v>
      </c>
      <c r="AP2152" s="112">
        <f t="shared" ref="AP2152:AP2167" si="767">BH2152+BI2152</f>
        <v>0</v>
      </c>
      <c r="AQ2152" s="328">
        <v>1.2101491000000001E-6</v>
      </c>
      <c r="AR2152" s="328">
        <v>3.6513120000000001E-9</v>
      </c>
      <c r="AS2152" s="328">
        <v>9.9759060999999995E-14</v>
      </c>
      <c r="AT2152" s="329">
        <v>0</v>
      </c>
      <c r="AU2152" s="329">
        <v>0</v>
      </c>
      <c r="AV2152" s="328">
        <v>2.2109502000000002E-9</v>
      </c>
      <c r="AW2152" s="328">
        <v>3.3649163E-6</v>
      </c>
      <c r="AX2152" s="328">
        <v>3.1342042E-10</v>
      </c>
      <c r="AY2152" s="328">
        <v>3.9091094999999998E-9</v>
      </c>
      <c r="AZ2152" s="329">
        <v>0</v>
      </c>
      <c r="BA2152" s="329">
        <v>0</v>
      </c>
      <c r="BB2152" s="329">
        <v>0</v>
      </c>
      <c r="BC2152" s="329">
        <v>0</v>
      </c>
      <c r="BD2152" s="329">
        <v>0</v>
      </c>
      <c r="BE2152" s="329">
        <v>0</v>
      </c>
      <c r="BF2152" s="329">
        <v>0</v>
      </c>
      <c r="BG2152" s="329">
        <v>0</v>
      </c>
      <c r="BH2152" s="329">
        <v>0</v>
      </c>
      <c r="BI2152" s="329">
        <v>0</v>
      </c>
      <c r="BJ2152" s="329">
        <v>0</v>
      </c>
      <c r="BK2152" s="329">
        <v>0</v>
      </c>
      <c r="BL2152" s="329">
        <v>0</v>
      </c>
      <c r="BM2152" s="41"/>
      <c r="BN2152" s="122">
        <v>9.3883579999999995E-5</v>
      </c>
      <c r="BO2152" s="122">
        <v>2.7678487E-5</v>
      </c>
      <c r="BP2152" s="122">
        <v>3.6360096E-5</v>
      </c>
      <c r="BQ2152" s="122">
        <v>5.0857828999999998E-13</v>
      </c>
      <c r="BR2152" s="122">
        <v>2.173237E-5</v>
      </c>
      <c r="BS2152" s="122">
        <v>1.4313280000000001E-6</v>
      </c>
      <c r="BT2152" s="111">
        <v>0</v>
      </c>
      <c r="BU2152" s="122">
        <v>2.1724478999999998E-6</v>
      </c>
      <c r="BV2152" s="111">
        <v>0</v>
      </c>
      <c r="BW2152" s="122">
        <v>2.9671197999999999E-11</v>
      </c>
      <c r="BX2152" s="111">
        <v>0</v>
      </c>
      <c r="BY2152" s="111">
        <v>0</v>
      </c>
      <c r="BZ2152" s="111">
        <v>0</v>
      </c>
      <c r="CA2152" s="122">
        <v>4.5088217000000003E-6</v>
      </c>
      <c r="CB2152" s="111">
        <v>0</v>
      </c>
      <c r="CC2152" s="111">
        <v>0</v>
      </c>
      <c r="CD2152" s="111">
        <v>0</v>
      </c>
      <c r="CE2152" s="137"/>
      <c r="CF2152" s="136"/>
      <c r="CG2152" s="76" t="s">
        <v>6885</v>
      </c>
    </row>
    <row r="2153" spans="1:85" ht="14.5" customHeight="1">
      <c r="A2153" s="41" t="s">
        <v>7269</v>
      </c>
      <c r="B2153" s="119" t="s">
        <v>6888</v>
      </c>
      <c r="C2153" s="120" t="str">
        <f t="shared" si="758"/>
        <v>M.020.15.102</v>
      </c>
      <c r="D2153" s="135" t="s">
        <v>7225</v>
      </c>
      <c r="E2153" s="119" t="s">
        <v>6570</v>
      </c>
      <c r="F2153" s="118" t="str">
        <f t="shared" si="759"/>
        <v>Cream</v>
      </c>
      <c r="G2153" s="118">
        <f t="shared" si="760"/>
        <v>1.255532670773454</v>
      </c>
      <c r="H2153" s="118">
        <f t="shared" si="761"/>
        <v>5.1191932021959999E-2</v>
      </c>
      <c r="I2153" s="118">
        <f t="shared" si="762"/>
        <v>0.66069117875149397</v>
      </c>
      <c r="J2153" s="326">
        <f t="shared" si="763"/>
        <v>0</v>
      </c>
      <c r="K2153" s="118">
        <v>0.54364955999999998</v>
      </c>
      <c r="L2153" s="118">
        <v>0.59771233999999995</v>
      </c>
      <c r="M2153" s="118">
        <v>6.2978825000000002E-2</v>
      </c>
      <c r="N2153" s="118">
        <v>5.1191790000000001E-2</v>
      </c>
      <c r="O2153" s="118">
        <v>0</v>
      </c>
      <c r="P2153" s="118">
        <v>0</v>
      </c>
      <c r="Q2153" s="330">
        <v>1.4202196000000001E-7</v>
      </c>
      <c r="R2153" s="330">
        <v>1.3751494E-8</v>
      </c>
      <c r="S2153" s="118">
        <v>0</v>
      </c>
      <c r="T2153" s="118">
        <v>0</v>
      </c>
      <c r="U2153" s="118">
        <v>0</v>
      </c>
      <c r="V2153" s="118">
        <v>0</v>
      </c>
      <c r="W2153" s="118">
        <v>0</v>
      </c>
      <c r="X2153" s="118">
        <v>0</v>
      </c>
      <c r="Y2153" s="41"/>
      <c r="Z2153" s="327">
        <f t="shared" si="764"/>
        <v>4.0875906766917289</v>
      </c>
      <c r="AA2153" s="41"/>
      <c r="AB2153" s="111">
        <v>0</v>
      </c>
      <c r="AC2153" s="111">
        <v>0</v>
      </c>
      <c r="AD2153" s="111">
        <v>0</v>
      </c>
      <c r="AE2153" s="111">
        <v>0</v>
      </c>
      <c r="AF2153" s="111">
        <v>0</v>
      </c>
      <c r="AG2153" s="111">
        <v>0</v>
      </c>
      <c r="AH2153" s="111">
        <v>0</v>
      </c>
      <c r="AI2153" s="41"/>
      <c r="AJ2153" s="114">
        <v>0.26109400999999999</v>
      </c>
      <c r="AK2153" s="114">
        <v>0.25411576000000002</v>
      </c>
      <c r="AL2153" s="114">
        <v>6.9782532999999999E-3</v>
      </c>
      <c r="AM2153" s="114">
        <v>0</v>
      </c>
      <c r="AN2153" s="113">
        <f t="shared" si="765"/>
        <v>1.5234757951100001E-5</v>
      </c>
      <c r="AO2153" s="112">
        <f t="shared" si="766"/>
        <v>2.5807150300690002E-8</v>
      </c>
      <c r="AP2153" s="112">
        <f t="shared" si="767"/>
        <v>0</v>
      </c>
      <c r="AQ2153" s="328">
        <v>3.7932841000000001E-6</v>
      </c>
      <c r="AR2153" s="328">
        <v>1.1445254000000001E-8</v>
      </c>
      <c r="AS2153" s="328">
        <v>3.1270068999999998E-13</v>
      </c>
      <c r="AT2153" s="329">
        <v>0</v>
      </c>
      <c r="AU2153" s="329">
        <v>0</v>
      </c>
      <c r="AV2153" s="328">
        <v>7.6118510999999995E-9</v>
      </c>
      <c r="AW2153" s="328">
        <v>1.1433862E-5</v>
      </c>
      <c r="AX2153" s="328">
        <v>1.0790426E-9</v>
      </c>
      <c r="AY2153" s="328">
        <v>1.3282541E-8</v>
      </c>
      <c r="AZ2153" s="329">
        <v>0</v>
      </c>
      <c r="BA2153" s="329">
        <v>0</v>
      </c>
      <c r="BB2153" s="329">
        <v>0</v>
      </c>
      <c r="BC2153" s="329">
        <v>0</v>
      </c>
      <c r="BD2153" s="329">
        <v>0</v>
      </c>
      <c r="BE2153" s="329">
        <v>0</v>
      </c>
      <c r="BF2153" s="329">
        <v>0</v>
      </c>
      <c r="BG2153" s="329">
        <v>0</v>
      </c>
      <c r="BH2153" s="329">
        <v>0</v>
      </c>
      <c r="BI2153" s="329">
        <v>0</v>
      </c>
      <c r="BJ2153" s="329">
        <v>0</v>
      </c>
      <c r="BK2153" s="329">
        <v>0</v>
      </c>
      <c r="BL2153" s="329">
        <v>0</v>
      </c>
      <c r="BM2153" s="41"/>
      <c r="BN2153" s="111">
        <v>3.0972638000000002E-4</v>
      </c>
      <c r="BO2153" s="122">
        <v>9.4079879000000003E-5</v>
      </c>
      <c r="BP2153" s="111">
        <v>1.1397287000000001E-4</v>
      </c>
      <c r="BQ2153" s="122">
        <v>1.6108058000000001E-12</v>
      </c>
      <c r="BR2153" s="122">
        <v>7.3822156999999995E-5</v>
      </c>
      <c r="BS2153" s="122">
        <v>4.9277706999999997E-6</v>
      </c>
      <c r="BT2153" s="111">
        <v>0</v>
      </c>
      <c r="BU2153" s="122">
        <v>7.4792954999999999E-6</v>
      </c>
      <c r="BV2153" s="111">
        <v>0</v>
      </c>
      <c r="BW2153" s="122">
        <v>9.3976757000000003E-11</v>
      </c>
      <c r="BX2153" s="111">
        <v>0</v>
      </c>
      <c r="BY2153" s="111">
        <v>0</v>
      </c>
      <c r="BZ2153" s="111">
        <v>0</v>
      </c>
      <c r="CA2153" s="122">
        <v>1.5444311000000001E-5</v>
      </c>
      <c r="CB2153" s="111">
        <v>0</v>
      </c>
      <c r="CC2153" s="111">
        <v>0</v>
      </c>
      <c r="CD2153" s="111">
        <v>0</v>
      </c>
      <c r="CE2153" s="137"/>
      <c r="CF2153" s="136"/>
      <c r="CG2153" s="76" t="s">
        <v>6885</v>
      </c>
    </row>
    <row r="2154" spans="1:85" ht="14.5" customHeight="1">
      <c r="A2154" s="41" t="s">
        <v>7266</v>
      </c>
      <c r="B2154" s="119" t="s">
        <v>6888</v>
      </c>
      <c r="C2154" s="120" t="str">
        <f t="shared" si="758"/>
        <v>M.020.15.103</v>
      </c>
      <c r="D2154" s="135" t="s">
        <v>7225</v>
      </c>
      <c r="E2154" s="119" t="s">
        <v>6570</v>
      </c>
      <c r="F2154" s="118" t="str">
        <f t="shared" si="759"/>
        <v>Custard, full variety of flavors</v>
      </c>
      <c r="G2154" s="118">
        <f t="shared" si="760"/>
        <v>0.4713751000205525</v>
      </c>
      <c r="H2154" s="118">
        <f t="shared" si="761"/>
        <v>1.6742834839221999E-2</v>
      </c>
      <c r="I2154" s="118">
        <f t="shared" si="762"/>
        <v>0.2143649651813305</v>
      </c>
      <c r="J2154" s="326">
        <f t="shared" si="763"/>
        <v>0</v>
      </c>
      <c r="K2154" s="118">
        <v>0.24026729999999999</v>
      </c>
      <c r="L2154" s="118">
        <v>0.19351657999999999</v>
      </c>
      <c r="M2154" s="118">
        <v>2.0848379E-2</v>
      </c>
      <c r="N2154" s="118">
        <v>1.6742771E-2</v>
      </c>
      <c r="O2154" s="118">
        <v>0</v>
      </c>
      <c r="P2154" s="118">
        <v>0</v>
      </c>
      <c r="Q2154" s="330">
        <v>6.3839222000000005E-8</v>
      </c>
      <c r="R2154" s="330">
        <v>6.1813305000000004E-9</v>
      </c>
      <c r="S2154" s="118">
        <v>0</v>
      </c>
      <c r="T2154" s="118">
        <v>0</v>
      </c>
      <c r="U2154" s="118">
        <v>0</v>
      </c>
      <c r="V2154" s="118">
        <v>0</v>
      </c>
      <c r="W2154" s="118">
        <v>0</v>
      </c>
      <c r="X2154" s="118">
        <v>0</v>
      </c>
      <c r="Y2154" s="41"/>
      <c r="Z2154" s="327">
        <f t="shared" si="764"/>
        <v>1.8065210526315787</v>
      </c>
      <c r="AA2154" s="41"/>
      <c r="AB2154" s="111">
        <v>0</v>
      </c>
      <c r="AC2154" s="111">
        <v>0</v>
      </c>
      <c r="AD2154" s="111">
        <v>0</v>
      </c>
      <c r="AE2154" s="111">
        <v>0</v>
      </c>
      <c r="AF2154" s="111">
        <v>0</v>
      </c>
      <c r="AG2154" s="111">
        <v>0</v>
      </c>
      <c r="AH2154" s="111">
        <v>0</v>
      </c>
      <c r="AI2154" s="41"/>
      <c r="AJ2154" s="114">
        <v>9.2410053000000006E-2</v>
      </c>
      <c r="AK2154" s="114">
        <v>8.9783443000000004E-2</v>
      </c>
      <c r="AL2154" s="114">
        <v>2.6266103999999998E-3</v>
      </c>
      <c r="AM2154" s="114">
        <v>0</v>
      </c>
      <c r="AN2154" s="113">
        <f t="shared" si="765"/>
        <v>5.3827004297000006E-6</v>
      </c>
      <c r="AO2154" s="112">
        <f t="shared" si="766"/>
        <v>9.7137958588599998E-9</v>
      </c>
      <c r="AP2154" s="112">
        <f t="shared" si="767"/>
        <v>0</v>
      </c>
      <c r="AQ2154" s="328">
        <v>1.6764515E-6</v>
      </c>
      <c r="AR2154" s="328">
        <v>5.0582589000000003E-9</v>
      </c>
      <c r="AS2154" s="328">
        <v>1.3819886000000001E-13</v>
      </c>
      <c r="AT2154" s="329">
        <v>0</v>
      </c>
      <c r="AU2154" s="329">
        <v>0</v>
      </c>
      <c r="AV2154" s="328">
        <v>2.4895297000000001E-9</v>
      </c>
      <c r="AW2154" s="328">
        <v>3.7037594000000001E-6</v>
      </c>
      <c r="AX2154" s="328">
        <v>3.5291135999999998E-10</v>
      </c>
      <c r="AY2154" s="328">
        <v>4.3024874000000001E-9</v>
      </c>
      <c r="AZ2154" s="329">
        <v>0</v>
      </c>
      <c r="BA2154" s="329">
        <v>0</v>
      </c>
      <c r="BB2154" s="329">
        <v>0</v>
      </c>
      <c r="BC2154" s="329">
        <v>0</v>
      </c>
      <c r="BD2154" s="329">
        <v>0</v>
      </c>
      <c r="BE2154" s="329">
        <v>0</v>
      </c>
      <c r="BF2154" s="329">
        <v>0</v>
      </c>
      <c r="BG2154" s="329">
        <v>0</v>
      </c>
      <c r="BH2154" s="329">
        <v>0</v>
      </c>
      <c r="BI2154" s="329">
        <v>0</v>
      </c>
      <c r="BJ2154" s="329">
        <v>0</v>
      </c>
      <c r="BK2154" s="329">
        <v>0</v>
      </c>
      <c r="BL2154" s="329">
        <v>0</v>
      </c>
      <c r="BM2154" s="41"/>
      <c r="BN2154" s="111">
        <v>1.1385077E-4</v>
      </c>
      <c r="BO2154" s="122">
        <v>3.0482269E-5</v>
      </c>
      <c r="BP2154" s="122">
        <v>5.0370598999999999E-5</v>
      </c>
      <c r="BQ2154" s="122">
        <v>7.2406119000000005E-13</v>
      </c>
      <c r="BR2154" s="122">
        <v>2.3907456000000001E-5</v>
      </c>
      <c r="BS2154" s="122">
        <v>1.6116752E-6</v>
      </c>
      <c r="BT2154" s="111">
        <v>0</v>
      </c>
      <c r="BU2154" s="122">
        <v>2.4461762E-6</v>
      </c>
      <c r="BV2154" s="111">
        <v>0</v>
      </c>
      <c r="BW2154" s="122">
        <v>4.2242785E-11</v>
      </c>
      <c r="BX2154" s="111">
        <v>0</v>
      </c>
      <c r="BY2154" s="111">
        <v>0</v>
      </c>
      <c r="BZ2154" s="111">
        <v>0</v>
      </c>
      <c r="CA2154" s="122">
        <v>5.0325513999999998E-6</v>
      </c>
      <c r="CB2154" s="111">
        <v>0</v>
      </c>
      <c r="CC2154" s="111">
        <v>0</v>
      </c>
      <c r="CD2154" s="111">
        <v>0</v>
      </c>
      <c r="CE2154" s="137"/>
      <c r="CF2154" s="136"/>
      <c r="CG2154" s="76" t="s">
        <v>6885</v>
      </c>
    </row>
    <row r="2155" spans="1:85" ht="14.5" customHeight="1">
      <c r="A2155" s="41" t="s">
        <v>7263</v>
      </c>
      <c r="B2155" s="119" t="s">
        <v>6888</v>
      </c>
      <c r="C2155" s="120" t="str">
        <f t="shared" si="758"/>
        <v>M.020.15.104</v>
      </c>
      <c r="D2155" s="135" t="s">
        <v>7225</v>
      </c>
      <c r="E2155" s="119" t="s">
        <v>6570</v>
      </c>
      <c r="F2155" s="118" t="str">
        <f t="shared" si="759"/>
        <v>Custard, vanilla</v>
      </c>
      <c r="G2155" s="118">
        <f t="shared" si="760"/>
        <v>0.4713751000205525</v>
      </c>
      <c r="H2155" s="118">
        <f t="shared" si="761"/>
        <v>1.6742834839221999E-2</v>
      </c>
      <c r="I2155" s="118">
        <f t="shared" si="762"/>
        <v>0.2143649651813305</v>
      </c>
      <c r="J2155" s="326">
        <f t="shared" si="763"/>
        <v>0</v>
      </c>
      <c r="K2155" s="118">
        <v>0.24026729999999999</v>
      </c>
      <c r="L2155" s="118">
        <v>0.19351657999999999</v>
      </c>
      <c r="M2155" s="118">
        <v>2.0848379E-2</v>
      </c>
      <c r="N2155" s="118">
        <v>1.6742771E-2</v>
      </c>
      <c r="O2155" s="118">
        <v>0</v>
      </c>
      <c r="P2155" s="118">
        <v>0</v>
      </c>
      <c r="Q2155" s="330">
        <v>6.3839222000000005E-8</v>
      </c>
      <c r="R2155" s="330">
        <v>6.1813305000000004E-9</v>
      </c>
      <c r="S2155" s="118">
        <v>0</v>
      </c>
      <c r="T2155" s="118">
        <v>0</v>
      </c>
      <c r="U2155" s="118">
        <v>0</v>
      </c>
      <c r="V2155" s="118">
        <v>0</v>
      </c>
      <c r="W2155" s="118">
        <v>0</v>
      </c>
      <c r="X2155" s="118">
        <v>0</v>
      </c>
      <c r="Y2155" s="41"/>
      <c r="Z2155" s="327">
        <f t="shared" si="764"/>
        <v>1.8065210526315787</v>
      </c>
      <c r="AA2155" s="41"/>
      <c r="AB2155" s="111">
        <v>0</v>
      </c>
      <c r="AC2155" s="111">
        <v>0</v>
      </c>
      <c r="AD2155" s="111">
        <v>0</v>
      </c>
      <c r="AE2155" s="111">
        <v>0</v>
      </c>
      <c r="AF2155" s="111">
        <v>0</v>
      </c>
      <c r="AG2155" s="111">
        <v>0</v>
      </c>
      <c r="AH2155" s="111">
        <v>0</v>
      </c>
      <c r="AI2155" s="41"/>
      <c r="AJ2155" s="114">
        <v>9.2410053000000006E-2</v>
      </c>
      <c r="AK2155" s="114">
        <v>8.9783443000000004E-2</v>
      </c>
      <c r="AL2155" s="114">
        <v>2.6266103999999998E-3</v>
      </c>
      <c r="AM2155" s="114">
        <v>0</v>
      </c>
      <c r="AN2155" s="113">
        <f t="shared" si="765"/>
        <v>5.3827004297000006E-6</v>
      </c>
      <c r="AO2155" s="112">
        <f t="shared" si="766"/>
        <v>9.7137958588599998E-9</v>
      </c>
      <c r="AP2155" s="112">
        <f t="shared" si="767"/>
        <v>0</v>
      </c>
      <c r="AQ2155" s="328">
        <v>1.6764515E-6</v>
      </c>
      <c r="AR2155" s="328">
        <v>5.0582589000000003E-9</v>
      </c>
      <c r="AS2155" s="328">
        <v>1.3819886000000001E-13</v>
      </c>
      <c r="AT2155" s="329">
        <v>0</v>
      </c>
      <c r="AU2155" s="329">
        <v>0</v>
      </c>
      <c r="AV2155" s="328">
        <v>2.4895297000000001E-9</v>
      </c>
      <c r="AW2155" s="328">
        <v>3.7037594000000001E-6</v>
      </c>
      <c r="AX2155" s="328">
        <v>3.5291135999999998E-10</v>
      </c>
      <c r="AY2155" s="328">
        <v>4.3024874000000001E-9</v>
      </c>
      <c r="AZ2155" s="329">
        <v>0</v>
      </c>
      <c r="BA2155" s="329">
        <v>0</v>
      </c>
      <c r="BB2155" s="329">
        <v>0</v>
      </c>
      <c r="BC2155" s="329">
        <v>0</v>
      </c>
      <c r="BD2155" s="329">
        <v>0</v>
      </c>
      <c r="BE2155" s="329">
        <v>0</v>
      </c>
      <c r="BF2155" s="329">
        <v>0</v>
      </c>
      <c r="BG2155" s="329">
        <v>0</v>
      </c>
      <c r="BH2155" s="329">
        <v>0</v>
      </c>
      <c r="BI2155" s="329">
        <v>0</v>
      </c>
      <c r="BJ2155" s="329">
        <v>0</v>
      </c>
      <c r="BK2155" s="329">
        <v>0</v>
      </c>
      <c r="BL2155" s="329">
        <v>0</v>
      </c>
      <c r="BM2155" s="41"/>
      <c r="BN2155" s="111">
        <v>1.1385077E-4</v>
      </c>
      <c r="BO2155" s="122">
        <v>3.0482269E-5</v>
      </c>
      <c r="BP2155" s="122">
        <v>5.0370598999999999E-5</v>
      </c>
      <c r="BQ2155" s="122">
        <v>7.2406119000000005E-13</v>
      </c>
      <c r="BR2155" s="122">
        <v>2.3907456000000001E-5</v>
      </c>
      <c r="BS2155" s="122">
        <v>1.6116752E-6</v>
      </c>
      <c r="BT2155" s="111">
        <v>0</v>
      </c>
      <c r="BU2155" s="122">
        <v>2.4461762E-6</v>
      </c>
      <c r="BV2155" s="111">
        <v>0</v>
      </c>
      <c r="BW2155" s="122">
        <v>4.2242785E-11</v>
      </c>
      <c r="BX2155" s="111">
        <v>0</v>
      </c>
      <c r="BY2155" s="111">
        <v>0</v>
      </c>
      <c r="BZ2155" s="111">
        <v>0</v>
      </c>
      <c r="CA2155" s="122">
        <v>5.0325513999999998E-6</v>
      </c>
      <c r="CB2155" s="111">
        <v>0</v>
      </c>
      <c r="CC2155" s="111">
        <v>0</v>
      </c>
      <c r="CD2155" s="111">
        <v>0</v>
      </c>
      <c r="CE2155" s="137"/>
      <c r="CF2155" s="136"/>
      <c r="CG2155" s="76" t="s">
        <v>6885</v>
      </c>
    </row>
    <row r="2156" spans="1:85" ht="14.5" customHeight="1">
      <c r="A2156" s="41" t="s">
        <v>7260</v>
      </c>
      <c r="B2156" s="119" t="s">
        <v>6888</v>
      </c>
      <c r="C2156" s="120" t="str">
        <f t="shared" si="758"/>
        <v>M.020.15.105</v>
      </c>
      <c r="D2156" s="135" t="s">
        <v>7225</v>
      </c>
      <c r="E2156" s="119" t="s">
        <v>6570</v>
      </c>
      <c r="F2156" s="118" t="str">
        <f t="shared" si="759"/>
        <v>Cottage cheese, whole</v>
      </c>
      <c r="G2156" s="118">
        <f t="shared" si="760"/>
        <v>1.2247623878989369</v>
      </c>
      <c r="H2156" s="118">
        <f t="shared" si="761"/>
        <v>4.7038342283990002E-2</v>
      </c>
      <c r="I2156" s="118">
        <f t="shared" si="762"/>
        <v>0.61224745561494698</v>
      </c>
      <c r="J2156" s="326">
        <f t="shared" si="763"/>
        <v>0</v>
      </c>
      <c r="K2156" s="118">
        <v>0.56547658999999995</v>
      </c>
      <c r="L2156" s="118">
        <v>0.55438166</v>
      </c>
      <c r="M2156" s="118">
        <v>5.7865782999999997E-2</v>
      </c>
      <c r="N2156" s="118">
        <v>4.7038212000000003E-2</v>
      </c>
      <c r="O2156" s="118">
        <v>0</v>
      </c>
      <c r="P2156" s="118">
        <v>0</v>
      </c>
      <c r="Q2156" s="330">
        <v>1.3028398999999999E-7</v>
      </c>
      <c r="R2156" s="330">
        <v>1.2614947E-8</v>
      </c>
      <c r="S2156" s="118">
        <v>0</v>
      </c>
      <c r="T2156" s="118">
        <v>0</v>
      </c>
      <c r="U2156" s="118">
        <v>0</v>
      </c>
      <c r="V2156" s="118">
        <v>0</v>
      </c>
      <c r="W2156" s="118">
        <v>0</v>
      </c>
      <c r="X2156" s="118">
        <v>0</v>
      </c>
      <c r="Y2156" s="41"/>
      <c r="Z2156" s="327">
        <f t="shared" si="764"/>
        <v>4.2517036842105256</v>
      </c>
      <c r="AA2156" s="41"/>
      <c r="AB2156" s="111">
        <v>0</v>
      </c>
      <c r="AC2156" s="111">
        <v>0</v>
      </c>
      <c r="AD2156" s="111">
        <v>0</v>
      </c>
      <c r="AE2156" s="111">
        <v>0</v>
      </c>
      <c r="AF2156" s="111">
        <v>0</v>
      </c>
      <c r="AG2156" s="111">
        <v>0</v>
      </c>
      <c r="AH2156" s="111">
        <v>0</v>
      </c>
      <c r="AI2156" s="41"/>
      <c r="AJ2156" s="114">
        <v>0.24955342999999999</v>
      </c>
      <c r="AK2156" s="114">
        <v>0.24273644999999999</v>
      </c>
      <c r="AL2156" s="114">
        <v>6.8169744999999997E-3</v>
      </c>
      <c r="AM2156" s="114">
        <v>0</v>
      </c>
      <c r="AN2156" s="113">
        <f t="shared" si="765"/>
        <v>1.45525452439E-5</v>
      </c>
      <c r="AO2156" s="112">
        <f t="shared" si="766"/>
        <v>2.521070396533E-8</v>
      </c>
      <c r="AP2156" s="112">
        <f t="shared" si="767"/>
        <v>0</v>
      </c>
      <c r="AQ2156" s="328">
        <v>3.9455809999999997E-6</v>
      </c>
      <c r="AR2156" s="328">
        <v>1.1904769999999999E-8</v>
      </c>
      <c r="AS2156" s="328">
        <v>3.2525532999999999E-13</v>
      </c>
      <c r="AT2156" s="329">
        <v>0</v>
      </c>
      <c r="AU2156" s="329">
        <v>0</v>
      </c>
      <c r="AV2156" s="328">
        <v>6.9942438999999996E-9</v>
      </c>
      <c r="AW2156" s="328">
        <v>1.059997E-5</v>
      </c>
      <c r="AX2156" s="328">
        <v>9.9149171000000002E-10</v>
      </c>
      <c r="AY2156" s="328">
        <v>1.2314117E-8</v>
      </c>
      <c r="AZ2156" s="329">
        <v>0</v>
      </c>
      <c r="BA2156" s="329">
        <v>0</v>
      </c>
      <c r="BB2156" s="329">
        <v>0</v>
      </c>
      <c r="BC2156" s="329">
        <v>0</v>
      </c>
      <c r="BD2156" s="329">
        <v>0</v>
      </c>
      <c r="BE2156" s="329">
        <v>0</v>
      </c>
      <c r="BF2156" s="329">
        <v>0</v>
      </c>
      <c r="BG2156" s="329">
        <v>0</v>
      </c>
      <c r="BH2156" s="329">
        <v>0</v>
      </c>
      <c r="BI2156" s="329">
        <v>0</v>
      </c>
      <c r="BJ2156" s="329">
        <v>0</v>
      </c>
      <c r="BK2156" s="329">
        <v>0</v>
      </c>
      <c r="BL2156" s="329">
        <v>0</v>
      </c>
      <c r="BM2156" s="41"/>
      <c r="BN2156" s="111">
        <v>2.9984237000000002E-4</v>
      </c>
      <c r="BO2156" s="122">
        <v>8.7199940999999997E-5</v>
      </c>
      <c r="BP2156" s="111">
        <v>1.1854878E-4</v>
      </c>
      <c r="BQ2156" s="122">
        <v>1.4776743E-12</v>
      </c>
      <c r="BR2156" s="122">
        <v>6.8453068999999999E-5</v>
      </c>
      <c r="BS2156" s="122">
        <v>4.5279433000000003E-6</v>
      </c>
      <c r="BT2156" s="111">
        <v>0</v>
      </c>
      <c r="BU2156" s="122">
        <v>6.8724435000000003E-6</v>
      </c>
      <c r="BV2156" s="111">
        <v>0</v>
      </c>
      <c r="BW2156" s="122">
        <v>8.6209673999999998E-11</v>
      </c>
      <c r="BX2156" s="111">
        <v>0</v>
      </c>
      <c r="BY2156" s="111">
        <v>0</v>
      </c>
      <c r="BZ2156" s="111">
        <v>0</v>
      </c>
      <c r="CA2156" s="122">
        <v>1.4240108E-5</v>
      </c>
      <c r="CB2156" s="111">
        <v>0</v>
      </c>
      <c r="CC2156" s="111">
        <v>0</v>
      </c>
      <c r="CD2156" s="111">
        <v>0</v>
      </c>
      <c r="CE2156" s="137"/>
      <c r="CF2156" s="136"/>
      <c r="CG2156" s="76" t="s">
        <v>6885</v>
      </c>
    </row>
    <row r="2157" spans="1:85" ht="14.5" customHeight="1">
      <c r="A2157" s="41" t="s">
        <v>7257</v>
      </c>
      <c r="B2157" s="119" t="s">
        <v>6888</v>
      </c>
      <c r="C2157" s="120" t="str">
        <f t="shared" si="758"/>
        <v>M.020.15.106</v>
      </c>
      <c r="D2157" s="135" t="s">
        <v>7225</v>
      </c>
      <c r="E2157" s="119" t="s">
        <v>6570</v>
      </c>
      <c r="F2157" s="118" t="str">
        <f t="shared" si="759"/>
        <v>Cream/vanilla ice cream</v>
      </c>
      <c r="G2157" s="118">
        <f t="shared" si="760"/>
        <v>1.0470659729783041</v>
      </c>
      <c r="H2157" s="118">
        <f t="shared" si="761"/>
        <v>3.8767614942410003E-2</v>
      </c>
      <c r="I2157" s="118">
        <f t="shared" si="762"/>
        <v>0.49035386803589398</v>
      </c>
      <c r="J2157" s="326">
        <f t="shared" si="763"/>
        <v>0</v>
      </c>
      <c r="K2157" s="118">
        <v>0.51794448999999998</v>
      </c>
      <c r="L2157" s="118">
        <v>0.44167477999999999</v>
      </c>
      <c r="M2157" s="118">
        <v>4.8679070999999997E-2</v>
      </c>
      <c r="N2157" s="118">
        <v>3.8767439000000001E-2</v>
      </c>
      <c r="O2157" s="118">
        <v>0</v>
      </c>
      <c r="P2157" s="118">
        <v>0</v>
      </c>
      <c r="Q2157" s="330">
        <v>1.7594241000000001E-7</v>
      </c>
      <c r="R2157" s="330">
        <v>1.7035894E-8</v>
      </c>
      <c r="S2157" s="118">
        <v>0</v>
      </c>
      <c r="T2157" s="118">
        <v>0</v>
      </c>
      <c r="U2157" s="118">
        <v>0</v>
      </c>
      <c r="V2157" s="118">
        <v>0</v>
      </c>
      <c r="W2157" s="118">
        <v>0</v>
      </c>
      <c r="X2157" s="118">
        <v>0</v>
      </c>
      <c r="Y2157" s="41"/>
      <c r="Z2157" s="327">
        <f t="shared" si="764"/>
        <v>3.8943194736842104</v>
      </c>
      <c r="AA2157" s="41"/>
      <c r="AB2157" s="111">
        <v>0</v>
      </c>
      <c r="AC2157" s="111">
        <v>0</v>
      </c>
      <c r="AD2157" s="111">
        <v>0</v>
      </c>
      <c r="AE2157" s="111">
        <v>0</v>
      </c>
      <c r="AF2157" s="111">
        <v>0</v>
      </c>
      <c r="AG2157" s="111">
        <v>0</v>
      </c>
      <c r="AH2157" s="111">
        <v>0</v>
      </c>
      <c r="AI2157" s="41"/>
      <c r="AJ2157" s="114">
        <v>0.20730903000000001</v>
      </c>
      <c r="AK2157" s="114">
        <v>0.20148236999999999</v>
      </c>
      <c r="AL2157" s="114">
        <v>5.8266582000000003E-3</v>
      </c>
      <c r="AM2157" s="114">
        <v>0</v>
      </c>
      <c r="AN2157" s="113">
        <f t="shared" si="765"/>
        <v>1.2079279039399999E-5</v>
      </c>
      <c r="AO2157" s="112">
        <f t="shared" si="766"/>
        <v>2.1548292715440002E-8</v>
      </c>
      <c r="AP2157" s="112">
        <f t="shared" si="767"/>
        <v>0</v>
      </c>
      <c r="AQ2157" s="328">
        <v>3.6139284999999999E-6</v>
      </c>
      <c r="AR2157" s="328">
        <v>1.0904095E-8</v>
      </c>
      <c r="AS2157" s="328">
        <v>2.9791544000000002E-13</v>
      </c>
      <c r="AT2157" s="329">
        <v>0</v>
      </c>
      <c r="AU2157" s="329">
        <v>0</v>
      </c>
      <c r="AV2157" s="328">
        <v>5.7644393999999998E-9</v>
      </c>
      <c r="AW2157" s="328">
        <v>8.4595860999999994E-6</v>
      </c>
      <c r="AX2157" s="328">
        <v>8.1715680000000001E-10</v>
      </c>
      <c r="AY2157" s="328">
        <v>9.826743E-9</v>
      </c>
      <c r="AZ2157" s="329">
        <v>0</v>
      </c>
      <c r="BA2157" s="329">
        <v>0</v>
      </c>
      <c r="BB2157" s="329">
        <v>0</v>
      </c>
      <c r="BC2157" s="329">
        <v>0</v>
      </c>
      <c r="BD2157" s="329">
        <v>0</v>
      </c>
      <c r="BE2157" s="329">
        <v>0</v>
      </c>
      <c r="BF2157" s="329">
        <v>0</v>
      </c>
      <c r="BG2157" s="329">
        <v>0</v>
      </c>
      <c r="BH2157" s="329">
        <v>0</v>
      </c>
      <c r="BI2157" s="329">
        <v>0</v>
      </c>
      <c r="BJ2157" s="329">
        <v>0</v>
      </c>
      <c r="BK2157" s="329">
        <v>0</v>
      </c>
      <c r="BL2157" s="329">
        <v>0</v>
      </c>
      <c r="BM2157" s="41"/>
      <c r="BN2157" s="111">
        <v>2.5380561000000002E-4</v>
      </c>
      <c r="BO2157" s="122">
        <v>6.9646347E-5</v>
      </c>
      <c r="BP2157" s="111">
        <v>1.0858396E-4</v>
      </c>
      <c r="BQ2157" s="122">
        <v>1.9955299E-12</v>
      </c>
      <c r="BR2157" s="122">
        <v>5.4587267000000001E-5</v>
      </c>
      <c r="BS2157" s="122">
        <v>3.7317908000000001E-6</v>
      </c>
      <c r="BT2157" s="111">
        <v>0</v>
      </c>
      <c r="BU2157" s="122">
        <v>5.6640553999999997E-6</v>
      </c>
      <c r="BV2157" s="111">
        <v>0</v>
      </c>
      <c r="BW2157" s="122">
        <v>1.1642212000000001E-10</v>
      </c>
      <c r="BX2157" s="111">
        <v>0</v>
      </c>
      <c r="BY2157" s="111">
        <v>0</v>
      </c>
      <c r="BZ2157" s="111">
        <v>0</v>
      </c>
      <c r="CA2157" s="122">
        <v>1.1592073999999999E-5</v>
      </c>
      <c r="CB2157" s="111">
        <v>0</v>
      </c>
      <c r="CC2157" s="111">
        <v>0</v>
      </c>
      <c r="CD2157" s="111">
        <v>0</v>
      </c>
      <c r="CE2157" s="137"/>
      <c r="CF2157" s="136"/>
      <c r="CG2157" s="76" t="s">
        <v>6885</v>
      </c>
    </row>
    <row r="2158" spans="1:85" ht="14.5" customHeight="1">
      <c r="A2158" s="41" t="s">
        <v>7254</v>
      </c>
      <c r="B2158" s="119" t="s">
        <v>6888</v>
      </c>
      <c r="C2158" s="120" t="str">
        <f t="shared" si="758"/>
        <v>M.020.15.107</v>
      </c>
      <c r="D2158" s="135" t="s">
        <v>7225</v>
      </c>
      <c r="E2158" s="119" t="s">
        <v>6570</v>
      </c>
      <c r="F2158" s="118" t="str">
        <f t="shared" si="759"/>
        <v>Chocolate milk, whole</v>
      </c>
      <c r="G2158" s="118">
        <f t="shared" si="760"/>
        <v>0.57715163442781903</v>
      </c>
      <c r="H2158" s="118">
        <f t="shared" si="761"/>
        <v>2.0329834530280002E-2</v>
      </c>
      <c r="I2158" s="118">
        <f t="shared" si="762"/>
        <v>0.25566967989753903</v>
      </c>
      <c r="J2158" s="326">
        <f t="shared" si="763"/>
        <v>0</v>
      </c>
      <c r="K2158" s="118">
        <v>0.30115212000000002</v>
      </c>
      <c r="L2158" s="118">
        <v>0.22940368</v>
      </c>
      <c r="M2158" s="118">
        <v>2.6265986000000002E-2</v>
      </c>
      <c r="N2158" s="118">
        <v>2.0329691E-2</v>
      </c>
      <c r="O2158" s="118">
        <v>0</v>
      </c>
      <c r="P2158" s="118">
        <v>0</v>
      </c>
      <c r="Q2158" s="330">
        <v>1.4353028E-7</v>
      </c>
      <c r="R2158" s="330">
        <v>1.3897539E-8</v>
      </c>
      <c r="S2158" s="118">
        <v>0</v>
      </c>
      <c r="T2158" s="118">
        <v>0</v>
      </c>
      <c r="U2158" s="118">
        <v>0</v>
      </c>
      <c r="V2158" s="118">
        <v>0</v>
      </c>
      <c r="W2158" s="118">
        <v>0</v>
      </c>
      <c r="X2158" s="118">
        <v>0</v>
      </c>
      <c r="Y2158" s="41"/>
      <c r="Z2158" s="327">
        <f t="shared" si="764"/>
        <v>2.2643016541353385</v>
      </c>
      <c r="AA2158" s="41"/>
      <c r="AB2158" s="111">
        <v>0</v>
      </c>
      <c r="AC2158" s="111">
        <v>0</v>
      </c>
      <c r="AD2158" s="111">
        <v>0</v>
      </c>
      <c r="AE2158" s="111">
        <v>0</v>
      </c>
      <c r="AF2158" s="111">
        <v>0</v>
      </c>
      <c r="AG2158" s="111">
        <v>0</v>
      </c>
      <c r="AH2158" s="111">
        <v>0</v>
      </c>
      <c r="AI2158" s="41"/>
      <c r="AJ2158" s="114">
        <v>0.11163697</v>
      </c>
      <c r="AK2158" s="114">
        <v>0.10842594</v>
      </c>
      <c r="AL2158" s="114">
        <v>3.2110315999999998E-3</v>
      </c>
      <c r="AM2158" s="114">
        <v>0</v>
      </c>
      <c r="AN2158" s="113">
        <f t="shared" si="765"/>
        <v>6.5003561789999992E-6</v>
      </c>
      <c r="AO2158" s="112">
        <f t="shared" si="766"/>
        <v>1.1875116829070002E-8</v>
      </c>
      <c r="AP2158" s="112">
        <f t="shared" si="767"/>
        <v>0</v>
      </c>
      <c r="AQ2158" s="328">
        <v>2.1012718999999998E-6</v>
      </c>
      <c r="AR2158" s="328">
        <v>6.3400445000000002E-9</v>
      </c>
      <c r="AS2158" s="328">
        <v>1.7321907E-13</v>
      </c>
      <c r="AT2158" s="329">
        <v>0</v>
      </c>
      <c r="AU2158" s="329">
        <v>0</v>
      </c>
      <c r="AV2158" s="328">
        <v>3.0228789999999999E-9</v>
      </c>
      <c r="AW2158" s="328">
        <v>4.3960613999999999E-6</v>
      </c>
      <c r="AX2158" s="328">
        <v>4.2851801000000001E-10</v>
      </c>
      <c r="AY2158" s="328">
        <v>5.1063811000000002E-9</v>
      </c>
      <c r="AZ2158" s="329">
        <v>0</v>
      </c>
      <c r="BA2158" s="329">
        <v>0</v>
      </c>
      <c r="BB2158" s="329">
        <v>0</v>
      </c>
      <c r="BC2158" s="329">
        <v>0</v>
      </c>
      <c r="BD2158" s="329">
        <v>0</v>
      </c>
      <c r="BE2158" s="329">
        <v>0</v>
      </c>
      <c r="BF2158" s="329">
        <v>0</v>
      </c>
      <c r="BG2158" s="329">
        <v>0</v>
      </c>
      <c r="BH2158" s="329">
        <v>0</v>
      </c>
      <c r="BI2158" s="329">
        <v>0</v>
      </c>
      <c r="BJ2158" s="329">
        <v>0</v>
      </c>
      <c r="BK2158" s="329">
        <v>0</v>
      </c>
      <c r="BL2158" s="329">
        <v>0</v>
      </c>
      <c r="BM2158" s="41"/>
      <c r="BN2158" s="111">
        <v>1.3868012999999999E-4</v>
      </c>
      <c r="BO2158" s="122">
        <v>3.6200147999999997E-5</v>
      </c>
      <c r="BP2158" s="122">
        <v>6.3134737000000005E-5</v>
      </c>
      <c r="BQ2158" s="122">
        <v>1.6279131000000001E-12</v>
      </c>
      <c r="BR2158" s="122">
        <v>2.8359991000000002E-5</v>
      </c>
      <c r="BS2158" s="122">
        <v>1.9569555999999999E-6</v>
      </c>
      <c r="BT2158" s="111">
        <v>0</v>
      </c>
      <c r="BU2158" s="122">
        <v>2.9702374000000001E-6</v>
      </c>
      <c r="BV2158" s="111">
        <v>0</v>
      </c>
      <c r="BW2158" s="122">
        <v>9.4974822000000001E-11</v>
      </c>
      <c r="BX2158" s="111">
        <v>0</v>
      </c>
      <c r="BY2158" s="111">
        <v>0</v>
      </c>
      <c r="BZ2158" s="111">
        <v>0</v>
      </c>
      <c r="CA2158" s="122">
        <v>6.0579645999999998E-6</v>
      </c>
      <c r="CB2158" s="111">
        <v>0</v>
      </c>
      <c r="CC2158" s="111">
        <v>0</v>
      </c>
      <c r="CD2158" s="111">
        <v>0</v>
      </c>
      <c r="CE2158" s="137"/>
      <c r="CF2158" s="136"/>
      <c r="CG2158" s="76" t="s">
        <v>6885</v>
      </c>
    </row>
    <row r="2159" spans="1:85" ht="14.5" customHeight="1">
      <c r="A2159" s="41" t="s">
        <v>7251</v>
      </c>
      <c r="B2159" s="119" t="s">
        <v>6888</v>
      </c>
      <c r="C2159" s="120" t="str">
        <f t="shared" si="758"/>
        <v>M.020.15.108</v>
      </c>
      <c r="D2159" s="135" t="s">
        <v>7225</v>
      </c>
      <c r="E2159" s="119" t="s">
        <v>6570</v>
      </c>
      <c r="F2159" s="118" t="str">
        <f t="shared" si="759"/>
        <v>Chocolate milk, semi-skimmed</v>
      </c>
      <c r="G2159" s="118">
        <f t="shared" si="760"/>
        <v>0.54584314961908897</v>
      </c>
      <c r="H2159" s="118">
        <f t="shared" si="761"/>
        <v>1.9031916057779999E-2</v>
      </c>
      <c r="I2159" s="118">
        <f t="shared" si="762"/>
        <v>0.23898875356130897</v>
      </c>
      <c r="J2159" s="326">
        <f t="shared" si="763"/>
        <v>0</v>
      </c>
      <c r="K2159" s="118">
        <v>0.28782247999999999</v>
      </c>
      <c r="L2159" s="118">
        <v>0.21431766999999999</v>
      </c>
      <c r="M2159" s="118">
        <v>2.467107E-2</v>
      </c>
      <c r="N2159" s="118">
        <v>1.9031776E-2</v>
      </c>
      <c r="O2159" s="118">
        <v>0</v>
      </c>
      <c r="P2159" s="118">
        <v>0</v>
      </c>
      <c r="Q2159" s="330">
        <v>1.4005777999999999E-7</v>
      </c>
      <c r="R2159" s="330">
        <v>1.3561309000000001E-8</v>
      </c>
      <c r="S2159" s="118">
        <v>0</v>
      </c>
      <c r="T2159" s="118">
        <v>0</v>
      </c>
      <c r="U2159" s="118">
        <v>0</v>
      </c>
      <c r="V2159" s="118">
        <v>0</v>
      </c>
      <c r="W2159" s="118">
        <v>0</v>
      </c>
      <c r="X2159" s="118">
        <v>0</v>
      </c>
      <c r="Y2159" s="41"/>
      <c r="Z2159" s="327">
        <f t="shared" si="764"/>
        <v>2.1640787969924808</v>
      </c>
      <c r="AA2159" s="41"/>
      <c r="AB2159" s="111">
        <v>0</v>
      </c>
      <c r="AC2159" s="111">
        <v>0</v>
      </c>
      <c r="AD2159" s="111">
        <v>0</v>
      </c>
      <c r="AE2159" s="111">
        <v>0</v>
      </c>
      <c r="AF2159" s="111">
        <v>0</v>
      </c>
      <c r="AG2159" s="111">
        <v>0</v>
      </c>
      <c r="AH2159" s="111">
        <v>0</v>
      </c>
      <c r="AI2159" s="41"/>
      <c r="AJ2159" s="114">
        <v>0.10509373</v>
      </c>
      <c r="AK2159" s="114">
        <v>0.10205665</v>
      </c>
      <c r="AL2159" s="114">
        <v>3.0370809E-3</v>
      </c>
      <c r="AM2159" s="114">
        <v>0</v>
      </c>
      <c r="AN2159" s="113">
        <f t="shared" si="765"/>
        <v>6.1185041882E-6</v>
      </c>
      <c r="AO2159" s="112">
        <f t="shared" si="766"/>
        <v>1.1231808332029999E-8</v>
      </c>
      <c r="AP2159" s="112">
        <f t="shared" si="767"/>
        <v>0</v>
      </c>
      <c r="AQ2159" s="328">
        <v>2.0082650999999999E-6</v>
      </c>
      <c r="AR2159" s="328">
        <v>6.0594205999999999E-9</v>
      </c>
      <c r="AS2159" s="328">
        <v>1.6555203000000001E-13</v>
      </c>
      <c r="AT2159" s="329">
        <v>0</v>
      </c>
      <c r="AU2159" s="329">
        <v>0</v>
      </c>
      <c r="AV2159" s="328">
        <v>2.8298881999999999E-9</v>
      </c>
      <c r="AW2159" s="328">
        <v>4.1074092000000002E-6</v>
      </c>
      <c r="AX2159" s="328">
        <v>4.0115998E-10</v>
      </c>
      <c r="AY2159" s="328">
        <v>4.7710622000000001E-9</v>
      </c>
      <c r="AZ2159" s="329">
        <v>0</v>
      </c>
      <c r="BA2159" s="329">
        <v>0</v>
      </c>
      <c r="BB2159" s="329">
        <v>0</v>
      </c>
      <c r="BC2159" s="329">
        <v>0</v>
      </c>
      <c r="BD2159" s="329">
        <v>0</v>
      </c>
      <c r="BE2159" s="329">
        <v>0</v>
      </c>
      <c r="BF2159" s="329">
        <v>0</v>
      </c>
      <c r="BG2159" s="329">
        <v>0</v>
      </c>
      <c r="BH2159" s="329">
        <v>0</v>
      </c>
      <c r="BI2159" s="329">
        <v>0</v>
      </c>
      <c r="BJ2159" s="329">
        <v>0</v>
      </c>
      <c r="BK2159" s="329">
        <v>0</v>
      </c>
      <c r="BL2159" s="329">
        <v>0</v>
      </c>
      <c r="BM2159" s="41"/>
      <c r="BN2159" s="111">
        <v>1.3094134999999999E-4</v>
      </c>
      <c r="BO2159" s="122">
        <v>3.3824820999999999E-5</v>
      </c>
      <c r="BP2159" s="122">
        <v>6.0340258000000001E-5</v>
      </c>
      <c r="BQ2159" s="122">
        <v>1.5885281E-12</v>
      </c>
      <c r="BR2159" s="122">
        <v>2.6496520000000001E-5</v>
      </c>
      <c r="BS2159" s="122">
        <v>1.832017E-6</v>
      </c>
      <c r="BT2159" s="111">
        <v>0</v>
      </c>
      <c r="BU2159" s="122">
        <v>2.7806075000000002E-6</v>
      </c>
      <c r="BV2159" s="111">
        <v>0</v>
      </c>
      <c r="BW2159" s="122">
        <v>9.2677045999999998E-11</v>
      </c>
      <c r="BX2159" s="111">
        <v>0</v>
      </c>
      <c r="BY2159" s="111">
        <v>0</v>
      </c>
      <c r="BZ2159" s="111">
        <v>0</v>
      </c>
      <c r="CA2159" s="122">
        <v>5.6670370999999996E-6</v>
      </c>
      <c r="CB2159" s="111">
        <v>0</v>
      </c>
      <c r="CC2159" s="111">
        <v>0</v>
      </c>
      <c r="CD2159" s="111">
        <v>0</v>
      </c>
      <c r="CE2159" s="137"/>
      <c r="CF2159" s="136"/>
      <c r="CG2159" s="76" t="s">
        <v>6885</v>
      </c>
    </row>
    <row r="2160" spans="1:85" ht="14.5" customHeight="1">
      <c r="A2160" s="41" t="s">
        <v>7248</v>
      </c>
      <c r="B2160" s="119" t="s">
        <v>6888</v>
      </c>
      <c r="C2160" s="120" t="str">
        <f t="shared" si="758"/>
        <v>M.020.15.109</v>
      </c>
      <c r="D2160" s="135" t="s">
        <v>7225</v>
      </c>
      <c r="E2160" s="119" t="s">
        <v>6570</v>
      </c>
      <c r="F2160" s="118" t="str">
        <f t="shared" si="759"/>
        <v>Milk, semi-skimmed</v>
      </c>
      <c r="G2160" s="118">
        <f t="shared" si="760"/>
        <v>0.51627700793447628</v>
      </c>
      <c r="H2160" s="118">
        <f t="shared" si="761"/>
        <v>1.9537089378695999E-2</v>
      </c>
      <c r="I2160" s="118">
        <f t="shared" si="762"/>
        <v>0.25726004855578022</v>
      </c>
      <c r="J2160" s="326">
        <f t="shared" si="763"/>
        <v>0</v>
      </c>
      <c r="K2160" s="118">
        <v>0.23947987000000001</v>
      </c>
      <c r="L2160" s="118">
        <v>0.23317879</v>
      </c>
      <c r="M2160" s="118">
        <v>2.4081253E-2</v>
      </c>
      <c r="N2160" s="118">
        <v>1.9537031999999999E-2</v>
      </c>
      <c r="O2160" s="118">
        <v>0</v>
      </c>
      <c r="P2160" s="118">
        <v>0</v>
      </c>
      <c r="Q2160" s="330">
        <v>5.7378696000000003E-8</v>
      </c>
      <c r="R2160" s="330">
        <v>5.5557801999999997E-9</v>
      </c>
      <c r="S2160" s="118">
        <v>0</v>
      </c>
      <c r="T2160" s="118">
        <v>0</v>
      </c>
      <c r="U2160" s="118">
        <v>0</v>
      </c>
      <c r="V2160" s="118">
        <v>0</v>
      </c>
      <c r="W2160" s="118">
        <v>0</v>
      </c>
      <c r="X2160" s="118">
        <v>0</v>
      </c>
      <c r="Y2160" s="41"/>
      <c r="Z2160" s="327">
        <f t="shared" si="764"/>
        <v>1.8006005263157894</v>
      </c>
      <c r="AA2160" s="41"/>
      <c r="AB2160" s="111">
        <v>0</v>
      </c>
      <c r="AC2160" s="111">
        <v>0</v>
      </c>
      <c r="AD2160" s="111">
        <v>0</v>
      </c>
      <c r="AE2160" s="111">
        <v>0</v>
      </c>
      <c r="AF2160" s="111">
        <v>0</v>
      </c>
      <c r="AG2160" s="111">
        <v>0</v>
      </c>
      <c r="AH2160" s="111">
        <v>0</v>
      </c>
      <c r="AI2160" s="41"/>
      <c r="AJ2160" s="114">
        <v>0.10511475000000001</v>
      </c>
      <c r="AK2160" s="114">
        <v>0.1022404</v>
      </c>
      <c r="AL2160" s="114">
        <v>2.8743489E-3</v>
      </c>
      <c r="AM2160" s="114">
        <v>0</v>
      </c>
      <c r="AN2160" s="113">
        <f t="shared" si="765"/>
        <v>6.1295205162000004E-6</v>
      </c>
      <c r="AO2160" s="112">
        <f t="shared" si="766"/>
        <v>1.062998852594E-8</v>
      </c>
      <c r="AP2160" s="112">
        <f t="shared" si="767"/>
        <v>0</v>
      </c>
      <c r="AQ2160" s="328">
        <v>1.6709573000000001E-6</v>
      </c>
      <c r="AR2160" s="328">
        <v>5.0416815E-9</v>
      </c>
      <c r="AS2160" s="328">
        <v>1.3774593999999999E-13</v>
      </c>
      <c r="AT2160" s="329">
        <v>0</v>
      </c>
      <c r="AU2160" s="329">
        <v>0</v>
      </c>
      <c r="AV2160" s="328">
        <v>2.9050162E-9</v>
      </c>
      <c r="AW2160" s="328">
        <v>4.4556582000000004E-6</v>
      </c>
      <c r="AX2160" s="328">
        <v>4.1180998000000001E-10</v>
      </c>
      <c r="AY2160" s="328">
        <v>5.1763592999999999E-9</v>
      </c>
      <c r="AZ2160" s="329">
        <v>0</v>
      </c>
      <c r="BA2160" s="329">
        <v>0</v>
      </c>
      <c r="BB2160" s="329">
        <v>0</v>
      </c>
      <c r="BC2160" s="329">
        <v>0</v>
      </c>
      <c r="BD2160" s="329">
        <v>0</v>
      </c>
      <c r="BE2160" s="329">
        <v>0</v>
      </c>
      <c r="BF2160" s="329">
        <v>0</v>
      </c>
      <c r="BG2160" s="329">
        <v>0</v>
      </c>
      <c r="BH2160" s="329">
        <v>0</v>
      </c>
      <c r="BI2160" s="329">
        <v>0</v>
      </c>
      <c r="BJ2160" s="329">
        <v>0</v>
      </c>
      <c r="BK2160" s="329">
        <v>0</v>
      </c>
      <c r="BL2160" s="329">
        <v>0</v>
      </c>
      <c r="BM2160" s="41"/>
      <c r="BN2160" s="111">
        <v>1.2630896000000001E-4</v>
      </c>
      <c r="BO2160" s="122">
        <v>3.6643795999999999E-5</v>
      </c>
      <c r="BP2160" s="122">
        <v>5.0205521000000003E-5</v>
      </c>
      <c r="BQ2160" s="122">
        <v>6.5078622999999998E-13</v>
      </c>
      <c r="BR2160" s="122">
        <v>2.8782338000000001E-5</v>
      </c>
      <c r="BS2160" s="122">
        <v>1.8806534E-6</v>
      </c>
      <c r="BT2160" s="111">
        <v>0</v>
      </c>
      <c r="BU2160" s="122">
        <v>2.8544271000000002E-6</v>
      </c>
      <c r="BV2160" s="111">
        <v>0</v>
      </c>
      <c r="BW2160" s="122">
        <v>3.7967816999999999E-11</v>
      </c>
      <c r="BX2160" s="111">
        <v>0</v>
      </c>
      <c r="BY2160" s="111">
        <v>0</v>
      </c>
      <c r="BZ2160" s="111">
        <v>0</v>
      </c>
      <c r="CA2160" s="122">
        <v>5.9421835000000003E-6</v>
      </c>
      <c r="CB2160" s="111">
        <v>0</v>
      </c>
      <c r="CC2160" s="111">
        <v>0</v>
      </c>
      <c r="CD2160" s="111">
        <v>0</v>
      </c>
      <c r="CE2160" s="137"/>
      <c r="CF2160" s="136"/>
      <c r="CG2160" s="76" t="s">
        <v>6885</v>
      </c>
    </row>
    <row r="2161" spans="1:85" ht="14.5" customHeight="1">
      <c r="A2161" s="41" t="s">
        <v>7245</v>
      </c>
      <c r="B2161" s="119" t="s">
        <v>6888</v>
      </c>
      <c r="C2161" s="120" t="str">
        <f t="shared" si="758"/>
        <v>M.020.15.110</v>
      </c>
      <c r="D2161" s="135" t="s">
        <v>7225</v>
      </c>
      <c r="E2161" s="119" t="s">
        <v>6570</v>
      </c>
      <c r="F2161" s="118" t="str">
        <f t="shared" si="759"/>
        <v>Milk, skimmed</v>
      </c>
      <c r="G2161" s="118">
        <f t="shared" si="760"/>
        <v>0.49888340681851251</v>
      </c>
      <c r="H2161" s="118">
        <f t="shared" si="761"/>
        <v>1.8816022449527001E-2</v>
      </c>
      <c r="I2161" s="118">
        <f t="shared" si="762"/>
        <v>0.24799286436898552</v>
      </c>
      <c r="J2161" s="326">
        <f t="shared" si="763"/>
        <v>0</v>
      </c>
      <c r="K2161" s="118">
        <v>0.23207452000000001</v>
      </c>
      <c r="L2161" s="118">
        <v>0.22479767</v>
      </c>
      <c r="M2161" s="118">
        <v>2.3195189000000001E-2</v>
      </c>
      <c r="N2161" s="118">
        <v>1.8815966999999999E-2</v>
      </c>
      <c r="O2161" s="118">
        <v>0</v>
      </c>
      <c r="P2161" s="118">
        <v>0</v>
      </c>
      <c r="Q2161" s="330">
        <v>5.5449527000000002E-8</v>
      </c>
      <c r="R2161" s="330">
        <v>5.3689855000000003E-9</v>
      </c>
      <c r="S2161" s="118">
        <v>0</v>
      </c>
      <c r="T2161" s="118">
        <v>0</v>
      </c>
      <c r="U2161" s="118">
        <v>0</v>
      </c>
      <c r="V2161" s="118">
        <v>0</v>
      </c>
      <c r="W2161" s="118">
        <v>0</v>
      </c>
      <c r="X2161" s="118">
        <v>0</v>
      </c>
      <c r="Y2161" s="41"/>
      <c r="Z2161" s="327">
        <f t="shared" si="764"/>
        <v>1.7449212030075187</v>
      </c>
      <c r="AA2161" s="41"/>
      <c r="AB2161" s="111">
        <v>0</v>
      </c>
      <c r="AC2161" s="111">
        <v>0</v>
      </c>
      <c r="AD2161" s="111">
        <v>0</v>
      </c>
      <c r="AE2161" s="111">
        <v>0</v>
      </c>
      <c r="AF2161" s="111">
        <v>0</v>
      </c>
      <c r="AG2161" s="111">
        <v>0</v>
      </c>
      <c r="AH2161" s="111">
        <v>0</v>
      </c>
      <c r="AI2161" s="41"/>
      <c r="AJ2161" s="114">
        <v>0.10147962000000001</v>
      </c>
      <c r="AK2161" s="114">
        <v>9.8701907000000005E-2</v>
      </c>
      <c r="AL2161" s="114">
        <v>2.7777097E-3</v>
      </c>
      <c r="AM2161" s="114">
        <v>0</v>
      </c>
      <c r="AN2161" s="113">
        <f t="shared" si="765"/>
        <v>5.9173805991000006E-6</v>
      </c>
      <c r="AO2161" s="112">
        <f t="shared" si="766"/>
        <v>1.0272594866469999E-8</v>
      </c>
      <c r="AP2161" s="112">
        <f t="shared" si="767"/>
        <v>0</v>
      </c>
      <c r="AQ2161" s="328">
        <v>1.6192869E-6</v>
      </c>
      <c r="AR2161" s="328">
        <v>4.8857792999999998E-9</v>
      </c>
      <c r="AS2161" s="328">
        <v>1.3348647000000001E-13</v>
      </c>
      <c r="AT2161" s="329">
        <v>0</v>
      </c>
      <c r="AU2161" s="329">
        <v>0</v>
      </c>
      <c r="AV2161" s="328">
        <v>2.7977991000000001E-9</v>
      </c>
      <c r="AW2161" s="328">
        <v>4.2952959000000001E-6</v>
      </c>
      <c r="AX2161" s="328">
        <v>3.9661107999999999E-10</v>
      </c>
      <c r="AY2161" s="328">
        <v>4.9900709999999998E-9</v>
      </c>
      <c r="AZ2161" s="329">
        <v>0</v>
      </c>
      <c r="BA2161" s="329">
        <v>0</v>
      </c>
      <c r="BB2161" s="329">
        <v>0</v>
      </c>
      <c r="BC2161" s="329">
        <v>0</v>
      </c>
      <c r="BD2161" s="329">
        <v>0</v>
      </c>
      <c r="BE2161" s="329">
        <v>0</v>
      </c>
      <c r="BF2161" s="329">
        <v>0</v>
      </c>
      <c r="BG2161" s="329">
        <v>0</v>
      </c>
      <c r="BH2161" s="329">
        <v>0</v>
      </c>
      <c r="BI2161" s="329">
        <v>0</v>
      </c>
      <c r="BJ2161" s="329">
        <v>0</v>
      </c>
      <c r="BK2161" s="329">
        <v>0</v>
      </c>
      <c r="BL2161" s="329">
        <v>0</v>
      </c>
      <c r="BM2161" s="41"/>
      <c r="BN2161" s="111">
        <v>1.2200963999999999E-4</v>
      </c>
      <c r="BO2161" s="122">
        <v>3.5324168999999998E-5</v>
      </c>
      <c r="BP2161" s="122">
        <v>4.8653033E-5</v>
      </c>
      <c r="BQ2161" s="122">
        <v>6.2890570000000004E-13</v>
      </c>
      <c r="BR2161" s="122">
        <v>2.7747075999999998E-5</v>
      </c>
      <c r="BS2161" s="122">
        <v>1.8112431E-6</v>
      </c>
      <c r="BT2161" s="111">
        <v>0</v>
      </c>
      <c r="BU2161" s="122">
        <v>2.7490772E-6</v>
      </c>
      <c r="BV2161" s="111">
        <v>0</v>
      </c>
      <c r="BW2161" s="122">
        <v>3.6691274999999997E-11</v>
      </c>
      <c r="BX2161" s="111">
        <v>0</v>
      </c>
      <c r="BY2161" s="111">
        <v>0</v>
      </c>
      <c r="BZ2161" s="111">
        <v>0</v>
      </c>
      <c r="CA2161" s="122">
        <v>5.7250015000000002E-6</v>
      </c>
      <c r="CB2161" s="111">
        <v>0</v>
      </c>
      <c r="CC2161" s="111">
        <v>0</v>
      </c>
      <c r="CD2161" s="111">
        <v>0</v>
      </c>
      <c r="CG2161" s="76" t="s">
        <v>6885</v>
      </c>
    </row>
    <row r="2162" spans="1:85" ht="14.5" customHeight="1">
      <c r="A2162" s="41" t="s">
        <v>7242</v>
      </c>
      <c r="B2162" s="119" t="s">
        <v>6888</v>
      </c>
      <c r="C2162" s="120" t="str">
        <f t="shared" si="758"/>
        <v>M.020.15.111</v>
      </c>
      <c r="D2162" s="135" t="s">
        <v>7225</v>
      </c>
      <c r="E2162" s="119" t="s">
        <v>6570</v>
      </c>
      <c r="F2162" s="118" t="str">
        <f t="shared" si="759"/>
        <v>Milk, whole</v>
      </c>
      <c r="G2162" s="118">
        <f t="shared" si="760"/>
        <v>0.53367061805043892</v>
      </c>
      <c r="H2162" s="118">
        <f t="shared" si="761"/>
        <v>2.0258155307863998E-2</v>
      </c>
      <c r="I2162" s="118">
        <f t="shared" si="762"/>
        <v>0.26652723274257489</v>
      </c>
      <c r="J2162" s="326">
        <f t="shared" si="763"/>
        <v>0</v>
      </c>
      <c r="K2162" s="118">
        <v>0.24688523000000001</v>
      </c>
      <c r="L2162" s="118">
        <v>0.24155990999999999</v>
      </c>
      <c r="M2162" s="118">
        <v>2.4967316999999999E-2</v>
      </c>
      <c r="N2162" s="118">
        <v>2.0258096E-2</v>
      </c>
      <c r="O2162" s="118">
        <v>0</v>
      </c>
      <c r="P2162" s="118">
        <v>0</v>
      </c>
      <c r="Q2162" s="330">
        <v>5.9307864E-8</v>
      </c>
      <c r="R2162" s="330">
        <v>5.7425748999999999E-9</v>
      </c>
      <c r="S2162" s="118">
        <v>0</v>
      </c>
      <c r="T2162" s="118">
        <v>0</v>
      </c>
      <c r="U2162" s="118">
        <v>0</v>
      </c>
      <c r="V2162" s="118">
        <v>0</v>
      </c>
      <c r="W2162" s="118">
        <v>0</v>
      </c>
      <c r="X2162" s="118">
        <v>0</v>
      </c>
      <c r="Y2162" s="41"/>
      <c r="Z2162" s="327">
        <f t="shared" si="764"/>
        <v>1.8562799248120301</v>
      </c>
      <c r="AA2162" s="41"/>
      <c r="AB2162" s="111">
        <v>0</v>
      </c>
      <c r="AC2162" s="111">
        <v>0</v>
      </c>
      <c r="AD2162" s="111">
        <v>0</v>
      </c>
      <c r="AE2162" s="111">
        <v>0</v>
      </c>
      <c r="AF2162" s="111">
        <v>0</v>
      </c>
      <c r="AG2162" s="111">
        <v>0</v>
      </c>
      <c r="AH2162" s="111">
        <v>0</v>
      </c>
      <c r="AI2162" s="41"/>
      <c r="AJ2162" s="114">
        <v>0.10874989</v>
      </c>
      <c r="AK2162" s="114">
        <v>0.1057789</v>
      </c>
      <c r="AL2162" s="114">
        <v>2.9709882E-3</v>
      </c>
      <c r="AM2162" s="114">
        <v>0</v>
      </c>
      <c r="AN2162" s="113">
        <f t="shared" si="765"/>
        <v>6.3416605331999994E-6</v>
      </c>
      <c r="AO2162" s="112">
        <f t="shared" si="766"/>
        <v>1.098738219541E-8</v>
      </c>
      <c r="AP2162" s="112">
        <f t="shared" si="767"/>
        <v>0</v>
      </c>
      <c r="AQ2162" s="328">
        <v>1.7226278000000001E-6</v>
      </c>
      <c r="AR2162" s="328">
        <v>5.1975837000000001E-9</v>
      </c>
      <c r="AS2162" s="328">
        <v>1.4200541E-13</v>
      </c>
      <c r="AT2162" s="329">
        <v>0</v>
      </c>
      <c r="AU2162" s="329">
        <v>0</v>
      </c>
      <c r="AV2162" s="328">
        <v>3.0122331999999998E-9</v>
      </c>
      <c r="AW2162" s="328">
        <v>4.6160204999999998E-6</v>
      </c>
      <c r="AX2162" s="328">
        <v>4.2700889000000003E-10</v>
      </c>
      <c r="AY2162" s="328">
        <v>5.3626475999999999E-9</v>
      </c>
      <c r="AZ2162" s="329">
        <v>0</v>
      </c>
      <c r="BA2162" s="329">
        <v>0</v>
      </c>
      <c r="BB2162" s="329">
        <v>0</v>
      </c>
      <c r="BC2162" s="329">
        <v>0</v>
      </c>
      <c r="BD2162" s="329">
        <v>0</v>
      </c>
      <c r="BE2162" s="329">
        <v>0</v>
      </c>
      <c r="BF2162" s="329">
        <v>0</v>
      </c>
      <c r="BG2162" s="329">
        <v>0</v>
      </c>
      <c r="BH2162" s="329">
        <v>0</v>
      </c>
      <c r="BI2162" s="329">
        <v>0</v>
      </c>
      <c r="BJ2162" s="329">
        <v>0</v>
      </c>
      <c r="BK2162" s="329">
        <v>0</v>
      </c>
      <c r="BL2162" s="329">
        <v>0</v>
      </c>
      <c r="BM2162" s="41"/>
      <c r="BN2162" s="111">
        <v>1.3060828000000001E-4</v>
      </c>
      <c r="BO2162" s="122">
        <v>3.7963422000000003E-5</v>
      </c>
      <c r="BP2162" s="122">
        <v>5.1758008999999999E-5</v>
      </c>
      <c r="BQ2162" s="122">
        <v>6.7266676000000003E-13</v>
      </c>
      <c r="BR2162" s="122">
        <v>2.9817600000000001E-5</v>
      </c>
      <c r="BS2162" s="122">
        <v>1.9500636999999998E-6</v>
      </c>
      <c r="BT2162" s="111">
        <v>0</v>
      </c>
      <c r="BU2162" s="122">
        <v>2.9597771E-6</v>
      </c>
      <c r="BV2162" s="111">
        <v>0</v>
      </c>
      <c r="BW2162" s="122">
        <v>3.9244359000000001E-11</v>
      </c>
      <c r="BX2162" s="111">
        <v>0</v>
      </c>
      <c r="BY2162" s="111">
        <v>0</v>
      </c>
      <c r="BZ2162" s="111">
        <v>0</v>
      </c>
      <c r="CA2162" s="122">
        <v>6.1593654999999996E-6</v>
      </c>
      <c r="CB2162" s="111">
        <v>0</v>
      </c>
      <c r="CC2162" s="111">
        <v>0</v>
      </c>
      <c r="CD2162" s="111">
        <v>0</v>
      </c>
      <c r="CE2162" s="137"/>
      <c r="CF2162" s="136"/>
      <c r="CG2162" s="76" t="s">
        <v>6885</v>
      </c>
    </row>
    <row r="2163" spans="1:85" ht="14.5" customHeight="1">
      <c r="A2163" s="41" t="s">
        <v>7239</v>
      </c>
      <c r="B2163" s="119" t="s">
        <v>6888</v>
      </c>
      <c r="C2163" s="120" t="str">
        <f t="shared" si="758"/>
        <v>M.020.15.112</v>
      </c>
      <c r="D2163" s="135" t="s">
        <v>7225</v>
      </c>
      <c r="E2163" s="119" t="s">
        <v>6570</v>
      </c>
      <c r="F2163" s="118" t="str">
        <f t="shared" si="759"/>
        <v>Yogurt drink, sweetener</v>
      </c>
      <c r="G2163" s="118">
        <f t="shared" si="760"/>
        <v>0.51365736708993315</v>
      </c>
      <c r="H2163" s="118">
        <f t="shared" si="761"/>
        <v>1.7983276255593001E-2</v>
      </c>
      <c r="I2163" s="118">
        <f t="shared" si="762"/>
        <v>0.23592757083434021</v>
      </c>
      <c r="J2163" s="326">
        <f t="shared" si="763"/>
        <v>0</v>
      </c>
      <c r="K2163" s="118">
        <v>0.25974651999999998</v>
      </c>
      <c r="L2163" s="118">
        <v>0.21365434</v>
      </c>
      <c r="M2163" s="118">
        <v>2.2273225000000001E-2</v>
      </c>
      <c r="N2163" s="118">
        <v>1.7983216E-2</v>
      </c>
      <c r="O2163" s="118">
        <v>0</v>
      </c>
      <c r="P2163" s="118">
        <v>0</v>
      </c>
      <c r="Q2163" s="330">
        <v>6.0255593E-8</v>
      </c>
      <c r="R2163" s="330">
        <v>5.8343402000000004E-9</v>
      </c>
      <c r="S2163" s="118">
        <v>0</v>
      </c>
      <c r="T2163" s="118">
        <v>0</v>
      </c>
      <c r="U2163" s="118">
        <v>0</v>
      </c>
      <c r="V2163" s="118">
        <v>0</v>
      </c>
      <c r="W2163" s="118">
        <v>0</v>
      </c>
      <c r="X2163" s="118">
        <v>0</v>
      </c>
      <c r="Y2163" s="41"/>
      <c r="Z2163" s="327">
        <f t="shared" si="764"/>
        <v>1.9529813533834584</v>
      </c>
      <c r="AA2163" s="41"/>
      <c r="AB2163" s="111">
        <v>0</v>
      </c>
      <c r="AC2163" s="111">
        <v>0</v>
      </c>
      <c r="AD2163" s="111">
        <v>0</v>
      </c>
      <c r="AE2163" s="111">
        <v>0</v>
      </c>
      <c r="AF2163" s="111">
        <v>0</v>
      </c>
      <c r="AG2163" s="111">
        <v>0</v>
      </c>
      <c r="AH2163" s="111">
        <v>0</v>
      </c>
      <c r="AI2163" s="41"/>
      <c r="AJ2163" s="114">
        <v>0.10125170999999999</v>
      </c>
      <c r="AK2163" s="114">
        <v>9.8387762000000004E-2</v>
      </c>
      <c r="AL2163" s="114">
        <v>2.8639449000000001E-3</v>
      </c>
      <c r="AM2163" s="114">
        <v>0</v>
      </c>
      <c r="AN2163" s="113">
        <f t="shared" si="765"/>
        <v>5.8985468749000004E-6</v>
      </c>
      <c r="AO2163" s="112">
        <f t="shared" si="766"/>
        <v>1.059151209307E-8</v>
      </c>
      <c r="AP2163" s="112">
        <f t="shared" si="767"/>
        <v>0</v>
      </c>
      <c r="AQ2163" s="328">
        <v>1.8123666999999999E-6</v>
      </c>
      <c r="AR2163" s="328">
        <v>5.4683477999999998E-9</v>
      </c>
      <c r="AS2163" s="328">
        <v>1.4940306999999999E-13</v>
      </c>
      <c r="AT2163" s="329">
        <v>0</v>
      </c>
      <c r="AU2163" s="329">
        <v>0</v>
      </c>
      <c r="AV2163" s="328">
        <v>2.6739748999999999E-9</v>
      </c>
      <c r="AW2163" s="328">
        <v>4.0835062000000004E-6</v>
      </c>
      <c r="AX2163" s="328">
        <v>3.7905799000000002E-10</v>
      </c>
      <c r="AY2163" s="328">
        <v>4.7439568999999997E-9</v>
      </c>
      <c r="AZ2163" s="329">
        <v>0</v>
      </c>
      <c r="BA2163" s="329">
        <v>0</v>
      </c>
      <c r="BB2163" s="329">
        <v>0</v>
      </c>
      <c r="BC2163" s="329">
        <v>0</v>
      </c>
      <c r="BD2163" s="329">
        <v>0</v>
      </c>
      <c r="BE2163" s="329">
        <v>0</v>
      </c>
      <c r="BF2163" s="329">
        <v>0</v>
      </c>
      <c r="BG2163" s="329">
        <v>0</v>
      </c>
      <c r="BH2163" s="329">
        <v>0</v>
      </c>
      <c r="BI2163" s="329">
        <v>0</v>
      </c>
      <c r="BJ2163" s="329">
        <v>0</v>
      </c>
      <c r="BK2163" s="329">
        <v>0</v>
      </c>
      <c r="BL2163" s="329">
        <v>0</v>
      </c>
      <c r="BM2163" s="41"/>
      <c r="BN2163" s="111">
        <v>1.2423533999999999E-4</v>
      </c>
      <c r="BO2163" s="122">
        <v>3.3586617999999997E-5</v>
      </c>
      <c r="BP2163" s="122">
        <v>5.4454303E-5</v>
      </c>
      <c r="BQ2163" s="122">
        <v>6.8341584999999996E-13</v>
      </c>
      <c r="BR2163" s="122">
        <v>2.6375571999999999E-5</v>
      </c>
      <c r="BS2163" s="122">
        <v>1.7310816E-6</v>
      </c>
      <c r="BT2163" s="111">
        <v>0</v>
      </c>
      <c r="BU2163" s="122">
        <v>2.6274093999999998E-6</v>
      </c>
      <c r="BV2163" s="111">
        <v>0</v>
      </c>
      <c r="BW2163" s="122">
        <v>3.9871475999999999E-11</v>
      </c>
      <c r="BX2163" s="111">
        <v>0</v>
      </c>
      <c r="BY2163" s="111">
        <v>0</v>
      </c>
      <c r="BZ2163" s="111">
        <v>0</v>
      </c>
      <c r="CA2163" s="122">
        <v>5.4603193000000002E-6</v>
      </c>
      <c r="CB2163" s="111">
        <v>0</v>
      </c>
      <c r="CC2163" s="111">
        <v>0</v>
      </c>
      <c r="CD2163" s="111">
        <v>0</v>
      </c>
      <c r="CE2163" s="137"/>
      <c r="CF2163" s="136"/>
      <c r="CG2163" s="76" t="s">
        <v>6885</v>
      </c>
    </row>
    <row r="2164" spans="1:85" ht="14.5" customHeight="1">
      <c r="A2164" s="41" t="s">
        <v>7236</v>
      </c>
      <c r="B2164" s="119" t="s">
        <v>6888</v>
      </c>
      <c r="C2164" s="120" t="str">
        <f t="shared" si="758"/>
        <v>M.020.15.113</v>
      </c>
      <c r="D2164" s="135" t="s">
        <v>7225</v>
      </c>
      <c r="E2164" s="119" t="s">
        <v>6570</v>
      </c>
      <c r="F2164" s="118" t="str">
        <f t="shared" si="759"/>
        <v>Yogurt, whole</v>
      </c>
      <c r="G2164" s="118">
        <f t="shared" si="760"/>
        <v>0.56750667475050487</v>
      </c>
      <c r="H2164" s="118">
        <f t="shared" si="761"/>
        <v>2.0266629946129003E-2</v>
      </c>
      <c r="I2164" s="118">
        <f t="shared" si="762"/>
        <v>0.26674939480437582</v>
      </c>
      <c r="J2164" s="326">
        <f t="shared" si="763"/>
        <v>0</v>
      </c>
      <c r="K2164" s="118">
        <v>0.28049065000000001</v>
      </c>
      <c r="L2164" s="118">
        <v>0.24176279000000001</v>
      </c>
      <c r="M2164" s="118">
        <v>2.4986599000000002E-2</v>
      </c>
      <c r="N2164" s="118">
        <v>2.0266570000000001E-2</v>
      </c>
      <c r="O2164" s="118">
        <v>0</v>
      </c>
      <c r="P2164" s="118">
        <v>0</v>
      </c>
      <c r="Q2164" s="330">
        <v>5.9946129000000004E-8</v>
      </c>
      <c r="R2164" s="330">
        <v>5.8043758000000001E-9</v>
      </c>
      <c r="S2164" s="118">
        <v>0</v>
      </c>
      <c r="T2164" s="118">
        <v>0</v>
      </c>
      <c r="U2164" s="118">
        <v>0</v>
      </c>
      <c r="V2164" s="118">
        <v>0</v>
      </c>
      <c r="W2164" s="118">
        <v>0</v>
      </c>
      <c r="X2164" s="118">
        <v>0</v>
      </c>
      <c r="Y2164" s="41"/>
      <c r="Z2164" s="327">
        <f t="shared" si="764"/>
        <v>2.1089522556390978</v>
      </c>
      <c r="AA2164" s="41"/>
      <c r="AB2164" s="111">
        <v>0</v>
      </c>
      <c r="AC2164" s="111">
        <v>0</v>
      </c>
      <c r="AD2164" s="111">
        <v>0</v>
      </c>
      <c r="AE2164" s="111">
        <v>0</v>
      </c>
      <c r="AF2164" s="111">
        <v>0</v>
      </c>
      <c r="AG2164" s="111">
        <v>0</v>
      </c>
      <c r="AH2164" s="111">
        <v>0</v>
      </c>
      <c r="AI2164" s="41"/>
      <c r="AJ2164" s="114">
        <v>0.11291663</v>
      </c>
      <c r="AK2164" s="114">
        <v>0.10975310000000001</v>
      </c>
      <c r="AL2164" s="114">
        <v>3.163534E-3</v>
      </c>
      <c r="AM2164" s="114">
        <v>0</v>
      </c>
      <c r="AN2164" s="113">
        <f t="shared" si="765"/>
        <v>6.5799219931999997E-6</v>
      </c>
      <c r="AO2164" s="112">
        <f t="shared" si="766"/>
        <v>1.1699460024839999E-8</v>
      </c>
      <c r="AP2164" s="112">
        <f t="shared" si="767"/>
        <v>0</v>
      </c>
      <c r="AQ2164" s="328">
        <v>1.9571076999999998E-6</v>
      </c>
      <c r="AR2164" s="328">
        <v>5.9050662000000002E-9</v>
      </c>
      <c r="AS2164" s="328">
        <v>1.6133483999999999E-13</v>
      </c>
      <c r="AT2164" s="329">
        <v>0</v>
      </c>
      <c r="AU2164" s="329">
        <v>0</v>
      </c>
      <c r="AV2164" s="328">
        <v>3.0134931999999999E-9</v>
      </c>
      <c r="AW2164" s="328">
        <v>4.6198007999999997E-6</v>
      </c>
      <c r="AX2164" s="328">
        <v>4.2718748999999999E-10</v>
      </c>
      <c r="AY2164" s="328">
        <v>5.3670449999999996E-9</v>
      </c>
      <c r="AZ2164" s="329">
        <v>0</v>
      </c>
      <c r="BA2164" s="329">
        <v>0</v>
      </c>
      <c r="BB2164" s="329">
        <v>0</v>
      </c>
      <c r="BC2164" s="329">
        <v>0</v>
      </c>
      <c r="BD2164" s="329">
        <v>0</v>
      </c>
      <c r="BE2164" s="329">
        <v>0</v>
      </c>
      <c r="BF2164" s="329">
        <v>0</v>
      </c>
      <c r="BG2164" s="329">
        <v>0</v>
      </c>
      <c r="BH2164" s="329">
        <v>0</v>
      </c>
      <c r="BI2164" s="329">
        <v>0</v>
      </c>
      <c r="BJ2164" s="329">
        <v>0</v>
      </c>
      <c r="BK2164" s="329">
        <v>0</v>
      </c>
      <c r="BL2164" s="329">
        <v>0</v>
      </c>
      <c r="BM2164" s="41"/>
      <c r="BN2164" s="111">
        <v>1.3771449000000001E-4</v>
      </c>
      <c r="BO2164" s="122">
        <v>3.7994155E-5</v>
      </c>
      <c r="BP2164" s="122">
        <v>5.8803184000000003E-5</v>
      </c>
      <c r="BQ2164" s="122">
        <v>6.7990592999999999E-13</v>
      </c>
      <c r="BR2164" s="122">
        <v>2.9842307E-5</v>
      </c>
      <c r="BS2164" s="122">
        <v>1.9508794000000001E-6</v>
      </c>
      <c r="BT2164" s="111">
        <v>0</v>
      </c>
      <c r="BU2164" s="122">
        <v>2.9610150999999998E-6</v>
      </c>
      <c r="BV2164" s="111">
        <v>0</v>
      </c>
      <c r="BW2164" s="122">
        <v>3.9666702E-11</v>
      </c>
      <c r="BX2164" s="111">
        <v>0</v>
      </c>
      <c r="BY2164" s="111">
        <v>0</v>
      </c>
      <c r="BZ2164" s="111">
        <v>0</v>
      </c>
      <c r="CA2164" s="122">
        <v>6.1629058999999997E-6</v>
      </c>
      <c r="CB2164" s="111">
        <v>0</v>
      </c>
      <c r="CC2164" s="111">
        <v>0</v>
      </c>
      <c r="CD2164" s="111">
        <v>0</v>
      </c>
      <c r="CE2164" s="137"/>
      <c r="CF2164" s="136"/>
      <c r="CG2164" s="76" t="s">
        <v>6885</v>
      </c>
    </row>
    <row r="2165" spans="1:85" ht="14.5" customHeight="1">
      <c r="A2165" s="41" t="s">
        <v>7233</v>
      </c>
      <c r="B2165" s="119" t="s">
        <v>6888</v>
      </c>
      <c r="C2165" s="120" t="str">
        <f t="shared" si="758"/>
        <v>M.020.15.114</v>
      </c>
      <c r="D2165" s="135" t="s">
        <v>7225</v>
      </c>
      <c r="E2165" s="119" t="s">
        <v>6570</v>
      </c>
      <c r="F2165" s="118" t="str">
        <f t="shared" si="759"/>
        <v>Yogurt, semi-skimmed</v>
      </c>
      <c r="G2165" s="118">
        <f t="shared" si="760"/>
        <v>0.55011306363454215</v>
      </c>
      <c r="H2165" s="118">
        <f t="shared" si="761"/>
        <v>1.9545563016961E-2</v>
      </c>
      <c r="I2165" s="118">
        <f t="shared" si="762"/>
        <v>0.2574822106175812</v>
      </c>
      <c r="J2165" s="326">
        <f t="shared" si="763"/>
        <v>0</v>
      </c>
      <c r="K2165" s="118">
        <v>0.27308528999999998</v>
      </c>
      <c r="L2165" s="118">
        <v>0.23338167000000001</v>
      </c>
      <c r="M2165" s="118">
        <v>2.4100534999999999E-2</v>
      </c>
      <c r="N2165" s="118">
        <v>1.9545505000000001E-2</v>
      </c>
      <c r="O2165" s="118">
        <v>0</v>
      </c>
      <c r="P2165" s="118">
        <v>0</v>
      </c>
      <c r="Q2165" s="330">
        <v>5.8016961E-8</v>
      </c>
      <c r="R2165" s="330">
        <v>5.6175811999999999E-9</v>
      </c>
      <c r="S2165" s="118">
        <v>0</v>
      </c>
      <c r="T2165" s="118">
        <v>0</v>
      </c>
      <c r="U2165" s="118">
        <v>0</v>
      </c>
      <c r="V2165" s="118">
        <v>0</v>
      </c>
      <c r="W2165" s="118">
        <v>0</v>
      </c>
      <c r="X2165" s="118">
        <v>0</v>
      </c>
      <c r="Y2165" s="41"/>
      <c r="Z2165" s="327">
        <f t="shared" si="764"/>
        <v>2.0532728571428569</v>
      </c>
      <c r="AA2165" s="41"/>
      <c r="AB2165" s="111">
        <v>0</v>
      </c>
      <c r="AC2165" s="111">
        <v>0</v>
      </c>
      <c r="AD2165" s="111">
        <v>0</v>
      </c>
      <c r="AE2165" s="111">
        <v>0</v>
      </c>
      <c r="AF2165" s="111">
        <v>0</v>
      </c>
      <c r="AG2165" s="111">
        <v>0</v>
      </c>
      <c r="AH2165" s="111">
        <v>0</v>
      </c>
      <c r="AI2165" s="41"/>
      <c r="AJ2165" s="114">
        <v>0.1092815</v>
      </c>
      <c r="AK2165" s="114">
        <v>0.10621460000000001</v>
      </c>
      <c r="AL2165" s="114">
        <v>3.0668948E-3</v>
      </c>
      <c r="AM2165" s="114">
        <v>0</v>
      </c>
      <c r="AN2165" s="113">
        <f t="shared" si="765"/>
        <v>6.3677819761000008E-6</v>
      </c>
      <c r="AO2165" s="112">
        <f t="shared" si="766"/>
        <v>1.1342066465370001E-8</v>
      </c>
      <c r="AP2165" s="112">
        <f t="shared" si="767"/>
        <v>0</v>
      </c>
      <c r="AQ2165" s="328">
        <v>1.9054372000000001E-6</v>
      </c>
      <c r="AR2165" s="328">
        <v>5.7491640000000001E-9</v>
      </c>
      <c r="AS2165" s="328">
        <v>1.5707537000000001E-13</v>
      </c>
      <c r="AT2165" s="329">
        <v>0</v>
      </c>
      <c r="AU2165" s="329">
        <v>0</v>
      </c>
      <c r="AV2165" s="328">
        <v>2.9062761E-9</v>
      </c>
      <c r="AW2165" s="328">
        <v>4.4594385000000003E-6</v>
      </c>
      <c r="AX2165" s="328">
        <v>4.1198859000000002E-10</v>
      </c>
      <c r="AY2165" s="328">
        <v>5.1807567999999996E-9</v>
      </c>
      <c r="AZ2165" s="329">
        <v>0</v>
      </c>
      <c r="BA2165" s="329">
        <v>0</v>
      </c>
      <c r="BB2165" s="329">
        <v>0</v>
      </c>
      <c r="BC2165" s="329">
        <v>0</v>
      </c>
      <c r="BD2165" s="329">
        <v>0</v>
      </c>
      <c r="BE2165" s="329">
        <v>0</v>
      </c>
      <c r="BF2165" s="329">
        <v>0</v>
      </c>
      <c r="BG2165" s="329">
        <v>0</v>
      </c>
      <c r="BH2165" s="329">
        <v>0</v>
      </c>
      <c r="BI2165" s="329">
        <v>0</v>
      </c>
      <c r="BJ2165" s="329">
        <v>0</v>
      </c>
      <c r="BK2165" s="329">
        <v>0</v>
      </c>
      <c r="BL2165" s="329">
        <v>0</v>
      </c>
      <c r="BM2165" s="41"/>
      <c r="BN2165" s="111">
        <v>1.3341517000000001E-4</v>
      </c>
      <c r="BO2165" s="122">
        <v>3.6674527999999999E-5</v>
      </c>
      <c r="BP2165" s="122">
        <v>5.7250694999999997E-5</v>
      </c>
      <c r="BQ2165" s="122">
        <v>6.5802540000000004E-13</v>
      </c>
      <c r="BR2165" s="122">
        <v>2.8807045E-5</v>
      </c>
      <c r="BS2165" s="122">
        <v>1.8814691E-6</v>
      </c>
      <c r="BT2165" s="111">
        <v>0</v>
      </c>
      <c r="BU2165" s="122">
        <v>2.8556651000000001E-6</v>
      </c>
      <c r="BV2165" s="111">
        <v>0</v>
      </c>
      <c r="BW2165" s="122">
        <v>3.8390159999999998E-11</v>
      </c>
      <c r="BX2165" s="111">
        <v>0</v>
      </c>
      <c r="BY2165" s="111">
        <v>0</v>
      </c>
      <c r="BZ2165" s="111">
        <v>0</v>
      </c>
      <c r="CA2165" s="122">
        <v>5.9457240000000003E-6</v>
      </c>
      <c r="CB2165" s="111">
        <v>0</v>
      </c>
      <c r="CC2165" s="111">
        <v>0</v>
      </c>
      <c r="CD2165" s="111">
        <v>0</v>
      </c>
      <c r="CE2165" s="137"/>
      <c r="CF2165" s="136"/>
      <c r="CG2165" s="76" t="s">
        <v>6885</v>
      </c>
    </row>
    <row r="2166" spans="1:85" ht="14.5" customHeight="1">
      <c r="A2166" s="41" t="s">
        <v>7230</v>
      </c>
      <c r="B2166" s="119" t="s">
        <v>6888</v>
      </c>
      <c r="C2166" s="120" t="str">
        <f t="shared" si="758"/>
        <v>M.020.15.115</v>
      </c>
      <c r="D2166" s="135" t="s">
        <v>7225</v>
      </c>
      <c r="E2166" s="119" t="s">
        <v>6570</v>
      </c>
      <c r="F2166" s="118" t="str">
        <f t="shared" si="759"/>
        <v>Yogurt, low-fat with fruits</v>
      </c>
      <c r="G2166" s="118">
        <f t="shared" si="760"/>
        <v>0.49200487609731103</v>
      </c>
      <c r="H2166" s="118">
        <f t="shared" si="761"/>
        <v>1.7565593790513E-2</v>
      </c>
      <c r="I2166" s="118">
        <f t="shared" si="762"/>
        <v>0.21811525230679801</v>
      </c>
      <c r="J2166" s="326">
        <f t="shared" si="763"/>
        <v>0</v>
      </c>
      <c r="K2166" s="118">
        <v>0.25632402999999998</v>
      </c>
      <c r="L2166" s="118">
        <v>0.19597131000000001</v>
      </c>
      <c r="M2166" s="118">
        <v>2.2143934000000001E-2</v>
      </c>
      <c r="N2166" s="118">
        <v>1.7565508000000001E-2</v>
      </c>
      <c r="O2166" s="118">
        <v>0</v>
      </c>
      <c r="P2166" s="118">
        <v>0</v>
      </c>
      <c r="Q2166" s="330">
        <v>8.5790512999999997E-8</v>
      </c>
      <c r="R2166" s="330">
        <v>8.3067979999999997E-9</v>
      </c>
      <c r="S2166" s="118">
        <v>0</v>
      </c>
      <c r="T2166" s="118">
        <v>0</v>
      </c>
      <c r="U2166" s="118">
        <v>0</v>
      </c>
      <c r="V2166" s="118">
        <v>0</v>
      </c>
      <c r="W2166" s="118">
        <v>0</v>
      </c>
      <c r="X2166" s="118">
        <v>0</v>
      </c>
      <c r="Y2166" s="41"/>
      <c r="Z2166" s="327">
        <f t="shared" si="764"/>
        <v>1.9272483458646614</v>
      </c>
      <c r="AA2166" s="41"/>
      <c r="AB2166" s="111">
        <v>0</v>
      </c>
      <c r="AC2166" s="111">
        <v>0</v>
      </c>
      <c r="AD2166" s="111">
        <v>0</v>
      </c>
      <c r="AE2166" s="111">
        <v>0</v>
      </c>
      <c r="AF2166" s="111">
        <v>0</v>
      </c>
      <c r="AG2166" s="111">
        <v>0</v>
      </c>
      <c r="AH2166" s="111">
        <v>0</v>
      </c>
      <c r="AI2166" s="41"/>
      <c r="AJ2166" s="114">
        <v>9.5292516999999993E-2</v>
      </c>
      <c r="AK2166" s="114">
        <v>9.2552994999999999E-2</v>
      </c>
      <c r="AL2166" s="114">
        <v>2.7395223E-3</v>
      </c>
      <c r="AM2166" s="114">
        <v>0</v>
      </c>
      <c r="AN2166" s="113">
        <f t="shared" si="765"/>
        <v>5.5487406646999999E-6</v>
      </c>
      <c r="AO2166" s="112">
        <f t="shared" si="766"/>
        <v>1.01313693845E-8</v>
      </c>
      <c r="AP2166" s="112">
        <f t="shared" si="767"/>
        <v>0</v>
      </c>
      <c r="AQ2166" s="328">
        <v>1.7884863999999999E-6</v>
      </c>
      <c r="AR2166" s="328">
        <v>5.3962952999999998E-9</v>
      </c>
      <c r="AS2166" s="328">
        <v>1.4743450000000001E-13</v>
      </c>
      <c r="AT2166" s="329">
        <v>0</v>
      </c>
      <c r="AU2166" s="329">
        <v>0</v>
      </c>
      <c r="AV2166" s="328">
        <v>2.6118647E-9</v>
      </c>
      <c r="AW2166" s="328">
        <v>3.7576423999999999E-6</v>
      </c>
      <c r="AX2166" s="328">
        <v>3.7025335000000002E-10</v>
      </c>
      <c r="AY2166" s="328">
        <v>4.3646732999999998E-9</v>
      </c>
      <c r="AZ2166" s="329">
        <v>0</v>
      </c>
      <c r="BA2166" s="329">
        <v>0</v>
      </c>
      <c r="BB2166" s="329">
        <v>0</v>
      </c>
      <c r="BC2166" s="329">
        <v>0</v>
      </c>
      <c r="BD2166" s="329">
        <v>0</v>
      </c>
      <c r="BE2166" s="329">
        <v>0</v>
      </c>
      <c r="BF2166" s="329">
        <v>0</v>
      </c>
      <c r="BG2166" s="329">
        <v>0</v>
      </c>
      <c r="BH2166" s="329">
        <v>0</v>
      </c>
      <c r="BI2166" s="329">
        <v>0</v>
      </c>
      <c r="BJ2166" s="329">
        <v>0</v>
      </c>
      <c r="BK2166" s="329">
        <v>0</v>
      </c>
      <c r="BL2166" s="329">
        <v>0</v>
      </c>
      <c r="BM2166" s="41"/>
      <c r="BN2166" s="111">
        <v>1.1839318E-4</v>
      </c>
      <c r="BO2166" s="122">
        <v>3.0951273999999998E-5</v>
      </c>
      <c r="BP2166" s="122">
        <v>5.3736797000000002E-5</v>
      </c>
      <c r="BQ2166" s="122">
        <v>9.7303160999999994E-13</v>
      </c>
      <c r="BR2166" s="122">
        <v>2.4234733000000001E-5</v>
      </c>
      <c r="BS2166" s="122">
        <v>1.6908725999999999E-6</v>
      </c>
      <c r="BT2166" s="111">
        <v>0</v>
      </c>
      <c r="BU2166" s="122">
        <v>2.5663807E-6</v>
      </c>
      <c r="BV2166" s="111">
        <v>0</v>
      </c>
      <c r="BW2166" s="122">
        <v>5.6768081999999999E-11</v>
      </c>
      <c r="BX2166" s="111">
        <v>0</v>
      </c>
      <c r="BY2166" s="111">
        <v>0</v>
      </c>
      <c r="BZ2166" s="111">
        <v>0</v>
      </c>
      <c r="CA2166" s="122">
        <v>5.2130614999999998E-6</v>
      </c>
      <c r="CB2166" s="111">
        <v>0</v>
      </c>
      <c r="CC2166" s="111">
        <v>0</v>
      </c>
      <c r="CD2166" s="111">
        <v>0</v>
      </c>
      <c r="CE2166" s="137"/>
      <c r="CF2166" s="136"/>
      <c r="CG2166" s="76" t="s">
        <v>6885</v>
      </c>
    </row>
    <row r="2167" spans="1:85" ht="14.5" customHeight="1">
      <c r="A2167" s="41" t="s">
        <v>7227</v>
      </c>
      <c r="B2167" s="119" t="s">
        <v>6888</v>
      </c>
      <c r="C2167" s="120" t="str">
        <f t="shared" si="758"/>
        <v>M.020.15.116</v>
      </c>
      <c r="D2167" s="135" t="s">
        <v>7225</v>
      </c>
      <c r="E2167" s="119" t="s">
        <v>6570</v>
      </c>
      <c r="F2167" s="118" t="str">
        <f t="shared" si="759"/>
        <v>Yogurt, low fat</v>
      </c>
      <c r="G2167" s="118">
        <f t="shared" si="760"/>
        <v>0.53271946251857849</v>
      </c>
      <c r="H2167" s="118">
        <f t="shared" si="761"/>
        <v>1.8824497087792002E-2</v>
      </c>
      <c r="I2167" s="118">
        <f t="shared" si="762"/>
        <v>0.2482150254307865</v>
      </c>
      <c r="J2167" s="326">
        <f t="shared" si="763"/>
        <v>0</v>
      </c>
      <c r="K2167" s="118">
        <v>0.26567994</v>
      </c>
      <c r="L2167" s="118">
        <v>0.22500054999999999</v>
      </c>
      <c r="M2167" s="118">
        <v>2.3214470000000001E-2</v>
      </c>
      <c r="N2167" s="118">
        <v>1.8824441000000001E-2</v>
      </c>
      <c r="O2167" s="118">
        <v>0</v>
      </c>
      <c r="P2167" s="118">
        <v>0</v>
      </c>
      <c r="Q2167" s="330">
        <v>5.6087791999999999E-8</v>
      </c>
      <c r="R2167" s="330">
        <v>5.4307864999999997E-9</v>
      </c>
      <c r="S2167" s="118">
        <v>0</v>
      </c>
      <c r="T2167" s="118">
        <v>0</v>
      </c>
      <c r="U2167" s="118">
        <v>0</v>
      </c>
      <c r="V2167" s="118">
        <v>0</v>
      </c>
      <c r="W2167" s="118">
        <v>0</v>
      </c>
      <c r="X2167" s="118">
        <v>0</v>
      </c>
      <c r="Y2167" s="41"/>
      <c r="Z2167" s="327">
        <f t="shared" si="764"/>
        <v>1.9975935338345865</v>
      </c>
      <c r="AA2167" s="41"/>
      <c r="AB2167" s="111">
        <v>0</v>
      </c>
      <c r="AC2167" s="111">
        <v>0</v>
      </c>
      <c r="AD2167" s="111">
        <v>0</v>
      </c>
      <c r="AE2167" s="111">
        <v>0</v>
      </c>
      <c r="AF2167" s="111">
        <v>0</v>
      </c>
      <c r="AG2167" s="111">
        <v>0</v>
      </c>
      <c r="AH2167" s="111">
        <v>0</v>
      </c>
      <c r="AI2167" s="41"/>
      <c r="AJ2167" s="114">
        <v>0.10564635999999999</v>
      </c>
      <c r="AK2167" s="114">
        <v>0.10267611</v>
      </c>
      <c r="AL2167" s="114">
        <v>2.9702554999999999E-3</v>
      </c>
      <c r="AM2167" s="114">
        <v>0</v>
      </c>
      <c r="AN2167" s="113">
        <f t="shared" si="765"/>
        <v>6.1556419590000003E-6</v>
      </c>
      <c r="AO2167" s="112">
        <f t="shared" si="766"/>
        <v>1.09846727959E-8</v>
      </c>
      <c r="AP2167" s="112">
        <f t="shared" si="767"/>
        <v>0</v>
      </c>
      <c r="AQ2167" s="328">
        <v>1.8537668E-6</v>
      </c>
      <c r="AR2167" s="328">
        <v>5.5932617999999999E-9</v>
      </c>
      <c r="AS2167" s="328">
        <v>1.5281590000000001E-13</v>
      </c>
      <c r="AT2167" s="329">
        <v>0</v>
      </c>
      <c r="AU2167" s="329">
        <v>0</v>
      </c>
      <c r="AV2167" s="328">
        <v>2.7990590000000001E-9</v>
      </c>
      <c r="AW2167" s="328">
        <v>4.2990761000000002E-6</v>
      </c>
      <c r="AX2167" s="328">
        <v>3.9678968E-10</v>
      </c>
      <c r="AY2167" s="328">
        <v>4.9944685000000004E-9</v>
      </c>
      <c r="AZ2167" s="329">
        <v>0</v>
      </c>
      <c r="BA2167" s="329">
        <v>0</v>
      </c>
      <c r="BB2167" s="329">
        <v>0</v>
      </c>
      <c r="BC2167" s="329">
        <v>0</v>
      </c>
      <c r="BD2167" s="329">
        <v>0</v>
      </c>
      <c r="BE2167" s="329">
        <v>0</v>
      </c>
      <c r="BF2167" s="329">
        <v>0</v>
      </c>
      <c r="BG2167" s="329">
        <v>0</v>
      </c>
      <c r="BH2167" s="329">
        <v>0</v>
      </c>
      <c r="BI2167" s="329">
        <v>0</v>
      </c>
      <c r="BJ2167" s="329">
        <v>0</v>
      </c>
      <c r="BK2167" s="329">
        <v>0</v>
      </c>
      <c r="BL2167" s="329">
        <v>0</v>
      </c>
      <c r="BM2167" s="41"/>
      <c r="BN2167" s="111">
        <v>1.2911583999999999E-4</v>
      </c>
      <c r="BO2167" s="122">
        <v>3.5354902000000001E-5</v>
      </c>
      <c r="BP2167" s="122">
        <v>5.5698207000000001E-5</v>
      </c>
      <c r="BQ2167" s="122">
        <v>6.3614487E-13</v>
      </c>
      <c r="BR2167" s="122">
        <v>2.7771783000000001E-5</v>
      </c>
      <c r="BS2167" s="122">
        <v>1.8120587000000001E-6</v>
      </c>
      <c r="BT2167" s="111">
        <v>0</v>
      </c>
      <c r="BU2167" s="122">
        <v>2.7503151999999998E-6</v>
      </c>
      <c r="BV2167" s="111">
        <v>0</v>
      </c>
      <c r="BW2167" s="122">
        <v>3.7113618999999997E-11</v>
      </c>
      <c r="BX2167" s="111">
        <v>0</v>
      </c>
      <c r="BY2167" s="111">
        <v>0</v>
      </c>
      <c r="BZ2167" s="111">
        <v>0</v>
      </c>
      <c r="CA2167" s="122">
        <v>5.7285420000000002E-6</v>
      </c>
      <c r="CB2167" s="111">
        <v>0</v>
      </c>
      <c r="CC2167" s="111">
        <v>0</v>
      </c>
      <c r="CD2167" s="111">
        <v>0</v>
      </c>
      <c r="CE2167" s="137"/>
      <c r="CF2167" s="136"/>
      <c r="CG2167" s="76" t="s">
        <v>6885</v>
      </c>
    </row>
    <row r="2168" spans="1:85" ht="14.5" customHeight="1">
      <c r="B2168" s="119" t="s">
        <v>6888</v>
      </c>
      <c r="C2168" s="133" t="s">
        <v>7223</v>
      </c>
      <c r="D2168" s="133" t="s">
        <v>7178</v>
      </c>
      <c r="G2168" s="41"/>
      <c r="H2168" s="41"/>
      <c r="I2168" s="41"/>
      <c r="J2168" s="41"/>
      <c r="K2168" s="41"/>
      <c r="L2168" s="41"/>
      <c r="M2168" s="41"/>
      <c r="N2168" s="41"/>
      <c r="O2168" s="41"/>
      <c r="P2168" s="41"/>
      <c r="Q2168" s="41"/>
      <c r="R2168" s="41"/>
      <c r="S2168" s="41"/>
      <c r="T2168" s="41"/>
      <c r="U2168" s="41"/>
      <c r="V2168" s="41"/>
      <c r="W2168" s="41"/>
      <c r="X2168" s="41"/>
      <c r="Y2168" s="41"/>
      <c r="Z2168" s="41"/>
      <c r="AA2168" s="41"/>
      <c r="AB2168" s="41"/>
      <c r="AC2168" s="41"/>
      <c r="AD2168" s="41"/>
      <c r="AE2168" s="41"/>
      <c r="AF2168" s="41"/>
      <c r="AG2168" s="41"/>
      <c r="AH2168" s="41"/>
      <c r="AI2168" s="41"/>
      <c r="AJ2168" s="41"/>
      <c r="AK2168" s="41"/>
      <c r="AL2168" s="41"/>
      <c r="AM2168" s="41"/>
      <c r="AN2168" s="41"/>
      <c r="AO2168" s="41"/>
      <c r="AP2168" s="41"/>
      <c r="AQ2168" s="41"/>
      <c r="AR2168" s="41"/>
      <c r="AS2168" s="41"/>
      <c r="AT2168" s="41"/>
      <c r="AU2168" s="41"/>
      <c r="AV2168" s="41"/>
      <c r="AW2168" s="41"/>
      <c r="AX2168" s="41"/>
      <c r="AY2168" s="41"/>
      <c r="AZ2168" s="41"/>
      <c r="BA2168" s="41"/>
      <c r="BB2168" s="41"/>
      <c r="BC2168" s="41"/>
      <c r="BD2168" s="41"/>
      <c r="BE2168" s="41"/>
      <c r="BF2168" s="41"/>
      <c r="BG2168" s="41"/>
      <c r="BH2168" s="41"/>
      <c r="BI2168" s="41"/>
      <c r="BJ2168" s="41"/>
      <c r="BK2168" s="41"/>
      <c r="BL2168" s="41"/>
      <c r="BM2168" s="41"/>
      <c r="BN2168" s="41"/>
      <c r="BO2168" s="41"/>
      <c r="BP2168" s="41"/>
      <c r="BQ2168" s="41"/>
      <c r="BR2168" s="41"/>
      <c r="BS2168" s="41"/>
      <c r="BT2168" s="41"/>
      <c r="BU2168" s="41"/>
      <c r="BV2168" s="41"/>
      <c r="BW2168" s="41"/>
      <c r="BX2168" s="41"/>
      <c r="BY2168" s="41"/>
      <c r="BZ2168" s="41"/>
      <c r="CA2168" s="41"/>
      <c r="CB2168" s="41"/>
      <c r="CC2168" s="41"/>
      <c r="CD2168" s="41"/>
      <c r="CE2168" s="130"/>
      <c r="CF2168" s="105"/>
    </row>
    <row r="2169" spans="1:85" ht="14.5" customHeight="1">
      <c r="A2169" s="41" t="s">
        <v>7222</v>
      </c>
      <c r="B2169" s="119" t="s">
        <v>6888</v>
      </c>
      <c r="C2169" s="120" t="str">
        <f t="shared" ref="C2169:C2183" si="768">MID(A2169,1,12)</f>
        <v>M.020.16.101</v>
      </c>
      <c r="D2169" s="135" t="s">
        <v>7178</v>
      </c>
      <c r="E2169" s="119" t="s">
        <v>6570</v>
      </c>
      <c r="F2169" s="118" t="str">
        <f t="shared" ref="F2169:F2183" si="769">MID(A2169, 21,85)</f>
        <v>Coffee</v>
      </c>
      <c r="G2169" s="118">
        <f t="shared" ref="G2169:G2183" si="770">H2169+I2169+J2169+K2169</f>
        <v>0.97984940603218706</v>
      </c>
      <c r="H2169" s="118">
        <f t="shared" ref="H2169:H2183" si="771">N2169+O2169+P2169+Q2169</f>
        <v>7.2701302012420005E-2</v>
      </c>
      <c r="I2169" s="118">
        <f t="shared" ref="I2169:I2183" si="772">L2169+M2169+R2169</f>
        <v>0.47115476401976703</v>
      </c>
      <c r="J2169" s="326">
        <f t="shared" ref="J2169:J2183" si="773">S2169+IF(T2169="x",0,T2169)+IF(U2169="x",0,U2169)+IF(V2169="x",0,V2169)+W2169+X2169</f>
        <v>0</v>
      </c>
      <c r="K2169" s="118">
        <v>0.43599334000000001</v>
      </c>
      <c r="L2169" s="118">
        <v>0.37063079999999998</v>
      </c>
      <c r="M2169" s="118">
        <v>0.10052387</v>
      </c>
      <c r="N2169" s="118">
        <v>7.2700331000000007E-2</v>
      </c>
      <c r="O2169" s="118">
        <v>0</v>
      </c>
      <c r="P2169" s="118">
        <v>0</v>
      </c>
      <c r="Q2169" s="330">
        <v>9.7101242000000005E-7</v>
      </c>
      <c r="R2169" s="330">
        <v>9.4019767000000006E-8</v>
      </c>
      <c r="S2169" s="118">
        <v>0</v>
      </c>
      <c r="T2169" s="118">
        <v>0</v>
      </c>
      <c r="U2169" s="118">
        <v>0</v>
      </c>
      <c r="V2169" s="118">
        <v>0</v>
      </c>
      <c r="W2169" s="118">
        <v>0</v>
      </c>
      <c r="X2169" s="118">
        <v>0</v>
      </c>
      <c r="Y2169" s="41"/>
      <c r="Z2169" s="327">
        <f t="shared" ref="Z2169:Z2183" si="774">K2169/0.133</f>
        <v>3.2781454135338346</v>
      </c>
      <c r="AA2169" s="41"/>
      <c r="AB2169" s="111">
        <v>0</v>
      </c>
      <c r="AC2169" s="111">
        <v>0</v>
      </c>
      <c r="AD2169" s="111">
        <v>0</v>
      </c>
      <c r="AE2169" s="111">
        <v>0</v>
      </c>
      <c r="AF2169" s="111">
        <v>0</v>
      </c>
      <c r="AG2169" s="111">
        <v>0</v>
      </c>
      <c r="AH2169" s="111">
        <v>0</v>
      </c>
      <c r="AI2169" s="41"/>
      <c r="AJ2169" s="114">
        <v>0.18216919000000001</v>
      </c>
      <c r="AK2169" s="114">
        <v>0.17690765</v>
      </c>
      <c r="AL2169" s="114">
        <v>5.2615407999999997E-3</v>
      </c>
      <c r="AM2169" s="114">
        <v>0</v>
      </c>
      <c r="AN2169" s="113">
        <f t="shared" ref="AN2169:AN2183" si="775">AQ2169+AT2169+AU2169+AV2169+AW2169+BE2169+BF2169+BJ2169</f>
        <v>1.0605974117000001E-5</v>
      </c>
      <c r="AO2169" s="112">
        <f t="shared" ref="AO2169:AO2183" si="776">AR2169+AS2169+AX2169+AY2169+AZ2169+BA2169+BB2169+BC2169+BD2169+BG2169+BK2169+BL2169</f>
        <v>1.945836087812E-8</v>
      </c>
      <c r="AP2169" s="112">
        <f t="shared" ref="AP2169:AP2183" si="777">BH2169+BI2169</f>
        <v>0</v>
      </c>
      <c r="AQ2169" s="328">
        <v>3.0421189E-6</v>
      </c>
      <c r="AR2169" s="328">
        <v>9.1788071000000004E-9</v>
      </c>
      <c r="AS2169" s="328">
        <v>2.5077812E-13</v>
      </c>
      <c r="AT2169" s="329">
        <v>0</v>
      </c>
      <c r="AU2169" s="329">
        <v>0</v>
      </c>
      <c r="AV2169" s="328">
        <v>1.0810016999999999E-8</v>
      </c>
      <c r="AW2169" s="328">
        <v>7.5530452E-6</v>
      </c>
      <c r="AX2169" s="328">
        <v>1.5324088999999999E-9</v>
      </c>
      <c r="AY2169" s="328">
        <v>8.7468940999999998E-9</v>
      </c>
      <c r="AZ2169" s="329">
        <v>0</v>
      </c>
      <c r="BA2169" s="329">
        <v>0</v>
      </c>
      <c r="BB2169" s="329">
        <v>0</v>
      </c>
      <c r="BC2169" s="329">
        <v>0</v>
      </c>
      <c r="BD2169" s="329">
        <v>0</v>
      </c>
      <c r="BE2169" s="329">
        <v>0</v>
      </c>
      <c r="BF2169" s="329">
        <v>0</v>
      </c>
      <c r="BG2169" s="329">
        <v>0</v>
      </c>
      <c r="BH2169" s="329">
        <v>0</v>
      </c>
      <c r="BI2169" s="329">
        <v>0</v>
      </c>
      <c r="BJ2169" s="329">
        <v>0</v>
      </c>
      <c r="BK2169" s="329">
        <v>0</v>
      </c>
      <c r="BL2169" s="329">
        <v>0</v>
      </c>
      <c r="BM2169" s="41"/>
      <c r="BN2169" s="111">
        <v>2.3767990999999999E-4</v>
      </c>
      <c r="BO2169" s="122">
        <v>6.3862683999999997E-5</v>
      </c>
      <c r="BP2169" s="122">
        <v>9.1403391000000002E-5</v>
      </c>
      <c r="BQ2169" s="122">
        <v>1.1013173000000001E-11</v>
      </c>
      <c r="BR2169" s="122">
        <v>4.7387277000000003E-5</v>
      </c>
      <c r="BS2169" s="122">
        <v>6.9982035999999997E-6</v>
      </c>
      <c r="BT2169" s="111">
        <v>0</v>
      </c>
      <c r="BU2169" s="122">
        <v>1.0621767E-5</v>
      </c>
      <c r="BV2169" s="111">
        <v>0</v>
      </c>
      <c r="BW2169" s="122">
        <v>6.4252456999999996E-10</v>
      </c>
      <c r="BX2169" s="111">
        <v>0</v>
      </c>
      <c r="BY2169" s="111">
        <v>0</v>
      </c>
      <c r="BZ2169" s="111">
        <v>0</v>
      </c>
      <c r="CA2169" s="122">
        <v>1.7405936000000001E-5</v>
      </c>
      <c r="CB2169" s="111">
        <v>0</v>
      </c>
      <c r="CC2169" s="111">
        <v>0</v>
      </c>
      <c r="CD2169" s="111">
        <v>0</v>
      </c>
      <c r="CE2169" s="137"/>
      <c r="CF2169" s="136"/>
      <c r="CG2169" s="76" t="s">
        <v>6885</v>
      </c>
    </row>
    <row r="2170" spans="1:85" ht="14.5" customHeight="1">
      <c r="A2170" s="41" t="s">
        <v>7219</v>
      </c>
      <c r="B2170" s="119" t="s">
        <v>6888</v>
      </c>
      <c r="C2170" s="120" t="str">
        <f t="shared" si="768"/>
        <v>M.020.16.102</v>
      </c>
      <c r="D2170" s="135" t="s">
        <v>7178</v>
      </c>
      <c r="E2170" s="119" t="s">
        <v>6570</v>
      </c>
      <c r="F2170" s="118" t="str">
        <f t="shared" si="769"/>
        <v>Cola Light</v>
      </c>
      <c r="G2170" s="118">
        <f t="shared" si="770"/>
        <v>6.5034748409598997E-2</v>
      </c>
      <c r="H2170" s="118">
        <f t="shared" si="771"/>
        <v>2.3552005752199999E-4</v>
      </c>
      <c r="I2170" s="118">
        <f t="shared" si="772"/>
        <v>8.8767493520769992E-3</v>
      </c>
      <c r="J2170" s="326">
        <f t="shared" si="773"/>
        <v>0</v>
      </c>
      <c r="K2170" s="118">
        <v>5.5922478999999997E-2</v>
      </c>
      <c r="L2170" s="118">
        <v>8.4026812999999992E-3</v>
      </c>
      <c r="M2170" s="118">
        <v>4.7406675000000002E-4</v>
      </c>
      <c r="N2170" s="118">
        <v>2.3550660999999999E-4</v>
      </c>
      <c r="O2170" s="118">
        <v>0</v>
      </c>
      <c r="P2170" s="118">
        <v>0</v>
      </c>
      <c r="Q2170" s="330">
        <v>1.3447522000000001E-8</v>
      </c>
      <c r="R2170" s="330">
        <v>1.302077E-9</v>
      </c>
      <c r="S2170" s="118">
        <v>0</v>
      </c>
      <c r="T2170" s="118">
        <v>0</v>
      </c>
      <c r="U2170" s="118">
        <v>0</v>
      </c>
      <c r="V2170" s="118">
        <v>0</v>
      </c>
      <c r="W2170" s="118">
        <v>0</v>
      </c>
      <c r="X2170" s="118">
        <v>0</v>
      </c>
      <c r="Y2170" s="41"/>
      <c r="Z2170" s="327">
        <f t="shared" si="774"/>
        <v>0.42046976691729321</v>
      </c>
      <c r="AA2170" s="41"/>
      <c r="AB2170" s="111">
        <v>0</v>
      </c>
      <c r="AC2170" s="111">
        <v>0</v>
      </c>
      <c r="AD2170" s="111">
        <v>0</v>
      </c>
      <c r="AE2170" s="111">
        <v>0</v>
      </c>
      <c r="AF2170" s="111">
        <v>0</v>
      </c>
      <c r="AG2170" s="111">
        <v>0</v>
      </c>
      <c r="AH2170" s="111">
        <v>0</v>
      </c>
      <c r="AI2170" s="41"/>
      <c r="AJ2170" s="114">
        <v>9.4674055999999993E-3</v>
      </c>
      <c r="AK2170" s="114">
        <v>9.0988496999999998E-3</v>
      </c>
      <c r="AL2170" s="114">
        <v>3.6855585999999999E-4</v>
      </c>
      <c r="AM2170" s="114">
        <v>0</v>
      </c>
      <c r="AN2170" s="113">
        <f t="shared" si="775"/>
        <v>5.4549458814E-7</v>
      </c>
      <c r="AO2170" s="112">
        <f t="shared" si="776"/>
        <v>1.363002385837E-9</v>
      </c>
      <c r="AP2170" s="112">
        <f t="shared" si="777"/>
        <v>0</v>
      </c>
      <c r="AQ2170" s="328">
        <v>3.9019593999999998E-7</v>
      </c>
      <c r="AR2170" s="328">
        <v>1.1773153E-9</v>
      </c>
      <c r="AS2170" s="328">
        <v>3.2165937000000003E-14</v>
      </c>
      <c r="AT2170" s="329">
        <v>0</v>
      </c>
      <c r="AU2170" s="329">
        <v>0</v>
      </c>
      <c r="AV2170" s="328">
        <v>3.5018139999999998E-11</v>
      </c>
      <c r="AW2170" s="328">
        <v>1.5526362999999999E-7</v>
      </c>
      <c r="AX2170" s="328">
        <v>4.9641098999999999E-12</v>
      </c>
      <c r="AY2170" s="328">
        <v>1.8069080999999999E-10</v>
      </c>
      <c r="AZ2170" s="329">
        <v>0</v>
      </c>
      <c r="BA2170" s="329">
        <v>0</v>
      </c>
      <c r="BB2170" s="329">
        <v>0</v>
      </c>
      <c r="BC2170" s="329">
        <v>0</v>
      </c>
      <c r="BD2170" s="329">
        <v>0</v>
      </c>
      <c r="BE2170" s="329">
        <v>0</v>
      </c>
      <c r="BF2170" s="329">
        <v>0</v>
      </c>
      <c r="BG2170" s="329">
        <v>0</v>
      </c>
      <c r="BH2170" s="329">
        <v>0</v>
      </c>
      <c r="BI2170" s="329">
        <v>0</v>
      </c>
      <c r="BJ2170" s="329">
        <v>0</v>
      </c>
      <c r="BK2170" s="329">
        <v>0</v>
      </c>
      <c r="BL2170" s="329">
        <v>0</v>
      </c>
      <c r="BM2170" s="41"/>
      <c r="BN2170" s="122">
        <v>1.4181483E-5</v>
      </c>
      <c r="BO2170" s="122">
        <v>1.2572659E-6</v>
      </c>
      <c r="BP2170" s="122">
        <v>1.1723813E-5</v>
      </c>
      <c r="BQ2170" s="122">
        <v>1.5252111000000001E-13</v>
      </c>
      <c r="BR2170" s="122">
        <v>1.0187479E-6</v>
      </c>
      <c r="BS2170" s="122">
        <v>2.2670092E-8</v>
      </c>
      <c r="BT2170" s="111">
        <v>0</v>
      </c>
      <c r="BU2170" s="122">
        <v>3.4408320999999999E-8</v>
      </c>
      <c r="BV2170" s="111">
        <v>0</v>
      </c>
      <c r="BW2170" s="122">
        <v>8.8983037999999995E-12</v>
      </c>
      <c r="BX2170" s="111">
        <v>0</v>
      </c>
      <c r="BY2170" s="111">
        <v>0</v>
      </c>
      <c r="BZ2170" s="111">
        <v>0</v>
      </c>
      <c r="CA2170" s="122">
        <v>1.2456908000000001E-7</v>
      </c>
      <c r="CB2170" s="111">
        <v>0</v>
      </c>
      <c r="CC2170" s="111">
        <v>0</v>
      </c>
      <c r="CD2170" s="111">
        <v>0</v>
      </c>
      <c r="CE2170" s="137"/>
      <c r="CF2170" s="136"/>
      <c r="CG2170" s="76" t="s">
        <v>6885</v>
      </c>
    </row>
    <row r="2171" spans="1:85" ht="14.5" customHeight="1">
      <c r="A2171" s="41" t="s">
        <v>7216</v>
      </c>
      <c r="B2171" s="119" t="s">
        <v>6888</v>
      </c>
      <c r="C2171" s="120" t="str">
        <f t="shared" si="768"/>
        <v>M.020.16.103</v>
      </c>
      <c r="D2171" s="135" t="s">
        <v>7178</v>
      </c>
      <c r="E2171" s="119" t="s">
        <v>6570</v>
      </c>
      <c r="F2171" s="118" t="str">
        <f t="shared" si="769"/>
        <v>Icetea</v>
      </c>
      <c r="G2171" s="118">
        <f t="shared" si="770"/>
        <v>0.1050773044842428</v>
      </c>
      <c r="H2171" s="118">
        <f t="shared" si="771"/>
        <v>3.2612223625699999E-3</v>
      </c>
      <c r="I2171" s="118">
        <f t="shared" si="772"/>
        <v>3.0966738121672797E-2</v>
      </c>
      <c r="J2171" s="326">
        <f t="shared" si="773"/>
        <v>0</v>
      </c>
      <c r="K2171" s="118">
        <v>7.0849343999999995E-2</v>
      </c>
      <c r="L2171" s="118">
        <v>2.6337803999999999E-2</v>
      </c>
      <c r="M2171" s="118">
        <v>4.6289291E-3</v>
      </c>
      <c r="N2171" s="118">
        <v>3.2611705E-3</v>
      </c>
      <c r="O2171" s="118">
        <v>0</v>
      </c>
      <c r="P2171" s="118">
        <v>0</v>
      </c>
      <c r="Q2171" s="330">
        <v>5.1862570000000001E-8</v>
      </c>
      <c r="R2171" s="330">
        <v>5.0216728000000002E-9</v>
      </c>
      <c r="S2171" s="118">
        <v>0</v>
      </c>
      <c r="T2171" s="118">
        <v>0</v>
      </c>
      <c r="U2171" s="118">
        <v>0</v>
      </c>
      <c r="V2171" s="118">
        <v>0</v>
      </c>
      <c r="W2171" s="118">
        <v>0</v>
      </c>
      <c r="X2171" s="118">
        <v>0</v>
      </c>
      <c r="Y2171" s="41"/>
      <c r="Z2171" s="327">
        <f t="shared" si="774"/>
        <v>0.53270183458646614</v>
      </c>
      <c r="AA2171" s="41"/>
      <c r="AB2171" s="111">
        <v>0</v>
      </c>
      <c r="AC2171" s="111">
        <v>0</v>
      </c>
      <c r="AD2171" s="111">
        <v>0</v>
      </c>
      <c r="AE2171" s="111">
        <v>0</v>
      </c>
      <c r="AF2171" s="111">
        <v>0</v>
      </c>
      <c r="AG2171" s="111">
        <v>0</v>
      </c>
      <c r="AH2171" s="111">
        <v>0</v>
      </c>
      <c r="AI2171" s="41"/>
      <c r="AJ2171" s="114">
        <v>1.7430811000000001E-2</v>
      </c>
      <c r="AK2171" s="114">
        <v>1.6847243000000001E-2</v>
      </c>
      <c r="AL2171" s="114">
        <v>5.8356859000000005E-4</v>
      </c>
      <c r="AM2171" s="114">
        <v>0</v>
      </c>
      <c r="AN2171" s="113">
        <f t="shared" si="775"/>
        <v>1.0100265326099998E-6</v>
      </c>
      <c r="AO2171" s="112">
        <f t="shared" si="776"/>
        <v>2.1581678006909997E-9</v>
      </c>
      <c r="AP2171" s="112">
        <f t="shared" si="777"/>
        <v>0</v>
      </c>
      <c r="AQ2171" s="328">
        <v>4.9434730999999996E-7</v>
      </c>
      <c r="AR2171" s="328">
        <v>1.4915650999999999E-9</v>
      </c>
      <c r="AS2171" s="328">
        <v>4.0751691000000002E-14</v>
      </c>
      <c r="AT2171" s="329">
        <v>0</v>
      </c>
      <c r="AU2171" s="329">
        <v>0</v>
      </c>
      <c r="AV2171" s="328">
        <v>4.8491260999999998E-10</v>
      </c>
      <c r="AW2171" s="328">
        <v>5.1519430999999996E-7</v>
      </c>
      <c r="AX2171" s="328">
        <v>6.8740358999999994E-11</v>
      </c>
      <c r="AY2171" s="328">
        <v>5.9782158999999996E-10</v>
      </c>
      <c r="AZ2171" s="329">
        <v>0</v>
      </c>
      <c r="BA2171" s="329">
        <v>0</v>
      </c>
      <c r="BB2171" s="329">
        <v>0</v>
      </c>
      <c r="BC2171" s="329">
        <v>0</v>
      </c>
      <c r="BD2171" s="329">
        <v>0</v>
      </c>
      <c r="BE2171" s="329">
        <v>0</v>
      </c>
      <c r="BF2171" s="329">
        <v>0</v>
      </c>
      <c r="BG2171" s="329">
        <v>0</v>
      </c>
      <c r="BH2171" s="329">
        <v>0</v>
      </c>
      <c r="BI2171" s="329">
        <v>0</v>
      </c>
      <c r="BJ2171" s="329">
        <v>0</v>
      </c>
      <c r="BK2171" s="329">
        <v>0</v>
      </c>
      <c r="BL2171" s="329">
        <v>0</v>
      </c>
      <c r="BM2171" s="41"/>
      <c r="BN2171" s="122">
        <v>2.4089998999999999E-5</v>
      </c>
      <c r="BO2171" s="122">
        <v>4.2812092000000001E-6</v>
      </c>
      <c r="BP2171" s="122">
        <v>1.4853141000000001E-5</v>
      </c>
      <c r="BQ2171" s="122">
        <v>5.8822260999999996E-13</v>
      </c>
      <c r="BR2171" s="122">
        <v>3.2924843E-6</v>
      </c>
      <c r="BS2171" s="122">
        <v>3.1392339999999999E-7</v>
      </c>
      <c r="BT2171" s="111">
        <v>0</v>
      </c>
      <c r="BU2171" s="122">
        <v>4.7646815999999997E-7</v>
      </c>
      <c r="BV2171" s="111">
        <v>0</v>
      </c>
      <c r="BW2171" s="122">
        <v>3.4317763999999999E-11</v>
      </c>
      <c r="BX2171" s="111">
        <v>0</v>
      </c>
      <c r="BY2171" s="111">
        <v>0</v>
      </c>
      <c r="BZ2171" s="111">
        <v>0</v>
      </c>
      <c r="CA2171" s="122">
        <v>8.7273836999999998E-7</v>
      </c>
      <c r="CB2171" s="111">
        <v>0</v>
      </c>
      <c r="CC2171" s="111">
        <v>0</v>
      </c>
      <c r="CD2171" s="111">
        <v>0</v>
      </c>
      <c r="CE2171" s="137"/>
      <c r="CF2171" s="136"/>
      <c r="CG2171" s="76" t="s">
        <v>6885</v>
      </c>
    </row>
    <row r="2172" spans="1:85" ht="14.5" customHeight="1">
      <c r="A2172" s="41" t="s">
        <v>7213</v>
      </c>
      <c r="B2172" s="119" t="s">
        <v>6888</v>
      </c>
      <c r="C2172" s="120" t="str">
        <f t="shared" si="768"/>
        <v>M.020.16.104</v>
      </c>
      <c r="D2172" s="135" t="s">
        <v>7178</v>
      </c>
      <c r="E2172" s="119" t="s">
        <v>6570</v>
      </c>
      <c r="F2172" s="118" t="str">
        <f t="shared" si="769"/>
        <v>Fruit drink, 12% fruit concentrate</v>
      </c>
      <c r="G2172" s="118">
        <f t="shared" si="770"/>
        <v>8.9758445659232203E-2</v>
      </c>
      <c r="H2172" s="118">
        <f t="shared" si="771"/>
        <v>1.5776729902850001E-3</v>
      </c>
      <c r="I2172" s="118">
        <f t="shared" si="772"/>
        <v>2.0195405668947199E-2</v>
      </c>
      <c r="J2172" s="326">
        <f t="shared" si="773"/>
        <v>0</v>
      </c>
      <c r="K2172" s="118">
        <v>6.7985367000000005E-2</v>
      </c>
      <c r="L2172" s="118">
        <v>1.7727000999999999E-2</v>
      </c>
      <c r="M2172" s="118">
        <v>2.4684007000000002E-3</v>
      </c>
      <c r="N2172" s="118">
        <v>1.577632E-3</v>
      </c>
      <c r="O2172" s="118">
        <v>0</v>
      </c>
      <c r="P2172" s="118">
        <v>0</v>
      </c>
      <c r="Q2172" s="330">
        <v>4.0990285E-8</v>
      </c>
      <c r="R2172" s="330">
        <v>3.9689472000000004E-9</v>
      </c>
      <c r="S2172" s="118">
        <v>0</v>
      </c>
      <c r="T2172" s="118">
        <v>0</v>
      </c>
      <c r="U2172" s="118">
        <v>0</v>
      </c>
      <c r="V2172" s="118">
        <v>0</v>
      </c>
      <c r="W2172" s="118">
        <v>0</v>
      </c>
      <c r="X2172" s="118">
        <v>0</v>
      </c>
      <c r="Y2172" s="41"/>
      <c r="Z2172" s="327">
        <f t="shared" si="774"/>
        <v>0.51116817293233086</v>
      </c>
      <c r="AA2172" s="41"/>
      <c r="AB2172" s="111">
        <v>0</v>
      </c>
      <c r="AC2172" s="111">
        <v>0</v>
      </c>
      <c r="AD2172" s="111">
        <v>0</v>
      </c>
      <c r="AE2172" s="111">
        <v>0</v>
      </c>
      <c r="AF2172" s="111">
        <v>0</v>
      </c>
      <c r="AG2172" s="111">
        <v>0</v>
      </c>
      <c r="AH2172" s="111">
        <v>0</v>
      </c>
      <c r="AI2172" s="41"/>
      <c r="AJ2172" s="114">
        <v>1.4086537999999999E-2</v>
      </c>
      <c r="AK2172" s="114">
        <v>1.35838E-2</v>
      </c>
      <c r="AL2172" s="114">
        <v>5.0273821999999996E-4</v>
      </c>
      <c r="AM2172" s="114">
        <v>0</v>
      </c>
      <c r="AN2172" s="113">
        <f t="shared" si="775"/>
        <v>8.1437647252999993E-7</v>
      </c>
      <c r="AO2172" s="112">
        <f t="shared" si="776"/>
        <v>1.859239011365E-9</v>
      </c>
      <c r="AP2172" s="112">
        <f t="shared" si="777"/>
        <v>0</v>
      </c>
      <c r="AQ2172" s="328">
        <v>4.7436405999999998E-7</v>
      </c>
      <c r="AR2172" s="328">
        <v>1.4312709E-9</v>
      </c>
      <c r="AS2172" s="328">
        <v>3.9104365000000002E-14</v>
      </c>
      <c r="AT2172" s="329">
        <v>0</v>
      </c>
      <c r="AU2172" s="329">
        <v>0</v>
      </c>
      <c r="AV2172" s="328">
        <v>2.3458252999999998E-10</v>
      </c>
      <c r="AW2172" s="328">
        <v>3.3977783000000001E-7</v>
      </c>
      <c r="AX2172" s="328">
        <v>3.3254007000000001E-11</v>
      </c>
      <c r="AY2172" s="328">
        <v>3.9467499999999998E-10</v>
      </c>
      <c r="AZ2172" s="329">
        <v>0</v>
      </c>
      <c r="BA2172" s="329">
        <v>0</v>
      </c>
      <c r="BB2172" s="329">
        <v>0</v>
      </c>
      <c r="BC2172" s="329">
        <v>0</v>
      </c>
      <c r="BD2172" s="329">
        <v>0</v>
      </c>
      <c r="BE2172" s="329">
        <v>0</v>
      </c>
      <c r="BF2172" s="329">
        <v>0</v>
      </c>
      <c r="BG2172" s="329">
        <v>0</v>
      </c>
      <c r="BH2172" s="329">
        <v>0</v>
      </c>
      <c r="BI2172" s="329">
        <v>0</v>
      </c>
      <c r="BJ2172" s="329">
        <v>0</v>
      </c>
      <c r="BK2172" s="329">
        <v>0</v>
      </c>
      <c r="BL2172" s="329">
        <v>0</v>
      </c>
      <c r="BM2172" s="41"/>
      <c r="BN2172" s="122">
        <v>2.0094514E-5</v>
      </c>
      <c r="BO2172" s="122">
        <v>2.7982397000000002E-6</v>
      </c>
      <c r="BP2172" s="122">
        <v>1.4252725E-5</v>
      </c>
      <c r="BQ2172" s="122">
        <v>4.6490971E-13</v>
      </c>
      <c r="BR2172" s="122">
        <v>2.1917599000000001E-6</v>
      </c>
      <c r="BS2172" s="122">
        <v>1.5186437000000001E-7</v>
      </c>
      <c r="BT2172" s="111">
        <v>0</v>
      </c>
      <c r="BU2172" s="122">
        <v>2.3049743E-7</v>
      </c>
      <c r="BV2172" s="111">
        <v>0</v>
      </c>
      <c r="BW2172" s="122">
        <v>2.7123509999999999E-11</v>
      </c>
      <c r="BX2172" s="111">
        <v>0</v>
      </c>
      <c r="BY2172" s="111">
        <v>0</v>
      </c>
      <c r="BZ2172" s="111">
        <v>0</v>
      </c>
      <c r="CA2172" s="122">
        <v>4.6939977000000002E-7</v>
      </c>
      <c r="CB2172" s="111">
        <v>0</v>
      </c>
      <c r="CC2172" s="111">
        <v>0</v>
      </c>
      <c r="CD2172" s="111">
        <v>0</v>
      </c>
      <c r="CE2172" s="137"/>
      <c r="CF2172" s="136"/>
      <c r="CG2172" s="76" t="s">
        <v>6885</v>
      </c>
    </row>
    <row r="2173" spans="1:85" ht="14.5" customHeight="1">
      <c r="A2173" s="41" t="s">
        <v>7210</v>
      </c>
      <c r="B2173" s="119" t="s">
        <v>6888</v>
      </c>
      <c r="C2173" s="120" t="str">
        <f t="shared" si="768"/>
        <v>M.020.16.105</v>
      </c>
      <c r="D2173" s="135" t="s">
        <v>7178</v>
      </c>
      <c r="E2173" s="119" t="s">
        <v>6570</v>
      </c>
      <c r="F2173" s="118" t="str">
        <f t="shared" si="769"/>
        <v>Fruit drink, 8% fruit concentrate</v>
      </c>
      <c r="G2173" s="118">
        <f t="shared" si="770"/>
        <v>6.9046722947046599E-2</v>
      </c>
      <c r="H2173" s="118">
        <f t="shared" si="771"/>
        <v>1.3656887415619998E-3</v>
      </c>
      <c r="I2173" s="118">
        <f t="shared" si="772"/>
        <v>1.4009596205484601E-2</v>
      </c>
      <c r="J2173" s="326">
        <f t="shared" si="773"/>
        <v>0</v>
      </c>
      <c r="K2173" s="118">
        <v>5.3671438000000002E-2</v>
      </c>
      <c r="L2173" s="118">
        <v>1.1981500000000001E-2</v>
      </c>
      <c r="M2173" s="118">
        <v>2.0280935000000001E-3</v>
      </c>
      <c r="N2173" s="118">
        <v>1.3656607999999999E-3</v>
      </c>
      <c r="O2173" s="118">
        <v>0</v>
      </c>
      <c r="P2173" s="118">
        <v>0</v>
      </c>
      <c r="Q2173" s="330">
        <v>2.7941561999999999E-8</v>
      </c>
      <c r="R2173" s="330">
        <v>2.7054845999999999E-9</v>
      </c>
      <c r="S2173" s="118">
        <v>0</v>
      </c>
      <c r="T2173" s="118">
        <v>0</v>
      </c>
      <c r="U2173" s="118">
        <v>0</v>
      </c>
      <c r="V2173" s="118">
        <v>0</v>
      </c>
      <c r="W2173" s="118">
        <v>0</v>
      </c>
      <c r="X2173" s="118">
        <v>0</v>
      </c>
      <c r="Y2173" s="41"/>
      <c r="Z2173" s="327">
        <f t="shared" si="774"/>
        <v>0.40354464661654132</v>
      </c>
      <c r="AA2173" s="41"/>
      <c r="AB2173" s="111">
        <v>0</v>
      </c>
      <c r="AC2173" s="111">
        <v>0</v>
      </c>
      <c r="AD2173" s="111">
        <v>0</v>
      </c>
      <c r="AE2173" s="111">
        <v>0</v>
      </c>
      <c r="AF2173" s="111">
        <v>0</v>
      </c>
      <c r="AG2173" s="111">
        <v>0</v>
      </c>
      <c r="AH2173" s="111">
        <v>0</v>
      </c>
      <c r="AI2173" s="41"/>
      <c r="AJ2173" s="114">
        <v>1.0523396000000001E-2</v>
      </c>
      <c r="AK2173" s="114">
        <v>1.0136932E-2</v>
      </c>
      <c r="AL2173" s="114">
        <v>3.8646402000000002E-4</v>
      </c>
      <c r="AM2173" s="114">
        <v>0</v>
      </c>
      <c r="AN2173" s="113">
        <f t="shared" si="775"/>
        <v>6.0772974394000002E-7</v>
      </c>
      <c r="AO2173" s="112">
        <f t="shared" si="776"/>
        <v>1.429230839166E-9</v>
      </c>
      <c r="AP2173" s="112">
        <f t="shared" si="777"/>
        <v>0</v>
      </c>
      <c r="AQ2173" s="328">
        <v>3.7448943000000001E-7</v>
      </c>
      <c r="AR2173" s="328">
        <v>1.1299249999999999E-9</v>
      </c>
      <c r="AS2173" s="328">
        <v>3.0871165999999997E-14</v>
      </c>
      <c r="AT2173" s="329">
        <v>0</v>
      </c>
      <c r="AU2173" s="329">
        <v>0</v>
      </c>
      <c r="AV2173" s="328">
        <v>2.0306393999999999E-10</v>
      </c>
      <c r="AW2173" s="328">
        <v>2.3303725E-7</v>
      </c>
      <c r="AX2173" s="328">
        <v>2.8785987999999999E-11</v>
      </c>
      <c r="AY2173" s="328">
        <v>2.7048898000000002E-10</v>
      </c>
      <c r="AZ2173" s="329">
        <v>0</v>
      </c>
      <c r="BA2173" s="329">
        <v>0</v>
      </c>
      <c r="BB2173" s="329">
        <v>0</v>
      </c>
      <c r="BC2173" s="329">
        <v>0</v>
      </c>
      <c r="BD2173" s="329">
        <v>0</v>
      </c>
      <c r="BE2173" s="329">
        <v>0</v>
      </c>
      <c r="BF2173" s="329">
        <v>0</v>
      </c>
      <c r="BG2173" s="329">
        <v>0</v>
      </c>
      <c r="BH2173" s="329">
        <v>0</v>
      </c>
      <c r="BI2173" s="329">
        <v>0</v>
      </c>
      <c r="BJ2173" s="329">
        <v>0</v>
      </c>
      <c r="BK2173" s="329">
        <v>0</v>
      </c>
      <c r="BL2173" s="329">
        <v>0</v>
      </c>
      <c r="BM2173" s="41"/>
      <c r="BN2173" s="122">
        <v>1.5382240999999999E-5</v>
      </c>
      <c r="BO2173" s="122">
        <v>1.9316869999999999E-6</v>
      </c>
      <c r="BP2173" s="122">
        <v>1.1251896000000001E-5</v>
      </c>
      <c r="BQ2173" s="122">
        <v>3.1691176999999998E-13</v>
      </c>
      <c r="BR2173" s="122">
        <v>1.4931664E-6</v>
      </c>
      <c r="BS2173" s="122">
        <v>1.3145982E-7</v>
      </c>
      <c r="BT2173" s="111">
        <v>0</v>
      </c>
      <c r="BU2173" s="122">
        <v>1.9952770999999999E-7</v>
      </c>
      <c r="BV2173" s="111">
        <v>0</v>
      </c>
      <c r="BW2173" s="122">
        <v>1.8489093999999999E-11</v>
      </c>
      <c r="BX2173" s="111">
        <v>0</v>
      </c>
      <c r="BY2173" s="111">
        <v>0</v>
      </c>
      <c r="BZ2173" s="111">
        <v>0</v>
      </c>
      <c r="CA2173" s="122">
        <v>3.7448594E-7</v>
      </c>
      <c r="CB2173" s="111">
        <v>0</v>
      </c>
      <c r="CC2173" s="111">
        <v>0</v>
      </c>
      <c r="CD2173" s="111">
        <v>0</v>
      </c>
      <c r="CE2173" s="137"/>
      <c r="CF2173" s="136"/>
      <c r="CG2173" s="76" t="s">
        <v>6885</v>
      </c>
    </row>
    <row r="2174" spans="1:85" ht="14.5" customHeight="1">
      <c r="A2174" s="41" t="s">
        <v>7207</v>
      </c>
      <c r="B2174" s="119" t="s">
        <v>6888</v>
      </c>
      <c r="C2174" s="120" t="str">
        <f t="shared" si="768"/>
        <v>M.020.16.106</v>
      </c>
      <c r="D2174" s="135" t="s">
        <v>7178</v>
      </c>
      <c r="E2174" s="119" t="s">
        <v>6570</v>
      </c>
      <c r="F2174" s="118" t="str">
        <f t="shared" si="769"/>
        <v>Apple juice</v>
      </c>
      <c r="G2174" s="118">
        <f t="shared" si="770"/>
        <v>0.1078047058665305</v>
      </c>
      <c r="H2174" s="118">
        <f t="shared" si="771"/>
        <v>3.2113332863360003E-3</v>
      </c>
      <c r="I2174" s="118">
        <f t="shared" si="772"/>
        <v>3.01320645801945E-2</v>
      </c>
      <c r="J2174" s="326">
        <f t="shared" si="773"/>
        <v>0</v>
      </c>
      <c r="K2174" s="118">
        <v>7.4461308000000004E-2</v>
      </c>
      <c r="L2174" s="118">
        <v>2.5181835999999999E-2</v>
      </c>
      <c r="M2174" s="118">
        <v>4.9502210000000003E-3</v>
      </c>
      <c r="N2174" s="118">
        <v>3.2112550000000001E-3</v>
      </c>
      <c r="O2174" s="118">
        <v>0</v>
      </c>
      <c r="P2174" s="118">
        <v>0</v>
      </c>
      <c r="Q2174" s="330">
        <v>7.8286336000000005E-8</v>
      </c>
      <c r="R2174" s="330">
        <v>7.5801944999999998E-9</v>
      </c>
      <c r="S2174" s="118">
        <v>0</v>
      </c>
      <c r="T2174" s="118">
        <v>0</v>
      </c>
      <c r="U2174" s="118">
        <v>0</v>
      </c>
      <c r="V2174" s="118">
        <v>0</v>
      </c>
      <c r="W2174" s="118">
        <v>0</v>
      </c>
      <c r="X2174" s="118">
        <v>0</v>
      </c>
      <c r="Y2174" s="41"/>
      <c r="Z2174" s="327">
        <f t="shared" si="774"/>
        <v>0.55985945864661657</v>
      </c>
      <c r="AA2174" s="41"/>
      <c r="AB2174" s="111">
        <v>0</v>
      </c>
      <c r="AC2174" s="111">
        <v>0</v>
      </c>
      <c r="AD2174" s="111">
        <v>0</v>
      </c>
      <c r="AE2174" s="111">
        <v>0</v>
      </c>
      <c r="AF2174" s="111">
        <v>0</v>
      </c>
      <c r="AG2174" s="111">
        <v>0</v>
      </c>
      <c r="AH2174" s="111">
        <v>0</v>
      </c>
      <c r="AI2174" s="41"/>
      <c r="AJ2174" s="114">
        <v>1.7504973E-2</v>
      </c>
      <c r="AK2174" s="114">
        <v>1.6907907E-2</v>
      </c>
      <c r="AL2174" s="114">
        <v>5.9706560999999998E-4</v>
      </c>
      <c r="AM2174" s="114">
        <v>0</v>
      </c>
      <c r="AN2174" s="113">
        <f t="shared" si="775"/>
        <v>1.0136635005200002E-6</v>
      </c>
      <c r="AO2174" s="112">
        <f t="shared" si="776"/>
        <v>2.2080828862490001E-9</v>
      </c>
      <c r="AP2174" s="112">
        <f t="shared" si="777"/>
        <v>0</v>
      </c>
      <c r="AQ2174" s="328">
        <v>5.1954958000000003E-7</v>
      </c>
      <c r="AR2174" s="328">
        <v>1.5676065000000001E-9</v>
      </c>
      <c r="AS2174" s="328">
        <v>4.2829249000000002E-14</v>
      </c>
      <c r="AT2174" s="329">
        <v>0</v>
      </c>
      <c r="AU2174" s="329">
        <v>0</v>
      </c>
      <c r="AV2174" s="328">
        <v>4.7749052000000001E-10</v>
      </c>
      <c r="AW2174" s="328">
        <v>4.9363643000000004E-7</v>
      </c>
      <c r="AX2174" s="328">
        <v>6.7688216999999999E-11</v>
      </c>
      <c r="AY2174" s="328">
        <v>5.7274534000000004E-10</v>
      </c>
      <c r="AZ2174" s="329">
        <v>0</v>
      </c>
      <c r="BA2174" s="329">
        <v>0</v>
      </c>
      <c r="BB2174" s="329">
        <v>0</v>
      </c>
      <c r="BC2174" s="329">
        <v>0</v>
      </c>
      <c r="BD2174" s="329">
        <v>0</v>
      </c>
      <c r="BE2174" s="329">
        <v>0</v>
      </c>
      <c r="BF2174" s="329">
        <v>0</v>
      </c>
      <c r="BG2174" s="329">
        <v>0</v>
      </c>
      <c r="BH2174" s="329">
        <v>0</v>
      </c>
      <c r="BI2174" s="329">
        <v>0</v>
      </c>
      <c r="BJ2174" s="329">
        <v>0</v>
      </c>
      <c r="BK2174" s="329">
        <v>0</v>
      </c>
      <c r="BL2174" s="329">
        <v>0</v>
      </c>
      <c r="BM2174" s="41"/>
      <c r="BN2174" s="122">
        <v>2.4498494E-5</v>
      </c>
      <c r="BO2174" s="122">
        <v>4.1058823999999996E-6</v>
      </c>
      <c r="BP2174" s="122">
        <v>1.5610366999999999E-5</v>
      </c>
      <c r="BQ2174" s="122">
        <v>8.8791961999999996E-13</v>
      </c>
      <c r="BR2174" s="122">
        <v>3.1516446E-6</v>
      </c>
      <c r="BS2174" s="122">
        <v>3.0911848E-7</v>
      </c>
      <c r="BT2174" s="111">
        <v>0</v>
      </c>
      <c r="BU2174" s="122">
        <v>4.6917533000000002E-7</v>
      </c>
      <c r="BV2174" s="111">
        <v>0</v>
      </c>
      <c r="BW2174" s="122">
        <v>5.1802524000000001E-11</v>
      </c>
      <c r="BX2174" s="111">
        <v>0</v>
      </c>
      <c r="BY2174" s="111">
        <v>0</v>
      </c>
      <c r="BZ2174" s="111">
        <v>0</v>
      </c>
      <c r="CA2174" s="122">
        <v>8.5225284E-7</v>
      </c>
      <c r="CB2174" s="111">
        <v>0</v>
      </c>
      <c r="CC2174" s="111">
        <v>0</v>
      </c>
      <c r="CD2174" s="111">
        <v>0</v>
      </c>
      <c r="CE2174" s="137"/>
      <c r="CF2174" s="136"/>
      <c r="CG2174" s="76" t="s">
        <v>6885</v>
      </c>
    </row>
    <row r="2175" spans="1:85" ht="14.5" customHeight="1">
      <c r="A2175" s="41" t="s">
        <v>7204</v>
      </c>
      <c r="B2175" s="119" t="s">
        <v>6888</v>
      </c>
      <c r="C2175" s="120" t="str">
        <f t="shared" si="768"/>
        <v>M.020.16.107</v>
      </c>
      <c r="D2175" s="135" t="s">
        <v>7178</v>
      </c>
      <c r="E2175" s="119" t="s">
        <v>6570</v>
      </c>
      <c r="F2175" s="118" t="str">
        <f t="shared" si="769"/>
        <v>Orange juice, pasteurized</v>
      </c>
      <c r="G2175" s="118">
        <f t="shared" si="770"/>
        <v>0.22700485821223099</v>
      </c>
      <c r="H2175" s="118">
        <f t="shared" si="771"/>
        <v>6.7103119742299997E-3</v>
      </c>
      <c r="I2175" s="118">
        <f t="shared" si="772"/>
        <v>6.610729623800099E-2</v>
      </c>
      <c r="J2175" s="326">
        <f t="shared" si="773"/>
        <v>0</v>
      </c>
      <c r="K2175" s="118">
        <v>0.15418725</v>
      </c>
      <c r="L2175" s="118">
        <v>5.5852911999999998E-2</v>
      </c>
      <c r="M2175" s="118">
        <v>1.0254368999999999E-2</v>
      </c>
      <c r="N2175" s="118">
        <v>6.7101545999999996E-3</v>
      </c>
      <c r="O2175" s="118">
        <v>0</v>
      </c>
      <c r="P2175" s="118">
        <v>0</v>
      </c>
      <c r="Q2175" s="330">
        <v>1.5737423E-7</v>
      </c>
      <c r="R2175" s="330">
        <v>1.5238001000000001E-8</v>
      </c>
      <c r="S2175" s="118">
        <v>0</v>
      </c>
      <c r="T2175" s="118">
        <v>0</v>
      </c>
      <c r="U2175" s="118">
        <v>0</v>
      </c>
      <c r="V2175" s="118">
        <v>0</v>
      </c>
      <c r="W2175" s="118">
        <v>0</v>
      </c>
      <c r="X2175" s="118">
        <v>0</v>
      </c>
      <c r="Y2175" s="41"/>
      <c r="Z2175" s="327">
        <f t="shared" si="774"/>
        <v>1.1593026315789472</v>
      </c>
      <c r="AA2175" s="41"/>
      <c r="AB2175" s="111">
        <v>0</v>
      </c>
      <c r="AC2175" s="111">
        <v>0</v>
      </c>
      <c r="AD2175" s="111">
        <v>0</v>
      </c>
      <c r="AE2175" s="111">
        <v>0</v>
      </c>
      <c r="AF2175" s="111">
        <v>0</v>
      </c>
      <c r="AG2175" s="111">
        <v>0</v>
      </c>
      <c r="AH2175" s="111">
        <v>0</v>
      </c>
      <c r="AI2175" s="41"/>
      <c r="AJ2175" s="114">
        <v>3.7404433000000001E-2</v>
      </c>
      <c r="AK2175" s="114">
        <v>3.6146323000000001E-2</v>
      </c>
      <c r="AL2175" s="114">
        <v>1.2581103000000001E-3</v>
      </c>
      <c r="AM2175" s="114">
        <v>0</v>
      </c>
      <c r="AN2175" s="113">
        <f t="shared" si="775"/>
        <v>2.1670456517500001E-6</v>
      </c>
      <c r="AO2175" s="112">
        <f t="shared" si="776"/>
        <v>4.6527746166499997E-9</v>
      </c>
      <c r="AP2175" s="112">
        <f t="shared" si="777"/>
        <v>0</v>
      </c>
      <c r="AQ2175" s="328">
        <v>1.0758327999999999E-6</v>
      </c>
      <c r="AR2175" s="328">
        <v>3.2460472999999999E-9</v>
      </c>
      <c r="AS2175" s="328">
        <v>8.8686649999999996E-14</v>
      </c>
      <c r="AT2175" s="329">
        <v>0</v>
      </c>
      <c r="AU2175" s="329">
        <v>0</v>
      </c>
      <c r="AV2175" s="328">
        <v>9.9775174999999993E-10</v>
      </c>
      <c r="AW2175" s="328">
        <v>1.0902151000000001E-6</v>
      </c>
      <c r="AX2175" s="328">
        <v>1.4143953E-10</v>
      </c>
      <c r="AY2175" s="328">
        <v>1.2651991000000001E-9</v>
      </c>
      <c r="AZ2175" s="329">
        <v>0</v>
      </c>
      <c r="BA2175" s="329">
        <v>0</v>
      </c>
      <c r="BB2175" s="329">
        <v>0</v>
      </c>
      <c r="BC2175" s="329">
        <v>0</v>
      </c>
      <c r="BD2175" s="329">
        <v>0</v>
      </c>
      <c r="BE2175" s="329">
        <v>0</v>
      </c>
      <c r="BF2175" s="329">
        <v>0</v>
      </c>
      <c r="BG2175" s="329">
        <v>0</v>
      </c>
      <c r="BH2175" s="329">
        <v>0</v>
      </c>
      <c r="BI2175" s="329">
        <v>0</v>
      </c>
      <c r="BJ2175" s="329">
        <v>0</v>
      </c>
      <c r="BK2175" s="329">
        <v>0</v>
      </c>
      <c r="BL2175" s="329">
        <v>0</v>
      </c>
      <c r="BM2175" s="41"/>
      <c r="BN2175" s="122">
        <v>5.1787525E-5</v>
      </c>
      <c r="BO2175" s="122">
        <v>9.0511517999999995E-6</v>
      </c>
      <c r="BP2175" s="122">
        <v>3.2324433000000002E-5</v>
      </c>
      <c r="BQ2175" s="122">
        <v>1.7849305E-12</v>
      </c>
      <c r="BR2175" s="122">
        <v>6.9740733E-6</v>
      </c>
      <c r="BS2175" s="122">
        <v>6.4592592000000004E-7</v>
      </c>
      <c r="BT2175" s="111">
        <v>0</v>
      </c>
      <c r="BU2175" s="122">
        <v>9.8037652999999995E-7</v>
      </c>
      <c r="BV2175" s="111">
        <v>0</v>
      </c>
      <c r="BW2175" s="122">
        <v>1.0413544000000001E-10</v>
      </c>
      <c r="BX2175" s="111">
        <v>0</v>
      </c>
      <c r="BY2175" s="111">
        <v>0</v>
      </c>
      <c r="BZ2175" s="111">
        <v>0</v>
      </c>
      <c r="CA2175" s="122">
        <v>1.8114588E-6</v>
      </c>
      <c r="CB2175" s="111">
        <v>0</v>
      </c>
      <c r="CC2175" s="111">
        <v>0</v>
      </c>
      <c r="CD2175" s="111">
        <v>0</v>
      </c>
      <c r="CE2175" s="137"/>
      <c r="CF2175" s="136"/>
      <c r="CG2175" s="76" t="s">
        <v>6885</v>
      </c>
    </row>
    <row r="2176" spans="1:85" ht="14.5" customHeight="1">
      <c r="A2176" s="41" t="s">
        <v>7201</v>
      </c>
      <c r="B2176" s="119" t="s">
        <v>6888</v>
      </c>
      <c r="C2176" s="120" t="str">
        <f t="shared" si="768"/>
        <v>M.020.16.108</v>
      </c>
      <c r="D2176" s="135" t="s">
        <v>7178</v>
      </c>
      <c r="E2176" s="119" t="s">
        <v>6570</v>
      </c>
      <c r="F2176" s="118" t="str">
        <f t="shared" si="769"/>
        <v>Syrup, light</v>
      </c>
      <c r="G2176" s="118">
        <f t="shared" si="770"/>
        <v>9.1145970244967497E-2</v>
      </c>
      <c r="H2176" s="118">
        <f t="shared" si="771"/>
        <v>9.7880277541699989E-4</v>
      </c>
      <c r="I2176" s="118">
        <f t="shared" si="772"/>
        <v>1.7956355469550499E-2</v>
      </c>
      <c r="J2176" s="326">
        <f t="shared" si="773"/>
        <v>0</v>
      </c>
      <c r="K2176" s="118">
        <v>7.2210811999999999E-2</v>
      </c>
      <c r="L2176" s="118">
        <v>1.6260199999999999E-2</v>
      </c>
      <c r="M2176" s="118">
        <v>1.6961519E-3</v>
      </c>
      <c r="N2176" s="118">
        <v>9.7876590999999998E-4</v>
      </c>
      <c r="O2176" s="118">
        <v>0</v>
      </c>
      <c r="P2176" s="118">
        <v>0</v>
      </c>
      <c r="Q2176" s="330">
        <v>3.6865416999999997E-8</v>
      </c>
      <c r="R2176" s="330">
        <v>3.5695505000000001E-9</v>
      </c>
      <c r="S2176" s="118">
        <v>0</v>
      </c>
      <c r="T2176" s="118">
        <v>0</v>
      </c>
      <c r="U2176" s="118">
        <v>0</v>
      </c>
      <c r="V2176" s="118">
        <v>0</v>
      </c>
      <c r="W2176" s="118">
        <v>0</v>
      </c>
      <c r="X2176" s="118">
        <v>0</v>
      </c>
      <c r="Y2176" s="41"/>
      <c r="Z2176" s="327">
        <f t="shared" si="774"/>
        <v>0.54293843609022552</v>
      </c>
      <c r="AA2176" s="41"/>
      <c r="AB2176" s="111">
        <v>0</v>
      </c>
      <c r="AC2176" s="111">
        <v>0</v>
      </c>
      <c r="AD2176" s="111">
        <v>0</v>
      </c>
      <c r="AE2176" s="111">
        <v>0</v>
      </c>
      <c r="AF2176" s="111">
        <v>0</v>
      </c>
      <c r="AG2176" s="111">
        <v>0</v>
      </c>
      <c r="AH2176" s="111">
        <v>0</v>
      </c>
      <c r="AI2176" s="41"/>
      <c r="AJ2176" s="114">
        <v>1.4029778999999999E-2</v>
      </c>
      <c r="AK2176" s="114">
        <v>1.3516808999999999E-2</v>
      </c>
      <c r="AL2176" s="114">
        <v>5.1297023999999998E-4</v>
      </c>
      <c r="AM2176" s="114">
        <v>0</v>
      </c>
      <c r="AN2176" s="113">
        <f t="shared" si="775"/>
        <v>8.1036023545000009E-7</v>
      </c>
      <c r="AO2176" s="112">
        <f t="shared" si="776"/>
        <v>1.8970792647900001E-9</v>
      </c>
      <c r="AP2176" s="112">
        <f t="shared" si="777"/>
        <v>0</v>
      </c>
      <c r="AQ2176" s="328">
        <v>5.0384687000000003E-7</v>
      </c>
      <c r="AR2176" s="328">
        <v>1.5202276000000001E-9</v>
      </c>
      <c r="AS2176" s="328">
        <v>4.1534790000000003E-14</v>
      </c>
      <c r="AT2176" s="329">
        <v>0</v>
      </c>
      <c r="AU2176" s="329">
        <v>0</v>
      </c>
      <c r="AV2176" s="328">
        <v>1.4553544999999999E-10</v>
      </c>
      <c r="AW2176" s="328">
        <v>3.0636783000000003E-7</v>
      </c>
      <c r="AX2176" s="328">
        <v>2.063085E-11</v>
      </c>
      <c r="AY2176" s="328">
        <v>3.5617928E-10</v>
      </c>
      <c r="AZ2176" s="329">
        <v>0</v>
      </c>
      <c r="BA2176" s="329">
        <v>0</v>
      </c>
      <c r="BB2176" s="329">
        <v>0</v>
      </c>
      <c r="BC2176" s="329">
        <v>0</v>
      </c>
      <c r="BD2176" s="329">
        <v>0</v>
      </c>
      <c r="BE2176" s="329">
        <v>0</v>
      </c>
      <c r="BF2176" s="329">
        <v>0</v>
      </c>
      <c r="BG2176" s="329">
        <v>0</v>
      </c>
      <c r="BH2176" s="329">
        <v>0</v>
      </c>
      <c r="BI2176" s="329">
        <v>0</v>
      </c>
      <c r="BJ2176" s="329">
        <v>0</v>
      </c>
      <c r="BK2176" s="329">
        <v>0</v>
      </c>
      <c r="BL2176" s="329">
        <v>0</v>
      </c>
      <c r="BM2176" s="41"/>
      <c r="BN2176" s="122">
        <v>2.0212344E-5</v>
      </c>
      <c r="BO2176" s="122">
        <v>2.5035218000000001E-6</v>
      </c>
      <c r="BP2176" s="122">
        <v>1.5138563999999999E-5</v>
      </c>
      <c r="BQ2176" s="122">
        <v>4.1812566999999999E-13</v>
      </c>
      <c r="BR2176" s="122">
        <v>1.9919787E-6</v>
      </c>
      <c r="BS2176" s="122">
        <v>9.4216945000000002E-8</v>
      </c>
      <c r="BT2176" s="111">
        <v>0</v>
      </c>
      <c r="BU2176" s="122">
        <v>1.4300104999999999E-7</v>
      </c>
      <c r="BV2176" s="111">
        <v>0</v>
      </c>
      <c r="BW2176" s="122">
        <v>2.4394061000000001E-11</v>
      </c>
      <c r="BX2176" s="111">
        <v>0</v>
      </c>
      <c r="BY2176" s="111">
        <v>0</v>
      </c>
      <c r="BZ2176" s="111">
        <v>0</v>
      </c>
      <c r="CA2176" s="122">
        <v>3.4103662999999999E-7</v>
      </c>
      <c r="CB2176" s="111">
        <v>0</v>
      </c>
      <c r="CC2176" s="111">
        <v>0</v>
      </c>
      <c r="CD2176" s="111">
        <v>0</v>
      </c>
      <c r="CE2176" s="137"/>
      <c r="CF2176" s="136"/>
      <c r="CG2176" s="76" t="s">
        <v>6885</v>
      </c>
    </row>
    <row r="2177" spans="1:85" ht="14.5" customHeight="1">
      <c r="A2177" s="41" t="s">
        <v>7198</v>
      </c>
      <c r="B2177" s="119" t="s">
        <v>6888</v>
      </c>
      <c r="C2177" s="120" t="str">
        <f t="shared" si="768"/>
        <v>M.020.16.109</v>
      </c>
      <c r="D2177" s="135" t="s">
        <v>7178</v>
      </c>
      <c r="E2177" s="119" t="s">
        <v>6570</v>
      </c>
      <c r="F2177" s="118" t="str">
        <f t="shared" si="769"/>
        <v>Syrup</v>
      </c>
      <c r="G2177" s="118">
        <f t="shared" si="770"/>
        <v>0.23171843422221899</v>
      </c>
      <c r="H2177" s="118">
        <f t="shared" si="771"/>
        <v>9.0313837587099998E-3</v>
      </c>
      <c r="I2177" s="118">
        <f t="shared" si="772"/>
        <v>7.2711950463509006E-2</v>
      </c>
      <c r="J2177" s="326">
        <f t="shared" si="773"/>
        <v>0</v>
      </c>
      <c r="K2177" s="118">
        <v>0.1499751</v>
      </c>
      <c r="L2177" s="118">
        <v>5.9363711E-2</v>
      </c>
      <c r="M2177" s="118">
        <v>1.3348222E-2</v>
      </c>
      <c r="N2177" s="118">
        <v>9.0312033999999999E-3</v>
      </c>
      <c r="O2177" s="118">
        <v>0</v>
      </c>
      <c r="P2177" s="118">
        <v>0</v>
      </c>
      <c r="Q2177" s="330">
        <v>1.8035870999999999E-7</v>
      </c>
      <c r="R2177" s="330">
        <v>1.7463508999999999E-8</v>
      </c>
      <c r="S2177" s="118">
        <v>0</v>
      </c>
      <c r="T2177" s="118">
        <v>0</v>
      </c>
      <c r="U2177" s="118">
        <v>0</v>
      </c>
      <c r="V2177" s="118">
        <v>0</v>
      </c>
      <c r="W2177" s="118">
        <v>0</v>
      </c>
      <c r="X2177" s="118">
        <v>0</v>
      </c>
      <c r="Y2177" s="41"/>
      <c r="Z2177" s="327">
        <f t="shared" si="774"/>
        <v>1.1276323308270677</v>
      </c>
      <c r="AA2177" s="41"/>
      <c r="AB2177" s="111">
        <v>0</v>
      </c>
      <c r="AC2177" s="111">
        <v>0</v>
      </c>
      <c r="AD2177" s="111">
        <v>0</v>
      </c>
      <c r="AE2177" s="111">
        <v>0</v>
      </c>
      <c r="AF2177" s="111">
        <v>0</v>
      </c>
      <c r="AG2177" s="111">
        <v>0</v>
      </c>
      <c r="AH2177" s="111">
        <v>0</v>
      </c>
      <c r="AI2177" s="41"/>
      <c r="AJ2177" s="114">
        <v>3.8438386999999997E-2</v>
      </c>
      <c r="AK2177" s="114">
        <v>3.7163120000000001E-2</v>
      </c>
      <c r="AL2177" s="114">
        <v>1.2752675E-3</v>
      </c>
      <c r="AM2177" s="114">
        <v>0</v>
      </c>
      <c r="AN2177" s="113">
        <f t="shared" si="775"/>
        <v>2.2280047750000002E-6</v>
      </c>
      <c r="AO2177" s="112">
        <f t="shared" si="776"/>
        <v>4.7162258638710007E-9</v>
      </c>
      <c r="AP2177" s="112">
        <f t="shared" si="777"/>
        <v>0</v>
      </c>
      <c r="AQ2177" s="328">
        <v>1.0464428000000001E-6</v>
      </c>
      <c r="AR2177" s="328">
        <v>3.1573703999999999E-9</v>
      </c>
      <c r="AS2177" s="328">
        <v>8.6263870999999994E-14</v>
      </c>
      <c r="AT2177" s="329">
        <v>0</v>
      </c>
      <c r="AU2177" s="329">
        <v>0</v>
      </c>
      <c r="AV2177" s="328">
        <v>1.3428750000000001E-9</v>
      </c>
      <c r="AW2177" s="328">
        <v>1.1802191E-6</v>
      </c>
      <c r="AX2177" s="328">
        <v>1.9036360000000001E-10</v>
      </c>
      <c r="AY2177" s="328">
        <v>1.3684056000000001E-9</v>
      </c>
      <c r="AZ2177" s="329">
        <v>0</v>
      </c>
      <c r="BA2177" s="329">
        <v>0</v>
      </c>
      <c r="BB2177" s="329">
        <v>0</v>
      </c>
      <c r="BC2177" s="329">
        <v>0</v>
      </c>
      <c r="BD2177" s="329">
        <v>0</v>
      </c>
      <c r="BE2177" s="329">
        <v>0</v>
      </c>
      <c r="BF2177" s="329">
        <v>0</v>
      </c>
      <c r="BG2177" s="329">
        <v>0</v>
      </c>
      <c r="BH2177" s="329">
        <v>0</v>
      </c>
      <c r="BI2177" s="329">
        <v>0</v>
      </c>
      <c r="BJ2177" s="329">
        <v>0</v>
      </c>
      <c r="BK2177" s="329">
        <v>0</v>
      </c>
      <c r="BL2177" s="329">
        <v>0</v>
      </c>
      <c r="BM2177" s="41"/>
      <c r="BN2177" s="122">
        <v>5.3282209999999997E-5</v>
      </c>
      <c r="BO2177" s="122">
        <v>9.8763126999999997E-6</v>
      </c>
      <c r="BP2177" s="122">
        <v>3.1441381000000002E-5</v>
      </c>
      <c r="BQ2177" s="122">
        <v>2.0456192999999999E-12</v>
      </c>
      <c r="BR2177" s="122">
        <v>7.4871761000000002E-6</v>
      </c>
      <c r="BS2177" s="122">
        <v>8.6935229000000003E-7</v>
      </c>
      <c r="BT2177" s="111">
        <v>0</v>
      </c>
      <c r="BU2177" s="122">
        <v>1.3194896999999999E-6</v>
      </c>
      <c r="BV2177" s="111">
        <v>0</v>
      </c>
      <c r="BW2177" s="122">
        <v>1.1934441E-10</v>
      </c>
      <c r="BX2177" s="111">
        <v>0</v>
      </c>
      <c r="BY2177" s="111">
        <v>0</v>
      </c>
      <c r="BZ2177" s="111">
        <v>0</v>
      </c>
      <c r="CA2177" s="122">
        <v>2.2883777E-6</v>
      </c>
      <c r="CB2177" s="111">
        <v>0</v>
      </c>
      <c r="CC2177" s="111">
        <v>0</v>
      </c>
      <c r="CD2177" s="111">
        <v>0</v>
      </c>
      <c r="CE2177" s="137"/>
      <c r="CF2177" s="136"/>
      <c r="CG2177" s="76" t="s">
        <v>6885</v>
      </c>
    </row>
    <row r="2178" spans="1:85" ht="14.5" customHeight="1">
      <c r="A2178" s="41" t="s">
        <v>7195</v>
      </c>
      <c r="B2178" s="119" t="s">
        <v>6888</v>
      </c>
      <c r="C2178" s="120" t="str">
        <f t="shared" si="768"/>
        <v>M.020.16.110</v>
      </c>
      <c r="D2178" s="135" t="s">
        <v>7178</v>
      </c>
      <c r="E2178" s="119" t="s">
        <v>6570</v>
      </c>
      <c r="F2178" s="118" t="str">
        <f t="shared" si="769"/>
        <v>Syrup, sweetened</v>
      </c>
      <c r="G2178" s="118">
        <f t="shared" si="770"/>
        <v>0.81441487067821394</v>
      </c>
      <c r="H2178" s="118">
        <f t="shared" si="771"/>
        <v>5.4625557131089998E-2</v>
      </c>
      <c r="I2178" s="118">
        <f t="shared" si="772"/>
        <v>0.34070562354712397</v>
      </c>
      <c r="J2178" s="326">
        <f t="shared" si="773"/>
        <v>0</v>
      </c>
      <c r="K2178" s="118">
        <v>0.41908369000000001</v>
      </c>
      <c r="L2178" s="118">
        <v>0.26176719999999998</v>
      </c>
      <c r="M2178" s="118">
        <v>7.8938330000000001E-2</v>
      </c>
      <c r="N2178" s="118">
        <v>5.4624591E-2</v>
      </c>
      <c r="O2178" s="118">
        <v>0</v>
      </c>
      <c r="P2178" s="118">
        <v>0</v>
      </c>
      <c r="Q2178" s="330">
        <v>9.6613109000000007E-7</v>
      </c>
      <c r="R2178" s="330">
        <v>9.3547123999999997E-8</v>
      </c>
      <c r="S2178" s="118">
        <v>0</v>
      </c>
      <c r="T2178" s="118">
        <v>0</v>
      </c>
      <c r="U2178" s="118">
        <v>0</v>
      </c>
      <c r="V2178" s="118">
        <v>0</v>
      </c>
      <c r="W2178" s="118">
        <v>0</v>
      </c>
      <c r="X2178" s="118">
        <v>0</v>
      </c>
      <c r="Y2178" s="41"/>
      <c r="Z2178" s="327">
        <f t="shared" si="774"/>
        <v>3.1510051879699246</v>
      </c>
      <c r="AA2178" s="41"/>
      <c r="AB2178" s="111">
        <v>0</v>
      </c>
      <c r="AC2178" s="111">
        <v>0</v>
      </c>
      <c r="AD2178" s="111">
        <v>0</v>
      </c>
      <c r="AE2178" s="111">
        <v>0</v>
      </c>
      <c r="AF2178" s="111">
        <v>0</v>
      </c>
      <c r="AG2178" s="111">
        <v>0</v>
      </c>
      <c r="AH2178" s="111">
        <v>0</v>
      </c>
      <c r="AI2178" s="41"/>
      <c r="AJ2178" s="114">
        <v>0.14288677999999999</v>
      </c>
      <c r="AK2178" s="114">
        <v>0.13850818000000001</v>
      </c>
      <c r="AL2178" s="114">
        <v>4.3785973000000002E-3</v>
      </c>
      <c r="AM2178" s="114">
        <v>0</v>
      </c>
      <c r="AN2178" s="113">
        <f t="shared" si="775"/>
        <v>8.3038477839999997E-6</v>
      </c>
      <c r="AO2178" s="112">
        <f t="shared" si="776"/>
        <v>1.6193037451899998E-8</v>
      </c>
      <c r="AP2178" s="112">
        <f t="shared" si="777"/>
        <v>0</v>
      </c>
      <c r="AQ2178" s="328">
        <v>2.9241328000000001E-6</v>
      </c>
      <c r="AR2178" s="328">
        <v>8.8228144999999994E-9</v>
      </c>
      <c r="AS2178" s="328">
        <v>2.410519E-13</v>
      </c>
      <c r="AT2178" s="329">
        <v>0</v>
      </c>
      <c r="AU2178" s="329">
        <v>0</v>
      </c>
      <c r="AV2178" s="328">
        <v>8.1222839999999994E-9</v>
      </c>
      <c r="AW2178" s="328">
        <v>5.3715926999999997E-6</v>
      </c>
      <c r="AX2178" s="328">
        <v>1.1514007E-9</v>
      </c>
      <c r="AY2178" s="328">
        <v>6.2185811999999998E-9</v>
      </c>
      <c r="AZ2178" s="329">
        <v>0</v>
      </c>
      <c r="BA2178" s="329">
        <v>0</v>
      </c>
      <c r="BB2178" s="329">
        <v>0</v>
      </c>
      <c r="BC2178" s="329">
        <v>0</v>
      </c>
      <c r="BD2178" s="329">
        <v>0</v>
      </c>
      <c r="BE2178" s="329">
        <v>0</v>
      </c>
      <c r="BF2178" s="329">
        <v>0</v>
      </c>
      <c r="BG2178" s="329">
        <v>0</v>
      </c>
      <c r="BH2178" s="329">
        <v>0</v>
      </c>
      <c r="BI2178" s="329">
        <v>0</v>
      </c>
      <c r="BJ2178" s="329">
        <v>0</v>
      </c>
      <c r="BK2178" s="329">
        <v>0</v>
      </c>
      <c r="BL2178" s="329">
        <v>0</v>
      </c>
      <c r="BM2178" s="41"/>
      <c r="BN2178" s="111">
        <v>1.9316238E-4</v>
      </c>
      <c r="BO2178" s="122">
        <v>4.5546856000000002E-5</v>
      </c>
      <c r="BP2178" s="122">
        <v>8.7858385000000005E-5</v>
      </c>
      <c r="BQ2178" s="122">
        <v>1.0957809E-11</v>
      </c>
      <c r="BR2178" s="122">
        <v>3.3597421999999998E-5</v>
      </c>
      <c r="BS2178" s="122">
        <v>5.2582154999999998E-6</v>
      </c>
      <c r="BT2178" s="111">
        <v>0</v>
      </c>
      <c r="BU2178" s="122">
        <v>7.9808394999999996E-6</v>
      </c>
      <c r="BV2178" s="111">
        <v>0</v>
      </c>
      <c r="BW2178" s="122">
        <v>6.3929456999999996E-10</v>
      </c>
      <c r="BX2178" s="111">
        <v>0</v>
      </c>
      <c r="BY2178" s="111">
        <v>0</v>
      </c>
      <c r="BZ2178" s="111">
        <v>0</v>
      </c>
      <c r="CA2178" s="122">
        <v>1.2920016E-5</v>
      </c>
      <c r="CB2178" s="111">
        <v>0</v>
      </c>
      <c r="CC2178" s="111">
        <v>0</v>
      </c>
      <c r="CD2178" s="111">
        <v>0</v>
      </c>
      <c r="CE2178" s="137"/>
      <c r="CF2178" s="136"/>
      <c r="CG2178" s="76" t="s">
        <v>6885</v>
      </c>
    </row>
    <row r="2179" spans="1:85" ht="14.5" customHeight="1">
      <c r="A2179" s="41" t="s">
        <v>7192</v>
      </c>
      <c r="B2179" s="119" t="s">
        <v>6888</v>
      </c>
      <c r="C2179" s="120" t="str">
        <f t="shared" si="768"/>
        <v>M.020.16.111</v>
      </c>
      <c r="D2179" s="135" t="s">
        <v>7178</v>
      </c>
      <c r="E2179" s="119" t="s">
        <v>6570</v>
      </c>
      <c r="F2179" s="118" t="str">
        <f t="shared" si="769"/>
        <v>Mineral water, average</v>
      </c>
      <c r="G2179" s="118">
        <f t="shared" si="770"/>
        <v>3.3365589206732438E-2</v>
      </c>
      <c r="H2179" s="118">
        <f t="shared" si="771"/>
        <v>3.7050294401999999E-6</v>
      </c>
      <c r="I2179" s="118">
        <f t="shared" si="772"/>
        <v>5.5339781772922401E-3</v>
      </c>
      <c r="J2179" s="326">
        <f t="shared" si="773"/>
        <v>0</v>
      </c>
      <c r="K2179" s="118">
        <v>2.7827905999999999E-2</v>
      </c>
      <c r="L2179" s="118">
        <v>5.3915984999999998E-3</v>
      </c>
      <c r="M2179" s="118">
        <v>1.4237875000000001E-4</v>
      </c>
      <c r="N2179" s="330">
        <v>3.6954526E-6</v>
      </c>
      <c r="O2179" s="118">
        <v>0</v>
      </c>
      <c r="P2179" s="118">
        <v>0</v>
      </c>
      <c r="Q2179" s="330">
        <v>9.5768402000000007E-9</v>
      </c>
      <c r="R2179" s="330">
        <v>9.2729223999999996E-10</v>
      </c>
      <c r="S2179" s="118">
        <v>0</v>
      </c>
      <c r="T2179" s="118">
        <v>0</v>
      </c>
      <c r="U2179" s="118">
        <v>0</v>
      </c>
      <c r="V2179" s="118">
        <v>0</v>
      </c>
      <c r="W2179" s="118">
        <v>0</v>
      </c>
      <c r="X2179" s="118">
        <v>0</v>
      </c>
      <c r="Y2179" s="41"/>
      <c r="Z2179" s="327">
        <f t="shared" si="774"/>
        <v>0.20923237593984961</v>
      </c>
      <c r="AA2179" s="41"/>
      <c r="AB2179" s="111">
        <v>0</v>
      </c>
      <c r="AC2179" s="111">
        <v>0</v>
      </c>
      <c r="AD2179" s="111">
        <v>0</v>
      </c>
      <c r="AE2179" s="111">
        <v>0</v>
      </c>
      <c r="AF2179" s="111">
        <v>0</v>
      </c>
      <c r="AG2179" s="111">
        <v>0</v>
      </c>
      <c r="AH2179" s="111">
        <v>0</v>
      </c>
      <c r="AI2179" s="41"/>
      <c r="AJ2179" s="114">
        <v>5.0619636999999999E-3</v>
      </c>
      <c r="AK2179" s="114">
        <v>4.8726708999999998E-3</v>
      </c>
      <c r="AL2179" s="114">
        <v>1.8929278999999999E-4</v>
      </c>
      <c r="AM2179" s="114">
        <v>0</v>
      </c>
      <c r="AN2179" s="113">
        <f t="shared" si="775"/>
        <v>2.9212654748724001E-7</v>
      </c>
      <c r="AO2179" s="112">
        <f t="shared" si="776"/>
        <v>7.0004729062200012E-10</v>
      </c>
      <c r="AP2179" s="112">
        <f t="shared" si="777"/>
        <v>0</v>
      </c>
      <c r="AQ2179" s="328">
        <v>1.9416764000000001E-7</v>
      </c>
      <c r="AR2179" s="328">
        <v>5.8585065E-10</v>
      </c>
      <c r="AS2179" s="328">
        <v>1.6006277000000001E-14</v>
      </c>
      <c r="AT2179" s="329">
        <v>0</v>
      </c>
      <c r="AU2179" s="329">
        <v>0</v>
      </c>
      <c r="AV2179" s="328">
        <v>5.4948723999999996E-13</v>
      </c>
      <c r="AW2179" s="328">
        <v>9.7958357999999998E-8</v>
      </c>
      <c r="AX2179" s="328">
        <v>7.7894345000000003E-14</v>
      </c>
      <c r="AY2179" s="328">
        <v>1.1410274E-10</v>
      </c>
      <c r="AZ2179" s="329">
        <v>0</v>
      </c>
      <c r="BA2179" s="329">
        <v>0</v>
      </c>
      <c r="BB2179" s="329">
        <v>0</v>
      </c>
      <c r="BC2179" s="329">
        <v>0</v>
      </c>
      <c r="BD2179" s="329">
        <v>0</v>
      </c>
      <c r="BE2179" s="329">
        <v>0</v>
      </c>
      <c r="BF2179" s="329">
        <v>0</v>
      </c>
      <c r="BG2179" s="329">
        <v>0</v>
      </c>
      <c r="BH2179" s="329">
        <v>0</v>
      </c>
      <c r="BI2179" s="329">
        <v>0</v>
      </c>
      <c r="BJ2179" s="329">
        <v>0</v>
      </c>
      <c r="BK2179" s="329">
        <v>0</v>
      </c>
      <c r="BL2179" s="329">
        <v>0</v>
      </c>
      <c r="BM2179" s="41"/>
      <c r="BN2179" s="122">
        <v>7.3213274999999999E-6</v>
      </c>
      <c r="BO2179" s="122">
        <v>7.8683967000000004E-7</v>
      </c>
      <c r="BP2179" s="122">
        <v>5.8339537999999997E-6</v>
      </c>
      <c r="BQ2179" s="122">
        <v>1.0862003E-13</v>
      </c>
      <c r="BR2179" s="122">
        <v>6.4788162E-7</v>
      </c>
      <c r="BS2179" s="122">
        <v>3.5572780999999999E-10</v>
      </c>
      <c r="BT2179" s="111">
        <v>0</v>
      </c>
      <c r="BU2179" s="122">
        <v>5.3991826000000004E-10</v>
      </c>
      <c r="BV2179" s="111">
        <v>0</v>
      </c>
      <c r="BW2179" s="122">
        <v>6.3370508999999997E-12</v>
      </c>
      <c r="BX2179" s="111">
        <v>0</v>
      </c>
      <c r="BY2179" s="111">
        <v>0</v>
      </c>
      <c r="BZ2179" s="111">
        <v>0</v>
      </c>
      <c r="CA2179" s="122">
        <v>5.1750291999999997E-8</v>
      </c>
      <c r="CB2179" s="111">
        <v>0</v>
      </c>
      <c r="CC2179" s="111">
        <v>0</v>
      </c>
      <c r="CD2179" s="111">
        <v>0</v>
      </c>
      <c r="CE2179" s="137"/>
      <c r="CF2179" s="136"/>
      <c r="CG2179" s="76" t="s">
        <v>6885</v>
      </c>
    </row>
    <row r="2180" spans="1:85" ht="14.5" customHeight="1">
      <c r="A2180" s="41" t="s">
        <v>7189</v>
      </c>
      <c r="B2180" s="119" t="s">
        <v>6888</v>
      </c>
      <c r="C2180" s="120" t="str">
        <f t="shared" si="768"/>
        <v>M.020.16.112</v>
      </c>
      <c r="D2180" s="135" t="s">
        <v>7178</v>
      </c>
      <c r="E2180" s="119" t="s">
        <v>6570</v>
      </c>
      <c r="F2180" s="118" t="str">
        <f t="shared" si="769"/>
        <v>Coke</v>
      </c>
      <c r="G2180" s="118">
        <f t="shared" si="770"/>
        <v>8.7683497054331996E-2</v>
      </c>
      <c r="H2180" s="118">
        <f t="shared" si="771"/>
        <v>2.0114796209810002E-3</v>
      </c>
      <c r="I2180" s="118">
        <f t="shared" si="772"/>
        <v>1.9279769433351E-2</v>
      </c>
      <c r="J2180" s="326">
        <f t="shared" si="773"/>
        <v>0</v>
      </c>
      <c r="K2180" s="118">
        <v>6.6392248000000001E-2</v>
      </c>
      <c r="L2180" s="118">
        <v>1.6255673000000002E-2</v>
      </c>
      <c r="M2180" s="118">
        <v>3.0240922E-3</v>
      </c>
      <c r="N2180" s="118">
        <v>2.0114359000000001E-3</v>
      </c>
      <c r="O2180" s="118">
        <v>0</v>
      </c>
      <c r="P2180" s="118">
        <v>0</v>
      </c>
      <c r="Q2180" s="330">
        <v>4.3720981000000002E-8</v>
      </c>
      <c r="R2180" s="330">
        <v>4.233351E-9</v>
      </c>
      <c r="S2180" s="118">
        <v>0</v>
      </c>
      <c r="T2180" s="118">
        <v>0</v>
      </c>
      <c r="U2180" s="118">
        <v>0</v>
      </c>
      <c r="V2180" s="118">
        <v>0</v>
      </c>
      <c r="W2180" s="118">
        <v>0</v>
      </c>
      <c r="X2180" s="118">
        <v>0</v>
      </c>
      <c r="Y2180" s="41"/>
      <c r="Z2180" s="327">
        <f t="shared" si="774"/>
        <v>0.49918983458646615</v>
      </c>
      <c r="AA2180" s="41"/>
      <c r="AB2180" s="111">
        <v>0</v>
      </c>
      <c r="AC2180" s="111">
        <v>0</v>
      </c>
      <c r="AD2180" s="111">
        <v>0</v>
      </c>
      <c r="AE2180" s="111">
        <v>0</v>
      </c>
      <c r="AF2180" s="111">
        <v>0</v>
      </c>
      <c r="AG2180" s="111">
        <v>0</v>
      </c>
      <c r="AH2180" s="111">
        <v>0</v>
      </c>
      <c r="AI2180" s="41"/>
      <c r="AJ2180" s="114">
        <v>1.3524766000000001E-2</v>
      </c>
      <c r="AK2180" s="114">
        <v>1.3035578000000001E-2</v>
      </c>
      <c r="AL2180" s="114">
        <v>4.8918761000000003E-4</v>
      </c>
      <c r="AM2180" s="114">
        <v>0</v>
      </c>
      <c r="AN2180" s="113">
        <f t="shared" si="775"/>
        <v>7.8150947604999995E-7</v>
      </c>
      <c r="AO2180" s="112">
        <f t="shared" si="776"/>
        <v>1.8091257410229999E-9</v>
      </c>
      <c r="AP2180" s="112">
        <f t="shared" si="777"/>
        <v>0</v>
      </c>
      <c r="AQ2180" s="328">
        <v>4.6324817E-7</v>
      </c>
      <c r="AR2180" s="328">
        <v>1.3977315E-9</v>
      </c>
      <c r="AS2180" s="328">
        <v>3.8188023000000002E-14</v>
      </c>
      <c r="AT2180" s="329">
        <v>0</v>
      </c>
      <c r="AU2180" s="329">
        <v>0</v>
      </c>
      <c r="AV2180" s="328">
        <v>2.9908604999999998E-10</v>
      </c>
      <c r="AW2180" s="328">
        <v>3.1796221999999998E-7</v>
      </c>
      <c r="AX2180" s="328">
        <v>4.2397913000000001E-11</v>
      </c>
      <c r="AY2180" s="328">
        <v>3.6895814000000002E-10</v>
      </c>
      <c r="AZ2180" s="329">
        <v>0</v>
      </c>
      <c r="BA2180" s="329">
        <v>0</v>
      </c>
      <c r="BB2180" s="329">
        <v>0</v>
      </c>
      <c r="BC2180" s="329">
        <v>0</v>
      </c>
      <c r="BD2180" s="329">
        <v>0</v>
      </c>
      <c r="BE2180" s="329">
        <v>0</v>
      </c>
      <c r="BF2180" s="329">
        <v>0</v>
      </c>
      <c r="BG2180" s="329">
        <v>0</v>
      </c>
      <c r="BH2180" s="329">
        <v>0</v>
      </c>
      <c r="BI2180" s="329">
        <v>0</v>
      </c>
      <c r="BJ2180" s="329">
        <v>0</v>
      </c>
      <c r="BK2180" s="329">
        <v>0</v>
      </c>
      <c r="BL2180" s="329">
        <v>0</v>
      </c>
      <c r="BM2180" s="41"/>
      <c r="BN2180" s="122">
        <v>1.9618903000000001E-5</v>
      </c>
      <c r="BO2180" s="122">
        <v>2.6421761999999999E-6</v>
      </c>
      <c r="BP2180" s="122">
        <v>1.3918737000000001E-5</v>
      </c>
      <c r="BQ2180" s="122">
        <v>4.9588112999999999E-13</v>
      </c>
      <c r="BR2180" s="122">
        <v>2.0320655000000002E-6</v>
      </c>
      <c r="BS2180" s="122">
        <v>1.9362274E-7</v>
      </c>
      <c r="BT2180" s="111">
        <v>0</v>
      </c>
      <c r="BU2180" s="122">
        <v>2.9387766000000002E-7</v>
      </c>
      <c r="BV2180" s="111">
        <v>0</v>
      </c>
      <c r="BW2180" s="122">
        <v>2.8930427000000001E-11</v>
      </c>
      <c r="BX2180" s="111">
        <v>0</v>
      </c>
      <c r="BY2180" s="111">
        <v>0</v>
      </c>
      <c r="BZ2180" s="111">
        <v>0</v>
      </c>
      <c r="CA2180" s="122">
        <v>5.3839423999999997E-7</v>
      </c>
      <c r="CB2180" s="111">
        <v>0</v>
      </c>
      <c r="CC2180" s="111">
        <v>0</v>
      </c>
      <c r="CD2180" s="111">
        <v>0</v>
      </c>
      <c r="CE2180" s="137"/>
      <c r="CF2180" s="136"/>
      <c r="CG2180" s="76" t="s">
        <v>6885</v>
      </c>
    </row>
    <row r="2181" spans="1:85" ht="14.5" customHeight="1">
      <c r="A2181" s="41" t="s">
        <v>7186</v>
      </c>
      <c r="B2181" s="119" t="s">
        <v>6888</v>
      </c>
      <c r="C2181" s="120" t="str">
        <f t="shared" si="768"/>
        <v>M.020.16.113</v>
      </c>
      <c r="D2181" s="135" t="s">
        <v>7178</v>
      </c>
      <c r="E2181" s="119" t="s">
        <v>6570</v>
      </c>
      <c r="F2181" s="118" t="str">
        <f t="shared" si="769"/>
        <v>Soft drink, light</v>
      </c>
      <c r="G2181" s="118">
        <f t="shared" si="770"/>
        <v>6.5034748409598997E-2</v>
      </c>
      <c r="H2181" s="118">
        <f t="shared" si="771"/>
        <v>2.3552005752199999E-4</v>
      </c>
      <c r="I2181" s="118">
        <f t="shared" si="772"/>
        <v>8.8767493520769992E-3</v>
      </c>
      <c r="J2181" s="326">
        <f t="shared" si="773"/>
        <v>0</v>
      </c>
      <c r="K2181" s="118">
        <v>5.5922478999999997E-2</v>
      </c>
      <c r="L2181" s="118">
        <v>8.4026812999999992E-3</v>
      </c>
      <c r="M2181" s="118">
        <v>4.7406675000000002E-4</v>
      </c>
      <c r="N2181" s="118">
        <v>2.3550660999999999E-4</v>
      </c>
      <c r="O2181" s="118">
        <v>0</v>
      </c>
      <c r="P2181" s="118">
        <v>0</v>
      </c>
      <c r="Q2181" s="330">
        <v>1.3447522000000001E-8</v>
      </c>
      <c r="R2181" s="330">
        <v>1.302077E-9</v>
      </c>
      <c r="S2181" s="118">
        <v>0</v>
      </c>
      <c r="T2181" s="118">
        <v>0</v>
      </c>
      <c r="U2181" s="118">
        <v>0</v>
      </c>
      <c r="V2181" s="118">
        <v>0</v>
      </c>
      <c r="W2181" s="118">
        <v>0</v>
      </c>
      <c r="X2181" s="118">
        <v>0</v>
      </c>
      <c r="Y2181" s="41"/>
      <c r="Z2181" s="327">
        <f t="shared" si="774"/>
        <v>0.42046976691729321</v>
      </c>
      <c r="AA2181" s="41"/>
      <c r="AB2181" s="111">
        <v>0</v>
      </c>
      <c r="AC2181" s="111">
        <v>0</v>
      </c>
      <c r="AD2181" s="111">
        <v>0</v>
      </c>
      <c r="AE2181" s="111">
        <v>0</v>
      </c>
      <c r="AF2181" s="111">
        <v>0</v>
      </c>
      <c r="AG2181" s="111">
        <v>0</v>
      </c>
      <c r="AH2181" s="111">
        <v>0</v>
      </c>
      <c r="AI2181" s="41"/>
      <c r="AJ2181" s="114">
        <v>9.4674055999999993E-3</v>
      </c>
      <c r="AK2181" s="114">
        <v>9.0988496999999998E-3</v>
      </c>
      <c r="AL2181" s="114">
        <v>3.6855585999999999E-4</v>
      </c>
      <c r="AM2181" s="114">
        <v>0</v>
      </c>
      <c r="AN2181" s="113">
        <f t="shared" si="775"/>
        <v>5.4549458814E-7</v>
      </c>
      <c r="AO2181" s="112">
        <f t="shared" si="776"/>
        <v>1.363002385837E-9</v>
      </c>
      <c r="AP2181" s="112">
        <f t="shared" si="777"/>
        <v>0</v>
      </c>
      <c r="AQ2181" s="328">
        <v>3.9019593999999998E-7</v>
      </c>
      <c r="AR2181" s="328">
        <v>1.1773153E-9</v>
      </c>
      <c r="AS2181" s="328">
        <v>3.2165937000000003E-14</v>
      </c>
      <c r="AT2181" s="329">
        <v>0</v>
      </c>
      <c r="AU2181" s="329">
        <v>0</v>
      </c>
      <c r="AV2181" s="328">
        <v>3.5018139999999998E-11</v>
      </c>
      <c r="AW2181" s="328">
        <v>1.5526362999999999E-7</v>
      </c>
      <c r="AX2181" s="328">
        <v>4.9641098999999999E-12</v>
      </c>
      <c r="AY2181" s="328">
        <v>1.8069080999999999E-10</v>
      </c>
      <c r="AZ2181" s="329">
        <v>0</v>
      </c>
      <c r="BA2181" s="329">
        <v>0</v>
      </c>
      <c r="BB2181" s="329">
        <v>0</v>
      </c>
      <c r="BC2181" s="329">
        <v>0</v>
      </c>
      <c r="BD2181" s="329">
        <v>0</v>
      </c>
      <c r="BE2181" s="329">
        <v>0</v>
      </c>
      <c r="BF2181" s="329">
        <v>0</v>
      </c>
      <c r="BG2181" s="329">
        <v>0</v>
      </c>
      <c r="BH2181" s="329">
        <v>0</v>
      </c>
      <c r="BI2181" s="329">
        <v>0</v>
      </c>
      <c r="BJ2181" s="329">
        <v>0</v>
      </c>
      <c r="BK2181" s="329">
        <v>0</v>
      </c>
      <c r="BL2181" s="329">
        <v>0</v>
      </c>
      <c r="BM2181" s="41"/>
      <c r="BN2181" s="122">
        <v>1.4181483E-5</v>
      </c>
      <c r="BO2181" s="122">
        <v>1.2572659E-6</v>
      </c>
      <c r="BP2181" s="122">
        <v>1.1723813E-5</v>
      </c>
      <c r="BQ2181" s="122">
        <v>1.5252111000000001E-13</v>
      </c>
      <c r="BR2181" s="122">
        <v>1.0187479E-6</v>
      </c>
      <c r="BS2181" s="122">
        <v>2.2670092E-8</v>
      </c>
      <c r="BT2181" s="111">
        <v>0</v>
      </c>
      <c r="BU2181" s="122">
        <v>3.4408320999999999E-8</v>
      </c>
      <c r="BV2181" s="111">
        <v>0</v>
      </c>
      <c r="BW2181" s="122">
        <v>8.8983037999999995E-12</v>
      </c>
      <c r="BX2181" s="111">
        <v>0</v>
      </c>
      <c r="BY2181" s="111">
        <v>0</v>
      </c>
      <c r="BZ2181" s="111">
        <v>0</v>
      </c>
      <c r="CA2181" s="122">
        <v>1.2456908000000001E-7</v>
      </c>
      <c r="CB2181" s="111">
        <v>0</v>
      </c>
      <c r="CC2181" s="111">
        <v>0</v>
      </c>
      <c r="CD2181" s="111">
        <v>0</v>
      </c>
      <c r="CG2181" s="76" t="s">
        <v>6885</v>
      </c>
    </row>
    <row r="2182" spans="1:85" ht="14.5" customHeight="1">
      <c r="A2182" s="41" t="s">
        <v>7183</v>
      </c>
      <c r="B2182" s="119" t="s">
        <v>6888</v>
      </c>
      <c r="C2182" s="120" t="str">
        <f t="shared" si="768"/>
        <v>M.020.16.114</v>
      </c>
      <c r="D2182" s="135" t="s">
        <v>7178</v>
      </c>
      <c r="E2182" s="119" t="s">
        <v>6570</v>
      </c>
      <c r="F2182" s="118" t="str">
        <f t="shared" si="769"/>
        <v>Soda, sugar and caffeine</v>
      </c>
      <c r="G2182" s="118">
        <f t="shared" si="770"/>
        <v>7.2961809921255893E-2</v>
      </c>
      <c r="H2182" s="118">
        <f t="shared" si="771"/>
        <v>8.5710589323299998E-4</v>
      </c>
      <c r="I2182" s="118">
        <f t="shared" si="772"/>
        <v>1.2517806028022899E-2</v>
      </c>
      <c r="J2182" s="326">
        <f t="shared" si="773"/>
        <v>0</v>
      </c>
      <c r="K2182" s="118">
        <v>5.9586897999999999E-2</v>
      </c>
      <c r="L2182" s="118">
        <v>1.1151227999999999E-2</v>
      </c>
      <c r="M2182" s="118">
        <v>1.3665757000000001E-3</v>
      </c>
      <c r="N2182" s="118">
        <v>8.5708184999999995E-4</v>
      </c>
      <c r="O2182" s="118">
        <v>0</v>
      </c>
      <c r="P2182" s="118">
        <v>0</v>
      </c>
      <c r="Q2182" s="330">
        <v>2.4043233E-8</v>
      </c>
      <c r="R2182" s="330">
        <v>2.3280229000000001E-9</v>
      </c>
      <c r="S2182" s="118">
        <v>0</v>
      </c>
      <c r="T2182" s="118">
        <v>0</v>
      </c>
      <c r="U2182" s="118">
        <v>0</v>
      </c>
      <c r="V2182" s="118">
        <v>0</v>
      </c>
      <c r="W2182" s="118">
        <v>0</v>
      </c>
      <c r="X2182" s="118">
        <v>0</v>
      </c>
      <c r="Y2182" s="41"/>
      <c r="Z2182" s="327">
        <f t="shared" si="774"/>
        <v>0.44802178947368421</v>
      </c>
      <c r="AA2182" s="41"/>
      <c r="AB2182" s="111">
        <v>0</v>
      </c>
      <c r="AC2182" s="111">
        <v>0</v>
      </c>
      <c r="AD2182" s="111">
        <v>0</v>
      </c>
      <c r="AE2182" s="111">
        <v>0</v>
      </c>
      <c r="AF2182" s="111">
        <v>0</v>
      </c>
      <c r="AG2182" s="111">
        <v>0</v>
      </c>
      <c r="AH2182" s="111">
        <v>0</v>
      </c>
      <c r="AI2182" s="41"/>
      <c r="AJ2182" s="114">
        <v>1.0887482E-2</v>
      </c>
      <c r="AK2182" s="114">
        <v>1.0476704999999999E-2</v>
      </c>
      <c r="AL2182" s="114">
        <v>4.1077696999999999E-4</v>
      </c>
      <c r="AM2182" s="114">
        <v>0</v>
      </c>
      <c r="AN2182" s="113">
        <f t="shared" si="775"/>
        <v>6.2809979191000006E-7</v>
      </c>
      <c r="AO2182" s="112">
        <f t="shared" si="776"/>
        <v>1.519145584667E-9</v>
      </c>
      <c r="AP2182" s="112">
        <f t="shared" si="777"/>
        <v>0</v>
      </c>
      <c r="AQ2182" s="328">
        <v>4.1576422000000002E-7</v>
      </c>
      <c r="AR2182" s="328">
        <v>1.2544609999999999E-9</v>
      </c>
      <c r="AS2182" s="328">
        <v>3.4273666999999998E-14</v>
      </c>
      <c r="AT2182" s="329">
        <v>0</v>
      </c>
      <c r="AU2182" s="329">
        <v>0</v>
      </c>
      <c r="AV2182" s="328">
        <v>1.2744191000000001E-10</v>
      </c>
      <c r="AW2182" s="328">
        <v>2.1220813000000001E-7</v>
      </c>
      <c r="AX2182" s="328">
        <v>1.8065941000000001E-11</v>
      </c>
      <c r="AY2182" s="328">
        <v>2.4658437000000002E-10</v>
      </c>
      <c r="AZ2182" s="329">
        <v>0</v>
      </c>
      <c r="BA2182" s="329">
        <v>0</v>
      </c>
      <c r="BB2182" s="329">
        <v>0</v>
      </c>
      <c r="BC2182" s="329">
        <v>0</v>
      </c>
      <c r="BD2182" s="329">
        <v>0</v>
      </c>
      <c r="BE2182" s="329">
        <v>0</v>
      </c>
      <c r="BF2182" s="329">
        <v>0</v>
      </c>
      <c r="BG2182" s="329">
        <v>0</v>
      </c>
      <c r="BH2182" s="329">
        <v>0</v>
      </c>
      <c r="BI2182" s="329">
        <v>0</v>
      </c>
      <c r="BJ2182" s="329">
        <v>0</v>
      </c>
      <c r="BK2182" s="329">
        <v>0</v>
      </c>
      <c r="BL2182" s="329">
        <v>0</v>
      </c>
      <c r="BM2182" s="41"/>
      <c r="BN2182" s="122">
        <v>1.608458E-5</v>
      </c>
      <c r="BO2182" s="122">
        <v>1.7419844999999999E-6</v>
      </c>
      <c r="BP2182" s="122">
        <v>1.2492036E-5</v>
      </c>
      <c r="BQ2182" s="122">
        <v>2.7269712E-13</v>
      </c>
      <c r="BR2182" s="122">
        <v>1.3734091E-6</v>
      </c>
      <c r="BS2182" s="122">
        <v>8.2503520000000001E-8</v>
      </c>
      <c r="BT2182" s="111">
        <v>0</v>
      </c>
      <c r="BU2182" s="122">
        <v>1.2522259E-7</v>
      </c>
      <c r="BV2182" s="111">
        <v>0</v>
      </c>
      <c r="BW2182" s="122">
        <v>1.5909547E-11</v>
      </c>
      <c r="BX2182" s="111">
        <v>0</v>
      </c>
      <c r="BY2182" s="111">
        <v>0</v>
      </c>
      <c r="BZ2182" s="111">
        <v>0</v>
      </c>
      <c r="CA2182" s="122">
        <v>2.6940789E-7</v>
      </c>
      <c r="CB2182" s="111">
        <v>0</v>
      </c>
      <c r="CC2182" s="111">
        <v>0</v>
      </c>
      <c r="CD2182" s="111">
        <v>0</v>
      </c>
      <c r="CE2182" s="137"/>
      <c r="CF2182" s="136"/>
      <c r="CG2182" s="76" t="s">
        <v>6885</v>
      </c>
    </row>
    <row r="2183" spans="1:85" ht="14.5" customHeight="1">
      <c r="A2183" s="41" t="s">
        <v>7180</v>
      </c>
      <c r="B2183" s="119" t="s">
        <v>6888</v>
      </c>
      <c r="C2183" s="120" t="str">
        <f t="shared" si="768"/>
        <v>M.020.16.115</v>
      </c>
      <c r="D2183" s="135" t="s">
        <v>7178</v>
      </c>
      <c r="E2183" s="119" t="s">
        <v>6570</v>
      </c>
      <c r="F2183" s="118" t="str">
        <f t="shared" si="769"/>
        <v>Tea</v>
      </c>
      <c r="G2183" s="118">
        <f t="shared" si="770"/>
        <v>2.8137462172025698</v>
      </c>
      <c r="H2183" s="118">
        <f t="shared" si="771"/>
        <v>0.24578421850329998</v>
      </c>
      <c r="I2183" s="118">
        <f t="shared" si="772"/>
        <v>1.74410727869927</v>
      </c>
      <c r="J2183" s="326">
        <f t="shared" si="773"/>
        <v>0</v>
      </c>
      <c r="K2183" s="118">
        <v>0.82385472000000004</v>
      </c>
      <c r="L2183" s="118">
        <v>1.4145516</v>
      </c>
      <c r="M2183" s="118">
        <v>0.32955542999999998</v>
      </c>
      <c r="N2183" s="118">
        <v>0.24578164999999999</v>
      </c>
      <c r="O2183" s="118">
        <v>0</v>
      </c>
      <c r="P2183" s="118">
        <v>0</v>
      </c>
      <c r="Q2183" s="330">
        <v>2.5685033000000002E-6</v>
      </c>
      <c r="R2183" s="330">
        <v>2.4869927E-7</v>
      </c>
      <c r="S2183" s="118">
        <v>0</v>
      </c>
      <c r="T2183" s="118">
        <v>0</v>
      </c>
      <c r="U2183" s="118">
        <v>0</v>
      </c>
      <c r="V2183" s="118">
        <v>0</v>
      </c>
      <c r="W2183" s="118">
        <v>0</v>
      </c>
      <c r="X2183" s="118">
        <v>0</v>
      </c>
      <c r="Y2183" s="41"/>
      <c r="Z2183" s="327">
        <f t="shared" si="774"/>
        <v>6.1943963909774435</v>
      </c>
      <c r="AA2183" s="41"/>
      <c r="AB2183" s="111">
        <v>0</v>
      </c>
      <c r="AC2183" s="111">
        <v>0</v>
      </c>
      <c r="AD2183" s="111">
        <v>0</v>
      </c>
      <c r="AE2183" s="111">
        <v>0</v>
      </c>
      <c r="AF2183" s="111">
        <v>0</v>
      </c>
      <c r="AG2183" s="111">
        <v>0</v>
      </c>
      <c r="AH2183" s="111">
        <v>0</v>
      </c>
      <c r="AI2183" s="41"/>
      <c r="AJ2183" s="114">
        <v>0.58636186000000001</v>
      </c>
      <c r="AK2183" s="114">
        <v>0.57135091000000005</v>
      </c>
      <c r="AL2183" s="114">
        <v>1.5010951E-2</v>
      </c>
      <c r="AM2183" s="114">
        <v>0</v>
      </c>
      <c r="AN2183" s="113">
        <f t="shared" si="775"/>
        <v>3.4253651764000001E-5</v>
      </c>
      <c r="AO2183" s="112">
        <f t="shared" si="776"/>
        <v>5.5513870371320002E-8</v>
      </c>
      <c r="AP2183" s="112">
        <f t="shared" si="777"/>
        <v>0</v>
      </c>
      <c r="AQ2183" s="328">
        <v>5.7483998E-6</v>
      </c>
      <c r="AR2183" s="328">
        <v>1.7344309999999999E-8</v>
      </c>
      <c r="AS2183" s="328">
        <v>4.7387131999999999E-13</v>
      </c>
      <c r="AT2183" s="329">
        <v>0</v>
      </c>
      <c r="AU2183" s="329">
        <v>0</v>
      </c>
      <c r="AV2183" s="328">
        <v>3.6545963999999997E-8</v>
      </c>
      <c r="AW2183" s="328">
        <v>2.8468706E-5</v>
      </c>
      <c r="AX2183" s="328">
        <v>5.1806915000000003E-9</v>
      </c>
      <c r="AY2183" s="328">
        <v>3.2988395000000001E-8</v>
      </c>
      <c r="AZ2183" s="329">
        <v>0</v>
      </c>
      <c r="BA2183" s="329">
        <v>0</v>
      </c>
      <c r="BB2183" s="329">
        <v>0</v>
      </c>
      <c r="BC2183" s="329">
        <v>0</v>
      </c>
      <c r="BD2183" s="329">
        <v>0</v>
      </c>
      <c r="BE2183" s="329">
        <v>0</v>
      </c>
      <c r="BF2183" s="329">
        <v>0</v>
      </c>
      <c r="BG2183" s="329">
        <v>0</v>
      </c>
      <c r="BH2183" s="329">
        <v>0</v>
      </c>
      <c r="BI2183" s="329">
        <v>0</v>
      </c>
      <c r="BJ2183" s="329">
        <v>0</v>
      </c>
      <c r="BK2183" s="329">
        <v>0</v>
      </c>
      <c r="BL2183" s="329">
        <v>0</v>
      </c>
      <c r="BM2183" s="41"/>
      <c r="BN2183" s="111">
        <v>7.1173685E-4</v>
      </c>
      <c r="BO2183" s="111">
        <v>2.3946389999999999E-4</v>
      </c>
      <c r="BP2183" s="111">
        <v>1.7271621000000001E-4</v>
      </c>
      <c r="BQ2183" s="122">
        <v>2.9131832999999999E-11</v>
      </c>
      <c r="BR2183" s="111">
        <v>1.7961181999999999E-4</v>
      </c>
      <c r="BS2183" s="122">
        <v>2.3659176999999999E-5</v>
      </c>
      <c r="BT2183" s="111">
        <v>0</v>
      </c>
      <c r="BU2183" s="122">
        <v>3.5909538999999999E-5</v>
      </c>
      <c r="BV2183" s="111">
        <v>0</v>
      </c>
      <c r="BW2183" s="122">
        <v>1.6995936E-9</v>
      </c>
      <c r="BX2183" s="111">
        <v>0</v>
      </c>
      <c r="BY2183" s="111">
        <v>0</v>
      </c>
      <c r="BZ2183" s="111">
        <v>0</v>
      </c>
      <c r="CA2183" s="122">
        <v>6.0374482E-5</v>
      </c>
      <c r="CB2183" s="111">
        <v>0</v>
      </c>
      <c r="CC2183" s="111">
        <v>0</v>
      </c>
      <c r="CD2183" s="111">
        <v>0</v>
      </c>
      <c r="CE2183" s="137"/>
      <c r="CF2183" s="136"/>
      <c r="CG2183" s="76" t="s">
        <v>6885</v>
      </c>
    </row>
    <row r="2184" spans="1:85" ht="14.5" customHeight="1">
      <c r="B2184" s="119" t="s">
        <v>6888</v>
      </c>
      <c r="C2184" s="133" t="s">
        <v>7176</v>
      </c>
      <c r="D2184" s="133" t="s">
        <v>7152</v>
      </c>
      <c r="G2184" s="41"/>
      <c r="H2184" s="41"/>
      <c r="I2184" s="41"/>
      <c r="J2184" s="41"/>
      <c r="K2184" s="41"/>
      <c r="L2184" s="41"/>
      <c r="M2184" s="41"/>
      <c r="N2184" s="41"/>
      <c r="O2184" s="41"/>
      <c r="P2184" s="41"/>
      <c r="Q2184" s="41"/>
      <c r="R2184" s="41"/>
      <c r="S2184" s="41"/>
      <c r="T2184" s="41"/>
      <c r="U2184" s="41"/>
      <c r="V2184" s="41"/>
      <c r="W2184" s="41"/>
      <c r="X2184" s="41"/>
      <c r="Y2184" s="41"/>
      <c r="Z2184" s="41"/>
      <c r="AA2184" s="41"/>
      <c r="AB2184" s="41"/>
      <c r="AC2184" s="41"/>
      <c r="AD2184" s="41"/>
      <c r="AE2184" s="41"/>
      <c r="AF2184" s="41"/>
      <c r="AG2184" s="41"/>
      <c r="AH2184" s="41"/>
      <c r="AI2184" s="41"/>
      <c r="AJ2184" s="41"/>
      <c r="AK2184" s="41"/>
      <c r="AL2184" s="41"/>
      <c r="AM2184" s="41"/>
      <c r="AN2184" s="41"/>
      <c r="AO2184" s="41"/>
      <c r="AP2184" s="41"/>
      <c r="AQ2184" s="41"/>
      <c r="AR2184" s="41"/>
      <c r="AS2184" s="41"/>
      <c r="AT2184" s="41"/>
      <c r="AU2184" s="41"/>
      <c r="AV2184" s="41"/>
      <c r="AW2184" s="41"/>
      <c r="AX2184" s="41"/>
      <c r="AY2184" s="41"/>
      <c r="AZ2184" s="41"/>
      <c r="BA2184" s="41"/>
      <c r="BB2184" s="41"/>
      <c r="BC2184" s="41"/>
      <c r="BD2184" s="41"/>
      <c r="BE2184" s="41"/>
      <c r="BF2184" s="41"/>
      <c r="BG2184" s="41"/>
      <c r="BH2184" s="41"/>
      <c r="BI2184" s="41"/>
      <c r="BJ2184" s="41"/>
      <c r="BK2184" s="41"/>
      <c r="BL2184" s="41"/>
      <c r="BM2184" s="41"/>
      <c r="BN2184" s="41"/>
      <c r="BO2184" s="41"/>
      <c r="BP2184" s="41"/>
      <c r="BQ2184" s="41"/>
      <c r="BR2184" s="41"/>
      <c r="BS2184" s="41"/>
      <c r="BT2184" s="41"/>
      <c r="BU2184" s="41"/>
      <c r="BV2184" s="41"/>
      <c r="BW2184" s="41"/>
      <c r="BX2184" s="41"/>
      <c r="BY2184" s="41"/>
      <c r="BZ2184" s="41"/>
      <c r="CA2184" s="41"/>
      <c r="CB2184" s="41"/>
      <c r="CC2184" s="41"/>
      <c r="CD2184" s="41"/>
      <c r="CE2184" s="130"/>
      <c r="CF2184" s="105"/>
    </row>
    <row r="2185" spans="1:85" ht="14.5" customHeight="1">
      <c r="A2185" s="41" t="s">
        <v>7175</v>
      </c>
      <c r="B2185" s="119" t="s">
        <v>6888</v>
      </c>
      <c r="C2185" s="120" t="str">
        <f t="shared" ref="C2185:C2192" si="778">MID(A2185,1,12)</f>
        <v>M.020.17.101</v>
      </c>
      <c r="D2185" s="135" t="s">
        <v>7152</v>
      </c>
      <c r="E2185" s="119" t="s">
        <v>6570</v>
      </c>
      <c r="F2185" s="118" t="str">
        <f t="shared" ref="F2185:F2192" si="779">MID(A2185, 21,85)</f>
        <v>Almonds, without membrane</v>
      </c>
      <c r="G2185" s="118">
        <f t="shared" ref="G2185:G2192" si="780">H2185+I2185+J2185+K2185</f>
        <v>1.4404554070102051</v>
      </c>
      <c r="H2185" s="118">
        <f t="shared" ref="H2185:H2192" si="781">N2185+O2185+P2185+Q2185</f>
        <v>0.11697189576831001</v>
      </c>
      <c r="I2185" s="118">
        <f t="shared" ref="I2185:I2192" si="782">L2185+M2185+R2185</f>
        <v>0.74241429124189506</v>
      </c>
      <c r="J2185" s="326">
        <f t="shared" ref="J2185:J2192" si="783">S2185+IF(T2185="x",0,T2185)+IF(U2185="x",0,U2185)+IF(V2185="x",0,V2185)+W2185+X2185</f>
        <v>0</v>
      </c>
      <c r="K2185" s="118">
        <v>0.58106922000000005</v>
      </c>
      <c r="L2185" s="118">
        <v>0.59258495</v>
      </c>
      <c r="M2185" s="118">
        <v>0.14982926999999999</v>
      </c>
      <c r="N2185" s="118">
        <v>0.11697116</v>
      </c>
      <c r="O2185" s="118">
        <v>0</v>
      </c>
      <c r="P2185" s="118">
        <v>0</v>
      </c>
      <c r="Q2185" s="330">
        <v>7.3576831000000004E-7</v>
      </c>
      <c r="R2185" s="330">
        <v>7.1241895E-8</v>
      </c>
      <c r="S2185" s="118">
        <v>0</v>
      </c>
      <c r="T2185" s="118">
        <v>0</v>
      </c>
      <c r="U2185" s="118">
        <v>0</v>
      </c>
      <c r="V2185" s="118">
        <v>0</v>
      </c>
      <c r="W2185" s="118">
        <v>0</v>
      </c>
      <c r="X2185" s="118">
        <v>0</v>
      </c>
      <c r="Y2185" s="41"/>
      <c r="Z2185" s="327">
        <f t="shared" ref="Z2185:Z2192" si="784">K2185/0.133</f>
        <v>4.368941503759399</v>
      </c>
      <c r="AA2185" s="41"/>
      <c r="AB2185" s="111">
        <v>0</v>
      </c>
      <c r="AC2185" s="111">
        <v>0</v>
      </c>
      <c r="AD2185" s="111">
        <v>0</v>
      </c>
      <c r="AE2185" s="111">
        <v>0</v>
      </c>
      <c r="AF2185" s="111">
        <v>0</v>
      </c>
      <c r="AG2185" s="111">
        <v>0</v>
      </c>
      <c r="AH2185" s="111">
        <v>0</v>
      </c>
      <c r="AI2185" s="41"/>
      <c r="AJ2185" s="114">
        <v>0.27724558999999999</v>
      </c>
      <c r="AK2185" s="114">
        <v>0.26948697999999999</v>
      </c>
      <c r="AL2185" s="114">
        <v>7.7586154999999997E-3</v>
      </c>
      <c r="AM2185" s="114">
        <v>0</v>
      </c>
      <c r="AN2185" s="113">
        <f t="shared" ref="AN2185:AN2192" si="785">AQ2185+AT2185+AU2185+AV2185+AW2185+BE2185+BF2185+BJ2185</f>
        <v>1.6156293471E-5</v>
      </c>
      <c r="AO2185" s="112">
        <f t="shared" ref="AO2185:AO2192" si="786">AR2185+AS2185+AX2185+AY2185+AZ2185+BA2185+BB2185+BC2185+BD2185+BG2185+BK2185+BL2185</f>
        <v>2.8693104824019999E-8</v>
      </c>
      <c r="AP2185" s="112">
        <f t="shared" ref="AP2185:AP2192" si="787">BH2185+BI2185</f>
        <v>0</v>
      </c>
      <c r="AQ2185" s="328">
        <v>4.0543776999999997E-6</v>
      </c>
      <c r="AR2185" s="328">
        <v>1.2233035999999999E-8</v>
      </c>
      <c r="AS2185" s="328">
        <v>3.3422402000000002E-13</v>
      </c>
      <c r="AT2185" s="329">
        <v>0</v>
      </c>
      <c r="AU2185" s="329">
        <v>0</v>
      </c>
      <c r="AV2185" s="328">
        <v>1.7392770999999999E-8</v>
      </c>
      <c r="AW2185" s="328">
        <v>1.2084523000000001E-5</v>
      </c>
      <c r="AX2185" s="328">
        <v>2.4655686000000002E-9</v>
      </c>
      <c r="AY2185" s="328">
        <v>1.3994165999999999E-8</v>
      </c>
      <c r="AZ2185" s="329">
        <v>0</v>
      </c>
      <c r="BA2185" s="329">
        <v>0</v>
      </c>
      <c r="BB2185" s="329">
        <v>0</v>
      </c>
      <c r="BC2185" s="329">
        <v>0</v>
      </c>
      <c r="BD2185" s="329">
        <v>0</v>
      </c>
      <c r="BE2185" s="329">
        <v>0</v>
      </c>
      <c r="BF2185" s="329">
        <v>0</v>
      </c>
      <c r="BG2185" s="329">
        <v>0</v>
      </c>
      <c r="BH2185" s="329">
        <v>0</v>
      </c>
      <c r="BI2185" s="329">
        <v>0</v>
      </c>
      <c r="BJ2185" s="329">
        <v>0</v>
      </c>
      <c r="BK2185" s="329">
        <v>0</v>
      </c>
      <c r="BL2185" s="329">
        <v>0</v>
      </c>
      <c r="BM2185" s="41"/>
      <c r="BN2185" s="111">
        <v>3.5613811999999999E-4</v>
      </c>
      <c r="BO2185" s="111">
        <v>1.0220618E-4</v>
      </c>
      <c r="BP2185" s="111">
        <v>1.2181768E-4</v>
      </c>
      <c r="BQ2185" s="122">
        <v>8.3450466000000007E-12</v>
      </c>
      <c r="BR2185" s="122">
        <v>7.5794265999999994E-5</v>
      </c>
      <c r="BS2185" s="122">
        <v>1.1259756E-5</v>
      </c>
      <c r="BT2185" s="111">
        <v>0</v>
      </c>
      <c r="BU2185" s="122">
        <v>1.7089885999999999E-5</v>
      </c>
      <c r="BV2185" s="111">
        <v>0</v>
      </c>
      <c r="BW2185" s="122">
        <v>4.8686216999999996E-10</v>
      </c>
      <c r="BX2185" s="111">
        <v>0</v>
      </c>
      <c r="BY2185" s="111">
        <v>0</v>
      </c>
      <c r="BZ2185" s="111">
        <v>0</v>
      </c>
      <c r="CA2185" s="122">
        <v>2.7969852999999999E-5</v>
      </c>
      <c r="CB2185" s="111">
        <v>0</v>
      </c>
      <c r="CC2185" s="111">
        <v>0</v>
      </c>
      <c r="CD2185" s="111">
        <v>0</v>
      </c>
      <c r="CG2185" s="76" t="s">
        <v>6885</v>
      </c>
    </row>
    <row r="2186" spans="1:85" ht="14.5" customHeight="1">
      <c r="A2186" s="41" t="s">
        <v>7172</v>
      </c>
      <c r="B2186" s="119" t="s">
        <v>6888</v>
      </c>
      <c r="C2186" s="120" t="str">
        <f t="shared" si="778"/>
        <v>M.020.17.102</v>
      </c>
      <c r="D2186" s="135" t="s">
        <v>7152</v>
      </c>
      <c r="E2186" s="119" t="s">
        <v>6570</v>
      </c>
      <c r="F2186" s="118" t="str">
        <f t="shared" si="779"/>
        <v>Cashew nuts, unsalted</v>
      </c>
      <c r="G2186" s="118">
        <f t="shared" si="780"/>
        <v>1.4828027779812603</v>
      </c>
      <c r="H2186" s="118">
        <f t="shared" si="781"/>
        <v>0.11922568239590001</v>
      </c>
      <c r="I2186" s="118">
        <f t="shared" si="782"/>
        <v>0.86182177558536011</v>
      </c>
      <c r="J2186" s="326">
        <f t="shared" si="783"/>
        <v>0</v>
      </c>
      <c r="K2186" s="118">
        <v>0.50175532</v>
      </c>
      <c r="L2186" s="118">
        <v>0.66700298000000002</v>
      </c>
      <c r="M2186" s="118">
        <v>0.19481844000000001</v>
      </c>
      <c r="N2186" s="118">
        <v>0.11922201</v>
      </c>
      <c r="O2186" s="118">
        <v>0</v>
      </c>
      <c r="P2186" s="118">
        <v>0</v>
      </c>
      <c r="Q2186" s="330">
        <v>3.6723959000000001E-6</v>
      </c>
      <c r="R2186" s="330">
        <v>3.5558536000000003E-7</v>
      </c>
      <c r="S2186" s="118">
        <v>0</v>
      </c>
      <c r="T2186" s="118">
        <v>0</v>
      </c>
      <c r="U2186" s="118">
        <v>0</v>
      </c>
      <c r="V2186" s="118">
        <v>0</v>
      </c>
      <c r="W2186" s="118">
        <v>0</v>
      </c>
      <c r="X2186" s="118">
        <v>0</v>
      </c>
      <c r="Y2186" s="41"/>
      <c r="Z2186" s="327">
        <f t="shared" si="784"/>
        <v>3.7725963909774434</v>
      </c>
      <c r="AA2186" s="41"/>
      <c r="AB2186" s="111">
        <v>0</v>
      </c>
      <c r="AC2186" s="111">
        <v>0</v>
      </c>
      <c r="AD2186" s="111">
        <v>0</v>
      </c>
      <c r="AE2186" s="111">
        <v>0</v>
      </c>
      <c r="AF2186" s="111">
        <v>0</v>
      </c>
      <c r="AG2186" s="111">
        <v>0</v>
      </c>
      <c r="AH2186" s="111">
        <v>0</v>
      </c>
      <c r="AI2186" s="41"/>
      <c r="AJ2186" s="114">
        <v>0.29098248999999998</v>
      </c>
      <c r="AK2186" s="114">
        <v>0.28322929000000002</v>
      </c>
      <c r="AL2186" s="114">
        <v>7.7532E-3</v>
      </c>
      <c r="AM2186" s="114">
        <v>0</v>
      </c>
      <c r="AN2186" s="113">
        <f t="shared" si="785"/>
        <v>1.6980172955999999E-5</v>
      </c>
      <c r="AO2186" s="112">
        <f t="shared" si="786"/>
        <v>2.8673076603619996E-8</v>
      </c>
      <c r="AP2186" s="112">
        <f t="shared" si="787"/>
        <v>0</v>
      </c>
      <c r="AQ2186" s="328">
        <v>3.5009694999999999E-6</v>
      </c>
      <c r="AR2186" s="328">
        <v>1.056327E-8</v>
      </c>
      <c r="AS2186" s="328">
        <v>2.8860361999999998E-13</v>
      </c>
      <c r="AT2186" s="329">
        <v>0</v>
      </c>
      <c r="AU2186" s="329">
        <v>0</v>
      </c>
      <c r="AV2186" s="328">
        <v>1.7727456E-8</v>
      </c>
      <c r="AW2186" s="328">
        <v>1.3461476000000001E-5</v>
      </c>
      <c r="AX2186" s="328">
        <v>2.5130129999999999E-9</v>
      </c>
      <c r="AY2186" s="328">
        <v>1.5596504999999998E-8</v>
      </c>
      <c r="AZ2186" s="329">
        <v>0</v>
      </c>
      <c r="BA2186" s="329">
        <v>0</v>
      </c>
      <c r="BB2186" s="329">
        <v>0</v>
      </c>
      <c r="BC2186" s="329">
        <v>0</v>
      </c>
      <c r="BD2186" s="329">
        <v>0</v>
      </c>
      <c r="BE2186" s="329">
        <v>0</v>
      </c>
      <c r="BF2186" s="329">
        <v>0</v>
      </c>
      <c r="BG2186" s="329">
        <v>0</v>
      </c>
      <c r="BH2186" s="329">
        <v>0</v>
      </c>
      <c r="BI2186" s="329">
        <v>0</v>
      </c>
      <c r="BJ2186" s="329">
        <v>0</v>
      </c>
      <c r="BK2186" s="329">
        <v>0</v>
      </c>
      <c r="BL2186" s="329">
        <v>0</v>
      </c>
      <c r="BM2186" s="41"/>
      <c r="BN2186" s="111">
        <v>3.6137894000000002E-4</v>
      </c>
      <c r="BO2186" s="111">
        <v>1.1336339000000001E-4</v>
      </c>
      <c r="BP2186" s="111">
        <v>1.0519E-4</v>
      </c>
      <c r="BQ2186" s="122">
        <v>4.1652127E-11</v>
      </c>
      <c r="BR2186" s="122">
        <v>8.4823264999999996E-5</v>
      </c>
      <c r="BS2186" s="122">
        <v>1.1476425000000001E-5</v>
      </c>
      <c r="BT2186" s="111">
        <v>0</v>
      </c>
      <c r="BU2186" s="122">
        <v>1.7418744E-5</v>
      </c>
      <c r="BV2186" s="111">
        <v>0</v>
      </c>
      <c r="BW2186" s="122">
        <v>2.4300457000000002E-9</v>
      </c>
      <c r="BX2186" s="111">
        <v>0</v>
      </c>
      <c r="BY2186" s="111">
        <v>0</v>
      </c>
      <c r="BZ2186" s="111">
        <v>0</v>
      </c>
      <c r="CA2186" s="122">
        <v>2.9104653000000001E-5</v>
      </c>
      <c r="CB2186" s="111">
        <v>0</v>
      </c>
      <c r="CC2186" s="111">
        <v>0</v>
      </c>
      <c r="CD2186" s="111">
        <v>0</v>
      </c>
      <c r="CE2186" s="137"/>
      <c r="CF2186" s="136"/>
      <c r="CG2186" s="76" t="s">
        <v>6885</v>
      </c>
    </row>
    <row r="2187" spans="1:85" ht="14.5" customHeight="1">
      <c r="A2187" s="41" t="s">
        <v>7169</v>
      </c>
      <c r="B2187" s="119" t="s">
        <v>6888</v>
      </c>
      <c r="C2187" s="120" t="str">
        <f t="shared" si="778"/>
        <v>M.020.17.103</v>
      </c>
      <c r="D2187" s="135" t="s">
        <v>7152</v>
      </c>
      <c r="E2187" s="119" t="s">
        <v>6570</v>
      </c>
      <c r="F2187" s="118" t="str">
        <f t="shared" si="779"/>
        <v>Hazelnuts, unsalted</v>
      </c>
      <c r="G2187" s="118">
        <f t="shared" si="780"/>
        <v>0.96430300602458496</v>
      </c>
      <c r="H2187" s="118">
        <f t="shared" si="781"/>
        <v>7.8735961539599997E-2</v>
      </c>
      <c r="I2187" s="118">
        <f t="shared" si="782"/>
        <v>0.43097064448498501</v>
      </c>
      <c r="J2187" s="326">
        <f t="shared" si="783"/>
        <v>0</v>
      </c>
      <c r="K2187" s="118">
        <v>0.45459640000000001</v>
      </c>
      <c r="L2187" s="118">
        <v>0.32468239999999998</v>
      </c>
      <c r="M2187" s="118">
        <v>0.10628816000000001</v>
      </c>
      <c r="N2187" s="118">
        <v>7.8735088999999994E-2</v>
      </c>
      <c r="O2187" s="118">
        <v>0</v>
      </c>
      <c r="P2187" s="118">
        <v>0</v>
      </c>
      <c r="Q2187" s="330">
        <v>8.7253959999999998E-7</v>
      </c>
      <c r="R2187" s="330">
        <v>8.4484985000000004E-8</v>
      </c>
      <c r="S2187" s="118">
        <v>0</v>
      </c>
      <c r="T2187" s="118">
        <v>0</v>
      </c>
      <c r="U2187" s="118">
        <v>0</v>
      </c>
      <c r="V2187" s="118">
        <v>0</v>
      </c>
      <c r="W2187" s="118">
        <v>0</v>
      </c>
      <c r="X2187" s="118">
        <v>0</v>
      </c>
      <c r="Y2187" s="41"/>
      <c r="Z2187" s="327">
        <f t="shared" si="784"/>
        <v>3.418018045112782</v>
      </c>
      <c r="AA2187" s="41"/>
      <c r="AB2187" s="111">
        <v>0</v>
      </c>
      <c r="AC2187" s="111">
        <v>0</v>
      </c>
      <c r="AD2187" s="111">
        <v>0</v>
      </c>
      <c r="AE2187" s="111">
        <v>0</v>
      </c>
      <c r="AF2187" s="111">
        <v>0</v>
      </c>
      <c r="AG2187" s="111">
        <v>0</v>
      </c>
      <c r="AH2187" s="111">
        <v>0</v>
      </c>
      <c r="AI2187" s="41"/>
      <c r="AJ2187" s="114">
        <v>0.17146633999999999</v>
      </c>
      <c r="AK2187" s="114">
        <v>0.16630698999999999</v>
      </c>
      <c r="AL2187" s="114">
        <v>5.1593508000000003E-3</v>
      </c>
      <c r="AM2187" s="114">
        <v>0</v>
      </c>
      <c r="AN2187" s="113">
        <f t="shared" si="785"/>
        <v>9.9704427420000014E-6</v>
      </c>
      <c r="AO2187" s="112">
        <f t="shared" si="786"/>
        <v>1.9080439378380001E-8</v>
      </c>
      <c r="AP2187" s="112">
        <f t="shared" si="787"/>
        <v>0</v>
      </c>
      <c r="AQ2187" s="328">
        <v>3.1719207000000002E-6</v>
      </c>
      <c r="AR2187" s="328">
        <v>9.5704505000000003E-9</v>
      </c>
      <c r="AS2187" s="328">
        <v>2.6147837999999998E-13</v>
      </c>
      <c r="AT2187" s="329">
        <v>0</v>
      </c>
      <c r="AU2187" s="329">
        <v>0</v>
      </c>
      <c r="AV2187" s="328">
        <v>1.1707342E-8</v>
      </c>
      <c r="AW2187" s="328">
        <v>6.7868147000000004E-6</v>
      </c>
      <c r="AX2187" s="328">
        <v>1.6596122000000001E-9</v>
      </c>
      <c r="AY2187" s="328">
        <v>7.8501151999999995E-9</v>
      </c>
      <c r="AZ2187" s="329">
        <v>0</v>
      </c>
      <c r="BA2187" s="329">
        <v>0</v>
      </c>
      <c r="BB2187" s="329">
        <v>0</v>
      </c>
      <c r="BC2187" s="329">
        <v>0</v>
      </c>
      <c r="BD2187" s="329">
        <v>0</v>
      </c>
      <c r="BE2187" s="329">
        <v>0</v>
      </c>
      <c r="BF2187" s="329">
        <v>0</v>
      </c>
      <c r="BG2187" s="329">
        <v>0</v>
      </c>
      <c r="BH2187" s="329">
        <v>0</v>
      </c>
      <c r="BI2187" s="329">
        <v>0</v>
      </c>
      <c r="BJ2187" s="329">
        <v>0</v>
      </c>
      <c r="BK2187" s="329">
        <v>0</v>
      </c>
      <c r="BL2187" s="329">
        <v>0</v>
      </c>
      <c r="BM2187" s="41"/>
      <c r="BN2187" s="111">
        <v>2.3259109E-4</v>
      </c>
      <c r="BO2187" s="122">
        <v>5.7975442999999998E-5</v>
      </c>
      <c r="BP2187" s="122">
        <v>9.5303411999999999E-5</v>
      </c>
      <c r="BQ2187" s="122">
        <v>9.8962995000000007E-12</v>
      </c>
      <c r="BR2187" s="122">
        <v>4.2104565000000001E-5</v>
      </c>
      <c r="BS2187" s="122">
        <v>7.5791152000000001E-6</v>
      </c>
      <c r="BT2187" s="111">
        <v>0</v>
      </c>
      <c r="BU2187" s="122">
        <v>1.1503466E-5</v>
      </c>
      <c r="BV2187" s="111">
        <v>0</v>
      </c>
      <c r="BW2187" s="122">
        <v>5.7736452999999998E-10</v>
      </c>
      <c r="BX2187" s="111">
        <v>0</v>
      </c>
      <c r="BY2187" s="111">
        <v>0</v>
      </c>
      <c r="BZ2187" s="111">
        <v>0</v>
      </c>
      <c r="CA2187" s="122">
        <v>1.8124505999999999E-5</v>
      </c>
      <c r="CB2187" s="111">
        <v>0</v>
      </c>
      <c r="CC2187" s="111">
        <v>0</v>
      </c>
      <c r="CD2187" s="111">
        <v>0</v>
      </c>
      <c r="CE2187" s="137"/>
      <c r="CF2187" s="136"/>
      <c r="CG2187" s="76" t="s">
        <v>6885</v>
      </c>
    </row>
    <row r="2188" spans="1:85" ht="14.5" customHeight="1">
      <c r="A2188" s="41" t="s">
        <v>7166</v>
      </c>
      <c r="B2188" s="119" t="s">
        <v>6888</v>
      </c>
      <c r="C2188" s="120" t="str">
        <f t="shared" si="778"/>
        <v>M.020.17.104</v>
      </c>
      <c r="D2188" s="135" t="s">
        <v>7152</v>
      </c>
      <c r="E2188" s="119" t="s">
        <v>6570</v>
      </c>
      <c r="F2188" s="118" t="str">
        <f t="shared" si="779"/>
        <v>Flax seed</v>
      </c>
      <c r="G2188" s="118">
        <f t="shared" si="780"/>
        <v>0.39491992347573401</v>
      </c>
      <c r="H2188" s="118">
        <f t="shared" si="781"/>
        <v>2.9879871026539998E-2</v>
      </c>
      <c r="I2188" s="118">
        <f t="shared" si="782"/>
        <v>0.18010282244919401</v>
      </c>
      <c r="J2188" s="326">
        <f t="shared" si="783"/>
        <v>0</v>
      </c>
      <c r="K2188" s="118">
        <v>0.18493723000000001</v>
      </c>
      <c r="L2188" s="118">
        <v>0.13703116000000001</v>
      </c>
      <c r="M2188" s="118">
        <v>4.3071612000000002E-2</v>
      </c>
      <c r="N2188" s="118">
        <v>2.9879349999999999E-2</v>
      </c>
      <c r="O2188" s="118">
        <v>0</v>
      </c>
      <c r="P2188" s="118">
        <v>0</v>
      </c>
      <c r="Q2188" s="330">
        <v>5.2102654E-7</v>
      </c>
      <c r="R2188" s="330">
        <v>5.0449194E-8</v>
      </c>
      <c r="S2188" s="118">
        <v>0</v>
      </c>
      <c r="T2188" s="118">
        <v>0</v>
      </c>
      <c r="U2188" s="118">
        <v>0</v>
      </c>
      <c r="V2188" s="118">
        <v>0</v>
      </c>
      <c r="W2188" s="118">
        <v>0</v>
      </c>
      <c r="X2188" s="118">
        <v>0</v>
      </c>
      <c r="Y2188" s="41"/>
      <c r="Z2188" s="327">
        <f t="shared" si="784"/>
        <v>1.3905054887218045</v>
      </c>
      <c r="AA2188" s="41"/>
      <c r="AB2188" s="111">
        <v>0</v>
      </c>
      <c r="AC2188" s="111">
        <v>0</v>
      </c>
      <c r="AD2188" s="111">
        <v>0</v>
      </c>
      <c r="AE2188" s="111">
        <v>0</v>
      </c>
      <c r="AF2188" s="111">
        <v>0</v>
      </c>
      <c r="AG2188" s="111">
        <v>0</v>
      </c>
      <c r="AH2188" s="111">
        <v>0</v>
      </c>
      <c r="AI2188" s="41"/>
      <c r="AJ2188" s="114">
        <v>7.0850964000000002E-2</v>
      </c>
      <c r="AK2188" s="114">
        <v>6.8743284000000002E-2</v>
      </c>
      <c r="AL2188" s="114">
        <v>2.1076801999999999E-3</v>
      </c>
      <c r="AM2188" s="114">
        <v>0</v>
      </c>
      <c r="AN2188" s="113">
        <f t="shared" si="785"/>
        <v>4.1212999444999998E-6</v>
      </c>
      <c r="AO2188" s="112">
        <f t="shared" si="786"/>
        <v>7.7946751036699989E-9</v>
      </c>
      <c r="AP2188" s="112">
        <f t="shared" si="787"/>
        <v>0</v>
      </c>
      <c r="AQ2188" s="328">
        <v>1.2903891E-6</v>
      </c>
      <c r="AR2188" s="328">
        <v>3.8934153999999998E-9</v>
      </c>
      <c r="AS2188" s="328">
        <v>1.0637367E-13</v>
      </c>
      <c r="AT2188" s="329">
        <v>0</v>
      </c>
      <c r="AU2188" s="329">
        <v>0</v>
      </c>
      <c r="AV2188" s="328">
        <v>4.4428444999999997E-9</v>
      </c>
      <c r="AW2188" s="328">
        <v>2.8264679999999999E-6</v>
      </c>
      <c r="AX2188" s="328">
        <v>6.2980982999999999E-10</v>
      </c>
      <c r="AY2188" s="328">
        <v>3.2713434999999999E-9</v>
      </c>
      <c r="AZ2188" s="329">
        <v>0</v>
      </c>
      <c r="BA2188" s="329">
        <v>0</v>
      </c>
      <c r="BB2188" s="329">
        <v>0</v>
      </c>
      <c r="BC2188" s="329">
        <v>0</v>
      </c>
      <c r="BD2188" s="329">
        <v>0</v>
      </c>
      <c r="BE2188" s="329">
        <v>0</v>
      </c>
      <c r="BF2188" s="329">
        <v>0</v>
      </c>
      <c r="BG2188" s="329">
        <v>0</v>
      </c>
      <c r="BH2188" s="329">
        <v>0</v>
      </c>
      <c r="BI2188" s="329">
        <v>0</v>
      </c>
      <c r="BJ2188" s="329">
        <v>0</v>
      </c>
      <c r="BK2188" s="329">
        <v>0</v>
      </c>
      <c r="BL2188" s="329">
        <v>0</v>
      </c>
      <c r="BM2188" s="41"/>
      <c r="BN2188" s="122">
        <v>9.4676543999999994E-5</v>
      </c>
      <c r="BO2188" s="122">
        <v>2.4016337E-5</v>
      </c>
      <c r="BP2188" s="122">
        <v>3.8770982999999999E-5</v>
      </c>
      <c r="BQ2188" s="122">
        <v>5.9094564000000001E-12</v>
      </c>
      <c r="BR2188" s="122">
        <v>1.7638267999999999E-5</v>
      </c>
      <c r="BS2188" s="122">
        <v>2.8762148999999999E-6</v>
      </c>
      <c r="BT2188" s="111">
        <v>0</v>
      </c>
      <c r="BU2188" s="122">
        <v>4.3654751999999998E-6</v>
      </c>
      <c r="BV2188" s="111">
        <v>0</v>
      </c>
      <c r="BW2188" s="122">
        <v>3.4476629000000001E-10</v>
      </c>
      <c r="BX2188" s="111">
        <v>0</v>
      </c>
      <c r="BY2188" s="111">
        <v>0</v>
      </c>
      <c r="BZ2188" s="111">
        <v>0</v>
      </c>
      <c r="CA2188" s="122">
        <v>7.0089152E-6</v>
      </c>
      <c r="CB2188" s="111">
        <v>0</v>
      </c>
      <c r="CC2188" s="111">
        <v>0</v>
      </c>
      <c r="CD2188" s="111">
        <v>0</v>
      </c>
      <c r="CE2188" s="137"/>
      <c r="CF2188" s="136"/>
      <c r="CG2188" s="76" t="s">
        <v>6885</v>
      </c>
    </row>
    <row r="2189" spans="1:85" ht="14.5" customHeight="1">
      <c r="A2189" s="41" t="s">
        <v>7163</v>
      </c>
      <c r="B2189" s="119" t="s">
        <v>6888</v>
      </c>
      <c r="C2189" s="120" t="str">
        <f t="shared" si="778"/>
        <v>M.020.17.105</v>
      </c>
      <c r="D2189" s="135" t="s">
        <v>7152</v>
      </c>
      <c r="E2189" s="119" t="s">
        <v>6570</v>
      </c>
      <c r="F2189" s="118" t="str">
        <f t="shared" si="779"/>
        <v>Peanuts, unsalted</v>
      </c>
      <c r="G2189" s="118">
        <f t="shared" si="780"/>
        <v>1.043421393728126</v>
      </c>
      <c r="H2189" s="118">
        <f t="shared" si="781"/>
        <v>3.2992132623079998E-2</v>
      </c>
      <c r="I2189" s="118">
        <f t="shared" si="782"/>
        <v>0.10914455110504599</v>
      </c>
      <c r="J2189" s="326">
        <f t="shared" si="783"/>
        <v>0</v>
      </c>
      <c r="K2189" s="118">
        <v>0.90128470999999999</v>
      </c>
      <c r="L2189" s="118">
        <v>6.6436894999999996E-2</v>
      </c>
      <c r="M2189" s="118">
        <v>4.2707633000000002E-2</v>
      </c>
      <c r="N2189" s="118">
        <v>3.2991894000000001E-2</v>
      </c>
      <c r="O2189" s="118">
        <v>0</v>
      </c>
      <c r="P2189" s="118">
        <v>0</v>
      </c>
      <c r="Q2189" s="330">
        <v>2.3862308E-7</v>
      </c>
      <c r="R2189" s="330">
        <v>2.3105045999999999E-8</v>
      </c>
      <c r="S2189" s="118">
        <v>0</v>
      </c>
      <c r="T2189" s="118">
        <v>0</v>
      </c>
      <c r="U2189" s="118">
        <v>0</v>
      </c>
      <c r="V2189" s="118">
        <v>0</v>
      </c>
      <c r="W2189" s="118">
        <v>0</v>
      </c>
      <c r="X2189" s="118">
        <v>0</v>
      </c>
      <c r="Y2189" s="41"/>
      <c r="Z2189" s="327">
        <f t="shared" si="784"/>
        <v>6.7765767669172927</v>
      </c>
      <c r="AA2189" s="41"/>
      <c r="AB2189" s="111">
        <v>0</v>
      </c>
      <c r="AC2189" s="111">
        <v>0</v>
      </c>
      <c r="AD2189" s="111">
        <v>0</v>
      </c>
      <c r="AE2189" s="111">
        <v>0</v>
      </c>
      <c r="AF2189" s="111">
        <v>0</v>
      </c>
      <c r="AG2189" s="111">
        <v>0</v>
      </c>
      <c r="AH2189" s="111">
        <v>0</v>
      </c>
      <c r="AI2189" s="41"/>
      <c r="AJ2189" s="114">
        <v>0.13713462000000001</v>
      </c>
      <c r="AK2189" s="114">
        <v>0.13132451000000001</v>
      </c>
      <c r="AL2189" s="114">
        <v>5.8101150000000002E-3</v>
      </c>
      <c r="AM2189" s="114">
        <v>0</v>
      </c>
      <c r="AN2189" s="113">
        <f t="shared" si="785"/>
        <v>7.8731719575000011E-6</v>
      </c>
      <c r="AO2189" s="112">
        <f t="shared" si="786"/>
        <v>2.1487111788120001E-8</v>
      </c>
      <c r="AP2189" s="112">
        <f t="shared" si="787"/>
        <v>0</v>
      </c>
      <c r="AQ2189" s="328">
        <v>6.2886632999999999E-6</v>
      </c>
      <c r="AR2189" s="328">
        <v>1.8974415000000002E-8</v>
      </c>
      <c r="AS2189" s="328">
        <v>5.1840811999999999E-13</v>
      </c>
      <c r="AT2189" s="329">
        <v>0</v>
      </c>
      <c r="AU2189" s="329">
        <v>0</v>
      </c>
      <c r="AV2189" s="328">
        <v>4.9056575000000002E-9</v>
      </c>
      <c r="AW2189" s="328">
        <v>1.579603E-6</v>
      </c>
      <c r="AX2189" s="328">
        <v>6.9541737999999997E-10</v>
      </c>
      <c r="AY2189" s="328">
        <v>1.8167609999999999E-9</v>
      </c>
      <c r="AZ2189" s="329">
        <v>0</v>
      </c>
      <c r="BA2189" s="329">
        <v>0</v>
      </c>
      <c r="BB2189" s="329">
        <v>0</v>
      </c>
      <c r="BC2189" s="329">
        <v>0</v>
      </c>
      <c r="BD2189" s="329">
        <v>0</v>
      </c>
      <c r="BE2189" s="329">
        <v>0</v>
      </c>
      <c r="BF2189" s="329">
        <v>0</v>
      </c>
      <c r="BG2189" s="329">
        <v>0</v>
      </c>
      <c r="BH2189" s="329">
        <v>0</v>
      </c>
      <c r="BI2189" s="329">
        <v>0</v>
      </c>
      <c r="BJ2189" s="329">
        <v>0</v>
      </c>
      <c r="BK2189" s="329">
        <v>0</v>
      </c>
      <c r="BL2189" s="329">
        <v>0</v>
      </c>
      <c r="BM2189" s="41"/>
      <c r="BN2189" s="111">
        <v>2.2730077000000001E-4</v>
      </c>
      <c r="BO2189" s="122">
        <v>1.4140376E-5</v>
      </c>
      <c r="BP2189" s="111">
        <v>1.8894893999999999E-4</v>
      </c>
      <c r="BQ2189" s="122">
        <v>2.7064508000000001E-12</v>
      </c>
      <c r="BR2189" s="122">
        <v>9.2796732999999996E-6</v>
      </c>
      <c r="BS2189" s="122">
        <v>3.1758314000000001E-6</v>
      </c>
      <c r="BT2189" s="111">
        <v>0</v>
      </c>
      <c r="BU2189" s="122">
        <v>4.8202285999999996E-6</v>
      </c>
      <c r="BV2189" s="111">
        <v>0</v>
      </c>
      <c r="BW2189" s="122">
        <v>1.5789828000000001E-10</v>
      </c>
      <c r="BX2189" s="111">
        <v>0</v>
      </c>
      <c r="BY2189" s="111">
        <v>0</v>
      </c>
      <c r="BZ2189" s="111">
        <v>0</v>
      </c>
      <c r="CA2189" s="122">
        <v>6.9355578000000004E-6</v>
      </c>
      <c r="CB2189" s="111">
        <v>0</v>
      </c>
      <c r="CC2189" s="111">
        <v>0</v>
      </c>
      <c r="CD2189" s="111">
        <v>0</v>
      </c>
      <c r="CG2189" s="76" t="s">
        <v>6885</v>
      </c>
    </row>
    <row r="2190" spans="1:85" ht="14.5" customHeight="1">
      <c r="A2190" s="41" t="s">
        <v>7160</v>
      </c>
      <c r="B2190" s="119" t="s">
        <v>6888</v>
      </c>
      <c r="C2190" s="120" t="str">
        <f t="shared" si="778"/>
        <v>M.020.17.106</v>
      </c>
      <c r="D2190" s="135" t="s">
        <v>7152</v>
      </c>
      <c r="E2190" s="119" t="s">
        <v>6570</v>
      </c>
      <c r="F2190" s="118" t="str">
        <f t="shared" si="779"/>
        <v>Pistachios, salted</v>
      </c>
      <c r="G2190" s="118">
        <f t="shared" si="780"/>
        <v>0.40148346761361897</v>
      </c>
      <c r="H2190" s="118">
        <f t="shared" si="781"/>
        <v>1.9273516137460003E-2</v>
      </c>
      <c r="I2190" s="118">
        <f t="shared" si="782"/>
        <v>0.176298181476159</v>
      </c>
      <c r="J2190" s="326">
        <f t="shared" si="783"/>
        <v>0</v>
      </c>
      <c r="K2190" s="118">
        <v>0.20591176999999999</v>
      </c>
      <c r="L2190" s="118">
        <v>0.14138342000000001</v>
      </c>
      <c r="M2190" s="118">
        <v>3.4914681000000003E-2</v>
      </c>
      <c r="N2190" s="118">
        <v>1.9272685000000001E-2</v>
      </c>
      <c r="O2190" s="118">
        <v>0</v>
      </c>
      <c r="P2190" s="118">
        <v>0</v>
      </c>
      <c r="Q2190" s="330">
        <v>8.3113746000000001E-7</v>
      </c>
      <c r="R2190" s="330">
        <v>8.0476159000000006E-8</v>
      </c>
      <c r="S2190" s="118">
        <v>0</v>
      </c>
      <c r="T2190" s="118">
        <v>0</v>
      </c>
      <c r="U2190" s="118">
        <v>0</v>
      </c>
      <c r="V2190" s="118">
        <v>0</v>
      </c>
      <c r="W2190" s="118">
        <v>0</v>
      </c>
      <c r="X2190" s="118">
        <v>0</v>
      </c>
      <c r="Y2190" s="41"/>
      <c r="Z2190" s="327">
        <f t="shared" si="784"/>
        <v>1.5482087969924812</v>
      </c>
      <c r="AA2190" s="41"/>
      <c r="AB2190" s="111">
        <v>0</v>
      </c>
      <c r="AC2190" s="111">
        <v>0</v>
      </c>
      <c r="AD2190" s="111">
        <v>0</v>
      </c>
      <c r="AE2190" s="111">
        <v>0</v>
      </c>
      <c r="AF2190" s="111">
        <v>0</v>
      </c>
      <c r="AG2190" s="111">
        <v>0</v>
      </c>
      <c r="AH2190" s="111">
        <v>0</v>
      </c>
      <c r="AI2190" s="41"/>
      <c r="AJ2190" s="114">
        <v>7.2631791000000001E-2</v>
      </c>
      <c r="AK2190" s="114">
        <v>7.0476021999999999E-2</v>
      </c>
      <c r="AL2190" s="114">
        <v>2.1557688E-3</v>
      </c>
      <c r="AM2190" s="114">
        <v>0</v>
      </c>
      <c r="AN2190" s="113">
        <f t="shared" si="785"/>
        <v>4.2251811096999997E-6</v>
      </c>
      <c r="AO2190" s="112">
        <f t="shared" si="786"/>
        <v>7.9725178079699992E-9</v>
      </c>
      <c r="AP2190" s="112">
        <f t="shared" si="787"/>
        <v>0</v>
      </c>
      <c r="AQ2190" s="328">
        <v>1.4367376999999999E-6</v>
      </c>
      <c r="AR2190" s="328">
        <v>4.3349845999999997E-9</v>
      </c>
      <c r="AS2190" s="328">
        <v>1.1843797E-13</v>
      </c>
      <c r="AT2190" s="329">
        <v>0</v>
      </c>
      <c r="AU2190" s="329">
        <v>0</v>
      </c>
      <c r="AV2190" s="328">
        <v>2.8657096999999999E-9</v>
      </c>
      <c r="AW2190" s="328">
        <v>2.7855777000000001E-6</v>
      </c>
      <c r="AX2190" s="328">
        <v>4.0623796999999999E-10</v>
      </c>
      <c r="AY2190" s="328">
        <v>3.2311767999999998E-9</v>
      </c>
      <c r="AZ2190" s="329">
        <v>0</v>
      </c>
      <c r="BA2190" s="329">
        <v>0</v>
      </c>
      <c r="BB2190" s="329">
        <v>0</v>
      </c>
      <c r="BC2190" s="329">
        <v>0</v>
      </c>
      <c r="BD2190" s="329">
        <v>0</v>
      </c>
      <c r="BE2190" s="329">
        <v>0</v>
      </c>
      <c r="BF2190" s="329">
        <v>0</v>
      </c>
      <c r="BG2190" s="329">
        <v>0</v>
      </c>
      <c r="BH2190" s="329">
        <v>0</v>
      </c>
      <c r="BI2190" s="329">
        <v>0</v>
      </c>
      <c r="BJ2190" s="329">
        <v>0</v>
      </c>
      <c r="BK2190" s="329">
        <v>0</v>
      </c>
      <c r="BL2190" s="329">
        <v>0</v>
      </c>
      <c r="BM2190" s="41"/>
      <c r="BN2190" s="122">
        <v>9.3826337000000001E-5</v>
      </c>
      <c r="BO2190" s="122">
        <v>2.322018E-5</v>
      </c>
      <c r="BP2190" s="122">
        <v>4.3168169E-5</v>
      </c>
      <c r="BQ2190" s="122">
        <v>9.4267185999999992E-12</v>
      </c>
      <c r="BR2190" s="122">
        <v>1.7743819E-5</v>
      </c>
      <c r="BS2190" s="122">
        <v>1.8552071E-6</v>
      </c>
      <c r="BT2190" s="111">
        <v>0</v>
      </c>
      <c r="BU2190" s="122">
        <v>2.8158052E-6</v>
      </c>
      <c r="BV2190" s="111">
        <v>0</v>
      </c>
      <c r="BW2190" s="122">
        <v>5.4996849999999995E-10</v>
      </c>
      <c r="BX2190" s="111">
        <v>0</v>
      </c>
      <c r="BY2190" s="111">
        <v>0</v>
      </c>
      <c r="BZ2190" s="111">
        <v>0</v>
      </c>
      <c r="CA2190" s="122">
        <v>5.0225977999999996E-6</v>
      </c>
      <c r="CB2190" s="111">
        <v>0</v>
      </c>
      <c r="CC2190" s="111">
        <v>0</v>
      </c>
      <c r="CD2190" s="111">
        <v>0</v>
      </c>
      <c r="CE2190" s="137"/>
      <c r="CF2190" s="136"/>
      <c r="CG2190" s="76" t="s">
        <v>6885</v>
      </c>
    </row>
    <row r="2191" spans="1:85" ht="14.5" customHeight="1">
      <c r="A2191" s="41" t="s">
        <v>7157</v>
      </c>
      <c r="B2191" s="119" t="s">
        <v>6888</v>
      </c>
      <c r="C2191" s="120" t="str">
        <f t="shared" si="778"/>
        <v>M.020.17.107</v>
      </c>
      <c r="D2191" s="135" t="s">
        <v>7152</v>
      </c>
      <c r="E2191" s="119" t="s">
        <v>6570</v>
      </c>
      <c r="F2191" s="118" t="str">
        <f t="shared" si="779"/>
        <v>Pistachios, unsalted</v>
      </c>
      <c r="G2191" s="118">
        <f t="shared" si="780"/>
        <v>0.40450483672611903</v>
      </c>
      <c r="H2191" s="118">
        <f t="shared" si="781"/>
        <v>1.9468084445519999E-2</v>
      </c>
      <c r="I2191" s="118">
        <f t="shared" si="782"/>
        <v>0.17786406228059901</v>
      </c>
      <c r="J2191" s="326">
        <f t="shared" si="783"/>
        <v>0</v>
      </c>
      <c r="K2191" s="118">
        <v>0.20717268999999999</v>
      </c>
      <c r="L2191" s="118">
        <v>0.14259801999999999</v>
      </c>
      <c r="M2191" s="118">
        <v>3.5265960999999998E-2</v>
      </c>
      <c r="N2191" s="118">
        <v>1.9467245000000001E-2</v>
      </c>
      <c r="O2191" s="118">
        <v>0</v>
      </c>
      <c r="P2191" s="118">
        <v>0</v>
      </c>
      <c r="Q2191" s="330">
        <v>8.3944552000000002E-7</v>
      </c>
      <c r="R2191" s="330">
        <v>8.1280599E-8</v>
      </c>
      <c r="S2191" s="118">
        <v>0</v>
      </c>
      <c r="T2191" s="118">
        <v>0</v>
      </c>
      <c r="U2191" s="118">
        <v>0</v>
      </c>
      <c r="V2191" s="118">
        <v>0</v>
      </c>
      <c r="W2191" s="118">
        <v>0</v>
      </c>
      <c r="X2191" s="118">
        <v>0</v>
      </c>
      <c r="Y2191" s="41"/>
      <c r="Z2191" s="327">
        <f t="shared" si="784"/>
        <v>1.5576893984962406</v>
      </c>
      <c r="AA2191" s="41"/>
      <c r="AB2191" s="111">
        <v>0</v>
      </c>
      <c r="AC2191" s="111">
        <v>0</v>
      </c>
      <c r="AD2191" s="111">
        <v>0</v>
      </c>
      <c r="AE2191" s="111">
        <v>0</v>
      </c>
      <c r="AF2191" s="111">
        <v>0</v>
      </c>
      <c r="AG2191" s="111">
        <v>0</v>
      </c>
      <c r="AH2191" s="111">
        <v>0</v>
      </c>
      <c r="AI2191" s="41"/>
      <c r="AJ2191" s="114">
        <v>7.3199539999999994E-2</v>
      </c>
      <c r="AK2191" s="114">
        <v>7.1027881000000001E-2</v>
      </c>
      <c r="AL2191" s="114">
        <v>2.1716595E-3</v>
      </c>
      <c r="AM2191" s="114">
        <v>0</v>
      </c>
      <c r="AN2191" s="113">
        <f t="shared" si="785"/>
        <v>4.2582662393E-6</v>
      </c>
      <c r="AO2191" s="112">
        <f t="shared" si="786"/>
        <v>8.0312850432399987E-9</v>
      </c>
      <c r="AP2191" s="112">
        <f t="shared" si="787"/>
        <v>0</v>
      </c>
      <c r="AQ2191" s="328">
        <v>1.4455358E-6</v>
      </c>
      <c r="AR2191" s="328">
        <v>4.3615302999999996E-9</v>
      </c>
      <c r="AS2191" s="328">
        <v>1.1916323999999999E-13</v>
      </c>
      <c r="AT2191" s="329">
        <v>0</v>
      </c>
      <c r="AU2191" s="329">
        <v>0</v>
      </c>
      <c r="AV2191" s="328">
        <v>2.8946393E-9</v>
      </c>
      <c r="AW2191" s="328">
        <v>2.8098358E-6</v>
      </c>
      <c r="AX2191" s="328">
        <v>4.1033898000000001E-10</v>
      </c>
      <c r="AY2191" s="328">
        <v>3.2592965999999999E-9</v>
      </c>
      <c r="AZ2191" s="329">
        <v>0</v>
      </c>
      <c r="BA2191" s="329">
        <v>0</v>
      </c>
      <c r="BB2191" s="329">
        <v>0</v>
      </c>
      <c r="BC2191" s="329">
        <v>0</v>
      </c>
      <c r="BD2191" s="329">
        <v>0</v>
      </c>
      <c r="BE2191" s="329">
        <v>0</v>
      </c>
      <c r="BF2191" s="329">
        <v>0</v>
      </c>
      <c r="BG2191" s="329">
        <v>0</v>
      </c>
      <c r="BH2191" s="329">
        <v>0</v>
      </c>
      <c r="BI2191" s="329">
        <v>0</v>
      </c>
      <c r="BJ2191" s="329">
        <v>0</v>
      </c>
      <c r="BK2191" s="329">
        <v>0</v>
      </c>
      <c r="BL2191" s="329">
        <v>0</v>
      </c>
      <c r="BM2191" s="41"/>
      <c r="BN2191" s="122">
        <v>9.4543496000000003E-5</v>
      </c>
      <c r="BO2191" s="122">
        <v>2.3423569999999998E-5</v>
      </c>
      <c r="BP2191" s="122">
        <v>4.3432514E-5</v>
      </c>
      <c r="BQ2191" s="122">
        <v>9.5209480999999994E-12</v>
      </c>
      <c r="BR2191" s="122">
        <v>1.7897393E-5</v>
      </c>
      <c r="BS2191" s="122">
        <v>1.8739355999999999E-6</v>
      </c>
      <c r="BT2191" s="111">
        <v>0</v>
      </c>
      <c r="BU2191" s="122">
        <v>2.844231E-6</v>
      </c>
      <c r="BV2191" s="111">
        <v>0</v>
      </c>
      <c r="BW2191" s="122">
        <v>5.5546598000000003E-10</v>
      </c>
      <c r="BX2191" s="111">
        <v>0</v>
      </c>
      <c r="BY2191" s="111">
        <v>0</v>
      </c>
      <c r="BZ2191" s="111">
        <v>0</v>
      </c>
      <c r="CA2191" s="122">
        <v>5.0712878999999998E-6</v>
      </c>
      <c r="CB2191" s="111">
        <v>0</v>
      </c>
      <c r="CC2191" s="111">
        <v>0</v>
      </c>
      <c r="CD2191" s="111">
        <v>0</v>
      </c>
      <c r="CE2191" s="137"/>
      <c r="CF2191" s="136"/>
      <c r="CG2191" s="76" t="s">
        <v>6885</v>
      </c>
    </row>
    <row r="2192" spans="1:85" ht="14.5" customHeight="1">
      <c r="A2192" s="41" t="s">
        <v>7154</v>
      </c>
      <c r="B2192" s="119" t="s">
        <v>6888</v>
      </c>
      <c r="C2192" s="120" t="str">
        <f t="shared" si="778"/>
        <v>M.020.17.108</v>
      </c>
      <c r="D2192" s="135" t="s">
        <v>7152</v>
      </c>
      <c r="E2192" s="119" t="s">
        <v>6570</v>
      </c>
      <c r="F2192" s="118" t="str">
        <f t="shared" si="779"/>
        <v>Walnuts, unsalted</v>
      </c>
      <c r="G2192" s="118">
        <f t="shared" si="780"/>
        <v>0.82123339369119597</v>
      </c>
      <c r="H2192" s="118">
        <f t="shared" si="781"/>
        <v>4.8199606175470006E-2</v>
      </c>
      <c r="I2192" s="118">
        <f t="shared" si="782"/>
        <v>0.393689327515726</v>
      </c>
      <c r="J2192" s="326">
        <f t="shared" si="783"/>
        <v>0</v>
      </c>
      <c r="K2192" s="118">
        <v>0.37934445999999999</v>
      </c>
      <c r="L2192" s="118">
        <v>0.33222425</v>
      </c>
      <c r="M2192" s="118">
        <v>6.146505E-2</v>
      </c>
      <c r="N2192" s="118">
        <v>4.8199322000000003E-2</v>
      </c>
      <c r="O2192" s="118">
        <v>0</v>
      </c>
      <c r="P2192" s="118">
        <v>0</v>
      </c>
      <c r="Q2192" s="330">
        <v>2.8417547000000003E-7</v>
      </c>
      <c r="R2192" s="330">
        <v>2.7515725999999998E-8</v>
      </c>
      <c r="S2192" s="118">
        <v>0</v>
      </c>
      <c r="T2192" s="118">
        <v>0</v>
      </c>
      <c r="U2192" s="118">
        <v>0</v>
      </c>
      <c r="V2192" s="118">
        <v>0</v>
      </c>
      <c r="W2192" s="118">
        <v>0</v>
      </c>
      <c r="X2192" s="118">
        <v>0</v>
      </c>
      <c r="Y2192" s="41"/>
      <c r="Z2192" s="327">
        <f t="shared" si="784"/>
        <v>2.8522139849624057</v>
      </c>
      <c r="AA2192" s="41"/>
      <c r="AB2192" s="111">
        <v>0</v>
      </c>
      <c r="AC2192" s="111">
        <v>0</v>
      </c>
      <c r="AD2192" s="111">
        <v>0</v>
      </c>
      <c r="AE2192" s="111">
        <v>0</v>
      </c>
      <c r="AF2192" s="111">
        <v>0</v>
      </c>
      <c r="AG2192" s="111">
        <v>0</v>
      </c>
      <c r="AH2192" s="111">
        <v>0</v>
      </c>
      <c r="AI2192" s="41"/>
      <c r="AJ2192" s="114">
        <v>0.15849571000000001</v>
      </c>
      <c r="AK2192" s="114">
        <v>0.15399858999999999</v>
      </c>
      <c r="AL2192" s="114">
        <v>4.4971153E-3</v>
      </c>
      <c r="AM2192" s="114">
        <v>0</v>
      </c>
      <c r="AN2192" s="113">
        <f t="shared" si="785"/>
        <v>9.2325295926000008E-6</v>
      </c>
      <c r="AO2192" s="112">
        <f t="shared" si="786"/>
        <v>1.6631343594369999E-8</v>
      </c>
      <c r="AP2192" s="112">
        <f t="shared" si="787"/>
        <v>0</v>
      </c>
      <c r="AQ2192" s="328">
        <v>2.6468546000000001E-6</v>
      </c>
      <c r="AR2192" s="328">
        <v>7.9861992000000001E-9</v>
      </c>
      <c r="AS2192" s="328">
        <v>2.1819437000000001E-13</v>
      </c>
      <c r="AT2192" s="329">
        <v>0</v>
      </c>
      <c r="AU2192" s="329">
        <v>0</v>
      </c>
      <c r="AV2192" s="328">
        <v>7.1668926000000003E-9</v>
      </c>
      <c r="AW2192" s="328">
        <v>6.5785080999999999E-6</v>
      </c>
      <c r="AX2192" s="328">
        <v>1.0159661E-9</v>
      </c>
      <c r="AY2192" s="328">
        <v>7.6289601000000005E-9</v>
      </c>
      <c r="AZ2192" s="329">
        <v>0</v>
      </c>
      <c r="BA2192" s="329">
        <v>0</v>
      </c>
      <c r="BB2192" s="329">
        <v>0</v>
      </c>
      <c r="BC2192" s="329">
        <v>0</v>
      </c>
      <c r="BD2192" s="329">
        <v>0</v>
      </c>
      <c r="BE2192" s="329">
        <v>0</v>
      </c>
      <c r="BF2192" s="329">
        <v>0</v>
      </c>
      <c r="BG2192" s="329">
        <v>0</v>
      </c>
      <c r="BH2192" s="329">
        <v>0</v>
      </c>
      <c r="BI2192" s="329">
        <v>0</v>
      </c>
      <c r="BJ2192" s="329">
        <v>0</v>
      </c>
      <c r="BK2192" s="329">
        <v>0</v>
      </c>
      <c r="BL2192" s="329">
        <v>0</v>
      </c>
      <c r="BM2192" s="41"/>
      <c r="BN2192" s="111">
        <v>2.0033320000000001E-4</v>
      </c>
      <c r="BO2192" s="122">
        <v>5.4955893000000001E-5</v>
      </c>
      <c r="BP2192" s="122">
        <v>7.9527294000000004E-5</v>
      </c>
      <c r="BQ2192" s="122">
        <v>3.2231037E-12</v>
      </c>
      <c r="BR2192" s="122">
        <v>4.1809191000000002E-5</v>
      </c>
      <c r="BS2192" s="122">
        <v>4.6397128999999996E-6</v>
      </c>
      <c r="BT2192" s="111">
        <v>0</v>
      </c>
      <c r="BU2192" s="122">
        <v>7.0420857000000001E-6</v>
      </c>
      <c r="BV2192" s="111">
        <v>0</v>
      </c>
      <c r="BW2192" s="122">
        <v>1.8804055999999999E-10</v>
      </c>
      <c r="BX2192" s="111">
        <v>0</v>
      </c>
      <c r="BY2192" s="111">
        <v>0</v>
      </c>
      <c r="BZ2192" s="111">
        <v>0</v>
      </c>
      <c r="CA2192" s="122">
        <v>1.2358829E-5</v>
      </c>
      <c r="CB2192" s="111">
        <v>0</v>
      </c>
      <c r="CC2192" s="111">
        <v>0</v>
      </c>
      <c r="CD2192" s="111">
        <v>0</v>
      </c>
      <c r="CE2192" s="137"/>
      <c r="CF2192" s="136"/>
      <c r="CG2192" s="76" t="s">
        <v>6885</v>
      </c>
    </row>
    <row r="2193" spans="1:85" ht="14.5" customHeight="1">
      <c r="B2193" s="119" t="s">
        <v>6888</v>
      </c>
      <c r="C2193" s="133" t="s">
        <v>7150</v>
      </c>
      <c r="D2193" s="133" t="s">
        <v>7141</v>
      </c>
      <c r="G2193" s="41"/>
      <c r="H2193" s="41"/>
      <c r="I2193" s="41"/>
      <c r="J2193" s="41"/>
      <c r="K2193" s="41"/>
      <c r="L2193" s="41"/>
      <c r="M2193" s="41"/>
      <c r="N2193" s="41"/>
      <c r="O2193" s="41"/>
      <c r="P2193" s="41"/>
      <c r="Q2193" s="41"/>
      <c r="R2193" s="41"/>
      <c r="S2193" s="41"/>
      <c r="T2193" s="41"/>
      <c r="U2193" s="41"/>
      <c r="V2193" s="41"/>
      <c r="W2193" s="41"/>
      <c r="X2193" s="41"/>
      <c r="Y2193" s="41"/>
      <c r="Z2193" s="41"/>
      <c r="AA2193" s="41"/>
      <c r="AB2193" s="41"/>
      <c r="AC2193" s="41"/>
      <c r="AD2193" s="41"/>
      <c r="AE2193" s="41"/>
      <c r="AF2193" s="41"/>
      <c r="AG2193" s="41"/>
      <c r="AH2193" s="41"/>
      <c r="AI2193" s="41"/>
      <c r="AJ2193" s="41"/>
      <c r="AK2193" s="41"/>
      <c r="AL2193" s="41"/>
      <c r="AM2193" s="41"/>
      <c r="AN2193" s="41"/>
      <c r="AO2193" s="41"/>
      <c r="AP2193" s="41"/>
      <c r="AQ2193" s="41"/>
      <c r="AR2193" s="41"/>
      <c r="AS2193" s="41"/>
      <c r="AT2193" s="41"/>
      <c r="AU2193" s="41"/>
      <c r="AV2193" s="41"/>
      <c r="AW2193" s="41"/>
      <c r="AX2193" s="41"/>
      <c r="AY2193" s="41"/>
      <c r="AZ2193" s="41"/>
      <c r="BA2193" s="41"/>
      <c r="BB2193" s="41"/>
      <c r="BC2193" s="41"/>
      <c r="BD2193" s="41"/>
      <c r="BE2193" s="41"/>
      <c r="BF2193" s="41"/>
      <c r="BG2193" s="41"/>
      <c r="BH2193" s="41"/>
      <c r="BI2193" s="41"/>
      <c r="BJ2193" s="41"/>
      <c r="BK2193" s="41"/>
      <c r="BL2193" s="41"/>
      <c r="BM2193" s="41"/>
      <c r="BN2193" s="41"/>
      <c r="BO2193" s="41"/>
      <c r="BP2193" s="41"/>
      <c r="BQ2193" s="41"/>
      <c r="BR2193" s="41"/>
      <c r="BS2193" s="41"/>
      <c r="BT2193" s="41"/>
      <c r="BU2193" s="41"/>
      <c r="BV2193" s="41"/>
      <c r="BW2193" s="41"/>
      <c r="BX2193" s="41"/>
      <c r="BY2193" s="41"/>
      <c r="BZ2193" s="41"/>
      <c r="CA2193" s="41"/>
      <c r="CB2193" s="41"/>
      <c r="CC2193" s="41"/>
      <c r="CD2193" s="41"/>
      <c r="CE2193" s="130"/>
      <c r="CF2193" s="105"/>
    </row>
    <row r="2194" spans="1:85" ht="14.5" customHeight="1">
      <c r="A2194" s="41" t="s">
        <v>7149</v>
      </c>
      <c r="B2194" s="119" t="s">
        <v>6888</v>
      </c>
      <c r="C2194" s="120" t="str">
        <f>MID(A2194,1,12)</f>
        <v>M.020.18.101</v>
      </c>
      <c r="D2194" s="135" t="s">
        <v>7141</v>
      </c>
      <c r="E2194" s="119" t="s">
        <v>6570</v>
      </c>
      <c r="F2194" s="118" t="str">
        <f>MID(A2194, 21,85)</f>
        <v>Kidney beans (can)</v>
      </c>
      <c r="G2194" s="118">
        <f>H2194+I2194+J2194+K2194</f>
        <v>0.31418344509761498</v>
      </c>
      <c r="H2194" s="118">
        <f>N2194+O2194+P2194+Q2194</f>
        <v>1.1313655514120001E-2</v>
      </c>
      <c r="I2194" s="118">
        <f>L2194+M2194+R2194</f>
        <v>0.106360899583495</v>
      </c>
      <c r="J2194" s="326">
        <f>S2194+IF(T2194="x",0,T2194)+IF(U2194="x",0,U2194)+IF(V2194="x",0,V2194)+W2194+X2194</f>
        <v>0</v>
      </c>
      <c r="K2194" s="118">
        <v>0.19650888999999999</v>
      </c>
      <c r="L2194" s="118">
        <v>8.8046447999999999E-2</v>
      </c>
      <c r="M2194" s="118">
        <v>1.8314418999999998E-2</v>
      </c>
      <c r="N2194" s="118">
        <v>1.1313319E-2</v>
      </c>
      <c r="O2194" s="118">
        <v>0</v>
      </c>
      <c r="P2194" s="118">
        <v>0</v>
      </c>
      <c r="Q2194" s="330">
        <v>3.3651412E-7</v>
      </c>
      <c r="R2194" s="330">
        <v>3.2583494999999997E-8</v>
      </c>
      <c r="S2194" s="118">
        <v>0</v>
      </c>
      <c r="T2194" s="118">
        <v>0</v>
      </c>
      <c r="U2194" s="118">
        <v>0</v>
      </c>
      <c r="V2194" s="118">
        <v>0</v>
      </c>
      <c r="W2194" s="118">
        <v>0</v>
      </c>
      <c r="X2194" s="118">
        <v>0</v>
      </c>
      <c r="Y2194" s="41"/>
      <c r="Z2194" s="327">
        <f>K2194/0.133</f>
        <v>1.4775104511278194</v>
      </c>
      <c r="AA2194" s="41"/>
      <c r="AB2194" s="111">
        <v>0</v>
      </c>
      <c r="AC2194" s="111">
        <v>0</v>
      </c>
      <c r="AD2194" s="111">
        <v>0</v>
      </c>
      <c r="AE2194" s="111">
        <v>0</v>
      </c>
      <c r="AF2194" s="111">
        <v>0</v>
      </c>
      <c r="AG2194" s="111">
        <v>0</v>
      </c>
      <c r="AH2194" s="111">
        <v>0</v>
      </c>
      <c r="AI2194" s="41"/>
      <c r="AJ2194" s="114">
        <v>5.3428628999999998E-2</v>
      </c>
      <c r="AK2194" s="114">
        <v>5.1703683E-2</v>
      </c>
      <c r="AL2194" s="114">
        <v>1.7249454E-3</v>
      </c>
      <c r="AM2194" s="114">
        <v>0</v>
      </c>
      <c r="AN2194" s="113">
        <f>AQ2194+AT2194+AU2194+AV2194+AW2194+BE2194+BF2194+BJ2194</f>
        <v>3.0997412091999998E-6</v>
      </c>
      <c r="AO2194" s="112">
        <f>AR2194+AS2194+AX2194+AY2194+AZ2194+BA2194+BB2194+BC2194+BD2194+BG2194+BK2194+BL2194</f>
        <v>6.3792361395499994E-9</v>
      </c>
      <c r="AP2194" s="112">
        <f>BH2194+BI2194</f>
        <v>0</v>
      </c>
      <c r="AQ2194" s="328">
        <v>1.3711297E-6</v>
      </c>
      <c r="AR2194" s="328">
        <v>4.1370292000000003E-9</v>
      </c>
      <c r="AS2194" s="328">
        <v>1.1302955E-13</v>
      </c>
      <c r="AT2194" s="329">
        <v>0</v>
      </c>
      <c r="AU2194" s="329">
        <v>0</v>
      </c>
      <c r="AV2194" s="328">
        <v>1.6822092000000001E-9</v>
      </c>
      <c r="AW2194" s="328">
        <v>1.7269292999999999E-6</v>
      </c>
      <c r="AX2194" s="328">
        <v>2.3846701000000002E-10</v>
      </c>
      <c r="AY2194" s="328">
        <v>2.0036268999999999E-9</v>
      </c>
      <c r="AZ2194" s="329">
        <v>0</v>
      </c>
      <c r="BA2194" s="329">
        <v>0</v>
      </c>
      <c r="BB2194" s="329">
        <v>0</v>
      </c>
      <c r="BC2194" s="329">
        <v>0</v>
      </c>
      <c r="BD2194" s="329">
        <v>0</v>
      </c>
      <c r="BE2194" s="329">
        <v>0</v>
      </c>
      <c r="BF2194" s="329">
        <v>0</v>
      </c>
      <c r="BG2194" s="329">
        <v>0</v>
      </c>
      <c r="BH2194" s="329">
        <v>0</v>
      </c>
      <c r="BI2194" s="329">
        <v>0</v>
      </c>
      <c r="BJ2194" s="329">
        <v>0</v>
      </c>
      <c r="BK2194" s="329">
        <v>0</v>
      </c>
      <c r="BL2194" s="329">
        <v>0</v>
      </c>
      <c r="BM2194" s="41"/>
      <c r="BN2194" s="122">
        <v>7.2325541000000003E-5</v>
      </c>
      <c r="BO2194" s="122">
        <v>1.4367439000000001E-5</v>
      </c>
      <c r="BP2194" s="122">
        <v>4.1196911000000002E-5</v>
      </c>
      <c r="BQ2194" s="122">
        <v>3.8167258999999997E-12</v>
      </c>
      <c r="BR2194" s="122">
        <v>1.1022854999999999E-5</v>
      </c>
      <c r="BS2194" s="122">
        <v>1.0890308999999999E-6</v>
      </c>
      <c r="BT2194" s="111">
        <v>0</v>
      </c>
      <c r="BU2194" s="122">
        <v>1.6529145999999999E-6</v>
      </c>
      <c r="BV2194" s="111">
        <v>0</v>
      </c>
      <c r="BW2194" s="122">
        <v>2.2267335E-10</v>
      </c>
      <c r="BX2194" s="111">
        <v>0</v>
      </c>
      <c r="BY2194" s="111">
        <v>0</v>
      </c>
      <c r="BZ2194" s="111">
        <v>0</v>
      </c>
      <c r="CA2194" s="122">
        <v>2.9961645000000002E-6</v>
      </c>
      <c r="CB2194" s="111">
        <v>0</v>
      </c>
      <c r="CC2194" s="111">
        <v>0</v>
      </c>
      <c r="CD2194" s="111">
        <v>0</v>
      </c>
      <c r="CE2194" s="137"/>
      <c r="CF2194" s="136"/>
      <c r="CG2194" s="76" t="s">
        <v>6885</v>
      </c>
    </row>
    <row r="2195" spans="1:85" ht="14.5" customHeight="1">
      <c r="A2195" s="41" t="s">
        <v>7146</v>
      </c>
      <c r="B2195" s="119" t="s">
        <v>6888</v>
      </c>
      <c r="C2195" s="120" t="str">
        <f>MID(A2195,1,12)</f>
        <v>M.020.18.102</v>
      </c>
      <c r="D2195" s="135" t="s">
        <v>7141</v>
      </c>
      <c r="E2195" s="119" t="s">
        <v>6570</v>
      </c>
      <c r="F2195" s="118" t="str">
        <f>MID(A2195, 21,85)</f>
        <v>Kidney beans (glass)</v>
      </c>
      <c r="G2195" s="118">
        <f>H2195+I2195+J2195+K2195</f>
        <v>0.33720589130930201</v>
      </c>
      <c r="H2195" s="118">
        <f>N2195+O2195+P2195+Q2195</f>
        <v>1.1332382325070001E-2</v>
      </c>
      <c r="I2195" s="118">
        <f>L2195+M2195+R2195</f>
        <v>0.121372678984232</v>
      </c>
      <c r="J2195" s="326">
        <f>S2195+IF(T2195="x",0,T2195)+IF(U2195="x",0,U2195)+IF(V2195="x",0,V2195)+W2195+X2195</f>
        <v>0</v>
      </c>
      <c r="K2195" s="118">
        <v>0.20450082999999999</v>
      </c>
      <c r="L2195" s="118">
        <v>0.1031251</v>
      </c>
      <c r="M2195" s="118">
        <v>1.8247546999999999E-2</v>
      </c>
      <c r="N2195" s="118">
        <v>1.1332052E-2</v>
      </c>
      <c r="O2195" s="118">
        <v>0</v>
      </c>
      <c r="P2195" s="118">
        <v>0</v>
      </c>
      <c r="Q2195" s="330">
        <v>3.3032506999999998E-7</v>
      </c>
      <c r="R2195" s="330">
        <v>3.1984231999999998E-8</v>
      </c>
      <c r="S2195" s="118">
        <v>0</v>
      </c>
      <c r="T2195" s="118">
        <v>0</v>
      </c>
      <c r="U2195" s="118">
        <v>0</v>
      </c>
      <c r="V2195" s="118">
        <v>0</v>
      </c>
      <c r="W2195" s="118">
        <v>0</v>
      </c>
      <c r="X2195" s="118">
        <v>0</v>
      </c>
      <c r="Y2195" s="41"/>
      <c r="Z2195" s="327">
        <f>K2195/0.133</f>
        <v>1.5376002255639096</v>
      </c>
      <c r="AA2195" s="41"/>
      <c r="AB2195" s="111">
        <v>0</v>
      </c>
      <c r="AC2195" s="111">
        <v>0</v>
      </c>
      <c r="AD2195" s="111">
        <v>0</v>
      </c>
      <c r="AE2195" s="111">
        <v>0</v>
      </c>
      <c r="AF2195" s="111">
        <v>0</v>
      </c>
      <c r="AG2195" s="111">
        <v>0</v>
      </c>
      <c r="AH2195" s="111">
        <v>0</v>
      </c>
      <c r="AI2195" s="41"/>
      <c r="AJ2195" s="114">
        <v>5.9061957999999998E-2</v>
      </c>
      <c r="AK2195" s="114">
        <v>5.7205092999999999E-2</v>
      </c>
      <c r="AL2195" s="114">
        <v>1.8568644999999999E-3</v>
      </c>
      <c r="AM2195" s="114">
        <v>0</v>
      </c>
      <c r="AN2195" s="113">
        <f>AQ2195+AT2195+AU2195+AV2195+AW2195+BE2195+BF2195+BJ2195</f>
        <v>3.4295618947000001E-6</v>
      </c>
      <c r="AO2195" s="112">
        <f>AR2195+AS2195+AX2195+AY2195+AZ2195+BA2195+BB2195+BC2195+BD2195+BG2195+BK2195+BL2195</f>
        <v>6.8671024064199993E-9</v>
      </c>
      <c r="AP2195" s="112">
        <f>BH2195+BI2195</f>
        <v>0</v>
      </c>
      <c r="AQ2195" s="328">
        <v>1.4268930000000001E-6</v>
      </c>
      <c r="AR2195" s="328">
        <v>4.3052806999999996E-9</v>
      </c>
      <c r="AS2195" s="328">
        <v>1.1762641999999999E-13</v>
      </c>
      <c r="AT2195" s="329">
        <v>0</v>
      </c>
      <c r="AU2195" s="329">
        <v>0</v>
      </c>
      <c r="AV2195" s="328">
        <v>1.6849947E-9</v>
      </c>
      <c r="AW2195" s="328">
        <v>2.0009839E-6</v>
      </c>
      <c r="AX2195" s="328">
        <v>2.3886187999999999E-10</v>
      </c>
      <c r="AY2195" s="328">
        <v>2.3228422000000001E-9</v>
      </c>
      <c r="AZ2195" s="329">
        <v>0</v>
      </c>
      <c r="BA2195" s="329">
        <v>0</v>
      </c>
      <c r="BB2195" s="329">
        <v>0</v>
      </c>
      <c r="BC2195" s="329">
        <v>0</v>
      </c>
      <c r="BD2195" s="329">
        <v>0</v>
      </c>
      <c r="BE2195" s="329">
        <v>0</v>
      </c>
      <c r="BF2195" s="329">
        <v>0</v>
      </c>
      <c r="BG2195" s="329">
        <v>0</v>
      </c>
      <c r="BH2195" s="329">
        <v>0</v>
      </c>
      <c r="BI2195" s="329">
        <v>0</v>
      </c>
      <c r="BJ2195" s="329">
        <v>0</v>
      </c>
      <c r="BK2195" s="329">
        <v>0</v>
      </c>
      <c r="BL2195" s="329">
        <v>0</v>
      </c>
      <c r="BM2195" s="41"/>
      <c r="BN2195" s="122">
        <v>7.8165816999999996E-5</v>
      </c>
      <c r="BO2195" s="122">
        <v>1.6569122E-5</v>
      </c>
      <c r="BP2195" s="122">
        <v>4.2872374999999998E-5</v>
      </c>
      <c r="BQ2195" s="122">
        <v>3.7465301000000003E-12</v>
      </c>
      <c r="BR2195" s="122">
        <v>1.2835113000000001E-5</v>
      </c>
      <c r="BS2195" s="122">
        <v>1.0908342E-6</v>
      </c>
      <c r="BT2195" s="111">
        <v>0</v>
      </c>
      <c r="BU2195" s="122">
        <v>1.6556514999999999E-6</v>
      </c>
      <c r="BV2195" s="111">
        <v>0</v>
      </c>
      <c r="BW2195" s="122">
        <v>2.1857802E-10</v>
      </c>
      <c r="BX2195" s="111">
        <v>0</v>
      </c>
      <c r="BY2195" s="111">
        <v>0</v>
      </c>
      <c r="BZ2195" s="111">
        <v>0</v>
      </c>
      <c r="CA2195" s="122">
        <v>3.1424997000000002E-6</v>
      </c>
      <c r="CB2195" s="111">
        <v>0</v>
      </c>
      <c r="CC2195" s="111">
        <v>0</v>
      </c>
      <c r="CD2195" s="111">
        <v>0</v>
      </c>
      <c r="CE2195" s="137"/>
      <c r="CF2195" s="136"/>
      <c r="CG2195" s="76" t="s">
        <v>6885</v>
      </c>
    </row>
    <row r="2196" spans="1:85" ht="14.5" customHeight="1">
      <c r="A2196" s="41" t="s">
        <v>7143</v>
      </c>
      <c r="B2196" s="119" t="s">
        <v>6888</v>
      </c>
      <c r="C2196" s="120" t="str">
        <f>MID(A2196,1,12)</f>
        <v>M.020.18.103</v>
      </c>
      <c r="D2196" s="135" t="s">
        <v>7141</v>
      </c>
      <c r="E2196" s="119" t="s">
        <v>6570</v>
      </c>
      <c r="F2196" s="118" t="str">
        <f>MID(A2196, 21,85)</f>
        <v>Chickpeas</v>
      </c>
      <c r="G2196" s="118">
        <f>H2196+I2196+J2196+K2196</f>
        <v>0.97995717394534898</v>
      </c>
      <c r="H2196" s="118">
        <f>N2196+O2196+P2196+Q2196</f>
        <v>3.1053846571910002E-2</v>
      </c>
      <c r="I2196" s="118">
        <f>L2196+M2196+R2196</f>
        <v>0.122083887373439</v>
      </c>
      <c r="J2196" s="326">
        <f>S2196+IF(T2196="x",0,T2196)+IF(U2196="x",0,U2196)+IF(V2196="x",0,V2196)+W2196+X2196</f>
        <v>0</v>
      </c>
      <c r="K2196" s="118">
        <v>0.82681943999999996</v>
      </c>
      <c r="L2196" s="118">
        <v>7.7477349000000001E-2</v>
      </c>
      <c r="M2196" s="118">
        <v>4.4606487E-2</v>
      </c>
      <c r="N2196" s="118">
        <v>3.1053316000000001E-2</v>
      </c>
      <c r="O2196" s="118">
        <v>0</v>
      </c>
      <c r="P2196" s="118">
        <v>0</v>
      </c>
      <c r="Q2196" s="330">
        <v>5.3057191000000001E-7</v>
      </c>
      <c r="R2196" s="330">
        <v>5.1373438999999997E-8</v>
      </c>
      <c r="S2196" s="118">
        <v>0</v>
      </c>
      <c r="T2196" s="118">
        <v>0</v>
      </c>
      <c r="U2196" s="118">
        <v>0</v>
      </c>
      <c r="V2196" s="118">
        <v>0</v>
      </c>
      <c r="W2196" s="118">
        <v>0</v>
      </c>
      <c r="X2196" s="118">
        <v>0</v>
      </c>
      <c r="Y2196" s="41"/>
      <c r="Z2196" s="327">
        <f>K2196/0.133</f>
        <v>6.2166875187969914</v>
      </c>
      <c r="AA2196" s="41"/>
      <c r="AB2196" s="111">
        <v>0</v>
      </c>
      <c r="AC2196" s="111">
        <v>0</v>
      </c>
      <c r="AD2196" s="111">
        <v>0</v>
      </c>
      <c r="AE2196" s="111">
        <v>0</v>
      </c>
      <c r="AF2196" s="111">
        <v>0</v>
      </c>
      <c r="AG2196" s="111">
        <v>0</v>
      </c>
      <c r="AH2196" s="111">
        <v>0</v>
      </c>
      <c r="AI2196" s="41"/>
      <c r="AJ2196" s="114">
        <v>0.13106371999999999</v>
      </c>
      <c r="AK2196" s="114">
        <v>0.12563194999999999</v>
      </c>
      <c r="AL2196" s="114">
        <v>5.4317691E-3</v>
      </c>
      <c r="AM2196" s="114">
        <v>0</v>
      </c>
      <c r="AN2196" s="113">
        <f>AQ2196+AT2196+AU2196+AV2196+AW2196+BE2196+BF2196+BJ2196</f>
        <v>7.5318917048E-6</v>
      </c>
      <c r="AO2196" s="112">
        <f>AR2196+AS2196+AX2196+AY2196+AZ2196+BA2196+BB2196+BC2196+BD2196+BG2196+BK2196+BL2196</f>
        <v>2.0087903356599997E-8</v>
      </c>
      <c r="AP2196" s="112">
        <f>BH2196+BI2196</f>
        <v>0</v>
      </c>
      <c r="AQ2196" s="328">
        <v>5.7690860000000004E-6</v>
      </c>
      <c r="AR2196" s="328">
        <v>1.7406725E-8</v>
      </c>
      <c r="AS2196" s="328">
        <v>4.7557660000000004E-13</v>
      </c>
      <c r="AT2196" s="329">
        <v>0</v>
      </c>
      <c r="AU2196" s="329">
        <v>0</v>
      </c>
      <c r="AV2196" s="328">
        <v>4.6174048000000001E-9</v>
      </c>
      <c r="AW2196" s="328">
        <v>1.7581883000000001E-6</v>
      </c>
      <c r="AX2196" s="328">
        <v>6.5455518E-10</v>
      </c>
      <c r="AY2196" s="328">
        <v>2.0261476000000001E-9</v>
      </c>
      <c r="AZ2196" s="329">
        <v>0</v>
      </c>
      <c r="BA2196" s="329">
        <v>0</v>
      </c>
      <c r="BB2196" s="329">
        <v>0</v>
      </c>
      <c r="BC2196" s="329">
        <v>0</v>
      </c>
      <c r="BD2196" s="329">
        <v>0</v>
      </c>
      <c r="BE2196" s="329">
        <v>0</v>
      </c>
      <c r="BF2196" s="329">
        <v>0</v>
      </c>
      <c r="BG2196" s="329">
        <v>0</v>
      </c>
      <c r="BH2196" s="329">
        <v>0</v>
      </c>
      <c r="BI2196" s="329">
        <v>0</v>
      </c>
      <c r="BJ2196" s="329">
        <v>0</v>
      </c>
      <c r="BK2196" s="329">
        <v>0</v>
      </c>
      <c r="BL2196" s="329">
        <v>0</v>
      </c>
      <c r="BM2196" s="41"/>
      <c r="BN2196" s="111">
        <v>2.1355266000000001E-4</v>
      </c>
      <c r="BO2196" s="122">
        <v>1.548905E-5</v>
      </c>
      <c r="BP2196" s="111">
        <v>1.7333773999999999E-4</v>
      </c>
      <c r="BQ2196" s="122">
        <v>6.0177195E-12</v>
      </c>
      <c r="BR2196" s="122">
        <v>1.0529778E-5</v>
      </c>
      <c r="BS2196" s="122">
        <v>2.9892218999999999E-6</v>
      </c>
      <c r="BT2196" s="111">
        <v>0</v>
      </c>
      <c r="BU2196" s="122">
        <v>4.5369956000000001E-6</v>
      </c>
      <c r="BV2196" s="111">
        <v>0</v>
      </c>
      <c r="BW2196" s="122">
        <v>3.5108252E-10</v>
      </c>
      <c r="BX2196" s="111">
        <v>0</v>
      </c>
      <c r="BY2196" s="111">
        <v>0</v>
      </c>
      <c r="BZ2196" s="111">
        <v>0</v>
      </c>
      <c r="CA2196" s="122">
        <v>6.6695113000000002E-6</v>
      </c>
      <c r="CB2196" s="111">
        <v>0</v>
      </c>
      <c r="CC2196" s="111">
        <v>0</v>
      </c>
      <c r="CD2196" s="111">
        <v>0</v>
      </c>
      <c r="CE2196" s="137"/>
      <c r="CF2196" s="136"/>
      <c r="CG2196" s="76" t="s">
        <v>6885</v>
      </c>
    </row>
    <row r="2197" spans="1:85" ht="14.5" customHeight="1">
      <c r="B2197" s="119" t="s">
        <v>6888</v>
      </c>
      <c r="C2197" s="133" t="s">
        <v>7139</v>
      </c>
      <c r="D2197" s="133" t="s">
        <v>7136</v>
      </c>
      <c r="G2197" s="41"/>
      <c r="H2197" s="41"/>
      <c r="I2197" s="41"/>
      <c r="J2197" s="41"/>
      <c r="K2197" s="41"/>
      <c r="L2197" s="41"/>
      <c r="M2197" s="41"/>
      <c r="N2197" s="41"/>
      <c r="O2197" s="41"/>
      <c r="P2197" s="41"/>
      <c r="Q2197" s="41"/>
      <c r="R2197" s="41"/>
      <c r="S2197" s="41"/>
      <c r="T2197" s="41"/>
      <c r="U2197" s="41"/>
      <c r="V2197" s="41"/>
      <c r="W2197" s="41"/>
      <c r="X2197" s="41"/>
      <c r="Y2197" s="41"/>
      <c r="Z2197" s="41"/>
      <c r="AA2197" s="41"/>
      <c r="AB2197" s="41"/>
      <c r="AC2197" s="41"/>
      <c r="AD2197" s="41"/>
      <c r="AE2197" s="41"/>
      <c r="AF2197" s="41"/>
      <c r="AG2197" s="41"/>
      <c r="AH2197" s="41"/>
      <c r="AI2197" s="41"/>
      <c r="AJ2197" s="41"/>
      <c r="AK2197" s="41"/>
      <c r="AL2197" s="41"/>
      <c r="AM2197" s="41"/>
      <c r="AN2197" s="41"/>
      <c r="AO2197" s="41"/>
      <c r="AP2197" s="41"/>
      <c r="AQ2197" s="41"/>
      <c r="AR2197" s="41"/>
      <c r="AS2197" s="41"/>
      <c r="AT2197" s="41"/>
      <c r="AU2197" s="41"/>
      <c r="AV2197" s="41"/>
      <c r="AW2197" s="41"/>
      <c r="AX2197" s="41"/>
      <c r="AY2197" s="41"/>
      <c r="AZ2197" s="41"/>
      <c r="BA2197" s="41"/>
      <c r="BB2197" s="41"/>
      <c r="BC2197" s="41"/>
      <c r="BD2197" s="41"/>
      <c r="BE2197" s="41"/>
      <c r="BF2197" s="41"/>
      <c r="BG2197" s="41"/>
      <c r="BH2197" s="41"/>
      <c r="BI2197" s="41"/>
      <c r="BJ2197" s="41"/>
      <c r="BK2197" s="41"/>
      <c r="BL2197" s="41"/>
      <c r="BM2197" s="41"/>
      <c r="BN2197" s="41"/>
      <c r="BO2197" s="41"/>
      <c r="BP2197" s="41"/>
      <c r="BQ2197" s="41"/>
      <c r="BR2197" s="41"/>
      <c r="BS2197" s="41"/>
      <c r="BT2197" s="41"/>
      <c r="BU2197" s="41"/>
      <c r="BV2197" s="41"/>
      <c r="BW2197" s="41"/>
      <c r="BX2197" s="41"/>
      <c r="BY2197" s="41"/>
      <c r="BZ2197" s="41"/>
      <c r="CA2197" s="41"/>
      <c r="CB2197" s="41"/>
      <c r="CC2197" s="41"/>
      <c r="CD2197" s="41"/>
      <c r="CE2197" s="130"/>
      <c r="CF2197" s="105"/>
    </row>
    <row r="2198" spans="1:85" ht="14.5" customHeight="1">
      <c r="A2198" s="41" t="s">
        <v>7138</v>
      </c>
      <c r="B2198" s="119" t="s">
        <v>6888</v>
      </c>
      <c r="C2198" s="120" t="str">
        <f>MID(A2198,1,12)</f>
        <v>M.020.19.101</v>
      </c>
      <c r="D2198" s="135" t="s">
        <v>7136</v>
      </c>
      <c r="E2198" s="119" t="s">
        <v>6570</v>
      </c>
      <c r="F2198" s="118" t="str">
        <f>MID(A2198, 21,85)</f>
        <v>Infant formula, milk powder</v>
      </c>
      <c r="G2198" s="118">
        <f>H2198+I2198+J2198+K2198</f>
        <v>1.7307210970476681</v>
      </c>
      <c r="H2198" s="118">
        <f>N2198+O2198+P2198+Q2198</f>
        <v>6.7184095266050001E-2</v>
      </c>
      <c r="I2198" s="118">
        <f>L2198+M2198+R2198</f>
        <v>0.80939813178161801</v>
      </c>
      <c r="J2198" s="326">
        <f>S2198+IF(T2198="x",0,T2198)+IF(U2198="x",0,U2198)+IF(V2198="x",0,V2198)+W2198+X2198</f>
        <v>0</v>
      </c>
      <c r="K2198" s="118">
        <v>0.85413886999999999</v>
      </c>
      <c r="L2198" s="118">
        <v>0.72559419000000003</v>
      </c>
      <c r="M2198" s="118">
        <v>8.3803916000000006E-2</v>
      </c>
      <c r="N2198" s="118">
        <v>6.7183829E-2</v>
      </c>
      <c r="O2198" s="118">
        <v>0</v>
      </c>
      <c r="P2198" s="118">
        <v>0</v>
      </c>
      <c r="Q2198" s="330">
        <v>2.6626604999999998E-7</v>
      </c>
      <c r="R2198" s="330">
        <v>2.5781618E-8</v>
      </c>
      <c r="S2198" s="118">
        <v>0</v>
      </c>
      <c r="T2198" s="118">
        <v>0</v>
      </c>
      <c r="U2198" s="118">
        <v>0</v>
      </c>
      <c r="V2198" s="118">
        <v>0</v>
      </c>
      <c r="W2198" s="118">
        <v>0</v>
      </c>
      <c r="X2198" s="118">
        <v>0</v>
      </c>
      <c r="Y2198" s="41"/>
      <c r="Z2198" s="327">
        <f>K2198/0.133</f>
        <v>6.422096766917293</v>
      </c>
      <c r="AA2198" s="41"/>
      <c r="AB2198" s="111">
        <v>0</v>
      </c>
      <c r="AC2198" s="111">
        <v>0</v>
      </c>
      <c r="AD2198" s="111">
        <v>0</v>
      </c>
      <c r="AE2198" s="111">
        <v>0</v>
      </c>
      <c r="AF2198" s="111">
        <v>0</v>
      </c>
      <c r="AG2198" s="111">
        <v>0</v>
      </c>
      <c r="AH2198" s="111">
        <v>0</v>
      </c>
      <c r="AI2198" s="41"/>
      <c r="AJ2198" s="114">
        <v>0.34166844000000002</v>
      </c>
      <c r="AK2198" s="114">
        <v>0.33204607000000003</v>
      </c>
      <c r="AL2198" s="114">
        <v>9.6223704999999996E-3</v>
      </c>
      <c r="AM2198" s="114">
        <v>0</v>
      </c>
      <c r="AN2198" s="113">
        <f>AQ2198+AT2198+AU2198+AV2198+AW2198+BE2198+BF2198+BJ2198</f>
        <v>1.9906838552300001E-5</v>
      </c>
      <c r="AO2198" s="112">
        <f>AR2198+AS2198+AX2198+AY2198+AZ2198+BA2198+BB2198+BC2198+BD2198+BG2198+BK2198+BL2198</f>
        <v>3.5585689990400005E-8</v>
      </c>
      <c r="AP2198" s="112">
        <f>BH2198+BI2198</f>
        <v>0</v>
      </c>
      <c r="AQ2198" s="328">
        <v>5.9597057999999997E-6</v>
      </c>
      <c r="AR2198" s="328">
        <v>1.7981871E-8</v>
      </c>
      <c r="AS2198" s="328">
        <v>4.9129040000000005E-13</v>
      </c>
      <c r="AT2198" s="329">
        <v>0</v>
      </c>
      <c r="AU2198" s="329">
        <v>0</v>
      </c>
      <c r="AV2198" s="328">
        <v>9.9897522999999992E-9</v>
      </c>
      <c r="AW2198" s="328">
        <v>1.3937143E-5</v>
      </c>
      <c r="AX2198" s="328">
        <v>1.4161297000000001E-9</v>
      </c>
      <c r="AY2198" s="328">
        <v>1.6187198000000002E-8</v>
      </c>
      <c r="AZ2198" s="329">
        <v>0</v>
      </c>
      <c r="BA2198" s="329">
        <v>0</v>
      </c>
      <c r="BB2198" s="329">
        <v>0</v>
      </c>
      <c r="BC2198" s="329">
        <v>0</v>
      </c>
      <c r="BD2198" s="329">
        <v>0</v>
      </c>
      <c r="BE2198" s="329">
        <v>0</v>
      </c>
      <c r="BF2198" s="329">
        <v>0</v>
      </c>
      <c r="BG2198" s="329">
        <v>0</v>
      </c>
      <c r="BH2198" s="329">
        <v>0</v>
      </c>
      <c r="BI2198" s="329">
        <v>0</v>
      </c>
      <c r="BJ2198" s="329">
        <v>0</v>
      </c>
      <c r="BK2198" s="329">
        <v>0</v>
      </c>
      <c r="BL2198" s="329">
        <v>0</v>
      </c>
      <c r="BM2198" s="41"/>
      <c r="BN2198" s="111">
        <v>4.1976338999999999E-4</v>
      </c>
      <c r="BO2198" s="111">
        <v>1.1488833E-4</v>
      </c>
      <c r="BP2198" s="111">
        <v>1.7906509999999999E-4</v>
      </c>
      <c r="BQ2198" s="122">
        <v>3.0199758999999999E-12</v>
      </c>
      <c r="BR2198" s="122">
        <v>8.9814845999999999E-5</v>
      </c>
      <c r="BS2198" s="122">
        <v>6.4671797000000002E-6</v>
      </c>
      <c r="BT2198" s="111">
        <v>0</v>
      </c>
      <c r="BU2198" s="122">
        <v>9.8157870999999995E-6</v>
      </c>
      <c r="BV2198" s="111">
        <v>0</v>
      </c>
      <c r="BW2198" s="122">
        <v>1.7618979000000001E-10</v>
      </c>
      <c r="BX2198" s="111">
        <v>0</v>
      </c>
      <c r="BY2198" s="111">
        <v>0</v>
      </c>
      <c r="BZ2198" s="111">
        <v>0</v>
      </c>
      <c r="CA2198" s="122">
        <v>1.9711972E-5</v>
      </c>
      <c r="CB2198" s="111">
        <v>0</v>
      </c>
      <c r="CC2198" s="111">
        <v>0</v>
      </c>
      <c r="CD2198" s="111">
        <v>0</v>
      </c>
      <c r="CE2198" s="137"/>
      <c r="CF2198" s="136"/>
      <c r="CG2198" s="76" t="s">
        <v>6885</v>
      </c>
    </row>
    <row r="2199" spans="1:85" ht="14.5" customHeight="1">
      <c r="B2199" s="119" t="s">
        <v>6888</v>
      </c>
      <c r="C2199" s="133" t="s">
        <v>7134</v>
      </c>
      <c r="D2199" s="133" t="s">
        <v>7101</v>
      </c>
      <c r="G2199" s="41"/>
      <c r="H2199" s="41"/>
      <c r="I2199" s="41"/>
      <c r="J2199" s="41"/>
      <c r="K2199" s="41"/>
      <c r="L2199" s="41"/>
      <c r="M2199" s="41"/>
      <c r="N2199" s="41"/>
      <c r="O2199" s="41"/>
      <c r="P2199" s="41"/>
      <c r="Q2199" s="41"/>
      <c r="R2199" s="41"/>
      <c r="S2199" s="41"/>
      <c r="T2199" s="41"/>
      <c r="U2199" s="41"/>
      <c r="V2199" s="41"/>
      <c r="W2199" s="41"/>
      <c r="X2199" s="41"/>
      <c r="Y2199" s="41"/>
      <c r="Z2199" s="41"/>
      <c r="AA2199" s="41"/>
      <c r="AB2199" s="41"/>
      <c r="AC2199" s="41"/>
      <c r="AD2199" s="41"/>
      <c r="AE2199" s="41"/>
      <c r="AF2199" s="41"/>
      <c r="AG2199" s="41"/>
      <c r="AH2199" s="41"/>
      <c r="AI2199" s="41"/>
      <c r="AJ2199" s="41"/>
      <c r="AK2199" s="41"/>
      <c r="AL2199" s="41"/>
      <c r="AM2199" s="41"/>
      <c r="AN2199" s="41"/>
      <c r="AO2199" s="41"/>
      <c r="AP2199" s="41"/>
      <c r="AQ2199" s="41"/>
      <c r="AR2199" s="41"/>
      <c r="AS2199" s="41"/>
      <c r="AT2199" s="41"/>
      <c r="AU2199" s="41"/>
      <c r="AV2199" s="41"/>
      <c r="AW2199" s="41"/>
      <c r="AX2199" s="41"/>
      <c r="AY2199" s="41"/>
      <c r="AZ2199" s="41"/>
      <c r="BA2199" s="41"/>
      <c r="BB2199" s="41"/>
      <c r="BC2199" s="41"/>
      <c r="BD2199" s="41"/>
      <c r="BE2199" s="41"/>
      <c r="BF2199" s="41"/>
      <c r="BG2199" s="41"/>
      <c r="BH2199" s="41"/>
      <c r="BI2199" s="41"/>
      <c r="BJ2199" s="41"/>
      <c r="BK2199" s="41"/>
      <c r="BL2199" s="41"/>
      <c r="BM2199" s="41"/>
      <c r="BN2199" s="41"/>
      <c r="BO2199" s="41"/>
      <c r="BP2199" s="41"/>
      <c r="BQ2199" s="41"/>
      <c r="BR2199" s="41"/>
      <c r="BS2199" s="41"/>
      <c r="BT2199" s="41"/>
      <c r="BU2199" s="41"/>
      <c r="BV2199" s="41"/>
      <c r="BW2199" s="41"/>
      <c r="BX2199" s="41"/>
      <c r="BY2199" s="41"/>
      <c r="BZ2199" s="41"/>
      <c r="CA2199" s="41"/>
      <c r="CB2199" s="41"/>
      <c r="CC2199" s="41"/>
      <c r="CD2199" s="41"/>
      <c r="CE2199" s="130"/>
      <c r="CF2199" s="105"/>
    </row>
    <row r="2200" spans="1:85" ht="14.5" customHeight="1">
      <c r="A2200" s="41" t="s">
        <v>7133</v>
      </c>
      <c r="B2200" s="119" t="s">
        <v>6888</v>
      </c>
      <c r="C2200" s="120" t="str">
        <f t="shared" ref="C2200:C2210" si="788">MID(A2200,1,12)</f>
        <v>M.020.20.101</v>
      </c>
      <c r="D2200" s="135" t="s">
        <v>7101</v>
      </c>
      <c r="E2200" s="119" t="s">
        <v>6570</v>
      </c>
      <c r="F2200" s="118" t="str">
        <f t="shared" ref="F2200:F2210" si="789">MID(A2200, 21,85)</f>
        <v>Sprinkles, milk</v>
      </c>
      <c r="G2200" s="118">
        <f t="shared" ref="G2200:G2210" si="790">H2200+I2200+J2200+K2200</f>
        <v>0.77818784299207</v>
      </c>
      <c r="H2200" s="118">
        <f t="shared" ref="H2200:H2210" si="791">N2200+O2200+P2200+Q2200</f>
        <v>3.6951171013000002E-2</v>
      </c>
      <c r="I2200" s="118">
        <f t="shared" ref="I2200:I2210" si="792">L2200+M2200+R2200</f>
        <v>0.34743121197907001</v>
      </c>
      <c r="J2200" s="326">
        <f t="shared" ref="J2200:J2210" si="793">S2200+IF(T2200="x",0,T2200)+IF(U2200="x",0,U2200)+IF(V2200="x",0,V2200)+W2200+X2200</f>
        <v>0</v>
      </c>
      <c r="K2200" s="118">
        <v>0.39380546</v>
      </c>
      <c r="L2200" s="118">
        <v>0.28291935000000001</v>
      </c>
      <c r="M2200" s="118">
        <v>6.4511724000000006E-2</v>
      </c>
      <c r="N2200" s="118">
        <v>3.6949745999999999E-2</v>
      </c>
      <c r="O2200" s="118">
        <v>0</v>
      </c>
      <c r="P2200" s="118">
        <v>0</v>
      </c>
      <c r="Q2200" s="330">
        <v>1.4250130000000001E-6</v>
      </c>
      <c r="R2200" s="330">
        <v>1.3797907000000001E-7</v>
      </c>
      <c r="S2200" s="118">
        <v>0</v>
      </c>
      <c r="T2200" s="118">
        <v>0</v>
      </c>
      <c r="U2200" s="118">
        <v>0</v>
      </c>
      <c r="V2200" s="118">
        <v>0</v>
      </c>
      <c r="W2200" s="118">
        <v>0</v>
      </c>
      <c r="X2200" s="118">
        <v>0</v>
      </c>
      <c r="Y2200" s="41"/>
      <c r="Z2200" s="327">
        <f t="shared" ref="Z2200:Z2210" si="794">K2200/0.133</f>
        <v>2.9609433082706764</v>
      </c>
      <c r="AA2200" s="41"/>
      <c r="AB2200" s="111">
        <v>0</v>
      </c>
      <c r="AC2200" s="111">
        <v>0</v>
      </c>
      <c r="AD2200" s="111">
        <v>0</v>
      </c>
      <c r="AE2200" s="111">
        <v>0</v>
      </c>
      <c r="AF2200" s="111">
        <v>0</v>
      </c>
      <c r="AG2200" s="111">
        <v>0</v>
      </c>
      <c r="AH2200" s="111">
        <v>0</v>
      </c>
      <c r="AI2200" s="41"/>
      <c r="AJ2200" s="114">
        <v>0.14279169999999999</v>
      </c>
      <c r="AK2200" s="114">
        <v>0.13859632999999999</v>
      </c>
      <c r="AL2200" s="114">
        <v>4.1953633999999998E-3</v>
      </c>
      <c r="AM2200" s="114">
        <v>0</v>
      </c>
      <c r="AN2200" s="113">
        <f t="shared" ref="AN2200:AN2210" si="795">AQ2200+AT2200+AU2200+AV2200+AW2200+BE2200+BF2200+BJ2200</f>
        <v>8.3091326614999997E-6</v>
      </c>
      <c r="AO2200" s="112">
        <f t="shared" ref="AO2200:AO2210" si="796">AR2200+AS2200+AX2200+AY2200+AZ2200+BA2200+BB2200+BC2200+BD2200+BG2200+BK2200+BL2200</f>
        <v>1.551539719216E-8</v>
      </c>
      <c r="AP2200" s="112">
        <f t="shared" ref="AP2200:AP2210" si="797">BH2200+BI2200</f>
        <v>0</v>
      </c>
      <c r="AQ2200" s="328">
        <v>2.7477554000000002E-6</v>
      </c>
      <c r="AR2200" s="328">
        <v>8.2906412999999994E-9</v>
      </c>
      <c r="AS2200" s="328">
        <v>2.2651216E-13</v>
      </c>
      <c r="AT2200" s="329">
        <v>0</v>
      </c>
      <c r="AU2200" s="329">
        <v>0</v>
      </c>
      <c r="AV2200" s="328">
        <v>5.4941614999999996E-9</v>
      </c>
      <c r="AW2200" s="328">
        <v>5.5558830999999997E-6</v>
      </c>
      <c r="AX2200" s="328">
        <v>7.7884268000000002E-10</v>
      </c>
      <c r="AY2200" s="328">
        <v>6.4456866999999997E-9</v>
      </c>
      <c r="AZ2200" s="329">
        <v>0</v>
      </c>
      <c r="BA2200" s="329">
        <v>0</v>
      </c>
      <c r="BB2200" s="329">
        <v>0</v>
      </c>
      <c r="BC2200" s="329">
        <v>0</v>
      </c>
      <c r="BD2200" s="329">
        <v>0</v>
      </c>
      <c r="BE2200" s="329">
        <v>0</v>
      </c>
      <c r="BF2200" s="329">
        <v>0</v>
      </c>
      <c r="BG2200" s="329">
        <v>0</v>
      </c>
      <c r="BH2200" s="329">
        <v>0</v>
      </c>
      <c r="BI2200" s="329">
        <v>0</v>
      </c>
      <c r="BJ2200" s="329">
        <v>0</v>
      </c>
      <c r="BK2200" s="329">
        <v>0</v>
      </c>
      <c r="BL2200" s="329">
        <v>0</v>
      </c>
      <c r="BM2200" s="41"/>
      <c r="BN2200" s="111">
        <v>1.8294736000000001E-4</v>
      </c>
      <c r="BO2200" s="122">
        <v>4.6247340000000003E-5</v>
      </c>
      <c r="BP2200" s="122">
        <v>8.2558956000000007E-5</v>
      </c>
      <c r="BQ2200" s="122">
        <v>1.6162425E-11</v>
      </c>
      <c r="BR2200" s="122">
        <v>3.5443179000000002E-5</v>
      </c>
      <c r="BS2200" s="122">
        <v>3.5568179000000001E-6</v>
      </c>
      <c r="BT2200" s="111">
        <v>0</v>
      </c>
      <c r="BU2200" s="122">
        <v>5.3984842000000004E-6</v>
      </c>
      <c r="BV2200" s="111">
        <v>0</v>
      </c>
      <c r="BW2200" s="122">
        <v>9.4293940000000007E-10</v>
      </c>
      <c r="BX2200" s="111">
        <v>0</v>
      </c>
      <c r="BY2200" s="111">
        <v>0</v>
      </c>
      <c r="BZ2200" s="111">
        <v>0</v>
      </c>
      <c r="CA2200" s="122">
        <v>9.7416272000000005E-6</v>
      </c>
      <c r="CB2200" s="111">
        <v>0</v>
      </c>
      <c r="CC2200" s="111">
        <v>0</v>
      </c>
      <c r="CD2200" s="111">
        <v>0</v>
      </c>
      <c r="CE2200" s="137"/>
      <c r="CF2200" s="136"/>
      <c r="CG2200" s="76" t="s">
        <v>6885</v>
      </c>
    </row>
    <row r="2201" spans="1:85" ht="14.5" customHeight="1">
      <c r="A2201" s="41" t="s">
        <v>7130</v>
      </c>
      <c r="B2201" s="119" t="s">
        <v>6888</v>
      </c>
      <c r="C2201" s="120" t="str">
        <f t="shared" si="788"/>
        <v>M.020.20.102</v>
      </c>
      <c r="D2201" s="135" t="s">
        <v>7101</v>
      </c>
      <c r="E2201" s="119" t="s">
        <v>6570</v>
      </c>
      <c r="F2201" s="118" t="str">
        <f t="shared" si="789"/>
        <v>Sprinkles, pure</v>
      </c>
      <c r="G2201" s="118">
        <f t="shared" si="790"/>
        <v>0.46517057155867003</v>
      </c>
      <c r="H2201" s="118">
        <f t="shared" si="791"/>
        <v>2.5228147569700002E-2</v>
      </c>
      <c r="I2201" s="118">
        <f t="shared" si="792"/>
        <v>0.17952734398897002</v>
      </c>
      <c r="J2201" s="326">
        <f t="shared" si="793"/>
        <v>0</v>
      </c>
      <c r="K2201" s="118">
        <v>0.26041508000000002</v>
      </c>
      <c r="L2201" s="118">
        <v>0.12331377</v>
      </c>
      <c r="M2201" s="118">
        <v>5.6213397999999998E-2</v>
      </c>
      <c r="N2201" s="118">
        <v>2.5226330000000002E-2</v>
      </c>
      <c r="O2201" s="118">
        <v>0</v>
      </c>
      <c r="P2201" s="118">
        <v>0</v>
      </c>
      <c r="Q2201" s="330">
        <v>1.8175697E-6</v>
      </c>
      <c r="R2201" s="330">
        <v>1.7598897E-7</v>
      </c>
      <c r="S2201" s="118">
        <v>0</v>
      </c>
      <c r="T2201" s="118">
        <v>0</v>
      </c>
      <c r="U2201" s="118">
        <v>0</v>
      </c>
      <c r="V2201" s="118">
        <v>0</v>
      </c>
      <c r="W2201" s="118">
        <v>0</v>
      </c>
      <c r="X2201" s="118">
        <v>0</v>
      </c>
      <c r="Y2201" s="41"/>
      <c r="Z2201" s="327">
        <f t="shared" si="794"/>
        <v>1.958008120300752</v>
      </c>
      <c r="AA2201" s="41"/>
      <c r="AB2201" s="111">
        <v>0</v>
      </c>
      <c r="AC2201" s="111">
        <v>0</v>
      </c>
      <c r="AD2201" s="111">
        <v>0</v>
      </c>
      <c r="AE2201" s="111">
        <v>0</v>
      </c>
      <c r="AF2201" s="111">
        <v>0</v>
      </c>
      <c r="AG2201" s="111">
        <v>0</v>
      </c>
      <c r="AH2201" s="111">
        <v>0</v>
      </c>
      <c r="AI2201" s="41"/>
      <c r="AJ2201" s="114">
        <v>7.489991E-2</v>
      </c>
      <c r="AK2201" s="114">
        <v>7.2483222999999999E-2</v>
      </c>
      <c r="AL2201" s="114">
        <v>2.4166869999999998E-3</v>
      </c>
      <c r="AM2201" s="114">
        <v>0</v>
      </c>
      <c r="AN2201" s="113">
        <f t="shared" si="795"/>
        <v>4.3455169739000002E-6</v>
      </c>
      <c r="AO2201" s="112">
        <f t="shared" si="796"/>
        <v>8.9374519576200012E-9</v>
      </c>
      <c r="AP2201" s="112">
        <f t="shared" si="797"/>
        <v>0</v>
      </c>
      <c r="AQ2201" s="328">
        <v>1.8170315000000001E-6</v>
      </c>
      <c r="AR2201" s="328">
        <v>5.4824226999999998E-9</v>
      </c>
      <c r="AS2201" s="328">
        <v>1.4978762000000001E-13</v>
      </c>
      <c r="AT2201" s="329">
        <v>0</v>
      </c>
      <c r="AU2201" s="329">
        <v>0</v>
      </c>
      <c r="AV2201" s="328">
        <v>3.7509738999999999E-9</v>
      </c>
      <c r="AW2201" s="328">
        <v>2.5247344999999999E-6</v>
      </c>
      <c r="AX2201" s="328">
        <v>5.3173147000000002E-10</v>
      </c>
      <c r="AY2201" s="328">
        <v>2.923148E-9</v>
      </c>
      <c r="AZ2201" s="329">
        <v>0</v>
      </c>
      <c r="BA2201" s="329">
        <v>0</v>
      </c>
      <c r="BB2201" s="329">
        <v>0</v>
      </c>
      <c r="BC2201" s="329">
        <v>0</v>
      </c>
      <c r="BD2201" s="329">
        <v>0</v>
      </c>
      <c r="BE2201" s="329">
        <v>0</v>
      </c>
      <c r="BF2201" s="329">
        <v>0</v>
      </c>
      <c r="BG2201" s="329">
        <v>0</v>
      </c>
      <c r="BH2201" s="329">
        <v>0</v>
      </c>
      <c r="BI2201" s="329">
        <v>0</v>
      </c>
      <c r="BJ2201" s="329">
        <v>0</v>
      </c>
      <c r="BK2201" s="329">
        <v>0</v>
      </c>
      <c r="BL2201" s="329">
        <v>0</v>
      </c>
      <c r="BM2201" s="41"/>
      <c r="BN2201" s="111">
        <v>1.0389445E-4</v>
      </c>
      <c r="BO2201" s="122">
        <v>2.1387988999999999E-5</v>
      </c>
      <c r="BP2201" s="122">
        <v>5.4594461E-5</v>
      </c>
      <c r="BQ2201" s="122">
        <v>2.0614782000000001E-11</v>
      </c>
      <c r="BR2201" s="122">
        <v>1.5807212999999999E-5</v>
      </c>
      <c r="BS2201" s="122">
        <v>2.4283107E-6</v>
      </c>
      <c r="BT2201" s="111">
        <v>0</v>
      </c>
      <c r="BU2201" s="122">
        <v>3.6856530999999998E-6</v>
      </c>
      <c r="BV2201" s="111">
        <v>0</v>
      </c>
      <c r="BW2201" s="122">
        <v>1.2026964000000001E-9</v>
      </c>
      <c r="BX2201" s="111">
        <v>0</v>
      </c>
      <c r="BY2201" s="111">
        <v>0</v>
      </c>
      <c r="BZ2201" s="111">
        <v>0</v>
      </c>
      <c r="CA2201" s="122">
        <v>5.9895985000000003E-6</v>
      </c>
      <c r="CB2201" s="111">
        <v>0</v>
      </c>
      <c r="CC2201" s="111">
        <v>0</v>
      </c>
      <c r="CD2201" s="111">
        <v>0</v>
      </c>
      <c r="CE2201" s="137"/>
      <c r="CF2201" s="136"/>
      <c r="CG2201" s="76" t="s">
        <v>6885</v>
      </c>
    </row>
    <row r="2202" spans="1:85" ht="14.5" customHeight="1">
      <c r="A2202" s="41" t="s">
        <v>7127</v>
      </c>
      <c r="B2202" s="119" t="s">
        <v>6888</v>
      </c>
      <c r="C2202" s="120" t="str">
        <f t="shared" si="788"/>
        <v>M.020.20.103</v>
      </c>
      <c r="D2202" s="135" t="s">
        <v>7101</v>
      </c>
      <c r="E2202" s="119" t="s">
        <v>6570</v>
      </c>
      <c r="F2202" s="118" t="str">
        <f t="shared" si="789"/>
        <v>Chocolate, milk</v>
      </c>
      <c r="G2202" s="118">
        <f t="shared" si="790"/>
        <v>1.4748245183303101</v>
      </c>
      <c r="H2202" s="118">
        <f t="shared" si="791"/>
        <v>6.0441192572899996E-2</v>
      </c>
      <c r="I2202" s="118">
        <f t="shared" si="792"/>
        <v>0.67286813575741011</v>
      </c>
      <c r="J2202" s="326">
        <f t="shared" si="793"/>
        <v>0</v>
      </c>
      <c r="K2202" s="118">
        <v>0.74151518999999999</v>
      </c>
      <c r="L2202" s="118">
        <v>0.57641226000000001</v>
      </c>
      <c r="M2202" s="118">
        <v>9.6455711E-2</v>
      </c>
      <c r="N2202" s="118">
        <v>6.0439490999999998E-2</v>
      </c>
      <c r="O2202" s="118">
        <v>0</v>
      </c>
      <c r="P2202" s="118">
        <v>0</v>
      </c>
      <c r="Q2202" s="330">
        <v>1.7015729000000001E-6</v>
      </c>
      <c r="R2202" s="330">
        <v>1.6475741E-7</v>
      </c>
      <c r="S2202" s="118">
        <v>0</v>
      </c>
      <c r="T2202" s="118">
        <v>0</v>
      </c>
      <c r="U2202" s="118">
        <v>0</v>
      </c>
      <c r="V2202" s="118">
        <v>0</v>
      </c>
      <c r="W2202" s="118">
        <v>0</v>
      </c>
      <c r="X2202" s="118">
        <v>0</v>
      </c>
      <c r="Y2202" s="41"/>
      <c r="Z2202" s="327">
        <f t="shared" si="794"/>
        <v>5.5753021804511276</v>
      </c>
      <c r="AA2202" s="41"/>
      <c r="AB2202" s="111">
        <v>0</v>
      </c>
      <c r="AC2202" s="111">
        <v>0</v>
      </c>
      <c r="AD2202" s="111">
        <v>0</v>
      </c>
      <c r="AE2202" s="111">
        <v>0</v>
      </c>
      <c r="AF2202" s="111">
        <v>0</v>
      </c>
      <c r="AG2202" s="111">
        <v>0</v>
      </c>
      <c r="AH2202" s="111">
        <v>0</v>
      </c>
      <c r="AI2202" s="41"/>
      <c r="AJ2202" s="114">
        <v>0.28052557</v>
      </c>
      <c r="AK2202" s="114">
        <v>0.27245887000000002</v>
      </c>
      <c r="AL2202" s="114">
        <v>8.0667037000000004E-3</v>
      </c>
      <c r="AM2202" s="114">
        <v>0</v>
      </c>
      <c r="AN2202" s="113">
        <f t="shared" si="795"/>
        <v>1.6334464317799998E-5</v>
      </c>
      <c r="AO2202" s="112">
        <f t="shared" si="796"/>
        <v>2.9832484210619997E-8</v>
      </c>
      <c r="AP2202" s="112">
        <f t="shared" si="797"/>
        <v>0</v>
      </c>
      <c r="AQ2202" s="328">
        <v>5.1738803999999998E-6</v>
      </c>
      <c r="AR2202" s="328">
        <v>1.5610846000000001E-8</v>
      </c>
      <c r="AS2202" s="328">
        <v>4.2651061999999998E-13</v>
      </c>
      <c r="AT2202" s="329">
        <v>0</v>
      </c>
      <c r="AU2202" s="329">
        <v>0</v>
      </c>
      <c r="AV2202" s="328">
        <v>8.9869177999999999E-9</v>
      </c>
      <c r="AW2202" s="328">
        <v>1.1151597E-5</v>
      </c>
      <c r="AX2202" s="328">
        <v>1.2739697E-9</v>
      </c>
      <c r="AY2202" s="328">
        <v>1.2947241999999999E-8</v>
      </c>
      <c r="AZ2202" s="329">
        <v>0</v>
      </c>
      <c r="BA2202" s="329">
        <v>0</v>
      </c>
      <c r="BB2202" s="329">
        <v>0</v>
      </c>
      <c r="BC2202" s="329">
        <v>0</v>
      </c>
      <c r="BD2202" s="329">
        <v>0</v>
      </c>
      <c r="BE2202" s="329">
        <v>0</v>
      </c>
      <c r="BF2202" s="329">
        <v>0</v>
      </c>
      <c r="BG2202" s="329">
        <v>0</v>
      </c>
      <c r="BH2202" s="329">
        <v>0</v>
      </c>
      <c r="BI2202" s="329">
        <v>0</v>
      </c>
      <c r="BJ2202" s="329">
        <v>0</v>
      </c>
      <c r="BK2202" s="329">
        <v>0</v>
      </c>
      <c r="BL2202" s="329">
        <v>0</v>
      </c>
      <c r="BM2202" s="41"/>
      <c r="BN2202" s="111">
        <v>3.5096214E-4</v>
      </c>
      <c r="BO2202" s="122">
        <v>9.2220935999999995E-5</v>
      </c>
      <c r="BP2202" s="111">
        <v>1.5545422000000001E-4</v>
      </c>
      <c r="BQ2202" s="122">
        <v>1.9299153E-11</v>
      </c>
      <c r="BR2202" s="122">
        <v>7.1627059000000005E-5</v>
      </c>
      <c r="BS2202" s="122">
        <v>5.8179633000000003E-6</v>
      </c>
      <c r="BT2202" s="111">
        <v>0</v>
      </c>
      <c r="BU2202" s="122">
        <v>8.8304162999999996E-6</v>
      </c>
      <c r="BV2202" s="111">
        <v>0</v>
      </c>
      <c r="BW2202" s="122">
        <v>1.1259407E-9</v>
      </c>
      <c r="BX2202" s="111">
        <v>0</v>
      </c>
      <c r="BY2202" s="111">
        <v>0</v>
      </c>
      <c r="BZ2202" s="111">
        <v>0</v>
      </c>
      <c r="CA2202" s="122">
        <v>1.7010404999999999E-5</v>
      </c>
      <c r="CB2202" s="111">
        <v>0</v>
      </c>
      <c r="CC2202" s="111">
        <v>0</v>
      </c>
      <c r="CD2202" s="111">
        <v>0</v>
      </c>
      <c r="CE2202" s="137"/>
      <c r="CF2202" s="136"/>
      <c r="CG2202" s="76" t="s">
        <v>6885</v>
      </c>
    </row>
    <row r="2203" spans="1:85" ht="14.5" customHeight="1">
      <c r="A2203" s="41" t="s">
        <v>7124</v>
      </c>
      <c r="B2203" s="119" t="s">
        <v>6888</v>
      </c>
      <c r="C2203" s="120" t="str">
        <f t="shared" si="788"/>
        <v>M.020.20.104</v>
      </c>
      <c r="D2203" s="135" t="s">
        <v>7101</v>
      </c>
      <c r="E2203" s="119" t="s">
        <v>6570</v>
      </c>
      <c r="F2203" s="118" t="str">
        <f t="shared" si="789"/>
        <v>Chocolate spread, duo</v>
      </c>
      <c r="G2203" s="118">
        <f t="shared" si="790"/>
        <v>0.82948071906700482</v>
      </c>
      <c r="H2203" s="118">
        <f t="shared" si="791"/>
        <v>3.2105907503310001E-2</v>
      </c>
      <c r="I2203" s="118">
        <f t="shared" si="792"/>
        <v>0.26440545156369494</v>
      </c>
      <c r="J2203" s="326">
        <f t="shared" si="793"/>
        <v>0</v>
      </c>
      <c r="K2203" s="118">
        <v>0.53296935999999995</v>
      </c>
      <c r="L2203" s="118">
        <v>0.21762562999999999</v>
      </c>
      <c r="M2203" s="118">
        <v>4.6779764000000001E-2</v>
      </c>
      <c r="N2203" s="118">
        <v>3.2105313000000003E-2</v>
      </c>
      <c r="O2203" s="118">
        <v>0</v>
      </c>
      <c r="P2203" s="118">
        <v>0</v>
      </c>
      <c r="Q2203" s="330">
        <v>5.9450331000000003E-7</v>
      </c>
      <c r="R2203" s="330">
        <v>5.7563694999999997E-8</v>
      </c>
      <c r="S2203" s="118">
        <v>0</v>
      </c>
      <c r="T2203" s="118">
        <v>0</v>
      </c>
      <c r="U2203" s="118">
        <v>0</v>
      </c>
      <c r="V2203" s="118">
        <v>0</v>
      </c>
      <c r="W2203" s="118">
        <v>0</v>
      </c>
      <c r="X2203" s="118">
        <v>0</v>
      </c>
      <c r="Y2203" s="41"/>
      <c r="Z2203" s="327">
        <f t="shared" si="794"/>
        <v>4.0072884210526309</v>
      </c>
      <c r="AA2203" s="41"/>
      <c r="AB2203" s="111">
        <v>0</v>
      </c>
      <c r="AC2203" s="111">
        <v>0</v>
      </c>
      <c r="AD2203" s="111">
        <v>0</v>
      </c>
      <c r="AE2203" s="111">
        <v>0</v>
      </c>
      <c r="AF2203" s="111">
        <v>0</v>
      </c>
      <c r="AG2203" s="111">
        <v>0</v>
      </c>
      <c r="AH2203" s="111">
        <v>0</v>
      </c>
      <c r="AI2203" s="41"/>
      <c r="AJ2203" s="114">
        <v>0.13865812999999999</v>
      </c>
      <c r="AK2203" s="114">
        <v>0.13408797</v>
      </c>
      <c r="AL2203" s="114">
        <v>4.5701591999999999E-3</v>
      </c>
      <c r="AM2203" s="114">
        <v>0</v>
      </c>
      <c r="AN2203" s="113">
        <f t="shared" si="795"/>
        <v>8.0388474292000006E-6</v>
      </c>
      <c r="AO2203" s="112">
        <f t="shared" si="796"/>
        <v>1.6901476697560001E-8</v>
      </c>
      <c r="AP2203" s="112">
        <f t="shared" si="797"/>
        <v>0</v>
      </c>
      <c r="AQ2203" s="328">
        <v>3.7187636999999999E-6</v>
      </c>
      <c r="AR2203" s="328">
        <v>1.1220408E-8</v>
      </c>
      <c r="AS2203" s="328">
        <v>3.0655755999999999E-13</v>
      </c>
      <c r="AT2203" s="329">
        <v>0</v>
      </c>
      <c r="AU2203" s="329">
        <v>0</v>
      </c>
      <c r="AV2203" s="328">
        <v>4.7738292000000004E-9</v>
      </c>
      <c r="AW2203" s="328">
        <v>4.3153098999999999E-6</v>
      </c>
      <c r="AX2203" s="328">
        <v>6.7672964000000005E-10</v>
      </c>
      <c r="AY2203" s="328">
        <v>5.0040325000000001E-9</v>
      </c>
      <c r="AZ2203" s="329">
        <v>0</v>
      </c>
      <c r="BA2203" s="329">
        <v>0</v>
      </c>
      <c r="BB2203" s="329">
        <v>0</v>
      </c>
      <c r="BC2203" s="329">
        <v>0</v>
      </c>
      <c r="BD2203" s="329">
        <v>0</v>
      </c>
      <c r="BE2203" s="329">
        <v>0</v>
      </c>
      <c r="BF2203" s="329">
        <v>0</v>
      </c>
      <c r="BG2203" s="329">
        <v>0</v>
      </c>
      <c r="BH2203" s="329">
        <v>0</v>
      </c>
      <c r="BI2203" s="329">
        <v>0</v>
      </c>
      <c r="BJ2203" s="329">
        <v>0</v>
      </c>
      <c r="BK2203" s="329">
        <v>0</v>
      </c>
      <c r="BL2203" s="329">
        <v>0</v>
      </c>
      <c r="BM2203" s="41"/>
      <c r="BN2203" s="111">
        <v>1.9119214999999999E-4</v>
      </c>
      <c r="BO2203" s="122">
        <v>3.6070986999999998E-5</v>
      </c>
      <c r="BP2203" s="111">
        <v>1.1173383E-4</v>
      </c>
      <c r="BQ2203" s="122">
        <v>6.7428261999999997E-12</v>
      </c>
      <c r="BR2203" s="122">
        <v>2.7408312999999999E-5</v>
      </c>
      <c r="BS2203" s="122">
        <v>3.0904881999999999E-6</v>
      </c>
      <c r="BT2203" s="111">
        <v>0</v>
      </c>
      <c r="BU2203" s="122">
        <v>4.6906959999999997E-6</v>
      </c>
      <c r="BV2203" s="111">
        <v>0</v>
      </c>
      <c r="BW2203" s="122">
        <v>3.9338629999999998E-10</v>
      </c>
      <c r="BX2203" s="111">
        <v>0</v>
      </c>
      <c r="BY2203" s="111">
        <v>0</v>
      </c>
      <c r="BZ2203" s="111">
        <v>0</v>
      </c>
      <c r="CA2203" s="122">
        <v>8.1974322999999995E-6</v>
      </c>
      <c r="CB2203" s="111">
        <v>0</v>
      </c>
      <c r="CC2203" s="111">
        <v>0</v>
      </c>
      <c r="CD2203" s="111">
        <v>0</v>
      </c>
      <c r="CE2203" s="137"/>
      <c r="CF2203" s="136"/>
      <c r="CG2203" s="76" t="s">
        <v>6885</v>
      </c>
    </row>
    <row r="2204" spans="1:85" ht="14.5" customHeight="1">
      <c r="A2204" s="41" t="s">
        <v>7121</v>
      </c>
      <c r="B2204" s="119" t="s">
        <v>6888</v>
      </c>
      <c r="C2204" s="120" t="str">
        <f t="shared" si="788"/>
        <v>M.020.20.105</v>
      </c>
      <c r="D2204" s="135" t="s">
        <v>7101</v>
      </c>
      <c r="E2204" s="119" t="s">
        <v>6570</v>
      </c>
      <c r="F2204" s="118" t="str">
        <f t="shared" si="789"/>
        <v>Chocolate spread, hazelnut</v>
      </c>
      <c r="G2204" s="118">
        <f t="shared" si="790"/>
        <v>0.88756110784701903</v>
      </c>
      <c r="H2204" s="118">
        <f t="shared" si="791"/>
        <v>3.7379442532730005E-2</v>
      </c>
      <c r="I2204" s="118">
        <f t="shared" si="792"/>
        <v>0.30582766531428901</v>
      </c>
      <c r="J2204" s="326">
        <f t="shared" si="793"/>
        <v>0</v>
      </c>
      <c r="K2204" s="118">
        <v>0.544354</v>
      </c>
      <c r="L2204" s="118">
        <v>0.25117129999999999</v>
      </c>
      <c r="M2204" s="118">
        <v>5.4656297E-2</v>
      </c>
      <c r="N2204" s="118">
        <v>3.7378737000000002E-2</v>
      </c>
      <c r="O2204" s="118">
        <v>0</v>
      </c>
      <c r="P2204" s="118">
        <v>0</v>
      </c>
      <c r="Q2204" s="330">
        <v>7.0553273E-7</v>
      </c>
      <c r="R2204" s="330">
        <v>6.8314289000000002E-8</v>
      </c>
      <c r="S2204" s="118">
        <v>0</v>
      </c>
      <c r="T2204" s="118">
        <v>0</v>
      </c>
      <c r="U2204" s="118">
        <v>0</v>
      </c>
      <c r="V2204" s="118">
        <v>0</v>
      </c>
      <c r="W2204" s="118">
        <v>0</v>
      </c>
      <c r="X2204" s="118">
        <v>0</v>
      </c>
      <c r="Y2204" s="41"/>
      <c r="Z2204" s="327">
        <f t="shared" si="794"/>
        <v>4.0928872180451128</v>
      </c>
      <c r="AA2204" s="41"/>
      <c r="AB2204" s="111">
        <v>0</v>
      </c>
      <c r="AC2204" s="111">
        <v>0</v>
      </c>
      <c r="AD2204" s="111">
        <v>0</v>
      </c>
      <c r="AE2204" s="111">
        <v>0</v>
      </c>
      <c r="AF2204" s="111">
        <v>0</v>
      </c>
      <c r="AG2204" s="111">
        <v>0</v>
      </c>
      <c r="AH2204" s="111">
        <v>0</v>
      </c>
      <c r="AI2204" s="41"/>
      <c r="AJ2204" s="114">
        <v>0.15145713</v>
      </c>
      <c r="AK2204" s="114">
        <v>0.14658244000000001</v>
      </c>
      <c r="AL2204" s="114">
        <v>4.8746908000000004E-3</v>
      </c>
      <c r="AM2204" s="114">
        <v>0</v>
      </c>
      <c r="AN2204" s="113">
        <f t="shared" si="795"/>
        <v>8.7879161493999997E-6</v>
      </c>
      <c r="AO2204" s="112">
        <f t="shared" si="796"/>
        <v>1.8027702645869999E-8</v>
      </c>
      <c r="AP2204" s="112">
        <f t="shared" si="797"/>
        <v>0</v>
      </c>
      <c r="AQ2204" s="328">
        <v>3.7981992999999999E-6</v>
      </c>
      <c r="AR2204" s="328">
        <v>1.1460084E-8</v>
      </c>
      <c r="AS2204" s="328">
        <v>3.1310587000000001E-13</v>
      </c>
      <c r="AT2204" s="329">
        <v>0</v>
      </c>
      <c r="AU2204" s="329">
        <v>0</v>
      </c>
      <c r="AV2204" s="328">
        <v>5.5579493999999996E-9</v>
      </c>
      <c r="AW2204" s="328">
        <v>4.9841589000000001E-6</v>
      </c>
      <c r="AX2204" s="328">
        <v>7.8788514000000002E-10</v>
      </c>
      <c r="AY2204" s="328">
        <v>5.7794204E-9</v>
      </c>
      <c r="AZ2204" s="329">
        <v>0</v>
      </c>
      <c r="BA2204" s="329">
        <v>0</v>
      </c>
      <c r="BB2204" s="329">
        <v>0</v>
      </c>
      <c r="BC2204" s="329">
        <v>0</v>
      </c>
      <c r="BD2204" s="329">
        <v>0</v>
      </c>
      <c r="BE2204" s="329">
        <v>0</v>
      </c>
      <c r="BF2204" s="329">
        <v>0</v>
      </c>
      <c r="BG2204" s="329">
        <v>0</v>
      </c>
      <c r="BH2204" s="329">
        <v>0</v>
      </c>
      <c r="BI2204" s="329">
        <v>0</v>
      </c>
      <c r="BJ2204" s="329">
        <v>0</v>
      </c>
      <c r="BK2204" s="329">
        <v>0</v>
      </c>
      <c r="BL2204" s="329">
        <v>0</v>
      </c>
      <c r="BM2204" s="41"/>
      <c r="BN2204" s="111">
        <v>2.0602418E-4</v>
      </c>
      <c r="BO2204" s="122">
        <v>4.1674899E-5</v>
      </c>
      <c r="BP2204" s="111">
        <v>1.1412056E-4</v>
      </c>
      <c r="BQ2204" s="122">
        <v>8.0021162000000001E-12</v>
      </c>
      <c r="BR2204" s="122">
        <v>3.1645908999999999E-5</v>
      </c>
      <c r="BS2204" s="122">
        <v>3.5981130000000001E-6</v>
      </c>
      <c r="BT2204" s="111">
        <v>0</v>
      </c>
      <c r="BU2204" s="122">
        <v>5.4611613000000001E-6</v>
      </c>
      <c r="BV2204" s="111">
        <v>0</v>
      </c>
      <c r="BW2204" s="122">
        <v>4.6685511999999995E-10</v>
      </c>
      <c r="BX2204" s="111">
        <v>0</v>
      </c>
      <c r="BY2204" s="111">
        <v>0</v>
      </c>
      <c r="BZ2204" s="111">
        <v>0</v>
      </c>
      <c r="CA2204" s="122">
        <v>9.5230627999999992E-6</v>
      </c>
      <c r="CB2204" s="111">
        <v>0</v>
      </c>
      <c r="CC2204" s="111">
        <v>0</v>
      </c>
      <c r="CD2204" s="111">
        <v>0</v>
      </c>
      <c r="CE2204" s="137"/>
      <c r="CF2204" s="136"/>
      <c r="CG2204" s="76" t="s">
        <v>6885</v>
      </c>
    </row>
    <row r="2205" spans="1:85" ht="14.5" customHeight="1">
      <c r="A2205" s="41" t="s">
        <v>7118</v>
      </c>
      <c r="B2205" s="119" t="s">
        <v>6888</v>
      </c>
      <c r="C2205" s="120" t="str">
        <f t="shared" si="788"/>
        <v>M.020.20.106</v>
      </c>
      <c r="D2205" s="135" t="s">
        <v>7101</v>
      </c>
      <c r="E2205" s="119" t="s">
        <v>6570</v>
      </c>
      <c r="F2205" s="118" t="str">
        <f t="shared" si="789"/>
        <v>Honey (glass)</v>
      </c>
      <c r="G2205" s="118">
        <f t="shared" si="790"/>
        <v>0.2079512648125714</v>
      </c>
      <c r="H2205" s="118">
        <f t="shared" si="791"/>
        <v>3.067663092853E-3</v>
      </c>
      <c r="I2205" s="118">
        <f t="shared" si="792"/>
        <v>6.6288671719718389E-2</v>
      </c>
      <c r="J2205" s="326">
        <f t="shared" si="793"/>
        <v>0</v>
      </c>
      <c r="K2205" s="118">
        <v>0.13859493000000001</v>
      </c>
      <c r="L2205" s="118">
        <v>6.1458934E-2</v>
      </c>
      <c r="M2205" s="118">
        <v>4.8297297999999999E-3</v>
      </c>
      <c r="N2205" s="118">
        <v>3.0675812999999999E-3</v>
      </c>
      <c r="O2205" s="118">
        <v>0</v>
      </c>
      <c r="P2205" s="118">
        <v>0</v>
      </c>
      <c r="Q2205" s="330">
        <v>8.1792853000000006E-8</v>
      </c>
      <c r="R2205" s="330">
        <v>7.9197184000000003E-9</v>
      </c>
      <c r="S2205" s="118">
        <v>0</v>
      </c>
      <c r="T2205" s="118">
        <v>0</v>
      </c>
      <c r="U2205" s="118">
        <v>0</v>
      </c>
      <c r="V2205" s="118">
        <v>0</v>
      </c>
      <c r="W2205" s="118">
        <v>0</v>
      </c>
      <c r="X2205" s="118">
        <v>0</v>
      </c>
      <c r="Y2205" s="41"/>
      <c r="Z2205" s="327">
        <f t="shared" si="794"/>
        <v>1.0420671428571429</v>
      </c>
      <c r="AA2205" s="41"/>
      <c r="AB2205" s="111">
        <v>0</v>
      </c>
      <c r="AC2205" s="111">
        <v>0</v>
      </c>
      <c r="AD2205" s="111">
        <v>0</v>
      </c>
      <c r="AE2205" s="111">
        <v>0</v>
      </c>
      <c r="AF2205" s="111">
        <v>0</v>
      </c>
      <c r="AG2205" s="111">
        <v>0</v>
      </c>
      <c r="AH2205" s="111">
        <v>0</v>
      </c>
      <c r="AI2205" s="41"/>
      <c r="AJ2205" s="114">
        <v>3.6502168000000002E-2</v>
      </c>
      <c r="AK2205" s="114">
        <v>3.5333795000000001E-2</v>
      </c>
      <c r="AL2205" s="114">
        <v>1.1683729999999999E-3</v>
      </c>
      <c r="AM2205" s="114">
        <v>0</v>
      </c>
      <c r="AN2205" s="113">
        <f t="shared" si="795"/>
        <v>2.1183330172899999E-6</v>
      </c>
      <c r="AO2205" s="112">
        <f t="shared" si="796"/>
        <v>4.320906121135E-9</v>
      </c>
      <c r="AP2205" s="112">
        <f t="shared" si="797"/>
        <v>0</v>
      </c>
      <c r="AQ2205" s="328">
        <v>9.6703829E-7</v>
      </c>
      <c r="AR2205" s="328">
        <v>2.9177879999999999E-9</v>
      </c>
      <c r="AS2205" s="328">
        <v>7.9718135000000001E-14</v>
      </c>
      <c r="AT2205" s="329">
        <v>0</v>
      </c>
      <c r="AU2205" s="329">
        <v>0</v>
      </c>
      <c r="AV2205" s="328">
        <v>4.5612728999999998E-10</v>
      </c>
      <c r="AW2205" s="328">
        <v>1.1508385999999999E-6</v>
      </c>
      <c r="AX2205" s="328">
        <v>6.4659802999999996E-11</v>
      </c>
      <c r="AY2205" s="328">
        <v>1.3383786000000001E-9</v>
      </c>
      <c r="AZ2205" s="329">
        <v>0</v>
      </c>
      <c r="BA2205" s="329">
        <v>0</v>
      </c>
      <c r="BB2205" s="329">
        <v>0</v>
      </c>
      <c r="BC2205" s="329">
        <v>0</v>
      </c>
      <c r="BD2205" s="329">
        <v>0</v>
      </c>
      <c r="BE2205" s="329">
        <v>0</v>
      </c>
      <c r="BF2205" s="329">
        <v>0</v>
      </c>
      <c r="BG2205" s="329">
        <v>0</v>
      </c>
      <c r="BH2205" s="329">
        <v>0</v>
      </c>
      <c r="BI2205" s="329">
        <v>0</v>
      </c>
      <c r="BJ2205" s="329">
        <v>0</v>
      </c>
      <c r="BK2205" s="329">
        <v>0</v>
      </c>
      <c r="BL2205" s="329">
        <v>0</v>
      </c>
      <c r="BM2205" s="41"/>
      <c r="BN2205" s="122">
        <v>4.7848968000000001E-5</v>
      </c>
      <c r="BO2205" s="122">
        <v>9.3773563000000005E-6</v>
      </c>
      <c r="BP2205" s="122">
        <v>2.9055596999999999E-5</v>
      </c>
      <c r="BQ2205" s="122">
        <v>9.2769035000000006E-13</v>
      </c>
      <c r="BR2205" s="122">
        <v>7.5042521999999997E-6</v>
      </c>
      <c r="BS2205" s="122">
        <v>2.9528831999999999E-7</v>
      </c>
      <c r="BT2205" s="111">
        <v>0</v>
      </c>
      <c r="BU2205" s="122">
        <v>4.4818412E-7</v>
      </c>
      <c r="BV2205" s="111">
        <v>0</v>
      </c>
      <c r="BW2205" s="122">
        <v>5.4122807000000001E-11</v>
      </c>
      <c r="BX2205" s="111">
        <v>0</v>
      </c>
      <c r="BY2205" s="111">
        <v>0</v>
      </c>
      <c r="BZ2205" s="111">
        <v>0</v>
      </c>
      <c r="CA2205" s="122">
        <v>1.1682350999999999E-6</v>
      </c>
      <c r="CB2205" s="111">
        <v>0</v>
      </c>
      <c r="CC2205" s="111">
        <v>0</v>
      </c>
      <c r="CD2205" s="111">
        <v>0</v>
      </c>
      <c r="CE2205" s="137"/>
      <c r="CF2205" s="136"/>
      <c r="CG2205" s="76" t="s">
        <v>6885</v>
      </c>
    </row>
    <row r="2206" spans="1:85" ht="14.5" customHeight="1">
      <c r="A2206" s="41" t="s">
        <v>7115</v>
      </c>
      <c r="B2206" s="119" t="s">
        <v>6888</v>
      </c>
      <c r="C2206" s="120" t="str">
        <f t="shared" si="788"/>
        <v>M.020.20.107</v>
      </c>
      <c r="D2206" s="135" t="s">
        <v>7101</v>
      </c>
      <c r="E2206" s="119" t="s">
        <v>6570</v>
      </c>
      <c r="F2206" s="118" t="str">
        <f t="shared" si="789"/>
        <v>Honey (bottle)</v>
      </c>
      <c r="G2206" s="118">
        <f t="shared" si="790"/>
        <v>0.1470865298891787</v>
      </c>
      <c r="H2206" s="118">
        <f t="shared" si="791"/>
        <v>3.048528518706E-3</v>
      </c>
      <c r="I2206" s="118">
        <f t="shared" si="792"/>
        <v>3.9669471370472699E-2</v>
      </c>
      <c r="J2206" s="326">
        <f t="shared" si="793"/>
        <v>0</v>
      </c>
      <c r="K2206" s="118">
        <v>0.10436853</v>
      </c>
      <c r="L2206" s="118">
        <v>3.4899593999999999E-2</v>
      </c>
      <c r="M2206" s="118">
        <v>4.7698697000000002E-3</v>
      </c>
      <c r="N2206" s="118">
        <v>3.0484493000000001E-3</v>
      </c>
      <c r="O2206" s="118">
        <v>0</v>
      </c>
      <c r="P2206" s="118">
        <v>0</v>
      </c>
      <c r="Q2206" s="330">
        <v>7.9218705999999995E-8</v>
      </c>
      <c r="R2206" s="330">
        <v>7.6704727000000003E-9</v>
      </c>
      <c r="S2206" s="118">
        <v>0</v>
      </c>
      <c r="T2206" s="118">
        <v>0</v>
      </c>
      <c r="U2206" s="118">
        <v>0</v>
      </c>
      <c r="V2206" s="118">
        <v>0</v>
      </c>
      <c r="W2206" s="118">
        <v>0</v>
      </c>
      <c r="X2206" s="118">
        <v>0</v>
      </c>
      <c r="Y2206" s="41"/>
      <c r="Z2206" s="327">
        <f t="shared" si="794"/>
        <v>0.78472578947368421</v>
      </c>
      <c r="AA2206" s="41"/>
      <c r="AB2206" s="111">
        <v>0</v>
      </c>
      <c r="AC2206" s="111">
        <v>0</v>
      </c>
      <c r="AD2206" s="111">
        <v>0</v>
      </c>
      <c r="AE2206" s="111">
        <v>0</v>
      </c>
      <c r="AF2206" s="111">
        <v>0</v>
      </c>
      <c r="AG2206" s="111">
        <v>0</v>
      </c>
      <c r="AH2206" s="111">
        <v>0</v>
      </c>
      <c r="AI2206" s="41"/>
      <c r="AJ2206" s="114">
        <v>2.4122693000000001E-2</v>
      </c>
      <c r="AK2206" s="114">
        <v>2.3301262E-2</v>
      </c>
      <c r="AL2206" s="114">
        <v>8.2143163000000005E-4</v>
      </c>
      <c r="AM2206" s="114">
        <v>0</v>
      </c>
      <c r="AN2206" s="113">
        <f t="shared" si="795"/>
        <v>1.3969581224899999E-6</v>
      </c>
      <c r="AO2206" s="112">
        <f t="shared" si="796"/>
        <v>3.0378388305230001E-9</v>
      </c>
      <c r="AP2206" s="112">
        <f t="shared" si="797"/>
        <v>0</v>
      </c>
      <c r="AQ2206" s="328">
        <v>7.2822553000000004E-7</v>
      </c>
      <c r="AR2206" s="328">
        <v>2.1972322000000002E-9</v>
      </c>
      <c r="AS2206" s="328">
        <v>6.0031522999999995E-14</v>
      </c>
      <c r="AT2206" s="329">
        <v>0</v>
      </c>
      <c r="AU2206" s="329">
        <v>0</v>
      </c>
      <c r="AV2206" s="328">
        <v>4.5328248999999999E-10</v>
      </c>
      <c r="AW2206" s="328">
        <v>6.6827931000000004E-7</v>
      </c>
      <c r="AX2206" s="328">
        <v>6.4256528999999999E-11</v>
      </c>
      <c r="AY2206" s="328">
        <v>7.7629007000000002E-10</v>
      </c>
      <c r="AZ2206" s="329">
        <v>0</v>
      </c>
      <c r="BA2206" s="329">
        <v>0</v>
      </c>
      <c r="BB2206" s="329">
        <v>0</v>
      </c>
      <c r="BC2206" s="329">
        <v>0</v>
      </c>
      <c r="BD2206" s="329">
        <v>0</v>
      </c>
      <c r="BE2206" s="329">
        <v>0</v>
      </c>
      <c r="BF2206" s="329">
        <v>0</v>
      </c>
      <c r="BG2206" s="329">
        <v>0</v>
      </c>
      <c r="BH2206" s="329">
        <v>0</v>
      </c>
      <c r="BI2206" s="329">
        <v>0</v>
      </c>
      <c r="BJ2206" s="329">
        <v>0</v>
      </c>
      <c r="BK2206" s="329">
        <v>0</v>
      </c>
      <c r="BL2206" s="329">
        <v>0</v>
      </c>
      <c r="BM2206" s="41"/>
      <c r="BN2206" s="122">
        <v>3.3346182E-5</v>
      </c>
      <c r="BO2206" s="122">
        <v>5.5012112999999999E-6</v>
      </c>
      <c r="BP2206" s="122">
        <v>2.1880236999999999E-5</v>
      </c>
      <c r="BQ2206" s="122">
        <v>8.9849451999999999E-13</v>
      </c>
      <c r="BR2206" s="122">
        <v>4.3127116E-6</v>
      </c>
      <c r="BS2206" s="122">
        <v>2.9344664999999999E-7</v>
      </c>
      <c r="BT2206" s="111">
        <v>0</v>
      </c>
      <c r="BU2206" s="122">
        <v>4.4538885999999999E-7</v>
      </c>
      <c r="BV2206" s="111">
        <v>0</v>
      </c>
      <c r="BW2206" s="122">
        <v>5.2419479000000001E-11</v>
      </c>
      <c r="BX2206" s="111">
        <v>0</v>
      </c>
      <c r="BY2206" s="111">
        <v>0</v>
      </c>
      <c r="BZ2206" s="111">
        <v>0</v>
      </c>
      <c r="CA2206" s="122">
        <v>9.1313259000000005E-7</v>
      </c>
      <c r="CB2206" s="111">
        <v>0</v>
      </c>
      <c r="CC2206" s="111">
        <v>0</v>
      </c>
      <c r="CD2206" s="111">
        <v>0</v>
      </c>
      <c r="CE2206" s="137"/>
      <c r="CF2206" s="136"/>
      <c r="CG2206" s="76" t="s">
        <v>6885</v>
      </c>
    </row>
    <row r="2207" spans="1:85" ht="14.5" customHeight="1">
      <c r="A2207" s="41" t="s">
        <v>7112</v>
      </c>
      <c r="B2207" s="119" t="s">
        <v>6888</v>
      </c>
      <c r="C2207" s="120" t="str">
        <f t="shared" si="788"/>
        <v>M.020.20.108</v>
      </c>
      <c r="D2207" s="135" t="s">
        <v>7101</v>
      </c>
      <c r="E2207" s="119" t="s">
        <v>6570</v>
      </c>
      <c r="F2207" s="118" t="str">
        <f t="shared" si="789"/>
        <v>Water ice</v>
      </c>
      <c r="G2207" s="118">
        <f t="shared" si="790"/>
        <v>0.13499670837316488</v>
      </c>
      <c r="H2207" s="118">
        <f t="shared" si="791"/>
        <v>4.9099021124899998E-3</v>
      </c>
      <c r="I2207" s="118">
        <f t="shared" si="792"/>
        <v>3.5689045260674894E-2</v>
      </c>
      <c r="J2207" s="326">
        <f t="shared" si="793"/>
        <v>0</v>
      </c>
      <c r="K2207" s="118">
        <v>9.4397760999999997E-2</v>
      </c>
      <c r="L2207" s="118">
        <v>2.8571158999999999E-2</v>
      </c>
      <c r="M2207" s="118">
        <v>7.1178776999999997E-3</v>
      </c>
      <c r="N2207" s="118">
        <v>4.9098136999999997E-3</v>
      </c>
      <c r="O2207" s="118">
        <v>0</v>
      </c>
      <c r="P2207" s="118">
        <v>0</v>
      </c>
      <c r="Q2207" s="330">
        <v>8.8412490000000002E-8</v>
      </c>
      <c r="R2207" s="330">
        <v>8.5606749000000003E-9</v>
      </c>
      <c r="S2207" s="118">
        <v>0</v>
      </c>
      <c r="T2207" s="118">
        <v>0</v>
      </c>
      <c r="U2207" s="118">
        <v>0</v>
      </c>
      <c r="V2207" s="118">
        <v>0</v>
      </c>
      <c r="W2207" s="118">
        <v>0</v>
      </c>
      <c r="X2207" s="118">
        <v>0</v>
      </c>
      <c r="Y2207" s="41"/>
      <c r="Z2207" s="327">
        <f t="shared" si="794"/>
        <v>0.70975760150375933</v>
      </c>
      <c r="AA2207" s="41"/>
      <c r="AB2207" s="111">
        <v>0</v>
      </c>
      <c r="AC2207" s="111">
        <v>0</v>
      </c>
      <c r="AD2207" s="111">
        <v>0</v>
      </c>
      <c r="AE2207" s="111">
        <v>0</v>
      </c>
      <c r="AF2207" s="111">
        <v>0</v>
      </c>
      <c r="AG2207" s="111">
        <v>0</v>
      </c>
      <c r="AH2207" s="111">
        <v>0</v>
      </c>
      <c r="AI2207" s="41"/>
      <c r="AJ2207" s="114">
        <v>2.1324817999999999E-2</v>
      </c>
      <c r="AK2207" s="114">
        <v>2.0579463999999999E-2</v>
      </c>
      <c r="AL2207" s="114">
        <v>7.4535436999999998E-4</v>
      </c>
      <c r="AM2207" s="114">
        <v>0</v>
      </c>
      <c r="AN2207" s="113">
        <f t="shared" si="795"/>
        <v>1.2337808039900001E-6</v>
      </c>
      <c r="AO2207" s="112">
        <f t="shared" si="796"/>
        <v>2.7564880664570003E-9</v>
      </c>
      <c r="AP2207" s="112">
        <f t="shared" si="797"/>
        <v>0</v>
      </c>
      <c r="AQ2207" s="328">
        <v>6.5865505999999997E-7</v>
      </c>
      <c r="AR2207" s="328">
        <v>1.9873213000000001E-9</v>
      </c>
      <c r="AS2207" s="328">
        <v>5.4296457E-14</v>
      </c>
      <c r="AT2207" s="329">
        <v>0</v>
      </c>
      <c r="AU2207" s="329">
        <v>0</v>
      </c>
      <c r="AV2207" s="328">
        <v>7.3005398999999997E-10</v>
      </c>
      <c r="AW2207" s="328">
        <v>5.7439568999999999E-7</v>
      </c>
      <c r="AX2207" s="328">
        <v>1.0349117E-10</v>
      </c>
      <c r="AY2207" s="328">
        <v>6.6562130000000002E-10</v>
      </c>
      <c r="AZ2207" s="329">
        <v>0</v>
      </c>
      <c r="BA2207" s="329">
        <v>0</v>
      </c>
      <c r="BB2207" s="329">
        <v>0</v>
      </c>
      <c r="BC2207" s="329">
        <v>0</v>
      </c>
      <c r="BD2207" s="329">
        <v>0</v>
      </c>
      <c r="BE2207" s="329">
        <v>0</v>
      </c>
      <c r="BF2207" s="329">
        <v>0</v>
      </c>
      <c r="BG2207" s="329">
        <v>0</v>
      </c>
      <c r="BH2207" s="329">
        <v>0</v>
      </c>
      <c r="BI2207" s="329">
        <v>0</v>
      </c>
      <c r="BJ2207" s="329">
        <v>0</v>
      </c>
      <c r="BK2207" s="329">
        <v>0</v>
      </c>
      <c r="BL2207" s="329">
        <v>0</v>
      </c>
      <c r="BM2207" s="41"/>
      <c r="BN2207" s="122">
        <v>3.0643988000000001E-5</v>
      </c>
      <c r="BO2207" s="122">
        <v>4.8293481000000001E-6</v>
      </c>
      <c r="BP2207" s="122">
        <v>1.9789925E-5</v>
      </c>
      <c r="BQ2207" s="122">
        <v>1.0027698999999999E-12</v>
      </c>
      <c r="BR2207" s="122">
        <v>3.6256614E-6</v>
      </c>
      <c r="BS2207" s="122">
        <v>4.7262337E-7</v>
      </c>
      <c r="BT2207" s="111">
        <v>0</v>
      </c>
      <c r="BU2207" s="122">
        <v>7.1734055999999996E-7</v>
      </c>
      <c r="BV2207" s="111">
        <v>0</v>
      </c>
      <c r="BW2207" s="122">
        <v>5.8503060000000001E-11</v>
      </c>
      <c r="BX2207" s="111">
        <v>0</v>
      </c>
      <c r="BY2207" s="111">
        <v>0</v>
      </c>
      <c r="BZ2207" s="111">
        <v>0</v>
      </c>
      <c r="CA2207" s="122">
        <v>1.2090293E-6</v>
      </c>
      <c r="CB2207" s="111">
        <v>0</v>
      </c>
      <c r="CC2207" s="111">
        <v>0</v>
      </c>
      <c r="CD2207" s="111">
        <v>0</v>
      </c>
      <c r="CE2207" s="137"/>
      <c r="CF2207" s="136"/>
      <c r="CG2207" s="76" t="s">
        <v>6885</v>
      </c>
    </row>
    <row r="2208" spans="1:85" ht="14.5" customHeight="1">
      <c r="A2208" s="41" t="s">
        <v>7109</v>
      </c>
      <c r="B2208" s="119" t="s">
        <v>6888</v>
      </c>
      <c r="C2208" s="120" t="str">
        <f t="shared" si="788"/>
        <v>M.020.20.109</v>
      </c>
      <c r="D2208" s="135" t="s">
        <v>7101</v>
      </c>
      <c r="E2208" s="119" t="s">
        <v>6570</v>
      </c>
      <c r="F2208" s="118" t="str">
        <f t="shared" si="789"/>
        <v>Jam (glass)</v>
      </c>
      <c r="G2208" s="118">
        <f t="shared" si="790"/>
        <v>0.36201712934146202</v>
      </c>
      <c r="H2208" s="118">
        <f t="shared" si="791"/>
        <v>1.386985585661E-2</v>
      </c>
      <c r="I2208" s="118">
        <f t="shared" si="792"/>
        <v>0.12540381348485202</v>
      </c>
      <c r="J2208" s="326">
        <f t="shared" si="793"/>
        <v>0</v>
      </c>
      <c r="K2208" s="118">
        <v>0.22274346</v>
      </c>
      <c r="L2208" s="118">
        <v>0.10480538</v>
      </c>
      <c r="M2208" s="118">
        <v>2.0598406E-2</v>
      </c>
      <c r="N2208" s="118">
        <v>1.3869572E-2</v>
      </c>
      <c r="O2208" s="118">
        <v>0</v>
      </c>
      <c r="P2208" s="118">
        <v>0</v>
      </c>
      <c r="Q2208" s="330">
        <v>2.8385660999999999E-7</v>
      </c>
      <c r="R2208" s="330">
        <v>2.7484852E-8</v>
      </c>
      <c r="S2208" s="118">
        <v>0</v>
      </c>
      <c r="T2208" s="118">
        <v>0</v>
      </c>
      <c r="U2208" s="118">
        <v>0</v>
      </c>
      <c r="V2208" s="118">
        <v>0</v>
      </c>
      <c r="W2208" s="118">
        <v>0</v>
      </c>
      <c r="X2208" s="118">
        <v>0</v>
      </c>
      <c r="Y2208" s="41"/>
      <c r="Z2208" s="327">
        <f t="shared" si="794"/>
        <v>1.674762857142857</v>
      </c>
      <c r="AA2208" s="41"/>
      <c r="AB2208" s="111">
        <v>0</v>
      </c>
      <c r="AC2208" s="111">
        <v>0</v>
      </c>
      <c r="AD2208" s="111">
        <v>0</v>
      </c>
      <c r="AE2208" s="111">
        <v>0</v>
      </c>
      <c r="AF2208" s="111">
        <v>0</v>
      </c>
      <c r="AG2208" s="111">
        <v>0</v>
      </c>
      <c r="AH2208" s="111">
        <v>0</v>
      </c>
      <c r="AI2208" s="41"/>
      <c r="AJ2208" s="114">
        <v>6.2315461000000003E-2</v>
      </c>
      <c r="AK2208" s="114">
        <v>6.0322116000000002E-2</v>
      </c>
      <c r="AL2208" s="114">
        <v>1.9933446E-3</v>
      </c>
      <c r="AM2208" s="114">
        <v>0</v>
      </c>
      <c r="AN2208" s="113">
        <f t="shared" si="795"/>
        <v>3.6164338055999995E-6</v>
      </c>
      <c r="AO2208" s="112">
        <f t="shared" si="796"/>
        <v>7.3718365393600004E-9</v>
      </c>
      <c r="AP2208" s="112">
        <f t="shared" si="797"/>
        <v>0</v>
      </c>
      <c r="AQ2208" s="328">
        <v>1.5541799E-6</v>
      </c>
      <c r="AR2208" s="328">
        <v>4.6893359000000002E-9</v>
      </c>
      <c r="AS2208" s="328">
        <v>1.2811936E-13</v>
      </c>
      <c r="AT2208" s="329">
        <v>0</v>
      </c>
      <c r="AU2208" s="329">
        <v>0</v>
      </c>
      <c r="AV2208" s="328">
        <v>2.0623055999999999E-9</v>
      </c>
      <c r="AW2208" s="328">
        <v>2.0601915999999998E-6</v>
      </c>
      <c r="AX2208" s="328">
        <v>2.9234881999999999E-10</v>
      </c>
      <c r="AY2208" s="328">
        <v>2.3900236999999999E-9</v>
      </c>
      <c r="AZ2208" s="329">
        <v>0</v>
      </c>
      <c r="BA2208" s="329">
        <v>0</v>
      </c>
      <c r="BB2208" s="329">
        <v>0</v>
      </c>
      <c r="BC2208" s="329">
        <v>0</v>
      </c>
      <c r="BD2208" s="329">
        <v>0</v>
      </c>
      <c r="BE2208" s="329">
        <v>0</v>
      </c>
      <c r="BF2208" s="329">
        <v>0</v>
      </c>
      <c r="BG2208" s="329">
        <v>0</v>
      </c>
      <c r="BH2208" s="329">
        <v>0</v>
      </c>
      <c r="BI2208" s="329">
        <v>0</v>
      </c>
      <c r="BJ2208" s="329">
        <v>0</v>
      </c>
      <c r="BK2208" s="329">
        <v>0</v>
      </c>
      <c r="BL2208" s="329">
        <v>0</v>
      </c>
      <c r="BM2208" s="41"/>
      <c r="BN2208" s="122">
        <v>8.3995311000000002E-5</v>
      </c>
      <c r="BO2208" s="122">
        <v>1.7156513E-5</v>
      </c>
      <c r="BP2208" s="122">
        <v>4.6696831000000001E-5</v>
      </c>
      <c r="BQ2208" s="122">
        <v>3.2194872E-12</v>
      </c>
      <c r="BR2208" s="122">
        <v>1.3136817000000001E-5</v>
      </c>
      <c r="BS2208" s="122">
        <v>1.3350982999999999E-6</v>
      </c>
      <c r="BT2208" s="111">
        <v>0</v>
      </c>
      <c r="BU2208" s="122">
        <v>2.0263919E-6</v>
      </c>
      <c r="BV2208" s="111">
        <v>0</v>
      </c>
      <c r="BW2208" s="122">
        <v>1.8782957000000001E-10</v>
      </c>
      <c r="BX2208" s="111">
        <v>0</v>
      </c>
      <c r="BY2208" s="111">
        <v>0</v>
      </c>
      <c r="BZ2208" s="111">
        <v>0</v>
      </c>
      <c r="CA2208" s="122">
        <v>3.6434680999999998E-6</v>
      </c>
      <c r="CB2208" s="111">
        <v>0</v>
      </c>
      <c r="CC2208" s="111">
        <v>0</v>
      </c>
      <c r="CD2208" s="111">
        <v>0</v>
      </c>
      <c r="CE2208" s="137"/>
      <c r="CF2208" s="136"/>
      <c r="CG2208" s="76" t="s">
        <v>6885</v>
      </c>
    </row>
    <row r="2209" spans="1:85" ht="14.5" customHeight="1">
      <c r="A2209" s="41" t="s">
        <v>7106</v>
      </c>
      <c r="B2209" s="119" t="s">
        <v>6888</v>
      </c>
      <c r="C2209" s="120" t="str">
        <f t="shared" si="788"/>
        <v>M.020.20.110</v>
      </c>
      <c r="D2209" s="135" t="s">
        <v>7101</v>
      </c>
      <c r="E2209" s="119" t="s">
        <v>6570</v>
      </c>
      <c r="F2209" s="118" t="str">
        <f t="shared" si="789"/>
        <v>Granulated sugar</v>
      </c>
      <c r="G2209" s="118">
        <f t="shared" si="790"/>
        <v>0.21312023226175303</v>
      </c>
      <c r="H2209" s="118">
        <f t="shared" si="791"/>
        <v>1.655949390115E-2</v>
      </c>
      <c r="I2209" s="118">
        <f t="shared" si="792"/>
        <v>9.9974179360603016E-2</v>
      </c>
      <c r="J2209" s="326">
        <f t="shared" si="793"/>
        <v>0</v>
      </c>
      <c r="K2209" s="118">
        <v>9.6586559000000002E-2</v>
      </c>
      <c r="L2209" s="118">
        <v>7.6044020000000004E-2</v>
      </c>
      <c r="M2209" s="118">
        <v>2.3930131E-2</v>
      </c>
      <c r="N2209" s="118">
        <v>1.6559200999999999E-2</v>
      </c>
      <c r="O2209" s="118">
        <v>0</v>
      </c>
      <c r="P2209" s="118">
        <v>0</v>
      </c>
      <c r="Q2209" s="330">
        <v>2.9290115000000002E-7</v>
      </c>
      <c r="R2209" s="330">
        <v>2.8360603000000001E-8</v>
      </c>
      <c r="S2209" s="118">
        <v>0</v>
      </c>
      <c r="T2209" s="118">
        <v>0</v>
      </c>
      <c r="U2209" s="118">
        <v>0</v>
      </c>
      <c r="V2209" s="118">
        <v>0</v>
      </c>
      <c r="W2209" s="118">
        <v>0</v>
      </c>
      <c r="X2209" s="118">
        <v>0</v>
      </c>
      <c r="Y2209" s="41"/>
      <c r="Z2209" s="327">
        <f t="shared" si="794"/>
        <v>0.72621472932330822</v>
      </c>
      <c r="AA2209" s="41"/>
      <c r="AB2209" s="111">
        <v>0</v>
      </c>
      <c r="AC2209" s="111">
        <v>0</v>
      </c>
      <c r="AD2209" s="111">
        <v>0</v>
      </c>
      <c r="AE2209" s="111">
        <v>0</v>
      </c>
      <c r="AF2209" s="111">
        <v>0</v>
      </c>
      <c r="AG2209" s="111">
        <v>0</v>
      </c>
      <c r="AH2209" s="111">
        <v>0</v>
      </c>
      <c r="AI2209" s="41"/>
      <c r="AJ2209" s="114">
        <v>3.8575957000000001E-2</v>
      </c>
      <c r="AK2209" s="114">
        <v>3.7440920000000003E-2</v>
      </c>
      <c r="AL2209" s="114">
        <v>1.135037E-3</v>
      </c>
      <c r="AM2209" s="114">
        <v>0</v>
      </c>
      <c r="AN2209" s="113">
        <f t="shared" si="795"/>
        <v>2.2446595040999998E-6</v>
      </c>
      <c r="AO2209" s="112">
        <f t="shared" si="796"/>
        <v>4.1976221254270002E-9</v>
      </c>
      <c r="AP2209" s="112">
        <f t="shared" si="797"/>
        <v>0</v>
      </c>
      <c r="AQ2209" s="328">
        <v>6.7392727000000005E-7</v>
      </c>
      <c r="AR2209" s="328">
        <v>2.0334012E-9</v>
      </c>
      <c r="AS2209" s="328">
        <v>5.5555427000000002E-14</v>
      </c>
      <c r="AT2209" s="329">
        <v>0</v>
      </c>
      <c r="AU2209" s="329">
        <v>0</v>
      </c>
      <c r="AV2209" s="328">
        <v>2.4622341000000002E-9</v>
      </c>
      <c r="AW2209" s="328">
        <v>1.5682699999999999E-6</v>
      </c>
      <c r="AX2209" s="328">
        <v>3.4904197E-10</v>
      </c>
      <c r="AY2209" s="328">
        <v>1.8151234000000001E-9</v>
      </c>
      <c r="AZ2209" s="329">
        <v>0</v>
      </c>
      <c r="BA2209" s="329">
        <v>0</v>
      </c>
      <c r="BB2209" s="329">
        <v>0</v>
      </c>
      <c r="BC2209" s="329">
        <v>0</v>
      </c>
      <c r="BD2209" s="329">
        <v>0</v>
      </c>
      <c r="BE2209" s="329">
        <v>0</v>
      </c>
      <c r="BF2209" s="329">
        <v>0</v>
      </c>
      <c r="BG2209" s="329">
        <v>0</v>
      </c>
      <c r="BH2209" s="329">
        <v>0</v>
      </c>
      <c r="BI2209" s="329">
        <v>0</v>
      </c>
      <c r="BJ2209" s="329">
        <v>0</v>
      </c>
      <c r="BK2209" s="329">
        <v>0</v>
      </c>
      <c r="BL2209" s="329">
        <v>0</v>
      </c>
      <c r="BM2209" s="41"/>
      <c r="BN2209" s="122">
        <v>5.1259615000000001E-5</v>
      </c>
      <c r="BO2209" s="122">
        <v>1.3324644E-5</v>
      </c>
      <c r="BP2209" s="122">
        <v>2.0248793999999999E-5</v>
      </c>
      <c r="BQ2209" s="122">
        <v>3.3220699000000001E-12</v>
      </c>
      <c r="BR2209" s="122">
        <v>9.7873067999999996E-6</v>
      </c>
      <c r="BS2209" s="122">
        <v>1.5940044999999999E-6</v>
      </c>
      <c r="BT2209" s="111">
        <v>0</v>
      </c>
      <c r="BU2209" s="122">
        <v>2.4193557999999998E-6</v>
      </c>
      <c r="BV2209" s="111">
        <v>0</v>
      </c>
      <c r="BW2209" s="122">
        <v>1.9381440000000001E-10</v>
      </c>
      <c r="BX2209" s="111">
        <v>0</v>
      </c>
      <c r="BY2209" s="111">
        <v>0</v>
      </c>
      <c r="BZ2209" s="111">
        <v>0</v>
      </c>
      <c r="CA2209" s="122">
        <v>3.8853126999999998E-6</v>
      </c>
      <c r="CB2209" s="111">
        <v>0</v>
      </c>
      <c r="CC2209" s="111">
        <v>0</v>
      </c>
      <c r="CD2209" s="111">
        <v>0</v>
      </c>
      <c r="CE2209" s="137"/>
      <c r="CF2209" s="136"/>
      <c r="CG2209" s="76" t="s">
        <v>6885</v>
      </c>
    </row>
    <row r="2210" spans="1:85" ht="14.5" customHeight="1">
      <c r="A2210" s="41" t="s">
        <v>7103</v>
      </c>
      <c r="B2210" s="119" t="s">
        <v>6888</v>
      </c>
      <c r="C2210" s="120" t="str">
        <f t="shared" si="788"/>
        <v>M.020.20.111</v>
      </c>
      <c r="D2210" s="135" t="s">
        <v>7101</v>
      </c>
      <c r="E2210" s="119" t="s">
        <v>6570</v>
      </c>
      <c r="F2210" s="118" t="str">
        <f t="shared" si="789"/>
        <v>Apple syrup</v>
      </c>
      <c r="G2210" s="118">
        <f t="shared" si="790"/>
        <v>0.20648108714552899</v>
      </c>
      <c r="H2210" s="118">
        <f t="shared" si="791"/>
        <v>4.3843721413799998E-3</v>
      </c>
      <c r="I2210" s="118">
        <f t="shared" si="792"/>
        <v>4.6036425004148999E-2</v>
      </c>
      <c r="J2210" s="326">
        <f t="shared" si="793"/>
        <v>0</v>
      </c>
      <c r="K2210" s="118">
        <v>0.15606028999999999</v>
      </c>
      <c r="L2210" s="118">
        <v>3.9001963000000001E-2</v>
      </c>
      <c r="M2210" s="118">
        <v>7.0344498000000002E-3</v>
      </c>
      <c r="N2210" s="118">
        <v>4.3842461000000001E-3</v>
      </c>
      <c r="O2210" s="118">
        <v>0</v>
      </c>
      <c r="P2210" s="118">
        <v>0</v>
      </c>
      <c r="Q2210" s="330">
        <v>1.2604138000000001E-7</v>
      </c>
      <c r="R2210" s="330">
        <v>1.2204149000000001E-8</v>
      </c>
      <c r="S2210" s="118">
        <v>0</v>
      </c>
      <c r="T2210" s="118">
        <v>0</v>
      </c>
      <c r="U2210" s="118">
        <v>0</v>
      </c>
      <c r="V2210" s="118">
        <v>0</v>
      </c>
      <c r="W2210" s="118">
        <v>0</v>
      </c>
      <c r="X2210" s="118">
        <v>0</v>
      </c>
      <c r="Y2210" s="41"/>
      <c r="Z2210" s="327">
        <f t="shared" si="794"/>
        <v>1.1733856390977442</v>
      </c>
      <c r="AA2210" s="41"/>
      <c r="AB2210" s="111">
        <v>0</v>
      </c>
      <c r="AC2210" s="111">
        <v>0</v>
      </c>
      <c r="AD2210" s="111">
        <v>0</v>
      </c>
      <c r="AE2210" s="111">
        <v>0</v>
      </c>
      <c r="AF2210" s="111">
        <v>0</v>
      </c>
      <c r="AG2210" s="111">
        <v>0</v>
      </c>
      <c r="AH2210" s="111">
        <v>0</v>
      </c>
      <c r="AI2210" s="41"/>
      <c r="AJ2210" s="114">
        <v>3.1966585999999998E-2</v>
      </c>
      <c r="AK2210" s="114">
        <v>3.0815301E-2</v>
      </c>
      <c r="AL2210" s="114">
        <v>1.1512848000000001E-3</v>
      </c>
      <c r="AM2210" s="114">
        <v>0</v>
      </c>
      <c r="AN2210" s="113">
        <f t="shared" si="795"/>
        <v>1.8474401658800001E-6</v>
      </c>
      <c r="AO2210" s="112">
        <f t="shared" si="796"/>
        <v>4.2577100249999998E-9</v>
      </c>
      <c r="AP2210" s="112">
        <f t="shared" si="797"/>
        <v>0</v>
      </c>
      <c r="AQ2210" s="328">
        <v>1.0889019E-6</v>
      </c>
      <c r="AR2210" s="328">
        <v>3.2854797E-9</v>
      </c>
      <c r="AS2210" s="328">
        <v>8.9764E-14</v>
      </c>
      <c r="AT2210" s="329">
        <v>0</v>
      </c>
      <c r="AU2210" s="329">
        <v>0</v>
      </c>
      <c r="AV2210" s="328">
        <v>6.5190588000000003E-10</v>
      </c>
      <c r="AW2210" s="328">
        <v>7.5788636000000005E-7</v>
      </c>
      <c r="AX2210" s="328">
        <v>9.2413031000000006E-11</v>
      </c>
      <c r="AY2210" s="328">
        <v>8.7972752999999998E-10</v>
      </c>
      <c r="AZ2210" s="329">
        <v>0</v>
      </c>
      <c r="BA2210" s="329">
        <v>0</v>
      </c>
      <c r="BB2210" s="329">
        <v>0</v>
      </c>
      <c r="BC2210" s="329">
        <v>0</v>
      </c>
      <c r="BD2210" s="329">
        <v>0</v>
      </c>
      <c r="BE2210" s="329">
        <v>0</v>
      </c>
      <c r="BF2210" s="329">
        <v>0</v>
      </c>
      <c r="BG2210" s="329">
        <v>0</v>
      </c>
      <c r="BH2210" s="329">
        <v>0</v>
      </c>
      <c r="BI2210" s="329">
        <v>0</v>
      </c>
      <c r="BJ2210" s="329">
        <v>0</v>
      </c>
      <c r="BK2210" s="329">
        <v>0</v>
      </c>
      <c r="BL2210" s="329">
        <v>0</v>
      </c>
      <c r="BM2210" s="41"/>
      <c r="BN2210" s="122">
        <v>4.6124941999999998E-5</v>
      </c>
      <c r="BO2210" s="122">
        <v>6.2797326999999998E-6</v>
      </c>
      <c r="BP2210" s="122">
        <v>3.2717104000000003E-5</v>
      </c>
      <c r="BQ2210" s="122">
        <v>1.4295548E-12</v>
      </c>
      <c r="BR2210" s="122">
        <v>4.8581196000000001E-6</v>
      </c>
      <c r="BS2210" s="122">
        <v>4.2203173999999999E-7</v>
      </c>
      <c r="BT2210" s="111">
        <v>0</v>
      </c>
      <c r="BU2210" s="122">
        <v>6.4055335000000003E-7</v>
      </c>
      <c r="BV2210" s="111">
        <v>0</v>
      </c>
      <c r="BW2210" s="122">
        <v>8.3402311999999995E-11</v>
      </c>
      <c r="BX2210" s="111">
        <v>0</v>
      </c>
      <c r="BY2210" s="111">
        <v>0</v>
      </c>
      <c r="BZ2210" s="111">
        <v>0</v>
      </c>
      <c r="CA2210" s="122">
        <v>1.2073158E-6</v>
      </c>
      <c r="CB2210" s="111">
        <v>0</v>
      </c>
      <c r="CC2210" s="111">
        <v>0</v>
      </c>
      <c r="CD2210" s="111">
        <v>0</v>
      </c>
      <c r="CE2210" s="137"/>
      <c r="CF2210" s="136"/>
      <c r="CG2210" s="76" t="s">
        <v>6885</v>
      </c>
    </row>
    <row r="2211" spans="1:85" ht="14.5" customHeight="1">
      <c r="B2211" s="119" t="s">
        <v>6888</v>
      </c>
      <c r="C2211" s="133" t="s">
        <v>7099</v>
      </c>
      <c r="D2211" s="133" t="s">
        <v>7078</v>
      </c>
      <c r="G2211" s="41"/>
      <c r="H2211" s="41"/>
      <c r="I2211" s="41"/>
      <c r="J2211" s="41"/>
      <c r="K2211" s="41"/>
      <c r="L2211" s="41"/>
      <c r="M2211" s="41"/>
      <c r="N2211" s="41"/>
      <c r="O2211" s="41"/>
      <c r="P2211" s="41"/>
      <c r="Q2211" s="41"/>
      <c r="R2211" s="41"/>
      <c r="S2211" s="41"/>
      <c r="T2211" s="41"/>
      <c r="U2211" s="41"/>
      <c r="V2211" s="41"/>
      <c r="W2211" s="41"/>
      <c r="X2211" s="41"/>
      <c r="Y2211" s="41"/>
      <c r="Z2211" s="41"/>
      <c r="AA2211" s="41"/>
      <c r="AB2211" s="41"/>
      <c r="AC2211" s="41"/>
      <c r="AD2211" s="41"/>
      <c r="AE2211" s="41"/>
      <c r="AF2211" s="41"/>
      <c r="AG2211" s="41"/>
      <c r="AH2211" s="41"/>
      <c r="AI2211" s="41"/>
      <c r="AJ2211" s="41"/>
      <c r="AK2211" s="41"/>
      <c r="AL2211" s="41"/>
      <c r="AM2211" s="41"/>
      <c r="AN2211" s="41"/>
      <c r="AO2211" s="41"/>
      <c r="AP2211" s="41"/>
      <c r="AQ2211" s="41"/>
      <c r="AR2211" s="41"/>
      <c r="AS2211" s="41"/>
      <c r="AT2211" s="41"/>
      <c r="AU2211" s="41"/>
      <c r="AV2211" s="41"/>
      <c r="AW2211" s="41"/>
      <c r="AX2211" s="41"/>
      <c r="AY2211" s="41"/>
      <c r="AZ2211" s="41"/>
      <c r="BA2211" s="41"/>
      <c r="BB2211" s="41"/>
      <c r="BC2211" s="41"/>
      <c r="BD2211" s="41"/>
      <c r="BE2211" s="41"/>
      <c r="BF2211" s="41"/>
      <c r="BG2211" s="41"/>
      <c r="BH2211" s="41"/>
      <c r="BI2211" s="41"/>
      <c r="BJ2211" s="41"/>
      <c r="BK2211" s="41"/>
      <c r="BL2211" s="41"/>
      <c r="BM2211" s="41"/>
      <c r="BN2211" s="41"/>
      <c r="BO2211" s="41"/>
      <c r="BP2211" s="41"/>
      <c r="BQ2211" s="41"/>
      <c r="BR2211" s="41"/>
      <c r="BS2211" s="41"/>
      <c r="BT2211" s="41"/>
      <c r="BU2211" s="41"/>
      <c r="BV2211" s="41"/>
      <c r="BW2211" s="41"/>
      <c r="BX2211" s="41"/>
      <c r="BY2211" s="41"/>
      <c r="BZ2211" s="41"/>
      <c r="CA2211" s="41"/>
      <c r="CB2211" s="41"/>
      <c r="CC2211" s="41"/>
      <c r="CD2211" s="41"/>
      <c r="CE2211" s="130"/>
      <c r="CF2211" s="105"/>
    </row>
    <row r="2212" spans="1:85" ht="14.5" customHeight="1">
      <c r="A2212" s="41" t="s">
        <v>7098</v>
      </c>
      <c r="B2212" s="119" t="s">
        <v>6888</v>
      </c>
      <c r="C2212" s="120" t="str">
        <f t="shared" ref="C2212:C2218" si="798">MID(A2212,1,12)</f>
        <v>M.020.21.101</v>
      </c>
      <c r="D2212" s="135" t="s">
        <v>7078</v>
      </c>
      <c r="E2212" s="119" t="s">
        <v>6570</v>
      </c>
      <c r="F2212" s="118" t="str">
        <f t="shared" ref="F2212:F2218" si="799">MID(A2212, 21,85)</f>
        <v>Butter, salted</v>
      </c>
      <c r="G2212" s="118">
        <f t="shared" ref="G2212:G2218" si="800">H2212+I2212+J2212+K2212</f>
        <v>3.4538404272033958</v>
      </c>
      <c r="H2212" s="118">
        <f t="shared" ref="H2212:H2218" si="801">N2212+O2212+P2212+Q2212</f>
        <v>0.14076593037318</v>
      </c>
      <c r="I2212" s="118">
        <f t="shared" ref="I2212:I2218" si="802">L2212+M2212+R2212</f>
        <v>1.8175391968302159</v>
      </c>
      <c r="J2212" s="326">
        <f t="shared" ref="J2212:J2218" si="803">S2212+IF(T2212="x",0,T2212)+IF(U2212="x",0,U2212)+IF(V2212="x",0,V2212)+W2212+X2212</f>
        <v>0</v>
      </c>
      <c r="K2212" s="118">
        <v>1.4955353</v>
      </c>
      <c r="L2212" s="118">
        <v>1.6445083</v>
      </c>
      <c r="M2212" s="118">
        <v>0.17303086000000001</v>
      </c>
      <c r="N2212" s="118">
        <v>0.14076554999999999</v>
      </c>
      <c r="O2212" s="118">
        <v>0</v>
      </c>
      <c r="P2212" s="118">
        <v>0</v>
      </c>
      <c r="Q2212" s="330">
        <v>3.8037318000000001E-7</v>
      </c>
      <c r="R2212" s="330">
        <v>3.6830216000000002E-8</v>
      </c>
      <c r="S2212" s="118">
        <v>0</v>
      </c>
      <c r="T2212" s="118">
        <v>0</v>
      </c>
      <c r="U2212" s="118">
        <v>0</v>
      </c>
      <c r="V2212" s="118">
        <v>0</v>
      </c>
      <c r="W2212" s="118">
        <v>0</v>
      </c>
      <c r="X2212" s="118">
        <v>0</v>
      </c>
      <c r="Y2212" s="41"/>
      <c r="Z2212" s="327">
        <f t="shared" ref="Z2212:Z2218" si="804">K2212/0.133</f>
        <v>11.244626315789473</v>
      </c>
      <c r="AA2212" s="41"/>
      <c r="AB2212" s="111">
        <v>0</v>
      </c>
      <c r="AC2212" s="111">
        <v>0</v>
      </c>
      <c r="AD2212" s="111">
        <v>0</v>
      </c>
      <c r="AE2212" s="111">
        <v>0</v>
      </c>
      <c r="AF2212" s="111">
        <v>0</v>
      </c>
      <c r="AG2212" s="111">
        <v>0</v>
      </c>
      <c r="AH2212" s="111">
        <v>0</v>
      </c>
      <c r="AI2212" s="41"/>
      <c r="AJ2212" s="114">
        <v>0.71831378000000001</v>
      </c>
      <c r="AK2212" s="114">
        <v>0.69911626999999998</v>
      </c>
      <c r="AL2212" s="114">
        <v>1.9197502000000002E-2</v>
      </c>
      <c r="AM2212" s="114">
        <v>0</v>
      </c>
      <c r="AN2212" s="113">
        <f t="shared" ref="AN2212:AN2218" si="805">AQ2212+AT2212+AU2212+AV2212+AW2212+BE2212+BF2212+BJ2212</f>
        <v>4.1913445825000001E-5</v>
      </c>
      <c r="AO2212" s="112">
        <f t="shared" ref="AO2212:AO2218" si="806">AR2212+AS2212+AX2212+AY2212+AZ2212+BA2212+BB2212+BC2212+BD2212+BG2212+BK2212+BL2212</f>
        <v>7.099667911392E-8</v>
      </c>
      <c r="AP2212" s="112">
        <f t="shared" ref="AP2212:AP2218" si="807">BH2212+BI2212</f>
        <v>0</v>
      </c>
      <c r="AQ2212" s="328">
        <v>1.0435013E-5</v>
      </c>
      <c r="AR2212" s="328">
        <v>3.1484953999999999E-8</v>
      </c>
      <c r="AS2212" s="328">
        <v>8.6021392000000003E-13</v>
      </c>
      <c r="AT2212" s="329">
        <v>0</v>
      </c>
      <c r="AU2212" s="329">
        <v>0</v>
      </c>
      <c r="AV2212" s="328">
        <v>2.0930825000000001E-8</v>
      </c>
      <c r="AW2212" s="328">
        <v>3.1457502E-5</v>
      </c>
      <c r="AX2212" s="328">
        <v>2.9671168999999998E-9</v>
      </c>
      <c r="AY2212" s="328">
        <v>3.6543747999999999E-8</v>
      </c>
      <c r="AZ2212" s="329">
        <v>0</v>
      </c>
      <c r="BA2212" s="329">
        <v>0</v>
      </c>
      <c r="BB2212" s="329">
        <v>0</v>
      </c>
      <c r="BC2212" s="329">
        <v>0</v>
      </c>
      <c r="BD2212" s="329">
        <v>0</v>
      </c>
      <c r="BE2212" s="329">
        <v>0</v>
      </c>
      <c r="BF2212" s="329">
        <v>0</v>
      </c>
      <c r="BG2212" s="329">
        <v>0</v>
      </c>
      <c r="BH2212" s="329">
        <v>0</v>
      </c>
      <c r="BI2212" s="329">
        <v>0</v>
      </c>
      <c r="BJ2212" s="329">
        <v>0</v>
      </c>
      <c r="BK2212" s="329">
        <v>0</v>
      </c>
      <c r="BL2212" s="329">
        <v>0</v>
      </c>
      <c r="BM2212" s="41"/>
      <c r="BN2212" s="111">
        <v>8.5206512E-4</v>
      </c>
      <c r="BO2212" s="111">
        <v>2.5883463999999999E-4</v>
      </c>
      <c r="BP2212" s="111">
        <v>3.1353001999999999E-4</v>
      </c>
      <c r="BQ2212" s="122">
        <v>4.3141731000000002E-12</v>
      </c>
      <c r="BR2212" s="111">
        <v>2.0310649000000001E-4</v>
      </c>
      <c r="BS2212" s="122">
        <v>1.3550227E-5</v>
      </c>
      <c r="BT2212" s="111">
        <v>0</v>
      </c>
      <c r="BU2212" s="122">
        <v>2.0566328E-5</v>
      </c>
      <c r="BV2212" s="111">
        <v>0</v>
      </c>
      <c r="BW2212" s="122">
        <v>2.5169515000000002E-10</v>
      </c>
      <c r="BX2212" s="111">
        <v>0</v>
      </c>
      <c r="BY2212" s="111">
        <v>0</v>
      </c>
      <c r="BZ2212" s="111">
        <v>0</v>
      </c>
      <c r="CA2212" s="122">
        <v>4.2477154000000001E-5</v>
      </c>
      <c r="CB2212" s="111">
        <v>0</v>
      </c>
      <c r="CC2212" s="111">
        <v>0</v>
      </c>
      <c r="CD2212" s="111">
        <v>0</v>
      </c>
      <c r="CE2212" s="137"/>
      <c r="CF2212" s="136"/>
      <c r="CG2212" s="76" t="s">
        <v>6885</v>
      </c>
    </row>
    <row r="2213" spans="1:85" ht="14.5" customHeight="1">
      <c r="A2213" s="41" t="s">
        <v>7095</v>
      </c>
      <c r="B2213" s="119" t="s">
        <v>6888</v>
      </c>
      <c r="C2213" s="120" t="str">
        <f t="shared" si="798"/>
        <v>M.020.21.102</v>
      </c>
      <c r="D2213" s="135" t="s">
        <v>7078</v>
      </c>
      <c r="E2213" s="119" t="s">
        <v>6570</v>
      </c>
      <c r="F2213" s="118" t="str">
        <f t="shared" si="799"/>
        <v>Butter, unsalted</v>
      </c>
      <c r="G2213" s="118">
        <f t="shared" si="800"/>
        <v>3.4537017171996118</v>
      </c>
      <c r="H2213" s="118">
        <f t="shared" si="801"/>
        <v>0.14076590036973</v>
      </c>
      <c r="I2213" s="118">
        <f t="shared" si="802"/>
        <v>1.817499516829882</v>
      </c>
      <c r="J2213" s="326">
        <f t="shared" si="803"/>
        <v>0</v>
      </c>
      <c r="K2213" s="118">
        <v>1.4954362999999999</v>
      </c>
      <c r="L2213" s="118">
        <v>1.6444687</v>
      </c>
      <c r="M2213" s="118">
        <v>0.17303078</v>
      </c>
      <c r="N2213" s="118">
        <v>0.14076552000000001</v>
      </c>
      <c r="O2213" s="118">
        <v>0</v>
      </c>
      <c r="P2213" s="118">
        <v>0</v>
      </c>
      <c r="Q2213" s="330">
        <v>3.8036972999999998E-7</v>
      </c>
      <c r="R2213" s="330">
        <v>3.6829882000000002E-8</v>
      </c>
      <c r="S2213" s="118">
        <v>0</v>
      </c>
      <c r="T2213" s="118">
        <v>0</v>
      </c>
      <c r="U2213" s="118">
        <v>0</v>
      </c>
      <c r="V2213" s="118">
        <v>0</v>
      </c>
      <c r="W2213" s="118">
        <v>0</v>
      </c>
      <c r="X2213" s="118">
        <v>0</v>
      </c>
      <c r="Y2213" s="41"/>
      <c r="Z2213" s="327">
        <f t="shared" si="804"/>
        <v>11.243881954887216</v>
      </c>
      <c r="AA2213" s="41"/>
      <c r="AB2213" s="111">
        <v>0</v>
      </c>
      <c r="AC2213" s="111">
        <v>0</v>
      </c>
      <c r="AD2213" s="111">
        <v>0</v>
      </c>
      <c r="AE2213" s="111">
        <v>0</v>
      </c>
      <c r="AF2213" s="111">
        <v>0</v>
      </c>
      <c r="AG2213" s="111">
        <v>0</v>
      </c>
      <c r="AH2213" s="111">
        <v>0</v>
      </c>
      <c r="AI2213" s="41"/>
      <c r="AJ2213" s="114">
        <v>0.71828946000000005</v>
      </c>
      <c r="AK2213" s="114">
        <v>0.69909275000000004</v>
      </c>
      <c r="AL2213" s="114">
        <v>1.9196711000000002E-2</v>
      </c>
      <c r="AM2213" s="114">
        <v>0</v>
      </c>
      <c r="AN2213" s="113">
        <f t="shared" si="805"/>
        <v>4.1912034820999994E-5</v>
      </c>
      <c r="AO2213" s="112">
        <f t="shared" si="806"/>
        <v>7.0993754556940006E-8</v>
      </c>
      <c r="AP2213" s="112">
        <f t="shared" si="807"/>
        <v>0</v>
      </c>
      <c r="AQ2213" s="328">
        <v>1.0434322E-5</v>
      </c>
      <c r="AR2213" s="328">
        <v>3.1482868000000002E-8</v>
      </c>
      <c r="AS2213" s="328">
        <v>8.6015694000000001E-13</v>
      </c>
      <c r="AT2213" s="329">
        <v>0</v>
      </c>
      <c r="AU2213" s="329">
        <v>0</v>
      </c>
      <c r="AV2213" s="328">
        <v>2.0930821E-8</v>
      </c>
      <c r="AW2213" s="328">
        <v>3.1456781999999997E-5</v>
      </c>
      <c r="AX2213" s="328">
        <v>2.9671164000000001E-9</v>
      </c>
      <c r="AY2213" s="328">
        <v>3.6542910000000003E-8</v>
      </c>
      <c r="AZ2213" s="329">
        <v>0</v>
      </c>
      <c r="BA2213" s="329">
        <v>0</v>
      </c>
      <c r="BB2213" s="329">
        <v>0</v>
      </c>
      <c r="BC2213" s="329">
        <v>0</v>
      </c>
      <c r="BD2213" s="329">
        <v>0</v>
      </c>
      <c r="BE2213" s="329">
        <v>0</v>
      </c>
      <c r="BF2213" s="329">
        <v>0</v>
      </c>
      <c r="BG2213" s="329">
        <v>0</v>
      </c>
      <c r="BH2213" s="329">
        <v>0</v>
      </c>
      <c r="BI2213" s="329">
        <v>0</v>
      </c>
      <c r="BJ2213" s="329">
        <v>0</v>
      </c>
      <c r="BK2213" s="329">
        <v>0</v>
      </c>
      <c r="BL2213" s="329">
        <v>0</v>
      </c>
      <c r="BM2213" s="41"/>
      <c r="BN2213" s="111">
        <v>8.5203343E-4</v>
      </c>
      <c r="BO2213" s="111">
        <v>2.5882887E-4</v>
      </c>
      <c r="BP2213" s="111">
        <v>3.1350924999999999E-4</v>
      </c>
      <c r="BQ2213" s="122">
        <v>4.3141340000000002E-12</v>
      </c>
      <c r="BR2213" s="111">
        <v>2.0310173999999999E-4</v>
      </c>
      <c r="BS2213" s="122">
        <v>1.3550224E-5</v>
      </c>
      <c r="BT2213" s="111">
        <v>0</v>
      </c>
      <c r="BU2213" s="122">
        <v>2.0566323999999999E-5</v>
      </c>
      <c r="BV2213" s="111">
        <v>0</v>
      </c>
      <c r="BW2213" s="122">
        <v>2.5169286000000001E-10</v>
      </c>
      <c r="BX2213" s="111">
        <v>0</v>
      </c>
      <c r="BY2213" s="111">
        <v>0</v>
      </c>
      <c r="BZ2213" s="111">
        <v>0</v>
      </c>
      <c r="CA2213" s="122">
        <v>4.2476774000000002E-5</v>
      </c>
      <c r="CB2213" s="111">
        <v>0</v>
      </c>
      <c r="CC2213" s="111">
        <v>0</v>
      </c>
      <c r="CD2213" s="111">
        <v>0</v>
      </c>
      <c r="CE2213" s="137"/>
      <c r="CF2213" s="136"/>
      <c r="CG2213" s="76" t="s">
        <v>6885</v>
      </c>
    </row>
    <row r="2214" spans="1:85" ht="14.5" customHeight="1">
      <c r="A2214" s="41" t="s">
        <v>7092</v>
      </c>
      <c r="B2214" s="119" t="s">
        <v>6888</v>
      </c>
      <c r="C2214" s="120" t="str">
        <f t="shared" si="798"/>
        <v>M.020.21.103</v>
      </c>
      <c r="D2214" s="135" t="s">
        <v>7078</v>
      </c>
      <c r="E2214" s="119" t="s">
        <v>6570</v>
      </c>
      <c r="F2214" s="118" t="str">
        <f t="shared" si="799"/>
        <v>Frying fat</v>
      </c>
      <c r="G2214" s="118">
        <f t="shared" si="800"/>
        <v>0.94321717149305107</v>
      </c>
      <c r="H2214" s="118">
        <f t="shared" si="801"/>
        <v>6.0975928747080001E-2</v>
      </c>
      <c r="I2214" s="118">
        <f t="shared" si="802"/>
        <v>0.29319470274597098</v>
      </c>
      <c r="J2214" s="326">
        <f t="shared" si="803"/>
        <v>0</v>
      </c>
      <c r="K2214" s="118">
        <v>0.58904654000000001</v>
      </c>
      <c r="L2214" s="118">
        <v>0.21276825999999999</v>
      </c>
      <c r="M2214" s="118">
        <v>8.042639E-2</v>
      </c>
      <c r="N2214" s="118">
        <v>6.0975384000000001E-2</v>
      </c>
      <c r="O2214" s="118">
        <v>0</v>
      </c>
      <c r="P2214" s="118">
        <v>0</v>
      </c>
      <c r="Q2214" s="330">
        <v>5.4474708000000005E-7</v>
      </c>
      <c r="R2214" s="330">
        <v>5.2745971000000002E-8</v>
      </c>
      <c r="S2214" s="118">
        <v>0</v>
      </c>
      <c r="T2214" s="118">
        <v>0</v>
      </c>
      <c r="U2214" s="118">
        <v>0</v>
      </c>
      <c r="V2214" s="118">
        <v>0</v>
      </c>
      <c r="W2214" s="118">
        <v>0</v>
      </c>
      <c r="X2214" s="118">
        <v>0</v>
      </c>
      <c r="Y2214" s="41"/>
      <c r="Z2214" s="327">
        <f t="shared" si="804"/>
        <v>4.4289213533834584</v>
      </c>
      <c r="AA2214" s="41"/>
      <c r="AB2214" s="111">
        <v>0</v>
      </c>
      <c r="AC2214" s="111">
        <v>0</v>
      </c>
      <c r="AD2214" s="111">
        <v>0</v>
      </c>
      <c r="AE2214" s="111">
        <v>0</v>
      </c>
      <c r="AF2214" s="111">
        <v>0</v>
      </c>
      <c r="AG2214" s="111">
        <v>0</v>
      </c>
      <c r="AH2214" s="111">
        <v>0</v>
      </c>
      <c r="AI2214" s="41"/>
      <c r="AJ2214" s="114">
        <v>0.14978311999999999</v>
      </c>
      <c r="AK2214" s="114">
        <v>0.14465964000000001</v>
      </c>
      <c r="AL2214" s="114">
        <v>5.1234834E-3</v>
      </c>
      <c r="AM2214" s="114">
        <v>0</v>
      </c>
      <c r="AN2214" s="113">
        <f t="shared" si="805"/>
        <v>8.6726403012999989E-6</v>
      </c>
      <c r="AO2214" s="112">
        <f t="shared" si="806"/>
        <v>1.8947793812480001E-8</v>
      </c>
      <c r="AP2214" s="112">
        <f t="shared" si="807"/>
        <v>0</v>
      </c>
      <c r="AQ2214" s="328">
        <v>4.1100389999999996E-6</v>
      </c>
      <c r="AR2214" s="328">
        <v>1.240098E-8</v>
      </c>
      <c r="AS2214" s="328">
        <v>3.3881248000000001E-13</v>
      </c>
      <c r="AT2214" s="329">
        <v>0</v>
      </c>
      <c r="AU2214" s="329">
        <v>0</v>
      </c>
      <c r="AV2214" s="328">
        <v>9.0666012999999997E-9</v>
      </c>
      <c r="AW2214" s="328">
        <v>4.5535346999999998E-6</v>
      </c>
      <c r="AX2214" s="328">
        <v>1.2852655000000001E-9</v>
      </c>
      <c r="AY2214" s="328">
        <v>5.2612094999999997E-9</v>
      </c>
      <c r="AZ2214" s="329">
        <v>0</v>
      </c>
      <c r="BA2214" s="329">
        <v>0</v>
      </c>
      <c r="BB2214" s="329">
        <v>0</v>
      </c>
      <c r="BC2214" s="329">
        <v>0</v>
      </c>
      <c r="BD2214" s="329">
        <v>0</v>
      </c>
      <c r="BE2214" s="329">
        <v>0</v>
      </c>
      <c r="BF2214" s="329">
        <v>0</v>
      </c>
      <c r="BG2214" s="329">
        <v>0</v>
      </c>
      <c r="BH2214" s="329">
        <v>0</v>
      </c>
      <c r="BI2214" s="329">
        <v>0</v>
      </c>
      <c r="BJ2214" s="329">
        <v>0</v>
      </c>
      <c r="BK2214" s="329">
        <v>0</v>
      </c>
      <c r="BL2214" s="329">
        <v>0</v>
      </c>
      <c r="BM2214" s="41"/>
      <c r="BN2214" s="111">
        <v>2.1915682E-4</v>
      </c>
      <c r="BO2214" s="122">
        <v>3.9257341E-5</v>
      </c>
      <c r="BP2214" s="111">
        <v>1.2349008E-4</v>
      </c>
      <c r="BQ2214" s="122">
        <v>6.1784935000000003E-12</v>
      </c>
      <c r="BR2214" s="122">
        <v>2.7960657000000001E-5</v>
      </c>
      <c r="BS2214" s="122">
        <v>5.8695489000000002E-6</v>
      </c>
      <c r="BT2214" s="111">
        <v>0</v>
      </c>
      <c r="BU2214" s="122">
        <v>8.9087120999999994E-6</v>
      </c>
      <c r="BV2214" s="111">
        <v>0</v>
      </c>
      <c r="BW2214" s="122">
        <v>3.6046231000000002E-10</v>
      </c>
      <c r="BX2214" s="111">
        <v>0</v>
      </c>
      <c r="BY2214" s="111">
        <v>0</v>
      </c>
      <c r="BZ2214" s="111">
        <v>0</v>
      </c>
      <c r="CA2214" s="122">
        <v>1.3670117E-5</v>
      </c>
      <c r="CB2214" s="111">
        <v>0</v>
      </c>
      <c r="CC2214" s="111">
        <v>0</v>
      </c>
      <c r="CD2214" s="111">
        <v>0</v>
      </c>
      <c r="CE2214" s="137"/>
      <c r="CF2214" s="136"/>
      <c r="CG2214" s="76" t="s">
        <v>6885</v>
      </c>
    </row>
    <row r="2215" spans="1:85" ht="14.5" customHeight="1">
      <c r="A2215" s="41" t="s">
        <v>7089</v>
      </c>
      <c r="B2215" s="119" t="s">
        <v>6888</v>
      </c>
      <c r="C2215" s="120" t="str">
        <f t="shared" si="798"/>
        <v>M.020.21.104</v>
      </c>
      <c r="D2215" s="135" t="s">
        <v>7078</v>
      </c>
      <c r="E2215" s="119" t="s">
        <v>6570</v>
      </c>
      <c r="F2215" s="118" t="str">
        <f t="shared" si="799"/>
        <v>Halvarine</v>
      </c>
      <c r="G2215" s="118">
        <f t="shared" si="800"/>
        <v>0.42443228811463002</v>
      </c>
      <c r="H2215" s="118">
        <f t="shared" si="801"/>
        <v>2.3512805741039998E-2</v>
      </c>
      <c r="I2215" s="118">
        <f t="shared" si="802"/>
        <v>0.11372974237358999</v>
      </c>
      <c r="J2215" s="326">
        <f t="shared" si="803"/>
        <v>0</v>
      </c>
      <c r="K2215" s="118">
        <v>0.28718974000000003</v>
      </c>
      <c r="L2215" s="118">
        <v>8.2562767999999995E-2</v>
      </c>
      <c r="M2215" s="118">
        <v>3.1166953000000001E-2</v>
      </c>
      <c r="N2215" s="118">
        <v>2.3512584999999999E-2</v>
      </c>
      <c r="O2215" s="118">
        <v>0</v>
      </c>
      <c r="P2215" s="118">
        <v>0</v>
      </c>
      <c r="Q2215" s="330">
        <v>2.2074103999999999E-7</v>
      </c>
      <c r="R2215" s="330">
        <v>2.1373589999999998E-8</v>
      </c>
      <c r="S2215" s="118">
        <v>0</v>
      </c>
      <c r="T2215" s="118">
        <v>0</v>
      </c>
      <c r="U2215" s="118">
        <v>0</v>
      </c>
      <c r="V2215" s="118">
        <v>0</v>
      </c>
      <c r="W2215" s="118">
        <v>0</v>
      </c>
      <c r="X2215" s="118">
        <v>0</v>
      </c>
      <c r="Y2215" s="41"/>
      <c r="Z2215" s="327">
        <f t="shared" si="804"/>
        <v>2.1593213533834588</v>
      </c>
      <c r="AA2215" s="41"/>
      <c r="AB2215" s="111">
        <v>0</v>
      </c>
      <c r="AC2215" s="111">
        <v>0</v>
      </c>
      <c r="AD2215" s="111">
        <v>0</v>
      </c>
      <c r="AE2215" s="111">
        <v>0</v>
      </c>
      <c r="AF2215" s="111">
        <v>0</v>
      </c>
      <c r="AG2215" s="111">
        <v>0</v>
      </c>
      <c r="AH2215" s="111">
        <v>0</v>
      </c>
      <c r="AI2215" s="41"/>
      <c r="AJ2215" s="114">
        <v>6.5247867000000001E-2</v>
      </c>
      <c r="AK2215" s="114">
        <v>6.2927406000000005E-2</v>
      </c>
      <c r="AL2215" s="114">
        <v>2.3204613999999999E-3</v>
      </c>
      <c r="AM2215" s="114">
        <v>0</v>
      </c>
      <c r="AN2215" s="113">
        <f t="shared" si="805"/>
        <v>3.7726262524000003E-6</v>
      </c>
      <c r="AO2215" s="112">
        <f t="shared" si="806"/>
        <v>8.581587898080001E-9</v>
      </c>
      <c r="AP2215" s="112">
        <f t="shared" si="807"/>
        <v>0</v>
      </c>
      <c r="AQ2215" s="328">
        <v>2.0038502000000002E-6</v>
      </c>
      <c r="AR2215" s="328">
        <v>6.0460998000000004E-9</v>
      </c>
      <c r="AS2215" s="328">
        <v>1.6518807999999999E-13</v>
      </c>
      <c r="AT2215" s="329">
        <v>0</v>
      </c>
      <c r="AU2215" s="329">
        <v>0</v>
      </c>
      <c r="AV2215" s="328">
        <v>3.4961524000000001E-9</v>
      </c>
      <c r="AW2215" s="328">
        <v>1.7652799E-6</v>
      </c>
      <c r="AX2215" s="328">
        <v>4.9560840999999996E-10</v>
      </c>
      <c r="AY2215" s="328">
        <v>2.0397145E-9</v>
      </c>
      <c r="AZ2215" s="329">
        <v>0</v>
      </c>
      <c r="BA2215" s="329">
        <v>0</v>
      </c>
      <c r="BB2215" s="329">
        <v>0</v>
      </c>
      <c r="BC2215" s="329">
        <v>0</v>
      </c>
      <c r="BD2215" s="329">
        <v>0</v>
      </c>
      <c r="BE2215" s="329">
        <v>0</v>
      </c>
      <c r="BF2215" s="329">
        <v>0</v>
      </c>
      <c r="BG2215" s="329">
        <v>0</v>
      </c>
      <c r="BH2215" s="329">
        <v>0</v>
      </c>
      <c r="BI2215" s="329">
        <v>0</v>
      </c>
      <c r="BJ2215" s="329">
        <v>0</v>
      </c>
      <c r="BK2215" s="329">
        <v>0</v>
      </c>
      <c r="BL2215" s="329">
        <v>0</v>
      </c>
      <c r="BM2215" s="41"/>
      <c r="BN2215" s="122">
        <v>9.7240050999999997E-5</v>
      </c>
      <c r="BO2215" s="122">
        <v>1.5213437E-5</v>
      </c>
      <c r="BP2215" s="122">
        <v>6.0207609000000001E-5</v>
      </c>
      <c r="BQ2215" s="122">
        <v>2.5036336E-12</v>
      </c>
      <c r="BR2215" s="122">
        <v>1.0844039E-5</v>
      </c>
      <c r="BS2215" s="122">
        <v>2.2633439999999999E-6</v>
      </c>
      <c r="BT2215" s="111">
        <v>0</v>
      </c>
      <c r="BU2215" s="122">
        <v>3.4352691000000001E-6</v>
      </c>
      <c r="BV2215" s="111">
        <v>0</v>
      </c>
      <c r="BW2215" s="122">
        <v>1.4606562999999999E-10</v>
      </c>
      <c r="BX2215" s="111">
        <v>0</v>
      </c>
      <c r="BY2215" s="111">
        <v>0</v>
      </c>
      <c r="BZ2215" s="111">
        <v>0</v>
      </c>
      <c r="CA2215" s="122">
        <v>5.2762049E-6</v>
      </c>
      <c r="CB2215" s="111">
        <v>0</v>
      </c>
      <c r="CC2215" s="111">
        <v>0</v>
      </c>
      <c r="CD2215" s="111">
        <v>0</v>
      </c>
      <c r="CE2215" s="137"/>
      <c r="CF2215" s="136"/>
      <c r="CG2215" s="76" t="s">
        <v>6885</v>
      </c>
    </row>
    <row r="2216" spans="1:85" ht="14.5" customHeight="1">
      <c r="A2216" s="41" t="s">
        <v>7086</v>
      </c>
      <c r="B2216" s="119" t="s">
        <v>6888</v>
      </c>
      <c r="C2216" s="120" t="str">
        <f t="shared" si="798"/>
        <v>M.020.21.105</v>
      </c>
      <c r="D2216" s="135" t="s">
        <v>7078</v>
      </c>
      <c r="E2216" s="119" t="s">
        <v>6570</v>
      </c>
      <c r="F2216" s="118" t="str">
        <f t="shared" si="799"/>
        <v>Margarine</v>
      </c>
      <c r="G2216" s="118">
        <f t="shared" si="800"/>
        <v>0.83340167068386206</v>
      </c>
      <c r="H2216" s="118">
        <f t="shared" si="801"/>
        <v>4.1231915278599998E-2</v>
      </c>
      <c r="I2216" s="118">
        <f t="shared" si="802"/>
        <v>0.20281089540526198</v>
      </c>
      <c r="J2216" s="326">
        <f t="shared" si="803"/>
        <v>0</v>
      </c>
      <c r="K2216" s="118">
        <v>0.58935886000000004</v>
      </c>
      <c r="L2216" s="118">
        <v>0.14727515999999999</v>
      </c>
      <c r="M2216" s="118">
        <v>5.5535691999999998E-2</v>
      </c>
      <c r="N2216" s="118">
        <v>4.1231467000000001E-2</v>
      </c>
      <c r="O2216" s="118">
        <v>0</v>
      </c>
      <c r="P2216" s="118">
        <v>0</v>
      </c>
      <c r="Q2216" s="330">
        <v>4.4827859999999999E-7</v>
      </c>
      <c r="R2216" s="330">
        <v>4.3405262000000001E-8</v>
      </c>
      <c r="S2216" s="118">
        <v>0</v>
      </c>
      <c r="T2216" s="118">
        <v>0</v>
      </c>
      <c r="U2216" s="118">
        <v>0</v>
      </c>
      <c r="V2216" s="118">
        <v>0</v>
      </c>
      <c r="W2216" s="118">
        <v>0</v>
      </c>
      <c r="X2216" s="118">
        <v>0</v>
      </c>
      <c r="Y2216" s="41"/>
      <c r="Z2216" s="327">
        <f t="shared" si="804"/>
        <v>4.4312696240601506</v>
      </c>
      <c r="AA2216" s="41"/>
      <c r="AB2216" s="111">
        <v>0</v>
      </c>
      <c r="AC2216" s="111">
        <v>0</v>
      </c>
      <c r="AD2216" s="111">
        <v>0</v>
      </c>
      <c r="AE2216" s="111">
        <v>0</v>
      </c>
      <c r="AF2216" s="111">
        <v>0</v>
      </c>
      <c r="AG2216" s="111">
        <v>0</v>
      </c>
      <c r="AH2216" s="111">
        <v>0</v>
      </c>
      <c r="AI2216" s="41"/>
      <c r="AJ2216" s="114">
        <v>0.1256553</v>
      </c>
      <c r="AK2216" s="114">
        <v>0.12108376</v>
      </c>
      <c r="AL2216" s="114">
        <v>4.5715364000000003E-3</v>
      </c>
      <c r="AM2216" s="114">
        <v>0</v>
      </c>
      <c r="AN2216" s="113">
        <f t="shared" si="805"/>
        <v>7.2592184226999999E-6</v>
      </c>
      <c r="AO2216" s="112">
        <f t="shared" si="806"/>
        <v>1.6906569542120001E-8</v>
      </c>
      <c r="AP2216" s="112">
        <f t="shared" si="807"/>
        <v>0</v>
      </c>
      <c r="AQ2216" s="328">
        <v>4.1122182000000002E-6</v>
      </c>
      <c r="AR2216" s="328">
        <v>1.2407555E-8</v>
      </c>
      <c r="AS2216" s="328">
        <v>3.3899212000000002E-13</v>
      </c>
      <c r="AT2216" s="329">
        <v>0</v>
      </c>
      <c r="AU2216" s="329">
        <v>0</v>
      </c>
      <c r="AV2216" s="328">
        <v>6.1308227000000002E-9</v>
      </c>
      <c r="AW2216" s="328">
        <v>3.1408693999999998E-6</v>
      </c>
      <c r="AX2216" s="328">
        <v>8.6909464999999998E-10</v>
      </c>
      <c r="AY2216" s="328">
        <v>3.6295809000000001E-9</v>
      </c>
      <c r="AZ2216" s="329">
        <v>0</v>
      </c>
      <c r="BA2216" s="329">
        <v>0</v>
      </c>
      <c r="BB2216" s="329">
        <v>0</v>
      </c>
      <c r="BC2216" s="329">
        <v>0</v>
      </c>
      <c r="BD2216" s="329">
        <v>0</v>
      </c>
      <c r="BE2216" s="329">
        <v>0</v>
      </c>
      <c r="BF2216" s="329">
        <v>0</v>
      </c>
      <c r="BG2216" s="329">
        <v>0</v>
      </c>
      <c r="BH2216" s="329">
        <v>0</v>
      </c>
      <c r="BI2216" s="329">
        <v>0</v>
      </c>
      <c r="BJ2216" s="329">
        <v>0</v>
      </c>
      <c r="BK2216" s="329">
        <v>0</v>
      </c>
      <c r="BL2216" s="329">
        <v>0</v>
      </c>
      <c r="BM2216" s="41"/>
      <c r="BN2216" s="111">
        <v>1.8918229000000001E-4</v>
      </c>
      <c r="BO2216" s="122">
        <v>2.7041861999999999E-5</v>
      </c>
      <c r="BP2216" s="111">
        <v>1.2355554999999999E-4</v>
      </c>
      <c r="BQ2216" s="122">
        <v>5.0843528999999999E-12</v>
      </c>
      <c r="BR2216" s="122">
        <v>1.9315614E-5</v>
      </c>
      <c r="BS2216" s="122">
        <v>3.9689804999999996E-6</v>
      </c>
      <c r="BT2216" s="111">
        <v>0</v>
      </c>
      <c r="BU2216" s="122">
        <v>6.0240583000000004E-6</v>
      </c>
      <c r="BV2216" s="111">
        <v>0</v>
      </c>
      <c r="BW2216" s="122">
        <v>2.9662855999999998E-10</v>
      </c>
      <c r="BX2216" s="111">
        <v>0</v>
      </c>
      <c r="BY2216" s="111">
        <v>0</v>
      </c>
      <c r="BZ2216" s="111">
        <v>0</v>
      </c>
      <c r="CA2216" s="122">
        <v>9.2759171000000002E-6</v>
      </c>
      <c r="CB2216" s="111">
        <v>0</v>
      </c>
      <c r="CC2216" s="111">
        <v>0</v>
      </c>
      <c r="CD2216" s="111">
        <v>0</v>
      </c>
      <c r="CG2216" s="76" t="s">
        <v>6885</v>
      </c>
    </row>
    <row r="2217" spans="1:85" ht="14.5" customHeight="1">
      <c r="A2217" s="41" t="s">
        <v>7083</v>
      </c>
      <c r="B2217" s="119" t="s">
        <v>6888</v>
      </c>
      <c r="C2217" s="120" t="str">
        <f t="shared" si="798"/>
        <v>M.020.21.106</v>
      </c>
      <c r="D2217" s="135" t="s">
        <v>7078</v>
      </c>
      <c r="E2217" s="119" t="s">
        <v>6570</v>
      </c>
      <c r="F2217" s="118" t="str">
        <f t="shared" si="799"/>
        <v>Oil, olive</v>
      </c>
      <c r="G2217" s="118">
        <f t="shared" si="800"/>
        <v>1.68098836290161</v>
      </c>
      <c r="H2217" s="118">
        <f t="shared" si="801"/>
        <v>0.1166091954796</v>
      </c>
      <c r="I2217" s="118">
        <f t="shared" si="802"/>
        <v>0.70012935742200999</v>
      </c>
      <c r="J2217" s="326">
        <f t="shared" si="803"/>
        <v>0</v>
      </c>
      <c r="K2217" s="118">
        <v>0.86424981000000001</v>
      </c>
      <c r="L2217" s="118">
        <v>0.52898193000000004</v>
      </c>
      <c r="M2217" s="118">
        <v>0.17114720999999999</v>
      </c>
      <c r="N2217" s="118">
        <v>0.11660695</v>
      </c>
      <c r="O2217" s="118">
        <v>0</v>
      </c>
      <c r="P2217" s="118">
        <v>0</v>
      </c>
      <c r="Q2217" s="330">
        <v>2.2454796E-6</v>
      </c>
      <c r="R2217" s="330">
        <v>2.1742201000000001E-7</v>
      </c>
      <c r="S2217" s="118">
        <v>0</v>
      </c>
      <c r="T2217" s="118">
        <v>0</v>
      </c>
      <c r="U2217" s="118">
        <v>0</v>
      </c>
      <c r="V2217" s="118">
        <v>0</v>
      </c>
      <c r="W2217" s="118">
        <v>0</v>
      </c>
      <c r="X2217" s="118">
        <v>0</v>
      </c>
      <c r="Y2217" s="41"/>
      <c r="Z2217" s="327">
        <f t="shared" si="804"/>
        <v>6.4981188721804513</v>
      </c>
      <c r="AA2217" s="41"/>
      <c r="AB2217" s="111">
        <v>0</v>
      </c>
      <c r="AC2217" s="111">
        <v>0</v>
      </c>
      <c r="AD2217" s="111">
        <v>0</v>
      </c>
      <c r="AE2217" s="111">
        <v>0</v>
      </c>
      <c r="AF2217" s="111">
        <v>0</v>
      </c>
      <c r="AG2217" s="111">
        <v>0</v>
      </c>
      <c r="AH2217" s="111">
        <v>0</v>
      </c>
      <c r="AI2217" s="41"/>
      <c r="AJ2217" s="114">
        <v>0.29211165</v>
      </c>
      <c r="AK2217" s="114">
        <v>0.28310806999999999</v>
      </c>
      <c r="AL2217" s="114">
        <v>9.0035778000000007E-3</v>
      </c>
      <c r="AM2217" s="114">
        <v>0</v>
      </c>
      <c r="AN2217" s="113">
        <f t="shared" si="805"/>
        <v>1.6972905915000001E-5</v>
      </c>
      <c r="AO2217" s="112">
        <f t="shared" si="806"/>
        <v>3.3297255606090001E-8</v>
      </c>
      <c r="AP2217" s="112">
        <f t="shared" si="807"/>
        <v>0</v>
      </c>
      <c r="AQ2217" s="328">
        <v>6.0302543000000003E-6</v>
      </c>
      <c r="AR2217" s="328">
        <v>1.8194732999999999E-8</v>
      </c>
      <c r="AS2217" s="328">
        <v>4.9710608999999997E-13</v>
      </c>
      <c r="AT2217" s="329">
        <v>0</v>
      </c>
      <c r="AU2217" s="329">
        <v>0</v>
      </c>
      <c r="AV2217" s="328">
        <v>1.7338615E-8</v>
      </c>
      <c r="AW2217" s="328">
        <v>1.0925313000000001E-5</v>
      </c>
      <c r="AX2217" s="328">
        <v>2.4578915000000001E-9</v>
      </c>
      <c r="AY2217" s="328">
        <v>1.2644134E-8</v>
      </c>
      <c r="AZ2217" s="329">
        <v>0</v>
      </c>
      <c r="BA2217" s="329">
        <v>0</v>
      </c>
      <c r="BB2217" s="329">
        <v>0</v>
      </c>
      <c r="BC2217" s="329">
        <v>0</v>
      </c>
      <c r="BD2217" s="329">
        <v>0</v>
      </c>
      <c r="BE2217" s="329">
        <v>0</v>
      </c>
      <c r="BF2217" s="329">
        <v>0</v>
      </c>
      <c r="BG2217" s="329">
        <v>0</v>
      </c>
      <c r="BH2217" s="329">
        <v>0</v>
      </c>
      <c r="BI2217" s="329">
        <v>0</v>
      </c>
      <c r="BJ2217" s="329">
        <v>0</v>
      </c>
      <c r="BK2217" s="329">
        <v>0</v>
      </c>
      <c r="BL2217" s="329">
        <v>0</v>
      </c>
      <c r="BM2217" s="41"/>
      <c r="BN2217" s="111">
        <v>3.9776537E-4</v>
      </c>
      <c r="BO2217" s="122">
        <v>9.2880825000000002E-5</v>
      </c>
      <c r="BP2217" s="111">
        <v>1.8118480000000001E-4</v>
      </c>
      <c r="BQ2217" s="122">
        <v>2.5468115000000001E-11</v>
      </c>
      <c r="BR2217" s="122">
        <v>6.8138791000000001E-5</v>
      </c>
      <c r="BS2217" s="122">
        <v>1.1224696E-5</v>
      </c>
      <c r="BT2217" s="111">
        <v>0</v>
      </c>
      <c r="BU2217" s="122">
        <v>1.7036674000000001E-5</v>
      </c>
      <c r="BV2217" s="111">
        <v>0</v>
      </c>
      <c r="BW2217" s="122">
        <v>1.4858469E-9</v>
      </c>
      <c r="BX2217" s="111">
        <v>0</v>
      </c>
      <c r="BY2217" s="111">
        <v>0</v>
      </c>
      <c r="BZ2217" s="111">
        <v>0</v>
      </c>
      <c r="CA2217" s="122">
        <v>2.7298082E-5</v>
      </c>
      <c r="CB2217" s="111">
        <v>0</v>
      </c>
      <c r="CC2217" s="111">
        <v>0</v>
      </c>
      <c r="CD2217" s="111">
        <v>0</v>
      </c>
      <c r="CG2217" s="76" t="s">
        <v>6885</v>
      </c>
    </row>
    <row r="2218" spans="1:85" ht="14.5" customHeight="1">
      <c r="A2218" s="41" t="s">
        <v>7080</v>
      </c>
      <c r="B2218" s="119" t="s">
        <v>6888</v>
      </c>
      <c r="C2218" s="120" t="str">
        <f t="shared" si="798"/>
        <v>M.020.21.107</v>
      </c>
      <c r="D2218" s="135" t="s">
        <v>7078</v>
      </c>
      <c r="E2218" s="119" t="s">
        <v>6570</v>
      </c>
      <c r="F2218" s="118" t="str">
        <f t="shared" si="799"/>
        <v>Oil, sunflower</v>
      </c>
      <c r="G2218" s="118">
        <f t="shared" si="800"/>
        <v>0.98457976927461099</v>
      </c>
      <c r="H2218" s="118">
        <f t="shared" si="801"/>
        <v>7.1049366518990006E-2</v>
      </c>
      <c r="I2218" s="118">
        <f t="shared" si="802"/>
        <v>0.31791384275562101</v>
      </c>
      <c r="J2218" s="326">
        <f t="shared" si="803"/>
        <v>0</v>
      </c>
      <c r="K2218" s="118">
        <v>0.59561655999999996</v>
      </c>
      <c r="L2218" s="118">
        <v>0.22564453000000001</v>
      </c>
      <c r="M2218" s="118">
        <v>9.2269261000000005E-2</v>
      </c>
      <c r="N2218" s="118">
        <v>7.1048832000000006E-2</v>
      </c>
      <c r="O2218" s="118">
        <v>0</v>
      </c>
      <c r="P2218" s="118">
        <v>0</v>
      </c>
      <c r="Q2218" s="330">
        <v>5.3451898999999999E-7</v>
      </c>
      <c r="R2218" s="330">
        <v>5.1755620999999999E-8</v>
      </c>
      <c r="S2218" s="118">
        <v>0</v>
      </c>
      <c r="T2218" s="118">
        <v>0</v>
      </c>
      <c r="U2218" s="118">
        <v>0</v>
      </c>
      <c r="V2218" s="118">
        <v>0</v>
      </c>
      <c r="W2218" s="118">
        <v>0</v>
      </c>
      <c r="X2218" s="118">
        <v>0</v>
      </c>
      <c r="Y2218" s="41"/>
      <c r="Z2218" s="327">
        <f t="shared" si="804"/>
        <v>4.4783199999999992</v>
      </c>
      <c r="AA2218" s="41"/>
      <c r="AB2218" s="111">
        <v>0</v>
      </c>
      <c r="AC2218" s="111">
        <v>0</v>
      </c>
      <c r="AD2218" s="111">
        <v>0</v>
      </c>
      <c r="AE2218" s="111">
        <v>0</v>
      </c>
      <c r="AF2218" s="111">
        <v>0</v>
      </c>
      <c r="AG2218" s="111">
        <v>0</v>
      </c>
      <c r="AH2218" s="111">
        <v>0</v>
      </c>
      <c r="AI2218" s="41"/>
      <c r="AJ2218" s="114">
        <v>0.15657562</v>
      </c>
      <c r="AK2218" s="114">
        <v>0.15124969999999999</v>
      </c>
      <c r="AL2218" s="114">
        <v>5.3259136999999996E-3</v>
      </c>
      <c r="AM2218" s="114">
        <v>0</v>
      </c>
      <c r="AN2218" s="113">
        <f t="shared" si="805"/>
        <v>9.067727950999999E-6</v>
      </c>
      <c r="AO2218" s="112">
        <f t="shared" si="806"/>
        <v>1.969642619148E-8</v>
      </c>
      <c r="AP2218" s="112">
        <f t="shared" si="807"/>
        <v>0</v>
      </c>
      <c r="AQ2218" s="328">
        <v>4.155881E-6</v>
      </c>
      <c r="AR2218" s="328">
        <v>1.2539296000000001E-8</v>
      </c>
      <c r="AS2218" s="328">
        <v>3.4259147999999999E-13</v>
      </c>
      <c r="AT2218" s="329">
        <v>0</v>
      </c>
      <c r="AU2218" s="329">
        <v>0</v>
      </c>
      <c r="AV2218" s="328">
        <v>1.0564450999999999E-8</v>
      </c>
      <c r="AW2218" s="328">
        <v>4.9012824999999996E-6</v>
      </c>
      <c r="AX2218" s="328">
        <v>1.4975979E-9</v>
      </c>
      <c r="AY2218" s="328">
        <v>5.6591896999999997E-9</v>
      </c>
      <c r="AZ2218" s="329">
        <v>0</v>
      </c>
      <c r="BA2218" s="329">
        <v>0</v>
      </c>
      <c r="BB2218" s="329">
        <v>0</v>
      </c>
      <c r="BC2218" s="329">
        <v>0</v>
      </c>
      <c r="BD2218" s="329">
        <v>0</v>
      </c>
      <c r="BE2218" s="329">
        <v>0</v>
      </c>
      <c r="BF2218" s="329">
        <v>0</v>
      </c>
      <c r="BG2218" s="329">
        <v>0</v>
      </c>
      <c r="BH2218" s="329">
        <v>0</v>
      </c>
      <c r="BI2218" s="329">
        <v>0</v>
      </c>
      <c r="BJ2218" s="329">
        <v>0</v>
      </c>
      <c r="BK2218" s="329">
        <v>0</v>
      </c>
      <c r="BL2218" s="329">
        <v>0</v>
      </c>
      <c r="BM2218" s="41"/>
      <c r="BN2218" s="111">
        <v>2.3020332E-4</v>
      </c>
      <c r="BO2218" s="122">
        <v>4.2494270000000002E-5</v>
      </c>
      <c r="BP2218" s="111">
        <v>1.2486744E-4</v>
      </c>
      <c r="BQ2218" s="122">
        <v>6.0624869999999998E-12</v>
      </c>
      <c r="BR2218" s="122">
        <v>2.9903928999999999E-5</v>
      </c>
      <c r="BS2218" s="122">
        <v>6.8392287E-6</v>
      </c>
      <c r="BT2218" s="111">
        <v>0</v>
      </c>
      <c r="BU2218" s="122">
        <v>1.0380477E-5</v>
      </c>
      <c r="BV2218" s="111">
        <v>0</v>
      </c>
      <c r="BW2218" s="122">
        <v>3.5369433E-10</v>
      </c>
      <c r="BX2218" s="111">
        <v>0</v>
      </c>
      <c r="BY2218" s="111">
        <v>0</v>
      </c>
      <c r="BZ2218" s="111">
        <v>0</v>
      </c>
      <c r="CA2218" s="122">
        <v>1.5717615000000001E-5</v>
      </c>
      <c r="CB2218" s="111">
        <v>0</v>
      </c>
      <c r="CC2218" s="111">
        <v>0</v>
      </c>
      <c r="CD2218" s="111">
        <v>0</v>
      </c>
      <c r="CE2218" s="137"/>
      <c r="CF2218" s="136"/>
      <c r="CG2218" s="76" t="s">
        <v>6885</v>
      </c>
    </row>
    <row r="2219" spans="1:85" ht="14.5" customHeight="1">
      <c r="B2219" s="119" t="s">
        <v>6888</v>
      </c>
      <c r="C2219" s="133" t="s">
        <v>7076</v>
      </c>
      <c r="D2219" s="133" t="s">
        <v>7007</v>
      </c>
      <c r="G2219" s="41"/>
      <c r="H2219" s="41"/>
      <c r="I2219" s="41"/>
      <c r="J2219" s="41"/>
      <c r="K2219" s="41"/>
      <c r="L2219" s="41"/>
      <c r="M2219" s="41"/>
      <c r="N2219" s="41"/>
      <c r="O2219" s="41"/>
      <c r="P2219" s="41"/>
      <c r="Q2219" s="41"/>
      <c r="R2219" s="41"/>
      <c r="S2219" s="41"/>
      <c r="T2219" s="41"/>
      <c r="U2219" s="41"/>
      <c r="V2219" s="41"/>
      <c r="W2219" s="41"/>
      <c r="X2219" s="41"/>
      <c r="Y2219" s="41"/>
      <c r="Z2219" s="41"/>
      <c r="AA2219" s="41"/>
      <c r="AB2219" s="41"/>
      <c r="AC2219" s="41"/>
      <c r="AD2219" s="41"/>
      <c r="AE2219" s="41"/>
      <c r="AF2219" s="41"/>
      <c r="AG2219" s="41"/>
      <c r="AH2219" s="41"/>
      <c r="AI2219" s="41"/>
      <c r="AJ2219" s="41"/>
      <c r="AK2219" s="41"/>
      <c r="AL2219" s="41"/>
      <c r="AM2219" s="41"/>
      <c r="AN2219" s="41"/>
      <c r="AO2219" s="41"/>
      <c r="AP2219" s="41"/>
      <c r="AQ2219" s="41"/>
      <c r="AR2219" s="41"/>
      <c r="AS2219" s="41"/>
      <c r="AT2219" s="41"/>
      <c r="AU2219" s="41"/>
      <c r="AV2219" s="41"/>
      <c r="AW2219" s="41"/>
      <c r="AX2219" s="41"/>
      <c r="AY2219" s="41"/>
      <c r="AZ2219" s="41"/>
      <c r="BA2219" s="41"/>
      <c r="BB2219" s="41"/>
      <c r="BC2219" s="41"/>
      <c r="BD2219" s="41"/>
      <c r="BE2219" s="41"/>
      <c r="BF2219" s="41"/>
      <c r="BG2219" s="41"/>
      <c r="BH2219" s="41"/>
      <c r="BI2219" s="41"/>
      <c r="BJ2219" s="41"/>
      <c r="BK2219" s="41"/>
      <c r="BL2219" s="41"/>
      <c r="BM2219" s="41"/>
      <c r="BN2219" s="41"/>
      <c r="BO2219" s="41"/>
      <c r="BP2219" s="41"/>
      <c r="BQ2219" s="41"/>
      <c r="BR2219" s="41"/>
      <c r="BS2219" s="41"/>
      <c r="BT2219" s="41"/>
      <c r="BU2219" s="41"/>
      <c r="BV2219" s="41"/>
      <c r="BW2219" s="41"/>
      <c r="BX2219" s="41"/>
      <c r="BY2219" s="41"/>
      <c r="BZ2219" s="41"/>
      <c r="CA2219" s="41"/>
      <c r="CB2219" s="41"/>
      <c r="CC2219" s="41"/>
      <c r="CD2219" s="41"/>
      <c r="CE2219" s="130"/>
      <c r="CF2219" s="105"/>
    </row>
    <row r="2220" spans="1:85" ht="14.5" customHeight="1">
      <c r="A2220" s="41" t="s">
        <v>7075</v>
      </c>
      <c r="B2220" s="119" t="s">
        <v>6888</v>
      </c>
      <c r="C2220" s="120" t="str">
        <f t="shared" ref="C2220:C2242" si="808">MID(A2220,1,12)</f>
        <v>M.020.22.101</v>
      </c>
      <c r="D2220" s="135" t="s">
        <v>7007</v>
      </c>
      <c r="E2220" s="119" t="s">
        <v>6570</v>
      </c>
      <c r="F2220" s="118" t="str">
        <f t="shared" ref="F2220:F2242" si="809">MID(A2220, 21,85)</f>
        <v>Catfish</v>
      </c>
      <c r="G2220" s="118">
        <f t="shared" ref="G2220:G2242" si="810">H2220+I2220+J2220+K2220</f>
        <v>2.5182629934556862</v>
      </c>
      <c r="H2220" s="118">
        <f t="shared" ref="H2220:H2242" si="811">N2220+O2220+P2220+Q2220</f>
        <v>1.289172342664E-2</v>
      </c>
      <c r="I2220" s="118">
        <f t="shared" ref="I2220:I2242" si="812">L2220+M2220+R2220</f>
        <v>0.27747667002904602</v>
      </c>
      <c r="J2220" s="326">
        <f t="shared" ref="J2220:J2242" si="813">S2220+IF(T2220="x",0,T2220)+IF(U2220="x",0,U2220)+IF(V2220="x",0,V2220)+W2220+X2220</f>
        <v>0</v>
      </c>
      <c r="K2220" s="118">
        <v>2.2278945999999999</v>
      </c>
      <c r="L2220" s="118">
        <v>0.25662243000000001</v>
      </c>
      <c r="M2220" s="118">
        <v>2.0854203000000002E-2</v>
      </c>
      <c r="N2220" s="118">
        <v>1.2891341000000001E-2</v>
      </c>
      <c r="O2220" s="118">
        <v>0</v>
      </c>
      <c r="P2220" s="118">
        <v>0</v>
      </c>
      <c r="Q2220" s="330">
        <v>3.8242664E-7</v>
      </c>
      <c r="R2220" s="330">
        <v>3.7029046000000002E-8</v>
      </c>
      <c r="S2220" s="118">
        <v>0</v>
      </c>
      <c r="T2220" s="118">
        <v>0</v>
      </c>
      <c r="U2220" s="118">
        <v>0</v>
      </c>
      <c r="V2220" s="118">
        <v>0</v>
      </c>
      <c r="W2220" s="118">
        <v>0</v>
      </c>
      <c r="X2220" s="118">
        <v>0</v>
      </c>
      <c r="Y2220" s="41"/>
      <c r="Z2220" s="327">
        <f t="shared" ref="Z2220:Z2242" si="814">K2220/0.133</f>
        <v>16.751087218045111</v>
      </c>
      <c r="AA2220" s="41"/>
      <c r="AB2220" s="111">
        <v>0</v>
      </c>
      <c r="AC2220" s="111">
        <v>0</v>
      </c>
      <c r="AD2220" s="111">
        <v>0</v>
      </c>
      <c r="AE2220" s="111">
        <v>0</v>
      </c>
      <c r="AF2220" s="111">
        <v>0</v>
      </c>
      <c r="AG2220" s="111">
        <v>0</v>
      </c>
      <c r="AH2220" s="111">
        <v>0</v>
      </c>
      <c r="AI2220" s="41"/>
      <c r="AJ2220" s="114">
        <v>0.35375915000000002</v>
      </c>
      <c r="AK2220" s="114">
        <v>0.33949135000000003</v>
      </c>
      <c r="AL2220" s="114">
        <v>1.4267791E-2</v>
      </c>
      <c r="AM2220" s="114">
        <v>0</v>
      </c>
      <c r="AN2220" s="113">
        <f t="shared" ref="AN2220:AN2242" si="815">AQ2220+AT2220+AU2220+AV2220+AW2220+BE2220+BF2220+BJ2220</f>
        <v>2.0353198849799999E-5</v>
      </c>
      <c r="AO2220" s="112">
        <f t="shared" ref="AO2220:AO2242" si="816">AR2220+AS2220+AX2220+AY2220+AZ2220+BA2220+BB2220+BC2220+BD2220+BG2220+BK2220+BL2220</f>
        <v>5.2765499018199998E-8</v>
      </c>
      <c r="AP2220" s="112">
        <f t="shared" ref="AP2220:AP2242" si="817">BH2220+BI2220</f>
        <v>0</v>
      </c>
      <c r="AQ2220" s="328">
        <v>1.5545008999999999E-5</v>
      </c>
      <c r="AR2220" s="328">
        <v>4.6903044000000001E-8</v>
      </c>
      <c r="AS2220" s="328">
        <v>1.2814582E-12</v>
      </c>
      <c r="AT2220" s="329">
        <v>0</v>
      </c>
      <c r="AU2220" s="329">
        <v>0</v>
      </c>
      <c r="AV2220" s="328">
        <v>1.9168498E-9</v>
      </c>
      <c r="AW2220" s="328">
        <v>4.8062730000000004E-6</v>
      </c>
      <c r="AX2220" s="328">
        <v>2.7172926000000001E-10</v>
      </c>
      <c r="AY2220" s="328">
        <v>5.5894442999999998E-9</v>
      </c>
      <c r="AZ2220" s="329">
        <v>0</v>
      </c>
      <c r="BA2220" s="329">
        <v>0</v>
      </c>
      <c r="BB2220" s="329">
        <v>0</v>
      </c>
      <c r="BC2220" s="329">
        <v>0</v>
      </c>
      <c r="BD2220" s="329">
        <v>0</v>
      </c>
      <c r="BE2220" s="329">
        <v>0</v>
      </c>
      <c r="BF2220" s="329">
        <v>0</v>
      </c>
      <c r="BG2220" s="329">
        <v>0</v>
      </c>
      <c r="BH2220" s="329">
        <v>0</v>
      </c>
      <c r="BI2220" s="329">
        <v>0</v>
      </c>
      <c r="BJ2220" s="329">
        <v>0</v>
      </c>
      <c r="BK2220" s="329">
        <v>0</v>
      </c>
      <c r="BL2220" s="329">
        <v>0</v>
      </c>
      <c r="BM2220" s="41"/>
      <c r="BN2220" s="111">
        <v>5.4558692000000004E-4</v>
      </c>
      <c r="BO2220" s="122">
        <v>3.9166396999999997E-5</v>
      </c>
      <c r="BP2220" s="111">
        <v>4.6706476E-4</v>
      </c>
      <c r="BQ2220" s="122">
        <v>4.3374633999999999E-12</v>
      </c>
      <c r="BR2220" s="122">
        <v>3.1337334999999998E-5</v>
      </c>
      <c r="BS2220" s="122">
        <v>1.2409329E-6</v>
      </c>
      <c r="BT2220" s="111">
        <v>0</v>
      </c>
      <c r="BU2220" s="122">
        <v>1.8834691E-6</v>
      </c>
      <c r="BV2220" s="111">
        <v>0</v>
      </c>
      <c r="BW2220" s="122">
        <v>2.5305393999999999E-10</v>
      </c>
      <c r="BX2220" s="111">
        <v>0</v>
      </c>
      <c r="BY2220" s="111">
        <v>0</v>
      </c>
      <c r="BZ2220" s="111">
        <v>0</v>
      </c>
      <c r="CA2220" s="122">
        <v>4.8937716999999999E-6</v>
      </c>
      <c r="CB2220" s="111">
        <v>0</v>
      </c>
      <c r="CC2220" s="111">
        <v>0</v>
      </c>
      <c r="CD2220" s="111">
        <v>0</v>
      </c>
      <c r="CE2220" s="137"/>
      <c r="CF2220" s="136"/>
      <c r="CG2220" s="76" t="s">
        <v>6885</v>
      </c>
    </row>
    <row r="2221" spans="1:85" ht="14.5" customHeight="1">
      <c r="A2221" s="41" t="s">
        <v>7072</v>
      </c>
      <c r="B2221" s="119" t="s">
        <v>6888</v>
      </c>
      <c r="C2221" s="120" t="str">
        <f t="shared" si="808"/>
        <v>M.020.22.102</v>
      </c>
      <c r="D2221" s="135" t="s">
        <v>7007</v>
      </c>
      <c r="E2221" s="119" t="s">
        <v>6570</v>
      </c>
      <c r="F2221" s="118" t="str">
        <f t="shared" si="809"/>
        <v>Fried fish</v>
      </c>
      <c r="G2221" s="118">
        <f t="shared" si="810"/>
        <v>0.99209348150302701</v>
      </c>
      <c r="H2221" s="118">
        <f t="shared" si="811"/>
        <v>9.5491613418699998E-3</v>
      </c>
      <c r="I2221" s="118">
        <f t="shared" si="812"/>
        <v>0.19359038016115701</v>
      </c>
      <c r="J2221" s="326">
        <f t="shared" si="813"/>
        <v>0</v>
      </c>
      <c r="K2221" s="118">
        <v>0.78895393999999996</v>
      </c>
      <c r="L2221" s="118">
        <v>0.18071234</v>
      </c>
      <c r="M2221" s="118">
        <v>1.287803E-2</v>
      </c>
      <c r="N2221" s="118">
        <v>9.5490564000000003E-3</v>
      </c>
      <c r="O2221" s="118">
        <v>0</v>
      </c>
      <c r="P2221" s="118">
        <v>0</v>
      </c>
      <c r="Q2221" s="330">
        <v>1.0494187000000001E-7</v>
      </c>
      <c r="R2221" s="330">
        <v>1.0161157E-8</v>
      </c>
      <c r="S2221" s="118">
        <v>0</v>
      </c>
      <c r="T2221" s="118">
        <v>0</v>
      </c>
      <c r="U2221" s="118">
        <v>0</v>
      </c>
      <c r="V2221" s="118">
        <v>0</v>
      </c>
      <c r="W2221" s="118">
        <v>0</v>
      </c>
      <c r="X2221" s="118">
        <v>0</v>
      </c>
      <c r="Y2221" s="41"/>
      <c r="Z2221" s="327">
        <f t="shared" si="814"/>
        <v>5.9319845112781948</v>
      </c>
      <c r="AA2221" s="41"/>
      <c r="AB2221" s="111">
        <v>0</v>
      </c>
      <c r="AC2221" s="111">
        <v>0</v>
      </c>
      <c r="AD2221" s="111">
        <v>0</v>
      </c>
      <c r="AE2221" s="111">
        <v>0</v>
      </c>
      <c r="AF2221" s="111">
        <v>0</v>
      </c>
      <c r="AG2221" s="111">
        <v>0</v>
      </c>
      <c r="AH2221" s="111">
        <v>0</v>
      </c>
      <c r="AI2221" s="41"/>
      <c r="AJ2221" s="114">
        <v>0.154</v>
      </c>
      <c r="AK2221" s="114">
        <v>0.14838833000000001</v>
      </c>
      <c r="AL2221" s="114">
        <v>5.6116715000000001E-3</v>
      </c>
      <c r="AM2221" s="114">
        <v>0</v>
      </c>
      <c r="AN2221" s="113">
        <f t="shared" si="815"/>
        <v>8.8961828759999989E-6</v>
      </c>
      <c r="AO2221" s="112">
        <f t="shared" si="816"/>
        <v>2.0753223426819997E-8</v>
      </c>
      <c r="AP2221" s="112">
        <f t="shared" si="817"/>
        <v>0</v>
      </c>
      <c r="AQ2221" s="328">
        <v>5.5048815999999998E-6</v>
      </c>
      <c r="AR2221" s="328">
        <v>1.6609556999999999E-8</v>
      </c>
      <c r="AS2221" s="328">
        <v>4.5379681999999999E-13</v>
      </c>
      <c r="AT2221" s="329">
        <v>0</v>
      </c>
      <c r="AU2221" s="329">
        <v>0</v>
      </c>
      <c r="AV2221" s="328">
        <v>1.419876E-9</v>
      </c>
      <c r="AW2221" s="328">
        <v>3.3898813999999998E-6</v>
      </c>
      <c r="AX2221" s="328">
        <v>2.0127913E-10</v>
      </c>
      <c r="AY2221" s="328">
        <v>3.9419335000000001E-9</v>
      </c>
      <c r="AZ2221" s="329">
        <v>0</v>
      </c>
      <c r="BA2221" s="329">
        <v>0</v>
      </c>
      <c r="BB2221" s="329">
        <v>0</v>
      </c>
      <c r="BC2221" s="329">
        <v>0</v>
      </c>
      <c r="BD2221" s="329">
        <v>0</v>
      </c>
      <c r="BE2221" s="329">
        <v>0</v>
      </c>
      <c r="BF2221" s="329">
        <v>0</v>
      </c>
      <c r="BG2221" s="329">
        <v>0</v>
      </c>
      <c r="BH2221" s="329">
        <v>0</v>
      </c>
      <c r="BI2221" s="329">
        <v>0</v>
      </c>
      <c r="BJ2221" s="329">
        <v>0</v>
      </c>
      <c r="BK2221" s="329">
        <v>0</v>
      </c>
      <c r="BL2221" s="329">
        <v>0</v>
      </c>
      <c r="BM2221" s="41"/>
      <c r="BN2221" s="111">
        <v>2.2098058999999999E-4</v>
      </c>
      <c r="BO2221" s="122">
        <v>2.7644343E-5</v>
      </c>
      <c r="BP2221" s="111">
        <v>1.6539947000000001E-4</v>
      </c>
      <c r="BQ2221" s="122">
        <v>1.1902453E-12</v>
      </c>
      <c r="BR2221" s="122">
        <v>2.2086140000000001E-5</v>
      </c>
      <c r="BS2221" s="122">
        <v>9.1920132000000005E-7</v>
      </c>
      <c r="BT2221" s="111">
        <v>0</v>
      </c>
      <c r="BU2221" s="122">
        <v>1.3951498E-6</v>
      </c>
      <c r="BV2221" s="111">
        <v>0</v>
      </c>
      <c r="BW2221" s="122">
        <v>6.9440644000000005E-11</v>
      </c>
      <c r="BX2221" s="111">
        <v>0</v>
      </c>
      <c r="BY2221" s="111">
        <v>0</v>
      </c>
      <c r="BZ2221" s="111">
        <v>0</v>
      </c>
      <c r="CA2221" s="122">
        <v>3.5362121E-6</v>
      </c>
      <c r="CB2221" s="111">
        <v>0</v>
      </c>
      <c r="CC2221" s="111">
        <v>0</v>
      </c>
      <c r="CD2221" s="111">
        <v>0</v>
      </c>
      <c r="CE2221" s="137"/>
      <c r="CF2221" s="136"/>
      <c r="CG2221" s="76" t="s">
        <v>6885</v>
      </c>
    </row>
    <row r="2222" spans="1:85" ht="14.5" customHeight="1">
      <c r="A2222" s="41" t="s">
        <v>7069</v>
      </c>
      <c r="B2222" s="119" t="s">
        <v>6888</v>
      </c>
      <c r="C2222" s="120" t="str">
        <f t="shared" si="808"/>
        <v>M.020.22.103</v>
      </c>
      <c r="D2222" s="135" t="s">
        <v>7007</v>
      </c>
      <c r="E2222" s="119" t="s">
        <v>6570</v>
      </c>
      <c r="F2222" s="118" t="str">
        <f t="shared" si="809"/>
        <v>Cod fillet</v>
      </c>
      <c r="G2222" s="118">
        <f t="shared" si="810"/>
        <v>0.87190175461706976</v>
      </c>
      <c r="H2222" s="118">
        <f t="shared" si="811"/>
        <v>8.0798791575199997E-4</v>
      </c>
      <c r="I2222" s="118">
        <f t="shared" si="812"/>
        <v>0.15681115670131771</v>
      </c>
      <c r="J2222" s="326">
        <f t="shared" si="813"/>
        <v>0</v>
      </c>
      <c r="K2222" s="118">
        <v>0.71428261000000004</v>
      </c>
      <c r="L2222" s="118">
        <v>0.15546238000000001</v>
      </c>
      <c r="M2222" s="118">
        <v>1.3487741000000001E-3</v>
      </c>
      <c r="N2222" s="118">
        <v>8.0796104999999996E-4</v>
      </c>
      <c r="O2222" s="118">
        <v>0</v>
      </c>
      <c r="P2222" s="118">
        <v>0</v>
      </c>
      <c r="Q2222" s="330">
        <v>2.6865752000000001E-8</v>
      </c>
      <c r="R2222" s="330">
        <v>2.6013177E-9</v>
      </c>
      <c r="S2222" s="118">
        <v>0</v>
      </c>
      <c r="T2222" s="118">
        <v>0</v>
      </c>
      <c r="U2222" s="118">
        <v>0</v>
      </c>
      <c r="V2222" s="118">
        <v>0</v>
      </c>
      <c r="W2222" s="118">
        <v>0</v>
      </c>
      <c r="X2222" s="118">
        <v>0</v>
      </c>
      <c r="Y2222" s="41"/>
      <c r="Z2222" s="327">
        <f t="shared" si="814"/>
        <v>5.3705459398496238</v>
      </c>
      <c r="AA2222" s="41"/>
      <c r="AB2222" s="111">
        <v>0</v>
      </c>
      <c r="AC2222" s="111">
        <v>0</v>
      </c>
      <c r="AD2222" s="111">
        <v>0</v>
      </c>
      <c r="AE2222" s="111">
        <v>0</v>
      </c>
      <c r="AF2222" s="111">
        <v>0</v>
      </c>
      <c r="AG2222" s="111">
        <v>0</v>
      </c>
      <c r="AH2222" s="111">
        <v>0</v>
      </c>
      <c r="AI2222" s="41"/>
      <c r="AJ2222" s="114">
        <v>0.13534154000000001</v>
      </c>
      <c r="AK2222" s="114">
        <v>0.13037868</v>
      </c>
      <c r="AL2222" s="114">
        <v>4.9628607000000002E-3</v>
      </c>
      <c r="AM2222" s="114">
        <v>0</v>
      </c>
      <c r="AN2222" s="113">
        <f t="shared" si="815"/>
        <v>7.8164677380000001E-6</v>
      </c>
      <c r="AO2222" s="112">
        <f t="shared" si="816"/>
        <v>1.835377529876E-8</v>
      </c>
      <c r="AP2222" s="112">
        <f t="shared" si="817"/>
        <v>0</v>
      </c>
      <c r="AQ2222" s="328">
        <v>4.9838665999999998E-6</v>
      </c>
      <c r="AR2222" s="328">
        <v>1.5037529000000001E-8</v>
      </c>
      <c r="AS2222" s="328">
        <v>4.1084675999999999E-13</v>
      </c>
      <c r="AT2222" s="329">
        <v>0</v>
      </c>
      <c r="AU2222" s="329">
        <v>0</v>
      </c>
      <c r="AV2222" s="328">
        <v>1.2013799999999999E-10</v>
      </c>
      <c r="AW2222" s="328">
        <v>2.8324810000000001E-6</v>
      </c>
      <c r="AX2222" s="328">
        <v>1.7030552E-11</v>
      </c>
      <c r="AY2222" s="328">
        <v>3.2988049000000001E-9</v>
      </c>
      <c r="AZ2222" s="329">
        <v>0</v>
      </c>
      <c r="BA2222" s="329">
        <v>0</v>
      </c>
      <c r="BB2222" s="329">
        <v>0</v>
      </c>
      <c r="BC2222" s="329">
        <v>0</v>
      </c>
      <c r="BD2222" s="329">
        <v>0</v>
      </c>
      <c r="BE2222" s="329">
        <v>0</v>
      </c>
      <c r="BF2222" s="329">
        <v>0</v>
      </c>
      <c r="BG2222" s="329">
        <v>0</v>
      </c>
      <c r="BH2222" s="329">
        <v>0</v>
      </c>
      <c r="BI2222" s="329">
        <v>0</v>
      </c>
      <c r="BJ2222" s="329">
        <v>0</v>
      </c>
      <c r="BK2222" s="329">
        <v>0</v>
      </c>
      <c r="BL2222" s="329">
        <v>0</v>
      </c>
      <c r="BM2222" s="41"/>
      <c r="BN2222" s="111">
        <v>1.9305842E-4</v>
      </c>
      <c r="BO2222" s="122">
        <v>2.2782510000000002E-5</v>
      </c>
      <c r="BP2222" s="111">
        <v>1.4974507E-4</v>
      </c>
      <c r="BQ2222" s="122">
        <v>3.0470998999999999E-13</v>
      </c>
      <c r="BR2222" s="122">
        <v>1.8708739999999999E-5</v>
      </c>
      <c r="BS2222" s="122">
        <v>7.7775105000000004E-8</v>
      </c>
      <c r="BT2222" s="111">
        <v>0</v>
      </c>
      <c r="BU2222" s="122">
        <v>1.1804587E-7</v>
      </c>
      <c r="BV2222" s="111">
        <v>0</v>
      </c>
      <c r="BW2222" s="122">
        <v>1.7777225E-11</v>
      </c>
      <c r="BX2222" s="111">
        <v>0</v>
      </c>
      <c r="BY2222" s="111">
        <v>0</v>
      </c>
      <c r="BZ2222" s="111">
        <v>0</v>
      </c>
      <c r="CA2222" s="122">
        <v>1.6262553000000001E-6</v>
      </c>
      <c r="CB2222" s="111">
        <v>0</v>
      </c>
      <c r="CC2222" s="111">
        <v>0</v>
      </c>
      <c r="CD2222" s="111">
        <v>0</v>
      </c>
      <c r="CE2222" s="137"/>
      <c r="CF2222" s="136"/>
      <c r="CG2222" s="76" t="s">
        <v>6885</v>
      </c>
    </row>
    <row r="2223" spans="1:85" ht="14.5" customHeight="1">
      <c r="A2223" s="41" t="s">
        <v>7066</v>
      </c>
      <c r="B2223" s="119" t="s">
        <v>6888</v>
      </c>
      <c r="C2223" s="120" t="str">
        <f t="shared" si="808"/>
        <v>M.020.22.104</v>
      </c>
      <c r="D2223" s="135" t="s">
        <v>7007</v>
      </c>
      <c r="E2223" s="119" t="s">
        <v>6570</v>
      </c>
      <c r="F2223" s="118" t="str">
        <f t="shared" si="809"/>
        <v>Fish sticks</v>
      </c>
      <c r="G2223" s="118">
        <f t="shared" si="810"/>
        <v>0.81500010665472633</v>
      </c>
      <c r="H2223" s="118">
        <f t="shared" si="811"/>
        <v>1.0780394151096001E-2</v>
      </c>
      <c r="I2223" s="118">
        <f t="shared" si="812"/>
        <v>0.16261411250363039</v>
      </c>
      <c r="J2223" s="326">
        <f t="shared" si="813"/>
        <v>0</v>
      </c>
      <c r="K2223" s="118">
        <v>0.6416056</v>
      </c>
      <c r="L2223" s="118">
        <v>0.14836838999999999</v>
      </c>
      <c r="M2223" s="118">
        <v>1.4245713E-2</v>
      </c>
      <c r="N2223" s="118">
        <v>1.0780296E-2</v>
      </c>
      <c r="O2223" s="118">
        <v>0</v>
      </c>
      <c r="P2223" s="118">
        <v>0</v>
      </c>
      <c r="Q2223" s="330">
        <v>9.8151095999999994E-8</v>
      </c>
      <c r="R2223" s="330">
        <v>9.5036303999999999E-9</v>
      </c>
      <c r="S2223" s="118">
        <v>0</v>
      </c>
      <c r="T2223" s="118">
        <v>0</v>
      </c>
      <c r="U2223" s="118">
        <v>0</v>
      </c>
      <c r="V2223" s="118">
        <v>0</v>
      </c>
      <c r="W2223" s="118">
        <v>0</v>
      </c>
      <c r="X2223" s="118">
        <v>0</v>
      </c>
      <c r="Y2223" s="41"/>
      <c r="Z2223" s="327">
        <f t="shared" si="814"/>
        <v>4.8241022556390973</v>
      </c>
      <c r="AA2223" s="41"/>
      <c r="AB2223" s="111">
        <v>0</v>
      </c>
      <c r="AC2223" s="111">
        <v>0</v>
      </c>
      <c r="AD2223" s="111">
        <v>0</v>
      </c>
      <c r="AE2223" s="111">
        <v>0</v>
      </c>
      <c r="AF2223" s="111">
        <v>0</v>
      </c>
      <c r="AG2223" s="111">
        <v>0</v>
      </c>
      <c r="AH2223" s="111">
        <v>0</v>
      </c>
      <c r="AI2223" s="41"/>
      <c r="AJ2223" s="114">
        <v>0.12627587000000001</v>
      </c>
      <c r="AK2223" s="114">
        <v>0.12167687000000001</v>
      </c>
      <c r="AL2223" s="114">
        <v>4.5990038999999998E-3</v>
      </c>
      <c r="AM2223" s="114">
        <v>0</v>
      </c>
      <c r="AN2223" s="113">
        <f t="shared" si="815"/>
        <v>7.2947762525999999E-6</v>
      </c>
      <c r="AO2223" s="112">
        <f t="shared" si="816"/>
        <v>1.700814998382E-8</v>
      </c>
      <c r="AP2223" s="112">
        <f t="shared" si="817"/>
        <v>0</v>
      </c>
      <c r="AQ2223" s="328">
        <v>4.4767668999999999E-6</v>
      </c>
      <c r="AR2223" s="328">
        <v>1.3507485999999999E-8</v>
      </c>
      <c r="AS2223" s="328">
        <v>3.6904382E-13</v>
      </c>
      <c r="AT2223" s="329">
        <v>0</v>
      </c>
      <c r="AU2223" s="329">
        <v>0</v>
      </c>
      <c r="AV2223" s="328">
        <v>1.6029525999999999E-9</v>
      </c>
      <c r="AW2223" s="328">
        <v>2.8164064000000002E-6</v>
      </c>
      <c r="AX2223" s="328">
        <v>2.2723174E-10</v>
      </c>
      <c r="AY2223" s="328">
        <v>3.2730632000000001E-9</v>
      </c>
      <c r="AZ2223" s="329">
        <v>0</v>
      </c>
      <c r="BA2223" s="329">
        <v>0</v>
      </c>
      <c r="BB2223" s="329">
        <v>0</v>
      </c>
      <c r="BC2223" s="329">
        <v>0</v>
      </c>
      <c r="BD2223" s="329">
        <v>0</v>
      </c>
      <c r="BE2223" s="329">
        <v>0</v>
      </c>
      <c r="BF2223" s="329">
        <v>0</v>
      </c>
      <c r="BG2223" s="329">
        <v>0</v>
      </c>
      <c r="BH2223" s="329">
        <v>0</v>
      </c>
      <c r="BI2223" s="329">
        <v>0</v>
      </c>
      <c r="BJ2223" s="329">
        <v>0</v>
      </c>
      <c r="BK2223" s="329">
        <v>0</v>
      </c>
      <c r="BL2223" s="329">
        <v>0</v>
      </c>
      <c r="BM2223" s="41"/>
      <c r="BN2223" s="111">
        <v>1.8192902999999999E-4</v>
      </c>
      <c r="BO2223" s="122">
        <v>2.3093223000000001E-5</v>
      </c>
      <c r="BP2223" s="111">
        <v>1.3450876999999999E-4</v>
      </c>
      <c r="BQ2223" s="122">
        <v>1.1132247000000001E-12</v>
      </c>
      <c r="BR2223" s="122">
        <v>1.8248845E-5</v>
      </c>
      <c r="BS2223" s="122">
        <v>1.0377217E-6</v>
      </c>
      <c r="BT2223" s="111">
        <v>0</v>
      </c>
      <c r="BU2223" s="122">
        <v>1.5750382E-6</v>
      </c>
      <c r="BV2223" s="111">
        <v>0</v>
      </c>
      <c r="BW2223" s="122">
        <v>6.4947150999999996E-11</v>
      </c>
      <c r="BX2223" s="111">
        <v>0</v>
      </c>
      <c r="BY2223" s="111">
        <v>0</v>
      </c>
      <c r="BZ2223" s="111">
        <v>0</v>
      </c>
      <c r="CA2223" s="122">
        <v>3.4653603999999998E-6</v>
      </c>
      <c r="CB2223" s="111">
        <v>0</v>
      </c>
      <c r="CC2223" s="111">
        <v>0</v>
      </c>
      <c r="CD2223" s="111">
        <v>0</v>
      </c>
      <c r="CE2223" s="137"/>
      <c r="CF2223" s="136"/>
      <c r="CG2223" s="76" t="s">
        <v>6885</v>
      </c>
    </row>
    <row r="2224" spans="1:85" ht="14.5" customHeight="1">
      <c r="A2224" s="41" t="s">
        <v>7063</v>
      </c>
      <c r="B2224" s="119" t="s">
        <v>6888</v>
      </c>
      <c r="C2224" s="120" t="str">
        <f t="shared" si="808"/>
        <v>M.020.22.105</v>
      </c>
      <c r="D2224" s="135" t="s">
        <v>7007</v>
      </c>
      <c r="E2224" s="119" t="s">
        <v>6570</v>
      </c>
      <c r="F2224" s="118" t="str">
        <f t="shared" si="809"/>
        <v>Herring in tomato sauce</v>
      </c>
      <c r="G2224" s="118">
        <f t="shared" si="810"/>
        <v>0.31418332660280202</v>
      </c>
      <c r="H2224" s="118">
        <f t="shared" si="811"/>
        <v>6.1282876193399999E-3</v>
      </c>
      <c r="I2224" s="118">
        <f t="shared" si="812"/>
        <v>6.5780438983462003E-2</v>
      </c>
      <c r="J2224" s="326">
        <f t="shared" si="813"/>
        <v>0</v>
      </c>
      <c r="K2224" s="118">
        <v>0.24227460000000001</v>
      </c>
      <c r="L2224" s="118">
        <v>5.6450123999999997E-2</v>
      </c>
      <c r="M2224" s="118">
        <v>9.3303012999999997E-3</v>
      </c>
      <c r="N2224" s="118">
        <v>6.1281462999999998E-3</v>
      </c>
      <c r="O2224" s="118">
        <v>0</v>
      </c>
      <c r="P2224" s="118">
        <v>0</v>
      </c>
      <c r="Q2224" s="330">
        <v>1.4131934000000001E-7</v>
      </c>
      <c r="R2224" s="330">
        <v>1.3683461999999999E-8</v>
      </c>
      <c r="S2224" s="118">
        <v>0</v>
      </c>
      <c r="T2224" s="118">
        <v>0</v>
      </c>
      <c r="U2224" s="118">
        <v>0</v>
      </c>
      <c r="V2224" s="118">
        <v>0</v>
      </c>
      <c r="W2224" s="118">
        <v>0</v>
      </c>
      <c r="X2224" s="118">
        <v>0</v>
      </c>
      <c r="Y2224" s="41"/>
      <c r="Z2224" s="327">
        <f t="shared" si="814"/>
        <v>1.8216135338345865</v>
      </c>
      <c r="AA2224" s="41"/>
      <c r="AB2224" s="111">
        <v>0</v>
      </c>
      <c r="AC2224" s="111">
        <v>0</v>
      </c>
      <c r="AD2224" s="111">
        <v>0</v>
      </c>
      <c r="AE2224" s="111">
        <v>0</v>
      </c>
      <c r="AF2224" s="111">
        <v>0</v>
      </c>
      <c r="AG2224" s="111">
        <v>0</v>
      </c>
      <c r="AH2224" s="111">
        <v>0</v>
      </c>
      <c r="AI2224" s="41"/>
      <c r="AJ2224" s="114">
        <v>4.8225667999999999E-2</v>
      </c>
      <c r="AK2224" s="114">
        <v>4.6467957999999997E-2</v>
      </c>
      <c r="AL2224" s="114">
        <v>1.7577096999999999E-3</v>
      </c>
      <c r="AM2224" s="114">
        <v>0</v>
      </c>
      <c r="AN2224" s="113">
        <f t="shared" si="815"/>
        <v>2.7858488113000002E-6</v>
      </c>
      <c r="AO2224" s="112">
        <f t="shared" si="816"/>
        <v>6.5004056634399997E-9</v>
      </c>
      <c r="AP2224" s="112">
        <f t="shared" si="817"/>
        <v>0</v>
      </c>
      <c r="AQ2224" s="328">
        <v>1.6904574E-6</v>
      </c>
      <c r="AR2224" s="328">
        <v>5.1005178999999998E-9</v>
      </c>
      <c r="AS2224" s="328">
        <v>1.3935343999999999E-13</v>
      </c>
      <c r="AT2224" s="329">
        <v>0</v>
      </c>
      <c r="AU2224" s="329">
        <v>0</v>
      </c>
      <c r="AV2224" s="328">
        <v>9.112113E-10</v>
      </c>
      <c r="AW2224" s="328">
        <v>1.0944802E-6</v>
      </c>
      <c r="AX2224" s="328">
        <v>1.2917171E-10</v>
      </c>
      <c r="AY2224" s="328">
        <v>1.2705767E-9</v>
      </c>
      <c r="AZ2224" s="329">
        <v>0</v>
      </c>
      <c r="BA2224" s="329">
        <v>0</v>
      </c>
      <c r="BB2224" s="329">
        <v>0</v>
      </c>
      <c r="BC2224" s="329">
        <v>0</v>
      </c>
      <c r="BD2224" s="329">
        <v>0</v>
      </c>
      <c r="BE2224" s="329">
        <v>0</v>
      </c>
      <c r="BF2224" s="329">
        <v>0</v>
      </c>
      <c r="BG2224" s="329">
        <v>0</v>
      </c>
      <c r="BH2224" s="329">
        <v>0</v>
      </c>
      <c r="BI2224" s="329">
        <v>0</v>
      </c>
      <c r="BJ2224" s="329">
        <v>0</v>
      </c>
      <c r="BK2224" s="329">
        <v>0</v>
      </c>
      <c r="BL2224" s="329">
        <v>0</v>
      </c>
      <c r="BM2224" s="41"/>
      <c r="BN2224" s="122">
        <v>7.0065275E-5</v>
      </c>
      <c r="BO2224" s="122">
        <v>9.0597354999999994E-6</v>
      </c>
      <c r="BP2224" s="122">
        <v>5.0791419000000002E-5</v>
      </c>
      <c r="BQ2224" s="122">
        <v>1.6028367E-12</v>
      </c>
      <c r="BR2224" s="122">
        <v>7.0229220000000003E-6</v>
      </c>
      <c r="BS2224" s="122">
        <v>5.8990124000000001E-7</v>
      </c>
      <c r="BT2224" s="111">
        <v>0</v>
      </c>
      <c r="BU2224" s="122">
        <v>8.9534312999999999E-7</v>
      </c>
      <c r="BV2224" s="111">
        <v>0</v>
      </c>
      <c r="BW2224" s="122">
        <v>9.3511830000000005E-11</v>
      </c>
      <c r="BX2224" s="111">
        <v>0</v>
      </c>
      <c r="BY2224" s="111">
        <v>0</v>
      </c>
      <c r="BZ2224" s="111">
        <v>0</v>
      </c>
      <c r="CA2224" s="122">
        <v>1.7058588000000001E-6</v>
      </c>
      <c r="CB2224" s="111">
        <v>0</v>
      </c>
      <c r="CC2224" s="111">
        <v>0</v>
      </c>
      <c r="CD2224" s="111">
        <v>0</v>
      </c>
      <c r="CE2224" s="137"/>
      <c r="CF2224" s="136"/>
      <c r="CG2224" s="76" t="s">
        <v>6885</v>
      </c>
    </row>
    <row r="2225" spans="1:85" ht="14.5" customHeight="1">
      <c r="A2225" s="41" t="s">
        <v>7060</v>
      </c>
      <c r="B2225" s="119" t="s">
        <v>6888</v>
      </c>
      <c r="C2225" s="120" t="str">
        <f t="shared" si="808"/>
        <v>M.020.22.106</v>
      </c>
      <c r="D2225" s="135" t="s">
        <v>7007</v>
      </c>
      <c r="E2225" s="119" t="s">
        <v>6570</v>
      </c>
      <c r="F2225" s="118" t="str">
        <f t="shared" si="809"/>
        <v>Herring, in (sweet) and sour</v>
      </c>
      <c r="G2225" s="118">
        <f t="shared" si="810"/>
        <v>0.56032065693151301</v>
      </c>
      <c r="H2225" s="118">
        <f t="shared" si="811"/>
        <v>7.8368470709000004E-3</v>
      </c>
      <c r="I2225" s="118">
        <f t="shared" si="812"/>
        <v>0.118222039860613</v>
      </c>
      <c r="J2225" s="326">
        <f t="shared" si="813"/>
        <v>0</v>
      </c>
      <c r="K2225" s="118">
        <v>0.43426176999999999</v>
      </c>
      <c r="L2225" s="118">
        <v>0.1056414</v>
      </c>
      <c r="M2225" s="118">
        <v>1.2580618E-2</v>
      </c>
      <c r="N2225" s="118">
        <v>7.8366213000000007E-3</v>
      </c>
      <c r="O2225" s="118">
        <v>0</v>
      </c>
      <c r="P2225" s="118">
        <v>0</v>
      </c>
      <c r="Q2225" s="330">
        <v>2.257709E-7</v>
      </c>
      <c r="R2225" s="330">
        <v>2.1860612999999999E-8</v>
      </c>
      <c r="S2225" s="118">
        <v>0</v>
      </c>
      <c r="T2225" s="118">
        <v>0</v>
      </c>
      <c r="U2225" s="118">
        <v>0</v>
      </c>
      <c r="V2225" s="118">
        <v>0</v>
      </c>
      <c r="W2225" s="118">
        <v>0</v>
      </c>
      <c r="X2225" s="118">
        <v>0</v>
      </c>
      <c r="Y2225" s="41"/>
      <c r="Z2225" s="327">
        <f t="shared" si="814"/>
        <v>3.2651260902255639</v>
      </c>
      <c r="AA2225" s="41"/>
      <c r="AB2225" s="111">
        <v>0</v>
      </c>
      <c r="AC2225" s="111">
        <v>0</v>
      </c>
      <c r="AD2225" s="111">
        <v>0</v>
      </c>
      <c r="AE2225" s="111">
        <v>0</v>
      </c>
      <c r="AF2225" s="111">
        <v>0</v>
      </c>
      <c r="AG2225" s="111">
        <v>0</v>
      </c>
      <c r="AH2225" s="111">
        <v>0</v>
      </c>
      <c r="AI2225" s="41"/>
      <c r="AJ2225" s="114">
        <v>8.7187395000000001E-2</v>
      </c>
      <c r="AK2225" s="114">
        <v>8.4039863000000006E-2</v>
      </c>
      <c r="AL2225" s="114">
        <v>3.1475320000000002E-3</v>
      </c>
      <c r="AM2225" s="114">
        <v>0</v>
      </c>
      <c r="AN2225" s="113">
        <f t="shared" si="815"/>
        <v>5.0383610492000001E-6</v>
      </c>
      <c r="AO2225" s="112">
        <f t="shared" si="816"/>
        <v>1.1640281062139999E-8</v>
      </c>
      <c r="AP2225" s="112">
        <f t="shared" si="817"/>
        <v>0</v>
      </c>
      <c r="AQ2225" s="328">
        <v>3.0300370000000002E-6</v>
      </c>
      <c r="AR2225" s="328">
        <v>9.1423530000000001E-9</v>
      </c>
      <c r="AS2225" s="328">
        <v>2.4978214000000002E-13</v>
      </c>
      <c r="AT2225" s="329">
        <v>0</v>
      </c>
      <c r="AU2225" s="329">
        <v>0</v>
      </c>
      <c r="AV2225" s="328">
        <v>1.1652492E-9</v>
      </c>
      <c r="AW2225" s="328">
        <v>2.0071588000000001E-6</v>
      </c>
      <c r="AX2225" s="328">
        <v>1.6518368E-10</v>
      </c>
      <c r="AY2225" s="328">
        <v>2.3324945999999999E-9</v>
      </c>
      <c r="AZ2225" s="329">
        <v>0</v>
      </c>
      <c r="BA2225" s="329">
        <v>0</v>
      </c>
      <c r="BB2225" s="329">
        <v>0</v>
      </c>
      <c r="BC2225" s="329">
        <v>0</v>
      </c>
      <c r="BD2225" s="329">
        <v>0</v>
      </c>
      <c r="BE2225" s="329">
        <v>0</v>
      </c>
      <c r="BF2225" s="329">
        <v>0</v>
      </c>
      <c r="BG2225" s="329">
        <v>0</v>
      </c>
      <c r="BH2225" s="329">
        <v>0</v>
      </c>
      <c r="BI2225" s="329">
        <v>0</v>
      </c>
      <c r="BJ2225" s="329">
        <v>0</v>
      </c>
      <c r="BK2225" s="329">
        <v>0</v>
      </c>
      <c r="BL2225" s="329">
        <v>0</v>
      </c>
      <c r="BM2225" s="41"/>
      <c r="BN2225" s="111">
        <v>1.2490244000000001E-4</v>
      </c>
      <c r="BO2225" s="122">
        <v>1.6464554999999998E-5</v>
      </c>
      <c r="BP2225" s="122">
        <v>9.1040378999999999E-5</v>
      </c>
      <c r="BQ2225" s="122">
        <v>2.5606819999999999E-12</v>
      </c>
      <c r="BR2225" s="122">
        <v>1.2999887999999999E-5</v>
      </c>
      <c r="BS2225" s="122">
        <v>7.5436068000000002E-7</v>
      </c>
      <c r="BT2225" s="111">
        <v>0</v>
      </c>
      <c r="BU2225" s="122">
        <v>1.1449572E-6</v>
      </c>
      <c r="BV2225" s="111">
        <v>0</v>
      </c>
      <c r="BW2225" s="122">
        <v>1.4939392E-10</v>
      </c>
      <c r="BX2225" s="111">
        <v>0</v>
      </c>
      <c r="BY2225" s="111">
        <v>0</v>
      </c>
      <c r="BZ2225" s="111">
        <v>0</v>
      </c>
      <c r="CA2225" s="122">
        <v>2.4981517000000002E-6</v>
      </c>
      <c r="CB2225" s="111">
        <v>0</v>
      </c>
      <c r="CC2225" s="111">
        <v>0</v>
      </c>
      <c r="CD2225" s="111">
        <v>0</v>
      </c>
      <c r="CE2225" s="137"/>
      <c r="CF2225" s="136"/>
      <c r="CG2225" s="76" t="s">
        <v>6885</v>
      </c>
    </row>
    <row r="2226" spans="1:85" ht="14.5" customHeight="1">
      <c r="A2226" s="41" t="s">
        <v>7057</v>
      </c>
      <c r="B2226" s="119" t="s">
        <v>6888</v>
      </c>
      <c r="C2226" s="120" t="str">
        <f t="shared" si="808"/>
        <v>M.020.22.107</v>
      </c>
      <c r="D2226" s="135" t="s">
        <v>7007</v>
      </c>
      <c r="E2226" s="119" t="s">
        <v>6570</v>
      </c>
      <c r="F2226" s="118" t="str">
        <f t="shared" si="809"/>
        <v>Herring, salted</v>
      </c>
      <c r="G2226" s="118">
        <f t="shared" si="810"/>
        <v>0.39135498360818</v>
      </c>
      <c r="H2226" s="118">
        <f t="shared" si="811"/>
        <v>7.80917943871E-3</v>
      </c>
      <c r="I2226" s="118">
        <f t="shared" si="812"/>
        <v>7.2466404169469992E-2</v>
      </c>
      <c r="J2226" s="326">
        <f t="shared" si="813"/>
        <v>0</v>
      </c>
      <c r="K2226" s="118">
        <v>0.31107940000000001</v>
      </c>
      <c r="L2226" s="118">
        <v>6.1063042999999997E-2</v>
      </c>
      <c r="M2226" s="118">
        <v>1.1403346999999999E-2</v>
      </c>
      <c r="N2226" s="118">
        <v>7.8090331000000004E-3</v>
      </c>
      <c r="O2226" s="118">
        <v>0</v>
      </c>
      <c r="P2226" s="118">
        <v>0</v>
      </c>
      <c r="Q2226" s="330">
        <v>1.4633871E-7</v>
      </c>
      <c r="R2226" s="330">
        <v>1.416947E-8</v>
      </c>
      <c r="S2226" s="118">
        <v>0</v>
      </c>
      <c r="T2226" s="118">
        <v>0</v>
      </c>
      <c r="U2226" s="118">
        <v>0</v>
      </c>
      <c r="V2226" s="118">
        <v>0</v>
      </c>
      <c r="W2226" s="118">
        <v>0</v>
      </c>
      <c r="X2226" s="118">
        <v>0</v>
      </c>
      <c r="Y2226" s="41"/>
      <c r="Z2226" s="327">
        <f t="shared" si="814"/>
        <v>2.338942857142857</v>
      </c>
      <c r="AA2226" s="41"/>
      <c r="AB2226" s="111">
        <v>0</v>
      </c>
      <c r="AC2226" s="111">
        <v>0</v>
      </c>
      <c r="AD2226" s="111">
        <v>0</v>
      </c>
      <c r="AE2226" s="111">
        <v>0</v>
      </c>
      <c r="AF2226" s="111">
        <v>0</v>
      </c>
      <c r="AG2226" s="111">
        <v>0</v>
      </c>
      <c r="AH2226" s="111">
        <v>0</v>
      </c>
      <c r="AI2226" s="41"/>
      <c r="AJ2226" s="114">
        <v>5.8385312000000002E-2</v>
      </c>
      <c r="AK2226" s="114">
        <v>5.6194278E-2</v>
      </c>
      <c r="AL2226" s="114">
        <v>2.1910344999999999E-3</v>
      </c>
      <c r="AM2226" s="114">
        <v>0</v>
      </c>
      <c r="AN2226" s="113">
        <f t="shared" si="815"/>
        <v>3.3689614470999997E-6</v>
      </c>
      <c r="AO2226" s="112">
        <f t="shared" si="816"/>
        <v>8.1029380991299995E-9</v>
      </c>
      <c r="AP2226" s="112">
        <f t="shared" si="817"/>
        <v>0</v>
      </c>
      <c r="AQ2226" s="328">
        <v>2.1705389999999998E-6</v>
      </c>
      <c r="AR2226" s="328">
        <v>6.5490401E-9</v>
      </c>
      <c r="AS2226" s="328">
        <v>1.7892912999999999E-13</v>
      </c>
      <c r="AT2226" s="329">
        <v>0</v>
      </c>
      <c r="AU2226" s="329">
        <v>0</v>
      </c>
      <c r="AV2226" s="328">
        <v>1.1611471E-9</v>
      </c>
      <c r="AW2226" s="328">
        <v>1.1972613E-6</v>
      </c>
      <c r="AX2226" s="328">
        <v>1.6460217E-10</v>
      </c>
      <c r="AY2226" s="328">
        <v>1.3891168999999999E-9</v>
      </c>
      <c r="AZ2226" s="329">
        <v>0</v>
      </c>
      <c r="BA2226" s="329">
        <v>0</v>
      </c>
      <c r="BB2226" s="329">
        <v>0</v>
      </c>
      <c r="BC2226" s="329">
        <v>0</v>
      </c>
      <c r="BD2226" s="329">
        <v>0</v>
      </c>
      <c r="BE2226" s="329">
        <v>0</v>
      </c>
      <c r="BF2226" s="329">
        <v>0</v>
      </c>
      <c r="BG2226" s="329">
        <v>0</v>
      </c>
      <c r="BH2226" s="329">
        <v>0</v>
      </c>
      <c r="BI2226" s="329">
        <v>0</v>
      </c>
      <c r="BJ2226" s="329">
        <v>0</v>
      </c>
      <c r="BK2226" s="329">
        <v>0</v>
      </c>
      <c r="BL2226" s="329">
        <v>0</v>
      </c>
      <c r="BM2226" s="41"/>
      <c r="BN2226" s="122">
        <v>8.6782023E-5</v>
      </c>
      <c r="BO2226" s="122">
        <v>9.9592734000000006E-6</v>
      </c>
      <c r="BP2226" s="122">
        <v>6.5215934E-5</v>
      </c>
      <c r="BQ2226" s="122">
        <v>1.6597661999999999E-12</v>
      </c>
      <c r="BR2226" s="122">
        <v>7.6432440000000003E-6</v>
      </c>
      <c r="BS2226" s="122">
        <v>7.5170501E-7</v>
      </c>
      <c r="BT2226" s="111">
        <v>0</v>
      </c>
      <c r="BU2226" s="122">
        <v>1.1409264E-6</v>
      </c>
      <c r="BV2226" s="111">
        <v>0</v>
      </c>
      <c r="BW2226" s="122">
        <v>9.6833178000000002E-11</v>
      </c>
      <c r="BX2226" s="111">
        <v>0</v>
      </c>
      <c r="BY2226" s="111">
        <v>0</v>
      </c>
      <c r="BZ2226" s="111">
        <v>0</v>
      </c>
      <c r="CA2226" s="122">
        <v>2.0708413E-6</v>
      </c>
      <c r="CB2226" s="111">
        <v>0</v>
      </c>
      <c r="CC2226" s="111">
        <v>0</v>
      </c>
      <c r="CD2226" s="111">
        <v>0</v>
      </c>
      <c r="CE2226" s="137"/>
      <c r="CF2226" s="136"/>
      <c r="CG2226" s="76" t="s">
        <v>6885</v>
      </c>
    </row>
    <row r="2227" spans="1:85" ht="14.5" customHeight="1">
      <c r="A2227" s="41" t="s">
        <v>7054</v>
      </c>
      <c r="B2227" s="119" t="s">
        <v>6888</v>
      </c>
      <c r="C2227" s="120" t="str">
        <f t="shared" si="808"/>
        <v>M.020.22.108</v>
      </c>
      <c r="D2227" s="135" t="s">
        <v>7007</v>
      </c>
      <c r="E2227" s="119" t="s">
        <v>6570</v>
      </c>
      <c r="F2227" s="118" t="str">
        <f t="shared" si="809"/>
        <v>Lemon sole</v>
      </c>
      <c r="G2227" s="118">
        <f t="shared" si="810"/>
        <v>0.91786638356397909</v>
      </c>
      <c r="H2227" s="118">
        <f t="shared" si="811"/>
        <v>7.7934463909900002E-4</v>
      </c>
      <c r="I2227" s="118">
        <f t="shared" si="812"/>
        <v>0.16718849892488008</v>
      </c>
      <c r="J2227" s="326">
        <f t="shared" si="813"/>
        <v>0</v>
      </c>
      <c r="K2227" s="118">
        <v>0.74989854</v>
      </c>
      <c r="L2227" s="118">
        <v>0.16587030999999999</v>
      </c>
      <c r="M2227" s="118">
        <v>1.3181862999999999E-3</v>
      </c>
      <c r="N2227" s="118">
        <v>7.7931753000000002E-4</v>
      </c>
      <c r="O2227" s="118">
        <v>0</v>
      </c>
      <c r="P2227" s="118">
        <v>0</v>
      </c>
      <c r="Q2227" s="330">
        <v>2.7109099E-8</v>
      </c>
      <c r="R2227" s="330">
        <v>2.6248801000000002E-9</v>
      </c>
      <c r="S2227" s="118">
        <v>0</v>
      </c>
      <c r="T2227" s="118">
        <v>0</v>
      </c>
      <c r="U2227" s="118">
        <v>0</v>
      </c>
      <c r="V2227" s="118">
        <v>0</v>
      </c>
      <c r="W2227" s="118">
        <v>0</v>
      </c>
      <c r="X2227" s="118">
        <v>0</v>
      </c>
      <c r="Y2227" s="41"/>
      <c r="Z2227" s="327">
        <f t="shared" si="814"/>
        <v>5.6383348872180452</v>
      </c>
      <c r="AA2227" s="41"/>
      <c r="AB2227" s="111">
        <v>0</v>
      </c>
      <c r="AC2227" s="111">
        <v>0</v>
      </c>
      <c r="AD2227" s="111">
        <v>0</v>
      </c>
      <c r="AE2227" s="111">
        <v>0</v>
      </c>
      <c r="AF2227" s="111">
        <v>0</v>
      </c>
      <c r="AG2227" s="111">
        <v>0</v>
      </c>
      <c r="AH2227" s="111">
        <v>0</v>
      </c>
      <c r="AI2227" s="41"/>
      <c r="AJ2227" s="114">
        <v>0.14289603000000001</v>
      </c>
      <c r="AK2227" s="114">
        <v>0.13767114</v>
      </c>
      <c r="AL2227" s="114">
        <v>5.2248900999999999E-3</v>
      </c>
      <c r="AM2227" s="114">
        <v>0</v>
      </c>
      <c r="AN2227" s="113">
        <f t="shared" si="815"/>
        <v>8.2536656789100002E-6</v>
      </c>
      <c r="AO2227" s="112">
        <f t="shared" si="816"/>
        <v>1.9322818623619999E-8</v>
      </c>
      <c r="AP2227" s="112">
        <f t="shared" si="817"/>
        <v>0</v>
      </c>
      <c r="AQ2227" s="328">
        <v>5.2323748000000001E-6</v>
      </c>
      <c r="AR2227" s="328">
        <v>1.5787338E-8</v>
      </c>
      <c r="AS2227" s="328">
        <v>4.3133262E-13</v>
      </c>
      <c r="AT2227" s="329">
        <v>0</v>
      </c>
      <c r="AU2227" s="329">
        <v>0</v>
      </c>
      <c r="AV2227" s="328">
        <v>1.1587891E-10</v>
      </c>
      <c r="AW2227" s="328">
        <v>3.0211749999999999E-6</v>
      </c>
      <c r="AX2227" s="328">
        <v>1.6426791000000001E-11</v>
      </c>
      <c r="AY2227" s="328">
        <v>3.5186225E-9</v>
      </c>
      <c r="AZ2227" s="329">
        <v>0</v>
      </c>
      <c r="BA2227" s="329">
        <v>0</v>
      </c>
      <c r="BB2227" s="329">
        <v>0</v>
      </c>
      <c r="BC2227" s="329">
        <v>0</v>
      </c>
      <c r="BD2227" s="329">
        <v>0</v>
      </c>
      <c r="BE2227" s="329">
        <v>0</v>
      </c>
      <c r="BF2227" s="329">
        <v>0</v>
      </c>
      <c r="BG2227" s="329">
        <v>0</v>
      </c>
      <c r="BH2227" s="329">
        <v>0</v>
      </c>
      <c r="BI2227" s="329">
        <v>0</v>
      </c>
      <c r="BJ2227" s="329">
        <v>0</v>
      </c>
      <c r="BK2227" s="329">
        <v>0</v>
      </c>
      <c r="BL2227" s="329">
        <v>0</v>
      </c>
      <c r="BM2227" s="41"/>
      <c r="BN2227" s="111">
        <v>2.0337455000000001E-4</v>
      </c>
      <c r="BO2227" s="122">
        <v>2.4296596999999999E-5</v>
      </c>
      <c r="BP2227" s="111">
        <v>1.5721174000000001E-4</v>
      </c>
      <c r="BQ2227" s="122">
        <v>3.0747002000000002E-13</v>
      </c>
      <c r="BR2227" s="122">
        <v>1.9958001E-5</v>
      </c>
      <c r="BS2227" s="122">
        <v>7.5017851999999996E-8</v>
      </c>
      <c r="BT2227" s="111">
        <v>0</v>
      </c>
      <c r="BU2227" s="122">
        <v>1.1386096E-7</v>
      </c>
      <c r="BV2227" s="111">
        <v>0</v>
      </c>
      <c r="BW2227" s="122">
        <v>1.7938248999999999E-11</v>
      </c>
      <c r="BX2227" s="111">
        <v>0</v>
      </c>
      <c r="BY2227" s="111">
        <v>0</v>
      </c>
      <c r="BZ2227" s="111">
        <v>0</v>
      </c>
      <c r="CA2227" s="122">
        <v>1.719315E-6</v>
      </c>
      <c r="CB2227" s="111">
        <v>0</v>
      </c>
      <c r="CC2227" s="111">
        <v>0</v>
      </c>
      <c r="CD2227" s="111">
        <v>0</v>
      </c>
      <c r="CE2227" s="137"/>
      <c r="CF2227" s="136"/>
      <c r="CG2227" s="76" t="s">
        <v>6885</v>
      </c>
    </row>
    <row r="2228" spans="1:85" ht="14.5" customHeight="1">
      <c r="A2228" s="41" t="s">
        <v>7051</v>
      </c>
      <c r="B2228" s="119" t="s">
        <v>6888</v>
      </c>
      <c r="C2228" s="120" t="str">
        <f t="shared" si="808"/>
        <v>M.020.22.109</v>
      </c>
      <c r="D2228" s="135" t="s">
        <v>7007</v>
      </c>
      <c r="E2228" s="119" t="s">
        <v>6570</v>
      </c>
      <c r="F2228" s="118" t="str">
        <f t="shared" si="809"/>
        <v>Mackerel fillet, smoked</v>
      </c>
      <c r="G2228" s="118">
        <f t="shared" si="810"/>
        <v>0.289690230382321</v>
      </c>
      <c r="H2228" s="118">
        <f t="shared" si="811"/>
        <v>6.7749166129799998E-3</v>
      </c>
      <c r="I2228" s="118">
        <f t="shared" si="812"/>
        <v>5.2032813769341005E-2</v>
      </c>
      <c r="J2228" s="326">
        <f t="shared" si="813"/>
        <v>0</v>
      </c>
      <c r="K2228" s="118">
        <v>0.23088249999999999</v>
      </c>
      <c r="L2228" s="118">
        <v>4.2098596000000002E-2</v>
      </c>
      <c r="M2228" s="118">
        <v>9.9342052000000007E-3</v>
      </c>
      <c r="N2228" s="118">
        <v>6.7747867999999999E-3</v>
      </c>
      <c r="O2228" s="118">
        <v>0</v>
      </c>
      <c r="P2228" s="118">
        <v>0</v>
      </c>
      <c r="Q2228" s="330">
        <v>1.2981298000000001E-7</v>
      </c>
      <c r="R2228" s="330">
        <v>1.2569340999999999E-8</v>
      </c>
      <c r="S2228" s="118">
        <v>0</v>
      </c>
      <c r="T2228" s="118">
        <v>0</v>
      </c>
      <c r="U2228" s="118">
        <v>0</v>
      </c>
      <c r="V2228" s="118">
        <v>0</v>
      </c>
      <c r="W2228" s="118">
        <v>0</v>
      </c>
      <c r="X2228" s="118">
        <v>0</v>
      </c>
      <c r="Y2228" s="41"/>
      <c r="Z2228" s="327">
        <f t="shared" si="814"/>
        <v>1.7359586466165411</v>
      </c>
      <c r="AA2228" s="41"/>
      <c r="AB2228" s="111">
        <v>0</v>
      </c>
      <c r="AC2228" s="111">
        <v>0</v>
      </c>
      <c r="AD2228" s="111">
        <v>0</v>
      </c>
      <c r="AE2228" s="111">
        <v>0</v>
      </c>
      <c r="AF2228" s="111">
        <v>0</v>
      </c>
      <c r="AG2228" s="111">
        <v>0</v>
      </c>
      <c r="AH2228" s="111">
        <v>0</v>
      </c>
      <c r="AI2228" s="41"/>
      <c r="AJ2228" s="114">
        <v>4.2534862E-2</v>
      </c>
      <c r="AK2228" s="114">
        <v>4.0918232999999998E-2</v>
      </c>
      <c r="AL2228" s="114">
        <v>1.6166291000000001E-3</v>
      </c>
      <c r="AM2228" s="114">
        <v>0</v>
      </c>
      <c r="AN2228" s="113">
        <f t="shared" si="815"/>
        <v>2.4531314221E-6</v>
      </c>
      <c r="AO2228" s="112">
        <f t="shared" si="816"/>
        <v>5.9786578208400002E-9</v>
      </c>
      <c r="AP2228" s="112">
        <f t="shared" si="817"/>
        <v>0</v>
      </c>
      <c r="AQ2228" s="328">
        <v>1.6109696E-6</v>
      </c>
      <c r="AR2228" s="328">
        <v>4.8606841999999999E-9</v>
      </c>
      <c r="AS2228" s="328">
        <v>1.3280084E-13</v>
      </c>
      <c r="AT2228" s="329">
        <v>0</v>
      </c>
      <c r="AU2228" s="329">
        <v>0</v>
      </c>
      <c r="AV2228" s="328">
        <v>1.0073621E-9</v>
      </c>
      <c r="AW2228" s="328">
        <v>8.4115445999999996E-7</v>
      </c>
      <c r="AX2228" s="328">
        <v>1.4280187999999999E-10</v>
      </c>
      <c r="AY2228" s="328">
        <v>9.7503894000000001E-10</v>
      </c>
      <c r="AZ2228" s="329">
        <v>0</v>
      </c>
      <c r="BA2228" s="329">
        <v>0</v>
      </c>
      <c r="BB2228" s="329">
        <v>0</v>
      </c>
      <c r="BC2228" s="329">
        <v>0</v>
      </c>
      <c r="BD2228" s="329">
        <v>0</v>
      </c>
      <c r="BE2228" s="329">
        <v>0</v>
      </c>
      <c r="BF2228" s="329">
        <v>0</v>
      </c>
      <c r="BG2228" s="329">
        <v>0</v>
      </c>
      <c r="BH2228" s="329">
        <v>0</v>
      </c>
      <c r="BI2228" s="329">
        <v>0</v>
      </c>
      <c r="BJ2228" s="329">
        <v>0</v>
      </c>
      <c r="BK2228" s="329">
        <v>0</v>
      </c>
      <c r="BL2228" s="329">
        <v>0</v>
      </c>
      <c r="BM2228" s="41"/>
      <c r="BN2228" s="122">
        <v>6.4116849000000003E-5</v>
      </c>
      <c r="BO2228" s="122">
        <v>7.0538642000000001E-6</v>
      </c>
      <c r="BP2228" s="122">
        <v>4.8403133999999997E-5</v>
      </c>
      <c r="BQ2228" s="122">
        <v>1.4723321999999999E-12</v>
      </c>
      <c r="BR2228" s="122">
        <v>5.3241994000000001E-6</v>
      </c>
      <c r="BS2228" s="122">
        <v>6.5214747000000001E-7</v>
      </c>
      <c r="BT2228" s="111">
        <v>0</v>
      </c>
      <c r="BU2228" s="122">
        <v>9.8981951000000008E-7</v>
      </c>
      <c r="BV2228" s="111">
        <v>0</v>
      </c>
      <c r="BW2228" s="122">
        <v>8.5898005000000001E-11</v>
      </c>
      <c r="BX2228" s="111">
        <v>0</v>
      </c>
      <c r="BY2228" s="111">
        <v>0</v>
      </c>
      <c r="BZ2228" s="111">
        <v>0</v>
      </c>
      <c r="CA2228" s="122">
        <v>1.6935974000000001E-6</v>
      </c>
      <c r="CB2228" s="111">
        <v>0</v>
      </c>
      <c r="CC2228" s="111">
        <v>0</v>
      </c>
      <c r="CD2228" s="111">
        <v>0</v>
      </c>
      <c r="CE2228" s="137"/>
      <c r="CF2228" s="136"/>
      <c r="CG2228" s="76" t="s">
        <v>6885</v>
      </c>
    </row>
    <row r="2229" spans="1:85" ht="14.5" customHeight="1">
      <c r="A2229" s="41" t="s">
        <v>7048</v>
      </c>
      <c r="B2229" s="119" t="s">
        <v>6888</v>
      </c>
      <c r="C2229" s="120" t="str">
        <f t="shared" si="808"/>
        <v>M.020.22.110</v>
      </c>
      <c r="D2229" s="135" t="s">
        <v>7007</v>
      </c>
      <c r="E2229" s="119" t="s">
        <v>6570</v>
      </c>
      <c r="F2229" s="118" t="str">
        <f t="shared" si="809"/>
        <v>Pangasius</v>
      </c>
      <c r="G2229" s="118">
        <f t="shared" si="810"/>
        <v>1.7275457067005551</v>
      </c>
      <c r="H2229" s="118">
        <f t="shared" si="811"/>
        <v>2.838635247712E-2</v>
      </c>
      <c r="I2229" s="118">
        <f t="shared" si="812"/>
        <v>0.25994265422343499</v>
      </c>
      <c r="J2229" s="326">
        <f t="shared" si="813"/>
        <v>0</v>
      </c>
      <c r="K2229" s="118">
        <v>1.4392167</v>
      </c>
      <c r="L2229" s="118">
        <v>0.21287956999999999</v>
      </c>
      <c r="M2229" s="118">
        <v>4.7062995000000003E-2</v>
      </c>
      <c r="N2229" s="118">
        <v>2.8385430999999999E-2</v>
      </c>
      <c r="O2229" s="118">
        <v>0</v>
      </c>
      <c r="P2229" s="118">
        <v>0</v>
      </c>
      <c r="Q2229" s="330">
        <v>9.2147712E-7</v>
      </c>
      <c r="R2229" s="330">
        <v>8.9223434999999994E-8</v>
      </c>
      <c r="S2229" s="118">
        <v>0</v>
      </c>
      <c r="T2229" s="118">
        <v>0</v>
      </c>
      <c r="U2229" s="118">
        <v>0</v>
      </c>
      <c r="V2229" s="118">
        <v>0</v>
      </c>
      <c r="W2229" s="118">
        <v>0</v>
      </c>
      <c r="X2229" s="118">
        <v>0</v>
      </c>
      <c r="Y2229" s="41"/>
      <c r="Z2229" s="327">
        <f t="shared" si="814"/>
        <v>10.821178195488722</v>
      </c>
      <c r="AA2229" s="41"/>
      <c r="AB2229" s="111">
        <v>0</v>
      </c>
      <c r="AC2229" s="111">
        <v>0</v>
      </c>
      <c r="AD2229" s="111">
        <v>0</v>
      </c>
      <c r="AE2229" s="111">
        <v>0</v>
      </c>
      <c r="AF2229" s="111">
        <v>0</v>
      </c>
      <c r="AG2229" s="111">
        <v>0</v>
      </c>
      <c r="AH2229" s="111">
        <v>0</v>
      </c>
      <c r="AI2229" s="41"/>
      <c r="AJ2229" s="114">
        <v>0.24708028000000001</v>
      </c>
      <c r="AK2229" s="114">
        <v>0.23741193999999999</v>
      </c>
      <c r="AL2229" s="114">
        <v>9.6683420999999995E-3</v>
      </c>
      <c r="AM2229" s="114">
        <v>0</v>
      </c>
      <c r="AN2229" s="113">
        <f t="shared" si="815"/>
        <v>1.42333302096E-5</v>
      </c>
      <c r="AO2229" s="112">
        <f t="shared" si="816"/>
        <v>3.5755703090160001E-8</v>
      </c>
      <c r="AP2229" s="112">
        <f t="shared" si="817"/>
        <v>0</v>
      </c>
      <c r="AQ2229" s="328">
        <v>1.0042054000000001E-5</v>
      </c>
      <c r="AR2229" s="328">
        <v>3.0299300000000002E-8</v>
      </c>
      <c r="AS2229" s="328">
        <v>8.2782015999999997E-13</v>
      </c>
      <c r="AT2229" s="329">
        <v>0</v>
      </c>
      <c r="AU2229" s="329">
        <v>0</v>
      </c>
      <c r="AV2229" s="328">
        <v>4.2207096000000003E-9</v>
      </c>
      <c r="AW2229" s="328">
        <v>4.1870555E-6</v>
      </c>
      <c r="AX2229" s="328">
        <v>5.9832036999999995E-10</v>
      </c>
      <c r="AY2229" s="328">
        <v>4.8572549000000003E-9</v>
      </c>
      <c r="AZ2229" s="329">
        <v>0</v>
      </c>
      <c r="BA2229" s="329">
        <v>0</v>
      </c>
      <c r="BB2229" s="329">
        <v>0</v>
      </c>
      <c r="BC2229" s="329">
        <v>0</v>
      </c>
      <c r="BD2229" s="329">
        <v>0</v>
      </c>
      <c r="BE2229" s="329">
        <v>0</v>
      </c>
      <c r="BF2229" s="329">
        <v>0</v>
      </c>
      <c r="BG2229" s="329">
        <v>0</v>
      </c>
      <c r="BH2229" s="329">
        <v>0</v>
      </c>
      <c r="BI2229" s="329">
        <v>0</v>
      </c>
      <c r="BJ2229" s="329">
        <v>0</v>
      </c>
      <c r="BK2229" s="329">
        <v>0</v>
      </c>
      <c r="BL2229" s="329">
        <v>0</v>
      </c>
      <c r="BM2229" s="41"/>
      <c r="BN2229" s="111">
        <v>3.7761355999999999E-4</v>
      </c>
      <c r="BO2229" s="122">
        <v>3.4876955999999998E-5</v>
      </c>
      <c r="BP2229" s="111">
        <v>3.0172317000000002E-4</v>
      </c>
      <c r="BQ2229" s="122">
        <v>1.0451346E-11</v>
      </c>
      <c r="BR2229" s="122">
        <v>2.6691771000000002E-5</v>
      </c>
      <c r="BS2229" s="122">
        <v>2.7324088E-6</v>
      </c>
      <c r="BT2229" s="111">
        <v>0</v>
      </c>
      <c r="BU2229" s="122">
        <v>4.1472085999999997E-6</v>
      </c>
      <c r="BV2229" s="111">
        <v>0</v>
      </c>
      <c r="BW2229" s="122">
        <v>6.0974678000000002E-10</v>
      </c>
      <c r="BX2229" s="111">
        <v>0</v>
      </c>
      <c r="BY2229" s="111">
        <v>0</v>
      </c>
      <c r="BZ2229" s="111">
        <v>0</v>
      </c>
      <c r="CA2229" s="122">
        <v>7.4414243000000001E-6</v>
      </c>
      <c r="CB2229" s="111">
        <v>0</v>
      </c>
      <c r="CC2229" s="111">
        <v>0</v>
      </c>
      <c r="CD2229" s="111">
        <v>0</v>
      </c>
      <c r="CE2229" s="137"/>
      <c r="CF2229" s="136"/>
      <c r="CG2229" s="76" t="s">
        <v>6885</v>
      </c>
    </row>
    <row r="2230" spans="1:85" ht="14.5" customHeight="1">
      <c r="A2230" s="41" t="s">
        <v>7045</v>
      </c>
      <c r="B2230" s="119" t="s">
        <v>6888</v>
      </c>
      <c r="C2230" s="120" t="str">
        <f t="shared" si="808"/>
        <v>M.020.22.111</v>
      </c>
      <c r="D2230" s="135" t="s">
        <v>7007</v>
      </c>
      <c r="E2230" s="119" t="s">
        <v>6570</v>
      </c>
      <c r="F2230" s="118" t="str">
        <f t="shared" si="809"/>
        <v>Plaice</v>
      </c>
      <c r="G2230" s="118">
        <f t="shared" si="810"/>
        <v>0.91786638356397909</v>
      </c>
      <c r="H2230" s="118">
        <f t="shared" si="811"/>
        <v>7.7934463909900002E-4</v>
      </c>
      <c r="I2230" s="118">
        <f t="shared" si="812"/>
        <v>0.16718849892488008</v>
      </c>
      <c r="J2230" s="326">
        <f t="shared" si="813"/>
        <v>0</v>
      </c>
      <c r="K2230" s="118">
        <v>0.74989854</v>
      </c>
      <c r="L2230" s="118">
        <v>0.16587030999999999</v>
      </c>
      <c r="M2230" s="118">
        <v>1.3181862999999999E-3</v>
      </c>
      <c r="N2230" s="118">
        <v>7.7931753000000002E-4</v>
      </c>
      <c r="O2230" s="118">
        <v>0</v>
      </c>
      <c r="P2230" s="118">
        <v>0</v>
      </c>
      <c r="Q2230" s="330">
        <v>2.7109099E-8</v>
      </c>
      <c r="R2230" s="330">
        <v>2.6248801000000002E-9</v>
      </c>
      <c r="S2230" s="118">
        <v>0</v>
      </c>
      <c r="T2230" s="118">
        <v>0</v>
      </c>
      <c r="U2230" s="118">
        <v>0</v>
      </c>
      <c r="V2230" s="118">
        <v>0</v>
      </c>
      <c r="W2230" s="118">
        <v>0</v>
      </c>
      <c r="X2230" s="118">
        <v>0</v>
      </c>
      <c r="Y2230" s="41"/>
      <c r="Z2230" s="327">
        <f t="shared" si="814"/>
        <v>5.6383348872180452</v>
      </c>
      <c r="AA2230" s="41"/>
      <c r="AB2230" s="111">
        <v>0</v>
      </c>
      <c r="AC2230" s="111">
        <v>0</v>
      </c>
      <c r="AD2230" s="111">
        <v>0</v>
      </c>
      <c r="AE2230" s="111">
        <v>0</v>
      </c>
      <c r="AF2230" s="111">
        <v>0</v>
      </c>
      <c r="AG2230" s="111">
        <v>0</v>
      </c>
      <c r="AH2230" s="111">
        <v>0</v>
      </c>
      <c r="AI2230" s="41"/>
      <c r="AJ2230" s="114">
        <v>0.14289603000000001</v>
      </c>
      <c r="AK2230" s="114">
        <v>0.13767114</v>
      </c>
      <c r="AL2230" s="114">
        <v>5.2248900999999999E-3</v>
      </c>
      <c r="AM2230" s="114">
        <v>0</v>
      </c>
      <c r="AN2230" s="113">
        <f t="shared" si="815"/>
        <v>8.2536656789100002E-6</v>
      </c>
      <c r="AO2230" s="112">
        <f t="shared" si="816"/>
        <v>1.9322818623619999E-8</v>
      </c>
      <c r="AP2230" s="112">
        <f t="shared" si="817"/>
        <v>0</v>
      </c>
      <c r="AQ2230" s="328">
        <v>5.2323748000000001E-6</v>
      </c>
      <c r="AR2230" s="328">
        <v>1.5787338E-8</v>
      </c>
      <c r="AS2230" s="328">
        <v>4.3133262E-13</v>
      </c>
      <c r="AT2230" s="329">
        <v>0</v>
      </c>
      <c r="AU2230" s="329">
        <v>0</v>
      </c>
      <c r="AV2230" s="328">
        <v>1.1587891E-10</v>
      </c>
      <c r="AW2230" s="328">
        <v>3.0211749999999999E-6</v>
      </c>
      <c r="AX2230" s="328">
        <v>1.6426791000000001E-11</v>
      </c>
      <c r="AY2230" s="328">
        <v>3.5186225E-9</v>
      </c>
      <c r="AZ2230" s="329">
        <v>0</v>
      </c>
      <c r="BA2230" s="329">
        <v>0</v>
      </c>
      <c r="BB2230" s="329">
        <v>0</v>
      </c>
      <c r="BC2230" s="329">
        <v>0</v>
      </c>
      <c r="BD2230" s="329">
        <v>0</v>
      </c>
      <c r="BE2230" s="329">
        <v>0</v>
      </c>
      <c r="BF2230" s="329">
        <v>0</v>
      </c>
      <c r="BG2230" s="329">
        <v>0</v>
      </c>
      <c r="BH2230" s="329">
        <v>0</v>
      </c>
      <c r="BI2230" s="329">
        <v>0</v>
      </c>
      <c r="BJ2230" s="329">
        <v>0</v>
      </c>
      <c r="BK2230" s="329">
        <v>0</v>
      </c>
      <c r="BL2230" s="329">
        <v>0</v>
      </c>
      <c r="BM2230" s="41"/>
      <c r="BN2230" s="111">
        <v>2.0337455000000001E-4</v>
      </c>
      <c r="BO2230" s="122">
        <v>2.4296596999999999E-5</v>
      </c>
      <c r="BP2230" s="111">
        <v>1.5721174000000001E-4</v>
      </c>
      <c r="BQ2230" s="122">
        <v>3.0747002000000002E-13</v>
      </c>
      <c r="BR2230" s="122">
        <v>1.9958001E-5</v>
      </c>
      <c r="BS2230" s="122">
        <v>7.5017851999999996E-8</v>
      </c>
      <c r="BT2230" s="111">
        <v>0</v>
      </c>
      <c r="BU2230" s="122">
        <v>1.1386096E-7</v>
      </c>
      <c r="BV2230" s="111">
        <v>0</v>
      </c>
      <c r="BW2230" s="122">
        <v>1.7938248999999999E-11</v>
      </c>
      <c r="BX2230" s="111">
        <v>0</v>
      </c>
      <c r="BY2230" s="111">
        <v>0</v>
      </c>
      <c r="BZ2230" s="111">
        <v>0</v>
      </c>
      <c r="CA2230" s="122">
        <v>1.719315E-6</v>
      </c>
      <c r="CB2230" s="111">
        <v>0</v>
      </c>
      <c r="CC2230" s="111">
        <v>0</v>
      </c>
      <c r="CD2230" s="111">
        <v>0</v>
      </c>
      <c r="CE2230" s="137"/>
      <c r="CF2230" s="136"/>
      <c r="CG2230" s="76" t="s">
        <v>6885</v>
      </c>
    </row>
    <row r="2231" spans="1:85" ht="14.5" customHeight="1">
      <c r="A2231" s="41" t="s">
        <v>7042</v>
      </c>
      <c r="B2231" s="119" t="s">
        <v>6888</v>
      </c>
      <c r="C2231" s="120" t="str">
        <f t="shared" si="808"/>
        <v>M.020.22.112</v>
      </c>
      <c r="D2231" s="135" t="s">
        <v>7007</v>
      </c>
      <c r="E2231" s="119" t="s">
        <v>6570</v>
      </c>
      <c r="F2231" s="118" t="str">
        <f t="shared" si="809"/>
        <v>Pollock</v>
      </c>
      <c r="G2231" s="118">
        <f t="shared" si="810"/>
        <v>1.1370712915003096</v>
      </c>
      <c r="H2231" s="118">
        <f t="shared" si="811"/>
        <v>9.3266839453700007E-4</v>
      </c>
      <c r="I2231" s="118">
        <f t="shared" si="812"/>
        <v>0.2084101831057727</v>
      </c>
      <c r="J2231" s="326">
        <f t="shared" si="813"/>
        <v>0</v>
      </c>
      <c r="K2231" s="118">
        <v>0.92772843999999999</v>
      </c>
      <c r="L2231" s="118">
        <v>0.20689746000000001</v>
      </c>
      <c r="M2231" s="118">
        <v>1.5127204000000001E-3</v>
      </c>
      <c r="N2231" s="118">
        <v>9.3264045000000003E-4</v>
      </c>
      <c r="O2231" s="118">
        <v>0</v>
      </c>
      <c r="P2231" s="118">
        <v>0</v>
      </c>
      <c r="Q2231" s="330">
        <v>2.7944537000000001E-8</v>
      </c>
      <c r="R2231" s="330">
        <v>2.7057726999999999E-9</v>
      </c>
      <c r="S2231" s="118">
        <v>0</v>
      </c>
      <c r="T2231" s="118">
        <v>0</v>
      </c>
      <c r="U2231" s="118">
        <v>0</v>
      </c>
      <c r="V2231" s="118">
        <v>0</v>
      </c>
      <c r="W2231" s="118">
        <v>0</v>
      </c>
      <c r="X2231" s="118">
        <v>0</v>
      </c>
      <c r="Y2231" s="41"/>
      <c r="Z2231" s="327">
        <f t="shared" si="814"/>
        <v>6.9754018045112778</v>
      </c>
      <c r="AA2231" s="41"/>
      <c r="AB2231" s="111">
        <v>0</v>
      </c>
      <c r="AC2231" s="111">
        <v>0</v>
      </c>
      <c r="AD2231" s="111">
        <v>0</v>
      </c>
      <c r="AE2231" s="111">
        <v>0</v>
      </c>
      <c r="AF2231" s="111">
        <v>0</v>
      </c>
      <c r="AG2231" s="111">
        <v>0</v>
      </c>
      <c r="AH2231" s="111">
        <v>0</v>
      </c>
      <c r="AI2231" s="41"/>
      <c r="AJ2231" s="114">
        <v>0.17729839999999999</v>
      </c>
      <c r="AK2231" s="114">
        <v>0.17082509000000001</v>
      </c>
      <c r="AL2231" s="114">
        <v>6.4733113000000004E-3</v>
      </c>
      <c r="AM2231" s="114">
        <v>0</v>
      </c>
      <c r="AN2231" s="113">
        <f t="shared" si="815"/>
        <v>1.024131237693E-5</v>
      </c>
      <c r="AO2231" s="112">
        <f t="shared" si="816"/>
        <v>2.3939760816240002E-8</v>
      </c>
      <c r="AP2231" s="112">
        <f t="shared" si="817"/>
        <v>0</v>
      </c>
      <c r="AQ2231" s="328">
        <v>6.4731727999999997E-6</v>
      </c>
      <c r="AR2231" s="328">
        <v>1.9531125000000001E-8</v>
      </c>
      <c r="AS2231" s="328">
        <v>5.3361824000000002E-13</v>
      </c>
      <c r="AT2231" s="329">
        <v>0</v>
      </c>
      <c r="AU2231" s="329">
        <v>0</v>
      </c>
      <c r="AV2231" s="328">
        <v>1.3867693E-10</v>
      </c>
      <c r="AW2231" s="328">
        <v>3.7680009000000001E-6</v>
      </c>
      <c r="AX2231" s="328">
        <v>1.9658598000000002E-11</v>
      </c>
      <c r="AY2231" s="328">
        <v>4.3884436000000001E-9</v>
      </c>
      <c r="AZ2231" s="329">
        <v>0</v>
      </c>
      <c r="BA2231" s="329">
        <v>0</v>
      </c>
      <c r="BB2231" s="329">
        <v>0</v>
      </c>
      <c r="BC2231" s="329">
        <v>0</v>
      </c>
      <c r="BD2231" s="329">
        <v>0</v>
      </c>
      <c r="BE2231" s="329">
        <v>0</v>
      </c>
      <c r="BF2231" s="329">
        <v>0</v>
      </c>
      <c r="BG2231" s="329">
        <v>0</v>
      </c>
      <c r="BH2231" s="329">
        <v>0</v>
      </c>
      <c r="BI2231" s="329">
        <v>0</v>
      </c>
      <c r="BJ2231" s="329">
        <v>0</v>
      </c>
      <c r="BK2231" s="329">
        <v>0</v>
      </c>
      <c r="BL2231" s="329">
        <v>0</v>
      </c>
      <c r="BM2231" s="41"/>
      <c r="BN2231" s="111">
        <v>2.5204968000000001E-4</v>
      </c>
      <c r="BO2231" s="122">
        <v>3.0300912999999999E-5</v>
      </c>
      <c r="BP2231" s="111">
        <v>1.9449271E-4</v>
      </c>
      <c r="BQ2231" s="122">
        <v>3.1694550999999999E-13</v>
      </c>
      <c r="BR2231" s="122">
        <v>2.4892956E-5</v>
      </c>
      <c r="BS2231" s="122">
        <v>8.9776863999999994E-8</v>
      </c>
      <c r="BT2231" s="111">
        <v>0</v>
      </c>
      <c r="BU2231" s="122">
        <v>1.3626195999999999E-7</v>
      </c>
      <c r="BV2231" s="111">
        <v>0</v>
      </c>
      <c r="BW2231" s="122">
        <v>1.8491062999999999E-11</v>
      </c>
      <c r="BX2231" s="111">
        <v>0</v>
      </c>
      <c r="BY2231" s="111">
        <v>0</v>
      </c>
      <c r="BZ2231" s="111">
        <v>0</v>
      </c>
      <c r="CA2231" s="122">
        <v>2.1370398999999999E-6</v>
      </c>
      <c r="CB2231" s="111">
        <v>0</v>
      </c>
      <c r="CC2231" s="111">
        <v>0</v>
      </c>
      <c r="CD2231" s="111">
        <v>0</v>
      </c>
      <c r="CE2231" s="137"/>
      <c r="CF2231" s="136"/>
      <c r="CG2231" s="76" t="s">
        <v>6885</v>
      </c>
    </row>
    <row r="2232" spans="1:85" ht="14.5" customHeight="1">
      <c r="A2232" s="41" t="s">
        <v>7039</v>
      </c>
      <c r="B2232" s="119" t="s">
        <v>6888</v>
      </c>
      <c r="C2232" s="120" t="str">
        <f t="shared" si="808"/>
        <v>M.020.22.113</v>
      </c>
      <c r="D2232" s="135" t="s">
        <v>7007</v>
      </c>
      <c r="E2232" s="119" t="s">
        <v>6570</v>
      </c>
      <c r="F2232" s="118" t="str">
        <f t="shared" si="809"/>
        <v>Canned salmon, farmed fish</v>
      </c>
      <c r="G2232" s="118">
        <f t="shared" si="810"/>
        <v>0.92901583731789805</v>
      </c>
      <c r="H2232" s="118">
        <f t="shared" si="811"/>
        <v>2.0638887620760001E-2</v>
      </c>
      <c r="I2232" s="118">
        <f t="shared" si="812"/>
        <v>0.175775689697138</v>
      </c>
      <c r="J2232" s="326">
        <f t="shared" si="813"/>
        <v>0</v>
      </c>
      <c r="K2232" s="118">
        <v>0.73260126000000003</v>
      </c>
      <c r="L2232" s="118">
        <v>0.14455923000000001</v>
      </c>
      <c r="M2232" s="118">
        <v>3.1216415000000001E-2</v>
      </c>
      <c r="N2232" s="118">
        <v>2.0638426000000001E-2</v>
      </c>
      <c r="O2232" s="118">
        <v>0</v>
      </c>
      <c r="P2232" s="118">
        <v>0</v>
      </c>
      <c r="Q2232" s="330">
        <v>4.6162075999999998E-7</v>
      </c>
      <c r="R2232" s="330">
        <v>4.4697137999999997E-8</v>
      </c>
      <c r="S2232" s="118">
        <v>0</v>
      </c>
      <c r="T2232" s="118">
        <v>0</v>
      </c>
      <c r="U2232" s="118">
        <v>0</v>
      </c>
      <c r="V2232" s="118">
        <v>0</v>
      </c>
      <c r="W2232" s="118">
        <v>0</v>
      </c>
      <c r="X2232" s="118">
        <v>0</v>
      </c>
      <c r="Y2232" s="41"/>
      <c r="Z2232" s="327">
        <f t="shared" si="814"/>
        <v>5.5082801503759402</v>
      </c>
      <c r="AA2232" s="41"/>
      <c r="AB2232" s="111">
        <v>0</v>
      </c>
      <c r="AC2232" s="111">
        <v>0</v>
      </c>
      <c r="AD2232" s="111">
        <v>0</v>
      </c>
      <c r="AE2232" s="111">
        <v>0</v>
      </c>
      <c r="AF2232" s="111">
        <v>0</v>
      </c>
      <c r="AG2232" s="111">
        <v>0</v>
      </c>
      <c r="AH2232" s="111">
        <v>0</v>
      </c>
      <c r="AI2232" s="41"/>
      <c r="AJ2232" s="114">
        <v>0.13818178</v>
      </c>
      <c r="AK2232" s="114">
        <v>0.13299712999999999</v>
      </c>
      <c r="AL2232" s="114">
        <v>5.1846545000000001E-3</v>
      </c>
      <c r="AM2232" s="114">
        <v>0</v>
      </c>
      <c r="AN2232" s="113">
        <f t="shared" si="815"/>
        <v>7.9734488855999991E-6</v>
      </c>
      <c r="AO2232" s="112">
        <f t="shared" si="816"/>
        <v>1.9174017633430001E-8</v>
      </c>
      <c r="AP2232" s="112">
        <f t="shared" si="817"/>
        <v>0</v>
      </c>
      <c r="AQ2232" s="328">
        <v>5.1116840000000001E-6</v>
      </c>
      <c r="AR2232" s="328">
        <v>1.5423184000000001E-8</v>
      </c>
      <c r="AS2232" s="328">
        <v>4.2138343000000002E-13</v>
      </c>
      <c r="AT2232" s="329">
        <v>0</v>
      </c>
      <c r="AU2232" s="329">
        <v>0</v>
      </c>
      <c r="AV2232" s="328">
        <v>3.0687855999999999E-9</v>
      </c>
      <c r="AW2232" s="328">
        <v>2.8586961000000001E-6</v>
      </c>
      <c r="AX2232" s="328">
        <v>4.3502565000000001E-10</v>
      </c>
      <c r="AY2232" s="328">
        <v>3.3153865999999998E-9</v>
      </c>
      <c r="AZ2232" s="329">
        <v>0</v>
      </c>
      <c r="BA2232" s="329">
        <v>0</v>
      </c>
      <c r="BB2232" s="329">
        <v>0</v>
      </c>
      <c r="BC2232" s="329">
        <v>0</v>
      </c>
      <c r="BD2232" s="329">
        <v>0</v>
      </c>
      <c r="BE2232" s="329">
        <v>0</v>
      </c>
      <c r="BF2232" s="329">
        <v>0</v>
      </c>
      <c r="BG2232" s="329">
        <v>0</v>
      </c>
      <c r="BH2232" s="329">
        <v>0</v>
      </c>
      <c r="BI2232" s="329">
        <v>0</v>
      </c>
      <c r="BJ2232" s="329">
        <v>0</v>
      </c>
      <c r="BK2232" s="329">
        <v>0</v>
      </c>
      <c r="BL2232" s="329">
        <v>0</v>
      </c>
      <c r="BM2232" s="41"/>
      <c r="BN2232" s="111">
        <v>2.0594822E-4</v>
      </c>
      <c r="BO2232" s="122">
        <v>2.3867604999999999E-5</v>
      </c>
      <c r="BP2232" s="111">
        <v>1.5358546999999999E-4</v>
      </c>
      <c r="BQ2232" s="122">
        <v>5.2356790000000004E-12</v>
      </c>
      <c r="BR2232" s="122">
        <v>1.8179089999999999E-5</v>
      </c>
      <c r="BS2232" s="122">
        <v>1.9866747000000001E-6</v>
      </c>
      <c r="BT2232" s="111">
        <v>0</v>
      </c>
      <c r="BU2232" s="122">
        <v>3.0153447000000001E-6</v>
      </c>
      <c r="BV2232" s="111">
        <v>0</v>
      </c>
      <c r="BW2232" s="122">
        <v>3.0545713999999998E-10</v>
      </c>
      <c r="BX2232" s="111">
        <v>0</v>
      </c>
      <c r="BY2232" s="111">
        <v>0</v>
      </c>
      <c r="BZ2232" s="111">
        <v>0</v>
      </c>
      <c r="CA2232" s="122">
        <v>5.3137329999999999E-6</v>
      </c>
      <c r="CB2232" s="111">
        <v>0</v>
      </c>
      <c r="CC2232" s="111">
        <v>0</v>
      </c>
      <c r="CD2232" s="111">
        <v>0</v>
      </c>
      <c r="CE2232" s="137"/>
      <c r="CF2232" s="136"/>
      <c r="CG2232" s="76" t="s">
        <v>6885</v>
      </c>
    </row>
    <row r="2233" spans="1:85" ht="14.5" customHeight="1">
      <c r="A2233" s="41" t="s">
        <v>7036</v>
      </c>
      <c r="B2233" s="119" t="s">
        <v>6888</v>
      </c>
      <c r="C2233" s="120" t="str">
        <f t="shared" si="808"/>
        <v>M.020.22.114</v>
      </c>
      <c r="D2233" s="135" t="s">
        <v>7007</v>
      </c>
      <c r="E2233" s="119" t="s">
        <v>6570</v>
      </c>
      <c r="F2233" s="118" t="str">
        <f t="shared" si="809"/>
        <v>Canned salmon, wild catch</v>
      </c>
      <c r="G2233" s="118">
        <f t="shared" si="810"/>
        <v>0.58710540448235093</v>
      </c>
      <c r="H2233" s="118">
        <f t="shared" si="811"/>
        <v>7.68216160893E-3</v>
      </c>
      <c r="I2233" s="118">
        <f t="shared" si="812"/>
        <v>0.116540452873421</v>
      </c>
      <c r="J2233" s="326">
        <f t="shared" si="813"/>
        <v>0</v>
      </c>
      <c r="K2233" s="118">
        <v>0.46288278999999999</v>
      </c>
      <c r="L2233" s="118">
        <v>0.10518354000000001</v>
      </c>
      <c r="M2233" s="118">
        <v>1.1356898000000001E-2</v>
      </c>
      <c r="N2233" s="118">
        <v>7.6820079999999997E-3</v>
      </c>
      <c r="O2233" s="118">
        <v>0</v>
      </c>
      <c r="P2233" s="118">
        <v>0</v>
      </c>
      <c r="Q2233" s="330">
        <v>1.5360892999999999E-7</v>
      </c>
      <c r="R2233" s="330">
        <v>1.4873421E-8</v>
      </c>
      <c r="S2233" s="118">
        <v>0</v>
      </c>
      <c r="T2233" s="118">
        <v>0</v>
      </c>
      <c r="U2233" s="118">
        <v>0</v>
      </c>
      <c r="V2233" s="118">
        <v>0</v>
      </c>
      <c r="W2233" s="118">
        <v>0</v>
      </c>
      <c r="X2233" s="118">
        <v>0</v>
      </c>
      <c r="Y2233" s="41"/>
      <c r="Z2233" s="327">
        <f t="shared" si="814"/>
        <v>3.480321729323308</v>
      </c>
      <c r="AA2233" s="41"/>
      <c r="AB2233" s="111">
        <v>0</v>
      </c>
      <c r="AC2233" s="111">
        <v>0</v>
      </c>
      <c r="AD2233" s="111">
        <v>0</v>
      </c>
      <c r="AE2233" s="111">
        <v>0</v>
      </c>
      <c r="AF2233" s="111">
        <v>0</v>
      </c>
      <c r="AG2233" s="111">
        <v>0</v>
      </c>
      <c r="AH2233" s="111">
        <v>0</v>
      </c>
      <c r="AI2233" s="41"/>
      <c r="AJ2233" s="114">
        <v>9.0509085000000003E-2</v>
      </c>
      <c r="AK2233" s="114">
        <v>8.7202641999999997E-2</v>
      </c>
      <c r="AL2233" s="114">
        <v>3.3064438999999999E-3</v>
      </c>
      <c r="AM2233" s="114">
        <v>0</v>
      </c>
      <c r="AN2233" s="113">
        <f t="shared" si="815"/>
        <v>5.2279761593999996E-6</v>
      </c>
      <c r="AO2233" s="112">
        <f t="shared" si="816"/>
        <v>1.222797282461E-8</v>
      </c>
      <c r="AP2233" s="112">
        <f t="shared" si="817"/>
        <v>0</v>
      </c>
      <c r="AQ2233" s="328">
        <v>3.2297386E-6</v>
      </c>
      <c r="AR2233" s="328">
        <v>9.7449009000000004E-9</v>
      </c>
      <c r="AS2233" s="328">
        <v>2.6624461E-13</v>
      </c>
      <c r="AT2233" s="329">
        <v>0</v>
      </c>
      <c r="AU2233" s="329">
        <v>0</v>
      </c>
      <c r="AV2233" s="328">
        <v>1.1422594E-9</v>
      </c>
      <c r="AW2233" s="328">
        <v>1.9970952999999998E-6</v>
      </c>
      <c r="AX2233" s="328">
        <v>1.6192468000000001E-10</v>
      </c>
      <c r="AY2233" s="328">
        <v>2.3208809999999999E-9</v>
      </c>
      <c r="AZ2233" s="329">
        <v>0</v>
      </c>
      <c r="BA2233" s="329">
        <v>0</v>
      </c>
      <c r="BB2233" s="329">
        <v>0</v>
      </c>
      <c r="BC2233" s="329">
        <v>0</v>
      </c>
      <c r="BD2233" s="329">
        <v>0</v>
      </c>
      <c r="BE2233" s="329">
        <v>0</v>
      </c>
      <c r="BF2233" s="329">
        <v>0</v>
      </c>
      <c r="BG2233" s="329">
        <v>0</v>
      </c>
      <c r="BH2233" s="329">
        <v>0</v>
      </c>
      <c r="BI2233" s="329">
        <v>0</v>
      </c>
      <c r="BJ2233" s="329">
        <v>0</v>
      </c>
      <c r="BK2233" s="329">
        <v>0</v>
      </c>
      <c r="BL2233" s="329">
        <v>0</v>
      </c>
      <c r="BM2233" s="41"/>
      <c r="BN2233" s="111">
        <v>1.3068252999999999E-4</v>
      </c>
      <c r="BO2233" s="122">
        <v>1.6376918000000002E-5</v>
      </c>
      <c r="BP2233" s="122">
        <v>9.7040605000000001E-5</v>
      </c>
      <c r="BQ2233" s="122">
        <v>1.7422246999999999E-12</v>
      </c>
      <c r="BR2233" s="122">
        <v>1.2938797000000001E-5</v>
      </c>
      <c r="BS2233" s="122">
        <v>7.3947745000000002E-7</v>
      </c>
      <c r="BT2233" s="111">
        <v>0</v>
      </c>
      <c r="BU2233" s="122">
        <v>1.1223676E-6</v>
      </c>
      <c r="BV2233" s="111">
        <v>0</v>
      </c>
      <c r="BW2233" s="122">
        <v>1.0164393E-10</v>
      </c>
      <c r="BX2233" s="111">
        <v>0</v>
      </c>
      <c r="BY2233" s="111">
        <v>0</v>
      </c>
      <c r="BZ2233" s="111">
        <v>0</v>
      </c>
      <c r="CA2233" s="122">
        <v>2.4642616999999998E-6</v>
      </c>
      <c r="CB2233" s="111">
        <v>0</v>
      </c>
      <c r="CC2233" s="111">
        <v>0</v>
      </c>
      <c r="CD2233" s="111">
        <v>0</v>
      </c>
      <c r="CE2233" s="137"/>
      <c r="CF2233" s="136"/>
      <c r="CG2233" s="76" t="s">
        <v>6885</v>
      </c>
    </row>
    <row r="2234" spans="1:85" ht="14.5" customHeight="1">
      <c r="A2234" s="41" t="s">
        <v>7033</v>
      </c>
      <c r="B2234" s="119" t="s">
        <v>6888</v>
      </c>
      <c r="C2234" s="120" t="str">
        <f t="shared" si="808"/>
        <v>M.020.22.115</v>
      </c>
      <c r="D2234" s="135" t="s">
        <v>7007</v>
      </c>
      <c r="E2234" s="119" t="s">
        <v>6570</v>
      </c>
      <c r="F2234" s="118" t="str">
        <f t="shared" si="809"/>
        <v>Salmon fillet, farmed fish</v>
      </c>
      <c r="G2234" s="118">
        <f t="shared" si="810"/>
        <v>0.89168015770619802</v>
      </c>
      <c r="H2234" s="118">
        <f t="shared" si="811"/>
        <v>2.0638480857569998E-2</v>
      </c>
      <c r="I2234" s="118">
        <f t="shared" si="812"/>
        <v>0.16416826684862801</v>
      </c>
      <c r="J2234" s="326">
        <f t="shared" si="813"/>
        <v>0</v>
      </c>
      <c r="K2234" s="118">
        <v>0.70687341000000004</v>
      </c>
      <c r="L2234" s="118">
        <v>0.13307854</v>
      </c>
      <c r="M2234" s="118">
        <v>3.1089683E-2</v>
      </c>
      <c r="N2234" s="118">
        <v>2.0638027999999999E-2</v>
      </c>
      <c r="O2234" s="118">
        <v>0</v>
      </c>
      <c r="P2234" s="118">
        <v>0</v>
      </c>
      <c r="Q2234" s="330">
        <v>4.5285757000000002E-7</v>
      </c>
      <c r="R2234" s="330">
        <v>4.3848627999999998E-8</v>
      </c>
      <c r="S2234" s="118">
        <v>0</v>
      </c>
      <c r="T2234" s="118">
        <v>0</v>
      </c>
      <c r="U2234" s="118">
        <v>0</v>
      </c>
      <c r="V2234" s="118">
        <v>0</v>
      </c>
      <c r="W2234" s="118">
        <v>0</v>
      </c>
      <c r="X2234" s="118">
        <v>0</v>
      </c>
      <c r="Y2234" s="41"/>
      <c r="Z2234" s="327">
        <f t="shared" si="814"/>
        <v>5.314837669172932</v>
      </c>
      <c r="AA2234" s="41"/>
      <c r="AB2234" s="111">
        <v>0</v>
      </c>
      <c r="AC2234" s="111">
        <v>0</v>
      </c>
      <c r="AD2234" s="111">
        <v>0</v>
      </c>
      <c r="AE2234" s="111">
        <v>0</v>
      </c>
      <c r="AF2234" s="111">
        <v>0</v>
      </c>
      <c r="AG2234" s="111">
        <v>0</v>
      </c>
      <c r="AH2234" s="111">
        <v>0</v>
      </c>
      <c r="AI2234" s="41"/>
      <c r="AJ2234" s="114">
        <v>0.13149748</v>
      </c>
      <c r="AK2234" s="114">
        <v>0.12652495999999999</v>
      </c>
      <c r="AL2234" s="114">
        <v>4.9725161000000002E-3</v>
      </c>
      <c r="AM2234" s="114">
        <v>0</v>
      </c>
      <c r="AN2234" s="113">
        <f t="shared" si="815"/>
        <v>7.5854295262999996E-6</v>
      </c>
      <c r="AO2234" s="112">
        <f t="shared" si="816"/>
        <v>1.8389483135079999E-8</v>
      </c>
      <c r="AP2234" s="112">
        <f t="shared" si="817"/>
        <v>0</v>
      </c>
      <c r="AQ2234" s="328">
        <v>4.9321693999999999E-6</v>
      </c>
      <c r="AR2234" s="328">
        <v>1.4881546E-8</v>
      </c>
      <c r="AS2234" s="328">
        <v>4.0658508000000001E-13</v>
      </c>
      <c r="AT2234" s="329">
        <v>0</v>
      </c>
      <c r="AU2234" s="329">
        <v>0</v>
      </c>
      <c r="AV2234" s="328">
        <v>3.0687263000000001E-9</v>
      </c>
      <c r="AW2234" s="328">
        <v>2.6501914000000002E-6</v>
      </c>
      <c r="AX2234" s="328">
        <v>4.3501725000000002E-10</v>
      </c>
      <c r="AY2234" s="328">
        <v>3.0725133E-9</v>
      </c>
      <c r="AZ2234" s="329">
        <v>0</v>
      </c>
      <c r="BA2234" s="329">
        <v>0</v>
      </c>
      <c r="BB2234" s="329">
        <v>0</v>
      </c>
      <c r="BC2234" s="329">
        <v>0</v>
      </c>
      <c r="BD2234" s="329">
        <v>0</v>
      </c>
      <c r="BE2234" s="329">
        <v>0</v>
      </c>
      <c r="BF2234" s="329">
        <v>0</v>
      </c>
      <c r="BG2234" s="329">
        <v>0</v>
      </c>
      <c r="BH2234" s="329">
        <v>0</v>
      </c>
      <c r="BI2234" s="329">
        <v>0</v>
      </c>
      <c r="BJ2234" s="329">
        <v>0</v>
      </c>
      <c r="BK2234" s="329">
        <v>0</v>
      </c>
      <c r="BL2234" s="329">
        <v>0</v>
      </c>
      <c r="BM2234" s="41"/>
      <c r="BN2234" s="111">
        <v>1.9739192E-4</v>
      </c>
      <c r="BO2234" s="122">
        <v>2.2193144E-5</v>
      </c>
      <c r="BP2234" s="111">
        <v>1.4819177999999999E-4</v>
      </c>
      <c r="BQ2234" s="122">
        <v>5.1362874000000002E-12</v>
      </c>
      <c r="BR2234" s="122">
        <v>1.6799807E-5</v>
      </c>
      <c r="BS2234" s="122">
        <v>1.9866363000000001E-6</v>
      </c>
      <c r="BT2234" s="111">
        <v>0</v>
      </c>
      <c r="BU2234" s="122">
        <v>3.0152864E-6</v>
      </c>
      <c r="BV2234" s="111">
        <v>0</v>
      </c>
      <c r="BW2234" s="122">
        <v>2.9965849000000002E-10</v>
      </c>
      <c r="BX2234" s="111">
        <v>0</v>
      </c>
      <c r="BY2234" s="111">
        <v>0</v>
      </c>
      <c r="BZ2234" s="111">
        <v>0</v>
      </c>
      <c r="CA2234" s="122">
        <v>5.2049656999999998E-6</v>
      </c>
      <c r="CB2234" s="111">
        <v>0</v>
      </c>
      <c r="CC2234" s="111">
        <v>0</v>
      </c>
      <c r="CD2234" s="111">
        <v>0</v>
      </c>
      <c r="CG2234" s="76" t="s">
        <v>6885</v>
      </c>
    </row>
    <row r="2235" spans="1:85" ht="14.5" customHeight="1">
      <c r="A2235" s="41" t="s">
        <v>7030</v>
      </c>
      <c r="B2235" s="119" t="s">
        <v>6888</v>
      </c>
      <c r="C2235" s="120" t="str">
        <f t="shared" si="808"/>
        <v>M.020.22.116</v>
      </c>
      <c r="D2235" s="135" t="s">
        <v>7007</v>
      </c>
      <c r="E2235" s="119" t="s">
        <v>6570</v>
      </c>
      <c r="F2235" s="118" t="str">
        <f t="shared" si="809"/>
        <v>Salmon fillet, wild catch</v>
      </c>
      <c r="G2235" s="118">
        <f t="shared" si="810"/>
        <v>0.54976972597065099</v>
      </c>
      <c r="H2235" s="118">
        <f t="shared" si="811"/>
        <v>7.6817539457400006E-3</v>
      </c>
      <c r="I2235" s="118">
        <f t="shared" si="812"/>
        <v>0.104933032024911</v>
      </c>
      <c r="J2235" s="326">
        <f t="shared" si="813"/>
        <v>0</v>
      </c>
      <c r="K2235" s="118">
        <v>0.43715493999999999</v>
      </c>
      <c r="L2235" s="118">
        <v>9.3702852000000003E-2</v>
      </c>
      <c r="M2235" s="118">
        <v>1.1230166E-2</v>
      </c>
      <c r="N2235" s="118">
        <v>7.6816091000000003E-3</v>
      </c>
      <c r="O2235" s="118">
        <v>0</v>
      </c>
      <c r="P2235" s="118">
        <v>0</v>
      </c>
      <c r="Q2235" s="330">
        <v>1.4484574000000001E-7</v>
      </c>
      <c r="R2235" s="330">
        <v>1.4024911E-8</v>
      </c>
      <c r="S2235" s="118">
        <v>0</v>
      </c>
      <c r="T2235" s="118">
        <v>0</v>
      </c>
      <c r="U2235" s="118">
        <v>0</v>
      </c>
      <c r="V2235" s="118">
        <v>0</v>
      </c>
      <c r="W2235" s="118">
        <v>0</v>
      </c>
      <c r="X2235" s="118">
        <v>0</v>
      </c>
      <c r="Y2235" s="41"/>
      <c r="Z2235" s="327">
        <f t="shared" si="814"/>
        <v>3.2868792481203006</v>
      </c>
      <c r="AA2235" s="41"/>
      <c r="AB2235" s="111">
        <v>0</v>
      </c>
      <c r="AC2235" s="111">
        <v>0</v>
      </c>
      <c r="AD2235" s="111">
        <v>0</v>
      </c>
      <c r="AE2235" s="111">
        <v>0</v>
      </c>
      <c r="AF2235" s="111">
        <v>0</v>
      </c>
      <c r="AG2235" s="111">
        <v>0</v>
      </c>
      <c r="AH2235" s="111">
        <v>0</v>
      </c>
      <c r="AI2235" s="41"/>
      <c r="AJ2235" s="114">
        <v>8.3824783999999999E-2</v>
      </c>
      <c r="AK2235" s="114">
        <v>8.0730477999999994E-2</v>
      </c>
      <c r="AL2235" s="114">
        <v>3.0943055000000001E-3</v>
      </c>
      <c r="AM2235" s="114">
        <v>0</v>
      </c>
      <c r="AN2235" s="113">
        <f t="shared" si="815"/>
        <v>4.8399567000000003E-6</v>
      </c>
      <c r="AO2235" s="112">
        <f t="shared" si="816"/>
        <v>1.1443437316260001E-8</v>
      </c>
      <c r="AP2235" s="112">
        <f t="shared" si="817"/>
        <v>0</v>
      </c>
      <c r="AQ2235" s="328">
        <v>3.0502238999999999E-6</v>
      </c>
      <c r="AR2235" s="328">
        <v>9.2032619000000005E-9</v>
      </c>
      <c r="AS2235" s="328">
        <v>2.5144626E-13</v>
      </c>
      <c r="AT2235" s="329">
        <v>0</v>
      </c>
      <c r="AU2235" s="329">
        <v>0</v>
      </c>
      <c r="AV2235" s="328">
        <v>1.1422E-9</v>
      </c>
      <c r="AW2235" s="328">
        <v>1.7885905999999999E-6</v>
      </c>
      <c r="AX2235" s="328">
        <v>1.6191627E-10</v>
      </c>
      <c r="AY2235" s="328">
        <v>2.0780077E-9</v>
      </c>
      <c r="AZ2235" s="329">
        <v>0</v>
      </c>
      <c r="BA2235" s="329">
        <v>0</v>
      </c>
      <c r="BB2235" s="329">
        <v>0</v>
      </c>
      <c r="BC2235" s="329">
        <v>0</v>
      </c>
      <c r="BD2235" s="329">
        <v>0</v>
      </c>
      <c r="BE2235" s="329">
        <v>0</v>
      </c>
      <c r="BF2235" s="329">
        <v>0</v>
      </c>
      <c r="BG2235" s="329">
        <v>0</v>
      </c>
      <c r="BH2235" s="329">
        <v>0</v>
      </c>
      <c r="BI2235" s="329">
        <v>0</v>
      </c>
      <c r="BJ2235" s="329">
        <v>0</v>
      </c>
      <c r="BK2235" s="329">
        <v>0</v>
      </c>
      <c r="BL2235" s="329">
        <v>0</v>
      </c>
      <c r="BM2235" s="41"/>
      <c r="BN2235" s="111">
        <v>1.2212622999999999E-4</v>
      </c>
      <c r="BO2235" s="122">
        <v>1.4702456999999999E-5</v>
      </c>
      <c r="BP2235" s="122">
        <v>9.1646914999999999E-5</v>
      </c>
      <c r="BQ2235" s="122">
        <v>1.6428330000000001E-12</v>
      </c>
      <c r="BR2235" s="122">
        <v>1.1559514E-5</v>
      </c>
      <c r="BS2235" s="122">
        <v>7.3943904999999995E-7</v>
      </c>
      <c r="BT2235" s="111">
        <v>0</v>
      </c>
      <c r="BU2235" s="122">
        <v>1.1223094E-6</v>
      </c>
      <c r="BV2235" s="111">
        <v>0</v>
      </c>
      <c r="BW2235" s="122">
        <v>9.5845271999999995E-11</v>
      </c>
      <c r="BX2235" s="111">
        <v>0</v>
      </c>
      <c r="BY2235" s="111">
        <v>0</v>
      </c>
      <c r="BZ2235" s="111">
        <v>0</v>
      </c>
      <c r="CA2235" s="122">
        <v>2.3554944000000002E-6</v>
      </c>
      <c r="CB2235" s="111">
        <v>0</v>
      </c>
      <c r="CC2235" s="111">
        <v>0</v>
      </c>
      <c r="CD2235" s="111">
        <v>0</v>
      </c>
      <c r="CG2235" s="76" t="s">
        <v>6885</v>
      </c>
    </row>
    <row r="2236" spans="1:85" ht="14.5" customHeight="1">
      <c r="A2236" s="41" t="s">
        <v>7027</v>
      </c>
      <c r="B2236" s="119" t="s">
        <v>6888</v>
      </c>
      <c r="C2236" s="120" t="str">
        <f t="shared" si="808"/>
        <v>M.020.22.117</v>
      </c>
      <c r="D2236" s="135" t="s">
        <v>7007</v>
      </c>
      <c r="E2236" s="119" t="s">
        <v>6570</v>
      </c>
      <c r="F2236" s="118" t="str">
        <f t="shared" si="809"/>
        <v>Smoked salmon, farmed fish</v>
      </c>
      <c r="G2236" s="118">
        <f t="shared" si="810"/>
        <v>0.99423795698039197</v>
      </c>
      <c r="H2236" s="118">
        <f t="shared" si="811"/>
        <v>2.293165151706E-2</v>
      </c>
      <c r="I2236" s="118">
        <f t="shared" si="812"/>
        <v>0.18213293546333198</v>
      </c>
      <c r="J2236" s="326">
        <f t="shared" si="813"/>
        <v>0</v>
      </c>
      <c r="K2236" s="118">
        <v>0.78917336999999999</v>
      </c>
      <c r="L2236" s="118">
        <v>0.14762707999999999</v>
      </c>
      <c r="M2236" s="118">
        <v>3.4505806999999999E-2</v>
      </c>
      <c r="N2236" s="118">
        <v>2.2931151E-2</v>
      </c>
      <c r="O2236" s="118">
        <v>0</v>
      </c>
      <c r="P2236" s="118">
        <v>0</v>
      </c>
      <c r="Q2236" s="330">
        <v>5.0051705999999996E-7</v>
      </c>
      <c r="R2236" s="330">
        <v>4.8463332000000002E-8</v>
      </c>
      <c r="S2236" s="118">
        <v>0</v>
      </c>
      <c r="T2236" s="118">
        <v>0</v>
      </c>
      <c r="U2236" s="118">
        <v>0</v>
      </c>
      <c r="V2236" s="118">
        <v>0</v>
      </c>
      <c r="W2236" s="118">
        <v>0</v>
      </c>
      <c r="X2236" s="118">
        <v>0</v>
      </c>
      <c r="Y2236" s="41"/>
      <c r="Z2236" s="327">
        <f t="shared" si="814"/>
        <v>5.9336343609022553</v>
      </c>
      <c r="AA2236" s="41"/>
      <c r="AB2236" s="111">
        <v>0</v>
      </c>
      <c r="AC2236" s="111">
        <v>0</v>
      </c>
      <c r="AD2236" s="111">
        <v>0</v>
      </c>
      <c r="AE2236" s="111">
        <v>0</v>
      </c>
      <c r="AF2236" s="111">
        <v>0</v>
      </c>
      <c r="AG2236" s="111">
        <v>0</v>
      </c>
      <c r="AH2236" s="111">
        <v>0</v>
      </c>
      <c r="AI2236" s="41"/>
      <c r="AJ2236" s="114">
        <v>0.14649369000000001</v>
      </c>
      <c r="AK2236" s="114">
        <v>0.14094862999999999</v>
      </c>
      <c r="AL2236" s="114">
        <v>5.5450528999999998E-3</v>
      </c>
      <c r="AM2236" s="114">
        <v>0</v>
      </c>
      <c r="AN2236" s="113">
        <f t="shared" si="815"/>
        <v>8.4501578971999998E-6</v>
      </c>
      <c r="AO2236" s="112">
        <f t="shared" si="816"/>
        <v>2.0506852313029998E-8</v>
      </c>
      <c r="AP2236" s="112">
        <f t="shared" si="817"/>
        <v>0</v>
      </c>
      <c r="AQ2236" s="328">
        <v>5.5064127000000002E-6</v>
      </c>
      <c r="AR2236" s="328">
        <v>1.6614175999999999E-8</v>
      </c>
      <c r="AS2236" s="328">
        <v>4.5392303000000002E-13</v>
      </c>
      <c r="AT2236" s="329">
        <v>0</v>
      </c>
      <c r="AU2236" s="329">
        <v>0</v>
      </c>
      <c r="AV2236" s="328">
        <v>3.4096971999999999E-9</v>
      </c>
      <c r="AW2236" s="328">
        <v>2.9403355000000001E-6</v>
      </c>
      <c r="AX2236" s="328">
        <v>4.8335268999999998E-10</v>
      </c>
      <c r="AY2236" s="328">
        <v>3.4088696999999999E-9</v>
      </c>
      <c r="AZ2236" s="329">
        <v>0</v>
      </c>
      <c r="BA2236" s="329">
        <v>0</v>
      </c>
      <c r="BB2236" s="329">
        <v>0</v>
      </c>
      <c r="BC2236" s="329">
        <v>0</v>
      </c>
      <c r="BD2236" s="329">
        <v>0</v>
      </c>
      <c r="BE2236" s="329">
        <v>0</v>
      </c>
      <c r="BF2236" s="329">
        <v>0</v>
      </c>
      <c r="BG2236" s="329">
        <v>0</v>
      </c>
      <c r="BH2236" s="329">
        <v>0</v>
      </c>
      <c r="BI2236" s="329">
        <v>0</v>
      </c>
      <c r="BJ2236" s="329">
        <v>0</v>
      </c>
      <c r="BK2236" s="329">
        <v>0</v>
      </c>
      <c r="BL2236" s="329">
        <v>0</v>
      </c>
      <c r="BM2236" s="41"/>
      <c r="BN2236" s="111">
        <v>2.2004675000000001E-4</v>
      </c>
      <c r="BO2236" s="122">
        <v>2.4624343000000002E-5</v>
      </c>
      <c r="BP2236" s="111">
        <v>1.6544547E-4</v>
      </c>
      <c r="BQ2236" s="122">
        <v>5.6768389E-12</v>
      </c>
      <c r="BR2236" s="122">
        <v>1.8637862999999999E-5</v>
      </c>
      <c r="BS2236" s="122">
        <v>2.2073745000000001E-6</v>
      </c>
      <c r="BT2236" s="111">
        <v>0</v>
      </c>
      <c r="BU2236" s="122">
        <v>3.3503194999999999E-6</v>
      </c>
      <c r="BV2236" s="111">
        <v>0</v>
      </c>
      <c r="BW2236" s="122">
        <v>3.3119504999999998E-10</v>
      </c>
      <c r="BX2236" s="111">
        <v>0</v>
      </c>
      <c r="BY2236" s="111">
        <v>0</v>
      </c>
      <c r="BZ2236" s="111">
        <v>0</v>
      </c>
      <c r="CA2236" s="122">
        <v>5.7810439999999997E-6</v>
      </c>
      <c r="CB2236" s="111">
        <v>0</v>
      </c>
      <c r="CC2236" s="111">
        <v>0</v>
      </c>
      <c r="CD2236" s="111">
        <v>0</v>
      </c>
      <c r="CG2236" s="76" t="s">
        <v>6885</v>
      </c>
    </row>
    <row r="2237" spans="1:85" ht="14.5" customHeight="1">
      <c r="A2237" s="41" t="s">
        <v>7024</v>
      </c>
      <c r="B2237" s="119" t="s">
        <v>6888</v>
      </c>
      <c r="C2237" s="120" t="str">
        <f t="shared" si="808"/>
        <v>M.020.22.118</v>
      </c>
      <c r="D2237" s="135" t="s">
        <v>7007</v>
      </c>
      <c r="E2237" s="119" t="s">
        <v>6570</v>
      </c>
      <c r="F2237" s="118" t="str">
        <f t="shared" si="809"/>
        <v>Smoked salmon, wild catch</v>
      </c>
      <c r="G2237" s="118">
        <f t="shared" si="810"/>
        <v>0.61433747080756895</v>
      </c>
      <c r="H2237" s="118">
        <f t="shared" si="811"/>
        <v>8.5352884816999996E-3</v>
      </c>
      <c r="I2237" s="118">
        <f t="shared" si="812"/>
        <v>0.116316002325869</v>
      </c>
      <c r="J2237" s="326">
        <f t="shared" si="813"/>
        <v>0</v>
      </c>
      <c r="K2237" s="118">
        <v>0.48948617999999999</v>
      </c>
      <c r="L2237" s="118">
        <v>0.10387631</v>
      </c>
      <c r="M2237" s="118">
        <v>1.2439677E-2</v>
      </c>
      <c r="N2237" s="118">
        <v>8.5351301999999993E-3</v>
      </c>
      <c r="O2237" s="118">
        <v>0</v>
      </c>
      <c r="P2237" s="118">
        <v>0</v>
      </c>
      <c r="Q2237" s="330">
        <v>1.5828170000000001E-7</v>
      </c>
      <c r="R2237" s="330">
        <v>1.5325868999999999E-8</v>
      </c>
      <c r="S2237" s="118">
        <v>0</v>
      </c>
      <c r="T2237" s="118">
        <v>0</v>
      </c>
      <c r="U2237" s="118">
        <v>0</v>
      </c>
      <c r="V2237" s="118">
        <v>0</v>
      </c>
      <c r="W2237" s="118">
        <v>0</v>
      </c>
      <c r="X2237" s="118">
        <v>0</v>
      </c>
      <c r="Y2237" s="41"/>
      <c r="Z2237" s="327">
        <f t="shared" si="814"/>
        <v>3.6803472180451124</v>
      </c>
      <c r="AA2237" s="41"/>
      <c r="AB2237" s="111">
        <v>0</v>
      </c>
      <c r="AC2237" s="111">
        <v>0</v>
      </c>
      <c r="AD2237" s="111">
        <v>0</v>
      </c>
      <c r="AE2237" s="111">
        <v>0</v>
      </c>
      <c r="AF2237" s="111">
        <v>0</v>
      </c>
      <c r="AG2237" s="111">
        <v>0</v>
      </c>
      <c r="AH2237" s="111">
        <v>0</v>
      </c>
      <c r="AI2237" s="41"/>
      <c r="AJ2237" s="114">
        <v>9.3524022999999998E-2</v>
      </c>
      <c r="AK2237" s="114">
        <v>9.0065871000000006E-2</v>
      </c>
      <c r="AL2237" s="114">
        <v>3.4581522E-3</v>
      </c>
      <c r="AM2237" s="114">
        <v>0</v>
      </c>
      <c r="AN2237" s="113">
        <f t="shared" si="815"/>
        <v>5.3996325124999995E-6</v>
      </c>
      <c r="AO2237" s="112">
        <f t="shared" si="816"/>
        <v>1.278902420656E-8</v>
      </c>
      <c r="AP2237" s="112">
        <f t="shared" si="817"/>
        <v>0</v>
      </c>
      <c r="AQ2237" s="328">
        <v>3.4153622E-6</v>
      </c>
      <c r="AR2237" s="328">
        <v>1.0304972E-8</v>
      </c>
      <c r="AS2237" s="328">
        <v>2.8154656000000001E-13</v>
      </c>
      <c r="AT2237" s="329">
        <v>0</v>
      </c>
      <c r="AU2237" s="329">
        <v>0</v>
      </c>
      <c r="AV2237" s="328">
        <v>1.2691124999999999E-9</v>
      </c>
      <c r="AW2237" s="328">
        <v>1.9830012E-6</v>
      </c>
      <c r="AX2237" s="328">
        <v>1.7990715999999999E-10</v>
      </c>
      <c r="AY2237" s="328">
        <v>2.3038634999999998E-9</v>
      </c>
      <c r="AZ2237" s="329">
        <v>0</v>
      </c>
      <c r="BA2237" s="329">
        <v>0</v>
      </c>
      <c r="BB2237" s="329">
        <v>0</v>
      </c>
      <c r="BC2237" s="329">
        <v>0</v>
      </c>
      <c r="BD2237" s="329">
        <v>0</v>
      </c>
      <c r="BE2237" s="329">
        <v>0</v>
      </c>
      <c r="BF2237" s="329">
        <v>0</v>
      </c>
      <c r="BG2237" s="329">
        <v>0</v>
      </c>
      <c r="BH2237" s="329">
        <v>0</v>
      </c>
      <c r="BI2237" s="329">
        <v>0</v>
      </c>
      <c r="BJ2237" s="329">
        <v>0</v>
      </c>
      <c r="BK2237" s="329">
        <v>0</v>
      </c>
      <c r="BL2237" s="329">
        <v>0</v>
      </c>
      <c r="BM2237" s="41"/>
      <c r="BN2237" s="111">
        <v>1.3641820000000001E-4</v>
      </c>
      <c r="BO2237" s="122">
        <v>1.6301358000000001E-5</v>
      </c>
      <c r="BP2237" s="111">
        <v>1.0261785E-4</v>
      </c>
      <c r="BQ2237" s="122">
        <v>1.795223E-12</v>
      </c>
      <c r="BR2237" s="122">
        <v>1.2815316E-5</v>
      </c>
      <c r="BS2237" s="122">
        <v>8.2159981999999998E-7</v>
      </c>
      <c r="BT2237" s="111">
        <v>0</v>
      </c>
      <c r="BU2237" s="122">
        <v>1.2470117E-6</v>
      </c>
      <c r="BV2237" s="111">
        <v>0</v>
      </c>
      <c r="BW2237" s="122">
        <v>1.0473592E-10</v>
      </c>
      <c r="BX2237" s="111">
        <v>0</v>
      </c>
      <c r="BY2237" s="111">
        <v>0</v>
      </c>
      <c r="BZ2237" s="111">
        <v>0</v>
      </c>
      <c r="CA2237" s="122">
        <v>2.6149648000000002E-6</v>
      </c>
      <c r="CB2237" s="111">
        <v>0</v>
      </c>
      <c r="CC2237" s="111">
        <v>0</v>
      </c>
      <c r="CD2237" s="111">
        <v>0</v>
      </c>
      <c r="CG2237" s="76" t="s">
        <v>6885</v>
      </c>
    </row>
    <row r="2238" spans="1:85" ht="14.5" customHeight="1">
      <c r="A2238" s="41" t="s">
        <v>7021</v>
      </c>
      <c r="B2238" s="119" t="s">
        <v>6888</v>
      </c>
      <c r="C2238" s="120" t="str">
        <f t="shared" si="808"/>
        <v>M.020.22.119</v>
      </c>
      <c r="D2238" s="135" t="s">
        <v>7007</v>
      </c>
      <c r="E2238" s="119" t="s">
        <v>6570</v>
      </c>
      <c r="F2238" s="118" t="str">
        <f t="shared" si="809"/>
        <v>Dutch shrimps</v>
      </c>
      <c r="G2238" s="118">
        <f t="shared" si="810"/>
        <v>1.8351555640052499</v>
      </c>
      <c r="H2238" s="118">
        <f t="shared" si="811"/>
        <v>3.4350999628700002E-2</v>
      </c>
      <c r="I2238" s="118">
        <f t="shared" si="812"/>
        <v>0.40477236437655001</v>
      </c>
      <c r="J2238" s="326">
        <f t="shared" si="813"/>
        <v>0</v>
      </c>
      <c r="K2238" s="118">
        <v>1.3960322000000001</v>
      </c>
      <c r="L2238" s="118">
        <v>0.28586425999999998</v>
      </c>
      <c r="M2238" s="118">
        <v>0.11890758</v>
      </c>
      <c r="N2238" s="118">
        <v>3.4345583999999998E-2</v>
      </c>
      <c r="O2238" s="118">
        <v>0</v>
      </c>
      <c r="P2238" s="118">
        <v>0</v>
      </c>
      <c r="Q2238" s="330">
        <v>5.4156286999999998E-6</v>
      </c>
      <c r="R2238" s="330">
        <v>5.2437654999999997E-7</v>
      </c>
      <c r="S2238" s="118">
        <v>0</v>
      </c>
      <c r="T2238" s="118">
        <v>0</v>
      </c>
      <c r="U2238" s="118">
        <v>0</v>
      </c>
      <c r="V2238" s="118">
        <v>0</v>
      </c>
      <c r="W2238" s="118">
        <v>0</v>
      </c>
      <c r="X2238" s="118">
        <v>0</v>
      </c>
      <c r="Y2238" s="41"/>
      <c r="Z2238" s="327">
        <f t="shared" si="814"/>
        <v>10.496482706766917</v>
      </c>
      <c r="AA2238" s="41"/>
      <c r="AB2238" s="111">
        <v>0</v>
      </c>
      <c r="AC2238" s="111">
        <v>0</v>
      </c>
      <c r="AD2238" s="111">
        <v>0</v>
      </c>
      <c r="AE2238" s="111">
        <v>0</v>
      </c>
      <c r="AF2238" s="111">
        <v>0</v>
      </c>
      <c r="AG2238" s="111">
        <v>0</v>
      </c>
      <c r="AH2238" s="111">
        <v>0</v>
      </c>
      <c r="AI2238" s="41"/>
      <c r="AJ2238" s="114">
        <v>0.26552777</v>
      </c>
      <c r="AK2238" s="114">
        <v>0.25563372000000001</v>
      </c>
      <c r="AL2238" s="114">
        <v>9.8940504999999995E-3</v>
      </c>
      <c r="AM2238" s="114">
        <v>0</v>
      </c>
      <c r="AN2238" s="113">
        <f t="shared" si="815"/>
        <v>1.5325762541499999E-5</v>
      </c>
      <c r="AO2238" s="112">
        <f t="shared" si="816"/>
        <v>3.659042402093E-8</v>
      </c>
      <c r="AP2238" s="112">
        <f t="shared" si="817"/>
        <v>0</v>
      </c>
      <c r="AQ2238" s="328">
        <v>9.7407359E-6</v>
      </c>
      <c r="AR2238" s="328">
        <v>2.9390151999999999E-8</v>
      </c>
      <c r="AS2238" s="328">
        <v>8.0298093000000005E-13</v>
      </c>
      <c r="AT2238" s="329">
        <v>0</v>
      </c>
      <c r="AU2238" s="329">
        <v>0</v>
      </c>
      <c r="AV2238" s="328">
        <v>5.1069415000000002E-9</v>
      </c>
      <c r="AW2238" s="328">
        <v>5.5799196999999996E-6</v>
      </c>
      <c r="AX2238" s="328">
        <v>7.2395104000000005E-10</v>
      </c>
      <c r="AY2238" s="328">
        <v>6.4755179999999998E-9</v>
      </c>
      <c r="AZ2238" s="329">
        <v>0</v>
      </c>
      <c r="BA2238" s="329">
        <v>0</v>
      </c>
      <c r="BB2238" s="329">
        <v>0</v>
      </c>
      <c r="BC2238" s="329">
        <v>0</v>
      </c>
      <c r="BD2238" s="329">
        <v>0</v>
      </c>
      <c r="BE2238" s="329">
        <v>0</v>
      </c>
      <c r="BF2238" s="329">
        <v>0</v>
      </c>
      <c r="BG2238" s="329">
        <v>0</v>
      </c>
      <c r="BH2238" s="329">
        <v>0</v>
      </c>
      <c r="BI2238" s="329">
        <v>0</v>
      </c>
      <c r="BJ2238" s="329">
        <v>0</v>
      </c>
      <c r="BK2238" s="329">
        <v>0</v>
      </c>
      <c r="BL2238" s="329">
        <v>0</v>
      </c>
      <c r="BM2238" s="41"/>
      <c r="BN2238" s="111">
        <v>3.9228932000000001E-4</v>
      </c>
      <c r="BO2238" s="122">
        <v>4.6325522999999998E-5</v>
      </c>
      <c r="BP2238" s="111">
        <v>2.9266979E-4</v>
      </c>
      <c r="BQ2238" s="122">
        <v>6.1423784000000006E-11</v>
      </c>
      <c r="BR2238" s="122">
        <v>3.5694514E-5</v>
      </c>
      <c r="BS2238" s="122">
        <v>3.3061389000000001E-6</v>
      </c>
      <c r="BT2238" s="111">
        <v>0</v>
      </c>
      <c r="BU2238" s="122">
        <v>5.0180072999999999E-6</v>
      </c>
      <c r="BV2238" s="111">
        <v>0</v>
      </c>
      <c r="BW2238" s="122">
        <v>3.5835529999999998E-9</v>
      </c>
      <c r="BX2238" s="111">
        <v>0</v>
      </c>
      <c r="BY2238" s="111">
        <v>0</v>
      </c>
      <c r="BZ2238" s="111">
        <v>0</v>
      </c>
      <c r="CA2238" s="122">
        <v>9.2717079999999999E-6</v>
      </c>
      <c r="CB2238" s="111">
        <v>0</v>
      </c>
      <c r="CC2238" s="111">
        <v>0</v>
      </c>
      <c r="CD2238" s="111">
        <v>0</v>
      </c>
      <c r="CG2238" s="76" t="s">
        <v>6885</v>
      </c>
    </row>
    <row r="2239" spans="1:85" ht="14.5" customHeight="1">
      <c r="A2239" s="41" t="s">
        <v>7018</v>
      </c>
      <c r="B2239" s="119" t="s">
        <v>6888</v>
      </c>
      <c r="C2239" s="120" t="str">
        <f t="shared" si="808"/>
        <v>M.020.22.120</v>
      </c>
      <c r="D2239" s="135" t="s">
        <v>7007</v>
      </c>
      <c r="E2239" s="119" t="s">
        <v>6570</v>
      </c>
      <c r="F2239" s="118" t="str">
        <f t="shared" si="809"/>
        <v>Tilapia</v>
      </c>
      <c r="G2239" s="118">
        <f t="shared" si="810"/>
        <v>3.4135028167559538</v>
      </c>
      <c r="H2239" s="118">
        <f t="shared" si="811"/>
        <v>2.917271485181E-2</v>
      </c>
      <c r="I2239" s="118">
        <f t="shared" si="812"/>
        <v>0.87298570190414404</v>
      </c>
      <c r="J2239" s="326">
        <f t="shared" si="813"/>
        <v>0</v>
      </c>
      <c r="K2239" s="118">
        <v>2.5113444</v>
      </c>
      <c r="L2239" s="118">
        <v>0.82518292000000004</v>
      </c>
      <c r="M2239" s="118">
        <v>4.7802694E-2</v>
      </c>
      <c r="N2239" s="118">
        <v>2.9171807000000001E-2</v>
      </c>
      <c r="O2239" s="118">
        <v>0</v>
      </c>
      <c r="P2239" s="118">
        <v>0</v>
      </c>
      <c r="Q2239" s="330">
        <v>9.0785181000000002E-7</v>
      </c>
      <c r="R2239" s="330">
        <v>8.7904143999999997E-8</v>
      </c>
      <c r="S2239" s="118">
        <v>0</v>
      </c>
      <c r="T2239" s="118">
        <v>0</v>
      </c>
      <c r="U2239" s="118">
        <v>0</v>
      </c>
      <c r="V2239" s="118">
        <v>0</v>
      </c>
      <c r="W2239" s="118">
        <v>0</v>
      </c>
      <c r="X2239" s="118">
        <v>0</v>
      </c>
      <c r="Y2239" s="41"/>
      <c r="Z2239" s="327">
        <f t="shared" si="814"/>
        <v>18.88228872180451</v>
      </c>
      <c r="AA2239" s="41"/>
      <c r="AB2239" s="111">
        <v>0</v>
      </c>
      <c r="AC2239" s="111">
        <v>0</v>
      </c>
      <c r="AD2239" s="111">
        <v>0</v>
      </c>
      <c r="AE2239" s="111">
        <v>0</v>
      </c>
      <c r="AF2239" s="111">
        <v>0</v>
      </c>
      <c r="AG2239" s="111">
        <v>0</v>
      </c>
      <c r="AH2239" s="111">
        <v>0</v>
      </c>
      <c r="AI2239" s="41"/>
      <c r="AJ2239" s="114">
        <v>0.56710362999999997</v>
      </c>
      <c r="AK2239" s="114">
        <v>0.54782226999999994</v>
      </c>
      <c r="AL2239" s="114">
        <v>1.9281355999999999E-2</v>
      </c>
      <c r="AM2239" s="114">
        <v>0</v>
      </c>
      <c r="AN2239" s="113">
        <f t="shared" si="815"/>
        <v>3.2843061637999999E-5</v>
      </c>
      <c r="AO2239" s="112">
        <f t="shared" si="816"/>
        <v>7.1306790425099999E-8</v>
      </c>
      <c r="AP2239" s="112">
        <f t="shared" si="817"/>
        <v>0</v>
      </c>
      <c r="AQ2239" s="328">
        <v>1.7522763999999999E-5</v>
      </c>
      <c r="AR2239" s="328">
        <v>5.2870408999999998E-8</v>
      </c>
      <c r="AS2239" s="328">
        <v>1.4444951E-12</v>
      </c>
      <c r="AT2239" s="329">
        <v>0</v>
      </c>
      <c r="AU2239" s="329">
        <v>0</v>
      </c>
      <c r="AV2239" s="328">
        <v>4.3376380000000001E-9</v>
      </c>
      <c r="AW2239" s="328">
        <v>1.5315960000000001E-5</v>
      </c>
      <c r="AX2239" s="328">
        <v>6.1489592999999998E-10</v>
      </c>
      <c r="AY2239" s="328">
        <v>1.7820041E-8</v>
      </c>
      <c r="AZ2239" s="329">
        <v>0</v>
      </c>
      <c r="BA2239" s="329">
        <v>0</v>
      </c>
      <c r="BB2239" s="329">
        <v>0</v>
      </c>
      <c r="BC2239" s="329">
        <v>0</v>
      </c>
      <c r="BD2239" s="329">
        <v>0</v>
      </c>
      <c r="BE2239" s="329">
        <v>0</v>
      </c>
      <c r="BF2239" s="329">
        <v>0</v>
      </c>
      <c r="BG2239" s="329">
        <v>0</v>
      </c>
      <c r="BH2239" s="329">
        <v>0</v>
      </c>
      <c r="BI2239" s="329">
        <v>0</v>
      </c>
      <c r="BJ2239" s="329">
        <v>0</v>
      </c>
      <c r="BK2239" s="329">
        <v>0</v>
      </c>
      <c r="BL2239" s="329">
        <v>0</v>
      </c>
      <c r="BM2239" s="41"/>
      <c r="BN2239" s="111">
        <v>7.7151621000000001E-4</v>
      </c>
      <c r="BO2239" s="111">
        <v>1.2428482000000001E-4</v>
      </c>
      <c r="BP2239" s="111">
        <v>5.2648832E-4</v>
      </c>
      <c r="BQ2239" s="122">
        <v>1.0296809000000001E-11</v>
      </c>
      <c r="BR2239" s="111">
        <v>1.0028365000000001E-4</v>
      </c>
      <c r="BS2239" s="122">
        <v>2.8081061E-6</v>
      </c>
      <c r="BT2239" s="111">
        <v>0</v>
      </c>
      <c r="BU2239" s="122">
        <v>4.2621006999999998E-6</v>
      </c>
      <c r="BV2239" s="111">
        <v>0</v>
      </c>
      <c r="BW2239" s="122">
        <v>6.0073083000000003E-10</v>
      </c>
      <c r="BX2239" s="111">
        <v>0</v>
      </c>
      <c r="BY2239" s="111">
        <v>0</v>
      </c>
      <c r="BZ2239" s="111">
        <v>0</v>
      </c>
      <c r="CA2239" s="122">
        <v>1.3388604E-5</v>
      </c>
      <c r="CB2239" s="111">
        <v>0</v>
      </c>
      <c r="CC2239" s="111">
        <v>0</v>
      </c>
      <c r="CD2239" s="111">
        <v>0</v>
      </c>
      <c r="CG2239" s="76" t="s">
        <v>6885</v>
      </c>
    </row>
    <row r="2240" spans="1:85" ht="14.5" customHeight="1">
      <c r="A2240" s="41" t="s">
        <v>7015</v>
      </c>
      <c r="B2240" s="119" t="s">
        <v>6888</v>
      </c>
      <c r="C2240" s="120" t="str">
        <f t="shared" si="808"/>
        <v>M.020.22.121</v>
      </c>
      <c r="D2240" s="135" t="s">
        <v>7007</v>
      </c>
      <c r="E2240" s="119" t="s">
        <v>6570</v>
      </c>
      <c r="F2240" s="118" t="str">
        <f t="shared" si="809"/>
        <v>Trout</v>
      </c>
      <c r="G2240" s="118">
        <f t="shared" si="810"/>
        <v>1.6701966504339141</v>
      </c>
      <c r="H2240" s="118">
        <f t="shared" si="811"/>
        <v>1.8466457528439999E-2</v>
      </c>
      <c r="I2240" s="118">
        <f t="shared" si="812"/>
        <v>0.28772569290547401</v>
      </c>
      <c r="J2240" s="326">
        <f t="shared" si="813"/>
        <v>0</v>
      </c>
      <c r="K2240" s="118">
        <v>1.3640045000000001</v>
      </c>
      <c r="L2240" s="118">
        <v>0.26144464000000001</v>
      </c>
      <c r="M2240" s="118">
        <v>2.6281024E-2</v>
      </c>
      <c r="N2240" s="118">
        <v>1.8466158999999999E-2</v>
      </c>
      <c r="O2240" s="118">
        <v>0</v>
      </c>
      <c r="P2240" s="118">
        <v>0</v>
      </c>
      <c r="Q2240" s="330">
        <v>2.9852844000000002E-7</v>
      </c>
      <c r="R2240" s="330">
        <v>2.8905473999999999E-8</v>
      </c>
      <c r="S2240" s="118">
        <v>0</v>
      </c>
      <c r="T2240" s="118">
        <v>0</v>
      </c>
      <c r="U2240" s="118">
        <v>0</v>
      </c>
      <c r="V2240" s="118">
        <v>0</v>
      </c>
      <c r="W2240" s="118">
        <v>0</v>
      </c>
      <c r="X2240" s="118">
        <v>0</v>
      </c>
      <c r="Y2240" s="41"/>
      <c r="Z2240" s="327">
        <f t="shared" si="814"/>
        <v>10.255672932330826</v>
      </c>
      <c r="AA2240" s="41"/>
      <c r="AB2240" s="111">
        <v>0</v>
      </c>
      <c r="AC2240" s="111">
        <v>0</v>
      </c>
      <c r="AD2240" s="111">
        <v>0</v>
      </c>
      <c r="AE2240" s="111">
        <v>0</v>
      </c>
      <c r="AF2240" s="111">
        <v>0</v>
      </c>
      <c r="AG2240" s="111">
        <v>0</v>
      </c>
      <c r="AH2240" s="111">
        <v>0</v>
      </c>
      <c r="AI2240" s="41"/>
      <c r="AJ2240" s="114">
        <v>0.25090261000000003</v>
      </c>
      <c r="AK2240" s="114">
        <v>0.24147461000000001</v>
      </c>
      <c r="AL2240" s="114">
        <v>9.4280006E-3</v>
      </c>
      <c r="AM2240" s="114">
        <v>0</v>
      </c>
      <c r="AN2240" s="113">
        <f t="shared" si="815"/>
        <v>1.4476894985099999E-5</v>
      </c>
      <c r="AO2240" s="112">
        <f t="shared" si="816"/>
        <v>3.4866866029009999E-8</v>
      </c>
      <c r="AP2240" s="112">
        <f t="shared" si="817"/>
        <v>0</v>
      </c>
      <c r="AQ2240" s="328">
        <v>9.5172648000000006E-6</v>
      </c>
      <c r="AR2240" s="328">
        <v>2.8715885E-8</v>
      </c>
      <c r="AS2240" s="328">
        <v>7.8455900999999995E-13</v>
      </c>
      <c r="AT2240" s="329">
        <v>0</v>
      </c>
      <c r="AU2240" s="329">
        <v>0</v>
      </c>
      <c r="AV2240" s="328">
        <v>2.7457851E-9</v>
      </c>
      <c r="AW2240" s="328">
        <v>4.9568844000000001E-6</v>
      </c>
      <c r="AX2240" s="328">
        <v>3.8923767E-10</v>
      </c>
      <c r="AY2240" s="328">
        <v>5.7609588000000004E-9</v>
      </c>
      <c r="AZ2240" s="329">
        <v>0</v>
      </c>
      <c r="BA2240" s="329">
        <v>0</v>
      </c>
      <c r="BB2240" s="329">
        <v>0</v>
      </c>
      <c r="BC2240" s="329">
        <v>0</v>
      </c>
      <c r="BD2240" s="329">
        <v>0</v>
      </c>
      <c r="BE2240" s="329">
        <v>0</v>
      </c>
      <c r="BF2240" s="329">
        <v>0</v>
      </c>
      <c r="BG2240" s="329">
        <v>0</v>
      </c>
      <c r="BH2240" s="329">
        <v>0</v>
      </c>
      <c r="BI2240" s="329">
        <v>0</v>
      </c>
      <c r="BJ2240" s="329">
        <v>0</v>
      </c>
      <c r="BK2240" s="329">
        <v>0</v>
      </c>
      <c r="BL2240" s="329">
        <v>0</v>
      </c>
      <c r="BM2240" s="41"/>
      <c r="BN2240" s="111">
        <v>3.6919398999999997E-4</v>
      </c>
      <c r="BO2240" s="122">
        <v>4.0621777999999998E-5</v>
      </c>
      <c r="BP2240" s="111">
        <v>2.8595538000000001E-4</v>
      </c>
      <c r="BQ2240" s="122">
        <v>3.3858942999999999E-12</v>
      </c>
      <c r="BR2240" s="122">
        <v>3.2136009000000003E-5</v>
      </c>
      <c r="BS2240" s="122">
        <v>1.7775702E-6</v>
      </c>
      <c r="BT2240" s="111">
        <v>0</v>
      </c>
      <c r="BU2240" s="122">
        <v>2.697969E-6</v>
      </c>
      <c r="BV2240" s="111">
        <v>0</v>
      </c>
      <c r="BW2240" s="122">
        <v>1.9753801E-10</v>
      </c>
      <c r="BX2240" s="111">
        <v>0</v>
      </c>
      <c r="BY2240" s="111">
        <v>0</v>
      </c>
      <c r="BZ2240" s="111">
        <v>0</v>
      </c>
      <c r="CA2240" s="122">
        <v>6.0050816999999996E-6</v>
      </c>
      <c r="CB2240" s="111">
        <v>0</v>
      </c>
      <c r="CC2240" s="111">
        <v>0</v>
      </c>
      <c r="CD2240" s="111">
        <v>0</v>
      </c>
      <c r="CG2240" s="76" t="s">
        <v>6885</v>
      </c>
    </row>
    <row r="2241" spans="1:85" ht="14.5" customHeight="1">
      <c r="A2241" s="41" t="s">
        <v>7012</v>
      </c>
      <c r="B2241" s="119" t="s">
        <v>6888</v>
      </c>
      <c r="C2241" s="120" t="str">
        <f t="shared" si="808"/>
        <v>M.020.22.122</v>
      </c>
      <c r="D2241" s="135" t="s">
        <v>7007</v>
      </c>
      <c r="E2241" s="119" t="s">
        <v>6570</v>
      </c>
      <c r="F2241" s="118" t="str">
        <f t="shared" si="809"/>
        <v>Canned tuna</v>
      </c>
      <c r="G2241" s="118">
        <f t="shared" si="810"/>
        <v>2.2966416025622669</v>
      </c>
      <c r="H2241" s="118">
        <f t="shared" si="811"/>
        <v>8.2971251457399989E-3</v>
      </c>
      <c r="I2241" s="118">
        <f t="shared" si="812"/>
        <v>0.46914407741652703</v>
      </c>
      <c r="J2241" s="326">
        <f t="shared" si="813"/>
        <v>0</v>
      </c>
      <c r="K2241" s="118">
        <v>1.8192003999999999</v>
      </c>
      <c r="L2241" s="118">
        <v>0.45682559</v>
      </c>
      <c r="M2241" s="118">
        <v>1.2318470999999999E-2</v>
      </c>
      <c r="N2241" s="118">
        <v>8.2969555999999993E-3</v>
      </c>
      <c r="O2241" s="118">
        <v>0</v>
      </c>
      <c r="P2241" s="118">
        <v>0</v>
      </c>
      <c r="Q2241" s="330">
        <v>1.6954574000000001E-7</v>
      </c>
      <c r="R2241" s="330">
        <v>1.6416526999999999E-8</v>
      </c>
      <c r="S2241" s="118">
        <v>0</v>
      </c>
      <c r="T2241" s="118">
        <v>0</v>
      </c>
      <c r="U2241" s="118">
        <v>0</v>
      </c>
      <c r="V2241" s="118">
        <v>0</v>
      </c>
      <c r="W2241" s="118">
        <v>0</v>
      </c>
      <c r="X2241" s="118">
        <v>0</v>
      </c>
      <c r="Y2241" s="41"/>
      <c r="Z2241" s="327">
        <f t="shared" si="814"/>
        <v>13.678198496240601</v>
      </c>
      <c r="AA2241" s="41"/>
      <c r="AB2241" s="111">
        <v>0</v>
      </c>
      <c r="AC2241" s="111">
        <v>0</v>
      </c>
      <c r="AD2241" s="111">
        <v>0</v>
      </c>
      <c r="AE2241" s="111">
        <v>0</v>
      </c>
      <c r="AF2241" s="111">
        <v>0</v>
      </c>
      <c r="AG2241" s="111">
        <v>0</v>
      </c>
      <c r="AH2241" s="111">
        <v>0</v>
      </c>
      <c r="AI2241" s="41"/>
      <c r="AJ2241" s="114">
        <v>0.36473926000000001</v>
      </c>
      <c r="AK2241" s="114">
        <v>0.35169454999999999</v>
      </c>
      <c r="AL2241" s="114">
        <v>1.3044705E-2</v>
      </c>
      <c r="AM2241" s="114">
        <v>0</v>
      </c>
      <c r="AN2241" s="113">
        <f t="shared" si="815"/>
        <v>2.10848054976E-5</v>
      </c>
      <c r="AO2241" s="112">
        <f t="shared" si="816"/>
        <v>4.8242254092200004E-8</v>
      </c>
      <c r="AP2241" s="112">
        <f t="shared" si="817"/>
        <v>0</v>
      </c>
      <c r="AQ2241" s="328">
        <v>1.2693368E-5</v>
      </c>
      <c r="AR2241" s="328">
        <v>3.8298955E-8</v>
      </c>
      <c r="AS2241" s="328">
        <v>1.0463822000000001E-12</v>
      </c>
      <c r="AT2241" s="329">
        <v>0</v>
      </c>
      <c r="AU2241" s="329">
        <v>0</v>
      </c>
      <c r="AV2241" s="328">
        <v>1.2336976000000001E-9</v>
      </c>
      <c r="AW2241" s="328">
        <v>8.3902038000000008E-6</v>
      </c>
      <c r="AX2241" s="328">
        <v>1.7488681000000001E-10</v>
      </c>
      <c r="AY2241" s="328">
        <v>9.7673658999999999E-9</v>
      </c>
      <c r="AZ2241" s="329">
        <v>0</v>
      </c>
      <c r="BA2241" s="329">
        <v>0</v>
      </c>
      <c r="BB2241" s="329">
        <v>0</v>
      </c>
      <c r="BC2241" s="329">
        <v>0</v>
      </c>
      <c r="BD2241" s="329">
        <v>0</v>
      </c>
      <c r="BE2241" s="329">
        <v>0</v>
      </c>
      <c r="BF2241" s="329">
        <v>0</v>
      </c>
      <c r="BG2241" s="329">
        <v>0</v>
      </c>
      <c r="BH2241" s="329">
        <v>0</v>
      </c>
      <c r="BI2241" s="329">
        <v>0</v>
      </c>
      <c r="BJ2241" s="329">
        <v>0</v>
      </c>
      <c r="BK2241" s="329">
        <v>0</v>
      </c>
      <c r="BL2241" s="329">
        <v>0</v>
      </c>
      <c r="BM2241" s="41"/>
      <c r="BN2241" s="111">
        <v>5.1226030000000005E-4</v>
      </c>
      <c r="BO2241" s="122">
        <v>6.7745338999999997E-5</v>
      </c>
      <c r="BP2241" s="111">
        <v>3.8138446000000002E-4</v>
      </c>
      <c r="BQ2241" s="122">
        <v>1.9229791999999999E-12</v>
      </c>
      <c r="BR2241" s="122">
        <v>5.5208589000000002E-5</v>
      </c>
      <c r="BS2241" s="122">
        <v>7.9867290000000003E-7</v>
      </c>
      <c r="BT2241" s="111">
        <v>0</v>
      </c>
      <c r="BU2241" s="122">
        <v>1.2122136E-6</v>
      </c>
      <c r="BV2241" s="111">
        <v>0</v>
      </c>
      <c r="BW2241" s="122">
        <v>1.1218941E-10</v>
      </c>
      <c r="BX2241" s="111">
        <v>0</v>
      </c>
      <c r="BY2241" s="111">
        <v>0</v>
      </c>
      <c r="BZ2241" s="111">
        <v>0</v>
      </c>
      <c r="CA2241" s="122">
        <v>5.9109134999999999E-6</v>
      </c>
      <c r="CB2241" s="111">
        <v>0</v>
      </c>
      <c r="CC2241" s="111">
        <v>0</v>
      </c>
      <c r="CD2241" s="111">
        <v>0</v>
      </c>
      <c r="CG2241" s="76" t="s">
        <v>6885</v>
      </c>
    </row>
    <row r="2242" spans="1:85" ht="14.5" customHeight="1">
      <c r="A2242" s="41" t="s">
        <v>7009</v>
      </c>
      <c r="B2242" s="119" t="s">
        <v>6888</v>
      </c>
      <c r="C2242" s="120" t="str">
        <f t="shared" si="808"/>
        <v>M.020.22.123</v>
      </c>
      <c r="D2242" s="135" t="s">
        <v>7007</v>
      </c>
      <c r="E2242" s="119" t="s">
        <v>6570</v>
      </c>
      <c r="F2242" s="118" t="str">
        <f t="shared" si="809"/>
        <v>Gourmet</v>
      </c>
      <c r="G2242" s="118">
        <f t="shared" si="810"/>
        <v>0.69237198867079897</v>
      </c>
      <c r="H2242" s="118">
        <f t="shared" si="811"/>
        <v>1.1504748164270001E-2</v>
      </c>
      <c r="I2242" s="118">
        <f t="shared" si="812"/>
        <v>0.17802620050652901</v>
      </c>
      <c r="J2242" s="326">
        <f t="shared" si="813"/>
        <v>0</v>
      </c>
      <c r="K2242" s="118">
        <v>0.50284103999999996</v>
      </c>
      <c r="L2242" s="118">
        <v>0.16247149999999999</v>
      </c>
      <c r="M2242" s="118">
        <v>1.5554688000000001E-2</v>
      </c>
      <c r="N2242" s="118">
        <v>1.1504619000000001E-2</v>
      </c>
      <c r="O2242" s="118">
        <v>0</v>
      </c>
      <c r="P2242" s="118">
        <v>0</v>
      </c>
      <c r="Q2242" s="330">
        <v>1.2916427E-7</v>
      </c>
      <c r="R2242" s="330">
        <v>1.2506529E-8</v>
      </c>
      <c r="S2242" s="118">
        <v>0</v>
      </c>
      <c r="T2242" s="118">
        <v>0</v>
      </c>
      <c r="U2242" s="118">
        <v>0</v>
      </c>
      <c r="V2242" s="118">
        <v>0</v>
      </c>
      <c r="W2242" s="118">
        <v>0</v>
      </c>
      <c r="X2242" s="118">
        <v>0</v>
      </c>
      <c r="Y2242" s="41"/>
      <c r="Z2242" s="327">
        <f t="shared" si="814"/>
        <v>3.7807596992481196</v>
      </c>
      <c r="AA2242" s="41"/>
      <c r="AB2242" s="111">
        <v>0</v>
      </c>
      <c r="AC2242" s="111">
        <v>0</v>
      </c>
      <c r="AD2242" s="111">
        <v>0</v>
      </c>
      <c r="AE2242" s="111">
        <v>0</v>
      </c>
      <c r="AF2242" s="111">
        <v>0</v>
      </c>
      <c r="AG2242" s="111">
        <v>0</v>
      </c>
      <c r="AH2242" s="111">
        <v>0</v>
      </c>
      <c r="AI2242" s="41"/>
      <c r="AJ2242" s="114">
        <v>0.1138338</v>
      </c>
      <c r="AK2242" s="114">
        <v>0.10993751</v>
      </c>
      <c r="AL2242" s="114">
        <v>3.8962891999999999E-3</v>
      </c>
      <c r="AM2242" s="114">
        <v>0</v>
      </c>
      <c r="AN2242" s="113">
        <f t="shared" si="815"/>
        <v>6.5909779541000002E-6</v>
      </c>
      <c r="AO2242" s="112">
        <f t="shared" si="816"/>
        <v>1.440935343812E-8</v>
      </c>
      <c r="AP2242" s="112">
        <f t="shared" si="817"/>
        <v>0</v>
      </c>
      <c r="AQ2242" s="328">
        <v>3.5085450000000001E-6</v>
      </c>
      <c r="AR2242" s="328">
        <v>1.0586127E-8</v>
      </c>
      <c r="AS2242" s="328">
        <v>2.8922812000000001E-13</v>
      </c>
      <c r="AT2242" s="329">
        <v>0</v>
      </c>
      <c r="AU2242" s="329">
        <v>0</v>
      </c>
      <c r="AV2242" s="328">
        <v>1.7106540999999999E-9</v>
      </c>
      <c r="AW2242" s="328">
        <v>3.0807223E-6</v>
      </c>
      <c r="AX2242" s="328">
        <v>2.4249931000000002E-10</v>
      </c>
      <c r="AY2242" s="328">
        <v>3.5804378999999998E-9</v>
      </c>
      <c r="AZ2242" s="329">
        <v>0</v>
      </c>
      <c r="BA2242" s="329">
        <v>0</v>
      </c>
      <c r="BB2242" s="329">
        <v>0</v>
      </c>
      <c r="BC2242" s="329">
        <v>0</v>
      </c>
      <c r="BD2242" s="329">
        <v>0</v>
      </c>
      <c r="BE2242" s="329">
        <v>0</v>
      </c>
      <c r="BF2242" s="329">
        <v>0</v>
      </c>
      <c r="BG2242" s="329">
        <v>0</v>
      </c>
      <c r="BH2242" s="329">
        <v>0</v>
      </c>
      <c r="BI2242" s="329">
        <v>0</v>
      </c>
      <c r="BJ2242" s="329">
        <v>0</v>
      </c>
      <c r="BK2242" s="329">
        <v>0</v>
      </c>
      <c r="BL2242" s="329">
        <v>0</v>
      </c>
      <c r="BM2242" s="41"/>
      <c r="BN2242" s="111">
        <v>1.5716282E-4</v>
      </c>
      <c r="BO2242" s="122">
        <v>2.5247815E-5</v>
      </c>
      <c r="BP2242" s="111">
        <v>1.0541761E-4</v>
      </c>
      <c r="BQ2242" s="122">
        <v>1.4649746E-12</v>
      </c>
      <c r="BR2242" s="122">
        <v>1.9971662999999999E-5</v>
      </c>
      <c r="BS2242" s="122">
        <v>1.1074456E-6</v>
      </c>
      <c r="BT2242" s="111">
        <v>0</v>
      </c>
      <c r="BU2242" s="122">
        <v>1.6808641000000001E-6</v>
      </c>
      <c r="BV2242" s="111">
        <v>0</v>
      </c>
      <c r="BW2242" s="122">
        <v>8.5468750000000005E-11</v>
      </c>
      <c r="BX2242" s="111">
        <v>0</v>
      </c>
      <c r="BY2242" s="111">
        <v>0</v>
      </c>
      <c r="BZ2242" s="111">
        <v>0</v>
      </c>
      <c r="CA2242" s="122">
        <v>3.7373368999999998E-6</v>
      </c>
      <c r="CB2242" s="111">
        <v>0</v>
      </c>
      <c r="CC2242" s="111">
        <v>0</v>
      </c>
      <c r="CD2242" s="111">
        <v>0</v>
      </c>
      <c r="CG2242" s="76" t="s">
        <v>6885</v>
      </c>
    </row>
    <row r="2243" spans="1:85" ht="14.5" customHeight="1">
      <c r="B2243" s="119" t="s">
        <v>6888</v>
      </c>
      <c r="C2243" s="133" t="s">
        <v>7005</v>
      </c>
      <c r="D2243" s="133" t="s">
        <v>6958</v>
      </c>
      <c r="G2243" s="41"/>
      <c r="H2243" s="41"/>
      <c r="I2243" s="41"/>
      <c r="J2243" s="41"/>
      <c r="K2243" s="41"/>
      <c r="L2243" s="41"/>
      <c r="M2243" s="41"/>
      <c r="N2243" s="41"/>
      <c r="O2243" s="41"/>
      <c r="P2243" s="41"/>
      <c r="Q2243" s="41"/>
      <c r="R2243" s="41"/>
      <c r="S2243" s="41"/>
      <c r="T2243" s="41"/>
      <c r="U2243" s="41"/>
      <c r="V2243" s="41"/>
      <c r="W2243" s="41"/>
      <c r="X2243" s="41"/>
      <c r="Y2243" s="41"/>
      <c r="Z2243" s="41"/>
      <c r="AA2243" s="41"/>
      <c r="AB2243" s="41"/>
      <c r="AC2243" s="41"/>
      <c r="AD2243" s="41"/>
      <c r="AE2243" s="41"/>
      <c r="AF2243" s="41"/>
      <c r="AG2243" s="41"/>
      <c r="AH2243" s="41"/>
      <c r="AI2243" s="41"/>
      <c r="AJ2243" s="41"/>
      <c r="AK2243" s="41"/>
      <c r="AL2243" s="41"/>
      <c r="AM2243" s="41"/>
      <c r="AN2243" s="41"/>
      <c r="AO2243" s="41"/>
      <c r="AP2243" s="41"/>
      <c r="AQ2243" s="41"/>
      <c r="AR2243" s="41"/>
      <c r="AS2243" s="41"/>
      <c r="AT2243" s="41"/>
      <c r="AU2243" s="41"/>
      <c r="AV2243" s="41"/>
      <c r="AW2243" s="41"/>
      <c r="AX2243" s="41"/>
      <c r="AY2243" s="41"/>
      <c r="AZ2243" s="41"/>
      <c r="BA2243" s="41"/>
      <c r="BB2243" s="41"/>
      <c r="BC2243" s="41"/>
      <c r="BD2243" s="41"/>
      <c r="BE2243" s="41"/>
      <c r="BF2243" s="41"/>
      <c r="BG2243" s="41"/>
      <c r="BH2243" s="41"/>
      <c r="BI2243" s="41"/>
      <c r="BJ2243" s="41"/>
      <c r="BK2243" s="41"/>
      <c r="BL2243" s="41"/>
      <c r="BM2243" s="41"/>
      <c r="BN2243" s="41"/>
      <c r="BO2243" s="41"/>
      <c r="BP2243" s="41"/>
      <c r="BQ2243" s="41"/>
      <c r="BR2243" s="41"/>
      <c r="BS2243" s="41"/>
      <c r="BT2243" s="41"/>
      <c r="BU2243" s="41"/>
      <c r="BV2243" s="41"/>
      <c r="BW2243" s="41"/>
      <c r="BX2243" s="41"/>
      <c r="BY2243" s="41"/>
      <c r="BZ2243" s="41"/>
      <c r="CA2243" s="41"/>
      <c r="CB2243" s="41"/>
      <c r="CC2243" s="41"/>
      <c r="CD2243" s="41"/>
      <c r="CE2243" s="130"/>
      <c r="CF2243" s="105"/>
    </row>
    <row r="2244" spans="1:85" ht="14.5" customHeight="1">
      <c r="A2244" s="41" t="s">
        <v>7004</v>
      </c>
      <c r="B2244" s="119" t="s">
        <v>6888</v>
      </c>
      <c r="C2244" s="120" t="str">
        <f t="shared" ref="C2244:C2259" si="818">MID(A2244,1,12)</f>
        <v>M.020.23.101</v>
      </c>
      <c r="D2244" s="135" t="s">
        <v>6958</v>
      </c>
      <c r="E2244" s="119" t="s">
        <v>6570</v>
      </c>
      <c r="F2244" s="118" t="str">
        <f t="shared" ref="F2244:F2259" si="819">MID(A2244, 21,85)</f>
        <v>Beef fritters</v>
      </c>
      <c r="G2244" s="118">
        <f t="shared" ref="G2244:G2259" si="820">H2244+I2244+J2244+K2244</f>
        <v>7.786327203540969</v>
      </c>
      <c r="H2244" s="118">
        <f t="shared" ref="H2244:H2259" si="821">N2244+O2244+P2244+Q2244</f>
        <v>0.39886290230121002</v>
      </c>
      <c r="I2244" s="118">
        <f t="shared" ref="I2244:I2259" si="822">L2244+M2244+R2244</f>
        <v>4.433365101239759</v>
      </c>
      <c r="J2244" s="326">
        <f t="shared" ref="J2244:J2259" si="823">S2244+IF(T2244="x",0,T2244)+IF(U2244="x",0,U2244)+IF(V2244="x",0,V2244)+W2244+X2244</f>
        <v>0</v>
      </c>
      <c r="K2244" s="118">
        <v>2.9540991999999999</v>
      </c>
      <c r="L2244" s="118">
        <v>3.9450308000000001</v>
      </c>
      <c r="M2244" s="118">
        <v>0.48833420999999999</v>
      </c>
      <c r="N2244" s="118">
        <v>0.39886196000000002</v>
      </c>
      <c r="O2244" s="118">
        <v>0</v>
      </c>
      <c r="P2244" s="118">
        <v>0</v>
      </c>
      <c r="Q2244" s="330">
        <v>9.4230121000000001E-7</v>
      </c>
      <c r="R2244" s="330">
        <v>9.1239759000000001E-8</v>
      </c>
      <c r="S2244" s="118">
        <v>0</v>
      </c>
      <c r="T2244" s="118">
        <v>0</v>
      </c>
      <c r="U2244" s="118">
        <v>0</v>
      </c>
      <c r="V2244" s="118">
        <v>0</v>
      </c>
      <c r="W2244" s="118">
        <v>0</v>
      </c>
      <c r="X2244" s="118">
        <v>0</v>
      </c>
      <c r="Y2244" s="41"/>
      <c r="Z2244" s="327">
        <f t="shared" ref="Z2244:Z2259" si="824">K2244/0.133</f>
        <v>22.211272180451125</v>
      </c>
      <c r="AA2244" s="41"/>
      <c r="AB2244" s="111">
        <v>0</v>
      </c>
      <c r="AC2244" s="111">
        <v>0</v>
      </c>
      <c r="AD2244" s="111">
        <v>0</v>
      </c>
      <c r="AE2244" s="111">
        <v>0</v>
      </c>
      <c r="AF2244" s="111">
        <v>0</v>
      </c>
      <c r="AG2244" s="111">
        <v>0</v>
      </c>
      <c r="AH2244" s="111">
        <v>0</v>
      </c>
      <c r="AI2244" s="41"/>
      <c r="AJ2244" s="114">
        <v>1.658074</v>
      </c>
      <c r="AK2244" s="114">
        <v>1.6150727</v>
      </c>
      <c r="AL2244" s="114">
        <v>4.3001336000000001E-2</v>
      </c>
      <c r="AM2244" s="114">
        <v>0</v>
      </c>
      <c r="AN2244" s="113">
        <f t="shared" ref="AN2244:AN2259" si="825">AQ2244+AT2244+AU2244+AV2244+AW2244+BE2244+BF2244+BJ2244</f>
        <v>9.6826897905999998E-5</v>
      </c>
      <c r="AO2244" s="112">
        <f t="shared" ref="AO2244:AO2259" si="826">AR2244+AS2244+AX2244+AY2244+AZ2244+BA2244+BB2244+BC2244+BD2244+BG2244+BK2244+BL2244</f>
        <v>1.5902860866230001E-7</v>
      </c>
      <c r="AP2244" s="112">
        <f t="shared" ref="AP2244:AP2259" si="827">BH2244+BI2244</f>
        <v>0</v>
      </c>
      <c r="AQ2244" s="328">
        <v>2.0612059999999999E-5</v>
      </c>
      <c r="AR2244" s="328">
        <v>6.2191562000000005E-8</v>
      </c>
      <c r="AS2244" s="328">
        <v>1.6991622999999999E-12</v>
      </c>
      <c r="AT2244" s="329">
        <v>0</v>
      </c>
      <c r="AU2244" s="329">
        <v>0</v>
      </c>
      <c r="AV2244" s="328">
        <v>5.9307906000000001E-8</v>
      </c>
      <c r="AW2244" s="328">
        <v>7.6155530000000002E-5</v>
      </c>
      <c r="AX2244" s="328">
        <v>8.4073845000000006E-9</v>
      </c>
      <c r="AY2244" s="328">
        <v>8.8427963000000001E-8</v>
      </c>
      <c r="AZ2244" s="329">
        <v>0</v>
      </c>
      <c r="BA2244" s="329">
        <v>0</v>
      </c>
      <c r="BB2244" s="329">
        <v>0</v>
      </c>
      <c r="BC2244" s="329">
        <v>0</v>
      </c>
      <c r="BD2244" s="329">
        <v>0</v>
      </c>
      <c r="BE2244" s="329">
        <v>0</v>
      </c>
      <c r="BF2244" s="329">
        <v>0</v>
      </c>
      <c r="BG2244" s="329">
        <v>0</v>
      </c>
      <c r="BH2244" s="329">
        <v>0</v>
      </c>
      <c r="BI2244" s="329">
        <v>0</v>
      </c>
      <c r="BJ2244" s="329">
        <v>0</v>
      </c>
      <c r="BK2244" s="329">
        <v>0</v>
      </c>
      <c r="BL2244" s="329">
        <v>0</v>
      </c>
      <c r="BM2244" s="41"/>
      <c r="BN2244" s="111">
        <v>1.9483898000000001E-3</v>
      </c>
      <c r="BO2244" s="111">
        <v>6.2917487999999998E-4</v>
      </c>
      <c r="BP2244" s="111">
        <v>6.1930920000000003E-4</v>
      </c>
      <c r="BQ2244" s="122">
        <v>1.0687531999999999E-11</v>
      </c>
      <c r="BR2244" s="111">
        <v>4.8964167999999996E-4</v>
      </c>
      <c r="BS2244" s="122">
        <v>3.8394835000000003E-5</v>
      </c>
      <c r="BT2244" s="111">
        <v>0</v>
      </c>
      <c r="BU2244" s="122">
        <v>5.8275096000000003E-5</v>
      </c>
      <c r="BV2244" s="111">
        <v>0</v>
      </c>
      <c r="BW2244" s="122">
        <v>6.2352619E-10</v>
      </c>
      <c r="BX2244" s="111">
        <v>0</v>
      </c>
      <c r="BY2244" s="111">
        <v>0</v>
      </c>
      <c r="BZ2244" s="111">
        <v>0</v>
      </c>
      <c r="CA2244" s="111">
        <v>1.1359342E-4</v>
      </c>
      <c r="CB2244" s="111">
        <v>0</v>
      </c>
      <c r="CC2244" s="111">
        <v>0</v>
      </c>
      <c r="CD2244" s="111">
        <v>0</v>
      </c>
      <c r="CG2244" s="76" t="s">
        <v>6885</v>
      </c>
    </row>
    <row r="2245" spans="1:85" ht="14.5" customHeight="1">
      <c r="A2245" s="41" t="s">
        <v>7001</v>
      </c>
      <c r="B2245" s="119" t="s">
        <v>6888</v>
      </c>
      <c r="C2245" s="120" t="str">
        <f t="shared" si="818"/>
        <v>M.020.23.102</v>
      </c>
      <c r="D2245" s="135" t="s">
        <v>6958</v>
      </c>
      <c r="E2245" s="119" t="s">
        <v>6570</v>
      </c>
      <c r="F2245" s="118" t="str">
        <f t="shared" si="819"/>
        <v>Beef roast</v>
      </c>
      <c r="G2245" s="118">
        <f t="shared" si="820"/>
        <v>9.5564418870325003</v>
      </c>
      <c r="H2245" s="118">
        <f t="shared" si="821"/>
        <v>0.4918178542976</v>
      </c>
      <c r="I2245" s="118">
        <f t="shared" si="822"/>
        <v>5.4545289327348998</v>
      </c>
      <c r="J2245" s="326">
        <f t="shared" si="823"/>
        <v>0</v>
      </c>
      <c r="K2245" s="118">
        <v>3.6100951000000001</v>
      </c>
      <c r="L2245" s="118">
        <v>4.8523538999999998</v>
      </c>
      <c r="M2245" s="118">
        <v>0.60217491999999995</v>
      </c>
      <c r="N2245" s="118">
        <v>0.49181669</v>
      </c>
      <c r="O2245" s="118">
        <v>0</v>
      </c>
      <c r="P2245" s="118">
        <v>0</v>
      </c>
      <c r="Q2245" s="330">
        <v>1.1642976E-6</v>
      </c>
      <c r="R2245" s="330">
        <v>1.127349E-7</v>
      </c>
      <c r="S2245" s="118">
        <v>0</v>
      </c>
      <c r="T2245" s="118">
        <v>0</v>
      </c>
      <c r="U2245" s="118">
        <v>0</v>
      </c>
      <c r="V2245" s="118">
        <v>0</v>
      </c>
      <c r="W2245" s="118">
        <v>0</v>
      </c>
      <c r="X2245" s="118">
        <v>0</v>
      </c>
      <c r="Y2245" s="41"/>
      <c r="Z2245" s="327">
        <f t="shared" si="824"/>
        <v>27.143572180451127</v>
      </c>
      <c r="AA2245" s="41"/>
      <c r="AB2245" s="111">
        <v>0</v>
      </c>
      <c r="AC2245" s="111">
        <v>0</v>
      </c>
      <c r="AD2245" s="111">
        <v>0</v>
      </c>
      <c r="AE2245" s="111">
        <v>0</v>
      </c>
      <c r="AF2245" s="111">
        <v>0</v>
      </c>
      <c r="AG2245" s="111">
        <v>0</v>
      </c>
      <c r="AH2245" s="111">
        <v>0</v>
      </c>
      <c r="AI2245" s="41"/>
      <c r="AJ2245" s="114">
        <v>2.0368016999999998</v>
      </c>
      <c r="AK2245" s="114">
        <v>1.9840327</v>
      </c>
      <c r="AL2245" s="114">
        <v>5.2769005000000001E-2</v>
      </c>
      <c r="AM2245" s="114">
        <v>0</v>
      </c>
      <c r="AN2245" s="113">
        <f t="shared" si="825"/>
        <v>1.18946804606E-4</v>
      </c>
      <c r="AO2245" s="112">
        <f t="shared" si="826"/>
        <v>1.9515164348330001E-7</v>
      </c>
      <c r="AP2245" s="112">
        <f t="shared" si="827"/>
        <v>0</v>
      </c>
      <c r="AQ2245" s="328">
        <v>2.5189234999999998E-5</v>
      </c>
      <c r="AR2245" s="328">
        <v>7.6002003000000005E-8</v>
      </c>
      <c r="AS2245" s="328">
        <v>2.0764832999999999E-12</v>
      </c>
      <c r="AT2245" s="329">
        <v>0</v>
      </c>
      <c r="AU2245" s="329">
        <v>0</v>
      </c>
      <c r="AV2245" s="328">
        <v>7.3129605999999994E-8</v>
      </c>
      <c r="AW2245" s="328">
        <v>9.3684439999999996E-5</v>
      </c>
      <c r="AX2245" s="328">
        <v>1.0366724000000001E-8</v>
      </c>
      <c r="AY2245" s="328">
        <v>1.0878084E-7</v>
      </c>
      <c r="AZ2245" s="329">
        <v>0</v>
      </c>
      <c r="BA2245" s="329">
        <v>0</v>
      </c>
      <c r="BB2245" s="329">
        <v>0</v>
      </c>
      <c r="BC2245" s="329">
        <v>0</v>
      </c>
      <c r="BD2245" s="329">
        <v>0</v>
      </c>
      <c r="BE2245" s="329">
        <v>0</v>
      </c>
      <c r="BF2245" s="329">
        <v>0</v>
      </c>
      <c r="BG2245" s="329">
        <v>0</v>
      </c>
      <c r="BH2245" s="329">
        <v>0</v>
      </c>
      <c r="BI2245" s="329">
        <v>0</v>
      </c>
      <c r="BJ2245" s="329">
        <v>0</v>
      </c>
      <c r="BK2245" s="329">
        <v>0</v>
      </c>
      <c r="BL2245" s="329">
        <v>0</v>
      </c>
      <c r="BM2245" s="41"/>
      <c r="BN2245" s="111">
        <v>2.3923338999999998E-3</v>
      </c>
      <c r="BO2245" s="111">
        <v>7.7404427E-4</v>
      </c>
      <c r="BP2245" s="111">
        <v>7.5683482000000004E-4</v>
      </c>
      <c r="BQ2245" s="122">
        <v>1.3205403E-11</v>
      </c>
      <c r="BR2245" s="111">
        <v>6.0230305000000001E-4</v>
      </c>
      <c r="BS2245" s="122">
        <v>4.7342746000000002E-5</v>
      </c>
      <c r="BT2245" s="111">
        <v>0</v>
      </c>
      <c r="BU2245" s="122">
        <v>7.1856100000000005E-5</v>
      </c>
      <c r="BV2245" s="111">
        <v>0</v>
      </c>
      <c r="BW2245" s="122">
        <v>7.7042248E-10</v>
      </c>
      <c r="BX2245" s="111">
        <v>0</v>
      </c>
      <c r="BY2245" s="111">
        <v>0</v>
      </c>
      <c r="BZ2245" s="111">
        <v>0</v>
      </c>
      <c r="CA2245" s="111">
        <v>1.3995213000000001E-4</v>
      </c>
      <c r="CB2245" s="111">
        <v>0</v>
      </c>
      <c r="CC2245" s="111">
        <v>0</v>
      </c>
      <c r="CD2245" s="111">
        <v>0</v>
      </c>
      <c r="CG2245" s="76" t="s">
        <v>6885</v>
      </c>
    </row>
    <row r="2246" spans="1:85" ht="14.5" customHeight="1">
      <c r="A2246" s="41" t="s">
        <v>6998</v>
      </c>
      <c r="B2246" s="119" t="s">
        <v>6888</v>
      </c>
      <c r="C2246" s="120" t="str">
        <f t="shared" si="818"/>
        <v>M.020.23.103</v>
      </c>
      <c r="D2246" s="135" t="s">
        <v>6958</v>
      </c>
      <c r="E2246" s="119" t="s">
        <v>6570</v>
      </c>
      <c r="F2246" s="118" t="str">
        <f t="shared" si="819"/>
        <v>Beef steak</v>
      </c>
      <c r="G2246" s="118">
        <f t="shared" si="820"/>
        <v>7.786327203540969</v>
      </c>
      <c r="H2246" s="118">
        <f t="shared" si="821"/>
        <v>0.39886290230121002</v>
      </c>
      <c r="I2246" s="118">
        <f t="shared" si="822"/>
        <v>4.433365101239759</v>
      </c>
      <c r="J2246" s="326">
        <f t="shared" si="823"/>
        <v>0</v>
      </c>
      <c r="K2246" s="118">
        <v>2.9540991999999999</v>
      </c>
      <c r="L2246" s="118">
        <v>3.9450308000000001</v>
      </c>
      <c r="M2246" s="118">
        <v>0.48833420999999999</v>
      </c>
      <c r="N2246" s="118">
        <v>0.39886196000000002</v>
      </c>
      <c r="O2246" s="118">
        <v>0</v>
      </c>
      <c r="P2246" s="118">
        <v>0</v>
      </c>
      <c r="Q2246" s="330">
        <v>9.4230121000000001E-7</v>
      </c>
      <c r="R2246" s="330">
        <v>9.1239759000000001E-8</v>
      </c>
      <c r="S2246" s="118">
        <v>0</v>
      </c>
      <c r="T2246" s="118">
        <v>0</v>
      </c>
      <c r="U2246" s="118">
        <v>0</v>
      </c>
      <c r="V2246" s="118">
        <v>0</v>
      </c>
      <c r="W2246" s="118">
        <v>0</v>
      </c>
      <c r="X2246" s="118">
        <v>0</v>
      </c>
      <c r="Y2246" s="41"/>
      <c r="Z2246" s="327">
        <f t="shared" si="824"/>
        <v>22.211272180451125</v>
      </c>
      <c r="AA2246" s="41"/>
      <c r="AB2246" s="111">
        <v>0</v>
      </c>
      <c r="AC2246" s="111">
        <v>0</v>
      </c>
      <c r="AD2246" s="111">
        <v>0</v>
      </c>
      <c r="AE2246" s="111">
        <v>0</v>
      </c>
      <c r="AF2246" s="111">
        <v>0</v>
      </c>
      <c r="AG2246" s="111">
        <v>0</v>
      </c>
      <c r="AH2246" s="111">
        <v>0</v>
      </c>
      <c r="AI2246" s="41"/>
      <c r="AJ2246" s="114">
        <v>1.658074</v>
      </c>
      <c r="AK2246" s="114">
        <v>1.6150727</v>
      </c>
      <c r="AL2246" s="114">
        <v>4.3001336000000001E-2</v>
      </c>
      <c r="AM2246" s="114">
        <v>0</v>
      </c>
      <c r="AN2246" s="113">
        <f t="shared" si="825"/>
        <v>9.6826897905999998E-5</v>
      </c>
      <c r="AO2246" s="112">
        <f t="shared" si="826"/>
        <v>1.5902860866230001E-7</v>
      </c>
      <c r="AP2246" s="112">
        <f t="shared" si="827"/>
        <v>0</v>
      </c>
      <c r="AQ2246" s="328">
        <v>2.0612059999999999E-5</v>
      </c>
      <c r="AR2246" s="328">
        <v>6.2191562000000005E-8</v>
      </c>
      <c r="AS2246" s="328">
        <v>1.6991622999999999E-12</v>
      </c>
      <c r="AT2246" s="329">
        <v>0</v>
      </c>
      <c r="AU2246" s="329">
        <v>0</v>
      </c>
      <c r="AV2246" s="328">
        <v>5.9307906000000001E-8</v>
      </c>
      <c r="AW2246" s="328">
        <v>7.6155530000000002E-5</v>
      </c>
      <c r="AX2246" s="328">
        <v>8.4073845000000006E-9</v>
      </c>
      <c r="AY2246" s="328">
        <v>8.8427963000000001E-8</v>
      </c>
      <c r="AZ2246" s="329">
        <v>0</v>
      </c>
      <c r="BA2246" s="329">
        <v>0</v>
      </c>
      <c r="BB2246" s="329">
        <v>0</v>
      </c>
      <c r="BC2246" s="329">
        <v>0</v>
      </c>
      <c r="BD2246" s="329">
        <v>0</v>
      </c>
      <c r="BE2246" s="329">
        <v>0</v>
      </c>
      <c r="BF2246" s="329">
        <v>0</v>
      </c>
      <c r="BG2246" s="329">
        <v>0</v>
      </c>
      <c r="BH2246" s="329">
        <v>0</v>
      </c>
      <c r="BI2246" s="329">
        <v>0</v>
      </c>
      <c r="BJ2246" s="329">
        <v>0</v>
      </c>
      <c r="BK2246" s="329">
        <v>0</v>
      </c>
      <c r="BL2246" s="329">
        <v>0</v>
      </c>
      <c r="BM2246" s="41"/>
      <c r="BN2246" s="111">
        <v>1.9483898000000001E-3</v>
      </c>
      <c r="BO2246" s="111">
        <v>6.2917487999999998E-4</v>
      </c>
      <c r="BP2246" s="111">
        <v>6.1930920000000003E-4</v>
      </c>
      <c r="BQ2246" s="122">
        <v>1.0687531999999999E-11</v>
      </c>
      <c r="BR2246" s="111">
        <v>4.8964167999999996E-4</v>
      </c>
      <c r="BS2246" s="122">
        <v>3.8394835000000003E-5</v>
      </c>
      <c r="BT2246" s="111">
        <v>0</v>
      </c>
      <c r="BU2246" s="122">
        <v>5.8275096000000003E-5</v>
      </c>
      <c r="BV2246" s="111">
        <v>0</v>
      </c>
      <c r="BW2246" s="122">
        <v>6.2352619E-10</v>
      </c>
      <c r="BX2246" s="111">
        <v>0</v>
      </c>
      <c r="BY2246" s="111">
        <v>0</v>
      </c>
      <c r="BZ2246" s="111">
        <v>0</v>
      </c>
      <c r="CA2246" s="111">
        <v>1.1359342E-4</v>
      </c>
      <c r="CB2246" s="111">
        <v>0</v>
      </c>
      <c r="CC2246" s="111">
        <v>0</v>
      </c>
      <c r="CD2246" s="111">
        <v>0</v>
      </c>
      <c r="CG2246" s="76" t="s">
        <v>6885</v>
      </c>
    </row>
    <row r="2247" spans="1:85" ht="14.5" customHeight="1">
      <c r="A2247" s="41" t="s">
        <v>6995</v>
      </c>
      <c r="B2247" s="119" t="s">
        <v>6888</v>
      </c>
      <c r="C2247" s="120" t="str">
        <f t="shared" si="818"/>
        <v>M.020.23.104</v>
      </c>
      <c r="D2247" s="135" t="s">
        <v>6958</v>
      </c>
      <c r="E2247" s="119" t="s">
        <v>6570</v>
      </c>
      <c r="F2247" s="118" t="str">
        <f t="shared" si="819"/>
        <v>Chicken breast</v>
      </c>
      <c r="G2247" s="118">
        <f t="shared" si="820"/>
        <v>1.520245190559236</v>
      </c>
      <c r="H2247" s="118">
        <f t="shared" si="821"/>
        <v>3.191084965536E-2</v>
      </c>
      <c r="I2247" s="118">
        <f t="shared" si="822"/>
        <v>0.63415058090387599</v>
      </c>
      <c r="J2247" s="326">
        <f t="shared" si="823"/>
        <v>0</v>
      </c>
      <c r="K2247" s="118">
        <v>0.85418375999999996</v>
      </c>
      <c r="L2247" s="118">
        <v>0.58680838000000002</v>
      </c>
      <c r="M2247" s="118">
        <v>4.7342137999999999E-2</v>
      </c>
      <c r="N2247" s="118">
        <v>3.19102E-2</v>
      </c>
      <c r="O2247" s="118">
        <v>0</v>
      </c>
      <c r="P2247" s="118">
        <v>0</v>
      </c>
      <c r="Q2247" s="330">
        <v>6.4965535999999996E-7</v>
      </c>
      <c r="R2247" s="330">
        <v>6.2903876000000005E-8</v>
      </c>
      <c r="S2247" s="118">
        <v>0</v>
      </c>
      <c r="T2247" s="118">
        <v>0</v>
      </c>
      <c r="U2247" s="118">
        <v>0</v>
      </c>
      <c r="V2247" s="118">
        <v>0</v>
      </c>
      <c r="W2247" s="118">
        <v>0</v>
      </c>
      <c r="X2247" s="118">
        <v>0</v>
      </c>
      <c r="Y2247" s="41"/>
      <c r="Z2247" s="327">
        <f t="shared" si="824"/>
        <v>6.4224342857142851</v>
      </c>
      <c r="AA2247" s="41"/>
      <c r="AB2247" s="111">
        <v>0</v>
      </c>
      <c r="AC2247" s="111">
        <v>0</v>
      </c>
      <c r="AD2247" s="111">
        <v>0</v>
      </c>
      <c r="AE2247" s="111">
        <v>0</v>
      </c>
      <c r="AF2247" s="111">
        <v>0</v>
      </c>
      <c r="AG2247" s="111">
        <v>0</v>
      </c>
      <c r="AH2247" s="111">
        <v>0</v>
      </c>
      <c r="AI2247" s="41"/>
      <c r="AJ2247" s="114">
        <v>0.29177818999999999</v>
      </c>
      <c r="AK2247" s="114">
        <v>0.28326941</v>
      </c>
      <c r="AL2247" s="114">
        <v>8.5087869000000007E-3</v>
      </c>
      <c r="AM2247" s="114">
        <v>0</v>
      </c>
      <c r="AN2247" s="113">
        <f t="shared" si="825"/>
        <v>1.6982578817299999E-5</v>
      </c>
      <c r="AO2247" s="112">
        <f t="shared" si="826"/>
        <v>3.1467407276219999E-8</v>
      </c>
      <c r="AP2247" s="112">
        <f t="shared" si="827"/>
        <v>0</v>
      </c>
      <c r="AQ2247" s="328">
        <v>5.960019E-6</v>
      </c>
      <c r="AR2247" s="328">
        <v>1.7982816000000001E-8</v>
      </c>
      <c r="AS2247" s="328">
        <v>4.9131621999999997E-13</v>
      </c>
      <c r="AT2247" s="329">
        <v>0</v>
      </c>
      <c r="AU2247" s="329">
        <v>0</v>
      </c>
      <c r="AV2247" s="328">
        <v>4.7448173000000001E-9</v>
      </c>
      <c r="AW2247" s="328">
        <v>1.1017815000000001E-5</v>
      </c>
      <c r="AX2247" s="328">
        <v>6.7261696E-10</v>
      </c>
      <c r="AY2247" s="328">
        <v>1.2811483E-8</v>
      </c>
      <c r="AZ2247" s="329">
        <v>0</v>
      </c>
      <c r="BA2247" s="329">
        <v>0</v>
      </c>
      <c r="BB2247" s="329">
        <v>0</v>
      </c>
      <c r="BC2247" s="329">
        <v>0</v>
      </c>
      <c r="BD2247" s="329">
        <v>0</v>
      </c>
      <c r="BE2247" s="329">
        <v>0</v>
      </c>
      <c r="BF2247" s="329">
        <v>0</v>
      </c>
      <c r="BG2247" s="329">
        <v>0</v>
      </c>
      <c r="BH2247" s="329">
        <v>0</v>
      </c>
      <c r="BI2247" s="329">
        <v>0</v>
      </c>
      <c r="BJ2247" s="329">
        <v>0</v>
      </c>
      <c r="BK2247" s="329">
        <v>0</v>
      </c>
      <c r="BL2247" s="329">
        <v>0</v>
      </c>
      <c r="BM2247" s="41"/>
      <c r="BN2247" s="111">
        <v>3.6010604000000001E-4</v>
      </c>
      <c r="BO2247" s="122">
        <v>8.9888357999999997E-5</v>
      </c>
      <c r="BP2247" s="111">
        <v>1.7907451000000001E-4</v>
      </c>
      <c r="BQ2247" s="122">
        <v>7.3683578999999999E-12</v>
      </c>
      <c r="BR2247" s="122">
        <v>7.1753536999999998E-5</v>
      </c>
      <c r="BS2247" s="122">
        <v>3.0717064000000001E-6</v>
      </c>
      <c r="BT2247" s="111">
        <v>0</v>
      </c>
      <c r="BU2247" s="122">
        <v>4.6621892999999997E-6</v>
      </c>
      <c r="BV2247" s="111">
        <v>0</v>
      </c>
      <c r="BW2247" s="122">
        <v>4.2988073000000001E-10</v>
      </c>
      <c r="BX2247" s="111">
        <v>0</v>
      </c>
      <c r="BY2247" s="111">
        <v>0</v>
      </c>
      <c r="BZ2247" s="111">
        <v>0</v>
      </c>
      <c r="CA2247" s="122">
        <v>1.16553E-5</v>
      </c>
      <c r="CB2247" s="111">
        <v>0</v>
      </c>
      <c r="CC2247" s="111">
        <v>0</v>
      </c>
      <c r="CD2247" s="111">
        <v>0</v>
      </c>
      <c r="CG2247" s="76" t="s">
        <v>6885</v>
      </c>
    </row>
    <row r="2248" spans="1:85" ht="14.5" customHeight="1">
      <c r="A2248" s="41" t="s">
        <v>6993</v>
      </c>
      <c r="B2248" s="119" t="s">
        <v>6888</v>
      </c>
      <c r="C2248" s="120" t="str">
        <f t="shared" si="818"/>
        <v>M.020.23.105</v>
      </c>
      <c r="D2248" s="135" t="s">
        <v>6958</v>
      </c>
      <c r="E2248" s="119" t="s">
        <v>6570</v>
      </c>
      <c r="F2248" s="118" t="str">
        <f t="shared" si="819"/>
        <v>Chicken, with skin</v>
      </c>
      <c r="G2248" s="118">
        <f t="shared" si="820"/>
        <v>1.520245190559236</v>
      </c>
      <c r="H2248" s="118">
        <f t="shared" si="821"/>
        <v>3.191084965536E-2</v>
      </c>
      <c r="I2248" s="118">
        <f t="shared" si="822"/>
        <v>0.63415058090387599</v>
      </c>
      <c r="J2248" s="326">
        <f t="shared" si="823"/>
        <v>0</v>
      </c>
      <c r="K2248" s="118">
        <v>0.85418375999999996</v>
      </c>
      <c r="L2248" s="118">
        <v>0.58680838000000002</v>
      </c>
      <c r="M2248" s="118">
        <v>4.7342137999999999E-2</v>
      </c>
      <c r="N2248" s="118">
        <v>3.19102E-2</v>
      </c>
      <c r="O2248" s="118">
        <v>0</v>
      </c>
      <c r="P2248" s="118">
        <v>0</v>
      </c>
      <c r="Q2248" s="330">
        <v>6.4965535999999996E-7</v>
      </c>
      <c r="R2248" s="330">
        <v>6.2903876000000005E-8</v>
      </c>
      <c r="S2248" s="118">
        <v>0</v>
      </c>
      <c r="T2248" s="118">
        <v>0</v>
      </c>
      <c r="U2248" s="118">
        <v>0</v>
      </c>
      <c r="V2248" s="118">
        <v>0</v>
      </c>
      <c r="W2248" s="118">
        <v>0</v>
      </c>
      <c r="X2248" s="118">
        <v>0</v>
      </c>
      <c r="Y2248" s="41"/>
      <c r="Z2248" s="327">
        <f t="shared" si="824"/>
        <v>6.4224342857142851</v>
      </c>
      <c r="AA2248" s="41"/>
      <c r="AB2248" s="111">
        <v>0</v>
      </c>
      <c r="AC2248" s="111">
        <v>0</v>
      </c>
      <c r="AD2248" s="111">
        <v>0</v>
      </c>
      <c r="AE2248" s="111">
        <v>0</v>
      </c>
      <c r="AF2248" s="111">
        <v>0</v>
      </c>
      <c r="AG2248" s="111">
        <v>0</v>
      </c>
      <c r="AH2248" s="111">
        <v>0</v>
      </c>
      <c r="AI2248" s="41"/>
      <c r="AJ2248" s="114">
        <v>0.29177818999999999</v>
      </c>
      <c r="AK2248" s="114">
        <v>0.28326941</v>
      </c>
      <c r="AL2248" s="114">
        <v>8.5087869000000007E-3</v>
      </c>
      <c r="AM2248" s="114">
        <v>0</v>
      </c>
      <c r="AN2248" s="113">
        <f t="shared" si="825"/>
        <v>1.6982578817299999E-5</v>
      </c>
      <c r="AO2248" s="112">
        <f t="shared" si="826"/>
        <v>3.1467407276219999E-8</v>
      </c>
      <c r="AP2248" s="112">
        <f t="shared" si="827"/>
        <v>0</v>
      </c>
      <c r="AQ2248" s="328">
        <v>5.960019E-6</v>
      </c>
      <c r="AR2248" s="328">
        <v>1.7982816000000001E-8</v>
      </c>
      <c r="AS2248" s="328">
        <v>4.9131621999999997E-13</v>
      </c>
      <c r="AT2248" s="329">
        <v>0</v>
      </c>
      <c r="AU2248" s="329">
        <v>0</v>
      </c>
      <c r="AV2248" s="328">
        <v>4.7448173000000001E-9</v>
      </c>
      <c r="AW2248" s="328">
        <v>1.1017815000000001E-5</v>
      </c>
      <c r="AX2248" s="328">
        <v>6.7261696E-10</v>
      </c>
      <c r="AY2248" s="328">
        <v>1.2811483E-8</v>
      </c>
      <c r="AZ2248" s="329">
        <v>0</v>
      </c>
      <c r="BA2248" s="329">
        <v>0</v>
      </c>
      <c r="BB2248" s="329">
        <v>0</v>
      </c>
      <c r="BC2248" s="329">
        <v>0</v>
      </c>
      <c r="BD2248" s="329">
        <v>0</v>
      </c>
      <c r="BE2248" s="329">
        <v>0</v>
      </c>
      <c r="BF2248" s="329">
        <v>0</v>
      </c>
      <c r="BG2248" s="329">
        <v>0</v>
      </c>
      <c r="BH2248" s="329">
        <v>0</v>
      </c>
      <c r="BI2248" s="329">
        <v>0</v>
      </c>
      <c r="BJ2248" s="329">
        <v>0</v>
      </c>
      <c r="BK2248" s="329">
        <v>0</v>
      </c>
      <c r="BL2248" s="329">
        <v>0</v>
      </c>
      <c r="BM2248" s="41"/>
      <c r="BN2248" s="111">
        <v>3.6010604000000001E-4</v>
      </c>
      <c r="BO2248" s="122">
        <v>8.9888357999999997E-5</v>
      </c>
      <c r="BP2248" s="111">
        <v>1.7907451000000001E-4</v>
      </c>
      <c r="BQ2248" s="122">
        <v>7.3683578999999999E-12</v>
      </c>
      <c r="BR2248" s="122">
        <v>7.1753536999999998E-5</v>
      </c>
      <c r="BS2248" s="122">
        <v>3.0717064000000001E-6</v>
      </c>
      <c r="BT2248" s="111">
        <v>0</v>
      </c>
      <c r="BU2248" s="122">
        <v>4.6621892999999997E-6</v>
      </c>
      <c r="BV2248" s="111">
        <v>0</v>
      </c>
      <c r="BW2248" s="122">
        <v>4.2988073000000001E-10</v>
      </c>
      <c r="BX2248" s="111">
        <v>0</v>
      </c>
      <c r="BY2248" s="111">
        <v>0</v>
      </c>
      <c r="BZ2248" s="111">
        <v>0</v>
      </c>
      <c r="CA2248" s="122">
        <v>1.16553E-5</v>
      </c>
      <c r="CB2248" s="111">
        <v>0</v>
      </c>
      <c r="CC2248" s="111">
        <v>0</v>
      </c>
      <c r="CD2248" s="111">
        <v>0</v>
      </c>
      <c r="CG2248" s="76" t="s">
        <v>6885</v>
      </c>
    </row>
    <row r="2249" spans="1:85" ht="14.5" customHeight="1">
      <c r="A2249" s="41" t="s">
        <v>6990</v>
      </c>
      <c r="B2249" s="119" t="s">
        <v>6888</v>
      </c>
      <c r="C2249" s="120" t="str">
        <f t="shared" si="818"/>
        <v>M.020.23.106</v>
      </c>
      <c r="D2249" s="135" t="s">
        <v>6958</v>
      </c>
      <c r="E2249" s="119" t="s">
        <v>6570</v>
      </c>
      <c r="F2249" s="118" t="str">
        <f t="shared" si="819"/>
        <v>Hamburger</v>
      </c>
      <c r="G2249" s="118">
        <f t="shared" si="820"/>
        <v>7.1090473739637581</v>
      </c>
      <c r="H2249" s="118">
        <f t="shared" si="821"/>
        <v>0.36348104974897999</v>
      </c>
      <c r="I2249" s="118">
        <f t="shared" si="822"/>
        <v>4.0396590242147781</v>
      </c>
      <c r="J2249" s="326">
        <f t="shared" si="823"/>
        <v>0</v>
      </c>
      <c r="K2249" s="118">
        <v>2.7059072999999998</v>
      </c>
      <c r="L2249" s="118">
        <v>3.5944843</v>
      </c>
      <c r="M2249" s="118">
        <v>0.44517464000000001</v>
      </c>
      <c r="N2249" s="118">
        <v>0.36348017999999999</v>
      </c>
      <c r="O2249" s="118">
        <v>0</v>
      </c>
      <c r="P2249" s="118">
        <v>0</v>
      </c>
      <c r="Q2249" s="330">
        <v>8.6974898000000002E-7</v>
      </c>
      <c r="R2249" s="330">
        <v>8.4214778000000005E-8</v>
      </c>
      <c r="S2249" s="118">
        <v>0</v>
      </c>
      <c r="T2249" s="118">
        <v>0</v>
      </c>
      <c r="U2249" s="118">
        <v>0</v>
      </c>
      <c r="V2249" s="118">
        <v>0</v>
      </c>
      <c r="W2249" s="118">
        <v>0</v>
      </c>
      <c r="X2249" s="118">
        <v>0</v>
      </c>
      <c r="Y2249" s="41"/>
      <c r="Z2249" s="327">
        <f t="shared" si="824"/>
        <v>20.34516766917293</v>
      </c>
      <c r="AA2249" s="41"/>
      <c r="AB2249" s="111">
        <v>0</v>
      </c>
      <c r="AC2249" s="111">
        <v>0</v>
      </c>
      <c r="AD2249" s="111">
        <v>0</v>
      </c>
      <c r="AE2249" s="111">
        <v>0</v>
      </c>
      <c r="AF2249" s="111">
        <v>0</v>
      </c>
      <c r="AG2249" s="111">
        <v>0</v>
      </c>
      <c r="AH2249" s="111">
        <v>0</v>
      </c>
      <c r="AI2249" s="41"/>
      <c r="AJ2249" s="114">
        <v>1.5124994</v>
      </c>
      <c r="AK2249" s="114">
        <v>1.4732371</v>
      </c>
      <c r="AL2249" s="114">
        <v>3.9262302999999998E-2</v>
      </c>
      <c r="AM2249" s="114">
        <v>0</v>
      </c>
      <c r="AN2249" s="113">
        <f t="shared" si="825"/>
        <v>8.8323565888999994E-5</v>
      </c>
      <c r="AO2249" s="112">
        <f t="shared" si="826"/>
        <v>1.452008234053E-7</v>
      </c>
      <c r="AP2249" s="112">
        <f t="shared" si="827"/>
        <v>0</v>
      </c>
      <c r="AQ2249" s="328">
        <v>1.8880316E-5</v>
      </c>
      <c r="AR2249" s="328">
        <v>5.6966469000000003E-8</v>
      </c>
      <c r="AS2249" s="328">
        <v>1.5564052999999999E-12</v>
      </c>
      <c r="AT2249" s="329">
        <v>0</v>
      </c>
      <c r="AU2249" s="329">
        <v>0</v>
      </c>
      <c r="AV2249" s="328">
        <v>5.4046889000000002E-8</v>
      </c>
      <c r="AW2249" s="328">
        <v>6.9389202999999998E-5</v>
      </c>
      <c r="AX2249" s="328">
        <v>7.661592E-9</v>
      </c>
      <c r="AY2249" s="328">
        <v>8.0571205999999994E-8</v>
      </c>
      <c r="AZ2249" s="329">
        <v>0</v>
      </c>
      <c r="BA2249" s="329">
        <v>0</v>
      </c>
      <c r="BB2249" s="329">
        <v>0</v>
      </c>
      <c r="BC2249" s="329">
        <v>0</v>
      </c>
      <c r="BD2249" s="329">
        <v>0</v>
      </c>
      <c r="BE2249" s="329">
        <v>0</v>
      </c>
      <c r="BF2249" s="329">
        <v>0</v>
      </c>
      <c r="BG2249" s="329">
        <v>0</v>
      </c>
      <c r="BH2249" s="329">
        <v>0</v>
      </c>
      <c r="BI2249" s="329">
        <v>0</v>
      </c>
      <c r="BJ2249" s="329">
        <v>0</v>
      </c>
      <c r="BK2249" s="329">
        <v>0</v>
      </c>
      <c r="BL2249" s="329">
        <v>0</v>
      </c>
      <c r="BM2249" s="41"/>
      <c r="BN2249" s="111">
        <v>1.7782952999999999E-3</v>
      </c>
      <c r="BO2249" s="111">
        <v>5.7327595000000004E-4</v>
      </c>
      <c r="BP2249" s="111">
        <v>5.6727725999999997E-4</v>
      </c>
      <c r="BQ2249" s="122">
        <v>9.8646484000000003E-12</v>
      </c>
      <c r="BR2249" s="111">
        <v>4.461356E-4</v>
      </c>
      <c r="BS2249" s="122">
        <v>3.4988950000000003E-5</v>
      </c>
      <c r="BT2249" s="111">
        <v>0</v>
      </c>
      <c r="BU2249" s="122">
        <v>5.3105697000000001E-5</v>
      </c>
      <c r="BV2249" s="111">
        <v>0</v>
      </c>
      <c r="BW2249" s="122">
        <v>5.7551796000000001E-10</v>
      </c>
      <c r="BX2249" s="111">
        <v>0</v>
      </c>
      <c r="BY2249" s="111">
        <v>0</v>
      </c>
      <c r="BZ2249" s="111">
        <v>0</v>
      </c>
      <c r="CA2249" s="111">
        <v>1.0351127E-4</v>
      </c>
      <c r="CB2249" s="111">
        <v>0</v>
      </c>
      <c r="CC2249" s="111">
        <v>0</v>
      </c>
      <c r="CD2249" s="111">
        <v>0</v>
      </c>
      <c r="CG2249" s="76" t="s">
        <v>6885</v>
      </c>
    </row>
    <row r="2250" spans="1:85" ht="14.5" customHeight="1">
      <c r="A2250" s="41" t="s">
        <v>6987</v>
      </c>
      <c r="B2250" s="119" t="s">
        <v>6888</v>
      </c>
      <c r="C2250" s="120" t="str">
        <f t="shared" si="818"/>
        <v>M.020.23.108</v>
      </c>
      <c r="D2250" s="135" t="s">
        <v>6958</v>
      </c>
      <c r="E2250" s="119" t="s">
        <v>6570</v>
      </c>
      <c r="F2250" s="118" t="str">
        <f t="shared" si="819"/>
        <v>Minced meat, beef</v>
      </c>
      <c r="G2250" s="118">
        <f t="shared" si="820"/>
        <v>8.0760354716779652</v>
      </c>
      <c r="H2250" s="118">
        <f t="shared" si="821"/>
        <v>0.41883766530594002</v>
      </c>
      <c r="I2250" s="118">
        <f t="shared" si="822"/>
        <v>4.6488776063720243</v>
      </c>
      <c r="J2250" s="326">
        <f t="shared" si="823"/>
        <v>0</v>
      </c>
      <c r="K2250" s="118">
        <v>3.0083202</v>
      </c>
      <c r="L2250" s="118">
        <v>4.1360041000000001</v>
      </c>
      <c r="M2250" s="118">
        <v>0.51287340999999997</v>
      </c>
      <c r="N2250" s="118">
        <v>0.41883667000000002</v>
      </c>
      <c r="O2250" s="118">
        <v>0</v>
      </c>
      <c r="P2250" s="118">
        <v>0</v>
      </c>
      <c r="Q2250" s="330">
        <v>9.9530593999999997E-7</v>
      </c>
      <c r="R2250" s="330">
        <v>9.6372024000000005E-8</v>
      </c>
      <c r="S2250" s="118">
        <v>0</v>
      </c>
      <c r="T2250" s="118">
        <v>0</v>
      </c>
      <c r="U2250" s="118">
        <v>0</v>
      </c>
      <c r="V2250" s="118">
        <v>0</v>
      </c>
      <c r="W2250" s="118">
        <v>0</v>
      </c>
      <c r="X2250" s="118">
        <v>0</v>
      </c>
      <c r="Y2250" s="41"/>
      <c r="Z2250" s="327">
        <f t="shared" si="824"/>
        <v>22.61894887218045</v>
      </c>
      <c r="AA2250" s="41"/>
      <c r="AB2250" s="111">
        <v>0</v>
      </c>
      <c r="AC2250" s="111">
        <v>0</v>
      </c>
      <c r="AD2250" s="111">
        <v>0</v>
      </c>
      <c r="AE2250" s="111">
        <v>0</v>
      </c>
      <c r="AF2250" s="111">
        <v>0</v>
      </c>
      <c r="AG2250" s="111">
        <v>0</v>
      </c>
      <c r="AH2250" s="111">
        <v>0</v>
      </c>
      <c r="AI2250" s="41"/>
      <c r="AJ2250" s="114">
        <v>1.7276341</v>
      </c>
      <c r="AK2250" s="114">
        <v>1.6830505</v>
      </c>
      <c r="AL2250" s="114">
        <v>4.4583592999999998E-2</v>
      </c>
      <c r="AM2250" s="114">
        <v>0</v>
      </c>
      <c r="AN2250" s="113">
        <f t="shared" si="825"/>
        <v>1.0090230900099999E-4</v>
      </c>
      <c r="AO2250" s="112">
        <f t="shared" si="826"/>
        <v>1.6488015134960001E-7</v>
      </c>
      <c r="AP2250" s="112">
        <f t="shared" si="827"/>
        <v>0</v>
      </c>
      <c r="AQ2250" s="328">
        <v>2.0990385E-5</v>
      </c>
      <c r="AR2250" s="328">
        <v>6.3333056999999997E-8</v>
      </c>
      <c r="AS2250" s="328">
        <v>1.7303496E-12</v>
      </c>
      <c r="AT2250" s="329">
        <v>0</v>
      </c>
      <c r="AU2250" s="329">
        <v>0</v>
      </c>
      <c r="AV2250" s="328">
        <v>6.2278001000000001E-8</v>
      </c>
      <c r="AW2250" s="328">
        <v>7.9849645999999994E-5</v>
      </c>
      <c r="AX2250" s="328">
        <v>8.8284199999999996E-9</v>
      </c>
      <c r="AY2250" s="328">
        <v>9.2716944000000004E-8</v>
      </c>
      <c r="AZ2250" s="329">
        <v>0</v>
      </c>
      <c r="BA2250" s="329">
        <v>0</v>
      </c>
      <c r="BB2250" s="329">
        <v>0</v>
      </c>
      <c r="BC2250" s="329">
        <v>0</v>
      </c>
      <c r="BD2250" s="329">
        <v>0</v>
      </c>
      <c r="BE2250" s="329">
        <v>0</v>
      </c>
      <c r="BF2250" s="329">
        <v>0</v>
      </c>
      <c r="BG2250" s="329">
        <v>0</v>
      </c>
      <c r="BH2250" s="329">
        <v>0</v>
      </c>
      <c r="BI2250" s="329">
        <v>0</v>
      </c>
      <c r="BJ2250" s="329">
        <v>0</v>
      </c>
      <c r="BK2250" s="329">
        <v>0</v>
      </c>
      <c r="BL2250" s="329">
        <v>0</v>
      </c>
      <c r="BM2250" s="41"/>
      <c r="BN2250" s="111">
        <v>2.0245008000000001E-3</v>
      </c>
      <c r="BO2250" s="111">
        <v>6.5972225000000004E-4</v>
      </c>
      <c r="BP2250" s="111">
        <v>6.3067631999999996E-4</v>
      </c>
      <c r="BQ2250" s="122">
        <v>1.1288709E-11</v>
      </c>
      <c r="BR2250" s="111">
        <v>5.1337075999999997E-4</v>
      </c>
      <c r="BS2250" s="122">
        <v>4.0317619E-5</v>
      </c>
      <c r="BT2250" s="111">
        <v>0</v>
      </c>
      <c r="BU2250" s="122">
        <v>6.1193469000000005E-5</v>
      </c>
      <c r="BV2250" s="111">
        <v>0</v>
      </c>
      <c r="BW2250" s="122">
        <v>6.5859973000000002E-10</v>
      </c>
      <c r="BX2250" s="111">
        <v>0</v>
      </c>
      <c r="BY2250" s="111">
        <v>0</v>
      </c>
      <c r="BZ2250" s="111">
        <v>0</v>
      </c>
      <c r="CA2250" s="111">
        <v>1.1921970000000001E-4</v>
      </c>
      <c r="CB2250" s="111">
        <v>0</v>
      </c>
      <c r="CC2250" s="111">
        <v>0</v>
      </c>
      <c r="CD2250" s="111">
        <v>0</v>
      </c>
      <c r="CG2250" s="76" t="s">
        <v>6885</v>
      </c>
    </row>
    <row r="2251" spans="1:85" ht="14.5" customHeight="1">
      <c r="A2251" s="41" t="s">
        <v>6984</v>
      </c>
      <c r="B2251" s="119" t="s">
        <v>6888</v>
      </c>
      <c r="C2251" s="120" t="str">
        <f t="shared" si="818"/>
        <v>M.020.23.109</v>
      </c>
      <c r="D2251" s="135" t="s">
        <v>6958</v>
      </c>
      <c r="E2251" s="119" t="s">
        <v>6570</v>
      </c>
      <c r="F2251" s="118" t="str">
        <f t="shared" si="819"/>
        <v>Minced meat, half-and-half</v>
      </c>
      <c r="G2251" s="118">
        <f t="shared" si="820"/>
        <v>5.0619164995387074</v>
      </c>
      <c r="H2251" s="118">
        <f t="shared" si="821"/>
        <v>0.24239599953504998</v>
      </c>
      <c r="I2251" s="118">
        <f t="shared" si="822"/>
        <v>2.7980380000036571</v>
      </c>
      <c r="J2251" s="326">
        <f t="shared" si="823"/>
        <v>0</v>
      </c>
      <c r="K2251" s="118">
        <v>2.0214824999999998</v>
      </c>
      <c r="L2251" s="118">
        <v>2.4961272000000001</v>
      </c>
      <c r="M2251" s="118">
        <v>0.30191071000000003</v>
      </c>
      <c r="N2251" s="118">
        <v>0.24239506999999999</v>
      </c>
      <c r="O2251" s="118">
        <v>0</v>
      </c>
      <c r="P2251" s="118">
        <v>0</v>
      </c>
      <c r="Q2251" s="330">
        <v>9.2953505000000004E-7</v>
      </c>
      <c r="R2251" s="330">
        <v>9.0003657000000003E-8</v>
      </c>
      <c r="S2251" s="118">
        <v>0</v>
      </c>
      <c r="T2251" s="118">
        <v>0</v>
      </c>
      <c r="U2251" s="118">
        <v>0</v>
      </c>
      <c r="V2251" s="118">
        <v>0</v>
      </c>
      <c r="W2251" s="118">
        <v>0</v>
      </c>
      <c r="X2251" s="118">
        <v>0</v>
      </c>
      <c r="Y2251" s="41"/>
      <c r="Z2251" s="327">
        <f t="shared" si="824"/>
        <v>15.199116541353382</v>
      </c>
      <c r="AA2251" s="41"/>
      <c r="AB2251" s="111">
        <v>0</v>
      </c>
      <c r="AC2251" s="111">
        <v>0</v>
      </c>
      <c r="AD2251" s="111">
        <v>0</v>
      </c>
      <c r="AE2251" s="111">
        <v>0</v>
      </c>
      <c r="AF2251" s="111">
        <v>0</v>
      </c>
      <c r="AG2251" s="111">
        <v>0</v>
      </c>
      <c r="AH2251" s="111">
        <v>0</v>
      </c>
      <c r="AI2251" s="41"/>
      <c r="AJ2251" s="114">
        <v>1.0657091000000001</v>
      </c>
      <c r="AK2251" s="114">
        <v>1.0377242</v>
      </c>
      <c r="AL2251" s="114">
        <v>2.7984881E-2</v>
      </c>
      <c r="AM2251" s="114">
        <v>0</v>
      </c>
      <c r="AN2251" s="113">
        <f t="shared" si="825"/>
        <v>6.2213679404000001E-5</v>
      </c>
      <c r="AO2251" s="112">
        <f t="shared" si="826"/>
        <v>1.034943806324E-7</v>
      </c>
      <c r="AP2251" s="112">
        <f t="shared" si="827"/>
        <v>0</v>
      </c>
      <c r="AQ2251" s="328">
        <v>1.4104779999999999E-5</v>
      </c>
      <c r="AR2251" s="328">
        <v>4.2557527000000001E-8</v>
      </c>
      <c r="AS2251" s="328">
        <v>1.1627324E-12</v>
      </c>
      <c r="AT2251" s="329">
        <v>0</v>
      </c>
      <c r="AU2251" s="329">
        <v>0</v>
      </c>
      <c r="AV2251" s="328">
        <v>3.6042404000000002E-8</v>
      </c>
      <c r="AW2251" s="328">
        <v>4.8072857000000001E-5</v>
      </c>
      <c r="AX2251" s="328">
        <v>5.1093079000000002E-9</v>
      </c>
      <c r="AY2251" s="328">
        <v>5.5826382999999999E-8</v>
      </c>
      <c r="AZ2251" s="329">
        <v>0</v>
      </c>
      <c r="BA2251" s="329">
        <v>0</v>
      </c>
      <c r="BB2251" s="329">
        <v>0</v>
      </c>
      <c r="BC2251" s="329">
        <v>0</v>
      </c>
      <c r="BD2251" s="329">
        <v>0</v>
      </c>
      <c r="BE2251" s="329">
        <v>0</v>
      </c>
      <c r="BF2251" s="329">
        <v>0</v>
      </c>
      <c r="BG2251" s="329">
        <v>0</v>
      </c>
      <c r="BH2251" s="329">
        <v>0</v>
      </c>
      <c r="BI2251" s="329">
        <v>0</v>
      </c>
      <c r="BJ2251" s="329">
        <v>0</v>
      </c>
      <c r="BK2251" s="329">
        <v>0</v>
      </c>
      <c r="BL2251" s="329">
        <v>0</v>
      </c>
      <c r="BM2251" s="41"/>
      <c r="BN2251" s="111">
        <v>1.2586741E-3</v>
      </c>
      <c r="BO2251" s="111">
        <v>3.967501E-4</v>
      </c>
      <c r="BP2251" s="111">
        <v>4.2379169999999999E-4</v>
      </c>
      <c r="BQ2251" s="122">
        <v>1.0542738999999999E-11</v>
      </c>
      <c r="BR2251" s="111">
        <v>3.0941698000000001E-4</v>
      </c>
      <c r="BS2251" s="122">
        <v>2.3333182E-5</v>
      </c>
      <c r="BT2251" s="111">
        <v>0</v>
      </c>
      <c r="BU2251" s="122">
        <v>3.5414748999999999E-5</v>
      </c>
      <c r="BV2251" s="111">
        <v>0</v>
      </c>
      <c r="BW2251" s="122">
        <v>6.1507875000000003E-10</v>
      </c>
      <c r="BX2251" s="111">
        <v>0</v>
      </c>
      <c r="BY2251" s="111">
        <v>0</v>
      </c>
      <c r="BZ2251" s="111">
        <v>0</v>
      </c>
      <c r="CA2251" s="122">
        <v>6.9966721000000006E-5</v>
      </c>
      <c r="CB2251" s="111">
        <v>0</v>
      </c>
      <c r="CC2251" s="111">
        <v>0</v>
      </c>
      <c r="CD2251" s="111">
        <v>0</v>
      </c>
      <c r="CG2251" s="76" t="s">
        <v>6885</v>
      </c>
    </row>
    <row r="2252" spans="1:85" ht="14.5" customHeight="1">
      <c r="A2252" s="41" t="s">
        <v>6981</v>
      </c>
      <c r="B2252" s="119" t="s">
        <v>6888</v>
      </c>
      <c r="C2252" s="120" t="str">
        <f t="shared" si="818"/>
        <v>M.020.23.110</v>
      </c>
      <c r="D2252" s="135" t="s">
        <v>6958</v>
      </c>
      <c r="E2252" s="119" t="s">
        <v>6570</v>
      </c>
      <c r="F2252" s="118" t="str">
        <f t="shared" si="819"/>
        <v>Pork, lean</v>
      </c>
      <c r="G2252" s="118">
        <f t="shared" si="820"/>
        <v>1.9495649660823691</v>
      </c>
      <c r="H2252" s="118">
        <f t="shared" si="821"/>
        <v>6.2778434977289993E-2</v>
      </c>
      <c r="I2252" s="118">
        <f t="shared" si="822"/>
        <v>0.90245445110507905</v>
      </c>
      <c r="J2252" s="326">
        <f t="shared" si="823"/>
        <v>0</v>
      </c>
      <c r="K2252" s="118">
        <v>0.98433208000000005</v>
      </c>
      <c r="L2252" s="118">
        <v>0.81596060999999998</v>
      </c>
      <c r="M2252" s="118">
        <v>8.6493762000000002E-2</v>
      </c>
      <c r="N2252" s="118">
        <v>6.2777617999999993E-2</v>
      </c>
      <c r="O2252" s="118">
        <v>0</v>
      </c>
      <c r="P2252" s="118">
        <v>0</v>
      </c>
      <c r="Q2252" s="330">
        <v>8.1697728999999996E-7</v>
      </c>
      <c r="R2252" s="330">
        <v>7.9105079000000001E-8</v>
      </c>
      <c r="S2252" s="118">
        <v>0</v>
      </c>
      <c r="T2252" s="118">
        <v>0</v>
      </c>
      <c r="U2252" s="118">
        <v>0</v>
      </c>
      <c r="V2252" s="118">
        <v>0</v>
      </c>
      <c r="W2252" s="118">
        <v>0</v>
      </c>
      <c r="X2252" s="118">
        <v>0</v>
      </c>
      <c r="Y2252" s="41"/>
      <c r="Z2252" s="327">
        <f t="shared" si="824"/>
        <v>7.4009930827067674</v>
      </c>
      <c r="AA2252" s="41"/>
      <c r="AB2252" s="111">
        <v>0</v>
      </c>
      <c r="AC2252" s="111">
        <v>0</v>
      </c>
      <c r="AD2252" s="111">
        <v>0</v>
      </c>
      <c r="AE2252" s="111">
        <v>0</v>
      </c>
      <c r="AF2252" s="111">
        <v>0</v>
      </c>
      <c r="AG2252" s="111">
        <v>0</v>
      </c>
      <c r="AH2252" s="111">
        <v>0</v>
      </c>
      <c r="AI2252" s="41"/>
      <c r="AJ2252" s="114">
        <v>0.38457118000000001</v>
      </c>
      <c r="AK2252" s="114">
        <v>0.37373071000000002</v>
      </c>
      <c r="AL2252" s="114">
        <v>1.0840476999999999E-2</v>
      </c>
      <c r="AM2252" s="114">
        <v>0</v>
      </c>
      <c r="AN2252" s="113">
        <f t="shared" si="825"/>
        <v>2.2405917180399998E-5</v>
      </c>
      <c r="AO2252" s="112">
        <f t="shared" si="826"/>
        <v>4.0090522875969999E-8</v>
      </c>
      <c r="AP2252" s="112">
        <f t="shared" si="827"/>
        <v>0</v>
      </c>
      <c r="AQ2252" s="328">
        <v>6.8681215999999999E-6</v>
      </c>
      <c r="AR2252" s="328">
        <v>2.0722780999999999E-8</v>
      </c>
      <c r="AS2252" s="328">
        <v>5.6617596999999997E-13</v>
      </c>
      <c r="AT2252" s="329">
        <v>0</v>
      </c>
      <c r="AU2252" s="329">
        <v>0</v>
      </c>
      <c r="AV2252" s="328">
        <v>9.3345804000000008E-9</v>
      </c>
      <c r="AW2252" s="328">
        <v>1.5528460999999999E-5</v>
      </c>
      <c r="AX2252" s="328">
        <v>1.3232537000000001E-9</v>
      </c>
      <c r="AY2252" s="328">
        <v>1.8043922000000001E-8</v>
      </c>
      <c r="AZ2252" s="329">
        <v>0</v>
      </c>
      <c r="BA2252" s="329">
        <v>0</v>
      </c>
      <c r="BB2252" s="329">
        <v>0</v>
      </c>
      <c r="BC2252" s="329">
        <v>0</v>
      </c>
      <c r="BD2252" s="329">
        <v>0</v>
      </c>
      <c r="BE2252" s="329">
        <v>0</v>
      </c>
      <c r="BF2252" s="329">
        <v>0</v>
      </c>
      <c r="BG2252" s="329">
        <v>0</v>
      </c>
      <c r="BH2252" s="329">
        <v>0</v>
      </c>
      <c r="BI2252" s="329">
        <v>0</v>
      </c>
      <c r="BJ2252" s="329">
        <v>0</v>
      </c>
      <c r="BK2252" s="329">
        <v>0</v>
      </c>
      <c r="BL2252" s="329">
        <v>0</v>
      </c>
      <c r="BM2252" s="41"/>
      <c r="BN2252" s="111">
        <v>4.6927154000000001E-4</v>
      </c>
      <c r="BO2252" s="111">
        <v>1.2747345000000001E-4</v>
      </c>
      <c r="BP2252" s="111">
        <v>2.0635932999999999E-4</v>
      </c>
      <c r="BQ2252" s="122">
        <v>9.2661146000000002E-12</v>
      </c>
      <c r="BR2252" s="111">
        <v>1.0049792999999999E-4</v>
      </c>
      <c r="BS2252" s="122">
        <v>6.0430336000000003E-6</v>
      </c>
      <c r="BT2252" s="111">
        <v>0</v>
      </c>
      <c r="BU2252" s="122">
        <v>9.1720245999999999E-6</v>
      </c>
      <c r="BV2252" s="111">
        <v>0</v>
      </c>
      <c r="BW2252" s="122">
        <v>5.4059862999999997E-10</v>
      </c>
      <c r="BX2252" s="111">
        <v>0</v>
      </c>
      <c r="BY2252" s="111">
        <v>0</v>
      </c>
      <c r="BZ2252" s="111">
        <v>0</v>
      </c>
      <c r="CA2252" s="122">
        <v>1.9725226999999999E-5</v>
      </c>
      <c r="CB2252" s="111">
        <v>0</v>
      </c>
      <c r="CC2252" s="111">
        <v>0</v>
      </c>
      <c r="CD2252" s="111">
        <v>0</v>
      </c>
      <c r="CG2252" s="76" t="s">
        <v>6885</v>
      </c>
    </row>
    <row r="2253" spans="1:85" ht="14.5" customHeight="1">
      <c r="A2253" s="41" t="s">
        <v>6978</v>
      </c>
      <c r="B2253" s="119" t="s">
        <v>6888</v>
      </c>
      <c r="C2253" s="120" t="str">
        <f t="shared" si="818"/>
        <v>M.020.23.111</v>
      </c>
      <c r="D2253" s="135" t="s">
        <v>6958</v>
      </c>
      <c r="E2253" s="119" t="s">
        <v>6570</v>
      </c>
      <c r="F2253" s="118" t="str">
        <f t="shared" si="819"/>
        <v>Pork, fat</v>
      </c>
      <c r="G2253" s="118">
        <f t="shared" si="820"/>
        <v>1.9495649660823691</v>
      </c>
      <c r="H2253" s="118">
        <f t="shared" si="821"/>
        <v>6.2778434977289993E-2</v>
      </c>
      <c r="I2253" s="118">
        <f t="shared" si="822"/>
        <v>0.90245445110507905</v>
      </c>
      <c r="J2253" s="326">
        <f t="shared" si="823"/>
        <v>0</v>
      </c>
      <c r="K2253" s="118">
        <v>0.98433208000000005</v>
      </c>
      <c r="L2253" s="118">
        <v>0.81596060999999998</v>
      </c>
      <c r="M2253" s="118">
        <v>8.6493762000000002E-2</v>
      </c>
      <c r="N2253" s="118">
        <v>6.2777617999999993E-2</v>
      </c>
      <c r="O2253" s="118">
        <v>0</v>
      </c>
      <c r="P2253" s="118">
        <v>0</v>
      </c>
      <c r="Q2253" s="330">
        <v>8.1697728999999996E-7</v>
      </c>
      <c r="R2253" s="330">
        <v>7.9105079000000001E-8</v>
      </c>
      <c r="S2253" s="118">
        <v>0</v>
      </c>
      <c r="T2253" s="118">
        <v>0</v>
      </c>
      <c r="U2253" s="118">
        <v>0</v>
      </c>
      <c r="V2253" s="118">
        <v>0</v>
      </c>
      <c r="W2253" s="118">
        <v>0</v>
      </c>
      <c r="X2253" s="118">
        <v>0</v>
      </c>
      <c r="Y2253" s="41"/>
      <c r="Z2253" s="327">
        <f t="shared" si="824"/>
        <v>7.4009930827067674</v>
      </c>
      <c r="AA2253" s="41"/>
      <c r="AB2253" s="111">
        <v>0</v>
      </c>
      <c r="AC2253" s="111">
        <v>0</v>
      </c>
      <c r="AD2253" s="111">
        <v>0</v>
      </c>
      <c r="AE2253" s="111">
        <v>0</v>
      </c>
      <c r="AF2253" s="111">
        <v>0</v>
      </c>
      <c r="AG2253" s="111">
        <v>0</v>
      </c>
      <c r="AH2253" s="111">
        <v>0</v>
      </c>
      <c r="AI2253" s="41"/>
      <c r="AJ2253" s="114">
        <v>0.38457118000000001</v>
      </c>
      <c r="AK2253" s="114">
        <v>0.37373071000000002</v>
      </c>
      <c r="AL2253" s="114">
        <v>1.0840476999999999E-2</v>
      </c>
      <c r="AM2253" s="114">
        <v>0</v>
      </c>
      <c r="AN2253" s="113">
        <f t="shared" si="825"/>
        <v>2.2405917180399998E-5</v>
      </c>
      <c r="AO2253" s="112">
        <f t="shared" si="826"/>
        <v>4.0090522875969999E-8</v>
      </c>
      <c r="AP2253" s="112">
        <f t="shared" si="827"/>
        <v>0</v>
      </c>
      <c r="AQ2253" s="328">
        <v>6.8681215999999999E-6</v>
      </c>
      <c r="AR2253" s="328">
        <v>2.0722780999999999E-8</v>
      </c>
      <c r="AS2253" s="328">
        <v>5.6617596999999997E-13</v>
      </c>
      <c r="AT2253" s="329">
        <v>0</v>
      </c>
      <c r="AU2253" s="329">
        <v>0</v>
      </c>
      <c r="AV2253" s="328">
        <v>9.3345804000000008E-9</v>
      </c>
      <c r="AW2253" s="328">
        <v>1.5528460999999999E-5</v>
      </c>
      <c r="AX2253" s="328">
        <v>1.3232537000000001E-9</v>
      </c>
      <c r="AY2253" s="328">
        <v>1.8043922000000001E-8</v>
      </c>
      <c r="AZ2253" s="329">
        <v>0</v>
      </c>
      <c r="BA2253" s="329">
        <v>0</v>
      </c>
      <c r="BB2253" s="329">
        <v>0</v>
      </c>
      <c r="BC2253" s="329">
        <v>0</v>
      </c>
      <c r="BD2253" s="329">
        <v>0</v>
      </c>
      <c r="BE2253" s="329">
        <v>0</v>
      </c>
      <c r="BF2253" s="329">
        <v>0</v>
      </c>
      <c r="BG2253" s="329">
        <v>0</v>
      </c>
      <c r="BH2253" s="329">
        <v>0</v>
      </c>
      <c r="BI2253" s="329">
        <v>0</v>
      </c>
      <c r="BJ2253" s="329">
        <v>0</v>
      </c>
      <c r="BK2253" s="329">
        <v>0</v>
      </c>
      <c r="BL2253" s="329">
        <v>0</v>
      </c>
      <c r="BM2253" s="41"/>
      <c r="BN2253" s="111">
        <v>4.6927154000000001E-4</v>
      </c>
      <c r="BO2253" s="111">
        <v>1.2747345000000001E-4</v>
      </c>
      <c r="BP2253" s="111">
        <v>2.0635932999999999E-4</v>
      </c>
      <c r="BQ2253" s="122">
        <v>9.2661146000000002E-12</v>
      </c>
      <c r="BR2253" s="111">
        <v>1.0049792999999999E-4</v>
      </c>
      <c r="BS2253" s="122">
        <v>6.0430336000000003E-6</v>
      </c>
      <c r="BT2253" s="111">
        <v>0</v>
      </c>
      <c r="BU2253" s="122">
        <v>9.1720245999999999E-6</v>
      </c>
      <c r="BV2253" s="111">
        <v>0</v>
      </c>
      <c r="BW2253" s="122">
        <v>5.4059862999999997E-10</v>
      </c>
      <c r="BX2253" s="111">
        <v>0</v>
      </c>
      <c r="BY2253" s="111">
        <v>0</v>
      </c>
      <c r="BZ2253" s="111">
        <v>0</v>
      </c>
      <c r="CA2253" s="122">
        <v>1.9725226999999999E-5</v>
      </c>
      <c r="CB2253" s="111">
        <v>0</v>
      </c>
      <c r="CC2253" s="111">
        <v>0</v>
      </c>
      <c r="CD2253" s="111">
        <v>0</v>
      </c>
      <c r="CG2253" s="76" t="s">
        <v>6885</v>
      </c>
    </row>
    <row r="2254" spans="1:85" ht="14.5" customHeight="1">
      <c r="A2254" s="41" t="s">
        <v>6975</v>
      </c>
      <c r="B2254" s="119" t="s">
        <v>6888</v>
      </c>
      <c r="C2254" s="120" t="str">
        <f t="shared" si="818"/>
        <v>M.020.23.112</v>
      </c>
      <c r="D2254" s="135" t="s">
        <v>6958</v>
      </c>
      <c r="E2254" s="119" t="s">
        <v>6570</v>
      </c>
      <c r="F2254" s="118" t="str">
        <f t="shared" si="819"/>
        <v>Pork shoulder chop</v>
      </c>
      <c r="G2254" s="118">
        <f t="shared" si="820"/>
        <v>1.9495649660823691</v>
      </c>
      <c r="H2254" s="118">
        <f t="shared" si="821"/>
        <v>6.2778434977289993E-2</v>
      </c>
      <c r="I2254" s="118">
        <f t="shared" si="822"/>
        <v>0.90245445110507905</v>
      </c>
      <c r="J2254" s="326">
        <f t="shared" si="823"/>
        <v>0</v>
      </c>
      <c r="K2254" s="118">
        <v>0.98433208000000005</v>
      </c>
      <c r="L2254" s="118">
        <v>0.81596060999999998</v>
      </c>
      <c r="M2254" s="118">
        <v>8.6493762000000002E-2</v>
      </c>
      <c r="N2254" s="118">
        <v>6.2777617999999993E-2</v>
      </c>
      <c r="O2254" s="118">
        <v>0</v>
      </c>
      <c r="P2254" s="118">
        <v>0</v>
      </c>
      <c r="Q2254" s="330">
        <v>8.1697728999999996E-7</v>
      </c>
      <c r="R2254" s="330">
        <v>7.9105079000000001E-8</v>
      </c>
      <c r="S2254" s="118">
        <v>0</v>
      </c>
      <c r="T2254" s="118">
        <v>0</v>
      </c>
      <c r="U2254" s="118">
        <v>0</v>
      </c>
      <c r="V2254" s="118">
        <v>0</v>
      </c>
      <c r="W2254" s="118">
        <v>0</v>
      </c>
      <c r="X2254" s="118">
        <v>0</v>
      </c>
      <c r="Y2254" s="41"/>
      <c r="Z2254" s="327">
        <f t="shared" si="824"/>
        <v>7.4009930827067674</v>
      </c>
      <c r="AA2254" s="41"/>
      <c r="AB2254" s="111">
        <v>0</v>
      </c>
      <c r="AC2254" s="111">
        <v>0</v>
      </c>
      <c r="AD2254" s="111">
        <v>0</v>
      </c>
      <c r="AE2254" s="111">
        <v>0</v>
      </c>
      <c r="AF2254" s="111">
        <v>0</v>
      </c>
      <c r="AG2254" s="111">
        <v>0</v>
      </c>
      <c r="AH2254" s="111">
        <v>0</v>
      </c>
      <c r="AI2254" s="41"/>
      <c r="AJ2254" s="114">
        <v>0.38457118000000001</v>
      </c>
      <c r="AK2254" s="114">
        <v>0.37373071000000002</v>
      </c>
      <c r="AL2254" s="114">
        <v>1.0840476999999999E-2</v>
      </c>
      <c r="AM2254" s="114">
        <v>0</v>
      </c>
      <c r="AN2254" s="113">
        <f t="shared" si="825"/>
        <v>2.2405917180399998E-5</v>
      </c>
      <c r="AO2254" s="112">
        <f t="shared" si="826"/>
        <v>4.0090522875969999E-8</v>
      </c>
      <c r="AP2254" s="112">
        <f t="shared" si="827"/>
        <v>0</v>
      </c>
      <c r="AQ2254" s="328">
        <v>6.8681215999999999E-6</v>
      </c>
      <c r="AR2254" s="328">
        <v>2.0722780999999999E-8</v>
      </c>
      <c r="AS2254" s="328">
        <v>5.6617596999999997E-13</v>
      </c>
      <c r="AT2254" s="329">
        <v>0</v>
      </c>
      <c r="AU2254" s="329">
        <v>0</v>
      </c>
      <c r="AV2254" s="328">
        <v>9.3345804000000008E-9</v>
      </c>
      <c r="AW2254" s="328">
        <v>1.5528460999999999E-5</v>
      </c>
      <c r="AX2254" s="328">
        <v>1.3232537000000001E-9</v>
      </c>
      <c r="AY2254" s="328">
        <v>1.8043922000000001E-8</v>
      </c>
      <c r="AZ2254" s="329">
        <v>0</v>
      </c>
      <c r="BA2254" s="329">
        <v>0</v>
      </c>
      <c r="BB2254" s="329">
        <v>0</v>
      </c>
      <c r="BC2254" s="329">
        <v>0</v>
      </c>
      <c r="BD2254" s="329">
        <v>0</v>
      </c>
      <c r="BE2254" s="329">
        <v>0</v>
      </c>
      <c r="BF2254" s="329">
        <v>0</v>
      </c>
      <c r="BG2254" s="329">
        <v>0</v>
      </c>
      <c r="BH2254" s="329">
        <v>0</v>
      </c>
      <c r="BI2254" s="329">
        <v>0</v>
      </c>
      <c r="BJ2254" s="329">
        <v>0</v>
      </c>
      <c r="BK2254" s="329">
        <v>0</v>
      </c>
      <c r="BL2254" s="329">
        <v>0</v>
      </c>
      <c r="BM2254" s="41"/>
      <c r="BN2254" s="111">
        <v>4.6927154000000001E-4</v>
      </c>
      <c r="BO2254" s="111">
        <v>1.2747345000000001E-4</v>
      </c>
      <c r="BP2254" s="111">
        <v>2.0635932999999999E-4</v>
      </c>
      <c r="BQ2254" s="122">
        <v>9.2661146000000002E-12</v>
      </c>
      <c r="BR2254" s="111">
        <v>1.0049792999999999E-4</v>
      </c>
      <c r="BS2254" s="122">
        <v>6.0430336000000003E-6</v>
      </c>
      <c r="BT2254" s="111">
        <v>0</v>
      </c>
      <c r="BU2254" s="122">
        <v>9.1720245999999999E-6</v>
      </c>
      <c r="BV2254" s="111">
        <v>0</v>
      </c>
      <c r="BW2254" s="122">
        <v>5.4059862999999997E-10</v>
      </c>
      <c r="BX2254" s="111">
        <v>0</v>
      </c>
      <c r="BY2254" s="111">
        <v>0</v>
      </c>
      <c r="BZ2254" s="111">
        <v>0</v>
      </c>
      <c r="CA2254" s="122">
        <v>1.9725226999999999E-5</v>
      </c>
      <c r="CB2254" s="111">
        <v>0</v>
      </c>
      <c r="CC2254" s="111">
        <v>0</v>
      </c>
      <c r="CD2254" s="111">
        <v>0</v>
      </c>
      <c r="CG2254" s="76" t="s">
        <v>6885</v>
      </c>
    </row>
    <row r="2255" spans="1:85" ht="14.5" customHeight="1">
      <c r="A2255" s="41" t="s">
        <v>6972</v>
      </c>
      <c r="B2255" s="119" t="s">
        <v>6888</v>
      </c>
      <c r="C2255" s="120" t="str">
        <f t="shared" si="818"/>
        <v>M.020.23.113</v>
      </c>
      <c r="D2255" s="135" t="s">
        <v>6958</v>
      </c>
      <c r="E2255" s="119" t="s">
        <v>6570</v>
      </c>
      <c r="F2255" s="118" t="str">
        <f t="shared" si="819"/>
        <v>Knaksausage (can)</v>
      </c>
      <c r="G2255" s="118">
        <f t="shared" si="820"/>
        <v>3.9971741855830469</v>
      </c>
      <c r="H2255" s="118">
        <f t="shared" si="821"/>
        <v>0.18562075446713999</v>
      </c>
      <c r="I2255" s="118">
        <f t="shared" si="822"/>
        <v>2.1570212311159067</v>
      </c>
      <c r="J2255" s="326">
        <f t="shared" si="823"/>
        <v>0</v>
      </c>
      <c r="K2255" s="118">
        <v>1.6545322</v>
      </c>
      <c r="L2255" s="118">
        <v>1.9254992</v>
      </c>
      <c r="M2255" s="118">
        <v>0.23152196</v>
      </c>
      <c r="N2255" s="118">
        <v>0.18562002</v>
      </c>
      <c r="O2255" s="118">
        <v>0</v>
      </c>
      <c r="P2255" s="118">
        <v>0</v>
      </c>
      <c r="Q2255" s="330">
        <v>7.3446714000000004E-7</v>
      </c>
      <c r="R2255" s="330">
        <v>7.1115907000000006E-8</v>
      </c>
      <c r="S2255" s="118">
        <v>0</v>
      </c>
      <c r="T2255" s="118">
        <v>0</v>
      </c>
      <c r="U2255" s="118">
        <v>0</v>
      </c>
      <c r="V2255" s="118">
        <v>0</v>
      </c>
      <c r="W2255" s="118">
        <v>0</v>
      </c>
      <c r="X2255" s="118">
        <v>0</v>
      </c>
      <c r="Y2255" s="41"/>
      <c r="Z2255" s="327">
        <f t="shared" si="824"/>
        <v>12.440091729323308</v>
      </c>
      <c r="AA2255" s="41"/>
      <c r="AB2255" s="111">
        <v>0</v>
      </c>
      <c r="AC2255" s="111">
        <v>0</v>
      </c>
      <c r="AD2255" s="111">
        <v>0</v>
      </c>
      <c r="AE2255" s="111">
        <v>0</v>
      </c>
      <c r="AF2255" s="111">
        <v>0</v>
      </c>
      <c r="AG2255" s="111">
        <v>0</v>
      </c>
      <c r="AH2255" s="111">
        <v>0</v>
      </c>
      <c r="AI2255" s="41"/>
      <c r="AJ2255" s="114">
        <v>0.83342782999999998</v>
      </c>
      <c r="AK2255" s="114">
        <v>0.81131101000000005</v>
      </c>
      <c r="AL2255" s="114">
        <v>2.2116822000000001E-2</v>
      </c>
      <c r="AM2255" s="114">
        <v>0</v>
      </c>
      <c r="AN2255" s="113">
        <f t="shared" si="825"/>
        <v>4.8639748362E-5</v>
      </c>
      <c r="AO2255" s="112">
        <f t="shared" si="826"/>
        <v>8.1792979467040004E-8</v>
      </c>
      <c r="AP2255" s="112">
        <f t="shared" si="827"/>
        <v>0</v>
      </c>
      <c r="AQ2255" s="328">
        <v>1.1544404999999999E-5</v>
      </c>
      <c r="AR2255" s="328">
        <v>3.4832258E-8</v>
      </c>
      <c r="AS2255" s="328">
        <v>9.5166703999999995E-13</v>
      </c>
      <c r="AT2255" s="329">
        <v>0</v>
      </c>
      <c r="AU2255" s="329">
        <v>0</v>
      </c>
      <c r="AV2255" s="328">
        <v>2.7600361999999999E-8</v>
      </c>
      <c r="AW2255" s="328">
        <v>3.7067743000000002E-5</v>
      </c>
      <c r="AX2255" s="328">
        <v>3.9125787999999998E-9</v>
      </c>
      <c r="AY2255" s="328">
        <v>4.3047191E-8</v>
      </c>
      <c r="AZ2255" s="329">
        <v>0</v>
      </c>
      <c r="BA2255" s="329">
        <v>0</v>
      </c>
      <c r="BB2255" s="329">
        <v>0</v>
      </c>
      <c r="BC2255" s="329">
        <v>0</v>
      </c>
      <c r="BD2255" s="329">
        <v>0</v>
      </c>
      <c r="BE2255" s="329">
        <v>0</v>
      </c>
      <c r="BF2255" s="329">
        <v>0</v>
      </c>
      <c r="BG2255" s="329">
        <v>0</v>
      </c>
      <c r="BH2255" s="329">
        <v>0</v>
      </c>
      <c r="BI2255" s="329">
        <v>0</v>
      </c>
      <c r="BJ2255" s="329">
        <v>0</v>
      </c>
      <c r="BK2255" s="329">
        <v>0</v>
      </c>
      <c r="BL2255" s="329">
        <v>0</v>
      </c>
      <c r="BM2255" s="41"/>
      <c r="BN2255" s="111">
        <v>9.9005865000000005E-4</v>
      </c>
      <c r="BO2255" s="111">
        <v>3.0586714000000001E-4</v>
      </c>
      <c r="BP2255" s="111">
        <v>3.4686278E-4</v>
      </c>
      <c r="BQ2255" s="122">
        <v>8.3302888000000006E-12</v>
      </c>
      <c r="BR2255" s="111">
        <v>2.3862901000000001E-4</v>
      </c>
      <c r="BS2255" s="122">
        <v>1.7867960999999999E-5</v>
      </c>
      <c r="BT2255" s="111">
        <v>0</v>
      </c>
      <c r="BU2255" s="122">
        <v>2.7119718999999999E-5</v>
      </c>
      <c r="BV2255" s="111">
        <v>0</v>
      </c>
      <c r="BW2255" s="122">
        <v>4.8600117999999996E-10</v>
      </c>
      <c r="BX2255" s="111">
        <v>0</v>
      </c>
      <c r="BY2255" s="111">
        <v>0</v>
      </c>
      <c r="BZ2255" s="111">
        <v>0</v>
      </c>
      <c r="CA2255" s="122">
        <v>5.3711554999999999E-5</v>
      </c>
      <c r="CB2255" s="111">
        <v>0</v>
      </c>
      <c r="CC2255" s="111">
        <v>0</v>
      </c>
      <c r="CD2255" s="111">
        <v>0</v>
      </c>
      <c r="CG2255" s="76" t="s">
        <v>6885</v>
      </c>
    </row>
    <row r="2256" spans="1:85" ht="14.5" customHeight="1">
      <c r="A2256" s="41" t="s">
        <v>6969</v>
      </c>
      <c r="B2256" s="119" t="s">
        <v>6888</v>
      </c>
      <c r="C2256" s="120" t="str">
        <f t="shared" si="818"/>
        <v>M.020.23.114</v>
      </c>
      <c r="D2256" s="135" t="s">
        <v>6958</v>
      </c>
      <c r="E2256" s="119" t="s">
        <v>6570</v>
      </c>
      <c r="F2256" s="118" t="str">
        <f t="shared" si="819"/>
        <v>Knaksausage (glass)</v>
      </c>
      <c r="G2256" s="118">
        <f t="shared" si="820"/>
        <v>4.0201966387947436</v>
      </c>
      <c r="H2256" s="118">
        <f t="shared" si="821"/>
        <v>0.18563947827809998</v>
      </c>
      <c r="I2256" s="118">
        <f t="shared" si="822"/>
        <v>2.1720329605166442</v>
      </c>
      <c r="J2256" s="326">
        <f t="shared" si="823"/>
        <v>0</v>
      </c>
      <c r="K2256" s="118">
        <v>1.6625242</v>
      </c>
      <c r="L2256" s="118">
        <v>1.9405778</v>
      </c>
      <c r="M2256" s="118">
        <v>0.23145509</v>
      </c>
      <c r="N2256" s="118">
        <v>0.18563874999999999</v>
      </c>
      <c r="O2256" s="118">
        <v>0</v>
      </c>
      <c r="P2256" s="118">
        <v>0</v>
      </c>
      <c r="Q2256" s="330">
        <v>7.2827810000000005E-7</v>
      </c>
      <c r="R2256" s="330">
        <v>7.0516644000000001E-8</v>
      </c>
      <c r="S2256" s="118">
        <v>0</v>
      </c>
      <c r="T2256" s="118">
        <v>0</v>
      </c>
      <c r="U2256" s="118">
        <v>0</v>
      </c>
      <c r="V2256" s="118">
        <v>0</v>
      </c>
      <c r="W2256" s="118">
        <v>0</v>
      </c>
      <c r="X2256" s="118">
        <v>0</v>
      </c>
      <c r="Y2256" s="41"/>
      <c r="Z2256" s="327">
        <f t="shared" si="824"/>
        <v>12.500181954887218</v>
      </c>
      <c r="AA2256" s="41"/>
      <c r="AB2256" s="111">
        <v>0</v>
      </c>
      <c r="AC2256" s="111">
        <v>0</v>
      </c>
      <c r="AD2256" s="111">
        <v>0</v>
      </c>
      <c r="AE2256" s="111">
        <v>0</v>
      </c>
      <c r="AF2256" s="111">
        <v>0</v>
      </c>
      <c r="AG2256" s="111">
        <v>0</v>
      </c>
      <c r="AH2256" s="111">
        <v>0</v>
      </c>
      <c r="AI2256" s="41"/>
      <c r="AJ2256" s="114">
        <v>0.83906115999999997</v>
      </c>
      <c r="AK2256" s="114">
        <v>0.81681241999999998</v>
      </c>
      <c r="AL2256" s="114">
        <v>2.2248740999999999E-2</v>
      </c>
      <c r="AM2256" s="114">
        <v>0</v>
      </c>
      <c r="AN2256" s="113">
        <f t="shared" si="825"/>
        <v>4.8969569148000002E-5</v>
      </c>
      <c r="AO2256" s="112">
        <f t="shared" si="826"/>
        <v>8.2280844963920011E-8</v>
      </c>
      <c r="AP2256" s="112">
        <f t="shared" si="827"/>
        <v>0</v>
      </c>
      <c r="AQ2256" s="328">
        <v>1.1600169E-5</v>
      </c>
      <c r="AR2256" s="328">
        <v>3.5000509000000003E-8</v>
      </c>
      <c r="AS2256" s="328">
        <v>9.5626392000000001E-13</v>
      </c>
      <c r="AT2256" s="329">
        <v>0</v>
      </c>
      <c r="AU2256" s="329">
        <v>0</v>
      </c>
      <c r="AV2256" s="328">
        <v>2.7603148E-8</v>
      </c>
      <c r="AW2256" s="328">
        <v>3.7341797000000001E-5</v>
      </c>
      <c r="AX2256" s="328">
        <v>3.9129736999999999E-9</v>
      </c>
      <c r="AY2256" s="328">
        <v>4.3366406000000003E-8</v>
      </c>
      <c r="AZ2256" s="329">
        <v>0</v>
      </c>
      <c r="BA2256" s="329">
        <v>0</v>
      </c>
      <c r="BB2256" s="329">
        <v>0</v>
      </c>
      <c r="BC2256" s="329">
        <v>0</v>
      </c>
      <c r="BD2256" s="329">
        <v>0</v>
      </c>
      <c r="BE2256" s="329">
        <v>0</v>
      </c>
      <c r="BF2256" s="329">
        <v>0</v>
      </c>
      <c r="BG2256" s="329">
        <v>0</v>
      </c>
      <c r="BH2256" s="329">
        <v>0</v>
      </c>
      <c r="BI2256" s="329">
        <v>0</v>
      </c>
      <c r="BJ2256" s="329">
        <v>0</v>
      </c>
      <c r="BK2256" s="329">
        <v>0</v>
      </c>
      <c r="BL2256" s="329">
        <v>0</v>
      </c>
      <c r="BM2256" s="41"/>
      <c r="BN2256" s="111">
        <v>9.9589893000000002E-4</v>
      </c>
      <c r="BO2256" s="111">
        <v>3.0806882000000002E-4</v>
      </c>
      <c r="BP2256" s="111">
        <v>3.4853823999999998E-4</v>
      </c>
      <c r="BQ2256" s="122">
        <v>8.2600929999999995E-12</v>
      </c>
      <c r="BR2256" s="111">
        <v>2.4044126999999999E-4</v>
      </c>
      <c r="BS2256" s="122">
        <v>1.7869764000000001E-5</v>
      </c>
      <c r="BT2256" s="111">
        <v>0</v>
      </c>
      <c r="BU2256" s="122">
        <v>2.7122456E-5</v>
      </c>
      <c r="BV2256" s="111">
        <v>0</v>
      </c>
      <c r="BW2256" s="122">
        <v>4.8190586000000001E-10</v>
      </c>
      <c r="BX2256" s="111">
        <v>0</v>
      </c>
      <c r="BY2256" s="111">
        <v>0</v>
      </c>
      <c r="BZ2256" s="111">
        <v>0</v>
      </c>
      <c r="CA2256" s="122">
        <v>5.3857889999999997E-5</v>
      </c>
      <c r="CB2256" s="111">
        <v>0</v>
      </c>
      <c r="CC2256" s="111">
        <v>0</v>
      </c>
      <c r="CD2256" s="111">
        <v>0</v>
      </c>
      <c r="CG2256" s="76" t="s">
        <v>6885</v>
      </c>
    </row>
    <row r="2257" spans="1:85" ht="14.5" customHeight="1">
      <c r="A2257" s="41" t="s">
        <v>6966</v>
      </c>
      <c r="B2257" s="119" t="s">
        <v>6888</v>
      </c>
      <c r="C2257" s="120" t="str">
        <f t="shared" si="818"/>
        <v>M.020.23.115</v>
      </c>
      <c r="D2257" s="135" t="s">
        <v>6958</v>
      </c>
      <c r="E2257" s="119" t="s">
        <v>6570</v>
      </c>
      <c r="F2257" s="118" t="str">
        <f t="shared" si="819"/>
        <v>Pork bratwurst</v>
      </c>
      <c r="G2257" s="118">
        <f t="shared" si="820"/>
        <v>3.0384358605185708</v>
      </c>
      <c r="H2257" s="118">
        <f t="shared" si="821"/>
        <v>0.12814154984974999</v>
      </c>
      <c r="I2257" s="118">
        <f t="shared" si="822"/>
        <v>1.5570501106688208</v>
      </c>
      <c r="J2257" s="326">
        <f t="shared" si="823"/>
        <v>0</v>
      </c>
      <c r="K2257" s="118">
        <v>1.3532442</v>
      </c>
      <c r="L2257" s="118">
        <v>1.3940109999999999</v>
      </c>
      <c r="M2257" s="118">
        <v>0.16303904</v>
      </c>
      <c r="N2257" s="118">
        <v>0.12814081999999999</v>
      </c>
      <c r="O2257" s="118">
        <v>0</v>
      </c>
      <c r="P2257" s="118">
        <v>0</v>
      </c>
      <c r="Q2257" s="330">
        <v>7.2984975000000003E-7</v>
      </c>
      <c r="R2257" s="330">
        <v>7.0668820999999995E-8</v>
      </c>
      <c r="S2257" s="118">
        <v>0</v>
      </c>
      <c r="T2257" s="118">
        <v>0</v>
      </c>
      <c r="U2257" s="118">
        <v>0</v>
      </c>
      <c r="V2257" s="118">
        <v>0</v>
      </c>
      <c r="W2257" s="118">
        <v>0</v>
      </c>
      <c r="X2257" s="118">
        <v>0</v>
      </c>
      <c r="Y2257" s="41"/>
      <c r="Z2257" s="327">
        <f t="shared" si="824"/>
        <v>10.174768421052631</v>
      </c>
      <c r="AA2257" s="41"/>
      <c r="AB2257" s="111">
        <v>0</v>
      </c>
      <c r="AC2257" s="111">
        <v>0</v>
      </c>
      <c r="AD2257" s="111">
        <v>0</v>
      </c>
      <c r="AE2257" s="111">
        <v>0</v>
      </c>
      <c r="AF2257" s="111">
        <v>0</v>
      </c>
      <c r="AG2257" s="111">
        <v>0</v>
      </c>
      <c r="AH2257" s="111">
        <v>0</v>
      </c>
      <c r="AI2257" s="41"/>
      <c r="AJ2257" s="114">
        <v>0.62110175999999995</v>
      </c>
      <c r="AK2257" s="114">
        <v>0.60426170000000001</v>
      </c>
      <c r="AL2257" s="114">
        <v>1.6840062999999999E-2</v>
      </c>
      <c r="AM2257" s="114">
        <v>0</v>
      </c>
      <c r="AN2257" s="113">
        <f t="shared" si="825"/>
        <v>3.6226721019E-5</v>
      </c>
      <c r="AO2257" s="112">
        <f t="shared" si="826"/>
        <v>6.2278340969810002E-8</v>
      </c>
      <c r="AP2257" s="112">
        <f t="shared" si="827"/>
        <v>0</v>
      </c>
      <c r="AQ2257" s="328">
        <v>9.4421853999999995E-6</v>
      </c>
      <c r="AR2257" s="328">
        <v>2.8489352000000001E-8</v>
      </c>
      <c r="AS2257" s="328">
        <v>7.7836981000000002E-13</v>
      </c>
      <c r="AT2257" s="329">
        <v>0</v>
      </c>
      <c r="AU2257" s="329">
        <v>0</v>
      </c>
      <c r="AV2257" s="328">
        <v>1.9053619000000001E-8</v>
      </c>
      <c r="AW2257" s="328">
        <v>2.6765482000000001E-5</v>
      </c>
      <c r="AX2257" s="328">
        <v>2.7010076E-9</v>
      </c>
      <c r="AY2257" s="328">
        <v>3.1087203000000001E-8</v>
      </c>
      <c r="AZ2257" s="329">
        <v>0</v>
      </c>
      <c r="BA2257" s="329">
        <v>0</v>
      </c>
      <c r="BB2257" s="329">
        <v>0</v>
      </c>
      <c r="BC2257" s="329">
        <v>0</v>
      </c>
      <c r="BD2257" s="329">
        <v>0</v>
      </c>
      <c r="BE2257" s="329">
        <v>0</v>
      </c>
      <c r="BF2257" s="329">
        <v>0</v>
      </c>
      <c r="BG2257" s="329">
        <v>0</v>
      </c>
      <c r="BH2257" s="329">
        <v>0</v>
      </c>
      <c r="BI2257" s="329">
        <v>0</v>
      </c>
      <c r="BJ2257" s="329">
        <v>0</v>
      </c>
      <c r="BK2257" s="329">
        <v>0</v>
      </c>
      <c r="BL2257" s="329">
        <v>0</v>
      </c>
      <c r="BM2257" s="41"/>
      <c r="BN2257" s="111">
        <v>7.4556220000000003E-4</v>
      </c>
      <c r="BO2257" s="111">
        <v>2.2059754000000001E-4</v>
      </c>
      <c r="BP2257" s="111">
        <v>2.8369955000000002E-4</v>
      </c>
      <c r="BQ2257" s="122">
        <v>8.2779185999999999E-12</v>
      </c>
      <c r="BR2257" s="111">
        <v>1.7251551000000001E-4</v>
      </c>
      <c r="BS2257" s="122">
        <v>1.2334959000000001E-5</v>
      </c>
      <c r="BT2257" s="111">
        <v>0</v>
      </c>
      <c r="BU2257" s="122">
        <v>1.8721813E-5</v>
      </c>
      <c r="BV2257" s="111">
        <v>0</v>
      </c>
      <c r="BW2257" s="122">
        <v>4.8294583000000001E-10</v>
      </c>
      <c r="BX2257" s="111">
        <v>0</v>
      </c>
      <c r="BY2257" s="111">
        <v>0</v>
      </c>
      <c r="BZ2257" s="111">
        <v>0</v>
      </c>
      <c r="CA2257" s="122">
        <v>3.7692335999999997E-5</v>
      </c>
      <c r="CB2257" s="111">
        <v>0</v>
      </c>
      <c r="CC2257" s="111">
        <v>0</v>
      </c>
      <c r="CD2257" s="111">
        <v>0</v>
      </c>
      <c r="CG2257" s="76" t="s">
        <v>6885</v>
      </c>
    </row>
    <row r="2258" spans="1:85" ht="14.5" customHeight="1">
      <c r="A2258" s="41" t="s">
        <v>6963</v>
      </c>
      <c r="B2258" s="119" t="s">
        <v>6888</v>
      </c>
      <c r="C2258" s="120" t="str">
        <f t="shared" si="818"/>
        <v>M.020.23.116</v>
      </c>
      <c r="D2258" s="135" t="s">
        <v>6958</v>
      </c>
      <c r="E2258" s="119" t="s">
        <v>6570</v>
      </c>
      <c r="F2258" s="118" t="str">
        <f t="shared" si="819"/>
        <v>Beef smoked sausage</v>
      </c>
      <c r="G2258" s="118">
        <f t="shared" si="820"/>
        <v>6.6216798989991839</v>
      </c>
      <c r="H2258" s="118">
        <f t="shared" si="821"/>
        <v>0.33804031051939998</v>
      </c>
      <c r="I2258" s="118">
        <f t="shared" si="822"/>
        <v>3.7515324884797838</v>
      </c>
      <c r="J2258" s="326">
        <f t="shared" si="823"/>
        <v>0</v>
      </c>
      <c r="K2258" s="118">
        <v>2.5321071000000002</v>
      </c>
      <c r="L2258" s="118">
        <v>3.3374926999999999</v>
      </c>
      <c r="M2258" s="118">
        <v>0.41403971000000001</v>
      </c>
      <c r="N2258" s="118">
        <v>0.33803949999999999</v>
      </c>
      <c r="O2258" s="118">
        <v>0</v>
      </c>
      <c r="P2258" s="118">
        <v>0</v>
      </c>
      <c r="Q2258" s="330">
        <v>8.1051939999999998E-7</v>
      </c>
      <c r="R2258" s="330">
        <v>7.8479783999999996E-8</v>
      </c>
      <c r="S2258" s="118">
        <v>0</v>
      </c>
      <c r="T2258" s="118">
        <v>0</v>
      </c>
      <c r="U2258" s="118">
        <v>0</v>
      </c>
      <c r="V2258" s="118">
        <v>0</v>
      </c>
      <c r="W2258" s="118">
        <v>0</v>
      </c>
      <c r="X2258" s="118">
        <v>0</v>
      </c>
      <c r="Y2258" s="41"/>
      <c r="Z2258" s="327">
        <f t="shared" si="824"/>
        <v>19.038399248120299</v>
      </c>
      <c r="AA2258" s="41"/>
      <c r="AB2258" s="111">
        <v>0</v>
      </c>
      <c r="AC2258" s="111">
        <v>0</v>
      </c>
      <c r="AD2258" s="111">
        <v>0</v>
      </c>
      <c r="AE2258" s="111">
        <v>0</v>
      </c>
      <c r="AF2258" s="111">
        <v>0</v>
      </c>
      <c r="AG2258" s="111">
        <v>0</v>
      </c>
      <c r="AH2258" s="111">
        <v>0</v>
      </c>
      <c r="AI2258" s="41"/>
      <c r="AJ2258" s="114">
        <v>1.4068712000000001</v>
      </c>
      <c r="AK2258" s="114">
        <v>1.3702991</v>
      </c>
      <c r="AL2258" s="114">
        <v>3.6572090000000002E-2</v>
      </c>
      <c r="AM2258" s="114">
        <v>0</v>
      </c>
      <c r="AN2258" s="113">
        <f t="shared" si="825"/>
        <v>8.215222704300001E-5</v>
      </c>
      <c r="AO2258" s="112">
        <f t="shared" si="826"/>
        <v>1.3525181373760001E-7</v>
      </c>
      <c r="AP2258" s="112">
        <f t="shared" si="827"/>
        <v>0</v>
      </c>
      <c r="AQ2258" s="328">
        <v>1.7667634999999999E-5</v>
      </c>
      <c r="AR2258" s="328">
        <v>5.3307518999999999E-8</v>
      </c>
      <c r="AS2258" s="328">
        <v>1.4564376E-12</v>
      </c>
      <c r="AT2258" s="329">
        <v>0</v>
      </c>
      <c r="AU2258" s="329">
        <v>0</v>
      </c>
      <c r="AV2258" s="328">
        <v>5.0264043000000003E-8</v>
      </c>
      <c r="AW2258" s="328">
        <v>6.4434328000000004E-5</v>
      </c>
      <c r="AX2258" s="328">
        <v>7.1253423E-9</v>
      </c>
      <c r="AY2258" s="328">
        <v>7.4817496E-8</v>
      </c>
      <c r="AZ2258" s="329">
        <v>0</v>
      </c>
      <c r="BA2258" s="329">
        <v>0</v>
      </c>
      <c r="BB2258" s="329">
        <v>0</v>
      </c>
      <c r="BC2258" s="329">
        <v>0</v>
      </c>
      <c r="BD2258" s="329">
        <v>0</v>
      </c>
      <c r="BE2258" s="329">
        <v>0</v>
      </c>
      <c r="BF2258" s="329">
        <v>0</v>
      </c>
      <c r="BG2258" s="329">
        <v>0</v>
      </c>
      <c r="BH2258" s="329">
        <v>0</v>
      </c>
      <c r="BI2258" s="329">
        <v>0</v>
      </c>
      <c r="BJ2258" s="329">
        <v>0</v>
      </c>
      <c r="BK2258" s="329">
        <v>0</v>
      </c>
      <c r="BL2258" s="329">
        <v>0</v>
      </c>
      <c r="BM2258" s="41"/>
      <c r="BN2258" s="111">
        <v>1.6556084E-3</v>
      </c>
      <c r="BO2258" s="111">
        <v>5.3236272000000003E-4</v>
      </c>
      <c r="BP2258" s="111">
        <v>5.3084110000000003E-4</v>
      </c>
      <c r="BQ2258" s="122">
        <v>9.1928696E-12</v>
      </c>
      <c r="BR2258" s="111">
        <v>4.1426016000000002E-4</v>
      </c>
      <c r="BS2258" s="122">
        <v>3.2540006E-5</v>
      </c>
      <c r="BT2258" s="111">
        <v>0</v>
      </c>
      <c r="BU2258" s="122">
        <v>4.9388726000000001E-5</v>
      </c>
      <c r="BV2258" s="111">
        <v>0</v>
      </c>
      <c r="BW2258" s="122">
        <v>5.3632540000000003E-10</v>
      </c>
      <c r="BX2258" s="111">
        <v>0</v>
      </c>
      <c r="BY2258" s="111">
        <v>0</v>
      </c>
      <c r="BZ2258" s="111">
        <v>0</v>
      </c>
      <c r="CA2258" s="122">
        <v>9.6215132999999997E-5</v>
      </c>
      <c r="CB2258" s="111">
        <v>0</v>
      </c>
      <c r="CC2258" s="111">
        <v>0</v>
      </c>
      <c r="CD2258" s="111">
        <v>0</v>
      </c>
      <c r="CG2258" s="76" t="s">
        <v>6885</v>
      </c>
    </row>
    <row r="2259" spans="1:85" ht="14.5" customHeight="1">
      <c r="A2259" s="41" t="s">
        <v>6960</v>
      </c>
      <c r="B2259" s="119" t="s">
        <v>6888</v>
      </c>
      <c r="C2259" s="120" t="str">
        <f t="shared" si="818"/>
        <v>M.020.23.117</v>
      </c>
      <c r="D2259" s="135" t="s">
        <v>6958</v>
      </c>
      <c r="E2259" s="119" t="s">
        <v>6570</v>
      </c>
      <c r="F2259" s="118" t="str">
        <f t="shared" si="819"/>
        <v>Veal</v>
      </c>
      <c r="G2259" s="118">
        <f t="shared" si="820"/>
        <v>5.2237308940826015</v>
      </c>
      <c r="H2259" s="118">
        <f t="shared" si="821"/>
        <v>0.15754072074012002</v>
      </c>
      <c r="I2259" s="118">
        <f t="shared" si="822"/>
        <v>2.5918095733424815</v>
      </c>
      <c r="J2259" s="326">
        <f t="shared" si="823"/>
        <v>0</v>
      </c>
      <c r="K2259" s="118">
        <v>2.4743805999999999</v>
      </c>
      <c r="L2259" s="118">
        <v>2.3918914999999998</v>
      </c>
      <c r="M2259" s="118">
        <v>0.19991798999999999</v>
      </c>
      <c r="N2259" s="118">
        <v>0.15753986</v>
      </c>
      <c r="O2259" s="118">
        <v>0</v>
      </c>
      <c r="P2259" s="118">
        <v>0</v>
      </c>
      <c r="Q2259" s="330">
        <v>8.6074012000000003E-7</v>
      </c>
      <c r="R2259" s="330">
        <v>8.3342481999999994E-8</v>
      </c>
      <c r="S2259" s="118">
        <v>0</v>
      </c>
      <c r="T2259" s="118">
        <v>0</v>
      </c>
      <c r="U2259" s="118">
        <v>0</v>
      </c>
      <c r="V2259" s="118">
        <v>0</v>
      </c>
      <c r="W2259" s="118">
        <v>0</v>
      </c>
      <c r="X2259" s="118">
        <v>0</v>
      </c>
      <c r="Y2259" s="41"/>
      <c r="Z2259" s="327">
        <f t="shared" si="824"/>
        <v>18.604365413533834</v>
      </c>
      <c r="AA2259" s="41"/>
      <c r="AB2259" s="111">
        <v>0</v>
      </c>
      <c r="AC2259" s="111">
        <v>0</v>
      </c>
      <c r="AD2259" s="111">
        <v>0</v>
      </c>
      <c r="AE2259" s="111">
        <v>0</v>
      </c>
      <c r="AF2259" s="111">
        <v>0</v>
      </c>
      <c r="AG2259" s="111">
        <v>0</v>
      </c>
      <c r="AH2259" s="111">
        <v>0</v>
      </c>
      <c r="AI2259" s="41"/>
      <c r="AJ2259" s="114">
        <v>1.0718413</v>
      </c>
      <c r="AK2259" s="114">
        <v>1.0426441</v>
      </c>
      <c r="AL2259" s="114">
        <v>2.9197184000000001E-2</v>
      </c>
      <c r="AM2259" s="114">
        <v>0</v>
      </c>
      <c r="AN2259" s="113">
        <f t="shared" si="825"/>
        <v>6.2508641045000006E-5</v>
      </c>
      <c r="AO2259" s="112">
        <f t="shared" si="826"/>
        <v>1.079777514339E-7</v>
      </c>
      <c r="AP2259" s="112">
        <f t="shared" si="827"/>
        <v>0</v>
      </c>
      <c r="AQ2259" s="328">
        <v>1.7264851000000001E-5</v>
      </c>
      <c r="AR2259" s="328">
        <v>5.2092223000000002E-8</v>
      </c>
      <c r="AS2259" s="328">
        <v>1.4232339E-12</v>
      </c>
      <c r="AT2259" s="329">
        <v>0</v>
      </c>
      <c r="AU2259" s="329">
        <v>0</v>
      </c>
      <c r="AV2259" s="328">
        <v>2.3425045000000001E-8</v>
      </c>
      <c r="AW2259" s="328">
        <v>4.5220365000000003E-5</v>
      </c>
      <c r="AX2259" s="328">
        <v>3.3206931999999998E-9</v>
      </c>
      <c r="AY2259" s="328">
        <v>5.2563411999999998E-8</v>
      </c>
      <c r="AZ2259" s="329">
        <v>0</v>
      </c>
      <c r="BA2259" s="329">
        <v>0</v>
      </c>
      <c r="BB2259" s="329">
        <v>0</v>
      </c>
      <c r="BC2259" s="329">
        <v>0</v>
      </c>
      <c r="BD2259" s="329">
        <v>0</v>
      </c>
      <c r="BE2259" s="329">
        <v>0</v>
      </c>
      <c r="BF2259" s="329">
        <v>0</v>
      </c>
      <c r="BG2259" s="329">
        <v>0</v>
      </c>
      <c r="BH2259" s="329">
        <v>0</v>
      </c>
      <c r="BI2259" s="329">
        <v>0</v>
      </c>
      <c r="BJ2259" s="329">
        <v>0</v>
      </c>
      <c r="BK2259" s="329">
        <v>0</v>
      </c>
      <c r="BL2259" s="329">
        <v>0</v>
      </c>
      <c r="BM2259" s="41"/>
      <c r="BN2259" s="111">
        <v>1.2733369E-3</v>
      </c>
      <c r="BO2259" s="111">
        <v>3.7010021000000003E-4</v>
      </c>
      <c r="BP2259" s="111">
        <v>5.1873906999999999E-4</v>
      </c>
      <c r="BQ2259" s="122">
        <v>9.7624705E-12</v>
      </c>
      <c r="BR2259" s="111">
        <v>2.9355566E-4</v>
      </c>
      <c r="BS2259" s="122">
        <v>1.5164938E-5</v>
      </c>
      <c r="BT2259" s="111">
        <v>0</v>
      </c>
      <c r="BU2259" s="122">
        <v>2.3017112999999999E-5</v>
      </c>
      <c r="BV2259" s="111">
        <v>0</v>
      </c>
      <c r="BW2259" s="122">
        <v>5.6955675000000005E-10</v>
      </c>
      <c r="BX2259" s="111">
        <v>0</v>
      </c>
      <c r="BY2259" s="111">
        <v>0</v>
      </c>
      <c r="BZ2259" s="111">
        <v>0</v>
      </c>
      <c r="CA2259" s="122">
        <v>5.2759356999999997E-5</v>
      </c>
      <c r="CB2259" s="111">
        <v>0</v>
      </c>
      <c r="CC2259" s="111">
        <v>0</v>
      </c>
      <c r="CD2259" s="111">
        <v>0</v>
      </c>
      <c r="CG2259" s="76" t="s">
        <v>6885</v>
      </c>
    </row>
    <row r="2260" spans="1:85" ht="14.5" customHeight="1">
      <c r="B2260" s="119" t="s">
        <v>6888</v>
      </c>
      <c r="C2260" s="133" t="s">
        <v>6956</v>
      </c>
      <c r="D2260" s="133" t="s">
        <v>6935</v>
      </c>
      <c r="G2260" s="41"/>
      <c r="H2260" s="41"/>
      <c r="I2260" s="41"/>
      <c r="J2260" s="41"/>
      <c r="K2260" s="41"/>
      <c r="L2260" s="41"/>
      <c r="M2260" s="41"/>
      <c r="N2260" s="41"/>
      <c r="O2260" s="41"/>
      <c r="P2260" s="41"/>
      <c r="Q2260" s="41"/>
      <c r="R2260" s="41"/>
      <c r="S2260" s="41"/>
      <c r="T2260" s="41"/>
      <c r="U2260" s="41"/>
      <c r="V2260" s="41"/>
      <c r="W2260" s="41"/>
      <c r="X2260" s="41"/>
      <c r="Y2260" s="41"/>
      <c r="Z2260" s="41"/>
      <c r="AA2260" s="41"/>
      <c r="AB2260" s="41"/>
      <c r="AC2260" s="41"/>
      <c r="AD2260" s="41"/>
      <c r="AE2260" s="41"/>
      <c r="AF2260" s="41"/>
      <c r="AG2260" s="41"/>
      <c r="AH2260" s="41"/>
      <c r="AI2260" s="41"/>
      <c r="AJ2260" s="41"/>
      <c r="AK2260" s="41"/>
      <c r="AL2260" s="41"/>
      <c r="AM2260" s="41"/>
      <c r="AN2260" s="41"/>
      <c r="AO2260" s="41"/>
      <c r="AP2260" s="41"/>
      <c r="AQ2260" s="41"/>
      <c r="AR2260" s="41"/>
      <c r="AS2260" s="41"/>
      <c r="AT2260" s="41"/>
      <c r="AU2260" s="41"/>
      <c r="AV2260" s="41"/>
      <c r="AW2260" s="41"/>
      <c r="AX2260" s="41"/>
      <c r="AY2260" s="41"/>
      <c r="AZ2260" s="41"/>
      <c r="BA2260" s="41"/>
      <c r="BB2260" s="41"/>
      <c r="BC2260" s="41"/>
      <c r="BD2260" s="41"/>
      <c r="BE2260" s="41"/>
      <c r="BF2260" s="41"/>
      <c r="BG2260" s="41"/>
      <c r="BH2260" s="41"/>
      <c r="BI2260" s="41"/>
      <c r="BJ2260" s="41"/>
      <c r="BK2260" s="41"/>
      <c r="BL2260" s="41"/>
      <c r="BM2260" s="41"/>
      <c r="BN2260" s="41"/>
      <c r="BO2260" s="41"/>
      <c r="BP2260" s="41"/>
      <c r="BQ2260" s="41"/>
      <c r="BR2260" s="41"/>
      <c r="BS2260" s="41"/>
      <c r="BT2260" s="41"/>
      <c r="BU2260" s="41"/>
      <c r="BV2260" s="41"/>
      <c r="BW2260" s="41"/>
      <c r="BX2260" s="41"/>
      <c r="BY2260" s="41"/>
      <c r="BZ2260" s="41"/>
      <c r="CA2260" s="41"/>
      <c r="CB2260" s="41"/>
      <c r="CC2260" s="41"/>
      <c r="CD2260" s="41"/>
      <c r="CE2260" s="130"/>
      <c r="CF2260" s="105"/>
    </row>
    <row r="2261" spans="1:85" ht="14.5" customHeight="1">
      <c r="A2261" s="41" t="s">
        <v>6955</v>
      </c>
      <c r="B2261" s="119" t="s">
        <v>6888</v>
      </c>
      <c r="C2261" s="120" t="str">
        <f t="shared" ref="C2261:C2267" si="828">MID(A2261,1,12)</f>
        <v>M.020.24.101</v>
      </c>
      <c r="D2261" s="135" t="s">
        <v>6935</v>
      </c>
      <c r="E2261" s="119" t="s">
        <v>6570</v>
      </c>
      <c r="F2261" s="118" t="str">
        <f t="shared" ref="F2261:F2267" si="829">MID(A2261, 21,85)</f>
        <v>Vegetarian minced meat, based on mycoprotein</v>
      </c>
      <c r="G2261" s="118">
        <f t="shared" ref="G2261:G2267" si="830">H2261+I2261+J2261+K2261</f>
        <v>0.59820495539318197</v>
      </c>
      <c r="H2261" s="118">
        <f t="shared" ref="H2261:H2267" si="831">N2261+O2261+P2261+Q2261</f>
        <v>6.4251023168000005E-3</v>
      </c>
      <c r="I2261" s="118">
        <f t="shared" ref="I2261:I2267" si="832">L2261+M2261+R2261</f>
        <v>0.14566091307638199</v>
      </c>
      <c r="J2261" s="326">
        <f t="shared" ref="J2261:J2267" si="833">S2261+IF(T2261="x",0,T2261)+IF(U2261="x",0,U2261)+IF(V2261="x",0,V2261)+W2261+X2261</f>
        <v>0</v>
      </c>
      <c r="K2261" s="118">
        <v>0.44611894000000002</v>
      </c>
      <c r="L2261" s="118">
        <v>0.13608250999999999</v>
      </c>
      <c r="M2261" s="118">
        <v>9.5783901000000005E-3</v>
      </c>
      <c r="N2261" s="118">
        <v>6.4249683000000002E-3</v>
      </c>
      <c r="O2261" s="118">
        <v>0</v>
      </c>
      <c r="P2261" s="118">
        <v>0</v>
      </c>
      <c r="Q2261" s="330">
        <v>1.3401679999999999E-7</v>
      </c>
      <c r="R2261" s="330">
        <v>1.2976381999999999E-8</v>
      </c>
      <c r="S2261" s="118">
        <v>0</v>
      </c>
      <c r="T2261" s="118">
        <v>0</v>
      </c>
      <c r="U2261" s="118">
        <v>0</v>
      </c>
      <c r="V2261" s="118">
        <v>0</v>
      </c>
      <c r="W2261" s="118">
        <v>0</v>
      </c>
      <c r="X2261" s="118">
        <v>0</v>
      </c>
      <c r="Y2261" s="41"/>
      <c r="Z2261" s="327">
        <f t="shared" ref="Z2261:Z2267" si="834">K2261/0.133</f>
        <v>3.3542777443609024</v>
      </c>
      <c r="AA2261" s="41"/>
      <c r="AB2261" s="111">
        <v>0</v>
      </c>
      <c r="AC2261" s="111">
        <v>0</v>
      </c>
      <c r="AD2261" s="111">
        <v>0</v>
      </c>
      <c r="AE2261" s="111">
        <v>0</v>
      </c>
      <c r="AF2261" s="111">
        <v>0</v>
      </c>
      <c r="AG2261" s="111">
        <v>0</v>
      </c>
      <c r="AH2261" s="111">
        <v>0</v>
      </c>
      <c r="AI2261" s="41"/>
      <c r="AJ2261" s="114">
        <v>9.7747819999999999E-2</v>
      </c>
      <c r="AK2261" s="114">
        <v>9.4371463000000003E-2</v>
      </c>
      <c r="AL2261" s="114">
        <v>3.3763562000000001E-3</v>
      </c>
      <c r="AM2261" s="114">
        <v>0</v>
      </c>
      <c r="AN2261" s="113">
        <f t="shared" ref="AN2261:AN2267" si="835">AQ2261+AT2261+AU2261+AV2261+AW2261+BE2261+BF2261+BJ2261</f>
        <v>5.6577615465900003E-6</v>
      </c>
      <c r="AO2261" s="112">
        <f t="shared" ref="AO2261:AO2267" si="836">AR2261+AS2261+AX2261+AY2261+AZ2261+BA2261+BB2261+BC2261+BD2261+BG2261+BK2261+BL2261</f>
        <v>1.248652445225E-8</v>
      </c>
      <c r="AP2261" s="112">
        <f t="shared" ref="AP2261:AP2267" si="837">BH2261+BI2261</f>
        <v>0</v>
      </c>
      <c r="AQ2261" s="328">
        <v>3.1127696999999999E-6</v>
      </c>
      <c r="AR2261" s="328">
        <v>9.3919776000000001E-9</v>
      </c>
      <c r="AS2261" s="328">
        <v>2.5660225000000002E-13</v>
      </c>
      <c r="AT2261" s="329">
        <v>0</v>
      </c>
      <c r="AU2261" s="329">
        <v>0</v>
      </c>
      <c r="AV2261" s="328">
        <v>9.5534658999999992E-10</v>
      </c>
      <c r="AW2261" s="328">
        <v>2.5440365E-6</v>
      </c>
      <c r="AX2261" s="328">
        <v>1.3542825E-10</v>
      </c>
      <c r="AY2261" s="328">
        <v>2.9588620000000001E-9</v>
      </c>
      <c r="AZ2261" s="329">
        <v>0</v>
      </c>
      <c r="BA2261" s="329">
        <v>0</v>
      </c>
      <c r="BB2261" s="329">
        <v>0</v>
      </c>
      <c r="BC2261" s="329">
        <v>0</v>
      </c>
      <c r="BD2261" s="329">
        <v>0</v>
      </c>
      <c r="BE2261" s="329">
        <v>0</v>
      </c>
      <c r="BF2261" s="329">
        <v>0</v>
      </c>
      <c r="BG2261" s="329">
        <v>0</v>
      </c>
      <c r="BH2261" s="329">
        <v>0</v>
      </c>
      <c r="BI2261" s="329">
        <v>0</v>
      </c>
      <c r="BJ2261" s="329">
        <v>0</v>
      </c>
      <c r="BK2261" s="329">
        <v>0</v>
      </c>
      <c r="BL2261" s="329">
        <v>0</v>
      </c>
      <c r="BM2261" s="41"/>
      <c r="BN2261" s="111">
        <v>1.3491522999999999E-4</v>
      </c>
      <c r="BO2261" s="122">
        <v>2.0713814999999999E-5</v>
      </c>
      <c r="BP2261" s="122">
        <v>9.3526162999999998E-5</v>
      </c>
      <c r="BQ2261" s="122">
        <v>1.5200117000000001E-12</v>
      </c>
      <c r="BR2261" s="122">
        <v>1.6601481000000002E-5</v>
      </c>
      <c r="BS2261" s="122">
        <v>6.1847360000000004E-7</v>
      </c>
      <c r="BT2261" s="111">
        <v>0</v>
      </c>
      <c r="BU2261" s="122">
        <v>9.3870982999999999E-7</v>
      </c>
      <c r="BV2261" s="111">
        <v>0</v>
      </c>
      <c r="BW2261" s="122">
        <v>8.8679694999999996E-11</v>
      </c>
      <c r="BX2261" s="111">
        <v>0</v>
      </c>
      <c r="BY2261" s="111">
        <v>0</v>
      </c>
      <c r="BZ2261" s="111">
        <v>0</v>
      </c>
      <c r="CA2261" s="122">
        <v>2.5165017000000002E-6</v>
      </c>
      <c r="CB2261" s="111">
        <v>0</v>
      </c>
      <c r="CC2261" s="111">
        <v>0</v>
      </c>
      <c r="CD2261" s="111">
        <v>0</v>
      </c>
      <c r="CG2261" s="76" t="s">
        <v>6885</v>
      </c>
    </row>
    <row r="2262" spans="1:85" ht="14.5" customHeight="1">
      <c r="A2262" s="41" t="s">
        <v>6952</v>
      </c>
      <c r="B2262" s="119" t="s">
        <v>6888</v>
      </c>
      <c r="C2262" s="120" t="str">
        <f t="shared" si="828"/>
        <v>M.020.24.102</v>
      </c>
      <c r="D2262" s="135" t="s">
        <v>6935</v>
      </c>
      <c r="E2262" s="119" t="s">
        <v>6570</v>
      </c>
      <c r="F2262" s="118" t="str">
        <f t="shared" si="829"/>
        <v>Vegetarian luncheon meat</v>
      </c>
      <c r="G2262" s="118">
        <f t="shared" si="830"/>
        <v>1.015328304138631</v>
      </c>
      <c r="H2262" s="118">
        <f t="shared" si="831"/>
        <v>3.5946077490689995E-2</v>
      </c>
      <c r="I2262" s="118">
        <f t="shared" si="832"/>
        <v>0.40390151664794099</v>
      </c>
      <c r="J2262" s="326">
        <f t="shared" si="833"/>
        <v>0</v>
      </c>
      <c r="K2262" s="118">
        <v>0.57548071000000001</v>
      </c>
      <c r="L2262" s="118">
        <v>0.35566281999999999</v>
      </c>
      <c r="M2262" s="118">
        <v>4.8238660000000003E-2</v>
      </c>
      <c r="N2262" s="118">
        <v>3.5945698999999998E-2</v>
      </c>
      <c r="O2262" s="118">
        <v>0</v>
      </c>
      <c r="P2262" s="118">
        <v>0</v>
      </c>
      <c r="Q2262" s="330">
        <v>3.7849069000000001E-7</v>
      </c>
      <c r="R2262" s="330">
        <v>3.6647941000000003E-8</v>
      </c>
      <c r="S2262" s="118">
        <v>0</v>
      </c>
      <c r="T2262" s="118">
        <v>0</v>
      </c>
      <c r="U2262" s="118">
        <v>0</v>
      </c>
      <c r="V2262" s="118">
        <v>0</v>
      </c>
      <c r="W2262" s="118">
        <v>0</v>
      </c>
      <c r="X2262" s="118">
        <v>0</v>
      </c>
      <c r="Y2262" s="41"/>
      <c r="Z2262" s="327">
        <f t="shared" si="834"/>
        <v>4.3269226315789471</v>
      </c>
      <c r="AA2262" s="41"/>
      <c r="AB2262" s="111">
        <v>0</v>
      </c>
      <c r="AC2262" s="111">
        <v>0</v>
      </c>
      <c r="AD2262" s="111">
        <v>0</v>
      </c>
      <c r="AE2262" s="111">
        <v>0</v>
      </c>
      <c r="AF2262" s="111">
        <v>0</v>
      </c>
      <c r="AG2262" s="111">
        <v>0</v>
      </c>
      <c r="AH2262" s="111">
        <v>0</v>
      </c>
      <c r="AI2262" s="41"/>
      <c r="AJ2262" s="114">
        <v>0.18722092000000001</v>
      </c>
      <c r="AK2262" s="114">
        <v>0.18158431999999999</v>
      </c>
      <c r="AL2262" s="114">
        <v>5.6366003E-3</v>
      </c>
      <c r="AM2262" s="114">
        <v>0</v>
      </c>
      <c r="AN2262" s="113">
        <f t="shared" si="835"/>
        <v>1.0886349967000001E-5</v>
      </c>
      <c r="AO2262" s="112">
        <f t="shared" si="836"/>
        <v>2.084541495958E-8</v>
      </c>
      <c r="AP2262" s="112">
        <f t="shared" si="837"/>
        <v>0</v>
      </c>
      <c r="AQ2262" s="328">
        <v>4.0153842E-6</v>
      </c>
      <c r="AR2262" s="328">
        <v>1.2115382999999999E-8</v>
      </c>
      <c r="AS2262" s="328">
        <v>3.3100958000000002E-13</v>
      </c>
      <c r="AT2262" s="329">
        <v>0</v>
      </c>
      <c r="AU2262" s="329">
        <v>0</v>
      </c>
      <c r="AV2262" s="328">
        <v>5.3448669999999998E-9</v>
      </c>
      <c r="AW2262" s="328">
        <v>6.8656209E-6</v>
      </c>
      <c r="AX2262" s="328">
        <v>7.5767894999999999E-10</v>
      </c>
      <c r="AY2262" s="328">
        <v>7.9720220000000006E-9</v>
      </c>
      <c r="AZ2262" s="329">
        <v>0</v>
      </c>
      <c r="BA2262" s="329">
        <v>0</v>
      </c>
      <c r="BB2262" s="329">
        <v>0</v>
      </c>
      <c r="BC2262" s="329">
        <v>0</v>
      </c>
      <c r="BD2262" s="329">
        <v>0</v>
      </c>
      <c r="BE2262" s="329">
        <v>0</v>
      </c>
      <c r="BF2262" s="329">
        <v>0</v>
      </c>
      <c r="BG2262" s="329">
        <v>0</v>
      </c>
      <c r="BH2262" s="329">
        <v>0</v>
      </c>
      <c r="BI2262" s="329">
        <v>0</v>
      </c>
      <c r="BJ2262" s="329">
        <v>0</v>
      </c>
      <c r="BK2262" s="329">
        <v>0</v>
      </c>
      <c r="BL2262" s="329">
        <v>0</v>
      </c>
      <c r="BM2262" s="41"/>
      <c r="BN2262" s="111">
        <v>2.4046081999999999E-4</v>
      </c>
      <c r="BO2262" s="122">
        <v>5.6721205000000002E-5</v>
      </c>
      <c r="BP2262" s="111">
        <v>1.2064608E-4</v>
      </c>
      <c r="BQ2262" s="122">
        <v>4.2928220000000002E-12</v>
      </c>
      <c r="BR2262" s="122">
        <v>4.4142935000000003E-5</v>
      </c>
      <c r="BS2262" s="122">
        <v>3.4601675000000002E-6</v>
      </c>
      <c r="BT2262" s="111">
        <v>0</v>
      </c>
      <c r="BU2262" s="122">
        <v>5.2517895999999998E-6</v>
      </c>
      <c r="BV2262" s="111">
        <v>0</v>
      </c>
      <c r="BW2262" s="122">
        <v>2.5044949E-10</v>
      </c>
      <c r="BX2262" s="111">
        <v>0</v>
      </c>
      <c r="BY2262" s="111">
        <v>0</v>
      </c>
      <c r="BZ2262" s="111">
        <v>0</v>
      </c>
      <c r="CA2262" s="122">
        <v>1.0238383E-5</v>
      </c>
      <c r="CB2262" s="111">
        <v>0</v>
      </c>
      <c r="CC2262" s="111">
        <v>0</v>
      </c>
      <c r="CD2262" s="111">
        <v>0</v>
      </c>
      <c r="CG2262" s="76" t="s">
        <v>6885</v>
      </c>
    </row>
    <row r="2263" spans="1:85" ht="14.5" customHeight="1">
      <c r="A2263" s="41" t="s">
        <v>6949</v>
      </c>
      <c r="B2263" s="119" t="s">
        <v>6888</v>
      </c>
      <c r="C2263" s="120" t="str">
        <f t="shared" si="828"/>
        <v>M.020.24.103</v>
      </c>
      <c r="D2263" s="135" t="s">
        <v>6935</v>
      </c>
      <c r="E2263" s="119" t="s">
        <v>6570</v>
      </c>
      <c r="F2263" s="118" t="str">
        <f t="shared" si="829"/>
        <v>Soy drink, natural</v>
      </c>
      <c r="G2263" s="118">
        <f t="shared" si="830"/>
        <v>0.10760144586755341</v>
      </c>
      <c r="H2263" s="118">
        <f t="shared" si="831"/>
        <v>1.2023776007649999E-3</v>
      </c>
      <c r="I2263" s="118">
        <f t="shared" si="832"/>
        <v>1.8077710266788397E-2</v>
      </c>
      <c r="J2263" s="326">
        <f t="shared" si="833"/>
        <v>0</v>
      </c>
      <c r="K2263" s="118">
        <v>8.8321358000000003E-2</v>
      </c>
      <c r="L2263" s="118">
        <v>1.6041455E-2</v>
      </c>
      <c r="M2263" s="118">
        <v>2.0362511999999998E-3</v>
      </c>
      <c r="N2263" s="118">
        <v>1.2023355999999999E-3</v>
      </c>
      <c r="O2263" s="118">
        <v>0</v>
      </c>
      <c r="P2263" s="118">
        <v>0</v>
      </c>
      <c r="Q2263" s="330">
        <v>4.2000765000000001E-8</v>
      </c>
      <c r="R2263" s="330">
        <v>4.0667883999999997E-9</v>
      </c>
      <c r="S2263" s="118">
        <v>0</v>
      </c>
      <c r="T2263" s="118">
        <v>0</v>
      </c>
      <c r="U2263" s="118">
        <v>0</v>
      </c>
      <c r="V2263" s="118">
        <v>0</v>
      </c>
      <c r="W2263" s="118">
        <v>0</v>
      </c>
      <c r="X2263" s="118">
        <v>0</v>
      </c>
      <c r="Y2263" s="41"/>
      <c r="Z2263" s="327">
        <f t="shared" si="834"/>
        <v>0.66407036090225557</v>
      </c>
      <c r="AA2263" s="41"/>
      <c r="AB2263" s="111">
        <v>0</v>
      </c>
      <c r="AC2263" s="111">
        <v>0</v>
      </c>
      <c r="AD2263" s="111">
        <v>0</v>
      </c>
      <c r="AE2263" s="111">
        <v>0</v>
      </c>
      <c r="AF2263" s="111">
        <v>0</v>
      </c>
      <c r="AG2263" s="111">
        <v>0</v>
      </c>
      <c r="AH2263" s="111">
        <v>0</v>
      </c>
      <c r="AI2263" s="41"/>
      <c r="AJ2263" s="114">
        <v>1.5973733E-2</v>
      </c>
      <c r="AK2263" s="114">
        <v>1.5368272000000001E-2</v>
      </c>
      <c r="AL2263" s="114">
        <v>6.0546082999999998E-4</v>
      </c>
      <c r="AM2263" s="114">
        <v>0</v>
      </c>
      <c r="AN2263" s="113">
        <f t="shared" si="835"/>
        <v>9.2135922866000002E-7</v>
      </c>
      <c r="AO2263" s="112">
        <f t="shared" si="836"/>
        <v>2.2391302893820003E-9</v>
      </c>
      <c r="AP2263" s="112">
        <f t="shared" si="837"/>
        <v>0</v>
      </c>
      <c r="AQ2263" s="328">
        <v>6.1625729E-7</v>
      </c>
      <c r="AR2263" s="328">
        <v>1.8593970000000001E-9</v>
      </c>
      <c r="AS2263" s="328">
        <v>5.0801381999999999E-14</v>
      </c>
      <c r="AT2263" s="329">
        <v>0</v>
      </c>
      <c r="AU2263" s="329">
        <v>0</v>
      </c>
      <c r="AV2263" s="328">
        <v>1.7877866E-10</v>
      </c>
      <c r="AW2263" s="328">
        <v>3.0492315999999998E-7</v>
      </c>
      <c r="AX2263" s="328">
        <v>2.5343348E-11</v>
      </c>
      <c r="AY2263" s="328">
        <v>3.5433913999999998E-10</v>
      </c>
      <c r="AZ2263" s="329">
        <v>0</v>
      </c>
      <c r="BA2263" s="329">
        <v>0</v>
      </c>
      <c r="BB2263" s="329">
        <v>0</v>
      </c>
      <c r="BC2263" s="329">
        <v>0</v>
      </c>
      <c r="BD2263" s="329">
        <v>0</v>
      </c>
      <c r="BE2263" s="329">
        <v>0</v>
      </c>
      <c r="BF2263" s="329">
        <v>0</v>
      </c>
      <c r="BG2263" s="329">
        <v>0</v>
      </c>
      <c r="BH2263" s="329">
        <v>0</v>
      </c>
      <c r="BI2263" s="329">
        <v>0</v>
      </c>
      <c r="BJ2263" s="329">
        <v>0</v>
      </c>
      <c r="BK2263" s="329">
        <v>0</v>
      </c>
      <c r="BL2263" s="329">
        <v>0</v>
      </c>
      <c r="BM2263" s="41"/>
      <c r="BN2263" s="122">
        <v>2.3665453E-5</v>
      </c>
      <c r="BO2263" s="122">
        <v>2.5017798999999998E-6</v>
      </c>
      <c r="BP2263" s="122">
        <v>1.8516044000000001E-5</v>
      </c>
      <c r="BQ2263" s="122">
        <v>4.7637052999999996E-13</v>
      </c>
      <c r="BR2263" s="122">
        <v>1.9744955000000001E-6</v>
      </c>
      <c r="BS2263" s="122">
        <v>1.1573797999999999E-7</v>
      </c>
      <c r="BT2263" s="111">
        <v>0</v>
      </c>
      <c r="BU2263" s="122">
        <v>1.7566533999999999E-7</v>
      </c>
      <c r="BV2263" s="111">
        <v>0</v>
      </c>
      <c r="BW2263" s="122">
        <v>2.7792149999999999E-11</v>
      </c>
      <c r="BX2263" s="111">
        <v>0</v>
      </c>
      <c r="BY2263" s="111">
        <v>0</v>
      </c>
      <c r="BZ2263" s="111">
        <v>0</v>
      </c>
      <c r="CA2263" s="122">
        <v>3.8170225999999998E-7</v>
      </c>
      <c r="CB2263" s="111">
        <v>0</v>
      </c>
      <c r="CC2263" s="111">
        <v>0</v>
      </c>
      <c r="CD2263" s="111">
        <v>0</v>
      </c>
      <c r="CG2263" s="76" t="s">
        <v>6885</v>
      </c>
    </row>
    <row r="2264" spans="1:85" ht="14.5" customHeight="1">
      <c r="A2264" s="41" t="s">
        <v>6946</v>
      </c>
      <c r="B2264" s="119" t="s">
        <v>6888</v>
      </c>
      <c r="C2264" s="120" t="str">
        <f t="shared" si="828"/>
        <v>M.020.24.104</v>
      </c>
      <c r="D2264" s="135" t="s">
        <v>6935</v>
      </c>
      <c r="E2264" s="119" t="s">
        <v>6570</v>
      </c>
      <c r="F2264" s="118" t="str">
        <f t="shared" si="829"/>
        <v>Tahoe</v>
      </c>
      <c r="G2264" s="118">
        <f t="shared" si="830"/>
        <v>0.49120967458200399</v>
      </c>
      <c r="H2264" s="118">
        <f t="shared" si="831"/>
        <v>5.1363784455699998E-3</v>
      </c>
      <c r="I2264" s="118">
        <f t="shared" si="832"/>
        <v>5.0999436136434005E-2</v>
      </c>
      <c r="J2264" s="326">
        <f t="shared" si="833"/>
        <v>0</v>
      </c>
      <c r="K2264" s="118">
        <v>0.43507385999999998</v>
      </c>
      <c r="L2264" s="118">
        <v>4.1398650000000002E-2</v>
      </c>
      <c r="M2264" s="118">
        <v>9.6007626999999995E-3</v>
      </c>
      <c r="N2264" s="118">
        <v>5.1361363999999996E-3</v>
      </c>
      <c r="O2264" s="118">
        <v>0</v>
      </c>
      <c r="P2264" s="118">
        <v>0</v>
      </c>
      <c r="Q2264" s="330">
        <v>2.4204557E-7</v>
      </c>
      <c r="R2264" s="330">
        <v>2.3436434000000002E-8</v>
      </c>
      <c r="S2264" s="118">
        <v>0</v>
      </c>
      <c r="T2264" s="118">
        <v>0</v>
      </c>
      <c r="U2264" s="118">
        <v>0</v>
      </c>
      <c r="V2264" s="118">
        <v>0</v>
      </c>
      <c r="W2264" s="118">
        <v>0</v>
      </c>
      <c r="X2264" s="118">
        <v>0</v>
      </c>
      <c r="Y2264" s="41"/>
      <c r="Z2264" s="327">
        <f t="shared" si="834"/>
        <v>3.2712320300751876</v>
      </c>
      <c r="AA2264" s="41"/>
      <c r="AB2264" s="111">
        <v>0</v>
      </c>
      <c r="AC2264" s="111">
        <v>0</v>
      </c>
      <c r="AD2264" s="111">
        <v>0</v>
      </c>
      <c r="AE2264" s="111">
        <v>0</v>
      </c>
      <c r="AF2264" s="111">
        <v>0</v>
      </c>
      <c r="AG2264" s="111">
        <v>0</v>
      </c>
      <c r="AH2264" s="111">
        <v>0</v>
      </c>
      <c r="AI2264" s="41"/>
      <c r="AJ2264" s="114">
        <v>6.6917819000000003E-2</v>
      </c>
      <c r="AK2264" s="114">
        <v>6.4157639000000002E-2</v>
      </c>
      <c r="AL2264" s="114">
        <v>2.7601793999999999E-3</v>
      </c>
      <c r="AM2264" s="114">
        <v>0</v>
      </c>
      <c r="AN2264" s="113">
        <f t="shared" si="835"/>
        <v>3.8463812465599998E-6</v>
      </c>
      <c r="AO2264" s="112">
        <f t="shared" si="836"/>
        <v>1.0207763889250001E-8</v>
      </c>
      <c r="AP2264" s="112">
        <f t="shared" si="837"/>
        <v>0</v>
      </c>
      <c r="AQ2264" s="328">
        <v>3.0357033000000001E-6</v>
      </c>
      <c r="AR2264" s="328">
        <v>9.1594496000000005E-9</v>
      </c>
      <c r="AS2264" s="328">
        <v>2.5024924999999999E-13</v>
      </c>
      <c r="AT2264" s="329">
        <v>0</v>
      </c>
      <c r="AU2264" s="329">
        <v>0</v>
      </c>
      <c r="AV2264" s="328">
        <v>7.6370656000000002E-10</v>
      </c>
      <c r="AW2264" s="328">
        <v>8.0991423999999995E-7</v>
      </c>
      <c r="AX2264" s="328">
        <v>1.082617E-10</v>
      </c>
      <c r="AY2264" s="328">
        <v>9.3980234000000009E-10</v>
      </c>
      <c r="AZ2264" s="329">
        <v>0</v>
      </c>
      <c r="BA2264" s="329">
        <v>0</v>
      </c>
      <c r="BB2264" s="329">
        <v>0</v>
      </c>
      <c r="BC2264" s="329">
        <v>0</v>
      </c>
      <c r="BD2264" s="329">
        <v>0</v>
      </c>
      <c r="BE2264" s="329">
        <v>0</v>
      </c>
      <c r="BF2264" s="329">
        <v>0</v>
      </c>
      <c r="BG2264" s="329">
        <v>0</v>
      </c>
      <c r="BH2264" s="329">
        <v>0</v>
      </c>
      <c r="BI2264" s="329">
        <v>0</v>
      </c>
      <c r="BJ2264" s="329">
        <v>0</v>
      </c>
      <c r="BK2264" s="329">
        <v>0</v>
      </c>
      <c r="BL2264" s="329">
        <v>0</v>
      </c>
      <c r="BM2264" s="41"/>
      <c r="BN2264" s="111">
        <v>1.0573569E-4</v>
      </c>
      <c r="BO2264" s="122">
        <v>6.7307144000000003E-6</v>
      </c>
      <c r="BP2264" s="122">
        <v>9.1210628E-5</v>
      </c>
      <c r="BQ2264" s="122">
        <v>2.7452685E-12</v>
      </c>
      <c r="BR2264" s="122">
        <v>5.1756362000000001E-6</v>
      </c>
      <c r="BS2264" s="122">
        <v>4.9440941000000002E-7</v>
      </c>
      <c r="BT2264" s="111">
        <v>0</v>
      </c>
      <c r="BU2264" s="122">
        <v>7.5040709000000004E-7</v>
      </c>
      <c r="BV2264" s="111">
        <v>0</v>
      </c>
      <c r="BW2264" s="122">
        <v>1.6016296E-10</v>
      </c>
      <c r="BX2264" s="111">
        <v>0</v>
      </c>
      <c r="BY2264" s="111">
        <v>0</v>
      </c>
      <c r="BZ2264" s="111">
        <v>0</v>
      </c>
      <c r="CA2264" s="122">
        <v>1.3737338000000001E-6</v>
      </c>
      <c r="CB2264" s="111">
        <v>0</v>
      </c>
      <c r="CC2264" s="111">
        <v>0</v>
      </c>
      <c r="CD2264" s="111">
        <v>0</v>
      </c>
      <c r="CG2264" s="76" t="s">
        <v>6885</v>
      </c>
    </row>
    <row r="2265" spans="1:85" ht="14.5" customHeight="1">
      <c r="A2265" s="41" t="s">
        <v>6943</v>
      </c>
      <c r="B2265" s="119" t="s">
        <v>6888</v>
      </c>
      <c r="C2265" s="120" t="str">
        <f t="shared" si="828"/>
        <v>M.020.24.105</v>
      </c>
      <c r="D2265" s="135" t="s">
        <v>6935</v>
      </c>
      <c r="E2265" s="119" t="s">
        <v>6570</v>
      </c>
      <c r="F2265" s="118" t="str">
        <f t="shared" si="829"/>
        <v>Vegetarian disc</v>
      </c>
      <c r="G2265" s="118">
        <f t="shared" si="830"/>
        <v>0.71907848952862896</v>
      </c>
      <c r="H2265" s="118">
        <f t="shared" si="831"/>
        <v>1.7070700465690002E-2</v>
      </c>
      <c r="I2265" s="118">
        <f t="shared" si="832"/>
        <v>0.26504817906293898</v>
      </c>
      <c r="J2265" s="326">
        <f t="shared" si="833"/>
        <v>0</v>
      </c>
      <c r="K2265" s="118">
        <v>0.43695961</v>
      </c>
      <c r="L2265" s="118">
        <v>0.23980989</v>
      </c>
      <c r="M2265" s="118">
        <v>2.5238256000000001E-2</v>
      </c>
      <c r="N2265" s="118">
        <v>1.7070359E-2</v>
      </c>
      <c r="O2265" s="118">
        <v>0</v>
      </c>
      <c r="P2265" s="118">
        <v>0</v>
      </c>
      <c r="Q2265" s="330">
        <v>3.4146568999999998E-7</v>
      </c>
      <c r="R2265" s="330">
        <v>3.3062939E-8</v>
      </c>
      <c r="S2265" s="118">
        <v>0</v>
      </c>
      <c r="T2265" s="118">
        <v>0</v>
      </c>
      <c r="U2265" s="118">
        <v>0</v>
      </c>
      <c r="V2265" s="118">
        <v>0</v>
      </c>
      <c r="W2265" s="118">
        <v>0</v>
      </c>
      <c r="X2265" s="118">
        <v>0</v>
      </c>
      <c r="Y2265" s="41"/>
      <c r="Z2265" s="327">
        <f t="shared" si="834"/>
        <v>3.2854106015037594</v>
      </c>
      <c r="AA2265" s="41"/>
      <c r="AB2265" s="111">
        <v>0</v>
      </c>
      <c r="AC2265" s="111">
        <v>0</v>
      </c>
      <c r="AD2265" s="111">
        <v>0</v>
      </c>
      <c r="AE2265" s="111">
        <v>0</v>
      </c>
      <c r="AF2265" s="111">
        <v>0</v>
      </c>
      <c r="AG2265" s="111">
        <v>0</v>
      </c>
      <c r="AH2265" s="111">
        <v>0</v>
      </c>
      <c r="AI2265" s="41"/>
      <c r="AJ2265" s="114">
        <v>0.13077533</v>
      </c>
      <c r="AK2265" s="114">
        <v>0.12676122000000001</v>
      </c>
      <c r="AL2265" s="114">
        <v>4.0141155000000001E-3</v>
      </c>
      <c r="AM2265" s="114">
        <v>0</v>
      </c>
      <c r="AN2265" s="113">
        <f t="shared" si="835"/>
        <v>7.5995933397000004E-6</v>
      </c>
      <c r="AO2265" s="112">
        <f t="shared" si="836"/>
        <v>1.484510153391E-8</v>
      </c>
      <c r="AP2265" s="112">
        <f t="shared" si="837"/>
        <v>0</v>
      </c>
      <c r="AQ2265" s="328">
        <v>3.0488610000000001E-6</v>
      </c>
      <c r="AR2265" s="328">
        <v>9.1991496999999999E-9</v>
      </c>
      <c r="AS2265" s="328">
        <v>2.5133391000000002E-13</v>
      </c>
      <c r="AT2265" s="329">
        <v>0</v>
      </c>
      <c r="AU2265" s="329">
        <v>0</v>
      </c>
      <c r="AV2265" s="328">
        <v>2.5382397E-9</v>
      </c>
      <c r="AW2265" s="328">
        <v>4.5481941000000001E-6</v>
      </c>
      <c r="AX2265" s="328">
        <v>3.5981639999999999E-10</v>
      </c>
      <c r="AY2265" s="328">
        <v>5.2858840999999996E-9</v>
      </c>
      <c r="AZ2265" s="329">
        <v>0</v>
      </c>
      <c r="BA2265" s="329">
        <v>0</v>
      </c>
      <c r="BB2265" s="329">
        <v>0</v>
      </c>
      <c r="BC2265" s="329">
        <v>0</v>
      </c>
      <c r="BD2265" s="329">
        <v>0</v>
      </c>
      <c r="BE2265" s="329">
        <v>0</v>
      </c>
      <c r="BF2265" s="329">
        <v>0</v>
      </c>
      <c r="BG2265" s="329">
        <v>0</v>
      </c>
      <c r="BH2265" s="329">
        <v>0</v>
      </c>
      <c r="BI2265" s="329">
        <v>0</v>
      </c>
      <c r="BJ2265" s="329">
        <v>0</v>
      </c>
      <c r="BK2265" s="329">
        <v>0</v>
      </c>
      <c r="BL2265" s="329">
        <v>0</v>
      </c>
      <c r="BM2265" s="41"/>
      <c r="BN2265" s="111">
        <v>1.6803696E-4</v>
      </c>
      <c r="BO2265" s="122">
        <v>3.7278140000000001E-5</v>
      </c>
      <c r="BP2265" s="122">
        <v>9.1605964999999994E-5</v>
      </c>
      <c r="BQ2265" s="122">
        <v>3.8728864E-12</v>
      </c>
      <c r="BR2265" s="122">
        <v>2.9481933E-5</v>
      </c>
      <c r="BS2265" s="122">
        <v>1.6432091E-6</v>
      </c>
      <c r="BT2265" s="111">
        <v>0</v>
      </c>
      <c r="BU2265" s="122">
        <v>2.4940378000000001E-6</v>
      </c>
      <c r="BV2265" s="111">
        <v>0</v>
      </c>
      <c r="BW2265" s="122">
        <v>2.2594983999999999E-10</v>
      </c>
      <c r="BX2265" s="111">
        <v>0</v>
      </c>
      <c r="BY2265" s="111">
        <v>0</v>
      </c>
      <c r="BZ2265" s="111">
        <v>0</v>
      </c>
      <c r="CA2265" s="122">
        <v>5.5334441999999996E-6</v>
      </c>
      <c r="CB2265" s="111">
        <v>0</v>
      </c>
      <c r="CC2265" s="111">
        <v>0</v>
      </c>
      <c r="CD2265" s="111">
        <v>0</v>
      </c>
      <c r="CG2265" s="76" t="s">
        <v>6885</v>
      </c>
    </row>
    <row r="2266" spans="1:85" ht="14.5" customHeight="1">
      <c r="A2266" s="41" t="s">
        <v>6940</v>
      </c>
      <c r="B2266" s="119" t="s">
        <v>6888</v>
      </c>
      <c r="C2266" s="120" t="str">
        <f t="shared" si="828"/>
        <v>M.020.24.106</v>
      </c>
      <c r="D2266" s="135" t="s">
        <v>6935</v>
      </c>
      <c r="E2266" s="119" t="s">
        <v>6570</v>
      </c>
      <c r="F2266" s="118" t="str">
        <f t="shared" si="829"/>
        <v>Vegetarian hamburger</v>
      </c>
      <c r="G2266" s="118">
        <f t="shared" si="830"/>
        <v>0.41489149280600895</v>
      </c>
      <c r="H2266" s="118">
        <f t="shared" si="831"/>
        <v>7.4082446023899995E-3</v>
      </c>
      <c r="I2266" s="118">
        <f t="shared" si="832"/>
        <v>6.0253228203619003E-2</v>
      </c>
      <c r="J2266" s="326">
        <f t="shared" si="833"/>
        <v>0</v>
      </c>
      <c r="K2266" s="118">
        <v>0.34723001999999997</v>
      </c>
      <c r="L2266" s="118">
        <v>4.8726861000000003E-2</v>
      </c>
      <c r="M2266" s="118">
        <v>1.1526349E-2</v>
      </c>
      <c r="N2266" s="118">
        <v>7.4080565999999999E-3</v>
      </c>
      <c r="O2266" s="118">
        <v>0</v>
      </c>
      <c r="P2266" s="118">
        <v>0</v>
      </c>
      <c r="Q2266" s="330">
        <v>1.8800239E-7</v>
      </c>
      <c r="R2266" s="330">
        <v>1.8203619E-8</v>
      </c>
      <c r="S2266" s="118">
        <v>0</v>
      </c>
      <c r="T2266" s="118">
        <v>0</v>
      </c>
      <c r="U2266" s="118">
        <v>0</v>
      </c>
      <c r="V2266" s="118">
        <v>0</v>
      </c>
      <c r="W2266" s="118">
        <v>0</v>
      </c>
      <c r="X2266" s="118">
        <v>0</v>
      </c>
      <c r="Y2266" s="41"/>
      <c r="Z2266" s="327">
        <f t="shared" si="834"/>
        <v>2.6107520300751874</v>
      </c>
      <c r="AA2266" s="41"/>
      <c r="AB2266" s="111">
        <v>0</v>
      </c>
      <c r="AC2266" s="111">
        <v>0</v>
      </c>
      <c r="AD2266" s="111">
        <v>0</v>
      </c>
      <c r="AE2266" s="111">
        <v>0</v>
      </c>
      <c r="AF2266" s="111">
        <v>0</v>
      </c>
      <c r="AG2266" s="111">
        <v>0</v>
      </c>
      <c r="AH2266" s="111">
        <v>0</v>
      </c>
      <c r="AI2266" s="41"/>
      <c r="AJ2266" s="114">
        <v>5.8910696999999998E-2</v>
      </c>
      <c r="AK2266" s="114">
        <v>5.6588067999999998E-2</v>
      </c>
      <c r="AL2266" s="114">
        <v>2.3226299E-3</v>
      </c>
      <c r="AM2266" s="114">
        <v>0</v>
      </c>
      <c r="AN2266" s="113">
        <f t="shared" si="835"/>
        <v>3.3925699948000003E-6</v>
      </c>
      <c r="AO2266" s="112">
        <f t="shared" si="836"/>
        <v>8.589607532530001E-9</v>
      </c>
      <c r="AP2266" s="112">
        <f t="shared" si="837"/>
        <v>0</v>
      </c>
      <c r="AQ2266" s="328">
        <v>2.4227779000000002E-6</v>
      </c>
      <c r="AR2266" s="328">
        <v>7.3101057000000004E-9</v>
      </c>
      <c r="AS2266" s="328">
        <v>1.9972252999999999E-13</v>
      </c>
      <c r="AT2266" s="329">
        <v>0</v>
      </c>
      <c r="AU2266" s="329">
        <v>0</v>
      </c>
      <c r="AV2266" s="328">
        <v>1.1015248E-9</v>
      </c>
      <c r="AW2266" s="328">
        <v>9.6869057000000003E-7</v>
      </c>
      <c r="AX2266" s="328">
        <v>1.5615021E-10</v>
      </c>
      <c r="AY2266" s="328">
        <v>1.1231519E-9</v>
      </c>
      <c r="AZ2266" s="329">
        <v>0</v>
      </c>
      <c r="BA2266" s="329">
        <v>0</v>
      </c>
      <c r="BB2266" s="329">
        <v>0</v>
      </c>
      <c r="BC2266" s="329">
        <v>0</v>
      </c>
      <c r="BD2266" s="329">
        <v>0</v>
      </c>
      <c r="BE2266" s="329">
        <v>0</v>
      </c>
      <c r="BF2266" s="329">
        <v>0</v>
      </c>
      <c r="BG2266" s="329">
        <v>0</v>
      </c>
      <c r="BH2266" s="329">
        <v>0</v>
      </c>
      <c r="BI2266" s="329">
        <v>0</v>
      </c>
      <c r="BJ2266" s="329">
        <v>0</v>
      </c>
      <c r="BK2266" s="329">
        <v>0</v>
      </c>
      <c r="BL2266" s="329">
        <v>0</v>
      </c>
      <c r="BM2266" s="41"/>
      <c r="BN2266" s="122">
        <v>9.0719094999999996E-5</v>
      </c>
      <c r="BO2266" s="122">
        <v>8.1060002999999998E-6</v>
      </c>
      <c r="BP2266" s="122">
        <v>7.2794694E-5</v>
      </c>
      <c r="BQ2266" s="122">
        <v>2.1323134999999998E-12</v>
      </c>
      <c r="BR2266" s="122">
        <v>6.1454223999999996E-6</v>
      </c>
      <c r="BS2266" s="122">
        <v>7.1310663000000002E-7</v>
      </c>
      <c r="BT2266" s="111">
        <v>0</v>
      </c>
      <c r="BU2266" s="122">
        <v>1.0823424000000001E-6</v>
      </c>
      <c r="BV2266" s="111">
        <v>0</v>
      </c>
      <c r="BW2266" s="122">
        <v>1.2440227000000001E-10</v>
      </c>
      <c r="BX2266" s="111">
        <v>0</v>
      </c>
      <c r="BY2266" s="111">
        <v>0</v>
      </c>
      <c r="BZ2266" s="111">
        <v>0</v>
      </c>
      <c r="CA2266" s="122">
        <v>1.8774021E-6</v>
      </c>
      <c r="CB2266" s="111">
        <v>0</v>
      </c>
      <c r="CC2266" s="111">
        <v>0</v>
      </c>
      <c r="CD2266" s="111">
        <v>0</v>
      </c>
      <c r="CG2266" s="76" t="s">
        <v>6885</v>
      </c>
    </row>
    <row r="2267" spans="1:85" ht="14.5" customHeight="1">
      <c r="A2267" s="41" t="s">
        <v>6937</v>
      </c>
      <c r="B2267" s="119" t="s">
        <v>6888</v>
      </c>
      <c r="C2267" s="120" t="str">
        <f t="shared" si="828"/>
        <v>M.020.24.107</v>
      </c>
      <c r="D2267" s="135" t="s">
        <v>6935</v>
      </c>
      <c r="E2267" s="119" t="s">
        <v>6570</v>
      </c>
      <c r="F2267" s="118" t="str">
        <f t="shared" si="829"/>
        <v>Vegetarian schnitzel</v>
      </c>
      <c r="G2267" s="118">
        <f t="shared" si="830"/>
        <v>1.0714142276123249</v>
      </c>
      <c r="H2267" s="118">
        <f t="shared" si="831"/>
        <v>3.2352495777900003E-2</v>
      </c>
      <c r="I2267" s="118">
        <f t="shared" si="832"/>
        <v>0.45958407183442496</v>
      </c>
      <c r="J2267" s="326">
        <f t="shared" si="833"/>
        <v>0</v>
      </c>
      <c r="K2267" s="118">
        <v>0.57947766000000001</v>
      </c>
      <c r="L2267" s="118">
        <v>0.41633893999999999</v>
      </c>
      <c r="M2267" s="118">
        <v>4.3245100000000002E-2</v>
      </c>
      <c r="N2267" s="118">
        <v>3.2352167000000001E-2</v>
      </c>
      <c r="O2267" s="118">
        <v>0</v>
      </c>
      <c r="P2267" s="118">
        <v>0</v>
      </c>
      <c r="Q2267" s="330">
        <v>3.2877790000000002E-7</v>
      </c>
      <c r="R2267" s="330">
        <v>3.1834424999999999E-8</v>
      </c>
      <c r="S2267" s="118">
        <v>0</v>
      </c>
      <c r="T2267" s="118">
        <v>0</v>
      </c>
      <c r="U2267" s="118">
        <v>0</v>
      </c>
      <c r="V2267" s="118">
        <v>0</v>
      </c>
      <c r="W2267" s="118">
        <v>0</v>
      </c>
      <c r="X2267" s="118">
        <v>0</v>
      </c>
      <c r="Y2267" s="41"/>
      <c r="Z2267" s="327">
        <f t="shared" si="834"/>
        <v>4.3569748872180449</v>
      </c>
      <c r="AA2267" s="41"/>
      <c r="AB2267" s="111">
        <v>0</v>
      </c>
      <c r="AC2267" s="111">
        <v>0</v>
      </c>
      <c r="AD2267" s="111">
        <v>0</v>
      </c>
      <c r="AE2267" s="111">
        <v>0</v>
      </c>
      <c r="AF2267" s="111">
        <v>0</v>
      </c>
      <c r="AG2267" s="111">
        <v>0</v>
      </c>
      <c r="AH2267" s="111">
        <v>0</v>
      </c>
      <c r="AI2267" s="41"/>
      <c r="AJ2267" s="114">
        <v>0.20571696</v>
      </c>
      <c r="AK2267" s="114">
        <v>0.19974312999999999</v>
      </c>
      <c r="AL2267" s="114">
        <v>5.9738363999999999E-3</v>
      </c>
      <c r="AM2267" s="114">
        <v>0</v>
      </c>
      <c r="AN2267" s="113">
        <f t="shared" si="835"/>
        <v>1.19750076346E-5</v>
      </c>
      <c r="AO2267" s="112">
        <f t="shared" si="836"/>
        <v>2.2092590638580001E-8</v>
      </c>
      <c r="AP2267" s="112">
        <f t="shared" si="837"/>
        <v>0</v>
      </c>
      <c r="AQ2267" s="328">
        <v>4.0432727000000004E-6</v>
      </c>
      <c r="AR2267" s="328">
        <v>1.2199530000000001E-8</v>
      </c>
      <c r="AS2267" s="328">
        <v>3.3330858E-13</v>
      </c>
      <c r="AT2267" s="329">
        <v>0</v>
      </c>
      <c r="AU2267" s="329">
        <v>0</v>
      </c>
      <c r="AV2267" s="328">
        <v>4.8105345999999997E-9</v>
      </c>
      <c r="AW2267" s="328">
        <v>7.9269244000000007E-6</v>
      </c>
      <c r="AX2267" s="328">
        <v>6.8193292999999996E-10</v>
      </c>
      <c r="AY2267" s="328">
        <v>9.2107943999999995E-9</v>
      </c>
      <c r="AZ2267" s="329">
        <v>0</v>
      </c>
      <c r="BA2267" s="329">
        <v>0</v>
      </c>
      <c r="BB2267" s="329">
        <v>0</v>
      </c>
      <c r="BC2267" s="329">
        <v>0</v>
      </c>
      <c r="BD2267" s="329">
        <v>0</v>
      </c>
      <c r="BE2267" s="329">
        <v>0</v>
      </c>
      <c r="BF2267" s="329">
        <v>0</v>
      </c>
      <c r="BG2267" s="329">
        <v>0</v>
      </c>
      <c r="BH2267" s="329">
        <v>0</v>
      </c>
      <c r="BI2267" s="329">
        <v>0</v>
      </c>
      <c r="BJ2267" s="329">
        <v>0</v>
      </c>
      <c r="BK2267" s="329">
        <v>0</v>
      </c>
      <c r="BL2267" s="329">
        <v>0</v>
      </c>
      <c r="BM2267" s="41"/>
      <c r="BN2267" s="111">
        <v>2.5582797E-4</v>
      </c>
      <c r="BO2267" s="122">
        <v>6.5085758999999994E-5</v>
      </c>
      <c r="BP2267" s="111">
        <v>1.2148402000000001E-4</v>
      </c>
      <c r="BQ2267" s="122">
        <v>3.7289822000000002E-12</v>
      </c>
      <c r="BR2267" s="122">
        <v>5.1291059000000002E-5</v>
      </c>
      <c r="BS2267" s="122">
        <v>3.1142505999999999E-6</v>
      </c>
      <c r="BT2267" s="111">
        <v>0</v>
      </c>
      <c r="BU2267" s="122">
        <v>4.7267622000000003E-6</v>
      </c>
      <c r="BV2267" s="111">
        <v>0</v>
      </c>
      <c r="BW2267" s="122">
        <v>2.1755425E-10</v>
      </c>
      <c r="BX2267" s="111">
        <v>0</v>
      </c>
      <c r="BY2267" s="111">
        <v>0</v>
      </c>
      <c r="BZ2267" s="111">
        <v>0</v>
      </c>
      <c r="CA2267" s="122">
        <v>1.0125898E-5</v>
      </c>
      <c r="CB2267" s="111">
        <v>0</v>
      </c>
      <c r="CC2267" s="111">
        <v>0</v>
      </c>
      <c r="CD2267" s="111">
        <v>0</v>
      </c>
      <c r="CG2267" s="76" t="s">
        <v>6885</v>
      </c>
    </row>
    <row r="2268" spans="1:85" ht="14.5" customHeight="1">
      <c r="B2268" s="119" t="s">
        <v>6888</v>
      </c>
      <c r="C2268" s="133" t="s">
        <v>6933</v>
      </c>
      <c r="D2268" s="133" t="s">
        <v>6897</v>
      </c>
      <c r="G2268" s="41"/>
      <c r="H2268" s="41"/>
      <c r="I2268" s="41"/>
      <c r="J2268" s="41"/>
      <c r="K2268" s="41"/>
      <c r="L2268" s="41"/>
      <c r="M2268" s="41"/>
      <c r="N2268" s="41"/>
      <c r="O2268" s="41"/>
      <c r="P2268" s="41"/>
      <c r="Q2268" s="41"/>
      <c r="R2268" s="41"/>
      <c r="S2268" s="41"/>
      <c r="T2268" s="41"/>
      <c r="U2268" s="41"/>
      <c r="V2268" s="41"/>
      <c r="W2268" s="41"/>
      <c r="X2268" s="41"/>
      <c r="Y2268" s="41"/>
      <c r="Z2268" s="41"/>
      <c r="AA2268" s="41"/>
      <c r="AB2268" s="41"/>
      <c r="AC2268" s="41"/>
      <c r="AD2268" s="41"/>
      <c r="AE2268" s="41"/>
      <c r="AF2268" s="41"/>
      <c r="AG2268" s="41"/>
      <c r="AH2268" s="41"/>
      <c r="AI2268" s="41"/>
      <c r="AJ2268" s="41"/>
      <c r="AK2268" s="41"/>
      <c r="AL2268" s="41"/>
      <c r="AM2268" s="41"/>
      <c r="AN2268" s="41"/>
      <c r="AO2268" s="41"/>
      <c r="AP2268" s="41"/>
      <c r="AQ2268" s="41"/>
      <c r="AR2268" s="41"/>
      <c r="AS2268" s="41"/>
      <c r="AT2268" s="41"/>
      <c r="AU2268" s="41"/>
      <c r="AV2268" s="41"/>
      <c r="AW2268" s="41"/>
      <c r="AX2268" s="41"/>
      <c r="AY2268" s="41"/>
      <c r="AZ2268" s="41"/>
      <c r="BA2268" s="41"/>
      <c r="BB2268" s="41"/>
      <c r="BC2268" s="41"/>
      <c r="BD2268" s="41"/>
      <c r="BE2268" s="41"/>
      <c r="BF2268" s="41"/>
      <c r="BG2268" s="41"/>
      <c r="BH2268" s="41"/>
      <c r="BI2268" s="41"/>
      <c r="BJ2268" s="41"/>
      <c r="BK2268" s="41"/>
      <c r="BL2268" s="41"/>
      <c r="BM2268" s="41"/>
      <c r="BN2268" s="41"/>
      <c r="BO2268" s="41"/>
      <c r="BP2268" s="41"/>
      <c r="BQ2268" s="41"/>
      <c r="BR2268" s="41"/>
      <c r="BS2268" s="41"/>
      <c r="BT2268" s="41"/>
      <c r="BU2268" s="41"/>
      <c r="BV2268" s="41"/>
      <c r="BW2268" s="41"/>
      <c r="BX2268" s="41"/>
      <c r="BY2268" s="41"/>
      <c r="BZ2268" s="41"/>
      <c r="CA2268" s="41"/>
      <c r="CB2268" s="41"/>
      <c r="CC2268" s="41"/>
      <c r="CD2268" s="41"/>
      <c r="CE2268" s="130"/>
      <c r="CF2268" s="105"/>
    </row>
    <row r="2269" spans="1:85" ht="14.5" customHeight="1">
      <c r="A2269" s="41" t="s">
        <v>6932</v>
      </c>
      <c r="B2269" s="119" t="s">
        <v>6888</v>
      </c>
      <c r="C2269" s="120" t="str">
        <f t="shared" ref="C2269:C2280" si="838">MID(A2269,1,12)</f>
        <v>M.020.25.101</v>
      </c>
      <c r="D2269" s="135" t="s">
        <v>6897</v>
      </c>
      <c r="E2269" s="119" t="s">
        <v>6570</v>
      </c>
      <c r="F2269" s="118" t="str">
        <f t="shared" ref="F2269:F2280" si="839">MID(A2269, 21,85)</f>
        <v>Breakfast bacon</v>
      </c>
      <c r="G2269" s="118">
        <f t="shared" ref="G2269:G2280" si="840">H2269+I2269+J2269+K2269</f>
        <v>2.4210387040846744</v>
      </c>
      <c r="H2269" s="118">
        <f t="shared" ref="H2269:H2280" si="841">N2269+O2269+P2269+Q2269</f>
        <v>7.5337789618880005E-2</v>
      </c>
      <c r="I2269" s="118">
        <f t="shared" ref="I2269:I2280" si="842">L2269+M2269+R2269</f>
        <v>1.0860261144657941</v>
      </c>
      <c r="J2269" s="326">
        <f t="shared" ref="J2269:J2280" si="843">S2269+IF(T2269="x",0,T2269)+IF(U2269="x",0,U2269)+IF(V2269="x",0,V2269)+W2269+X2269</f>
        <v>0</v>
      </c>
      <c r="K2269" s="118">
        <v>1.2596748</v>
      </c>
      <c r="L2269" s="118">
        <v>0.98229763000000003</v>
      </c>
      <c r="M2269" s="118">
        <v>0.10372839</v>
      </c>
      <c r="N2269" s="118">
        <v>7.5336814000000002E-2</v>
      </c>
      <c r="O2269" s="118">
        <v>0</v>
      </c>
      <c r="P2269" s="118">
        <v>0</v>
      </c>
      <c r="Q2269" s="330">
        <v>9.756188799999999E-7</v>
      </c>
      <c r="R2269" s="330">
        <v>9.4465794000000001E-8</v>
      </c>
      <c r="S2269" s="118">
        <v>0</v>
      </c>
      <c r="T2269" s="118">
        <v>0</v>
      </c>
      <c r="U2269" s="118">
        <v>0</v>
      </c>
      <c r="V2269" s="118">
        <v>0</v>
      </c>
      <c r="W2269" s="118">
        <v>0</v>
      </c>
      <c r="X2269" s="118">
        <v>0</v>
      </c>
      <c r="Y2269" s="41"/>
      <c r="Z2269" s="327">
        <f t="shared" ref="Z2269:Z2280" si="844">K2269/0.133</f>
        <v>9.4712390977443608</v>
      </c>
      <c r="AA2269" s="41"/>
      <c r="AB2269" s="111">
        <v>0</v>
      </c>
      <c r="AC2269" s="111">
        <v>0</v>
      </c>
      <c r="AD2269" s="111">
        <v>0</v>
      </c>
      <c r="AE2269" s="111">
        <v>0</v>
      </c>
      <c r="AF2269" s="111">
        <v>0</v>
      </c>
      <c r="AG2269" s="111">
        <v>0</v>
      </c>
      <c r="AH2269" s="111">
        <v>0</v>
      </c>
      <c r="AI2269" s="41"/>
      <c r="AJ2269" s="114">
        <v>0.47203693000000002</v>
      </c>
      <c r="AK2269" s="114">
        <v>0.45856359000000002</v>
      </c>
      <c r="AL2269" s="114">
        <v>1.3473344E-2</v>
      </c>
      <c r="AM2269" s="114">
        <v>0</v>
      </c>
      <c r="AN2269" s="113">
        <f t="shared" ref="AN2269:AN2280" si="845">AQ2269+AT2269+AU2269+AV2269+AW2269+BE2269+BF2269+BJ2269</f>
        <v>2.7491822142999999E-5</v>
      </c>
      <c r="AO2269" s="112">
        <f t="shared" ref="AO2269:AO2280" si="846">AR2269+AS2269+AX2269+AY2269+AZ2269+BA2269+BB2269+BC2269+BD2269+BG2269+BK2269+BL2269</f>
        <v>4.9827457449809994E-8</v>
      </c>
      <c r="AP2269" s="112">
        <f t="shared" ref="AP2269:AP2280" si="847">BH2269+BI2269</f>
        <v>0</v>
      </c>
      <c r="AQ2269" s="328">
        <v>8.7893100999999996E-6</v>
      </c>
      <c r="AR2269" s="328">
        <v>2.6519469999999998E-8</v>
      </c>
      <c r="AS2269" s="328">
        <v>7.2454981000000005E-13</v>
      </c>
      <c r="AT2269" s="329">
        <v>0</v>
      </c>
      <c r="AU2269" s="329">
        <v>0</v>
      </c>
      <c r="AV2269" s="328">
        <v>1.1202043E-8</v>
      </c>
      <c r="AW2269" s="328">
        <v>1.8691309999999999E-5</v>
      </c>
      <c r="AX2269" s="328">
        <v>1.5879818999999999E-9</v>
      </c>
      <c r="AY2269" s="328">
        <v>2.1719281000000001E-8</v>
      </c>
      <c r="AZ2269" s="329">
        <v>0</v>
      </c>
      <c r="BA2269" s="329">
        <v>0</v>
      </c>
      <c r="BB2269" s="329">
        <v>0</v>
      </c>
      <c r="BC2269" s="329">
        <v>0</v>
      </c>
      <c r="BD2269" s="329">
        <v>0</v>
      </c>
      <c r="BE2269" s="329">
        <v>0</v>
      </c>
      <c r="BF2269" s="329">
        <v>0</v>
      </c>
      <c r="BG2269" s="329">
        <v>0</v>
      </c>
      <c r="BH2269" s="329">
        <v>0</v>
      </c>
      <c r="BI2269" s="329">
        <v>0</v>
      </c>
      <c r="BJ2269" s="329">
        <v>0</v>
      </c>
      <c r="BK2269" s="329">
        <v>0</v>
      </c>
      <c r="BL2269" s="329">
        <v>0</v>
      </c>
      <c r="BM2269" s="41"/>
      <c r="BN2269" s="111">
        <v>5.8044642999999999E-4</v>
      </c>
      <c r="BO2269" s="111">
        <v>1.534273E-4</v>
      </c>
      <c r="BP2269" s="111">
        <v>2.6408327999999999E-4</v>
      </c>
      <c r="BQ2269" s="122">
        <v>1.1065419000000001E-11</v>
      </c>
      <c r="BR2269" s="111">
        <v>1.2097548000000001E-4</v>
      </c>
      <c r="BS2269" s="122">
        <v>7.2519938999999997E-6</v>
      </c>
      <c r="BT2269" s="111">
        <v>0</v>
      </c>
      <c r="BU2269" s="122">
        <v>1.1006966E-5</v>
      </c>
      <c r="BV2269" s="111">
        <v>0</v>
      </c>
      <c r="BW2269" s="122">
        <v>6.4557268999999996E-10</v>
      </c>
      <c r="BX2269" s="111">
        <v>0</v>
      </c>
      <c r="BY2269" s="111">
        <v>0</v>
      </c>
      <c r="BZ2269" s="111">
        <v>0</v>
      </c>
      <c r="CA2269" s="122">
        <v>2.3700748E-5</v>
      </c>
      <c r="CB2269" s="111">
        <v>0</v>
      </c>
      <c r="CC2269" s="111">
        <v>0</v>
      </c>
      <c r="CD2269" s="111">
        <v>0</v>
      </c>
      <c r="CG2269" s="76" t="s">
        <v>6885</v>
      </c>
    </row>
    <row r="2270" spans="1:85" ht="14.5" customHeight="1">
      <c r="A2270" s="41" t="s">
        <v>6929</v>
      </c>
      <c r="B2270" s="119" t="s">
        <v>6888</v>
      </c>
      <c r="C2270" s="120" t="str">
        <f t="shared" si="838"/>
        <v>M.020.25.102</v>
      </c>
      <c r="D2270" s="135" t="s">
        <v>6897</v>
      </c>
      <c r="E2270" s="119" t="s">
        <v>6570</v>
      </c>
      <c r="F2270" s="118" t="str">
        <f t="shared" si="839"/>
        <v>Beef smoked meat</v>
      </c>
      <c r="G2270" s="118">
        <f t="shared" si="840"/>
        <v>8.5514436264871208</v>
      </c>
      <c r="H2270" s="118">
        <f t="shared" si="841"/>
        <v>0.43890677615939999</v>
      </c>
      <c r="I2270" s="118">
        <f t="shared" si="842"/>
        <v>4.8760935503277203</v>
      </c>
      <c r="J2270" s="326">
        <f t="shared" si="843"/>
        <v>0</v>
      </c>
      <c r="K2270" s="118">
        <v>3.2364432999999999</v>
      </c>
      <c r="L2270" s="118">
        <v>4.3387435999999999</v>
      </c>
      <c r="M2270" s="118">
        <v>0.53734985000000002</v>
      </c>
      <c r="N2270" s="118">
        <v>0.43890573999999999</v>
      </c>
      <c r="O2270" s="118">
        <v>0</v>
      </c>
      <c r="P2270" s="118">
        <v>0</v>
      </c>
      <c r="Q2270" s="330">
        <v>1.0361594E-6</v>
      </c>
      <c r="R2270" s="330">
        <v>1.0032772E-7</v>
      </c>
      <c r="S2270" s="118">
        <v>0</v>
      </c>
      <c r="T2270" s="118">
        <v>0</v>
      </c>
      <c r="U2270" s="118">
        <v>0</v>
      </c>
      <c r="V2270" s="118">
        <v>0</v>
      </c>
      <c r="W2270" s="118">
        <v>0</v>
      </c>
      <c r="X2270" s="118">
        <v>0</v>
      </c>
      <c r="Y2270" s="41"/>
      <c r="Z2270" s="327">
        <f t="shared" si="844"/>
        <v>24.334160150375936</v>
      </c>
      <c r="AA2270" s="41"/>
      <c r="AB2270" s="111">
        <v>0</v>
      </c>
      <c r="AC2270" s="111">
        <v>0</v>
      </c>
      <c r="AD2270" s="111">
        <v>0</v>
      </c>
      <c r="AE2270" s="111">
        <v>0</v>
      </c>
      <c r="AF2270" s="111">
        <v>0</v>
      </c>
      <c r="AG2270" s="111">
        <v>0</v>
      </c>
      <c r="AH2270" s="111">
        <v>0</v>
      </c>
      <c r="AI2270" s="41"/>
      <c r="AJ2270" s="114">
        <v>1.822074</v>
      </c>
      <c r="AK2270" s="114">
        <v>1.77485</v>
      </c>
      <c r="AL2270" s="114">
        <v>4.7223996999999997E-2</v>
      </c>
      <c r="AM2270" s="114">
        <v>0</v>
      </c>
      <c r="AN2270" s="113">
        <f t="shared" si="845"/>
        <v>1.06405875128E-4</v>
      </c>
      <c r="AO2270" s="112">
        <f t="shared" si="846"/>
        <v>1.7464496116320001E-7</v>
      </c>
      <c r="AP2270" s="112">
        <f t="shared" si="847"/>
        <v>0</v>
      </c>
      <c r="AQ2270" s="328">
        <v>2.2582099999999998E-5</v>
      </c>
      <c r="AR2270" s="328">
        <v>6.8135648000000002E-8</v>
      </c>
      <c r="AS2270" s="328">
        <v>1.8615631999999998E-12</v>
      </c>
      <c r="AT2270" s="329">
        <v>0</v>
      </c>
      <c r="AU2270" s="329">
        <v>0</v>
      </c>
      <c r="AV2270" s="328">
        <v>6.5262127999999993E-8</v>
      </c>
      <c r="AW2270" s="328">
        <v>8.3758513000000003E-5</v>
      </c>
      <c r="AX2270" s="328">
        <v>9.2514446000000007E-9</v>
      </c>
      <c r="AY2270" s="328">
        <v>9.7256007000000006E-8</v>
      </c>
      <c r="AZ2270" s="329">
        <v>0</v>
      </c>
      <c r="BA2270" s="329">
        <v>0</v>
      </c>
      <c r="BB2270" s="329">
        <v>0</v>
      </c>
      <c r="BC2270" s="329">
        <v>0</v>
      </c>
      <c r="BD2270" s="329">
        <v>0</v>
      </c>
      <c r="BE2270" s="329">
        <v>0</v>
      </c>
      <c r="BF2270" s="329">
        <v>0</v>
      </c>
      <c r="BG2270" s="329">
        <v>0</v>
      </c>
      <c r="BH2270" s="329">
        <v>0</v>
      </c>
      <c r="BI2270" s="329">
        <v>0</v>
      </c>
      <c r="BJ2270" s="329">
        <v>0</v>
      </c>
      <c r="BK2270" s="329">
        <v>0</v>
      </c>
      <c r="BL2270" s="329">
        <v>0</v>
      </c>
      <c r="BM2270" s="41"/>
      <c r="BN2270" s="111">
        <v>2.1403677E-3</v>
      </c>
      <c r="BO2270" s="111">
        <v>6.9199837999999998E-4</v>
      </c>
      <c r="BP2270" s="111">
        <v>6.7850094999999996E-4</v>
      </c>
      <c r="BQ2270" s="122">
        <v>1.1752066E-11</v>
      </c>
      <c r="BR2270" s="111">
        <v>5.3851710999999996E-4</v>
      </c>
      <c r="BS2270" s="122">
        <v>4.2249487E-5</v>
      </c>
      <c r="BT2270" s="111">
        <v>0</v>
      </c>
      <c r="BU2270" s="122">
        <v>6.4125630000000004E-5</v>
      </c>
      <c r="BV2270" s="111">
        <v>0</v>
      </c>
      <c r="BW2270" s="122">
        <v>6.8563267999999998E-10</v>
      </c>
      <c r="BX2270" s="111">
        <v>0</v>
      </c>
      <c r="BY2270" s="111">
        <v>0</v>
      </c>
      <c r="BZ2270" s="111">
        <v>0</v>
      </c>
      <c r="CA2270" s="111">
        <v>1.2497541E-4</v>
      </c>
      <c r="CB2270" s="111">
        <v>0</v>
      </c>
      <c r="CC2270" s="111">
        <v>0</v>
      </c>
      <c r="CD2270" s="111">
        <v>0</v>
      </c>
      <c r="CG2270" s="76" t="s">
        <v>6885</v>
      </c>
    </row>
    <row r="2271" spans="1:85" ht="14.5" customHeight="1">
      <c r="A2271" s="41" t="s">
        <v>6926</v>
      </c>
      <c r="B2271" s="119" t="s">
        <v>6888</v>
      </c>
      <c r="C2271" s="120" t="str">
        <f t="shared" si="838"/>
        <v>M.020.25.103</v>
      </c>
      <c r="D2271" s="135" t="s">
        <v>6897</v>
      </c>
      <c r="E2271" s="119" t="s">
        <v>6570</v>
      </c>
      <c r="F2271" s="118" t="str">
        <f t="shared" si="839"/>
        <v>Chicken breast</v>
      </c>
      <c r="G2271" s="118">
        <f t="shared" si="840"/>
        <v>1.9470826879068253</v>
      </c>
      <c r="H2271" s="118">
        <f t="shared" si="841"/>
        <v>3.9320090289050001E-2</v>
      </c>
      <c r="I2271" s="118">
        <f t="shared" si="842"/>
        <v>0.78478599761777501</v>
      </c>
      <c r="J2271" s="326">
        <f t="shared" si="843"/>
        <v>0</v>
      </c>
      <c r="K2271" s="118">
        <v>1.1229766000000001</v>
      </c>
      <c r="L2271" s="118">
        <v>0.72658425999999998</v>
      </c>
      <c r="M2271" s="118">
        <v>5.8201661000000002E-2</v>
      </c>
      <c r="N2271" s="118">
        <v>3.9319299000000002E-2</v>
      </c>
      <c r="O2271" s="118">
        <v>0</v>
      </c>
      <c r="P2271" s="118">
        <v>0</v>
      </c>
      <c r="Q2271" s="330">
        <v>7.9128905000000003E-7</v>
      </c>
      <c r="R2271" s="330">
        <v>7.6617774999999996E-8</v>
      </c>
      <c r="S2271" s="118">
        <v>0</v>
      </c>
      <c r="T2271" s="118">
        <v>0</v>
      </c>
      <c r="U2271" s="118">
        <v>0</v>
      </c>
      <c r="V2271" s="118">
        <v>0</v>
      </c>
      <c r="W2271" s="118">
        <v>0</v>
      </c>
      <c r="X2271" s="118">
        <v>0</v>
      </c>
      <c r="Y2271" s="41"/>
      <c r="Z2271" s="327">
        <f t="shared" si="844"/>
        <v>8.4434330827067665</v>
      </c>
      <c r="AA2271" s="41"/>
      <c r="AB2271" s="111">
        <v>0</v>
      </c>
      <c r="AC2271" s="111">
        <v>0</v>
      </c>
      <c r="AD2271" s="111">
        <v>0</v>
      </c>
      <c r="AE2271" s="111">
        <v>0</v>
      </c>
      <c r="AF2271" s="111">
        <v>0</v>
      </c>
      <c r="AG2271" s="111">
        <v>0</v>
      </c>
      <c r="AH2271" s="111">
        <v>0</v>
      </c>
      <c r="AI2271" s="41"/>
      <c r="AJ2271" s="114">
        <v>0.36921556999999999</v>
      </c>
      <c r="AK2271" s="114">
        <v>0.35830985999999998</v>
      </c>
      <c r="AL2271" s="114">
        <v>1.0905717000000001E-2</v>
      </c>
      <c r="AM2271" s="114">
        <v>0</v>
      </c>
      <c r="AN2271" s="113">
        <f t="shared" si="845"/>
        <v>2.1481406296999998E-5</v>
      </c>
      <c r="AO2271" s="112">
        <f t="shared" si="846"/>
        <v>4.0331793062620005E-8</v>
      </c>
      <c r="AP2271" s="112">
        <f t="shared" si="847"/>
        <v>0</v>
      </c>
      <c r="AQ2271" s="328">
        <v>7.8355057999999996E-6</v>
      </c>
      <c r="AR2271" s="328">
        <v>2.3641612E-8</v>
      </c>
      <c r="AS2271" s="328">
        <v>6.4592262E-13</v>
      </c>
      <c r="AT2271" s="329">
        <v>0</v>
      </c>
      <c r="AU2271" s="329">
        <v>0</v>
      </c>
      <c r="AV2271" s="328">
        <v>5.8464970000000003E-9</v>
      </c>
      <c r="AW2271" s="328">
        <v>1.3640053999999999E-5</v>
      </c>
      <c r="AX2271" s="328">
        <v>8.2878913999999998E-10</v>
      </c>
      <c r="AY2271" s="328">
        <v>1.5860746000000001E-8</v>
      </c>
      <c r="AZ2271" s="329">
        <v>0</v>
      </c>
      <c r="BA2271" s="329">
        <v>0</v>
      </c>
      <c r="BB2271" s="329">
        <v>0</v>
      </c>
      <c r="BC2271" s="329">
        <v>0</v>
      </c>
      <c r="BD2271" s="329">
        <v>0</v>
      </c>
      <c r="BE2271" s="329">
        <v>0</v>
      </c>
      <c r="BF2271" s="329">
        <v>0</v>
      </c>
      <c r="BG2271" s="329">
        <v>0</v>
      </c>
      <c r="BH2271" s="329">
        <v>0</v>
      </c>
      <c r="BI2271" s="329">
        <v>0</v>
      </c>
      <c r="BJ2271" s="329">
        <v>0</v>
      </c>
      <c r="BK2271" s="329">
        <v>0</v>
      </c>
      <c r="BL2271" s="329">
        <v>0</v>
      </c>
      <c r="BM2271" s="41"/>
      <c r="BN2271" s="111">
        <v>4.5946139E-4</v>
      </c>
      <c r="BO2271" s="111">
        <v>1.112736E-4</v>
      </c>
      <c r="BP2271" s="111">
        <v>2.3542531E-4</v>
      </c>
      <c r="BQ2271" s="122">
        <v>8.9747599000000004E-12</v>
      </c>
      <c r="BR2271" s="122">
        <v>8.8837454000000005E-5</v>
      </c>
      <c r="BS2271" s="122">
        <v>3.7849133999999999E-6</v>
      </c>
      <c r="BT2271" s="111">
        <v>0</v>
      </c>
      <c r="BU2271" s="122">
        <v>5.7446838999999999E-6</v>
      </c>
      <c r="BV2271" s="111">
        <v>0</v>
      </c>
      <c r="BW2271" s="122">
        <v>5.2360056999999999E-10</v>
      </c>
      <c r="BX2271" s="111">
        <v>0</v>
      </c>
      <c r="BY2271" s="111">
        <v>0</v>
      </c>
      <c r="BZ2271" s="111">
        <v>0</v>
      </c>
      <c r="CA2271" s="122">
        <v>1.4394889E-5</v>
      </c>
      <c r="CB2271" s="111">
        <v>0</v>
      </c>
      <c r="CC2271" s="111">
        <v>0</v>
      </c>
      <c r="CD2271" s="111">
        <v>0</v>
      </c>
      <c r="CG2271" s="76" t="s">
        <v>6885</v>
      </c>
    </row>
    <row r="2272" spans="1:85" ht="14.5" customHeight="1">
      <c r="A2272" s="41" t="s">
        <v>6923</v>
      </c>
      <c r="B2272" s="119" t="s">
        <v>6888</v>
      </c>
      <c r="C2272" s="120" t="str">
        <f t="shared" si="838"/>
        <v>M.020.25.104</v>
      </c>
      <c r="D2272" s="135" t="s">
        <v>6897</v>
      </c>
      <c r="E2272" s="119" t="s">
        <v>6570</v>
      </c>
      <c r="F2272" s="118" t="str">
        <f t="shared" si="839"/>
        <v>Filet Americain</v>
      </c>
      <c r="G2272" s="118">
        <f t="shared" si="840"/>
        <v>5.3179492791293974</v>
      </c>
      <c r="H2272" s="118">
        <f t="shared" si="841"/>
        <v>0.27268969858320996</v>
      </c>
      <c r="I2272" s="118">
        <f t="shared" si="842"/>
        <v>2.9598644805461873</v>
      </c>
      <c r="J2272" s="326">
        <f t="shared" si="843"/>
        <v>0</v>
      </c>
      <c r="K2272" s="118">
        <v>2.0853950999999999</v>
      </c>
      <c r="L2272" s="118">
        <v>2.6247907000000001</v>
      </c>
      <c r="M2272" s="118">
        <v>0.33507371000000002</v>
      </c>
      <c r="N2272" s="118">
        <v>0.27268896999999997</v>
      </c>
      <c r="O2272" s="118">
        <v>0</v>
      </c>
      <c r="P2272" s="118">
        <v>0</v>
      </c>
      <c r="Q2272" s="330">
        <v>7.2858320999999997E-7</v>
      </c>
      <c r="R2272" s="330">
        <v>7.0546187000000005E-8</v>
      </c>
      <c r="S2272" s="118">
        <v>0</v>
      </c>
      <c r="T2272" s="118">
        <v>0</v>
      </c>
      <c r="U2272" s="118">
        <v>0</v>
      </c>
      <c r="V2272" s="118">
        <v>0</v>
      </c>
      <c r="W2272" s="118">
        <v>0</v>
      </c>
      <c r="X2272" s="118">
        <v>0</v>
      </c>
      <c r="Y2272" s="41"/>
      <c r="Z2272" s="327">
        <f t="shared" si="844"/>
        <v>15.679662406015037</v>
      </c>
      <c r="AA2272" s="41"/>
      <c r="AB2272" s="111">
        <v>0</v>
      </c>
      <c r="AC2272" s="111">
        <v>0</v>
      </c>
      <c r="AD2272" s="111">
        <v>0</v>
      </c>
      <c r="AE2272" s="111">
        <v>0</v>
      </c>
      <c r="AF2272" s="111">
        <v>0</v>
      </c>
      <c r="AG2272" s="111">
        <v>0</v>
      </c>
      <c r="AH2272" s="111">
        <v>0</v>
      </c>
      <c r="AI2272" s="41"/>
      <c r="AJ2272" s="114">
        <v>1.1192861000000001</v>
      </c>
      <c r="AK2272" s="114">
        <v>1.0899266000000001</v>
      </c>
      <c r="AL2272" s="114">
        <v>2.9359488999999999E-2</v>
      </c>
      <c r="AM2272" s="114">
        <v>0</v>
      </c>
      <c r="AN2272" s="113">
        <f t="shared" si="845"/>
        <v>6.5343321889000007E-5</v>
      </c>
      <c r="AO2272" s="112">
        <f t="shared" si="846"/>
        <v>1.085779901942E-7</v>
      </c>
      <c r="AP2272" s="112">
        <f t="shared" si="847"/>
        <v>0</v>
      </c>
      <c r="AQ2272" s="328">
        <v>1.4550727E-5</v>
      </c>
      <c r="AR2272" s="328">
        <v>4.3903053999999997E-8</v>
      </c>
      <c r="AS2272" s="328">
        <v>1.1994942E-12</v>
      </c>
      <c r="AT2272" s="329">
        <v>0</v>
      </c>
      <c r="AU2272" s="329">
        <v>0</v>
      </c>
      <c r="AV2272" s="328">
        <v>4.0546889E-8</v>
      </c>
      <c r="AW2272" s="328">
        <v>5.0752048000000003E-5</v>
      </c>
      <c r="AX2272" s="328">
        <v>5.7478556999999999E-9</v>
      </c>
      <c r="AY2272" s="328">
        <v>5.8925880999999999E-8</v>
      </c>
      <c r="AZ2272" s="329">
        <v>0</v>
      </c>
      <c r="BA2272" s="329">
        <v>0</v>
      </c>
      <c r="BB2272" s="329">
        <v>0</v>
      </c>
      <c r="BC2272" s="329">
        <v>0</v>
      </c>
      <c r="BD2272" s="329">
        <v>0</v>
      </c>
      <c r="BE2272" s="329">
        <v>0</v>
      </c>
      <c r="BF2272" s="329">
        <v>0</v>
      </c>
      <c r="BG2272" s="329">
        <v>0</v>
      </c>
      <c r="BH2272" s="329">
        <v>0</v>
      </c>
      <c r="BI2272" s="329">
        <v>0</v>
      </c>
      <c r="BJ2272" s="329">
        <v>0</v>
      </c>
      <c r="BK2272" s="329">
        <v>0</v>
      </c>
      <c r="BL2272" s="329">
        <v>0</v>
      </c>
      <c r="BM2272" s="41"/>
      <c r="BN2272" s="111">
        <v>1.3259251E-3</v>
      </c>
      <c r="BO2272" s="111">
        <v>4.1960197E-4</v>
      </c>
      <c r="BP2272" s="111">
        <v>4.3719058999999998E-4</v>
      </c>
      <c r="BQ2272" s="122">
        <v>8.2635535000000003E-12</v>
      </c>
      <c r="BR2272" s="111">
        <v>3.2606627999999998E-4</v>
      </c>
      <c r="BS2272" s="122">
        <v>2.6249300999999999E-5</v>
      </c>
      <c r="BT2272" s="111">
        <v>0</v>
      </c>
      <c r="BU2272" s="122">
        <v>3.9840789999999999E-5</v>
      </c>
      <c r="BV2272" s="111">
        <v>0</v>
      </c>
      <c r="BW2272" s="122">
        <v>4.8210775000000001E-10</v>
      </c>
      <c r="BX2272" s="111">
        <v>0</v>
      </c>
      <c r="BY2272" s="111">
        <v>0</v>
      </c>
      <c r="BZ2272" s="111">
        <v>0</v>
      </c>
      <c r="CA2272" s="122">
        <v>7.6975660000000006E-5</v>
      </c>
      <c r="CB2272" s="111">
        <v>0</v>
      </c>
      <c r="CC2272" s="111">
        <v>0</v>
      </c>
      <c r="CD2272" s="111">
        <v>0</v>
      </c>
      <c r="CG2272" s="76" t="s">
        <v>6885</v>
      </c>
    </row>
    <row r="2273" spans="1:85" ht="14.5" customHeight="1">
      <c r="A2273" s="41" t="s">
        <v>6920</v>
      </c>
      <c r="B2273" s="119" t="s">
        <v>6888</v>
      </c>
      <c r="C2273" s="120" t="str">
        <f t="shared" si="838"/>
        <v>M.020.25.105</v>
      </c>
      <c r="D2273" s="135" t="s">
        <v>6897</v>
      </c>
      <c r="E2273" s="119" t="s">
        <v>6570</v>
      </c>
      <c r="F2273" s="118" t="str">
        <f t="shared" si="839"/>
        <v>Gammon</v>
      </c>
      <c r="G2273" s="118">
        <f t="shared" si="840"/>
        <v>2.4210387040846744</v>
      </c>
      <c r="H2273" s="118">
        <f t="shared" si="841"/>
        <v>7.5337789618880005E-2</v>
      </c>
      <c r="I2273" s="118">
        <f t="shared" si="842"/>
        <v>1.0860261144657941</v>
      </c>
      <c r="J2273" s="326">
        <f t="shared" si="843"/>
        <v>0</v>
      </c>
      <c r="K2273" s="118">
        <v>1.2596748</v>
      </c>
      <c r="L2273" s="118">
        <v>0.98229763000000003</v>
      </c>
      <c r="M2273" s="118">
        <v>0.10372839</v>
      </c>
      <c r="N2273" s="118">
        <v>7.5336814000000002E-2</v>
      </c>
      <c r="O2273" s="118">
        <v>0</v>
      </c>
      <c r="P2273" s="118">
        <v>0</v>
      </c>
      <c r="Q2273" s="330">
        <v>9.756188799999999E-7</v>
      </c>
      <c r="R2273" s="330">
        <v>9.4465794000000001E-8</v>
      </c>
      <c r="S2273" s="118">
        <v>0</v>
      </c>
      <c r="T2273" s="118">
        <v>0</v>
      </c>
      <c r="U2273" s="118">
        <v>0</v>
      </c>
      <c r="V2273" s="118">
        <v>0</v>
      </c>
      <c r="W2273" s="118">
        <v>0</v>
      </c>
      <c r="X2273" s="118">
        <v>0</v>
      </c>
      <c r="Y2273" s="41"/>
      <c r="Z2273" s="327">
        <f t="shared" si="844"/>
        <v>9.4712390977443608</v>
      </c>
      <c r="AA2273" s="41"/>
      <c r="AB2273" s="111">
        <v>0</v>
      </c>
      <c r="AC2273" s="111">
        <v>0</v>
      </c>
      <c r="AD2273" s="111">
        <v>0</v>
      </c>
      <c r="AE2273" s="111">
        <v>0</v>
      </c>
      <c r="AF2273" s="111">
        <v>0</v>
      </c>
      <c r="AG2273" s="111">
        <v>0</v>
      </c>
      <c r="AH2273" s="111">
        <v>0</v>
      </c>
      <c r="AI2273" s="41"/>
      <c r="AJ2273" s="114">
        <v>0.47203693000000002</v>
      </c>
      <c r="AK2273" s="114">
        <v>0.45856359000000002</v>
      </c>
      <c r="AL2273" s="114">
        <v>1.3473344E-2</v>
      </c>
      <c r="AM2273" s="114">
        <v>0</v>
      </c>
      <c r="AN2273" s="113">
        <f t="shared" si="845"/>
        <v>2.7491822142999999E-5</v>
      </c>
      <c r="AO2273" s="112">
        <f t="shared" si="846"/>
        <v>4.9827457449809994E-8</v>
      </c>
      <c r="AP2273" s="112">
        <f t="shared" si="847"/>
        <v>0</v>
      </c>
      <c r="AQ2273" s="328">
        <v>8.7893100999999996E-6</v>
      </c>
      <c r="AR2273" s="328">
        <v>2.6519469999999998E-8</v>
      </c>
      <c r="AS2273" s="328">
        <v>7.2454981000000005E-13</v>
      </c>
      <c r="AT2273" s="329">
        <v>0</v>
      </c>
      <c r="AU2273" s="329">
        <v>0</v>
      </c>
      <c r="AV2273" s="328">
        <v>1.1202043E-8</v>
      </c>
      <c r="AW2273" s="328">
        <v>1.8691309999999999E-5</v>
      </c>
      <c r="AX2273" s="328">
        <v>1.5879818999999999E-9</v>
      </c>
      <c r="AY2273" s="328">
        <v>2.1719281000000001E-8</v>
      </c>
      <c r="AZ2273" s="329">
        <v>0</v>
      </c>
      <c r="BA2273" s="329">
        <v>0</v>
      </c>
      <c r="BB2273" s="329">
        <v>0</v>
      </c>
      <c r="BC2273" s="329">
        <v>0</v>
      </c>
      <c r="BD2273" s="329">
        <v>0</v>
      </c>
      <c r="BE2273" s="329">
        <v>0</v>
      </c>
      <c r="BF2273" s="329">
        <v>0</v>
      </c>
      <c r="BG2273" s="329">
        <v>0</v>
      </c>
      <c r="BH2273" s="329">
        <v>0</v>
      </c>
      <c r="BI2273" s="329">
        <v>0</v>
      </c>
      <c r="BJ2273" s="329">
        <v>0</v>
      </c>
      <c r="BK2273" s="329">
        <v>0</v>
      </c>
      <c r="BL2273" s="329">
        <v>0</v>
      </c>
      <c r="BM2273" s="41"/>
      <c r="BN2273" s="111">
        <v>5.8044642999999999E-4</v>
      </c>
      <c r="BO2273" s="111">
        <v>1.534273E-4</v>
      </c>
      <c r="BP2273" s="111">
        <v>2.6408327999999999E-4</v>
      </c>
      <c r="BQ2273" s="122">
        <v>1.1065419000000001E-11</v>
      </c>
      <c r="BR2273" s="111">
        <v>1.2097548000000001E-4</v>
      </c>
      <c r="BS2273" s="122">
        <v>7.2519938999999997E-6</v>
      </c>
      <c r="BT2273" s="111">
        <v>0</v>
      </c>
      <c r="BU2273" s="122">
        <v>1.1006966E-5</v>
      </c>
      <c r="BV2273" s="111">
        <v>0</v>
      </c>
      <c r="BW2273" s="122">
        <v>6.4557268999999996E-10</v>
      </c>
      <c r="BX2273" s="111">
        <v>0</v>
      </c>
      <c r="BY2273" s="111">
        <v>0</v>
      </c>
      <c r="BZ2273" s="111">
        <v>0</v>
      </c>
      <c r="CA2273" s="122">
        <v>2.3700748E-5</v>
      </c>
      <c r="CB2273" s="111">
        <v>0</v>
      </c>
      <c r="CC2273" s="111">
        <v>0</v>
      </c>
      <c r="CD2273" s="111">
        <v>0</v>
      </c>
      <c r="CG2273" s="76" t="s">
        <v>6885</v>
      </c>
    </row>
    <row r="2274" spans="1:85" ht="14.5" customHeight="1">
      <c r="A2274" s="41" t="s">
        <v>6917</v>
      </c>
      <c r="B2274" s="119" t="s">
        <v>6888</v>
      </c>
      <c r="C2274" s="120" t="str">
        <f t="shared" si="838"/>
        <v>M.020.25.106</v>
      </c>
      <c r="D2274" s="135" t="s">
        <v>6897</v>
      </c>
      <c r="E2274" s="119" t="s">
        <v>6570</v>
      </c>
      <c r="F2274" s="118" t="str">
        <f t="shared" si="839"/>
        <v>Shoulder ham</v>
      </c>
      <c r="G2274" s="118">
        <f t="shared" si="840"/>
        <v>2.4224050611950019</v>
      </c>
      <c r="H2274" s="118">
        <f t="shared" si="841"/>
        <v>7.5417166631189997E-2</v>
      </c>
      <c r="I2274" s="118">
        <f t="shared" si="842"/>
        <v>1.0865565945638118</v>
      </c>
      <c r="J2274" s="326">
        <f t="shared" si="843"/>
        <v>0</v>
      </c>
      <c r="K2274" s="118">
        <v>1.2604313</v>
      </c>
      <c r="L2274" s="118">
        <v>0.98271903999999999</v>
      </c>
      <c r="M2274" s="118">
        <v>0.10383746000000001</v>
      </c>
      <c r="N2274" s="118">
        <v>7.5416189999999994E-2</v>
      </c>
      <c r="O2274" s="118">
        <v>0</v>
      </c>
      <c r="P2274" s="118">
        <v>0</v>
      </c>
      <c r="Q2274" s="330">
        <v>9.7663118999999995E-7</v>
      </c>
      <c r="R2274" s="330">
        <v>9.4563812000000005E-8</v>
      </c>
      <c r="S2274" s="118">
        <v>0</v>
      </c>
      <c r="T2274" s="118">
        <v>0</v>
      </c>
      <c r="U2274" s="118">
        <v>0</v>
      </c>
      <c r="V2274" s="118">
        <v>0</v>
      </c>
      <c r="W2274" s="118">
        <v>0</v>
      </c>
      <c r="X2274" s="118">
        <v>0</v>
      </c>
      <c r="Y2274" s="41"/>
      <c r="Z2274" s="327">
        <f t="shared" si="844"/>
        <v>9.4769270676691733</v>
      </c>
      <c r="AA2274" s="41"/>
      <c r="AB2274" s="111">
        <v>0</v>
      </c>
      <c r="AC2274" s="111">
        <v>0</v>
      </c>
      <c r="AD2274" s="111">
        <v>0</v>
      </c>
      <c r="AE2274" s="111">
        <v>0</v>
      </c>
      <c r="AF2274" s="111">
        <v>0</v>
      </c>
      <c r="AG2274" s="111">
        <v>0</v>
      </c>
      <c r="AH2274" s="111">
        <v>0</v>
      </c>
      <c r="AI2274" s="41"/>
      <c r="AJ2274" s="114">
        <v>0.47227522999999999</v>
      </c>
      <c r="AK2274" s="114">
        <v>0.45879445000000002</v>
      </c>
      <c r="AL2274" s="114">
        <v>1.3480781000000001E-2</v>
      </c>
      <c r="AM2274" s="114">
        <v>0</v>
      </c>
      <c r="AN2274" s="113">
        <f t="shared" si="845"/>
        <v>2.7505662045E-5</v>
      </c>
      <c r="AO2274" s="112">
        <f t="shared" si="846"/>
        <v>4.9854960984909998E-8</v>
      </c>
      <c r="AP2274" s="112">
        <f t="shared" si="847"/>
        <v>0</v>
      </c>
      <c r="AQ2274" s="328">
        <v>8.7945881999999992E-6</v>
      </c>
      <c r="AR2274" s="328">
        <v>2.6535396E-8</v>
      </c>
      <c r="AS2274" s="328">
        <v>7.2498490999999999E-13</v>
      </c>
      <c r="AT2274" s="329">
        <v>0</v>
      </c>
      <c r="AU2274" s="329">
        <v>0</v>
      </c>
      <c r="AV2274" s="328">
        <v>1.1213845000000001E-8</v>
      </c>
      <c r="AW2274" s="328">
        <v>1.8699860000000001E-5</v>
      </c>
      <c r="AX2274" s="328">
        <v>1.5896549999999999E-9</v>
      </c>
      <c r="AY2274" s="328">
        <v>2.1729185000000002E-8</v>
      </c>
      <c r="AZ2274" s="329">
        <v>0</v>
      </c>
      <c r="BA2274" s="329">
        <v>0</v>
      </c>
      <c r="BB2274" s="329">
        <v>0</v>
      </c>
      <c r="BC2274" s="329">
        <v>0</v>
      </c>
      <c r="BD2274" s="329">
        <v>0</v>
      </c>
      <c r="BE2274" s="329">
        <v>0</v>
      </c>
      <c r="BF2274" s="329">
        <v>0</v>
      </c>
      <c r="BG2274" s="329">
        <v>0</v>
      </c>
      <c r="BH2274" s="329">
        <v>0</v>
      </c>
      <c r="BI2274" s="329">
        <v>0</v>
      </c>
      <c r="BJ2274" s="329">
        <v>0</v>
      </c>
      <c r="BK2274" s="329">
        <v>0</v>
      </c>
      <c r="BL2274" s="329">
        <v>0</v>
      </c>
      <c r="BM2274" s="41"/>
      <c r="BN2274" s="111">
        <v>5.8076934000000002E-4</v>
      </c>
      <c r="BO2274" s="111">
        <v>1.5349946999999999E-4</v>
      </c>
      <c r="BP2274" s="111">
        <v>2.6424187000000001E-4</v>
      </c>
      <c r="BQ2274" s="122">
        <v>1.1076901E-11</v>
      </c>
      <c r="BR2274" s="111">
        <v>1.2102923E-4</v>
      </c>
      <c r="BS2274" s="122">
        <v>7.2596347E-6</v>
      </c>
      <c r="BT2274" s="111">
        <v>0</v>
      </c>
      <c r="BU2274" s="122">
        <v>1.1018563E-5</v>
      </c>
      <c r="BV2274" s="111">
        <v>0</v>
      </c>
      <c r="BW2274" s="122">
        <v>6.4624253999999998E-10</v>
      </c>
      <c r="BX2274" s="111">
        <v>0</v>
      </c>
      <c r="BY2274" s="111">
        <v>0</v>
      </c>
      <c r="BZ2274" s="111">
        <v>0</v>
      </c>
      <c r="CA2274" s="122">
        <v>2.3719911E-5</v>
      </c>
      <c r="CB2274" s="111">
        <v>0</v>
      </c>
      <c r="CC2274" s="111">
        <v>0</v>
      </c>
      <c r="CD2274" s="111">
        <v>0</v>
      </c>
      <c r="CG2274" s="76" t="s">
        <v>6885</v>
      </c>
    </row>
    <row r="2275" spans="1:85" ht="14.5" customHeight="1">
      <c r="A2275" s="41" t="s">
        <v>6914</v>
      </c>
      <c r="B2275" s="119" t="s">
        <v>6888</v>
      </c>
      <c r="C2275" s="120" t="str">
        <f t="shared" si="838"/>
        <v>M.020.25.107</v>
      </c>
      <c r="D2275" s="135" t="s">
        <v>6897</v>
      </c>
      <c r="E2275" s="119" t="s">
        <v>6570</v>
      </c>
      <c r="F2275" s="118" t="str">
        <f t="shared" si="839"/>
        <v>Spread liver sausage</v>
      </c>
      <c r="G2275" s="118">
        <f t="shared" si="840"/>
        <v>1.178898405762896</v>
      </c>
      <c r="H2275" s="118">
        <f t="shared" si="841"/>
        <v>3.3807719085820004E-2</v>
      </c>
      <c r="I2275" s="118">
        <f t="shared" si="842"/>
        <v>0.49699877667707598</v>
      </c>
      <c r="J2275" s="326">
        <f t="shared" si="843"/>
        <v>0</v>
      </c>
      <c r="K2275" s="118">
        <v>0.64809190999999999</v>
      </c>
      <c r="L2275" s="118">
        <v>0.45025947999999999</v>
      </c>
      <c r="M2275" s="118">
        <v>4.6739253000000001E-2</v>
      </c>
      <c r="N2275" s="118">
        <v>3.3807268000000001E-2</v>
      </c>
      <c r="O2275" s="118">
        <v>0</v>
      </c>
      <c r="P2275" s="118">
        <v>0</v>
      </c>
      <c r="Q2275" s="330">
        <v>4.5108581999999998E-7</v>
      </c>
      <c r="R2275" s="330">
        <v>4.3677075999999999E-8</v>
      </c>
      <c r="S2275" s="118">
        <v>0</v>
      </c>
      <c r="T2275" s="118">
        <v>0</v>
      </c>
      <c r="U2275" s="118">
        <v>0</v>
      </c>
      <c r="V2275" s="118">
        <v>0</v>
      </c>
      <c r="W2275" s="118">
        <v>0</v>
      </c>
      <c r="X2275" s="118">
        <v>0</v>
      </c>
      <c r="Y2275" s="41"/>
      <c r="Z2275" s="327">
        <f t="shared" si="844"/>
        <v>4.8728715037593986</v>
      </c>
      <c r="AA2275" s="41"/>
      <c r="AB2275" s="111">
        <v>0</v>
      </c>
      <c r="AC2275" s="111">
        <v>0</v>
      </c>
      <c r="AD2275" s="111">
        <v>0</v>
      </c>
      <c r="AE2275" s="111">
        <v>0</v>
      </c>
      <c r="AF2275" s="111">
        <v>0</v>
      </c>
      <c r="AG2275" s="111">
        <v>0</v>
      </c>
      <c r="AH2275" s="111">
        <v>0</v>
      </c>
      <c r="AI2275" s="41"/>
      <c r="AJ2275" s="114">
        <v>0.22485379999999999</v>
      </c>
      <c r="AK2275" s="114">
        <v>0.21828212999999999</v>
      </c>
      <c r="AL2275" s="114">
        <v>6.5716732000000002E-3</v>
      </c>
      <c r="AM2275" s="114">
        <v>0</v>
      </c>
      <c r="AN2275" s="113">
        <f t="shared" si="845"/>
        <v>1.3086458397600001E-5</v>
      </c>
      <c r="AO2275" s="112">
        <f t="shared" si="846"/>
        <v>2.4303525144669999E-8</v>
      </c>
      <c r="AP2275" s="112">
        <f t="shared" si="847"/>
        <v>0</v>
      </c>
      <c r="AQ2275" s="328">
        <v>4.5220247000000003E-6</v>
      </c>
      <c r="AR2275" s="328">
        <v>1.3644040000000001E-8</v>
      </c>
      <c r="AS2275" s="328">
        <v>3.7277467000000002E-13</v>
      </c>
      <c r="AT2275" s="329">
        <v>0</v>
      </c>
      <c r="AU2275" s="329">
        <v>0</v>
      </c>
      <c r="AV2275" s="328">
        <v>5.0268975999999997E-9</v>
      </c>
      <c r="AW2275" s="328">
        <v>8.5594068000000007E-6</v>
      </c>
      <c r="AX2275" s="328">
        <v>7.1260416999999996E-10</v>
      </c>
      <c r="AY2275" s="328">
        <v>9.9465082000000001E-9</v>
      </c>
      <c r="AZ2275" s="329">
        <v>0</v>
      </c>
      <c r="BA2275" s="329">
        <v>0</v>
      </c>
      <c r="BB2275" s="329">
        <v>0</v>
      </c>
      <c r="BC2275" s="329">
        <v>0</v>
      </c>
      <c r="BD2275" s="329">
        <v>0</v>
      </c>
      <c r="BE2275" s="329">
        <v>0</v>
      </c>
      <c r="BF2275" s="329">
        <v>0</v>
      </c>
      <c r="BG2275" s="329">
        <v>0</v>
      </c>
      <c r="BH2275" s="329">
        <v>0</v>
      </c>
      <c r="BI2275" s="329">
        <v>0</v>
      </c>
      <c r="BJ2275" s="329">
        <v>0</v>
      </c>
      <c r="BK2275" s="329">
        <v>0</v>
      </c>
      <c r="BL2275" s="329">
        <v>0</v>
      </c>
      <c r="BM2275" s="41"/>
      <c r="BN2275" s="111">
        <v>2.8044042999999998E-4</v>
      </c>
      <c r="BO2275" s="122">
        <v>7.0229225000000004E-5</v>
      </c>
      <c r="BP2275" s="111">
        <v>1.3586859000000001E-4</v>
      </c>
      <c r="BQ2275" s="122">
        <v>5.1161922999999999E-12</v>
      </c>
      <c r="BR2275" s="122">
        <v>5.5423456999999998E-5</v>
      </c>
      <c r="BS2275" s="122">
        <v>3.25432E-6</v>
      </c>
      <c r="BT2275" s="111">
        <v>0</v>
      </c>
      <c r="BU2275" s="122">
        <v>4.9393574000000001E-6</v>
      </c>
      <c r="BV2275" s="111">
        <v>0</v>
      </c>
      <c r="BW2275" s="122">
        <v>2.9848611000000001E-10</v>
      </c>
      <c r="BX2275" s="111">
        <v>0</v>
      </c>
      <c r="BY2275" s="111">
        <v>0</v>
      </c>
      <c r="BZ2275" s="111">
        <v>0</v>
      </c>
      <c r="CA2275" s="122">
        <v>1.0725184999999999E-5</v>
      </c>
      <c r="CB2275" s="111">
        <v>0</v>
      </c>
      <c r="CC2275" s="111">
        <v>0</v>
      </c>
      <c r="CD2275" s="111">
        <v>0</v>
      </c>
      <c r="CG2275" s="76" t="s">
        <v>6885</v>
      </c>
    </row>
    <row r="2276" spans="1:85" ht="14.5" customHeight="1">
      <c r="A2276" s="41" t="s">
        <v>6911</v>
      </c>
      <c r="B2276" s="119" t="s">
        <v>6888</v>
      </c>
      <c r="C2276" s="120" t="str">
        <f t="shared" si="838"/>
        <v>M.020.25.108</v>
      </c>
      <c r="D2276" s="135" t="s">
        <v>6897</v>
      </c>
      <c r="E2276" s="119" t="s">
        <v>6570</v>
      </c>
      <c r="F2276" s="118" t="str">
        <f t="shared" si="839"/>
        <v>Roast minced meat</v>
      </c>
      <c r="G2276" s="118">
        <f t="shared" si="840"/>
        <v>2.0120365936617528</v>
      </c>
      <c r="H2276" s="118">
        <f t="shared" si="841"/>
        <v>7.5793526776279999E-2</v>
      </c>
      <c r="I2276" s="118">
        <f t="shared" si="842"/>
        <v>0.98804867688547304</v>
      </c>
      <c r="J2276" s="326">
        <f t="shared" si="843"/>
        <v>0</v>
      </c>
      <c r="K2276" s="118">
        <v>0.94819439000000005</v>
      </c>
      <c r="L2276" s="118">
        <v>0.88788135000000001</v>
      </c>
      <c r="M2276" s="118">
        <v>0.10016725999999999</v>
      </c>
      <c r="N2276" s="118">
        <v>7.5792836000000002E-2</v>
      </c>
      <c r="O2276" s="118">
        <v>0</v>
      </c>
      <c r="P2276" s="118">
        <v>0</v>
      </c>
      <c r="Q2276" s="330">
        <v>6.9077627999999995E-7</v>
      </c>
      <c r="R2276" s="330">
        <v>6.6885473000000002E-8</v>
      </c>
      <c r="S2276" s="118">
        <v>0</v>
      </c>
      <c r="T2276" s="118">
        <v>0</v>
      </c>
      <c r="U2276" s="118">
        <v>0</v>
      </c>
      <c r="V2276" s="118">
        <v>0</v>
      </c>
      <c r="W2276" s="118">
        <v>0</v>
      </c>
      <c r="X2276" s="118">
        <v>0</v>
      </c>
      <c r="Y2276" s="41"/>
      <c r="Z2276" s="327">
        <f t="shared" si="844"/>
        <v>7.1292811278195485</v>
      </c>
      <c r="AA2276" s="41"/>
      <c r="AB2276" s="111">
        <v>0</v>
      </c>
      <c r="AC2276" s="111">
        <v>0</v>
      </c>
      <c r="AD2276" s="111">
        <v>0</v>
      </c>
      <c r="AE2276" s="111">
        <v>0</v>
      </c>
      <c r="AF2276" s="111">
        <v>0</v>
      </c>
      <c r="AG2276" s="111">
        <v>0</v>
      </c>
      <c r="AH2276" s="111">
        <v>0</v>
      </c>
      <c r="AI2276" s="41"/>
      <c r="AJ2276" s="114">
        <v>0.40496264999999998</v>
      </c>
      <c r="AK2276" s="114">
        <v>0.39379844000000003</v>
      </c>
      <c r="AL2276" s="114">
        <v>1.1164211E-2</v>
      </c>
      <c r="AM2276" s="114">
        <v>0</v>
      </c>
      <c r="AN2276" s="113">
        <f t="shared" si="845"/>
        <v>2.3609018750000003E-5</v>
      </c>
      <c r="AO2276" s="112">
        <f t="shared" si="846"/>
        <v>4.1287761490010001E-8</v>
      </c>
      <c r="AP2276" s="112">
        <f t="shared" si="847"/>
        <v>0</v>
      </c>
      <c r="AQ2276" s="328">
        <v>6.6159729000000002E-6</v>
      </c>
      <c r="AR2276" s="328">
        <v>1.9961987E-8</v>
      </c>
      <c r="AS2276" s="328">
        <v>5.4539001000000005E-13</v>
      </c>
      <c r="AT2276" s="329">
        <v>0</v>
      </c>
      <c r="AU2276" s="329">
        <v>0</v>
      </c>
      <c r="AV2276" s="328">
        <v>1.1269849999999999E-8</v>
      </c>
      <c r="AW2276" s="328">
        <v>1.6981776000000002E-5</v>
      </c>
      <c r="AX2276" s="328">
        <v>1.5975940999999999E-9</v>
      </c>
      <c r="AY2276" s="328">
        <v>1.9727634999999999E-8</v>
      </c>
      <c r="AZ2276" s="329">
        <v>0</v>
      </c>
      <c r="BA2276" s="329">
        <v>0</v>
      </c>
      <c r="BB2276" s="329">
        <v>0</v>
      </c>
      <c r="BC2276" s="329">
        <v>0</v>
      </c>
      <c r="BD2276" s="329">
        <v>0</v>
      </c>
      <c r="BE2276" s="329">
        <v>0</v>
      </c>
      <c r="BF2276" s="329">
        <v>0</v>
      </c>
      <c r="BG2276" s="329">
        <v>0</v>
      </c>
      <c r="BH2276" s="329">
        <v>0</v>
      </c>
      <c r="BI2276" s="329">
        <v>0</v>
      </c>
      <c r="BJ2276" s="329">
        <v>0</v>
      </c>
      <c r="BK2276" s="329">
        <v>0</v>
      </c>
      <c r="BL2276" s="329">
        <v>0</v>
      </c>
      <c r="BM2276" s="41"/>
      <c r="BN2276" s="111">
        <v>4.8941632999999999E-4</v>
      </c>
      <c r="BO2276" s="111">
        <v>1.3971862000000001E-4</v>
      </c>
      <c r="BP2276" s="111">
        <v>1.9878326999999999E-4</v>
      </c>
      <c r="BQ2276" s="122">
        <v>7.8347493000000003E-12</v>
      </c>
      <c r="BR2276" s="111">
        <v>1.0965043E-4</v>
      </c>
      <c r="BS2276" s="122">
        <v>7.2958910000000003E-6</v>
      </c>
      <c r="BT2276" s="111">
        <v>0</v>
      </c>
      <c r="BU2276" s="122">
        <v>1.1073592E-5</v>
      </c>
      <c r="BV2276" s="111">
        <v>0</v>
      </c>
      <c r="BW2276" s="122">
        <v>4.5709068999999999E-10</v>
      </c>
      <c r="BX2276" s="111">
        <v>0</v>
      </c>
      <c r="BY2276" s="111">
        <v>0</v>
      </c>
      <c r="BZ2276" s="111">
        <v>0</v>
      </c>
      <c r="CA2276" s="122">
        <v>2.2894052E-5</v>
      </c>
      <c r="CB2276" s="111">
        <v>0</v>
      </c>
      <c r="CC2276" s="111">
        <v>0</v>
      </c>
      <c r="CD2276" s="111">
        <v>0</v>
      </c>
      <c r="CG2276" s="76" t="s">
        <v>6885</v>
      </c>
    </row>
    <row r="2277" spans="1:85" ht="14.5" customHeight="1">
      <c r="A2277" s="41" t="s">
        <v>6908</v>
      </c>
      <c r="B2277" s="119" t="s">
        <v>6888</v>
      </c>
      <c r="C2277" s="120" t="str">
        <f t="shared" si="838"/>
        <v>M.020.25.109</v>
      </c>
      <c r="D2277" s="135" t="s">
        <v>6897</v>
      </c>
      <c r="E2277" s="119" t="s">
        <v>6570</v>
      </c>
      <c r="F2277" s="118" t="str">
        <f t="shared" si="839"/>
        <v>Cooked sausage</v>
      </c>
      <c r="G2277" s="118">
        <f t="shared" si="840"/>
        <v>4.2387796322555253</v>
      </c>
      <c r="H2277" s="118">
        <f t="shared" si="841"/>
        <v>0.19348715172269998</v>
      </c>
      <c r="I2277" s="118">
        <f t="shared" si="842"/>
        <v>2.2606084805328259</v>
      </c>
      <c r="J2277" s="326">
        <f t="shared" si="843"/>
        <v>0</v>
      </c>
      <c r="K2277" s="118">
        <v>1.7846839999999999</v>
      </c>
      <c r="L2277" s="118">
        <v>2.0183220999999998</v>
      </c>
      <c r="M2277" s="118">
        <v>0.24228630000000001</v>
      </c>
      <c r="N2277" s="118">
        <v>0.19348631999999999</v>
      </c>
      <c r="O2277" s="118">
        <v>0</v>
      </c>
      <c r="P2277" s="118">
        <v>0</v>
      </c>
      <c r="Q2277" s="330">
        <v>8.3172269999999999E-7</v>
      </c>
      <c r="R2277" s="330">
        <v>8.0532826000000001E-8</v>
      </c>
      <c r="S2277" s="118">
        <v>0</v>
      </c>
      <c r="T2277" s="118">
        <v>0</v>
      </c>
      <c r="U2277" s="118">
        <v>0</v>
      </c>
      <c r="V2277" s="118">
        <v>0</v>
      </c>
      <c r="W2277" s="118">
        <v>0</v>
      </c>
      <c r="X2277" s="118">
        <v>0</v>
      </c>
      <c r="Y2277" s="41"/>
      <c r="Z2277" s="327">
        <f t="shared" si="844"/>
        <v>13.418676691729322</v>
      </c>
      <c r="AA2277" s="41"/>
      <c r="AB2277" s="111">
        <v>0</v>
      </c>
      <c r="AC2277" s="111">
        <v>0</v>
      </c>
      <c r="AD2277" s="111">
        <v>0</v>
      </c>
      <c r="AE2277" s="111">
        <v>0</v>
      </c>
      <c r="AF2277" s="111">
        <v>0</v>
      </c>
      <c r="AG2277" s="111">
        <v>0</v>
      </c>
      <c r="AH2277" s="111">
        <v>0</v>
      </c>
      <c r="AI2277" s="41"/>
      <c r="AJ2277" s="114">
        <v>0.87954009</v>
      </c>
      <c r="AK2277" s="114">
        <v>0.85608002999999999</v>
      </c>
      <c r="AL2277" s="114">
        <v>2.3460064999999999E-2</v>
      </c>
      <c r="AM2277" s="114">
        <v>0</v>
      </c>
      <c r="AN2277" s="113">
        <f t="shared" si="845"/>
        <v>5.1323743023999996E-5</v>
      </c>
      <c r="AO2277" s="112">
        <f t="shared" si="846"/>
        <v>8.6760595628799996E-8</v>
      </c>
      <c r="AP2277" s="112">
        <f t="shared" si="847"/>
        <v>0</v>
      </c>
      <c r="AQ2277" s="328">
        <v>1.2452532000000001E-5</v>
      </c>
      <c r="AR2277" s="328">
        <v>3.7572294999999999E-8</v>
      </c>
      <c r="AS2277" s="328">
        <v>1.0265288E-12</v>
      </c>
      <c r="AT2277" s="329">
        <v>0</v>
      </c>
      <c r="AU2277" s="329">
        <v>0</v>
      </c>
      <c r="AV2277" s="328">
        <v>2.8770024E-8</v>
      </c>
      <c r="AW2277" s="328">
        <v>3.8842440999999998E-5</v>
      </c>
      <c r="AX2277" s="328">
        <v>4.0783880999999998E-9</v>
      </c>
      <c r="AY2277" s="328">
        <v>4.5108886000000001E-8</v>
      </c>
      <c r="AZ2277" s="329">
        <v>0</v>
      </c>
      <c r="BA2277" s="329">
        <v>0</v>
      </c>
      <c r="BB2277" s="329">
        <v>0</v>
      </c>
      <c r="BC2277" s="329">
        <v>0</v>
      </c>
      <c r="BD2277" s="329">
        <v>0</v>
      </c>
      <c r="BE2277" s="329">
        <v>0</v>
      </c>
      <c r="BF2277" s="329">
        <v>0</v>
      </c>
      <c r="BG2277" s="329">
        <v>0</v>
      </c>
      <c r="BH2277" s="329">
        <v>0</v>
      </c>
      <c r="BI2277" s="329">
        <v>0</v>
      </c>
      <c r="BJ2277" s="329">
        <v>0</v>
      </c>
      <c r="BK2277" s="329">
        <v>0</v>
      </c>
      <c r="BL2277" s="329">
        <v>0</v>
      </c>
      <c r="BM2277" s="41"/>
      <c r="BN2277" s="111">
        <v>1.0476933E-3</v>
      </c>
      <c r="BO2277" s="111">
        <v>3.2046617000000002E-4</v>
      </c>
      <c r="BP2277" s="111">
        <v>3.7414830999999999E-4</v>
      </c>
      <c r="BQ2277" s="122">
        <v>9.4333564000000005E-12</v>
      </c>
      <c r="BR2277" s="111">
        <v>2.5009007E-4</v>
      </c>
      <c r="BS2277" s="122">
        <v>1.8625177999999999E-5</v>
      </c>
      <c r="BT2277" s="111">
        <v>0</v>
      </c>
      <c r="BU2277" s="122">
        <v>2.8269012999999999E-5</v>
      </c>
      <c r="BV2277" s="111">
        <v>0</v>
      </c>
      <c r="BW2277" s="122">
        <v>5.5035575000000004E-10</v>
      </c>
      <c r="BX2277" s="111">
        <v>0</v>
      </c>
      <c r="BY2277" s="111">
        <v>0</v>
      </c>
      <c r="BZ2277" s="111">
        <v>0</v>
      </c>
      <c r="CA2277" s="122">
        <v>5.6094022999999998E-5</v>
      </c>
      <c r="CB2277" s="111">
        <v>0</v>
      </c>
      <c r="CC2277" s="111">
        <v>0</v>
      </c>
      <c r="CD2277" s="111">
        <v>0</v>
      </c>
      <c r="CG2277" s="76" t="s">
        <v>6885</v>
      </c>
    </row>
    <row r="2278" spans="1:85" ht="14.5" customHeight="1">
      <c r="A2278" s="41" t="s">
        <v>6905</v>
      </c>
      <c r="B2278" s="119" t="s">
        <v>6888</v>
      </c>
      <c r="C2278" s="120" t="str">
        <f t="shared" si="838"/>
        <v>M.020.25.110</v>
      </c>
      <c r="D2278" s="135" t="s">
        <v>6897</v>
      </c>
      <c r="E2278" s="119" t="s">
        <v>6570</v>
      </c>
      <c r="F2278" s="118" t="str">
        <f t="shared" si="839"/>
        <v>Sandwich sausage</v>
      </c>
      <c r="G2278" s="118">
        <f t="shared" si="840"/>
        <v>1.3944049088323809</v>
      </c>
      <c r="H2278" s="118">
        <f t="shared" si="841"/>
        <v>4.1968531908830001E-2</v>
      </c>
      <c r="I2278" s="118">
        <f t="shared" si="842"/>
        <v>0.60788044692355092</v>
      </c>
      <c r="J2278" s="326">
        <f t="shared" si="843"/>
        <v>0</v>
      </c>
      <c r="K2278" s="118">
        <v>0.74455592999999998</v>
      </c>
      <c r="L2278" s="118">
        <v>0.54990293999999995</v>
      </c>
      <c r="M2278" s="118">
        <v>5.7977452999999998E-2</v>
      </c>
      <c r="N2278" s="118">
        <v>4.1967974999999998E-2</v>
      </c>
      <c r="O2278" s="118">
        <v>0</v>
      </c>
      <c r="P2278" s="118">
        <v>0</v>
      </c>
      <c r="Q2278" s="330">
        <v>5.5690882999999997E-7</v>
      </c>
      <c r="R2278" s="330">
        <v>5.3923550999999999E-8</v>
      </c>
      <c r="S2278" s="118">
        <v>0</v>
      </c>
      <c r="T2278" s="118">
        <v>0</v>
      </c>
      <c r="U2278" s="118">
        <v>0</v>
      </c>
      <c r="V2278" s="118">
        <v>0</v>
      </c>
      <c r="W2278" s="118">
        <v>0</v>
      </c>
      <c r="X2278" s="118">
        <v>0</v>
      </c>
      <c r="Y2278" s="41"/>
      <c r="Z2278" s="327">
        <f t="shared" si="844"/>
        <v>5.5981648872180445</v>
      </c>
      <c r="AA2278" s="41"/>
      <c r="AB2278" s="111">
        <v>0</v>
      </c>
      <c r="AC2278" s="111">
        <v>0</v>
      </c>
      <c r="AD2278" s="111">
        <v>0</v>
      </c>
      <c r="AE2278" s="111">
        <v>0</v>
      </c>
      <c r="AF2278" s="111">
        <v>0</v>
      </c>
      <c r="AG2278" s="111">
        <v>0</v>
      </c>
      <c r="AH2278" s="111">
        <v>0</v>
      </c>
      <c r="AI2278" s="41"/>
      <c r="AJ2278" s="114">
        <v>0.26901765</v>
      </c>
      <c r="AK2278" s="114">
        <v>0.26125282</v>
      </c>
      <c r="AL2278" s="114">
        <v>7.7648250000000004E-3</v>
      </c>
      <c r="AM2278" s="114">
        <v>0</v>
      </c>
      <c r="AN2278" s="113">
        <f t="shared" si="845"/>
        <v>1.5662639336099998E-5</v>
      </c>
      <c r="AO2278" s="112">
        <f t="shared" si="846"/>
        <v>2.8716069339610001E-8</v>
      </c>
      <c r="AP2278" s="112">
        <f t="shared" si="847"/>
        <v>0</v>
      </c>
      <c r="AQ2278" s="328">
        <v>5.1950969999999997E-6</v>
      </c>
      <c r="AR2278" s="328">
        <v>1.5674861999999999E-8</v>
      </c>
      <c r="AS2278" s="328">
        <v>4.2825960999999999E-13</v>
      </c>
      <c r="AT2278" s="329">
        <v>0</v>
      </c>
      <c r="AU2278" s="329">
        <v>0</v>
      </c>
      <c r="AV2278" s="328">
        <v>6.2403361000000004E-9</v>
      </c>
      <c r="AW2278" s="328">
        <v>1.0461302E-5</v>
      </c>
      <c r="AX2278" s="328">
        <v>8.8461908000000003E-10</v>
      </c>
      <c r="AY2278" s="328">
        <v>1.215616E-8</v>
      </c>
      <c r="AZ2278" s="329">
        <v>0</v>
      </c>
      <c r="BA2278" s="329">
        <v>0</v>
      </c>
      <c r="BB2278" s="329">
        <v>0</v>
      </c>
      <c r="BC2278" s="329">
        <v>0</v>
      </c>
      <c r="BD2278" s="329">
        <v>0</v>
      </c>
      <c r="BE2278" s="329">
        <v>0</v>
      </c>
      <c r="BF2278" s="329">
        <v>0</v>
      </c>
      <c r="BG2278" s="329">
        <v>0</v>
      </c>
      <c r="BH2278" s="329">
        <v>0</v>
      </c>
      <c r="BI2278" s="329">
        <v>0</v>
      </c>
      <c r="BJ2278" s="329">
        <v>0</v>
      </c>
      <c r="BK2278" s="329">
        <v>0</v>
      </c>
      <c r="BL2278" s="329">
        <v>0</v>
      </c>
      <c r="BM2278" s="41"/>
      <c r="BN2278" s="111">
        <v>3.3307034999999999E-4</v>
      </c>
      <c r="BO2278" s="122">
        <v>8.5862728000000004E-5</v>
      </c>
      <c r="BP2278" s="111">
        <v>1.5609169E-4</v>
      </c>
      <c r="BQ2278" s="122">
        <v>6.3164314000000004E-12</v>
      </c>
      <c r="BR2278" s="122">
        <v>6.7715515E-5</v>
      </c>
      <c r="BS2278" s="122">
        <v>4.0398775000000002E-6</v>
      </c>
      <c r="BT2278" s="111">
        <v>0</v>
      </c>
      <c r="BU2278" s="122">
        <v>6.1316645999999996E-6</v>
      </c>
      <c r="BV2278" s="111">
        <v>0</v>
      </c>
      <c r="BW2278" s="122">
        <v>3.6850980999999998E-10</v>
      </c>
      <c r="BX2278" s="111">
        <v>0</v>
      </c>
      <c r="BY2278" s="111">
        <v>0</v>
      </c>
      <c r="BZ2278" s="111">
        <v>0</v>
      </c>
      <c r="CA2278" s="122">
        <v>1.3228503E-5</v>
      </c>
      <c r="CB2278" s="111">
        <v>0</v>
      </c>
      <c r="CC2278" s="111">
        <v>0</v>
      </c>
      <c r="CD2278" s="111">
        <v>0</v>
      </c>
      <c r="CG2278" s="76" t="s">
        <v>6885</v>
      </c>
    </row>
    <row r="2279" spans="1:85" ht="14.5" customHeight="1">
      <c r="A2279" s="41" t="s">
        <v>6902</v>
      </c>
      <c r="B2279" s="119" t="s">
        <v>6888</v>
      </c>
      <c r="C2279" s="120" t="str">
        <f t="shared" si="838"/>
        <v>M.020.25.111</v>
      </c>
      <c r="D2279" s="135" t="s">
        <v>6897</v>
      </c>
      <c r="E2279" s="119" t="s">
        <v>6570</v>
      </c>
      <c r="F2279" s="118" t="str">
        <f t="shared" si="839"/>
        <v>Beef sausage</v>
      </c>
      <c r="G2279" s="118">
        <f t="shared" si="840"/>
        <v>7.5212253887635407</v>
      </c>
      <c r="H2279" s="118">
        <f t="shared" si="841"/>
        <v>0.38493509059389003</v>
      </c>
      <c r="I2279" s="118">
        <f t="shared" si="842"/>
        <v>4.2793327981696505</v>
      </c>
      <c r="J2279" s="326">
        <f t="shared" si="843"/>
        <v>0</v>
      </c>
      <c r="K2279" s="118">
        <v>2.8569575</v>
      </c>
      <c r="L2279" s="118">
        <v>3.8080333</v>
      </c>
      <c r="M2279" s="118">
        <v>0.47129940999999997</v>
      </c>
      <c r="N2279" s="118">
        <v>0.38493418000000001</v>
      </c>
      <c r="O2279" s="118">
        <v>0</v>
      </c>
      <c r="P2279" s="118">
        <v>0</v>
      </c>
      <c r="Q2279" s="330">
        <v>9.1059388999999998E-7</v>
      </c>
      <c r="R2279" s="330">
        <v>8.8169650000000002E-8</v>
      </c>
      <c r="S2279" s="118">
        <v>0</v>
      </c>
      <c r="T2279" s="118">
        <v>0</v>
      </c>
      <c r="U2279" s="118">
        <v>0</v>
      </c>
      <c r="V2279" s="118">
        <v>0</v>
      </c>
      <c r="W2279" s="118">
        <v>0</v>
      </c>
      <c r="X2279" s="118">
        <v>0</v>
      </c>
      <c r="Y2279" s="41"/>
      <c r="Z2279" s="327">
        <f t="shared" si="844"/>
        <v>21.480883458646616</v>
      </c>
      <c r="AA2279" s="41"/>
      <c r="AB2279" s="111">
        <v>0</v>
      </c>
      <c r="AC2279" s="111">
        <v>0</v>
      </c>
      <c r="AD2279" s="111">
        <v>0</v>
      </c>
      <c r="AE2279" s="111">
        <v>0</v>
      </c>
      <c r="AF2279" s="111">
        <v>0</v>
      </c>
      <c r="AG2279" s="111">
        <v>0</v>
      </c>
      <c r="AH2279" s="111">
        <v>0</v>
      </c>
      <c r="AI2279" s="41"/>
      <c r="AJ2279" s="114">
        <v>1.6011439999999999</v>
      </c>
      <c r="AK2279" s="114">
        <v>1.5596056</v>
      </c>
      <c r="AL2279" s="114">
        <v>4.1538342999999998E-2</v>
      </c>
      <c r="AM2279" s="114">
        <v>0</v>
      </c>
      <c r="AN2279" s="113">
        <f t="shared" si="845"/>
        <v>9.3501537946000013E-5</v>
      </c>
      <c r="AO2279" s="112">
        <f t="shared" si="846"/>
        <v>1.5361813108760001E-7</v>
      </c>
      <c r="AP2279" s="112">
        <f t="shared" si="847"/>
        <v>0</v>
      </c>
      <c r="AQ2279" s="328">
        <v>1.993426E-5</v>
      </c>
      <c r="AR2279" s="328">
        <v>6.0146474E-8</v>
      </c>
      <c r="AS2279" s="328">
        <v>1.6432876E-12</v>
      </c>
      <c r="AT2279" s="329">
        <v>0</v>
      </c>
      <c r="AU2279" s="329">
        <v>0</v>
      </c>
      <c r="AV2279" s="328">
        <v>5.7236946000000001E-8</v>
      </c>
      <c r="AW2279" s="328">
        <v>7.3510041000000005E-5</v>
      </c>
      <c r="AX2279" s="328">
        <v>8.1138087999999993E-9</v>
      </c>
      <c r="AY2279" s="328">
        <v>8.5356205000000003E-8</v>
      </c>
      <c r="AZ2279" s="329">
        <v>0</v>
      </c>
      <c r="BA2279" s="329">
        <v>0</v>
      </c>
      <c r="BB2279" s="329">
        <v>0</v>
      </c>
      <c r="BC2279" s="329">
        <v>0</v>
      </c>
      <c r="BD2279" s="329">
        <v>0</v>
      </c>
      <c r="BE2279" s="329">
        <v>0</v>
      </c>
      <c r="BF2279" s="329">
        <v>0</v>
      </c>
      <c r="BG2279" s="329">
        <v>0</v>
      </c>
      <c r="BH2279" s="329">
        <v>0</v>
      </c>
      <c r="BI2279" s="329">
        <v>0</v>
      </c>
      <c r="BJ2279" s="329">
        <v>0</v>
      </c>
      <c r="BK2279" s="329">
        <v>0</v>
      </c>
      <c r="BL2279" s="329">
        <v>0</v>
      </c>
      <c r="BM2279" s="41"/>
      <c r="BN2279" s="111">
        <v>1.8818235999999999E-3</v>
      </c>
      <c r="BO2279" s="111">
        <v>6.0731543999999996E-4</v>
      </c>
      <c r="BP2279" s="111">
        <v>5.9894403999999997E-4</v>
      </c>
      <c r="BQ2279" s="122">
        <v>1.0327909E-11</v>
      </c>
      <c r="BR2279" s="111">
        <v>4.7263507E-4</v>
      </c>
      <c r="BS2279" s="122">
        <v>3.7054132999999998E-5</v>
      </c>
      <c r="BT2279" s="111">
        <v>0</v>
      </c>
      <c r="BU2279" s="122">
        <v>5.6240199999999997E-5</v>
      </c>
      <c r="BV2279" s="111">
        <v>0</v>
      </c>
      <c r="BW2279" s="122">
        <v>6.0254528000000002E-10</v>
      </c>
      <c r="BX2279" s="111">
        <v>0</v>
      </c>
      <c r="BY2279" s="111">
        <v>0</v>
      </c>
      <c r="BZ2279" s="111">
        <v>0</v>
      </c>
      <c r="CA2279" s="111">
        <v>1.0963406000000001E-4</v>
      </c>
      <c r="CB2279" s="111">
        <v>0</v>
      </c>
      <c r="CC2279" s="111">
        <v>0</v>
      </c>
      <c r="CD2279" s="111">
        <v>0</v>
      </c>
      <c r="CG2279" s="76" t="s">
        <v>6885</v>
      </c>
    </row>
    <row r="2280" spans="1:85" ht="14.5" customHeight="1">
      <c r="A2280" s="41" t="s">
        <v>6899</v>
      </c>
      <c r="B2280" s="119" t="s">
        <v>6888</v>
      </c>
      <c r="C2280" s="120" t="str">
        <f t="shared" si="838"/>
        <v>M.020.25.112</v>
      </c>
      <c r="D2280" s="135" t="s">
        <v>6897</v>
      </c>
      <c r="E2280" s="119" t="s">
        <v>6570</v>
      </c>
      <c r="F2280" s="118" t="str">
        <f t="shared" si="839"/>
        <v>Saveloy</v>
      </c>
      <c r="G2280" s="118">
        <f t="shared" si="840"/>
        <v>4.0480697447110927</v>
      </c>
      <c r="H2280" s="118">
        <f t="shared" si="841"/>
        <v>0.18081914484427999</v>
      </c>
      <c r="I2280" s="118">
        <f t="shared" si="842"/>
        <v>2.136275399866812</v>
      </c>
      <c r="J2280" s="326">
        <f t="shared" si="843"/>
        <v>0</v>
      </c>
      <c r="K2280" s="118">
        <v>1.7309752</v>
      </c>
      <c r="L2280" s="118">
        <v>1.9091666</v>
      </c>
      <c r="M2280" s="118">
        <v>0.22710871999999999</v>
      </c>
      <c r="N2280" s="118">
        <v>0.18081832</v>
      </c>
      <c r="O2280" s="118">
        <v>0</v>
      </c>
      <c r="P2280" s="118">
        <v>0</v>
      </c>
      <c r="Q2280" s="330">
        <v>8.2484428000000003E-7</v>
      </c>
      <c r="R2280" s="330">
        <v>7.9866812000000003E-8</v>
      </c>
      <c r="S2280" s="118">
        <v>0</v>
      </c>
      <c r="T2280" s="118">
        <v>0</v>
      </c>
      <c r="U2280" s="118">
        <v>0</v>
      </c>
      <c r="V2280" s="118">
        <v>0</v>
      </c>
      <c r="W2280" s="118">
        <v>0</v>
      </c>
      <c r="X2280" s="118">
        <v>0</v>
      </c>
      <c r="Y2280" s="41"/>
      <c r="Z2280" s="327">
        <f t="shared" si="844"/>
        <v>13.014851127819549</v>
      </c>
      <c r="AA2280" s="41"/>
      <c r="AB2280" s="111">
        <v>0</v>
      </c>
      <c r="AC2280" s="111">
        <v>0</v>
      </c>
      <c r="AD2280" s="111">
        <v>0</v>
      </c>
      <c r="AE2280" s="111">
        <v>0</v>
      </c>
      <c r="AF2280" s="111">
        <v>0</v>
      </c>
      <c r="AG2280" s="111">
        <v>0</v>
      </c>
      <c r="AH2280" s="111">
        <v>0</v>
      </c>
      <c r="AI2280" s="41"/>
      <c r="AJ2280" s="114">
        <v>0.83675765999999996</v>
      </c>
      <c r="AK2280" s="114">
        <v>0.81434264999999995</v>
      </c>
      <c r="AL2280" s="114">
        <v>2.2415015E-2</v>
      </c>
      <c r="AM2280" s="114">
        <v>0</v>
      </c>
      <c r="AN2280" s="113">
        <f t="shared" si="845"/>
        <v>4.8821501383999997E-5</v>
      </c>
      <c r="AO2280" s="112">
        <f t="shared" si="846"/>
        <v>8.2895764136120002E-8</v>
      </c>
      <c r="AP2280" s="112">
        <f t="shared" si="847"/>
        <v>0</v>
      </c>
      <c r="AQ2280" s="328">
        <v>1.2077782000000001E-5</v>
      </c>
      <c r="AR2280" s="328">
        <v>3.6441584000000003E-8</v>
      </c>
      <c r="AS2280" s="328">
        <v>9.9563611999999993E-13</v>
      </c>
      <c r="AT2280" s="329">
        <v>0</v>
      </c>
      <c r="AU2280" s="329">
        <v>0</v>
      </c>
      <c r="AV2280" s="328">
        <v>2.6886384E-8</v>
      </c>
      <c r="AW2280" s="328">
        <v>3.6716832999999997E-5</v>
      </c>
      <c r="AX2280" s="328">
        <v>3.8113665000000004E-9</v>
      </c>
      <c r="AY2280" s="328">
        <v>4.2641818E-8</v>
      </c>
      <c r="AZ2280" s="329">
        <v>0</v>
      </c>
      <c r="BA2280" s="329">
        <v>0</v>
      </c>
      <c r="BB2280" s="329">
        <v>0</v>
      </c>
      <c r="BC2280" s="329">
        <v>0</v>
      </c>
      <c r="BD2280" s="329">
        <v>0</v>
      </c>
      <c r="BE2280" s="329">
        <v>0</v>
      </c>
      <c r="BF2280" s="329">
        <v>0</v>
      </c>
      <c r="BG2280" s="329">
        <v>0</v>
      </c>
      <c r="BH2280" s="329">
        <v>0</v>
      </c>
      <c r="BI2280" s="329">
        <v>0</v>
      </c>
      <c r="BJ2280" s="329">
        <v>0</v>
      </c>
      <c r="BK2280" s="329">
        <v>0</v>
      </c>
      <c r="BL2280" s="329">
        <v>0</v>
      </c>
      <c r="BM2280" s="41"/>
      <c r="BN2280" s="111">
        <v>9.9866735000000008E-4</v>
      </c>
      <c r="BO2280" s="111">
        <v>3.0283730999999998E-4</v>
      </c>
      <c r="BP2280" s="111">
        <v>3.6288858999999999E-4</v>
      </c>
      <c r="BQ2280" s="122">
        <v>9.3553415999999997E-12</v>
      </c>
      <c r="BR2280" s="111">
        <v>2.3647792E-4</v>
      </c>
      <c r="BS2280" s="122">
        <v>1.7405745000000002E-5</v>
      </c>
      <c r="BT2280" s="111">
        <v>0</v>
      </c>
      <c r="BU2280" s="122">
        <v>2.6418174999999999E-5</v>
      </c>
      <c r="BV2280" s="111">
        <v>0</v>
      </c>
      <c r="BW2280" s="122">
        <v>5.4580425999999997E-10</v>
      </c>
      <c r="BX2280" s="111">
        <v>0</v>
      </c>
      <c r="BY2280" s="111">
        <v>0</v>
      </c>
      <c r="BZ2280" s="111">
        <v>0</v>
      </c>
      <c r="CA2280" s="122">
        <v>5.2639058000000001E-5</v>
      </c>
      <c r="CB2280" s="111">
        <v>0</v>
      </c>
      <c r="CC2280" s="111">
        <v>0</v>
      </c>
      <c r="CD2280" s="111">
        <v>0</v>
      </c>
      <c r="CG2280" s="76" t="s">
        <v>6885</v>
      </c>
    </row>
    <row r="2281" spans="1:85" ht="14.5" customHeight="1">
      <c r="B2281" s="119" t="s">
        <v>6888</v>
      </c>
      <c r="C2281" s="133" t="s">
        <v>6895</v>
      </c>
      <c r="D2281" s="133" t="s">
        <v>6894</v>
      </c>
      <c r="G2281" s="41"/>
      <c r="H2281" s="41"/>
      <c r="I2281" s="41"/>
      <c r="J2281" s="41"/>
      <c r="K2281" s="41"/>
      <c r="L2281" s="41"/>
      <c r="M2281" s="41"/>
      <c r="N2281" s="41"/>
      <c r="O2281" s="41"/>
      <c r="P2281" s="41"/>
      <c r="Q2281" s="41"/>
      <c r="R2281" s="41"/>
      <c r="S2281" s="41"/>
      <c r="T2281" s="41"/>
      <c r="U2281" s="41"/>
      <c r="V2281" s="41"/>
      <c r="W2281" s="41"/>
      <c r="X2281" s="41"/>
      <c r="Y2281" s="41"/>
      <c r="Z2281" s="41"/>
      <c r="AA2281" s="41"/>
      <c r="AB2281" s="41"/>
      <c r="AC2281" s="41"/>
      <c r="AD2281" s="41"/>
      <c r="AE2281" s="41"/>
      <c r="AF2281" s="41"/>
      <c r="AG2281" s="41"/>
      <c r="AH2281" s="41"/>
      <c r="AI2281" s="41"/>
      <c r="AJ2281" s="41"/>
      <c r="AK2281" s="41"/>
      <c r="AL2281" s="41"/>
      <c r="AM2281" s="41"/>
      <c r="AN2281" s="41"/>
      <c r="AO2281" s="41"/>
      <c r="AP2281" s="41"/>
      <c r="AQ2281" s="41"/>
      <c r="AR2281" s="41"/>
      <c r="AS2281" s="41"/>
      <c r="AT2281" s="41"/>
      <c r="AU2281" s="41"/>
      <c r="AV2281" s="41"/>
      <c r="AW2281" s="41"/>
      <c r="AX2281" s="41"/>
      <c r="AY2281" s="41"/>
      <c r="AZ2281" s="41"/>
      <c r="BA2281" s="41"/>
      <c r="BB2281" s="41"/>
      <c r="BC2281" s="41"/>
      <c r="BD2281" s="41"/>
      <c r="BE2281" s="41"/>
      <c r="BF2281" s="41"/>
      <c r="BG2281" s="41"/>
      <c r="BH2281" s="41"/>
      <c r="BI2281" s="41"/>
      <c r="BJ2281" s="41"/>
      <c r="BK2281" s="41"/>
      <c r="BL2281" s="41"/>
      <c r="BM2281" s="41"/>
      <c r="BN2281" s="41"/>
      <c r="BO2281" s="41"/>
      <c r="BP2281" s="41"/>
      <c r="BQ2281" s="41"/>
      <c r="BR2281" s="41"/>
      <c r="BS2281" s="41"/>
      <c r="BT2281" s="41"/>
      <c r="BU2281" s="41"/>
      <c r="BV2281" s="41"/>
      <c r="BW2281" s="41"/>
      <c r="BX2281" s="41"/>
      <c r="BY2281" s="41"/>
      <c r="BZ2281" s="41"/>
      <c r="CA2281" s="41"/>
      <c r="CB2281" s="41"/>
      <c r="CC2281" s="41"/>
      <c r="CD2281" s="41"/>
      <c r="CE2281" s="130"/>
      <c r="CF2281" s="105"/>
    </row>
    <row r="2282" spans="1:85" ht="14.5" customHeight="1">
      <c r="A2282" s="41" t="s">
        <v>6893</v>
      </c>
      <c r="B2282" s="119" t="s">
        <v>6888</v>
      </c>
      <c r="C2282" s="120" t="str">
        <f>MID(A2282,1,12)</f>
        <v>N.010.10.101</v>
      </c>
      <c r="D2282" s="135" t="s">
        <v>6887</v>
      </c>
      <c r="E2282" s="119" t="s">
        <v>6570</v>
      </c>
      <c r="F2282" s="118" t="str">
        <f>MID(A2282, 21,85)</f>
        <v>Baking (1.5 MJe per kg product)</v>
      </c>
      <c r="G2282" s="118">
        <f>H2282+I2282+J2282+K2282</f>
        <v>3.6390515130000002E-2</v>
      </c>
      <c r="H2282" s="118">
        <f>N2282+O2282+P2282+Q2282</f>
        <v>1.0438150199999999E-3</v>
      </c>
      <c r="I2282" s="118">
        <f>L2282+M2282+R2282</f>
        <v>2.6031717000000003E-3</v>
      </c>
      <c r="J2282" s="326">
        <f>S2282+IF(T2282="x",0,T2282)+IF(U2282="x",0,U2282)+IF(V2282="x",0,V2282)+W2282+X2282</f>
        <v>5.4561444100000005E-3</v>
      </c>
      <c r="K2282" s="118">
        <v>2.7287384000000001E-2</v>
      </c>
      <c r="L2282" s="118">
        <v>1.5312692000000001E-3</v>
      </c>
      <c r="M2282" s="118">
        <v>1.0719025E-3</v>
      </c>
      <c r="N2282" s="118">
        <v>9.0054575999999999E-4</v>
      </c>
      <c r="O2282" s="118">
        <v>1.4326926E-4</v>
      </c>
      <c r="P2282" s="118">
        <v>0</v>
      </c>
      <c r="Q2282" s="118">
        <v>0</v>
      </c>
      <c r="R2282" s="118">
        <v>0</v>
      </c>
      <c r="S2282" s="118">
        <v>1.9101930999999999E-4</v>
      </c>
      <c r="T2282" s="118">
        <v>0</v>
      </c>
      <c r="U2282" s="118">
        <v>5.2651251000000003E-3</v>
      </c>
      <c r="V2282" s="118">
        <v>0</v>
      </c>
      <c r="W2282" s="118">
        <v>0</v>
      </c>
      <c r="X2282" s="118">
        <v>0</v>
      </c>
      <c r="Y2282" s="41"/>
      <c r="Z2282" s="327">
        <f>K2282/0.133</f>
        <v>0.2051683007518797</v>
      </c>
      <c r="AA2282" s="41"/>
      <c r="AB2282" s="111">
        <v>3.5115630000000002</v>
      </c>
      <c r="AC2282" s="111">
        <v>2.3064325999999999</v>
      </c>
      <c r="AD2282" s="111">
        <v>0.71372751000000001</v>
      </c>
      <c r="AE2282" s="111">
        <v>0</v>
      </c>
      <c r="AF2282" s="111">
        <v>6.1271169E-2</v>
      </c>
      <c r="AG2282" s="111">
        <v>0.26846724</v>
      </c>
      <c r="AH2282" s="111">
        <v>0.16166448</v>
      </c>
      <c r="AI2282" s="41"/>
      <c r="AJ2282" s="114">
        <v>4.0797052000000004E-3</v>
      </c>
      <c r="AK2282" s="114">
        <v>3.8492323999999999E-3</v>
      </c>
      <c r="AL2282" s="114">
        <v>1.7226905E-4</v>
      </c>
      <c r="AM2282" s="121">
        <v>5.8203676000000001E-5</v>
      </c>
      <c r="AN2282" s="113">
        <f>AQ2282+AT2282+AU2282+AV2282+AW2282+BE2282+BF2282+BJ2282</f>
        <v>2.3076932667999999E-7</v>
      </c>
      <c r="AO2282" s="112">
        <f>AR2282+AS2282+AX2282+AY2282+AZ2282+BA2282+BB2282+BC2282+BD2282+BG2282+BK2282+BL2282</f>
        <v>6.3708969137499988E-10</v>
      </c>
      <c r="AP2282" s="112">
        <f>BH2282+BI2282</f>
        <v>8.1517753355999992E-3</v>
      </c>
      <c r="AQ2282" s="328">
        <v>1.9039618E-7</v>
      </c>
      <c r="AR2282" s="328">
        <v>5.7447124999999997E-10</v>
      </c>
      <c r="AS2282" s="328">
        <v>1.5695375000000002E-14</v>
      </c>
      <c r="AT2282" s="329">
        <v>0</v>
      </c>
      <c r="AU2282" s="329">
        <v>0</v>
      </c>
      <c r="AV2282" s="328">
        <v>1.3390468000000001E-10</v>
      </c>
      <c r="AW2282" s="328">
        <v>4.0239241999999998E-8</v>
      </c>
      <c r="AX2282" s="328">
        <v>1.8982092000000001E-11</v>
      </c>
      <c r="AY2282" s="328">
        <v>4.3620654000000003E-11</v>
      </c>
      <c r="AZ2282" s="329">
        <v>0</v>
      </c>
      <c r="BA2282" s="329">
        <v>0</v>
      </c>
      <c r="BB2282" s="329">
        <v>0</v>
      </c>
      <c r="BC2282" s="329">
        <v>0</v>
      </c>
      <c r="BD2282" s="329">
        <v>0</v>
      </c>
      <c r="BE2282" s="329">
        <v>0</v>
      </c>
      <c r="BF2282" s="329">
        <v>0</v>
      </c>
      <c r="BG2282" s="329">
        <v>0</v>
      </c>
      <c r="BH2282" s="328">
        <v>3.8554355999999999E-6</v>
      </c>
      <c r="BI2282" s="329">
        <v>8.1479198999999999E-3</v>
      </c>
      <c r="BJ2282" s="329">
        <v>0</v>
      </c>
      <c r="BK2282" s="329">
        <v>0</v>
      </c>
      <c r="BL2282" s="329">
        <v>0</v>
      </c>
      <c r="BM2282" s="41"/>
      <c r="BN2282" s="122">
        <v>1.0578381E-5</v>
      </c>
      <c r="BO2282" s="122">
        <v>3.4481904999999998E-7</v>
      </c>
      <c r="BP2282" s="122">
        <v>5.7206366999999996E-6</v>
      </c>
      <c r="BQ2282" s="111">
        <v>0</v>
      </c>
      <c r="BR2282" s="122">
        <v>3.4763336000000001E-7</v>
      </c>
      <c r="BS2282" s="122">
        <v>8.6687398000000002E-8</v>
      </c>
      <c r="BT2282" s="111">
        <v>0</v>
      </c>
      <c r="BU2282" s="122">
        <v>1.3157281000000001E-7</v>
      </c>
      <c r="BV2282" s="111">
        <v>0</v>
      </c>
      <c r="BW2282" s="111">
        <v>0</v>
      </c>
      <c r="BX2282" s="111">
        <v>0</v>
      </c>
      <c r="BY2282" s="111">
        <v>0</v>
      </c>
      <c r="BZ2282" s="111">
        <v>0</v>
      </c>
      <c r="CA2282" s="122">
        <v>1.8664119999999999E-7</v>
      </c>
      <c r="CB2282" s="122">
        <v>3.6682627999999998E-6</v>
      </c>
      <c r="CC2282" s="122">
        <v>9.2127638E-8</v>
      </c>
      <c r="CD2282" s="111">
        <v>0</v>
      </c>
      <c r="CG2282" s="76" t="s">
        <v>6885</v>
      </c>
    </row>
    <row r="2283" spans="1:85" ht="14.5" customHeight="1">
      <c r="A2283" s="41" t="s">
        <v>6891</v>
      </c>
      <c r="B2283" s="119" t="s">
        <v>6888</v>
      </c>
      <c r="C2283" s="120" t="str">
        <f>MID(A2283,1,12)</f>
        <v>N.010.10.102</v>
      </c>
      <c r="D2283" s="135" t="s">
        <v>6887</v>
      </c>
      <c r="E2283" s="119" t="s">
        <v>6570</v>
      </c>
      <c r="F2283" s="118" t="str">
        <f>MID(A2283, 21,85)</f>
        <v>Boiling (1.1 MJe per kg product)</v>
      </c>
      <c r="G2283" s="118">
        <f>H2283+I2283+J2283+K2283</f>
        <v>2.668637745E-2</v>
      </c>
      <c r="H2283" s="118">
        <f>N2283+O2283+P2283+Q2283</f>
        <v>7.6546435E-4</v>
      </c>
      <c r="I2283" s="118">
        <f>L2283+M2283+R2283</f>
        <v>1.9089925700000001E-3</v>
      </c>
      <c r="J2283" s="326">
        <f>S2283+IF(T2283="x",0,T2283)+IF(U2283="x",0,U2283)+IF(V2283="x",0,V2283)+W2283+X2283</f>
        <v>4.0011725299999995E-3</v>
      </c>
      <c r="K2283" s="118">
        <v>2.0010747999999998E-2</v>
      </c>
      <c r="L2283" s="118">
        <v>1.1229307000000001E-3</v>
      </c>
      <c r="M2283" s="118">
        <v>7.8606187E-4</v>
      </c>
      <c r="N2283" s="118">
        <v>6.6040021999999999E-4</v>
      </c>
      <c r="O2283" s="118">
        <v>1.0506413E-4</v>
      </c>
      <c r="P2283" s="118">
        <v>0</v>
      </c>
      <c r="Q2283" s="118">
        <v>0</v>
      </c>
      <c r="R2283" s="118">
        <v>0</v>
      </c>
      <c r="S2283" s="118">
        <v>1.4008082999999999E-4</v>
      </c>
      <c r="T2283" s="118">
        <v>0</v>
      </c>
      <c r="U2283" s="118">
        <v>3.8610916999999999E-3</v>
      </c>
      <c r="V2283" s="118">
        <v>0</v>
      </c>
      <c r="W2283" s="118">
        <v>0</v>
      </c>
      <c r="X2283" s="118">
        <v>0</v>
      </c>
      <c r="Y2283" s="41"/>
      <c r="Z2283" s="327">
        <f>K2283/0.133</f>
        <v>0.15045675187969923</v>
      </c>
      <c r="AA2283" s="41"/>
      <c r="AB2283" s="111">
        <v>2.5751461999999998</v>
      </c>
      <c r="AC2283" s="111">
        <v>1.6913838999999999</v>
      </c>
      <c r="AD2283" s="111">
        <v>0.52340017000000005</v>
      </c>
      <c r="AE2283" s="111">
        <v>0</v>
      </c>
      <c r="AF2283" s="111">
        <v>4.4932191000000003E-2</v>
      </c>
      <c r="AG2283" s="111">
        <v>0.19687597000000001</v>
      </c>
      <c r="AH2283" s="111">
        <v>0.11855395000000001</v>
      </c>
      <c r="AI2283" s="41"/>
      <c r="AJ2283" s="114">
        <v>2.9917837999999999E-3</v>
      </c>
      <c r="AK2283" s="114">
        <v>2.8227704999999998E-3</v>
      </c>
      <c r="AL2283" s="114">
        <v>1.2633064000000001E-4</v>
      </c>
      <c r="AM2283" s="121">
        <v>4.2682696E-5</v>
      </c>
      <c r="AN2283" s="113">
        <f>AQ2283+AT2283+AU2283+AV2283+AW2283+BE2283+BF2283+BJ2283</f>
        <v>1.69230843765E-7</v>
      </c>
      <c r="AO2283" s="112">
        <f>AR2283+AS2283+AX2283+AY2283+AZ2283+BA2283+BB2283+BC2283+BD2283+BG2283+BK2283+BL2283</f>
        <v>4.6719909994199998E-10</v>
      </c>
      <c r="AP2283" s="112">
        <f>BH2283+BI2283</f>
        <v>5.9779686194000002E-3</v>
      </c>
      <c r="AQ2283" s="328">
        <v>1.3962387000000001E-7</v>
      </c>
      <c r="AR2283" s="328">
        <v>4.2127891000000002E-10</v>
      </c>
      <c r="AS2283" s="328">
        <v>1.1509942000000001E-14</v>
      </c>
      <c r="AT2283" s="329">
        <v>0</v>
      </c>
      <c r="AU2283" s="329">
        <v>0</v>
      </c>
      <c r="AV2283" s="328">
        <v>9.8196764999999995E-11</v>
      </c>
      <c r="AW2283" s="328">
        <v>2.9508777000000001E-8</v>
      </c>
      <c r="AX2283" s="328">
        <v>1.3920201E-11</v>
      </c>
      <c r="AY2283" s="328">
        <v>3.1988478999999998E-11</v>
      </c>
      <c r="AZ2283" s="329">
        <v>0</v>
      </c>
      <c r="BA2283" s="329">
        <v>0</v>
      </c>
      <c r="BB2283" s="329">
        <v>0</v>
      </c>
      <c r="BC2283" s="329">
        <v>0</v>
      </c>
      <c r="BD2283" s="329">
        <v>0</v>
      </c>
      <c r="BE2283" s="329">
        <v>0</v>
      </c>
      <c r="BF2283" s="329">
        <v>0</v>
      </c>
      <c r="BG2283" s="329">
        <v>0</v>
      </c>
      <c r="BH2283" s="328">
        <v>2.8273194000000001E-6</v>
      </c>
      <c r="BI2283" s="329">
        <v>5.9751413000000003E-3</v>
      </c>
      <c r="BJ2283" s="329">
        <v>0</v>
      </c>
      <c r="BK2283" s="329">
        <v>0</v>
      </c>
      <c r="BL2283" s="329">
        <v>0</v>
      </c>
      <c r="BM2283" s="41"/>
      <c r="BN2283" s="122">
        <v>7.7574793000000006E-6</v>
      </c>
      <c r="BO2283" s="122">
        <v>2.5286730000000001E-7</v>
      </c>
      <c r="BP2283" s="122">
        <v>4.1951334999999998E-6</v>
      </c>
      <c r="BQ2283" s="111">
        <v>0</v>
      </c>
      <c r="BR2283" s="122">
        <v>2.5493112999999999E-7</v>
      </c>
      <c r="BS2283" s="122">
        <v>6.3570758000000003E-8</v>
      </c>
      <c r="BT2283" s="111">
        <v>0</v>
      </c>
      <c r="BU2283" s="122">
        <v>9.6486729999999996E-8</v>
      </c>
      <c r="BV2283" s="111">
        <v>0</v>
      </c>
      <c r="BW2283" s="111">
        <v>0</v>
      </c>
      <c r="BX2283" s="111">
        <v>0</v>
      </c>
      <c r="BY2283" s="111">
        <v>0</v>
      </c>
      <c r="BZ2283" s="111">
        <v>0</v>
      </c>
      <c r="CA2283" s="122">
        <v>1.3687021E-7</v>
      </c>
      <c r="CB2283" s="122">
        <v>2.6900594E-6</v>
      </c>
      <c r="CC2283" s="122">
        <v>6.7560267999999997E-8</v>
      </c>
      <c r="CD2283" s="111">
        <v>0</v>
      </c>
      <c r="CG2283" s="76" t="s">
        <v>6885</v>
      </c>
    </row>
    <row r="2284" spans="1:85" ht="14.5" customHeight="1">
      <c r="A2284" s="41" t="s">
        <v>6889</v>
      </c>
      <c r="B2284" s="119" t="s">
        <v>6888</v>
      </c>
      <c r="C2284" s="120" t="str">
        <f>MID(A2284,1,12)</f>
        <v>N.010.10.103</v>
      </c>
      <c r="D2284" s="135" t="s">
        <v>6887</v>
      </c>
      <c r="E2284" s="119" t="s">
        <v>6570</v>
      </c>
      <c r="F2284" s="118" t="str">
        <f>MID(A2284, 21,85)</f>
        <v>Roasting chicken (3 MJe per kg product)</v>
      </c>
      <c r="G2284" s="118">
        <f>H2284+I2284+J2284+K2284</f>
        <v>7.2781030140000008E-2</v>
      </c>
      <c r="H2284" s="118">
        <f>N2284+O2284+P2284+Q2284</f>
        <v>2.08763002E-3</v>
      </c>
      <c r="I2284" s="118">
        <f>L2284+M2284+R2284</f>
        <v>5.2063435000000002E-3</v>
      </c>
      <c r="J2284" s="326">
        <f>S2284+IF(T2284="x",0,T2284)+IF(U2284="x",0,U2284)+IF(V2284="x",0,V2284)+W2284+X2284</f>
        <v>1.091228862E-2</v>
      </c>
      <c r="K2284" s="118">
        <v>5.4574768000000003E-2</v>
      </c>
      <c r="L2284" s="118">
        <v>3.0625384000000002E-3</v>
      </c>
      <c r="M2284" s="118">
        <v>2.1438051E-3</v>
      </c>
      <c r="N2284" s="118">
        <v>1.8010915000000001E-3</v>
      </c>
      <c r="O2284" s="118">
        <v>2.8653852000000001E-4</v>
      </c>
      <c r="P2284" s="118">
        <v>0</v>
      </c>
      <c r="Q2284" s="118">
        <v>0</v>
      </c>
      <c r="R2284" s="118">
        <v>0</v>
      </c>
      <c r="S2284" s="118">
        <v>3.8203861999999998E-4</v>
      </c>
      <c r="T2284" s="118">
        <v>0</v>
      </c>
      <c r="U2284" s="118">
        <v>1.053025E-2</v>
      </c>
      <c r="V2284" s="118">
        <v>0</v>
      </c>
      <c r="W2284" s="118">
        <v>0</v>
      </c>
      <c r="X2284" s="118">
        <v>0</v>
      </c>
      <c r="Y2284" s="41"/>
      <c r="Z2284" s="327">
        <f>K2284/0.133</f>
        <v>0.41033660150375939</v>
      </c>
      <c r="AA2284" s="41"/>
      <c r="AB2284" s="111">
        <v>7.0231260000000004</v>
      </c>
      <c r="AC2284" s="111">
        <v>4.6128653000000002</v>
      </c>
      <c r="AD2284" s="111">
        <v>1.4274549999999999</v>
      </c>
      <c r="AE2284" s="111">
        <v>0</v>
      </c>
      <c r="AF2284" s="111">
        <v>0.12254234</v>
      </c>
      <c r="AG2284" s="111">
        <v>0.53693447000000005</v>
      </c>
      <c r="AH2284" s="111">
        <v>0.32332895</v>
      </c>
      <c r="AI2284" s="41"/>
      <c r="AJ2284" s="114">
        <v>8.1594102999999994E-3</v>
      </c>
      <c r="AK2284" s="114">
        <v>7.6984649000000002E-3</v>
      </c>
      <c r="AL2284" s="114">
        <v>3.4453810000000001E-4</v>
      </c>
      <c r="AM2284" s="114">
        <v>1.1640735E-4</v>
      </c>
      <c r="AN2284" s="113">
        <f>AQ2284+AT2284+AU2284+AV2284+AW2284+BE2284+BF2284+BJ2284</f>
        <v>4.6153866235999997E-7</v>
      </c>
      <c r="AO2284" s="112">
        <f>AR2284+AS2284+AX2284+AY2284+AZ2284+BA2284+BB2284+BC2284+BD2284+BG2284+BK2284+BL2284</f>
        <v>1.2741793817499998E-9</v>
      </c>
      <c r="AP2284" s="112">
        <f>BH2284+BI2284</f>
        <v>1.6303550871199998E-2</v>
      </c>
      <c r="AQ2284" s="328">
        <v>3.8079236999999998E-7</v>
      </c>
      <c r="AR2284" s="328">
        <v>1.1489424999999999E-9</v>
      </c>
      <c r="AS2284" s="328">
        <v>3.1390750000000003E-14</v>
      </c>
      <c r="AT2284" s="329">
        <v>0</v>
      </c>
      <c r="AU2284" s="329">
        <v>0</v>
      </c>
      <c r="AV2284" s="328">
        <v>2.6780936000000002E-10</v>
      </c>
      <c r="AW2284" s="328">
        <v>8.0478483000000006E-8</v>
      </c>
      <c r="AX2284" s="328">
        <v>3.7964184000000002E-11</v>
      </c>
      <c r="AY2284" s="328">
        <v>8.7241306999999999E-11</v>
      </c>
      <c r="AZ2284" s="329">
        <v>0</v>
      </c>
      <c r="BA2284" s="329">
        <v>0</v>
      </c>
      <c r="BB2284" s="329">
        <v>0</v>
      </c>
      <c r="BC2284" s="329">
        <v>0</v>
      </c>
      <c r="BD2284" s="329">
        <v>0</v>
      </c>
      <c r="BE2284" s="329">
        <v>0</v>
      </c>
      <c r="BF2284" s="329">
        <v>0</v>
      </c>
      <c r="BG2284" s="329">
        <v>0</v>
      </c>
      <c r="BH2284" s="328">
        <v>7.7108711999999999E-6</v>
      </c>
      <c r="BI2284" s="329">
        <v>1.6295839999999999E-2</v>
      </c>
      <c r="BJ2284" s="329">
        <v>0</v>
      </c>
      <c r="BK2284" s="329">
        <v>0</v>
      </c>
      <c r="BL2284" s="329">
        <v>0</v>
      </c>
      <c r="BM2284" s="41"/>
      <c r="BN2284" s="122">
        <v>2.1156762E-5</v>
      </c>
      <c r="BO2284" s="122">
        <v>6.8963809999999996E-7</v>
      </c>
      <c r="BP2284" s="122">
        <v>1.1441273E-5</v>
      </c>
      <c r="BQ2284" s="111">
        <v>0</v>
      </c>
      <c r="BR2284" s="122">
        <v>6.9526672000000002E-7</v>
      </c>
      <c r="BS2284" s="122">
        <v>1.7337479999999999E-7</v>
      </c>
      <c r="BT2284" s="111">
        <v>0</v>
      </c>
      <c r="BU2284" s="122">
        <v>2.6314563E-7</v>
      </c>
      <c r="BV2284" s="111">
        <v>0</v>
      </c>
      <c r="BW2284" s="111">
        <v>0</v>
      </c>
      <c r="BX2284" s="111">
        <v>0</v>
      </c>
      <c r="BY2284" s="111">
        <v>0</v>
      </c>
      <c r="BZ2284" s="111">
        <v>0</v>
      </c>
      <c r="CA2284" s="122">
        <v>3.7328239999999999E-7</v>
      </c>
      <c r="CB2284" s="122">
        <v>7.3365255999999997E-6</v>
      </c>
      <c r="CC2284" s="122">
        <v>1.8425527999999999E-7</v>
      </c>
      <c r="CD2284" s="111">
        <v>0</v>
      </c>
      <c r="CG2284" s="76" t="s">
        <v>6885</v>
      </c>
    </row>
    <row r="2285" spans="1:85" ht="14.5" customHeight="1">
      <c r="B2285" s="119" t="s">
        <v>6573</v>
      </c>
      <c r="C2285" s="133" t="s">
        <v>6884</v>
      </c>
      <c r="D2285" s="134"/>
      <c r="G2285" s="41"/>
      <c r="H2285" s="41"/>
      <c r="I2285" s="41"/>
      <c r="J2285" s="41"/>
      <c r="K2285" s="41"/>
      <c r="L2285" s="41"/>
      <c r="M2285" s="41"/>
      <c r="N2285" s="41"/>
      <c r="O2285" s="41"/>
      <c r="P2285" s="41"/>
      <c r="Q2285" s="41"/>
      <c r="R2285" s="41"/>
      <c r="S2285" s="41"/>
      <c r="T2285" s="41"/>
      <c r="U2285" s="41"/>
      <c r="V2285" s="41"/>
      <c r="W2285" s="41"/>
      <c r="X2285" s="41"/>
      <c r="Y2285" s="41"/>
      <c r="Z2285" s="41"/>
      <c r="AA2285" s="41"/>
      <c r="AB2285" s="41"/>
      <c r="AC2285" s="41"/>
      <c r="AD2285" s="41"/>
      <c r="AE2285" s="41"/>
      <c r="AF2285" s="41"/>
      <c r="AG2285" s="41"/>
      <c r="AH2285" s="41"/>
      <c r="AI2285" s="41"/>
      <c r="AJ2285" s="41"/>
      <c r="AK2285" s="41"/>
      <c r="AL2285" s="41"/>
      <c r="AM2285" s="41"/>
      <c r="AN2285" s="41"/>
      <c r="AO2285" s="41"/>
      <c r="AP2285" s="41"/>
      <c r="AQ2285" s="41"/>
      <c r="AR2285" s="41"/>
      <c r="AS2285" s="41"/>
      <c r="AT2285" s="41"/>
      <c r="AU2285" s="41"/>
      <c r="AV2285" s="41"/>
      <c r="AW2285" s="41"/>
      <c r="AX2285" s="41"/>
      <c r="AY2285" s="41"/>
      <c r="AZ2285" s="41"/>
      <c r="BA2285" s="41"/>
      <c r="BB2285" s="41"/>
      <c r="BC2285" s="41"/>
      <c r="BD2285" s="41"/>
      <c r="BE2285" s="41"/>
      <c r="BF2285" s="41"/>
      <c r="BG2285" s="41"/>
      <c r="BH2285" s="41"/>
      <c r="BI2285" s="41"/>
      <c r="BJ2285" s="41"/>
      <c r="BK2285" s="41"/>
      <c r="BL2285" s="41"/>
      <c r="BM2285" s="41"/>
      <c r="BN2285" s="41"/>
      <c r="BO2285" s="41"/>
      <c r="BP2285" s="41"/>
      <c r="BQ2285" s="41"/>
      <c r="BR2285" s="41"/>
      <c r="BS2285" s="41"/>
      <c r="BT2285" s="41"/>
      <c r="BU2285" s="41"/>
      <c r="BV2285" s="41"/>
      <c r="BW2285" s="41"/>
      <c r="BX2285" s="41"/>
      <c r="BY2285" s="41"/>
      <c r="BZ2285" s="41"/>
      <c r="CA2285" s="41"/>
      <c r="CB2285" s="41"/>
      <c r="CC2285" s="41"/>
      <c r="CD2285" s="41"/>
      <c r="CE2285" s="130"/>
      <c r="CF2285" s="105"/>
    </row>
    <row r="2286" spans="1:85" ht="14.5" customHeight="1">
      <c r="B2286" s="119" t="s">
        <v>6573</v>
      </c>
      <c r="C2286" s="133" t="s">
        <v>6883</v>
      </c>
      <c r="D2286" s="132" t="s">
        <v>6882</v>
      </c>
      <c r="G2286" s="41"/>
      <c r="H2286" s="41"/>
      <c r="I2286" s="41"/>
      <c r="J2286" s="41"/>
      <c r="K2286" s="41"/>
      <c r="L2286" s="41"/>
      <c r="M2286" s="41"/>
      <c r="N2286" s="41"/>
      <c r="O2286" s="41"/>
      <c r="P2286" s="41"/>
      <c r="Q2286" s="41"/>
      <c r="R2286" s="41"/>
      <c r="S2286" s="41"/>
      <c r="T2286" s="41"/>
      <c r="U2286" s="41"/>
      <c r="V2286" s="41"/>
      <c r="W2286" s="41"/>
      <c r="X2286" s="41"/>
      <c r="Y2286" s="41"/>
      <c r="Z2286" s="41"/>
      <c r="AA2286" s="41"/>
      <c r="AB2286" s="41"/>
      <c r="AC2286" s="41"/>
      <c r="AD2286" s="41"/>
      <c r="AE2286" s="41"/>
      <c r="AF2286" s="41"/>
      <c r="AG2286" s="41"/>
      <c r="AH2286" s="41"/>
      <c r="AI2286" s="41"/>
      <c r="AJ2286" s="41"/>
      <c r="AK2286" s="41"/>
      <c r="AL2286" s="41"/>
      <c r="AM2286" s="41"/>
      <c r="AN2286" s="41"/>
      <c r="AO2286" s="41"/>
      <c r="AP2286" s="41"/>
      <c r="AQ2286" s="41"/>
      <c r="AR2286" s="41"/>
      <c r="AS2286" s="41"/>
      <c r="AT2286" s="41"/>
      <c r="AU2286" s="41"/>
      <c r="AV2286" s="41"/>
      <c r="AW2286" s="41"/>
      <c r="AX2286" s="41"/>
      <c r="AY2286" s="41"/>
      <c r="AZ2286" s="41"/>
      <c r="BA2286" s="41"/>
      <c r="BB2286" s="41"/>
      <c r="BC2286" s="41"/>
      <c r="BD2286" s="41"/>
      <c r="BE2286" s="41"/>
      <c r="BF2286" s="41"/>
      <c r="BG2286" s="41"/>
      <c r="BH2286" s="41"/>
      <c r="BI2286" s="41"/>
      <c r="BJ2286" s="41"/>
      <c r="BK2286" s="41"/>
      <c r="BL2286" s="41"/>
      <c r="BM2286" s="41"/>
      <c r="BN2286" s="41"/>
      <c r="BO2286" s="41"/>
      <c r="BP2286" s="41"/>
      <c r="BQ2286" s="41"/>
      <c r="BR2286" s="41"/>
      <c r="BS2286" s="41"/>
      <c r="BT2286" s="41"/>
      <c r="BU2286" s="41"/>
      <c r="BV2286" s="41"/>
      <c r="BW2286" s="41"/>
      <c r="BX2286" s="41"/>
      <c r="BY2286" s="41"/>
      <c r="BZ2286" s="41"/>
      <c r="CA2286" s="41"/>
      <c r="CB2286" s="41"/>
      <c r="CC2286" s="41"/>
      <c r="CD2286" s="41"/>
      <c r="CE2286" s="130"/>
      <c r="CF2286" s="105"/>
    </row>
    <row r="2287" spans="1:85" ht="14.5" customHeight="1">
      <c r="A2287" s="41" t="s">
        <v>6881</v>
      </c>
      <c r="B2287" s="119" t="s">
        <v>6573</v>
      </c>
      <c r="C2287" s="120" t="str">
        <f t="shared" ref="C2287:C2350" si="848">MID(A2287,1,12)</f>
        <v>P.030.00.100</v>
      </c>
      <c r="D2287" s="41" t="s">
        <v>6571</v>
      </c>
      <c r="E2287" s="119" t="s">
        <v>6570</v>
      </c>
      <c r="F2287" s="118" t="str">
        <f t="shared" ref="F2287:F2350" si="849">MID(A2287, 21,85)</f>
        <v>1,4-dioxanes (n=1, std= -)</v>
      </c>
      <c r="G2287" s="118">
        <f t="shared" ref="G2287:G2350" si="850">H2287+I2287+J2287+K2287</f>
        <v>0.64496021824641003</v>
      </c>
      <c r="H2287" s="118">
        <f t="shared" ref="H2287:H2350" si="851">N2287+O2287+P2287+Q2287</f>
        <v>1.4155696820000001E-2</v>
      </c>
      <c r="I2287" s="118">
        <f t="shared" ref="I2287:I2350" si="852">L2287+M2287+R2287</f>
        <v>7.0783087999999994E-2</v>
      </c>
      <c r="J2287" s="326">
        <f t="shared" ref="J2287:J2350" si="853">S2287+IF(T2287="x",0,T2287)+IF(U2287="x",0,U2287)+IF(V2287="x",0,V2287)+W2287+X2287</f>
        <v>1.028598342641E-2</v>
      </c>
      <c r="K2287" s="118">
        <v>0.54973545000000001</v>
      </c>
      <c r="L2287" s="118">
        <v>5.5227986E-2</v>
      </c>
      <c r="M2287" s="118">
        <v>1.4675399E-2</v>
      </c>
      <c r="N2287" s="118">
        <v>8.4782571000000008E-3</v>
      </c>
      <c r="O2287" s="118">
        <v>3.9081172000000001E-3</v>
      </c>
      <c r="P2287" s="118">
        <v>8.9996513999999995E-4</v>
      </c>
      <c r="Q2287" s="118">
        <v>8.6935737999999996E-4</v>
      </c>
      <c r="R2287" s="118">
        <v>8.7970300000000002E-4</v>
      </c>
      <c r="S2287" s="118">
        <v>4.3428478999999999E-4</v>
      </c>
      <c r="T2287" s="118">
        <v>3.1371535999999999E-3</v>
      </c>
      <c r="U2287" s="118">
        <v>6.6969064999999996E-3</v>
      </c>
      <c r="V2287" s="330">
        <v>1.7255180999999998E-5</v>
      </c>
      <c r="W2287" s="330">
        <v>3.8335540999999999E-7</v>
      </c>
      <c r="X2287" s="118">
        <v>0</v>
      </c>
      <c r="Y2287" s="41"/>
      <c r="Z2287" s="327">
        <f t="shared" ref="Z2287:Z2350" si="854">K2287/0.133</f>
        <v>4.1333492481203002</v>
      </c>
      <c r="AA2287" s="41"/>
      <c r="AB2287" s="111">
        <v>59.159905999999999</v>
      </c>
      <c r="AC2287" s="111">
        <v>55.714986000000003</v>
      </c>
      <c r="AD2287" s="111">
        <v>0.90784167999999998</v>
      </c>
      <c r="AE2287" s="111">
        <v>0</v>
      </c>
      <c r="AF2287" s="111">
        <v>2.0694397000000002</v>
      </c>
      <c r="AG2287" s="111">
        <v>0.26858647000000002</v>
      </c>
      <c r="AH2287" s="111">
        <v>0.19905196999999999</v>
      </c>
      <c r="AI2287" s="41"/>
      <c r="AJ2287" s="114">
        <v>8.9625394999999997E-2</v>
      </c>
      <c r="AK2287" s="114">
        <v>8.2704128000000002E-2</v>
      </c>
      <c r="AL2287" s="114">
        <v>3.5676816999999999E-3</v>
      </c>
      <c r="AM2287" s="114">
        <v>3.3535855999999998E-3</v>
      </c>
      <c r="AN2287" s="113">
        <f t="shared" ref="AN2287:AN2350" si="855">AQ2287+AT2287+AU2287+AV2287+AW2287+BE2287+BF2287+BJ2287</f>
        <v>4.9582810093643E-6</v>
      </c>
      <c r="AO2287" s="112">
        <f t="shared" ref="AO2287:AO2350" si="856">AR2287+AS2287+AX2287+AY2287+AZ2287+BA2287+BB2287+BC2287+BD2287+BG2287+BK2287+BL2287</f>
        <v>1.3194089493567097E-8</v>
      </c>
      <c r="AP2287" s="112">
        <f t="shared" ref="AP2287:AP2350" si="857">BH2287+BI2287</f>
        <v>0.469689854962</v>
      </c>
      <c r="AQ2287" s="328">
        <v>3.8535635E-6</v>
      </c>
      <c r="AR2287" s="328">
        <v>1.1627792E-8</v>
      </c>
      <c r="AS2287" s="328">
        <v>3.1765915999999998E-13</v>
      </c>
      <c r="AT2287" s="328">
        <v>8.0452750999999996E-11</v>
      </c>
      <c r="AU2287" s="328">
        <v>1.0146236999999999E-11</v>
      </c>
      <c r="AV2287" s="328">
        <v>1.2604683E-9</v>
      </c>
      <c r="AW2287" s="328">
        <v>1.0980161000000001E-6</v>
      </c>
      <c r="AX2287" s="328">
        <v>1.9949123E-10</v>
      </c>
      <c r="AY2287" s="328">
        <v>1.2564794E-9</v>
      </c>
      <c r="AZ2287" s="328">
        <v>8.2921200999999998E-11</v>
      </c>
      <c r="BA2287" s="328">
        <v>1.2327209000000001E-15</v>
      </c>
      <c r="BB2287" s="328">
        <v>4.0587586E-13</v>
      </c>
      <c r="BC2287" s="328">
        <v>4.0903027999999999E-14</v>
      </c>
      <c r="BD2287" s="328">
        <v>1.2580677E-14</v>
      </c>
      <c r="BE2287" s="328">
        <v>4.1661999999999999E-9</v>
      </c>
      <c r="BF2287" s="328">
        <v>1.1767095E-9</v>
      </c>
      <c r="BG2287" s="328">
        <v>2.6582211E-11</v>
      </c>
      <c r="BH2287" s="328">
        <v>1.6974961999999999E-5</v>
      </c>
      <c r="BI2287" s="329">
        <v>0.46967288000000001</v>
      </c>
      <c r="BJ2287" s="328">
        <v>7.4325762999999997E-12</v>
      </c>
      <c r="BK2287" s="328">
        <v>4.5198099000000001E-14</v>
      </c>
      <c r="BL2287" s="328">
        <v>2.0221964000000001E-18</v>
      </c>
      <c r="BM2287" s="41"/>
      <c r="BN2287" s="111">
        <v>2.0933677999999999E-4</v>
      </c>
      <c r="BO2287" s="122">
        <v>9.0016628999999994E-6</v>
      </c>
      <c r="BP2287" s="111">
        <v>1.1524874E-4</v>
      </c>
      <c r="BQ2287" s="122">
        <v>1.0343123E-7</v>
      </c>
      <c r="BR2287" s="122">
        <v>1.0435645E-5</v>
      </c>
      <c r="BS2287" s="122">
        <v>6.6515578E-7</v>
      </c>
      <c r="BT2287" s="122">
        <v>5.2806701000000004E-10</v>
      </c>
      <c r="BU2287" s="122">
        <v>1.0203760999999999E-6</v>
      </c>
      <c r="BV2287" s="122">
        <v>1.2076897999999999E-6</v>
      </c>
      <c r="BW2287" s="122">
        <v>5.7525884E-7</v>
      </c>
      <c r="BX2287" s="122">
        <v>7.6247715999999998E-8</v>
      </c>
      <c r="BY2287" s="122">
        <v>1.7778029999999998E-8</v>
      </c>
      <c r="BZ2287" s="122">
        <v>1.3450781999999999E-9</v>
      </c>
      <c r="CA2287" s="122">
        <v>3.3500435999999999E-6</v>
      </c>
      <c r="CB2287" s="122">
        <v>6.7484767000000005E-5</v>
      </c>
      <c r="CC2287" s="122">
        <v>1.4704147000000001E-7</v>
      </c>
      <c r="CD2287" s="122">
        <v>1.0670005000000001E-9</v>
      </c>
      <c r="CG2287" s="76" t="s">
        <v>6568</v>
      </c>
    </row>
    <row r="2288" spans="1:85" ht="14.5" customHeight="1">
      <c r="A2288" s="41" t="s">
        <v>6878</v>
      </c>
      <c r="B2288" s="119" t="s">
        <v>6573</v>
      </c>
      <c r="C2288" s="120" t="str">
        <f t="shared" si="848"/>
        <v>P.030.00.200</v>
      </c>
      <c r="D2288" s="41" t="s">
        <v>6571</v>
      </c>
      <c r="E2288" s="119" t="s">
        <v>6570</v>
      </c>
      <c r="F2288" s="118" t="str">
        <f t="shared" si="849"/>
        <v>1-hydroxy-4-unsubstituted benzenoids (n=1, std=-)</v>
      </c>
      <c r="G2288" s="118">
        <f t="shared" si="850"/>
        <v>0.28080238318148043</v>
      </c>
      <c r="H2288" s="118">
        <f t="shared" si="851"/>
        <v>3.4153856636499999E-3</v>
      </c>
      <c r="I2288" s="118">
        <f t="shared" si="852"/>
        <v>3.9316997517830403E-2</v>
      </c>
      <c r="J2288" s="326">
        <f t="shared" si="853"/>
        <v>0</v>
      </c>
      <c r="K2288" s="118">
        <v>0.23807</v>
      </c>
      <c r="L2288" s="118">
        <v>3.7380194999999998E-2</v>
      </c>
      <c r="M2288" s="118">
        <v>1.9368E-3</v>
      </c>
      <c r="N2288" s="118">
        <v>2.0438352E-3</v>
      </c>
      <c r="O2288" s="118">
        <v>1.3714199999999999E-3</v>
      </c>
      <c r="P2288" s="118">
        <v>0</v>
      </c>
      <c r="Q2288" s="330">
        <v>1.3046365E-7</v>
      </c>
      <c r="R2288" s="330">
        <v>2.5178303999999999E-9</v>
      </c>
      <c r="S2288" s="118">
        <v>0</v>
      </c>
      <c r="T2288" s="118">
        <v>0</v>
      </c>
      <c r="U2288" s="118">
        <v>0</v>
      </c>
      <c r="V2288" s="118">
        <v>0</v>
      </c>
      <c r="W2288" s="118">
        <v>0</v>
      </c>
      <c r="X2288" s="118">
        <v>0</v>
      </c>
      <c r="Y2288" s="41"/>
      <c r="Z2288" s="327">
        <f t="shared" si="854"/>
        <v>1.79</v>
      </c>
      <c r="AA2288" s="41"/>
      <c r="AB2288" s="111">
        <v>38.648400000000002</v>
      </c>
      <c r="AC2288" s="111">
        <v>37.778399999999998</v>
      </c>
      <c r="AD2288" s="111">
        <v>0</v>
      </c>
      <c r="AE2288" s="111">
        <v>0</v>
      </c>
      <c r="AF2288" s="111">
        <v>0.87</v>
      </c>
      <c r="AG2288" s="111">
        <v>0</v>
      </c>
      <c r="AH2288" s="111">
        <v>0</v>
      </c>
      <c r="AI2288" s="41"/>
      <c r="AJ2288" s="114">
        <v>4.3160852999999999E-2</v>
      </c>
      <c r="AK2288" s="114">
        <v>3.9035930000000003E-2</v>
      </c>
      <c r="AL2288" s="114">
        <v>1.5878604000000001E-3</v>
      </c>
      <c r="AM2288" s="114">
        <v>2.5370619000000001E-3</v>
      </c>
      <c r="AN2288" s="113">
        <f t="shared" si="855"/>
        <v>2.3402836000000001E-6</v>
      </c>
      <c r="AO2288" s="112">
        <f t="shared" si="856"/>
        <v>5.8722649349999999E-9</v>
      </c>
      <c r="AP2288" s="112">
        <f t="shared" si="857"/>
        <v>0.3553308</v>
      </c>
      <c r="AQ2288" s="328">
        <v>1.66112E-6</v>
      </c>
      <c r="AR2288" s="328">
        <v>5.0119999999999996E-9</v>
      </c>
      <c r="AS2288" s="328">
        <v>1.3693500000000001E-13</v>
      </c>
      <c r="AT2288" s="329">
        <v>0</v>
      </c>
      <c r="AU2288" s="329">
        <v>0</v>
      </c>
      <c r="AV2288" s="328">
        <v>3.0360000000000002E-10</v>
      </c>
      <c r="AW2288" s="328">
        <v>6.7886000000000003E-7</v>
      </c>
      <c r="AX2288" s="328">
        <v>6.9367999999999998E-11</v>
      </c>
      <c r="AY2288" s="328">
        <v>7.9075999999999997E-10</v>
      </c>
      <c r="AZ2288" s="329">
        <v>0</v>
      </c>
      <c r="BA2288" s="329">
        <v>0</v>
      </c>
      <c r="BB2288" s="329">
        <v>0</v>
      </c>
      <c r="BC2288" s="329">
        <v>0</v>
      </c>
      <c r="BD2288" s="329">
        <v>0</v>
      </c>
      <c r="BE2288" s="329">
        <v>0</v>
      </c>
      <c r="BF2288" s="329">
        <v>0</v>
      </c>
      <c r="BG2288" s="329">
        <v>0</v>
      </c>
      <c r="BH2288" s="329">
        <v>0</v>
      </c>
      <c r="BI2288" s="329">
        <v>0.3553308</v>
      </c>
      <c r="BJ2288" s="329">
        <v>0</v>
      </c>
      <c r="BK2288" s="329">
        <v>0</v>
      </c>
      <c r="BL2288" s="329">
        <v>0</v>
      </c>
      <c r="BM2288" s="41"/>
      <c r="BN2288" s="111">
        <v>1.0887988000000001E-4</v>
      </c>
      <c r="BO2288" s="122">
        <v>5.4517384000000002E-6</v>
      </c>
      <c r="BP2288" s="122">
        <v>4.9909949999999998E-5</v>
      </c>
      <c r="BQ2288" s="122">
        <v>2.9493055999999999E-13</v>
      </c>
      <c r="BR2288" s="122">
        <v>5.7290849999999997E-6</v>
      </c>
      <c r="BS2288" s="111">
        <v>0</v>
      </c>
      <c r="BT2288" s="111">
        <v>0</v>
      </c>
      <c r="BU2288" s="111">
        <v>0</v>
      </c>
      <c r="BV2288" s="111">
        <v>0</v>
      </c>
      <c r="BW2288" s="122">
        <v>8.6328559999999997E-11</v>
      </c>
      <c r="BX2288" s="111">
        <v>0</v>
      </c>
      <c r="BY2288" s="111">
        <v>0</v>
      </c>
      <c r="BZ2288" s="111">
        <v>0</v>
      </c>
      <c r="CA2288" s="122">
        <v>2.1728052999999999E-6</v>
      </c>
      <c r="CB2288" s="122">
        <v>4.5616211000000002E-5</v>
      </c>
      <c r="CC2288" s="111">
        <v>0</v>
      </c>
      <c r="CD2288" s="111">
        <v>0</v>
      </c>
      <c r="CG2288" s="76" t="s">
        <v>6568</v>
      </c>
    </row>
    <row r="2289" spans="1:85" ht="14.5" customHeight="1">
      <c r="A2289" s="41" t="s">
        <v>6875</v>
      </c>
      <c r="B2289" s="119" t="s">
        <v>6573</v>
      </c>
      <c r="C2289" s="120" t="str">
        <f t="shared" si="848"/>
        <v>P.030.11.100</v>
      </c>
      <c r="D2289" s="41" t="s">
        <v>6571</v>
      </c>
      <c r="E2289" s="119" t="s">
        <v>6570</v>
      </c>
      <c r="F2289" s="118" t="str">
        <f t="shared" si="849"/>
        <v>Acetylides (n=1, std=-)</v>
      </c>
      <c r="G2289" s="118">
        <f t="shared" si="850"/>
        <v>0.25684114081787862</v>
      </c>
      <c r="H2289" s="118">
        <f t="shared" si="851"/>
        <v>2.82622351899E-3</v>
      </c>
      <c r="I2289" s="118">
        <f t="shared" si="852"/>
        <v>3.58949172988886E-2</v>
      </c>
      <c r="J2289" s="326">
        <f t="shared" si="853"/>
        <v>0</v>
      </c>
      <c r="K2289" s="118">
        <v>0.21812000000000001</v>
      </c>
      <c r="L2289" s="118">
        <v>3.4173315000000003E-2</v>
      </c>
      <c r="M2289" s="118">
        <v>1.7216E-3</v>
      </c>
      <c r="N2289" s="118">
        <v>1.8661104E-3</v>
      </c>
      <c r="O2289" s="118">
        <v>9.5999400000000004E-4</v>
      </c>
      <c r="P2289" s="118">
        <v>0</v>
      </c>
      <c r="Q2289" s="330">
        <v>1.1911899E-7</v>
      </c>
      <c r="R2289" s="330">
        <v>2.2988886000000001E-9</v>
      </c>
      <c r="S2289" s="118">
        <v>0</v>
      </c>
      <c r="T2289" s="118">
        <v>0</v>
      </c>
      <c r="U2289" s="118">
        <v>0</v>
      </c>
      <c r="V2289" s="118">
        <v>0</v>
      </c>
      <c r="W2289" s="118">
        <v>0</v>
      </c>
      <c r="X2289" s="118">
        <v>0</v>
      </c>
      <c r="Y2289" s="41"/>
      <c r="Z2289" s="327">
        <f t="shared" si="854"/>
        <v>1.64</v>
      </c>
      <c r="AA2289" s="41"/>
      <c r="AB2289" s="111">
        <v>33.946800000000003</v>
      </c>
      <c r="AC2289" s="111">
        <v>33.156799999999997</v>
      </c>
      <c r="AD2289" s="111">
        <v>0</v>
      </c>
      <c r="AE2289" s="111">
        <v>0</v>
      </c>
      <c r="AF2289" s="111">
        <v>0.79</v>
      </c>
      <c r="AG2289" s="111">
        <v>0</v>
      </c>
      <c r="AH2289" s="111">
        <v>0</v>
      </c>
      <c r="AI2289" s="41"/>
      <c r="AJ2289" s="114">
        <v>3.9423197E-2</v>
      </c>
      <c r="AK2289" s="114">
        <v>3.5742191E-2</v>
      </c>
      <c r="AL2289" s="114">
        <v>1.4543143000000001E-3</v>
      </c>
      <c r="AM2289" s="114">
        <v>2.2266918000000001E-3</v>
      </c>
      <c r="AN2289" s="113">
        <f t="shared" si="855"/>
        <v>2.1428171999999998E-6</v>
      </c>
      <c r="AO2289" s="112">
        <f t="shared" si="856"/>
        <v>5.3783814600000001E-9</v>
      </c>
      <c r="AP2289" s="112">
        <f t="shared" si="857"/>
        <v>0.31186160000000002</v>
      </c>
      <c r="AQ2289" s="328">
        <v>1.5219199999999999E-6</v>
      </c>
      <c r="AR2289" s="328">
        <v>4.5919999999999999E-9</v>
      </c>
      <c r="AS2289" s="328">
        <v>1.2546E-13</v>
      </c>
      <c r="AT2289" s="329">
        <v>0</v>
      </c>
      <c r="AU2289" s="329">
        <v>0</v>
      </c>
      <c r="AV2289" s="328">
        <v>2.7719999999999998E-10</v>
      </c>
      <c r="AW2289" s="328">
        <v>6.2061999999999995E-7</v>
      </c>
      <c r="AX2289" s="328">
        <v>6.3336000000000002E-11</v>
      </c>
      <c r="AY2289" s="328">
        <v>7.2292000000000002E-10</v>
      </c>
      <c r="AZ2289" s="329">
        <v>0</v>
      </c>
      <c r="BA2289" s="329">
        <v>0</v>
      </c>
      <c r="BB2289" s="329">
        <v>0</v>
      </c>
      <c r="BC2289" s="329">
        <v>0</v>
      </c>
      <c r="BD2289" s="329">
        <v>0</v>
      </c>
      <c r="BE2289" s="329">
        <v>0</v>
      </c>
      <c r="BF2289" s="329">
        <v>0</v>
      </c>
      <c r="BG2289" s="329">
        <v>0</v>
      </c>
      <c r="BH2289" s="329">
        <v>0</v>
      </c>
      <c r="BI2289" s="329">
        <v>0.31186160000000002</v>
      </c>
      <c r="BJ2289" s="329">
        <v>0</v>
      </c>
      <c r="BK2289" s="329">
        <v>0</v>
      </c>
      <c r="BL2289" s="329">
        <v>0</v>
      </c>
      <c r="BM2289" s="41"/>
      <c r="BN2289" s="122">
        <v>9.7704040999999997E-5</v>
      </c>
      <c r="BO2289" s="122">
        <v>4.9840289000000003E-6</v>
      </c>
      <c r="BP2289" s="122">
        <v>4.5727552000000001E-5</v>
      </c>
      <c r="BQ2289" s="122">
        <v>2.6928443000000001E-13</v>
      </c>
      <c r="BR2289" s="122">
        <v>4.9723264999999998E-6</v>
      </c>
      <c r="BS2289" s="111">
        <v>0</v>
      </c>
      <c r="BT2289" s="111">
        <v>0</v>
      </c>
      <c r="BU2289" s="111">
        <v>0</v>
      </c>
      <c r="BV2289" s="111">
        <v>0</v>
      </c>
      <c r="BW2289" s="122">
        <v>7.8821727999999995E-11</v>
      </c>
      <c r="BX2289" s="111">
        <v>0</v>
      </c>
      <c r="BY2289" s="111">
        <v>0</v>
      </c>
      <c r="BZ2289" s="111">
        <v>0</v>
      </c>
      <c r="CA2289" s="122">
        <v>1.9842782999999998E-6</v>
      </c>
      <c r="CB2289" s="122">
        <v>4.0035776000000001E-5</v>
      </c>
      <c r="CC2289" s="111">
        <v>0</v>
      </c>
      <c r="CD2289" s="111">
        <v>0</v>
      </c>
      <c r="CG2289" s="76" t="s">
        <v>6568</v>
      </c>
    </row>
    <row r="2290" spans="1:85" ht="14.5" customHeight="1">
      <c r="A2290" s="41" t="s">
        <v>6872</v>
      </c>
      <c r="B2290" s="119" t="s">
        <v>6573</v>
      </c>
      <c r="C2290" s="120" t="str">
        <f t="shared" si="848"/>
        <v>P.030.11.200</v>
      </c>
      <c r="D2290" s="41" t="s">
        <v>6571</v>
      </c>
      <c r="E2290" s="119" t="s">
        <v>6570</v>
      </c>
      <c r="F2290" s="118" t="str">
        <f t="shared" si="849"/>
        <v>Alcohols and polyols (n=14, std=0.21)</v>
      </c>
      <c r="G2290" s="118">
        <f t="shared" si="850"/>
        <v>0.44544630438900001</v>
      </c>
      <c r="H2290" s="118">
        <f t="shared" si="851"/>
        <v>2.075149037E-2</v>
      </c>
      <c r="I2290" s="118">
        <f t="shared" si="852"/>
        <v>5.7935479000000005E-2</v>
      </c>
      <c r="J2290" s="326">
        <f t="shared" si="853"/>
        <v>8.8124450190000016E-3</v>
      </c>
      <c r="K2290" s="118">
        <v>0.35794689000000002</v>
      </c>
      <c r="L2290" s="118">
        <v>3.3010413000000002E-2</v>
      </c>
      <c r="M2290" s="118">
        <v>1.9234184000000001E-2</v>
      </c>
      <c r="N2290" s="118">
        <v>1.6986970000000001E-2</v>
      </c>
      <c r="O2290" s="118">
        <v>3.2863812000000002E-3</v>
      </c>
      <c r="P2290" s="118">
        <v>2.1123797E-4</v>
      </c>
      <c r="Q2290" s="118">
        <v>2.6690120000000001E-4</v>
      </c>
      <c r="R2290" s="118">
        <v>5.6908820000000004E-3</v>
      </c>
      <c r="S2290" s="118">
        <v>7.3202094000000004E-4</v>
      </c>
      <c r="T2290" s="118">
        <v>1.6886958000000001E-3</v>
      </c>
      <c r="U2290" s="118">
        <v>6.3476690999999998E-3</v>
      </c>
      <c r="V2290" s="330">
        <v>1.3222328E-5</v>
      </c>
      <c r="W2290" s="330">
        <v>3.0836851000000002E-5</v>
      </c>
      <c r="X2290" s="118">
        <v>0</v>
      </c>
      <c r="Y2290" s="41"/>
      <c r="Z2290" s="327">
        <f t="shared" si="854"/>
        <v>2.6913299999999998</v>
      </c>
      <c r="AA2290" s="41"/>
      <c r="AB2290" s="111">
        <v>57.428342000000001</v>
      </c>
      <c r="AC2290" s="111">
        <v>55.868935</v>
      </c>
      <c r="AD2290" s="111">
        <v>0.83910037999999998</v>
      </c>
      <c r="AE2290" s="111">
        <v>0</v>
      </c>
      <c r="AF2290" s="111">
        <v>0.33698636999999998</v>
      </c>
      <c r="AG2290" s="111">
        <v>0.20556165000000001</v>
      </c>
      <c r="AH2290" s="111">
        <v>0.17775895</v>
      </c>
      <c r="AI2290" s="41"/>
      <c r="AJ2290" s="114">
        <v>6.0829956999999997E-2</v>
      </c>
      <c r="AK2290" s="114">
        <v>5.5279782999999999E-2</v>
      </c>
      <c r="AL2290" s="114">
        <v>2.4410281000000001E-3</v>
      </c>
      <c r="AM2290" s="114">
        <v>3.1091460000000001E-3</v>
      </c>
      <c r="AN2290" s="113">
        <f t="shared" si="855"/>
        <v>3.3141356311799999E-6</v>
      </c>
      <c r="AO2290" s="112">
        <f t="shared" si="856"/>
        <v>9.0274707810820319E-9</v>
      </c>
      <c r="AP2290" s="112">
        <f t="shared" si="857"/>
        <v>0.43545462231900001</v>
      </c>
      <c r="AQ2290" s="328">
        <v>2.5290708E-6</v>
      </c>
      <c r="AR2290" s="328">
        <v>7.6319947000000001E-9</v>
      </c>
      <c r="AS2290" s="328">
        <v>2.0846602999999999E-13</v>
      </c>
      <c r="AT2290" s="328">
        <v>1.1996314E-10</v>
      </c>
      <c r="AU2290" s="328">
        <v>1.3627839999999999E-11</v>
      </c>
      <c r="AV2290" s="328">
        <v>2.5272238999999999E-9</v>
      </c>
      <c r="AW2290" s="328">
        <v>7.7647692999999996E-7</v>
      </c>
      <c r="AX2290" s="328">
        <v>4.2678651999999999E-10</v>
      </c>
      <c r="AY2290" s="328">
        <v>8.7832550000000002E-10</v>
      </c>
      <c r="AZ2290" s="328">
        <v>6.3848395000000002E-11</v>
      </c>
      <c r="BA2290" s="328">
        <v>4.4515962999999999E-15</v>
      </c>
      <c r="BB2290" s="328">
        <v>3.3140830000000001E-12</v>
      </c>
      <c r="BC2290" s="328">
        <v>9.3869561000000005E-14</v>
      </c>
      <c r="BD2290" s="328">
        <v>4.9803927E-14</v>
      </c>
      <c r="BE2290" s="328">
        <v>2.6547964000000001E-9</v>
      </c>
      <c r="BF2290" s="328">
        <v>2.6744052000000002E-9</v>
      </c>
      <c r="BG2290" s="328">
        <v>1.9209044000000001E-11</v>
      </c>
      <c r="BH2290" s="328">
        <v>3.3352319000000001E-5</v>
      </c>
      <c r="BI2290" s="329">
        <v>0.43542127000000003</v>
      </c>
      <c r="BJ2290" s="328">
        <v>5.9788469999999995E-10</v>
      </c>
      <c r="BK2290" s="328">
        <v>3.6357852999999999E-12</v>
      </c>
      <c r="BL2290" s="328">
        <v>1.6266773E-16</v>
      </c>
      <c r="BM2290" s="41"/>
      <c r="BN2290" s="111">
        <v>1.6744498999999999E-4</v>
      </c>
      <c r="BO2290" s="122">
        <v>6.6682850999999999E-6</v>
      </c>
      <c r="BP2290" s="122">
        <v>7.5041421999999996E-5</v>
      </c>
      <c r="BQ2290" s="122">
        <v>6.6951040000000004E-7</v>
      </c>
      <c r="BR2290" s="122">
        <v>7.6170680000000003E-6</v>
      </c>
      <c r="BS2290" s="122">
        <v>1.1481394000000001E-6</v>
      </c>
      <c r="BT2290" s="122">
        <v>4.4933810000000002E-7</v>
      </c>
      <c r="BU2290" s="122">
        <v>1.9395506E-6</v>
      </c>
      <c r="BV2290" s="122">
        <v>2.8346648000000003E-7</v>
      </c>
      <c r="BW2290" s="122">
        <v>1.7661007999999999E-7</v>
      </c>
      <c r="BX2290" s="122">
        <v>1.0237772E-7</v>
      </c>
      <c r="BY2290" s="122">
        <v>1.3137075E-8</v>
      </c>
      <c r="BZ2290" s="122">
        <v>1.8029841E-9</v>
      </c>
      <c r="CA2290" s="122">
        <v>5.9678254999999996E-6</v>
      </c>
      <c r="CB2290" s="122">
        <v>6.7066917000000006E-5</v>
      </c>
      <c r="CC2290" s="122">
        <v>2.1371147999999999E-7</v>
      </c>
      <c r="CD2290" s="122">
        <v>8.5830703999999994E-8</v>
      </c>
      <c r="CG2290" s="76" t="s">
        <v>6568</v>
      </c>
    </row>
    <row r="2291" spans="1:85" ht="14.5" customHeight="1">
      <c r="A2291" s="41" t="s">
        <v>6869</v>
      </c>
      <c r="B2291" s="119" t="s">
        <v>6573</v>
      </c>
      <c r="C2291" s="120" t="str">
        <f t="shared" si="848"/>
        <v>P.030.11.300</v>
      </c>
      <c r="D2291" s="41" t="s">
        <v>6571</v>
      </c>
      <c r="E2291" s="119" t="s">
        <v>6570</v>
      </c>
      <c r="F2291" s="118" t="str">
        <f t="shared" si="849"/>
        <v>Alkali metal chlorides (n=3, std=0.006)</v>
      </c>
      <c r="G2291" s="118">
        <f t="shared" si="850"/>
        <v>2.3663419539440587E-2</v>
      </c>
      <c r="H2291" s="118">
        <f t="shared" si="851"/>
        <v>1.2172510483999999E-3</v>
      </c>
      <c r="I2291" s="118">
        <f t="shared" si="852"/>
        <v>8.0484500290000007E-3</v>
      </c>
      <c r="J2291" s="326">
        <f t="shared" si="853"/>
        <v>1.931666462040589E-3</v>
      </c>
      <c r="K2291" s="118">
        <v>1.2466052E-2</v>
      </c>
      <c r="L2291" s="118">
        <v>7.2518951999999996E-3</v>
      </c>
      <c r="M2291" s="118">
        <v>7.5854302999999997E-4</v>
      </c>
      <c r="N2291" s="118">
        <v>3.2603438E-4</v>
      </c>
      <c r="O2291" s="118">
        <v>7.8099132999999996E-4</v>
      </c>
      <c r="P2291" s="330">
        <v>6.1035584000000002E-6</v>
      </c>
      <c r="Q2291" s="118">
        <v>1.0412178E-4</v>
      </c>
      <c r="R2291" s="330">
        <v>3.8011798999999998E-5</v>
      </c>
      <c r="S2291" s="330">
        <v>1.083991E-5</v>
      </c>
      <c r="T2291" s="118">
        <v>1.2221427000000001E-3</v>
      </c>
      <c r="U2291" s="118">
        <v>6.9347424000000004E-4</v>
      </c>
      <c r="V2291" s="330">
        <v>5.2095423000000004E-6</v>
      </c>
      <c r="W2291" s="330">
        <v>6.9740588999999994E-11</v>
      </c>
      <c r="X2291" s="118">
        <v>0</v>
      </c>
      <c r="Y2291" s="41"/>
      <c r="Z2291" s="327">
        <f t="shared" si="854"/>
        <v>9.3729714285714277E-2</v>
      </c>
      <c r="AA2291" s="41"/>
      <c r="AB2291" s="111">
        <v>2.5806532999999998</v>
      </c>
      <c r="AC2291" s="111">
        <v>0.81570531000000002</v>
      </c>
      <c r="AD2291" s="111">
        <v>2.4015201999999999E-2</v>
      </c>
      <c r="AE2291" s="111">
        <v>0</v>
      </c>
      <c r="AF2291" s="111">
        <v>1.6539743E-3</v>
      </c>
      <c r="AG2291" s="111">
        <v>0.85729526</v>
      </c>
      <c r="AH2291" s="111">
        <v>0.88198356</v>
      </c>
      <c r="AI2291" s="41"/>
      <c r="AJ2291" s="114">
        <v>3.8838016999999999E-3</v>
      </c>
      <c r="AK2291" s="114">
        <v>3.7325637000000002E-3</v>
      </c>
      <c r="AL2291" s="114">
        <v>1.1833798E-4</v>
      </c>
      <c r="AM2291" s="121">
        <v>3.2900047000000002E-5</v>
      </c>
      <c r="AN2291" s="113">
        <f t="shared" si="855"/>
        <v>2.237747973098854E-7</v>
      </c>
      <c r="AO2291" s="112">
        <f t="shared" si="856"/>
        <v>4.3764044148388354E-10</v>
      </c>
      <c r="AP2291" s="112">
        <f t="shared" si="857"/>
        <v>4.6078497403299994E-3</v>
      </c>
      <c r="AQ2291" s="328">
        <v>8.7553439999999998E-8</v>
      </c>
      <c r="AR2291" s="328">
        <v>2.6418708000000001E-10</v>
      </c>
      <c r="AS2291" s="328">
        <v>7.2171245E-15</v>
      </c>
      <c r="AT2291" s="328">
        <v>1.1327711E-11</v>
      </c>
      <c r="AU2291" s="328">
        <v>2.4262373999999999E-13</v>
      </c>
      <c r="AV2291" s="328">
        <v>4.8477794999999997E-11</v>
      </c>
      <c r="AW2291" s="328">
        <v>1.3574198000000001E-7</v>
      </c>
      <c r="AX2291" s="328">
        <v>7.1053518999999997E-12</v>
      </c>
      <c r="AY2291" s="328">
        <v>1.5768397999999999E-10</v>
      </c>
      <c r="AZ2291" s="328">
        <v>9.2937819999999998E-15</v>
      </c>
      <c r="BA2291" s="328">
        <v>2.7873277999999999E-16</v>
      </c>
      <c r="BB2291" s="328">
        <v>5.9892163999999999E-14</v>
      </c>
      <c r="BC2291" s="328">
        <v>7.2109052999999995E-16</v>
      </c>
      <c r="BD2291" s="328">
        <v>1.1334672E-15</v>
      </c>
      <c r="BE2291" s="328">
        <v>4.6263288000000002E-11</v>
      </c>
      <c r="BF2291" s="328">
        <v>3.7306454000000001E-10</v>
      </c>
      <c r="BG2291" s="328">
        <v>8.5854850000000008E-12</v>
      </c>
      <c r="BH2291" s="328">
        <v>4.7804032999999999E-7</v>
      </c>
      <c r="BI2291" s="329">
        <v>4.6073716999999997E-3</v>
      </c>
      <c r="BJ2291" s="328">
        <v>1.3521453999999999E-15</v>
      </c>
      <c r="BK2291" s="328">
        <v>8.2225055999999992E-18</v>
      </c>
      <c r="BL2291" s="328">
        <v>3.6788099000000001E-22</v>
      </c>
      <c r="BM2291" s="41"/>
      <c r="BN2291" s="122">
        <v>6.3651674E-6</v>
      </c>
      <c r="BO2291" s="122">
        <v>1.1027196999999999E-6</v>
      </c>
      <c r="BP2291" s="122">
        <v>2.6134331E-6</v>
      </c>
      <c r="BQ2291" s="122">
        <v>4.4622685000000001E-9</v>
      </c>
      <c r="BR2291" s="122">
        <v>1.3337754E-6</v>
      </c>
      <c r="BS2291" s="122">
        <v>3.0621787000000003E-8</v>
      </c>
      <c r="BT2291" s="122">
        <v>1.5672644E-10</v>
      </c>
      <c r="BU2291" s="122">
        <v>4.7944175999999999E-8</v>
      </c>
      <c r="BV2291" s="122">
        <v>8.1905455999999994E-9</v>
      </c>
      <c r="BW2291" s="122">
        <v>6.8897984999999998E-8</v>
      </c>
      <c r="BX2291" s="122">
        <v>1.8179266000000001E-9</v>
      </c>
      <c r="BY2291" s="122">
        <v>5.6066623000000001E-9</v>
      </c>
      <c r="BZ2291" s="122">
        <v>2.7113522000000001E-10</v>
      </c>
      <c r="CA2291" s="122">
        <v>1.4674964E-7</v>
      </c>
      <c r="CB2291" s="122">
        <v>9.9649962000000001E-7</v>
      </c>
      <c r="CC2291" s="122">
        <v>4.0203654999999996E-9</v>
      </c>
      <c r="CD2291" s="122">
        <v>1.9411032000000001E-13</v>
      </c>
      <c r="CG2291" s="76" t="s">
        <v>6568</v>
      </c>
    </row>
    <row r="2292" spans="1:85" ht="14.5" customHeight="1">
      <c r="A2292" s="41" t="s">
        <v>6866</v>
      </c>
      <c r="B2292" s="119" t="s">
        <v>6573</v>
      </c>
      <c r="C2292" s="120" t="str">
        <f t="shared" si="848"/>
        <v>P.030.11.400</v>
      </c>
      <c r="D2292" s="41" t="s">
        <v>6571</v>
      </c>
      <c r="E2292" s="119" t="s">
        <v>6570</v>
      </c>
      <c r="F2292" s="118" t="str">
        <f t="shared" si="849"/>
        <v>Alkali metal hydroxides (n=4, std=0.07)</v>
      </c>
      <c r="G2292" s="118">
        <f t="shared" si="850"/>
        <v>0.15181098651967775</v>
      </c>
      <c r="H2292" s="118">
        <f t="shared" si="851"/>
        <v>1.1908319551E-2</v>
      </c>
      <c r="I2292" s="118">
        <f t="shared" si="852"/>
        <v>2.357655371E-2</v>
      </c>
      <c r="J2292" s="326">
        <f t="shared" si="853"/>
        <v>9.089343258677756E-3</v>
      </c>
      <c r="K2292" s="118">
        <v>0.10723677</v>
      </c>
      <c r="L2292" s="118">
        <v>1.7366315E-2</v>
      </c>
      <c r="M2292" s="118">
        <v>5.9175648000000004E-3</v>
      </c>
      <c r="N2292" s="118">
        <v>3.1617573E-3</v>
      </c>
      <c r="O2292" s="118">
        <v>8.2557086999999994E-3</v>
      </c>
      <c r="P2292" s="330">
        <v>3.6374461000000002E-5</v>
      </c>
      <c r="Q2292" s="118">
        <v>4.5447909E-4</v>
      </c>
      <c r="R2292" s="118">
        <v>2.9267391000000002E-4</v>
      </c>
      <c r="S2292" s="118">
        <v>3.1841797000000001E-4</v>
      </c>
      <c r="T2292" s="118">
        <v>6.9811009999999998E-4</v>
      </c>
      <c r="U2292" s="118">
        <v>8.0691726000000005E-3</v>
      </c>
      <c r="V2292" s="330">
        <v>3.6425479999999999E-6</v>
      </c>
      <c r="W2292" s="330">
        <v>4.0677755999999999E-11</v>
      </c>
      <c r="X2292" s="118">
        <v>0</v>
      </c>
      <c r="Y2292" s="41"/>
      <c r="Z2292" s="327">
        <f t="shared" si="854"/>
        <v>0.8062915037593984</v>
      </c>
      <c r="AA2292" s="41"/>
      <c r="AB2292" s="111">
        <v>8.4878765999999999</v>
      </c>
      <c r="AC2292" s="111">
        <v>6.6537936000000002</v>
      </c>
      <c r="AD2292" s="111">
        <v>1.0938407999999999</v>
      </c>
      <c r="AE2292" s="111">
        <v>0</v>
      </c>
      <c r="AF2292" s="111">
        <v>9.1571467000000004E-2</v>
      </c>
      <c r="AG2292" s="111">
        <v>0.40151176999999999</v>
      </c>
      <c r="AH2292" s="111">
        <v>0.24715893999999999</v>
      </c>
      <c r="AI2292" s="41"/>
      <c r="AJ2292" s="114">
        <v>1.956312E-2</v>
      </c>
      <c r="AK2292" s="114">
        <v>1.8561702999999999E-2</v>
      </c>
      <c r="AL2292" s="114">
        <v>7.4276167000000002E-4</v>
      </c>
      <c r="AM2292" s="114">
        <v>2.5865570999999998E-4</v>
      </c>
      <c r="AN2292" s="113">
        <f t="shared" si="855"/>
        <v>1.1128119368193691E-6</v>
      </c>
      <c r="AO2292" s="112">
        <f t="shared" si="856"/>
        <v>2.7468996956259355E-9</v>
      </c>
      <c r="AP2292" s="112">
        <f t="shared" si="857"/>
        <v>3.6226289820799999E-2</v>
      </c>
      <c r="AQ2292" s="328">
        <v>7.5091636999999996E-7</v>
      </c>
      <c r="AR2292" s="328">
        <v>2.2657910000000002E-9</v>
      </c>
      <c r="AS2292" s="328">
        <v>6.1900387000000006E-14</v>
      </c>
      <c r="AT2292" s="328">
        <v>4.0175521999999997E-11</v>
      </c>
      <c r="AU2292" s="328">
        <v>1.3877387E-12</v>
      </c>
      <c r="AV2292" s="328">
        <v>4.7012759000000003E-10</v>
      </c>
      <c r="AW2292" s="328">
        <v>3.6014981999999999E-7</v>
      </c>
      <c r="AX2292" s="328">
        <v>6.7843302000000001E-11</v>
      </c>
      <c r="AY2292" s="328">
        <v>4.0622441000000002E-10</v>
      </c>
      <c r="AZ2292" s="328">
        <v>2.9242391999999998E-13</v>
      </c>
      <c r="BA2292" s="328">
        <v>4.7376896E-16</v>
      </c>
      <c r="BB2292" s="328">
        <v>9.0536832999999999E-13</v>
      </c>
      <c r="BC2292" s="328">
        <v>5.8495298000000002E-15</v>
      </c>
      <c r="BD2292" s="328">
        <v>1.2552093999999999E-14</v>
      </c>
      <c r="BE2292" s="328">
        <v>3.3896331E-10</v>
      </c>
      <c r="BF2292" s="328">
        <v>8.9509187000000001E-10</v>
      </c>
      <c r="BG2292" s="328">
        <v>5.7624108000000003E-12</v>
      </c>
      <c r="BH2292" s="328">
        <v>7.5738208000000003E-6</v>
      </c>
      <c r="BI2292" s="329">
        <v>3.6218715999999998E-2</v>
      </c>
      <c r="BJ2292" s="328">
        <v>7.8866899000000004E-16</v>
      </c>
      <c r="BK2292" s="328">
        <v>4.7959600999999997E-18</v>
      </c>
      <c r="BL2292" s="328">
        <v>2.1457481E-22</v>
      </c>
      <c r="BM2292" s="41"/>
      <c r="BN2292" s="122">
        <v>4.4856337000000001E-5</v>
      </c>
      <c r="BO2292" s="122">
        <v>2.9515720999999998E-6</v>
      </c>
      <c r="BP2292" s="122">
        <v>2.2481547E-5</v>
      </c>
      <c r="BQ2292" s="122">
        <v>3.4336306999999999E-8</v>
      </c>
      <c r="BR2292" s="122">
        <v>7.9709775000000005E-6</v>
      </c>
      <c r="BS2292" s="122">
        <v>2.9699883000000002E-7</v>
      </c>
      <c r="BT2292" s="122">
        <v>3.7209325000000001E-10</v>
      </c>
      <c r="BU2292" s="122">
        <v>4.5236200999999999E-7</v>
      </c>
      <c r="BV2292" s="122">
        <v>4.8811966000000003E-8</v>
      </c>
      <c r="BW2292" s="122">
        <v>3.0073146000000002E-7</v>
      </c>
      <c r="BX2292" s="122">
        <v>1.0386385E-8</v>
      </c>
      <c r="BY2292" s="122">
        <v>3.8263176000000001E-9</v>
      </c>
      <c r="BZ2292" s="122">
        <v>3.3002462000000002E-8</v>
      </c>
      <c r="CA2292" s="122">
        <v>8.4778954000000002E-7</v>
      </c>
      <c r="CB2292" s="122">
        <v>9.2766588000000001E-6</v>
      </c>
      <c r="CC2292" s="122">
        <v>1.4696407000000001E-7</v>
      </c>
      <c r="CD2292" s="122">
        <v>1.1321918E-13</v>
      </c>
      <c r="CG2292" s="76" t="s">
        <v>6568</v>
      </c>
    </row>
    <row r="2293" spans="1:85" ht="14.5" customHeight="1">
      <c r="A2293" s="41" t="s">
        <v>6863</v>
      </c>
      <c r="B2293" s="119" t="s">
        <v>6573</v>
      </c>
      <c r="C2293" s="120" t="str">
        <f t="shared" si="848"/>
        <v>P.030.11.500</v>
      </c>
      <c r="D2293" s="41" t="s">
        <v>6571</v>
      </c>
      <c r="E2293" s="119" t="s">
        <v>6570</v>
      </c>
      <c r="F2293" s="118" t="str">
        <f t="shared" si="849"/>
        <v>Alkali metal hypochlorites (n=2, std=0.015)</v>
      </c>
      <c r="G2293" s="118">
        <f t="shared" si="850"/>
        <v>0.15436643743179138</v>
      </c>
      <c r="H2293" s="118">
        <f t="shared" si="851"/>
        <v>1.7167792232007002E-2</v>
      </c>
      <c r="I2293" s="118">
        <f t="shared" si="852"/>
        <v>3.3458645199784372E-2</v>
      </c>
      <c r="J2293" s="326">
        <f t="shared" si="853"/>
        <v>0</v>
      </c>
      <c r="K2293" s="118">
        <v>0.10374</v>
      </c>
      <c r="L2293" s="118">
        <v>3.0365145E-2</v>
      </c>
      <c r="M2293" s="118">
        <v>3.0934999999999999E-3</v>
      </c>
      <c r="N2293" s="118">
        <v>1.6217388E-4</v>
      </c>
      <c r="O2293" s="118">
        <v>1.7005607999999998E-2</v>
      </c>
      <c r="P2293" s="118">
        <v>0</v>
      </c>
      <c r="Q2293" s="330">
        <v>1.0352007E-8</v>
      </c>
      <c r="R2293" s="330">
        <v>1.9978437000000001E-10</v>
      </c>
      <c r="S2293" s="118">
        <v>0</v>
      </c>
      <c r="T2293" s="118">
        <v>0</v>
      </c>
      <c r="U2293" s="118">
        <v>0</v>
      </c>
      <c r="V2293" s="118">
        <v>0</v>
      </c>
      <c r="W2293" s="118">
        <v>0</v>
      </c>
      <c r="X2293" s="118">
        <v>0</v>
      </c>
      <c r="Y2293" s="41"/>
      <c r="Z2293" s="327">
        <f t="shared" si="854"/>
        <v>0.77999999999999992</v>
      </c>
      <c r="AA2293" s="41"/>
      <c r="AB2293" s="111">
        <v>0</v>
      </c>
      <c r="AC2293" s="111">
        <v>0</v>
      </c>
      <c r="AD2293" s="111">
        <v>0</v>
      </c>
      <c r="AE2293" s="111">
        <v>0</v>
      </c>
      <c r="AF2293" s="111">
        <v>0</v>
      </c>
      <c r="AG2293" s="111">
        <v>0</v>
      </c>
      <c r="AH2293" s="111">
        <v>0</v>
      </c>
      <c r="AI2293" s="41"/>
      <c r="AJ2293" s="114">
        <v>2.2038157999999999E-2</v>
      </c>
      <c r="AK2293" s="114">
        <v>2.1272406000000001E-2</v>
      </c>
      <c r="AL2293" s="114">
        <v>7.6575221E-4</v>
      </c>
      <c r="AM2293" s="114">
        <v>0</v>
      </c>
      <c r="AN2293" s="113">
        <f t="shared" si="855"/>
        <v>1.27532409E-6</v>
      </c>
      <c r="AO2293" s="112">
        <f t="shared" si="856"/>
        <v>2.8319238700000004E-9</v>
      </c>
      <c r="AP2293" s="112">
        <f t="shared" si="857"/>
        <v>0</v>
      </c>
      <c r="AQ2293" s="328">
        <v>7.2384E-7</v>
      </c>
      <c r="AR2293" s="328">
        <v>2.1839999999999999E-9</v>
      </c>
      <c r="AS2293" s="328">
        <v>5.967E-14</v>
      </c>
      <c r="AT2293" s="329">
        <v>0</v>
      </c>
      <c r="AU2293" s="329">
        <v>0</v>
      </c>
      <c r="AV2293" s="328">
        <v>2.4090000000000001E-11</v>
      </c>
      <c r="AW2293" s="328">
        <v>5.5145999999999999E-7</v>
      </c>
      <c r="AX2293" s="328">
        <v>5.5041999999999999E-12</v>
      </c>
      <c r="AY2293" s="328">
        <v>6.4236000000000004E-10</v>
      </c>
      <c r="AZ2293" s="329">
        <v>0</v>
      </c>
      <c r="BA2293" s="329">
        <v>0</v>
      </c>
      <c r="BB2293" s="329">
        <v>0</v>
      </c>
      <c r="BC2293" s="329">
        <v>0</v>
      </c>
      <c r="BD2293" s="329">
        <v>0</v>
      </c>
      <c r="BE2293" s="329">
        <v>0</v>
      </c>
      <c r="BF2293" s="329">
        <v>0</v>
      </c>
      <c r="BG2293" s="329">
        <v>0</v>
      </c>
      <c r="BH2293" s="329">
        <v>0</v>
      </c>
      <c r="BI2293" s="329">
        <v>0</v>
      </c>
      <c r="BJ2293" s="329">
        <v>0</v>
      </c>
      <c r="BK2293" s="329">
        <v>0</v>
      </c>
      <c r="BL2293" s="329">
        <v>0</v>
      </c>
      <c r="BM2293" s="41"/>
      <c r="BN2293" s="122">
        <v>4.5611841999999997E-5</v>
      </c>
      <c r="BO2293" s="122">
        <v>4.4286239000000001E-6</v>
      </c>
      <c r="BP2293" s="122">
        <v>2.1748470000000002E-5</v>
      </c>
      <c r="BQ2293" s="122">
        <v>2.3402099000000001E-14</v>
      </c>
      <c r="BR2293" s="122">
        <v>1.9002938000000001E-5</v>
      </c>
      <c r="BS2293" s="111">
        <v>0</v>
      </c>
      <c r="BT2293" s="111">
        <v>0</v>
      </c>
      <c r="BU2293" s="111">
        <v>0</v>
      </c>
      <c r="BV2293" s="111">
        <v>0</v>
      </c>
      <c r="BW2293" s="122">
        <v>6.8499835000000003E-12</v>
      </c>
      <c r="BX2293" s="111">
        <v>0</v>
      </c>
      <c r="BY2293" s="111">
        <v>0</v>
      </c>
      <c r="BZ2293" s="111">
        <v>0</v>
      </c>
      <c r="CA2293" s="122">
        <v>4.3180298E-7</v>
      </c>
      <c r="CB2293" s="111">
        <v>0</v>
      </c>
      <c r="CC2293" s="111">
        <v>0</v>
      </c>
      <c r="CD2293" s="111">
        <v>0</v>
      </c>
      <c r="CG2293" s="76" t="s">
        <v>6568</v>
      </c>
    </row>
    <row r="2294" spans="1:85" ht="14.5" customHeight="1">
      <c r="A2294" s="41" t="s">
        <v>6860</v>
      </c>
      <c r="B2294" s="119" t="s">
        <v>6573</v>
      </c>
      <c r="C2294" s="120" t="str">
        <f t="shared" si="848"/>
        <v>P.030.11.600</v>
      </c>
      <c r="D2294" s="41" t="s">
        <v>6571</v>
      </c>
      <c r="E2294" s="119" t="s">
        <v>6570</v>
      </c>
      <c r="F2294" s="118" t="str">
        <f t="shared" si="849"/>
        <v>Alkali metal silicates (n=2, std=0.22)</v>
      </c>
      <c r="G2294" s="118">
        <f t="shared" si="850"/>
        <v>0.35718418749609998</v>
      </c>
      <c r="H2294" s="118">
        <f t="shared" si="851"/>
        <v>1.3916817889999999E-2</v>
      </c>
      <c r="I2294" s="118">
        <f t="shared" si="852"/>
        <v>2.2927242299999998E-2</v>
      </c>
      <c r="J2294" s="326">
        <f t="shared" si="853"/>
        <v>3.7899773060999999E-3</v>
      </c>
      <c r="K2294" s="118">
        <v>0.31655014999999997</v>
      </c>
      <c r="L2294" s="118">
        <v>8.2302003000000006E-3</v>
      </c>
      <c r="M2294" s="118">
        <v>1.347629E-2</v>
      </c>
      <c r="N2294" s="118">
        <v>1.1735485E-2</v>
      </c>
      <c r="O2294" s="118">
        <v>1.7820189999999999E-3</v>
      </c>
      <c r="P2294" s="118">
        <v>2.1227400999999999E-4</v>
      </c>
      <c r="Q2294" s="118">
        <v>1.8703987999999999E-4</v>
      </c>
      <c r="R2294" s="118">
        <v>1.2207520000000001E-3</v>
      </c>
      <c r="S2294" s="118">
        <v>9.8552450999999991E-4</v>
      </c>
      <c r="T2294" s="118">
        <v>0</v>
      </c>
      <c r="U2294" s="118">
        <v>2.7952154999999999E-3</v>
      </c>
      <c r="V2294" s="330">
        <v>9.2372960999999995E-6</v>
      </c>
      <c r="W2294" s="118">
        <v>0</v>
      </c>
      <c r="X2294" s="118">
        <v>0</v>
      </c>
      <c r="Y2294" s="41"/>
      <c r="Z2294" s="327">
        <f t="shared" si="854"/>
        <v>2.3800763157894735</v>
      </c>
      <c r="AA2294" s="41"/>
      <c r="AB2294" s="111">
        <v>33.578921999999999</v>
      </c>
      <c r="AC2294" s="111">
        <v>33.122920999999998</v>
      </c>
      <c r="AD2294" s="111">
        <v>0.37896088</v>
      </c>
      <c r="AE2294" s="111">
        <v>0</v>
      </c>
      <c r="AF2294" s="111">
        <v>0</v>
      </c>
      <c r="AG2294" s="111">
        <v>3.7941112999999999E-3</v>
      </c>
      <c r="AH2294" s="111">
        <v>7.3246354999999999E-2</v>
      </c>
      <c r="AI2294" s="41"/>
      <c r="AJ2294" s="114">
        <v>4.6213351E-2</v>
      </c>
      <c r="AK2294" s="114">
        <v>4.2563914000000001E-2</v>
      </c>
      <c r="AL2294" s="114">
        <v>1.9877311E-3</v>
      </c>
      <c r="AM2294" s="114">
        <v>1.6617059E-3</v>
      </c>
      <c r="AN2294" s="113">
        <f t="shared" si="855"/>
        <v>2.5517933602840003E-6</v>
      </c>
      <c r="AO2294" s="112">
        <f t="shared" si="856"/>
        <v>7.3510764001328993E-9</v>
      </c>
      <c r="AP2294" s="112">
        <f t="shared" si="857"/>
        <v>0.23273192162799999</v>
      </c>
      <c r="AQ2294" s="328">
        <v>2.2425498999999999E-6</v>
      </c>
      <c r="AR2294" s="328">
        <v>6.7675707000000003E-9</v>
      </c>
      <c r="AS2294" s="328">
        <v>1.8484509999999999E-13</v>
      </c>
      <c r="AT2294" s="328">
        <v>1.4892172E-10</v>
      </c>
      <c r="AU2294" s="328">
        <v>1.9345654000000002E-11</v>
      </c>
      <c r="AV2294" s="328">
        <v>1.7450478E-9</v>
      </c>
      <c r="AW2294" s="328">
        <v>3.0413156999999999E-7</v>
      </c>
      <c r="AX2294" s="328">
        <v>2.5456138999999999E-10</v>
      </c>
      <c r="AY2294" s="328">
        <v>3.1656556999999999E-10</v>
      </c>
      <c r="AZ2294" s="328">
        <v>2.1716926E-13</v>
      </c>
      <c r="BA2294" s="328">
        <v>1.1139728999999999E-15</v>
      </c>
      <c r="BB2294" s="328">
        <v>4.6020417000000004E-13</v>
      </c>
      <c r="BC2294" s="328">
        <v>2.6588228000000001E-14</v>
      </c>
      <c r="BD2294" s="328">
        <v>2.0095401999999999E-14</v>
      </c>
      <c r="BE2294" s="328">
        <v>2.3121096000000001E-9</v>
      </c>
      <c r="BF2294" s="328">
        <v>8.8646551E-10</v>
      </c>
      <c r="BG2294" s="328">
        <v>1.1468724E-11</v>
      </c>
      <c r="BH2294" s="328">
        <v>4.1701627999999997E-5</v>
      </c>
      <c r="BI2294" s="329">
        <v>0.23269022</v>
      </c>
      <c r="BJ2294" s="329">
        <v>0</v>
      </c>
      <c r="BK2294" s="329">
        <v>0</v>
      </c>
      <c r="BL2294" s="329">
        <v>0</v>
      </c>
      <c r="BM2294" s="41"/>
      <c r="BN2294" s="111">
        <v>1.3026195999999999E-4</v>
      </c>
      <c r="BO2294" s="122">
        <v>2.7334535000000001E-6</v>
      </c>
      <c r="BP2294" s="122">
        <v>6.6362843000000005E-5</v>
      </c>
      <c r="BQ2294" s="122">
        <v>1.4372786E-7</v>
      </c>
      <c r="BR2294" s="122">
        <v>3.0439821999999998E-6</v>
      </c>
      <c r="BS2294" s="122">
        <v>1.0802290999999999E-6</v>
      </c>
      <c r="BT2294" s="122">
        <v>2.7859487999999999E-10</v>
      </c>
      <c r="BU2294" s="122">
        <v>1.6542365E-6</v>
      </c>
      <c r="BV2294" s="122">
        <v>2.8485677000000001E-7</v>
      </c>
      <c r="BW2294" s="122">
        <v>1.2376538E-7</v>
      </c>
      <c r="BX2294" s="122">
        <v>1.4540689E-7</v>
      </c>
      <c r="BY2294" s="122">
        <v>8.3374866000000001E-9</v>
      </c>
      <c r="BZ2294" s="122">
        <v>2.5667069E-9</v>
      </c>
      <c r="CA2294" s="122">
        <v>2.8841796E-6</v>
      </c>
      <c r="CB2294" s="122">
        <v>3.8703376E-5</v>
      </c>
      <c r="CC2294" s="122">
        <v>1.3090725E-5</v>
      </c>
      <c r="CD2294" s="111">
        <v>0</v>
      </c>
      <c r="CG2294" s="76" t="s">
        <v>6568</v>
      </c>
    </row>
    <row r="2295" spans="1:85" ht="14.5" customHeight="1">
      <c r="A2295" s="41" t="s">
        <v>6857</v>
      </c>
      <c r="B2295" s="119" t="s">
        <v>6573</v>
      </c>
      <c r="C2295" s="120" t="str">
        <f t="shared" si="848"/>
        <v>P.030.11.700</v>
      </c>
      <c r="D2295" s="41" t="s">
        <v>6571</v>
      </c>
      <c r="E2295" s="119" t="s">
        <v>6570</v>
      </c>
      <c r="F2295" s="118" t="str">
        <f t="shared" si="849"/>
        <v>Alkaline earth metal oxides (n=2, std=0.23)</v>
      </c>
      <c r="G2295" s="118">
        <f t="shared" si="850"/>
        <v>0.30186179969469001</v>
      </c>
      <c r="H2295" s="118">
        <f t="shared" si="851"/>
        <v>1.8952652700000003E-2</v>
      </c>
      <c r="I2295" s="118">
        <f t="shared" si="852"/>
        <v>6.7842401600000005E-2</v>
      </c>
      <c r="J2295" s="326">
        <f t="shared" si="853"/>
        <v>7.8044153946899997E-3</v>
      </c>
      <c r="K2295" s="118">
        <v>0.20726232999999999</v>
      </c>
      <c r="L2295" s="118">
        <v>5.1394192999999998E-2</v>
      </c>
      <c r="M2295" s="118">
        <v>1.455714E-2</v>
      </c>
      <c r="N2295" s="118">
        <v>1.2151014999999999E-2</v>
      </c>
      <c r="O2295" s="118">
        <v>4.7368884E-3</v>
      </c>
      <c r="P2295" s="118">
        <v>1.2770070000000001E-4</v>
      </c>
      <c r="Q2295" s="118">
        <v>1.9370486E-3</v>
      </c>
      <c r="R2295" s="118">
        <v>1.8910686000000001E-3</v>
      </c>
      <c r="S2295" s="118">
        <v>1.6964409000000001E-4</v>
      </c>
      <c r="T2295" s="118">
        <v>4.3733343000000001E-3</v>
      </c>
      <c r="U2295" s="118">
        <v>3.2418513000000001E-3</v>
      </c>
      <c r="V2295" s="330">
        <v>1.9467656999999999E-5</v>
      </c>
      <c r="W2295" s="330">
        <v>1.1804769E-7</v>
      </c>
      <c r="X2295" s="118">
        <v>0</v>
      </c>
      <c r="Y2295" s="41"/>
      <c r="Z2295" s="327">
        <f t="shared" si="854"/>
        <v>1.5583633834586466</v>
      </c>
      <c r="AA2295" s="41"/>
      <c r="AB2295" s="111">
        <v>16.569825000000002</v>
      </c>
      <c r="AC2295" s="111">
        <v>15.843524</v>
      </c>
      <c r="AD2295" s="111">
        <v>0.43946227999999998</v>
      </c>
      <c r="AE2295" s="111">
        <v>0</v>
      </c>
      <c r="AF2295" s="111">
        <v>3.4505266E-2</v>
      </c>
      <c r="AG2295" s="111">
        <v>0.15150762000000001</v>
      </c>
      <c r="AH2295" s="111">
        <v>0.1008255</v>
      </c>
      <c r="AI2295" s="41"/>
      <c r="AJ2295" s="114">
        <v>4.5400309E-2</v>
      </c>
      <c r="AK2295" s="114">
        <v>4.3012005999999998E-2</v>
      </c>
      <c r="AL2295" s="114">
        <v>1.6018094E-3</v>
      </c>
      <c r="AM2295" s="114">
        <v>7.8649369000000004E-4</v>
      </c>
      <c r="AN2295" s="113">
        <f t="shared" si="855"/>
        <v>2.5786574439348994E-6</v>
      </c>
      <c r="AO2295" s="112">
        <f t="shared" si="856"/>
        <v>5.9238512288403563E-9</v>
      </c>
      <c r="AP2295" s="112">
        <f t="shared" si="857"/>
        <v>0.110153177</v>
      </c>
      <c r="AQ2295" s="328">
        <v>1.4539073999999999E-6</v>
      </c>
      <c r="AR2295" s="328">
        <v>4.3869739999999998E-9</v>
      </c>
      <c r="AS2295" s="328">
        <v>1.1984793E-13</v>
      </c>
      <c r="AT2295" s="328">
        <v>2.5967274E-10</v>
      </c>
      <c r="AU2295" s="328">
        <v>1.9401910999999999E-12</v>
      </c>
      <c r="AV2295" s="328">
        <v>1.8067883E-9</v>
      </c>
      <c r="AW2295" s="328">
        <v>1.1136617E-6</v>
      </c>
      <c r="AX2295" s="328">
        <v>2.5814709E-10</v>
      </c>
      <c r="AY2295" s="328">
        <v>1.2396920999999999E-9</v>
      </c>
      <c r="AZ2295" s="328">
        <v>1.8254471E-13</v>
      </c>
      <c r="BA2295" s="328">
        <v>3.1686500999999999E-15</v>
      </c>
      <c r="BB2295" s="328">
        <v>6.6933794E-12</v>
      </c>
      <c r="BC2295" s="328">
        <v>3.6619965999999999E-14</v>
      </c>
      <c r="BD2295" s="328">
        <v>9.6727498000000004E-14</v>
      </c>
      <c r="BE2295" s="328">
        <v>1.7369115E-9</v>
      </c>
      <c r="BF2295" s="328">
        <v>7.2807441000000003E-9</v>
      </c>
      <c r="BG2295" s="328">
        <v>3.1891842000000003E-11</v>
      </c>
      <c r="BH2295" s="329">
        <v>1.1375722E-2</v>
      </c>
      <c r="BI2295" s="329">
        <v>9.8777455E-2</v>
      </c>
      <c r="BJ2295" s="328">
        <v>2.2871038E-12</v>
      </c>
      <c r="BK2295" s="328">
        <v>1.3908064000000001E-14</v>
      </c>
      <c r="BL2295" s="328">
        <v>6.2225708000000002E-19</v>
      </c>
      <c r="BM2295" s="41"/>
      <c r="BN2295" s="122">
        <v>9.0871205999999995E-5</v>
      </c>
      <c r="BO2295" s="122">
        <v>9.1375168000000001E-6</v>
      </c>
      <c r="BP2295" s="122">
        <v>4.3451305999999998E-5</v>
      </c>
      <c r="BQ2295" s="122">
        <v>2.2159394000000001E-7</v>
      </c>
      <c r="BR2295" s="122">
        <v>1.0910829999999999E-5</v>
      </c>
      <c r="BS2295" s="122">
        <v>1.1649694E-6</v>
      </c>
      <c r="BT2295" s="122">
        <v>2.8861532999999998E-9</v>
      </c>
      <c r="BU2295" s="122">
        <v>1.7723630999999999E-6</v>
      </c>
      <c r="BV2295" s="122">
        <v>1.7136535E-7</v>
      </c>
      <c r="BW2295" s="122">
        <v>1.2817564E-6</v>
      </c>
      <c r="BX2295" s="122">
        <v>1.4204399999999999E-8</v>
      </c>
      <c r="BY2295" s="122">
        <v>2.0949548E-8</v>
      </c>
      <c r="BZ2295" s="122">
        <v>5.5015677999999998E-9</v>
      </c>
      <c r="CA2295" s="122">
        <v>2.9806521999999999E-6</v>
      </c>
      <c r="CB2295" s="122">
        <v>1.9655521999999999E-5</v>
      </c>
      <c r="CC2295" s="122">
        <v>7.9460623999999999E-8</v>
      </c>
      <c r="CD2295" s="122">
        <v>3.2833042E-10</v>
      </c>
      <c r="CG2295" s="76" t="s">
        <v>6568</v>
      </c>
    </row>
    <row r="2296" spans="1:85" ht="14.5" customHeight="1">
      <c r="A2296" s="41" t="s">
        <v>6854</v>
      </c>
      <c r="B2296" s="119" t="s">
        <v>6573</v>
      </c>
      <c r="C2296" s="120" t="str">
        <f t="shared" si="848"/>
        <v>P.030.11.800</v>
      </c>
      <c r="D2296" s="41" t="s">
        <v>6571</v>
      </c>
      <c r="E2296" s="119" t="s">
        <v>6570</v>
      </c>
      <c r="F2296" s="118" t="str">
        <f t="shared" si="849"/>
        <v>Alkanes (n=5, std=0.2)</v>
      </c>
      <c r="G2296" s="118">
        <f t="shared" si="850"/>
        <v>0.35035491864750001</v>
      </c>
      <c r="H2296" s="118">
        <f t="shared" si="851"/>
        <v>3.3294805067999998E-2</v>
      </c>
      <c r="I2296" s="118">
        <f t="shared" si="852"/>
        <v>7.4712151399999996E-2</v>
      </c>
      <c r="J2296" s="326">
        <f t="shared" si="853"/>
        <v>3.7933021795000005E-3</v>
      </c>
      <c r="K2296" s="118">
        <v>0.23855466</v>
      </c>
      <c r="L2296" s="118">
        <v>3.5469964E-2</v>
      </c>
      <c r="M2296" s="118">
        <v>3.5275669000000003E-2</v>
      </c>
      <c r="N2296" s="118">
        <v>2.7664484999999999E-2</v>
      </c>
      <c r="O2296" s="118">
        <v>5.4235591000000001E-3</v>
      </c>
      <c r="P2296" s="330">
        <v>3.9769347999999997E-5</v>
      </c>
      <c r="Q2296" s="118">
        <v>1.6699162E-4</v>
      </c>
      <c r="R2296" s="118">
        <v>3.9665183999999997E-3</v>
      </c>
      <c r="S2296" s="118">
        <v>1.2981875000000001E-4</v>
      </c>
      <c r="T2296" s="118">
        <v>4.1759653E-4</v>
      </c>
      <c r="U2296" s="118">
        <v>3.2376521000000002E-3</v>
      </c>
      <c r="V2296" s="330">
        <v>3.147679E-6</v>
      </c>
      <c r="W2296" s="330">
        <v>5.0871205000000002E-6</v>
      </c>
      <c r="X2296" s="118">
        <v>0</v>
      </c>
      <c r="Y2296" s="41"/>
      <c r="Z2296" s="327">
        <f t="shared" si="854"/>
        <v>1.7936440601503758</v>
      </c>
      <c r="AA2296" s="41"/>
      <c r="AB2296" s="111">
        <v>72.141346999999996</v>
      </c>
      <c r="AC2296" s="111">
        <v>71.563356999999996</v>
      </c>
      <c r="AD2296" s="111">
        <v>0.43893699000000003</v>
      </c>
      <c r="AE2296" s="111">
        <v>0</v>
      </c>
      <c r="AF2296" s="111">
        <v>7.8626643999999996E-2</v>
      </c>
      <c r="AG2296" s="111">
        <v>2.2975097E-2</v>
      </c>
      <c r="AH2296" s="111">
        <v>3.7451053999999998E-2</v>
      </c>
      <c r="AI2296" s="41"/>
      <c r="AJ2296" s="114">
        <v>5.0351939999999998E-2</v>
      </c>
      <c r="AK2296" s="114">
        <v>4.3875102999999999E-2</v>
      </c>
      <c r="AL2296" s="114">
        <v>1.8488768E-3</v>
      </c>
      <c r="AM2296" s="114">
        <v>4.6279605000000001E-3</v>
      </c>
      <c r="AN2296" s="113">
        <f t="shared" si="855"/>
        <v>2.6304018324480996E-6</v>
      </c>
      <c r="AO2296" s="112">
        <f t="shared" si="856"/>
        <v>6.8375620690687092E-9</v>
      </c>
      <c r="AP2296" s="112">
        <f t="shared" si="857"/>
        <v>0.64817374719440002</v>
      </c>
      <c r="AQ2296" s="328">
        <v>1.6895834E-6</v>
      </c>
      <c r="AR2296" s="328">
        <v>5.0988487999999996E-9</v>
      </c>
      <c r="AS2296" s="328">
        <v>1.3926671E-13</v>
      </c>
      <c r="AT2296" s="328">
        <v>2.4634795999999999E-11</v>
      </c>
      <c r="AU2296" s="328">
        <v>3.1181731E-12</v>
      </c>
      <c r="AV2296" s="328">
        <v>4.1151735999999999E-9</v>
      </c>
      <c r="AW2296" s="328">
        <v>9.3516219999999995E-7</v>
      </c>
      <c r="AX2296" s="328">
        <v>6.4814602999999998E-10</v>
      </c>
      <c r="AY2296" s="328">
        <v>1.0333322000000001E-9</v>
      </c>
      <c r="AZ2296" s="328">
        <v>3.7361031000000001E-11</v>
      </c>
      <c r="BA2296" s="328">
        <v>2.6329318E-15</v>
      </c>
      <c r="BB2296" s="328">
        <v>2.8222594999999998E-13</v>
      </c>
      <c r="BC2296" s="328">
        <v>1.0466894E-13</v>
      </c>
      <c r="BD2296" s="328">
        <v>7.3366197999999997E-15</v>
      </c>
      <c r="BE2296" s="328">
        <v>6.9370226999999997E-10</v>
      </c>
      <c r="BF2296" s="328">
        <v>7.6981125000000004E-10</v>
      </c>
      <c r="BG2296" s="328">
        <v>1.9035072000000002E-11</v>
      </c>
      <c r="BH2296" s="328">
        <v>4.9271944E-6</v>
      </c>
      <c r="BI2296" s="329">
        <v>0.64816881999999998</v>
      </c>
      <c r="BJ2296" s="328">
        <v>4.9792359000000002E-11</v>
      </c>
      <c r="BK2296" s="328">
        <v>3.0279137000000001E-13</v>
      </c>
      <c r="BL2296" s="328">
        <v>1.3547110000000001E-17</v>
      </c>
      <c r="BM2296" s="41"/>
      <c r="BN2296" s="111">
        <v>1.6633805E-4</v>
      </c>
      <c r="BO2296" s="122">
        <v>8.2335262999999993E-6</v>
      </c>
      <c r="BP2296" s="122">
        <v>5.0011554999999998E-5</v>
      </c>
      <c r="BQ2296" s="122">
        <v>4.6478412000000003E-7</v>
      </c>
      <c r="BR2296" s="122">
        <v>9.9476736000000004E-6</v>
      </c>
      <c r="BS2296" s="122">
        <v>2.1881079000000001E-6</v>
      </c>
      <c r="BT2296" s="122">
        <v>1.3518282999999999E-9</v>
      </c>
      <c r="BU2296" s="122">
        <v>3.3131209000000001E-6</v>
      </c>
      <c r="BV2296" s="122">
        <v>5.3367665999999998E-8</v>
      </c>
      <c r="BW2296" s="122">
        <v>1.1049933E-7</v>
      </c>
      <c r="BX2296" s="122">
        <v>2.3433123000000002E-8</v>
      </c>
      <c r="BY2296" s="122">
        <v>3.5062623000000003E-8</v>
      </c>
      <c r="BZ2296" s="122">
        <v>4.1333599000000002E-10</v>
      </c>
      <c r="CA2296" s="122">
        <v>5.3076705000000002E-6</v>
      </c>
      <c r="CB2296" s="122">
        <v>8.6508632000000001E-5</v>
      </c>
      <c r="CC2296" s="122">
        <v>1.3170466000000001E-7</v>
      </c>
      <c r="CD2296" s="122">
        <v>7.1480559000000002E-9</v>
      </c>
      <c r="CG2296" s="76" t="s">
        <v>6568</v>
      </c>
    </row>
    <row r="2297" spans="1:85" ht="14.5" customHeight="1">
      <c r="A2297" s="41" t="s">
        <v>6851</v>
      </c>
      <c r="B2297" s="119" t="s">
        <v>6573</v>
      </c>
      <c r="C2297" s="120" t="str">
        <f t="shared" si="848"/>
        <v>P.030.11.900</v>
      </c>
      <c r="D2297" s="41" t="s">
        <v>6571</v>
      </c>
      <c r="E2297" s="119" t="s">
        <v>6570</v>
      </c>
      <c r="F2297" s="118" t="str">
        <f t="shared" si="849"/>
        <v>Alpha-halocarboxylic acids and derivatives (n=2, std=0.11)</v>
      </c>
      <c r="G2297" s="118">
        <f t="shared" si="850"/>
        <v>0.29651708058671999</v>
      </c>
      <c r="H2297" s="118">
        <f t="shared" si="851"/>
        <v>2.1172108289999998E-2</v>
      </c>
      <c r="I2297" s="118">
        <f t="shared" si="852"/>
        <v>2.996429414E-2</v>
      </c>
      <c r="J2297" s="326">
        <f t="shared" si="853"/>
        <v>2.7766681567199998E-3</v>
      </c>
      <c r="K2297" s="118">
        <v>0.24260401000000001</v>
      </c>
      <c r="L2297" s="118">
        <v>2.0015315999999998E-2</v>
      </c>
      <c r="M2297" s="118">
        <v>9.1519934000000008E-3</v>
      </c>
      <c r="N2297" s="118">
        <v>7.3297401E-3</v>
      </c>
      <c r="O2297" s="118">
        <v>1.3582950999999999E-2</v>
      </c>
      <c r="P2297" s="118">
        <v>1.2534699E-4</v>
      </c>
      <c r="Q2297" s="118">
        <v>1.3407020000000001E-4</v>
      </c>
      <c r="R2297" s="118">
        <v>7.9698474000000001E-4</v>
      </c>
      <c r="S2297" s="118">
        <v>2.8437912999999999E-4</v>
      </c>
      <c r="T2297" s="330">
        <v>4.2954646999999999E-5</v>
      </c>
      <c r="U2297" s="118">
        <v>2.4437743999999998E-3</v>
      </c>
      <c r="V2297" s="330">
        <v>5.5468895999999997E-6</v>
      </c>
      <c r="W2297" s="330">
        <v>1.309012E-8</v>
      </c>
      <c r="X2297" s="118">
        <v>0</v>
      </c>
      <c r="Y2297" s="41"/>
      <c r="Z2297" s="327">
        <f t="shared" si="854"/>
        <v>1.8240903007518796</v>
      </c>
      <c r="AA2297" s="41"/>
      <c r="AB2297" s="111">
        <v>28.088010000000001</v>
      </c>
      <c r="AC2297" s="111">
        <v>25.925131</v>
      </c>
      <c r="AD2297" s="111">
        <v>0.33130010999999998</v>
      </c>
      <c r="AE2297" s="111">
        <v>0</v>
      </c>
      <c r="AF2297" s="111">
        <v>9.5736220000000004E-3</v>
      </c>
      <c r="AG2297" s="111">
        <v>4.4137976000000002E-2</v>
      </c>
      <c r="AH2297" s="111">
        <v>1.7778666999999999</v>
      </c>
      <c r="AI2297" s="41"/>
      <c r="AJ2297" s="114">
        <v>3.9047625000000002E-2</v>
      </c>
      <c r="AK2297" s="114">
        <v>3.6471880999999998E-2</v>
      </c>
      <c r="AL2297" s="114">
        <v>1.588379E-3</v>
      </c>
      <c r="AM2297" s="114">
        <v>9.8736587999999998E-4</v>
      </c>
      <c r="AN2297" s="113">
        <f t="shared" si="855"/>
        <v>2.1865636069090399E-6</v>
      </c>
      <c r="AO2297" s="112">
        <f t="shared" si="856"/>
        <v>5.8741825331579911E-9</v>
      </c>
      <c r="AP2297" s="112">
        <f t="shared" si="857"/>
        <v>0.13828653389500001</v>
      </c>
      <c r="AQ2297" s="328">
        <v>1.7214378000000001E-6</v>
      </c>
      <c r="AR2297" s="328">
        <v>5.1950334000000003E-9</v>
      </c>
      <c r="AS2297" s="328">
        <v>1.4188997000000001E-13</v>
      </c>
      <c r="AT2297" s="328">
        <v>1.7684619999999999E-10</v>
      </c>
      <c r="AU2297" s="328">
        <v>1.1221585E-11</v>
      </c>
      <c r="AV2297" s="328">
        <v>1.089891E-9</v>
      </c>
      <c r="AW2297" s="328">
        <v>4.6168063999999998E-7</v>
      </c>
      <c r="AX2297" s="328">
        <v>1.5857673E-10</v>
      </c>
      <c r="AY2297" s="328">
        <v>5.1273357999999997E-10</v>
      </c>
      <c r="AZ2297" s="328">
        <v>1.3347571999999999E-13</v>
      </c>
      <c r="BA2297" s="328">
        <v>7.6683784000000005E-16</v>
      </c>
      <c r="BB2297" s="328">
        <v>5.6172538999999995E-13</v>
      </c>
      <c r="BC2297" s="328">
        <v>1.7152111E-14</v>
      </c>
      <c r="BD2297" s="328">
        <v>1.6442518000000002E-14</v>
      </c>
      <c r="BE2297" s="328">
        <v>1.4006064000000001E-9</v>
      </c>
      <c r="BF2297" s="328">
        <v>7.6634793000000003E-10</v>
      </c>
      <c r="BG2297" s="328">
        <v>6.9658271999999996E-12</v>
      </c>
      <c r="BH2297" s="328">
        <v>1.2723895E-5</v>
      </c>
      <c r="BI2297" s="329">
        <v>0.13827381</v>
      </c>
      <c r="BJ2297" s="328">
        <v>2.5379404E-13</v>
      </c>
      <c r="BK2297" s="328">
        <v>1.5433421E-15</v>
      </c>
      <c r="BL2297" s="328">
        <v>6.9050269999999995E-20</v>
      </c>
      <c r="BM2297" s="41"/>
      <c r="BN2297" s="111">
        <v>1.0438023E-4</v>
      </c>
      <c r="BO2297" s="122">
        <v>3.8805616000000002E-6</v>
      </c>
      <c r="BP2297" s="122">
        <v>5.0860477999999998E-5</v>
      </c>
      <c r="BQ2297" s="122">
        <v>9.3781627999999999E-8</v>
      </c>
      <c r="BR2297" s="122">
        <v>1.0049145E-5</v>
      </c>
      <c r="BS2297" s="122">
        <v>6.7799134999999997E-7</v>
      </c>
      <c r="BT2297" s="122">
        <v>2.8920535999999999E-10</v>
      </c>
      <c r="BU2297" s="122">
        <v>1.0375051000000001E-6</v>
      </c>
      <c r="BV2297" s="122">
        <v>1.6820683999999999E-7</v>
      </c>
      <c r="BW2297" s="122">
        <v>8.8715031000000004E-8</v>
      </c>
      <c r="BX2297" s="122">
        <v>8.4325145999999996E-8</v>
      </c>
      <c r="BY2297" s="122">
        <v>5.0444286999999997E-9</v>
      </c>
      <c r="BZ2297" s="122">
        <v>1.4867322E-9</v>
      </c>
      <c r="CA2297" s="122">
        <v>1.9155769E-6</v>
      </c>
      <c r="CB2297" s="122">
        <v>2.3222294999999999E-5</v>
      </c>
      <c r="CC2297" s="122">
        <v>1.2294794999999999E-5</v>
      </c>
      <c r="CD2297" s="122">
        <v>3.6433983000000002E-11</v>
      </c>
      <c r="CG2297" s="76" t="s">
        <v>6568</v>
      </c>
    </row>
    <row r="2298" spans="1:85" ht="14.5" customHeight="1">
      <c r="A2298" s="41" t="s">
        <v>6848</v>
      </c>
      <c r="B2298" s="119" t="s">
        <v>6573</v>
      </c>
      <c r="C2298" s="120" t="str">
        <f t="shared" si="848"/>
        <v>P.030.11.910</v>
      </c>
      <c r="D2298" s="41" t="s">
        <v>6571</v>
      </c>
      <c r="E2298" s="119" t="s">
        <v>6570</v>
      </c>
      <c r="F2298" s="118" t="str">
        <f t="shared" si="849"/>
        <v>Amines (n=7, std=0.16)</v>
      </c>
      <c r="G2298" s="118">
        <f t="shared" si="850"/>
        <v>0.489226033656882</v>
      </c>
      <c r="H2298" s="118">
        <f t="shared" si="851"/>
        <v>1.8691259679999996E-2</v>
      </c>
      <c r="I2298" s="118">
        <f t="shared" si="852"/>
        <v>6.3490273E-2</v>
      </c>
      <c r="J2298" s="326">
        <f t="shared" si="853"/>
        <v>9.4762309768820011E-3</v>
      </c>
      <c r="K2298" s="118">
        <v>0.39756827</v>
      </c>
      <c r="L2298" s="118">
        <v>1.5058452E-2</v>
      </c>
      <c r="M2298" s="118">
        <v>2.3184130000000001E-2</v>
      </c>
      <c r="N2298" s="118">
        <v>1.5398677E-2</v>
      </c>
      <c r="O2298" s="118">
        <v>2.5851227999999999E-3</v>
      </c>
      <c r="P2298" s="118">
        <v>2.5862634000000002E-4</v>
      </c>
      <c r="Q2298" s="118">
        <v>4.4883354E-4</v>
      </c>
      <c r="R2298" s="118">
        <v>2.5247690999999999E-2</v>
      </c>
      <c r="S2298" s="118">
        <v>6.6611846000000005E-4</v>
      </c>
      <c r="T2298" s="118">
        <v>1.4024605999999999E-3</v>
      </c>
      <c r="U2298" s="118">
        <v>7.3909070000000004E-3</v>
      </c>
      <c r="V2298" s="330">
        <v>1.6701621E-5</v>
      </c>
      <c r="W2298" s="330">
        <v>4.3295882000000001E-8</v>
      </c>
      <c r="X2298" s="118">
        <v>0</v>
      </c>
      <c r="Y2298" s="41"/>
      <c r="Z2298" s="327">
        <f t="shared" si="854"/>
        <v>2.9892351127819548</v>
      </c>
      <c r="AA2298" s="41"/>
      <c r="AB2298" s="111">
        <v>73.073593000000002</v>
      </c>
      <c r="AC2298" s="111">
        <v>71.598042000000007</v>
      </c>
      <c r="AD2298" s="111">
        <v>1.0019502</v>
      </c>
      <c r="AE2298" s="111">
        <v>0</v>
      </c>
      <c r="AF2298" s="111">
        <v>4.7716519999999998E-2</v>
      </c>
      <c r="AG2298" s="111">
        <v>0.21350280999999999</v>
      </c>
      <c r="AH2298" s="111">
        <v>0.21238064000000001</v>
      </c>
      <c r="AI2298" s="41"/>
      <c r="AJ2298" s="114">
        <v>6.1126719000000003E-2</v>
      </c>
      <c r="AK2298" s="114">
        <v>5.6485974000000001E-2</v>
      </c>
      <c r="AL2298" s="114">
        <v>2.6010775E-3</v>
      </c>
      <c r="AM2298" s="114">
        <v>2.0396675E-3</v>
      </c>
      <c r="AN2298" s="113">
        <f t="shared" si="855"/>
        <v>3.3864492861817798E-6</v>
      </c>
      <c r="AO2298" s="112">
        <f t="shared" si="856"/>
        <v>9.6193695772438878E-9</v>
      </c>
      <c r="AP2298" s="112">
        <f t="shared" si="857"/>
        <v>0.28566770846</v>
      </c>
      <c r="AQ2298" s="328">
        <v>2.8569234999999998E-6</v>
      </c>
      <c r="AR2298" s="328">
        <v>8.6221724999999998E-9</v>
      </c>
      <c r="AS2298" s="328">
        <v>2.3545473000000002E-13</v>
      </c>
      <c r="AT2298" s="328">
        <v>2.3713110000000001E-9</v>
      </c>
      <c r="AU2298" s="328">
        <v>2.2779652000000001E-11</v>
      </c>
      <c r="AV2298" s="328">
        <v>2.2897396999999999E-9</v>
      </c>
      <c r="AW2298" s="328">
        <v>5.2005827000000004E-7</v>
      </c>
      <c r="AX2298" s="328">
        <v>3.329256E-10</v>
      </c>
      <c r="AY2298" s="328">
        <v>6.1931028000000001E-10</v>
      </c>
      <c r="AZ2298" s="328">
        <v>1.9073003E-11</v>
      </c>
      <c r="BA2298" s="328">
        <v>1.2786074000000001E-12</v>
      </c>
      <c r="BB2298" s="328">
        <v>1.1336160999999999E-12</v>
      </c>
      <c r="BC2298" s="328">
        <v>4.3826876000000002E-14</v>
      </c>
      <c r="BD2298" s="328">
        <v>3.3060269000000002E-14</v>
      </c>
      <c r="BE2298" s="328">
        <v>2.8512632000000001E-9</v>
      </c>
      <c r="BF2298" s="328">
        <v>1.9315831999999998E-9</v>
      </c>
      <c r="BG2298" s="328">
        <v>2.3158523999999998E-11</v>
      </c>
      <c r="BH2298" s="329">
        <v>3.3900846000000002E-4</v>
      </c>
      <c r="BI2298" s="329">
        <v>0.28532869999999999</v>
      </c>
      <c r="BJ2298" s="328">
        <v>8.3942978E-13</v>
      </c>
      <c r="BK2298" s="328">
        <v>5.1046405E-15</v>
      </c>
      <c r="BL2298" s="328">
        <v>2.283854E-19</v>
      </c>
      <c r="BM2298" s="41"/>
      <c r="BN2298" s="111">
        <v>1.5921956000000001E-4</v>
      </c>
      <c r="BO2298" s="122">
        <v>5.1327534999999997E-6</v>
      </c>
      <c r="BP2298" s="122">
        <v>8.3347807000000001E-5</v>
      </c>
      <c r="BQ2298" s="122">
        <v>2.9582974E-6</v>
      </c>
      <c r="BR2298" s="122">
        <v>5.4205590999999997E-6</v>
      </c>
      <c r="BS2298" s="122">
        <v>5.3021482999999999E-6</v>
      </c>
      <c r="BT2298" s="122">
        <v>7.1575863999999996E-10</v>
      </c>
      <c r="BU2298" s="122">
        <v>2.9494647000000002E-6</v>
      </c>
      <c r="BV2298" s="122">
        <v>3.4705834E-7</v>
      </c>
      <c r="BW2298" s="122">
        <v>2.9699576E-7</v>
      </c>
      <c r="BX2298" s="122">
        <v>1.7117824E-7</v>
      </c>
      <c r="BY2298" s="122">
        <v>1.6116708000000001E-8</v>
      </c>
      <c r="BZ2298" s="122">
        <v>3.3687779999999998E-9</v>
      </c>
      <c r="CA2298" s="122">
        <v>3.7951748000000002E-6</v>
      </c>
      <c r="CB2298" s="122">
        <v>4.928433E-5</v>
      </c>
      <c r="CC2298" s="122">
        <v>1.9347006999999999E-7</v>
      </c>
      <c r="CD2298" s="122">
        <v>1.2050625999999999E-10</v>
      </c>
      <c r="CG2298" s="76" t="s">
        <v>6568</v>
      </c>
    </row>
    <row r="2299" spans="1:85" ht="14.5" customHeight="1">
      <c r="A2299" s="41" t="s">
        <v>6845</v>
      </c>
      <c r="B2299" s="119" t="s">
        <v>6573</v>
      </c>
      <c r="C2299" s="120" t="str">
        <f t="shared" si="848"/>
        <v>P.030.12.100</v>
      </c>
      <c r="D2299" s="41" t="s">
        <v>6571</v>
      </c>
      <c r="E2299" s="119" t="s">
        <v>6570</v>
      </c>
      <c r="F2299" s="118" t="str">
        <f t="shared" si="849"/>
        <v>Benzene and substituted derivatives (n=3, std=0.38)</v>
      </c>
      <c r="G2299" s="118">
        <f t="shared" si="850"/>
        <v>0.48855122783078597</v>
      </c>
      <c r="H2299" s="118">
        <f t="shared" si="851"/>
        <v>1.4572445440000002E-2</v>
      </c>
      <c r="I2299" s="118">
        <f t="shared" si="852"/>
        <v>0.19620706699999999</v>
      </c>
      <c r="J2299" s="326">
        <f t="shared" si="853"/>
        <v>1.725155390786E-3</v>
      </c>
      <c r="K2299" s="118">
        <v>0.27604656</v>
      </c>
      <c r="L2299" s="118">
        <v>4.9786643999999998E-2</v>
      </c>
      <c r="M2299" s="118">
        <v>3.4018630000000002E-3</v>
      </c>
      <c r="N2299" s="118">
        <v>3.1317402000000001E-3</v>
      </c>
      <c r="O2299" s="118">
        <v>1.1381613E-2</v>
      </c>
      <c r="P2299" s="330">
        <v>1.4996378000000001E-5</v>
      </c>
      <c r="Q2299" s="330">
        <v>4.4095862000000002E-5</v>
      </c>
      <c r="R2299" s="118">
        <v>0.14301855999999999</v>
      </c>
      <c r="S2299" s="330">
        <v>5.7605480999999997E-5</v>
      </c>
      <c r="T2299" s="118">
        <v>6.6340126000000003E-4</v>
      </c>
      <c r="U2299" s="118">
        <v>1.000971E-3</v>
      </c>
      <c r="V2299" s="330">
        <v>3.0833303999999999E-6</v>
      </c>
      <c r="W2299" s="330">
        <v>9.4319385999999996E-8</v>
      </c>
      <c r="X2299" s="118">
        <v>0</v>
      </c>
      <c r="Y2299" s="41"/>
      <c r="Z2299" s="327">
        <f t="shared" si="854"/>
        <v>2.0755380451127818</v>
      </c>
      <c r="AA2299" s="41"/>
      <c r="AB2299" s="111">
        <v>47.332304000000001</v>
      </c>
      <c r="AC2299" s="111">
        <v>45.590966000000002</v>
      </c>
      <c r="AD2299" s="111">
        <v>0.13569171999999999</v>
      </c>
      <c r="AE2299" s="111">
        <v>0</v>
      </c>
      <c r="AF2299" s="111">
        <v>0.15029998</v>
      </c>
      <c r="AG2299" s="111">
        <v>4.3765172999999997E-2</v>
      </c>
      <c r="AH2299" s="111">
        <v>1.4115803</v>
      </c>
      <c r="AI2299" s="41"/>
      <c r="AJ2299" s="114">
        <v>5.2337063000000003E-2</v>
      </c>
      <c r="AK2299" s="114">
        <v>4.7428324000000001E-2</v>
      </c>
      <c r="AL2299" s="114">
        <v>1.8916815E-3</v>
      </c>
      <c r="AM2299" s="114">
        <v>3.0170575999999998E-3</v>
      </c>
      <c r="AN2299" s="113">
        <f t="shared" si="855"/>
        <v>2.8434246435426003E-6</v>
      </c>
      <c r="AO2299" s="112">
        <f t="shared" si="856"/>
        <v>6.9958636446616747E-9</v>
      </c>
      <c r="AP2299" s="112">
        <f t="shared" si="857"/>
        <v>0.42255708084990001</v>
      </c>
      <c r="AQ2299" s="328">
        <v>1.9278807000000001E-6</v>
      </c>
      <c r="AR2299" s="328">
        <v>5.8169474999999999E-9</v>
      </c>
      <c r="AS2299" s="328">
        <v>1.5892444E-13</v>
      </c>
      <c r="AT2299" s="328">
        <v>8.2693352E-12</v>
      </c>
      <c r="AU2299" s="328">
        <v>1.0100030999999999E-12</v>
      </c>
      <c r="AV2299" s="328">
        <v>4.6562357000000002E-10</v>
      </c>
      <c r="AW2299" s="328">
        <v>9.1463063999999997E-7</v>
      </c>
      <c r="AX2299" s="328">
        <v>9.6578847999999998E-11</v>
      </c>
      <c r="AY2299" s="328">
        <v>1.0629943E-9</v>
      </c>
      <c r="AZ2299" s="328">
        <v>1.4138012E-11</v>
      </c>
      <c r="BA2299" s="328">
        <v>1.9419894E-16</v>
      </c>
      <c r="BB2299" s="328">
        <v>2.8231469000000001E-14</v>
      </c>
      <c r="BC2299" s="328">
        <v>9.5393587999999996E-14</v>
      </c>
      <c r="BD2299" s="328">
        <v>1.7563902000000001E-15</v>
      </c>
      <c r="BE2299" s="328">
        <v>1.4608848000000001E-10</v>
      </c>
      <c r="BF2299" s="328">
        <v>2.9048347000000001E-10</v>
      </c>
      <c r="BG2299" s="328">
        <v>4.9093637000000001E-12</v>
      </c>
      <c r="BH2299" s="328">
        <v>2.2708499000000001E-6</v>
      </c>
      <c r="BI2299" s="329">
        <v>0.42255481</v>
      </c>
      <c r="BJ2299" s="328">
        <v>1.8286842999999999E-12</v>
      </c>
      <c r="BK2299" s="328">
        <v>1.1120378000000001E-14</v>
      </c>
      <c r="BL2299" s="328">
        <v>4.9753393000000003E-19</v>
      </c>
      <c r="BM2299" s="41"/>
      <c r="BN2299" s="111">
        <v>1.6273875000000001E-4</v>
      </c>
      <c r="BO2299" s="122">
        <v>7.3660227E-6</v>
      </c>
      <c r="BP2299" s="122">
        <v>5.7871507999999998E-5</v>
      </c>
      <c r="BQ2299" s="122">
        <v>1.6752772999999999E-5</v>
      </c>
      <c r="BR2299" s="122">
        <v>1.2330417E-5</v>
      </c>
      <c r="BS2299" s="122">
        <v>7.3411791999999996E-8</v>
      </c>
      <c r="BT2299" s="122">
        <v>9.4916548000000004E-11</v>
      </c>
      <c r="BU2299" s="122">
        <v>1.1284172E-7</v>
      </c>
      <c r="BV2299" s="122">
        <v>2.0124082999999999E-8</v>
      </c>
      <c r="BW2299" s="122">
        <v>2.9178487999999998E-8</v>
      </c>
      <c r="BX2299" s="122">
        <v>7.5885036999999999E-9</v>
      </c>
      <c r="BY2299" s="122">
        <v>3.2448442999999999E-9</v>
      </c>
      <c r="BZ2299" s="122">
        <v>1.338066E-10</v>
      </c>
      <c r="CA2299" s="122">
        <v>3.1505046999999998E-6</v>
      </c>
      <c r="CB2299" s="122">
        <v>5.5126997000000001E-5</v>
      </c>
      <c r="CC2299" s="122">
        <v>9.8936428000000007E-6</v>
      </c>
      <c r="CD2299" s="122">
        <v>2.6252094999999998E-10</v>
      </c>
      <c r="CG2299" s="76" t="s">
        <v>6568</v>
      </c>
    </row>
    <row r="2300" spans="1:85" ht="14.5" customHeight="1">
      <c r="A2300" s="41" t="s">
        <v>6842</v>
      </c>
      <c r="B2300" s="119" t="s">
        <v>6573</v>
      </c>
      <c r="C2300" s="120" t="str">
        <f t="shared" si="848"/>
        <v>P.030.12.200</v>
      </c>
      <c r="D2300" s="41" t="s">
        <v>6571</v>
      </c>
      <c r="E2300" s="119" t="s">
        <v>6570</v>
      </c>
      <c r="F2300" s="118" t="str">
        <f t="shared" si="849"/>
        <v>Benzenesulfonic acids and derivatives (n=3, std=0.50)</v>
      </c>
      <c r="G2300" s="118">
        <f t="shared" si="850"/>
        <v>0.6609168956</v>
      </c>
      <c r="H2300" s="118">
        <f t="shared" si="851"/>
        <v>2.9988500500000004E-2</v>
      </c>
      <c r="I2300" s="118">
        <f t="shared" si="852"/>
        <v>0.1854972</v>
      </c>
      <c r="J2300" s="326">
        <f t="shared" si="853"/>
        <v>0.19405822510000001</v>
      </c>
      <c r="K2300" s="118">
        <v>0.25137296999999997</v>
      </c>
      <c r="L2300" s="118">
        <v>3.1971094999999998E-2</v>
      </c>
      <c r="M2300" s="118">
        <v>1.6121215000000001E-2</v>
      </c>
      <c r="N2300" s="118">
        <v>7.9389078000000005E-3</v>
      </c>
      <c r="O2300" s="118">
        <v>8.2460364000000001E-3</v>
      </c>
      <c r="P2300" s="118">
        <v>1.1638926000000001E-2</v>
      </c>
      <c r="Q2300" s="118">
        <v>2.1646303E-3</v>
      </c>
      <c r="R2300" s="118">
        <v>0.13740489</v>
      </c>
      <c r="S2300" s="118">
        <v>9.0732083999999994E-3</v>
      </c>
      <c r="T2300" s="118">
        <v>0.16788617</v>
      </c>
      <c r="U2300" s="118">
        <v>1.1079316000000001E-2</v>
      </c>
      <c r="V2300" s="118">
        <v>4.0840620000000003E-3</v>
      </c>
      <c r="W2300" s="118">
        <v>1.9354687000000001E-3</v>
      </c>
      <c r="X2300" s="118">
        <v>0</v>
      </c>
      <c r="Y2300" s="41"/>
      <c r="Z2300" s="327">
        <f t="shared" si="854"/>
        <v>1.8900223308270674</v>
      </c>
      <c r="AA2300" s="41"/>
      <c r="AB2300" s="111">
        <v>61.471814000000002</v>
      </c>
      <c r="AC2300" s="111">
        <v>59.356214000000001</v>
      </c>
      <c r="AD2300" s="111">
        <v>1.5020765</v>
      </c>
      <c r="AE2300" s="111">
        <v>0</v>
      </c>
      <c r="AF2300" s="111">
        <v>0.15320471999999999</v>
      </c>
      <c r="AG2300" s="111">
        <v>0.13289324</v>
      </c>
      <c r="AH2300" s="111">
        <v>0.32742587000000001</v>
      </c>
      <c r="AI2300" s="41"/>
      <c r="AJ2300" s="114">
        <v>4.8675476000000002E-2</v>
      </c>
      <c r="AK2300" s="114">
        <v>4.4949601999999998E-2</v>
      </c>
      <c r="AL2300" s="114">
        <v>1.7377423999999999E-3</v>
      </c>
      <c r="AM2300" s="114">
        <v>1.9881318E-3</v>
      </c>
      <c r="AN2300" s="113">
        <f t="shared" si="855"/>
        <v>2.6948202833019999E-6</v>
      </c>
      <c r="AO2300" s="112">
        <f t="shared" si="856"/>
        <v>6.42656218267672E-9</v>
      </c>
      <c r="AP2300" s="112">
        <f t="shared" si="857"/>
        <v>0.27844982309999999</v>
      </c>
      <c r="AQ2300" s="328">
        <v>1.7919993E-6</v>
      </c>
      <c r="AR2300" s="328">
        <v>5.4082882999999996E-9</v>
      </c>
      <c r="AS2300" s="328">
        <v>1.477012E-13</v>
      </c>
      <c r="AT2300" s="328">
        <v>2.010287E-10</v>
      </c>
      <c r="AU2300" s="328">
        <v>8.4129019999999998E-12</v>
      </c>
      <c r="AV2300" s="328">
        <v>1.1810017999999999E-9</v>
      </c>
      <c r="AW2300" s="328">
        <v>7.6507430000000004E-7</v>
      </c>
      <c r="AX2300" s="328">
        <v>2.0696756E-10</v>
      </c>
      <c r="AY2300" s="328">
        <v>7.3828496000000003E-10</v>
      </c>
      <c r="AZ2300" s="328">
        <v>9.4441040000000002E-14</v>
      </c>
      <c r="BA2300" s="328">
        <v>4.8443672000000004E-16</v>
      </c>
      <c r="BB2300" s="328">
        <v>1.2680611E-12</v>
      </c>
      <c r="BC2300" s="328">
        <v>5.6011717999999999E-11</v>
      </c>
      <c r="BD2300" s="328">
        <v>1.0511519000000001E-11</v>
      </c>
      <c r="BE2300" s="328">
        <v>1.3383654000000001E-7</v>
      </c>
      <c r="BF2300" s="328">
        <v>2.5196998999999999E-9</v>
      </c>
      <c r="BG2300" s="328">
        <v>4.9874378999999996E-12</v>
      </c>
      <c r="BH2300" s="329">
        <v>1.8823310000000001E-4</v>
      </c>
      <c r="BI2300" s="329">
        <v>0.27826159</v>
      </c>
      <c r="BJ2300" s="329">
        <v>0</v>
      </c>
      <c r="BK2300" s="329">
        <v>0</v>
      </c>
      <c r="BL2300" s="329">
        <v>0</v>
      </c>
      <c r="BM2300" s="41"/>
      <c r="BN2300" s="111">
        <v>1.540104E-4</v>
      </c>
      <c r="BO2300" s="122">
        <v>5.3295549000000001E-6</v>
      </c>
      <c r="BP2300" s="122">
        <v>5.2698836999999999E-5</v>
      </c>
      <c r="BQ2300" s="122">
        <v>1.6095486E-5</v>
      </c>
      <c r="BR2300" s="122">
        <v>1.1421925E-5</v>
      </c>
      <c r="BS2300" s="122">
        <v>4.6976244E-7</v>
      </c>
      <c r="BT2300" s="122">
        <v>1.2115339E-10</v>
      </c>
      <c r="BU2300" s="122">
        <v>7.1938272999999998E-7</v>
      </c>
      <c r="BV2300" s="122">
        <v>1.5618620000000001E-5</v>
      </c>
      <c r="BW2300" s="122">
        <v>1.4323485E-6</v>
      </c>
      <c r="BX2300" s="122">
        <v>6.3233527E-8</v>
      </c>
      <c r="BY2300" s="122">
        <v>3.6257475999999999E-9</v>
      </c>
      <c r="BZ2300" s="122">
        <v>1.1161914000000001E-9</v>
      </c>
      <c r="CA2300" s="122">
        <v>4.5811053000000002E-6</v>
      </c>
      <c r="CB2300" s="122">
        <v>4.1246674999999998E-5</v>
      </c>
      <c r="CC2300" s="122">
        <v>4.3286039999999996E-6</v>
      </c>
      <c r="CD2300" s="111">
        <v>0</v>
      </c>
      <c r="CG2300" s="76" t="s">
        <v>6568</v>
      </c>
    </row>
    <row r="2301" spans="1:85" ht="14.5" customHeight="1">
      <c r="A2301" s="41" t="s">
        <v>6839</v>
      </c>
      <c r="B2301" s="119" t="s">
        <v>6573</v>
      </c>
      <c r="C2301" s="120" t="str">
        <f t="shared" si="848"/>
        <v>P.030.12.300</v>
      </c>
      <c r="D2301" s="41" t="s">
        <v>6571</v>
      </c>
      <c r="E2301" s="119" t="s">
        <v>6570</v>
      </c>
      <c r="F2301" s="118" t="str">
        <f t="shared" si="849"/>
        <v>Benzoyl derivatives (n=1, std=-)</v>
      </c>
      <c r="G2301" s="118">
        <f t="shared" si="850"/>
        <v>1.9750110490186001</v>
      </c>
      <c r="H2301" s="118">
        <f t="shared" si="851"/>
        <v>6.0004229179999993E-2</v>
      </c>
      <c r="I2301" s="118">
        <f t="shared" si="852"/>
        <v>1.383686067</v>
      </c>
      <c r="J2301" s="326">
        <f t="shared" si="853"/>
        <v>1.2864872838600003E-2</v>
      </c>
      <c r="K2301" s="118">
        <v>0.51845587999999998</v>
      </c>
      <c r="L2301" s="118">
        <v>0.10178060999999999</v>
      </c>
      <c r="M2301" s="118">
        <v>1.1959757E-2</v>
      </c>
      <c r="N2301" s="118">
        <v>8.9397849000000008E-3</v>
      </c>
      <c r="O2301" s="118">
        <v>5.0710620999999997E-2</v>
      </c>
      <c r="P2301" s="118">
        <v>1.1493764E-4</v>
      </c>
      <c r="Q2301" s="118">
        <v>2.3888564E-4</v>
      </c>
      <c r="R2301" s="118">
        <v>1.2699457000000001</v>
      </c>
      <c r="S2301" s="118">
        <v>3.9104199000000001E-4</v>
      </c>
      <c r="T2301" s="118">
        <v>6.7415568000000004E-3</v>
      </c>
      <c r="U2301" s="118">
        <v>5.7007051E-3</v>
      </c>
      <c r="V2301" s="330">
        <v>3.0699121999999999E-5</v>
      </c>
      <c r="W2301" s="330">
        <v>8.6982659999999995E-7</v>
      </c>
      <c r="X2301" s="118">
        <v>0</v>
      </c>
      <c r="Y2301" s="41"/>
      <c r="Z2301" s="327">
        <f t="shared" si="854"/>
        <v>3.8981645112781953</v>
      </c>
      <c r="AA2301" s="41"/>
      <c r="AB2301" s="111">
        <v>75.620607000000007</v>
      </c>
      <c r="AC2301" s="111">
        <v>67.619781000000003</v>
      </c>
      <c r="AD2301" s="111">
        <v>0.77279527000000003</v>
      </c>
      <c r="AE2301" s="111">
        <v>0</v>
      </c>
      <c r="AF2301" s="111">
        <v>0.24428516</v>
      </c>
      <c r="AG2301" s="111">
        <v>0.22865395999999999</v>
      </c>
      <c r="AH2301" s="111">
        <v>6.7550920999999997</v>
      </c>
      <c r="AI2301" s="41"/>
      <c r="AJ2301" s="114">
        <v>0.10076721</v>
      </c>
      <c r="AK2301" s="114">
        <v>9.2889269999999996E-2</v>
      </c>
      <c r="AL2301" s="114">
        <v>3.6652148999999998E-3</v>
      </c>
      <c r="AM2301" s="114">
        <v>4.2127257999999999E-3</v>
      </c>
      <c r="AN2301" s="113">
        <f t="shared" si="855"/>
        <v>5.5689010510308996E-6</v>
      </c>
      <c r="AO2301" s="112">
        <f t="shared" si="856"/>
        <v>1.3554788792795328E-8</v>
      </c>
      <c r="AP2301" s="112">
        <f t="shared" si="857"/>
        <v>0.59001762143100001</v>
      </c>
      <c r="AQ2301" s="328">
        <v>3.6327026000000001E-6</v>
      </c>
      <c r="AR2301" s="328">
        <v>1.0961303E-8</v>
      </c>
      <c r="AS2301" s="328">
        <v>2.9945396999999998E-13</v>
      </c>
      <c r="AT2301" s="328">
        <v>7.1310054999999997E-11</v>
      </c>
      <c r="AU2301" s="328">
        <v>8.6090928999999997E-12</v>
      </c>
      <c r="AV2301" s="328">
        <v>1.3280136E-9</v>
      </c>
      <c r="AW2301" s="328">
        <v>1.9312507999999999E-6</v>
      </c>
      <c r="AX2301" s="328">
        <v>2.265061E-10</v>
      </c>
      <c r="AY2301" s="328">
        <v>2.2310651999999999E-9</v>
      </c>
      <c r="AZ2301" s="328">
        <v>8.5623320000000001E-11</v>
      </c>
      <c r="BA2301" s="328">
        <v>1.8854820000000001E-15</v>
      </c>
      <c r="BB2301" s="328">
        <v>2.4448647999999998E-13</v>
      </c>
      <c r="BC2301" s="328">
        <v>4.6105120000000003E-13</v>
      </c>
      <c r="BD2301" s="328">
        <v>1.4552395E-14</v>
      </c>
      <c r="BE2301" s="328">
        <v>1.1506611E-9</v>
      </c>
      <c r="BF2301" s="328">
        <v>2.3721927999999999E-9</v>
      </c>
      <c r="BG2301" s="328">
        <v>4.9167185E-11</v>
      </c>
      <c r="BH2301" s="328">
        <v>1.7741431000000001E-5</v>
      </c>
      <c r="BI2301" s="329">
        <v>0.58999988000000003</v>
      </c>
      <c r="BJ2301" s="328">
        <v>1.6864383000000001E-11</v>
      </c>
      <c r="BK2301" s="328">
        <v>1.0255368E-13</v>
      </c>
      <c r="BL2301" s="328">
        <v>4.5883277000000002E-18</v>
      </c>
      <c r="BM2301" s="41"/>
      <c r="BN2301" s="111">
        <v>4.4899825000000002E-4</v>
      </c>
      <c r="BO2301" s="122">
        <v>1.567832E-5</v>
      </c>
      <c r="BP2301" s="111">
        <v>1.0869117000000001E-4</v>
      </c>
      <c r="BQ2301" s="111">
        <v>1.4875768999999999E-4</v>
      </c>
      <c r="BR2301" s="122">
        <v>3.9387263E-5</v>
      </c>
      <c r="BS2301" s="122">
        <v>5.8195410999999997E-7</v>
      </c>
      <c r="BT2301" s="122">
        <v>9.4338801000000001E-10</v>
      </c>
      <c r="BU2301" s="122">
        <v>8.9648193E-7</v>
      </c>
      <c r="BV2301" s="122">
        <v>1.5423822000000001E-7</v>
      </c>
      <c r="BW2301" s="122">
        <v>1.5807202000000001E-7</v>
      </c>
      <c r="BX2301" s="122">
        <v>6.4678141E-8</v>
      </c>
      <c r="BY2301" s="122">
        <v>3.2429911000000001E-8</v>
      </c>
      <c r="BZ2301" s="122">
        <v>1.1400027E-9</v>
      </c>
      <c r="CA2301" s="122">
        <v>5.5651083000000003E-6</v>
      </c>
      <c r="CB2301" s="122">
        <v>8.1834336000000002E-5</v>
      </c>
      <c r="CC2301" s="122">
        <v>4.7192004999999998E-5</v>
      </c>
      <c r="CD2301" s="122">
        <v>2.4210050000000002E-9</v>
      </c>
      <c r="CG2301" s="76" t="s">
        <v>6568</v>
      </c>
    </row>
    <row r="2302" spans="1:85" ht="14.5" customHeight="1">
      <c r="A2302" s="41" t="s">
        <v>6836</v>
      </c>
      <c r="B2302" s="119" t="s">
        <v>6573</v>
      </c>
      <c r="C2302" s="120" t="str">
        <f t="shared" si="848"/>
        <v>P.030.12.400</v>
      </c>
      <c r="D2302" s="41" t="s">
        <v>6571</v>
      </c>
      <c r="E2302" s="119" t="s">
        <v>6570</v>
      </c>
      <c r="F2302" s="118" t="str">
        <f t="shared" si="849"/>
        <v>Benzyl alcohols (n=1, std=-)</v>
      </c>
      <c r="G2302" s="118">
        <f t="shared" si="850"/>
        <v>1.41210434402644</v>
      </c>
      <c r="H2302" s="118">
        <f t="shared" si="851"/>
        <v>4.7018171970000001E-2</v>
      </c>
      <c r="I2302" s="118">
        <f t="shared" si="852"/>
        <v>0.82192261199999994</v>
      </c>
      <c r="J2302" s="326">
        <f t="shared" si="853"/>
        <v>1.3097390056439999E-2</v>
      </c>
      <c r="K2302" s="118">
        <v>0.53006617</v>
      </c>
      <c r="L2302" s="118">
        <v>0.11353265999999999</v>
      </c>
      <c r="M2302" s="118">
        <v>2.0662222000000001E-2</v>
      </c>
      <c r="N2302" s="118">
        <v>1.7234999000000001E-2</v>
      </c>
      <c r="O2302" s="118">
        <v>2.9056987999999999E-2</v>
      </c>
      <c r="P2302" s="118">
        <v>1.6411487E-4</v>
      </c>
      <c r="Q2302" s="118">
        <v>5.6207010000000005E-4</v>
      </c>
      <c r="R2302" s="118">
        <v>0.68772772999999998</v>
      </c>
      <c r="S2302" s="118">
        <v>3.9789885000000001E-4</v>
      </c>
      <c r="T2302" s="118">
        <v>7.3174976999999999E-3</v>
      </c>
      <c r="U2302" s="118">
        <v>5.3472370999999999E-3</v>
      </c>
      <c r="V2302" s="330">
        <v>3.3860233000000002E-5</v>
      </c>
      <c r="W2302" s="330">
        <v>8.9617344E-7</v>
      </c>
      <c r="X2302" s="118">
        <v>0</v>
      </c>
      <c r="Y2302" s="41"/>
      <c r="Z2302" s="327">
        <f t="shared" si="854"/>
        <v>3.9854599248120297</v>
      </c>
      <c r="AA2302" s="41"/>
      <c r="AB2302" s="111">
        <v>76.429173000000006</v>
      </c>
      <c r="AC2302" s="111">
        <v>71.623609000000002</v>
      </c>
      <c r="AD2302" s="111">
        <v>0.72488048000000005</v>
      </c>
      <c r="AE2302" s="111">
        <v>0</v>
      </c>
      <c r="AF2302" s="111">
        <v>0.22922877999999999</v>
      </c>
      <c r="AG2302" s="111">
        <v>0.20935129999999999</v>
      </c>
      <c r="AH2302" s="111">
        <v>3.6421033</v>
      </c>
      <c r="AI2302" s="41"/>
      <c r="AJ2302" s="114">
        <v>0.10872772999999999</v>
      </c>
      <c r="AK2302" s="114">
        <v>0.1003353</v>
      </c>
      <c r="AL2302" s="114">
        <v>3.8738217999999998E-3</v>
      </c>
      <c r="AM2302" s="114">
        <v>4.5186082000000004E-3</v>
      </c>
      <c r="AN2302" s="113">
        <f t="shared" si="855"/>
        <v>6.0153057439967003E-6</v>
      </c>
      <c r="AO2302" s="112">
        <f t="shared" si="856"/>
        <v>1.4326264379793907E-8</v>
      </c>
      <c r="AP2302" s="112">
        <f t="shared" si="857"/>
        <v>0.63285828499599994</v>
      </c>
      <c r="AQ2302" s="328">
        <v>3.7157939E-6</v>
      </c>
      <c r="AR2302" s="328">
        <v>1.1212062E-8</v>
      </c>
      <c r="AS2302" s="328">
        <v>3.0630218E-13</v>
      </c>
      <c r="AT2302" s="328">
        <v>1.3486569999999999E-10</v>
      </c>
      <c r="AU2302" s="328">
        <v>8.8110957000000006E-12</v>
      </c>
      <c r="AV2302" s="328">
        <v>2.5615606000000002E-9</v>
      </c>
      <c r="AW2302" s="328">
        <v>2.2865538E-6</v>
      </c>
      <c r="AX2302" s="328">
        <v>3.9936868E-10</v>
      </c>
      <c r="AY2302" s="328">
        <v>2.5866634000000001E-9</v>
      </c>
      <c r="AZ2302" s="328">
        <v>6.4138378999999999E-11</v>
      </c>
      <c r="BA2302" s="328">
        <v>4.4638066000000001E-15</v>
      </c>
      <c r="BB2302" s="328">
        <v>6.6589621999999998E-12</v>
      </c>
      <c r="BC2302" s="328">
        <v>2.4530865E-12</v>
      </c>
      <c r="BD2302" s="328">
        <v>1.2587036999999999E-13</v>
      </c>
      <c r="BE2302" s="328">
        <v>2.4598353999999998E-9</v>
      </c>
      <c r="BF2302" s="328">
        <v>7.7755959999999999E-9</v>
      </c>
      <c r="BG2302" s="328">
        <v>5.4377570999999997E-11</v>
      </c>
      <c r="BH2302" s="328">
        <v>2.0604995999999999E-5</v>
      </c>
      <c r="BI2302" s="329">
        <v>0.63283767999999996</v>
      </c>
      <c r="BJ2302" s="328">
        <v>1.7375201000000001E-11</v>
      </c>
      <c r="BK2302" s="328">
        <v>1.0566001E-13</v>
      </c>
      <c r="BL2302" s="328">
        <v>4.7273069999999999E-18</v>
      </c>
      <c r="BM2302" s="41"/>
      <c r="BN2302" s="111">
        <v>3.6209281000000002E-4</v>
      </c>
      <c r="BO2302" s="122">
        <v>1.8545573E-5</v>
      </c>
      <c r="BP2302" s="111">
        <v>1.111252E-4</v>
      </c>
      <c r="BQ2302" s="122">
        <v>8.0558558000000003E-5</v>
      </c>
      <c r="BR2302" s="122">
        <v>3.1404869000000003E-5</v>
      </c>
      <c r="BS2302" s="122">
        <v>1.4035857999999999E-6</v>
      </c>
      <c r="BT2302" s="122">
        <v>3.6829275999999999E-9</v>
      </c>
      <c r="BU2302" s="122">
        <v>2.1422312000000001E-6</v>
      </c>
      <c r="BV2302" s="122">
        <v>2.2023059999999999E-7</v>
      </c>
      <c r="BW2302" s="122">
        <v>3.7192506E-7</v>
      </c>
      <c r="BX2302" s="122">
        <v>6.578119E-8</v>
      </c>
      <c r="BY2302" s="122">
        <v>3.5921870000000001E-8</v>
      </c>
      <c r="BZ2302" s="122">
        <v>1.1206527000000001E-9</v>
      </c>
      <c r="CA2302" s="122">
        <v>7.1417628999999996E-6</v>
      </c>
      <c r="CB2302" s="122">
        <v>8.6710447000000004E-5</v>
      </c>
      <c r="CC2302" s="122">
        <v>2.2359429000000001E-5</v>
      </c>
      <c r="CD2302" s="122">
        <v>2.4943367000000001E-9</v>
      </c>
      <c r="CG2302" s="76" t="s">
        <v>6568</v>
      </c>
    </row>
    <row r="2303" spans="1:85" ht="14.5" customHeight="1">
      <c r="A2303" s="41" t="s">
        <v>6833</v>
      </c>
      <c r="B2303" s="119" t="s">
        <v>6573</v>
      </c>
      <c r="C2303" s="120" t="str">
        <f t="shared" si="848"/>
        <v>P.030.12.500</v>
      </c>
      <c r="D2303" s="41" t="s">
        <v>6571</v>
      </c>
      <c r="E2303" s="119" t="s">
        <v>6570</v>
      </c>
      <c r="F2303" s="118" t="str">
        <f t="shared" si="849"/>
        <v>Benzyl halides (n=1, std=-)</v>
      </c>
      <c r="G2303" s="118">
        <f t="shared" si="850"/>
        <v>0.64242004622829008</v>
      </c>
      <c r="H2303" s="118">
        <f t="shared" si="851"/>
        <v>2.5664506927000001E-2</v>
      </c>
      <c r="I2303" s="118">
        <f t="shared" si="852"/>
        <v>0.33761740559999998</v>
      </c>
      <c r="J2303" s="326">
        <f t="shared" si="853"/>
        <v>5.3061137012900004E-3</v>
      </c>
      <c r="K2303" s="118">
        <v>0.27383202000000001</v>
      </c>
      <c r="L2303" s="118">
        <v>5.9026159000000002E-2</v>
      </c>
      <c r="M2303" s="118">
        <v>5.3542065999999996E-3</v>
      </c>
      <c r="N2303" s="118">
        <v>4.4377949999999996E-3</v>
      </c>
      <c r="O2303" s="118">
        <v>2.1095905000000002E-2</v>
      </c>
      <c r="P2303" s="330">
        <v>4.7952832E-5</v>
      </c>
      <c r="Q2303" s="330">
        <v>8.2854095000000003E-5</v>
      </c>
      <c r="R2303" s="118">
        <v>0.27323703999999999</v>
      </c>
      <c r="S2303" s="118">
        <v>1.7279061999999999E-4</v>
      </c>
      <c r="T2303" s="118">
        <v>2.1200072999999998E-3</v>
      </c>
      <c r="U2303" s="118">
        <v>3.0032382000000002E-3</v>
      </c>
      <c r="V2303" s="330">
        <v>9.7972675999999996E-6</v>
      </c>
      <c r="W2303" s="330">
        <v>2.8031368999999999E-7</v>
      </c>
      <c r="X2303" s="118">
        <v>0</v>
      </c>
      <c r="Y2303" s="41"/>
      <c r="Z2303" s="327">
        <f t="shared" si="854"/>
        <v>2.0588873684210527</v>
      </c>
      <c r="AA2303" s="41"/>
      <c r="AB2303" s="111">
        <v>50.258467000000003</v>
      </c>
      <c r="AC2303" s="111">
        <v>46.813600000000001</v>
      </c>
      <c r="AD2303" s="111">
        <v>0.40711923999999999</v>
      </c>
      <c r="AE2303" s="111">
        <v>0</v>
      </c>
      <c r="AF2303" s="111">
        <v>0.18369907999999999</v>
      </c>
      <c r="AG2303" s="111">
        <v>0.13129518000000001</v>
      </c>
      <c r="AH2303" s="111">
        <v>2.7227535</v>
      </c>
      <c r="AI2303" s="41"/>
      <c r="AJ2303" s="114">
        <v>5.5369285999999997E-2</v>
      </c>
      <c r="AK2303" s="114">
        <v>5.0398783000000003E-2</v>
      </c>
      <c r="AL2303" s="114">
        <v>1.9606948000000001E-3</v>
      </c>
      <c r="AM2303" s="114">
        <v>3.0098081000000001E-3</v>
      </c>
      <c r="AN2303" s="113">
        <f t="shared" si="855"/>
        <v>3.021509772181E-6</v>
      </c>
      <c r="AO2303" s="112">
        <f t="shared" si="856"/>
        <v>7.2510904029813125E-9</v>
      </c>
      <c r="AP2303" s="112">
        <f t="shared" si="857"/>
        <v>0.42154175324050003</v>
      </c>
      <c r="AQ2303" s="328">
        <v>1.9159984000000001E-6</v>
      </c>
      <c r="AR2303" s="328">
        <v>5.7812276000000004E-9</v>
      </c>
      <c r="AS2303" s="328">
        <v>1.5794278000000001E-13</v>
      </c>
      <c r="AT2303" s="328">
        <v>2.4927374000000001E-11</v>
      </c>
      <c r="AU2303" s="328">
        <v>3.0325256000000001E-12</v>
      </c>
      <c r="AV2303" s="328">
        <v>6.5886201E-10</v>
      </c>
      <c r="AW2303" s="328">
        <v>1.10338E-6</v>
      </c>
      <c r="AX2303" s="328">
        <v>1.2140429999999999E-10</v>
      </c>
      <c r="AY2303" s="328">
        <v>1.2780765999999999E-9</v>
      </c>
      <c r="AZ2303" s="328">
        <v>5.4102760000000003E-11</v>
      </c>
      <c r="BA2303" s="328">
        <v>6.1109506000000001E-16</v>
      </c>
      <c r="BB2303" s="328">
        <v>8.5728602999999997E-14</v>
      </c>
      <c r="BC2303" s="328">
        <v>3.6165390000000001E-13</v>
      </c>
      <c r="BD2303" s="328">
        <v>5.5937786000000002E-15</v>
      </c>
      <c r="BE2303" s="328">
        <v>4.5905742E-10</v>
      </c>
      <c r="BF2303" s="328">
        <v>9.8005806999999991E-10</v>
      </c>
      <c r="BG2303" s="328">
        <v>1.5634561999999999E-11</v>
      </c>
      <c r="BH2303" s="328">
        <v>6.8132405000000002E-6</v>
      </c>
      <c r="BI2303" s="329">
        <v>0.42153494000000002</v>
      </c>
      <c r="BJ2303" s="328">
        <v>5.4347814E-12</v>
      </c>
      <c r="BK2303" s="328">
        <v>3.3049346E-14</v>
      </c>
      <c r="BL2303" s="328">
        <v>1.4786522000000001E-18</v>
      </c>
      <c r="BM2303" s="41"/>
      <c r="BN2303" s="111">
        <v>1.9692293999999999E-4</v>
      </c>
      <c r="BO2303" s="122">
        <v>8.9238258000000004E-6</v>
      </c>
      <c r="BP2303" s="122">
        <v>5.7407242999999999E-5</v>
      </c>
      <c r="BQ2303" s="122">
        <v>3.2006225E-5</v>
      </c>
      <c r="BR2303" s="122">
        <v>1.8687855000000001E-5</v>
      </c>
      <c r="BS2303" s="122">
        <v>2.2047638E-7</v>
      </c>
      <c r="BT2303" s="122">
        <v>3.0114574999999998E-10</v>
      </c>
      <c r="BU2303" s="122">
        <v>3.3903053E-7</v>
      </c>
      <c r="BV2303" s="122">
        <v>6.4349324E-8</v>
      </c>
      <c r="BW2303" s="122">
        <v>5.4825036999999998E-8</v>
      </c>
      <c r="BX2303" s="122">
        <v>2.2783815000000001E-8</v>
      </c>
      <c r="BY2303" s="122">
        <v>1.0325462E-8</v>
      </c>
      <c r="BZ2303" s="122">
        <v>4.0166293000000001E-10</v>
      </c>
      <c r="CA2303" s="122">
        <v>3.5510223E-6</v>
      </c>
      <c r="CB2303" s="122">
        <v>5.6758010999999998E-5</v>
      </c>
      <c r="CC2303" s="122">
        <v>1.8875480000000001E-5</v>
      </c>
      <c r="CD2303" s="122">
        <v>7.8020245999999995E-10</v>
      </c>
      <c r="CG2303" s="76" t="s">
        <v>6568</v>
      </c>
    </row>
    <row r="2304" spans="1:85" ht="14.5" customHeight="1">
      <c r="A2304" s="41" t="s">
        <v>6830</v>
      </c>
      <c r="B2304" s="119" t="s">
        <v>6573</v>
      </c>
      <c r="C2304" s="120" t="str">
        <f t="shared" si="848"/>
        <v>P.030.13.100</v>
      </c>
      <c r="D2304" s="41" t="s">
        <v>6571</v>
      </c>
      <c r="E2304" s="119" t="s">
        <v>6570</v>
      </c>
      <c r="F2304" s="118" t="str">
        <f t="shared" si="849"/>
        <v>Carbonyl compounds (n=6, std=0.32)</v>
      </c>
      <c r="G2304" s="118">
        <f t="shared" si="850"/>
        <v>0.44052030314199997</v>
      </c>
      <c r="H2304" s="118">
        <f t="shared" si="851"/>
        <v>1.702326337E-2</v>
      </c>
      <c r="I2304" s="118">
        <f t="shared" si="852"/>
        <v>7.4856778999999998E-2</v>
      </c>
      <c r="J2304" s="326">
        <f t="shared" si="853"/>
        <v>7.8059507720000003E-3</v>
      </c>
      <c r="K2304" s="118">
        <v>0.34083430999999997</v>
      </c>
      <c r="L2304" s="118">
        <v>3.6431918000000001E-2</v>
      </c>
      <c r="M2304" s="118">
        <v>1.6749783000000001E-2</v>
      </c>
      <c r="N2304" s="118">
        <v>1.3930796E-2</v>
      </c>
      <c r="O2304" s="118">
        <v>2.5697429000000002E-3</v>
      </c>
      <c r="P2304" s="118">
        <v>1.8747706E-4</v>
      </c>
      <c r="Q2304" s="118">
        <v>3.3524740999999999E-4</v>
      </c>
      <c r="R2304" s="118">
        <v>2.1675078E-2</v>
      </c>
      <c r="S2304" s="118">
        <v>4.7799792999999999E-4</v>
      </c>
      <c r="T2304" s="118">
        <v>1.9658740999999999E-3</v>
      </c>
      <c r="U2304" s="118">
        <v>5.3079896999999997E-3</v>
      </c>
      <c r="V2304" s="330">
        <v>1.1591362E-5</v>
      </c>
      <c r="W2304" s="330">
        <v>4.2497680000000003E-5</v>
      </c>
      <c r="X2304" s="118">
        <v>0</v>
      </c>
      <c r="Y2304" s="41"/>
      <c r="Z2304" s="327">
        <f t="shared" si="854"/>
        <v>2.5626639849624056</v>
      </c>
      <c r="AA2304" s="41"/>
      <c r="AB2304" s="111">
        <v>56.702376000000001</v>
      </c>
      <c r="AC2304" s="111">
        <v>55.18327</v>
      </c>
      <c r="AD2304" s="111">
        <v>0.69335539000000002</v>
      </c>
      <c r="AE2304" s="111">
        <v>0</v>
      </c>
      <c r="AF2304" s="111">
        <v>0.49361591999999999</v>
      </c>
      <c r="AG2304" s="111">
        <v>0.18617292999999999</v>
      </c>
      <c r="AH2304" s="111">
        <v>0.14596176999999999</v>
      </c>
      <c r="AI2304" s="41"/>
      <c r="AJ2304" s="114">
        <v>6.2398475000000002E-2</v>
      </c>
      <c r="AK2304" s="114">
        <v>5.6768870999999999E-2</v>
      </c>
      <c r="AL2304" s="114">
        <v>2.4457957E-3</v>
      </c>
      <c r="AM2304" s="114">
        <v>3.1838082999999999E-3</v>
      </c>
      <c r="AN2304" s="113">
        <f t="shared" si="855"/>
        <v>3.4034095956354006E-6</v>
      </c>
      <c r="AO2304" s="112">
        <f t="shared" si="856"/>
        <v>9.0451025367035892E-9</v>
      </c>
      <c r="AP2304" s="112">
        <f t="shared" si="857"/>
        <v>0.445911525659</v>
      </c>
      <c r="AQ2304" s="328">
        <v>2.4006598E-6</v>
      </c>
      <c r="AR2304" s="328">
        <v>7.2442169999999999E-9</v>
      </c>
      <c r="AS2304" s="328">
        <v>1.9788583999999999E-13</v>
      </c>
      <c r="AT2304" s="328">
        <v>7.1666689000000005E-11</v>
      </c>
      <c r="AU2304" s="328">
        <v>8.1266463999999999E-12</v>
      </c>
      <c r="AV2304" s="328">
        <v>2.0706147E-9</v>
      </c>
      <c r="AW2304" s="328">
        <v>8.0577477000000004E-7</v>
      </c>
      <c r="AX2304" s="328">
        <v>3.4336803999999998E-10</v>
      </c>
      <c r="AY2304" s="328">
        <v>9.3674462999999996E-10</v>
      </c>
      <c r="AZ2304" s="328">
        <v>4.7092969000000001E-10</v>
      </c>
      <c r="BA2304" s="328">
        <v>5.3708809000000001E-15</v>
      </c>
      <c r="BB2304" s="328">
        <v>4.3854150000000003E-13</v>
      </c>
      <c r="BC2304" s="328">
        <v>1.6043952E-11</v>
      </c>
      <c r="BD2304" s="328">
        <v>3.1821333000000002E-12</v>
      </c>
      <c r="BE2304" s="328">
        <v>2.6445258000000001E-9</v>
      </c>
      <c r="BF2304" s="328">
        <v>1.9138147E-7</v>
      </c>
      <c r="BG2304" s="328">
        <v>2.5118592000000001E-11</v>
      </c>
      <c r="BH2304" s="328">
        <v>1.6225659000000001E-5</v>
      </c>
      <c r="BI2304" s="329">
        <v>0.44589529999999999</v>
      </c>
      <c r="BJ2304" s="328">
        <v>7.9862180000000003E-10</v>
      </c>
      <c r="BK2304" s="328">
        <v>4.8564839000000002E-12</v>
      </c>
      <c r="BL2304" s="328">
        <v>2.1728269000000001E-16</v>
      </c>
      <c r="BM2304" s="41"/>
      <c r="BN2304" s="111">
        <v>1.6524146999999999E-4</v>
      </c>
      <c r="BO2304" s="122">
        <v>6.9996268999999996E-6</v>
      </c>
      <c r="BP2304" s="122">
        <v>7.1453870999999998E-5</v>
      </c>
      <c r="BQ2304" s="122">
        <v>2.5421596E-6</v>
      </c>
      <c r="BR2304" s="122">
        <v>7.3104495999999999E-6</v>
      </c>
      <c r="BS2304" s="122">
        <v>9.9795962000000007E-7</v>
      </c>
      <c r="BT2304" s="122">
        <v>3.5914513000000001E-10</v>
      </c>
      <c r="BU2304" s="122">
        <v>1.7458671E-6</v>
      </c>
      <c r="BV2304" s="122">
        <v>2.5158100999999999E-7</v>
      </c>
      <c r="BW2304" s="122">
        <v>2.2183516E-7</v>
      </c>
      <c r="BX2304" s="122">
        <v>6.0411103000000001E-8</v>
      </c>
      <c r="BY2304" s="122">
        <v>2.8415066000000001E-8</v>
      </c>
      <c r="BZ2304" s="122">
        <v>1.0848962999999999E-9</v>
      </c>
      <c r="CA2304" s="122">
        <v>6.7785005000000001E-6</v>
      </c>
      <c r="CB2304" s="122">
        <v>6.651545E-5</v>
      </c>
      <c r="CC2304" s="122">
        <v>2.1924714999999999E-7</v>
      </c>
      <c r="CD2304" s="122">
        <v>1.1464798E-7</v>
      </c>
      <c r="CG2304" s="76" t="s">
        <v>6568</v>
      </c>
    </row>
    <row r="2305" spans="1:89" ht="14.5" customHeight="1">
      <c r="A2305" s="41" t="s">
        <v>6827</v>
      </c>
      <c r="B2305" s="119" t="s">
        <v>6573</v>
      </c>
      <c r="C2305" s="120" t="str">
        <f t="shared" si="848"/>
        <v>P.030.13.200</v>
      </c>
      <c r="D2305" s="41" t="s">
        <v>6571</v>
      </c>
      <c r="E2305" s="119" t="s">
        <v>6570</v>
      </c>
      <c r="F2305" s="118" t="str">
        <f t="shared" si="849"/>
        <v>Carboxylic acid derivatives (n=10, std=0.30)</v>
      </c>
      <c r="G2305" s="118">
        <f t="shared" si="850"/>
        <v>0.499487635752</v>
      </c>
      <c r="H2305" s="118">
        <f t="shared" si="851"/>
        <v>2.3644444779999999E-2</v>
      </c>
      <c r="I2305" s="118">
        <f t="shared" si="852"/>
        <v>6.7191240999999999E-2</v>
      </c>
      <c r="J2305" s="326">
        <f t="shared" si="853"/>
        <v>1.6685239971999999E-2</v>
      </c>
      <c r="K2305" s="118">
        <v>0.39196671</v>
      </c>
      <c r="L2305" s="118">
        <v>2.1923966999999999E-2</v>
      </c>
      <c r="M2305" s="118">
        <v>2.3447164E-2</v>
      </c>
      <c r="N2305" s="118">
        <v>1.9903733999999999E-2</v>
      </c>
      <c r="O2305" s="118">
        <v>2.8358150999999998E-3</v>
      </c>
      <c r="P2305" s="118">
        <v>2.2523268000000001E-4</v>
      </c>
      <c r="Q2305" s="118">
        <v>6.7966299999999995E-4</v>
      </c>
      <c r="R2305" s="118">
        <v>2.182011E-2</v>
      </c>
      <c r="S2305" s="118">
        <v>4.9256708999999999E-3</v>
      </c>
      <c r="T2305" s="118">
        <v>3.5002487999999999E-3</v>
      </c>
      <c r="U2305" s="118">
        <v>8.1883266999999999E-3</v>
      </c>
      <c r="V2305" s="330">
        <v>2.2940878999999998E-5</v>
      </c>
      <c r="W2305" s="330">
        <v>4.8052693000000002E-5</v>
      </c>
      <c r="X2305" s="118">
        <v>0</v>
      </c>
      <c r="Y2305" s="41"/>
      <c r="Z2305" s="327">
        <f t="shared" si="854"/>
        <v>2.9471181203007517</v>
      </c>
      <c r="AA2305" s="41"/>
      <c r="AB2305" s="111">
        <v>60.399233000000002</v>
      </c>
      <c r="AC2305" s="111">
        <v>58.684609999999999</v>
      </c>
      <c r="AD2305" s="111">
        <v>1.0731093</v>
      </c>
      <c r="AE2305" s="111">
        <v>0</v>
      </c>
      <c r="AF2305" s="111">
        <v>0.15572642</v>
      </c>
      <c r="AG2305" s="111">
        <v>0.25644666999999999</v>
      </c>
      <c r="AH2305" s="111">
        <v>0.22934045</v>
      </c>
      <c r="AI2305" s="41"/>
      <c r="AJ2305" s="114">
        <v>6.2653786000000003E-2</v>
      </c>
      <c r="AK2305" s="114">
        <v>5.7061098999999997E-2</v>
      </c>
      <c r="AL2305" s="114">
        <v>2.6366245999999999E-3</v>
      </c>
      <c r="AM2305" s="114">
        <v>2.9560614E-3</v>
      </c>
      <c r="AN2305" s="113">
        <f t="shared" si="855"/>
        <v>3.4209292318230005E-6</v>
      </c>
      <c r="AO2305" s="112">
        <f t="shared" si="856"/>
        <v>9.7508306394201603E-9</v>
      </c>
      <c r="AP2305" s="112">
        <f t="shared" si="857"/>
        <v>0.41401420636999997</v>
      </c>
      <c r="AQ2305" s="328">
        <v>2.7786948999999999E-6</v>
      </c>
      <c r="AR2305" s="328">
        <v>8.3856307999999996E-9</v>
      </c>
      <c r="AS2305" s="328">
        <v>2.2903657999999999E-13</v>
      </c>
      <c r="AT2305" s="328">
        <v>1.6199975000000001E-10</v>
      </c>
      <c r="AU2305" s="328">
        <v>1.9124552999999999E-11</v>
      </c>
      <c r="AV2305" s="328">
        <v>2.9603145999999999E-9</v>
      </c>
      <c r="AW2305" s="328">
        <v>6.3213184000000004E-7</v>
      </c>
      <c r="AX2305" s="328">
        <v>4.8020914999999998E-10</v>
      </c>
      <c r="AY2305" s="328">
        <v>7.3352108999999996E-10</v>
      </c>
      <c r="AZ2305" s="328">
        <v>1.0312239E-10</v>
      </c>
      <c r="BA2305" s="328">
        <v>5.1880241000000003E-13</v>
      </c>
      <c r="BB2305" s="328">
        <v>2.5367733999999998E-12</v>
      </c>
      <c r="BC2305" s="328">
        <v>7.2433707000000001E-13</v>
      </c>
      <c r="BD2305" s="328">
        <v>4.5116015999999999E-14</v>
      </c>
      <c r="BE2305" s="328">
        <v>2.459841E-9</v>
      </c>
      <c r="BF2305" s="328">
        <v>3.5847482999999999E-9</v>
      </c>
      <c r="BG2305" s="328">
        <v>3.8719805E-11</v>
      </c>
      <c r="BH2305" s="329">
        <v>1.9257637000000001E-4</v>
      </c>
      <c r="BI2305" s="329">
        <v>0.41382163</v>
      </c>
      <c r="BJ2305" s="328">
        <v>9.1646361999999995E-10</v>
      </c>
      <c r="BK2305" s="328">
        <v>5.5730895999999998E-12</v>
      </c>
      <c r="BL2305" s="328">
        <v>2.4934416000000002E-16</v>
      </c>
      <c r="BM2305" s="41"/>
      <c r="BN2305" s="111">
        <v>2.8384843999999999E-4</v>
      </c>
      <c r="BO2305" s="122">
        <v>5.8980115999999998E-6</v>
      </c>
      <c r="BP2305" s="122">
        <v>8.2173472999999995E-5</v>
      </c>
      <c r="BQ2305" s="122">
        <v>2.5607603000000001E-6</v>
      </c>
      <c r="BR2305" s="122">
        <v>6.3533893999999997E-6</v>
      </c>
      <c r="BS2305" s="122">
        <v>3.0494270000000001E-6</v>
      </c>
      <c r="BT2305" s="122">
        <v>3.8996246000000001E-7</v>
      </c>
      <c r="BU2305" s="122">
        <v>2.7661957999999999E-6</v>
      </c>
      <c r="BV2305" s="122">
        <v>3.0224640000000001E-7</v>
      </c>
      <c r="BW2305" s="122">
        <v>4.4973697000000002E-7</v>
      </c>
      <c r="BX2305" s="122">
        <v>1.4372946E-7</v>
      </c>
      <c r="BY2305" s="122">
        <v>3.3102834999999999E-8</v>
      </c>
      <c r="BZ2305" s="122">
        <v>2.5370475000000001E-9</v>
      </c>
      <c r="CA2305" s="122">
        <v>7.9697928000000005E-6</v>
      </c>
      <c r="CB2305" s="122">
        <v>7.0005475000000004E-5</v>
      </c>
      <c r="CC2305" s="111">
        <v>1.0161903999999999E-4</v>
      </c>
      <c r="CD2305" s="122">
        <v>1.3156503E-7</v>
      </c>
      <c r="CG2305" s="76" t="s">
        <v>6568</v>
      </c>
    </row>
    <row r="2306" spans="1:89" ht="14.5" customHeight="1">
      <c r="A2306" s="41" t="s">
        <v>6824</v>
      </c>
      <c r="B2306" s="119" t="s">
        <v>6573</v>
      </c>
      <c r="C2306" s="120" t="str">
        <f t="shared" si="848"/>
        <v>P.030.13.300</v>
      </c>
      <c r="D2306" s="41" t="s">
        <v>6571</v>
      </c>
      <c r="E2306" s="119" t="s">
        <v>6570</v>
      </c>
      <c r="F2306" s="118" t="str">
        <f t="shared" si="849"/>
        <v>Carboxylic acids (n=4, std=0.29)</v>
      </c>
      <c r="G2306" s="118">
        <f t="shared" si="850"/>
        <v>0.34287635988119997</v>
      </c>
      <c r="H2306" s="118">
        <f t="shared" si="851"/>
        <v>1.6044264069999998E-2</v>
      </c>
      <c r="I2306" s="118">
        <f t="shared" si="852"/>
        <v>3.6184660399999999E-2</v>
      </c>
      <c r="J2306" s="326">
        <f t="shared" si="853"/>
        <v>5.5574054111999999E-3</v>
      </c>
      <c r="K2306" s="118">
        <v>0.28509002999999999</v>
      </c>
      <c r="L2306" s="118">
        <v>1.3355661E-2</v>
      </c>
      <c r="M2306" s="118">
        <v>1.8901495000000001E-2</v>
      </c>
      <c r="N2306" s="118">
        <v>1.3635199000000001E-2</v>
      </c>
      <c r="O2306" s="118">
        <v>1.9982759000000002E-3</v>
      </c>
      <c r="P2306" s="118">
        <v>1.1545624E-4</v>
      </c>
      <c r="Q2306" s="118">
        <v>2.9533293000000001E-4</v>
      </c>
      <c r="R2306" s="118">
        <v>3.9275044000000002E-3</v>
      </c>
      <c r="S2306" s="118">
        <v>3.0719496000000001E-4</v>
      </c>
      <c r="T2306" s="118">
        <v>1.2208684000000001E-3</v>
      </c>
      <c r="U2306" s="118">
        <v>3.9639460999999999E-3</v>
      </c>
      <c r="V2306" s="330">
        <v>9.2450082000000005E-6</v>
      </c>
      <c r="W2306" s="330">
        <v>5.6150943000000002E-5</v>
      </c>
      <c r="X2306" s="118">
        <v>0</v>
      </c>
      <c r="Y2306" s="41"/>
      <c r="Z2306" s="327">
        <f t="shared" si="854"/>
        <v>2.1435340601503756</v>
      </c>
      <c r="AA2306" s="41"/>
      <c r="AB2306" s="111">
        <v>40.923729999999999</v>
      </c>
      <c r="AC2306" s="111">
        <v>40.218910000000001</v>
      </c>
      <c r="AD2306" s="111">
        <v>0.48982765</v>
      </c>
      <c r="AE2306" s="111">
        <v>0</v>
      </c>
      <c r="AF2306" s="111">
        <v>2.5886749000000001E-2</v>
      </c>
      <c r="AG2306" s="111">
        <v>9.2590863999999995E-2</v>
      </c>
      <c r="AH2306" s="111">
        <v>9.6514163E-2</v>
      </c>
      <c r="AI2306" s="41"/>
      <c r="AJ2306" s="114">
        <v>4.4941987000000003E-2</v>
      </c>
      <c r="AK2306" s="114">
        <v>4.1063124999999999E-2</v>
      </c>
      <c r="AL2306" s="114">
        <v>1.8834590999999999E-3</v>
      </c>
      <c r="AM2306" s="114">
        <v>1.9954025E-3</v>
      </c>
      <c r="AN2306" s="113">
        <f t="shared" si="855"/>
        <v>2.4618180770141998E-6</v>
      </c>
      <c r="AO2306" s="112">
        <f t="shared" si="856"/>
        <v>6.9654551191263796E-9</v>
      </c>
      <c r="AP2306" s="112">
        <f t="shared" si="857"/>
        <v>0.27946813605099996</v>
      </c>
      <c r="AQ2306" s="328">
        <v>2.0201410999999999E-6</v>
      </c>
      <c r="AR2306" s="328">
        <v>6.0964223000000002E-9</v>
      </c>
      <c r="AS2306" s="328">
        <v>1.6651269E-13</v>
      </c>
      <c r="AT2306" s="328">
        <v>8.7769817000000002E-11</v>
      </c>
      <c r="AU2306" s="328">
        <v>9.2483971999999992E-12</v>
      </c>
      <c r="AV2306" s="328">
        <v>2.0274972999999998E-9</v>
      </c>
      <c r="AW2306" s="328">
        <v>4.3395580000000001E-7</v>
      </c>
      <c r="AX2306" s="328">
        <v>2.9643402999999999E-10</v>
      </c>
      <c r="AY2306" s="328">
        <v>5.1601280000000002E-10</v>
      </c>
      <c r="AZ2306" s="328">
        <v>2.4627551000000001E-11</v>
      </c>
      <c r="BA2306" s="328">
        <v>8.6553388999999994E-15</v>
      </c>
      <c r="BB2306" s="328">
        <v>2.6518468E-13</v>
      </c>
      <c r="BC2306" s="328">
        <v>3.6605178E-13</v>
      </c>
      <c r="BD2306" s="328">
        <v>3.7230280000000003E-14</v>
      </c>
      <c r="BE2306" s="328">
        <v>1.3805991000000001E-9</v>
      </c>
      <c r="BF2306" s="328">
        <v>3.1653942000000001E-9</v>
      </c>
      <c r="BG2306" s="328">
        <v>2.4725319000000001E-11</v>
      </c>
      <c r="BH2306" s="328">
        <v>1.2446051E-5</v>
      </c>
      <c r="BI2306" s="329">
        <v>0.27945568999999998</v>
      </c>
      <c r="BJ2306" s="328">
        <v>1.0506682000000001E-9</v>
      </c>
      <c r="BK2306" s="328">
        <v>6.3891985000000002E-12</v>
      </c>
      <c r="BL2306" s="328">
        <v>2.8585747999999998E-16</v>
      </c>
      <c r="BM2306" s="41"/>
      <c r="BN2306" s="111">
        <v>1.2457762E-4</v>
      </c>
      <c r="BO2306" s="122">
        <v>4.2780107999999997E-6</v>
      </c>
      <c r="BP2306" s="122">
        <v>5.9767418000000002E-5</v>
      </c>
      <c r="BQ2306" s="122">
        <v>4.6568046E-7</v>
      </c>
      <c r="BR2306" s="122">
        <v>4.4058827999999999E-6</v>
      </c>
      <c r="BS2306" s="122">
        <v>1.2957343000000001E-6</v>
      </c>
      <c r="BT2306" s="122">
        <v>2.8496315999999998E-10</v>
      </c>
      <c r="BU2306" s="122">
        <v>2.3810095999999998E-6</v>
      </c>
      <c r="BV2306" s="122">
        <v>1.5493414000000001E-7</v>
      </c>
      <c r="BW2306" s="122">
        <v>1.9542352E-7</v>
      </c>
      <c r="BX2306" s="122">
        <v>6.9507877000000007E-8</v>
      </c>
      <c r="BY2306" s="122">
        <v>3.4057108E-8</v>
      </c>
      <c r="BZ2306" s="122">
        <v>1.2277221E-9</v>
      </c>
      <c r="CA2306" s="122">
        <v>3.4205959999999998E-6</v>
      </c>
      <c r="CB2306" s="122">
        <v>4.7876588000000002E-5</v>
      </c>
      <c r="CC2306" s="122">
        <v>8.0439247000000006E-8</v>
      </c>
      <c r="CD2306" s="122">
        <v>1.5083107E-7</v>
      </c>
      <c r="CG2306" s="76" t="s">
        <v>6568</v>
      </c>
    </row>
    <row r="2307" spans="1:89" ht="14.5" customHeight="1">
      <c r="A2307" s="41" t="s">
        <v>6821</v>
      </c>
      <c r="B2307" s="119" t="s">
        <v>6573</v>
      </c>
      <c r="C2307" s="120" t="str">
        <f t="shared" si="848"/>
        <v>P.030.13.400</v>
      </c>
      <c r="D2307" s="41" t="s">
        <v>6571</v>
      </c>
      <c r="E2307" s="119" t="s">
        <v>6570</v>
      </c>
      <c r="F2307" s="118" t="str">
        <f t="shared" si="849"/>
        <v>Cumenes (n=2, std=0.1107)</v>
      </c>
      <c r="G2307" s="118">
        <f t="shared" si="850"/>
        <v>0.23337337643709999</v>
      </c>
      <c r="H2307" s="118">
        <f t="shared" si="851"/>
        <v>4.6690368500000006E-3</v>
      </c>
      <c r="I2307" s="118">
        <f t="shared" si="852"/>
        <v>3.3670485259999994E-2</v>
      </c>
      <c r="J2307" s="326">
        <f t="shared" si="853"/>
        <v>7.2948432710000005E-4</v>
      </c>
      <c r="K2307" s="118">
        <v>0.19430437</v>
      </c>
      <c r="L2307" s="118">
        <v>2.791109E-2</v>
      </c>
      <c r="M2307" s="118">
        <v>5.4831165999999999E-3</v>
      </c>
      <c r="N2307" s="118">
        <v>3.0208155000000002E-3</v>
      </c>
      <c r="O2307" s="118">
        <v>1.5324946999999999E-3</v>
      </c>
      <c r="P2307" s="330">
        <v>4.7775819000000003E-5</v>
      </c>
      <c r="Q2307" s="330">
        <v>6.7950830999999998E-5</v>
      </c>
      <c r="R2307" s="118">
        <v>2.7627865999999999E-4</v>
      </c>
      <c r="S2307" s="330">
        <v>9.8295279000000003E-5</v>
      </c>
      <c r="T2307" s="118">
        <v>0</v>
      </c>
      <c r="U2307" s="118">
        <v>6.2911003999999995E-4</v>
      </c>
      <c r="V2307" s="330">
        <v>2.0790081000000001E-6</v>
      </c>
      <c r="W2307" s="118">
        <v>0</v>
      </c>
      <c r="X2307" s="118">
        <v>0</v>
      </c>
      <c r="Y2307" s="41"/>
      <c r="Z2307" s="327">
        <f t="shared" si="854"/>
        <v>1.4609351127819548</v>
      </c>
      <c r="AA2307" s="41"/>
      <c r="AB2307" s="111">
        <v>58.172595000000001</v>
      </c>
      <c r="AC2307" s="111">
        <v>57.921464</v>
      </c>
      <c r="AD2307" s="111">
        <v>8.5291491999999997E-2</v>
      </c>
      <c r="AE2307" s="111">
        <v>0</v>
      </c>
      <c r="AF2307" s="111">
        <v>0.14849999999999999</v>
      </c>
      <c r="AG2307" s="111">
        <v>8.5392827000000001E-4</v>
      </c>
      <c r="AH2307" s="111">
        <v>1.6485318999999998E-2</v>
      </c>
      <c r="AI2307" s="41"/>
      <c r="AJ2307" s="114">
        <v>3.5479427000000001E-2</v>
      </c>
      <c r="AK2307" s="114">
        <v>3.2041132999999999E-2</v>
      </c>
      <c r="AL2307" s="114">
        <v>1.3125265E-3</v>
      </c>
      <c r="AM2307" s="114">
        <v>2.1257668000000001E-3</v>
      </c>
      <c r="AN2307" s="113">
        <f t="shared" si="855"/>
        <v>1.9209312747402999E-6</v>
      </c>
      <c r="AO2307" s="112">
        <f t="shared" si="856"/>
        <v>4.8540179508878592E-9</v>
      </c>
      <c r="AP2307" s="112">
        <f t="shared" si="857"/>
        <v>0.29772644555710004</v>
      </c>
      <c r="AQ2307" s="328">
        <v>1.3779644E-6</v>
      </c>
      <c r="AR2307" s="328">
        <v>4.1584764999999996E-9</v>
      </c>
      <c r="AS2307" s="328">
        <v>1.1357971E-13</v>
      </c>
      <c r="AT2307" s="328">
        <v>9.1917327000000006E-11</v>
      </c>
      <c r="AU2307" s="328">
        <v>4.3540632999999996E-12</v>
      </c>
      <c r="AV2307" s="328">
        <v>4.4912044999999998E-10</v>
      </c>
      <c r="AW2307" s="328">
        <v>5.4170158999999998E-7</v>
      </c>
      <c r="AX2307" s="328">
        <v>7.0174840999999998E-11</v>
      </c>
      <c r="AY2307" s="328">
        <v>6.2250858999999998E-10</v>
      </c>
      <c r="AZ2307" s="328">
        <v>4.8877577000000003E-14</v>
      </c>
      <c r="BA2307" s="328">
        <v>2.5071825999999998E-16</v>
      </c>
      <c r="BB2307" s="328">
        <v>1.0357665E-13</v>
      </c>
      <c r="BC2307" s="328">
        <v>5.9841257999999996E-15</v>
      </c>
      <c r="BD2307" s="328">
        <v>4.5228067999999996E-15</v>
      </c>
      <c r="BE2307" s="328">
        <v>5.2037898999999996E-10</v>
      </c>
      <c r="BF2307" s="328">
        <v>1.9951391000000001E-10</v>
      </c>
      <c r="BG2307" s="328">
        <v>2.5812283000000001E-12</v>
      </c>
      <c r="BH2307" s="328">
        <v>4.6255571E-6</v>
      </c>
      <c r="BI2307" s="329">
        <v>0.29772182000000003</v>
      </c>
      <c r="BJ2307" s="329">
        <v>0</v>
      </c>
      <c r="BK2307" s="329">
        <v>0</v>
      </c>
      <c r="BL2307" s="329">
        <v>0</v>
      </c>
      <c r="BM2307" s="41"/>
      <c r="BN2307" s="122">
        <v>9.2254064999999999E-5</v>
      </c>
      <c r="BO2307" s="122">
        <v>4.4157639000000001E-6</v>
      </c>
      <c r="BP2307" s="122">
        <v>4.0734746999999997E-5</v>
      </c>
      <c r="BQ2307" s="122">
        <v>3.2527342000000001E-8</v>
      </c>
      <c r="BR2307" s="122">
        <v>4.8373446000000003E-6</v>
      </c>
      <c r="BS2307" s="122">
        <v>2.4312364999999997E-7</v>
      </c>
      <c r="BT2307" s="122">
        <v>6.2702442999999996E-11</v>
      </c>
      <c r="BU2307" s="122">
        <v>3.7231361999999998E-7</v>
      </c>
      <c r="BV2307" s="122">
        <v>6.4111786000000003E-8</v>
      </c>
      <c r="BW2307" s="122">
        <v>4.4963459999999998E-8</v>
      </c>
      <c r="BX2307" s="122">
        <v>3.2726256E-8</v>
      </c>
      <c r="BY2307" s="122">
        <v>1.8764909999999999E-9</v>
      </c>
      <c r="BZ2307" s="122">
        <v>5.7768035999999996E-10</v>
      </c>
      <c r="CA2307" s="122">
        <v>1.2571951E-6</v>
      </c>
      <c r="CB2307" s="122">
        <v>4.0193834000000001E-5</v>
      </c>
      <c r="CC2307" s="122">
        <v>2.2897342E-8</v>
      </c>
      <c r="CD2307" s="111">
        <v>0</v>
      </c>
      <c r="CG2307" s="76" t="s">
        <v>6568</v>
      </c>
    </row>
    <row r="2308" spans="1:89" ht="14.5" customHeight="1">
      <c r="A2308" s="41" t="s">
        <v>6818</v>
      </c>
      <c r="B2308" s="119" t="s">
        <v>6573</v>
      </c>
      <c r="C2308" s="120" t="str">
        <f t="shared" si="848"/>
        <v>P.030.13.500</v>
      </c>
      <c r="D2308" s="41" t="s">
        <v>6571</v>
      </c>
      <c r="E2308" s="119" t="s">
        <v>6570</v>
      </c>
      <c r="F2308" s="118" t="str">
        <f t="shared" si="849"/>
        <v>Cycloalkanes (n=2, std=0.12)</v>
      </c>
      <c r="G2308" s="118">
        <f t="shared" si="850"/>
        <v>0.66392924278499998</v>
      </c>
      <c r="H2308" s="118">
        <f t="shared" si="851"/>
        <v>2.7110771519999997E-2</v>
      </c>
      <c r="I2308" s="118">
        <f t="shared" si="852"/>
        <v>9.2199220999999998E-2</v>
      </c>
      <c r="J2308" s="326">
        <f t="shared" si="853"/>
        <v>1.0241380265000001E-2</v>
      </c>
      <c r="K2308" s="118">
        <v>0.53437787000000003</v>
      </c>
      <c r="L2308" s="118">
        <v>6.2229637999999997E-2</v>
      </c>
      <c r="M2308" s="118">
        <v>1.6254663999999999E-2</v>
      </c>
      <c r="N2308" s="118">
        <v>2.2327969999999999E-2</v>
      </c>
      <c r="O2308" s="118">
        <v>4.0138932999999998E-3</v>
      </c>
      <c r="P2308" s="118">
        <v>4.9579566000000001E-4</v>
      </c>
      <c r="Q2308" s="118">
        <v>2.7311255999999998E-4</v>
      </c>
      <c r="R2308" s="118">
        <v>1.3714919000000001E-2</v>
      </c>
      <c r="S2308" s="118">
        <v>5.7338291000000004E-4</v>
      </c>
      <c r="T2308" s="118">
        <v>2.2847029999999999E-3</v>
      </c>
      <c r="U2308" s="118">
        <v>7.3287561000000001E-3</v>
      </c>
      <c r="V2308" s="330">
        <v>1.7212666999999998E-5</v>
      </c>
      <c r="W2308" s="330">
        <v>3.7325588000000001E-5</v>
      </c>
      <c r="X2308" s="118">
        <v>0</v>
      </c>
      <c r="Y2308" s="41"/>
      <c r="Z2308" s="327">
        <f t="shared" si="854"/>
        <v>4.0178787218045109</v>
      </c>
      <c r="AA2308" s="41"/>
      <c r="AB2308" s="111">
        <v>85.609376999999995</v>
      </c>
      <c r="AC2308" s="111">
        <v>83.850228000000001</v>
      </c>
      <c r="AD2308" s="111">
        <v>0.99351102000000002</v>
      </c>
      <c r="AE2308" s="111">
        <v>0</v>
      </c>
      <c r="AF2308" s="111">
        <v>0.30075347000000002</v>
      </c>
      <c r="AG2308" s="111">
        <v>0.25096020000000002</v>
      </c>
      <c r="AH2308" s="111">
        <v>0.21392438999999999</v>
      </c>
      <c r="AI2308" s="41"/>
      <c r="AJ2308" s="114">
        <v>9.2992616E-2</v>
      </c>
      <c r="AK2308" s="114">
        <v>8.4290169999999998E-2</v>
      </c>
      <c r="AL2308" s="114">
        <v>3.6536095000000001E-3</v>
      </c>
      <c r="AM2308" s="114">
        <v>5.0488368000000004E-3</v>
      </c>
      <c r="AN2308" s="113">
        <f t="shared" si="855"/>
        <v>5.053367571054E-6</v>
      </c>
      <c r="AO2308" s="112">
        <f t="shared" si="856"/>
        <v>1.3511869959944319E-8</v>
      </c>
      <c r="AP2308" s="112">
        <f t="shared" si="857"/>
        <v>0.70712000176400003</v>
      </c>
      <c r="AQ2308" s="328">
        <v>3.7585577000000002E-6</v>
      </c>
      <c r="AR2308" s="328">
        <v>1.1341587999999999E-8</v>
      </c>
      <c r="AS2308" s="328">
        <v>3.0982003999999998E-13</v>
      </c>
      <c r="AT2308" s="328">
        <v>1.3335861E-10</v>
      </c>
      <c r="AU2308" s="328">
        <v>1.7101734E-11</v>
      </c>
      <c r="AV2308" s="328">
        <v>3.3136314999999999E-9</v>
      </c>
      <c r="AW2308" s="328">
        <v>1.2794631E-6</v>
      </c>
      <c r="AX2308" s="328">
        <v>6.1872028999999996E-10</v>
      </c>
      <c r="AY2308" s="328">
        <v>1.4543845999999999E-9</v>
      </c>
      <c r="AZ2308" s="328">
        <v>6.6436574999999999E-11</v>
      </c>
      <c r="BA2308" s="328">
        <v>1.4574297999999999E-15</v>
      </c>
      <c r="BB2308" s="328">
        <v>4.2547064999999997E-13</v>
      </c>
      <c r="BC2308" s="328">
        <v>4.5030411999999997E-13</v>
      </c>
      <c r="BD2308" s="328">
        <v>2.1186007999999998E-14</v>
      </c>
      <c r="BE2308" s="328">
        <v>7.4548061000000006E-9</v>
      </c>
      <c r="BF2308" s="328">
        <v>3.7041806000000001E-9</v>
      </c>
      <c r="BG2308" s="328">
        <v>2.5131226999999999E-11</v>
      </c>
      <c r="BH2308" s="328">
        <v>2.3421764000000001E-5</v>
      </c>
      <c r="BI2308" s="329">
        <v>0.70709657999999997</v>
      </c>
      <c r="BJ2308" s="328">
        <v>7.2369251000000002E-10</v>
      </c>
      <c r="BK2308" s="328">
        <v>4.4008327999999999E-12</v>
      </c>
      <c r="BL2308" s="328">
        <v>1.9689651999999999E-16</v>
      </c>
      <c r="BM2308" s="41"/>
      <c r="BN2308" s="111">
        <v>2.5794378999999999E-4</v>
      </c>
      <c r="BO2308" s="122">
        <v>1.0559264000000001E-5</v>
      </c>
      <c r="BP2308" s="111">
        <v>1.1202912E-4</v>
      </c>
      <c r="BQ2308" s="122">
        <v>1.6071703000000001E-6</v>
      </c>
      <c r="BR2308" s="122">
        <v>1.152933E-5</v>
      </c>
      <c r="BS2308" s="122">
        <v>1.0438941000000001E-6</v>
      </c>
      <c r="BT2308" s="122">
        <v>5.2459236000000001E-10</v>
      </c>
      <c r="BU2308" s="122">
        <v>1.5996542999999999E-6</v>
      </c>
      <c r="BV2308" s="122">
        <v>6.6532286000000003E-7</v>
      </c>
      <c r="BW2308" s="122">
        <v>1.8072017E-7</v>
      </c>
      <c r="BX2308" s="122">
        <v>1.2853081E-7</v>
      </c>
      <c r="BY2308" s="122">
        <v>1.7142382000000002E-8</v>
      </c>
      <c r="BZ2308" s="122">
        <v>2.2681897000000001E-9</v>
      </c>
      <c r="CA2308" s="122">
        <v>1.7365891000000001E-5</v>
      </c>
      <c r="CB2308" s="111">
        <v>1.0093458000000001E-4</v>
      </c>
      <c r="CC2308" s="122">
        <v>1.7648565000000001E-7</v>
      </c>
      <c r="CD2308" s="122">
        <v>1.0389133000000001E-7</v>
      </c>
      <c r="CG2308" s="76" t="s">
        <v>6568</v>
      </c>
    </row>
    <row r="2309" spans="1:89" ht="14.5" customHeight="1">
      <c r="A2309" s="41" t="s">
        <v>6815</v>
      </c>
      <c r="B2309" s="119" t="s">
        <v>6573</v>
      </c>
      <c r="C2309" s="120" t="str">
        <f t="shared" si="848"/>
        <v>P.030.14.100</v>
      </c>
      <c r="D2309" s="41" t="s">
        <v>6571</v>
      </c>
      <c r="E2309" s="119" t="s">
        <v>6570</v>
      </c>
      <c r="F2309" s="118" t="str">
        <f t="shared" si="849"/>
        <v>Dicarboxylic acids and derivatives (n=5, std=0.35)</v>
      </c>
      <c r="G2309" s="118">
        <f t="shared" si="850"/>
        <v>0.57515815566369999</v>
      </c>
      <c r="H2309" s="118">
        <f t="shared" si="851"/>
        <v>1.9251873060000001E-2</v>
      </c>
      <c r="I2309" s="118">
        <f t="shared" si="852"/>
        <v>3.3751232999999999E-2</v>
      </c>
      <c r="J2309" s="326">
        <f t="shared" si="853"/>
        <v>0.27707025960370002</v>
      </c>
      <c r="K2309" s="118">
        <v>0.24508479</v>
      </c>
      <c r="L2309" s="118">
        <v>1.2955858000000001E-2</v>
      </c>
      <c r="M2309" s="118">
        <v>1.9251245E-2</v>
      </c>
      <c r="N2309" s="118">
        <v>1.6169721000000001E-2</v>
      </c>
      <c r="O2309" s="118">
        <v>2.2821510000000001E-3</v>
      </c>
      <c r="P2309" s="118">
        <v>2.3514816E-4</v>
      </c>
      <c r="Q2309" s="118">
        <v>5.648529E-4</v>
      </c>
      <c r="R2309" s="118">
        <v>1.5441299999999999E-3</v>
      </c>
      <c r="S2309" s="118">
        <v>5.9497033999999995E-4</v>
      </c>
      <c r="T2309" s="118">
        <v>0.26896541000000002</v>
      </c>
      <c r="U2309" s="118">
        <v>7.2830832000000002E-3</v>
      </c>
      <c r="V2309" s="330">
        <v>7.4980974999999997E-5</v>
      </c>
      <c r="W2309" s="330">
        <v>2.5368286999999999E-6</v>
      </c>
      <c r="X2309" s="118">
        <v>1.4927825999999999E-4</v>
      </c>
      <c r="Y2309" s="41"/>
      <c r="Z2309" s="327">
        <f t="shared" si="854"/>
        <v>1.8427427819548872</v>
      </c>
      <c r="AA2309" s="41"/>
      <c r="AB2309" s="111">
        <v>55.480226000000002</v>
      </c>
      <c r="AC2309" s="111">
        <v>54.014749999999999</v>
      </c>
      <c r="AD2309" s="111">
        <v>0.98732891</v>
      </c>
      <c r="AE2309" s="111">
        <v>0</v>
      </c>
      <c r="AF2309" s="111">
        <v>5.3127409E-2</v>
      </c>
      <c r="AG2309" s="111">
        <v>0.22192324999999999</v>
      </c>
      <c r="AH2309" s="111">
        <v>0.20309636</v>
      </c>
      <c r="AI2309" s="41"/>
      <c r="AJ2309" s="114">
        <v>4.1430938E-2</v>
      </c>
      <c r="AK2309" s="114">
        <v>3.6700253000000002E-2</v>
      </c>
      <c r="AL2309" s="114">
        <v>1.6819873999999999E-3</v>
      </c>
      <c r="AM2309" s="114">
        <v>3.0486977000000002E-3</v>
      </c>
      <c r="AN2309" s="113">
        <f t="shared" si="855"/>
        <v>2.2002549944989997E-6</v>
      </c>
      <c r="AO2309" s="112">
        <f t="shared" si="856"/>
        <v>6.2203674784117467E-9</v>
      </c>
      <c r="AP2309" s="112">
        <f t="shared" si="857"/>
        <v>0.42698847451100003</v>
      </c>
      <c r="AQ2309" s="328">
        <v>1.7449488999999999E-6</v>
      </c>
      <c r="AR2309" s="328">
        <v>5.2662260999999999E-9</v>
      </c>
      <c r="AS2309" s="328">
        <v>1.4382457000000001E-13</v>
      </c>
      <c r="AT2309" s="328">
        <v>1.5477711000000001E-10</v>
      </c>
      <c r="AU2309" s="328">
        <v>1.8525623E-11</v>
      </c>
      <c r="AV2309" s="328">
        <v>2.4043706999999999E-9</v>
      </c>
      <c r="AW2309" s="328">
        <v>4.4352446000000002E-7</v>
      </c>
      <c r="AX2309" s="328">
        <v>3.4695741E-10</v>
      </c>
      <c r="AY2309" s="328">
        <v>4.7785949999999999E-10</v>
      </c>
      <c r="AZ2309" s="328">
        <v>3.4212512999999998E-13</v>
      </c>
      <c r="BA2309" s="328">
        <v>5.3459066999999999E-15</v>
      </c>
      <c r="BB2309" s="328">
        <v>5.6247323000000001E-13</v>
      </c>
      <c r="BC2309" s="328">
        <v>2.4262118999999998E-13</v>
      </c>
      <c r="BD2309" s="328">
        <v>7.4019626999999994E-14</v>
      </c>
      <c r="BE2309" s="328">
        <v>2.2127614000000002E-9</v>
      </c>
      <c r="BF2309" s="328">
        <v>6.9664340000000003E-9</v>
      </c>
      <c r="BG2309" s="328">
        <v>1.2780345E-10</v>
      </c>
      <c r="BH2309" s="328">
        <v>2.4674510999999999E-5</v>
      </c>
      <c r="BI2309" s="329">
        <v>0.4269638</v>
      </c>
      <c r="BJ2309" s="328">
        <v>2.4765666000000001E-11</v>
      </c>
      <c r="BK2309" s="328">
        <v>1.5060202E-13</v>
      </c>
      <c r="BL2309" s="328">
        <v>6.7380459999999998E-18</v>
      </c>
      <c r="BM2309" s="41"/>
      <c r="BN2309" s="111">
        <v>1.3336226000000001E-4</v>
      </c>
      <c r="BO2309" s="122">
        <v>4.0726401999999999E-6</v>
      </c>
      <c r="BP2309" s="122">
        <v>5.1380559000000002E-5</v>
      </c>
      <c r="BQ2309" s="122">
        <v>1.8158271E-7</v>
      </c>
      <c r="BR2309" s="122">
        <v>4.2488755999999997E-6</v>
      </c>
      <c r="BS2309" s="122">
        <v>1.5294521E-6</v>
      </c>
      <c r="BT2309" s="122">
        <v>2.2578896999999998E-9</v>
      </c>
      <c r="BU2309" s="122">
        <v>2.3482621000000002E-6</v>
      </c>
      <c r="BV2309" s="122">
        <v>3.1555227000000002E-7</v>
      </c>
      <c r="BW2309" s="122">
        <v>3.7376644999999998E-7</v>
      </c>
      <c r="BX2309" s="122">
        <v>1.3916942999999999E-7</v>
      </c>
      <c r="BY2309" s="122">
        <v>9.5383604999999999E-8</v>
      </c>
      <c r="BZ2309" s="122">
        <v>2.4476660000000001E-9</v>
      </c>
      <c r="CA2309" s="122">
        <v>3.7194166E-6</v>
      </c>
      <c r="CB2309" s="122">
        <v>6.4773603999999997E-5</v>
      </c>
      <c r="CC2309" s="122">
        <v>1.7573807E-7</v>
      </c>
      <c r="CD2309" s="122">
        <v>3.5552917000000002E-9</v>
      </c>
      <c r="CG2309" s="76" t="s">
        <v>6568</v>
      </c>
    </row>
    <row r="2310" spans="1:89" ht="14.5" customHeight="1" thickBot="1">
      <c r="A2310" s="41" t="s">
        <v>6812</v>
      </c>
      <c r="B2310" s="119" t="s">
        <v>6573</v>
      </c>
      <c r="C2310" s="120" t="str">
        <f t="shared" si="848"/>
        <v>P.030.15.100</v>
      </c>
      <c r="D2310" s="41" t="s">
        <v>6571</v>
      </c>
      <c r="E2310" s="119" t="s">
        <v>6570</v>
      </c>
      <c r="F2310" s="118" t="str">
        <f t="shared" si="849"/>
        <v>Epoxides (n=2, std=0.05)</v>
      </c>
      <c r="G2310" s="118">
        <f t="shared" si="850"/>
        <v>0.27351719738070002</v>
      </c>
      <c r="H2310" s="118">
        <f t="shared" si="851"/>
        <v>5.7780757069999999E-3</v>
      </c>
      <c r="I2310" s="118">
        <f t="shared" si="852"/>
        <v>2.8214225840000003E-2</v>
      </c>
      <c r="J2310" s="326">
        <f t="shared" si="853"/>
        <v>9.6769583369999996E-4</v>
      </c>
      <c r="K2310" s="118">
        <v>0.2385572</v>
      </c>
      <c r="L2310" s="118">
        <v>2.1296101000000001E-2</v>
      </c>
      <c r="M2310" s="118">
        <v>6.5521051000000004E-3</v>
      </c>
      <c r="N2310" s="118">
        <v>4.0465003000000003E-3</v>
      </c>
      <c r="O2310" s="118">
        <v>1.5834648E-3</v>
      </c>
      <c r="P2310" s="330">
        <v>6.3376907000000006E-5</v>
      </c>
      <c r="Q2310" s="330">
        <v>8.4733699999999998E-5</v>
      </c>
      <c r="R2310" s="118">
        <v>3.6601974E-4</v>
      </c>
      <c r="S2310" s="118">
        <v>1.3039339000000001E-4</v>
      </c>
      <c r="T2310" s="118">
        <v>0</v>
      </c>
      <c r="U2310" s="118">
        <v>8.3454454000000001E-4</v>
      </c>
      <c r="V2310" s="330">
        <v>2.7579037000000002E-6</v>
      </c>
      <c r="W2310" s="118">
        <v>0</v>
      </c>
      <c r="X2310" s="118">
        <v>0</v>
      </c>
      <c r="Y2310" s="41"/>
      <c r="Z2310" s="327">
        <f t="shared" si="854"/>
        <v>1.7936631578947366</v>
      </c>
      <c r="AA2310" s="41"/>
      <c r="AB2310" s="111">
        <v>46.746448999999998</v>
      </c>
      <c r="AC2310" s="111">
        <v>46.010305000000002</v>
      </c>
      <c r="AD2310" s="111">
        <v>0.11314324000000001</v>
      </c>
      <c r="AE2310" s="111">
        <v>0</v>
      </c>
      <c r="AF2310" s="111">
        <v>0.6</v>
      </c>
      <c r="AG2310" s="111">
        <v>1.1327767000000001E-3</v>
      </c>
      <c r="AH2310" s="111">
        <v>2.1868563000000001E-2</v>
      </c>
      <c r="AI2310" s="41"/>
      <c r="AJ2310" s="114">
        <v>3.8570506999999997E-2</v>
      </c>
      <c r="AK2310" s="114">
        <v>3.5456567000000001E-2</v>
      </c>
      <c r="AL2310" s="114">
        <v>1.5398121E-3</v>
      </c>
      <c r="AM2310" s="114">
        <v>1.5741278999999999E-3</v>
      </c>
      <c r="AN2310" s="113">
        <f t="shared" si="855"/>
        <v>2.1256934797930003E-6</v>
      </c>
      <c r="AO2310" s="112">
        <f t="shared" si="856"/>
        <v>5.6945713126599493E-9</v>
      </c>
      <c r="AP2310" s="112">
        <f t="shared" si="857"/>
        <v>0.22046608602249998</v>
      </c>
      <c r="AQ2310" s="328">
        <v>1.6910650000000001E-6</v>
      </c>
      <c r="AR2310" s="328">
        <v>5.1033273000000004E-9</v>
      </c>
      <c r="AS2310" s="328">
        <v>1.393876E-13</v>
      </c>
      <c r="AT2310" s="328">
        <v>1.3206233999999999E-10</v>
      </c>
      <c r="AU2310" s="328">
        <v>5.7758729999999998E-12</v>
      </c>
      <c r="AV2310" s="328">
        <v>6.0160925000000002E-10</v>
      </c>
      <c r="AW2310" s="328">
        <v>4.3293406000000001E-7</v>
      </c>
      <c r="AX2310" s="328">
        <v>9.4422234000000006E-11</v>
      </c>
      <c r="AY2310" s="328">
        <v>4.9304175999999997E-10</v>
      </c>
      <c r="AZ2310" s="328">
        <v>6.4838441999999995E-14</v>
      </c>
      <c r="BA2310" s="328">
        <v>3.3258974999999999E-16</v>
      </c>
      <c r="BB2310" s="328">
        <v>1.3739938000000001E-13</v>
      </c>
      <c r="BC2310" s="328">
        <v>7.9382289000000006E-15</v>
      </c>
      <c r="BD2310" s="328">
        <v>5.9997192999999997E-15</v>
      </c>
      <c r="BE2310" s="328">
        <v>6.9030760000000003E-10</v>
      </c>
      <c r="BF2310" s="328">
        <v>2.6466473000000002E-10</v>
      </c>
      <c r="BG2310" s="328">
        <v>3.4241227000000001E-12</v>
      </c>
      <c r="BH2310" s="328">
        <v>6.1360225000000001E-6</v>
      </c>
      <c r="BI2310" s="329">
        <v>0.22045994999999999</v>
      </c>
      <c r="BJ2310" s="329">
        <v>0</v>
      </c>
      <c r="BK2310" s="329">
        <v>0</v>
      </c>
      <c r="BL2310" s="329">
        <v>0</v>
      </c>
      <c r="BM2310" s="41"/>
      <c r="BN2310" s="122">
        <v>9.1242166000000006E-5</v>
      </c>
      <c r="BO2310" s="122">
        <v>3.5636728999999998E-6</v>
      </c>
      <c r="BP2310" s="122">
        <v>5.0012088000000002E-5</v>
      </c>
      <c r="BQ2310" s="122">
        <v>4.3093188000000001E-8</v>
      </c>
      <c r="BR2310" s="122">
        <v>4.1214470000000003E-6</v>
      </c>
      <c r="BS2310" s="122">
        <v>3.2251514E-7</v>
      </c>
      <c r="BT2310" s="122">
        <v>8.3177788000000006E-11</v>
      </c>
      <c r="BU2310" s="122">
        <v>4.9389179999999995E-7</v>
      </c>
      <c r="BV2310" s="122">
        <v>8.5047347999999999E-8</v>
      </c>
      <c r="BW2310" s="122">
        <v>5.6068782999999998E-8</v>
      </c>
      <c r="BX2310" s="122">
        <v>4.3412942000000001E-8</v>
      </c>
      <c r="BY2310" s="122">
        <v>2.4892549000000002E-9</v>
      </c>
      <c r="BZ2310" s="122">
        <v>7.6632059999999998E-10</v>
      </c>
      <c r="CA2310" s="122">
        <v>1.5476397E-6</v>
      </c>
      <c r="CB2310" s="122">
        <v>3.0919576000000002E-5</v>
      </c>
      <c r="CC2310" s="122">
        <v>3.0374419000000002E-8</v>
      </c>
      <c r="CD2310" s="111">
        <v>0</v>
      </c>
      <c r="CG2310" s="76" t="s">
        <v>6568</v>
      </c>
    </row>
    <row r="2311" spans="1:89" ht="14.5" customHeight="1">
      <c r="A2311" s="41" t="s">
        <v>6809</v>
      </c>
      <c r="B2311" s="119" t="s">
        <v>6573</v>
      </c>
      <c r="C2311" s="120" t="str">
        <f t="shared" si="848"/>
        <v>P.030.15.200</v>
      </c>
      <c r="D2311" s="41" t="s">
        <v>6571</v>
      </c>
      <c r="E2311" s="119" t="s">
        <v>6570</v>
      </c>
      <c r="F2311" s="118" t="str">
        <f t="shared" si="849"/>
        <v>Ethers (n=7, std=0.35)</v>
      </c>
      <c r="G2311" s="118">
        <f t="shared" si="850"/>
        <v>0.49501221250000005</v>
      </c>
      <c r="H2311" s="118">
        <f t="shared" si="851"/>
        <v>3.4681811399999998E-2</v>
      </c>
      <c r="I2311" s="118">
        <f t="shared" si="852"/>
        <v>0.13416455499999999</v>
      </c>
      <c r="J2311" s="326">
        <f t="shared" si="853"/>
        <v>3.6821466099999998E-2</v>
      </c>
      <c r="K2311" s="118">
        <v>0.28934438000000001</v>
      </c>
      <c r="L2311" s="118">
        <v>4.1957066000000001E-2</v>
      </c>
      <c r="M2311" s="118">
        <v>1.5243969E-2</v>
      </c>
      <c r="N2311" s="118">
        <v>4.2573882999999996E-3</v>
      </c>
      <c r="O2311" s="118">
        <v>9.6653984000000005E-3</v>
      </c>
      <c r="P2311" s="118">
        <v>7.8386276999999997E-3</v>
      </c>
      <c r="Q2311" s="118">
        <v>1.2920397E-2</v>
      </c>
      <c r="R2311" s="118">
        <v>7.6963519999999994E-2</v>
      </c>
      <c r="S2311" s="118">
        <v>1.0489961000000001E-2</v>
      </c>
      <c r="T2311" s="118">
        <v>4.1370241999999996E-3</v>
      </c>
      <c r="U2311" s="118">
        <v>1.6088229999999999E-2</v>
      </c>
      <c r="V2311" s="118">
        <v>4.1670453E-3</v>
      </c>
      <c r="W2311" s="118">
        <v>1.9392056E-3</v>
      </c>
      <c r="X2311" s="118">
        <v>0</v>
      </c>
      <c r="Y2311" s="41"/>
      <c r="Z2311" s="327">
        <f t="shared" si="854"/>
        <v>2.1755216541353382</v>
      </c>
      <c r="AA2311" s="41"/>
      <c r="AB2311" s="111">
        <v>40.156866000000001</v>
      </c>
      <c r="AC2311" s="111">
        <v>35.869028</v>
      </c>
      <c r="AD2311" s="111">
        <v>2.1811039999999999</v>
      </c>
      <c r="AE2311" s="111">
        <v>0</v>
      </c>
      <c r="AF2311" s="111">
        <v>0.99312330000000004</v>
      </c>
      <c r="AG2311" s="111">
        <v>0.37000606000000003</v>
      </c>
      <c r="AH2311" s="111">
        <v>0.74360451000000005</v>
      </c>
      <c r="AI2311" s="41"/>
      <c r="AJ2311" s="114">
        <v>5.3309322999999999E-2</v>
      </c>
      <c r="AK2311" s="114">
        <v>4.9033592000000001E-2</v>
      </c>
      <c r="AL2311" s="114">
        <v>1.9576246E-3</v>
      </c>
      <c r="AM2311" s="114">
        <v>2.3181060999999999E-3</v>
      </c>
      <c r="AN2311" s="113">
        <f t="shared" si="855"/>
        <v>2.9396637966861E-6</v>
      </c>
      <c r="AO2311" s="112">
        <f t="shared" si="856"/>
        <v>7.2397357909509758E-9</v>
      </c>
      <c r="AP2311" s="112">
        <f t="shared" si="857"/>
        <v>0.32466471536999997</v>
      </c>
      <c r="AQ2311" s="328">
        <v>2.0209546999999998E-6</v>
      </c>
      <c r="AR2311" s="328">
        <v>6.0977848000000003E-9</v>
      </c>
      <c r="AS2311" s="328">
        <v>1.6659684999999999E-13</v>
      </c>
      <c r="AT2311" s="328">
        <v>9.7929740000000003E-12</v>
      </c>
      <c r="AU2311" s="328">
        <v>1.1728645000000001E-12</v>
      </c>
      <c r="AV2311" s="328">
        <v>6.3328188000000001E-10</v>
      </c>
      <c r="AW2311" s="328">
        <v>8.7075565000000005E-7</v>
      </c>
      <c r="AX2311" s="328">
        <v>1.2823701000000001E-10</v>
      </c>
      <c r="AY2311" s="328">
        <v>9.0385787999999999E-10</v>
      </c>
      <c r="AZ2311" s="328">
        <v>7.6895069999999998E-11</v>
      </c>
      <c r="BA2311" s="328">
        <v>2.7174425999999998E-16</v>
      </c>
      <c r="BB2311" s="328">
        <v>7.2075726999999997E-12</v>
      </c>
      <c r="BC2311" s="328">
        <v>1.5491597000000001E-11</v>
      </c>
      <c r="BD2311" s="328">
        <v>2.9128829000000001E-12</v>
      </c>
      <c r="BE2311" s="328">
        <v>4.3934783000000003E-8</v>
      </c>
      <c r="BF2311" s="328">
        <v>3.3719434000000001E-9</v>
      </c>
      <c r="BG2311" s="328">
        <v>7.1670731999999999E-12</v>
      </c>
      <c r="BH2311" s="329">
        <v>2.1550536999999999E-4</v>
      </c>
      <c r="BI2311" s="329">
        <v>0.32444920999999999</v>
      </c>
      <c r="BJ2311" s="328">
        <v>2.4725676000000001E-12</v>
      </c>
      <c r="BK2311" s="328">
        <v>1.5035884000000001E-14</v>
      </c>
      <c r="BL2311" s="328">
        <v>6.7271658999999997E-19</v>
      </c>
      <c r="BM2311" s="41"/>
      <c r="BN2311" s="111">
        <v>1.6563972999999999E-4</v>
      </c>
      <c r="BO2311" s="122">
        <v>6.2940360000000004E-6</v>
      </c>
      <c r="BP2311" s="122">
        <v>6.0659316999999997E-5</v>
      </c>
      <c r="BQ2311" s="122">
        <v>9.0153042000000007E-6</v>
      </c>
      <c r="BR2311" s="122">
        <v>1.2770044999999999E-5</v>
      </c>
      <c r="BS2311" s="122">
        <v>1.2284170999999999E-7</v>
      </c>
      <c r="BT2311" s="122">
        <v>1.3673593999999999E-6</v>
      </c>
      <c r="BU2311" s="122">
        <v>1.8831641999999999E-7</v>
      </c>
      <c r="BV2311" s="122">
        <v>1.0518887E-5</v>
      </c>
      <c r="BW2311" s="122">
        <v>8.5495021000000005E-6</v>
      </c>
      <c r="BX2311" s="122">
        <v>8.8111427999999995E-9</v>
      </c>
      <c r="BY2311" s="122">
        <v>4.7236310999999997E-9</v>
      </c>
      <c r="BZ2311" s="122">
        <v>1.5528480000000001E-10</v>
      </c>
      <c r="CA2311" s="122">
        <v>3.6606037E-6</v>
      </c>
      <c r="CB2311" s="122">
        <v>4.5976929000000003E-5</v>
      </c>
      <c r="CC2311" s="122">
        <v>6.502546E-6</v>
      </c>
      <c r="CD2311" s="122">
        <v>3.5495508999999998E-10</v>
      </c>
      <c r="CG2311" s="76" t="s">
        <v>6568</v>
      </c>
      <c r="CH2311" s="129" t="s">
        <v>6806</v>
      </c>
      <c r="CI2311" s="128"/>
      <c r="CJ2311" s="127"/>
      <c r="CK2311" s="347"/>
    </row>
    <row r="2312" spans="1:89" ht="14.5" customHeight="1">
      <c r="A2312" s="41" t="s">
        <v>6805</v>
      </c>
      <c r="B2312" s="119" t="s">
        <v>6573</v>
      </c>
      <c r="C2312" s="120" t="str">
        <f t="shared" si="848"/>
        <v>P.030.17.100</v>
      </c>
      <c r="D2312" s="41" t="s">
        <v>6571</v>
      </c>
      <c r="E2312" s="119" t="s">
        <v>6570</v>
      </c>
      <c r="F2312" s="118" t="str">
        <f t="shared" si="849"/>
        <v>Gamma butyrolactones (n=1, std=-)</v>
      </c>
      <c r="G2312" s="118">
        <f t="shared" si="850"/>
        <v>0.75321606210300007</v>
      </c>
      <c r="H2312" s="118">
        <f t="shared" si="851"/>
        <v>3.149880838E-2</v>
      </c>
      <c r="I2312" s="118">
        <f t="shared" si="852"/>
        <v>6.8576791200000001E-2</v>
      </c>
      <c r="J2312" s="326">
        <f t="shared" si="853"/>
        <v>3.2882162523000004E-2</v>
      </c>
      <c r="K2312" s="118">
        <v>0.62025830000000004</v>
      </c>
      <c r="L2312" s="118">
        <v>3.4926132999999998E-2</v>
      </c>
      <c r="M2312" s="118">
        <v>2.9815846999999999E-2</v>
      </c>
      <c r="N2312" s="118">
        <v>2.5493525E-2</v>
      </c>
      <c r="O2312" s="118">
        <v>4.2114698000000001E-3</v>
      </c>
      <c r="P2312" s="118">
        <v>1.1505936000000001E-3</v>
      </c>
      <c r="Q2312" s="118">
        <v>6.4321997999999998E-4</v>
      </c>
      <c r="R2312" s="118">
        <v>3.8348112000000001E-3</v>
      </c>
      <c r="S2312" s="118">
        <v>5.3363205999999996E-3</v>
      </c>
      <c r="T2312" s="118">
        <v>8.0860609000000007E-3</v>
      </c>
      <c r="U2312" s="118">
        <v>1.9378373000000001E-2</v>
      </c>
      <c r="V2312" s="330">
        <v>4.921622E-5</v>
      </c>
      <c r="W2312" s="330">
        <v>3.2191803000000001E-5</v>
      </c>
      <c r="X2312" s="118">
        <v>0</v>
      </c>
      <c r="Y2312" s="41"/>
      <c r="Z2312" s="327">
        <f t="shared" si="854"/>
        <v>4.6635962406015041</v>
      </c>
      <c r="AA2312" s="41"/>
      <c r="AB2312" s="111">
        <v>101.56823</v>
      </c>
      <c r="AC2312" s="111">
        <v>97.217821999999998</v>
      </c>
      <c r="AD2312" s="111">
        <v>2.6269779999999998</v>
      </c>
      <c r="AE2312" s="111">
        <v>0</v>
      </c>
      <c r="AF2312" s="111">
        <v>0.42915980999999997</v>
      </c>
      <c r="AG2312" s="111">
        <v>0.72447753000000004</v>
      </c>
      <c r="AH2312" s="111">
        <v>0.56979210000000002</v>
      </c>
      <c r="AI2312" s="41"/>
      <c r="AJ2312" s="114">
        <v>9.9128526999999994E-2</v>
      </c>
      <c r="AK2312" s="114">
        <v>8.9789654999999996E-2</v>
      </c>
      <c r="AL2312" s="114">
        <v>4.0609864999999997E-3</v>
      </c>
      <c r="AM2312" s="114">
        <v>5.2778853999999997E-3</v>
      </c>
      <c r="AN2312" s="113">
        <f t="shared" si="855"/>
        <v>5.3830728139589994E-6</v>
      </c>
      <c r="AO2312" s="112">
        <f t="shared" si="856"/>
        <v>1.5018440997785367E-8</v>
      </c>
      <c r="AP2312" s="112">
        <f t="shared" si="857"/>
        <v>0.73919963306000003</v>
      </c>
      <c r="AQ2312" s="328">
        <v>4.3925250999999999E-6</v>
      </c>
      <c r="AR2312" s="328">
        <v>1.3255707999999999E-8</v>
      </c>
      <c r="AS2312" s="328">
        <v>3.6206054E-13</v>
      </c>
      <c r="AT2312" s="328">
        <v>2.9008032000000002E-10</v>
      </c>
      <c r="AU2312" s="328">
        <v>3.6885969000000001E-11</v>
      </c>
      <c r="AV2312" s="328">
        <v>3.7906809999999999E-9</v>
      </c>
      <c r="AW2312" s="328">
        <v>9.6635344000000006E-7</v>
      </c>
      <c r="AX2312" s="328">
        <v>5.5673562000000001E-10</v>
      </c>
      <c r="AY2312" s="328">
        <v>1.0464064E-9</v>
      </c>
      <c r="AZ2312" s="328">
        <v>4.6929500000000002E-11</v>
      </c>
      <c r="BA2312" s="328">
        <v>3.7893802E-15</v>
      </c>
      <c r="BB2312" s="328">
        <v>3.3786417E-11</v>
      </c>
      <c r="BC2312" s="328">
        <v>2.6747495E-13</v>
      </c>
      <c r="BD2312" s="328">
        <v>2.0395749999999999E-13</v>
      </c>
      <c r="BE2312" s="328">
        <v>1.5897727E-8</v>
      </c>
      <c r="BF2312" s="328">
        <v>3.5547445999999999E-9</v>
      </c>
      <c r="BG2312" s="328">
        <v>7.4242070999999994E-11</v>
      </c>
      <c r="BH2312" s="329">
        <v>2.5564305999999998E-4</v>
      </c>
      <c r="BI2312" s="329">
        <v>0.73894398999999999</v>
      </c>
      <c r="BJ2312" s="328">
        <v>6.2415507E-10</v>
      </c>
      <c r="BK2312" s="328">
        <v>3.7955376E-12</v>
      </c>
      <c r="BL2312" s="328">
        <v>1.6981516E-16</v>
      </c>
      <c r="BM2312" s="41"/>
      <c r="BN2312" s="111">
        <v>2.8075780999999998E-4</v>
      </c>
      <c r="BO2312" s="122">
        <v>8.3981661000000006E-6</v>
      </c>
      <c r="BP2312" s="111">
        <v>1.3003344E-4</v>
      </c>
      <c r="BQ2312" s="122">
        <v>4.5059808E-7</v>
      </c>
      <c r="BR2312" s="122">
        <v>8.9231619000000007E-6</v>
      </c>
      <c r="BS2312" s="122">
        <v>2.3232420999999999E-6</v>
      </c>
      <c r="BT2312" s="122">
        <v>1.6290155E-9</v>
      </c>
      <c r="BU2312" s="122">
        <v>3.5620673000000001E-6</v>
      </c>
      <c r="BV2312" s="122">
        <v>1.5440156999999999E-6</v>
      </c>
      <c r="BW2312" s="122">
        <v>4.2562239999999999E-7</v>
      </c>
      <c r="BX2312" s="122">
        <v>2.7720875999999998E-7</v>
      </c>
      <c r="BY2312" s="122">
        <v>5.0033750000000003E-8</v>
      </c>
      <c r="BZ2312" s="122">
        <v>4.8910878999999997E-9</v>
      </c>
      <c r="CA2312" s="122">
        <v>6.5437976999999996E-6</v>
      </c>
      <c r="CB2312" s="111">
        <v>1.1731353E-4</v>
      </c>
      <c r="CC2312" s="122">
        <v>8.1680524000000001E-7</v>
      </c>
      <c r="CD2312" s="122">
        <v>8.9602006999999996E-8</v>
      </c>
      <c r="CG2312" s="76" t="s">
        <v>6568</v>
      </c>
      <c r="CH2312" s="126" t="s">
        <v>6802</v>
      </c>
      <c r="CK2312" s="348"/>
    </row>
    <row r="2313" spans="1:89" ht="14.5" customHeight="1">
      <c r="A2313" s="41" t="s">
        <v>6801</v>
      </c>
      <c r="B2313" s="119" t="s">
        <v>6573</v>
      </c>
      <c r="C2313" s="120" t="str">
        <f t="shared" si="848"/>
        <v>P.030.18.100</v>
      </c>
      <c r="D2313" s="41" t="s">
        <v>6571</v>
      </c>
      <c r="E2313" s="119" t="s">
        <v>6570</v>
      </c>
      <c r="F2313" s="118" t="str">
        <f t="shared" si="849"/>
        <v>Halobenzenes (n=3, std=0.005)</v>
      </c>
      <c r="G2313" s="118">
        <f t="shared" si="850"/>
        <v>2.3682298635322798</v>
      </c>
      <c r="H2313" s="118">
        <f t="shared" si="851"/>
        <v>7.0807935599999997E-2</v>
      </c>
      <c r="I2313" s="118">
        <f t="shared" si="852"/>
        <v>0.62340500099999996</v>
      </c>
      <c r="J2313" s="326">
        <f t="shared" si="853"/>
        <v>2.68112693228E-3</v>
      </c>
      <c r="K2313" s="118">
        <v>1.6713358</v>
      </c>
      <c r="L2313" s="118">
        <v>0.41455503999999999</v>
      </c>
      <c r="M2313" s="118">
        <v>3.6260560999999997E-2</v>
      </c>
      <c r="N2313" s="118">
        <v>1.0265822000000001E-2</v>
      </c>
      <c r="O2313" s="118">
        <v>3.6518384000000001E-2</v>
      </c>
      <c r="P2313" s="118">
        <v>1.9919505000000001E-2</v>
      </c>
      <c r="Q2313" s="118">
        <v>4.1042246000000003E-3</v>
      </c>
      <c r="R2313" s="118">
        <v>0.1725894</v>
      </c>
      <c r="S2313" s="330">
        <v>3.9295538999999997E-5</v>
      </c>
      <c r="T2313" s="118">
        <v>2.1388353000000001E-3</v>
      </c>
      <c r="U2313" s="118">
        <v>4.9401011000000002E-4</v>
      </c>
      <c r="V2313" s="330">
        <v>8.7054541000000007E-6</v>
      </c>
      <c r="W2313" s="330">
        <v>2.8052917999999997E-7</v>
      </c>
      <c r="X2313" s="118">
        <v>0</v>
      </c>
      <c r="Y2313" s="41"/>
      <c r="Z2313" s="327">
        <f t="shared" si="854"/>
        <v>12.566434586466166</v>
      </c>
      <c r="AA2313" s="41"/>
      <c r="AB2313" s="111">
        <v>349.90726999999998</v>
      </c>
      <c r="AC2313" s="111">
        <v>345.47278999999997</v>
      </c>
      <c r="AD2313" s="111">
        <v>6.6968293999999998E-2</v>
      </c>
      <c r="AE2313" s="111">
        <v>0</v>
      </c>
      <c r="AF2313" s="111">
        <v>1.9219541</v>
      </c>
      <c r="AG2313" s="111">
        <v>2.0921820000000001E-2</v>
      </c>
      <c r="AH2313" s="111">
        <v>2.4246411999999999</v>
      </c>
      <c r="AI2313" s="41"/>
      <c r="AJ2313" s="114">
        <v>0.35883605000000002</v>
      </c>
      <c r="AK2313" s="114">
        <v>0.32322345000000002</v>
      </c>
      <c r="AL2313" s="114">
        <v>1.243558E-2</v>
      </c>
      <c r="AM2313" s="114">
        <v>2.3177013E-2</v>
      </c>
      <c r="AN2313" s="113">
        <f t="shared" si="855"/>
        <v>1.9377904632649298E-5</v>
      </c>
      <c r="AO2313" s="112">
        <f t="shared" si="856"/>
        <v>4.5989570501629897E-8</v>
      </c>
      <c r="AP2313" s="112">
        <f t="shared" si="857"/>
        <v>3.2460802349839</v>
      </c>
      <c r="AQ2313" s="328">
        <v>1.1662716E-5</v>
      </c>
      <c r="AR2313" s="328">
        <v>3.5189269000000001E-8</v>
      </c>
      <c r="AS2313" s="328">
        <v>9.6141940000000001E-13</v>
      </c>
      <c r="AT2313" s="328">
        <v>6.0798244000000004E-12</v>
      </c>
      <c r="AU2313" s="328">
        <v>5.8226539999999997E-13</v>
      </c>
      <c r="AV2313" s="328">
        <v>1.5250046E-9</v>
      </c>
      <c r="AW2313" s="328">
        <v>7.5354502999999998E-6</v>
      </c>
      <c r="AX2313" s="328">
        <v>3.4220623000000001E-10</v>
      </c>
      <c r="AY2313" s="328">
        <v>8.7764873000000001E-9</v>
      </c>
      <c r="AZ2313" s="328">
        <v>1.6619063E-9</v>
      </c>
      <c r="BA2313" s="328">
        <v>4.7406610000000004E-16</v>
      </c>
      <c r="BB2313" s="328">
        <v>1.1233443E-13</v>
      </c>
      <c r="BC2313" s="328">
        <v>4.2406775999999999E-12</v>
      </c>
      <c r="BD2313" s="328">
        <v>4.2200900000000001E-14</v>
      </c>
      <c r="BE2313" s="328">
        <v>1.6790152E-7</v>
      </c>
      <c r="BF2313" s="328">
        <v>1.0299707E-8</v>
      </c>
      <c r="BG2313" s="328">
        <v>1.4311489E-11</v>
      </c>
      <c r="BH2313" s="328">
        <v>2.6349838999999998E-6</v>
      </c>
      <c r="BI2313" s="329">
        <v>3.2460776</v>
      </c>
      <c r="BJ2313" s="328">
        <v>5.4389594999999998E-12</v>
      </c>
      <c r="BK2313" s="328">
        <v>3.3074754000000001E-14</v>
      </c>
      <c r="BL2313" s="328">
        <v>1.479789E-18</v>
      </c>
      <c r="BM2313" s="41"/>
      <c r="BN2313" s="111">
        <v>9.8663511000000002E-4</v>
      </c>
      <c r="BO2313" s="122">
        <v>6.0532321000000001E-5</v>
      </c>
      <c r="BP2313" s="111">
        <v>3.5038552999999998E-4</v>
      </c>
      <c r="BQ2313" s="122">
        <v>2.0216590000000002E-5</v>
      </c>
      <c r="BR2313" s="122">
        <v>7.4614458E-5</v>
      </c>
      <c r="BS2313" s="122">
        <v>4.8201946E-8</v>
      </c>
      <c r="BT2313" s="122">
        <v>2.6821478999999998E-10</v>
      </c>
      <c r="BU2313" s="122">
        <v>7.5715213999999995E-8</v>
      </c>
      <c r="BV2313" s="122">
        <v>2.6730574E-5</v>
      </c>
      <c r="BW2313" s="122">
        <v>2.7157893E-6</v>
      </c>
      <c r="BX2313" s="122">
        <v>4.3669431999999996E-9</v>
      </c>
      <c r="BY2313" s="122">
        <v>9.3538804000000005E-9</v>
      </c>
      <c r="BZ2313" s="122">
        <v>7.6560152999999996E-11</v>
      </c>
      <c r="CA2313" s="122">
        <v>1.6887783000000001E-5</v>
      </c>
      <c r="CB2313" s="111">
        <v>4.1717965E-4</v>
      </c>
      <c r="CC2313" s="122">
        <v>1.7233646E-5</v>
      </c>
      <c r="CD2313" s="122">
        <v>7.8080225000000003E-10</v>
      </c>
      <c r="CG2313" s="76" t="s">
        <v>6568</v>
      </c>
      <c r="CH2313" s="126" t="s">
        <v>6798</v>
      </c>
      <c r="CK2313" s="348"/>
    </row>
    <row r="2314" spans="1:89" ht="14.5" customHeight="1">
      <c r="A2314" s="41" t="s">
        <v>6797</v>
      </c>
      <c r="B2314" s="119" t="s">
        <v>6573</v>
      </c>
      <c r="C2314" s="120" t="str">
        <f t="shared" si="848"/>
        <v>P.030.18.200</v>
      </c>
      <c r="D2314" s="41" t="s">
        <v>6571</v>
      </c>
      <c r="E2314" s="119" t="s">
        <v>6570</v>
      </c>
      <c r="F2314" s="118" t="str">
        <f t="shared" si="849"/>
        <v>Halogen hydrides (n=1, std=- )</v>
      </c>
      <c r="G2314" s="118">
        <f t="shared" si="850"/>
        <v>8.5118684171235998E-2</v>
      </c>
      <c r="H2314" s="118">
        <f t="shared" si="851"/>
        <v>1.6938801253600001E-4</v>
      </c>
      <c r="I2314" s="118">
        <f t="shared" si="852"/>
        <v>2.6984870766000001E-3</v>
      </c>
      <c r="J2314" s="326">
        <f t="shared" si="853"/>
        <v>5.7969706082099996E-2</v>
      </c>
      <c r="K2314" s="118">
        <v>2.4281102999999998E-2</v>
      </c>
      <c r="L2314" s="118">
        <v>2.5240617E-3</v>
      </c>
      <c r="M2314" s="118">
        <v>1.7380332000000001E-4</v>
      </c>
      <c r="N2314" s="118">
        <v>1.0183156000000001E-4</v>
      </c>
      <c r="O2314" s="330">
        <v>6.6799433999999996E-5</v>
      </c>
      <c r="P2314" s="330">
        <v>2.8180945999999999E-8</v>
      </c>
      <c r="Q2314" s="330">
        <v>7.2883759E-7</v>
      </c>
      <c r="R2314" s="330">
        <v>6.2205659999999995E-7</v>
      </c>
      <c r="S2314" s="330">
        <v>4.4480252E-7</v>
      </c>
      <c r="T2314" s="118">
        <v>5.7968862000000003E-2</v>
      </c>
      <c r="U2314" s="330">
        <v>2.6104327000000002E-7</v>
      </c>
      <c r="V2314" s="330">
        <v>1.2757313E-7</v>
      </c>
      <c r="W2314" s="330">
        <v>1.066318E-8</v>
      </c>
      <c r="X2314" s="118">
        <v>0</v>
      </c>
      <c r="Y2314" s="41"/>
      <c r="Z2314" s="327">
        <f t="shared" si="854"/>
        <v>0.1825646842105263</v>
      </c>
      <c r="AA2314" s="41"/>
      <c r="AB2314" s="111">
        <v>6.6650793999999998</v>
      </c>
      <c r="AC2314" s="111">
        <v>6.6650301000000001</v>
      </c>
      <c r="AD2314" s="122">
        <v>3.5389789999999997E-5</v>
      </c>
      <c r="AE2314" s="111">
        <v>0</v>
      </c>
      <c r="AF2314" s="122">
        <v>3.4951981999999998E-6</v>
      </c>
      <c r="AG2314" s="122">
        <v>3.8080903999999999E-6</v>
      </c>
      <c r="AH2314" s="122">
        <v>6.6088796000000001E-6</v>
      </c>
      <c r="AJ2314" s="114">
        <v>3.9419258E-3</v>
      </c>
      <c r="AK2314" s="114">
        <v>3.5916355999999999E-3</v>
      </c>
      <c r="AL2314" s="114">
        <v>1.5366174E-4</v>
      </c>
      <c r="AM2314" s="114">
        <v>1.9662847999999999E-4</v>
      </c>
      <c r="AN2314" s="113">
        <f t="shared" si="855"/>
        <v>2.1532587251317413E-7</v>
      </c>
      <c r="AO2314" s="112">
        <f t="shared" si="856"/>
        <v>5.6827565318278553E-10</v>
      </c>
      <c r="AP2314" s="112">
        <f t="shared" si="857"/>
        <v>2.7539002825838002E-2</v>
      </c>
      <c r="AQ2314" s="328">
        <v>1.6942242000000001E-7</v>
      </c>
      <c r="AR2314" s="328">
        <v>5.1118841999999996E-10</v>
      </c>
      <c r="AS2314" s="328">
        <v>1.3966394E-14</v>
      </c>
      <c r="AT2314" s="328">
        <v>3.1553715000000002E-14</v>
      </c>
      <c r="AU2314" s="328">
        <v>8.2584914999999995E-16</v>
      </c>
      <c r="AV2314" s="328">
        <v>1.5126996000000001E-11</v>
      </c>
      <c r="AW2314" s="328">
        <v>4.5880554999999999E-8</v>
      </c>
      <c r="AX2314" s="328">
        <v>3.4150964999999999E-12</v>
      </c>
      <c r="AY2314" s="328">
        <v>5.3445155000000002E-11</v>
      </c>
      <c r="AZ2314" s="328">
        <v>2.0973063999999999E-16</v>
      </c>
      <c r="BA2314" s="328">
        <v>6.7551205000000004E-18</v>
      </c>
      <c r="BB2314" s="328">
        <v>2.5245546999999999E-16</v>
      </c>
      <c r="BC2314" s="328">
        <v>1.1610904E-17</v>
      </c>
      <c r="BD2314" s="328">
        <v>2.1577603000000001E-17</v>
      </c>
      <c r="BE2314" s="328">
        <v>1.2317060000000001E-13</v>
      </c>
      <c r="BF2314" s="328">
        <v>7.4082269999999993E-12</v>
      </c>
      <c r="BG2314" s="328">
        <v>2.1125590000000001E-13</v>
      </c>
      <c r="BH2314" s="328">
        <v>6.1825837999999995E-8</v>
      </c>
      <c r="BI2314" s="329">
        <v>2.7538941000000001E-2</v>
      </c>
      <c r="BJ2314" s="328">
        <v>2.0674001E-13</v>
      </c>
      <c r="BK2314" s="328">
        <v>1.2572028000000001E-15</v>
      </c>
      <c r="BL2314" s="328">
        <v>5.6248183000000006E-20</v>
      </c>
      <c r="BM2314" s="41"/>
      <c r="BN2314" s="122">
        <v>9.4722776000000008E-6</v>
      </c>
      <c r="BO2314" s="122">
        <v>3.6863542000000001E-7</v>
      </c>
      <c r="BP2314" s="122">
        <v>5.0903877000000003E-6</v>
      </c>
      <c r="BQ2314" s="122">
        <v>7.2911172999999995E-11</v>
      </c>
      <c r="BR2314" s="122">
        <v>3.6353849000000001E-7</v>
      </c>
      <c r="BS2314" s="122">
        <v>3.3103729E-10</v>
      </c>
      <c r="BT2314" s="122">
        <v>4.0801040999999999E-12</v>
      </c>
      <c r="BU2314" s="122">
        <v>5.3473849999999999E-10</v>
      </c>
      <c r="BV2314" s="122">
        <v>3.7816846E-11</v>
      </c>
      <c r="BW2314" s="122">
        <v>4.8227608000000003E-10</v>
      </c>
      <c r="BX2314" s="122">
        <v>6.0615256999999999E-12</v>
      </c>
      <c r="BY2314" s="122">
        <v>1.377292E-10</v>
      </c>
      <c r="BZ2314" s="122">
        <v>1.1327344000000001E-13</v>
      </c>
      <c r="CA2314" s="122">
        <v>1.123117E-7</v>
      </c>
      <c r="CB2314" s="122">
        <v>3.5357120000000002E-6</v>
      </c>
      <c r="CC2314" s="122">
        <v>5.5746157E-11</v>
      </c>
      <c r="CD2314" s="122">
        <v>2.9679035E-11</v>
      </c>
      <c r="CG2314" s="76" t="s">
        <v>6568</v>
      </c>
      <c r="CH2314" s="126" t="s">
        <v>6794</v>
      </c>
      <c r="CK2314" s="348"/>
    </row>
    <row r="2315" spans="1:89" ht="14.5" customHeight="1" thickBot="1">
      <c r="A2315" s="41" t="s">
        <v>6793</v>
      </c>
      <c r="B2315" s="119" t="s">
        <v>6573</v>
      </c>
      <c r="C2315" s="120" t="str">
        <f t="shared" si="848"/>
        <v>P.030.18.300</v>
      </c>
      <c r="D2315" s="41" t="s">
        <v>6571</v>
      </c>
      <c r="E2315" s="119" t="s">
        <v>6570</v>
      </c>
      <c r="F2315" s="118" t="str">
        <f t="shared" si="849"/>
        <v>Homogeneous halogens (n=3, std=0.0025)</v>
      </c>
      <c r="G2315" s="118">
        <f t="shared" si="850"/>
        <v>0.11320760658784719</v>
      </c>
      <c r="H2315" s="118">
        <f t="shared" si="851"/>
        <v>1.0523051565999999E-2</v>
      </c>
      <c r="I2315" s="118">
        <f t="shared" si="852"/>
        <v>2.0239302793999998E-2</v>
      </c>
      <c r="J2315" s="326">
        <f t="shared" si="853"/>
        <v>4.387691227847196E-3</v>
      </c>
      <c r="K2315" s="118">
        <v>7.8057560999999998E-2</v>
      </c>
      <c r="L2315" s="118">
        <v>1.8064462999999999E-2</v>
      </c>
      <c r="M2315" s="118">
        <v>2.1056766000000001E-3</v>
      </c>
      <c r="N2315" s="118">
        <v>1.2346175000000001E-3</v>
      </c>
      <c r="O2315" s="118">
        <v>8.7263976999999993E-3</v>
      </c>
      <c r="P2315" s="330">
        <v>2.9592325999999999E-5</v>
      </c>
      <c r="Q2315" s="118">
        <v>5.3244404000000003E-4</v>
      </c>
      <c r="R2315" s="330">
        <v>6.9163193999999999E-5</v>
      </c>
      <c r="S2315" s="118">
        <v>1.3689301999999999E-4</v>
      </c>
      <c r="T2315" s="118">
        <v>8.7263762000000002E-4</v>
      </c>
      <c r="U2315" s="118">
        <v>3.3741287999999999E-3</v>
      </c>
      <c r="V2315" s="330">
        <v>4.0317370000000003E-6</v>
      </c>
      <c r="W2315" s="330">
        <v>5.0847196000000001E-11</v>
      </c>
      <c r="X2315" s="118">
        <v>0</v>
      </c>
      <c r="Y2315" s="41"/>
      <c r="Z2315" s="327">
        <f t="shared" si="854"/>
        <v>0.58689895488721799</v>
      </c>
      <c r="AA2315" s="41"/>
      <c r="AB2315" s="111">
        <v>4.9668368000000003</v>
      </c>
      <c r="AC2315" s="111">
        <v>3.0773632000000002</v>
      </c>
      <c r="AD2315" s="111">
        <v>0.45739073000000002</v>
      </c>
      <c r="AE2315" s="111">
        <v>0</v>
      </c>
      <c r="AF2315" s="111">
        <v>3.7875370999999998E-2</v>
      </c>
      <c r="AG2315" s="111">
        <v>0.16611820999999999</v>
      </c>
      <c r="AH2315" s="111">
        <v>1.2280892999999999</v>
      </c>
      <c r="AI2315" s="41"/>
      <c r="AJ2315" s="114">
        <v>1.5533402999999999E-2</v>
      </c>
      <c r="AK2315" s="114">
        <v>1.4857092000000001E-2</v>
      </c>
      <c r="AL2315" s="114">
        <v>5.6223400999999996E-4</v>
      </c>
      <c r="AM2315" s="114">
        <v>1.1407667E-4</v>
      </c>
      <c r="AN2315" s="113">
        <f t="shared" si="855"/>
        <v>8.9071294304588626E-7</v>
      </c>
      <c r="AO2315" s="112">
        <f t="shared" si="856"/>
        <v>2.0792677586708588E-9</v>
      </c>
      <c r="AP2315" s="112">
        <f t="shared" si="857"/>
        <v>1.5977124608799999E-2</v>
      </c>
      <c r="AQ2315" s="328">
        <v>5.4618846000000002E-7</v>
      </c>
      <c r="AR2315" s="328">
        <v>1.6480374E-9</v>
      </c>
      <c r="AS2315" s="328">
        <v>4.5024257999999997E-14</v>
      </c>
      <c r="AT2315" s="328">
        <v>3.5591233999999998E-11</v>
      </c>
      <c r="AU2315" s="328">
        <v>8.2679605000000001E-13</v>
      </c>
      <c r="AV2315" s="328">
        <v>1.8356977E-10</v>
      </c>
      <c r="AW2315" s="328">
        <v>3.4372804000000001E-7</v>
      </c>
      <c r="AX2315" s="328">
        <v>2.7182687E-11</v>
      </c>
      <c r="AY2315" s="328">
        <v>3.9682996999999998E-10</v>
      </c>
      <c r="AZ2315" s="328">
        <v>3.3575795E-13</v>
      </c>
      <c r="BA2315" s="328">
        <v>2.3665283999999999E-16</v>
      </c>
      <c r="BB2315" s="328">
        <v>3.157522E-13</v>
      </c>
      <c r="BC2315" s="328">
        <v>1.4339543E-15</v>
      </c>
      <c r="BD2315" s="328">
        <v>1.9059604999999998E-15</v>
      </c>
      <c r="BE2315" s="328">
        <v>1.5491922000000001E-10</v>
      </c>
      <c r="BF2315" s="328">
        <v>4.2153504000000001E-10</v>
      </c>
      <c r="BG2315" s="328">
        <v>6.5175846999999997E-12</v>
      </c>
      <c r="BH2315" s="328">
        <v>3.3446087999999999E-6</v>
      </c>
      <c r="BI2315" s="329">
        <v>1.597378E-2</v>
      </c>
      <c r="BJ2315" s="328">
        <v>9.8583624999999995E-16</v>
      </c>
      <c r="BK2315" s="328">
        <v>5.9949501000000002E-18</v>
      </c>
      <c r="BL2315" s="328">
        <v>2.6821851000000002E-22</v>
      </c>
      <c r="BM2315" s="41"/>
      <c r="BN2315" s="122">
        <v>3.9551931999999997E-5</v>
      </c>
      <c r="BO2315" s="122">
        <v>2.7923987000000001E-6</v>
      </c>
      <c r="BP2315" s="122">
        <v>1.6364299999999998E-5</v>
      </c>
      <c r="BQ2315" s="122">
        <v>8.1332313E-9</v>
      </c>
      <c r="BR2315" s="122">
        <v>6.8738475000000001E-6</v>
      </c>
      <c r="BS2315" s="122">
        <v>1.110217E-7</v>
      </c>
      <c r="BT2315" s="122">
        <v>1.2131725E-10</v>
      </c>
      <c r="BU2315" s="122">
        <v>1.7005039E-7</v>
      </c>
      <c r="BV2315" s="122">
        <v>3.9710819000000003E-8</v>
      </c>
      <c r="BW2315" s="122">
        <v>3.5232131999999999E-7</v>
      </c>
      <c r="BX2315" s="122">
        <v>6.2103442000000004E-9</v>
      </c>
      <c r="BY2315" s="122">
        <v>4.2848884E-9</v>
      </c>
      <c r="BZ2315" s="122">
        <v>4.1138312999999998E-8</v>
      </c>
      <c r="CA2315" s="122">
        <v>4.7715676999999995E-7</v>
      </c>
      <c r="CB2315" s="122">
        <v>4.2099646999999998E-6</v>
      </c>
      <c r="CC2315" s="122">
        <v>8.1012719999999999E-6</v>
      </c>
      <c r="CD2315" s="122">
        <v>1.4152396999999999E-13</v>
      </c>
      <c r="CG2315" s="76" t="s">
        <v>6568</v>
      </c>
      <c r="CH2315" s="125" t="s">
        <v>6790</v>
      </c>
      <c r="CI2315" s="124"/>
      <c r="CJ2315" s="123"/>
      <c r="CK2315" s="349"/>
    </row>
    <row r="2316" spans="1:89" ht="14.5" customHeight="1">
      <c r="A2316" s="41" t="s">
        <v>6789</v>
      </c>
      <c r="B2316" s="119" t="s">
        <v>6573</v>
      </c>
      <c r="C2316" s="120" t="str">
        <f t="shared" si="848"/>
        <v>P.030.18.400</v>
      </c>
      <c r="D2316" s="41" t="s">
        <v>6571</v>
      </c>
      <c r="E2316" s="119" t="s">
        <v>6570</v>
      </c>
      <c r="F2316" s="118" t="str">
        <f t="shared" si="849"/>
        <v>Homogeneous metalloid compounds (n=1, std=-)</v>
      </c>
      <c r="G2316" s="118">
        <f t="shared" si="850"/>
        <v>1.815214001959</v>
      </c>
      <c r="H2316" s="118">
        <f t="shared" si="851"/>
        <v>0.15460020903999999</v>
      </c>
      <c r="I2316" s="118">
        <f t="shared" si="852"/>
        <v>0.32475634591899999</v>
      </c>
      <c r="J2316" s="326">
        <f t="shared" si="853"/>
        <v>0.15440774699999998</v>
      </c>
      <c r="K2316" s="118">
        <v>1.1814496999999999</v>
      </c>
      <c r="L2316" s="118">
        <v>0.202344</v>
      </c>
      <c r="M2316" s="118">
        <v>0.12239867</v>
      </c>
      <c r="N2316" s="118">
        <v>0.10283174</v>
      </c>
      <c r="O2316" s="118">
        <v>5.1612997000000001E-2</v>
      </c>
      <c r="P2316" s="118">
        <v>0</v>
      </c>
      <c r="Q2316" s="118">
        <v>1.5547204000000001E-4</v>
      </c>
      <c r="R2316" s="330">
        <v>1.3675918999999999E-5</v>
      </c>
      <c r="S2316" s="118">
        <v>7.2019070000000004E-2</v>
      </c>
      <c r="T2316" s="118">
        <v>0</v>
      </c>
      <c r="U2316" s="118">
        <v>8.2388676999999993E-2</v>
      </c>
      <c r="V2316" s="118">
        <v>0</v>
      </c>
      <c r="W2316" s="118">
        <v>0</v>
      </c>
      <c r="X2316" s="118">
        <v>0</v>
      </c>
      <c r="Y2316" s="41"/>
      <c r="Z2316" s="327">
        <f t="shared" si="854"/>
        <v>8.8830804511278192</v>
      </c>
      <c r="AA2316" s="41"/>
      <c r="AB2316" s="111">
        <v>54.948937999999998</v>
      </c>
      <c r="AC2316" s="111">
        <v>36.091057999999997</v>
      </c>
      <c r="AD2316" s="111">
        <v>11.168407999999999</v>
      </c>
      <c r="AE2316" s="111">
        <v>0</v>
      </c>
      <c r="AF2316" s="111">
        <v>0.95877126000000001</v>
      </c>
      <c r="AG2316" s="111">
        <v>4.2009752999999996</v>
      </c>
      <c r="AH2316" s="111">
        <v>2.5297257000000002</v>
      </c>
      <c r="AI2316" s="41"/>
      <c r="AJ2316" s="114">
        <v>0.23032211</v>
      </c>
      <c r="AK2316" s="114">
        <v>0.22048988</v>
      </c>
      <c r="AL2316" s="114">
        <v>8.8877117999999998E-3</v>
      </c>
      <c r="AM2316" s="114">
        <v>9.4451405000000005E-4</v>
      </c>
      <c r="AN2316" s="113">
        <f t="shared" si="855"/>
        <v>1.3218817899999999E-5</v>
      </c>
      <c r="AO2316" s="112">
        <f t="shared" si="856"/>
        <v>3.286875646743E-8</v>
      </c>
      <c r="AP2316" s="112">
        <f t="shared" si="857"/>
        <v>0.13228487989999999</v>
      </c>
      <c r="AQ2316" s="328">
        <v>8.3304024999999992E-6</v>
      </c>
      <c r="AR2316" s="328">
        <v>2.5138012E-8</v>
      </c>
      <c r="AS2316" s="328">
        <v>6.8666743000000001E-13</v>
      </c>
      <c r="AT2316" s="328">
        <v>4.6136E-10</v>
      </c>
      <c r="AU2316" s="329">
        <v>0</v>
      </c>
      <c r="AV2316" s="328">
        <v>1.5290339999999999E-8</v>
      </c>
      <c r="AW2316" s="328">
        <v>4.8726637E-6</v>
      </c>
      <c r="AX2316" s="328">
        <v>2.1675318E-9</v>
      </c>
      <c r="AY2316" s="328">
        <v>5.5625260000000002E-9</v>
      </c>
      <c r="AZ2316" s="329">
        <v>0</v>
      </c>
      <c r="BA2316" s="329">
        <v>0</v>
      </c>
      <c r="BB2316" s="329">
        <v>0</v>
      </c>
      <c r="BC2316" s="329">
        <v>0</v>
      </c>
      <c r="BD2316" s="329">
        <v>0</v>
      </c>
      <c r="BE2316" s="329">
        <v>0</v>
      </c>
      <c r="BF2316" s="329">
        <v>0</v>
      </c>
      <c r="BG2316" s="329">
        <v>0</v>
      </c>
      <c r="BH2316" s="329">
        <v>4.7862299000000002E-3</v>
      </c>
      <c r="BI2316" s="329">
        <v>0.12749864999999999</v>
      </c>
      <c r="BJ2316" s="329">
        <v>0</v>
      </c>
      <c r="BK2316" s="329">
        <v>0</v>
      </c>
      <c r="BL2316" s="329">
        <v>0</v>
      </c>
      <c r="BM2316" s="41"/>
      <c r="BN2316" s="111">
        <v>1.3685100000000001E-3</v>
      </c>
      <c r="BO2316" s="122">
        <v>4.3383733E-5</v>
      </c>
      <c r="BP2316" s="111">
        <v>2.4768385999999999E-4</v>
      </c>
      <c r="BQ2316" s="122">
        <v>1.6019532E-9</v>
      </c>
      <c r="BR2316" s="122">
        <v>7.4940637999999996E-5</v>
      </c>
      <c r="BS2316" s="122">
        <v>9.8986817999999998E-6</v>
      </c>
      <c r="BT2316" s="111">
        <v>0</v>
      </c>
      <c r="BU2316" s="122">
        <v>1.5024068999999999E-5</v>
      </c>
      <c r="BV2316" s="111">
        <v>0</v>
      </c>
      <c r="BW2316" s="122">
        <v>1.0287675E-7</v>
      </c>
      <c r="BX2316" s="111">
        <v>0</v>
      </c>
      <c r="BY2316" s="111">
        <v>0</v>
      </c>
      <c r="BZ2316" s="111">
        <v>0</v>
      </c>
      <c r="CA2316" s="122">
        <v>2.1747369E-5</v>
      </c>
      <c r="CB2316" s="122">
        <v>5.7400976999999999E-5</v>
      </c>
      <c r="CC2316" s="111">
        <v>8.9832623000000002E-4</v>
      </c>
      <c r="CD2316" s="111">
        <v>0</v>
      </c>
      <c r="CG2316" s="76" t="s">
        <v>6568</v>
      </c>
    </row>
    <row r="2317" spans="1:89" ht="14.5" customHeight="1">
      <c r="A2317" s="41" t="s">
        <v>6786</v>
      </c>
      <c r="B2317" s="119" t="s">
        <v>6573</v>
      </c>
      <c r="C2317" s="120" t="str">
        <f t="shared" si="848"/>
        <v>P.030.18.500</v>
      </c>
      <c r="D2317" s="41" t="s">
        <v>6571</v>
      </c>
      <c r="E2317" s="119" t="s">
        <v>6570</v>
      </c>
      <c r="F2317" s="118" t="str">
        <f t="shared" si="849"/>
        <v>Homogeneous noble gases (n=1, std=-)</v>
      </c>
      <c r="G2317" s="118">
        <f t="shared" si="850"/>
        <v>0.33080206043044003</v>
      </c>
      <c r="H2317" s="118">
        <f t="shared" si="851"/>
        <v>1.2854654000000002E-2</v>
      </c>
      <c r="I2317" s="118">
        <f t="shared" si="852"/>
        <v>2.1412525699999997E-2</v>
      </c>
      <c r="J2317" s="326">
        <f t="shared" si="853"/>
        <v>3.4589807304400001E-3</v>
      </c>
      <c r="K2317" s="118">
        <v>0.2930759</v>
      </c>
      <c r="L2317" s="118">
        <v>7.6813827999999999E-3</v>
      </c>
      <c r="M2317" s="118">
        <v>1.2591244999999999E-2</v>
      </c>
      <c r="N2317" s="118">
        <v>1.0812775E-2</v>
      </c>
      <c r="O2317" s="118">
        <v>1.6629151000000001E-3</v>
      </c>
      <c r="P2317" s="118">
        <v>1.9778529E-4</v>
      </c>
      <c r="Q2317" s="118">
        <v>1.8117860999999999E-4</v>
      </c>
      <c r="R2317" s="118">
        <v>1.1398979E-3</v>
      </c>
      <c r="S2317" s="118">
        <v>4.1172548000000003E-4</v>
      </c>
      <c r="T2317" s="118">
        <v>4.3388531999999998E-4</v>
      </c>
      <c r="U2317" s="118">
        <v>2.6030642000000001E-3</v>
      </c>
      <c r="V2317" s="330">
        <v>1.0173506999999999E-5</v>
      </c>
      <c r="W2317" s="330">
        <v>1.3222343999999999E-7</v>
      </c>
      <c r="X2317" s="118">
        <v>0</v>
      </c>
      <c r="Y2317" s="41"/>
      <c r="Z2317" s="327">
        <f t="shared" si="854"/>
        <v>2.2035781954887215</v>
      </c>
      <c r="AA2317" s="41"/>
      <c r="AB2317" s="111">
        <v>31.04571</v>
      </c>
      <c r="AC2317" s="111">
        <v>30.620971999999998</v>
      </c>
      <c r="AD2317" s="111">
        <v>0.35290999000000001</v>
      </c>
      <c r="AE2317" s="111">
        <v>0</v>
      </c>
      <c r="AF2317" s="122">
        <v>4.3340458000000001E-5</v>
      </c>
      <c r="AG2317" s="111">
        <v>3.5761196000000002E-3</v>
      </c>
      <c r="AH2317" s="111">
        <v>6.8208314000000006E-2</v>
      </c>
      <c r="AI2317" s="41"/>
      <c r="AJ2317" s="114">
        <v>4.2828035E-2</v>
      </c>
      <c r="AK2317" s="114">
        <v>3.9450264999999998E-2</v>
      </c>
      <c r="AL2317" s="114">
        <v>1.8410976000000001E-3</v>
      </c>
      <c r="AM2317" s="114">
        <v>1.5366721E-3</v>
      </c>
      <c r="AN2317" s="113">
        <f t="shared" si="855"/>
        <v>2.3651237784400994E-6</v>
      </c>
      <c r="AO2317" s="112">
        <f t="shared" si="856"/>
        <v>6.8087929511670784E-9</v>
      </c>
      <c r="AP2317" s="112">
        <f t="shared" si="857"/>
        <v>0.21522018197500001</v>
      </c>
      <c r="AQ2317" s="328">
        <v>2.076424E-6</v>
      </c>
      <c r="AR2317" s="328">
        <v>6.2662418999999998E-9</v>
      </c>
      <c r="AS2317" s="328">
        <v>1.7115186E-13</v>
      </c>
      <c r="AT2317" s="328">
        <v>1.3890322E-10</v>
      </c>
      <c r="AU2317" s="328">
        <v>1.8003614000000001E-11</v>
      </c>
      <c r="AV2317" s="328">
        <v>1.607817E-9</v>
      </c>
      <c r="AW2317" s="328">
        <v>2.8386410999999998E-7</v>
      </c>
      <c r="AX2317" s="328">
        <v>2.3278134999999999E-10</v>
      </c>
      <c r="AY2317" s="328">
        <v>2.9561562999999998E-10</v>
      </c>
      <c r="AZ2317" s="328">
        <v>2.0458957999999999E-13</v>
      </c>
      <c r="BA2317" s="328">
        <v>1.1198686E-15</v>
      </c>
      <c r="BB2317" s="328">
        <v>4.3116591000000001E-13</v>
      </c>
      <c r="BC2317" s="328">
        <v>2.487366E-14</v>
      </c>
      <c r="BD2317" s="328">
        <v>1.8958277E-14</v>
      </c>
      <c r="BE2317" s="328">
        <v>2.1520183000000001E-9</v>
      </c>
      <c r="BF2317" s="328">
        <v>9.1636272999999999E-10</v>
      </c>
      <c r="BG2317" s="328">
        <v>1.3286622E-11</v>
      </c>
      <c r="BH2317" s="328">
        <v>1.9881974999999999E-5</v>
      </c>
      <c r="BI2317" s="329">
        <v>0.21520030000000001</v>
      </c>
      <c r="BJ2317" s="328">
        <v>2.5635761E-12</v>
      </c>
      <c r="BK2317" s="328">
        <v>1.5589314E-14</v>
      </c>
      <c r="BL2317" s="328">
        <v>6.9747747E-19</v>
      </c>
      <c r="BM2317" s="41"/>
      <c r="BN2317" s="111">
        <v>1.084755E-4</v>
      </c>
      <c r="BO2317" s="122">
        <v>2.5525938999999998E-6</v>
      </c>
      <c r="BP2317" s="122">
        <v>6.1441608000000007E-5</v>
      </c>
      <c r="BQ2317" s="122">
        <v>1.3420619999999999E-7</v>
      </c>
      <c r="BR2317" s="122">
        <v>2.8391581999999998E-6</v>
      </c>
      <c r="BS2317" s="122">
        <v>1.0088249000000001E-6</v>
      </c>
      <c r="BT2317" s="122">
        <v>3.0971413E-10</v>
      </c>
      <c r="BU2317" s="122">
        <v>1.5452345E-6</v>
      </c>
      <c r="BV2317" s="122">
        <v>2.6541393999999999E-7</v>
      </c>
      <c r="BW2317" s="122">
        <v>1.1988693999999999E-7</v>
      </c>
      <c r="BX2317" s="122">
        <v>1.3531796999999999E-7</v>
      </c>
      <c r="BY2317" s="122">
        <v>9.4625302999999993E-9</v>
      </c>
      <c r="BZ2317" s="122">
        <v>2.3886961999999999E-9</v>
      </c>
      <c r="CA2317" s="122">
        <v>2.5396629000000001E-6</v>
      </c>
      <c r="CB2317" s="122">
        <v>3.5785745000000002E-5</v>
      </c>
      <c r="CC2317" s="122">
        <v>9.5315610999999996E-8</v>
      </c>
      <c r="CD2317" s="122">
        <v>3.6802003000000002E-10</v>
      </c>
      <c r="CG2317" s="76" t="s">
        <v>6568</v>
      </c>
    </row>
    <row r="2318" spans="1:89" ht="14.5" customHeight="1">
      <c r="A2318" s="41" t="s">
        <v>6783</v>
      </c>
      <c r="B2318" s="119" t="s">
        <v>6573</v>
      </c>
      <c r="C2318" s="120" t="str">
        <f t="shared" si="848"/>
        <v>P.030.18.600</v>
      </c>
      <c r="D2318" s="41" t="s">
        <v>6571</v>
      </c>
      <c r="E2318" s="119" t="s">
        <v>6570</v>
      </c>
      <c r="F2318" s="118" t="str">
        <f t="shared" si="849"/>
        <v>Homogeneous other non-metal compounds (n=4, std=0.11)</v>
      </c>
      <c r="G2318" s="118">
        <f t="shared" si="850"/>
        <v>0.2539007999897</v>
      </c>
      <c r="H2318" s="118">
        <f t="shared" si="851"/>
        <v>5.5541333470000001E-3</v>
      </c>
      <c r="I2318" s="118">
        <f t="shared" si="852"/>
        <v>2.3436625799999999E-2</v>
      </c>
      <c r="J2318" s="326">
        <f t="shared" si="853"/>
        <v>1.4328108427000001E-3</v>
      </c>
      <c r="K2318" s="118">
        <v>0.22347723</v>
      </c>
      <c r="L2318" s="118">
        <v>1.0002782999999999E-2</v>
      </c>
      <c r="M2318" s="118">
        <v>1.030179E-2</v>
      </c>
      <c r="N2318" s="118">
        <v>4.1146424999999997E-3</v>
      </c>
      <c r="O2318" s="118">
        <v>1.0958597E-3</v>
      </c>
      <c r="P2318" s="330">
        <v>6.8671266999999997E-5</v>
      </c>
      <c r="Q2318" s="118">
        <v>2.7495987999999997E-4</v>
      </c>
      <c r="R2318" s="118">
        <v>3.1320528E-3</v>
      </c>
      <c r="S2318" s="118">
        <v>1.0471941E-4</v>
      </c>
      <c r="T2318" s="118">
        <v>0</v>
      </c>
      <c r="U2318" s="118">
        <v>1.2411122E-3</v>
      </c>
      <c r="V2318" s="330">
        <v>2.2148827000000001E-6</v>
      </c>
      <c r="W2318" s="330">
        <v>8.4764350000000001E-5</v>
      </c>
      <c r="X2318" s="118">
        <v>0</v>
      </c>
      <c r="Y2318" s="41"/>
      <c r="Z2318" s="327">
        <f t="shared" si="854"/>
        <v>1.6802799248120299</v>
      </c>
      <c r="AA2318" s="41"/>
      <c r="AB2318" s="111">
        <v>26.733183</v>
      </c>
      <c r="AC2318" s="111">
        <v>26.613759000000002</v>
      </c>
      <c r="AD2318" s="111">
        <v>9.0865758000000005E-2</v>
      </c>
      <c r="AE2318" s="111">
        <v>0</v>
      </c>
      <c r="AF2318" s="111">
        <v>1.9379E-4</v>
      </c>
      <c r="AG2318" s="111">
        <v>1.8651113999999999E-3</v>
      </c>
      <c r="AH2318" s="111">
        <v>2.6499223999999998E-2</v>
      </c>
      <c r="AI2318" s="41"/>
      <c r="AJ2318" s="114">
        <v>3.3633956E-2</v>
      </c>
      <c r="AK2318" s="114">
        <v>3.1435075999999999E-2</v>
      </c>
      <c r="AL2318" s="114">
        <v>1.4308609E-3</v>
      </c>
      <c r="AM2318" s="114">
        <v>7.6801962999999997E-4</v>
      </c>
      <c r="AN2318" s="113">
        <f t="shared" si="855"/>
        <v>1.8845968206052E-6</v>
      </c>
      <c r="AO2318" s="112">
        <f t="shared" si="856"/>
        <v>5.2916455427012013E-9</v>
      </c>
      <c r="AP2318" s="112">
        <f t="shared" si="857"/>
        <v>0.10756577786259999</v>
      </c>
      <c r="AQ2318" s="328">
        <v>1.5948359E-6</v>
      </c>
      <c r="AR2318" s="328">
        <v>4.8133441000000003E-9</v>
      </c>
      <c r="AS2318" s="328">
        <v>1.314498E-13</v>
      </c>
      <c r="AT2318" s="328">
        <v>1.0619521000000001E-10</v>
      </c>
      <c r="AU2318" s="328">
        <v>4.6386252000000001E-12</v>
      </c>
      <c r="AV2318" s="328">
        <v>6.1179356999999999E-10</v>
      </c>
      <c r="AW2318" s="328">
        <v>2.8248217999999999E-7</v>
      </c>
      <c r="AX2318" s="328">
        <v>8.9471654999999995E-11</v>
      </c>
      <c r="AY2318" s="328">
        <v>3.7539289999999998E-10</v>
      </c>
      <c r="AZ2318" s="328">
        <v>1.3293591E-13</v>
      </c>
      <c r="BA2318" s="328">
        <v>1.0942907000000001E-14</v>
      </c>
      <c r="BB2318" s="328">
        <v>1.6288541000000001E-13</v>
      </c>
      <c r="BC2318" s="328">
        <v>2.0762576E-13</v>
      </c>
      <c r="BD2318" s="328">
        <v>4.6625073000000003E-14</v>
      </c>
      <c r="BE2318" s="328">
        <v>7.7511780000000003E-10</v>
      </c>
      <c r="BF2318" s="328">
        <v>4.1375294000000001E-9</v>
      </c>
      <c r="BG2318" s="328">
        <v>2.7499257000000001E-12</v>
      </c>
      <c r="BH2318" s="328">
        <v>4.9278625999999997E-6</v>
      </c>
      <c r="BI2318" s="329">
        <v>0.10756085</v>
      </c>
      <c r="BJ2318" s="328">
        <v>1.6434660000000001E-9</v>
      </c>
      <c r="BK2318" s="328">
        <v>9.9940499999999994E-12</v>
      </c>
      <c r="BL2318" s="328">
        <v>4.4714119999999999E-16</v>
      </c>
      <c r="BM2318" s="41"/>
      <c r="BN2318" s="122">
        <v>8.3608396000000006E-5</v>
      </c>
      <c r="BO2318" s="122">
        <v>2.9178777E-6</v>
      </c>
      <c r="BP2318" s="122">
        <v>4.6850663000000001E-5</v>
      </c>
      <c r="BQ2318" s="122">
        <v>3.7563889999999997E-7</v>
      </c>
      <c r="BR2318" s="122">
        <v>3.2111573E-6</v>
      </c>
      <c r="BS2318" s="122">
        <v>4.4694836999999998E-7</v>
      </c>
      <c r="BT2318" s="122">
        <v>6.6800391000000004E-11</v>
      </c>
      <c r="BU2318" s="122">
        <v>1.3526341999999999E-6</v>
      </c>
      <c r="BV2318" s="122">
        <v>9.2152004999999995E-8</v>
      </c>
      <c r="BW2318" s="122">
        <v>1.8194256E-7</v>
      </c>
      <c r="BX2318" s="122">
        <v>3.4865095999999999E-8</v>
      </c>
      <c r="BY2318" s="122">
        <v>1.9991298999999999E-9</v>
      </c>
      <c r="BZ2318" s="122">
        <v>3.3293462999999999E-9</v>
      </c>
      <c r="CA2318" s="122">
        <v>1.2055489000000001E-6</v>
      </c>
      <c r="CB2318" s="122">
        <v>2.6673247999999999E-5</v>
      </c>
      <c r="CC2318" s="122">
        <v>2.4393808999999999E-8</v>
      </c>
      <c r="CD2318" s="122">
        <v>2.3593152E-7</v>
      </c>
      <c r="CG2318" s="76" t="s">
        <v>6568</v>
      </c>
    </row>
    <row r="2319" spans="1:89" ht="14.5" customHeight="1">
      <c r="A2319" s="41" t="s">
        <v>6780</v>
      </c>
      <c r="B2319" s="119" t="s">
        <v>6573</v>
      </c>
      <c r="C2319" s="120" t="str">
        <f t="shared" si="848"/>
        <v>P.030.18.700</v>
      </c>
      <c r="D2319" s="41" t="s">
        <v>6571</v>
      </c>
      <c r="E2319" s="119" t="s">
        <v>6570</v>
      </c>
      <c r="F2319" s="118" t="str">
        <f t="shared" si="849"/>
        <v>Homogeneous transition metal compounds (n=2, std=12.24)</v>
      </c>
      <c r="G2319" s="118">
        <f t="shared" si="850"/>
        <v>30.372398188904118</v>
      </c>
      <c r="H2319" s="118">
        <f t="shared" si="851"/>
        <v>0.1111671936905</v>
      </c>
      <c r="I2319" s="118">
        <f t="shared" si="852"/>
        <v>12.0953465699265</v>
      </c>
      <c r="J2319" s="326">
        <f t="shared" si="853"/>
        <v>13.53143182528712</v>
      </c>
      <c r="K2319" s="118">
        <v>4.6344526000000004</v>
      </c>
      <c r="L2319" s="118">
        <v>12.028969</v>
      </c>
      <c r="M2319" s="118">
        <v>6.6376196999999998E-2</v>
      </c>
      <c r="N2319" s="118">
        <v>0.11112411</v>
      </c>
      <c r="O2319" s="330">
        <v>2.6781117E-5</v>
      </c>
      <c r="P2319" s="330">
        <v>1.4778535E-6</v>
      </c>
      <c r="Q2319" s="330">
        <v>1.482472E-5</v>
      </c>
      <c r="R2319" s="330">
        <v>1.3729265E-6</v>
      </c>
      <c r="S2319" s="118">
        <v>13.520004999999999</v>
      </c>
      <c r="T2319" s="118">
        <v>1.1395313000000001E-2</v>
      </c>
      <c r="U2319" s="330">
        <v>3.1341652E-5</v>
      </c>
      <c r="V2319" s="330">
        <v>1.7063512E-7</v>
      </c>
      <c r="W2319" s="118">
        <v>0</v>
      </c>
      <c r="X2319" s="118">
        <v>0</v>
      </c>
      <c r="Y2319" s="41"/>
      <c r="Z2319" s="327">
        <f t="shared" si="854"/>
        <v>34.845508270676696</v>
      </c>
      <c r="AA2319" s="41"/>
      <c r="AB2319" s="111">
        <v>1.2540396</v>
      </c>
      <c r="AC2319" s="111">
        <v>1.2482949000000001</v>
      </c>
      <c r="AD2319" s="111">
        <v>4.2486866999999996E-3</v>
      </c>
      <c r="AE2319" s="111">
        <v>0</v>
      </c>
      <c r="AF2319" s="111">
        <v>0</v>
      </c>
      <c r="AG2319" s="111">
        <v>4.4996183999999997E-4</v>
      </c>
      <c r="AH2319" s="111">
        <v>1.0460275000000001E-3</v>
      </c>
      <c r="AI2319" s="41"/>
      <c r="AJ2319" s="114">
        <v>4.2845918000000003</v>
      </c>
      <c r="AK2319" s="114">
        <v>4.1835294000000003</v>
      </c>
      <c r="AL2319" s="114">
        <v>9.6210720999999999E-2</v>
      </c>
      <c r="AM2319" s="114">
        <v>4.8516797999999996E-3</v>
      </c>
      <c r="AN2319" s="113">
        <f t="shared" si="855"/>
        <v>2.5081111142352029E-4</v>
      </c>
      <c r="AO2319" s="112">
        <f t="shared" si="856"/>
        <v>3.5580887802051187E-7</v>
      </c>
      <c r="AP2319" s="112">
        <f t="shared" si="857"/>
        <v>0.67950697299999996</v>
      </c>
      <c r="AQ2319" s="328">
        <v>3.2336631999999999E-5</v>
      </c>
      <c r="AR2319" s="328">
        <v>9.7567423000000002E-8</v>
      </c>
      <c r="AS2319" s="328">
        <v>2.6656814E-12</v>
      </c>
      <c r="AT2319" s="329">
        <v>0</v>
      </c>
      <c r="AU2319" s="329">
        <v>0</v>
      </c>
      <c r="AV2319" s="328">
        <v>1.6506864E-8</v>
      </c>
      <c r="AW2319" s="329">
        <v>2.1845797E-4</v>
      </c>
      <c r="AX2319" s="328">
        <v>3.7715654000000002E-9</v>
      </c>
      <c r="AY2319" s="328">
        <v>2.5446703999999998E-7</v>
      </c>
      <c r="AZ2319" s="329">
        <v>0</v>
      </c>
      <c r="BA2319" s="329">
        <v>0</v>
      </c>
      <c r="BB2319" s="328">
        <v>4.0859449000000002E-15</v>
      </c>
      <c r="BC2319" s="328">
        <v>1.5225035999999999E-13</v>
      </c>
      <c r="BD2319" s="328">
        <v>2.7602807E-14</v>
      </c>
      <c r="BE2319" s="328">
        <v>2.0289035999999999E-13</v>
      </c>
      <c r="BF2319" s="328">
        <v>2.3566299000000002E-12</v>
      </c>
      <c r="BG2319" s="329">
        <v>0</v>
      </c>
      <c r="BH2319" s="329">
        <v>0.6680005</v>
      </c>
      <c r="BI2319" s="329">
        <v>1.1506473E-2</v>
      </c>
      <c r="BJ2319" s="329">
        <v>0</v>
      </c>
      <c r="BK2319" s="329">
        <v>0</v>
      </c>
      <c r="BL2319" s="329">
        <v>0</v>
      </c>
      <c r="BM2319" s="41"/>
      <c r="BN2319" s="111">
        <v>4.4629142000000002E-3</v>
      </c>
      <c r="BO2319" s="111">
        <v>1.7543726999999999E-3</v>
      </c>
      <c r="BP2319" s="111">
        <v>9.7158523000000002E-4</v>
      </c>
      <c r="BQ2319" s="122">
        <v>1.6082020000000001E-10</v>
      </c>
      <c r="BR2319" s="111">
        <v>1.4451611E-3</v>
      </c>
      <c r="BS2319" s="111">
        <v>0</v>
      </c>
      <c r="BT2319" s="111">
        <v>0</v>
      </c>
      <c r="BU2319" s="111">
        <v>0</v>
      </c>
      <c r="BV2319" s="122">
        <v>1.9831752999999999E-9</v>
      </c>
      <c r="BW2319" s="122">
        <v>9.8096036999999992E-9</v>
      </c>
      <c r="BX2319" s="111">
        <v>0</v>
      </c>
      <c r="BY2319" s="111">
        <v>0</v>
      </c>
      <c r="BZ2319" s="111">
        <v>0</v>
      </c>
      <c r="CA2319" s="111">
        <v>2.1278495000000001E-4</v>
      </c>
      <c r="CB2319" s="122">
        <v>1.5078358E-6</v>
      </c>
      <c r="CC2319" s="122">
        <v>7.7490527E-5</v>
      </c>
      <c r="CD2319" s="111">
        <v>0</v>
      </c>
      <c r="CG2319" s="76" t="s">
        <v>6568</v>
      </c>
    </row>
    <row r="2320" spans="1:89" ht="14.5" customHeight="1">
      <c r="A2320" s="41" t="s">
        <v>6777</v>
      </c>
      <c r="B2320" s="119" t="s">
        <v>6573</v>
      </c>
      <c r="C2320" s="120" t="str">
        <f t="shared" si="848"/>
        <v>P.030.23.100</v>
      </c>
      <c r="D2320" s="41" t="s">
        <v>6571</v>
      </c>
      <c r="E2320" s="119" t="s">
        <v>6570</v>
      </c>
      <c r="F2320" s="118" t="str">
        <f t="shared" si="849"/>
        <v>Metalloid oxides (n=1, std=-)</v>
      </c>
      <c r="G2320" s="118">
        <f t="shared" si="850"/>
        <v>0.51856666836800003</v>
      </c>
      <c r="H2320" s="118">
        <f t="shared" si="851"/>
        <v>2.023249622E-2</v>
      </c>
      <c r="I2320" s="118">
        <f t="shared" si="852"/>
        <v>3.3195323700000001E-2</v>
      </c>
      <c r="J2320" s="326">
        <f t="shared" si="853"/>
        <v>5.7887784479999996E-3</v>
      </c>
      <c r="K2320" s="118">
        <v>0.45935007</v>
      </c>
      <c r="L2320" s="118">
        <v>1.1917273000000001E-2</v>
      </c>
      <c r="M2320" s="118">
        <v>1.9508917000000001E-2</v>
      </c>
      <c r="N2320" s="118">
        <v>1.7073661E-2</v>
      </c>
      <c r="O2320" s="118">
        <v>2.5797353000000002E-3</v>
      </c>
      <c r="P2320" s="118">
        <v>3.0729793000000002E-4</v>
      </c>
      <c r="Q2320" s="118">
        <v>2.7180199000000001E-4</v>
      </c>
      <c r="R2320" s="118">
        <v>1.7691337E-3</v>
      </c>
      <c r="S2320" s="118">
        <v>1.7289194999999999E-3</v>
      </c>
      <c r="T2320" s="118">
        <v>0</v>
      </c>
      <c r="U2320" s="118">
        <v>4.0464866000000004E-3</v>
      </c>
      <c r="V2320" s="330">
        <v>1.3372348E-5</v>
      </c>
      <c r="W2320" s="118">
        <v>0</v>
      </c>
      <c r="X2320" s="118">
        <v>0</v>
      </c>
      <c r="Y2320" s="41"/>
      <c r="Z2320" s="327">
        <f t="shared" si="854"/>
        <v>3.4537599248120299</v>
      </c>
      <c r="AA2320" s="41"/>
      <c r="AB2320" s="111">
        <v>48.755212</v>
      </c>
      <c r="AC2320" s="111">
        <v>48.095083000000002</v>
      </c>
      <c r="AD2320" s="111">
        <v>0.54860176999999999</v>
      </c>
      <c r="AE2320" s="111">
        <v>0</v>
      </c>
      <c r="AF2320" s="111">
        <v>0</v>
      </c>
      <c r="AG2320" s="111">
        <v>5.4925356E-3</v>
      </c>
      <c r="AH2320" s="111">
        <v>0.1060349</v>
      </c>
      <c r="AI2320" s="41"/>
      <c r="AJ2320" s="114">
        <v>6.7043842000000006E-2</v>
      </c>
      <c r="AK2320" s="114">
        <v>6.1746292000000001E-2</v>
      </c>
      <c r="AL2320" s="114">
        <v>2.8845739E-3</v>
      </c>
      <c r="AM2320" s="114">
        <v>2.4129762999999999E-3</v>
      </c>
      <c r="AN2320" s="113">
        <f t="shared" si="855"/>
        <v>3.7018160119369997E-6</v>
      </c>
      <c r="AO2320" s="112">
        <f t="shared" si="856"/>
        <v>1.06678029825701E-8</v>
      </c>
      <c r="AP2320" s="112">
        <f t="shared" si="857"/>
        <v>0.337951856813</v>
      </c>
      <c r="AQ2320" s="328">
        <v>3.2540762E-6</v>
      </c>
      <c r="AR2320" s="328">
        <v>9.8201521000000001E-9</v>
      </c>
      <c r="AS2320" s="328">
        <v>2.6822154999999998E-13</v>
      </c>
      <c r="AT2320" s="328">
        <v>2.1558614999999999E-10</v>
      </c>
      <c r="AU2320" s="328">
        <v>2.8005687E-11</v>
      </c>
      <c r="AV2320" s="328">
        <v>2.5388408000000001E-9</v>
      </c>
      <c r="AW2320" s="328">
        <v>4.4032696999999999E-7</v>
      </c>
      <c r="AX2320" s="328">
        <v>3.7139467000000002E-10</v>
      </c>
      <c r="AY2320" s="328">
        <v>4.5833552999999998E-10</v>
      </c>
      <c r="AZ2320" s="328">
        <v>3.1438453E-13</v>
      </c>
      <c r="BA2320" s="328">
        <v>1.6126401000000001E-15</v>
      </c>
      <c r="BB2320" s="328">
        <v>6.6621340999999997E-13</v>
      </c>
      <c r="BC2320" s="328">
        <v>3.8490381000000003E-14</v>
      </c>
      <c r="BD2320" s="328">
        <v>2.9091058999999998E-14</v>
      </c>
      <c r="BE2320" s="328">
        <v>3.3471196999999998E-9</v>
      </c>
      <c r="BF2320" s="328">
        <v>1.2832896000000001E-9</v>
      </c>
      <c r="BG2320" s="328">
        <v>1.6602668999999999E-11</v>
      </c>
      <c r="BH2320" s="328">
        <v>7.2016813E-5</v>
      </c>
      <c r="BI2320" s="329">
        <v>0.33787983999999999</v>
      </c>
      <c r="BJ2320" s="329">
        <v>0</v>
      </c>
      <c r="BK2320" s="329">
        <v>0</v>
      </c>
      <c r="BL2320" s="329">
        <v>0</v>
      </c>
      <c r="BM2320" s="41"/>
      <c r="BN2320" s="111">
        <v>1.9621537999999999E-4</v>
      </c>
      <c r="BO2320" s="122">
        <v>3.9574919999999996E-6</v>
      </c>
      <c r="BP2320" s="122">
        <v>9.6299989999999995E-5</v>
      </c>
      <c r="BQ2320" s="122">
        <v>2.082916E-7</v>
      </c>
      <c r="BR2320" s="122">
        <v>4.4069549999999997E-6</v>
      </c>
      <c r="BS2320" s="122">
        <v>1.5637909E-6</v>
      </c>
      <c r="BT2320" s="122">
        <v>4.0330717999999998E-10</v>
      </c>
      <c r="BU2320" s="122">
        <v>2.3947512999999999E-6</v>
      </c>
      <c r="BV2320" s="122">
        <v>4.1237218999999998E-7</v>
      </c>
      <c r="BW2320" s="122">
        <v>1.7985296E-7</v>
      </c>
      <c r="BX2320" s="122">
        <v>2.1049792000000001E-7</v>
      </c>
      <c r="BY2320" s="122">
        <v>1.2069742E-8</v>
      </c>
      <c r="BZ2320" s="122">
        <v>3.7156866999999998E-9</v>
      </c>
      <c r="CA2320" s="122">
        <v>4.2653733999999999E-6</v>
      </c>
      <c r="CB2320" s="122">
        <v>5.6195775E-5</v>
      </c>
      <c r="CC2320" s="122">
        <v>2.6104049E-5</v>
      </c>
      <c r="CD2320" s="111">
        <v>0</v>
      </c>
      <c r="CG2320" s="76" t="s">
        <v>6568</v>
      </c>
    </row>
    <row r="2321" spans="1:85" ht="14.5" customHeight="1">
      <c r="A2321" s="41" t="s">
        <v>6774</v>
      </c>
      <c r="B2321" s="119" t="s">
        <v>6573</v>
      </c>
      <c r="C2321" s="120" t="str">
        <f t="shared" si="848"/>
        <v>P.030.23.200</v>
      </c>
      <c r="D2321" s="41" t="s">
        <v>6571</v>
      </c>
      <c r="E2321" s="119" t="s">
        <v>6570</v>
      </c>
      <c r="F2321" s="118" t="str">
        <f t="shared" si="849"/>
        <v>Miscellaneous mixed metal/non-metals (n=3, std=9.43)</v>
      </c>
      <c r="G2321" s="118">
        <f t="shared" si="850"/>
        <v>10.109542996956053</v>
      </c>
      <c r="H2321" s="118">
        <f t="shared" si="851"/>
        <v>0.743209813</v>
      </c>
      <c r="I2321" s="118">
        <f t="shared" si="852"/>
        <v>0.8829321576000001</v>
      </c>
      <c r="J2321" s="326">
        <f t="shared" si="853"/>
        <v>7.6895082763560545</v>
      </c>
      <c r="K2321" s="118">
        <v>0.79389275000000004</v>
      </c>
      <c r="L2321" s="118">
        <v>0.83342128000000004</v>
      </c>
      <c r="M2321" s="118">
        <v>4.4974456000000003E-2</v>
      </c>
      <c r="N2321" s="118">
        <v>3.6196530999999997E-2</v>
      </c>
      <c r="O2321" s="118">
        <v>6.9703601000000004E-2</v>
      </c>
      <c r="P2321" s="118">
        <v>2.8311011000000001E-2</v>
      </c>
      <c r="Q2321" s="118">
        <v>0.60899866999999996</v>
      </c>
      <c r="R2321" s="118">
        <v>4.5364215999999999E-3</v>
      </c>
      <c r="S2321" s="118">
        <v>7.5865960000000001</v>
      </c>
      <c r="T2321" s="118">
        <v>1.5348657999999999E-2</v>
      </c>
      <c r="U2321" s="118">
        <v>8.7495037999999997E-2</v>
      </c>
      <c r="V2321" s="330">
        <v>6.8580355999999998E-5</v>
      </c>
      <c r="W2321" s="330">
        <v>5.3948094000000002E-14</v>
      </c>
      <c r="X2321" s="118">
        <v>0</v>
      </c>
      <c r="Y2321" s="41"/>
      <c r="Z2321" s="327">
        <f t="shared" si="854"/>
        <v>5.9691184210526318</v>
      </c>
      <c r="AA2321" s="41"/>
      <c r="AB2321" s="111">
        <v>98.253896999999995</v>
      </c>
      <c r="AC2321" s="111">
        <v>79.088189</v>
      </c>
      <c r="AD2321" s="111">
        <v>11.861072999999999</v>
      </c>
      <c r="AE2321" s="111">
        <v>0</v>
      </c>
      <c r="AF2321" s="111">
        <v>2.2212873000000002</v>
      </c>
      <c r="AG2321" s="111">
        <v>3.1104788999999999</v>
      </c>
      <c r="AH2321" s="111">
        <v>1.9728688000000001</v>
      </c>
      <c r="AI2321" s="41"/>
      <c r="AJ2321" s="114">
        <v>0.39647919999999998</v>
      </c>
      <c r="AK2321" s="114">
        <v>0.38165753000000002</v>
      </c>
      <c r="AL2321" s="114">
        <v>9.8893450000000008E-3</v>
      </c>
      <c r="AM2321" s="114">
        <v>4.9323307999999998E-3</v>
      </c>
      <c r="AN2321" s="113">
        <f t="shared" si="855"/>
        <v>2.2881146811808048E-5</v>
      </c>
      <c r="AO2321" s="112">
        <f t="shared" si="856"/>
        <v>3.6573021560122463E-8</v>
      </c>
      <c r="AP2321" s="112">
        <f t="shared" si="857"/>
        <v>0.69080262999999997</v>
      </c>
      <c r="AQ2321" s="328">
        <v>5.5870154E-6</v>
      </c>
      <c r="AR2321" s="328">
        <v>1.6859144999999999E-8</v>
      </c>
      <c r="AS2321" s="328">
        <v>4.6053899000000002E-13</v>
      </c>
      <c r="AT2321" s="328">
        <v>2.0794796999999999E-10</v>
      </c>
      <c r="AU2321" s="328">
        <v>2.7214737E-11</v>
      </c>
      <c r="AV2321" s="328">
        <v>5.3821861000000004E-9</v>
      </c>
      <c r="AW2321" s="328">
        <v>1.6632621000000001E-5</v>
      </c>
      <c r="AX2321" s="328">
        <v>7.7284054000000002E-10</v>
      </c>
      <c r="AY2321" s="328">
        <v>1.8080772999999999E-8</v>
      </c>
      <c r="AZ2321" s="328">
        <v>4.6311582000000002E-13</v>
      </c>
      <c r="BA2321" s="328">
        <v>4.9559060999999996E-15</v>
      </c>
      <c r="BB2321" s="328">
        <v>7.4654054999999996E-10</v>
      </c>
      <c r="BC2321" s="328">
        <v>1.0772325999999999E-12</v>
      </c>
      <c r="BD2321" s="328">
        <v>3.5153567999999998E-12</v>
      </c>
      <c r="BE2321" s="328">
        <v>1.9537073000000002E-8</v>
      </c>
      <c r="BF2321" s="328">
        <v>6.3635598999999997E-7</v>
      </c>
      <c r="BG2321" s="328">
        <v>1.0820127E-10</v>
      </c>
      <c r="BH2321" s="329">
        <v>0.21566523000000001</v>
      </c>
      <c r="BI2321" s="329">
        <v>0.47513739999999999</v>
      </c>
      <c r="BJ2321" s="328">
        <v>1.0459571000000001E-18</v>
      </c>
      <c r="BK2321" s="328">
        <v>6.3605500999999998E-21</v>
      </c>
      <c r="BL2321" s="328">
        <v>2.8457572000000001E-25</v>
      </c>
      <c r="BM2321" s="41"/>
      <c r="BN2321" s="111">
        <v>1.0326147999999999E-3</v>
      </c>
      <c r="BO2321" s="111">
        <v>1.2639897000000001E-4</v>
      </c>
      <c r="BP2321" s="111">
        <v>1.6643486000000001E-4</v>
      </c>
      <c r="BQ2321" s="122">
        <v>5.3241718000000004E-7</v>
      </c>
      <c r="BR2321" s="111">
        <v>1.6397113E-4</v>
      </c>
      <c r="BS2321" s="122">
        <v>3.4281353E-6</v>
      </c>
      <c r="BT2321" s="122">
        <v>4.5710810000000002E-9</v>
      </c>
      <c r="BU2321" s="122">
        <v>5.2338624999999999E-6</v>
      </c>
      <c r="BV2321" s="122">
        <v>3.7991384E-5</v>
      </c>
      <c r="BW2321" s="111">
        <v>4.0297796000000001E-4</v>
      </c>
      <c r="BX2321" s="122">
        <v>2.0456978999999999E-7</v>
      </c>
      <c r="BY2321" s="122">
        <v>7.1719783999999994E-8</v>
      </c>
      <c r="BZ2321" s="122">
        <v>3.6110603999999999E-9</v>
      </c>
      <c r="CA2321" s="122">
        <v>1.5555434999999999E-5</v>
      </c>
      <c r="CB2321" s="111">
        <v>1.0784499999999999E-4</v>
      </c>
      <c r="CC2321" s="122">
        <v>1.9611307000000001E-6</v>
      </c>
      <c r="CD2321" s="122">
        <v>1.5015476999999999E-16</v>
      </c>
      <c r="CG2321" s="76" t="s">
        <v>6568</v>
      </c>
    </row>
    <row r="2322" spans="1:85" ht="14.5" customHeight="1">
      <c r="A2322" s="41" t="s">
        <v>6771</v>
      </c>
      <c r="B2322" s="119" t="s">
        <v>6573</v>
      </c>
      <c r="C2322" s="120" t="str">
        <f t="shared" si="848"/>
        <v>P.030.24.100</v>
      </c>
      <c r="D2322" s="41" t="s">
        <v>6571</v>
      </c>
      <c r="E2322" s="119" t="s">
        <v>6570</v>
      </c>
      <c r="F2322" s="118" t="str">
        <f t="shared" si="849"/>
        <v>N-alkylpyrrolidines (n=1, std=-)</v>
      </c>
      <c r="G2322" s="118">
        <f t="shared" si="850"/>
        <v>0.9797973932220001</v>
      </c>
      <c r="H2322" s="118">
        <f t="shared" si="851"/>
        <v>4.2988007200000004E-2</v>
      </c>
      <c r="I2322" s="118">
        <f t="shared" si="852"/>
        <v>0.11480458900000001</v>
      </c>
      <c r="J2322" s="326">
        <f t="shared" si="853"/>
        <v>4.8118987022000001E-2</v>
      </c>
      <c r="K2322" s="118">
        <v>0.77388581000000001</v>
      </c>
      <c r="L2322" s="118">
        <v>4.9608434E-2</v>
      </c>
      <c r="M2322" s="118">
        <v>4.7590459000000002E-2</v>
      </c>
      <c r="N2322" s="118">
        <v>3.4452343000000003E-2</v>
      </c>
      <c r="O2322" s="118">
        <v>6.0846253000000003E-3</v>
      </c>
      <c r="P2322" s="118">
        <v>1.2025581999999999E-3</v>
      </c>
      <c r="Q2322" s="118">
        <v>1.2484807E-3</v>
      </c>
      <c r="R2322" s="118">
        <v>1.7605696000000001E-2</v>
      </c>
      <c r="S2322" s="118">
        <v>5.5224161999999997E-3</v>
      </c>
      <c r="T2322" s="118">
        <v>1.3121139E-2</v>
      </c>
      <c r="U2322" s="118">
        <v>2.9371627000000001E-2</v>
      </c>
      <c r="V2322" s="330">
        <v>7.4035171999999996E-5</v>
      </c>
      <c r="W2322" s="330">
        <v>2.9769650000000001E-5</v>
      </c>
      <c r="X2322" s="118">
        <v>0</v>
      </c>
      <c r="Y2322" s="41"/>
      <c r="Z2322" s="327">
        <f t="shared" si="854"/>
        <v>5.8186903007518795</v>
      </c>
      <c r="AA2322" s="41"/>
      <c r="AB2322" s="111">
        <v>122.32922000000001</v>
      </c>
      <c r="AC2322" s="111">
        <v>115.79577</v>
      </c>
      <c r="AD2322" s="111">
        <v>3.9816606999999999</v>
      </c>
      <c r="AE2322" s="111">
        <v>0</v>
      </c>
      <c r="AF2322" s="111">
        <v>0.50814046999999996</v>
      </c>
      <c r="AG2322" s="111">
        <v>1.1719063000000001</v>
      </c>
      <c r="AH2322" s="111">
        <v>0.87174264000000001</v>
      </c>
      <c r="AI2322" s="41"/>
      <c r="AJ2322" s="114">
        <v>0.12668913000000001</v>
      </c>
      <c r="AK2322" s="114">
        <v>0.11541877</v>
      </c>
      <c r="AL2322" s="114">
        <v>5.1904917E-3</v>
      </c>
      <c r="AM2322" s="114">
        <v>6.0798730000000004E-3</v>
      </c>
      <c r="AN2322" s="113">
        <f t="shared" si="855"/>
        <v>6.9195902874210006E-6</v>
      </c>
      <c r="AO2322" s="112">
        <f t="shared" si="856"/>
        <v>1.919560551295801E-8</v>
      </c>
      <c r="AP2322" s="112">
        <f t="shared" si="857"/>
        <v>0.85152282443999994</v>
      </c>
      <c r="AQ2322" s="328">
        <v>5.4804085E-6</v>
      </c>
      <c r="AR2322" s="328">
        <v>1.6538689E-8</v>
      </c>
      <c r="AS2322" s="328">
        <v>4.5173087999999998E-13</v>
      </c>
      <c r="AT2322" s="328">
        <v>4.0061143999999998E-10</v>
      </c>
      <c r="AU2322" s="328">
        <v>4.5527611000000001E-11</v>
      </c>
      <c r="AV2322" s="328">
        <v>5.1228513000000004E-9</v>
      </c>
      <c r="AW2322" s="328">
        <v>1.4104124999999999E-6</v>
      </c>
      <c r="AX2322" s="328">
        <v>7.5033887999999999E-10</v>
      </c>
      <c r="AY2322" s="328">
        <v>1.6183446E-9</v>
      </c>
      <c r="AZ2322" s="328">
        <v>1.3456271E-10</v>
      </c>
      <c r="BA2322" s="328">
        <v>3.5508051999999999E-13</v>
      </c>
      <c r="BB2322" s="328">
        <v>3.4837409000000003E-11</v>
      </c>
      <c r="BC2322" s="328">
        <v>6.3148571999999998E-13</v>
      </c>
      <c r="BD2322" s="328">
        <v>2.238643E-13</v>
      </c>
      <c r="BE2322" s="328">
        <v>1.6240257000000001E-8</v>
      </c>
      <c r="BF2322" s="328">
        <v>6.3828474000000001E-9</v>
      </c>
      <c r="BG2322" s="328">
        <v>1.1366064000000001E-10</v>
      </c>
      <c r="BH2322" s="329">
        <v>9.7533443999999999E-4</v>
      </c>
      <c r="BI2322" s="329">
        <v>0.85054748999999996</v>
      </c>
      <c r="BJ2322" s="328">
        <v>5.7719266999999995E-10</v>
      </c>
      <c r="BK2322" s="328">
        <v>3.5099554999999999E-12</v>
      </c>
      <c r="BL2322" s="328">
        <v>1.5703801E-16</v>
      </c>
      <c r="BM2322" s="41"/>
      <c r="BN2322" s="111">
        <v>3.5422151000000002E-4</v>
      </c>
      <c r="BO2322" s="122">
        <v>1.2947796000000001E-5</v>
      </c>
      <c r="BP2322" s="111">
        <v>1.6224052999999999E-4</v>
      </c>
      <c r="BQ2322" s="122">
        <v>2.0640057E-6</v>
      </c>
      <c r="BR2322" s="122">
        <v>1.3486369E-5</v>
      </c>
      <c r="BS2322" s="122">
        <v>4.2575816999999998E-6</v>
      </c>
      <c r="BT2322" s="122">
        <v>2.8596641000000001E-9</v>
      </c>
      <c r="BU2322" s="122">
        <v>5.8654892999999997E-6</v>
      </c>
      <c r="BV2322" s="122">
        <v>1.6137485000000001E-6</v>
      </c>
      <c r="BW2322" s="122">
        <v>8.2612697000000002E-7</v>
      </c>
      <c r="BX2322" s="122">
        <v>3.4206223000000002E-7</v>
      </c>
      <c r="BY2322" s="122">
        <v>7.6127280000000001E-8</v>
      </c>
      <c r="BZ2322" s="122">
        <v>6.8371889000000001E-9</v>
      </c>
      <c r="CA2322" s="122">
        <v>8.7426778000000001E-6</v>
      </c>
      <c r="CB2322" s="111">
        <v>1.4067763E-4</v>
      </c>
      <c r="CC2322" s="122">
        <v>9.8881283999999995E-7</v>
      </c>
      <c r="CD2322" s="122">
        <v>8.2860212999999994E-8</v>
      </c>
      <c r="CG2322" s="76" t="s">
        <v>6568</v>
      </c>
    </row>
    <row r="2323" spans="1:85" ht="14.5" customHeight="1">
      <c r="A2323" s="41" t="s">
        <v>6768</v>
      </c>
      <c r="B2323" s="119" t="s">
        <v>6573</v>
      </c>
      <c r="C2323" s="120" t="str">
        <f t="shared" si="848"/>
        <v>P.030.24.200</v>
      </c>
      <c r="D2323" s="41" t="s">
        <v>6571</v>
      </c>
      <c r="E2323" s="119" t="s">
        <v>6570</v>
      </c>
      <c r="F2323" s="118" t="str">
        <f t="shared" si="849"/>
        <v>Non-metal nitrates (n=1, std=-)</v>
      </c>
      <c r="G2323" s="118">
        <f t="shared" si="850"/>
        <v>8.4895684318997092E-2</v>
      </c>
      <c r="H2323" s="118">
        <f t="shared" si="851"/>
        <v>2.6251893045E-5</v>
      </c>
      <c r="I2323" s="118">
        <f t="shared" si="852"/>
        <v>6.101639308E-5</v>
      </c>
      <c r="J2323" s="326">
        <f t="shared" si="853"/>
        <v>1.103890328721E-4</v>
      </c>
      <c r="K2323" s="118">
        <v>8.4698026999999995E-2</v>
      </c>
      <c r="L2323" s="330">
        <v>3.3838425E-5</v>
      </c>
      <c r="M2323" s="330">
        <v>2.670245E-5</v>
      </c>
      <c r="N2323" s="330">
        <v>2.2535122000000001E-5</v>
      </c>
      <c r="O2323" s="330">
        <v>3.5615160000000001E-6</v>
      </c>
      <c r="P2323" s="330">
        <v>8.2923057000000002E-8</v>
      </c>
      <c r="Q2323" s="330">
        <v>7.2331987999999998E-8</v>
      </c>
      <c r="R2323" s="330">
        <v>4.7551807999999998E-7</v>
      </c>
      <c r="S2323" s="330">
        <v>3.9909943999999996E-6</v>
      </c>
      <c r="T2323" s="118">
        <v>0</v>
      </c>
      <c r="U2323" s="118">
        <v>1.0639443E-4</v>
      </c>
      <c r="V2323" s="330">
        <v>3.6084720999999999E-9</v>
      </c>
      <c r="W2323" s="118">
        <v>0</v>
      </c>
      <c r="X2323" s="118">
        <v>0</v>
      </c>
      <c r="Y2323" s="41"/>
      <c r="Z2323" s="327">
        <f t="shared" si="854"/>
        <v>0.63682727067669165</v>
      </c>
      <c r="AA2323" s="41"/>
      <c r="AB2323" s="111">
        <v>8.3245895E-2</v>
      </c>
      <c r="AC2323" s="111">
        <v>5.8965153999999999E-2</v>
      </c>
      <c r="AD2323" s="111">
        <v>1.4422588E-2</v>
      </c>
      <c r="AE2323" s="111">
        <v>0</v>
      </c>
      <c r="AF2323" s="111">
        <v>1.2254233999999999E-3</v>
      </c>
      <c r="AG2323" s="111">
        <v>5.3708269000000003E-3</v>
      </c>
      <c r="AH2323" s="111">
        <v>3.2619025999999999E-3</v>
      </c>
      <c r="AI2323" s="41"/>
      <c r="AJ2323" s="114">
        <v>1.0357564E-2</v>
      </c>
      <c r="AK2323" s="114">
        <v>9.8731779999999998E-3</v>
      </c>
      <c r="AL2323" s="114">
        <v>4.8257836000000003E-4</v>
      </c>
      <c r="AM2323" s="121">
        <v>1.8079475E-6</v>
      </c>
      <c r="AN2323" s="113">
        <f t="shared" si="855"/>
        <v>5.9191715068403602E-7</v>
      </c>
      <c r="AO2323" s="112">
        <f t="shared" si="856"/>
        <v>1.7846832574604671E-9</v>
      </c>
      <c r="AP2323" s="112">
        <f t="shared" si="857"/>
        <v>2.5321393715299997E-4</v>
      </c>
      <c r="AQ2323" s="328">
        <v>5.9098893000000001E-7</v>
      </c>
      <c r="AR2323" s="328">
        <v>1.7831567000000001E-9</v>
      </c>
      <c r="AS2323" s="328">
        <v>4.8718367999999997E-14</v>
      </c>
      <c r="AT2323" s="328">
        <v>5.8175019000000005E-14</v>
      </c>
      <c r="AU2323" s="328">
        <v>7.5572171000000007E-15</v>
      </c>
      <c r="AV2323" s="328">
        <v>3.3508252999999999E-12</v>
      </c>
      <c r="AW2323" s="328">
        <v>9.2355463000000003E-10</v>
      </c>
      <c r="AX2323" s="328">
        <v>4.7704158E-13</v>
      </c>
      <c r="AY2323" s="328">
        <v>9.9603407000000003E-13</v>
      </c>
      <c r="AZ2323" s="328">
        <v>8.4835345000000001E-17</v>
      </c>
      <c r="BA2323" s="328">
        <v>4.3516415999999998E-19</v>
      </c>
      <c r="BB2323" s="328">
        <v>1.7977488999999999E-16</v>
      </c>
      <c r="BC2323" s="328">
        <v>1.0386468E-17</v>
      </c>
      <c r="BD2323" s="328">
        <v>7.8500999999999995E-18</v>
      </c>
      <c r="BE2323" s="328">
        <v>9.0320619999999997E-13</v>
      </c>
      <c r="BF2323" s="328">
        <v>3.462903E-13</v>
      </c>
      <c r="BG2323" s="328">
        <v>4.4801604999999997E-15</v>
      </c>
      <c r="BH2323" s="328">
        <v>8.5137153000000002E-8</v>
      </c>
      <c r="BI2323" s="329">
        <v>2.5312879999999998E-4</v>
      </c>
      <c r="BJ2323" s="329">
        <v>0</v>
      </c>
      <c r="BK2323" s="329">
        <v>0</v>
      </c>
      <c r="BL2323" s="329">
        <v>0</v>
      </c>
      <c r="BM2323" s="41"/>
      <c r="BN2323" s="122">
        <v>1.7873293000000001E-5</v>
      </c>
      <c r="BO2323" s="122">
        <v>7.9638873999999999E-9</v>
      </c>
      <c r="BP2323" s="122">
        <v>1.7756434000000001E-5</v>
      </c>
      <c r="BQ2323" s="122">
        <v>5.5986955999999999E-11</v>
      </c>
      <c r="BR2323" s="122">
        <v>8.1415309000000004E-9</v>
      </c>
      <c r="BS2323" s="122">
        <v>2.1557304000000001E-9</v>
      </c>
      <c r="BT2323" s="122">
        <v>1.0883075000000001E-13</v>
      </c>
      <c r="BU2323" s="122">
        <v>3.2776698999999999E-9</v>
      </c>
      <c r="BV2323" s="122">
        <v>1.112769E-10</v>
      </c>
      <c r="BW2323" s="122">
        <v>4.7862496999999997E-11</v>
      </c>
      <c r="BX2323" s="122">
        <v>5.6801979999999999E-11</v>
      </c>
      <c r="BY2323" s="122">
        <v>3.2569690999999999E-12</v>
      </c>
      <c r="BZ2323" s="122">
        <v>1.0026624999999999E-12</v>
      </c>
      <c r="CA2323" s="122">
        <v>4.7955952999999996E-9</v>
      </c>
      <c r="CB2323" s="122">
        <v>8.8365995999999997E-8</v>
      </c>
      <c r="CC2323" s="122">
        <v>1.8822950000000001E-9</v>
      </c>
      <c r="CD2323" s="111">
        <v>0</v>
      </c>
      <c r="CG2323" s="76" t="s">
        <v>6568</v>
      </c>
    </row>
    <row r="2324" spans="1:85" ht="14.5" customHeight="1">
      <c r="A2324" s="41" t="s">
        <v>6765</v>
      </c>
      <c r="B2324" s="119" t="s">
        <v>6573</v>
      </c>
      <c r="C2324" s="120" t="str">
        <f t="shared" si="848"/>
        <v>P.030.24.300</v>
      </c>
      <c r="D2324" s="41" t="s">
        <v>6571</v>
      </c>
      <c r="E2324" s="119" t="s">
        <v>6570</v>
      </c>
      <c r="F2324" s="118" t="str">
        <f t="shared" si="849"/>
        <v>Non-metal phosphates (n=1, std=-)</v>
      </c>
      <c r="G2324" s="118">
        <f t="shared" si="850"/>
        <v>0.1121593255767</v>
      </c>
      <c r="H2324" s="118">
        <f t="shared" si="851"/>
        <v>3.982759927E-2</v>
      </c>
      <c r="I2324" s="118">
        <f t="shared" si="852"/>
        <v>3.5544307599999999E-3</v>
      </c>
      <c r="J2324" s="326">
        <f t="shared" si="853"/>
        <v>6.4344225466999999E-3</v>
      </c>
      <c r="K2324" s="118">
        <v>6.2342873E-2</v>
      </c>
      <c r="L2324" s="118">
        <v>1.3609353000000001E-3</v>
      </c>
      <c r="M2324" s="118">
        <v>1.8770430999999999E-3</v>
      </c>
      <c r="N2324" s="118">
        <v>3.0080828999999999E-3</v>
      </c>
      <c r="O2324" s="118">
        <v>2.4850159000000001E-4</v>
      </c>
      <c r="P2324" s="330">
        <v>2.6324780000000001E-5</v>
      </c>
      <c r="Q2324" s="118">
        <v>3.6544689999999998E-2</v>
      </c>
      <c r="R2324" s="118">
        <v>3.1645236000000002E-4</v>
      </c>
      <c r="S2324" s="118">
        <v>5.0757294000000003E-3</v>
      </c>
      <c r="T2324" s="118">
        <v>0</v>
      </c>
      <c r="U2324" s="118">
        <v>1.3575476E-3</v>
      </c>
      <c r="V2324" s="330">
        <v>1.1455467000000001E-6</v>
      </c>
      <c r="W2324" s="118">
        <v>0</v>
      </c>
      <c r="X2324" s="118">
        <v>0</v>
      </c>
      <c r="Y2324" s="41"/>
      <c r="Z2324" s="327">
        <f t="shared" si="854"/>
        <v>0.46874340601503756</v>
      </c>
      <c r="AA2324" s="41"/>
      <c r="AB2324" s="111">
        <v>7.1936599000000001</v>
      </c>
      <c r="AC2324" s="111">
        <v>6.9057247000000004</v>
      </c>
      <c r="AD2324" s="111">
        <v>0.18403183000000001</v>
      </c>
      <c r="AE2324" s="111">
        <v>0</v>
      </c>
      <c r="AF2324" s="111">
        <v>1.1764065000000001E-2</v>
      </c>
      <c r="AG2324" s="111">
        <v>5.2016228999999997E-2</v>
      </c>
      <c r="AH2324" s="111">
        <v>4.0123093999999998E-2</v>
      </c>
      <c r="AI2324" s="41"/>
      <c r="AJ2324" s="114">
        <v>8.9460371999999996E-3</v>
      </c>
      <c r="AK2324" s="114">
        <v>8.1121205999999998E-3</v>
      </c>
      <c r="AL2324" s="114">
        <v>3.9411325E-4</v>
      </c>
      <c r="AM2324" s="114">
        <v>4.3980339000000002E-4</v>
      </c>
      <c r="AN2324" s="113">
        <f t="shared" si="855"/>
        <v>4.8633816186650004E-7</v>
      </c>
      <c r="AO2324" s="112">
        <f t="shared" si="856"/>
        <v>1.4575194502799497E-9</v>
      </c>
      <c r="AP2324" s="112">
        <f t="shared" si="857"/>
        <v>6.1597114000000001E-2</v>
      </c>
      <c r="AQ2324" s="328">
        <v>4.3919037000000002E-7</v>
      </c>
      <c r="AR2324" s="328">
        <v>1.3252991999999999E-9</v>
      </c>
      <c r="AS2324" s="328">
        <v>3.6202296000000003E-14</v>
      </c>
      <c r="AT2324" s="328">
        <v>1.8468259999999999E-11</v>
      </c>
      <c r="AU2324" s="328">
        <v>2.3991165E-12</v>
      </c>
      <c r="AV2324" s="328">
        <v>4.4753892999999998E-10</v>
      </c>
      <c r="AW2324" s="328">
        <v>4.6282720000000002E-8</v>
      </c>
      <c r="AX2324" s="328">
        <v>8.2059376000000001E-11</v>
      </c>
      <c r="AY2324" s="328">
        <v>4.8612467999999997E-11</v>
      </c>
      <c r="AZ2324" s="328">
        <v>2.6931854999999999E-14</v>
      </c>
      <c r="BA2324" s="328">
        <v>1.3814735E-16</v>
      </c>
      <c r="BB2324" s="328">
        <v>5.7071394999999998E-14</v>
      </c>
      <c r="BC2324" s="328">
        <v>3.2972913000000001E-15</v>
      </c>
      <c r="BD2324" s="328">
        <v>2.4920953000000001E-15</v>
      </c>
      <c r="BE2324" s="328">
        <v>2.8673212999999998E-10</v>
      </c>
      <c r="BF2324" s="328">
        <v>1.0993343E-10</v>
      </c>
      <c r="BG2324" s="328">
        <v>1.4222732E-12</v>
      </c>
      <c r="BH2324" s="329">
        <v>1.4477402E-2</v>
      </c>
      <c r="BI2324" s="329">
        <v>4.7119712000000001E-2</v>
      </c>
      <c r="BJ2324" s="329">
        <v>0</v>
      </c>
      <c r="BK2324" s="329">
        <v>0</v>
      </c>
      <c r="BL2324" s="329">
        <v>0</v>
      </c>
      <c r="BM2324" s="41"/>
      <c r="BN2324" s="111">
        <v>1.6910467999999999E-4</v>
      </c>
      <c r="BO2324" s="122">
        <v>4.1193905000000002E-7</v>
      </c>
      <c r="BP2324" s="122">
        <v>1.306981E-5</v>
      </c>
      <c r="BQ2324" s="122">
        <v>3.7159100000000001E-8</v>
      </c>
      <c r="BR2324" s="122">
        <v>4.4979936000000003E-7</v>
      </c>
      <c r="BS2324" s="122">
        <v>1.5060664999999999E-7</v>
      </c>
      <c r="BT2324" s="122">
        <v>3.4549445000000002E-11</v>
      </c>
      <c r="BU2324" s="122">
        <v>2.3040915E-7</v>
      </c>
      <c r="BV2324" s="122">
        <v>3.5326000999999998E-8</v>
      </c>
      <c r="BW2324" s="122">
        <v>2.4181833999999999E-5</v>
      </c>
      <c r="BX2324" s="122">
        <v>1.8032374999999999E-8</v>
      </c>
      <c r="BY2324" s="122">
        <v>1.0339583999999999E-9</v>
      </c>
      <c r="BZ2324" s="122">
        <v>3.1830554999999999E-10</v>
      </c>
      <c r="CA2324" s="122">
        <v>1.8592865000000001E-6</v>
      </c>
      <c r="CB2324" s="122">
        <v>8.2197759999999998E-6</v>
      </c>
      <c r="CC2324" s="111">
        <v>1.2043932E-4</v>
      </c>
      <c r="CD2324" s="111">
        <v>0</v>
      </c>
      <c r="CG2324" s="76" t="s">
        <v>6568</v>
      </c>
    </row>
    <row r="2325" spans="1:85" ht="14.5" customHeight="1">
      <c r="A2325" s="41" t="s">
        <v>6762</v>
      </c>
      <c r="B2325" s="119" t="s">
        <v>6573</v>
      </c>
      <c r="C2325" s="120" t="str">
        <f t="shared" si="848"/>
        <v>P.030.24.400</v>
      </c>
      <c r="D2325" s="41" t="s">
        <v>6571</v>
      </c>
      <c r="E2325" s="119" t="s">
        <v>6570</v>
      </c>
      <c r="F2325" s="118" t="str">
        <f t="shared" si="849"/>
        <v>Non-metal sulfates (n=1, std=-)</v>
      </c>
      <c r="G2325" s="118">
        <f t="shared" si="850"/>
        <v>1.6061247466999998E-2</v>
      </c>
      <c r="H2325" s="118">
        <f t="shared" si="851"/>
        <v>9.2547670599999994E-4</v>
      </c>
      <c r="I2325" s="118">
        <f t="shared" si="852"/>
        <v>5.1311161000000004E-5</v>
      </c>
      <c r="J2325" s="326">
        <f t="shared" si="853"/>
        <v>3.2580996000000002E-3</v>
      </c>
      <c r="K2325" s="118">
        <v>1.1826359999999999E-2</v>
      </c>
      <c r="L2325" s="330">
        <v>3.066579E-5</v>
      </c>
      <c r="M2325" s="118">
        <v>0</v>
      </c>
      <c r="N2325" s="118">
        <v>9.1432799999999995E-4</v>
      </c>
      <c r="O2325" s="118">
        <v>0</v>
      </c>
      <c r="P2325" s="118">
        <v>0</v>
      </c>
      <c r="Q2325" s="330">
        <v>1.1148706E-5</v>
      </c>
      <c r="R2325" s="330">
        <v>2.0645371000000001E-5</v>
      </c>
      <c r="S2325" s="118">
        <v>3.2580996000000002E-3</v>
      </c>
      <c r="T2325" s="118">
        <v>0</v>
      </c>
      <c r="U2325" s="118">
        <v>0</v>
      </c>
      <c r="V2325" s="118">
        <v>0</v>
      </c>
      <c r="W2325" s="118">
        <v>0</v>
      </c>
      <c r="X2325" s="118">
        <v>0</v>
      </c>
      <c r="Y2325" s="41"/>
      <c r="Z2325" s="327">
        <f t="shared" si="854"/>
        <v>8.8919999999999985E-2</v>
      </c>
      <c r="AA2325" s="41"/>
      <c r="AB2325" s="111">
        <v>1.5606599999999999</v>
      </c>
      <c r="AC2325" s="111">
        <v>1.5606599999999999</v>
      </c>
      <c r="AD2325" s="111">
        <v>0</v>
      </c>
      <c r="AE2325" s="111">
        <v>0</v>
      </c>
      <c r="AF2325" s="111">
        <v>0</v>
      </c>
      <c r="AG2325" s="111">
        <v>0</v>
      </c>
      <c r="AH2325" s="111">
        <v>0</v>
      </c>
      <c r="AI2325" s="41"/>
      <c r="AJ2325" s="114">
        <v>1.5437525E-3</v>
      </c>
      <c r="AK2325" s="114">
        <v>1.3879560999999999E-3</v>
      </c>
      <c r="AL2325" s="121">
        <v>7.5894119999999997E-5</v>
      </c>
      <c r="AM2325" s="121">
        <v>7.9902198000000003E-5</v>
      </c>
      <c r="AN2325" s="113">
        <f t="shared" si="855"/>
        <v>8.3210799999999992E-8</v>
      </c>
      <c r="AO2325" s="112">
        <f t="shared" si="856"/>
        <v>2.8067352237999998E-10</v>
      </c>
      <c r="AP2325" s="112">
        <f t="shared" si="857"/>
        <v>1.119078404E-2</v>
      </c>
      <c r="AQ2325" s="328">
        <v>8.2517760000000001E-8</v>
      </c>
      <c r="AR2325" s="328">
        <v>2.4897600000000002E-10</v>
      </c>
      <c r="AS2325" s="328">
        <v>6.8023799999999999E-15</v>
      </c>
      <c r="AT2325" s="329">
        <v>0</v>
      </c>
      <c r="AU2325" s="329">
        <v>0</v>
      </c>
      <c r="AV2325" s="328">
        <v>1.3611999999999999E-10</v>
      </c>
      <c r="AW2325" s="328">
        <v>5.5691999999999998E-10</v>
      </c>
      <c r="AX2325" s="328">
        <v>3.1042000000000001E-11</v>
      </c>
      <c r="AY2325" s="328">
        <v>6.4871999999999999E-13</v>
      </c>
      <c r="AZ2325" s="329">
        <v>0</v>
      </c>
      <c r="BA2325" s="329">
        <v>0</v>
      </c>
      <c r="BB2325" s="329">
        <v>0</v>
      </c>
      <c r="BC2325" s="329">
        <v>0</v>
      </c>
      <c r="BD2325" s="329">
        <v>0</v>
      </c>
      <c r="BE2325" s="329">
        <v>0</v>
      </c>
      <c r="BF2325" s="329">
        <v>0</v>
      </c>
      <c r="BG2325" s="329">
        <v>0</v>
      </c>
      <c r="BH2325" s="329">
        <v>1.2556404E-4</v>
      </c>
      <c r="BI2325" s="329">
        <v>1.1065220000000001E-2</v>
      </c>
      <c r="BJ2325" s="329">
        <v>0</v>
      </c>
      <c r="BK2325" s="329">
        <v>0</v>
      </c>
      <c r="BL2325" s="329">
        <v>0</v>
      </c>
      <c r="BM2325" s="41"/>
      <c r="BN2325" s="122">
        <v>8.2382715000000001E-5</v>
      </c>
      <c r="BO2325" s="122">
        <v>4.4724717000000001E-9</v>
      </c>
      <c r="BP2325" s="122">
        <v>2.4793254999999999E-6</v>
      </c>
      <c r="BQ2325" s="122">
        <v>2.4183323999999998E-9</v>
      </c>
      <c r="BR2325" s="122">
        <v>3.6841287000000002E-9</v>
      </c>
      <c r="BS2325" s="111">
        <v>0</v>
      </c>
      <c r="BT2325" s="111">
        <v>0</v>
      </c>
      <c r="BU2325" s="111">
        <v>0</v>
      </c>
      <c r="BV2325" s="111">
        <v>0</v>
      </c>
      <c r="BW2325" s="122">
        <v>7.3771636999999997E-9</v>
      </c>
      <c r="BX2325" s="111">
        <v>0</v>
      </c>
      <c r="BY2325" s="111">
        <v>0</v>
      </c>
      <c r="BZ2325" s="111">
        <v>0</v>
      </c>
      <c r="CA2325" s="122">
        <v>9.7128343999999998E-7</v>
      </c>
      <c r="CB2325" s="122">
        <v>1.7995621E-6</v>
      </c>
      <c r="CC2325" s="122">
        <v>7.7114592E-5</v>
      </c>
      <c r="CD2325" s="111">
        <v>0</v>
      </c>
      <c r="CG2325" s="76" t="s">
        <v>6568</v>
      </c>
    </row>
    <row r="2326" spans="1:85" ht="14.5" customHeight="1">
      <c r="A2326" s="41" t="s">
        <v>6759</v>
      </c>
      <c r="B2326" s="119" t="s">
        <v>6573</v>
      </c>
      <c r="C2326" s="120" t="str">
        <f t="shared" si="848"/>
        <v>P.030.25.100</v>
      </c>
      <c r="D2326" s="41" t="s">
        <v>6571</v>
      </c>
      <c r="E2326" s="119" t="s">
        <v>6570</v>
      </c>
      <c r="F2326" s="118" t="str">
        <f t="shared" si="849"/>
        <v>Olefins (n=1, std=-)</v>
      </c>
      <c r="G2326" s="118">
        <f t="shared" si="850"/>
        <v>0.31406389563623299</v>
      </c>
      <c r="H2326" s="118">
        <f t="shared" si="851"/>
        <v>2.9940846509950002E-3</v>
      </c>
      <c r="I2326" s="118">
        <f t="shared" si="852"/>
        <v>4.7729810985237986E-2</v>
      </c>
      <c r="J2326" s="326">
        <f t="shared" si="853"/>
        <v>0</v>
      </c>
      <c r="K2326" s="118">
        <v>0.26334000000000002</v>
      </c>
      <c r="L2326" s="118">
        <v>4.148901E-2</v>
      </c>
      <c r="M2326" s="118">
        <v>6.2408000000000003E-3</v>
      </c>
      <c r="N2326" s="118">
        <v>7.9976159999999995E-4</v>
      </c>
      <c r="O2326" s="118">
        <v>2.1942720000000001E-3</v>
      </c>
      <c r="P2326" s="118">
        <v>0</v>
      </c>
      <c r="Q2326" s="330">
        <v>5.1050995E-8</v>
      </c>
      <c r="R2326" s="330">
        <v>9.8523798999999994E-10</v>
      </c>
      <c r="S2326" s="118">
        <v>0</v>
      </c>
      <c r="T2326" s="118">
        <v>0</v>
      </c>
      <c r="U2326" s="118">
        <v>0</v>
      </c>
      <c r="V2326" s="118">
        <v>0</v>
      </c>
      <c r="W2326" s="118">
        <v>0</v>
      </c>
      <c r="X2326" s="118">
        <v>0</v>
      </c>
      <c r="Y2326" s="41"/>
      <c r="Z2326" s="327">
        <f t="shared" si="854"/>
        <v>1.98</v>
      </c>
      <c r="AA2326" s="41"/>
      <c r="AB2326" s="111">
        <v>53.176000000000002</v>
      </c>
      <c r="AC2326" s="111">
        <v>52.576000000000001</v>
      </c>
      <c r="AD2326" s="111">
        <v>0</v>
      </c>
      <c r="AE2326" s="111">
        <v>0</v>
      </c>
      <c r="AF2326" s="111">
        <v>0.6</v>
      </c>
      <c r="AG2326" s="111">
        <v>0</v>
      </c>
      <c r="AH2326" s="111">
        <v>0</v>
      </c>
      <c r="AI2326" s="41"/>
      <c r="AJ2326" s="114">
        <v>4.8493146000000001E-2</v>
      </c>
      <c r="AK2326" s="114">
        <v>4.3218527E-2</v>
      </c>
      <c r="AL2326" s="114">
        <v>1.7438029999999999E-3</v>
      </c>
      <c r="AM2326" s="114">
        <v>3.5308156999999999E-3</v>
      </c>
      <c r="AN2326" s="113">
        <f t="shared" si="855"/>
        <v>2.5910388E-6</v>
      </c>
      <c r="AO2326" s="112">
        <f t="shared" si="856"/>
        <v>6.4489754699999997E-9</v>
      </c>
      <c r="AP2326" s="112">
        <f t="shared" si="857"/>
        <v>0.49451200000000001</v>
      </c>
      <c r="AQ2326" s="328">
        <v>1.83744E-6</v>
      </c>
      <c r="AR2326" s="328">
        <v>5.5439999999999999E-9</v>
      </c>
      <c r="AS2326" s="328">
        <v>1.5147000000000001E-13</v>
      </c>
      <c r="AT2326" s="329">
        <v>0</v>
      </c>
      <c r="AU2326" s="329">
        <v>0</v>
      </c>
      <c r="AV2326" s="328">
        <v>1.1879999999999999E-10</v>
      </c>
      <c r="AW2326" s="328">
        <v>7.5348000000000005E-7</v>
      </c>
      <c r="AX2326" s="328">
        <v>2.7144000000000001E-11</v>
      </c>
      <c r="AY2326" s="328">
        <v>8.7768000000000001E-10</v>
      </c>
      <c r="AZ2326" s="329">
        <v>0</v>
      </c>
      <c r="BA2326" s="329">
        <v>0</v>
      </c>
      <c r="BB2326" s="329">
        <v>0</v>
      </c>
      <c r="BC2326" s="329">
        <v>0</v>
      </c>
      <c r="BD2326" s="329">
        <v>0</v>
      </c>
      <c r="BE2326" s="329">
        <v>0</v>
      </c>
      <c r="BF2326" s="329">
        <v>0</v>
      </c>
      <c r="BG2326" s="329">
        <v>0</v>
      </c>
      <c r="BH2326" s="329">
        <v>0</v>
      </c>
      <c r="BI2326" s="329">
        <v>0.49451200000000001</v>
      </c>
      <c r="BJ2326" s="329">
        <v>0</v>
      </c>
      <c r="BK2326" s="329">
        <v>0</v>
      </c>
      <c r="BL2326" s="329">
        <v>0</v>
      </c>
      <c r="BM2326" s="41"/>
      <c r="BN2326" s="111">
        <v>1.3281275000000001E-4</v>
      </c>
      <c r="BO2326" s="122">
        <v>6.0509910999999997E-6</v>
      </c>
      <c r="BP2326" s="122">
        <v>5.5207653999999997E-5</v>
      </c>
      <c r="BQ2326" s="122">
        <v>1.1540761E-13</v>
      </c>
      <c r="BR2326" s="122">
        <v>6.9656904999999999E-6</v>
      </c>
      <c r="BS2326" s="111">
        <v>0</v>
      </c>
      <c r="BT2326" s="111">
        <v>0</v>
      </c>
      <c r="BU2326" s="111">
        <v>0</v>
      </c>
      <c r="BV2326" s="111">
        <v>0</v>
      </c>
      <c r="BW2326" s="122">
        <v>3.3780741E-11</v>
      </c>
      <c r="BX2326" s="111">
        <v>0</v>
      </c>
      <c r="BY2326" s="111">
        <v>0</v>
      </c>
      <c r="BZ2326" s="111">
        <v>0</v>
      </c>
      <c r="CA2326" s="122">
        <v>1.1045386E-6</v>
      </c>
      <c r="CB2326" s="122">
        <v>6.3483840000000006E-5</v>
      </c>
      <c r="CC2326" s="111">
        <v>0</v>
      </c>
      <c r="CD2326" s="111">
        <v>0</v>
      </c>
      <c r="CG2326" s="76" t="s">
        <v>6568</v>
      </c>
    </row>
    <row r="2327" spans="1:85" ht="14.5" customHeight="1">
      <c r="A2327" s="41" t="s">
        <v>6756</v>
      </c>
      <c r="B2327" s="119" t="s">
        <v>6573</v>
      </c>
      <c r="C2327" s="120" t="str">
        <f t="shared" si="848"/>
        <v>P.030.25.200</v>
      </c>
      <c r="D2327" s="41" t="s">
        <v>6571</v>
      </c>
      <c r="E2327" s="119" t="s">
        <v>6570</v>
      </c>
      <c r="F2327" s="118" t="str">
        <f t="shared" si="849"/>
        <v>Organic carbonic acids (n=1, std=-)</v>
      </c>
      <c r="G2327" s="118">
        <f t="shared" si="850"/>
        <v>0.2362597940908</v>
      </c>
      <c r="H2327" s="118">
        <f t="shared" si="851"/>
        <v>1.6998060480999999E-2</v>
      </c>
      <c r="I2327" s="118">
        <f t="shared" si="852"/>
        <v>6.7203086699999998E-2</v>
      </c>
      <c r="J2327" s="326">
        <f t="shared" si="853"/>
        <v>5.1187690980000007E-4</v>
      </c>
      <c r="K2327" s="118">
        <v>0.15154677</v>
      </c>
      <c r="L2327" s="118">
        <v>5.0084017000000002E-2</v>
      </c>
      <c r="M2327" s="118">
        <v>1.4558658E-2</v>
      </c>
      <c r="N2327" s="118">
        <v>1.2243202E-2</v>
      </c>
      <c r="O2327" s="118">
        <v>4.3682316000000004E-3</v>
      </c>
      <c r="P2327" s="330">
        <v>9.1039710999999999E-5</v>
      </c>
      <c r="Q2327" s="118">
        <v>2.9558717000000001E-4</v>
      </c>
      <c r="R2327" s="118">
        <v>2.5604117000000001E-3</v>
      </c>
      <c r="S2327" s="330">
        <v>8.5133725999999999E-5</v>
      </c>
      <c r="T2327" s="118">
        <v>0</v>
      </c>
      <c r="U2327" s="118">
        <v>4.2446063000000002E-4</v>
      </c>
      <c r="V2327" s="330">
        <v>2.2825538000000001E-6</v>
      </c>
      <c r="W2327" s="118">
        <v>0</v>
      </c>
      <c r="X2327" s="118">
        <v>0</v>
      </c>
      <c r="Y2327" s="41"/>
      <c r="Z2327" s="327">
        <f t="shared" si="854"/>
        <v>1.1394493984962406</v>
      </c>
      <c r="AA2327" s="41"/>
      <c r="AB2327" s="111">
        <v>13.167291000000001</v>
      </c>
      <c r="AC2327" s="111">
        <v>13.094502</v>
      </c>
      <c r="AD2327" s="111">
        <v>5.7546181000000002E-2</v>
      </c>
      <c r="AE2327" s="111">
        <v>0</v>
      </c>
      <c r="AF2327" s="111">
        <v>0</v>
      </c>
      <c r="AG2327" s="111">
        <v>6.7266083999999995E-4</v>
      </c>
      <c r="AH2327" s="111">
        <v>1.4570201E-2</v>
      </c>
      <c r="AI2327" s="41"/>
      <c r="AJ2327" s="114">
        <v>3.8500368E-2</v>
      </c>
      <c r="AK2327" s="114">
        <v>3.6392427999999998E-2</v>
      </c>
      <c r="AL2327" s="114">
        <v>1.2700259E-3</v>
      </c>
      <c r="AM2327" s="114">
        <v>8.3791379999999997E-4</v>
      </c>
      <c r="AN2327" s="113">
        <f t="shared" si="855"/>
        <v>2.1818002671223004E-6</v>
      </c>
      <c r="AO2327" s="112">
        <f t="shared" si="856"/>
        <v>4.696841295056301E-9</v>
      </c>
      <c r="AP2327" s="112">
        <f t="shared" si="857"/>
        <v>0.1173548779479</v>
      </c>
      <c r="AQ2327" s="328">
        <v>1.0646887E-6</v>
      </c>
      <c r="AR2327" s="328">
        <v>3.2126623999999999E-9</v>
      </c>
      <c r="AS2327" s="328">
        <v>8.7763384000000006E-14</v>
      </c>
      <c r="AT2327" s="328">
        <v>9.8467506000000005E-11</v>
      </c>
      <c r="AU2327" s="328">
        <v>2.9546163000000001E-12</v>
      </c>
      <c r="AV2327" s="328">
        <v>1.8205040999999999E-9</v>
      </c>
      <c r="AW2327" s="328">
        <v>1.1066127E-6</v>
      </c>
      <c r="AX2327" s="328">
        <v>2.6086227999999999E-10</v>
      </c>
      <c r="AY2327" s="328">
        <v>1.2116631999999999E-9</v>
      </c>
      <c r="AZ2327" s="328">
        <v>2.2725208E-13</v>
      </c>
      <c r="BA2327" s="328">
        <v>3.1763092999999999E-15</v>
      </c>
      <c r="BB2327" s="328">
        <v>7.9441487999999995E-12</v>
      </c>
      <c r="BC2327" s="328">
        <v>4.9956123E-14</v>
      </c>
      <c r="BD2327" s="328">
        <v>1.3035255999999999E-13</v>
      </c>
      <c r="BE2327" s="328">
        <v>1.9418430000000001E-9</v>
      </c>
      <c r="BF2327" s="328">
        <v>6.6350979000000001E-9</v>
      </c>
      <c r="BG2327" s="328">
        <v>3.2107658000000001E-12</v>
      </c>
      <c r="BH2327" s="328">
        <v>6.4979478999999998E-6</v>
      </c>
      <c r="BI2327" s="329">
        <v>0.11734838</v>
      </c>
      <c r="BJ2327" s="329">
        <v>0</v>
      </c>
      <c r="BK2327" s="329">
        <v>0</v>
      </c>
      <c r="BL2327" s="329">
        <v>0</v>
      </c>
      <c r="BM2327" s="41"/>
      <c r="BN2327" s="122">
        <v>7.3528859000000001E-5</v>
      </c>
      <c r="BO2327" s="122">
        <v>8.9450002999999997E-6</v>
      </c>
      <c r="BP2327" s="122">
        <v>3.1770872999999997E-5</v>
      </c>
      <c r="BQ2327" s="122">
        <v>3.0003737000000002E-7</v>
      </c>
      <c r="BR2327" s="122">
        <v>1.0405969E-5</v>
      </c>
      <c r="BS2327" s="122">
        <v>1.1678298E-6</v>
      </c>
      <c r="BT2327" s="122">
        <v>3.3207605000000002E-9</v>
      </c>
      <c r="BU2327" s="122">
        <v>1.7722268999999999E-6</v>
      </c>
      <c r="BV2327" s="122">
        <v>1.2216888E-7</v>
      </c>
      <c r="BW2327" s="122">
        <v>1.9559174999999999E-7</v>
      </c>
      <c r="BX2327" s="122">
        <v>2.1700132999999998E-8</v>
      </c>
      <c r="BY2327" s="122">
        <v>2.3313579999999999E-9</v>
      </c>
      <c r="BZ2327" s="122">
        <v>3.3562011999999999E-10</v>
      </c>
      <c r="CA2327" s="122">
        <v>3.0217835999999998E-6</v>
      </c>
      <c r="CB2327" s="122">
        <v>1.5761457E-5</v>
      </c>
      <c r="CC2327" s="122">
        <v>3.8233719000000003E-8</v>
      </c>
      <c r="CD2327" s="111">
        <v>0</v>
      </c>
      <c r="CG2327" s="76" t="s">
        <v>6568</v>
      </c>
    </row>
    <row r="2328" spans="1:85" ht="14.5" customHeight="1">
      <c r="A2328" s="41" t="s">
        <v>6753</v>
      </c>
      <c r="B2328" s="119" t="s">
        <v>6573</v>
      </c>
      <c r="C2328" s="120" t="str">
        <f t="shared" si="848"/>
        <v>P.030.25.300</v>
      </c>
      <c r="D2328" s="41" t="s">
        <v>6571</v>
      </c>
      <c r="E2328" s="119" t="s">
        <v>6570</v>
      </c>
      <c r="F2328" s="118" t="str">
        <f t="shared" si="849"/>
        <v>Organic cyanides (n=1, std=-)</v>
      </c>
      <c r="G2328" s="118">
        <f t="shared" si="850"/>
        <v>0.63281690067579999</v>
      </c>
      <c r="H2328" s="118">
        <f t="shared" si="851"/>
        <v>3.4412962484799997E-2</v>
      </c>
      <c r="I2328" s="118">
        <f t="shared" si="852"/>
        <v>0.14701218400000002</v>
      </c>
      <c r="J2328" s="326">
        <f t="shared" si="853"/>
        <v>1.1591404191E-2</v>
      </c>
      <c r="K2328" s="118">
        <v>0.43980035000000001</v>
      </c>
      <c r="L2328" s="118">
        <v>9.3200250999999998E-2</v>
      </c>
      <c r="M2328" s="118">
        <v>3.8396761000000001E-2</v>
      </c>
      <c r="N2328" s="118">
        <v>2.6034254E-2</v>
      </c>
      <c r="O2328" s="118">
        <v>8.1282938999999998E-3</v>
      </c>
      <c r="P2328" s="330">
        <v>1.8260348E-6</v>
      </c>
      <c r="Q2328" s="118">
        <v>2.4858855000000002E-4</v>
      </c>
      <c r="R2328" s="118">
        <v>1.5415172E-2</v>
      </c>
      <c r="S2328" s="330">
        <v>2.0009191E-5</v>
      </c>
      <c r="T2328" s="118">
        <v>0</v>
      </c>
      <c r="U2328" s="118">
        <v>1.1571395E-2</v>
      </c>
      <c r="V2328" s="118">
        <v>0</v>
      </c>
      <c r="W2328" s="118">
        <v>0</v>
      </c>
      <c r="X2328" s="118">
        <v>0</v>
      </c>
      <c r="Y2328" s="41"/>
      <c r="Z2328" s="327">
        <f t="shared" si="854"/>
        <v>3.3067695488721802</v>
      </c>
      <c r="AA2328" s="41"/>
      <c r="AB2328" s="111">
        <v>98.476382000000001</v>
      </c>
      <c r="AC2328" s="111">
        <v>96.540321000000006</v>
      </c>
      <c r="AD2328" s="111">
        <v>1.5687899999999999</v>
      </c>
      <c r="AE2328" s="111">
        <v>0</v>
      </c>
      <c r="AF2328" s="111">
        <v>7.6354864999999994E-2</v>
      </c>
      <c r="AG2328" s="111">
        <v>7.1261242000000002E-2</v>
      </c>
      <c r="AH2328" s="111">
        <v>0.21965451</v>
      </c>
      <c r="AI2328" s="41"/>
      <c r="AJ2328" s="114">
        <v>9.5078625999999999E-2</v>
      </c>
      <c r="AK2328" s="114">
        <v>8.6181704999999997E-2</v>
      </c>
      <c r="AL2328" s="114">
        <v>3.3671567999999999E-3</v>
      </c>
      <c r="AM2328" s="114">
        <v>5.5297645999999997E-3</v>
      </c>
      <c r="AN2328" s="113">
        <f t="shared" si="855"/>
        <v>5.1667688937879269E-6</v>
      </c>
      <c r="AO2328" s="112">
        <f t="shared" si="856"/>
        <v>1.2452502806757499E-8</v>
      </c>
      <c r="AP2328" s="112">
        <f t="shared" si="857"/>
        <v>0.77447682557660003</v>
      </c>
      <c r="AQ2328" s="328">
        <v>3.1746493000000002E-6</v>
      </c>
      <c r="AR2328" s="328">
        <v>9.5828170000000001E-9</v>
      </c>
      <c r="AS2328" s="328">
        <v>2.6164170000000001E-13</v>
      </c>
      <c r="AT2328" s="328">
        <v>6.6879270000000003E-15</v>
      </c>
      <c r="AU2328" s="329">
        <v>0</v>
      </c>
      <c r="AV2328" s="328">
        <v>3.8710968999999998E-9</v>
      </c>
      <c r="AW2328" s="328">
        <v>1.9881024999999998E-6</v>
      </c>
      <c r="AX2328" s="328">
        <v>5.4966259E-10</v>
      </c>
      <c r="AY2328" s="328">
        <v>2.3005833000000002E-9</v>
      </c>
      <c r="AZ2328" s="328">
        <v>1.8322092E-11</v>
      </c>
      <c r="BA2328" s="328">
        <v>8.1799494999999996E-13</v>
      </c>
      <c r="BB2328" s="328">
        <v>2.7740685E-14</v>
      </c>
      <c r="BC2328" s="328">
        <v>8.7365531999999998E-15</v>
      </c>
      <c r="BD2328" s="328">
        <v>1.7108693000000001E-15</v>
      </c>
      <c r="BE2328" s="328">
        <v>2.3410009999999999E-11</v>
      </c>
      <c r="BF2328" s="328">
        <v>1.2258019E-10</v>
      </c>
      <c r="BG2328" s="329">
        <v>0</v>
      </c>
      <c r="BH2328" s="328">
        <v>7.0855766000000002E-6</v>
      </c>
      <c r="BI2328" s="329">
        <v>0.77446974000000002</v>
      </c>
      <c r="BJ2328" s="329">
        <v>0</v>
      </c>
      <c r="BK2328" s="329">
        <v>0</v>
      </c>
      <c r="BL2328" s="329">
        <v>0</v>
      </c>
      <c r="BM2328" s="41"/>
      <c r="BN2328" s="111">
        <v>2.6500889999999999E-4</v>
      </c>
      <c r="BO2328" s="122">
        <v>1.7138321999999998E-5</v>
      </c>
      <c r="BP2328" s="122">
        <v>9.2201510000000002E-5</v>
      </c>
      <c r="BQ2328" s="122">
        <v>1.8063725E-6</v>
      </c>
      <c r="BR2328" s="122">
        <v>1.9597823E-5</v>
      </c>
      <c r="BS2328" s="122">
        <v>4.95873E-6</v>
      </c>
      <c r="BT2328" s="122">
        <v>2.4703911000000001E-9</v>
      </c>
      <c r="BU2328" s="122">
        <v>3.8293035000000003E-6</v>
      </c>
      <c r="BV2328" s="122">
        <v>2.4504101000000001E-9</v>
      </c>
      <c r="BW2328" s="122">
        <v>1.6449248999999999E-7</v>
      </c>
      <c r="BX2328" s="111">
        <v>0</v>
      </c>
      <c r="BY2328" s="111">
        <v>0</v>
      </c>
      <c r="BZ2328" s="111">
        <v>0</v>
      </c>
      <c r="CA2328" s="122">
        <v>6.095272E-6</v>
      </c>
      <c r="CB2328" s="111">
        <v>1.1587409E-4</v>
      </c>
      <c r="CC2328" s="122">
        <v>3.3380661000000001E-6</v>
      </c>
      <c r="CD2328" s="111">
        <v>0</v>
      </c>
      <c r="CG2328" s="76" t="s">
        <v>6568</v>
      </c>
    </row>
    <row r="2329" spans="1:85" ht="14.5" customHeight="1">
      <c r="A2329" s="41" t="s">
        <v>6750</v>
      </c>
      <c r="B2329" s="119" t="s">
        <v>6573</v>
      </c>
      <c r="C2329" s="120" t="str">
        <f t="shared" si="848"/>
        <v>P.030.25.400</v>
      </c>
      <c r="D2329" s="41" t="s">
        <v>6571</v>
      </c>
      <c r="E2329" s="119" t="s">
        <v>6570</v>
      </c>
      <c r="F2329" s="118" t="str">
        <f t="shared" si="849"/>
        <v>Organochlorides (n=1, std=-)</v>
      </c>
      <c r="G2329" s="118">
        <f t="shared" si="850"/>
        <v>0.21898478253932857</v>
      </c>
      <c r="H2329" s="118">
        <f t="shared" si="851"/>
        <v>2.51110402925004E-2</v>
      </c>
      <c r="I2329" s="118">
        <f t="shared" si="852"/>
        <v>3.7576013791799999E-2</v>
      </c>
      <c r="J2329" s="326">
        <f t="shared" si="853"/>
        <v>1.0300845502814925E-4</v>
      </c>
      <c r="K2329" s="118">
        <v>0.15619472000000001</v>
      </c>
      <c r="L2329" s="118">
        <v>3.5571014999999997E-2</v>
      </c>
      <c r="M2329" s="118">
        <v>2.0004415000000001E-3</v>
      </c>
      <c r="N2329" s="118">
        <v>8.9348887999999996E-4</v>
      </c>
      <c r="O2329" s="118">
        <v>2.4215701999999999E-2</v>
      </c>
      <c r="P2329" s="330">
        <v>2.6712004000000002E-9</v>
      </c>
      <c r="Q2329" s="330">
        <v>1.8467412999999999E-6</v>
      </c>
      <c r="R2329" s="330">
        <v>4.5572918000000003E-6</v>
      </c>
      <c r="S2329" s="330">
        <v>9.7729280000000005E-5</v>
      </c>
      <c r="T2329" s="330">
        <v>4.3463986999999997E-8</v>
      </c>
      <c r="U2329" s="330">
        <v>5.2354392999999997E-6</v>
      </c>
      <c r="V2329" s="330">
        <v>2.7172763999999998E-10</v>
      </c>
      <c r="W2329" s="330">
        <v>1.3509255000000001E-14</v>
      </c>
      <c r="X2329" s="118">
        <v>0</v>
      </c>
      <c r="Y2329" s="41"/>
      <c r="Z2329" s="327">
        <f t="shared" si="854"/>
        <v>1.1743963909774435</v>
      </c>
      <c r="AA2329" s="41"/>
      <c r="AB2329" s="111">
        <v>13.323975000000001</v>
      </c>
      <c r="AC2329" s="111">
        <v>9.7822949000000001</v>
      </c>
      <c r="AD2329" s="111">
        <v>7.0979354999999998E-4</v>
      </c>
      <c r="AE2329" s="111">
        <v>0</v>
      </c>
      <c r="AF2329" s="111">
        <v>0.23305302999999999</v>
      </c>
      <c r="AG2329" s="111">
        <v>3.9540476999999998E-4</v>
      </c>
      <c r="AH2329" s="111">
        <v>3.3075223</v>
      </c>
      <c r="AI2329" s="41"/>
      <c r="AJ2329" s="114">
        <v>3.0737443999999999E-2</v>
      </c>
      <c r="AK2329" s="114">
        <v>2.8979636999999999E-2</v>
      </c>
      <c r="AL2329" s="114">
        <v>1.1008501E-3</v>
      </c>
      <c r="AM2329" s="114">
        <v>6.5695724999999998E-4</v>
      </c>
      <c r="AN2329" s="113">
        <f t="shared" si="855"/>
        <v>1.7373883041058213E-6</v>
      </c>
      <c r="AO2329" s="112">
        <f t="shared" si="856"/>
        <v>4.0711912236889823E-9</v>
      </c>
      <c r="AP2329" s="112">
        <f t="shared" si="857"/>
        <v>9.2010818282000001E-2</v>
      </c>
      <c r="AQ2329" s="328">
        <v>1.0898428999999999E-6</v>
      </c>
      <c r="AR2329" s="328">
        <v>3.2883191000000002E-9</v>
      </c>
      <c r="AS2329" s="328">
        <v>8.9841574000000006E-14</v>
      </c>
      <c r="AT2329" s="328">
        <v>4.0468059000000001E-13</v>
      </c>
      <c r="AU2329" s="328">
        <v>2.1049985999999999E-16</v>
      </c>
      <c r="AV2329" s="328">
        <v>1.3276476E-10</v>
      </c>
      <c r="AW2329" s="328">
        <v>6.4741033999999996E-7</v>
      </c>
      <c r="AX2329" s="328">
        <v>2.8726103E-11</v>
      </c>
      <c r="AY2329" s="328">
        <v>7.5404820999999998E-10</v>
      </c>
      <c r="AZ2329" s="328">
        <v>6.1702319999999997E-15</v>
      </c>
      <c r="BA2329" s="328">
        <v>1.5417407E-18</v>
      </c>
      <c r="BB2329" s="328">
        <v>1.2249754000000001E-15</v>
      </c>
      <c r="BC2329" s="328">
        <v>1.3922877E-16</v>
      </c>
      <c r="BD2329" s="328">
        <v>2.4170958000000001E-17</v>
      </c>
      <c r="BE2329" s="328">
        <v>7.8659546999999997E-13</v>
      </c>
      <c r="BF2329" s="328">
        <v>1.1078589999999999E-12</v>
      </c>
      <c r="BG2329" s="328">
        <v>4.0896452000000002E-16</v>
      </c>
      <c r="BH2329" s="328">
        <v>5.3392819999999998E-6</v>
      </c>
      <c r="BI2329" s="329">
        <v>9.2005479000000001E-2</v>
      </c>
      <c r="BJ2329" s="328">
        <v>2.6192031999999999E-19</v>
      </c>
      <c r="BK2329" s="328">
        <v>1.5927586999999999E-21</v>
      </c>
      <c r="BL2329" s="328">
        <v>7.1261204E-26</v>
      </c>
      <c r="BM2329" s="41"/>
      <c r="BN2329" s="122">
        <v>9.1196721000000005E-5</v>
      </c>
      <c r="BO2329" s="122">
        <v>5.2046579999999996E-6</v>
      </c>
      <c r="BP2329" s="122">
        <v>3.2745288E-5</v>
      </c>
      <c r="BQ2329" s="122">
        <v>5.3383449999999999E-10</v>
      </c>
      <c r="BR2329" s="122">
        <v>1.6669401999999999E-5</v>
      </c>
      <c r="BS2329" s="122">
        <v>1.1975782999999999E-8</v>
      </c>
      <c r="BT2329" s="122">
        <v>1.3461E-11</v>
      </c>
      <c r="BU2329" s="122">
        <v>1.8173189000000001E-8</v>
      </c>
      <c r="BV2329" s="122">
        <v>3.5845628999999999E-12</v>
      </c>
      <c r="BW2329" s="122">
        <v>1.2219993999999999E-9</v>
      </c>
      <c r="BX2329" s="122">
        <v>1.5819687E-12</v>
      </c>
      <c r="BY2329" s="122">
        <v>2.7598361E-13</v>
      </c>
      <c r="BZ2329" s="122">
        <v>2.8089176E-14</v>
      </c>
      <c r="CA2329" s="122">
        <v>1.0577409E-6</v>
      </c>
      <c r="CB2329" s="122">
        <v>1.1812693E-5</v>
      </c>
      <c r="CC2329" s="122">
        <v>2.3675016E-5</v>
      </c>
      <c r="CD2329" s="122">
        <v>3.7600569999999999E-17</v>
      </c>
      <c r="CG2329" s="76" t="s">
        <v>6568</v>
      </c>
    </row>
    <row r="2330" spans="1:85" ht="14.5" customHeight="1">
      <c r="A2330" s="41" t="s">
        <v>6747</v>
      </c>
      <c r="B2330" s="119" t="s">
        <v>6573</v>
      </c>
      <c r="C2330" s="120" t="str">
        <f t="shared" si="848"/>
        <v>P.030.25.500</v>
      </c>
      <c r="D2330" s="41" t="s">
        <v>6571</v>
      </c>
      <c r="E2330" s="119" t="s">
        <v>6570</v>
      </c>
      <c r="F2330" s="118" t="str">
        <f t="shared" si="849"/>
        <v>Organofluorides (n=1, std=-)</v>
      </c>
      <c r="G2330" s="118">
        <f t="shared" si="850"/>
        <v>0.21959204042118999</v>
      </c>
      <c r="H2330" s="118">
        <f t="shared" si="851"/>
        <v>1.9767392309999999E-4</v>
      </c>
      <c r="I2330" s="118">
        <f t="shared" si="852"/>
        <v>3.2922253199999999E-4</v>
      </c>
      <c r="J2330" s="326">
        <f t="shared" si="853"/>
        <v>0.21454655926608998</v>
      </c>
      <c r="K2330" s="118">
        <v>4.5185846999999998E-3</v>
      </c>
      <c r="L2330" s="118">
        <v>1.181515E-4</v>
      </c>
      <c r="M2330" s="118">
        <v>1.9358504999999999E-4</v>
      </c>
      <c r="N2330" s="118">
        <v>1.6636635E-4</v>
      </c>
      <c r="O2330" s="330">
        <v>2.5598459E-5</v>
      </c>
      <c r="P2330" s="330">
        <v>3.049287E-6</v>
      </c>
      <c r="Q2330" s="330">
        <v>2.6598271E-6</v>
      </c>
      <c r="R2330" s="330">
        <v>1.7485981999999999E-5</v>
      </c>
      <c r="S2330" s="330">
        <v>6.2736866000000003E-6</v>
      </c>
      <c r="T2330" s="118">
        <v>0.2145</v>
      </c>
      <c r="U2330" s="330">
        <v>4.0152886999999997E-5</v>
      </c>
      <c r="V2330" s="330">
        <v>1.3269249000000001E-7</v>
      </c>
      <c r="W2330" s="118">
        <v>0</v>
      </c>
      <c r="X2330" s="118">
        <v>0</v>
      </c>
      <c r="Y2330" s="41"/>
      <c r="Z2330" s="327">
        <f t="shared" si="854"/>
        <v>3.3974321052631574E-2</v>
      </c>
      <c r="AA2330" s="41"/>
      <c r="AB2330" s="111">
        <v>12.721579999999999</v>
      </c>
      <c r="AC2330" s="111">
        <v>12.71503</v>
      </c>
      <c r="AD2330" s="111">
        <v>5.4437210999999999E-3</v>
      </c>
      <c r="AE2330" s="111">
        <v>0</v>
      </c>
      <c r="AF2330" s="111">
        <v>0</v>
      </c>
      <c r="AG2330" s="122">
        <v>5.4501888000000001E-5</v>
      </c>
      <c r="AH2330" s="111">
        <v>1.0521738000000001E-3</v>
      </c>
      <c r="AI2330" s="41"/>
      <c r="AJ2330" s="114">
        <v>1.4823092000000001E-3</v>
      </c>
      <c r="AK2330" s="114">
        <v>6.0806651000000001E-4</v>
      </c>
      <c r="AL2330" s="121">
        <v>2.8369852E-5</v>
      </c>
      <c r="AM2330" s="114">
        <v>8.4587284000000001E-4</v>
      </c>
      <c r="AN2330" s="113">
        <f t="shared" si="855"/>
        <v>3.6454827150760005E-8</v>
      </c>
      <c r="AO2330" s="112">
        <f t="shared" si="856"/>
        <v>1.04918091638218E-10</v>
      </c>
      <c r="AP2330" s="112">
        <f t="shared" si="857"/>
        <v>0.11846958522573001</v>
      </c>
      <c r="AQ2330" s="328">
        <v>3.2014264000000003E-8</v>
      </c>
      <c r="AR2330" s="328">
        <v>9.6612807000000001E-11</v>
      </c>
      <c r="AS2330" s="328">
        <v>2.6388157000000001E-15</v>
      </c>
      <c r="AT2330" s="328">
        <v>2.1392401000000001E-12</v>
      </c>
      <c r="AU2330" s="328">
        <v>2.7789766E-13</v>
      </c>
      <c r="AV2330" s="328">
        <v>2.4738019E-11</v>
      </c>
      <c r="AW2330" s="328">
        <v>4.3674609E-9</v>
      </c>
      <c r="AX2330" s="328">
        <v>3.5816308E-12</v>
      </c>
      <c r="AY2330" s="328">
        <v>4.5458514000000001E-12</v>
      </c>
      <c r="AZ2330" s="328">
        <v>3.1196066E-15</v>
      </c>
      <c r="BA2330" s="328">
        <v>1.6002067999999999E-17</v>
      </c>
      <c r="BB2330" s="328">
        <v>6.6107699E-15</v>
      </c>
      <c r="BC2330" s="328">
        <v>3.8193624999999998E-16</v>
      </c>
      <c r="BD2330" s="328">
        <v>2.8866769999999999E-16</v>
      </c>
      <c r="BE2330" s="328">
        <v>3.3213138000000003E-11</v>
      </c>
      <c r="BF2330" s="328">
        <v>1.2733956E-11</v>
      </c>
      <c r="BG2330" s="328">
        <v>1.6474664E-13</v>
      </c>
      <c r="BH2330" s="328">
        <v>2.9522573E-7</v>
      </c>
      <c r="BI2330" s="329">
        <v>0.11846929</v>
      </c>
      <c r="BJ2330" s="329">
        <v>0</v>
      </c>
      <c r="BK2330" s="329">
        <v>0</v>
      </c>
      <c r="BL2330" s="329">
        <v>0</v>
      </c>
      <c r="BM2330" s="41"/>
      <c r="BN2330" s="122">
        <v>1.6454895E-5</v>
      </c>
      <c r="BO2330" s="122">
        <v>3.9254863999999999E-8</v>
      </c>
      <c r="BP2330" s="122">
        <v>9.4729422000000002E-7</v>
      </c>
      <c r="BQ2330" s="122">
        <v>2.0587796000000001E-9</v>
      </c>
      <c r="BR2330" s="122">
        <v>4.3717473999999999E-8</v>
      </c>
      <c r="BS2330" s="122">
        <v>1.5517342999999999E-8</v>
      </c>
      <c r="BT2330" s="122">
        <v>4.0019772999999999E-12</v>
      </c>
      <c r="BU2330" s="122">
        <v>2.3762880000000001E-8</v>
      </c>
      <c r="BV2330" s="122">
        <v>4.0919284999999999E-9</v>
      </c>
      <c r="BW2330" s="122">
        <v>1.760023E-9</v>
      </c>
      <c r="BX2330" s="122">
        <v>2.0887500999999999E-9</v>
      </c>
      <c r="BY2330" s="122">
        <v>1.1976684999999999E-10</v>
      </c>
      <c r="BZ2330" s="122">
        <v>3.6870391999999998E-11</v>
      </c>
      <c r="CA2330" s="122">
        <v>3.9080744999999999E-8</v>
      </c>
      <c r="CB2330" s="122">
        <v>1.5334646E-5</v>
      </c>
      <c r="CC2330" s="122">
        <v>1.4614206000000001E-9</v>
      </c>
      <c r="CD2330" s="111">
        <v>0</v>
      </c>
      <c r="CG2330" s="76" t="s">
        <v>6568</v>
      </c>
    </row>
    <row r="2331" spans="1:85" ht="14.5" customHeight="1">
      <c r="A2331" s="41" t="s">
        <v>6744</v>
      </c>
      <c r="B2331" s="119" t="s">
        <v>6573</v>
      </c>
      <c r="C2331" s="120" t="str">
        <f t="shared" si="848"/>
        <v>P.030.25.600</v>
      </c>
      <c r="D2331" s="41" t="s">
        <v>6571</v>
      </c>
      <c r="E2331" s="119" t="s">
        <v>6570</v>
      </c>
      <c r="F2331" s="118" t="str">
        <f t="shared" si="849"/>
        <v>Other non-metal nitrides (n=1, std=-)</v>
      </c>
      <c r="G2331" s="118">
        <f t="shared" si="850"/>
        <v>4.2344190992169996E-2</v>
      </c>
      <c r="H2331" s="118">
        <f t="shared" si="851"/>
        <v>1.2386137452299998E-3</v>
      </c>
      <c r="I2331" s="118">
        <f t="shared" si="852"/>
        <v>3.0462199965999998E-3</v>
      </c>
      <c r="J2331" s="326">
        <f t="shared" si="853"/>
        <v>6.6279822503399997E-3</v>
      </c>
      <c r="K2331" s="118">
        <v>3.1431374999999998E-2</v>
      </c>
      <c r="L2331" s="118">
        <v>1.7667239999999999E-3</v>
      </c>
      <c r="M2331" s="118">
        <v>1.271784E-3</v>
      </c>
      <c r="N2331" s="118">
        <v>1.0614718999999999E-3</v>
      </c>
      <c r="O2331" s="118">
        <v>1.6783280999999999E-4</v>
      </c>
      <c r="P2331" s="330">
        <v>3.4944373000000002E-7</v>
      </c>
      <c r="Q2331" s="330">
        <v>8.9595914999999998E-6</v>
      </c>
      <c r="R2331" s="330">
        <v>7.7119966000000004E-6</v>
      </c>
      <c r="S2331" s="118">
        <v>2.2200409999999999E-4</v>
      </c>
      <c r="T2331" s="118">
        <v>4.3388531999999998E-4</v>
      </c>
      <c r="U2331" s="118">
        <v>5.9703786999999999E-3</v>
      </c>
      <c r="V2331" s="330">
        <v>1.5819069000000001E-6</v>
      </c>
      <c r="W2331" s="330">
        <v>1.3222343999999999E-7</v>
      </c>
      <c r="X2331" s="118">
        <v>0</v>
      </c>
      <c r="Y2331" s="41"/>
      <c r="Z2331" s="327">
        <f t="shared" si="854"/>
        <v>0.23632612781954884</v>
      </c>
      <c r="AA2331" s="41"/>
      <c r="AB2331" s="111">
        <v>4.0382565000000001</v>
      </c>
      <c r="AC2331" s="111">
        <v>2.6718307000000001</v>
      </c>
      <c r="AD2331" s="111">
        <v>0.80933001000000004</v>
      </c>
      <c r="AE2331" s="111">
        <v>0</v>
      </c>
      <c r="AF2331" s="111">
        <v>6.9483999000000005E-2</v>
      </c>
      <c r="AG2331" s="111">
        <v>0.30431008999999998</v>
      </c>
      <c r="AH2331" s="111">
        <v>0.18330168999999999</v>
      </c>
      <c r="AI2331" s="41"/>
      <c r="AJ2331" s="114">
        <v>4.7105573999999999E-3</v>
      </c>
      <c r="AK2331" s="114">
        <v>4.4415154999999998E-3</v>
      </c>
      <c r="AL2331" s="114">
        <v>1.9943898000000001E-4</v>
      </c>
      <c r="AM2331" s="121">
        <v>6.9602977999999997E-5</v>
      </c>
      <c r="AN2331" s="113">
        <f t="shared" si="855"/>
        <v>2.6627791079319899E-7</v>
      </c>
      <c r="AO2331" s="112">
        <f t="shared" si="856"/>
        <v>7.3757018000016145E-10</v>
      </c>
      <c r="AP2331" s="112">
        <f t="shared" si="857"/>
        <v>9.7483162340999997E-3</v>
      </c>
      <c r="AQ2331" s="328">
        <v>2.1934037E-7</v>
      </c>
      <c r="AR2331" s="328">
        <v>6.6180381000000005E-10</v>
      </c>
      <c r="AS2331" s="328">
        <v>1.8081380000000001E-14</v>
      </c>
      <c r="AT2331" s="328">
        <v>3.9126607000000002E-13</v>
      </c>
      <c r="AU2331" s="328">
        <v>1.0240529E-14</v>
      </c>
      <c r="AV2331" s="328">
        <v>1.5783338E-10</v>
      </c>
      <c r="AW2331" s="328">
        <v>4.6683352999999999E-8</v>
      </c>
      <c r="AX2331" s="328">
        <v>2.2390233999999999E-11</v>
      </c>
      <c r="AY2331" s="328">
        <v>5.0716665000000001E-11</v>
      </c>
      <c r="AZ2331" s="328">
        <v>2.6006599E-15</v>
      </c>
      <c r="BA2331" s="328">
        <v>8.3763493999999996E-17</v>
      </c>
      <c r="BB2331" s="328">
        <v>3.1304477999999998E-15</v>
      </c>
      <c r="BC2331" s="328">
        <v>1.4397521E-16</v>
      </c>
      <c r="BD2331" s="328">
        <v>2.6756227999999999E-16</v>
      </c>
      <c r="BE2331" s="328">
        <v>1.5273155E-12</v>
      </c>
      <c r="BF2331" s="328">
        <v>9.1862015E-11</v>
      </c>
      <c r="BG2331" s="328">
        <v>2.6195732000000001E-12</v>
      </c>
      <c r="BH2331" s="328">
        <v>5.1361341000000003E-6</v>
      </c>
      <c r="BI2331" s="329">
        <v>9.7431801000000002E-3</v>
      </c>
      <c r="BJ2331" s="328">
        <v>2.5635761E-12</v>
      </c>
      <c r="BK2331" s="328">
        <v>1.5589314E-14</v>
      </c>
      <c r="BL2331" s="328">
        <v>6.9747747E-19</v>
      </c>
      <c r="BM2331" s="41"/>
      <c r="BN2331" s="122">
        <v>1.221417E-5</v>
      </c>
      <c r="BO2331" s="122">
        <v>4.0170696999999998E-7</v>
      </c>
      <c r="BP2331" s="122">
        <v>6.5893995000000003E-6</v>
      </c>
      <c r="BQ2331" s="122">
        <v>9.0392223000000003E-10</v>
      </c>
      <c r="BR2331" s="122">
        <v>4.0251484E-7</v>
      </c>
      <c r="BS2331" s="122">
        <v>1.0235058E-7</v>
      </c>
      <c r="BT2331" s="122">
        <v>5.0593291000000003E-11</v>
      </c>
      <c r="BU2331" s="122">
        <v>1.5574661000000001E-7</v>
      </c>
      <c r="BV2331" s="122">
        <v>4.6892888999999997E-10</v>
      </c>
      <c r="BW2331" s="122">
        <v>5.9286138999999999E-9</v>
      </c>
      <c r="BX2331" s="122">
        <v>7.5162919E-11</v>
      </c>
      <c r="BY2331" s="122">
        <v>1.707842E-9</v>
      </c>
      <c r="BZ2331" s="122">
        <v>1.4045907E-12</v>
      </c>
      <c r="CA2331" s="122">
        <v>2.2078163999999999E-7</v>
      </c>
      <c r="CB2331" s="122">
        <v>4.2270624999999996E-6</v>
      </c>
      <c r="CC2331" s="122">
        <v>1.0510257E-7</v>
      </c>
      <c r="CD2331" s="122">
        <v>3.6802003000000002E-10</v>
      </c>
      <c r="CG2331" s="76" t="s">
        <v>6568</v>
      </c>
    </row>
    <row r="2332" spans="1:85" ht="14.5" customHeight="1">
      <c r="A2332" s="41" t="s">
        <v>6741</v>
      </c>
      <c r="B2332" s="119" t="s">
        <v>6573</v>
      </c>
      <c r="C2332" s="120" t="str">
        <f t="shared" si="848"/>
        <v>P.030.25.700</v>
      </c>
      <c r="D2332" s="41" t="s">
        <v>6571</v>
      </c>
      <c r="E2332" s="119" t="s">
        <v>6570</v>
      </c>
      <c r="F2332" s="118" t="str">
        <f t="shared" si="849"/>
        <v>Other non-metal oxides (n=2, std=0)</v>
      </c>
      <c r="G2332" s="118">
        <f t="shared" si="850"/>
        <v>0.15581669816339999</v>
      </c>
      <c r="H2332" s="118">
        <f t="shared" si="851"/>
        <v>5.311089693E-3</v>
      </c>
      <c r="I2332" s="118">
        <f t="shared" si="852"/>
        <v>1.0574960319999998E-2</v>
      </c>
      <c r="J2332" s="326">
        <f t="shared" si="853"/>
        <v>1.16715281504E-2</v>
      </c>
      <c r="K2332" s="118">
        <v>0.12825912</v>
      </c>
      <c r="L2332" s="118">
        <v>4.9892295000000001E-3</v>
      </c>
      <c r="M2332" s="118">
        <v>5.3005876999999996E-3</v>
      </c>
      <c r="N2332" s="118">
        <v>4.5140199999999997E-3</v>
      </c>
      <c r="O2332" s="118">
        <v>7.0397142999999998E-4</v>
      </c>
      <c r="P2332" s="330">
        <v>4.9724583999999998E-5</v>
      </c>
      <c r="Q2332" s="330">
        <v>4.3373678999999997E-5</v>
      </c>
      <c r="R2332" s="118">
        <v>2.8514312000000003E-4</v>
      </c>
      <c r="S2332" s="118">
        <v>4.8434333999999998E-4</v>
      </c>
      <c r="T2332" s="118">
        <v>0</v>
      </c>
      <c r="U2332" s="118">
        <v>1.1185021E-2</v>
      </c>
      <c r="V2332" s="330">
        <v>2.1638104E-6</v>
      </c>
      <c r="W2332" s="118">
        <v>0</v>
      </c>
      <c r="X2332" s="118">
        <v>0</v>
      </c>
      <c r="Y2332" s="41"/>
      <c r="Z2332" s="327">
        <f t="shared" si="854"/>
        <v>0.96435428571428572</v>
      </c>
      <c r="AA2332" s="41"/>
      <c r="AB2332" s="111">
        <v>14.827316</v>
      </c>
      <c r="AC2332" s="111">
        <v>12.310238</v>
      </c>
      <c r="AD2332" s="111">
        <v>1.5162255</v>
      </c>
      <c r="AE2332" s="111">
        <v>0</v>
      </c>
      <c r="AF2332" s="111">
        <v>0.12254234</v>
      </c>
      <c r="AG2332" s="111">
        <v>0.53782322999999999</v>
      </c>
      <c r="AH2332" s="111">
        <v>0.34048669999999998</v>
      </c>
      <c r="AI2332" s="41"/>
      <c r="AJ2332" s="114">
        <v>1.8923846000000001E-2</v>
      </c>
      <c r="AK2332" s="114">
        <v>1.7614178000000001E-2</v>
      </c>
      <c r="AL2332" s="114">
        <v>8.0716399000000001E-4</v>
      </c>
      <c r="AM2332" s="114">
        <v>5.0250462999999995E-4</v>
      </c>
      <c r="AN2332" s="113">
        <f t="shared" si="855"/>
        <v>1.0560058644155E-6</v>
      </c>
      <c r="AO2332" s="112">
        <f t="shared" si="856"/>
        <v>2.9850738820530001E-9</v>
      </c>
      <c r="AP2332" s="112">
        <f t="shared" si="857"/>
        <v>7.0378800104000008E-2</v>
      </c>
      <c r="AQ2332" s="328">
        <v>9.0284751000000003E-7</v>
      </c>
      <c r="AR2332" s="328">
        <v>2.7244031E-9</v>
      </c>
      <c r="AS2332" s="328">
        <v>7.4421796999999998E-14</v>
      </c>
      <c r="AT2332" s="328">
        <v>3.4884491000000001E-11</v>
      </c>
      <c r="AU2332" s="328">
        <v>4.5316644999999999E-12</v>
      </c>
      <c r="AV2332" s="328">
        <v>6.7121110000000004E-10</v>
      </c>
      <c r="AW2332" s="328">
        <v>1.5169847E-7</v>
      </c>
      <c r="AX2332" s="328">
        <v>9.6369674999999999E-11</v>
      </c>
      <c r="AY2332" s="328">
        <v>1.613703E-10</v>
      </c>
      <c r="AZ2332" s="328">
        <v>5.0871282999999998E-14</v>
      </c>
      <c r="BA2332" s="328">
        <v>2.6094499999999999E-16</v>
      </c>
      <c r="BB2332" s="328">
        <v>1.0780152E-13</v>
      </c>
      <c r="BC2332" s="328">
        <v>6.2282169999999998E-15</v>
      </c>
      <c r="BD2332" s="328">
        <v>4.7072909999999998E-15</v>
      </c>
      <c r="BE2332" s="328">
        <v>5.4160512999999997E-10</v>
      </c>
      <c r="BF2332" s="328">
        <v>2.0765203E-10</v>
      </c>
      <c r="BG2332" s="328">
        <v>2.6865159999999999E-12</v>
      </c>
      <c r="BH2332" s="328">
        <v>1.2525104000000001E-5</v>
      </c>
      <c r="BI2332" s="329">
        <v>7.0366275000000006E-2</v>
      </c>
      <c r="BJ2332" s="329">
        <v>0</v>
      </c>
      <c r="BK2332" s="329">
        <v>0</v>
      </c>
      <c r="BL2332" s="329">
        <v>0</v>
      </c>
      <c r="BM2332" s="41"/>
      <c r="BN2332" s="122">
        <v>4.8419764999999998E-5</v>
      </c>
      <c r="BO2332" s="122">
        <v>1.3297654E-6</v>
      </c>
      <c r="BP2332" s="122">
        <v>2.6888757000000002E-5</v>
      </c>
      <c r="BQ2332" s="122">
        <v>3.3572424999999998E-8</v>
      </c>
      <c r="BR2332" s="122">
        <v>1.4081656000000001E-6</v>
      </c>
      <c r="BS2332" s="122">
        <v>4.2641540000000002E-7</v>
      </c>
      <c r="BT2332" s="122">
        <v>6.5260062E-11</v>
      </c>
      <c r="BU2332" s="122">
        <v>6.5064582999999998E-7</v>
      </c>
      <c r="BV2332" s="122">
        <v>6.6726891000000001E-8</v>
      </c>
      <c r="BW2332" s="122">
        <v>2.8700616E-8</v>
      </c>
      <c r="BX2332" s="122">
        <v>3.4061151999999999E-8</v>
      </c>
      <c r="BY2332" s="122">
        <v>1.9530325999999998E-9</v>
      </c>
      <c r="BZ2332" s="122">
        <v>6.0124381E-10</v>
      </c>
      <c r="CA2332" s="122">
        <v>1.0105703E-6</v>
      </c>
      <c r="CB2332" s="122">
        <v>1.6331678000000001E-5</v>
      </c>
      <c r="CC2332" s="122">
        <v>2.0808660000000001E-7</v>
      </c>
      <c r="CD2332" s="111">
        <v>0</v>
      </c>
      <c r="CG2332" s="76" t="s">
        <v>6568</v>
      </c>
    </row>
    <row r="2333" spans="1:85" ht="14.5" customHeight="1">
      <c r="A2333" s="41" t="s">
        <v>6738</v>
      </c>
      <c r="B2333" s="119" t="s">
        <v>6573</v>
      </c>
      <c r="C2333" s="120" t="str">
        <f t="shared" si="848"/>
        <v>P.030.25.800</v>
      </c>
      <c r="D2333" s="41" t="s">
        <v>6571</v>
      </c>
      <c r="E2333" s="119" t="s">
        <v>6570</v>
      </c>
      <c r="F2333" s="118" t="str">
        <f t="shared" si="849"/>
        <v>Other non-metal sulfides (n=2, std=0.08)</v>
      </c>
      <c r="G2333" s="118">
        <f t="shared" si="850"/>
        <v>0.13843476195019999</v>
      </c>
      <c r="H2333" s="118">
        <f t="shared" si="851"/>
        <v>5.2796122200000004E-3</v>
      </c>
      <c r="I2333" s="118">
        <f t="shared" si="852"/>
        <v>9.0324431900000012E-3</v>
      </c>
      <c r="J2333" s="326">
        <f t="shared" si="853"/>
        <v>2.6161165401999997E-3</v>
      </c>
      <c r="K2333" s="118">
        <v>0.12150659</v>
      </c>
      <c r="L2333" s="118">
        <v>3.4056175999999999E-3</v>
      </c>
      <c r="M2333" s="118">
        <v>5.1830547999999997E-3</v>
      </c>
      <c r="N2333" s="118">
        <v>4.4487824000000002E-3</v>
      </c>
      <c r="O2333" s="118">
        <v>6.8568931000000002E-4</v>
      </c>
      <c r="P2333" s="330">
        <v>7.7350582000000002E-5</v>
      </c>
      <c r="Q2333" s="330">
        <v>6.7789928000000003E-5</v>
      </c>
      <c r="R2333" s="118">
        <v>4.4377079E-4</v>
      </c>
      <c r="S2333" s="118">
        <v>2.0764393999999999E-4</v>
      </c>
      <c r="T2333" s="330">
        <v>1.5537270999999998E-5</v>
      </c>
      <c r="U2333" s="118">
        <v>2.3510362E-3</v>
      </c>
      <c r="V2333" s="330">
        <v>3.4227972000000001E-6</v>
      </c>
      <c r="W2333" s="330">
        <v>3.8476331999999997E-5</v>
      </c>
      <c r="X2333" s="118">
        <v>0</v>
      </c>
      <c r="Y2333" s="41"/>
      <c r="Z2333" s="327">
        <f t="shared" si="854"/>
        <v>0.91358338345864654</v>
      </c>
      <c r="AA2333" s="41"/>
      <c r="AB2333" s="111">
        <v>13.028914</v>
      </c>
      <c r="AC2333" s="111">
        <v>12.557753</v>
      </c>
      <c r="AD2333" s="111">
        <v>0.31871832</v>
      </c>
      <c r="AE2333" s="111">
        <v>0</v>
      </c>
      <c r="AF2333" s="111">
        <v>1.5508418E-2</v>
      </c>
      <c r="AG2333" s="111">
        <v>6.9329705000000005E-2</v>
      </c>
      <c r="AH2333" s="111">
        <v>6.7604149000000002E-2</v>
      </c>
      <c r="AI2333" s="41"/>
      <c r="AJ2333" s="114">
        <v>1.7795281999999999E-2</v>
      </c>
      <c r="AK2333" s="114">
        <v>1.6415401999999999E-2</v>
      </c>
      <c r="AL2333" s="114">
        <v>7.6451011999999999E-4</v>
      </c>
      <c r="AM2333" s="114">
        <v>6.1536963000000003E-4</v>
      </c>
      <c r="AN2333" s="113">
        <f t="shared" si="855"/>
        <v>9.8413681064189972E-7</v>
      </c>
      <c r="AO2333" s="112">
        <f t="shared" si="856"/>
        <v>2.8273303169779206E-9</v>
      </c>
      <c r="AP2333" s="112">
        <f t="shared" si="857"/>
        <v>8.6186222760100004E-2</v>
      </c>
      <c r="AQ2333" s="328">
        <v>8.6013817E-7</v>
      </c>
      <c r="AR2333" s="328">
        <v>2.5957022999999999E-9</v>
      </c>
      <c r="AS2333" s="328">
        <v>7.0898398000000004E-14</v>
      </c>
      <c r="AT2333" s="328">
        <v>5.4270980000000001E-11</v>
      </c>
      <c r="AU2333" s="328">
        <v>7.0486019E-12</v>
      </c>
      <c r="AV2333" s="328">
        <v>6.6151562000000004E-10</v>
      </c>
      <c r="AW2333" s="328">
        <v>1.2136108E-7</v>
      </c>
      <c r="AX2333" s="328">
        <v>9.5673299999999996E-11</v>
      </c>
      <c r="AY2333" s="328">
        <v>1.2680928E-10</v>
      </c>
      <c r="AZ2333" s="328">
        <v>7.9214304999999999E-14</v>
      </c>
      <c r="BA2333" s="328">
        <v>4.0888837000000002E-16</v>
      </c>
      <c r="BB2333" s="328">
        <v>1.6777656999999999E-13</v>
      </c>
      <c r="BC2333" s="328">
        <v>9.6921045000000006E-15</v>
      </c>
      <c r="BD2333" s="328">
        <v>7.3310452E-15</v>
      </c>
      <c r="BE2333" s="328">
        <v>8.4242851999999998E-10</v>
      </c>
      <c r="BF2333" s="328">
        <v>3.2629293999999998E-10</v>
      </c>
      <c r="BG2333" s="328">
        <v>4.2734020000000003E-12</v>
      </c>
      <c r="BH2333" s="328">
        <v>8.4887600999999996E-6</v>
      </c>
      <c r="BI2333" s="329">
        <v>8.6177734000000006E-2</v>
      </c>
      <c r="BJ2333" s="328">
        <v>7.4600397999999995E-10</v>
      </c>
      <c r="BK2333" s="328">
        <v>4.5365107E-12</v>
      </c>
      <c r="BL2333" s="328">
        <v>2.0296685E-16</v>
      </c>
      <c r="BM2333" s="41"/>
      <c r="BN2333" s="122">
        <v>4.5196491000000002E-5</v>
      </c>
      <c r="BO2333" s="122">
        <v>1.0862193E-6</v>
      </c>
      <c r="BP2333" s="122">
        <v>2.5473130000000001E-5</v>
      </c>
      <c r="BQ2333" s="122">
        <v>5.2248918000000001E-8</v>
      </c>
      <c r="BR2333" s="122">
        <v>1.1995144000000001E-6</v>
      </c>
      <c r="BS2333" s="122">
        <v>4.1563912000000002E-7</v>
      </c>
      <c r="BT2333" s="122">
        <v>1.033248E-10</v>
      </c>
      <c r="BU2333" s="122">
        <v>6.3621407999999998E-7</v>
      </c>
      <c r="BV2333" s="122">
        <v>1.0379903E-7</v>
      </c>
      <c r="BW2333" s="122">
        <v>4.4856989999999999E-8</v>
      </c>
      <c r="BX2333" s="122">
        <v>5.2979033000000001E-8</v>
      </c>
      <c r="BY2333" s="122">
        <v>3.0995347000000002E-9</v>
      </c>
      <c r="BZ2333" s="122">
        <v>9.3518201999999997E-10</v>
      </c>
      <c r="CA2333" s="122">
        <v>1.0389396999999999E-6</v>
      </c>
      <c r="CB2333" s="122">
        <v>1.4921314000000001E-5</v>
      </c>
      <c r="CC2333" s="122">
        <v>6.0405062000000004E-8</v>
      </c>
      <c r="CD2333" s="122">
        <v>1.0709431000000001E-7</v>
      </c>
      <c r="CG2333" s="76" t="s">
        <v>6568</v>
      </c>
    </row>
    <row r="2334" spans="1:85" ht="14.5" customHeight="1">
      <c r="A2334" s="41" t="s">
        <v>6735</v>
      </c>
      <c r="B2334" s="119" t="s">
        <v>6573</v>
      </c>
      <c r="C2334" s="120" t="str">
        <f t="shared" si="848"/>
        <v>P.030.29.100</v>
      </c>
      <c r="D2334" s="41" t="s">
        <v>6571</v>
      </c>
      <c r="E2334" s="119" t="s">
        <v>6570</v>
      </c>
      <c r="F2334" s="118" t="str">
        <f t="shared" si="849"/>
        <v>Styrenes (n=1, std=-)</v>
      </c>
      <c r="G2334" s="118">
        <f t="shared" si="850"/>
        <v>0.30776086153499999</v>
      </c>
      <c r="H2334" s="118">
        <f t="shared" si="851"/>
        <v>4.4824324330000002E-3</v>
      </c>
      <c r="I2334" s="118">
        <f t="shared" si="852"/>
        <v>2.5308429101999999E-2</v>
      </c>
      <c r="J2334" s="326">
        <f t="shared" si="853"/>
        <v>0</v>
      </c>
      <c r="K2334" s="118">
        <v>0.27796999999999999</v>
      </c>
      <c r="L2334" s="118">
        <v>2.5163985999999999E-2</v>
      </c>
      <c r="M2334" s="330">
        <v>4.4449559999999999E-5</v>
      </c>
      <c r="N2334" s="118">
        <v>4.4284320000000004E-3</v>
      </c>
      <c r="O2334" s="118">
        <v>0</v>
      </c>
      <c r="P2334" s="118">
        <v>0</v>
      </c>
      <c r="Q2334" s="330">
        <v>5.4000433000000003E-5</v>
      </c>
      <c r="R2334" s="330">
        <v>9.9993542000000006E-5</v>
      </c>
      <c r="S2334" s="118">
        <v>0</v>
      </c>
      <c r="T2334" s="118">
        <v>0</v>
      </c>
      <c r="U2334" s="118">
        <v>0</v>
      </c>
      <c r="V2334" s="118">
        <v>0</v>
      </c>
      <c r="W2334" s="118">
        <v>0</v>
      </c>
      <c r="X2334" s="118">
        <v>0</v>
      </c>
      <c r="Y2334" s="41"/>
      <c r="Z2334" s="327">
        <f t="shared" si="854"/>
        <v>2.09</v>
      </c>
      <c r="AA2334" s="41"/>
      <c r="AB2334" s="111">
        <v>44.731999999999999</v>
      </c>
      <c r="AC2334" s="111">
        <v>44.731999999999999</v>
      </c>
      <c r="AD2334" s="111">
        <v>0</v>
      </c>
      <c r="AE2334" s="111">
        <v>0</v>
      </c>
      <c r="AF2334" s="111">
        <v>0</v>
      </c>
      <c r="AG2334" s="111">
        <v>0</v>
      </c>
      <c r="AH2334" s="111">
        <v>0</v>
      </c>
      <c r="AI2334" s="41"/>
      <c r="AJ2334" s="114">
        <v>4.4756045000000001E-2</v>
      </c>
      <c r="AK2334" s="114">
        <v>3.9984984000000001E-2</v>
      </c>
      <c r="AL2334" s="114">
        <v>1.7670207E-3</v>
      </c>
      <c r="AM2334" s="114">
        <v>3.0040408000000002E-3</v>
      </c>
      <c r="AN2334" s="113">
        <f t="shared" si="855"/>
        <v>2.39718128E-6</v>
      </c>
      <c r="AO2334" s="112">
        <f t="shared" si="856"/>
        <v>6.534839885E-9</v>
      </c>
      <c r="AP2334" s="112">
        <f t="shared" si="857"/>
        <v>0.420734</v>
      </c>
      <c r="AQ2334" s="328">
        <v>1.9395199999999999E-6</v>
      </c>
      <c r="AR2334" s="328">
        <v>5.8520000000000001E-9</v>
      </c>
      <c r="AS2334" s="328">
        <v>1.59885E-13</v>
      </c>
      <c r="AT2334" s="329">
        <v>0</v>
      </c>
      <c r="AU2334" s="329">
        <v>0</v>
      </c>
      <c r="AV2334" s="328">
        <v>6.5928000000000002E-10</v>
      </c>
      <c r="AW2334" s="328">
        <v>4.5700199999999998E-7</v>
      </c>
      <c r="AX2334" s="328">
        <v>1.5034800000000001E-10</v>
      </c>
      <c r="AY2334" s="328">
        <v>5.3233199999999998E-10</v>
      </c>
      <c r="AZ2334" s="329">
        <v>0</v>
      </c>
      <c r="BA2334" s="329">
        <v>0</v>
      </c>
      <c r="BB2334" s="329">
        <v>0</v>
      </c>
      <c r="BC2334" s="329">
        <v>0</v>
      </c>
      <c r="BD2334" s="329">
        <v>0</v>
      </c>
      <c r="BE2334" s="329">
        <v>0</v>
      </c>
      <c r="BF2334" s="329">
        <v>0</v>
      </c>
      <c r="BG2334" s="329">
        <v>0</v>
      </c>
      <c r="BH2334" s="329">
        <v>0</v>
      </c>
      <c r="BI2334" s="329">
        <v>0.420734</v>
      </c>
      <c r="BJ2334" s="329">
        <v>0</v>
      </c>
      <c r="BK2334" s="329">
        <v>0</v>
      </c>
      <c r="BL2334" s="329">
        <v>0</v>
      </c>
      <c r="BM2334" s="41"/>
      <c r="BN2334" s="111">
        <v>1.2396898E-4</v>
      </c>
      <c r="BO2334" s="122">
        <v>3.6700577000000001E-6</v>
      </c>
      <c r="BP2334" s="122">
        <v>5.8274745999999999E-5</v>
      </c>
      <c r="BQ2334" s="122">
        <v>1.1712922E-8</v>
      </c>
      <c r="BR2334" s="122">
        <v>3.0231527000000001E-6</v>
      </c>
      <c r="BS2334" s="111">
        <v>0</v>
      </c>
      <c r="BT2334" s="111">
        <v>0</v>
      </c>
      <c r="BU2334" s="111">
        <v>0</v>
      </c>
      <c r="BV2334" s="111">
        <v>0</v>
      </c>
      <c r="BW2334" s="122">
        <v>3.5732400999999997E-8</v>
      </c>
      <c r="BX2334" s="111">
        <v>0</v>
      </c>
      <c r="BY2334" s="111">
        <v>0</v>
      </c>
      <c r="BZ2334" s="111">
        <v>0</v>
      </c>
      <c r="CA2334" s="122">
        <v>4.9411173999999996E-6</v>
      </c>
      <c r="CB2334" s="122">
        <v>5.4012460000000002E-5</v>
      </c>
      <c r="CC2334" s="111">
        <v>0</v>
      </c>
      <c r="CD2334" s="111">
        <v>0</v>
      </c>
      <c r="CG2334" s="76" t="s">
        <v>6568</v>
      </c>
    </row>
    <row r="2335" spans="1:85" ht="14.5" customHeight="1">
      <c r="A2335" s="41" t="s">
        <v>6732</v>
      </c>
      <c r="B2335" s="119" t="s">
        <v>6573</v>
      </c>
      <c r="C2335" s="120" t="str">
        <f t="shared" si="848"/>
        <v>P.030.29.200</v>
      </c>
      <c r="D2335" s="41" t="s">
        <v>6571</v>
      </c>
      <c r="E2335" s="119" t="s">
        <v>6570</v>
      </c>
      <c r="F2335" s="118" t="str">
        <f t="shared" si="849"/>
        <v>Sulfoxides (n=1, std=-)</v>
      </c>
      <c r="G2335" s="118">
        <f t="shared" si="850"/>
        <v>0.29107112098999999</v>
      </c>
      <c r="H2335" s="118">
        <f t="shared" si="851"/>
        <v>1.6470547409999998E-2</v>
      </c>
      <c r="I2335" s="118">
        <f t="shared" si="852"/>
        <v>3.1760982199999996E-2</v>
      </c>
      <c r="J2335" s="326">
        <f t="shared" si="853"/>
        <v>1.972635138E-2</v>
      </c>
      <c r="K2335" s="118">
        <v>0.22311323999999999</v>
      </c>
      <c r="L2335" s="118">
        <v>1.2072849E-2</v>
      </c>
      <c r="M2335" s="118">
        <v>1.6297751999999999E-2</v>
      </c>
      <c r="N2335" s="118">
        <v>1.3850095E-2</v>
      </c>
      <c r="O2335" s="118">
        <v>2.1403049999999999E-3</v>
      </c>
      <c r="P2335" s="118">
        <v>2.1260442999999999E-4</v>
      </c>
      <c r="Q2335" s="118">
        <v>2.6754297999999999E-4</v>
      </c>
      <c r="R2335" s="118">
        <v>3.3903812000000001E-3</v>
      </c>
      <c r="S2335" s="118">
        <v>9.1580769999999995E-4</v>
      </c>
      <c r="T2335" s="118">
        <v>3.1430988999999999E-3</v>
      </c>
      <c r="U2335" s="118">
        <v>1.5627325000000001E-2</v>
      </c>
      <c r="V2335" s="330">
        <v>2.1614350000000001E-5</v>
      </c>
      <c r="W2335" s="330">
        <v>1.8505429999999999E-5</v>
      </c>
      <c r="X2335" s="118">
        <v>0</v>
      </c>
      <c r="Y2335" s="41"/>
      <c r="Z2335" s="327">
        <f t="shared" si="854"/>
        <v>1.6775431578947366</v>
      </c>
      <c r="AA2335" s="41"/>
      <c r="AB2335" s="111">
        <v>41.967297000000002</v>
      </c>
      <c r="AC2335" s="111">
        <v>38.573103000000003</v>
      </c>
      <c r="AD2335" s="111">
        <v>2.1184501</v>
      </c>
      <c r="AE2335" s="111">
        <v>0</v>
      </c>
      <c r="AF2335" s="111">
        <v>0.1495908</v>
      </c>
      <c r="AG2335" s="111">
        <v>0.65880172999999997</v>
      </c>
      <c r="AH2335" s="111">
        <v>0.46735117999999998</v>
      </c>
      <c r="AI2335" s="41"/>
      <c r="AJ2335" s="114">
        <v>3.6702958000000001E-2</v>
      </c>
      <c r="AK2335" s="114">
        <v>3.3391057000000002E-2</v>
      </c>
      <c r="AL2335" s="114">
        <v>1.511653E-3</v>
      </c>
      <c r="AM2335" s="114">
        <v>1.8002482E-3</v>
      </c>
      <c r="AN2335" s="113">
        <f t="shared" si="855"/>
        <v>2.0018619325190002E-6</v>
      </c>
      <c r="AO2335" s="112">
        <f t="shared" si="856"/>
        <v>5.5904327015248162E-9</v>
      </c>
      <c r="AP2335" s="112">
        <f t="shared" si="857"/>
        <v>0.252135603692</v>
      </c>
      <c r="AQ2335" s="328">
        <v>1.5904666E-6</v>
      </c>
      <c r="AR2335" s="328">
        <v>4.8000719999999998E-9</v>
      </c>
      <c r="AS2335" s="328">
        <v>1.3109045999999999E-13</v>
      </c>
      <c r="AT2335" s="328">
        <v>1.5038485E-10</v>
      </c>
      <c r="AU2335" s="328">
        <v>1.9230199E-11</v>
      </c>
      <c r="AV2335" s="328">
        <v>2.0594508999999998E-9</v>
      </c>
      <c r="AW2335" s="328">
        <v>4.0489154E-7</v>
      </c>
      <c r="AX2335" s="328">
        <v>2.9755307999999999E-10</v>
      </c>
      <c r="AY2335" s="328">
        <v>4.2669846999999999E-10</v>
      </c>
      <c r="AZ2335" s="328">
        <v>3.1249296000000003E-11</v>
      </c>
      <c r="BA2335" s="328">
        <v>1.7569427E-15</v>
      </c>
      <c r="BB2335" s="328">
        <v>4.7705768E-13</v>
      </c>
      <c r="BC2335" s="328">
        <v>4.2515125999999999E-14</v>
      </c>
      <c r="BD2335" s="328">
        <v>2.2045798000000001E-14</v>
      </c>
      <c r="BE2335" s="328">
        <v>2.2990252999999998E-9</v>
      </c>
      <c r="BF2335" s="328">
        <v>1.6169062E-9</v>
      </c>
      <c r="BG2335" s="328">
        <v>3.2003430000000002E-11</v>
      </c>
      <c r="BH2335" s="328">
        <v>3.2213691999999998E-5</v>
      </c>
      <c r="BI2335" s="329">
        <v>0.25210338999999998</v>
      </c>
      <c r="BJ2335" s="328">
        <v>3.5879507E-10</v>
      </c>
      <c r="BK2335" s="328">
        <v>2.1818619E-12</v>
      </c>
      <c r="BL2335" s="328">
        <v>9.7618118E-17</v>
      </c>
      <c r="BM2335" s="41"/>
      <c r="BN2335" s="111">
        <v>1.0966441E-4</v>
      </c>
      <c r="BO2335" s="122">
        <v>3.6034180000000002E-6</v>
      </c>
      <c r="BP2335" s="122">
        <v>4.6774355000000001E-5</v>
      </c>
      <c r="BQ2335" s="122">
        <v>3.9786813999999998E-7</v>
      </c>
      <c r="BR2335" s="122">
        <v>3.9124976999999999E-6</v>
      </c>
      <c r="BS2335" s="122">
        <v>1.2978605E-6</v>
      </c>
      <c r="BT2335" s="122">
        <v>6.5957698E-10</v>
      </c>
      <c r="BU2335" s="122">
        <v>1.9875848000000002E-6</v>
      </c>
      <c r="BV2335" s="122">
        <v>2.8530018000000001E-7</v>
      </c>
      <c r="BW2335" s="122">
        <v>1.7703474999999999E-7</v>
      </c>
      <c r="BX2335" s="122">
        <v>1.4452508E-7</v>
      </c>
      <c r="BY2335" s="122">
        <v>2.1716423E-8</v>
      </c>
      <c r="BZ2335" s="122">
        <v>2.5503038000000001E-9</v>
      </c>
      <c r="CA2335" s="122">
        <v>3.2146034000000002E-6</v>
      </c>
      <c r="CB2335" s="122">
        <v>4.7464811999999999E-5</v>
      </c>
      <c r="CC2335" s="122">
        <v>3.2811646000000003E-7</v>
      </c>
      <c r="CD2335" s="122">
        <v>5.1507646E-8</v>
      </c>
      <c r="CG2335" s="76" t="s">
        <v>6568</v>
      </c>
    </row>
    <row r="2336" spans="1:85" ht="14.5" customHeight="1">
      <c r="A2336" s="41" t="s">
        <v>6729</v>
      </c>
      <c r="B2336" s="119" t="s">
        <v>6573</v>
      </c>
      <c r="C2336" s="120" t="str">
        <f t="shared" si="848"/>
        <v>P.030.29.300</v>
      </c>
      <c r="D2336" s="41" t="s">
        <v>6571</v>
      </c>
      <c r="E2336" s="119" t="s">
        <v>6570</v>
      </c>
      <c r="F2336" s="118" t="str">
        <f t="shared" si="849"/>
        <v>Sulfuric acid esters (n=1, std=-)</v>
      </c>
      <c r="G2336" s="118">
        <f t="shared" si="850"/>
        <v>0.17260745251510001</v>
      </c>
      <c r="H2336" s="118">
        <f t="shared" si="851"/>
        <v>6.2551410999999993E-3</v>
      </c>
      <c r="I2336" s="118">
        <f t="shared" si="852"/>
        <v>1.036815023E-2</v>
      </c>
      <c r="J2336" s="326">
        <f t="shared" si="853"/>
        <v>1.4658911851E-3</v>
      </c>
      <c r="K2336" s="118">
        <v>0.15451827000000001</v>
      </c>
      <c r="L2336" s="118">
        <v>3.7199306E-3</v>
      </c>
      <c r="M2336" s="118">
        <v>6.0949115999999999E-3</v>
      </c>
      <c r="N2336" s="118">
        <v>5.2379467999999997E-3</v>
      </c>
      <c r="O2336" s="118">
        <v>8.0595243999999995E-4</v>
      </c>
      <c r="P2336" s="330">
        <v>9.6005010000000001E-5</v>
      </c>
      <c r="Q2336" s="118">
        <v>1.1523685E-4</v>
      </c>
      <c r="R2336" s="118">
        <v>5.5330802999999996E-4</v>
      </c>
      <c r="S2336" s="118">
        <v>1.9752334000000001E-4</v>
      </c>
      <c r="T2336" s="118">
        <v>0</v>
      </c>
      <c r="U2336" s="118">
        <v>1.2641900999999999E-3</v>
      </c>
      <c r="V2336" s="330">
        <v>4.1777451000000004E-6</v>
      </c>
      <c r="W2336" s="118">
        <v>0</v>
      </c>
      <c r="X2336" s="118">
        <v>0</v>
      </c>
      <c r="Y2336" s="41"/>
      <c r="Z2336" s="327">
        <f t="shared" si="854"/>
        <v>1.1617915037593984</v>
      </c>
      <c r="AA2336" s="41"/>
      <c r="AB2336" s="111">
        <v>32.608074999999999</v>
      </c>
      <c r="AC2336" s="111">
        <v>32.40184</v>
      </c>
      <c r="AD2336" s="111">
        <v>0.17139235999999999</v>
      </c>
      <c r="AE2336" s="111">
        <v>0</v>
      </c>
      <c r="AF2336" s="111">
        <v>0</v>
      </c>
      <c r="AG2336" s="111">
        <v>1.7159599000000001E-3</v>
      </c>
      <c r="AH2336" s="111">
        <v>3.3127074999999999E-2</v>
      </c>
      <c r="AI2336" s="41"/>
      <c r="AJ2336" s="114">
        <v>2.2585978999999999E-2</v>
      </c>
      <c r="AK2336" s="114">
        <v>2.0863131E-2</v>
      </c>
      <c r="AL2336" s="114">
        <v>9.7739674999999999E-4</v>
      </c>
      <c r="AM2336" s="114">
        <v>7.4545163999999999E-4</v>
      </c>
      <c r="AN2336" s="113">
        <f t="shared" si="855"/>
        <v>1.2507872213547E-6</v>
      </c>
      <c r="AO2336" s="112">
        <f t="shared" si="856"/>
        <v>3.6146329833386188E-9</v>
      </c>
      <c r="AP2336" s="112">
        <f t="shared" si="857"/>
        <v>0.1044049950086</v>
      </c>
      <c r="AQ2336" s="328">
        <v>1.1109203E-6</v>
      </c>
      <c r="AR2336" s="328">
        <v>3.3531374999999999E-9</v>
      </c>
      <c r="AS2336" s="328">
        <v>9.1559561E-14</v>
      </c>
      <c r="AT2336" s="328">
        <v>1.2575272E-10</v>
      </c>
      <c r="AU2336" s="328">
        <v>8.7494446999999998E-12</v>
      </c>
      <c r="AV2336" s="328">
        <v>7.7886197999999997E-10</v>
      </c>
      <c r="AW2336" s="328">
        <v>1.3750694000000001E-7</v>
      </c>
      <c r="AX2336" s="328">
        <v>1.1276554E-10</v>
      </c>
      <c r="AY2336" s="328">
        <v>1.4312346E-10</v>
      </c>
      <c r="AZ2336" s="328">
        <v>9.8218980999999997E-14</v>
      </c>
      <c r="BA2336" s="328">
        <v>5.0381571999999995E-16</v>
      </c>
      <c r="BB2336" s="328">
        <v>2.0813621E-13</v>
      </c>
      <c r="BC2336" s="328">
        <v>1.2025038000000001E-14</v>
      </c>
      <c r="BD2336" s="328">
        <v>9.0885328999999997E-15</v>
      </c>
      <c r="BE2336" s="328">
        <v>1.0456961E-9</v>
      </c>
      <c r="BF2336" s="328">
        <v>4.0092110999999998E-10</v>
      </c>
      <c r="BG2336" s="328">
        <v>5.1869511999999997E-12</v>
      </c>
      <c r="BH2336" s="328">
        <v>9.2950085999999998E-6</v>
      </c>
      <c r="BI2336" s="329">
        <v>0.10439569999999999</v>
      </c>
      <c r="BJ2336" s="329">
        <v>0</v>
      </c>
      <c r="BK2336" s="329">
        <v>0</v>
      </c>
      <c r="BL2336" s="329">
        <v>0</v>
      </c>
      <c r="BM2336" s="41"/>
      <c r="BN2336" s="122">
        <v>5.5263082E-5</v>
      </c>
      <c r="BO2336" s="122">
        <v>1.2359162999999999E-6</v>
      </c>
      <c r="BP2336" s="122">
        <v>3.2393831E-5</v>
      </c>
      <c r="BQ2336" s="122">
        <v>6.5144186000000004E-8</v>
      </c>
      <c r="BR2336" s="122">
        <v>1.376419E-6</v>
      </c>
      <c r="BS2336" s="122">
        <v>4.8855443000000005E-7</v>
      </c>
      <c r="BT2336" s="122">
        <v>1.259999E-10</v>
      </c>
      <c r="BU2336" s="122">
        <v>7.4816032000000005E-7</v>
      </c>
      <c r="BV2336" s="122">
        <v>1.2883196000000001E-7</v>
      </c>
      <c r="BW2336" s="122">
        <v>7.6252896999999998E-8</v>
      </c>
      <c r="BX2336" s="122">
        <v>6.5763069000000003E-8</v>
      </c>
      <c r="BY2336" s="122">
        <v>3.7707890000000001E-9</v>
      </c>
      <c r="BZ2336" s="122">
        <v>1.1608426000000001E-9</v>
      </c>
      <c r="CA2336" s="122">
        <v>1.2658814000000001E-6</v>
      </c>
      <c r="CB2336" s="122">
        <v>1.7367258000000001E-5</v>
      </c>
      <c r="CC2336" s="122">
        <v>4.6011969999999999E-8</v>
      </c>
      <c r="CD2336" s="111">
        <v>0</v>
      </c>
      <c r="CG2336" s="76" t="s">
        <v>6568</v>
      </c>
    </row>
    <row r="2337" spans="1:85" ht="14.5" customHeight="1">
      <c r="A2337" s="41" t="s">
        <v>6726</v>
      </c>
      <c r="B2337" s="119" t="s">
        <v>6573</v>
      </c>
      <c r="C2337" s="120" t="str">
        <f t="shared" si="848"/>
        <v>P.030.30.100</v>
      </c>
      <c r="D2337" s="41" t="s">
        <v>6571</v>
      </c>
      <c r="E2337" s="119" t="s">
        <v>6570</v>
      </c>
      <c r="F2337" s="118" t="str">
        <f t="shared" si="849"/>
        <v>Tetrahydrofurans (n=1, std=-)</v>
      </c>
      <c r="G2337" s="118">
        <f t="shared" si="850"/>
        <v>0.92542227521800002</v>
      </c>
      <c r="H2337" s="118">
        <f t="shared" si="851"/>
        <v>4.9103837099999999E-2</v>
      </c>
      <c r="I2337" s="118">
        <f t="shared" si="852"/>
        <v>0.1100956946</v>
      </c>
      <c r="J2337" s="326">
        <f t="shared" si="853"/>
        <v>3.5763513518000001E-2</v>
      </c>
      <c r="K2337" s="118">
        <v>0.73045923000000001</v>
      </c>
      <c r="L2337" s="118">
        <v>5.3560344000000003E-2</v>
      </c>
      <c r="M2337" s="118">
        <v>4.7158341999999999E-2</v>
      </c>
      <c r="N2337" s="118">
        <v>3.4309029999999997E-2</v>
      </c>
      <c r="O2337" s="118">
        <v>5.7360342000000002E-3</v>
      </c>
      <c r="P2337" s="118">
        <v>1.5697631000000001E-3</v>
      </c>
      <c r="Q2337" s="118">
        <v>7.4890097999999999E-3</v>
      </c>
      <c r="R2337" s="118">
        <v>9.3770086000000002E-3</v>
      </c>
      <c r="S2337" s="118">
        <v>6.4172074000000004E-3</v>
      </c>
      <c r="T2337" s="118">
        <v>7.7767171999999999E-3</v>
      </c>
      <c r="U2337" s="118">
        <v>2.0236404999999999E-2</v>
      </c>
      <c r="V2337" s="118">
        <v>1.2945501E-3</v>
      </c>
      <c r="W2337" s="330">
        <v>3.8633817999999999E-5</v>
      </c>
      <c r="X2337" s="118">
        <v>0</v>
      </c>
      <c r="Y2337" s="41"/>
      <c r="Z2337" s="327">
        <f t="shared" si="854"/>
        <v>5.4921746616541354</v>
      </c>
      <c r="AA2337" s="41"/>
      <c r="AB2337" s="111">
        <v>152.69807</v>
      </c>
      <c r="AC2337" s="111">
        <v>148.19918000000001</v>
      </c>
      <c r="AD2337" s="111">
        <v>2.7433198000000001</v>
      </c>
      <c r="AE2337" s="111">
        <v>0</v>
      </c>
      <c r="AF2337" s="111">
        <v>0.47290485999999998</v>
      </c>
      <c r="AG2337" s="111">
        <v>0.68579044</v>
      </c>
      <c r="AH2337" s="111">
        <v>0.59686985000000004</v>
      </c>
      <c r="AI2337" s="41"/>
      <c r="AJ2337" s="114">
        <v>0.12633185999999999</v>
      </c>
      <c r="AK2337" s="114">
        <v>0.11234921</v>
      </c>
      <c r="AL2337" s="114">
        <v>5.4731472999999999E-3</v>
      </c>
      <c r="AM2337" s="114">
        <v>8.5095041000000007E-3</v>
      </c>
      <c r="AN2337" s="113">
        <f t="shared" si="855"/>
        <v>6.7355641229959994E-6</v>
      </c>
      <c r="AO2337" s="112">
        <f t="shared" si="856"/>
        <v>2.0240929681481472E-8</v>
      </c>
      <c r="AP2337" s="112">
        <f t="shared" si="857"/>
        <v>1.1918072693699999</v>
      </c>
      <c r="AQ2337" s="328">
        <v>5.1870425000000001E-6</v>
      </c>
      <c r="AR2337" s="328">
        <v>1.5653815E-8</v>
      </c>
      <c r="AS2337" s="328">
        <v>4.2754078999999999E-13</v>
      </c>
      <c r="AT2337" s="328">
        <v>6.0744114999999998E-10</v>
      </c>
      <c r="AU2337" s="328">
        <v>4.8479716000000001E-11</v>
      </c>
      <c r="AV2337" s="328">
        <v>5.1015052000000002E-9</v>
      </c>
      <c r="AW2337" s="328">
        <v>1.4476873E-6</v>
      </c>
      <c r="AX2337" s="328">
        <v>7.5199801999999996E-10</v>
      </c>
      <c r="AY2337" s="328">
        <v>1.6395353000000001E-9</v>
      </c>
      <c r="AZ2337" s="328">
        <v>1.1853556000000001E-11</v>
      </c>
      <c r="BA2337" s="328">
        <v>6.8889933999999997E-14</v>
      </c>
      <c r="BB2337" s="328">
        <v>4.2055674999999999E-11</v>
      </c>
      <c r="BC2337" s="328">
        <v>4.1848409999999999E-13</v>
      </c>
      <c r="BD2337" s="328">
        <v>4.4023596000000002E-13</v>
      </c>
      <c r="BE2337" s="328">
        <v>1.9556147E-8</v>
      </c>
      <c r="BF2337" s="328">
        <v>7.4771693000000001E-8</v>
      </c>
      <c r="BG2337" s="328">
        <v>2.1357617000000002E-9</v>
      </c>
      <c r="BH2337" s="329">
        <v>3.3666936999999998E-4</v>
      </c>
      <c r="BI2337" s="329">
        <v>1.1914705999999999</v>
      </c>
      <c r="BJ2337" s="328">
        <v>7.4905692999999997E-10</v>
      </c>
      <c r="BK2337" s="328">
        <v>4.5550759000000001E-12</v>
      </c>
      <c r="BL2337" s="328">
        <v>2.0379746999999999E-16</v>
      </c>
      <c r="BM2337" s="41"/>
      <c r="BN2337" s="111">
        <v>3.8695211999999999E-4</v>
      </c>
      <c r="BO2337" s="122">
        <v>1.3001258E-5</v>
      </c>
      <c r="BP2337" s="111">
        <v>1.5313640000000001E-4</v>
      </c>
      <c r="BQ2337" s="122">
        <v>1.1003535E-6</v>
      </c>
      <c r="BR2337" s="122">
        <v>1.35807E-5</v>
      </c>
      <c r="BS2337" s="122">
        <v>3.3292459999999998E-6</v>
      </c>
      <c r="BT2337" s="122">
        <v>3.910598E-8</v>
      </c>
      <c r="BU2337" s="122">
        <v>5.4100475999999997E-6</v>
      </c>
      <c r="BV2337" s="122">
        <v>2.1065114999999999E-6</v>
      </c>
      <c r="BW2337" s="122">
        <v>4.9555213999999999E-6</v>
      </c>
      <c r="BX2337" s="122">
        <v>3.6296499000000001E-7</v>
      </c>
      <c r="BY2337" s="122">
        <v>1.3942034E-6</v>
      </c>
      <c r="BZ2337" s="122">
        <v>6.2369805000000003E-9</v>
      </c>
      <c r="CA2337" s="122">
        <v>9.0725079000000002E-6</v>
      </c>
      <c r="CB2337" s="111">
        <v>1.7834822000000001E-4</v>
      </c>
      <c r="CC2337" s="122">
        <v>1.0013088999999999E-6</v>
      </c>
      <c r="CD2337" s="122">
        <v>1.0753258E-7</v>
      </c>
      <c r="CG2337" s="76" t="s">
        <v>6568</v>
      </c>
    </row>
    <row r="2338" spans="1:85" ht="14.5" customHeight="1">
      <c r="A2338" s="41" t="s">
        <v>6723</v>
      </c>
      <c r="B2338" s="119" t="s">
        <v>6573</v>
      </c>
      <c r="C2338" s="120" t="str">
        <f t="shared" si="848"/>
        <v>P.030.30.200</v>
      </c>
      <c r="D2338" s="41" t="s">
        <v>6571</v>
      </c>
      <c r="E2338" s="119" t="s">
        <v>6570</v>
      </c>
      <c r="F2338" s="118" t="str">
        <f t="shared" si="849"/>
        <v>Toluenes (n=1, std=-)</v>
      </c>
      <c r="G2338" s="118">
        <f t="shared" si="850"/>
        <v>0.21445387427262622</v>
      </c>
      <c r="H2338" s="118">
        <f t="shared" si="851"/>
        <v>2.8163485063300003E-3</v>
      </c>
      <c r="I2338" s="118">
        <f t="shared" si="852"/>
        <v>4.9377525766296226E-2</v>
      </c>
      <c r="J2338" s="326">
        <f t="shared" si="853"/>
        <v>0</v>
      </c>
      <c r="K2338" s="118">
        <v>0.16225999999999999</v>
      </c>
      <c r="L2338" s="118">
        <v>4.7602125000000002E-2</v>
      </c>
      <c r="M2338" s="118">
        <v>1.7753999999999999E-3</v>
      </c>
      <c r="N2338" s="118">
        <v>6.2203680000000002E-4</v>
      </c>
      <c r="O2338" s="118">
        <v>2.1942720000000001E-3</v>
      </c>
      <c r="P2338" s="118">
        <v>0</v>
      </c>
      <c r="Q2338" s="330">
        <v>3.9706329999999998E-8</v>
      </c>
      <c r="R2338" s="330">
        <v>7.6629622000000005E-10</v>
      </c>
      <c r="S2338" s="118">
        <v>0</v>
      </c>
      <c r="T2338" s="118">
        <v>0</v>
      </c>
      <c r="U2338" s="118">
        <v>0</v>
      </c>
      <c r="V2338" s="118">
        <v>0</v>
      </c>
      <c r="W2338" s="118">
        <v>0</v>
      </c>
      <c r="X2338" s="118">
        <v>0</v>
      </c>
      <c r="Y2338" s="41"/>
      <c r="Z2338" s="327">
        <f t="shared" si="854"/>
        <v>1.2199999999999998</v>
      </c>
      <c r="AA2338" s="41"/>
      <c r="AB2338" s="111">
        <v>52.67</v>
      </c>
      <c r="AC2338" s="111">
        <v>52.47</v>
      </c>
      <c r="AD2338" s="111">
        <v>0</v>
      </c>
      <c r="AE2338" s="111">
        <v>0</v>
      </c>
      <c r="AF2338" s="111">
        <v>0.2</v>
      </c>
      <c r="AG2338" s="111">
        <v>0</v>
      </c>
      <c r="AH2338" s="111">
        <v>0</v>
      </c>
      <c r="AI2338" s="41"/>
      <c r="AJ2338" s="114">
        <v>3.8031240000000001E-2</v>
      </c>
      <c r="AK2338" s="114">
        <v>3.3305830000000002E-2</v>
      </c>
      <c r="AL2338" s="114">
        <v>1.2017130999999999E-3</v>
      </c>
      <c r="AM2338" s="114">
        <v>3.5236971000000001E-3</v>
      </c>
      <c r="AN2338" s="113">
        <f t="shared" si="855"/>
        <v>1.9967524000000002E-6</v>
      </c>
      <c r="AO2338" s="112">
        <f t="shared" si="856"/>
        <v>4.4442053300000004E-9</v>
      </c>
      <c r="AP2338" s="112">
        <f t="shared" si="857"/>
        <v>0.49351499999999998</v>
      </c>
      <c r="AQ2338" s="328">
        <v>1.1321600000000001E-6</v>
      </c>
      <c r="AR2338" s="328">
        <v>3.4160000000000002E-9</v>
      </c>
      <c r="AS2338" s="328">
        <v>9.3330000000000005E-14</v>
      </c>
      <c r="AT2338" s="329">
        <v>0</v>
      </c>
      <c r="AU2338" s="329">
        <v>0</v>
      </c>
      <c r="AV2338" s="328">
        <v>9.2399999999999999E-11</v>
      </c>
      <c r="AW2338" s="328">
        <v>8.6450000000000005E-7</v>
      </c>
      <c r="AX2338" s="328">
        <v>2.1112E-11</v>
      </c>
      <c r="AY2338" s="328">
        <v>1.0069999999999999E-9</v>
      </c>
      <c r="AZ2338" s="329">
        <v>0</v>
      </c>
      <c r="BA2338" s="329">
        <v>0</v>
      </c>
      <c r="BB2338" s="329">
        <v>0</v>
      </c>
      <c r="BC2338" s="329">
        <v>0</v>
      </c>
      <c r="BD2338" s="329">
        <v>0</v>
      </c>
      <c r="BE2338" s="329">
        <v>0</v>
      </c>
      <c r="BF2338" s="329">
        <v>0</v>
      </c>
      <c r="BG2338" s="329">
        <v>0</v>
      </c>
      <c r="BH2338" s="329">
        <v>0</v>
      </c>
      <c r="BI2338" s="329">
        <v>0.49351499999999998</v>
      </c>
      <c r="BJ2338" s="329">
        <v>0</v>
      </c>
      <c r="BK2338" s="329">
        <v>0</v>
      </c>
      <c r="BL2338" s="329">
        <v>0</v>
      </c>
      <c r="BM2338" s="41"/>
      <c r="BN2338" s="111">
        <v>1.1301963E-4</v>
      </c>
      <c r="BO2338" s="122">
        <v>6.9425623000000003E-6</v>
      </c>
      <c r="BP2338" s="122">
        <v>3.4016836999999997E-5</v>
      </c>
      <c r="BQ2338" s="122">
        <v>8.9761476E-14</v>
      </c>
      <c r="BR2338" s="122">
        <v>7.7001082999999994E-6</v>
      </c>
      <c r="BS2338" s="111">
        <v>0</v>
      </c>
      <c r="BT2338" s="111">
        <v>0</v>
      </c>
      <c r="BU2338" s="111">
        <v>0</v>
      </c>
      <c r="BV2338" s="111">
        <v>0</v>
      </c>
      <c r="BW2338" s="122">
        <v>2.6273909000000001E-11</v>
      </c>
      <c r="BX2338" s="111">
        <v>0</v>
      </c>
      <c r="BY2338" s="111">
        <v>0</v>
      </c>
      <c r="BZ2338" s="111">
        <v>0</v>
      </c>
      <c r="CA2338" s="122">
        <v>1.0042467000000001E-6</v>
      </c>
      <c r="CB2338" s="122">
        <v>6.3355848000000006E-5</v>
      </c>
      <c r="CC2338" s="111">
        <v>0</v>
      </c>
      <c r="CD2338" s="111">
        <v>0</v>
      </c>
      <c r="CG2338" s="76" t="s">
        <v>6568</v>
      </c>
    </row>
    <row r="2339" spans="1:85" ht="14.5" customHeight="1">
      <c r="A2339" s="41" t="s">
        <v>6720</v>
      </c>
      <c r="B2339" s="119" t="s">
        <v>6573</v>
      </c>
      <c r="C2339" s="120" t="str">
        <f t="shared" si="848"/>
        <v>P.030.30.300</v>
      </c>
      <c r="D2339" s="41" t="s">
        <v>6571</v>
      </c>
      <c r="E2339" s="119" t="s">
        <v>6570</v>
      </c>
      <c r="F2339" s="118" t="str">
        <f t="shared" si="849"/>
        <v>Transition metal oxides (n=2, std=13.45)</v>
      </c>
      <c r="G2339" s="118">
        <f t="shared" si="850"/>
        <v>28.337567154711206</v>
      </c>
      <c r="H2339" s="118">
        <f t="shared" si="851"/>
        <v>0.38806162399999994</v>
      </c>
      <c r="I2339" s="118">
        <f t="shared" si="852"/>
        <v>0.93624306199999996</v>
      </c>
      <c r="J2339" s="326">
        <f t="shared" si="853"/>
        <v>25.903589668711206</v>
      </c>
      <c r="K2339" s="118">
        <v>1.1096728</v>
      </c>
      <c r="L2339" s="118">
        <v>0.65456711000000001</v>
      </c>
      <c r="M2339" s="118">
        <v>0.24075540000000001</v>
      </c>
      <c r="N2339" s="118">
        <v>8.1755849000000005E-2</v>
      </c>
      <c r="O2339" s="118">
        <v>0.18436880999999999</v>
      </c>
      <c r="P2339" s="118">
        <v>5.9951959999999999E-2</v>
      </c>
      <c r="Q2339" s="118">
        <v>6.1985005000000003E-2</v>
      </c>
      <c r="R2339" s="118">
        <v>4.0920551999999999E-2</v>
      </c>
      <c r="S2339" s="118">
        <v>25.715693999999999</v>
      </c>
      <c r="T2339" s="118">
        <v>8.4547036000000002E-3</v>
      </c>
      <c r="U2339" s="118">
        <v>0.17943611000000001</v>
      </c>
      <c r="V2339" s="330">
        <v>4.6767365000000003E-6</v>
      </c>
      <c r="W2339" s="330">
        <v>1.7837470999999999E-7</v>
      </c>
      <c r="X2339" s="118">
        <v>0</v>
      </c>
      <c r="Y2339" s="41"/>
      <c r="Z2339" s="327">
        <f t="shared" si="854"/>
        <v>8.3434045112781945</v>
      </c>
      <c r="AA2339" s="41"/>
      <c r="AB2339" s="111">
        <v>120.17632</v>
      </c>
      <c r="AC2339" s="111">
        <v>89.820231000000007</v>
      </c>
      <c r="AD2339" s="111">
        <v>24.326930000000001</v>
      </c>
      <c r="AE2339" s="111">
        <v>0</v>
      </c>
      <c r="AF2339" s="111">
        <v>1.0562731000000001</v>
      </c>
      <c r="AG2339" s="111">
        <v>0.28561245000000002</v>
      </c>
      <c r="AH2339" s="111">
        <v>4.6872746999999997</v>
      </c>
      <c r="AI2339" s="41"/>
      <c r="AJ2339" s="114">
        <v>0.39559103000000001</v>
      </c>
      <c r="AK2339" s="114">
        <v>0.37368636</v>
      </c>
      <c r="AL2339" s="114">
        <v>1.1271886E-2</v>
      </c>
      <c r="AM2339" s="114">
        <v>1.0632775000000001E-2</v>
      </c>
      <c r="AN2339" s="113">
        <f t="shared" si="855"/>
        <v>2.2403259206006799E-5</v>
      </c>
      <c r="AO2339" s="112">
        <f t="shared" si="856"/>
        <v>4.1685970089319919E-8</v>
      </c>
      <c r="AP2339" s="112">
        <f t="shared" si="857"/>
        <v>1.4891842200000001</v>
      </c>
      <c r="AQ2339" s="328">
        <v>7.7686434999999994E-6</v>
      </c>
      <c r="AR2339" s="328">
        <v>2.3440653E-8</v>
      </c>
      <c r="AS2339" s="328">
        <v>6.4039347E-13</v>
      </c>
      <c r="AT2339" s="328">
        <v>6.0710723999999999E-10</v>
      </c>
      <c r="AU2339" s="328">
        <v>1.1359294E-9</v>
      </c>
      <c r="AV2339" s="328">
        <v>1.2156288999999999E-8</v>
      </c>
      <c r="AW2339" s="328">
        <v>1.3066103999999999E-5</v>
      </c>
      <c r="AX2339" s="328">
        <v>1.7508753E-9</v>
      </c>
      <c r="AY2339" s="328">
        <v>1.4864841E-8</v>
      </c>
      <c r="AZ2339" s="328">
        <v>2.0819125000000001E-11</v>
      </c>
      <c r="BA2339" s="328">
        <v>1.8884989000000001E-12</v>
      </c>
      <c r="BB2339" s="328">
        <v>1.5681742000000001E-9</v>
      </c>
      <c r="BC2339" s="328">
        <v>2.0248889E-11</v>
      </c>
      <c r="BD2339" s="328">
        <v>1.1115781E-11</v>
      </c>
      <c r="BE2339" s="328">
        <v>5.9254822E-8</v>
      </c>
      <c r="BF2339" s="328">
        <v>1.4953541000000001E-6</v>
      </c>
      <c r="BG2339" s="328">
        <v>6.6928704000000002E-12</v>
      </c>
      <c r="BH2339" s="329">
        <v>0.79752973000000005</v>
      </c>
      <c r="BI2339" s="329">
        <v>0.69165449000000001</v>
      </c>
      <c r="BJ2339" s="328">
        <v>3.4583668000000001E-12</v>
      </c>
      <c r="BK2339" s="328">
        <v>2.1030609000000001E-14</v>
      </c>
      <c r="BL2339" s="328">
        <v>9.4092500999999995E-19</v>
      </c>
      <c r="BM2339" s="41"/>
      <c r="BN2339" s="111">
        <v>1.8155038000000001E-3</v>
      </c>
      <c r="BO2339" s="111">
        <v>1.0641043E-4</v>
      </c>
      <c r="BP2339" s="111">
        <v>2.3263624999999999E-4</v>
      </c>
      <c r="BQ2339" s="122">
        <v>4.7934706E-6</v>
      </c>
      <c r="BR2339" s="111">
        <v>2.4829035999999999E-4</v>
      </c>
      <c r="BS2339" s="122">
        <v>1.3145745999999999E-5</v>
      </c>
      <c r="BT2339" s="122">
        <v>4.5077702000000001E-7</v>
      </c>
      <c r="BU2339" s="122">
        <v>1.1803402E-5</v>
      </c>
      <c r="BV2339" s="122">
        <v>8.0451309000000005E-5</v>
      </c>
      <c r="BW2339" s="122">
        <v>4.1015839000000001E-5</v>
      </c>
      <c r="BX2339" s="122">
        <v>3.2424071E-6</v>
      </c>
      <c r="BY2339" s="122">
        <v>4.5993372000000003E-9</v>
      </c>
      <c r="BZ2339" s="122">
        <v>2.0494837999999999E-7</v>
      </c>
      <c r="CA2339" s="122">
        <v>2.3597426999999999E-5</v>
      </c>
      <c r="CB2339" s="111">
        <v>1.3871905E-4</v>
      </c>
      <c r="CC2339" s="111">
        <v>9.1073732999999999E-4</v>
      </c>
      <c r="CD2339" s="122">
        <v>4.9647373999999995E-10</v>
      </c>
      <c r="CG2339" s="76" t="s">
        <v>6568</v>
      </c>
    </row>
    <row r="2340" spans="1:85" ht="14.5" customHeight="1">
      <c r="A2340" s="41" t="s">
        <v>6717</v>
      </c>
      <c r="B2340" s="119" t="s">
        <v>6573</v>
      </c>
      <c r="C2340" s="120" t="str">
        <f t="shared" si="848"/>
        <v>P.030.31.100</v>
      </c>
      <c r="D2340" s="41" t="s">
        <v>6571</v>
      </c>
      <c r="E2340" s="119" t="s">
        <v>6570</v>
      </c>
      <c r="F2340" s="118" t="str">
        <f t="shared" si="849"/>
        <v>Unsaturated aliphatic hydrocarbons (n=1, std=-)</v>
      </c>
      <c r="G2340" s="118">
        <f t="shared" si="850"/>
        <v>0.25387923049988081</v>
      </c>
      <c r="H2340" s="118">
        <f t="shared" si="851"/>
        <v>2.6531495967460003E-3</v>
      </c>
      <c r="I2340" s="118">
        <f t="shared" si="852"/>
        <v>4.1086080903134828E-2</v>
      </c>
      <c r="J2340" s="326">
        <f t="shared" si="853"/>
        <v>0</v>
      </c>
      <c r="K2340" s="118">
        <v>0.21013999999999999</v>
      </c>
      <c r="L2340" s="118">
        <v>3.5275679999999997E-2</v>
      </c>
      <c r="M2340" s="118">
        <v>5.8104000000000003E-3</v>
      </c>
      <c r="N2340" s="118">
        <v>7.3311480000000004E-4</v>
      </c>
      <c r="O2340" s="118">
        <v>1.9199880000000001E-3</v>
      </c>
      <c r="P2340" s="118">
        <v>0</v>
      </c>
      <c r="Q2340" s="330">
        <v>4.6796745999999997E-8</v>
      </c>
      <c r="R2340" s="330">
        <v>9.0313482999999997E-10</v>
      </c>
      <c r="S2340" s="118">
        <v>0</v>
      </c>
      <c r="T2340" s="118">
        <v>0</v>
      </c>
      <c r="U2340" s="118">
        <v>0</v>
      </c>
      <c r="V2340" s="118">
        <v>0</v>
      </c>
      <c r="W2340" s="118">
        <v>0</v>
      </c>
      <c r="X2340" s="118">
        <v>0</v>
      </c>
      <c r="Y2340" s="41"/>
      <c r="Z2340" s="327">
        <f t="shared" si="854"/>
        <v>1.5799999999999998</v>
      </c>
      <c r="AA2340" s="41"/>
      <c r="AB2340" s="111">
        <v>50.968000000000004</v>
      </c>
      <c r="AC2340" s="111">
        <v>50.667999999999999</v>
      </c>
      <c r="AD2340" s="111">
        <v>0</v>
      </c>
      <c r="AE2340" s="111">
        <v>0</v>
      </c>
      <c r="AF2340" s="111">
        <v>0.3</v>
      </c>
      <c r="AG2340" s="111">
        <v>0</v>
      </c>
      <c r="AH2340" s="111">
        <v>0</v>
      </c>
      <c r="AI2340" s="41"/>
      <c r="AJ2340" s="114">
        <v>3.9952050000000003E-2</v>
      </c>
      <c r="AK2340" s="114">
        <v>3.5144574999999997E-2</v>
      </c>
      <c r="AL2340" s="114">
        <v>1.4047936999999999E-3</v>
      </c>
      <c r="AM2340" s="114">
        <v>3.4026811999999999E-3</v>
      </c>
      <c r="AN2340" s="113">
        <f t="shared" si="855"/>
        <v>2.1069889000000003E-6</v>
      </c>
      <c r="AO2340" s="112">
        <f t="shared" si="856"/>
        <v>5.1952428699999997E-9</v>
      </c>
      <c r="AP2340" s="112">
        <f t="shared" si="857"/>
        <v>0.47656599999999999</v>
      </c>
      <c r="AQ2340" s="328">
        <v>1.4662400000000001E-6</v>
      </c>
      <c r="AR2340" s="328">
        <v>4.4239999999999996E-9</v>
      </c>
      <c r="AS2340" s="328">
        <v>1.2086999999999999E-13</v>
      </c>
      <c r="AT2340" s="329">
        <v>0</v>
      </c>
      <c r="AU2340" s="329">
        <v>0</v>
      </c>
      <c r="AV2340" s="328">
        <v>1.0889999999999999E-10</v>
      </c>
      <c r="AW2340" s="328">
        <v>6.4064E-7</v>
      </c>
      <c r="AX2340" s="328">
        <v>2.4882E-11</v>
      </c>
      <c r="AY2340" s="328">
        <v>7.4624E-10</v>
      </c>
      <c r="AZ2340" s="329">
        <v>0</v>
      </c>
      <c r="BA2340" s="329">
        <v>0</v>
      </c>
      <c r="BB2340" s="329">
        <v>0</v>
      </c>
      <c r="BC2340" s="329">
        <v>0</v>
      </c>
      <c r="BD2340" s="329">
        <v>0</v>
      </c>
      <c r="BE2340" s="329">
        <v>0</v>
      </c>
      <c r="BF2340" s="329">
        <v>0</v>
      </c>
      <c r="BG2340" s="329">
        <v>0</v>
      </c>
      <c r="BH2340" s="329">
        <v>0</v>
      </c>
      <c r="BI2340" s="329">
        <v>0.47656599999999999</v>
      </c>
      <c r="BJ2340" s="329">
        <v>0</v>
      </c>
      <c r="BK2340" s="329">
        <v>0</v>
      </c>
      <c r="BL2340" s="329">
        <v>0</v>
      </c>
      <c r="BM2340" s="41"/>
      <c r="BN2340" s="111">
        <v>1.1733739000000001E-4</v>
      </c>
      <c r="BO2340" s="122">
        <v>5.1448040000000004E-6</v>
      </c>
      <c r="BP2340" s="122">
        <v>4.4054592000000001E-5</v>
      </c>
      <c r="BQ2340" s="122">
        <v>1.0579031E-13</v>
      </c>
      <c r="BR2340" s="122">
        <v>5.9715729000000001E-6</v>
      </c>
      <c r="BS2340" s="111">
        <v>0</v>
      </c>
      <c r="BT2340" s="111">
        <v>0</v>
      </c>
      <c r="BU2340" s="111">
        <v>0</v>
      </c>
      <c r="BV2340" s="111">
        <v>0</v>
      </c>
      <c r="BW2340" s="122">
        <v>3.0965678999999998E-11</v>
      </c>
      <c r="BX2340" s="111">
        <v>0</v>
      </c>
      <c r="BY2340" s="111">
        <v>0</v>
      </c>
      <c r="BZ2340" s="111">
        <v>0</v>
      </c>
      <c r="CA2340" s="122">
        <v>9.8640266999999994E-7</v>
      </c>
      <c r="CB2340" s="122">
        <v>6.1179991000000002E-5</v>
      </c>
      <c r="CC2340" s="111">
        <v>0</v>
      </c>
      <c r="CD2340" s="111">
        <v>0</v>
      </c>
      <c r="CG2340" s="76" t="s">
        <v>6568</v>
      </c>
    </row>
    <row r="2341" spans="1:85" ht="14.5" customHeight="1">
      <c r="A2341" s="41" t="s">
        <v>6715</v>
      </c>
      <c r="B2341" s="119" t="s">
        <v>6573</v>
      </c>
      <c r="C2341" s="120" t="str">
        <f t="shared" si="848"/>
        <v>P.030.31.200</v>
      </c>
      <c r="D2341" s="41" t="s">
        <v>6571</v>
      </c>
      <c r="E2341" s="119" t="s">
        <v>6570</v>
      </c>
      <c r="F2341" s="118" t="str">
        <f t="shared" si="849"/>
        <v>Unsaturated aliphatic hydrocarbons (n=1, std=-)</v>
      </c>
      <c r="G2341" s="118">
        <f t="shared" si="850"/>
        <v>0.23525923049988082</v>
      </c>
      <c r="H2341" s="118">
        <f t="shared" si="851"/>
        <v>2.6531495967460003E-3</v>
      </c>
      <c r="I2341" s="118">
        <f t="shared" si="852"/>
        <v>4.1086080903134828E-2</v>
      </c>
      <c r="J2341" s="326">
        <f t="shared" si="853"/>
        <v>0</v>
      </c>
      <c r="K2341" s="118">
        <v>0.19152</v>
      </c>
      <c r="L2341" s="118">
        <v>3.5275679999999997E-2</v>
      </c>
      <c r="M2341" s="118">
        <v>5.8104000000000003E-3</v>
      </c>
      <c r="N2341" s="118">
        <v>7.3311480000000004E-4</v>
      </c>
      <c r="O2341" s="118">
        <v>1.9199880000000001E-3</v>
      </c>
      <c r="P2341" s="118">
        <v>0</v>
      </c>
      <c r="Q2341" s="330">
        <v>4.6796745999999997E-8</v>
      </c>
      <c r="R2341" s="330">
        <v>9.0313482999999997E-10</v>
      </c>
      <c r="S2341" s="118">
        <v>0</v>
      </c>
      <c r="T2341" s="118">
        <v>0</v>
      </c>
      <c r="U2341" s="118">
        <v>0</v>
      </c>
      <c r="V2341" s="118">
        <v>0</v>
      </c>
      <c r="W2341" s="118">
        <v>0</v>
      </c>
      <c r="X2341" s="118">
        <v>0</v>
      </c>
      <c r="Y2341" s="41"/>
      <c r="Z2341" s="327">
        <f t="shared" si="854"/>
        <v>1.44</v>
      </c>
      <c r="AA2341" s="41"/>
      <c r="AB2341" s="111">
        <v>50.968000000000004</v>
      </c>
      <c r="AC2341" s="111">
        <v>50.667999999999999</v>
      </c>
      <c r="AD2341" s="111">
        <v>0</v>
      </c>
      <c r="AE2341" s="111">
        <v>0</v>
      </c>
      <c r="AF2341" s="111">
        <v>0.3</v>
      </c>
      <c r="AG2341" s="111">
        <v>0</v>
      </c>
      <c r="AH2341" s="111">
        <v>0</v>
      </c>
      <c r="AI2341" s="41"/>
      <c r="AJ2341" s="114">
        <v>3.7678983999999999E-2</v>
      </c>
      <c r="AK2341" s="114">
        <v>3.2977509000000002E-2</v>
      </c>
      <c r="AL2341" s="114">
        <v>1.298794E-3</v>
      </c>
      <c r="AM2341" s="114">
        <v>3.4026811999999999E-3</v>
      </c>
      <c r="AN2341" s="113">
        <f t="shared" si="855"/>
        <v>1.9770688999999999E-6</v>
      </c>
      <c r="AO2341" s="112">
        <f t="shared" si="856"/>
        <v>4.8032321600000003E-9</v>
      </c>
      <c r="AP2341" s="112">
        <f t="shared" si="857"/>
        <v>0.47656599999999999</v>
      </c>
      <c r="AQ2341" s="328">
        <v>1.3363199999999999E-6</v>
      </c>
      <c r="AR2341" s="328">
        <v>4.0320000000000001E-9</v>
      </c>
      <c r="AS2341" s="328">
        <v>1.1015999999999999E-13</v>
      </c>
      <c r="AT2341" s="329">
        <v>0</v>
      </c>
      <c r="AU2341" s="329">
        <v>0</v>
      </c>
      <c r="AV2341" s="328">
        <v>1.0889999999999999E-10</v>
      </c>
      <c r="AW2341" s="328">
        <v>6.4064E-7</v>
      </c>
      <c r="AX2341" s="328">
        <v>2.4882E-11</v>
      </c>
      <c r="AY2341" s="328">
        <v>7.4624E-10</v>
      </c>
      <c r="AZ2341" s="329">
        <v>0</v>
      </c>
      <c r="BA2341" s="329">
        <v>0</v>
      </c>
      <c r="BB2341" s="329">
        <v>0</v>
      </c>
      <c r="BC2341" s="329">
        <v>0</v>
      </c>
      <c r="BD2341" s="329">
        <v>0</v>
      </c>
      <c r="BE2341" s="329">
        <v>0</v>
      </c>
      <c r="BF2341" s="329">
        <v>0</v>
      </c>
      <c r="BG2341" s="329">
        <v>0</v>
      </c>
      <c r="BH2341" s="329">
        <v>0</v>
      </c>
      <c r="BI2341" s="329">
        <v>0.47656599999999999</v>
      </c>
      <c r="BJ2341" s="329">
        <v>0</v>
      </c>
      <c r="BK2341" s="329">
        <v>0</v>
      </c>
      <c r="BL2341" s="329">
        <v>0</v>
      </c>
      <c r="BM2341" s="41"/>
      <c r="BN2341" s="111">
        <v>1.1343382E-4</v>
      </c>
      <c r="BO2341" s="122">
        <v>5.1448040000000004E-6</v>
      </c>
      <c r="BP2341" s="122">
        <v>4.0151021E-5</v>
      </c>
      <c r="BQ2341" s="122">
        <v>1.0579031E-13</v>
      </c>
      <c r="BR2341" s="122">
        <v>5.9715729000000001E-6</v>
      </c>
      <c r="BS2341" s="111">
        <v>0</v>
      </c>
      <c r="BT2341" s="111">
        <v>0</v>
      </c>
      <c r="BU2341" s="111">
        <v>0</v>
      </c>
      <c r="BV2341" s="111">
        <v>0</v>
      </c>
      <c r="BW2341" s="122">
        <v>3.0965678999999998E-11</v>
      </c>
      <c r="BX2341" s="111">
        <v>0</v>
      </c>
      <c r="BY2341" s="111">
        <v>0</v>
      </c>
      <c r="BZ2341" s="111">
        <v>0</v>
      </c>
      <c r="CA2341" s="122">
        <v>9.8640266999999994E-7</v>
      </c>
      <c r="CB2341" s="122">
        <v>6.1179991000000002E-5</v>
      </c>
      <c r="CC2341" s="111">
        <v>0</v>
      </c>
      <c r="CD2341" s="111">
        <v>0</v>
      </c>
      <c r="CG2341" s="76" t="s">
        <v>6568</v>
      </c>
    </row>
    <row r="2342" spans="1:85" ht="14.5" customHeight="1">
      <c r="A2342" s="41" t="s">
        <v>6712</v>
      </c>
      <c r="B2342" s="119" t="s">
        <v>6573</v>
      </c>
      <c r="C2342" s="120" t="str">
        <f t="shared" si="848"/>
        <v>P.030.31.300</v>
      </c>
      <c r="D2342" s="41" t="s">
        <v>6571</v>
      </c>
      <c r="E2342" s="119" t="s">
        <v>6570</v>
      </c>
      <c r="F2342" s="118" t="str">
        <f t="shared" si="849"/>
        <v>Ureas (n=1, std=-)</v>
      </c>
      <c r="G2342" s="118">
        <f t="shared" si="850"/>
        <v>0.92184440085658903</v>
      </c>
      <c r="H2342" s="118">
        <f t="shared" si="851"/>
        <v>4.8006985420000002E-2</v>
      </c>
      <c r="I2342" s="118">
        <f t="shared" si="852"/>
        <v>0.13475610439999999</v>
      </c>
      <c r="J2342" s="326">
        <f t="shared" si="853"/>
        <v>3.4397351036588995E-2</v>
      </c>
      <c r="K2342" s="118">
        <v>0.70468396</v>
      </c>
      <c r="L2342" s="118">
        <v>8.7968563E-2</v>
      </c>
      <c r="M2342" s="118">
        <v>4.1755298000000003E-2</v>
      </c>
      <c r="N2342" s="118">
        <v>3.5014087999999999E-2</v>
      </c>
      <c r="O2342" s="118">
        <v>9.5177322000000002E-3</v>
      </c>
      <c r="P2342" s="118">
        <v>4.8459681999999998E-4</v>
      </c>
      <c r="Q2342" s="118">
        <v>2.9905684E-3</v>
      </c>
      <c r="R2342" s="118">
        <v>5.0322433999999997E-3</v>
      </c>
      <c r="S2342" s="118">
        <v>9.6691227000000001E-4</v>
      </c>
      <c r="T2342" s="118">
        <v>2.1978491999999999E-2</v>
      </c>
      <c r="U2342" s="118">
        <v>1.1344886E-2</v>
      </c>
      <c r="V2342" s="118">
        <v>1.0699389000000001E-4</v>
      </c>
      <c r="W2342" s="330">
        <v>6.6876589000000002E-8</v>
      </c>
      <c r="X2342" s="118">
        <v>0</v>
      </c>
      <c r="Y2342" s="41"/>
      <c r="Z2342" s="327">
        <f t="shared" si="854"/>
        <v>5.2983756390977437</v>
      </c>
      <c r="AA2342" s="41"/>
      <c r="AB2342" s="111">
        <v>74.208775000000003</v>
      </c>
      <c r="AC2342" s="111">
        <v>71.896557000000001</v>
      </c>
      <c r="AD2342" s="111">
        <v>1.5379609999999999</v>
      </c>
      <c r="AE2342" s="111">
        <v>0</v>
      </c>
      <c r="AF2342" s="111">
        <v>8.0857757000000002E-2</v>
      </c>
      <c r="AG2342" s="111">
        <v>0.36030658999999998</v>
      </c>
      <c r="AH2342" s="111">
        <v>0.33309248000000002</v>
      </c>
      <c r="AI2342" s="41"/>
      <c r="AJ2342" s="114">
        <v>0.12699453999999999</v>
      </c>
      <c r="AK2342" s="114">
        <v>0.1184674</v>
      </c>
      <c r="AL2342" s="114">
        <v>4.9348079000000001E-3</v>
      </c>
      <c r="AM2342" s="114">
        <v>3.5923378E-3</v>
      </c>
      <c r="AN2342" s="113">
        <f t="shared" si="855"/>
        <v>7.1023619297314996E-6</v>
      </c>
      <c r="AO2342" s="112">
        <f t="shared" si="856"/>
        <v>1.8250029172439775E-8</v>
      </c>
      <c r="AP2342" s="112">
        <f t="shared" si="857"/>
        <v>0.50312854669999996</v>
      </c>
      <c r="AQ2342" s="328">
        <v>4.9761973999999998E-6</v>
      </c>
      <c r="AR2342" s="328">
        <v>1.5016455E-8</v>
      </c>
      <c r="AS2342" s="328">
        <v>4.1017799E-13</v>
      </c>
      <c r="AT2342" s="328">
        <v>5.5581463000000001E-10</v>
      </c>
      <c r="AU2342" s="328">
        <v>3.0458983999999999E-11</v>
      </c>
      <c r="AV2342" s="328">
        <v>5.2064286999999998E-9</v>
      </c>
      <c r="AW2342" s="328">
        <v>2.0986382000000002E-6</v>
      </c>
      <c r="AX2342" s="328">
        <v>7.4887736999999997E-10</v>
      </c>
      <c r="AY2342" s="328">
        <v>2.3009758E-9</v>
      </c>
      <c r="AZ2342" s="328">
        <v>6.8106575000000002E-13</v>
      </c>
      <c r="BA2342" s="328">
        <v>9.9299505999999995E-15</v>
      </c>
      <c r="BB2342" s="328">
        <v>1.1027762E-11</v>
      </c>
      <c r="BC2342" s="328">
        <v>1.0112817E-13</v>
      </c>
      <c r="BD2342" s="328">
        <v>1.9303338999999999E-13</v>
      </c>
      <c r="BE2342" s="328">
        <v>5.8916628E-9</v>
      </c>
      <c r="BF2342" s="328">
        <v>1.5840667999999999E-8</v>
      </c>
      <c r="BG2342" s="328">
        <v>1.7129002E-10</v>
      </c>
      <c r="BH2342" s="329">
        <v>5.4900866999999997E-3</v>
      </c>
      <c r="BI2342" s="329">
        <v>0.49763846</v>
      </c>
      <c r="BJ2342" s="328">
        <v>1.2966175E-12</v>
      </c>
      <c r="BK2342" s="328">
        <v>7.8848364000000004E-15</v>
      </c>
      <c r="BL2342" s="328">
        <v>3.5277341999999998E-19</v>
      </c>
      <c r="BM2342" s="41"/>
      <c r="BN2342" s="111">
        <v>2.9275241000000001E-4</v>
      </c>
      <c r="BO2342" s="122">
        <v>1.7553485999999999E-5</v>
      </c>
      <c r="BP2342" s="111">
        <v>1.4773276999999999E-4</v>
      </c>
      <c r="BQ2342" s="122">
        <v>5.9063167000000001E-7</v>
      </c>
      <c r="BR2342" s="122">
        <v>2.0534446E-5</v>
      </c>
      <c r="BS2342" s="122">
        <v>3.323813E-6</v>
      </c>
      <c r="BT2342" s="122">
        <v>6.9226836000000002E-9</v>
      </c>
      <c r="BU2342" s="122">
        <v>5.0880966999999999E-6</v>
      </c>
      <c r="BV2342" s="122">
        <v>6.5029482E-7</v>
      </c>
      <c r="BW2342" s="122">
        <v>1.9788765000000001E-6</v>
      </c>
      <c r="BX2342" s="122">
        <v>2.2825763000000001E-7</v>
      </c>
      <c r="BY2342" s="122">
        <v>1.1312304E-7</v>
      </c>
      <c r="BZ2342" s="122">
        <v>1.0104208999999999E-8</v>
      </c>
      <c r="CA2342" s="122">
        <v>8.4125148000000007E-6</v>
      </c>
      <c r="CB2342" s="122">
        <v>8.6216432999999994E-5</v>
      </c>
      <c r="CC2342" s="122">
        <v>3.1245563000000001E-7</v>
      </c>
      <c r="CD2342" s="122">
        <v>1.8613889000000001E-10</v>
      </c>
      <c r="CG2342" s="76" t="s">
        <v>6568</v>
      </c>
    </row>
    <row r="2343" spans="1:85" ht="14.5" customHeight="1">
      <c r="A2343" s="41" t="s">
        <v>6709</v>
      </c>
      <c r="B2343" s="119" t="s">
        <v>6573</v>
      </c>
      <c r="C2343" s="120" t="str">
        <f t="shared" si="848"/>
        <v>P.030.32.100</v>
      </c>
      <c r="D2343" s="41" t="s">
        <v>6571</v>
      </c>
      <c r="E2343" s="119" t="s">
        <v>6570</v>
      </c>
      <c r="F2343" s="118" t="str">
        <f t="shared" si="849"/>
        <v>Vinyl fluorides (n=1, std=-)</v>
      </c>
      <c r="G2343" s="118">
        <f t="shared" si="850"/>
        <v>0.30096068567544998</v>
      </c>
      <c r="H2343" s="118">
        <f t="shared" si="851"/>
        <v>5.4040352800000001E-4</v>
      </c>
      <c r="I2343" s="118">
        <f t="shared" si="852"/>
        <v>9.00032825E-4</v>
      </c>
      <c r="J2343" s="326">
        <f t="shared" si="853"/>
        <v>0.28716728432244998</v>
      </c>
      <c r="K2343" s="118">
        <v>1.2352965E-2</v>
      </c>
      <c r="L2343" s="118">
        <v>3.2300409999999998E-4</v>
      </c>
      <c r="M2343" s="118">
        <v>5.2922532000000005E-4</v>
      </c>
      <c r="N2343" s="118">
        <v>4.5481447999999998E-4</v>
      </c>
      <c r="O2343" s="330">
        <v>6.9981398000000002E-5</v>
      </c>
      <c r="P2343" s="330">
        <v>8.3361803E-6</v>
      </c>
      <c r="Q2343" s="330">
        <v>7.2714697000000004E-6</v>
      </c>
      <c r="R2343" s="330">
        <v>4.7803404999999997E-5</v>
      </c>
      <c r="S2343" s="330">
        <v>1.7151086000000001E-5</v>
      </c>
      <c r="T2343" s="118">
        <v>0.28704000000000002</v>
      </c>
      <c r="U2343" s="118">
        <v>1.0977047999999999E-4</v>
      </c>
      <c r="V2343" s="330">
        <v>3.6275644999999999E-7</v>
      </c>
      <c r="W2343" s="118">
        <v>0</v>
      </c>
      <c r="X2343" s="118">
        <v>0</v>
      </c>
      <c r="Y2343" s="41"/>
      <c r="Z2343" s="327">
        <f t="shared" si="854"/>
        <v>9.2879436090225559E-2</v>
      </c>
      <c r="AA2343" s="41"/>
      <c r="AB2343" s="111">
        <v>17.695948999999999</v>
      </c>
      <c r="AC2343" s="111">
        <v>17.678042000000001</v>
      </c>
      <c r="AD2343" s="111">
        <v>1.4882115E-2</v>
      </c>
      <c r="AE2343" s="111">
        <v>0</v>
      </c>
      <c r="AF2343" s="111">
        <v>0</v>
      </c>
      <c r="AG2343" s="111">
        <v>1.4899797E-4</v>
      </c>
      <c r="AH2343" s="111">
        <v>2.8764465000000001E-3</v>
      </c>
      <c r="AI2343" s="41"/>
      <c r="AJ2343" s="114">
        <v>2.9051584999999999E-3</v>
      </c>
      <c r="AK2343" s="114">
        <v>1.6623401E-3</v>
      </c>
      <c r="AL2343" s="121">
        <v>7.7557869E-5</v>
      </c>
      <c r="AM2343" s="114">
        <v>1.1652604999999999E-3</v>
      </c>
      <c r="AN2343" s="113">
        <f t="shared" si="855"/>
        <v>9.9660677877529986E-8</v>
      </c>
      <c r="AO2343" s="112">
        <f t="shared" si="856"/>
        <v>2.86826435309762E-10</v>
      </c>
      <c r="AP2343" s="112">
        <f t="shared" si="857"/>
        <v>0.16320175709192</v>
      </c>
      <c r="AQ2343" s="328">
        <v>8.7521009E-8</v>
      </c>
      <c r="AR2343" s="328">
        <v>2.6412133999999999E-10</v>
      </c>
      <c r="AS2343" s="328">
        <v>7.2140284000000005E-15</v>
      </c>
      <c r="AT2343" s="328">
        <v>5.8482822999999999E-12</v>
      </c>
      <c r="AU2343" s="328">
        <v>7.5972022999999999E-13</v>
      </c>
      <c r="AV2343" s="328">
        <v>6.7629115000000003E-11</v>
      </c>
      <c r="AW2343" s="328">
        <v>1.1939821000000001E-8</v>
      </c>
      <c r="AX2343" s="328">
        <v>9.7915086999999994E-12</v>
      </c>
      <c r="AY2343" s="328">
        <v>1.2427508E-11</v>
      </c>
      <c r="AZ2343" s="328">
        <v>8.5284208999999997E-15</v>
      </c>
      <c r="BA2343" s="328">
        <v>4.3746662000000002E-17</v>
      </c>
      <c r="BB2343" s="328">
        <v>1.8072608E-14</v>
      </c>
      <c r="BC2343" s="328">
        <v>1.0441423E-15</v>
      </c>
      <c r="BD2343" s="328">
        <v>7.8916350000000005E-16</v>
      </c>
      <c r="BE2343" s="328">
        <v>9.0798506999999997E-11</v>
      </c>
      <c r="BF2343" s="328">
        <v>3.4812253000000002E-11</v>
      </c>
      <c r="BG2343" s="328">
        <v>4.5038650000000001E-13</v>
      </c>
      <c r="BH2343" s="328">
        <v>8.0709191999999999E-7</v>
      </c>
      <c r="BI2343" s="329">
        <v>0.16320095000000001</v>
      </c>
      <c r="BJ2343" s="329">
        <v>0</v>
      </c>
      <c r="BK2343" s="329">
        <v>0</v>
      </c>
      <c r="BL2343" s="329">
        <v>0</v>
      </c>
      <c r="BM2343" s="41"/>
      <c r="BN2343" s="122">
        <v>2.4358066E-5</v>
      </c>
      <c r="BO2343" s="122">
        <v>1.0731545E-7</v>
      </c>
      <c r="BP2343" s="122">
        <v>2.5897251999999999E-6</v>
      </c>
      <c r="BQ2343" s="122">
        <v>5.6283182999999997E-9</v>
      </c>
      <c r="BR2343" s="122">
        <v>1.1951539999999999E-7</v>
      </c>
      <c r="BS2343" s="122">
        <v>4.2421513000000001E-8</v>
      </c>
      <c r="BT2343" s="122">
        <v>1.0940656999999999E-11</v>
      </c>
      <c r="BU2343" s="122">
        <v>6.4963269999999997E-8</v>
      </c>
      <c r="BV2343" s="122">
        <v>1.1186567E-8</v>
      </c>
      <c r="BW2343" s="122">
        <v>4.8115738000000001E-9</v>
      </c>
      <c r="BX2343" s="122">
        <v>5.7102519999999996E-9</v>
      </c>
      <c r="BY2343" s="122">
        <v>3.2742017000000003E-10</v>
      </c>
      <c r="BZ2343" s="122">
        <v>1.0079675999999999E-10</v>
      </c>
      <c r="CA2343" s="122">
        <v>1.0683945E-7</v>
      </c>
      <c r="CB2343" s="122">
        <v>2.1295514000000001E-5</v>
      </c>
      <c r="CC2343" s="122">
        <v>3.9952507E-9</v>
      </c>
      <c r="CD2343" s="111">
        <v>0</v>
      </c>
      <c r="CG2343" s="76" t="s">
        <v>6568</v>
      </c>
    </row>
    <row r="2344" spans="1:85" ht="14.5" customHeight="1">
      <c r="A2344" s="41" t="s">
        <v>6706</v>
      </c>
      <c r="B2344" s="119" t="s">
        <v>6573</v>
      </c>
      <c r="C2344" s="120" t="str">
        <f t="shared" si="848"/>
        <v>P.030.34.100</v>
      </c>
      <c r="D2344" s="41" t="s">
        <v>6571</v>
      </c>
      <c r="E2344" s="119" t="s">
        <v>6570</v>
      </c>
      <c r="F2344" s="118" t="str">
        <f t="shared" si="849"/>
        <v>Xylenes (n=1, std=-)</v>
      </c>
      <c r="G2344" s="118">
        <f t="shared" si="850"/>
        <v>0.25214171631807691</v>
      </c>
      <c r="H2344" s="118">
        <f t="shared" si="851"/>
        <v>2.8385655244130004E-3</v>
      </c>
      <c r="I2344" s="118">
        <f t="shared" si="852"/>
        <v>5.9113150793663943E-2</v>
      </c>
      <c r="J2344" s="326">
        <f t="shared" si="853"/>
        <v>0</v>
      </c>
      <c r="K2344" s="118">
        <v>0.19019</v>
      </c>
      <c r="L2344" s="118">
        <v>5.7122550000000001E-2</v>
      </c>
      <c r="M2344" s="118">
        <v>1.9905999999999999E-3</v>
      </c>
      <c r="N2344" s="118">
        <v>6.4425240000000003E-4</v>
      </c>
      <c r="O2344" s="118">
        <v>2.1942720000000001E-3</v>
      </c>
      <c r="P2344" s="118">
        <v>0</v>
      </c>
      <c r="Q2344" s="330">
        <v>4.1124413000000001E-8</v>
      </c>
      <c r="R2344" s="330">
        <v>7.9366394E-10</v>
      </c>
      <c r="S2344" s="118">
        <v>0</v>
      </c>
      <c r="T2344" s="118">
        <v>0</v>
      </c>
      <c r="U2344" s="118">
        <v>0</v>
      </c>
      <c r="V2344" s="118">
        <v>0</v>
      </c>
      <c r="W2344" s="118">
        <v>0</v>
      </c>
      <c r="X2344" s="118">
        <v>0</v>
      </c>
      <c r="Y2344" s="41"/>
      <c r="Z2344" s="327">
        <f t="shared" si="854"/>
        <v>1.43</v>
      </c>
      <c r="AA2344" s="41"/>
      <c r="AB2344" s="111">
        <v>52.351999999999997</v>
      </c>
      <c r="AC2344" s="111">
        <v>52.152000000000001</v>
      </c>
      <c r="AD2344" s="111">
        <v>0</v>
      </c>
      <c r="AE2344" s="111">
        <v>0</v>
      </c>
      <c r="AF2344" s="111">
        <v>0.2</v>
      </c>
      <c r="AG2344" s="111">
        <v>0</v>
      </c>
      <c r="AH2344" s="111">
        <v>0</v>
      </c>
      <c r="AI2344" s="41"/>
      <c r="AJ2344" s="114">
        <v>4.4358172000000001E-2</v>
      </c>
      <c r="AK2344" s="114">
        <v>3.9440454999999999E-2</v>
      </c>
      <c r="AL2344" s="114">
        <v>1.4153751E-3</v>
      </c>
      <c r="AM2344" s="114">
        <v>3.5023414000000001E-3</v>
      </c>
      <c r="AN2344" s="113">
        <f t="shared" si="855"/>
        <v>2.3645357000000003E-6</v>
      </c>
      <c r="AO2344" s="112">
        <f t="shared" si="856"/>
        <v>5.2343753949999997E-9</v>
      </c>
      <c r="AP2344" s="112">
        <f t="shared" si="857"/>
        <v>0.49052400000000002</v>
      </c>
      <c r="AQ2344" s="328">
        <v>1.32704E-6</v>
      </c>
      <c r="AR2344" s="328">
        <v>4.0039999999999998E-9</v>
      </c>
      <c r="AS2344" s="328">
        <v>1.09395E-13</v>
      </c>
      <c r="AT2344" s="329">
        <v>0</v>
      </c>
      <c r="AU2344" s="329">
        <v>0</v>
      </c>
      <c r="AV2344" s="328">
        <v>9.5700000000000003E-11</v>
      </c>
      <c r="AW2344" s="328">
        <v>1.0374E-6</v>
      </c>
      <c r="AX2344" s="328">
        <v>2.1865999999999999E-11</v>
      </c>
      <c r="AY2344" s="328">
        <v>1.2084000000000001E-9</v>
      </c>
      <c r="AZ2344" s="329">
        <v>0</v>
      </c>
      <c r="BA2344" s="329">
        <v>0</v>
      </c>
      <c r="BB2344" s="329">
        <v>0</v>
      </c>
      <c r="BC2344" s="329">
        <v>0</v>
      </c>
      <c r="BD2344" s="329">
        <v>0</v>
      </c>
      <c r="BE2344" s="329">
        <v>0</v>
      </c>
      <c r="BF2344" s="329">
        <v>0</v>
      </c>
      <c r="BG2344" s="329">
        <v>0</v>
      </c>
      <c r="BH2344" s="329">
        <v>0</v>
      </c>
      <c r="BI2344" s="329">
        <v>0.49052400000000002</v>
      </c>
      <c r="BJ2344" s="329">
        <v>0</v>
      </c>
      <c r="BK2344" s="329">
        <v>0</v>
      </c>
      <c r="BL2344" s="329">
        <v>0</v>
      </c>
      <c r="BM2344" s="41"/>
      <c r="BN2344" s="111">
        <v>1.2113318999999999E-4</v>
      </c>
      <c r="BO2344" s="122">
        <v>8.3310747000000007E-6</v>
      </c>
      <c r="BP2344" s="122">
        <v>3.9872193999999998E-5</v>
      </c>
      <c r="BQ2344" s="122">
        <v>9.2967243000000005E-14</v>
      </c>
      <c r="BR2344" s="122">
        <v>8.8438738000000008E-6</v>
      </c>
      <c r="BS2344" s="111">
        <v>0</v>
      </c>
      <c r="BT2344" s="111">
        <v>0</v>
      </c>
      <c r="BU2344" s="111">
        <v>0</v>
      </c>
      <c r="BV2344" s="111">
        <v>0</v>
      </c>
      <c r="BW2344" s="122">
        <v>2.7212263E-11</v>
      </c>
      <c r="BX2344" s="111">
        <v>0</v>
      </c>
      <c r="BY2344" s="111">
        <v>0</v>
      </c>
      <c r="BZ2344" s="111">
        <v>0</v>
      </c>
      <c r="CA2344" s="122">
        <v>1.1141503E-6</v>
      </c>
      <c r="CB2344" s="122">
        <v>6.2971872999999999E-5</v>
      </c>
      <c r="CC2344" s="111">
        <v>0</v>
      </c>
      <c r="CD2344" s="111">
        <v>0</v>
      </c>
      <c r="CG2344" s="76" t="s">
        <v>6568</v>
      </c>
    </row>
    <row r="2345" spans="1:85" ht="14.5" customHeight="1">
      <c r="A2345" s="41" t="s">
        <v>6703</v>
      </c>
      <c r="B2345" s="119" t="s">
        <v>6573</v>
      </c>
      <c r="C2345" s="120" t="str">
        <f t="shared" si="848"/>
        <v>P.030.51.100</v>
      </c>
      <c r="D2345" s="41" t="s">
        <v>6571</v>
      </c>
      <c r="E2345" s="119" t="s">
        <v>6570</v>
      </c>
      <c r="F2345" s="118" t="str">
        <f t="shared" si="849"/>
        <v>Acrylic acids and derivatives (n=2, std=0.10)</v>
      </c>
      <c r="G2345" s="118">
        <f t="shared" si="850"/>
        <v>0.71416039282999999</v>
      </c>
      <c r="H2345" s="118">
        <f t="shared" si="851"/>
        <v>5.2842742699999994E-2</v>
      </c>
      <c r="I2345" s="118">
        <f t="shared" si="852"/>
        <v>0.12713435012999999</v>
      </c>
      <c r="J2345" s="326">
        <f t="shared" si="853"/>
        <v>5.8708299999999998E-2</v>
      </c>
      <c r="K2345" s="118">
        <v>0.47547499999999998</v>
      </c>
      <c r="L2345" s="118">
        <v>7.916985E-2</v>
      </c>
      <c r="M2345" s="118">
        <v>4.7613000000000003E-2</v>
      </c>
      <c r="N2345" s="118">
        <v>1.189728E-2</v>
      </c>
      <c r="O2345" s="118">
        <v>3.2079999999999997E-2</v>
      </c>
      <c r="P2345" s="118">
        <v>1.1138363000000001E-3</v>
      </c>
      <c r="Q2345" s="118">
        <v>7.7516264000000003E-3</v>
      </c>
      <c r="R2345" s="118">
        <v>3.5150013E-4</v>
      </c>
      <c r="S2345" s="118">
        <v>3.5751999999999999E-2</v>
      </c>
      <c r="T2345" s="118">
        <v>0</v>
      </c>
      <c r="U2345" s="118">
        <v>2.2956299999999999E-2</v>
      </c>
      <c r="V2345" s="118">
        <v>0</v>
      </c>
      <c r="W2345" s="118">
        <v>0</v>
      </c>
      <c r="X2345" s="118">
        <v>0</v>
      </c>
      <c r="Y2345" s="41"/>
      <c r="Z2345" s="327">
        <f t="shared" si="854"/>
        <v>3.5749999999999997</v>
      </c>
      <c r="AA2345" s="41"/>
      <c r="AB2345" s="111">
        <v>3.1118999999999999</v>
      </c>
      <c r="AC2345" s="111">
        <v>0</v>
      </c>
      <c r="AD2345" s="111">
        <v>3.1118999999999999</v>
      </c>
      <c r="AE2345" s="111">
        <v>0</v>
      </c>
      <c r="AF2345" s="111">
        <v>0</v>
      </c>
      <c r="AG2345" s="111">
        <v>0</v>
      </c>
      <c r="AH2345" s="111">
        <v>0</v>
      </c>
      <c r="AI2345" s="41"/>
      <c r="AJ2345" s="114">
        <v>9.1071154000000001E-2</v>
      </c>
      <c r="AK2345" s="114">
        <v>8.7777360999999998E-2</v>
      </c>
      <c r="AL2345" s="114">
        <v>3.2886400999999998E-3</v>
      </c>
      <c r="AM2345" s="121">
        <v>5.1522240000000002E-6</v>
      </c>
      <c r="AN2345" s="113">
        <f t="shared" si="855"/>
        <v>5.2624317320000001E-6</v>
      </c>
      <c r="AO2345" s="112">
        <f t="shared" si="856"/>
        <v>1.21621307302E-8</v>
      </c>
      <c r="AP2345" s="112">
        <f t="shared" si="857"/>
        <v>7.2159999999999998E-4</v>
      </c>
      <c r="AQ2345" s="328">
        <v>3.3175999999999998E-6</v>
      </c>
      <c r="AR2345" s="328">
        <v>1.001E-8</v>
      </c>
      <c r="AS2345" s="328">
        <v>2.734875E-13</v>
      </c>
      <c r="AT2345" s="329">
        <v>0</v>
      </c>
      <c r="AU2345" s="329">
        <v>0</v>
      </c>
      <c r="AV2345" s="328">
        <v>1.7712E-9</v>
      </c>
      <c r="AW2345" s="328">
        <v>1.9410000000000001E-6</v>
      </c>
      <c r="AX2345" s="328">
        <v>4.0391999999999999E-10</v>
      </c>
      <c r="AY2345" s="328">
        <v>1.6748E-9</v>
      </c>
      <c r="AZ2345" s="329">
        <v>0</v>
      </c>
      <c r="BA2345" s="329">
        <v>0</v>
      </c>
      <c r="BB2345" s="328">
        <v>4.3333966999999998E-12</v>
      </c>
      <c r="BC2345" s="328">
        <v>5.8240256999999997E-11</v>
      </c>
      <c r="BD2345" s="328">
        <v>1.0563588999999999E-11</v>
      </c>
      <c r="BE2345" s="328">
        <v>1.62092E-10</v>
      </c>
      <c r="BF2345" s="328">
        <v>1.8984399999999999E-9</v>
      </c>
      <c r="BG2345" s="329">
        <v>0</v>
      </c>
      <c r="BH2345" s="329">
        <v>7.2159999999999998E-4</v>
      </c>
      <c r="BI2345" s="329">
        <v>0</v>
      </c>
      <c r="BJ2345" s="329">
        <v>0</v>
      </c>
      <c r="BK2345" s="329">
        <v>0</v>
      </c>
      <c r="BL2345" s="329">
        <v>0</v>
      </c>
      <c r="BM2345" s="41"/>
      <c r="BN2345" s="111">
        <v>1.9072781999999999E-4</v>
      </c>
      <c r="BO2345" s="122">
        <v>1.1546576999999999E-5</v>
      </c>
      <c r="BP2345" s="122">
        <v>9.9680486000000004E-5</v>
      </c>
      <c r="BQ2345" s="122">
        <v>4.1173595999999999E-8</v>
      </c>
      <c r="BR2345" s="122">
        <v>3.8225483999999998E-5</v>
      </c>
      <c r="BS2345" s="111">
        <v>0</v>
      </c>
      <c r="BT2345" s="111">
        <v>0</v>
      </c>
      <c r="BU2345" s="111">
        <v>0</v>
      </c>
      <c r="BV2345" s="122">
        <v>1.4946899000000001E-6</v>
      </c>
      <c r="BW2345" s="122">
        <v>5.1292962999999999E-6</v>
      </c>
      <c r="BX2345" s="111">
        <v>0</v>
      </c>
      <c r="BY2345" s="111">
        <v>0</v>
      </c>
      <c r="BZ2345" s="111">
        <v>0</v>
      </c>
      <c r="CA2345" s="122">
        <v>1.3384134000000001E-5</v>
      </c>
      <c r="CB2345" s="122">
        <v>3.9829709999999996E-6</v>
      </c>
      <c r="CC2345" s="122">
        <v>1.7243007E-5</v>
      </c>
      <c r="CD2345" s="111">
        <v>0</v>
      </c>
      <c r="CG2345" s="76" t="s">
        <v>6568</v>
      </c>
    </row>
    <row r="2346" spans="1:85" ht="14.5" customHeight="1">
      <c r="A2346" s="41" t="s">
        <v>6700</v>
      </c>
      <c r="B2346" s="119" t="s">
        <v>6573</v>
      </c>
      <c r="C2346" s="120" t="str">
        <f t="shared" si="848"/>
        <v>P.030.52.100</v>
      </c>
      <c r="D2346" s="41" t="s">
        <v>6571</v>
      </c>
      <c r="E2346" s="119" t="s">
        <v>6570</v>
      </c>
      <c r="F2346" s="118" t="str">
        <f t="shared" si="849"/>
        <v>Benzenediols (n=2, std=1.80)</v>
      </c>
      <c r="G2346" s="118">
        <f t="shared" si="850"/>
        <v>1.7827416594400001</v>
      </c>
      <c r="H2346" s="118">
        <f t="shared" si="851"/>
        <v>0.13252877300000002</v>
      </c>
      <c r="I2346" s="118">
        <f t="shared" si="852"/>
        <v>0.37743978644000004</v>
      </c>
      <c r="J2346" s="326">
        <f t="shared" si="853"/>
        <v>9.8915100000000006E-2</v>
      </c>
      <c r="K2346" s="118">
        <v>1.1738580000000001</v>
      </c>
      <c r="L2346" s="118">
        <v>0.22067343</v>
      </c>
      <c r="M2346" s="118">
        <v>0.15591240000000001</v>
      </c>
      <c r="N2346" s="118">
        <v>3.0073679999999998E-2</v>
      </c>
      <c r="O2346" s="118">
        <v>7.8195000000000001E-2</v>
      </c>
      <c r="P2346" s="118">
        <v>8.4322270000000005E-3</v>
      </c>
      <c r="Q2346" s="118">
        <v>1.5827865999999999E-2</v>
      </c>
      <c r="R2346" s="118">
        <v>8.5395643999999998E-4</v>
      </c>
      <c r="S2346" s="118">
        <v>5.1339000000000003E-2</v>
      </c>
      <c r="T2346" s="118">
        <v>0</v>
      </c>
      <c r="U2346" s="118">
        <v>4.7576100000000003E-2</v>
      </c>
      <c r="V2346" s="118">
        <v>0</v>
      </c>
      <c r="W2346" s="118">
        <v>0</v>
      </c>
      <c r="X2346" s="118">
        <v>0</v>
      </c>
      <c r="Y2346" s="41"/>
      <c r="Z2346" s="327">
        <f t="shared" si="854"/>
        <v>8.8260000000000005</v>
      </c>
      <c r="AA2346" s="41"/>
      <c r="AB2346" s="111">
        <v>6.4493</v>
      </c>
      <c r="AC2346" s="111">
        <v>0</v>
      </c>
      <c r="AD2346" s="111">
        <v>6.4493</v>
      </c>
      <c r="AE2346" s="111">
        <v>0</v>
      </c>
      <c r="AF2346" s="111">
        <v>0</v>
      </c>
      <c r="AG2346" s="111">
        <v>0</v>
      </c>
      <c r="AH2346" s="111">
        <v>0</v>
      </c>
      <c r="AI2346" s="41"/>
      <c r="AJ2346" s="114">
        <v>0.23235091999999999</v>
      </c>
      <c r="AK2346" s="114">
        <v>0.22408123999999999</v>
      </c>
      <c r="AL2346" s="114">
        <v>8.2622809999999998E-3</v>
      </c>
      <c r="AM2346" s="121">
        <v>7.3984680000000004E-6</v>
      </c>
      <c r="AN2346" s="113">
        <f t="shared" si="855"/>
        <v>1.3434127020999999E-5</v>
      </c>
      <c r="AO2346" s="112">
        <f t="shared" si="856"/>
        <v>3.0555772802799999E-8</v>
      </c>
      <c r="AP2346" s="112">
        <f t="shared" si="857"/>
        <v>1.0361999999999999E-3</v>
      </c>
      <c r="AQ2346" s="328">
        <v>8.1905280000000005E-6</v>
      </c>
      <c r="AR2346" s="328">
        <v>2.47128E-8</v>
      </c>
      <c r="AS2346" s="328">
        <v>6.75189E-13</v>
      </c>
      <c r="AT2346" s="329">
        <v>0</v>
      </c>
      <c r="AU2346" s="329">
        <v>0</v>
      </c>
      <c r="AV2346" s="328">
        <v>4.4772000000000002E-9</v>
      </c>
      <c r="AW2346" s="328">
        <v>5.2341899999999999E-6</v>
      </c>
      <c r="AX2346" s="328">
        <v>1.0210200000000001E-9</v>
      </c>
      <c r="AY2346" s="328">
        <v>4.6682399999999996E-9</v>
      </c>
      <c r="AZ2346" s="329">
        <v>0</v>
      </c>
      <c r="BA2346" s="329">
        <v>0</v>
      </c>
      <c r="BB2346" s="328">
        <v>8.8095437999999998E-12</v>
      </c>
      <c r="BC2346" s="328">
        <v>1.2208099E-10</v>
      </c>
      <c r="BD2346" s="328">
        <v>2.214708E-11</v>
      </c>
      <c r="BE2346" s="328">
        <v>1.051491E-9</v>
      </c>
      <c r="BF2346" s="328">
        <v>3.88033E-9</v>
      </c>
      <c r="BG2346" s="329">
        <v>0</v>
      </c>
      <c r="BH2346" s="329">
        <v>1.0361999999999999E-3</v>
      </c>
      <c r="BI2346" s="329">
        <v>0</v>
      </c>
      <c r="BJ2346" s="329">
        <v>0</v>
      </c>
      <c r="BK2346" s="329">
        <v>0</v>
      </c>
      <c r="BL2346" s="329">
        <v>0</v>
      </c>
      <c r="BM2346" s="41"/>
      <c r="BN2346" s="111">
        <v>4.6370926999999998E-4</v>
      </c>
      <c r="BO2346" s="122">
        <v>3.2184256999999999E-5</v>
      </c>
      <c r="BP2346" s="111">
        <v>2.460923E-4</v>
      </c>
      <c r="BQ2346" s="122">
        <v>1.0002971E-7</v>
      </c>
      <c r="BR2346" s="122">
        <v>9.6502072000000002E-5</v>
      </c>
      <c r="BS2346" s="111">
        <v>0</v>
      </c>
      <c r="BT2346" s="111">
        <v>0</v>
      </c>
      <c r="BU2346" s="111">
        <v>0</v>
      </c>
      <c r="BV2346" s="122">
        <v>1.1315455000000001E-5</v>
      </c>
      <c r="BW2346" s="122">
        <v>1.0473391000000001E-5</v>
      </c>
      <c r="BX2346" s="111">
        <v>0</v>
      </c>
      <c r="BY2346" s="111">
        <v>0</v>
      </c>
      <c r="BZ2346" s="111">
        <v>0</v>
      </c>
      <c r="CA2346" s="122">
        <v>3.4026665999999998E-5</v>
      </c>
      <c r="CB2346" s="122">
        <v>8.2545630999999993E-6</v>
      </c>
      <c r="CC2346" s="122">
        <v>2.4760536999999999E-5</v>
      </c>
      <c r="CD2346" s="111">
        <v>0</v>
      </c>
      <c r="CG2346" s="76" t="s">
        <v>6568</v>
      </c>
    </row>
    <row r="2347" spans="1:85" ht="14.5" customHeight="1">
      <c r="A2347" s="41" t="s">
        <v>6697</v>
      </c>
      <c r="B2347" s="119" t="s">
        <v>6573</v>
      </c>
      <c r="C2347" s="120" t="str">
        <f t="shared" si="848"/>
        <v>P.030.52.200</v>
      </c>
      <c r="D2347" s="41" t="s">
        <v>6571</v>
      </c>
      <c r="E2347" s="119" t="s">
        <v>6570</v>
      </c>
      <c r="F2347" s="118" t="str">
        <f t="shared" si="849"/>
        <v>Benzoic acids and derivatives (n=2, std=0.10)</v>
      </c>
      <c r="G2347" s="118">
        <f t="shared" si="850"/>
        <v>0.85750102907000003</v>
      </c>
      <c r="H2347" s="118">
        <f t="shared" si="851"/>
        <v>8.5996812000000006E-2</v>
      </c>
      <c r="I2347" s="118">
        <f t="shared" si="852"/>
        <v>0.15265051706999999</v>
      </c>
      <c r="J2347" s="326">
        <f t="shared" si="853"/>
        <v>8.5922699999999991E-2</v>
      </c>
      <c r="K2347" s="118">
        <v>0.53293100000000004</v>
      </c>
      <c r="L2347" s="118">
        <v>9.0293714999999997E-2</v>
      </c>
      <c r="M2347" s="118">
        <v>6.1870000000000001E-2</v>
      </c>
      <c r="N2347" s="118">
        <v>1.7184959999999999E-2</v>
      </c>
      <c r="O2347" s="118">
        <v>4.6115000000000003E-2</v>
      </c>
      <c r="P2347" s="118">
        <v>3.3333550000000001E-3</v>
      </c>
      <c r="Q2347" s="118">
        <v>1.9363497E-2</v>
      </c>
      <c r="R2347" s="118">
        <v>4.8680206999999998E-4</v>
      </c>
      <c r="S2347" s="118">
        <v>5.2319999999999998E-2</v>
      </c>
      <c r="T2347" s="118">
        <v>0</v>
      </c>
      <c r="U2347" s="118">
        <v>3.3602699999999999E-2</v>
      </c>
      <c r="V2347" s="118">
        <v>0</v>
      </c>
      <c r="W2347" s="118">
        <v>0</v>
      </c>
      <c r="X2347" s="118">
        <v>0</v>
      </c>
      <c r="Y2347" s="41"/>
      <c r="Z2347" s="327">
        <f t="shared" si="854"/>
        <v>4.0069999999999997</v>
      </c>
      <c r="AA2347" s="41"/>
      <c r="AB2347" s="111">
        <v>4.5551000000000004</v>
      </c>
      <c r="AC2347" s="111">
        <v>0</v>
      </c>
      <c r="AD2347" s="111">
        <v>4.5551000000000004</v>
      </c>
      <c r="AE2347" s="111">
        <v>0</v>
      </c>
      <c r="AF2347" s="111">
        <v>0</v>
      </c>
      <c r="AG2347" s="111">
        <v>0</v>
      </c>
      <c r="AH2347" s="111">
        <v>0</v>
      </c>
      <c r="AI2347" s="41"/>
      <c r="AJ2347" s="114">
        <v>0.10529968000000001</v>
      </c>
      <c r="AK2347" s="114">
        <v>0.10156353</v>
      </c>
      <c r="AL2347" s="114">
        <v>3.7286067E-3</v>
      </c>
      <c r="AM2347" s="121">
        <v>7.5398399999999996E-6</v>
      </c>
      <c r="AN2347" s="113">
        <f t="shared" si="855"/>
        <v>6.0889406700000006E-6</v>
      </c>
      <c r="AO2347" s="112">
        <f t="shared" si="856"/>
        <v>1.37892258517E-8</v>
      </c>
      <c r="AP2347" s="112">
        <f t="shared" si="857"/>
        <v>1.0560000000000001E-3</v>
      </c>
      <c r="AQ2347" s="328">
        <v>3.7184959999999999E-6</v>
      </c>
      <c r="AR2347" s="328">
        <v>1.12196E-8</v>
      </c>
      <c r="AS2347" s="328">
        <v>3.065355E-13</v>
      </c>
      <c r="AT2347" s="329">
        <v>0</v>
      </c>
      <c r="AU2347" s="329">
        <v>0</v>
      </c>
      <c r="AV2347" s="328">
        <v>2.5584000000000002E-9</v>
      </c>
      <c r="AW2347" s="328">
        <v>2.3631700000000001E-6</v>
      </c>
      <c r="AX2347" s="328">
        <v>5.8344E-10</v>
      </c>
      <c r="AY2347" s="328">
        <v>1.91012E-9</v>
      </c>
      <c r="AZ2347" s="329">
        <v>0</v>
      </c>
      <c r="BA2347" s="329">
        <v>0</v>
      </c>
      <c r="BB2347" s="328">
        <v>1.0912119E-11</v>
      </c>
      <c r="BC2347" s="328">
        <v>5.4880687999999999E-11</v>
      </c>
      <c r="BD2347" s="328">
        <v>9.9665092000000001E-12</v>
      </c>
      <c r="BE2347" s="328">
        <v>4.7003999999999996E-10</v>
      </c>
      <c r="BF2347" s="328">
        <v>4.2462300000000001E-9</v>
      </c>
      <c r="BG2347" s="329">
        <v>0</v>
      </c>
      <c r="BH2347" s="329">
        <v>1.0560000000000001E-3</v>
      </c>
      <c r="BI2347" s="329">
        <v>0</v>
      </c>
      <c r="BJ2347" s="329">
        <v>0</v>
      </c>
      <c r="BK2347" s="329">
        <v>0</v>
      </c>
      <c r="BL2347" s="329">
        <v>0</v>
      </c>
      <c r="BM2347" s="41"/>
      <c r="BN2347" s="111">
        <v>2.4453080000000002E-4</v>
      </c>
      <c r="BO2347" s="122">
        <v>1.3168944000000001E-5</v>
      </c>
      <c r="BP2347" s="111">
        <v>1.1172579000000001E-4</v>
      </c>
      <c r="BQ2347" s="122">
        <v>5.7022429E-8</v>
      </c>
      <c r="BR2347" s="122">
        <v>5.2124333999999998E-5</v>
      </c>
      <c r="BS2347" s="111">
        <v>0</v>
      </c>
      <c r="BT2347" s="111">
        <v>0</v>
      </c>
      <c r="BU2347" s="111">
        <v>0</v>
      </c>
      <c r="BV2347" s="122">
        <v>4.4731277999999996E-6</v>
      </c>
      <c r="BW2347" s="122">
        <v>1.2812939000000001E-5</v>
      </c>
      <c r="BX2347" s="111">
        <v>0</v>
      </c>
      <c r="BY2347" s="111">
        <v>0</v>
      </c>
      <c r="BZ2347" s="111">
        <v>0</v>
      </c>
      <c r="CA2347" s="122">
        <v>1.9104829E-5</v>
      </c>
      <c r="CB2347" s="122">
        <v>5.8301459000000004E-6</v>
      </c>
      <c r="CC2347" s="122">
        <v>2.5233669000000001E-5</v>
      </c>
      <c r="CD2347" s="111">
        <v>0</v>
      </c>
      <c r="CG2347" s="76" t="s">
        <v>6568</v>
      </c>
    </row>
    <row r="2348" spans="1:85" ht="14.5" customHeight="1">
      <c r="A2348" s="41" t="s">
        <v>6694</v>
      </c>
      <c r="B2348" s="119" t="s">
        <v>6573</v>
      </c>
      <c r="C2348" s="120" t="str">
        <f t="shared" si="848"/>
        <v>P.030.53.100</v>
      </c>
      <c r="D2348" s="41" t="s">
        <v>6571</v>
      </c>
      <c r="E2348" s="119" t="s">
        <v>6570</v>
      </c>
      <c r="F2348" s="118" t="str">
        <f t="shared" si="849"/>
        <v>Carbohydrates and carbohydrate conjugates (n=2, std=0.61)</v>
      </c>
      <c r="G2348" s="118">
        <f t="shared" si="850"/>
        <v>0.86304566970999996</v>
      </c>
      <c r="H2348" s="118">
        <f t="shared" si="851"/>
        <v>5.4071965200000002E-2</v>
      </c>
      <c r="I2348" s="118">
        <f t="shared" si="852"/>
        <v>0.47214755451000001</v>
      </c>
      <c r="J2348" s="326">
        <f t="shared" si="853"/>
        <v>4.6088149999999994E-2</v>
      </c>
      <c r="K2348" s="118">
        <v>0.290738</v>
      </c>
      <c r="L2348" s="118">
        <v>4.0987935000000003E-2</v>
      </c>
      <c r="M2348" s="118">
        <v>0.4308304</v>
      </c>
      <c r="N2348" s="118">
        <v>8.8128000000000008E-3</v>
      </c>
      <c r="O2348" s="118">
        <v>2.4461E-2</v>
      </c>
      <c r="P2348" s="118">
        <v>1.6744781999999999E-3</v>
      </c>
      <c r="Q2348" s="118">
        <v>1.9123687E-2</v>
      </c>
      <c r="R2348" s="118">
        <v>3.2921950999999997E-4</v>
      </c>
      <c r="S2348" s="118">
        <v>3.1282999999999998E-2</v>
      </c>
      <c r="T2348" s="118">
        <v>0</v>
      </c>
      <c r="U2348" s="118">
        <v>1.480515E-2</v>
      </c>
      <c r="V2348" s="118">
        <v>0</v>
      </c>
      <c r="W2348" s="118">
        <v>0</v>
      </c>
      <c r="X2348" s="118">
        <v>0</v>
      </c>
      <c r="Y2348" s="41"/>
      <c r="Z2348" s="327">
        <f t="shared" si="854"/>
        <v>2.1859999999999999</v>
      </c>
      <c r="AA2348" s="41"/>
      <c r="AB2348" s="111">
        <v>2.0069499999999998</v>
      </c>
      <c r="AC2348" s="111">
        <v>0</v>
      </c>
      <c r="AD2348" s="111">
        <v>2.0069499999999998</v>
      </c>
      <c r="AE2348" s="111">
        <v>0</v>
      </c>
      <c r="AF2348" s="111">
        <v>0</v>
      </c>
      <c r="AG2348" s="111">
        <v>0</v>
      </c>
      <c r="AH2348" s="111">
        <v>0</v>
      </c>
      <c r="AI2348" s="41"/>
      <c r="AJ2348" s="114">
        <v>5.4756859999999997E-2</v>
      </c>
      <c r="AK2348" s="114">
        <v>5.2752831E-2</v>
      </c>
      <c r="AL2348" s="114">
        <v>1.9995210000000002E-3</v>
      </c>
      <c r="AM2348" s="121">
        <v>4.5081960000000002E-6</v>
      </c>
      <c r="AN2348" s="113">
        <f t="shared" si="855"/>
        <v>3.1626397460000004E-6</v>
      </c>
      <c r="AO2348" s="112">
        <f t="shared" si="856"/>
        <v>7.3946781549999993E-9</v>
      </c>
      <c r="AP2348" s="112">
        <f t="shared" si="857"/>
        <v>6.3139999999999995E-4</v>
      </c>
      <c r="AQ2348" s="328">
        <v>2.0286080000000002E-6</v>
      </c>
      <c r="AR2348" s="328">
        <v>6.1207999999999998E-9</v>
      </c>
      <c r="AS2348" s="328">
        <v>1.6722899999999999E-13</v>
      </c>
      <c r="AT2348" s="329">
        <v>0</v>
      </c>
      <c r="AU2348" s="329">
        <v>0</v>
      </c>
      <c r="AV2348" s="328">
        <v>1.312E-9</v>
      </c>
      <c r="AW2348" s="328">
        <v>1.1280700000000001E-6</v>
      </c>
      <c r="AX2348" s="328">
        <v>2.9920000000000001E-10</v>
      </c>
      <c r="AY2348" s="328">
        <v>8.6707999999999997E-10</v>
      </c>
      <c r="AZ2348" s="329">
        <v>0</v>
      </c>
      <c r="BA2348" s="329">
        <v>0</v>
      </c>
      <c r="BB2348" s="328">
        <v>1.0833231999999999E-11</v>
      </c>
      <c r="BC2348" s="328">
        <v>8.1760559000000003E-11</v>
      </c>
      <c r="BD2348" s="328">
        <v>1.4837135000000001E-11</v>
      </c>
      <c r="BE2348" s="328">
        <v>2.75286E-10</v>
      </c>
      <c r="BF2348" s="328">
        <v>4.3744600000000002E-9</v>
      </c>
      <c r="BG2348" s="329">
        <v>0</v>
      </c>
      <c r="BH2348" s="329">
        <v>6.3139999999999995E-4</v>
      </c>
      <c r="BI2348" s="329">
        <v>0</v>
      </c>
      <c r="BJ2348" s="329">
        <v>0</v>
      </c>
      <c r="BK2348" s="329">
        <v>0</v>
      </c>
      <c r="BL2348" s="329">
        <v>0</v>
      </c>
      <c r="BM2348" s="41"/>
      <c r="BN2348" s="111">
        <v>1.3609137999999999E-4</v>
      </c>
      <c r="BO2348" s="122">
        <v>5.9779114999999998E-6</v>
      </c>
      <c r="BP2348" s="122">
        <v>6.0951479999999999E-5</v>
      </c>
      <c r="BQ2348" s="122">
        <v>3.8563714999999999E-8</v>
      </c>
      <c r="BR2348" s="122">
        <v>2.6818767000000001E-5</v>
      </c>
      <c r="BS2348" s="111">
        <v>0</v>
      </c>
      <c r="BT2348" s="111">
        <v>0</v>
      </c>
      <c r="BU2348" s="111">
        <v>0</v>
      </c>
      <c r="BV2348" s="122">
        <v>2.2470318E-6</v>
      </c>
      <c r="BW2348" s="122">
        <v>1.2654255E-5</v>
      </c>
      <c r="BX2348" s="111">
        <v>0</v>
      </c>
      <c r="BY2348" s="111">
        <v>0</v>
      </c>
      <c r="BZ2348" s="111">
        <v>0</v>
      </c>
      <c r="CA2348" s="122">
        <v>9.7470149999999994E-6</v>
      </c>
      <c r="CB2348" s="122">
        <v>2.5687277000000002E-6</v>
      </c>
      <c r="CC2348" s="122">
        <v>1.5087631000000001E-5</v>
      </c>
      <c r="CD2348" s="111">
        <v>0</v>
      </c>
      <c r="CG2348" s="76" t="s">
        <v>6568</v>
      </c>
    </row>
    <row r="2349" spans="1:85" ht="14.5" customHeight="1">
      <c r="A2349" s="41" t="s">
        <v>6691</v>
      </c>
      <c r="B2349" s="119" t="s">
        <v>6573</v>
      </c>
      <c r="C2349" s="120" t="str">
        <f t="shared" si="848"/>
        <v>P.030.53.200</v>
      </c>
      <c r="D2349" s="41" t="s">
        <v>6571</v>
      </c>
      <c r="E2349" s="119" t="s">
        <v>6570</v>
      </c>
      <c r="F2349" s="118" t="str">
        <f t="shared" si="849"/>
        <v>Carbonic acid diesters (n=2, std=0.12)</v>
      </c>
      <c r="G2349" s="118">
        <f t="shared" si="850"/>
        <v>0.42743130263000001</v>
      </c>
      <c r="H2349" s="118">
        <f t="shared" si="851"/>
        <v>3.8955375200000003E-2</v>
      </c>
      <c r="I2349" s="118">
        <f t="shared" si="852"/>
        <v>7.3093517430000005E-2</v>
      </c>
      <c r="J2349" s="326">
        <f t="shared" si="853"/>
        <v>4.6589409999999998E-2</v>
      </c>
      <c r="K2349" s="118">
        <v>0.268793</v>
      </c>
      <c r="L2349" s="118">
        <v>4.1088149999999997E-2</v>
      </c>
      <c r="M2349" s="118">
        <v>3.1795799999999999E-2</v>
      </c>
      <c r="N2349" s="118">
        <v>8.37216E-3</v>
      </c>
      <c r="O2349" s="118">
        <v>2.1253000000000001E-2</v>
      </c>
      <c r="P2349" s="118">
        <v>1.1532000000000001E-3</v>
      </c>
      <c r="Q2349" s="118">
        <v>8.1770152000000002E-3</v>
      </c>
      <c r="R2349" s="118">
        <v>2.0956743000000001E-4</v>
      </c>
      <c r="S2349" s="118">
        <v>3.0519999999999999E-2</v>
      </c>
      <c r="T2349" s="118">
        <v>0</v>
      </c>
      <c r="U2349" s="118">
        <v>1.6069409999999999E-2</v>
      </c>
      <c r="V2349" s="118">
        <v>0</v>
      </c>
      <c r="W2349" s="118">
        <v>0</v>
      </c>
      <c r="X2349" s="118">
        <v>0</v>
      </c>
      <c r="Y2349" s="41"/>
      <c r="Z2349" s="327">
        <f t="shared" si="854"/>
        <v>2.0209999999999999</v>
      </c>
      <c r="AA2349" s="41"/>
      <c r="AB2349" s="111">
        <v>2.1783299999999999</v>
      </c>
      <c r="AC2349" s="111">
        <v>0</v>
      </c>
      <c r="AD2349" s="111">
        <v>2.1783299999999999</v>
      </c>
      <c r="AE2349" s="111">
        <v>0</v>
      </c>
      <c r="AF2349" s="111">
        <v>0</v>
      </c>
      <c r="AG2349" s="111">
        <v>0</v>
      </c>
      <c r="AH2349" s="111">
        <v>0</v>
      </c>
      <c r="AI2349" s="41"/>
      <c r="AJ2349" s="114">
        <v>5.1191632000000001E-2</v>
      </c>
      <c r="AK2349" s="114">
        <v>4.9342127E-2</v>
      </c>
      <c r="AL2349" s="114">
        <v>1.8451063999999999E-3</v>
      </c>
      <c r="AM2349" s="121">
        <v>4.3982399999999999E-6</v>
      </c>
      <c r="AN2349" s="113">
        <f t="shared" si="855"/>
        <v>2.9581611029999999E-6</v>
      </c>
      <c r="AO2349" s="112">
        <f t="shared" si="856"/>
        <v>6.8236182138000001E-9</v>
      </c>
      <c r="AP2349" s="112">
        <f t="shared" si="857"/>
        <v>6.1600000000000001E-4</v>
      </c>
      <c r="AQ2349" s="328">
        <v>1.875488E-6</v>
      </c>
      <c r="AR2349" s="328">
        <v>5.6588000000000004E-9</v>
      </c>
      <c r="AS2349" s="328">
        <v>1.5460650000000001E-13</v>
      </c>
      <c r="AT2349" s="329">
        <v>0</v>
      </c>
      <c r="AU2349" s="329">
        <v>0</v>
      </c>
      <c r="AV2349" s="328">
        <v>1.2464E-9</v>
      </c>
      <c r="AW2349" s="328">
        <v>1.07957E-6</v>
      </c>
      <c r="AX2349" s="328">
        <v>2.8423999999999999E-10</v>
      </c>
      <c r="AY2349" s="328">
        <v>8.6919999999999996E-10</v>
      </c>
      <c r="AZ2349" s="329">
        <v>0</v>
      </c>
      <c r="BA2349" s="329">
        <v>0</v>
      </c>
      <c r="BB2349" s="328">
        <v>4.6003019000000004E-12</v>
      </c>
      <c r="BC2349" s="328">
        <v>5.6002709E-12</v>
      </c>
      <c r="BD2349" s="328">
        <v>1.0230344999999999E-12</v>
      </c>
      <c r="BE2349" s="328">
        <v>1.6865300000000001E-10</v>
      </c>
      <c r="BF2349" s="328">
        <v>1.68805E-9</v>
      </c>
      <c r="BG2349" s="329">
        <v>0</v>
      </c>
      <c r="BH2349" s="329">
        <v>6.1600000000000001E-4</v>
      </c>
      <c r="BI2349" s="329">
        <v>0</v>
      </c>
      <c r="BJ2349" s="329">
        <v>0</v>
      </c>
      <c r="BK2349" s="329">
        <v>0</v>
      </c>
      <c r="BL2349" s="329">
        <v>0</v>
      </c>
      <c r="BM2349" s="41"/>
      <c r="BN2349" s="111">
        <v>1.2007333E-4</v>
      </c>
      <c r="BO2349" s="122">
        <v>5.9925274000000001E-6</v>
      </c>
      <c r="BP2349" s="122">
        <v>5.6350843E-5</v>
      </c>
      <c r="BQ2349" s="122">
        <v>2.4548055E-8</v>
      </c>
      <c r="BR2349" s="122">
        <v>2.3959389E-5</v>
      </c>
      <c r="BS2349" s="111">
        <v>0</v>
      </c>
      <c r="BT2349" s="111">
        <v>0</v>
      </c>
      <c r="BU2349" s="111">
        <v>0</v>
      </c>
      <c r="BV2349" s="122">
        <v>1.5475133E-6</v>
      </c>
      <c r="BW2349" s="122">
        <v>5.4107786000000002E-6</v>
      </c>
      <c r="BX2349" s="111">
        <v>0</v>
      </c>
      <c r="BY2349" s="111">
        <v>0</v>
      </c>
      <c r="BZ2349" s="111">
        <v>0</v>
      </c>
      <c r="CA2349" s="122">
        <v>9.2800152000000002E-6</v>
      </c>
      <c r="CB2349" s="122">
        <v>2.7880797000000001E-6</v>
      </c>
      <c r="CC2349" s="122">
        <v>1.471964E-5</v>
      </c>
      <c r="CD2349" s="111">
        <v>0</v>
      </c>
      <c r="CG2349" s="76" t="s">
        <v>6568</v>
      </c>
    </row>
    <row r="2350" spans="1:85" ht="14.5" customHeight="1">
      <c r="A2350" s="41" t="s">
        <v>6688</v>
      </c>
      <c r="B2350" s="119" t="s">
        <v>6573</v>
      </c>
      <c r="C2350" s="120" t="str">
        <f t="shared" si="848"/>
        <v>P.030.54.100</v>
      </c>
      <c r="D2350" s="41" t="s">
        <v>6571</v>
      </c>
      <c r="E2350" s="119" t="s">
        <v>6570</v>
      </c>
      <c r="F2350" s="118" t="str">
        <f t="shared" si="849"/>
        <v>Diphenylmethanes (n=2, std=0.66)</v>
      </c>
      <c r="G2350" s="118">
        <f t="shared" si="850"/>
        <v>1.12376595072</v>
      </c>
      <c r="H2350" s="118">
        <f t="shared" si="851"/>
        <v>0.21255033800000001</v>
      </c>
      <c r="I2350" s="118">
        <f t="shared" si="852"/>
        <v>0.26615061271999996</v>
      </c>
      <c r="J2350" s="326">
        <f t="shared" si="853"/>
        <v>0.11253299999999999</v>
      </c>
      <c r="K2350" s="118">
        <v>0.53253200000000001</v>
      </c>
      <c r="L2350" s="118">
        <v>0.12707262</v>
      </c>
      <c r="M2350" s="118">
        <v>0.13815839999999999</v>
      </c>
      <c r="N2350" s="118">
        <v>2.004912E-2</v>
      </c>
      <c r="O2350" s="118">
        <v>3.8897000000000001E-2</v>
      </c>
      <c r="P2350" s="118">
        <v>5.1664797999999998E-2</v>
      </c>
      <c r="Q2350" s="118">
        <v>0.10193942</v>
      </c>
      <c r="R2350" s="118">
        <v>9.1959272000000005E-4</v>
      </c>
      <c r="S2350" s="118">
        <v>5.2646999999999999E-2</v>
      </c>
      <c r="T2350" s="118">
        <v>0</v>
      </c>
      <c r="U2350" s="118">
        <v>5.9886000000000002E-2</v>
      </c>
      <c r="V2350" s="118">
        <v>0</v>
      </c>
      <c r="W2350" s="118">
        <v>0</v>
      </c>
      <c r="X2350" s="118">
        <v>0</v>
      </c>
      <c r="Y2350" s="41"/>
      <c r="Z2350" s="327">
        <f t="shared" si="854"/>
        <v>4.0039999999999996</v>
      </c>
      <c r="AA2350" s="41"/>
      <c r="AB2350" s="111">
        <v>8.1180000000000003</v>
      </c>
      <c r="AC2350" s="111">
        <v>0</v>
      </c>
      <c r="AD2350" s="111">
        <v>8.1180000000000003</v>
      </c>
      <c r="AE2350" s="111">
        <v>0</v>
      </c>
      <c r="AF2350" s="111">
        <v>0</v>
      </c>
      <c r="AG2350" s="111">
        <v>0</v>
      </c>
      <c r="AH2350" s="111">
        <v>0</v>
      </c>
      <c r="AI2350" s="41"/>
      <c r="AJ2350" s="114">
        <v>0.11521728000000001</v>
      </c>
      <c r="AK2350" s="114">
        <v>0.1111767</v>
      </c>
      <c r="AL2350" s="114">
        <v>4.0329978999999998E-3</v>
      </c>
      <c r="AM2350" s="121">
        <v>7.5869640000000002E-6</v>
      </c>
      <c r="AN2350" s="113">
        <f t="shared" si="855"/>
        <v>6.6652695700000007E-6</v>
      </c>
      <c r="AO2350" s="112">
        <f t="shared" si="856"/>
        <v>1.4914932995999999E-8</v>
      </c>
      <c r="AP2350" s="112">
        <f t="shared" si="857"/>
        <v>1.0625999999999999E-3</v>
      </c>
      <c r="AQ2350" s="328">
        <v>3.7157120000000002E-6</v>
      </c>
      <c r="AR2350" s="328">
        <v>1.12112E-8</v>
      </c>
      <c r="AS2350" s="328">
        <v>3.06306E-13</v>
      </c>
      <c r="AT2350" s="329">
        <v>0</v>
      </c>
      <c r="AU2350" s="329">
        <v>0</v>
      </c>
      <c r="AV2350" s="328">
        <v>2.9847999999999999E-9</v>
      </c>
      <c r="AW2350" s="328">
        <v>2.9178900000000002E-6</v>
      </c>
      <c r="AX2350" s="328">
        <v>6.8067999999999997E-10</v>
      </c>
      <c r="AY2350" s="328">
        <v>2.6881599999999999E-9</v>
      </c>
      <c r="AZ2350" s="329">
        <v>0</v>
      </c>
      <c r="BA2350" s="329">
        <v>0</v>
      </c>
      <c r="BB2350" s="328">
        <v>5.7944238E-11</v>
      </c>
      <c r="BC2350" s="328">
        <v>2.3408624000000002E-10</v>
      </c>
      <c r="BD2350" s="328">
        <v>4.2556211999999997E-11</v>
      </c>
      <c r="BE2350" s="328">
        <v>6.47159E-9</v>
      </c>
      <c r="BF2350" s="328">
        <v>2.2211180000000001E-8</v>
      </c>
      <c r="BG2350" s="329">
        <v>0</v>
      </c>
      <c r="BH2350" s="329">
        <v>1.0625999999999999E-3</v>
      </c>
      <c r="BI2350" s="329">
        <v>0</v>
      </c>
      <c r="BJ2350" s="329">
        <v>0</v>
      </c>
      <c r="BK2350" s="329">
        <v>0</v>
      </c>
      <c r="BL2350" s="329">
        <v>0</v>
      </c>
      <c r="BM2350" s="41"/>
      <c r="BN2350" s="111">
        <v>3.7542590000000001E-4</v>
      </c>
      <c r="BO2350" s="122">
        <v>1.8532987000000001E-5</v>
      </c>
      <c r="BP2350" s="111">
        <v>1.1164214E-4</v>
      </c>
      <c r="BQ2350" s="122">
        <v>1.0771812999999999E-7</v>
      </c>
      <c r="BR2350" s="122">
        <v>5.0082191999999998E-5</v>
      </c>
      <c r="BS2350" s="111">
        <v>0</v>
      </c>
      <c r="BT2350" s="111">
        <v>0</v>
      </c>
      <c r="BU2350" s="111">
        <v>0</v>
      </c>
      <c r="BV2350" s="122">
        <v>6.9330520999999994E-5</v>
      </c>
      <c r="BW2350" s="122">
        <v>6.7453904999999995E-5</v>
      </c>
      <c r="BX2350" s="111">
        <v>0</v>
      </c>
      <c r="BY2350" s="111">
        <v>0</v>
      </c>
      <c r="BZ2350" s="111">
        <v>0</v>
      </c>
      <c r="CA2350" s="122">
        <v>2.2494690999999999E-5</v>
      </c>
      <c r="CB2350" s="122">
        <v>1.0390358999999999E-5</v>
      </c>
      <c r="CC2350" s="122">
        <v>2.5391379000000001E-5</v>
      </c>
      <c r="CD2350" s="111">
        <v>0</v>
      </c>
      <c r="CG2350" s="76" t="s">
        <v>6568</v>
      </c>
    </row>
    <row r="2351" spans="1:85" ht="14.5" customHeight="1">
      <c r="A2351" s="41" t="s">
        <v>6685</v>
      </c>
      <c r="B2351" s="119" t="s">
        <v>6573</v>
      </c>
      <c r="C2351" s="120" t="str">
        <f t="shared" ref="C2351:C2388" si="858">MID(A2351,1,12)</f>
        <v>P.030.58.100</v>
      </c>
      <c r="D2351" s="41" t="s">
        <v>6571</v>
      </c>
      <c r="E2351" s="119" t="s">
        <v>6570</v>
      </c>
      <c r="F2351" s="118" t="str">
        <f t="shared" ref="F2351:F2388" si="859">MID(A2351, 21,85)</f>
        <v>Halomethanes (n=6, std=3.60)</v>
      </c>
      <c r="G2351" s="118">
        <f t="shared" ref="G2351:G2388" si="860">H2351+I2351+J2351+K2351</f>
        <v>1.6432104770100002</v>
      </c>
      <c r="H2351" s="118">
        <f t="shared" ref="H2351:H2388" si="861">N2351+O2351+P2351+Q2351</f>
        <v>0.16618781299999999</v>
      </c>
      <c r="I2351" s="118">
        <f t="shared" ref="I2351:I2388" si="862">L2351+M2351+R2351</f>
        <v>0.25245146401000002</v>
      </c>
      <c r="J2351" s="326">
        <f t="shared" ref="J2351:J2388" si="863">S2351+IF(T2351="x",0,T2351)+IF(U2351="x",0,U2351)+IF(V2351="x",0,V2351)+W2351+X2351</f>
        <v>0.35235720000000004</v>
      </c>
      <c r="K2351" s="118">
        <v>0.87221400000000004</v>
      </c>
      <c r="L2351" s="118">
        <v>0.17858313000000001</v>
      </c>
      <c r="M2351" s="118">
        <v>7.3114200000000004E-2</v>
      </c>
      <c r="N2351" s="118">
        <v>2.665872E-2</v>
      </c>
      <c r="O2351" s="118">
        <v>4.9322999999999999E-2</v>
      </c>
      <c r="P2351" s="118">
        <v>4.3305448000000003E-2</v>
      </c>
      <c r="Q2351" s="118">
        <v>4.6900644999999998E-2</v>
      </c>
      <c r="R2351" s="118">
        <v>7.5413401000000001E-4</v>
      </c>
      <c r="S2351" s="118">
        <v>0.30378300000000003</v>
      </c>
      <c r="T2351" s="118">
        <v>0</v>
      </c>
      <c r="U2351" s="118">
        <v>4.8574199999999998E-2</v>
      </c>
      <c r="V2351" s="118">
        <v>0</v>
      </c>
      <c r="W2351" s="118">
        <v>0</v>
      </c>
      <c r="X2351" s="118">
        <v>0</v>
      </c>
      <c r="Y2351" s="41"/>
      <c r="Z2351" s="327">
        <f t="shared" ref="Z2351:Z2388" si="864">K2351/0.133</f>
        <v>6.5579999999999998</v>
      </c>
      <c r="AA2351" s="41"/>
      <c r="AB2351" s="111">
        <v>6.5846</v>
      </c>
      <c r="AC2351" s="111">
        <v>0</v>
      </c>
      <c r="AD2351" s="111">
        <v>6.5846</v>
      </c>
      <c r="AE2351" s="111">
        <v>0</v>
      </c>
      <c r="AF2351" s="111">
        <v>0</v>
      </c>
      <c r="AG2351" s="111">
        <v>0</v>
      </c>
      <c r="AH2351" s="111">
        <v>0</v>
      </c>
      <c r="AI2351" s="41"/>
      <c r="AJ2351" s="114">
        <v>0.17513042000000001</v>
      </c>
      <c r="AK2351" s="114">
        <v>0.16883176</v>
      </c>
      <c r="AL2351" s="114">
        <v>6.2548867999999997E-3</v>
      </c>
      <c r="AM2351" s="121">
        <v>4.3778196000000003E-5</v>
      </c>
      <c r="AN2351" s="113">
        <f t="shared" ref="AN2351:AN2388" si="865">AQ2351+AT2351+AU2351+AV2351+AW2351+BE2351+BF2351+BJ2351</f>
        <v>1.0121807990000001E-5</v>
      </c>
      <c r="AO2351" s="112">
        <f t="shared" ref="AO2351:AO2388" si="866">AR2351+AS2351+AX2351+AY2351+AZ2351+BA2351+BB2351+BC2351+BD2351+BG2351+BK2351+BL2351</f>
        <v>2.3131977792E-8</v>
      </c>
      <c r="AP2351" s="112">
        <f t="shared" ref="AP2351:AP2388" si="867">BH2351+BI2351</f>
        <v>6.1314000000000004E-3</v>
      </c>
      <c r="AQ2351" s="328">
        <v>6.0858240000000001E-6</v>
      </c>
      <c r="AR2351" s="328">
        <v>1.8362400000000001E-8</v>
      </c>
      <c r="AS2351" s="328">
        <v>5.0168700000000004E-13</v>
      </c>
      <c r="AT2351" s="329">
        <v>0</v>
      </c>
      <c r="AU2351" s="329">
        <v>0</v>
      </c>
      <c r="AV2351" s="328">
        <v>3.9687999999999998E-9</v>
      </c>
      <c r="AW2351" s="328">
        <v>4.0169100000000003E-6</v>
      </c>
      <c r="AX2351" s="328">
        <v>9.0508000000000004E-10</v>
      </c>
      <c r="AY2351" s="328">
        <v>3.7778400000000003E-9</v>
      </c>
      <c r="AZ2351" s="329">
        <v>0</v>
      </c>
      <c r="BA2351" s="329">
        <v>0</v>
      </c>
      <c r="BB2351" s="328">
        <v>2.6542746000000001E-11</v>
      </c>
      <c r="BC2351" s="328">
        <v>5.0404357999999997E-11</v>
      </c>
      <c r="BD2351" s="328">
        <v>9.2090009999999998E-12</v>
      </c>
      <c r="BE2351" s="328">
        <v>5.2632900000000003E-9</v>
      </c>
      <c r="BF2351" s="328">
        <v>9.8418999999999993E-9</v>
      </c>
      <c r="BG2351" s="329">
        <v>0</v>
      </c>
      <c r="BH2351" s="329">
        <v>6.1314000000000004E-3</v>
      </c>
      <c r="BI2351" s="329">
        <v>0</v>
      </c>
      <c r="BJ2351" s="329">
        <v>0</v>
      </c>
      <c r="BK2351" s="329">
        <v>0</v>
      </c>
      <c r="BL2351" s="329">
        <v>0</v>
      </c>
      <c r="BM2351" s="41"/>
      <c r="BN2351" s="111">
        <v>5.4868061999999997E-4</v>
      </c>
      <c r="BO2351" s="122">
        <v>2.6045570000000001E-5</v>
      </c>
      <c r="BP2351" s="111">
        <v>1.8285444000000001E-4</v>
      </c>
      <c r="BQ2351" s="122">
        <v>8.8336833999999999E-8</v>
      </c>
      <c r="BR2351" s="122">
        <v>6.5602670000000006E-5</v>
      </c>
      <c r="BS2351" s="111">
        <v>0</v>
      </c>
      <c r="BT2351" s="111">
        <v>0</v>
      </c>
      <c r="BU2351" s="111">
        <v>0</v>
      </c>
      <c r="BV2351" s="122">
        <v>5.8112862E-5</v>
      </c>
      <c r="BW2351" s="122">
        <v>3.1034429999999998E-5</v>
      </c>
      <c r="BX2351" s="111">
        <v>0</v>
      </c>
      <c r="BY2351" s="111">
        <v>0</v>
      </c>
      <c r="BZ2351" s="111">
        <v>0</v>
      </c>
      <c r="CA2351" s="122">
        <v>3.0001584E-5</v>
      </c>
      <c r="CB2351" s="122">
        <v>8.4277356999999993E-6</v>
      </c>
      <c r="CC2351" s="111">
        <v>1.4651299000000001E-4</v>
      </c>
      <c r="CD2351" s="111">
        <v>0</v>
      </c>
      <c r="CG2351" s="76" t="s">
        <v>6568</v>
      </c>
    </row>
    <row r="2352" spans="1:85" ht="14.5" customHeight="1">
      <c r="A2352" s="41" t="s">
        <v>6682</v>
      </c>
      <c r="B2352" s="119" t="s">
        <v>6573</v>
      </c>
      <c r="C2352" s="120" t="str">
        <f t="shared" si="858"/>
        <v>P.030.59.100</v>
      </c>
      <c r="D2352" s="41" t="s">
        <v>6571</v>
      </c>
      <c r="E2352" s="119" t="s">
        <v>6570</v>
      </c>
      <c r="F2352" s="118" t="str">
        <f t="shared" si="859"/>
        <v>Isoindolines (n=2, std=2.69)</v>
      </c>
      <c r="G2352" s="118">
        <f t="shared" si="860"/>
        <v>1.7836443488000002</v>
      </c>
      <c r="H2352" s="118">
        <f t="shared" si="861"/>
        <v>0.19423181899999997</v>
      </c>
      <c r="I2352" s="118">
        <f t="shared" si="862"/>
        <v>0.43386382979999999</v>
      </c>
      <c r="J2352" s="326">
        <f t="shared" si="863"/>
        <v>0.1537927</v>
      </c>
      <c r="K2352" s="118">
        <v>1.0017560000000001</v>
      </c>
      <c r="L2352" s="118">
        <v>0.26777447999999998</v>
      </c>
      <c r="M2352" s="118">
        <v>0.1650046</v>
      </c>
      <c r="N2352" s="118">
        <v>2.8311119999999999E-2</v>
      </c>
      <c r="O2352" s="118">
        <v>0.112681</v>
      </c>
      <c r="P2352" s="118">
        <v>6.8694209999999997E-3</v>
      </c>
      <c r="Q2352" s="118">
        <v>4.6370278000000001E-2</v>
      </c>
      <c r="R2352" s="118">
        <v>1.0847497999999999E-3</v>
      </c>
      <c r="S2352" s="118">
        <v>9.6901000000000001E-2</v>
      </c>
      <c r="T2352" s="118">
        <v>0</v>
      </c>
      <c r="U2352" s="118">
        <v>5.6891700000000003E-2</v>
      </c>
      <c r="V2352" s="118">
        <v>0</v>
      </c>
      <c r="W2352" s="118">
        <v>0</v>
      </c>
      <c r="X2352" s="118">
        <v>0</v>
      </c>
      <c r="Y2352" s="41"/>
      <c r="Z2352" s="327">
        <f t="shared" si="864"/>
        <v>7.532</v>
      </c>
      <c r="AA2352" s="41"/>
      <c r="AB2352" s="111">
        <v>7.7121000000000004</v>
      </c>
      <c r="AC2352" s="111">
        <v>0</v>
      </c>
      <c r="AD2352" s="111">
        <v>7.7121000000000004</v>
      </c>
      <c r="AE2352" s="111">
        <v>0</v>
      </c>
      <c r="AF2352" s="111">
        <v>0</v>
      </c>
      <c r="AG2352" s="111">
        <v>0</v>
      </c>
      <c r="AH2352" s="111">
        <v>0</v>
      </c>
      <c r="AI2352" s="41"/>
      <c r="AJ2352" s="114">
        <v>0.23507249</v>
      </c>
      <c r="AK2352" s="114">
        <v>0.22745936</v>
      </c>
      <c r="AL2352" s="114">
        <v>7.5991710000000001E-3</v>
      </c>
      <c r="AM2352" s="121">
        <v>1.3964412000000001E-5</v>
      </c>
      <c r="AN2352" s="113">
        <f t="shared" si="865"/>
        <v>1.3636652240000001E-5</v>
      </c>
      <c r="AO2352" s="112">
        <f t="shared" si="866"/>
        <v>2.8103443006E-8</v>
      </c>
      <c r="AP2352" s="112">
        <f t="shared" si="867"/>
        <v>1.9558000000000002E-3</v>
      </c>
      <c r="AQ2352" s="328">
        <v>6.9896960000000001E-6</v>
      </c>
      <c r="AR2352" s="328">
        <v>2.10896E-8</v>
      </c>
      <c r="AS2352" s="328">
        <v>5.7619799999999996E-13</v>
      </c>
      <c r="AT2352" s="329">
        <v>0</v>
      </c>
      <c r="AU2352" s="329">
        <v>0</v>
      </c>
      <c r="AV2352" s="328">
        <v>4.2148E-9</v>
      </c>
      <c r="AW2352" s="328">
        <v>6.6305299999999999E-6</v>
      </c>
      <c r="AX2352" s="328">
        <v>9.6117999999999998E-10</v>
      </c>
      <c r="AY2352" s="328">
        <v>5.66464E-9</v>
      </c>
      <c r="AZ2352" s="329">
        <v>0</v>
      </c>
      <c r="BA2352" s="329">
        <v>0</v>
      </c>
      <c r="BB2352" s="328">
        <v>2.6220219999999999E-11</v>
      </c>
      <c r="BC2352" s="328">
        <v>3.0576157E-10</v>
      </c>
      <c r="BD2352" s="328">
        <v>5.5465018000000003E-11</v>
      </c>
      <c r="BE2352" s="328">
        <v>9.959799999999999E-10</v>
      </c>
      <c r="BF2352" s="328">
        <v>1.1215459999999999E-8</v>
      </c>
      <c r="BG2352" s="329">
        <v>0</v>
      </c>
      <c r="BH2352" s="329">
        <v>1.9558000000000002E-3</v>
      </c>
      <c r="BI2352" s="329">
        <v>0</v>
      </c>
      <c r="BJ2352" s="329">
        <v>0</v>
      </c>
      <c r="BK2352" s="329">
        <v>0</v>
      </c>
      <c r="BL2352" s="329">
        <v>0</v>
      </c>
      <c r="BM2352" s="41"/>
      <c r="BN2352" s="111">
        <v>5.1132963999999997E-4</v>
      </c>
      <c r="BO2352" s="122">
        <v>3.9053739999999998E-5</v>
      </c>
      <c r="BP2352" s="111">
        <v>2.1001215E-4</v>
      </c>
      <c r="BQ2352" s="122">
        <v>1.2706411000000001E-7</v>
      </c>
      <c r="BR2352" s="111">
        <v>1.3302843999999999E-4</v>
      </c>
      <c r="BS2352" s="111">
        <v>0</v>
      </c>
      <c r="BT2352" s="111">
        <v>0</v>
      </c>
      <c r="BU2352" s="111">
        <v>0</v>
      </c>
      <c r="BV2352" s="122">
        <v>9.2182794000000001E-6</v>
      </c>
      <c r="BW2352" s="122">
        <v>3.0683482999999999E-5</v>
      </c>
      <c r="BX2352" s="111">
        <v>0</v>
      </c>
      <c r="BY2352" s="111">
        <v>0</v>
      </c>
      <c r="BZ2352" s="111">
        <v>0</v>
      </c>
      <c r="CA2352" s="122">
        <v>3.2600791999999999E-5</v>
      </c>
      <c r="CB2352" s="122">
        <v>9.8708410999999992E-6</v>
      </c>
      <c r="CC2352" s="122">
        <v>4.6734857000000001E-5</v>
      </c>
      <c r="CD2352" s="111">
        <v>0</v>
      </c>
      <c r="CG2352" s="76" t="s">
        <v>6568</v>
      </c>
    </row>
    <row r="2353" spans="1:85" ht="14.5" customHeight="1">
      <c r="A2353" s="41" t="s">
        <v>6679</v>
      </c>
      <c r="B2353" s="119" t="s">
        <v>6573</v>
      </c>
      <c r="C2353" s="120" t="str">
        <f t="shared" si="858"/>
        <v>P.030.63.100</v>
      </c>
      <c r="D2353" s="41" t="s">
        <v>6571</v>
      </c>
      <c r="E2353" s="119" t="s">
        <v>6570</v>
      </c>
      <c r="F2353" s="118" t="str">
        <f t="shared" si="859"/>
        <v>Methylpyridines (n=2, std=3.53)</v>
      </c>
      <c r="G2353" s="118">
        <f t="shared" si="860"/>
        <v>2.661728783</v>
      </c>
      <c r="H2353" s="118">
        <f t="shared" si="861"/>
        <v>1.7739684099999999</v>
      </c>
      <c r="I2353" s="118">
        <f t="shared" si="862"/>
        <v>0.24707117300000001</v>
      </c>
      <c r="J2353" s="326">
        <f t="shared" si="863"/>
        <v>7.7833199999999991E-2</v>
      </c>
      <c r="K2353" s="118">
        <v>0.56285600000000002</v>
      </c>
      <c r="L2353" s="118">
        <v>8.4882104999999999E-2</v>
      </c>
      <c r="M2353" s="118">
        <v>0.15870999999999999</v>
      </c>
      <c r="N2353" s="118">
        <v>1.7295120000000001E-2</v>
      </c>
      <c r="O2353" s="118">
        <v>4.1703999999999998E-2</v>
      </c>
      <c r="P2353" s="118">
        <v>6.1191290000000002E-2</v>
      </c>
      <c r="Q2353" s="118">
        <v>1.653778</v>
      </c>
      <c r="R2353" s="118">
        <v>3.4790680000000001E-3</v>
      </c>
      <c r="S2353" s="118">
        <v>3.9239999999999997E-2</v>
      </c>
      <c r="T2353" s="118">
        <v>0</v>
      </c>
      <c r="U2353" s="118">
        <v>3.8593200000000001E-2</v>
      </c>
      <c r="V2353" s="118">
        <v>0</v>
      </c>
      <c r="W2353" s="118">
        <v>0</v>
      </c>
      <c r="X2353" s="118">
        <v>0</v>
      </c>
      <c r="Y2353" s="41"/>
      <c r="Z2353" s="327">
        <f t="shared" si="864"/>
        <v>4.2320000000000002</v>
      </c>
      <c r="AA2353" s="41"/>
      <c r="AB2353" s="111">
        <v>5.2316000000000003</v>
      </c>
      <c r="AC2353" s="111">
        <v>0</v>
      </c>
      <c r="AD2353" s="111">
        <v>5.2316000000000003</v>
      </c>
      <c r="AE2353" s="111">
        <v>0</v>
      </c>
      <c r="AF2353" s="111">
        <v>0</v>
      </c>
      <c r="AG2353" s="111">
        <v>0</v>
      </c>
      <c r="AH2353" s="111">
        <v>0</v>
      </c>
      <c r="AI2353" s="41"/>
      <c r="AJ2353" s="114">
        <v>0.11228339</v>
      </c>
      <c r="AK2353" s="114">
        <v>0.10808928</v>
      </c>
      <c r="AL2353" s="114">
        <v>4.1884556E-3</v>
      </c>
      <c r="AM2353" s="121">
        <v>5.6548800000000001E-6</v>
      </c>
      <c r="AN2353" s="113">
        <f t="shared" si="865"/>
        <v>6.4801727120000003E-6</v>
      </c>
      <c r="AO2353" s="112">
        <f t="shared" si="866"/>
        <v>1.5489850536000001E-8</v>
      </c>
      <c r="AP2353" s="112">
        <f t="shared" si="867"/>
        <v>7.9199999999999995E-4</v>
      </c>
      <c r="AQ2353" s="328">
        <v>3.9272960000000004E-6</v>
      </c>
      <c r="AR2353" s="328">
        <v>1.18496E-8</v>
      </c>
      <c r="AS2353" s="328">
        <v>3.2374800000000002E-13</v>
      </c>
      <c r="AT2353" s="329">
        <v>0</v>
      </c>
      <c r="AU2353" s="329">
        <v>0</v>
      </c>
      <c r="AV2353" s="328">
        <v>2.5747999999999998E-9</v>
      </c>
      <c r="AW2353" s="328">
        <v>2.1957E-6</v>
      </c>
      <c r="AX2353" s="328">
        <v>5.8718000000000003E-10</v>
      </c>
      <c r="AY2353" s="328">
        <v>1.79564E-9</v>
      </c>
      <c r="AZ2353" s="329">
        <v>0</v>
      </c>
      <c r="BA2353" s="329">
        <v>0</v>
      </c>
      <c r="BB2353" s="328">
        <v>9.4200038999999993E-10</v>
      </c>
      <c r="BC2353" s="328">
        <v>2.6548213000000002E-10</v>
      </c>
      <c r="BD2353" s="328">
        <v>4.9624268000000001E-11</v>
      </c>
      <c r="BE2353" s="328">
        <v>1.4056671999999999E-8</v>
      </c>
      <c r="BF2353" s="328">
        <v>3.4054524000000001E-7</v>
      </c>
      <c r="BG2353" s="329">
        <v>0</v>
      </c>
      <c r="BH2353" s="329">
        <v>7.9199999999999995E-4</v>
      </c>
      <c r="BI2353" s="329">
        <v>0</v>
      </c>
      <c r="BJ2353" s="329">
        <v>0</v>
      </c>
      <c r="BK2353" s="329">
        <v>0</v>
      </c>
      <c r="BL2353" s="329">
        <v>0</v>
      </c>
      <c r="BM2353" s="41"/>
      <c r="BN2353" s="111">
        <v>1.3995334E-3</v>
      </c>
      <c r="BO2353" s="122">
        <v>1.2379685E-5</v>
      </c>
      <c r="BP2353" s="111">
        <v>1.1799939000000001E-4</v>
      </c>
      <c r="BQ2353" s="122">
        <v>4.0752684000000002E-7</v>
      </c>
      <c r="BR2353" s="122">
        <v>4.7525994999999998E-5</v>
      </c>
      <c r="BS2353" s="111">
        <v>0</v>
      </c>
      <c r="BT2353" s="111">
        <v>0</v>
      </c>
      <c r="BU2353" s="111">
        <v>0</v>
      </c>
      <c r="BV2353" s="122">
        <v>8.2114402999999996E-5</v>
      </c>
      <c r="BW2353" s="111">
        <v>1.0943145E-3</v>
      </c>
      <c r="BX2353" s="111">
        <v>0</v>
      </c>
      <c r="BY2353" s="111">
        <v>0</v>
      </c>
      <c r="BZ2353" s="111">
        <v>0</v>
      </c>
      <c r="CA2353" s="122">
        <v>1.9170582999999999E-5</v>
      </c>
      <c r="CB2353" s="122">
        <v>6.6960092000000003E-6</v>
      </c>
      <c r="CC2353" s="122">
        <v>1.8925251999999999E-5</v>
      </c>
      <c r="CD2353" s="111">
        <v>0</v>
      </c>
      <c r="CG2353" s="76" t="s">
        <v>6568</v>
      </c>
    </row>
    <row r="2354" spans="1:85" ht="14.5" customHeight="1">
      <c r="A2354" s="41" t="s">
        <v>6676</v>
      </c>
      <c r="B2354" s="119" t="s">
        <v>6573</v>
      </c>
      <c r="C2354" s="120" t="str">
        <f t="shared" si="858"/>
        <v>P.030.64.100</v>
      </c>
      <c r="D2354" s="41" t="s">
        <v>6571</v>
      </c>
      <c r="E2354" s="119" t="s">
        <v>6570</v>
      </c>
      <c r="F2354" s="118" t="str">
        <f t="shared" si="859"/>
        <v>Nitrobenzenes (n=4, std=1.15)</v>
      </c>
      <c r="G2354" s="118">
        <f t="shared" si="860"/>
        <v>0.58188168815999997</v>
      </c>
      <c r="H2354" s="118">
        <f t="shared" si="861"/>
        <v>3.7794541500000001E-2</v>
      </c>
      <c r="I2354" s="118">
        <f t="shared" si="862"/>
        <v>0.16261448666000003</v>
      </c>
      <c r="J2354" s="326">
        <f t="shared" si="863"/>
        <v>3.780066E-2</v>
      </c>
      <c r="K2354" s="118">
        <v>0.34367199999999998</v>
      </c>
      <c r="L2354" s="118">
        <v>8.3679525000000005E-2</v>
      </c>
      <c r="M2354" s="118">
        <v>7.8709399999999999E-2</v>
      </c>
      <c r="N2354" s="118">
        <v>9.2534399999999999E-3</v>
      </c>
      <c r="O2354" s="118">
        <v>2.0851999999999999E-2</v>
      </c>
      <c r="P2354" s="118">
        <v>3.0289459000000002E-3</v>
      </c>
      <c r="Q2354" s="118">
        <v>4.6601556000000002E-3</v>
      </c>
      <c r="R2354" s="118">
        <v>2.2556166000000001E-4</v>
      </c>
      <c r="S2354" s="118">
        <v>2.2563E-2</v>
      </c>
      <c r="T2354" s="118">
        <v>0</v>
      </c>
      <c r="U2354" s="118">
        <v>1.523766E-2</v>
      </c>
      <c r="V2354" s="118">
        <v>0</v>
      </c>
      <c r="W2354" s="118">
        <v>0</v>
      </c>
      <c r="X2354" s="118">
        <v>0</v>
      </c>
      <c r="Y2354" s="41"/>
      <c r="Z2354" s="327">
        <f t="shared" si="864"/>
        <v>2.5839999999999996</v>
      </c>
      <c r="AA2354" s="41"/>
      <c r="AB2354" s="111">
        <v>2.0655800000000002</v>
      </c>
      <c r="AC2354" s="111">
        <v>0</v>
      </c>
      <c r="AD2354" s="111">
        <v>2.0655800000000002</v>
      </c>
      <c r="AE2354" s="111">
        <v>0</v>
      </c>
      <c r="AF2354" s="111">
        <v>0</v>
      </c>
      <c r="AG2354" s="111">
        <v>0</v>
      </c>
      <c r="AH2354" s="111">
        <v>0</v>
      </c>
      <c r="AI2354" s="41"/>
      <c r="AJ2354" s="114">
        <v>7.3373703999999998E-2</v>
      </c>
      <c r="AK2354" s="114">
        <v>7.0847541E-2</v>
      </c>
      <c r="AL2354" s="114">
        <v>2.5229114000000002E-3</v>
      </c>
      <c r="AM2354" s="121">
        <v>3.251556E-6</v>
      </c>
      <c r="AN2354" s="113">
        <f t="shared" si="865"/>
        <v>4.2474544809999999E-6</v>
      </c>
      <c r="AO2354" s="112">
        <f t="shared" si="866"/>
        <v>9.3302935008999997E-9</v>
      </c>
      <c r="AP2354" s="112">
        <f t="shared" si="867"/>
        <v>4.5540000000000001E-4</v>
      </c>
      <c r="AQ2354" s="328">
        <v>2.3979520000000001E-6</v>
      </c>
      <c r="AR2354" s="328">
        <v>7.2352E-9</v>
      </c>
      <c r="AS2354" s="328">
        <v>1.9767600000000001E-13</v>
      </c>
      <c r="AT2354" s="329">
        <v>0</v>
      </c>
      <c r="AU2354" s="329">
        <v>0</v>
      </c>
      <c r="AV2354" s="328">
        <v>1.3776000000000001E-9</v>
      </c>
      <c r="AW2354" s="328">
        <v>1.8467799999999999E-6</v>
      </c>
      <c r="AX2354" s="328">
        <v>3.1415999999999998E-10</v>
      </c>
      <c r="AY2354" s="328">
        <v>1.7701999999999999E-9</v>
      </c>
      <c r="AZ2354" s="329">
        <v>0</v>
      </c>
      <c r="BA2354" s="329">
        <v>0</v>
      </c>
      <c r="BB2354" s="328">
        <v>2.5911707999999998E-12</v>
      </c>
      <c r="BC2354" s="328">
        <v>6.7203340000000002E-12</v>
      </c>
      <c r="BD2354" s="328">
        <v>1.2243201E-12</v>
      </c>
      <c r="BE2354" s="328">
        <v>3.7351099999999999E-10</v>
      </c>
      <c r="BF2354" s="328">
        <v>9.7136999999999992E-10</v>
      </c>
      <c r="BG2354" s="329">
        <v>0</v>
      </c>
      <c r="BH2354" s="329">
        <v>4.5540000000000001E-4</v>
      </c>
      <c r="BI2354" s="329">
        <v>0</v>
      </c>
      <c r="BJ2354" s="329">
        <v>0</v>
      </c>
      <c r="BK2354" s="329">
        <v>0</v>
      </c>
      <c r="BL2354" s="329">
        <v>0</v>
      </c>
      <c r="BM2354" s="41"/>
      <c r="BN2354" s="111">
        <v>1.4429001E-4</v>
      </c>
      <c r="BO2354" s="122">
        <v>1.2204294E-5</v>
      </c>
      <c r="BP2354" s="122">
        <v>7.2048776000000001E-5</v>
      </c>
      <c r="BQ2354" s="122">
        <v>2.6421568000000001E-8</v>
      </c>
      <c r="BR2354" s="122">
        <v>2.8717307999999999E-5</v>
      </c>
      <c r="BS2354" s="111">
        <v>0</v>
      </c>
      <c r="BT2354" s="111">
        <v>0</v>
      </c>
      <c r="BU2354" s="111">
        <v>0</v>
      </c>
      <c r="BV2354" s="122">
        <v>4.0646321E-6</v>
      </c>
      <c r="BW2354" s="122">
        <v>3.0836521000000001E-6</v>
      </c>
      <c r="BX2354" s="111">
        <v>0</v>
      </c>
      <c r="BY2354" s="111">
        <v>0</v>
      </c>
      <c r="BZ2354" s="111">
        <v>0</v>
      </c>
      <c r="CA2354" s="122">
        <v>1.0619138E-5</v>
      </c>
      <c r="CB2354" s="122">
        <v>2.6437691000000001E-6</v>
      </c>
      <c r="CC2354" s="122">
        <v>1.088202E-5</v>
      </c>
      <c r="CD2354" s="111">
        <v>0</v>
      </c>
      <c r="CG2354" s="76" t="s">
        <v>6568</v>
      </c>
    </row>
    <row r="2355" spans="1:85" ht="14.5" customHeight="1">
      <c r="A2355" s="41" t="s">
        <v>6673</v>
      </c>
      <c r="B2355" s="119" t="s">
        <v>6573</v>
      </c>
      <c r="C2355" s="120" t="str">
        <f t="shared" si="858"/>
        <v>P.030.65.100</v>
      </c>
      <c r="D2355" s="41" t="s">
        <v>6571</v>
      </c>
      <c r="E2355" s="119" t="s">
        <v>6570</v>
      </c>
      <c r="F2355" s="118" t="str">
        <f t="shared" si="859"/>
        <v>Organic alkali metal salts (n=3, std=0.25)</v>
      </c>
      <c r="G2355" s="118">
        <f t="shared" si="860"/>
        <v>0.62471038676000001</v>
      </c>
      <c r="H2355" s="118">
        <f t="shared" si="861"/>
        <v>4.3185936799999998E-2</v>
      </c>
      <c r="I2355" s="118">
        <f t="shared" si="862"/>
        <v>0.23325536996000001</v>
      </c>
      <c r="J2355" s="326">
        <f t="shared" si="863"/>
        <v>4.8487080000000002E-2</v>
      </c>
      <c r="K2355" s="118">
        <v>0.29978199999999999</v>
      </c>
      <c r="L2355" s="118">
        <v>0.19461753000000001</v>
      </c>
      <c r="M2355" s="118">
        <v>3.8413200000000002E-2</v>
      </c>
      <c r="N2355" s="118">
        <v>8.5924799999999996E-3</v>
      </c>
      <c r="O2355" s="118">
        <v>2.5663999999999999E-2</v>
      </c>
      <c r="P2355" s="118">
        <v>1.1355637E-3</v>
      </c>
      <c r="Q2355" s="118">
        <v>7.7938931000000001E-3</v>
      </c>
      <c r="R2355" s="118">
        <v>2.2463995999999999E-4</v>
      </c>
      <c r="S2355" s="118">
        <v>3.1718999999999997E-2</v>
      </c>
      <c r="T2355" s="118">
        <v>0</v>
      </c>
      <c r="U2355" s="118">
        <v>1.6768080000000001E-2</v>
      </c>
      <c r="V2355" s="118">
        <v>0</v>
      </c>
      <c r="W2355" s="118">
        <v>0</v>
      </c>
      <c r="X2355" s="118">
        <v>0</v>
      </c>
      <c r="Y2355" s="41"/>
      <c r="Z2355" s="327">
        <f t="shared" si="864"/>
        <v>2.254</v>
      </c>
      <c r="AA2355" s="41"/>
      <c r="AB2355" s="111">
        <v>2.2730399999999999</v>
      </c>
      <c r="AC2355" s="111">
        <v>0</v>
      </c>
      <c r="AD2355" s="111">
        <v>2.2730399999999999</v>
      </c>
      <c r="AE2355" s="111">
        <v>0</v>
      </c>
      <c r="AF2355" s="111">
        <v>0</v>
      </c>
      <c r="AG2355" s="111">
        <v>0</v>
      </c>
      <c r="AH2355" s="111">
        <v>0</v>
      </c>
      <c r="AI2355" s="41"/>
      <c r="AJ2355" s="114">
        <v>0.10351984</v>
      </c>
      <c r="AK2355" s="114">
        <v>0.10061071000000001</v>
      </c>
      <c r="AL2355" s="114">
        <v>2.9045611E-3</v>
      </c>
      <c r="AM2355" s="121">
        <v>4.5710279999999999E-6</v>
      </c>
      <c r="AN2355" s="113">
        <f t="shared" si="865"/>
        <v>6.0318172900000003E-6</v>
      </c>
      <c r="AO2355" s="112">
        <f t="shared" si="866"/>
        <v>1.0741719872000002E-8</v>
      </c>
      <c r="AP2355" s="112">
        <f t="shared" si="867"/>
        <v>6.4019999999999995E-4</v>
      </c>
      <c r="AQ2355" s="328">
        <v>2.0917120000000001E-6</v>
      </c>
      <c r="AR2355" s="328">
        <v>6.3112000000000003E-9</v>
      </c>
      <c r="AS2355" s="328">
        <v>1.72431E-13</v>
      </c>
      <c r="AT2355" s="329">
        <v>0</v>
      </c>
      <c r="AU2355" s="329">
        <v>0</v>
      </c>
      <c r="AV2355" s="328">
        <v>1.2792000000000001E-9</v>
      </c>
      <c r="AW2355" s="328">
        <v>3.9369999999999997E-6</v>
      </c>
      <c r="AX2355" s="328">
        <v>2.9172E-10</v>
      </c>
      <c r="AY2355" s="328">
        <v>4.1170400000000001E-9</v>
      </c>
      <c r="AZ2355" s="329">
        <v>0</v>
      </c>
      <c r="BA2355" s="329">
        <v>0</v>
      </c>
      <c r="BB2355" s="328">
        <v>4.3805011000000004E-12</v>
      </c>
      <c r="BC2355" s="328">
        <v>1.4560261000000001E-11</v>
      </c>
      <c r="BD2355" s="328">
        <v>2.6466789E-12</v>
      </c>
      <c r="BE2355" s="328">
        <v>1.6498000000000001E-10</v>
      </c>
      <c r="BF2355" s="328">
        <v>1.6611100000000001E-9</v>
      </c>
      <c r="BG2355" s="329">
        <v>0</v>
      </c>
      <c r="BH2355" s="329">
        <v>6.4019999999999995E-4</v>
      </c>
      <c r="BI2355" s="329">
        <v>0</v>
      </c>
      <c r="BJ2355" s="329">
        <v>0</v>
      </c>
      <c r="BK2355" s="329">
        <v>0</v>
      </c>
      <c r="BL2355" s="329">
        <v>0</v>
      </c>
      <c r="BM2355" s="41"/>
      <c r="BN2355" s="111">
        <v>1.7346606E-4</v>
      </c>
      <c r="BO2355" s="122">
        <v>2.8384118000000001E-5</v>
      </c>
      <c r="BP2355" s="122">
        <v>6.2847500999999994E-5</v>
      </c>
      <c r="BQ2355" s="122">
        <v>2.6313602999999999E-8</v>
      </c>
      <c r="BR2355" s="122">
        <v>4.6352310999999997E-5</v>
      </c>
      <c r="BS2355" s="111">
        <v>0</v>
      </c>
      <c r="BT2355" s="111">
        <v>0</v>
      </c>
      <c r="BU2355" s="111">
        <v>0</v>
      </c>
      <c r="BV2355" s="122">
        <v>1.5238466E-6</v>
      </c>
      <c r="BW2355" s="122">
        <v>5.1572644000000002E-6</v>
      </c>
      <c r="BX2355" s="111">
        <v>0</v>
      </c>
      <c r="BY2355" s="111">
        <v>0</v>
      </c>
      <c r="BZ2355" s="111">
        <v>0</v>
      </c>
      <c r="CA2355" s="122">
        <v>1.0967498000000001E-5</v>
      </c>
      <c r="CB2355" s="122">
        <v>2.9093004999999999E-6</v>
      </c>
      <c r="CC2355" s="122">
        <v>1.5297912000000001E-5</v>
      </c>
      <c r="CD2355" s="111">
        <v>0</v>
      </c>
      <c r="CG2355" s="76" t="s">
        <v>6568</v>
      </c>
    </row>
    <row r="2356" spans="1:85" ht="14.5" customHeight="1">
      <c r="A2356" s="41" t="s">
        <v>6670</v>
      </c>
      <c r="B2356" s="119" t="s">
        <v>6573</v>
      </c>
      <c r="C2356" s="120" t="str">
        <f t="shared" si="858"/>
        <v>P.030.65.200</v>
      </c>
      <c r="D2356" s="41" t="s">
        <v>6571</v>
      </c>
      <c r="E2356" s="119" t="s">
        <v>6570</v>
      </c>
      <c r="F2356" s="118" t="str">
        <f t="shared" si="859"/>
        <v>Organobromides (class) (n=2, std=0.15)</v>
      </c>
      <c r="G2356" s="118">
        <f t="shared" si="860"/>
        <v>1.09945020385</v>
      </c>
      <c r="H2356" s="118">
        <f t="shared" si="861"/>
        <v>9.4280767500000001E-2</v>
      </c>
      <c r="I2356" s="118">
        <f t="shared" si="862"/>
        <v>0.19024024635</v>
      </c>
      <c r="J2356" s="326">
        <f t="shared" si="863"/>
        <v>7.2789190000000004E-2</v>
      </c>
      <c r="K2356" s="118">
        <v>0.74214000000000002</v>
      </c>
      <c r="L2356" s="118">
        <v>0.12326445</v>
      </c>
      <c r="M2356" s="118">
        <v>6.6389199999999995E-2</v>
      </c>
      <c r="N2356" s="118">
        <v>1.6634159999999999E-2</v>
      </c>
      <c r="O2356" s="118">
        <v>5.0927E-2</v>
      </c>
      <c r="P2356" s="118">
        <v>2.7601695E-3</v>
      </c>
      <c r="Q2356" s="118">
        <v>2.3959438E-2</v>
      </c>
      <c r="R2356" s="118">
        <v>5.8659635E-4</v>
      </c>
      <c r="S2356" s="118">
        <v>4.2945999999999998E-2</v>
      </c>
      <c r="T2356" s="118">
        <v>0</v>
      </c>
      <c r="U2356" s="118">
        <v>2.9843189999999999E-2</v>
      </c>
      <c r="V2356" s="118">
        <v>0</v>
      </c>
      <c r="W2356" s="118">
        <v>0</v>
      </c>
      <c r="X2356" s="118">
        <v>0</v>
      </c>
      <c r="Y2356" s="41"/>
      <c r="Z2356" s="327">
        <f t="shared" si="864"/>
        <v>5.58</v>
      </c>
      <c r="AA2356" s="41"/>
      <c r="AB2356" s="111">
        <v>4.0454699999999999</v>
      </c>
      <c r="AC2356" s="111">
        <v>0</v>
      </c>
      <c r="AD2356" s="111">
        <v>4.0454699999999999</v>
      </c>
      <c r="AE2356" s="111">
        <v>0</v>
      </c>
      <c r="AF2356" s="111">
        <v>0</v>
      </c>
      <c r="AG2356" s="111">
        <v>0</v>
      </c>
      <c r="AH2356" s="111">
        <v>0</v>
      </c>
      <c r="AI2356" s="41"/>
      <c r="AJ2356" s="114">
        <v>0.14231870999999999</v>
      </c>
      <c r="AK2356" s="114">
        <v>0.13718077000000001</v>
      </c>
      <c r="AL2356" s="114">
        <v>5.1317447000000004E-3</v>
      </c>
      <c r="AM2356" s="121">
        <v>6.1889519999999999E-6</v>
      </c>
      <c r="AN2356" s="113">
        <f t="shared" si="865"/>
        <v>8.2242668740000001E-6</v>
      </c>
      <c r="AO2356" s="112">
        <f t="shared" si="866"/>
        <v>1.8978345626000001E-8</v>
      </c>
      <c r="AP2356" s="112">
        <f t="shared" si="867"/>
        <v>8.6680000000000004E-4</v>
      </c>
      <c r="AQ2356" s="328">
        <v>5.1782400000000001E-6</v>
      </c>
      <c r="AR2356" s="328">
        <v>1.5624000000000001E-8</v>
      </c>
      <c r="AS2356" s="328">
        <v>4.2686999999999998E-13</v>
      </c>
      <c r="AT2356" s="329">
        <v>0</v>
      </c>
      <c r="AU2356" s="329">
        <v>0</v>
      </c>
      <c r="AV2356" s="328">
        <v>2.4763999999999998E-9</v>
      </c>
      <c r="AW2356" s="328">
        <v>3.0374299999999999E-6</v>
      </c>
      <c r="AX2356" s="328">
        <v>5.6473999999999995E-10</v>
      </c>
      <c r="AY2356" s="328">
        <v>2.6076E-9</v>
      </c>
      <c r="AZ2356" s="329">
        <v>0</v>
      </c>
      <c r="BA2356" s="329">
        <v>0</v>
      </c>
      <c r="BB2356" s="328">
        <v>1.3533845999999999E-11</v>
      </c>
      <c r="BC2356" s="328">
        <v>1.4224075E-10</v>
      </c>
      <c r="BD2356" s="328">
        <v>2.5804160000000001E-11</v>
      </c>
      <c r="BE2356" s="328">
        <v>4.22134E-10</v>
      </c>
      <c r="BF2356" s="328">
        <v>5.69834E-9</v>
      </c>
      <c r="BG2356" s="329">
        <v>0</v>
      </c>
      <c r="BH2356" s="329">
        <v>8.6680000000000004E-4</v>
      </c>
      <c r="BI2356" s="329">
        <v>0</v>
      </c>
      <c r="BJ2356" s="329">
        <v>0</v>
      </c>
      <c r="BK2356" s="329">
        <v>0</v>
      </c>
      <c r="BL2356" s="329">
        <v>0</v>
      </c>
      <c r="BM2356" s="41"/>
      <c r="BN2356" s="111">
        <v>2.9830459000000002E-4</v>
      </c>
      <c r="BO2356" s="122">
        <v>1.7977582E-5</v>
      </c>
      <c r="BP2356" s="111">
        <v>1.5558521E-4</v>
      </c>
      <c r="BQ2356" s="122">
        <v>6.8712011E-8</v>
      </c>
      <c r="BR2356" s="122">
        <v>6.0392500000000002E-5</v>
      </c>
      <c r="BS2356" s="111">
        <v>0</v>
      </c>
      <c r="BT2356" s="111">
        <v>0</v>
      </c>
      <c r="BU2356" s="111">
        <v>0</v>
      </c>
      <c r="BV2356" s="122">
        <v>3.7039531000000002E-6</v>
      </c>
      <c r="BW2356" s="122">
        <v>1.5854100000000001E-5</v>
      </c>
      <c r="BX2356" s="111">
        <v>0</v>
      </c>
      <c r="BY2356" s="111">
        <v>0</v>
      </c>
      <c r="BZ2356" s="111">
        <v>0</v>
      </c>
      <c r="CA2356" s="122">
        <v>1.8832037E-5</v>
      </c>
      <c r="CB2356" s="122">
        <v>5.1778623E-6</v>
      </c>
      <c r="CC2356" s="122">
        <v>2.0712636000000001E-5</v>
      </c>
      <c r="CD2356" s="111">
        <v>0</v>
      </c>
      <c r="CG2356" s="76" t="s">
        <v>6568</v>
      </c>
    </row>
    <row r="2357" spans="1:85" ht="14.5" customHeight="1">
      <c r="A2357" s="41" t="s">
        <v>6667</v>
      </c>
      <c r="B2357" s="119" t="s">
        <v>6573</v>
      </c>
      <c r="C2357" s="120" t="str">
        <f t="shared" si="858"/>
        <v>P.030.65.300</v>
      </c>
      <c r="D2357" s="41" t="s">
        <v>6571</v>
      </c>
      <c r="E2357" s="119" t="s">
        <v>6570</v>
      </c>
      <c r="F2357" s="118" t="str">
        <f t="shared" si="859"/>
        <v>Organosilicon compounds (n=2, std=0.02)</v>
      </c>
      <c r="G2357" s="118">
        <f t="shared" si="860"/>
        <v>1.0127720980399999</v>
      </c>
      <c r="H2357" s="118">
        <f t="shared" si="861"/>
        <v>0.1024988157</v>
      </c>
      <c r="I2357" s="118">
        <f t="shared" si="862"/>
        <v>0.19308648234</v>
      </c>
      <c r="J2357" s="326">
        <f t="shared" si="863"/>
        <v>0.1105738</v>
      </c>
      <c r="K2357" s="118">
        <v>0.60661299999999996</v>
      </c>
      <c r="L2357" s="118">
        <v>0.10652855</v>
      </c>
      <c r="M2357" s="118">
        <v>8.5918599999999998E-2</v>
      </c>
      <c r="N2357" s="118">
        <v>1.773576E-2</v>
      </c>
      <c r="O2357" s="118">
        <v>6.0150000000000002E-2</v>
      </c>
      <c r="P2357" s="118">
        <v>3.3960587000000002E-3</v>
      </c>
      <c r="Q2357" s="118">
        <v>2.1216997000000001E-2</v>
      </c>
      <c r="R2357" s="118">
        <v>6.3933233999999999E-4</v>
      </c>
      <c r="S2357" s="118">
        <v>7.5972999999999999E-2</v>
      </c>
      <c r="T2357" s="118">
        <v>0</v>
      </c>
      <c r="U2357" s="118">
        <v>3.4600800000000001E-2</v>
      </c>
      <c r="V2357" s="118">
        <v>0</v>
      </c>
      <c r="W2357" s="118">
        <v>0</v>
      </c>
      <c r="X2357" s="118">
        <v>0</v>
      </c>
      <c r="Y2357" s="41"/>
      <c r="Z2357" s="327">
        <f t="shared" si="864"/>
        <v>4.5609999999999991</v>
      </c>
      <c r="AA2357" s="41"/>
      <c r="AB2357" s="111">
        <v>4.6904000000000003</v>
      </c>
      <c r="AC2357" s="111">
        <v>0</v>
      </c>
      <c r="AD2357" s="111">
        <v>4.6904000000000003</v>
      </c>
      <c r="AE2357" s="111">
        <v>0</v>
      </c>
      <c r="AF2357" s="111">
        <v>0</v>
      </c>
      <c r="AG2357" s="111">
        <v>0</v>
      </c>
      <c r="AH2357" s="111">
        <v>0</v>
      </c>
      <c r="AI2357" s="41"/>
      <c r="AJ2357" s="114">
        <v>0.12304169</v>
      </c>
      <c r="AK2357" s="114">
        <v>0.11874798</v>
      </c>
      <c r="AL2357" s="114">
        <v>4.2827595999999999E-3</v>
      </c>
      <c r="AM2357" s="121">
        <v>1.0948476E-5</v>
      </c>
      <c r="AN2357" s="113">
        <f t="shared" si="865"/>
        <v>7.1191832979999997E-6</v>
      </c>
      <c r="AO2357" s="112">
        <f t="shared" si="866"/>
        <v>1.5838607859499999E-8</v>
      </c>
      <c r="AP2357" s="112">
        <f t="shared" si="867"/>
        <v>1.5334000000000001E-3</v>
      </c>
      <c r="AQ2357" s="328">
        <v>4.2326080000000002E-6</v>
      </c>
      <c r="AR2357" s="328">
        <v>1.27708E-8</v>
      </c>
      <c r="AS2357" s="328">
        <v>3.4891649999999999E-13</v>
      </c>
      <c r="AT2357" s="329">
        <v>0</v>
      </c>
      <c r="AU2357" s="329">
        <v>0</v>
      </c>
      <c r="AV2357" s="328">
        <v>2.6404000000000001E-9</v>
      </c>
      <c r="AW2357" s="328">
        <v>2.87816E-6</v>
      </c>
      <c r="AX2357" s="328">
        <v>6.0213999999999995E-10</v>
      </c>
      <c r="AY2357" s="328">
        <v>2.2535599999999998E-9</v>
      </c>
      <c r="AZ2357" s="329">
        <v>0</v>
      </c>
      <c r="BA2357" s="329">
        <v>0</v>
      </c>
      <c r="BB2357" s="328">
        <v>1.1964017999999999E-11</v>
      </c>
      <c r="BC2357" s="328">
        <v>1.6912073E-10</v>
      </c>
      <c r="BD2357" s="328">
        <v>3.0674195000000001E-11</v>
      </c>
      <c r="BE2357" s="328">
        <v>4.8507800000000003E-10</v>
      </c>
      <c r="BF2357" s="328">
        <v>5.2898200000000002E-9</v>
      </c>
      <c r="BG2357" s="329">
        <v>0</v>
      </c>
      <c r="BH2357" s="329">
        <v>1.5334000000000001E-3</v>
      </c>
      <c r="BI2357" s="329">
        <v>0</v>
      </c>
      <c r="BJ2357" s="329">
        <v>0</v>
      </c>
      <c r="BK2357" s="329">
        <v>0</v>
      </c>
      <c r="BL2357" s="329">
        <v>0</v>
      </c>
      <c r="BM2357" s="41"/>
      <c r="BN2357" s="111">
        <v>2.9050646E-4</v>
      </c>
      <c r="BO2357" s="122">
        <v>1.5536723999999999E-5</v>
      </c>
      <c r="BP2357" s="111">
        <v>1.2717278E-4</v>
      </c>
      <c r="BQ2357" s="122">
        <v>7.4889335000000001E-8</v>
      </c>
      <c r="BR2357" s="122">
        <v>6.6637205E-5</v>
      </c>
      <c r="BS2357" s="111">
        <v>0</v>
      </c>
      <c r="BT2357" s="111">
        <v>0</v>
      </c>
      <c r="BU2357" s="111">
        <v>0</v>
      </c>
      <c r="BV2357" s="122">
        <v>4.5572716999999998E-6</v>
      </c>
      <c r="BW2357" s="122">
        <v>1.403941E-5</v>
      </c>
      <c r="BX2357" s="111">
        <v>0</v>
      </c>
      <c r="BY2357" s="111">
        <v>0</v>
      </c>
      <c r="BZ2357" s="111">
        <v>0</v>
      </c>
      <c r="CA2357" s="122">
        <v>1.9843465000000002E-5</v>
      </c>
      <c r="CB2357" s="122">
        <v>6.0033186000000003E-6</v>
      </c>
      <c r="CC2357" s="122">
        <v>3.6641389999999997E-5</v>
      </c>
      <c r="CD2357" s="111">
        <v>0</v>
      </c>
      <c r="CG2357" s="76" t="s">
        <v>6568</v>
      </c>
    </row>
    <row r="2358" spans="1:85" ht="14.5" customHeight="1">
      <c r="A2358" s="41" t="s">
        <v>6664</v>
      </c>
      <c r="B2358" s="119" t="s">
        <v>6573</v>
      </c>
      <c r="C2358" s="120" t="str">
        <f t="shared" si="858"/>
        <v>P.030.66.100</v>
      </c>
      <c r="D2358" s="41" t="s">
        <v>6571</v>
      </c>
      <c r="E2358" s="119" t="s">
        <v>6570</v>
      </c>
      <c r="F2358" s="118" t="str">
        <f t="shared" si="859"/>
        <v>Phenoxy compounds (n=2, std=0.47)</v>
      </c>
      <c r="G2358" s="118">
        <f t="shared" si="860"/>
        <v>1.01091449751</v>
      </c>
      <c r="H2358" s="118">
        <f t="shared" si="861"/>
        <v>7.0591039899999999E-2</v>
      </c>
      <c r="I2358" s="118">
        <f t="shared" si="862"/>
        <v>0.30502339761000002</v>
      </c>
      <c r="J2358" s="326">
        <f t="shared" si="863"/>
        <v>7.7498059999999994E-2</v>
      </c>
      <c r="K2358" s="118">
        <v>0.55780200000000002</v>
      </c>
      <c r="L2358" s="118">
        <v>7.7065334999999999E-2</v>
      </c>
      <c r="M2358" s="118">
        <v>0.22746640000000001</v>
      </c>
      <c r="N2358" s="118">
        <v>1.5863039999999998E-2</v>
      </c>
      <c r="O2358" s="118">
        <v>3.8496000000000002E-2</v>
      </c>
      <c r="P2358" s="118">
        <v>6.5303159E-3</v>
      </c>
      <c r="Q2358" s="118">
        <v>9.7016840000000003E-3</v>
      </c>
      <c r="R2358" s="118">
        <v>4.9166260999999997E-4</v>
      </c>
      <c r="S2358" s="118">
        <v>4.8286999999999997E-2</v>
      </c>
      <c r="T2358" s="118">
        <v>0</v>
      </c>
      <c r="U2358" s="118">
        <v>2.921106E-2</v>
      </c>
      <c r="V2358" s="118">
        <v>0</v>
      </c>
      <c r="W2358" s="118">
        <v>0</v>
      </c>
      <c r="X2358" s="118">
        <v>0</v>
      </c>
      <c r="Y2358" s="41"/>
      <c r="Z2358" s="327">
        <f t="shared" si="864"/>
        <v>4.194</v>
      </c>
      <c r="AA2358" s="41"/>
      <c r="AB2358" s="111">
        <v>3.9597799999999999</v>
      </c>
      <c r="AC2358" s="111">
        <v>0</v>
      </c>
      <c r="AD2358" s="111">
        <v>3.9597799999999999</v>
      </c>
      <c r="AE2358" s="111">
        <v>0</v>
      </c>
      <c r="AF2358" s="111">
        <v>0</v>
      </c>
      <c r="AG2358" s="111">
        <v>0</v>
      </c>
      <c r="AH2358" s="111">
        <v>0</v>
      </c>
      <c r="AI2358" s="41"/>
      <c r="AJ2358" s="114">
        <v>0.1022319</v>
      </c>
      <c r="AK2358" s="114">
        <v>9.8430808999999994E-2</v>
      </c>
      <c r="AL2358" s="114">
        <v>3.7941367999999999E-3</v>
      </c>
      <c r="AM2358" s="121">
        <v>6.9586440000000001E-6</v>
      </c>
      <c r="AN2358" s="113">
        <f t="shared" si="865"/>
        <v>5.901127615E-6</v>
      </c>
      <c r="AO2358" s="112">
        <f t="shared" si="866"/>
        <v>1.40315708667E-8</v>
      </c>
      <c r="AP2358" s="112">
        <f t="shared" si="867"/>
        <v>9.7460000000000005E-4</v>
      </c>
      <c r="AQ2358" s="328">
        <v>3.8920320000000002E-6</v>
      </c>
      <c r="AR2358" s="328">
        <v>1.1743200000000001E-8</v>
      </c>
      <c r="AS2358" s="328">
        <v>3.20841E-13</v>
      </c>
      <c r="AT2358" s="329">
        <v>0</v>
      </c>
      <c r="AU2358" s="329">
        <v>0</v>
      </c>
      <c r="AV2358" s="328">
        <v>2.3616000000000002E-9</v>
      </c>
      <c r="AW2358" s="328">
        <v>2.0034199999999999E-6</v>
      </c>
      <c r="AX2358" s="328">
        <v>5.3856000000000005E-10</v>
      </c>
      <c r="AY2358" s="328">
        <v>1.6302800000000001E-9</v>
      </c>
      <c r="AZ2358" s="329">
        <v>0</v>
      </c>
      <c r="BA2358" s="329">
        <v>0</v>
      </c>
      <c r="BB2358" s="328">
        <v>5.4179487E-12</v>
      </c>
      <c r="BC2358" s="328">
        <v>9.6320713000000001E-11</v>
      </c>
      <c r="BD2358" s="328">
        <v>1.7471364000000001E-11</v>
      </c>
      <c r="BE2358" s="328">
        <v>8.0404499999999999E-10</v>
      </c>
      <c r="BF2358" s="328">
        <v>2.5099700000000002E-9</v>
      </c>
      <c r="BG2358" s="329">
        <v>0</v>
      </c>
      <c r="BH2358" s="329">
        <v>9.7460000000000005E-4</v>
      </c>
      <c r="BI2358" s="329">
        <v>0</v>
      </c>
      <c r="BJ2358" s="329">
        <v>0</v>
      </c>
      <c r="BK2358" s="329">
        <v>0</v>
      </c>
      <c r="BL2358" s="329">
        <v>0</v>
      </c>
      <c r="BM2358" s="41"/>
      <c r="BN2358" s="111">
        <v>2.3306796000000001E-4</v>
      </c>
      <c r="BO2358" s="122">
        <v>1.1239642999999999E-5</v>
      </c>
      <c r="BP2358" s="111">
        <v>1.1693985E-4</v>
      </c>
      <c r="BQ2358" s="122">
        <v>5.7591777999999999E-8</v>
      </c>
      <c r="BR2358" s="122">
        <v>4.3715486E-5</v>
      </c>
      <c r="BS2358" s="111">
        <v>0</v>
      </c>
      <c r="BT2358" s="111">
        <v>0</v>
      </c>
      <c r="BU2358" s="111">
        <v>0</v>
      </c>
      <c r="BV2358" s="122">
        <v>8.7632241999999999E-6</v>
      </c>
      <c r="BW2358" s="122">
        <v>6.4196607999999998E-6</v>
      </c>
      <c r="BX2358" s="111">
        <v>0</v>
      </c>
      <c r="BY2358" s="111">
        <v>0</v>
      </c>
      <c r="BZ2358" s="111">
        <v>0</v>
      </c>
      <c r="CA2358" s="122">
        <v>1.7575746000000001E-5</v>
      </c>
      <c r="CB2358" s="122">
        <v>5.0681862999999999E-6</v>
      </c>
      <c r="CC2358" s="122">
        <v>2.3288572999999999E-5</v>
      </c>
      <c r="CD2358" s="111">
        <v>0</v>
      </c>
      <c r="CG2358" s="76" t="s">
        <v>6568</v>
      </c>
    </row>
    <row r="2359" spans="1:85" ht="14.5" customHeight="1">
      <c r="A2359" s="41" t="s">
        <v>6661</v>
      </c>
      <c r="B2359" s="119" t="s">
        <v>6573</v>
      </c>
      <c r="C2359" s="120" t="str">
        <f t="shared" si="858"/>
        <v>P.030.66.200</v>
      </c>
      <c r="D2359" s="41" t="s">
        <v>6571</v>
      </c>
      <c r="E2359" s="119" t="s">
        <v>6570</v>
      </c>
      <c r="F2359" s="118" t="str">
        <f t="shared" si="859"/>
        <v>Phenylpropanes (n=5, std=0.69)</v>
      </c>
      <c r="G2359" s="118">
        <f t="shared" si="860"/>
        <v>0.97919515596000006</v>
      </c>
      <c r="H2359" s="118">
        <f t="shared" si="861"/>
        <v>7.9173996800000007E-2</v>
      </c>
      <c r="I2359" s="118">
        <f t="shared" si="862"/>
        <v>0.17741965915999999</v>
      </c>
      <c r="J2359" s="326">
        <f t="shared" si="863"/>
        <v>7.3960499999999998E-2</v>
      </c>
      <c r="K2359" s="118">
        <v>0.64864100000000002</v>
      </c>
      <c r="L2359" s="118">
        <v>8.5182750000000002E-2</v>
      </c>
      <c r="M2359" s="118">
        <v>9.1729000000000005E-2</v>
      </c>
      <c r="N2359" s="118">
        <v>1.6193519999999999E-2</v>
      </c>
      <c r="O2359" s="118">
        <v>4.7317999999999999E-2</v>
      </c>
      <c r="P2359" s="118">
        <v>3.2559258000000001E-3</v>
      </c>
      <c r="Q2359" s="118">
        <v>1.2406551E-2</v>
      </c>
      <c r="R2359" s="118">
        <v>5.0790915999999998E-4</v>
      </c>
      <c r="S2359" s="118">
        <v>3.2372999999999999E-2</v>
      </c>
      <c r="T2359" s="118">
        <v>0</v>
      </c>
      <c r="U2359" s="118">
        <v>4.1587499999999999E-2</v>
      </c>
      <c r="V2359" s="118">
        <v>0</v>
      </c>
      <c r="W2359" s="118">
        <v>0</v>
      </c>
      <c r="X2359" s="118">
        <v>0</v>
      </c>
      <c r="Y2359" s="41"/>
      <c r="Z2359" s="327">
        <f t="shared" si="864"/>
        <v>4.8769999999999998</v>
      </c>
      <c r="AA2359" s="41"/>
      <c r="AB2359" s="111">
        <v>5.6375000000000002</v>
      </c>
      <c r="AC2359" s="111">
        <v>0</v>
      </c>
      <c r="AD2359" s="111">
        <v>5.6375000000000002</v>
      </c>
      <c r="AE2359" s="111">
        <v>0</v>
      </c>
      <c r="AF2359" s="111">
        <v>0</v>
      </c>
      <c r="AG2359" s="111">
        <v>0</v>
      </c>
      <c r="AH2359" s="111">
        <v>0</v>
      </c>
      <c r="AI2359" s="41"/>
      <c r="AJ2359" s="114">
        <v>0.11814167</v>
      </c>
      <c r="AK2359" s="114">
        <v>0.11377442</v>
      </c>
      <c r="AL2359" s="114">
        <v>4.3625775E-3</v>
      </c>
      <c r="AM2359" s="121">
        <v>4.6652760000000002E-6</v>
      </c>
      <c r="AN2359" s="113">
        <f t="shared" si="865"/>
        <v>6.8210085720000006E-6</v>
      </c>
      <c r="AO2359" s="112">
        <f t="shared" si="866"/>
        <v>1.6133792658899999E-8</v>
      </c>
      <c r="AP2359" s="112">
        <f t="shared" si="867"/>
        <v>6.5340000000000005E-4</v>
      </c>
      <c r="AQ2359" s="328">
        <v>4.5258559999999998E-6</v>
      </c>
      <c r="AR2359" s="328">
        <v>1.36556E-8</v>
      </c>
      <c r="AS2359" s="328">
        <v>3.7309050000000001E-13</v>
      </c>
      <c r="AT2359" s="329">
        <v>0</v>
      </c>
      <c r="AU2359" s="329">
        <v>0</v>
      </c>
      <c r="AV2359" s="328">
        <v>2.4108E-9</v>
      </c>
      <c r="AW2359" s="328">
        <v>2.2892200000000002E-6</v>
      </c>
      <c r="AX2359" s="328">
        <v>5.4978000000000004E-10</v>
      </c>
      <c r="AY2359" s="328">
        <v>1.802E-9</v>
      </c>
      <c r="AZ2359" s="329">
        <v>0</v>
      </c>
      <c r="BA2359" s="329">
        <v>0</v>
      </c>
      <c r="BB2359" s="328">
        <v>6.9557593999999999E-12</v>
      </c>
      <c r="BC2359" s="328">
        <v>1.0080052000000001E-10</v>
      </c>
      <c r="BD2359" s="328">
        <v>1.8283288999999999E-11</v>
      </c>
      <c r="BE2359" s="328">
        <v>4.3202199999999999E-10</v>
      </c>
      <c r="BF2359" s="328">
        <v>3.08975E-9</v>
      </c>
      <c r="BG2359" s="329">
        <v>0</v>
      </c>
      <c r="BH2359" s="329">
        <v>6.5340000000000005E-4</v>
      </c>
      <c r="BI2359" s="329">
        <v>0</v>
      </c>
      <c r="BJ2359" s="329">
        <v>0</v>
      </c>
      <c r="BK2359" s="329">
        <v>0</v>
      </c>
      <c r="BL2359" s="329">
        <v>0</v>
      </c>
      <c r="BM2359" s="41"/>
      <c r="BN2359" s="111">
        <v>2.5446494999999998E-4</v>
      </c>
      <c r="BO2359" s="122">
        <v>1.2423532E-5</v>
      </c>
      <c r="BP2359" s="111">
        <v>1.359837E-4</v>
      </c>
      <c r="BQ2359" s="122">
        <v>5.9494846000000002E-8</v>
      </c>
      <c r="BR2359" s="122">
        <v>5.2587094E-5</v>
      </c>
      <c r="BS2359" s="111">
        <v>0</v>
      </c>
      <c r="BT2359" s="111">
        <v>0</v>
      </c>
      <c r="BU2359" s="111">
        <v>0</v>
      </c>
      <c r="BV2359" s="122">
        <v>4.3692231999999999E-6</v>
      </c>
      <c r="BW2359" s="122">
        <v>8.2094866999999995E-6</v>
      </c>
      <c r="BX2359" s="111">
        <v>0</v>
      </c>
      <c r="BY2359" s="111">
        <v>0</v>
      </c>
      <c r="BZ2359" s="111">
        <v>0</v>
      </c>
      <c r="CA2359" s="122">
        <v>1.8003558E-5</v>
      </c>
      <c r="CB2359" s="122">
        <v>7.2155271000000003E-6</v>
      </c>
      <c r="CC2359" s="122">
        <v>1.5613332999999999E-5</v>
      </c>
      <c r="CD2359" s="111">
        <v>0</v>
      </c>
      <c r="CG2359" s="76" t="s">
        <v>6568</v>
      </c>
    </row>
    <row r="2360" spans="1:85" ht="14.5" customHeight="1">
      <c r="A2360" s="41" t="s">
        <v>6658</v>
      </c>
      <c r="B2360" s="119" t="s">
        <v>6573</v>
      </c>
      <c r="C2360" s="120" t="str">
        <f t="shared" si="858"/>
        <v>P.030.66.300</v>
      </c>
      <c r="D2360" s="41" t="s">
        <v>6571</v>
      </c>
      <c r="E2360" s="119" t="s">
        <v>6570</v>
      </c>
      <c r="F2360" s="118" t="str">
        <f t="shared" si="859"/>
        <v>Pyrazoles (n=2, std=3.47)</v>
      </c>
      <c r="G2360" s="118">
        <f t="shared" si="860"/>
        <v>4.8060058297000001</v>
      </c>
      <c r="H2360" s="118">
        <f t="shared" si="861"/>
        <v>0.46196583800000002</v>
      </c>
      <c r="I2360" s="118">
        <f t="shared" si="862"/>
        <v>1.5617819917</v>
      </c>
      <c r="J2360" s="326">
        <f t="shared" si="863"/>
        <v>0.36804199999999998</v>
      </c>
      <c r="K2360" s="118">
        <v>2.4142160000000001</v>
      </c>
      <c r="L2360" s="118">
        <v>1.2209193</v>
      </c>
      <c r="M2360" s="118">
        <v>0.3366266</v>
      </c>
      <c r="N2360" s="118">
        <v>5.2436160000000002E-2</v>
      </c>
      <c r="O2360" s="118">
        <v>0.21333199999999999</v>
      </c>
      <c r="P2360" s="118">
        <v>6.3266818000000002E-2</v>
      </c>
      <c r="Q2360" s="118">
        <v>0.13293086000000001</v>
      </c>
      <c r="R2360" s="118">
        <v>4.2360916999999998E-3</v>
      </c>
      <c r="S2360" s="118">
        <v>0.21832699999999999</v>
      </c>
      <c r="T2360" s="118">
        <v>0</v>
      </c>
      <c r="U2360" s="118">
        <v>0.14971499999999999</v>
      </c>
      <c r="V2360" s="118">
        <v>0</v>
      </c>
      <c r="W2360" s="118">
        <v>0</v>
      </c>
      <c r="X2360" s="118">
        <v>0</v>
      </c>
      <c r="Y2360" s="41"/>
      <c r="Z2360" s="327">
        <f t="shared" si="864"/>
        <v>18.152000000000001</v>
      </c>
      <c r="AA2360" s="41"/>
      <c r="AB2360" s="111">
        <v>20.295000000000002</v>
      </c>
      <c r="AC2360" s="111">
        <v>0</v>
      </c>
      <c r="AD2360" s="111">
        <v>20.295000000000002</v>
      </c>
      <c r="AE2360" s="111">
        <v>0</v>
      </c>
      <c r="AF2360" s="111">
        <v>0</v>
      </c>
      <c r="AG2360" s="111">
        <v>0</v>
      </c>
      <c r="AH2360" s="111">
        <v>0</v>
      </c>
      <c r="AI2360" s="41"/>
      <c r="AJ2360" s="114">
        <v>0.72959056</v>
      </c>
      <c r="AK2360" s="114">
        <v>0.70758105000000004</v>
      </c>
      <c r="AL2360" s="114">
        <v>2.1978050999999998E-2</v>
      </c>
      <c r="AM2360" s="121">
        <v>3.1463123999999999E-5</v>
      </c>
      <c r="AN2360" s="113">
        <f t="shared" si="865"/>
        <v>4.2420925960000004E-5</v>
      </c>
      <c r="AO2360" s="112">
        <f t="shared" si="866"/>
        <v>8.1279774234999985E-8</v>
      </c>
      <c r="AP2360" s="112">
        <f t="shared" si="867"/>
        <v>4.4066000000000001E-3</v>
      </c>
      <c r="AQ2360" s="328">
        <v>1.6845055999999999E-5</v>
      </c>
      <c r="AR2360" s="328">
        <v>5.08256E-8</v>
      </c>
      <c r="AS2360" s="328">
        <v>1.388628E-12</v>
      </c>
      <c r="AT2360" s="329">
        <v>0</v>
      </c>
      <c r="AU2360" s="329">
        <v>0</v>
      </c>
      <c r="AV2360" s="328">
        <v>7.8064000000000007E-9</v>
      </c>
      <c r="AW2360" s="328">
        <v>2.5519340000000001E-5</v>
      </c>
      <c r="AX2360" s="328">
        <v>1.78024E-9</v>
      </c>
      <c r="AY2360" s="328">
        <v>2.5827959999999999E-8</v>
      </c>
      <c r="AZ2360" s="329">
        <v>0</v>
      </c>
      <c r="BA2360" s="329">
        <v>0</v>
      </c>
      <c r="BB2360" s="328">
        <v>7.5373697000000002E-11</v>
      </c>
      <c r="BC2360" s="328">
        <v>2.3441677999999999E-9</v>
      </c>
      <c r="BD2360" s="328">
        <v>4.2504411000000002E-10</v>
      </c>
      <c r="BE2360" s="328">
        <v>7.9572000000000006E-9</v>
      </c>
      <c r="BF2360" s="328">
        <v>4.0766359999999998E-8</v>
      </c>
      <c r="BG2360" s="329">
        <v>0</v>
      </c>
      <c r="BH2360" s="329">
        <v>4.4066000000000001E-3</v>
      </c>
      <c r="BI2360" s="329">
        <v>0</v>
      </c>
      <c r="BJ2360" s="329">
        <v>0</v>
      </c>
      <c r="BK2360" s="329">
        <v>0</v>
      </c>
      <c r="BL2360" s="329">
        <v>0</v>
      </c>
      <c r="BM2360" s="41"/>
      <c r="BN2360" s="111">
        <v>1.3936953E-3</v>
      </c>
      <c r="BO2360" s="111">
        <v>1.7806576000000001E-4</v>
      </c>
      <c r="BP2360" s="111">
        <v>5.0612591999999997E-4</v>
      </c>
      <c r="BQ2360" s="122">
        <v>4.9620216000000001E-7</v>
      </c>
      <c r="BR2360" s="111">
        <v>3.3762813E-4</v>
      </c>
      <c r="BS2360" s="111">
        <v>0</v>
      </c>
      <c r="BT2360" s="111">
        <v>0</v>
      </c>
      <c r="BU2360" s="111">
        <v>0</v>
      </c>
      <c r="BV2360" s="122">
        <v>8.4899614999999997E-5</v>
      </c>
      <c r="BW2360" s="122">
        <v>8.7961124999999995E-5</v>
      </c>
      <c r="BX2360" s="111">
        <v>0</v>
      </c>
      <c r="BY2360" s="111">
        <v>0</v>
      </c>
      <c r="BZ2360" s="111">
        <v>0</v>
      </c>
      <c r="CA2360" s="122">
        <v>6.7244681999999994E-5</v>
      </c>
      <c r="CB2360" s="122">
        <v>2.5975898000000001E-5</v>
      </c>
      <c r="CC2360" s="111">
        <v>1.0529799999999999E-4</v>
      </c>
      <c r="CD2360" s="111">
        <v>0</v>
      </c>
      <c r="CG2360" s="76" t="s">
        <v>6568</v>
      </c>
    </row>
    <row r="2361" spans="1:85" ht="14.5" customHeight="1">
      <c r="A2361" s="41" t="s">
        <v>6655</v>
      </c>
      <c r="B2361" s="119" t="s">
        <v>6573</v>
      </c>
      <c r="C2361" s="120" t="str">
        <f t="shared" si="858"/>
        <v>P.030.66.400</v>
      </c>
      <c r="D2361" s="41" t="s">
        <v>6571</v>
      </c>
      <c r="E2361" s="119" t="s">
        <v>6570</v>
      </c>
      <c r="F2361" s="118" t="str">
        <f t="shared" si="859"/>
        <v>Pyridazines and derivatives (n=2, std=0.00)</v>
      </c>
      <c r="G2361" s="118">
        <f t="shared" si="860"/>
        <v>3.8647653257999997</v>
      </c>
      <c r="H2361" s="118">
        <f t="shared" si="861"/>
        <v>0.490228836</v>
      </c>
      <c r="I2361" s="118">
        <f t="shared" si="862"/>
        <v>1.3378654898</v>
      </c>
      <c r="J2361" s="326">
        <f t="shared" si="863"/>
        <v>0.34823599999999999</v>
      </c>
      <c r="K2361" s="118">
        <v>1.6884349999999999</v>
      </c>
      <c r="L2361" s="118">
        <v>0.95314487000000003</v>
      </c>
      <c r="M2361" s="118">
        <v>0.38203379999999998</v>
      </c>
      <c r="N2361" s="118">
        <v>5.2876800000000002E-2</v>
      </c>
      <c r="O2361" s="118">
        <v>0.19248000000000001</v>
      </c>
      <c r="P2361" s="118">
        <v>2.2095756000000001E-2</v>
      </c>
      <c r="Q2361" s="118">
        <v>0.22277627999999999</v>
      </c>
      <c r="R2361" s="118">
        <v>2.6868197999999999E-3</v>
      </c>
      <c r="S2361" s="118">
        <v>0.228464</v>
      </c>
      <c r="T2361" s="118">
        <v>0</v>
      </c>
      <c r="U2361" s="118">
        <v>0.119772</v>
      </c>
      <c r="V2361" s="118">
        <v>0</v>
      </c>
      <c r="W2361" s="118">
        <v>0</v>
      </c>
      <c r="X2361" s="118">
        <v>0</v>
      </c>
      <c r="Y2361" s="41"/>
      <c r="Z2361" s="327">
        <f t="shared" si="864"/>
        <v>12.694999999999999</v>
      </c>
      <c r="AA2361" s="41"/>
      <c r="AB2361" s="111">
        <v>16.236000000000001</v>
      </c>
      <c r="AC2361" s="111">
        <v>0</v>
      </c>
      <c r="AD2361" s="111">
        <v>16.236000000000001</v>
      </c>
      <c r="AE2361" s="111">
        <v>0</v>
      </c>
      <c r="AF2361" s="111">
        <v>0</v>
      </c>
      <c r="AG2361" s="111">
        <v>0</v>
      </c>
      <c r="AH2361" s="111">
        <v>0</v>
      </c>
      <c r="AI2361" s="41"/>
      <c r="AJ2361" s="114">
        <v>0.55255162999999996</v>
      </c>
      <c r="AK2361" s="114">
        <v>0.53663766000000002</v>
      </c>
      <c r="AL2361" s="114">
        <v>1.5881044E-2</v>
      </c>
      <c r="AM2361" s="121">
        <v>3.2923967999999998E-5</v>
      </c>
      <c r="AN2361" s="113">
        <f t="shared" si="865"/>
        <v>3.2172521619999997E-5</v>
      </c>
      <c r="AO2361" s="112">
        <f t="shared" si="866"/>
        <v>5.87316699375E-8</v>
      </c>
      <c r="AP2361" s="112">
        <f t="shared" si="867"/>
        <v>4.6112000000000002E-3</v>
      </c>
      <c r="AQ2361" s="328">
        <v>1.178096E-5</v>
      </c>
      <c r="AR2361" s="328">
        <v>3.5545999999999999E-8</v>
      </c>
      <c r="AS2361" s="328">
        <v>9.7116749999999996E-13</v>
      </c>
      <c r="AT2361" s="329">
        <v>0</v>
      </c>
      <c r="AU2361" s="329">
        <v>0</v>
      </c>
      <c r="AV2361" s="328">
        <v>7.8719999999999993E-9</v>
      </c>
      <c r="AW2361" s="328">
        <v>2.032922E-5</v>
      </c>
      <c r="AX2361" s="328">
        <v>1.7952E-9</v>
      </c>
      <c r="AY2361" s="328">
        <v>2.0163319999999999E-8</v>
      </c>
      <c r="AZ2361" s="329">
        <v>0</v>
      </c>
      <c r="BA2361" s="329">
        <v>0</v>
      </c>
      <c r="BB2361" s="328">
        <v>1.2654529999999999E-10</v>
      </c>
      <c r="BC2361" s="328">
        <v>9.3072672000000002E-10</v>
      </c>
      <c r="BD2361" s="328">
        <v>1.6890675000000001E-10</v>
      </c>
      <c r="BE2361" s="328">
        <v>3.5125E-9</v>
      </c>
      <c r="BF2361" s="328">
        <v>5.0957120000000003E-8</v>
      </c>
      <c r="BG2361" s="329">
        <v>0</v>
      </c>
      <c r="BH2361" s="329">
        <v>4.6112000000000002E-3</v>
      </c>
      <c r="BI2361" s="329">
        <v>0</v>
      </c>
      <c r="BJ2361" s="329">
        <v>0</v>
      </c>
      <c r="BK2361" s="329">
        <v>0</v>
      </c>
      <c r="BL2361" s="329">
        <v>0</v>
      </c>
      <c r="BM2361" s="41"/>
      <c r="BN2361" s="111">
        <v>1.1532996E-3</v>
      </c>
      <c r="BO2361" s="111">
        <v>1.3901201999999999E-4</v>
      </c>
      <c r="BP2361" s="111">
        <v>3.5397028999999998E-4</v>
      </c>
      <c r="BQ2361" s="122">
        <v>3.1472543999999999E-7</v>
      </c>
      <c r="BR2361" s="111">
        <v>2.8679401000000001E-4</v>
      </c>
      <c r="BS2361" s="111">
        <v>0</v>
      </c>
      <c r="BT2361" s="111">
        <v>0</v>
      </c>
      <c r="BU2361" s="111">
        <v>0</v>
      </c>
      <c r="BV2361" s="122">
        <v>2.9650948999999998E-5</v>
      </c>
      <c r="BW2361" s="111">
        <v>1.4741236E-4</v>
      </c>
      <c r="BX2361" s="111">
        <v>0</v>
      </c>
      <c r="BY2361" s="111">
        <v>0</v>
      </c>
      <c r="BZ2361" s="111">
        <v>0</v>
      </c>
      <c r="CA2361" s="122">
        <v>6.5177527999999994E-5</v>
      </c>
      <c r="CB2361" s="122">
        <v>2.0780717999999998E-5</v>
      </c>
      <c r="CC2361" s="111">
        <v>1.1018702E-4</v>
      </c>
      <c r="CD2361" s="111">
        <v>0</v>
      </c>
      <c r="CG2361" s="76" t="s">
        <v>6568</v>
      </c>
    </row>
    <row r="2362" spans="1:85" ht="14.5" customHeight="1">
      <c r="A2362" s="41" t="s">
        <v>6652</v>
      </c>
      <c r="B2362" s="119" t="s">
        <v>6573</v>
      </c>
      <c r="C2362" s="120" t="str">
        <f t="shared" si="858"/>
        <v>P.030.66.500</v>
      </c>
      <c r="D2362" s="41" t="s">
        <v>6571</v>
      </c>
      <c r="E2362" s="119" t="s">
        <v>6570</v>
      </c>
      <c r="F2362" s="118" t="str">
        <f t="shared" si="859"/>
        <v>Pyridines and derivatives (class) (n=2, std=1.64)</v>
      </c>
      <c r="G2362" s="118">
        <f t="shared" si="860"/>
        <v>2.1763264133</v>
      </c>
      <c r="H2362" s="118">
        <f t="shared" si="861"/>
        <v>0.28352523499999999</v>
      </c>
      <c r="I2362" s="118">
        <f t="shared" si="862"/>
        <v>0.39061367830000004</v>
      </c>
      <c r="J2362" s="326">
        <f t="shared" si="863"/>
        <v>0.20636850000000001</v>
      </c>
      <c r="K2362" s="118">
        <v>1.2958190000000001</v>
      </c>
      <c r="L2362" s="118">
        <v>0.21616376000000001</v>
      </c>
      <c r="M2362" s="118">
        <v>0.17275180000000001</v>
      </c>
      <c r="N2362" s="118">
        <v>3.5802E-2</v>
      </c>
      <c r="O2362" s="118">
        <v>0.12350800000000001</v>
      </c>
      <c r="P2362" s="118">
        <v>3.0075002E-2</v>
      </c>
      <c r="Q2362" s="118">
        <v>9.4140233000000004E-2</v>
      </c>
      <c r="R2362" s="118">
        <v>1.6981183000000001E-3</v>
      </c>
      <c r="S2362" s="118">
        <v>0.12818399999999999</v>
      </c>
      <c r="T2362" s="118">
        <v>0</v>
      </c>
      <c r="U2362" s="118">
        <v>7.8184500000000004E-2</v>
      </c>
      <c r="V2362" s="118">
        <v>0</v>
      </c>
      <c r="W2362" s="118">
        <v>0</v>
      </c>
      <c r="X2362" s="118">
        <v>0</v>
      </c>
      <c r="Y2362" s="41"/>
      <c r="Z2362" s="327">
        <f t="shared" si="864"/>
        <v>9.7430000000000003</v>
      </c>
      <c r="AA2362" s="41"/>
      <c r="AB2362" s="111">
        <v>10.5985</v>
      </c>
      <c r="AC2362" s="111">
        <v>0</v>
      </c>
      <c r="AD2362" s="111">
        <v>10.5985</v>
      </c>
      <c r="AE2362" s="111">
        <v>0</v>
      </c>
      <c r="AF2362" s="111">
        <v>0</v>
      </c>
      <c r="AG2362" s="111">
        <v>0</v>
      </c>
      <c r="AH2362" s="111">
        <v>0</v>
      </c>
      <c r="AI2362" s="41"/>
      <c r="AJ2362" s="114">
        <v>0.25830905999999998</v>
      </c>
      <c r="AK2362" s="114">
        <v>0.24914131</v>
      </c>
      <c r="AL2362" s="114">
        <v>9.1492757000000008E-3</v>
      </c>
      <c r="AM2362" s="121">
        <v>1.8472607999999998E-5</v>
      </c>
      <c r="AN2362" s="113">
        <f t="shared" si="865"/>
        <v>1.4936529360000002E-5</v>
      </c>
      <c r="AO2362" s="112">
        <f t="shared" si="866"/>
        <v>3.3836078840499998E-8</v>
      </c>
      <c r="AP2362" s="112">
        <f t="shared" si="867"/>
        <v>2.5872E-3</v>
      </c>
      <c r="AQ2362" s="328">
        <v>9.0415040000000007E-6</v>
      </c>
      <c r="AR2362" s="328">
        <v>2.7280399999999999E-8</v>
      </c>
      <c r="AS2362" s="328">
        <v>7.4533950000000005E-13</v>
      </c>
      <c r="AT2362" s="329">
        <v>0</v>
      </c>
      <c r="AU2362" s="329">
        <v>0</v>
      </c>
      <c r="AV2362" s="328">
        <v>5.3300000000000004E-9</v>
      </c>
      <c r="AW2362" s="328">
        <v>5.8630600000000004E-6</v>
      </c>
      <c r="AX2362" s="328">
        <v>1.2155E-9</v>
      </c>
      <c r="AY2362" s="328">
        <v>4.5728400000000001E-9</v>
      </c>
      <c r="AZ2362" s="329">
        <v>0</v>
      </c>
      <c r="BA2362" s="329">
        <v>0</v>
      </c>
      <c r="BB2362" s="328">
        <v>5.3386250999999997E-11</v>
      </c>
      <c r="BC2362" s="328">
        <v>6.0368441999999997E-10</v>
      </c>
      <c r="BD2362" s="328">
        <v>1.0952283000000001E-10</v>
      </c>
      <c r="BE2362" s="328">
        <v>3.9110800000000001E-9</v>
      </c>
      <c r="BF2362" s="328">
        <v>2.2724279999999999E-8</v>
      </c>
      <c r="BG2362" s="329">
        <v>0</v>
      </c>
      <c r="BH2362" s="329">
        <v>2.5872E-3</v>
      </c>
      <c r="BI2362" s="329">
        <v>0</v>
      </c>
      <c r="BJ2362" s="329">
        <v>0</v>
      </c>
      <c r="BK2362" s="329">
        <v>0</v>
      </c>
      <c r="BL2362" s="329">
        <v>0</v>
      </c>
      <c r="BM2362" s="41"/>
      <c r="BN2362" s="111">
        <v>6.5801186000000005E-4</v>
      </c>
      <c r="BO2362" s="122">
        <v>3.1526541000000003E-5</v>
      </c>
      <c r="BP2362" s="111">
        <v>2.7166069000000002E-4</v>
      </c>
      <c r="BQ2362" s="122">
        <v>1.9891211E-7</v>
      </c>
      <c r="BR2362" s="111">
        <v>1.3651905999999999E-4</v>
      </c>
      <c r="BS2362" s="111">
        <v>0</v>
      </c>
      <c r="BT2362" s="111">
        <v>0</v>
      </c>
      <c r="BU2362" s="111">
        <v>0</v>
      </c>
      <c r="BV2362" s="122">
        <v>4.0358536000000002E-5</v>
      </c>
      <c r="BW2362" s="122">
        <v>6.2293140000000004E-5</v>
      </c>
      <c r="BX2362" s="111">
        <v>0</v>
      </c>
      <c r="BY2362" s="111">
        <v>0</v>
      </c>
      <c r="BZ2362" s="111">
        <v>0</v>
      </c>
      <c r="CA2362" s="122">
        <v>4.0067302000000001E-5</v>
      </c>
      <c r="CB2362" s="122">
        <v>1.3565191000000001E-5</v>
      </c>
      <c r="CC2362" s="122">
        <v>6.1822489000000003E-5</v>
      </c>
      <c r="CD2362" s="111">
        <v>0</v>
      </c>
      <c r="CG2362" s="76" t="s">
        <v>6568</v>
      </c>
    </row>
    <row r="2363" spans="1:85" ht="14.5" customHeight="1">
      <c r="A2363" s="41" t="s">
        <v>6649</v>
      </c>
      <c r="B2363" s="119" t="s">
        <v>6573</v>
      </c>
      <c r="C2363" s="120" t="str">
        <f t="shared" si="858"/>
        <v>P.030.71.100</v>
      </c>
      <c r="D2363" s="41" t="s">
        <v>6571</v>
      </c>
      <c r="E2363" s="119" t="s">
        <v>6570</v>
      </c>
      <c r="F2363" s="118" t="str">
        <f t="shared" si="859"/>
        <v>Amino acids, peptides, and analogues (n=1, std=-)</v>
      </c>
      <c r="G2363" s="118">
        <f t="shared" si="860"/>
        <v>3.3237872816519998</v>
      </c>
      <c r="H2363" s="118">
        <f t="shared" si="861"/>
        <v>0.11118462754000001</v>
      </c>
      <c r="I2363" s="118">
        <f t="shared" si="862"/>
        <v>0.23264347769999999</v>
      </c>
      <c r="J2363" s="326">
        <f t="shared" si="863"/>
        <v>0.28879017641200005</v>
      </c>
      <c r="K2363" s="118">
        <v>2.6911689999999999</v>
      </c>
      <c r="L2363" s="118">
        <v>0.11617762</v>
      </c>
      <c r="M2363" s="118">
        <v>0.11118641</v>
      </c>
      <c r="N2363" s="118">
        <v>9.4484989000000005E-2</v>
      </c>
      <c r="O2363" s="118">
        <v>1.5020143E-2</v>
      </c>
      <c r="P2363" s="118">
        <v>8.8566876000000004E-4</v>
      </c>
      <c r="Q2363" s="118">
        <v>7.9382678E-4</v>
      </c>
      <c r="R2363" s="118">
        <v>5.2794477000000003E-3</v>
      </c>
      <c r="S2363" s="118">
        <v>1.1452251E-2</v>
      </c>
      <c r="T2363" s="118">
        <v>0</v>
      </c>
      <c r="U2363" s="118">
        <v>0.27729955000000001</v>
      </c>
      <c r="V2363" s="330">
        <v>3.8375411999999998E-5</v>
      </c>
      <c r="W2363" s="118">
        <v>0</v>
      </c>
      <c r="X2363" s="118">
        <v>0</v>
      </c>
      <c r="Y2363" s="41"/>
      <c r="Z2363" s="327">
        <f t="shared" si="864"/>
        <v>20.234353383458647</v>
      </c>
      <c r="AA2363" s="41"/>
      <c r="AB2363" s="111">
        <v>316.11075</v>
      </c>
      <c r="AC2363" s="111">
        <v>253.40135000000001</v>
      </c>
      <c r="AD2363" s="111">
        <v>37.590249999999997</v>
      </c>
      <c r="AE2363" s="111">
        <v>0</v>
      </c>
      <c r="AF2363" s="111">
        <v>3.0921517000000001</v>
      </c>
      <c r="AG2363" s="111">
        <v>13.564382999999999</v>
      </c>
      <c r="AH2363" s="111">
        <v>8.4626143999999996</v>
      </c>
      <c r="AI2363" s="41"/>
      <c r="AJ2363" s="114">
        <v>0.39946933000000001</v>
      </c>
      <c r="AK2363" s="114">
        <v>0.37266659000000002</v>
      </c>
      <c r="AL2363" s="114">
        <v>1.6975535E-2</v>
      </c>
      <c r="AM2363" s="114">
        <v>9.8272072999999998E-3</v>
      </c>
      <c r="AN2363" s="113">
        <f t="shared" si="865"/>
        <v>2.2342121487033999E-5</v>
      </c>
      <c r="AO2363" s="112">
        <f t="shared" si="866"/>
        <v>6.27793438089147E-8</v>
      </c>
      <c r="AP2363" s="112">
        <f t="shared" si="867"/>
        <v>1.37635959164</v>
      </c>
      <c r="AQ2363" s="328">
        <v>1.8917954000000002E-5</v>
      </c>
      <c r="AR2363" s="328">
        <v>5.7085245999999997E-8</v>
      </c>
      <c r="AS2363" s="328">
        <v>1.5594239000000001E-12</v>
      </c>
      <c r="AT2363" s="328">
        <v>6.2474997000000001E-10</v>
      </c>
      <c r="AU2363" s="328">
        <v>8.0189863999999996E-11</v>
      </c>
      <c r="AV2363" s="328">
        <v>1.4049395999999999E-8</v>
      </c>
      <c r="AW2363" s="328">
        <v>3.3953585999999999E-6</v>
      </c>
      <c r="AX2363" s="328">
        <v>2.0134019999999999E-9</v>
      </c>
      <c r="AY2363" s="328">
        <v>3.6276363000000002E-9</v>
      </c>
      <c r="AZ2363" s="328">
        <v>9.1929325000000007E-13</v>
      </c>
      <c r="BA2363" s="328">
        <v>4.9134237000000002E-15</v>
      </c>
      <c r="BB2363" s="328">
        <v>2.6825834E-12</v>
      </c>
      <c r="BC2363" s="328">
        <v>1.1472839000000001E-13</v>
      </c>
      <c r="BD2363" s="328">
        <v>9.5825551000000006E-14</v>
      </c>
      <c r="BE2363" s="328">
        <v>9.7403189000000006E-9</v>
      </c>
      <c r="BF2363" s="328">
        <v>4.3142323000000002E-9</v>
      </c>
      <c r="BG2363" s="328">
        <v>4.7682741000000003E-11</v>
      </c>
      <c r="BH2363" s="329">
        <v>2.8009163999999999E-4</v>
      </c>
      <c r="BI2363" s="329">
        <v>1.3760794999999999</v>
      </c>
      <c r="BJ2363" s="329">
        <v>0</v>
      </c>
      <c r="BK2363" s="329">
        <v>0</v>
      </c>
      <c r="BL2363" s="329">
        <v>0</v>
      </c>
      <c r="BM2363" s="41"/>
      <c r="BN2363" s="111">
        <v>1.0217744E-3</v>
      </c>
      <c r="BO2363" s="122">
        <v>2.9568545999999999E-5</v>
      </c>
      <c r="BP2363" s="111">
        <v>5.6418745999999996E-4</v>
      </c>
      <c r="BQ2363" s="122">
        <v>6.2145613E-7</v>
      </c>
      <c r="BR2363" s="122">
        <v>3.1137426999999998E-5</v>
      </c>
      <c r="BS2363" s="122">
        <v>8.9511980999999994E-6</v>
      </c>
      <c r="BT2363" s="122">
        <v>1.4774651E-9</v>
      </c>
      <c r="BU2363" s="122">
        <v>1.3646598E-5</v>
      </c>
      <c r="BV2363" s="122">
        <v>1.1885051E-6</v>
      </c>
      <c r="BW2363" s="122">
        <v>5.2527979999999997E-7</v>
      </c>
      <c r="BX2363" s="122">
        <v>6.0267760999999995E-7</v>
      </c>
      <c r="BY2363" s="122">
        <v>3.4663933E-8</v>
      </c>
      <c r="BZ2363" s="122">
        <v>1.0633733E-8</v>
      </c>
      <c r="CA2363" s="122">
        <v>2.0952782000000001E-5</v>
      </c>
      <c r="CB2363" s="111">
        <v>3.4527239E-4</v>
      </c>
      <c r="CC2363" s="122">
        <v>5.0733146999999997E-6</v>
      </c>
      <c r="CD2363" s="111">
        <v>0</v>
      </c>
      <c r="CG2363" s="76" t="s">
        <v>6568</v>
      </c>
    </row>
    <row r="2364" spans="1:85" ht="14.5" customHeight="1">
      <c r="A2364" s="41" t="s">
        <v>6646</v>
      </c>
      <c r="B2364" s="119" t="s">
        <v>6573</v>
      </c>
      <c r="C2364" s="120" t="str">
        <f t="shared" si="858"/>
        <v>P.030.71.200</v>
      </c>
      <c r="D2364" s="41" t="s">
        <v>6571</v>
      </c>
      <c r="E2364" s="119" t="s">
        <v>6570</v>
      </c>
      <c r="F2364" s="118" t="str">
        <f t="shared" si="859"/>
        <v>Aminotriazines (n=1, std=-)</v>
      </c>
      <c r="G2364" s="118">
        <f t="shared" si="860"/>
        <v>1.217985969918</v>
      </c>
      <c r="H2364" s="118">
        <f t="shared" si="861"/>
        <v>5.5818947370000004E-2</v>
      </c>
      <c r="I2364" s="118">
        <f t="shared" si="862"/>
        <v>0.15858859750000001</v>
      </c>
      <c r="J2364" s="326">
        <f t="shared" si="863"/>
        <v>5.2731925047999999E-2</v>
      </c>
      <c r="K2364" s="118">
        <v>0.95084650000000004</v>
      </c>
      <c r="L2364" s="118">
        <v>0.10089589</v>
      </c>
      <c r="M2364" s="118">
        <v>5.1968094999999999E-2</v>
      </c>
      <c r="N2364" s="118">
        <v>4.4082039000000003E-2</v>
      </c>
      <c r="O2364" s="118">
        <v>1.0540081E-2</v>
      </c>
      <c r="P2364" s="118">
        <v>4.6649882000000001E-4</v>
      </c>
      <c r="Q2364" s="118">
        <v>7.3032855E-4</v>
      </c>
      <c r="R2364" s="118">
        <v>5.7246125000000002E-3</v>
      </c>
      <c r="S2364" s="118">
        <v>2.449695E-3</v>
      </c>
      <c r="T2364" s="118">
        <v>0</v>
      </c>
      <c r="U2364" s="118">
        <v>5.0264441999999999E-2</v>
      </c>
      <c r="V2364" s="330">
        <v>1.7788048000000001E-5</v>
      </c>
      <c r="W2364" s="118">
        <v>0</v>
      </c>
      <c r="X2364" s="118">
        <v>0</v>
      </c>
      <c r="Y2364" s="41"/>
      <c r="Z2364" s="327">
        <f t="shared" si="864"/>
        <v>7.1492218045112779</v>
      </c>
      <c r="AA2364" s="41"/>
      <c r="AB2364" s="111">
        <v>101.73820000000001</v>
      </c>
      <c r="AC2364" s="111">
        <v>90.55565</v>
      </c>
      <c r="AD2364" s="111">
        <v>6.8138112</v>
      </c>
      <c r="AE2364" s="111">
        <v>0</v>
      </c>
      <c r="AF2364" s="111">
        <v>0.52693206000000004</v>
      </c>
      <c r="AG2364" s="111">
        <v>2.3157282000000001</v>
      </c>
      <c r="AH2364" s="111">
        <v>1.5260834999999999</v>
      </c>
      <c r="AI2364" s="41"/>
      <c r="AJ2364" s="114">
        <v>0.16418767000000001</v>
      </c>
      <c r="AK2364" s="114">
        <v>0.15341431</v>
      </c>
      <c r="AL2364" s="114">
        <v>6.4545647999999997E-3</v>
      </c>
      <c r="AM2364" s="114">
        <v>4.3187911999999998E-3</v>
      </c>
      <c r="AN2364" s="113">
        <f t="shared" si="865"/>
        <v>9.1975007564879996E-6</v>
      </c>
      <c r="AO2364" s="112">
        <f t="shared" si="866"/>
        <v>2.3870432179477093E-8</v>
      </c>
      <c r="AP2364" s="112">
        <f t="shared" si="867"/>
        <v>0.60487270683099992</v>
      </c>
      <c r="AQ2364" s="328">
        <v>6.6980222000000001E-6</v>
      </c>
      <c r="AR2364" s="328">
        <v>2.0211862999999999E-8</v>
      </c>
      <c r="AS2364" s="328">
        <v>5.5211535000000002E-13</v>
      </c>
      <c r="AT2364" s="328">
        <v>3.7903532E-10</v>
      </c>
      <c r="AU2364" s="328">
        <v>3.4522067999999999E-11</v>
      </c>
      <c r="AV2364" s="328">
        <v>6.5547823999999999E-9</v>
      </c>
      <c r="AW2364" s="328">
        <v>2.4747016000000001E-6</v>
      </c>
      <c r="AX2364" s="328">
        <v>9.4147335999999993E-10</v>
      </c>
      <c r="AY2364" s="328">
        <v>2.6802671000000002E-9</v>
      </c>
      <c r="AZ2364" s="328">
        <v>6.7789809999999998E-13</v>
      </c>
      <c r="BA2364" s="328">
        <v>6.4852970999999996E-15</v>
      </c>
      <c r="BB2364" s="328">
        <v>1.2601023E-11</v>
      </c>
      <c r="BC2364" s="328">
        <v>1.1610870999999999E-13</v>
      </c>
      <c r="BD2364" s="328">
        <v>2.2628402E-13</v>
      </c>
      <c r="BE2364" s="328">
        <v>6.5027547E-9</v>
      </c>
      <c r="BF2364" s="328">
        <v>1.1305861999999999E-8</v>
      </c>
      <c r="BG2364" s="328">
        <v>2.2648804999999999E-11</v>
      </c>
      <c r="BH2364" s="328">
        <v>7.4856831000000003E-5</v>
      </c>
      <c r="BI2364" s="329">
        <v>0.60479784999999997</v>
      </c>
      <c r="BJ2364" s="329">
        <v>0</v>
      </c>
      <c r="BK2364" s="329">
        <v>0</v>
      </c>
      <c r="BL2364" s="329">
        <v>0</v>
      </c>
      <c r="BM2364" s="41"/>
      <c r="BN2364" s="111">
        <v>3.8207355E-4</v>
      </c>
      <c r="BO2364" s="122">
        <v>2.0599801000000002E-5</v>
      </c>
      <c r="BP2364" s="111">
        <v>1.9933926999999999E-4</v>
      </c>
      <c r="BQ2364" s="122">
        <v>6.7188107000000002E-7</v>
      </c>
      <c r="BR2364" s="122">
        <v>2.3293093999999999E-5</v>
      </c>
      <c r="BS2364" s="122">
        <v>4.1734916E-6</v>
      </c>
      <c r="BT2364" s="122">
        <v>5.4015596000000004E-9</v>
      </c>
      <c r="BU2364" s="122">
        <v>6.3568759000000003E-6</v>
      </c>
      <c r="BV2364" s="122">
        <v>6.2600856999999998E-7</v>
      </c>
      <c r="BW2364" s="122">
        <v>4.8326265000000003E-7</v>
      </c>
      <c r="BX2364" s="122">
        <v>2.5871743000000002E-7</v>
      </c>
      <c r="BY2364" s="122">
        <v>1.6460960999999998E-8</v>
      </c>
      <c r="BZ2364" s="122">
        <v>4.4958966000000003E-9</v>
      </c>
      <c r="CA2364" s="122">
        <v>1.0359105000000001E-5</v>
      </c>
      <c r="CB2364" s="111">
        <v>1.1487788E-4</v>
      </c>
      <c r="CC2364" s="122">
        <v>1.0077983000000001E-6</v>
      </c>
      <c r="CD2364" s="111">
        <v>0</v>
      </c>
      <c r="CG2364" s="76" t="s">
        <v>6568</v>
      </c>
    </row>
    <row r="2365" spans="1:85" ht="14.5" customHeight="1">
      <c r="A2365" s="41" t="s">
        <v>6643</v>
      </c>
      <c r="B2365" s="119" t="s">
        <v>6573</v>
      </c>
      <c r="C2365" s="120" t="str">
        <f t="shared" si="858"/>
        <v>P.030.71.300</v>
      </c>
      <c r="D2365" s="41" t="s">
        <v>6571</v>
      </c>
      <c r="E2365" s="119" t="s">
        <v>6570</v>
      </c>
      <c r="F2365" s="118" t="str">
        <f t="shared" si="859"/>
        <v>Anilides (n=4, std=0.20)</v>
      </c>
      <c r="G2365" s="118">
        <f t="shared" si="860"/>
        <v>1.7698425990610001</v>
      </c>
      <c r="H2365" s="118">
        <f t="shared" si="861"/>
        <v>7.0811538229999998E-2</v>
      </c>
      <c r="I2365" s="118">
        <f t="shared" si="862"/>
        <v>0.17525271549999999</v>
      </c>
      <c r="J2365" s="326">
        <f t="shared" si="863"/>
        <v>0.10336634533099999</v>
      </c>
      <c r="K2365" s="118">
        <v>1.420412</v>
      </c>
      <c r="L2365" s="118">
        <v>0.10150413</v>
      </c>
      <c r="M2365" s="118">
        <v>6.7938872999999997E-2</v>
      </c>
      <c r="N2365" s="118">
        <v>5.7735953E-2</v>
      </c>
      <c r="O2365" s="118">
        <v>1.1667434000000001E-2</v>
      </c>
      <c r="P2365" s="118">
        <v>6.2653046000000004E-4</v>
      </c>
      <c r="Q2365" s="118">
        <v>7.8162076999999997E-4</v>
      </c>
      <c r="R2365" s="118">
        <v>5.8097124999999996E-3</v>
      </c>
      <c r="S2365" s="118">
        <v>4.4952854999999996E-3</v>
      </c>
      <c r="T2365" s="118">
        <v>0</v>
      </c>
      <c r="U2365" s="118">
        <v>9.8845621999999994E-2</v>
      </c>
      <c r="V2365" s="330">
        <v>2.5437831E-5</v>
      </c>
      <c r="W2365" s="118">
        <v>0</v>
      </c>
      <c r="X2365" s="118">
        <v>0</v>
      </c>
      <c r="Y2365" s="41"/>
      <c r="Z2365" s="327">
        <f t="shared" si="864"/>
        <v>10.67978947368421</v>
      </c>
      <c r="AA2365" s="41"/>
      <c r="AB2365" s="111">
        <v>158.09759</v>
      </c>
      <c r="AC2365" s="111">
        <v>135.95613</v>
      </c>
      <c r="AD2365" s="111">
        <v>13.399399000000001</v>
      </c>
      <c r="AE2365" s="111">
        <v>0</v>
      </c>
      <c r="AF2365" s="111">
        <v>1.064076</v>
      </c>
      <c r="AG2365" s="111">
        <v>4.6725412000000004</v>
      </c>
      <c r="AH2365" s="111">
        <v>3.0054419000000001</v>
      </c>
      <c r="AI2365" s="41"/>
      <c r="AJ2365" s="114">
        <v>0.22692106000000001</v>
      </c>
      <c r="AK2365" s="114">
        <v>0.21162202999999999</v>
      </c>
      <c r="AL2365" s="114">
        <v>9.2809008999999998E-3</v>
      </c>
      <c r="AM2365" s="114">
        <v>6.0181280999999998E-3</v>
      </c>
      <c r="AN2365" s="113">
        <f t="shared" si="865"/>
        <v>1.2687172358684002E-5</v>
      </c>
      <c r="AO2365" s="112">
        <f t="shared" si="866"/>
        <v>3.4322858002039897E-8</v>
      </c>
      <c r="AP2365" s="112">
        <f t="shared" si="867"/>
        <v>0.84287507622000002</v>
      </c>
      <c r="AQ2365" s="328">
        <v>1.0002855000000001E-5</v>
      </c>
      <c r="AR2365" s="328">
        <v>3.0184409000000002E-8</v>
      </c>
      <c r="AS2365" s="328">
        <v>8.2453339999999996E-13</v>
      </c>
      <c r="AT2365" s="328">
        <v>4.7717404000000002E-10</v>
      </c>
      <c r="AU2365" s="328">
        <v>5.1288743999999997E-11</v>
      </c>
      <c r="AV2365" s="328">
        <v>8.5850445999999998E-9</v>
      </c>
      <c r="AW2365" s="328">
        <v>2.6579269000000002E-6</v>
      </c>
      <c r="AX2365" s="328">
        <v>1.2329785E-9</v>
      </c>
      <c r="AY2365" s="328">
        <v>2.8617645E-9</v>
      </c>
      <c r="AZ2365" s="328">
        <v>7.8683986000000001E-13</v>
      </c>
      <c r="BA2365" s="328">
        <v>6.2228498999999998E-15</v>
      </c>
      <c r="BB2365" s="328">
        <v>9.7836833999999993E-12</v>
      </c>
      <c r="BC2365" s="328">
        <v>1.2040581E-13</v>
      </c>
      <c r="BD2365" s="328">
        <v>1.9170972E-13</v>
      </c>
      <c r="BE2365" s="328">
        <v>7.8577002000000003E-9</v>
      </c>
      <c r="BF2365" s="328">
        <v>9.4192511000000005E-9</v>
      </c>
      <c r="BG2365" s="328">
        <v>3.1992606999999997E-11</v>
      </c>
      <c r="BH2365" s="329">
        <v>1.2509622000000001E-4</v>
      </c>
      <c r="BI2365" s="329">
        <v>0.84274998000000001</v>
      </c>
      <c r="BJ2365" s="329">
        <v>0</v>
      </c>
      <c r="BK2365" s="329">
        <v>0</v>
      </c>
      <c r="BL2365" s="329">
        <v>0</v>
      </c>
      <c r="BM2365" s="41"/>
      <c r="BN2365" s="111">
        <v>5.5290753999999995E-4</v>
      </c>
      <c r="BO2365" s="122">
        <v>2.2507878000000002E-5</v>
      </c>
      <c r="BP2365" s="111">
        <v>2.9778086999999998E-4</v>
      </c>
      <c r="BQ2365" s="122">
        <v>6.8248172E-7</v>
      </c>
      <c r="BR2365" s="122">
        <v>2.4917716000000001E-5</v>
      </c>
      <c r="BS2365" s="122">
        <v>5.4600461000000002E-6</v>
      </c>
      <c r="BT2365" s="122">
        <v>4.3039817E-9</v>
      </c>
      <c r="BU2365" s="122">
        <v>8.3233461999999995E-6</v>
      </c>
      <c r="BV2365" s="122">
        <v>8.4075976E-7</v>
      </c>
      <c r="BW2365" s="122">
        <v>5.1720301000000001E-7</v>
      </c>
      <c r="BX2365" s="122">
        <v>3.8494737E-7</v>
      </c>
      <c r="BY2365" s="122">
        <v>2.3254821000000001E-8</v>
      </c>
      <c r="BZ2365" s="122">
        <v>6.7434667000000003E-9</v>
      </c>
      <c r="CA2365" s="122">
        <v>1.3288653E-5</v>
      </c>
      <c r="CB2365" s="111">
        <v>1.7627497999999999E-4</v>
      </c>
      <c r="CC2365" s="122">
        <v>1.8943534999999999E-6</v>
      </c>
      <c r="CD2365" s="111">
        <v>0</v>
      </c>
      <c r="CG2365" s="76" t="s">
        <v>6568</v>
      </c>
    </row>
    <row r="2366" spans="1:85" ht="14.5" customHeight="1">
      <c r="A2366" s="41" t="s">
        <v>6640</v>
      </c>
      <c r="B2366" s="119" t="s">
        <v>6573</v>
      </c>
      <c r="C2366" s="120" t="str">
        <f t="shared" si="858"/>
        <v>P.030.71.400</v>
      </c>
      <c r="D2366" s="41" t="s">
        <v>6571</v>
      </c>
      <c r="E2366" s="119" t="s">
        <v>6570</v>
      </c>
      <c r="F2366" s="118" t="str">
        <f t="shared" si="859"/>
        <v>Aniline and substituted anilines (n=1, std=-)</v>
      </c>
      <c r="G2366" s="118">
        <f t="shared" si="860"/>
        <v>1.079976855795</v>
      </c>
      <c r="H2366" s="118">
        <f t="shared" si="861"/>
        <v>4.328884098E-2</v>
      </c>
      <c r="I2366" s="118">
        <f t="shared" si="862"/>
        <v>0.1134068721</v>
      </c>
      <c r="J2366" s="326">
        <f t="shared" si="863"/>
        <v>7.4172702714999997E-2</v>
      </c>
      <c r="K2366" s="118">
        <v>0.84910843999999996</v>
      </c>
      <c r="L2366" s="118">
        <v>6.8531851000000005E-2</v>
      </c>
      <c r="M2366" s="118">
        <v>4.1405915000000001E-2</v>
      </c>
      <c r="N2366" s="118">
        <v>3.5111123000000001E-2</v>
      </c>
      <c r="O2366" s="118">
        <v>7.3944541000000004E-3</v>
      </c>
      <c r="P2366" s="118">
        <v>3.2857021000000001E-4</v>
      </c>
      <c r="Q2366" s="118">
        <v>4.5469367000000003E-4</v>
      </c>
      <c r="R2366" s="118">
        <v>3.4691061E-3</v>
      </c>
      <c r="S2366" s="118">
        <v>3.0416102999999998E-3</v>
      </c>
      <c r="T2366" s="118">
        <v>0</v>
      </c>
      <c r="U2366" s="118">
        <v>7.1118100000000004E-2</v>
      </c>
      <c r="V2366" s="330">
        <v>1.2992415000000001E-5</v>
      </c>
      <c r="W2366" s="118">
        <v>0</v>
      </c>
      <c r="X2366" s="118">
        <v>0</v>
      </c>
      <c r="Y2366" s="41"/>
      <c r="Z2366" s="327">
        <f t="shared" si="864"/>
        <v>6.3842739849624053</v>
      </c>
      <c r="AA2366" s="41"/>
      <c r="AB2366" s="111">
        <v>95.644720000000007</v>
      </c>
      <c r="AC2366" s="111">
        <v>79.608694</v>
      </c>
      <c r="AD2366" s="111">
        <v>9.6406603999999998</v>
      </c>
      <c r="AE2366" s="111">
        <v>0</v>
      </c>
      <c r="AF2366" s="111">
        <v>0.78427097000000001</v>
      </c>
      <c r="AG2366" s="111">
        <v>3.4415111999999999</v>
      </c>
      <c r="AH2366" s="111">
        <v>2.1695834000000001</v>
      </c>
      <c r="AI2366" s="41"/>
      <c r="AJ2366" s="114">
        <v>0.13796137</v>
      </c>
      <c r="AK2366" s="114">
        <v>0.12897233</v>
      </c>
      <c r="AL2366" s="114">
        <v>5.5909022999999997E-3</v>
      </c>
      <c r="AM2366" s="114">
        <v>3.3981343999999998E-3</v>
      </c>
      <c r="AN2366" s="113">
        <f t="shared" si="865"/>
        <v>7.7321541072479993E-6</v>
      </c>
      <c r="AO2366" s="112">
        <f t="shared" si="866"/>
        <v>2.0676414220813299E-8</v>
      </c>
      <c r="AP2366" s="112">
        <f t="shared" si="867"/>
        <v>0.47592918998799999</v>
      </c>
      <c r="AQ2366" s="328">
        <v>5.9713600999999998E-6</v>
      </c>
      <c r="AR2366" s="328">
        <v>1.8018747E-8</v>
      </c>
      <c r="AS2366" s="328">
        <v>4.9222294E-13</v>
      </c>
      <c r="AT2366" s="328">
        <v>2.5741196999999998E-10</v>
      </c>
      <c r="AU2366" s="328">
        <v>2.5790378000000001E-11</v>
      </c>
      <c r="AV2366" s="328">
        <v>5.2208388E-9</v>
      </c>
      <c r="AW2366" s="328">
        <v>1.7447366E-6</v>
      </c>
      <c r="AX2366" s="328">
        <v>7.4859149000000002E-10</v>
      </c>
      <c r="AY2366" s="328">
        <v>1.8847825000000002E-9</v>
      </c>
      <c r="AZ2366" s="328">
        <v>4.4042806999999998E-13</v>
      </c>
      <c r="BA2366" s="328">
        <v>3.8225553000000004E-15</v>
      </c>
      <c r="BB2366" s="328">
        <v>6.7359078999999997E-12</v>
      </c>
      <c r="BC2366" s="328">
        <v>7.1132068000000002E-14</v>
      </c>
      <c r="BD2366" s="328">
        <v>1.2576028000000001E-13</v>
      </c>
      <c r="BE2366" s="328">
        <v>4.3176789999999996E-9</v>
      </c>
      <c r="BF2366" s="328">
        <v>6.2356870999999999E-9</v>
      </c>
      <c r="BG2366" s="328">
        <v>1.6423957E-11</v>
      </c>
      <c r="BH2366" s="328">
        <v>7.9359988000000006E-5</v>
      </c>
      <c r="BI2366" s="329">
        <v>0.47584982999999997</v>
      </c>
      <c r="BJ2366" s="329">
        <v>0</v>
      </c>
      <c r="BK2366" s="329">
        <v>0</v>
      </c>
      <c r="BL2366" s="329">
        <v>0</v>
      </c>
      <c r="BM2366" s="41"/>
      <c r="BN2366" s="111">
        <v>3.3391277000000002E-4</v>
      </c>
      <c r="BO2366" s="122">
        <v>1.4687488E-5</v>
      </c>
      <c r="BP2366" s="111">
        <v>1.7801049999999999E-4</v>
      </c>
      <c r="BQ2366" s="122">
        <v>4.0734244999999999E-7</v>
      </c>
      <c r="BR2366" s="122">
        <v>1.6236762999999999E-5</v>
      </c>
      <c r="BS2366" s="122">
        <v>3.3294646999999999E-6</v>
      </c>
      <c r="BT2366" s="122">
        <v>2.9204075999999999E-9</v>
      </c>
      <c r="BU2366" s="122">
        <v>5.0710159999999998E-6</v>
      </c>
      <c r="BV2366" s="122">
        <v>4.4091809000000001E-7</v>
      </c>
      <c r="BW2366" s="122">
        <v>3.0087344999999999E-7</v>
      </c>
      <c r="BX2366" s="122">
        <v>1.9345246000000001E-7</v>
      </c>
      <c r="BY2366" s="122">
        <v>1.1937652000000001E-8</v>
      </c>
      <c r="BZ2366" s="122">
        <v>3.3779237999999998E-9</v>
      </c>
      <c r="CA2366" s="122">
        <v>8.0424412999999997E-6</v>
      </c>
      <c r="CB2366" s="111">
        <v>1.0584177E-4</v>
      </c>
      <c r="CC2366" s="122">
        <v>1.3325087E-6</v>
      </c>
      <c r="CD2366" s="111">
        <v>0</v>
      </c>
      <c r="CG2366" s="76" t="s">
        <v>6568</v>
      </c>
    </row>
    <row r="2367" spans="1:85" ht="14.5" customHeight="1">
      <c r="A2367" s="41" t="s">
        <v>6637</v>
      </c>
      <c r="B2367" s="119" t="s">
        <v>6573</v>
      </c>
      <c r="C2367" s="120" t="str">
        <f t="shared" si="858"/>
        <v>P.030.72.100</v>
      </c>
      <c r="D2367" s="41" t="s">
        <v>6571</v>
      </c>
      <c r="E2367" s="119" t="s">
        <v>6570</v>
      </c>
      <c r="F2367" s="118" t="str">
        <f t="shared" si="859"/>
        <v>Benzene and substituted derivatives (n=1, std=-)</v>
      </c>
      <c r="G2367" s="118">
        <f t="shared" si="860"/>
        <v>5.1868484717539998</v>
      </c>
      <c r="H2367" s="118">
        <f t="shared" si="861"/>
        <v>0.16735407784</v>
      </c>
      <c r="I2367" s="118">
        <f t="shared" si="862"/>
        <v>0.40688070979999996</v>
      </c>
      <c r="J2367" s="326">
        <f t="shared" si="863"/>
        <v>0.61028868411400006</v>
      </c>
      <c r="K2367" s="118">
        <v>4.0023249999999999</v>
      </c>
      <c r="L2367" s="118">
        <v>0.23375493999999999</v>
      </c>
      <c r="M2367" s="118">
        <v>0.16759642999999999</v>
      </c>
      <c r="N2367" s="118">
        <v>0.14153101000000001</v>
      </c>
      <c r="O2367" s="118">
        <v>2.4398103000000001E-2</v>
      </c>
      <c r="P2367" s="118">
        <v>6.6335323000000005E-4</v>
      </c>
      <c r="Q2367" s="118">
        <v>7.6161160999999998E-4</v>
      </c>
      <c r="R2367" s="118">
        <v>5.5293397999999997E-3</v>
      </c>
      <c r="S2367" s="118">
        <v>2.2315908999999998E-2</v>
      </c>
      <c r="T2367" s="118">
        <v>0</v>
      </c>
      <c r="U2367" s="118">
        <v>0.58794533000000004</v>
      </c>
      <c r="V2367" s="330">
        <v>2.7445114000000001E-5</v>
      </c>
      <c r="W2367" s="118">
        <v>0</v>
      </c>
      <c r="X2367" s="118">
        <v>0</v>
      </c>
      <c r="Y2367" s="41"/>
      <c r="Z2367" s="327">
        <f t="shared" si="864"/>
        <v>30.092669172932329</v>
      </c>
      <c r="AA2367" s="41"/>
      <c r="AB2367" s="111">
        <v>489.90323999999998</v>
      </c>
      <c r="AC2367" s="111">
        <v>355.85714000000002</v>
      </c>
      <c r="AD2367" s="111">
        <v>79.700574000000003</v>
      </c>
      <c r="AE2367" s="111">
        <v>0</v>
      </c>
      <c r="AF2367" s="111">
        <v>6.7479981000000002</v>
      </c>
      <c r="AG2367" s="111">
        <v>29.578240000000001</v>
      </c>
      <c r="AH2367" s="111">
        <v>18.019283999999999</v>
      </c>
      <c r="AI2367" s="41"/>
      <c r="AJ2367" s="114">
        <v>0.60882161000000001</v>
      </c>
      <c r="AK2367" s="114">
        <v>0.57164749000000004</v>
      </c>
      <c r="AL2367" s="114">
        <v>2.5502311E-2</v>
      </c>
      <c r="AM2367" s="114">
        <v>1.1671814000000001E-2</v>
      </c>
      <c r="AN2367" s="113">
        <f t="shared" si="865"/>
        <v>3.4271432009792995E-5</v>
      </c>
      <c r="AO2367" s="112">
        <f t="shared" si="866"/>
        <v>9.431327929948561E-8</v>
      </c>
      <c r="AP2367" s="112">
        <f t="shared" si="867"/>
        <v>1.6347078758</v>
      </c>
      <c r="AQ2367" s="328">
        <v>2.8025620999999999E-5</v>
      </c>
      <c r="AR2367" s="328">
        <v>8.4563735999999997E-8</v>
      </c>
      <c r="AS2367" s="328">
        <v>2.3102418999999999E-12</v>
      </c>
      <c r="AT2367" s="328">
        <v>4.9466413999999996E-10</v>
      </c>
      <c r="AU2367" s="328">
        <v>5.5932853E-11</v>
      </c>
      <c r="AV2367" s="328">
        <v>2.1044771000000001E-8</v>
      </c>
      <c r="AW2367" s="328">
        <v>6.2081212999999997E-6</v>
      </c>
      <c r="AX2367" s="328">
        <v>3.0000164999999999E-9</v>
      </c>
      <c r="AY2367" s="328">
        <v>6.7037476999999998E-9</v>
      </c>
      <c r="AZ2367" s="328">
        <v>7.9217157999999999E-13</v>
      </c>
      <c r="BA2367" s="328">
        <v>5.7653556000000003E-15</v>
      </c>
      <c r="BB2367" s="328">
        <v>7.9954428999999994E-12</v>
      </c>
      <c r="BC2367" s="328">
        <v>1.1572128000000001E-13</v>
      </c>
      <c r="BD2367" s="328">
        <v>1.6584047000000001E-13</v>
      </c>
      <c r="BE2367" s="328">
        <v>8.0296375E-9</v>
      </c>
      <c r="BF2367" s="328">
        <v>8.0647042999999998E-9</v>
      </c>
      <c r="BG2367" s="328">
        <v>3.4393916000000002E-11</v>
      </c>
      <c r="BH2367" s="329">
        <v>4.868758E-4</v>
      </c>
      <c r="BI2367" s="329">
        <v>1.6342209999999999</v>
      </c>
      <c r="BJ2367" s="329">
        <v>0</v>
      </c>
      <c r="BK2367" s="329">
        <v>0</v>
      </c>
      <c r="BL2367" s="329">
        <v>0</v>
      </c>
      <c r="BM2367" s="41"/>
      <c r="BN2367" s="111">
        <v>1.5487236999999999E-3</v>
      </c>
      <c r="BO2367" s="122">
        <v>5.3095232E-5</v>
      </c>
      <c r="BP2367" s="111">
        <v>8.3906346000000003E-4</v>
      </c>
      <c r="BQ2367" s="122">
        <v>6.4981399999999997E-7</v>
      </c>
      <c r="BR2367" s="122">
        <v>5.5499862999999999E-5</v>
      </c>
      <c r="BS2367" s="122">
        <v>1.3519238E-5</v>
      </c>
      <c r="BT2367" s="122">
        <v>3.5803475E-9</v>
      </c>
      <c r="BU2367" s="122">
        <v>2.0559598999999999E-5</v>
      </c>
      <c r="BV2367" s="122">
        <v>8.9017332999999999E-7</v>
      </c>
      <c r="BW2367" s="122">
        <v>5.0396284000000005E-7</v>
      </c>
      <c r="BX2367" s="122">
        <v>4.1997607000000002E-7</v>
      </c>
      <c r="BY2367" s="122">
        <v>2.5001188E-8</v>
      </c>
      <c r="BZ2367" s="122">
        <v>7.3732265000000003E-9</v>
      </c>
      <c r="CA2367" s="122">
        <v>3.0627353000000002E-5</v>
      </c>
      <c r="CB2367" s="111">
        <v>5.2339933999999996E-4</v>
      </c>
      <c r="CC2367" s="122">
        <v>1.0459677E-5</v>
      </c>
      <c r="CD2367" s="111">
        <v>0</v>
      </c>
      <c r="CG2367" s="76" t="s">
        <v>6568</v>
      </c>
    </row>
    <row r="2368" spans="1:85" ht="14.5" customHeight="1">
      <c r="A2368" s="41" t="s">
        <v>6634</v>
      </c>
      <c r="B2368" s="119" t="s">
        <v>6573</v>
      </c>
      <c r="C2368" s="120" t="str">
        <f t="shared" si="858"/>
        <v>P.030.72.200</v>
      </c>
      <c r="D2368" s="41" t="s">
        <v>6571</v>
      </c>
      <c r="E2368" s="119" t="s">
        <v>6570</v>
      </c>
      <c r="F2368" s="118" t="str">
        <f t="shared" si="859"/>
        <v>Benzenoids (n=1, std=-)</v>
      </c>
      <c r="G2368" s="118">
        <f t="shared" si="860"/>
        <v>3.0844207219449999</v>
      </c>
      <c r="H2368" s="118">
        <f t="shared" si="861"/>
        <v>0.14260852960000001</v>
      </c>
      <c r="I2368" s="118">
        <f t="shared" si="862"/>
        <v>0.42220992600000001</v>
      </c>
      <c r="J2368" s="326">
        <f t="shared" si="863"/>
        <v>0.156256066345</v>
      </c>
      <c r="K2368" s="118">
        <v>2.3633462000000001</v>
      </c>
      <c r="L2368" s="118">
        <v>0.27535205000000001</v>
      </c>
      <c r="M2368" s="118">
        <v>0.13227458</v>
      </c>
      <c r="N2368" s="118">
        <v>0.11201501</v>
      </c>
      <c r="O2368" s="118">
        <v>2.7702893999999999E-2</v>
      </c>
      <c r="P2368" s="118">
        <v>1.0631992E-3</v>
      </c>
      <c r="Q2368" s="118">
        <v>1.8274264E-3</v>
      </c>
      <c r="R2368" s="118">
        <v>1.4583296000000001E-2</v>
      </c>
      <c r="S2368" s="118">
        <v>6.7922410999999997E-3</v>
      </c>
      <c r="T2368" s="118">
        <v>0</v>
      </c>
      <c r="U2368" s="118">
        <v>0.14942454999999999</v>
      </c>
      <c r="V2368" s="330">
        <v>3.9275245000000003E-5</v>
      </c>
      <c r="W2368" s="118">
        <v>0</v>
      </c>
      <c r="X2368" s="118">
        <v>0</v>
      </c>
      <c r="Y2368" s="41"/>
      <c r="Z2368" s="327">
        <f t="shared" si="864"/>
        <v>17.769520300751878</v>
      </c>
      <c r="AA2368" s="41"/>
      <c r="AB2368" s="111">
        <v>254.67034000000001</v>
      </c>
      <c r="AC2368" s="111">
        <v>221.16247999999999</v>
      </c>
      <c r="AD2368" s="111">
        <v>20.255814000000001</v>
      </c>
      <c r="AE2368" s="111">
        <v>0</v>
      </c>
      <c r="AF2368" s="111">
        <v>1.6134740999999999</v>
      </c>
      <c r="AG2368" s="111">
        <v>7.0846663000000003</v>
      </c>
      <c r="AH2368" s="111">
        <v>4.5539012000000003</v>
      </c>
      <c r="AI2368" s="41"/>
      <c r="AJ2368" s="114">
        <v>0.41583312</v>
      </c>
      <c r="AK2368" s="114">
        <v>0.38931017000000001</v>
      </c>
      <c r="AL2368" s="114">
        <v>1.6189344000000001E-2</v>
      </c>
      <c r="AM2368" s="114">
        <v>1.0333607999999999E-2</v>
      </c>
      <c r="AN2368" s="113">
        <f t="shared" si="865"/>
        <v>2.3339937976422998E-5</v>
      </c>
      <c r="AO2368" s="112">
        <f t="shared" si="866"/>
        <v>5.9871833746370001E-8</v>
      </c>
      <c r="AP2368" s="112">
        <f t="shared" si="867"/>
        <v>1.4472840194600001</v>
      </c>
      <c r="AQ2368" s="328">
        <v>1.6629486999999998E-5</v>
      </c>
      <c r="AR2368" s="328">
        <v>5.0180222999999998E-8</v>
      </c>
      <c r="AS2368" s="328">
        <v>1.3707729999999999E-12</v>
      </c>
      <c r="AT2368" s="328">
        <v>8.8993756999999996E-10</v>
      </c>
      <c r="AU2368" s="328">
        <v>7.4652852999999995E-11</v>
      </c>
      <c r="AV2368" s="328">
        <v>1.6656064000000001E-8</v>
      </c>
      <c r="AW2368" s="328">
        <v>6.6468120999999999E-6</v>
      </c>
      <c r="AX2368" s="328">
        <v>2.3895393000000002E-9</v>
      </c>
      <c r="AY2368" s="328">
        <v>7.2132471E-9</v>
      </c>
      <c r="AZ2368" s="328">
        <v>1.6460814E-12</v>
      </c>
      <c r="BA2368" s="328">
        <v>1.6814570000000001E-14</v>
      </c>
      <c r="BB2368" s="328">
        <v>3.4557809000000003E-11</v>
      </c>
      <c r="BC2368" s="328">
        <v>2.9368130000000001E-13</v>
      </c>
      <c r="BD2368" s="328">
        <v>6.0747610000000002E-13</v>
      </c>
      <c r="BE2368" s="328">
        <v>1.5536643000000001E-8</v>
      </c>
      <c r="BF2368" s="328">
        <v>3.0481579000000003E-8</v>
      </c>
      <c r="BG2368" s="328">
        <v>5.0331711000000001E-11</v>
      </c>
      <c r="BH2368" s="329">
        <v>1.9481946E-4</v>
      </c>
      <c r="BI2368" s="329">
        <v>1.4470892</v>
      </c>
      <c r="BJ2368" s="329">
        <v>0</v>
      </c>
      <c r="BK2368" s="329">
        <v>0</v>
      </c>
      <c r="BL2368" s="329">
        <v>0</v>
      </c>
      <c r="BM2368" s="41"/>
      <c r="BN2368" s="111">
        <v>9.5980754000000003E-4</v>
      </c>
      <c r="BO2368" s="122">
        <v>5.5129300000000001E-5</v>
      </c>
      <c r="BP2368" s="111">
        <v>4.9546137000000003E-4</v>
      </c>
      <c r="BQ2368" s="122">
        <v>1.7110978000000001E-6</v>
      </c>
      <c r="BR2368" s="122">
        <v>6.228726E-5</v>
      </c>
      <c r="BS2368" s="122">
        <v>1.0626506E-5</v>
      </c>
      <c r="BT2368" s="122">
        <v>1.4723527E-8</v>
      </c>
      <c r="BU2368" s="122">
        <v>1.6174871000000001E-5</v>
      </c>
      <c r="BV2368" s="122">
        <v>1.4267384E-6</v>
      </c>
      <c r="BW2368" s="122">
        <v>1.2092187000000001E-6</v>
      </c>
      <c r="BX2368" s="122">
        <v>5.5899696999999998E-7</v>
      </c>
      <c r="BY2368" s="122">
        <v>3.6578322000000002E-8</v>
      </c>
      <c r="BZ2368" s="122">
        <v>9.6698923000000003E-9</v>
      </c>
      <c r="CA2368" s="122">
        <v>2.6264247E-5</v>
      </c>
      <c r="CB2368" s="111">
        <v>2.8598386E-4</v>
      </c>
      <c r="CC2368" s="122">
        <v>2.9131071E-6</v>
      </c>
      <c r="CD2368" s="111">
        <v>0</v>
      </c>
      <c r="CG2368" s="76" t="s">
        <v>6568</v>
      </c>
    </row>
    <row r="2369" spans="1:85" ht="14.5" customHeight="1">
      <c r="A2369" s="41" t="s">
        <v>6631</v>
      </c>
      <c r="B2369" s="119" t="s">
        <v>6573</v>
      </c>
      <c r="C2369" s="120" t="str">
        <f t="shared" si="858"/>
        <v>P.030.72.300</v>
      </c>
      <c r="D2369" s="41" t="s">
        <v>6571</v>
      </c>
      <c r="E2369" s="119" t="s">
        <v>6570</v>
      </c>
      <c r="F2369" s="118" t="str">
        <f t="shared" si="859"/>
        <v>Benzimidazoles (n=1, std=-)</v>
      </c>
      <c r="G2369" s="118">
        <f t="shared" si="860"/>
        <v>2.8032105421070002</v>
      </c>
      <c r="H2369" s="118">
        <f t="shared" si="861"/>
        <v>0.10990172550000001</v>
      </c>
      <c r="I2369" s="118">
        <f t="shared" si="862"/>
        <v>0.26107039320000003</v>
      </c>
      <c r="J2369" s="326">
        <f t="shared" si="863"/>
        <v>0.16130162340699999</v>
      </c>
      <c r="K2369" s="118">
        <v>2.2709367999999999</v>
      </c>
      <c r="L2369" s="118">
        <v>0.14632021000000001</v>
      </c>
      <c r="M2369" s="118">
        <v>0.10602789</v>
      </c>
      <c r="N2369" s="118">
        <v>9.0186163999999999E-2</v>
      </c>
      <c r="O2369" s="118">
        <v>1.7500198000000002E-2</v>
      </c>
      <c r="P2369" s="118">
        <v>1.0207356E-3</v>
      </c>
      <c r="Q2369" s="118">
        <v>1.1946279000000001E-3</v>
      </c>
      <c r="R2369" s="118">
        <v>8.7222932E-3</v>
      </c>
      <c r="S2369" s="118">
        <v>7.1010685E-3</v>
      </c>
      <c r="T2369" s="118">
        <v>0</v>
      </c>
      <c r="U2369" s="118">
        <v>0.1541585</v>
      </c>
      <c r="V2369" s="330">
        <v>4.2054907000000002E-5</v>
      </c>
      <c r="W2369" s="118">
        <v>0</v>
      </c>
      <c r="X2369" s="118">
        <v>0</v>
      </c>
      <c r="Y2369" s="41"/>
      <c r="Z2369" s="327">
        <f t="shared" si="864"/>
        <v>17.074712781954887</v>
      </c>
      <c r="AA2369" s="41"/>
      <c r="AB2369" s="111">
        <v>253.20272</v>
      </c>
      <c r="AC2369" s="111">
        <v>218.72462999999999</v>
      </c>
      <c r="AD2369" s="111">
        <v>20.897563000000002</v>
      </c>
      <c r="AE2369" s="111">
        <v>0</v>
      </c>
      <c r="AF2369" s="111">
        <v>1.6502368000000001</v>
      </c>
      <c r="AG2369" s="111">
        <v>7.2476183000000001</v>
      </c>
      <c r="AH2369" s="111">
        <v>4.6826669000000001</v>
      </c>
      <c r="AI2369" s="41"/>
      <c r="AJ2369" s="114">
        <v>0.35729945000000002</v>
      </c>
      <c r="AK2369" s="114">
        <v>0.33288985999999998</v>
      </c>
      <c r="AL2369" s="114">
        <v>1.4731849E-2</v>
      </c>
      <c r="AM2369" s="114">
        <v>9.6777443000000008E-3</v>
      </c>
      <c r="AN2369" s="113">
        <f t="shared" si="865"/>
        <v>1.9957425619518998E-5</v>
      </c>
      <c r="AO2369" s="112">
        <f t="shared" si="866"/>
        <v>5.4481688795869898E-8</v>
      </c>
      <c r="AP2369" s="112">
        <f t="shared" si="867"/>
        <v>1.35542640508</v>
      </c>
      <c r="AQ2369" s="328">
        <v>1.5997870999999999E-5</v>
      </c>
      <c r="AR2369" s="328">
        <v>4.8275057999999999E-8</v>
      </c>
      <c r="AS2369" s="328">
        <v>1.3186983000000001E-12</v>
      </c>
      <c r="AT2369" s="328">
        <v>7.6479767999999999E-10</v>
      </c>
      <c r="AU2369" s="328">
        <v>8.5505839000000006E-11</v>
      </c>
      <c r="AV2369" s="328">
        <v>1.3410231E-8</v>
      </c>
      <c r="AW2369" s="328">
        <v>3.9197724E-6</v>
      </c>
      <c r="AX2369" s="328">
        <v>1.9268382999999998E-9</v>
      </c>
      <c r="AY2369" s="328">
        <v>4.2109208E-9</v>
      </c>
      <c r="AZ2369" s="328">
        <v>1.2330360999999999E-12</v>
      </c>
      <c r="BA2369" s="328">
        <v>9.1547799E-15</v>
      </c>
      <c r="BB2369" s="328">
        <v>1.3116363E-11</v>
      </c>
      <c r="BC2369" s="328">
        <v>1.8211411E-13</v>
      </c>
      <c r="BD2369" s="328">
        <v>2.6796858E-13</v>
      </c>
      <c r="BE2369" s="328">
        <v>1.2455382999999999E-8</v>
      </c>
      <c r="BF2369" s="328">
        <v>1.3066302E-8</v>
      </c>
      <c r="BG2369" s="328">
        <v>5.2744361000000001E-11</v>
      </c>
      <c r="BH2369" s="329">
        <v>1.9940508E-4</v>
      </c>
      <c r="BI2369" s="329">
        <v>1.355227</v>
      </c>
      <c r="BJ2369" s="329">
        <v>0</v>
      </c>
      <c r="BK2369" s="329">
        <v>0</v>
      </c>
      <c r="BL2369" s="329">
        <v>0</v>
      </c>
      <c r="BM2369" s="41"/>
      <c r="BN2369" s="111">
        <v>8.7779581999999998E-4</v>
      </c>
      <c r="BO2369" s="122">
        <v>3.3367873000000002E-5</v>
      </c>
      <c r="BP2369" s="111">
        <v>4.7608829999999999E-4</v>
      </c>
      <c r="BQ2369" s="122">
        <v>1.0249506000000001E-6</v>
      </c>
      <c r="BR2369" s="122">
        <v>3.6806269999999998E-5</v>
      </c>
      <c r="BS2369" s="122">
        <v>8.5207744000000001E-6</v>
      </c>
      <c r="BT2369" s="122">
        <v>5.8453791999999997E-9</v>
      </c>
      <c r="BU2369" s="122">
        <v>1.2994030999999999E-5</v>
      </c>
      <c r="BV2369" s="122">
        <v>1.3697554E-6</v>
      </c>
      <c r="BW2369" s="122">
        <v>7.9049227000000001E-7</v>
      </c>
      <c r="BX2369" s="122">
        <v>6.4196947999999999E-7</v>
      </c>
      <c r="BY2369" s="122">
        <v>3.8339955E-8</v>
      </c>
      <c r="BZ2369" s="122">
        <v>1.1265222E-8</v>
      </c>
      <c r="CA2369" s="122">
        <v>2.0719836999999999E-5</v>
      </c>
      <c r="CB2369" s="111">
        <v>2.8245320999999997E-4</v>
      </c>
      <c r="CC2369" s="122">
        <v>2.9629103000000001E-6</v>
      </c>
      <c r="CD2369" s="111">
        <v>0</v>
      </c>
      <c r="CG2369" s="76" t="s">
        <v>6568</v>
      </c>
    </row>
    <row r="2370" spans="1:85" ht="14.5" customHeight="1">
      <c r="A2370" s="41" t="s">
        <v>6628</v>
      </c>
      <c r="B2370" s="119" t="s">
        <v>6573</v>
      </c>
      <c r="C2370" s="120" t="str">
        <f t="shared" si="858"/>
        <v>P.030.72.400</v>
      </c>
      <c r="D2370" s="41" t="s">
        <v>6571</v>
      </c>
      <c r="E2370" s="119" t="s">
        <v>6570</v>
      </c>
      <c r="F2370" s="118" t="str">
        <f t="shared" si="859"/>
        <v>Benzoic acids and derivatives (n=2, std=0.70)</v>
      </c>
      <c r="G2370" s="118">
        <f t="shared" si="860"/>
        <v>1.233043872206</v>
      </c>
      <c r="H2370" s="118">
        <f t="shared" si="861"/>
        <v>4.5591310710000006E-2</v>
      </c>
      <c r="I2370" s="118">
        <f t="shared" si="862"/>
        <v>0.1066185662</v>
      </c>
      <c r="J2370" s="326">
        <f t="shared" si="863"/>
        <v>9.0298655295999994E-2</v>
      </c>
      <c r="K2370" s="118">
        <v>0.99053533999999999</v>
      </c>
      <c r="L2370" s="118">
        <v>5.9058017999999997E-2</v>
      </c>
      <c r="M2370" s="118">
        <v>4.4496875999999998E-2</v>
      </c>
      <c r="N2370" s="118">
        <v>3.7800209000000001E-2</v>
      </c>
      <c r="O2370" s="118">
        <v>6.9898412999999998E-3</v>
      </c>
      <c r="P2370" s="118">
        <v>3.7682085000000001E-4</v>
      </c>
      <c r="Q2370" s="118">
        <v>4.2443956000000002E-4</v>
      </c>
      <c r="R2370" s="118">
        <v>3.0636722E-3</v>
      </c>
      <c r="S2370" s="118">
        <v>3.7035612999999998E-3</v>
      </c>
      <c r="T2370" s="118">
        <v>0</v>
      </c>
      <c r="U2370" s="118">
        <v>8.6579439999999994E-2</v>
      </c>
      <c r="V2370" s="330">
        <v>1.5653995999999999E-5</v>
      </c>
      <c r="W2370" s="118">
        <v>0</v>
      </c>
      <c r="X2370" s="118">
        <v>0</v>
      </c>
      <c r="Y2370" s="41"/>
      <c r="Z2370" s="327">
        <f t="shared" si="864"/>
        <v>7.4476341353383457</v>
      </c>
      <c r="AA2370" s="41"/>
      <c r="AB2370" s="111">
        <v>113.30812</v>
      </c>
      <c r="AC2370" s="111">
        <v>93.79316</v>
      </c>
      <c r="AD2370" s="111">
        <v>11.736577</v>
      </c>
      <c r="AE2370" s="111">
        <v>0</v>
      </c>
      <c r="AF2370" s="111">
        <v>0.95378786999999998</v>
      </c>
      <c r="AG2370" s="111">
        <v>4.1854524</v>
      </c>
      <c r="AH2370" s="111">
        <v>2.6391409000000001</v>
      </c>
      <c r="AI2370" s="41"/>
      <c r="AJ2370" s="114">
        <v>0.15340524999999999</v>
      </c>
      <c r="AK2370" s="114">
        <v>0.14314041</v>
      </c>
      <c r="AL2370" s="114">
        <v>6.3748661999999999E-3</v>
      </c>
      <c r="AM2370" s="114">
        <v>3.8899730000000001E-3</v>
      </c>
      <c r="AN2370" s="113">
        <f t="shared" si="865"/>
        <v>8.5815593949560004E-6</v>
      </c>
      <c r="AO2370" s="112">
        <f t="shared" si="866"/>
        <v>2.3575688621261002E-8</v>
      </c>
      <c r="AP2370" s="112">
        <f t="shared" si="867"/>
        <v>0.54481414337099998</v>
      </c>
      <c r="AQ2370" s="328">
        <v>6.9682706999999999E-6</v>
      </c>
      <c r="AR2370" s="328">
        <v>2.1027052E-8</v>
      </c>
      <c r="AS2370" s="328">
        <v>5.7439761999999996E-13</v>
      </c>
      <c r="AT2370" s="328">
        <v>2.7968426000000001E-10</v>
      </c>
      <c r="AU2370" s="328">
        <v>3.1975496E-11</v>
      </c>
      <c r="AV2370" s="328">
        <v>5.6206911000000003E-9</v>
      </c>
      <c r="AW2370" s="328">
        <v>1.5984871E-6</v>
      </c>
      <c r="AX2370" s="328">
        <v>8.0627120000000002E-10</v>
      </c>
      <c r="AY2370" s="328">
        <v>1.7173386E-9</v>
      </c>
      <c r="AZ2370" s="328">
        <v>4.4491110999999998E-13</v>
      </c>
      <c r="BA2370" s="328">
        <v>3.172707E-15</v>
      </c>
      <c r="BB2370" s="328">
        <v>4.2480884999999999E-12</v>
      </c>
      <c r="BC2370" s="328">
        <v>6.4274068E-14</v>
      </c>
      <c r="BD2370" s="328">
        <v>8.9590256000000004E-14</v>
      </c>
      <c r="BE2370" s="328">
        <v>4.5252395000000002E-9</v>
      </c>
      <c r="BF2370" s="328">
        <v>4.3440045999999997E-9</v>
      </c>
      <c r="BG2370" s="328">
        <v>1.9602387E-11</v>
      </c>
      <c r="BH2370" s="328">
        <v>9.5473370999999994E-5</v>
      </c>
      <c r="BI2370" s="329">
        <v>0.54471866999999996</v>
      </c>
      <c r="BJ2370" s="329">
        <v>0</v>
      </c>
      <c r="BK2370" s="329">
        <v>0</v>
      </c>
      <c r="BL2370" s="329">
        <v>0</v>
      </c>
      <c r="BM2370" s="41"/>
      <c r="BN2370" s="111">
        <v>3.8173230000000002E-4</v>
      </c>
      <c r="BO2370" s="122">
        <v>1.3661438E-5</v>
      </c>
      <c r="BP2370" s="111">
        <v>2.0765979999999999E-4</v>
      </c>
      <c r="BQ2370" s="122">
        <v>3.6008319000000001E-7</v>
      </c>
      <c r="BR2370" s="122">
        <v>1.4844793E-5</v>
      </c>
      <c r="BS2370" s="122">
        <v>3.5790675E-6</v>
      </c>
      <c r="BT2370" s="122">
        <v>1.9124397E-9</v>
      </c>
      <c r="BU2370" s="122">
        <v>5.4553995999999997E-6</v>
      </c>
      <c r="BV2370" s="122">
        <v>5.0566703999999996E-7</v>
      </c>
      <c r="BW2370" s="122">
        <v>2.8085412999999998E-7</v>
      </c>
      <c r="BX2370" s="122">
        <v>2.4011123000000001E-7</v>
      </c>
      <c r="BY2370" s="122">
        <v>1.4249228000000001E-8</v>
      </c>
      <c r="BZ2370" s="122">
        <v>4.2174111000000002E-9</v>
      </c>
      <c r="CA2370" s="122">
        <v>8.5564493000000005E-6</v>
      </c>
      <c r="CB2370" s="111">
        <v>1.2495593E-4</v>
      </c>
      <c r="CC2370" s="122">
        <v>1.6123267000000001E-6</v>
      </c>
      <c r="CD2370" s="111">
        <v>0</v>
      </c>
      <c r="CG2370" s="76" t="s">
        <v>6568</v>
      </c>
    </row>
    <row r="2371" spans="1:85" ht="14.5" customHeight="1">
      <c r="A2371" s="41" t="s">
        <v>6625</v>
      </c>
      <c r="B2371" s="119" t="s">
        <v>6573</v>
      </c>
      <c r="C2371" s="120" t="str">
        <f t="shared" si="858"/>
        <v>P.030.73.100</v>
      </c>
      <c r="D2371" s="41" t="s">
        <v>6571</v>
      </c>
      <c r="E2371" s="119" t="s">
        <v>6570</v>
      </c>
      <c r="F2371" s="118" t="str">
        <f t="shared" si="859"/>
        <v>Coumarans (n=1, std=-)</v>
      </c>
      <c r="G2371" s="118">
        <f t="shared" si="860"/>
        <v>3.2372776110419998</v>
      </c>
      <c r="H2371" s="118">
        <f t="shared" si="861"/>
        <v>0.14916344380000002</v>
      </c>
      <c r="I2371" s="118">
        <f t="shared" si="862"/>
        <v>0.44124886099999999</v>
      </c>
      <c r="J2371" s="326">
        <f t="shared" si="863"/>
        <v>0.166941606242</v>
      </c>
      <c r="K2371" s="118">
        <v>2.4799237000000001</v>
      </c>
      <c r="L2371" s="118">
        <v>0.28764395999999998</v>
      </c>
      <c r="M2371" s="118">
        <v>0.13843730000000001</v>
      </c>
      <c r="N2371" s="118">
        <v>0.11722778</v>
      </c>
      <c r="O2371" s="118">
        <v>2.8929448999999999E-2</v>
      </c>
      <c r="P2371" s="118">
        <v>1.1056171E-3</v>
      </c>
      <c r="Q2371" s="118">
        <v>1.9005977E-3</v>
      </c>
      <c r="R2371" s="118">
        <v>1.5167600999999999E-2</v>
      </c>
      <c r="S2371" s="118">
        <v>7.2189860999999998E-3</v>
      </c>
      <c r="T2371" s="118">
        <v>0</v>
      </c>
      <c r="U2371" s="118">
        <v>0.15968178</v>
      </c>
      <c r="V2371" s="330">
        <v>4.0840141999999997E-5</v>
      </c>
      <c r="W2371" s="118">
        <v>0</v>
      </c>
      <c r="X2371" s="118">
        <v>0</v>
      </c>
      <c r="Y2371" s="41"/>
      <c r="Z2371" s="327">
        <f t="shared" si="864"/>
        <v>18.646042857142856</v>
      </c>
      <c r="AA2371" s="41"/>
      <c r="AB2371" s="111">
        <v>267.69506000000001</v>
      </c>
      <c r="AC2371" s="111">
        <v>231.86705000000001</v>
      </c>
      <c r="AD2371" s="111">
        <v>21.646266000000001</v>
      </c>
      <c r="AE2371" s="111">
        <v>0</v>
      </c>
      <c r="AF2371" s="111">
        <v>1.7278469999999999</v>
      </c>
      <c r="AG2371" s="111">
        <v>7.5864035999999997</v>
      </c>
      <c r="AH2371" s="111">
        <v>4.8674930999999999</v>
      </c>
      <c r="AI2371" s="41"/>
      <c r="AJ2371" s="114">
        <v>0.43577557</v>
      </c>
      <c r="AK2371" s="114">
        <v>0.40800568999999998</v>
      </c>
      <c r="AL2371" s="114">
        <v>1.6976339E-2</v>
      </c>
      <c r="AM2371" s="114">
        <v>1.0793540000000001E-2</v>
      </c>
      <c r="AN2371" s="113">
        <f t="shared" si="865"/>
        <v>2.4460772749807996E-5</v>
      </c>
      <c r="AO2371" s="112">
        <f t="shared" si="866"/>
        <v>6.2782317362299997E-8</v>
      </c>
      <c r="AP2371" s="112">
        <f t="shared" si="867"/>
        <v>1.51170023551</v>
      </c>
      <c r="AQ2371" s="328">
        <v>1.7448451999999999E-5</v>
      </c>
      <c r="AR2371" s="328">
        <v>5.2651438999999997E-8</v>
      </c>
      <c r="AS2371" s="328">
        <v>1.4382812999999999E-12</v>
      </c>
      <c r="AT2371" s="328">
        <v>9.2548507999999998E-10</v>
      </c>
      <c r="AU2371" s="328">
        <v>7.7624728000000001E-11</v>
      </c>
      <c r="AV2371" s="328">
        <v>1.7431174999999999E-8</v>
      </c>
      <c r="AW2371" s="328">
        <v>6.9460235000000002E-6</v>
      </c>
      <c r="AX2371" s="328">
        <v>2.5005515000000001E-9</v>
      </c>
      <c r="AY2371" s="328">
        <v>7.5379381999999996E-9</v>
      </c>
      <c r="AZ2371" s="328">
        <v>1.7119176000000001E-12</v>
      </c>
      <c r="BA2371" s="328">
        <v>1.74887E-14</v>
      </c>
      <c r="BB2371" s="328">
        <v>3.5945982999999997E-11</v>
      </c>
      <c r="BC2371" s="328">
        <v>3.0544512E-13</v>
      </c>
      <c r="BD2371" s="328">
        <v>6.3186057999999997E-13</v>
      </c>
      <c r="BE2371" s="328">
        <v>1.6157658000000002E-8</v>
      </c>
      <c r="BF2371" s="328">
        <v>3.1705307E-8</v>
      </c>
      <c r="BG2371" s="328">
        <v>5.2337685999999999E-11</v>
      </c>
      <c r="BH2371" s="329">
        <v>2.0573550999999999E-4</v>
      </c>
      <c r="BI2371" s="329">
        <v>1.5114945</v>
      </c>
      <c r="BJ2371" s="329">
        <v>0</v>
      </c>
      <c r="BK2371" s="329">
        <v>0</v>
      </c>
      <c r="BL2371" s="329">
        <v>0</v>
      </c>
      <c r="BM2371" s="41"/>
      <c r="BN2371" s="111">
        <v>1.0067618E-3</v>
      </c>
      <c r="BO2371" s="122">
        <v>5.7619628000000003E-5</v>
      </c>
      <c r="BP2371" s="111">
        <v>5.1990116000000003E-4</v>
      </c>
      <c r="BQ2371" s="122">
        <v>1.7796552999999999E-6</v>
      </c>
      <c r="BR2371" s="122">
        <v>6.5067079999999998E-5</v>
      </c>
      <c r="BS2371" s="122">
        <v>1.1122067E-5</v>
      </c>
      <c r="BT2371" s="122">
        <v>1.5314843999999998E-8</v>
      </c>
      <c r="BU2371" s="122">
        <v>1.6928856999999999E-5</v>
      </c>
      <c r="BV2371" s="122">
        <v>1.4836603000000001E-6</v>
      </c>
      <c r="BW2371" s="122">
        <v>1.2576365000000001E-6</v>
      </c>
      <c r="BX2371" s="122">
        <v>5.8124941999999995E-7</v>
      </c>
      <c r="BY2371" s="122">
        <v>3.8036151000000002E-8</v>
      </c>
      <c r="BZ2371" s="122">
        <v>1.0054754000000001E-8</v>
      </c>
      <c r="CA2371" s="122">
        <v>2.7466668000000002E-5</v>
      </c>
      <c r="CB2371" s="111">
        <v>3.0038626000000003E-4</v>
      </c>
      <c r="CC2371" s="122">
        <v>3.1045049000000001E-6</v>
      </c>
      <c r="CD2371" s="111">
        <v>0</v>
      </c>
      <c r="CG2371" s="76" t="s">
        <v>6568</v>
      </c>
    </row>
    <row r="2372" spans="1:85" ht="14.5" customHeight="1">
      <c r="A2372" s="41" t="s">
        <v>6622</v>
      </c>
      <c r="B2372" s="119" t="s">
        <v>6573</v>
      </c>
      <c r="C2372" s="120" t="str">
        <f t="shared" si="858"/>
        <v>P.030.73.200</v>
      </c>
      <c r="D2372" s="41" t="s">
        <v>6571</v>
      </c>
      <c r="E2372" s="119" t="s">
        <v>6570</v>
      </c>
      <c r="F2372" s="118" t="str">
        <f t="shared" si="859"/>
        <v>Cyclohexyl halides (n=1, std=-)</v>
      </c>
      <c r="G2372" s="118">
        <f t="shared" si="860"/>
        <v>0.57048239057610006</v>
      </c>
      <c r="H2372" s="118">
        <f t="shared" si="861"/>
        <v>2.133259966E-2</v>
      </c>
      <c r="I2372" s="118">
        <f t="shared" si="862"/>
        <v>4.9830881999999993E-2</v>
      </c>
      <c r="J2372" s="326">
        <f t="shared" si="863"/>
        <v>3.96984589161E-2</v>
      </c>
      <c r="K2372" s="118">
        <v>0.45962045000000001</v>
      </c>
      <c r="L2372" s="118">
        <v>2.7565802E-2</v>
      </c>
      <c r="M2372" s="118">
        <v>2.0777068999999999E-2</v>
      </c>
      <c r="N2372" s="118">
        <v>1.7657236E-2</v>
      </c>
      <c r="O2372" s="118">
        <v>3.2868309E-3</v>
      </c>
      <c r="P2372" s="118">
        <v>1.8251728999999999E-4</v>
      </c>
      <c r="Q2372" s="118">
        <v>2.0601547E-4</v>
      </c>
      <c r="R2372" s="118">
        <v>1.488011E-3</v>
      </c>
      <c r="S2372" s="118">
        <v>1.6523231000000001E-3</v>
      </c>
      <c r="T2372" s="118">
        <v>0</v>
      </c>
      <c r="U2372" s="118">
        <v>3.8038557000000001E-2</v>
      </c>
      <c r="V2372" s="330">
        <v>7.5788160999999997E-6</v>
      </c>
      <c r="W2372" s="118">
        <v>0</v>
      </c>
      <c r="X2372" s="118">
        <v>0</v>
      </c>
      <c r="Y2372" s="41"/>
      <c r="Z2372" s="327">
        <f t="shared" si="864"/>
        <v>3.4557928571428569</v>
      </c>
      <c r="AA2372" s="41"/>
      <c r="AB2372" s="111">
        <v>52.281623000000003</v>
      </c>
      <c r="AC2372" s="111">
        <v>43.721243000000001</v>
      </c>
      <c r="AD2372" s="111">
        <v>5.1564525999999997</v>
      </c>
      <c r="AE2372" s="111">
        <v>0</v>
      </c>
      <c r="AF2372" s="111">
        <v>0.41664394999999999</v>
      </c>
      <c r="AG2372" s="111">
        <v>1.8286328000000001</v>
      </c>
      <c r="AH2372" s="111">
        <v>1.1586498000000001</v>
      </c>
      <c r="AI2372" s="41"/>
      <c r="AJ2372" s="114">
        <v>7.1322681999999998E-2</v>
      </c>
      <c r="AK2372" s="114">
        <v>6.6520206999999998E-2</v>
      </c>
      <c r="AL2372" s="114">
        <v>2.9611250999999998E-3</v>
      </c>
      <c r="AM2372" s="114">
        <v>1.8413495999999999E-3</v>
      </c>
      <c r="AN2372" s="113">
        <f t="shared" si="865"/>
        <v>3.9880219783760001E-6</v>
      </c>
      <c r="AO2372" s="112">
        <f t="shared" si="866"/>
        <v>1.0950906465777199E-8</v>
      </c>
      <c r="AP2372" s="112">
        <f t="shared" si="867"/>
        <v>0.25789209634499999</v>
      </c>
      <c r="AQ2372" s="328">
        <v>3.234505E-6</v>
      </c>
      <c r="AR2372" s="328">
        <v>9.7602977E-9</v>
      </c>
      <c r="AS2372" s="328">
        <v>2.6662099000000002E-13</v>
      </c>
      <c r="AT2372" s="328">
        <v>1.3553751E-10</v>
      </c>
      <c r="AU2372" s="328">
        <v>1.5476966000000001E-11</v>
      </c>
      <c r="AV2372" s="328">
        <v>2.6255388E-9</v>
      </c>
      <c r="AW2372" s="328">
        <v>7.4643005999999995E-7</v>
      </c>
      <c r="AX2372" s="328">
        <v>3.7679040000000002E-10</v>
      </c>
      <c r="AY2372" s="328">
        <v>8.0169524000000003E-10</v>
      </c>
      <c r="AZ2372" s="328">
        <v>2.1576651999999999E-13</v>
      </c>
      <c r="BA2372" s="328">
        <v>1.5421471999999999E-15</v>
      </c>
      <c r="BB2372" s="328">
        <v>2.0731442000000002E-12</v>
      </c>
      <c r="BC2372" s="328">
        <v>3.1209163999999999E-14</v>
      </c>
      <c r="BD2372" s="328">
        <v>4.3638156000000001E-14</v>
      </c>
      <c r="BE2372" s="328">
        <v>2.1937548000000001E-9</v>
      </c>
      <c r="BF2372" s="328">
        <v>2.1166102999999999E-9</v>
      </c>
      <c r="BG2372" s="328">
        <v>9.4912046E-12</v>
      </c>
      <c r="BH2372" s="328">
        <v>4.3386344999999998E-5</v>
      </c>
      <c r="BI2372" s="329">
        <v>0.25784870999999998</v>
      </c>
      <c r="BJ2372" s="329">
        <v>0</v>
      </c>
      <c r="BK2372" s="329">
        <v>0</v>
      </c>
      <c r="BL2372" s="329">
        <v>0</v>
      </c>
      <c r="BM2372" s="41"/>
      <c r="BN2372" s="111">
        <v>1.7711678E-4</v>
      </c>
      <c r="BO2372" s="122">
        <v>6.3775287999999998E-6</v>
      </c>
      <c r="BP2372" s="122">
        <v>9.6356674000000001E-5</v>
      </c>
      <c r="BQ2372" s="122">
        <v>1.7488866999999999E-7</v>
      </c>
      <c r="BR2372" s="122">
        <v>6.9512802E-6</v>
      </c>
      <c r="BS2372" s="122">
        <v>1.6708347E-6</v>
      </c>
      <c r="BT2372" s="122">
        <v>9.3273119999999991E-10</v>
      </c>
      <c r="BU2372" s="122">
        <v>2.547165E-6</v>
      </c>
      <c r="BV2372" s="122">
        <v>2.4492534999999998E-7</v>
      </c>
      <c r="BW2372" s="122">
        <v>1.3632164000000001E-7</v>
      </c>
      <c r="BX2372" s="122">
        <v>1.1621894999999999E-7</v>
      </c>
      <c r="BY2372" s="122">
        <v>6.8992733999999997E-9</v>
      </c>
      <c r="BZ2372" s="122">
        <v>2.0412145E-9</v>
      </c>
      <c r="CA2372" s="122">
        <v>4.0100368000000002E-6</v>
      </c>
      <c r="CB2372" s="122">
        <v>5.7808257000000003E-5</v>
      </c>
      <c r="CC2372" s="122">
        <v>7.1277334999999997E-7</v>
      </c>
      <c r="CD2372" s="111">
        <v>0</v>
      </c>
      <c r="CG2372" s="76" t="s">
        <v>6568</v>
      </c>
    </row>
    <row r="2373" spans="1:85" ht="14.5" customHeight="1">
      <c r="A2373" s="41" t="s">
        <v>6619</v>
      </c>
      <c r="B2373" s="119" t="s">
        <v>6573</v>
      </c>
      <c r="C2373" s="120" t="str">
        <f t="shared" si="858"/>
        <v>P.030.74.100</v>
      </c>
      <c r="D2373" s="41" t="s">
        <v>6571</v>
      </c>
      <c r="E2373" s="119" t="s">
        <v>6570</v>
      </c>
      <c r="F2373" s="118" t="str">
        <f t="shared" si="859"/>
        <v>Diphenylmethanes (n=1, std=-)</v>
      </c>
      <c r="G2373" s="118">
        <f t="shared" si="860"/>
        <v>0.736155197737</v>
      </c>
      <c r="H2373" s="118">
        <f t="shared" si="861"/>
        <v>2.8065659429999997E-2</v>
      </c>
      <c r="I2373" s="118">
        <f t="shared" si="862"/>
        <v>6.14644045E-2</v>
      </c>
      <c r="J2373" s="326">
        <f t="shared" si="863"/>
        <v>3.9131483807000003E-2</v>
      </c>
      <c r="K2373" s="118">
        <v>0.60749365</v>
      </c>
      <c r="L2373" s="118">
        <v>3.2013171999999999E-2</v>
      </c>
      <c r="M2373" s="118">
        <v>2.7309887000000001E-2</v>
      </c>
      <c r="N2373" s="118">
        <v>2.3274489999999998E-2</v>
      </c>
      <c r="O2373" s="118">
        <v>4.1981704000000003E-3</v>
      </c>
      <c r="P2373" s="118">
        <v>2.8945163000000001E-4</v>
      </c>
      <c r="Q2373" s="118">
        <v>3.0354740000000001E-4</v>
      </c>
      <c r="R2373" s="118">
        <v>2.1413455E-3</v>
      </c>
      <c r="S2373" s="118">
        <v>1.7939137000000001E-3</v>
      </c>
      <c r="T2373" s="118">
        <v>0</v>
      </c>
      <c r="U2373" s="118">
        <v>3.7325371000000003E-2</v>
      </c>
      <c r="V2373" s="330">
        <v>1.2199107000000001E-5</v>
      </c>
      <c r="W2373" s="118">
        <v>0</v>
      </c>
      <c r="X2373" s="118">
        <v>0</v>
      </c>
      <c r="Y2373" s="41"/>
      <c r="Z2373" s="327">
        <f t="shared" si="864"/>
        <v>4.5676214285714281</v>
      </c>
      <c r="AA2373" s="41"/>
      <c r="AB2373" s="111">
        <v>67.638091000000003</v>
      </c>
      <c r="AC2373" s="111">
        <v>59.332467000000001</v>
      </c>
      <c r="AD2373" s="111">
        <v>5.0597988999999997</v>
      </c>
      <c r="AE2373" s="111">
        <v>0</v>
      </c>
      <c r="AF2373" s="111">
        <v>0.39213547999999998</v>
      </c>
      <c r="AG2373" s="111">
        <v>1.7231384000000001</v>
      </c>
      <c r="AH2373" s="111">
        <v>1.1305508</v>
      </c>
      <c r="AI2373" s="41"/>
      <c r="AJ2373" s="114">
        <v>9.3209991000000006E-2</v>
      </c>
      <c r="AK2373" s="114">
        <v>8.6663592999999997E-2</v>
      </c>
      <c r="AL2373" s="114">
        <v>3.8954366000000002E-3</v>
      </c>
      <c r="AM2373" s="114">
        <v>2.6509620000000002E-3</v>
      </c>
      <c r="AN2373" s="113">
        <f t="shared" si="865"/>
        <v>5.1956589999049998E-6</v>
      </c>
      <c r="AO2373" s="112">
        <f t="shared" si="866"/>
        <v>1.4406200356824E-8</v>
      </c>
      <c r="AP2373" s="112">
        <f t="shared" si="867"/>
        <v>0.37128319173800001</v>
      </c>
      <c r="AQ2373" s="328">
        <v>4.2831861999999998E-6</v>
      </c>
      <c r="AR2373" s="328">
        <v>1.2925049000000001E-8</v>
      </c>
      <c r="AS2373" s="328">
        <v>3.5305926000000002E-13</v>
      </c>
      <c r="AT2373" s="328">
        <v>2.1123881000000001E-10</v>
      </c>
      <c r="AU2373" s="328">
        <v>2.5117294999999999E-11</v>
      </c>
      <c r="AV2373" s="328">
        <v>3.4608033000000001E-9</v>
      </c>
      <c r="AW2373" s="328">
        <v>9.0271214000000005E-7</v>
      </c>
      <c r="AX2373" s="328">
        <v>4.9783056999999998E-10</v>
      </c>
      <c r="AY2373" s="328">
        <v>9.648437499999999E-10</v>
      </c>
      <c r="AZ2373" s="328">
        <v>3.2780688E-13</v>
      </c>
      <c r="BA2373" s="328">
        <v>2.1564390000000002E-15</v>
      </c>
      <c r="BB2373" s="328">
        <v>2.4574704999999999E-12</v>
      </c>
      <c r="BC2373" s="328">
        <v>4.5362066000000002E-14</v>
      </c>
      <c r="BD2373" s="328">
        <v>5.6157678999999999E-14</v>
      </c>
      <c r="BE2373" s="328">
        <v>3.3771996000000002E-9</v>
      </c>
      <c r="BF2373" s="328">
        <v>2.6863009E-9</v>
      </c>
      <c r="BG2373" s="328">
        <v>1.5235024000000001E-11</v>
      </c>
      <c r="BH2373" s="328">
        <v>5.2151738000000001E-5</v>
      </c>
      <c r="BI2373" s="329">
        <v>0.37123104000000001</v>
      </c>
      <c r="BJ2373" s="329">
        <v>0</v>
      </c>
      <c r="BK2373" s="329">
        <v>0</v>
      </c>
      <c r="BL2373" s="329">
        <v>0</v>
      </c>
      <c r="BM2373" s="41"/>
      <c r="BN2373" s="111">
        <v>2.3198024E-4</v>
      </c>
      <c r="BO2373" s="122">
        <v>7.7692277000000002E-6</v>
      </c>
      <c r="BP2373" s="111">
        <v>1.2735741E-4</v>
      </c>
      <c r="BQ2373" s="122">
        <v>2.5178352999999999E-7</v>
      </c>
      <c r="BR2373" s="122">
        <v>8.5244874000000003E-6</v>
      </c>
      <c r="BS2373" s="122">
        <v>2.1942007000000001E-6</v>
      </c>
      <c r="BT2373" s="122">
        <v>1.1360924000000001E-9</v>
      </c>
      <c r="BU2373" s="122">
        <v>3.3487881000000001E-6</v>
      </c>
      <c r="BV2373" s="122">
        <v>3.8842370000000001E-7</v>
      </c>
      <c r="BW2373" s="122">
        <v>2.0085908000000001E-7</v>
      </c>
      <c r="BX2373" s="122">
        <v>1.8866814000000001E-7</v>
      </c>
      <c r="BY2373" s="122">
        <v>1.1074836999999999E-8</v>
      </c>
      <c r="BZ2373" s="122">
        <v>3.3191462000000001E-9</v>
      </c>
      <c r="CA2373" s="122">
        <v>5.3424041999999999E-6</v>
      </c>
      <c r="CB2373" s="122">
        <v>7.5671391999999993E-5</v>
      </c>
      <c r="CC2373" s="122">
        <v>7.2706606000000001E-7</v>
      </c>
      <c r="CD2373" s="111">
        <v>0</v>
      </c>
      <c r="CG2373" s="76" t="s">
        <v>6568</v>
      </c>
    </row>
    <row r="2374" spans="1:85" ht="14.5" customHeight="1">
      <c r="A2374" s="41" t="s">
        <v>6616</v>
      </c>
      <c r="B2374" s="119" t="s">
        <v>6573</v>
      </c>
      <c r="C2374" s="120" t="str">
        <f t="shared" si="858"/>
        <v>P.030.74.200</v>
      </c>
      <c r="D2374" s="41" t="s">
        <v>6571</v>
      </c>
      <c r="E2374" s="119" t="s">
        <v>6570</v>
      </c>
      <c r="F2374" s="118" t="str">
        <f t="shared" si="859"/>
        <v>Dithiophosphate O-esters (n=1, std=-)</v>
      </c>
      <c r="G2374" s="118">
        <f t="shared" si="860"/>
        <v>1.3782490318189999</v>
      </c>
      <c r="H2374" s="118">
        <f t="shared" si="861"/>
        <v>5.0489403549999999E-2</v>
      </c>
      <c r="I2374" s="118">
        <f t="shared" si="862"/>
        <v>0.1227054014</v>
      </c>
      <c r="J2374" s="326">
        <f t="shared" si="863"/>
        <v>0.11347852686899999</v>
      </c>
      <c r="K2374" s="118">
        <v>1.0915756999999999</v>
      </c>
      <c r="L2374" s="118">
        <v>7.0209842999999994E-2</v>
      </c>
      <c r="M2374" s="118">
        <v>4.9281230000000002E-2</v>
      </c>
      <c r="N2374" s="118">
        <v>4.1794033000000001E-2</v>
      </c>
      <c r="O2374" s="118">
        <v>7.8935702999999996E-3</v>
      </c>
      <c r="P2374" s="118">
        <v>3.6460848000000002E-4</v>
      </c>
      <c r="Q2374" s="118">
        <v>4.3719176999999998E-4</v>
      </c>
      <c r="R2374" s="118">
        <v>3.2143283999999999E-3</v>
      </c>
      <c r="S2374" s="118">
        <v>4.4887560999999996E-3</v>
      </c>
      <c r="T2374" s="118">
        <v>0</v>
      </c>
      <c r="U2374" s="118">
        <v>0.10897482999999999</v>
      </c>
      <c r="V2374" s="330">
        <v>1.4940769E-5</v>
      </c>
      <c r="W2374" s="118">
        <v>0</v>
      </c>
      <c r="X2374" s="118">
        <v>0</v>
      </c>
      <c r="Y2374" s="41"/>
      <c r="Z2374" s="327">
        <f t="shared" si="864"/>
        <v>8.2073360902255637</v>
      </c>
      <c r="AA2374" s="41"/>
      <c r="AB2374" s="111">
        <v>126.36973999999999</v>
      </c>
      <c r="AC2374" s="111">
        <v>101.71223999999999</v>
      </c>
      <c r="AD2374" s="111">
        <v>14.772437</v>
      </c>
      <c r="AE2374" s="111">
        <v>0</v>
      </c>
      <c r="AF2374" s="111">
        <v>1.2172539</v>
      </c>
      <c r="AG2374" s="111">
        <v>5.3395399000000001</v>
      </c>
      <c r="AH2374" s="111">
        <v>3.3282606000000001</v>
      </c>
      <c r="AI2374" s="41"/>
      <c r="AJ2374" s="114">
        <v>0.17033880000000001</v>
      </c>
      <c r="AK2374" s="114">
        <v>0.15923139</v>
      </c>
      <c r="AL2374" s="114">
        <v>7.0478008999999998E-3</v>
      </c>
      <c r="AM2374" s="114">
        <v>4.0596080999999997E-3</v>
      </c>
      <c r="AN2374" s="113">
        <f t="shared" si="865"/>
        <v>9.546246400508002E-6</v>
      </c>
      <c r="AO2374" s="112">
        <f t="shared" si="866"/>
        <v>2.60643525851878E-8</v>
      </c>
      <c r="AP2374" s="112">
        <f t="shared" si="867"/>
        <v>0.56857255858000011</v>
      </c>
      <c r="AQ2374" s="328">
        <v>7.6705444000000006E-6</v>
      </c>
      <c r="AR2374" s="328">
        <v>2.3145877000000001E-8</v>
      </c>
      <c r="AS2374" s="328">
        <v>6.3229141000000001E-13</v>
      </c>
      <c r="AT2374" s="328">
        <v>2.7486249E-10</v>
      </c>
      <c r="AU2374" s="328">
        <v>3.0284117999999997E-11</v>
      </c>
      <c r="AV2374" s="328">
        <v>6.2145431999999997E-9</v>
      </c>
      <c r="AW2374" s="328">
        <v>1.859717E-6</v>
      </c>
      <c r="AX2374" s="328">
        <v>8.9021531999999999E-10</v>
      </c>
      <c r="AY2374" s="328">
        <v>2.0031910999999999E-9</v>
      </c>
      <c r="AZ2374" s="328">
        <v>4.4693721E-13</v>
      </c>
      <c r="BA2374" s="328">
        <v>3.4007847999999999E-15</v>
      </c>
      <c r="BB2374" s="328">
        <v>5.0603382999999996E-12</v>
      </c>
      <c r="BC2374" s="328">
        <v>6.6918462999999999E-14</v>
      </c>
      <c r="BD2374" s="328">
        <v>1.0161402E-13</v>
      </c>
      <c r="BE2374" s="328">
        <v>4.4951003999999996E-9</v>
      </c>
      <c r="BF2374" s="328">
        <v>4.9702103E-9</v>
      </c>
      <c r="BG2374" s="328">
        <v>1.8757665000000001E-11</v>
      </c>
      <c r="BH2374" s="329">
        <v>1.1061858E-4</v>
      </c>
      <c r="BI2374" s="329">
        <v>0.56846194000000005</v>
      </c>
      <c r="BJ2374" s="329">
        <v>0</v>
      </c>
      <c r="BK2374" s="329">
        <v>0</v>
      </c>
      <c r="BL2374" s="329">
        <v>0</v>
      </c>
      <c r="BM2374" s="41"/>
      <c r="BN2374" s="111">
        <v>4.2308013000000002E-4</v>
      </c>
      <c r="BO2374" s="122">
        <v>1.582851E-5</v>
      </c>
      <c r="BP2374" s="111">
        <v>2.2884231E-4</v>
      </c>
      <c r="BQ2374" s="122">
        <v>3.7766725999999998E-7</v>
      </c>
      <c r="BR2374" s="122">
        <v>1.7149844E-5</v>
      </c>
      <c r="BS2374" s="122">
        <v>3.9659556999999996E-6</v>
      </c>
      <c r="BT2374" s="122">
        <v>2.2430067999999999E-9</v>
      </c>
      <c r="BU2374" s="122">
        <v>6.0410552999999997E-6</v>
      </c>
      <c r="BV2374" s="122">
        <v>4.8927890999999996E-7</v>
      </c>
      <c r="BW2374" s="122">
        <v>2.8929233999999998E-7</v>
      </c>
      <c r="BX2374" s="122">
        <v>2.2734346E-7</v>
      </c>
      <c r="BY2374" s="122">
        <v>1.3634833000000001E-8</v>
      </c>
      <c r="BZ2374" s="122">
        <v>3.9869007000000002E-9</v>
      </c>
      <c r="CA2374" s="122">
        <v>9.4033235999999995E-6</v>
      </c>
      <c r="CB2374" s="111">
        <v>1.3844363999999999E-4</v>
      </c>
      <c r="CC2374" s="122">
        <v>2.0020381000000002E-6</v>
      </c>
      <c r="CD2374" s="111">
        <v>0</v>
      </c>
      <c r="CG2374" s="76" t="s">
        <v>6568</v>
      </c>
    </row>
    <row r="2375" spans="1:85" ht="14.5" customHeight="1">
      <c r="A2375" s="41" t="s">
        <v>6613</v>
      </c>
      <c r="B2375" s="119" t="s">
        <v>6573</v>
      </c>
      <c r="C2375" s="120" t="str">
        <f t="shared" si="858"/>
        <v>P.030.76.100</v>
      </c>
      <c r="D2375" s="41" t="s">
        <v>6571</v>
      </c>
      <c r="E2375" s="119" t="s">
        <v>6570</v>
      </c>
      <c r="F2375" s="118" t="str">
        <f t="shared" si="859"/>
        <v>Fatty acid esters (n=2, std=2.12)</v>
      </c>
      <c r="G2375" s="118">
        <f t="shared" si="860"/>
        <v>3.0526758562520002</v>
      </c>
      <c r="H2375" s="118">
        <f t="shared" si="861"/>
        <v>0.11287058690000001</v>
      </c>
      <c r="I2375" s="118">
        <f t="shared" si="862"/>
        <v>0.24739092560000001</v>
      </c>
      <c r="J2375" s="326">
        <f t="shared" si="863"/>
        <v>0.192580243752</v>
      </c>
      <c r="K2375" s="118">
        <v>2.4998341000000002</v>
      </c>
      <c r="L2375" s="118">
        <v>0.12908484000000001</v>
      </c>
      <c r="M2375" s="118">
        <v>0.11046042</v>
      </c>
      <c r="N2375" s="118">
        <v>9.4043794E-2</v>
      </c>
      <c r="O2375" s="118">
        <v>1.6627864999999999E-2</v>
      </c>
      <c r="P2375" s="118">
        <v>1.0812793E-3</v>
      </c>
      <c r="Q2375" s="118">
        <v>1.1176485999999999E-3</v>
      </c>
      <c r="R2375" s="118">
        <v>7.8456655999999993E-3</v>
      </c>
      <c r="S2375" s="118">
        <v>8.3312161000000003E-3</v>
      </c>
      <c r="T2375" s="118">
        <v>0</v>
      </c>
      <c r="U2375" s="118">
        <v>0.18420333</v>
      </c>
      <c r="V2375" s="330">
        <v>4.5697652000000003E-5</v>
      </c>
      <c r="W2375" s="118">
        <v>0</v>
      </c>
      <c r="X2375" s="118">
        <v>0</v>
      </c>
      <c r="Y2375" s="41"/>
      <c r="Z2375" s="327">
        <f t="shared" si="864"/>
        <v>18.795745112781955</v>
      </c>
      <c r="AA2375" s="41"/>
      <c r="AB2375" s="111">
        <v>282.57467000000003</v>
      </c>
      <c r="AC2375" s="111">
        <v>241.30475999999999</v>
      </c>
      <c r="AD2375" s="111">
        <v>24.970389000000001</v>
      </c>
      <c r="AE2375" s="111">
        <v>0</v>
      </c>
      <c r="AF2375" s="111">
        <v>1.9851859000000001</v>
      </c>
      <c r="AG2375" s="111">
        <v>8.7168945000000004</v>
      </c>
      <c r="AH2375" s="111">
        <v>5.5974363</v>
      </c>
      <c r="AI2375" s="41"/>
      <c r="AJ2375" s="114">
        <v>0.38142580999999998</v>
      </c>
      <c r="AK2375" s="114">
        <v>0.35505554</v>
      </c>
      <c r="AL2375" s="114">
        <v>1.5982895E-2</v>
      </c>
      <c r="AM2375" s="114">
        <v>1.0387367E-2</v>
      </c>
      <c r="AN2375" s="113">
        <f t="shared" si="865"/>
        <v>2.1286303712063005E-5</v>
      </c>
      <c r="AO2375" s="112">
        <f t="shared" si="866"/>
        <v>5.9108339409288393E-8</v>
      </c>
      <c r="AP2375" s="112">
        <f t="shared" si="867"/>
        <v>1.45481333388</v>
      </c>
      <c r="AQ2375" s="328">
        <v>1.7608983E-5</v>
      </c>
      <c r="AR2375" s="328">
        <v>5.3136708999999998E-8</v>
      </c>
      <c r="AS2375" s="328">
        <v>1.4515025999999999E-12</v>
      </c>
      <c r="AT2375" s="328">
        <v>7.8649977000000003E-10</v>
      </c>
      <c r="AU2375" s="328">
        <v>9.4230993000000005E-11</v>
      </c>
      <c r="AV2375" s="328">
        <v>1.3983837000000001E-8</v>
      </c>
      <c r="AW2375" s="328">
        <v>3.6403481000000001E-6</v>
      </c>
      <c r="AX2375" s="328">
        <v>2.0093025000000001E-9</v>
      </c>
      <c r="AY2375" s="328">
        <v>3.8936496E-9</v>
      </c>
      <c r="AZ2375" s="328">
        <v>1.2144554E-12</v>
      </c>
      <c r="BA2375" s="328">
        <v>7.8523084000000003E-15</v>
      </c>
      <c r="BB2375" s="328">
        <v>8.5965037999999993E-12</v>
      </c>
      <c r="BC2375" s="328">
        <v>1.6655047000000001E-13</v>
      </c>
      <c r="BD2375" s="328">
        <v>2.0061171E-13</v>
      </c>
      <c r="BE2375" s="328">
        <v>1.2544319E-8</v>
      </c>
      <c r="BF2375" s="328">
        <v>9.5637253000000006E-9</v>
      </c>
      <c r="BG2375" s="328">
        <v>5.7040833E-11</v>
      </c>
      <c r="BH2375" s="329">
        <v>2.2773387999999999E-4</v>
      </c>
      <c r="BI2375" s="329">
        <v>1.4545855999999999</v>
      </c>
      <c r="BJ2375" s="329">
        <v>0</v>
      </c>
      <c r="BK2375" s="329">
        <v>0</v>
      </c>
      <c r="BL2375" s="329">
        <v>0</v>
      </c>
      <c r="BM2375" s="41"/>
      <c r="BN2375" s="111">
        <v>9.5464173000000001E-4</v>
      </c>
      <c r="BO2375" s="122">
        <v>3.1365426999999997E-5</v>
      </c>
      <c r="BP2375" s="111">
        <v>5.2407525000000002E-4</v>
      </c>
      <c r="BQ2375" s="122">
        <v>9.2259156999999998E-7</v>
      </c>
      <c r="BR2375" s="122">
        <v>3.4110650999999998E-5</v>
      </c>
      <c r="BS2375" s="122">
        <v>8.8797594000000002E-6</v>
      </c>
      <c r="BT2375" s="122">
        <v>4.0028118999999999E-9</v>
      </c>
      <c r="BU2375" s="122">
        <v>1.3547032999999999E-5</v>
      </c>
      <c r="BV2375" s="122">
        <v>1.4510006E-6</v>
      </c>
      <c r="BW2375" s="122">
        <v>7.3955460000000004E-7</v>
      </c>
      <c r="BX2375" s="122">
        <v>7.0785467999999996E-7</v>
      </c>
      <c r="BY2375" s="122">
        <v>4.1465062999999998E-8</v>
      </c>
      <c r="BZ2375" s="122">
        <v>1.2456695999999999E-8</v>
      </c>
      <c r="CA2375" s="122">
        <v>2.1402367999999999E-5</v>
      </c>
      <c r="CB2375" s="111">
        <v>3.1388352000000003E-4</v>
      </c>
      <c r="CC2375" s="122">
        <v>3.4987991E-6</v>
      </c>
      <c r="CD2375" s="111">
        <v>0</v>
      </c>
      <c r="CG2375" s="76" t="s">
        <v>6568</v>
      </c>
    </row>
    <row r="2376" spans="1:85" ht="14.5" customHeight="1">
      <c r="A2376" s="41" t="s">
        <v>6610</v>
      </c>
      <c r="B2376" s="119" t="s">
        <v>6573</v>
      </c>
      <c r="C2376" s="120" t="str">
        <f t="shared" si="858"/>
        <v>P.030.78.100</v>
      </c>
      <c r="D2376" s="41" t="s">
        <v>6571</v>
      </c>
      <c r="E2376" s="119" t="s">
        <v>6570</v>
      </c>
      <c r="F2376" s="118" t="str">
        <f t="shared" si="859"/>
        <v>Halobenzenes (n=1, std=-)</v>
      </c>
      <c r="G2376" s="118">
        <f t="shared" si="860"/>
        <v>1.602086322908</v>
      </c>
      <c r="H2376" s="118">
        <f t="shared" si="861"/>
        <v>6.0118004290000006E-2</v>
      </c>
      <c r="I2376" s="118">
        <f t="shared" si="862"/>
        <v>0.1416104493</v>
      </c>
      <c r="J2376" s="326">
        <f t="shared" si="863"/>
        <v>0.11196356931799999</v>
      </c>
      <c r="K2376" s="118">
        <v>1.2883943</v>
      </c>
      <c r="L2376" s="118">
        <v>7.8896617000000002E-2</v>
      </c>
      <c r="M2376" s="118">
        <v>5.8492600999999998E-2</v>
      </c>
      <c r="N2376" s="118">
        <v>4.9700237000000001E-2</v>
      </c>
      <c r="O2376" s="118">
        <v>9.3270203000000006E-3</v>
      </c>
      <c r="P2376" s="118">
        <v>5.0870956999999998E-4</v>
      </c>
      <c r="Q2376" s="118">
        <v>5.8203742000000004E-4</v>
      </c>
      <c r="R2376" s="118">
        <v>4.2212313000000003E-3</v>
      </c>
      <c r="S2376" s="118">
        <v>4.6488366000000001E-3</v>
      </c>
      <c r="T2376" s="118">
        <v>0</v>
      </c>
      <c r="U2376" s="118">
        <v>0.10729366999999999</v>
      </c>
      <c r="V2376" s="330">
        <v>2.1062718E-5</v>
      </c>
      <c r="W2376" s="118">
        <v>0</v>
      </c>
      <c r="X2376" s="118">
        <v>0</v>
      </c>
      <c r="Y2376" s="41"/>
      <c r="Z2376" s="327">
        <f t="shared" si="864"/>
        <v>9.6871751879699239</v>
      </c>
      <c r="AA2376" s="41"/>
      <c r="AB2376" s="111">
        <v>146.54580000000001</v>
      </c>
      <c r="AC2376" s="111">
        <v>122.39305</v>
      </c>
      <c r="AD2376" s="111">
        <v>14.544575</v>
      </c>
      <c r="AE2376" s="111">
        <v>0</v>
      </c>
      <c r="AF2376" s="111">
        <v>1.1764064999999999</v>
      </c>
      <c r="AG2376" s="111">
        <v>5.1630528</v>
      </c>
      <c r="AH2376" s="111">
        <v>3.2687151999999999</v>
      </c>
      <c r="AI2376" s="41"/>
      <c r="AJ2376" s="114">
        <v>0.20047881000000001</v>
      </c>
      <c r="AK2376" s="114">
        <v>0.18701639</v>
      </c>
      <c r="AL2376" s="114">
        <v>8.3111094000000007E-3</v>
      </c>
      <c r="AM2376" s="114">
        <v>5.1513154999999998E-3</v>
      </c>
      <c r="AN2376" s="113">
        <f t="shared" si="865"/>
        <v>1.1212013728197002E-5</v>
      </c>
      <c r="AO2376" s="112">
        <f t="shared" si="866"/>
        <v>3.0736351717925288E-8</v>
      </c>
      <c r="AP2376" s="112">
        <f t="shared" si="867"/>
        <v>0.72147275467999994</v>
      </c>
      <c r="AQ2376" s="328">
        <v>9.0661654000000004E-6</v>
      </c>
      <c r="AR2376" s="328">
        <v>2.7357629E-8</v>
      </c>
      <c r="AS2376" s="328">
        <v>7.4732650999999999E-13</v>
      </c>
      <c r="AT2376" s="328">
        <v>3.7902202E-10</v>
      </c>
      <c r="AU2376" s="328">
        <v>4.2943576999999999E-11</v>
      </c>
      <c r="AV2376" s="328">
        <v>7.3901653000000001E-9</v>
      </c>
      <c r="AW2376" s="328">
        <v>2.1257612999999998E-6</v>
      </c>
      <c r="AX2376" s="328">
        <v>1.0604542999999999E-9</v>
      </c>
      <c r="AY2376" s="328">
        <v>2.2842452E-9</v>
      </c>
      <c r="AZ2376" s="328">
        <v>6.0624150000000001E-13</v>
      </c>
      <c r="BA2376" s="328">
        <v>4.3960443000000003E-15</v>
      </c>
      <c r="BB2376" s="328">
        <v>6.0589757999999997E-12</v>
      </c>
      <c r="BC2376" s="328">
        <v>8.8382871000000005E-14</v>
      </c>
      <c r="BD2376" s="328">
        <v>1.260392E-13</v>
      </c>
      <c r="BE2376" s="328">
        <v>6.1488376999999997E-9</v>
      </c>
      <c r="BF2376" s="328">
        <v>6.1260595999999997E-9</v>
      </c>
      <c r="BG2376" s="328">
        <v>2.6391856000000001E-11</v>
      </c>
      <c r="BH2376" s="329">
        <v>1.2179468E-4</v>
      </c>
      <c r="BI2376" s="329">
        <v>0.72135095999999999</v>
      </c>
      <c r="BJ2376" s="329">
        <v>0</v>
      </c>
      <c r="BK2376" s="329">
        <v>0</v>
      </c>
      <c r="BL2376" s="329">
        <v>0</v>
      </c>
      <c r="BM2376" s="41"/>
      <c r="BN2376" s="111">
        <v>4.9712740000000001E-4</v>
      </c>
      <c r="BO2376" s="122">
        <v>1.8142263E-5</v>
      </c>
      <c r="BP2376" s="111">
        <v>2.7010414E-4</v>
      </c>
      <c r="BQ2376" s="122">
        <v>4.9609283000000004E-7</v>
      </c>
      <c r="BR2376" s="122">
        <v>1.9790226E-5</v>
      </c>
      <c r="BS2376" s="122">
        <v>4.7038822999999997E-6</v>
      </c>
      <c r="BT2376" s="122">
        <v>2.7157071999999999E-9</v>
      </c>
      <c r="BU2376" s="122">
        <v>7.1704519999999997E-6</v>
      </c>
      <c r="BV2376" s="122">
        <v>6.8265242999999996E-7</v>
      </c>
      <c r="BW2376" s="122">
        <v>3.8513755000000003E-7</v>
      </c>
      <c r="BX2376" s="122">
        <v>3.2245024E-7</v>
      </c>
      <c r="BY2376" s="122">
        <v>1.9184458999999999E-8</v>
      </c>
      <c r="BZ2376" s="122">
        <v>5.6615141000000003E-9</v>
      </c>
      <c r="CA2376" s="122">
        <v>1.1290067E-5</v>
      </c>
      <c r="CB2376" s="111">
        <v>1.6200327000000001E-4</v>
      </c>
      <c r="CC2376" s="122">
        <v>2.0092042000000002E-6</v>
      </c>
      <c r="CD2376" s="111">
        <v>0</v>
      </c>
      <c r="CG2376" s="76" t="s">
        <v>6568</v>
      </c>
    </row>
    <row r="2377" spans="1:85" ht="14.5" customHeight="1">
      <c r="A2377" s="41" t="s">
        <v>6607</v>
      </c>
      <c r="B2377" s="119" t="s">
        <v>6573</v>
      </c>
      <c r="C2377" s="120" t="str">
        <f t="shared" si="858"/>
        <v>P.030.79.100</v>
      </c>
      <c r="D2377" s="41" t="s">
        <v>6571</v>
      </c>
      <c r="E2377" s="119" t="s">
        <v>6570</v>
      </c>
      <c r="F2377" s="118" t="str">
        <f t="shared" si="859"/>
        <v>Isoindolines (n=1, std=-)</v>
      </c>
      <c r="G2377" s="118">
        <f t="shared" si="860"/>
        <v>0.79824891677980003</v>
      </c>
      <c r="H2377" s="118">
        <f t="shared" si="861"/>
        <v>2.6733850650000002E-2</v>
      </c>
      <c r="I2377" s="118">
        <f t="shared" si="862"/>
        <v>5.4497824200000003E-2</v>
      </c>
      <c r="J2377" s="326">
        <f t="shared" si="863"/>
        <v>6.63887719298E-2</v>
      </c>
      <c r="K2377" s="118">
        <v>0.65062847000000001</v>
      </c>
      <c r="L2377" s="118">
        <v>2.6444083E-2</v>
      </c>
      <c r="M2377" s="118">
        <v>2.6753823999999999E-2</v>
      </c>
      <c r="N2377" s="118">
        <v>2.2754057000000001E-2</v>
      </c>
      <c r="O2377" s="118">
        <v>3.5553751E-3</v>
      </c>
      <c r="P2377" s="118">
        <v>2.266856E-4</v>
      </c>
      <c r="Q2377" s="118">
        <v>1.9773295E-4</v>
      </c>
      <c r="R2377" s="118">
        <v>1.2999171999999999E-3</v>
      </c>
      <c r="S2377" s="118">
        <v>2.6694785E-3</v>
      </c>
      <c r="T2377" s="118">
        <v>0</v>
      </c>
      <c r="U2377" s="118">
        <v>6.3709428999999998E-2</v>
      </c>
      <c r="V2377" s="330">
        <v>9.8644298000000005E-6</v>
      </c>
      <c r="W2377" s="118">
        <v>0</v>
      </c>
      <c r="X2377" s="118">
        <v>0</v>
      </c>
      <c r="Y2377" s="41"/>
      <c r="Z2377" s="327">
        <f t="shared" si="864"/>
        <v>4.8919433834586465</v>
      </c>
      <c r="AA2377" s="41"/>
      <c r="AB2377" s="111">
        <v>76.077951999999996</v>
      </c>
      <c r="AC2377" s="111">
        <v>61.691820999999997</v>
      </c>
      <c r="AD2377" s="111">
        <v>8.6363462999999996</v>
      </c>
      <c r="AE2377" s="111">
        <v>0</v>
      </c>
      <c r="AF2377" s="111">
        <v>0.70666081999999997</v>
      </c>
      <c r="AG2377" s="111">
        <v>3.1003737999999998</v>
      </c>
      <c r="AH2377" s="111">
        <v>1.9427494000000001</v>
      </c>
      <c r="AI2377" s="41"/>
      <c r="AJ2377" s="114">
        <v>9.6125764000000002E-2</v>
      </c>
      <c r="AK2377" s="114">
        <v>8.9598466000000002E-2</v>
      </c>
      <c r="AL2377" s="114">
        <v>4.0958662000000002E-3</v>
      </c>
      <c r="AM2377" s="114">
        <v>2.4314317999999998E-3</v>
      </c>
      <c r="AN2377" s="113">
        <f t="shared" si="865"/>
        <v>5.3716106571690012E-6</v>
      </c>
      <c r="AO2377" s="112">
        <f t="shared" si="866"/>
        <v>1.5147433596913196E-8</v>
      </c>
      <c r="AP2377" s="112">
        <f t="shared" si="867"/>
        <v>0.34053666326099996</v>
      </c>
      <c r="AQ2377" s="328">
        <v>4.5758599000000003E-6</v>
      </c>
      <c r="AR2377" s="328">
        <v>1.3807814999999999E-8</v>
      </c>
      <c r="AS2377" s="328">
        <v>3.7719093999999999E-13</v>
      </c>
      <c r="AT2377" s="328">
        <v>1.5903223999999999E-10</v>
      </c>
      <c r="AU2377" s="328">
        <v>2.0659058999999999E-11</v>
      </c>
      <c r="AV2377" s="328">
        <v>3.3834047E-9</v>
      </c>
      <c r="AW2377" s="328">
        <v>7.8877193E-7</v>
      </c>
      <c r="AX2377" s="328">
        <v>4.8518712000000005E-10</v>
      </c>
      <c r="AY2377" s="328">
        <v>8.4103253000000004E-10</v>
      </c>
      <c r="AZ2377" s="328">
        <v>2.319132E-13</v>
      </c>
      <c r="BA2377" s="328">
        <v>1.1896022E-15</v>
      </c>
      <c r="BB2377" s="328">
        <v>4.9144811999999998E-13</v>
      </c>
      <c r="BC2377" s="328">
        <v>2.8393342E-14</v>
      </c>
      <c r="BD2377" s="328">
        <v>2.1459709E-14</v>
      </c>
      <c r="BE2377" s="328">
        <v>2.4690822000000002E-9</v>
      </c>
      <c r="BF2377" s="328">
        <v>9.4664897E-10</v>
      </c>
      <c r="BG2377" s="328">
        <v>1.2247351999999999E-11</v>
      </c>
      <c r="BH2377" s="328">
        <v>6.6413261000000003E-5</v>
      </c>
      <c r="BI2377" s="329">
        <v>0.34047024999999997</v>
      </c>
      <c r="BJ2377" s="329">
        <v>0</v>
      </c>
      <c r="BK2377" s="329">
        <v>0</v>
      </c>
      <c r="BL2377" s="329">
        <v>0</v>
      </c>
      <c r="BM2377" s="41"/>
      <c r="BN2377" s="111">
        <v>2.4629121000000002E-4</v>
      </c>
      <c r="BO2377" s="122">
        <v>6.8951403000000003E-6</v>
      </c>
      <c r="BP2377" s="111">
        <v>1.3640036000000001E-4</v>
      </c>
      <c r="BQ2377" s="122">
        <v>1.5305075999999999E-7</v>
      </c>
      <c r="BR2377" s="122">
        <v>7.2593515000000002E-6</v>
      </c>
      <c r="BS2377" s="122">
        <v>2.1533621000000002E-6</v>
      </c>
      <c r="BT2377" s="122">
        <v>2.9750911000000001E-10</v>
      </c>
      <c r="BU2377" s="122">
        <v>3.2840182000000002E-6</v>
      </c>
      <c r="BV2377" s="122">
        <v>3.0419611999999999E-7</v>
      </c>
      <c r="BW2377" s="122">
        <v>1.3084104000000001E-7</v>
      </c>
      <c r="BX2377" s="122">
        <v>1.5527877999999999E-7</v>
      </c>
      <c r="BY2377" s="122">
        <v>8.9035309999999992E-9</v>
      </c>
      <c r="BZ2377" s="122">
        <v>2.7409644000000002E-9</v>
      </c>
      <c r="CA2377" s="122">
        <v>5.0578782999999999E-6</v>
      </c>
      <c r="CB2377" s="122">
        <v>8.3314610999999994E-5</v>
      </c>
      <c r="CC2377" s="122">
        <v>1.1711814999999999E-6</v>
      </c>
      <c r="CD2377" s="111">
        <v>0</v>
      </c>
      <c r="CG2377" s="76" t="s">
        <v>6568</v>
      </c>
    </row>
    <row r="2378" spans="1:85" ht="14.5" customHeight="1">
      <c r="A2378" s="41" t="s">
        <v>6604</v>
      </c>
      <c r="B2378" s="119" t="s">
        <v>6573</v>
      </c>
      <c r="C2378" s="120" t="str">
        <f t="shared" si="858"/>
        <v>P.030.84.100</v>
      </c>
      <c r="D2378" s="41" t="s">
        <v>6571</v>
      </c>
      <c r="E2378" s="119" t="s">
        <v>6570</v>
      </c>
      <c r="F2378" s="118" t="str">
        <f t="shared" si="859"/>
        <v>N-phenylureas (n=3, std=0.27)</v>
      </c>
      <c r="G2378" s="118">
        <f t="shared" si="860"/>
        <v>1.5969522824489999</v>
      </c>
      <c r="H2378" s="118">
        <f t="shared" si="861"/>
        <v>5.9814799940000003E-2</v>
      </c>
      <c r="I2378" s="118">
        <f t="shared" si="862"/>
        <v>0.143226988</v>
      </c>
      <c r="J2378" s="326">
        <f t="shared" si="863"/>
        <v>0.116872094509</v>
      </c>
      <c r="K2378" s="118">
        <v>1.2770383999999999</v>
      </c>
      <c r="L2378" s="118">
        <v>8.0912443000000001E-2</v>
      </c>
      <c r="M2378" s="118">
        <v>5.8175746E-2</v>
      </c>
      <c r="N2378" s="118">
        <v>4.9398940000000002E-2</v>
      </c>
      <c r="O2378" s="118">
        <v>9.3667688999999991E-3</v>
      </c>
      <c r="P2378" s="118">
        <v>4.8267268000000001E-4</v>
      </c>
      <c r="Q2378" s="118">
        <v>5.6641836000000004E-4</v>
      </c>
      <c r="R2378" s="118">
        <v>4.1387990000000003E-3</v>
      </c>
      <c r="S2378" s="118">
        <v>4.7786898999999999E-3</v>
      </c>
      <c r="T2378" s="118">
        <v>0</v>
      </c>
      <c r="U2378" s="118">
        <v>0.11207353</v>
      </c>
      <c r="V2378" s="330">
        <v>1.9874608999999999E-5</v>
      </c>
      <c r="W2378" s="118">
        <v>0</v>
      </c>
      <c r="X2378" s="118">
        <v>0</v>
      </c>
      <c r="Y2378" s="41"/>
      <c r="Z2378" s="327">
        <f t="shared" si="864"/>
        <v>9.601792481203006</v>
      </c>
      <c r="AA2378" s="41"/>
      <c r="AB2378" s="111">
        <v>145.85608999999999</v>
      </c>
      <c r="AC2378" s="111">
        <v>120.58495000000001</v>
      </c>
      <c r="AD2378" s="111">
        <v>15.192515999999999</v>
      </c>
      <c r="AE2378" s="111">
        <v>0</v>
      </c>
      <c r="AF2378" s="111">
        <v>1.236316</v>
      </c>
      <c r="AG2378" s="111">
        <v>5.4250574</v>
      </c>
      <c r="AH2378" s="111">
        <v>3.4172503000000001</v>
      </c>
      <c r="AI2378" s="41"/>
      <c r="AJ2378" s="114">
        <v>0.19944790000000001</v>
      </c>
      <c r="AK2378" s="114">
        <v>0.18618635</v>
      </c>
      <c r="AL2378" s="114">
        <v>8.2511874999999998E-3</v>
      </c>
      <c r="AM2378" s="114">
        <v>5.0103550999999998E-3</v>
      </c>
      <c r="AN2378" s="113">
        <f t="shared" si="865"/>
        <v>1.1162251505564001E-5</v>
      </c>
      <c r="AO2378" s="112">
        <f t="shared" si="866"/>
        <v>3.0514746732473909E-8</v>
      </c>
      <c r="AP2378" s="112">
        <f t="shared" si="867"/>
        <v>0.70173040760999994</v>
      </c>
      <c r="AQ2378" s="328">
        <v>8.9825428000000002E-6</v>
      </c>
      <c r="AR2378" s="328">
        <v>2.7105155E-8</v>
      </c>
      <c r="AS2378" s="328">
        <v>7.4043567000000001E-13</v>
      </c>
      <c r="AT2378" s="328">
        <v>3.6189084E-10</v>
      </c>
      <c r="AU2378" s="328">
        <v>4.0395423999999999E-11</v>
      </c>
      <c r="AV2378" s="328">
        <v>7.3453603999999997E-9</v>
      </c>
      <c r="AW2378" s="328">
        <v>2.1598420999999999E-6</v>
      </c>
      <c r="AX2378" s="328">
        <v>1.0534823000000001E-9</v>
      </c>
      <c r="AY2378" s="328">
        <v>2.3233809000000002E-9</v>
      </c>
      <c r="AZ2378" s="328">
        <v>5.8400420000000004E-13</v>
      </c>
      <c r="BA2378" s="328">
        <v>4.3479428999999997E-15</v>
      </c>
      <c r="BB2378" s="328">
        <v>6.2566878999999997E-12</v>
      </c>
      <c r="BC2378" s="328">
        <v>8.6386501000000004E-14</v>
      </c>
      <c r="BD2378" s="328">
        <v>1.2756825999999999E-13</v>
      </c>
      <c r="BE2378" s="328">
        <v>5.8964168E-9</v>
      </c>
      <c r="BF2378" s="328">
        <v>6.2225421000000002E-9</v>
      </c>
      <c r="BG2378" s="328">
        <v>2.4929102E-11</v>
      </c>
      <c r="BH2378" s="329">
        <v>1.2296761000000001E-4</v>
      </c>
      <c r="BI2378" s="329">
        <v>0.70160743999999997</v>
      </c>
      <c r="BJ2378" s="329">
        <v>0</v>
      </c>
      <c r="BK2378" s="329">
        <v>0</v>
      </c>
      <c r="BL2378" s="329">
        <v>0</v>
      </c>
      <c r="BM2378" s="41"/>
      <c r="BN2378" s="111">
        <v>4.9396992000000004E-4</v>
      </c>
      <c r="BO2378" s="122">
        <v>1.8399254999999999E-5</v>
      </c>
      <c r="BP2378" s="111">
        <v>2.6772345999999999E-4</v>
      </c>
      <c r="BQ2378" s="122">
        <v>4.8634067999999998E-7</v>
      </c>
      <c r="BR2378" s="122">
        <v>2.0055425E-5</v>
      </c>
      <c r="BS2378" s="122">
        <v>4.6792605999999996E-6</v>
      </c>
      <c r="BT2378" s="122">
        <v>2.7865643000000001E-9</v>
      </c>
      <c r="BU2378" s="122">
        <v>7.1310647999999996E-6</v>
      </c>
      <c r="BV2378" s="122">
        <v>6.4771275000000004E-7</v>
      </c>
      <c r="BW2378" s="122">
        <v>3.7480232999999998E-7</v>
      </c>
      <c r="BX2378" s="122">
        <v>3.0328101999999999E-7</v>
      </c>
      <c r="BY2378" s="122">
        <v>1.8120981000000001E-8</v>
      </c>
      <c r="BZ2378" s="122">
        <v>5.3215850999999997E-9</v>
      </c>
      <c r="CA2378" s="122">
        <v>1.1199721E-5</v>
      </c>
      <c r="CB2378" s="111">
        <v>1.6085673999999999E-4</v>
      </c>
      <c r="CC2378" s="122">
        <v>2.0866288999999999E-6</v>
      </c>
      <c r="CD2378" s="111">
        <v>0</v>
      </c>
      <c r="CG2378" s="76" t="s">
        <v>6568</v>
      </c>
    </row>
    <row r="2379" spans="1:85" ht="14.5" customHeight="1">
      <c r="A2379" s="41" t="s">
        <v>6601</v>
      </c>
      <c r="B2379" s="119" t="s">
        <v>6573</v>
      </c>
      <c r="C2379" s="120" t="str">
        <f t="shared" si="858"/>
        <v>P.030.84.200</v>
      </c>
      <c r="D2379" s="41" t="s">
        <v>6571</v>
      </c>
      <c r="E2379" s="119" t="s">
        <v>6570</v>
      </c>
      <c r="F2379" s="118" t="str">
        <f t="shared" si="859"/>
        <v>Naphthalenes (n=1, std=-)</v>
      </c>
      <c r="G2379" s="118">
        <f t="shared" si="860"/>
        <v>0.86159727237700001</v>
      </c>
      <c r="H2379" s="118">
        <f t="shared" si="861"/>
        <v>2.9791221110000002E-2</v>
      </c>
      <c r="I2379" s="118">
        <f t="shared" si="862"/>
        <v>6.3821419099999999E-2</v>
      </c>
      <c r="J2379" s="326">
        <f t="shared" si="863"/>
        <v>6.9196682166999993E-2</v>
      </c>
      <c r="K2379" s="118">
        <v>0.69878795000000005</v>
      </c>
      <c r="L2379" s="118">
        <v>3.2624480999999997E-2</v>
      </c>
      <c r="M2379" s="118">
        <v>2.9565645000000002E-2</v>
      </c>
      <c r="N2379" s="118">
        <v>2.5134469E-2</v>
      </c>
      <c r="O2379" s="118">
        <v>4.1683667000000004E-3</v>
      </c>
      <c r="P2379" s="118">
        <v>2.4948658E-4</v>
      </c>
      <c r="Q2379" s="118">
        <v>2.3889882999999999E-4</v>
      </c>
      <c r="R2379" s="118">
        <v>1.6312931000000001E-3</v>
      </c>
      <c r="S2379" s="118">
        <v>2.7954757999999998E-3</v>
      </c>
      <c r="T2379" s="118">
        <v>0</v>
      </c>
      <c r="U2379" s="118">
        <v>6.6390514999999997E-2</v>
      </c>
      <c r="V2379" s="330">
        <v>1.0691367E-5</v>
      </c>
      <c r="W2379" s="118">
        <v>0</v>
      </c>
      <c r="X2379" s="118">
        <v>0</v>
      </c>
      <c r="Y2379" s="41"/>
      <c r="Z2379" s="327">
        <f t="shared" si="864"/>
        <v>5.254044736842105</v>
      </c>
      <c r="AA2379" s="41"/>
      <c r="AB2379" s="111">
        <v>81.184898000000004</v>
      </c>
      <c r="AC2379" s="111">
        <v>66.199477000000002</v>
      </c>
      <c r="AD2379" s="111">
        <v>8.9997916</v>
      </c>
      <c r="AE2379" s="111">
        <v>0</v>
      </c>
      <c r="AF2379" s="111">
        <v>0.73525403</v>
      </c>
      <c r="AG2379" s="111">
        <v>3.2259720999999999</v>
      </c>
      <c r="AH2379" s="111">
        <v>2.0244026000000002</v>
      </c>
      <c r="AI2379" s="41"/>
      <c r="AJ2379" s="114">
        <v>0.10481521000000001</v>
      </c>
      <c r="AK2379" s="114">
        <v>9.7736653000000007E-2</v>
      </c>
      <c r="AL2379" s="114">
        <v>4.4300284999999997E-3</v>
      </c>
      <c r="AM2379" s="114">
        <v>2.6485318999999998E-3</v>
      </c>
      <c r="AN2379" s="113">
        <f t="shared" si="865"/>
        <v>5.8595115020040005E-6</v>
      </c>
      <c r="AO2379" s="112">
        <f t="shared" si="866"/>
        <v>1.6383241856678696E-8</v>
      </c>
      <c r="AP2379" s="112">
        <f t="shared" si="867"/>
        <v>0.37094284202200001</v>
      </c>
      <c r="AQ2379" s="328">
        <v>4.9148127999999998E-6</v>
      </c>
      <c r="AR2379" s="328">
        <v>1.4830624E-8</v>
      </c>
      <c r="AS2379" s="328">
        <v>4.0513087000000002E-13</v>
      </c>
      <c r="AT2379" s="328">
        <v>1.7843369E-10</v>
      </c>
      <c r="AU2379" s="328">
        <v>2.2211214E-11</v>
      </c>
      <c r="AV2379" s="328">
        <v>3.7373600999999996E-9</v>
      </c>
      <c r="AW2379" s="328">
        <v>9.3629223000000002E-7</v>
      </c>
      <c r="AX2379" s="328">
        <v>5.3597747000000005E-10</v>
      </c>
      <c r="AY2379" s="328">
        <v>1.0012800999999999E-9</v>
      </c>
      <c r="AZ2379" s="328">
        <v>2.6844008E-13</v>
      </c>
      <c r="BA2379" s="328">
        <v>1.5748627E-15</v>
      </c>
      <c r="BB2379" s="328">
        <v>1.3033580999999999E-12</v>
      </c>
      <c r="BC2379" s="328">
        <v>3.5043850000000002E-14</v>
      </c>
      <c r="BD2379" s="328">
        <v>3.5599915999999997E-14</v>
      </c>
      <c r="BE2379" s="328">
        <v>2.8109592000000001E-9</v>
      </c>
      <c r="BF2379" s="328">
        <v>1.6575077999999999E-9</v>
      </c>
      <c r="BG2379" s="328">
        <v>1.3311139E-11</v>
      </c>
      <c r="BH2379" s="328">
        <v>7.0192022000000002E-5</v>
      </c>
      <c r="BI2379" s="329">
        <v>0.37087265000000003</v>
      </c>
      <c r="BJ2379" s="329">
        <v>0</v>
      </c>
      <c r="BK2379" s="329">
        <v>0</v>
      </c>
      <c r="BL2379" s="329">
        <v>0</v>
      </c>
      <c r="BM2379" s="41"/>
      <c r="BN2379" s="111">
        <v>2.6605329000000002E-4</v>
      </c>
      <c r="BO2379" s="122">
        <v>8.1146426999999997E-6</v>
      </c>
      <c r="BP2379" s="111">
        <v>1.4649671000000001E-4</v>
      </c>
      <c r="BQ2379" s="122">
        <v>1.9192657E-7</v>
      </c>
      <c r="BR2379" s="122">
        <v>8.6442186999999998E-6</v>
      </c>
      <c r="BS2379" s="122">
        <v>2.3791916E-6</v>
      </c>
      <c r="BT2379" s="122">
        <v>6.4252013999999997E-10</v>
      </c>
      <c r="BU2379" s="122">
        <v>3.6277077E-6</v>
      </c>
      <c r="BV2379" s="122">
        <v>3.3479342000000001E-7</v>
      </c>
      <c r="BW2379" s="122">
        <v>1.5808074999999999E-7</v>
      </c>
      <c r="BX2379" s="122">
        <v>1.6689523E-7</v>
      </c>
      <c r="BY2379" s="122">
        <v>9.6766038000000007E-9</v>
      </c>
      <c r="BZ2379" s="122">
        <v>2.9413484999999999E-9</v>
      </c>
      <c r="CA2379" s="122">
        <v>5.6197803000000001E-6</v>
      </c>
      <c r="CB2379" s="122">
        <v>8.9081507999999999E-5</v>
      </c>
      <c r="CC2379" s="122">
        <v>1.2245708000000001E-6</v>
      </c>
      <c r="CD2379" s="111">
        <v>0</v>
      </c>
      <c r="CG2379" s="76" t="s">
        <v>6568</v>
      </c>
    </row>
    <row r="2380" spans="1:85" ht="14.5" customHeight="1">
      <c r="A2380" s="41" t="s">
        <v>6598</v>
      </c>
      <c r="B2380" s="119" t="s">
        <v>6573</v>
      </c>
      <c r="C2380" s="120" t="str">
        <f t="shared" si="858"/>
        <v>P.030.84.300</v>
      </c>
      <c r="D2380" s="41" t="s">
        <v>6571</v>
      </c>
      <c r="E2380" s="119" t="s">
        <v>6570</v>
      </c>
      <c r="F2380" s="118" t="str">
        <f t="shared" si="859"/>
        <v>Nitrophenols (n=1, std=-)</v>
      </c>
      <c r="G2380" s="118">
        <f t="shared" si="860"/>
        <v>0.60755444006399995</v>
      </c>
      <c r="H2380" s="118">
        <f t="shared" si="861"/>
        <v>3.1812936679999994E-2</v>
      </c>
      <c r="I2380" s="118">
        <f t="shared" si="862"/>
        <v>9.5669058299999998E-2</v>
      </c>
      <c r="J2380" s="326">
        <f t="shared" si="863"/>
        <v>7.1861450839999994E-3</v>
      </c>
      <c r="K2380" s="118">
        <v>0.47288629999999998</v>
      </c>
      <c r="L2380" s="118">
        <v>6.2844731000000001E-2</v>
      </c>
      <c r="M2380" s="118">
        <v>2.8927595E-2</v>
      </c>
      <c r="N2380" s="118">
        <v>2.4555860999999998E-2</v>
      </c>
      <c r="O2380" s="118">
        <v>6.4712946999999996E-3</v>
      </c>
      <c r="P2380" s="118">
        <v>2.9468536000000001E-4</v>
      </c>
      <c r="Q2380" s="118">
        <v>4.9109562E-4</v>
      </c>
      <c r="R2380" s="118">
        <v>3.8967323000000001E-3</v>
      </c>
      <c r="S2380" s="118">
        <v>6.2301863000000001E-4</v>
      </c>
      <c r="T2380" s="118">
        <v>0</v>
      </c>
      <c r="U2380" s="118">
        <v>6.5521208999999997E-3</v>
      </c>
      <c r="V2380" s="330">
        <v>1.1005553999999999E-5</v>
      </c>
      <c r="W2380" s="118">
        <v>0</v>
      </c>
      <c r="X2380" s="118">
        <v>0</v>
      </c>
      <c r="Y2380" s="41"/>
      <c r="Z2380" s="327">
        <f t="shared" si="864"/>
        <v>3.5555360902255635</v>
      </c>
      <c r="AA2380" s="41"/>
      <c r="AB2380" s="111">
        <v>47.377474999999997</v>
      </c>
      <c r="AC2380" s="111">
        <v>46.073951000000001</v>
      </c>
      <c r="AD2380" s="111">
        <v>0.88824208000000004</v>
      </c>
      <c r="AE2380" s="111">
        <v>0</v>
      </c>
      <c r="AF2380" s="111">
        <v>4.0847446000000003E-2</v>
      </c>
      <c r="AG2380" s="111">
        <v>0.18321179000000001</v>
      </c>
      <c r="AH2380" s="111">
        <v>0.19122302999999999</v>
      </c>
      <c r="AI2380" s="41"/>
      <c r="AJ2380" s="114">
        <v>8.6859288000000007E-2</v>
      </c>
      <c r="AK2380" s="114">
        <v>8.1075971999999996E-2</v>
      </c>
      <c r="AL2380" s="114">
        <v>3.3145168999999999E-3</v>
      </c>
      <c r="AM2380" s="114">
        <v>2.4687989999999998E-3</v>
      </c>
      <c r="AN2380" s="113">
        <f t="shared" si="865"/>
        <v>4.8606698170850014E-6</v>
      </c>
      <c r="AO2380" s="112">
        <f t="shared" si="866"/>
        <v>1.2257829108387801E-8</v>
      </c>
      <c r="AP2380" s="112">
        <f t="shared" si="867"/>
        <v>0.34577016328600002</v>
      </c>
      <c r="AQ2380" s="328">
        <v>3.3386828000000002E-6</v>
      </c>
      <c r="AR2380" s="328">
        <v>1.0075032E-8</v>
      </c>
      <c r="AS2380" s="328">
        <v>2.7520176000000002E-13</v>
      </c>
      <c r="AT2380" s="328">
        <v>2.4419645E-10</v>
      </c>
      <c r="AU2380" s="328">
        <v>2.1072234999999999E-11</v>
      </c>
      <c r="AV2380" s="328">
        <v>3.6513448999999998E-9</v>
      </c>
      <c r="AW2380" s="328">
        <v>1.5058292000000001E-6</v>
      </c>
      <c r="AX2380" s="328">
        <v>5.2544147000000003E-10</v>
      </c>
      <c r="AY2380" s="328">
        <v>1.6332927000000001E-9</v>
      </c>
      <c r="AZ2380" s="328">
        <v>4.4668208E-13</v>
      </c>
      <c r="BA2380" s="328">
        <v>4.4681107999999998E-15</v>
      </c>
      <c r="BB2380" s="328">
        <v>9.0261285999999996E-12</v>
      </c>
      <c r="BC2380" s="328">
        <v>7.8651067000000002E-14</v>
      </c>
      <c r="BD2380" s="328">
        <v>1.5969577000000001E-13</v>
      </c>
      <c r="BE2380" s="328">
        <v>4.2385340000000003E-9</v>
      </c>
      <c r="BF2380" s="328">
        <v>8.0026694999999995E-9</v>
      </c>
      <c r="BG2380" s="328">
        <v>1.4072111E-11</v>
      </c>
      <c r="BH2380" s="328">
        <v>2.8593286000000001E-5</v>
      </c>
      <c r="BI2380" s="329">
        <v>0.34574157</v>
      </c>
      <c r="BJ2380" s="329">
        <v>0</v>
      </c>
      <c r="BK2380" s="329">
        <v>0</v>
      </c>
      <c r="BL2380" s="329">
        <v>0</v>
      </c>
      <c r="BM2380" s="41"/>
      <c r="BN2380" s="111">
        <v>1.9418829000000001E-4</v>
      </c>
      <c r="BO2380" s="122">
        <v>1.2439152999999999E-5</v>
      </c>
      <c r="BP2380" s="122">
        <v>9.9137781000000006E-5</v>
      </c>
      <c r="BQ2380" s="122">
        <v>4.5725661999999997E-7</v>
      </c>
      <c r="BR2380" s="122">
        <v>1.4309806E-5</v>
      </c>
      <c r="BS2380" s="122">
        <v>2.3201917000000002E-6</v>
      </c>
      <c r="BT2380" s="122">
        <v>3.8527037999999997E-9</v>
      </c>
      <c r="BU2380" s="122">
        <v>3.5348043999999999E-6</v>
      </c>
      <c r="BV2380" s="122">
        <v>3.9544701000000002E-7</v>
      </c>
      <c r="BW2380" s="122">
        <v>3.2496083000000001E-7</v>
      </c>
      <c r="BX2380" s="122">
        <v>1.5783484000000001E-7</v>
      </c>
      <c r="BY2380" s="122">
        <v>1.0227065E-8</v>
      </c>
      <c r="BZ2380" s="122">
        <v>2.7347341000000002E-9</v>
      </c>
      <c r="CA2380" s="122">
        <v>5.9095710999999999E-6</v>
      </c>
      <c r="CB2380" s="122">
        <v>5.4987861000000003E-5</v>
      </c>
      <c r="CC2380" s="122">
        <v>1.9680631999999999E-7</v>
      </c>
      <c r="CD2380" s="111">
        <v>0</v>
      </c>
      <c r="CG2380" s="76" t="s">
        <v>6568</v>
      </c>
    </row>
    <row r="2381" spans="1:85" ht="14.5" customHeight="1">
      <c r="A2381" s="41" t="s">
        <v>6595</v>
      </c>
      <c r="B2381" s="119" t="s">
        <v>6573</v>
      </c>
      <c r="C2381" s="120" t="str">
        <f t="shared" si="858"/>
        <v>P.030.85.100</v>
      </c>
      <c r="D2381" s="41" t="s">
        <v>6571</v>
      </c>
      <c r="E2381" s="119" t="s">
        <v>6570</v>
      </c>
      <c r="F2381" s="118" t="str">
        <f t="shared" si="859"/>
        <v>Organic transition metal salts (n=1, std=-)</v>
      </c>
      <c r="G2381" s="118">
        <f t="shared" si="860"/>
        <v>0.62939798651900003</v>
      </c>
      <c r="H2381" s="118">
        <f t="shared" si="861"/>
        <v>2.3375912100000003E-2</v>
      </c>
      <c r="I2381" s="118">
        <f t="shared" si="862"/>
        <v>4.1411031900000006E-2</v>
      </c>
      <c r="J2381" s="326">
        <f t="shared" si="863"/>
        <v>2.0442022519E-2</v>
      </c>
      <c r="K2381" s="118">
        <v>0.54416902</v>
      </c>
      <c r="L2381" s="118">
        <v>1.6573126000000001E-2</v>
      </c>
      <c r="M2381" s="118">
        <v>2.3034795E-2</v>
      </c>
      <c r="N2381" s="118">
        <v>1.9736848000000001E-2</v>
      </c>
      <c r="O2381" s="118">
        <v>3.0503545000000001E-3</v>
      </c>
      <c r="P2381" s="118">
        <v>3.1443486999999998E-4</v>
      </c>
      <c r="Q2381" s="118">
        <v>2.7427472999999998E-4</v>
      </c>
      <c r="R2381" s="118">
        <v>1.8031109E-3</v>
      </c>
      <c r="S2381" s="118">
        <v>1.1945155999999999E-3</v>
      </c>
      <c r="T2381" s="118">
        <v>0</v>
      </c>
      <c r="U2381" s="118">
        <v>1.9233824E-2</v>
      </c>
      <c r="V2381" s="330">
        <v>1.3682918999999999E-5</v>
      </c>
      <c r="W2381" s="118">
        <v>0</v>
      </c>
      <c r="X2381" s="118">
        <v>0</v>
      </c>
      <c r="Y2381" s="41"/>
      <c r="Z2381" s="327">
        <f t="shared" si="864"/>
        <v>4.0914963909774436</v>
      </c>
      <c r="AA2381" s="41"/>
      <c r="AB2381" s="111">
        <v>59.416505999999998</v>
      </c>
      <c r="AC2381" s="111">
        <v>55.286338000000001</v>
      </c>
      <c r="AD2381" s="111">
        <v>2.6073618000000001</v>
      </c>
      <c r="AE2381" s="111">
        <v>0</v>
      </c>
      <c r="AF2381" s="111">
        <v>0.17564402000000001</v>
      </c>
      <c r="AG2381" s="111">
        <v>0.77522617999999999</v>
      </c>
      <c r="AH2381" s="111">
        <v>0.57193570999999999</v>
      </c>
      <c r="AI2381" s="41"/>
      <c r="AJ2381" s="114">
        <v>7.9764382999999994E-2</v>
      </c>
      <c r="AK2381" s="114">
        <v>7.3736768999999994E-2</v>
      </c>
      <c r="AL2381" s="114">
        <v>3.4192662999999999E-3</v>
      </c>
      <c r="AM2381" s="114">
        <v>2.6083479999999999E-3</v>
      </c>
      <c r="AN2381" s="113">
        <f t="shared" si="865"/>
        <v>4.4206695418140006E-6</v>
      </c>
      <c r="AO2381" s="112">
        <f t="shared" si="866"/>
        <v>1.2645215447749397E-8</v>
      </c>
      <c r="AP2381" s="112">
        <f t="shared" si="867"/>
        <v>0.36531485519000001</v>
      </c>
      <c r="AQ2381" s="328">
        <v>3.8470333999999998E-6</v>
      </c>
      <c r="AR2381" s="328">
        <v>1.1609288999999999E-8</v>
      </c>
      <c r="AS2381" s="328">
        <v>3.1710149999999999E-13</v>
      </c>
      <c r="AT2381" s="328">
        <v>2.2059309999999999E-10</v>
      </c>
      <c r="AU2381" s="328">
        <v>2.8656114E-11</v>
      </c>
      <c r="AV2381" s="328">
        <v>2.9347829000000002E-9</v>
      </c>
      <c r="AW2381" s="328">
        <v>5.6571415999999995E-7</v>
      </c>
      <c r="AX2381" s="328">
        <v>4.2374416999999999E-10</v>
      </c>
      <c r="AY2381" s="328">
        <v>5.9380273999999996E-10</v>
      </c>
      <c r="AZ2381" s="328">
        <v>3.2168605000000001E-13</v>
      </c>
      <c r="BA2381" s="328">
        <v>1.6500933999999999E-15</v>
      </c>
      <c r="BB2381" s="328">
        <v>6.8168609999999997E-13</v>
      </c>
      <c r="BC2381" s="328">
        <v>3.9384312999999998E-14</v>
      </c>
      <c r="BD2381" s="328">
        <v>2.9766692999999998E-14</v>
      </c>
      <c r="BE2381" s="328">
        <v>3.4248560000000001E-9</v>
      </c>
      <c r="BF2381" s="328">
        <v>1.3130937E-9</v>
      </c>
      <c r="BG2381" s="328">
        <v>1.6988263E-11</v>
      </c>
      <c r="BH2381" s="328">
        <v>4.1495190000000001E-5</v>
      </c>
      <c r="BI2381" s="329">
        <v>0.36527335999999999</v>
      </c>
      <c r="BJ2381" s="329">
        <v>0</v>
      </c>
      <c r="BK2381" s="329">
        <v>0</v>
      </c>
      <c r="BL2381" s="329">
        <v>0</v>
      </c>
      <c r="BM2381" s="41"/>
      <c r="BN2381" s="111">
        <v>2.0272309E-4</v>
      </c>
      <c r="BO2381" s="122">
        <v>5.0363449000000002E-6</v>
      </c>
      <c r="BP2381" s="111">
        <v>1.1408177999999999E-4</v>
      </c>
      <c r="BQ2381" s="122">
        <v>2.1229621999999999E-7</v>
      </c>
      <c r="BR2381" s="122">
        <v>5.5045857999999999E-6</v>
      </c>
      <c r="BS2381" s="122">
        <v>1.8486136E-6</v>
      </c>
      <c r="BT2381" s="122">
        <v>4.1267392000000002E-10</v>
      </c>
      <c r="BU2381" s="122">
        <v>2.8275442999999998E-6</v>
      </c>
      <c r="BV2381" s="122">
        <v>4.2194945999999999E-7</v>
      </c>
      <c r="BW2381" s="122">
        <v>1.8148918999999999E-7</v>
      </c>
      <c r="BX2381" s="122">
        <v>2.1538669999999999E-7</v>
      </c>
      <c r="BY2381" s="122">
        <v>1.2350059E-8</v>
      </c>
      <c r="BZ2381" s="122">
        <v>3.8019829000000002E-9</v>
      </c>
      <c r="CA2381" s="122">
        <v>4.5649470000000004E-6</v>
      </c>
      <c r="CB2381" s="122">
        <v>6.7396797999999999E-5</v>
      </c>
      <c r="CC2381" s="122">
        <v>4.1479728000000001E-7</v>
      </c>
      <c r="CD2381" s="111">
        <v>0</v>
      </c>
      <c r="CG2381" s="76" t="s">
        <v>6568</v>
      </c>
    </row>
    <row r="2382" spans="1:85" ht="14.5" customHeight="1">
      <c r="A2382" s="41" t="s">
        <v>6592</v>
      </c>
      <c r="B2382" s="119" t="s">
        <v>6573</v>
      </c>
      <c r="C2382" s="120" t="str">
        <f t="shared" si="858"/>
        <v>P.030.86.100</v>
      </c>
      <c r="D2382" s="41" t="s">
        <v>6571</v>
      </c>
      <c r="E2382" s="119" t="s">
        <v>6570</v>
      </c>
      <c r="F2382" s="118" t="str">
        <f t="shared" si="859"/>
        <v>Phenoxyacetic acid derivatives (n=3, std=0.09)</v>
      </c>
      <c r="G2382" s="118">
        <f t="shared" si="860"/>
        <v>0.92438397039099995</v>
      </c>
      <c r="H2382" s="118">
        <f t="shared" si="861"/>
        <v>3.9411656889999994E-2</v>
      </c>
      <c r="I2382" s="118">
        <f t="shared" si="862"/>
        <v>0.1016912398</v>
      </c>
      <c r="J2382" s="326">
        <f t="shared" si="863"/>
        <v>4.2356563701000001E-2</v>
      </c>
      <c r="K2382" s="118">
        <v>0.74092451000000004</v>
      </c>
      <c r="L2382" s="118">
        <v>6.0699701000000002E-2</v>
      </c>
      <c r="M2382" s="118">
        <v>3.7321018999999997E-2</v>
      </c>
      <c r="N2382" s="118">
        <v>3.1723943999999997E-2</v>
      </c>
      <c r="O2382" s="118">
        <v>6.8372138999999998E-3</v>
      </c>
      <c r="P2382" s="118">
        <v>3.6485986999999998E-4</v>
      </c>
      <c r="Q2382" s="118">
        <v>4.8563912000000001E-4</v>
      </c>
      <c r="R2382" s="118">
        <v>3.6705198E-3</v>
      </c>
      <c r="S2382" s="118">
        <v>1.9832275999999999E-3</v>
      </c>
      <c r="T2382" s="118">
        <v>0</v>
      </c>
      <c r="U2382" s="118">
        <v>4.0358759000000001E-2</v>
      </c>
      <c r="V2382" s="330">
        <v>1.4577101000000001E-5</v>
      </c>
      <c r="W2382" s="118">
        <v>0</v>
      </c>
      <c r="X2382" s="118">
        <v>0</v>
      </c>
      <c r="Y2382" s="41"/>
      <c r="Z2382" s="327">
        <f t="shared" si="864"/>
        <v>5.5708609774436093</v>
      </c>
      <c r="AA2382" s="41"/>
      <c r="AB2382" s="111">
        <v>80.508725999999996</v>
      </c>
      <c r="AC2382" s="111">
        <v>71.544781</v>
      </c>
      <c r="AD2382" s="111">
        <v>5.4710074999999998</v>
      </c>
      <c r="AE2382" s="111">
        <v>0</v>
      </c>
      <c r="AF2382" s="111">
        <v>0.42072870000000001</v>
      </c>
      <c r="AG2382" s="111">
        <v>1.8492573000000001</v>
      </c>
      <c r="AH2382" s="111">
        <v>1.2229513999999999</v>
      </c>
      <c r="AI2382" s="41"/>
      <c r="AJ2382" s="114">
        <v>0.12154949</v>
      </c>
      <c r="AK2382" s="114">
        <v>0.11331033</v>
      </c>
      <c r="AL2382" s="114">
        <v>4.9050153000000001E-3</v>
      </c>
      <c r="AM2382" s="114">
        <v>3.3341415999999999E-3</v>
      </c>
      <c r="AN2382" s="113">
        <f t="shared" si="865"/>
        <v>6.7931855136940002E-6</v>
      </c>
      <c r="AO2382" s="112">
        <f t="shared" si="866"/>
        <v>1.8139849720298899E-8</v>
      </c>
      <c r="AP2382" s="112">
        <f t="shared" si="867"/>
        <v>0.466966615493</v>
      </c>
      <c r="AQ2382" s="328">
        <v>5.2223217000000003E-6</v>
      </c>
      <c r="AR2382" s="328">
        <v>1.5758933000000001E-8</v>
      </c>
      <c r="AS2382" s="328">
        <v>4.3047220999999998E-13</v>
      </c>
      <c r="AT2382" s="328">
        <v>2.8275762000000001E-10</v>
      </c>
      <c r="AU2382" s="328">
        <v>2.9115173999999998E-11</v>
      </c>
      <c r="AV2382" s="328">
        <v>4.7171959999999998E-9</v>
      </c>
      <c r="AW2382" s="328">
        <v>1.5547581999999999E-6</v>
      </c>
      <c r="AX2382" s="328">
        <v>6.7808449999999999E-10</v>
      </c>
      <c r="AY2382" s="328">
        <v>1.6765368999999999E-9</v>
      </c>
      <c r="AZ2382" s="328">
        <v>4.771146E-13</v>
      </c>
      <c r="BA2382" s="328">
        <v>4.0041428999999999E-15</v>
      </c>
      <c r="BB2382" s="328">
        <v>6.7891669999999997E-12</v>
      </c>
      <c r="BC2382" s="328">
        <v>7.5551015999999998E-14</v>
      </c>
      <c r="BD2382" s="328">
        <v>1.2879633000000001E-13</v>
      </c>
      <c r="BE2382" s="328">
        <v>4.7098319999999999E-9</v>
      </c>
      <c r="BF2382" s="328">
        <v>6.3667129000000003E-9</v>
      </c>
      <c r="BG2382" s="328">
        <v>1.8390214999999999E-11</v>
      </c>
      <c r="BH2382" s="328">
        <v>6.0005493000000001E-5</v>
      </c>
      <c r="BI2382" s="329">
        <v>0.46690661</v>
      </c>
      <c r="BJ2382" s="329">
        <v>0</v>
      </c>
      <c r="BK2382" s="329">
        <v>0</v>
      </c>
      <c r="BL2382" s="329">
        <v>0</v>
      </c>
      <c r="BM2382" s="41"/>
      <c r="BN2382" s="111">
        <v>2.9096713000000002E-4</v>
      </c>
      <c r="BO2382" s="122">
        <v>1.3083233000000001E-5</v>
      </c>
      <c r="BP2382" s="111">
        <v>1.5533039000000001E-4</v>
      </c>
      <c r="BQ2382" s="122">
        <v>4.3106133E-7</v>
      </c>
      <c r="BR2382" s="122">
        <v>1.4664563000000001E-5</v>
      </c>
      <c r="BS2382" s="122">
        <v>2.9974804000000002E-6</v>
      </c>
      <c r="BT2382" s="122">
        <v>2.9575324000000002E-9</v>
      </c>
      <c r="BU2382" s="122">
        <v>4.5696665999999996E-6</v>
      </c>
      <c r="BV2382" s="122">
        <v>4.8961626000000005E-7</v>
      </c>
      <c r="BW2382" s="122">
        <v>3.2135022999999999E-7</v>
      </c>
      <c r="BX2382" s="122">
        <v>2.1844415000000001E-7</v>
      </c>
      <c r="BY2382" s="122">
        <v>1.3367083E-8</v>
      </c>
      <c r="BZ2382" s="122">
        <v>3.8192298999999998E-9</v>
      </c>
      <c r="CA2382" s="122">
        <v>7.3940521000000004E-6</v>
      </c>
      <c r="CB2382" s="122">
        <v>9.0643842000000003E-5</v>
      </c>
      <c r="CC2382" s="122">
        <v>8.0329485999999999E-7</v>
      </c>
      <c r="CD2382" s="111">
        <v>0</v>
      </c>
      <c r="CG2382" s="76" t="s">
        <v>6568</v>
      </c>
    </row>
    <row r="2383" spans="1:85" ht="14.5" customHeight="1">
      <c r="A2383" s="41" t="s">
        <v>6589</v>
      </c>
      <c r="B2383" s="119" t="s">
        <v>6573</v>
      </c>
      <c r="C2383" s="120" t="str">
        <f t="shared" si="858"/>
        <v>P.030.86.200</v>
      </c>
      <c r="D2383" s="41" t="s">
        <v>6571</v>
      </c>
      <c r="E2383" s="119" t="s">
        <v>6570</v>
      </c>
      <c r="F2383" s="118" t="str">
        <f t="shared" si="859"/>
        <v>Phenylpropanes (n=1, std=-)</v>
      </c>
      <c r="G2383" s="118">
        <f t="shared" si="860"/>
        <v>0.83992153700999994</v>
      </c>
      <c r="H2383" s="118">
        <f t="shared" si="861"/>
        <v>3.5311139169999999E-2</v>
      </c>
      <c r="I2383" s="118">
        <f t="shared" si="862"/>
        <v>9.0778631700000001E-2</v>
      </c>
      <c r="J2383" s="326">
        <f t="shared" si="863"/>
        <v>4.1757336140000004E-2</v>
      </c>
      <c r="K2383" s="118">
        <v>0.67207443</v>
      </c>
      <c r="L2383" s="118">
        <v>5.4057275000000002E-2</v>
      </c>
      <c r="M2383" s="118">
        <v>3.3524511999999999E-2</v>
      </c>
      <c r="N2383" s="118">
        <v>2.8489423E-2</v>
      </c>
      <c r="O2383" s="118">
        <v>6.0786957999999997E-3</v>
      </c>
      <c r="P2383" s="118">
        <v>3.1957650999999999E-4</v>
      </c>
      <c r="Q2383" s="118">
        <v>4.2344386E-4</v>
      </c>
      <c r="R2383" s="118">
        <v>3.1968447000000001E-3</v>
      </c>
      <c r="S2383" s="118">
        <v>1.9007873E-3</v>
      </c>
      <c r="T2383" s="118">
        <v>0</v>
      </c>
      <c r="U2383" s="118">
        <v>3.9843766000000003E-2</v>
      </c>
      <c r="V2383" s="330">
        <v>1.278284E-5</v>
      </c>
      <c r="W2383" s="118">
        <v>0</v>
      </c>
      <c r="X2383" s="118">
        <v>0</v>
      </c>
      <c r="Y2383" s="41"/>
      <c r="Z2383" s="327">
        <f t="shared" si="864"/>
        <v>5.0531912030075183</v>
      </c>
      <c r="AA2383" s="41"/>
      <c r="AB2383" s="111">
        <v>73.519293000000005</v>
      </c>
      <c r="AC2383" s="111">
        <v>64.639734000000004</v>
      </c>
      <c r="AD2383" s="111">
        <v>5.4011874000000004</v>
      </c>
      <c r="AE2383" s="111">
        <v>0</v>
      </c>
      <c r="AF2383" s="111">
        <v>0.42072870000000001</v>
      </c>
      <c r="AG2383" s="111">
        <v>1.8485482</v>
      </c>
      <c r="AH2383" s="111">
        <v>1.2090945</v>
      </c>
      <c r="AI2383" s="41"/>
      <c r="AJ2383" s="114">
        <v>0.10977358</v>
      </c>
      <c r="AK2383" s="114">
        <v>0.10236551000000001</v>
      </c>
      <c r="AL2383" s="114">
        <v>4.4392985000000001E-3</v>
      </c>
      <c r="AM2383" s="114">
        <v>2.9687742E-3</v>
      </c>
      <c r="AN2383" s="113">
        <f t="shared" si="865"/>
        <v>6.1370210058639996E-6</v>
      </c>
      <c r="AO2383" s="112">
        <f t="shared" si="866"/>
        <v>1.64175238943732E-8</v>
      </c>
      <c r="AP2383" s="112">
        <f t="shared" si="867"/>
        <v>0.415794694435</v>
      </c>
      <c r="AQ2383" s="328">
        <v>4.7354648E-6</v>
      </c>
      <c r="AR2383" s="328">
        <v>1.4289731E-8</v>
      </c>
      <c r="AS2383" s="328">
        <v>3.9034190000000002E-13</v>
      </c>
      <c r="AT2383" s="328">
        <v>2.4735653000000001E-10</v>
      </c>
      <c r="AU2383" s="328">
        <v>2.5549133999999999E-11</v>
      </c>
      <c r="AV2383" s="328">
        <v>4.2362368000000001E-9</v>
      </c>
      <c r="AW2383" s="328">
        <v>1.3874092999999999E-6</v>
      </c>
      <c r="AX2383" s="328">
        <v>6.0873506000000003E-10</v>
      </c>
      <c r="AY2383" s="328">
        <v>1.4960690999999999E-9</v>
      </c>
      <c r="AZ2383" s="328">
        <v>4.1670685999999998E-13</v>
      </c>
      <c r="BA2383" s="328">
        <v>3.4831922000000001E-15</v>
      </c>
      <c r="BB2383" s="328">
        <v>5.8776838999999999E-12</v>
      </c>
      <c r="BC2383" s="328">
        <v>6.5831521000000006E-14</v>
      </c>
      <c r="BD2383" s="328">
        <v>1.11729E-13</v>
      </c>
      <c r="BE2383" s="328">
        <v>4.1168394999999999E-9</v>
      </c>
      <c r="BF2383" s="328">
        <v>5.5209239E-9</v>
      </c>
      <c r="BG2383" s="328">
        <v>1.6122958E-11</v>
      </c>
      <c r="BH2383" s="328">
        <v>5.5864435000000002E-5</v>
      </c>
      <c r="BI2383" s="329">
        <v>0.41573883</v>
      </c>
      <c r="BJ2383" s="329">
        <v>0</v>
      </c>
      <c r="BK2383" s="329">
        <v>0</v>
      </c>
      <c r="BL2383" s="329">
        <v>0</v>
      </c>
      <c r="BM2383" s="41"/>
      <c r="BN2383" s="111">
        <v>2.6366005E-4</v>
      </c>
      <c r="BO2383" s="122">
        <v>1.1684215999999999E-5</v>
      </c>
      <c r="BP2383" s="111">
        <v>1.4089638E-4</v>
      </c>
      <c r="BQ2383" s="122">
        <v>3.7544072999999998E-7</v>
      </c>
      <c r="BR2383" s="122">
        <v>1.305988E-5</v>
      </c>
      <c r="BS2383" s="122">
        <v>2.6930727000000002E-6</v>
      </c>
      <c r="BT2383" s="122">
        <v>2.5620091000000001E-9</v>
      </c>
      <c r="BU2383" s="122">
        <v>4.1052005999999997E-6</v>
      </c>
      <c r="BV2383" s="122">
        <v>4.2884916999999999E-7</v>
      </c>
      <c r="BW2383" s="122">
        <v>2.8019526999999998E-7</v>
      </c>
      <c r="BX2383" s="122">
        <v>1.9169415999999999E-7</v>
      </c>
      <c r="BY2383" s="122">
        <v>1.1719135000000001E-8</v>
      </c>
      <c r="BZ2383" s="122">
        <v>3.3520213999999998E-9</v>
      </c>
      <c r="CA2383" s="122">
        <v>6.6189352000000001E-6</v>
      </c>
      <c r="CB2383" s="122">
        <v>8.2526390999999999E-5</v>
      </c>
      <c r="CC2383" s="122">
        <v>7.8215883999999998E-7</v>
      </c>
      <c r="CD2383" s="111">
        <v>0</v>
      </c>
      <c r="CG2383" s="76" t="s">
        <v>6568</v>
      </c>
    </row>
    <row r="2384" spans="1:85" ht="14.5" customHeight="1">
      <c r="A2384" s="41" t="s">
        <v>6586</v>
      </c>
      <c r="B2384" s="119" t="s">
        <v>6573</v>
      </c>
      <c r="C2384" s="120" t="str">
        <f t="shared" si="858"/>
        <v>P.030.86.300</v>
      </c>
      <c r="D2384" s="41" t="s">
        <v>6571</v>
      </c>
      <c r="E2384" s="119" t="s">
        <v>6570</v>
      </c>
      <c r="F2384" s="118" t="str">
        <f t="shared" si="859"/>
        <v>Pyridines and derivatives (n=1, std=-)</v>
      </c>
      <c r="G2384" s="118">
        <f t="shared" si="860"/>
        <v>3.5444301815530004</v>
      </c>
      <c r="H2384" s="118">
        <f t="shared" si="861"/>
        <v>0.12906953550000003</v>
      </c>
      <c r="I2384" s="118">
        <f t="shared" si="862"/>
        <v>0.25748506250000003</v>
      </c>
      <c r="J2384" s="326">
        <f t="shared" si="863"/>
        <v>0.192976183553</v>
      </c>
      <c r="K2384" s="118">
        <v>2.9648994000000002</v>
      </c>
      <c r="L2384" s="118">
        <v>0.12141615</v>
      </c>
      <c r="M2384" s="118">
        <v>0.12714099000000001</v>
      </c>
      <c r="N2384" s="118">
        <v>0.10850927</v>
      </c>
      <c r="O2384" s="118">
        <v>1.7822233999999999E-2</v>
      </c>
      <c r="P2384" s="118">
        <v>1.4169491000000001E-3</v>
      </c>
      <c r="Q2384" s="118">
        <v>1.3210824E-3</v>
      </c>
      <c r="R2384" s="118">
        <v>8.9279224999999993E-3</v>
      </c>
      <c r="S2384" s="118">
        <v>8.8857847999999993E-3</v>
      </c>
      <c r="T2384" s="118">
        <v>0</v>
      </c>
      <c r="U2384" s="118">
        <v>0.18402940000000001</v>
      </c>
      <c r="V2384" s="330">
        <v>6.0998753000000001E-5</v>
      </c>
      <c r="W2384" s="118">
        <v>0</v>
      </c>
      <c r="X2384" s="118">
        <v>0</v>
      </c>
      <c r="Y2384" s="41"/>
      <c r="Z2384" s="327">
        <f t="shared" si="864"/>
        <v>22.292476691729323</v>
      </c>
      <c r="AA2384" s="41"/>
      <c r="AB2384" s="111">
        <v>332.44353000000001</v>
      </c>
      <c r="AC2384" s="111">
        <v>291.52658000000002</v>
      </c>
      <c r="AD2384" s="111">
        <v>24.946894</v>
      </c>
      <c r="AE2384" s="111">
        <v>0</v>
      </c>
      <c r="AF2384" s="111">
        <v>1.9279995000000001</v>
      </c>
      <c r="AG2384" s="111">
        <v>8.4727192999999996</v>
      </c>
      <c r="AH2384" s="111">
        <v>5.5693371999999997</v>
      </c>
      <c r="AI2384" s="41"/>
      <c r="AJ2384" s="114">
        <v>0.44251593</v>
      </c>
      <c r="AK2384" s="114">
        <v>0.41086043</v>
      </c>
      <c r="AL2384" s="114">
        <v>1.8770235999999999E-2</v>
      </c>
      <c r="AM2384" s="114">
        <v>1.2885264E-2</v>
      </c>
      <c r="AN2384" s="113">
        <f t="shared" si="865"/>
        <v>2.4631920183590006E-5</v>
      </c>
      <c r="AO2384" s="112">
        <f t="shared" si="866"/>
        <v>6.9416552796996125E-8</v>
      </c>
      <c r="AP2384" s="112">
        <f t="shared" si="867"/>
        <v>1.8046587918800001</v>
      </c>
      <c r="AQ2384" s="328">
        <v>2.0910449999999999E-5</v>
      </c>
      <c r="AR2384" s="328">
        <v>6.3100143000000005E-8</v>
      </c>
      <c r="AS2384" s="328">
        <v>1.7236265E-12</v>
      </c>
      <c r="AT2384" s="328">
        <v>1.0076879E-9</v>
      </c>
      <c r="AU2384" s="328">
        <v>1.2703079E-10</v>
      </c>
      <c r="AV2384" s="328">
        <v>1.6134802999999999E-8</v>
      </c>
      <c r="AW2384" s="328">
        <v>3.6800131999999999E-6</v>
      </c>
      <c r="AX2384" s="328">
        <v>2.3222248000000002E-9</v>
      </c>
      <c r="AY2384" s="328">
        <v>3.9085715000000004E-9</v>
      </c>
      <c r="AZ2384" s="328">
        <v>1.5024257E-12</v>
      </c>
      <c r="BA2384" s="328">
        <v>8.4982961000000008E-15</v>
      </c>
      <c r="BB2384" s="328">
        <v>6.1218187000000003E-12</v>
      </c>
      <c r="BC2384" s="328">
        <v>1.9265729E-13</v>
      </c>
      <c r="BD2384" s="328">
        <v>1.8206550999999999E-13</v>
      </c>
      <c r="BE2384" s="328">
        <v>1.5807657000000002E-8</v>
      </c>
      <c r="BF2384" s="328">
        <v>8.3798049000000003E-9</v>
      </c>
      <c r="BG2384" s="328">
        <v>7.5882405E-11</v>
      </c>
      <c r="BH2384" s="329">
        <v>2.5759188E-4</v>
      </c>
      <c r="BI2384" s="329">
        <v>1.8044012</v>
      </c>
      <c r="BJ2384" s="329">
        <v>0</v>
      </c>
      <c r="BK2384" s="329">
        <v>0</v>
      </c>
      <c r="BL2384" s="329">
        <v>0</v>
      </c>
      <c r="BM2384" s="41"/>
      <c r="BN2384" s="111">
        <v>1.1190480999999999E-3</v>
      </c>
      <c r="BO2384" s="122">
        <v>3.2151576E-5</v>
      </c>
      <c r="BP2384" s="111">
        <v>6.2157341000000004E-4</v>
      </c>
      <c r="BQ2384" s="122">
        <v>1.0506033000000001E-6</v>
      </c>
      <c r="BR2384" s="122">
        <v>3.4836558000000003E-5</v>
      </c>
      <c r="BS2384" s="122">
        <v>1.0215774E-5</v>
      </c>
      <c r="BT2384" s="122">
        <v>3.1199926000000001E-9</v>
      </c>
      <c r="BU2384" s="122">
        <v>1.5600753E-5</v>
      </c>
      <c r="BV2384" s="122">
        <v>1.9014459E-6</v>
      </c>
      <c r="BW2384" s="122">
        <v>8.7416787999999998E-7</v>
      </c>
      <c r="BX2384" s="122">
        <v>9.5459619999999991E-7</v>
      </c>
      <c r="BY2384" s="122">
        <v>5.5163587000000001E-8</v>
      </c>
      <c r="BZ2384" s="122">
        <v>1.6831757E-8</v>
      </c>
      <c r="CA2384" s="122">
        <v>2.4763407999999999E-5</v>
      </c>
      <c r="CB2384" s="111">
        <v>3.7147481000000002E-4</v>
      </c>
      <c r="CC2384" s="122">
        <v>3.5759202999999999E-6</v>
      </c>
      <c r="CD2384" s="111">
        <v>0</v>
      </c>
      <c r="CG2384" s="76" t="s">
        <v>6568</v>
      </c>
    </row>
    <row r="2385" spans="1:85" ht="14.5" customHeight="1">
      <c r="A2385" s="41" t="s">
        <v>6583</v>
      </c>
      <c r="B2385" s="119" t="s">
        <v>6573</v>
      </c>
      <c r="C2385" s="120" t="str">
        <f t="shared" si="858"/>
        <v>P.030.86.400</v>
      </c>
      <c r="D2385" s="41" t="s">
        <v>6571</v>
      </c>
      <c r="E2385" s="119" t="s">
        <v>6570</v>
      </c>
      <c r="F2385" s="118" t="str">
        <f t="shared" si="859"/>
        <v>Pyridinium derivatives (n=1, std=-)</v>
      </c>
      <c r="G2385" s="118">
        <f t="shared" si="860"/>
        <v>3.0766608900870001</v>
      </c>
      <c r="H2385" s="118">
        <f t="shared" si="861"/>
        <v>0.11201789940000001</v>
      </c>
      <c r="I2385" s="118">
        <f t="shared" si="862"/>
        <v>0.2095886407</v>
      </c>
      <c r="J2385" s="326">
        <f t="shared" si="863"/>
        <v>0.14170894998699998</v>
      </c>
      <c r="K2385" s="118">
        <v>2.6133454</v>
      </c>
      <c r="L2385" s="118">
        <v>9.1027303000000004E-2</v>
      </c>
      <c r="M2385" s="118">
        <v>0.11059819</v>
      </c>
      <c r="N2385" s="118">
        <v>9.4563006000000005E-2</v>
      </c>
      <c r="O2385" s="118">
        <v>1.4899179E-2</v>
      </c>
      <c r="P2385" s="118">
        <v>1.3536647999999999E-3</v>
      </c>
      <c r="Q2385" s="118">
        <v>1.2020495999999999E-3</v>
      </c>
      <c r="R2385" s="118">
        <v>7.9631476999999992E-3</v>
      </c>
      <c r="S2385" s="118">
        <v>7.0156393000000003E-3</v>
      </c>
      <c r="T2385" s="118">
        <v>0</v>
      </c>
      <c r="U2385" s="118">
        <v>0.13463457000000001</v>
      </c>
      <c r="V2385" s="330">
        <v>5.8740687000000003E-5</v>
      </c>
      <c r="W2385" s="118">
        <v>0</v>
      </c>
      <c r="X2385" s="118">
        <v>0</v>
      </c>
      <c r="Y2385" s="41"/>
      <c r="Z2385" s="327">
        <f t="shared" si="864"/>
        <v>19.649213533834587</v>
      </c>
      <c r="AA2385" s="41"/>
      <c r="AB2385" s="111">
        <v>290.30176999999998</v>
      </c>
      <c r="AC2385" s="111">
        <v>260.65204999999997</v>
      </c>
      <c r="AD2385" s="111">
        <v>18.25104</v>
      </c>
      <c r="AE2385" s="111">
        <v>0</v>
      </c>
      <c r="AF2385" s="111">
        <v>1.36022</v>
      </c>
      <c r="AG2385" s="111">
        <v>5.9840736000000003</v>
      </c>
      <c r="AH2385" s="111">
        <v>4.0543832999999996</v>
      </c>
      <c r="AI2385" s="41"/>
      <c r="AJ2385" s="114">
        <v>0.38546201000000002</v>
      </c>
      <c r="AK2385" s="114">
        <v>0.35718598000000001</v>
      </c>
      <c r="AL2385" s="114">
        <v>1.6460189E-2</v>
      </c>
      <c r="AM2385" s="114">
        <v>1.1815839999999999E-2</v>
      </c>
      <c r="AN2385" s="113">
        <f t="shared" si="865"/>
        <v>2.1414027477810001E-5</v>
      </c>
      <c r="AO2385" s="112">
        <f t="shared" si="866"/>
        <v>6.0873479276646687E-8</v>
      </c>
      <c r="AP2385" s="112">
        <f t="shared" si="867"/>
        <v>1.6548795217500001</v>
      </c>
      <c r="AQ2385" s="328">
        <v>1.8449549000000001E-5</v>
      </c>
      <c r="AR2385" s="328">
        <v>5.5674723999999999E-8</v>
      </c>
      <c r="AS2385" s="328">
        <v>1.5207661E-12</v>
      </c>
      <c r="AT2385" s="328">
        <v>9.5307459000000008E-10</v>
      </c>
      <c r="AU2385" s="328">
        <v>1.2284081999999999E-10</v>
      </c>
      <c r="AV2385" s="328">
        <v>1.4061079E-8</v>
      </c>
      <c r="AW2385" s="328">
        <v>2.9282351E-6</v>
      </c>
      <c r="AX2385" s="328">
        <v>2.0265403E-9</v>
      </c>
      <c r="AY2385" s="328">
        <v>3.0923105000000002E-9</v>
      </c>
      <c r="AZ2385" s="328">
        <v>1.3980818000000001E-12</v>
      </c>
      <c r="BA2385" s="328">
        <v>7.3693766999999997E-15</v>
      </c>
      <c r="BB2385" s="328">
        <v>3.697186E-12</v>
      </c>
      <c r="BC2385" s="328">
        <v>1.7334689999999999E-13</v>
      </c>
      <c r="BD2385" s="328">
        <v>1.4012947000000001E-13</v>
      </c>
      <c r="BE2385" s="328">
        <v>1.4837778999999999E-8</v>
      </c>
      <c r="BF2385" s="328">
        <v>6.2686044000000002E-9</v>
      </c>
      <c r="BG2385" s="328">
        <v>7.2967596999999997E-11</v>
      </c>
      <c r="BH2385" s="329">
        <v>2.1642174999999999E-4</v>
      </c>
      <c r="BI2385" s="329">
        <v>1.6546631000000001</v>
      </c>
      <c r="BJ2385" s="329">
        <v>0</v>
      </c>
      <c r="BK2385" s="329">
        <v>0</v>
      </c>
      <c r="BL2385" s="329">
        <v>0</v>
      </c>
      <c r="BM2385" s="41"/>
      <c r="BN2385" s="111">
        <v>9.7935181000000007E-4</v>
      </c>
      <c r="BO2385" s="122">
        <v>2.5846388000000001E-5</v>
      </c>
      <c r="BP2385" s="111">
        <v>5.4787220999999995E-4</v>
      </c>
      <c r="BQ2385" s="122">
        <v>9.3743188999999997E-7</v>
      </c>
      <c r="BR2385" s="122">
        <v>2.8020627000000001E-5</v>
      </c>
      <c r="BS2385" s="122">
        <v>8.8823930000000007E-6</v>
      </c>
      <c r="BT2385" s="122">
        <v>2.0916774E-9</v>
      </c>
      <c r="BU2385" s="122">
        <v>1.3574534E-5</v>
      </c>
      <c r="BV2385" s="122">
        <v>1.8165228999999999E-6</v>
      </c>
      <c r="BW2385" s="122">
        <v>7.9540324000000004E-7</v>
      </c>
      <c r="BX2385" s="122">
        <v>9.2325316999999997E-7</v>
      </c>
      <c r="BY2385" s="122">
        <v>5.3045416000000003E-8</v>
      </c>
      <c r="BZ2385" s="122">
        <v>1.6292498000000001E-8</v>
      </c>
      <c r="CA2385" s="122">
        <v>2.1675060999999999E-5</v>
      </c>
      <c r="CB2385" s="111">
        <v>3.2624309000000001E-4</v>
      </c>
      <c r="CC2385" s="122">
        <v>2.6934682E-6</v>
      </c>
      <c r="CD2385" s="111">
        <v>0</v>
      </c>
      <c r="CG2385" s="76" t="s">
        <v>6568</v>
      </c>
    </row>
    <row r="2386" spans="1:85" ht="14.5" customHeight="1">
      <c r="A2386" s="41" t="s">
        <v>6580</v>
      </c>
      <c r="B2386" s="119" t="s">
        <v>6573</v>
      </c>
      <c r="C2386" s="120" t="str">
        <f t="shared" si="858"/>
        <v>P.030.88.100</v>
      </c>
      <c r="D2386" s="41" t="s">
        <v>6571</v>
      </c>
      <c r="E2386" s="119" t="s">
        <v>6570</v>
      </c>
      <c r="F2386" s="118" t="str">
        <f t="shared" si="859"/>
        <v>Sulfonylureas (n=1, std=-)</v>
      </c>
      <c r="G2386" s="118">
        <f t="shared" si="860"/>
        <v>2.7697402239019997</v>
      </c>
      <c r="H2386" s="118">
        <f t="shared" si="861"/>
        <v>0.10433308769999999</v>
      </c>
      <c r="I2386" s="118">
        <f t="shared" si="862"/>
        <v>0.22518409490000002</v>
      </c>
      <c r="J2386" s="326">
        <f t="shared" si="863"/>
        <v>0.15180334130199999</v>
      </c>
      <c r="K2386" s="118">
        <v>2.2884196999999999</v>
      </c>
      <c r="L2386" s="118">
        <v>0.11563503999999999</v>
      </c>
      <c r="M2386" s="118">
        <v>0.10181078</v>
      </c>
      <c r="N2386" s="118">
        <v>8.6775032000000002E-2</v>
      </c>
      <c r="O2386" s="118">
        <v>1.53765E-2</v>
      </c>
      <c r="P2386" s="118">
        <v>1.0765462999999999E-3</v>
      </c>
      <c r="Q2386" s="118">
        <v>1.1050094E-3</v>
      </c>
      <c r="R2386" s="118">
        <v>7.7382748999999997E-3</v>
      </c>
      <c r="S2386" s="118">
        <v>6.8992235000000001E-3</v>
      </c>
      <c r="T2386" s="118">
        <v>0</v>
      </c>
      <c r="U2386" s="118">
        <v>0.14485856</v>
      </c>
      <c r="V2386" s="330">
        <v>4.5557801999999998E-5</v>
      </c>
      <c r="W2386" s="118">
        <v>0</v>
      </c>
      <c r="X2386" s="118">
        <v>0</v>
      </c>
      <c r="Y2386" s="41"/>
      <c r="Z2386" s="327">
        <f t="shared" si="864"/>
        <v>17.206163157894736</v>
      </c>
      <c r="AA2386" s="41"/>
      <c r="AB2386" s="111">
        <v>255.65631999999999</v>
      </c>
      <c r="AC2386" s="111">
        <v>223.39005</v>
      </c>
      <c r="AD2386" s="111">
        <v>19.636907000000001</v>
      </c>
      <c r="AE2386" s="111">
        <v>0</v>
      </c>
      <c r="AF2386" s="111">
        <v>1.5276945</v>
      </c>
      <c r="AG2386" s="111">
        <v>6.7122921</v>
      </c>
      <c r="AH2386" s="111">
        <v>4.3893715999999996</v>
      </c>
      <c r="AI2386" s="41"/>
      <c r="AJ2386" s="114">
        <v>0.34919958000000001</v>
      </c>
      <c r="AK2386" s="114">
        <v>0.32465276999999998</v>
      </c>
      <c r="AL2386" s="114">
        <v>1.4635931E-2</v>
      </c>
      <c r="AM2386" s="114">
        <v>9.9108717000000006E-3</v>
      </c>
      <c r="AN2386" s="113">
        <f t="shared" si="865"/>
        <v>1.9463595311213001E-5</v>
      </c>
      <c r="AO2386" s="112">
        <f t="shared" si="866"/>
        <v>5.4126965442228799E-8</v>
      </c>
      <c r="AP2386" s="112">
        <f t="shared" si="867"/>
        <v>1.3880772795899998</v>
      </c>
      <c r="AQ2386" s="328">
        <v>1.6133380999999998E-5</v>
      </c>
      <c r="AR2386" s="328">
        <v>4.8684447000000001E-8</v>
      </c>
      <c r="AS2386" s="328">
        <v>1.3298612E-12</v>
      </c>
      <c r="AT2386" s="328">
        <v>7.8181722999999996E-10</v>
      </c>
      <c r="AU2386" s="328">
        <v>9.4009983000000003E-11</v>
      </c>
      <c r="AV2386" s="328">
        <v>1.2903023000000001E-8</v>
      </c>
      <c r="AW2386" s="328">
        <v>3.2946824000000001E-6</v>
      </c>
      <c r="AX2386" s="328">
        <v>1.8559501E-9</v>
      </c>
      <c r="AY2386" s="328">
        <v>3.518533E-9</v>
      </c>
      <c r="AZ2386" s="328">
        <v>1.2043333000000001E-12</v>
      </c>
      <c r="BA2386" s="328">
        <v>7.7212288000000005E-15</v>
      </c>
      <c r="BB2386" s="328">
        <v>8.2812516999999998E-12</v>
      </c>
      <c r="BC2386" s="328">
        <v>1.6443982000000001E-13</v>
      </c>
      <c r="BD2386" s="328">
        <v>1.9537098E-13</v>
      </c>
      <c r="BE2386" s="328">
        <v>1.2455356999999999E-8</v>
      </c>
      <c r="BF2386" s="328">
        <v>9.2977039999999999E-9</v>
      </c>
      <c r="BG2386" s="328">
        <v>5.6852363999999997E-11</v>
      </c>
      <c r="BH2386" s="329">
        <v>1.9857959E-4</v>
      </c>
      <c r="BI2386" s="329">
        <v>1.3878786999999999</v>
      </c>
      <c r="BJ2386" s="329">
        <v>0</v>
      </c>
      <c r="BK2386" s="329">
        <v>0</v>
      </c>
      <c r="BL2386" s="329">
        <v>0</v>
      </c>
      <c r="BM2386" s="41"/>
      <c r="BN2386" s="111">
        <v>8.7213183999999995E-4</v>
      </c>
      <c r="BO2386" s="122">
        <v>2.8423824999999999E-5</v>
      </c>
      <c r="BP2386" s="111">
        <v>4.7975349000000002E-4</v>
      </c>
      <c r="BQ2386" s="122">
        <v>9.1000352000000003E-7</v>
      </c>
      <c r="BR2386" s="122">
        <v>3.1088835999999998E-5</v>
      </c>
      <c r="BS2386" s="122">
        <v>8.1806705000000004E-6</v>
      </c>
      <c r="BT2386" s="122">
        <v>3.8705657000000001E-9</v>
      </c>
      <c r="BU2386" s="122">
        <v>1.2485898E-5</v>
      </c>
      <c r="BV2386" s="122">
        <v>1.4446493999999999E-6</v>
      </c>
      <c r="BW2386" s="122">
        <v>7.3119111999999996E-7</v>
      </c>
      <c r="BX2386" s="122">
        <v>7.0621349999999996E-7</v>
      </c>
      <c r="BY2386" s="122">
        <v>4.1328160000000003E-8</v>
      </c>
      <c r="BZ2386" s="122">
        <v>1.2429593E-8</v>
      </c>
      <c r="CA2386" s="122">
        <v>1.9875091000000001E-5</v>
      </c>
      <c r="CB2386" s="111">
        <v>2.8566548999999999E-4</v>
      </c>
      <c r="CC2386" s="122">
        <v>2.8088570000000002E-6</v>
      </c>
      <c r="CD2386" s="111">
        <v>0</v>
      </c>
      <c r="CG2386" s="76" t="s">
        <v>6568</v>
      </c>
    </row>
    <row r="2387" spans="1:85" ht="14.5" customHeight="1">
      <c r="A2387" s="41" t="s">
        <v>6577</v>
      </c>
      <c r="B2387" s="119" t="s">
        <v>6573</v>
      </c>
      <c r="C2387" s="120" t="str">
        <f t="shared" si="858"/>
        <v>P.030.90.100</v>
      </c>
      <c r="D2387" s="41" t="s">
        <v>6571</v>
      </c>
      <c r="E2387" s="119" t="s">
        <v>6570</v>
      </c>
      <c r="F2387" s="118" t="str">
        <f t="shared" si="859"/>
        <v>Thiocarbamic acid derivatives (n=1, std=-)</v>
      </c>
      <c r="G2387" s="118">
        <f t="shared" si="860"/>
        <v>1.321235260586</v>
      </c>
      <c r="H2387" s="118">
        <f t="shared" si="861"/>
        <v>5.2687110160000002E-2</v>
      </c>
      <c r="I2387" s="118">
        <f t="shared" si="862"/>
        <v>0.13461702110000001</v>
      </c>
      <c r="J2387" s="326">
        <f t="shared" si="863"/>
        <v>8.6463229326000007E-2</v>
      </c>
      <c r="K2387" s="118">
        <v>1.0474679</v>
      </c>
      <c r="L2387" s="118">
        <v>7.9893564E-2</v>
      </c>
      <c r="M2387" s="118">
        <v>5.0503646999999999E-2</v>
      </c>
      <c r="N2387" s="118">
        <v>4.2861972999999998E-2</v>
      </c>
      <c r="O2387" s="118">
        <v>8.8409972000000007E-3</v>
      </c>
      <c r="P2387" s="118">
        <v>4.2449558000000001E-4</v>
      </c>
      <c r="Q2387" s="118">
        <v>5.5964437999999998E-4</v>
      </c>
      <c r="R2387" s="118">
        <v>4.2198100999999997E-3</v>
      </c>
      <c r="S2387" s="118">
        <v>3.6109519000000001E-3</v>
      </c>
      <c r="T2387" s="118">
        <v>0</v>
      </c>
      <c r="U2387" s="118">
        <v>8.2835275999999999E-2</v>
      </c>
      <c r="V2387" s="330">
        <v>1.7001426000000001E-5</v>
      </c>
      <c r="W2387" s="118">
        <v>0</v>
      </c>
      <c r="X2387" s="118">
        <v>0</v>
      </c>
      <c r="Y2387" s="41"/>
      <c r="Z2387" s="327">
        <f t="shared" si="864"/>
        <v>7.8756984962406014</v>
      </c>
      <c r="AA2387" s="41"/>
      <c r="AB2387" s="111">
        <v>117.61281</v>
      </c>
      <c r="AC2387" s="111">
        <v>98.972547000000006</v>
      </c>
      <c r="AD2387" s="111">
        <v>11.229032999999999</v>
      </c>
      <c r="AE2387" s="111">
        <v>0</v>
      </c>
      <c r="AF2387" s="111">
        <v>0.90681330999999998</v>
      </c>
      <c r="AG2387" s="111">
        <v>3.9800662</v>
      </c>
      <c r="AH2387" s="111">
        <v>2.5243541</v>
      </c>
      <c r="AI2387" s="41"/>
      <c r="AJ2387" s="114">
        <v>0.16873642</v>
      </c>
      <c r="AK2387" s="114">
        <v>0.15759461</v>
      </c>
      <c r="AL2387" s="114">
        <v>6.8695427999999996E-3</v>
      </c>
      <c r="AM2387" s="114">
        <v>4.2722703000000004E-3</v>
      </c>
      <c r="AN2387" s="113">
        <f t="shared" si="865"/>
        <v>9.4481178241960005E-6</v>
      </c>
      <c r="AO2387" s="112">
        <f t="shared" si="866"/>
        <v>2.5405113934476401E-8</v>
      </c>
      <c r="AP2387" s="112">
        <f t="shared" si="867"/>
        <v>0.59835718017099992</v>
      </c>
      <c r="AQ2387" s="328">
        <v>7.3699819999999997E-6</v>
      </c>
      <c r="AR2387" s="328">
        <v>2.2239265E-8</v>
      </c>
      <c r="AS2387" s="328">
        <v>6.0751006000000002E-13</v>
      </c>
      <c r="AT2387" s="328">
        <v>3.2811415E-10</v>
      </c>
      <c r="AU2387" s="328">
        <v>3.4006746000000003E-11</v>
      </c>
      <c r="AV2387" s="328">
        <v>6.3733526000000001E-9</v>
      </c>
      <c r="AW2387" s="328">
        <v>2.0586923999999998E-6</v>
      </c>
      <c r="AX2387" s="328">
        <v>9.1437815000000003E-10</v>
      </c>
      <c r="AY2387" s="328">
        <v>2.2209283E-9</v>
      </c>
      <c r="AZ2387" s="328">
        <v>5.5176565999999998E-13</v>
      </c>
      <c r="BA2387" s="328">
        <v>4.5915584000000003E-15</v>
      </c>
      <c r="BB2387" s="328">
        <v>7.7063494999999995E-12</v>
      </c>
      <c r="BC2387" s="328">
        <v>8.6941718E-14</v>
      </c>
      <c r="BD2387" s="328">
        <v>1.4682297999999999E-13</v>
      </c>
      <c r="BE2387" s="328">
        <v>5.4560341000000003E-9</v>
      </c>
      <c r="BF2387" s="328">
        <v>7.2519166000000001E-9</v>
      </c>
      <c r="BG2387" s="328">
        <v>2.1438503000000001E-11</v>
      </c>
      <c r="BH2387" s="328">
        <v>9.6130170999999997E-5</v>
      </c>
      <c r="BI2387" s="329">
        <v>0.59826104999999996</v>
      </c>
      <c r="BJ2387" s="329">
        <v>0</v>
      </c>
      <c r="BK2387" s="329">
        <v>0</v>
      </c>
      <c r="BL2387" s="329">
        <v>0</v>
      </c>
      <c r="BM2387" s="41"/>
      <c r="BN2387" s="111">
        <v>4.0998768E-4</v>
      </c>
      <c r="BO2387" s="122">
        <v>1.7377077E-5</v>
      </c>
      <c r="BP2387" s="111">
        <v>2.1959538E-4</v>
      </c>
      <c r="BQ2387" s="122">
        <v>4.9558946999999999E-7</v>
      </c>
      <c r="BR2387" s="122">
        <v>1.9203048E-5</v>
      </c>
      <c r="BS2387" s="122">
        <v>4.0603333999999999E-6</v>
      </c>
      <c r="BT2387" s="122">
        <v>3.3613893999999999E-9</v>
      </c>
      <c r="BU2387" s="122">
        <v>6.1863036999999998E-6</v>
      </c>
      <c r="BV2387" s="122">
        <v>5.6964317999999995E-7</v>
      </c>
      <c r="BW2387" s="122">
        <v>3.7031993999999999E-7</v>
      </c>
      <c r="BX2387" s="122">
        <v>2.5515883999999999E-7</v>
      </c>
      <c r="BY2387" s="122">
        <v>1.5582831E-8</v>
      </c>
      <c r="BZ2387" s="122">
        <v>4.4624900000000004E-9</v>
      </c>
      <c r="CA2387" s="122">
        <v>9.8277146000000004E-6</v>
      </c>
      <c r="CB2387" s="111">
        <v>1.3046149999999999E-4</v>
      </c>
      <c r="CC2387" s="122">
        <v>1.5622064E-6</v>
      </c>
      <c r="CD2387" s="111">
        <v>0</v>
      </c>
      <c r="CG2387" s="76" t="s">
        <v>6568</v>
      </c>
    </row>
    <row r="2388" spans="1:85" ht="14.5" customHeight="1">
      <c r="A2388" s="41" t="s">
        <v>6574</v>
      </c>
      <c r="B2388" s="119" t="s">
        <v>6573</v>
      </c>
      <c r="C2388" s="120" t="str">
        <f t="shared" si="858"/>
        <v>P.030.90.200</v>
      </c>
      <c r="D2388" s="41" t="s">
        <v>6571</v>
      </c>
      <c r="E2388" s="119" t="s">
        <v>6570</v>
      </c>
      <c r="F2388" s="118" t="str">
        <f t="shared" si="859"/>
        <v>Thiophosphoric acid esters (n=2, std=0.11)</v>
      </c>
      <c r="G2388" s="118">
        <f t="shared" si="860"/>
        <v>1.0165471391250001</v>
      </c>
      <c r="H2388" s="118">
        <f t="shared" si="861"/>
        <v>3.5525069009999993E-2</v>
      </c>
      <c r="I2388" s="118">
        <f t="shared" si="862"/>
        <v>7.8537635600000016E-2</v>
      </c>
      <c r="J2388" s="326">
        <f t="shared" si="863"/>
        <v>8.2950634514999996E-2</v>
      </c>
      <c r="K2388" s="118">
        <v>0.81953379999999998</v>
      </c>
      <c r="L2388" s="118">
        <v>4.1403223000000003E-2</v>
      </c>
      <c r="M2388" s="118">
        <v>3.5137380000000003E-2</v>
      </c>
      <c r="N2388" s="118">
        <v>2.9851427999999999E-2</v>
      </c>
      <c r="O2388" s="118">
        <v>5.1012239000000001E-3</v>
      </c>
      <c r="P2388" s="118">
        <v>2.8527720999999999E-4</v>
      </c>
      <c r="Q2388" s="118">
        <v>2.8713989999999998E-4</v>
      </c>
      <c r="R2388" s="118">
        <v>1.9970325999999999E-3</v>
      </c>
      <c r="S2388" s="118">
        <v>3.3258809000000001E-3</v>
      </c>
      <c r="T2388" s="118">
        <v>0</v>
      </c>
      <c r="U2388" s="118">
        <v>7.9612637E-2</v>
      </c>
      <c r="V2388" s="330">
        <v>1.2116615E-5</v>
      </c>
      <c r="W2388" s="118">
        <v>0</v>
      </c>
      <c r="X2388" s="118">
        <v>0</v>
      </c>
      <c r="Y2388" s="41"/>
      <c r="Z2388" s="327">
        <f t="shared" si="864"/>
        <v>6.1619082706766912</v>
      </c>
      <c r="AA2388" s="41"/>
      <c r="AB2388" s="111">
        <v>95.258694000000006</v>
      </c>
      <c r="AC2388" s="111">
        <v>77.273572999999999</v>
      </c>
      <c r="AD2388" s="111">
        <v>10.792157</v>
      </c>
      <c r="AE2388" s="111">
        <v>0</v>
      </c>
      <c r="AF2388" s="111">
        <v>0.88434721000000005</v>
      </c>
      <c r="AG2388" s="111">
        <v>3.879807</v>
      </c>
      <c r="AH2388" s="111">
        <v>2.4288097</v>
      </c>
      <c r="AI2388" s="41"/>
      <c r="AJ2388" s="114">
        <v>0.12397018</v>
      </c>
      <c r="AK2388" s="114">
        <v>0.11567628000000001</v>
      </c>
      <c r="AL2388" s="114">
        <v>5.2155124000000004E-3</v>
      </c>
      <c r="AM2388" s="114">
        <v>3.0783811999999999E-3</v>
      </c>
      <c r="AN2388" s="113">
        <f t="shared" si="865"/>
        <v>6.9350290639789996E-6</v>
      </c>
      <c r="AO2388" s="112">
        <f t="shared" si="866"/>
        <v>1.9288137484557305E-8</v>
      </c>
      <c r="AP2388" s="112">
        <f t="shared" si="867"/>
        <v>0.43114582636999998</v>
      </c>
      <c r="AQ2388" s="328">
        <v>5.7624461E-6</v>
      </c>
      <c r="AR2388" s="328">
        <v>1.7388326000000001E-8</v>
      </c>
      <c r="AS2388" s="328">
        <v>4.7500271000000003E-13</v>
      </c>
      <c r="AT2388" s="328">
        <v>2.0626703000000001E-10</v>
      </c>
      <c r="AU2388" s="328">
        <v>2.5052348999999999E-11</v>
      </c>
      <c r="AV2388" s="328">
        <v>4.4387451999999999E-9</v>
      </c>
      <c r="AW2388" s="328">
        <v>1.1623378E-6</v>
      </c>
      <c r="AX2388" s="328">
        <v>6.3632657000000004E-10</v>
      </c>
      <c r="AY2388" s="328">
        <v>1.2454999000000001E-9</v>
      </c>
      <c r="AZ2388" s="328">
        <v>3.1561615000000002E-13</v>
      </c>
      <c r="BA2388" s="328">
        <v>1.9751692999999998E-15</v>
      </c>
      <c r="BB2388" s="328">
        <v>1.9909335999999999E-12</v>
      </c>
      <c r="BC2388" s="328">
        <v>4.2562449999999998E-14</v>
      </c>
      <c r="BD2388" s="328">
        <v>4.8573478E-14</v>
      </c>
      <c r="BE2388" s="328">
        <v>3.2756156000000002E-9</v>
      </c>
      <c r="BF2388" s="328">
        <v>2.2994838E-9</v>
      </c>
      <c r="BG2388" s="328">
        <v>1.5110350999999999E-11</v>
      </c>
      <c r="BH2388" s="328">
        <v>8.2856370000000006E-5</v>
      </c>
      <c r="BI2388" s="329">
        <v>0.43106296999999999</v>
      </c>
      <c r="BJ2388" s="329">
        <v>0</v>
      </c>
      <c r="BK2388" s="329">
        <v>0</v>
      </c>
      <c r="BL2388" s="329">
        <v>0</v>
      </c>
      <c r="BM2388" s="41"/>
      <c r="BN2388" s="111">
        <v>3.1327664000000002E-4</v>
      </c>
      <c r="BO2388" s="122">
        <v>1.0026499E-5</v>
      </c>
      <c r="BP2388" s="111">
        <v>1.7181035000000001E-4</v>
      </c>
      <c r="BQ2388" s="122">
        <v>2.3487631E-7</v>
      </c>
      <c r="BR2388" s="122">
        <v>1.0719848999999999E-5</v>
      </c>
      <c r="BS2388" s="122">
        <v>2.8277397000000001E-6</v>
      </c>
      <c r="BT2388" s="122">
        <v>9.4156192999999992E-10</v>
      </c>
      <c r="BU2388" s="122">
        <v>4.3104640000000003E-6</v>
      </c>
      <c r="BV2388" s="122">
        <v>3.8282193E-7</v>
      </c>
      <c r="BW2388" s="122">
        <v>1.9000213999999999E-7</v>
      </c>
      <c r="BX2388" s="122">
        <v>1.8820996E-7</v>
      </c>
      <c r="BY2388" s="122">
        <v>1.0984368000000001E-8</v>
      </c>
      <c r="BZ2388" s="122">
        <v>3.3138594999999998E-9</v>
      </c>
      <c r="CA2388" s="122">
        <v>6.6787080000000003E-6</v>
      </c>
      <c r="CB2388" s="111">
        <v>1.0442640999999999E-4</v>
      </c>
      <c r="CC2388" s="122">
        <v>1.4654762000000001E-6</v>
      </c>
      <c r="CD2388" s="111">
        <v>0</v>
      </c>
      <c r="CG2388" s="76" t="s">
        <v>6568</v>
      </c>
    </row>
    <row r="2389" spans="1:85">
      <c r="CE2389" s="130"/>
      <c r="CF2389" s="105"/>
    </row>
    <row r="2390" spans="1:85">
      <c r="CE2390" s="130"/>
      <c r="CF2390" s="105"/>
    </row>
    <row r="2391" spans="1:85">
      <c r="CE2391" s="130"/>
      <c r="CF2391" s="105"/>
    </row>
    <row r="2392" spans="1:85">
      <c r="CE2392" s="130"/>
      <c r="CF2392" s="105"/>
    </row>
    <row r="2393" spans="1:85">
      <c r="CE2393" s="130"/>
      <c r="CF2393" s="105"/>
    </row>
    <row r="2394" spans="1:85">
      <c r="CE2394" s="130"/>
      <c r="CF2394" s="105"/>
    </row>
    <row r="2395" spans="1:85">
      <c r="CE2395" s="130"/>
      <c r="CF2395" s="105"/>
    </row>
    <row r="2396" spans="1:85">
      <c r="CE2396" s="130"/>
      <c r="CF2396" s="105"/>
    </row>
    <row r="2397" spans="1:85">
      <c r="CE2397" s="130"/>
      <c r="CF2397" s="105"/>
    </row>
    <row r="2398" spans="1:85">
      <c r="CE2398" s="130"/>
      <c r="CF2398" s="105"/>
    </row>
    <row r="2399" spans="1:85">
      <c r="CE2399" s="130"/>
      <c r="CF2399" s="105"/>
    </row>
    <row r="2400" spans="1:85">
      <c r="CE2400" s="130"/>
      <c r="CF2400" s="105"/>
    </row>
    <row r="2401" spans="83:84">
      <c r="CE2401" s="130"/>
      <c r="CF2401" s="105"/>
    </row>
    <row r="2402" spans="83:84">
      <c r="CE2402" s="130"/>
      <c r="CF2402" s="105"/>
    </row>
    <row r="2403" spans="83:84">
      <c r="CE2403" s="130"/>
      <c r="CF2403" s="105"/>
    </row>
    <row r="2404" spans="83:84">
      <c r="CE2404" s="130"/>
      <c r="CF2404" s="105"/>
    </row>
    <row r="2405" spans="83:84">
      <c r="CE2405" s="130"/>
      <c r="CF2405" s="105"/>
    </row>
    <row r="2406" spans="83:84">
      <c r="CE2406" s="130"/>
      <c r="CF2406" s="105"/>
    </row>
    <row r="2407" spans="83:84">
      <c r="CE2407" s="130"/>
      <c r="CF2407" s="105"/>
    </row>
    <row r="2408" spans="83:84">
      <c r="CE2408" s="130"/>
      <c r="CF2408" s="105"/>
    </row>
    <row r="2409" spans="83:84">
      <c r="CE2409" s="130"/>
      <c r="CF2409" s="105"/>
    </row>
    <row r="2410" spans="83:84">
      <c r="CE2410" s="130"/>
      <c r="CF2410" s="105"/>
    </row>
    <row r="2411" spans="83:84">
      <c r="CE2411" s="130"/>
      <c r="CF2411" s="105"/>
    </row>
    <row r="2412" spans="83:84">
      <c r="CE2412" s="130"/>
      <c r="CF2412" s="105"/>
    </row>
    <row r="2413" spans="83:84">
      <c r="CE2413" s="130"/>
      <c r="CF2413" s="105"/>
    </row>
    <row r="2414" spans="83:84">
      <c r="CE2414" s="130"/>
      <c r="CF2414" s="105"/>
    </row>
    <row r="2415" spans="83:84">
      <c r="CE2415" s="130"/>
      <c r="CF2415" s="105"/>
    </row>
    <row r="2416" spans="83:84">
      <c r="CE2416" s="130"/>
      <c r="CF2416" s="105"/>
    </row>
    <row r="2417" spans="83:84">
      <c r="CE2417" s="130"/>
      <c r="CF2417" s="105"/>
    </row>
    <row r="2418" spans="83:84">
      <c r="CE2418" s="130"/>
      <c r="CF2418" s="105"/>
    </row>
    <row r="2419" spans="83:84">
      <c r="CE2419" s="130"/>
      <c r="CF2419" s="105"/>
    </row>
    <row r="2420" spans="83:84">
      <c r="CE2420" s="130"/>
      <c r="CF2420" s="105"/>
    </row>
    <row r="2421" spans="83:84">
      <c r="CE2421" s="130"/>
      <c r="CF2421" s="105"/>
    </row>
    <row r="2422" spans="83:84">
      <c r="CE2422" s="130"/>
      <c r="CF2422" s="105"/>
    </row>
    <row r="2423" spans="83:84">
      <c r="CE2423" s="130"/>
      <c r="CF2423" s="105"/>
    </row>
    <row r="2424" spans="83:84">
      <c r="CE2424" s="130"/>
      <c r="CF2424" s="105"/>
    </row>
    <row r="2425" spans="83:84">
      <c r="CE2425" s="130"/>
      <c r="CF2425" s="105"/>
    </row>
    <row r="2426" spans="83:84">
      <c r="CE2426" s="130"/>
      <c r="CF2426" s="105"/>
    </row>
    <row r="2427" spans="83:84">
      <c r="CE2427" s="130"/>
      <c r="CF2427" s="105"/>
    </row>
    <row r="2428" spans="83:84">
      <c r="CE2428" s="130"/>
      <c r="CF2428" s="105"/>
    </row>
    <row r="2429" spans="83:84">
      <c r="CE2429" s="130"/>
      <c r="CF2429" s="105"/>
    </row>
    <row r="2430" spans="83:84">
      <c r="CE2430" s="130"/>
      <c r="CF2430" s="105"/>
    </row>
    <row r="2431" spans="83:84">
      <c r="CE2431" s="130"/>
      <c r="CF2431" s="105"/>
    </row>
    <row r="2432" spans="83:84">
      <c r="CE2432" s="130"/>
      <c r="CF2432" s="105"/>
    </row>
    <row r="2433" spans="83:84">
      <c r="CE2433" s="130"/>
      <c r="CF2433" s="105"/>
    </row>
    <row r="2434" spans="83:84">
      <c r="CE2434" s="130"/>
      <c r="CF2434" s="105"/>
    </row>
    <row r="2435" spans="83:84">
      <c r="CE2435" s="130"/>
      <c r="CF2435" s="105"/>
    </row>
    <row r="2436" spans="83:84">
      <c r="CE2436" s="130"/>
      <c r="CF2436" s="105"/>
    </row>
    <row r="2437" spans="83:84">
      <c r="CE2437" s="130"/>
      <c r="CF2437" s="105"/>
    </row>
    <row r="2438" spans="83:84">
      <c r="CE2438" s="130"/>
      <c r="CF2438" s="105"/>
    </row>
    <row r="2439" spans="83:84">
      <c r="CE2439" s="130"/>
      <c r="CF2439" s="105"/>
    </row>
    <row r="2440" spans="83:84">
      <c r="CE2440" s="130"/>
      <c r="CF2440" s="105"/>
    </row>
    <row r="2441" spans="83:84">
      <c r="CE2441" s="130"/>
      <c r="CF2441" s="105"/>
    </row>
    <row r="2442" spans="83:84">
      <c r="CE2442" s="130"/>
      <c r="CF2442" s="105"/>
    </row>
    <row r="2443" spans="83:84">
      <c r="CE2443" s="130"/>
      <c r="CF2443" s="105"/>
    </row>
    <row r="2444" spans="83:84">
      <c r="CE2444" s="130"/>
      <c r="CF2444" s="105"/>
    </row>
    <row r="2445" spans="83:84">
      <c r="CE2445" s="130"/>
      <c r="CF2445" s="105"/>
    </row>
    <row r="2446" spans="83:84">
      <c r="CE2446" s="130"/>
      <c r="CF2446" s="105"/>
    </row>
    <row r="2447" spans="83:84">
      <c r="CE2447" s="130"/>
      <c r="CF2447" s="105"/>
    </row>
    <row r="2448" spans="83:84">
      <c r="CE2448" s="130"/>
      <c r="CF2448" s="105"/>
    </row>
    <row r="2449" spans="83:84">
      <c r="CE2449" s="130"/>
      <c r="CF2449" s="105"/>
    </row>
    <row r="2450" spans="83:84">
      <c r="CE2450" s="130"/>
      <c r="CF2450" s="105"/>
    </row>
    <row r="2451" spans="83:84">
      <c r="CE2451" s="130"/>
      <c r="CF2451" s="105"/>
    </row>
    <row r="2452" spans="83:84">
      <c r="CE2452" s="130"/>
      <c r="CF2452" s="105"/>
    </row>
    <row r="2453" spans="83:84">
      <c r="CE2453" s="130"/>
      <c r="CF2453" s="105"/>
    </row>
    <row r="2454" spans="83:84">
      <c r="CE2454" s="130"/>
      <c r="CF2454" s="105"/>
    </row>
    <row r="2455" spans="83:84">
      <c r="CE2455" s="130"/>
      <c r="CF2455" s="105"/>
    </row>
    <row r="2456" spans="83:84">
      <c r="CE2456" s="130"/>
      <c r="CF2456" s="105"/>
    </row>
    <row r="2457" spans="83:84">
      <c r="CE2457" s="130"/>
      <c r="CF2457" s="105"/>
    </row>
    <row r="2458" spans="83:84">
      <c r="CE2458" s="130"/>
      <c r="CF2458" s="105"/>
    </row>
    <row r="2459" spans="83:84">
      <c r="CE2459" s="130"/>
      <c r="CF2459" s="105"/>
    </row>
    <row r="2460" spans="83:84">
      <c r="CE2460" s="130"/>
      <c r="CF2460" s="105"/>
    </row>
    <row r="2461" spans="83:84">
      <c r="CE2461" s="130"/>
      <c r="CF2461" s="105"/>
    </row>
    <row r="2462" spans="83:84">
      <c r="CE2462" s="130"/>
      <c r="CF2462" s="105"/>
    </row>
    <row r="2463" spans="83:84">
      <c r="CE2463" s="130"/>
      <c r="CF2463" s="105"/>
    </row>
    <row r="2464" spans="83:84">
      <c r="CE2464" s="130"/>
      <c r="CF2464" s="105"/>
    </row>
    <row r="2465" spans="83:84">
      <c r="CE2465" s="130"/>
      <c r="CF2465" s="105"/>
    </row>
    <row r="2466" spans="83:84">
      <c r="CE2466" s="130"/>
      <c r="CF2466" s="105"/>
    </row>
    <row r="2467" spans="83:84">
      <c r="CE2467" s="130"/>
      <c r="CF2467" s="105"/>
    </row>
    <row r="2468" spans="83:84">
      <c r="CE2468" s="130"/>
      <c r="CF2468" s="105"/>
    </row>
    <row r="2469" spans="83:84">
      <c r="CE2469" s="130"/>
      <c r="CF2469" s="105"/>
    </row>
    <row r="2470" spans="83:84">
      <c r="CE2470" s="130"/>
      <c r="CF2470" s="105"/>
    </row>
    <row r="2471" spans="83:84">
      <c r="CE2471" s="130"/>
      <c r="CF2471" s="105"/>
    </row>
    <row r="2472" spans="83:84">
      <c r="CE2472" s="130"/>
      <c r="CF2472" s="105"/>
    </row>
    <row r="2473" spans="83:84">
      <c r="CE2473" s="130"/>
      <c r="CF2473" s="105"/>
    </row>
    <row r="2474" spans="83:84">
      <c r="CE2474" s="130"/>
      <c r="CF2474" s="105"/>
    </row>
    <row r="2475" spans="83:84">
      <c r="CE2475" s="130"/>
      <c r="CF2475" s="105"/>
    </row>
    <row r="2476" spans="83:84">
      <c r="CE2476" s="130"/>
      <c r="CF2476" s="105"/>
    </row>
    <row r="2477" spans="83:84">
      <c r="CE2477" s="130"/>
      <c r="CF2477" s="105"/>
    </row>
    <row r="2478" spans="83:84">
      <c r="CE2478" s="130"/>
      <c r="CF2478" s="105"/>
    </row>
    <row r="2479" spans="83:84">
      <c r="CE2479" s="130"/>
      <c r="CF2479" s="105"/>
    </row>
    <row r="2480" spans="83:84">
      <c r="CE2480" s="130"/>
      <c r="CF2480" s="105"/>
    </row>
    <row r="2481" spans="83:84">
      <c r="CE2481" s="130"/>
      <c r="CF2481" s="105"/>
    </row>
    <row r="2482" spans="83:84">
      <c r="CE2482" s="130"/>
      <c r="CF2482" s="105"/>
    </row>
    <row r="2483" spans="83:84">
      <c r="CE2483" s="130"/>
      <c r="CF2483" s="105"/>
    </row>
    <row r="2484" spans="83:84">
      <c r="CE2484" s="130"/>
      <c r="CF2484" s="105"/>
    </row>
    <row r="2485" spans="83:84">
      <c r="CE2485" s="130"/>
      <c r="CF2485" s="105"/>
    </row>
    <row r="2486" spans="83:84">
      <c r="CE2486" s="130"/>
      <c r="CF2486" s="105"/>
    </row>
    <row r="2487" spans="83:84">
      <c r="CE2487" s="130"/>
      <c r="CF2487" s="105"/>
    </row>
    <row r="2488" spans="83:84">
      <c r="CE2488" s="130"/>
      <c r="CF2488" s="105"/>
    </row>
    <row r="2489" spans="83:84">
      <c r="CE2489" s="130"/>
      <c r="CF2489" s="105"/>
    </row>
    <row r="2490" spans="83:84">
      <c r="CE2490" s="130"/>
      <c r="CF2490" s="105"/>
    </row>
    <row r="2491" spans="83:84">
      <c r="CE2491" s="130"/>
      <c r="CF2491" s="105"/>
    </row>
    <row r="2492" spans="83:84">
      <c r="CE2492" s="130"/>
      <c r="CF2492" s="105"/>
    </row>
    <row r="2493" spans="83:84">
      <c r="CE2493" s="130"/>
      <c r="CF2493" s="105"/>
    </row>
    <row r="2494" spans="83:84">
      <c r="CE2494" s="130"/>
      <c r="CF2494" s="105"/>
    </row>
    <row r="2497" spans="83:84">
      <c r="CE2497" s="130"/>
      <c r="CF2497" s="105"/>
    </row>
    <row r="2498" spans="83:84">
      <c r="CE2498" s="130"/>
      <c r="CF2498" s="105"/>
    </row>
    <row r="2499" spans="83:84">
      <c r="CE2499" s="130"/>
      <c r="CF2499" s="105"/>
    </row>
    <row r="2500" spans="83:84">
      <c r="CE2500" s="130"/>
      <c r="CF2500" s="105"/>
    </row>
    <row r="2501" spans="83:84">
      <c r="CE2501" s="130"/>
      <c r="CF2501" s="105"/>
    </row>
    <row r="2502" spans="83:84">
      <c r="CE2502" s="130"/>
      <c r="CF2502" s="105"/>
    </row>
    <row r="2503" spans="83:84">
      <c r="CE2503" s="130"/>
      <c r="CF2503" s="105"/>
    </row>
    <row r="2504" spans="83:84">
      <c r="CE2504" s="130"/>
      <c r="CF2504" s="105"/>
    </row>
    <row r="2506" spans="83:84">
      <c r="CE2506" s="130"/>
      <c r="CF2506" s="105"/>
    </row>
    <row r="2507" spans="83:84">
      <c r="CE2507" s="130"/>
      <c r="CF2507" s="105"/>
    </row>
    <row r="2508" spans="83:84">
      <c r="CE2508" s="130"/>
      <c r="CF2508" s="105"/>
    </row>
    <row r="2509" spans="83:84">
      <c r="CE2509" s="130"/>
      <c r="CF2509" s="105"/>
    </row>
    <row r="2510" spans="83:84">
      <c r="CE2510" s="130"/>
      <c r="CF2510" s="105"/>
    </row>
    <row r="2511" spans="83:84">
      <c r="CE2511" s="130"/>
      <c r="CF2511" s="105"/>
    </row>
    <row r="2512" spans="83:84">
      <c r="CE2512" s="130"/>
      <c r="CF2512" s="105"/>
    </row>
  </sheetData>
  <autoFilter ref="B1:D2512" xr:uid="{00000000-0001-0000-0200-000000000000}"/>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63B59-1CD4-A146-ADEA-E429C11AD817}">
  <dimension ref="A1:U3013"/>
  <sheetViews>
    <sheetView zoomScale="70" zoomScaleNormal="70" workbookViewId="0">
      <pane xSplit="2" ySplit="3" topLeftCell="C4" activePane="bottomRight" state="frozenSplit"/>
      <selection pane="topRight" activeCell="C1" sqref="C1"/>
      <selection pane="bottomLeft" activeCell="A6" sqref="A6"/>
      <selection pane="bottomRight" activeCell="C8" sqref="C8"/>
    </sheetView>
  </sheetViews>
  <sheetFormatPr baseColWidth="10" defaultColWidth="8.83203125" defaultRowHeight="13"/>
  <cols>
    <col min="1" max="1" width="4.1640625" style="41" customWidth="1"/>
    <col min="2" max="2" width="72.83203125" style="41" customWidth="1"/>
    <col min="3" max="3" width="10.83203125" style="41" customWidth="1"/>
    <col min="4" max="4" width="13.83203125" style="41" customWidth="1"/>
    <col min="5" max="5" width="12.6640625" style="41" customWidth="1"/>
    <col min="6" max="6" width="13.1640625" style="41" customWidth="1"/>
    <col min="7" max="7" width="13.83203125" style="42" customWidth="1"/>
    <col min="8" max="8" width="10.6640625" style="43" customWidth="1"/>
    <col min="9" max="9" width="12.1640625" style="43" customWidth="1"/>
    <col min="10" max="10" width="12.83203125" style="43" customWidth="1"/>
    <col min="11" max="12" width="9.5" style="43" customWidth="1"/>
    <col min="13" max="13" width="11.1640625" style="43" customWidth="1"/>
    <col min="14" max="14" width="10.83203125" style="43" bestFit="1" customWidth="1"/>
    <col min="15" max="15" width="10.5" style="43" customWidth="1"/>
    <col min="16" max="16" width="10.83203125" style="43" bestFit="1" customWidth="1"/>
    <col min="17" max="18" width="12.1640625" style="43" customWidth="1"/>
    <col min="19" max="19" width="9.83203125" style="43" customWidth="1"/>
    <col min="20" max="20" width="4" style="41" customWidth="1"/>
    <col min="21" max="16384" width="8.83203125" style="41"/>
  </cols>
  <sheetData>
    <row r="1" spans="1:21">
      <c r="A1" s="40"/>
      <c r="B1" s="41" t="s">
        <v>1483</v>
      </c>
      <c r="K1" s="44"/>
      <c r="N1" s="45"/>
      <c r="T1" s="40"/>
    </row>
    <row r="2" spans="1:21" ht="16">
      <c r="B2" s="46" t="s">
        <v>1484</v>
      </c>
      <c r="C2" s="47"/>
      <c r="D2" s="47"/>
      <c r="E2" s="47"/>
      <c r="F2" s="47"/>
      <c r="H2" s="48"/>
      <c r="J2" s="48"/>
      <c r="K2" s="49"/>
      <c r="L2" s="48"/>
      <c r="M2" s="48"/>
      <c r="T2" s="1"/>
    </row>
    <row r="3" spans="1:21">
      <c r="A3" s="50"/>
      <c r="B3" s="50"/>
      <c r="T3" s="51"/>
    </row>
    <row r="4" spans="1:21">
      <c r="A4" s="52"/>
      <c r="B4" s="52" t="s">
        <v>28</v>
      </c>
      <c r="C4" s="53" t="s">
        <v>20</v>
      </c>
      <c r="D4" s="54" t="s">
        <v>635</v>
      </c>
      <c r="E4" s="54" t="s">
        <v>635</v>
      </c>
      <c r="F4" s="54" t="s">
        <v>635</v>
      </c>
      <c r="G4" s="55" t="s">
        <v>635</v>
      </c>
      <c r="H4" s="56" t="s">
        <v>635</v>
      </c>
      <c r="I4" s="56" t="s">
        <v>635</v>
      </c>
      <c r="J4" s="56" t="s">
        <v>635</v>
      </c>
      <c r="K4" s="56" t="s">
        <v>635</v>
      </c>
      <c r="L4" s="56" t="s">
        <v>635</v>
      </c>
      <c r="M4" s="56" t="s">
        <v>635</v>
      </c>
      <c r="N4" s="56" t="s">
        <v>635</v>
      </c>
      <c r="O4" s="56" t="s">
        <v>635</v>
      </c>
      <c r="P4" s="56" t="s">
        <v>635</v>
      </c>
      <c r="Q4" s="56" t="s">
        <v>635</v>
      </c>
      <c r="R4" s="56" t="s">
        <v>635</v>
      </c>
      <c r="S4" s="57" t="s">
        <v>635</v>
      </c>
      <c r="T4" s="58"/>
      <c r="U4" s="59" t="s">
        <v>15</v>
      </c>
    </row>
    <row r="5" spans="1:21">
      <c r="A5" s="60"/>
      <c r="B5" s="60"/>
      <c r="C5" s="61" t="s">
        <v>16</v>
      </c>
      <c r="D5" s="62" t="s">
        <v>18</v>
      </c>
      <c r="E5" s="62" t="s">
        <v>636</v>
      </c>
      <c r="F5" s="62" t="s">
        <v>637</v>
      </c>
      <c r="G5" s="63" t="s">
        <v>69</v>
      </c>
      <c r="H5" s="64" t="s">
        <v>705</v>
      </c>
      <c r="I5" s="64" t="s">
        <v>706</v>
      </c>
      <c r="J5" s="64" t="s">
        <v>707</v>
      </c>
      <c r="K5" s="64" t="s">
        <v>708</v>
      </c>
      <c r="L5" s="64" t="s">
        <v>702</v>
      </c>
      <c r="M5" s="64" t="s">
        <v>702</v>
      </c>
      <c r="N5" s="64" t="s">
        <v>704</v>
      </c>
      <c r="O5" s="64" t="s">
        <v>876</v>
      </c>
      <c r="P5" s="64" t="s">
        <v>911</v>
      </c>
      <c r="Q5" s="64" t="s">
        <v>913</v>
      </c>
      <c r="R5" s="64" t="s">
        <v>67</v>
      </c>
      <c r="S5" s="65" t="s">
        <v>877</v>
      </c>
      <c r="T5" s="58"/>
      <c r="U5" s="59" t="s">
        <v>22</v>
      </c>
    </row>
    <row r="6" spans="1:21">
      <c r="A6" s="66" t="s">
        <v>1485</v>
      </c>
      <c r="B6" s="66"/>
      <c r="C6" s="67" t="s">
        <v>31</v>
      </c>
      <c r="D6" s="68" t="s">
        <v>31</v>
      </c>
      <c r="E6" s="68" t="s">
        <v>639</v>
      </c>
      <c r="F6" s="68" t="s">
        <v>1486</v>
      </c>
      <c r="G6" s="69" t="s">
        <v>638</v>
      </c>
      <c r="H6" s="70" t="s">
        <v>639</v>
      </c>
      <c r="I6" s="70" t="s">
        <v>639</v>
      </c>
      <c r="J6" s="71" t="s">
        <v>703</v>
      </c>
      <c r="K6" s="70" t="s">
        <v>639</v>
      </c>
      <c r="L6" s="70" t="s">
        <v>1487</v>
      </c>
      <c r="M6" s="70" t="s">
        <v>1488</v>
      </c>
      <c r="N6" s="70" t="s">
        <v>910</v>
      </c>
      <c r="O6" s="70" t="s">
        <v>639</v>
      </c>
      <c r="P6" s="70" t="s">
        <v>912</v>
      </c>
      <c r="Q6" s="70" t="s">
        <v>639</v>
      </c>
      <c r="R6" s="70" t="s">
        <v>639</v>
      </c>
      <c r="S6" s="71" t="s">
        <v>878</v>
      </c>
      <c r="T6" s="72"/>
      <c r="U6" s="73" t="s">
        <v>1489</v>
      </c>
    </row>
    <row r="8" spans="1:21">
      <c r="B8" s="40" t="s">
        <v>1490</v>
      </c>
    </row>
    <row r="9" spans="1:21">
      <c r="A9" s="41" t="s">
        <v>33</v>
      </c>
      <c r="B9" s="41" t="s">
        <v>1491</v>
      </c>
      <c r="C9" s="74">
        <f>D9+E9+F9+G9</f>
        <v>0.34135570759099998</v>
      </c>
      <c r="D9" s="74">
        <f>J9+K9+L9+M9</f>
        <v>8.6876859200000003E-3</v>
      </c>
      <c r="E9" s="74">
        <f>H9+I9+N9</f>
        <v>0.21270805330000001</v>
      </c>
      <c r="F9" s="74">
        <f>O9+IF(P9="x",0,P9)+IF(Q9="x",0,Q9)+IF(R9="x",0,R9)+S9</f>
        <v>2.4005839370999999E-2</v>
      </c>
      <c r="G9" s="75">
        <v>9.5954128999999999E-2</v>
      </c>
      <c r="H9" s="43">
        <v>1.8571232999999999E-3</v>
      </c>
      <c r="I9" s="43">
        <v>0.10390000000000001</v>
      </c>
      <c r="J9" s="43">
        <v>5.0973646000000003E-3</v>
      </c>
      <c r="K9" s="43">
        <v>1.3779212999999999E-3</v>
      </c>
      <c r="L9" s="43">
        <v>2.4935301999999998E-4</v>
      </c>
      <c r="M9" s="43">
        <v>1.9630469999999999E-3</v>
      </c>
      <c r="N9" s="43">
        <v>0.10695093</v>
      </c>
      <c r="O9" s="43">
        <v>5.8750771000000001E-5</v>
      </c>
      <c r="P9" s="43">
        <v>5.6843850999999997E-3</v>
      </c>
      <c r="Q9" s="43">
        <v>1.6685234E-3</v>
      </c>
      <c r="R9" s="43">
        <v>3.5220900999999999E-3</v>
      </c>
      <c r="S9" s="43">
        <v>1.307209E-2</v>
      </c>
      <c r="T9" s="76"/>
      <c r="U9" s="77">
        <f>G9/0.116</f>
        <v>0.8271907672413793</v>
      </c>
    </row>
    <row r="10" spans="1:21">
      <c r="A10" s="41" t="s">
        <v>33</v>
      </c>
      <c r="B10" s="41" t="s">
        <v>1492</v>
      </c>
      <c r="C10" s="74">
        <f t="shared" ref="C10:C73" si="0">D10+E10+F10+G10</f>
        <v>0.32179960264700003</v>
      </c>
      <c r="D10" s="74">
        <f t="shared" ref="D10:D73" si="1">J10+K10+L10+M10</f>
        <v>6.3918140600000006E-3</v>
      </c>
      <c r="E10" s="74">
        <f t="shared" ref="E10:E73" si="2">H10+I10+N10</f>
        <v>0.24723365989999999</v>
      </c>
      <c r="F10" s="74">
        <f t="shared" ref="F10:F73" si="3">O10+IF(P10="x",0,P10)+IF(Q10="x",0,Q10)+IF(R10="x",0,R10)+S10</f>
        <v>1.0721949687E-2</v>
      </c>
      <c r="G10" s="75">
        <v>5.7452178999999999E-2</v>
      </c>
      <c r="H10" s="43">
        <v>1.0285269E-3</v>
      </c>
      <c r="I10" s="43">
        <v>0.21356311</v>
      </c>
      <c r="J10" s="43">
        <v>2.5049542999999999E-3</v>
      </c>
      <c r="K10" s="43">
        <v>7.3317345999999995E-4</v>
      </c>
      <c r="L10" s="43">
        <v>1.642534E-4</v>
      </c>
      <c r="M10" s="43">
        <v>2.9894329000000001E-3</v>
      </c>
      <c r="N10" s="43">
        <v>3.2642022999999999E-2</v>
      </c>
      <c r="O10" s="43">
        <v>3.8809176999999998E-5</v>
      </c>
      <c r="P10" s="43">
        <v>4.1543487999999998E-3</v>
      </c>
      <c r="Q10" s="43">
        <v>2.1373160999999999E-4</v>
      </c>
      <c r="R10" s="43">
        <v>2.6860196000000002E-3</v>
      </c>
      <c r="S10" s="43">
        <v>3.6290405000000002E-3</v>
      </c>
      <c r="T10" s="76"/>
      <c r="U10" s="77">
        <f t="shared" ref="U10:U73" si="4">G10/0.116</f>
        <v>0.49527740517241375</v>
      </c>
    </row>
    <row r="11" spans="1:21">
      <c r="A11" s="41" t="s">
        <v>33</v>
      </c>
      <c r="B11" s="41" t="s">
        <v>1493</v>
      </c>
      <c r="C11" s="74">
        <f t="shared" si="0"/>
        <v>0.94175877984120004</v>
      </c>
      <c r="D11" s="74">
        <f t="shared" si="1"/>
        <v>3.41760402E-2</v>
      </c>
      <c r="E11" s="74">
        <f t="shared" si="2"/>
        <v>0.46287474200000001</v>
      </c>
      <c r="F11" s="74">
        <f t="shared" si="3"/>
        <v>7.4392987641200004E-2</v>
      </c>
      <c r="G11" s="75">
        <v>0.37031501</v>
      </c>
      <c r="H11" s="43">
        <v>4.2237845000000003E-2</v>
      </c>
      <c r="I11" s="43">
        <v>6.2444867000000001E-2</v>
      </c>
      <c r="J11" s="43">
        <v>2.0749178E-2</v>
      </c>
      <c r="K11" s="43">
        <v>7.2167814000000004E-3</v>
      </c>
      <c r="L11" s="43">
        <v>4.0328543000000003E-3</v>
      </c>
      <c r="M11" s="43">
        <v>2.1772265000000002E-3</v>
      </c>
      <c r="N11" s="43">
        <v>0.35819202999999999</v>
      </c>
      <c r="O11" s="43">
        <v>2.3560260999999998E-3</v>
      </c>
      <c r="P11" s="43">
        <v>0</v>
      </c>
      <c r="Q11" s="43">
        <v>2.9383921E-2</v>
      </c>
      <c r="R11" s="43">
        <v>3.3775411999999998E-6</v>
      </c>
      <c r="S11" s="43">
        <v>4.2649662999999997E-2</v>
      </c>
      <c r="T11" s="76"/>
      <c r="U11" s="77">
        <f t="shared" si="4"/>
        <v>3.1923707758620687</v>
      </c>
    </row>
    <row r="12" spans="1:21">
      <c r="A12" s="41" t="s">
        <v>33</v>
      </c>
      <c r="B12" s="41" t="s">
        <v>1494</v>
      </c>
      <c r="C12" s="74">
        <f t="shared" si="0"/>
        <v>0.92452406062000003</v>
      </c>
      <c r="D12" s="74">
        <f t="shared" si="1"/>
        <v>2.4447620289999999E-2</v>
      </c>
      <c r="E12" s="74">
        <f t="shared" si="2"/>
        <v>0.54768810719999994</v>
      </c>
      <c r="F12" s="74">
        <f t="shared" si="3"/>
        <v>6.756747313E-2</v>
      </c>
      <c r="G12" s="75">
        <v>0.28482086000000001</v>
      </c>
      <c r="H12" s="43">
        <v>6.1970072000000001E-3</v>
      </c>
      <c r="I12" s="43">
        <v>0.26712659999999999</v>
      </c>
      <c r="J12" s="43">
        <v>1.4853753000000001E-2</v>
      </c>
      <c r="K12" s="43">
        <v>3.8651501E-3</v>
      </c>
      <c r="L12" s="43">
        <v>6.5475208999999995E-4</v>
      </c>
      <c r="M12" s="43">
        <v>5.0739651000000002E-3</v>
      </c>
      <c r="N12" s="43">
        <v>0.27436450000000001</v>
      </c>
      <c r="O12" s="43">
        <v>1.7293642999999999E-4</v>
      </c>
      <c r="P12" s="43">
        <v>1.4496123E-2</v>
      </c>
      <c r="Q12" s="43">
        <v>7.942012E-3</v>
      </c>
      <c r="R12" s="43">
        <v>8.9820087000000003E-3</v>
      </c>
      <c r="S12" s="43">
        <v>3.5974393E-2</v>
      </c>
      <c r="T12" s="76"/>
      <c r="U12" s="77">
        <f t="shared" si="4"/>
        <v>2.4553522413793103</v>
      </c>
    </row>
    <row r="13" spans="1:21">
      <c r="A13" s="41" t="s">
        <v>33</v>
      </c>
      <c r="B13" s="41" t="s">
        <v>1495</v>
      </c>
      <c r="C13" s="74">
        <f t="shared" si="0"/>
        <v>0</v>
      </c>
      <c r="D13" s="74">
        <f t="shared" si="1"/>
        <v>0</v>
      </c>
      <c r="E13" s="74">
        <f t="shared" si="2"/>
        <v>0</v>
      </c>
      <c r="F13" s="74">
        <f t="shared" si="3"/>
        <v>0</v>
      </c>
      <c r="G13" s="75">
        <v>0</v>
      </c>
      <c r="H13" s="43">
        <v>0</v>
      </c>
      <c r="I13" s="43">
        <v>0</v>
      </c>
      <c r="J13" s="43">
        <v>0</v>
      </c>
      <c r="K13" s="43">
        <v>0</v>
      </c>
      <c r="L13" s="43">
        <v>0</v>
      </c>
      <c r="M13" s="43">
        <v>0</v>
      </c>
      <c r="N13" s="43">
        <v>0</v>
      </c>
      <c r="O13" s="43">
        <v>0</v>
      </c>
      <c r="P13" s="43">
        <v>0</v>
      </c>
      <c r="Q13" s="43">
        <v>0</v>
      </c>
      <c r="R13" s="43">
        <v>0</v>
      </c>
      <c r="S13" s="43">
        <v>0</v>
      </c>
      <c r="T13" s="76"/>
      <c r="U13" s="77">
        <f t="shared" si="4"/>
        <v>0</v>
      </c>
    </row>
    <row r="14" spans="1:21">
      <c r="A14" s="41" t="s">
        <v>33</v>
      </c>
      <c r="B14" s="41" t="s">
        <v>1496</v>
      </c>
      <c r="C14" s="74">
        <f t="shared" si="0"/>
        <v>0.5548352868480001</v>
      </c>
      <c r="D14" s="74">
        <f t="shared" si="1"/>
        <v>9.3747683000000009E-3</v>
      </c>
      <c r="E14" s="74">
        <f t="shared" si="2"/>
        <v>0.48980931500000002</v>
      </c>
      <c r="F14" s="74">
        <f t="shared" si="3"/>
        <v>2.3316813547999998E-2</v>
      </c>
      <c r="G14" s="75">
        <v>3.2334389999999998E-2</v>
      </c>
      <c r="H14" s="43">
        <v>2.341274E-3</v>
      </c>
      <c r="I14" s="43">
        <v>7.1305390999999996E-2</v>
      </c>
      <c r="J14" s="43">
        <v>3.9468193000000004E-3</v>
      </c>
      <c r="K14" s="43">
        <v>9.0123994000000001E-4</v>
      </c>
      <c r="L14" s="43">
        <v>6.2874245999999996E-4</v>
      </c>
      <c r="M14" s="43">
        <v>3.8979665999999999E-3</v>
      </c>
      <c r="N14" s="43">
        <v>0.41616265000000002</v>
      </c>
      <c r="O14" s="43">
        <v>5.2329948E-5</v>
      </c>
      <c r="P14" s="43">
        <v>7.1845509000000004E-3</v>
      </c>
      <c r="Q14" s="43">
        <v>1.1318683E-3</v>
      </c>
      <c r="R14" s="43">
        <v>8.5714972E-3</v>
      </c>
      <c r="S14" s="43">
        <v>6.3765671999999997E-3</v>
      </c>
      <c r="T14" s="76"/>
      <c r="U14" s="77">
        <f t="shared" si="4"/>
        <v>0.27874474137931032</v>
      </c>
    </row>
    <row r="15" spans="1:21">
      <c r="A15" s="41" t="s">
        <v>33</v>
      </c>
      <c r="B15" s="41" t="s">
        <v>1497</v>
      </c>
      <c r="C15" s="74">
        <f t="shared" si="0"/>
        <v>2.34616944925</v>
      </c>
      <c r="D15" s="74">
        <f t="shared" si="1"/>
        <v>3.96420262E-2</v>
      </c>
      <c r="E15" s="74">
        <f t="shared" si="2"/>
        <v>2.0712014512999999</v>
      </c>
      <c r="F15" s="74">
        <f t="shared" si="3"/>
        <v>9.8597181750000013E-2</v>
      </c>
      <c r="G15" s="75">
        <v>0.13672878999999999</v>
      </c>
      <c r="H15" s="43">
        <v>9.9002812999999992E-3</v>
      </c>
      <c r="I15" s="43">
        <v>0.30152107</v>
      </c>
      <c r="J15" s="43">
        <v>1.6689470000000001E-2</v>
      </c>
      <c r="K15" s="43">
        <v>3.8109718000000001E-3</v>
      </c>
      <c r="L15" s="43">
        <v>2.6586924E-3</v>
      </c>
      <c r="M15" s="43">
        <v>1.6482891999999999E-2</v>
      </c>
      <c r="N15" s="43">
        <v>1.7597801</v>
      </c>
      <c r="O15" s="43">
        <v>2.2128175E-4</v>
      </c>
      <c r="P15" s="43">
        <v>3.0380501000000001E-2</v>
      </c>
      <c r="Q15" s="43">
        <v>4.7862039999999996E-3</v>
      </c>
      <c r="R15" s="43">
        <v>3.6245324000000002E-2</v>
      </c>
      <c r="S15" s="43">
        <v>2.6963871E-2</v>
      </c>
      <c r="T15" s="76"/>
      <c r="U15" s="77">
        <f t="shared" si="4"/>
        <v>1.1786964655172412</v>
      </c>
    </row>
    <row r="16" spans="1:21">
      <c r="A16" s="41" t="s">
        <v>33</v>
      </c>
      <c r="B16" s="41" t="s">
        <v>1498</v>
      </c>
      <c r="C16" s="74">
        <f t="shared" si="0"/>
        <v>0.1417524396049</v>
      </c>
      <c r="D16" s="74">
        <f t="shared" si="1"/>
        <v>1.8071387039000002E-3</v>
      </c>
      <c r="E16" s="74">
        <f t="shared" si="2"/>
        <v>0.1278830376</v>
      </c>
      <c r="F16" s="74">
        <f t="shared" si="3"/>
        <v>3.7983437010000003E-3</v>
      </c>
      <c r="G16" s="75">
        <v>8.2639196000000009E-3</v>
      </c>
      <c r="H16" s="43">
        <v>9.3380959999999995E-4</v>
      </c>
      <c r="I16" s="43">
        <v>9.2704780000000004E-3</v>
      </c>
      <c r="J16" s="43">
        <v>1.1466117000000001E-3</v>
      </c>
      <c r="K16" s="43">
        <v>2.2261388000000001E-4</v>
      </c>
      <c r="L16" s="43">
        <v>-9.9275961000000003E-6</v>
      </c>
      <c r="M16" s="43">
        <v>4.4784072000000002E-4</v>
      </c>
      <c r="N16" s="43">
        <v>0.11767875</v>
      </c>
      <c r="O16" s="43">
        <v>1.7599440999999998E-5</v>
      </c>
      <c r="P16" s="43">
        <v>1.5274402E-3</v>
      </c>
      <c r="Q16" s="43">
        <v>1.2070428999999999E-4</v>
      </c>
      <c r="R16" s="43">
        <v>1.1701011E-3</v>
      </c>
      <c r="S16" s="43">
        <v>9.6249867000000003E-4</v>
      </c>
      <c r="T16" s="76"/>
      <c r="U16" s="77">
        <f t="shared" si="4"/>
        <v>7.1240686206896553E-2</v>
      </c>
    </row>
    <row r="17" spans="1:21">
      <c r="A17" s="41" t="s">
        <v>33</v>
      </c>
      <c r="B17" s="41" t="s">
        <v>1499</v>
      </c>
      <c r="C17" s="74">
        <f t="shared" si="0"/>
        <v>3.8659756778400001E-2</v>
      </c>
      <c r="D17" s="74">
        <f t="shared" si="1"/>
        <v>4.9285601980000003E-4</v>
      </c>
      <c r="E17" s="74">
        <f t="shared" si="2"/>
        <v>3.4877192549999998E-2</v>
      </c>
      <c r="F17" s="74">
        <f t="shared" si="3"/>
        <v>1.0359119086E-3</v>
      </c>
      <c r="G17" s="75">
        <v>2.2537962999999999E-3</v>
      </c>
      <c r="H17" s="43">
        <v>2.5467535000000001E-4</v>
      </c>
      <c r="I17" s="43">
        <v>2.5283122000000001E-3</v>
      </c>
      <c r="J17" s="43">
        <v>3.1271229000000002E-4</v>
      </c>
      <c r="K17" s="43">
        <v>6.0712876E-5</v>
      </c>
      <c r="L17" s="43">
        <v>-2.7075262000000001E-6</v>
      </c>
      <c r="M17" s="43">
        <v>1.2213837999999999E-4</v>
      </c>
      <c r="N17" s="43">
        <v>3.2094205000000001E-2</v>
      </c>
      <c r="O17" s="43">
        <v>4.7998476000000001E-6</v>
      </c>
      <c r="P17" s="43">
        <v>4.165746E-4</v>
      </c>
      <c r="Q17" s="43">
        <v>3.2919351000000001E-5</v>
      </c>
      <c r="R17" s="43">
        <v>3.1911846999999998E-4</v>
      </c>
      <c r="S17" s="43">
        <v>2.6249964000000001E-4</v>
      </c>
      <c r="T17" s="76"/>
      <c r="U17" s="77">
        <f t="shared" si="4"/>
        <v>1.9429278448275859E-2</v>
      </c>
    </row>
    <row r="18" spans="1:21">
      <c r="A18" s="41" t="s">
        <v>33</v>
      </c>
      <c r="B18" s="41" t="s">
        <v>1500</v>
      </c>
      <c r="C18" s="74">
        <f t="shared" si="0"/>
        <v>12.683055014999997</v>
      </c>
      <c r="D18" s="74">
        <f t="shared" si="1"/>
        <v>4.3098498739999998E-2</v>
      </c>
      <c r="E18" s="74">
        <f t="shared" si="2"/>
        <v>12.498281153099999</v>
      </c>
      <c r="F18" s="74">
        <f t="shared" si="3"/>
        <v>5.134042716E-2</v>
      </c>
      <c r="G18" s="75">
        <v>9.0334936000000005E-2</v>
      </c>
      <c r="H18" s="43">
        <v>3.0540031E-3</v>
      </c>
      <c r="I18" s="43">
        <v>0.13045614999999999</v>
      </c>
      <c r="J18" s="43">
        <v>6.7585908000000004E-3</v>
      </c>
      <c r="K18" s="43">
        <v>3.5718286000000002E-3</v>
      </c>
      <c r="L18" s="43">
        <v>2.3157034E-4</v>
      </c>
      <c r="M18" s="43">
        <v>3.2536508999999998E-2</v>
      </c>
      <c r="N18" s="43">
        <v>12.364770999999999</v>
      </c>
      <c r="O18" s="43">
        <v>1.9806355999999999E-4</v>
      </c>
      <c r="P18" s="43">
        <v>1.0395532000000001E-2</v>
      </c>
      <c r="Q18" s="43">
        <v>2.0061266000000002E-3</v>
      </c>
      <c r="R18" s="43">
        <v>1.7719002000000001E-2</v>
      </c>
      <c r="S18" s="43">
        <v>2.1021702999999999E-2</v>
      </c>
      <c r="T18" s="76"/>
      <c r="U18" s="77">
        <f t="shared" si="4"/>
        <v>0.77874944827586212</v>
      </c>
    </row>
    <row r="19" spans="1:21">
      <c r="A19" s="41" t="s">
        <v>33</v>
      </c>
      <c r="B19" s="41" t="s">
        <v>1501</v>
      </c>
      <c r="C19" s="74">
        <f t="shared" si="0"/>
        <v>0.60666729002999997</v>
      </c>
      <c r="D19" s="74">
        <f t="shared" si="1"/>
        <v>9.5071748899999992E-3</v>
      </c>
      <c r="E19" s="74">
        <f t="shared" si="2"/>
        <v>0.4855328096</v>
      </c>
      <c r="F19" s="74">
        <f t="shared" si="3"/>
        <v>2.7427055540000002E-2</v>
      </c>
      <c r="G19" s="75">
        <v>8.4200250000000004E-2</v>
      </c>
      <c r="H19" s="43">
        <v>2.8493196000000001E-3</v>
      </c>
      <c r="I19" s="43">
        <v>0.15264263</v>
      </c>
      <c r="J19" s="43">
        <v>4.7590612000000003E-3</v>
      </c>
      <c r="K19" s="43">
        <v>2.6313775E-3</v>
      </c>
      <c r="L19" s="43">
        <v>-1.3406501000000001E-4</v>
      </c>
      <c r="M19" s="43">
        <v>2.2508011999999998E-3</v>
      </c>
      <c r="N19" s="43">
        <v>0.33004085999999999</v>
      </c>
      <c r="O19" s="43">
        <v>1.6486077E-4</v>
      </c>
      <c r="P19" s="43">
        <v>5.3507891000000004E-3</v>
      </c>
      <c r="Q19" s="43">
        <v>8.1785476999999998E-4</v>
      </c>
      <c r="R19" s="43">
        <v>8.4964739000000008E-3</v>
      </c>
      <c r="S19" s="43">
        <v>1.2597077E-2</v>
      </c>
      <c r="T19" s="76"/>
      <c r="U19" s="77">
        <f t="shared" si="4"/>
        <v>0.72586422413793106</v>
      </c>
    </row>
    <row r="20" spans="1:21">
      <c r="A20" s="41" t="s">
        <v>33</v>
      </c>
      <c r="B20" s="41" t="s">
        <v>1502</v>
      </c>
      <c r="C20" s="74">
        <f t="shared" si="0"/>
        <v>1.37299648196</v>
      </c>
      <c r="D20" s="74">
        <f t="shared" si="1"/>
        <v>1.086975426E-2</v>
      </c>
      <c r="E20" s="74">
        <f t="shared" si="2"/>
        <v>1.2503768066999998</v>
      </c>
      <c r="F20" s="74">
        <f t="shared" si="3"/>
        <v>3.3133413E-2</v>
      </c>
      <c r="G20" s="75">
        <v>7.8616508000000002E-2</v>
      </c>
      <c r="H20" s="43">
        <v>2.4074217000000001E-3</v>
      </c>
      <c r="I20" s="43">
        <v>8.7657484999999993E-2</v>
      </c>
      <c r="J20" s="43">
        <v>4.8286478000000004E-3</v>
      </c>
      <c r="K20" s="43">
        <v>2.8326442000000001E-3</v>
      </c>
      <c r="L20" s="43">
        <v>-1.1502813999999999E-4</v>
      </c>
      <c r="M20" s="43">
        <v>3.3234903999999998E-3</v>
      </c>
      <c r="N20" s="43">
        <v>1.1603119</v>
      </c>
      <c r="O20" s="43">
        <v>1.5103760000000001E-4</v>
      </c>
      <c r="P20" s="43">
        <v>6.7074442999999996E-3</v>
      </c>
      <c r="Q20" s="43">
        <v>9.4726309999999998E-4</v>
      </c>
      <c r="R20" s="43">
        <v>1.15844E-2</v>
      </c>
      <c r="S20" s="43">
        <v>1.3743267999999999E-2</v>
      </c>
      <c r="T20" s="76"/>
      <c r="U20" s="77">
        <f t="shared" si="4"/>
        <v>0.67772851724137928</v>
      </c>
    </row>
    <row r="21" spans="1:21">
      <c r="A21" s="41" t="s">
        <v>33</v>
      </c>
      <c r="B21" s="41" t="s">
        <v>1503</v>
      </c>
      <c r="C21" s="74">
        <f t="shared" si="0"/>
        <v>2.3518659196700002</v>
      </c>
      <c r="D21" s="74">
        <f t="shared" si="1"/>
        <v>1.5205212860000001E-2</v>
      </c>
      <c r="E21" s="74">
        <f t="shared" si="2"/>
        <v>2.2109305425999999</v>
      </c>
      <c r="F21" s="74">
        <f t="shared" si="3"/>
        <v>3.8642240209999998E-2</v>
      </c>
      <c r="G21" s="75">
        <v>8.7087923999999997E-2</v>
      </c>
      <c r="H21" s="43">
        <v>2.6065326000000002E-3</v>
      </c>
      <c r="I21" s="43">
        <v>0.14666700999999999</v>
      </c>
      <c r="J21" s="43">
        <v>5.6698043000000002E-3</v>
      </c>
      <c r="K21" s="43">
        <v>3.0341778000000002E-3</v>
      </c>
      <c r="L21" s="43">
        <v>1.0989536E-4</v>
      </c>
      <c r="M21" s="43">
        <v>6.3913353999999999E-3</v>
      </c>
      <c r="N21" s="43">
        <v>2.0616569999999999</v>
      </c>
      <c r="O21" s="43">
        <v>1.6678381000000001E-4</v>
      </c>
      <c r="P21" s="43">
        <v>8.0817458999999994E-3</v>
      </c>
      <c r="Q21" s="43">
        <v>1.0549385E-3</v>
      </c>
      <c r="R21" s="43">
        <v>1.3981041E-2</v>
      </c>
      <c r="S21" s="43">
        <v>1.5357730999999999E-2</v>
      </c>
      <c r="T21" s="76"/>
      <c r="U21" s="77">
        <f t="shared" si="4"/>
        <v>0.75075796551724128</v>
      </c>
    </row>
    <row r="22" spans="1:21">
      <c r="A22" s="41" t="s">
        <v>33</v>
      </c>
      <c r="B22" s="41" t="s">
        <v>1504</v>
      </c>
      <c r="C22" s="74">
        <f t="shared" si="0"/>
        <v>0.22313967477200003</v>
      </c>
      <c r="D22" s="74">
        <f t="shared" si="1"/>
        <v>5.7059799500000005E-3</v>
      </c>
      <c r="E22" s="74">
        <f t="shared" si="2"/>
        <v>0.15924140450000002</v>
      </c>
      <c r="F22" s="74">
        <f t="shared" si="3"/>
        <v>1.2073063322E-2</v>
      </c>
      <c r="G22" s="75">
        <v>4.6119226999999999E-2</v>
      </c>
      <c r="H22" s="43">
        <v>1.1714935E-3</v>
      </c>
      <c r="I22" s="43">
        <v>5.8581661E-2</v>
      </c>
      <c r="J22" s="43">
        <v>3.0496995000000001E-3</v>
      </c>
      <c r="K22" s="43">
        <v>1.3531592999999999E-3</v>
      </c>
      <c r="L22" s="43">
        <v>1.5052275E-4</v>
      </c>
      <c r="M22" s="43">
        <v>1.1525984E-3</v>
      </c>
      <c r="N22" s="43">
        <v>9.948825E-2</v>
      </c>
      <c r="O22" s="43">
        <v>3.6712882000000003E-5</v>
      </c>
      <c r="P22" s="43">
        <v>5.0018822999999997E-3</v>
      </c>
      <c r="Q22" s="43">
        <v>5.8893993999999995E-4</v>
      </c>
      <c r="R22" s="43">
        <v>2.8894903999999999E-3</v>
      </c>
      <c r="S22" s="43">
        <v>3.5560378E-3</v>
      </c>
      <c r="T22" s="76"/>
      <c r="U22" s="77">
        <f t="shared" si="4"/>
        <v>0.39757954310344823</v>
      </c>
    </row>
    <row r="23" spans="1:21">
      <c r="A23" s="41" t="s">
        <v>33</v>
      </c>
      <c r="B23" s="41" t="s">
        <v>1505</v>
      </c>
      <c r="C23" s="74">
        <f t="shared" si="0"/>
        <v>0.1158279633934</v>
      </c>
      <c r="D23" s="74">
        <f t="shared" si="1"/>
        <v>3.8459587010000003E-3</v>
      </c>
      <c r="E23" s="74">
        <f t="shared" si="2"/>
        <v>8.9023267999999989E-3</v>
      </c>
      <c r="F23" s="74">
        <f t="shared" si="3"/>
        <v>3.0525296892400001E-2</v>
      </c>
      <c r="G23" s="75">
        <v>7.2554381000000001E-2</v>
      </c>
      <c r="H23" s="43">
        <v>2.6814037E-3</v>
      </c>
      <c r="I23" s="43">
        <v>3.1492741000000001E-3</v>
      </c>
      <c r="J23" s="43">
        <v>3.1478097999999999E-3</v>
      </c>
      <c r="K23" s="43">
        <v>3.9863680000000001E-4</v>
      </c>
      <c r="L23" s="43">
        <v>5.5205981000000001E-5</v>
      </c>
      <c r="M23" s="43">
        <v>2.4430612000000002E-4</v>
      </c>
      <c r="N23" s="43">
        <v>3.0716490000000001E-3</v>
      </c>
      <c r="O23" s="43">
        <v>1.6438748E-4</v>
      </c>
      <c r="P23" s="43">
        <v>0</v>
      </c>
      <c r="Q23" s="43">
        <v>1.0360688000000001E-3</v>
      </c>
      <c r="R23" s="43">
        <v>2.0216123999999999E-6</v>
      </c>
      <c r="S23" s="43">
        <v>2.9322819E-2</v>
      </c>
      <c r="T23" s="76"/>
      <c r="U23" s="77">
        <f t="shared" si="4"/>
        <v>0.62546880172413788</v>
      </c>
    </row>
    <row r="24" spans="1:21">
      <c r="A24" s="41" t="s">
        <v>33</v>
      </c>
      <c r="B24" s="41" t="s">
        <v>1506</v>
      </c>
      <c r="C24" s="74">
        <f t="shared" si="0"/>
        <v>0.1474967802272</v>
      </c>
      <c r="D24" s="74">
        <f t="shared" si="1"/>
        <v>8.2215705519999988E-3</v>
      </c>
      <c r="E24" s="74">
        <f t="shared" si="2"/>
        <v>2.1290651299999998E-2</v>
      </c>
      <c r="F24" s="74">
        <f t="shared" si="3"/>
        <v>3.2833045375200001E-2</v>
      </c>
      <c r="G24" s="75">
        <v>8.5151512999999998E-2</v>
      </c>
      <c r="H24" s="43">
        <v>1.0649252999999999E-2</v>
      </c>
      <c r="I24" s="43">
        <v>4.6761073999999998E-3</v>
      </c>
      <c r="J24" s="43">
        <v>4.4701133999999997E-3</v>
      </c>
      <c r="K24" s="43">
        <v>4.2415003999999999E-4</v>
      </c>
      <c r="L24" s="43">
        <v>7.0174812000000004E-5</v>
      </c>
      <c r="M24" s="43">
        <v>3.2571322999999999E-3</v>
      </c>
      <c r="N24" s="43">
        <v>5.9652908999999997E-3</v>
      </c>
      <c r="O24" s="43">
        <v>4.0177833999999998E-4</v>
      </c>
      <c r="P24" s="43">
        <v>0</v>
      </c>
      <c r="Q24" s="43">
        <v>3.1241336000000001E-3</v>
      </c>
      <c r="R24" s="43">
        <v>2.0234352000000002E-6</v>
      </c>
      <c r="S24" s="43">
        <v>2.9305109999999999E-2</v>
      </c>
      <c r="T24" s="76"/>
      <c r="U24" s="77">
        <f t="shared" si="4"/>
        <v>0.73406476724137926</v>
      </c>
    </row>
    <row r="25" spans="1:21">
      <c r="A25" s="41" t="s">
        <v>33</v>
      </c>
      <c r="B25" s="41" t="s">
        <v>1507</v>
      </c>
      <c r="C25" s="74">
        <f t="shared" si="0"/>
        <v>0.187347107362</v>
      </c>
      <c r="D25" s="74">
        <f t="shared" si="1"/>
        <v>9.663719313999999E-3</v>
      </c>
      <c r="E25" s="74">
        <f t="shared" si="2"/>
        <v>5.8539227899999997E-2</v>
      </c>
      <c r="F25" s="74">
        <f t="shared" si="3"/>
        <v>3.1365154148E-2</v>
      </c>
      <c r="G25" s="75">
        <v>8.7779006000000007E-2</v>
      </c>
      <c r="H25" s="43">
        <v>6.1904348999999997E-3</v>
      </c>
      <c r="I25" s="43">
        <v>2.519687E-2</v>
      </c>
      <c r="J25" s="43">
        <v>6.0327645999999997E-3</v>
      </c>
      <c r="K25" s="43">
        <v>1.1327754000000001E-3</v>
      </c>
      <c r="L25" s="43">
        <v>3.6756213999999997E-5</v>
      </c>
      <c r="M25" s="43">
        <v>2.4614230999999999E-3</v>
      </c>
      <c r="N25" s="43">
        <v>2.7151923000000001E-2</v>
      </c>
      <c r="O25" s="43">
        <v>6.5329198000000006E-5</v>
      </c>
      <c r="P25" s="43">
        <v>1.0834648000000001E-2</v>
      </c>
      <c r="Q25" s="43">
        <v>3.5364745E-4</v>
      </c>
      <c r="R25" s="43">
        <v>1.7618716E-2</v>
      </c>
      <c r="S25" s="43">
        <v>2.4928135000000001E-3</v>
      </c>
      <c r="T25" s="76"/>
      <c r="U25" s="77">
        <f t="shared" si="4"/>
        <v>0.75671556896551728</v>
      </c>
    </row>
    <row r="26" spans="1:21">
      <c r="A26" s="41" t="s">
        <v>33</v>
      </c>
      <c r="B26" s="41" t="s">
        <v>1508</v>
      </c>
      <c r="C26" s="74">
        <f t="shared" si="0"/>
        <v>0.82599035323000003</v>
      </c>
      <c r="D26" s="74">
        <f t="shared" si="1"/>
        <v>2.6452981090000001E-2</v>
      </c>
      <c r="E26" s="74">
        <f t="shared" si="2"/>
        <v>0.647564056</v>
      </c>
      <c r="F26" s="74">
        <f t="shared" si="3"/>
        <v>4.0509776140000002E-2</v>
      </c>
      <c r="G26" s="75">
        <v>0.11146354</v>
      </c>
      <c r="H26" s="43">
        <v>1.0069606E-2</v>
      </c>
      <c r="I26" s="43">
        <v>0.48131784999999999</v>
      </c>
      <c r="J26" s="43">
        <v>1.0888721000000001E-2</v>
      </c>
      <c r="K26" s="43">
        <v>2.0332321999999999E-3</v>
      </c>
      <c r="L26" s="43">
        <v>3.4346088999999999E-4</v>
      </c>
      <c r="M26" s="43">
        <v>1.3187567000000001E-2</v>
      </c>
      <c r="N26" s="43">
        <v>0.1561766</v>
      </c>
      <c r="O26" s="43">
        <v>2.9415662999999998E-4</v>
      </c>
      <c r="P26" s="43">
        <v>1.0852529E-2</v>
      </c>
      <c r="Q26" s="43">
        <v>9.9458571000000007E-4</v>
      </c>
      <c r="R26" s="43">
        <v>1.9518836000000001E-2</v>
      </c>
      <c r="S26" s="43">
        <v>8.8496688E-3</v>
      </c>
      <c r="T26" s="76"/>
      <c r="U26" s="77">
        <f t="shared" si="4"/>
        <v>0.96089258620689655</v>
      </c>
    </row>
    <row r="27" spans="1:21">
      <c r="A27" s="41" t="s">
        <v>33</v>
      </c>
      <c r="B27" s="41" t="s">
        <v>1509</v>
      </c>
      <c r="C27" s="74">
        <f t="shared" si="0"/>
        <v>0.14296113026599999</v>
      </c>
      <c r="D27" s="74">
        <f t="shared" si="1"/>
        <v>9.9470542959999991E-3</v>
      </c>
      <c r="E27" s="74">
        <f t="shared" si="2"/>
        <v>3.6958946499999999E-2</v>
      </c>
      <c r="F27" s="74">
        <f t="shared" si="3"/>
        <v>4.1235472469999999E-2</v>
      </c>
      <c r="G27" s="75">
        <v>5.4819657000000001E-2</v>
      </c>
      <c r="H27" s="43">
        <v>6.4494801999999997E-3</v>
      </c>
      <c r="I27" s="43">
        <v>2.5756929000000001E-2</v>
      </c>
      <c r="J27" s="43">
        <v>6.5666238E-3</v>
      </c>
      <c r="K27" s="43">
        <v>1.4000031E-3</v>
      </c>
      <c r="L27" s="43">
        <v>3.0144895999999999E-5</v>
      </c>
      <c r="M27" s="43">
        <v>1.9502825E-3</v>
      </c>
      <c r="N27" s="43">
        <v>4.7525372999999999E-3</v>
      </c>
      <c r="O27" s="43">
        <v>1.0190184E-4</v>
      </c>
      <c r="P27" s="43">
        <v>1.2708694E-2</v>
      </c>
      <c r="Q27" s="43">
        <v>4.0101383000000002E-4</v>
      </c>
      <c r="R27" s="43">
        <v>2.493418E-2</v>
      </c>
      <c r="S27" s="43">
        <v>3.0896828000000001E-3</v>
      </c>
      <c r="T27" s="76"/>
      <c r="U27" s="77">
        <f t="shared" si="4"/>
        <v>0.47258325000000001</v>
      </c>
    </row>
    <row r="28" spans="1:21">
      <c r="A28" s="41" t="s">
        <v>33</v>
      </c>
      <c r="B28" s="41" t="s">
        <v>1510</v>
      </c>
      <c r="C28" s="74">
        <f t="shared" si="0"/>
        <v>6.9330563885700007</v>
      </c>
      <c r="D28" s="74">
        <f t="shared" si="1"/>
        <v>6.9753566480000001E-2</v>
      </c>
      <c r="E28" s="74">
        <f t="shared" si="2"/>
        <v>4.9970210130000003</v>
      </c>
      <c r="F28" s="74">
        <f t="shared" si="3"/>
        <v>0.24664730908999999</v>
      </c>
      <c r="G28" s="75">
        <v>1.6196345000000001</v>
      </c>
      <c r="H28" s="43">
        <v>1.4184663E-2</v>
      </c>
      <c r="I28" s="43">
        <v>0.71272625000000001</v>
      </c>
      <c r="J28" s="43">
        <v>4.7827939E-2</v>
      </c>
      <c r="K28" s="43">
        <v>4.2998765E-3</v>
      </c>
      <c r="L28" s="43">
        <v>7.8209198000000005E-4</v>
      </c>
      <c r="M28" s="43">
        <v>1.6843659E-2</v>
      </c>
      <c r="N28" s="43">
        <v>4.2701101000000001</v>
      </c>
      <c r="O28" s="43">
        <v>2.4795619000000002E-4</v>
      </c>
      <c r="P28" s="43">
        <v>2.9231014E-2</v>
      </c>
      <c r="Q28" s="43">
        <v>6.3037138999999997E-3</v>
      </c>
      <c r="R28" s="43">
        <v>9.8617965000000002E-2</v>
      </c>
      <c r="S28" s="43">
        <v>0.11224666</v>
      </c>
      <c r="T28" s="76"/>
      <c r="U28" s="77">
        <f t="shared" si="4"/>
        <v>13.962366379310344</v>
      </c>
    </row>
    <row r="29" spans="1:21">
      <c r="A29" s="41" t="s">
        <v>33</v>
      </c>
      <c r="B29" s="41" t="s">
        <v>1511</v>
      </c>
      <c r="C29" s="74">
        <f t="shared" si="0"/>
        <v>4.5458970226099993</v>
      </c>
      <c r="D29" s="74">
        <f t="shared" si="1"/>
        <v>7.6648271359999992E-2</v>
      </c>
      <c r="E29" s="74">
        <f t="shared" si="2"/>
        <v>3.4316286456</v>
      </c>
      <c r="F29" s="74">
        <f t="shared" si="3"/>
        <v>0.70966558565000004</v>
      </c>
      <c r="G29" s="75">
        <v>0.32795452000000003</v>
      </c>
      <c r="H29" s="43">
        <v>5.6164455999999996E-3</v>
      </c>
      <c r="I29" s="43">
        <v>1.5105944</v>
      </c>
      <c r="J29" s="43">
        <v>5.1311625999999999E-2</v>
      </c>
      <c r="K29" s="43">
        <v>8.4977695999999998E-3</v>
      </c>
      <c r="L29" s="43">
        <v>5.7677475999999995E-4</v>
      </c>
      <c r="M29" s="43">
        <v>1.6262101000000001E-2</v>
      </c>
      <c r="N29" s="43">
        <v>1.9154177999999999</v>
      </c>
      <c r="O29" s="43">
        <v>5.5300525000000005E-4</v>
      </c>
      <c r="P29" s="43">
        <v>3.1360433E-2</v>
      </c>
      <c r="Q29" s="43">
        <v>3.0239374000000001E-3</v>
      </c>
      <c r="R29" s="43">
        <v>0.37201975999999998</v>
      </c>
      <c r="S29" s="43">
        <v>0.30270845000000002</v>
      </c>
      <c r="T29" s="76"/>
      <c r="U29" s="77">
        <f t="shared" si="4"/>
        <v>2.8271941379310346</v>
      </c>
    </row>
    <row r="30" spans="1:21">
      <c r="A30" s="41" t="s">
        <v>33</v>
      </c>
      <c r="B30" s="41" t="s">
        <v>1512</v>
      </c>
      <c r="C30" s="74">
        <f t="shared" si="0"/>
        <v>7.2132068565699994</v>
      </c>
      <c r="D30" s="74">
        <f t="shared" si="1"/>
        <v>8.6757540199999997E-2</v>
      </c>
      <c r="E30" s="74">
        <f t="shared" si="2"/>
        <v>6.0537930767999999</v>
      </c>
      <c r="F30" s="74">
        <f t="shared" si="3"/>
        <v>0.53887169957000003</v>
      </c>
      <c r="G30" s="75">
        <v>0.53378453999999997</v>
      </c>
      <c r="H30" s="43">
        <v>5.1651767999999999E-3</v>
      </c>
      <c r="I30" s="43">
        <v>1.4697072</v>
      </c>
      <c r="J30" s="43">
        <v>4.7618141000000003E-2</v>
      </c>
      <c r="K30" s="43">
        <v>7.6654844000000003E-3</v>
      </c>
      <c r="L30" s="43">
        <v>2.6097358E-3</v>
      </c>
      <c r="M30" s="43">
        <v>2.8864179E-2</v>
      </c>
      <c r="N30" s="43">
        <v>4.5789207000000003</v>
      </c>
      <c r="O30" s="43">
        <v>5.1117597000000002E-4</v>
      </c>
      <c r="P30" s="43">
        <v>2.6377022E-2</v>
      </c>
      <c r="Q30" s="43">
        <v>2.8330016000000001E-3</v>
      </c>
      <c r="R30" s="43">
        <v>0.33137100000000003</v>
      </c>
      <c r="S30" s="43">
        <v>0.17777950000000001</v>
      </c>
      <c r="T30" s="76"/>
      <c r="U30" s="77">
        <f t="shared" si="4"/>
        <v>4.6015908620689654</v>
      </c>
    </row>
    <row r="31" spans="1:21">
      <c r="A31" s="41" t="s">
        <v>33</v>
      </c>
      <c r="B31" s="41" t="s">
        <v>1513</v>
      </c>
      <c r="C31" s="74">
        <f t="shared" si="0"/>
        <v>6.6053202085300002</v>
      </c>
      <c r="D31" s="74">
        <f t="shared" si="1"/>
        <v>9.8604909099999999E-2</v>
      </c>
      <c r="E31" s="74">
        <f t="shared" si="2"/>
        <v>2.0328844196000002</v>
      </c>
      <c r="F31" s="74">
        <f t="shared" si="3"/>
        <v>0.75263697983</v>
      </c>
      <c r="G31" s="75">
        <v>3.7211938999999998</v>
      </c>
      <c r="H31" s="43">
        <v>6.2479865999999998E-3</v>
      </c>
      <c r="I31" s="43">
        <v>1.9611004000000001</v>
      </c>
      <c r="J31" s="43">
        <v>5.2315836999999997E-2</v>
      </c>
      <c r="K31" s="43">
        <v>1.0610665E-2</v>
      </c>
      <c r="L31" s="43">
        <v>6.3946931000000004E-3</v>
      </c>
      <c r="M31" s="43">
        <v>2.9283713999999999E-2</v>
      </c>
      <c r="N31" s="43">
        <v>6.5536032999999994E-2</v>
      </c>
      <c r="O31" s="43">
        <v>7.0763113000000004E-4</v>
      </c>
      <c r="P31" s="43">
        <v>3.3246810000000002E-2</v>
      </c>
      <c r="Q31" s="43">
        <v>3.2986886999999999E-3</v>
      </c>
      <c r="R31" s="43">
        <v>0.47029470000000001</v>
      </c>
      <c r="S31" s="43">
        <v>0.24508915000000001</v>
      </c>
      <c r="T31" s="76"/>
      <c r="U31" s="77">
        <f t="shared" si="4"/>
        <v>32.079257758620685</v>
      </c>
    </row>
    <row r="32" spans="1:21">
      <c r="A32" s="41" t="s">
        <v>33</v>
      </c>
      <c r="B32" s="41" t="s">
        <v>1514</v>
      </c>
      <c r="C32" s="74">
        <f t="shared" si="0"/>
        <v>7.451471767300001</v>
      </c>
      <c r="D32" s="74">
        <f t="shared" si="1"/>
        <v>0.15586265589999998</v>
      </c>
      <c r="E32" s="74">
        <f t="shared" si="2"/>
        <v>6.2589508490000005</v>
      </c>
      <c r="F32" s="74">
        <f t="shared" si="3"/>
        <v>0.6838039024</v>
      </c>
      <c r="G32" s="75">
        <v>0.35285435999999998</v>
      </c>
      <c r="H32" s="43">
        <v>4.7359528999999997E-2</v>
      </c>
      <c r="I32" s="43">
        <v>0.88648802000000004</v>
      </c>
      <c r="J32" s="43">
        <v>9.5484716999999997E-2</v>
      </c>
      <c r="K32" s="43">
        <v>1.7685488999999999E-2</v>
      </c>
      <c r="L32" s="43">
        <v>1.8584049E-3</v>
      </c>
      <c r="M32" s="43">
        <v>4.0834044999999999E-2</v>
      </c>
      <c r="N32" s="43">
        <v>5.3251033000000003</v>
      </c>
      <c r="O32" s="43">
        <v>2.0147194E-3</v>
      </c>
      <c r="P32" s="43">
        <v>0.1201459</v>
      </c>
      <c r="Q32" s="43">
        <v>2.3386641E-2</v>
      </c>
      <c r="R32" s="43">
        <v>8.2971931999999998E-2</v>
      </c>
      <c r="S32" s="43">
        <v>0.45528470999999998</v>
      </c>
      <c r="T32" s="76"/>
      <c r="U32" s="77">
        <f t="shared" si="4"/>
        <v>3.0418479310344826</v>
      </c>
    </row>
    <row r="33" spans="1:21">
      <c r="A33" s="41" t="s">
        <v>33</v>
      </c>
      <c r="B33" s="41" t="s">
        <v>1515</v>
      </c>
      <c r="C33" s="74">
        <f t="shared" si="0"/>
        <v>9.1953240731199995E-2</v>
      </c>
      <c r="D33" s="74">
        <f t="shared" si="1"/>
        <v>1.8548349139999999E-3</v>
      </c>
      <c r="E33" s="74">
        <f t="shared" si="2"/>
        <v>6.6006593099999997E-2</v>
      </c>
      <c r="F33" s="74">
        <f t="shared" si="3"/>
        <v>2.9599147172E-3</v>
      </c>
      <c r="G33" s="75">
        <v>2.1131898E-2</v>
      </c>
      <c r="H33" s="43">
        <v>2.7812209999999998E-4</v>
      </c>
      <c r="I33" s="43">
        <v>5.1800230000000003E-2</v>
      </c>
      <c r="J33" s="43">
        <v>8.1342331999999999E-4</v>
      </c>
      <c r="K33" s="43">
        <v>1.3583574E-4</v>
      </c>
      <c r="L33" s="43">
        <v>4.0331833999999999E-5</v>
      </c>
      <c r="M33" s="43">
        <v>8.6524401999999996E-4</v>
      </c>
      <c r="N33" s="43">
        <v>1.3928240999999999E-2</v>
      </c>
      <c r="O33" s="43">
        <v>9.2011271999999994E-6</v>
      </c>
      <c r="P33" s="43">
        <v>1.0998602999999999E-3</v>
      </c>
      <c r="Q33" s="43">
        <v>1.9098509000000001E-4</v>
      </c>
      <c r="R33" s="43">
        <v>7.2084052999999999E-4</v>
      </c>
      <c r="S33" s="43">
        <v>9.3902766999999997E-4</v>
      </c>
      <c r="T33" s="76"/>
      <c r="U33" s="77">
        <f t="shared" si="4"/>
        <v>0.18217153448275861</v>
      </c>
    </row>
    <row r="34" spans="1:21">
      <c r="A34" s="41" t="s">
        <v>33</v>
      </c>
      <c r="B34" s="41" t="s">
        <v>1516</v>
      </c>
      <c r="C34" s="74">
        <f t="shared" si="0"/>
        <v>0.93027141247</v>
      </c>
      <c r="D34" s="74">
        <f t="shared" si="1"/>
        <v>5.0814977609999999E-2</v>
      </c>
      <c r="E34" s="74">
        <f t="shared" si="2"/>
        <v>0.55586925949999999</v>
      </c>
      <c r="F34" s="74">
        <f t="shared" si="3"/>
        <v>0.17206679536000002</v>
      </c>
      <c r="G34" s="75">
        <v>0.15152038000000001</v>
      </c>
      <c r="H34" s="43">
        <v>9.8534994999999997E-3</v>
      </c>
      <c r="I34" s="43">
        <v>0.15281019000000001</v>
      </c>
      <c r="J34" s="43">
        <v>4.1121823000000002E-2</v>
      </c>
      <c r="K34" s="43">
        <v>4.9221572999999996E-3</v>
      </c>
      <c r="L34" s="43">
        <v>3.2194230999999998E-4</v>
      </c>
      <c r="M34" s="43">
        <v>4.4490550000000004E-3</v>
      </c>
      <c r="N34" s="43">
        <v>0.39320557</v>
      </c>
      <c r="O34" s="43">
        <v>2.9570525999999999E-4</v>
      </c>
      <c r="P34" s="43">
        <v>6.8108914000000007E-2</v>
      </c>
      <c r="Q34" s="43">
        <v>2.3330460000000001E-3</v>
      </c>
      <c r="R34" s="43">
        <v>5.4337111000000004E-3</v>
      </c>
      <c r="S34" s="43">
        <v>9.5895418999999996E-2</v>
      </c>
      <c r="T34" s="76"/>
      <c r="U34" s="77">
        <f t="shared" si="4"/>
        <v>1.3062101724137931</v>
      </c>
    </row>
    <row r="35" spans="1:21">
      <c r="A35" s="41" t="s">
        <v>33</v>
      </c>
      <c r="B35" s="41" t="s">
        <v>1517</v>
      </c>
      <c r="C35" s="74">
        <f t="shared" si="0"/>
        <v>0.87778301889999999</v>
      </c>
      <c r="D35" s="74">
        <f t="shared" si="1"/>
        <v>2.2340048759999998E-2</v>
      </c>
      <c r="E35" s="74">
        <f t="shared" si="2"/>
        <v>0.5469705507</v>
      </c>
      <c r="F35" s="74">
        <f t="shared" si="3"/>
        <v>6.1730089439999997E-2</v>
      </c>
      <c r="G35" s="75">
        <v>0.24674233000000001</v>
      </c>
      <c r="H35" s="43">
        <v>4.7755206999999999E-3</v>
      </c>
      <c r="I35" s="43">
        <v>0.26717484000000002</v>
      </c>
      <c r="J35" s="43">
        <v>1.3107676E-2</v>
      </c>
      <c r="K35" s="43">
        <v>3.5432714999999999E-3</v>
      </c>
      <c r="L35" s="43">
        <v>6.4120165999999995E-4</v>
      </c>
      <c r="M35" s="43">
        <v>5.0478996E-3</v>
      </c>
      <c r="N35" s="43">
        <v>0.27502019</v>
      </c>
      <c r="O35" s="43">
        <v>1.5107534E-4</v>
      </c>
      <c r="P35" s="43">
        <v>1.4617177E-2</v>
      </c>
      <c r="Q35" s="43">
        <v>4.2905434000000001E-3</v>
      </c>
      <c r="R35" s="43">
        <v>9.0569186999999995E-3</v>
      </c>
      <c r="S35" s="43">
        <v>3.3614375000000002E-2</v>
      </c>
      <c r="T35" s="76"/>
      <c r="U35" s="77">
        <f t="shared" si="4"/>
        <v>2.1270890517241381</v>
      </c>
    </row>
    <row r="36" spans="1:21">
      <c r="A36" s="41" t="s">
        <v>33</v>
      </c>
      <c r="B36" s="41" t="s">
        <v>1518</v>
      </c>
      <c r="C36" s="74">
        <f t="shared" si="0"/>
        <v>1.5260618648499999</v>
      </c>
      <c r="D36" s="74">
        <f t="shared" si="1"/>
        <v>2.5356806990000001E-2</v>
      </c>
      <c r="E36" s="74">
        <f t="shared" si="2"/>
        <v>0.7059733963</v>
      </c>
      <c r="F36" s="74">
        <f t="shared" si="3"/>
        <v>4.2381781559999998E-2</v>
      </c>
      <c r="G36" s="75">
        <v>0.75234988000000003</v>
      </c>
      <c r="H36" s="43">
        <v>8.8569262999999999E-3</v>
      </c>
      <c r="I36" s="43">
        <v>0.17545722</v>
      </c>
      <c r="J36" s="43">
        <v>1.5578204E-2</v>
      </c>
      <c r="K36" s="43">
        <v>6.3680344E-3</v>
      </c>
      <c r="L36" s="43">
        <v>1.0249949E-4</v>
      </c>
      <c r="M36" s="43">
        <v>3.3080690999999999E-3</v>
      </c>
      <c r="N36" s="43">
        <v>0.52165925000000002</v>
      </c>
      <c r="O36" s="43">
        <v>2.7067516000000002E-4</v>
      </c>
      <c r="P36" s="43">
        <v>1.4183092E-2</v>
      </c>
      <c r="Q36" s="43">
        <v>2.3553774000000002E-3</v>
      </c>
      <c r="R36" s="43">
        <v>1.3240361000000001E-2</v>
      </c>
      <c r="S36" s="43">
        <v>1.2332276E-2</v>
      </c>
      <c r="T36" s="76"/>
      <c r="U36" s="77">
        <f t="shared" si="4"/>
        <v>6.4857748275862068</v>
      </c>
    </row>
    <row r="37" spans="1:21">
      <c r="A37" s="41" t="s">
        <v>33</v>
      </c>
      <c r="B37" s="41" t="s">
        <v>1519</v>
      </c>
      <c r="C37" s="74">
        <f t="shared" si="0"/>
        <v>0.39404779733828998</v>
      </c>
      <c r="D37" s="74">
        <f t="shared" si="1"/>
        <v>5.842039106E-2</v>
      </c>
      <c r="E37" s="74">
        <f t="shared" si="2"/>
        <v>8.2179052699999991E-2</v>
      </c>
      <c r="F37" s="74">
        <f t="shared" si="3"/>
        <v>0.11839412357828999</v>
      </c>
      <c r="G37" s="75">
        <v>0.13505423</v>
      </c>
      <c r="H37" s="43">
        <v>9.8406586999999993E-3</v>
      </c>
      <c r="I37" s="43">
        <v>4.8710340999999997E-2</v>
      </c>
      <c r="J37" s="43">
        <v>4.5384485000000002E-2</v>
      </c>
      <c r="K37" s="43">
        <v>1.2288356E-2</v>
      </c>
      <c r="L37" s="43">
        <v>2.3403903E-4</v>
      </c>
      <c r="M37" s="43">
        <v>5.1351103000000001E-4</v>
      </c>
      <c r="N37" s="43">
        <v>2.3628053E-2</v>
      </c>
      <c r="O37" s="43">
        <v>9.2759487999999996E-4</v>
      </c>
      <c r="P37" s="43">
        <v>0.10247297</v>
      </c>
      <c r="Q37" s="43">
        <v>3.5555865000000001E-3</v>
      </c>
      <c r="R37" s="43">
        <v>2.3919829000000002E-7</v>
      </c>
      <c r="S37" s="43">
        <v>1.1437733E-2</v>
      </c>
      <c r="T37" s="76"/>
      <c r="U37" s="77">
        <f t="shared" si="4"/>
        <v>1.1642606034482759</v>
      </c>
    </row>
    <row r="38" spans="1:21">
      <c r="A38" s="41" t="s">
        <v>33</v>
      </c>
      <c r="B38" s="41" t="s">
        <v>1520</v>
      </c>
      <c r="C38" s="74">
        <f t="shared" si="0"/>
        <v>0.37795581886828999</v>
      </c>
      <c r="D38" s="74">
        <f t="shared" si="1"/>
        <v>5.766260317E-2</v>
      </c>
      <c r="E38" s="74">
        <f t="shared" si="2"/>
        <v>6.3708817299999998E-2</v>
      </c>
      <c r="F38" s="74">
        <f t="shared" si="3"/>
        <v>0.12198381839829001</v>
      </c>
      <c r="G38" s="75">
        <v>0.13460058</v>
      </c>
      <c r="H38" s="43">
        <v>7.7363398000000003E-3</v>
      </c>
      <c r="I38" s="43">
        <v>4.8334680999999997E-2</v>
      </c>
      <c r="J38" s="43">
        <v>4.4741660000000003E-2</v>
      </c>
      <c r="K38" s="43">
        <v>1.2406057999999999E-2</v>
      </c>
      <c r="L38" s="43">
        <v>2.1839714000000001E-4</v>
      </c>
      <c r="M38" s="43">
        <v>2.9648803000000001E-4</v>
      </c>
      <c r="N38" s="43">
        <v>7.6377965000000003E-3</v>
      </c>
      <c r="O38" s="43">
        <v>9.2942039999999995E-4</v>
      </c>
      <c r="P38" s="43">
        <v>0.10247297</v>
      </c>
      <c r="Q38" s="43">
        <v>7.0968448E-3</v>
      </c>
      <c r="R38" s="43">
        <v>2.3919829000000002E-7</v>
      </c>
      <c r="S38" s="43">
        <v>1.1484344E-2</v>
      </c>
      <c r="T38" s="76"/>
      <c r="U38" s="77">
        <f t="shared" si="4"/>
        <v>1.1603498275862068</v>
      </c>
    </row>
    <row r="39" spans="1:21">
      <c r="A39" s="41" t="s">
        <v>33</v>
      </c>
      <c r="B39" s="41" t="s">
        <v>1521</v>
      </c>
      <c r="C39" s="74">
        <f t="shared" si="0"/>
        <v>0.37460208381828997</v>
      </c>
      <c r="D39" s="74">
        <f t="shared" si="1"/>
        <v>5.80353464E-2</v>
      </c>
      <c r="E39" s="74">
        <f t="shared" si="2"/>
        <v>6.2835700899999999E-2</v>
      </c>
      <c r="F39" s="74">
        <f t="shared" si="3"/>
        <v>0.11761832651828999</v>
      </c>
      <c r="G39" s="75">
        <v>0.13611271</v>
      </c>
      <c r="H39" s="43">
        <v>7.7335414000000002E-3</v>
      </c>
      <c r="I39" s="43">
        <v>4.8781070000000003E-2</v>
      </c>
      <c r="J39" s="43">
        <v>4.5137192E-2</v>
      </c>
      <c r="K39" s="43">
        <v>1.2427014E-2</v>
      </c>
      <c r="L39" s="43">
        <v>2.1921572999999999E-4</v>
      </c>
      <c r="M39" s="43">
        <v>2.5192466999999997E-4</v>
      </c>
      <c r="N39" s="43">
        <v>6.3210895E-3</v>
      </c>
      <c r="O39" s="43">
        <v>9.3415822000000003E-4</v>
      </c>
      <c r="P39" s="43">
        <v>0.10247297</v>
      </c>
      <c r="Q39" s="43">
        <v>2.7610661E-3</v>
      </c>
      <c r="R39" s="43">
        <v>2.3919829000000002E-7</v>
      </c>
      <c r="S39" s="43">
        <v>1.1449892999999999E-2</v>
      </c>
      <c r="T39" s="76"/>
      <c r="U39" s="77">
        <f t="shared" si="4"/>
        <v>1.1733854310344827</v>
      </c>
    </row>
    <row r="40" spans="1:21">
      <c r="A40" s="41" t="s">
        <v>33</v>
      </c>
      <c r="B40" s="41" t="s">
        <v>1522</v>
      </c>
      <c r="C40" s="74">
        <f t="shared" si="0"/>
        <v>0.37988337915829001</v>
      </c>
      <c r="D40" s="74">
        <f t="shared" si="1"/>
        <v>5.8456977880000004E-2</v>
      </c>
      <c r="E40" s="74">
        <f t="shared" si="2"/>
        <v>6.6382370600000004E-2</v>
      </c>
      <c r="F40" s="74">
        <f t="shared" si="3"/>
        <v>0.12121895067829</v>
      </c>
      <c r="G40" s="75">
        <v>0.13382508000000001</v>
      </c>
      <c r="H40" s="43">
        <v>1.0445756E-2</v>
      </c>
      <c r="I40" s="43">
        <v>4.8988525999999998E-2</v>
      </c>
      <c r="J40" s="43">
        <v>4.5323277000000002E-2</v>
      </c>
      <c r="K40" s="43">
        <v>1.2643646999999999E-2</v>
      </c>
      <c r="L40" s="43">
        <v>2.2438821000000001E-4</v>
      </c>
      <c r="M40" s="43">
        <v>2.6566566999999998E-4</v>
      </c>
      <c r="N40" s="43">
        <v>6.9480886E-3</v>
      </c>
      <c r="O40" s="43">
        <v>9.2656887999999996E-4</v>
      </c>
      <c r="P40" s="43">
        <v>0.10247297</v>
      </c>
      <c r="Q40" s="43">
        <v>6.3619365999999997E-3</v>
      </c>
      <c r="R40" s="43">
        <v>2.3919829000000002E-7</v>
      </c>
      <c r="S40" s="43">
        <v>1.1457236000000001E-2</v>
      </c>
      <c r="T40" s="76"/>
      <c r="U40" s="77">
        <f t="shared" si="4"/>
        <v>1.1536644827586207</v>
      </c>
    </row>
    <row r="41" spans="1:21">
      <c r="A41" s="41" t="s">
        <v>33</v>
      </c>
      <c r="B41" s="41" t="s">
        <v>1523</v>
      </c>
      <c r="C41" s="74">
        <f t="shared" si="0"/>
        <v>0.37385047861829002</v>
      </c>
      <c r="D41" s="74">
        <f t="shared" si="1"/>
        <v>5.7658775099999997E-2</v>
      </c>
      <c r="E41" s="74">
        <f t="shared" si="2"/>
        <v>6.2141596E-2</v>
      </c>
      <c r="F41" s="74">
        <f t="shared" si="3"/>
        <v>0.11911640751829</v>
      </c>
      <c r="G41" s="75">
        <v>0.13493369999999999</v>
      </c>
      <c r="H41" s="43">
        <v>7.3149030999999998E-3</v>
      </c>
      <c r="I41" s="43">
        <v>4.8413795000000003E-2</v>
      </c>
      <c r="J41" s="43">
        <v>4.4828754999999998E-2</v>
      </c>
      <c r="K41" s="43">
        <v>1.237044E-2</v>
      </c>
      <c r="L41" s="43">
        <v>2.2046798E-4</v>
      </c>
      <c r="M41" s="43">
        <v>2.3911211999999999E-4</v>
      </c>
      <c r="N41" s="43">
        <v>6.4128978999999997E-3</v>
      </c>
      <c r="O41" s="43">
        <v>9.3272661999999995E-4</v>
      </c>
      <c r="P41" s="43">
        <v>0.10247297</v>
      </c>
      <c r="Q41" s="43">
        <v>4.2578306999999996E-3</v>
      </c>
      <c r="R41" s="43">
        <v>2.3919829000000002E-7</v>
      </c>
      <c r="S41" s="43">
        <v>1.1452641E-2</v>
      </c>
      <c r="T41" s="76"/>
      <c r="U41" s="77">
        <f t="shared" si="4"/>
        <v>1.1632215517241378</v>
      </c>
    </row>
    <row r="42" spans="1:21">
      <c r="A42" s="41" t="s">
        <v>33</v>
      </c>
      <c r="B42" s="41" t="s">
        <v>1524</v>
      </c>
      <c r="C42" s="74">
        <f t="shared" si="0"/>
        <v>0.35683115302828999</v>
      </c>
      <c r="D42" s="74">
        <f t="shared" si="1"/>
        <v>5.6877380679999999E-2</v>
      </c>
      <c r="E42" s="74">
        <f t="shared" si="2"/>
        <v>6.02606293E-2</v>
      </c>
      <c r="F42" s="74">
        <f t="shared" si="3"/>
        <v>0.11757138304829</v>
      </c>
      <c r="G42" s="75">
        <v>0.12212176</v>
      </c>
      <c r="H42" s="43">
        <v>6.7388724000000001E-3</v>
      </c>
      <c r="I42" s="43">
        <v>4.7692893E-2</v>
      </c>
      <c r="J42" s="43">
        <v>4.4214177E-2</v>
      </c>
      <c r="K42" s="43">
        <v>1.2234449E-2</v>
      </c>
      <c r="L42" s="43">
        <v>2.1625322000000001E-4</v>
      </c>
      <c r="M42" s="43">
        <v>2.1250146000000001E-4</v>
      </c>
      <c r="N42" s="43">
        <v>5.8288639E-3</v>
      </c>
      <c r="O42" s="43">
        <v>9.3459125E-4</v>
      </c>
      <c r="P42" s="43">
        <v>0.10247297</v>
      </c>
      <c r="Q42" s="43">
        <v>2.7343036000000002E-3</v>
      </c>
      <c r="R42" s="43">
        <v>2.3919829000000002E-7</v>
      </c>
      <c r="S42" s="43">
        <v>1.1429279000000001E-2</v>
      </c>
      <c r="T42" s="76"/>
      <c r="U42" s="77">
        <f t="shared" si="4"/>
        <v>1.0527737931034482</v>
      </c>
    </row>
    <row r="43" spans="1:21">
      <c r="A43" s="41" t="s">
        <v>33</v>
      </c>
      <c r="B43" s="41" t="s">
        <v>1525</v>
      </c>
      <c r="C43" s="74">
        <f t="shared" si="0"/>
        <v>0.39934967771829</v>
      </c>
      <c r="D43" s="74">
        <f t="shared" si="1"/>
        <v>5.8457080110000004E-2</v>
      </c>
      <c r="E43" s="74">
        <f t="shared" si="2"/>
        <v>6.9229644399999998E-2</v>
      </c>
      <c r="F43" s="74">
        <f t="shared" si="3"/>
        <v>0.13921384320829</v>
      </c>
      <c r="G43" s="75">
        <v>0.13244911000000001</v>
      </c>
      <c r="H43" s="43">
        <v>1.1192466999999999E-2</v>
      </c>
      <c r="I43" s="43">
        <v>4.8729010000000003E-2</v>
      </c>
      <c r="J43" s="43">
        <v>4.5104205000000001E-2</v>
      </c>
      <c r="K43" s="43">
        <v>1.2819281E-2</v>
      </c>
      <c r="L43" s="43">
        <v>2.2152650999999999E-4</v>
      </c>
      <c r="M43" s="43">
        <v>3.1206760000000001E-4</v>
      </c>
      <c r="N43" s="43">
        <v>9.3081673999999993E-3</v>
      </c>
      <c r="O43" s="43">
        <v>9.2932541000000004E-4</v>
      </c>
      <c r="P43" s="43">
        <v>0.10247297</v>
      </c>
      <c r="Q43" s="43">
        <v>7.7391956000000001E-3</v>
      </c>
      <c r="R43" s="43">
        <v>2.3919829000000002E-7</v>
      </c>
      <c r="S43" s="43">
        <v>2.8072112999999999E-2</v>
      </c>
      <c r="U43" s="77">
        <f t="shared" si="4"/>
        <v>1.1418026724137931</v>
      </c>
    </row>
    <row r="44" spans="1:21">
      <c r="A44" s="41" t="s">
        <v>33</v>
      </c>
      <c r="B44" s="41" t="s">
        <v>1526</v>
      </c>
      <c r="C44" s="74">
        <f t="shared" si="0"/>
        <v>0.26973199060504</v>
      </c>
      <c r="D44" s="74">
        <f t="shared" si="1"/>
        <v>3.9989688009999996E-2</v>
      </c>
      <c r="E44" s="74">
        <f t="shared" si="2"/>
        <v>5.6252869600000005E-2</v>
      </c>
      <c r="F44" s="74">
        <f t="shared" si="3"/>
        <v>8.1042660995039997E-2</v>
      </c>
      <c r="G44" s="75">
        <v>9.2446771999999997E-2</v>
      </c>
      <c r="H44" s="43">
        <v>6.7360876000000002E-3</v>
      </c>
      <c r="I44" s="43">
        <v>3.3343004000000002E-2</v>
      </c>
      <c r="J44" s="43">
        <v>3.1066402999999999E-2</v>
      </c>
      <c r="K44" s="43">
        <v>8.4115751000000006E-3</v>
      </c>
      <c r="L44" s="43">
        <v>1.6020343999999999E-4</v>
      </c>
      <c r="M44" s="43">
        <v>3.5150646999999998E-4</v>
      </c>
      <c r="N44" s="43">
        <v>1.6173778E-2</v>
      </c>
      <c r="O44" s="43">
        <v>6.3495345999999995E-4</v>
      </c>
      <c r="P44" s="43">
        <v>7.0144377999999993E-2</v>
      </c>
      <c r="Q44" s="43">
        <v>2.4338555000000001E-3</v>
      </c>
      <c r="R44" s="43">
        <v>1.6373503999999999E-7</v>
      </c>
      <c r="S44" s="43">
        <v>7.8293102999999996E-3</v>
      </c>
      <c r="U44" s="77">
        <f t="shared" si="4"/>
        <v>0.79695493103448267</v>
      </c>
    </row>
    <row r="45" spans="1:21">
      <c r="A45" s="41" t="s">
        <v>33</v>
      </c>
      <c r="B45" s="41" t="s">
        <v>1527</v>
      </c>
      <c r="C45" s="74">
        <f t="shared" si="0"/>
        <v>0.25871677499503998</v>
      </c>
      <c r="D45" s="74">
        <f t="shared" si="1"/>
        <v>3.9470970399999999E-2</v>
      </c>
      <c r="E45" s="74">
        <f t="shared" si="2"/>
        <v>4.3609700099999996E-2</v>
      </c>
      <c r="F45" s="74">
        <f t="shared" si="3"/>
        <v>8.3499864495040002E-2</v>
      </c>
      <c r="G45" s="75">
        <v>9.2136239999999994E-2</v>
      </c>
      <c r="H45" s="43">
        <v>5.2956478E-3</v>
      </c>
      <c r="I45" s="43">
        <v>3.3085859000000002E-2</v>
      </c>
      <c r="J45" s="43">
        <v>3.0626378999999999E-2</v>
      </c>
      <c r="K45" s="43">
        <v>8.4921443000000006E-3</v>
      </c>
      <c r="L45" s="43">
        <v>1.4949631999999999E-4</v>
      </c>
      <c r="M45" s="43">
        <v>2.0295078E-4</v>
      </c>
      <c r="N45" s="43">
        <v>5.2281932999999996E-3</v>
      </c>
      <c r="O45" s="43">
        <v>6.3620305999999998E-4</v>
      </c>
      <c r="P45" s="43">
        <v>7.0144377999999993E-2</v>
      </c>
      <c r="Q45" s="43">
        <v>4.8579032000000003E-3</v>
      </c>
      <c r="R45" s="43">
        <v>1.6373503999999999E-7</v>
      </c>
      <c r="S45" s="43">
        <v>7.8612165000000005E-3</v>
      </c>
      <c r="T45" s="43"/>
      <c r="U45" s="77">
        <f t="shared" si="4"/>
        <v>0.79427793103448263</v>
      </c>
    </row>
    <row r="46" spans="1:21">
      <c r="A46" s="41" t="s">
        <v>33</v>
      </c>
      <c r="B46" s="41" t="s">
        <v>1528</v>
      </c>
      <c r="C46" s="74">
        <f t="shared" si="0"/>
        <v>0.25642109132503998</v>
      </c>
      <c r="D46" s="74">
        <f t="shared" si="1"/>
        <v>3.9726118810000002E-2</v>
      </c>
      <c r="E46" s="74">
        <f t="shared" si="2"/>
        <v>4.3012037599999997E-2</v>
      </c>
      <c r="F46" s="74">
        <f t="shared" si="3"/>
        <v>8.0511615915039997E-2</v>
      </c>
      <c r="G46" s="75">
        <v>9.3171319000000002E-2</v>
      </c>
      <c r="H46" s="43">
        <v>5.2937321999999998E-3</v>
      </c>
      <c r="I46" s="43">
        <v>3.3391418999999999E-2</v>
      </c>
      <c r="J46" s="43">
        <v>3.0897127E-2</v>
      </c>
      <c r="K46" s="43">
        <v>8.5064887000000002E-3</v>
      </c>
      <c r="L46" s="43">
        <v>1.5005665999999999E-4</v>
      </c>
      <c r="M46" s="43">
        <v>1.7244645E-4</v>
      </c>
      <c r="N46" s="43">
        <v>4.3268864000000004E-3</v>
      </c>
      <c r="O46" s="43">
        <v>6.3944618000000004E-4</v>
      </c>
      <c r="P46" s="43">
        <v>7.0144377999999993E-2</v>
      </c>
      <c r="Q46" s="43">
        <v>1.8899937E-3</v>
      </c>
      <c r="R46" s="43">
        <v>1.6373503999999999E-7</v>
      </c>
      <c r="S46" s="43">
        <v>7.8376343000000001E-3</v>
      </c>
      <c r="T46" s="43"/>
      <c r="U46" s="77">
        <f t="shared" si="4"/>
        <v>0.80320102586206898</v>
      </c>
    </row>
    <row r="47" spans="1:21">
      <c r="A47" s="41" t="s">
        <v>33</v>
      </c>
      <c r="B47" s="41" t="s">
        <v>1529</v>
      </c>
      <c r="C47" s="74">
        <f t="shared" si="0"/>
        <v>0.26003621986504</v>
      </c>
      <c r="D47" s="74">
        <f t="shared" si="1"/>
        <v>4.0014731080000004E-2</v>
      </c>
      <c r="E47" s="74">
        <f t="shared" si="2"/>
        <v>4.5439789500000001E-2</v>
      </c>
      <c r="F47" s="74">
        <f t="shared" si="3"/>
        <v>8.2976300285039994E-2</v>
      </c>
      <c r="G47" s="75">
        <v>9.1605399000000004E-2</v>
      </c>
      <c r="H47" s="43">
        <v>7.1502861999999997E-3</v>
      </c>
      <c r="I47" s="43">
        <v>3.3533425999999998E-2</v>
      </c>
      <c r="J47" s="43">
        <v>3.1024504000000001E-2</v>
      </c>
      <c r="K47" s="43">
        <v>8.6547774000000008E-3</v>
      </c>
      <c r="L47" s="43">
        <v>1.5359729999999999E-4</v>
      </c>
      <c r="M47" s="43">
        <v>1.8185238000000001E-4</v>
      </c>
      <c r="N47" s="43">
        <v>4.7560772999999997E-3</v>
      </c>
      <c r="O47" s="43">
        <v>6.3425115000000001E-4</v>
      </c>
      <c r="P47" s="43">
        <v>7.0144377999999993E-2</v>
      </c>
      <c r="Q47" s="43">
        <v>4.3548468999999998E-3</v>
      </c>
      <c r="R47" s="43">
        <v>1.6373503999999999E-7</v>
      </c>
      <c r="S47" s="43">
        <v>7.8426604999999993E-3</v>
      </c>
      <c r="T47" s="43"/>
      <c r="U47" s="77">
        <f t="shared" si="4"/>
        <v>0.78970171551724133</v>
      </c>
    </row>
    <row r="48" spans="1:21">
      <c r="A48" s="41" t="s">
        <v>33</v>
      </c>
      <c r="B48" s="41" t="s">
        <v>1530</v>
      </c>
      <c r="C48" s="74">
        <f t="shared" si="0"/>
        <v>0.25590660174503999</v>
      </c>
      <c r="D48" s="74">
        <f t="shared" si="1"/>
        <v>3.9468349690000001E-2</v>
      </c>
      <c r="E48" s="74">
        <f t="shared" si="2"/>
        <v>4.2536912300000007E-2</v>
      </c>
      <c r="F48" s="74">
        <f t="shared" si="3"/>
        <v>8.1537075755039989E-2</v>
      </c>
      <c r="G48" s="75">
        <v>9.2364264000000001E-2</v>
      </c>
      <c r="H48" s="43">
        <v>5.0071676000000001E-3</v>
      </c>
      <c r="I48" s="43">
        <v>3.3140014000000002E-2</v>
      </c>
      <c r="J48" s="43">
        <v>3.0685997E-2</v>
      </c>
      <c r="K48" s="43">
        <v>8.4677628000000005E-3</v>
      </c>
      <c r="L48" s="43">
        <v>1.5091384E-4</v>
      </c>
      <c r="M48" s="43">
        <v>1.6367605000000001E-4</v>
      </c>
      <c r="N48" s="43">
        <v>4.3897307000000003E-3</v>
      </c>
      <c r="O48" s="43">
        <v>6.3846621999999996E-4</v>
      </c>
      <c r="P48" s="43">
        <v>7.0144377999999993E-2</v>
      </c>
      <c r="Q48" s="43">
        <v>2.9145528999999998E-3</v>
      </c>
      <c r="R48" s="43">
        <v>1.6373503999999999E-7</v>
      </c>
      <c r="S48" s="43">
        <v>7.8395149000000004E-3</v>
      </c>
      <c r="T48" s="43"/>
      <c r="U48" s="77">
        <f t="shared" si="4"/>
        <v>0.7962436551724138</v>
      </c>
    </row>
    <row r="49" spans="1:21">
      <c r="A49" s="41" t="s">
        <v>33</v>
      </c>
      <c r="B49" s="41" t="s">
        <v>1531</v>
      </c>
      <c r="C49" s="74">
        <f t="shared" si="0"/>
        <v>0.24425660112504</v>
      </c>
      <c r="D49" s="74">
        <f t="shared" si="1"/>
        <v>3.8933472600000005E-2</v>
      </c>
      <c r="E49" s="74">
        <f t="shared" si="2"/>
        <v>4.12493596E-2</v>
      </c>
      <c r="F49" s="74">
        <f t="shared" si="3"/>
        <v>8.0479481925039995E-2</v>
      </c>
      <c r="G49" s="75">
        <v>8.3594287000000003E-2</v>
      </c>
      <c r="H49" s="43">
        <v>4.6128654E-3</v>
      </c>
      <c r="I49" s="43">
        <v>3.2646544E-2</v>
      </c>
      <c r="J49" s="43">
        <v>3.0265308000000001E-2</v>
      </c>
      <c r="K49" s="43">
        <v>8.3746752000000008E-3</v>
      </c>
      <c r="L49" s="43">
        <v>1.4802877000000001E-4</v>
      </c>
      <c r="M49" s="43">
        <v>1.4546063000000001E-4</v>
      </c>
      <c r="N49" s="43">
        <v>3.9899502E-3</v>
      </c>
      <c r="O49" s="43">
        <v>6.3974259000000003E-4</v>
      </c>
      <c r="P49" s="43">
        <v>7.0144377999999993E-2</v>
      </c>
      <c r="Q49" s="43">
        <v>1.8716742999999999E-3</v>
      </c>
      <c r="R49" s="43">
        <v>1.6373503999999999E-7</v>
      </c>
      <c r="S49" s="43">
        <v>7.8235232999999994E-3</v>
      </c>
      <c r="T49" s="43"/>
      <c r="U49" s="77">
        <f t="shared" si="4"/>
        <v>0.72064040517241379</v>
      </c>
    </row>
    <row r="50" spans="1:21">
      <c r="A50" s="41" t="s">
        <v>33</v>
      </c>
      <c r="B50" s="41" t="s">
        <v>1532</v>
      </c>
      <c r="C50" s="74">
        <f t="shared" si="0"/>
        <v>0.27336120833503996</v>
      </c>
      <c r="D50" s="74">
        <f t="shared" si="1"/>
        <v>4.0014801260000003E-2</v>
      </c>
      <c r="E50" s="74">
        <f t="shared" si="2"/>
        <v>4.7388793700000001E-2</v>
      </c>
      <c r="F50" s="74">
        <f t="shared" si="3"/>
        <v>9.5294090375039997E-2</v>
      </c>
      <c r="G50" s="75">
        <v>9.0663522999999996E-2</v>
      </c>
      <c r="H50" s="43">
        <v>7.6614218999999997E-3</v>
      </c>
      <c r="I50" s="43">
        <v>3.3355783E-2</v>
      </c>
      <c r="J50" s="43">
        <v>3.0874545999999999E-2</v>
      </c>
      <c r="K50" s="43">
        <v>8.7750016000000004E-3</v>
      </c>
      <c r="L50" s="43">
        <v>1.5163842E-4</v>
      </c>
      <c r="M50" s="43">
        <v>2.1361524E-4</v>
      </c>
      <c r="N50" s="43">
        <v>6.3715888000000004E-3</v>
      </c>
      <c r="O50" s="43">
        <v>6.3613804000000002E-4</v>
      </c>
      <c r="P50" s="43">
        <v>7.0144377999999993E-2</v>
      </c>
      <c r="Q50" s="43">
        <v>5.2976026000000004E-3</v>
      </c>
      <c r="R50" s="43">
        <v>1.6373503999999999E-7</v>
      </c>
      <c r="S50" s="43">
        <v>1.9215808000000001E-2</v>
      </c>
      <c r="T50" s="43"/>
      <c r="U50" s="77">
        <f t="shared" si="4"/>
        <v>0.78158209482758612</v>
      </c>
    </row>
    <row r="51" spans="1:21">
      <c r="A51" s="41" t="s">
        <v>33</v>
      </c>
      <c r="B51" s="41" t="s">
        <v>1533</v>
      </c>
      <c r="C51" s="74">
        <f t="shared" si="0"/>
        <v>7.3207665709999994E-2</v>
      </c>
      <c r="D51" s="74">
        <f t="shared" si="1"/>
        <v>3.8839419709999997E-3</v>
      </c>
      <c r="E51" s="74">
        <f t="shared" si="2"/>
        <v>4.9350242400000001E-2</v>
      </c>
      <c r="F51" s="74">
        <f t="shared" si="3"/>
        <v>3.890096339E-3</v>
      </c>
      <c r="G51" s="75">
        <v>1.6083384999999999E-2</v>
      </c>
      <c r="H51" s="43">
        <v>7.7755809999999995E-4</v>
      </c>
      <c r="I51" s="43">
        <v>4.3300070000000003E-2</v>
      </c>
      <c r="J51" s="43">
        <v>1.4323598999999999E-3</v>
      </c>
      <c r="K51" s="43">
        <v>2.0167977E-4</v>
      </c>
      <c r="L51" s="43">
        <v>6.2346900999999994E-5</v>
      </c>
      <c r="M51" s="43">
        <v>2.1875554E-3</v>
      </c>
      <c r="N51" s="43">
        <v>5.2726142999999998E-3</v>
      </c>
      <c r="O51" s="43">
        <v>1.4866699E-5</v>
      </c>
      <c r="P51" s="43">
        <v>1.2177096E-3</v>
      </c>
      <c r="Q51" s="43">
        <v>1.9433973999999999E-4</v>
      </c>
      <c r="R51" s="43">
        <v>1.1719205999999999E-3</v>
      </c>
      <c r="S51" s="43">
        <v>1.2912596999999999E-3</v>
      </c>
      <c r="T51" s="43"/>
      <c r="U51" s="77">
        <f t="shared" si="4"/>
        <v>0.13864987068965515</v>
      </c>
    </row>
    <row r="52" spans="1:21">
      <c r="A52" s="41" t="s">
        <v>33</v>
      </c>
      <c r="B52" s="41" t="s">
        <v>1534</v>
      </c>
      <c r="C52" s="74">
        <f t="shared" si="0"/>
        <v>0.9732264869399998</v>
      </c>
      <c r="D52" s="74">
        <f t="shared" si="1"/>
        <v>2.5674576960000001E-2</v>
      </c>
      <c r="E52" s="74">
        <f t="shared" si="2"/>
        <v>0.63487187429999992</v>
      </c>
      <c r="F52" s="74">
        <f t="shared" si="3"/>
        <v>4.9159995679999999E-2</v>
      </c>
      <c r="G52" s="75">
        <v>0.26352004000000001</v>
      </c>
      <c r="H52" s="43">
        <v>5.3504243E-3</v>
      </c>
      <c r="I52" s="43">
        <v>0.31207814</v>
      </c>
      <c r="J52" s="43">
        <v>1.3101666E-2</v>
      </c>
      <c r="K52" s="43">
        <v>6.1803268999999997E-3</v>
      </c>
      <c r="L52" s="43">
        <v>6.3722026000000002E-4</v>
      </c>
      <c r="M52" s="43">
        <v>5.7553637999999997E-3</v>
      </c>
      <c r="N52" s="43">
        <v>0.31744330999999998</v>
      </c>
      <c r="O52" s="43">
        <v>2.1405228E-4</v>
      </c>
      <c r="P52" s="43">
        <v>1.6893426999999999E-2</v>
      </c>
      <c r="Q52" s="43">
        <v>3.6627544E-3</v>
      </c>
      <c r="R52" s="43">
        <v>1.0315716000000001E-2</v>
      </c>
      <c r="S52" s="43">
        <v>1.8074046E-2</v>
      </c>
      <c r="T52" s="43"/>
      <c r="U52" s="77">
        <f t="shared" si="4"/>
        <v>2.2717244827586205</v>
      </c>
    </row>
    <row r="53" spans="1:21">
      <c r="A53" s="41" t="s">
        <v>33</v>
      </c>
      <c r="B53" s="41" t="s">
        <v>1535</v>
      </c>
      <c r="C53" s="74">
        <f t="shared" si="0"/>
        <v>0.97969076567399993</v>
      </c>
      <c r="D53" s="74">
        <f t="shared" si="1"/>
        <v>9.8566809300000002E-3</v>
      </c>
      <c r="E53" s="74">
        <f t="shared" si="2"/>
        <v>0.70611503489999994</v>
      </c>
      <c r="F53" s="74">
        <f t="shared" si="3"/>
        <v>3.4853039843999997E-2</v>
      </c>
      <c r="G53" s="75">
        <v>0.22886601000000001</v>
      </c>
      <c r="H53" s="43">
        <v>2.0043948999999999E-3</v>
      </c>
      <c r="I53" s="43">
        <v>0.10071334999999999</v>
      </c>
      <c r="J53" s="43">
        <v>6.758432E-3</v>
      </c>
      <c r="K53" s="43">
        <v>6.0760350000000002E-4</v>
      </c>
      <c r="L53" s="43">
        <v>1.1051523E-4</v>
      </c>
      <c r="M53" s="43">
        <v>2.3801301999999999E-3</v>
      </c>
      <c r="N53" s="43">
        <v>0.60339728999999998</v>
      </c>
      <c r="O53" s="43">
        <v>3.5037994000000003E-5</v>
      </c>
      <c r="P53" s="43">
        <v>4.1305526999999998E-3</v>
      </c>
      <c r="Q53" s="43">
        <v>8.9076015000000004E-4</v>
      </c>
      <c r="R53" s="43">
        <v>1.3935428E-2</v>
      </c>
      <c r="S53" s="43">
        <v>1.5861261000000001E-2</v>
      </c>
      <c r="T53" s="43"/>
      <c r="U53" s="77">
        <f t="shared" si="4"/>
        <v>1.9729828448275861</v>
      </c>
    </row>
    <row r="54" spans="1:21">
      <c r="A54" s="41" t="s">
        <v>33</v>
      </c>
      <c r="B54" s="41" t="s">
        <v>1536</v>
      </c>
      <c r="C54" s="74">
        <f t="shared" si="0"/>
        <v>0.64236798625799996</v>
      </c>
      <c r="D54" s="74">
        <f t="shared" si="1"/>
        <v>1.0830952424999998E-2</v>
      </c>
      <c r="E54" s="74">
        <f t="shared" si="2"/>
        <v>0.48491384419</v>
      </c>
      <c r="F54" s="74">
        <f t="shared" si="3"/>
        <v>0.100280855643</v>
      </c>
      <c r="G54" s="75">
        <v>4.6342333999999999E-2</v>
      </c>
      <c r="H54" s="43">
        <v>7.9364419000000003E-4</v>
      </c>
      <c r="I54" s="43">
        <v>0.21345786999999999</v>
      </c>
      <c r="J54" s="43">
        <v>7.2507020000000004E-3</v>
      </c>
      <c r="K54" s="43">
        <v>1.2007960000000001E-3</v>
      </c>
      <c r="L54" s="43">
        <v>8.1502425000000003E-5</v>
      </c>
      <c r="M54" s="43">
        <v>2.2979519999999998E-3</v>
      </c>
      <c r="N54" s="43">
        <v>0.27066233000000001</v>
      </c>
      <c r="O54" s="43">
        <v>7.8143623000000005E-5</v>
      </c>
      <c r="P54" s="43">
        <v>4.4314549000000003E-3</v>
      </c>
      <c r="Q54" s="43">
        <v>4.2730412E-4</v>
      </c>
      <c r="R54" s="43">
        <v>5.2569070000000002E-2</v>
      </c>
      <c r="S54" s="43">
        <v>4.2774883E-2</v>
      </c>
      <c r="T54" s="43"/>
      <c r="U54" s="77">
        <f t="shared" si="4"/>
        <v>0.39950287931034478</v>
      </c>
    </row>
    <row r="55" spans="1:21">
      <c r="A55" s="41" t="s">
        <v>33</v>
      </c>
      <c r="B55" s="41" t="s">
        <v>1537</v>
      </c>
      <c r="C55" s="74">
        <f t="shared" si="0"/>
        <v>1.0192780588529999</v>
      </c>
      <c r="D55" s="74">
        <f t="shared" si="1"/>
        <v>1.225946485E-2</v>
      </c>
      <c r="E55" s="74">
        <f t="shared" si="2"/>
        <v>0.85544454665000003</v>
      </c>
      <c r="F55" s="74">
        <f t="shared" si="3"/>
        <v>7.6146450352999995E-2</v>
      </c>
      <c r="G55" s="75">
        <v>7.5427596999999999E-2</v>
      </c>
      <c r="H55" s="43">
        <v>7.2987664999999997E-4</v>
      </c>
      <c r="I55" s="43">
        <v>0.20768021</v>
      </c>
      <c r="J55" s="43">
        <v>6.7287859999999996E-3</v>
      </c>
      <c r="K55" s="43">
        <v>1.0831880999999999E-3</v>
      </c>
      <c r="L55" s="43">
        <v>3.6877444999999998E-4</v>
      </c>
      <c r="M55" s="43">
        <v>4.0787163000000001E-3</v>
      </c>
      <c r="N55" s="43">
        <v>0.64703445999999998</v>
      </c>
      <c r="O55" s="43">
        <v>7.2232843000000002E-5</v>
      </c>
      <c r="P55" s="43">
        <v>3.7272630000000002E-3</v>
      </c>
      <c r="Q55" s="43">
        <v>4.0032350999999998E-4</v>
      </c>
      <c r="R55" s="43">
        <v>4.6825106999999998E-2</v>
      </c>
      <c r="S55" s="43">
        <v>2.5121523999999999E-2</v>
      </c>
      <c r="T55" s="43"/>
      <c r="U55" s="77">
        <f t="shared" si="4"/>
        <v>0.65023790517241375</v>
      </c>
    </row>
    <row r="56" spans="1:21">
      <c r="A56" s="41" t="s">
        <v>33</v>
      </c>
      <c r="B56" s="41" t="s">
        <v>1538</v>
      </c>
      <c r="C56" s="74">
        <f t="shared" si="0"/>
        <v>0.93337929427099997</v>
      </c>
      <c r="D56" s="74">
        <f t="shared" si="1"/>
        <v>1.3933583360000001E-2</v>
      </c>
      <c r="E56" s="74">
        <f t="shared" si="2"/>
        <v>0.28726119857999999</v>
      </c>
      <c r="F56" s="74">
        <f t="shared" si="3"/>
        <v>0.106353022331</v>
      </c>
      <c r="G56" s="75">
        <v>0.52583148999999996</v>
      </c>
      <c r="H56" s="43">
        <v>8.8288547999999995E-4</v>
      </c>
      <c r="I56" s="43">
        <v>0.27711760000000002</v>
      </c>
      <c r="J56" s="43">
        <v>7.3926043000000002E-3</v>
      </c>
      <c r="K56" s="43">
        <v>1.4993633E-3</v>
      </c>
      <c r="L56" s="43">
        <v>9.0361616E-4</v>
      </c>
      <c r="M56" s="43">
        <v>4.1379996E-3</v>
      </c>
      <c r="N56" s="43">
        <v>9.2607130999999999E-3</v>
      </c>
      <c r="O56" s="43">
        <v>9.9993370999999998E-5</v>
      </c>
      <c r="P56" s="43">
        <v>4.6980134999999998E-3</v>
      </c>
      <c r="Q56" s="43">
        <v>4.6612846000000001E-4</v>
      </c>
      <c r="R56" s="43">
        <v>6.6456026000000001E-2</v>
      </c>
      <c r="S56" s="43">
        <v>3.4632861000000001E-2</v>
      </c>
      <c r="T56" s="43"/>
      <c r="U56" s="77">
        <f t="shared" si="4"/>
        <v>4.533030086206896</v>
      </c>
    </row>
    <row r="57" spans="1:21">
      <c r="A57" s="41" t="s">
        <v>33</v>
      </c>
      <c r="B57" s="41" t="s">
        <v>1539</v>
      </c>
      <c r="C57" s="74">
        <f t="shared" si="0"/>
        <v>1.05294659074</v>
      </c>
      <c r="D57" s="74">
        <f t="shared" si="1"/>
        <v>2.2024515390000002E-2</v>
      </c>
      <c r="E57" s="74">
        <f t="shared" si="2"/>
        <v>0.88443480230000004</v>
      </c>
      <c r="F57" s="74">
        <f t="shared" si="3"/>
        <v>9.6626413049999998E-2</v>
      </c>
      <c r="G57" s="75">
        <v>4.986086E-2</v>
      </c>
      <c r="H57" s="43">
        <v>6.6922422999999998E-3</v>
      </c>
      <c r="I57" s="43">
        <v>0.12526714</v>
      </c>
      <c r="J57" s="43">
        <v>1.3492677999999999E-2</v>
      </c>
      <c r="K57" s="43">
        <v>2.4990869000000001E-3</v>
      </c>
      <c r="L57" s="43">
        <v>2.6260599000000001E-4</v>
      </c>
      <c r="M57" s="43">
        <v>5.7701445000000002E-3</v>
      </c>
      <c r="N57" s="43">
        <v>0.75247542000000001</v>
      </c>
      <c r="O57" s="43">
        <v>2.8469435000000001E-4</v>
      </c>
      <c r="P57" s="43">
        <v>1.6977480999999999E-2</v>
      </c>
      <c r="Q57" s="43">
        <v>3.3047007000000001E-3</v>
      </c>
      <c r="R57" s="43">
        <v>1.1724531E-2</v>
      </c>
      <c r="S57" s="43">
        <v>6.4335006E-2</v>
      </c>
      <c r="T57" s="43"/>
      <c r="U57" s="77">
        <f t="shared" si="4"/>
        <v>0.42983499999999997</v>
      </c>
    </row>
    <row r="58" spans="1:21">
      <c r="A58" s="41" t="s">
        <v>33</v>
      </c>
      <c r="B58" s="41" t="s">
        <v>1540</v>
      </c>
      <c r="C58" s="74">
        <f t="shared" si="0"/>
        <v>5.1711778650585002E-2</v>
      </c>
      <c r="D58" s="74">
        <f t="shared" si="1"/>
        <v>8.4168423120000013E-3</v>
      </c>
      <c r="E58" s="74">
        <f t="shared" si="2"/>
        <v>8.7673015699999985E-3</v>
      </c>
      <c r="F58" s="74">
        <f t="shared" si="3"/>
        <v>1.7575560768585002E-2</v>
      </c>
      <c r="G58" s="75">
        <v>1.6952074000000001E-2</v>
      </c>
      <c r="H58" s="43">
        <v>9.1369016999999996E-4</v>
      </c>
      <c r="I58" s="43">
        <v>7.0213261999999997E-3</v>
      </c>
      <c r="J58" s="43">
        <v>6.5253815E-3</v>
      </c>
      <c r="K58" s="43">
        <v>1.8321718999999999E-3</v>
      </c>
      <c r="L58" s="43">
        <v>3.2167788999999997E-5</v>
      </c>
      <c r="M58" s="43">
        <v>2.7121123E-5</v>
      </c>
      <c r="N58" s="43">
        <v>8.3228519999999995E-4</v>
      </c>
      <c r="O58" s="43">
        <v>1.3826657000000001E-4</v>
      </c>
      <c r="P58" s="43">
        <v>1.5397271000000001E-2</v>
      </c>
      <c r="Q58" s="43">
        <v>3.8476469000000001E-4</v>
      </c>
      <c r="R58" s="43">
        <v>3.2008585000000002E-8</v>
      </c>
      <c r="S58" s="43">
        <v>1.6552265E-3</v>
      </c>
      <c r="T58" s="43"/>
      <c r="U58" s="77">
        <f t="shared" si="4"/>
        <v>0.14613856896551725</v>
      </c>
    </row>
    <row r="59" spans="1:21">
      <c r="A59" s="41" t="s">
        <v>33</v>
      </c>
      <c r="B59" s="41" t="s">
        <v>1541</v>
      </c>
      <c r="C59" s="74">
        <f t="shared" si="0"/>
        <v>5.1711778650585002E-2</v>
      </c>
      <c r="D59" s="74">
        <f t="shared" si="1"/>
        <v>8.4168423120000013E-3</v>
      </c>
      <c r="E59" s="74">
        <f t="shared" si="2"/>
        <v>8.7673015699999985E-3</v>
      </c>
      <c r="F59" s="74">
        <f t="shared" si="3"/>
        <v>1.7575560768585002E-2</v>
      </c>
      <c r="G59" s="75">
        <v>1.6952074000000001E-2</v>
      </c>
      <c r="H59" s="43">
        <v>9.1369016999999996E-4</v>
      </c>
      <c r="I59" s="43">
        <v>7.0213261999999997E-3</v>
      </c>
      <c r="J59" s="43">
        <v>6.5253815E-3</v>
      </c>
      <c r="K59" s="43">
        <v>1.8321718999999999E-3</v>
      </c>
      <c r="L59" s="43">
        <v>3.2167788999999997E-5</v>
      </c>
      <c r="M59" s="43">
        <v>2.7121123E-5</v>
      </c>
      <c r="N59" s="43">
        <v>8.3228519999999995E-4</v>
      </c>
      <c r="O59" s="43">
        <v>1.3826657000000001E-4</v>
      </c>
      <c r="P59" s="43">
        <v>1.5397271000000001E-2</v>
      </c>
      <c r="Q59" s="43">
        <v>3.8476469000000001E-4</v>
      </c>
      <c r="R59" s="43">
        <v>3.2008585000000002E-8</v>
      </c>
      <c r="S59" s="43">
        <v>1.6552265E-3</v>
      </c>
      <c r="T59" s="43"/>
      <c r="U59" s="77">
        <f t="shared" si="4"/>
        <v>0.14613856896551725</v>
      </c>
    </row>
    <row r="60" spans="1:21">
      <c r="A60" s="41" t="s">
        <v>33</v>
      </c>
      <c r="B60" s="41" t="s">
        <v>1542</v>
      </c>
      <c r="C60" s="74">
        <f t="shared" si="0"/>
        <v>5.1711778650585002E-2</v>
      </c>
      <c r="D60" s="74">
        <f t="shared" si="1"/>
        <v>8.4168423120000013E-3</v>
      </c>
      <c r="E60" s="74">
        <f t="shared" si="2"/>
        <v>8.7673015699999985E-3</v>
      </c>
      <c r="F60" s="74">
        <f t="shared" si="3"/>
        <v>1.7575560768585002E-2</v>
      </c>
      <c r="G60" s="75">
        <v>1.6952074000000001E-2</v>
      </c>
      <c r="H60" s="43">
        <v>9.1369016999999996E-4</v>
      </c>
      <c r="I60" s="43">
        <v>7.0213261999999997E-3</v>
      </c>
      <c r="J60" s="43">
        <v>6.5253815E-3</v>
      </c>
      <c r="K60" s="43">
        <v>1.8321718999999999E-3</v>
      </c>
      <c r="L60" s="43">
        <v>3.2167788999999997E-5</v>
      </c>
      <c r="M60" s="43">
        <v>2.7121123E-5</v>
      </c>
      <c r="N60" s="43">
        <v>8.3228519999999995E-4</v>
      </c>
      <c r="O60" s="43">
        <v>1.3826657000000001E-4</v>
      </c>
      <c r="P60" s="43">
        <v>1.5397271000000001E-2</v>
      </c>
      <c r="Q60" s="43">
        <v>3.8476469000000001E-4</v>
      </c>
      <c r="R60" s="43">
        <v>3.2008585000000002E-8</v>
      </c>
      <c r="S60" s="43">
        <v>1.6552265E-3</v>
      </c>
      <c r="T60" s="43"/>
      <c r="U60" s="77">
        <f t="shared" si="4"/>
        <v>0.14613856896551725</v>
      </c>
    </row>
    <row r="61" spans="1:21">
      <c r="A61" s="41" t="s">
        <v>33</v>
      </c>
      <c r="B61" s="41" t="s">
        <v>1543</v>
      </c>
      <c r="C61" s="74">
        <f t="shared" si="0"/>
        <v>5.1711778650585002E-2</v>
      </c>
      <c r="D61" s="74">
        <f t="shared" si="1"/>
        <v>8.4168423120000013E-3</v>
      </c>
      <c r="E61" s="74">
        <f t="shared" si="2"/>
        <v>8.7673015699999985E-3</v>
      </c>
      <c r="F61" s="74">
        <f t="shared" si="3"/>
        <v>1.7575560768585002E-2</v>
      </c>
      <c r="G61" s="75">
        <v>1.6952074000000001E-2</v>
      </c>
      <c r="H61" s="43">
        <v>9.1369016999999996E-4</v>
      </c>
      <c r="I61" s="43">
        <v>7.0213261999999997E-3</v>
      </c>
      <c r="J61" s="43">
        <v>6.5253815E-3</v>
      </c>
      <c r="K61" s="43">
        <v>1.8321718999999999E-3</v>
      </c>
      <c r="L61" s="43">
        <v>3.2167788999999997E-5</v>
      </c>
      <c r="M61" s="43">
        <v>2.7121123E-5</v>
      </c>
      <c r="N61" s="43">
        <v>8.3228519999999995E-4</v>
      </c>
      <c r="O61" s="43">
        <v>1.3826657000000001E-4</v>
      </c>
      <c r="P61" s="43">
        <v>1.5397271000000001E-2</v>
      </c>
      <c r="Q61" s="43">
        <v>3.8476469000000001E-4</v>
      </c>
      <c r="R61" s="43">
        <v>3.2008585000000002E-8</v>
      </c>
      <c r="S61" s="43">
        <v>1.6552265E-3</v>
      </c>
      <c r="T61" s="43"/>
      <c r="U61" s="77">
        <f t="shared" si="4"/>
        <v>0.14613856896551725</v>
      </c>
    </row>
    <row r="62" spans="1:21">
      <c r="A62" s="41" t="s">
        <v>33</v>
      </c>
      <c r="B62" s="41" t="s">
        <v>1544</v>
      </c>
      <c r="C62" s="74">
        <f t="shared" si="0"/>
        <v>5.1711778650585002E-2</v>
      </c>
      <c r="D62" s="74">
        <f t="shared" si="1"/>
        <v>8.4168423120000013E-3</v>
      </c>
      <c r="E62" s="74">
        <f t="shared" si="2"/>
        <v>8.7673015699999985E-3</v>
      </c>
      <c r="F62" s="74">
        <f t="shared" si="3"/>
        <v>1.7575560768585002E-2</v>
      </c>
      <c r="G62" s="75">
        <v>1.6952074000000001E-2</v>
      </c>
      <c r="H62" s="43">
        <v>9.1369016999999996E-4</v>
      </c>
      <c r="I62" s="43">
        <v>7.0213261999999997E-3</v>
      </c>
      <c r="J62" s="43">
        <v>6.5253815E-3</v>
      </c>
      <c r="K62" s="43">
        <v>1.8321718999999999E-3</v>
      </c>
      <c r="L62" s="43">
        <v>3.2167788999999997E-5</v>
      </c>
      <c r="M62" s="43">
        <v>2.7121123E-5</v>
      </c>
      <c r="N62" s="43">
        <v>8.3228519999999995E-4</v>
      </c>
      <c r="O62" s="43">
        <v>1.3826657000000001E-4</v>
      </c>
      <c r="P62" s="43">
        <v>1.5397271000000001E-2</v>
      </c>
      <c r="Q62" s="43">
        <v>3.8476469000000001E-4</v>
      </c>
      <c r="R62" s="43">
        <v>3.2008585000000002E-8</v>
      </c>
      <c r="S62" s="43">
        <v>1.6552265E-3</v>
      </c>
      <c r="T62" s="43"/>
      <c r="U62" s="77">
        <f t="shared" si="4"/>
        <v>0.14613856896551725</v>
      </c>
    </row>
    <row r="63" spans="1:21">
      <c r="A63" s="41" t="s">
        <v>33</v>
      </c>
      <c r="B63" s="41" t="s">
        <v>1545</v>
      </c>
      <c r="C63" s="74">
        <f t="shared" si="0"/>
        <v>5.1711778650585002E-2</v>
      </c>
      <c r="D63" s="74">
        <f t="shared" si="1"/>
        <v>8.4168423120000013E-3</v>
      </c>
      <c r="E63" s="74">
        <f t="shared" si="2"/>
        <v>8.7673015699999985E-3</v>
      </c>
      <c r="F63" s="74">
        <f t="shared" si="3"/>
        <v>1.7575560768585002E-2</v>
      </c>
      <c r="G63" s="75">
        <v>1.6952074000000001E-2</v>
      </c>
      <c r="H63" s="43">
        <v>9.1369016999999996E-4</v>
      </c>
      <c r="I63" s="43">
        <v>7.0213261999999997E-3</v>
      </c>
      <c r="J63" s="43">
        <v>6.5253815E-3</v>
      </c>
      <c r="K63" s="43">
        <v>1.8321718999999999E-3</v>
      </c>
      <c r="L63" s="43">
        <v>3.2167788999999997E-5</v>
      </c>
      <c r="M63" s="43">
        <v>2.7121123E-5</v>
      </c>
      <c r="N63" s="43">
        <v>8.3228519999999995E-4</v>
      </c>
      <c r="O63" s="43">
        <v>1.3826657000000001E-4</v>
      </c>
      <c r="P63" s="43">
        <v>1.5397271000000001E-2</v>
      </c>
      <c r="Q63" s="43">
        <v>3.8476469000000001E-4</v>
      </c>
      <c r="R63" s="43">
        <v>3.2008585000000002E-8</v>
      </c>
      <c r="S63" s="43">
        <v>1.6552265E-3</v>
      </c>
      <c r="T63" s="43"/>
      <c r="U63" s="77">
        <f t="shared" si="4"/>
        <v>0.14613856896551725</v>
      </c>
    </row>
    <row r="64" spans="1:21">
      <c r="A64" s="41" t="s">
        <v>33</v>
      </c>
      <c r="B64" s="41" t="s">
        <v>1546</v>
      </c>
      <c r="C64" s="74">
        <f t="shared" si="0"/>
        <v>5.1711778650585002E-2</v>
      </c>
      <c r="D64" s="74">
        <f t="shared" si="1"/>
        <v>8.4168423120000013E-3</v>
      </c>
      <c r="E64" s="74">
        <f t="shared" si="2"/>
        <v>8.7673015699999985E-3</v>
      </c>
      <c r="F64" s="74">
        <f t="shared" si="3"/>
        <v>1.7575560768585002E-2</v>
      </c>
      <c r="G64" s="75">
        <v>1.6952074000000001E-2</v>
      </c>
      <c r="H64" s="43">
        <v>9.1369016999999996E-4</v>
      </c>
      <c r="I64" s="43">
        <v>7.0213261999999997E-3</v>
      </c>
      <c r="J64" s="43">
        <v>6.5253815E-3</v>
      </c>
      <c r="K64" s="43">
        <v>1.8321718999999999E-3</v>
      </c>
      <c r="L64" s="43">
        <v>3.2167788999999997E-5</v>
      </c>
      <c r="M64" s="43">
        <v>2.7121123E-5</v>
      </c>
      <c r="N64" s="43">
        <v>8.3228519999999995E-4</v>
      </c>
      <c r="O64" s="43">
        <v>1.3826657000000001E-4</v>
      </c>
      <c r="P64" s="43">
        <v>1.5397271000000001E-2</v>
      </c>
      <c r="Q64" s="43">
        <v>3.8476469000000001E-4</v>
      </c>
      <c r="R64" s="43">
        <v>3.2008585000000002E-8</v>
      </c>
      <c r="S64" s="43">
        <v>1.6552265E-3</v>
      </c>
      <c r="T64" s="43"/>
      <c r="U64" s="77">
        <f t="shared" si="4"/>
        <v>0.14613856896551725</v>
      </c>
    </row>
    <row r="65" spans="1:21">
      <c r="A65" s="41" t="s">
        <v>33</v>
      </c>
      <c r="B65" s="41" t="s">
        <v>1547</v>
      </c>
      <c r="C65" s="74">
        <f t="shared" si="0"/>
        <v>3.0646045149499996</v>
      </c>
      <c r="D65" s="74">
        <f t="shared" si="1"/>
        <v>2.97557473E-2</v>
      </c>
      <c r="E65" s="74">
        <f t="shared" si="2"/>
        <v>2.7549726412000002</v>
      </c>
      <c r="F65" s="74">
        <f t="shared" si="3"/>
        <v>0.19998814444999999</v>
      </c>
      <c r="G65" s="75">
        <v>7.9887981999999996E-2</v>
      </c>
      <c r="H65" s="43">
        <v>7.1751111999999997E-3</v>
      </c>
      <c r="I65" s="43">
        <v>0.28499943</v>
      </c>
      <c r="J65" s="43">
        <v>1.0689849E-2</v>
      </c>
      <c r="K65" s="43">
        <v>2.8002107999999999E-3</v>
      </c>
      <c r="L65" s="43">
        <v>9.2358649999999996E-4</v>
      </c>
      <c r="M65" s="43">
        <v>1.5342101E-2</v>
      </c>
      <c r="N65" s="43">
        <v>2.4627981000000001</v>
      </c>
      <c r="O65" s="43">
        <v>3.4083064999999998E-4</v>
      </c>
      <c r="P65" s="43">
        <v>1.7989616999999999E-2</v>
      </c>
      <c r="Q65" s="43">
        <v>2.8996678000000001E-3</v>
      </c>
      <c r="R65" s="43">
        <v>3.9118528999999999E-2</v>
      </c>
      <c r="S65" s="43">
        <v>0.1396395</v>
      </c>
      <c r="T65" s="43"/>
      <c r="U65" s="77">
        <f t="shared" si="4"/>
        <v>0.68868949999999995</v>
      </c>
    </row>
    <row r="66" spans="1:21">
      <c r="A66" s="41" t="s">
        <v>33</v>
      </c>
      <c r="B66" s="41" t="s">
        <v>1548</v>
      </c>
      <c r="C66" s="74">
        <f t="shared" si="0"/>
        <v>1.3493162511700001</v>
      </c>
      <c r="D66" s="74">
        <f t="shared" si="1"/>
        <v>2.7625769699999997E-2</v>
      </c>
      <c r="E66" s="74">
        <f t="shared" si="2"/>
        <v>1.1280900187</v>
      </c>
      <c r="F66" s="74">
        <f t="shared" si="3"/>
        <v>0.11285090577000001</v>
      </c>
      <c r="G66" s="75">
        <v>8.0749557E-2</v>
      </c>
      <c r="H66" s="43">
        <v>3.2171286999999999E-3</v>
      </c>
      <c r="I66" s="43">
        <v>0.22220732000000001</v>
      </c>
      <c r="J66" s="43">
        <v>1.3477958E-2</v>
      </c>
      <c r="K66" s="43">
        <v>3.2758932999999999E-3</v>
      </c>
      <c r="L66" s="43">
        <v>1.2715428999999999E-3</v>
      </c>
      <c r="M66" s="43">
        <v>9.6003754999999993E-3</v>
      </c>
      <c r="N66" s="43">
        <v>0.90266557000000003</v>
      </c>
      <c r="O66" s="43">
        <v>2.3100717E-4</v>
      </c>
      <c r="P66" s="43">
        <v>2.2078141999999999E-2</v>
      </c>
      <c r="Q66" s="43">
        <v>2.4160636000000002E-3</v>
      </c>
      <c r="R66" s="43">
        <v>5.0320901000000001E-2</v>
      </c>
      <c r="S66" s="43">
        <v>3.7804791999999997E-2</v>
      </c>
      <c r="T66" s="43"/>
      <c r="U66" s="77">
        <f t="shared" si="4"/>
        <v>0.69611687068965511</v>
      </c>
    </row>
    <row r="67" spans="1:21">
      <c r="A67" s="41" t="s">
        <v>33</v>
      </c>
      <c r="B67" s="41" t="s">
        <v>1549</v>
      </c>
      <c r="C67" s="74">
        <f t="shared" si="0"/>
        <v>1.3552006422</v>
      </c>
      <c r="D67" s="74">
        <f t="shared" si="1"/>
        <v>2.8134034800000002E-2</v>
      </c>
      <c r="E67" s="74">
        <f t="shared" si="2"/>
        <v>1.1309732425999999</v>
      </c>
      <c r="F67" s="74">
        <f t="shared" si="3"/>
        <v>0.1142062948</v>
      </c>
      <c r="G67" s="75">
        <v>8.1887070000000006E-2</v>
      </c>
      <c r="H67" s="43">
        <v>3.1579925999999999E-3</v>
      </c>
      <c r="I67" s="43">
        <v>0.22306253000000001</v>
      </c>
      <c r="J67" s="43">
        <v>1.360835E-2</v>
      </c>
      <c r="K67" s="43">
        <v>3.3667521999999998E-3</v>
      </c>
      <c r="L67" s="43">
        <v>1.3420367E-3</v>
      </c>
      <c r="M67" s="43">
        <v>9.8168959000000007E-3</v>
      </c>
      <c r="N67" s="43">
        <v>0.90475271999999995</v>
      </c>
      <c r="O67" s="43">
        <v>2.3981539999999999E-4</v>
      </c>
      <c r="P67" s="43">
        <v>2.2690068000000001E-2</v>
      </c>
      <c r="Q67" s="43">
        <v>1.9484584000000001E-3</v>
      </c>
      <c r="R67" s="43">
        <v>5.0363811000000001E-2</v>
      </c>
      <c r="S67" s="43">
        <v>3.8964142E-2</v>
      </c>
      <c r="T67" s="43"/>
      <c r="U67" s="77">
        <f t="shared" si="4"/>
        <v>0.70592301724137929</v>
      </c>
    </row>
    <row r="68" spans="1:21">
      <c r="A68" s="41" t="s">
        <v>33</v>
      </c>
      <c r="B68" s="41" t="s">
        <v>1550</v>
      </c>
      <c r="C68" s="74">
        <f t="shared" si="0"/>
        <v>2.7233128619100002</v>
      </c>
      <c r="D68" s="74">
        <f t="shared" si="1"/>
        <v>2.9001168040000001E-2</v>
      </c>
      <c r="E68" s="74">
        <f t="shared" si="2"/>
        <v>2.4431066162000001</v>
      </c>
      <c r="F68" s="74">
        <f t="shared" si="3"/>
        <v>0.17829140567000001</v>
      </c>
      <c r="G68" s="75">
        <v>7.2913671999999999E-2</v>
      </c>
      <c r="H68" s="43">
        <v>6.4311061999999999E-3</v>
      </c>
      <c r="I68" s="43">
        <v>0.25279460999999998</v>
      </c>
      <c r="J68" s="43">
        <v>1.2071462E-2</v>
      </c>
      <c r="K68" s="43">
        <v>2.4880180999999999E-3</v>
      </c>
      <c r="L68" s="43">
        <v>8.2116494000000003E-4</v>
      </c>
      <c r="M68" s="43">
        <v>1.3620523000000001E-2</v>
      </c>
      <c r="N68" s="43">
        <v>2.1838809000000001</v>
      </c>
      <c r="O68" s="43">
        <v>3.0510877000000002E-4</v>
      </c>
      <c r="P68" s="43">
        <v>1.5951981E-2</v>
      </c>
      <c r="Q68" s="43">
        <v>2.5902129E-3</v>
      </c>
      <c r="R68" s="43">
        <v>3.4687743E-2</v>
      </c>
      <c r="S68" s="43">
        <v>0.12475636</v>
      </c>
      <c r="T68" s="43"/>
      <c r="U68" s="77">
        <f t="shared" si="4"/>
        <v>0.62856613793103444</v>
      </c>
    </row>
    <row r="69" spans="1:21">
      <c r="A69" s="41" t="s">
        <v>33</v>
      </c>
      <c r="B69" s="41" t="s">
        <v>1551</v>
      </c>
      <c r="C69" s="74">
        <f t="shared" si="0"/>
        <v>0.22605358885900001</v>
      </c>
      <c r="D69" s="74">
        <f t="shared" si="1"/>
        <v>8.28749495E-3</v>
      </c>
      <c r="E69" s="74">
        <f t="shared" si="2"/>
        <v>0.1649146313</v>
      </c>
      <c r="F69" s="74">
        <f t="shared" si="3"/>
        <v>2.0676305608999999E-2</v>
      </c>
      <c r="G69" s="75">
        <v>3.2175157000000003E-2</v>
      </c>
      <c r="H69" s="43">
        <v>7.3302523000000003E-3</v>
      </c>
      <c r="I69" s="43">
        <v>5.9043844999999998E-2</v>
      </c>
      <c r="J69" s="43">
        <v>2.3655941E-3</v>
      </c>
      <c r="K69" s="43">
        <v>1.2355089000000001E-3</v>
      </c>
      <c r="L69" s="43">
        <v>3.0082085E-4</v>
      </c>
      <c r="M69" s="43">
        <v>4.3855711E-3</v>
      </c>
      <c r="N69" s="43">
        <v>9.8540533999999999E-2</v>
      </c>
      <c r="O69" s="43">
        <v>2.4136999E-5</v>
      </c>
      <c r="P69" s="43">
        <v>6.4292251E-4</v>
      </c>
      <c r="Q69" s="43">
        <v>6.0100277999999997E-3</v>
      </c>
      <c r="R69" s="43">
        <v>7.7922614999999997E-3</v>
      </c>
      <c r="S69" s="43">
        <v>6.2069567999999999E-3</v>
      </c>
      <c r="T69" s="43"/>
      <c r="U69" s="77">
        <f t="shared" si="4"/>
        <v>0.27737204310344826</v>
      </c>
    </row>
    <row r="70" spans="1:21">
      <c r="A70" s="41" t="s">
        <v>33</v>
      </c>
      <c r="B70" s="41" t="s">
        <v>1552</v>
      </c>
      <c r="C70" s="74">
        <f t="shared" si="0"/>
        <v>0.44789882167200007</v>
      </c>
      <c r="D70" s="74">
        <f t="shared" si="1"/>
        <v>1.0440583569999998E-2</v>
      </c>
      <c r="E70" s="74">
        <f t="shared" si="2"/>
        <v>0.36080042060000006</v>
      </c>
      <c r="F70" s="74">
        <f t="shared" si="3"/>
        <v>2.3490919502000003E-2</v>
      </c>
      <c r="G70" s="75">
        <v>5.3166897999999997E-2</v>
      </c>
      <c r="H70" s="43">
        <v>7.5785206000000003E-3</v>
      </c>
      <c r="I70" s="43">
        <v>0.24294377</v>
      </c>
      <c r="J70" s="43">
        <v>2.5466453999999999E-3</v>
      </c>
      <c r="K70" s="43">
        <v>1.3003607E-3</v>
      </c>
      <c r="L70" s="43">
        <v>3.3856697000000002E-4</v>
      </c>
      <c r="M70" s="43">
        <v>6.2550104999999998E-3</v>
      </c>
      <c r="N70" s="43">
        <v>0.11027813</v>
      </c>
      <c r="O70" s="43">
        <v>3.3771452000000002E-5</v>
      </c>
      <c r="P70" s="43">
        <v>5.8566404999999997E-4</v>
      </c>
      <c r="Q70" s="43">
        <v>6.1109982000000004E-3</v>
      </c>
      <c r="R70" s="43">
        <v>8.7595681000000002E-3</v>
      </c>
      <c r="S70" s="43">
        <v>8.0009177000000004E-3</v>
      </c>
      <c r="T70" s="43"/>
      <c r="U70" s="77">
        <f t="shared" si="4"/>
        <v>0.45833532758620688</v>
      </c>
    </row>
    <row r="71" spans="1:21">
      <c r="A71" s="41" t="s">
        <v>33</v>
      </c>
      <c r="B71" s="41" t="s">
        <v>1553</v>
      </c>
      <c r="C71" s="74">
        <f t="shared" si="0"/>
        <v>4.8664631183100004</v>
      </c>
      <c r="D71" s="74">
        <f t="shared" si="1"/>
        <v>4.2874176299999997E-2</v>
      </c>
      <c r="E71" s="74">
        <f t="shared" si="2"/>
        <v>4.6022307373000002</v>
      </c>
      <c r="F71" s="74">
        <f t="shared" si="3"/>
        <v>0.12449145670999999</v>
      </c>
      <c r="G71" s="75">
        <v>9.6866748000000003E-2</v>
      </c>
      <c r="H71" s="43">
        <v>8.5058472999999992E-3</v>
      </c>
      <c r="I71" s="43">
        <v>0.17697568999999999</v>
      </c>
      <c r="J71" s="43">
        <v>1.6745672999999999E-2</v>
      </c>
      <c r="K71" s="43">
        <v>4.1411735999999999E-3</v>
      </c>
      <c r="L71" s="43">
        <v>1.2713817000000001E-3</v>
      </c>
      <c r="M71" s="43">
        <v>2.0715948000000001E-2</v>
      </c>
      <c r="N71" s="43">
        <v>4.4167491999999999</v>
      </c>
      <c r="O71" s="43">
        <v>2.2435301000000001E-4</v>
      </c>
      <c r="P71" s="43">
        <v>2.7200287E-2</v>
      </c>
      <c r="Q71" s="43">
        <v>4.8225096999999998E-3</v>
      </c>
      <c r="R71" s="43">
        <v>5.7206144E-2</v>
      </c>
      <c r="S71" s="43">
        <v>3.5038162999999997E-2</v>
      </c>
      <c r="T71" s="43"/>
      <c r="U71" s="77">
        <f t="shared" si="4"/>
        <v>0.8350581724137931</v>
      </c>
    </row>
    <row r="72" spans="1:21">
      <c r="A72" s="41" t="s">
        <v>33</v>
      </c>
      <c r="B72" s="41" t="s">
        <v>1554</v>
      </c>
      <c r="C72" s="74">
        <f t="shared" si="0"/>
        <v>2.2282072657200001</v>
      </c>
      <c r="D72" s="74">
        <f t="shared" si="1"/>
        <v>1.9739695719999999E-2</v>
      </c>
      <c r="E72" s="74">
        <f t="shared" si="2"/>
        <v>2.1091050345000002</v>
      </c>
      <c r="F72" s="74">
        <f t="shared" si="3"/>
        <v>5.6709068500000001E-2</v>
      </c>
      <c r="G72" s="75">
        <v>4.2653467E-2</v>
      </c>
      <c r="H72" s="43">
        <v>4.6930645E-3</v>
      </c>
      <c r="I72" s="43">
        <v>8.1093070000000003E-2</v>
      </c>
      <c r="J72" s="43">
        <v>7.7118613999999997E-3</v>
      </c>
      <c r="K72" s="43">
        <v>1.9538263000000002E-3</v>
      </c>
      <c r="L72" s="43">
        <v>5.8353371999999995E-4</v>
      </c>
      <c r="M72" s="43">
        <v>9.4904742999999993E-3</v>
      </c>
      <c r="N72" s="43">
        <v>2.0233189</v>
      </c>
      <c r="O72" s="43">
        <v>1.01983E-4</v>
      </c>
      <c r="P72" s="43">
        <v>1.2460944999999999E-2</v>
      </c>
      <c r="Q72" s="43">
        <v>1.8447625E-3</v>
      </c>
      <c r="R72" s="43">
        <v>2.6207174E-2</v>
      </c>
      <c r="S72" s="43">
        <v>1.6094204000000001E-2</v>
      </c>
      <c r="T72" s="43"/>
      <c r="U72" s="77">
        <f t="shared" si="4"/>
        <v>0.36770230172413793</v>
      </c>
    </row>
    <row r="73" spans="1:21">
      <c r="A73" s="41" t="s">
        <v>33</v>
      </c>
      <c r="B73" s="41" t="s">
        <v>1555</v>
      </c>
      <c r="C73" s="74">
        <f t="shared" si="0"/>
        <v>2.8022336516099995</v>
      </c>
      <c r="D73" s="74">
        <f t="shared" si="1"/>
        <v>2.468804422E-2</v>
      </c>
      <c r="E73" s="74">
        <f t="shared" si="2"/>
        <v>2.6500819039999999</v>
      </c>
      <c r="F73" s="74">
        <f t="shared" si="3"/>
        <v>7.1685357389999996E-2</v>
      </c>
      <c r="G73" s="75">
        <v>5.5778345999999999E-2</v>
      </c>
      <c r="H73" s="43">
        <v>4.8978839999999999E-3</v>
      </c>
      <c r="I73" s="43">
        <v>0.10190712</v>
      </c>
      <c r="J73" s="43">
        <v>9.6425856999999993E-3</v>
      </c>
      <c r="K73" s="43">
        <v>2.3845935000000001E-3</v>
      </c>
      <c r="L73" s="43">
        <v>7.3209402E-4</v>
      </c>
      <c r="M73" s="43">
        <v>1.1928770999999999E-2</v>
      </c>
      <c r="N73" s="43">
        <v>2.5432769</v>
      </c>
      <c r="O73" s="43">
        <v>1.2918819E-4</v>
      </c>
      <c r="P73" s="43">
        <v>1.5662618999999999E-2</v>
      </c>
      <c r="Q73" s="43">
        <v>2.7769242000000001E-3</v>
      </c>
      <c r="R73" s="43">
        <v>3.2940758000000001E-2</v>
      </c>
      <c r="S73" s="43">
        <v>2.0175868E-2</v>
      </c>
      <c r="T73" s="43"/>
      <c r="U73" s="77">
        <f t="shared" si="4"/>
        <v>0.48084781034482754</v>
      </c>
    </row>
    <row r="74" spans="1:21">
      <c r="A74" s="41" t="s">
        <v>33</v>
      </c>
      <c r="B74" s="41" t="s">
        <v>1556</v>
      </c>
      <c r="C74" s="74">
        <f t="shared" ref="C74:C137" si="5">D74+E74+F74+G74</f>
        <v>0.494462861777</v>
      </c>
      <c r="D74" s="74">
        <f t="shared" ref="D74:D137" si="6">J74+K74+L74+M74</f>
        <v>4.3823481800000005E-3</v>
      </c>
      <c r="E74" s="74">
        <f t="shared" ref="E74:E137" si="7">H74+I74+N74</f>
        <v>0.46666323485</v>
      </c>
      <c r="F74" s="74">
        <f t="shared" ref="F74:F137" si="8">O74+IF(P74="x",0,P74)+IF(Q74="x",0,Q74)+IF(R74="x",0,R74)+S74</f>
        <v>1.3229161747E-2</v>
      </c>
      <c r="G74" s="75">
        <v>1.0188117E-2</v>
      </c>
      <c r="H74" s="43">
        <v>8.3748285000000003E-4</v>
      </c>
      <c r="I74" s="43">
        <v>1.7997102000000001E-2</v>
      </c>
      <c r="J74" s="43">
        <v>1.7468054000000001E-3</v>
      </c>
      <c r="K74" s="43">
        <v>4.0527382999999998E-4</v>
      </c>
      <c r="L74" s="43">
        <v>1.3001304999999999E-4</v>
      </c>
      <c r="M74" s="43">
        <v>2.1002559E-3</v>
      </c>
      <c r="N74" s="43">
        <v>0.44782864999999999</v>
      </c>
      <c r="O74" s="43">
        <v>2.2949736999999999E-5</v>
      </c>
      <c r="P74" s="43">
        <v>2.76764E-3</v>
      </c>
      <c r="Q74" s="43">
        <v>2.9621751000000001E-4</v>
      </c>
      <c r="R74" s="43">
        <v>5.8011006999999998E-3</v>
      </c>
      <c r="S74" s="43">
        <v>4.3412538000000001E-3</v>
      </c>
      <c r="T74" s="43"/>
      <c r="U74" s="77">
        <f t="shared" ref="U74:U137" si="9">G74/0.116</f>
        <v>8.7828594827586204E-2</v>
      </c>
    </row>
    <row r="75" spans="1:21">
      <c r="A75" s="41" t="s">
        <v>33</v>
      </c>
      <c r="B75" s="41" t="s">
        <v>1557</v>
      </c>
      <c r="C75" s="74">
        <f t="shared" si="5"/>
        <v>7.4295229369500007</v>
      </c>
      <c r="D75" s="74">
        <f t="shared" si="6"/>
        <v>6.5818168499999996E-2</v>
      </c>
      <c r="E75" s="74">
        <f t="shared" si="7"/>
        <v>7.0323997490000005</v>
      </c>
      <c r="F75" s="74">
        <f t="shared" si="8"/>
        <v>0.18908533945</v>
      </c>
      <c r="G75" s="75">
        <v>0.14221967999999999</v>
      </c>
      <c r="H75" s="43">
        <v>1.5648109E-2</v>
      </c>
      <c r="I75" s="43">
        <v>0.27038904000000002</v>
      </c>
      <c r="J75" s="43">
        <v>2.5713699E-2</v>
      </c>
      <c r="K75" s="43">
        <v>6.5146529999999996E-3</v>
      </c>
      <c r="L75" s="43">
        <v>1.9456795E-3</v>
      </c>
      <c r="M75" s="43">
        <v>3.1644137000000003E-2</v>
      </c>
      <c r="N75" s="43">
        <v>6.7463626000000003</v>
      </c>
      <c r="O75" s="43">
        <v>3.4004245000000003E-4</v>
      </c>
      <c r="P75" s="43">
        <v>4.1548595000000001E-2</v>
      </c>
      <c r="Q75" s="43">
        <v>6.1510009999999997E-3</v>
      </c>
      <c r="R75" s="43">
        <v>8.7382714E-2</v>
      </c>
      <c r="S75" s="43">
        <v>5.3662987000000002E-2</v>
      </c>
      <c r="T75" s="43"/>
      <c r="U75" s="77">
        <f t="shared" si="9"/>
        <v>1.2260317241379308</v>
      </c>
    </row>
    <row r="76" spans="1:21">
      <c r="A76" s="41" t="s">
        <v>33</v>
      </c>
      <c r="B76" s="41" t="s">
        <v>1558</v>
      </c>
      <c r="C76" s="74">
        <f t="shared" si="5"/>
        <v>0.24337001498900002</v>
      </c>
      <c r="D76" s="74">
        <f t="shared" si="6"/>
        <v>2.1569509819999999E-3</v>
      </c>
      <c r="E76" s="74">
        <f t="shared" si="7"/>
        <v>0.22968729736000001</v>
      </c>
      <c r="F76" s="74">
        <f t="shared" si="8"/>
        <v>6.5112701470000003E-3</v>
      </c>
      <c r="G76" s="75">
        <v>5.0144965E-3</v>
      </c>
      <c r="H76" s="43">
        <v>4.1220126E-4</v>
      </c>
      <c r="I76" s="43">
        <v>8.8580060999999995E-3</v>
      </c>
      <c r="J76" s="43">
        <v>8.5976137000000005E-4</v>
      </c>
      <c r="K76" s="43">
        <v>1.9947199999999999E-4</v>
      </c>
      <c r="L76" s="43">
        <v>6.3991211999999998E-5</v>
      </c>
      <c r="M76" s="43">
        <v>1.0337263999999999E-3</v>
      </c>
      <c r="N76" s="43">
        <v>0.22041709000000001</v>
      </c>
      <c r="O76" s="43">
        <v>1.1295646999999999E-5</v>
      </c>
      <c r="P76" s="43">
        <v>1.3622065999999999E-3</v>
      </c>
      <c r="Q76" s="43">
        <v>1.457955E-4</v>
      </c>
      <c r="R76" s="43">
        <v>2.8552476999999998E-3</v>
      </c>
      <c r="S76" s="43">
        <v>2.1367246999999998E-3</v>
      </c>
      <c r="T76" s="43"/>
      <c r="U76" s="77">
        <f t="shared" si="9"/>
        <v>4.3228418103448275E-2</v>
      </c>
    </row>
    <row r="77" spans="1:21">
      <c r="A77" s="41" t="s">
        <v>33</v>
      </c>
      <c r="B77" s="41" t="s">
        <v>1559</v>
      </c>
      <c r="C77" s="74">
        <f t="shared" si="5"/>
        <v>0.84751993857100005</v>
      </c>
      <c r="D77" s="74">
        <f t="shared" si="6"/>
        <v>7.5114386699999995E-3</v>
      </c>
      <c r="E77" s="74">
        <f t="shared" si="7"/>
        <v>0.79987078249999999</v>
      </c>
      <c r="F77" s="74">
        <f t="shared" si="8"/>
        <v>2.2675066400999998E-2</v>
      </c>
      <c r="G77" s="75">
        <v>1.7462650999999999E-2</v>
      </c>
      <c r="H77" s="43">
        <v>1.4354635000000001E-3</v>
      </c>
      <c r="I77" s="43">
        <v>3.0847419000000001E-2</v>
      </c>
      <c r="J77" s="43">
        <v>2.9940619E-3</v>
      </c>
      <c r="K77" s="43">
        <v>6.9464802E-4</v>
      </c>
      <c r="L77" s="43">
        <v>2.2284515E-4</v>
      </c>
      <c r="M77" s="43">
        <v>3.5998836000000001E-3</v>
      </c>
      <c r="N77" s="43">
        <v>0.76758789999999999</v>
      </c>
      <c r="O77" s="43">
        <v>3.9336340999999997E-5</v>
      </c>
      <c r="P77" s="43">
        <v>4.7437942E-3</v>
      </c>
      <c r="Q77" s="43">
        <v>5.0772315999999997E-4</v>
      </c>
      <c r="R77" s="43">
        <v>9.9432106999999999E-3</v>
      </c>
      <c r="S77" s="43">
        <v>7.4410020000000004E-3</v>
      </c>
      <c r="T77" s="43"/>
      <c r="U77" s="77">
        <f t="shared" si="9"/>
        <v>0.15054009482758618</v>
      </c>
    </row>
    <row r="78" spans="1:21">
      <c r="A78" s="41" t="s">
        <v>33</v>
      </c>
      <c r="B78" s="41" t="s">
        <v>1560</v>
      </c>
      <c r="C78" s="74">
        <f t="shared" si="5"/>
        <v>0.64721837050000008</v>
      </c>
      <c r="D78" s="74">
        <f t="shared" si="6"/>
        <v>3.6151110729999998E-2</v>
      </c>
      <c r="E78" s="74">
        <f t="shared" si="7"/>
        <v>0.427300927</v>
      </c>
      <c r="F78" s="74">
        <f t="shared" si="8"/>
        <v>8.418310376999999E-2</v>
      </c>
      <c r="G78" s="75">
        <v>9.9583228999999995E-2</v>
      </c>
      <c r="H78" s="43">
        <v>5.0470369999999999E-3</v>
      </c>
      <c r="I78" s="43">
        <v>0.12833448</v>
      </c>
      <c r="J78" s="43">
        <v>2.6419290000000002E-2</v>
      </c>
      <c r="K78" s="43">
        <v>6.9881594999999996E-3</v>
      </c>
      <c r="L78" s="43">
        <v>5.1349323000000001E-4</v>
      </c>
      <c r="M78" s="43">
        <v>2.2301679999999998E-3</v>
      </c>
      <c r="N78" s="43">
        <v>0.29391940999999999</v>
      </c>
      <c r="O78" s="43">
        <v>5.2095177000000003E-4</v>
      </c>
      <c r="P78" s="43">
        <v>5.9565567E-2</v>
      </c>
      <c r="Q78" s="43">
        <v>5.4669779000000003E-3</v>
      </c>
      <c r="R78" s="43">
        <v>5.4652340999999998E-3</v>
      </c>
      <c r="S78" s="43">
        <v>1.3164373E-2</v>
      </c>
      <c r="T78" s="43"/>
      <c r="U78" s="77">
        <f t="shared" si="9"/>
        <v>0.85847611206896546</v>
      </c>
    </row>
    <row r="79" spans="1:21">
      <c r="A79" s="41" t="s">
        <v>33</v>
      </c>
      <c r="B79" s="41" t="s">
        <v>1561</v>
      </c>
      <c r="C79" s="74">
        <f t="shared" si="5"/>
        <v>0.51174878027000004</v>
      </c>
      <c r="D79" s="74">
        <f t="shared" si="6"/>
        <v>3.3972481829999998E-2</v>
      </c>
      <c r="E79" s="74">
        <f t="shared" si="7"/>
        <v>0.29623682579999999</v>
      </c>
      <c r="F79" s="74">
        <f t="shared" si="8"/>
        <v>9.3157174640000007E-2</v>
      </c>
      <c r="G79" s="75">
        <v>8.8382297999999998E-2</v>
      </c>
      <c r="H79" s="43">
        <v>4.4447158000000004E-3</v>
      </c>
      <c r="I79" s="43">
        <v>0.13329795999999999</v>
      </c>
      <c r="J79" s="43">
        <v>2.5052360999999999E-2</v>
      </c>
      <c r="K79" s="43">
        <v>6.8554899999999997E-3</v>
      </c>
      <c r="L79" s="43">
        <v>3.4287473000000002E-4</v>
      </c>
      <c r="M79" s="43">
        <v>1.7217561000000001E-3</v>
      </c>
      <c r="N79" s="43">
        <v>0.15849415</v>
      </c>
      <c r="O79" s="43">
        <v>5.1406314000000002E-4</v>
      </c>
      <c r="P79" s="43">
        <v>5.6048171000000001E-2</v>
      </c>
      <c r="Q79" s="43">
        <v>1.2116973E-2</v>
      </c>
      <c r="R79" s="43">
        <v>5.3598554999999999E-3</v>
      </c>
      <c r="S79" s="43">
        <v>1.9118112E-2</v>
      </c>
      <c r="T79" s="43"/>
      <c r="U79" s="77">
        <f t="shared" si="9"/>
        <v>0.76191636206896551</v>
      </c>
    </row>
    <row r="80" spans="1:21">
      <c r="A80" s="41" t="s">
        <v>33</v>
      </c>
      <c r="B80" s="41" t="s">
        <v>1562</v>
      </c>
      <c r="C80" s="74">
        <f t="shared" si="5"/>
        <v>0.75323245737</v>
      </c>
      <c r="D80" s="74">
        <f t="shared" si="6"/>
        <v>4.3297289829999995E-2</v>
      </c>
      <c r="E80" s="74">
        <f t="shared" si="7"/>
        <v>0.4931864198</v>
      </c>
      <c r="F80" s="74">
        <f t="shared" si="8"/>
        <v>0.10082771773999999</v>
      </c>
      <c r="G80" s="75">
        <v>0.11592102999999999</v>
      </c>
      <c r="H80" s="43">
        <v>7.7895498000000001E-3</v>
      </c>
      <c r="I80" s="43">
        <v>0.13142929</v>
      </c>
      <c r="J80" s="43">
        <v>3.2860901999999997E-2</v>
      </c>
      <c r="K80" s="43">
        <v>7.6891173000000002E-3</v>
      </c>
      <c r="L80" s="43">
        <v>4.4576332999999999E-4</v>
      </c>
      <c r="M80" s="43">
        <v>2.3015072E-3</v>
      </c>
      <c r="N80" s="43">
        <v>0.35396758</v>
      </c>
      <c r="O80" s="43">
        <v>5.4894424000000001E-4</v>
      </c>
      <c r="P80" s="43">
        <v>7.0639816999999994E-2</v>
      </c>
      <c r="Q80" s="43">
        <v>3.3767303999999998E-3</v>
      </c>
      <c r="R80" s="43">
        <v>7.1255681000000001E-3</v>
      </c>
      <c r="S80" s="43">
        <v>1.9136658000000001E-2</v>
      </c>
      <c r="T80" s="43"/>
      <c r="U80" s="77">
        <f t="shared" si="9"/>
        <v>0.99931922413793095</v>
      </c>
    </row>
    <row r="81" spans="1:21">
      <c r="A81" s="41" t="s">
        <v>33</v>
      </c>
      <c r="B81" s="41" t="s">
        <v>1563</v>
      </c>
      <c r="C81" s="74">
        <f t="shared" si="5"/>
        <v>0.63915354964999993</v>
      </c>
      <c r="D81" s="74">
        <f t="shared" si="6"/>
        <v>4.6418251980000005E-2</v>
      </c>
      <c r="E81" s="74">
        <f t="shared" si="7"/>
        <v>0.39436398699999997</v>
      </c>
      <c r="F81" s="74">
        <f t="shared" si="8"/>
        <v>9.0968290669999993E-2</v>
      </c>
      <c r="G81" s="75">
        <v>0.10740302</v>
      </c>
      <c r="H81" s="43">
        <v>1.2089107E-2</v>
      </c>
      <c r="I81" s="43">
        <v>0.21633780999999999</v>
      </c>
      <c r="J81" s="43">
        <v>2.8257994000000002E-2</v>
      </c>
      <c r="K81" s="43">
        <v>7.1550566999999997E-3</v>
      </c>
      <c r="L81" s="43">
        <v>5.2777627999999995E-4</v>
      </c>
      <c r="M81" s="43">
        <v>1.0477425E-2</v>
      </c>
      <c r="N81" s="43">
        <v>0.16593706999999999</v>
      </c>
      <c r="O81" s="43">
        <v>7.9140937000000001E-4</v>
      </c>
      <c r="P81" s="43">
        <v>6.0723660999999998E-2</v>
      </c>
      <c r="Q81" s="43">
        <v>4.0722917999999999E-3</v>
      </c>
      <c r="R81" s="43">
        <v>6.1690924999999999E-3</v>
      </c>
      <c r="S81" s="43">
        <v>1.9211835999999999E-2</v>
      </c>
      <c r="T81" s="43"/>
      <c r="U81" s="77">
        <f t="shared" si="9"/>
        <v>0.92588810344827588</v>
      </c>
    </row>
    <row r="82" spans="1:21">
      <c r="A82" s="41" t="s">
        <v>33</v>
      </c>
      <c r="B82" s="41" t="s">
        <v>1564</v>
      </c>
      <c r="C82" s="74">
        <f t="shared" si="5"/>
        <v>0.56952607318999993</v>
      </c>
      <c r="D82" s="74">
        <f t="shared" si="6"/>
        <v>2.0444262540000001E-2</v>
      </c>
      <c r="E82" s="74">
        <f t="shared" si="7"/>
        <v>0.39235049150000001</v>
      </c>
      <c r="F82" s="74">
        <f t="shared" si="8"/>
        <v>5.5960449150000001E-2</v>
      </c>
      <c r="G82" s="75">
        <v>0.10077087</v>
      </c>
      <c r="H82" s="43">
        <v>9.4655815000000004E-3</v>
      </c>
      <c r="I82" s="43">
        <v>0.20783229</v>
      </c>
      <c r="J82" s="43">
        <v>7.9795293999999992E-3</v>
      </c>
      <c r="K82" s="43">
        <v>1.2437253000000001E-3</v>
      </c>
      <c r="L82" s="43">
        <v>4.8666483999999999E-4</v>
      </c>
      <c r="M82" s="43">
        <v>1.0734343E-2</v>
      </c>
      <c r="N82" s="43">
        <v>0.17505261999999999</v>
      </c>
      <c r="O82" s="43">
        <v>3.7577945000000001E-4</v>
      </c>
      <c r="P82" s="43">
        <v>8.6688702999999992E-3</v>
      </c>
      <c r="Q82" s="43">
        <v>3.0443465E-3</v>
      </c>
      <c r="R82" s="43">
        <v>6.6214218999999996E-3</v>
      </c>
      <c r="S82" s="43">
        <v>3.7250031000000003E-2</v>
      </c>
      <c r="T82" s="43"/>
      <c r="U82" s="77">
        <f t="shared" si="9"/>
        <v>0.86871439655172411</v>
      </c>
    </row>
    <row r="83" spans="1:21">
      <c r="A83" s="41" t="s">
        <v>33</v>
      </c>
      <c r="B83" s="41" t="s">
        <v>1565</v>
      </c>
      <c r="C83" s="74">
        <f t="shared" si="5"/>
        <v>0.21962903285399998</v>
      </c>
      <c r="D83" s="74">
        <f t="shared" si="6"/>
        <v>7.1869327099999998E-3</v>
      </c>
      <c r="E83" s="74">
        <f t="shared" si="7"/>
        <v>0.1721637466</v>
      </c>
      <c r="F83" s="74">
        <f t="shared" si="8"/>
        <v>1.6745803544000001E-2</v>
      </c>
      <c r="G83" s="75">
        <v>2.3532549999999999E-2</v>
      </c>
      <c r="H83" s="43">
        <v>1.6692516000000001E-3</v>
      </c>
      <c r="I83" s="43">
        <v>9.2794298999999997E-2</v>
      </c>
      <c r="J83" s="43">
        <v>2.4666739999999999E-3</v>
      </c>
      <c r="K83" s="43">
        <v>4.5180502999999999E-4</v>
      </c>
      <c r="L83" s="43">
        <v>2.0202727999999999E-4</v>
      </c>
      <c r="M83" s="43">
        <v>4.0664263999999999E-3</v>
      </c>
      <c r="N83" s="43">
        <v>7.7700195999999999E-2</v>
      </c>
      <c r="O83" s="43">
        <v>7.0838494000000007E-5</v>
      </c>
      <c r="P83" s="43">
        <v>3.9202365000000003E-3</v>
      </c>
      <c r="Q83" s="43">
        <v>6.0890884999999998E-4</v>
      </c>
      <c r="R83" s="43">
        <v>2.9938082999999998E-3</v>
      </c>
      <c r="S83" s="43">
        <v>9.1520114E-3</v>
      </c>
      <c r="T83" s="43"/>
      <c r="U83" s="77">
        <f t="shared" si="9"/>
        <v>0.20286681034482756</v>
      </c>
    </row>
    <row r="84" spans="1:21">
      <c r="A84" s="41" t="s">
        <v>33</v>
      </c>
      <c r="B84" s="41" t="s">
        <v>1566</v>
      </c>
      <c r="C84" s="74">
        <f t="shared" si="5"/>
        <v>1.4704579089500001</v>
      </c>
      <c r="D84" s="74">
        <f t="shared" si="6"/>
        <v>3.1130311599999995E-2</v>
      </c>
      <c r="E84" s="74">
        <f t="shared" si="7"/>
        <v>1.2134169228</v>
      </c>
      <c r="F84" s="74">
        <f t="shared" si="8"/>
        <v>9.7954474550000004E-2</v>
      </c>
      <c r="G84" s="75">
        <v>0.12795619999999999</v>
      </c>
      <c r="H84" s="43">
        <v>4.6575028000000003E-3</v>
      </c>
      <c r="I84" s="43">
        <v>0.32464683999999999</v>
      </c>
      <c r="J84" s="43">
        <v>1.9268286999999999E-2</v>
      </c>
      <c r="K84" s="43">
        <v>4.2420286000000003E-3</v>
      </c>
      <c r="L84" s="43">
        <v>1.2745410999999999E-3</v>
      </c>
      <c r="M84" s="43">
        <v>6.3454549000000002E-3</v>
      </c>
      <c r="N84" s="43">
        <v>0.88411258000000004</v>
      </c>
      <c r="O84" s="43">
        <v>3.2612495000000001E-4</v>
      </c>
      <c r="P84" s="43">
        <v>4.0942177000000003E-2</v>
      </c>
      <c r="Q84" s="43">
        <v>4.7772715999999998E-3</v>
      </c>
      <c r="R84" s="43">
        <v>1.6648314000000001E-2</v>
      </c>
      <c r="S84" s="43">
        <v>3.5260587000000003E-2</v>
      </c>
      <c r="T84" s="43"/>
      <c r="U84" s="77">
        <f t="shared" si="9"/>
        <v>1.1030706896551723</v>
      </c>
    </row>
    <row r="85" spans="1:21">
      <c r="A85" s="41" t="s">
        <v>33</v>
      </c>
      <c r="B85" s="41" t="s">
        <v>1567</v>
      </c>
      <c r="C85" s="74">
        <f t="shared" si="5"/>
        <v>1.0607295262199998</v>
      </c>
      <c r="D85" s="74">
        <f t="shared" si="6"/>
        <v>2.5682490019999997E-2</v>
      </c>
      <c r="E85" s="74">
        <f t="shared" si="7"/>
        <v>0.81359324579999992</v>
      </c>
      <c r="F85" s="74">
        <f t="shared" si="8"/>
        <v>0.1085725204</v>
      </c>
      <c r="G85" s="75">
        <v>0.11288127000000001</v>
      </c>
      <c r="H85" s="43">
        <v>3.5728157999999999E-3</v>
      </c>
      <c r="I85" s="43">
        <v>0.34064847999999998</v>
      </c>
      <c r="J85" s="43">
        <v>1.5886353999999998E-2</v>
      </c>
      <c r="K85" s="43">
        <v>4.1530519000000004E-3</v>
      </c>
      <c r="L85" s="43">
        <v>7.6367351999999996E-4</v>
      </c>
      <c r="M85" s="43">
        <v>4.8794106E-3</v>
      </c>
      <c r="N85" s="43">
        <v>0.46937194999999998</v>
      </c>
      <c r="O85" s="43">
        <v>3.0055840000000001E-4</v>
      </c>
      <c r="P85" s="43">
        <v>3.0227437999999999E-2</v>
      </c>
      <c r="Q85" s="43">
        <v>1.1668220999999999E-2</v>
      </c>
      <c r="R85" s="43">
        <v>1.6327182999999999E-2</v>
      </c>
      <c r="S85" s="43">
        <v>5.0049120000000002E-2</v>
      </c>
      <c r="T85" s="43"/>
      <c r="U85" s="77">
        <f t="shared" si="9"/>
        <v>0.97311439655172416</v>
      </c>
    </row>
    <row r="86" spans="1:21">
      <c r="A86" s="41" t="s">
        <v>33</v>
      </c>
      <c r="B86" s="41" t="s">
        <v>1568</v>
      </c>
      <c r="C86" s="74">
        <f t="shared" si="5"/>
        <v>1.7925995447499998</v>
      </c>
      <c r="D86" s="74">
        <f t="shared" si="6"/>
        <v>5.2730773500000001E-2</v>
      </c>
      <c r="E86" s="74">
        <f t="shared" si="7"/>
        <v>1.4163131459999998</v>
      </c>
      <c r="F86" s="74">
        <f t="shared" si="8"/>
        <v>0.14955189525000001</v>
      </c>
      <c r="G86" s="75">
        <v>0.17400373</v>
      </c>
      <c r="H86" s="43">
        <v>1.3239325999999999E-2</v>
      </c>
      <c r="I86" s="43">
        <v>0.33382321999999998</v>
      </c>
      <c r="J86" s="43">
        <v>3.8560167999999999E-2</v>
      </c>
      <c r="K86" s="43">
        <v>6.4327482000000004E-3</v>
      </c>
      <c r="L86" s="43">
        <v>1.0704683000000001E-3</v>
      </c>
      <c r="M86" s="43">
        <v>6.6673890000000001E-3</v>
      </c>
      <c r="N86" s="43">
        <v>1.0692505999999999</v>
      </c>
      <c r="O86" s="43">
        <v>3.9537844999999999E-4</v>
      </c>
      <c r="P86" s="43">
        <v>7.4676704999999996E-2</v>
      </c>
      <c r="Q86" s="43">
        <v>3.7220498000000001E-3</v>
      </c>
      <c r="R86" s="43">
        <v>2.1705911000000001E-2</v>
      </c>
      <c r="S86" s="43">
        <v>4.9051851E-2</v>
      </c>
      <c r="T86" s="43"/>
      <c r="U86" s="77">
        <f t="shared" si="9"/>
        <v>1.5000321551724136</v>
      </c>
    </row>
    <row r="87" spans="1:21">
      <c r="A87" s="41" t="s">
        <v>33</v>
      </c>
      <c r="B87" s="41" t="s">
        <v>1569</v>
      </c>
      <c r="C87" s="74">
        <f t="shared" si="5"/>
        <v>1.4146675413699998</v>
      </c>
      <c r="D87" s="74">
        <f t="shared" si="6"/>
        <v>5.5142742500000001E-2</v>
      </c>
      <c r="E87" s="74">
        <f t="shared" si="7"/>
        <v>1.0911038579999999</v>
      </c>
      <c r="F87" s="74">
        <f t="shared" si="8"/>
        <v>0.12020546087</v>
      </c>
      <c r="G87" s="75">
        <v>0.14821548000000001</v>
      </c>
      <c r="H87" s="43">
        <v>1.1577188E-2</v>
      </c>
      <c r="I87" s="43">
        <v>0.59072345999999998</v>
      </c>
      <c r="J87" s="43">
        <v>2.3062771999999999E-2</v>
      </c>
      <c r="K87" s="43">
        <v>5.0800641000000001E-3</v>
      </c>
      <c r="L87" s="43">
        <v>1.2939814E-3</v>
      </c>
      <c r="M87" s="43">
        <v>2.5705925000000001E-2</v>
      </c>
      <c r="N87" s="43">
        <v>0.48880320999999999</v>
      </c>
      <c r="O87" s="43">
        <v>6.0751896999999995E-4</v>
      </c>
      <c r="P87" s="43">
        <v>4.4469978E-2</v>
      </c>
      <c r="Q87" s="43">
        <v>4.2564999000000003E-3</v>
      </c>
      <c r="R87" s="43">
        <v>1.8792644000000001E-2</v>
      </c>
      <c r="S87" s="43">
        <v>5.2078819999999998E-2</v>
      </c>
      <c r="T87" s="43"/>
      <c r="U87" s="77">
        <f t="shared" si="9"/>
        <v>1.2777196551724139</v>
      </c>
    </row>
    <row r="88" spans="1:21">
      <c r="A88" s="41" t="s">
        <v>33</v>
      </c>
      <c r="B88" s="41" t="s">
        <v>1570</v>
      </c>
      <c r="C88" s="74">
        <f t="shared" si="5"/>
        <v>0.40094929476899999</v>
      </c>
      <c r="D88" s="74">
        <f t="shared" si="6"/>
        <v>8.5237703100000013E-3</v>
      </c>
      <c r="E88" s="74">
        <f t="shared" si="7"/>
        <v>0.32937753889999999</v>
      </c>
      <c r="F88" s="74">
        <f t="shared" si="8"/>
        <v>2.7014426559E-2</v>
      </c>
      <c r="G88" s="75">
        <v>3.6033559E-2</v>
      </c>
      <c r="H88" s="43">
        <v>1.3661948999999999E-3</v>
      </c>
      <c r="I88" s="43">
        <v>8.8094404000000001E-2</v>
      </c>
      <c r="J88" s="43">
        <v>5.2805118000000002E-3</v>
      </c>
      <c r="K88" s="43">
        <v>1.1681490000000001E-3</v>
      </c>
      <c r="L88" s="43">
        <v>3.4583731E-4</v>
      </c>
      <c r="M88" s="43">
        <v>1.7292722000000001E-3</v>
      </c>
      <c r="N88" s="43">
        <v>0.23991694</v>
      </c>
      <c r="O88" s="43">
        <v>8.8941058999999996E-5</v>
      </c>
      <c r="P88" s="43">
        <v>1.1101267999999999E-2</v>
      </c>
      <c r="Q88" s="43">
        <v>1.7436346E-3</v>
      </c>
      <c r="R88" s="43">
        <v>4.5141076E-3</v>
      </c>
      <c r="S88" s="43">
        <v>9.5664753000000002E-3</v>
      </c>
      <c r="T88" s="43"/>
      <c r="U88" s="77">
        <f t="shared" si="9"/>
        <v>0.31063412931034479</v>
      </c>
    </row>
    <row r="89" spans="1:21">
      <c r="A89" s="41" t="s">
        <v>33</v>
      </c>
      <c r="B89" s="41" t="s">
        <v>1571</v>
      </c>
      <c r="C89" s="74">
        <f t="shared" si="5"/>
        <v>0.28952960149099999</v>
      </c>
      <c r="D89" s="74">
        <f t="shared" si="6"/>
        <v>7.0014414099999998E-3</v>
      </c>
      <c r="E89" s="74">
        <f t="shared" si="7"/>
        <v>0.22100158319999999</v>
      </c>
      <c r="F89" s="74">
        <f t="shared" si="8"/>
        <v>3.0628431881E-2</v>
      </c>
      <c r="G89" s="75">
        <v>3.0898144999999998E-2</v>
      </c>
      <c r="H89" s="43">
        <v>1.0151912E-3</v>
      </c>
      <c r="I89" s="43">
        <v>9.2394671999999997E-2</v>
      </c>
      <c r="J89" s="43">
        <v>4.3331409E-3</v>
      </c>
      <c r="K89" s="43">
        <v>1.1339415E-3</v>
      </c>
      <c r="L89" s="43">
        <v>2.0721490999999999E-4</v>
      </c>
      <c r="M89" s="43">
        <v>1.3271441E-3</v>
      </c>
      <c r="N89" s="43">
        <v>0.12759171999999999</v>
      </c>
      <c r="O89" s="43">
        <v>8.1792781000000002E-5</v>
      </c>
      <c r="P89" s="43">
        <v>8.1960198000000008E-3</v>
      </c>
      <c r="Q89" s="43">
        <v>4.3501616999999998E-3</v>
      </c>
      <c r="R89" s="43">
        <v>4.4270346E-3</v>
      </c>
      <c r="S89" s="43">
        <v>1.3573422999999999E-2</v>
      </c>
      <c r="T89" s="43"/>
      <c r="U89" s="77">
        <f t="shared" si="9"/>
        <v>0.26636331896551724</v>
      </c>
    </row>
    <row r="90" spans="1:21">
      <c r="A90" s="41" t="s">
        <v>33</v>
      </c>
      <c r="B90" s="41" t="s">
        <v>1572</v>
      </c>
      <c r="C90" s="74">
        <f t="shared" si="5"/>
        <v>0.48787494089000005</v>
      </c>
      <c r="D90" s="74">
        <f t="shared" si="6"/>
        <v>1.438023557E-2</v>
      </c>
      <c r="E90" s="74">
        <f t="shared" si="7"/>
        <v>0.38423094530000002</v>
      </c>
      <c r="F90" s="74">
        <f t="shared" si="8"/>
        <v>4.0710444019999993E-2</v>
      </c>
      <c r="G90" s="75">
        <v>4.8553315999999999E-2</v>
      </c>
      <c r="H90" s="43">
        <v>3.6498492999999998E-3</v>
      </c>
      <c r="I90" s="43">
        <v>9.0590656000000006E-2</v>
      </c>
      <c r="J90" s="43">
        <v>1.0520351000000001E-2</v>
      </c>
      <c r="K90" s="43">
        <v>1.7584950999999999E-3</v>
      </c>
      <c r="L90" s="43">
        <v>2.9071657E-4</v>
      </c>
      <c r="M90" s="43">
        <v>1.8106729E-3</v>
      </c>
      <c r="N90" s="43">
        <v>0.28999044000000002</v>
      </c>
      <c r="O90" s="43">
        <v>1.0805822E-4</v>
      </c>
      <c r="P90" s="43">
        <v>2.0248217999999998E-2</v>
      </c>
      <c r="Q90" s="43">
        <v>1.1660647000000001E-3</v>
      </c>
      <c r="R90" s="43">
        <v>5.8854501E-3</v>
      </c>
      <c r="S90" s="43">
        <v>1.3302652999999999E-2</v>
      </c>
      <c r="T90" s="43"/>
      <c r="U90" s="77">
        <f t="shared" si="9"/>
        <v>0.4185630689655172</v>
      </c>
    </row>
    <row r="91" spans="1:21">
      <c r="A91" s="41" t="s">
        <v>33</v>
      </c>
      <c r="B91" s="41" t="s">
        <v>1573</v>
      </c>
      <c r="C91" s="74">
        <f t="shared" si="5"/>
        <v>0.38743211792999999</v>
      </c>
      <c r="D91" s="74">
        <f t="shared" si="6"/>
        <v>1.5433323579999998E-2</v>
      </c>
      <c r="E91" s="74">
        <f t="shared" si="7"/>
        <v>0.29740953259999997</v>
      </c>
      <c r="F91" s="74">
        <f t="shared" si="8"/>
        <v>3.2876962750000002E-2</v>
      </c>
      <c r="G91" s="75">
        <v>4.1712299000000001E-2</v>
      </c>
      <c r="H91" s="43">
        <v>4.0273326E-3</v>
      </c>
      <c r="I91" s="43">
        <v>0.16034503999999999</v>
      </c>
      <c r="J91" s="43">
        <v>6.4060048999999997E-3</v>
      </c>
      <c r="K91" s="43">
        <v>1.3808946999999999E-3</v>
      </c>
      <c r="L91" s="43">
        <v>3.5264087999999999E-4</v>
      </c>
      <c r="M91" s="43">
        <v>7.2937831000000003E-3</v>
      </c>
      <c r="N91" s="43">
        <v>0.13303715999999999</v>
      </c>
      <c r="O91" s="43">
        <v>1.9545614999999999E-4</v>
      </c>
      <c r="P91" s="43">
        <v>1.2057814E-2</v>
      </c>
      <c r="Q91" s="43">
        <v>1.4063020999999999E-3</v>
      </c>
      <c r="R91" s="43">
        <v>5.0955324999999996E-3</v>
      </c>
      <c r="S91" s="43">
        <v>1.4121857999999999E-2</v>
      </c>
      <c r="T91" s="43"/>
      <c r="U91" s="77">
        <f t="shared" si="9"/>
        <v>0.35958878448275861</v>
      </c>
    </row>
    <row r="92" spans="1:21">
      <c r="A92" s="41" t="s">
        <v>33</v>
      </c>
      <c r="B92" s="41" t="s">
        <v>1574</v>
      </c>
      <c r="C92" s="74">
        <f t="shared" si="5"/>
        <v>0.32490715402800002</v>
      </c>
      <c r="D92" s="74">
        <f t="shared" si="6"/>
        <v>7.8655860899999996E-3</v>
      </c>
      <c r="E92" s="74">
        <f t="shared" si="7"/>
        <v>0.26428035240000003</v>
      </c>
      <c r="F92" s="74">
        <f t="shared" si="8"/>
        <v>2.2375706538000001E-2</v>
      </c>
      <c r="G92" s="75">
        <v>3.0385509000000002E-2</v>
      </c>
      <c r="H92" s="43">
        <v>1.1437934000000001E-3</v>
      </c>
      <c r="I92" s="43">
        <v>7.0737448999999994E-2</v>
      </c>
      <c r="J92" s="43">
        <v>5.2585371999999998E-3</v>
      </c>
      <c r="K92" s="43">
        <v>9.3697953000000005E-4</v>
      </c>
      <c r="L92" s="43">
        <v>2.7843136000000002E-4</v>
      </c>
      <c r="M92" s="43">
        <v>1.3916379999999999E-3</v>
      </c>
      <c r="N92" s="43">
        <v>0.19239911000000001</v>
      </c>
      <c r="O92" s="43">
        <v>7.2650337999999995E-5</v>
      </c>
      <c r="P92" s="43">
        <v>8.9040013000000005E-3</v>
      </c>
      <c r="Q92" s="43">
        <v>1.2954558000000001E-3</v>
      </c>
      <c r="R92" s="43">
        <v>3.6206606000000001E-3</v>
      </c>
      <c r="S92" s="43">
        <v>8.4829385000000004E-3</v>
      </c>
      <c r="T92" s="43"/>
      <c r="U92" s="77">
        <f t="shared" si="9"/>
        <v>0.26194404310344827</v>
      </c>
    </row>
    <row r="93" spans="1:21">
      <c r="A93" s="41" t="s">
        <v>33</v>
      </c>
      <c r="B93" s="41" t="s">
        <v>1575</v>
      </c>
      <c r="C93" s="74">
        <f t="shared" si="5"/>
        <v>0.23537737252899998</v>
      </c>
      <c r="D93" s="74">
        <f t="shared" si="6"/>
        <v>6.6846963300000008E-3</v>
      </c>
      <c r="E93" s="74">
        <f t="shared" si="7"/>
        <v>0.17735112104</v>
      </c>
      <c r="F93" s="74">
        <f t="shared" si="8"/>
        <v>2.4832123158999998E-2</v>
      </c>
      <c r="G93" s="75">
        <v>2.6509431999999999E-2</v>
      </c>
      <c r="H93" s="43">
        <v>8.5254704E-4</v>
      </c>
      <c r="I93" s="43">
        <v>7.4210183999999998E-2</v>
      </c>
      <c r="J93" s="43">
        <v>4.5242670000000002E-3</v>
      </c>
      <c r="K93" s="43">
        <v>9.2252111000000003E-4</v>
      </c>
      <c r="L93" s="43">
        <v>1.6783472E-4</v>
      </c>
      <c r="M93" s="43">
        <v>1.0700734999999999E-3</v>
      </c>
      <c r="N93" s="43">
        <v>0.10228839000000001</v>
      </c>
      <c r="O93" s="43">
        <v>6.6280659000000005E-5</v>
      </c>
      <c r="P93" s="43">
        <v>6.5737868999999997E-3</v>
      </c>
      <c r="Q93" s="43">
        <v>3.2188678000000001E-3</v>
      </c>
      <c r="R93" s="43">
        <v>3.5508117999999999E-3</v>
      </c>
      <c r="S93" s="43">
        <v>1.1422376E-2</v>
      </c>
      <c r="T93" s="43"/>
      <c r="U93" s="77">
        <f t="shared" si="9"/>
        <v>0.22852958620689653</v>
      </c>
    </row>
    <row r="94" spans="1:21">
      <c r="A94" s="41" t="s">
        <v>33</v>
      </c>
      <c r="B94" s="41" t="s">
        <v>1576</v>
      </c>
      <c r="C94" s="74">
        <f t="shared" si="5"/>
        <v>0.394042060262</v>
      </c>
      <c r="D94" s="74">
        <f t="shared" si="6"/>
        <v>1.2548822440000001E-2</v>
      </c>
      <c r="E94" s="74">
        <f t="shared" si="7"/>
        <v>0.30825513310000002</v>
      </c>
      <c r="F94" s="74">
        <f t="shared" si="8"/>
        <v>3.3068793722000001E-2</v>
      </c>
      <c r="G94" s="75">
        <v>4.0169310999999999E-2</v>
      </c>
      <c r="H94" s="43">
        <v>2.9404021E-3</v>
      </c>
      <c r="I94" s="43">
        <v>7.2729391000000004E-2</v>
      </c>
      <c r="J94" s="43">
        <v>9.4456233000000007E-3</v>
      </c>
      <c r="K94" s="43">
        <v>1.4104388E-3</v>
      </c>
      <c r="L94" s="43">
        <v>2.3466424E-4</v>
      </c>
      <c r="M94" s="43">
        <v>1.4580960999999999E-3</v>
      </c>
      <c r="N94" s="43">
        <v>0.23258534</v>
      </c>
      <c r="O94" s="43">
        <v>8.7110552000000001E-5</v>
      </c>
      <c r="P94" s="43">
        <v>1.6240502E-2</v>
      </c>
      <c r="Q94" s="43">
        <v>9.0097577E-4</v>
      </c>
      <c r="R94" s="43">
        <v>4.7205633999999998E-3</v>
      </c>
      <c r="S94" s="43">
        <v>1.1119642000000001E-2</v>
      </c>
      <c r="U94" s="77">
        <f t="shared" si="9"/>
        <v>0.34628716379310343</v>
      </c>
    </row>
    <row r="95" spans="1:21">
      <c r="A95" s="41" t="s">
        <v>33</v>
      </c>
      <c r="B95" s="41" t="s">
        <v>1577</v>
      </c>
      <c r="C95" s="74">
        <f t="shared" si="5"/>
        <v>0.31354425271999997</v>
      </c>
      <c r="D95" s="74">
        <f t="shared" si="6"/>
        <v>1.3313733809999999E-2</v>
      </c>
      <c r="E95" s="74">
        <f t="shared" si="7"/>
        <v>0.23834362179999996</v>
      </c>
      <c r="F95" s="74">
        <f t="shared" si="8"/>
        <v>2.7004919110000001E-2</v>
      </c>
      <c r="G95" s="75">
        <v>3.4881978000000001E-2</v>
      </c>
      <c r="H95" s="43">
        <v>3.0747717999999999E-3</v>
      </c>
      <c r="I95" s="43">
        <v>0.12865615999999999</v>
      </c>
      <c r="J95" s="43">
        <v>6.1348096E-3</v>
      </c>
      <c r="K95" s="43">
        <v>1.1163296000000001E-3</v>
      </c>
      <c r="L95" s="43">
        <v>2.8383820999999999E-4</v>
      </c>
      <c r="M95" s="43">
        <v>5.7787563999999996E-3</v>
      </c>
      <c r="N95" s="43">
        <v>0.10661269</v>
      </c>
      <c r="O95" s="43">
        <v>1.5161931000000001E-4</v>
      </c>
      <c r="P95" s="43">
        <v>9.6712185999999999E-3</v>
      </c>
      <c r="Q95" s="43">
        <v>1.0835141000000001E-3</v>
      </c>
      <c r="R95" s="43">
        <v>4.0870231E-3</v>
      </c>
      <c r="S95" s="43">
        <v>1.2011544000000001E-2</v>
      </c>
      <c r="U95" s="77">
        <f t="shared" si="9"/>
        <v>0.30070670689655171</v>
      </c>
    </row>
    <row r="96" spans="1:21">
      <c r="A96" s="41" t="s">
        <v>33</v>
      </c>
      <c r="B96" s="41" t="s">
        <v>1578</v>
      </c>
      <c r="C96" s="74">
        <f t="shared" si="5"/>
        <v>0.74893435577</v>
      </c>
      <c r="D96" s="74">
        <f t="shared" si="6"/>
        <v>3.947328009E-2</v>
      </c>
      <c r="E96" s="74">
        <f t="shared" si="7"/>
        <v>0.43358487049999994</v>
      </c>
      <c r="F96" s="74">
        <f t="shared" si="8"/>
        <v>0.11260927518</v>
      </c>
      <c r="G96" s="75">
        <v>0.16326693</v>
      </c>
      <c r="H96" s="43">
        <v>7.4942005000000001E-3</v>
      </c>
      <c r="I96" s="43">
        <v>0.13167092</v>
      </c>
      <c r="J96" s="43">
        <v>2.9514682E-2</v>
      </c>
      <c r="K96" s="43">
        <v>7.1428498E-3</v>
      </c>
      <c r="L96" s="43">
        <v>5.4499189000000001E-4</v>
      </c>
      <c r="M96" s="43">
        <v>2.2707564000000002E-3</v>
      </c>
      <c r="N96" s="43">
        <v>0.29441974999999998</v>
      </c>
      <c r="O96" s="43">
        <v>5.6977358000000005E-4</v>
      </c>
      <c r="P96" s="43">
        <v>5.9533953000000001E-2</v>
      </c>
      <c r="Q96" s="43">
        <v>5.9682512999999996E-3</v>
      </c>
      <c r="R96" s="43">
        <v>5.4653402999999996E-3</v>
      </c>
      <c r="S96" s="43">
        <v>4.1071956999999999E-2</v>
      </c>
      <c r="U96" s="77">
        <f t="shared" si="9"/>
        <v>1.4074735344827587</v>
      </c>
    </row>
    <row r="97" spans="1:21">
      <c r="A97" s="41" t="s">
        <v>33</v>
      </c>
      <c r="B97" s="41" t="s">
        <v>1579</v>
      </c>
      <c r="C97" s="74">
        <f t="shared" si="5"/>
        <v>0.60480306612000001</v>
      </c>
      <c r="D97" s="74">
        <f t="shared" si="6"/>
        <v>3.8285804529999995E-2</v>
      </c>
      <c r="E97" s="74">
        <f t="shared" si="7"/>
        <v>0.30271454240000001</v>
      </c>
      <c r="F97" s="74">
        <f t="shared" si="8"/>
        <v>0.11288005918999999</v>
      </c>
      <c r="G97" s="75">
        <v>0.15092265999999999</v>
      </c>
      <c r="H97" s="43">
        <v>6.0263924000000003E-3</v>
      </c>
      <c r="I97" s="43">
        <v>0.13710696</v>
      </c>
      <c r="J97" s="43">
        <v>2.8765368999999999E-2</v>
      </c>
      <c r="K97" s="43">
        <v>7.3724636999999999E-3</v>
      </c>
      <c r="L97" s="43">
        <v>3.9408492999999997E-4</v>
      </c>
      <c r="M97" s="43">
        <v>1.7538868999999999E-3</v>
      </c>
      <c r="N97" s="43">
        <v>0.15958119000000001</v>
      </c>
      <c r="O97" s="43">
        <v>5.3857549000000001E-4</v>
      </c>
      <c r="P97" s="43">
        <v>5.6017102999999999E-2</v>
      </c>
      <c r="Q97" s="43">
        <v>1.3559306E-2</v>
      </c>
      <c r="R97" s="43">
        <v>5.3596236999999998E-3</v>
      </c>
      <c r="S97" s="43">
        <v>3.7405450999999999E-2</v>
      </c>
      <c r="U97" s="77">
        <f t="shared" si="9"/>
        <v>1.3010574137931032</v>
      </c>
    </row>
    <row r="98" spans="1:21">
      <c r="A98" s="41" t="s">
        <v>33</v>
      </c>
      <c r="B98" s="41" t="s">
        <v>1580</v>
      </c>
      <c r="C98" s="74">
        <f t="shared" si="5"/>
        <v>0.83054126073000001</v>
      </c>
      <c r="D98" s="74">
        <f t="shared" si="6"/>
        <v>4.6121456560000003E-2</v>
      </c>
      <c r="E98" s="74">
        <f t="shared" si="7"/>
        <v>0.49722123610000002</v>
      </c>
      <c r="F98" s="74">
        <f t="shared" si="8"/>
        <v>0.11632835806999998</v>
      </c>
      <c r="G98" s="75">
        <v>0.17087020999999999</v>
      </c>
      <c r="H98" s="43">
        <v>8.6080361000000008E-3</v>
      </c>
      <c r="I98" s="43">
        <v>0.13448139000000001</v>
      </c>
      <c r="J98" s="43">
        <v>3.5489326000000002E-2</v>
      </c>
      <c r="K98" s="43">
        <v>7.8085684999999998E-3</v>
      </c>
      <c r="L98" s="43">
        <v>4.9479416000000002E-4</v>
      </c>
      <c r="M98" s="43">
        <v>2.3287679000000001E-3</v>
      </c>
      <c r="N98" s="43">
        <v>0.35413180999999999</v>
      </c>
      <c r="O98" s="43">
        <v>5.7026627000000005E-4</v>
      </c>
      <c r="P98" s="43">
        <v>7.0606484999999997E-2</v>
      </c>
      <c r="Q98" s="43">
        <v>3.6026235999999999E-3</v>
      </c>
      <c r="R98" s="43">
        <v>7.1250371999999999E-3</v>
      </c>
      <c r="S98" s="43">
        <v>3.4423945999999997E-2</v>
      </c>
      <c r="U98" s="77">
        <f t="shared" si="9"/>
        <v>1.4730190517241377</v>
      </c>
    </row>
    <row r="99" spans="1:21">
      <c r="A99" s="41" t="s">
        <v>33</v>
      </c>
      <c r="B99" s="41" t="s">
        <v>1581</v>
      </c>
      <c r="C99" s="74">
        <f t="shared" si="5"/>
        <v>0.73702401064999989</v>
      </c>
      <c r="D99" s="74">
        <f t="shared" si="6"/>
        <v>5.0125697770000005E-2</v>
      </c>
      <c r="E99" s="74">
        <f t="shared" si="7"/>
        <v>0.40130152299999999</v>
      </c>
      <c r="F99" s="74">
        <f t="shared" si="8"/>
        <v>0.11484442987999999</v>
      </c>
      <c r="G99" s="75">
        <v>0.17075235999999999</v>
      </c>
      <c r="H99" s="43">
        <v>1.4638043E-2</v>
      </c>
      <c r="I99" s="43">
        <v>0.21953004000000001</v>
      </c>
      <c r="J99" s="43">
        <v>3.1316493000000001E-2</v>
      </c>
      <c r="K99" s="43">
        <v>7.4817694999999998E-3</v>
      </c>
      <c r="L99" s="43">
        <v>5.7164927000000003E-4</v>
      </c>
      <c r="M99" s="43">
        <v>1.0755786E-2</v>
      </c>
      <c r="N99" s="43">
        <v>0.16713343999999999</v>
      </c>
      <c r="O99" s="43">
        <v>8.9214578000000003E-4</v>
      </c>
      <c r="P99" s="43">
        <v>6.0691866999999997E-2</v>
      </c>
      <c r="Q99" s="43">
        <v>4.8212417000000002E-3</v>
      </c>
      <c r="R99" s="43">
        <v>6.1697464000000004E-3</v>
      </c>
      <c r="S99" s="43">
        <v>4.2269428999999997E-2</v>
      </c>
      <c r="U99" s="77">
        <f t="shared" si="9"/>
        <v>1.4720031034482757</v>
      </c>
    </row>
    <row r="100" spans="1:21">
      <c r="A100" s="41" t="s">
        <v>33</v>
      </c>
      <c r="B100" s="41" t="s">
        <v>1582</v>
      </c>
      <c r="C100" s="74">
        <f t="shared" si="5"/>
        <v>0.26595654750600001</v>
      </c>
      <c r="D100" s="74">
        <f t="shared" si="6"/>
        <v>4.90077663E-3</v>
      </c>
      <c r="E100" s="74">
        <f t="shared" si="7"/>
        <v>0.18990211630000001</v>
      </c>
      <c r="F100" s="74">
        <f t="shared" si="8"/>
        <v>2.3952441575999999E-2</v>
      </c>
      <c r="G100" s="75">
        <v>4.7201212999999999E-2</v>
      </c>
      <c r="H100" s="43">
        <v>1.8683772999999999E-3</v>
      </c>
      <c r="I100" s="43">
        <v>5.0717498999999999E-2</v>
      </c>
      <c r="J100" s="43">
        <v>3.3014136999999998E-3</v>
      </c>
      <c r="K100" s="43">
        <v>3.8246207000000002E-4</v>
      </c>
      <c r="L100" s="43">
        <v>2.0496625999999999E-4</v>
      </c>
      <c r="M100" s="43">
        <v>1.0119345999999999E-3</v>
      </c>
      <c r="N100" s="43">
        <v>0.13731624000000001</v>
      </c>
      <c r="O100" s="43">
        <v>4.4969375999999998E-5</v>
      </c>
      <c r="P100" s="43">
        <v>3.2673660999999999E-3</v>
      </c>
      <c r="Q100" s="43">
        <v>1.3465864E-3</v>
      </c>
      <c r="R100" s="43">
        <v>2.5807336999999998E-3</v>
      </c>
      <c r="S100" s="43">
        <v>1.6712786E-2</v>
      </c>
      <c r="U100" s="77">
        <f t="shared" si="9"/>
        <v>0.40690700862068963</v>
      </c>
    </row>
    <row r="101" spans="1:21">
      <c r="A101" s="41" t="s">
        <v>33</v>
      </c>
      <c r="B101" s="41" t="s">
        <v>1583</v>
      </c>
      <c r="C101" s="74">
        <f t="shared" si="5"/>
        <v>0.19851106200000002</v>
      </c>
      <c r="D101" s="74">
        <f t="shared" si="6"/>
        <v>4.4257841500000006E-3</v>
      </c>
      <c r="E101" s="74">
        <f t="shared" si="7"/>
        <v>0.12803890330000001</v>
      </c>
      <c r="F101" s="74">
        <f t="shared" si="8"/>
        <v>2.268541755E-2</v>
      </c>
      <c r="G101" s="75">
        <v>4.3360956999999999E-2</v>
      </c>
      <c r="H101" s="43">
        <v>1.2832462999999999E-3</v>
      </c>
      <c r="I101" s="43">
        <v>5.3357511000000003E-2</v>
      </c>
      <c r="J101" s="43">
        <v>3.0052323000000001E-3</v>
      </c>
      <c r="K101" s="43">
        <v>5.1002214000000004E-4</v>
      </c>
      <c r="L101" s="43">
        <v>1.3390243E-4</v>
      </c>
      <c r="M101" s="43">
        <v>7.7662727999999997E-4</v>
      </c>
      <c r="N101" s="43">
        <v>7.3398145999999997E-2</v>
      </c>
      <c r="O101" s="43">
        <v>3.0647349999999997E-5</v>
      </c>
      <c r="P101" s="43">
        <v>1.6066761000000001E-3</v>
      </c>
      <c r="Q101" s="43">
        <v>3.5303697E-3</v>
      </c>
      <c r="R101" s="43">
        <v>2.5308133999999999E-3</v>
      </c>
      <c r="S101" s="43">
        <v>1.4986911E-2</v>
      </c>
      <c r="U101" s="77">
        <f t="shared" si="9"/>
        <v>0.37380135344827581</v>
      </c>
    </row>
    <row r="102" spans="1:21">
      <c r="A102" s="41" t="s">
        <v>33</v>
      </c>
      <c r="B102" s="41" t="s">
        <v>1584</v>
      </c>
      <c r="C102" s="74">
        <f t="shared" si="5"/>
        <v>0.30529196548900001</v>
      </c>
      <c r="D102" s="74">
        <f t="shared" si="6"/>
        <v>8.0408544099999993E-3</v>
      </c>
      <c r="E102" s="74">
        <f t="shared" si="7"/>
        <v>0.2202571596</v>
      </c>
      <c r="F102" s="74">
        <f t="shared" si="8"/>
        <v>2.6267299479E-2</v>
      </c>
      <c r="G102" s="75">
        <v>5.0726651999999997E-2</v>
      </c>
      <c r="H102" s="43">
        <v>2.4764515999999999E-3</v>
      </c>
      <c r="I102" s="43">
        <v>5.2029218000000002E-2</v>
      </c>
      <c r="J102" s="43">
        <v>6.1057280000000004E-3</v>
      </c>
      <c r="K102" s="43">
        <v>7.0376046E-4</v>
      </c>
      <c r="L102" s="43">
        <v>1.8085894999999999E-4</v>
      </c>
      <c r="M102" s="43">
        <v>1.050507E-3</v>
      </c>
      <c r="N102" s="43">
        <v>0.16575149</v>
      </c>
      <c r="O102" s="43">
        <v>4.4557858999999997E-5</v>
      </c>
      <c r="P102" s="43">
        <v>8.4959205000000003E-3</v>
      </c>
      <c r="Q102" s="43">
        <v>7.8265371999999996E-4</v>
      </c>
      <c r="R102" s="43">
        <v>3.3644584E-3</v>
      </c>
      <c r="S102" s="43">
        <v>1.3579709000000001E-2</v>
      </c>
      <c r="U102" s="77">
        <f t="shared" si="9"/>
        <v>0.43729872413793097</v>
      </c>
    </row>
    <row r="103" spans="1:21">
      <c r="A103" s="41" t="s">
        <v>33</v>
      </c>
      <c r="B103" s="41" t="s">
        <v>1585</v>
      </c>
      <c r="C103" s="74">
        <f t="shared" si="5"/>
        <v>0.25727658853000002</v>
      </c>
      <c r="D103" s="74">
        <f t="shared" si="6"/>
        <v>9.1742627999999993E-3</v>
      </c>
      <c r="E103" s="74">
        <f t="shared" si="7"/>
        <v>0.17238666480000001</v>
      </c>
      <c r="F103" s="74">
        <f t="shared" si="8"/>
        <v>2.5331885929999999E-2</v>
      </c>
      <c r="G103" s="75">
        <v>5.0383774999999999E-2</v>
      </c>
      <c r="H103" s="43">
        <v>3.7521258000000001E-3</v>
      </c>
      <c r="I103" s="43">
        <v>9.2005592999999997E-2</v>
      </c>
      <c r="J103" s="43">
        <v>3.9688405000000001E-3</v>
      </c>
      <c r="K103" s="43">
        <v>5.6999095000000004E-4</v>
      </c>
      <c r="L103" s="43">
        <v>2.1464575E-4</v>
      </c>
      <c r="M103" s="43">
        <v>4.4207856000000002E-3</v>
      </c>
      <c r="N103" s="43">
        <v>7.6628946000000003E-2</v>
      </c>
      <c r="O103" s="43">
        <v>1.3984943000000001E-4</v>
      </c>
      <c r="P103" s="43">
        <v>3.8141440999999998E-3</v>
      </c>
      <c r="Q103" s="43">
        <v>1.1771838999999999E-3</v>
      </c>
      <c r="R103" s="43">
        <v>2.9133605E-3</v>
      </c>
      <c r="S103" s="43">
        <v>1.7287348000000001E-2</v>
      </c>
      <c r="U103" s="77">
        <f t="shared" si="9"/>
        <v>0.43434288793103443</v>
      </c>
    </row>
    <row r="104" spans="1:21">
      <c r="A104" s="41" t="s">
        <v>33</v>
      </c>
      <c r="B104" s="41" t="s">
        <v>1586</v>
      </c>
      <c r="C104" s="74">
        <f t="shared" si="5"/>
        <v>1.1487372659199999</v>
      </c>
      <c r="D104" s="74">
        <f t="shared" si="6"/>
        <v>3.0537451619999999E-2</v>
      </c>
      <c r="E104" s="74">
        <f t="shared" si="7"/>
        <v>0.92613804990000004</v>
      </c>
      <c r="F104" s="74">
        <f t="shared" si="8"/>
        <v>8.4275224399999987E-2</v>
      </c>
      <c r="G104" s="75">
        <v>0.10778654</v>
      </c>
      <c r="H104" s="43">
        <v>4.6648999E-3</v>
      </c>
      <c r="I104" s="43">
        <v>0.25119402000000002</v>
      </c>
      <c r="J104" s="43">
        <v>1.9840465000000002E-2</v>
      </c>
      <c r="K104" s="43">
        <v>4.8291921999999996E-3</v>
      </c>
      <c r="L104" s="43">
        <v>9.8363202000000005E-4</v>
      </c>
      <c r="M104" s="43">
        <v>4.8841624000000002E-3</v>
      </c>
      <c r="N104" s="43">
        <v>0.67027912999999995</v>
      </c>
      <c r="O104" s="43">
        <v>3.524008E-4</v>
      </c>
      <c r="P104" s="43">
        <v>4.3543540999999998E-2</v>
      </c>
      <c r="Q104" s="43">
        <v>7.2685105999999999E-3</v>
      </c>
      <c r="R104" s="43">
        <v>1.2582407E-2</v>
      </c>
      <c r="S104" s="43">
        <v>2.0528365E-2</v>
      </c>
      <c r="U104" s="77">
        <f t="shared" si="9"/>
        <v>0.92919431034482758</v>
      </c>
    </row>
    <row r="105" spans="1:21">
      <c r="A105" s="41" t="s">
        <v>33</v>
      </c>
      <c r="B105" s="41" t="s">
        <v>1587</v>
      </c>
      <c r="C105" s="74">
        <f t="shared" si="5"/>
        <v>0.83890700767000004</v>
      </c>
      <c r="D105" s="74">
        <f t="shared" si="6"/>
        <v>2.580962556E-2</v>
      </c>
      <c r="E105" s="74">
        <f t="shared" si="7"/>
        <v>0.62417093270000001</v>
      </c>
      <c r="F105" s="74">
        <f t="shared" si="8"/>
        <v>0.10024705841000001</v>
      </c>
      <c r="G105" s="75">
        <v>8.8679390999999996E-2</v>
      </c>
      <c r="H105" s="43">
        <v>3.6409026999999999E-3</v>
      </c>
      <c r="I105" s="43">
        <v>0.26286685999999998</v>
      </c>
      <c r="J105" s="43">
        <v>1.6887045E-2</v>
      </c>
      <c r="K105" s="43">
        <v>4.5880217000000001E-3</v>
      </c>
      <c r="L105" s="43">
        <v>5.9147515999999995E-4</v>
      </c>
      <c r="M105" s="43">
        <v>3.7430837000000002E-3</v>
      </c>
      <c r="N105" s="43">
        <v>0.35766316999999997</v>
      </c>
      <c r="O105" s="43">
        <v>3.3791840999999997E-4</v>
      </c>
      <c r="P105" s="43">
        <v>3.5445444E-2</v>
      </c>
      <c r="Q105" s="43">
        <v>1.7873356999999999E-2</v>
      </c>
      <c r="R105" s="43">
        <v>1.2339795000000001E-2</v>
      </c>
      <c r="S105" s="43">
        <v>3.4250544000000001E-2</v>
      </c>
      <c r="U105" s="77">
        <f t="shared" si="9"/>
        <v>0.76447750862068964</v>
      </c>
    </row>
    <row r="106" spans="1:21">
      <c r="A106" s="41" t="s">
        <v>33</v>
      </c>
      <c r="B106" s="41" t="s">
        <v>1588</v>
      </c>
      <c r="C106" s="74">
        <f t="shared" si="5"/>
        <v>1.3954962312500001</v>
      </c>
      <c r="D106" s="74">
        <f t="shared" si="6"/>
        <v>4.6992597150000003E-2</v>
      </c>
      <c r="E106" s="74">
        <f t="shared" si="7"/>
        <v>1.078851845</v>
      </c>
      <c r="F106" s="74">
        <f t="shared" si="8"/>
        <v>0.12446875909999999</v>
      </c>
      <c r="G106" s="75">
        <v>0.14518302999999999</v>
      </c>
      <c r="H106" s="43">
        <v>1.1254805E-2</v>
      </c>
      <c r="I106" s="43">
        <v>0.25826742000000003</v>
      </c>
      <c r="J106" s="43">
        <v>3.4613979000000003E-2</v>
      </c>
      <c r="K106" s="43">
        <v>6.4663181E-3</v>
      </c>
      <c r="L106" s="43">
        <v>8.2634224999999996E-4</v>
      </c>
      <c r="M106" s="43">
        <v>5.0859577999999997E-3</v>
      </c>
      <c r="N106" s="43">
        <v>0.80932961999999997</v>
      </c>
      <c r="O106" s="43">
        <v>4.1468400000000002E-4</v>
      </c>
      <c r="P106" s="43">
        <v>6.9039775999999997E-2</v>
      </c>
      <c r="Q106" s="43">
        <v>4.3142071000000001E-3</v>
      </c>
      <c r="R106" s="43">
        <v>1.6404993E-2</v>
      </c>
      <c r="S106" s="43">
        <v>3.4295099000000002E-2</v>
      </c>
      <c r="U106" s="77">
        <f t="shared" si="9"/>
        <v>1.2515778448275861</v>
      </c>
    </row>
    <row r="107" spans="1:21">
      <c r="A107" s="41" t="s">
        <v>33</v>
      </c>
      <c r="B107" s="41" t="s">
        <v>1589</v>
      </c>
      <c r="C107" s="74">
        <f t="shared" si="5"/>
        <v>1.1199490712000002</v>
      </c>
      <c r="D107" s="74">
        <f t="shared" si="6"/>
        <v>5.1633663899999994E-2</v>
      </c>
      <c r="E107" s="74">
        <f t="shared" si="7"/>
        <v>0.84267892600000005</v>
      </c>
      <c r="F107" s="74">
        <f t="shared" si="8"/>
        <v>0.10102929130000002</v>
      </c>
      <c r="G107" s="75">
        <v>0.12460719000000001</v>
      </c>
      <c r="H107" s="43">
        <v>1.5873936000000002E-2</v>
      </c>
      <c r="I107" s="43">
        <v>0.45313277000000002</v>
      </c>
      <c r="J107" s="43">
        <v>2.3457625999999999E-2</v>
      </c>
      <c r="K107" s="43">
        <v>5.3057746999999999E-3</v>
      </c>
      <c r="L107" s="43">
        <v>1.0067462000000001E-3</v>
      </c>
      <c r="M107" s="43">
        <v>2.1863516999999999E-2</v>
      </c>
      <c r="N107" s="43">
        <v>0.37367222</v>
      </c>
      <c r="O107" s="43">
        <v>7.8243799999999999E-4</v>
      </c>
      <c r="P107" s="43">
        <v>4.6209819999999999E-2</v>
      </c>
      <c r="Q107" s="43">
        <v>5.3078863E-3</v>
      </c>
      <c r="R107" s="43">
        <v>1.4202898E-2</v>
      </c>
      <c r="S107" s="43">
        <v>3.4526249000000002E-2</v>
      </c>
      <c r="U107" s="77">
        <f t="shared" si="9"/>
        <v>1.0741999137931035</v>
      </c>
    </row>
    <row r="108" spans="1:21">
      <c r="A108" s="41" t="s">
        <v>33</v>
      </c>
      <c r="B108" s="41" t="s">
        <v>1590</v>
      </c>
      <c r="C108" s="74">
        <f t="shared" si="5"/>
        <v>0.39114904518800003</v>
      </c>
      <c r="D108" s="74">
        <f t="shared" si="6"/>
        <v>5.5390234800000004E-3</v>
      </c>
      <c r="E108" s="74">
        <f t="shared" si="7"/>
        <v>0.34223957220000001</v>
      </c>
      <c r="F108" s="74">
        <f t="shared" si="8"/>
        <v>1.8397733508000003E-2</v>
      </c>
      <c r="G108" s="75">
        <v>2.4972715999999999E-2</v>
      </c>
      <c r="H108" s="43">
        <v>8.1743720000000003E-4</v>
      </c>
      <c r="I108" s="43">
        <v>8.9721665000000006E-2</v>
      </c>
      <c r="J108" s="43">
        <v>2.8638387999999999E-3</v>
      </c>
      <c r="K108" s="43">
        <v>5.2717658000000004E-4</v>
      </c>
      <c r="L108" s="43">
        <v>3.4837980000000001E-4</v>
      </c>
      <c r="M108" s="43">
        <v>1.7996283000000001E-3</v>
      </c>
      <c r="N108" s="43">
        <v>0.25170047000000001</v>
      </c>
      <c r="O108" s="43">
        <v>3.7458308000000002E-5</v>
      </c>
      <c r="P108" s="43">
        <v>6.0086291000000002E-3</v>
      </c>
      <c r="Q108" s="43">
        <v>1.341496E-3</v>
      </c>
      <c r="R108" s="43">
        <v>4.7450938E-3</v>
      </c>
      <c r="S108" s="43">
        <v>6.2650563000000003E-3</v>
      </c>
      <c r="U108" s="77">
        <f t="shared" si="9"/>
        <v>0.21528203448275859</v>
      </c>
    </row>
    <row r="109" spans="1:21">
      <c r="A109" s="41" t="s">
        <v>33</v>
      </c>
      <c r="B109" s="41" t="s">
        <v>1591</v>
      </c>
      <c r="C109" s="74">
        <f t="shared" si="5"/>
        <v>0.27515570688100005</v>
      </c>
      <c r="D109" s="74">
        <f t="shared" si="6"/>
        <v>3.8682277400000002E-3</v>
      </c>
      <c r="E109" s="74">
        <f t="shared" si="7"/>
        <v>0.22827443310000001</v>
      </c>
      <c r="F109" s="74">
        <f t="shared" si="8"/>
        <v>2.2609962040999999E-2</v>
      </c>
      <c r="G109" s="75">
        <v>2.0403083999999998E-2</v>
      </c>
      <c r="H109" s="43">
        <v>5.7552910000000001E-4</v>
      </c>
      <c r="I109" s="43">
        <v>9.4219873999999995E-2</v>
      </c>
      <c r="J109" s="43">
        <v>1.8255280000000001E-3</v>
      </c>
      <c r="K109" s="43">
        <v>4.6105822999999998E-4</v>
      </c>
      <c r="L109" s="43">
        <v>2.0071991E-4</v>
      </c>
      <c r="M109" s="43">
        <v>1.3809216E-3</v>
      </c>
      <c r="N109" s="43">
        <v>0.13347903</v>
      </c>
      <c r="O109" s="43">
        <v>3.2574241000000003E-5</v>
      </c>
      <c r="P109" s="43">
        <v>2.9546492999999998E-3</v>
      </c>
      <c r="Q109" s="43">
        <v>3.4839461E-3</v>
      </c>
      <c r="R109" s="43">
        <v>4.6535993999999997E-3</v>
      </c>
      <c r="S109" s="43">
        <v>1.1485192999999999E-2</v>
      </c>
      <c r="U109" s="77">
        <f t="shared" si="9"/>
        <v>0.17588865517241378</v>
      </c>
    </row>
    <row r="110" spans="1:21">
      <c r="A110" s="41" t="s">
        <v>33</v>
      </c>
      <c r="B110" s="41" t="s">
        <v>1592</v>
      </c>
      <c r="C110" s="74">
        <f t="shared" si="5"/>
        <v>0.46603780077000001</v>
      </c>
      <c r="D110" s="74">
        <f t="shared" si="6"/>
        <v>6.6002973900000008E-3</v>
      </c>
      <c r="E110" s="74">
        <f t="shared" si="7"/>
        <v>0.39462804909999999</v>
      </c>
      <c r="F110" s="74">
        <f t="shared" si="8"/>
        <v>3.7260963280000003E-2</v>
      </c>
      <c r="G110" s="75">
        <v>2.7548491000000001E-2</v>
      </c>
      <c r="H110" s="43">
        <v>1.8672090999999999E-3</v>
      </c>
      <c r="I110" s="43">
        <v>0.10014654000000001</v>
      </c>
      <c r="J110" s="43">
        <v>3.6644574E-3</v>
      </c>
      <c r="K110" s="43">
        <v>7.4431539000000002E-4</v>
      </c>
      <c r="L110" s="43">
        <v>2.4073209999999999E-4</v>
      </c>
      <c r="M110" s="43">
        <v>1.9507925E-3</v>
      </c>
      <c r="N110" s="43">
        <v>0.29261429999999999</v>
      </c>
      <c r="O110" s="43">
        <v>5.236494E-5</v>
      </c>
      <c r="P110" s="43">
        <v>7.3531902E-3</v>
      </c>
      <c r="Q110" s="43">
        <v>7.3253743999999999E-4</v>
      </c>
      <c r="R110" s="43">
        <v>4.8321626999999999E-3</v>
      </c>
      <c r="S110" s="43">
        <v>2.4290708000000001E-2</v>
      </c>
      <c r="U110" s="77">
        <f t="shared" si="9"/>
        <v>0.23748699137931034</v>
      </c>
    </row>
    <row r="111" spans="1:21">
      <c r="A111" s="41" t="s">
        <v>33</v>
      </c>
      <c r="B111" s="41" t="s">
        <v>1593</v>
      </c>
      <c r="C111" s="74">
        <f t="shared" si="5"/>
        <v>0.48532920015500003</v>
      </c>
      <c r="D111" s="74">
        <f t="shared" si="6"/>
        <v>1.174633189E-2</v>
      </c>
      <c r="E111" s="74">
        <f t="shared" si="7"/>
        <v>0.40023913950000001</v>
      </c>
      <c r="F111" s="74">
        <f t="shared" si="8"/>
        <v>3.4341529765000003E-2</v>
      </c>
      <c r="G111" s="75">
        <v>3.9002199000000001E-2</v>
      </c>
      <c r="H111" s="43">
        <v>3.4137184999999998E-3</v>
      </c>
      <c r="I111" s="43">
        <v>9.2369191000000003E-2</v>
      </c>
      <c r="J111" s="43">
        <v>8.4134550000000002E-3</v>
      </c>
      <c r="K111" s="43">
        <v>1.1538170999999999E-3</v>
      </c>
      <c r="L111" s="43">
        <v>2.8850289000000002E-4</v>
      </c>
      <c r="M111" s="43">
        <v>1.8905568999999999E-3</v>
      </c>
      <c r="N111" s="43">
        <v>0.30445622999999999</v>
      </c>
      <c r="O111" s="43">
        <v>6.0132425000000002E-5</v>
      </c>
      <c r="P111" s="43">
        <v>1.5623849E-2</v>
      </c>
      <c r="Q111" s="43">
        <v>9.6046564000000002E-4</v>
      </c>
      <c r="R111" s="43">
        <v>6.1866797000000003E-3</v>
      </c>
      <c r="S111" s="43">
        <v>1.1510403000000001E-2</v>
      </c>
      <c r="U111" s="77">
        <f t="shared" si="9"/>
        <v>0.33622585344827588</v>
      </c>
    </row>
    <row r="112" spans="1:21">
      <c r="A112" s="41" t="s">
        <v>33</v>
      </c>
      <c r="B112" s="41" t="s">
        <v>1594</v>
      </c>
      <c r="C112" s="74">
        <f t="shared" si="5"/>
        <v>0.285568015407</v>
      </c>
      <c r="D112" s="74">
        <f t="shared" si="6"/>
        <v>6.3707951699999996E-3</v>
      </c>
      <c r="E112" s="74">
        <f t="shared" si="7"/>
        <v>0.23079340719999999</v>
      </c>
      <c r="F112" s="74">
        <f t="shared" si="8"/>
        <v>1.7551694037E-2</v>
      </c>
      <c r="G112" s="75">
        <v>3.0852119000000001E-2</v>
      </c>
      <c r="H112" s="43">
        <v>4.5362071999999996E-3</v>
      </c>
      <c r="I112" s="43">
        <v>0.1112629</v>
      </c>
      <c r="J112" s="43">
        <v>2.9909685999999999E-3</v>
      </c>
      <c r="K112" s="43">
        <v>1.0143813000000001E-3</v>
      </c>
      <c r="L112" s="43">
        <v>2.9112997000000002E-4</v>
      </c>
      <c r="M112" s="43">
        <v>2.0743152999999999E-3</v>
      </c>
      <c r="N112" s="43">
        <v>0.11499429999999999</v>
      </c>
      <c r="O112" s="43">
        <v>4.7866357000000002E-5</v>
      </c>
      <c r="P112" s="43">
        <v>4.2321047999999998E-3</v>
      </c>
      <c r="Q112" s="43">
        <v>2.6302538000000001E-4</v>
      </c>
      <c r="R112" s="43">
        <v>6.2940421000000002E-3</v>
      </c>
      <c r="S112" s="43">
        <v>6.7146554000000001E-3</v>
      </c>
      <c r="U112" s="77">
        <f t="shared" si="9"/>
        <v>0.26596654310344825</v>
      </c>
    </row>
    <row r="113" spans="1:21">
      <c r="A113" s="41" t="s">
        <v>33</v>
      </c>
      <c r="B113" s="41" t="s">
        <v>1595</v>
      </c>
      <c r="C113" s="74">
        <f t="shared" si="5"/>
        <v>0.37594558833999997</v>
      </c>
      <c r="D113" s="74">
        <f t="shared" si="6"/>
        <v>1.2492000829999999E-2</v>
      </c>
      <c r="E113" s="74">
        <f t="shared" si="7"/>
        <v>0.30775607679999994</v>
      </c>
      <c r="F113" s="74">
        <f t="shared" si="8"/>
        <v>2.4847314709999999E-2</v>
      </c>
      <c r="G113" s="75">
        <v>3.0850196E-2</v>
      </c>
      <c r="H113" s="43">
        <v>3.0712268000000001E-3</v>
      </c>
      <c r="I113" s="43">
        <v>0.16561293999999999</v>
      </c>
      <c r="J113" s="43">
        <v>3.9850574999999999E-3</v>
      </c>
      <c r="K113" s="43">
        <v>7.4307466E-4</v>
      </c>
      <c r="L113" s="43">
        <v>3.5322656999999999E-4</v>
      </c>
      <c r="M113" s="43">
        <v>7.4106420999999999E-3</v>
      </c>
      <c r="N113" s="43">
        <v>0.13907190999999999</v>
      </c>
      <c r="O113" s="43">
        <v>1.2359681E-4</v>
      </c>
      <c r="P113" s="43">
        <v>7.0141444000000001E-3</v>
      </c>
      <c r="Q113" s="43">
        <v>1.0948176000000001E-3</v>
      </c>
      <c r="R113" s="43">
        <v>5.3562169000000003E-3</v>
      </c>
      <c r="S113" s="43">
        <v>1.1258539E-2</v>
      </c>
      <c r="U113" s="77">
        <f t="shared" si="9"/>
        <v>0.26594996551724137</v>
      </c>
    </row>
    <row r="114" spans="1:21">
      <c r="A114" s="41" t="s">
        <v>33</v>
      </c>
      <c r="B114" s="41" t="s">
        <v>1596</v>
      </c>
      <c r="C114" s="74">
        <f t="shared" si="5"/>
        <v>0.40104109288000001</v>
      </c>
      <c r="D114" s="74">
        <f t="shared" si="6"/>
        <v>8.8310351699999994E-3</v>
      </c>
      <c r="E114" s="74">
        <f t="shared" si="7"/>
        <v>0.22095404949999997</v>
      </c>
      <c r="F114" s="74">
        <f t="shared" si="8"/>
        <v>5.5116868210000003E-2</v>
      </c>
      <c r="G114" s="75">
        <v>0.11613914</v>
      </c>
      <c r="H114" s="43">
        <v>4.5264525E-3</v>
      </c>
      <c r="I114" s="43">
        <v>6.0651416999999999E-2</v>
      </c>
      <c r="J114" s="43">
        <v>6.7948213999999996E-3</v>
      </c>
      <c r="K114" s="43">
        <v>5.8882523999999998E-4</v>
      </c>
      <c r="L114" s="43">
        <v>2.6285493E-4</v>
      </c>
      <c r="M114" s="43">
        <v>1.1845336E-3</v>
      </c>
      <c r="N114" s="43">
        <v>0.15577617999999999</v>
      </c>
      <c r="O114" s="43">
        <v>9.9199310000000005E-5</v>
      </c>
      <c r="P114" s="43">
        <v>3.6936730000000002E-3</v>
      </c>
      <c r="Q114" s="43">
        <v>2.0286913000000001E-3</v>
      </c>
      <c r="R114" s="43">
        <v>2.9183925999999999E-3</v>
      </c>
      <c r="S114" s="43">
        <v>4.6376911999999999E-2</v>
      </c>
      <c r="U114" s="77">
        <f t="shared" si="9"/>
        <v>1.0011994827586206</v>
      </c>
    </row>
    <row r="115" spans="1:21">
      <c r="A115" s="41" t="s">
        <v>33</v>
      </c>
      <c r="B115" s="41" t="s">
        <v>1597</v>
      </c>
      <c r="C115" s="74">
        <f t="shared" si="5"/>
        <v>0.31623805928599996</v>
      </c>
      <c r="D115" s="74">
        <f t="shared" si="6"/>
        <v>9.2685141799999995E-3</v>
      </c>
      <c r="E115" s="74">
        <f t="shared" si="7"/>
        <v>0.15119093509999998</v>
      </c>
      <c r="F115" s="74">
        <f t="shared" si="8"/>
        <v>4.5135040006E-2</v>
      </c>
      <c r="G115" s="75">
        <v>0.11064357</v>
      </c>
      <c r="H115" s="43">
        <v>3.0112361000000001E-3</v>
      </c>
      <c r="I115" s="43">
        <v>6.4100958999999999E-2</v>
      </c>
      <c r="J115" s="43">
        <v>7.0671427E-3</v>
      </c>
      <c r="K115" s="43">
        <v>1.0894708E-3</v>
      </c>
      <c r="L115" s="43">
        <v>2.0189922E-4</v>
      </c>
      <c r="M115" s="43">
        <v>9.1000146000000002E-4</v>
      </c>
      <c r="N115" s="43">
        <v>8.4078739999999999E-2</v>
      </c>
      <c r="O115" s="43">
        <v>5.9065906000000003E-5</v>
      </c>
      <c r="P115" s="43">
        <v>1.8163058999999999E-3</v>
      </c>
      <c r="Q115" s="43">
        <v>5.4438752E-3</v>
      </c>
      <c r="R115" s="43">
        <v>2.8616100000000001E-3</v>
      </c>
      <c r="S115" s="43">
        <v>3.4954183E-2</v>
      </c>
      <c r="U115" s="77">
        <f t="shared" si="9"/>
        <v>0.95382387931034474</v>
      </c>
    </row>
    <row r="116" spans="1:21">
      <c r="A116" s="41" t="s">
        <v>33</v>
      </c>
      <c r="B116" s="41" t="s">
        <v>1598</v>
      </c>
      <c r="C116" s="74">
        <f t="shared" si="5"/>
        <v>0.42148184914099995</v>
      </c>
      <c r="D116" s="74">
        <f t="shared" si="6"/>
        <v>1.189153938E-2</v>
      </c>
      <c r="E116" s="74">
        <f t="shared" si="7"/>
        <v>0.25306102599999997</v>
      </c>
      <c r="F116" s="74">
        <f t="shared" si="8"/>
        <v>4.5001743760999996E-2</v>
      </c>
      <c r="G116" s="75">
        <v>0.11152753999999999</v>
      </c>
      <c r="H116" s="43">
        <v>3.609513E-3</v>
      </c>
      <c r="I116" s="43">
        <v>6.1854992999999997E-2</v>
      </c>
      <c r="J116" s="43">
        <v>9.5064422999999992E-3</v>
      </c>
      <c r="K116" s="43">
        <v>9.1736054999999996E-4</v>
      </c>
      <c r="L116" s="43">
        <v>2.5286022999999999E-4</v>
      </c>
      <c r="M116" s="43">
        <v>1.2148763E-3</v>
      </c>
      <c r="N116" s="43">
        <v>0.18759651999999999</v>
      </c>
      <c r="O116" s="43">
        <v>7.1669561000000002E-5</v>
      </c>
      <c r="P116" s="43">
        <v>9.6044185999999993E-3</v>
      </c>
      <c r="Q116" s="43">
        <v>1.1122662000000001E-3</v>
      </c>
      <c r="R116" s="43">
        <v>3.8039993999999999E-3</v>
      </c>
      <c r="S116" s="43">
        <v>3.0409390000000001E-2</v>
      </c>
      <c r="U116" s="77">
        <f t="shared" si="9"/>
        <v>0.96144431034482747</v>
      </c>
    </row>
    <row r="117" spans="1:21">
      <c r="A117" s="41" t="s">
        <v>33</v>
      </c>
      <c r="B117" s="41" t="s">
        <v>1599</v>
      </c>
      <c r="C117" s="74">
        <f t="shared" si="5"/>
        <v>0.38748204806000003</v>
      </c>
      <c r="D117" s="74">
        <f t="shared" si="6"/>
        <v>1.405321254E-2</v>
      </c>
      <c r="E117" s="74">
        <f t="shared" si="7"/>
        <v>0.20182237130000003</v>
      </c>
      <c r="F117" s="74">
        <f t="shared" si="8"/>
        <v>5.2192814220000001E-2</v>
      </c>
      <c r="G117" s="75">
        <v>0.11941365</v>
      </c>
      <c r="H117" s="43">
        <v>6.7773123000000003E-3</v>
      </c>
      <c r="I117" s="43">
        <v>0.10720069</v>
      </c>
      <c r="J117" s="43">
        <v>7.5157532999999997E-3</v>
      </c>
      <c r="K117" s="43">
        <v>9.6985826999999999E-4</v>
      </c>
      <c r="L117" s="43">
        <v>2.8602297000000001E-4</v>
      </c>
      <c r="M117" s="43">
        <v>5.2815780000000003E-3</v>
      </c>
      <c r="N117" s="43">
        <v>8.7844369000000005E-2</v>
      </c>
      <c r="O117" s="43">
        <v>2.5838911999999999E-4</v>
      </c>
      <c r="P117" s="43">
        <v>4.3117913999999999E-3</v>
      </c>
      <c r="Q117" s="43">
        <v>2.0758372000000001E-3</v>
      </c>
      <c r="R117" s="43">
        <v>3.2950655E-3</v>
      </c>
      <c r="S117" s="43">
        <v>4.2251731000000001E-2</v>
      </c>
      <c r="U117" s="77">
        <f t="shared" si="9"/>
        <v>1.0294280172413792</v>
      </c>
    </row>
    <row r="118" spans="1:21">
      <c r="A118" s="41" t="s">
        <v>33</v>
      </c>
      <c r="B118" s="41" t="s">
        <v>1600</v>
      </c>
      <c r="C118" s="74">
        <f t="shared" si="5"/>
        <v>1.0192765543688</v>
      </c>
      <c r="D118" s="74">
        <f t="shared" si="6"/>
        <v>2.5850213259999998E-2</v>
      </c>
      <c r="E118" s="74">
        <f t="shared" si="7"/>
        <v>0.65276512499999995</v>
      </c>
      <c r="F118" s="74">
        <f t="shared" si="8"/>
        <v>3.9334966108800003E-2</v>
      </c>
      <c r="G118" s="75">
        <v>0.30132625000000002</v>
      </c>
      <c r="H118" s="43">
        <v>2.2694875999999999E-2</v>
      </c>
      <c r="I118" s="43">
        <v>1.9886019000000001E-2</v>
      </c>
      <c r="J118" s="43">
        <v>2.2072817000000002E-2</v>
      </c>
      <c r="K118" s="43">
        <v>2.1009344999999998E-3</v>
      </c>
      <c r="L118" s="43">
        <v>3.9197826000000001E-4</v>
      </c>
      <c r="M118" s="43">
        <v>1.2844835000000001E-3</v>
      </c>
      <c r="N118" s="43">
        <v>0.61018422999999999</v>
      </c>
      <c r="O118" s="43">
        <v>1.3151479000000001E-3</v>
      </c>
      <c r="P118" s="43">
        <v>0</v>
      </c>
      <c r="Q118" s="43">
        <v>5.7036274000000003E-3</v>
      </c>
      <c r="R118" s="43">
        <v>3.7548088000000002E-6</v>
      </c>
      <c r="S118" s="43">
        <v>3.2312436E-2</v>
      </c>
      <c r="U118" s="77">
        <f t="shared" si="9"/>
        <v>2.5976400862068965</v>
      </c>
    </row>
    <row r="119" spans="1:21">
      <c r="A119" s="41" t="s">
        <v>33</v>
      </c>
      <c r="B119" s="41" t="s">
        <v>1601</v>
      </c>
      <c r="C119" s="74">
        <f t="shared" si="5"/>
        <v>0.29750863300800001</v>
      </c>
      <c r="D119" s="74">
        <f t="shared" si="6"/>
        <v>1.3071004650000001E-2</v>
      </c>
      <c r="E119" s="74">
        <f t="shared" si="7"/>
        <v>0.21653022099999999</v>
      </c>
      <c r="F119" s="74">
        <f t="shared" si="8"/>
        <v>3.2920267357999994E-2</v>
      </c>
      <c r="G119" s="75">
        <v>3.498714E-2</v>
      </c>
      <c r="H119" s="43">
        <v>2.6714909999999998E-3</v>
      </c>
      <c r="I119" s="43">
        <v>0.10880471999999999</v>
      </c>
      <c r="J119" s="43">
        <v>7.2335009999999998E-3</v>
      </c>
      <c r="K119" s="43">
        <v>1.1103864E-3</v>
      </c>
      <c r="L119" s="43">
        <v>7.3382034999999995E-4</v>
      </c>
      <c r="M119" s="43">
        <v>3.9932969000000002E-3</v>
      </c>
      <c r="N119" s="43">
        <v>0.10505401</v>
      </c>
      <c r="O119" s="43">
        <v>8.1305257999999994E-5</v>
      </c>
      <c r="P119" s="43">
        <v>1.4090056E-2</v>
      </c>
      <c r="Q119" s="43">
        <v>2.4776395E-3</v>
      </c>
      <c r="R119" s="43">
        <v>7.8493904999999992E-3</v>
      </c>
      <c r="S119" s="43">
        <v>8.4218760999999996E-3</v>
      </c>
      <c r="U119" s="77">
        <f t="shared" si="9"/>
        <v>0.30161327586206893</v>
      </c>
    </row>
    <row r="120" spans="1:21">
      <c r="A120" s="41" t="s">
        <v>33</v>
      </c>
      <c r="B120" s="41" t="s">
        <v>1602</v>
      </c>
      <c r="C120" s="74">
        <f t="shared" si="5"/>
        <v>0.32365769627999996</v>
      </c>
      <c r="D120" s="74">
        <f t="shared" si="6"/>
        <v>1.512756836E-2</v>
      </c>
      <c r="E120" s="74">
        <f t="shared" si="7"/>
        <v>0.2289179509</v>
      </c>
      <c r="F120" s="74">
        <f t="shared" si="8"/>
        <v>3.7843453020000001E-2</v>
      </c>
      <c r="G120" s="75">
        <v>4.1768724E-2</v>
      </c>
      <c r="H120" s="43">
        <v>2.7366509000000001E-3</v>
      </c>
      <c r="I120" s="43">
        <v>0.11941997</v>
      </c>
      <c r="J120" s="43">
        <v>8.5247684000000004E-3</v>
      </c>
      <c r="K120" s="43">
        <v>1.2798155000000001E-3</v>
      </c>
      <c r="L120" s="43">
        <v>9.1510485999999995E-4</v>
      </c>
      <c r="M120" s="43">
        <v>4.4078796000000002E-3</v>
      </c>
      <c r="N120" s="43">
        <v>0.10676133</v>
      </c>
      <c r="O120" s="43">
        <v>1.0319552E-4</v>
      </c>
      <c r="P120" s="43">
        <v>1.7666373999999999E-2</v>
      </c>
      <c r="Q120" s="43">
        <v>1.0209298999999999E-3</v>
      </c>
      <c r="R120" s="43">
        <v>9.1109455000000002E-3</v>
      </c>
      <c r="S120" s="43">
        <v>9.9420081E-3</v>
      </c>
      <c r="U120" s="77">
        <f t="shared" si="9"/>
        <v>0.3600752068965517</v>
      </c>
    </row>
    <row r="121" spans="1:21">
      <c r="A121" s="41" t="s">
        <v>33</v>
      </c>
      <c r="B121" s="41" t="s">
        <v>1603</v>
      </c>
      <c r="C121" s="74">
        <f t="shared" si="5"/>
        <v>0.59501727571999996</v>
      </c>
      <c r="D121" s="74">
        <f t="shared" si="6"/>
        <v>2.6142009200000003E-2</v>
      </c>
      <c r="E121" s="74">
        <f t="shared" si="7"/>
        <v>0.43306045199999998</v>
      </c>
      <c r="F121" s="74">
        <f t="shared" si="8"/>
        <v>6.5840535519999993E-2</v>
      </c>
      <c r="G121" s="75">
        <v>6.9974279E-2</v>
      </c>
      <c r="H121" s="43">
        <v>5.3429819999999996E-3</v>
      </c>
      <c r="I121" s="43">
        <v>0.21760943999999999</v>
      </c>
      <c r="J121" s="43">
        <v>1.4467002E-2</v>
      </c>
      <c r="K121" s="43">
        <v>2.2207728E-3</v>
      </c>
      <c r="L121" s="43">
        <v>1.4676406999999999E-3</v>
      </c>
      <c r="M121" s="43">
        <v>7.9865937000000008E-3</v>
      </c>
      <c r="N121" s="43">
        <v>0.21010803</v>
      </c>
      <c r="O121" s="43">
        <v>1.6261052E-4</v>
      </c>
      <c r="P121" s="43">
        <v>2.8180113E-2</v>
      </c>
      <c r="Q121" s="43">
        <v>4.9552789999999999E-3</v>
      </c>
      <c r="R121" s="43">
        <v>1.5698780999999998E-2</v>
      </c>
      <c r="S121" s="43">
        <v>1.6843752E-2</v>
      </c>
      <c r="U121" s="77">
        <f t="shared" si="9"/>
        <v>0.60322654310344825</v>
      </c>
    </row>
    <row r="122" spans="1:21">
      <c r="A122" s="41" t="s">
        <v>33</v>
      </c>
      <c r="B122" s="41" t="s">
        <v>1604</v>
      </c>
      <c r="C122" s="74">
        <f t="shared" si="5"/>
        <v>0.64731539135000005</v>
      </c>
      <c r="D122" s="74">
        <f t="shared" si="6"/>
        <v>3.0255136799999999E-2</v>
      </c>
      <c r="E122" s="74">
        <f t="shared" si="7"/>
        <v>0.4578359018</v>
      </c>
      <c r="F122" s="74">
        <f t="shared" si="8"/>
        <v>7.5686904750000006E-2</v>
      </c>
      <c r="G122" s="75">
        <v>8.3537448E-2</v>
      </c>
      <c r="H122" s="43">
        <v>5.4733018000000001E-3</v>
      </c>
      <c r="I122" s="43">
        <v>0.23883995</v>
      </c>
      <c r="J122" s="43">
        <v>1.7049537E-2</v>
      </c>
      <c r="K122" s="43">
        <v>2.5596310000000001E-3</v>
      </c>
      <c r="L122" s="43">
        <v>1.8302097E-3</v>
      </c>
      <c r="M122" s="43">
        <v>8.8157591000000007E-3</v>
      </c>
      <c r="N122" s="43">
        <v>0.21352265000000001</v>
      </c>
      <c r="O122" s="43">
        <v>2.0639105000000001E-4</v>
      </c>
      <c r="P122" s="43">
        <v>3.5332746999999998E-2</v>
      </c>
      <c r="Q122" s="43">
        <v>2.0418596999999998E-3</v>
      </c>
      <c r="R122" s="43">
        <v>1.8221891E-2</v>
      </c>
      <c r="S122" s="43">
        <v>1.9884016000000001E-2</v>
      </c>
      <c r="U122" s="77">
        <f t="shared" si="9"/>
        <v>0.72015041379310341</v>
      </c>
    </row>
    <row r="123" spans="1:21">
      <c r="A123" s="41" t="s">
        <v>33</v>
      </c>
      <c r="B123" s="41" t="s">
        <v>1605</v>
      </c>
      <c r="C123" s="74">
        <f t="shared" si="5"/>
        <v>0</v>
      </c>
      <c r="D123" s="74">
        <f t="shared" si="6"/>
        <v>0</v>
      </c>
      <c r="E123" s="74">
        <f t="shared" si="7"/>
        <v>0</v>
      </c>
      <c r="F123" s="74">
        <f t="shared" si="8"/>
        <v>0</v>
      </c>
      <c r="G123" s="75">
        <v>0</v>
      </c>
      <c r="H123" s="43">
        <v>0</v>
      </c>
      <c r="I123" s="43">
        <v>0</v>
      </c>
      <c r="J123" s="43">
        <v>0</v>
      </c>
      <c r="K123" s="43">
        <v>0</v>
      </c>
      <c r="L123" s="43">
        <v>0</v>
      </c>
      <c r="M123" s="43">
        <v>0</v>
      </c>
      <c r="N123" s="43">
        <v>0</v>
      </c>
      <c r="O123" s="43">
        <v>0</v>
      </c>
      <c r="P123" s="43">
        <v>0</v>
      </c>
      <c r="Q123" s="43">
        <v>0</v>
      </c>
      <c r="R123" s="43">
        <v>0</v>
      </c>
      <c r="S123" s="43">
        <v>0</v>
      </c>
      <c r="U123" s="77">
        <f t="shared" si="9"/>
        <v>0</v>
      </c>
    </row>
    <row r="124" spans="1:21">
      <c r="A124" s="41" t="s">
        <v>33</v>
      </c>
      <c r="B124" s="41" t="s">
        <v>1606</v>
      </c>
      <c r="C124" s="74">
        <f t="shared" si="5"/>
        <v>0</v>
      </c>
      <c r="D124" s="74">
        <f t="shared" si="6"/>
        <v>0</v>
      </c>
      <c r="E124" s="74">
        <f t="shared" si="7"/>
        <v>0</v>
      </c>
      <c r="F124" s="74">
        <f t="shared" si="8"/>
        <v>0</v>
      </c>
      <c r="G124" s="75">
        <v>0</v>
      </c>
      <c r="H124" s="43">
        <v>0</v>
      </c>
      <c r="I124" s="43">
        <v>0</v>
      </c>
      <c r="J124" s="43">
        <v>0</v>
      </c>
      <c r="K124" s="43">
        <v>0</v>
      </c>
      <c r="L124" s="43">
        <v>0</v>
      </c>
      <c r="M124" s="43">
        <v>0</v>
      </c>
      <c r="N124" s="43">
        <v>0</v>
      </c>
      <c r="O124" s="43">
        <v>0</v>
      </c>
      <c r="P124" s="43">
        <v>0</v>
      </c>
      <c r="Q124" s="43">
        <v>0</v>
      </c>
      <c r="R124" s="43">
        <v>0</v>
      </c>
      <c r="S124" s="43">
        <v>0</v>
      </c>
      <c r="U124" s="77">
        <f t="shared" si="9"/>
        <v>0</v>
      </c>
    </row>
    <row r="125" spans="1:21">
      <c r="A125" s="41" t="s">
        <v>33</v>
      </c>
      <c r="B125" s="41" t="s">
        <v>1607</v>
      </c>
      <c r="C125" s="74">
        <f t="shared" si="5"/>
        <v>0</v>
      </c>
      <c r="D125" s="74">
        <f t="shared" si="6"/>
        <v>0</v>
      </c>
      <c r="E125" s="74">
        <f t="shared" si="7"/>
        <v>0</v>
      </c>
      <c r="F125" s="74">
        <f t="shared" si="8"/>
        <v>0</v>
      </c>
      <c r="G125" s="75">
        <v>0</v>
      </c>
      <c r="H125" s="43">
        <v>0</v>
      </c>
      <c r="I125" s="43">
        <v>0</v>
      </c>
      <c r="J125" s="43">
        <v>0</v>
      </c>
      <c r="K125" s="43">
        <v>0</v>
      </c>
      <c r="L125" s="43">
        <v>0</v>
      </c>
      <c r="M125" s="43">
        <v>0</v>
      </c>
      <c r="N125" s="43">
        <v>0</v>
      </c>
      <c r="O125" s="43">
        <v>0</v>
      </c>
      <c r="P125" s="43">
        <v>0</v>
      </c>
      <c r="Q125" s="43">
        <v>0</v>
      </c>
      <c r="R125" s="43">
        <v>0</v>
      </c>
      <c r="S125" s="43">
        <v>0</v>
      </c>
      <c r="U125" s="77">
        <f t="shared" si="9"/>
        <v>0</v>
      </c>
    </row>
    <row r="126" spans="1:21">
      <c r="A126" s="41" t="s">
        <v>33</v>
      </c>
      <c r="B126" s="41" t="s">
        <v>1608</v>
      </c>
      <c r="C126" s="74">
        <f t="shared" si="5"/>
        <v>0</v>
      </c>
      <c r="D126" s="74">
        <f t="shared" si="6"/>
        <v>0</v>
      </c>
      <c r="E126" s="74">
        <f t="shared" si="7"/>
        <v>0</v>
      </c>
      <c r="F126" s="74">
        <f t="shared" si="8"/>
        <v>0</v>
      </c>
      <c r="G126" s="75">
        <v>0</v>
      </c>
      <c r="H126" s="43">
        <v>0</v>
      </c>
      <c r="I126" s="43">
        <v>0</v>
      </c>
      <c r="J126" s="43">
        <v>0</v>
      </c>
      <c r="K126" s="43">
        <v>0</v>
      </c>
      <c r="L126" s="43">
        <v>0</v>
      </c>
      <c r="M126" s="43">
        <v>0</v>
      </c>
      <c r="N126" s="43">
        <v>0</v>
      </c>
      <c r="O126" s="43">
        <v>0</v>
      </c>
      <c r="P126" s="43">
        <v>0</v>
      </c>
      <c r="Q126" s="43">
        <v>0</v>
      </c>
      <c r="R126" s="43">
        <v>0</v>
      </c>
      <c r="S126" s="43">
        <v>0</v>
      </c>
      <c r="U126" s="77">
        <f t="shared" si="9"/>
        <v>0</v>
      </c>
    </row>
    <row r="127" spans="1:21">
      <c r="A127" s="41" t="s">
        <v>33</v>
      </c>
      <c r="B127" s="41" t="s">
        <v>1609</v>
      </c>
      <c r="C127" s="74">
        <f t="shared" si="5"/>
        <v>0</v>
      </c>
      <c r="D127" s="74">
        <f t="shared" si="6"/>
        <v>0</v>
      </c>
      <c r="E127" s="74">
        <f t="shared" si="7"/>
        <v>0</v>
      </c>
      <c r="F127" s="74">
        <f t="shared" si="8"/>
        <v>0</v>
      </c>
      <c r="G127" s="75">
        <v>0</v>
      </c>
      <c r="H127" s="43">
        <v>0</v>
      </c>
      <c r="I127" s="43">
        <v>0</v>
      </c>
      <c r="J127" s="43">
        <v>0</v>
      </c>
      <c r="K127" s="43">
        <v>0</v>
      </c>
      <c r="L127" s="43">
        <v>0</v>
      </c>
      <c r="M127" s="43">
        <v>0</v>
      </c>
      <c r="N127" s="43">
        <v>0</v>
      </c>
      <c r="O127" s="43">
        <v>0</v>
      </c>
      <c r="P127" s="43">
        <v>0</v>
      </c>
      <c r="Q127" s="43">
        <v>0</v>
      </c>
      <c r="R127" s="43">
        <v>0</v>
      </c>
      <c r="S127" s="43">
        <v>0</v>
      </c>
      <c r="U127" s="77">
        <f t="shared" si="9"/>
        <v>0</v>
      </c>
    </row>
    <row r="128" spans="1:21">
      <c r="A128" s="41" t="s">
        <v>33</v>
      </c>
      <c r="B128" s="41" t="s">
        <v>1610</v>
      </c>
      <c r="C128" s="74">
        <f t="shared" si="5"/>
        <v>0</v>
      </c>
      <c r="D128" s="74">
        <f t="shared" si="6"/>
        <v>0</v>
      </c>
      <c r="E128" s="74">
        <f t="shared" si="7"/>
        <v>0</v>
      </c>
      <c r="F128" s="74">
        <f t="shared" si="8"/>
        <v>0</v>
      </c>
      <c r="G128" s="75">
        <v>0</v>
      </c>
      <c r="H128" s="43">
        <v>0</v>
      </c>
      <c r="I128" s="43">
        <v>0</v>
      </c>
      <c r="J128" s="43">
        <v>0</v>
      </c>
      <c r="K128" s="43">
        <v>0</v>
      </c>
      <c r="L128" s="43">
        <v>0</v>
      </c>
      <c r="M128" s="43">
        <v>0</v>
      </c>
      <c r="N128" s="43">
        <v>0</v>
      </c>
      <c r="O128" s="43">
        <v>0</v>
      </c>
      <c r="P128" s="43">
        <v>0</v>
      </c>
      <c r="Q128" s="43">
        <v>0</v>
      </c>
      <c r="R128" s="43">
        <v>0</v>
      </c>
      <c r="S128" s="43">
        <v>0</v>
      </c>
      <c r="U128" s="77">
        <f t="shared" si="9"/>
        <v>0</v>
      </c>
    </row>
    <row r="129" spans="1:21">
      <c r="A129" s="41" t="s">
        <v>33</v>
      </c>
      <c r="B129" s="41" t="s">
        <v>1611</v>
      </c>
      <c r="C129" s="74">
        <f t="shared" si="5"/>
        <v>0</v>
      </c>
      <c r="D129" s="74">
        <f t="shared" si="6"/>
        <v>0</v>
      </c>
      <c r="E129" s="74">
        <f t="shared" si="7"/>
        <v>0</v>
      </c>
      <c r="F129" s="74">
        <f t="shared" si="8"/>
        <v>0</v>
      </c>
      <c r="G129" s="75">
        <v>0</v>
      </c>
      <c r="H129" s="43">
        <v>0</v>
      </c>
      <c r="I129" s="43">
        <v>0</v>
      </c>
      <c r="J129" s="43">
        <v>0</v>
      </c>
      <c r="K129" s="43">
        <v>0</v>
      </c>
      <c r="L129" s="43">
        <v>0</v>
      </c>
      <c r="M129" s="43">
        <v>0</v>
      </c>
      <c r="N129" s="43">
        <v>0</v>
      </c>
      <c r="O129" s="43">
        <v>0</v>
      </c>
      <c r="P129" s="43">
        <v>0</v>
      </c>
      <c r="Q129" s="43">
        <v>0</v>
      </c>
      <c r="R129" s="43">
        <v>0</v>
      </c>
      <c r="S129" s="43">
        <v>0</v>
      </c>
      <c r="U129" s="77">
        <f t="shared" si="9"/>
        <v>0</v>
      </c>
    </row>
    <row r="130" spans="1:21">
      <c r="A130" s="41" t="s">
        <v>33</v>
      </c>
      <c r="B130" s="41" t="s">
        <v>1612</v>
      </c>
      <c r="C130" s="74">
        <f t="shared" si="5"/>
        <v>0.18045938125199998</v>
      </c>
      <c r="D130" s="74">
        <f t="shared" si="6"/>
        <v>2.8247742540000002E-3</v>
      </c>
      <c r="E130" s="74">
        <f t="shared" si="7"/>
        <v>3.0161199100000001E-2</v>
      </c>
      <c r="F130" s="74">
        <f t="shared" si="8"/>
        <v>3.2144378980000004E-3</v>
      </c>
      <c r="G130" s="75">
        <v>0.14425896999999999</v>
      </c>
      <c r="H130" s="43">
        <v>1.6765179000000001E-3</v>
      </c>
      <c r="I130" s="43">
        <v>2.6329740000000001E-2</v>
      </c>
      <c r="J130" s="43">
        <v>1.2803458000000001E-3</v>
      </c>
      <c r="K130" s="43">
        <v>7.1061511000000005E-4</v>
      </c>
      <c r="L130" s="43">
        <v>1.4802314000000001E-5</v>
      </c>
      <c r="M130" s="43">
        <v>8.1901103000000001E-4</v>
      </c>
      <c r="N130" s="43">
        <v>2.1549412000000001E-3</v>
      </c>
      <c r="O130" s="43">
        <v>2.8774278E-5</v>
      </c>
      <c r="P130" s="43">
        <v>3.3412726000000003E-4</v>
      </c>
      <c r="Q130" s="43">
        <v>1.9606803E-4</v>
      </c>
      <c r="R130" s="43">
        <v>1.9174417E-3</v>
      </c>
      <c r="S130" s="43">
        <v>7.3802663E-4</v>
      </c>
      <c r="U130" s="77">
        <f t="shared" si="9"/>
        <v>1.2436118103448275</v>
      </c>
    </row>
    <row r="131" spans="1:21">
      <c r="A131" s="41" t="s">
        <v>33</v>
      </c>
      <c r="B131" s="41" t="s">
        <v>1613</v>
      </c>
      <c r="C131" s="74">
        <f t="shared" si="5"/>
        <v>0.24556748181799998</v>
      </c>
      <c r="D131" s="74">
        <f t="shared" si="6"/>
        <v>3.2521565780000003E-3</v>
      </c>
      <c r="E131" s="74">
        <f t="shared" si="7"/>
        <v>0.1733540881</v>
      </c>
      <c r="F131" s="74">
        <f t="shared" si="8"/>
        <v>3.9779041400000003E-3</v>
      </c>
      <c r="G131" s="75">
        <v>6.4983333000000004E-2</v>
      </c>
      <c r="H131" s="43">
        <v>2.1163101000000002E-3</v>
      </c>
      <c r="I131" s="43">
        <v>2.0326298E-2</v>
      </c>
      <c r="J131" s="43">
        <v>1.4347257E-3</v>
      </c>
      <c r="K131" s="43">
        <v>7.8285753999999999E-4</v>
      </c>
      <c r="L131" s="43">
        <v>1.2071338E-5</v>
      </c>
      <c r="M131" s="43">
        <v>1.022502E-3</v>
      </c>
      <c r="N131" s="43">
        <v>0.15091147999999999</v>
      </c>
      <c r="O131" s="43">
        <v>3.2464929999999997E-5</v>
      </c>
      <c r="P131" s="43">
        <v>7.5258442999999995E-4</v>
      </c>
      <c r="Q131" s="43">
        <v>3.0722217999999999E-4</v>
      </c>
      <c r="R131" s="43">
        <v>1.7314116E-3</v>
      </c>
      <c r="S131" s="43">
        <v>1.154221E-3</v>
      </c>
      <c r="U131" s="77">
        <f t="shared" si="9"/>
        <v>0.56020114655172415</v>
      </c>
    </row>
    <row r="132" spans="1:21">
      <c r="A132" s="41" t="s">
        <v>33</v>
      </c>
      <c r="B132" s="41" t="s">
        <v>1614</v>
      </c>
      <c r="C132" s="74">
        <f t="shared" si="5"/>
        <v>8.1846984185199992E-2</v>
      </c>
      <c r="D132" s="74">
        <f t="shared" si="6"/>
        <v>2.5208230641999996E-3</v>
      </c>
      <c r="E132" s="74">
        <f t="shared" si="7"/>
        <v>4.0795820199999999E-2</v>
      </c>
      <c r="F132" s="74">
        <f t="shared" si="8"/>
        <v>3.5683749209999998E-3</v>
      </c>
      <c r="G132" s="75">
        <v>3.4961965999999997E-2</v>
      </c>
      <c r="H132" s="43">
        <v>1.5194151999999999E-3</v>
      </c>
      <c r="I132" s="43">
        <v>1.4588785999999999E-2</v>
      </c>
      <c r="J132" s="43">
        <v>1.2982376E-3</v>
      </c>
      <c r="K132" s="43">
        <v>7.7719404999999995E-4</v>
      </c>
      <c r="L132" s="43">
        <v>7.3915742000000001E-6</v>
      </c>
      <c r="M132" s="43">
        <v>4.3799984000000001E-4</v>
      </c>
      <c r="N132" s="43">
        <v>2.4687619000000001E-2</v>
      </c>
      <c r="O132" s="43">
        <v>3.4363590999999999E-5</v>
      </c>
      <c r="P132" s="43">
        <v>8.2885290000000002E-4</v>
      </c>
      <c r="Q132" s="43">
        <v>2.3071899000000001E-4</v>
      </c>
      <c r="R132" s="43">
        <v>1.731633E-3</v>
      </c>
      <c r="S132" s="43">
        <v>7.4280644000000002E-4</v>
      </c>
      <c r="U132" s="77">
        <f t="shared" si="9"/>
        <v>0.30139625862068964</v>
      </c>
    </row>
    <row r="133" spans="1:21">
      <c r="A133" s="41" t="s">
        <v>33</v>
      </c>
      <c r="B133" s="41" t="s">
        <v>1615</v>
      </c>
      <c r="C133" s="74">
        <f t="shared" si="5"/>
        <v>0.18327932416800002</v>
      </c>
      <c r="D133" s="74">
        <f t="shared" si="6"/>
        <v>2.88929318E-3</v>
      </c>
      <c r="E133" s="74">
        <f t="shared" si="7"/>
        <v>0.16589312131</v>
      </c>
      <c r="F133" s="74">
        <f t="shared" si="8"/>
        <v>7.3660061779999998E-3</v>
      </c>
      <c r="G133" s="75">
        <v>7.1309034999999998E-3</v>
      </c>
      <c r="H133" s="43">
        <v>3.2459730999999999E-4</v>
      </c>
      <c r="I133" s="43">
        <v>2.3613703999999999E-2</v>
      </c>
      <c r="J133" s="43">
        <v>8.6527808000000004E-4</v>
      </c>
      <c r="K133" s="43">
        <v>2.3654045999999999E-4</v>
      </c>
      <c r="L133" s="43">
        <v>2.2879353999999999E-4</v>
      </c>
      <c r="M133" s="43">
        <v>1.5586810999999999E-3</v>
      </c>
      <c r="N133" s="43">
        <v>0.14195482000000001</v>
      </c>
      <c r="O133" s="43">
        <v>1.5794467999999998E-5</v>
      </c>
      <c r="P133" s="43">
        <v>1.6234988E-3</v>
      </c>
      <c r="Q133" s="43">
        <v>3.8300490999999999E-4</v>
      </c>
      <c r="R133" s="43">
        <v>2.9508824999999999E-3</v>
      </c>
      <c r="S133" s="43">
        <v>2.3928255000000001E-3</v>
      </c>
      <c r="U133" s="77">
        <f t="shared" si="9"/>
        <v>6.1473306034482755E-2</v>
      </c>
    </row>
    <row r="134" spans="1:21">
      <c r="A134" s="41" t="s">
        <v>33</v>
      </c>
      <c r="B134" s="41" t="s">
        <v>1616</v>
      </c>
      <c r="C134" s="74">
        <f t="shared" si="5"/>
        <v>0.15751318936000003</v>
      </c>
      <c r="D134" s="74">
        <f t="shared" si="6"/>
        <v>3.0050402800000002E-3</v>
      </c>
      <c r="E134" s="74">
        <f t="shared" si="7"/>
        <v>0.13664406008000002</v>
      </c>
      <c r="F134" s="74">
        <f t="shared" si="8"/>
        <v>9.0039716000000006E-3</v>
      </c>
      <c r="G134" s="75">
        <v>8.8601174000000008E-3</v>
      </c>
      <c r="H134" s="43">
        <v>4.3949608E-4</v>
      </c>
      <c r="I134" s="43">
        <v>2.5950224000000001E-2</v>
      </c>
      <c r="J134" s="43">
        <v>1.1664448E-3</v>
      </c>
      <c r="K134" s="43">
        <v>2.9251416999999998E-4</v>
      </c>
      <c r="L134" s="43">
        <v>1.7843821E-4</v>
      </c>
      <c r="M134" s="43">
        <v>1.3676431E-3</v>
      </c>
      <c r="N134" s="43">
        <v>0.11025434000000001</v>
      </c>
      <c r="O134" s="43">
        <v>1.9814690000000001E-5</v>
      </c>
      <c r="P134" s="43">
        <v>2.1018180000000001E-3</v>
      </c>
      <c r="Q134" s="43">
        <v>2.4218281000000001E-4</v>
      </c>
      <c r="R134" s="43">
        <v>3.6816099000000001E-3</v>
      </c>
      <c r="S134" s="43">
        <v>2.9585461999999999E-3</v>
      </c>
      <c r="U134" s="77">
        <f t="shared" si="9"/>
        <v>7.6380322413793111E-2</v>
      </c>
    </row>
    <row r="135" spans="1:21">
      <c r="A135" s="41" t="s">
        <v>33</v>
      </c>
      <c r="B135" s="41" t="s">
        <v>1617</v>
      </c>
      <c r="C135" s="74">
        <f t="shared" si="5"/>
        <v>1.2754148466600002</v>
      </c>
      <c r="D135" s="74">
        <f t="shared" si="6"/>
        <v>2.0286348900000001E-2</v>
      </c>
      <c r="E135" s="74">
        <f t="shared" si="7"/>
        <v>1.1217921119000001</v>
      </c>
      <c r="F135" s="74">
        <f t="shared" si="8"/>
        <v>6.2361250860000002E-2</v>
      </c>
      <c r="G135" s="75">
        <v>7.0975134999999995E-2</v>
      </c>
      <c r="H135" s="43">
        <v>2.5039219E-3</v>
      </c>
      <c r="I135" s="43">
        <v>0.16041575</v>
      </c>
      <c r="J135" s="43">
        <v>6.5423095000000002E-3</v>
      </c>
      <c r="K135" s="43">
        <v>1.6848823000000001E-3</v>
      </c>
      <c r="L135" s="43">
        <v>1.5606361E-3</v>
      </c>
      <c r="M135" s="43">
        <v>1.0498521E-2</v>
      </c>
      <c r="N135" s="43">
        <v>0.95887244000000005</v>
      </c>
      <c r="O135" s="43">
        <v>1.2966586000000001E-4</v>
      </c>
      <c r="P135" s="43">
        <v>1.0951742E-2</v>
      </c>
      <c r="Q135" s="43">
        <v>1.1624000000000001E-3</v>
      </c>
      <c r="R135" s="43">
        <v>1.9943459E-2</v>
      </c>
      <c r="S135" s="43">
        <v>3.0173984000000001E-2</v>
      </c>
      <c r="U135" s="77">
        <f t="shared" si="9"/>
        <v>0.61185461206896541</v>
      </c>
    </row>
    <row r="136" spans="1:21">
      <c r="A136" s="41" t="s">
        <v>33</v>
      </c>
      <c r="B136" s="41" t="s">
        <v>1618</v>
      </c>
      <c r="C136" s="74">
        <f t="shared" si="5"/>
        <v>1.0899139603699999</v>
      </c>
      <c r="D136" s="74">
        <f t="shared" si="6"/>
        <v>2.08076702E-2</v>
      </c>
      <c r="E136" s="74">
        <f t="shared" si="7"/>
        <v>0.92349625569999994</v>
      </c>
      <c r="F136" s="74">
        <f t="shared" si="8"/>
        <v>6.7676894469999999E-2</v>
      </c>
      <c r="G136" s="75">
        <v>7.7933139999999998E-2</v>
      </c>
      <c r="H136" s="43">
        <v>2.5715656999999999E-3</v>
      </c>
      <c r="I136" s="43">
        <v>0.17602856</v>
      </c>
      <c r="J136" s="43">
        <v>8.3005761000000001E-3</v>
      </c>
      <c r="K136" s="43">
        <v>2.0573579E-3</v>
      </c>
      <c r="L136" s="43">
        <v>1.2288283000000001E-3</v>
      </c>
      <c r="M136" s="43">
        <v>9.2209079000000003E-3</v>
      </c>
      <c r="N136" s="43">
        <v>0.74489612999999999</v>
      </c>
      <c r="O136" s="43">
        <v>1.4113947E-4</v>
      </c>
      <c r="P136" s="43">
        <v>1.4184370999999999E-2</v>
      </c>
      <c r="Q136" s="43">
        <v>1.0800040000000001E-3</v>
      </c>
      <c r="R136" s="43">
        <v>2.4881740999999999E-2</v>
      </c>
      <c r="S136" s="43">
        <v>2.7389639E-2</v>
      </c>
      <c r="U136" s="77">
        <f t="shared" si="9"/>
        <v>0.67183741379310336</v>
      </c>
    </row>
    <row r="137" spans="1:21">
      <c r="A137" s="41" t="s">
        <v>33</v>
      </c>
      <c r="B137" s="41" t="s">
        <v>1619</v>
      </c>
      <c r="C137" s="74">
        <f t="shared" si="5"/>
        <v>1.4351041742200001</v>
      </c>
      <c r="D137" s="74">
        <f t="shared" si="6"/>
        <v>2.2623592200000001E-2</v>
      </c>
      <c r="E137" s="74">
        <f t="shared" si="7"/>
        <v>1.2989676350000001</v>
      </c>
      <c r="F137" s="74">
        <f t="shared" si="8"/>
        <v>5.7676918020000002E-2</v>
      </c>
      <c r="G137" s="75">
        <v>5.5836029000000002E-2</v>
      </c>
      <c r="H137" s="43">
        <v>2.5416449999999999E-3</v>
      </c>
      <c r="I137" s="43">
        <v>0.18489879000000001</v>
      </c>
      <c r="J137" s="43">
        <v>6.7752552999999997E-3</v>
      </c>
      <c r="K137" s="43">
        <v>1.8521467000000001E-3</v>
      </c>
      <c r="L137" s="43">
        <v>1.7914872000000001E-3</v>
      </c>
      <c r="M137" s="43">
        <v>1.2204703000000001E-2</v>
      </c>
      <c r="N137" s="43">
        <v>1.1115272</v>
      </c>
      <c r="O137" s="43">
        <v>1.2367302000000001E-4</v>
      </c>
      <c r="P137" s="43">
        <v>1.2712236E-2</v>
      </c>
      <c r="Q137" s="43">
        <v>2.998985E-3</v>
      </c>
      <c r="R137" s="43">
        <v>2.3105845999999999E-2</v>
      </c>
      <c r="S137" s="43">
        <v>1.8736177999999999E-2</v>
      </c>
      <c r="U137" s="77">
        <f t="shared" si="9"/>
        <v>0.48134507758620687</v>
      </c>
    </row>
    <row r="138" spans="1:21">
      <c r="A138" s="41" t="s">
        <v>33</v>
      </c>
      <c r="B138" s="41" t="s">
        <v>1620</v>
      </c>
      <c r="C138" s="74">
        <f t="shared" ref="C138:C201" si="10">D138+E138+F138+G138</f>
        <v>1.2333515770499999</v>
      </c>
      <c r="D138" s="74">
        <f t="shared" ref="D138:D201" si="11">J138+K138+L138+M138</f>
        <v>2.3529909599999999E-2</v>
      </c>
      <c r="E138" s="74">
        <f t="shared" ref="E138:E201" si="12">H138+I138+N138</f>
        <v>1.0699432092999999</v>
      </c>
      <c r="F138" s="74">
        <f t="shared" ref="F138:F201" si="13">O138+IF(P138="x",0,P138)+IF(Q138="x",0,Q138)+IF(R138="x",0,R138)+S138</f>
        <v>7.0502429150000004E-2</v>
      </c>
      <c r="G138" s="75">
        <v>6.9376029000000006E-2</v>
      </c>
      <c r="H138" s="43">
        <v>3.4413193000000001E-3</v>
      </c>
      <c r="I138" s="43">
        <v>0.20319408999999999</v>
      </c>
      <c r="J138" s="43">
        <v>9.1334348999999992E-3</v>
      </c>
      <c r="K138" s="43">
        <v>2.2904292000000001E-3</v>
      </c>
      <c r="L138" s="43">
        <v>1.3971974999999999E-3</v>
      </c>
      <c r="M138" s="43">
        <v>1.0708848E-2</v>
      </c>
      <c r="N138" s="43">
        <v>0.86330779999999996</v>
      </c>
      <c r="O138" s="43">
        <v>1.5515194999999999E-4</v>
      </c>
      <c r="P138" s="43">
        <v>1.6457546E-2</v>
      </c>
      <c r="Q138" s="43">
        <v>1.8963272E-3</v>
      </c>
      <c r="R138" s="43">
        <v>2.882755E-2</v>
      </c>
      <c r="S138" s="43">
        <v>2.3165854E-2</v>
      </c>
      <c r="U138" s="77">
        <f t="shared" ref="U138:U201" si="14">G138/0.116</f>
        <v>0.59806921551724135</v>
      </c>
    </row>
    <row r="139" spans="1:21">
      <c r="A139" s="41" t="s">
        <v>33</v>
      </c>
      <c r="B139" s="41" t="s">
        <v>1621</v>
      </c>
      <c r="C139" s="74">
        <f t="shared" si="10"/>
        <v>0.24101095856899998</v>
      </c>
      <c r="D139" s="74">
        <f t="shared" si="11"/>
        <v>3.7993991600000004E-3</v>
      </c>
      <c r="E139" s="74">
        <f t="shared" si="12"/>
        <v>0.21814823007</v>
      </c>
      <c r="F139" s="74">
        <f t="shared" si="13"/>
        <v>9.6862438390000003E-3</v>
      </c>
      <c r="G139" s="75">
        <v>9.3770855E-3</v>
      </c>
      <c r="H139" s="43">
        <v>4.2684306999999998E-4</v>
      </c>
      <c r="I139" s="43">
        <v>3.1051847E-2</v>
      </c>
      <c r="J139" s="43">
        <v>1.1378343E-3</v>
      </c>
      <c r="K139" s="43">
        <v>3.1104895000000002E-4</v>
      </c>
      <c r="L139" s="43">
        <v>3.0086180999999999E-4</v>
      </c>
      <c r="M139" s="43">
        <v>2.0496541000000002E-3</v>
      </c>
      <c r="N139" s="43">
        <v>0.18666953999999999</v>
      </c>
      <c r="O139" s="43">
        <v>2.0769609E-5</v>
      </c>
      <c r="P139" s="43">
        <v>2.1348890000000001E-3</v>
      </c>
      <c r="Q139" s="43">
        <v>5.0364862999999996E-4</v>
      </c>
      <c r="R139" s="43">
        <v>3.8803887E-3</v>
      </c>
      <c r="S139" s="43">
        <v>3.1465478999999998E-3</v>
      </c>
      <c r="U139" s="77">
        <f t="shared" si="14"/>
        <v>8.0836943965517244E-2</v>
      </c>
    </row>
    <row r="140" spans="1:21">
      <c r="A140" s="41" t="s">
        <v>33</v>
      </c>
      <c r="B140" s="41" t="s">
        <v>1622</v>
      </c>
      <c r="C140" s="74">
        <f t="shared" si="10"/>
        <v>0.207128687881</v>
      </c>
      <c r="D140" s="74">
        <f t="shared" si="11"/>
        <v>3.9516057000000002E-3</v>
      </c>
      <c r="E140" s="74">
        <f t="shared" si="12"/>
        <v>0.1796859371</v>
      </c>
      <c r="F140" s="74">
        <f t="shared" si="13"/>
        <v>1.1840156080999999E-2</v>
      </c>
      <c r="G140" s="75">
        <v>1.1650989E-2</v>
      </c>
      <c r="H140" s="43">
        <v>5.7793410000000003E-4</v>
      </c>
      <c r="I140" s="43">
        <v>3.4124353000000003E-2</v>
      </c>
      <c r="J140" s="43">
        <v>1.5338661999999999E-3</v>
      </c>
      <c r="K140" s="43">
        <v>3.8465397999999998E-4</v>
      </c>
      <c r="L140" s="43">
        <v>2.3464492000000001E-4</v>
      </c>
      <c r="M140" s="43">
        <v>1.7984406000000001E-3</v>
      </c>
      <c r="N140" s="43">
        <v>0.14498364999999999</v>
      </c>
      <c r="O140" s="43">
        <v>2.6056171E-5</v>
      </c>
      <c r="P140" s="43">
        <v>2.7638750999999999E-3</v>
      </c>
      <c r="Q140" s="43">
        <v>3.1846860999999998E-4</v>
      </c>
      <c r="R140" s="43">
        <v>4.8412897999999998E-3</v>
      </c>
      <c r="S140" s="43">
        <v>3.8904664000000001E-3</v>
      </c>
      <c r="U140" s="77">
        <f t="shared" si="14"/>
        <v>0.10043956034482758</v>
      </c>
    </row>
    <row r="141" spans="1:21">
      <c r="A141" s="41" t="s">
        <v>33</v>
      </c>
      <c r="B141" s="41" t="s">
        <v>1623</v>
      </c>
      <c r="C141" s="74">
        <f t="shared" si="10"/>
        <v>8.7715095199999996E-2</v>
      </c>
      <c r="D141" s="74">
        <f t="shared" si="11"/>
        <v>2.0837230199999999E-3</v>
      </c>
      <c r="E141" s="74">
        <f t="shared" si="12"/>
        <v>6.3964243160000003E-2</v>
      </c>
      <c r="F141" s="74">
        <f t="shared" si="13"/>
        <v>4.6477470200000006E-3</v>
      </c>
      <c r="G141" s="75">
        <v>1.7019382E-2</v>
      </c>
      <c r="H141" s="43">
        <v>3.8882716000000002E-4</v>
      </c>
      <c r="I141" s="43">
        <v>3.0327804999999999E-2</v>
      </c>
      <c r="J141" s="43">
        <v>1.0945512000000001E-3</v>
      </c>
      <c r="K141" s="43">
        <v>2.2009965E-4</v>
      </c>
      <c r="L141" s="43">
        <v>1.1161932E-4</v>
      </c>
      <c r="M141" s="43">
        <v>6.5745284999999996E-4</v>
      </c>
      <c r="N141" s="43">
        <v>3.3247611000000003E-2</v>
      </c>
      <c r="O141" s="43">
        <v>1.375801E-5</v>
      </c>
      <c r="P141" s="43">
        <v>1.7262422999999999E-3</v>
      </c>
      <c r="Q141" s="43">
        <v>2.3773741000000001E-4</v>
      </c>
      <c r="R141" s="43">
        <v>1.2395039E-3</v>
      </c>
      <c r="S141" s="43">
        <v>1.4305054E-3</v>
      </c>
      <c r="U141" s="77">
        <f t="shared" si="14"/>
        <v>0.14671881034482759</v>
      </c>
    </row>
    <row r="142" spans="1:21">
      <c r="A142" s="41" t="s">
        <v>33</v>
      </c>
      <c r="B142" s="41" t="s">
        <v>1624</v>
      </c>
      <c r="C142" s="74">
        <f t="shared" si="10"/>
        <v>0.17900076984259999</v>
      </c>
      <c r="D142" s="74">
        <f t="shared" si="11"/>
        <v>1.1714624370000001E-3</v>
      </c>
      <c r="E142" s="74">
        <f t="shared" si="12"/>
        <v>0.1708782083</v>
      </c>
      <c r="F142" s="74">
        <f t="shared" si="13"/>
        <v>2.5745795055999998E-3</v>
      </c>
      <c r="G142" s="75">
        <v>4.3765195999999999E-3</v>
      </c>
      <c r="H142" s="43">
        <v>1.9589029999999999E-4</v>
      </c>
      <c r="I142" s="43">
        <v>8.5866080000000008E-3</v>
      </c>
      <c r="J142" s="43">
        <v>4.4520117000000002E-4</v>
      </c>
      <c r="K142" s="43">
        <v>7.4328799999999999E-5</v>
      </c>
      <c r="L142" s="43">
        <v>4.5390837E-5</v>
      </c>
      <c r="M142" s="43">
        <v>6.0654163000000002E-4</v>
      </c>
      <c r="N142" s="43">
        <v>0.16209571</v>
      </c>
      <c r="O142" s="43">
        <v>6.1836046000000001E-6</v>
      </c>
      <c r="P142" s="43">
        <v>6.1029588999999998E-4</v>
      </c>
      <c r="Q142" s="43">
        <v>6.7472070999999995E-5</v>
      </c>
      <c r="R142" s="43">
        <v>4.0509724E-4</v>
      </c>
      <c r="S142" s="43">
        <v>1.4855306999999999E-3</v>
      </c>
      <c r="U142" s="77">
        <f t="shared" si="14"/>
        <v>3.7728617241379304E-2</v>
      </c>
    </row>
    <row r="143" spans="1:21">
      <c r="A143" s="41" t="s">
        <v>33</v>
      </c>
      <c r="B143" s="41" t="s">
        <v>1625</v>
      </c>
      <c r="C143" s="74">
        <f t="shared" si="10"/>
        <v>0.1155325773036</v>
      </c>
      <c r="D143" s="74">
        <f t="shared" si="11"/>
        <v>1.889325952E-3</v>
      </c>
      <c r="E143" s="74">
        <f t="shared" si="12"/>
        <v>0.10529469155</v>
      </c>
      <c r="F143" s="74">
        <f t="shared" si="13"/>
        <v>2.9111807015999996E-3</v>
      </c>
      <c r="G143" s="75">
        <v>5.4373790999999996E-3</v>
      </c>
      <c r="H143" s="43">
        <v>2.0218955E-4</v>
      </c>
      <c r="I143" s="43">
        <v>1.5097208000000001E-2</v>
      </c>
      <c r="J143" s="43">
        <v>7.1424564000000001E-4</v>
      </c>
      <c r="K143" s="43">
        <v>9.0846692000000004E-5</v>
      </c>
      <c r="L143" s="43">
        <v>2.0578447E-4</v>
      </c>
      <c r="M143" s="43">
        <v>8.7844914999999995E-4</v>
      </c>
      <c r="N143" s="43">
        <v>8.9995294000000003E-2</v>
      </c>
      <c r="O143" s="43">
        <v>6.2433586E-6</v>
      </c>
      <c r="P143" s="43">
        <v>1.2976554999999999E-3</v>
      </c>
      <c r="Q143" s="43">
        <v>8.5391123000000006E-5</v>
      </c>
      <c r="R143" s="43">
        <v>4.0943152000000001E-4</v>
      </c>
      <c r="S143" s="43">
        <v>1.1124592E-3</v>
      </c>
      <c r="U143" s="77">
        <f t="shared" si="14"/>
        <v>4.6873957758620681E-2</v>
      </c>
    </row>
    <row r="144" spans="1:21">
      <c r="A144" s="41" t="s">
        <v>33</v>
      </c>
      <c r="B144" s="41" t="s">
        <v>1626</v>
      </c>
      <c r="C144" s="74">
        <f t="shared" si="10"/>
        <v>0.79842095911199995</v>
      </c>
      <c r="D144" s="74">
        <f t="shared" si="11"/>
        <v>7.8993635499999999E-3</v>
      </c>
      <c r="E144" s="74">
        <f t="shared" si="12"/>
        <v>0.65291452529999994</v>
      </c>
      <c r="F144" s="74">
        <f t="shared" si="13"/>
        <v>4.6986798262000001E-2</v>
      </c>
      <c r="G144" s="75">
        <v>9.0620272000000002E-2</v>
      </c>
      <c r="H144" s="43">
        <v>3.2486093000000001E-3</v>
      </c>
      <c r="I144" s="43">
        <v>3.5861046000000001E-2</v>
      </c>
      <c r="J144" s="43">
        <v>4.9215574999999998E-3</v>
      </c>
      <c r="K144" s="43">
        <v>4.4984514000000002E-4</v>
      </c>
      <c r="L144" s="43">
        <v>2.1193791000000001E-4</v>
      </c>
      <c r="M144" s="43">
        <v>2.316023E-3</v>
      </c>
      <c r="N144" s="43">
        <v>0.61380486999999995</v>
      </c>
      <c r="O144" s="43">
        <v>8.4359471999999994E-5</v>
      </c>
      <c r="P144" s="43">
        <v>2.3093765999999999E-3</v>
      </c>
      <c r="Q144" s="43">
        <v>3.8308918999999998E-4</v>
      </c>
      <c r="R144" s="43">
        <v>1.5341560000000001E-3</v>
      </c>
      <c r="S144" s="43">
        <v>4.2675816999999998E-2</v>
      </c>
      <c r="U144" s="77">
        <f t="shared" si="14"/>
        <v>0.78120924137931036</v>
      </c>
    </row>
    <row r="145" spans="1:21">
      <c r="A145" s="41" t="s">
        <v>33</v>
      </c>
      <c r="B145" s="41" t="s">
        <v>1627</v>
      </c>
      <c r="C145" s="74">
        <f t="shared" si="10"/>
        <v>0.52653541241000001</v>
      </c>
      <c r="D145" s="74">
        <f t="shared" si="11"/>
        <v>9.9618437299999994E-3</v>
      </c>
      <c r="E145" s="74">
        <f t="shared" si="12"/>
        <v>0.40195104410000004</v>
      </c>
      <c r="F145" s="74">
        <f t="shared" si="13"/>
        <v>3.1519121579999997E-2</v>
      </c>
      <c r="G145" s="75">
        <v>8.3103403000000006E-2</v>
      </c>
      <c r="H145" s="43">
        <v>1.1699121E-3</v>
      </c>
      <c r="I145" s="43">
        <v>6.0115752000000001E-2</v>
      </c>
      <c r="J145" s="43">
        <v>5.3174501999999997E-3</v>
      </c>
      <c r="K145" s="43">
        <v>4.6960193000000002E-4</v>
      </c>
      <c r="L145" s="43">
        <v>8.417403E-4</v>
      </c>
      <c r="M145" s="43">
        <v>3.3330513000000002E-3</v>
      </c>
      <c r="N145" s="43">
        <v>0.34066538000000002</v>
      </c>
      <c r="O145" s="43">
        <v>4.8053329999999998E-5</v>
      </c>
      <c r="P145" s="43">
        <v>4.9103641999999996E-3</v>
      </c>
      <c r="Q145" s="43">
        <v>3.6781465E-4</v>
      </c>
      <c r="R145" s="43">
        <v>1.5500574E-3</v>
      </c>
      <c r="S145" s="43">
        <v>2.4642832E-2</v>
      </c>
      <c r="U145" s="77">
        <f t="shared" si="14"/>
        <v>0.7164086465517242</v>
      </c>
    </row>
    <row r="146" spans="1:21">
      <c r="A146" s="41" t="s">
        <v>33</v>
      </c>
      <c r="B146" s="41" t="s">
        <v>1628</v>
      </c>
      <c r="C146" s="74">
        <f t="shared" si="10"/>
        <v>0.12598596405420001</v>
      </c>
      <c r="D146" s="74">
        <f t="shared" si="11"/>
        <v>8.2450943199999997E-4</v>
      </c>
      <c r="E146" s="74">
        <f t="shared" si="12"/>
        <v>0.12026906841</v>
      </c>
      <c r="F146" s="74">
        <f t="shared" si="13"/>
        <v>1.8120641122000001E-3</v>
      </c>
      <c r="G146" s="75">
        <v>3.0803221E-3</v>
      </c>
      <c r="H146" s="43">
        <v>1.3787331000000001E-4</v>
      </c>
      <c r="I146" s="43">
        <v>6.0435050999999998E-3</v>
      </c>
      <c r="J146" s="43">
        <v>3.1334556999999997E-4</v>
      </c>
      <c r="K146" s="43">
        <v>5.2314777E-5</v>
      </c>
      <c r="L146" s="43">
        <v>3.1947394999999998E-5</v>
      </c>
      <c r="M146" s="43">
        <v>4.2690168999999999E-4</v>
      </c>
      <c r="N146" s="43">
        <v>0.11408769000000001</v>
      </c>
      <c r="O146" s="43">
        <v>4.3522011999999997E-6</v>
      </c>
      <c r="P146" s="43">
        <v>4.2954404999999998E-4</v>
      </c>
      <c r="Q146" s="43">
        <v>4.7488811000000002E-5</v>
      </c>
      <c r="R146" s="43">
        <v>2.8511925E-4</v>
      </c>
      <c r="S146" s="43">
        <v>1.0455598E-3</v>
      </c>
      <c r="U146" s="77">
        <f t="shared" si="14"/>
        <v>2.6554500862068963E-2</v>
      </c>
    </row>
    <row r="147" spans="1:21">
      <c r="A147" s="41" t="s">
        <v>33</v>
      </c>
      <c r="B147" s="41" t="s">
        <v>1629</v>
      </c>
      <c r="C147" s="74">
        <f t="shared" si="10"/>
        <v>8.1315197351900001E-2</v>
      </c>
      <c r="D147" s="74">
        <f t="shared" si="11"/>
        <v>1.329762701E-3</v>
      </c>
      <c r="E147" s="74">
        <f t="shared" si="12"/>
        <v>7.41094749E-2</v>
      </c>
      <c r="F147" s="74">
        <f t="shared" si="13"/>
        <v>2.0489738508999997E-3</v>
      </c>
      <c r="G147" s="75">
        <v>3.8269859000000001E-3</v>
      </c>
      <c r="H147" s="43">
        <v>1.4230690000000001E-4</v>
      </c>
      <c r="I147" s="43">
        <v>1.0625855E-2</v>
      </c>
      <c r="J147" s="43">
        <v>5.0270690999999995E-4</v>
      </c>
      <c r="K147" s="43">
        <v>6.3940550999999995E-5</v>
      </c>
      <c r="L147" s="43">
        <v>1.4483711E-4</v>
      </c>
      <c r="M147" s="43">
        <v>6.1827813000000001E-4</v>
      </c>
      <c r="N147" s="43">
        <v>6.3341312999999996E-2</v>
      </c>
      <c r="O147" s="43">
        <v>4.3942578999999998E-6</v>
      </c>
      <c r="P147" s="43">
        <v>9.1332774999999995E-4</v>
      </c>
      <c r="Q147" s="43">
        <v>6.0100762999999998E-5</v>
      </c>
      <c r="R147" s="43">
        <v>2.8816984000000002E-4</v>
      </c>
      <c r="S147" s="43">
        <v>7.8298123999999999E-4</v>
      </c>
      <c r="U147" s="77">
        <f t="shared" si="14"/>
        <v>3.299125775862069E-2</v>
      </c>
    </row>
    <row r="148" spans="1:21">
      <c r="A148" s="41" t="s">
        <v>33</v>
      </c>
      <c r="B148" s="41" t="s">
        <v>1630</v>
      </c>
      <c r="C148" s="74">
        <f t="shared" si="10"/>
        <v>1.4019669065399998</v>
      </c>
      <c r="D148" s="74">
        <f t="shared" si="11"/>
        <v>1.9634786689999999E-2</v>
      </c>
      <c r="E148" s="74">
        <f t="shared" si="12"/>
        <v>1.2217900343999999</v>
      </c>
      <c r="F148" s="74">
        <f t="shared" si="13"/>
        <v>5.4356055450000003E-2</v>
      </c>
      <c r="G148" s="75">
        <v>0.10618603</v>
      </c>
      <c r="H148" s="43">
        <v>4.4365443999999999E-3</v>
      </c>
      <c r="I148" s="43">
        <v>0.20192399</v>
      </c>
      <c r="J148" s="43">
        <v>9.9392109999999999E-3</v>
      </c>
      <c r="K148" s="43">
        <v>1.9539518000000001E-3</v>
      </c>
      <c r="L148" s="43">
        <v>5.5198298999999996E-4</v>
      </c>
      <c r="M148" s="43">
        <v>7.1896408999999996E-3</v>
      </c>
      <c r="N148" s="43">
        <v>1.0154295</v>
      </c>
      <c r="O148" s="43">
        <v>1.1112785E-4</v>
      </c>
      <c r="P148" s="43">
        <v>1.6701904E-2</v>
      </c>
      <c r="Q148" s="43">
        <v>2.3736486000000001E-3</v>
      </c>
      <c r="R148" s="43">
        <v>1.9636618000000002E-2</v>
      </c>
      <c r="S148" s="43">
        <v>1.5532756999999999E-2</v>
      </c>
      <c r="U148" s="77">
        <f t="shared" si="14"/>
        <v>0.91539681034482756</v>
      </c>
    </row>
    <row r="149" spans="1:21">
      <c r="A149" s="41" t="s">
        <v>33</v>
      </c>
      <c r="B149" s="41" t="s">
        <v>1631</v>
      </c>
      <c r="C149" s="74">
        <f t="shared" si="10"/>
        <v>0.82268464972999999</v>
      </c>
      <c r="D149" s="74">
        <f t="shared" si="11"/>
        <v>1.4264942200000002E-2</v>
      </c>
      <c r="E149" s="74">
        <f t="shared" si="12"/>
        <v>0.67463809920000006</v>
      </c>
      <c r="F149" s="74">
        <f t="shared" si="13"/>
        <v>4.7533944330000001E-2</v>
      </c>
      <c r="G149" s="75">
        <v>8.6247664000000002E-2</v>
      </c>
      <c r="H149" s="43">
        <v>2.1020292000000001E-3</v>
      </c>
      <c r="I149" s="43">
        <v>0.24949008</v>
      </c>
      <c r="J149" s="43">
        <v>5.8675000000000003E-3</v>
      </c>
      <c r="K149" s="43">
        <v>1.4627498E-3</v>
      </c>
      <c r="L149" s="43">
        <v>3.662402E-4</v>
      </c>
      <c r="M149" s="43">
        <v>6.5684521999999999E-3</v>
      </c>
      <c r="N149" s="43">
        <v>0.42304598999999998</v>
      </c>
      <c r="O149" s="43">
        <v>1.5740523E-4</v>
      </c>
      <c r="P149" s="43">
        <v>9.7852397999999997E-3</v>
      </c>
      <c r="Q149" s="43">
        <v>1.3877182999999999E-3</v>
      </c>
      <c r="R149" s="43">
        <v>1.9742648000000002E-2</v>
      </c>
      <c r="S149" s="43">
        <v>1.6460933000000001E-2</v>
      </c>
      <c r="U149" s="77">
        <f t="shared" si="14"/>
        <v>0.74351434482758616</v>
      </c>
    </row>
    <row r="150" spans="1:21">
      <c r="A150" s="41" t="s">
        <v>33</v>
      </c>
      <c r="B150" s="41" t="s">
        <v>1632</v>
      </c>
      <c r="C150" s="74">
        <f t="shared" si="10"/>
        <v>0.52712674128699999</v>
      </c>
      <c r="D150" s="74">
        <f t="shared" si="11"/>
        <v>9.6385567200000001E-3</v>
      </c>
      <c r="E150" s="74">
        <f t="shared" si="12"/>
        <v>0.43489924839999999</v>
      </c>
      <c r="F150" s="74">
        <f t="shared" si="13"/>
        <v>3.0206669167000003E-2</v>
      </c>
      <c r="G150" s="75">
        <v>5.2382267000000003E-2</v>
      </c>
      <c r="H150" s="43">
        <v>5.0597684000000002E-3</v>
      </c>
      <c r="I150" s="43">
        <v>0.21845901000000001</v>
      </c>
      <c r="J150" s="43">
        <v>3.5066812999999999E-3</v>
      </c>
      <c r="K150" s="43">
        <v>1.0838324E-3</v>
      </c>
      <c r="L150" s="43">
        <v>3.9879261999999999E-4</v>
      </c>
      <c r="M150" s="43">
        <v>4.6492503999999999E-3</v>
      </c>
      <c r="N150" s="43">
        <v>0.21138046999999999</v>
      </c>
      <c r="O150" s="43">
        <v>6.2676367000000005E-5</v>
      </c>
      <c r="P150" s="43">
        <v>4.6458970000000004E-3</v>
      </c>
      <c r="Q150" s="43">
        <v>1.1476568E-3</v>
      </c>
      <c r="R150" s="43">
        <v>1.221419E-2</v>
      </c>
      <c r="S150" s="43">
        <v>1.2136249E-2</v>
      </c>
      <c r="U150" s="77">
        <f t="shared" si="14"/>
        <v>0.4515712672413793</v>
      </c>
    </row>
    <row r="151" spans="1:21">
      <c r="A151" s="41" t="s">
        <v>33</v>
      </c>
      <c r="B151" s="41" t="s">
        <v>1633</v>
      </c>
      <c r="C151" s="74">
        <f t="shared" si="10"/>
        <v>0.97345660653200006</v>
      </c>
      <c r="D151" s="74">
        <f t="shared" si="11"/>
        <v>1.517733615E-2</v>
      </c>
      <c r="E151" s="74">
        <f t="shared" si="12"/>
        <v>0.85152092239999999</v>
      </c>
      <c r="F151" s="74">
        <f t="shared" si="13"/>
        <v>3.8072836982000001E-2</v>
      </c>
      <c r="G151" s="75">
        <v>6.8685511000000005E-2</v>
      </c>
      <c r="H151" s="43">
        <v>2.0382424000000001E-3</v>
      </c>
      <c r="I151" s="43">
        <v>0.22573567999999999</v>
      </c>
      <c r="J151" s="43">
        <v>5.9226929999999997E-3</v>
      </c>
      <c r="K151" s="43">
        <v>1.2528473E-3</v>
      </c>
      <c r="L151" s="43">
        <v>8.3294564999999998E-4</v>
      </c>
      <c r="M151" s="43">
        <v>7.1688502000000001E-3</v>
      </c>
      <c r="N151" s="43">
        <v>0.62374700000000005</v>
      </c>
      <c r="O151" s="43">
        <v>8.5213182000000003E-5</v>
      </c>
      <c r="P151" s="43">
        <v>1.0561262E-2</v>
      </c>
      <c r="Q151" s="43">
        <v>1.4640598E-3</v>
      </c>
      <c r="R151" s="43">
        <v>1.3117732E-2</v>
      </c>
      <c r="S151" s="43">
        <v>1.284457E-2</v>
      </c>
      <c r="U151" s="77">
        <f t="shared" si="14"/>
        <v>0.592116474137931</v>
      </c>
    </row>
    <row r="152" spans="1:21">
      <c r="A152" s="41" t="s">
        <v>33</v>
      </c>
      <c r="B152" s="41" t="s">
        <v>1634</v>
      </c>
      <c r="C152" s="74">
        <f t="shared" si="10"/>
        <v>0.488575095618</v>
      </c>
      <c r="D152" s="74">
        <f t="shared" si="11"/>
        <v>1.4394006099999999E-2</v>
      </c>
      <c r="E152" s="74">
        <f t="shared" si="12"/>
        <v>0.3962421558</v>
      </c>
      <c r="F152" s="74">
        <f t="shared" si="13"/>
        <v>2.9467982718E-2</v>
      </c>
      <c r="G152" s="75">
        <v>4.8470950999999998E-2</v>
      </c>
      <c r="H152" s="43">
        <v>1.2041958E-3</v>
      </c>
      <c r="I152" s="43">
        <v>0.20281805</v>
      </c>
      <c r="J152" s="43">
        <v>4.3958983999999998E-3</v>
      </c>
      <c r="K152" s="43">
        <v>1.0399608E-3</v>
      </c>
      <c r="L152" s="43">
        <v>1.7786203E-3</v>
      </c>
      <c r="M152" s="43">
        <v>7.1795265999999996E-3</v>
      </c>
      <c r="N152" s="43">
        <v>0.19221990999999999</v>
      </c>
      <c r="O152" s="43">
        <v>7.3931887999999996E-5</v>
      </c>
      <c r="P152" s="43">
        <v>8.0409066999999994E-3</v>
      </c>
      <c r="Q152" s="43">
        <v>4.8732362999999999E-4</v>
      </c>
      <c r="R152" s="43">
        <v>1.1306554E-2</v>
      </c>
      <c r="S152" s="43">
        <v>9.5592665E-3</v>
      </c>
      <c r="U152" s="77">
        <f t="shared" si="14"/>
        <v>0.41785302586206891</v>
      </c>
    </row>
    <row r="153" spans="1:21">
      <c r="A153" s="41" t="s">
        <v>33</v>
      </c>
      <c r="B153" s="41" t="s">
        <v>1635</v>
      </c>
      <c r="C153" s="74">
        <f t="shared" si="10"/>
        <v>0.79118792714399988</v>
      </c>
      <c r="D153" s="74">
        <f t="shared" si="11"/>
        <v>1.365770354E-2</v>
      </c>
      <c r="E153" s="74">
        <f t="shared" si="12"/>
        <v>0.65193937449999995</v>
      </c>
      <c r="F153" s="74">
        <f t="shared" si="13"/>
        <v>3.9316074104000003E-2</v>
      </c>
      <c r="G153" s="75">
        <v>8.6274774999999998E-2</v>
      </c>
      <c r="H153" s="43">
        <v>1.8031544999999999E-3</v>
      </c>
      <c r="I153" s="43">
        <v>0.23170925000000001</v>
      </c>
      <c r="J153" s="43">
        <v>5.5856797999999999E-3</v>
      </c>
      <c r="K153" s="43">
        <v>1.2355788E-3</v>
      </c>
      <c r="L153" s="43">
        <v>5.1846553999999997E-4</v>
      </c>
      <c r="M153" s="43">
        <v>6.3179793999999997E-3</v>
      </c>
      <c r="N153" s="43">
        <v>0.41842697000000001</v>
      </c>
      <c r="O153" s="43">
        <v>8.3867003999999999E-5</v>
      </c>
      <c r="P153" s="43">
        <v>9.5834143000000007E-3</v>
      </c>
      <c r="Q153" s="43">
        <v>2.8101687999999999E-3</v>
      </c>
      <c r="R153" s="43">
        <v>1.3626187E-2</v>
      </c>
      <c r="S153" s="43">
        <v>1.3212437E-2</v>
      </c>
      <c r="U153" s="77">
        <f t="shared" si="14"/>
        <v>0.74374806034482754</v>
      </c>
    </row>
    <row r="154" spans="1:21">
      <c r="A154" s="41" t="s">
        <v>33</v>
      </c>
      <c r="B154" s="41" t="s">
        <v>1636</v>
      </c>
      <c r="C154" s="74">
        <f t="shared" si="10"/>
        <v>0.67022926490799994</v>
      </c>
      <c r="D154" s="74">
        <f t="shared" si="11"/>
        <v>1.309064054E-2</v>
      </c>
      <c r="E154" s="74">
        <f t="shared" si="12"/>
        <v>0.56744675109999998</v>
      </c>
      <c r="F154" s="74">
        <f t="shared" si="13"/>
        <v>3.1068748268000001E-2</v>
      </c>
      <c r="G154" s="75">
        <v>5.8623124999999998E-2</v>
      </c>
      <c r="H154" s="43">
        <v>1.7823911E-3</v>
      </c>
      <c r="I154" s="43">
        <v>0.26982011</v>
      </c>
      <c r="J154" s="43">
        <v>4.1883234E-3</v>
      </c>
      <c r="K154" s="43">
        <v>1.0693922E-3</v>
      </c>
      <c r="L154" s="43">
        <v>6.9980414000000003E-4</v>
      </c>
      <c r="M154" s="43">
        <v>7.1331208E-3</v>
      </c>
      <c r="N154" s="43">
        <v>0.29584424999999998</v>
      </c>
      <c r="O154" s="43">
        <v>7.3400568000000002E-5</v>
      </c>
      <c r="P154" s="43">
        <v>6.0367590999999996E-3</v>
      </c>
      <c r="Q154" s="43">
        <v>1.2916996000000001E-3</v>
      </c>
      <c r="R154" s="43">
        <v>1.211342E-2</v>
      </c>
      <c r="S154" s="43">
        <v>1.1553469E-2</v>
      </c>
      <c r="U154" s="77">
        <f t="shared" si="14"/>
        <v>0.50537176724137922</v>
      </c>
    </row>
    <row r="155" spans="1:21">
      <c r="A155" s="41" t="s">
        <v>33</v>
      </c>
      <c r="B155" s="41" t="s">
        <v>1637</v>
      </c>
      <c r="C155" s="74">
        <f t="shared" si="10"/>
        <v>1.08511762182</v>
      </c>
      <c r="D155" s="74">
        <f t="shared" si="11"/>
        <v>2.4347085859999999E-2</v>
      </c>
      <c r="E155" s="74">
        <f t="shared" si="12"/>
        <v>0.47129483499999997</v>
      </c>
      <c r="F155" s="74">
        <f t="shared" si="13"/>
        <v>0.51446713196000005</v>
      </c>
      <c r="G155" s="75">
        <v>7.5008568999999997E-2</v>
      </c>
      <c r="H155" s="43">
        <v>4.578365E-3</v>
      </c>
      <c r="I155" s="43">
        <v>0.25909863999999999</v>
      </c>
      <c r="J155" s="43">
        <v>1.3958048000000001E-2</v>
      </c>
      <c r="K155" s="43">
        <v>3.7341098000000001E-3</v>
      </c>
      <c r="L155" s="43">
        <v>2.5726345999999998E-4</v>
      </c>
      <c r="M155" s="43">
        <v>6.3976646000000002E-3</v>
      </c>
      <c r="N155" s="43">
        <v>0.20761783</v>
      </c>
      <c r="O155" s="43">
        <v>3.1498356E-4</v>
      </c>
      <c r="P155" s="43">
        <v>2.688279E-2</v>
      </c>
      <c r="Q155" s="43">
        <v>1.0498214E-3</v>
      </c>
      <c r="R155" s="43">
        <v>3.6088426999999999E-2</v>
      </c>
      <c r="S155" s="43">
        <v>0.45013111</v>
      </c>
      <c r="U155" s="77">
        <f t="shared" si="14"/>
        <v>0.64662559482758619</v>
      </c>
    </row>
    <row r="156" spans="1:21">
      <c r="A156" s="41" t="s">
        <v>33</v>
      </c>
      <c r="B156" s="41" t="s">
        <v>1638</v>
      </c>
      <c r="C156" s="74">
        <f t="shared" si="10"/>
        <v>1.3966051256399998</v>
      </c>
      <c r="D156" s="74">
        <f t="shared" si="11"/>
        <v>2.1212900449999999E-2</v>
      </c>
      <c r="E156" s="74">
        <f t="shared" si="12"/>
        <v>1.2048316663999998</v>
      </c>
      <c r="F156" s="74">
        <f t="shared" si="13"/>
        <v>5.6680538789999999E-2</v>
      </c>
      <c r="G156" s="75">
        <v>0.11388002</v>
      </c>
      <c r="H156" s="43">
        <v>5.4537264E-3</v>
      </c>
      <c r="I156" s="43">
        <v>0.18714194000000001</v>
      </c>
      <c r="J156" s="43">
        <v>1.1841699000000001E-2</v>
      </c>
      <c r="K156" s="43">
        <v>2.1731432999999999E-3</v>
      </c>
      <c r="L156" s="43">
        <v>5.1234204999999996E-4</v>
      </c>
      <c r="M156" s="43">
        <v>6.6857161E-3</v>
      </c>
      <c r="N156" s="43">
        <v>1.0122359999999999</v>
      </c>
      <c r="O156" s="43">
        <v>1.1808699E-4</v>
      </c>
      <c r="P156" s="43">
        <v>2.0052601E-2</v>
      </c>
      <c r="Q156" s="43">
        <v>1.1855148E-3</v>
      </c>
      <c r="R156" s="43">
        <v>1.9766704E-2</v>
      </c>
      <c r="S156" s="43">
        <v>1.5557632E-2</v>
      </c>
      <c r="U156" s="77">
        <f t="shared" si="14"/>
        <v>0.98172431034482754</v>
      </c>
    </row>
    <row r="157" spans="1:21">
      <c r="A157" s="41" t="s">
        <v>33</v>
      </c>
      <c r="B157" s="41" t="s">
        <v>1639</v>
      </c>
      <c r="C157" s="74">
        <f t="shared" si="10"/>
        <v>0.59351933571000004</v>
      </c>
      <c r="D157" s="74">
        <f t="shared" si="11"/>
        <v>1.500066722E-2</v>
      </c>
      <c r="E157" s="74">
        <f t="shared" si="12"/>
        <v>0.4822033671</v>
      </c>
      <c r="F157" s="74">
        <f t="shared" si="13"/>
        <v>3.843290639E-2</v>
      </c>
      <c r="G157" s="75">
        <v>5.7882395000000003E-2</v>
      </c>
      <c r="H157" s="43">
        <v>4.2820671000000001E-3</v>
      </c>
      <c r="I157" s="43">
        <v>0.23196928999999999</v>
      </c>
      <c r="J157" s="43">
        <v>5.5617091999999998E-3</v>
      </c>
      <c r="K157" s="43">
        <v>1.6886412999999999E-3</v>
      </c>
      <c r="L157" s="43">
        <v>6.8105252000000001E-4</v>
      </c>
      <c r="M157" s="43">
        <v>7.0692641999999997E-3</v>
      </c>
      <c r="N157" s="43">
        <v>0.24595201</v>
      </c>
      <c r="O157" s="43">
        <v>1.0248768E-4</v>
      </c>
      <c r="P157" s="43">
        <v>8.9871728999999997E-3</v>
      </c>
      <c r="Q157" s="43">
        <v>6.1931181000000001E-4</v>
      </c>
      <c r="R157" s="43">
        <v>1.4342638E-2</v>
      </c>
      <c r="S157" s="43">
        <v>1.4381296E-2</v>
      </c>
      <c r="U157" s="77">
        <f t="shared" si="14"/>
        <v>0.49898616379310345</v>
      </c>
    </row>
    <row r="158" spans="1:21">
      <c r="A158" s="41" t="s">
        <v>33</v>
      </c>
      <c r="B158" s="41" t="s">
        <v>1640</v>
      </c>
      <c r="C158" s="74">
        <f t="shared" si="10"/>
        <v>1.8678861503299999</v>
      </c>
      <c r="D158" s="74">
        <f t="shared" si="11"/>
        <v>1.9187717680000001E-2</v>
      </c>
      <c r="E158" s="74">
        <f t="shared" si="12"/>
        <v>1.7306549945</v>
      </c>
      <c r="F158" s="74">
        <f t="shared" si="13"/>
        <v>5.3345481149999999E-2</v>
      </c>
      <c r="G158" s="75">
        <v>6.4697957E-2</v>
      </c>
      <c r="H158" s="43">
        <v>3.2274044999999999E-3</v>
      </c>
      <c r="I158" s="43">
        <v>0.20760988999999999</v>
      </c>
      <c r="J158" s="43">
        <v>7.5046723999999997E-3</v>
      </c>
      <c r="K158" s="43">
        <v>1.6262951999999999E-3</v>
      </c>
      <c r="L158" s="43">
        <v>5.4971307999999997E-4</v>
      </c>
      <c r="M158" s="43">
        <v>9.5070369999999994E-3</v>
      </c>
      <c r="N158" s="43">
        <v>1.5198176999999999</v>
      </c>
      <c r="O158" s="43">
        <v>1.5630114999999999E-4</v>
      </c>
      <c r="P158" s="43">
        <v>1.2384506999999999E-2</v>
      </c>
      <c r="Q158" s="43">
        <v>1.366183E-3</v>
      </c>
      <c r="R158" s="43">
        <v>2.1502538000000002E-2</v>
      </c>
      <c r="S158" s="43">
        <v>1.7935952000000002E-2</v>
      </c>
      <c r="U158" s="77">
        <f t="shared" si="14"/>
        <v>0.55774100862068965</v>
      </c>
    </row>
    <row r="159" spans="1:21">
      <c r="A159" s="41" t="s">
        <v>33</v>
      </c>
      <c r="B159" s="41" t="s">
        <v>1641</v>
      </c>
      <c r="C159" s="74">
        <f t="shared" si="10"/>
        <v>0.49132455249899998</v>
      </c>
      <c r="D159" s="74">
        <f t="shared" si="11"/>
        <v>1.191609375E-2</v>
      </c>
      <c r="E159" s="74">
        <f t="shared" si="12"/>
        <v>0.39382084769999998</v>
      </c>
      <c r="F159" s="74">
        <f t="shared" si="13"/>
        <v>3.4698630049E-2</v>
      </c>
      <c r="G159" s="75">
        <v>5.0888981E-2</v>
      </c>
      <c r="H159" s="43">
        <v>1.1866977E-3</v>
      </c>
      <c r="I159" s="43">
        <v>0.1504384</v>
      </c>
      <c r="J159" s="43">
        <v>5.5293863000000004E-3</v>
      </c>
      <c r="K159" s="43">
        <v>1.1625409E-3</v>
      </c>
      <c r="L159" s="43">
        <v>5.7718915000000003E-4</v>
      </c>
      <c r="M159" s="43">
        <v>4.6469774000000002E-3</v>
      </c>
      <c r="N159" s="43">
        <v>0.24219574999999999</v>
      </c>
      <c r="O159" s="43">
        <v>8.8440478999999997E-5</v>
      </c>
      <c r="P159" s="43">
        <v>8.5246848999999993E-3</v>
      </c>
      <c r="Q159" s="43">
        <v>5.9600466999999995E-4</v>
      </c>
      <c r="R159" s="43">
        <v>1.1562405E-2</v>
      </c>
      <c r="S159" s="43">
        <v>1.3927095E-2</v>
      </c>
      <c r="U159" s="77">
        <f t="shared" si="14"/>
        <v>0.43869811206896547</v>
      </c>
    </row>
    <row r="160" spans="1:21">
      <c r="A160" s="41" t="s">
        <v>33</v>
      </c>
      <c r="B160" s="41" t="s">
        <v>1642</v>
      </c>
      <c r="C160" s="74">
        <f t="shared" si="10"/>
        <v>1.2107985978769999</v>
      </c>
      <c r="D160" s="74">
        <f t="shared" si="11"/>
        <v>1.8068661329999999E-2</v>
      </c>
      <c r="E160" s="74">
        <f t="shared" si="12"/>
        <v>1.0514327309</v>
      </c>
      <c r="F160" s="74">
        <f t="shared" si="13"/>
        <v>4.7004506646999997E-2</v>
      </c>
      <c r="G160" s="75">
        <v>9.4292698999999994E-2</v>
      </c>
      <c r="H160" s="43">
        <v>3.8414609E-3</v>
      </c>
      <c r="I160" s="43">
        <v>0.17350467999999999</v>
      </c>
      <c r="J160" s="43">
        <v>9.7216730000000001E-3</v>
      </c>
      <c r="K160" s="43">
        <v>1.6928321000000001E-3</v>
      </c>
      <c r="L160" s="43">
        <v>4.7664973000000001E-4</v>
      </c>
      <c r="M160" s="43">
        <v>6.1775064999999999E-3</v>
      </c>
      <c r="N160" s="43">
        <v>0.87408659</v>
      </c>
      <c r="O160" s="43">
        <v>9.6572147000000005E-5</v>
      </c>
      <c r="P160" s="43">
        <v>1.4335804000000001E-2</v>
      </c>
      <c r="Q160" s="43">
        <v>1.7311875000000001E-3</v>
      </c>
      <c r="R160" s="43">
        <v>1.6854793E-2</v>
      </c>
      <c r="S160" s="43">
        <v>1.3986149999999999E-2</v>
      </c>
      <c r="U160" s="77">
        <f t="shared" si="14"/>
        <v>0.81286809482758615</v>
      </c>
    </row>
    <row r="161" spans="1:21">
      <c r="A161" s="41" t="s">
        <v>33</v>
      </c>
      <c r="B161" s="41" t="s">
        <v>1643</v>
      </c>
      <c r="C161" s="74">
        <f t="shared" si="10"/>
        <v>0.71357087576999989</v>
      </c>
      <c r="D161" s="74">
        <f t="shared" si="11"/>
        <v>1.3913080939999999E-2</v>
      </c>
      <c r="E161" s="74">
        <f t="shared" si="12"/>
        <v>0.57920912569999994</v>
      </c>
      <c r="F161" s="74">
        <f t="shared" si="13"/>
        <v>4.1886970129999999E-2</v>
      </c>
      <c r="G161" s="75">
        <v>7.8561698999999999E-2</v>
      </c>
      <c r="H161" s="43">
        <v>1.8333957000000001E-3</v>
      </c>
      <c r="I161" s="43">
        <v>0.21345079</v>
      </c>
      <c r="J161" s="43">
        <v>6.6738168000000002E-3</v>
      </c>
      <c r="K161" s="43">
        <v>1.3334938999999999E-3</v>
      </c>
      <c r="L161" s="43">
        <v>3.1548234000000001E-4</v>
      </c>
      <c r="M161" s="43">
        <v>5.5902879000000001E-3</v>
      </c>
      <c r="N161" s="43">
        <v>0.36392493999999997</v>
      </c>
      <c r="O161" s="43">
        <v>1.3459463000000001E-4</v>
      </c>
      <c r="P161" s="43">
        <v>8.3586705999999997E-3</v>
      </c>
      <c r="Q161" s="43">
        <v>1.1623179E-3</v>
      </c>
      <c r="R161" s="43">
        <v>1.6864500000000001E-2</v>
      </c>
      <c r="S161" s="43">
        <v>1.5366886999999999E-2</v>
      </c>
      <c r="U161" s="77">
        <f t="shared" si="14"/>
        <v>0.6772560258620689</v>
      </c>
    </row>
    <row r="162" spans="1:21">
      <c r="A162" s="41" t="s">
        <v>33</v>
      </c>
      <c r="B162" s="41" t="s">
        <v>1644</v>
      </c>
      <c r="C162" s="74">
        <f t="shared" si="10"/>
        <v>2.3248929538099996</v>
      </c>
      <c r="D162" s="74">
        <f t="shared" si="11"/>
        <v>2.3798232820000001E-2</v>
      </c>
      <c r="E162" s="74">
        <f t="shared" si="12"/>
        <v>2.2003869740999997</v>
      </c>
      <c r="F162" s="74">
        <f t="shared" si="13"/>
        <v>5.128982889E-2</v>
      </c>
      <c r="G162" s="75">
        <v>4.9417917999999998E-2</v>
      </c>
      <c r="H162" s="43">
        <v>4.1436041E-3</v>
      </c>
      <c r="I162" s="43">
        <v>0.15114696999999999</v>
      </c>
      <c r="J162" s="43">
        <v>1.0481575999999999E-2</v>
      </c>
      <c r="K162" s="43">
        <v>1.9308464999999999E-3</v>
      </c>
      <c r="L162" s="43">
        <v>7.1583431999999996E-4</v>
      </c>
      <c r="M162" s="43">
        <v>1.0669975999999999E-2</v>
      </c>
      <c r="N162" s="43">
        <v>2.0450963999999998</v>
      </c>
      <c r="O162" s="43">
        <v>1.2263039E-4</v>
      </c>
      <c r="P162" s="43">
        <v>1.5313775E-2</v>
      </c>
      <c r="Q162" s="43">
        <v>1.2946164999999999E-3</v>
      </c>
      <c r="R162" s="43">
        <v>1.8236816999999999E-2</v>
      </c>
      <c r="S162" s="43">
        <v>1.6321990000000001E-2</v>
      </c>
      <c r="U162" s="77">
        <f t="shared" si="14"/>
        <v>0.42601653448275856</v>
      </c>
    </row>
    <row r="163" spans="1:21">
      <c r="A163" s="41" t="s">
        <v>33</v>
      </c>
      <c r="B163" s="41" t="s">
        <v>1645</v>
      </c>
      <c r="C163" s="74">
        <f t="shared" si="10"/>
        <v>0.461510407106</v>
      </c>
      <c r="D163" s="74">
        <f t="shared" si="11"/>
        <v>9.4314353499999996E-3</v>
      </c>
      <c r="E163" s="74">
        <f t="shared" si="12"/>
        <v>0.37525193479999996</v>
      </c>
      <c r="F163" s="74">
        <f t="shared" si="13"/>
        <v>2.8274948955999999E-2</v>
      </c>
      <c r="G163" s="75">
        <v>4.8552088E-2</v>
      </c>
      <c r="H163" s="43">
        <v>3.5915947999999999E-3</v>
      </c>
      <c r="I163" s="43">
        <v>0.18767304000000001</v>
      </c>
      <c r="J163" s="43">
        <v>4.1934034999999998E-3</v>
      </c>
      <c r="K163" s="43">
        <v>9.0483640000000004E-4</v>
      </c>
      <c r="L163" s="43">
        <v>3.4361884999999998E-4</v>
      </c>
      <c r="M163" s="43">
        <v>3.9895766000000001E-3</v>
      </c>
      <c r="N163" s="43">
        <v>0.18398729999999999</v>
      </c>
      <c r="O163" s="43">
        <v>5.6274365999999998E-5</v>
      </c>
      <c r="P163" s="43">
        <v>3.9877291000000002E-3</v>
      </c>
      <c r="Q163" s="43">
        <v>8.5936949000000001E-4</v>
      </c>
      <c r="R163" s="43">
        <v>1.0483917000000001E-2</v>
      </c>
      <c r="S163" s="43">
        <v>1.2887658999999999E-2</v>
      </c>
      <c r="U163" s="77">
        <f t="shared" si="14"/>
        <v>0.41855248275862067</v>
      </c>
    </row>
    <row r="164" spans="1:21">
      <c r="A164" s="41" t="s">
        <v>33</v>
      </c>
      <c r="B164" s="41" t="s">
        <v>1646</v>
      </c>
      <c r="C164" s="74">
        <f t="shared" si="10"/>
        <v>0.84442716395100004</v>
      </c>
      <c r="D164" s="74">
        <f t="shared" si="11"/>
        <v>1.4256678660000001E-2</v>
      </c>
      <c r="E164" s="74">
        <f t="shared" si="12"/>
        <v>0.73372232020000006</v>
      </c>
      <c r="F164" s="74">
        <f t="shared" si="13"/>
        <v>3.4118864090999998E-2</v>
      </c>
      <c r="G164" s="75">
        <v>6.2329300999999997E-2</v>
      </c>
      <c r="H164" s="43">
        <v>1.8536201999999999E-3</v>
      </c>
      <c r="I164" s="43">
        <v>0.19395549000000001</v>
      </c>
      <c r="J164" s="43">
        <v>6.288943E-3</v>
      </c>
      <c r="K164" s="43">
        <v>1.0924376999999999E-3</v>
      </c>
      <c r="L164" s="43">
        <v>7.1686926000000002E-4</v>
      </c>
      <c r="M164" s="43">
        <v>6.1584287000000003E-3</v>
      </c>
      <c r="N164" s="43">
        <v>0.53791321000000003</v>
      </c>
      <c r="O164" s="43">
        <v>7.6219090999999999E-5</v>
      </c>
      <c r="P164" s="43">
        <v>9.0650847999999996E-3</v>
      </c>
      <c r="Q164" s="43">
        <v>1.1096932E-3</v>
      </c>
      <c r="R164" s="43">
        <v>1.1259442999999999E-2</v>
      </c>
      <c r="S164" s="43">
        <v>1.2608424E-2</v>
      </c>
      <c r="U164" s="77">
        <f t="shared" si="14"/>
        <v>0.53732156034482748</v>
      </c>
    </row>
    <row r="165" spans="1:21">
      <c r="A165" s="41" t="s">
        <v>33</v>
      </c>
      <c r="B165" s="41" t="s">
        <v>1647</v>
      </c>
      <c r="C165" s="74">
        <f t="shared" si="10"/>
        <v>0.42621045458099993</v>
      </c>
      <c r="D165" s="74">
        <f t="shared" si="11"/>
        <v>1.3577888640000001E-2</v>
      </c>
      <c r="E165" s="74">
        <f t="shared" si="12"/>
        <v>0.34289982769999999</v>
      </c>
      <c r="F165" s="74">
        <f t="shared" si="13"/>
        <v>2.5322093241000002E-2</v>
      </c>
      <c r="G165" s="75">
        <v>4.4410644999999999E-2</v>
      </c>
      <c r="H165" s="43">
        <v>1.0509676999999999E-3</v>
      </c>
      <c r="I165" s="43">
        <v>0.17429623</v>
      </c>
      <c r="J165" s="43">
        <v>4.9760941E-3</v>
      </c>
      <c r="K165" s="43">
        <v>9.0400113999999996E-4</v>
      </c>
      <c r="L165" s="43">
        <v>1.5291637000000001E-3</v>
      </c>
      <c r="M165" s="43">
        <v>6.1686296999999999E-3</v>
      </c>
      <c r="N165" s="43">
        <v>0.16755263000000001</v>
      </c>
      <c r="O165" s="43">
        <v>6.5953820999999996E-5</v>
      </c>
      <c r="P165" s="43">
        <v>6.9017797000000001E-3</v>
      </c>
      <c r="Q165" s="43">
        <v>4.2619031999999998E-4</v>
      </c>
      <c r="R165" s="43">
        <v>9.7048080000000005E-3</v>
      </c>
      <c r="S165" s="43">
        <v>8.2233614000000003E-3</v>
      </c>
      <c r="U165" s="77">
        <f t="shared" si="14"/>
        <v>0.38285038793103443</v>
      </c>
    </row>
    <row r="166" spans="1:21">
      <c r="A166" s="41" t="s">
        <v>33</v>
      </c>
      <c r="B166" s="41" t="s">
        <v>1648</v>
      </c>
      <c r="C166" s="74">
        <f t="shared" si="10"/>
        <v>0.68762217330299991</v>
      </c>
      <c r="D166" s="74">
        <f t="shared" si="11"/>
        <v>1.3025607219999999E-2</v>
      </c>
      <c r="E166" s="74">
        <f t="shared" si="12"/>
        <v>0.56241085169999994</v>
      </c>
      <c r="F166" s="74">
        <f t="shared" si="13"/>
        <v>3.4406138382999996E-2</v>
      </c>
      <c r="G166" s="75">
        <v>7.7779576000000003E-2</v>
      </c>
      <c r="H166" s="43">
        <v>1.6261417E-3</v>
      </c>
      <c r="I166" s="43">
        <v>0.19912453999999999</v>
      </c>
      <c r="J166" s="43">
        <v>6.0462205999999999E-3</v>
      </c>
      <c r="K166" s="43">
        <v>1.1018486000000001E-3</v>
      </c>
      <c r="L166" s="43">
        <v>4.4808042000000001E-4</v>
      </c>
      <c r="M166" s="43">
        <v>5.4294575999999997E-3</v>
      </c>
      <c r="N166" s="43">
        <v>0.36166017</v>
      </c>
      <c r="O166" s="43">
        <v>7.3792383000000002E-5</v>
      </c>
      <c r="P166" s="43">
        <v>8.2257657000000001E-3</v>
      </c>
      <c r="Q166" s="43">
        <v>2.0241713000000001E-3</v>
      </c>
      <c r="R166" s="43">
        <v>1.1695847000000001E-2</v>
      </c>
      <c r="S166" s="43">
        <v>1.2386562E-2</v>
      </c>
      <c r="U166" s="77">
        <f t="shared" si="14"/>
        <v>0.67051358620689649</v>
      </c>
    </row>
    <row r="167" spans="1:21">
      <c r="A167" s="41" t="s">
        <v>33</v>
      </c>
      <c r="B167" s="41" t="s">
        <v>1649</v>
      </c>
      <c r="C167" s="74">
        <f t="shared" si="10"/>
        <v>0.58201297108799988</v>
      </c>
      <c r="D167" s="74">
        <f t="shared" si="11"/>
        <v>1.239460184E-2</v>
      </c>
      <c r="E167" s="74">
        <f t="shared" si="12"/>
        <v>0.4896528174</v>
      </c>
      <c r="F167" s="74">
        <f t="shared" si="13"/>
        <v>2.6706006848000001E-2</v>
      </c>
      <c r="G167" s="75">
        <v>5.3259544999999998E-2</v>
      </c>
      <c r="H167" s="43">
        <v>1.4472674E-3</v>
      </c>
      <c r="I167" s="43">
        <v>0.23172738000000001</v>
      </c>
      <c r="J167" s="43">
        <v>4.7294889999999999E-3</v>
      </c>
      <c r="K167" s="43">
        <v>9.3480495000000002E-4</v>
      </c>
      <c r="L167" s="43">
        <v>6.0194749000000002E-4</v>
      </c>
      <c r="M167" s="43">
        <v>6.1283604000000004E-3</v>
      </c>
      <c r="N167" s="43">
        <v>0.25647817000000001</v>
      </c>
      <c r="O167" s="43">
        <v>6.4236658E-5</v>
      </c>
      <c r="P167" s="43">
        <v>5.1815526000000001E-3</v>
      </c>
      <c r="Q167" s="43">
        <v>9.8625758999999996E-4</v>
      </c>
      <c r="R167" s="43">
        <v>1.0397442999999999E-2</v>
      </c>
      <c r="S167" s="43">
        <v>1.0076517E-2</v>
      </c>
      <c r="U167" s="77">
        <f t="shared" si="14"/>
        <v>0.45913400862068959</v>
      </c>
    </row>
    <row r="168" spans="1:21">
      <c r="A168" s="41" t="s">
        <v>33</v>
      </c>
      <c r="B168" s="41" t="s">
        <v>1650</v>
      </c>
      <c r="C168" s="74">
        <f t="shared" si="10"/>
        <v>0.93646742339000011</v>
      </c>
      <c r="D168" s="74">
        <f t="shared" si="11"/>
        <v>2.226959626E-2</v>
      </c>
      <c r="E168" s="74">
        <f t="shared" si="12"/>
        <v>0.40501904620000007</v>
      </c>
      <c r="F168" s="74">
        <f t="shared" si="13"/>
        <v>0.44084323793000002</v>
      </c>
      <c r="G168" s="75">
        <v>6.8335542999999999E-2</v>
      </c>
      <c r="H168" s="43">
        <v>3.5724661999999999E-3</v>
      </c>
      <c r="I168" s="43">
        <v>0.22157233000000001</v>
      </c>
      <c r="J168" s="43">
        <v>1.3510003E-2</v>
      </c>
      <c r="K168" s="43">
        <v>3.2726109999999999E-3</v>
      </c>
      <c r="L168" s="43">
        <v>2.2150666E-4</v>
      </c>
      <c r="M168" s="43">
        <v>5.2654755999999997E-3</v>
      </c>
      <c r="N168" s="43">
        <v>0.17987425000000001</v>
      </c>
      <c r="O168" s="43">
        <v>2.6511865000000001E-4</v>
      </c>
      <c r="P168" s="43">
        <v>2.2963606000000001E-2</v>
      </c>
      <c r="Q168" s="43">
        <v>9.2311027999999995E-4</v>
      </c>
      <c r="R168" s="43">
        <v>3.0827263000000001E-2</v>
      </c>
      <c r="S168" s="43">
        <v>0.38586414000000002</v>
      </c>
      <c r="U168" s="77">
        <f t="shared" si="14"/>
        <v>0.5890995086206896</v>
      </c>
    </row>
    <row r="169" spans="1:21">
      <c r="A169" s="41" t="s">
        <v>33</v>
      </c>
      <c r="B169" s="41" t="s">
        <v>1651</v>
      </c>
      <c r="C169" s="74">
        <f t="shared" si="10"/>
        <v>1.2064337434299999</v>
      </c>
      <c r="D169" s="74">
        <f t="shared" si="11"/>
        <v>1.940962236E-2</v>
      </c>
      <c r="E169" s="74">
        <f t="shared" si="12"/>
        <v>1.0369198121000001</v>
      </c>
      <c r="F169" s="74">
        <f t="shared" si="13"/>
        <v>4.9484118969999998E-2</v>
      </c>
      <c r="G169" s="75">
        <v>0.10062019</v>
      </c>
      <c r="H169" s="43">
        <v>4.7115521000000004E-3</v>
      </c>
      <c r="I169" s="43">
        <v>0.16081011000000001</v>
      </c>
      <c r="J169" s="43">
        <v>1.1339854999999999E-2</v>
      </c>
      <c r="K169" s="43">
        <v>1.8818516999999999E-3</v>
      </c>
      <c r="L169" s="43">
        <v>4.4257805999999998E-4</v>
      </c>
      <c r="M169" s="43">
        <v>5.7453375999999999E-3</v>
      </c>
      <c r="N169" s="43">
        <v>0.87139814999999998</v>
      </c>
      <c r="O169" s="43">
        <v>1.0276585E-4</v>
      </c>
      <c r="P169" s="43">
        <v>1.7211819E-2</v>
      </c>
      <c r="Q169" s="43">
        <v>9.7112412000000003E-4</v>
      </c>
      <c r="R169" s="43">
        <v>1.6966457000000001E-2</v>
      </c>
      <c r="S169" s="43">
        <v>1.4231953E-2</v>
      </c>
      <c r="U169" s="77">
        <f t="shared" si="14"/>
        <v>0.86741543103448271</v>
      </c>
    </row>
    <row r="170" spans="1:21">
      <c r="A170" s="41" t="s">
        <v>33</v>
      </c>
      <c r="B170" s="41" t="s">
        <v>1652</v>
      </c>
      <c r="C170" s="74">
        <f t="shared" si="10"/>
        <v>0.51816831681999997</v>
      </c>
      <c r="D170" s="74">
        <f t="shared" si="11"/>
        <v>1.398094414E-2</v>
      </c>
      <c r="E170" s="74">
        <f t="shared" si="12"/>
        <v>0.4160789305</v>
      </c>
      <c r="F170" s="74">
        <f t="shared" si="13"/>
        <v>3.526186118E-2</v>
      </c>
      <c r="G170" s="75">
        <v>5.2846580999999997E-2</v>
      </c>
      <c r="H170" s="43">
        <v>3.1928305E-3</v>
      </c>
      <c r="I170" s="43">
        <v>0.19922439</v>
      </c>
      <c r="J170" s="43">
        <v>5.9106328000000001E-3</v>
      </c>
      <c r="K170" s="43">
        <v>1.4193443E-3</v>
      </c>
      <c r="L170" s="43">
        <v>5.8581173999999996E-4</v>
      </c>
      <c r="M170" s="43">
        <v>6.0651552999999997E-3</v>
      </c>
      <c r="N170" s="43">
        <v>0.21366171</v>
      </c>
      <c r="O170" s="43">
        <v>9.0592889999999997E-5</v>
      </c>
      <c r="P170" s="43">
        <v>7.7139916999999997E-3</v>
      </c>
      <c r="Q170" s="43">
        <v>5.4086659000000001E-4</v>
      </c>
      <c r="R170" s="43">
        <v>1.2310831E-2</v>
      </c>
      <c r="S170" s="43">
        <v>1.4605579E-2</v>
      </c>
      <c r="U170" s="77">
        <f t="shared" si="14"/>
        <v>0.45557397413793099</v>
      </c>
    </row>
    <row r="171" spans="1:21">
      <c r="A171" s="41" t="s">
        <v>33</v>
      </c>
      <c r="B171" s="41" t="s">
        <v>1653</v>
      </c>
      <c r="C171" s="74">
        <f t="shared" si="10"/>
        <v>1.6055731855200002</v>
      </c>
      <c r="D171" s="74">
        <f t="shared" si="11"/>
        <v>1.7997054110000001E-2</v>
      </c>
      <c r="E171" s="74">
        <f t="shared" si="12"/>
        <v>1.4809258052000001</v>
      </c>
      <c r="F171" s="74">
        <f t="shared" si="13"/>
        <v>4.6852194210000003E-2</v>
      </c>
      <c r="G171" s="75">
        <v>5.9798131999999997E-2</v>
      </c>
      <c r="H171" s="43">
        <v>2.5783951999999999E-3</v>
      </c>
      <c r="I171" s="43">
        <v>0.17763361</v>
      </c>
      <c r="J171" s="43">
        <v>8.0350367999999991E-3</v>
      </c>
      <c r="K171" s="43">
        <v>1.4724461999999999E-3</v>
      </c>
      <c r="L171" s="43">
        <v>4.7177571E-4</v>
      </c>
      <c r="M171" s="43">
        <v>8.0177953999999996E-3</v>
      </c>
      <c r="N171" s="43">
        <v>1.3007138</v>
      </c>
      <c r="O171" s="43">
        <v>1.2921471000000001E-4</v>
      </c>
      <c r="P171" s="43">
        <v>1.0578996E-2</v>
      </c>
      <c r="Q171" s="43">
        <v>1.1234425000000001E-3</v>
      </c>
      <c r="R171" s="43">
        <v>1.8367819000000001E-2</v>
      </c>
      <c r="S171" s="43">
        <v>1.6652721999999998E-2</v>
      </c>
      <c r="U171" s="77">
        <f t="shared" si="14"/>
        <v>0.51550113793103447</v>
      </c>
    </row>
    <row r="172" spans="1:21">
      <c r="A172" s="41" t="s">
        <v>33</v>
      </c>
      <c r="B172" s="41" t="s">
        <v>1654</v>
      </c>
      <c r="C172" s="74">
        <f t="shared" si="10"/>
        <v>0.27940377606799999</v>
      </c>
      <c r="D172" s="74">
        <f t="shared" si="11"/>
        <v>6.9846802070000005E-3</v>
      </c>
      <c r="E172" s="74">
        <f t="shared" si="12"/>
        <v>0.2224448088</v>
      </c>
      <c r="F172" s="74">
        <f t="shared" si="13"/>
        <v>1.9831493060999999E-2</v>
      </c>
      <c r="G172" s="75">
        <v>3.0142794000000001E-2</v>
      </c>
      <c r="H172" s="43">
        <v>4.2377578000000003E-3</v>
      </c>
      <c r="I172" s="43">
        <v>3.7919100999999997E-2</v>
      </c>
      <c r="J172" s="43">
        <v>3.4527144000000001E-3</v>
      </c>
      <c r="K172" s="43">
        <v>2.9593384000000002E-4</v>
      </c>
      <c r="L172" s="43">
        <v>8.4814066999999995E-5</v>
      </c>
      <c r="M172" s="43">
        <v>3.1512178999999999E-3</v>
      </c>
      <c r="N172" s="43">
        <v>0.18028795</v>
      </c>
      <c r="O172" s="43">
        <v>6.7716841000000001E-5</v>
      </c>
      <c r="P172" s="43">
        <v>2.7424512E-3</v>
      </c>
      <c r="Q172" s="43">
        <v>2.1104192000000001E-4</v>
      </c>
      <c r="R172" s="43">
        <v>1.1411001E-3</v>
      </c>
      <c r="S172" s="43">
        <v>1.5669183E-2</v>
      </c>
      <c r="U172" s="77">
        <f t="shared" si="14"/>
        <v>0.25985167241379309</v>
      </c>
    </row>
    <row r="173" spans="1:21">
      <c r="A173" s="41" t="s">
        <v>33</v>
      </c>
      <c r="B173" s="41" t="s">
        <v>1655</v>
      </c>
      <c r="C173" s="74">
        <f t="shared" si="10"/>
        <v>0.28667280479699997</v>
      </c>
      <c r="D173" s="74">
        <f t="shared" si="11"/>
        <v>5.684069735E-3</v>
      </c>
      <c r="E173" s="74">
        <f t="shared" si="12"/>
        <v>0.23202004749999999</v>
      </c>
      <c r="F173" s="74">
        <f t="shared" si="13"/>
        <v>2.0255413561999999E-2</v>
      </c>
      <c r="G173" s="75">
        <v>2.8713274E-2</v>
      </c>
      <c r="H173" s="43">
        <v>3.4034044999999998E-3</v>
      </c>
      <c r="I173" s="43">
        <v>3.9515902999999998E-2</v>
      </c>
      <c r="J173" s="43">
        <v>2.4771836999999998E-3</v>
      </c>
      <c r="K173" s="43">
        <v>3.0062987E-4</v>
      </c>
      <c r="L173" s="43">
        <v>8.5532865000000007E-5</v>
      </c>
      <c r="M173" s="43">
        <v>2.8207232999999999E-3</v>
      </c>
      <c r="N173" s="43">
        <v>0.18910073999999999</v>
      </c>
      <c r="O173" s="43">
        <v>5.5706382000000003E-5</v>
      </c>
      <c r="P173" s="43">
        <v>2.8785604000000002E-3</v>
      </c>
      <c r="Q173" s="43">
        <v>1.8597237999999999E-4</v>
      </c>
      <c r="R173" s="43">
        <v>1.1976984E-3</v>
      </c>
      <c r="S173" s="43">
        <v>1.5937475999999999E-2</v>
      </c>
      <c r="U173" s="77">
        <f t="shared" si="14"/>
        <v>0.24752822413793102</v>
      </c>
    </row>
    <row r="174" spans="1:21">
      <c r="A174" s="41" t="s">
        <v>33</v>
      </c>
      <c r="B174" s="41" t="s">
        <v>1656</v>
      </c>
      <c r="C174" s="74">
        <f t="shared" si="10"/>
        <v>0.133648711182</v>
      </c>
      <c r="D174" s="74">
        <f t="shared" si="11"/>
        <v>2.3403390569999996E-3</v>
      </c>
      <c r="E174" s="74">
        <f t="shared" si="12"/>
        <v>0.10902922349999999</v>
      </c>
      <c r="F174" s="74">
        <f t="shared" si="13"/>
        <v>9.5585116250000001E-3</v>
      </c>
      <c r="G174" s="75">
        <v>1.2720637E-2</v>
      </c>
      <c r="H174" s="43">
        <v>1.1001855E-3</v>
      </c>
      <c r="I174" s="43">
        <v>1.8568126000000001E-2</v>
      </c>
      <c r="J174" s="43">
        <v>1.0694814000000001E-3</v>
      </c>
      <c r="K174" s="43">
        <v>1.4062710999999999E-4</v>
      </c>
      <c r="L174" s="43">
        <v>3.9239546999999998E-5</v>
      </c>
      <c r="M174" s="43">
        <v>1.0909909999999999E-3</v>
      </c>
      <c r="N174" s="43">
        <v>8.9360912000000001E-2</v>
      </c>
      <c r="O174" s="43">
        <v>1.9437001E-5</v>
      </c>
      <c r="P174" s="43">
        <v>1.3611614E-3</v>
      </c>
      <c r="Q174" s="43">
        <v>7.5567483999999994E-5</v>
      </c>
      <c r="R174" s="43">
        <v>5.6634584E-4</v>
      </c>
      <c r="S174" s="43">
        <v>7.5359998999999997E-3</v>
      </c>
      <c r="U174" s="77">
        <f t="shared" si="14"/>
        <v>0.10966066379310344</v>
      </c>
    </row>
    <row r="175" spans="1:21">
      <c r="A175" s="41" t="s">
        <v>33</v>
      </c>
      <c r="B175" s="41" t="s">
        <v>1657</v>
      </c>
      <c r="C175" s="74">
        <f t="shared" si="10"/>
        <v>0.13684232914700001</v>
      </c>
      <c r="D175" s="74">
        <f t="shared" si="11"/>
        <v>2.888653259E-3</v>
      </c>
      <c r="E175" s="74">
        <f t="shared" si="12"/>
        <v>0.11010928910000001</v>
      </c>
      <c r="F175" s="74">
        <f t="shared" si="13"/>
        <v>9.6199037880000011E-3</v>
      </c>
      <c r="G175" s="75">
        <v>1.4224483E-2</v>
      </c>
      <c r="H175" s="43">
        <v>1.8903431000000001E-3</v>
      </c>
      <c r="I175" s="43">
        <v>1.8767603000000001E-2</v>
      </c>
      <c r="J175" s="43">
        <v>1.2415638000000001E-3</v>
      </c>
      <c r="K175" s="43">
        <v>1.4358635E-4</v>
      </c>
      <c r="L175" s="43">
        <v>4.1130709E-5</v>
      </c>
      <c r="M175" s="43">
        <v>1.4623723999999999E-3</v>
      </c>
      <c r="N175" s="43">
        <v>8.9451343000000003E-2</v>
      </c>
      <c r="O175" s="43">
        <v>3.0091787E-5</v>
      </c>
      <c r="P175" s="43">
        <v>1.3611614E-3</v>
      </c>
      <c r="Q175" s="43">
        <v>9.6704081000000003E-5</v>
      </c>
      <c r="R175" s="43">
        <v>5.6634692000000003E-4</v>
      </c>
      <c r="S175" s="43">
        <v>7.5655996000000003E-3</v>
      </c>
      <c r="U175" s="77">
        <f t="shared" si="14"/>
        <v>0.12262485344827585</v>
      </c>
    </row>
    <row r="176" spans="1:21">
      <c r="A176" s="41" t="s">
        <v>33</v>
      </c>
      <c r="B176" s="41" t="s">
        <v>1658</v>
      </c>
      <c r="C176" s="74">
        <f t="shared" si="10"/>
        <v>0.1304550922455</v>
      </c>
      <c r="D176" s="74">
        <f t="shared" si="11"/>
        <v>1.7920248439999998E-3</v>
      </c>
      <c r="E176" s="74">
        <f t="shared" si="12"/>
        <v>0.10794915685000001</v>
      </c>
      <c r="F176" s="74">
        <f t="shared" si="13"/>
        <v>9.4971195515000002E-3</v>
      </c>
      <c r="G176" s="75">
        <v>1.1216791E-2</v>
      </c>
      <c r="H176" s="43">
        <v>3.1002785000000001E-4</v>
      </c>
      <c r="I176" s="43">
        <v>1.8368648000000001E-2</v>
      </c>
      <c r="J176" s="43">
        <v>8.9739897000000002E-4</v>
      </c>
      <c r="K176" s="43">
        <v>1.3766787E-4</v>
      </c>
      <c r="L176" s="43">
        <v>3.7348383999999999E-5</v>
      </c>
      <c r="M176" s="43">
        <v>7.1960961999999998E-4</v>
      </c>
      <c r="N176" s="43">
        <v>8.9270480999999999E-2</v>
      </c>
      <c r="O176" s="43">
        <v>8.7822154999999994E-6</v>
      </c>
      <c r="P176" s="43">
        <v>1.3611614E-3</v>
      </c>
      <c r="Q176" s="43">
        <v>5.4430886000000003E-5</v>
      </c>
      <c r="R176" s="43">
        <v>5.6634475000000002E-4</v>
      </c>
      <c r="S176" s="43">
        <v>7.5064003000000004E-3</v>
      </c>
      <c r="U176" s="77">
        <f t="shared" si="14"/>
        <v>9.6696474137931032E-2</v>
      </c>
    </row>
    <row r="177" spans="1:21">
      <c r="A177" s="41" t="s">
        <v>33</v>
      </c>
      <c r="B177" s="41" t="s">
        <v>1659</v>
      </c>
      <c r="C177" s="74">
        <f t="shared" si="10"/>
        <v>0.77983732148999996</v>
      </c>
      <c r="D177" s="74">
        <f t="shared" si="11"/>
        <v>1.32717711E-2</v>
      </c>
      <c r="E177" s="74">
        <f t="shared" si="12"/>
        <v>0.68238991159999995</v>
      </c>
      <c r="F177" s="74">
        <f t="shared" si="13"/>
        <v>3.5855333789999999E-2</v>
      </c>
      <c r="G177" s="75">
        <v>4.8320305000000001E-2</v>
      </c>
      <c r="H177" s="43">
        <v>1.5589916E-3</v>
      </c>
      <c r="I177" s="43">
        <v>0.17718807</v>
      </c>
      <c r="J177" s="43">
        <v>4.8180146999999996E-3</v>
      </c>
      <c r="K177" s="43">
        <v>1.1034765000000001E-3</v>
      </c>
      <c r="L177" s="43">
        <v>1.019666E-3</v>
      </c>
      <c r="M177" s="43">
        <v>6.3306139000000004E-3</v>
      </c>
      <c r="N177" s="43">
        <v>0.50364284999999998</v>
      </c>
      <c r="O177" s="43">
        <v>9.6725589999999994E-5</v>
      </c>
      <c r="P177" s="43">
        <v>8.7456992000000001E-3</v>
      </c>
      <c r="Q177" s="43">
        <v>2.2858359999999999E-3</v>
      </c>
      <c r="R177" s="43">
        <v>1.2106861999999999E-2</v>
      </c>
      <c r="S177" s="43">
        <v>1.2620210999999999E-2</v>
      </c>
      <c r="U177" s="77">
        <f t="shared" si="14"/>
        <v>0.41655435344827585</v>
      </c>
    </row>
    <row r="178" spans="1:21">
      <c r="A178" s="41" t="s">
        <v>33</v>
      </c>
      <c r="B178" s="41" t="s">
        <v>1660</v>
      </c>
      <c r="C178" s="74">
        <f t="shared" si="10"/>
        <v>0.76914415435999994</v>
      </c>
      <c r="D178" s="74">
        <f t="shared" si="11"/>
        <v>2.3016622699999999E-2</v>
      </c>
      <c r="E178" s="74">
        <f t="shared" si="12"/>
        <v>0.61885678429999991</v>
      </c>
      <c r="F178" s="74">
        <f t="shared" si="13"/>
        <v>5.8220806360000002E-2</v>
      </c>
      <c r="G178" s="75">
        <v>6.9049941000000004E-2</v>
      </c>
      <c r="H178" s="43">
        <v>3.2189942999999999E-3</v>
      </c>
      <c r="I178" s="43">
        <v>0.19953167999999999</v>
      </c>
      <c r="J178" s="43">
        <v>1.2808432999999999E-2</v>
      </c>
      <c r="K178" s="43">
        <v>1.7977119999999999E-3</v>
      </c>
      <c r="L178" s="43">
        <v>1.2860918999999999E-3</v>
      </c>
      <c r="M178" s="43">
        <v>7.1243857999999998E-3</v>
      </c>
      <c r="N178" s="43">
        <v>0.41610610999999997</v>
      </c>
      <c r="O178" s="43">
        <v>1.5196946000000001E-4</v>
      </c>
      <c r="P178" s="43">
        <v>2.7587740999999999E-2</v>
      </c>
      <c r="Q178" s="43">
        <v>1.5872529E-3</v>
      </c>
      <c r="R178" s="43">
        <v>1.4094054999999999E-2</v>
      </c>
      <c r="S178" s="43">
        <v>1.4799787999999999E-2</v>
      </c>
      <c r="U178" s="77">
        <f t="shared" si="14"/>
        <v>0.59525811206896551</v>
      </c>
    </row>
    <row r="179" spans="1:21">
      <c r="A179" s="41" t="s">
        <v>33</v>
      </c>
      <c r="B179" s="41" t="s">
        <v>1661</v>
      </c>
      <c r="C179" s="74">
        <f t="shared" si="10"/>
        <v>1.134027071195</v>
      </c>
      <c r="D179" s="74">
        <f t="shared" si="11"/>
        <v>1.0816615009999999E-2</v>
      </c>
      <c r="E179" s="74">
        <f t="shared" si="12"/>
        <v>0.54715549860000001</v>
      </c>
      <c r="F179" s="74">
        <f t="shared" si="13"/>
        <v>5.8708507585E-2</v>
      </c>
      <c r="G179" s="75">
        <v>0.51734645000000001</v>
      </c>
      <c r="H179" s="43">
        <v>2.4476865999999999E-3</v>
      </c>
      <c r="I179" s="43">
        <v>7.5118552000000005E-2</v>
      </c>
      <c r="J179" s="43">
        <v>6.3959760000000003E-3</v>
      </c>
      <c r="K179" s="43">
        <v>1.5455620999999999E-3</v>
      </c>
      <c r="L179" s="43">
        <v>2.0195031000000001E-4</v>
      </c>
      <c r="M179" s="43">
        <v>2.6731265999999998E-3</v>
      </c>
      <c r="N179" s="43">
        <v>0.46958926000000001</v>
      </c>
      <c r="O179" s="43">
        <v>8.8480985000000001E-5</v>
      </c>
      <c r="P179" s="43">
        <v>1.433739E-2</v>
      </c>
      <c r="Q179" s="43">
        <v>1.3349665999999999E-3</v>
      </c>
      <c r="R179" s="43">
        <v>2.4595410000000002E-2</v>
      </c>
      <c r="S179" s="43">
        <v>1.8352259999999999E-2</v>
      </c>
      <c r="U179" s="77">
        <f t="shared" si="14"/>
        <v>4.4598831896551721</v>
      </c>
    </row>
    <row r="180" spans="1:21">
      <c r="A180" s="41" t="s">
        <v>33</v>
      </c>
      <c r="B180" s="41" t="s">
        <v>1662</v>
      </c>
      <c r="C180" s="74">
        <f t="shared" si="10"/>
        <v>1.7283224567</v>
      </c>
      <c r="D180" s="74">
        <f t="shared" si="11"/>
        <v>2.714981415E-2</v>
      </c>
      <c r="E180" s="74">
        <f t="shared" si="12"/>
        <v>1.091836045</v>
      </c>
      <c r="F180" s="74">
        <f t="shared" si="13"/>
        <v>7.2708377550000008E-2</v>
      </c>
      <c r="G180" s="75">
        <v>0.53662821999999999</v>
      </c>
      <c r="H180" s="43">
        <v>2.345115E-3</v>
      </c>
      <c r="I180" s="43">
        <v>0.12013632</v>
      </c>
      <c r="J180" s="43">
        <v>1.2810321E-2</v>
      </c>
      <c r="K180" s="43">
        <v>2.2499833000000002E-3</v>
      </c>
      <c r="L180" s="43">
        <v>8.2969385000000002E-4</v>
      </c>
      <c r="M180" s="43">
        <v>1.1259816000000001E-2</v>
      </c>
      <c r="N180" s="43">
        <v>0.96935461000000001</v>
      </c>
      <c r="O180" s="43">
        <v>1.3691825000000001E-4</v>
      </c>
      <c r="P180" s="43">
        <v>2.9001095000000001E-2</v>
      </c>
      <c r="Q180" s="43">
        <v>1.0047813E-3</v>
      </c>
      <c r="R180" s="43">
        <v>2.5060342999999999E-2</v>
      </c>
      <c r="S180" s="43">
        <v>1.7505239999999998E-2</v>
      </c>
      <c r="U180" s="77">
        <f t="shared" si="14"/>
        <v>4.626105344827586</v>
      </c>
    </row>
    <row r="181" spans="1:21">
      <c r="A181" s="41" t="s">
        <v>33</v>
      </c>
      <c r="B181" s="41" t="s">
        <v>1663</v>
      </c>
      <c r="C181" s="74">
        <f t="shared" si="10"/>
        <v>1.3671298120299999</v>
      </c>
      <c r="D181" s="74">
        <f t="shared" si="11"/>
        <v>2.2642804959999999E-2</v>
      </c>
      <c r="E181" s="74">
        <f t="shared" si="12"/>
        <v>0.95554315459999994</v>
      </c>
      <c r="F181" s="74">
        <f t="shared" si="13"/>
        <v>7.2524462469999995E-2</v>
      </c>
      <c r="G181" s="75">
        <v>0.31641939000000002</v>
      </c>
      <c r="H181" s="43">
        <v>4.7741045999999997E-3</v>
      </c>
      <c r="I181" s="43">
        <v>0.12720472999999999</v>
      </c>
      <c r="J181" s="43">
        <v>1.189839E-2</v>
      </c>
      <c r="K181" s="43">
        <v>2.5430102000000001E-3</v>
      </c>
      <c r="L181" s="43">
        <v>5.1561665999999996E-4</v>
      </c>
      <c r="M181" s="43">
        <v>7.6857881000000003E-3</v>
      </c>
      <c r="N181" s="43">
        <v>0.82356432000000002</v>
      </c>
      <c r="O181" s="43">
        <v>1.4156716999999999E-4</v>
      </c>
      <c r="P181" s="43">
        <v>2.2282997999999998E-2</v>
      </c>
      <c r="Q181" s="43">
        <v>1.8169103E-3</v>
      </c>
      <c r="R181" s="43">
        <v>2.6977751000000001E-2</v>
      </c>
      <c r="S181" s="43">
        <v>2.1305236000000002E-2</v>
      </c>
      <c r="U181" s="77">
        <f t="shared" si="14"/>
        <v>2.7277533620689658</v>
      </c>
    </row>
    <row r="182" spans="1:21">
      <c r="A182" s="41" t="s">
        <v>33</v>
      </c>
      <c r="B182" s="41" t="s">
        <v>1664</v>
      </c>
      <c r="C182" s="74">
        <f t="shared" si="10"/>
        <v>1.6313172911899998</v>
      </c>
      <c r="D182" s="74">
        <f t="shared" si="11"/>
        <v>2.4946107799999999E-2</v>
      </c>
      <c r="E182" s="74">
        <f t="shared" si="12"/>
        <v>1.1033397212</v>
      </c>
      <c r="F182" s="74">
        <f t="shared" si="13"/>
        <v>7.1890332190000003E-2</v>
      </c>
      <c r="G182" s="75">
        <v>0.43114112999999998</v>
      </c>
      <c r="H182" s="43">
        <v>5.2091612000000004E-3</v>
      </c>
      <c r="I182" s="43">
        <v>0.12352707</v>
      </c>
      <c r="J182" s="43">
        <v>1.235026E-2</v>
      </c>
      <c r="K182" s="43">
        <v>2.5895845E-3</v>
      </c>
      <c r="L182" s="43">
        <v>6.483487E-4</v>
      </c>
      <c r="M182" s="43">
        <v>9.3579145999999995E-3</v>
      </c>
      <c r="N182" s="43">
        <v>0.97460349000000002</v>
      </c>
      <c r="O182" s="43">
        <v>1.3610198999999999E-4</v>
      </c>
      <c r="P182" s="43">
        <v>2.3249602000000001E-2</v>
      </c>
      <c r="Q182" s="43">
        <v>1.6567462E-3</v>
      </c>
      <c r="R182" s="43">
        <v>2.6249259E-2</v>
      </c>
      <c r="S182" s="43">
        <v>2.0598623E-2</v>
      </c>
      <c r="U182" s="77">
        <f t="shared" si="14"/>
        <v>3.7167338793103446</v>
      </c>
    </row>
    <row r="183" spans="1:21">
      <c r="A183" s="41" t="s">
        <v>33</v>
      </c>
      <c r="B183" s="41" t="s">
        <v>1665</v>
      </c>
      <c r="C183" s="74">
        <f t="shared" si="10"/>
        <v>1.3212557921100001</v>
      </c>
      <c r="D183" s="74">
        <f t="shared" si="11"/>
        <v>2.171767023E-2</v>
      </c>
      <c r="E183" s="74">
        <f t="shared" si="12"/>
        <v>0.92433723450000005</v>
      </c>
      <c r="F183" s="74">
        <f t="shared" si="13"/>
        <v>8.4750017379999987E-2</v>
      </c>
      <c r="G183" s="75">
        <v>0.29045087000000003</v>
      </c>
      <c r="H183" s="43">
        <v>4.0907545E-3</v>
      </c>
      <c r="I183" s="43">
        <v>0.13304912999999999</v>
      </c>
      <c r="J183" s="43">
        <v>1.0693876999999999E-2</v>
      </c>
      <c r="K183" s="43">
        <v>2.4290861E-3</v>
      </c>
      <c r="L183" s="43">
        <v>6.5288713000000002E-4</v>
      </c>
      <c r="M183" s="43">
        <v>7.9418200000000005E-3</v>
      </c>
      <c r="N183" s="43">
        <v>0.78719735000000002</v>
      </c>
      <c r="O183" s="43">
        <v>1.4060458E-4</v>
      </c>
      <c r="P183" s="43">
        <v>2.0366270999999998E-2</v>
      </c>
      <c r="Q183" s="43">
        <v>3.7093947999999998E-3</v>
      </c>
      <c r="R183" s="43">
        <v>2.6240647999999998E-2</v>
      </c>
      <c r="S183" s="43">
        <v>3.4293099E-2</v>
      </c>
      <c r="U183" s="77">
        <f t="shared" si="14"/>
        <v>2.5038868103448277</v>
      </c>
    </row>
    <row r="184" spans="1:21">
      <c r="A184" s="41" t="s">
        <v>33</v>
      </c>
      <c r="B184" s="41" t="s">
        <v>1666</v>
      </c>
      <c r="C184" s="74">
        <f t="shared" si="10"/>
        <v>1.40090179535</v>
      </c>
      <c r="D184" s="74">
        <f t="shared" si="11"/>
        <v>2.5115258590000002E-2</v>
      </c>
      <c r="E184" s="74">
        <f t="shared" si="12"/>
        <v>0.88464474410000005</v>
      </c>
      <c r="F184" s="74">
        <f t="shared" si="13"/>
        <v>6.997104266000001E-2</v>
      </c>
      <c r="G184" s="75">
        <v>0.42117074999999998</v>
      </c>
      <c r="H184" s="43">
        <v>5.3304640999999996E-3</v>
      </c>
      <c r="I184" s="43">
        <v>0.12295684</v>
      </c>
      <c r="J184" s="43">
        <v>1.2508335000000001E-2</v>
      </c>
      <c r="K184" s="43">
        <v>2.5488403999999998E-3</v>
      </c>
      <c r="L184" s="43">
        <v>6.9393818999999995E-4</v>
      </c>
      <c r="M184" s="43">
        <v>9.3641450000000008E-3</v>
      </c>
      <c r="N184" s="43">
        <v>0.75635744000000005</v>
      </c>
      <c r="O184" s="43">
        <v>1.3109115999999999E-4</v>
      </c>
      <c r="P184" s="43">
        <v>2.2802144999999999E-2</v>
      </c>
      <c r="Q184" s="43">
        <v>1.5744195E-3</v>
      </c>
      <c r="R184" s="43">
        <v>2.5926006000000001E-2</v>
      </c>
      <c r="S184" s="43">
        <v>1.9537380999999999E-2</v>
      </c>
      <c r="U184" s="77">
        <f t="shared" si="14"/>
        <v>3.6307823275862066</v>
      </c>
    </row>
    <row r="185" spans="1:21">
      <c r="A185" s="41" t="s">
        <v>33</v>
      </c>
      <c r="B185" s="41" t="s">
        <v>1667</v>
      </c>
      <c r="C185" s="74">
        <f t="shared" si="10"/>
        <v>0.83318576847000003</v>
      </c>
      <c r="D185" s="74">
        <f t="shared" si="11"/>
        <v>3.0451718579999999E-2</v>
      </c>
      <c r="E185" s="74">
        <f t="shared" si="12"/>
        <v>0.43630262939999997</v>
      </c>
      <c r="F185" s="74">
        <f t="shared" si="13"/>
        <v>0.12847116048999999</v>
      </c>
      <c r="G185" s="75">
        <v>0.23796026000000001</v>
      </c>
      <c r="H185" s="43">
        <v>4.3599894E-3</v>
      </c>
      <c r="I185" s="43">
        <v>0.27409720999999998</v>
      </c>
      <c r="J185" s="43">
        <v>1.6182024999999999E-2</v>
      </c>
      <c r="K185" s="43">
        <v>4.7203200999999997E-3</v>
      </c>
      <c r="L185" s="43">
        <v>4.3422258000000002E-4</v>
      </c>
      <c r="M185" s="43">
        <v>9.1151509000000006E-3</v>
      </c>
      <c r="N185" s="43">
        <v>0.15784543000000001</v>
      </c>
      <c r="O185" s="43">
        <v>3.4964609000000003E-4</v>
      </c>
      <c r="P185" s="43">
        <v>3.1143998999999999E-2</v>
      </c>
      <c r="Q185" s="43">
        <v>1.2646754E-3</v>
      </c>
      <c r="R185" s="43">
        <v>4.4727823999999999E-2</v>
      </c>
      <c r="S185" s="43">
        <v>5.0985016000000001E-2</v>
      </c>
      <c r="U185" s="77">
        <f t="shared" si="14"/>
        <v>2.0513815517241381</v>
      </c>
    </row>
    <row r="186" spans="1:21">
      <c r="A186" s="41" t="s">
        <v>33</v>
      </c>
      <c r="B186" s="41" t="s">
        <v>1668</v>
      </c>
      <c r="C186" s="74">
        <f t="shared" si="10"/>
        <v>1.3881041567700001</v>
      </c>
      <c r="D186" s="74">
        <f t="shared" si="11"/>
        <v>2.1242349899999999E-2</v>
      </c>
      <c r="E186" s="74">
        <f t="shared" si="12"/>
        <v>1.0373741286</v>
      </c>
      <c r="F186" s="74">
        <f t="shared" si="13"/>
        <v>8.5939508269999992E-2</v>
      </c>
      <c r="G186" s="75">
        <v>0.24354817000000001</v>
      </c>
      <c r="H186" s="43">
        <v>3.9092785999999997E-3</v>
      </c>
      <c r="I186" s="43">
        <v>0.16783665</v>
      </c>
      <c r="J186" s="43">
        <v>1.0001548000000001E-2</v>
      </c>
      <c r="K186" s="43">
        <v>2.4332490000000002E-3</v>
      </c>
      <c r="L186" s="43">
        <v>7.8904850000000005E-4</v>
      </c>
      <c r="M186" s="43">
        <v>8.0185043999999994E-3</v>
      </c>
      <c r="N186" s="43">
        <v>0.86562819999999996</v>
      </c>
      <c r="O186" s="43">
        <v>1.4834327E-4</v>
      </c>
      <c r="P186" s="43">
        <v>1.9546087E-2</v>
      </c>
      <c r="Q186" s="43">
        <v>1.25585E-3</v>
      </c>
      <c r="R186" s="43">
        <v>2.4546374999999999E-2</v>
      </c>
      <c r="S186" s="43">
        <v>4.0442853000000001E-2</v>
      </c>
      <c r="U186" s="77">
        <f t="shared" si="14"/>
        <v>2.0995531896551722</v>
      </c>
    </row>
    <row r="187" spans="1:21">
      <c r="A187" s="41" t="s">
        <v>33</v>
      </c>
      <c r="B187" s="41" t="s">
        <v>1669</v>
      </c>
      <c r="C187" s="74">
        <f t="shared" si="10"/>
        <v>1.23402574159</v>
      </c>
      <c r="D187" s="74">
        <f t="shared" si="11"/>
        <v>2.244900897E-2</v>
      </c>
      <c r="E187" s="74">
        <f t="shared" si="12"/>
        <v>0.83500120570000003</v>
      </c>
      <c r="F187" s="74">
        <f t="shared" si="13"/>
        <v>7.1502406919999997E-2</v>
      </c>
      <c r="G187" s="75">
        <v>0.30507311999999998</v>
      </c>
      <c r="H187" s="43">
        <v>4.5424656999999997E-3</v>
      </c>
      <c r="I187" s="43">
        <v>0.12766912</v>
      </c>
      <c r="J187" s="43">
        <v>1.1654118999999999E-2</v>
      </c>
      <c r="K187" s="43">
        <v>2.5016258000000002E-3</v>
      </c>
      <c r="L187" s="43">
        <v>5.3134337000000002E-4</v>
      </c>
      <c r="M187" s="43">
        <v>7.7619207999999997E-3</v>
      </c>
      <c r="N187" s="43">
        <v>0.70278962</v>
      </c>
      <c r="O187" s="43">
        <v>1.4115621999999999E-4</v>
      </c>
      <c r="P187" s="43">
        <v>2.1688035000000001E-2</v>
      </c>
      <c r="Q187" s="43">
        <v>1.4453446999999999E-3</v>
      </c>
      <c r="R187" s="43">
        <v>2.7015754999999999E-2</v>
      </c>
      <c r="S187" s="43">
        <v>2.1212116E-2</v>
      </c>
      <c r="U187" s="77">
        <f t="shared" si="14"/>
        <v>2.629940689655172</v>
      </c>
    </row>
    <row r="188" spans="1:21">
      <c r="A188" s="41" t="s">
        <v>33</v>
      </c>
      <c r="B188" s="41" t="s">
        <v>1670</v>
      </c>
      <c r="C188" s="74">
        <f t="shared" si="10"/>
        <v>1.8042094609400001</v>
      </c>
      <c r="D188" s="74">
        <f t="shared" si="11"/>
        <v>2.487552711E-2</v>
      </c>
      <c r="E188" s="74">
        <f t="shared" si="12"/>
        <v>1.2601572613000001</v>
      </c>
      <c r="F188" s="74">
        <f t="shared" si="13"/>
        <v>7.6085882529999996E-2</v>
      </c>
      <c r="G188" s="75">
        <v>0.44309079000000001</v>
      </c>
      <c r="H188" s="43">
        <v>5.3772912999999999E-3</v>
      </c>
      <c r="I188" s="43">
        <v>0.12243397</v>
      </c>
      <c r="J188" s="43">
        <v>1.254805E-2</v>
      </c>
      <c r="K188" s="43">
        <v>2.5975422000000001E-3</v>
      </c>
      <c r="L188" s="43">
        <v>5.9529981E-4</v>
      </c>
      <c r="M188" s="43">
        <v>9.1346350999999999E-3</v>
      </c>
      <c r="N188" s="43">
        <v>1.1323460000000001</v>
      </c>
      <c r="O188" s="43">
        <v>1.3716733000000001E-4</v>
      </c>
      <c r="P188" s="43">
        <v>2.3763448E-2</v>
      </c>
      <c r="Q188" s="43">
        <v>1.2407291999999999E-3</v>
      </c>
      <c r="R188" s="43">
        <v>2.6159343000000002E-2</v>
      </c>
      <c r="S188" s="43">
        <v>2.4785194999999999E-2</v>
      </c>
      <c r="U188" s="77">
        <f t="shared" si="14"/>
        <v>3.8197481896551722</v>
      </c>
    </row>
    <row r="189" spans="1:21">
      <c r="A189" s="41" t="s">
        <v>33</v>
      </c>
      <c r="B189" s="41" t="s">
        <v>1671</v>
      </c>
      <c r="C189" s="74">
        <f t="shared" si="10"/>
        <v>0.35718576535999996</v>
      </c>
      <c r="D189" s="74">
        <f t="shared" si="11"/>
        <v>1.86342564E-2</v>
      </c>
      <c r="E189" s="74">
        <f t="shared" si="12"/>
        <v>0.21236638660000001</v>
      </c>
      <c r="F189" s="74">
        <f t="shared" si="13"/>
        <v>7.7653939360000007E-2</v>
      </c>
      <c r="G189" s="75">
        <v>4.8531182999999999E-2</v>
      </c>
      <c r="H189" s="43">
        <v>3.5968506000000002E-3</v>
      </c>
      <c r="I189" s="43">
        <v>0.14438703999999999</v>
      </c>
      <c r="J189" s="43">
        <v>1.0617554E-2</v>
      </c>
      <c r="K189" s="43">
        <v>2.4857643999999998E-3</v>
      </c>
      <c r="L189" s="43">
        <v>3.108524E-4</v>
      </c>
      <c r="M189" s="43">
        <v>5.2200856000000004E-3</v>
      </c>
      <c r="N189" s="43">
        <v>6.4382495999999997E-2</v>
      </c>
      <c r="O189" s="43">
        <v>1.9517496000000001E-4</v>
      </c>
      <c r="P189" s="43">
        <v>2.0349921999999999E-2</v>
      </c>
      <c r="Q189" s="43">
        <v>1.9023624E-3</v>
      </c>
      <c r="R189" s="43">
        <v>2.9585403999999999E-2</v>
      </c>
      <c r="S189" s="43">
        <v>2.5621076E-2</v>
      </c>
      <c r="U189" s="77">
        <f t="shared" si="14"/>
        <v>0.41837226724137927</v>
      </c>
    </row>
    <row r="190" spans="1:21">
      <c r="A190" s="41" t="s">
        <v>33</v>
      </c>
      <c r="B190" s="41" t="s">
        <v>1672</v>
      </c>
      <c r="C190" s="74">
        <f t="shared" si="10"/>
        <v>0.57712713294600004</v>
      </c>
      <c r="D190" s="74">
        <f t="shared" si="11"/>
        <v>7.1413618500000007E-3</v>
      </c>
      <c r="E190" s="74">
        <f t="shared" si="12"/>
        <v>0.27478290110000003</v>
      </c>
      <c r="F190" s="74">
        <f t="shared" si="13"/>
        <v>3.1319779995999997E-2</v>
      </c>
      <c r="G190" s="75">
        <v>0.26388308999999999</v>
      </c>
      <c r="H190" s="43">
        <v>1.7830630999999999E-3</v>
      </c>
      <c r="I190" s="43">
        <v>3.7750918000000001E-2</v>
      </c>
      <c r="J190" s="43">
        <v>4.8612702000000001E-3</v>
      </c>
      <c r="K190" s="43">
        <v>8.0109161000000003E-4</v>
      </c>
      <c r="L190" s="43">
        <v>1.0534623999999999E-4</v>
      </c>
      <c r="M190" s="43">
        <v>1.3736537999999999E-3</v>
      </c>
      <c r="N190" s="43">
        <v>0.23524892</v>
      </c>
      <c r="O190" s="43">
        <v>5.0931626000000003E-5</v>
      </c>
      <c r="P190" s="43">
        <v>7.1487937999999999E-3</v>
      </c>
      <c r="Q190" s="43">
        <v>7.6474557000000005E-4</v>
      </c>
      <c r="R190" s="43">
        <v>1.2263698E-2</v>
      </c>
      <c r="S190" s="43">
        <v>1.1091610999999999E-2</v>
      </c>
      <c r="U190" s="77">
        <f t="shared" si="14"/>
        <v>2.2748542241379308</v>
      </c>
    </row>
    <row r="191" spans="1:21">
      <c r="A191" s="41" t="s">
        <v>33</v>
      </c>
      <c r="B191" s="41" t="s">
        <v>1673</v>
      </c>
      <c r="C191" s="74">
        <f t="shared" si="10"/>
        <v>0.87129787728399988</v>
      </c>
      <c r="D191" s="74">
        <f t="shared" si="11"/>
        <v>1.5218930550000002E-2</v>
      </c>
      <c r="E191" s="74">
        <f t="shared" si="12"/>
        <v>0.54510983349999997</v>
      </c>
      <c r="F191" s="74">
        <f t="shared" si="13"/>
        <v>3.8263723233999999E-2</v>
      </c>
      <c r="G191" s="75">
        <v>0.27270538999999999</v>
      </c>
      <c r="H191" s="43">
        <v>1.3865525000000001E-3</v>
      </c>
      <c r="I191" s="43">
        <v>6.0151121000000002E-2</v>
      </c>
      <c r="J191" s="43">
        <v>8.0099481000000007E-3</v>
      </c>
      <c r="K191" s="43">
        <v>1.1492726E-3</v>
      </c>
      <c r="L191" s="43">
        <v>4.1769155000000001E-4</v>
      </c>
      <c r="M191" s="43">
        <v>5.6420183E-3</v>
      </c>
      <c r="N191" s="43">
        <v>0.48357215999999997</v>
      </c>
      <c r="O191" s="43">
        <v>7.9943194000000001E-5</v>
      </c>
      <c r="P191" s="43">
        <v>1.4460293000000001E-2</v>
      </c>
      <c r="Q191" s="43">
        <v>5.7809804000000004E-4</v>
      </c>
      <c r="R191" s="43">
        <v>1.2495519E-2</v>
      </c>
      <c r="S191" s="43">
        <v>1.0649870000000001E-2</v>
      </c>
      <c r="U191" s="77">
        <f t="shared" si="14"/>
        <v>2.3509085344827585</v>
      </c>
    </row>
    <row r="192" spans="1:21">
      <c r="A192" s="41" t="s">
        <v>33</v>
      </c>
      <c r="B192" s="41" t="s">
        <v>1674</v>
      </c>
      <c r="C192" s="74">
        <f t="shared" si="10"/>
        <v>0.42845886072000006</v>
      </c>
      <c r="D192" s="74">
        <f t="shared" si="11"/>
        <v>1.748524358E-2</v>
      </c>
      <c r="E192" s="74">
        <f t="shared" si="12"/>
        <v>0.21950668159999998</v>
      </c>
      <c r="F192" s="74">
        <f t="shared" si="13"/>
        <v>6.614703554000001E-2</v>
      </c>
      <c r="G192" s="75">
        <v>0.12531990000000001</v>
      </c>
      <c r="H192" s="43">
        <v>3.3382396E-3</v>
      </c>
      <c r="I192" s="43">
        <v>0.13712694</v>
      </c>
      <c r="J192" s="43">
        <v>9.8718412000000002E-3</v>
      </c>
      <c r="K192" s="43">
        <v>2.3837115999999999E-3</v>
      </c>
      <c r="L192" s="43">
        <v>2.2261368E-4</v>
      </c>
      <c r="M192" s="43">
        <v>5.0070771E-3</v>
      </c>
      <c r="N192" s="43">
        <v>7.9041502E-2</v>
      </c>
      <c r="O192" s="43">
        <v>2.0330642E-4</v>
      </c>
      <c r="P192" s="43">
        <v>1.5528770000000001E-2</v>
      </c>
      <c r="Q192" s="43">
        <v>7.1737312000000005E-4</v>
      </c>
      <c r="R192" s="43">
        <v>2.2301959999999999E-2</v>
      </c>
      <c r="S192" s="43">
        <v>2.7395625999999999E-2</v>
      </c>
      <c r="U192" s="77">
        <f t="shared" si="14"/>
        <v>1.0803439655172413</v>
      </c>
    </row>
    <row r="193" spans="1:21">
      <c r="A193" s="41" t="s">
        <v>33</v>
      </c>
      <c r="B193" s="41" t="s">
        <v>1675</v>
      </c>
      <c r="C193" s="74">
        <f t="shared" si="10"/>
        <v>0.19006945912000001</v>
      </c>
      <c r="D193" s="74">
        <f t="shared" si="11"/>
        <v>1.1305722429999998E-2</v>
      </c>
      <c r="E193" s="74">
        <f t="shared" si="12"/>
        <v>0.1075378429</v>
      </c>
      <c r="F193" s="74">
        <f t="shared" si="13"/>
        <v>4.0933544789999998E-2</v>
      </c>
      <c r="G193" s="75">
        <v>3.0292349E-2</v>
      </c>
      <c r="H193" s="43">
        <v>2.6166118999999999E-3</v>
      </c>
      <c r="I193" s="43">
        <v>7.2358933E-2</v>
      </c>
      <c r="J193" s="43">
        <v>7.0171651000000002E-3</v>
      </c>
      <c r="K193" s="43">
        <v>1.2687760000000001E-3</v>
      </c>
      <c r="L193" s="43">
        <v>1.6012932999999999E-4</v>
      </c>
      <c r="M193" s="43">
        <v>2.8596519999999999E-3</v>
      </c>
      <c r="N193" s="43">
        <v>3.2562298000000003E-2</v>
      </c>
      <c r="O193" s="43">
        <v>1.2704348999999999E-4</v>
      </c>
      <c r="P193" s="43">
        <v>1.0146713999999999E-2</v>
      </c>
      <c r="Q193" s="43">
        <v>1.1844333E-3</v>
      </c>
      <c r="R193" s="43">
        <v>1.4751769E-2</v>
      </c>
      <c r="S193" s="43">
        <v>1.4723585000000001E-2</v>
      </c>
      <c r="U193" s="77">
        <f t="shared" si="14"/>
        <v>0.26114093965517238</v>
      </c>
    </row>
    <row r="194" spans="1:21">
      <c r="A194" s="41" t="s">
        <v>33</v>
      </c>
      <c r="B194" s="41" t="s">
        <v>1676</v>
      </c>
      <c r="C194" s="74">
        <f t="shared" si="10"/>
        <v>2.6363186414999999</v>
      </c>
      <c r="D194" s="74">
        <f t="shared" si="11"/>
        <v>2.5741512600000002E-2</v>
      </c>
      <c r="E194" s="74">
        <f t="shared" si="12"/>
        <v>1.267387501</v>
      </c>
      <c r="F194" s="74">
        <f t="shared" si="13"/>
        <v>0.14021972789999998</v>
      </c>
      <c r="G194" s="75">
        <v>1.2029699</v>
      </c>
      <c r="H194" s="43">
        <v>7.0256609999999999E-3</v>
      </c>
      <c r="I194" s="43">
        <v>0.17393064</v>
      </c>
      <c r="J194" s="43">
        <v>1.5310086000000001E-2</v>
      </c>
      <c r="K194" s="43">
        <v>3.7057748000000001E-3</v>
      </c>
      <c r="L194" s="43">
        <v>4.7207439999999998E-4</v>
      </c>
      <c r="M194" s="43">
        <v>6.2535773999999999E-3</v>
      </c>
      <c r="N194" s="43">
        <v>1.0864312</v>
      </c>
      <c r="O194" s="43">
        <v>2.3076800000000001E-4</v>
      </c>
      <c r="P194" s="43">
        <v>3.3100721999999999E-2</v>
      </c>
      <c r="Q194" s="43">
        <v>3.4666119E-3</v>
      </c>
      <c r="R194" s="43">
        <v>5.6756844000000001E-2</v>
      </c>
      <c r="S194" s="43">
        <v>4.6664782000000002E-2</v>
      </c>
      <c r="U194" s="77">
        <f t="shared" si="14"/>
        <v>10.370430172413792</v>
      </c>
    </row>
    <row r="195" spans="1:21">
      <c r="A195" s="41" t="s">
        <v>33</v>
      </c>
      <c r="B195" s="41" t="s">
        <v>1677</v>
      </c>
      <c r="C195" s="74">
        <f t="shared" si="10"/>
        <v>4.00252544721</v>
      </c>
      <c r="D195" s="74">
        <f t="shared" si="11"/>
        <v>6.3272988000000002E-2</v>
      </c>
      <c r="E195" s="74">
        <f t="shared" si="12"/>
        <v>2.5212802641000001</v>
      </c>
      <c r="F195" s="74">
        <f t="shared" si="13"/>
        <v>0.17240569510999998</v>
      </c>
      <c r="G195" s="75">
        <v>1.2455665</v>
      </c>
      <c r="H195" s="43">
        <v>5.9611140999999996E-3</v>
      </c>
      <c r="I195" s="43">
        <v>0.27770305000000001</v>
      </c>
      <c r="J195" s="43">
        <v>2.9992977000000001E-2</v>
      </c>
      <c r="K195" s="43">
        <v>5.3239840000000004E-3</v>
      </c>
      <c r="L195" s="43">
        <v>1.9190870000000001E-3</v>
      </c>
      <c r="M195" s="43">
        <v>2.6036940000000001E-2</v>
      </c>
      <c r="N195" s="43">
        <v>2.2376160999999999</v>
      </c>
      <c r="O195" s="43">
        <v>3.5419191000000001E-4</v>
      </c>
      <c r="P195" s="43">
        <v>6.6938734E-2</v>
      </c>
      <c r="Q195" s="43">
        <v>2.6519092000000001E-3</v>
      </c>
      <c r="R195" s="43">
        <v>5.7829723E-2</v>
      </c>
      <c r="S195" s="43">
        <v>4.4631137000000001E-2</v>
      </c>
      <c r="U195" s="77">
        <f t="shared" si="14"/>
        <v>10.73764224137931</v>
      </c>
    </row>
    <row r="196" spans="1:21">
      <c r="A196" s="41" t="s">
        <v>33</v>
      </c>
      <c r="B196" s="41" t="s">
        <v>1678</v>
      </c>
      <c r="C196" s="74">
        <f t="shared" si="10"/>
        <v>2.8625200585699999</v>
      </c>
      <c r="D196" s="74">
        <f t="shared" si="11"/>
        <v>5.2452316299999996E-2</v>
      </c>
      <c r="E196" s="74">
        <f t="shared" si="12"/>
        <v>1.9282533829999999</v>
      </c>
      <c r="F196" s="74">
        <f t="shared" si="13"/>
        <v>0.16920497927</v>
      </c>
      <c r="G196" s="75">
        <v>0.71260937999999996</v>
      </c>
      <c r="H196" s="43">
        <v>1.0892842999999999E-2</v>
      </c>
      <c r="I196" s="43">
        <v>0.29518124000000001</v>
      </c>
      <c r="J196" s="43">
        <v>2.7378413000000001E-2</v>
      </c>
      <c r="K196" s="43">
        <v>5.9123476999999999E-3</v>
      </c>
      <c r="L196" s="43">
        <v>1.2314165999999999E-3</v>
      </c>
      <c r="M196" s="43">
        <v>1.7930139000000001E-2</v>
      </c>
      <c r="N196" s="43">
        <v>1.6221793</v>
      </c>
      <c r="O196" s="43">
        <v>3.4852057E-4</v>
      </c>
      <c r="P196" s="43">
        <v>5.0063093000000003E-2</v>
      </c>
      <c r="Q196" s="43">
        <v>3.8409527000000001E-3</v>
      </c>
      <c r="R196" s="43">
        <v>6.2341959000000002E-2</v>
      </c>
      <c r="S196" s="43">
        <v>5.2610454000000001E-2</v>
      </c>
      <c r="U196" s="77">
        <f t="shared" si="14"/>
        <v>6.1431843103448269</v>
      </c>
    </row>
    <row r="197" spans="1:21">
      <c r="A197" s="41" t="s">
        <v>33</v>
      </c>
      <c r="B197" s="41" t="s">
        <v>1679</v>
      </c>
      <c r="C197" s="74">
        <f t="shared" si="10"/>
        <v>0.84437135790999995</v>
      </c>
      <c r="D197" s="74">
        <f t="shared" si="11"/>
        <v>4.4420071259999999E-2</v>
      </c>
      <c r="E197" s="74">
        <f t="shared" si="12"/>
        <v>0.49407156800000002</v>
      </c>
      <c r="F197" s="74">
        <f t="shared" si="13"/>
        <v>0.18435111864999998</v>
      </c>
      <c r="G197" s="75">
        <v>0.1215286</v>
      </c>
      <c r="H197" s="43">
        <v>1.0302047999999999E-2</v>
      </c>
      <c r="I197" s="43">
        <v>0.33394242000000002</v>
      </c>
      <c r="J197" s="43">
        <v>2.5173978E-2</v>
      </c>
      <c r="K197" s="43">
        <v>5.8727238000000001E-3</v>
      </c>
      <c r="L197" s="43">
        <v>7.2453546000000001E-4</v>
      </c>
      <c r="M197" s="43">
        <v>1.2648833999999999E-2</v>
      </c>
      <c r="N197" s="43">
        <v>0.14982709999999999</v>
      </c>
      <c r="O197" s="43">
        <v>5.3189825000000003E-4</v>
      </c>
      <c r="P197" s="43">
        <v>4.6975258999999998E-2</v>
      </c>
      <c r="Q197" s="43">
        <v>5.1037944000000002E-3</v>
      </c>
      <c r="R197" s="43">
        <v>6.8271769999999996E-2</v>
      </c>
      <c r="S197" s="43">
        <v>6.3468396999999996E-2</v>
      </c>
      <c r="U197" s="77">
        <f t="shared" si="14"/>
        <v>1.0476603448275861</v>
      </c>
    </row>
    <row r="198" spans="1:21">
      <c r="A198" s="41" t="s">
        <v>33</v>
      </c>
      <c r="B198" s="41" t="s">
        <v>1680</v>
      </c>
      <c r="C198" s="74">
        <f t="shared" si="10"/>
        <v>2.4130070862400004</v>
      </c>
      <c r="D198" s="74">
        <f t="shared" si="11"/>
        <v>3.0399090179999998E-2</v>
      </c>
      <c r="E198" s="74">
        <f t="shared" si="12"/>
        <v>1.1444023746</v>
      </c>
      <c r="F198" s="74">
        <f t="shared" si="13"/>
        <v>0.13463922146000001</v>
      </c>
      <c r="G198" s="75">
        <v>1.1035664000000001</v>
      </c>
      <c r="H198" s="43">
        <v>8.7724346000000002E-3</v>
      </c>
      <c r="I198" s="43">
        <v>0.15715472</v>
      </c>
      <c r="J198" s="43">
        <v>2.0712307999999999E-2</v>
      </c>
      <c r="K198" s="43">
        <v>3.4616725E-3</v>
      </c>
      <c r="L198" s="43">
        <v>4.4296548E-4</v>
      </c>
      <c r="M198" s="43">
        <v>5.7821442000000004E-3</v>
      </c>
      <c r="N198" s="43">
        <v>0.97847521999999998</v>
      </c>
      <c r="O198" s="43">
        <v>2.3782246000000001E-4</v>
      </c>
      <c r="P198" s="43">
        <v>2.9664573E-2</v>
      </c>
      <c r="Q198" s="43">
        <v>3.5577389999999999E-3</v>
      </c>
      <c r="R198" s="43">
        <v>5.0862770000000002E-2</v>
      </c>
      <c r="S198" s="43">
        <v>5.0316316999999999E-2</v>
      </c>
      <c r="U198" s="77">
        <f t="shared" si="14"/>
        <v>9.5135034482758627</v>
      </c>
    </row>
    <row r="199" spans="1:21">
      <c r="A199" s="41" t="s">
        <v>33</v>
      </c>
      <c r="B199" s="41" t="s">
        <v>1681</v>
      </c>
      <c r="C199" s="74">
        <f t="shared" si="10"/>
        <v>3.6278577059599999</v>
      </c>
      <c r="D199" s="74">
        <f t="shared" si="11"/>
        <v>6.3740874000000003E-2</v>
      </c>
      <c r="E199" s="74">
        <f t="shared" si="12"/>
        <v>2.2625405269000001</v>
      </c>
      <c r="F199" s="74">
        <f t="shared" si="13"/>
        <v>0.16331830506</v>
      </c>
      <c r="G199" s="75">
        <v>1.138258</v>
      </c>
      <c r="H199" s="43">
        <v>6.3000968999999997E-3</v>
      </c>
      <c r="I199" s="43">
        <v>0.24994643</v>
      </c>
      <c r="J199" s="43">
        <v>3.3652240999999999E-2</v>
      </c>
      <c r="K199" s="43">
        <v>4.8984001999999999E-3</v>
      </c>
      <c r="L199" s="43">
        <v>1.7368138000000001E-3</v>
      </c>
      <c r="M199" s="43">
        <v>2.3453419E-2</v>
      </c>
      <c r="N199" s="43">
        <v>2.006294</v>
      </c>
      <c r="O199" s="43">
        <v>3.6979476E-4</v>
      </c>
      <c r="P199" s="43">
        <v>5.9988229999999997E-2</v>
      </c>
      <c r="Q199" s="43">
        <v>2.7308723000000002E-3</v>
      </c>
      <c r="R199" s="43">
        <v>5.1824222000000003E-2</v>
      </c>
      <c r="S199" s="43">
        <v>4.8405186000000003E-2</v>
      </c>
      <c r="U199" s="77">
        <f t="shared" si="14"/>
        <v>9.8125689655172401</v>
      </c>
    </row>
    <row r="200" spans="1:21">
      <c r="A200" s="41" t="s">
        <v>33</v>
      </c>
      <c r="B200" s="41" t="s">
        <v>1682</v>
      </c>
      <c r="C200" s="74">
        <f t="shared" si="10"/>
        <v>2.76991405919</v>
      </c>
      <c r="D200" s="74">
        <f t="shared" si="11"/>
        <v>5.0544746699999997E-2</v>
      </c>
      <c r="E200" s="74">
        <f t="shared" si="12"/>
        <v>1.9086412740000001</v>
      </c>
      <c r="F200" s="74">
        <f t="shared" si="13"/>
        <v>0.15693061849000001</v>
      </c>
      <c r="G200" s="75">
        <v>0.65379741999999996</v>
      </c>
      <c r="H200" s="43">
        <v>1.0706834E-2</v>
      </c>
      <c r="I200" s="43">
        <v>0.25481574000000001</v>
      </c>
      <c r="J200" s="43">
        <v>2.8894976999999999E-2</v>
      </c>
      <c r="K200" s="43">
        <v>5.2247541999999999E-3</v>
      </c>
      <c r="L200" s="43">
        <v>1.0393665000000001E-3</v>
      </c>
      <c r="M200" s="43">
        <v>1.5385649E-2</v>
      </c>
      <c r="N200" s="43">
        <v>1.6431187</v>
      </c>
      <c r="O200" s="43">
        <v>3.1676738999999998E-4</v>
      </c>
      <c r="P200" s="43">
        <v>4.4433044999999997E-2</v>
      </c>
      <c r="Q200" s="43">
        <v>4.8657871000000004E-3</v>
      </c>
      <c r="R200" s="43">
        <v>5.3776075E-2</v>
      </c>
      <c r="S200" s="43">
        <v>5.3538943999999998E-2</v>
      </c>
      <c r="U200" s="77">
        <f t="shared" si="14"/>
        <v>5.6361846551724133</v>
      </c>
    </row>
    <row r="201" spans="1:21">
      <c r="A201" s="41" t="s">
        <v>33</v>
      </c>
      <c r="B201" s="41" t="s">
        <v>1683</v>
      </c>
      <c r="C201" s="74">
        <f t="shared" si="10"/>
        <v>3.2970353213100001</v>
      </c>
      <c r="D201" s="74">
        <f t="shared" si="11"/>
        <v>5.5610078899999998E-2</v>
      </c>
      <c r="E201" s="74">
        <f t="shared" si="12"/>
        <v>2.20466557</v>
      </c>
      <c r="F201" s="74">
        <f t="shared" si="13"/>
        <v>0.15290689240999999</v>
      </c>
      <c r="G201" s="75">
        <v>0.88385278</v>
      </c>
      <c r="H201" s="43">
        <v>1.2749409999999999E-2</v>
      </c>
      <c r="I201" s="43">
        <v>0.24746346</v>
      </c>
      <c r="J201" s="43">
        <v>3.0056177999999999E-2</v>
      </c>
      <c r="K201" s="43">
        <v>5.5168743000000003E-3</v>
      </c>
      <c r="L201" s="43">
        <v>1.3229266000000001E-3</v>
      </c>
      <c r="M201" s="43">
        <v>1.8714100000000001E-2</v>
      </c>
      <c r="N201" s="43">
        <v>1.9444527</v>
      </c>
      <c r="O201" s="43">
        <v>3.1591051E-4</v>
      </c>
      <c r="P201" s="43">
        <v>4.6359804999999997E-2</v>
      </c>
      <c r="Q201" s="43">
        <v>4.5133969000000001E-3</v>
      </c>
      <c r="R201" s="43">
        <v>5.2323844000000001E-2</v>
      </c>
      <c r="S201" s="43">
        <v>4.9393935999999999E-2</v>
      </c>
      <c r="U201" s="77">
        <f t="shared" si="14"/>
        <v>7.6194205172413794</v>
      </c>
    </row>
    <row r="202" spans="1:21">
      <c r="A202" s="41" t="s">
        <v>33</v>
      </c>
      <c r="B202" s="41" t="s">
        <v>1684</v>
      </c>
      <c r="C202" s="74">
        <f t="shared" ref="C202:C265" si="15">D202+E202+F202+G202</f>
        <v>2.6751839024099997</v>
      </c>
      <c r="D202" s="74">
        <f t="shared" ref="D202:D265" si="16">J202+K202+L202+M202</f>
        <v>4.8912044799999999E-2</v>
      </c>
      <c r="E202" s="74">
        <f t="shared" ref="E202:E265" si="17">H202+I202+N202</f>
        <v>1.8465579713</v>
      </c>
      <c r="F202" s="74">
        <f t="shared" ref="F202:F265" si="18">O202+IF(P202="x",0,P202)+IF(Q202="x",0,Q202)+IF(R202="x",0,R202)+S202</f>
        <v>0.18009864631</v>
      </c>
      <c r="G202" s="75">
        <v>0.59961523999999999</v>
      </c>
      <c r="H202" s="43">
        <v>8.9695812999999996E-3</v>
      </c>
      <c r="I202" s="43">
        <v>0.26653308999999997</v>
      </c>
      <c r="J202" s="43">
        <v>2.6621318000000001E-2</v>
      </c>
      <c r="K202" s="43">
        <v>5.0876764000000003E-3</v>
      </c>
      <c r="L202" s="43">
        <v>1.3187614E-3</v>
      </c>
      <c r="M202" s="43">
        <v>1.5884288999999999E-2</v>
      </c>
      <c r="N202" s="43">
        <v>1.5710553</v>
      </c>
      <c r="O202" s="43">
        <v>3.0704430999999998E-4</v>
      </c>
      <c r="P202" s="43">
        <v>4.0612377999999998E-2</v>
      </c>
      <c r="Q202" s="43">
        <v>1.0382621E-2</v>
      </c>
      <c r="R202" s="43">
        <v>5.2306681000000001E-2</v>
      </c>
      <c r="S202" s="43">
        <v>7.6489922000000002E-2</v>
      </c>
      <c r="U202" s="77">
        <f t="shared" ref="U202:U265" si="19">G202/0.116</f>
        <v>5.1690968965517241</v>
      </c>
    </row>
    <row r="203" spans="1:21">
      <c r="A203" s="41" t="s">
        <v>33</v>
      </c>
      <c r="B203" s="41" t="s">
        <v>1685</v>
      </c>
      <c r="C203" s="74">
        <f t="shared" si="15"/>
        <v>2.8264304327100001</v>
      </c>
      <c r="D203" s="74">
        <f t="shared" si="16"/>
        <v>5.54246844E-2</v>
      </c>
      <c r="E203" s="74">
        <f t="shared" si="17"/>
        <v>1.767153333</v>
      </c>
      <c r="F203" s="74">
        <f t="shared" si="18"/>
        <v>0.14393366531000001</v>
      </c>
      <c r="G203" s="75">
        <v>0.85991874999999995</v>
      </c>
      <c r="H203" s="43">
        <v>1.1951672999999999E-2</v>
      </c>
      <c r="I203" s="43">
        <v>0.24626045999999999</v>
      </c>
      <c r="J203" s="43">
        <v>2.9973083000000001E-2</v>
      </c>
      <c r="K203" s="43">
        <v>5.3363962000000003E-3</v>
      </c>
      <c r="L203" s="43">
        <v>1.3938752E-3</v>
      </c>
      <c r="M203" s="43">
        <v>1.8721330000000001E-2</v>
      </c>
      <c r="N203" s="43">
        <v>1.5089412</v>
      </c>
      <c r="O203" s="43">
        <v>2.8465400999999998E-4</v>
      </c>
      <c r="P203" s="43">
        <v>4.5467876999999997E-2</v>
      </c>
      <c r="Q203" s="43">
        <v>4.2034472999999996E-3</v>
      </c>
      <c r="R203" s="43">
        <v>5.1679794000000001E-2</v>
      </c>
      <c r="S203" s="43">
        <v>4.2297893000000003E-2</v>
      </c>
      <c r="U203" s="77">
        <f t="shared" si="19"/>
        <v>7.413092672413792</v>
      </c>
    </row>
    <row r="204" spans="1:21">
      <c r="A204" s="41" t="s">
        <v>33</v>
      </c>
      <c r="B204" s="41" t="s">
        <v>1686</v>
      </c>
      <c r="C204" s="74">
        <f t="shared" si="15"/>
        <v>2.8132735031299996</v>
      </c>
      <c r="D204" s="74">
        <f t="shared" si="16"/>
        <v>4.7921089699999996E-2</v>
      </c>
      <c r="E204" s="74">
        <f t="shared" si="17"/>
        <v>2.0723913858</v>
      </c>
      <c r="F204" s="74">
        <f t="shared" si="18"/>
        <v>0.18398474763</v>
      </c>
      <c r="G204" s="75">
        <v>0.50897627999999995</v>
      </c>
      <c r="H204" s="43">
        <v>9.4837758000000001E-3</v>
      </c>
      <c r="I204" s="43">
        <v>0.33584521000000001</v>
      </c>
      <c r="J204" s="43">
        <v>2.5218814999999999E-2</v>
      </c>
      <c r="K204" s="43">
        <v>5.0670413999999997E-3</v>
      </c>
      <c r="L204" s="43">
        <v>1.5944062999999999E-3</v>
      </c>
      <c r="M204" s="43">
        <v>1.6040827000000001E-2</v>
      </c>
      <c r="N204" s="43">
        <v>1.7270624000000001</v>
      </c>
      <c r="O204" s="43">
        <v>3.2892913000000002E-4</v>
      </c>
      <c r="P204" s="43">
        <v>3.8977483E-2</v>
      </c>
      <c r="Q204" s="43">
        <v>3.0669575000000001E-3</v>
      </c>
      <c r="R204" s="43">
        <v>4.8929475E-2</v>
      </c>
      <c r="S204" s="43">
        <v>9.2681902999999996E-2</v>
      </c>
      <c r="U204" s="77">
        <f t="shared" si="19"/>
        <v>4.3877265517241373</v>
      </c>
    </row>
    <row r="205" spans="1:21">
      <c r="A205" s="41" t="s">
        <v>33</v>
      </c>
      <c r="B205" s="41" t="s">
        <v>1687</v>
      </c>
      <c r="C205" s="74">
        <f t="shared" si="15"/>
        <v>2.4963444180800001</v>
      </c>
      <c r="D205" s="74">
        <f t="shared" si="16"/>
        <v>5.0006881900000001E-2</v>
      </c>
      <c r="E205" s="74">
        <f t="shared" si="17"/>
        <v>1.6673643149999999</v>
      </c>
      <c r="F205" s="74">
        <f t="shared" si="18"/>
        <v>0.15037491118000001</v>
      </c>
      <c r="G205" s="75">
        <v>0.62859830999999999</v>
      </c>
      <c r="H205" s="43">
        <v>9.6654849999999997E-3</v>
      </c>
      <c r="I205" s="43">
        <v>0.25567132999999997</v>
      </c>
      <c r="J205" s="43">
        <v>2.828433E-2</v>
      </c>
      <c r="K205" s="43">
        <v>5.1243746000000003E-3</v>
      </c>
      <c r="L205" s="43">
        <v>1.0764523E-3</v>
      </c>
      <c r="M205" s="43">
        <v>1.5521725E-2</v>
      </c>
      <c r="N205" s="43">
        <v>1.4020275</v>
      </c>
      <c r="O205" s="43">
        <v>3.0827508E-4</v>
      </c>
      <c r="P205" s="43">
        <v>4.3247088000000003E-2</v>
      </c>
      <c r="Q205" s="43">
        <v>3.4654991E-3</v>
      </c>
      <c r="R205" s="43">
        <v>5.3851716000000001E-2</v>
      </c>
      <c r="S205" s="43">
        <v>4.9502333000000003E-2</v>
      </c>
      <c r="U205" s="77">
        <f t="shared" si="19"/>
        <v>5.418950948275862</v>
      </c>
    </row>
    <row r="206" spans="1:21">
      <c r="A206" s="41" t="s">
        <v>33</v>
      </c>
      <c r="B206" s="41" t="s">
        <v>1688</v>
      </c>
      <c r="C206" s="74">
        <f t="shared" si="15"/>
        <v>3.6431501236599999</v>
      </c>
      <c r="D206" s="74">
        <f t="shared" si="16"/>
        <v>5.5935902400000001E-2</v>
      </c>
      <c r="E206" s="74">
        <f t="shared" si="17"/>
        <v>2.5181343780000001</v>
      </c>
      <c r="F206" s="74">
        <f t="shared" si="18"/>
        <v>0.15914246326000001</v>
      </c>
      <c r="G206" s="75">
        <v>0.90993738000000002</v>
      </c>
      <c r="H206" s="43">
        <v>1.3793338E-2</v>
      </c>
      <c r="I206" s="43">
        <v>0.24561794000000001</v>
      </c>
      <c r="J206" s="43">
        <v>3.0836171999999998E-2</v>
      </c>
      <c r="K206" s="43">
        <v>5.5756188999999999E-3</v>
      </c>
      <c r="L206" s="43">
        <v>1.2539565E-3</v>
      </c>
      <c r="M206" s="43">
        <v>1.8270155E-2</v>
      </c>
      <c r="N206" s="43">
        <v>2.2587231000000001</v>
      </c>
      <c r="O206" s="43">
        <v>3.1402175999999999E-4</v>
      </c>
      <c r="P206" s="43">
        <v>4.7384067000000002E-2</v>
      </c>
      <c r="Q206" s="43">
        <v>2.7555104999999998E-3</v>
      </c>
      <c r="R206" s="43">
        <v>5.2144527000000003E-2</v>
      </c>
      <c r="S206" s="43">
        <v>5.6544337E-2</v>
      </c>
      <c r="U206" s="77">
        <f t="shared" si="19"/>
        <v>7.8442877586206894</v>
      </c>
    </row>
    <row r="207" spans="1:21">
      <c r="A207" s="41" t="s">
        <v>33</v>
      </c>
      <c r="B207" s="41" t="s">
        <v>1689</v>
      </c>
      <c r="C207" s="74">
        <f t="shared" si="15"/>
        <v>0.80842106039999995</v>
      </c>
      <c r="D207" s="74">
        <f t="shared" si="16"/>
        <v>4.8308874339999995E-2</v>
      </c>
      <c r="E207" s="74">
        <f t="shared" si="17"/>
        <v>0.450015891</v>
      </c>
      <c r="F207" s="74">
        <f t="shared" si="18"/>
        <v>0.17492413506000001</v>
      </c>
      <c r="G207" s="75">
        <v>0.13517216000000001</v>
      </c>
      <c r="H207" s="43">
        <v>1.2854061E-2</v>
      </c>
      <c r="I207" s="43">
        <v>0.30085534000000003</v>
      </c>
      <c r="J207" s="43">
        <v>2.9775817E-2</v>
      </c>
      <c r="K207" s="43">
        <v>5.3986785999999998E-3</v>
      </c>
      <c r="L207" s="43">
        <v>6.7133074000000001E-4</v>
      </c>
      <c r="M207" s="43">
        <v>1.2463047999999999E-2</v>
      </c>
      <c r="N207" s="43">
        <v>0.13630649</v>
      </c>
      <c r="O207" s="43">
        <v>6.0841116000000001E-4</v>
      </c>
      <c r="P207" s="43">
        <v>4.2098126E-2</v>
      </c>
      <c r="Q207" s="43">
        <v>5.6262068999999998E-3</v>
      </c>
      <c r="R207" s="43">
        <v>6.1181777E-2</v>
      </c>
      <c r="S207" s="43">
        <v>6.5409614000000005E-2</v>
      </c>
      <c r="U207" s="77">
        <f t="shared" si="19"/>
        <v>1.1652772413793104</v>
      </c>
    </row>
    <row r="208" spans="1:21">
      <c r="A208" s="41" t="s">
        <v>33</v>
      </c>
      <c r="B208" s="41" t="s">
        <v>1690</v>
      </c>
      <c r="C208" s="74">
        <f t="shared" si="15"/>
        <v>1.1481107499699998</v>
      </c>
      <c r="D208" s="74">
        <f t="shared" si="16"/>
        <v>1.420670408E-2</v>
      </c>
      <c r="E208" s="74">
        <f t="shared" si="17"/>
        <v>0.54664073439999994</v>
      </c>
      <c r="F208" s="74">
        <f t="shared" si="18"/>
        <v>6.2306161490000012E-2</v>
      </c>
      <c r="G208" s="75">
        <v>0.52495714999999998</v>
      </c>
      <c r="H208" s="43">
        <v>3.5471453999999999E-3</v>
      </c>
      <c r="I208" s="43">
        <v>7.5099978999999997E-2</v>
      </c>
      <c r="J208" s="43">
        <v>9.6707922999999998E-3</v>
      </c>
      <c r="K208" s="43">
        <v>1.5936556E-3</v>
      </c>
      <c r="L208" s="43">
        <v>2.0957108000000001E-4</v>
      </c>
      <c r="M208" s="43">
        <v>2.7326850999999999E-3</v>
      </c>
      <c r="N208" s="43">
        <v>0.46799361</v>
      </c>
      <c r="O208" s="43">
        <v>1.0132108999999999E-4</v>
      </c>
      <c r="P208" s="43">
        <v>1.4221489E-2</v>
      </c>
      <c r="Q208" s="43">
        <v>1.5213504E-3</v>
      </c>
      <c r="R208" s="43">
        <v>2.4396849000000002E-2</v>
      </c>
      <c r="S208" s="43">
        <v>2.2065152000000001E-2</v>
      </c>
      <c r="U208" s="77">
        <f t="shared" si="19"/>
        <v>4.5254926724137929</v>
      </c>
    </row>
    <row r="209" spans="1:21">
      <c r="A209" s="41" t="s">
        <v>33</v>
      </c>
      <c r="B209" s="41" t="s">
        <v>1691</v>
      </c>
      <c r="C209" s="74">
        <f t="shared" si="15"/>
        <v>1.73332079957</v>
      </c>
      <c r="D209" s="74">
        <f t="shared" si="16"/>
        <v>3.0275854880000001E-2</v>
      </c>
      <c r="E209" s="74">
        <f t="shared" si="17"/>
        <v>1.0844169751000001</v>
      </c>
      <c r="F209" s="74">
        <f t="shared" si="18"/>
        <v>7.6120129590000002E-2</v>
      </c>
      <c r="G209" s="75">
        <v>0.54250783999999996</v>
      </c>
      <c r="H209" s="43">
        <v>2.7583451000000002E-3</v>
      </c>
      <c r="I209" s="43">
        <v>0.11966193</v>
      </c>
      <c r="J209" s="43">
        <v>1.5934630000000002E-2</v>
      </c>
      <c r="K209" s="43">
        <v>2.2863111000000001E-3</v>
      </c>
      <c r="L209" s="43">
        <v>8.3093678000000003E-4</v>
      </c>
      <c r="M209" s="43">
        <v>1.1223977E-2</v>
      </c>
      <c r="N209" s="43">
        <v>0.96199670000000004</v>
      </c>
      <c r="O209" s="43">
        <v>1.5903539000000001E-4</v>
      </c>
      <c r="P209" s="43">
        <v>2.8766656000000002E-2</v>
      </c>
      <c r="Q209" s="43">
        <v>1.1500422000000001E-3</v>
      </c>
      <c r="R209" s="43">
        <v>2.4858023E-2</v>
      </c>
      <c r="S209" s="43">
        <v>2.1186373000000001E-2</v>
      </c>
      <c r="U209" s="77">
        <f t="shared" si="19"/>
        <v>4.6767917241379307</v>
      </c>
    </row>
    <row r="210" spans="1:21">
      <c r="A210" s="41" t="s">
        <v>33</v>
      </c>
      <c r="B210" s="41" t="s">
        <v>1692</v>
      </c>
      <c r="C210" s="74">
        <f t="shared" si="15"/>
        <v>1.3197202353099999</v>
      </c>
      <c r="D210" s="74">
        <f t="shared" si="16"/>
        <v>2.3905281310000002E-2</v>
      </c>
      <c r="E210" s="74">
        <f t="shared" si="17"/>
        <v>0.9142640272</v>
      </c>
      <c r="F210" s="74">
        <f t="shared" si="18"/>
        <v>7.2497266800000001E-2</v>
      </c>
      <c r="G210" s="75">
        <v>0.30905366000000001</v>
      </c>
      <c r="H210" s="43">
        <v>4.8399072000000001E-3</v>
      </c>
      <c r="I210" s="43">
        <v>0.12190128</v>
      </c>
      <c r="J210" s="43">
        <v>1.361211E-2</v>
      </c>
      <c r="K210" s="43">
        <v>2.4338459999999999E-3</v>
      </c>
      <c r="L210" s="43">
        <v>4.9664971000000003E-4</v>
      </c>
      <c r="M210" s="43">
        <v>7.3626756000000002E-3</v>
      </c>
      <c r="N210" s="43">
        <v>0.78752283999999995</v>
      </c>
      <c r="O210" s="43">
        <v>1.4022350000000001E-4</v>
      </c>
      <c r="P210" s="43">
        <v>2.1297213999999998E-2</v>
      </c>
      <c r="Q210" s="43">
        <v>1.8344423E-3</v>
      </c>
      <c r="R210" s="43">
        <v>2.5784378E-2</v>
      </c>
      <c r="S210" s="43">
        <v>2.3441008999999999E-2</v>
      </c>
      <c r="U210" s="77">
        <f t="shared" si="19"/>
        <v>2.6642556896551723</v>
      </c>
    </row>
    <row r="211" spans="1:21">
      <c r="A211" s="41" t="s">
        <v>33</v>
      </c>
      <c r="B211" s="41" t="s">
        <v>1693</v>
      </c>
      <c r="C211" s="74">
        <f t="shared" si="15"/>
        <v>1.5720585872899999</v>
      </c>
      <c r="D211" s="74">
        <f t="shared" si="16"/>
        <v>2.619564207E-2</v>
      </c>
      <c r="E211" s="74">
        <f t="shared" si="17"/>
        <v>1.0557566322</v>
      </c>
      <c r="F211" s="74">
        <f t="shared" si="18"/>
        <v>7.087338302E-2</v>
      </c>
      <c r="G211" s="75">
        <v>0.41923293</v>
      </c>
      <c r="H211" s="43">
        <v>5.4288621999999996E-3</v>
      </c>
      <c r="I211" s="43">
        <v>0.11832602</v>
      </c>
      <c r="J211" s="43">
        <v>1.4088473000000001E-2</v>
      </c>
      <c r="K211" s="43">
        <v>2.5171106000000001E-3</v>
      </c>
      <c r="L211" s="43">
        <v>6.3000277000000002E-4</v>
      </c>
      <c r="M211" s="43">
        <v>8.9600557000000004E-3</v>
      </c>
      <c r="N211" s="43">
        <v>0.93200174999999996</v>
      </c>
      <c r="O211" s="43">
        <v>1.3851162000000001E-4</v>
      </c>
      <c r="P211" s="43">
        <v>2.2221055999999999E-2</v>
      </c>
      <c r="Q211" s="43">
        <v>1.6822034000000001E-3</v>
      </c>
      <c r="R211" s="43">
        <v>2.5088075000000001E-2</v>
      </c>
      <c r="S211" s="43">
        <v>2.1743537E-2</v>
      </c>
      <c r="U211" s="77">
        <f t="shared" si="19"/>
        <v>3.6140769827586205</v>
      </c>
    </row>
    <row r="212" spans="1:21">
      <c r="A212" s="41" t="s">
        <v>33</v>
      </c>
      <c r="B212" s="41" t="s">
        <v>1694</v>
      </c>
      <c r="C212" s="74">
        <f t="shared" si="15"/>
        <v>1.27489740627</v>
      </c>
      <c r="D212" s="74">
        <f t="shared" si="16"/>
        <v>2.3123794699999999E-2</v>
      </c>
      <c r="E212" s="74">
        <f t="shared" si="17"/>
        <v>0.8844609792</v>
      </c>
      <c r="F212" s="74">
        <f t="shared" si="18"/>
        <v>8.331155237E-2</v>
      </c>
      <c r="G212" s="75">
        <v>0.28400108000000002</v>
      </c>
      <c r="H212" s="43">
        <v>4.0870491999999998E-3</v>
      </c>
      <c r="I212" s="43">
        <v>0.12753443</v>
      </c>
      <c r="J212" s="43">
        <v>1.2524660999999999E-2</v>
      </c>
      <c r="K212" s="43">
        <v>2.3631869000000001E-3</v>
      </c>
      <c r="L212" s="43">
        <v>6.2997070000000001E-4</v>
      </c>
      <c r="M212" s="43">
        <v>7.6059761E-3</v>
      </c>
      <c r="N212" s="43">
        <v>0.75283949999999999</v>
      </c>
      <c r="O212" s="43">
        <v>1.3664567E-4</v>
      </c>
      <c r="P212" s="43">
        <v>1.9465281000000001E-2</v>
      </c>
      <c r="Q212" s="43">
        <v>3.8219347000000002E-3</v>
      </c>
      <c r="R212" s="43">
        <v>2.5079845999999999E-2</v>
      </c>
      <c r="S212" s="43">
        <v>3.4807844999999997E-2</v>
      </c>
      <c r="U212" s="77">
        <f t="shared" si="19"/>
        <v>2.4482851724137933</v>
      </c>
    </row>
    <row r="213" spans="1:21">
      <c r="A213" s="41" t="s">
        <v>33</v>
      </c>
      <c r="B213" s="41" t="s">
        <v>1695</v>
      </c>
      <c r="C213" s="74">
        <f t="shared" si="15"/>
        <v>1.3480077055499999</v>
      </c>
      <c r="D213" s="74">
        <f t="shared" si="16"/>
        <v>2.6201931640000002E-2</v>
      </c>
      <c r="E213" s="74">
        <f t="shared" si="17"/>
        <v>0.8462781949</v>
      </c>
      <c r="F213" s="74">
        <f t="shared" si="18"/>
        <v>6.7267009010000003E-2</v>
      </c>
      <c r="G213" s="75">
        <v>0.40826056999999999</v>
      </c>
      <c r="H213" s="43">
        <v>5.2526849000000004E-3</v>
      </c>
      <c r="I213" s="43">
        <v>0.11776950999999999</v>
      </c>
      <c r="J213" s="43">
        <v>1.4109920999999999E-2</v>
      </c>
      <c r="K213" s="43">
        <v>2.4604609000000001E-3</v>
      </c>
      <c r="L213" s="43">
        <v>6.6637464E-4</v>
      </c>
      <c r="M213" s="43">
        <v>8.9651751000000002E-3</v>
      </c>
      <c r="N213" s="43">
        <v>0.72325600000000001</v>
      </c>
      <c r="O213" s="43">
        <v>1.2637510999999999E-4</v>
      </c>
      <c r="P213" s="43">
        <v>2.1793395E-2</v>
      </c>
      <c r="Q213" s="43">
        <v>1.5841748999999999E-3</v>
      </c>
      <c r="R213" s="43">
        <v>2.4779229999999999E-2</v>
      </c>
      <c r="S213" s="43">
        <v>1.8983834000000002E-2</v>
      </c>
      <c r="U213" s="77">
        <f t="shared" si="19"/>
        <v>3.5194876724137929</v>
      </c>
    </row>
    <row r="214" spans="1:21">
      <c r="A214" s="41" t="s">
        <v>33</v>
      </c>
      <c r="B214" s="41" t="s">
        <v>1696</v>
      </c>
      <c r="C214" s="74">
        <f t="shared" si="15"/>
        <v>0.85235679628000005</v>
      </c>
      <c r="D214" s="74">
        <f t="shared" si="16"/>
        <v>3.4784357240000001E-2</v>
      </c>
      <c r="E214" s="74">
        <f t="shared" si="17"/>
        <v>0.43667672359999998</v>
      </c>
      <c r="F214" s="74">
        <f t="shared" si="18"/>
        <v>0.13158993544</v>
      </c>
      <c r="G214" s="75">
        <v>0.24930578</v>
      </c>
      <c r="H214" s="43">
        <v>6.6409436000000001E-3</v>
      </c>
      <c r="I214" s="43">
        <v>0.27279417</v>
      </c>
      <c r="J214" s="43">
        <v>1.9638597000000001E-2</v>
      </c>
      <c r="K214" s="43">
        <v>4.7420487000000002E-3</v>
      </c>
      <c r="L214" s="43">
        <v>4.4285764E-4</v>
      </c>
      <c r="M214" s="43">
        <v>9.9608539000000003E-3</v>
      </c>
      <c r="N214" s="43">
        <v>0.15724161</v>
      </c>
      <c r="O214" s="43">
        <v>4.0444864000000001E-4</v>
      </c>
      <c r="P214" s="43">
        <v>3.0892236E-2</v>
      </c>
      <c r="Q214" s="43">
        <v>1.4271098E-3</v>
      </c>
      <c r="R214" s="43">
        <v>4.4366516000000002E-2</v>
      </c>
      <c r="S214" s="43">
        <v>5.4499625000000003E-2</v>
      </c>
      <c r="U214" s="77">
        <f t="shared" si="19"/>
        <v>2.1491877586206898</v>
      </c>
    </row>
    <row r="215" spans="1:21">
      <c r="A215" s="41" t="s">
        <v>33</v>
      </c>
      <c r="B215" s="41" t="s">
        <v>1697</v>
      </c>
      <c r="C215" s="74">
        <f t="shared" si="15"/>
        <v>1.3402149005399999</v>
      </c>
      <c r="D215" s="74">
        <f t="shared" si="16"/>
        <v>2.2585643330000002E-2</v>
      </c>
      <c r="E215" s="74">
        <f t="shared" si="17"/>
        <v>0.99248908420000004</v>
      </c>
      <c r="F215" s="74">
        <f t="shared" si="18"/>
        <v>8.5584803010000002E-2</v>
      </c>
      <c r="G215" s="75">
        <v>0.23955536999999999</v>
      </c>
      <c r="H215" s="43">
        <v>4.0271242E-3</v>
      </c>
      <c r="I215" s="43">
        <v>0.16071473999999999</v>
      </c>
      <c r="J215" s="43">
        <v>1.1803159000000001E-2</v>
      </c>
      <c r="K215" s="43">
        <v>2.3419398999999998E-3</v>
      </c>
      <c r="L215" s="43">
        <v>7.6089243000000001E-4</v>
      </c>
      <c r="M215" s="43">
        <v>7.6796520000000004E-3</v>
      </c>
      <c r="N215" s="43">
        <v>0.82774722000000001</v>
      </c>
      <c r="O215" s="43">
        <v>1.4580221E-4</v>
      </c>
      <c r="P215" s="43">
        <v>1.8681382E-2</v>
      </c>
      <c r="Q215" s="43">
        <v>1.2396697999999999E-3</v>
      </c>
      <c r="R215" s="43">
        <v>2.3460538999999999E-2</v>
      </c>
      <c r="S215" s="43">
        <v>4.2057410000000003E-2</v>
      </c>
      <c r="U215" s="77">
        <f t="shared" si="19"/>
        <v>2.0651324999999998</v>
      </c>
    </row>
    <row r="216" spans="1:21">
      <c r="A216" s="41" t="s">
        <v>33</v>
      </c>
      <c r="B216" s="41" t="s">
        <v>1698</v>
      </c>
      <c r="C216" s="74">
        <f t="shared" si="15"/>
        <v>1.18981293829</v>
      </c>
      <c r="D216" s="74">
        <f t="shared" si="16"/>
        <v>2.3666152100000004E-2</v>
      </c>
      <c r="E216" s="74">
        <f t="shared" si="17"/>
        <v>0.7987953539</v>
      </c>
      <c r="F216" s="74">
        <f t="shared" si="18"/>
        <v>7.0085142289999999E-2</v>
      </c>
      <c r="G216" s="75">
        <v>0.29726628999999999</v>
      </c>
      <c r="H216" s="43">
        <v>4.4375138999999996E-3</v>
      </c>
      <c r="I216" s="43">
        <v>0.12231519</v>
      </c>
      <c r="J216" s="43">
        <v>1.332906E-2</v>
      </c>
      <c r="K216" s="43">
        <v>2.3901045999999999E-3</v>
      </c>
      <c r="L216" s="43">
        <v>5.1360220000000001E-4</v>
      </c>
      <c r="M216" s="43">
        <v>7.4333853000000004E-3</v>
      </c>
      <c r="N216" s="43">
        <v>0.67204264999999996</v>
      </c>
      <c r="O216" s="43">
        <v>1.3688529000000001E-4</v>
      </c>
      <c r="P216" s="43">
        <v>2.0728571000000001E-2</v>
      </c>
      <c r="Q216" s="43">
        <v>1.4191780000000001E-3</v>
      </c>
      <c r="R216" s="43">
        <v>2.5820659999999999E-2</v>
      </c>
      <c r="S216" s="43">
        <v>2.1979848E-2</v>
      </c>
      <c r="U216" s="77">
        <f t="shared" si="19"/>
        <v>2.5626404310344824</v>
      </c>
    </row>
    <row r="217" spans="1:21">
      <c r="A217" s="41" t="s">
        <v>33</v>
      </c>
      <c r="B217" s="41" t="s">
        <v>1699</v>
      </c>
      <c r="C217" s="74">
        <f t="shared" si="15"/>
        <v>1.7378814622899998</v>
      </c>
      <c r="D217" s="74">
        <f t="shared" si="16"/>
        <v>2.6262082069999998E-2</v>
      </c>
      <c r="E217" s="74">
        <f t="shared" si="17"/>
        <v>1.2059296124999999</v>
      </c>
      <c r="F217" s="74">
        <f t="shared" si="18"/>
        <v>7.438322772E-2</v>
      </c>
      <c r="G217" s="75">
        <v>0.43130654000000002</v>
      </c>
      <c r="H217" s="43">
        <v>5.8138625000000001E-3</v>
      </c>
      <c r="I217" s="43">
        <v>0.11735805000000001</v>
      </c>
      <c r="J217" s="43">
        <v>1.4378208E-2</v>
      </c>
      <c r="K217" s="43">
        <v>2.5449330000000001E-3</v>
      </c>
      <c r="L217" s="43">
        <v>5.9229436999999998E-4</v>
      </c>
      <c r="M217" s="43">
        <v>8.7466466999999992E-3</v>
      </c>
      <c r="N217" s="43">
        <v>1.0827576999999999</v>
      </c>
      <c r="O217" s="43">
        <v>1.3814862000000001E-4</v>
      </c>
      <c r="P217" s="43">
        <v>2.271217E-2</v>
      </c>
      <c r="Q217" s="43">
        <v>1.1978651E-3</v>
      </c>
      <c r="R217" s="43">
        <v>2.5002106999999999E-2</v>
      </c>
      <c r="S217" s="43">
        <v>2.5332937E-2</v>
      </c>
      <c r="U217" s="77">
        <f t="shared" si="19"/>
        <v>3.7181598275862067</v>
      </c>
    </row>
    <row r="218" spans="1:21">
      <c r="A218" s="41" t="s">
        <v>33</v>
      </c>
      <c r="B218" s="41" t="s">
        <v>1700</v>
      </c>
      <c r="C218" s="74">
        <f t="shared" si="15"/>
        <v>0.37811563581000007</v>
      </c>
      <c r="D218" s="74">
        <f t="shared" si="16"/>
        <v>2.24910961E-2</v>
      </c>
      <c r="E218" s="74">
        <f t="shared" si="17"/>
        <v>0.21393095090000003</v>
      </c>
      <c r="F218" s="74">
        <f t="shared" si="18"/>
        <v>8.1431352809999996E-2</v>
      </c>
      <c r="G218" s="75">
        <v>6.0262235999999997E-2</v>
      </c>
      <c r="H218" s="43">
        <v>5.2053699000000004E-3</v>
      </c>
      <c r="I218" s="43">
        <v>0.14394761</v>
      </c>
      <c r="J218" s="43">
        <v>1.3959633000000001E-2</v>
      </c>
      <c r="K218" s="43">
        <v>2.5240458999999998E-3</v>
      </c>
      <c r="L218" s="43">
        <v>3.1855410000000001E-4</v>
      </c>
      <c r="M218" s="43">
        <v>5.6888631000000002E-3</v>
      </c>
      <c r="N218" s="43">
        <v>6.4777971000000004E-2</v>
      </c>
      <c r="O218" s="43">
        <v>2.5273461000000001E-4</v>
      </c>
      <c r="P218" s="43">
        <v>2.0185417000000001E-2</v>
      </c>
      <c r="Q218" s="43">
        <v>2.3562582E-3</v>
      </c>
      <c r="R218" s="43">
        <v>2.9346504999999998E-2</v>
      </c>
      <c r="S218" s="43">
        <v>2.9290437999999999E-2</v>
      </c>
      <c r="U218" s="77">
        <f t="shared" si="19"/>
        <v>0.51950203448275856</v>
      </c>
    </row>
    <row r="219" spans="1:21">
      <c r="A219" s="41" t="s">
        <v>33</v>
      </c>
      <c r="B219" s="41" t="s">
        <v>1701</v>
      </c>
      <c r="C219" s="74">
        <f t="shared" si="15"/>
        <v>0.16587352513099998</v>
      </c>
      <c r="D219" s="74">
        <f t="shared" si="16"/>
        <v>3.8983247240000005E-3</v>
      </c>
      <c r="E219" s="74">
        <f t="shared" si="17"/>
        <v>9.4101147399999988E-2</v>
      </c>
      <c r="F219" s="74">
        <f t="shared" si="18"/>
        <v>1.0150909007000001E-2</v>
      </c>
      <c r="G219" s="75">
        <v>5.7723143999999997E-2</v>
      </c>
      <c r="H219" s="43">
        <v>1.0326243999999999E-3</v>
      </c>
      <c r="I219" s="43">
        <v>1.2915612E-2</v>
      </c>
      <c r="J219" s="43">
        <v>2.6376987000000002E-3</v>
      </c>
      <c r="K219" s="43">
        <v>3.2626337999999998E-4</v>
      </c>
      <c r="L219" s="43">
        <v>6.7049854000000004E-5</v>
      </c>
      <c r="M219" s="43">
        <v>8.6731278999999995E-4</v>
      </c>
      <c r="N219" s="43">
        <v>8.0152910999999993E-2</v>
      </c>
      <c r="O219" s="43">
        <v>1.9019827000000001E-5</v>
      </c>
      <c r="P219" s="43">
        <v>3.7289573999999999E-3</v>
      </c>
      <c r="Q219" s="43">
        <v>3.4762897999999999E-4</v>
      </c>
      <c r="R219" s="43">
        <v>2.6450925000000001E-3</v>
      </c>
      <c r="S219" s="43">
        <v>3.4102103E-3</v>
      </c>
      <c r="U219" s="77">
        <f t="shared" si="19"/>
        <v>0.49761331034482753</v>
      </c>
    </row>
    <row r="220" spans="1:21">
      <c r="A220" s="41" t="s">
        <v>33</v>
      </c>
      <c r="B220" s="41" t="s">
        <v>1702</v>
      </c>
      <c r="C220" s="74">
        <f t="shared" si="15"/>
        <v>5.5613041377000003E-2</v>
      </c>
      <c r="D220" s="74">
        <f t="shared" si="16"/>
        <v>3.9002078700000001E-3</v>
      </c>
      <c r="E220" s="74">
        <f t="shared" si="17"/>
        <v>2.56122079E-2</v>
      </c>
      <c r="F220" s="74">
        <f t="shared" si="18"/>
        <v>1.1714243607E-2</v>
      </c>
      <c r="G220" s="75">
        <v>1.4386382E-2</v>
      </c>
      <c r="H220" s="43">
        <v>1.6265140999999999E-3</v>
      </c>
      <c r="I220" s="43">
        <v>1.6565956999999999E-2</v>
      </c>
      <c r="J220" s="43">
        <v>2.6240138E-3</v>
      </c>
      <c r="K220" s="43">
        <v>3.5958841999999999E-4</v>
      </c>
      <c r="L220" s="43">
        <v>3.957897E-5</v>
      </c>
      <c r="M220" s="43">
        <v>8.7702668000000004E-4</v>
      </c>
      <c r="N220" s="43">
        <v>7.4197368E-3</v>
      </c>
      <c r="O220" s="43">
        <v>5.6917747000000001E-5</v>
      </c>
      <c r="P220" s="43">
        <v>3.2243493000000002E-3</v>
      </c>
      <c r="Q220" s="43">
        <v>5.4926696000000004E-4</v>
      </c>
      <c r="R220" s="43">
        <v>3.105553E-3</v>
      </c>
      <c r="S220" s="43">
        <v>4.7781565999999998E-3</v>
      </c>
      <c r="U220" s="77">
        <f t="shared" si="19"/>
        <v>0.12402053448275861</v>
      </c>
    </row>
    <row r="221" spans="1:21">
      <c r="A221" s="41" t="s">
        <v>33</v>
      </c>
      <c r="B221" s="41" t="s">
        <v>1703</v>
      </c>
      <c r="C221" s="74">
        <f t="shared" si="15"/>
        <v>1.5490673957600003</v>
      </c>
      <c r="D221" s="74">
        <f t="shared" si="16"/>
        <v>2.8016123810000002E-2</v>
      </c>
      <c r="E221" s="74">
        <f t="shared" si="17"/>
        <v>1.0508718871</v>
      </c>
      <c r="F221" s="74">
        <f t="shared" si="18"/>
        <v>8.9930394849999984E-2</v>
      </c>
      <c r="G221" s="75">
        <v>0.38024899000000001</v>
      </c>
      <c r="H221" s="43">
        <v>5.5929370999999997E-3</v>
      </c>
      <c r="I221" s="43">
        <v>0.16042274000000001</v>
      </c>
      <c r="J221" s="43">
        <v>1.4540992000000001E-2</v>
      </c>
      <c r="K221" s="43">
        <v>3.0369715E-3</v>
      </c>
      <c r="L221" s="43">
        <v>6.6868370999999998E-4</v>
      </c>
      <c r="M221" s="43">
        <v>9.7694766000000002E-3</v>
      </c>
      <c r="N221" s="43">
        <v>0.88485621000000003</v>
      </c>
      <c r="O221" s="43">
        <v>1.7356334999999999E-4</v>
      </c>
      <c r="P221" s="43">
        <v>2.731159E-2</v>
      </c>
      <c r="Q221" s="43">
        <v>1.5548805E-3</v>
      </c>
      <c r="R221" s="43">
        <v>3.4020756999999999E-2</v>
      </c>
      <c r="S221" s="43">
        <v>2.6869603999999998E-2</v>
      </c>
      <c r="U221" s="77">
        <f t="shared" si="19"/>
        <v>3.2780085344827588</v>
      </c>
    </row>
    <row r="222" spans="1:21">
      <c r="A222" s="41" t="s">
        <v>33</v>
      </c>
      <c r="B222" s="41" t="s">
        <v>1704</v>
      </c>
      <c r="C222" s="74">
        <f t="shared" si="15"/>
        <v>9.9005716297229998E-2</v>
      </c>
      <c r="D222" s="74">
        <f t="shared" si="16"/>
        <v>2.8928556620000001E-3</v>
      </c>
      <c r="E222" s="74">
        <f t="shared" si="17"/>
        <v>5.9298487300000003E-3</v>
      </c>
      <c r="F222" s="74">
        <f t="shared" si="18"/>
        <v>2.9724856905229999E-2</v>
      </c>
      <c r="G222" s="75">
        <v>6.0458155E-2</v>
      </c>
      <c r="H222" s="43">
        <v>2.2270724000000002E-3</v>
      </c>
      <c r="I222" s="43">
        <v>2.7724454999999999E-3</v>
      </c>
      <c r="J222" s="43">
        <v>2.6346502000000002E-3</v>
      </c>
      <c r="K222" s="43">
        <v>1.8389766E-4</v>
      </c>
      <c r="L222" s="43">
        <v>3.1324832000000003E-5</v>
      </c>
      <c r="M222" s="43">
        <v>4.2982970000000003E-5</v>
      </c>
      <c r="N222" s="43">
        <v>9.3033082999999998E-4</v>
      </c>
      <c r="O222" s="43">
        <v>4.793779E-5</v>
      </c>
      <c r="P222" s="43">
        <v>0</v>
      </c>
      <c r="Q222" s="43">
        <v>1.4897886999999999E-3</v>
      </c>
      <c r="R222" s="43">
        <v>9.5541522999999997E-7</v>
      </c>
      <c r="S222" s="43">
        <v>2.8186175000000001E-2</v>
      </c>
      <c r="U222" s="77">
        <f t="shared" si="19"/>
        <v>0.52119099137931035</v>
      </c>
    </row>
    <row r="223" spans="1:21">
      <c r="A223" s="41" t="s">
        <v>33</v>
      </c>
      <c r="B223" s="41" t="s">
        <v>1705</v>
      </c>
      <c r="C223" s="74">
        <f t="shared" si="15"/>
        <v>7.3583247750200004E-2</v>
      </c>
      <c r="D223" s="74">
        <f t="shared" si="16"/>
        <v>2.3945221100000001E-3</v>
      </c>
      <c r="E223" s="74">
        <f t="shared" si="17"/>
        <v>3.3063555900000002E-3</v>
      </c>
      <c r="F223" s="74">
        <f t="shared" si="18"/>
        <v>1.60838310502E-2</v>
      </c>
      <c r="G223" s="75">
        <v>5.1798538999999998E-2</v>
      </c>
      <c r="H223" s="43">
        <v>4.9435327999999997E-4</v>
      </c>
      <c r="I223" s="43">
        <v>2.5076017000000002E-3</v>
      </c>
      <c r="J223" s="43">
        <v>2.1894541E-3</v>
      </c>
      <c r="K223" s="43">
        <v>1.4004244999999999E-4</v>
      </c>
      <c r="L223" s="43">
        <v>4.9369510000000003E-5</v>
      </c>
      <c r="M223" s="43">
        <v>1.5656050000000001E-5</v>
      </c>
      <c r="N223" s="43">
        <v>3.0440060999999997E-4</v>
      </c>
      <c r="O223" s="43">
        <v>2.1220876E-5</v>
      </c>
      <c r="P223" s="43">
        <v>0</v>
      </c>
      <c r="Q223" s="43">
        <v>5.2123057000000002E-4</v>
      </c>
      <c r="R223" s="43">
        <v>5.7560420000000003E-7</v>
      </c>
      <c r="S223" s="43">
        <v>1.5540804E-2</v>
      </c>
      <c r="U223" s="77">
        <f t="shared" si="19"/>
        <v>0.44653912931034478</v>
      </c>
    </row>
    <row r="224" spans="1:21">
      <c r="A224" s="41" t="s">
        <v>33</v>
      </c>
      <c r="B224" s="41" t="s">
        <v>1706</v>
      </c>
      <c r="C224" s="74">
        <f t="shared" si="15"/>
        <v>0</v>
      </c>
      <c r="D224" s="74">
        <f t="shared" si="16"/>
        <v>0</v>
      </c>
      <c r="E224" s="74">
        <f t="shared" si="17"/>
        <v>0</v>
      </c>
      <c r="F224" s="74">
        <f t="shared" si="18"/>
        <v>0</v>
      </c>
      <c r="G224" s="75">
        <v>0</v>
      </c>
      <c r="H224" s="43">
        <v>0</v>
      </c>
      <c r="I224" s="43">
        <v>0</v>
      </c>
      <c r="J224" s="43">
        <v>0</v>
      </c>
      <c r="K224" s="43">
        <v>0</v>
      </c>
      <c r="L224" s="43">
        <v>0</v>
      </c>
      <c r="M224" s="43">
        <v>0</v>
      </c>
      <c r="N224" s="43">
        <v>0</v>
      </c>
      <c r="O224" s="43">
        <v>0</v>
      </c>
      <c r="P224" s="43">
        <v>0</v>
      </c>
      <c r="Q224" s="43">
        <v>0</v>
      </c>
      <c r="R224" s="43">
        <v>0</v>
      </c>
      <c r="S224" s="43">
        <v>0</v>
      </c>
      <c r="U224" s="77">
        <f t="shared" si="19"/>
        <v>0</v>
      </c>
    </row>
    <row r="225" spans="1:21">
      <c r="A225" s="41" t="s">
        <v>33</v>
      </c>
      <c r="B225" s="41" t="s">
        <v>1707</v>
      </c>
      <c r="C225" s="74">
        <f t="shared" si="15"/>
        <v>0</v>
      </c>
      <c r="D225" s="74">
        <f t="shared" si="16"/>
        <v>0</v>
      </c>
      <c r="E225" s="74">
        <f t="shared" si="17"/>
        <v>0</v>
      </c>
      <c r="F225" s="74">
        <f t="shared" si="18"/>
        <v>0</v>
      </c>
      <c r="G225" s="75">
        <v>0</v>
      </c>
      <c r="H225" s="43">
        <v>0</v>
      </c>
      <c r="I225" s="43">
        <v>0</v>
      </c>
      <c r="J225" s="43">
        <v>0</v>
      </c>
      <c r="K225" s="43">
        <v>0</v>
      </c>
      <c r="L225" s="43">
        <v>0</v>
      </c>
      <c r="M225" s="43">
        <v>0</v>
      </c>
      <c r="N225" s="43">
        <v>0</v>
      </c>
      <c r="O225" s="43">
        <v>0</v>
      </c>
      <c r="P225" s="43">
        <v>0</v>
      </c>
      <c r="Q225" s="43">
        <v>0</v>
      </c>
      <c r="R225" s="43">
        <v>0</v>
      </c>
      <c r="S225" s="43">
        <v>0</v>
      </c>
      <c r="U225" s="77">
        <f t="shared" si="19"/>
        <v>0</v>
      </c>
    </row>
    <row r="226" spans="1:21">
      <c r="A226" s="41" t="s">
        <v>33</v>
      </c>
      <c r="B226" s="41" t="s">
        <v>1708</v>
      </c>
      <c r="C226" s="74">
        <f t="shared" si="15"/>
        <v>0</v>
      </c>
      <c r="D226" s="74">
        <f t="shared" si="16"/>
        <v>0</v>
      </c>
      <c r="E226" s="74">
        <f t="shared" si="17"/>
        <v>0</v>
      </c>
      <c r="F226" s="74">
        <f t="shared" si="18"/>
        <v>0</v>
      </c>
      <c r="G226" s="75">
        <v>0</v>
      </c>
      <c r="H226" s="43">
        <v>0</v>
      </c>
      <c r="I226" s="43">
        <v>0</v>
      </c>
      <c r="J226" s="43">
        <v>0</v>
      </c>
      <c r="K226" s="43">
        <v>0</v>
      </c>
      <c r="L226" s="43">
        <v>0</v>
      </c>
      <c r="M226" s="43">
        <v>0</v>
      </c>
      <c r="N226" s="43">
        <v>0</v>
      </c>
      <c r="O226" s="43">
        <v>0</v>
      </c>
      <c r="P226" s="43">
        <v>0</v>
      </c>
      <c r="Q226" s="43">
        <v>0</v>
      </c>
      <c r="R226" s="43">
        <v>0</v>
      </c>
      <c r="S226" s="43">
        <v>0</v>
      </c>
      <c r="U226" s="77">
        <f t="shared" si="19"/>
        <v>0</v>
      </c>
    </row>
    <row r="227" spans="1:21">
      <c r="A227" s="41" t="s">
        <v>33</v>
      </c>
      <c r="B227" s="41" t="s">
        <v>1709</v>
      </c>
      <c r="C227" s="74">
        <f t="shared" si="15"/>
        <v>0</v>
      </c>
      <c r="D227" s="74">
        <f t="shared" si="16"/>
        <v>0</v>
      </c>
      <c r="E227" s="74">
        <f t="shared" si="17"/>
        <v>0</v>
      </c>
      <c r="F227" s="74">
        <f t="shared" si="18"/>
        <v>0</v>
      </c>
      <c r="G227" s="75">
        <v>0</v>
      </c>
      <c r="H227" s="43">
        <v>0</v>
      </c>
      <c r="I227" s="43">
        <v>0</v>
      </c>
      <c r="J227" s="43">
        <v>0</v>
      </c>
      <c r="K227" s="43">
        <v>0</v>
      </c>
      <c r="L227" s="43">
        <v>0</v>
      </c>
      <c r="M227" s="43">
        <v>0</v>
      </c>
      <c r="N227" s="43">
        <v>0</v>
      </c>
      <c r="O227" s="43">
        <v>0</v>
      </c>
      <c r="P227" s="43">
        <v>0</v>
      </c>
      <c r="Q227" s="43">
        <v>0</v>
      </c>
      <c r="R227" s="43">
        <v>0</v>
      </c>
      <c r="S227" s="43">
        <v>0</v>
      </c>
      <c r="U227" s="77">
        <f t="shared" si="19"/>
        <v>0</v>
      </c>
    </row>
    <row r="228" spans="1:21">
      <c r="A228" s="41" t="s">
        <v>33</v>
      </c>
      <c r="B228" s="41" t="s">
        <v>1710</v>
      </c>
      <c r="C228" s="74">
        <f t="shared" si="15"/>
        <v>0</v>
      </c>
      <c r="D228" s="74">
        <f t="shared" si="16"/>
        <v>0</v>
      </c>
      <c r="E228" s="74">
        <f t="shared" si="17"/>
        <v>0</v>
      </c>
      <c r="F228" s="74">
        <f t="shared" si="18"/>
        <v>0</v>
      </c>
      <c r="G228" s="75">
        <v>0</v>
      </c>
      <c r="H228" s="43">
        <v>0</v>
      </c>
      <c r="I228" s="43">
        <v>0</v>
      </c>
      <c r="J228" s="43">
        <v>0</v>
      </c>
      <c r="K228" s="43">
        <v>0</v>
      </c>
      <c r="L228" s="43">
        <v>0</v>
      </c>
      <c r="M228" s="43">
        <v>0</v>
      </c>
      <c r="N228" s="43">
        <v>0</v>
      </c>
      <c r="O228" s="43">
        <v>0</v>
      </c>
      <c r="P228" s="43">
        <v>0</v>
      </c>
      <c r="Q228" s="43">
        <v>0</v>
      </c>
      <c r="R228" s="43">
        <v>0</v>
      </c>
      <c r="S228" s="43">
        <v>0</v>
      </c>
      <c r="U228" s="77">
        <f t="shared" si="19"/>
        <v>0</v>
      </c>
    </row>
    <row r="229" spans="1:21">
      <c r="A229" s="41" t="s">
        <v>33</v>
      </c>
      <c r="B229" s="41" t="s">
        <v>1711</v>
      </c>
      <c r="C229" s="74">
        <f t="shared" si="15"/>
        <v>0</v>
      </c>
      <c r="D229" s="74">
        <f t="shared" si="16"/>
        <v>0</v>
      </c>
      <c r="E229" s="74">
        <f t="shared" si="17"/>
        <v>0</v>
      </c>
      <c r="F229" s="74">
        <f t="shared" si="18"/>
        <v>0</v>
      </c>
      <c r="G229" s="75">
        <v>0</v>
      </c>
      <c r="H229" s="43">
        <v>0</v>
      </c>
      <c r="I229" s="43">
        <v>0</v>
      </c>
      <c r="J229" s="43">
        <v>0</v>
      </c>
      <c r="K229" s="43">
        <v>0</v>
      </c>
      <c r="L229" s="43">
        <v>0</v>
      </c>
      <c r="M229" s="43">
        <v>0</v>
      </c>
      <c r="N229" s="43">
        <v>0</v>
      </c>
      <c r="O229" s="43">
        <v>0</v>
      </c>
      <c r="P229" s="43">
        <v>0</v>
      </c>
      <c r="Q229" s="43">
        <v>0</v>
      </c>
      <c r="R229" s="43">
        <v>0</v>
      </c>
      <c r="S229" s="43">
        <v>0</v>
      </c>
      <c r="U229" s="77">
        <f t="shared" si="19"/>
        <v>0</v>
      </c>
    </row>
    <row r="230" spans="1:21">
      <c r="A230" s="41" t="s">
        <v>33</v>
      </c>
      <c r="B230" s="41" t="s">
        <v>1712</v>
      </c>
      <c r="C230" s="74">
        <f t="shared" si="15"/>
        <v>0</v>
      </c>
      <c r="D230" s="74">
        <f t="shared" si="16"/>
        <v>0</v>
      </c>
      <c r="E230" s="74">
        <f t="shared" si="17"/>
        <v>0</v>
      </c>
      <c r="F230" s="74">
        <f t="shared" si="18"/>
        <v>0</v>
      </c>
      <c r="G230" s="75">
        <v>0</v>
      </c>
      <c r="H230" s="43">
        <v>0</v>
      </c>
      <c r="I230" s="43">
        <v>0</v>
      </c>
      <c r="J230" s="43">
        <v>0</v>
      </c>
      <c r="K230" s="43">
        <v>0</v>
      </c>
      <c r="L230" s="43">
        <v>0</v>
      </c>
      <c r="M230" s="43">
        <v>0</v>
      </c>
      <c r="N230" s="43">
        <v>0</v>
      </c>
      <c r="O230" s="43">
        <v>0</v>
      </c>
      <c r="P230" s="43">
        <v>0</v>
      </c>
      <c r="Q230" s="43">
        <v>0</v>
      </c>
      <c r="R230" s="43">
        <v>0</v>
      </c>
      <c r="S230" s="43">
        <v>0</v>
      </c>
      <c r="U230" s="77">
        <f t="shared" si="19"/>
        <v>0</v>
      </c>
    </row>
    <row r="231" spans="1:21">
      <c r="A231" s="41" t="s">
        <v>33</v>
      </c>
      <c r="B231" s="41" t="s">
        <v>1713</v>
      </c>
      <c r="C231" s="74">
        <f t="shared" si="15"/>
        <v>0</v>
      </c>
      <c r="D231" s="74">
        <f t="shared" si="16"/>
        <v>0</v>
      </c>
      <c r="E231" s="74">
        <f t="shared" si="17"/>
        <v>0</v>
      </c>
      <c r="F231" s="74">
        <f t="shared" si="18"/>
        <v>0</v>
      </c>
      <c r="G231" s="75">
        <v>0</v>
      </c>
      <c r="H231" s="43">
        <v>0</v>
      </c>
      <c r="I231" s="43">
        <v>0</v>
      </c>
      <c r="J231" s="43">
        <v>0</v>
      </c>
      <c r="K231" s="43">
        <v>0</v>
      </c>
      <c r="L231" s="43">
        <v>0</v>
      </c>
      <c r="M231" s="43">
        <v>0</v>
      </c>
      <c r="N231" s="43">
        <v>0</v>
      </c>
      <c r="O231" s="43">
        <v>0</v>
      </c>
      <c r="P231" s="43">
        <v>0</v>
      </c>
      <c r="Q231" s="43">
        <v>0</v>
      </c>
      <c r="R231" s="43">
        <v>0</v>
      </c>
      <c r="S231" s="43">
        <v>0</v>
      </c>
      <c r="U231" s="77">
        <f t="shared" si="19"/>
        <v>0</v>
      </c>
    </row>
    <row r="232" spans="1:21">
      <c r="A232" s="41" t="s">
        <v>33</v>
      </c>
      <c r="B232" s="41" t="s">
        <v>1714</v>
      </c>
      <c r="C232" s="74">
        <f t="shared" si="15"/>
        <v>0</v>
      </c>
      <c r="D232" s="74">
        <f t="shared" si="16"/>
        <v>0</v>
      </c>
      <c r="E232" s="74">
        <f t="shared" si="17"/>
        <v>0</v>
      </c>
      <c r="F232" s="74">
        <f t="shared" si="18"/>
        <v>0</v>
      </c>
      <c r="G232" s="75">
        <v>0</v>
      </c>
      <c r="H232" s="43">
        <v>0</v>
      </c>
      <c r="I232" s="43">
        <v>0</v>
      </c>
      <c r="J232" s="43">
        <v>0</v>
      </c>
      <c r="K232" s="43">
        <v>0</v>
      </c>
      <c r="L232" s="43">
        <v>0</v>
      </c>
      <c r="M232" s="43">
        <v>0</v>
      </c>
      <c r="N232" s="43">
        <v>0</v>
      </c>
      <c r="O232" s="43">
        <v>0</v>
      </c>
      <c r="P232" s="43">
        <v>0</v>
      </c>
      <c r="Q232" s="43">
        <v>0</v>
      </c>
      <c r="R232" s="43">
        <v>0</v>
      </c>
      <c r="S232" s="43">
        <v>0</v>
      </c>
      <c r="U232" s="77">
        <f t="shared" si="19"/>
        <v>0</v>
      </c>
    </row>
    <row r="233" spans="1:21">
      <c r="A233" s="41" t="s">
        <v>33</v>
      </c>
      <c r="B233" s="41" t="s">
        <v>1715</v>
      </c>
      <c r="C233" s="74">
        <f t="shared" si="15"/>
        <v>0</v>
      </c>
      <c r="D233" s="74">
        <f t="shared" si="16"/>
        <v>0</v>
      </c>
      <c r="E233" s="74">
        <f t="shared" si="17"/>
        <v>0</v>
      </c>
      <c r="F233" s="74">
        <f t="shared" si="18"/>
        <v>0</v>
      </c>
      <c r="G233" s="75">
        <v>0</v>
      </c>
      <c r="H233" s="43">
        <v>0</v>
      </c>
      <c r="I233" s="43">
        <v>0</v>
      </c>
      <c r="J233" s="43">
        <v>0</v>
      </c>
      <c r="K233" s="43">
        <v>0</v>
      </c>
      <c r="L233" s="43">
        <v>0</v>
      </c>
      <c r="M233" s="43">
        <v>0</v>
      </c>
      <c r="N233" s="43">
        <v>0</v>
      </c>
      <c r="O233" s="43">
        <v>0</v>
      </c>
      <c r="P233" s="43">
        <v>0</v>
      </c>
      <c r="Q233" s="43">
        <v>0</v>
      </c>
      <c r="R233" s="43">
        <v>0</v>
      </c>
      <c r="S233" s="43">
        <v>0</v>
      </c>
      <c r="U233" s="77">
        <f t="shared" si="19"/>
        <v>0</v>
      </c>
    </row>
    <row r="234" spans="1:21">
      <c r="A234" s="41" t="s">
        <v>33</v>
      </c>
      <c r="B234" s="41" t="s">
        <v>1716</v>
      </c>
      <c r="C234" s="74">
        <f t="shared" si="15"/>
        <v>0</v>
      </c>
      <c r="D234" s="74">
        <f t="shared" si="16"/>
        <v>0</v>
      </c>
      <c r="E234" s="74">
        <f t="shared" si="17"/>
        <v>0</v>
      </c>
      <c r="F234" s="74">
        <f t="shared" si="18"/>
        <v>0</v>
      </c>
      <c r="G234" s="75">
        <v>0</v>
      </c>
      <c r="H234" s="43">
        <v>0</v>
      </c>
      <c r="I234" s="43">
        <v>0</v>
      </c>
      <c r="J234" s="43">
        <v>0</v>
      </c>
      <c r="K234" s="43">
        <v>0</v>
      </c>
      <c r="L234" s="43">
        <v>0</v>
      </c>
      <c r="M234" s="43">
        <v>0</v>
      </c>
      <c r="N234" s="43">
        <v>0</v>
      </c>
      <c r="O234" s="43">
        <v>0</v>
      </c>
      <c r="P234" s="43">
        <v>0</v>
      </c>
      <c r="Q234" s="43">
        <v>0</v>
      </c>
      <c r="R234" s="43">
        <v>0</v>
      </c>
      <c r="S234" s="43">
        <v>0</v>
      </c>
      <c r="U234" s="77">
        <f t="shared" si="19"/>
        <v>0</v>
      </c>
    </row>
    <row r="235" spans="1:21">
      <c r="A235" s="41" t="s">
        <v>33</v>
      </c>
      <c r="B235" s="41" t="s">
        <v>1717</v>
      </c>
      <c r="C235" s="74">
        <f t="shared" si="15"/>
        <v>1.7240094594100002</v>
      </c>
      <c r="D235" s="74">
        <f t="shared" si="16"/>
        <v>1.419269355E-2</v>
      </c>
      <c r="E235" s="74">
        <f t="shared" si="17"/>
        <v>1.5909193582000001</v>
      </c>
      <c r="F235" s="74">
        <f t="shared" si="18"/>
        <v>7.5551172659999999E-2</v>
      </c>
      <c r="G235" s="75">
        <v>4.3346234999999997E-2</v>
      </c>
      <c r="H235" s="43">
        <v>2.6975981999999999E-3</v>
      </c>
      <c r="I235" s="43">
        <v>0.12242616000000001</v>
      </c>
      <c r="J235" s="43">
        <v>6.7246802999999999E-3</v>
      </c>
      <c r="K235" s="43">
        <v>1.8842806999999999E-3</v>
      </c>
      <c r="L235" s="43">
        <v>2.5817454999999998E-4</v>
      </c>
      <c r="M235" s="43">
        <v>5.3255580000000002E-3</v>
      </c>
      <c r="N235" s="43">
        <v>1.4657956000000001</v>
      </c>
      <c r="O235" s="43">
        <v>1.0797646E-4</v>
      </c>
      <c r="P235" s="43">
        <v>1.4459336E-2</v>
      </c>
      <c r="Q235" s="43">
        <v>1.9588781999999999E-3</v>
      </c>
      <c r="R235" s="43">
        <v>3.3347758999999998E-2</v>
      </c>
      <c r="S235" s="43">
        <v>2.5677222999999999E-2</v>
      </c>
      <c r="U235" s="77">
        <f t="shared" si="19"/>
        <v>0.37367443965517239</v>
      </c>
    </row>
    <row r="236" spans="1:21">
      <c r="A236" s="41" t="s">
        <v>33</v>
      </c>
      <c r="B236" s="41" t="s">
        <v>1718</v>
      </c>
      <c r="C236" s="74">
        <f t="shared" si="15"/>
        <v>0.72117699066000007</v>
      </c>
      <c r="D236" s="74">
        <f t="shared" si="16"/>
        <v>1.2870798409999998E-2</v>
      </c>
      <c r="E236" s="74">
        <f t="shared" si="17"/>
        <v>0.56092619580000003</v>
      </c>
      <c r="F236" s="74">
        <f t="shared" si="18"/>
        <v>6.4032422450000001E-2</v>
      </c>
      <c r="G236" s="75">
        <v>8.3347573999999994E-2</v>
      </c>
      <c r="H236" s="43">
        <v>3.3013258000000002E-3</v>
      </c>
      <c r="I236" s="43">
        <v>0.21732615999999999</v>
      </c>
      <c r="J236" s="43">
        <v>6.8998221000000004E-3</v>
      </c>
      <c r="K236" s="43">
        <v>2.5008024E-3</v>
      </c>
      <c r="L236" s="43">
        <v>2.9555820999999999E-4</v>
      </c>
      <c r="M236" s="43">
        <v>3.1746156999999998E-3</v>
      </c>
      <c r="N236" s="43">
        <v>0.34029871</v>
      </c>
      <c r="O236" s="43">
        <v>1.5668784999999999E-4</v>
      </c>
      <c r="P236" s="43">
        <v>1.3632352E-2</v>
      </c>
      <c r="Q236" s="43">
        <v>1.1733066E-3</v>
      </c>
      <c r="R236" s="43">
        <v>2.9913681000000001E-2</v>
      </c>
      <c r="S236" s="43">
        <v>1.9156395E-2</v>
      </c>
      <c r="U236" s="77">
        <f t="shared" si="19"/>
        <v>0.7185135689655171</v>
      </c>
    </row>
    <row r="237" spans="1:21">
      <c r="A237" s="41" t="s">
        <v>33</v>
      </c>
      <c r="B237" s="41" t="s">
        <v>1719</v>
      </c>
      <c r="C237" s="74">
        <f t="shared" si="15"/>
        <v>3.3922497816899999</v>
      </c>
      <c r="D237" s="74">
        <f t="shared" si="16"/>
        <v>3.3432540100000005E-2</v>
      </c>
      <c r="E237" s="74">
        <f t="shared" si="17"/>
        <v>3.1242236115999997</v>
      </c>
      <c r="F237" s="74">
        <f t="shared" si="18"/>
        <v>0.16454664898999999</v>
      </c>
      <c r="G237" s="75">
        <v>7.0046980999999994E-2</v>
      </c>
      <c r="H237" s="43">
        <v>4.6963715999999997E-3</v>
      </c>
      <c r="I237" s="43">
        <v>0.27653013999999998</v>
      </c>
      <c r="J237" s="43">
        <v>1.4576268E-2</v>
      </c>
      <c r="K237" s="43">
        <v>3.0479577999999998E-3</v>
      </c>
      <c r="L237" s="43">
        <v>1.0155773E-3</v>
      </c>
      <c r="M237" s="43">
        <v>1.4792737E-2</v>
      </c>
      <c r="N237" s="43">
        <v>2.8429970999999998</v>
      </c>
      <c r="O237" s="43">
        <v>1.6509418999999999E-4</v>
      </c>
      <c r="P237" s="43">
        <v>2.6404929000000001E-2</v>
      </c>
      <c r="Q237" s="43">
        <v>1.9134598E-3</v>
      </c>
      <c r="R237" s="43">
        <v>2.4451595999999999E-2</v>
      </c>
      <c r="S237" s="43">
        <v>0.11161156999999999</v>
      </c>
      <c r="U237" s="77">
        <f t="shared" si="19"/>
        <v>0.60385328448275855</v>
      </c>
    </row>
    <row r="238" spans="1:21">
      <c r="A238" s="41" t="s">
        <v>33</v>
      </c>
      <c r="B238" s="41" t="s">
        <v>1720</v>
      </c>
      <c r="C238" s="74">
        <f t="shared" si="15"/>
        <v>1.0826707149600001</v>
      </c>
      <c r="D238" s="74">
        <f t="shared" si="16"/>
        <v>2.2675173699999999E-2</v>
      </c>
      <c r="E238" s="74">
        <f t="shared" si="17"/>
        <v>0.90014473319999999</v>
      </c>
      <c r="F238" s="74">
        <f t="shared" si="18"/>
        <v>7.9338844059999997E-2</v>
      </c>
      <c r="G238" s="75">
        <v>8.0511964000000005E-2</v>
      </c>
      <c r="H238" s="43">
        <v>2.7395432000000002E-3</v>
      </c>
      <c r="I238" s="43">
        <v>0.24043105000000001</v>
      </c>
      <c r="J238" s="43">
        <v>1.1290613999999999E-2</v>
      </c>
      <c r="K238" s="43">
        <v>2.5694950000000002E-3</v>
      </c>
      <c r="L238" s="43">
        <v>1.0264288000000001E-3</v>
      </c>
      <c r="M238" s="43">
        <v>7.7886359000000002E-3</v>
      </c>
      <c r="N238" s="43">
        <v>0.65697413999999998</v>
      </c>
      <c r="O238" s="43">
        <v>1.9180706000000001E-4</v>
      </c>
      <c r="P238" s="43">
        <v>2.6497162000000001E-2</v>
      </c>
      <c r="Q238" s="43">
        <v>1.6863570000000001E-3</v>
      </c>
      <c r="R238" s="43">
        <v>2.8429053999999999E-2</v>
      </c>
      <c r="S238" s="43">
        <v>2.2534464000000001E-2</v>
      </c>
      <c r="U238" s="77">
        <f t="shared" si="19"/>
        <v>0.69406865517241378</v>
      </c>
    </row>
    <row r="239" spans="1:21">
      <c r="A239" s="41" t="s">
        <v>33</v>
      </c>
      <c r="B239" s="41" t="s">
        <v>1721</v>
      </c>
      <c r="C239" s="74">
        <f t="shared" si="15"/>
        <v>2.6304683259499995</v>
      </c>
      <c r="D239" s="74">
        <f t="shared" si="16"/>
        <v>4.0670502099999999E-2</v>
      </c>
      <c r="E239" s="74">
        <f t="shared" si="17"/>
        <v>2.0548997968</v>
      </c>
      <c r="F239" s="74">
        <f t="shared" si="18"/>
        <v>0.43506106105000003</v>
      </c>
      <c r="G239" s="75">
        <v>9.9836965999999999E-2</v>
      </c>
      <c r="H239" s="43">
        <v>8.7010968000000005E-3</v>
      </c>
      <c r="I239" s="43">
        <v>0.28466649999999999</v>
      </c>
      <c r="J239" s="43">
        <v>1.7367444999999999E-2</v>
      </c>
      <c r="K239" s="43">
        <v>5.7711964000000003E-3</v>
      </c>
      <c r="L239" s="43">
        <v>2.8376886999999999E-3</v>
      </c>
      <c r="M239" s="43">
        <v>1.4694172E-2</v>
      </c>
      <c r="N239" s="43">
        <v>1.7615322</v>
      </c>
      <c r="O239" s="43">
        <v>3.5950655000000002E-4</v>
      </c>
      <c r="P239" s="43">
        <v>3.5390775999999999E-2</v>
      </c>
      <c r="Q239" s="43">
        <v>6.3002255000000002E-3</v>
      </c>
      <c r="R239" s="43">
        <v>5.2097352999999999E-2</v>
      </c>
      <c r="S239" s="43">
        <v>0.34091320000000003</v>
      </c>
      <c r="U239" s="77">
        <f t="shared" si="19"/>
        <v>0.86066349999999991</v>
      </c>
    </row>
    <row r="240" spans="1:21">
      <c r="A240" s="41" t="s">
        <v>33</v>
      </c>
      <c r="B240" s="41" t="s">
        <v>1722</v>
      </c>
      <c r="C240" s="74">
        <f t="shared" si="15"/>
        <v>1.1106087123399999</v>
      </c>
      <c r="D240" s="74">
        <f t="shared" si="16"/>
        <v>2.1404262100000002E-2</v>
      </c>
      <c r="E240" s="74">
        <f t="shared" si="17"/>
        <v>0.95063142690000002</v>
      </c>
      <c r="F240" s="74">
        <f t="shared" si="18"/>
        <v>7.6439229339999998E-2</v>
      </c>
      <c r="G240" s="75">
        <v>6.2133793999999999E-2</v>
      </c>
      <c r="H240" s="43">
        <v>2.7157669E-3</v>
      </c>
      <c r="I240" s="43">
        <v>0.22519164999999999</v>
      </c>
      <c r="J240" s="43">
        <v>8.7519294000000004E-3</v>
      </c>
      <c r="K240" s="43">
        <v>2.4554594999999999E-3</v>
      </c>
      <c r="L240" s="43">
        <v>1.1082403E-3</v>
      </c>
      <c r="M240" s="43">
        <v>9.0886328999999991E-3</v>
      </c>
      <c r="N240" s="43">
        <v>0.72272400999999997</v>
      </c>
      <c r="O240" s="43">
        <v>1.6229054E-4</v>
      </c>
      <c r="P240" s="43">
        <v>1.8791980999999999E-2</v>
      </c>
      <c r="Q240" s="43">
        <v>2.1355127999999998E-3</v>
      </c>
      <c r="R240" s="43">
        <v>3.0424191E-2</v>
      </c>
      <c r="S240" s="43">
        <v>2.4925254000000001E-2</v>
      </c>
      <c r="U240" s="77">
        <f t="shared" si="19"/>
        <v>0.53563615517241381</v>
      </c>
    </row>
    <row r="241" spans="1:21">
      <c r="A241" s="41" t="s">
        <v>33</v>
      </c>
      <c r="B241" s="41" t="s">
        <v>1723</v>
      </c>
      <c r="C241" s="74">
        <f t="shared" si="15"/>
        <v>0.87683908692000001</v>
      </c>
      <c r="D241" s="74">
        <f t="shared" si="16"/>
        <v>1.582831686E-2</v>
      </c>
      <c r="E241" s="74">
        <f t="shared" si="17"/>
        <v>0.73644827310000005</v>
      </c>
      <c r="F241" s="74">
        <f t="shared" si="18"/>
        <v>5.8944747960000002E-2</v>
      </c>
      <c r="G241" s="75">
        <v>6.5617749000000003E-2</v>
      </c>
      <c r="H241" s="43">
        <v>2.0250330999999999E-3</v>
      </c>
      <c r="I241" s="43">
        <v>0.21525783000000001</v>
      </c>
      <c r="J241" s="43">
        <v>6.7453916999999997E-3</v>
      </c>
      <c r="K241" s="43">
        <v>2.1851154000000002E-3</v>
      </c>
      <c r="L241" s="43">
        <v>7.7215035999999996E-4</v>
      </c>
      <c r="M241" s="43">
        <v>6.1256593999999996E-3</v>
      </c>
      <c r="N241" s="43">
        <v>0.51916541000000005</v>
      </c>
      <c r="O241" s="43">
        <v>1.4996186E-4</v>
      </c>
      <c r="P241" s="43">
        <v>1.3625372E-2</v>
      </c>
      <c r="Q241" s="43">
        <v>1.2090410999999999E-3</v>
      </c>
      <c r="R241" s="43">
        <v>2.5606153999999999E-2</v>
      </c>
      <c r="S241" s="43">
        <v>1.8354219000000001E-2</v>
      </c>
      <c r="U241" s="77">
        <f t="shared" si="19"/>
        <v>0.56567025000000004</v>
      </c>
    </row>
    <row r="242" spans="1:21">
      <c r="A242" s="41" t="s">
        <v>33</v>
      </c>
      <c r="B242" s="41" t="s">
        <v>1724</v>
      </c>
      <c r="C242" s="74">
        <f t="shared" si="15"/>
        <v>1.8882200951999999</v>
      </c>
      <c r="D242" s="74">
        <f t="shared" si="16"/>
        <v>2.8105297899999999E-2</v>
      </c>
      <c r="E242" s="74">
        <f t="shared" si="17"/>
        <v>1.6680226615</v>
      </c>
      <c r="F242" s="74">
        <f t="shared" si="18"/>
        <v>0.1079797448</v>
      </c>
      <c r="G242" s="75">
        <v>8.4112390999999995E-2</v>
      </c>
      <c r="H242" s="43">
        <v>3.9312315E-3</v>
      </c>
      <c r="I242" s="43">
        <v>0.29991823000000001</v>
      </c>
      <c r="J242" s="43">
        <v>1.247675E-2</v>
      </c>
      <c r="K242" s="43">
        <v>3.1281573E-3</v>
      </c>
      <c r="L242" s="43">
        <v>1.2711026000000001E-3</v>
      </c>
      <c r="M242" s="43">
        <v>1.1229288E-2</v>
      </c>
      <c r="N242" s="43">
        <v>1.3641732</v>
      </c>
      <c r="O242" s="43">
        <v>2.185338E-4</v>
      </c>
      <c r="P242" s="43">
        <v>2.8188325E-2</v>
      </c>
      <c r="Q242" s="43">
        <v>1.6507679999999999E-3</v>
      </c>
      <c r="R242" s="43">
        <v>3.0512002999999999E-2</v>
      </c>
      <c r="S242" s="43">
        <v>4.7410115000000003E-2</v>
      </c>
      <c r="U242" s="77">
        <f t="shared" si="19"/>
        <v>0.72510681896551721</v>
      </c>
    </row>
    <row r="243" spans="1:21">
      <c r="A243" s="41" t="s">
        <v>33</v>
      </c>
      <c r="B243" s="41" t="s">
        <v>1725</v>
      </c>
      <c r="C243" s="74">
        <f t="shared" si="15"/>
        <v>0.95211907320000011</v>
      </c>
      <c r="D243" s="74">
        <f t="shared" si="16"/>
        <v>2.8392066949999999E-2</v>
      </c>
      <c r="E243" s="74">
        <f t="shared" si="17"/>
        <v>0.71602172270000009</v>
      </c>
      <c r="F243" s="74">
        <f t="shared" si="18"/>
        <v>0.10296263355</v>
      </c>
      <c r="G243" s="75">
        <v>0.10474265000000001</v>
      </c>
      <c r="H243" s="43">
        <v>4.9619327000000003E-3</v>
      </c>
      <c r="I243" s="43">
        <v>0.24017789</v>
      </c>
      <c r="J243" s="43">
        <v>1.8615534999999999E-2</v>
      </c>
      <c r="K243" s="43">
        <v>3.4207152E-3</v>
      </c>
      <c r="L243" s="43">
        <v>7.2401105000000001E-4</v>
      </c>
      <c r="M243" s="43">
        <v>5.6318056999999999E-3</v>
      </c>
      <c r="N243" s="43">
        <v>0.47088190000000002</v>
      </c>
      <c r="O243" s="43">
        <v>2.4918115000000001E-4</v>
      </c>
      <c r="P243" s="43">
        <v>4.4760297999999997E-2</v>
      </c>
      <c r="Q243" s="43">
        <v>1.6893294E-3</v>
      </c>
      <c r="R243" s="43">
        <v>3.0699611000000002E-2</v>
      </c>
      <c r="S243" s="43">
        <v>2.5564213999999998E-2</v>
      </c>
      <c r="U243" s="77">
        <f t="shared" si="19"/>
        <v>0.90295387931034488</v>
      </c>
    </row>
    <row r="244" spans="1:21">
      <c r="A244" s="41" t="s">
        <v>33</v>
      </c>
      <c r="B244" s="41" t="s">
        <v>1726</v>
      </c>
      <c r="C244" s="74">
        <f t="shared" si="15"/>
        <v>0.7583853745100001</v>
      </c>
      <c r="D244" s="74">
        <f t="shared" si="16"/>
        <v>1.9638683970000001E-2</v>
      </c>
      <c r="E244" s="74">
        <f t="shared" si="17"/>
        <v>0.5739015219000001</v>
      </c>
      <c r="F244" s="74">
        <f t="shared" si="18"/>
        <v>8.333490264E-2</v>
      </c>
      <c r="G244" s="75">
        <v>8.1510265999999998E-2</v>
      </c>
      <c r="H244" s="43">
        <v>4.4592418999999999E-3</v>
      </c>
      <c r="I244" s="43">
        <v>0.25012559000000001</v>
      </c>
      <c r="J244" s="43">
        <v>9.3549633999999993E-3</v>
      </c>
      <c r="K244" s="43">
        <v>3.6088715000000002E-3</v>
      </c>
      <c r="L244" s="43">
        <v>8.9389917000000005E-4</v>
      </c>
      <c r="M244" s="43">
        <v>5.7809499000000004E-3</v>
      </c>
      <c r="N244" s="43">
        <v>0.31931669000000001</v>
      </c>
      <c r="O244" s="43">
        <v>2.0850474000000001E-4</v>
      </c>
      <c r="P244" s="43">
        <v>1.8967884000000001E-2</v>
      </c>
      <c r="Q244" s="43">
        <v>1.1089129E-3</v>
      </c>
      <c r="R244" s="43">
        <v>3.4872308999999997E-2</v>
      </c>
      <c r="S244" s="43">
        <v>2.8177292E-2</v>
      </c>
      <c r="U244" s="77">
        <f t="shared" si="19"/>
        <v>0.70267470689655165</v>
      </c>
    </row>
    <row r="245" spans="1:21">
      <c r="A245" s="41" t="s">
        <v>33</v>
      </c>
      <c r="B245" s="41" t="s">
        <v>1727</v>
      </c>
      <c r="C245" s="74">
        <f t="shared" si="15"/>
        <v>1.02173593616</v>
      </c>
      <c r="D245" s="74">
        <f t="shared" si="16"/>
        <v>2.0829887830000001E-2</v>
      </c>
      <c r="E245" s="74">
        <f t="shared" si="17"/>
        <v>0.82140791810000002</v>
      </c>
      <c r="F245" s="74">
        <f t="shared" si="18"/>
        <v>0.10509540722999999</v>
      </c>
      <c r="G245" s="75">
        <v>7.4402723000000004E-2</v>
      </c>
      <c r="H245" s="43">
        <v>2.5170481000000001E-3</v>
      </c>
      <c r="I245" s="43">
        <v>0.18423672999999999</v>
      </c>
      <c r="J245" s="43">
        <v>1.1066627000000001E-2</v>
      </c>
      <c r="K245" s="43">
        <v>2.8825166000000001E-3</v>
      </c>
      <c r="L245" s="43">
        <v>7.1668472999999999E-4</v>
      </c>
      <c r="M245" s="43">
        <v>6.1640595000000001E-3</v>
      </c>
      <c r="N245" s="43">
        <v>0.63465413999999998</v>
      </c>
      <c r="O245" s="43">
        <v>2.2571683000000001E-4</v>
      </c>
      <c r="P245" s="43">
        <v>2.7510072E-2</v>
      </c>
      <c r="Q245" s="43">
        <v>1.3141004E-3</v>
      </c>
      <c r="R245" s="43">
        <v>4.7198561E-2</v>
      </c>
      <c r="S245" s="43">
        <v>2.8846956999999999E-2</v>
      </c>
      <c r="U245" s="77">
        <f t="shared" si="19"/>
        <v>0.64140278448275867</v>
      </c>
    </row>
    <row r="246" spans="1:21">
      <c r="A246" s="41" t="s">
        <v>33</v>
      </c>
      <c r="B246" s="41" t="s">
        <v>1728</v>
      </c>
      <c r="C246" s="74">
        <f t="shared" si="15"/>
        <v>2.0761548261800002</v>
      </c>
      <c r="D246" s="74">
        <f t="shared" si="16"/>
        <v>2.1010904320000003E-2</v>
      </c>
      <c r="E246" s="74">
        <f t="shared" si="17"/>
        <v>1.8994898099999999</v>
      </c>
      <c r="F246" s="74">
        <f t="shared" si="18"/>
        <v>7.9913944860000002E-2</v>
      </c>
      <c r="G246" s="75">
        <v>7.5740166999999997E-2</v>
      </c>
      <c r="H246" s="43">
        <v>2.64687E-3</v>
      </c>
      <c r="I246" s="43">
        <v>0.20609334000000001</v>
      </c>
      <c r="J246" s="43">
        <v>9.6944748999999997E-3</v>
      </c>
      <c r="K246" s="43">
        <v>2.6996998000000001E-3</v>
      </c>
      <c r="L246" s="43">
        <v>4.9793342000000005E-4</v>
      </c>
      <c r="M246" s="43">
        <v>8.1187962000000002E-3</v>
      </c>
      <c r="N246" s="43">
        <v>1.6907496</v>
      </c>
      <c r="O246" s="43">
        <v>1.8629816000000001E-4</v>
      </c>
      <c r="P246" s="43">
        <v>2.0904257999999998E-2</v>
      </c>
      <c r="Q246" s="43">
        <v>1.7425537E-3</v>
      </c>
      <c r="R246" s="43">
        <v>3.1755906E-2</v>
      </c>
      <c r="S246" s="43">
        <v>2.5324928999999999E-2</v>
      </c>
      <c r="U246" s="77">
        <f t="shared" si="19"/>
        <v>0.65293247413793098</v>
      </c>
    </row>
    <row r="247" spans="1:21">
      <c r="A247" s="41" t="s">
        <v>33</v>
      </c>
      <c r="B247" s="41" t="s">
        <v>1729</v>
      </c>
      <c r="C247" s="74">
        <f t="shared" si="15"/>
        <v>1.482058482182</v>
      </c>
      <c r="D247" s="74">
        <f t="shared" si="16"/>
        <v>1.484367919E-2</v>
      </c>
      <c r="E247" s="74">
        <f t="shared" si="17"/>
        <v>1.3611130504</v>
      </c>
      <c r="F247" s="74">
        <f t="shared" si="18"/>
        <v>6.5860666592000003E-2</v>
      </c>
      <c r="G247" s="75">
        <v>4.0241086000000002E-2</v>
      </c>
      <c r="H247" s="43">
        <v>2.3632404000000001E-3</v>
      </c>
      <c r="I247" s="43">
        <v>0.10490111000000001</v>
      </c>
      <c r="J247" s="43">
        <v>8.4222765000000008E-3</v>
      </c>
      <c r="K247" s="43">
        <v>1.6287663999999999E-3</v>
      </c>
      <c r="L247" s="43">
        <v>2.2342869E-4</v>
      </c>
      <c r="M247" s="43">
        <v>4.5692075999999998E-3</v>
      </c>
      <c r="N247" s="43">
        <v>1.2538487</v>
      </c>
      <c r="O247" s="43">
        <v>9.6414692000000002E-5</v>
      </c>
      <c r="P247" s="43">
        <v>1.2369641000000001E-2</v>
      </c>
      <c r="Q247" s="43">
        <v>1.6986089E-3</v>
      </c>
      <c r="R247" s="43">
        <v>2.8528347999999999E-2</v>
      </c>
      <c r="S247" s="43">
        <v>2.3167653999999999E-2</v>
      </c>
      <c r="U247" s="77">
        <f t="shared" si="19"/>
        <v>0.34690591379310343</v>
      </c>
    </row>
    <row r="248" spans="1:21">
      <c r="A248" s="41" t="s">
        <v>33</v>
      </c>
      <c r="B248" s="41" t="s">
        <v>1730</v>
      </c>
      <c r="C248" s="74">
        <f t="shared" si="15"/>
        <v>0.62454971130000003</v>
      </c>
      <c r="D248" s="74">
        <f t="shared" si="16"/>
        <v>1.3658823530000001E-2</v>
      </c>
      <c r="E248" s="74">
        <f t="shared" si="17"/>
        <v>0.47978492700000003</v>
      </c>
      <c r="F248" s="74">
        <f t="shared" si="18"/>
        <v>5.7034475770000002E-2</v>
      </c>
      <c r="G248" s="75">
        <v>7.4071485000000006E-2</v>
      </c>
      <c r="H248" s="43">
        <v>2.5506069999999999E-3</v>
      </c>
      <c r="I248" s="43">
        <v>0.18610868999999999</v>
      </c>
      <c r="J248" s="43">
        <v>8.5839703000000003E-3</v>
      </c>
      <c r="K248" s="43">
        <v>2.0899069999999998E-3</v>
      </c>
      <c r="L248" s="43">
        <v>2.5470092999999998E-4</v>
      </c>
      <c r="M248" s="43">
        <v>2.7302453000000002E-3</v>
      </c>
      <c r="N248" s="43">
        <v>0.29112563000000002</v>
      </c>
      <c r="O248" s="43">
        <v>1.3684634999999999E-4</v>
      </c>
      <c r="P248" s="43">
        <v>1.1662174000000001E-2</v>
      </c>
      <c r="Q248" s="43">
        <v>9.1256042000000003E-4</v>
      </c>
      <c r="R248" s="43">
        <v>2.559057E-2</v>
      </c>
      <c r="S248" s="43">
        <v>1.8732325000000001E-2</v>
      </c>
      <c r="U248" s="77">
        <f t="shared" si="19"/>
        <v>0.63854728448275866</v>
      </c>
    </row>
    <row r="249" spans="1:21">
      <c r="A249" s="41" t="s">
        <v>33</v>
      </c>
      <c r="B249" s="41" t="s">
        <v>1731</v>
      </c>
      <c r="C249" s="74">
        <f t="shared" si="15"/>
        <v>2.9090529629000006</v>
      </c>
      <c r="D249" s="74">
        <f t="shared" si="16"/>
        <v>3.1212957520000001E-2</v>
      </c>
      <c r="E249" s="74">
        <f t="shared" si="17"/>
        <v>2.6728508702</v>
      </c>
      <c r="F249" s="74">
        <f t="shared" si="18"/>
        <v>0.14200942818000001</v>
      </c>
      <c r="G249" s="75">
        <v>6.2979706999999996E-2</v>
      </c>
      <c r="H249" s="43">
        <v>3.9838401999999998E-3</v>
      </c>
      <c r="I249" s="43">
        <v>0.23670773000000001</v>
      </c>
      <c r="J249" s="43">
        <v>1.5118454999999999E-2</v>
      </c>
      <c r="K249" s="43">
        <v>2.6243943E-3</v>
      </c>
      <c r="L249" s="43">
        <v>8.7114121999999996E-4</v>
      </c>
      <c r="M249" s="43">
        <v>1.2598967000000001E-2</v>
      </c>
      <c r="N249" s="43">
        <v>2.4321592999999999</v>
      </c>
      <c r="O249" s="43">
        <v>1.4323668E-4</v>
      </c>
      <c r="P249" s="43">
        <v>2.2588831E-2</v>
      </c>
      <c r="Q249" s="43">
        <v>1.6646194999999999E-3</v>
      </c>
      <c r="R249" s="43">
        <v>2.0917878000000001E-2</v>
      </c>
      <c r="S249" s="43">
        <v>9.6694863000000006E-2</v>
      </c>
      <c r="U249" s="77">
        <f t="shared" si="19"/>
        <v>0.54292850862068964</v>
      </c>
    </row>
    <row r="250" spans="1:21">
      <c r="A250" s="41" t="s">
        <v>33</v>
      </c>
      <c r="B250" s="41" t="s">
        <v>1732</v>
      </c>
      <c r="C250" s="74">
        <f t="shared" si="15"/>
        <v>0.93378790285000002</v>
      </c>
      <c r="D250" s="74">
        <f t="shared" si="16"/>
        <v>2.2101149780000003E-2</v>
      </c>
      <c r="E250" s="74">
        <f t="shared" si="17"/>
        <v>0.77037596130000008</v>
      </c>
      <c r="F250" s="74">
        <f t="shared" si="18"/>
        <v>6.9256014769999999E-2</v>
      </c>
      <c r="G250" s="75">
        <v>7.2054777E-2</v>
      </c>
      <c r="H250" s="43">
        <v>2.4755612999999999E-3</v>
      </c>
      <c r="I250" s="43">
        <v>0.20586355000000001</v>
      </c>
      <c r="J250" s="43">
        <v>1.2337193E-2</v>
      </c>
      <c r="K250" s="43">
        <v>2.2043049000000001E-3</v>
      </c>
      <c r="L250" s="43">
        <v>8.8020098000000002E-4</v>
      </c>
      <c r="M250" s="43">
        <v>6.6794508999999998E-3</v>
      </c>
      <c r="N250" s="43">
        <v>0.56203685000000003</v>
      </c>
      <c r="O250" s="43">
        <v>1.6663957E-4</v>
      </c>
      <c r="P250" s="43">
        <v>2.2667733999999998E-2</v>
      </c>
      <c r="Q250" s="43">
        <v>1.4007192E-3</v>
      </c>
      <c r="R250" s="43">
        <v>2.4320472999999999E-2</v>
      </c>
      <c r="S250" s="43">
        <v>2.0700448999999999E-2</v>
      </c>
      <c r="U250" s="77">
        <f t="shared" si="19"/>
        <v>0.62116187068965512</v>
      </c>
    </row>
    <row r="251" spans="1:21">
      <c r="A251" s="41" t="s">
        <v>33</v>
      </c>
      <c r="B251" s="41" t="s">
        <v>1733</v>
      </c>
      <c r="C251" s="74">
        <f t="shared" si="15"/>
        <v>2.2577474559599997</v>
      </c>
      <c r="D251" s="74">
        <f t="shared" si="16"/>
        <v>3.7509284800000001E-2</v>
      </c>
      <c r="E251" s="74">
        <f t="shared" si="17"/>
        <v>1.7582586633000001</v>
      </c>
      <c r="F251" s="74">
        <f t="shared" si="18"/>
        <v>0.37313444685999997</v>
      </c>
      <c r="G251" s="75">
        <v>8.8845061000000003E-2</v>
      </c>
      <c r="H251" s="43">
        <v>7.5712733000000004E-3</v>
      </c>
      <c r="I251" s="43">
        <v>0.24366049000000001</v>
      </c>
      <c r="J251" s="43">
        <v>1.7539717999999999E-2</v>
      </c>
      <c r="K251" s="43">
        <v>4.9500615000000001E-3</v>
      </c>
      <c r="L251" s="43">
        <v>2.4325742999999999E-3</v>
      </c>
      <c r="M251" s="43">
        <v>1.2586931000000001E-2</v>
      </c>
      <c r="N251" s="43">
        <v>1.5070269000000001</v>
      </c>
      <c r="O251" s="43">
        <v>3.1168835999999999E-4</v>
      </c>
      <c r="P251" s="43">
        <v>3.0276022999999999E-2</v>
      </c>
      <c r="Q251" s="43">
        <v>5.3524655000000004E-3</v>
      </c>
      <c r="R251" s="43">
        <v>4.4568160000000002E-2</v>
      </c>
      <c r="S251" s="43">
        <v>0.29262610999999999</v>
      </c>
      <c r="U251" s="77">
        <f t="shared" si="19"/>
        <v>0.76590569827586208</v>
      </c>
    </row>
    <row r="252" spans="1:21">
      <c r="A252" s="41" t="s">
        <v>33</v>
      </c>
      <c r="B252" s="41" t="s">
        <v>1734</v>
      </c>
      <c r="C252" s="74">
        <f t="shared" si="15"/>
        <v>0.95730485037000002</v>
      </c>
      <c r="D252" s="74">
        <f t="shared" si="16"/>
        <v>2.107025693E-2</v>
      </c>
      <c r="E252" s="74">
        <f t="shared" si="17"/>
        <v>0.81356947280000003</v>
      </c>
      <c r="F252" s="74">
        <f t="shared" si="18"/>
        <v>6.6225254640000009E-2</v>
      </c>
      <c r="G252" s="75">
        <v>5.6439865999999998E-2</v>
      </c>
      <c r="H252" s="43">
        <v>2.4210928E-3</v>
      </c>
      <c r="I252" s="43">
        <v>0.19285615</v>
      </c>
      <c r="J252" s="43">
        <v>1.0200862E-2</v>
      </c>
      <c r="K252" s="43">
        <v>2.1263426E-3</v>
      </c>
      <c r="L252" s="43">
        <v>9.5118392999999995E-4</v>
      </c>
      <c r="M252" s="43">
        <v>7.7918683999999997E-3</v>
      </c>
      <c r="N252" s="43">
        <v>0.61829223</v>
      </c>
      <c r="O252" s="43">
        <v>1.4021384000000001E-4</v>
      </c>
      <c r="P252" s="43">
        <v>1.6076122000000002E-2</v>
      </c>
      <c r="Q252" s="43">
        <v>1.7161958000000001E-3</v>
      </c>
      <c r="R252" s="43">
        <v>2.6027251000000001E-2</v>
      </c>
      <c r="S252" s="43">
        <v>2.2265472000000001E-2</v>
      </c>
      <c r="U252" s="77">
        <f t="shared" si="19"/>
        <v>0.48655056896551718</v>
      </c>
    </row>
    <row r="253" spans="1:21">
      <c r="A253" s="41" t="s">
        <v>33</v>
      </c>
      <c r="B253" s="41" t="s">
        <v>1735</v>
      </c>
      <c r="C253" s="74">
        <f t="shared" si="15"/>
        <v>0.75730283726999992</v>
      </c>
      <c r="D253" s="74">
        <f t="shared" si="16"/>
        <v>1.6233580519999999E-2</v>
      </c>
      <c r="E253" s="74">
        <f t="shared" si="17"/>
        <v>0.63022785829999994</v>
      </c>
      <c r="F253" s="74">
        <f t="shared" si="18"/>
        <v>5.1547097449999996E-2</v>
      </c>
      <c r="G253" s="75">
        <v>5.9294301000000001E-2</v>
      </c>
      <c r="H253" s="43">
        <v>1.7524983E-3</v>
      </c>
      <c r="I253" s="43">
        <v>0.18431026</v>
      </c>
      <c r="J253" s="43">
        <v>8.4363795000000005E-3</v>
      </c>
      <c r="K253" s="43">
        <v>1.8778848999999999E-3</v>
      </c>
      <c r="L253" s="43">
        <v>6.6317161999999996E-4</v>
      </c>
      <c r="M253" s="43">
        <v>5.2561444999999997E-3</v>
      </c>
      <c r="N253" s="43">
        <v>0.44416509999999998</v>
      </c>
      <c r="O253" s="43">
        <v>1.3224860999999999E-4</v>
      </c>
      <c r="P253" s="43">
        <v>1.1656203E-2</v>
      </c>
      <c r="Q253" s="43">
        <v>9.8695084000000001E-4</v>
      </c>
      <c r="R253" s="43">
        <v>2.1905576999999999E-2</v>
      </c>
      <c r="S253" s="43">
        <v>1.6866117999999999E-2</v>
      </c>
      <c r="U253" s="77">
        <f t="shared" si="19"/>
        <v>0.51115776724137929</v>
      </c>
    </row>
    <row r="254" spans="1:21">
      <c r="A254" s="41" t="s">
        <v>33</v>
      </c>
      <c r="B254" s="41" t="s">
        <v>1736</v>
      </c>
      <c r="C254" s="74">
        <f t="shared" si="15"/>
        <v>1.6231176921199999</v>
      </c>
      <c r="D254" s="74">
        <f t="shared" si="16"/>
        <v>2.6741205300000001E-2</v>
      </c>
      <c r="E254" s="74">
        <f t="shared" si="17"/>
        <v>1.4272130101</v>
      </c>
      <c r="F254" s="74">
        <f t="shared" si="18"/>
        <v>9.3962327720000016E-2</v>
      </c>
      <c r="G254" s="75">
        <v>7.5201148999999995E-2</v>
      </c>
      <c r="H254" s="43">
        <v>3.4453400999999999E-3</v>
      </c>
      <c r="I254" s="43">
        <v>0.25673236999999999</v>
      </c>
      <c r="J254" s="43">
        <v>1.3342372E-2</v>
      </c>
      <c r="K254" s="43">
        <v>2.6851994999999998E-3</v>
      </c>
      <c r="L254" s="43">
        <v>1.0906220000000001E-3</v>
      </c>
      <c r="M254" s="43">
        <v>9.6230117999999993E-3</v>
      </c>
      <c r="N254" s="43">
        <v>1.1670353</v>
      </c>
      <c r="O254" s="43">
        <v>1.8895051999999999E-4</v>
      </c>
      <c r="P254" s="43">
        <v>2.4114487E-2</v>
      </c>
      <c r="Q254" s="43">
        <v>1.4060182E-3</v>
      </c>
      <c r="R254" s="43">
        <v>2.6102377E-2</v>
      </c>
      <c r="S254" s="43">
        <v>4.2150495000000003E-2</v>
      </c>
      <c r="U254" s="77">
        <f t="shared" si="19"/>
        <v>0.64828576724137921</v>
      </c>
    </row>
    <row r="255" spans="1:21">
      <c r="A255" s="41" t="s">
        <v>33</v>
      </c>
      <c r="B255" s="41" t="s">
        <v>1737</v>
      </c>
      <c r="C255" s="74">
        <f t="shared" si="15"/>
        <v>0.82095437486</v>
      </c>
      <c r="D255" s="74">
        <f t="shared" si="16"/>
        <v>2.6967178099999999E-2</v>
      </c>
      <c r="E255" s="74">
        <f t="shared" si="17"/>
        <v>0.61277668919999995</v>
      </c>
      <c r="F255" s="74">
        <f t="shared" si="18"/>
        <v>8.8866464559999997E-2</v>
      </c>
      <c r="G255" s="75">
        <v>9.2344043000000001E-2</v>
      </c>
      <c r="H255" s="43">
        <v>4.3025792E-3</v>
      </c>
      <c r="I255" s="43">
        <v>0.2056316</v>
      </c>
      <c r="J255" s="43">
        <v>1.8578929000000001E-2</v>
      </c>
      <c r="K255" s="43">
        <v>2.9313308000000001E-3</v>
      </c>
      <c r="L255" s="43">
        <v>6.2232729999999999E-4</v>
      </c>
      <c r="M255" s="43">
        <v>4.8345910000000001E-3</v>
      </c>
      <c r="N255" s="43">
        <v>0.40284250999999999</v>
      </c>
      <c r="O255" s="43">
        <v>2.1430146E-4</v>
      </c>
      <c r="P255" s="43">
        <v>3.8291441000000002E-2</v>
      </c>
      <c r="Q255" s="43">
        <v>1.4352051E-3</v>
      </c>
      <c r="R255" s="43">
        <v>2.6262865E-2</v>
      </c>
      <c r="S255" s="43">
        <v>2.2662651999999998E-2</v>
      </c>
      <c r="U255" s="77">
        <f t="shared" si="19"/>
        <v>0.79606933620689657</v>
      </c>
    </row>
    <row r="256" spans="1:21">
      <c r="A256" s="41" t="s">
        <v>33</v>
      </c>
      <c r="B256" s="41" t="s">
        <v>1738</v>
      </c>
      <c r="C256" s="74">
        <f t="shared" si="15"/>
        <v>0.65645967341</v>
      </c>
      <c r="D256" s="74">
        <f t="shared" si="16"/>
        <v>1.955928467E-2</v>
      </c>
      <c r="E256" s="74">
        <f t="shared" si="17"/>
        <v>0.4911299368</v>
      </c>
      <c r="F256" s="74">
        <f t="shared" si="18"/>
        <v>7.3158074939999998E-2</v>
      </c>
      <c r="G256" s="75">
        <v>7.2612377000000006E-2</v>
      </c>
      <c r="H256" s="43">
        <v>3.6527868000000002E-3</v>
      </c>
      <c r="I256" s="43">
        <v>0.21428156000000001</v>
      </c>
      <c r="J256" s="43">
        <v>1.0778084E-2</v>
      </c>
      <c r="K256" s="43">
        <v>3.0545069000000001E-3</v>
      </c>
      <c r="L256" s="43">
        <v>7.6682107000000004E-4</v>
      </c>
      <c r="M256" s="43">
        <v>4.9598727000000004E-3</v>
      </c>
      <c r="N256" s="43">
        <v>0.27319558999999999</v>
      </c>
      <c r="O256" s="43">
        <v>1.8124554E-4</v>
      </c>
      <c r="P256" s="43">
        <v>1.6226603999999999E-2</v>
      </c>
      <c r="Q256" s="43">
        <v>9.4369039999999999E-4</v>
      </c>
      <c r="R256" s="43">
        <v>2.9832560000000001E-2</v>
      </c>
      <c r="S256" s="43">
        <v>2.5973975E-2</v>
      </c>
      <c r="U256" s="77">
        <f t="shared" si="19"/>
        <v>0.62596876724137929</v>
      </c>
    </row>
    <row r="257" spans="1:21">
      <c r="A257" s="41" t="s">
        <v>33</v>
      </c>
      <c r="B257" s="41" t="s">
        <v>1739</v>
      </c>
      <c r="C257" s="74">
        <f t="shared" si="15"/>
        <v>0.88117467320999987</v>
      </c>
      <c r="D257" s="74">
        <f t="shared" si="16"/>
        <v>2.0505071819999998E-2</v>
      </c>
      <c r="E257" s="74">
        <f t="shared" si="17"/>
        <v>0.70280457679999997</v>
      </c>
      <c r="F257" s="74">
        <f t="shared" si="18"/>
        <v>9.1085968589999997E-2</v>
      </c>
      <c r="G257" s="75">
        <v>6.6779056000000003E-2</v>
      </c>
      <c r="H257" s="43">
        <v>2.1714268E-3</v>
      </c>
      <c r="I257" s="43">
        <v>0.15777427999999999</v>
      </c>
      <c r="J257" s="43">
        <v>1.2133923E-2</v>
      </c>
      <c r="K257" s="43">
        <v>2.4827553999999998E-3</v>
      </c>
      <c r="L257" s="43">
        <v>6.1566051999999995E-4</v>
      </c>
      <c r="M257" s="43">
        <v>5.2727329000000003E-3</v>
      </c>
      <c r="N257" s="43">
        <v>0.54285886999999999</v>
      </c>
      <c r="O257" s="43">
        <v>1.9717329000000001E-4</v>
      </c>
      <c r="P257" s="43">
        <v>2.3534256E-2</v>
      </c>
      <c r="Q257" s="43">
        <v>1.1234183E-3</v>
      </c>
      <c r="R257" s="43">
        <v>4.0377402E-2</v>
      </c>
      <c r="S257" s="43">
        <v>2.5853719000000001E-2</v>
      </c>
      <c r="U257" s="77">
        <f t="shared" si="19"/>
        <v>0.57568151724137928</v>
      </c>
    </row>
    <row r="258" spans="1:21">
      <c r="A258" s="41" t="s">
        <v>33</v>
      </c>
      <c r="B258" s="41" t="s">
        <v>1740</v>
      </c>
      <c r="C258" s="74">
        <f t="shared" si="15"/>
        <v>1.2172273093500001</v>
      </c>
      <c r="D258" s="74">
        <f t="shared" si="16"/>
        <v>2.0899815589999999E-2</v>
      </c>
      <c r="E258" s="74">
        <f t="shared" si="17"/>
        <v>1.0101247756</v>
      </c>
      <c r="F258" s="74">
        <f t="shared" si="18"/>
        <v>0.11457583716</v>
      </c>
      <c r="G258" s="75">
        <v>7.1626881000000003E-2</v>
      </c>
      <c r="H258" s="43">
        <v>2.9092056E-3</v>
      </c>
      <c r="I258" s="43">
        <v>0.23940459</v>
      </c>
      <c r="J258" s="43">
        <v>1.1850426000000001E-2</v>
      </c>
      <c r="K258" s="43">
        <v>2.4213637E-3</v>
      </c>
      <c r="L258" s="43">
        <v>2.9160068999999999E-4</v>
      </c>
      <c r="M258" s="43">
        <v>6.3364251999999998E-3</v>
      </c>
      <c r="N258" s="43">
        <v>0.76781098000000003</v>
      </c>
      <c r="O258" s="43">
        <v>1.7436826000000001E-4</v>
      </c>
      <c r="P258" s="43">
        <v>1.8954018E-2</v>
      </c>
      <c r="Q258" s="43">
        <v>1.1301019E-3</v>
      </c>
      <c r="R258" s="43">
        <v>2.4209053000000001E-2</v>
      </c>
      <c r="S258" s="43">
        <v>7.0108296000000001E-2</v>
      </c>
      <c r="U258" s="77">
        <f t="shared" si="19"/>
        <v>0.61747311206896549</v>
      </c>
    </row>
    <row r="259" spans="1:21">
      <c r="A259" s="41" t="s">
        <v>33</v>
      </c>
      <c r="B259" s="41" t="s">
        <v>1741</v>
      </c>
      <c r="C259" s="74">
        <f t="shared" si="15"/>
        <v>1.7832458277800001</v>
      </c>
      <c r="D259" s="74">
        <f t="shared" si="16"/>
        <v>2.0633944380000002E-2</v>
      </c>
      <c r="E259" s="74">
        <f t="shared" si="17"/>
        <v>1.6251583499</v>
      </c>
      <c r="F259" s="74">
        <f t="shared" si="18"/>
        <v>6.950418450000001E-2</v>
      </c>
      <c r="G259" s="75">
        <v>6.7949349000000006E-2</v>
      </c>
      <c r="H259" s="43">
        <v>2.2890899000000001E-3</v>
      </c>
      <c r="I259" s="43">
        <v>0.17646576</v>
      </c>
      <c r="J259" s="43">
        <v>1.0955222000000001E-2</v>
      </c>
      <c r="K259" s="43">
        <v>2.3266043E-3</v>
      </c>
      <c r="L259" s="43">
        <v>4.2846828000000001E-4</v>
      </c>
      <c r="M259" s="43">
        <v>6.9236497999999999E-3</v>
      </c>
      <c r="N259" s="43">
        <v>1.4464035</v>
      </c>
      <c r="O259" s="43">
        <v>1.633974E-4</v>
      </c>
      <c r="P259" s="43">
        <v>1.7883128000000002E-2</v>
      </c>
      <c r="Q259" s="43">
        <v>1.4364891E-3</v>
      </c>
      <c r="R259" s="43">
        <v>2.7166553E-2</v>
      </c>
      <c r="S259" s="43">
        <v>2.2854617000000001E-2</v>
      </c>
      <c r="U259" s="77">
        <f t="shared" si="19"/>
        <v>0.58577025000000005</v>
      </c>
    </row>
    <row r="260" spans="1:21">
      <c r="A260" s="41" t="s">
        <v>33</v>
      </c>
      <c r="B260" s="41" t="s">
        <v>1742</v>
      </c>
      <c r="C260" s="74">
        <f t="shared" si="15"/>
        <v>1.071183553932</v>
      </c>
      <c r="D260" s="74">
        <f t="shared" si="16"/>
        <v>0.1048317376</v>
      </c>
      <c r="E260" s="74">
        <f t="shared" si="17"/>
        <v>0.39081648799999996</v>
      </c>
      <c r="F260" s="74">
        <f t="shared" si="18"/>
        <v>0.11819586833199999</v>
      </c>
      <c r="G260" s="75">
        <v>0.45733945999999998</v>
      </c>
      <c r="H260" s="43">
        <v>3.2200597999999997E-2</v>
      </c>
      <c r="I260" s="43">
        <v>0.10749087</v>
      </c>
      <c r="J260" s="43">
        <v>3.2101432999999999E-2</v>
      </c>
      <c r="K260" s="43">
        <v>1.0055366E-2</v>
      </c>
      <c r="L260" s="43">
        <v>1.0498376000000001E-3</v>
      </c>
      <c r="M260" s="43">
        <v>6.1625101000000002E-2</v>
      </c>
      <c r="N260" s="43">
        <v>0.25112501999999998</v>
      </c>
      <c r="O260" s="43">
        <v>1.7396658999999999E-3</v>
      </c>
      <c r="P260" s="43">
        <v>0</v>
      </c>
      <c r="Q260" s="43">
        <v>8.4742217999999994E-2</v>
      </c>
      <c r="R260" s="43">
        <v>2.6690431999999999E-5</v>
      </c>
      <c r="S260" s="43">
        <v>3.1687293999999998E-2</v>
      </c>
      <c r="U260" s="77">
        <f t="shared" si="19"/>
        <v>3.9425815517241376</v>
      </c>
    </row>
    <row r="261" spans="1:21">
      <c r="A261" s="41" t="s">
        <v>33</v>
      </c>
      <c r="B261" s="41" t="s">
        <v>1743</v>
      </c>
      <c r="C261" s="74">
        <f t="shared" si="15"/>
        <v>5.8158415576899998</v>
      </c>
      <c r="D261" s="74">
        <f t="shared" si="16"/>
        <v>0.42043674809999998</v>
      </c>
      <c r="E261" s="74">
        <f t="shared" si="17"/>
        <v>2.7891817899999998</v>
      </c>
      <c r="F261" s="74">
        <f t="shared" si="18"/>
        <v>0.40651751958999999</v>
      </c>
      <c r="G261" s="75">
        <v>2.1997054999999999</v>
      </c>
      <c r="H261" s="43">
        <v>0.18558026999999999</v>
      </c>
      <c r="I261" s="43">
        <v>0.41769891999999997</v>
      </c>
      <c r="J261" s="43">
        <v>0.15174661</v>
      </c>
      <c r="K261" s="43">
        <v>4.5608981E-2</v>
      </c>
      <c r="L261" s="43">
        <v>4.0105271000000003E-3</v>
      </c>
      <c r="M261" s="43">
        <v>0.21907062999999999</v>
      </c>
      <c r="N261" s="43">
        <v>2.1859025999999999</v>
      </c>
      <c r="O261" s="43">
        <v>1.3127857E-2</v>
      </c>
      <c r="P261" s="43">
        <v>0</v>
      </c>
      <c r="Q261" s="43">
        <v>0.20896450999999999</v>
      </c>
      <c r="R261" s="43">
        <v>4.2465259E-4</v>
      </c>
      <c r="S261" s="43">
        <v>0.18400050000000001</v>
      </c>
      <c r="U261" s="77">
        <f t="shared" si="19"/>
        <v>18.962978448275859</v>
      </c>
    </row>
    <row r="262" spans="1:21">
      <c r="A262" s="41" t="s">
        <v>33</v>
      </c>
      <c r="B262" s="41" t="s">
        <v>1744</v>
      </c>
      <c r="C262" s="74">
        <f t="shared" si="15"/>
        <v>2.5673991434500003</v>
      </c>
      <c r="D262" s="74">
        <f t="shared" si="16"/>
        <v>0.23643003410000002</v>
      </c>
      <c r="E262" s="74">
        <f t="shared" si="17"/>
        <v>1.0993202929999999</v>
      </c>
      <c r="F262" s="74">
        <f t="shared" si="18"/>
        <v>0.17538901634999998</v>
      </c>
      <c r="G262" s="75">
        <v>1.0562598000000001</v>
      </c>
      <c r="H262" s="43">
        <v>9.1503112999999997E-2</v>
      </c>
      <c r="I262" s="43">
        <v>0.24020652000000001</v>
      </c>
      <c r="J262" s="43">
        <v>7.8274154999999998E-2</v>
      </c>
      <c r="K262" s="43">
        <v>1.994864E-2</v>
      </c>
      <c r="L262" s="43">
        <v>2.4405591000000002E-3</v>
      </c>
      <c r="M262" s="43">
        <v>0.13576668</v>
      </c>
      <c r="N262" s="43">
        <v>0.76761066</v>
      </c>
      <c r="O262" s="43">
        <v>4.4909512999999996E-3</v>
      </c>
      <c r="P262" s="43">
        <v>0</v>
      </c>
      <c r="Q262" s="43">
        <v>9.5380487999999999E-2</v>
      </c>
      <c r="R262" s="43">
        <v>6.6826050000000004E-5</v>
      </c>
      <c r="S262" s="43">
        <v>7.5450750999999996E-2</v>
      </c>
      <c r="U262" s="77">
        <f t="shared" si="19"/>
        <v>9.1056879310344829</v>
      </c>
    </row>
    <row r="263" spans="1:21">
      <c r="A263" s="41" t="s">
        <v>33</v>
      </c>
      <c r="B263" s="41" t="s">
        <v>1745</v>
      </c>
      <c r="C263" s="74">
        <f t="shared" si="15"/>
        <v>0.47220119693999996</v>
      </c>
      <c r="D263" s="74">
        <f t="shared" si="16"/>
        <v>2.554078299E-2</v>
      </c>
      <c r="E263" s="74">
        <f t="shared" si="17"/>
        <v>0.22814323199999997</v>
      </c>
      <c r="F263" s="74">
        <f t="shared" si="18"/>
        <v>9.252783195E-2</v>
      </c>
      <c r="G263" s="75">
        <v>0.12598935</v>
      </c>
      <c r="H263" s="43">
        <v>1.1274854000000001E-2</v>
      </c>
      <c r="I263" s="43">
        <v>6.2114507999999999E-2</v>
      </c>
      <c r="J263" s="43">
        <v>1.9209612000000001E-2</v>
      </c>
      <c r="K263" s="43">
        <v>2.2291627E-3</v>
      </c>
      <c r="L263" s="43">
        <v>1.7853149E-4</v>
      </c>
      <c r="M263" s="43">
        <v>3.9234767999999998E-3</v>
      </c>
      <c r="N263" s="43">
        <v>0.15475386999999999</v>
      </c>
      <c r="O263" s="43">
        <v>4.0024435000000002E-4</v>
      </c>
      <c r="P263" s="43">
        <v>2.6078466000000002E-2</v>
      </c>
      <c r="Q263" s="43">
        <v>3.1061827000000001E-3</v>
      </c>
      <c r="R263" s="43">
        <v>2.0821999000000002E-3</v>
      </c>
      <c r="S263" s="43">
        <v>6.0860738999999997E-2</v>
      </c>
      <c r="U263" s="77">
        <f t="shared" si="19"/>
        <v>1.0861150862068965</v>
      </c>
    </row>
    <row r="264" spans="1:21">
      <c r="A264" s="41" t="s">
        <v>33</v>
      </c>
      <c r="B264" s="41" t="s">
        <v>1746</v>
      </c>
      <c r="C264" s="74">
        <f t="shared" si="15"/>
        <v>0.266077632018</v>
      </c>
      <c r="D264" s="74">
        <f t="shared" si="16"/>
        <v>1.4534176625000001E-2</v>
      </c>
      <c r="E264" s="74">
        <f t="shared" si="17"/>
        <v>0.15899056380000001</v>
      </c>
      <c r="F264" s="74">
        <f t="shared" si="18"/>
        <v>4.9214803592999998E-2</v>
      </c>
      <c r="G264" s="75">
        <v>4.3338087999999997E-2</v>
      </c>
      <c r="H264" s="43">
        <v>2.8183128000000002E-3</v>
      </c>
      <c r="I264" s="43">
        <v>4.3707001000000002E-2</v>
      </c>
      <c r="J264" s="43">
        <v>1.1761726E-2</v>
      </c>
      <c r="K264" s="43">
        <v>1.4078427999999999E-3</v>
      </c>
      <c r="L264" s="43">
        <v>9.2082425E-5</v>
      </c>
      <c r="M264" s="43">
        <v>1.2725254E-3</v>
      </c>
      <c r="N264" s="43">
        <v>0.11246525</v>
      </c>
      <c r="O264" s="43">
        <v>8.4578062999999995E-5</v>
      </c>
      <c r="P264" s="43">
        <v>1.9480614E-2</v>
      </c>
      <c r="Q264" s="43">
        <v>6.6730133000000001E-4</v>
      </c>
      <c r="R264" s="43">
        <v>1.5541582E-3</v>
      </c>
      <c r="S264" s="43">
        <v>2.7428152000000001E-2</v>
      </c>
      <c r="U264" s="77">
        <f t="shared" si="19"/>
        <v>0.37360420689655166</v>
      </c>
    </row>
    <row r="265" spans="1:21">
      <c r="A265" s="41" t="s">
        <v>33</v>
      </c>
      <c r="B265" s="41" t="s">
        <v>1747</v>
      </c>
      <c r="C265" s="74">
        <f t="shared" si="15"/>
        <v>0.34870608493399996</v>
      </c>
      <c r="D265" s="74">
        <f t="shared" si="16"/>
        <v>8.3156335600000006E-3</v>
      </c>
      <c r="E265" s="74">
        <f t="shared" si="17"/>
        <v>0.28927512903999997</v>
      </c>
      <c r="F265" s="74">
        <f t="shared" si="18"/>
        <v>1.9404466334E-2</v>
      </c>
      <c r="G265" s="75">
        <v>3.1710856000000003E-2</v>
      </c>
      <c r="H265" s="43">
        <v>8.5793904E-4</v>
      </c>
      <c r="I265" s="43">
        <v>0.13667298999999999</v>
      </c>
      <c r="J265" s="43">
        <v>2.9415163E-3</v>
      </c>
      <c r="K265" s="43">
        <v>5.8652000999999995E-4</v>
      </c>
      <c r="L265" s="43">
        <v>6.9634055000000002E-4</v>
      </c>
      <c r="M265" s="43">
        <v>4.0912567000000004E-3</v>
      </c>
      <c r="N265" s="43">
        <v>0.1517442</v>
      </c>
      <c r="O265" s="43">
        <v>5.2588333999999999E-5</v>
      </c>
      <c r="P265" s="43">
        <v>4.8970521000000003E-3</v>
      </c>
      <c r="Q265" s="43">
        <v>2.7570169E-3</v>
      </c>
      <c r="R265" s="43">
        <v>5.8170885000000004E-3</v>
      </c>
      <c r="S265" s="43">
        <v>5.8807204999999996E-3</v>
      </c>
      <c r="U265" s="77">
        <f t="shared" si="19"/>
        <v>0.27336944827586207</v>
      </c>
    </row>
    <row r="266" spans="1:21">
      <c r="A266" s="41" t="s">
        <v>33</v>
      </c>
      <c r="B266" s="41" t="s">
        <v>1748</v>
      </c>
      <c r="C266" s="74">
        <f t="shared" ref="C266:C328" si="20">D266+E266+F266+G266</f>
        <v>0.27670052454500005</v>
      </c>
      <c r="D266" s="74">
        <f t="shared" ref="D266:D328" si="21">J266+K266+L266+M266</f>
        <v>6.0632289799999999E-3</v>
      </c>
      <c r="E266" s="74">
        <f t="shared" ref="E266:E328" si="22">H266+I266+N266</f>
        <v>0.21751933830000003</v>
      </c>
      <c r="F266" s="74">
        <f t="shared" ref="F266:F328" si="23">O266+IF(P266="x",0,P266)+IF(Q266="x",0,Q266)+IF(R266="x",0,R266)+S266</f>
        <v>1.9713326265000001E-2</v>
      </c>
      <c r="G266" s="75">
        <v>3.3404630999999997E-2</v>
      </c>
      <c r="H266" s="43">
        <v>7.1810212999999998E-3</v>
      </c>
      <c r="I266" s="43">
        <v>0.13386190000000001</v>
      </c>
      <c r="J266" s="43">
        <v>2.4550932999999999E-3</v>
      </c>
      <c r="K266" s="43">
        <v>8.7554383000000005E-4</v>
      </c>
      <c r="L266" s="43">
        <v>1.9838745E-4</v>
      </c>
      <c r="M266" s="43">
        <v>2.5342044000000001E-3</v>
      </c>
      <c r="N266" s="43">
        <v>7.6476417000000005E-2</v>
      </c>
      <c r="O266" s="43">
        <v>4.8524864999999998E-5</v>
      </c>
      <c r="P266" s="43">
        <v>2.7212076E-3</v>
      </c>
      <c r="Q266" s="43">
        <v>1.299106E-3</v>
      </c>
      <c r="R266" s="43">
        <v>7.1872955000000004E-3</v>
      </c>
      <c r="S266" s="43">
        <v>8.4571922999999993E-3</v>
      </c>
      <c r="U266" s="77">
        <f t="shared" ref="U266:U330" si="24">G266/0.116</f>
        <v>0.28797095689655167</v>
      </c>
    </row>
    <row r="267" spans="1:21">
      <c r="A267" s="41" t="s">
        <v>33</v>
      </c>
      <c r="B267" s="41" t="s">
        <v>1749</v>
      </c>
      <c r="C267" s="74">
        <f t="shared" si="20"/>
        <v>0.35193658497000008</v>
      </c>
      <c r="D267" s="74">
        <f t="shared" si="21"/>
        <v>6.3193856100000004E-3</v>
      </c>
      <c r="E267" s="74">
        <f t="shared" si="22"/>
        <v>0.29920535260000003</v>
      </c>
      <c r="F267" s="74">
        <f t="shared" si="23"/>
        <v>1.6714102759999998E-2</v>
      </c>
      <c r="G267" s="75">
        <v>2.9697744000000002E-2</v>
      </c>
      <c r="H267" s="43">
        <v>8.3279260000000005E-4</v>
      </c>
      <c r="I267" s="43">
        <v>0.11929405</v>
      </c>
      <c r="J267" s="43">
        <v>2.1720303999999998E-3</v>
      </c>
      <c r="K267" s="43">
        <v>5.1580351000000003E-4</v>
      </c>
      <c r="L267" s="43">
        <v>4.5279199999999998E-4</v>
      </c>
      <c r="M267" s="43">
        <v>3.1787597E-3</v>
      </c>
      <c r="N267" s="43">
        <v>0.17907851</v>
      </c>
      <c r="O267" s="43">
        <v>4.852296E-5</v>
      </c>
      <c r="P267" s="43">
        <v>3.2439941000000001E-3</v>
      </c>
      <c r="Q267" s="43">
        <v>1.4451945000000001E-3</v>
      </c>
      <c r="R267" s="43">
        <v>5.5324374000000004E-3</v>
      </c>
      <c r="S267" s="43">
        <v>6.4439537999999999E-3</v>
      </c>
      <c r="U267" s="77">
        <f t="shared" si="24"/>
        <v>0.25601503448275864</v>
      </c>
    </row>
    <row r="268" spans="1:21">
      <c r="A268" s="41" t="s">
        <v>33</v>
      </c>
      <c r="B268" s="41" t="s">
        <v>1750</v>
      </c>
      <c r="C268" s="74">
        <f t="shared" si="20"/>
        <v>0.52631138043999992</v>
      </c>
      <c r="D268" s="74">
        <f t="shared" si="21"/>
        <v>1.494136594E-2</v>
      </c>
      <c r="E268" s="74">
        <f t="shared" si="22"/>
        <v>0.41148895969999999</v>
      </c>
      <c r="F268" s="74">
        <f t="shared" si="23"/>
        <v>4.9320615799999995E-2</v>
      </c>
      <c r="G268" s="75">
        <v>5.0560438999999999E-2</v>
      </c>
      <c r="H268" s="43">
        <v>3.4746497E-3</v>
      </c>
      <c r="I268" s="43">
        <v>0.15201423</v>
      </c>
      <c r="J268" s="43">
        <v>7.4989966000000002E-3</v>
      </c>
      <c r="K268" s="43">
        <v>1.5768602999999999E-3</v>
      </c>
      <c r="L268" s="43">
        <v>6.4720673999999997E-4</v>
      </c>
      <c r="M268" s="43">
        <v>5.2183022999999999E-3</v>
      </c>
      <c r="N268" s="43">
        <v>0.25600008000000002</v>
      </c>
      <c r="O268" s="43">
        <v>1.0960870000000001E-4</v>
      </c>
      <c r="P268" s="43">
        <v>1.5224652999999999E-2</v>
      </c>
      <c r="Q268" s="43">
        <v>1.8175531E-3</v>
      </c>
      <c r="R268" s="43">
        <v>1.1943371E-2</v>
      </c>
      <c r="S268" s="43">
        <v>2.0225429999999999E-2</v>
      </c>
      <c r="U268" s="77">
        <f t="shared" si="24"/>
        <v>0.43586585344827583</v>
      </c>
    </row>
    <row r="269" spans="1:21">
      <c r="A269" s="41" t="s">
        <v>33</v>
      </c>
      <c r="B269" s="41" t="s">
        <v>1751</v>
      </c>
      <c r="C269" s="74">
        <f t="shared" si="20"/>
        <v>0.26870519710099999</v>
      </c>
      <c r="D269" s="74">
        <f t="shared" si="21"/>
        <v>5.46679021E-3</v>
      </c>
      <c r="E269" s="74">
        <f t="shared" si="22"/>
        <v>0.21197022251</v>
      </c>
      <c r="F269" s="74">
        <f t="shared" si="23"/>
        <v>1.9072253381E-2</v>
      </c>
      <c r="G269" s="75">
        <v>3.2195930999999997E-2</v>
      </c>
      <c r="H269" s="43">
        <v>6.2008351000000003E-4</v>
      </c>
      <c r="I269" s="43">
        <v>0.12414244000000001</v>
      </c>
      <c r="J269" s="43">
        <v>2.1947068000000001E-3</v>
      </c>
      <c r="K269" s="43">
        <v>5.268731E-4</v>
      </c>
      <c r="L269" s="43">
        <v>2.2054780999999999E-4</v>
      </c>
      <c r="M269" s="43">
        <v>2.5246625000000002E-3</v>
      </c>
      <c r="N269" s="43">
        <v>8.7207699E-2</v>
      </c>
      <c r="O269" s="43">
        <v>4.8684480999999999E-5</v>
      </c>
      <c r="P269" s="43">
        <v>3.2953120999999999E-3</v>
      </c>
      <c r="Q269" s="43">
        <v>3.5624700999999999E-3</v>
      </c>
      <c r="R269" s="43">
        <v>6.0329585999999999E-3</v>
      </c>
      <c r="S269" s="43">
        <v>6.1328281000000004E-3</v>
      </c>
      <c r="U269" s="77">
        <f t="shared" si="24"/>
        <v>0.27755112931034481</v>
      </c>
    </row>
    <row r="270" spans="1:21">
      <c r="A270" s="41" t="s">
        <v>33</v>
      </c>
      <c r="B270" s="41" t="s">
        <v>1752</v>
      </c>
      <c r="C270" s="74">
        <f t="shared" si="20"/>
        <v>0.26389573115199999</v>
      </c>
      <c r="D270" s="74">
        <f t="shared" si="21"/>
        <v>6.1206964300000001E-3</v>
      </c>
      <c r="E270" s="74">
        <f t="shared" si="22"/>
        <v>0.21143361469999999</v>
      </c>
      <c r="F270" s="74">
        <f t="shared" si="23"/>
        <v>1.4851438022000001E-2</v>
      </c>
      <c r="G270" s="75">
        <v>3.1489982E-2</v>
      </c>
      <c r="H270" s="43">
        <v>1.5127026999999999E-3</v>
      </c>
      <c r="I270" s="43">
        <v>0.12908600000000001</v>
      </c>
      <c r="J270" s="43">
        <v>2.2806325000000001E-3</v>
      </c>
      <c r="K270" s="43">
        <v>5.7655407E-4</v>
      </c>
      <c r="L270" s="43">
        <v>2.7219545999999998E-4</v>
      </c>
      <c r="M270" s="43">
        <v>2.9913143999999998E-3</v>
      </c>
      <c r="N270" s="43">
        <v>8.0834911999999995E-2</v>
      </c>
      <c r="O270" s="43">
        <v>4.5695422000000003E-5</v>
      </c>
      <c r="P270" s="43">
        <v>3.0534296000000001E-3</v>
      </c>
      <c r="Q270" s="43">
        <v>1.2380067000000001E-3</v>
      </c>
      <c r="R270" s="43">
        <v>5.4880147000000001E-3</v>
      </c>
      <c r="S270" s="43">
        <v>5.0262915999999998E-3</v>
      </c>
      <c r="U270" s="77">
        <f t="shared" si="24"/>
        <v>0.27146536206896549</v>
      </c>
    </row>
    <row r="271" spans="1:21">
      <c r="A271" s="41" t="s">
        <v>33</v>
      </c>
      <c r="B271" s="41" t="s">
        <v>1753</v>
      </c>
      <c r="C271" s="74">
        <f t="shared" si="20"/>
        <v>0.27141644785900004</v>
      </c>
      <c r="D271" s="74">
        <f t="shared" si="21"/>
        <v>6.7546336899999993E-3</v>
      </c>
      <c r="E271" s="74">
        <f t="shared" si="22"/>
        <v>0.20904937280000002</v>
      </c>
      <c r="F271" s="74">
        <f t="shared" si="23"/>
        <v>2.5410315369E-2</v>
      </c>
      <c r="G271" s="75">
        <v>3.0202125999999999E-2</v>
      </c>
      <c r="H271" s="43">
        <v>2.9404238E-3</v>
      </c>
      <c r="I271" s="43">
        <v>9.3994609000000007E-2</v>
      </c>
      <c r="J271" s="43">
        <v>3.2368597000000002E-3</v>
      </c>
      <c r="K271" s="43">
        <v>1.0136905E-3</v>
      </c>
      <c r="L271" s="43">
        <v>2.4023858999999999E-4</v>
      </c>
      <c r="M271" s="43">
        <v>2.2638449E-3</v>
      </c>
      <c r="N271" s="43">
        <v>0.11211434000000001</v>
      </c>
      <c r="O271" s="43">
        <v>7.5391668999999994E-5</v>
      </c>
      <c r="P271" s="43">
        <v>5.4540698E-3</v>
      </c>
      <c r="Q271" s="43">
        <v>2.0981572999999999E-3</v>
      </c>
      <c r="R271" s="43">
        <v>8.9398961000000006E-3</v>
      </c>
      <c r="S271" s="43">
        <v>8.8428004999999994E-3</v>
      </c>
      <c r="U271" s="77">
        <f t="shared" si="24"/>
        <v>0.26036315517241376</v>
      </c>
    </row>
    <row r="272" spans="1:21">
      <c r="A272" s="41" t="s">
        <v>33</v>
      </c>
      <c r="B272" s="41" t="s">
        <v>1754</v>
      </c>
      <c r="C272" s="74">
        <f t="shared" si="20"/>
        <v>0.54422084653100011</v>
      </c>
      <c r="D272" s="74">
        <f t="shared" si="21"/>
        <v>1.0339037289999999E-2</v>
      </c>
      <c r="E272" s="74">
        <f t="shared" si="22"/>
        <v>0.46781465329999999</v>
      </c>
      <c r="F272" s="74">
        <f t="shared" si="23"/>
        <v>3.0492372940999997E-2</v>
      </c>
      <c r="G272" s="75">
        <v>3.5574782999999999E-2</v>
      </c>
      <c r="H272" s="43">
        <v>2.1828233000000001E-3</v>
      </c>
      <c r="I272" s="43">
        <v>0.13508782999999999</v>
      </c>
      <c r="J272" s="43">
        <v>4.0894738999999996E-3</v>
      </c>
      <c r="K272" s="43">
        <v>1.0666905000000001E-3</v>
      </c>
      <c r="L272" s="43">
        <v>4.4916189000000003E-4</v>
      </c>
      <c r="M272" s="43">
        <v>4.7337109999999998E-3</v>
      </c>
      <c r="N272" s="43">
        <v>0.330544</v>
      </c>
      <c r="O272" s="43">
        <v>8.5261470999999997E-5</v>
      </c>
      <c r="P272" s="43">
        <v>6.7872840000000002E-3</v>
      </c>
      <c r="Q272" s="43">
        <v>7.8299046999999997E-4</v>
      </c>
      <c r="R272" s="43">
        <v>1.0084492E-2</v>
      </c>
      <c r="S272" s="43">
        <v>1.2752345E-2</v>
      </c>
      <c r="U272" s="77">
        <f t="shared" si="24"/>
        <v>0.30667916379310345</v>
      </c>
    </row>
    <row r="273" spans="1:21">
      <c r="A273" s="41" t="s">
        <v>33</v>
      </c>
      <c r="B273" s="41" t="s">
        <v>1755</v>
      </c>
      <c r="C273" s="74">
        <f t="shared" si="20"/>
        <v>0.328144480179</v>
      </c>
      <c r="D273" s="74">
        <f t="shared" si="21"/>
        <v>1.1046961309999999E-2</v>
      </c>
      <c r="E273" s="74">
        <f t="shared" si="22"/>
        <v>0.25545439850000001</v>
      </c>
      <c r="F273" s="74">
        <f t="shared" si="23"/>
        <v>2.2260247369000001E-2</v>
      </c>
      <c r="G273" s="75">
        <v>3.9382872999999999E-2</v>
      </c>
      <c r="H273" s="43">
        <v>1.6015985E-3</v>
      </c>
      <c r="I273" s="43">
        <v>0.14446513</v>
      </c>
      <c r="J273" s="43">
        <v>4.9535522E-3</v>
      </c>
      <c r="K273" s="43">
        <v>7.6514655000000005E-4</v>
      </c>
      <c r="L273" s="43">
        <v>9.1072386000000003E-4</v>
      </c>
      <c r="M273" s="43">
        <v>4.4175387000000002E-3</v>
      </c>
      <c r="N273" s="43">
        <v>0.10938767000000001</v>
      </c>
      <c r="O273" s="43">
        <v>6.0936749000000003E-5</v>
      </c>
      <c r="P273" s="43">
        <v>8.9137843999999994E-3</v>
      </c>
      <c r="Q273" s="43">
        <v>8.1090701999999995E-4</v>
      </c>
      <c r="R273" s="43">
        <v>5.8844489999999999E-3</v>
      </c>
      <c r="S273" s="43">
        <v>6.5901702000000003E-3</v>
      </c>
      <c r="U273" s="77">
        <f t="shared" si="24"/>
        <v>0.33950752586206895</v>
      </c>
    </row>
    <row r="274" spans="1:21">
      <c r="A274" s="41" t="s">
        <v>33</v>
      </c>
      <c r="B274" s="41" t="s">
        <v>1756</v>
      </c>
      <c r="C274" s="74">
        <f t="shared" si="20"/>
        <v>0.280422805685</v>
      </c>
      <c r="D274" s="74">
        <f t="shared" si="21"/>
        <v>9.2521912899999996E-3</v>
      </c>
      <c r="E274" s="74">
        <f t="shared" si="22"/>
        <v>0.20939664029999999</v>
      </c>
      <c r="F274" s="74">
        <f t="shared" si="23"/>
        <v>2.5106797095000001E-2</v>
      </c>
      <c r="G274" s="75">
        <v>3.6667177000000002E-2</v>
      </c>
      <c r="H274" s="43">
        <v>5.5372833000000002E-3</v>
      </c>
      <c r="I274" s="43">
        <v>0.12277655</v>
      </c>
      <c r="J274" s="43">
        <v>3.9115210999999999E-3</v>
      </c>
      <c r="K274" s="43">
        <v>1.3410901999999999E-3</v>
      </c>
      <c r="L274" s="43">
        <v>3.9064098999999999E-4</v>
      </c>
      <c r="M274" s="43">
        <v>3.6089389999999998E-3</v>
      </c>
      <c r="N274" s="43">
        <v>8.1082807000000007E-2</v>
      </c>
      <c r="O274" s="43">
        <v>7.6981644999999998E-5</v>
      </c>
      <c r="P274" s="43">
        <v>5.8232086000000001E-3</v>
      </c>
      <c r="Q274" s="43">
        <v>2.9040175000000001E-4</v>
      </c>
      <c r="R274" s="43">
        <v>9.2591175000000005E-3</v>
      </c>
      <c r="S274" s="43">
        <v>9.6570875999999993E-3</v>
      </c>
      <c r="U274" s="77">
        <f t="shared" si="24"/>
        <v>0.31609635344827586</v>
      </c>
    </row>
    <row r="275" spans="1:21">
      <c r="A275" s="41" t="s">
        <v>33</v>
      </c>
      <c r="B275" s="41" t="s">
        <v>1757</v>
      </c>
      <c r="C275" s="74">
        <f t="shared" si="20"/>
        <v>0.42603291288</v>
      </c>
      <c r="D275" s="74">
        <f t="shared" si="21"/>
        <v>1.7059197120000001E-2</v>
      </c>
      <c r="E275" s="74">
        <f t="shared" si="22"/>
        <v>0.3044427998</v>
      </c>
      <c r="F275" s="74">
        <f t="shared" si="23"/>
        <v>4.7572601960000002E-2</v>
      </c>
      <c r="G275" s="75">
        <v>5.6958314000000003E-2</v>
      </c>
      <c r="H275" s="43">
        <v>4.7437898000000003E-3</v>
      </c>
      <c r="I275" s="43">
        <v>0.14784992</v>
      </c>
      <c r="J275" s="43">
        <v>1.0968877E-2</v>
      </c>
      <c r="K275" s="43">
        <v>1.6022647E-3</v>
      </c>
      <c r="L275" s="43">
        <v>4.5220052000000002E-4</v>
      </c>
      <c r="M275" s="43">
        <v>4.0358549000000001E-3</v>
      </c>
      <c r="N275" s="43">
        <v>0.15184908999999999</v>
      </c>
      <c r="O275" s="43">
        <v>1.1325349E-4</v>
      </c>
      <c r="P275" s="43">
        <v>2.2926205000000002E-2</v>
      </c>
      <c r="Q275" s="43">
        <v>8.3162826999999995E-4</v>
      </c>
      <c r="R275" s="43">
        <v>8.9128842000000003E-3</v>
      </c>
      <c r="S275" s="43">
        <v>1.4788631E-2</v>
      </c>
      <c r="U275" s="77">
        <f t="shared" si="24"/>
        <v>0.49101994827586209</v>
      </c>
    </row>
    <row r="276" spans="1:21">
      <c r="A276" s="41" t="s">
        <v>33</v>
      </c>
      <c r="B276" s="41" t="s">
        <v>1758</v>
      </c>
      <c r="C276" s="74">
        <f t="shared" si="20"/>
        <v>0.24132623451199997</v>
      </c>
      <c r="D276" s="74">
        <f t="shared" si="21"/>
        <v>9.8670175200000002E-3</v>
      </c>
      <c r="E276" s="74">
        <f t="shared" si="22"/>
        <v>0.16731227799999998</v>
      </c>
      <c r="F276" s="74">
        <f t="shared" si="23"/>
        <v>3.1275065992000001E-2</v>
      </c>
      <c r="G276" s="75">
        <v>3.2871873000000003E-2</v>
      </c>
      <c r="H276" s="43">
        <v>7.5296979999999996E-3</v>
      </c>
      <c r="I276" s="43">
        <v>9.0782433999999995E-2</v>
      </c>
      <c r="J276" s="43">
        <v>4.4668777999999996E-3</v>
      </c>
      <c r="K276" s="43">
        <v>3.0028294E-3</v>
      </c>
      <c r="L276" s="43">
        <v>2.6960911999999998E-4</v>
      </c>
      <c r="M276" s="43">
        <v>2.1277012000000001E-3</v>
      </c>
      <c r="N276" s="43">
        <v>6.9000145999999998E-2</v>
      </c>
      <c r="O276" s="43">
        <v>9.3738241999999998E-5</v>
      </c>
      <c r="P276" s="43">
        <v>7.2607252999999997E-3</v>
      </c>
      <c r="Q276" s="43">
        <v>8.1412145000000005E-4</v>
      </c>
      <c r="R276" s="43">
        <v>1.1760924000000001E-2</v>
      </c>
      <c r="S276" s="43">
        <v>1.1345556999999999E-2</v>
      </c>
      <c r="U276" s="77">
        <f t="shared" si="24"/>
        <v>0.28337821551724141</v>
      </c>
    </row>
    <row r="277" spans="1:21">
      <c r="A277" s="41" t="s">
        <v>33</v>
      </c>
      <c r="B277" s="41" t="s">
        <v>1759</v>
      </c>
      <c r="C277" s="74">
        <f t="shared" si="20"/>
        <v>0.34994214311300004</v>
      </c>
      <c r="D277" s="74">
        <f t="shared" si="21"/>
        <v>9.0407315500000002E-3</v>
      </c>
      <c r="E277" s="74">
        <f t="shared" si="22"/>
        <v>0.26208173550000002</v>
      </c>
      <c r="F277" s="74">
        <f t="shared" si="23"/>
        <v>2.7965423062999997E-2</v>
      </c>
      <c r="G277" s="75">
        <v>5.0854253000000002E-2</v>
      </c>
      <c r="H277" s="43">
        <v>1.7971154999999999E-3</v>
      </c>
      <c r="I277" s="43">
        <v>0.12316943</v>
      </c>
      <c r="J277" s="43">
        <v>4.0393514000000002E-3</v>
      </c>
      <c r="K277" s="43">
        <v>6.8543667999999998E-4</v>
      </c>
      <c r="L277" s="43">
        <v>6.3663556999999998E-4</v>
      </c>
      <c r="M277" s="43">
        <v>3.6793079E-3</v>
      </c>
      <c r="N277" s="43">
        <v>0.13711519</v>
      </c>
      <c r="O277" s="43">
        <v>5.3124163000000001E-5</v>
      </c>
      <c r="P277" s="43">
        <v>4.3564683999999998E-3</v>
      </c>
      <c r="Q277" s="43">
        <v>9.5715812999999997E-3</v>
      </c>
      <c r="R277" s="43">
        <v>5.1750746999999998E-3</v>
      </c>
      <c r="S277" s="43">
        <v>8.8091744999999992E-3</v>
      </c>
      <c r="U277" s="77">
        <f t="shared" si="24"/>
        <v>0.43839873275862068</v>
      </c>
    </row>
    <row r="278" spans="1:21">
      <c r="A278" s="41" t="s">
        <v>33</v>
      </c>
      <c r="B278" s="41" t="s">
        <v>1760</v>
      </c>
      <c r="C278" s="74">
        <f t="shared" si="20"/>
        <v>0.360825785329</v>
      </c>
      <c r="D278" s="74">
        <f t="shared" si="21"/>
        <v>7.291589020000001E-3</v>
      </c>
      <c r="E278" s="74">
        <f t="shared" si="22"/>
        <v>0.27095246220000002</v>
      </c>
      <c r="F278" s="74">
        <f t="shared" si="23"/>
        <v>2.6806752109E-2</v>
      </c>
      <c r="G278" s="75">
        <v>5.5774982000000001E-2</v>
      </c>
      <c r="H278" s="43">
        <v>2.2963922E-3</v>
      </c>
      <c r="I278" s="43">
        <v>0.10769284</v>
      </c>
      <c r="J278" s="43">
        <v>3.3313554E-3</v>
      </c>
      <c r="K278" s="43">
        <v>6.3735506999999998E-4</v>
      </c>
      <c r="L278" s="43">
        <v>4.1401844999999998E-4</v>
      </c>
      <c r="M278" s="43">
        <v>2.9088601000000001E-3</v>
      </c>
      <c r="N278" s="43">
        <v>0.16096323000000001</v>
      </c>
      <c r="O278" s="43">
        <v>6.1416209000000001E-5</v>
      </c>
      <c r="P278" s="43">
        <v>2.8858908000000002E-3</v>
      </c>
      <c r="Q278" s="43">
        <v>4.8773840000000002E-3</v>
      </c>
      <c r="R278" s="43">
        <v>4.9219911000000002E-3</v>
      </c>
      <c r="S278" s="43">
        <v>1.4060069999999999E-2</v>
      </c>
      <c r="U278" s="77">
        <f t="shared" si="24"/>
        <v>0.48081881034482754</v>
      </c>
    </row>
    <row r="279" spans="1:21">
      <c r="A279" s="41" t="s">
        <v>33</v>
      </c>
      <c r="B279" s="41" t="s">
        <v>1761</v>
      </c>
      <c r="C279" s="74">
        <f t="shared" si="20"/>
        <v>0.51938369079000002</v>
      </c>
      <c r="D279" s="74">
        <f t="shared" si="21"/>
        <v>1.6187064380000001E-2</v>
      </c>
      <c r="E279" s="74">
        <f t="shared" si="22"/>
        <v>0.3748054938</v>
      </c>
      <c r="F279" s="74">
        <f t="shared" si="23"/>
        <v>5.3128899610000002E-2</v>
      </c>
      <c r="G279" s="75">
        <v>7.5262232999999998E-2</v>
      </c>
      <c r="H279" s="43">
        <v>8.1389837999999992E-3</v>
      </c>
      <c r="I279" s="43">
        <v>0.13728530999999999</v>
      </c>
      <c r="J279" s="43">
        <v>8.7855860999999993E-3</v>
      </c>
      <c r="K279" s="43">
        <v>2.0832767E-3</v>
      </c>
      <c r="L279" s="43">
        <v>6.0790278000000004E-4</v>
      </c>
      <c r="M279" s="43">
        <v>4.7102988000000002E-3</v>
      </c>
      <c r="N279" s="43">
        <v>0.22938120000000001</v>
      </c>
      <c r="O279" s="43">
        <v>1.2607621E-4</v>
      </c>
      <c r="P279" s="43">
        <v>1.354401E-2</v>
      </c>
      <c r="Q279" s="43">
        <v>5.0553133999999998E-3</v>
      </c>
      <c r="R279" s="43">
        <v>1.062512E-2</v>
      </c>
      <c r="S279" s="43">
        <v>2.3778379999999998E-2</v>
      </c>
      <c r="U279" s="77">
        <f t="shared" si="24"/>
        <v>0.64881235344827581</v>
      </c>
    </row>
    <row r="280" spans="1:21">
      <c r="A280" s="41" t="s">
        <v>33</v>
      </c>
      <c r="B280" s="41" t="s">
        <v>1762</v>
      </c>
      <c r="C280" s="74">
        <f t="shared" si="20"/>
        <v>0.28176075400200001</v>
      </c>
      <c r="D280" s="74">
        <f t="shared" si="21"/>
        <v>6.4744401300000001E-3</v>
      </c>
      <c r="E280" s="74">
        <f t="shared" si="22"/>
        <v>0.19366026689999999</v>
      </c>
      <c r="F280" s="74">
        <f t="shared" si="23"/>
        <v>3.1998118972E-2</v>
      </c>
      <c r="G280" s="75">
        <v>4.9627928000000002E-2</v>
      </c>
      <c r="H280" s="43">
        <v>1.4193668999999999E-3</v>
      </c>
      <c r="I280" s="43">
        <v>0.11184827</v>
      </c>
      <c r="J280" s="43">
        <v>3.2979106E-3</v>
      </c>
      <c r="K280" s="43">
        <v>6.7511526000000005E-4</v>
      </c>
      <c r="L280" s="43">
        <v>2.1233847E-4</v>
      </c>
      <c r="M280" s="43">
        <v>2.2890758000000001E-3</v>
      </c>
      <c r="N280" s="43">
        <v>8.0392630000000007E-2</v>
      </c>
      <c r="O280" s="43">
        <v>5.2841072000000001E-5</v>
      </c>
      <c r="P280" s="43">
        <v>2.9315438999999999E-3</v>
      </c>
      <c r="Q280" s="43">
        <v>1.2695168E-2</v>
      </c>
      <c r="R280" s="43">
        <v>5.367157E-3</v>
      </c>
      <c r="S280" s="43">
        <v>1.0951409E-2</v>
      </c>
      <c r="U280" s="77">
        <f t="shared" si="24"/>
        <v>0.42782696551724136</v>
      </c>
    </row>
    <row r="281" spans="1:21">
      <c r="A281" s="41" t="s">
        <v>33</v>
      </c>
      <c r="B281" s="41" t="s">
        <v>1763</v>
      </c>
      <c r="C281" s="74">
        <f t="shared" si="20"/>
        <v>0.273331140305</v>
      </c>
      <c r="D281" s="74">
        <f t="shared" si="21"/>
        <v>7.5395927700000007E-3</v>
      </c>
      <c r="E281" s="74">
        <f t="shared" si="22"/>
        <v>0.19429844490000001</v>
      </c>
      <c r="F281" s="74">
        <f t="shared" si="23"/>
        <v>1.7151515635E-2</v>
      </c>
      <c r="G281" s="75">
        <v>5.4341586999999997E-2</v>
      </c>
      <c r="H281" s="43">
        <v>4.6382929000000003E-3</v>
      </c>
      <c r="I281" s="43">
        <v>0.11670758000000001</v>
      </c>
      <c r="J281" s="43">
        <v>3.6411121000000002E-3</v>
      </c>
      <c r="K281" s="43">
        <v>9.2806300999999998E-4</v>
      </c>
      <c r="L281" s="43">
        <v>2.5600716E-4</v>
      </c>
      <c r="M281" s="43">
        <v>2.7144105000000002E-3</v>
      </c>
      <c r="N281" s="43">
        <v>7.2952571999999993E-2</v>
      </c>
      <c r="O281" s="43">
        <v>4.6458434999999998E-5</v>
      </c>
      <c r="P281" s="43">
        <v>2.7163627000000002E-3</v>
      </c>
      <c r="Q281" s="43">
        <v>4.0858515000000003E-3</v>
      </c>
      <c r="R281" s="43">
        <v>4.8826551999999997E-3</v>
      </c>
      <c r="S281" s="43">
        <v>5.4201878000000002E-3</v>
      </c>
      <c r="U281" s="77">
        <f t="shared" si="24"/>
        <v>0.46846195689655168</v>
      </c>
    </row>
    <row r="282" spans="1:21">
      <c r="A282" s="41" t="s">
        <v>33</v>
      </c>
      <c r="B282" s="41" t="s">
        <v>1764</v>
      </c>
      <c r="C282" s="74">
        <f t="shared" si="20"/>
        <v>0.53413865691999995</v>
      </c>
      <c r="D282" s="74">
        <f t="shared" si="21"/>
        <v>1.1422767869999999E-2</v>
      </c>
      <c r="E282" s="74">
        <f t="shared" si="22"/>
        <v>0.42359286909999994</v>
      </c>
      <c r="F282" s="74">
        <f t="shared" si="23"/>
        <v>3.7643003950000004E-2</v>
      </c>
      <c r="G282" s="75">
        <v>6.1480015999999998E-2</v>
      </c>
      <c r="H282" s="43">
        <v>5.5611091000000003E-3</v>
      </c>
      <c r="I282" s="43">
        <v>0.12210494</v>
      </c>
      <c r="J282" s="43">
        <v>5.4587875000000003E-3</v>
      </c>
      <c r="K282" s="43">
        <v>1.2705118E-3</v>
      </c>
      <c r="L282" s="43">
        <v>4.2674347000000001E-4</v>
      </c>
      <c r="M282" s="43">
        <v>4.2667251000000003E-3</v>
      </c>
      <c r="N282" s="43">
        <v>0.29592681999999998</v>
      </c>
      <c r="O282" s="43">
        <v>9.6812950000000006E-5</v>
      </c>
      <c r="P282" s="43">
        <v>6.0380382999999996E-3</v>
      </c>
      <c r="Q282" s="43">
        <v>1.8662997000000001E-3</v>
      </c>
      <c r="R282" s="43">
        <v>8.9714779999999997E-3</v>
      </c>
      <c r="S282" s="43">
        <v>2.0670375000000001E-2</v>
      </c>
      <c r="U282" s="77">
        <f t="shared" si="24"/>
        <v>0.5300001379310344</v>
      </c>
    </row>
    <row r="283" spans="1:21">
      <c r="A283" s="41" t="s">
        <v>33</v>
      </c>
      <c r="B283" s="41" t="s">
        <v>1765</v>
      </c>
      <c r="C283" s="74">
        <f t="shared" si="20"/>
        <v>0.32932511167400003</v>
      </c>
      <c r="D283" s="74">
        <f t="shared" si="21"/>
        <v>1.134993242E-2</v>
      </c>
      <c r="E283" s="74">
        <f t="shared" si="22"/>
        <v>0.23014686490000003</v>
      </c>
      <c r="F283" s="74">
        <f t="shared" si="23"/>
        <v>2.5711626353999997E-2</v>
      </c>
      <c r="G283" s="75">
        <v>6.2116688000000003E-2</v>
      </c>
      <c r="H283" s="43">
        <v>2.1755299000000001E-3</v>
      </c>
      <c r="I283" s="43">
        <v>0.13006512000000001</v>
      </c>
      <c r="J283" s="43">
        <v>5.7390391000000001E-3</v>
      </c>
      <c r="K283" s="43">
        <v>8.2092473000000001E-4</v>
      </c>
      <c r="L283" s="43">
        <v>8.2811969000000005E-4</v>
      </c>
      <c r="M283" s="43">
        <v>3.9618489000000003E-3</v>
      </c>
      <c r="N283" s="43">
        <v>9.7906215000000005E-2</v>
      </c>
      <c r="O283" s="43">
        <v>6.7075553999999999E-5</v>
      </c>
      <c r="P283" s="43">
        <v>7.9297952000000008E-3</v>
      </c>
      <c r="Q283" s="43">
        <v>1.9977926000000002E-3</v>
      </c>
      <c r="R283" s="43">
        <v>5.2350340000000004E-3</v>
      </c>
      <c r="S283" s="43">
        <v>1.0481928999999999E-2</v>
      </c>
      <c r="U283" s="77">
        <f t="shared" si="24"/>
        <v>0.53548868965517238</v>
      </c>
    </row>
    <row r="284" spans="1:21">
      <c r="A284" s="41" t="s">
        <v>33</v>
      </c>
      <c r="B284" s="41" t="s">
        <v>1766</v>
      </c>
      <c r="C284" s="74">
        <f t="shared" si="20"/>
        <v>1.0594023056699999</v>
      </c>
      <c r="D284" s="74">
        <f t="shared" si="21"/>
        <v>2.5263687E-2</v>
      </c>
      <c r="E284" s="74">
        <f t="shared" si="22"/>
        <v>0.87884540049999993</v>
      </c>
      <c r="F284" s="74">
        <f t="shared" si="23"/>
        <v>5.8952617169999999E-2</v>
      </c>
      <c r="G284" s="75">
        <v>9.6340600999999998E-2</v>
      </c>
      <c r="H284" s="43">
        <v>2.6065005E-3</v>
      </c>
      <c r="I284" s="43">
        <v>0.41522555999999999</v>
      </c>
      <c r="J284" s="43">
        <v>8.9366064999999995E-3</v>
      </c>
      <c r="K284" s="43">
        <v>1.7819036E-3</v>
      </c>
      <c r="L284" s="43">
        <v>2.1155489E-3</v>
      </c>
      <c r="M284" s="43">
        <v>1.2429628E-2</v>
      </c>
      <c r="N284" s="43">
        <v>0.46101333999999999</v>
      </c>
      <c r="O284" s="43">
        <v>1.5976837E-4</v>
      </c>
      <c r="P284" s="43">
        <v>1.4877711E-2</v>
      </c>
      <c r="Q284" s="43">
        <v>8.3760798000000001E-3</v>
      </c>
      <c r="R284" s="43">
        <v>1.7672869000000001E-2</v>
      </c>
      <c r="S284" s="43">
        <v>1.7866189000000001E-2</v>
      </c>
      <c r="U284" s="77">
        <f t="shared" si="24"/>
        <v>0.83052242241379304</v>
      </c>
    </row>
    <row r="285" spans="1:21">
      <c r="A285" s="41" t="s">
        <v>33</v>
      </c>
      <c r="B285" s="41" t="s">
        <v>1767</v>
      </c>
      <c r="C285" s="74">
        <f t="shared" si="20"/>
        <v>0.84064254644000003</v>
      </c>
      <c r="D285" s="74">
        <f t="shared" si="21"/>
        <v>1.8420666879999999E-2</v>
      </c>
      <c r="E285" s="74">
        <f t="shared" si="22"/>
        <v>0.66084446699999999</v>
      </c>
      <c r="F285" s="74">
        <f t="shared" si="23"/>
        <v>5.9890962559999997E-2</v>
      </c>
      <c r="G285" s="75">
        <v>0.10148645000000001</v>
      </c>
      <c r="H285" s="43">
        <v>2.1816627000000002E-2</v>
      </c>
      <c r="I285" s="43">
        <v>0.40668520000000002</v>
      </c>
      <c r="J285" s="43">
        <v>7.4588071999999997E-3</v>
      </c>
      <c r="K285" s="43">
        <v>2.6599854999999999E-3</v>
      </c>
      <c r="L285" s="43">
        <v>6.0271998000000003E-4</v>
      </c>
      <c r="M285" s="43">
        <v>7.6991541999999998E-3</v>
      </c>
      <c r="N285" s="43">
        <v>0.23234263999999999</v>
      </c>
      <c r="O285" s="43">
        <v>1.4742316E-4</v>
      </c>
      <c r="P285" s="43">
        <v>8.2672878000000002E-3</v>
      </c>
      <c r="Q285" s="43">
        <v>3.9468076000000003E-3</v>
      </c>
      <c r="R285" s="43">
        <v>2.1835687999999999E-2</v>
      </c>
      <c r="S285" s="43">
        <v>2.5693756000000002E-2</v>
      </c>
      <c r="U285" s="77">
        <f t="shared" si="24"/>
        <v>0.87488318965517242</v>
      </c>
    </row>
    <row r="286" spans="1:21">
      <c r="A286" s="41" t="s">
        <v>33</v>
      </c>
      <c r="B286" s="41" t="s">
        <v>1768</v>
      </c>
      <c r="C286" s="74">
        <f t="shared" si="20"/>
        <v>1.0692168692699999</v>
      </c>
      <c r="D286" s="74">
        <f t="shared" si="21"/>
        <v>1.9198895299999998E-2</v>
      </c>
      <c r="E286" s="74">
        <f t="shared" si="22"/>
        <v>0.90901436320000006</v>
      </c>
      <c r="F286" s="74">
        <f t="shared" si="23"/>
        <v>5.0779035769999994E-2</v>
      </c>
      <c r="G286" s="75">
        <v>9.0224575000000001E-2</v>
      </c>
      <c r="H286" s="43">
        <v>2.5301032000000002E-3</v>
      </c>
      <c r="I286" s="43">
        <v>0.36242669</v>
      </c>
      <c r="J286" s="43">
        <v>6.5988352999999996E-3</v>
      </c>
      <c r="K286" s="43">
        <v>1.5670602E-3</v>
      </c>
      <c r="L286" s="43">
        <v>1.3756252E-3</v>
      </c>
      <c r="M286" s="43">
        <v>9.6573745999999992E-3</v>
      </c>
      <c r="N286" s="43">
        <v>0.54405756999999999</v>
      </c>
      <c r="O286" s="43">
        <v>1.4741736999999999E-4</v>
      </c>
      <c r="P286" s="43">
        <v>9.8555628999999999E-3</v>
      </c>
      <c r="Q286" s="43">
        <v>4.3906385000000003E-3</v>
      </c>
      <c r="R286" s="43">
        <v>1.6808072E-2</v>
      </c>
      <c r="S286" s="43">
        <v>1.9577344999999999E-2</v>
      </c>
      <c r="U286" s="77">
        <f t="shared" si="24"/>
        <v>0.77779806034482757</v>
      </c>
    </row>
    <row r="287" spans="1:21">
      <c r="A287" s="41" t="s">
        <v>33</v>
      </c>
      <c r="B287" s="41" t="s">
        <v>1769</v>
      </c>
      <c r="C287" s="74">
        <f t="shared" si="20"/>
        <v>1.5989841172600001</v>
      </c>
      <c r="D287" s="74">
        <f t="shared" si="21"/>
        <v>4.5393292299999999E-2</v>
      </c>
      <c r="E287" s="74">
        <f t="shared" si="22"/>
        <v>1.250142667</v>
      </c>
      <c r="F287" s="74">
        <f t="shared" si="23"/>
        <v>0.14984072796</v>
      </c>
      <c r="G287" s="75">
        <v>0.15360742999999999</v>
      </c>
      <c r="H287" s="43">
        <v>1.0556317000000001E-2</v>
      </c>
      <c r="I287" s="43">
        <v>0.46183371000000001</v>
      </c>
      <c r="J287" s="43">
        <v>2.2782666E-2</v>
      </c>
      <c r="K287" s="43">
        <v>4.7906516000000001E-3</v>
      </c>
      <c r="L287" s="43">
        <v>1.9662757000000002E-3</v>
      </c>
      <c r="M287" s="43">
        <v>1.5853698999999999E-2</v>
      </c>
      <c r="N287" s="43">
        <v>0.77775264</v>
      </c>
      <c r="O287" s="43">
        <v>3.3300166E-4</v>
      </c>
      <c r="P287" s="43">
        <v>4.6253945999999997E-2</v>
      </c>
      <c r="Q287" s="43">
        <v>5.5218992999999999E-3</v>
      </c>
      <c r="R287" s="43">
        <v>3.6285098000000002E-2</v>
      </c>
      <c r="S287" s="43">
        <v>6.1446782999999998E-2</v>
      </c>
      <c r="U287" s="77">
        <f t="shared" si="24"/>
        <v>1.3242019827586204</v>
      </c>
    </row>
    <row r="288" spans="1:21">
      <c r="A288" s="41" t="s">
        <v>33</v>
      </c>
      <c r="B288" s="41" t="s">
        <v>1770</v>
      </c>
      <c r="C288" s="74">
        <f t="shared" si="20"/>
        <v>0.81635196913999986</v>
      </c>
      <c r="D288" s="74">
        <f t="shared" si="21"/>
        <v>1.660862925E-2</v>
      </c>
      <c r="E288" s="74">
        <f t="shared" si="22"/>
        <v>0.64398571279999994</v>
      </c>
      <c r="F288" s="74">
        <f t="shared" si="23"/>
        <v>5.7943322089999999E-2</v>
      </c>
      <c r="G288" s="75">
        <v>9.7814305000000004E-2</v>
      </c>
      <c r="H288" s="43">
        <v>1.8838728E-3</v>
      </c>
      <c r="I288" s="43">
        <v>0.37715653999999998</v>
      </c>
      <c r="J288" s="43">
        <v>6.6677283999999996E-3</v>
      </c>
      <c r="K288" s="43">
        <v>1.6006906000000001E-3</v>
      </c>
      <c r="L288" s="43">
        <v>6.7004524999999995E-4</v>
      </c>
      <c r="M288" s="43">
        <v>7.6701649999999996E-3</v>
      </c>
      <c r="N288" s="43">
        <v>0.26494529999999999</v>
      </c>
      <c r="O288" s="43">
        <v>1.4790809E-4</v>
      </c>
      <c r="P288" s="43">
        <v>1.0011472E-2</v>
      </c>
      <c r="Q288" s="43">
        <v>1.0823123E-2</v>
      </c>
      <c r="R288" s="43">
        <v>1.8328702999999998E-2</v>
      </c>
      <c r="S288" s="43">
        <v>1.8632116000000001E-2</v>
      </c>
      <c r="U288" s="77">
        <f t="shared" si="24"/>
        <v>0.84322676724137935</v>
      </c>
    </row>
    <row r="289" spans="1:21">
      <c r="A289" s="41" t="s">
        <v>33</v>
      </c>
      <c r="B289" s="41" t="s">
        <v>1771</v>
      </c>
      <c r="C289" s="74">
        <f t="shared" si="20"/>
        <v>0.8017403502699999</v>
      </c>
      <c r="D289" s="74">
        <f t="shared" si="21"/>
        <v>1.8595258819999998E-2</v>
      </c>
      <c r="E289" s="74">
        <f t="shared" si="22"/>
        <v>0.64235544499999997</v>
      </c>
      <c r="F289" s="74">
        <f t="shared" si="23"/>
        <v>4.5120083450000001E-2</v>
      </c>
      <c r="G289" s="75">
        <v>9.5669562999999999E-2</v>
      </c>
      <c r="H289" s="43">
        <v>4.5957350000000001E-3</v>
      </c>
      <c r="I289" s="43">
        <v>0.39217554999999998</v>
      </c>
      <c r="J289" s="43">
        <v>6.9287786999999998E-3</v>
      </c>
      <c r="K289" s="43">
        <v>1.7516261999999999E-3</v>
      </c>
      <c r="L289" s="43">
        <v>8.2695572000000004E-4</v>
      </c>
      <c r="M289" s="43">
        <v>9.0878981999999997E-3</v>
      </c>
      <c r="N289" s="43">
        <v>0.24558416</v>
      </c>
      <c r="O289" s="43">
        <v>1.3882704999999999E-4</v>
      </c>
      <c r="P289" s="43">
        <v>9.2766101000000007E-3</v>
      </c>
      <c r="Q289" s="43">
        <v>3.7611823000000002E-3</v>
      </c>
      <c r="R289" s="43">
        <v>1.6673111000000001E-2</v>
      </c>
      <c r="S289" s="43">
        <v>1.5270353E-2</v>
      </c>
      <c r="U289" s="77">
        <f t="shared" si="24"/>
        <v>0.82473761206896545</v>
      </c>
    </row>
    <row r="290" spans="1:21">
      <c r="A290" s="41" t="s">
        <v>33</v>
      </c>
      <c r="B290" s="41" t="s">
        <v>1772</v>
      </c>
      <c r="C290" s="74">
        <f t="shared" si="20"/>
        <v>0.82458901160000009</v>
      </c>
      <c r="D290" s="74">
        <f t="shared" si="21"/>
        <v>2.0521220529999998E-2</v>
      </c>
      <c r="E290" s="74">
        <f t="shared" si="22"/>
        <v>0.63511189740000007</v>
      </c>
      <c r="F290" s="74">
        <f t="shared" si="23"/>
        <v>7.7198957669999999E-2</v>
      </c>
      <c r="G290" s="75">
        <v>9.1756935999999997E-2</v>
      </c>
      <c r="H290" s="43">
        <v>8.9332874E-3</v>
      </c>
      <c r="I290" s="43">
        <v>0.28556457000000002</v>
      </c>
      <c r="J290" s="43">
        <v>9.8338881999999999E-3</v>
      </c>
      <c r="K290" s="43">
        <v>3.0796882999999998E-3</v>
      </c>
      <c r="L290" s="43">
        <v>7.2986773000000005E-4</v>
      </c>
      <c r="M290" s="43">
        <v>6.8777763E-3</v>
      </c>
      <c r="N290" s="43">
        <v>0.34061404000000001</v>
      </c>
      <c r="O290" s="43">
        <v>2.2904707000000001E-4</v>
      </c>
      <c r="P290" s="43">
        <v>1.6569983E-2</v>
      </c>
      <c r="Q290" s="43">
        <v>6.3744016000000002E-3</v>
      </c>
      <c r="R290" s="43">
        <v>2.7160256000000001E-2</v>
      </c>
      <c r="S290" s="43">
        <v>2.686527E-2</v>
      </c>
      <c r="U290" s="77">
        <f t="shared" si="24"/>
        <v>0.79100806896551723</v>
      </c>
    </row>
    <row r="291" spans="1:21">
      <c r="A291" s="41" t="s">
        <v>33</v>
      </c>
      <c r="B291" s="41" t="s">
        <v>1773</v>
      </c>
      <c r="C291" s="74">
        <f t="shared" si="20"/>
        <v>1.65339481587</v>
      </c>
      <c r="D291" s="74">
        <f t="shared" si="21"/>
        <v>3.1410979800000002E-2</v>
      </c>
      <c r="E291" s="74">
        <f t="shared" si="22"/>
        <v>1.4212655249999999</v>
      </c>
      <c r="F291" s="74">
        <f t="shared" si="23"/>
        <v>9.2638731070000008E-2</v>
      </c>
      <c r="G291" s="75">
        <v>0.10807957999999999</v>
      </c>
      <c r="H291" s="43">
        <v>6.6316250000000004E-3</v>
      </c>
      <c r="I291" s="43">
        <v>0.41040969999999999</v>
      </c>
      <c r="J291" s="43">
        <v>1.2424210999999999E-2</v>
      </c>
      <c r="K291" s="43">
        <v>3.2407071999999999E-3</v>
      </c>
      <c r="L291" s="43">
        <v>1.3645966E-3</v>
      </c>
      <c r="M291" s="43">
        <v>1.4381465E-2</v>
      </c>
      <c r="N291" s="43">
        <v>1.0042241999999999</v>
      </c>
      <c r="O291" s="43">
        <v>2.5903246999999999E-4</v>
      </c>
      <c r="P291" s="43">
        <v>2.0620415E-2</v>
      </c>
      <c r="Q291" s="43">
        <v>2.3787995999999998E-3</v>
      </c>
      <c r="R291" s="43">
        <v>3.0637646000000001E-2</v>
      </c>
      <c r="S291" s="43">
        <v>3.8742838000000002E-2</v>
      </c>
      <c r="U291" s="77">
        <f t="shared" si="24"/>
        <v>0.93172051724137916</v>
      </c>
    </row>
    <row r="292" spans="1:21">
      <c r="A292" s="41" t="s">
        <v>33</v>
      </c>
      <c r="B292" s="41" t="s">
        <v>1774</v>
      </c>
      <c r="C292" s="74">
        <f t="shared" si="20"/>
        <v>0.99693419005000006</v>
      </c>
      <c r="D292" s="74">
        <f t="shared" si="21"/>
        <v>3.3561719900000002E-2</v>
      </c>
      <c r="E292" s="74">
        <f t="shared" si="22"/>
        <v>0.77609479869999998</v>
      </c>
      <c r="F292" s="74">
        <f t="shared" si="23"/>
        <v>6.762875145000001E-2</v>
      </c>
      <c r="G292" s="75">
        <v>0.11964892000000001</v>
      </c>
      <c r="H292" s="43">
        <v>4.8658086999999999E-3</v>
      </c>
      <c r="I292" s="43">
        <v>0.43889883000000002</v>
      </c>
      <c r="J292" s="43">
        <v>1.5049363E-2</v>
      </c>
      <c r="K292" s="43">
        <v>2.3245880999999999E-3</v>
      </c>
      <c r="L292" s="43">
        <v>2.7668658000000001E-3</v>
      </c>
      <c r="M292" s="43">
        <v>1.3420903E-2</v>
      </c>
      <c r="N292" s="43">
        <v>0.33233015999999999</v>
      </c>
      <c r="O292" s="43">
        <v>1.8513165E-4</v>
      </c>
      <c r="P292" s="43">
        <v>2.7080926000000002E-2</v>
      </c>
      <c r="Q292" s="43">
        <v>2.4636127999999998E-3</v>
      </c>
      <c r="R292" s="43">
        <v>1.7877516E-2</v>
      </c>
      <c r="S292" s="43">
        <v>2.0021565000000002E-2</v>
      </c>
      <c r="U292" s="77">
        <f t="shared" si="24"/>
        <v>1.0314562068965518</v>
      </c>
    </row>
    <row r="293" spans="1:21">
      <c r="A293" s="41" t="s">
        <v>33</v>
      </c>
      <c r="B293" s="41" t="s">
        <v>1775</v>
      </c>
      <c r="C293" s="74">
        <f t="shared" si="20"/>
        <v>0.85195118295999994</v>
      </c>
      <c r="D293" s="74">
        <f t="shared" si="21"/>
        <v>2.8109038199999999E-2</v>
      </c>
      <c r="E293" s="74">
        <f t="shared" si="22"/>
        <v>0.63616693400000002</v>
      </c>
      <c r="F293" s="74">
        <f t="shared" si="23"/>
        <v>7.6276840759999992E-2</v>
      </c>
      <c r="G293" s="75">
        <v>0.11139837</v>
      </c>
      <c r="H293" s="43">
        <v>1.6822793999999999E-2</v>
      </c>
      <c r="I293" s="43">
        <v>0.37300685</v>
      </c>
      <c r="J293" s="43">
        <v>1.1883573999999999E-2</v>
      </c>
      <c r="K293" s="43">
        <v>4.0743597000000003E-3</v>
      </c>
      <c r="L293" s="43">
        <v>1.1868045E-3</v>
      </c>
      <c r="M293" s="43">
        <v>1.09643E-2</v>
      </c>
      <c r="N293" s="43">
        <v>0.24633728999999999</v>
      </c>
      <c r="O293" s="43">
        <v>2.3387757000000001E-4</v>
      </c>
      <c r="P293" s="43">
        <v>1.7691462000000002E-2</v>
      </c>
      <c r="Q293" s="43">
        <v>8.8226818999999996E-4</v>
      </c>
      <c r="R293" s="43">
        <v>2.8130081000000001E-2</v>
      </c>
      <c r="S293" s="43">
        <v>2.9339152E-2</v>
      </c>
      <c r="U293" s="77">
        <f t="shared" si="24"/>
        <v>0.96033077586206894</v>
      </c>
    </row>
    <row r="294" spans="1:21">
      <c r="A294" s="41" t="s">
        <v>33</v>
      </c>
      <c r="B294" s="41" t="s">
        <v>1776</v>
      </c>
      <c r="C294" s="74">
        <f t="shared" si="20"/>
        <v>1.2943285637000002</v>
      </c>
      <c r="D294" s="74">
        <f t="shared" si="21"/>
        <v>5.1827463899999995E-2</v>
      </c>
      <c r="E294" s="74">
        <f t="shared" si="22"/>
        <v>0.9249262250000001</v>
      </c>
      <c r="F294" s="74">
        <f t="shared" si="23"/>
        <v>0.14453009480000001</v>
      </c>
      <c r="G294" s="75">
        <v>0.17304478000000001</v>
      </c>
      <c r="H294" s="43">
        <v>1.4412085E-2</v>
      </c>
      <c r="I294" s="43">
        <v>0.44918213000000001</v>
      </c>
      <c r="J294" s="43">
        <v>3.3324491999999997E-2</v>
      </c>
      <c r="K294" s="43">
        <v>4.8678326999999997E-3</v>
      </c>
      <c r="L294" s="43">
        <v>1.3738282E-3</v>
      </c>
      <c r="M294" s="43">
        <v>1.2261311E-2</v>
      </c>
      <c r="N294" s="43">
        <v>0.46133201000000001</v>
      </c>
      <c r="O294" s="43">
        <v>3.4407490000000002E-4</v>
      </c>
      <c r="P294" s="43">
        <v>6.9651992999999995E-2</v>
      </c>
      <c r="Q294" s="43">
        <v>2.5265659E-3</v>
      </c>
      <c r="R294" s="43">
        <v>2.7078191000000001E-2</v>
      </c>
      <c r="S294" s="43">
        <v>4.492927E-2</v>
      </c>
      <c r="U294" s="77">
        <f t="shared" si="24"/>
        <v>1.4917653448275863</v>
      </c>
    </row>
    <row r="295" spans="1:21">
      <c r="A295" s="41" t="s">
        <v>33</v>
      </c>
      <c r="B295" s="41" t="s">
        <v>1777</v>
      </c>
      <c r="C295" s="74">
        <f t="shared" si="20"/>
        <v>0.73317207708999999</v>
      </c>
      <c r="D295" s="74">
        <f t="shared" si="21"/>
        <v>2.9976938879999995E-2</v>
      </c>
      <c r="E295" s="74">
        <f t="shared" si="22"/>
        <v>0.50831062999999999</v>
      </c>
      <c r="F295" s="74">
        <f t="shared" si="23"/>
        <v>9.5016628209999995E-2</v>
      </c>
      <c r="G295" s="75">
        <v>9.9867880000000006E-2</v>
      </c>
      <c r="H295" s="43">
        <v>2.2875940000000001E-2</v>
      </c>
      <c r="I295" s="43">
        <v>0.27580568</v>
      </c>
      <c r="J295" s="43">
        <v>1.3570799999999999E-2</v>
      </c>
      <c r="K295" s="43">
        <v>9.1228817999999996E-3</v>
      </c>
      <c r="L295" s="43">
        <v>8.1909818000000002E-4</v>
      </c>
      <c r="M295" s="43">
        <v>6.4641589000000001E-3</v>
      </c>
      <c r="N295" s="43">
        <v>0.20962901</v>
      </c>
      <c r="O295" s="43">
        <v>2.8478571E-4</v>
      </c>
      <c r="P295" s="43">
        <v>2.2058774999999999E-2</v>
      </c>
      <c r="Q295" s="43">
        <v>2.4733785000000002E-3</v>
      </c>
      <c r="R295" s="43">
        <v>3.5730805999999997E-2</v>
      </c>
      <c r="S295" s="43">
        <v>3.4468882999999999E-2</v>
      </c>
      <c r="U295" s="77">
        <f t="shared" si="24"/>
        <v>0.86092999999999997</v>
      </c>
    </row>
    <row r="296" spans="1:21">
      <c r="A296" s="41" t="s">
        <v>33</v>
      </c>
      <c r="B296" s="41" t="s">
        <v>1778</v>
      </c>
      <c r="C296" s="74">
        <f t="shared" si="20"/>
        <v>0.48318170156999996</v>
      </c>
      <c r="D296" s="74">
        <f t="shared" si="21"/>
        <v>1.248296672E-2</v>
      </c>
      <c r="E296" s="74">
        <f t="shared" si="22"/>
        <v>0.36186867249999999</v>
      </c>
      <c r="F296" s="74">
        <f t="shared" si="23"/>
        <v>3.8613185349999996E-2</v>
      </c>
      <c r="G296" s="75">
        <v>7.0216876999999997E-2</v>
      </c>
      <c r="H296" s="43">
        <v>2.4813625000000001E-3</v>
      </c>
      <c r="I296" s="43">
        <v>0.17006587000000001</v>
      </c>
      <c r="J296" s="43">
        <v>5.5773239999999998E-3</v>
      </c>
      <c r="K296" s="43">
        <v>9.4641492000000003E-4</v>
      </c>
      <c r="L296" s="43">
        <v>8.7903289999999995E-4</v>
      </c>
      <c r="M296" s="43">
        <v>5.0801949000000004E-3</v>
      </c>
      <c r="N296" s="43">
        <v>0.18932144000000001</v>
      </c>
      <c r="O296" s="43">
        <v>7.335105E-5</v>
      </c>
      <c r="P296" s="43">
        <v>6.0151824000000001E-3</v>
      </c>
      <c r="Q296" s="43">
        <v>1.3215935999999999E-2</v>
      </c>
      <c r="R296" s="43">
        <v>7.1454709E-3</v>
      </c>
      <c r="S296" s="43">
        <v>1.2163245E-2</v>
      </c>
      <c r="U296" s="77">
        <f t="shared" si="24"/>
        <v>0.60531790517241368</v>
      </c>
    </row>
    <row r="297" spans="1:21">
      <c r="A297" s="41" t="s">
        <v>33</v>
      </c>
      <c r="B297" s="41" t="s">
        <v>1779</v>
      </c>
      <c r="C297" s="74">
        <f t="shared" si="20"/>
        <v>0.49820926423100004</v>
      </c>
      <c r="D297" s="74">
        <f t="shared" si="21"/>
        <v>1.0067842560000002E-2</v>
      </c>
      <c r="E297" s="74">
        <f t="shared" si="22"/>
        <v>0.37411690760000005</v>
      </c>
      <c r="F297" s="74">
        <f t="shared" si="23"/>
        <v>3.7013353071000003E-2</v>
      </c>
      <c r="G297" s="75">
        <v>7.7011160999999995E-2</v>
      </c>
      <c r="H297" s="43">
        <v>3.1707376000000001E-3</v>
      </c>
      <c r="I297" s="43">
        <v>0.14869660000000001</v>
      </c>
      <c r="J297" s="43">
        <v>4.5997603000000001E-3</v>
      </c>
      <c r="K297" s="43">
        <v>8.8002635999999998E-4</v>
      </c>
      <c r="L297" s="43">
        <v>5.7165489999999998E-4</v>
      </c>
      <c r="M297" s="43">
        <v>4.0164010000000002E-3</v>
      </c>
      <c r="N297" s="43">
        <v>0.22224957000000001</v>
      </c>
      <c r="O297" s="43">
        <v>8.4800271000000003E-5</v>
      </c>
      <c r="P297" s="43">
        <v>3.9846862000000004E-3</v>
      </c>
      <c r="Q297" s="43">
        <v>6.7344351999999996E-3</v>
      </c>
      <c r="R297" s="43">
        <v>6.7960264000000003E-3</v>
      </c>
      <c r="S297" s="43">
        <v>1.9413405000000002E-2</v>
      </c>
      <c r="U297" s="77">
        <f t="shared" si="24"/>
        <v>0.66388931896551717</v>
      </c>
    </row>
    <row r="298" spans="1:21">
      <c r="A298" s="41" t="s">
        <v>33</v>
      </c>
      <c r="B298" s="41" t="s">
        <v>1780</v>
      </c>
      <c r="C298" s="74">
        <f t="shared" si="20"/>
        <v>0.71713767707999998</v>
      </c>
      <c r="D298" s="74">
        <f t="shared" si="21"/>
        <v>2.2350246880000001E-2</v>
      </c>
      <c r="E298" s="74">
        <f t="shared" si="22"/>
        <v>0.51751171100000004</v>
      </c>
      <c r="F298" s="74">
        <f t="shared" si="23"/>
        <v>7.335758919999999E-2</v>
      </c>
      <c r="G298" s="75">
        <v>0.10391813</v>
      </c>
      <c r="H298" s="43">
        <v>1.1237881E-2</v>
      </c>
      <c r="I298" s="43">
        <v>0.18955633999999999</v>
      </c>
      <c r="J298" s="43">
        <v>1.2130675E-2</v>
      </c>
      <c r="K298" s="43">
        <v>2.8764787999999999E-3</v>
      </c>
      <c r="L298" s="43">
        <v>8.3936017999999997E-4</v>
      </c>
      <c r="M298" s="43">
        <v>6.5037328999999998E-3</v>
      </c>
      <c r="N298" s="43">
        <v>0.31671748999999999</v>
      </c>
      <c r="O298" s="43">
        <v>1.740794E-4</v>
      </c>
      <c r="P298" s="43">
        <v>1.8700855999999998E-2</v>
      </c>
      <c r="Q298" s="43">
        <v>6.9801107999999997E-3</v>
      </c>
      <c r="R298" s="43">
        <v>1.4670607E-2</v>
      </c>
      <c r="S298" s="43">
        <v>3.2831935999999999E-2</v>
      </c>
      <c r="U298" s="77">
        <f t="shared" si="24"/>
        <v>0.89584594827586195</v>
      </c>
    </row>
    <row r="299" spans="1:21">
      <c r="A299" s="41" t="s">
        <v>33</v>
      </c>
      <c r="B299" s="41" t="s">
        <v>1781</v>
      </c>
      <c r="C299" s="74">
        <f t="shared" si="20"/>
        <v>0.38904041639199999</v>
      </c>
      <c r="D299" s="74">
        <f t="shared" si="21"/>
        <v>8.9395664199999995E-3</v>
      </c>
      <c r="E299" s="74">
        <f t="shared" si="22"/>
        <v>0.26739589720000001</v>
      </c>
      <c r="F299" s="74">
        <f t="shared" si="23"/>
        <v>4.4181320772000002E-2</v>
      </c>
      <c r="G299" s="75">
        <v>6.8523632000000001E-2</v>
      </c>
      <c r="H299" s="43">
        <v>1.9597871999999998E-3</v>
      </c>
      <c r="I299" s="43">
        <v>0.15443419999999999</v>
      </c>
      <c r="J299" s="43">
        <v>4.5535814999999999E-3</v>
      </c>
      <c r="K299" s="43">
        <v>9.3216364E-4</v>
      </c>
      <c r="L299" s="43">
        <v>2.9318577999999998E-4</v>
      </c>
      <c r="M299" s="43">
        <v>3.1606354999999999E-3</v>
      </c>
      <c r="N299" s="43">
        <v>0.11100191</v>
      </c>
      <c r="O299" s="43">
        <v>7.2960171999999997E-5</v>
      </c>
      <c r="P299" s="43">
        <v>4.0477216E-3</v>
      </c>
      <c r="Q299" s="43">
        <v>1.7528821E-2</v>
      </c>
      <c r="R299" s="43">
        <v>7.4106880000000003E-3</v>
      </c>
      <c r="S299" s="43">
        <v>1.512113E-2</v>
      </c>
      <c r="U299" s="77">
        <f t="shared" si="24"/>
        <v>0.5907209655172414</v>
      </c>
    </row>
    <row r="300" spans="1:21">
      <c r="A300" s="41" t="s">
        <v>33</v>
      </c>
      <c r="B300" s="41" t="s">
        <v>1782</v>
      </c>
      <c r="C300" s="74">
        <f t="shared" si="20"/>
        <v>0.37740125978299993</v>
      </c>
      <c r="D300" s="74">
        <f t="shared" si="21"/>
        <v>1.0410273119999999E-2</v>
      </c>
      <c r="E300" s="74">
        <f t="shared" si="22"/>
        <v>0.26827707089999997</v>
      </c>
      <c r="F300" s="74">
        <f t="shared" si="23"/>
        <v>2.3681910762999997E-2</v>
      </c>
      <c r="G300" s="75">
        <v>7.5032004999999999E-2</v>
      </c>
      <c r="H300" s="43">
        <v>6.4043108999999997E-3</v>
      </c>
      <c r="I300" s="43">
        <v>0.16114369000000001</v>
      </c>
      <c r="J300" s="43">
        <v>5.0274559999999996E-3</v>
      </c>
      <c r="K300" s="43">
        <v>1.2814205999999999E-3</v>
      </c>
      <c r="L300" s="43">
        <v>3.5348121999999999E-4</v>
      </c>
      <c r="M300" s="43">
        <v>3.7479153000000002E-3</v>
      </c>
      <c r="N300" s="43">
        <v>0.10072907</v>
      </c>
      <c r="O300" s="43">
        <v>6.4147362999999994E-5</v>
      </c>
      <c r="P300" s="43">
        <v>3.7506108E-3</v>
      </c>
      <c r="Q300" s="43">
        <v>5.6415288999999997E-3</v>
      </c>
      <c r="R300" s="43">
        <v>6.7417134999999996E-3</v>
      </c>
      <c r="S300" s="43">
        <v>7.4839101999999999E-3</v>
      </c>
      <c r="U300" s="77">
        <f t="shared" si="24"/>
        <v>0.64682762931034476</v>
      </c>
    </row>
    <row r="301" spans="1:21">
      <c r="A301" s="41" t="s">
        <v>33</v>
      </c>
      <c r="B301" s="41" t="s">
        <v>1783</v>
      </c>
      <c r="C301" s="74">
        <f t="shared" si="20"/>
        <v>0.73751056615999999</v>
      </c>
      <c r="D301" s="74">
        <f t="shared" si="21"/>
        <v>1.5771956929999997E-2</v>
      </c>
      <c r="E301" s="74">
        <f t="shared" si="22"/>
        <v>0.58487475690000001</v>
      </c>
      <c r="F301" s="74">
        <f t="shared" si="23"/>
        <v>5.1975479330000005E-2</v>
      </c>
      <c r="G301" s="75">
        <v>8.4888373000000003E-2</v>
      </c>
      <c r="H301" s="43">
        <v>7.6784868999999999E-3</v>
      </c>
      <c r="I301" s="43">
        <v>0.16859608000000001</v>
      </c>
      <c r="J301" s="43">
        <v>7.5372065999999996E-3</v>
      </c>
      <c r="K301" s="43">
        <v>1.7542558E-3</v>
      </c>
      <c r="L301" s="43">
        <v>5.8922493000000003E-4</v>
      </c>
      <c r="M301" s="43">
        <v>5.8912696000000004E-3</v>
      </c>
      <c r="N301" s="43">
        <v>0.40860018999999997</v>
      </c>
      <c r="O301" s="43">
        <v>1.3367423E-4</v>
      </c>
      <c r="P301" s="43">
        <v>8.3370057000000004E-3</v>
      </c>
      <c r="Q301" s="43">
        <v>2.5768884E-3</v>
      </c>
      <c r="R301" s="43">
        <v>1.2387344999999999E-2</v>
      </c>
      <c r="S301" s="43">
        <v>2.8540566E-2</v>
      </c>
      <c r="U301" s="77">
        <f t="shared" si="24"/>
        <v>0.73179631896551722</v>
      </c>
    </row>
    <row r="302" spans="1:21">
      <c r="A302" s="41" t="s">
        <v>33</v>
      </c>
      <c r="B302" s="41" t="s">
        <v>1784</v>
      </c>
      <c r="C302" s="74">
        <f t="shared" si="20"/>
        <v>0.45471479269600001</v>
      </c>
      <c r="D302" s="74">
        <f t="shared" si="21"/>
        <v>1.5671389600000002E-2</v>
      </c>
      <c r="E302" s="74">
        <f t="shared" si="22"/>
        <v>0.31777468720000002</v>
      </c>
      <c r="F302" s="74">
        <f t="shared" si="23"/>
        <v>3.5501260895999996E-2</v>
      </c>
      <c r="G302" s="75">
        <v>8.5767455000000006E-2</v>
      </c>
      <c r="H302" s="43">
        <v>3.0038572E-3</v>
      </c>
      <c r="I302" s="43">
        <v>0.17958708000000001</v>
      </c>
      <c r="J302" s="43">
        <v>7.9241633000000002E-3</v>
      </c>
      <c r="K302" s="43">
        <v>1.1334896999999999E-3</v>
      </c>
      <c r="L302" s="43">
        <v>1.1434240999999999E-3</v>
      </c>
      <c r="M302" s="43">
        <v>5.4703125000000003E-3</v>
      </c>
      <c r="N302" s="43">
        <v>0.13518374999999999</v>
      </c>
      <c r="O302" s="43">
        <v>9.2614395999999994E-5</v>
      </c>
      <c r="P302" s="43">
        <v>1.0949044E-2</v>
      </c>
      <c r="Q302" s="43">
        <v>2.7584469000000002E-3</v>
      </c>
      <c r="R302" s="43">
        <v>7.2282596000000001E-3</v>
      </c>
      <c r="S302" s="43">
        <v>1.4472896000000001E-2</v>
      </c>
      <c r="U302" s="77">
        <f t="shared" si="24"/>
        <v>0.73937461206896549</v>
      </c>
    </row>
    <row r="303" spans="1:21">
      <c r="A303" s="41" t="s">
        <v>33</v>
      </c>
      <c r="B303" s="41" t="s">
        <v>1785</v>
      </c>
      <c r="C303" s="74">
        <f t="shared" si="20"/>
        <v>2.3380379690400002</v>
      </c>
      <c r="D303" s="74">
        <f t="shared" si="21"/>
        <v>6.0403053200000001E-2</v>
      </c>
      <c r="E303" s="74">
        <f t="shared" si="22"/>
        <v>1.7510238810000001</v>
      </c>
      <c r="F303" s="74">
        <f t="shared" si="23"/>
        <v>0.18684294484</v>
      </c>
      <c r="G303" s="75">
        <v>0.33976809000000002</v>
      </c>
      <c r="H303" s="43">
        <v>1.2006911E-2</v>
      </c>
      <c r="I303" s="43">
        <v>0.82292118999999997</v>
      </c>
      <c r="J303" s="43">
        <v>2.6987766999999999E-2</v>
      </c>
      <c r="K303" s="43">
        <v>4.5795484000000003E-3</v>
      </c>
      <c r="L303" s="43">
        <v>4.2534977999999996E-3</v>
      </c>
      <c r="M303" s="43">
        <v>2.4582240000000002E-2</v>
      </c>
      <c r="N303" s="43">
        <v>0.91609578000000003</v>
      </c>
      <c r="O303" s="43">
        <v>3.5493383999999999E-4</v>
      </c>
      <c r="P303" s="43">
        <v>2.9106493000000001E-2</v>
      </c>
      <c r="Q303" s="43">
        <v>6.3949772000000002E-2</v>
      </c>
      <c r="R303" s="43">
        <v>3.4575776000000003E-2</v>
      </c>
      <c r="S303" s="43">
        <v>5.8855970000000001E-2</v>
      </c>
      <c r="U303" s="77">
        <f t="shared" si="24"/>
        <v>2.9290352586206896</v>
      </c>
    </row>
    <row r="304" spans="1:21">
      <c r="A304" s="41" t="s">
        <v>33</v>
      </c>
      <c r="B304" s="41" t="s">
        <v>1786</v>
      </c>
      <c r="C304" s="74">
        <f t="shared" si="20"/>
        <v>2.4107538600699998</v>
      </c>
      <c r="D304" s="74">
        <f t="shared" si="21"/>
        <v>4.8716659299999993E-2</v>
      </c>
      <c r="E304" s="74">
        <f t="shared" si="22"/>
        <v>1.810291055</v>
      </c>
      <c r="F304" s="74">
        <f t="shared" si="23"/>
        <v>0.17910161577</v>
      </c>
      <c r="G304" s="75">
        <v>0.37264452999999997</v>
      </c>
      <c r="H304" s="43">
        <v>1.5342685E-2</v>
      </c>
      <c r="I304" s="43">
        <v>0.71951876999999997</v>
      </c>
      <c r="J304" s="43">
        <v>2.2257494999999999E-2</v>
      </c>
      <c r="K304" s="43">
        <v>4.2583049E-3</v>
      </c>
      <c r="L304" s="43">
        <v>2.7661453999999999E-3</v>
      </c>
      <c r="M304" s="43">
        <v>1.9434713999999999E-2</v>
      </c>
      <c r="N304" s="43">
        <v>1.0754296000000001</v>
      </c>
      <c r="O304" s="43">
        <v>4.1033477E-4</v>
      </c>
      <c r="P304" s="43">
        <v>1.9281250999999999E-2</v>
      </c>
      <c r="Q304" s="43">
        <v>3.2586840999999998E-2</v>
      </c>
      <c r="R304" s="43">
        <v>3.2884869999999997E-2</v>
      </c>
      <c r="S304" s="43">
        <v>9.3938319000000006E-2</v>
      </c>
      <c r="U304" s="77">
        <f t="shared" si="24"/>
        <v>3.212452844827586</v>
      </c>
    </row>
    <row r="305" spans="1:21">
      <c r="A305" s="41" t="s">
        <v>33</v>
      </c>
      <c r="B305" s="41" t="s">
        <v>1787</v>
      </c>
      <c r="C305" s="74">
        <f t="shared" si="20"/>
        <v>3.4701129978999998</v>
      </c>
      <c r="D305" s="74">
        <f t="shared" si="21"/>
        <v>0.10814922290000001</v>
      </c>
      <c r="E305" s="74">
        <f t="shared" si="22"/>
        <v>2.5041552839999999</v>
      </c>
      <c r="F305" s="74">
        <f t="shared" si="23"/>
        <v>0.35496549100000002</v>
      </c>
      <c r="G305" s="75">
        <v>0.50284300000000004</v>
      </c>
      <c r="H305" s="43">
        <v>5.4378283999999999E-2</v>
      </c>
      <c r="I305" s="43">
        <v>0.91723239999999995</v>
      </c>
      <c r="J305" s="43">
        <v>5.8698370999999999E-2</v>
      </c>
      <c r="K305" s="43">
        <v>1.3918814999999999E-2</v>
      </c>
      <c r="L305" s="43">
        <v>4.0615279000000004E-3</v>
      </c>
      <c r="M305" s="43">
        <v>3.1470509000000001E-2</v>
      </c>
      <c r="N305" s="43">
        <v>1.5325446</v>
      </c>
      <c r="O305" s="43">
        <v>8.4234200000000005E-4</v>
      </c>
      <c r="P305" s="43">
        <v>9.0490412000000006E-2</v>
      </c>
      <c r="Q305" s="43">
        <v>3.3775624999999997E-2</v>
      </c>
      <c r="R305" s="43">
        <v>7.0988692000000006E-2</v>
      </c>
      <c r="S305" s="43">
        <v>0.15886842000000001</v>
      </c>
      <c r="U305" s="77">
        <f t="shared" si="24"/>
        <v>4.3348534482758625</v>
      </c>
    </row>
    <row r="306" spans="1:21">
      <c r="A306" s="41" t="s">
        <v>33</v>
      </c>
      <c r="B306" s="41" t="s">
        <v>1788</v>
      </c>
      <c r="C306" s="74">
        <f t="shared" si="20"/>
        <v>1.8825035642499999</v>
      </c>
      <c r="D306" s="74">
        <f t="shared" si="21"/>
        <v>4.3257113299999997E-2</v>
      </c>
      <c r="E306" s="74">
        <f t="shared" si="22"/>
        <v>1.2938854525000001</v>
      </c>
      <c r="F306" s="74">
        <f t="shared" si="23"/>
        <v>0.21378624844999999</v>
      </c>
      <c r="G306" s="75">
        <v>0.33157474999999997</v>
      </c>
      <c r="H306" s="43">
        <v>9.4830925E-3</v>
      </c>
      <c r="I306" s="43">
        <v>0.74728207999999996</v>
      </c>
      <c r="J306" s="43">
        <v>2.2034043E-2</v>
      </c>
      <c r="K306" s="43">
        <v>4.5105887999999997E-3</v>
      </c>
      <c r="L306" s="43">
        <v>1.4186785E-3</v>
      </c>
      <c r="M306" s="43">
        <v>1.5293803E-2</v>
      </c>
      <c r="N306" s="43">
        <v>0.53712028000000001</v>
      </c>
      <c r="O306" s="43">
        <v>3.5304245000000002E-4</v>
      </c>
      <c r="P306" s="43">
        <v>1.9586269E-2</v>
      </c>
      <c r="Q306" s="43">
        <v>8.4819121999999997E-2</v>
      </c>
      <c r="R306" s="43">
        <v>3.5859118000000002E-2</v>
      </c>
      <c r="S306" s="43">
        <v>7.3168697000000005E-2</v>
      </c>
      <c r="U306" s="77">
        <f t="shared" si="24"/>
        <v>2.858403017241379</v>
      </c>
    </row>
    <row r="307" spans="1:21">
      <c r="A307" s="41" t="s">
        <v>33</v>
      </c>
      <c r="B307" s="41" t="s">
        <v>1789</v>
      </c>
      <c r="C307" s="74">
        <f t="shared" si="20"/>
        <v>1.82618355649</v>
      </c>
      <c r="D307" s="74">
        <f t="shared" si="21"/>
        <v>5.0373624800000003E-2</v>
      </c>
      <c r="E307" s="74">
        <f t="shared" si="22"/>
        <v>1.298149293</v>
      </c>
      <c r="F307" s="74">
        <f t="shared" si="23"/>
        <v>0.11459292868999998</v>
      </c>
      <c r="G307" s="75">
        <v>0.36306770999999999</v>
      </c>
      <c r="H307" s="43">
        <v>3.0989422999999999E-2</v>
      </c>
      <c r="I307" s="43">
        <v>0.77974821000000005</v>
      </c>
      <c r="J307" s="43">
        <v>2.4327044999999999E-2</v>
      </c>
      <c r="K307" s="43">
        <v>6.2005864999999999E-3</v>
      </c>
      <c r="L307" s="43">
        <v>1.7104383E-3</v>
      </c>
      <c r="M307" s="43">
        <v>1.8135555000000001E-2</v>
      </c>
      <c r="N307" s="43">
        <v>0.48741166000000002</v>
      </c>
      <c r="O307" s="43">
        <v>3.1039868999999999E-4</v>
      </c>
      <c r="P307" s="43">
        <v>1.8148597999999998E-2</v>
      </c>
      <c r="Q307" s="43">
        <v>2.7298444000000002E-2</v>
      </c>
      <c r="R307" s="43">
        <v>3.2622059000000002E-2</v>
      </c>
      <c r="S307" s="43">
        <v>3.6213428999999998E-2</v>
      </c>
      <c r="U307" s="77">
        <f t="shared" si="24"/>
        <v>3.1298940517241376</v>
      </c>
    </row>
    <row r="308" spans="1:21">
      <c r="A308" s="41" t="s">
        <v>33</v>
      </c>
      <c r="B308" s="41" t="s">
        <v>1790</v>
      </c>
      <c r="C308" s="74">
        <f t="shared" si="20"/>
        <v>3.5686940844299997</v>
      </c>
      <c r="D308" s="74">
        <f t="shared" si="21"/>
        <v>7.6317943499999999E-2</v>
      </c>
      <c r="E308" s="74">
        <f t="shared" si="22"/>
        <v>2.8301141439999999</v>
      </c>
      <c r="F308" s="74">
        <f t="shared" si="23"/>
        <v>0.25150091692999998</v>
      </c>
      <c r="G308" s="75">
        <v>0.41076108</v>
      </c>
      <c r="H308" s="43">
        <v>3.7154953999999997E-2</v>
      </c>
      <c r="I308" s="43">
        <v>0.81580909000000001</v>
      </c>
      <c r="J308" s="43">
        <v>3.6471321000000001E-2</v>
      </c>
      <c r="K308" s="43">
        <v>8.4885596000000008E-3</v>
      </c>
      <c r="L308" s="43">
        <v>2.8511639000000002E-3</v>
      </c>
      <c r="M308" s="43">
        <v>2.8506898999999999E-2</v>
      </c>
      <c r="N308" s="43">
        <v>1.9771501</v>
      </c>
      <c r="O308" s="43">
        <v>6.4682792999999996E-4</v>
      </c>
      <c r="P308" s="43">
        <v>4.0341420000000003E-2</v>
      </c>
      <c r="Q308" s="43">
        <v>1.2469144999999999E-2</v>
      </c>
      <c r="R308" s="43">
        <v>5.9940354000000001E-2</v>
      </c>
      <c r="S308" s="43">
        <v>0.13810317</v>
      </c>
      <c r="U308" s="77">
        <f t="shared" si="24"/>
        <v>3.541043793103448</v>
      </c>
    </row>
    <row r="309" spans="1:21">
      <c r="A309" s="41" t="s">
        <v>33</v>
      </c>
      <c r="B309" s="41" t="s">
        <v>1791</v>
      </c>
      <c r="C309" s="74">
        <f t="shared" si="20"/>
        <v>2.2002911818500004</v>
      </c>
      <c r="D309" s="74">
        <f t="shared" si="21"/>
        <v>7.5831314799999994E-2</v>
      </c>
      <c r="E309" s="74">
        <f t="shared" si="22"/>
        <v>1.5376602080000001</v>
      </c>
      <c r="F309" s="74">
        <f t="shared" si="23"/>
        <v>0.17178484904999999</v>
      </c>
      <c r="G309" s="75">
        <v>0.41501481000000001</v>
      </c>
      <c r="H309" s="43">
        <v>1.4535177999999999E-2</v>
      </c>
      <c r="I309" s="43">
        <v>0.86899276999999997</v>
      </c>
      <c r="J309" s="43">
        <v>3.8343742E-2</v>
      </c>
      <c r="K309" s="43">
        <v>5.4847728999999996E-3</v>
      </c>
      <c r="L309" s="43">
        <v>5.5328438999999998E-3</v>
      </c>
      <c r="M309" s="43">
        <v>2.6469955999999999E-2</v>
      </c>
      <c r="N309" s="43">
        <v>0.65413226000000002</v>
      </c>
      <c r="O309" s="43">
        <v>4.4814604999999998E-4</v>
      </c>
      <c r="P309" s="43">
        <v>5.2980649999999997E-2</v>
      </c>
      <c r="Q309" s="43">
        <v>1.3347678E-2</v>
      </c>
      <c r="R309" s="43">
        <v>3.4976377000000003E-2</v>
      </c>
      <c r="S309" s="43">
        <v>7.0031997999999998E-2</v>
      </c>
      <c r="U309" s="77">
        <f t="shared" si="24"/>
        <v>3.5777138793103447</v>
      </c>
    </row>
    <row r="310" spans="1:21">
      <c r="A310" s="41" t="s">
        <v>33</v>
      </c>
      <c r="B310" s="41" t="s">
        <v>1792</v>
      </c>
      <c r="C310" s="74">
        <f t="shared" si="20"/>
        <v>0.34804187854499996</v>
      </c>
      <c r="D310" s="74">
        <f t="shared" si="21"/>
        <v>8.2997942099999993E-3</v>
      </c>
      <c r="E310" s="74">
        <f t="shared" si="22"/>
        <v>0.28872412486999999</v>
      </c>
      <c r="F310" s="74">
        <f t="shared" si="23"/>
        <v>1.9367505465E-2</v>
      </c>
      <c r="G310" s="75">
        <v>3.1650454000000001E-2</v>
      </c>
      <c r="H310" s="43">
        <v>8.5630487E-4</v>
      </c>
      <c r="I310" s="43">
        <v>0.13641265999999999</v>
      </c>
      <c r="J310" s="43">
        <v>2.9359134000000002E-3</v>
      </c>
      <c r="K310" s="43">
        <v>5.8540282999999999E-4</v>
      </c>
      <c r="L310" s="43">
        <v>6.9501418000000002E-4</v>
      </c>
      <c r="M310" s="43">
        <v>4.0834638000000001E-3</v>
      </c>
      <c r="N310" s="43">
        <v>0.15145516000000001</v>
      </c>
      <c r="O310" s="43">
        <v>5.2488165000000001E-5</v>
      </c>
      <c r="P310" s="43">
        <v>4.8877243999999997E-3</v>
      </c>
      <c r="Q310" s="43">
        <v>2.7517653999999999E-3</v>
      </c>
      <c r="R310" s="43">
        <v>5.8060083000000002E-3</v>
      </c>
      <c r="S310" s="43">
        <v>5.8695192000000002E-3</v>
      </c>
      <c r="U310" s="77">
        <f t="shared" si="24"/>
        <v>0.27284874137931037</v>
      </c>
    </row>
    <row r="311" spans="1:21">
      <c r="A311" s="41" t="s">
        <v>33</v>
      </c>
      <c r="B311" s="41" t="s">
        <v>1793</v>
      </c>
      <c r="C311" s="74">
        <f t="shared" si="20"/>
        <v>0.27617347003699999</v>
      </c>
      <c r="D311" s="74">
        <f t="shared" si="21"/>
        <v>6.0516798999999998E-3</v>
      </c>
      <c r="E311" s="74">
        <f t="shared" si="22"/>
        <v>0.2171050102</v>
      </c>
      <c r="F311" s="74">
        <f t="shared" si="23"/>
        <v>1.9675776937000001E-2</v>
      </c>
      <c r="G311" s="75">
        <v>3.3341003000000001E-2</v>
      </c>
      <c r="H311" s="43">
        <v>7.1673431999999997E-3</v>
      </c>
      <c r="I311" s="43">
        <v>0.13360691999999999</v>
      </c>
      <c r="J311" s="43">
        <v>2.4504168999999998E-3</v>
      </c>
      <c r="K311" s="43">
        <v>8.7387613000000002E-4</v>
      </c>
      <c r="L311" s="43">
        <v>1.9800956999999999E-4</v>
      </c>
      <c r="M311" s="43">
        <v>2.5293772999999999E-3</v>
      </c>
      <c r="N311" s="43">
        <v>7.6330747000000004E-2</v>
      </c>
      <c r="O311" s="43">
        <v>4.8432437000000002E-5</v>
      </c>
      <c r="P311" s="43">
        <v>2.7160243000000001E-3</v>
      </c>
      <c r="Q311" s="43">
        <v>1.2966315000000001E-3</v>
      </c>
      <c r="R311" s="43">
        <v>7.1736053999999997E-3</v>
      </c>
      <c r="S311" s="43">
        <v>8.4410833000000008E-3</v>
      </c>
      <c r="U311" s="77">
        <f t="shared" si="24"/>
        <v>0.28742243965517239</v>
      </c>
    </row>
    <row r="312" spans="1:21">
      <c r="A312" s="41" t="s">
        <v>33</v>
      </c>
      <c r="B312" s="41" t="s">
        <v>1794</v>
      </c>
      <c r="C312" s="74">
        <f t="shared" si="20"/>
        <v>0.35126622833499999</v>
      </c>
      <c r="D312" s="74">
        <f t="shared" si="21"/>
        <v>6.3073486699999999E-3</v>
      </c>
      <c r="E312" s="74">
        <f t="shared" si="22"/>
        <v>0.29863543633</v>
      </c>
      <c r="F312" s="74">
        <f t="shared" si="23"/>
        <v>1.6682266335000001E-2</v>
      </c>
      <c r="G312" s="75">
        <v>2.9641177000000001E-2</v>
      </c>
      <c r="H312" s="43">
        <v>8.3120633000000001E-4</v>
      </c>
      <c r="I312" s="43">
        <v>0.11906682</v>
      </c>
      <c r="J312" s="43">
        <v>2.1678931999999998E-3</v>
      </c>
      <c r="K312" s="43">
        <v>5.1482103000000004E-4</v>
      </c>
      <c r="L312" s="43">
        <v>4.5192954000000001E-4</v>
      </c>
      <c r="M312" s="43">
        <v>3.1727049E-3</v>
      </c>
      <c r="N312" s="43">
        <v>0.17873741000000001</v>
      </c>
      <c r="O312" s="43">
        <v>4.8430534999999999E-5</v>
      </c>
      <c r="P312" s="43">
        <v>3.2378149999999998E-3</v>
      </c>
      <c r="Q312" s="43">
        <v>1.4424417000000001E-3</v>
      </c>
      <c r="R312" s="43">
        <v>5.5218995E-3</v>
      </c>
      <c r="S312" s="43">
        <v>6.4316796000000002E-3</v>
      </c>
      <c r="U312" s="77">
        <f t="shared" si="24"/>
        <v>0.25552738793103447</v>
      </c>
    </row>
    <row r="313" spans="1:21">
      <c r="A313" s="41" t="s">
        <v>33</v>
      </c>
      <c r="B313" s="41" t="s">
        <v>1795</v>
      </c>
      <c r="C313" s="74">
        <f t="shared" si="20"/>
        <v>0.52530889149000004</v>
      </c>
      <c r="D313" s="74">
        <f t="shared" si="21"/>
        <v>1.491290617E-2</v>
      </c>
      <c r="E313" s="74">
        <f t="shared" si="22"/>
        <v>0.4107051813</v>
      </c>
      <c r="F313" s="74">
        <f t="shared" si="23"/>
        <v>4.9226671020000001E-2</v>
      </c>
      <c r="G313" s="75">
        <v>5.0464133000000001E-2</v>
      </c>
      <c r="H313" s="43">
        <v>3.4680313E-3</v>
      </c>
      <c r="I313" s="43">
        <v>0.15172468</v>
      </c>
      <c r="J313" s="43">
        <v>7.4847128000000004E-3</v>
      </c>
      <c r="K313" s="43">
        <v>1.5738567E-3</v>
      </c>
      <c r="L313" s="43">
        <v>6.4597397000000002E-4</v>
      </c>
      <c r="M313" s="43">
        <v>5.2083627E-3</v>
      </c>
      <c r="N313" s="43">
        <v>0.25551246999999999</v>
      </c>
      <c r="O313" s="43">
        <v>1.0939992E-4</v>
      </c>
      <c r="P313" s="43">
        <v>1.5195653999999999E-2</v>
      </c>
      <c r="Q313" s="43">
        <v>1.8140910999999999E-3</v>
      </c>
      <c r="R313" s="43">
        <v>1.1920620999999999E-2</v>
      </c>
      <c r="S313" s="43">
        <v>2.0186905000000002E-2</v>
      </c>
      <c r="U313" s="77">
        <f t="shared" si="24"/>
        <v>0.43503562931034484</v>
      </c>
    </row>
    <row r="314" spans="1:21">
      <c r="A314" s="41" t="s">
        <v>33</v>
      </c>
      <c r="B314" s="41" t="s">
        <v>1796</v>
      </c>
      <c r="C314" s="74">
        <f t="shared" si="20"/>
        <v>0.26819337019799999</v>
      </c>
      <c r="D314" s="74">
        <f t="shared" si="21"/>
        <v>5.4563773499999996E-3</v>
      </c>
      <c r="E314" s="74">
        <f t="shared" si="22"/>
        <v>0.21156646140000002</v>
      </c>
      <c r="F314" s="74">
        <f t="shared" si="23"/>
        <v>1.9035925448E-2</v>
      </c>
      <c r="G314" s="75">
        <v>3.2134606000000003E-2</v>
      </c>
      <c r="H314" s="43">
        <v>6.1890239999999998E-4</v>
      </c>
      <c r="I314" s="43">
        <v>0.12390597</v>
      </c>
      <c r="J314" s="43">
        <v>2.1905265000000001E-3</v>
      </c>
      <c r="K314" s="43">
        <v>5.2586953000000004E-4</v>
      </c>
      <c r="L314" s="43">
        <v>2.2012772E-4</v>
      </c>
      <c r="M314" s="43">
        <v>2.5198536000000001E-3</v>
      </c>
      <c r="N314" s="43">
        <v>8.7041589000000003E-2</v>
      </c>
      <c r="O314" s="43">
        <v>4.8591748000000002E-5</v>
      </c>
      <c r="P314" s="43">
        <v>3.2890354000000002E-3</v>
      </c>
      <c r="Q314" s="43">
        <v>3.5556844000000001E-3</v>
      </c>
      <c r="R314" s="43">
        <v>6.0214672999999996E-3</v>
      </c>
      <c r="S314" s="43">
        <v>6.1211466000000003E-3</v>
      </c>
      <c r="U314" s="77">
        <f t="shared" si="24"/>
        <v>0.27702246551724141</v>
      </c>
    </row>
    <row r="315" spans="1:21">
      <c r="A315" s="41" t="s">
        <v>33</v>
      </c>
      <c r="B315" s="41" t="s">
        <v>1797</v>
      </c>
      <c r="C315" s="74">
        <f t="shared" si="20"/>
        <v>0.26339306994400002</v>
      </c>
      <c r="D315" s="74">
        <f t="shared" si="21"/>
        <v>6.1090379600000008E-3</v>
      </c>
      <c r="E315" s="74">
        <f t="shared" si="22"/>
        <v>0.21103088140000001</v>
      </c>
      <c r="F315" s="74">
        <f t="shared" si="23"/>
        <v>1.4823149583999998E-2</v>
      </c>
      <c r="G315" s="75">
        <v>3.1430000999999999E-2</v>
      </c>
      <c r="H315" s="43">
        <v>1.5098214000000001E-3</v>
      </c>
      <c r="I315" s="43">
        <v>0.12884012</v>
      </c>
      <c r="J315" s="43">
        <v>2.2762884000000001E-3</v>
      </c>
      <c r="K315" s="43">
        <v>5.7545586999999999E-4</v>
      </c>
      <c r="L315" s="43">
        <v>2.7167698999999999E-4</v>
      </c>
      <c r="M315" s="43">
        <v>2.9856167000000002E-3</v>
      </c>
      <c r="N315" s="43">
        <v>8.0680940000000007E-2</v>
      </c>
      <c r="O315" s="43">
        <v>4.5608383999999998E-5</v>
      </c>
      <c r="P315" s="43">
        <v>3.0476136E-3</v>
      </c>
      <c r="Q315" s="43">
        <v>1.2356486E-3</v>
      </c>
      <c r="R315" s="43">
        <v>5.4775613000000003E-3</v>
      </c>
      <c r="S315" s="43">
        <v>5.0167177000000002E-3</v>
      </c>
      <c r="U315" s="77">
        <f t="shared" si="24"/>
        <v>0.27094828448275859</v>
      </c>
    </row>
    <row r="316" spans="1:21">
      <c r="A316" s="41" t="s">
        <v>33</v>
      </c>
      <c r="B316" s="41" t="s">
        <v>1798</v>
      </c>
      <c r="C316" s="74">
        <f t="shared" si="20"/>
        <v>0.27089946566600004</v>
      </c>
      <c r="D316" s="74">
        <f t="shared" si="21"/>
        <v>6.7417677999999995E-3</v>
      </c>
      <c r="E316" s="74">
        <f t="shared" si="22"/>
        <v>0.20865118500000002</v>
      </c>
      <c r="F316" s="74">
        <f t="shared" si="23"/>
        <v>2.5361914866E-2</v>
      </c>
      <c r="G316" s="75">
        <v>3.0144598000000002E-2</v>
      </c>
      <c r="H316" s="43">
        <v>2.934823E-3</v>
      </c>
      <c r="I316" s="43">
        <v>9.3815572E-2</v>
      </c>
      <c r="J316" s="43">
        <v>3.2306943000000002E-3</v>
      </c>
      <c r="K316" s="43">
        <v>1.0117596999999999E-3</v>
      </c>
      <c r="L316" s="43">
        <v>2.39781E-4</v>
      </c>
      <c r="M316" s="43">
        <v>2.2595328000000001E-3</v>
      </c>
      <c r="N316" s="43">
        <v>0.11190079</v>
      </c>
      <c r="O316" s="43">
        <v>7.5248066000000002E-5</v>
      </c>
      <c r="P316" s="43">
        <v>5.4436811000000002E-3</v>
      </c>
      <c r="Q316" s="43">
        <v>2.0941608000000001E-3</v>
      </c>
      <c r="R316" s="43">
        <v>8.9228677999999995E-3</v>
      </c>
      <c r="S316" s="43">
        <v>8.8259571000000002E-3</v>
      </c>
      <c r="U316" s="77">
        <f t="shared" si="24"/>
        <v>0.25986722413793101</v>
      </c>
    </row>
    <row r="317" spans="1:21">
      <c r="A317" s="41" t="s">
        <v>33</v>
      </c>
      <c r="B317" s="41" t="s">
        <v>1799</v>
      </c>
      <c r="C317" s="74">
        <f t="shared" si="20"/>
        <v>0.54318424136800003</v>
      </c>
      <c r="D317" s="74">
        <f t="shared" si="21"/>
        <v>1.031934394E-2</v>
      </c>
      <c r="E317" s="74">
        <f t="shared" si="22"/>
        <v>0.46692358550000002</v>
      </c>
      <c r="F317" s="74">
        <f t="shared" si="23"/>
        <v>3.0434290927999999E-2</v>
      </c>
      <c r="G317" s="75">
        <v>3.5507021E-2</v>
      </c>
      <c r="H317" s="43">
        <v>2.1786654999999999E-3</v>
      </c>
      <c r="I317" s="43">
        <v>0.13483052000000001</v>
      </c>
      <c r="J317" s="43">
        <v>4.0816845000000001E-3</v>
      </c>
      <c r="K317" s="43">
        <v>1.0646587E-3</v>
      </c>
      <c r="L317" s="43">
        <v>4.4830633999999998E-4</v>
      </c>
      <c r="M317" s="43">
        <v>4.7246943999999999E-3</v>
      </c>
      <c r="N317" s="43">
        <v>0.3299144</v>
      </c>
      <c r="O317" s="43">
        <v>8.5099068000000006E-5</v>
      </c>
      <c r="P317" s="43">
        <v>6.7743558000000004E-3</v>
      </c>
      <c r="Q317" s="43">
        <v>7.8149906000000004E-4</v>
      </c>
      <c r="R317" s="43">
        <v>1.0065283E-2</v>
      </c>
      <c r="S317" s="43">
        <v>1.2728054000000001E-2</v>
      </c>
      <c r="U317" s="77">
        <f t="shared" si="24"/>
        <v>0.30609500862068961</v>
      </c>
    </row>
    <row r="318" spans="1:21">
      <c r="A318" s="41" t="s">
        <v>33</v>
      </c>
      <c r="B318" s="41" t="s">
        <v>1800</v>
      </c>
      <c r="C318" s="74">
        <f t="shared" si="20"/>
        <v>0.32751944228899998</v>
      </c>
      <c r="D318" s="74">
        <f t="shared" si="21"/>
        <v>1.102591958E-2</v>
      </c>
      <c r="E318" s="74">
        <f t="shared" si="22"/>
        <v>0.2549678178</v>
      </c>
      <c r="F318" s="74">
        <f t="shared" si="23"/>
        <v>2.2217846909E-2</v>
      </c>
      <c r="G318" s="75">
        <v>3.9307858000000001E-2</v>
      </c>
      <c r="H318" s="43">
        <v>1.5985477999999999E-3</v>
      </c>
      <c r="I318" s="43">
        <v>0.14418996000000001</v>
      </c>
      <c r="J318" s="43">
        <v>4.9441169E-3</v>
      </c>
      <c r="K318" s="43">
        <v>7.6368913000000004E-4</v>
      </c>
      <c r="L318" s="43">
        <v>9.0898914999999996E-4</v>
      </c>
      <c r="M318" s="43">
        <v>4.4091243999999996E-3</v>
      </c>
      <c r="N318" s="43">
        <v>0.10917931</v>
      </c>
      <c r="O318" s="43">
        <v>6.0820679000000001E-5</v>
      </c>
      <c r="P318" s="43">
        <v>8.8968057999999992E-3</v>
      </c>
      <c r="Q318" s="43">
        <v>8.0936243000000001E-4</v>
      </c>
      <c r="R318" s="43">
        <v>5.8732404999999998E-3</v>
      </c>
      <c r="S318" s="43">
        <v>6.5776174999999997E-3</v>
      </c>
      <c r="U318" s="77">
        <f t="shared" si="24"/>
        <v>0.33886084482758622</v>
      </c>
    </row>
    <row r="319" spans="1:21">
      <c r="A319" s="41" t="s">
        <v>33</v>
      </c>
      <c r="B319" s="41" t="s">
        <v>1801</v>
      </c>
      <c r="C319" s="74">
        <f t="shared" si="20"/>
        <v>0.279888665634</v>
      </c>
      <c r="D319" s="74">
        <f t="shared" si="21"/>
        <v>9.2345680099999994E-3</v>
      </c>
      <c r="E319" s="74">
        <f t="shared" si="22"/>
        <v>0.2089977891</v>
      </c>
      <c r="F319" s="74">
        <f t="shared" si="23"/>
        <v>2.5058974523999997E-2</v>
      </c>
      <c r="G319" s="75">
        <v>3.6597334000000002E-2</v>
      </c>
      <c r="H319" s="43">
        <v>5.5267360999999996E-3</v>
      </c>
      <c r="I319" s="43">
        <v>0.12254269</v>
      </c>
      <c r="J319" s="43">
        <v>3.9040706000000001E-3</v>
      </c>
      <c r="K319" s="43">
        <v>1.3385357000000001E-3</v>
      </c>
      <c r="L319" s="43">
        <v>3.8989690999999998E-4</v>
      </c>
      <c r="M319" s="43">
        <v>3.6020648000000001E-3</v>
      </c>
      <c r="N319" s="43">
        <v>8.0928363000000003E-2</v>
      </c>
      <c r="O319" s="43">
        <v>7.6835014000000004E-5</v>
      </c>
      <c r="P319" s="43">
        <v>5.8121166999999998E-3</v>
      </c>
      <c r="Q319" s="43">
        <v>2.8984861E-4</v>
      </c>
      <c r="R319" s="43">
        <v>9.2414809999999993E-3</v>
      </c>
      <c r="S319" s="43">
        <v>9.6386931999999995E-3</v>
      </c>
      <c r="U319" s="77">
        <f t="shared" si="24"/>
        <v>0.31549425862068964</v>
      </c>
    </row>
    <row r="320" spans="1:21">
      <c r="A320" s="41" t="s">
        <v>33</v>
      </c>
      <c r="B320" s="41" t="s">
        <v>1802</v>
      </c>
      <c r="C320" s="74">
        <f t="shared" si="20"/>
        <v>0.42522142576999999</v>
      </c>
      <c r="D320" s="74">
        <f t="shared" si="21"/>
        <v>1.7026702479999999E-2</v>
      </c>
      <c r="E320" s="74">
        <f t="shared" si="22"/>
        <v>0.30386291399999998</v>
      </c>
      <c r="F320" s="74">
        <f t="shared" si="23"/>
        <v>4.748198729E-2</v>
      </c>
      <c r="G320" s="75">
        <v>5.6849822000000001E-2</v>
      </c>
      <c r="H320" s="43">
        <v>4.7347539999999999E-3</v>
      </c>
      <c r="I320" s="43">
        <v>0.14756830000000001</v>
      </c>
      <c r="J320" s="43">
        <v>1.0947983E-2</v>
      </c>
      <c r="K320" s="43">
        <v>1.5992128000000001E-3</v>
      </c>
      <c r="L320" s="43">
        <v>4.5133918000000002E-4</v>
      </c>
      <c r="M320" s="43">
        <v>4.0281674999999998E-3</v>
      </c>
      <c r="N320" s="43">
        <v>0.15155985999999999</v>
      </c>
      <c r="O320" s="43">
        <v>1.1303776999999999E-4</v>
      </c>
      <c r="P320" s="43">
        <v>2.2882535999999998E-2</v>
      </c>
      <c r="Q320" s="43">
        <v>8.3004422000000004E-4</v>
      </c>
      <c r="R320" s="43">
        <v>8.8959073000000003E-3</v>
      </c>
      <c r="S320" s="43">
        <v>1.4760462E-2</v>
      </c>
      <c r="U320" s="77">
        <f t="shared" si="24"/>
        <v>0.49008467241379311</v>
      </c>
    </row>
    <row r="321" spans="1:21">
      <c r="A321" s="41" t="s">
        <v>33</v>
      </c>
      <c r="B321" s="41" t="s">
        <v>1803</v>
      </c>
      <c r="C321" s="74">
        <f t="shared" si="20"/>
        <v>0.24086656461300002</v>
      </c>
      <c r="D321" s="74">
        <f t="shared" si="21"/>
        <v>9.8482231800000007E-3</v>
      </c>
      <c r="E321" s="74">
        <f t="shared" si="22"/>
        <v>0.1669935877</v>
      </c>
      <c r="F321" s="74">
        <f t="shared" si="23"/>
        <v>3.1215493732999998E-2</v>
      </c>
      <c r="G321" s="75">
        <v>3.280926E-2</v>
      </c>
      <c r="H321" s="43">
        <v>7.5153557000000003E-3</v>
      </c>
      <c r="I321" s="43">
        <v>9.0609515000000002E-2</v>
      </c>
      <c r="J321" s="43">
        <v>4.4583694000000004E-3</v>
      </c>
      <c r="K321" s="43">
        <v>2.9971097999999998E-3</v>
      </c>
      <c r="L321" s="43">
        <v>2.6909558000000002E-4</v>
      </c>
      <c r="M321" s="43">
        <v>2.1236483999999998E-3</v>
      </c>
      <c r="N321" s="43">
        <v>6.8868716999999996E-2</v>
      </c>
      <c r="O321" s="43">
        <v>9.3559692999999999E-5</v>
      </c>
      <c r="P321" s="43">
        <v>7.2468953000000003E-3</v>
      </c>
      <c r="Q321" s="43">
        <v>8.1257073999999995E-4</v>
      </c>
      <c r="R321" s="43">
        <v>1.1738521999999999E-2</v>
      </c>
      <c r="S321" s="43">
        <v>1.1323946E-2</v>
      </c>
      <c r="U321" s="77">
        <f t="shared" si="24"/>
        <v>0.28283844827586208</v>
      </c>
    </row>
    <row r="322" spans="1:21">
      <c r="A322" s="41" t="s">
        <v>33</v>
      </c>
      <c r="B322" s="41" t="s">
        <v>1804</v>
      </c>
      <c r="C322" s="74">
        <f t="shared" si="20"/>
        <v>0.35594957834999996</v>
      </c>
      <c r="D322" s="74">
        <f t="shared" si="21"/>
        <v>8.86668696E-3</v>
      </c>
      <c r="E322" s="74">
        <f t="shared" si="22"/>
        <v>0.18127736089999999</v>
      </c>
      <c r="F322" s="74">
        <f t="shared" si="23"/>
        <v>3.0523750489999998E-2</v>
      </c>
      <c r="G322" s="75">
        <v>0.13528177999999999</v>
      </c>
      <c r="H322" s="43">
        <v>1.8875279E-3</v>
      </c>
      <c r="I322" s="43">
        <v>0.14149459</v>
      </c>
      <c r="J322" s="43">
        <v>5.6890372999999998E-3</v>
      </c>
      <c r="K322" s="43">
        <v>6.6066783999999999E-4</v>
      </c>
      <c r="L322" s="43">
        <v>1.7600762000000001E-4</v>
      </c>
      <c r="M322" s="43">
        <v>2.3409742000000001E-3</v>
      </c>
      <c r="N322" s="43">
        <v>3.7895243000000002E-2</v>
      </c>
      <c r="O322" s="43">
        <v>5.9082390000000001E-5</v>
      </c>
      <c r="P322" s="43">
        <v>3.2213786000000002E-3</v>
      </c>
      <c r="Q322" s="43">
        <v>2.3502723000000001E-3</v>
      </c>
      <c r="R322" s="43">
        <v>1.9131252E-3</v>
      </c>
      <c r="S322" s="43">
        <v>2.2979891999999998E-2</v>
      </c>
      <c r="U322" s="77">
        <f t="shared" si="24"/>
        <v>1.1662222413793102</v>
      </c>
    </row>
    <row r="323" spans="1:21">
      <c r="B323" s="40" t="s">
        <v>1805</v>
      </c>
      <c r="C323" s="76"/>
      <c r="D323" s="76"/>
      <c r="E323" s="76"/>
      <c r="F323" s="76"/>
      <c r="U323" s="50"/>
    </row>
    <row r="324" spans="1:21">
      <c r="A324" s="41" t="s">
        <v>33</v>
      </c>
      <c r="B324" s="41" t="s">
        <v>1806</v>
      </c>
      <c r="C324" s="74">
        <f t="shared" si="20"/>
        <v>1.1249097984800001</v>
      </c>
      <c r="D324" s="74">
        <f t="shared" si="21"/>
        <v>2.6093887369999999E-2</v>
      </c>
      <c r="E324" s="74">
        <f t="shared" si="22"/>
        <v>0.77982054570000003</v>
      </c>
      <c r="F324" s="74">
        <f t="shared" si="23"/>
        <v>6.6362575410000013E-2</v>
      </c>
      <c r="G324" s="75">
        <v>0.25263279</v>
      </c>
      <c r="H324" s="43">
        <v>5.9388656999999996E-3</v>
      </c>
      <c r="I324" s="43">
        <v>0.18844760999999999</v>
      </c>
      <c r="J324" s="43">
        <v>1.6223363000000001E-2</v>
      </c>
      <c r="K324" s="43">
        <v>2.5125057999999998E-3</v>
      </c>
      <c r="L324" s="43">
        <v>8.1924476999999996E-4</v>
      </c>
      <c r="M324" s="43">
        <v>6.5387737999999997E-3</v>
      </c>
      <c r="N324" s="43">
        <v>0.58543407000000003</v>
      </c>
      <c r="O324" s="43">
        <v>1.4561701E-4</v>
      </c>
      <c r="P324" s="43">
        <v>2.7380139000000001E-2</v>
      </c>
      <c r="Q324" s="43">
        <v>2.2402184000000001E-3</v>
      </c>
      <c r="R324" s="43">
        <v>1.6835032E-2</v>
      </c>
      <c r="S324" s="43">
        <v>1.9761569E-2</v>
      </c>
      <c r="U324" s="77">
        <f t="shared" si="24"/>
        <v>2.1778688793103447</v>
      </c>
    </row>
    <row r="325" spans="1:21">
      <c r="A325" s="41" t="s">
        <v>33</v>
      </c>
      <c r="B325" s="41" t="s">
        <v>1807</v>
      </c>
      <c r="C325" s="74">
        <f t="shared" si="20"/>
        <v>0.8614615351099999</v>
      </c>
      <c r="D325" s="74">
        <f t="shared" si="21"/>
        <v>2.3021158900000002E-2</v>
      </c>
      <c r="E325" s="74">
        <f t="shared" si="22"/>
        <v>0.65612073419999994</v>
      </c>
      <c r="F325" s="74">
        <f t="shared" si="23"/>
        <v>5.9137102009999998E-2</v>
      </c>
      <c r="G325" s="75">
        <v>0.12318253999999999</v>
      </c>
      <c r="H325" s="43">
        <v>5.4053942000000001E-3</v>
      </c>
      <c r="I325" s="43">
        <v>0.21264263999999999</v>
      </c>
      <c r="J325" s="43">
        <v>1.3634286000000001E-2</v>
      </c>
      <c r="K325" s="43">
        <v>2.0753324000000002E-3</v>
      </c>
      <c r="L325" s="43">
        <v>1.0323632E-3</v>
      </c>
      <c r="M325" s="43">
        <v>6.2791773E-3</v>
      </c>
      <c r="N325" s="43">
        <v>0.43807269999999998</v>
      </c>
      <c r="O325" s="43">
        <v>1.5266421E-4</v>
      </c>
      <c r="P325" s="43">
        <v>2.3141912000000001E-2</v>
      </c>
      <c r="Q325" s="43">
        <v>2.6392977999999999E-3</v>
      </c>
      <c r="R325" s="43">
        <v>1.3299778E-2</v>
      </c>
      <c r="S325" s="43">
        <v>1.990345E-2</v>
      </c>
      <c r="U325" s="77">
        <f t="shared" si="24"/>
        <v>1.0619184482758619</v>
      </c>
    </row>
    <row r="326" spans="1:21">
      <c r="A326" s="41" t="s">
        <v>33</v>
      </c>
      <c r="B326" s="41" t="s">
        <v>1808</v>
      </c>
      <c r="C326" s="74">
        <f t="shared" si="20"/>
        <v>0.83384915723999997</v>
      </c>
      <c r="D326" s="74">
        <f t="shared" si="21"/>
        <v>2.2188941E-2</v>
      </c>
      <c r="E326" s="74">
        <f t="shared" si="22"/>
        <v>0.65595850820000001</v>
      </c>
      <c r="F326" s="74">
        <f t="shared" si="23"/>
        <v>5.5649518039999998E-2</v>
      </c>
      <c r="G326" s="75">
        <v>0.10005219</v>
      </c>
      <c r="H326" s="43">
        <v>4.4408581999999999E-3</v>
      </c>
      <c r="I326" s="43">
        <v>0.22568604</v>
      </c>
      <c r="J326" s="43">
        <v>1.2429707E-2</v>
      </c>
      <c r="K326" s="43">
        <v>1.9147070000000001E-3</v>
      </c>
      <c r="L326" s="43">
        <v>1.1596141E-3</v>
      </c>
      <c r="M326" s="43">
        <v>6.6849129000000002E-3</v>
      </c>
      <c r="N326" s="43">
        <v>0.42583161000000003</v>
      </c>
      <c r="O326" s="43">
        <v>1.3822853999999999E-4</v>
      </c>
      <c r="P326" s="43">
        <v>2.1611796999999999E-2</v>
      </c>
      <c r="Q326" s="43">
        <v>2.4964804999999999E-3</v>
      </c>
      <c r="R326" s="43">
        <v>1.4144509E-2</v>
      </c>
      <c r="S326" s="43">
        <v>1.7258503000000001E-2</v>
      </c>
      <c r="U326" s="77">
        <f t="shared" si="24"/>
        <v>0.86251887931034477</v>
      </c>
    </row>
    <row r="327" spans="1:21">
      <c r="A327" s="41" t="s">
        <v>33</v>
      </c>
      <c r="B327" s="41" t="s">
        <v>1809</v>
      </c>
      <c r="C327" s="74">
        <f t="shared" si="20"/>
        <v>0.99185307824000013</v>
      </c>
      <c r="D327" s="74">
        <f t="shared" si="21"/>
        <v>2.392744036E-2</v>
      </c>
      <c r="E327" s="74">
        <f t="shared" si="22"/>
        <v>0.72757663890000002</v>
      </c>
      <c r="F327" s="74">
        <f t="shared" si="23"/>
        <v>7.3440298979999999E-2</v>
      </c>
      <c r="G327" s="75">
        <v>0.16690869999999999</v>
      </c>
      <c r="H327" s="43">
        <v>5.7230989000000001E-3</v>
      </c>
      <c r="I327" s="43">
        <v>0.17701918999999999</v>
      </c>
      <c r="J327" s="43">
        <v>1.5060366E-2</v>
      </c>
      <c r="K327" s="43">
        <v>2.5414487000000002E-3</v>
      </c>
      <c r="L327" s="43">
        <v>7.4654756000000001E-4</v>
      </c>
      <c r="M327" s="43">
        <v>5.5790780999999999E-3</v>
      </c>
      <c r="N327" s="43">
        <v>0.54483435000000002</v>
      </c>
      <c r="O327" s="43">
        <v>1.4248608E-4</v>
      </c>
      <c r="P327" s="43">
        <v>2.6631110999999999E-2</v>
      </c>
      <c r="Q327" s="43">
        <v>2.3148709E-3</v>
      </c>
      <c r="R327" s="43">
        <v>1.5034956E-2</v>
      </c>
      <c r="S327" s="43">
        <v>2.9316874999999999E-2</v>
      </c>
      <c r="U327" s="77">
        <f t="shared" si="24"/>
        <v>1.4388681034482758</v>
      </c>
    </row>
    <row r="328" spans="1:21">
      <c r="A328" s="41" t="s">
        <v>33</v>
      </c>
      <c r="B328" s="41" t="s">
        <v>1810</v>
      </c>
      <c r="C328" s="74">
        <f t="shared" si="20"/>
        <v>0.93962195985000008</v>
      </c>
      <c r="D328" s="74">
        <f t="shared" si="21"/>
        <v>2.3170980150000003E-2</v>
      </c>
      <c r="E328" s="74">
        <f t="shared" si="22"/>
        <v>0.6979914276000001</v>
      </c>
      <c r="F328" s="74">
        <f t="shared" si="23"/>
        <v>6.9943592100000007E-2</v>
      </c>
      <c r="G328" s="75">
        <v>0.14851596</v>
      </c>
      <c r="H328" s="43">
        <v>5.3314675999999997E-3</v>
      </c>
      <c r="I328" s="43">
        <v>0.18445067000000001</v>
      </c>
      <c r="J328" s="43">
        <v>1.4137277E-2</v>
      </c>
      <c r="K328" s="43">
        <v>2.4279261E-3</v>
      </c>
      <c r="L328" s="43">
        <v>8.3833894999999999E-4</v>
      </c>
      <c r="M328" s="43">
        <v>5.7674381000000002E-3</v>
      </c>
      <c r="N328" s="43">
        <v>0.50820929000000004</v>
      </c>
      <c r="O328" s="43">
        <v>1.3919750000000001E-4</v>
      </c>
      <c r="P328" s="43">
        <v>2.4882699000000001E-2</v>
      </c>
      <c r="Q328" s="43">
        <v>2.2806236000000001E-3</v>
      </c>
      <c r="R328" s="43">
        <v>1.4232699E-2</v>
      </c>
      <c r="S328" s="43">
        <v>2.8408373000000001E-2</v>
      </c>
      <c r="U328" s="77">
        <f t="shared" si="24"/>
        <v>1.2803100000000001</v>
      </c>
    </row>
    <row r="329" spans="1:21">
      <c r="B329" s="40" t="s">
        <v>1811</v>
      </c>
      <c r="C329" s="76"/>
      <c r="D329" s="76"/>
      <c r="E329" s="76"/>
      <c r="F329" s="76"/>
      <c r="U329" s="50"/>
    </row>
    <row r="330" spans="1:21">
      <c r="A330" s="41" t="s">
        <v>33</v>
      </c>
      <c r="B330" s="41" t="s">
        <v>1812</v>
      </c>
      <c r="C330" s="74">
        <f t="shared" ref="C330:C393" si="25">D330+E330+F330+G330</f>
        <v>0.72103544254999996</v>
      </c>
      <c r="D330" s="74">
        <f t="shared" ref="D330:D393" si="26">J330+K330+L330+M330</f>
        <v>1.9047160280000003E-2</v>
      </c>
      <c r="E330" s="74">
        <f t="shared" ref="E330:E393" si="27">H330+I330+N330</f>
        <v>0.55183100939999996</v>
      </c>
      <c r="F330" s="74">
        <f t="shared" ref="F330:F393" si="28">O330+IF(P330="x",0,P330)+IF(Q330="x",0,Q330)+IF(R330="x",0,R330)+S330</f>
        <v>5.1175781870000006E-2</v>
      </c>
      <c r="G330" s="75">
        <v>9.8981491000000005E-2</v>
      </c>
      <c r="H330" s="43">
        <v>5.3562393999999998E-3</v>
      </c>
      <c r="I330" s="43">
        <v>0.20271463000000001</v>
      </c>
      <c r="J330" s="43">
        <v>9.0171477999999999E-3</v>
      </c>
      <c r="K330" s="43">
        <v>1.91018E-3</v>
      </c>
      <c r="L330" s="43">
        <v>9.6222818000000002E-4</v>
      </c>
      <c r="M330" s="43">
        <v>7.1576043000000002E-3</v>
      </c>
      <c r="N330" s="43">
        <v>0.34376013999999999</v>
      </c>
      <c r="O330" s="43">
        <v>1.2247996999999999E-4</v>
      </c>
      <c r="P330" s="43">
        <v>1.5689659000000002E-2</v>
      </c>
      <c r="Q330" s="43">
        <v>1.0191319E-3</v>
      </c>
      <c r="R330" s="43">
        <v>1.3930366E-2</v>
      </c>
      <c r="S330" s="43">
        <v>2.0414145000000002E-2</v>
      </c>
      <c r="U330" s="77">
        <f t="shared" si="24"/>
        <v>0.85328871551724139</v>
      </c>
    </row>
    <row r="331" spans="1:21">
      <c r="A331" s="41" t="s">
        <v>33</v>
      </c>
      <c r="B331" s="41" t="s">
        <v>1813</v>
      </c>
      <c r="C331" s="74">
        <f t="shared" si="25"/>
        <v>0.75082828410000002</v>
      </c>
      <c r="D331" s="74">
        <f t="shared" si="26"/>
        <v>1.9251983529999999E-2</v>
      </c>
      <c r="E331" s="74">
        <f t="shared" si="27"/>
        <v>0.53881856029999997</v>
      </c>
      <c r="F331" s="74">
        <f t="shared" si="28"/>
        <v>5.0499820269999995E-2</v>
      </c>
      <c r="G331" s="75">
        <v>0.14225792000000001</v>
      </c>
      <c r="H331" s="43">
        <v>5.6816903000000002E-3</v>
      </c>
      <c r="I331" s="43">
        <v>0.13436592999999999</v>
      </c>
      <c r="J331" s="43">
        <v>1.2397076999999999E-2</v>
      </c>
      <c r="K331" s="43">
        <v>1.8276855000000001E-3</v>
      </c>
      <c r="L331" s="43">
        <v>5.7545332999999995E-4</v>
      </c>
      <c r="M331" s="43">
        <v>4.4517677000000004E-3</v>
      </c>
      <c r="N331" s="43">
        <v>0.39877094000000002</v>
      </c>
      <c r="O331" s="43">
        <v>1.2413027E-4</v>
      </c>
      <c r="P331" s="43">
        <v>1.9532461000000001E-2</v>
      </c>
      <c r="Q331" s="43">
        <v>2.092488E-3</v>
      </c>
      <c r="R331" s="43">
        <v>1.0443780999999999E-2</v>
      </c>
      <c r="S331" s="43">
        <v>1.8306960000000001E-2</v>
      </c>
      <c r="U331" s="77">
        <f t="shared" ref="U331:U335" si="29">G331/0.116</f>
        <v>1.2263613793103449</v>
      </c>
    </row>
    <row r="332" spans="1:21">
      <c r="A332" s="41" t="s">
        <v>33</v>
      </c>
      <c r="B332" s="41" t="s">
        <v>1814</v>
      </c>
      <c r="C332" s="74">
        <f t="shared" si="25"/>
        <v>0.531385896636</v>
      </c>
      <c r="D332" s="74">
        <f t="shared" si="26"/>
        <v>1.237119926E-2</v>
      </c>
      <c r="E332" s="74">
        <f t="shared" si="27"/>
        <v>0.37085134219999999</v>
      </c>
      <c r="F332" s="74">
        <f t="shared" si="28"/>
        <v>3.1133365175999995E-2</v>
      </c>
      <c r="G332" s="75">
        <v>0.11702999</v>
      </c>
      <c r="H332" s="43">
        <v>2.7838021999999998E-3</v>
      </c>
      <c r="I332" s="43">
        <v>8.2363480000000003E-2</v>
      </c>
      <c r="J332" s="43">
        <v>7.6824776000000003E-3</v>
      </c>
      <c r="K332" s="43">
        <v>1.0759662999999999E-3</v>
      </c>
      <c r="L332" s="43">
        <v>3.9518225999999999E-4</v>
      </c>
      <c r="M332" s="43">
        <v>3.2175731000000001E-3</v>
      </c>
      <c r="N332" s="43">
        <v>0.28570405999999998</v>
      </c>
      <c r="O332" s="43">
        <v>7.1154075999999998E-5</v>
      </c>
      <c r="P332" s="43">
        <v>1.3003819999999999E-2</v>
      </c>
      <c r="Q332" s="43">
        <v>1.4163818E-3</v>
      </c>
      <c r="R332" s="43">
        <v>8.0182546999999996E-3</v>
      </c>
      <c r="S332" s="43">
        <v>8.6237546000000002E-3</v>
      </c>
      <c r="U332" s="77">
        <f t="shared" si="29"/>
        <v>1.008879224137931</v>
      </c>
    </row>
    <row r="333" spans="1:21">
      <c r="A333" s="41" t="s">
        <v>33</v>
      </c>
      <c r="B333" s="41" t="s">
        <v>1815</v>
      </c>
      <c r="C333" s="74">
        <f t="shared" si="25"/>
        <v>0.29046941901999995</v>
      </c>
      <c r="D333" s="74">
        <f t="shared" si="26"/>
        <v>4.6400925599999997E-3</v>
      </c>
      <c r="E333" s="74">
        <f t="shared" si="27"/>
        <v>0.25153419283</v>
      </c>
      <c r="F333" s="74">
        <f t="shared" si="28"/>
        <v>6.2617926300000005E-3</v>
      </c>
      <c r="G333" s="75">
        <v>2.8033341E-2</v>
      </c>
      <c r="H333" s="43">
        <v>3.8419023000000002E-4</v>
      </c>
      <c r="I333" s="43">
        <v>0.24145749</v>
      </c>
      <c r="J333" s="43">
        <v>1.0414643999999999E-3</v>
      </c>
      <c r="K333" s="43">
        <v>2.7312543E-4</v>
      </c>
      <c r="L333" s="43">
        <v>1.1972453E-4</v>
      </c>
      <c r="M333" s="43">
        <v>3.2057781999999999E-3</v>
      </c>
      <c r="N333" s="43">
        <v>9.6925125999999997E-3</v>
      </c>
      <c r="O333" s="43">
        <v>2.2275610000000001E-5</v>
      </c>
      <c r="P333" s="43">
        <v>1.8540553E-3</v>
      </c>
      <c r="Q333" s="43">
        <v>1.9725221999999999E-4</v>
      </c>
      <c r="R333" s="43">
        <v>2.2268542E-3</v>
      </c>
      <c r="S333" s="43">
        <v>1.9613552999999998E-3</v>
      </c>
      <c r="U333" s="77">
        <f t="shared" si="29"/>
        <v>0.24166673275862069</v>
      </c>
    </row>
    <row r="334" spans="1:21">
      <c r="A334" s="41" t="s">
        <v>33</v>
      </c>
      <c r="B334" s="41" t="s">
        <v>1816</v>
      </c>
      <c r="C334" s="74">
        <f t="shared" si="25"/>
        <v>0.32968551933400003</v>
      </c>
      <c r="D334" s="74">
        <f t="shared" si="26"/>
        <v>6.2358173599999997E-3</v>
      </c>
      <c r="E334" s="74">
        <f t="shared" si="27"/>
        <v>0.28598139612000001</v>
      </c>
      <c r="F334" s="74">
        <f t="shared" si="28"/>
        <v>6.5316348539999998E-3</v>
      </c>
      <c r="G334" s="75">
        <v>3.0936670999999999E-2</v>
      </c>
      <c r="H334" s="43">
        <v>3.9076711999999999E-4</v>
      </c>
      <c r="I334" s="43">
        <v>0.27190164</v>
      </c>
      <c r="J334" s="43">
        <v>1.0412161E-3</v>
      </c>
      <c r="K334" s="43">
        <v>2.7970163000000001E-4</v>
      </c>
      <c r="L334" s="43">
        <v>1.5442673E-4</v>
      </c>
      <c r="M334" s="43">
        <v>4.7604728999999998E-3</v>
      </c>
      <c r="N334" s="43">
        <v>1.3688989E-2</v>
      </c>
      <c r="O334" s="43">
        <v>2.2280254000000002E-5</v>
      </c>
      <c r="P334" s="43">
        <v>1.8538953E-3</v>
      </c>
      <c r="Q334" s="43">
        <v>2.004513E-4</v>
      </c>
      <c r="R334" s="43">
        <v>2.2268512999999998E-3</v>
      </c>
      <c r="S334" s="43">
        <v>2.2281567E-3</v>
      </c>
      <c r="U334" s="77">
        <f t="shared" si="29"/>
        <v>0.26669543965517239</v>
      </c>
    </row>
    <row r="335" spans="1:21">
      <c r="A335" s="41" t="s">
        <v>33</v>
      </c>
      <c r="B335" s="41" t="s">
        <v>1817</v>
      </c>
      <c r="C335" s="74">
        <f t="shared" si="25"/>
        <v>5.3456790695000006E-2</v>
      </c>
      <c r="D335" s="74">
        <f t="shared" si="26"/>
        <v>7.6526121300000006E-4</v>
      </c>
      <c r="E335" s="74">
        <f t="shared" si="27"/>
        <v>4.1893340627000002E-2</v>
      </c>
      <c r="F335" s="74">
        <f t="shared" si="28"/>
        <v>4.1939562549999998E-3</v>
      </c>
      <c r="G335" s="75">
        <v>6.6042326E-3</v>
      </c>
      <c r="H335" s="43">
        <v>9.8093986999999997E-5</v>
      </c>
      <c r="I335" s="43">
        <v>4.1585783000000001E-2</v>
      </c>
      <c r="J335" s="43">
        <v>5.1597565999999997E-4</v>
      </c>
      <c r="K335" s="43">
        <v>1.7452692E-4</v>
      </c>
      <c r="L335" s="43">
        <v>3.0972641999999997E-5</v>
      </c>
      <c r="M335" s="43">
        <v>4.3785990999999999E-5</v>
      </c>
      <c r="N335" s="43">
        <v>2.0946364E-4</v>
      </c>
      <c r="O335" s="43">
        <v>1.1231671E-5</v>
      </c>
      <c r="P335" s="43">
        <v>1.1692924999999999E-3</v>
      </c>
      <c r="Q335" s="43">
        <v>4.3150384000000002E-5</v>
      </c>
      <c r="R335" s="43">
        <v>1.4198421E-3</v>
      </c>
      <c r="S335" s="43">
        <v>1.5504396E-3</v>
      </c>
      <c r="U335" s="77">
        <f t="shared" si="29"/>
        <v>5.6933039655172414E-2</v>
      </c>
    </row>
    <row r="336" spans="1:21">
      <c r="B336" s="40" t="s">
        <v>1818</v>
      </c>
      <c r="C336" s="76"/>
      <c r="D336" s="76"/>
      <c r="E336" s="76"/>
      <c r="F336" s="76"/>
      <c r="U336" s="50"/>
    </row>
    <row r="337" spans="1:21">
      <c r="A337" s="41" t="s">
        <v>33</v>
      </c>
      <c r="B337" s="41" t="s">
        <v>1819</v>
      </c>
      <c r="C337" s="74">
        <f t="shared" si="25"/>
        <v>2.2642235353344999E-3</v>
      </c>
      <c r="D337" s="74">
        <f t="shared" si="26"/>
        <v>3.1320195242999998E-4</v>
      </c>
      <c r="E337" s="74">
        <f t="shared" si="27"/>
        <v>4.0840114899999997E-4</v>
      </c>
      <c r="F337" s="74">
        <f t="shared" si="28"/>
        <v>7.9790776390450003E-4</v>
      </c>
      <c r="G337" s="75">
        <v>7.4471266999999995E-4</v>
      </c>
      <c r="H337" s="43">
        <v>2.8002643999999999E-5</v>
      </c>
      <c r="I337" s="43">
        <v>3.4604539999999999E-4</v>
      </c>
      <c r="J337" s="43">
        <v>2.9732187000000001E-4</v>
      </c>
      <c r="K337" s="43">
        <v>1.1423043E-5</v>
      </c>
      <c r="L337" s="43">
        <v>6.6534242999999997E-7</v>
      </c>
      <c r="M337" s="43">
        <v>3.7916970000000002E-6</v>
      </c>
      <c r="N337" s="43">
        <v>3.4353105000000002E-5</v>
      </c>
      <c r="O337" s="43">
        <v>4.6981012000000001E-7</v>
      </c>
      <c r="P337" s="43">
        <v>7.8202212000000001E-4</v>
      </c>
      <c r="Q337" s="43">
        <v>4.0154555999999998E-6</v>
      </c>
      <c r="R337" s="43">
        <v>2.0241845000000001E-9</v>
      </c>
      <c r="S337" s="43">
        <v>1.1398354E-5</v>
      </c>
      <c r="U337" s="77">
        <f>G337/0.116</f>
        <v>6.419936810344827E-3</v>
      </c>
    </row>
    <row r="338" spans="1:21">
      <c r="A338" s="41" t="s">
        <v>33</v>
      </c>
      <c r="B338" s="41" t="s">
        <v>1820</v>
      </c>
      <c r="C338" s="74">
        <f t="shared" si="25"/>
        <v>0.150758781891</v>
      </c>
      <c r="D338" s="74">
        <f t="shared" si="26"/>
        <v>1.0436524376000001E-2</v>
      </c>
      <c r="E338" s="74">
        <f t="shared" si="27"/>
        <v>2.1287160899999998E-2</v>
      </c>
      <c r="F338" s="74">
        <f t="shared" si="28"/>
        <v>3.7413565615000005E-2</v>
      </c>
      <c r="G338" s="75">
        <v>8.1621530999999997E-2</v>
      </c>
      <c r="H338" s="43">
        <v>8.0372906000000001E-3</v>
      </c>
      <c r="I338" s="43">
        <v>9.2311411999999992E-3</v>
      </c>
      <c r="J338" s="43">
        <v>8.3595596999999997E-3</v>
      </c>
      <c r="K338" s="43">
        <v>9.4255355000000002E-4</v>
      </c>
      <c r="L338" s="43">
        <v>7.8152926000000006E-5</v>
      </c>
      <c r="M338" s="43">
        <v>1.0562582000000001E-3</v>
      </c>
      <c r="N338" s="43">
        <v>4.0187291E-3</v>
      </c>
      <c r="O338" s="43">
        <v>2.2623042000000001E-4</v>
      </c>
      <c r="P338" s="43">
        <v>6.245217E-3</v>
      </c>
      <c r="Q338" s="43">
        <v>1.5784671000000001E-3</v>
      </c>
      <c r="R338" s="43">
        <v>2.0240949999999999E-6</v>
      </c>
      <c r="S338" s="43">
        <v>2.9361627000000001E-2</v>
      </c>
      <c r="U338" s="77">
        <f t="shared" ref="U338:U401" si="30">G338/0.116</f>
        <v>0.70363388793103443</v>
      </c>
    </row>
    <row r="339" spans="1:21">
      <c r="A339" s="41" t="s">
        <v>33</v>
      </c>
      <c r="B339" s="41" t="s">
        <v>1821</v>
      </c>
      <c r="C339" s="74">
        <f t="shared" si="25"/>
        <v>0.88004725085999991</v>
      </c>
      <c r="D339" s="74">
        <f t="shared" si="26"/>
        <v>2.2653250810000001E-2</v>
      </c>
      <c r="E339" s="74">
        <f t="shared" si="27"/>
        <v>0.54737895329999997</v>
      </c>
      <c r="F339" s="74">
        <f t="shared" si="28"/>
        <v>6.2527996749999995E-2</v>
      </c>
      <c r="G339" s="75">
        <v>0.24748704999999999</v>
      </c>
      <c r="H339" s="43">
        <v>4.8035233000000002E-3</v>
      </c>
      <c r="I339" s="43">
        <v>0.26752089000000001</v>
      </c>
      <c r="J339" s="43">
        <v>1.3404998E-2</v>
      </c>
      <c r="K339" s="43">
        <v>3.5546944999999999E-3</v>
      </c>
      <c r="L339" s="43">
        <v>6.4186701000000003E-4</v>
      </c>
      <c r="M339" s="43">
        <v>5.0516913000000002E-3</v>
      </c>
      <c r="N339" s="43">
        <v>0.27505454000000001</v>
      </c>
      <c r="O339" s="43">
        <v>1.5154515E-4</v>
      </c>
      <c r="P339" s="43">
        <v>1.5399199000000001E-2</v>
      </c>
      <c r="Q339" s="43">
        <v>4.2945589000000003E-3</v>
      </c>
      <c r="R339" s="43">
        <v>9.0569207000000002E-3</v>
      </c>
      <c r="S339" s="43">
        <v>3.3625772999999998E-2</v>
      </c>
      <c r="U339" s="77">
        <f t="shared" si="30"/>
        <v>2.1335090517241375</v>
      </c>
    </row>
    <row r="340" spans="1:21">
      <c r="A340" s="41" t="s">
        <v>33</v>
      </c>
      <c r="B340" s="41" t="s">
        <v>1822</v>
      </c>
      <c r="C340" s="74">
        <f t="shared" si="25"/>
        <v>5.9062928526999992</v>
      </c>
      <c r="D340" s="74">
        <f t="shared" si="26"/>
        <v>5.0310531300000003E-2</v>
      </c>
      <c r="E340" s="74">
        <f t="shared" si="27"/>
        <v>5.6230348041999996</v>
      </c>
      <c r="F340" s="74">
        <f t="shared" si="28"/>
        <v>0.14843001720000001</v>
      </c>
      <c r="G340" s="75">
        <v>8.4517499999999995E-2</v>
      </c>
      <c r="H340" s="43">
        <v>8.5962742000000002E-3</v>
      </c>
      <c r="I340" s="43">
        <v>0.21446433000000001</v>
      </c>
      <c r="J340" s="43">
        <v>1.8846845000000001E-2</v>
      </c>
      <c r="K340" s="43">
        <v>4.6554982999999998E-3</v>
      </c>
      <c r="L340" s="43">
        <v>1.542957E-3</v>
      </c>
      <c r="M340" s="43">
        <v>2.5265230999999999E-2</v>
      </c>
      <c r="N340" s="43">
        <v>5.3999741999999999</v>
      </c>
      <c r="O340" s="43">
        <v>2.5254299999999998E-4</v>
      </c>
      <c r="P340" s="43">
        <v>3.3265740000000002E-2</v>
      </c>
      <c r="Q340" s="43">
        <v>2.1759551999999999E-3</v>
      </c>
      <c r="R340" s="43">
        <v>6.9962671000000004E-2</v>
      </c>
      <c r="S340" s="43">
        <v>4.2773107999999997E-2</v>
      </c>
      <c r="U340" s="77">
        <f t="shared" si="30"/>
        <v>0.72859913793103437</v>
      </c>
    </row>
    <row r="341" spans="1:21">
      <c r="A341" s="41" t="s">
        <v>33</v>
      </c>
      <c r="B341" s="41" t="s">
        <v>1823</v>
      </c>
      <c r="C341" s="74">
        <f t="shared" si="25"/>
        <v>1.4483138718900002</v>
      </c>
      <c r="D341" s="74">
        <f t="shared" si="26"/>
        <v>6.14766302E-2</v>
      </c>
      <c r="E341" s="74">
        <f t="shared" si="27"/>
        <v>1.0985307200000001</v>
      </c>
      <c r="F341" s="74">
        <f t="shared" si="28"/>
        <v>0.13044730168999999</v>
      </c>
      <c r="G341" s="75">
        <v>0.15785921999999999</v>
      </c>
      <c r="H341" s="43">
        <v>1.193088E-2</v>
      </c>
      <c r="I341" s="43">
        <v>0.59738389000000003</v>
      </c>
      <c r="J341" s="43">
        <v>2.8772339000000001E-2</v>
      </c>
      <c r="K341" s="43">
        <v>5.6194336000000003E-3</v>
      </c>
      <c r="L341" s="43">
        <v>1.3123385999999999E-3</v>
      </c>
      <c r="M341" s="43">
        <v>2.5772519000000001E-2</v>
      </c>
      <c r="N341" s="43">
        <v>0.48921595000000001</v>
      </c>
      <c r="O341" s="43">
        <v>6.1180288999999996E-4</v>
      </c>
      <c r="P341" s="43">
        <v>5.4595932999999999E-2</v>
      </c>
      <c r="Q341" s="43">
        <v>4.2940918000000002E-3</v>
      </c>
      <c r="R341" s="43">
        <v>1.8792644000000001E-2</v>
      </c>
      <c r="S341" s="43">
        <v>5.2152829999999997E-2</v>
      </c>
      <c r="U341" s="77">
        <f t="shared" si="30"/>
        <v>1.3608553448275862</v>
      </c>
    </row>
    <row r="342" spans="1:21">
      <c r="A342" s="41" t="s">
        <v>33</v>
      </c>
      <c r="B342" s="41" t="s">
        <v>1824</v>
      </c>
      <c r="C342" s="74">
        <f t="shared" si="25"/>
        <v>0.74885050534999997</v>
      </c>
      <c r="D342" s="74">
        <f t="shared" si="26"/>
        <v>4.6886450390000008E-2</v>
      </c>
      <c r="E342" s="74">
        <f t="shared" si="27"/>
        <v>0.41563293099999998</v>
      </c>
      <c r="F342" s="74">
        <f t="shared" si="28"/>
        <v>0.11782518396000001</v>
      </c>
      <c r="G342" s="75">
        <v>0.16850593999999999</v>
      </c>
      <c r="H342" s="43">
        <v>1.1074051E-2</v>
      </c>
      <c r="I342" s="43">
        <v>0.16658413</v>
      </c>
      <c r="J342" s="43">
        <v>3.3522830000000003E-2</v>
      </c>
      <c r="K342" s="43">
        <v>7.6679874000000004E-3</v>
      </c>
      <c r="L342" s="43">
        <v>5.1874978999999998E-4</v>
      </c>
      <c r="M342" s="43">
        <v>5.1768832000000002E-3</v>
      </c>
      <c r="N342" s="43">
        <v>0.23797475000000001</v>
      </c>
      <c r="O342" s="43">
        <v>6.7997825999999996E-4</v>
      </c>
      <c r="P342" s="43">
        <v>6.5310805E-2</v>
      </c>
      <c r="Q342" s="43">
        <v>6.5221206000000004E-3</v>
      </c>
      <c r="R342" s="43">
        <v>6.1056951E-3</v>
      </c>
      <c r="S342" s="43">
        <v>3.9206585000000002E-2</v>
      </c>
      <c r="U342" s="77">
        <f t="shared" si="30"/>
        <v>1.4526374137931033</v>
      </c>
    </row>
    <row r="343" spans="1:21">
      <c r="A343" s="41" t="s">
        <v>33</v>
      </c>
      <c r="B343" s="41" t="s">
        <v>1825</v>
      </c>
      <c r="C343" s="74">
        <f t="shared" si="25"/>
        <v>1.1508943866199999</v>
      </c>
      <c r="D343" s="74">
        <f t="shared" si="26"/>
        <v>4.3349622520000006E-2</v>
      </c>
      <c r="E343" s="74">
        <f t="shared" si="27"/>
        <v>0.87832458799999991</v>
      </c>
      <c r="F343" s="74">
        <f t="shared" si="28"/>
        <v>0.10683157610000001</v>
      </c>
      <c r="G343" s="75">
        <v>0.1223886</v>
      </c>
      <c r="H343" s="43">
        <v>1.1125348E-2</v>
      </c>
      <c r="I343" s="43">
        <v>0.32834819999999998</v>
      </c>
      <c r="J343" s="43">
        <v>2.6242881999999999E-2</v>
      </c>
      <c r="K343" s="43">
        <v>5.5512067000000002E-3</v>
      </c>
      <c r="L343" s="43">
        <v>8.8112681999999996E-4</v>
      </c>
      <c r="M343" s="43">
        <v>1.0674407E-2</v>
      </c>
      <c r="N343" s="43">
        <v>0.53885103999999995</v>
      </c>
      <c r="O343" s="43">
        <v>5.1907899999999998E-4</v>
      </c>
      <c r="P343" s="43">
        <v>5.2537997000000003E-2</v>
      </c>
      <c r="Q343" s="43">
        <v>7.9932040999999999E-3</v>
      </c>
      <c r="R343" s="43">
        <v>1.4056735000000001E-2</v>
      </c>
      <c r="S343" s="43">
        <v>3.1724560999999998E-2</v>
      </c>
      <c r="U343" s="77">
        <f t="shared" si="30"/>
        <v>1.0550741379310344</v>
      </c>
    </row>
    <row r="344" spans="1:21">
      <c r="A344" s="41" t="s">
        <v>33</v>
      </c>
      <c r="B344" s="41" t="s">
        <v>1826</v>
      </c>
      <c r="C344" s="74">
        <f t="shared" si="25"/>
        <v>0.39868350946100001</v>
      </c>
      <c r="D344" s="74">
        <f t="shared" si="26"/>
        <v>1.14505089E-2</v>
      </c>
      <c r="E344" s="74">
        <f t="shared" si="27"/>
        <v>0.32548942130000003</v>
      </c>
      <c r="F344" s="74">
        <f t="shared" si="28"/>
        <v>2.8933158261E-2</v>
      </c>
      <c r="G344" s="75">
        <v>3.2810420999999999E-2</v>
      </c>
      <c r="H344" s="43">
        <v>3.3015612999999998E-3</v>
      </c>
      <c r="I344" s="43">
        <v>0.12021783</v>
      </c>
      <c r="J344" s="43">
        <v>6.4697232999999998E-3</v>
      </c>
      <c r="K344" s="43">
        <v>9.4034059000000004E-4</v>
      </c>
      <c r="L344" s="43">
        <v>3.1273360999999999E-4</v>
      </c>
      <c r="M344" s="43">
        <v>3.7277114E-3</v>
      </c>
      <c r="N344" s="43">
        <v>0.20197002999999999</v>
      </c>
      <c r="O344" s="43">
        <v>7.5789360999999996E-5</v>
      </c>
      <c r="P344" s="43">
        <v>1.1460387000000001E-2</v>
      </c>
      <c r="Q344" s="43">
        <v>1.6169096999999999E-3</v>
      </c>
      <c r="R344" s="43">
        <v>5.3011161999999999E-3</v>
      </c>
      <c r="S344" s="43">
        <v>1.0478955999999999E-2</v>
      </c>
      <c r="U344" s="77">
        <f t="shared" si="30"/>
        <v>0.28284845689655169</v>
      </c>
    </row>
    <row r="345" spans="1:21">
      <c r="A345" s="41" t="s">
        <v>33</v>
      </c>
      <c r="B345" s="41" t="s">
        <v>1827</v>
      </c>
      <c r="C345" s="74">
        <f t="shared" si="25"/>
        <v>0.34361993385200001</v>
      </c>
      <c r="D345" s="74">
        <f t="shared" si="26"/>
        <v>9.0008880699999991E-3</v>
      </c>
      <c r="E345" s="74">
        <f t="shared" si="27"/>
        <v>0.2131164559</v>
      </c>
      <c r="F345" s="74">
        <f t="shared" si="28"/>
        <v>2.4803747882000002E-2</v>
      </c>
      <c r="G345" s="75">
        <v>9.6698841999999993E-2</v>
      </c>
      <c r="H345" s="43">
        <v>1.8851259E-3</v>
      </c>
      <c r="I345" s="43">
        <v>0.10424605000000001</v>
      </c>
      <c r="J345" s="43">
        <v>5.3946864999999998E-3</v>
      </c>
      <c r="K345" s="43">
        <v>1.3893444E-3</v>
      </c>
      <c r="L345" s="43">
        <v>2.5001837E-4</v>
      </c>
      <c r="M345" s="43">
        <v>1.9668388000000001E-3</v>
      </c>
      <c r="N345" s="43">
        <v>0.10698528</v>
      </c>
      <c r="O345" s="43">
        <v>5.9220581999999998E-5</v>
      </c>
      <c r="P345" s="43">
        <v>6.4664071999999996E-3</v>
      </c>
      <c r="Q345" s="43">
        <v>1.6725389E-3</v>
      </c>
      <c r="R345" s="43">
        <v>3.5220922000000002E-3</v>
      </c>
      <c r="S345" s="43">
        <v>1.3083489E-2</v>
      </c>
      <c r="U345" s="77">
        <f t="shared" si="30"/>
        <v>0.83361070689655159</v>
      </c>
    </row>
    <row r="346" spans="1:21">
      <c r="A346" s="41" t="s">
        <v>33</v>
      </c>
      <c r="B346" s="41" t="s">
        <v>1828</v>
      </c>
      <c r="C346" s="74">
        <f t="shared" si="25"/>
        <v>0.28733010740800002</v>
      </c>
      <c r="D346" s="74">
        <f t="shared" si="26"/>
        <v>1.6203850313E-2</v>
      </c>
      <c r="E346" s="74">
        <f t="shared" si="27"/>
        <v>0.10647965510000001</v>
      </c>
      <c r="F346" s="74">
        <f t="shared" si="28"/>
        <v>0.128267193995</v>
      </c>
      <c r="G346" s="75">
        <v>3.6379408000000002E-2</v>
      </c>
      <c r="H346" s="43">
        <v>6.1049171000000001E-3</v>
      </c>
      <c r="I346" s="43">
        <v>5.1077529000000003E-2</v>
      </c>
      <c r="J346" s="43">
        <v>1.2623506E-2</v>
      </c>
      <c r="K346" s="43">
        <v>2.6624149E-3</v>
      </c>
      <c r="L346" s="43">
        <v>9.1673672999999996E-5</v>
      </c>
      <c r="M346" s="43">
        <v>8.2625573999999999E-4</v>
      </c>
      <c r="N346" s="43">
        <v>4.9297209000000002E-2</v>
      </c>
      <c r="O346" s="43">
        <v>5.5230265000000003E-5</v>
      </c>
      <c r="P346" s="43">
        <v>2.2307573000000001E-2</v>
      </c>
      <c r="Q346" s="43">
        <v>4.3994693E-4</v>
      </c>
      <c r="R346" s="43">
        <v>2.1075838E-3</v>
      </c>
      <c r="S346" s="43">
        <v>0.10335685999999999</v>
      </c>
      <c r="U346" s="77">
        <f t="shared" si="30"/>
        <v>0.31361558620689656</v>
      </c>
    </row>
    <row r="347" spans="1:21">
      <c r="A347" s="41" t="s">
        <v>33</v>
      </c>
      <c r="B347" s="41" t="s">
        <v>1829</v>
      </c>
      <c r="C347" s="74">
        <f t="shared" si="25"/>
        <v>0.231118774256</v>
      </c>
      <c r="D347" s="74">
        <f t="shared" si="26"/>
        <v>1.053061561E-2</v>
      </c>
      <c r="E347" s="74">
        <f t="shared" si="27"/>
        <v>0.1236614794</v>
      </c>
      <c r="F347" s="74">
        <f t="shared" si="28"/>
        <v>6.8055869246000003E-2</v>
      </c>
      <c r="G347" s="75">
        <v>2.887081E-2</v>
      </c>
      <c r="H347" s="43">
        <v>2.6466853999999999E-3</v>
      </c>
      <c r="I347" s="43">
        <v>6.2989142999999997E-2</v>
      </c>
      <c r="J347" s="43">
        <v>6.7082833000000003E-3</v>
      </c>
      <c r="K347" s="43">
        <v>1.2913032E-3</v>
      </c>
      <c r="L347" s="43">
        <v>5.4786701000000002E-4</v>
      </c>
      <c r="M347" s="43">
        <v>1.9831621000000002E-3</v>
      </c>
      <c r="N347" s="43">
        <v>5.8025650999999998E-2</v>
      </c>
      <c r="O347" s="43">
        <v>4.1314866E-5</v>
      </c>
      <c r="P347" s="43">
        <v>1.1889336E-2</v>
      </c>
      <c r="Q347" s="43">
        <v>4.2194478000000002E-4</v>
      </c>
      <c r="R347" s="43">
        <v>1.9584405999999999E-3</v>
      </c>
      <c r="S347" s="43">
        <v>5.3744832999999999E-2</v>
      </c>
      <c r="U347" s="77">
        <f t="shared" si="30"/>
        <v>0.24888629310344826</v>
      </c>
    </row>
    <row r="348" spans="1:21">
      <c r="A348" s="41" t="s">
        <v>33</v>
      </c>
      <c r="B348" s="41" t="s">
        <v>1830</v>
      </c>
      <c r="C348" s="74">
        <f t="shared" si="25"/>
        <v>0.20748285435</v>
      </c>
      <c r="D348" s="74">
        <f t="shared" si="26"/>
        <v>9.2643822899999995E-3</v>
      </c>
      <c r="E348" s="74">
        <f t="shared" si="27"/>
        <v>0.1146682822</v>
      </c>
      <c r="F348" s="74">
        <f t="shared" si="28"/>
        <v>5.2549335860000004E-2</v>
      </c>
      <c r="G348" s="75">
        <v>3.1000854000000001E-2</v>
      </c>
      <c r="H348" s="43">
        <v>2.5485892E-3</v>
      </c>
      <c r="I348" s="43">
        <v>5.3682053E-2</v>
      </c>
      <c r="J348" s="43">
        <v>6.7919853999999997E-3</v>
      </c>
      <c r="K348" s="43">
        <v>1.1539528E-3</v>
      </c>
      <c r="L348" s="43">
        <v>2.0503789E-4</v>
      </c>
      <c r="M348" s="43">
        <v>1.1134062E-3</v>
      </c>
      <c r="N348" s="43">
        <v>5.8437639999999999E-2</v>
      </c>
      <c r="O348" s="43">
        <v>5.0271079999999999E-5</v>
      </c>
      <c r="P348" s="43">
        <v>1.3703280999999999E-2</v>
      </c>
      <c r="Q348" s="43">
        <v>6.4821238000000001E-4</v>
      </c>
      <c r="R348" s="43">
        <v>2.0213164000000001E-3</v>
      </c>
      <c r="S348" s="43">
        <v>3.6126255000000003E-2</v>
      </c>
      <c r="U348" s="77">
        <f t="shared" si="30"/>
        <v>0.26724874137931032</v>
      </c>
    </row>
    <row r="349" spans="1:21">
      <c r="A349" s="41" t="s">
        <v>33</v>
      </c>
      <c r="B349" s="41" t="s">
        <v>1831</v>
      </c>
      <c r="C349" s="74">
        <f t="shared" si="25"/>
        <v>0.34202670680300001</v>
      </c>
      <c r="D349" s="74">
        <f t="shared" si="26"/>
        <v>1.9072206800000005E-2</v>
      </c>
      <c r="E349" s="74">
        <f t="shared" si="27"/>
        <v>0.21754097990000001</v>
      </c>
      <c r="F349" s="74">
        <f t="shared" si="28"/>
        <v>6.1401649103E-2</v>
      </c>
      <c r="G349" s="75">
        <v>4.4011871000000001E-2</v>
      </c>
      <c r="H349" s="43">
        <v>3.0021699000000002E-3</v>
      </c>
      <c r="I349" s="43">
        <v>5.965384E-2</v>
      </c>
      <c r="J349" s="43">
        <v>1.5530721000000001E-2</v>
      </c>
      <c r="K349" s="43">
        <v>1.8595586000000001E-3</v>
      </c>
      <c r="L349" s="43">
        <v>1.149728E-4</v>
      </c>
      <c r="M349" s="43">
        <v>1.5669544000000001E-3</v>
      </c>
      <c r="N349" s="43">
        <v>0.15488497000000001</v>
      </c>
      <c r="O349" s="43">
        <v>7.8859502999999994E-5</v>
      </c>
      <c r="P349" s="43">
        <v>2.6914006000000001E-2</v>
      </c>
      <c r="Q349" s="43">
        <v>6.4721660000000003E-4</v>
      </c>
      <c r="R349" s="43">
        <v>2.1467589999999998E-3</v>
      </c>
      <c r="S349" s="43">
        <v>3.1614808000000001E-2</v>
      </c>
      <c r="U349" s="77">
        <f t="shared" si="30"/>
        <v>0.37941268103448272</v>
      </c>
    </row>
    <row r="350" spans="1:21">
      <c r="A350" s="41" t="s">
        <v>33</v>
      </c>
      <c r="B350" s="41" t="s">
        <v>1832</v>
      </c>
      <c r="C350" s="74">
        <f t="shared" si="25"/>
        <v>0.31500846955999995</v>
      </c>
      <c r="D350" s="74">
        <f t="shared" si="26"/>
        <v>1.4731789079999998E-2</v>
      </c>
      <c r="E350" s="74">
        <f t="shared" si="27"/>
        <v>0.22354321329999999</v>
      </c>
      <c r="F350" s="74">
        <f t="shared" si="28"/>
        <v>3.6931800180000002E-2</v>
      </c>
      <c r="G350" s="75">
        <v>3.9801666999999999E-2</v>
      </c>
      <c r="H350" s="43">
        <v>2.7620533000000001E-3</v>
      </c>
      <c r="I350" s="43">
        <v>0.11480066999999999</v>
      </c>
      <c r="J350" s="43">
        <v>8.4712559999999999E-3</v>
      </c>
      <c r="K350" s="43">
        <v>1.2254478E-3</v>
      </c>
      <c r="L350" s="43">
        <v>8.2619718000000002E-4</v>
      </c>
      <c r="M350" s="43">
        <v>4.2088880999999996E-3</v>
      </c>
      <c r="N350" s="43">
        <v>0.10598049</v>
      </c>
      <c r="O350" s="43">
        <v>9.4253180000000006E-5</v>
      </c>
      <c r="P350" s="43">
        <v>1.7342354000000001E-2</v>
      </c>
      <c r="Q350" s="43">
        <v>1.7657924000000001E-3</v>
      </c>
      <c r="R350" s="43">
        <v>8.4801882000000006E-3</v>
      </c>
      <c r="S350" s="43">
        <v>9.2492123999999998E-3</v>
      </c>
      <c r="U350" s="77">
        <f t="shared" si="30"/>
        <v>0.34311781896551724</v>
      </c>
    </row>
    <row r="351" spans="1:21">
      <c r="A351" s="41" t="s">
        <v>33</v>
      </c>
      <c r="B351" s="41" t="s">
        <v>1833</v>
      </c>
      <c r="C351" s="74">
        <f t="shared" si="25"/>
        <v>0.25467096955199997</v>
      </c>
      <c r="D351" s="74">
        <f t="shared" si="26"/>
        <v>1.3493027685999999E-2</v>
      </c>
      <c r="E351" s="74">
        <f t="shared" si="27"/>
        <v>9.1793044399999996E-2</v>
      </c>
      <c r="F351" s="74">
        <f t="shared" si="28"/>
        <v>1.6945187465999999E-2</v>
      </c>
      <c r="G351" s="75">
        <v>0.13243970999999999</v>
      </c>
      <c r="H351" s="43">
        <v>7.7093454000000004E-3</v>
      </c>
      <c r="I351" s="43">
        <v>3.5468061000000002E-2</v>
      </c>
      <c r="J351" s="43">
        <v>1.0741054999999999E-2</v>
      </c>
      <c r="K351" s="43">
        <v>1.7111799E-3</v>
      </c>
      <c r="L351" s="43">
        <v>4.8055915999999999E-5</v>
      </c>
      <c r="M351" s="43">
        <v>9.9273686999999992E-4</v>
      </c>
      <c r="N351" s="43">
        <v>4.8615638000000003E-2</v>
      </c>
      <c r="O351" s="43">
        <v>3.5074056000000003E-5</v>
      </c>
      <c r="P351" s="43">
        <v>1.3826587E-2</v>
      </c>
      <c r="Q351" s="43">
        <v>2.7325929999999997E-4</v>
      </c>
      <c r="R351" s="43">
        <v>1.8599584E-3</v>
      </c>
      <c r="S351" s="43">
        <v>9.5030870999999995E-4</v>
      </c>
      <c r="U351" s="77">
        <f t="shared" si="30"/>
        <v>1.1417216379310344</v>
      </c>
    </row>
    <row r="352" spans="1:21">
      <c r="A352" s="41" t="s">
        <v>33</v>
      </c>
      <c r="B352" s="41" t="s">
        <v>1834</v>
      </c>
      <c r="C352" s="74">
        <f t="shared" si="25"/>
        <v>0.26089254837700004</v>
      </c>
      <c r="D352" s="74">
        <f t="shared" si="26"/>
        <v>1.4760051580000001E-2</v>
      </c>
      <c r="E352" s="74">
        <f t="shared" si="27"/>
        <v>9.4018934900000004E-2</v>
      </c>
      <c r="F352" s="74">
        <f t="shared" si="28"/>
        <v>1.8364991896999999E-2</v>
      </c>
      <c r="G352" s="75">
        <v>0.13374857000000001</v>
      </c>
      <c r="H352" s="43">
        <v>8.5707518999999996E-3</v>
      </c>
      <c r="I352" s="43">
        <v>3.6783701000000002E-2</v>
      </c>
      <c r="J352" s="43">
        <v>1.1869019E-2</v>
      </c>
      <c r="K352" s="43">
        <v>1.8306681E-3</v>
      </c>
      <c r="L352" s="43">
        <v>5.2953279999999999E-5</v>
      </c>
      <c r="M352" s="43">
        <v>1.0074112E-3</v>
      </c>
      <c r="N352" s="43">
        <v>4.8664482000000002E-2</v>
      </c>
      <c r="O352" s="43">
        <v>3.5595587E-5</v>
      </c>
      <c r="P352" s="43">
        <v>1.5233459E-2</v>
      </c>
      <c r="Q352" s="43">
        <v>2.7747359000000001E-4</v>
      </c>
      <c r="R352" s="43">
        <v>1.8599584E-3</v>
      </c>
      <c r="S352" s="43">
        <v>9.5850532000000003E-4</v>
      </c>
      <c r="U352" s="77">
        <f t="shared" si="30"/>
        <v>1.1530049137931035</v>
      </c>
    </row>
    <row r="353" spans="1:21">
      <c r="A353" s="41" t="s">
        <v>33</v>
      </c>
      <c r="B353" s="41" t="s">
        <v>1835</v>
      </c>
      <c r="C353" s="74">
        <f t="shared" si="25"/>
        <v>4.8924436487999996</v>
      </c>
      <c r="D353" s="74">
        <f t="shared" si="26"/>
        <v>7.3322502799999995E-2</v>
      </c>
      <c r="E353" s="74">
        <f t="shared" si="27"/>
        <v>4.4877740437</v>
      </c>
      <c r="F353" s="74">
        <f t="shared" si="28"/>
        <v>0.11649601230000001</v>
      </c>
      <c r="G353" s="75">
        <v>0.21485108999999999</v>
      </c>
      <c r="H353" s="43">
        <v>8.1250436999999991E-3</v>
      </c>
      <c r="I353" s="43">
        <v>0.57998740000000004</v>
      </c>
      <c r="J353" s="43">
        <v>2.7958697000000001E-2</v>
      </c>
      <c r="K353" s="43">
        <v>3.5957248000000001E-3</v>
      </c>
      <c r="L353" s="43">
        <v>7.6129229999999997E-3</v>
      </c>
      <c r="M353" s="43">
        <v>3.4155157999999998E-2</v>
      </c>
      <c r="N353" s="43">
        <v>3.8996616</v>
      </c>
      <c r="O353" s="43">
        <v>2.5142710000000001E-4</v>
      </c>
      <c r="P353" s="43">
        <v>5.0308476999999997E-2</v>
      </c>
      <c r="Q353" s="43">
        <v>3.3637082E-3</v>
      </c>
      <c r="R353" s="43">
        <v>1.6407897000000001E-2</v>
      </c>
      <c r="S353" s="43">
        <v>4.6164503000000003E-2</v>
      </c>
      <c r="U353" s="77">
        <f t="shared" si="30"/>
        <v>1.8521645689655171</v>
      </c>
    </row>
    <row r="354" spans="1:21">
      <c r="A354" s="41" t="s">
        <v>33</v>
      </c>
      <c r="B354" s="41" t="s">
        <v>1836</v>
      </c>
      <c r="C354" s="74">
        <f t="shared" si="25"/>
        <v>8.875748090829999E-2</v>
      </c>
      <c r="D354" s="74">
        <f t="shared" si="26"/>
        <v>1.6870170230000002E-3</v>
      </c>
      <c r="E354" s="74">
        <f t="shared" si="27"/>
        <v>7.9260941589999995E-2</v>
      </c>
      <c r="F354" s="74">
        <f t="shared" si="28"/>
        <v>3.0830321953E-3</v>
      </c>
      <c r="G354" s="75">
        <v>4.7264901000000003E-3</v>
      </c>
      <c r="H354" s="43">
        <v>1.8088558999999999E-4</v>
      </c>
      <c r="I354" s="43">
        <v>1.0615049E-2</v>
      </c>
      <c r="J354" s="43">
        <v>8.6821678000000002E-4</v>
      </c>
      <c r="K354" s="43">
        <v>8.0247002999999994E-5</v>
      </c>
      <c r="L354" s="43">
        <v>1.3441576999999999E-4</v>
      </c>
      <c r="M354" s="43">
        <v>6.0413747E-4</v>
      </c>
      <c r="N354" s="43">
        <v>6.8465006999999994E-2</v>
      </c>
      <c r="O354" s="43">
        <v>5.5903803E-6</v>
      </c>
      <c r="P354" s="43">
        <v>1.8725338000000001E-3</v>
      </c>
      <c r="Q354" s="43">
        <v>6.8775564999999997E-5</v>
      </c>
      <c r="R354" s="43">
        <v>2.8787605999999998E-4</v>
      </c>
      <c r="S354" s="43">
        <v>8.4825638999999999E-4</v>
      </c>
      <c r="U354" s="77">
        <f t="shared" si="30"/>
        <v>4.0745604310344831E-2</v>
      </c>
    </row>
    <row r="355" spans="1:21">
      <c r="A355" s="41" t="s">
        <v>33</v>
      </c>
      <c r="B355" s="41" t="s">
        <v>1837</v>
      </c>
      <c r="C355" s="74">
        <f t="shared" si="25"/>
        <v>1.15963404173</v>
      </c>
      <c r="D355" s="74">
        <f t="shared" si="26"/>
        <v>1.880062934E-2</v>
      </c>
      <c r="E355" s="74">
        <f t="shared" si="27"/>
        <v>0.99994997210000003</v>
      </c>
      <c r="F355" s="74">
        <f t="shared" si="28"/>
        <v>4.9345738289999996E-2</v>
      </c>
      <c r="G355" s="75">
        <v>9.1537701999999999E-2</v>
      </c>
      <c r="H355" s="43">
        <v>3.7480921000000002E-3</v>
      </c>
      <c r="I355" s="43">
        <v>0.21058002000000001</v>
      </c>
      <c r="J355" s="43">
        <v>9.4761344000000008E-3</v>
      </c>
      <c r="K355" s="43">
        <v>1.7212480999999999E-3</v>
      </c>
      <c r="L355" s="43">
        <v>6.7183024000000001E-4</v>
      </c>
      <c r="M355" s="43">
        <v>6.9314166000000003E-3</v>
      </c>
      <c r="N355" s="43">
        <v>0.78562186000000001</v>
      </c>
      <c r="O355" s="43">
        <v>1.0540659E-4</v>
      </c>
      <c r="P355" s="43">
        <v>1.7211292999999999E-2</v>
      </c>
      <c r="Q355" s="43">
        <v>1.5190837000000001E-3</v>
      </c>
      <c r="R355" s="43">
        <v>1.6186114000000001E-2</v>
      </c>
      <c r="S355" s="43">
        <v>1.4323841E-2</v>
      </c>
      <c r="U355" s="77">
        <f t="shared" si="30"/>
        <v>0.78911812068965514</v>
      </c>
    </row>
    <row r="356" spans="1:21">
      <c r="A356" s="41" t="s">
        <v>33</v>
      </c>
      <c r="B356" s="41" t="s">
        <v>1838</v>
      </c>
      <c r="C356" s="74">
        <f t="shared" si="25"/>
        <v>0.92370675296999993</v>
      </c>
      <c r="D356" s="74">
        <f t="shared" si="26"/>
        <v>1.7651482900000001E-2</v>
      </c>
      <c r="E356" s="74">
        <f t="shared" si="27"/>
        <v>0.77812723589999999</v>
      </c>
      <c r="F356" s="74">
        <f t="shared" si="28"/>
        <v>4.6784972170000001E-2</v>
      </c>
      <c r="G356" s="75">
        <v>8.1143062000000002E-2</v>
      </c>
      <c r="H356" s="43">
        <v>3.2599058999999999E-3</v>
      </c>
      <c r="I356" s="43">
        <v>0.22832321999999999</v>
      </c>
      <c r="J356" s="43">
        <v>8.5302286999999997E-3</v>
      </c>
      <c r="K356" s="43">
        <v>1.5569754000000001E-3</v>
      </c>
      <c r="L356" s="43">
        <v>7.0264950000000002E-4</v>
      </c>
      <c r="M356" s="43">
        <v>6.8616292999999998E-3</v>
      </c>
      <c r="N356" s="43">
        <v>0.54654411000000003</v>
      </c>
      <c r="O356" s="43">
        <v>1.0444827000000001E-4</v>
      </c>
      <c r="P356" s="43">
        <v>1.6781929000000001E-2</v>
      </c>
      <c r="Q356" s="43">
        <v>1.7777998999999999E-3</v>
      </c>
      <c r="R356" s="43">
        <v>1.4173342E-2</v>
      </c>
      <c r="S356" s="43">
        <v>1.3947453E-2</v>
      </c>
      <c r="U356" s="77">
        <f t="shared" si="30"/>
        <v>0.69950915517241374</v>
      </c>
    </row>
    <row r="357" spans="1:21">
      <c r="A357" s="41" t="s">
        <v>33</v>
      </c>
      <c r="B357" s="41" t="s">
        <v>1839</v>
      </c>
      <c r="C357" s="74">
        <f t="shared" si="25"/>
        <v>1.1021891020600001</v>
      </c>
      <c r="D357" s="74">
        <f t="shared" si="26"/>
        <v>1.948109604E-2</v>
      </c>
      <c r="E357" s="74">
        <f t="shared" si="27"/>
        <v>0.93775614630000004</v>
      </c>
      <c r="F357" s="74">
        <f t="shared" si="28"/>
        <v>5.7023752720000001E-2</v>
      </c>
      <c r="G357" s="75">
        <v>8.7928107000000005E-2</v>
      </c>
      <c r="H357" s="43">
        <v>3.2198362999999999E-3</v>
      </c>
      <c r="I357" s="43">
        <v>0.24337813999999999</v>
      </c>
      <c r="J357" s="43">
        <v>9.7974032000000006E-3</v>
      </c>
      <c r="K357" s="43">
        <v>1.9206563000000001E-3</v>
      </c>
      <c r="L357" s="43">
        <v>4.2488063999999997E-4</v>
      </c>
      <c r="M357" s="43">
        <v>7.3381558999999997E-3</v>
      </c>
      <c r="N357" s="43">
        <v>0.69115817000000002</v>
      </c>
      <c r="O357" s="43">
        <v>1.8925472E-4</v>
      </c>
      <c r="P357" s="43">
        <v>1.6951049999999999E-2</v>
      </c>
      <c r="Q357" s="43">
        <v>1.6414260000000001E-3</v>
      </c>
      <c r="R357" s="43">
        <v>2.0172490000000001E-2</v>
      </c>
      <c r="S357" s="43">
        <v>1.8069531999999999E-2</v>
      </c>
      <c r="U357" s="77">
        <f t="shared" si="30"/>
        <v>0.75800092241379313</v>
      </c>
    </row>
    <row r="358" spans="1:21">
      <c r="A358" s="41" t="s">
        <v>33</v>
      </c>
      <c r="B358" s="41" t="s">
        <v>1840</v>
      </c>
      <c r="C358" s="74">
        <f t="shared" si="25"/>
        <v>0.79099868054</v>
      </c>
      <c r="D358" s="74">
        <f t="shared" si="26"/>
        <v>1.7604399579999999E-2</v>
      </c>
      <c r="E358" s="74">
        <f t="shared" si="27"/>
        <v>0.65020705729999995</v>
      </c>
      <c r="F358" s="74">
        <f t="shared" si="28"/>
        <v>4.5898984660000003E-2</v>
      </c>
      <c r="G358" s="75">
        <v>7.7288238999999995E-2</v>
      </c>
      <c r="H358" s="43">
        <v>3.0295972999999999E-3</v>
      </c>
      <c r="I358" s="43">
        <v>0.20098693000000001</v>
      </c>
      <c r="J358" s="43">
        <v>9.5686338000000003E-3</v>
      </c>
      <c r="K358" s="43">
        <v>1.5177112E-3</v>
      </c>
      <c r="L358" s="43">
        <v>5.4987818E-4</v>
      </c>
      <c r="M358" s="43">
        <v>5.9681763999999997E-3</v>
      </c>
      <c r="N358" s="43">
        <v>0.44619052999999997</v>
      </c>
      <c r="O358" s="43">
        <v>1.1272966E-4</v>
      </c>
      <c r="P358" s="43">
        <v>1.7021619000000002E-2</v>
      </c>
      <c r="Q358" s="43">
        <v>1.3722280000000001E-3</v>
      </c>
      <c r="R358" s="43">
        <v>1.3126944999999999E-2</v>
      </c>
      <c r="S358" s="43">
        <v>1.4265463000000001E-2</v>
      </c>
      <c r="U358" s="77">
        <f t="shared" si="30"/>
        <v>0.66627792241379302</v>
      </c>
    </row>
    <row r="359" spans="1:21">
      <c r="A359" s="41" t="s">
        <v>33</v>
      </c>
      <c r="B359" s="41" t="s">
        <v>1841</v>
      </c>
      <c r="C359" s="74">
        <f t="shared" si="25"/>
        <v>1.004841242998</v>
      </c>
      <c r="D359" s="74">
        <f t="shared" si="26"/>
        <v>1.7516415319999999E-2</v>
      </c>
      <c r="E359" s="74">
        <f t="shared" si="27"/>
        <v>0.8612838196</v>
      </c>
      <c r="F359" s="74">
        <f t="shared" si="28"/>
        <v>4.3904037078000002E-2</v>
      </c>
      <c r="G359" s="75">
        <v>8.2136971000000003E-2</v>
      </c>
      <c r="H359" s="43">
        <v>3.2829496000000001E-3</v>
      </c>
      <c r="I359" s="43">
        <v>0.18111399</v>
      </c>
      <c r="J359" s="43">
        <v>9.4775469999999994E-3</v>
      </c>
      <c r="K359" s="43">
        <v>1.5023440999999999E-3</v>
      </c>
      <c r="L359" s="43">
        <v>5.7935341999999996E-4</v>
      </c>
      <c r="M359" s="43">
        <v>5.9571707999999998E-3</v>
      </c>
      <c r="N359" s="43">
        <v>0.67688687999999997</v>
      </c>
      <c r="O359" s="43">
        <v>9.3556477999999998E-5</v>
      </c>
      <c r="P359" s="43">
        <v>1.5163853999999999E-2</v>
      </c>
      <c r="Q359" s="43">
        <v>1.1808376000000001E-3</v>
      </c>
      <c r="R359" s="43">
        <v>1.3893137E-2</v>
      </c>
      <c r="S359" s="43">
        <v>1.3572651999999999E-2</v>
      </c>
      <c r="U359" s="77">
        <f t="shared" si="30"/>
        <v>0.7080773362068965</v>
      </c>
    </row>
    <row r="360" spans="1:21">
      <c r="A360" s="41" t="s">
        <v>33</v>
      </c>
      <c r="B360" s="41" t="s">
        <v>1842</v>
      </c>
      <c r="C360" s="74">
        <f t="shared" si="25"/>
        <v>0.80394007956800007</v>
      </c>
      <c r="D360" s="74">
        <f t="shared" si="26"/>
        <v>1.6724805929999999E-2</v>
      </c>
      <c r="E360" s="74">
        <f t="shared" si="27"/>
        <v>0.67107170459999999</v>
      </c>
      <c r="F360" s="74">
        <f t="shared" si="28"/>
        <v>4.2282897037999999E-2</v>
      </c>
      <c r="G360" s="75">
        <v>7.3860672000000002E-2</v>
      </c>
      <c r="H360" s="43">
        <v>2.8356846E-3</v>
      </c>
      <c r="I360" s="43">
        <v>0.19654188</v>
      </c>
      <c r="J360" s="43">
        <v>8.8447886999999999E-3</v>
      </c>
      <c r="K360" s="43">
        <v>1.3753424E-3</v>
      </c>
      <c r="L360" s="43">
        <v>6.0607402999999995E-4</v>
      </c>
      <c r="M360" s="43">
        <v>5.8986007999999998E-3</v>
      </c>
      <c r="N360" s="43">
        <v>0.47169413999999998</v>
      </c>
      <c r="O360" s="43">
        <v>9.4171937999999996E-5</v>
      </c>
      <c r="P360" s="43">
        <v>1.5279239E-2</v>
      </c>
      <c r="Q360" s="43">
        <v>1.3647071E-3</v>
      </c>
      <c r="R360" s="43">
        <v>1.2165275E-2</v>
      </c>
      <c r="S360" s="43">
        <v>1.3379504E-2</v>
      </c>
      <c r="U360" s="77">
        <f t="shared" si="30"/>
        <v>0.63672993103448272</v>
      </c>
    </row>
    <row r="361" spans="1:21">
      <c r="A361" s="41" t="s">
        <v>33</v>
      </c>
      <c r="B361" s="41" t="s">
        <v>1843</v>
      </c>
      <c r="C361" s="74">
        <f t="shared" si="25"/>
        <v>0.95569473619000012</v>
      </c>
      <c r="D361" s="74">
        <f t="shared" si="26"/>
        <v>1.8924567579999999E-2</v>
      </c>
      <c r="E361" s="74">
        <f t="shared" si="27"/>
        <v>0.80467793110000008</v>
      </c>
      <c r="F361" s="74">
        <f t="shared" si="28"/>
        <v>5.1170277510000001E-2</v>
      </c>
      <c r="G361" s="75">
        <v>8.0921960000000001E-2</v>
      </c>
      <c r="H361" s="43">
        <v>2.8583911000000001E-3</v>
      </c>
      <c r="I361" s="43">
        <v>0.20881822</v>
      </c>
      <c r="J361" s="43">
        <v>1.0536388000000001E-2</v>
      </c>
      <c r="K361" s="43">
        <v>1.7853998000000001E-3</v>
      </c>
      <c r="L361" s="43">
        <v>3.6749097999999998E-4</v>
      </c>
      <c r="M361" s="43">
        <v>6.2352887999999997E-3</v>
      </c>
      <c r="N361" s="43">
        <v>0.59300132000000005</v>
      </c>
      <c r="O361" s="43">
        <v>1.6540081E-4</v>
      </c>
      <c r="P361" s="43">
        <v>1.5432019E-2</v>
      </c>
      <c r="Q361" s="43">
        <v>1.4117947000000001E-3</v>
      </c>
      <c r="R361" s="43">
        <v>1.7231738E-2</v>
      </c>
      <c r="S361" s="43">
        <v>1.6929324999999999E-2</v>
      </c>
      <c r="U361" s="77">
        <f t="shared" si="30"/>
        <v>0.69760310344827581</v>
      </c>
    </row>
    <row r="362" spans="1:21">
      <c r="A362" s="41" t="s">
        <v>33</v>
      </c>
      <c r="B362" s="41" t="s">
        <v>1844</v>
      </c>
      <c r="C362" s="74">
        <f t="shared" si="25"/>
        <v>1.4841259294400002</v>
      </c>
      <c r="D362" s="74">
        <f t="shared" si="26"/>
        <v>2.9314628029999998E-2</v>
      </c>
      <c r="E362" s="74">
        <f t="shared" si="27"/>
        <v>0.89269803200000009</v>
      </c>
      <c r="F362" s="74">
        <f t="shared" si="28"/>
        <v>8.1137419409999995E-2</v>
      </c>
      <c r="G362" s="75">
        <v>0.48097584999999998</v>
      </c>
      <c r="H362" s="43">
        <v>6.0849019999999997E-3</v>
      </c>
      <c r="I362" s="43">
        <v>0.11851396</v>
      </c>
      <c r="J362" s="43">
        <v>1.7810095000000001E-2</v>
      </c>
      <c r="K362" s="43">
        <v>2.7489431999999999E-3</v>
      </c>
      <c r="L362" s="43">
        <v>6.0615213000000002E-4</v>
      </c>
      <c r="M362" s="43">
        <v>8.1494376999999996E-3</v>
      </c>
      <c r="N362" s="43">
        <v>0.76809917000000005</v>
      </c>
      <c r="O362" s="43">
        <v>1.3056951E-4</v>
      </c>
      <c r="P362" s="43">
        <v>3.5475461999999999E-2</v>
      </c>
      <c r="Q362" s="43">
        <v>1.2586669E-3</v>
      </c>
      <c r="R362" s="43">
        <v>2.5459802E-2</v>
      </c>
      <c r="S362" s="43">
        <v>1.8812919000000001E-2</v>
      </c>
      <c r="U362" s="77">
        <f t="shared" si="30"/>
        <v>4.1463435344827584</v>
      </c>
    </row>
    <row r="363" spans="1:21">
      <c r="A363" s="41" t="s">
        <v>33</v>
      </c>
      <c r="B363" s="41" t="s">
        <v>1845</v>
      </c>
      <c r="C363" s="74">
        <f t="shared" si="25"/>
        <v>1.44598790265</v>
      </c>
      <c r="D363" s="74">
        <f t="shared" si="26"/>
        <v>2.875101293E-2</v>
      </c>
      <c r="E363" s="74">
        <f t="shared" si="27"/>
        <v>0.8679658723</v>
      </c>
      <c r="F363" s="74">
        <f t="shared" si="28"/>
        <v>8.2648277419999999E-2</v>
      </c>
      <c r="G363" s="75">
        <v>0.46662273999999998</v>
      </c>
      <c r="H363" s="43">
        <v>6.5768622999999998E-3</v>
      </c>
      <c r="I363" s="43">
        <v>0.1198637</v>
      </c>
      <c r="J363" s="43">
        <v>1.7820758999999999E-2</v>
      </c>
      <c r="K363" s="43">
        <v>2.8033197000000001E-3</v>
      </c>
      <c r="L363" s="43">
        <v>5.6730352999999996E-4</v>
      </c>
      <c r="M363" s="43">
        <v>7.5596307000000001E-3</v>
      </c>
      <c r="N363" s="43">
        <v>0.74152530999999999</v>
      </c>
      <c r="O363" s="43">
        <v>1.3381202E-4</v>
      </c>
      <c r="P363" s="43">
        <v>3.5129537000000002E-2</v>
      </c>
      <c r="Q363" s="43">
        <v>1.3980134E-3</v>
      </c>
      <c r="R363" s="43">
        <v>2.5623348000000001E-2</v>
      </c>
      <c r="S363" s="43">
        <v>2.0363566999999999E-2</v>
      </c>
      <c r="U363" s="77">
        <f t="shared" si="30"/>
        <v>4.0226098275862068</v>
      </c>
    </row>
    <row r="364" spans="1:21">
      <c r="A364" s="41" t="s">
        <v>33</v>
      </c>
      <c r="B364" s="41" t="s">
        <v>1846</v>
      </c>
      <c r="C364" s="74">
        <f t="shared" si="25"/>
        <v>0.39083209868999996</v>
      </c>
      <c r="D364" s="74">
        <f t="shared" si="26"/>
        <v>2.496814411E-2</v>
      </c>
      <c r="E364" s="74">
        <f t="shared" si="27"/>
        <v>0.2197932524</v>
      </c>
      <c r="F364" s="74">
        <f t="shared" si="28"/>
        <v>8.7895779179999994E-2</v>
      </c>
      <c r="G364" s="75">
        <v>5.8174923000000003E-2</v>
      </c>
      <c r="H364" s="43">
        <v>3.9505423999999997E-3</v>
      </c>
      <c r="I364" s="43">
        <v>0.15104746999999999</v>
      </c>
      <c r="J364" s="43">
        <v>1.6327121E-2</v>
      </c>
      <c r="K364" s="43">
        <v>3.0251339E-3</v>
      </c>
      <c r="L364" s="43">
        <v>3.2920961000000001E-4</v>
      </c>
      <c r="M364" s="43">
        <v>5.2866796000000001E-3</v>
      </c>
      <c r="N364" s="43">
        <v>6.4795240000000004E-2</v>
      </c>
      <c r="O364" s="43">
        <v>1.9945887999999999E-4</v>
      </c>
      <c r="P364" s="43">
        <v>3.0475876999999998E-2</v>
      </c>
      <c r="Q364" s="43">
        <v>1.9399542999999999E-3</v>
      </c>
      <c r="R364" s="43">
        <v>2.9585403999999999E-2</v>
      </c>
      <c r="S364" s="43">
        <v>2.5695084999999999E-2</v>
      </c>
      <c r="U364" s="77">
        <f t="shared" si="30"/>
        <v>0.5015079568965517</v>
      </c>
    </row>
    <row r="365" spans="1:21">
      <c r="A365" s="41" t="s">
        <v>33</v>
      </c>
      <c r="B365" s="41" t="s">
        <v>1847</v>
      </c>
      <c r="C365" s="74">
        <f t="shared" si="25"/>
        <v>0.75295038853599994</v>
      </c>
      <c r="D365" s="74">
        <f t="shared" si="26"/>
        <v>1.704879707E-2</v>
      </c>
      <c r="E365" s="74">
        <f t="shared" si="27"/>
        <v>0.41985458529999997</v>
      </c>
      <c r="F365" s="74">
        <f t="shared" si="28"/>
        <v>4.1477006165999995E-2</v>
      </c>
      <c r="G365" s="75">
        <v>0.27456999999999998</v>
      </c>
      <c r="H365" s="43">
        <v>5.1742333E-3</v>
      </c>
      <c r="I365" s="43">
        <v>5.5033331999999997E-2</v>
      </c>
      <c r="J365" s="43">
        <v>1.1643476E-2</v>
      </c>
      <c r="K365" s="43">
        <v>1.5532275999999999E-3</v>
      </c>
      <c r="L365" s="43">
        <v>2.8194347000000001E-4</v>
      </c>
      <c r="M365" s="43">
        <v>3.5701499999999998E-3</v>
      </c>
      <c r="N365" s="43">
        <v>0.35964701999999998</v>
      </c>
      <c r="O365" s="43">
        <v>6.8069806000000007E-5</v>
      </c>
      <c r="P365" s="43">
        <v>1.7420287E-2</v>
      </c>
      <c r="Q365" s="43">
        <v>6.9291236000000003E-4</v>
      </c>
      <c r="R365" s="43">
        <v>1.2379609999999999E-2</v>
      </c>
      <c r="S365" s="43">
        <v>1.0916126999999999E-2</v>
      </c>
      <c r="U365" s="77">
        <f t="shared" si="30"/>
        <v>2.3669827586206895</v>
      </c>
    </row>
    <row r="366" spans="1:21">
      <c r="A366" s="41" t="s">
        <v>33</v>
      </c>
      <c r="B366" s="41" t="s">
        <v>1848</v>
      </c>
      <c r="C366" s="74">
        <f t="shared" si="25"/>
        <v>1.17892977994</v>
      </c>
      <c r="D366" s="74">
        <f t="shared" si="26"/>
        <v>1.8478615819999999E-2</v>
      </c>
      <c r="E366" s="74">
        <f t="shared" si="27"/>
        <v>0.55219442900000004</v>
      </c>
      <c r="F366" s="74">
        <f t="shared" si="28"/>
        <v>7.3147405120000009E-2</v>
      </c>
      <c r="G366" s="75">
        <v>0.53510933000000005</v>
      </c>
      <c r="H366" s="43">
        <v>3.9215370000000001E-3</v>
      </c>
      <c r="I366" s="43">
        <v>7.9821712000000003E-2</v>
      </c>
      <c r="J366" s="43">
        <v>1.3720519E-2</v>
      </c>
      <c r="K366" s="43">
        <v>1.7631808000000001E-3</v>
      </c>
      <c r="L366" s="43">
        <v>2.1618742000000001E-4</v>
      </c>
      <c r="M366" s="43">
        <v>2.7787286E-3</v>
      </c>
      <c r="N366" s="43">
        <v>0.46845118000000002</v>
      </c>
      <c r="O366" s="43">
        <v>1.0585572000000001E-4</v>
      </c>
      <c r="P366" s="43">
        <v>2.4940065000000001E-2</v>
      </c>
      <c r="Q366" s="43">
        <v>1.5611424000000001E-3</v>
      </c>
      <c r="R366" s="43">
        <v>2.4396849000000002E-2</v>
      </c>
      <c r="S366" s="43">
        <v>2.2143493E-2</v>
      </c>
      <c r="U366" s="77">
        <f t="shared" si="30"/>
        <v>4.6130114655172418</v>
      </c>
    </row>
    <row r="367" spans="1:21">
      <c r="A367" s="41" t="s">
        <v>33</v>
      </c>
      <c r="B367" s="41" t="s">
        <v>1849</v>
      </c>
      <c r="C367" s="74">
        <f t="shared" si="25"/>
        <v>1.8051130510699998</v>
      </c>
      <c r="D367" s="74">
        <f t="shared" si="26"/>
        <v>4.0922620630000003E-2</v>
      </c>
      <c r="E367" s="74">
        <f t="shared" si="27"/>
        <v>1.0979163599999999</v>
      </c>
      <c r="F367" s="74">
        <f t="shared" si="28"/>
        <v>0.10071690044000001</v>
      </c>
      <c r="G367" s="75">
        <v>0.56555717000000005</v>
      </c>
      <c r="H367" s="43">
        <v>3.6077700000000002E-3</v>
      </c>
      <c r="I367" s="43">
        <v>0.13128020000000001</v>
      </c>
      <c r="J367" s="43">
        <v>2.5892086000000002E-2</v>
      </c>
      <c r="K367" s="43">
        <v>2.8482215999999999E-3</v>
      </c>
      <c r="L367" s="43">
        <v>8.4892002999999996E-4</v>
      </c>
      <c r="M367" s="43">
        <v>1.1333393000000001E-2</v>
      </c>
      <c r="N367" s="43">
        <v>0.96302838999999996</v>
      </c>
      <c r="O367" s="43">
        <v>1.6932364E-4</v>
      </c>
      <c r="P367" s="43">
        <v>5.3085116000000002E-2</v>
      </c>
      <c r="Q367" s="43">
        <v>1.2403227999999999E-3</v>
      </c>
      <c r="R367" s="43">
        <v>2.4858023E-2</v>
      </c>
      <c r="S367" s="43">
        <v>2.1364114999999999E-2</v>
      </c>
      <c r="U367" s="77">
        <f t="shared" si="30"/>
        <v>4.875492844827586</v>
      </c>
    </row>
    <row r="368" spans="1:21">
      <c r="A368" s="41" t="s">
        <v>33</v>
      </c>
      <c r="B368" s="41" t="s">
        <v>1850</v>
      </c>
      <c r="C368" s="74">
        <f t="shared" si="25"/>
        <v>1.4787293939800001</v>
      </c>
      <c r="D368" s="74">
        <f t="shared" si="26"/>
        <v>3.082948747E-2</v>
      </c>
      <c r="E368" s="74">
        <f t="shared" si="27"/>
        <v>0.93644602980000002</v>
      </c>
      <c r="F368" s="74">
        <f t="shared" si="28"/>
        <v>8.2093086710000013E-2</v>
      </c>
      <c r="G368" s="75">
        <v>0.42936078999999999</v>
      </c>
      <c r="H368" s="43">
        <v>6.0396197999999998E-3</v>
      </c>
      <c r="I368" s="43">
        <v>0.12172901999999999</v>
      </c>
      <c r="J368" s="43">
        <v>1.9165346E-2</v>
      </c>
      <c r="K368" s="43">
        <v>2.7204012E-3</v>
      </c>
      <c r="L368" s="43">
        <v>6.0492966999999996E-4</v>
      </c>
      <c r="M368" s="43">
        <v>8.3388105999999997E-3</v>
      </c>
      <c r="N368" s="43">
        <v>0.80867739000000005</v>
      </c>
      <c r="O368" s="43">
        <v>1.4747491E-4</v>
      </c>
      <c r="P368" s="43">
        <v>3.2658166000000002E-2</v>
      </c>
      <c r="Q368" s="43">
        <v>1.5561048000000001E-3</v>
      </c>
      <c r="R368" s="43">
        <v>2.5280802000000002E-2</v>
      </c>
      <c r="S368" s="43">
        <v>2.2450538999999999E-2</v>
      </c>
      <c r="U368" s="77">
        <f t="shared" si="30"/>
        <v>3.701386120689655</v>
      </c>
    </row>
    <row r="369" spans="1:21">
      <c r="A369" s="41" t="s">
        <v>33</v>
      </c>
      <c r="B369" s="41" t="s">
        <v>1851</v>
      </c>
      <c r="C369" s="74">
        <f t="shared" si="25"/>
        <v>1.4517848710800001</v>
      </c>
      <c r="D369" s="74">
        <f t="shared" si="26"/>
        <v>2.7344051590000001E-2</v>
      </c>
      <c r="E369" s="74">
        <f t="shared" si="27"/>
        <v>0.89078768880000003</v>
      </c>
      <c r="F369" s="74">
        <f t="shared" si="28"/>
        <v>7.6443900689999997E-2</v>
      </c>
      <c r="G369" s="75">
        <v>0.45720923000000002</v>
      </c>
      <c r="H369" s="43">
        <v>6.4001387999999999E-3</v>
      </c>
      <c r="I369" s="43">
        <v>0.11152154</v>
      </c>
      <c r="J369" s="43">
        <v>1.6890359000000001E-2</v>
      </c>
      <c r="K369" s="43">
        <v>2.5684987E-3</v>
      </c>
      <c r="L369" s="43">
        <v>5.3247028999999998E-4</v>
      </c>
      <c r="M369" s="43">
        <v>7.3527235999999996E-3</v>
      </c>
      <c r="N369" s="43">
        <v>0.77286600999999999</v>
      </c>
      <c r="O369" s="43">
        <v>1.3718079E-4</v>
      </c>
      <c r="P369" s="43">
        <v>2.7544608000000002E-2</v>
      </c>
      <c r="Q369" s="43">
        <v>1.6297719E-3</v>
      </c>
      <c r="R369" s="43">
        <v>2.5024542E-2</v>
      </c>
      <c r="S369" s="43">
        <v>2.2107798000000001E-2</v>
      </c>
      <c r="U369" s="77">
        <f t="shared" si="30"/>
        <v>3.9414588793103449</v>
      </c>
    </row>
    <row r="370" spans="1:21">
      <c r="A370" s="41" t="s">
        <v>33</v>
      </c>
      <c r="B370" s="41" t="s">
        <v>1852</v>
      </c>
      <c r="C370" s="74">
        <f t="shared" si="25"/>
        <v>1.53160664907</v>
      </c>
      <c r="D370" s="74">
        <f t="shared" si="26"/>
        <v>3.5297509369999994E-2</v>
      </c>
      <c r="E370" s="74">
        <f t="shared" si="27"/>
        <v>0.92671754530000006</v>
      </c>
      <c r="F370" s="74">
        <f t="shared" si="28"/>
        <v>9.1994094400000004E-2</v>
      </c>
      <c r="G370" s="75">
        <v>0.47759750000000001</v>
      </c>
      <c r="H370" s="43">
        <v>6.7619352999999998E-3</v>
      </c>
      <c r="I370" s="43">
        <v>0.13393637</v>
      </c>
      <c r="J370" s="43">
        <v>2.2300746999999999E-2</v>
      </c>
      <c r="K370" s="43">
        <v>3.0495511000000002E-3</v>
      </c>
      <c r="L370" s="43">
        <v>6.8610386999999997E-4</v>
      </c>
      <c r="M370" s="43">
        <v>9.2611073999999995E-3</v>
      </c>
      <c r="N370" s="43">
        <v>0.78601924000000001</v>
      </c>
      <c r="O370" s="43">
        <v>1.70521E-4</v>
      </c>
      <c r="P370" s="43">
        <v>3.8550457000000003E-2</v>
      </c>
      <c r="Q370" s="43">
        <v>1.6351734000000001E-3</v>
      </c>
      <c r="R370" s="43">
        <v>2.6240945000000002E-2</v>
      </c>
      <c r="S370" s="43">
        <v>2.5396998E-2</v>
      </c>
      <c r="U370" s="77">
        <f t="shared" si="30"/>
        <v>4.1172198275862071</v>
      </c>
    </row>
    <row r="371" spans="1:21">
      <c r="A371" s="41" t="s">
        <v>33</v>
      </c>
      <c r="B371" s="41" t="s">
        <v>1853</v>
      </c>
      <c r="C371" s="74">
        <f t="shared" si="25"/>
        <v>1.28639861802</v>
      </c>
      <c r="D371" s="74">
        <f t="shared" si="26"/>
        <v>2.8351642989999998E-2</v>
      </c>
      <c r="E371" s="74">
        <f t="shared" si="27"/>
        <v>0.71796994009999993</v>
      </c>
      <c r="F371" s="74">
        <f t="shared" si="28"/>
        <v>7.8871774929999999E-2</v>
      </c>
      <c r="G371" s="75">
        <v>0.46120526000000001</v>
      </c>
      <c r="H371" s="43">
        <v>7.2697400999999998E-3</v>
      </c>
      <c r="I371" s="43">
        <v>0.10883118</v>
      </c>
      <c r="J371" s="43">
        <v>1.8928798E-2</v>
      </c>
      <c r="K371" s="43">
        <v>2.6486374999999999E-3</v>
      </c>
      <c r="L371" s="43">
        <v>4.7543428999999998E-4</v>
      </c>
      <c r="M371" s="43">
        <v>6.2987731999999998E-3</v>
      </c>
      <c r="N371" s="43">
        <v>0.60186901999999998</v>
      </c>
      <c r="O371" s="43">
        <v>1.3620622999999999E-4</v>
      </c>
      <c r="P371" s="43">
        <v>3.0283339999999999E-2</v>
      </c>
      <c r="Q371" s="43">
        <v>1.5685577E-3</v>
      </c>
      <c r="R371" s="43">
        <v>2.5020126E-2</v>
      </c>
      <c r="S371" s="43">
        <v>2.1863545000000002E-2</v>
      </c>
      <c r="U371" s="77">
        <f t="shared" si="30"/>
        <v>3.9759074137931032</v>
      </c>
    </row>
    <row r="372" spans="1:21">
      <c r="A372" s="41" t="s">
        <v>33</v>
      </c>
      <c r="B372" s="41" t="s">
        <v>1854</v>
      </c>
      <c r="C372" s="74">
        <f t="shared" si="25"/>
        <v>1.3140131196199998</v>
      </c>
      <c r="D372" s="74">
        <f t="shared" si="26"/>
        <v>2.6816050169999998E-2</v>
      </c>
      <c r="E372" s="74">
        <f t="shared" si="27"/>
        <v>0.79911202279999993</v>
      </c>
      <c r="F372" s="74">
        <f t="shared" si="28"/>
        <v>8.4588776650000003E-2</v>
      </c>
      <c r="G372" s="75">
        <v>0.40349626999999999</v>
      </c>
      <c r="H372" s="43">
        <v>6.4736027999999996E-3</v>
      </c>
      <c r="I372" s="43">
        <v>0.12652854999999999</v>
      </c>
      <c r="J372" s="43">
        <v>1.7402365999999999E-2</v>
      </c>
      <c r="K372" s="43">
        <v>2.576624E-3</v>
      </c>
      <c r="L372" s="43">
        <v>5.4763817E-4</v>
      </c>
      <c r="M372" s="43">
        <v>6.2894220000000002E-3</v>
      </c>
      <c r="N372" s="43">
        <v>0.66610986999999999</v>
      </c>
      <c r="O372" s="43">
        <v>1.4161754999999999E-4</v>
      </c>
      <c r="P372" s="43">
        <v>2.8277263E-2</v>
      </c>
      <c r="Q372" s="43">
        <v>1.4294920999999999E-3</v>
      </c>
      <c r="R372" s="43">
        <v>2.4519946000000001E-2</v>
      </c>
      <c r="S372" s="43">
        <v>3.0220457999999999E-2</v>
      </c>
      <c r="U372" s="77">
        <f t="shared" si="30"/>
        <v>3.4784161206896549</v>
      </c>
    </row>
    <row r="373" spans="1:21">
      <c r="A373" s="41" t="s">
        <v>33</v>
      </c>
      <c r="B373" s="41" t="s">
        <v>1855</v>
      </c>
      <c r="C373" s="74">
        <f t="shared" si="25"/>
        <v>1.47845706048</v>
      </c>
      <c r="D373" s="74">
        <f t="shared" si="26"/>
        <v>3.2005879789999997E-2</v>
      </c>
      <c r="E373" s="74">
        <f t="shared" si="27"/>
        <v>0.87940951449999993</v>
      </c>
      <c r="F373" s="74">
        <f t="shared" si="28"/>
        <v>8.3339776190000006E-2</v>
      </c>
      <c r="G373" s="75">
        <v>0.48370189000000002</v>
      </c>
      <c r="H373" s="43">
        <v>6.5455445000000001E-3</v>
      </c>
      <c r="I373" s="43">
        <v>0.11686779999999999</v>
      </c>
      <c r="J373" s="43">
        <v>2.0590428000000001E-2</v>
      </c>
      <c r="K373" s="43">
        <v>2.7492346999999999E-3</v>
      </c>
      <c r="L373" s="43">
        <v>6.0403359000000005E-4</v>
      </c>
      <c r="M373" s="43">
        <v>8.0621835000000003E-3</v>
      </c>
      <c r="N373" s="43">
        <v>0.75599616999999997</v>
      </c>
      <c r="O373" s="43">
        <v>1.4337829E-4</v>
      </c>
      <c r="P373" s="43">
        <v>3.5079891000000002E-2</v>
      </c>
      <c r="Q373" s="43">
        <v>1.3705429000000001E-3</v>
      </c>
      <c r="R373" s="43">
        <v>2.4995572000000001E-2</v>
      </c>
      <c r="S373" s="43">
        <v>2.1750392E-2</v>
      </c>
      <c r="U373" s="77">
        <f t="shared" si="30"/>
        <v>4.1698438793103447</v>
      </c>
    </row>
    <row r="374" spans="1:21">
      <c r="A374" s="41" t="s">
        <v>33</v>
      </c>
      <c r="B374" s="41" t="s">
        <v>1856</v>
      </c>
      <c r="C374" s="74">
        <f t="shared" si="25"/>
        <v>1.61952204697</v>
      </c>
      <c r="D374" s="74">
        <f t="shared" si="26"/>
        <v>2.783784462E-2</v>
      </c>
      <c r="E374" s="74">
        <f t="shared" si="27"/>
        <v>1.0810234975999999</v>
      </c>
      <c r="F374" s="74">
        <f t="shared" si="28"/>
        <v>7.8180224749999999E-2</v>
      </c>
      <c r="G374" s="75">
        <v>0.43248048</v>
      </c>
      <c r="H374" s="43">
        <v>6.2099275999999998E-3</v>
      </c>
      <c r="I374" s="43">
        <v>0.11806171</v>
      </c>
      <c r="J374" s="43">
        <v>1.6322691E-2</v>
      </c>
      <c r="K374" s="43">
        <v>2.6285969999999999E-3</v>
      </c>
      <c r="L374" s="43">
        <v>5.7344942000000002E-4</v>
      </c>
      <c r="M374" s="43">
        <v>8.3131071999999993E-3</v>
      </c>
      <c r="N374" s="43">
        <v>0.95675186000000001</v>
      </c>
      <c r="O374" s="43">
        <v>1.4576994999999999E-4</v>
      </c>
      <c r="P374" s="43">
        <v>2.6696037999999998E-2</v>
      </c>
      <c r="Q374" s="43">
        <v>1.3283317999999999E-3</v>
      </c>
      <c r="R374" s="43">
        <v>2.5187919999999999E-2</v>
      </c>
      <c r="S374" s="43">
        <v>2.4822165E-2</v>
      </c>
      <c r="U374" s="77">
        <f t="shared" si="30"/>
        <v>3.7282799999999998</v>
      </c>
    </row>
    <row r="375" spans="1:21">
      <c r="A375" s="41" t="s">
        <v>33</v>
      </c>
      <c r="B375" s="41" t="s">
        <v>1857</v>
      </c>
      <c r="C375" s="74">
        <f t="shared" si="25"/>
        <v>1.43741167081</v>
      </c>
      <c r="D375" s="74">
        <f t="shared" si="26"/>
        <v>3.1413664880000004E-2</v>
      </c>
      <c r="E375" s="74">
        <f t="shared" si="27"/>
        <v>0.85238151649999994</v>
      </c>
      <c r="F375" s="74">
        <f t="shared" si="28"/>
        <v>8.4797729429999996E-2</v>
      </c>
      <c r="G375" s="75">
        <v>0.46881876</v>
      </c>
      <c r="H375" s="43">
        <v>7.1442665000000004E-3</v>
      </c>
      <c r="I375" s="43">
        <v>0.11798512999999999</v>
      </c>
      <c r="J375" s="43">
        <v>2.0568245999999998E-2</v>
      </c>
      <c r="K375" s="43">
        <v>2.8028276000000001E-3</v>
      </c>
      <c r="L375" s="43">
        <v>5.6442858000000002E-4</v>
      </c>
      <c r="M375" s="43">
        <v>7.4781626999999998E-3</v>
      </c>
      <c r="N375" s="43">
        <v>0.72725211999999995</v>
      </c>
      <c r="O375" s="43">
        <v>1.4694932999999999E-4</v>
      </c>
      <c r="P375" s="43">
        <v>3.4706058999999997E-2</v>
      </c>
      <c r="Q375" s="43">
        <v>1.5211201E-3</v>
      </c>
      <c r="R375" s="43">
        <v>2.5122248999999999E-2</v>
      </c>
      <c r="S375" s="43">
        <v>2.3301352000000001E-2</v>
      </c>
      <c r="U375" s="77">
        <f t="shared" si="30"/>
        <v>4.0415410344827585</v>
      </c>
    </row>
    <row r="376" spans="1:21">
      <c r="A376" s="41" t="s">
        <v>33</v>
      </c>
      <c r="B376" s="41" t="s">
        <v>1858</v>
      </c>
      <c r="C376" s="74">
        <f t="shared" si="25"/>
        <v>0.41176195913999997</v>
      </c>
      <c r="D376" s="74">
        <f t="shared" si="26"/>
        <v>2.8824982809999997E-2</v>
      </c>
      <c r="E376" s="74">
        <f t="shared" si="27"/>
        <v>0.22135780669999999</v>
      </c>
      <c r="F376" s="74">
        <f t="shared" si="28"/>
        <v>9.1673193629999997E-2</v>
      </c>
      <c r="G376" s="75">
        <v>6.9905975999999995E-2</v>
      </c>
      <c r="H376" s="43">
        <v>5.5590617000000004E-3</v>
      </c>
      <c r="I376" s="43">
        <v>0.15060803</v>
      </c>
      <c r="J376" s="43">
        <v>1.9669198999999998E-2</v>
      </c>
      <c r="K376" s="43">
        <v>3.0634154E-3</v>
      </c>
      <c r="L376" s="43">
        <v>3.3691131000000002E-4</v>
      </c>
      <c r="M376" s="43">
        <v>5.7554570999999999E-3</v>
      </c>
      <c r="N376" s="43">
        <v>6.5190714999999996E-2</v>
      </c>
      <c r="O376" s="43">
        <v>2.5701853000000002E-4</v>
      </c>
      <c r="P376" s="43">
        <v>3.0311372E-2</v>
      </c>
      <c r="Q376" s="43">
        <v>2.3938500999999999E-3</v>
      </c>
      <c r="R376" s="43">
        <v>2.9346504999999998E-2</v>
      </c>
      <c r="S376" s="43">
        <v>2.9364448000000001E-2</v>
      </c>
      <c r="U376" s="77">
        <f t="shared" si="30"/>
        <v>0.60263772413793093</v>
      </c>
    </row>
    <row r="377" spans="1:21">
      <c r="A377" s="41" t="s">
        <v>33</v>
      </c>
      <c r="B377" s="41" t="s">
        <v>1859</v>
      </c>
      <c r="C377" s="74">
        <f t="shared" si="25"/>
        <v>1.5513316079199999</v>
      </c>
      <c r="D377" s="74">
        <f t="shared" si="26"/>
        <v>2.8329325959999999E-2</v>
      </c>
      <c r="E377" s="74">
        <f t="shared" si="27"/>
        <v>1.0512802798000001</v>
      </c>
      <c r="F377" s="74">
        <f t="shared" si="28"/>
        <v>9.0728302159999996E-2</v>
      </c>
      <c r="G377" s="75">
        <v>0.38099369999999999</v>
      </c>
      <c r="H377" s="43">
        <v>5.6209398000000004E-3</v>
      </c>
      <c r="I377" s="43">
        <v>0.16076878</v>
      </c>
      <c r="J377" s="43">
        <v>1.4838314E-2</v>
      </c>
      <c r="K377" s="43">
        <v>3.0483946E-3</v>
      </c>
      <c r="L377" s="43">
        <v>6.6934906000000005E-4</v>
      </c>
      <c r="M377" s="43">
        <v>9.7732683000000004E-3</v>
      </c>
      <c r="N377" s="43">
        <v>0.88489055999999999</v>
      </c>
      <c r="O377" s="43">
        <v>1.7403315999999999E-4</v>
      </c>
      <c r="P377" s="43">
        <v>2.8093612E-2</v>
      </c>
      <c r="Q377" s="43">
        <v>1.5588959999999999E-3</v>
      </c>
      <c r="R377" s="43">
        <v>3.4020758999999998E-2</v>
      </c>
      <c r="S377" s="43">
        <v>2.6881002000000001E-2</v>
      </c>
      <c r="U377" s="77">
        <f t="shared" si="30"/>
        <v>3.2844284482758619</v>
      </c>
    </row>
    <row r="378" spans="1:21">
      <c r="A378" s="41" t="s">
        <v>33</v>
      </c>
      <c r="B378" s="41" t="s">
        <v>1860</v>
      </c>
      <c r="C378" s="74">
        <f t="shared" si="25"/>
        <v>6.0996214258649999E-3</v>
      </c>
      <c r="D378" s="74">
        <f t="shared" si="26"/>
        <v>8.8779108200000008E-4</v>
      </c>
      <c r="E378" s="74">
        <f t="shared" si="27"/>
        <v>1.2341597790000002E-3</v>
      </c>
      <c r="F378" s="74">
        <f t="shared" si="28"/>
        <v>2.069425464865E-3</v>
      </c>
      <c r="G378" s="75">
        <v>1.9082451000000001E-3</v>
      </c>
      <c r="H378" s="43">
        <v>1.7663511000000001E-4</v>
      </c>
      <c r="I378" s="43">
        <v>9.6336778000000005E-4</v>
      </c>
      <c r="J378" s="43">
        <v>8.2729823000000002E-4</v>
      </c>
      <c r="K378" s="43">
        <v>4.7723935000000001E-5</v>
      </c>
      <c r="L378" s="43">
        <v>2.1185749999999999E-6</v>
      </c>
      <c r="M378" s="43">
        <v>1.0650342E-5</v>
      </c>
      <c r="N378" s="43">
        <v>9.4156888999999996E-5</v>
      </c>
      <c r="O378" s="43">
        <v>2.2539121999999999E-6</v>
      </c>
      <c r="P378" s="43">
        <v>1.9759779000000002E-3</v>
      </c>
      <c r="Q378" s="43">
        <v>1.8632882999999999E-5</v>
      </c>
      <c r="R378" s="43">
        <v>2.0786664999999999E-8</v>
      </c>
      <c r="S378" s="43">
        <v>7.2539982999999993E-5</v>
      </c>
      <c r="U378" s="77">
        <f t="shared" si="30"/>
        <v>1.6450388793103447E-2</v>
      </c>
    </row>
    <row r="379" spans="1:21">
      <c r="A379" s="41" t="s">
        <v>33</v>
      </c>
      <c r="B379" s="41" t="s">
        <v>1861</v>
      </c>
      <c r="C379" s="74">
        <f t="shared" si="25"/>
        <v>1.2197467319099999</v>
      </c>
      <c r="D379" s="74">
        <f t="shared" si="26"/>
        <v>2.5469931509999998E-2</v>
      </c>
      <c r="E379" s="74">
        <f t="shared" si="27"/>
        <v>1.0368008276</v>
      </c>
      <c r="F379" s="74">
        <f t="shared" si="28"/>
        <v>8.1937711799999993E-2</v>
      </c>
      <c r="G379" s="75">
        <v>7.5538260999999995E-2</v>
      </c>
      <c r="H379" s="43">
        <v>4.9203175999999998E-3</v>
      </c>
      <c r="I379" s="43">
        <v>0.17489383</v>
      </c>
      <c r="J379" s="43">
        <v>1.6862467999999999E-2</v>
      </c>
      <c r="K379" s="43">
        <v>2.6691692E-3</v>
      </c>
      <c r="L379" s="43">
        <v>5.1516710999999996E-4</v>
      </c>
      <c r="M379" s="43">
        <v>5.4231271999999999E-3</v>
      </c>
      <c r="N379" s="43">
        <v>0.85698668</v>
      </c>
      <c r="O379" s="43">
        <v>1.6860639999999999E-4</v>
      </c>
      <c r="P379" s="43">
        <v>3.0741713E-2</v>
      </c>
      <c r="Q379" s="43">
        <v>1.5309983999999999E-3</v>
      </c>
      <c r="R379" s="43">
        <v>2.6874011999999999E-2</v>
      </c>
      <c r="S379" s="43">
        <v>2.2622382E-2</v>
      </c>
      <c r="U379" s="77">
        <f t="shared" si="30"/>
        <v>0.65119190517241377</v>
      </c>
    </row>
    <row r="380" spans="1:21">
      <c r="A380" s="41" t="s">
        <v>33</v>
      </c>
      <c r="B380" s="41" t="s">
        <v>1862</v>
      </c>
      <c r="C380" s="74">
        <f t="shared" si="25"/>
        <v>1.2969141636000001</v>
      </c>
      <c r="D380" s="74">
        <f t="shared" si="26"/>
        <v>2.5166349440000003E-2</v>
      </c>
      <c r="E380" s="74">
        <f t="shared" si="27"/>
        <v>1.0900123345999999</v>
      </c>
      <c r="F380" s="74">
        <f t="shared" si="28"/>
        <v>0.10584940256</v>
      </c>
      <c r="G380" s="75">
        <v>7.5886076999999996E-2</v>
      </c>
      <c r="H380" s="43">
        <v>4.0820346000000002E-3</v>
      </c>
      <c r="I380" s="43">
        <v>0.19128023</v>
      </c>
      <c r="J380" s="43">
        <v>1.4883343E-2</v>
      </c>
      <c r="K380" s="43">
        <v>2.8162797999999999E-3</v>
      </c>
      <c r="L380" s="43">
        <v>7.7452073999999997E-4</v>
      </c>
      <c r="M380" s="43">
        <v>6.6922059000000004E-3</v>
      </c>
      <c r="N380" s="43">
        <v>0.89465006999999996</v>
      </c>
      <c r="O380" s="43">
        <v>1.9006146E-4</v>
      </c>
      <c r="P380" s="43">
        <v>2.7314595000000001E-2</v>
      </c>
      <c r="Q380" s="43">
        <v>1.8065380999999999E-3</v>
      </c>
      <c r="R380" s="43">
        <v>2.9524978E-2</v>
      </c>
      <c r="S380" s="43">
        <v>4.7013230000000003E-2</v>
      </c>
      <c r="U380" s="77">
        <f t="shared" si="30"/>
        <v>0.65419031896551716</v>
      </c>
    </row>
    <row r="381" spans="1:21">
      <c r="A381" s="41" t="s">
        <v>33</v>
      </c>
      <c r="B381" s="41" t="s">
        <v>1863</v>
      </c>
      <c r="C381" s="74">
        <f t="shared" si="25"/>
        <v>1.4324081626559999</v>
      </c>
      <c r="D381" s="74">
        <f t="shared" si="26"/>
        <v>2.2356497626000001E-2</v>
      </c>
      <c r="E381" s="74">
        <f t="shared" si="27"/>
        <v>1.2693088693000001</v>
      </c>
      <c r="F381" s="74">
        <f t="shared" si="28"/>
        <v>4.8083504730000004E-2</v>
      </c>
      <c r="G381" s="75">
        <v>9.2659291000000005E-2</v>
      </c>
      <c r="H381" s="43">
        <v>8.7900572999999992E-3</v>
      </c>
      <c r="I381" s="43">
        <v>9.9656412E-2</v>
      </c>
      <c r="J381" s="43">
        <v>1.5103694000000001E-2</v>
      </c>
      <c r="K381" s="43">
        <v>3.8856860000000002E-3</v>
      </c>
      <c r="L381" s="43">
        <v>-7.7907674000000002E-5</v>
      </c>
      <c r="M381" s="43">
        <v>3.4450253000000001E-3</v>
      </c>
      <c r="N381" s="43">
        <v>1.1608624000000001</v>
      </c>
      <c r="O381" s="43">
        <v>1.5676677000000001E-4</v>
      </c>
      <c r="P381" s="43">
        <v>2.1511072999999999E-2</v>
      </c>
      <c r="Q381" s="43">
        <v>9.9491295999999999E-4</v>
      </c>
      <c r="R381" s="43">
        <v>1.15844E-2</v>
      </c>
      <c r="S381" s="43">
        <v>1.3836352E-2</v>
      </c>
      <c r="U381" s="77">
        <f t="shared" si="30"/>
        <v>0.79878699137931031</v>
      </c>
    </row>
    <row r="382" spans="1:21">
      <c r="A382" s="41" t="s">
        <v>33</v>
      </c>
      <c r="B382" s="41" t="s">
        <v>1864</v>
      </c>
      <c r="C382" s="74">
        <f t="shared" si="25"/>
        <v>0.33794422090299997</v>
      </c>
      <c r="D382" s="74">
        <f t="shared" si="26"/>
        <v>1.118481279E-2</v>
      </c>
      <c r="E382" s="74">
        <f t="shared" si="27"/>
        <v>0.23803855190000001</v>
      </c>
      <c r="F382" s="74">
        <f t="shared" si="28"/>
        <v>2.7254641212999999E-2</v>
      </c>
      <c r="G382" s="75">
        <v>6.1466214999999998E-2</v>
      </c>
      <c r="H382" s="43">
        <v>2.1947919000000001E-3</v>
      </c>
      <c r="I382" s="43">
        <v>0.1276542</v>
      </c>
      <c r="J382" s="43">
        <v>5.7717017000000004E-3</v>
      </c>
      <c r="K382" s="43">
        <v>8.1027376999999999E-4</v>
      </c>
      <c r="L382" s="43">
        <v>7.6864271999999999E-4</v>
      </c>
      <c r="M382" s="43">
        <v>3.8341946000000002E-3</v>
      </c>
      <c r="N382" s="43">
        <v>0.10818956</v>
      </c>
      <c r="O382" s="43">
        <v>6.6621512999999995E-5</v>
      </c>
      <c r="P382" s="43">
        <v>8.2120410999999994E-3</v>
      </c>
      <c r="Q382" s="43">
        <v>3.0555659E-3</v>
      </c>
      <c r="R382" s="43">
        <v>5.1977487000000001E-3</v>
      </c>
      <c r="S382" s="43">
        <v>1.0722664E-2</v>
      </c>
      <c r="U382" s="77">
        <f t="shared" si="30"/>
        <v>0.52988116379310335</v>
      </c>
    </row>
    <row r="383" spans="1:21">
      <c r="A383" s="41" t="s">
        <v>33</v>
      </c>
      <c r="B383" s="41" t="s">
        <v>1865</v>
      </c>
      <c r="C383" s="74">
        <f t="shared" si="25"/>
        <v>0.335353709996</v>
      </c>
      <c r="D383" s="74">
        <f t="shared" si="26"/>
        <v>1.075308485E-2</v>
      </c>
      <c r="E383" s="74">
        <f t="shared" si="27"/>
        <v>0.26332785660000002</v>
      </c>
      <c r="F383" s="74">
        <f t="shared" si="28"/>
        <v>2.2587377546000001E-2</v>
      </c>
      <c r="G383" s="75">
        <v>3.8685391E-2</v>
      </c>
      <c r="H383" s="43">
        <v>1.4926066E-3</v>
      </c>
      <c r="I383" s="43">
        <v>0.14141579000000001</v>
      </c>
      <c r="J383" s="43">
        <v>4.9090740000000002E-3</v>
      </c>
      <c r="K383" s="43">
        <v>7.4222849000000004E-4</v>
      </c>
      <c r="L383" s="43">
        <v>8.4296725999999996E-4</v>
      </c>
      <c r="M383" s="43">
        <v>4.2588150999999996E-3</v>
      </c>
      <c r="N383" s="43">
        <v>0.12041946000000001</v>
      </c>
      <c r="O383" s="43">
        <v>6.0255445999999998E-5</v>
      </c>
      <c r="P383" s="43">
        <v>9.0739675999999998E-3</v>
      </c>
      <c r="Q383" s="43">
        <v>1.0793459999999999E-3</v>
      </c>
      <c r="R383" s="43">
        <v>5.8313981000000003E-3</v>
      </c>
      <c r="S383" s="43">
        <v>6.5424104000000004E-3</v>
      </c>
      <c r="U383" s="77">
        <f t="shared" si="30"/>
        <v>0.33349475000000001</v>
      </c>
    </row>
    <row r="384" spans="1:21">
      <c r="A384" s="41" t="s">
        <v>33</v>
      </c>
      <c r="B384" s="41" t="s">
        <v>1866</v>
      </c>
      <c r="C384" s="74">
        <f t="shared" si="25"/>
        <v>0.46531827438199996</v>
      </c>
      <c r="D384" s="74">
        <f t="shared" si="26"/>
        <v>1.5263827399999999E-2</v>
      </c>
      <c r="E384" s="74">
        <f t="shared" si="27"/>
        <v>0.32843595299999995</v>
      </c>
      <c r="F384" s="74">
        <f t="shared" si="28"/>
        <v>3.7171784981999995E-2</v>
      </c>
      <c r="G384" s="75">
        <v>8.4446708999999995E-2</v>
      </c>
      <c r="H384" s="43">
        <v>3.0133130000000001E-3</v>
      </c>
      <c r="I384" s="43">
        <v>0.17606179</v>
      </c>
      <c r="J384" s="43">
        <v>7.8004388000000001E-3</v>
      </c>
      <c r="K384" s="43">
        <v>1.1106906999999999E-3</v>
      </c>
      <c r="L384" s="43">
        <v>1.0608896E-3</v>
      </c>
      <c r="M384" s="43">
        <v>5.2918082999999999E-3</v>
      </c>
      <c r="N384" s="43">
        <v>0.14936084999999999</v>
      </c>
      <c r="O384" s="43">
        <v>9.1413681999999999E-5</v>
      </c>
      <c r="P384" s="43">
        <v>1.0903191E-2</v>
      </c>
      <c r="Q384" s="43">
        <v>4.2142300000000002E-3</v>
      </c>
      <c r="R384" s="43">
        <v>7.1767723000000002E-3</v>
      </c>
      <c r="S384" s="43">
        <v>1.4786178000000001E-2</v>
      </c>
      <c r="U384" s="77">
        <f t="shared" si="30"/>
        <v>0.72798887068965512</v>
      </c>
    </row>
    <row r="385" spans="1:21">
      <c r="A385" s="41" t="s">
        <v>33</v>
      </c>
      <c r="B385" s="41" t="s">
        <v>1867</v>
      </c>
      <c r="C385" s="74">
        <f t="shared" si="25"/>
        <v>2.2385194752399999</v>
      </c>
      <c r="D385" s="74">
        <f t="shared" si="26"/>
        <v>7.2048657500000002E-2</v>
      </c>
      <c r="E385" s="74">
        <f t="shared" si="27"/>
        <v>1.58687731</v>
      </c>
      <c r="F385" s="74">
        <f t="shared" si="28"/>
        <v>0.17523045773999998</v>
      </c>
      <c r="G385" s="75">
        <v>0.40436305</v>
      </c>
      <c r="H385" s="43">
        <v>1.440812E-2</v>
      </c>
      <c r="I385" s="43">
        <v>0.84995409</v>
      </c>
      <c r="J385" s="43">
        <v>3.6042919E-2</v>
      </c>
      <c r="K385" s="43">
        <v>5.2928584999999998E-3</v>
      </c>
      <c r="L385" s="43">
        <v>5.1293210000000001E-3</v>
      </c>
      <c r="M385" s="43">
        <v>2.5583558999999999E-2</v>
      </c>
      <c r="N385" s="43">
        <v>0.72251509999999997</v>
      </c>
      <c r="O385" s="43">
        <v>4.3655073999999998E-4</v>
      </c>
      <c r="P385" s="43">
        <v>4.8367263000000001E-2</v>
      </c>
      <c r="Q385" s="43">
        <v>2.0344239E-2</v>
      </c>
      <c r="R385" s="43">
        <v>3.4727181000000003E-2</v>
      </c>
      <c r="S385" s="43">
        <v>7.1355223999999995E-2</v>
      </c>
      <c r="U385" s="77">
        <f t="shared" si="30"/>
        <v>3.4858883620689656</v>
      </c>
    </row>
    <row r="386" spans="1:21">
      <c r="B386" s="40" t="s">
        <v>1868</v>
      </c>
      <c r="C386" s="76"/>
      <c r="D386" s="76"/>
      <c r="E386" s="76"/>
      <c r="F386" s="76"/>
      <c r="U386" s="78"/>
    </row>
    <row r="387" spans="1:21">
      <c r="A387" s="41" t="s">
        <v>33</v>
      </c>
      <c r="B387" s="41" t="s">
        <v>1869</v>
      </c>
      <c r="C387" s="74">
        <f t="shared" si="25"/>
        <v>0.76994666356999997</v>
      </c>
      <c r="D387" s="74">
        <f t="shared" si="26"/>
        <v>1.9858993599999999E-2</v>
      </c>
      <c r="E387" s="74">
        <f t="shared" si="27"/>
        <v>0.57941474840000007</v>
      </c>
      <c r="F387" s="74">
        <f t="shared" si="28"/>
        <v>4.6217571570000004E-2</v>
      </c>
      <c r="G387" s="75">
        <v>0.12445535000000001</v>
      </c>
      <c r="H387" s="43">
        <v>3.5112884000000001E-3</v>
      </c>
      <c r="I387" s="43">
        <v>0.21601174000000001</v>
      </c>
      <c r="J387" s="43">
        <v>9.9728569999999999E-3</v>
      </c>
      <c r="K387" s="43">
        <v>1.6919757000000001E-3</v>
      </c>
      <c r="L387" s="43">
        <v>1.2028992E-3</v>
      </c>
      <c r="M387" s="43">
        <v>6.9912617000000002E-3</v>
      </c>
      <c r="N387" s="43">
        <v>0.35989172000000003</v>
      </c>
      <c r="O387" s="43">
        <v>1.2508927E-4</v>
      </c>
      <c r="P387" s="43">
        <v>1.6801960000000001E-2</v>
      </c>
      <c r="Q387" s="43">
        <v>1.8519653E-3</v>
      </c>
      <c r="R387" s="43">
        <v>1.333691E-2</v>
      </c>
      <c r="S387" s="43">
        <v>1.4101647E-2</v>
      </c>
      <c r="U387" s="77">
        <f t="shared" si="30"/>
        <v>1.0728909482758622</v>
      </c>
    </row>
    <row r="388" spans="1:21">
      <c r="A388" s="41" t="s">
        <v>33</v>
      </c>
      <c r="B388" s="41" t="s">
        <v>1870</v>
      </c>
      <c r="C388" s="74">
        <f t="shared" si="25"/>
        <v>0.99670021481999993</v>
      </c>
      <c r="D388" s="74">
        <f t="shared" si="26"/>
        <v>2.2853577899999998E-2</v>
      </c>
      <c r="E388" s="74">
        <f t="shared" si="27"/>
        <v>0.80206578910000004</v>
      </c>
      <c r="F388" s="74">
        <f t="shared" si="28"/>
        <v>5.3270527819999997E-2</v>
      </c>
      <c r="G388" s="75">
        <v>0.11851032</v>
      </c>
      <c r="H388" s="43">
        <v>3.8427891000000001E-3</v>
      </c>
      <c r="I388" s="43">
        <v>0.22628711000000001</v>
      </c>
      <c r="J388" s="43">
        <v>1.1112907999999999E-2</v>
      </c>
      <c r="K388" s="43">
        <v>1.7749981999999999E-3</v>
      </c>
      <c r="L388" s="43">
        <v>1.5771445999999999E-3</v>
      </c>
      <c r="M388" s="43">
        <v>8.3885270999999994E-3</v>
      </c>
      <c r="N388" s="43">
        <v>0.57193589</v>
      </c>
      <c r="O388" s="43">
        <v>1.3108912000000001E-4</v>
      </c>
      <c r="P388" s="43">
        <v>1.9432194E-2</v>
      </c>
      <c r="Q388" s="43">
        <v>2.0343726999999998E-3</v>
      </c>
      <c r="R388" s="43">
        <v>1.3304089999999999E-2</v>
      </c>
      <c r="S388" s="43">
        <v>1.8368782E-2</v>
      </c>
      <c r="U388" s="77">
        <f t="shared" si="30"/>
        <v>1.0216406896551724</v>
      </c>
    </row>
    <row r="389" spans="1:21">
      <c r="A389" s="41" t="s">
        <v>33</v>
      </c>
      <c r="B389" s="41" t="s">
        <v>1871</v>
      </c>
      <c r="C389" s="74">
        <f t="shared" si="25"/>
        <v>0.83191821873999994</v>
      </c>
      <c r="D389" s="74">
        <f t="shared" si="26"/>
        <v>2.1335225699999998E-2</v>
      </c>
      <c r="E389" s="74">
        <f t="shared" si="27"/>
        <v>0.60725233049999994</v>
      </c>
      <c r="F389" s="74">
        <f t="shared" si="28"/>
        <v>5.1281222540000004E-2</v>
      </c>
      <c r="G389" s="75">
        <v>0.15204944000000001</v>
      </c>
      <c r="H389" s="43">
        <v>3.7241505E-3</v>
      </c>
      <c r="I389" s="43">
        <v>0.22336056000000001</v>
      </c>
      <c r="J389" s="43">
        <v>1.0762763999999999E-2</v>
      </c>
      <c r="K389" s="43">
        <v>1.7958664E-3</v>
      </c>
      <c r="L389" s="43">
        <v>1.2719345999999999E-3</v>
      </c>
      <c r="M389" s="43">
        <v>7.5046606999999996E-3</v>
      </c>
      <c r="N389" s="43">
        <v>0.38016761999999998</v>
      </c>
      <c r="O389" s="43">
        <v>1.3178393999999999E-4</v>
      </c>
      <c r="P389" s="43">
        <v>1.8505563999999999E-2</v>
      </c>
      <c r="Q389" s="43">
        <v>1.8596696E-3</v>
      </c>
      <c r="R389" s="43">
        <v>1.5018553E-2</v>
      </c>
      <c r="S389" s="43">
        <v>1.5765652000000002E-2</v>
      </c>
      <c r="U389" s="77">
        <f t="shared" si="30"/>
        <v>1.3107710344827586</v>
      </c>
    </row>
    <row r="390" spans="1:21">
      <c r="A390" s="41" t="s">
        <v>33</v>
      </c>
      <c r="B390" s="41" t="s">
        <v>1872</v>
      </c>
      <c r="C390" s="74">
        <f t="shared" si="25"/>
        <v>0.63744113106000011</v>
      </c>
      <c r="D390" s="74">
        <f t="shared" si="26"/>
        <v>1.7467091410000003E-2</v>
      </c>
      <c r="E390" s="74">
        <f t="shared" si="27"/>
        <v>0.46340835089999999</v>
      </c>
      <c r="F390" s="74">
        <f t="shared" si="28"/>
        <v>4.0649308750000002E-2</v>
      </c>
      <c r="G390" s="75">
        <v>0.11591638</v>
      </c>
      <c r="H390" s="43">
        <v>3.6876808999999999E-3</v>
      </c>
      <c r="I390" s="43">
        <v>0.17440678000000001</v>
      </c>
      <c r="J390" s="43">
        <v>9.3869029000000007E-3</v>
      </c>
      <c r="K390" s="43">
        <v>1.5302222E-3</v>
      </c>
      <c r="L390" s="43">
        <v>9.6613460999999995E-4</v>
      </c>
      <c r="M390" s="43">
        <v>5.5838316999999998E-3</v>
      </c>
      <c r="N390" s="43">
        <v>0.28531389000000001</v>
      </c>
      <c r="O390" s="43">
        <v>1.0823925E-4</v>
      </c>
      <c r="P390" s="43">
        <v>1.5276092E-2</v>
      </c>
      <c r="Q390" s="43">
        <v>1.8826715E-3</v>
      </c>
      <c r="R390" s="43">
        <v>1.0691040000000001E-2</v>
      </c>
      <c r="S390" s="43">
        <v>1.2691266E-2</v>
      </c>
      <c r="U390" s="77">
        <f t="shared" si="30"/>
        <v>0.9992791379310344</v>
      </c>
    </row>
    <row r="391" spans="1:21">
      <c r="B391" s="40" t="s">
        <v>1873</v>
      </c>
      <c r="C391" s="76"/>
      <c r="D391" s="76"/>
      <c r="E391" s="76"/>
      <c r="F391" s="76"/>
      <c r="U391" s="78"/>
    </row>
    <row r="392" spans="1:21">
      <c r="A392" s="41" t="s">
        <v>33</v>
      </c>
      <c r="B392" s="41" t="s">
        <v>1874</v>
      </c>
      <c r="C392" s="74">
        <f t="shared" si="25"/>
        <v>2.3744248305199998</v>
      </c>
      <c r="D392" s="74">
        <f t="shared" si="26"/>
        <v>5.9346697099999998E-2</v>
      </c>
      <c r="E392" s="74">
        <f t="shared" si="27"/>
        <v>1.7127047699999998</v>
      </c>
      <c r="F392" s="74">
        <f t="shared" si="28"/>
        <v>0.12639077341999999</v>
      </c>
      <c r="G392" s="75">
        <v>0.47598258999999998</v>
      </c>
      <c r="H392" s="43">
        <v>1.1544280000000001E-2</v>
      </c>
      <c r="I392" s="43">
        <v>0.62928019000000002</v>
      </c>
      <c r="J392" s="43">
        <v>3.0936953E-2</v>
      </c>
      <c r="K392" s="43">
        <v>1.4426494E-2</v>
      </c>
      <c r="L392" s="43">
        <v>1.6137231000000001E-3</v>
      </c>
      <c r="M392" s="43">
        <v>1.2369527E-2</v>
      </c>
      <c r="N392" s="43">
        <v>1.0718802999999999</v>
      </c>
      <c r="O392" s="43">
        <v>3.8496732000000002E-4</v>
      </c>
      <c r="P392" s="43">
        <v>5.2100542999999999E-2</v>
      </c>
      <c r="Q392" s="43">
        <v>4.9820280999999999E-3</v>
      </c>
      <c r="R392" s="43">
        <v>3.1152305000000002E-2</v>
      </c>
      <c r="S392" s="43">
        <v>3.7770930000000001E-2</v>
      </c>
      <c r="U392" s="77">
        <f t="shared" si="30"/>
        <v>4.1032981896551721</v>
      </c>
    </row>
    <row r="393" spans="1:21">
      <c r="A393" s="41" t="s">
        <v>33</v>
      </c>
      <c r="B393" s="41" t="s">
        <v>1875</v>
      </c>
      <c r="C393" s="74">
        <f t="shared" si="25"/>
        <v>10.746920831400001</v>
      </c>
      <c r="D393" s="74">
        <f t="shared" si="26"/>
        <v>0.31743466399999998</v>
      </c>
      <c r="E393" s="74">
        <f t="shared" si="27"/>
        <v>8.3133459900000002</v>
      </c>
      <c r="F393" s="74">
        <f t="shared" si="28"/>
        <v>0.61443387739999999</v>
      </c>
      <c r="G393" s="75">
        <v>1.5017062999999999</v>
      </c>
      <c r="H393" s="43">
        <v>6.0156189999999998E-2</v>
      </c>
      <c r="I393" s="43">
        <v>3.8729979999999999</v>
      </c>
      <c r="J393" s="43">
        <v>0.14483713000000001</v>
      </c>
      <c r="K393" s="43">
        <v>9.9264457E-2</v>
      </c>
      <c r="L393" s="43">
        <v>1.0352427000000001E-2</v>
      </c>
      <c r="M393" s="43">
        <v>6.2980649999999999E-2</v>
      </c>
      <c r="N393" s="43">
        <v>4.3801918000000004</v>
      </c>
      <c r="O393" s="43">
        <v>2.6530104000000001E-3</v>
      </c>
      <c r="P393" s="43">
        <v>0.23964927999999999</v>
      </c>
      <c r="Q393" s="43">
        <v>3.3867327000000003E-2</v>
      </c>
      <c r="R393" s="43">
        <v>0.13282200999999999</v>
      </c>
      <c r="S393" s="43">
        <v>0.20544224999999999</v>
      </c>
      <c r="U393" s="77">
        <f t="shared" si="30"/>
        <v>12.94574396551724</v>
      </c>
    </row>
    <row r="394" spans="1:21">
      <c r="A394" s="41" t="s">
        <v>33</v>
      </c>
      <c r="B394" s="41" t="s">
        <v>1876</v>
      </c>
      <c r="C394" s="74">
        <f t="shared" ref="C394:C457" si="31">D394+E394+F394+G394</f>
        <v>0.90572835852999989</v>
      </c>
      <c r="D394" s="74">
        <f t="shared" ref="D394:D457" si="32">J394+K394+L394+M394</f>
        <v>2.4903447829999998E-2</v>
      </c>
      <c r="E394" s="74">
        <f t="shared" ref="E394:E457" si="33">H394+I394+N394</f>
        <v>0.72475435999999993</v>
      </c>
      <c r="F394" s="74">
        <f t="shared" ref="F394:F457" si="34">O394+IF(P394="x",0,P394)+IF(Q394="x",0,Q394)+IF(R394="x",0,R394)+S394</f>
        <v>5.0154310699999996E-2</v>
      </c>
      <c r="G394" s="75">
        <v>0.10591623999999999</v>
      </c>
      <c r="H394" s="43">
        <v>4.3183600000000003E-3</v>
      </c>
      <c r="I394" s="43">
        <v>0.35252298999999998</v>
      </c>
      <c r="J394" s="43">
        <v>1.1463371E-2</v>
      </c>
      <c r="K394" s="43">
        <v>6.7649440999999998E-3</v>
      </c>
      <c r="L394" s="43">
        <v>9.7831832999999992E-4</v>
      </c>
      <c r="M394" s="43">
        <v>5.6968143999999998E-3</v>
      </c>
      <c r="N394" s="43">
        <v>0.36791300999999998</v>
      </c>
      <c r="O394" s="43">
        <v>1.5067699999999999E-4</v>
      </c>
      <c r="P394" s="43">
        <v>1.9530326000000001E-2</v>
      </c>
      <c r="Q394" s="43">
        <v>2.8377266999999999E-3</v>
      </c>
      <c r="R394" s="43">
        <v>1.2011443E-2</v>
      </c>
      <c r="S394" s="43">
        <v>1.5624137999999999E-2</v>
      </c>
      <c r="U394" s="77">
        <f t="shared" si="30"/>
        <v>0.9130710344827585</v>
      </c>
    </row>
    <row r="395" spans="1:21">
      <c r="A395" s="41" t="s">
        <v>33</v>
      </c>
      <c r="B395" s="41" t="s">
        <v>1877</v>
      </c>
      <c r="C395" s="74">
        <f t="shared" si="31"/>
        <v>6.1274171018999999</v>
      </c>
      <c r="D395" s="74">
        <f t="shared" si="32"/>
        <v>0.16847635959999999</v>
      </c>
      <c r="E395" s="74">
        <f t="shared" si="33"/>
        <v>4.903095091</v>
      </c>
      <c r="F395" s="74">
        <f t="shared" si="34"/>
        <v>0.3393030413</v>
      </c>
      <c r="G395" s="75">
        <v>0.71654260999999997</v>
      </c>
      <c r="H395" s="43">
        <v>2.9214490999999999E-2</v>
      </c>
      <c r="I395" s="43">
        <v>2.3848821</v>
      </c>
      <c r="J395" s="43">
        <v>7.7551793999999993E-2</v>
      </c>
      <c r="K395" s="43">
        <v>4.5766078000000002E-2</v>
      </c>
      <c r="L395" s="43">
        <v>6.6185015999999999E-3</v>
      </c>
      <c r="M395" s="43">
        <v>3.8539985999999998E-2</v>
      </c>
      <c r="N395" s="43">
        <v>2.4889985000000001</v>
      </c>
      <c r="O395" s="43">
        <v>1.0193572999999999E-3</v>
      </c>
      <c r="P395" s="43">
        <v>0.13212620999999999</v>
      </c>
      <c r="Q395" s="43">
        <v>1.9197736999999999E-2</v>
      </c>
      <c r="R395" s="43">
        <v>8.1259597000000003E-2</v>
      </c>
      <c r="S395" s="43">
        <v>0.10570014</v>
      </c>
      <c r="U395" s="77">
        <f t="shared" si="30"/>
        <v>6.1770914655172406</v>
      </c>
    </row>
    <row r="396" spans="1:21">
      <c r="A396" s="41" t="s">
        <v>33</v>
      </c>
      <c r="B396" s="41" t="s">
        <v>1878</v>
      </c>
      <c r="C396" s="74">
        <f t="shared" si="31"/>
        <v>6.3219879186200005</v>
      </c>
      <c r="D396" s="74">
        <f t="shared" si="32"/>
        <v>0.2052575405</v>
      </c>
      <c r="E396" s="74">
        <f t="shared" si="33"/>
        <v>4.7587843570000006</v>
      </c>
      <c r="F396" s="74">
        <f t="shared" si="34"/>
        <v>0.39601323111999998</v>
      </c>
      <c r="G396" s="75">
        <v>0.96193278999999998</v>
      </c>
      <c r="H396" s="43">
        <v>3.1893557000000003E-2</v>
      </c>
      <c r="I396" s="43">
        <v>1.8669827000000001</v>
      </c>
      <c r="J396" s="43">
        <v>8.2479904000000007E-2</v>
      </c>
      <c r="K396" s="43">
        <v>8.9452138E-2</v>
      </c>
      <c r="L396" s="43">
        <v>3.9311765000000004E-3</v>
      </c>
      <c r="M396" s="43">
        <v>2.9394322000000001E-2</v>
      </c>
      <c r="N396" s="43">
        <v>2.8599081000000002</v>
      </c>
      <c r="O396" s="43">
        <v>7.8386511999999997E-4</v>
      </c>
      <c r="P396" s="43">
        <v>0.14416636999999999</v>
      </c>
      <c r="Q396" s="43">
        <v>1.6567914999999999E-2</v>
      </c>
      <c r="R396" s="43">
        <v>7.8861510999999995E-2</v>
      </c>
      <c r="S396" s="43">
        <v>0.15563357</v>
      </c>
      <c r="U396" s="77">
        <f t="shared" si="30"/>
        <v>8.2925240517241381</v>
      </c>
    </row>
    <row r="397" spans="1:21">
      <c r="A397" s="41" t="s">
        <v>33</v>
      </c>
      <c r="B397" s="41" t="s">
        <v>1879</v>
      </c>
      <c r="C397" s="74">
        <f t="shared" si="31"/>
        <v>0.53316486044199995</v>
      </c>
      <c r="D397" s="74">
        <f t="shared" si="32"/>
        <v>1.3645147200000001E-2</v>
      </c>
      <c r="E397" s="74">
        <f t="shared" si="33"/>
        <v>0.4080430598</v>
      </c>
      <c r="F397" s="74">
        <f t="shared" si="34"/>
        <v>3.4149975442000005E-2</v>
      </c>
      <c r="G397" s="75">
        <v>7.7326677999999996E-2</v>
      </c>
      <c r="H397" s="43">
        <v>2.6516297999999998E-3</v>
      </c>
      <c r="I397" s="43">
        <v>0.16229257999999999</v>
      </c>
      <c r="J397" s="43">
        <v>6.9983609999999998E-3</v>
      </c>
      <c r="K397" s="43">
        <v>3.5130915E-3</v>
      </c>
      <c r="L397" s="43">
        <v>3.9480059999999999E-4</v>
      </c>
      <c r="M397" s="43">
        <v>2.7388941E-3</v>
      </c>
      <c r="N397" s="43">
        <v>0.24309885000000001</v>
      </c>
      <c r="O397" s="43">
        <v>6.7757442000000004E-5</v>
      </c>
      <c r="P397" s="43">
        <v>1.2300036E-2</v>
      </c>
      <c r="Q397" s="43">
        <v>1.3153675E-3</v>
      </c>
      <c r="R397" s="43">
        <v>6.7946965E-3</v>
      </c>
      <c r="S397" s="43">
        <v>1.3672118E-2</v>
      </c>
      <c r="U397" s="77">
        <f t="shared" si="30"/>
        <v>0.66660929310344819</v>
      </c>
    </row>
    <row r="398" spans="1:21">
      <c r="A398" s="41" t="s">
        <v>33</v>
      </c>
      <c r="B398" s="41" t="s">
        <v>1880</v>
      </c>
      <c r="C398" s="74">
        <f t="shared" si="31"/>
        <v>0.47592444517999999</v>
      </c>
      <c r="D398" s="74">
        <f t="shared" si="32"/>
        <v>1.305518135E-2</v>
      </c>
      <c r="E398" s="74">
        <f t="shared" si="33"/>
        <v>0.3771814932</v>
      </c>
      <c r="F398" s="74">
        <f t="shared" si="34"/>
        <v>2.624845563E-2</v>
      </c>
      <c r="G398" s="75">
        <v>5.9439315E-2</v>
      </c>
      <c r="H398" s="43">
        <v>2.3586231999999999E-3</v>
      </c>
      <c r="I398" s="43">
        <v>0.18341583</v>
      </c>
      <c r="J398" s="43">
        <v>6.0559098000000002E-3</v>
      </c>
      <c r="K398" s="43">
        <v>3.5253444999999999E-3</v>
      </c>
      <c r="L398" s="43">
        <v>5.0942174999999996E-4</v>
      </c>
      <c r="M398" s="43">
        <v>2.9645053000000002E-3</v>
      </c>
      <c r="N398" s="43">
        <v>0.19140704</v>
      </c>
      <c r="O398" s="43">
        <v>1.1620063E-4</v>
      </c>
      <c r="P398" s="43">
        <v>1.0157202000000001E-2</v>
      </c>
      <c r="Q398" s="43">
        <v>1.4966025E-3</v>
      </c>
      <c r="R398" s="43">
        <v>6.2468315000000002E-3</v>
      </c>
      <c r="S398" s="43">
        <v>8.2316190000000008E-3</v>
      </c>
      <c r="U398" s="77">
        <f t="shared" si="30"/>
        <v>0.51240788793103442</v>
      </c>
    </row>
    <row r="399" spans="1:21">
      <c r="B399" s="40" t="s">
        <v>1881</v>
      </c>
      <c r="C399" s="76"/>
      <c r="D399" s="76"/>
      <c r="E399" s="76"/>
      <c r="F399" s="76"/>
      <c r="U399" s="78"/>
    </row>
    <row r="400" spans="1:21">
      <c r="A400" s="41" t="s">
        <v>33</v>
      </c>
      <c r="B400" s="41" t="s">
        <v>1882</v>
      </c>
      <c r="C400" s="74">
        <f t="shared" si="31"/>
        <v>12.8948036549</v>
      </c>
      <c r="D400" s="74">
        <f t="shared" si="32"/>
        <v>0.35245913959999997</v>
      </c>
      <c r="E400" s="74">
        <f t="shared" si="33"/>
        <v>9.9678700000000013</v>
      </c>
      <c r="F400" s="74">
        <f t="shared" si="34"/>
        <v>0.40589931529999995</v>
      </c>
      <c r="G400" s="75">
        <v>2.1685751999999998</v>
      </c>
      <c r="H400" s="43">
        <v>3.5445999999999998E-2</v>
      </c>
      <c r="I400" s="43">
        <v>8.6888982000000006</v>
      </c>
      <c r="J400" s="43">
        <v>0.20483422000000001</v>
      </c>
      <c r="K400" s="43">
        <v>2.7531334000000001E-2</v>
      </c>
      <c r="L400" s="43">
        <v>6.2460956000000003E-3</v>
      </c>
      <c r="M400" s="43">
        <v>0.11384749</v>
      </c>
      <c r="N400" s="43">
        <v>1.2435258</v>
      </c>
      <c r="O400" s="43">
        <v>1.4715723000000001E-3</v>
      </c>
      <c r="P400" s="43">
        <v>0.15648836999999999</v>
      </c>
      <c r="Q400" s="43">
        <v>7.9952229999999992E-3</v>
      </c>
      <c r="R400" s="43">
        <v>0.10235911</v>
      </c>
      <c r="S400" s="43">
        <v>0.13758503999999999</v>
      </c>
      <c r="U400" s="77">
        <f t="shared" si="30"/>
        <v>18.694613793103446</v>
      </c>
    </row>
    <row r="401" spans="1:21">
      <c r="A401" s="41" t="s">
        <v>33</v>
      </c>
      <c r="B401" s="41" t="s">
        <v>1883</v>
      </c>
      <c r="C401" s="74">
        <f t="shared" si="31"/>
        <v>12.229983688899999</v>
      </c>
      <c r="D401" s="74">
        <f t="shared" si="32"/>
        <v>0.2407721736</v>
      </c>
      <c r="E401" s="74">
        <f t="shared" si="33"/>
        <v>9.4147370000000006</v>
      </c>
      <c r="F401" s="74">
        <f t="shared" si="34"/>
        <v>0.40589931529999995</v>
      </c>
      <c r="G401" s="75">
        <v>2.1685751999999998</v>
      </c>
      <c r="H401" s="43">
        <v>3.5445999999999998E-2</v>
      </c>
      <c r="I401" s="43">
        <v>8.1357651999999998</v>
      </c>
      <c r="J401" s="43">
        <v>9.3147253999999999E-2</v>
      </c>
      <c r="K401" s="43">
        <v>2.7531334000000001E-2</v>
      </c>
      <c r="L401" s="43">
        <v>6.2460956000000003E-3</v>
      </c>
      <c r="M401" s="43">
        <v>0.11384749</v>
      </c>
      <c r="N401" s="43">
        <v>1.2435258</v>
      </c>
      <c r="O401" s="43">
        <v>1.4715723000000001E-3</v>
      </c>
      <c r="P401" s="43">
        <v>0.15648836999999999</v>
      </c>
      <c r="Q401" s="43">
        <v>7.9952229999999992E-3</v>
      </c>
      <c r="R401" s="43">
        <v>0.10235911</v>
      </c>
      <c r="S401" s="43">
        <v>0.13758503999999999</v>
      </c>
      <c r="U401" s="77">
        <f t="shared" si="30"/>
        <v>18.694613793103446</v>
      </c>
    </row>
    <row r="402" spans="1:21">
      <c r="A402" s="41" t="s">
        <v>33</v>
      </c>
      <c r="B402" s="41" t="s">
        <v>1884</v>
      </c>
      <c r="C402" s="74">
        <f t="shared" si="31"/>
        <v>5.5265069488999989</v>
      </c>
      <c r="D402" s="74">
        <f t="shared" si="32"/>
        <v>0.21256869970000003</v>
      </c>
      <c r="E402" s="74">
        <f t="shared" si="33"/>
        <v>3.9005699689999997</v>
      </c>
      <c r="F402" s="74">
        <f t="shared" si="34"/>
        <v>0.1717148802</v>
      </c>
      <c r="G402" s="75">
        <v>1.2416533999999999</v>
      </c>
      <c r="H402" s="43">
        <v>1.4661679E-2</v>
      </c>
      <c r="I402" s="43">
        <v>3.0395333999999998</v>
      </c>
      <c r="J402" s="43">
        <v>0.14965084000000001</v>
      </c>
      <c r="K402" s="43">
        <v>7.9335962999999999E-3</v>
      </c>
      <c r="L402" s="43">
        <v>2.4349494000000002E-3</v>
      </c>
      <c r="M402" s="43">
        <v>5.2549314E-2</v>
      </c>
      <c r="N402" s="43">
        <v>0.84637488999999999</v>
      </c>
      <c r="O402" s="43">
        <v>5.3758590000000002E-4</v>
      </c>
      <c r="P402" s="43">
        <v>6.2649596000000002E-2</v>
      </c>
      <c r="Q402" s="43">
        <v>8.9036372999999995E-3</v>
      </c>
      <c r="R402" s="43">
        <v>4.3880067000000002E-2</v>
      </c>
      <c r="S402" s="43">
        <v>5.5743993999999998E-2</v>
      </c>
      <c r="U402" s="77">
        <f t="shared" ref="U402:U465" si="35">G402/0.116</f>
        <v>10.703908620689655</v>
      </c>
    </row>
    <row r="403" spans="1:21">
      <c r="A403" s="41" t="s">
        <v>33</v>
      </c>
      <c r="B403" s="41" t="s">
        <v>1885</v>
      </c>
      <c r="C403" s="74">
        <f t="shared" si="31"/>
        <v>8.4263511640299988</v>
      </c>
      <c r="D403" s="74">
        <f t="shared" si="32"/>
        <v>0.16481539610000001</v>
      </c>
      <c r="E403" s="74">
        <f t="shared" si="33"/>
        <v>6.1082276989999995</v>
      </c>
      <c r="F403" s="74">
        <f t="shared" si="34"/>
        <v>0.26161266893000001</v>
      </c>
      <c r="G403" s="75">
        <v>1.8916953999999999</v>
      </c>
      <c r="H403" s="43">
        <v>2.2337499E-2</v>
      </c>
      <c r="I403" s="43">
        <v>4.7964131999999999</v>
      </c>
      <c r="J403" s="43">
        <v>6.8958187000000004E-2</v>
      </c>
      <c r="K403" s="43">
        <v>1.2087067E-2</v>
      </c>
      <c r="L403" s="43">
        <v>3.7097171E-3</v>
      </c>
      <c r="M403" s="43">
        <v>8.0060425000000005E-2</v>
      </c>
      <c r="N403" s="43">
        <v>1.289477</v>
      </c>
      <c r="O403" s="43">
        <v>8.1902793000000003E-4</v>
      </c>
      <c r="P403" s="43">
        <v>9.5448502000000005E-2</v>
      </c>
      <c r="Q403" s="43">
        <v>1.3564952999999999E-2</v>
      </c>
      <c r="R403" s="43">
        <v>6.6852571999999999E-2</v>
      </c>
      <c r="S403" s="43">
        <v>8.4927613999999998E-2</v>
      </c>
      <c r="U403" s="77">
        <f t="shared" si="35"/>
        <v>16.307718965517239</v>
      </c>
    </row>
    <row r="404" spans="1:21">
      <c r="A404" s="41" t="s">
        <v>33</v>
      </c>
      <c r="B404" s="41" t="s">
        <v>1886</v>
      </c>
      <c r="C404" s="74">
        <f t="shared" si="31"/>
        <v>5.5066053097000003</v>
      </c>
      <c r="D404" s="74">
        <f t="shared" si="32"/>
        <v>0.21180321539999999</v>
      </c>
      <c r="E404" s="74">
        <f t="shared" si="33"/>
        <v>3.88652358</v>
      </c>
      <c r="F404" s="74">
        <f t="shared" si="34"/>
        <v>0.1710965143</v>
      </c>
      <c r="G404" s="75">
        <v>1.237182</v>
      </c>
      <c r="H404" s="43">
        <v>1.4608879999999999E-2</v>
      </c>
      <c r="I404" s="43">
        <v>3.0285877000000001</v>
      </c>
      <c r="J404" s="43">
        <v>0.14911193</v>
      </c>
      <c r="K404" s="43">
        <v>7.9050265000000005E-3</v>
      </c>
      <c r="L404" s="43">
        <v>2.4261808999999999E-3</v>
      </c>
      <c r="M404" s="43">
        <v>5.2360077999999997E-2</v>
      </c>
      <c r="N404" s="43">
        <v>0.84332700000000005</v>
      </c>
      <c r="O404" s="43">
        <v>5.3565000000000004E-4</v>
      </c>
      <c r="P404" s="43">
        <v>6.2423987E-2</v>
      </c>
      <c r="Q404" s="43">
        <v>8.8715743000000007E-3</v>
      </c>
      <c r="R404" s="43">
        <v>4.3722049999999998E-2</v>
      </c>
      <c r="S404" s="43">
        <v>5.5543253000000001E-2</v>
      </c>
      <c r="U404" s="77">
        <f t="shared" si="35"/>
        <v>10.665362068965516</v>
      </c>
    </row>
    <row r="405" spans="1:21">
      <c r="A405" s="41" t="s">
        <v>33</v>
      </c>
      <c r="B405" s="41" t="s">
        <v>1887</v>
      </c>
      <c r="C405" s="74">
        <f t="shared" si="31"/>
        <v>2.3471494266900002</v>
      </c>
      <c r="D405" s="74">
        <f t="shared" si="32"/>
        <v>4.5909118200000001E-2</v>
      </c>
      <c r="E405" s="74">
        <f t="shared" si="33"/>
        <v>1.7014390718000001</v>
      </c>
      <c r="F405" s="74">
        <f t="shared" si="34"/>
        <v>7.2871876690000004E-2</v>
      </c>
      <c r="G405" s="75">
        <v>0.52692936000000001</v>
      </c>
      <c r="H405" s="43">
        <v>6.2220818000000002E-3</v>
      </c>
      <c r="I405" s="43">
        <v>1.3360348</v>
      </c>
      <c r="J405" s="43">
        <v>1.9208215000000001E-2</v>
      </c>
      <c r="K405" s="43">
        <v>3.3668372000000002E-3</v>
      </c>
      <c r="L405" s="43">
        <v>1.0333370000000001E-3</v>
      </c>
      <c r="M405" s="43">
        <v>2.2300728999999998E-2</v>
      </c>
      <c r="N405" s="43">
        <v>0.35918219000000001</v>
      </c>
      <c r="O405" s="43">
        <v>2.2813919000000001E-4</v>
      </c>
      <c r="P405" s="43">
        <v>2.6587059E-2</v>
      </c>
      <c r="Q405" s="43">
        <v>3.7785004999999999E-3</v>
      </c>
      <c r="R405" s="43">
        <v>1.8621698999999999E-2</v>
      </c>
      <c r="S405" s="43">
        <v>2.3656479000000001E-2</v>
      </c>
      <c r="U405" s="77">
        <f t="shared" si="35"/>
        <v>4.5424944827586202</v>
      </c>
    </row>
    <row r="406" spans="1:21">
      <c r="A406" s="41" t="s">
        <v>33</v>
      </c>
      <c r="B406" s="41" t="s">
        <v>1888</v>
      </c>
      <c r="C406" s="74">
        <f t="shared" si="31"/>
        <v>0.89641091541499995</v>
      </c>
      <c r="D406" s="74">
        <f t="shared" si="32"/>
        <v>1.7533368399999999E-2</v>
      </c>
      <c r="E406" s="74">
        <f t="shared" si="33"/>
        <v>0.6498046247</v>
      </c>
      <c r="F406" s="74">
        <f t="shared" si="34"/>
        <v>2.7830842315E-2</v>
      </c>
      <c r="G406" s="75">
        <v>0.20124207999999999</v>
      </c>
      <c r="H406" s="43">
        <v>2.3763046999999999E-3</v>
      </c>
      <c r="I406" s="43">
        <v>0.51025134999999999</v>
      </c>
      <c r="J406" s="43">
        <v>7.3359002000000003E-3</v>
      </c>
      <c r="K406" s="43">
        <v>1.2858447E-3</v>
      </c>
      <c r="L406" s="43">
        <v>3.946466E-4</v>
      </c>
      <c r="M406" s="43">
        <v>8.5169769000000006E-3</v>
      </c>
      <c r="N406" s="43">
        <v>0.13717697000000001</v>
      </c>
      <c r="O406" s="43">
        <v>8.7129715000000001E-5</v>
      </c>
      <c r="P406" s="43">
        <v>1.0153989E-2</v>
      </c>
      <c r="Q406" s="43">
        <v>1.4430650000000001E-3</v>
      </c>
      <c r="R406" s="43">
        <v>7.1119010000000003E-3</v>
      </c>
      <c r="S406" s="43">
        <v>9.0347576000000002E-3</v>
      </c>
      <c r="U406" s="77">
        <f t="shared" si="35"/>
        <v>1.734845517241379</v>
      </c>
    </row>
    <row r="407" spans="1:21">
      <c r="B407" s="40" t="s">
        <v>1889</v>
      </c>
      <c r="C407" s="76"/>
      <c r="D407" s="76"/>
      <c r="E407" s="76"/>
      <c r="F407" s="76"/>
      <c r="U407" s="78"/>
    </row>
    <row r="408" spans="1:21">
      <c r="A408" s="41" t="s">
        <v>33</v>
      </c>
      <c r="B408" s="41" t="s">
        <v>1890</v>
      </c>
      <c r="C408" s="74">
        <f t="shared" si="31"/>
        <v>2.4004953485800002</v>
      </c>
      <c r="D408" s="74">
        <f t="shared" si="32"/>
        <v>5.5581333900000002E-2</v>
      </c>
      <c r="E408" s="74">
        <f t="shared" si="33"/>
        <v>1.7692065427000001</v>
      </c>
      <c r="F408" s="74">
        <f t="shared" si="34"/>
        <v>0.12497692198</v>
      </c>
      <c r="G408" s="75">
        <v>0.45073055000000001</v>
      </c>
      <c r="H408" s="43">
        <v>9.7068527000000009E-3</v>
      </c>
      <c r="I408" s="43">
        <v>0.83842536000000001</v>
      </c>
      <c r="J408" s="43">
        <v>2.8369795E-2</v>
      </c>
      <c r="K408" s="43">
        <v>5.9558444999999998E-3</v>
      </c>
      <c r="L408" s="43">
        <v>3.0849254000000002E-3</v>
      </c>
      <c r="M408" s="43">
        <v>1.8170769E-2</v>
      </c>
      <c r="N408" s="43">
        <v>0.92107433000000005</v>
      </c>
      <c r="O408" s="43">
        <v>3.7109688000000002E-4</v>
      </c>
      <c r="P408" s="43">
        <v>4.6030221000000003E-2</v>
      </c>
      <c r="Q408" s="43">
        <v>5.4377901000000001E-3</v>
      </c>
      <c r="R408" s="43">
        <v>3.4362460999999997E-2</v>
      </c>
      <c r="S408" s="43">
        <v>3.8775352999999999E-2</v>
      </c>
      <c r="U408" s="77">
        <f t="shared" si="35"/>
        <v>3.8856081896551724</v>
      </c>
    </row>
    <row r="409" spans="1:21">
      <c r="A409" s="41" t="s">
        <v>33</v>
      </c>
      <c r="B409" s="41" t="s">
        <v>1891</v>
      </c>
      <c r="C409" s="74">
        <f t="shared" si="31"/>
        <v>2.2959988555600002</v>
      </c>
      <c r="D409" s="74">
        <f t="shared" si="32"/>
        <v>5.4566777699999999E-2</v>
      </c>
      <c r="E409" s="74">
        <f t="shared" si="33"/>
        <v>1.6351142510000001</v>
      </c>
      <c r="F409" s="74">
        <f t="shared" si="34"/>
        <v>0.12399686686</v>
      </c>
      <c r="G409" s="75">
        <v>0.48232096000000002</v>
      </c>
      <c r="H409" s="43">
        <v>1.1015331E-2</v>
      </c>
      <c r="I409" s="43">
        <v>0.77889580999999997</v>
      </c>
      <c r="J409" s="43">
        <v>2.9074592999999999E-2</v>
      </c>
      <c r="K409" s="43">
        <v>5.7955339999999998E-3</v>
      </c>
      <c r="L409" s="43">
        <v>2.8513057E-3</v>
      </c>
      <c r="M409" s="43">
        <v>1.6845345000000001E-2</v>
      </c>
      <c r="N409" s="43">
        <v>0.84520311000000004</v>
      </c>
      <c r="O409" s="43">
        <v>4.9357095999999999E-4</v>
      </c>
      <c r="P409" s="43">
        <v>4.5475509999999997E-2</v>
      </c>
      <c r="Q409" s="43">
        <v>6.9634748999999998E-3</v>
      </c>
      <c r="R409" s="43">
        <v>3.2431375999999998E-2</v>
      </c>
      <c r="S409" s="43">
        <v>3.8632935E-2</v>
      </c>
      <c r="U409" s="77">
        <f t="shared" si="35"/>
        <v>4.1579393103448279</v>
      </c>
    </row>
    <row r="410" spans="1:21">
      <c r="A410" s="41" t="s">
        <v>33</v>
      </c>
      <c r="B410" s="41" t="s">
        <v>1892</v>
      </c>
      <c r="C410" s="74">
        <f t="shared" si="31"/>
        <v>3.3236323941700001</v>
      </c>
      <c r="D410" s="74">
        <f t="shared" si="32"/>
        <v>5.39403595E-2</v>
      </c>
      <c r="E410" s="74">
        <f t="shared" si="33"/>
        <v>1.7640795090000001</v>
      </c>
      <c r="F410" s="74">
        <f t="shared" si="34"/>
        <v>1.08125681567</v>
      </c>
      <c r="G410" s="75">
        <v>0.42435571</v>
      </c>
      <c r="H410" s="43">
        <v>1.0665019E-2</v>
      </c>
      <c r="I410" s="43">
        <v>0.74226298999999996</v>
      </c>
      <c r="J410" s="43">
        <v>2.8178484E-2</v>
      </c>
      <c r="K410" s="43">
        <v>5.6176878E-3</v>
      </c>
      <c r="L410" s="43">
        <v>3.0548997E-3</v>
      </c>
      <c r="M410" s="43">
        <v>1.7089288000000001E-2</v>
      </c>
      <c r="N410" s="43">
        <v>1.0111515</v>
      </c>
      <c r="O410" s="43">
        <v>4.7036506999999998E-4</v>
      </c>
      <c r="P410" s="43">
        <v>4.4491678E-2</v>
      </c>
      <c r="Q410" s="43">
        <v>6.7959255999999997E-3</v>
      </c>
      <c r="R410" s="43">
        <v>2.9380947000000001E-2</v>
      </c>
      <c r="S410" s="43">
        <v>1.0001179</v>
      </c>
      <c r="U410" s="77">
        <f t="shared" si="35"/>
        <v>3.6582388793103444</v>
      </c>
    </row>
    <row r="411" spans="1:21">
      <c r="A411" s="41" t="s">
        <v>33</v>
      </c>
      <c r="B411" s="41" t="s">
        <v>1893</v>
      </c>
      <c r="C411" s="74">
        <f t="shared" si="31"/>
        <v>1.3427033389900001</v>
      </c>
      <c r="D411" s="74">
        <f t="shared" si="32"/>
        <v>3.1910727100000001E-2</v>
      </c>
      <c r="E411" s="74">
        <f t="shared" si="33"/>
        <v>0.95621710100000001</v>
      </c>
      <c r="F411" s="74">
        <f t="shared" si="34"/>
        <v>7.2513540890000006E-2</v>
      </c>
      <c r="G411" s="75">
        <v>0.28206197</v>
      </c>
      <c r="H411" s="43">
        <v>6.4417809999999997E-3</v>
      </c>
      <c r="I411" s="43">
        <v>0.45549936000000002</v>
      </c>
      <c r="J411" s="43">
        <v>1.7002862000000001E-2</v>
      </c>
      <c r="K411" s="43">
        <v>3.3892364E-3</v>
      </c>
      <c r="L411" s="43">
        <v>1.6674476000000001E-3</v>
      </c>
      <c r="M411" s="43">
        <v>9.8511811000000001E-3</v>
      </c>
      <c r="N411" s="43">
        <v>0.49427596000000001</v>
      </c>
      <c r="O411" s="43">
        <v>2.8864099E-4</v>
      </c>
      <c r="P411" s="43">
        <v>2.6594142000000001E-2</v>
      </c>
      <c r="Q411" s="43">
        <v>4.0722498999999999E-3</v>
      </c>
      <c r="R411" s="43">
        <v>1.8965914E-2</v>
      </c>
      <c r="S411" s="43">
        <v>2.2592594000000001E-2</v>
      </c>
      <c r="U411" s="77">
        <f t="shared" si="35"/>
        <v>2.4315687068965515</v>
      </c>
    </row>
    <row r="412" spans="1:21">
      <c r="A412" s="41" t="s">
        <v>33</v>
      </c>
      <c r="B412" s="41" t="s">
        <v>1894</v>
      </c>
      <c r="C412" s="74">
        <f t="shared" si="31"/>
        <v>2.0882996117600001</v>
      </c>
      <c r="D412" s="74">
        <f t="shared" si="32"/>
        <v>3.3891723900000004E-2</v>
      </c>
      <c r="E412" s="74">
        <f t="shared" si="33"/>
        <v>1.1084037582000001</v>
      </c>
      <c r="F412" s="74">
        <f t="shared" si="34"/>
        <v>0.67937359965999999</v>
      </c>
      <c r="G412" s="75">
        <v>0.26663052999999998</v>
      </c>
      <c r="H412" s="43">
        <v>6.7010281999999996E-3</v>
      </c>
      <c r="I412" s="43">
        <v>0.46637754999999997</v>
      </c>
      <c r="J412" s="43">
        <v>1.7705062000000001E-2</v>
      </c>
      <c r="K412" s="43">
        <v>3.529697E-3</v>
      </c>
      <c r="L412" s="43">
        <v>1.9194499E-3</v>
      </c>
      <c r="M412" s="43">
        <v>1.0737515E-2</v>
      </c>
      <c r="N412" s="43">
        <v>0.63532518000000004</v>
      </c>
      <c r="O412" s="43">
        <v>2.9553906000000002E-4</v>
      </c>
      <c r="P412" s="43">
        <v>2.7954942999999999E-2</v>
      </c>
      <c r="Q412" s="43">
        <v>4.2700055999999997E-3</v>
      </c>
      <c r="R412" s="43">
        <v>1.8460592000000001E-2</v>
      </c>
      <c r="S412" s="43">
        <v>0.62839252000000001</v>
      </c>
      <c r="U412" s="77">
        <f t="shared" si="35"/>
        <v>2.2985390517241377</v>
      </c>
    </row>
    <row r="413" spans="1:21">
      <c r="B413" s="40" t="s">
        <v>1895</v>
      </c>
      <c r="C413" s="76"/>
      <c r="D413" s="76"/>
      <c r="E413" s="76"/>
      <c r="F413" s="76"/>
      <c r="U413" s="78"/>
    </row>
    <row r="414" spans="1:21">
      <c r="A414" s="41" t="s">
        <v>33</v>
      </c>
      <c r="B414" s="41" t="s">
        <v>1896</v>
      </c>
      <c r="C414" s="74">
        <f t="shared" si="31"/>
        <v>0</v>
      </c>
      <c r="D414" s="74">
        <f t="shared" si="32"/>
        <v>0</v>
      </c>
      <c r="E414" s="74">
        <f t="shared" si="33"/>
        <v>0</v>
      </c>
      <c r="F414" s="74">
        <f t="shared" si="34"/>
        <v>0</v>
      </c>
      <c r="G414" s="75">
        <v>0</v>
      </c>
      <c r="H414" s="43">
        <v>0</v>
      </c>
      <c r="I414" s="43">
        <v>0</v>
      </c>
      <c r="J414" s="43">
        <v>0</v>
      </c>
      <c r="K414" s="43">
        <v>0</v>
      </c>
      <c r="L414" s="43">
        <v>0</v>
      </c>
      <c r="M414" s="43">
        <v>0</v>
      </c>
      <c r="N414" s="43">
        <v>0</v>
      </c>
      <c r="O414" s="43">
        <v>0</v>
      </c>
      <c r="P414" s="43">
        <v>0</v>
      </c>
      <c r="Q414" s="43">
        <v>0</v>
      </c>
      <c r="R414" s="43">
        <v>0</v>
      </c>
      <c r="S414" s="43">
        <v>0</v>
      </c>
      <c r="U414" s="77">
        <f t="shared" si="35"/>
        <v>0</v>
      </c>
    </row>
    <row r="415" spans="1:21">
      <c r="A415" s="41" t="s">
        <v>33</v>
      </c>
      <c r="B415" s="41" t="s">
        <v>1897</v>
      </c>
      <c r="C415" s="74">
        <f t="shared" si="31"/>
        <v>1.4715809045599997</v>
      </c>
      <c r="D415" s="74">
        <f t="shared" si="32"/>
        <v>2.922959277E-2</v>
      </c>
      <c r="E415" s="74">
        <f t="shared" si="33"/>
        <v>1.1305928655999999</v>
      </c>
      <c r="F415" s="74">
        <f t="shared" si="34"/>
        <v>4.9031186190000006E-2</v>
      </c>
      <c r="G415" s="75">
        <v>0.26272726000000002</v>
      </c>
      <c r="H415" s="43">
        <v>4.7034256E-3</v>
      </c>
      <c r="I415" s="43">
        <v>0.97661834999999997</v>
      </c>
      <c r="J415" s="43">
        <v>1.1455088E-2</v>
      </c>
      <c r="K415" s="43">
        <v>3.3527824E-3</v>
      </c>
      <c r="L415" s="43">
        <v>7.5112637E-4</v>
      </c>
      <c r="M415" s="43">
        <v>1.3670596E-2</v>
      </c>
      <c r="N415" s="43">
        <v>0.14927109</v>
      </c>
      <c r="O415" s="43">
        <v>1.7747332000000001E-4</v>
      </c>
      <c r="P415" s="43">
        <v>1.8997725E-2</v>
      </c>
      <c r="Q415" s="43">
        <v>9.7738887000000003E-4</v>
      </c>
      <c r="R415" s="43">
        <v>1.2283095000000001E-2</v>
      </c>
      <c r="S415" s="43">
        <v>1.6595504000000001E-2</v>
      </c>
      <c r="U415" s="77">
        <f t="shared" si="35"/>
        <v>2.2648901724137933</v>
      </c>
    </row>
    <row r="416" spans="1:21">
      <c r="A416" s="41" t="s">
        <v>33</v>
      </c>
      <c r="B416" s="41" t="s">
        <v>1898</v>
      </c>
      <c r="C416" s="74">
        <f t="shared" si="31"/>
        <v>6.2016623823700003</v>
      </c>
      <c r="D416" s="74">
        <f t="shared" si="32"/>
        <v>0.12318185509999999</v>
      </c>
      <c r="E416" s="74">
        <f t="shared" si="33"/>
        <v>4.7646413990000003</v>
      </c>
      <c r="F416" s="74">
        <f t="shared" si="34"/>
        <v>0.20663142826999997</v>
      </c>
      <c r="G416" s="75">
        <v>1.1072077</v>
      </c>
      <c r="H416" s="43">
        <v>1.9821578999999999E-2</v>
      </c>
      <c r="I416" s="43">
        <v>4.1157488000000004</v>
      </c>
      <c r="J416" s="43">
        <v>4.8275014999999998E-2</v>
      </c>
      <c r="K416" s="43">
        <v>1.4129582999999999E-2</v>
      </c>
      <c r="L416" s="43">
        <v>3.1654611000000001E-3</v>
      </c>
      <c r="M416" s="43">
        <v>5.7611796E-2</v>
      </c>
      <c r="N416" s="43">
        <v>0.62907102000000004</v>
      </c>
      <c r="O416" s="43">
        <v>7.4792326999999995E-4</v>
      </c>
      <c r="P416" s="43">
        <v>8.0061839999999995E-2</v>
      </c>
      <c r="Q416" s="43">
        <v>4.1189959999999998E-3</v>
      </c>
      <c r="R416" s="43">
        <v>5.1764472999999998E-2</v>
      </c>
      <c r="S416" s="43">
        <v>6.9938195999999994E-2</v>
      </c>
      <c r="U416" s="77">
        <f t="shared" si="35"/>
        <v>9.5448939655172413</v>
      </c>
    </row>
    <row r="417" spans="1:21">
      <c r="A417" s="41" t="s">
        <v>33</v>
      </c>
      <c r="B417" s="41" t="s">
        <v>1899</v>
      </c>
      <c r="C417" s="74">
        <f t="shared" si="31"/>
        <v>0</v>
      </c>
      <c r="D417" s="74">
        <f t="shared" si="32"/>
        <v>0</v>
      </c>
      <c r="E417" s="74">
        <f t="shared" si="33"/>
        <v>0</v>
      </c>
      <c r="F417" s="74">
        <f t="shared" si="34"/>
        <v>0</v>
      </c>
      <c r="G417" s="75">
        <v>0</v>
      </c>
      <c r="H417" s="43">
        <v>0</v>
      </c>
      <c r="I417" s="43">
        <v>0</v>
      </c>
      <c r="J417" s="43">
        <v>0</v>
      </c>
      <c r="K417" s="43">
        <v>0</v>
      </c>
      <c r="L417" s="43">
        <v>0</v>
      </c>
      <c r="M417" s="43">
        <v>0</v>
      </c>
      <c r="N417" s="43">
        <v>0</v>
      </c>
      <c r="O417" s="43">
        <v>0</v>
      </c>
      <c r="P417" s="43">
        <v>0</v>
      </c>
      <c r="Q417" s="43">
        <v>0</v>
      </c>
      <c r="R417" s="43">
        <v>0</v>
      </c>
      <c r="S417" s="43">
        <v>0</v>
      </c>
      <c r="U417" s="77">
        <f t="shared" si="35"/>
        <v>0</v>
      </c>
    </row>
    <row r="418" spans="1:21">
      <c r="A418" s="41" t="s">
        <v>33</v>
      </c>
      <c r="B418" s="41" t="s">
        <v>1900</v>
      </c>
      <c r="C418" s="74">
        <f t="shared" si="31"/>
        <v>0.22313967477200003</v>
      </c>
      <c r="D418" s="74">
        <f t="shared" si="32"/>
        <v>5.7059799500000005E-3</v>
      </c>
      <c r="E418" s="74">
        <f t="shared" si="33"/>
        <v>0.15924140450000002</v>
      </c>
      <c r="F418" s="74">
        <f t="shared" si="34"/>
        <v>1.2073063322E-2</v>
      </c>
      <c r="G418" s="75">
        <v>4.6119226999999999E-2</v>
      </c>
      <c r="H418" s="43">
        <v>1.1714935E-3</v>
      </c>
      <c r="I418" s="43">
        <v>5.8581661E-2</v>
      </c>
      <c r="J418" s="43">
        <v>3.0496995000000001E-3</v>
      </c>
      <c r="K418" s="43">
        <v>1.3531592999999999E-3</v>
      </c>
      <c r="L418" s="43">
        <v>1.5052275E-4</v>
      </c>
      <c r="M418" s="43">
        <v>1.1525984E-3</v>
      </c>
      <c r="N418" s="43">
        <v>9.948825E-2</v>
      </c>
      <c r="O418" s="43">
        <v>3.6712882000000003E-5</v>
      </c>
      <c r="P418" s="43">
        <v>5.0018822999999997E-3</v>
      </c>
      <c r="Q418" s="43">
        <v>5.8893993999999995E-4</v>
      </c>
      <c r="R418" s="43">
        <v>2.8894903999999999E-3</v>
      </c>
      <c r="S418" s="43">
        <v>3.5560378E-3</v>
      </c>
      <c r="U418" s="77">
        <f t="shared" si="35"/>
        <v>0.39757954310344823</v>
      </c>
    </row>
    <row r="419" spans="1:21">
      <c r="A419" s="41" t="s">
        <v>33</v>
      </c>
      <c r="B419" s="41" t="s">
        <v>1901</v>
      </c>
      <c r="C419" s="74">
        <f t="shared" si="31"/>
        <v>1.41028500664E-2</v>
      </c>
      <c r="D419" s="74">
        <f t="shared" si="32"/>
        <v>3.9797552600000002E-4</v>
      </c>
      <c r="E419" s="74">
        <f t="shared" si="33"/>
        <v>5.20747489E-3</v>
      </c>
      <c r="F419" s="74">
        <f t="shared" si="34"/>
        <v>2.2888713503999999E-3</v>
      </c>
      <c r="G419" s="75">
        <v>6.2085283000000002E-3</v>
      </c>
      <c r="H419" s="43">
        <v>4.5402509000000001E-4</v>
      </c>
      <c r="I419" s="43">
        <v>2.0416286E-3</v>
      </c>
      <c r="J419" s="43">
        <v>1.6050351000000001E-4</v>
      </c>
      <c r="K419" s="43">
        <v>2.6480582999999999E-5</v>
      </c>
      <c r="L419" s="43">
        <v>2.7420729999999999E-6</v>
      </c>
      <c r="M419" s="43">
        <v>2.0824936E-4</v>
      </c>
      <c r="N419" s="43">
        <v>2.7118212000000002E-3</v>
      </c>
      <c r="O419" s="43">
        <v>3.6487974E-6</v>
      </c>
      <c r="P419" s="43">
        <v>4.8474080999999999E-5</v>
      </c>
      <c r="Q419" s="43">
        <v>1.3860112000000001E-5</v>
      </c>
      <c r="R419" s="43">
        <v>1.9557016E-3</v>
      </c>
      <c r="S419" s="43">
        <v>2.6718675999999998E-4</v>
      </c>
      <c r="U419" s="77">
        <f t="shared" si="35"/>
        <v>5.352179568965517E-2</v>
      </c>
    </row>
    <row r="420" spans="1:21">
      <c r="A420" s="41" t="s">
        <v>33</v>
      </c>
      <c r="B420" s="41" t="s">
        <v>1902</v>
      </c>
      <c r="C420" s="74">
        <f t="shared" si="31"/>
        <v>8.5166013153999992E-2</v>
      </c>
      <c r="D420" s="74">
        <f t="shared" si="32"/>
        <v>2.0644583880000001E-3</v>
      </c>
      <c r="E420" s="74">
        <f t="shared" si="33"/>
        <v>7.0538590499999998E-2</v>
      </c>
      <c r="F420" s="74">
        <f t="shared" si="34"/>
        <v>3.5460076660000003E-3</v>
      </c>
      <c r="G420" s="75">
        <v>9.0169566000000007E-3</v>
      </c>
      <c r="H420" s="43">
        <v>8.1191450000000001E-4</v>
      </c>
      <c r="I420" s="43">
        <v>5.2537225999999999E-2</v>
      </c>
      <c r="J420" s="43">
        <v>5.8877237999999999E-4</v>
      </c>
      <c r="K420" s="43">
        <v>8.4924858000000002E-5</v>
      </c>
      <c r="L420" s="43">
        <v>3.6130549999999999E-5</v>
      </c>
      <c r="M420" s="43">
        <v>1.3546306000000001E-3</v>
      </c>
      <c r="N420" s="43">
        <v>1.7189449999999998E-2</v>
      </c>
      <c r="O420" s="43">
        <v>2.3995067E-5</v>
      </c>
      <c r="P420" s="43">
        <v>3.0333326000000002E-4</v>
      </c>
      <c r="Q420" s="43">
        <v>7.7567308999999996E-5</v>
      </c>
      <c r="R420" s="43">
        <v>2.1666175000000002E-3</v>
      </c>
      <c r="S420" s="43">
        <v>9.7449452999999995E-4</v>
      </c>
      <c r="U420" s="77">
        <f t="shared" si="35"/>
        <v>7.7732384482758626E-2</v>
      </c>
    </row>
    <row r="421" spans="1:21">
      <c r="A421" s="41" t="s">
        <v>33</v>
      </c>
      <c r="B421" s="41" t="s">
        <v>1903</v>
      </c>
      <c r="C421" s="74">
        <f t="shared" si="31"/>
        <v>9.3358324039999989E-3</v>
      </c>
      <c r="D421" s="74">
        <f t="shared" si="32"/>
        <v>4.4683857050000002E-4</v>
      </c>
      <c r="E421" s="74">
        <f t="shared" si="33"/>
        <v>2.8981801199999997E-3</v>
      </c>
      <c r="F421" s="74">
        <f t="shared" si="34"/>
        <v>3.3845798135000004E-3</v>
      </c>
      <c r="G421" s="75">
        <v>2.6062339000000002E-3</v>
      </c>
      <c r="H421" s="43">
        <v>4.7897530000000002E-4</v>
      </c>
      <c r="I421" s="43">
        <v>2.1121173999999999E-3</v>
      </c>
      <c r="J421" s="43">
        <v>2.2903849000000001E-4</v>
      </c>
      <c r="K421" s="43">
        <v>5.6378273999999997E-5</v>
      </c>
      <c r="L421" s="43">
        <v>2.1549165E-6</v>
      </c>
      <c r="M421" s="43">
        <v>1.5926689E-4</v>
      </c>
      <c r="N421" s="43">
        <v>3.0708742E-4</v>
      </c>
      <c r="O421" s="43">
        <v>7.4343235000000002E-6</v>
      </c>
      <c r="P421" s="43">
        <v>2.5649575999999998E-4</v>
      </c>
      <c r="Q421" s="43">
        <v>1.953018E-5</v>
      </c>
      <c r="R421" s="43">
        <v>2.7677281000000001E-3</v>
      </c>
      <c r="S421" s="43">
        <v>3.3339144999999998E-4</v>
      </c>
      <c r="U421" s="77">
        <f t="shared" si="35"/>
        <v>2.2467533620689657E-2</v>
      </c>
    </row>
    <row r="422" spans="1:21">
      <c r="A422" s="41" t="s">
        <v>33</v>
      </c>
      <c r="B422" s="41" t="s">
        <v>1904</v>
      </c>
      <c r="C422" s="74">
        <f t="shared" si="31"/>
        <v>0.12690526177300002</v>
      </c>
      <c r="D422" s="74">
        <f t="shared" si="32"/>
        <v>3.5812043519999996E-3</v>
      </c>
      <c r="E422" s="74">
        <f t="shared" si="33"/>
        <v>4.6859745300000005E-2</v>
      </c>
      <c r="F422" s="74">
        <f t="shared" si="34"/>
        <v>2.0596533120999998E-2</v>
      </c>
      <c r="G422" s="75">
        <v>5.5867778999999999E-2</v>
      </c>
      <c r="H422" s="43">
        <v>4.0855693000000004E-3</v>
      </c>
      <c r="I422" s="43">
        <v>1.8371706000000002E-2</v>
      </c>
      <c r="J422" s="43">
        <v>1.4442995E-3</v>
      </c>
      <c r="K422" s="43">
        <v>2.3828696E-4</v>
      </c>
      <c r="L422" s="43">
        <v>2.4674692000000001E-5</v>
      </c>
      <c r="M422" s="43">
        <v>1.8739431999999999E-3</v>
      </c>
      <c r="N422" s="43">
        <v>2.4402469999999999E-2</v>
      </c>
      <c r="O422" s="43">
        <v>3.2833901E-5</v>
      </c>
      <c r="P422" s="43">
        <v>4.3619664999999997E-4</v>
      </c>
      <c r="Q422" s="43">
        <v>1.2472097000000001E-4</v>
      </c>
      <c r="R422" s="43">
        <v>1.7598486999999999E-2</v>
      </c>
      <c r="S422" s="43">
        <v>2.4042946000000002E-3</v>
      </c>
      <c r="U422" s="77">
        <f t="shared" si="35"/>
        <v>0.48161878448275858</v>
      </c>
    </row>
    <row r="423" spans="1:21">
      <c r="A423" s="41" t="s">
        <v>33</v>
      </c>
      <c r="B423" s="41" t="s">
        <v>1905</v>
      </c>
      <c r="C423" s="74">
        <f t="shared" si="31"/>
        <v>0.76637099269999986</v>
      </c>
      <c r="D423" s="74">
        <f t="shared" si="32"/>
        <v>1.857714085E-2</v>
      </c>
      <c r="E423" s="74">
        <f t="shared" si="33"/>
        <v>0.6347453367</v>
      </c>
      <c r="F423" s="74">
        <f t="shared" si="34"/>
        <v>3.1908942150000001E-2</v>
      </c>
      <c r="G423" s="75">
        <v>8.1139573000000006E-2</v>
      </c>
      <c r="H423" s="43">
        <v>7.3060566999999998E-3</v>
      </c>
      <c r="I423" s="43">
        <v>0.47275908</v>
      </c>
      <c r="J423" s="43">
        <v>5.2981002000000001E-3</v>
      </c>
      <c r="K423" s="43">
        <v>7.6420093000000001E-4</v>
      </c>
      <c r="L423" s="43">
        <v>3.2512272E-4</v>
      </c>
      <c r="M423" s="43">
        <v>1.2189716999999999E-2</v>
      </c>
      <c r="N423" s="43">
        <v>0.15468019999999999</v>
      </c>
      <c r="O423" s="43">
        <v>2.1592091E-4</v>
      </c>
      <c r="P423" s="43">
        <v>2.7295608000000001E-3</v>
      </c>
      <c r="Q423" s="43">
        <v>6.9799363999999999E-4</v>
      </c>
      <c r="R423" s="43">
        <v>1.9496425000000001E-2</v>
      </c>
      <c r="S423" s="43">
        <v>8.7690418000000003E-3</v>
      </c>
      <c r="U423" s="77">
        <f t="shared" si="35"/>
        <v>0.69947907758620687</v>
      </c>
    </row>
    <row r="424" spans="1:21">
      <c r="A424" s="41" t="s">
        <v>33</v>
      </c>
      <c r="B424" s="41" t="s">
        <v>1906</v>
      </c>
      <c r="C424" s="74">
        <f t="shared" si="31"/>
        <v>8.4008994626000005E-2</v>
      </c>
      <c r="D424" s="74">
        <f t="shared" si="32"/>
        <v>4.020900983E-3</v>
      </c>
      <c r="E424" s="74">
        <f t="shared" si="33"/>
        <v>2.6079431E-2</v>
      </c>
      <c r="F424" s="74">
        <f t="shared" si="34"/>
        <v>3.0456325643E-2</v>
      </c>
      <c r="G424" s="75">
        <v>2.3452337E-2</v>
      </c>
      <c r="H424" s="43">
        <v>4.3100852E-3</v>
      </c>
      <c r="I424" s="43">
        <v>1.9006003E-2</v>
      </c>
      <c r="J424" s="43">
        <v>2.0610151999999999E-3</v>
      </c>
      <c r="K424" s="43">
        <v>5.0732295000000005E-4</v>
      </c>
      <c r="L424" s="43">
        <v>1.9391133000000002E-5</v>
      </c>
      <c r="M424" s="43">
        <v>1.4331717E-3</v>
      </c>
      <c r="N424" s="43">
        <v>2.7633428000000001E-3</v>
      </c>
      <c r="O424" s="43">
        <v>6.6898162999999995E-5</v>
      </c>
      <c r="P424" s="43">
        <v>2.308091E-3</v>
      </c>
      <c r="Q424" s="43">
        <v>1.7574337999999999E-4</v>
      </c>
      <c r="R424" s="43">
        <v>2.4905552000000001E-2</v>
      </c>
      <c r="S424" s="43">
        <v>3.0000411000000002E-3</v>
      </c>
      <c r="U424" s="77">
        <f t="shared" si="35"/>
        <v>0.20217531896551724</v>
      </c>
    </row>
    <row r="425" spans="1:21">
      <c r="A425" s="41" t="s">
        <v>33</v>
      </c>
      <c r="B425" s="41" t="s">
        <v>1907</v>
      </c>
      <c r="C425" s="74">
        <f t="shared" si="31"/>
        <v>1.1863389927399999</v>
      </c>
      <c r="D425" s="74">
        <f t="shared" si="32"/>
        <v>6.1193615850000001E-2</v>
      </c>
      <c r="E425" s="74">
        <f t="shared" si="33"/>
        <v>0.37068824099999997</v>
      </c>
      <c r="F425" s="74">
        <f t="shared" si="34"/>
        <v>0.19861371588999999</v>
      </c>
      <c r="G425" s="75">
        <v>0.55584341999999998</v>
      </c>
      <c r="H425" s="43">
        <v>3.9199721E-2</v>
      </c>
      <c r="I425" s="43">
        <v>0.15955426</v>
      </c>
      <c r="J425" s="43">
        <v>3.8201303999999998E-2</v>
      </c>
      <c r="K425" s="43">
        <v>7.1730793000000003E-3</v>
      </c>
      <c r="L425" s="43">
        <v>2.3275155000000001E-4</v>
      </c>
      <c r="M425" s="43">
        <v>1.5586480999999999E-2</v>
      </c>
      <c r="N425" s="43">
        <v>0.17193426000000001</v>
      </c>
      <c r="O425" s="43">
        <v>4.1368439000000001E-4</v>
      </c>
      <c r="P425" s="43">
        <v>6.8608293000000001E-2</v>
      </c>
      <c r="Q425" s="43">
        <v>2.2394034999999998E-3</v>
      </c>
      <c r="R425" s="43">
        <v>0.11156708</v>
      </c>
      <c r="S425" s="43">
        <v>1.5785255000000002E-2</v>
      </c>
      <c r="U425" s="77">
        <f t="shared" si="35"/>
        <v>4.7917536206896552</v>
      </c>
    </row>
    <row r="426" spans="1:21">
      <c r="A426" s="41" t="s">
        <v>33</v>
      </c>
      <c r="B426" s="41" t="s">
        <v>1908</v>
      </c>
      <c r="C426" s="74">
        <f t="shared" si="31"/>
        <v>5.2304227354000012</v>
      </c>
      <c r="D426" s="74">
        <f t="shared" si="32"/>
        <v>0.16750834009999999</v>
      </c>
      <c r="E426" s="74">
        <f t="shared" si="33"/>
        <v>4.1005730360000001</v>
      </c>
      <c r="F426" s="74">
        <f t="shared" si="34"/>
        <v>0.25652024929999995</v>
      </c>
      <c r="G426" s="75">
        <v>0.70582111000000003</v>
      </c>
      <c r="H426" s="43">
        <v>6.3763816000000001E-2</v>
      </c>
      <c r="I426" s="43">
        <v>3.0478513999999999</v>
      </c>
      <c r="J426" s="43">
        <v>6.8950701000000003E-2</v>
      </c>
      <c r="K426" s="43">
        <v>1.2875045999999999E-2</v>
      </c>
      <c r="L426" s="43">
        <v>2.1748991000000001E-3</v>
      </c>
      <c r="M426" s="43">
        <v>8.3507693999999993E-2</v>
      </c>
      <c r="N426" s="43">
        <v>0.98895781999999999</v>
      </c>
      <c r="O426" s="43">
        <v>1.8626894E-3</v>
      </c>
      <c r="P426" s="43">
        <v>6.8721518999999995E-2</v>
      </c>
      <c r="Q426" s="43">
        <v>6.2980199000000001E-3</v>
      </c>
      <c r="R426" s="43">
        <v>0.12359922</v>
      </c>
      <c r="S426" s="43">
        <v>5.6038800999999999E-2</v>
      </c>
      <c r="U426" s="77">
        <f t="shared" si="35"/>
        <v>6.08466474137931</v>
      </c>
    </row>
    <row r="427" spans="1:21">
      <c r="A427" s="41" t="s">
        <v>33</v>
      </c>
      <c r="B427" s="41" t="s">
        <v>1909</v>
      </c>
      <c r="C427" s="74">
        <f t="shared" si="31"/>
        <v>0.90527346117999996</v>
      </c>
      <c r="D427" s="74">
        <f t="shared" si="32"/>
        <v>6.298778087000001E-2</v>
      </c>
      <c r="E427" s="74">
        <f t="shared" si="33"/>
        <v>0.23403531899999999</v>
      </c>
      <c r="F427" s="74">
        <f t="shared" si="34"/>
        <v>0.26111558131000001</v>
      </c>
      <c r="G427" s="75">
        <v>0.34713477999999998</v>
      </c>
      <c r="H427" s="43">
        <v>4.0840073999999997E-2</v>
      </c>
      <c r="I427" s="43">
        <v>0.16310073</v>
      </c>
      <c r="J427" s="43">
        <v>4.1581864000000003E-2</v>
      </c>
      <c r="K427" s="43">
        <v>8.8652461999999994E-3</v>
      </c>
      <c r="L427" s="43">
        <v>1.9088667000000001E-4</v>
      </c>
      <c r="M427" s="43">
        <v>1.2349784000000001E-2</v>
      </c>
      <c r="N427" s="43">
        <v>3.0094514999999999E-2</v>
      </c>
      <c r="O427" s="43">
        <v>6.4527351000000005E-4</v>
      </c>
      <c r="P427" s="43">
        <v>8.0475323000000001E-2</v>
      </c>
      <c r="Q427" s="43">
        <v>2.5393417999999999E-3</v>
      </c>
      <c r="R427" s="43">
        <v>0.15789083000000001</v>
      </c>
      <c r="S427" s="43">
        <v>1.9564813E-2</v>
      </c>
      <c r="U427" s="77">
        <f t="shared" si="35"/>
        <v>2.9925412068965516</v>
      </c>
    </row>
    <row r="428" spans="1:21">
      <c r="A428" s="41" t="s">
        <v>33</v>
      </c>
      <c r="B428" s="41" t="s">
        <v>1910</v>
      </c>
      <c r="C428" s="74">
        <f t="shared" si="31"/>
        <v>11.1933640397</v>
      </c>
      <c r="D428" s="74">
        <f t="shared" si="32"/>
        <v>0.10868185429999999</v>
      </c>
      <c r="E428" s="74">
        <f t="shared" si="33"/>
        <v>10.062444150000001</v>
      </c>
      <c r="F428" s="74">
        <f t="shared" si="34"/>
        <v>0.73044989540000005</v>
      </c>
      <c r="G428" s="75">
        <v>0.29178813999999997</v>
      </c>
      <c r="H428" s="43">
        <v>2.620685E-2</v>
      </c>
      <c r="I428" s="43">
        <v>1.0409508000000001</v>
      </c>
      <c r="J428" s="43">
        <v>3.9044308999999999E-2</v>
      </c>
      <c r="K428" s="43">
        <v>1.0227675E-2</v>
      </c>
      <c r="L428" s="43">
        <v>3.3733683E-3</v>
      </c>
      <c r="M428" s="43">
        <v>5.6036502000000002E-2</v>
      </c>
      <c r="N428" s="43">
        <v>8.9952865000000006</v>
      </c>
      <c r="O428" s="43">
        <v>1.2448724000000001E-3</v>
      </c>
      <c r="P428" s="43">
        <v>6.5706465000000006E-2</v>
      </c>
      <c r="Q428" s="43">
        <v>1.0590937999999999E-2</v>
      </c>
      <c r="R428" s="43">
        <v>0.14287910000000001</v>
      </c>
      <c r="S428" s="43">
        <v>0.51002851999999999</v>
      </c>
      <c r="U428" s="77">
        <f t="shared" si="35"/>
        <v>2.5154149999999995</v>
      </c>
    </row>
    <row r="429" spans="1:21">
      <c r="A429" s="41" t="s">
        <v>33</v>
      </c>
      <c r="B429" s="41" t="s">
        <v>1911</v>
      </c>
      <c r="C429" s="74">
        <f t="shared" si="31"/>
        <v>4.9287254636300002</v>
      </c>
      <c r="D429" s="74">
        <f t="shared" si="32"/>
        <v>0.1009102462</v>
      </c>
      <c r="E429" s="74">
        <f t="shared" si="33"/>
        <v>4.1206396119999997</v>
      </c>
      <c r="F429" s="74">
        <f t="shared" si="34"/>
        <v>0.41221703542999999</v>
      </c>
      <c r="G429" s="75">
        <v>0.29495856999999998</v>
      </c>
      <c r="H429" s="43">
        <v>1.1751391999999999E-2</v>
      </c>
      <c r="I429" s="43">
        <v>0.81166952000000003</v>
      </c>
      <c r="J429" s="43">
        <v>4.9231717000000001E-2</v>
      </c>
      <c r="K429" s="43">
        <v>1.1966045E-2</v>
      </c>
      <c r="L429" s="43">
        <v>4.6446381999999996E-3</v>
      </c>
      <c r="M429" s="43">
        <v>3.5067846E-2</v>
      </c>
      <c r="N429" s="43">
        <v>3.2972187000000002</v>
      </c>
      <c r="O429" s="43">
        <v>8.4381322999999995E-4</v>
      </c>
      <c r="P429" s="43">
        <v>8.0646106999999995E-2</v>
      </c>
      <c r="Q429" s="43">
        <v>8.8252951999999996E-3</v>
      </c>
      <c r="R429" s="43">
        <v>0.18381006999999999</v>
      </c>
      <c r="S429" s="43">
        <v>0.13809175000000001</v>
      </c>
      <c r="U429" s="77">
        <f t="shared" si="35"/>
        <v>2.5427462931034479</v>
      </c>
    </row>
    <row r="430" spans="1:21">
      <c r="A430" s="41" t="s">
        <v>33</v>
      </c>
      <c r="B430" s="41" t="s">
        <v>1912</v>
      </c>
      <c r="C430" s="74">
        <f t="shared" si="31"/>
        <v>4.9502196634900004</v>
      </c>
      <c r="D430" s="74">
        <f t="shared" si="32"/>
        <v>0.10276681609999999</v>
      </c>
      <c r="E430" s="74">
        <f t="shared" si="33"/>
        <v>4.1311712920000003</v>
      </c>
      <c r="F430" s="74">
        <f t="shared" si="34"/>
        <v>0.41716792539000003</v>
      </c>
      <c r="G430" s="75">
        <v>0.29911363000000002</v>
      </c>
      <c r="H430" s="43">
        <v>1.1535382E-2</v>
      </c>
      <c r="I430" s="43">
        <v>0.81479341000000005</v>
      </c>
      <c r="J430" s="43">
        <v>4.9708007999999998E-2</v>
      </c>
      <c r="K430" s="43">
        <v>1.229793E-2</v>
      </c>
      <c r="L430" s="43">
        <v>4.9021350999999998E-3</v>
      </c>
      <c r="M430" s="43">
        <v>3.5858742999999998E-2</v>
      </c>
      <c r="N430" s="43">
        <v>3.3048424999999999</v>
      </c>
      <c r="O430" s="43">
        <v>8.7598758999999997E-4</v>
      </c>
      <c r="P430" s="43">
        <v>8.2881320999999994E-2</v>
      </c>
      <c r="Q430" s="43">
        <v>7.1172468000000001E-3</v>
      </c>
      <c r="R430" s="43">
        <v>0.18396680000000001</v>
      </c>
      <c r="S430" s="43">
        <v>0.14232657000000001</v>
      </c>
      <c r="U430" s="77">
        <f t="shared" si="35"/>
        <v>2.578565775862069</v>
      </c>
    </row>
    <row r="431" spans="1:21">
      <c r="A431" s="41" t="s">
        <v>33</v>
      </c>
      <c r="B431" s="41" t="s">
        <v>1913</v>
      </c>
      <c r="C431" s="74">
        <f t="shared" si="31"/>
        <v>9.9476023988000009</v>
      </c>
      <c r="D431" s="74">
        <f t="shared" si="32"/>
        <v>0.105934242</v>
      </c>
      <c r="E431" s="74">
        <f t="shared" si="33"/>
        <v>8.9240768629999998</v>
      </c>
      <c r="F431" s="74">
        <f t="shared" si="34"/>
        <v>0.65125531380000001</v>
      </c>
      <c r="G431" s="75">
        <v>0.26633598000000003</v>
      </c>
      <c r="H431" s="43">
        <v>2.3491273E-2</v>
      </c>
      <c r="I431" s="43">
        <v>0.92339749000000004</v>
      </c>
      <c r="J431" s="43">
        <v>4.4094126999999997E-2</v>
      </c>
      <c r="K431" s="43">
        <v>9.0881273999999998E-3</v>
      </c>
      <c r="L431" s="43">
        <v>2.9995166E-3</v>
      </c>
      <c r="M431" s="43">
        <v>4.9752471E-2</v>
      </c>
      <c r="N431" s="43">
        <v>7.9771881000000002</v>
      </c>
      <c r="O431" s="43">
        <v>1.1144884E-3</v>
      </c>
      <c r="P431" s="43">
        <v>5.8268725E-2</v>
      </c>
      <c r="Q431" s="43">
        <v>9.4614204E-3</v>
      </c>
      <c r="R431" s="43">
        <v>0.12670592</v>
      </c>
      <c r="S431" s="43">
        <v>0.45570475999999999</v>
      </c>
      <c r="U431" s="77">
        <f t="shared" si="35"/>
        <v>2.2959998275862068</v>
      </c>
    </row>
    <row r="432" spans="1:21">
      <c r="A432" s="41" t="s">
        <v>33</v>
      </c>
      <c r="B432" s="41" t="s">
        <v>1914</v>
      </c>
      <c r="C432" s="74">
        <f t="shared" si="31"/>
        <v>3.6851651055800003</v>
      </c>
      <c r="D432" s="74">
        <f t="shared" si="32"/>
        <v>7.8342826399999996E-2</v>
      </c>
      <c r="E432" s="74">
        <f t="shared" si="33"/>
        <v>3.0273419239999999</v>
      </c>
      <c r="F432" s="74">
        <f t="shared" si="34"/>
        <v>0.24829230518000001</v>
      </c>
      <c r="G432" s="75">
        <v>0.33118805000000001</v>
      </c>
      <c r="H432" s="43">
        <v>1.2556833999999999E-2</v>
      </c>
      <c r="I432" s="43">
        <v>0.80968448999999998</v>
      </c>
      <c r="J432" s="43">
        <v>4.8533712999999999E-2</v>
      </c>
      <c r="K432" s="43">
        <v>1.0736574E-2</v>
      </c>
      <c r="L432" s="43">
        <v>3.1786254000000002E-3</v>
      </c>
      <c r="M432" s="43">
        <v>1.5893913999999999E-2</v>
      </c>
      <c r="N432" s="43">
        <v>2.2051006000000002</v>
      </c>
      <c r="O432" s="43">
        <v>8.1746618000000002E-4</v>
      </c>
      <c r="P432" s="43">
        <v>0.10203287</v>
      </c>
      <c r="Q432" s="43">
        <v>1.6025920999999999E-2</v>
      </c>
      <c r="R432" s="43">
        <v>4.1489615000000001E-2</v>
      </c>
      <c r="S432" s="43">
        <v>8.7926432999999998E-2</v>
      </c>
      <c r="U432" s="77">
        <f t="shared" si="35"/>
        <v>2.8550693965517242</v>
      </c>
    </row>
    <row r="433" spans="1:21">
      <c r="A433" s="41" t="s">
        <v>33</v>
      </c>
      <c r="B433" s="41" t="s">
        <v>1915</v>
      </c>
      <c r="C433" s="74">
        <f t="shared" si="31"/>
        <v>2.6610955986400002</v>
      </c>
      <c r="D433" s="74">
        <f t="shared" si="32"/>
        <v>6.4350949000000005E-2</v>
      </c>
      <c r="E433" s="74">
        <f t="shared" si="33"/>
        <v>2.031247714</v>
      </c>
      <c r="F433" s="74">
        <f t="shared" si="34"/>
        <v>0.28150898563999999</v>
      </c>
      <c r="G433" s="75">
        <v>0.28398794999999999</v>
      </c>
      <c r="H433" s="43">
        <v>9.3307240000000003E-3</v>
      </c>
      <c r="I433" s="43">
        <v>0.84920868999999999</v>
      </c>
      <c r="J433" s="43">
        <v>3.9826331999999999E-2</v>
      </c>
      <c r="K433" s="43">
        <v>1.042217E-2</v>
      </c>
      <c r="L433" s="43">
        <v>1.9045329999999999E-3</v>
      </c>
      <c r="M433" s="43">
        <v>1.2197914000000001E-2</v>
      </c>
      <c r="N433" s="43">
        <v>1.1727083</v>
      </c>
      <c r="O433" s="43">
        <v>7.5176563999999999E-4</v>
      </c>
      <c r="P433" s="43">
        <v>7.5330438999999999E-2</v>
      </c>
      <c r="Q433" s="43">
        <v>3.9982772E-2</v>
      </c>
      <c r="R433" s="43">
        <v>4.0689319000000002E-2</v>
      </c>
      <c r="S433" s="43">
        <v>0.12475469</v>
      </c>
      <c r="U433" s="77">
        <f t="shared" si="35"/>
        <v>2.4481719827586206</v>
      </c>
    </row>
    <row r="434" spans="1:21">
      <c r="A434" s="41" t="s">
        <v>33</v>
      </c>
      <c r="B434" s="41" t="s">
        <v>1916</v>
      </c>
      <c r="C434" s="74">
        <f t="shared" si="31"/>
        <v>4.4841074689999996</v>
      </c>
      <c r="D434" s="74">
        <f t="shared" si="32"/>
        <v>0.1321701851</v>
      </c>
      <c r="E434" s="74">
        <f t="shared" si="33"/>
        <v>3.5315051209999999</v>
      </c>
      <c r="F434" s="74">
        <f t="shared" si="34"/>
        <v>0.37417377289999998</v>
      </c>
      <c r="G434" s="75">
        <v>0.44625839</v>
      </c>
      <c r="H434" s="43">
        <v>3.3546131E-2</v>
      </c>
      <c r="I434" s="43">
        <v>0.83262778999999998</v>
      </c>
      <c r="J434" s="43">
        <v>9.6693599000000005E-2</v>
      </c>
      <c r="K434" s="43">
        <v>1.6162505000000001E-2</v>
      </c>
      <c r="L434" s="43">
        <v>2.6720050999999999E-3</v>
      </c>
      <c r="M434" s="43">
        <v>1.6642075999999999E-2</v>
      </c>
      <c r="N434" s="43">
        <v>2.6653311999999998</v>
      </c>
      <c r="O434" s="43">
        <v>9.9317390000000006E-4</v>
      </c>
      <c r="P434" s="43">
        <v>0.1861034</v>
      </c>
      <c r="Q434" s="43">
        <v>1.0717417999999999E-2</v>
      </c>
      <c r="R434" s="43">
        <v>5.4093760999999997E-2</v>
      </c>
      <c r="S434" s="43">
        <v>0.12226602</v>
      </c>
      <c r="U434" s="77">
        <f t="shared" si="35"/>
        <v>3.8470550862068964</v>
      </c>
    </row>
    <row r="435" spans="1:21">
      <c r="A435" s="41" t="s">
        <v>33</v>
      </c>
      <c r="B435" s="41" t="s">
        <v>1917</v>
      </c>
      <c r="C435" s="74">
        <f t="shared" si="31"/>
        <v>3.5609274107999997</v>
      </c>
      <c r="D435" s="74">
        <f t="shared" si="32"/>
        <v>0.1418492227</v>
      </c>
      <c r="E435" s="74">
        <f t="shared" si="33"/>
        <v>2.7335208179999997</v>
      </c>
      <c r="F435" s="74">
        <f t="shared" si="34"/>
        <v>0.30217545010000002</v>
      </c>
      <c r="G435" s="75">
        <v>0.38338191999999999</v>
      </c>
      <c r="H435" s="43">
        <v>3.7015618E-2</v>
      </c>
      <c r="I435" s="43">
        <v>1.4737473999999999</v>
      </c>
      <c r="J435" s="43">
        <v>5.8878233000000002E-2</v>
      </c>
      <c r="K435" s="43">
        <v>1.2691941E-2</v>
      </c>
      <c r="L435" s="43">
        <v>3.2411577E-3</v>
      </c>
      <c r="M435" s="43">
        <v>6.7037891000000002E-2</v>
      </c>
      <c r="N435" s="43">
        <v>1.2227577999999999</v>
      </c>
      <c r="O435" s="43">
        <v>1.7964571E-3</v>
      </c>
      <c r="P435" s="43">
        <v>0.11082457</v>
      </c>
      <c r="Q435" s="43">
        <v>1.2925463E-2</v>
      </c>
      <c r="R435" s="43">
        <v>4.6833550000000002E-2</v>
      </c>
      <c r="S435" s="43">
        <v>0.12979541</v>
      </c>
      <c r="U435" s="77">
        <f t="shared" si="35"/>
        <v>3.3050165517241377</v>
      </c>
    </row>
    <row r="436" spans="1:21">
      <c r="A436" s="41" t="s">
        <v>33</v>
      </c>
      <c r="B436" s="41" t="s">
        <v>1918</v>
      </c>
      <c r="C436" s="74">
        <f t="shared" si="31"/>
        <v>3.0550168070899995</v>
      </c>
      <c r="D436" s="74">
        <f t="shared" si="32"/>
        <v>7.3958044000000001E-2</v>
      </c>
      <c r="E436" s="74">
        <f t="shared" si="33"/>
        <v>2.4849588799999998</v>
      </c>
      <c r="F436" s="74">
        <f t="shared" si="34"/>
        <v>0.21039290309</v>
      </c>
      <c r="G436" s="75">
        <v>0.28570698</v>
      </c>
      <c r="H436" s="43">
        <v>1.075479E-2</v>
      </c>
      <c r="I436" s="43">
        <v>0.66512568999999999</v>
      </c>
      <c r="J436" s="43">
        <v>4.9444647000000001E-2</v>
      </c>
      <c r="K436" s="43">
        <v>8.8101728999999997E-3</v>
      </c>
      <c r="L436" s="43">
        <v>2.6180170999999999E-3</v>
      </c>
      <c r="M436" s="43">
        <v>1.3085207E-2</v>
      </c>
      <c r="N436" s="43">
        <v>1.8090784</v>
      </c>
      <c r="O436" s="43">
        <v>6.8311209000000001E-4</v>
      </c>
      <c r="P436" s="43">
        <v>8.3721989999999996E-2</v>
      </c>
      <c r="Q436" s="43">
        <v>1.2180831E-2</v>
      </c>
      <c r="R436" s="43">
        <v>3.4044123000000003E-2</v>
      </c>
      <c r="S436" s="43">
        <v>7.9762846999999998E-2</v>
      </c>
      <c r="U436" s="77">
        <f t="shared" si="35"/>
        <v>2.4629912068965516</v>
      </c>
    </row>
    <row r="437" spans="1:21">
      <c r="A437" s="41" t="s">
        <v>33</v>
      </c>
      <c r="B437" s="41" t="s">
        <v>1919</v>
      </c>
      <c r="C437" s="74">
        <f t="shared" si="31"/>
        <v>2.2131917240700001</v>
      </c>
      <c r="D437" s="74">
        <f t="shared" si="32"/>
        <v>6.2854448099999988E-2</v>
      </c>
      <c r="E437" s="74">
        <f t="shared" si="33"/>
        <v>1.6675860963</v>
      </c>
      <c r="F437" s="74">
        <f t="shared" si="34"/>
        <v>0.23348993967000004</v>
      </c>
      <c r="G437" s="75">
        <v>0.24926124</v>
      </c>
      <c r="H437" s="43">
        <v>8.0162762999999998E-3</v>
      </c>
      <c r="I437" s="43">
        <v>0.69777891000000003</v>
      </c>
      <c r="J437" s="43">
        <v>4.2540496999999997E-2</v>
      </c>
      <c r="K437" s="43">
        <v>8.6742242000000004E-3</v>
      </c>
      <c r="L437" s="43">
        <v>1.5781059000000001E-3</v>
      </c>
      <c r="M437" s="43">
        <v>1.0061621E-2</v>
      </c>
      <c r="N437" s="43">
        <v>0.96179091000000005</v>
      </c>
      <c r="O437" s="43">
        <v>6.2321966999999998E-4</v>
      </c>
      <c r="P437" s="43">
        <v>6.1811596000000003E-2</v>
      </c>
      <c r="Q437" s="43">
        <v>3.0266171000000001E-2</v>
      </c>
      <c r="R437" s="43">
        <v>3.3387353000000002E-2</v>
      </c>
      <c r="S437" s="43">
        <v>0.1074016</v>
      </c>
      <c r="U437" s="77">
        <f t="shared" si="35"/>
        <v>2.1488037931034483</v>
      </c>
    </row>
    <row r="438" spans="1:21">
      <c r="A438" s="41" t="s">
        <v>33</v>
      </c>
      <c r="B438" s="41" t="s">
        <v>1920</v>
      </c>
      <c r="C438" s="74">
        <f t="shared" si="31"/>
        <v>3.7050742260900003</v>
      </c>
      <c r="D438" s="74">
        <f t="shared" si="32"/>
        <v>0.11799328840000001</v>
      </c>
      <c r="E438" s="74">
        <f t="shared" si="33"/>
        <v>2.8984422310000002</v>
      </c>
      <c r="F438" s="74">
        <f t="shared" si="34"/>
        <v>0.31093719668999997</v>
      </c>
      <c r="G438" s="75">
        <v>0.37770151000000002</v>
      </c>
      <c r="H438" s="43">
        <v>2.7647831000000001E-2</v>
      </c>
      <c r="I438" s="43">
        <v>0.6838554</v>
      </c>
      <c r="J438" s="43">
        <v>8.8814720999999999E-2</v>
      </c>
      <c r="K438" s="43">
        <v>1.3261986E-2</v>
      </c>
      <c r="L438" s="43">
        <v>2.2064863999999998E-3</v>
      </c>
      <c r="M438" s="43">
        <v>1.3710095E-2</v>
      </c>
      <c r="N438" s="43">
        <v>2.1869390000000002</v>
      </c>
      <c r="O438" s="43">
        <v>8.1907769000000004E-4</v>
      </c>
      <c r="P438" s="43">
        <v>0.15270518</v>
      </c>
      <c r="Q438" s="43">
        <v>8.4716389999999996E-3</v>
      </c>
      <c r="R438" s="43">
        <v>4.4386219999999997E-2</v>
      </c>
      <c r="S438" s="43">
        <v>0.10455507999999999</v>
      </c>
      <c r="U438" s="77">
        <f t="shared" si="35"/>
        <v>3.2560475000000002</v>
      </c>
    </row>
    <row r="439" spans="1:21">
      <c r="A439" s="41" t="s">
        <v>33</v>
      </c>
      <c r="B439" s="41" t="s">
        <v>1921</v>
      </c>
      <c r="C439" s="74">
        <f t="shared" si="31"/>
        <v>2.9481744978999997</v>
      </c>
      <c r="D439" s="74">
        <f t="shared" si="32"/>
        <v>0.1251855493</v>
      </c>
      <c r="E439" s="74">
        <f t="shared" si="33"/>
        <v>2.2410826730000002</v>
      </c>
      <c r="F439" s="74">
        <f t="shared" si="34"/>
        <v>0.25392017560000002</v>
      </c>
      <c r="G439" s="75">
        <v>0.3279861</v>
      </c>
      <c r="H439" s="43">
        <v>2.8911273000000001E-2</v>
      </c>
      <c r="I439" s="43">
        <v>1.2097202</v>
      </c>
      <c r="J439" s="43">
        <v>5.7684006000000003E-2</v>
      </c>
      <c r="K439" s="43">
        <v>1.0496554999999999E-2</v>
      </c>
      <c r="L439" s="43">
        <v>2.6688562999999999E-3</v>
      </c>
      <c r="M439" s="43">
        <v>5.4336132000000002E-2</v>
      </c>
      <c r="N439" s="43">
        <v>1.0024512000000001</v>
      </c>
      <c r="O439" s="43">
        <v>1.4256366000000001E-3</v>
      </c>
      <c r="P439" s="43">
        <v>9.0935932999999997E-2</v>
      </c>
      <c r="Q439" s="43">
        <v>1.0187999E-2</v>
      </c>
      <c r="R439" s="43">
        <v>3.8429207E-2</v>
      </c>
      <c r="S439" s="43">
        <v>0.1129414</v>
      </c>
      <c r="U439" s="77">
        <f t="shared" si="35"/>
        <v>2.8274663793103447</v>
      </c>
    </row>
    <row r="440" spans="1:21">
      <c r="A440" s="41" t="s">
        <v>33</v>
      </c>
      <c r="B440" s="41" t="s">
        <v>1922</v>
      </c>
      <c r="C440" s="74">
        <f t="shared" si="31"/>
        <v>1.7954889814300001</v>
      </c>
      <c r="D440" s="74">
        <f t="shared" si="32"/>
        <v>2.8105222620000002E-2</v>
      </c>
      <c r="E440" s="74">
        <f t="shared" si="33"/>
        <v>0.30009026000000005</v>
      </c>
      <c r="F440" s="74">
        <f t="shared" si="34"/>
        <v>3.1982198810000001E-2</v>
      </c>
      <c r="G440" s="75">
        <v>1.4353113</v>
      </c>
      <c r="H440" s="43">
        <v>1.6680593000000001E-2</v>
      </c>
      <c r="I440" s="43">
        <v>0.26196898000000002</v>
      </c>
      <c r="J440" s="43">
        <v>1.2738859999999999E-2</v>
      </c>
      <c r="K440" s="43">
        <v>7.070298E-3</v>
      </c>
      <c r="L440" s="43">
        <v>1.4727632E-4</v>
      </c>
      <c r="M440" s="43">
        <v>8.1487882999999994E-3</v>
      </c>
      <c r="N440" s="43">
        <v>2.1440687E-2</v>
      </c>
      <c r="O440" s="43">
        <v>2.8629101E-4</v>
      </c>
      <c r="P440" s="43">
        <v>3.3244147000000002E-3</v>
      </c>
      <c r="Q440" s="43">
        <v>1.9507878999999999E-3</v>
      </c>
      <c r="R440" s="43">
        <v>1.9077674999999999E-2</v>
      </c>
      <c r="S440" s="43">
        <v>7.3430301999999996E-3</v>
      </c>
      <c r="U440" s="77">
        <f t="shared" si="35"/>
        <v>12.373373275862068</v>
      </c>
    </row>
    <row r="441" spans="1:21">
      <c r="A441" s="41" t="s">
        <v>33</v>
      </c>
      <c r="B441" s="41" t="s">
        <v>1923</v>
      </c>
      <c r="C441" s="74">
        <f t="shared" si="31"/>
        <v>2.4432850892600002</v>
      </c>
      <c r="D441" s="74">
        <f t="shared" si="32"/>
        <v>3.2357482829999999E-2</v>
      </c>
      <c r="E441" s="74">
        <f t="shared" si="33"/>
        <v>1.7247945750000002</v>
      </c>
      <c r="F441" s="74">
        <f t="shared" si="34"/>
        <v>3.9578341430000004E-2</v>
      </c>
      <c r="G441" s="75">
        <v>0.64655468999999999</v>
      </c>
      <c r="H441" s="43">
        <v>2.1056325000000001E-2</v>
      </c>
      <c r="I441" s="43">
        <v>0.20223745000000001</v>
      </c>
      <c r="J441" s="43">
        <v>1.427487E-2</v>
      </c>
      <c r="K441" s="43">
        <v>7.7890774999999999E-3</v>
      </c>
      <c r="L441" s="43">
        <v>1.2010433E-4</v>
      </c>
      <c r="M441" s="43">
        <v>1.0173431E-2</v>
      </c>
      <c r="N441" s="43">
        <v>1.5015008000000001</v>
      </c>
      <c r="O441" s="43">
        <v>3.2301132999999998E-4</v>
      </c>
      <c r="P441" s="43">
        <v>7.4878738000000002E-3</v>
      </c>
      <c r="Q441" s="43">
        <v>3.0567213000000002E-3</v>
      </c>
      <c r="R441" s="43">
        <v>1.7226760000000001E-2</v>
      </c>
      <c r="S441" s="43">
        <v>1.1483975E-2</v>
      </c>
      <c r="U441" s="77">
        <f t="shared" si="35"/>
        <v>5.5737473275862062</v>
      </c>
    </row>
    <row r="442" spans="1:21">
      <c r="A442" s="41" t="s">
        <v>33</v>
      </c>
      <c r="B442" s="41" t="s">
        <v>1924</v>
      </c>
      <c r="C442" s="74">
        <f t="shared" si="31"/>
        <v>0.81434035986100006</v>
      </c>
      <c r="D442" s="74">
        <f t="shared" si="32"/>
        <v>2.5081045911000001E-2</v>
      </c>
      <c r="E442" s="74">
        <f t="shared" si="33"/>
        <v>0.40589990200000003</v>
      </c>
      <c r="F442" s="74">
        <f t="shared" si="34"/>
        <v>3.5503711949999996E-2</v>
      </c>
      <c r="G442" s="75">
        <v>0.34785569999999999</v>
      </c>
      <c r="H442" s="43">
        <v>1.5117492E-2</v>
      </c>
      <c r="I442" s="43">
        <v>0.1451518</v>
      </c>
      <c r="J442" s="43">
        <v>1.2916875E-2</v>
      </c>
      <c r="K442" s="43">
        <v>7.7327283E-3</v>
      </c>
      <c r="L442" s="43">
        <v>7.3542810999999993E-5</v>
      </c>
      <c r="M442" s="43">
        <v>4.3578998000000004E-3</v>
      </c>
      <c r="N442" s="43">
        <v>0.24563061</v>
      </c>
      <c r="O442" s="43">
        <v>3.4190214999999999E-4</v>
      </c>
      <c r="P442" s="43">
        <v>8.2467103999999992E-3</v>
      </c>
      <c r="Q442" s="43">
        <v>2.2955493000000001E-3</v>
      </c>
      <c r="R442" s="43">
        <v>1.7228963E-2</v>
      </c>
      <c r="S442" s="43">
        <v>7.3905871000000001E-3</v>
      </c>
      <c r="U442" s="77">
        <f t="shared" si="35"/>
        <v>2.9987560344827582</v>
      </c>
    </row>
    <row r="443" spans="1:21">
      <c r="A443" s="41" t="s">
        <v>33</v>
      </c>
      <c r="B443" s="41" t="s">
        <v>1925</v>
      </c>
      <c r="C443" s="74">
        <f t="shared" si="31"/>
        <v>1.5657140702680001</v>
      </c>
      <c r="D443" s="74">
        <f t="shared" si="32"/>
        <v>1.8400703567999999E-2</v>
      </c>
      <c r="E443" s="74">
        <f t="shared" si="33"/>
        <v>0.24331386700000002</v>
      </c>
      <c r="F443" s="74">
        <f t="shared" si="34"/>
        <v>2.88709997E-2</v>
      </c>
      <c r="G443" s="75">
        <v>1.2751285000000001</v>
      </c>
      <c r="H443" s="43">
        <v>4.1073269000000004E-3</v>
      </c>
      <c r="I443" s="43">
        <v>0.23448719000000001</v>
      </c>
      <c r="J443" s="43">
        <v>8.9047767999999999E-3</v>
      </c>
      <c r="K443" s="43">
        <v>6.3336861000000003E-3</v>
      </c>
      <c r="L443" s="43">
        <v>9.9087867999999996E-5</v>
      </c>
      <c r="M443" s="43">
        <v>3.0631527999999998E-3</v>
      </c>
      <c r="N443" s="43">
        <v>4.7193501000000002E-3</v>
      </c>
      <c r="O443" s="43">
        <v>2.584272E-4</v>
      </c>
      <c r="P443" s="43">
        <v>3.0108957000000002E-3</v>
      </c>
      <c r="Q443" s="43">
        <v>1.6751893E-3</v>
      </c>
      <c r="R443" s="43">
        <v>1.7278497E-2</v>
      </c>
      <c r="S443" s="43">
        <v>6.6479905000000001E-3</v>
      </c>
      <c r="U443" s="77">
        <f t="shared" si="35"/>
        <v>10.992487068965518</v>
      </c>
    </row>
    <row r="444" spans="1:21">
      <c r="A444" s="41" t="s">
        <v>33</v>
      </c>
      <c r="B444" s="41" t="s">
        <v>1926</v>
      </c>
      <c r="C444" s="74">
        <f t="shared" si="31"/>
        <v>2.1512307641330004</v>
      </c>
      <c r="D444" s="74">
        <f t="shared" si="32"/>
        <v>2.2720294102999999E-2</v>
      </c>
      <c r="E444" s="74">
        <f t="shared" si="33"/>
        <v>1.5329812716000002</v>
      </c>
      <c r="F444" s="74">
        <f t="shared" si="34"/>
        <v>3.5765018430000003E-2</v>
      </c>
      <c r="G444" s="75">
        <v>0.55976417999999994</v>
      </c>
      <c r="H444" s="43">
        <v>5.2758815999999998E-3</v>
      </c>
      <c r="I444" s="43">
        <v>0.18061619000000001</v>
      </c>
      <c r="J444" s="43">
        <v>1.0603833E-2</v>
      </c>
      <c r="K444" s="43">
        <v>6.9849973999999999E-3</v>
      </c>
      <c r="L444" s="43">
        <v>8.0589902999999994E-5</v>
      </c>
      <c r="M444" s="43">
        <v>5.0508738000000003E-3</v>
      </c>
      <c r="N444" s="43">
        <v>1.3470892000000001</v>
      </c>
      <c r="O444" s="43">
        <v>2.9175723000000002E-4</v>
      </c>
      <c r="P444" s="43">
        <v>6.7817071000000001E-3</v>
      </c>
      <c r="Q444" s="43">
        <v>2.6907921E-3</v>
      </c>
      <c r="R444" s="43">
        <v>1.5602138E-2</v>
      </c>
      <c r="S444" s="43">
        <v>1.0398624E-2</v>
      </c>
      <c r="U444" s="77">
        <f t="shared" si="35"/>
        <v>4.8255532758620685</v>
      </c>
    </row>
    <row r="445" spans="1:21">
      <c r="A445" s="41" t="s">
        <v>33</v>
      </c>
      <c r="B445" s="41" t="s">
        <v>1927</v>
      </c>
      <c r="C445" s="74">
        <f t="shared" si="31"/>
        <v>0.69564680028699999</v>
      </c>
      <c r="D445" s="74">
        <f t="shared" si="32"/>
        <v>1.9220891457000001E-2</v>
      </c>
      <c r="E445" s="74">
        <f t="shared" si="33"/>
        <v>0.34658976190000002</v>
      </c>
      <c r="F445" s="74">
        <f t="shared" si="34"/>
        <v>3.2075986929999994E-2</v>
      </c>
      <c r="G445" s="75">
        <v>0.29776016</v>
      </c>
      <c r="H445" s="43">
        <v>4.5372318999999999E-3</v>
      </c>
      <c r="I445" s="43">
        <v>0.13001243000000001</v>
      </c>
      <c r="J445" s="43">
        <v>1.0358763E-2</v>
      </c>
      <c r="K445" s="43">
        <v>6.9524738000000001E-3</v>
      </c>
      <c r="L445" s="43">
        <v>5.0458157E-5</v>
      </c>
      <c r="M445" s="43">
        <v>1.8591965E-3</v>
      </c>
      <c r="N445" s="43">
        <v>0.21204010000000001</v>
      </c>
      <c r="O445" s="43">
        <v>2.9368212999999999E-4</v>
      </c>
      <c r="P445" s="43">
        <v>7.4689793999999999E-3</v>
      </c>
      <c r="Q445" s="43">
        <v>2.0271501000000002E-3</v>
      </c>
      <c r="R445" s="43">
        <v>1.5604132999999999E-2</v>
      </c>
      <c r="S445" s="43">
        <v>6.6820422999999997E-3</v>
      </c>
      <c r="U445" s="77">
        <f t="shared" si="35"/>
        <v>2.5668979310344824</v>
      </c>
    </row>
    <row r="446" spans="1:21">
      <c r="A446" s="41" t="s">
        <v>33</v>
      </c>
      <c r="B446" s="41" t="s">
        <v>1928</v>
      </c>
      <c r="C446" s="74">
        <f t="shared" si="31"/>
        <v>6.6106462418300005</v>
      </c>
      <c r="D446" s="74">
        <f t="shared" si="32"/>
        <v>9.2583230500000002E-2</v>
      </c>
      <c r="E446" s="74">
        <f t="shared" si="33"/>
        <v>5.7610644840000003</v>
      </c>
      <c r="F446" s="74">
        <f t="shared" si="34"/>
        <v>0.25630322732999999</v>
      </c>
      <c r="G446" s="75">
        <v>0.50069529999999995</v>
      </c>
      <c r="H446" s="43">
        <v>2.0919483999999999E-2</v>
      </c>
      <c r="I446" s="43">
        <v>0.9521252</v>
      </c>
      <c r="J446" s="43">
        <v>4.6866018000000002E-2</v>
      </c>
      <c r="K446" s="43">
        <v>9.2134012000000005E-3</v>
      </c>
      <c r="L446" s="43">
        <v>2.6027463000000001E-3</v>
      </c>
      <c r="M446" s="43">
        <v>3.3901065000000001E-2</v>
      </c>
      <c r="N446" s="43">
        <v>4.7880197999999998</v>
      </c>
      <c r="O446" s="43">
        <v>5.2399732999999999E-4</v>
      </c>
      <c r="P446" s="43">
        <v>7.8753908999999997E-2</v>
      </c>
      <c r="Q446" s="43">
        <v>1.1192383E-2</v>
      </c>
      <c r="R446" s="43">
        <v>9.2591863999999996E-2</v>
      </c>
      <c r="S446" s="43">
        <v>7.3241074000000003E-2</v>
      </c>
      <c r="U446" s="77">
        <f t="shared" si="35"/>
        <v>4.3163387931034478</v>
      </c>
    </row>
    <row r="447" spans="1:21">
      <c r="A447" s="41" t="s">
        <v>33</v>
      </c>
      <c r="B447" s="41" t="s">
        <v>1929</v>
      </c>
      <c r="C447" s="74">
        <f t="shared" si="31"/>
        <v>3.8791765094199997</v>
      </c>
      <c r="D447" s="74">
        <f t="shared" si="32"/>
        <v>6.7262988199999998E-2</v>
      </c>
      <c r="E447" s="74">
        <f t="shared" si="33"/>
        <v>3.1810977255999999</v>
      </c>
      <c r="F447" s="74">
        <f t="shared" si="34"/>
        <v>0.22413516561999999</v>
      </c>
      <c r="G447" s="75">
        <v>0.40668062999999999</v>
      </c>
      <c r="H447" s="43">
        <v>9.9116255999999996E-3</v>
      </c>
      <c r="I447" s="43">
        <v>1.1764119</v>
      </c>
      <c r="J447" s="43">
        <v>2.7666820000000002E-2</v>
      </c>
      <c r="K447" s="43">
        <v>6.8972534E-3</v>
      </c>
      <c r="L447" s="43">
        <v>1.7269198E-3</v>
      </c>
      <c r="M447" s="43">
        <v>3.0971994999999999E-2</v>
      </c>
      <c r="N447" s="43">
        <v>1.9947741999999999</v>
      </c>
      <c r="O447" s="43">
        <v>7.4220741999999999E-4</v>
      </c>
      <c r="P447" s="43">
        <v>4.6140002999999999E-2</v>
      </c>
      <c r="Q447" s="43">
        <v>6.5434602000000001E-3</v>
      </c>
      <c r="R447" s="43">
        <v>9.3091827000000002E-2</v>
      </c>
      <c r="S447" s="43">
        <v>7.7617668000000001E-2</v>
      </c>
      <c r="U447" s="77">
        <f t="shared" si="35"/>
        <v>3.5058674999999999</v>
      </c>
    </row>
    <row r="448" spans="1:21">
      <c r="A448" s="41" t="s">
        <v>33</v>
      </c>
      <c r="B448" s="41" t="s">
        <v>1930</v>
      </c>
      <c r="C448" s="74">
        <f t="shared" si="31"/>
        <v>2.4855424677000002</v>
      </c>
      <c r="D448" s="74">
        <f t="shared" si="32"/>
        <v>4.5448353699999999E-2</v>
      </c>
      <c r="E448" s="74">
        <f t="shared" si="33"/>
        <v>2.0506653610000001</v>
      </c>
      <c r="F448" s="74">
        <f t="shared" si="34"/>
        <v>0.14243246300000001</v>
      </c>
      <c r="G448" s="75">
        <v>0.24699629000000001</v>
      </c>
      <c r="H448" s="43">
        <v>2.3858151000000001E-2</v>
      </c>
      <c r="I448" s="43">
        <v>1.0300921999999999</v>
      </c>
      <c r="J448" s="43">
        <v>1.6534933000000002E-2</v>
      </c>
      <c r="K448" s="43">
        <v>5.1105576000000002E-3</v>
      </c>
      <c r="L448" s="43">
        <v>1.8804131000000001E-3</v>
      </c>
      <c r="M448" s="43">
        <v>2.192245E-2</v>
      </c>
      <c r="N448" s="43">
        <v>0.99671500999999996</v>
      </c>
      <c r="O448" s="43">
        <v>2.955357E-4</v>
      </c>
      <c r="P448" s="43">
        <v>2.1906637999999999E-2</v>
      </c>
      <c r="Q448" s="43">
        <v>5.4115062999999996E-3</v>
      </c>
      <c r="R448" s="43">
        <v>5.7593145999999998E-2</v>
      </c>
      <c r="S448" s="43">
        <v>5.7225637000000003E-2</v>
      </c>
      <c r="U448" s="77">
        <f t="shared" si="35"/>
        <v>2.1292783620689653</v>
      </c>
    </row>
    <row r="449" spans="1:21">
      <c r="A449" s="41" t="s">
        <v>33</v>
      </c>
      <c r="B449" s="41" t="s">
        <v>1931</v>
      </c>
      <c r="C449" s="74">
        <f t="shared" si="31"/>
        <v>4.5901062762699993</v>
      </c>
      <c r="D449" s="74">
        <f t="shared" si="32"/>
        <v>7.1565168200000001E-2</v>
      </c>
      <c r="E449" s="74">
        <f t="shared" si="33"/>
        <v>4.0151471539999992</v>
      </c>
      <c r="F449" s="74">
        <f t="shared" si="34"/>
        <v>0.17952353406999999</v>
      </c>
      <c r="G449" s="75">
        <v>0.32387041999999999</v>
      </c>
      <c r="H449" s="43">
        <v>9.6108540000000003E-3</v>
      </c>
      <c r="I449" s="43">
        <v>1.0644035999999999</v>
      </c>
      <c r="J449" s="43">
        <v>2.7927069999999998E-2</v>
      </c>
      <c r="K449" s="43">
        <v>5.9075074000000003E-3</v>
      </c>
      <c r="L449" s="43">
        <v>3.9275598E-3</v>
      </c>
      <c r="M449" s="43">
        <v>3.3803030999999997E-2</v>
      </c>
      <c r="N449" s="43">
        <v>2.9411326999999998</v>
      </c>
      <c r="O449" s="43">
        <v>4.0180277E-4</v>
      </c>
      <c r="P449" s="43">
        <v>4.9799151999999999E-2</v>
      </c>
      <c r="Q449" s="43">
        <v>6.9034303E-3</v>
      </c>
      <c r="R449" s="43">
        <v>6.185359E-2</v>
      </c>
      <c r="S449" s="43">
        <v>6.0565558999999998E-2</v>
      </c>
      <c r="U449" s="77">
        <f t="shared" si="35"/>
        <v>2.7919863793103445</v>
      </c>
    </row>
    <row r="450" spans="1:21">
      <c r="A450" s="41" t="s">
        <v>33</v>
      </c>
      <c r="B450" s="41" t="s">
        <v>1932</v>
      </c>
      <c r="C450" s="74">
        <f t="shared" si="31"/>
        <v>2.3037612423800002</v>
      </c>
      <c r="D450" s="74">
        <f t="shared" si="32"/>
        <v>6.7871559899999989E-2</v>
      </c>
      <c r="E450" s="74">
        <f t="shared" si="33"/>
        <v>1.8683869227000001</v>
      </c>
      <c r="F450" s="74">
        <f t="shared" si="34"/>
        <v>0.13894935978</v>
      </c>
      <c r="G450" s="75">
        <v>0.22855339999999999</v>
      </c>
      <c r="H450" s="43">
        <v>5.6781026999999998E-3</v>
      </c>
      <c r="I450" s="43">
        <v>0.95634094000000003</v>
      </c>
      <c r="J450" s="43">
        <v>2.0727828E-2</v>
      </c>
      <c r="K450" s="43">
        <v>4.9036912E-3</v>
      </c>
      <c r="L450" s="43">
        <v>8.3866666999999999E-3</v>
      </c>
      <c r="M450" s="43">
        <v>3.3853373999999999E-2</v>
      </c>
      <c r="N450" s="43">
        <v>0.90636788000000001</v>
      </c>
      <c r="O450" s="43">
        <v>3.4860848000000001E-4</v>
      </c>
      <c r="P450" s="43">
        <v>3.7915009E-2</v>
      </c>
      <c r="Q450" s="43">
        <v>2.2978603000000002E-3</v>
      </c>
      <c r="R450" s="43">
        <v>5.3313403000000002E-2</v>
      </c>
      <c r="S450" s="43">
        <v>4.5074479000000001E-2</v>
      </c>
      <c r="U450" s="77">
        <f t="shared" si="35"/>
        <v>1.9702879310344825</v>
      </c>
    </row>
    <row r="451" spans="1:21">
      <c r="A451" s="41" t="s">
        <v>33</v>
      </c>
      <c r="B451" s="41" t="s">
        <v>1933</v>
      </c>
      <c r="C451" s="74">
        <f t="shared" si="31"/>
        <v>3.7306610349800002</v>
      </c>
      <c r="D451" s="74">
        <f t="shared" si="32"/>
        <v>6.4399697500000005E-2</v>
      </c>
      <c r="E451" s="74">
        <f t="shared" si="33"/>
        <v>3.0740671523</v>
      </c>
      <c r="F451" s="74">
        <f t="shared" si="34"/>
        <v>0.18538572517999999</v>
      </c>
      <c r="G451" s="75">
        <v>0.40680845999999998</v>
      </c>
      <c r="H451" s="43">
        <v>8.5023523E-3</v>
      </c>
      <c r="I451" s="43">
        <v>1.0925705999999999</v>
      </c>
      <c r="J451" s="43">
        <v>2.6337962999999999E-2</v>
      </c>
      <c r="K451" s="43">
        <v>5.8260819000000002E-3</v>
      </c>
      <c r="L451" s="43">
        <v>2.4447026000000002E-3</v>
      </c>
      <c r="M451" s="43">
        <v>2.979095E-2</v>
      </c>
      <c r="N451" s="43">
        <v>1.9729942</v>
      </c>
      <c r="O451" s="43">
        <v>3.9545518E-4</v>
      </c>
      <c r="P451" s="43">
        <v>4.5188341999999999E-2</v>
      </c>
      <c r="Q451" s="43">
        <v>1.3250692E-2</v>
      </c>
      <c r="R451" s="43">
        <v>6.4251089999999997E-2</v>
      </c>
      <c r="S451" s="43">
        <v>6.2300146000000001E-2</v>
      </c>
      <c r="U451" s="77">
        <f t="shared" si="35"/>
        <v>3.5069694827586204</v>
      </c>
    </row>
    <row r="452" spans="1:21">
      <c r="A452" s="41" t="s">
        <v>33</v>
      </c>
      <c r="B452" s="41" t="s">
        <v>1934</v>
      </c>
      <c r="C452" s="74">
        <f t="shared" si="31"/>
        <v>3.1603088855600001</v>
      </c>
      <c r="D452" s="74">
        <f t="shared" si="32"/>
        <v>6.1725844500000002E-2</v>
      </c>
      <c r="E452" s="74">
        <f t="shared" si="33"/>
        <v>2.6756620473999999</v>
      </c>
      <c r="F452" s="74">
        <f t="shared" si="34"/>
        <v>0.14649739366</v>
      </c>
      <c r="G452" s="75">
        <v>0.27642359999999999</v>
      </c>
      <c r="H452" s="43">
        <v>8.4044474000000008E-3</v>
      </c>
      <c r="I452" s="43">
        <v>1.2722734</v>
      </c>
      <c r="J452" s="43">
        <v>1.9749056000000001E-2</v>
      </c>
      <c r="K452" s="43">
        <v>5.0424681999999997E-3</v>
      </c>
      <c r="L452" s="43">
        <v>3.2997623E-3</v>
      </c>
      <c r="M452" s="43">
        <v>3.3634558000000002E-2</v>
      </c>
      <c r="N452" s="43">
        <v>1.3949841999999999</v>
      </c>
      <c r="O452" s="43">
        <v>3.4610316000000001E-4</v>
      </c>
      <c r="P452" s="43">
        <v>2.8464921000000001E-2</v>
      </c>
      <c r="Q452" s="43">
        <v>6.0907065000000002E-3</v>
      </c>
      <c r="R452" s="43">
        <v>5.7117991999999999E-2</v>
      </c>
      <c r="S452" s="43">
        <v>5.4477670999999998E-2</v>
      </c>
      <c r="U452" s="77">
        <f t="shared" si="35"/>
        <v>2.3829620689655169</v>
      </c>
    </row>
    <row r="453" spans="1:21">
      <c r="A453" s="41" t="s">
        <v>33</v>
      </c>
      <c r="B453" s="41" t="s">
        <v>1935</v>
      </c>
      <c r="C453" s="74">
        <f t="shared" si="31"/>
        <v>5.1166176851000005</v>
      </c>
      <c r="D453" s="74">
        <f t="shared" si="32"/>
        <v>0.11480297149999999</v>
      </c>
      <c r="E453" s="74">
        <f t="shared" si="33"/>
        <v>2.2222802860000002</v>
      </c>
      <c r="F453" s="74">
        <f t="shared" si="34"/>
        <v>2.4258491176000003</v>
      </c>
      <c r="G453" s="75">
        <v>0.35368530999999997</v>
      </c>
      <c r="H453" s="43">
        <v>2.1588205999999999E-2</v>
      </c>
      <c r="I453" s="43">
        <v>1.2217188999999999</v>
      </c>
      <c r="J453" s="43">
        <v>6.5815899999999997E-2</v>
      </c>
      <c r="K453" s="43">
        <v>1.7607319E-2</v>
      </c>
      <c r="L453" s="43">
        <v>1.2130655000000001E-3</v>
      </c>
      <c r="M453" s="43">
        <v>3.0166687000000001E-2</v>
      </c>
      <c r="N453" s="43">
        <v>0.97897318</v>
      </c>
      <c r="O453" s="43">
        <v>1.4852311000000001E-3</v>
      </c>
      <c r="P453" s="43">
        <v>0.12675949</v>
      </c>
      <c r="Q453" s="43">
        <v>4.9501865000000003E-3</v>
      </c>
      <c r="R453" s="43">
        <v>0.17016650999999999</v>
      </c>
      <c r="S453" s="43">
        <v>2.1224877000000002</v>
      </c>
      <c r="U453" s="77">
        <f t="shared" si="35"/>
        <v>3.0490112931034479</v>
      </c>
    </row>
    <row r="454" spans="1:21">
      <c r="A454" s="41" t="s">
        <v>33</v>
      </c>
      <c r="B454" s="41" t="s">
        <v>1936</v>
      </c>
      <c r="C454" s="74">
        <f t="shared" si="31"/>
        <v>6.5853641462799999</v>
      </c>
      <c r="D454" s="74">
        <f t="shared" si="32"/>
        <v>0.10002445680000002</v>
      </c>
      <c r="E454" s="74">
        <f t="shared" si="33"/>
        <v>5.681101398</v>
      </c>
      <c r="F454" s="74">
        <f t="shared" si="34"/>
        <v>0.26726378148000002</v>
      </c>
      <c r="G454" s="75">
        <v>0.53697450999999996</v>
      </c>
      <c r="H454" s="43">
        <v>2.5715768E-2</v>
      </c>
      <c r="I454" s="43">
        <v>0.88242392999999997</v>
      </c>
      <c r="J454" s="43">
        <v>5.5836754000000002E-2</v>
      </c>
      <c r="K454" s="43">
        <v>1.0246948000000001E-2</v>
      </c>
      <c r="L454" s="43">
        <v>2.4158287999999999E-3</v>
      </c>
      <c r="M454" s="43">
        <v>3.1524926000000002E-2</v>
      </c>
      <c r="N454" s="43">
        <v>4.7729616999999998</v>
      </c>
      <c r="O454" s="43">
        <v>5.5681147999999997E-4</v>
      </c>
      <c r="P454" s="43">
        <v>9.4553336000000002E-2</v>
      </c>
      <c r="Q454" s="43">
        <v>5.5900170000000001E-3</v>
      </c>
      <c r="R454" s="43">
        <v>9.3205255000000001E-2</v>
      </c>
      <c r="S454" s="43">
        <v>7.3358361999999996E-2</v>
      </c>
      <c r="U454" s="77">
        <f t="shared" si="35"/>
        <v>4.6290906034482751</v>
      </c>
    </row>
    <row r="455" spans="1:21">
      <c r="A455" s="41" t="s">
        <v>33</v>
      </c>
      <c r="B455" s="41" t="s">
        <v>1937</v>
      </c>
      <c r="C455" s="74">
        <f t="shared" si="31"/>
        <v>2.7986012244199996</v>
      </c>
      <c r="D455" s="74">
        <f t="shared" si="32"/>
        <v>7.0732127300000003E-2</v>
      </c>
      <c r="E455" s="74">
        <f t="shared" si="33"/>
        <v>2.2737168830000001</v>
      </c>
      <c r="F455" s="74">
        <f t="shared" si="34"/>
        <v>0.18122135412000001</v>
      </c>
      <c r="G455" s="75">
        <v>0.27293086</v>
      </c>
      <c r="H455" s="43">
        <v>2.0191082999999999E-2</v>
      </c>
      <c r="I455" s="43">
        <v>1.0937968</v>
      </c>
      <c r="J455" s="43">
        <v>2.6224935000000001E-2</v>
      </c>
      <c r="K455" s="43">
        <v>7.9623919000000008E-3</v>
      </c>
      <c r="L455" s="43">
        <v>3.2113433999999999E-3</v>
      </c>
      <c r="M455" s="43">
        <v>3.3333456999999997E-2</v>
      </c>
      <c r="N455" s="43">
        <v>1.159729</v>
      </c>
      <c r="O455" s="43">
        <v>4.8325662000000001E-4</v>
      </c>
      <c r="P455" s="43">
        <v>4.2376905999999999E-2</v>
      </c>
      <c r="Q455" s="43">
        <v>2.9202195000000001E-3</v>
      </c>
      <c r="R455" s="43">
        <v>6.7629344999999993E-2</v>
      </c>
      <c r="S455" s="43">
        <v>6.7811626999999999E-2</v>
      </c>
      <c r="U455" s="77">
        <f t="shared" si="35"/>
        <v>2.3528522413793103</v>
      </c>
    </row>
    <row r="456" spans="1:21">
      <c r="A456" s="41" t="s">
        <v>33</v>
      </c>
      <c r="B456" s="41" t="s">
        <v>1938</v>
      </c>
      <c r="C456" s="74">
        <f t="shared" si="31"/>
        <v>8.8075788256200003</v>
      </c>
      <c r="D456" s="74">
        <f t="shared" si="32"/>
        <v>9.047518169999999E-2</v>
      </c>
      <c r="E456" s="74">
        <f t="shared" si="33"/>
        <v>8.1604974989999999</v>
      </c>
      <c r="F456" s="74">
        <f t="shared" si="34"/>
        <v>0.25153810492000001</v>
      </c>
      <c r="G456" s="75">
        <v>0.30506803999999998</v>
      </c>
      <c r="H456" s="43">
        <v>1.5218069000000001E-2</v>
      </c>
      <c r="I456" s="43">
        <v>0.97893573</v>
      </c>
      <c r="J456" s="43">
        <v>3.5386521999999997E-2</v>
      </c>
      <c r="K456" s="43">
        <v>7.6684136E-3</v>
      </c>
      <c r="L456" s="43">
        <v>2.5920431000000001E-3</v>
      </c>
      <c r="M456" s="43">
        <v>4.4828202999999997E-2</v>
      </c>
      <c r="N456" s="43">
        <v>7.1663436999999997</v>
      </c>
      <c r="O456" s="43">
        <v>7.3700141999999999E-4</v>
      </c>
      <c r="P456" s="43">
        <v>5.8396235999999997E-2</v>
      </c>
      <c r="Q456" s="43">
        <v>6.4419155000000001E-3</v>
      </c>
      <c r="R456" s="43">
        <v>0.10139018</v>
      </c>
      <c r="S456" s="43">
        <v>8.4572772000000004E-2</v>
      </c>
      <c r="U456" s="77">
        <f t="shared" si="35"/>
        <v>2.629896896551724</v>
      </c>
    </row>
    <row r="457" spans="1:21">
      <c r="A457" s="41" t="s">
        <v>33</v>
      </c>
      <c r="B457" s="41" t="s">
        <v>1939</v>
      </c>
      <c r="C457" s="74">
        <f t="shared" si="31"/>
        <v>2.2839951426000002</v>
      </c>
      <c r="D457" s="74">
        <f t="shared" si="32"/>
        <v>5.5393730500000002E-2</v>
      </c>
      <c r="E457" s="74">
        <f t="shared" si="33"/>
        <v>1.8307346901999999</v>
      </c>
      <c r="F457" s="74">
        <f t="shared" si="34"/>
        <v>0.16130173189999999</v>
      </c>
      <c r="G457" s="75">
        <v>0.23656499</v>
      </c>
      <c r="H457" s="43">
        <v>5.5165402000000004E-3</v>
      </c>
      <c r="I457" s="43">
        <v>0.69933524999999996</v>
      </c>
      <c r="J457" s="43">
        <v>2.5704173E-2</v>
      </c>
      <c r="K457" s="43">
        <v>5.4042439999999999E-3</v>
      </c>
      <c r="L457" s="43">
        <v>2.6831494999999999E-3</v>
      </c>
      <c r="M457" s="43">
        <v>2.1602164E-2</v>
      </c>
      <c r="N457" s="43">
        <v>1.1258828999999999</v>
      </c>
      <c r="O457" s="43">
        <v>4.1112869999999999E-4</v>
      </c>
      <c r="P457" s="43">
        <v>3.9628262999999997E-2</v>
      </c>
      <c r="Q457" s="43">
        <v>2.7706162000000001E-3</v>
      </c>
      <c r="R457" s="43">
        <v>5.3749554999999997E-2</v>
      </c>
      <c r="S457" s="43">
        <v>6.4742169000000002E-2</v>
      </c>
      <c r="U457" s="77">
        <f t="shared" si="35"/>
        <v>2.0393533620689652</v>
      </c>
    </row>
    <row r="458" spans="1:21">
      <c r="A458" s="41" t="s">
        <v>33</v>
      </c>
      <c r="B458" s="41" t="s">
        <v>1940</v>
      </c>
      <c r="C458" s="74">
        <f t="shared" ref="C458:C521" si="36">D458+E458+F458+G458</f>
        <v>5.6285770315600008</v>
      </c>
      <c r="D458" s="74">
        <f t="shared" ref="D458:D521" si="37">J458+K458+L458+M458</f>
        <v>8.3994854399999999E-2</v>
      </c>
      <c r="E458" s="74">
        <f t="shared" ref="E458:E521" si="38">H458+I458+N458</f>
        <v>4.8877411410000002</v>
      </c>
      <c r="F458" s="74">
        <f t="shared" ref="F458:F521" si="39">O458+IF(P458="x",0,P458)+IF(Q458="x",0,Q458)+IF(R458="x",0,R458)+S458</f>
        <v>0.21850742616000002</v>
      </c>
      <c r="G458" s="75">
        <v>0.43833360999999998</v>
      </c>
      <c r="H458" s="43">
        <v>1.7857601000000001E-2</v>
      </c>
      <c r="I458" s="43">
        <v>0.80656223999999999</v>
      </c>
      <c r="J458" s="43">
        <v>4.5192639999999999E-2</v>
      </c>
      <c r="K458" s="43">
        <v>7.8693813000000005E-3</v>
      </c>
      <c r="L458" s="43">
        <v>2.2157771E-3</v>
      </c>
      <c r="M458" s="43">
        <v>2.8717056000000001E-2</v>
      </c>
      <c r="N458" s="43">
        <v>4.0633213000000001</v>
      </c>
      <c r="O458" s="43">
        <v>4.4892996E-4</v>
      </c>
      <c r="P458" s="43">
        <v>6.6642112000000003E-2</v>
      </c>
      <c r="Q458" s="43">
        <v>8.0476821999999996E-3</v>
      </c>
      <c r="R458" s="43">
        <v>7.8352006000000002E-2</v>
      </c>
      <c r="S458" s="43">
        <v>6.5016695999999999E-2</v>
      </c>
      <c r="U458" s="77">
        <f t="shared" si="35"/>
        <v>3.7787380172413791</v>
      </c>
    </row>
    <row r="459" spans="1:21">
      <c r="A459" s="41" t="s">
        <v>33</v>
      </c>
      <c r="B459" s="41" t="s">
        <v>1941</v>
      </c>
      <c r="C459" s="74">
        <f t="shared" si="36"/>
        <v>3.3165381248400001</v>
      </c>
      <c r="D459" s="74">
        <f t="shared" si="37"/>
        <v>6.4665282500000004E-2</v>
      </c>
      <c r="E459" s="74">
        <f t="shared" si="38"/>
        <v>2.692050955</v>
      </c>
      <c r="F459" s="74">
        <f t="shared" si="39"/>
        <v>0.19468245734</v>
      </c>
      <c r="G459" s="75">
        <v>0.36513942999999999</v>
      </c>
      <c r="H459" s="43">
        <v>8.5212650000000001E-3</v>
      </c>
      <c r="I459" s="43">
        <v>0.99207758999999995</v>
      </c>
      <c r="J459" s="43">
        <v>3.1018596999999998E-2</v>
      </c>
      <c r="K459" s="43">
        <v>6.1978192000000003E-3</v>
      </c>
      <c r="L459" s="43">
        <v>1.4663002999999999E-3</v>
      </c>
      <c r="M459" s="43">
        <v>2.5982565999999999E-2</v>
      </c>
      <c r="N459" s="43">
        <v>1.6914521</v>
      </c>
      <c r="O459" s="43">
        <v>6.2556953999999998E-4</v>
      </c>
      <c r="P459" s="43">
        <v>3.8849468999999998E-2</v>
      </c>
      <c r="Q459" s="43">
        <v>5.4022267999999998E-3</v>
      </c>
      <c r="R459" s="43">
        <v>7.8382901000000005E-2</v>
      </c>
      <c r="S459" s="43">
        <v>7.1422290999999999E-2</v>
      </c>
      <c r="U459" s="77">
        <f t="shared" si="35"/>
        <v>3.1477537068965513</v>
      </c>
    </row>
    <row r="460" spans="1:21">
      <c r="A460" s="41" t="s">
        <v>33</v>
      </c>
      <c r="B460" s="41" t="s">
        <v>1942</v>
      </c>
      <c r="C460" s="74">
        <f t="shared" si="36"/>
        <v>10.805648138090001</v>
      </c>
      <c r="D460" s="74">
        <f t="shared" si="37"/>
        <v>0.11060953540000001</v>
      </c>
      <c r="E460" s="74">
        <f t="shared" si="38"/>
        <v>10.226968662000001</v>
      </c>
      <c r="F460" s="74">
        <f t="shared" si="39"/>
        <v>0.23838511069000001</v>
      </c>
      <c r="G460" s="75">
        <v>0.22968483000000001</v>
      </c>
      <c r="H460" s="43">
        <v>1.9258661999999999E-2</v>
      </c>
      <c r="I460" s="43">
        <v>0.70250159999999995</v>
      </c>
      <c r="J460" s="43">
        <v>4.8716316000000003E-2</v>
      </c>
      <c r="K460" s="43">
        <v>8.9741973000000003E-3</v>
      </c>
      <c r="L460" s="43">
        <v>3.3270581E-3</v>
      </c>
      <c r="M460" s="43">
        <v>4.9591964000000002E-2</v>
      </c>
      <c r="N460" s="43">
        <v>9.5052084000000008</v>
      </c>
      <c r="O460" s="43">
        <v>5.6996209E-4</v>
      </c>
      <c r="P460" s="43">
        <v>7.1175436999999994E-2</v>
      </c>
      <c r="Q460" s="43">
        <v>6.0171245999999998E-3</v>
      </c>
      <c r="R460" s="43">
        <v>8.4761164999999999E-2</v>
      </c>
      <c r="S460" s="43">
        <v>7.5861421999999998E-2</v>
      </c>
      <c r="U460" s="77">
        <f t="shared" si="35"/>
        <v>1.9800416379310344</v>
      </c>
    </row>
    <row r="461" spans="1:21">
      <c r="A461" s="41" t="s">
        <v>33</v>
      </c>
      <c r="B461" s="41" t="s">
        <v>1943</v>
      </c>
      <c r="C461" s="74">
        <f t="shared" si="36"/>
        <v>2.1453996470500001</v>
      </c>
      <c r="D461" s="74">
        <f t="shared" si="37"/>
        <v>4.3843427700000007E-2</v>
      </c>
      <c r="E461" s="74">
        <f t="shared" si="38"/>
        <v>1.744414331</v>
      </c>
      <c r="F461" s="74">
        <f t="shared" si="39"/>
        <v>0.13144029834999998</v>
      </c>
      <c r="G461" s="75">
        <v>0.22570159000000001</v>
      </c>
      <c r="H461" s="43">
        <v>1.6696061000000002E-2</v>
      </c>
      <c r="I461" s="43">
        <v>0.87242598999999998</v>
      </c>
      <c r="J461" s="43">
        <v>1.9493659E-2</v>
      </c>
      <c r="K461" s="43">
        <v>4.2062664000000003E-3</v>
      </c>
      <c r="L461" s="43">
        <v>1.5973633E-3</v>
      </c>
      <c r="M461" s="43">
        <v>1.8546139E-2</v>
      </c>
      <c r="N461" s="43">
        <v>0.85529228000000002</v>
      </c>
      <c r="O461" s="43">
        <v>2.6159974999999999E-4</v>
      </c>
      <c r="P461" s="43">
        <v>1.8537550999999999E-2</v>
      </c>
      <c r="Q461" s="43">
        <v>3.9949065999999997E-3</v>
      </c>
      <c r="R461" s="43">
        <v>4.8736044999999999E-2</v>
      </c>
      <c r="S461" s="43">
        <v>5.9910195999999999E-2</v>
      </c>
      <c r="U461" s="77">
        <f t="shared" si="35"/>
        <v>1.9457033620689654</v>
      </c>
    </row>
    <row r="462" spans="1:21">
      <c r="A462" s="41" t="s">
        <v>33</v>
      </c>
      <c r="B462" s="41" t="s">
        <v>1944</v>
      </c>
      <c r="C462" s="74">
        <f t="shared" si="36"/>
        <v>3.9254450186600001</v>
      </c>
      <c r="D462" s="74">
        <f t="shared" si="37"/>
        <v>6.6274287200000004E-2</v>
      </c>
      <c r="E462" s="74">
        <f t="shared" si="38"/>
        <v>3.4108171188999998</v>
      </c>
      <c r="F462" s="74">
        <f t="shared" si="39"/>
        <v>0.15860660255999998</v>
      </c>
      <c r="G462" s="75">
        <v>0.28974701000000003</v>
      </c>
      <c r="H462" s="43">
        <v>8.6168288999999999E-3</v>
      </c>
      <c r="I462" s="43">
        <v>0.90163088999999996</v>
      </c>
      <c r="J462" s="43">
        <v>2.9235085000000001E-2</v>
      </c>
      <c r="K462" s="43">
        <v>5.0783590000000002E-3</v>
      </c>
      <c r="L462" s="43">
        <v>3.3324731999999999E-3</v>
      </c>
      <c r="M462" s="43">
        <v>2.862837E-2</v>
      </c>
      <c r="N462" s="43">
        <v>2.5005693999999998</v>
      </c>
      <c r="O462" s="43">
        <v>3.5431576000000001E-4</v>
      </c>
      <c r="P462" s="43">
        <v>4.2140392999999998E-2</v>
      </c>
      <c r="Q462" s="43">
        <v>5.1585737999999999E-3</v>
      </c>
      <c r="R462" s="43">
        <v>5.2341191000000002E-2</v>
      </c>
      <c r="S462" s="43">
        <v>5.8612128999999999E-2</v>
      </c>
      <c r="U462" s="77">
        <f t="shared" si="35"/>
        <v>2.4978190517241381</v>
      </c>
    </row>
    <row r="463" spans="1:21">
      <c r="A463" s="41" t="s">
        <v>33</v>
      </c>
      <c r="B463" s="41" t="s">
        <v>1945</v>
      </c>
      <c r="C463" s="74">
        <f t="shared" si="36"/>
        <v>1.98130259153</v>
      </c>
      <c r="D463" s="74">
        <f t="shared" si="37"/>
        <v>6.3118830900000006E-2</v>
      </c>
      <c r="E463" s="74">
        <f t="shared" si="38"/>
        <v>1.5940207694999999</v>
      </c>
      <c r="F463" s="74">
        <f t="shared" si="39"/>
        <v>0.11771351113</v>
      </c>
      <c r="G463" s="75">
        <v>0.20644947999999999</v>
      </c>
      <c r="H463" s="43">
        <v>4.8855794999999999E-3</v>
      </c>
      <c r="I463" s="43">
        <v>0.81024191999999995</v>
      </c>
      <c r="J463" s="43">
        <v>2.3132112E-2</v>
      </c>
      <c r="K463" s="43">
        <v>4.2023835000000002E-3</v>
      </c>
      <c r="L463" s="43">
        <v>7.1085443999999998E-3</v>
      </c>
      <c r="M463" s="43">
        <v>2.8675790999999999E-2</v>
      </c>
      <c r="N463" s="43">
        <v>0.77889326999999997</v>
      </c>
      <c r="O463" s="43">
        <v>3.0659612999999999E-4</v>
      </c>
      <c r="P463" s="43">
        <v>3.2083948000000001E-2</v>
      </c>
      <c r="Q463" s="43">
        <v>1.9812089999999998E-3</v>
      </c>
      <c r="R463" s="43">
        <v>4.5114240999999999E-2</v>
      </c>
      <c r="S463" s="43">
        <v>3.8227517000000003E-2</v>
      </c>
      <c r="U463" s="77">
        <f t="shared" si="35"/>
        <v>1.779736896551724</v>
      </c>
    </row>
    <row r="464" spans="1:21">
      <c r="A464" s="41" t="s">
        <v>33</v>
      </c>
      <c r="B464" s="41" t="s">
        <v>1946</v>
      </c>
      <c r="C464" s="74">
        <f t="shared" si="36"/>
        <v>3.1965137642500001</v>
      </c>
      <c r="D464" s="74">
        <f t="shared" si="37"/>
        <v>6.0551469300000001E-2</v>
      </c>
      <c r="E464" s="74">
        <f t="shared" si="38"/>
        <v>2.6144503412</v>
      </c>
      <c r="F464" s="74">
        <f t="shared" si="39"/>
        <v>0.15994204374999998</v>
      </c>
      <c r="G464" s="75">
        <v>0.36156990999999999</v>
      </c>
      <c r="H464" s="43">
        <v>7.5593611999999998E-3</v>
      </c>
      <c r="I464" s="43">
        <v>0.92565998000000005</v>
      </c>
      <c r="J464" s="43">
        <v>2.8106754000000001E-2</v>
      </c>
      <c r="K464" s="43">
        <v>5.1221069999999999E-3</v>
      </c>
      <c r="L464" s="43">
        <v>2.0829682999999998E-3</v>
      </c>
      <c r="M464" s="43">
        <v>2.5239640000000001E-2</v>
      </c>
      <c r="N464" s="43">
        <v>1.6812309999999999</v>
      </c>
      <c r="O464" s="43">
        <v>3.4303485E-4</v>
      </c>
      <c r="P464" s="43">
        <v>3.8238692999999997E-2</v>
      </c>
      <c r="Q464" s="43">
        <v>9.4096609000000001E-3</v>
      </c>
      <c r="R464" s="43">
        <v>5.4369881000000002E-2</v>
      </c>
      <c r="S464" s="43">
        <v>5.7580774000000001E-2</v>
      </c>
      <c r="U464" s="77">
        <f t="shared" si="35"/>
        <v>3.1169819827586203</v>
      </c>
    </row>
    <row r="465" spans="1:21">
      <c r="A465" s="41" t="s">
        <v>33</v>
      </c>
      <c r="B465" s="41" t="s">
        <v>1947</v>
      </c>
      <c r="C465" s="74">
        <f t="shared" si="36"/>
        <v>2.7055736249399995</v>
      </c>
      <c r="D465" s="74">
        <f t="shared" si="37"/>
        <v>5.76181469E-2</v>
      </c>
      <c r="E465" s="74">
        <f t="shared" si="38"/>
        <v>2.2762237374999996</v>
      </c>
      <c r="F465" s="74">
        <f t="shared" si="39"/>
        <v>0.12414684054</v>
      </c>
      <c r="G465" s="75">
        <v>0.2475849</v>
      </c>
      <c r="H465" s="43">
        <v>6.7278375000000001E-3</v>
      </c>
      <c r="I465" s="43">
        <v>1.0772191</v>
      </c>
      <c r="J465" s="43">
        <v>2.1985732000000001E-2</v>
      </c>
      <c r="K465" s="43">
        <v>4.3455795999999998E-3</v>
      </c>
      <c r="L465" s="43">
        <v>2.7982422999999999E-3</v>
      </c>
      <c r="M465" s="43">
        <v>2.8488593E-2</v>
      </c>
      <c r="N465" s="43">
        <v>1.1922767999999999</v>
      </c>
      <c r="O465" s="43">
        <v>2.9861364000000003E-4</v>
      </c>
      <c r="P465" s="43">
        <v>2.4087217000000001E-2</v>
      </c>
      <c r="Q465" s="43">
        <v>4.5847648999999997E-3</v>
      </c>
      <c r="R465" s="43">
        <v>4.8334058999999999E-2</v>
      </c>
      <c r="S465" s="43">
        <v>4.6842186000000001E-2</v>
      </c>
      <c r="U465" s="77">
        <f t="shared" si="35"/>
        <v>2.1343525862068966</v>
      </c>
    </row>
    <row r="466" spans="1:21">
      <c r="A466" s="41" t="s">
        <v>33</v>
      </c>
      <c r="B466" s="41" t="s">
        <v>1948</v>
      </c>
      <c r="C466" s="74">
        <f t="shared" si="36"/>
        <v>4.3525176937000003</v>
      </c>
      <c r="D466" s="74">
        <f t="shared" si="37"/>
        <v>0.10350473269999999</v>
      </c>
      <c r="E466" s="74">
        <f t="shared" si="38"/>
        <v>1.8824493949999999</v>
      </c>
      <c r="F466" s="74">
        <f t="shared" si="39"/>
        <v>2.048953306</v>
      </c>
      <c r="G466" s="75">
        <v>0.31761025999999998</v>
      </c>
      <c r="H466" s="43">
        <v>1.6604125000000001E-2</v>
      </c>
      <c r="I466" s="43">
        <v>1.0298248999999999</v>
      </c>
      <c r="J466" s="43">
        <v>6.2791853999999994E-2</v>
      </c>
      <c r="K466" s="43">
        <v>1.5210457E-2</v>
      </c>
      <c r="L466" s="43">
        <v>1.0295197E-3</v>
      </c>
      <c r="M466" s="43">
        <v>2.4472902000000001E-2</v>
      </c>
      <c r="N466" s="43">
        <v>0.83602036999999996</v>
      </c>
      <c r="O466" s="43">
        <v>1.2322196999999999E-3</v>
      </c>
      <c r="P466" s="43">
        <v>0.10673035</v>
      </c>
      <c r="Q466" s="43">
        <v>4.2904362999999996E-3</v>
      </c>
      <c r="R466" s="43">
        <v>0.14327909999999999</v>
      </c>
      <c r="S466" s="43">
        <v>1.7934212</v>
      </c>
      <c r="U466" s="77">
        <f t="shared" ref="U466:U529" si="40">G466/0.116</f>
        <v>2.7380194827586202</v>
      </c>
    </row>
    <row r="467" spans="1:21">
      <c r="A467" s="41" t="s">
        <v>33</v>
      </c>
      <c r="B467" s="41" t="s">
        <v>1949</v>
      </c>
      <c r="C467" s="74">
        <f t="shared" si="36"/>
        <v>5.6082864356899993</v>
      </c>
      <c r="D467" s="74">
        <f t="shared" si="37"/>
        <v>9.0228512799999994E-2</v>
      </c>
      <c r="E467" s="74">
        <f t="shared" si="38"/>
        <v>4.8202757389999995</v>
      </c>
      <c r="F467" s="74">
        <f t="shared" si="39"/>
        <v>0.23003427389000003</v>
      </c>
      <c r="G467" s="75">
        <v>0.46774790999999999</v>
      </c>
      <c r="H467" s="43">
        <v>2.1902349000000002E-2</v>
      </c>
      <c r="I467" s="43">
        <v>0.74754969000000004</v>
      </c>
      <c r="J467" s="43">
        <v>5.2715000999999997E-2</v>
      </c>
      <c r="K467" s="43">
        <v>8.748067E-3</v>
      </c>
      <c r="L467" s="43">
        <v>2.0573898E-3</v>
      </c>
      <c r="M467" s="43">
        <v>2.6708055000000001E-2</v>
      </c>
      <c r="N467" s="43">
        <v>4.0508236999999996</v>
      </c>
      <c r="O467" s="43">
        <v>4.7772229000000001E-4</v>
      </c>
      <c r="P467" s="43">
        <v>8.0011698000000006E-2</v>
      </c>
      <c r="Q467" s="43">
        <v>4.5144145999999998E-3</v>
      </c>
      <c r="R467" s="43">
        <v>7.8871093000000003E-2</v>
      </c>
      <c r="S467" s="43">
        <v>6.6159345999999994E-2</v>
      </c>
      <c r="U467" s="77">
        <f t="shared" si="40"/>
        <v>4.0323095689655171</v>
      </c>
    </row>
    <row r="468" spans="1:21">
      <c r="A468" s="41" t="s">
        <v>33</v>
      </c>
      <c r="B468" s="41" t="s">
        <v>1950</v>
      </c>
      <c r="C468" s="74">
        <f t="shared" si="36"/>
        <v>2.4087823475999999</v>
      </c>
      <c r="D468" s="74">
        <f t="shared" si="37"/>
        <v>6.4992494499999998E-2</v>
      </c>
      <c r="E468" s="74">
        <f t="shared" si="38"/>
        <v>1.9342046769999999</v>
      </c>
      <c r="F468" s="74">
        <f t="shared" si="39"/>
        <v>0.16391999610000002</v>
      </c>
      <c r="G468" s="75">
        <v>0.24566518000000001</v>
      </c>
      <c r="H468" s="43">
        <v>1.4842347000000001E-2</v>
      </c>
      <c r="I468" s="43">
        <v>0.92612415000000003</v>
      </c>
      <c r="J468" s="43">
        <v>2.7476454000000001E-2</v>
      </c>
      <c r="K468" s="43">
        <v>6.5980327E-3</v>
      </c>
      <c r="L468" s="43">
        <v>2.7232328000000002E-3</v>
      </c>
      <c r="M468" s="43">
        <v>2.8194774999999998E-2</v>
      </c>
      <c r="N468" s="43">
        <v>0.99323817999999997</v>
      </c>
      <c r="O468" s="43">
        <v>4.2113449999999999E-4</v>
      </c>
      <c r="P468" s="43">
        <v>3.5859636E-2</v>
      </c>
      <c r="Q468" s="43">
        <v>2.5142986000000001E-3</v>
      </c>
      <c r="R468" s="43">
        <v>5.7228725000000001E-2</v>
      </c>
      <c r="S468" s="43">
        <v>6.7896202000000003E-2</v>
      </c>
      <c r="U468" s="77">
        <f t="shared" si="40"/>
        <v>2.1178032758620691</v>
      </c>
    </row>
    <row r="469" spans="1:21">
      <c r="A469" s="41" t="s">
        <v>33</v>
      </c>
      <c r="B469" s="41" t="s">
        <v>1951</v>
      </c>
      <c r="C469" s="74">
        <f t="shared" si="36"/>
        <v>7.4623906762400001</v>
      </c>
      <c r="D469" s="74">
        <f t="shared" si="37"/>
        <v>8.3646792999999997E-2</v>
      </c>
      <c r="E469" s="74">
        <f t="shared" si="38"/>
        <v>6.8830539970000002</v>
      </c>
      <c r="F469" s="74">
        <f t="shared" si="39"/>
        <v>0.21775984624</v>
      </c>
      <c r="G469" s="75">
        <v>0.27793003999999999</v>
      </c>
      <c r="H469" s="43">
        <v>1.1983877E-2</v>
      </c>
      <c r="I469" s="43">
        <v>0.82560632</v>
      </c>
      <c r="J469" s="43">
        <v>3.7345282E-2</v>
      </c>
      <c r="K469" s="43">
        <v>6.8436425999999998E-3</v>
      </c>
      <c r="L469" s="43">
        <v>2.1927214E-3</v>
      </c>
      <c r="M469" s="43">
        <v>3.7265146999999998E-2</v>
      </c>
      <c r="N469" s="43">
        <v>6.0454638000000003</v>
      </c>
      <c r="O469" s="43">
        <v>6.0056474000000002E-4</v>
      </c>
      <c r="P469" s="43">
        <v>4.9169106999999997E-2</v>
      </c>
      <c r="Q469" s="43">
        <v>5.2215415000000003E-3</v>
      </c>
      <c r="R469" s="43">
        <v>8.5370034999999997E-2</v>
      </c>
      <c r="S469" s="43">
        <v>7.7398597999999999E-2</v>
      </c>
      <c r="U469" s="77">
        <f t="shared" si="40"/>
        <v>2.395948620689655</v>
      </c>
    </row>
    <row r="470" spans="1:21">
      <c r="A470" s="41" t="s">
        <v>33</v>
      </c>
      <c r="B470" s="41" t="s">
        <v>1952</v>
      </c>
      <c r="C470" s="74">
        <f t="shared" si="36"/>
        <v>2.37505110745</v>
      </c>
      <c r="D470" s="74">
        <f t="shared" si="37"/>
        <v>5.9372755270000001E-2</v>
      </c>
      <c r="E470" s="74">
        <f t="shared" si="38"/>
        <v>1.8908756449999999</v>
      </c>
      <c r="F470" s="74">
        <f t="shared" si="39"/>
        <v>0.16857612717999998</v>
      </c>
      <c r="G470" s="75">
        <v>0.25622657999999998</v>
      </c>
      <c r="H470" s="43">
        <v>3.6022745000000002E-2</v>
      </c>
      <c r="I470" s="43">
        <v>0.32232850000000002</v>
      </c>
      <c r="J470" s="43">
        <v>2.9349541999999999E-2</v>
      </c>
      <c r="K470" s="43">
        <v>2.5155635999999999E-3</v>
      </c>
      <c r="L470" s="43">
        <v>7.2095567000000004E-4</v>
      </c>
      <c r="M470" s="43">
        <v>2.6786694E-2</v>
      </c>
      <c r="N470" s="43">
        <v>1.5325244</v>
      </c>
      <c r="O470" s="43">
        <v>5.7562198E-4</v>
      </c>
      <c r="P470" s="43">
        <v>2.3312001999999998E-2</v>
      </c>
      <c r="Q470" s="43">
        <v>1.7939462000000001E-3</v>
      </c>
      <c r="R470" s="43">
        <v>9.6998369999999993E-3</v>
      </c>
      <c r="S470" s="43">
        <v>0.13319471999999999</v>
      </c>
      <c r="U470" s="77">
        <f t="shared" si="40"/>
        <v>2.2088498275862065</v>
      </c>
    </row>
    <row r="471" spans="1:21">
      <c r="A471" s="41" t="s">
        <v>33</v>
      </c>
      <c r="B471" s="41" t="s">
        <v>1953</v>
      </c>
      <c r="C471" s="74">
        <f t="shared" si="36"/>
        <v>3.4773561770599999</v>
      </c>
      <c r="D471" s="74">
        <f t="shared" si="37"/>
        <v>3.3167834780000002E-2</v>
      </c>
      <c r="E471" s="74">
        <f t="shared" si="38"/>
        <v>1.6777858432999999</v>
      </c>
      <c r="F471" s="74">
        <f t="shared" si="39"/>
        <v>0.18002249898</v>
      </c>
      <c r="G471" s="75">
        <v>1.5863799999999999</v>
      </c>
      <c r="H471" s="43">
        <v>7.5055332999999997E-3</v>
      </c>
      <c r="I471" s="43">
        <v>0.23034191000000001</v>
      </c>
      <c r="J471" s="43">
        <v>1.9612483E-2</v>
      </c>
      <c r="K471" s="43">
        <v>4.7392781999999996E-3</v>
      </c>
      <c r="L471" s="43">
        <v>6.1925608E-4</v>
      </c>
      <c r="M471" s="43">
        <v>8.1968175000000001E-3</v>
      </c>
      <c r="N471" s="43">
        <v>1.4399384</v>
      </c>
      <c r="O471" s="43">
        <v>2.7131618E-4</v>
      </c>
      <c r="P471" s="43">
        <v>4.3963861999999999E-2</v>
      </c>
      <c r="Q471" s="43">
        <v>4.0935127999999999E-3</v>
      </c>
      <c r="R471" s="43">
        <v>7.5418835000000004E-2</v>
      </c>
      <c r="S471" s="43">
        <v>5.6274972999999999E-2</v>
      </c>
      <c r="U471" s="77">
        <f t="shared" si="40"/>
        <v>13.675689655172413</v>
      </c>
    </row>
    <row r="472" spans="1:21">
      <c r="A472" s="41" t="s">
        <v>33</v>
      </c>
      <c r="B472" s="41" t="s">
        <v>1954</v>
      </c>
      <c r="C472" s="74">
        <f t="shared" si="36"/>
        <v>5.2996906236600001</v>
      </c>
      <c r="D472" s="74">
        <f t="shared" si="37"/>
        <v>8.32516066E-2</v>
      </c>
      <c r="E472" s="74">
        <f t="shared" si="38"/>
        <v>3.3479824201000001</v>
      </c>
      <c r="F472" s="74">
        <f t="shared" si="39"/>
        <v>0.22295139696000002</v>
      </c>
      <c r="G472" s="75">
        <v>1.6455051999999999</v>
      </c>
      <c r="H472" s="43">
        <v>7.1910100999999999E-3</v>
      </c>
      <c r="I472" s="43">
        <v>0.36838341000000002</v>
      </c>
      <c r="J472" s="43">
        <v>3.9281293000000002E-2</v>
      </c>
      <c r="K472" s="43">
        <v>6.8993003000000002E-3</v>
      </c>
      <c r="L472" s="43">
        <v>2.5441552999999999E-3</v>
      </c>
      <c r="M472" s="43">
        <v>3.4526858000000001E-2</v>
      </c>
      <c r="N472" s="43">
        <v>2.9724080000000002</v>
      </c>
      <c r="O472" s="43">
        <v>4.1984316E-4</v>
      </c>
      <c r="P472" s="43">
        <v>8.8928331999999999E-2</v>
      </c>
      <c r="Q472" s="43">
        <v>3.0810398000000001E-3</v>
      </c>
      <c r="R472" s="43">
        <v>7.6844493E-2</v>
      </c>
      <c r="S472" s="43">
        <v>5.3677689000000001E-2</v>
      </c>
      <c r="U472" s="77">
        <f t="shared" si="40"/>
        <v>14.185389655172411</v>
      </c>
    </row>
    <row r="473" spans="1:21">
      <c r="A473" s="41" t="s">
        <v>33</v>
      </c>
      <c r="B473" s="41" t="s">
        <v>1955</v>
      </c>
      <c r="C473" s="74">
        <f t="shared" si="36"/>
        <v>4.1921373043199992</v>
      </c>
      <c r="D473" s="74">
        <f t="shared" si="37"/>
        <v>6.9431408200000003E-2</v>
      </c>
      <c r="E473" s="74">
        <f t="shared" si="38"/>
        <v>2.9300568609999997</v>
      </c>
      <c r="F473" s="74">
        <f t="shared" si="39"/>
        <v>0.22238744511999997</v>
      </c>
      <c r="G473" s="75">
        <v>0.97026159000000001</v>
      </c>
      <c r="H473" s="43">
        <v>1.4639210999999999E-2</v>
      </c>
      <c r="I473" s="43">
        <v>0.39005784999999998</v>
      </c>
      <c r="J473" s="43">
        <v>3.6484966000000001E-2</v>
      </c>
      <c r="K473" s="43">
        <v>7.7978314E-3</v>
      </c>
      <c r="L473" s="43">
        <v>1.5810758E-3</v>
      </c>
      <c r="M473" s="43">
        <v>2.3567535000000001E-2</v>
      </c>
      <c r="N473" s="43">
        <v>2.5253597999999999</v>
      </c>
      <c r="O473" s="43">
        <v>4.3409851999999999E-4</v>
      </c>
      <c r="P473" s="43">
        <v>6.8328104000000001E-2</v>
      </c>
      <c r="Q473" s="43">
        <v>5.5713346E-3</v>
      </c>
      <c r="R473" s="43">
        <v>8.2723991999999996E-2</v>
      </c>
      <c r="S473" s="43">
        <v>6.5329916000000002E-2</v>
      </c>
      <c r="U473" s="77">
        <f t="shared" si="40"/>
        <v>8.3643240517241377</v>
      </c>
    </row>
    <row r="474" spans="1:21">
      <c r="A474" s="41" t="s">
        <v>33</v>
      </c>
      <c r="B474" s="41" t="s">
        <v>1956</v>
      </c>
      <c r="C474" s="74">
        <f t="shared" si="36"/>
        <v>5.0022361743100001</v>
      </c>
      <c r="D474" s="74">
        <f t="shared" si="37"/>
        <v>7.6494204499999996E-2</v>
      </c>
      <c r="E474" s="74">
        <f t="shared" si="38"/>
        <v>3.3832571090000001</v>
      </c>
      <c r="F474" s="74">
        <f t="shared" si="39"/>
        <v>0.22044296080999998</v>
      </c>
      <c r="G474" s="75">
        <v>1.3220419000000001</v>
      </c>
      <c r="H474" s="43">
        <v>1.5973259E-2</v>
      </c>
      <c r="I474" s="43">
        <v>0.37878075</v>
      </c>
      <c r="J474" s="43">
        <v>3.7870569E-2</v>
      </c>
      <c r="K474" s="43">
        <v>7.9406461000000005E-3</v>
      </c>
      <c r="L474" s="43">
        <v>1.9880824000000001E-3</v>
      </c>
      <c r="M474" s="43">
        <v>2.8694906999999999E-2</v>
      </c>
      <c r="N474" s="43">
        <v>2.9885031</v>
      </c>
      <c r="O474" s="43">
        <v>4.1734021000000001E-4</v>
      </c>
      <c r="P474" s="43">
        <v>7.1292077999999995E-2</v>
      </c>
      <c r="Q474" s="43">
        <v>5.0802106000000001E-3</v>
      </c>
      <c r="R474" s="43">
        <v>8.0490160000000005E-2</v>
      </c>
      <c r="S474" s="43">
        <v>6.3163172000000004E-2</v>
      </c>
      <c r="U474" s="77">
        <f t="shared" si="40"/>
        <v>11.396912931034484</v>
      </c>
    </row>
    <row r="475" spans="1:21">
      <c r="A475" s="41" t="s">
        <v>33</v>
      </c>
      <c r="B475" s="41" t="s">
        <v>1957</v>
      </c>
      <c r="C475" s="74">
        <f t="shared" si="36"/>
        <v>4.05147017006</v>
      </c>
      <c r="D475" s="74">
        <f t="shared" si="37"/>
        <v>6.6594595199999995E-2</v>
      </c>
      <c r="E475" s="74">
        <f t="shared" si="38"/>
        <v>2.8343676609999999</v>
      </c>
      <c r="F475" s="74">
        <f t="shared" si="39"/>
        <v>0.25987562386000002</v>
      </c>
      <c r="G475" s="75">
        <v>0.89063228999999999</v>
      </c>
      <c r="H475" s="43">
        <v>1.2543801E-2</v>
      </c>
      <c r="I475" s="43">
        <v>0.40797896</v>
      </c>
      <c r="J475" s="43">
        <v>3.2791474000000001E-2</v>
      </c>
      <c r="K475" s="43">
        <v>7.4484972000000002E-3</v>
      </c>
      <c r="L475" s="43">
        <v>2.001999E-3</v>
      </c>
      <c r="M475" s="43">
        <v>2.4352624999999999E-2</v>
      </c>
      <c r="N475" s="43">
        <v>2.4138449</v>
      </c>
      <c r="O475" s="43">
        <v>4.3114686000000001E-4</v>
      </c>
      <c r="P475" s="43">
        <v>6.2450692000000002E-2</v>
      </c>
      <c r="Q475" s="43">
        <v>1.1374408000000001E-2</v>
      </c>
      <c r="R475" s="43">
        <v>8.0463756999999997E-2</v>
      </c>
      <c r="S475" s="43">
        <v>0.10515562000000001</v>
      </c>
      <c r="U475" s="77">
        <f t="shared" si="40"/>
        <v>7.6778645689655169</v>
      </c>
    </row>
    <row r="476" spans="1:21">
      <c r="A476" s="41" t="s">
        <v>33</v>
      </c>
      <c r="B476" s="41" t="s">
        <v>1958</v>
      </c>
      <c r="C476" s="74">
        <f t="shared" si="36"/>
        <v>4.2956950012000004</v>
      </c>
      <c r="D476" s="74">
        <f t="shared" si="37"/>
        <v>7.7012887299999999E-2</v>
      </c>
      <c r="E476" s="74">
        <f t="shared" si="38"/>
        <v>2.7126555200000002</v>
      </c>
      <c r="F476" s="74">
        <f t="shared" si="39"/>
        <v>0.21455769390000001</v>
      </c>
      <c r="G476" s="75">
        <v>1.2914688999999999</v>
      </c>
      <c r="H476" s="43">
        <v>1.6345220000000001E-2</v>
      </c>
      <c r="I476" s="43">
        <v>0.37703219999999998</v>
      </c>
      <c r="J476" s="43">
        <v>3.8355289000000001E-2</v>
      </c>
      <c r="K476" s="43">
        <v>7.8157091999999997E-3</v>
      </c>
      <c r="L476" s="43">
        <v>2.1278770999999998E-3</v>
      </c>
      <c r="M476" s="43">
        <v>2.8714012000000001E-2</v>
      </c>
      <c r="N476" s="43">
        <v>2.3192781</v>
      </c>
      <c r="O476" s="43">
        <v>4.0197509999999998E-4</v>
      </c>
      <c r="P476" s="43">
        <v>6.9920006000000007E-2</v>
      </c>
      <c r="Q476" s="43">
        <v>4.8277657999999998E-3</v>
      </c>
      <c r="R476" s="43">
        <v>7.9498945000000001E-2</v>
      </c>
      <c r="S476" s="43">
        <v>5.9909002000000003E-2</v>
      </c>
      <c r="U476" s="77">
        <f t="shared" si="40"/>
        <v>11.133352586206895</v>
      </c>
    </row>
    <row r="477" spans="1:21">
      <c r="A477" s="41" t="s">
        <v>33</v>
      </c>
      <c r="B477" s="41" t="s">
        <v>1959</v>
      </c>
      <c r="C477" s="74">
        <f t="shared" si="36"/>
        <v>2.5548628552999997</v>
      </c>
      <c r="D477" s="74">
        <f t="shared" si="37"/>
        <v>9.3376492699999994E-2</v>
      </c>
      <c r="E477" s="74">
        <f t="shared" si="38"/>
        <v>1.3378689669999999</v>
      </c>
      <c r="F477" s="74">
        <f t="shared" si="39"/>
        <v>0.39394118559999997</v>
      </c>
      <c r="G477" s="75">
        <v>0.72967621000000005</v>
      </c>
      <c r="H477" s="43">
        <v>1.3369377E-2</v>
      </c>
      <c r="I477" s="43">
        <v>0.84048575999999997</v>
      </c>
      <c r="J477" s="43">
        <v>4.9620211999999997E-2</v>
      </c>
      <c r="K477" s="43">
        <v>1.4474288E-2</v>
      </c>
      <c r="L477" s="43">
        <v>1.3314907000000001E-3</v>
      </c>
      <c r="M477" s="43">
        <v>2.7950501999999999E-2</v>
      </c>
      <c r="N477" s="43">
        <v>0.48401382999999998</v>
      </c>
      <c r="O477" s="43">
        <v>1.0721471999999999E-3</v>
      </c>
      <c r="P477" s="43">
        <v>9.5499285000000003E-2</v>
      </c>
      <c r="Q477" s="43">
        <v>3.8779734E-3</v>
      </c>
      <c r="R477" s="43">
        <v>0.13715242999999999</v>
      </c>
      <c r="S477" s="43">
        <v>0.15633934999999999</v>
      </c>
      <c r="U477" s="77">
        <f t="shared" si="40"/>
        <v>6.2903121551724137</v>
      </c>
    </row>
    <row r="478" spans="1:21">
      <c r="A478" s="41" t="s">
        <v>33</v>
      </c>
      <c r="B478" s="41" t="s">
        <v>1960</v>
      </c>
      <c r="C478" s="74">
        <f t="shared" si="36"/>
        <v>4.2564525911899995</v>
      </c>
      <c r="D478" s="74">
        <f t="shared" si="37"/>
        <v>6.513708239999999E-2</v>
      </c>
      <c r="E478" s="74">
        <f t="shared" si="38"/>
        <v>3.1809816079999997</v>
      </c>
      <c r="F478" s="74">
        <f t="shared" si="39"/>
        <v>0.26352305078999999</v>
      </c>
      <c r="G478" s="75">
        <v>0.74681085000000003</v>
      </c>
      <c r="H478" s="43">
        <v>1.1987328E-2</v>
      </c>
      <c r="I478" s="43">
        <v>0.51465068000000003</v>
      </c>
      <c r="J478" s="43">
        <v>3.0668529999999999E-2</v>
      </c>
      <c r="K478" s="43">
        <v>7.4612621000000002E-3</v>
      </c>
      <c r="L478" s="43">
        <v>2.4195213000000001E-3</v>
      </c>
      <c r="M478" s="43">
        <v>2.4587768999999999E-2</v>
      </c>
      <c r="N478" s="43">
        <v>2.6543435999999998</v>
      </c>
      <c r="O478" s="43">
        <v>4.5487658999999997E-4</v>
      </c>
      <c r="P478" s="43">
        <v>5.9935699000000002E-2</v>
      </c>
      <c r="Q478" s="43">
        <v>3.8509111999999999E-3</v>
      </c>
      <c r="R478" s="43">
        <v>7.5268474000000002E-2</v>
      </c>
      <c r="S478" s="43">
        <v>0.12401309000000001</v>
      </c>
      <c r="U478" s="77">
        <f t="shared" si="40"/>
        <v>6.4380245689655169</v>
      </c>
    </row>
    <row r="479" spans="1:21">
      <c r="A479" s="41" t="s">
        <v>33</v>
      </c>
      <c r="B479" s="41" t="s">
        <v>1961</v>
      </c>
      <c r="C479" s="74">
        <f t="shared" si="36"/>
        <v>3.7839898719899998</v>
      </c>
      <c r="D479" s="74">
        <f t="shared" si="37"/>
        <v>6.8837155999999997E-2</v>
      </c>
      <c r="E479" s="74">
        <f t="shared" si="38"/>
        <v>2.560429649</v>
      </c>
      <c r="F479" s="74">
        <f t="shared" si="39"/>
        <v>0.21925343698999999</v>
      </c>
      <c r="G479" s="75">
        <v>0.93546963000000005</v>
      </c>
      <c r="H479" s="43">
        <v>1.3928919E-2</v>
      </c>
      <c r="I479" s="43">
        <v>0.39148182999999998</v>
      </c>
      <c r="J479" s="43">
        <v>3.5735939000000001E-2</v>
      </c>
      <c r="K479" s="43">
        <v>7.6709311999999998E-3</v>
      </c>
      <c r="L479" s="43">
        <v>1.6292997999999999E-3</v>
      </c>
      <c r="M479" s="43">
        <v>2.3800986E-2</v>
      </c>
      <c r="N479" s="43">
        <v>2.1550189</v>
      </c>
      <c r="O479" s="43">
        <v>4.3283839000000002E-4</v>
      </c>
      <c r="P479" s="43">
        <v>6.6503721000000002E-2</v>
      </c>
      <c r="Q479" s="43">
        <v>4.4319735999999998E-3</v>
      </c>
      <c r="R479" s="43">
        <v>8.2840527999999997E-2</v>
      </c>
      <c r="S479" s="43">
        <v>6.5044376000000001E-2</v>
      </c>
      <c r="U479" s="77">
        <f t="shared" si="40"/>
        <v>8.0643933620689658</v>
      </c>
    </row>
    <row r="480" spans="1:21">
      <c r="A480" s="41" t="s">
        <v>33</v>
      </c>
      <c r="B480" s="41" t="s">
        <v>1962</v>
      </c>
      <c r="C480" s="74">
        <f t="shared" si="36"/>
        <v>5.5323888638300005</v>
      </c>
      <c r="D480" s="74">
        <f t="shared" si="37"/>
        <v>7.6277777800000002E-2</v>
      </c>
      <c r="E480" s="74">
        <f t="shared" si="38"/>
        <v>3.8641189800000002</v>
      </c>
      <c r="F480" s="74">
        <f t="shared" si="39"/>
        <v>0.23330810602999996</v>
      </c>
      <c r="G480" s="75">
        <v>1.358684</v>
      </c>
      <c r="H480" s="43">
        <v>1.648881E-2</v>
      </c>
      <c r="I480" s="43">
        <v>0.37542887000000003</v>
      </c>
      <c r="J480" s="43">
        <v>3.8477068000000003E-2</v>
      </c>
      <c r="K480" s="43">
        <v>7.9650472999999999E-3</v>
      </c>
      <c r="L480" s="43">
        <v>1.8254145E-3</v>
      </c>
      <c r="M480" s="43">
        <v>2.8010248000000001E-2</v>
      </c>
      <c r="N480" s="43">
        <v>3.4722013</v>
      </c>
      <c r="O480" s="43">
        <v>4.2060692999999999E-4</v>
      </c>
      <c r="P480" s="43">
        <v>7.2867722999999995E-2</v>
      </c>
      <c r="Q480" s="43">
        <v>3.8045450999999999E-3</v>
      </c>
      <c r="R480" s="43">
        <v>8.0214444999999995E-2</v>
      </c>
      <c r="S480" s="43">
        <v>7.6000786000000001E-2</v>
      </c>
      <c r="U480" s="77">
        <f t="shared" si="40"/>
        <v>11.712793103448275</v>
      </c>
    </row>
    <row r="481" spans="1:21">
      <c r="A481" s="41" t="s">
        <v>33</v>
      </c>
      <c r="B481" s="41" t="s">
        <v>1963</v>
      </c>
      <c r="C481" s="74">
        <f t="shared" si="36"/>
        <v>1.09526672858</v>
      </c>
      <c r="D481" s="74">
        <f t="shared" si="37"/>
        <v>5.7139682390000002E-2</v>
      </c>
      <c r="E481" s="74">
        <f t="shared" si="38"/>
        <v>0.65119571499999995</v>
      </c>
      <c r="F481" s="74">
        <f t="shared" si="39"/>
        <v>0.23811636119000001</v>
      </c>
      <c r="G481" s="75">
        <v>0.14881496999999999</v>
      </c>
      <c r="H481" s="43">
        <v>1.1029305E-2</v>
      </c>
      <c r="I481" s="43">
        <v>0.44274531</v>
      </c>
      <c r="J481" s="43">
        <v>3.2557439000000001E-2</v>
      </c>
      <c r="K481" s="43">
        <v>7.6222942999999996E-3</v>
      </c>
      <c r="L481" s="43">
        <v>9.5319109000000001E-4</v>
      </c>
      <c r="M481" s="43">
        <v>1.6006757999999999E-2</v>
      </c>
      <c r="N481" s="43">
        <v>0.19742109999999999</v>
      </c>
      <c r="O481" s="43">
        <v>5.9848029000000001E-4</v>
      </c>
      <c r="P481" s="43">
        <v>6.2400560000000001E-2</v>
      </c>
      <c r="Q481" s="43">
        <v>5.8333628999999998E-3</v>
      </c>
      <c r="R481" s="43">
        <v>9.0720044999999999E-2</v>
      </c>
      <c r="S481" s="43">
        <v>7.8563912999999999E-2</v>
      </c>
      <c r="U481" s="77">
        <f t="shared" si="40"/>
        <v>1.282887672413793</v>
      </c>
    </row>
    <row r="482" spans="1:21">
      <c r="A482" s="41" t="s">
        <v>33</v>
      </c>
      <c r="B482" s="41" t="s">
        <v>1964</v>
      </c>
      <c r="C482" s="74">
        <f t="shared" si="36"/>
        <v>3.18061631496</v>
      </c>
      <c r="D482" s="74">
        <f t="shared" si="37"/>
        <v>3.9356895900000001E-2</v>
      </c>
      <c r="E482" s="74">
        <f t="shared" si="38"/>
        <v>1.5143612828999999</v>
      </c>
      <c r="F482" s="74">
        <f t="shared" si="39"/>
        <v>0.17260703616</v>
      </c>
      <c r="G482" s="75">
        <v>1.4542911000000001</v>
      </c>
      <c r="H482" s="43">
        <v>9.8266728999999997E-3</v>
      </c>
      <c r="I482" s="43">
        <v>0.20804981</v>
      </c>
      <c r="J482" s="43">
        <v>2.6791038999999999E-2</v>
      </c>
      <c r="K482" s="43">
        <v>4.4149113000000002E-3</v>
      </c>
      <c r="L482" s="43">
        <v>5.8057569999999997E-4</v>
      </c>
      <c r="M482" s="43">
        <v>7.5703699000000003E-3</v>
      </c>
      <c r="N482" s="43">
        <v>1.2964848</v>
      </c>
      <c r="O482" s="43">
        <v>2.8069025999999999E-4</v>
      </c>
      <c r="P482" s="43">
        <v>3.9397854000000003E-2</v>
      </c>
      <c r="Q482" s="43">
        <v>4.2146038999999998E-3</v>
      </c>
      <c r="R482" s="43">
        <v>6.7586699E-2</v>
      </c>
      <c r="S482" s="43">
        <v>6.1127188999999998E-2</v>
      </c>
      <c r="U482" s="77">
        <f t="shared" si="40"/>
        <v>12.536992241379311</v>
      </c>
    </row>
    <row r="483" spans="1:21">
      <c r="A483" s="41" t="s">
        <v>33</v>
      </c>
      <c r="B483" s="41" t="s">
        <v>1965</v>
      </c>
      <c r="C483" s="74">
        <f t="shared" si="36"/>
        <v>4.8018263172599998</v>
      </c>
      <c r="D483" s="74">
        <f t="shared" si="37"/>
        <v>8.3873338899999997E-2</v>
      </c>
      <c r="E483" s="74">
        <f t="shared" si="38"/>
        <v>3.0041651457</v>
      </c>
      <c r="F483" s="74">
        <f t="shared" si="39"/>
        <v>0.21087593265999999</v>
      </c>
      <c r="G483" s="75">
        <v>1.5029119</v>
      </c>
      <c r="H483" s="43">
        <v>7.6414556999999999E-3</v>
      </c>
      <c r="I483" s="43">
        <v>0.33149999000000002</v>
      </c>
      <c r="J483" s="43">
        <v>4.4143778000000002E-2</v>
      </c>
      <c r="K483" s="43">
        <v>6.333778E-3</v>
      </c>
      <c r="L483" s="43">
        <v>2.3019478999999998E-3</v>
      </c>
      <c r="M483" s="43">
        <v>3.1093835E-2</v>
      </c>
      <c r="N483" s="43">
        <v>2.6650236999999999</v>
      </c>
      <c r="O483" s="43">
        <v>4.4057645999999998E-4</v>
      </c>
      <c r="P483" s="43">
        <v>7.9692394999999999E-2</v>
      </c>
      <c r="Q483" s="43">
        <v>3.1859672000000001E-3</v>
      </c>
      <c r="R483" s="43">
        <v>6.8864290999999994E-2</v>
      </c>
      <c r="S483" s="43">
        <v>5.8692702999999999E-2</v>
      </c>
      <c r="U483" s="77">
        <f t="shared" si="40"/>
        <v>12.956137068965516</v>
      </c>
    </row>
    <row r="484" spans="1:21">
      <c r="A484" s="41" t="s">
        <v>33</v>
      </c>
      <c r="B484" s="41" t="s">
        <v>1966</v>
      </c>
      <c r="C484" s="74">
        <f t="shared" si="36"/>
        <v>3.6574309526699995</v>
      </c>
      <c r="D484" s="74">
        <f t="shared" si="37"/>
        <v>6.6250341199999993E-2</v>
      </c>
      <c r="E484" s="74">
        <f t="shared" si="38"/>
        <v>2.5337624159999996</v>
      </c>
      <c r="F484" s="74">
        <f t="shared" si="39"/>
        <v>0.20091663546999999</v>
      </c>
      <c r="G484" s="75">
        <v>0.85650156</v>
      </c>
      <c r="H484" s="43">
        <v>1.3413166000000001E-2</v>
      </c>
      <c r="I484" s="43">
        <v>0.33783334999999998</v>
      </c>
      <c r="J484" s="43">
        <v>3.7724171000000001E-2</v>
      </c>
      <c r="K484" s="43">
        <v>6.7450838999999997E-3</v>
      </c>
      <c r="L484" s="43">
        <v>1.3763993E-3</v>
      </c>
      <c r="M484" s="43">
        <v>2.0404687000000001E-2</v>
      </c>
      <c r="N484" s="43">
        <v>2.1825158999999998</v>
      </c>
      <c r="O484" s="43">
        <v>3.8861096999999998E-4</v>
      </c>
      <c r="P484" s="43">
        <v>5.9022427000000002E-2</v>
      </c>
      <c r="Q484" s="43">
        <v>5.0839155000000002E-3</v>
      </c>
      <c r="R484" s="43">
        <v>7.1458011000000002E-2</v>
      </c>
      <c r="S484" s="43">
        <v>6.4963671000000001E-2</v>
      </c>
      <c r="U484" s="77">
        <f t="shared" si="40"/>
        <v>7.3836341379310344</v>
      </c>
    </row>
    <row r="485" spans="1:21">
      <c r="A485" s="41" t="s">
        <v>33</v>
      </c>
      <c r="B485" s="41" t="s">
        <v>1967</v>
      </c>
      <c r="C485" s="74">
        <f t="shared" si="36"/>
        <v>4.3567535028200002</v>
      </c>
      <c r="D485" s="74">
        <f t="shared" si="37"/>
        <v>7.2597775700000006E-2</v>
      </c>
      <c r="E485" s="74">
        <f t="shared" si="38"/>
        <v>2.9258905670000002</v>
      </c>
      <c r="F485" s="74">
        <f t="shared" si="39"/>
        <v>0.19641626012000002</v>
      </c>
      <c r="G485" s="75">
        <v>1.1618489000000001</v>
      </c>
      <c r="H485" s="43">
        <v>1.5045377E-2</v>
      </c>
      <c r="I485" s="43">
        <v>0.32792499000000003</v>
      </c>
      <c r="J485" s="43">
        <v>3.9044348999999999E-2</v>
      </c>
      <c r="K485" s="43">
        <v>6.9758409000000004E-3</v>
      </c>
      <c r="L485" s="43">
        <v>1.7459698E-3</v>
      </c>
      <c r="M485" s="43">
        <v>2.4831616000000001E-2</v>
      </c>
      <c r="N485" s="43">
        <v>2.5829202000000002</v>
      </c>
      <c r="O485" s="43">
        <v>3.8386672000000001E-4</v>
      </c>
      <c r="P485" s="43">
        <v>6.1582734E-2</v>
      </c>
      <c r="Q485" s="43">
        <v>4.6620053999999996E-3</v>
      </c>
      <c r="R485" s="43">
        <v>6.9528301000000001E-2</v>
      </c>
      <c r="S485" s="43">
        <v>6.0259353000000002E-2</v>
      </c>
      <c r="U485" s="77">
        <f t="shared" si="40"/>
        <v>10.015938793103448</v>
      </c>
    </row>
    <row r="486" spans="1:21">
      <c r="A486" s="41" t="s">
        <v>33</v>
      </c>
      <c r="B486" s="41" t="s">
        <v>1968</v>
      </c>
      <c r="C486" s="74">
        <f t="shared" si="36"/>
        <v>3.5332104118999998</v>
      </c>
      <c r="D486" s="74">
        <f t="shared" si="37"/>
        <v>6.4084555400000007E-2</v>
      </c>
      <c r="E486" s="74">
        <f t="shared" si="38"/>
        <v>2.4511672189999998</v>
      </c>
      <c r="F486" s="74">
        <f t="shared" si="39"/>
        <v>0.23088700749999999</v>
      </c>
      <c r="G486" s="75">
        <v>0.78707163000000002</v>
      </c>
      <c r="H486" s="43">
        <v>1.1326719000000001E-2</v>
      </c>
      <c r="I486" s="43">
        <v>0.35344490000000001</v>
      </c>
      <c r="J486" s="43">
        <v>3.4710451000000003E-2</v>
      </c>
      <c r="K486" s="43">
        <v>6.5492615000000004E-3</v>
      </c>
      <c r="L486" s="43">
        <v>1.7458809000000001E-3</v>
      </c>
      <c r="M486" s="43">
        <v>2.1078962E-2</v>
      </c>
      <c r="N486" s="43">
        <v>2.0863955999999999</v>
      </c>
      <c r="O486" s="43">
        <v>3.7869550000000003E-4</v>
      </c>
      <c r="P486" s="43">
        <v>5.3945465999999997E-2</v>
      </c>
      <c r="Q486" s="43">
        <v>1.0591989E-2</v>
      </c>
      <c r="R486" s="43">
        <v>6.9505493000000002E-2</v>
      </c>
      <c r="S486" s="43">
        <v>9.6465363999999998E-2</v>
      </c>
      <c r="U486" s="77">
        <f t="shared" si="40"/>
        <v>6.7851002586206892</v>
      </c>
    </row>
    <row r="487" spans="1:21">
      <c r="A487" s="41" t="s">
        <v>33</v>
      </c>
      <c r="B487" s="41" t="s">
        <v>1969</v>
      </c>
      <c r="C487" s="74">
        <f t="shared" si="36"/>
        <v>3.7358260965000003</v>
      </c>
      <c r="D487" s="74">
        <f t="shared" si="37"/>
        <v>7.2615207299999998E-2</v>
      </c>
      <c r="E487" s="74">
        <f t="shared" si="38"/>
        <v>2.345348725</v>
      </c>
      <c r="F487" s="74">
        <f t="shared" si="39"/>
        <v>0.18642166419999998</v>
      </c>
      <c r="G487" s="75">
        <v>1.1314405000000001</v>
      </c>
      <c r="H487" s="43">
        <v>1.4557125000000001E-2</v>
      </c>
      <c r="I487" s="43">
        <v>0.32638270000000003</v>
      </c>
      <c r="J487" s="43">
        <v>3.9103790999999999E-2</v>
      </c>
      <c r="K487" s="43">
        <v>6.8188436999999996E-3</v>
      </c>
      <c r="L487" s="43">
        <v>1.8467696E-3</v>
      </c>
      <c r="M487" s="43">
        <v>2.4845803E-2</v>
      </c>
      <c r="N487" s="43">
        <v>2.0044089</v>
      </c>
      <c r="O487" s="43">
        <v>3.5023200000000002E-4</v>
      </c>
      <c r="P487" s="43">
        <v>6.0397526E-2</v>
      </c>
      <c r="Q487" s="43">
        <v>4.3903322000000003E-3</v>
      </c>
      <c r="R487" s="43">
        <v>6.8672375999999993E-2</v>
      </c>
      <c r="S487" s="43">
        <v>5.2611197999999998E-2</v>
      </c>
      <c r="U487" s="77">
        <f t="shared" si="40"/>
        <v>9.7537974137931034</v>
      </c>
    </row>
    <row r="488" spans="1:21">
      <c r="A488" s="41" t="s">
        <v>33</v>
      </c>
      <c r="B488" s="41" t="s">
        <v>1970</v>
      </c>
      <c r="C488" s="74">
        <f t="shared" si="36"/>
        <v>2.3612878200999998</v>
      </c>
      <c r="D488" s="74">
        <f t="shared" si="37"/>
        <v>9.6363259500000006E-2</v>
      </c>
      <c r="E488" s="74">
        <f t="shared" si="38"/>
        <v>1.2097274659999999</v>
      </c>
      <c r="F488" s="74">
        <f t="shared" si="39"/>
        <v>0.36454419459999998</v>
      </c>
      <c r="G488" s="75">
        <v>0.69065290000000001</v>
      </c>
      <c r="H488" s="43">
        <v>1.8397436E-2</v>
      </c>
      <c r="I488" s="43">
        <v>0.75572289999999998</v>
      </c>
      <c r="J488" s="43">
        <v>5.4404892000000003E-2</v>
      </c>
      <c r="K488" s="43">
        <v>1.3136919E-2</v>
      </c>
      <c r="L488" s="43">
        <v>1.2268505E-3</v>
      </c>
      <c r="M488" s="43">
        <v>2.7594598000000001E-2</v>
      </c>
      <c r="N488" s="43">
        <v>0.43560713000000001</v>
      </c>
      <c r="O488" s="43">
        <v>1.1204459E-3</v>
      </c>
      <c r="P488" s="43">
        <v>8.5580900000000001E-2</v>
      </c>
      <c r="Q488" s="43">
        <v>3.9535287000000002E-3</v>
      </c>
      <c r="R488" s="43">
        <v>0.12290876000000001</v>
      </c>
      <c r="S488" s="43">
        <v>0.15098056000000001</v>
      </c>
      <c r="U488" s="77">
        <f t="shared" si="40"/>
        <v>5.9539043103448277</v>
      </c>
    </row>
    <row r="489" spans="1:21">
      <c r="A489" s="41" t="s">
        <v>33</v>
      </c>
      <c r="B489" s="41" t="s">
        <v>1971</v>
      </c>
      <c r="C489" s="74">
        <f t="shared" si="36"/>
        <v>3.7142292488500002</v>
      </c>
      <c r="D489" s="74">
        <f t="shared" si="37"/>
        <v>6.2593140500000005E-2</v>
      </c>
      <c r="E489" s="74">
        <f t="shared" si="38"/>
        <v>2.7505529049999997</v>
      </c>
      <c r="F489" s="74">
        <f t="shared" si="39"/>
        <v>0.23718702335000003</v>
      </c>
      <c r="G489" s="75">
        <v>0.66389617999999995</v>
      </c>
      <c r="H489" s="43">
        <v>1.1160645E-2</v>
      </c>
      <c r="I489" s="43">
        <v>0.44539975999999998</v>
      </c>
      <c r="J489" s="43">
        <v>3.2710903999999999E-2</v>
      </c>
      <c r="K489" s="43">
        <v>6.4903781999999998E-3</v>
      </c>
      <c r="L489" s="43">
        <v>2.1087133E-3</v>
      </c>
      <c r="M489" s="43">
        <v>2.1283145E-2</v>
      </c>
      <c r="N489" s="43">
        <v>2.2939924999999999</v>
      </c>
      <c r="O489" s="43">
        <v>4.0407164999999999E-4</v>
      </c>
      <c r="P489" s="43">
        <v>5.1772991999999997E-2</v>
      </c>
      <c r="Q489" s="43">
        <v>3.4355816999999999E-3</v>
      </c>
      <c r="R489" s="43">
        <v>6.5017798000000002E-2</v>
      </c>
      <c r="S489" s="43">
        <v>0.11655658000000001</v>
      </c>
      <c r="U489" s="77">
        <f t="shared" si="40"/>
        <v>5.7232429310344823</v>
      </c>
    </row>
    <row r="490" spans="1:21">
      <c r="A490" s="41" t="s">
        <v>33</v>
      </c>
      <c r="B490" s="41" t="s">
        <v>1972</v>
      </c>
      <c r="C490" s="74">
        <f t="shared" si="36"/>
        <v>3.2974100439699998</v>
      </c>
      <c r="D490" s="74">
        <f t="shared" si="37"/>
        <v>6.5587626300000007E-2</v>
      </c>
      <c r="E490" s="74">
        <f t="shared" si="38"/>
        <v>2.213756246</v>
      </c>
      <c r="F490" s="74">
        <f t="shared" si="39"/>
        <v>0.19423175167000001</v>
      </c>
      <c r="G490" s="75">
        <v>0.82383441999999996</v>
      </c>
      <c r="H490" s="43">
        <v>1.2297986E-2</v>
      </c>
      <c r="I490" s="43">
        <v>0.33898045999999998</v>
      </c>
      <c r="J490" s="43">
        <v>3.6939735000000001E-2</v>
      </c>
      <c r="K490" s="43">
        <v>6.6238603999999998E-3</v>
      </c>
      <c r="L490" s="43">
        <v>1.4233809E-3</v>
      </c>
      <c r="M490" s="43">
        <v>2.0600650000000002E-2</v>
      </c>
      <c r="N490" s="43">
        <v>1.8624778</v>
      </c>
      <c r="O490" s="43">
        <v>3.7935957000000001E-4</v>
      </c>
      <c r="P490" s="43">
        <v>5.7446508E-2</v>
      </c>
      <c r="Q490" s="43">
        <v>3.9330650999999999E-3</v>
      </c>
      <c r="R490" s="43">
        <v>7.1558563000000006E-2</v>
      </c>
      <c r="S490" s="43">
        <v>6.0914256E-2</v>
      </c>
      <c r="U490" s="77">
        <f t="shared" si="40"/>
        <v>7.1020208620689651</v>
      </c>
    </row>
    <row r="491" spans="1:21">
      <c r="A491" s="41" t="s">
        <v>33</v>
      </c>
      <c r="B491" s="41" t="s">
        <v>1973</v>
      </c>
      <c r="C491" s="74">
        <f t="shared" si="36"/>
        <v>4.8163098821299997</v>
      </c>
      <c r="D491" s="74">
        <f t="shared" si="37"/>
        <v>7.2781907000000007E-2</v>
      </c>
      <c r="E491" s="74">
        <f t="shared" si="38"/>
        <v>3.342075345</v>
      </c>
      <c r="F491" s="74">
        <f t="shared" si="39"/>
        <v>0.20614333013000002</v>
      </c>
      <c r="G491" s="75">
        <v>1.1953092999999999</v>
      </c>
      <c r="H491" s="43">
        <v>1.6112354999999998E-2</v>
      </c>
      <c r="I491" s="43">
        <v>0.32524238999999999</v>
      </c>
      <c r="J491" s="43">
        <v>3.9847313000000002E-2</v>
      </c>
      <c r="K491" s="43">
        <v>7.0529471E-3</v>
      </c>
      <c r="L491" s="43">
        <v>1.6414659E-3</v>
      </c>
      <c r="M491" s="43">
        <v>2.4240181E-2</v>
      </c>
      <c r="N491" s="43">
        <v>3.0007206000000002</v>
      </c>
      <c r="O491" s="43">
        <v>3.8286073000000001E-4</v>
      </c>
      <c r="P491" s="43">
        <v>6.2943789999999999E-2</v>
      </c>
      <c r="Q491" s="43">
        <v>3.3197254000000001E-3</v>
      </c>
      <c r="R491" s="43">
        <v>6.9290051000000005E-2</v>
      </c>
      <c r="S491" s="43">
        <v>7.0206903000000001E-2</v>
      </c>
      <c r="U491" s="77">
        <f t="shared" si="40"/>
        <v>10.304390517241378</v>
      </c>
    </row>
    <row r="492" spans="1:21">
      <c r="A492" s="41" t="s">
        <v>33</v>
      </c>
      <c r="B492" s="41" t="s">
        <v>1974</v>
      </c>
      <c r="C492" s="74">
        <f t="shared" si="36"/>
        <v>1.04749542317</v>
      </c>
      <c r="D492" s="74">
        <f t="shared" si="37"/>
        <v>6.230718264E-2</v>
      </c>
      <c r="E492" s="74">
        <f t="shared" si="38"/>
        <v>0.59265385999999998</v>
      </c>
      <c r="F492" s="74">
        <f t="shared" si="39"/>
        <v>0.22558964052999997</v>
      </c>
      <c r="G492" s="75">
        <v>0.16694474000000001</v>
      </c>
      <c r="H492" s="43">
        <v>1.442046E-2</v>
      </c>
      <c r="I492" s="43">
        <v>0.39877869999999999</v>
      </c>
      <c r="J492" s="43">
        <v>3.8672432E-2</v>
      </c>
      <c r="K492" s="43">
        <v>6.9923757999999997E-3</v>
      </c>
      <c r="L492" s="43">
        <v>8.8249184000000001E-4</v>
      </c>
      <c r="M492" s="43">
        <v>1.5759882999999999E-2</v>
      </c>
      <c r="N492" s="43">
        <v>0.17945469999999999</v>
      </c>
      <c r="O492" s="43">
        <v>7.0015183000000003E-4</v>
      </c>
      <c r="P492" s="43">
        <v>5.5919749999999997E-2</v>
      </c>
      <c r="Q492" s="43">
        <v>6.5275526999999996E-3</v>
      </c>
      <c r="R492" s="43">
        <v>8.1298753000000001E-2</v>
      </c>
      <c r="S492" s="43">
        <v>8.1143433000000001E-2</v>
      </c>
      <c r="U492" s="77">
        <f t="shared" si="40"/>
        <v>1.4391787931034483</v>
      </c>
    </row>
    <row r="493" spans="1:21">
      <c r="A493" s="41" t="s">
        <v>33</v>
      </c>
      <c r="B493" s="41" t="s">
        <v>1975</v>
      </c>
      <c r="C493" s="74">
        <f t="shared" si="36"/>
        <v>8.3750228166599996</v>
      </c>
      <c r="D493" s="74">
        <f t="shared" si="37"/>
        <v>6.8946335600000005E-2</v>
      </c>
      <c r="E493" s="74">
        <f t="shared" si="38"/>
        <v>7.7284877060000001</v>
      </c>
      <c r="F493" s="74">
        <f t="shared" si="39"/>
        <v>0.36701817506000001</v>
      </c>
      <c r="G493" s="75">
        <v>0.2105706</v>
      </c>
      <c r="H493" s="43">
        <v>1.3104596E-2</v>
      </c>
      <c r="I493" s="43">
        <v>0.59473100999999995</v>
      </c>
      <c r="J493" s="43">
        <v>3.2667658000000002E-2</v>
      </c>
      <c r="K493" s="43">
        <v>9.1536007999999999E-3</v>
      </c>
      <c r="L493" s="43">
        <v>1.2541798000000001E-3</v>
      </c>
      <c r="M493" s="43">
        <v>2.5870897E-2</v>
      </c>
      <c r="N493" s="43">
        <v>7.1206521</v>
      </c>
      <c r="O493" s="43">
        <v>5.2453616000000005E-4</v>
      </c>
      <c r="P493" s="43">
        <v>7.0241653000000001E-2</v>
      </c>
      <c r="Q493" s="43">
        <v>9.5159858999999992E-3</v>
      </c>
      <c r="R493" s="43">
        <v>0.16199925000000001</v>
      </c>
      <c r="S493" s="43">
        <v>0.12473674999999999</v>
      </c>
      <c r="U493" s="77">
        <f t="shared" si="40"/>
        <v>1.8152637931034481</v>
      </c>
    </row>
    <row r="494" spans="1:21">
      <c r="A494" s="41" t="s">
        <v>33</v>
      </c>
      <c r="B494" s="41" t="s">
        <v>1976</v>
      </c>
      <c r="C494" s="74">
        <f t="shared" si="36"/>
        <v>3.5033879022500001</v>
      </c>
      <c r="D494" s="74">
        <f t="shared" si="37"/>
        <v>6.2524733999999998E-2</v>
      </c>
      <c r="E494" s="74">
        <f t="shared" si="38"/>
        <v>2.7249095290000001</v>
      </c>
      <c r="F494" s="74">
        <f t="shared" si="39"/>
        <v>0.31106151925000003</v>
      </c>
      <c r="G494" s="75">
        <v>0.40489212000000002</v>
      </c>
      <c r="H494" s="43">
        <v>1.6037428999999999E-2</v>
      </c>
      <c r="I494" s="43">
        <v>1.0557434000000001</v>
      </c>
      <c r="J494" s="43">
        <v>3.3518475999999998E-2</v>
      </c>
      <c r="K494" s="43">
        <v>1.2148585999999999E-2</v>
      </c>
      <c r="L494" s="43">
        <v>1.435785E-3</v>
      </c>
      <c r="M494" s="43">
        <v>1.5421887E-2</v>
      </c>
      <c r="N494" s="43">
        <v>1.6531286999999999</v>
      </c>
      <c r="O494" s="43">
        <v>7.6117005000000005E-4</v>
      </c>
      <c r="P494" s="43">
        <v>6.6224264000000005E-2</v>
      </c>
      <c r="Q494" s="43">
        <v>5.6997771999999997E-3</v>
      </c>
      <c r="R494" s="43">
        <v>0.14531693000000001</v>
      </c>
      <c r="S494" s="43">
        <v>9.3059377999999998E-2</v>
      </c>
      <c r="U494" s="77">
        <f t="shared" si="40"/>
        <v>3.4904493103448275</v>
      </c>
    </row>
    <row r="495" spans="1:21">
      <c r="A495" s="41" t="s">
        <v>33</v>
      </c>
      <c r="B495" s="41" t="s">
        <v>1977</v>
      </c>
      <c r="C495" s="74">
        <f t="shared" si="36"/>
        <v>16.47912607648</v>
      </c>
      <c r="D495" s="74">
        <f t="shared" si="37"/>
        <v>0.16241111210000003</v>
      </c>
      <c r="E495" s="74">
        <f t="shared" si="38"/>
        <v>15.177088388</v>
      </c>
      <c r="F495" s="74">
        <f t="shared" si="39"/>
        <v>0.79934707638000002</v>
      </c>
      <c r="G495" s="75">
        <v>0.34027950000000001</v>
      </c>
      <c r="H495" s="43">
        <v>2.2814388000000001E-2</v>
      </c>
      <c r="I495" s="43">
        <v>1.3433489999999999</v>
      </c>
      <c r="J495" s="43">
        <v>7.0809694000000006E-2</v>
      </c>
      <c r="K495" s="43">
        <v>1.4806599E-2</v>
      </c>
      <c r="L495" s="43">
        <v>4.9335480999999999E-3</v>
      </c>
      <c r="M495" s="43">
        <v>7.1861271000000004E-2</v>
      </c>
      <c r="N495" s="43">
        <v>13.810924999999999</v>
      </c>
      <c r="O495" s="43">
        <v>8.0200697999999995E-4</v>
      </c>
      <c r="P495" s="43">
        <v>0.12827184999999999</v>
      </c>
      <c r="Q495" s="43">
        <v>9.2953493999999998E-3</v>
      </c>
      <c r="R495" s="43">
        <v>0.11878279999999999</v>
      </c>
      <c r="S495" s="43">
        <v>0.54219507</v>
      </c>
      <c r="U495" s="77">
        <f t="shared" si="40"/>
        <v>2.9334439655172413</v>
      </c>
    </row>
    <row r="496" spans="1:21">
      <c r="A496" s="41" t="s">
        <v>33</v>
      </c>
      <c r="B496" s="41" t="s">
        <v>1978</v>
      </c>
      <c r="C496" s="74">
        <f t="shared" si="36"/>
        <v>5.2594792236999997</v>
      </c>
      <c r="D496" s="74">
        <f t="shared" si="37"/>
        <v>0.1101531679</v>
      </c>
      <c r="E496" s="74">
        <f t="shared" si="38"/>
        <v>4.3727907589999999</v>
      </c>
      <c r="F496" s="74">
        <f t="shared" si="39"/>
        <v>0.38541821679999999</v>
      </c>
      <c r="G496" s="75">
        <v>0.39111708000000001</v>
      </c>
      <c r="H496" s="43">
        <v>1.3308359000000001E-2</v>
      </c>
      <c r="I496" s="43">
        <v>1.1679839999999999</v>
      </c>
      <c r="J496" s="43">
        <v>5.4848397E-2</v>
      </c>
      <c r="K496" s="43">
        <v>1.2482286E-2</v>
      </c>
      <c r="L496" s="43">
        <v>4.9862628999999999E-3</v>
      </c>
      <c r="M496" s="43">
        <v>3.7836222000000003E-2</v>
      </c>
      <c r="N496" s="43">
        <v>3.1914984</v>
      </c>
      <c r="O496" s="43">
        <v>9.3177479999999996E-4</v>
      </c>
      <c r="P496" s="43">
        <v>0.12871990999999999</v>
      </c>
      <c r="Q496" s="43">
        <v>8.1921119999999997E-3</v>
      </c>
      <c r="R496" s="43">
        <v>0.1381048</v>
      </c>
      <c r="S496" s="43">
        <v>0.10946962</v>
      </c>
      <c r="U496" s="77">
        <f t="shared" si="40"/>
        <v>3.3716989655172411</v>
      </c>
    </row>
    <row r="497" spans="1:21">
      <c r="A497" s="41" t="s">
        <v>33</v>
      </c>
      <c r="B497" s="41" t="s">
        <v>1979</v>
      </c>
      <c r="C497" s="74">
        <f t="shared" si="36"/>
        <v>12.778487081</v>
      </c>
      <c r="D497" s="74">
        <f t="shared" si="37"/>
        <v>0.19757222899999999</v>
      </c>
      <c r="E497" s="74">
        <f t="shared" si="38"/>
        <v>9.9824469439999994</v>
      </c>
      <c r="F497" s="74">
        <f t="shared" si="39"/>
        <v>2.113472378</v>
      </c>
      <c r="G497" s="75">
        <v>0.48499553000000001</v>
      </c>
      <c r="H497" s="43">
        <v>4.2268844E-2</v>
      </c>
      <c r="I497" s="43">
        <v>1.3828743999999999</v>
      </c>
      <c r="J497" s="43">
        <v>8.4368881000000007E-2</v>
      </c>
      <c r="K497" s="43">
        <v>2.8035752000000001E-2</v>
      </c>
      <c r="L497" s="43">
        <v>1.3785138000000001E-2</v>
      </c>
      <c r="M497" s="43">
        <v>7.1382457999999996E-2</v>
      </c>
      <c r="N497" s="43">
        <v>8.5573037000000003</v>
      </c>
      <c r="O497" s="43">
        <v>1.7464379999999999E-3</v>
      </c>
      <c r="P497" s="43">
        <v>0.17192398</v>
      </c>
      <c r="Q497" s="43">
        <v>3.0605710000000001E-2</v>
      </c>
      <c r="R497" s="43">
        <v>0.25308245000000001</v>
      </c>
      <c r="S497" s="43">
        <v>1.6561138</v>
      </c>
      <c r="U497" s="77">
        <f t="shared" si="40"/>
        <v>4.1809959482758616</v>
      </c>
    </row>
    <row r="498" spans="1:21">
      <c r="A498" s="41" t="s">
        <v>33</v>
      </c>
      <c r="B498" s="41" t="s">
        <v>1980</v>
      </c>
      <c r="C498" s="74">
        <f t="shared" si="36"/>
        <v>5.3951985643900002</v>
      </c>
      <c r="D498" s="74">
        <f t="shared" si="37"/>
        <v>0.10397923719999999</v>
      </c>
      <c r="E498" s="74">
        <f t="shared" si="38"/>
        <v>4.6180488569999998</v>
      </c>
      <c r="F498" s="74">
        <f t="shared" si="39"/>
        <v>0.37133224018999994</v>
      </c>
      <c r="G498" s="75">
        <v>0.30183822999999999</v>
      </c>
      <c r="H498" s="43">
        <v>1.3192857000000001E-2</v>
      </c>
      <c r="I498" s="43">
        <v>1.0939528999999999</v>
      </c>
      <c r="J498" s="43">
        <v>4.2515782000000002E-2</v>
      </c>
      <c r="K498" s="43">
        <v>1.1928316E-2</v>
      </c>
      <c r="L498" s="43">
        <v>5.3836932000000002E-3</v>
      </c>
      <c r="M498" s="43">
        <v>4.4151445999999997E-2</v>
      </c>
      <c r="N498" s="43">
        <v>3.5109031000000002</v>
      </c>
      <c r="O498" s="43">
        <v>7.8838718999999999E-4</v>
      </c>
      <c r="P498" s="43">
        <v>9.1289097999999999E-2</v>
      </c>
      <c r="Q498" s="43">
        <v>1.0374055E-2</v>
      </c>
      <c r="R498" s="43">
        <v>0.14779692999999999</v>
      </c>
      <c r="S498" s="43">
        <v>0.12108376999999999</v>
      </c>
      <c r="U498" s="77">
        <f t="shared" si="40"/>
        <v>2.6020537068965512</v>
      </c>
    </row>
    <row r="499" spans="1:21">
      <c r="A499" s="41" t="s">
        <v>33</v>
      </c>
      <c r="B499" s="41" t="s">
        <v>1981</v>
      </c>
      <c r="C499" s="74">
        <f t="shared" si="36"/>
        <v>4.2595749437099997</v>
      </c>
      <c r="D499" s="74">
        <f t="shared" si="37"/>
        <v>7.689199020000001E-2</v>
      </c>
      <c r="E499" s="74">
        <f t="shared" si="38"/>
        <v>3.5775738584000001</v>
      </c>
      <c r="F499" s="74">
        <f t="shared" si="39"/>
        <v>0.28634624511000001</v>
      </c>
      <c r="G499" s="75">
        <v>0.31876284999999999</v>
      </c>
      <c r="H499" s="43">
        <v>9.8373583999999993E-3</v>
      </c>
      <c r="I499" s="43">
        <v>1.0456957</v>
      </c>
      <c r="J499" s="43">
        <v>3.2768272000000001E-2</v>
      </c>
      <c r="K499" s="43">
        <v>1.0615018E-2</v>
      </c>
      <c r="L499" s="43">
        <v>3.7510102E-3</v>
      </c>
      <c r="M499" s="43">
        <v>2.975769E-2</v>
      </c>
      <c r="N499" s="43">
        <v>2.5220408000000001</v>
      </c>
      <c r="O499" s="43">
        <v>7.2849600999999999E-4</v>
      </c>
      <c r="P499" s="43">
        <v>6.6190359000000004E-2</v>
      </c>
      <c r="Q499" s="43">
        <v>5.8733711000000001E-3</v>
      </c>
      <c r="R499" s="43">
        <v>0.12439151</v>
      </c>
      <c r="S499" s="43">
        <v>8.9162509000000001E-2</v>
      </c>
      <c r="U499" s="77">
        <f t="shared" si="40"/>
        <v>2.7479556034482755</v>
      </c>
    </row>
    <row r="500" spans="1:21">
      <c r="A500" s="41" t="s">
        <v>33</v>
      </c>
      <c r="B500" s="41" t="s">
        <v>1982</v>
      </c>
      <c r="C500" s="74">
        <f t="shared" si="36"/>
        <v>9.1727379111000005</v>
      </c>
      <c r="D500" s="74">
        <f t="shared" si="37"/>
        <v>0.13653203380000001</v>
      </c>
      <c r="E500" s="74">
        <f t="shared" si="38"/>
        <v>8.1030462320000005</v>
      </c>
      <c r="F500" s="74">
        <f t="shared" si="39"/>
        <v>0.5245521353</v>
      </c>
      <c r="G500" s="75">
        <v>0.40860751000000001</v>
      </c>
      <c r="H500" s="43">
        <v>1.9097432000000001E-2</v>
      </c>
      <c r="I500" s="43">
        <v>1.4569654000000001</v>
      </c>
      <c r="J500" s="43">
        <v>6.0610495E-2</v>
      </c>
      <c r="K500" s="43">
        <v>1.5196197999999999E-2</v>
      </c>
      <c r="L500" s="43">
        <v>6.1748578E-3</v>
      </c>
      <c r="M500" s="43">
        <v>5.4550482999999997E-2</v>
      </c>
      <c r="N500" s="43">
        <v>6.6269834000000003</v>
      </c>
      <c r="O500" s="43">
        <v>1.0616099999999999E-3</v>
      </c>
      <c r="P500" s="43">
        <v>0.13693537</v>
      </c>
      <c r="Q500" s="43">
        <v>8.0192253000000002E-3</v>
      </c>
      <c r="R500" s="43">
        <v>0.14822350000000001</v>
      </c>
      <c r="S500" s="43">
        <v>0.23031243000000001</v>
      </c>
      <c r="U500" s="77">
        <f t="shared" si="40"/>
        <v>3.5224785344827585</v>
      </c>
    </row>
    <row r="501" spans="1:21">
      <c r="A501" s="41" t="s">
        <v>33</v>
      </c>
      <c r="B501" s="41" t="s">
        <v>1983</v>
      </c>
      <c r="C501" s="74">
        <f t="shared" si="36"/>
        <v>4.6252757439999996</v>
      </c>
      <c r="D501" s="74">
        <f t="shared" si="37"/>
        <v>0.13792512039999999</v>
      </c>
      <c r="E501" s="74">
        <f t="shared" si="38"/>
        <v>3.4783442509999998</v>
      </c>
      <c r="F501" s="74">
        <f t="shared" si="39"/>
        <v>0.50017963259999998</v>
      </c>
      <c r="G501" s="75">
        <v>0.50882674000000006</v>
      </c>
      <c r="H501" s="43">
        <v>2.4104450999999999E-2</v>
      </c>
      <c r="I501" s="43">
        <v>1.1667543</v>
      </c>
      <c r="J501" s="43">
        <v>9.0431946999999999E-2</v>
      </c>
      <c r="K501" s="43">
        <v>1.6617408E-2</v>
      </c>
      <c r="L501" s="43">
        <v>3.5171553999999998E-3</v>
      </c>
      <c r="M501" s="43">
        <v>2.7358609999999998E-2</v>
      </c>
      <c r="N501" s="43">
        <v>2.2874854999999998</v>
      </c>
      <c r="O501" s="43">
        <v>1.2104908999999999E-3</v>
      </c>
      <c r="P501" s="43">
        <v>0.21743994999999999</v>
      </c>
      <c r="Q501" s="43">
        <v>8.2065517000000001E-3</v>
      </c>
      <c r="R501" s="43">
        <v>0.14913488</v>
      </c>
      <c r="S501" s="43">
        <v>0.12418775999999999</v>
      </c>
      <c r="U501" s="77">
        <f t="shared" si="40"/>
        <v>4.3864374137931037</v>
      </c>
    </row>
    <row r="502" spans="1:21">
      <c r="A502" s="41" t="s">
        <v>33</v>
      </c>
      <c r="B502" s="41" t="s">
        <v>1984</v>
      </c>
      <c r="C502" s="74">
        <f t="shared" si="36"/>
        <v>3.6841415964999999</v>
      </c>
      <c r="D502" s="74">
        <f t="shared" si="37"/>
        <v>9.5402278699999996E-2</v>
      </c>
      <c r="E502" s="74">
        <f t="shared" si="38"/>
        <v>2.787942041</v>
      </c>
      <c r="F502" s="74">
        <f t="shared" si="39"/>
        <v>0.40483056680000001</v>
      </c>
      <c r="G502" s="75">
        <v>0.39596671</v>
      </c>
      <c r="H502" s="43">
        <v>2.1662441000000001E-2</v>
      </c>
      <c r="I502" s="43">
        <v>1.2150789</v>
      </c>
      <c r="J502" s="43">
        <v>4.5445246000000002E-2</v>
      </c>
      <c r="K502" s="43">
        <v>1.7531448000000002E-2</v>
      </c>
      <c r="L502" s="43">
        <v>4.3424507000000001E-3</v>
      </c>
      <c r="M502" s="43">
        <v>2.8083133999999999E-2</v>
      </c>
      <c r="N502" s="43">
        <v>1.5512007000000001</v>
      </c>
      <c r="O502" s="43">
        <v>1.01289E-3</v>
      </c>
      <c r="P502" s="43">
        <v>9.2143615999999998E-2</v>
      </c>
      <c r="Q502" s="43">
        <v>5.3869607999999999E-3</v>
      </c>
      <c r="R502" s="43">
        <v>0.16940532999999999</v>
      </c>
      <c r="S502" s="43">
        <v>0.13688177000000001</v>
      </c>
      <c r="U502" s="77">
        <f t="shared" si="40"/>
        <v>3.4135061206896551</v>
      </c>
    </row>
    <row r="503" spans="1:21">
      <c r="A503" s="41" t="s">
        <v>33</v>
      </c>
      <c r="B503" s="41" t="s">
        <v>1985</v>
      </c>
      <c r="C503" s="74">
        <f t="shared" si="36"/>
        <v>4.9634658048999993</v>
      </c>
      <c r="D503" s="74">
        <f t="shared" si="37"/>
        <v>0.101188999</v>
      </c>
      <c r="E503" s="74">
        <f t="shared" si="38"/>
        <v>3.9902972759999997</v>
      </c>
      <c r="F503" s="74">
        <f t="shared" si="39"/>
        <v>0.5105403798999999</v>
      </c>
      <c r="G503" s="75">
        <v>0.36143914999999999</v>
      </c>
      <c r="H503" s="43">
        <v>1.2227506000000001E-2</v>
      </c>
      <c r="I503" s="43">
        <v>0.89499907000000001</v>
      </c>
      <c r="J503" s="43">
        <v>5.3760295E-2</v>
      </c>
      <c r="K503" s="43">
        <v>1.4002906000000001E-2</v>
      </c>
      <c r="L503" s="43">
        <v>3.4815649999999998E-3</v>
      </c>
      <c r="M503" s="43">
        <v>2.9944233000000001E-2</v>
      </c>
      <c r="N503" s="43">
        <v>3.0830706999999999</v>
      </c>
      <c r="O503" s="43">
        <v>1.0965041999999999E-3</v>
      </c>
      <c r="P503" s="43">
        <v>0.1336405</v>
      </c>
      <c r="Q503" s="43">
        <v>6.3837357000000004E-3</v>
      </c>
      <c r="R503" s="43">
        <v>0.22928472</v>
      </c>
      <c r="S503" s="43">
        <v>0.14013492</v>
      </c>
      <c r="U503" s="77">
        <f t="shared" si="40"/>
        <v>3.1158547413793101</v>
      </c>
    </row>
    <row r="504" spans="1:21">
      <c r="A504" s="41" t="s">
        <v>33</v>
      </c>
      <c r="B504" s="41" t="s">
        <v>1986</v>
      </c>
      <c r="C504" s="74">
        <f t="shared" si="36"/>
        <v>10.08570109055</v>
      </c>
      <c r="D504" s="74">
        <f t="shared" si="37"/>
        <v>0.10206835349999999</v>
      </c>
      <c r="E504" s="74">
        <f t="shared" si="38"/>
        <v>9.2274844649999999</v>
      </c>
      <c r="F504" s="74">
        <f t="shared" si="39"/>
        <v>0.38821198205000007</v>
      </c>
      <c r="G504" s="75">
        <v>0.36793629</v>
      </c>
      <c r="H504" s="43">
        <v>1.2858165E-2</v>
      </c>
      <c r="I504" s="43">
        <v>1.0011757999999999</v>
      </c>
      <c r="J504" s="43">
        <v>4.7094549999999999E-2</v>
      </c>
      <c r="K504" s="43">
        <v>1.3114805E-2</v>
      </c>
      <c r="L504" s="43">
        <v>2.4188984999999998E-3</v>
      </c>
      <c r="M504" s="43">
        <v>3.9440099999999999E-2</v>
      </c>
      <c r="N504" s="43">
        <v>8.2134505000000004</v>
      </c>
      <c r="O504" s="43">
        <v>9.0501324999999995E-4</v>
      </c>
      <c r="P504" s="43">
        <v>0.10155028000000001</v>
      </c>
      <c r="Q504" s="43">
        <v>8.4651087999999992E-3</v>
      </c>
      <c r="R504" s="43">
        <v>0.15426623</v>
      </c>
      <c r="S504" s="43">
        <v>0.12302535000000001</v>
      </c>
      <c r="U504" s="77">
        <f t="shared" si="40"/>
        <v>3.1718645689655172</v>
      </c>
    </row>
    <row r="505" spans="1:21">
      <c r="A505" s="41" t="s">
        <v>33</v>
      </c>
      <c r="B505" s="41" t="s">
        <v>1987</v>
      </c>
      <c r="C505" s="74">
        <f t="shared" si="36"/>
        <v>7.1991146195800004</v>
      </c>
      <c r="D505" s="74">
        <f t="shared" si="37"/>
        <v>7.21033269E-2</v>
      </c>
      <c r="E505" s="74">
        <f t="shared" si="38"/>
        <v>6.6116209150000005</v>
      </c>
      <c r="F505" s="74">
        <f t="shared" si="39"/>
        <v>0.31991887767999999</v>
      </c>
      <c r="G505" s="75">
        <v>0.19547149999999999</v>
      </c>
      <c r="H505" s="43">
        <v>1.1479464999999999E-2</v>
      </c>
      <c r="I505" s="43">
        <v>0.50955824999999999</v>
      </c>
      <c r="J505" s="43">
        <v>4.0911296E-2</v>
      </c>
      <c r="K505" s="43">
        <v>7.9117496999999998E-3</v>
      </c>
      <c r="L505" s="43">
        <v>1.0853072000000001E-3</v>
      </c>
      <c r="M505" s="43">
        <v>2.2194973999999999E-2</v>
      </c>
      <c r="N505" s="43">
        <v>6.0905832000000002</v>
      </c>
      <c r="O505" s="43">
        <v>4.6833538000000001E-4</v>
      </c>
      <c r="P505" s="43">
        <v>6.0085661999999998E-2</v>
      </c>
      <c r="Q505" s="43">
        <v>8.2510103000000001E-3</v>
      </c>
      <c r="R505" s="43">
        <v>0.13857675</v>
      </c>
      <c r="S505" s="43">
        <v>0.11253712</v>
      </c>
      <c r="U505" s="77">
        <f t="shared" si="40"/>
        <v>1.6850991379310343</v>
      </c>
    </row>
    <row r="506" spans="1:21">
      <c r="A506" s="41" t="s">
        <v>33</v>
      </c>
      <c r="B506" s="41" t="s">
        <v>1988</v>
      </c>
      <c r="C506" s="74">
        <f t="shared" si="36"/>
        <v>3.03375676879</v>
      </c>
      <c r="D506" s="74">
        <f t="shared" si="37"/>
        <v>6.6347878400000004E-2</v>
      </c>
      <c r="E506" s="74">
        <f t="shared" si="38"/>
        <v>2.33056032</v>
      </c>
      <c r="F506" s="74">
        <f t="shared" si="39"/>
        <v>0.27704556038999995</v>
      </c>
      <c r="G506" s="75">
        <v>0.35980300999999998</v>
      </c>
      <c r="H506" s="43">
        <v>1.2389600000000001E-2</v>
      </c>
      <c r="I506" s="43">
        <v>0.90402492000000001</v>
      </c>
      <c r="J506" s="43">
        <v>4.1696726000000003E-2</v>
      </c>
      <c r="K506" s="43">
        <v>1.0151745E-2</v>
      </c>
      <c r="L506" s="43">
        <v>1.2372124E-3</v>
      </c>
      <c r="M506" s="43">
        <v>1.3262194999999999E-2</v>
      </c>
      <c r="N506" s="43">
        <v>1.4141458</v>
      </c>
      <c r="O506" s="43">
        <v>6.6473259000000005E-4</v>
      </c>
      <c r="P506" s="43">
        <v>5.6649132999999997E-2</v>
      </c>
      <c r="Q506" s="43">
        <v>4.4327717999999997E-3</v>
      </c>
      <c r="R506" s="43">
        <v>0.12430645999999999</v>
      </c>
      <c r="S506" s="43">
        <v>9.0992462999999996E-2</v>
      </c>
      <c r="U506" s="77">
        <f t="shared" si="40"/>
        <v>3.1017500862068963</v>
      </c>
    </row>
    <row r="507" spans="1:21">
      <c r="A507" s="41" t="s">
        <v>33</v>
      </c>
      <c r="B507" s="41" t="s">
        <v>1989</v>
      </c>
      <c r="C507" s="74">
        <f t="shared" si="36"/>
        <v>14.13075497186</v>
      </c>
      <c r="D507" s="74">
        <f t="shared" si="37"/>
        <v>0.15161726659999999</v>
      </c>
      <c r="E507" s="74">
        <f t="shared" si="38"/>
        <v>12.983400845</v>
      </c>
      <c r="F507" s="74">
        <f t="shared" si="39"/>
        <v>0.68981228025999997</v>
      </c>
      <c r="G507" s="75">
        <v>0.30592458</v>
      </c>
      <c r="H507" s="43">
        <v>1.9351545000000001E-2</v>
      </c>
      <c r="I507" s="43">
        <v>1.1498103</v>
      </c>
      <c r="J507" s="43">
        <v>7.3438052000000004E-2</v>
      </c>
      <c r="K507" s="43">
        <v>1.2748023000000001E-2</v>
      </c>
      <c r="L507" s="43">
        <v>4.2315775999999996E-3</v>
      </c>
      <c r="M507" s="43">
        <v>6.1199613999999999E-2</v>
      </c>
      <c r="N507" s="43">
        <v>11.814239000000001</v>
      </c>
      <c r="O507" s="43">
        <v>6.9577365999999997E-4</v>
      </c>
      <c r="P507" s="43">
        <v>0.10972548</v>
      </c>
      <c r="Q507" s="43">
        <v>8.0859065999999997E-3</v>
      </c>
      <c r="R507" s="43">
        <v>0.10160880999999999</v>
      </c>
      <c r="S507" s="43">
        <v>0.46969631000000001</v>
      </c>
      <c r="U507" s="77">
        <f t="shared" si="40"/>
        <v>2.6372808620689656</v>
      </c>
    </row>
    <row r="508" spans="1:21">
      <c r="A508" s="41" t="s">
        <v>33</v>
      </c>
      <c r="B508" s="41" t="s">
        <v>1990</v>
      </c>
      <c r="C508" s="74">
        <f t="shared" si="36"/>
        <v>4.5358845321399999</v>
      </c>
      <c r="D508" s="74">
        <f t="shared" si="37"/>
        <v>0.1073565655</v>
      </c>
      <c r="E508" s="74">
        <f t="shared" si="38"/>
        <v>3.7421093249999999</v>
      </c>
      <c r="F508" s="74">
        <f t="shared" si="39"/>
        <v>0.33641181164</v>
      </c>
      <c r="G508" s="75">
        <v>0.35000682999999999</v>
      </c>
      <c r="H508" s="43">
        <v>1.2025065E-2</v>
      </c>
      <c r="I508" s="43">
        <v>0.99998436000000002</v>
      </c>
      <c r="J508" s="43">
        <v>5.9928043E-2</v>
      </c>
      <c r="K508" s="43">
        <v>1.0707434E-2</v>
      </c>
      <c r="L508" s="43">
        <v>4.2755854999999999E-3</v>
      </c>
      <c r="M508" s="43">
        <v>3.2445503000000001E-2</v>
      </c>
      <c r="N508" s="43">
        <v>2.7300998999999999</v>
      </c>
      <c r="O508" s="43">
        <v>8.0945343999999999E-4</v>
      </c>
      <c r="P508" s="43">
        <v>0.11010875000000001</v>
      </c>
      <c r="Q508" s="43">
        <v>6.8040082000000003E-3</v>
      </c>
      <c r="R508" s="43">
        <v>0.11813695</v>
      </c>
      <c r="S508" s="43">
        <v>0.10055264999999999</v>
      </c>
      <c r="U508" s="77">
        <f t="shared" si="40"/>
        <v>3.0173002586206894</v>
      </c>
    </row>
    <row r="509" spans="1:21">
      <c r="A509" s="41" t="s">
        <v>33</v>
      </c>
      <c r="B509" s="41" t="s">
        <v>1991</v>
      </c>
      <c r="C509" s="74">
        <f t="shared" si="36"/>
        <v>10.967031779500001</v>
      </c>
      <c r="D509" s="74">
        <f t="shared" si="37"/>
        <v>0.182201744</v>
      </c>
      <c r="E509" s="74">
        <f t="shared" si="38"/>
        <v>8.5407597390000003</v>
      </c>
      <c r="F509" s="74">
        <f t="shared" si="39"/>
        <v>1.8125044865000002</v>
      </c>
      <c r="G509" s="75">
        <v>0.43156580999999999</v>
      </c>
      <c r="H509" s="43">
        <v>3.6777538999999998E-2</v>
      </c>
      <c r="I509" s="43">
        <v>1.1835834000000001</v>
      </c>
      <c r="J509" s="43">
        <v>8.5199364999999999E-2</v>
      </c>
      <c r="K509" s="43">
        <v>2.4044975999999999E-2</v>
      </c>
      <c r="L509" s="43">
        <v>1.1816254999999999E-2</v>
      </c>
      <c r="M509" s="43">
        <v>6.1141147999999999E-2</v>
      </c>
      <c r="N509" s="43">
        <v>7.3203988000000004</v>
      </c>
      <c r="O509" s="43">
        <v>1.5140295E-3</v>
      </c>
      <c r="P509" s="43">
        <v>0.14706610000000001</v>
      </c>
      <c r="Q509" s="43">
        <v>2.5999656999999999E-2</v>
      </c>
      <c r="R509" s="43">
        <v>0.2164903</v>
      </c>
      <c r="S509" s="43">
        <v>1.4214344000000001</v>
      </c>
      <c r="U509" s="77">
        <f t="shared" si="40"/>
        <v>3.7203949137931032</v>
      </c>
    </row>
    <row r="510" spans="1:21">
      <c r="A510" s="41" t="s">
        <v>33</v>
      </c>
      <c r="B510" s="41" t="s">
        <v>1992</v>
      </c>
      <c r="C510" s="74">
        <f t="shared" si="36"/>
        <v>4.6501183410200007</v>
      </c>
      <c r="D510" s="74">
        <f t="shared" si="37"/>
        <v>0.10234899589999999</v>
      </c>
      <c r="E510" s="74">
        <f t="shared" si="38"/>
        <v>3.9519222439999999</v>
      </c>
      <c r="F510" s="74">
        <f t="shared" si="39"/>
        <v>0.32168986112000003</v>
      </c>
      <c r="G510" s="75">
        <v>0.27415724000000002</v>
      </c>
      <c r="H510" s="43">
        <v>1.1760484E-2</v>
      </c>
      <c r="I510" s="43">
        <v>0.93680076000000001</v>
      </c>
      <c r="J510" s="43">
        <v>4.9550796000000001E-2</v>
      </c>
      <c r="K510" s="43">
        <v>1.0328732E-2</v>
      </c>
      <c r="L510" s="43">
        <v>4.6203859000000002E-3</v>
      </c>
      <c r="M510" s="43">
        <v>3.7849081999999999E-2</v>
      </c>
      <c r="N510" s="43">
        <v>3.0033609999999999</v>
      </c>
      <c r="O510" s="43">
        <v>6.8109021999999996E-4</v>
      </c>
      <c r="P510" s="43">
        <v>7.8089932000000001E-2</v>
      </c>
      <c r="Q510" s="43">
        <v>8.3364388999999997E-3</v>
      </c>
      <c r="R510" s="43">
        <v>0.12642764000000001</v>
      </c>
      <c r="S510" s="43">
        <v>0.10815476</v>
      </c>
      <c r="U510" s="77">
        <f t="shared" si="40"/>
        <v>2.3634244827586208</v>
      </c>
    </row>
    <row r="511" spans="1:21">
      <c r="A511" s="41" t="s">
        <v>33</v>
      </c>
      <c r="B511" s="41" t="s">
        <v>1993</v>
      </c>
      <c r="C511" s="74">
        <f t="shared" si="36"/>
        <v>3.6786064632</v>
      </c>
      <c r="D511" s="74">
        <f t="shared" si="37"/>
        <v>7.8854787499999995E-2</v>
      </c>
      <c r="E511" s="74">
        <f t="shared" si="38"/>
        <v>3.0613384185999997</v>
      </c>
      <c r="F511" s="74">
        <f t="shared" si="39"/>
        <v>0.25039056710000002</v>
      </c>
      <c r="G511" s="75">
        <v>0.28802269000000003</v>
      </c>
      <c r="H511" s="43">
        <v>8.5127785999999997E-3</v>
      </c>
      <c r="I511" s="43">
        <v>0.89528903999999998</v>
      </c>
      <c r="J511" s="43">
        <v>4.0979802000000003E-2</v>
      </c>
      <c r="K511" s="43">
        <v>9.1218454000000001E-3</v>
      </c>
      <c r="L511" s="43">
        <v>3.2213631000000001E-3</v>
      </c>
      <c r="M511" s="43">
        <v>2.5531776999999999E-2</v>
      </c>
      <c r="N511" s="43">
        <v>2.1575365999999998</v>
      </c>
      <c r="O511" s="43">
        <v>6.4239899999999999E-4</v>
      </c>
      <c r="P511" s="43">
        <v>5.6620130999999997E-2</v>
      </c>
      <c r="Q511" s="43">
        <v>4.7941240999999999E-3</v>
      </c>
      <c r="R511" s="43">
        <v>0.10640657000000001</v>
      </c>
      <c r="S511" s="43">
        <v>8.1927343E-2</v>
      </c>
      <c r="U511" s="77">
        <f t="shared" si="40"/>
        <v>2.4829542241379312</v>
      </c>
    </row>
    <row r="512" spans="1:21">
      <c r="A512" s="41" t="s">
        <v>33</v>
      </c>
      <c r="B512" s="41" t="s">
        <v>1994</v>
      </c>
      <c r="C512" s="74">
        <f t="shared" si="36"/>
        <v>7.8843113197100001</v>
      </c>
      <c r="D512" s="74">
        <f t="shared" si="37"/>
        <v>0.1298956866</v>
      </c>
      <c r="E512" s="74">
        <f t="shared" si="38"/>
        <v>6.9327022759999997</v>
      </c>
      <c r="F512" s="74">
        <f t="shared" si="39"/>
        <v>0.45642298711000001</v>
      </c>
      <c r="G512" s="75">
        <v>0.36529036999999998</v>
      </c>
      <c r="H512" s="43">
        <v>1.6735776000000001E-2</v>
      </c>
      <c r="I512" s="43">
        <v>1.2470802000000001</v>
      </c>
      <c r="J512" s="43">
        <v>6.4810713000000006E-2</v>
      </c>
      <c r="K512" s="43">
        <v>1.3043384999999999E-2</v>
      </c>
      <c r="L512" s="43">
        <v>5.2977075999999998E-3</v>
      </c>
      <c r="M512" s="43">
        <v>4.6743881000000001E-2</v>
      </c>
      <c r="N512" s="43">
        <v>5.6688862999999996</v>
      </c>
      <c r="O512" s="43">
        <v>9.1782910999999999E-4</v>
      </c>
      <c r="P512" s="43">
        <v>0.11713637</v>
      </c>
      <c r="Q512" s="43">
        <v>6.8297480000000001E-3</v>
      </c>
      <c r="R512" s="43">
        <v>0.12679256999999999</v>
      </c>
      <c r="S512" s="43">
        <v>0.20474647000000001</v>
      </c>
      <c r="U512" s="77">
        <f t="shared" si="40"/>
        <v>3.149054913793103</v>
      </c>
    </row>
    <row r="513" spans="1:21">
      <c r="A513" s="41" t="s">
        <v>33</v>
      </c>
      <c r="B513" s="41" t="s">
        <v>1995</v>
      </c>
      <c r="C513" s="74">
        <f t="shared" si="36"/>
        <v>3.9877944608999996</v>
      </c>
      <c r="D513" s="74">
        <f t="shared" si="37"/>
        <v>0.13099335139999999</v>
      </c>
      <c r="E513" s="74">
        <f t="shared" si="38"/>
        <v>2.9765691639999998</v>
      </c>
      <c r="F513" s="74">
        <f t="shared" si="39"/>
        <v>0.43166978550000001</v>
      </c>
      <c r="G513" s="75">
        <v>0.44856215999999999</v>
      </c>
      <c r="H513" s="43">
        <v>2.0899824000000001E-2</v>
      </c>
      <c r="I513" s="43">
        <v>0.99885763999999999</v>
      </c>
      <c r="J513" s="43">
        <v>9.0247342999999994E-2</v>
      </c>
      <c r="K513" s="43">
        <v>1.423897E-2</v>
      </c>
      <c r="L513" s="43">
        <v>3.0229613999999999E-3</v>
      </c>
      <c r="M513" s="43">
        <v>2.3484076999999999E-2</v>
      </c>
      <c r="N513" s="43">
        <v>1.9568117</v>
      </c>
      <c r="O513" s="43">
        <v>1.0409715999999999E-3</v>
      </c>
      <c r="P513" s="43">
        <v>0.18600108000000001</v>
      </c>
      <c r="Q513" s="43">
        <v>6.9715239000000002E-3</v>
      </c>
      <c r="R513" s="43">
        <v>0.12757214</v>
      </c>
      <c r="S513" s="43">
        <v>0.11008407000000001</v>
      </c>
      <c r="U513" s="77">
        <f t="shared" si="40"/>
        <v>3.8669151724137927</v>
      </c>
    </row>
    <row r="514" spans="1:21">
      <c r="A514" s="41" t="s">
        <v>33</v>
      </c>
      <c r="B514" s="41" t="s">
        <v>1996</v>
      </c>
      <c r="C514" s="74">
        <f t="shared" si="36"/>
        <v>3.1887596794999995</v>
      </c>
      <c r="D514" s="74">
        <f t="shared" si="37"/>
        <v>9.5009432399999996E-2</v>
      </c>
      <c r="E514" s="74">
        <f t="shared" si="38"/>
        <v>2.3856687499999998</v>
      </c>
      <c r="F514" s="74">
        <f t="shared" si="39"/>
        <v>0.35536611709999999</v>
      </c>
      <c r="G514" s="75">
        <v>0.35271538000000002</v>
      </c>
      <c r="H514" s="43">
        <v>1.7743450000000001E-2</v>
      </c>
      <c r="I514" s="43">
        <v>1.0408748999999999</v>
      </c>
      <c r="J514" s="43">
        <v>5.2354657999999998E-2</v>
      </c>
      <c r="K514" s="43">
        <v>1.4837299E-2</v>
      </c>
      <c r="L514" s="43">
        <v>3.7248414000000001E-3</v>
      </c>
      <c r="M514" s="43">
        <v>2.4092634000000002E-2</v>
      </c>
      <c r="N514" s="43">
        <v>1.3270504000000001</v>
      </c>
      <c r="O514" s="43">
        <v>8.804021E-4</v>
      </c>
      <c r="P514" s="43">
        <v>7.8820899E-2</v>
      </c>
      <c r="Q514" s="43">
        <v>4.583986E-3</v>
      </c>
      <c r="R514" s="43">
        <v>0.14491197</v>
      </c>
      <c r="S514" s="43">
        <v>0.12616885999999999</v>
      </c>
      <c r="U514" s="77">
        <f t="shared" si="40"/>
        <v>3.0406498275862068</v>
      </c>
    </row>
    <row r="515" spans="1:21">
      <c r="A515" s="41" t="s">
        <v>33</v>
      </c>
      <c r="B515" s="41" t="s">
        <v>1997</v>
      </c>
      <c r="C515" s="74">
        <f t="shared" si="36"/>
        <v>4.2803152670400006</v>
      </c>
      <c r="D515" s="74">
        <f t="shared" si="37"/>
        <v>9.9603601400000005E-2</v>
      </c>
      <c r="E515" s="74">
        <f t="shared" si="38"/>
        <v>3.413880668</v>
      </c>
      <c r="F515" s="74">
        <f t="shared" si="39"/>
        <v>0.44245103763999999</v>
      </c>
      <c r="G515" s="75">
        <v>0.32437996000000002</v>
      </c>
      <c r="H515" s="43">
        <v>1.0547727999999999E-2</v>
      </c>
      <c r="I515" s="43">
        <v>0.76639024</v>
      </c>
      <c r="J515" s="43">
        <v>5.8940657E-2</v>
      </c>
      <c r="K515" s="43">
        <v>1.2060011000000001E-2</v>
      </c>
      <c r="L515" s="43">
        <v>2.9905774E-3</v>
      </c>
      <c r="M515" s="43">
        <v>2.5612355999999999E-2</v>
      </c>
      <c r="N515" s="43">
        <v>2.6369427000000001</v>
      </c>
      <c r="O515" s="43">
        <v>9.5777134E-4</v>
      </c>
      <c r="P515" s="43">
        <v>0.11431789000000001</v>
      </c>
      <c r="Q515" s="43">
        <v>5.4570163E-3</v>
      </c>
      <c r="R515" s="43">
        <v>0.19613364999999999</v>
      </c>
      <c r="S515" s="43">
        <v>0.12558470999999999</v>
      </c>
      <c r="U515" s="77">
        <f t="shared" si="40"/>
        <v>2.7963789655172415</v>
      </c>
    </row>
    <row r="516" spans="1:21">
      <c r="A516" s="41" t="s">
        <v>33</v>
      </c>
      <c r="B516" s="41" t="s">
        <v>1998</v>
      </c>
      <c r="C516" s="74">
        <f t="shared" si="36"/>
        <v>5.9126944168300009</v>
      </c>
      <c r="D516" s="74">
        <f t="shared" si="37"/>
        <v>0.1015210724</v>
      </c>
      <c r="E516" s="74">
        <f t="shared" si="38"/>
        <v>4.9066916970000003</v>
      </c>
      <c r="F516" s="74">
        <f t="shared" si="39"/>
        <v>0.55655332743000008</v>
      </c>
      <c r="G516" s="75">
        <v>0.34792832000000001</v>
      </c>
      <c r="H516" s="43">
        <v>1.4131497E-2</v>
      </c>
      <c r="I516" s="43">
        <v>1.1629103000000001</v>
      </c>
      <c r="J516" s="43">
        <v>5.7563567000000003E-2</v>
      </c>
      <c r="K516" s="43">
        <v>1.1761799999999999E-2</v>
      </c>
      <c r="L516" s="43">
        <v>1.4164533999999999E-3</v>
      </c>
      <c r="M516" s="43">
        <v>3.0779252E-2</v>
      </c>
      <c r="N516" s="43">
        <v>3.7296499000000001</v>
      </c>
      <c r="O516" s="43">
        <v>8.4699562999999999E-4</v>
      </c>
      <c r="P516" s="43">
        <v>9.206934E-2</v>
      </c>
      <c r="Q516" s="43">
        <v>5.4894818000000003E-3</v>
      </c>
      <c r="R516" s="43">
        <v>0.11759573</v>
      </c>
      <c r="S516" s="43">
        <v>0.34055178000000003</v>
      </c>
      <c r="U516" s="77">
        <f t="shared" si="40"/>
        <v>2.9993820689655171</v>
      </c>
    </row>
    <row r="517" spans="1:21">
      <c r="A517" s="41" t="s">
        <v>33</v>
      </c>
      <c r="B517" s="41" t="s">
        <v>1999</v>
      </c>
      <c r="C517" s="74">
        <f t="shared" si="36"/>
        <v>8.6621350604699998</v>
      </c>
      <c r="D517" s="74">
        <f t="shared" si="37"/>
        <v>0.10022960309999999</v>
      </c>
      <c r="E517" s="74">
        <f t="shared" si="38"/>
        <v>7.8942234779999998</v>
      </c>
      <c r="F517" s="74">
        <f t="shared" si="39"/>
        <v>0.33761730937000001</v>
      </c>
      <c r="G517" s="75">
        <v>0.33006467</v>
      </c>
      <c r="H517" s="43">
        <v>1.1119278E-2</v>
      </c>
      <c r="I517" s="43">
        <v>0.85718430000000001</v>
      </c>
      <c r="J517" s="43">
        <v>5.3215107999999997E-2</v>
      </c>
      <c r="K517" s="43">
        <v>1.1301505E-2</v>
      </c>
      <c r="L517" s="43">
        <v>2.0812891000000001E-3</v>
      </c>
      <c r="M517" s="43">
        <v>3.3631701E-2</v>
      </c>
      <c r="N517" s="43">
        <v>7.0259198999999999</v>
      </c>
      <c r="O517" s="43">
        <v>7.9370457E-4</v>
      </c>
      <c r="P517" s="43">
        <v>8.6867483999999995E-2</v>
      </c>
      <c r="Q517" s="43">
        <v>6.9777607999999998E-3</v>
      </c>
      <c r="R517" s="43">
        <v>0.13196182000000001</v>
      </c>
      <c r="S517" s="43">
        <v>0.11101654</v>
      </c>
      <c r="U517" s="77">
        <f t="shared" si="40"/>
        <v>2.8453850862068966</v>
      </c>
    </row>
    <row r="518" spans="1:21">
      <c r="A518" s="41" t="s">
        <v>33</v>
      </c>
      <c r="B518" s="41" t="s">
        <v>2000</v>
      </c>
      <c r="C518" s="74">
        <f t="shared" si="36"/>
        <v>0</v>
      </c>
      <c r="D518" s="74">
        <f t="shared" si="37"/>
        <v>0</v>
      </c>
      <c r="E518" s="74">
        <f t="shared" si="38"/>
        <v>0</v>
      </c>
      <c r="F518" s="74">
        <f t="shared" si="39"/>
        <v>0</v>
      </c>
      <c r="G518" s="75">
        <v>0</v>
      </c>
      <c r="H518" s="43">
        <v>0</v>
      </c>
      <c r="I518" s="43">
        <v>0</v>
      </c>
      <c r="J518" s="43">
        <v>0</v>
      </c>
      <c r="K518" s="43">
        <v>0</v>
      </c>
      <c r="L518" s="43">
        <v>0</v>
      </c>
      <c r="M518" s="43">
        <v>0</v>
      </c>
      <c r="N518" s="43">
        <v>0</v>
      </c>
      <c r="O518" s="43">
        <v>0</v>
      </c>
      <c r="P518" s="43">
        <v>0</v>
      </c>
      <c r="Q518" s="43">
        <v>0</v>
      </c>
      <c r="R518" s="43">
        <v>0</v>
      </c>
      <c r="S518" s="43">
        <v>0</v>
      </c>
      <c r="U518" s="77">
        <f t="shared" si="40"/>
        <v>0</v>
      </c>
    </row>
    <row r="519" spans="1:21">
      <c r="A519" s="41" t="s">
        <v>33</v>
      </c>
      <c r="B519" s="41" t="s">
        <v>2001</v>
      </c>
      <c r="C519" s="74">
        <f t="shared" si="36"/>
        <v>0.27826802102300002</v>
      </c>
      <c r="D519" s="74">
        <f t="shared" si="37"/>
        <v>5.6130837400000001E-3</v>
      </c>
      <c r="E519" s="74">
        <f t="shared" si="38"/>
        <v>0.19974852146000002</v>
      </c>
      <c r="F519" s="74">
        <f t="shared" si="39"/>
        <v>8.9572658230000005E-3</v>
      </c>
      <c r="G519" s="75">
        <v>6.3949149999999996E-2</v>
      </c>
      <c r="H519" s="43">
        <v>8.4165046E-4</v>
      </c>
      <c r="I519" s="43">
        <v>0.15675736000000001</v>
      </c>
      <c r="J519" s="43">
        <v>2.4615739000000002E-3</v>
      </c>
      <c r="K519" s="43">
        <v>4.1106482999999998E-4</v>
      </c>
      <c r="L519" s="43">
        <v>1.2205181E-4</v>
      </c>
      <c r="M519" s="43">
        <v>2.6183932000000002E-3</v>
      </c>
      <c r="N519" s="43">
        <v>4.2149511000000001E-2</v>
      </c>
      <c r="O519" s="43">
        <v>2.7844362999999999E-5</v>
      </c>
      <c r="P519" s="43">
        <v>3.3283868999999999E-3</v>
      </c>
      <c r="Q519" s="43">
        <v>5.7795725999999997E-4</v>
      </c>
      <c r="R519" s="43">
        <v>2.1814006999999998E-3</v>
      </c>
      <c r="S519" s="43">
        <v>2.8416766000000002E-3</v>
      </c>
      <c r="U519" s="77">
        <f t="shared" si="40"/>
        <v>0.55128577586206895</v>
      </c>
    </row>
    <row r="520" spans="1:21">
      <c r="A520" s="41" t="s">
        <v>33</v>
      </c>
      <c r="B520" s="41" t="s">
        <v>2002</v>
      </c>
      <c r="C520" s="74">
        <f t="shared" si="36"/>
        <v>1.2013034226599999</v>
      </c>
      <c r="D520" s="74">
        <f t="shared" si="37"/>
        <v>2.423209351E-2</v>
      </c>
      <c r="E520" s="74">
        <f t="shared" si="38"/>
        <v>0.86232899659999995</v>
      </c>
      <c r="F520" s="74">
        <f t="shared" si="39"/>
        <v>3.8669172549999999E-2</v>
      </c>
      <c r="G520" s="75">
        <v>0.27607315999999998</v>
      </c>
      <c r="H520" s="43">
        <v>3.6334665999999999E-3</v>
      </c>
      <c r="I520" s="43">
        <v>0.67673300999999997</v>
      </c>
      <c r="J520" s="43">
        <v>1.0626795E-2</v>
      </c>
      <c r="K520" s="43">
        <v>1.7745968999999999E-3</v>
      </c>
      <c r="L520" s="43">
        <v>5.2690661E-4</v>
      </c>
      <c r="M520" s="43">
        <v>1.1303795E-2</v>
      </c>
      <c r="N520" s="43">
        <v>0.18196251999999999</v>
      </c>
      <c r="O520" s="43">
        <v>1.2020615E-4</v>
      </c>
      <c r="P520" s="43">
        <v>1.436889E-2</v>
      </c>
      <c r="Q520" s="43">
        <v>2.4950838000000002E-3</v>
      </c>
      <c r="R520" s="43">
        <v>9.4172665999999999E-3</v>
      </c>
      <c r="S520" s="43">
        <v>1.2267726E-2</v>
      </c>
      <c r="U520" s="77">
        <f t="shared" si="40"/>
        <v>2.3799410344827585</v>
      </c>
    </row>
    <row r="521" spans="1:21">
      <c r="A521" s="41" t="s">
        <v>33</v>
      </c>
      <c r="B521" s="41" t="s">
        <v>2003</v>
      </c>
      <c r="C521" s="74">
        <f t="shared" si="36"/>
        <v>0</v>
      </c>
      <c r="D521" s="74">
        <f t="shared" si="37"/>
        <v>0</v>
      </c>
      <c r="E521" s="74">
        <f t="shared" si="38"/>
        <v>0</v>
      </c>
      <c r="F521" s="74">
        <f t="shared" si="39"/>
        <v>0</v>
      </c>
      <c r="G521" s="75">
        <v>0</v>
      </c>
      <c r="H521" s="43">
        <v>0</v>
      </c>
      <c r="I521" s="43">
        <v>0</v>
      </c>
      <c r="J521" s="43">
        <v>0</v>
      </c>
      <c r="K521" s="43">
        <v>0</v>
      </c>
      <c r="L521" s="43">
        <v>0</v>
      </c>
      <c r="M521" s="43">
        <v>0</v>
      </c>
      <c r="N521" s="43">
        <v>0</v>
      </c>
      <c r="O521" s="43">
        <v>0</v>
      </c>
      <c r="P521" s="43">
        <v>0</v>
      </c>
      <c r="Q521" s="43">
        <v>0</v>
      </c>
      <c r="R521" s="43">
        <v>0</v>
      </c>
      <c r="S521" s="43">
        <v>0</v>
      </c>
      <c r="U521" s="77">
        <f t="shared" si="40"/>
        <v>0</v>
      </c>
    </row>
    <row r="522" spans="1:21">
      <c r="A522" s="41" t="s">
        <v>33</v>
      </c>
      <c r="B522" s="41" t="s">
        <v>2004</v>
      </c>
      <c r="C522" s="74">
        <f t="shared" ref="C522:C585" si="41">D522+E522+F522+G522</f>
        <v>5.7383747068399993</v>
      </c>
      <c r="D522" s="74">
        <f t="shared" ref="D522:D585" si="42">J522+K522+L522+M522</f>
        <v>6.13783387E-2</v>
      </c>
      <c r="E522" s="74">
        <f t="shared" ref="E522:E585" si="43">H522+I522+N522</f>
        <v>5.3689372239999997</v>
      </c>
      <c r="F522" s="74">
        <f t="shared" ref="F522:F585" si="44">O522+IF(P522="x",0,P522)+IF(Q522="x",0,Q522)+IF(R522="x",0,R522)+S522</f>
        <v>8.7170314139999996E-2</v>
      </c>
      <c r="G522" s="75">
        <v>0.22088883000000001</v>
      </c>
      <c r="H522" s="43">
        <v>1.8985634000000001E-2</v>
      </c>
      <c r="I522" s="43">
        <v>0.58486289000000002</v>
      </c>
      <c r="J522" s="43">
        <v>2.4765742E-2</v>
      </c>
      <c r="K522" s="43">
        <v>9.9544718999999993E-3</v>
      </c>
      <c r="L522" s="43">
        <v>1.7432158000000001E-3</v>
      </c>
      <c r="M522" s="43">
        <v>2.4914908999999999E-2</v>
      </c>
      <c r="N522" s="43">
        <v>4.7650886999999997</v>
      </c>
      <c r="O522" s="43">
        <v>7.4808706000000001E-4</v>
      </c>
      <c r="P522" s="43">
        <v>0</v>
      </c>
      <c r="Q522" s="43">
        <v>1.2907650999999999E-2</v>
      </c>
      <c r="R522" s="43">
        <v>7.3216644999999997E-2</v>
      </c>
      <c r="S522" s="43">
        <v>2.9793107999999998E-4</v>
      </c>
      <c r="U522" s="77">
        <f t="shared" si="40"/>
        <v>1.9042140517241379</v>
      </c>
    </row>
    <row r="523" spans="1:21">
      <c r="A523" s="41" t="s">
        <v>33</v>
      </c>
      <c r="B523" s="41" t="s">
        <v>2005</v>
      </c>
      <c r="C523" s="74">
        <f t="shared" si="41"/>
        <v>2.1336113711600002</v>
      </c>
      <c r="D523" s="74">
        <f t="shared" si="42"/>
        <v>6.9818280800000007E-2</v>
      </c>
      <c r="E523" s="74">
        <f t="shared" si="43"/>
        <v>1.6725044160000002</v>
      </c>
      <c r="F523" s="74">
        <f t="shared" si="44"/>
        <v>0.16267902436000001</v>
      </c>
      <c r="G523" s="75">
        <v>0.22860965</v>
      </c>
      <c r="H523" s="43">
        <v>1.6216135999999999E-2</v>
      </c>
      <c r="I523" s="43">
        <v>0.90146084000000004</v>
      </c>
      <c r="J523" s="43">
        <v>2.3962786999999999E-2</v>
      </c>
      <c r="K523" s="43">
        <v>4.3891117E-3</v>
      </c>
      <c r="L523" s="43">
        <v>1.9626170999999999E-3</v>
      </c>
      <c r="M523" s="43">
        <v>3.9503765000000003E-2</v>
      </c>
      <c r="N523" s="43">
        <v>0.75482744000000002</v>
      </c>
      <c r="O523" s="43">
        <v>6.8816866000000003E-4</v>
      </c>
      <c r="P523" s="43">
        <v>3.8083586000000003E-2</v>
      </c>
      <c r="Q523" s="43">
        <v>5.9153147000000003E-3</v>
      </c>
      <c r="R523" s="43">
        <v>2.9083693000000001E-2</v>
      </c>
      <c r="S523" s="43">
        <v>8.8908262000000002E-2</v>
      </c>
      <c r="U523" s="77">
        <f t="shared" si="40"/>
        <v>1.9707728448275861</v>
      </c>
    </row>
    <row r="524" spans="1:21">
      <c r="A524" s="41" t="s">
        <v>33</v>
      </c>
      <c r="B524" s="41" t="s">
        <v>2006</v>
      </c>
      <c r="C524" s="74">
        <f t="shared" si="41"/>
        <v>1.29965913592E-2</v>
      </c>
      <c r="D524" s="74">
        <f t="shared" si="42"/>
        <v>2.6939975269999996E-4</v>
      </c>
      <c r="E524" s="74">
        <f t="shared" si="43"/>
        <v>9.2936172729999999E-3</v>
      </c>
      <c r="F524" s="74">
        <f t="shared" si="44"/>
        <v>4.324446335E-4</v>
      </c>
      <c r="G524" s="75">
        <v>3.0011297000000002E-3</v>
      </c>
      <c r="H524" s="43">
        <v>4.0995173000000003E-5</v>
      </c>
      <c r="I524" s="43">
        <v>7.2934321999999999E-3</v>
      </c>
      <c r="J524" s="43">
        <v>1.2247399999999999E-4</v>
      </c>
      <c r="K524" s="43">
        <v>1.9408572999999999E-5</v>
      </c>
      <c r="L524" s="43">
        <v>5.7012596999999999E-6</v>
      </c>
      <c r="M524" s="43">
        <v>1.2181591999999999E-4</v>
      </c>
      <c r="N524" s="43">
        <v>1.9591898999999999E-3</v>
      </c>
      <c r="O524" s="43">
        <v>1.3042555000000001E-6</v>
      </c>
      <c r="P524" s="43">
        <v>1.7073306000000001E-4</v>
      </c>
      <c r="Q524" s="43">
        <v>2.3968558000000001E-5</v>
      </c>
      <c r="R524" s="43">
        <v>1.0135556999999999E-4</v>
      </c>
      <c r="S524" s="43">
        <v>1.3508319000000001E-4</v>
      </c>
      <c r="U524" s="77">
        <f t="shared" si="40"/>
        <v>2.5871807758620691E-2</v>
      </c>
    </row>
    <row r="525" spans="1:21">
      <c r="A525" s="41" t="s">
        <v>33</v>
      </c>
      <c r="B525" s="41" t="s">
        <v>2007</v>
      </c>
      <c r="C525" s="74">
        <f t="shared" si="41"/>
        <v>0.19711834348700003</v>
      </c>
      <c r="D525" s="74">
        <f t="shared" si="42"/>
        <v>2.7456311100000001E-3</v>
      </c>
      <c r="E525" s="74">
        <f t="shared" si="43"/>
        <v>0.17364625173000001</v>
      </c>
      <c r="F525" s="74">
        <f t="shared" si="44"/>
        <v>9.148406647E-3</v>
      </c>
      <c r="G525" s="75">
        <v>1.1578054000000001E-2</v>
      </c>
      <c r="H525" s="43">
        <v>3.3617872999999998E-4</v>
      </c>
      <c r="I525" s="43">
        <v>4.5539823E-2</v>
      </c>
      <c r="J525" s="43">
        <v>1.4079565000000001E-3</v>
      </c>
      <c r="K525" s="43">
        <v>2.5338843000000002E-4</v>
      </c>
      <c r="L525" s="43">
        <v>1.7688865E-4</v>
      </c>
      <c r="M525" s="43">
        <v>9.0739753000000005E-4</v>
      </c>
      <c r="N525" s="43">
        <v>0.12777025</v>
      </c>
      <c r="O525" s="43">
        <v>1.8686876999999999E-5</v>
      </c>
      <c r="P525" s="43">
        <v>3.0538401E-3</v>
      </c>
      <c r="Q525" s="43">
        <v>3.1021446999999997E-4</v>
      </c>
      <c r="R525" s="43">
        <v>2.4116586999999999E-3</v>
      </c>
      <c r="S525" s="43">
        <v>3.3540064999999998E-3</v>
      </c>
      <c r="U525" s="77">
        <f t="shared" si="40"/>
        <v>9.9810810344827583E-2</v>
      </c>
    </row>
    <row r="526" spans="1:21">
      <c r="A526" s="41" t="s">
        <v>33</v>
      </c>
      <c r="B526" s="41" t="s">
        <v>2008</v>
      </c>
      <c r="C526" s="74">
        <f t="shared" si="41"/>
        <v>0.13841715148799999</v>
      </c>
      <c r="D526" s="74">
        <f t="shared" si="42"/>
        <v>1.93476504E-3</v>
      </c>
      <c r="E526" s="74">
        <f t="shared" si="43"/>
        <v>0.11569596015</v>
      </c>
      <c r="F526" s="74">
        <f t="shared" si="44"/>
        <v>1.0659801298E-2</v>
      </c>
      <c r="G526" s="75">
        <v>1.0126625E-2</v>
      </c>
      <c r="H526" s="43">
        <v>2.5994514999999998E-4</v>
      </c>
      <c r="I526" s="43">
        <v>4.7858374000000002E-2</v>
      </c>
      <c r="J526" s="43">
        <v>9.0596122000000004E-4</v>
      </c>
      <c r="K526" s="43">
        <v>2.2843346999999999E-4</v>
      </c>
      <c r="L526" s="43">
        <v>1.0194168E-4</v>
      </c>
      <c r="M526" s="43">
        <v>6.9842866999999999E-4</v>
      </c>
      <c r="N526" s="43">
        <v>6.7577640999999994E-2</v>
      </c>
      <c r="O526" s="43">
        <v>1.6366818E-5</v>
      </c>
      <c r="P526" s="43">
        <v>1.501678E-3</v>
      </c>
      <c r="Q526" s="43">
        <v>7.8569017999999995E-4</v>
      </c>
      <c r="R526" s="43">
        <v>2.3651571000000001E-3</v>
      </c>
      <c r="S526" s="43">
        <v>5.9909092000000001E-3</v>
      </c>
      <c r="U526" s="77">
        <f t="shared" si="40"/>
        <v>8.7298491379310339E-2</v>
      </c>
    </row>
    <row r="527" spans="1:21">
      <c r="A527" s="41" t="s">
        <v>33</v>
      </c>
      <c r="B527" s="41" t="s">
        <v>2009</v>
      </c>
      <c r="C527" s="74">
        <f t="shared" si="41"/>
        <v>0.245304548043</v>
      </c>
      <c r="D527" s="74">
        <f t="shared" si="42"/>
        <v>5.9004175200000003E-3</v>
      </c>
      <c r="E527" s="74">
        <f t="shared" si="43"/>
        <v>0.2032563382</v>
      </c>
      <c r="F527" s="74">
        <f t="shared" si="44"/>
        <v>1.7474103323E-2</v>
      </c>
      <c r="G527" s="75">
        <v>1.8673689E-2</v>
      </c>
      <c r="H527" s="43">
        <v>1.6905422E-3</v>
      </c>
      <c r="I527" s="43">
        <v>4.6878445999999997E-2</v>
      </c>
      <c r="J527" s="43">
        <v>4.2207319999999996E-3</v>
      </c>
      <c r="K527" s="43">
        <v>5.7489072000000004E-4</v>
      </c>
      <c r="L527" s="43">
        <v>1.4629241E-4</v>
      </c>
      <c r="M527" s="43">
        <v>9.5850239000000003E-4</v>
      </c>
      <c r="N527" s="43">
        <v>0.15468735</v>
      </c>
      <c r="O527" s="43">
        <v>2.9908623E-5</v>
      </c>
      <c r="P527" s="43">
        <v>7.9407026000000002E-3</v>
      </c>
      <c r="Q527" s="43">
        <v>3.5884950000000001E-4</v>
      </c>
      <c r="R527" s="43">
        <v>3.1443335000000002E-3</v>
      </c>
      <c r="S527" s="43">
        <v>6.0003091000000001E-3</v>
      </c>
      <c r="U527" s="77">
        <f t="shared" si="40"/>
        <v>0.16098007758620689</v>
      </c>
    </row>
    <row r="528" spans="1:21">
      <c r="A528" s="41" t="s">
        <v>33</v>
      </c>
      <c r="B528" s="41" t="s">
        <v>2010</v>
      </c>
      <c r="C528" s="74">
        <f t="shared" si="41"/>
        <v>0.18819513368500004</v>
      </c>
      <c r="D528" s="74">
        <f t="shared" si="42"/>
        <v>5.9479855600000006E-3</v>
      </c>
      <c r="E528" s="74">
        <f t="shared" si="43"/>
        <v>0.15512518859000002</v>
      </c>
      <c r="F528" s="74">
        <f t="shared" si="44"/>
        <v>1.2711330534999999E-2</v>
      </c>
      <c r="G528" s="75">
        <v>1.4410628999999999E-2</v>
      </c>
      <c r="H528" s="43">
        <v>8.2868359000000001E-4</v>
      </c>
      <c r="I528" s="43">
        <v>8.4023295999999997E-2</v>
      </c>
      <c r="J528" s="43">
        <v>1.8973782E-3</v>
      </c>
      <c r="K528" s="43">
        <v>3.7529125999999997E-4</v>
      </c>
      <c r="L528" s="43">
        <v>1.7808590000000001E-4</v>
      </c>
      <c r="M528" s="43">
        <v>3.4972302000000001E-3</v>
      </c>
      <c r="N528" s="43">
        <v>7.0273209000000003E-2</v>
      </c>
      <c r="O528" s="43">
        <v>3.7363254999999999E-5</v>
      </c>
      <c r="P528" s="43">
        <v>3.5648856E-3</v>
      </c>
      <c r="Q528" s="43">
        <v>3.4819978000000002E-4</v>
      </c>
      <c r="R528" s="43">
        <v>2.7222575999999998E-3</v>
      </c>
      <c r="S528" s="43">
        <v>6.0386242999999999E-3</v>
      </c>
      <c r="U528" s="77">
        <f t="shared" si="40"/>
        <v>0.12422956034482757</v>
      </c>
    </row>
    <row r="529" spans="1:21">
      <c r="A529" s="41" t="s">
        <v>33</v>
      </c>
      <c r="B529" s="41" t="s">
        <v>2011</v>
      </c>
      <c r="C529" s="74">
        <f t="shared" si="41"/>
        <v>0.20498838595900001</v>
      </c>
      <c r="D529" s="74">
        <f t="shared" si="42"/>
        <v>3.1269199199999999E-3</v>
      </c>
      <c r="E529" s="74">
        <f t="shared" si="43"/>
        <v>0.17588734034</v>
      </c>
      <c r="F529" s="74">
        <f t="shared" si="44"/>
        <v>9.8868966989999994E-3</v>
      </c>
      <c r="G529" s="75">
        <v>1.6087229000000001E-2</v>
      </c>
      <c r="H529" s="43">
        <v>6.6869933999999997E-4</v>
      </c>
      <c r="I529" s="43">
        <v>4.6233991000000002E-2</v>
      </c>
      <c r="J529" s="43">
        <v>1.7247224000000001E-3</v>
      </c>
      <c r="K529" s="43">
        <v>2.8932348E-4</v>
      </c>
      <c r="L529" s="43">
        <v>1.7883918000000001E-4</v>
      </c>
      <c r="M529" s="43">
        <v>9.3403485999999996E-4</v>
      </c>
      <c r="N529" s="43">
        <v>0.12898465000000001</v>
      </c>
      <c r="O529" s="43">
        <v>2.0493599E-5</v>
      </c>
      <c r="P529" s="43">
        <v>3.0749596000000001E-3</v>
      </c>
      <c r="Q529" s="43">
        <v>1.0387297E-3</v>
      </c>
      <c r="R529" s="43">
        <v>2.428337E-3</v>
      </c>
      <c r="S529" s="43">
        <v>3.3243767999999998E-3</v>
      </c>
      <c r="U529" s="77">
        <f t="shared" si="40"/>
        <v>0.13868300862068966</v>
      </c>
    </row>
    <row r="530" spans="1:21">
      <c r="A530" s="41" t="s">
        <v>33</v>
      </c>
      <c r="B530" s="41" t="s">
        <v>2012</v>
      </c>
      <c r="C530" s="74">
        <f t="shared" si="41"/>
        <v>0.14537694039900001</v>
      </c>
      <c r="D530" s="74">
        <f t="shared" si="42"/>
        <v>2.24009861E-3</v>
      </c>
      <c r="E530" s="74">
        <f t="shared" si="43"/>
        <v>0.11758961788</v>
      </c>
      <c r="F530" s="74">
        <f t="shared" si="44"/>
        <v>1.2553154908999999E-2</v>
      </c>
      <c r="G530" s="75">
        <v>1.2994069E-2</v>
      </c>
      <c r="H530" s="43">
        <v>5.0334687999999995E-4</v>
      </c>
      <c r="I530" s="43">
        <v>4.8508634000000002E-2</v>
      </c>
      <c r="J530" s="43">
        <v>1.1719567000000001E-3</v>
      </c>
      <c r="K530" s="43">
        <v>2.4849763000000001E-4</v>
      </c>
      <c r="L530" s="43">
        <v>1.0321321E-4</v>
      </c>
      <c r="M530" s="43">
        <v>7.1643106999999995E-4</v>
      </c>
      <c r="N530" s="43">
        <v>6.8577636999999997E-2</v>
      </c>
      <c r="O530" s="43">
        <v>1.7821108999999999E-5</v>
      </c>
      <c r="P530" s="43">
        <v>1.5120632E-3</v>
      </c>
      <c r="Q530" s="43">
        <v>2.6667408000000002E-3</v>
      </c>
      <c r="R530" s="43">
        <v>2.3815137999999999E-3</v>
      </c>
      <c r="S530" s="43">
        <v>5.9750159999999997E-3</v>
      </c>
      <c r="U530" s="77">
        <f t="shared" ref="U530:U593" si="45">G530/0.116</f>
        <v>0.11201783620689655</v>
      </c>
    </row>
    <row r="531" spans="1:21">
      <c r="A531" s="41" t="s">
        <v>33</v>
      </c>
      <c r="B531" s="41" t="s">
        <v>2013</v>
      </c>
      <c r="C531" s="74">
        <f t="shared" si="41"/>
        <v>0.25285159703400001</v>
      </c>
      <c r="D531" s="74">
        <f t="shared" si="42"/>
        <v>6.30291197E-3</v>
      </c>
      <c r="E531" s="74">
        <f t="shared" si="43"/>
        <v>0.20545168120000001</v>
      </c>
      <c r="F531" s="74">
        <f t="shared" si="44"/>
        <v>1.7811819864E-2</v>
      </c>
      <c r="G531" s="75">
        <v>2.3285184E-2</v>
      </c>
      <c r="H531" s="43">
        <v>1.9650632E-3</v>
      </c>
      <c r="I531" s="43">
        <v>4.7594518000000002E-2</v>
      </c>
      <c r="J531" s="43">
        <v>4.5708722999999998E-3</v>
      </c>
      <c r="K531" s="43">
        <v>6.0735561999999998E-4</v>
      </c>
      <c r="L531" s="43">
        <v>1.4836237000000001E-4</v>
      </c>
      <c r="M531" s="43">
        <v>9.7632168000000004E-4</v>
      </c>
      <c r="N531" s="43">
        <v>0.15589210000000001</v>
      </c>
      <c r="O531" s="43">
        <v>3.2321443999999999E-5</v>
      </c>
      <c r="P531" s="43">
        <v>7.9956183E-3</v>
      </c>
      <c r="Q531" s="43">
        <v>6.3388862E-4</v>
      </c>
      <c r="R531" s="43">
        <v>3.1660788E-3</v>
      </c>
      <c r="S531" s="43">
        <v>5.9839126999999999E-3</v>
      </c>
      <c r="U531" s="77">
        <f t="shared" si="45"/>
        <v>0.2007343448275862</v>
      </c>
    </row>
    <row r="532" spans="1:21">
      <c r="A532" s="41" t="s">
        <v>33</v>
      </c>
      <c r="B532" s="41" t="s">
        <v>2014</v>
      </c>
      <c r="C532" s="74">
        <f t="shared" si="41"/>
        <v>0.19851052766800001</v>
      </c>
      <c r="D532" s="74">
        <f t="shared" si="42"/>
        <v>6.9722300399999992E-3</v>
      </c>
      <c r="E532" s="74">
        <f t="shared" si="43"/>
        <v>0.1591013513</v>
      </c>
      <c r="F532" s="74">
        <f t="shared" si="44"/>
        <v>1.3208654327999999E-2</v>
      </c>
      <c r="G532" s="75">
        <v>1.9228292000000001E-2</v>
      </c>
      <c r="H532" s="43">
        <v>2.3867583000000002E-3</v>
      </c>
      <c r="I532" s="43">
        <v>8.5147540999999993E-2</v>
      </c>
      <c r="J532" s="43">
        <v>2.3680005E-3</v>
      </c>
      <c r="K532" s="43">
        <v>3.8951749999999999E-4</v>
      </c>
      <c r="L532" s="43">
        <v>1.8243084E-4</v>
      </c>
      <c r="M532" s="43">
        <v>4.0322811999999996E-3</v>
      </c>
      <c r="N532" s="43">
        <v>7.1567052000000006E-2</v>
      </c>
      <c r="O532" s="43">
        <v>8.6348517999999998E-5</v>
      </c>
      <c r="P532" s="43">
        <v>3.5895393000000002E-3</v>
      </c>
      <c r="Q532" s="43">
        <v>7.7159170999999995E-4</v>
      </c>
      <c r="R532" s="43">
        <v>2.7410844000000001E-3</v>
      </c>
      <c r="S532" s="43">
        <v>6.0200903999999998E-3</v>
      </c>
      <c r="U532" s="77">
        <f t="shared" si="45"/>
        <v>0.16576113793103447</v>
      </c>
    </row>
    <row r="533" spans="1:21">
      <c r="A533" s="41" t="s">
        <v>33</v>
      </c>
      <c r="B533" s="41" t="s">
        <v>2015</v>
      </c>
      <c r="C533" s="74">
        <f t="shared" si="41"/>
        <v>0.125043821354</v>
      </c>
      <c r="D533" s="74">
        <f t="shared" si="42"/>
        <v>1.7756479999999999E-3</v>
      </c>
      <c r="E533" s="74">
        <f t="shared" si="43"/>
        <v>0.10943946871</v>
      </c>
      <c r="F533" s="74">
        <f t="shared" si="44"/>
        <v>5.9001658439999998E-3</v>
      </c>
      <c r="G533" s="75">
        <v>7.9285387999999991E-3</v>
      </c>
      <c r="H533" s="43">
        <v>2.6007470999999999E-4</v>
      </c>
      <c r="I533" s="43">
        <v>2.8705846E-2</v>
      </c>
      <c r="J533" s="43">
        <v>9.2397010999999997E-4</v>
      </c>
      <c r="K533" s="43">
        <v>1.6578584E-4</v>
      </c>
      <c r="L533" s="43">
        <v>1.1143116E-4</v>
      </c>
      <c r="M533" s="43">
        <v>5.7446088999999997E-4</v>
      </c>
      <c r="N533" s="43">
        <v>8.0473548000000006E-2</v>
      </c>
      <c r="O533" s="43">
        <v>1.2004524000000001E-5</v>
      </c>
      <c r="P533" s="43">
        <v>1.9218498000000001E-3</v>
      </c>
      <c r="Q533" s="43">
        <v>3.4161152E-4</v>
      </c>
      <c r="R533" s="43">
        <v>1.5177106E-3</v>
      </c>
      <c r="S533" s="43">
        <v>2.1069893999999998E-3</v>
      </c>
      <c r="U533" s="77">
        <f t="shared" si="45"/>
        <v>6.8349472413793091E-2</v>
      </c>
    </row>
    <row r="534" spans="1:21">
      <c r="A534" s="41" t="s">
        <v>33</v>
      </c>
      <c r="B534" s="41" t="s">
        <v>2016</v>
      </c>
      <c r="C534" s="74">
        <f t="shared" si="41"/>
        <v>8.7997951049000003E-2</v>
      </c>
      <c r="D534" s="74">
        <f t="shared" si="42"/>
        <v>1.2508582749999999E-3</v>
      </c>
      <c r="E534" s="74">
        <f t="shared" si="43"/>
        <v>7.2981044760000002E-2</v>
      </c>
      <c r="F534" s="74">
        <f t="shared" si="44"/>
        <v>7.0871022139999997E-3</v>
      </c>
      <c r="G534" s="75">
        <v>6.6789457999999998E-3</v>
      </c>
      <c r="H534" s="43">
        <v>1.9384676000000001E-4</v>
      </c>
      <c r="I534" s="43">
        <v>3.0152611999999999E-2</v>
      </c>
      <c r="J534" s="43">
        <v>5.9830837999999998E-4</v>
      </c>
      <c r="K534" s="43">
        <v>1.4684682000000001E-4</v>
      </c>
      <c r="L534" s="43">
        <v>6.4232255000000002E-5</v>
      </c>
      <c r="M534" s="43">
        <v>4.4147081999999999E-4</v>
      </c>
      <c r="N534" s="43">
        <v>4.2634586000000002E-2</v>
      </c>
      <c r="O534" s="43">
        <v>1.0475154E-5</v>
      </c>
      <c r="P534" s="43">
        <v>9.4503953E-4</v>
      </c>
      <c r="Q534" s="43">
        <v>8.7761722999999997E-4</v>
      </c>
      <c r="R534" s="43">
        <v>1.4884462000000001E-3</v>
      </c>
      <c r="S534" s="43">
        <v>3.7655241000000002E-3</v>
      </c>
      <c r="U534" s="77">
        <f t="shared" si="45"/>
        <v>5.7577118965517239E-2</v>
      </c>
    </row>
    <row r="535" spans="1:21">
      <c r="A535" s="41" t="s">
        <v>33</v>
      </c>
      <c r="B535" s="41" t="s">
        <v>2017</v>
      </c>
      <c r="C535" s="74">
        <f t="shared" si="41"/>
        <v>0.15523327197299999</v>
      </c>
      <c r="D535" s="74">
        <f t="shared" si="42"/>
        <v>3.7608994689999997E-3</v>
      </c>
      <c r="E535" s="74">
        <f t="shared" si="43"/>
        <v>0.1280221426</v>
      </c>
      <c r="F535" s="74">
        <f t="shared" si="44"/>
        <v>1.1045278904E-2</v>
      </c>
      <c r="G535" s="75">
        <v>1.2404951000000001E-2</v>
      </c>
      <c r="H535" s="43">
        <v>1.0985266E-3</v>
      </c>
      <c r="I535" s="43">
        <v>2.9550877E-2</v>
      </c>
      <c r="J535" s="43">
        <v>2.6969809000000002E-3</v>
      </c>
      <c r="K535" s="43">
        <v>3.6694137000000001E-4</v>
      </c>
      <c r="L535" s="43">
        <v>9.2244469000000003E-5</v>
      </c>
      <c r="M535" s="43">
        <v>6.0473272999999998E-4</v>
      </c>
      <c r="N535" s="43">
        <v>9.7372739E-2</v>
      </c>
      <c r="O535" s="43">
        <v>1.9175504000000001E-5</v>
      </c>
      <c r="P535" s="43">
        <v>4.9972614000000004E-3</v>
      </c>
      <c r="Q535" s="43">
        <v>2.7872010000000002E-4</v>
      </c>
      <c r="R535" s="43">
        <v>1.9787992999999999E-3</v>
      </c>
      <c r="S535" s="43">
        <v>3.7713225999999999E-3</v>
      </c>
      <c r="U535" s="77">
        <f t="shared" si="45"/>
        <v>0.10693923275862069</v>
      </c>
    </row>
    <row r="536" spans="1:21">
      <c r="A536" s="41" t="s">
        <v>33</v>
      </c>
      <c r="B536" s="41" t="s">
        <v>2018</v>
      </c>
      <c r="C536" s="74">
        <f t="shared" si="41"/>
        <v>0.119944773422</v>
      </c>
      <c r="D536" s="74">
        <f t="shared" si="42"/>
        <v>3.9188659000000004E-3</v>
      </c>
      <c r="E536" s="74">
        <f t="shared" si="43"/>
        <v>9.8167614949999996E-2</v>
      </c>
      <c r="F536" s="74">
        <f t="shared" si="44"/>
        <v>8.0876296719999997E-3</v>
      </c>
      <c r="G536" s="75">
        <v>9.7706628999999993E-3</v>
      </c>
      <c r="H536" s="43">
        <v>8.2181694999999995E-4</v>
      </c>
      <c r="I536" s="43">
        <v>5.2958130999999999E-2</v>
      </c>
      <c r="J536" s="43">
        <v>1.2629757E-3</v>
      </c>
      <c r="K536" s="43">
        <v>2.3785567000000001E-4</v>
      </c>
      <c r="L536" s="43">
        <v>1.1267623000000001E-4</v>
      </c>
      <c r="M536" s="43">
        <v>2.3053583000000001E-3</v>
      </c>
      <c r="N536" s="43">
        <v>4.4387666999999999E-2</v>
      </c>
      <c r="O536" s="43">
        <v>3.3451522000000003E-5</v>
      </c>
      <c r="P536" s="43">
        <v>2.2434620999999999E-3</v>
      </c>
      <c r="Q536" s="43">
        <v>3.0259815E-4</v>
      </c>
      <c r="R536" s="43">
        <v>1.7131776E-3</v>
      </c>
      <c r="S536" s="43">
        <v>3.7949402999999998E-3</v>
      </c>
      <c r="U536" s="77">
        <f t="shared" si="45"/>
        <v>8.4229852586206883E-2</v>
      </c>
    </row>
    <row r="537" spans="1:21">
      <c r="A537" s="41" t="s">
        <v>33</v>
      </c>
      <c r="B537" s="41" t="s">
        <v>2019</v>
      </c>
      <c r="C537" s="74">
        <f t="shared" si="41"/>
        <v>0.73932931160700011</v>
      </c>
      <c r="D537" s="74">
        <f t="shared" si="42"/>
        <v>1.029800417E-2</v>
      </c>
      <c r="E537" s="74">
        <f t="shared" si="43"/>
        <v>0.65129283130000004</v>
      </c>
      <c r="F537" s="74">
        <f t="shared" si="44"/>
        <v>3.4312814137000006E-2</v>
      </c>
      <c r="G537" s="75">
        <v>4.3425661999999997E-2</v>
      </c>
      <c r="H537" s="43">
        <v>1.2609012999999999E-3</v>
      </c>
      <c r="I537" s="43">
        <v>0.17080565</v>
      </c>
      <c r="J537" s="43">
        <v>5.2808046999999999E-3</v>
      </c>
      <c r="K537" s="43">
        <v>9.5038082999999995E-4</v>
      </c>
      <c r="L537" s="43">
        <v>6.6345404000000001E-4</v>
      </c>
      <c r="M537" s="43">
        <v>3.4033646000000001E-3</v>
      </c>
      <c r="N537" s="43">
        <v>0.47922628</v>
      </c>
      <c r="O537" s="43">
        <v>7.0088637E-5</v>
      </c>
      <c r="P537" s="43">
        <v>1.1454000000000001E-2</v>
      </c>
      <c r="Q537" s="43">
        <v>1.1635174999999999E-3</v>
      </c>
      <c r="R537" s="43">
        <v>9.0453779999999998E-3</v>
      </c>
      <c r="S537" s="43">
        <v>1.257983E-2</v>
      </c>
      <c r="U537" s="77">
        <f t="shared" si="45"/>
        <v>0.37435915517241375</v>
      </c>
    </row>
    <row r="538" spans="1:21">
      <c r="A538" s="41" t="s">
        <v>33</v>
      </c>
      <c r="B538" s="41" t="s">
        <v>2020</v>
      </c>
      <c r="C538" s="74">
        <f t="shared" si="41"/>
        <v>0.51915948025899994</v>
      </c>
      <c r="D538" s="74">
        <f t="shared" si="42"/>
        <v>7.2566990299999991E-3</v>
      </c>
      <c r="E538" s="74">
        <f t="shared" si="43"/>
        <v>0.43393939300999995</v>
      </c>
      <c r="F538" s="74">
        <f t="shared" si="44"/>
        <v>3.9981583219E-2</v>
      </c>
      <c r="G538" s="75">
        <v>3.7981805E-2</v>
      </c>
      <c r="H538" s="43">
        <v>9.7497301000000003E-4</v>
      </c>
      <c r="I538" s="43">
        <v>0.17950181000000001</v>
      </c>
      <c r="J538" s="43">
        <v>3.3979774000000001E-3</v>
      </c>
      <c r="K538" s="43">
        <v>8.5678255999999998E-4</v>
      </c>
      <c r="L538" s="43">
        <v>3.8235137E-4</v>
      </c>
      <c r="M538" s="43">
        <v>2.6195876999999998E-3</v>
      </c>
      <c r="N538" s="43">
        <v>0.25346260999999998</v>
      </c>
      <c r="O538" s="43">
        <v>6.1386819000000005E-5</v>
      </c>
      <c r="P538" s="43">
        <v>5.6323251000000001E-3</v>
      </c>
      <c r="Q538" s="43">
        <v>2.9468783000000001E-3</v>
      </c>
      <c r="R538" s="43">
        <v>8.8709649999999998E-3</v>
      </c>
      <c r="S538" s="43">
        <v>2.2470028E-2</v>
      </c>
      <c r="U538" s="77">
        <f t="shared" si="45"/>
        <v>0.32742935344827584</v>
      </c>
    </row>
    <row r="539" spans="1:21">
      <c r="A539" s="41" t="s">
        <v>33</v>
      </c>
      <c r="B539" s="41" t="s">
        <v>2021</v>
      </c>
      <c r="C539" s="74">
        <f t="shared" si="41"/>
        <v>0.92006068931999996</v>
      </c>
      <c r="D539" s="74">
        <f t="shared" si="42"/>
        <v>2.2130622420000003E-2</v>
      </c>
      <c r="E539" s="74">
        <f t="shared" si="43"/>
        <v>0.76235099569999998</v>
      </c>
      <c r="F539" s="74">
        <f t="shared" si="44"/>
        <v>6.5539900200000001E-2</v>
      </c>
      <c r="G539" s="75">
        <v>7.0039170999999997E-2</v>
      </c>
      <c r="H539" s="43">
        <v>6.3406957000000002E-3</v>
      </c>
      <c r="I539" s="43">
        <v>0.17582639999999999</v>
      </c>
      <c r="J539" s="43">
        <v>1.5830647E-2</v>
      </c>
      <c r="K539" s="43">
        <v>2.1562354E-3</v>
      </c>
      <c r="L539" s="43">
        <v>5.4869711999999996E-4</v>
      </c>
      <c r="M539" s="43">
        <v>3.5950429E-3</v>
      </c>
      <c r="N539" s="43">
        <v>0.58018389999999997</v>
      </c>
      <c r="O539" s="43">
        <v>1.121779E-4</v>
      </c>
      <c r="P539" s="43">
        <v>2.9783094E-2</v>
      </c>
      <c r="Q539" s="43">
        <v>1.3459323000000001E-3</v>
      </c>
      <c r="R539" s="43">
        <v>1.1793412E-2</v>
      </c>
      <c r="S539" s="43">
        <v>2.2505284E-2</v>
      </c>
      <c r="U539" s="77">
        <f t="shared" si="45"/>
        <v>0.60378595689655168</v>
      </c>
    </row>
    <row r="540" spans="1:21">
      <c r="A540" s="41" t="s">
        <v>33</v>
      </c>
      <c r="B540" s="41" t="s">
        <v>2022</v>
      </c>
      <c r="C540" s="74">
        <f t="shared" si="41"/>
        <v>0.70586114495999985</v>
      </c>
      <c r="D540" s="74">
        <f t="shared" si="42"/>
        <v>2.2309035269999999E-2</v>
      </c>
      <c r="E540" s="74">
        <f t="shared" si="43"/>
        <v>0.58182611319999999</v>
      </c>
      <c r="F540" s="74">
        <f t="shared" si="44"/>
        <v>4.7676229489999999E-2</v>
      </c>
      <c r="G540" s="75">
        <v>5.4049766999999999E-2</v>
      </c>
      <c r="H540" s="43">
        <v>3.1081332E-3</v>
      </c>
      <c r="I540" s="43">
        <v>0.31514513</v>
      </c>
      <c r="J540" s="43">
        <v>7.1164725000000002E-3</v>
      </c>
      <c r="K540" s="43">
        <v>1.4076002E-3</v>
      </c>
      <c r="L540" s="43">
        <v>6.6794456999999996E-4</v>
      </c>
      <c r="M540" s="43">
        <v>1.3117017999999999E-2</v>
      </c>
      <c r="N540" s="43">
        <v>0.26357285000000003</v>
      </c>
      <c r="O540" s="43">
        <v>1.4013789E-4</v>
      </c>
      <c r="P540" s="43">
        <v>1.3370772E-2</v>
      </c>
      <c r="Q540" s="43">
        <v>1.3059886000000001E-3</v>
      </c>
      <c r="R540" s="43">
        <v>1.0210337999999999E-2</v>
      </c>
      <c r="S540" s="43">
        <v>2.2648992999999999E-2</v>
      </c>
      <c r="U540" s="77">
        <f t="shared" si="45"/>
        <v>0.46594626724137927</v>
      </c>
    </row>
    <row r="541" spans="1:21">
      <c r="A541" s="41" t="s">
        <v>33</v>
      </c>
      <c r="B541" s="41" t="s">
        <v>2023</v>
      </c>
      <c r="C541" s="74">
        <f t="shared" si="41"/>
        <v>0.39286358726399995</v>
      </c>
      <c r="D541" s="74">
        <f t="shared" si="42"/>
        <v>5.6132341700000001E-3</v>
      </c>
      <c r="E541" s="74">
        <f t="shared" si="43"/>
        <v>0.34283836688999997</v>
      </c>
      <c r="F541" s="74">
        <f t="shared" si="44"/>
        <v>1.8723060203999997E-2</v>
      </c>
      <c r="G541" s="75">
        <v>2.5688926000000001E-2</v>
      </c>
      <c r="H541" s="43">
        <v>8.7003188999999997E-4</v>
      </c>
      <c r="I541" s="43">
        <v>8.9924934999999998E-2</v>
      </c>
      <c r="J541" s="43">
        <v>2.9256619999999999E-3</v>
      </c>
      <c r="K541" s="43">
        <v>5.3557197999999997E-4</v>
      </c>
      <c r="L541" s="43">
        <v>3.4900399000000002E-4</v>
      </c>
      <c r="M541" s="43">
        <v>1.8029961999999999E-3</v>
      </c>
      <c r="N541" s="43">
        <v>0.25204339999999997</v>
      </c>
      <c r="O541" s="43">
        <v>3.8089904E-5</v>
      </c>
      <c r="P541" s="43">
        <v>6.0167592000000001E-3</v>
      </c>
      <c r="Q541" s="43">
        <v>1.3005479999999999E-3</v>
      </c>
      <c r="R541" s="43">
        <v>4.7515159000000003E-3</v>
      </c>
      <c r="S541" s="43">
        <v>6.6161472000000002E-3</v>
      </c>
      <c r="U541" s="77">
        <f t="shared" si="45"/>
        <v>0.22145625862068966</v>
      </c>
    </row>
    <row r="542" spans="1:21">
      <c r="A542" s="41" t="s">
        <v>33</v>
      </c>
      <c r="B542" s="41" t="s">
        <v>2024</v>
      </c>
      <c r="C542" s="74">
        <f t="shared" si="41"/>
        <v>0.27671650619900001</v>
      </c>
      <c r="D542" s="74">
        <f t="shared" si="42"/>
        <v>3.9471437499999998E-3</v>
      </c>
      <c r="E542" s="74">
        <f t="shared" si="43"/>
        <v>0.22871504843999999</v>
      </c>
      <c r="F542" s="74">
        <f t="shared" si="44"/>
        <v>2.2813874009E-2</v>
      </c>
      <c r="G542" s="75">
        <v>2.1240439999999999E-2</v>
      </c>
      <c r="H542" s="43">
        <v>6.3356944000000004E-4</v>
      </c>
      <c r="I542" s="43">
        <v>9.4434639000000001E-2</v>
      </c>
      <c r="J542" s="43">
        <v>1.8905606999999999E-3</v>
      </c>
      <c r="K542" s="43">
        <v>4.7111901E-4</v>
      </c>
      <c r="L542" s="43">
        <v>2.0118493999999999E-4</v>
      </c>
      <c r="M542" s="43">
        <v>1.3842791E-3</v>
      </c>
      <c r="N542" s="43">
        <v>0.13364683999999999</v>
      </c>
      <c r="O542" s="43">
        <v>3.3191309E-5</v>
      </c>
      <c r="P542" s="43">
        <v>2.9586472000000001E-3</v>
      </c>
      <c r="Q542" s="43">
        <v>3.3564074000000002E-3</v>
      </c>
      <c r="R542" s="43">
        <v>4.6598971000000001E-3</v>
      </c>
      <c r="S542" s="43">
        <v>1.1805731E-2</v>
      </c>
      <c r="U542" s="77">
        <f t="shared" si="45"/>
        <v>0.18310724137931034</v>
      </c>
    </row>
    <row r="543" spans="1:21">
      <c r="A543" s="41" t="s">
        <v>33</v>
      </c>
      <c r="B543" s="41" t="s">
        <v>2025</v>
      </c>
      <c r="C543" s="74">
        <f t="shared" si="41"/>
        <v>0.48716085360799999</v>
      </c>
      <c r="D543" s="74">
        <f t="shared" si="42"/>
        <v>1.182828467E-2</v>
      </c>
      <c r="E543" s="74">
        <f t="shared" si="43"/>
        <v>0.4009330291</v>
      </c>
      <c r="F543" s="74">
        <f t="shared" si="44"/>
        <v>3.4678750837999997E-2</v>
      </c>
      <c r="G543" s="75">
        <v>3.9720788999999999E-2</v>
      </c>
      <c r="H543" s="43">
        <v>3.4728391000000002E-3</v>
      </c>
      <c r="I543" s="43">
        <v>9.257464E-2</v>
      </c>
      <c r="J543" s="43">
        <v>8.4810257000000003E-3</v>
      </c>
      <c r="K543" s="43">
        <v>1.1634605E-3</v>
      </c>
      <c r="L543" s="43">
        <v>2.8904476999999998E-4</v>
      </c>
      <c r="M543" s="43">
        <v>1.8947536999999999E-3</v>
      </c>
      <c r="N543" s="43">
        <v>0.30488555000000001</v>
      </c>
      <c r="O543" s="43">
        <v>6.0713907999999997E-5</v>
      </c>
      <c r="P543" s="43">
        <v>1.5644989000000002E-2</v>
      </c>
      <c r="Q543" s="43">
        <v>9.5447613000000002E-4</v>
      </c>
      <c r="R543" s="43">
        <v>6.1950518000000003E-3</v>
      </c>
      <c r="S543" s="43">
        <v>1.1823520000000001E-2</v>
      </c>
      <c r="U543" s="77">
        <f t="shared" si="45"/>
        <v>0.34242059482758619</v>
      </c>
    </row>
    <row r="544" spans="1:21">
      <c r="A544" s="41" t="s">
        <v>33</v>
      </c>
      <c r="B544" s="41" t="s">
        <v>2026</v>
      </c>
      <c r="C544" s="74">
        <f t="shared" si="41"/>
        <v>0.37774075533000001</v>
      </c>
      <c r="D544" s="74">
        <f t="shared" si="42"/>
        <v>1.25271051E-2</v>
      </c>
      <c r="E544" s="74">
        <f t="shared" si="43"/>
        <v>0.30816188900000002</v>
      </c>
      <c r="F544" s="74">
        <f t="shared" si="44"/>
        <v>2.5500708230000002E-2</v>
      </c>
      <c r="G544" s="75">
        <v>3.1551053000000003E-2</v>
      </c>
      <c r="H544" s="43">
        <v>3.0304289999999998E-3</v>
      </c>
      <c r="I544" s="43">
        <v>0.16590576000000001</v>
      </c>
      <c r="J544" s="43">
        <v>4.0364538999999996E-3</v>
      </c>
      <c r="K544" s="43">
        <v>7.5378868999999998E-4</v>
      </c>
      <c r="L544" s="43">
        <v>3.5368630999999998E-4</v>
      </c>
      <c r="M544" s="43">
        <v>7.3831762E-3</v>
      </c>
      <c r="N544" s="43">
        <v>0.13922570000000001</v>
      </c>
      <c r="O544" s="43">
        <v>1.2070033E-4</v>
      </c>
      <c r="P544" s="43">
        <v>7.0236350000000003E-3</v>
      </c>
      <c r="Q544" s="43">
        <v>1.0780220999999999E-3</v>
      </c>
      <c r="R544" s="43">
        <v>5.3634668000000002E-3</v>
      </c>
      <c r="S544" s="43">
        <v>1.1914884000000001E-2</v>
      </c>
      <c r="U544" s="77">
        <f t="shared" si="45"/>
        <v>0.27199183620689654</v>
      </c>
    </row>
    <row r="545" spans="1:21">
      <c r="A545" s="41" t="s">
        <v>33</v>
      </c>
      <c r="B545" s="41" t="s">
        <v>2027</v>
      </c>
      <c r="C545" s="74">
        <f t="shared" si="41"/>
        <v>0.23788183210000002</v>
      </c>
      <c r="D545" s="74">
        <f t="shared" si="42"/>
        <v>3.3779710300000003E-3</v>
      </c>
      <c r="E545" s="74">
        <f t="shared" si="43"/>
        <v>0.20819630294000002</v>
      </c>
      <c r="F545" s="74">
        <f t="shared" si="44"/>
        <v>1.1224403129999999E-2</v>
      </c>
      <c r="G545" s="75">
        <v>1.5083155000000001E-2</v>
      </c>
      <c r="H545" s="43">
        <v>4.9476293999999997E-4</v>
      </c>
      <c r="I545" s="43">
        <v>5.4609650000000003E-2</v>
      </c>
      <c r="J545" s="43">
        <v>1.7577494E-3</v>
      </c>
      <c r="K545" s="43">
        <v>3.1538895E-4</v>
      </c>
      <c r="L545" s="43">
        <v>2.1198528E-4</v>
      </c>
      <c r="M545" s="43">
        <v>1.0928474E-3</v>
      </c>
      <c r="N545" s="43">
        <v>0.15309189000000001</v>
      </c>
      <c r="O545" s="43">
        <v>2.283726E-5</v>
      </c>
      <c r="P545" s="43">
        <v>3.6561034000000001E-3</v>
      </c>
      <c r="Q545" s="43">
        <v>6.4987756999999998E-4</v>
      </c>
      <c r="R545" s="43">
        <v>2.8872741E-3</v>
      </c>
      <c r="S545" s="43">
        <v>4.0083107999999996E-3</v>
      </c>
      <c r="U545" s="77">
        <f t="shared" si="45"/>
        <v>0.13002719827586207</v>
      </c>
    </row>
    <row r="546" spans="1:21">
      <c r="A546" s="41" t="s">
        <v>33</v>
      </c>
      <c r="B546" s="41" t="s">
        <v>2028</v>
      </c>
      <c r="C546" s="74">
        <f t="shared" si="41"/>
        <v>0.16740622342399999</v>
      </c>
      <c r="D546" s="74">
        <f t="shared" si="42"/>
        <v>2.3796174099999998E-3</v>
      </c>
      <c r="E546" s="74">
        <f t="shared" si="43"/>
        <v>0.13883824471</v>
      </c>
      <c r="F546" s="74">
        <f t="shared" si="44"/>
        <v>1.3482416303999999E-2</v>
      </c>
      <c r="G546" s="75">
        <v>1.2705945E-2</v>
      </c>
      <c r="H546" s="43">
        <v>3.6877170999999998E-4</v>
      </c>
      <c r="I546" s="43">
        <v>5.7361959999999997E-2</v>
      </c>
      <c r="J546" s="43">
        <v>1.1382145E-3</v>
      </c>
      <c r="K546" s="43">
        <v>2.7935957999999998E-4</v>
      </c>
      <c r="L546" s="43">
        <v>1.2219465000000001E-4</v>
      </c>
      <c r="M546" s="43">
        <v>8.3984868000000002E-4</v>
      </c>
      <c r="N546" s="43">
        <v>8.1107513000000006E-2</v>
      </c>
      <c r="O546" s="43">
        <v>1.9927804E-5</v>
      </c>
      <c r="P546" s="43">
        <v>1.7978315999999999E-3</v>
      </c>
      <c r="Q546" s="43">
        <v>1.6695683000000001E-3</v>
      </c>
      <c r="R546" s="43">
        <v>2.8316016999999998E-3</v>
      </c>
      <c r="S546" s="43">
        <v>7.1634869E-3</v>
      </c>
      <c r="U546" s="77">
        <f t="shared" si="45"/>
        <v>0.10953400862068964</v>
      </c>
    </row>
    <row r="547" spans="1:21">
      <c r="A547" s="41" t="s">
        <v>33</v>
      </c>
      <c r="B547" s="41" t="s">
        <v>2029</v>
      </c>
      <c r="C547" s="74">
        <f t="shared" si="41"/>
        <v>0.29531386885400002</v>
      </c>
      <c r="D547" s="74">
        <f t="shared" si="42"/>
        <v>7.1546890099999988E-3</v>
      </c>
      <c r="E547" s="74">
        <f t="shared" si="43"/>
        <v>0.24354774950000002</v>
      </c>
      <c r="F547" s="74">
        <f t="shared" si="44"/>
        <v>2.1012403344000001E-2</v>
      </c>
      <c r="G547" s="75">
        <v>2.3599027000000002E-2</v>
      </c>
      <c r="H547" s="43">
        <v>2.0898234999999999E-3</v>
      </c>
      <c r="I547" s="43">
        <v>5.6217226000000002E-2</v>
      </c>
      <c r="J547" s="43">
        <v>5.1307033999999996E-3</v>
      </c>
      <c r="K547" s="43">
        <v>6.9806475999999998E-4</v>
      </c>
      <c r="L547" s="43">
        <v>1.7548474999999999E-4</v>
      </c>
      <c r="M547" s="43">
        <v>1.1504360999999999E-3</v>
      </c>
      <c r="N547" s="43">
        <v>0.18524070000000001</v>
      </c>
      <c r="O547" s="43">
        <v>3.6479244000000002E-5</v>
      </c>
      <c r="P547" s="43">
        <v>9.5067289000000006E-3</v>
      </c>
      <c r="Q547" s="43">
        <v>5.3023369999999998E-4</v>
      </c>
      <c r="R547" s="43">
        <v>3.7644434999999999E-3</v>
      </c>
      <c r="S547" s="43">
        <v>7.1745180000000004E-3</v>
      </c>
      <c r="U547" s="77">
        <f t="shared" si="45"/>
        <v>0.20343988793103449</v>
      </c>
    </row>
    <row r="548" spans="1:21">
      <c r="A548" s="41" t="s">
        <v>33</v>
      </c>
      <c r="B548" s="41" t="s">
        <v>2030</v>
      </c>
      <c r="C548" s="74">
        <f t="shared" si="41"/>
        <v>0.22818146717600002</v>
      </c>
      <c r="D548" s="74">
        <f t="shared" si="42"/>
        <v>7.4552022999999999E-3</v>
      </c>
      <c r="E548" s="74">
        <f t="shared" si="43"/>
        <v>0.1867528685</v>
      </c>
      <c r="F548" s="74">
        <f t="shared" si="44"/>
        <v>1.5385807376E-2</v>
      </c>
      <c r="G548" s="75">
        <v>1.8587589000000002E-2</v>
      </c>
      <c r="H548" s="43">
        <v>1.5634144999999999E-3</v>
      </c>
      <c r="I548" s="43">
        <v>0.1007469</v>
      </c>
      <c r="J548" s="43">
        <v>2.4026694000000002E-3</v>
      </c>
      <c r="K548" s="43">
        <v>4.5249370999999997E-4</v>
      </c>
      <c r="L548" s="43">
        <v>2.1435388999999999E-4</v>
      </c>
      <c r="M548" s="43">
        <v>4.3856852999999999E-3</v>
      </c>
      <c r="N548" s="43">
        <v>8.4442554000000003E-2</v>
      </c>
      <c r="O548" s="43">
        <v>6.3637766000000003E-5</v>
      </c>
      <c r="P548" s="43">
        <v>4.2679348000000004E-3</v>
      </c>
      <c r="Q548" s="43">
        <v>5.7565901000000003E-4</v>
      </c>
      <c r="R548" s="43">
        <v>3.259128E-3</v>
      </c>
      <c r="S548" s="43">
        <v>7.2194477999999998E-3</v>
      </c>
      <c r="U548" s="77">
        <f t="shared" si="45"/>
        <v>0.16023783620689655</v>
      </c>
    </row>
    <row r="549" spans="1:21">
      <c r="A549" s="41" t="s">
        <v>33</v>
      </c>
      <c r="B549" s="41" t="s">
        <v>2031</v>
      </c>
      <c r="C549" s="74">
        <f t="shared" si="41"/>
        <v>0.21675520965900005</v>
      </c>
      <c r="D549" s="74">
        <f t="shared" si="42"/>
        <v>3.09699793E-3</v>
      </c>
      <c r="E549" s="74">
        <f t="shared" si="43"/>
        <v>0.18915472098000002</v>
      </c>
      <c r="F549" s="74">
        <f t="shared" si="44"/>
        <v>1.0330101749E-2</v>
      </c>
      <c r="G549" s="75">
        <v>1.4173389E-2</v>
      </c>
      <c r="H549" s="43">
        <v>4.8002397999999998E-4</v>
      </c>
      <c r="I549" s="43">
        <v>4.9614417000000001E-2</v>
      </c>
      <c r="J549" s="43">
        <v>1.6141797999999999E-3</v>
      </c>
      <c r="K549" s="43">
        <v>2.9549192E-4</v>
      </c>
      <c r="L549" s="43">
        <v>1.9255648000000001E-4</v>
      </c>
      <c r="M549" s="43">
        <v>9.9476973000000007E-4</v>
      </c>
      <c r="N549" s="43">
        <v>0.13906028000000001</v>
      </c>
      <c r="O549" s="43">
        <v>2.1015398999999999E-5</v>
      </c>
      <c r="P549" s="43">
        <v>3.3196355000000002E-3</v>
      </c>
      <c r="Q549" s="43">
        <v>7.1755324999999998E-4</v>
      </c>
      <c r="R549" s="43">
        <v>2.6215609000000001E-3</v>
      </c>
      <c r="S549" s="43">
        <v>3.6503366999999999E-3</v>
      </c>
      <c r="U549" s="77">
        <f t="shared" si="45"/>
        <v>0.12218438793103448</v>
      </c>
    </row>
    <row r="550" spans="1:21">
      <c r="A550" s="41" t="s">
        <v>33</v>
      </c>
      <c r="B550" s="41" t="s">
        <v>2032</v>
      </c>
      <c r="C550" s="74">
        <f t="shared" si="41"/>
        <v>0.15267320898</v>
      </c>
      <c r="D550" s="74">
        <f t="shared" si="42"/>
        <v>2.1777634899999999E-3</v>
      </c>
      <c r="E550" s="74">
        <f t="shared" si="43"/>
        <v>0.1261892932</v>
      </c>
      <c r="F550" s="74">
        <f t="shared" si="44"/>
        <v>1.2587132290000001E-2</v>
      </c>
      <c r="G550" s="75">
        <v>1.171902E-2</v>
      </c>
      <c r="H550" s="43">
        <v>3.4956020000000002E-4</v>
      </c>
      <c r="I550" s="43">
        <v>5.2102562999999998E-2</v>
      </c>
      <c r="J550" s="43">
        <v>1.0430819E-3</v>
      </c>
      <c r="K550" s="43">
        <v>2.5993118999999997E-4</v>
      </c>
      <c r="L550" s="43">
        <v>1.1100007000000001E-4</v>
      </c>
      <c r="M550" s="43">
        <v>7.6375032999999998E-4</v>
      </c>
      <c r="N550" s="43">
        <v>7.3737170000000005E-2</v>
      </c>
      <c r="O550" s="43">
        <v>1.8312690000000001E-5</v>
      </c>
      <c r="P550" s="43">
        <v>1.6323787999999999E-3</v>
      </c>
      <c r="Q550" s="43">
        <v>1.8518356E-3</v>
      </c>
      <c r="R550" s="43">
        <v>2.5710119000000001E-3</v>
      </c>
      <c r="S550" s="43">
        <v>6.5135933000000003E-3</v>
      </c>
      <c r="U550" s="77">
        <f t="shared" si="45"/>
        <v>0.10102603448275861</v>
      </c>
    </row>
    <row r="551" spans="1:21">
      <c r="A551" s="41" t="s">
        <v>33</v>
      </c>
      <c r="B551" s="41" t="s">
        <v>2033</v>
      </c>
      <c r="C551" s="74">
        <f t="shared" si="41"/>
        <v>0.268781973294</v>
      </c>
      <c r="D551" s="74">
        <f t="shared" si="42"/>
        <v>6.5260369999999993E-3</v>
      </c>
      <c r="E551" s="74">
        <f t="shared" si="43"/>
        <v>0.22120736769999999</v>
      </c>
      <c r="F551" s="74">
        <f t="shared" si="44"/>
        <v>1.9133358593999998E-2</v>
      </c>
      <c r="G551" s="75">
        <v>2.1915210000000001E-2</v>
      </c>
      <c r="H551" s="43">
        <v>1.9160747000000001E-3</v>
      </c>
      <c r="I551" s="43">
        <v>5.1076343000000003E-2</v>
      </c>
      <c r="J551" s="43">
        <v>4.6792487999999998E-3</v>
      </c>
      <c r="K551" s="43">
        <v>6.4191780000000004E-4</v>
      </c>
      <c r="L551" s="43">
        <v>1.5947509999999999E-4</v>
      </c>
      <c r="M551" s="43">
        <v>1.0453953000000001E-3</v>
      </c>
      <c r="N551" s="43">
        <v>0.16821495</v>
      </c>
      <c r="O551" s="43">
        <v>3.3497773999999999E-5</v>
      </c>
      <c r="P551" s="43">
        <v>8.6318330999999998E-3</v>
      </c>
      <c r="Q551" s="43">
        <v>5.2661451999999999E-4</v>
      </c>
      <c r="R551" s="43">
        <v>3.4180051E-3</v>
      </c>
      <c r="S551" s="43">
        <v>6.5234081000000001E-3</v>
      </c>
      <c r="U551" s="77">
        <f t="shared" si="45"/>
        <v>0.18892422413793103</v>
      </c>
    </row>
    <row r="552" spans="1:21">
      <c r="A552" s="41" t="s">
        <v>33</v>
      </c>
      <c r="B552" s="41" t="s">
        <v>2034</v>
      </c>
      <c r="C552" s="74">
        <f t="shared" si="41"/>
        <v>0.20841146459000001</v>
      </c>
      <c r="D552" s="74">
        <f t="shared" si="42"/>
        <v>6.9115982099999997E-3</v>
      </c>
      <c r="E552" s="74">
        <f t="shared" si="43"/>
        <v>0.17002261400000002</v>
      </c>
      <c r="F552" s="74">
        <f t="shared" si="44"/>
        <v>1.4069543380000001E-2</v>
      </c>
      <c r="G552" s="75">
        <v>1.7407709E-2</v>
      </c>
      <c r="H552" s="43">
        <v>1.6719829999999999E-3</v>
      </c>
      <c r="I552" s="43">
        <v>9.1535428000000002E-2</v>
      </c>
      <c r="J552" s="43">
        <v>2.2270387E-3</v>
      </c>
      <c r="K552" s="43">
        <v>4.1588893999999998E-4</v>
      </c>
      <c r="L552" s="43">
        <v>1.9513987000000001E-4</v>
      </c>
      <c r="M552" s="43">
        <v>4.0735307000000004E-3</v>
      </c>
      <c r="N552" s="43">
        <v>7.6815202999999999E-2</v>
      </c>
      <c r="O552" s="43">
        <v>6.6594170000000005E-5</v>
      </c>
      <c r="P552" s="43">
        <v>3.8751605000000001E-3</v>
      </c>
      <c r="Q552" s="43">
        <v>5.9477871E-4</v>
      </c>
      <c r="R552" s="43">
        <v>2.9591933999999999E-3</v>
      </c>
      <c r="S552" s="43">
        <v>6.5738165999999999E-3</v>
      </c>
      <c r="U552" s="77">
        <f t="shared" si="45"/>
        <v>0.15006645689655171</v>
      </c>
    </row>
    <row r="553" spans="1:21">
      <c r="A553" s="41" t="s">
        <v>33</v>
      </c>
      <c r="B553" s="41" t="s">
        <v>2035</v>
      </c>
      <c r="C553" s="74">
        <f t="shared" si="41"/>
        <v>0.39221468099699996</v>
      </c>
      <c r="D553" s="74">
        <f t="shared" si="42"/>
        <v>5.4431248E-3</v>
      </c>
      <c r="E553" s="74">
        <f t="shared" si="43"/>
        <v>0.34633185780999998</v>
      </c>
      <c r="F553" s="74">
        <f t="shared" si="44"/>
        <v>1.7908938387000001E-2</v>
      </c>
      <c r="G553" s="75">
        <v>2.253076E-2</v>
      </c>
      <c r="H553" s="43">
        <v>6.2667481000000004E-4</v>
      </c>
      <c r="I553" s="43">
        <v>9.0839603000000005E-2</v>
      </c>
      <c r="J553" s="43">
        <v>2.7854722999999999E-3</v>
      </c>
      <c r="K553" s="43">
        <v>4.9794070000000001E-4</v>
      </c>
      <c r="L553" s="43">
        <v>3.528502E-4</v>
      </c>
      <c r="M553" s="43">
        <v>1.8068616000000001E-3</v>
      </c>
      <c r="N553" s="43">
        <v>0.25486557999999998</v>
      </c>
      <c r="O553" s="43">
        <v>3.7067736999999999E-5</v>
      </c>
      <c r="P553" s="43">
        <v>6.0935308999999997E-3</v>
      </c>
      <c r="Q553" s="43">
        <v>4.2756475E-4</v>
      </c>
      <c r="R553" s="43">
        <v>4.8121435000000002E-3</v>
      </c>
      <c r="S553" s="43">
        <v>6.5386315000000002E-3</v>
      </c>
      <c r="U553" s="77">
        <f t="shared" si="45"/>
        <v>0.1942306896551724</v>
      </c>
    </row>
    <row r="554" spans="1:21">
      <c r="A554" s="41" t="s">
        <v>33</v>
      </c>
      <c r="B554" s="41" t="s">
        <v>2036</v>
      </c>
      <c r="C554" s="74">
        <f t="shared" si="41"/>
        <v>0.27523452101599999</v>
      </c>
      <c r="D554" s="74">
        <f t="shared" si="42"/>
        <v>3.8444413899999998E-3</v>
      </c>
      <c r="E554" s="74">
        <f t="shared" si="43"/>
        <v>0.23068514680999999</v>
      </c>
      <c r="F554" s="74">
        <f t="shared" si="44"/>
        <v>2.0622838816000001E-2</v>
      </c>
      <c r="G554" s="75">
        <v>2.0082094000000002E-2</v>
      </c>
      <c r="H554" s="43">
        <v>4.9885581E-4</v>
      </c>
      <c r="I554" s="43">
        <v>9.5482400999999995E-2</v>
      </c>
      <c r="J554" s="43">
        <v>1.7967787E-3</v>
      </c>
      <c r="K554" s="43">
        <v>4.5245141999999998E-4</v>
      </c>
      <c r="L554" s="43">
        <v>2.0334756999999999E-4</v>
      </c>
      <c r="M554" s="43">
        <v>1.3918636999999999E-3</v>
      </c>
      <c r="N554" s="43">
        <v>0.13470388999999999</v>
      </c>
      <c r="O554" s="43">
        <v>3.2530616E-5</v>
      </c>
      <c r="P554" s="43">
        <v>2.9963984000000001E-3</v>
      </c>
      <c r="Q554" s="43">
        <v>1.0611491E-3</v>
      </c>
      <c r="R554" s="43">
        <v>4.7193557000000004E-3</v>
      </c>
      <c r="S554" s="43">
        <v>1.1813405000000001E-2</v>
      </c>
      <c r="U554" s="77">
        <f t="shared" si="45"/>
        <v>0.17312150000000001</v>
      </c>
    </row>
    <row r="555" spans="1:21">
      <c r="A555" s="41" t="s">
        <v>33</v>
      </c>
      <c r="B555" s="41" t="s">
        <v>2037</v>
      </c>
      <c r="C555" s="74">
        <f t="shared" si="41"/>
        <v>0.48855733808299995</v>
      </c>
      <c r="D555" s="74">
        <f t="shared" si="42"/>
        <v>1.1738248610000002E-2</v>
      </c>
      <c r="E555" s="74">
        <f t="shared" si="43"/>
        <v>0.40548353989999997</v>
      </c>
      <c r="F555" s="74">
        <f t="shared" si="44"/>
        <v>3.4660998573E-2</v>
      </c>
      <c r="G555" s="75">
        <v>3.6674551E-2</v>
      </c>
      <c r="H555" s="43">
        <v>3.3476008999999999E-3</v>
      </c>
      <c r="I555" s="43">
        <v>9.3507178999999996E-2</v>
      </c>
      <c r="J555" s="43">
        <v>8.3941732000000005E-3</v>
      </c>
      <c r="K555" s="43">
        <v>1.1410171000000001E-3</v>
      </c>
      <c r="L555" s="43">
        <v>2.9170870999999999E-4</v>
      </c>
      <c r="M555" s="43">
        <v>1.9113495999999999E-3</v>
      </c>
      <c r="N555" s="43">
        <v>0.30862876</v>
      </c>
      <c r="O555" s="43">
        <v>5.9314302999999997E-5</v>
      </c>
      <c r="P555" s="43">
        <v>1.5844614E-2</v>
      </c>
      <c r="Q555" s="43">
        <v>6.4906087000000002E-4</v>
      </c>
      <c r="R555" s="43">
        <v>6.2740983999999998E-3</v>
      </c>
      <c r="S555" s="43">
        <v>1.1833911000000001E-2</v>
      </c>
      <c r="U555" s="77">
        <f t="shared" si="45"/>
        <v>0.31615992241379309</v>
      </c>
    </row>
    <row r="556" spans="1:21">
      <c r="A556" s="41" t="s">
        <v>33</v>
      </c>
      <c r="B556" s="41" t="s">
        <v>2038</v>
      </c>
      <c r="C556" s="74">
        <f t="shared" si="41"/>
        <v>0.37357229078999998</v>
      </c>
      <c r="D556" s="74">
        <f t="shared" si="42"/>
        <v>1.1662748550000001E-2</v>
      </c>
      <c r="E556" s="74">
        <f t="shared" si="43"/>
        <v>0.30886460650000003</v>
      </c>
      <c r="F556" s="74">
        <f t="shared" si="44"/>
        <v>2.4941375740000001E-2</v>
      </c>
      <c r="G556" s="75">
        <v>2.810356E-2</v>
      </c>
      <c r="H556" s="43">
        <v>1.2742465000000001E-3</v>
      </c>
      <c r="I556" s="43">
        <v>0.16758329</v>
      </c>
      <c r="J556" s="43">
        <v>3.7207834000000002E-3</v>
      </c>
      <c r="K556" s="43">
        <v>7.4736604999999998E-4</v>
      </c>
      <c r="L556" s="43">
        <v>3.5458480000000002E-4</v>
      </c>
      <c r="M556" s="43">
        <v>6.8400142999999998E-3</v>
      </c>
      <c r="N556" s="43">
        <v>0.14000707000000001</v>
      </c>
      <c r="O556" s="43">
        <v>6.143136E-5</v>
      </c>
      <c r="P556" s="43">
        <v>7.1132540999999999E-3</v>
      </c>
      <c r="Q556" s="43">
        <v>5.8710697999999999E-4</v>
      </c>
      <c r="R556" s="43">
        <v>5.4319023000000003E-3</v>
      </c>
      <c r="S556" s="43">
        <v>1.1747680999999999E-2</v>
      </c>
      <c r="U556" s="77">
        <f t="shared" si="45"/>
        <v>0.24227206896551723</v>
      </c>
    </row>
    <row r="557" spans="1:21">
      <c r="A557" s="41" t="s">
        <v>33</v>
      </c>
      <c r="B557" s="41" t="s">
        <v>2039</v>
      </c>
      <c r="C557" s="74">
        <f t="shared" si="41"/>
        <v>4.9524326548400006E-2</v>
      </c>
      <c r="D557" s="74">
        <f t="shared" si="42"/>
        <v>6.8729474700000002E-4</v>
      </c>
      <c r="E557" s="74">
        <f t="shared" si="43"/>
        <v>4.3730775233999999E-2</v>
      </c>
      <c r="F557" s="74">
        <f t="shared" si="44"/>
        <v>2.2613332674000001E-3</v>
      </c>
      <c r="G557" s="75">
        <v>2.8449233000000002E-3</v>
      </c>
      <c r="H557" s="43">
        <v>7.9129233999999994E-5</v>
      </c>
      <c r="I557" s="43">
        <v>1.1470173E-2</v>
      </c>
      <c r="J557" s="43">
        <v>3.5171718000000002E-4</v>
      </c>
      <c r="K557" s="43">
        <v>6.2874181999999999E-5</v>
      </c>
      <c r="L557" s="43">
        <v>4.4553835000000003E-5</v>
      </c>
      <c r="M557" s="43">
        <v>2.2814955E-4</v>
      </c>
      <c r="N557" s="43">
        <v>3.2181473000000002E-2</v>
      </c>
      <c r="O557" s="43">
        <v>4.6804843999999996E-6</v>
      </c>
      <c r="P557" s="43">
        <v>7.694205E-4</v>
      </c>
      <c r="Q557" s="43">
        <v>5.3987923000000002E-5</v>
      </c>
      <c r="R557" s="43">
        <v>6.0762173000000004E-4</v>
      </c>
      <c r="S557" s="43">
        <v>8.2562263000000001E-4</v>
      </c>
      <c r="U557" s="77">
        <f t="shared" si="45"/>
        <v>2.4525200862068965E-2</v>
      </c>
    </row>
    <row r="558" spans="1:21">
      <c r="A558" s="41" t="s">
        <v>33</v>
      </c>
      <c r="B558" s="41" t="s">
        <v>2040</v>
      </c>
      <c r="C558" s="74">
        <f t="shared" si="41"/>
        <v>3.4753426611300001E-2</v>
      </c>
      <c r="D558" s="74">
        <f t="shared" si="42"/>
        <v>4.8543152899999998E-4</v>
      </c>
      <c r="E558" s="74">
        <f t="shared" si="43"/>
        <v>2.9128247733E-2</v>
      </c>
      <c r="F558" s="74">
        <f t="shared" si="44"/>
        <v>2.6040131493E-3</v>
      </c>
      <c r="G558" s="75">
        <v>2.5357342000000001E-3</v>
      </c>
      <c r="H558" s="43">
        <v>6.2989733000000001E-5</v>
      </c>
      <c r="I558" s="43">
        <v>1.2056411E-2</v>
      </c>
      <c r="J558" s="43">
        <v>2.2687639999999999E-4</v>
      </c>
      <c r="K558" s="43">
        <v>5.7130324000000003E-5</v>
      </c>
      <c r="L558" s="43">
        <v>2.5676374999999999E-5</v>
      </c>
      <c r="M558" s="43">
        <v>1.7574843E-4</v>
      </c>
      <c r="N558" s="43">
        <v>1.7008847000000001E-2</v>
      </c>
      <c r="O558" s="43">
        <v>4.1075893E-6</v>
      </c>
      <c r="P558" s="43">
        <v>3.7835047999999999E-4</v>
      </c>
      <c r="Q558" s="43">
        <v>1.3398961E-4</v>
      </c>
      <c r="R558" s="43">
        <v>5.9590556999999998E-4</v>
      </c>
      <c r="S558" s="43">
        <v>1.4916599000000001E-3</v>
      </c>
      <c r="U558" s="77">
        <f t="shared" si="45"/>
        <v>2.1859777586206896E-2</v>
      </c>
    </row>
    <row r="559" spans="1:21">
      <c r="A559" s="41" t="s">
        <v>33</v>
      </c>
      <c r="B559" s="41" t="s">
        <v>2041</v>
      </c>
      <c r="C559" s="74">
        <f t="shared" si="41"/>
        <v>6.1689360025999999E-2</v>
      </c>
      <c r="D559" s="74">
        <f t="shared" si="42"/>
        <v>1.4821699960000001E-3</v>
      </c>
      <c r="E559" s="74">
        <f t="shared" si="43"/>
        <v>5.1199763260000003E-2</v>
      </c>
      <c r="F559" s="74">
        <f t="shared" si="44"/>
        <v>4.3765893699999996E-3</v>
      </c>
      <c r="G559" s="75">
        <v>4.6308373999999998E-3</v>
      </c>
      <c r="H559" s="43">
        <v>4.2269626000000001E-4</v>
      </c>
      <c r="I559" s="43">
        <v>1.1807003E-2</v>
      </c>
      <c r="J559" s="43">
        <v>1.0599189000000001E-3</v>
      </c>
      <c r="K559" s="43">
        <v>1.4407440999999999E-4</v>
      </c>
      <c r="L559" s="43">
        <v>3.6833596000000002E-5</v>
      </c>
      <c r="M559" s="43">
        <v>2.4134309E-4</v>
      </c>
      <c r="N559" s="43">
        <v>3.8970063999999999E-2</v>
      </c>
      <c r="O559" s="43">
        <v>7.4895229999999996E-6</v>
      </c>
      <c r="P559" s="43">
        <v>2.0006743000000001E-3</v>
      </c>
      <c r="Q559" s="43">
        <v>8.1955887000000004E-5</v>
      </c>
      <c r="R559" s="43">
        <v>7.9222045999999995E-4</v>
      </c>
      <c r="S559" s="43">
        <v>1.4942492000000001E-3</v>
      </c>
      <c r="U559" s="77">
        <f t="shared" si="45"/>
        <v>3.9921012068965513E-2</v>
      </c>
    </row>
    <row r="560" spans="1:21">
      <c r="A560" s="41" t="s">
        <v>33</v>
      </c>
      <c r="B560" s="41" t="s">
        <v>2042</v>
      </c>
      <c r="C560" s="74">
        <f t="shared" si="41"/>
        <v>4.7170380885500005E-2</v>
      </c>
      <c r="D560" s="74">
        <f t="shared" si="42"/>
        <v>1.472636777E-3</v>
      </c>
      <c r="E560" s="74">
        <f t="shared" si="43"/>
        <v>3.8999844089999999E-2</v>
      </c>
      <c r="F560" s="74">
        <f t="shared" si="44"/>
        <v>3.1493080185000001E-3</v>
      </c>
      <c r="G560" s="75">
        <v>3.5485920000000002E-3</v>
      </c>
      <c r="H560" s="43">
        <v>1.6089709000000001E-4</v>
      </c>
      <c r="I560" s="43">
        <v>2.1160476000000001E-2</v>
      </c>
      <c r="J560" s="43">
        <v>4.6981742999999999E-4</v>
      </c>
      <c r="K560" s="43">
        <v>9.4368726000000001E-5</v>
      </c>
      <c r="L560" s="43">
        <v>4.4772861E-5</v>
      </c>
      <c r="M560" s="43">
        <v>8.6367775999999998E-4</v>
      </c>
      <c r="N560" s="43">
        <v>1.7678471000000001E-2</v>
      </c>
      <c r="O560" s="43">
        <v>7.7568405000000008E-6</v>
      </c>
      <c r="P560" s="43">
        <v>8.9817931999999995E-4</v>
      </c>
      <c r="Q560" s="43">
        <v>7.4133068000000003E-5</v>
      </c>
      <c r="R560" s="43">
        <v>6.8587768999999995E-4</v>
      </c>
      <c r="S560" s="43">
        <v>1.4833610999999999E-3</v>
      </c>
      <c r="U560" s="77">
        <f t="shared" si="45"/>
        <v>3.0591310344827587E-2</v>
      </c>
    </row>
    <row r="561" spans="1:21">
      <c r="A561" s="41" t="s">
        <v>33</v>
      </c>
      <c r="B561" s="41" t="s">
        <v>2043</v>
      </c>
      <c r="C561" s="74">
        <f t="shared" si="41"/>
        <v>0.90460035286700002</v>
      </c>
      <c r="D561" s="74">
        <f t="shared" si="42"/>
        <v>1.0631112687E-2</v>
      </c>
      <c r="E561" s="74">
        <f t="shared" si="43"/>
        <v>0.14057598350000003</v>
      </c>
      <c r="F561" s="74">
        <f t="shared" si="44"/>
        <v>1.6680386679999999E-2</v>
      </c>
      <c r="G561" s="75">
        <v>0.73671286999999996</v>
      </c>
      <c r="H561" s="43">
        <v>2.3730318000000001E-3</v>
      </c>
      <c r="I561" s="43">
        <v>0.13547632000000001</v>
      </c>
      <c r="J561" s="43">
        <v>5.1447862000000002E-3</v>
      </c>
      <c r="K561" s="43">
        <v>3.6593237000000002E-3</v>
      </c>
      <c r="L561" s="43">
        <v>5.7248586999999997E-5</v>
      </c>
      <c r="M561" s="43">
        <v>1.7697542E-3</v>
      </c>
      <c r="N561" s="43">
        <v>2.7266317E-3</v>
      </c>
      <c r="O561" s="43">
        <v>1.4930780999999999E-4</v>
      </c>
      <c r="P561" s="43">
        <v>1.7395624E-3</v>
      </c>
      <c r="Q561" s="43">
        <v>9.6785027000000003E-4</v>
      </c>
      <c r="R561" s="43">
        <v>9.9827513000000003E-3</v>
      </c>
      <c r="S561" s="43">
        <v>3.8409148999999998E-3</v>
      </c>
      <c r="U561" s="77">
        <f t="shared" si="45"/>
        <v>6.3509730172413787</v>
      </c>
    </row>
    <row r="562" spans="1:21">
      <c r="A562" s="41" t="s">
        <v>33</v>
      </c>
      <c r="B562" s="41" t="s">
        <v>2044</v>
      </c>
      <c r="C562" s="74">
        <f t="shared" si="41"/>
        <v>1.2428860180010002</v>
      </c>
      <c r="D562" s="74">
        <f t="shared" si="42"/>
        <v>1.3126780881000001E-2</v>
      </c>
      <c r="E562" s="74">
        <f t="shared" si="43"/>
        <v>0.88568880110000003</v>
      </c>
      <c r="F562" s="74">
        <f t="shared" si="44"/>
        <v>2.066344602E-2</v>
      </c>
      <c r="G562" s="75">
        <v>0.32340699000000001</v>
      </c>
      <c r="H562" s="43">
        <v>3.0481711000000002E-3</v>
      </c>
      <c r="I562" s="43">
        <v>0.10435205</v>
      </c>
      <c r="J562" s="43">
        <v>6.1264255000000002E-3</v>
      </c>
      <c r="K562" s="43">
        <v>4.0356226000000002E-3</v>
      </c>
      <c r="L562" s="43">
        <v>4.6561280999999999E-5</v>
      </c>
      <c r="M562" s="43">
        <v>2.9181715E-3</v>
      </c>
      <c r="N562" s="43">
        <v>0.77828858000000001</v>
      </c>
      <c r="O562" s="43">
        <v>1.6856442000000001E-4</v>
      </c>
      <c r="P562" s="43">
        <v>3.9181703999999996E-3</v>
      </c>
      <c r="Q562" s="43">
        <v>1.5546207000000001E-3</v>
      </c>
      <c r="R562" s="43">
        <v>9.0142252999999995E-3</v>
      </c>
      <c r="S562" s="43">
        <v>6.0078652000000003E-3</v>
      </c>
      <c r="U562" s="77">
        <f t="shared" si="45"/>
        <v>2.7879912931034481</v>
      </c>
    </row>
    <row r="563" spans="1:21">
      <c r="A563" s="41" t="s">
        <v>33</v>
      </c>
      <c r="B563" s="41" t="s">
        <v>2045</v>
      </c>
      <c r="C563" s="74">
        <f t="shared" si="41"/>
        <v>0.40191395114100004</v>
      </c>
      <c r="D563" s="74">
        <f t="shared" si="42"/>
        <v>1.1104980791E-2</v>
      </c>
      <c r="E563" s="74">
        <f t="shared" si="43"/>
        <v>0.20024423389999998</v>
      </c>
      <c r="F563" s="74">
        <f t="shared" si="44"/>
        <v>1.8532086450000002E-2</v>
      </c>
      <c r="G563" s="75">
        <v>0.17203265000000001</v>
      </c>
      <c r="H563" s="43">
        <v>2.6214119E-3</v>
      </c>
      <c r="I563" s="43">
        <v>7.5115431999999996E-2</v>
      </c>
      <c r="J563" s="43">
        <v>5.984835E-3</v>
      </c>
      <c r="K563" s="43">
        <v>4.0168317999999996E-3</v>
      </c>
      <c r="L563" s="43">
        <v>2.9152491000000001E-5</v>
      </c>
      <c r="M563" s="43">
        <v>1.0741615000000001E-3</v>
      </c>
      <c r="N563" s="43">
        <v>0.12250738999999999</v>
      </c>
      <c r="O563" s="43">
        <v>1.6967655E-4</v>
      </c>
      <c r="P563" s="43">
        <v>4.3152459000000004E-3</v>
      </c>
      <c r="Q563" s="43">
        <v>1.1711975999999999E-3</v>
      </c>
      <c r="R563" s="43">
        <v>9.0153778999999996E-3</v>
      </c>
      <c r="S563" s="43">
        <v>3.8605885E-3</v>
      </c>
      <c r="U563" s="77">
        <f t="shared" si="45"/>
        <v>1.4830400862068966</v>
      </c>
    </row>
    <row r="564" spans="1:21">
      <c r="A564" s="41" t="s">
        <v>33</v>
      </c>
      <c r="B564" s="41" t="s">
        <v>2046</v>
      </c>
      <c r="C564" s="74">
        <f t="shared" si="41"/>
        <v>0</v>
      </c>
      <c r="D564" s="74">
        <f t="shared" si="42"/>
        <v>0</v>
      </c>
      <c r="E564" s="74">
        <f t="shared" si="43"/>
        <v>0</v>
      </c>
      <c r="F564" s="74">
        <f t="shared" si="44"/>
        <v>0</v>
      </c>
      <c r="G564" s="75">
        <v>0</v>
      </c>
      <c r="H564" s="43">
        <v>0</v>
      </c>
      <c r="I564" s="43">
        <v>0</v>
      </c>
      <c r="J564" s="43">
        <v>0</v>
      </c>
      <c r="K564" s="43">
        <v>0</v>
      </c>
      <c r="L564" s="43">
        <v>0</v>
      </c>
      <c r="M564" s="43">
        <v>0</v>
      </c>
      <c r="N564" s="43">
        <v>0</v>
      </c>
      <c r="O564" s="43">
        <v>0</v>
      </c>
      <c r="P564" s="43">
        <v>0</v>
      </c>
      <c r="Q564" s="43">
        <v>0</v>
      </c>
      <c r="R564" s="43">
        <v>0</v>
      </c>
      <c r="S564" s="43">
        <v>0</v>
      </c>
      <c r="U564" s="77">
        <f t="shared" si="45"/>
        <v>0</v>
      </c>
    </row>
    <row r="565" spans="1:21">
      <c r="A565" s="41" t="s">
        <v>33</v>
      </c>
      <c r="B565" s="41" t="s">
        <v>2047</v>
      </c>
      <c r="C565" s="74">
        <f t="shared" si="41"/>
        <v>3.4086017113799993</v>
      </c>
      <c r="D565" s="74">
        <f t="shared" si="42"/>
        <v>1.7094956629999998E-2</v>
      </c>
      <c r="E565" s="74">
        <f t="shared" si="43"/>
        <v>2.2842902879999998</v>
      </c>
      <c r="F565" s="74">
        <f t="shared" si="44"/>
        <v>0.10070476675000001</v>
      </c>
      <c r="G565" s="75">
        <v>1.0065116999999999</v>
      </c>
      <c r="H565" s="43">
        <v>3.3567979999999998E-3</v>
      </c>
      <c r="I565" s="43">
        <v>0.14504079</v>
      </c>
      <c r="J565" s="43">
        <v>6.2620706999999996E-3</v>
      </c>
      <c r="K565" s="43">
        <v>2.6853059000000001E-3</v>
      </c>
      <c r="L565" s="43">
        <v>3.5286873000000001E-4</v>
      </c>
      <c r="M565" s="43">
        <v>7.7947112999999998E-3</v>
      </c>
      <c r="N565" s="43">
        <v>2.1358926999999999</v>
      </c>
      <c r="O565" s="43">
        <v>1.6733224999999999E-4</v>
      </c>
      <c r="P565" s="43">
        <v>1.1279622E-2</v>
      </c>
      <c r="Q565" s="43">
        <v>2.6909755000000001E-3</v>
      </c>
      <c r="R565" s="43">
        <v>5.0386815000000001E-2</v>
      </c>
      <c r="S565" s="43">
        <v>3.6180021999999999E-2</v>
      </c>
      <c r="U565" s="77">
        <f t="shared" si="45"/>
        <v>8.6768249999999991</v>
      </c>
    </row>
    <row r="566" spans="1:21">
      <c r="A566" s="41" t="s">
        <v>33</v>
      </c>
      <c r="B566" s="41" t="s">
        <v>2048</v>
      </c>
      <c r="C566" s="74">
        <f t="shared" si="41"/>
        <v>1.3008141823900001</v>
      </c>
      <c r="D566" s="74">
        <f t="shared" si="42"/>
        <v>2.9650253000000001E-2</v>
      </c>
      <c r="E566" s="74">
        <f t="shared" si="43"/>
        <v>1.1050042740000001</v>
      </c>
      <c r="F566" s="74">
        <f t="shared" si="44"/>
        <v>7.3050797390000005E-2</v>
      </c>
      <c r="G566" s="75">
        <v>9.3108858000000003E-2</v>
      </c>
      <c r="H566" s="43">
        <v>2.3665539999999999E-3</v>
      </c>
      <c r="I566" s="43">
        <v>0.41932830999999998</v>
      </c>
      <c r="J566" s="43">
        <v>9.2779821000000002E-3</v>
      </c>
      <c r="K566" s="43">
        <v>2.6919059E-3</v>
      </c>
      <c r="L566" s="43">
        <v>2.2214869999999999E-3</v>
      </c>
      <c r="M566" s="43">
        <v>1.5458878000000001E-2</v>
      </c>
      <c r="N566" s="43">
        <v>0.68330941000000001</v>
      </c>
      <c r="O566" s="43">
        <v>1.9161709000000001E-4</v>
      </c>
      <c r="P566" s="43">
        <v>1.6562377E-2</v>
      </c>
      <c r="Q566" s="43">
        <v>1.2124923E-3</v>
      </c>
      <c r="R566" s="43">
        <v>2.6963230000000001E-2</v>
      </c>
      <c r="S566" s="43">
        <v>2.8121080999999999E-2</v>
      </c>
      <c r="U566" s="77">
        <f t="shared" si="45"/>
        <v>0.80266256896551724</v>
      </c>
    </row>
    <row r="567" spans="1:21">
      <c r="A567" s="41" t="s">
        <v>33</v>
      </c>
      <c r="B567" s="41" t="s">
        <v>2049</v>
      </c>
      <c r="C567" s="74">
        <f t="shared" si="41"/>
        <v>5.8457023386499998</v>
      </c>
      <c r="D567" s="74">
        <f t="shared" si="42"/>
        <v>3.5555842060000002E-2</v>
      </c>
      <c r="E567" s="74">
        <f t="shared" si="43"/>
        <v>5.3313382083</v>
      </c>
      <c r="F567" s="74">
        <f t="shared" si="44"/>
        <v>0.13385728828999999</v>
      </c>
      <c r="G567" s="75">
        <v>0.34495100000000001</v>
      </c>
      <c r="H567" s="43">
        <v>3.7783682999999999E-3</v>
      </c>
      <c r="I567" s="43">
        <v>0.38504104</v>
      </c>
      <c r="J567" s="43">
        <v>1.0788465000000001E-2</v>
      </c>
      <c r="K567" s="43">
        <v>3.8109102999999999E-3</v>
      </c>
      <c r="L567" s="43">
        <v>5.4239976000000005E-4</v>
      </c>
      <c r="M567" s="43">
        <v>2.0414067000000001E-2</v>
      </c>
      <c r="N567" s="43">
        <v>4.9425188000000002</v>
      </c>
      <c r="O567" s="43">
        <v>2.7246029000000001E-4</v>
      </c>
      <c r="P567" s="43">
        <v>1.8904199999999999E-2</v>
      </c>
      <c r="Q567" s="43">
        <v>2.2090299999999998E-3</v>
      </c>
      <c r="R567" s="43">
        <v>6.7613883999999999E-2</v>
      </c>
      <c r="S567" s="43">
        <v>4.4857714E-2</v>
      </c>
      <c r="U567" s="77">
        <f t="shared" si="45"/>
        <v>2.9737155172413794</v>
      </c>
    </row>
    <row r="568" spans="1:21">
      <c r="A568" s="41" t="s">
        <v>33</v>
      </c>
      <c r="B568" s="41" t="s">
        <v>2050</v>
      </c>
      <c r="C568" s="74">
        <f t="shared" si="41"/>
        <v>2.3274967428700002</v>
      </c>
      <c r="D568" s="74">
        <f t="shared" si="42"/>
        <v>4.8726256600000004E-2</v>
      </c>
      <c r="E568" s="74">
        <f t="shared" si="43"/>
        <v>2.1159741773</v>
      </c>
      <c r="F568" s="74">
        <f t="shared" si="44"/>
        <v>5.8290158969999999E-2</v>
      </c>
      <c r="G568" s="75">
        <v>0.10450615000000001</v>
      </c>
      <c r="H568" s="43">
        <v>2.5719073000000001E-3</v>
      </c>
      <c r="I568" s="43">
        <v>0.65288237000000005</v>
      </c>
      <c r="J568" s="43">
        <v>8.7231788999999997E-3</v>
      </c>
      <c r="K568" s="43">
        <v>2.1796621000000002E-3</v>
      </c>
      <c r="L568" s="43">
        <v>6.4700996000000002E-3</v>
      </c>
      <c r="M568" s="43">
        <v>3.1353315999999999E-2</v>
      </c>
      <c r="N568" s="43">
        <v>1.4605199</v>
      </c>
      <c r="O568" s="43">
        <v>1.5114887E-4</v>
      </c>
      <c r="P568" s="43">
        <v>1.4648001000000001E-2</v>
      </c>
      <c r="Q568" s="43">
        <v>1.8056741E-3</v>
      </c>
      <c r="R568" s="43">
        <v>2.1076894999999998E-2</v>
      </c>
      <c r="S568" s="43">
        <v>2.0608439999999999E-2</v>
      </c>
      <c r="U568" s="77">
        <f t="shared" si="45"/>
        <v>0.90091508620689653</v>
      </c>
    </row>
    <row r="569" spans="1:21">
      <c r="A569" s="41" t="s">
        <v>33</v>
      </c>
      <c r="B569" s="41" t="s">
        <v>2051</v>
      </c>
      <c r="C569" s="74">
        <f t="shared" si="41"/>
        <v>0.91358192668000004</v>
      </c>
      <c r="D569" s="74">
        <f t="shared" si="42"/>
        <v>1.6435101479999999E-2</v>
      </c>
      <c r="E569" s="74">
        <f t="shared" si="43"/>
        <v>0.66120279670000004</v>
      </c>
      <c r="F569" s="74">
        <f t="shared" si="44"/>
        <v>7.912674850000001E-2</v>
      </c>
      <c r="G569" s="75">
        <v>0.15681728</v>
      </c>
      <c r="H569" s="43">
        <v>2.8598067000000001E-3</v>
      </c>
      <c r="I569" s="43">
        <v>0.27567108000000001</v>
      </c>
      <c r="J569" s="43">
        <v>8.9991689999999996E-3</v>
      </c>
      <c r="K569" s="43">
        <v>2.9241066999999999E-3</v>
      </c>
      <c r="L569" s="43">
        <v>3.2386497999999998E-4</v>
      </c>
      <c r="M569" s="43">
        <v>4.1879608000000004E-3</v>
      </c>
      <c r="N569" s="43">
        <v>0.38267191</v>
      </c>
      <c r="O569" s="43">
        <v>2.030678E-4</v>
      </c>
      <c r="P569" s="43">
        <v>1.7237398000000001E-2</v>
      </c>
      <c r="Q569" s="43">
        <v>1.0890697E-3</v>
      </c>
      <c r="R569" s="43">
        <v>3.4684132999999999E-2</v>
      </c>
      <c r="S569" s="43">
        <v>2.5913080000000002E-2</v>
      </c>
      <c r="U569" s="77">
        <f t="shared" si="45"/>
        <v>1.3518731034482758</v>
      </c>
    </row>
    <row r="570" spans="1:21">
      <c r="A570" s="41" t="s">
        <v>33</v>
      </c>
      <c r="B570" s="41" t="s">
        <v>2052</v>
      </c>
      <c r="C570" s="74">
        <f t="shared" si="41"/>
        <v>1.72363008004</v>
      </c>
      <c r="D570" s="74">
        <f t="shared" si="42"/>
        <v>2.5581869180000001E-2</v>
      </c>
      <c r="E570" s="74">
        <f t="shared" si="43"/>
        <v>1.4367346563000001</v>
      </c>
      <c r="F570" s="74">
        <f t="shared" si="44"/>
        <v>8.8497384560000003E-2</v>
      </c>
      <c r="G570" s="75">
        <v>0.17281616999999999</v>
      </c>
      <c r="H570" s="43">
        <v>2.8456263000000001E-3</v>
      </c>
      <c r="I570" s="43">
        <v>0.52971075000000001</v>
      </c>
      <c r="J570" s="43">
        <v>8.5619048000000007E-3</v>
      </c>
      <c r="K570" s="43">
        <v>2.5786442999999998E-3</v>
      </c>
      <c r="L570" s="43">
        <v>7.6489007999999995E-4</v>
      </c>
      <c r="M570" s="43">
        <v>1.367643E-2</v>
      </c>
      <c r="N570" s="43">
        <v>0.90417828</v>
      </c>
      <c r="O570" s="43">
        <v>1.9220395999999999E-4</v>
      </c>
      <c r="P570" s="43">
        <v>1.2379835E-2</v>
      </c>
      <c r="Q570" s="43">
        <v>1.6406045999999999E-3</v>
      </c>
      <c r="R570" s="43">
        <v>4.2282332999999998E-2</v>
      </c>
      <c r="S570" s="43">
        <v>3.2002408000000003E-2</v>
      </c>
      <c r="U570" s="77">
        <f t="shared" si="45"/>
        <v>1.489794568965517</v>
      </c>
    </row>
    <row r="571" spans="1:21">
      <c r="A571" s="41" t="s">
        <v>33</v>
      </c>
      <c r="B571" s="41" t="s">
        <v>2053</v>
      </c>
      <c r="C571" s="74">
        <f t="shared" si="41"/>
        <v>1.54102970323</v>
      </c>
      <c r="D571" s="74">
        <f t="shared" si="42"/>
        <v>4.0657812399999993E-2</v>
      </c>
      <c r="E571" s="74">
        <f t="shared" si="43"/>
        <v>1.3042703924999999</v>
      </c>
      <c r="F571" s="74">
        <f t="shared" si="44"/>
        <v>7.2503588330000007E-2</v>
      </c>
      <c r="G571" s="75">
        <v>0.12359791000000001</v>
      </c>
      <c r="H571" s="43">
        <v>3.3400025000000001E-3</v>
      </c>
      <c r="I571" s="43">
        <v>0.59940079999999996</v>
      </c>
      <c r="J571" s="43">
        <v>1.0072276999999999E-2</v>
      </c>
      <c r="K571" s="43">
        <v>2.6685381999999999E-3</v>
      </c>
      <c r="L571" s="43">
        <v>4.4527261999999998E-3</v>
      </c>
      <c r="M571" s="43">
        <v>2.3464270999999998E-2</v>
      </c>
      <c r="N571" s="43">
        <v>0.70152959000000004</v>
      </c>
      <c r="O571" s="43">
        <v>1.8904733E-4</v>
      </c>
      <c r="P571" s="43">
        <v>1.7167306E-2</v>
      </c>
      <c r="Q571" s="43">
        <v>1.792774E-3</v>
      </c>
      <c r="R571" s="43">
        <v>2.5060546999999999E-2</v>
      </c>
      <c r="S571" s="43">
        <v>2.8293914E-2</v>
      </c>
      <c r="U571" s="77">
        <f t="shared" si="45"/>
        <v>1.0654992241379311</v>
      </c>
    </row>
    <row r="572" spans="1:21">
      <c r="A572" s="41" t="s">
        <v>33</v>
      </c>
      <c r="B572" s="41" t="s">
        <v>2054</v>
      </c>
      <c r="C572" s="74">
        <f t="shared" si="41"/>
        <v>5.7204575664400004</v>
      </c>
      <c r="D572" s="74">
        <f t="shared" si="42"/>
        <v>4.0541959799999999E-2</v>
      </c>
      <c r="E572" s="74">
        <f t="shared" si="43"/>
        <v>5.4884215157000007</v>
      </c>
      <c r="F572" s="74">
        <f t="shared" si="44"/>
        <v>0.10484460294</v>
      </c>
      <c r="G572" s="75">
        <v>8.6649487999999997E-2</v>
      </c>
      <c r="H572" s="43">
        <v>4.3918456999999999E-3</v>
      </c>
      <c r="I572" s="43">
        <v>0.36425697000000001</v>
      </c>
      <c r="J572" s="43">
        <v>1.0230145E-2</v>
      </c>
      <c r="K572" s="43">
        <v>3.5465252000000001E-3</v>
      </c>
      <c r="L572" s="43">
        <v>1.7496986E-3</v>
      </c>
      <c r="M572" s="43">
        <v>2.5015591E-2</v>
      </c>
      <c r="N572" s="43">
        <v>5.1197727000000004</v>
      </c>
      <c r="O572" s="43">
        <v>2.3742973999999999E-4</v>
      </c>
      <c r="P572" s="43">
        <v>1.8467462E-2</v>
      </c>
      <c r="Q572" s="43">
        <v>2.9777461999999999E-3</v>
      </c>
      <c r="R572" s="43">
        <v>4.5724225E-2</v>
      </c>
      <c r="S572" s="43">
        <v>3.7437739999999997E-2</v>
      </c>
      <c r="U572" s="77">
        <f t="shared" si="45"/>
        <v>0.74697834482758618</v>
      </c>
    </row>
    <row r="573" spans="1:21">
      <c r="A573" s="41" t="s">
        <v>33</v>
      </c>
      <c r="B573" s="41" t="s">
        <v>2055</v>
      </c>
      <c r="C573" s="74">
        <f t="shared" si="41"/>
        <v>1.1170366589500003</v>
      </c>
      <c r="D573" s="74">
        <f t="shared" si="42"/>
        <v>1.8970770089999998E-2</v>
      </c>
      <c r="E573" s="74">
        <f t="shared" si="43"/>
        <v>0.93059543980000003</v>
      </c>
      <c r="F573" s="74">
        <f t="shared" si="44"/>
        <v>6.1585499060000007E-2</v>
      </c>
      <c r="G573" s="75">
        <v>0.10588495000000001</v>
      </c>
      <c r="H573" s="43">
        <v>2.5124197999999999E-3</v>
      </c>
      <c r="I573" s="43">
        <v>0.47464530999999999</v>
      </c>
      <c r="J573" s="43">
        <v>6.5603018000000004E-3</v>
      </c>
      <c r="K573" s="43">
        <v>1.7411262E-3</v>
      </c>
      <c r="L573" s="43">
        <v>8.3994519000000004E-4</v>
      </c>
      <c r="M573" s="43">
        <v>9.8293969000000005E-3</v>
      </c>
      <c r="N573" s="43">
        <v>0.45343770999999999</v>
      </c>
      <c r="O573" s="43">
        <v>1.2723836E-4</v>
      </c>
      <c r="P573" s="43">
        <v>8.8805868999999992E-3</v>
      </c>
      <c r="Q573" s="43">
        <v>1.0585218E-3</v>
      </c>
      <c r="R573" s="43">
        <v>2.5827081000000002E-2</v>
      </c>
      <c r="S573" s="43">
        <v>2.5692071E-2</v>
      </c>
      <c r="U573" s="77">
        <f t="shared" si="45"/>
        <v>0.91280129310344826</v>
      </c>
    </row>
    <row r="574" spans="1:21">
      <c r="A574" s="41" t="s">
        <v>33</v>
      </c>
      <c r="B574" s="41" t="s">
        <v>2056</v>
      </c>
      <c r="C574" s="74">
        <f t="shared" si="41"/>
        <v>1.9776035807800001</v>
      </c>
      <c r="D574" s="74">
        <f t="shared" si="42"/>
        <v>2.7466746199999999E-2</v>
      </c>
      <c r="E574" s="74">
        <f t="shared" si="43"/>
        <v>1.7907332443000001</v>
      </c>
      <c r="F574" s="74">
        <f t="shared" si="44"/>
        <v>5.9603270279999995E-2</v>
      </c>
      <c r="G574" s="75">
        <v>9.9800319999999998E-2</v>
      </c>
      <c r="H574" s="43">
        <v>2.2042143E-3</v>
      </c>
      <c r="I574" s="43">
        <v>0.49530973</v>
      </c>
      <c r="J574" s="43">
        <v>7.4252108999999997E-3</v>
      </c>
      <c r="K574" s="43">
        <v>1.9418580999999999E-3</v>
      </c>
      <c r="L574" s="43">
        <v>2.1684261999999998E-3</v>
      </c>
      <c r="M574" s="43">
        <v>1.5931251E-2</v>
      </c>
      <c r="N574" s="43">
        <v>1.2932193000000001</v>
      </c>
      <c r="O574" s="43">
        <v>1.4206958E-4</v>
      </c>
      <c r="P574" s="43">
        <v>1.1320548999999999E-2</v>
      </c>
      <c r="Q574" s="43">
        <v>1.2968207E-3</v>
      </c>
      <c r="R574" s="43">
        <v>2.2589004999999999E-2</v>
      </c>
      <c r="S574" s="43">
        <v>2.4254826E-2</v>
      </c>
      <c r="U574" s="77">
        <f t="shared" si="45"/>
        <v>0.86034758620689644</v>
      </c>
    </row>
    <row r="575" spans="1:21">
      <c r="A575" s="41" t="s">
        <v>33</v>
      </c>
      <c r="B575" s="41" t="s">
        <v>2057</v>
      </c>
      <c r="C575" s="74">
        <f t="shared" si="41"/>
        <v>0.89658943968999993</v>
      </c>
      <c r="D575" s="74">
        <f t="shared" si="42"/>
        <v>2.9197483000000003E-2</v>
      </c>
      <c r="E575" s="74">
        <f t="shared" si="43"/>
        <v>0.7258506629999999</v>
      </c>
      <c r="F575" s="74">
        <f t="shared" si="44"/>
        <v>5.6172923690000001E-2</v>
      </c>
      <c r="G575" s="75">
        <v>8.5368369999999999E-2</v>
      </c>
      <c r="H575" s="43">
        <v>1.6535530000000001E-3</v>
      </c>
      <c r="I575" s="43">
        <v>0.43139928999999999</v>
      </c>
      <c r="J575" s="43">
        <v>7.4617679000000001E-3</v>
      </c>
      <c r="K575" s="43">
        <v>1.9584236000000001E-3</v>
      </c>
      <c r="L575" s="43">
        <v>4.1603294999999997E-3</v>
      </c>
      <c r="M575" s="43">
        <v>1.5616962E-2</v>
      </c>
      <c r="N575" s="43">
        <v>0.29279781999999999</v>
      </c>
      <c r="O575" s="43">
        <v>1.4227251E-4</v>
      </c>
      <c r="P575" s="43">
        <v>1.3405540000000001E-2</v>
      </c>
      <c r="Q575" s="43">
        <v>9.0768718000000005E-4</v>
      </c>
      <c r="R575" s="43">
        <v>2.2813926000000002E-2</v>
      </c>
      <c r="S575" s="43">
        <v>1.8903498000000001E-2</v>
      </c>
      <c r="U575" s="77">
        <f t="shared" si="45"/>
        <v>0.73593422413793097</v>
      </c>
    </row>
    <row r="576" spans="1:21">
      <c r="A576" s="41" t="s">
        <v>33</v>
      </c>
      <c r="B576" s="41" t="s">
        <v>2058</v>
      </c>
      <c r="C576" s="74">
        <f t="shared" si="41"/>
        <v>1.0946154915099999</v>
      </c>
      <c r="D576" s="74">
        <f t="shared" si="42"/>
        <v>2.89986603E-2</v>
      </c>
      <c r="E576" s="74">
        <f t="shared" si="43"/>
        <v>0.82056342169999996</v>
      </c>
      <c r="F576" s="74">
        <f t="shared" si="44"/>
        <v>0.10509672950999999</v>
      </c>
      <c r="G576" s="75">
        <v>0.13995668</v>
      </c>
      <c r="H576" s="43">
        <v>4.2746217E-3</v>
      </c>
      <c r="I576" s="43">
        <v>0.44581449000000001</v>
      </c>
      <c r="J576" s="43">
        <v>1.1329003000000001E-2</v>
      </c>
      <c r="K576" s="43">
        <v>3.4615529E-3</v>
      </c>
      <c r="L576" s="43">
        <v>1.2583664E-3</v>
      </c>
      <c r="M576" s="43">
        <v>1.2949738000000001E-2</v>
      </c>
      <c r="N576" s="43">
        <v>0.37047430999999997</v>
      </c>
      <c r="O576" s="43">
        <v>2.4242221000000001E-4</v>
      </c>
      <c r="P576" s="43">
        <v>1.9241347999999998E-2</v>
      </c>
      <c r="Q576" s="43">
        <v>1.4448593E-3</v>
      </c>
      <c r="R576" s="43">
        <v>4.3693913000000001E-2</v>
      </c>
      <c r="S576" s="43">
        <v>4.0474187000000002E-2</v>
      </c>
      <c r="U576" s="77">
        <f t="shared" si="45"/>
        <v>1.2065231034482757</v>
      </c>
    </row>
    <row r="577" spans="1:21">
      <c r="A577" s="41" t="s">
        <v>33</v>
      </c>
      <c r="B577" s="41" t="s">
        <v>2059</v>
      </c>
      <c r="C577" s="74">
        <f t="shared" si="41"/>
        <v>2.1988853812399998</v>
      </c>
      <c r="D577" s="74">
        <f t="shared" si="42"/>
        <v>4.5258923999999999E-2</v>
      </c>
      <c r="E577" s="74">
        <f t="shared" si="43"/>
        <v>1.8852834703999999</v>
      </c>
      <c r="F577" s="74">
        <f t="shared" si="44"/>
        <v>0.14879686683999999</v>
      </c>
      <c r="G577" s="75">
        <v>0.11954612000000001</v>
      </c>
      <c r="H577" s="43">
        <v>4.5771604000000004E-3</v>
      </c>
      <c r="I577" s="43">
        <v>0.53232740999999995</v>
      </c>
      <c r="J577" s="43">
        <v>1.3718226E-2</v>
      </c>
      <c r="K577" s="43">
        <v>4.2010909000000001E-3</v>
      </c>
      <c r="L577" s="43">
        <v>2.7422140999999998E-3</v>
      </c>
      <c r="M577" s="43">
        <v>2.4597392999999999E-2</v>
      </c>
      <c r="N577" s="43">
        <v>1.3483788999999999</v>
      </c>
      <c r="O577" s="43">
        <v>2.8819144000000001E-4</v>
      </c>
      <c r="P577" s="43">
        <v>2.4314249999999999E-2</v>
      </c>
      <c r="Q577" s="43">
        <v>2.4510373999999998E-3</v>
      </c>
      <c r="R577" s="43">
        <v>3.8819236E-2</v>
      </c>
      <c r="S577" s="43">
        <v>8.2924152000000001E-2</v>
      </c>
      <c r="U577" s="77">
        <f t="shared" si="45"/>
        <v>1.03057</v>
      </c>
    </row>
    <row r="578" spans="1:21">
      <c r="A578" s="41" t="s">
        <v>33</v>
      </c>
      <c r="B578" s="41" t="s">
        <v>2060</v>
      </c>
      <c r="C578" s="74">
        <f t="shared" si="41"/>
        <v>1.2215517570699999</v>
      </c>
      <c r="D578" s="74">
        <f t="shared" si="42"/>
        <v>3.9658595800000002E-2</v>
      </c>
      <c r="E578" s="74">
        <f t="shared" si="43"/>
        <v>0.88303908500000006</v>
      </c>
      <c r="F578" s="74">
        <f t="shared" si="44"/>
        <v>0.14409730627</v>
      </c>
      <c r="G578" s="75">
        <v>0.15475676999999999</v>
      </c>
      <c r="H578" s="43">
        <v>3.745015E-3</v>
      </c>
      <c r="I578" s="43">
        <v>0.58248759999999999</v>
      </c>
      <c r="J578" s="43">
        <v>1.484339E-2</v>
      </c>
      <c r="K578" s="43">
        <v>4.5860648000000002E-3</v>
      </c>
      <c r="L578" s="43">
        <v>2.2419570000000002E-3</v>
      </c>
      <c r="M578" s="43">
        <v>1.7987184E-2</v>
      </c>
      <c r="N578" s="43">
        <v>0.29680646999999999</v>
      </c>
      <c r="O578" s="43">
        <v>3.2141377000000001E-4</v>
      </c>
      <c r="P578" s="43">
        <v>2.5999713000000001E-2</v>
      </c>
      <c r="Q578" s="43">
        <v>2.1567384999999998E-3</v>
      </c>
      <c r="R578" s="43">
        <v>6.0777218000000001E-2</v>
      </c>
      <c r="S578" s="43">
        <v>5.4842223000000002E-2</v>
      </c>
      <c r="U578" s="77">
        <f t="shared" si="45"/>
        <v>1.3341100862068964</v>
      </c>
    </row>
    <row r="579" spans="1:21">
      <c r="A579" s="41" t="s">
        <v>33</v>
      </c>
      <c r="B579" s="41" t="s">
        <v>2061</v>
      </c>
      <c r="C579" s="74">
        <f t="shared" si="41"/>
        <v>1.4327584289899997</v>
      </c>
      <c r="D579" s="74">
        <f t="shared" si="42"/>
        <v>2.51051209E-2</v>
      </c>
      <c r="E579" s="74">
        <f t="shared" si="43"/>
        <v>1.1660621292</v>
      </c>
      <c r="F579" s="74">
        <f t="shared" si="44"/>
        <v>6.7326838890000004E-2</v>
      </c>
      <c r="G579" s="75">
        <v>0.17426433999999999</v>
      </c>
      <c r="H579" s="43">
        <v>2.4302491999999998E-3</v>
      </c>
      <c r="I579" s="43">
        <v>0.51631998999999995</v>
      </c>
      <c r="J579" s="43">
        <v>8.2085681000000008E-3</v>
      </c>
      <c r="K579" s="43">
        <v>2.2169720999999998E-3</v>
      </c>
      <c r="L579" s="43">
        <v>1.1735746999999999E-3</v>
      </c>
      <c r="M579" s="43">
        <v>1.3506005999999999E-2</v>
      </c>
      <c r="N579" s="43">
        <v>0.64731189</v>
      </c>
      <c r="O579" s="43">
        <v>1.5878409E-4</v>
      </c>
      <c r="P579" s="43">
        <v>1.2101951E-2</v>
      </c>
      <c r="Q579" s="43">
        <v>1.8249358E-3</v>
      </c>
      <c r="R579" s="43">
        <v>2.6373923000000001E-2</v>
      </c>
      <c r="S579" s="43">
        <v>2.6867245000000001E-2</v>
      </c>
      <c r="U579" s="77">
        <f t="shared" si="45"/>
        <v>1.502278793103448</v>
      </c>
    </row>
    <row r="580" spans="1:21">
      <c r="A580" s="41" t="s">
        <v>33</v>
      </c>
      <c r="B580" s="41" t="s">
        <v>2062</v>
      </c>
      <c r="C580" s="74">
        <f t="shared" si="41"/>
        <v>1.4174371935999996</v>
      </c>
      <c r="D580" s="74">
        <f t="shared" si="42"/>
        <v>2.6828476800000001E-2</v>
      </c>
      <c r="E580" s="74">
        <f t="shared" si="43"/>
        <v>1.2066037876999998</v>
      </c>
      <c r="F580" s="74">
        <f t="shared" si="44"/>
        <v>6.4054519099999999E-2</v>
      </c>
      <c r="G580" s="75">
        <v>0.11995040999999999</v>
      </c>
      <c r="H580" s="43">
        <v>2.4461277E-3</v>
      </c>
      <c r="I580" s="43">
        <v>0.57518678999999995</v>
      </c>
      <c r="J580" s="43">
        <v>8.2209851999999993E-3</v>
      </c>
      <c r="K580" s="43">
        <v>2.1254770000000002E-3</v>
      </c>
      <c r="L580" s="43">
        <v>1.4233296000000001E-3</v>
      </c>
      <c r="M580" s="43">
        <v>1.5058685E-2</v>
      </c>
      <c r="N580" s="43">
        <v>0.62897086999999996</v>
      </c>
      <c r="O580" s="43">
        <v>1.5513770000000001E-4</v>
      </c>
      <c r="P580" s="43">
        <v>1.1822169E-2</v>
      </c>
      <c r="Q580" s="43">
        <v>1.4571073999999999E-3</v>
      </c>
      <c r="R580" s="43">
        <v>2.5957978999999999E-2</v>
      </c>
      <c r="S580" s="43">
        <v>2.4662125999999999E-2</v>
      </c>
      <c r="U580" s="77">
        <f t="shared" si="45"/>
        <v>1.0340552586206895</v>
      </c>
    </row>
    <row r="581" spans="1:21">
      <c r="A581" s="41" t="s">
        <v>33</v>
      </c>
      <c r="B581" s="41" t="s">
        <v>2063</v>
      </c>
      <c r="C581" s="74">
        <f t="shared" si="41"/>
        <v>1.19492953187</v>
      </c>
      <c r="D581" s="74">
        <f t="shared" si="42"/>
        <v>2.2232591359999998E-2</v>
      </c>
      <c r="E581" s="74">
        <f t="shared" si="43"/>
        <v>0.96036483289999997</v>
      </c>
      <c r="F581" s="74">
        <f t="shared" si="44"/>
        <v>7.8873627609999997E-2</v>
      </c>
      <c r="G581" s="75">
        <v>0.13345847999999999</v>
      </c>
      <c r="H581" s="43">
        <v>2.4726429E-3</v>
      </c>
      <c r="I581" s="43">
        <v>0.34908858999999998</v>
      </c>
      <c r="J581" s="43">
        <v>9.5937772000000004E-3</v>
      </c>
      <c r="K581" s="43">
        <v>2.8163807000000001E-3</v>
      </c>
      <c r="L581" s="43">
        <v>9.2857566000000002E-4</v>
      </c>
      <c r="M581" s="43">
        <v>8.8938578000000001E-3</v>
      </c>
      <c r="N581" s="43">
        <v>0.6088036</v>
      </c>
      <c r="O581" s="43">
        <v>2.0483771000000001E-4</v>
      </c>
      <c r="P581" s="43">
        <v>1.7573222999999999E-2</v>
      </c>
      <c r="Q581" s="43">
        <v>1.4011628999999999E-3</v>
      </c>
      <c r="R581" s="43">
        <v>2.9868088000000001E-2</v>
      </c>
      <c r="S581" s="43">
        <v>2.9826315999999999E-2</v>
      </c>
      <c r="U581" s="77">
        <f t="shared" si="45"/>
        <v>1.1505041379310343</v>
      </c>
    </row>
    <row r="582" spans="1:21">
      <c r="A582" s="41" t="s">
        <v>33</v>
      </c>
      <c r="B582" s="41" t="s">
        <v>2064</v>
      </c>
      <c r="C582" s="74">
        <f t="shared" si="41"/>
        <v>1.6550068658500001</v>
      </c>
      <c r="D582" s="74">
        <f t="shared" si="42"/>
        <v>3.9331561399999999E-2</v>
      </c>
      <c r="E582" s="74">
        <f t="shared" si="43"/>
        <v>1.4297310235</v>
      </c>
      <c r="F582" s="74">
        <f t="shared" si="44"/>
        <v>7.0383820949999995E-2</v>
      </c>
      <c r="G582" s="75">
        <v>0.11556046</v>
      </c>
      <c r="H582" s="43">
        <v>3.5730135000000001E-3</v>
      </c>
      <c r="I582" s="43">
        <v>0.57676064999999999</v>
      </c>
      <c r="J582" s="43">
        <v>8.8263101E-3</v>
      </c>
      <c r="K582" s="43">
        <v>2.6118665999999998E-3</v>
      </c>
      <c r="L582" s="43">
        <v>3.7198296999999998E-3</v>
      </c>
      <c r="M582" s="43">
        <v>2.4173554999999999E-2</v>
      </c>
      <c r="N582" s="43">
        <v>0.84939735999999999</v>
      </c>
      <c r="O582" s="43">
        <v>1.6044074999999999E-4</v>
      </c>
      <c r="P582" s="43">
        <v>1.3619394999999999E-2</v>
      </c>
      <c r="Q582" s="43">
        <v>2.4438531999999998E-3</v>
      </c>
      <c r="R582" s="43">
        <v>2.3804537000000001E-2</v>
      </c>
      <c r="S582" s="43">
        <v>3.0355594999999999E-2</v>
      </c>
      <c r="U582" s="77">
        <f t="shared" si="45"/>
        <v>0.99621086206896547</v>
      </c>
    </row>
    <row r="583" spans="1:21">
      <c r="A583" s="41" t="s">
        <v>33</v>
      </c>
      <c r="B583" s="41" t="s">
        <v>2065</v>
      </c>
      <c r="C583" s="74">
        <f t="shared" si="41"/>
        <v>2.2800086992900002</v>
      </c>
      <c r="D583" s="74">
        <f t="shared" si="42"/>
        <v>4.4138917479999998E-2</v>
      </c>
      <c r="E583" s="74">
        <f t="shared" si="43"/>
        <v>0.99670533029999997</v>
      </c>
      <c r="F583" s="74">
        <f t="shared" si="44"/>
        <v>1.09377676151</v>
      </c>
      <c r="G583" s="75">
        <v>0.14538769000000001</v>
      </c>
      <c r="H583" s="43">
        <v>4.8803103000000002E-3</v>
      </c>
      <c r="I583" s="43">
        <v>0.54865746999999998</v>
      </c>
      <c r="J583" s="43">
        <v>2.4523006999999999E-2</v>
      </c>
      <c r="K583" s="43">
        <v>7.4956659000000002E-3</v>
      </c>
      <c r="L583" s="43">
        <v>5.2979858000000001E-4</v>
      </c>
      <c r="M583" s="43">
        <v>1.1590446000000001E-2</v>
      </c>
      <c r="N583" s="43">
        <v>0.44316755000000002</v>
      </c>
      <c r="O583" s="43">
        <v>5.6792010999999996E-4</v>
      </c>
      <c r="P583" s="43">
        <v>4.9889642999999997E-2</v>
      </c>
      <c r="Q583" s="43">
        <v>2.0271894000000001E-3</v>
      </c>
      <c r="R583" s="43">
        <v>7.7291749000000007E-2</v>
      </c>
      <c r="S583" s="43">
        <v>0.96400026000000005</v>
      </c>
      <c r="U583" s="77">
        <f t="shared" si="45"/>
        <v>1.2533421551724138</v>
      </c>
    </row>
    <row r="584" spans="1:21">
      <c r="A584" s="41" t="s">
        <v>33</v>
      </c>
      <c r="B584" s="41" t="s">
        <v>2066</v>
      </c>
      <c r="C584" s="74">
        <f t="shared" si="41"/>
        <v>3.0145687578199998</v>
      </c>
      <c r="D584" s="74">
        <f t="shared" si="42"/>
        <v>3.7816395400000001E-2</v>
      </c>
      <c r="E584" s="74">
        <f t="shared" si="43"/>
        <v>2.7865318772999998</v>
      </c>
      <c r="F584" s="74">
        <f t="shared" si="44"/>
        <v>9.1753024119999999E-2</v>
      </c>
      <c r="G584" s="75">
        <v>9.8467461000000006E-2</v>
      </c>
      <c r="H584" s="43">
        <v>3.1352073000000002E-3</v>
      </c>
      <c r="I584" s="43">
        <v>0.48006267000000002</v>
      </c>
      <c r="J584" s="43">
        <v>1.1630239000000001E-2</v>
      </c>
      <c r="K584" s="43">
        <v>3.517484E-3</v>
      </c>
      <c r="L584" s="43">
        <v>2.0566254E-3</v>
      </c>
      <c r="M584" s="43">
        <v>2.0612047000000001E-2</v>
      </c>
      <c r="N584" s="43">
        <v>2.303334</v>
      </c>
      <c r="O584" s="43">
        <v>2.4926472000000001E-4</v>
      </c>
      <c r="P584" s="43">
        <v>2.1654547E-2</v>
      </c>
      <c r="Q584" s="43">
        <v>1.7313094E-3</v>
      </c>
      <c r="R584" s="43">
        <v>3.7186748999999998E-2</v>
      </c>
      <c r="S584" s="43">
        <v>3.0931153999999999E-2</v>
      </c>
      <c r="U584" s="77">
        <f t="shared" si="45"/>
        <v>0.84885742241379314</v>
      </c>
    </row>
    <row r="585" spans="1:21">
      <c r="A585" s="41" t="s">
        <v>33</v>
      </c>
      <c r="B585" s="41" t="s">
        <v>2067</v>
      </c>
      <c r="C585" s="74">
        <f t="shared" si="41"/>
        <v>0.78834930976999995</v>
      </c>
      <c r="D585" s="74">
        <f t="shared" si="42"/>
        <v>2.3203244089999998E-2</v>
      </c>
      <c r="E585" s="74">
        <f t="shared" si="43"/>
        <v>0.56804864519999998</v>
      </c>
      <c r="F585" s="74">
        <f t="shared" si="44"/>
        <v>8.8186620480000005E-2</v>
      </c>
      <c r="G585" s="75">
        <v>0.1089108</v>
      </c>
      <c r="H585" s="43">
        <v>2.5564452000000001E-3</v>
      </c>
      <c r="I585" s="43">
        <v>0.38752099000000001</v>
      </c>
      <c r="J585" s="43">
        <v>1.0831308E-2</v>
      </c>
      <c r="K585" s="43">
        <v>3.2003695E-3</v>
      </c>
      <c r="L585" s="43">
        <v>7.0236669000000001E-4</v>
      </c>
      <c r="M585" s="43">
        <v>8.4691999E-3</v>
      </c>
      <c r="N585" s="43">
        <v>0.17797120999999999</v>
      </c>
      <c r="O585" s="43">
        <v>2.3430867999999999E-4</v>
      </c>
      <c r="P585" s="43">
        <v>1.9729298999999999E-2</v>
      </c>
      <c r="Q585" s="43">
        <v>1.7110228E-3</v>
      </c>
      <c r="R585" s="43">
        <v>3.5025223000000001E-2</v>
      </c>
      <c r="S585" s="43">
        <v>3.1486766999999999E-2</v>
      </c>
      <c r="U585" s="77">
        <f t="shared" si="45"/>
        <v>0.93888620689655167</v>
      </c>
    </row>
    <row r="586" spans="1:21">
      <c r="A586" s="41" t="s">
        <v>33</v>
      </c>
      <c r="B586" s="41" t="s">
        <v>2068</v>
      </c>
      <c r="C586" s="74">
        <f t="shared" ref="C586:C649" si="46">D586+E586+F586+G586</f>
        <v>1.1385709418599999</v>
      </c>
      <c r="D586" s="74">
        <f t="shared" ref="D586:D649" si="47">J586+K586+L586+M586</f>
        <v>2.504951213E-2</v>
      </c>
      <c r="E586" s="74">
        <f t="shared" ref="E586:E649" si="48">H586+I586+N586</f>
        <v>0.72279906350000001</v>
      </c>
      <c r="F586" s="74">
        <f t="shared" ref="F586:F649" si="49">O586+IF(P586="x",0,P586)+IF(Q586="x",0,Q586)+IF(R586="x",0,R586)+S586</f>
        <v>9.3329826229999996E-2</v>
      </c>
      <c r="G586" s="75">
        <v>0.29739253999999998</v>
      </c>
      <c r="H586" s="43">
        <v>2.9531635000000001E-3</v>
      </c>
      <c r="I586" s="43">
        <v>0.36547541</v>
      </c>
      <c r="J586" s="43">
        <v>1.1302866999999999E-2</v>
      </c>
      <c r="K586" s="43">
        <v>3.4690163999999998E-3</v>
      </c>
      <c r="L586" s="43">
        <v>7.6138013E-4</v>
      </c>
      <c r="M586" s="43">
        <v>9.5162486000000008E-3</v>
      </c>
      <c r="N586" s="43">
        <v>0.35437048999999998</v>
      </c>
      <c r="O586" s="43">
        <v>2.4765703000000002E-4</v>
      </c>
      <c r="P586" s="43">
        <v>2.1011665999999998E-2</v>
      </c>
      <c r="Q586" s="43">
        <v>1.4888422000000001E-3</v>
      </c>
      <c r="R586" s="43">
        <v>3.7335088000000002E-2</v>
      </c>
      <c r="S586" s="43">
        <v>3.3246573000000001E-2</v>
      </c>
      <c r="U586" s="77">
        <f t="shared" si="45"/>
        <v>2.563728793103448</v>
      </c>
    </row>
    <row r="587" spans="1:21">
      <c r="A587" s="41" t="s">
        <v>33</v>
      </c>
      <c r="B587" s="41" t="s">
        <v>2069</v>
      </c>
      <c r="C587" s="74">
        <f t="shared" si="46"/>
        <v>2.1211539137099997</v>
      </c>
      <c r="D587" s="74">
        <f t="shared" si="47"/>
        <v>8.2647194399999999E-2</v>
      </c>
      <c r="E587" s="74">
        <f t="shared" si="48"/>
        <v>1.7814603743999999</v>
      </c>
      <c r="F587" s="74">
        <f t="shared" si="49"/>
        <v>7.9636814909999992E-2</v>
      </c>
      <c r="G587" s="75">
        <v>0.17740953000000001</v>
      </c>
      <c r="H587" s="43">
        <v>3.0955043999999999E-3</v>
      </c>
      <c r="I587" s="43">
        <v>1.0144500999999999</v>
      </c>
      <c r="J587" s="43">
        <v>1.1972640999999999E-2</v>
      </c>
      <c r="K587" s="43">
        <v>2.6471324000000001E-3</v>
      </c>
      <c r="L587" s="43">
        <v>1.5078012E-2</v>
      </c>
      <c r="M587" s="43">
        <v>5.2949409000000003E-2</v>
      </c>
      <c r="N587" s="43">
        <v>0.76391476999999997</v>
      </c>
      <c r="O587" s="43">
        <v>1.7753591000000001E-4</v>
      </c>
      <c r="P587" s="43">
        <v>2.0588440999999999E-2</v>
      </c>
      <c r="Q587" s="43">
        <v>1.962278E-3</v>
      </c>
      <c r="R587" s="43">
        <v>2.5947504999999999E-2</v>
      </c>
      <c r="S587" s="43">
        <v>3.0961055000000001E-2</v>
      </c>
      <c r="U587" s="77">
        <f t="shared" si="45"/>
        <v>1.5293924999999999</v>
      </c>
    </row>
    <row r="588" spans="1:21">
      <c r="A588" s="41" t="s">
        <v>33</v>
      </c>
      <c r="B588" s="41" t="s">
        <v>2070</v>
      </c>
      <c r="C588" s="74">
        <f t="shared" si="46"/>
        <v>1.0924574124700002</v>
      </c>
      <c r="D588" s="74">
        <f t="shared" si="47"/>
        <v>4.62693307E-2</v>
      </c>
      <c r="E588" s="74">
        <f t="shared" si="48"/>
        <v>0.81587080890000008</v>
      </c>
      <c r="F588" s="74">
        <f t="shared" si="49"/>
        <v>9.8355342870000001E-2</v>
      </c>
      <c r="G588" s="75">
        <v>0.13196193000000001</v>
      </c>
      <c r="H588" s="43">
        <v>3.2187189000000001E-3</v>
      </c>
      <c r="I588" s="43">
        <v>0.60519018000000002</v>
      </c>
      <c r="J588" s="43">
        <v>1.2821983E-2</v>
      </c>
      <c r="K588" s="43">
        <v>3.7791318000000001E-3</v>
      </c>
      <c r="L588" s="43">
        <v>3.7730309E-3</v>
      </c>
      <c r="M588" s="43">
        <v>2.5895185000000001E-2</v>
      </c>
      <c r="N588" s="43">
        <v>0.20746191</v>
      </c>
      <c r="O588" s="43">
        <v>2.5955667000000001E-4</v>
      </c>
      <c r="P588" s="43">
        <v>2.3099049999999999E-2</v>
      </c>
      <c r="Q588" s="43">
        <v>1.7841371999999999E-3</v>
      </c>
      <c r="R588" s="43">
        <v>3.7072521999999997E-2</v>
      </c>
      <c r="S588" s="43">
        <v>3.6140077E-2</v>
      </c>
      <c r="U588" s="77">
        <f t="shared" si="45"/>
        <v>1.1376028448275861</v>
      </c>
    </row>
    <row r="589" spans="1:21">
      <c r="A589" s="41" t="s">
        <v>33</v>
      </c>
      <c r="B589" s="41" t="s">
        <v>2071</v>
      </c>
      <c r="C589" s="74">
        <f t="shared" si="46"/>
        <v>1.18536409775</v>
      </c>
      <c r="D589" s="74">
        <f t="shared" si="47"/>
        <v>3.08878101E-2</v>
      </c>
      <c r="E589" s="74">
        <f t="shared" si="48"/>
        <v>0.95686724079999996</v>
      </c>
      <c r="F589" s="74">
        <f t="shared" si="49"/>
        <v>8.132010684999999E-2</v>
      </c>
      <c r="G589" s="75">
        <v>0.11628893999999999</v>
      </c>
      <c r="H589" s="43">
        <v>3.2267908000000001E-3</v>
      </c>
      <c r="I589" s="43">
        <v>0.51466904999999996</v>
      </c>
      <c r="J589" s="43">
        <v>1.080242E-2</v>
      </c>
      <c r="K589" s="43">
        <v>3.0396124999999999E-3</v>
      </c>
      <c r="L589" s="43">
        <v>1.5079945999999999E-3</v>
      </c>
      <c r="M589" s="43">
        <v>1.5537782999999999E-2</v>
      </c>
      <c r="N589" s="43">
        <v>0.43897140000000001</v>
      </c>
      <c r="O589" s="43">
        <v>2.1894834999999999E-4</v>
      </c>
      <c r="P589" s="43">
        <v>1.8209930999999999E-2</v>
      </c>
      <c r="Q589" s="43">
        <v>1.2945335E-3</v>
      </c>
      <c r="R589" s="43">
        <v>3.0442785999999999E-2</v>
      </c>
      <c r="S589" s="43">
        <v>3.1153908000000001E-2</v>
      </c>
      <c r="U589" s="77">
        <f t="shared" si="45"/>
        <v>1.0024908620689654</v>
      </c>
    </row>
    <row r="590" spans="1:21">
      <c r="A590" s="41" t="s">
        <v>33</v>
      </c>
      <c r="B590" s="41" t="s">
        <v>2072</v>
      </c>
      <c r="C590" s="74">
        <f t="shared" si="46"/>
        <v>0.82990358612999993</v>
      </c>
      <c r="D590" s="74">
        <f t="shared" si="47"/>
        <v>2.1208355849999999E-2</v>
      </c>
      <c r="E590" s="74">
        <f t="shared" si="48"/>
        <v>0.5918328974</v>
      </c>
      <c r="F590" s="74">
        <f t="shared" si="49"/>
        <v>8.4588742879999998E-2</v>
      </c>
      <c r="G590" s="75">
        <v>0.13227359</v>
      </c>
      <c r="H590" s="43">
        <v>2.6277074000000001E-3</v>
      </c>
      <c r="I590" s="43">
        <v>0.26904379</v>
      </c>
      <c r="J590" s="43">
        <v>1.0227869000000001E-2</v>
      </c>
      <c r="K590" s="43">
        <v>3.3589263E-3</v>
      </c>
      <c r="L590" s="43">
        <v>9.3046825000000003E-4</v>
      </c>
      <c r="M590" s="43">
        <v>6.6910922999999997E-3</v>
      </c>
      <c r="N590" s="43">
        <v>0.32016139999999998</v>
      </c>
      <c r="O590" s="43">
        <v>2.2966318E-4</v>
      </c>
      <c r="P590" s="43">
        <v>2.0244179000000001E-2</v>
      </c>
      <c r="Q590" s="43">
        <v>1.0003777E-3</v>
      </c>
      <c r="R590" s="43">
        <v>3.6823977000000001E-2</v>
      </c>
      <c r="S590" s="43">
        <v>2.6290546000000001E-2</v>
      </c>
      <c r="U590" s="77">
        <f t="shared" si="45"/>
        <v>1.1402895689655173</v>
      </c>
    </row>
    <row r="591" spans="1:21">
      <c r="A591" s="41" t="s">
        <v>33</v>
      </c>
      <c r="B591" s="41" t="s">
        <v>2073</v>
      </c>
      <c r="C591" s="74">
        <f t="shared" si="46"/>
        <v>1.58563348471</v>
      </c>
      <c r="D591" s="74">
        <f t="shared" si="47"/>
        <v>2.8511200899999999E-2</v>
      </c>
      <c r="E591" s="74">
        <f t="shared" si="48"/>
        <v>1.2885959906</v>
      </c>
      <c r="F591" s="74">
        <f t="shared" si="49"/>
        <v>0.15541399320999999</v>
      </c>
      <c r="G591" s="75">
        <v>0.1131123</v>
      </c>
      <c r="H591" s="43">
        <v>2.8673406000000001E-3</v>
      </c>
      <c r="I591" s="43">
        <v>0.24349445</v>
      </c>
      <c r="J591" s="43">
        <v>1.2722819999999999E-2</v>
      </c>
      <c r="K591" s="43">
        <v>4.6154580000000002E-3</v>
      </c>
      <c r="L591" s="43">
        <v>1.174923E-3</v>
      </c>
      <c r="M591" s="43">
        <v>9.9979999000000003E-3</v>
      </c>
      <c r="N591" s="43">
        <v>1.0422342</v>
      </c>
      <c r="O591" s="43">
        <v>3.3014591E-4</v>
      </c>
      <c r="P591" s="43">
        <v>2.6417013999999999E-2</v>
      </c>
      <c r="Q591" s="43">
        <v>1.4843223E-3</v>
      </c>
      <c r="R591" s="43">
        <v>8.0577639000000006E-2</v>
      </c>
      <c r="S591" s="43">
        <v>4.6604871999999999E-2</v>
      </c>
      <c r="U591" s="77">
        <f t="shared" si="45"/>
        <v>0.97510603448275857</v>
      </c>
    </row>
    <row r="592" spans="1:21">
      <c r="A592" s="41" t="s">
        <v>33</v>
      </c>
      <c r="B592" s="41" t="s">
        <v>2074</v>
      </c>
      <c r="C592" s="74">
        <f t="shared" si="46"/>
        <v>0.76061762386999998</v>
      </c>
      <c r="D592" s="74">
        <f t="shared" si="47"/>
        <v>2.0018431599999997E-2</v>
      </c>
      <c r="E592" s="74">
        <f t="shared" si="48"/>
        <v>0.57554337359999996</v>
      </c>
      <c r="F592" s="74">
        <f t="shared" si="49"/>
        <v>6.7327212669999997E-2</v>
      </c>
      <c r="G592" s="75">
        <v>9.7728605999999996E-2</v>
      </c>
      <c r="H592" s="43">
        <v>1.8155135999999999E-3</v>
      </c>
      <c r="I592" s="43">
        <v>0.39879388999999998</v>
      </c>
      <c r="J592" s="43">
        <v>7.7945046E-3</v>
      </c>
      <c r="K592" s="43">
        <v>2.2345171000000001E-3</v>
      </c>
      <c r="L592" s="43">
        <v>1.0826252999999999E-3</v>
      </c>
      <c r="M592" s="43">
        <v>8.9067846000000003E-3</v>
      </c>
      <c r="N592" s="43">
        <v>0.17493396999999999</v>
      </c>
      <c r="O592" s="43">
        <v>1.5878487E-4</v>
      </c>
      <c r="P592" s="43">
        <v>1.2888721000000001E-2</v>
      </c>
      <c r="Q592" s="43">
        <v>1.1828048E-3</v>
      </c>
      <c r="R592" s="43">
        <v>2.7988134000000001E-2</v>
      </c>
      <c r="S592" s="43">
        <v>2.5108768E-2</v>
      </c>
      <c r="U592" s="77">
        <f t="shared" si="45"/>
        <v>0.84248798275862058</v>
      </c>
    </row>
    <row r="593" spans="1:21">
      <c r="A593" s="41" t="s">
        <v>33</v>
      </c>
      <c r="B593" s="41" t="s">
        <v>2075</v>
      </c>
      <c r="C593" s="74">
        <f t="shared" si="46"/>
        <v>1.2184883948899998</v>
      </c>
      <c r="D593" s="74">
        <f t="shared" si="47"/>
        <v>3.3615912799999995E-2</v>
      </c>
      <c r="E593" s="74">
        <f t="shared" si="48"/>
        <v>0.96164458149999998</v>
      </c>
      <c r="F593" s="74">
        <f t="shared" si="49"/>
        <v>8.6971860590000005E-2</v>
      </c>
      <c r="G593" s="75">
        <v>0.13625603999999999</v>
      </c>
      <c r="H593" s="43">
        <v>3.1496615E-3</v>
      </c>
      <c r="I593" s="43">
        <v>0.43212829000000003</v>
      </c>
      <c r="J593" s="43">
        <v>1.0898903E-2</v>
      </c>
      <c r="K593" s="43">
        <v>3.2478617000000001E-3</v>
      </c>
      <c r="L593" s="43">
        <v>2.3193320999999999E-3</v>
      </c>
      <c r="M593" s="43">
        <v>1.7149815999999998E-2</v>
      </c>
      <c r="N593" s="43">
        <v>0.52636662999999995</v>
      </c>
      <c r="O593" s="43">
        <v>2.2064259000000001E-4</v>
      </c>
      <c r="P593" s="43">
        <v>1.9250857E-2</v>
      </c>
      <c r="Q593" s="43">
        <v>1.861304E-3</v>
      </c>
      <c r="R593" s="43">
        <v>3.0984271000000001E-2</v>
      </c>
      <c r="S593" s="43">
        <v>3.4654786E-2</v>
      </c>
      <c r="U593" s="77">
        <f t="shared" si="45"/>
        <v>1.1746210344827586</v>
      </c>
    </row>
    <row r="594" spans="1:21">
      <c r="A594" s="41" t="s">
        <v>33</v>
      </c>
      <c r="B594" s="41" t="s">
        <v>2076</v>
      </c>
      <c r="C594" s="74">
        <f t="shared" si="46"/>
        <v>0.90048492954000003</v>
      </c>
      <c r="D594" s="74">
        <f t="shared" si="47"/>
        <v>1.9705135050000003E-2</v>
      </c>
      <c r="E594" s="74">
        <f t="shared" si="48"/>
        <v>0.70389185639999996</v>
      </c>
      <c r="F594" s="74">
        <f t="shared" si="49"/>
        <v>7.3114898090000005E-2</v>
      </c>
      <c r="G594" s="75">
        <v>0.10377304</v>
      </c>
      <c r="H594" s="43">
        <v>2.0354364E-3</v>
      </c>
      <c r="I594" s="43">
        <v>0.31126904999999999</v>
      </c>
      <c r="J594" s="43">
        <v>7.8671305999999993E-3</v>
      </c>
      <c r="K594" s="43">
        <v>2.4645263E-3</v>
      </c>
      <c r="L594" s="43">
        <v>7.9663775000000004E-4</v>
      </c>
      <c r="M594" s="43">
        <v>8.5768404000000006E-3</v>
      </c>
      <c r="N594" s="43">
        <v>0.39058736999999999</v>
      </c>
      <c r="O594" s="43">
        <v>1.6924759E-4</v>
      </c>
      <c r="P594" s="43">
        <v>1.3712207000000001E-2</v>
      </c>
      <c r="Q594" s="43">
        <v>1.2781055E-3</v>
      </c>
      <c r="R594" s="43">
        <v>3.0524507999999999E-2</v>
      </c>
      <c r="S594" s="43">
        <v>2.743083E-2</v>
      </c>
      <c r="U594" s="77">
        <f t="shared" ref="U594:U657" si="50">G594/0.116</f>
        <v>0.89459517241379305</v>
      </c>
    </row>
    <row r="595" spans="1:21">
      <c r="A595" s="41" t="s">
        <v>33</v>
      </c>
      <c r="B595" s="41" t="s">
        <v>2077</v>
      </c>
      <c r="C595" s="74">
        <f t="shared" si="46"/>
        <v>2.3156040272499996</v>
      </c>
      <c r="D595" s="74">
        <f t="shared" si="47"/>
        <v>2.334501445E-2</v>
      </c>
      <c r="E595" s="74">
        <f t="shared" si="48"/>
        <v>2.1095616008999998</v>
      </c>
      <c r="F595" s="74">
        <f t="shared" si="49"/>
        <v>8.5026057899999993E-2</v>
      </c>
      <c r="G595" s="75">
        <v>9.7671354000000002E-2</v>
      </c>
      <c r="H595" s="43">
        <v>2.7125808999999999E-3</v>
      </c>
      <c r="I595" s="43">
        <v>0.24933872000000001</v>
      </c>
      <c r="J595" s="43">
        <v>1.0070162000000001E-2</v>
      </c>
      <c r="K595" s="43">
        <v>3.2326283000000001E-3</v>
      </c>
      <c r="L595" s="43">
        <v>5.4573475000000001E-4</v>
      </c>
      <c r="M595" s="43">
        <v>9.4964894000000005E-3</v>
      </c>
      <c r="N595" s="43">
        <v>1.8575102999999999</v>
      </c>
      <c r="O595" s="43">
        <v>2.326134E-4</v>
      </c>
      <c r="P595" s="43">
        <v>2.0072415999999999E-2</v>
      </c>
      <c r="Q595" s="43">
        <v>1.7083005E-3</v>
      </c>
      <c r="R595" s="43">
        <v>3.6059446000000002E-2</v>
      </c>
      <c r="S595" s="43">
        <v>2.6953281999999999E-2</v>
      </c>
      <c r="U595" s="77">
        <f t="shared" si="50"/>
        <v>0.84199443103448268</v>
      </c>
    </row>
    <row r="596" spans="1:21">
      <c r="A596" s="41" t="s">
        <v>33</v>
      </c>
      <c r="B596" s="41" t="s">
        <v>2078</v>
      </c>
      <c r="C596" s="74">
        <f t="shared" si="46"/>
        <v>5.0836420292</v>
      </c>
      <c r="D596" s="74">
        <f t="shared" si="47"/>
        <v>3.4818561600000006E-2</v>
      </c>
      <c r="E596" s="74">
        <f t="shared" si="48"/>
        <v>4.8482737155999995</v>
      </c>
      <c r="F596" s="74">
        <f t="shared" si="49"/>
        <v>0.105964658</v>
      </c>
      <c r="G596" s="75">
        <v>9.4585093999999995E-2</v>
      </c>
      <c r="H596" s="43">
        <v>3.2490755999999999E-3</v>
      </c>
      <c r="I596" s="43">
        <v>0.38787764000000002</v>
      </c>
      <c r="J596" s="43">
        <v>8.6281371000000006E-3</v>
      </c>
      <c r="K596" s="43">
        <v>2.8954293999999998E-3</v>
      </c>
      <c r="L596" s="43">
        <v>1.3425771E-3</v>
      </c>
      <c r="M596" s="43">
        <v>2.1952418000000001E-2</v>
      </c>
      <c r="N596" s="43">
        <v>4.457147</v>
      </c>
      <c r="O596" s="43">
        <v>2.1825880000000001E-4</v>
      </c>
      <c r="P596" s="43">
        <v>1.4985517E-2</v>
      </c>
      <c r="Q596" s="43">
        <v>2.0289892000000002E-3</v>
      </c>
      <c r="R596" s="43">
        <v>4.7986046999999997E-2</v>
      </c>
      <c r="S596" s="43">
        <v>4.0745846000000002E-2</v>
      </c>
      <c r="U596" s="77">
        <f t="shared" si="50"/>
        <v>0.81538874137931028</v>
      </c>
    </row>
    <row r="597" spans="1:21">
      <c r="A597" s="41" t="s">
        <v>33</v>
      </c>
      <c r="B597" s="41" t="s">
        <v>2079</v>
      </c>
      <c r="C597" s="74">
        <f t="shared" si="46"/>
        <v>10.2764016259</v>
      </c>
      <c r="D597" s="74">
        <f t="shared" si="47"/>
        <v>0.1115979619</v>
      </c>
      <c r="E597" s="74">
        <f t="shared" si="48"/>
        <v>9.1958395020000001</v>
      </c>
      <c r="F597" s="74">
        <f t="shared" si="49"/>
        <v>0.67946834200000006</v>
      </c>
      <c r="G597" s="75">
        <v>0.28949582000000001</v>
      </c>
      <c r="H597" s="43">
        <v>2.7026252000000001E-2</v>
      </c>
      <c r="I597" s="43">
        <v>0.95236394999999996</v>
      </c>
      <c r="J597" s="43">
        <v>4.6763568999999998E-2</v>
      </c>
      <c r="K597" s="43">
        <v>9.6648724999999994E-3</v>
      </c>
      <c r="L597" s="43">
        <v>3.1008984000000001E-3</v>
      </c>
      <c r="M597" s="43">
        <v>5.2068622000000002E-2</v>
      </c>
      <c r="N597" s="43">
        <v>8.2164493000000007</v>
      </c>
      <c r="O597" s="43">
        <v>1.2640010000000001E-3</v>
      </c>
      <c r="P597" s="43">
        <v>6.1129941E-2</v>
      </c>
      <c r="Q597" s="43">
        <v>1.076828E-2</v>
      </c>
      <c r="R597" s="43">
        <v>0.13047626000000001</v>
      </c>
      <c r="S597" s="43">
        <v>0.47582985999999999</v>
      </c>
      <c r="U597" s="77">
        <f t="shared" si="50"/>
        <v>2.4956536206896551</v>
      </c>
    </row>
    <row r="598" spans="1:21">
      <c r="A598" s="41" t="s">
        <v>33</v>
      </c>
      <c r="B598" s="41" t="s">
        <v>2080</v>
      </c>
      <c r="C598" s="74">
        <f t="shared" si="46"/>
        <v>0.55990781793</v>
      </c>
      <c r="D598" s="74">
        <f t="shared" si="47"/>
        <v>1.1101698699999999E-2</v>
      </c>
      <c r="E598" s="74">
        <f t="shared" si="48"/>
        <v>0.45316415139999999</v>
      </c>
      <c r="F598" s="74">
        <f t="shared" si="49"/>
        <v>3.956135383E-2</v>
      </c>
      <c r="G598" s="75">
        <v>5.6080614000000001E-2</v>
      </c>
      <c r="H598" s="43">
        <v>6.6472744E-3</v>
      </c>
      <c r="I598" s="43">
        <v>7.7179497E-2</v>
      </c>
      <c r="J598" s="43">
        <v>4.8382494000000003E-3</v>
      </c>
      <c r="K598" s="43">
        <v>5.8716772000000003E-4</v>
      </c>
      <c r="L598" s="43">
        <v>1.6705638000000001E-4</v>
      </c>
      <c r="M598" s="43">
        <v>5.5092251999999996E-3</v>
      </c>
      <c r="N598" s="43">
        <v>0.36933737999999999</v>
      </c>
      <c r="O598" s="43">
        <v>1.0880153E-4</v>
      </c>
      <c r="P598" s="43">
        <v>5.6221882999999999E-3</v>
      </c>
      <c r="Q598" s="43">
        <v>3.6322729999999998E-4</v>
      </c>
      <c r="R598" s="43">
        <v>2.3392547000000001E-3</v>
      </c>
      <c r="S598" s="43">
        <v>3.1127881999999999E-2</v>
      </c>
      <c r="U598" s="77">
        <f t="shared" si="50"/>
        <v>0.48345356896551722</v>
      </c>
    </row>
    <row r="599" spans="1:21">
      <c r="A599" s="41" t="s">
        <v>33</v>
      </c>
      <c r="B599" s="41" t="s">
        <v>2081</v>
      </c>
      <c r="C599" s="74">
        <f t="shared" si="46"/>
        <v>0.53984389489899998</v>
      </c>
      <c r="D599" s="74">
        <f t="shared" si="47"/>
        <v>8.2676271900000015E-3</v>
      </c>
      <c r="E599" s="74">
        <f t="shared" si="48"/>
        <v>0.44433901809999998</v>
      </c>
      <c r="F599" s="74">
        <f t="shared" si="49"/>
        <v>3.8984308608999999E-2</v>
      </c>
      <c r="G599" s="75">
        <v>4.8252941000000001E-2</v>
      </c>
      <c r="H599" s="43">
        <v>2.6214081E-3</v>
      </c>
      <c r="I599" s="43">
        <v>7.5611269999999994E-2</v>
      </c>
      <c r="J599" s="43">
        <v>3.9488151000000001E-3</v>
      </c>
      <c r="K599" s="43">
        <v>5.6840907000000002E-4</v>
      </c>
      <c r="L599" s="43">
        <v>1.5630422E-4</v>
      </c>
      <c r="M599" s="43">
        <v>3.5940987999999998E-3</v>
      </c>
      <c r="N599" s="43">
        <v>0.36610633999999997</v>
      </c>
      <c r="O599" s="43">
        <v>5.4318389000000001E-5</v>
      </c>
      <c r="P599" s="43">
        <v>5.5799161999999999E-3</v>
      </c>
      <c r="Q599" s="43">
        <v>2.5592622E-4</v>
      </c>
      <c r="R599" s="43">
        <v>2.3216617999999999E-3</v>
      </c>
      <c r="S599" s="43">
        <v>3.0772486000000002E-2</v>
      </c>
      <c r="U599" s="77">
        <f t="shared" si="50"/>
        <v>0.41597362931034482</v>
      </c>
    </row>
    <row r="600" spans="1:21">
      <c r="A600" s="41" t="s">
        <v>33</v>
      </c>
      <c r="B600" s="41" t="s">
        <v>2082</v>
      </c>
      <c r="C600" s="74">
        <f t="shared" si="46"/>
        <v>0.57997175206999996</v>
      </c>
      <c r="D600" s="74">
        <f t="shared" si="47"/>
        <v>1.3935770109999999E-2</v>
      </c>
      <c r="E600" s="74">
        <f t="shared" si="48"/>
        <v>0.46198929599999999</v>
      </c>
      <c r="F600" s="74">
        <f t="shared" si="49"/>
        <v>4.0138398960000002E-2</v>
      </c>
      <c r="G600" s="75">
        <v>6.3908286999999994E-2</v>
      </c>
      <c r="H600" s="43">
        <v>1.0673141000000001E-2</v>
      </c>
      <c r="I600" s="43">
        <v>7.8747725000000005E-2</v>
      </c>
      <c r="J600" s="43">
        <v>5.7276836999999997E-3</v>
      </c>
      <c r="K600" s="43">
        <v>6.0592637000000005E-4</v>
      </c>
      <c r="L600" s="43">
        <v>1.7780854000000001E-4</v>
      </c>
      <c r="M600" s="43">
        <v>7.4243514999999998E-3</v>
      </c>
      <c r="N600" s="43">
        <v>0.37256843000000001</v>
      </c>
      <c r="O600" s="43">
        <v>1.6328467000000001E-4</v>
      </c>
      <c r="P600" s="43">
        <v>5.6644603999999998E-3</v>
      </c>
      <c r="Q600" s="43">
        <v>4.7052839000000002E-4</v>
      </c>
      <c r="R600" s="43">
        <v>2.3568475000000002E-3</v>
      </c>
      <c r="S600" s="43">
        <v>3.1483278000000003E-2</v>
      </c>
      <c r="U600" s="77">
        <f t="shared" si="50"/>
        <v>0.55093350862068957</v>
      </c>
    </row>
    <row r="601" spans="1:21">
      <c r="A601" s="41" t="s">
        <v>33</v>
      </c>
      <c r="B601" s="41" t="s">
        <v>2083</v>
      </c>
      <c r="C601" s="74">
        <f t="shared" si="46"/>
        <v>0.111981563402</v>
      </c>
      <c r="D601" s="74">
        <f t="shared" si="47"/>
        <v>2.2203396959999998E-3</v>
      </c>
      <c r="E601" s="74">
        <f t="shared" si="48"/>
        <v>9.0632829900000003E-2</v>
      </c>
      <c r="F601" s="74">
        <f t="shared" si="49"/>
        <v>7.9122708060000001E-3</v>
      </c>
      <c r="G601" s="75">
        <v>1.1216123E-2</v>
      </c>
      <c r="H601" s="43">
        <v>1.3294549E-3</v>
      </c>
      <c r="I601" s="43">
        <v>1.5435898999999999E-2</v>
      </c>
      <c r="J601" s="43">
        <v>9.6764987999999996E-4</v>
      </c>
      <c r="K601" s="43">
        <v>1.1743354E-4</v>
      </c>
      <c r="L601" s="43">
        <v>3.3411275999999997E-5</v>
      </c>
      <c r="M601" s="43">
        <v>1.101845E-3</v>
      </c>
      <c r="N601" s="43">
        <v>7.3867476000000001E-2</v>
      </c>
      <c r="O601" s="43">
        <v>2.1760304999999999E-5</v>
      </c>
      <c r="P601" s="43">
        <v>1.1244377000000001E-3</v>
      </c>
      <c r="Q601" s="43">
        <v>7.2645460999999994E-5</v>
      </c>
      <c r="R601" s="43">
        <v>4.6785094E-4</v>
      </c>
      <c r="S601" s="43">
        <v>6.2255764000000002E-3</v>
      </c>
      <c r="U601" s="77">
        <f t="shared" si="50"/>
        <v>9.6690715517241371E-2</v>
      </c>
    </row>
    <row r="602" spans="1:21">
      <c r="A602" s="41" t="s">
        <v>33</v>
      </c>
      <c r="B602" s="41" t="s">
        <v>2084</v>
      </c>
      <c r="C602" s="74">
        <f t="shared" si="46"/>
        <v>0.10796877816600001</v>
      </c>
      <c r="D602" s="74">
        <f t="shared" si="47"/>
        <v>1.6535254439999998E-3</v>
      </c>
      <c r="E602" s="74">
        <f t="shared" si="48"/>
        <v>8.8867802630000006E-2</v>
      </c>
      <c r="F602" s="74">
        <f t="shared" si="49"/>
        <v>7.7968617919999999E-3</v>
      </c>
      <c r="G602" s="75">
        <v>9.6505883000000004E-3</v>
      </c>
      <c r="H602" s="43">
        <v>5.2428163000000001E-4</v>
      </c>
      <c r="I602" s="43">
        <v>1.5122254E-2</v>
      </c>
      <c r="J602" s="43">
        <v>7.8976302E-4</v>
      </c>
      <c r="K602" s="43">
        <v>1.1368181E-4</v>
      </c>
      <c r="L602" s="43">
        <v>3.1260843999999998E-5</v>
      </c>
      <c r="M602" s="43">
        <v>7.1881976999999995E-4</v>
      </c>
      <c r="N602" s="43">
        <v>7.3221267000000007E-2</v>
      </c>
      <c r="O602" s="43">
        <v>1.0863678000000001E-5</v>
      </c>
      <c r="P602" s="43">
        <v>1.1159831999999999E-3</v>
      </c>
      <c r="Q602" s="43">
        <v>5.1185243999999999E-5</v>
      </c>
      <c r="R602" s="43">
        <v>4.6433237000000001E-4</v>
      </c>
      <c r="S602" s="43">
        <v>6.1544972999999998E-3</v>
      </c>
      <c r="U602" s="77">
        <f t="shared" si="50"/>
        <v>8.3194726724137927E-2</v>
      </c>
    </row>
    <row r="603" spans="1:21">
      <c r="A603" s="41" t="s">
        <v>33</v>
      </c>
      <c r="B603" s="41" t="s">
        <v>2085</v>
      </c>
      <c r="C603" s="74">
        <f t="shared" si="46"/>
        <v>0.115994348889</v>
      </c>
      <c r="D603" s="74">
        <f t="shared" si="47"/>
        <v>2.7871539780000001E-3</v>
      </c>
      <c r="E603" s="74">
        <f t="shared" si="48"/>
        <v>9.2397858099999994E-2</v>
      </c>
      <c r="F603" s="74">
        <f t="shared" si="49"/>
        <v>8.0276798109999992E-3</v>
      </c>
      <c r="G603" s="75">
        <v>1.2781657E-2</v>
      </c>
      <c r="H603" s="43">
        <v>2.1346281E-3</v>
      </c>
      <c r="I603" s="43">
        <v>1.5749545E-2</v>
      </c>
      <c r="J603" s="43">
        <v>1.1455367E-3</v>
      </c>
      <c r="K603" s="43">
        <v>1.2118527E-4</v>
      </c>
      <c r="L603" s="43">
        <v>3.5561707999999997E-5</v>
      </c>
      <c r="M603" s="43">
        <v>1.4848703E-3</v>
      </c>
      <c r="N603" s="43">
        <v>7.4513684999999996E-2</v>
      </c>
      <c r="O603" s="43">
        <v>3.2656932999999999E-5</v>
      </c>
      <c r="P603" s="43">
        <v>1.1328921E-3</v>
      </c>
      <c r="Q603" s="43">
        <v>9.4105677999999996E-5</v>
      </c>
      <c r="R603" s="43">
        <v>4.7136949999999997E-4</v>
      </c>
      <c r="S603" s="43">
        <v>6.2966556000000002E-3</v>
      </c>
      <c r="U603" s="77">
        <f t="shared" si="50"/>
        <v>0.11018669827586207</v>
      </c>
    </row>
    <row r="604" spans="1:21">
      <c r="A604" s="41" t="s">
        <v>33</v>
      </c>
      <c r="B604" s="41" t="s">
        <v>2086</v>
      </c>
      <c r="C604" s="74">
        <f t="shared" si="46"/>
        <v>0.41801408622300001</v>
      </c>
      <c r="D604" s="74">
        <f t="shared" si="47"/>
        <v>2.1857145673000001E-2</v>
      </c>
      <c r="E604" s="74">
        <f t="shared" si="48"/>
        <v>0.129610323</v>
      </c>
      <c r="F604" s="74">
        <f t="shared" si="49"/>
        <v>7.0743917550000007E-2</v>
      </c>
      <c r="G604" s="75">
        <v>0.1958027</v>
      </c>
      <c r="H604" s="43">
        <v>1.4353131E-2</v>
      </c>
      <c r="I604" s="43">
        <v>5.5180153000000003E-2</v>
      </c>
      <c r="J604" s="43">
        <v>1.3581417E-2</v>
      </c>
      <c r="K604" s="43">
        <v>2.5602885000000001E-3</v>
      </c>
      <c r="L604" s="43">
        <v>8.4528472999999995E-5</v>
      </c>
      <c r="M604" s="43">
        <v>5.6309117000000004E-3</v>
      </c>
      <c r="N604" s="43">
        <v>6.0077038999999999E-2</v>
      </c>
      <c r="O604" s="43">
        <v>1.5467956E-4</v>
      </c>
      <c r="P604" s="43">
        <v>2.3872336000000001E-2</v>
      </c>
      <c r="Q604" s="43">
        <v>9.0270059000000001E-4</v>
      </c>
      <c r="R604" s="43">
        <v>3.8210226E-2</v>
      </c>
      <c r="S604" s="43">
        <v>7.6039753999999999E-3</v>
      </c>
      <c r="U604" s="77">
        <f t="shared" si="50"/>
        <v>1.6879543103448276</v>
      </c>
    </row>
    <row r="605" spans="1:21">
      <c r="A605" s="41" t="s">
        <v>33</v>
      </c>
      <c r="B605" s="41" t="s">
        <v>2087</v>
      </c>
      <c r="C605" s="74">
        <f t="shared" si="46"/>
        <v>1.8034237467599998</v>
      </c>
      <c r="D605" s="74">
        <f t="shared" si="47"/>
        <v>5.8522234550000003E-2</v>
      </c>
      <c r="E605" s="74">
        <f t="shared" si="48"/>
        <v>1.4068072699999998</v>
      </c>
      <c r="F605" s="74">
        <f t="shared" si="49"/>
        <v>9.0656672210000011E-2</v>
      </c>
      <c r="G605" s="75">
        <v>0.24743757</v>
      </c>
      <c r="H605" s="43">
        <v>2.3158740000000001E-2</v>
      </c>
      <c r="I605" s="43">
        <v>1.0444431999999999</v>
      </c>
      <c r="J605" s="43">
        <v>2.4154765000000002E-2</v>
      </c>
      <c r="K605" s="43">
        <v>4.5122405000000004E-3</v>
      </c>
      <c r="L605" s="43">
        <v>7.4998104999999995E-4</v>
      </c>
      <c r="M605" s="43">
        <v>2.9105248E-2</v>
      </c>
      <c r="N605" s="43">
        <v>0.33920533000000003</v>
      </c>
      <c r="O605" s="43">
        <v>6.7580270999999996E-4</v>
      </c>
      <c r="P605" s="43">
        <v>2.3911115E-2</v>
      </c>
      <c r="Q605" s="43">
        <v>2.3330675E-3</v>
      </c>
      <c r="R605" s="43">
        <v>4.2331055999999999E-2</v>
      </c>
      <c r="S605" s="43">
        <v>2.1405631000000001E-2</v>
      </c>
      <c r="U605" s="77">
        <f t="shared" si="50"/>
        <v>2.1330825</v>
      </c>
    </row>
    <row r="606" spans="1:21">
      <c r="A606" s="41" t="s">
        <v>33</v>
      </c>
      <c r="B606" s="41" t="s">
        <v>2088</v>
      </c>
      <c r="C606" s="74">
        <f t="shared" si="46"/>
        <v>0.32098631147200002</v>
      </c>
      <c r="D606" s="74">
        <f t="shared" si="47"/>
        <v>2.2387743061999997E-2</v>
      </c>
      <c r="E606" s="74">
        <f t="shared" si="48"/>
        <v>8.2393748000000003E-2</v>
      </c>
      <c r="F606" s="74">
        <f t="shared" si="49"/>
        <v>9.2152650410000009E-2</v>
      </c>
      <c r="G606" s="75">
        <v>0.12405217</v>
      </c>
      <c r="H606" s="43">
        <v>1.4933253E-2</v>
      </c>
      <c r="I606" s="43">
        <v>5.6354678999999998E-2</v>
      </c>
      <c r="J606" s="43">
        <v>1.4694525999999999E-2</v>
      </c>
      <c r="K606" s="43">
        <v>3.1386983999999998E-3</v>
      </c>
      <c r="L606" s="43">
        <v>6.9483661999999996E-5</v>
      </c>
      <c r="M606" s="43">
        <v>4.4850350000000001E-3</v>
      </c>
      <c r="N606" s="43">
        <v>1.1105815999999999E-2</v>
      </c>
      <c r="O606" s="43">
        <v>2.3531571E-4</v>
      </c>
      <c r="P606" s="43">
        <v>2.7936618E-2</v>
      </c>
      <c r="Q606" s="43">
        <v>1.0034388E-3</v>
      </c>
      <c r="R606" s="43">
        <v>5.4075422999999997E-2</v>
      </c>
      <c r="S606" s="43">
        <v>8.9018549000000006E-3</v>
      </c>
      <c r="U606" s="77">
        <f t="shared" si="50"/>
        <v>1.0694152586206895</v>
      </c>
    </row>
    <row r="607" spans="1:21">
      <c r="A607" s="41" t="s">
        <v>33</v>
      </c>
      <c r="B607" s="41" t="s">
        <v>2089</v>
      </c>
      <c r="C607" s="74">
        <f t="shared" si="46"/>
        <v>3.4178250796</v>
      </c>
      <c r="D607" s="74">
        <f t="shared" si="47"/>
        <v>3.7116329599999998E-2</v>
      </c>
      <c r="E607" s="74">
        <f t="shared" si="48"/>
        <v>3.0584412724000001</v>
      </c>
      <c r="F607" s="74">
        <f t="shared" si="49"/>
        <v>0.22598415560000001</v>
      </c>
      <c r="G607" s="75">
        <v>9.6283322000000005E-2</v>
      </c>
      <c r="H607" s="43">
        <v>8.9886523999999999E-3</v>
      </c>
      <c r="I607" s="43">
        <v>0.31674641999999997</v>
      </c>
      <c r="J607" s="43">
        <v>1.555308E-2</v>
      </c>
      <c r="K607" s="43">
        <v>3.2144368E-3</v>
      </c>
      <c r="L607" s="43">
        <v>1.0313268E-3</v>
      </c>
      <c r="M607" s="43">
        <v>1.7317486E-2</v>
      </c>
      <c r="N607" s="43">
        <v>2.7327062</v>
      </c>
      <c r="O607" s="43">
        <v>4.2039369999999999E-4</v>
      </c>
      <c r="P607" s="43">
        <v>2.0331187000000001E-2</v>
      </c>
      <c r="Q607" s="43">
        <v>3.5814189000000001E-3</v>
      </c>
      <c r="R607" s="43">
        <v>4.3395056000000001E-2</v>
      </c>
      <c r="S607" s="43">
        <v>0.15825610000000001</v>
      </c>
      <c r="U607" s="77">
        <f t="shared" si="50"/>
        <v>0.83002863793103443</v>
      </c>
    </row>
    <row r="608" spans="1:21">
      <c r="A608" s="41" t="s">
        <v>33</v>
      </c>
      <c r="B608" s="41" t="s">
        <v>2090</v>
      </c>
      <c r="C608" s="74">
        <f t="shared" si="46"/>
        <v>1.27183277772</v>
      </c>
      <c r="D608" s="74">
        <f t="shared" si="47"/>
        <v>2.7329207599999999E-2</v>
      </c>
      <c r="E608" s="74">
        <f t="shared" si="48"/>
        <v>1.0379017693999999</v>
      </c>
      <c r="F608" s="74">
        <f t="shared" si="49"/>
        <v>8.8247000719999996E-2</v>
      </c>
      <c r="G608" s="75">
        <v>0.1183548</v>
      </c>
      <c r="H608" s="43">
        <v>4.6020693999999996E-3</v>
      </c>
      <c r="I608" s="43">
        <v>0.27772028999999998</v>
      </c>
      <c r="J608" s="43">
        <v>1.6996260999999999E-2</v>
      </c>
      <c r="K608" s="43">
        <v>3.7848630999999999E-3</v>
      </c>
      <c r="L608" s="43">
        <v>1.0909972000000001E-3</v>
      </c>
      <c r="M608" s="43">
        <v>5.4570863000000004E-3</v>
      </c>
      <c r="N608" s="43">
        <v>0.75557940999999995</v>
      </c>
      <c r="O608" s="43">
        <v>2.9231332000000001E-4</v>
      </c>
      <c r="P608" s="43">
        <v>3.5319758E-2</v>
      </c>
      <c r="Q608" s="43">
        <v>5.9806123999999999E-3</v>
      </c>
      <c r="R608" s="43">
        <v>1.420971E-2</v>
      </c>
      <c r="S608" s="43">
        <v>3.2444607E-2</v>
      </c>
      <c r="U608" s="77">
        <f t="shared" si="50"/>
        <v>1.0203</v>
      </c>
    </row>
    <row r="609" spans="1:21">
      <c r="A609" s="41" t="s">
        <v>33</v>
      </c>
      <c r="B609" s="41" t="s">
        <v>2091</v>
      </c>
      <c r="C609" s="74">
        <f t="shared" si="46"/>
        <v>0.92054026424999991</v>
      </c>
      <c r="D609" s="74">
        <f t="shared" si="47"/>
        <v>2.2534545069999998E-2</v>
      </c>
      <c r="E609" s="74">
        <f t="shared" si="48"/>
        <v>0.69678806119999992</v>
      </c>
      <c r="F609" s="74">
        <f t="shared" si="49"/>
        <v>9.9919587980000002E-2</v>
      </c>
      <c r="G609" s="75">
        <v>0.10129807</v>
      </c>
      <c r="H609" s="43">
        <v>3.4211412E-3</v>
      </c>
      <c r="I609" s="43">
        <v>0.29124171999999998</v>
      </c>
      <c r="J609" s="43">
        <v>1.4010651000000001E-2</v>
      </c>
      <c r="K609" s="43">
        <v>3.6814481E-3</v>
      </c>
      <c r="L609" s="43">
        <v>6.5523266999999998E-4</v>
      </c>
      <c r="M609" s="43">
        <v>4.1872133000000001E-3</v>
      </c>
      <c r="N609" s="43">
        <v>0.40212520000000002</v>
      </c>
      <c r="O609" s="43">
        <v>2.6879998E-4</v>
      </c>
      <c r="P609" s="43">
        <v>2.6174572E-2</v>
      </c>
      <c r="Q609" s="43">
        <v>1.481798E-2</v>
      </c>
      <c r="R609" s="43">
        <v>1.3935608E-2</v>
      </c>
      <c r="S609" s="43">
        <v>4.4722628E-2</v>
      </c>
      <c r="U609" s="77">
        <f t="shared" si="50"/>
        <v>0.873259224137931</v>
      </c>
    </row>
    <row r="610" spans="1:21">
      <c r="A610" s="41" t="s">
        <v>33</v>
      </c>
      <c r="B610" s="41" t="s">
        <v>2092</v>
      </c>
      <c r="C610" s="74">
        <f t="shared" si="46"/>
        <v>1.5442749025300002</v>
      </c>
      <c r="D610" s="74">
        <f t="shared" si="47"/>
        <v>4.5746868940000004E-2</v>
      </c>
      <c r="E610" s="74">
        <f t="shared" si="48"/>
        <v>1.2103623480000001</v>
      </c>
      <c r="F610" s="74">
        <f t="shared" si="49"/>
        <v>0.13067355558999999</v>
      </c>
      <c r="G610" s="75">
        <v>0.15749213000000001</v>
      </c>
      <c r="H610" s="43">
        <v>1.1699408E-2</v>
      </c>
      <c r="I610" s="43">
        <v>0.28557486999999998</v>
      </c>
      <c r="J610" s="43">
        <v>3.3481549999999999E-2</v>
      </c>
      <c r="K610" s="43">
        <v>5.6389826000000001E-3</v>
      </c>
      <c r="L610" s="43">
        <v>9.1826283999999999E-4</v>
      </c>
      <c r="M610" s="43">
        <v>5.7080734999999999E-3</v>
      </c>
      <c r="N610" s="43">
        <v>0.91308807000000003</v>
      </c>
      <c r="O610" s="43">
        <v>3.5182079000000002E-4</v>
      </c>
      <c r="P610" s="43">
        <v>6.4112669999999997E-2</v>
      </c>
      <c r="Q610" s="43">
        <v>3.9160808E-3</v>
      </c>
      <c r="R610" s="43">
        <v>1.852643E-2</v>
      </c>
      <c r="S610" s="43">
        <v>4.3766553999999999E-2</v>
      </c>
      <c r="U610" s="77">
        <f t="shared" si="50"/>
        <v>1.3576907758620689</v>
      </c>
    </row>
    <row r="611" spans="1:21">
      <c r="A611" s="41" t="s">
        <v>33</v>
      </c>
      <c r="B611" s="41" t="s">
        <v>2093</v>
      </c>
      <c r="C611" s="74">
        <f t="shared" si="46"/>
        <v>1.2304835239500003</v>
      </c>
      <c r="D611" s="74">
        <f t="shared" si="47"/>
        <v>4.9416678900000004E-2</v>
      </c>
      <c r="E611" s="74">
        <f t="shared" si="48"/>
        <v>0.93826755000000006</v>
      </c>
      <c r="F611" s="74">
        <f t="shared" si="49"/>
        <v>0.10642947505</v>
      </c>
      <c r="G611" s="75">
        <v>0.13636982</v>
      </c>
      <c r="H611" s="43">
        <v>1.362054E-2</v>
      </c>
      <c r="I611" s="43">
        <v>0.50523309000000005</v>
      </c>
      <c r="J611" s="43">
        <v>2.0616417000000001E-2</v>
      </c>
      <c r="K611" s="43">
        <v>4.4486895999999998E-3</v>
      </c>
      <c r="L611" s="43">
        <v>1.1140853E-3</v>
      </c>
      <c r="M611" s="43">
        <v>2.3237487000000001E-2</v>
      </c>
      <c r="N611" s="43">
        <v>0.41941392</v>
      </c>
      <c r="O611" s="43">
        <v>6.5395785000000001E-4</v>
      </c>
      <c r="P611" s="43">
        <v>3.8330786999999998E-2</v>
      </c>
      <c r="Q611" s="43">
        <v>4.7678021999999999E-3</v>
      </c>
      <c r="R611" s="43">
        <v>1.6039951E-2</v>
      </c>
      <c r="S611" s="43">
        <v>4.6636977000000003E-2</v>
      </c>
      <c r="U611" s="77">
        <f t="shared" si="50"/>
        <v>1.1756018965517241</v>
      </c>
    </row>
    <row r="612" spans="1:21">
      <c r="A612" s="41" t="s">
        <v>33</v>
      </c>
      <c r="B612" s="41" t="s">
        <v>2094</v>
      </c>
      <c r="C612" s="74">
        <f t="shared" si="46"/>
        <v>1.05601630832</v>
      </c>
      <c r="D612" s="74">
        <f t="shared" si="47"/>
        <v>2.5827484090000005E-2</v>
      </c>
      <c r="E612" s="74">
        <f t="shared" si="48"/>
        <v>0.85214359589999999</v>
      </c>
      <c r="F612" s="74">
        <f t="shared" si="49"/>
        <v>7.5267018330000005E-2</v>
      </c>
      <c r="G612" s="75">
        <v>0.10277820999999999</v>
      </c>
      <c r="H612" s="43">
        <v>3.9848959000000003E-3</v>
      </c>
      <c r="I612" s="43">
        <v>0.22821104</v>
      </c>
      <c r="J612" s="43">
        <v>1.7308242000000001E-2</v>
      </c>
      <c r="K612" s="43">
        <v>3.1250992000000002E-3</v>
      </c>
      <c r="L612" s="43">
        <v>8.9899719000000001E-4</v>
      </c>
      <c r="M612" s="43">
        <v>4.4951456999999997E-3</v>
      </c>
      <c r="N612" s="43">
        <v>0.61994766000000001</v>
      </c>
      <c r="O612" s="43">
        <v>2.4629903E-4</v>
      </c>
      <c r="P612" s="43">
        <v>2.9048554000000001E-2</v>
      </c>
      <c r="Q612" s="43">
        <v>4.6637262999999997E-3</v>
      </c>
      <c r="R612" s="43">
        <v>1.1659739000000001E-2</v>
      </c>
      <c r="S612" s="43">
        <v>2.96487E-2</v>
      </c>
      <c r="U612" s="77">
        <f t="shared" si="50"/>
        <v>0.88601905172413786</v>
      </c>
    </row>
    <row r="613" spans="1:21">
      <c r="A613" s="41" t="s">
        <v>33</v>
      </c>
      <c r="B613" s="41" t="s">
        <v>2095</v>
      </c>
      <c r="C613" s="74">
        <f t="shared" si="46"/>
        <v>0.76713981941999998</v>
      </c>
      <c r="D613" s="74">
        <f t="shared" si="47"/>
        <v>2.2022016230000004E-2</v>
      </c>
      <c r="E613" s="74">
        <f t="shared" si="48"/>
        <v>0.57223934229999995</v>
      </c>
      <c r="F613" s="74">
        <f t="shared" si="49"/>
        <v>8.3473777889999989E-2</v>
      </c>
      <c r="G613" s="75">
        <v>8.9404682999999999E-2</v>
      </c>
      <c r="H613" s="43">
        <v>2.9709622999999998E-3</v>
      </c>
      <c r="I613" s="43">
        <v>0.23937927000000001</v>
      </c>
      <c r="J613" s="43">
        <v>1.4940213000000001E-2</v>
      </c>
      <c r="K613" s="43">
        <v>3.0828027000000002E-3</v>
      </c>
      <c r="L613" s="43">
        <v>5.4343622999999995E-4</v>
      </c>
      <c r="M613" s="43">
        <v>3.4555643E-3</v>
      </c>
      <c r="N613" s="43">
        <v>0.32988910999999999</v>
      </c>
      <c r="O613" s="43">
        <v>2.2477489000000001E-4</v>
      </c>
      <c r="P613" s="43">
        <v>2.1544568E-2</v>
      </c>
      <c r="Q613" s="43">
        <v>1.1490188E-2</v>
      </c>
      <c r="R613" s="43">
        <v>1.1434793E-2</v>
      </c>
      <c r="S613" s="43">
        <v>3.8779453999999998E-2</v>
      </c>
      <c r="U613" s="77">
        <f t="shared" si="50"/>
        <v>0.77073002586206896</v>
      </c>
    </row>
    <row r="614" spans="1:21">
      <c r="A614" s="41" t="s">
        <v>33</v>
      </c>
      <c r="B614" s="41" t="s">
        <v>2096</v>
      </c>
      <c r="C614" s="74">
        <f t="shared" si="46"/>
        <v>1.2774675765000001</v>
      </c>
      <c r="D614" s="74">
        <f t="shared" si="47"/>
        <v>4.0891492180000003E-2</v>
      </c>
      <c r="E614" s="74">
        <f t="shared" si="48"/>
        <v>0.99354769799999998</v>
      </c>
      <c r="F614" s="74">
        <f t="shared" si="49"/>
        <v>0.10901596632000002</v>
      </c>
      <c r="G614" s="75">
        <v>0.13401241999999999</v>
      </c>
      <c r="H614" s="43">
        <v>9.6793279999999992E-3</v>
      </c>
      <c r="I614" s="43">
        <v>0.23462253</v>
      </c>
      <c r="J614" s="43">
        <v>3.0783151000000002E-2</v>
      </c>
      <c r="K614" s="43">
        <v>4.6455979000000003E-3</v>
      </c>
      <c r="L614" s="43">
        <v>7.5882957999999999E-4</v>
      </c>
      <c r="M614" s="43">
        <v>4.7039137000000003E-3</v>
      </c>
      <c r="N614" s="43">
        <v>0.74924584000000005</v>
      </c>
      <c r="O614" s="43">
        <v>2.9219541999999998E-4</v>
      </c>
      <c r="P614" s="43">
        <v>5.2674274E-2</v>
      </c>
      <c r="Q614" s="43">
        <v>3.1469349E-3</v>
      </c>
      <c r="R614" s="43">
        <v>1.5201741E-2</v>
      </c>
      <c r="S614" s="43">
        <v>3.7700821000000002E-2</v>
      </c>
      <c r="U614" s="77">
        <f t="shared" si="50"/>
        <v>1.1552794827586206</v>
      </c>
    </row>
    <row r="615" spans="1:21">
      <c r="A615" s="41" t="s">
        <v>33</v>
      </c>
      <c r="B615" s="41" t="s">
        <v>2097</v>
      </c>
      <c r="C615" s="74">
        <f t="shared" si="46"/>
        <v>1.0206247056000002</v>
      </c>
      <c r="D615" s="74">
        <f t="shared" si="47"/>
        <v>4.3709617860000001E-2</v>
      </c>
      <c r="E615" s="74">
        <f t="shared" si="48"/>
        <v>0.76961476200000001</v>
      </c>
      <c r="F615" s="74">
        <f t="shared" si="49"/>
        <v>8.9902755740000007E-2</v>
      </c>
      <c r="G615" s="75">
        <v>0.11739757000000001</v>
      </c>
      <c r="H615" s="43">
        <v>1.0844922E-2</v>
      </c>
      <c r="I615" s="43">
        <v>0.41480769000000001</v>
      </c>
      <c r="J615" s="43">
        <v>2.0207413E-2</v>
      </c>
      <c r="K615" s="43">
        <v>3.6968023E-3</v>
      </c>
      <c r="L615" s="43">
        <v>9.1808055999999998E-4</v>
      </c>
      <c r="M615" s="43">
        <v>1.8887322000000002E-2</v>
      </c>
      <c r="N615" s="43">
        <v>0.34396215000000002</v>
      </c>
      <c r="O615" s="43">
        <v>5.2695734000000004E-4</v>
      </c>
      <c r="P615" s="43">
        <v>3.1519222E-2</v>
      </c>
      <c r="Q615" s="43">
        <v>3.8302613999999999E-3</v>
      </c>
      <c r="R615" s="43">
        <v>1.3161588E-2</v>
      </c>
      <c r="S615" s="43">
        <v>4.0864727000000003E-2</v>
      </c>
      <c r="U615" s="77">
        <f t="shared" si="50"/>
        <v>1.0120480172413793</v>
      </c>
    </row>
    <row r="616" spans="1:21">
      <c r="A616" s="41" t="s">
        <v>33</v>
      </c>
      <c r="B616" s="41" t="s">
        <v>2098</v>
      </c>
      <c r="C616" s="74">
        <f t="shared" si="46"/>
        <v>0.64885245135199998</v>
      </c>
      <c r="D616" s="74">
        <f t="shared" si="47"/>
        <v>1.2505911551999999E-2</v>
      </c>
      <c r="E616" s="74">
        <f t="shared" si="48"/>
        <v>0.1096154494</v>
      </c>
      <c r="F616" s="74">
        <f t="shared" si="49"/>
        <v>1.7797780400000001E-2</v>
      </c>
      <c r="G616" s="75">
        <v>0.50893330999999997</v>
      </c>
      <c r="H616" s="43">
        <v>7.0125585999999997E-3</v>
      </c>
      <c r="I616" s="43">
        <v>9.3601079000000004E-2</v>
      </c>
      <c r="J616" s="43">
        <v>6.5302247999999997E-3</v>
      </c>
      <c r="K616" s="43">
        <v>2.7002174000000001E-3</v>
      </c>
      <c r="L616" s="43">
        <v>6.0173251999999997E-5</v>
      </c>
      <c r="M616" s="43">
        <v>3.2152960999999999E-3</v>
      </c>
      <c r="N616" s="43">
        <v>9.0018118000000005E-3</v>
      </c>
      <c r="O616" s="43">
        <v>1.2240701000000001E-4</v>
      </c>
      <c r="P616" s="43">
        <v>5.8790858999999999E-3</v>
      </c>
      <c r="Q616" s="43">
        <v>8.0786979E-4</v>
      </c>
      <c r="R616" s="43">
        <v>6.6451911000000004E-3</v>
      </c>
      <c r="S616" s="43">
        <v>4.3432265999999997E-3</v>
      </c>
      <c r="U616" s="77">
        <f t="shared" si="50"/>
        <v>4.3873561206896543</v>
      </c>
    </row>
    <row r="617" spans="1:21">
      <c r="A617" s="41" t="s">
        <v>33</v>
      </c>
      <c r="B617" s="41" t="s">
        <v>2099</v>
      </c>
      <c r="C617" s="74">
        <f t="shared" si="46"/>
        <v>0.83080624606100006</v>
      </c>
      <c r="D617" s="74">
        <f t="shared" si="47"/>
        <v>1.3018298100999999E-2</v>
      </c>
      <c r="E617" s="74">
        <f t="shared" si="48"/>
        <v>0.54593215940000006</v>
      </c>
      <c r="F617" s="74">
        <f t="shared" si="49"/>
        <v>1.7861248560000001E-2</v>
      </c>
      <c r="G617" s="75">
        <v>0.25399453999999999</v>
      </c>
      <c r="H617" s="43">
        <v>8.5121224000000006E-3</v>
      </c>
      <c r="I617" s="43">
        <v>7.3233777E-2</v>
      </c>
      <c r="J617" s="43">
        <v>6.2712057999999996E-3</v>
      </c>
      <c r="K617" s="43">
        <v>2.9236429E-3</v>
      </c>
      <c r="L617" s="43">
        <v>4.9834101000000001E-5</v>
      </c>
      <c r="M617" s="43">
        <v>3.7736152999999998E-3</v>
      </c>
      <c r="N617" s="43">
        <v>0.46418626000000002</v>
      </c>
      <c r="O617" s="43">
        <v>1.3320235999999999E-4</v>
      </c>
      <c r="P617" s="43">
        <v>4.9381225999999999E-3</v>
      </c>
      <c r="Q617" s="43">
        <v>1.1400608999999999E-3</v>
      </c>
      <c r="R617" s="43">
        <v>6.0562454999999998E-3</v>
      </c>
      <c r="S617" s="43">
        <v>5.5936171999999996E-3</v>
      </c>
      <c r="U617" s="77">
        <f t="shared" si="50"/>
        <v>2.1896081034482755</v>
      </c>
    </row>
    <row r="618" spans="1:21">
      <c r="A618" s="41" t="s">
        <v>33</v>
      </c>
      <c r="B618" s="41" t="s">
        <v>2100</v>
      </c>
      <c r="C618" s="74">
        <f t="shared" si="46"/>
        <v>1.6070686059599999</v>
      </c>
      <c r="D618" s="74">
        <f t="shared" si="47"/>
        <v>2.2626074439999998E-2</v>
      </c>
      <c r="E618" s="74">
        <f t="shared" si="48"/>
        <v>1.3976329706999999</v>
      </c>
      <c r="F618" s="74">
        <f t="shared" si="49"/>
        <v>6.3445180820000002E-2</v>
      </c>
      <c r="G618" s="75">
        <v>0.12336438</v>
      </c>
      <c r="H618" s="43">
        <v>5.1977407E-3</v>
      </c>
      <c r="I618" s="43">
        <v>0.23105923</v>
      </c>
      <c r="J618" s="43">
        <v>1.1496622E-2</v>
      </c>
      <c r="K618" s="43">
        <v>2.2697354999999999E-3</v>
      </c>
      <c r="L618" s="43">
        <v>6.3247124000000003E-4</v>
      </c>
      <c r="M618" s="43">
        <v>8.2272457E-3</v>
      </c>
      <c r="N618" s="43">
        <v>1.161376</v>
      </c>
      <c r="O618" s="43">
        <v>1.3220882000000001E-4</v>
      </c>
      <c r="P618" s="43">
        <v>1.9102964E-2</v>
      </c>
      <c r="Q618" s="43">
        <v>3.1308859999999998E-3</v>
      </c>
      <c r="R618" s="43">
        <v>2.2455454E-2</v>
      </c>
      <c r="S618" s="43">
        <v>1.8623667999999999E-2</v>
      </c>
      <c r="U618" s="77">
        <f t="shared" si="50"/>
        <v>1.0634860344827586</v>
      </c>
    </row>
    <row r="619" spans="1:21">
      <c r="A619" s="41" t="s">
        <v>33</v>
      </c>
      <c r="B619" s="41" t="s">
        <v>2101</v>
      </c>
      <c r="C619" s="74">
        <f t="shared" si="46"/>
        <v>1.1175462653400001</v>
      </c>
      <c r="D619" s="74">
        <f t="shared" si="47"/>
        <v>1.7531071249999999E-2</v>
      </c>
      <c r="E619" s="74">
        <f t="shared" si="48"/>
        <v>0.97422153700000003</v>
      </c>
      <c r="F619" s="74">
        <f t="shared" si="49"/>
        <v>4.4941483089999998E-2</v>
      </c>
      <c r="G619" s="75">
        <v>8.0852173999999999E-2</v>
      </c>
      <c r="H619" s="43">
        <v>2.4873569999999999E-3</v>
      </c>
      <c r="I619" s="43">
        <v>0.25828891999999998</v>
      </c>
      <c r="J619" s="43">
        <v>6.9032219000000001E-3</v>
      </c>
      <c r="K619" s="43">
        <v>1.4688661999999999E-3</v>
      </c>
      <c r="L619" s="43">
        <v>9.5338935000000003E-4</v>
      </c>
      <c r="M619" s="43">
        <v>8.2055937999999991E-3</v>
      </c>
      <c r="N619" s="43">
        <v>0.71344525999999997</v>
      </c>
      <c r="O619" s="43">
        <v>1.0332619000000001E-4</v>
      </c>
      <c r="P619" s="43">
        <v>1.2080857E-2</v>
      </c>
      <c r="Q619" s="43">
        <v>1.9128559000000001E-3</v>
      </c>
      <c r="R619" s="43">
        <v>1.5000817E-2</v>
      </c>
      <c r="S619" s="43">
        <v>1.5843626999999999E-2</v>
      </c>
      <c r="U619" s="77">
        <f t="shared" si="50"/>
        <v>0.69700149999999994</v>
      </c>
    </row>
    <row r="620" spans="1:21">
      <c r="A620" s="41" t="s">
        <v>33</v>
      </c>
      <c r="B620" s="41" t="s">
        <v>2102</v>
      </c>
      <c r="C620" s="74">
        <f t="shared" si="46"/>
        <v>1.6008102440599998</v>
      </c>
      <c r="D620" s="74">
        <f t="shared" si="47"/>
        <v>2.44234511E-2</v>
      </c>
      <c r="E620" s="74">
        <f t="shared" si="48"/>
        <v>1.3781446021999999</v>
      </c>
      <c r="F620" s="74">
        <f t="shared" si="49"/>
        <v>6.586036076E-2</v>
      </c>
      <c r="G620" s="75">
        <v>0.13238183000000001</v>
      </c>
      <c r="H620" s="43">
        <v>6.3456722000000002E-3</v>
      </c>
      <c r="I620" s="43">
        <v>0.21415292999999999</v>
      </c>
      <c r="J620" s="43">
        <v>1.3666477999999999E-2</v>
      </c>
      <c r="K620" s="43">
        <v>2.5191991000000002E-3</v>
      </c>
      <c r="L620" s="43">
        <v>5.8717790000000001E-4</v>
      </c>
      <c r="M620" s="43">
        <v>7.6505961000000004E-3</v>
      </c>
      <c r="N620" s="43">
        <v>1.157646</v>
      </c>
      <c r="O620" s="43">
        <v>1.4052806000000001E-4</v>
      </c>
      <c r="P620" s="43">
        <v>2.2934640999999999E-2</v>
      </c>
      <c r="Q620" s="43">
        <v>1.4773167E-3</v>
      </c>
      <c r="R620" s="43">
        <v>2.2604215E-2</v>
      </c>
      <c r="S620" s="43">
        <v>1.870366E-2</v>
      </c>
      <c r="U620" s="77">
        <f t="shared" si="50"/>
        <v>1.141222672413793</v>
      </c>
    </row>
    <row r="621" spans="1:21">
      <c r="A621" s="41" t="s">
        <v>33</v>
      </c>
      <c r="B621" s="41" t="s">
        <v>2103</v>
      </c>
      <c r="C621" s="74">
        <f t="shared" si="46"/>
        <v>1.3688971675300001</v>
      </c>
      <c r="D621" s="74">
        <f t="shared" si="47"/>
        <v>2.0543222050000001E-2</v>
      </c>
      <c r="E621" s="74">
        <f t="shared" si="48"/>
        <v>1.1858345828000001</v>
      </c>
      <c r="F621" s="74">
        <f t="shared" si="49"/>
        <v>5.4278942679999997E-2</v>
      </c>
      <c r="G621" s="75">
        <v>0.10824042</v>
      </c>
      <c r="H621" s="43">
        <v>4.4551727999999997E-3</v>
      </c>
      <c r="I621" s="43">
        <v>0.1957573</v>
      </c>
      <c r="J621" s="43">
        <v>1.1090795000000001E-2</v>
      </c>
      <c r="K621" s="43">
        <v>1.9437838E-3</v>
      </c>
      <c r="L621" s="43">
        <v>5.3862344999999995E-4</v>
      </c>
      <c r="M621" s="43">
        <v>6.9700198000000003E-3</v>
      </c>
      <c r="N621" s="43">
        <v>0.98562211</v>
      </c>
      <c r="O621" s="43">
        <v>1.1400348000000001E-4</v>
      </c>
      <c r="P621" s="43">
        <v>1.6165611E-2</v>
      </c>
      <c r="Q621" s="43">
        <v>2.3682332E-3</v>
      </c>
      <c r="R621" s="43">
        <v>1.9002003E-2</v>
      </c>
      <c r="S621" s="43">
        <v>1.6629092000000002E-2</v>
      </c>
      <c r="U621" s="77">
        <f t="shared" si="50"/>
        <v>0.93310706896551721</v>
      </c>
    </row>
    <row r="622" spans="1:21">
      <c r="A622" s="41" t="s">
        <v>33</v>
      </c>
      <c r="B622" s="41" t="s">
        <v>2104</v>
      </c>
      <c r="C622" s="74">
        <f t="shared" si="46"/>
        <v>0.95635261687999984</v>
      </c>
      <c r="D622" s="74">
        <f t="shared" si="47"/>
        <v>1.6247926939999997E-2</v>
      </c>
      <c r="E622" s="74">
        <f t="shared" si="48"/>
        <v>0.82765941609999993</v>
      </c>
      <c r="F622" s="74">
        <f t="shared" si="49"/>
        <v>3.9868707839999996E-2</v>
      </c>
      <c r="G622" s="75">
        <v>7.2576565999999995E-2</v>
      </c>
      <c r="H622" s="43">
        <v>2.2462861000000002E-3</v>
      </c>
      <c r="I622" s="43">
        <v>0.21881327</v>
      </c>
      <c r="J622" s="43">
        <v>7.2204417999999996E-3</v>
      </c>
      <c r="K622" s="43">
        <v>1.2677812E-3</v>
      </c>
      <c r="L622" s="43">
        <v>8.0906893999999996E-4</v>
      </c>
      <c r="M622" s="43">
        <v>6.9506350000000001E-3</v>
      </c>
      <c r="N622" s="43">
        <v>0.60659985999999999</v>
      </c>
      <c r="O622" s="43">
        <v>9.1809640000000006E-5</v>
      </c>
      <c r="P622" s="43">
        <v>1.0223454E-2</v>
      </c>
      <c r="Q622" s="43">
        <v>1.4896931999999999E-3</v>
      </c>
      <c r="R622" s="43">
        <v>1.2693869999999999E-2</v>
      </c>
      <c r="S622" s="43">
        <v>1.5369881E-2</v>
      </c>
      <c r="U622" s="77">
        <f t="shared" si="50"/>
        <v>0.62566005172413786</v>
      </c>
    </row>
    <row r="623" spans="1:21">
      <c r="A623" s="41" t="s">
        <v>33</v>
      </c>
      <c r="B623" s="41" t="s">
        <v>2105</v>
      </c>
      <c r="C623" s="74">
        <f t="shared" si="46"/>
        <v>1.3638493614399998</v>
      </c>
      <c r="D623" s="74">
        <f t="shared" si="47"/>
        <v>2.2047739389999998E-2</v>
      </c>
      <c r="E623" s="74">
        <f t="shared" si="48"/>
        <v>1.1693771720999999</v>
      </c>
      <c r="F623" s="74">
        <f t="shared" si="49"/>
        <v>5.6831459949999996E-2</v>
      </c>
      <c r="G623" s="75">
        <v>0.11559299000000001</v>
      </c>
      <c r="H623" s="43">
        <v>5.4208421E-3</v>
      </c>
      <c r="I623" s="43">
        <v>0.18144323000000001</v>
      </c>
      <c r="J623" s="43">
        <v>1.2909390999999999E-2</v>
      </c>
      <c r="K623" s="43">
        <v>2.1556905999999998E-3</v>
      </c>
      <c r="L623" s="43">
        <v>5.0024928999999995E-4</v>
      </c>
      <c r="M623" s="43">
        <v>6.4824085E-3</v>
      </c>
      <c r="N623" s="43">
        <v>0.98251310000000003</v>
      </c>
      <c r="O623" s="43">
        <v>1.2134735E-4</v>
      </c>
      <c r="P623" s="43">
        <v>1.9408003E-2</v>
      </c>
      <c r="Q623" s="43">
        <v>1.2164616E-3</v>
      </c>
      <c r="R623" s="43">
        <v>1.9127893999999999E-2</v>
      </c>
      <c r="S623" s="43">
        <v>1.6957753999999998E-2</v>
      </c>
      <c r="U623" s="77">
        <f t="shared" si="50"/>
        <v>0.99649129310344831</v>
      </c>
    </row>
    <row r="624" spans="1:21">
      <c r="A624" s="41" t="s">
        <v>33</v>
      </c>
      <c r="B624" s="41" t="s">
        <v>2106</v>
      </c>
      <c r="C624" s="74">
        <f t="shared" si="46"/>
        <v>1.8147005825899998</v>
      </c>
      <c r="D624" s="74">
        <f t="shared" si="47"/>
        <v>2.0621359120000002E-2</v>
      </c>
      <c r="E624" s="74">
        <f t="shared" si="48"/>
        <v>1.6702175584999999</v>
      </c>
      <c r="F624" s="74">
        <f t="shared" si="49"/>
        <v>5.4086100969999995E-2</v>
      </c>
      <c r="G624" s="75">
        <v>6.9775563999999998E-2</v>
      </c>
      <c r="H624" s="43">
        <v>3.3658585E-3</v>
      </c>
      <c r="I624" s="43">
        <v>0.2004137</v>
      </c>
      <c r="J624" s="43">
        <v>9.2236981000000003E-3</v>
      </c>
      <c r="K624" s="43">
        <v>1.6936029000000001E-3</v>
      </c>
      <c r="L624" s="43">
        <v>5.3347862000000001E-4</v>
      </c>
      <c r="M624" s="43">
        <v>9.1705794999999996E-3</v>
      </c>
      <c r="N624" s="43">
        <v>1.4664379999999999</v>
      </c>
      <c r="O624" s="43">
        <v>1.6410397E-4</v>
      </c>
      <c r="P624" s="43">
        <v>1.1928058E-2</v>
      </c>
      <c r="Q624" s="43">
        <v>1.4344290000000001E-3</v>
      </c>
      <c r="R624" s="43">
        <v>2.0704038000000001E-2</v>
      </c>
      <c r="S624" s="43">
        <v>1.9855471999999999E-2</v>
      </c>
      <c r="U624" s="77">
        <f t="shared" si="50"/>
        <v>0.6015134827586206</v>
      </c>
    </row>
    <row r="625" spans="1:21">
      <c r="A625" s="41" t="s">
        <v>33</v>
      </c>
      <c r="B625" s="41" t="s">
        <v>2107</v>
      </c>
      <c r="C625" s="74">
        <f t="shared" si="46"/>
        <v>0.82514975769999999</v>
      </c>
      <c r="D625" s="74">
        <f t="shared" si="47"/>
        <v>2.1501625050000001E-2</v>
      </c>
      <c r="E625" s="74">
        <f t="shared" si="48"/>
        <v>0.64981332300000005</v>
      </c>
      <c r="F625" s="74">
        <f t="shared" si="49"/>
        <v>6.0478450650000001E-2</v>
      </c>
      <c r="G625" s="75">
        <v>9.3356359E-2</v>
      </c>
      <c r="H625" s="43">
        <v>1.3614143E-2</v>
      </c>
      <c r="I625" s="43">
        <v>0.11099239</v>
      </c>
      <c r="J625" s="43">
        <v>1.0590911999999999E-2</v>
      </c>
      <c r="K625" s="43">
        <v>9.6376893000000002E-4</v>
      </c>
      <c r="L625" s="43">
        <v>2.5201181999999999E-4</v>
      </c>
      <c r="M625" s="43">
        <v>9.6949323000000004E-3</v>
      </c>
      <c r="N625" s="43">
        <v>0.52520679000000003</v>
      </c>
      <c r="O625" s="43">
        <v>2.2470606E-4</v>
      </c>
      <c r="P625" s="43">
        <v>8.3590277000000004E-3</v>
      </c>
      <c r="Q625" s="43">
        <v>7.7024519000000002E-4</v>
      </c>
      <c r="R625" s="43">
        <v>3.3222046999999998E-3</v>
      </c>
      <c r="S625" s="43">
        <v>4.7802267000000002E-2</v>
      </c>
      <c r="U625" s="77">
        <f t="shared" si="50"/>
        <v>0.80479619827586202</v>
      </c>
    </row>
    <row r="626" spans="1:21">
      <c r="A626" s="41" t="s">
        <v>33</v>
      </c>
      <c r="B626" s="41" t="s">
        <v>2108</v>
      </c>
      <c r="C626" s="74">
        <f t="shared" si="46"/>
        <v>1.5335706421599999</v>
      </c>
      <c r="D626" s="74">
        <f t="shared" si="47"/>
        <v>1.4974073100000001E-2</v>
      </c>
      <c r="E626" s="74">
        <f t="shared" si="48"/>
        <v>0.73725089129999999</v>
      </c>
      <c r="F626" s="74">
        <f t="shared" si="49"/>
        <v>8.1567097759999999E-2</v>
      </c>
      <c r="G626" s="75">
        <v>0.69977858000000004</v>
      </c>
      <c r="H626" s="43">
        <v>4.0868913000000002E-3</v>
      </c>
      <c r="I626" s="43">
        <v>0.10117704</v>
      </c>
      <c r="J626" s="43">
        <v>8.9060169000000008E-3</v>
      </c>
      <c r="K626" s="43">
        <v>2.1556830999999999E-3</v>
      </c>
      <c r="L626" s="43">
        <v>2.7461E-4</v>
      </c>
      <c r="M626" s="43">
        <v>3.6377631000000001E-3</v>
      </c>
      <c r="N626" s="43">
        <v>0.63198695999999999</v>
      </c>
      <c r="O626" s="43">
        <v>1.3423986000000001E-4</v>
      </c>
      <c r="P626" s="43">
        <v>1.9254993000000001E-2</v>
      </c>
      <c r="Q626" s="43">
        <v>2.0165599000000001E-3</v>
      </c>
      <c r="R626" s="43">
        <v>3.3015975000000003E-2</v>
      </c>
      <c r="S626" s="43">
        <v>2.7145329999999999E-2</v>
      </c>
      <c r="U626" s="77">
        <f t="shared" si="50"/>
        <v>6.0325739655172415</v>
      </c>
    </row>
    <row r="627" spans="1:21">
      <c r="A627" s="41" t="s">
        <v>33</v>
      </c>
      <c r="B627" s="41" t="s">
        <v>2109</v>
      </c>
      <c r="C627" s="74">
        <f t="shared" si="46"/>
        <v>2.32830562977</v>
      </c>
      <c r="D627" s="74">
        <f t="shared" si="47"/>
        <v>3.6806475599999999E-2</v>
      </c>
      <c r="E627" s="74">
        <f t="shared" si="48"/>
        <v>1.4666517346000001</v>
      </c>
      <c r="F627" s="74">
        <f t="shared" si="49"/>
        <v>0.10028996957</v>
      </c>
      <c r="G627" s="75">
        <v>0.72455745000000005</v>
      </c>
      <c r="H627" s="43">
        <v>3.4676346E-3</v>
      </c>
      <c r="I627" s="43">
        <v>0.1615424</v>
      </c>
      <c r="J627" s="43">
        <v>1.7447188999999998E-2</v>
      </c>
      <c r="K627" s="43">
        <v>3.0970101999999999E-3</v>
      </c>
      <c r="L627" s="43">
        <v>1.1163504E-3</v>
      </c>
      <c r="M627" s="43">
        <v>1.5145926000000001E-2</v>
      </c>
      <c r="N627" s="43">
        <v>1.3016417</v>
      </c>
      <c r="O627" s="43">
        <v>2.0603667E-4</v>
      </c>
      <c r="P627" s="43">
        <v>3.8938873999999998E-2</v>
      </c>
      <c r="Q627" s="43">
        <v>1.5426399E-3</v>
      </c>
      <c r="R627" s="43">
        <v>3.3640079000000003E-2</v>
      </c>
      <c r="S627" s="43">
        <v>2.596234E-2</v>
      </c>
      <c r="U627" s="77">
        <f t="shared" si="50"/>
        <v>6.2461849137931038</v>
      </c>
    </row>
    <row r="628" spans="1:21">
      <c r="A628" s="41" t="s">
        <v>33</v>
      </c>
      <c r="B628" s="41" t="s">
        <v>2110</v>
      </c>
      <c r="C628" s="74">
        <f t="shared" si="46"/>
        <v>1.6651540826000002</v>
      </c>
      <c r="D628" s="74">
        <f t="shared" si="47"/>
        <v>3.0511992000000002E-2</v>
      </c>
      <c r="E628" s="74">
        <f t="shared" si="48"/>
        <v>1.1216826167</v>
      </c>
      <c r="F628" s="74">
        <f t="shared" si="49"/>
        <v>9.8428083900000005E-2</v>
      </c>
      <c r="G628" s="75">
        <v>0.41453139</v>
      </c>
      <c r="H628" s="43">
        <v>6.3364666999999996E-3</v>
      </c>
      <c r="I628" s="43">
        <v>0.17170963</v>
      </c>
      <c r="J628" s="43">
        <v>1.5926273000000001E-2</v>
      </c>
      <c r="K628" s="43">
        <v>3.4392667000000001E-3</v>
      </c>
      <c r="L628" s="43">
        <v>7.1632629999999998E-4</v>
      </c>
      <c r="M628" s="43">
        <v>1.0430126E-2</v>
      </c>
      <c r="N628" s="43">
        <v>0.94363651999999998</v>
      </c>
      <c r="O628" s="43">
        <v>2.027376E-4</v>
      </c>
      <c r="P628" s="43">
        <v>2.9122159000000002E-2</v>
      </c>
      <c r="Q628" s="43">
        <v>2.2343173000000001E-3</v>
      </c>
      <c r="R628" s="43">
        <v>3.6264888000000002E-2</v>
      </c>
      <c r="S628" s="43">
        <v>3.0603981999999998E-2</v>
      </c>
      <c r="U628" s="77">
        <f t="shared" si="50"/>
        <v>3.5735464655172411</v>
      </c>
    </row>
    <row r="629" spans="1:21">
      <c r="A629" s="41" t="s">
        <v>33</v>
      </c>
      <c r="B629" s="41" t="s">
        <v>2111</v>
      </c>
      <c r="C629" s="74">
        <f t="shared" si="46"/>
        <v>0.49117854476999995</v>
      </c>
      <c r="D629" s="74">
        <f t="shared" si="47"/>
        <v>2.5839561299999998E-2</v>
      </c>
      <c r="E629" s="74">
        <f t="shared" si="48"/>
        <v>0.28740595149999998</v>
      </c>
      <c r="F629" s="74">
        <f t="shared" si="49"/>
        <v>0.10723873197</v>
      </c>
      <c r="G629" s="75">
        <v>7.0694300000000002E-2</v>
      </c>
      <c r="H629" s="43">
        <v>5.9927955000000002E-3</v>
      </c>
      <c r="I629" s="43">
        <v>0.19425735999999999</v>
      </c>
      <c r="J629" s="43">
        <v>1.4643933E-2</v>
      </c>
      <c r="K629" s="43">
        <v>3.4162171000000001E-3</v>
      </c>
      <c r="L629" s="43">
        <v>4.2146890000000002E-4</v>
      </c>
      <c r="M629" s="43">
        <v>7.3579422999999998E-3</v>
      </c>
      <c r="N629" s="43">
        <v>8.7155795999999994E-2</v>
      </c>
      <c r="O629" s="43">
        <v>3.0941007000000003E-4</v>
      </c>
      <c r="P629" s="43">
        <v>2.7325938000000001E-2</v>
      </c>
      <c r="Q629" s="43">
        <v>2.9689238999999999E-3</v>
      </c>
      <c r="R629" s="43">
        <v>3.9714313000000001E-2</v>
      </c>
      <c r="S629" s="43">
        <v>3.6920147E-2</v>
      </c>
      <c r="U629" s="77">
        <f t="shared" si="50"/>
        <v>0.60943362068965512</v>
      </c>
    </row>
    <row r="630" spans="1:21">
      <c r="A630" s="41" t="s">
        <v>33</v>
      </c>
      <c r="B630" s="41" t="s">
        <v>2112</v>
      </c>
      <c r="C630" s="74">
        <f t="shared" si="46"/>
        <v>1.4036683079700001</v>
      </c>
      <c r="D630" s="74">
        <f t="shared" si="47"/>
        <v>1.7683428670000001E-2</v>
      </c>
      <c r="E630" s="74">
        <f t="shared" si="48"/>
        <v>0.66570932350000001</v>
      </c>
      <c r="F630" s="74">
        <f t="shared" si="49"/>
        <v>7.83208658E-2</v>
      </c>
      <c r="G630" s="75">
        <v>0.64195469000000005</v>
      </c>
      <c r="H630" s="43">
        <v>5.1030054999999996E-3</v>
      </c>
      <c r="I630" s="43">
        <v>9.1418338000000002E-2</v>
      </c>
      <c r="J630" s="43">
        <v>1.2048539E-2</v>
      </c>
      <c r="K630" s="43">
        <v>2.0136864999999999E-3</v>
      </c>
      <c r="L630" s="43">
        <v>2.5767706999999998E-4</v>
      </c>
      <c r="M630" s="43">
        <v>3.3635261E-3</v>
      </c>
      <c r="N630" s="43">
        <v>0.56918798000000004</v>
      </c>
      <c r="O630" s="43">
        <v>1.3834350000000001E-4</v>
      </c>
      <c r="P630" s="43">
        <v>1.7256153E-2</v>
      </c>
      <c r="Q630" s="43">
        <v>2.0695692999999999E-3</v>
      </c>
      <c r="R630" s="43">
        <v>2.9587338000000001E-2</v>
      </c>
      <c r="S630" s="43">
        <v>2.9269462E-2</v>
      </c>
      <c r="U630" s="77">
        <f t="shared" si="50"/>
        <v>5.5340921551724138</v>
      </c>
    </row>
    <row r="631" spans="1:21">
      <c r="A631" s="41" t="s">
        <v>33</v>
      </c>
      <c r="B631" s="41" t="s">
        <v>2113</v>
      </c>
      <c r="C631" s="74">
        <f t="shared" si="46"/>
        <v>2.11035801409</v>
      </c>
      <c r="D631" s="74">
        <f t="shared" si="47"/>
        <v>3.7078648700000001E-2</v>
      </c>
      <c r="E631" s="74">
        <f t="shared" si="48"/>
        <v>1.316140544</v>
      </c>
      <c r="F631" s="74">
        <f t="shared" si="49"/>
        <v>9.5003751390000002E-2</v>
      </c>
      <c r="G631" s="75">
        <v>0.66213507000000005</v>
      </c>
      <c r="H631" s="43">
        <v>3.6648240000000001E-3</v>
      </c>
      <c r="I631" s="43">
        <v>0.14539611999999999</v>
      </c>
      <c r="J631" s="43">
        <v>1.9575815999999999E-2</v>
      </c>
      <c r="K631" s="43">
        <v>2.8494442000000001E-3</v>
      </c>
      <c r="L631" s="43">
        <v>1.0103205000000001E-3</v>
      </c>
      <c r="M631" s="43">
        <v>1.3643068E-2</v>
      </c>
      <c r="N631" s="43">
        <v>1.1670796000000001</v>
      </c>
      <c r="O631" s="43">
        <v>2.1511299E-4</v>
      </c>
      <c r="P631" s="43">
        <v>3.4895702000000001E-2</v>
      </c>
      <c r="Q631" s="43">
        <v>1.5885733999999999E-3</v>
      </c>
      <c r="R631" s="43">
        <v>3.0146624E-2</v>
      </c>
      <c r="S631" s="43">
        <v>2.8157739000000001E-2</v>
      </c>
      <c r="U631" s="77">
        <f t="shared" si="50"/>
        <v>5.708060948275862</v>
      </c>
    </row>
    <row r="632" spans="1:21">
      <c r="A632" s="41" t="s">
        <v>33</v>
      </c>
      <c r="B632" s="41" t="s">
        <v>2114</v>
      </c>
      <c r="C632" s="74">
        <f t="shared" si="46"/>
        <v>1.6112843720800001</v>
      </c>
      <c r="D632" s="74">
        <f t="shared" si="47"/>
        <v>2.940234219E-2</v>
      </c>
      <c r="E632" s="74">
        <f t="shared" si="48"/>
        <v>1.1102741135</v>
      </c>
      <c r="F632" s="74">
        <f t="shared" si="49"/>
        <v>9.1287976389999997E-2</v>
      </c>
      <c r="G632" s="75">
        <v>0.38031994000000002</v>
      </c>
      <c r="H632" s="43">
        <v>6.2282635000000001E-3</v>
      </c>
      <c r="I632" s="43">
        <v>0.14822864999999999</v>
      </c>
      <c r="J632" s="43">
        <v>1.6808473000000001E-2</v>
      </c>
      <c r="K632" s="43">
        <v>3.0392873E-3</v>
      </c>
      <c r="L632" s="43">
        <v>6.0460899000000002E-4</v>
      </c>
      <c r="M632" s="43">
        <v>8.9499729000000004E-3</v>
      </c>
      <c r="N632" s="43">
        <v>0.95581720000000003</v>
      </c>
      <c r="O632" s="43">
        <v>1.8426649000000001E-4</v>
      </c>
      <c r="P632" s="43">
        <v>2.5847109E-2</v>
      </c>
      <c r="Q632" s="43">
        <v>2.8304729E-3</v>
      </c>
      <c r="R632" s="43">
        <v>3.1282035E-2</v>
      </c>
      <c r="S632" s="43">
        <v>3.1144093000000001E-2</v>
      </c>
      <c r="U632" s="77">
        <f t="shared" si="50"/>
        <v>3.2786201724137931</v>
      </c>
    </row>
    <row r="633" spans="1:21">
      <c r="A633" s="41" t="s">
        <v>33</v>
      </c>
      <c r="B633" s="41" t="s">
        <v>2115</v>
      </c>
      <c r="C633" s="74">
        <f t="shared" si="46"/>
        <v>1.9179155764500002</v>
      </c>
      <c r="D633" s="74">
        <f t="shared" si="47"/>
        <v>3.2348891720000002E-2</v>
      </c>
      <c r="E633" s="74">
        <f t="shared" si="48"/>
        <v>1.2824741085000002</v>
      </c>
      <c r="F633" s="74">
        <f t="shared" si="49"/>
        <v>8.8947336229999993E-2</v>
      </c>
      <c r="G633" s="75">
        <v>0.51414523999999995</v>
      </c>
      <c r="H633" s="43">
        <v>7.4164484999999997E-3</v>
      </c>
      <c r="I633" s="43">
        <v>0.14395176000000001</v>
      </c>
      <c r="J633" s="43">
        <v>1.7483953999999999E-2</v>
      </c>
      <c r="K633" s="43">
        <v>3.2092162E-3</v>
      </c>
      <c r="L633" s="43">
        <v>7.6955852000000003E-4</v>
      </c>
      <c r="M633" s="43">
        <v>1.0886163000000001E-2</v>
      </c>
      <c r="N633" s="43">
        <v>1.1311059000000001</v>
      </c>
      <c r="O633" s="43">
        <v>1.8376802999999999E-4</v>
      </c>
      <c r="P633" s="43">
        <v>2.6967921999999998E-2</v>
      </c>
      <c r="Q633" s="43">
        <v>2.6254842E-3</v>
      </c>
      <c r="R633" s="43">
        <v>3.0437257999999998E-2</v>
      </c>
      <c r="S633" s="43">
        <v>2.8732904E-2</v>
      </c>
      <c r="U633" s="77">
        <f t="shared" si="50"/>
        <v>4.432286551724137</v>
      </c>
    </row>
    <row r="634" spans="1:21">
      <c r="A634" s="41" t="s">
        <v>33</v>
      </c>
      <c r="B634" s="41" t="s">
        <v>2116</v>
      </c>
      <c r="C634" s="74">
        <f t="shared" si="46"/>
        <v>1.5561789503200001</v>
      </c>
      <c r="D634" s="74">
        <f t="shared" si="47"/>
        <v>2.8452583639999997E-2</v>
      </c>
      <c r="E634" s="74">
        <f t="shared" si="48"/>
        <v>1.0741596675</v>
      </c>
      <c r="F634" s="74">
        <f t="shared" si="49"/>
        <v>0.10476502918</v>
      </c>
      <c r="G634" s="75">
        <v>0.34880167000000001</v>
      </c>
      <c r="H634" s="43">
        <v>5.2176875000000001E-3</v>
      </c>
      <c r="I634" s="43">
        <v>0.15504473999999999</v>
      </c>
      <c r="J634" s="43">
        <v>1.5485864E-2</v>
      </c>
      <c r="K634" s="43">
        <v>2.9595479000000002E-3</v>
      </c>
      <c r="L634" s="43">
        <v>7.6713553999999996E-4</v>
      </c>
      <c r="M634" s="43">
        <v>9.2400361999999993E-3</v>
      </c>
      <c r="N634" s="43">
        <v>0.91389724000000006</v>
      </c>
      <c r="O634" s="43">
        <v>1.7861048000000001E-4</v>
      </c>
      <c r="P634" s="43">
        <v>2.3624592E-2</v>
      </c>
      <c r="Q634" s="43">
        <v>6.0396657000000003E-3</v>
      </c>
      <c r="R634" s="43">
        <v>3.0427274000000001E-2</v>
      </c>
      <c r="S634" s="43">
        <v>4.4494886999999997E-2</v>
      </c>
      <c r="U634" s="77">
        <f t="shared" si="50"/>
        <v>3.0069109482758618</v>
      </c>
    </row>
    <row r="635" spans="1:21">
      <c r="A635" s="41" t="s">
        <v>33</v>
      </c>
      <c r="B635" s="41" t="s">
        <v>2117</v>
      </c>
      <c r="C635" s="74">
        <f t="shared" si="46"/>
        <v>1.64416045231</v>
      </c>
      <c r="D635" s="74">
        <f t="shared" si="47"/>
        <v>3.224104547E-2</v>
      </c>
      <c r="E635" s="74">
        <f t="shared" si="48"/>
        <v>1.0279692772</v>
      </c>
      <c r="F635" s="74">
        <f t="shared" si="49"/>
        <v>8.3727529639999992E-2</v>
      </c>
      <c r="G635" s="75">
        <v>0.50022259999999996</v>
      </c>
      <c r="H635" s="43">
        <v>6.9523972E-3</v>
      </c>
      <c r="I635" s="43">
        <v>0.14325196000000001</v>
      </c>
      <c r="J635" s="43">
        <v>1.7435616000000001E-2</v>
      </c>
      <c r="K635" s="43">
        <v>3.1042305000000001E-3</v>
      </c>
      <c r="L635" s="43">
        <v>8.1082997000000003E-4</v>
      </c>
      <c r="M635" s="43">
        <v>1.0890369E-2</v>
      </c>
      <c r="N635" s="43">
        <v>0.87776491999999995</v>
      </c>
      <c r="O635" s="43">
        <v>1.6558584E-4</v>
      </c>
      <c r="P635" s="43">
        <v>2.644908E-2</v>
      </c>
      <c r="Q635" s="43">
        <v>2.4451837999999999E-3</v>
      </c>
      <c r="R635" s="43">
        <v>3.0062609000000001E-2</v>
      </c>
      <c r="S635" s="43">
        <v>2.4605070999999999E-2</v>
      </c>
      <c r="U635" s="77">
        <f t="shared" si="50"/>
        <v>4.3122637931034475</v>
      </c>
    </row>
    <row r="636" spans="1:21">
      <c r="A636" s="41" t="s">
        <v>33</v>
      </c>
      <c r="B636" s="41" t="s">
        <v>2118</v>
      </c>
      <c r="C636" s="74">
        <f t="shared" si="46"/>
        <v>1.6365069373200001</v>
      </c>
      <c r="D636" s="74">
        <f t="shared" si="47"/>
        <v>2.7876136929999996E-2</v>
      </c>
      <c r="E636" s="74">
        <f t="shared" si="48"/>
        <v>1.2055290291</v>
      </c>
      <c r="F636" s="74">
        <f t="shared" si="49"/>
        <v>0.10702561129</v>
      </c>
      <c r="G636" s="75">
        <v>0.29607615999999998</v>
      </c>
      <c r="H636" s="43">
        <v>5.5167990999999998E-3</v>
      </c>
      <c r="I636" s="43">
        <v>0.19536423</v>
      </c>
      <c r="J636" s="43">
        <v>1.4670015999999999E-2</v>
      </c>
      <c r="K636" s="43">
        <v>2.9475443E-3</v>
      </c>
      <c r="L636" s="43">
        <v>9.2748072999999996E-4</v>
      </c>
      <c r="M636" s="43">
        <v>9.3310958999999992E-3</v>
      </c>
      <c r="N636" s="43">
        <v>1.004648</v>
      </c>
      <c r="O636" s="43">
        <v>1.9134109E-4</v>
      </c>
      <c r="P636" s="43">
        <v>2.2673558999999999E-2</v>
      </c>
      <c r="Q636" s="43">
        <v>1.7840772000000001E-3</v>
      </c>
      <c r="R636" s="43">
        <v>2.8462722999999999E-2</v>
      </c>
      <c r="S636" s="43">
        <v>5.3913911000000002E-2</v>
      </c>
      <c r="U636" s="77">
        <f t="shared" si="50"/>
        <v>2.552380689655172</v>
      </c>
    </row>
    <row r="637" spans="1:21">
      <c r="A637" s="41" t="s">
        <v>33</v>
      </c>
      <c r="B637" s="41" t="s">
        <v>2119</v>
      </c>
      <c r="C637" s="74">
        <f t="shared" si="46"/>
        <v>1.4521463422900001</v>
      </c>
      <c r="D637" s="74">
        <f t="shared" si="47"/>
        <v>2.908946036E-2</v>
      </c>
      <c r="E637" s="74">
        <f t="shared" si="48"/>
        <v>0.96992104100000009</v>
      </c>
      <c r="F637" s="74">
        <f t="shared" si="49"/>
        <v>8.7474460929999998E-2</v>
      </c>
      <c r="G637" s="75">
        <v>0.36566137999999998</v>
      </c>
      <c r="H637" s="43">
        <v>5.6225010000000002E-3</v>
      </c>
      <c r="I637" s="43">
        <v>0.14872635000000001</v>
      </c>
      <c r="J637" s="43">
        <v>1.6453253000000001E-2</v>
      </c>
      <c r="K637" s="43">
        <v>2.9808956000000001E-3</v>
      </c>
      <c r="L637" s="43">
        <v>6.2618215999999999E-4</v>
      </c>
      <c r="M637" s="43">
        <v>9.0291295999999997E-3</v>
      </c>
      <c r="N637" s="43">
        <v>0.81557219000000003</v>
      </c>
      <c r="O637" s="43">
        <v>1.7932642999999999E-4</v>
      </c>
      <c r="P637" s="43">
        <v>2.5157226000000001E-2</v>
      </c>
      <c r="Q637" s="43">
        <v>2.0159125000000001E-3</v>
      </c>
      <c r="R637" s="43">
        <v>3.1326036000000002E-2</v>
      </c>
      <c r="S637" s="43">
        <v>2.8795959999999999E-2</v>
      </c>
      <c r="U637" s="77">
        <f t="shared" si="50"/>
        <v>3.1522532758620687</v>
      </c>
    </row>
    <row r="638" spans="1:21">
      <c r="A638" s="41" t="s">
        <v>33</v>
      </c>
      <c r="B638" s="41" t="s">
        <v>2120</v>
      </c>
      <c r="C638" s="74">
        <f t="shared" si="46"/>
        <v>2.1192537526000002</v>
      </c>
      <c r="D638" s="74">
        <f t="shared" si="47"/>
        <v>3.253842547E-2</v>
      </c>
      <c r="E638" s="74">
        <f t="shared" si="48"/>
        <v>1.4648218111</v>
      </c>
      <c r="F638" s="74">
        <f t="shared" si="49"/>
        <v>9.2574626029999996E-2</v>
      </c>
      <c r="G638" s="75">
        <v>0.52931888999999999</v>
      </c>
      <c r="H638" s="43">
        <v>8.0237111000000007E-3</v>
      </c>
      <c r="I638" s="43">
        <v>0.14287820000000001</v>
      </c>
      <c r="J638" s="43">
        <v>1.7937682999999999E-2</v>
      </c>
      <c r="K638" s="43">
        <v>3.2433885E-3</v>
      </c>
      <c r="L638" s="43">
        <v>7.2943797000000002E-4</v>
      </c>
      <c r="M638" s="43">
        <v>1.0627915999999999E-2</v>
      </c>
      <c r="N638" s="43">
        <v>1.3139198999999999</v>
      </c>
      <c r="O638" s="43">
        <v>1.8266933E-4</v>
      </c>
      <c r="P638" s="43">
        <v>2.7563745000000001E-2</v>
      </c>
      <c r="Q638" s="43">
        <v>1.6029057E-3</v>
      </c>
      <c r="R638" s="43">
        <v>3.0332947999999998E-2</v>
      </c>
      <c r="S638" s="43">
        <v>3.2892357999999997E-2</v>
      </c>
      <c r="U638" s="77">
        <f t="shared" si="50"/>
        <v>4.5630938793103448</v>
      </c>
    </row>
    <row r="639" spans="1:21">
      <c r="A639" s="41" t="s">
        <v>33</v>
      </c>
      <c r="B639" s="41" t="s">
        <v>2121</v>
      </c>
      <c r="C639" s="74">
        <f t="shared" si="46"/>
        <v>0.47026592437000003</v>
      </c>
      <c r="D639" s="74">
        <f t="shared" si="47"/>
        <v>2.8101714030000002E-2</v>
      </c>
      <c r="E639" s="74">
        <f t="shared" si="48"/>
        <v>0.26177835800000004</v>
      </c>
      <c r="F639" s="74">
        <f t="shared" si="49"/>
        <v>0.10175496934</v>
      </c>
      <c r="G639" s="75">
        <v>7.8630882999999999E-2</v>
      </c>
      <c r="H639" s="43">
        <v>7.4773249999999999E-3</v>
      </c>
      <c r="I639" s="43">
        <v>0.17501030000000001</v>
      </c>
      <c r="J639" s="43">
        <v>1.7320865000000001E-2</v>
      </c>
      <c r="K639" s="43">
        <v>3.1404607000000001E-3</v>
      </c>
      <c r="L639" s="43">
        <v>3.9051922999999998E-4</v>
      </c>
      <c r="M639" s="43">
        <v>7.2498691000000004E-3</v>
      </c>
      <c r="N639" s="43">
        <v>7.9290733000000002E-2</v>
      </c>
      <c r="O639" s="43">
        <v>3.5391833999999999E-4</v>
      </c>
      <c r="P639" s="43">
        <v>2.4488864999999999E-2</v>
      </c>
      <c r="Q639" s="43">
        <v>3.272816E-3</v>
      </c>
      <c r="R639" s="43">
        <v>3.5589998999999997E-2</v>
      </c>
      <c r="S639" s="43">
        <v>3.8049370999999998E-2</v>
      </c>
      <c r="U639" s="77">
        <f t="shared" si="50"/>
        <v>0.67785243965517239</v>
      </c>
    </row>
    <row r="640" spans="1:21">
      <c r="A640" s="41" t="s">
        <v>33</v>
      </c>
      <c r="B640" s="41" t="s">
        <v>2122</v>
      </c>
      <c r="C640" s="74">
        <f t="shared" si="46"/>
        <v>2.9040388585800003</v>
      </c>
      <c r="D640" s="74">
        <f t="shared" si="47"/>
        <v>2.4762528660000001E-2</v>
      </c>
      <c r="E640" s="74">
        <f t="shared" si="48"/>
        <v>2.6684032887000004</v>
      </c>
      <c r="F640" s="74">
        <f t="shared" si="49"/>
        <v>0.13100619922000001</v>
      </c>
      <c r="G640" s="75">
        <v>7.9866841999999993E-2</v>
      </c>
      <c r="H640" s="43">
        <v>5.4015586999999997E-3</v>
      </c>
      <c r="I640" s="43">
        <v>0.20584293000000001</v>
      </c>
      <c r="J640" s="43">
        <v>1.1999265E-2</v>
      </c>
      <c r="K640" s="43">
        <v>3.3540265000000001E-3</v>
      </c>
      <c r="L640" s="43">
        <v>4.3817796E-4</v>
      </c>
      <c r="M640" s="43">
        <v>8.9710591999999992E-3</v>
      </c>
      <c r="N640" s="43">
        <v>2.4571588000000002</v>
      </c>
      <c r="O640" s="43">
        <v>1.9981031999999999E-4</v>
      </c>
      <c r="P640" s="43">
        <v>2.5333257000000001E-2</v>
      </c>
      <c r="Q640" s="43">
        <v>3.5395868999999998E-3</v>
      </c>
      <c r="R640" s="43">
        <v>5.5858940000000003E-2</v>
      </c>
      <c r="S640" s="43">
        <v>4.6074604999999998E-2</v>
      </c>
      <c r="U640" s="77">
        <f t="shared" si="50"/>
        <v>0.68850725862068951</v>
      </c>
    </row>
    <row r="641" spans="1:21">
      <c r="A641" s="41" t="s">
        <v>33</v>
      </c>
      <c r="B641" s="41" t="s">
        <v>2123</v>
      </c>
      <c r="C641" s="74">
        <f t="shared" si="46"/>
        <v>5.6999125960199999</v>
      </c>
      <c r="D641" s="74">
        <f t="shared" si="47"/>
        <v>5.7835125500000001E-2</v>
      </c>
      <c r="E641" s="74">
        <f t="shared" si="48"/>
        <v>5.2364652379000001</v>
      </c>
      <c r="F641" s="74">
        <f t="shared" si="49"/>
        <v>0.28005066262</v>
      </c>
      <c r="G641" s="75">
        <v>0.12556157000000001</v>
      </c>
      <c r="H641" s="43">
        <v>9.5883279000000005E-3</v>
      </c>
      <c r="I641" s="43">
        <v>0.46421660999999997</v>
      </c>
      <c r="J641" s="43">
        <v>2.5345211999999999E-2</v>
      </c>
      <c r="K641" s="43">
        <v>5.3020280000000003E-3</v>
      </c>
      <c r="L641" s="43">
        <v>1.7090054999999999E-3</v>
      </c>
      <c r="M641" s="43">
        <v>2.5478879999999999E-2</v>
      </c>
      <c r="N641" s="43">
        <v>4.7626603000000003</v>
      </c>
      <c r="O641" s="43">
        <v>3.1465302E-4</v>
      </c>
      <c r="P641" s="43">
        <v>4.5342591000000002E-2</v>
      </c>
      <c r="Q641" s="43">
        <v>3.4178186000000002E-3</v>
      </c>
      <c r="R641" s="43">
        <v>4.0957519999999997E-2</v>
      </c>
      <c r="S641" s="43">
        <v>0.19001808000000001</v>
      </c>
      <c r="U641" s="77">
        <f t="shared" si="50"/>
        <v>1.0824273275862069</v>
      </c>
    </row>
    <row r="642" spans="1:21">
      <c r="A642" s="41" t="s">
        <v>33</v>
      </c>
      <c r="B642" s="41" t="s">
        <v>2124</v>
      </c>
      <c r="C642" s="74">
        <f t="shared" si="46"/>
        <v>3.49439863465</v>
      </c>
      <c r="D642" s="74">
        <f t="shared" si="47"/>
        <v>3.6583032469999999E-2</v>
      </c>
      <c r="E642" s="74">
        <f t="shared" si="48"/>
        <v>3.1846125483000001</v>
      </c>
      <c r="F642" s="74">
        <f t="shared" si="49"/>
        <v>0.13903728388</v>
      </c>
      <c r="G642" s="75">
        <v>0.13416576999999999</v>
      </c>
      <c r="H642" s="43">
        <v>5.6054182999999997E-3</v>
      </c>
      <c r="I642" s="43">
        <v>0.34608982999999999</v>
      </c>
      <c r="J642" s="43">
        <v>1.7045609E-2</v>
      </c>
      <c r="K642" s="43">
        <v>4.7173967999999998E-3</v>
      </c>
      <c r="L642" s="43">
        <v>8.4042966999999999E-4</v>
      </c>
      <c r="M642" s="43">
        <v>1.3979597E-2</v>
      </c>
      <c r="N642" s="43">
        <v>2.8329173000000001</v>
      </c>
      <c r="O642" s="43">
        <v>3.3118798000000003E-4</v>
      </c>
      <c r="P642" s="43">
        <v>3.6128751000000001E-2</v>
      </c>
      <c r="Q642" s="43">
        <v>3.9009549000000002E-3</v>
      </c>
      <c r="R642" s="43">
        <v>5.3192523999999998E-2</v>
      </c>
      <c r="S642" s="43">
        <v>4.5483865999999998E-2</v>
      </c>
      <c r="U642" s="77">
        <f t="shared" si="50"/>
        <v>1.1566014655172412</v>
      </c>
    </row>
    <row r="643" spans="1:21">
      <c r="A643" s="41" t="s">
        <v>33</v>
      </c>
      <c r="B643" s="41" t="s">
        <v>2125</v>
      </c>
      <c r="C643" s="74">
        <f t="shared" si="46"/>
        <v>2.49857516328</v>
      </c>
      <c r="D643" s="74">
        <f t="shared" si="47"/>
        <v>2.5851087389999999E-2</v>
      </c>
      <c r="E643" s="74">
        <f t="shared" si="48"/>
        <v>2.2832975991</v>
      </c>
      <c r="F643" s="74">
        <f t="shared" si="49"/>
        <v>0.11476594079000002</v>
      </c>
      <c r="G643" s="75">
        <v>7.4660536E-2</v>
      </c>
      <c r="H643" s="43">
        <v>4.8411990999999996E-3</v>
      </c>
      <c r="I643" s="43">
        <v>0.17647460000000001</v>
      </c>
      <c r="J643" s="43">
        <v>1.4841745E-2</v>
      </c>
      <c r="K643" s="43">
        <v>2.9258252E-3</v>
      </c>
      <c r="L643" s="43">
        <v>3.7994918999999998E-4</v>
      </c>
      <c r="M643" s="43">
        <v>7.703568E-3</v>
      </c>
      <c r="N643" s="43">
        <v>2.1019817999999999</v>
      </c>
      <c r="O643" s="43">
        <v>1.8043179000000001E-4</v>
      </c>
      <c r="P643" s="43">
        <v>2.1831381E-2</v>
      </c>
      <c r="Q643" s="43">
        <v>3.1034119999999998E-3</v>
      </c>
      <c r="R643" s="43">
        <v>4.7782651000000002E-2</v>
      </c>
      <c r="S643" s="43">
        <v>4.1868065000000003E-2</v>
      </c>
      <c r="U643" s="77">
        <f t="shared" si="50"/>
        <v>0.64362531034482751</v>
      </c>
    </row>
    <row r="644" spans="1:21">
      <c r="A644" s="41" t="s">
        <v>33</v>
      </c>
      <c r="B644" s="41" t="s">
        <v>2126</v>
      </c>
      <c r="C644" s="74">
        <f t="shared" si="46"/>
        <v>4.8901732239200006</v>
      </c>
      <c r="D644" s="74">
        <f t="shared" si="47"/>
        <v>5.4113310400000003E-2</v>
      </c>
      <c r="E644" s="74">
        <f t="shared" si="48"/>
        <v>4.4800621388000001</v>
      </c>
      <c r="F644" s="74">
        <f t="shared" si="49"/>
        <v>0.24228208471999998</v>
      </c>
      <c r="G644" s="75">
        <v>0.11371568999999999</v>
      </c>
      <c r="H644" s="43">
        <v>8.3943087999999999E-3</v>
      </c>
      <c r="I644" s="43">
        <v>0.39748273000000001</v>
      </c>
      <c r="J644" s="43">
        <v>2.6251493000000001E-2</v>
      </c>
      <c r="K644" s="43">
        <v>4.5922126000000002E-3</v>
      </c>
      <c r="L644" s="43">
        <v>1.4669597999999999E-3</v>
      </c>
      <c r="M644" s="43">
        <v>2.1802644999999999E-2</v>
      </c>
      <c r="N644" s="43">
        <v>4.0741851000000002</v>
      </c>
      <c r="O644" s="43">
        <v>2.7802281999999998E-4</v>
      </c>
      <c r="P644" s="43">
        <v>3.8947636000000001E-2</v>
      </c>
      <c r="Q644" s="43">
        <v>3.0007918999999999E-3</v>
      </c>
      <c r="R644" s="43">
        <v>3.5035773999999999E-2</v>
      </c>
      <c r="S644" s="43">
        <v>0.16501985999999999</v>
      </c>
      <c r="U644" s="77">
        <f t="shared" si="50"/>
        <v>0.98030767241379302</v>
      </c>
    </row>
    <row r="645" spans="1:21">
      <c r="A645" s="41" t="s">
        <v>33</v>
      </c>
      <c r="B645" s="41" t="s">
        <v>2127</v>
      </c>
      <c r="C645" s="74">
        <f t="shared" si="46"/>
        <v>3.0035403178899998</v>
      </c>
      <c r="D645" s="74">
        <f t="shared" si="47"/>
        <v>3.5949014440000003E-2</v>
      </c>
      <c r="E645" s="74">
        <f t="shared" si="48"/>
        <v>2.7248922148000001</v>
      </c>
      <c r="F645" s="74">
        <f t="shared" si="49"/>
        <v>0.12159178865</v>
      </c>
      <c r="G645" s="75">
        <v>0.1211073</v>
      </c>
      <c r="H645" s="43">
        <v>5.0058348000000001E-3</v>
      </c>
      <c r="I645" s="43">
        <v>0.29644028</v>
      </c>
      <c r="J645" s="43">
        <v>1.9156032E-2</v>
      </c>
      <c r="K645" s="43">
        <v>4.0921545000000004E-3</v>
      </c>
      <c r="L645" s="43">
        <v>7.2401894000000003E-4</v>
      </c>
      <c r="M645" s="43">
        <v>1.1976809E-2</v>
      </c>
      <c r="N645" s="43">
        <v>2.4234461</v>
      </c>
      <c r="O645" s="43">
        <v>2.9280775E-4</v>
      </c>
      <c r="P645" s="43">
        <v>3.1065993E-2</v>
      </c>
      <c r="Q645" s="43">
        <v>3.3881038999999998E-3</v>
      </c>
      <c r="R645" s="43">
        <v>4.5501762000000001E-2</v>
      </c>
      <c r="S645" s="43">
        <v>4.1343122000000003E-2</v>
      </c>
      <c r="U645" s="77">
        <f t="shared" si="50"/>
        <v>1.0440284482758619</v>
      </c>
    </row>
    <row r="646" spans="1:21">
      <c r="A646" s="41" t="s">
        <v>33</v>
      </c>
      <c r="B646" s="41" t="s">
        <v>2128</v>
      </c>
      <c r="C646" s="74">
        <f t="shared" si="46"/>
        <v>0.31059772091500004</v>
      </c>
      <c r="D646" s="74">
        <f t="shared" si="47"/>
        <v>5.7797829039999997E-3</v>
      </c>
      <c r="E646" s="74">
        <f t="shared" si="48"/>
        <v>0.1391668361</v>
      </c>
      <c r="F646" s="74">
        <f t="shared" si="49"/>
        <v>2.2454721911000002E-2</v>
      </c>
      <c r="G646" s="75">
        <v>0.14319638000000001</v>
      </c>
      <c r="H646" s="43">
        <v>2.8018891000000001E-3</v>
      </c>
      <c r="I646" s="43">
        <v>1.9902557000000001E-2</v>
      </c>
      <c r="J646" s="43">
        <v>4.4346257999999996E-3</v>
      </c>
      <c r="K646" s="43">
        <v>4.9909377999999996E-4</v>
      </c>
      <c r="L646" s="43">
        <v>6.3393914000000001E-5</v>
      </c>
      <c r="M646" s="43">
        <v>7.8266941000000004E-4</v>
      </c>
      <c r="N646" s="43">
        <v>0.11646239</v>
      </c>
      <c r="O646" s="43">
        <v>4.1919591E-5</v>
      </c>
      <c r="P646" s="43">
        <v>5.9857536999999997E-3</v>
      </c>
      <c r="Q646" s="43">
        <v>6.8035882000000002E-4</v>
      </c>
      <c r="R646" s="43">
        <v>5.8555546999999996E-3</v>
      </c>
      <c r="S646" s="43">
        <v>9.8911351000000002E-3</v>
      </c>
      <c r="U646" s="77">
        <f t="shared" si="50"/>
        <v>1.2344515517241379</v>
      </c>
    </row>
    <row r="647" spans="1:21">
      <c r="A647" s="41" t="s">
        <v>33</v>
      </c>
      <c r="B647" s="41" t="s">
        <v>2129</v>
      </c>
      <c r="C647" s="74">
        <f t="shared" si="46"/>
        <v>0.45284054435499999</v>
      </c>
      <c r="D647" s="74">
        <f t="shared" si="47"/>
        <v>1.0916225789999999E-2</v>
      </c>
      <c r="E647" s="74">
        <f t="shared" si="48"/>
        <v>0.26540120119999999</v>
      </c>
      <c r="F647" s="74">
        <f t="shared" si="49"/>
        <v>2.9003717365000001E-2</v>
      </c>
      <c r="G647" s="75">
        <v>0.14751939999999999</v>
      </c>
      <c r="H647" s="43">
        <v>1.4248582000000001E-3</v>
      </c>
      <c r="I647" s="43">
        <v>3.2078482999999998E-2</v>
      </c>
      <c r="J647" s="43">
        <v>7.1688867999999996E-3</v>
      </c>
      <c r="K647" s="43">
        <v>7.4800067999999996E-4</v>
      </c>
      <c r="L647" s="43">
        <v>2.1278051E-4</v>
      </c>
      <c r="M647" s="43">
        <v>2.7865578000000001E-3</v>
      </c>
      <c r="N647" s="43">
        <v>0.23189786000000001</v>
      </c>
      <c r="O647" s="43">
        <v>7.5470405000000002E-5</v>
      </c>
      <c r="P647" s="43">
        <v>1.2740566E-2</v>
      </c>
      <c r="Q647" s="43">
        <v>5.2039196E-4</v>
      </c>
      <c r="R647" s="43">
        <v>5.9662365000000004E-3</v>
      </c>
      <c r="S647" s="43">
        <v>9.7010524999999997E-3</v>
      </c>
      <c r="U647" s="77">
        <f t="shared" si="50"/>
        <v>1.2717189655172412</v>
      </c>
    </row>
    <row r="648" spans="1:21">
      <c r="A648" s="41" t="s">
        <v>33</v>
      </c>
      <c r="B648" s="41" t="s">
        <v>2130</v>
      </c>
      <c r="C648" s="74">
        <f t="shared" si="46"/>
        <v>0.37993240952200003</v>
      </c>
      <c r="D648" s="74">
        <f t="shared" si="47"/>
        <v>8.5912220000000008E-3</v>
      </c>
      <c r="E648" s="74">
        <f t="shared" si="48"/>
        <v>0.22682453689999998</v>
      </c>
      <c r="F648" s="74">
        <f t="shared" si="49"/>
        <v>2.6514710622E-2</v>
      </c>
      <c r="G648" s="75">
        <v>0.11800194</v>
      </c>
      <c r="H648" s="43">
        <v>2.1398629000000001E-3</v>
      </c>
      <c r="I648" s="43">
        <v>2.9962484000000001E-2</v>
      </c>
      <c r="J648" s="43">
        <v>5.6778111999999997E-3</v>
      </c>
      <c r="K648" s="43">
        <v>7.3136866999999996E-4</v>
      </c>
      <c r="L648" s="43">
        <v>1.5200192999999999E-4</v>
      </c>
      <c r="M648" s="43">
        <v>2.0300402E-3</v>
      </c>
      <c r="N648" s="43">
        <v>0.19472218999999999</v>
      </c>
      <c r="O648" s="43">
        <v>4.6304321999999997E-5</v>
      </c>
      <c r="P648" s="43">
        <v>7.8380979000000003E-3</v>
      </c>
      <c r="Q648" s="43">
        <v>1.6807244999999999E-3</v>
      </c>
      <c r="R648" s="43">
        <v>6.0675789000000004E-3</v>
      </c>
      <c r="S648" s="43">
        <v>1.0882005E-2</v>
      </c>
      <c r="U648" s="77">
        <f t="shared" si="50"/>
        <v>1.0172581034482757</v>
      </c>
    </row>
    <row r="649" spans="1:21">
      <c r="A649" s="41" t="s">
        <v>33</v>
      </c>
      <c r="B649" s="41" t="s">
        <v>2131</v>
      </c>
      <c r="C649" s="74">
        <f t="shared" si="46"/>
        <v>0.37428972382699999</v>
      </c>
      <c r="D649" s="74">
        <f t="shared" si="47"/>
        <v>8.2489339900000003E-3</v>
      </c>
      <c r="E649" s="74">
        <f t="shared" si="48"/>
        <v>0.21742128420000001</v>
      </c>
      <c r="F649" s="74">
        <f t="shared" si="49"/>
        <v>2.3173555637E-2</v>
      </c>
      <c r="G649" s="75">
        <v>0.12544595</v>
      </c>
      <c r="H649" s="43">
        <v>3.5683161999999998E-3</v>
      </c>
      <c r="I649" s="43">
        <v>2.7628798E-2</v>
      </c>
      <c r="J649" s="43">
        <v>5.4141542000000001E-3</v>
      </c>
      <c r="K649" s="43">
        <v>8.9930635999999997E-4</v>
      </c>
      <c r="L649" s="43">
        <v>1.4718173000000001E-4</v>
      </c>
      <c r="M649" s="43">
        <v>1.7882917E-3</v>
      </c>
      <c r="N649" s="43">
        <v>0.18622416999999999</v>
      </c>
      <c r="O649" s="43">
        <v>5.0287936999999998E-5</v>
      </c>
      <c r="P649" s="43">
        <v>6.6108440000000003E-3</v>
      </c>
      <c r="Q649" s="43">
        <v>1.6464958E-3</v>
      </c>
      <c r="R649" s="43">
        <v>6.0060091000000001E-3</v>
      </c>
      <c r="S649" s="43">
        <v>8.8599187999999999E-3</v>
      </c>
      <c r="U649" s="77">
        <f t="shared" si="50"/>
        <v>1.0814306034482759</v>
      </c>
    </row>
    <row r="650" spans="1:21">
      <c r="A650" s="41" t="s">
        <v>33</v>
      </c>
      <c r="B650" s="41" t="s">
        <v>2132</v>
      </c>
      <c r="C650" s="74">
        <f t="shared" ref="C650:C713" si="51">D650+E650+F650+G650</f>
        <v>0.39009478072100001</v>
      </c>
      <c r="D650" s="74">
        <f t="shared" ref="D650:D713" si="52">J650+K650+L650+M650</f>
        <v>9.7286670399999997E-3</v>
      </c>
      <c r="E650" s="74">
        <f t="shared" ref="E650:E713" si="53">H650+I650+N650</f>
        <v>0.22461567530000001</v>
      </c>
      <c r="F650" s="74">
        <f t="shared" ref="F650:F713" si="54">O650+IF(P650="x",0,P650)+IF(Q650="x",0,Q650)+IF(R650="x",0,R650)+S650</f>
        <v>2.9236528381E-2</v>
      </c>
      <c r="G650" s="75">
        <v>0.12651391000000001</v>
      </c>
      <c r="H650" s="43">
        <v>1.9944603000000001E-3</v>
      </c>
      <c r="I650" s="43">
        <v>3.2877394999999997E-2</v>
      </c>
      <c r="J650" s="43">
        <v>6.4648411000000003E-3</v>
      </c>
      <c r="K650" s="43">
        <v>8.5166497000000005E-4</v>
      </c>
      <c r="L650" s="43">
        <v>1.7493627E-4</v>
      </c>
      <c r="M650" s="43">
        <v>2.2372247000000001E-3</v>
      </c>
      <c r="N650" s="43">
        <v>0.18974382000000001</v>
      </c>
      <c r="O650" s="43">
        <v>4.6638180999999998E-5</v>
      </c>
      <c r="P650" s="43">
        <v>9.2522478000000002E-3</v>
      </c>
      <c r="Q650" s="43">
        <v>3.8840700999999999E-3</v>
      </c>
      <c r="R650" s="43">
        <v>6.2979459999999996E-3</v>
      </c>
      <c r="S650" s="43">
        <v>9.7556263000000004E-3</v>
      </c>
      <c r="U650" s="77">
        <f t="shared" si="50"/>
        <v>1.0906371551724139</v>
      </c>
    </row>
    <row r="651" spans="1:21">
      <c r="A651" s="41" t="s">
        <v>33</v>
      </c>
      <c r="B651" s="41" t="s">
        <v>2133</v>
      </c>
      <c r="C651" s="74">
        <f t="shared" si="51"/>
        <v>0.32725471535799999</v>
      </c>
      <c r="D651" s="74">
        <f t="shared" si="52"/>
        <v>8.0871487099999986E-3</v>
      </c>
      <c r="E651" s="74">
        <f t="shared" si="53"/>
        <v>0.17469461480000001</v>
      </c>
      <c r="F651" s="74">
        <f t="shared" si="54"/>
        <v>2.0622661848000001E-2</v>
      </c>
      <c r="G651" s="75">
        <v>0.12385029</v>
      </c>
      <c r="H651" s="43">
        <v>2.9323387999999999E-3</v>
      </c>
      <c r="I651" s="43">
        <v>2.6911626000000001E-2</v>
      </c>
      <c r="J651" s="43">
        <v>5.6235017999999998E-3</v>
      </c>
      <c r="K651" s="43">
        <v>8.1280831E-4</v>
      </c>
      <c r="L651" s="43">
        <v>1.2124459999999999E-4</v>
      </c>
      <c r="M651" s="43">
        <v>1.529594E-3</v>
      </c>
      <c r="N651" s="43">
        <v>0.14485065</v>
      </c>
      <c r="O651" s="43">
        <v>3.6147447999999997E-5</v>
      </c>
      <c r="P651" s="43">
        <v>7.2681398000000001E-3</v>
      </c>
      <c r="Q651" s="43">
        <v>1.4600202000000001E-3</v>
      </c>
      <c r="R651" s="43">
        <v>6.0051363E-3</v>
      </c>
      <c r="S651" s="43">
        <v>5.8532180999999999E-3</v>
      </c>
      <c r="U651" s="77">
        <f t="shared" si="50"/>
        <v>1.0676749137931034</v>
      </c>
    </row>
    <row r="652" spans="1:21">
      <c r="A652" s="41" t="s">
        <v>33</v>
      </c>
      <c r="B652" s="41" t="s">
        <v>2134</v>
      </c>
      <c r="C652" s="74">
        <f t="shared" si="51"/>
        <v>0.34139309500100001</v>
      </c>
      <c r="D652" s="74">
        <f t="shared" si="52"/>
        <v>7.8341595899999988E-3</v>
      </c>
      <c r="E652" s="74">
        <f t="shared" si="53"/>
        <v>0.19478327579999999</v>
      </c>
      <c r="F652" s="74">
        <f t="shared" si="54"/>
        <v>2.6693839611000001E-2</v>
      </c>
      <c r="G652" s="75">
        <v>0.11208182</v>
      </c>
      <c r="H652" s="43">
        <v>2.9635197999999998E-3</v>
      </c>
      <c r="I652" s="43">
        <v>3.1221136E-2</v>
      </c>
      <c r="J652" s="43">
        <v>5.4026661999999996E-3</v>
      </c>
      <c r="K652" s="43">
        <v>7.5674194000000005E-4</v>
      </c>
      <c r="L652" s="43">
        <v>1.4613874999999999E-4</v>
      </c>
      <c r="M652" s="43">
        <v>1.5286127E-3</v>
      </c>
      <c r="N652" s="43">
        <v>0.16059862</v>
      </c>
      <c r="O652" s="43">
        <v>4.5084711000000002E-5</v>
      </c>
      <c r="P652" s="43">
        <v>6.7866812000000002E-3</v>
      </c>
      <c r="Q652" s="43">
        <v>7.7077730000000004E-4</v>
      </c>
      <c r="R652" s="43">
        <v>5.8849293999999998E-3</v>
      </c>
      <c r="S652" s="43">
        <v>1.3206367E-2</v>
      </c>
      <c r="U652" s="77">
        <f t="shared" si="50"/>
        <v>0.96622258620689649</v>
      </c>
    </row>
    <row r="653" spans="1:21">
      <c r="A653" s="41" t="s">
        <v>33</v>
      </c>
      <c r="B653" s="41" t="s">
        <v>2135</v>
      </c>
      <c r="C653" s="74">
        <f t="shared" si="51"/>
        <v>0.374094714454</v>
      </c>
      <c r="D653" s="74">
        <f t="shared" si="52"/>
        <v>8.77825988E-3</v>
      </c>
      <c r="E653" s="74">
        <f t="shared" si="53"/>
        <v>0.21227398519999999</v>
      </c>
      <c r="F653" s="74">
        <f t="shared" si="54"/>
        <v>2.3561619374E-2</v>
      </c>
      <c r="G653" s="75">
        <v>0.12948085000000001</v>
      </c>
      <c r="H653" s="43">
        <v>1.8349411999999999E-3</v>
      </c>
      <c r="I653" s="43">
        <v>2.8764034000000001E-2</v>
      </c>
      <c r="J653" s="43">
        <v>5.9557645000000003E-3</v>
      </c>
      <c r="K653" s="43">
        <v>7.2169007999999999E-4</v>
      </c>
      <c r="L653" s="43">
        <v>1.556873E-4</v>
      </c>
      <c r="M653" s="43">
        <v>1.945118E-3</v>
      </c>
      <c r="N653" s="43">
        <v>0.18167501</v>
      </c>
      <c r="O653" s="43">
        <v>4.1029384E-5</v>
      </c>
      <c r="P653" s="43">
        <v>8.4193119000000004E-3</v>
      </c>
      <c r="Q653" s="43">
        <v>7.9189329000000004E-4</v>
      </c>
      <c r="R653" s="43">
        <v>5.9990518999999999E-3</v>
      </c>
      <c r="S653" s="43">
        <v>8.3103329E-3</v>
      </c>
      <c r="U653" s="77">
        <f t="shared" si="50"/>
        <v>1.1162142241379311</v>
      </c>
    </row>
    <row r="654" spans="1:21">
      <c r="A654" s="41" t="s">
        <v>33</v>
      </c>
      <c r="B654" s="41" t="s">
        <v>2136</v>
      </c>
      <c r="C654" s="74">
        <f t="shared" si="51"/>
        <v>0.41545825512600004</v>
      </c>
      <c r="D654" s="74">
        <f t="shared" si="52"/>
        <v>8.7396048299999991E-3</v>
      </c>
      <c r="E654" s="74">
        <f t="shared" si="53"/>
        <v>0.2636804525</v>
      </c>
      <c r="F654" s="74">
        <f t="shared" si="54"/>
        <v>2.1726377796E-2</v>
      </c>
      <c r="G654" s="75">
        <v>0.12131182</v>
      </c>
      <c r="H654" s="43">
        <v>4.0367155000000004E-3</v>
      </c>
      <c r="I654" s="43">
        <v>2.9510977000000001E-2</v>
      </c>
      <c r="J654" s="43">
        <v>5.6102955999999997E-3</v>
      </c>
      <c r="K654" s="43">
        <v>9.2846786000000002E-4</v>
      </c>
      <c r="L654" s="43">
        <v>1.8034837E-4</v>
      </c>
      <c r="M654" s="43">
        <v>2.0204929999999999E-3</v>
      </c>
      <c r="N654" s="43">
        <v>0.23013275999999999</v>
      </c>
      <c r="O654" s="43">
        <v>4.9713765999999999E-5</v>
      </c>
      <c r="P654" s="43">
        <v>6.4071874000000001E-3</v>
      </c>
      <c r="Q654" s="43">
        <v>3.9064603000000002E-4</v>
      </c>
      <c r="R654" s="43">
        <v>6.0451665E-3</v>
      </c>
      <c r="S654" s="43">
        <v>8.8336640999999994E-3</v>
      </c>
      <c r="U654" s="77">
        <f t="shared" si="50"/>
        <v>1.0457915517241378</v>
      </c>
    </row>
    <row r="655" spans="1:21">
      <c r="A655" s="41" t="s">
        <v>33</v>
      </c>
      <c r="B655" s="41" t="s">
        <v>2137</v>
      </c>
      <c r="C655" s="74">
        <f t="shared" si="51"/>
        <v>3.4731374804499997E-2</v>
      </c>
      <c r="D655" s="74">
        <f t="shared" si="52"/>
        <v>6.4630160830000006E-4</v>
      </c>
      <c r="E655" s="74">
        <f t="shared" si="53"/>
        <v>1.556178678E-2</v>
      </c>
      <c r="F655" s="74">
        <f t="shared" si="54"/>
        <v>2.5109114162E-3</v>
      </c>
      <c r="G655" s="75">
        <v>1.6012374999999999E-2</v>
      </c>
      <c r="H655" s="43">
        <v>3.1331027999999999E-4</v>
      </c>
      <c r="I655" s="43">
        <v>2.2255255000000001E-3</v>
      </c>
      <c r="J655" s="43">
        <v>4.9588468000000003E-4</v>
      </c>
      <c r="K655" s="43">
        <v>5.5809208999999999E-5</v>
      </c>
      <c r="L655" s="43">
        <v>7.0887762999999998E-6</v>
      </c>
      <c r="M655" s="43">
        <v>8.7518942999999997E-5</v>
      </c>
      <c r="N655" s="43">
        <v>1.3022951E-2</v>
      </c>
      <c r="O655" s="43">
        <v>4.6874941999999997E-6</v>
      </c>
      <c r="P655" s="43">
        <v>6.6933347999999996E-4</v>
      </c>
      <c r="Q655" s="43">
        <v>7.6078461999999996E-5</v>
      </c>
      <c r="R655" s="43">
        <v>6.5477448000000004E-4</v>
      </c>
      <c r="S655" s="43">
        <v>1.1060375E-3</v>
      </c>
      <c r="U655" s="77">
        <f t="shared" si="50"/>
        <v>0.13803771551724137</v>
      </c>
    </row>
    <row r="656" spans="1:21">
      <c r="A656" s="41" t="s">
        <v>33</v>
      </c>
      <c r="B656" s="41" t="s">
        <v>2138</v>
      </c>
      <c r="C656" s="74">
        <f t="shared" si="51"/>
        <v>5.0637121343600003E-2</v>
      </c>
      <c r="D656" s="74">
        <f t="shared" si="52"/>
        <v>1.220664227E-3</v>
      </c>
      <c r="E656" s="74">
        <f t="shared" si="53"/>
        <v>2.967745099E-2</v>
      </c>
      <c r="F656" s="74">
        <f t="shared" si="54"/>
        <v>3.2432271265999996E-3</v>
      </c>
      <c r="G656" s="75">
        <v>1.6495778999999999E-2</v>
      </c>
      <c r="H656" s="43">
        <v>1.5932918999999999E-4</v>
      </c>
      <c r="I656" s="43">
        <v>3.5870507999999999E-3</v>
      </c>
      <c r="J656" s="43">
        <v>8.0163271000000002E-4</v>
      </c>
      <c r="K656" s="43">
        <v>8.3642249000000004E-5</v>
      </c>
      <c r="L656" s="43">
        <v>2.3793347999999999E-5</v>
      </c>
      <c r="M656" s="43">
        <v>3.1159592000000002E-4</v>
      </c>
      <c r="N656" s="43">
        <v>2.5931071E-2</v>
      </c>
      <c r="O656" s="43">
        <v>8.4391825999999992E-6</v>
      </c>
      <c r="P656" s="43">
        <v>1.4246638999999999E-3</v>
      </c>
      <c r="Q656" s="43">
        <v>5.8190794000000002E-5</v>
      </c>
      <c r="R656" s="43">
        <v>6.6715104999999996E-4</v>
      </c>
      <c r="S656" s="43">
        <v>1.0847821999999999E-3</v>
      </c>
      <c r="U656" s="77">
        <f t="shared" si="50"/>
        <v>0.14220499137931034</v>
      </c>
    </row>
    <row r="657" spans="1:21">
      <c r="A657" s="41" t="s">
        <v>33</v>
      </c>
      <c r="B657" s="41" t="s">
        <v>2139</v>
      </c>
      <c r="C657" s="74">
        <f t="shared" si="51"/>
        <v>4.2484454789600001E-2</v>
      </c>
      <c r="D657" s="74">
        <f t="shared" si="52"/>
        <v>9.6067976999999994E-4</v>
      </c>
      <c r="E657" s="74">
        <f t="shared" si="53"/>
        <v>2.536376529E-2</v>
      </c>
      <c r="F657" s="74">
        <f t="shared" si="54"/>
        <v>2.9649037295999998E-3</v>
      </c>
      <c r="G657" s="75">
        <v>1.3195106E-2</v>
      </c>
      <c r="H657" s="43">
        <v>2.3928179E-4</v>
      </c>
      <c r="I657" s="43">
        <v>3.3504375000000001E-3</v>
      </c>
      <c r="J657" s="43">
        <v>6.3489901000000004E-4</v>
      </c>
      <c r="K657" s="43">
        <v>8.1782439000000005E-5</v>
      </c>
      <c r="L657" s="43">
        <v>1.6997021000000001E-5</v>
      </c>
      <c r="M657" s="43">
        <v>2.270013E-4</v>
      </c>
      <c r="N657" s="43">
        <v>2.1774045999999998E-2</v>
      </c>
      <c r="O657" s="43">
        <v>5.1777996E-6</v>
      </c>
      <c r="P657" s="43">
        <v>8.7646461999999999E-4</v>
      </c>
      <c r="Q657" s="43">
        <v>1.8794044E-4</v>
      </c>
      <c r="R657" s="43">
        <v>6.7848327000000002E-4</v>
      </c>
      <c r="S657" s="43">
        <v>1.2168375999999999E-3</v>
      </c>
      <c r="U657" s="77">
        <f t="shared" si="50"/>
        <v>0.11375091379310344</v>
      </c>
    </row>
    <row r="658" spans="1:21">
      <c r="A658" s="41" t="s">
        <v>33</v>
      </c>
      <c r="B658" s="41" t="s">
        <v>2140</v>
      </c>
      <c r="C658" s="74">
        <f t="shared" si="51"/>
        <v>4.1853483212799997E-2</v>
      </c>
      <c r="D658" s="74">
        <f t="shared" si="52"/>
        <v>9.2240475099999997E-4</v>
      </c>
      <c r="E658" s="74">
        <f t="shared" si="53"/>
        <v>2.4312284300000001E-2</v>
      </c>
      <c r="F658" s="74">
        <f t="shared" si="54"/>
        <v>2.5912921617999999E-3</v>
      </c>
      <c r="G658" s="75">
        <v>1.4027502000000001E-2</v>
      </c>
      <c r="H658" s="43">
        <v>3.9901299999999998E-4</v>
      </c>
      <c r="I658" s="43">
        <v>3.0894822999999998E-3</v>
      </c>
      <c r="J658" s="43">
        <v>6.0541659999999999E-4</v>
      </c>
      <c r="K658" s="43">
        <v>1.0056141E-4</v>
      </c>
      <c r="L658" s="43">
        <v>1.6458021000000001E-5</v>
      </c>
      <c r="M658" s="43">
        <v>1.9996871999999999E-4</v>
      </c>
      <c r="N658" s="43">
        <v>2.0823788999999999E-2</v>
      </c>
      <c r="O658" s="43">
        <v>5.6232517999999997E-6</v>
      </c>
      <c r="P658" s="43">
        <v>7.3923174999999995E-4</v>
      </c>
      <c r="Q658" s="43">
        <v>1.8411295E-4</v>
      </c>
      <c r="R658" s="43">
        <v>6.7159846000000004E-4</v>
      </c>
      <c r="S658" s="43">
        <v>9.9072575000000006E-4</v>
      </c>
      <c r="U658" s="77">
        <f t="shared" ref="U658:U721" si="55">G658/0.116</f>
        <v>0.12092674137931035</v>
      </c>
    </row>
    <row r="659" spans="1:21">
      <c r="A659" s="41" t="s">
        <v>33</v>
      </c>
      <c r="B659" s="41" t="s">
        <v>2141</v>
      </c>
      <c r="C659" s="74">
        <f t="shared" si="51"/>
        <v>4.3620822179100002E-2</v>
      </c>
      <c r="D659" s="74">
        <f t="shared" si="52"/>
        <v>1.087870127E-3</v>
      </c>
      <c r="E659" s="74">
        <f t="shared" si="53"/>
        <v>2.5116768720000002E-2</v>
      </c>
      <c r="F659" s="74">
        <f t="shared" si="54"/>
        <v>3.2692603321000002E-3</v>
      </c>
      <c r="G659" s="75">
        <v>1.4146923E-2</v>
      </c>
      <c r="H659" s="43">
        <v>2.2302271999999999E-4</v>
      </c>
      <c r="I659" s="43">
        <v>3.6763859999999998E-3</v>
      </c>
      <c r="J659" s="43">
        <v>7.2290555999999996E-4</v>
      </c>
      <c r="K659" s="43">
        <v>9.5234102999999998E-5</v>
      </c>
      <c r="L659" s="43">
        <v>1.9561564000000001E-5</v>
      </c>
      <c r="M659" s="43">
        <v>2.5016889999999998E-4</v>
      </c>
      <c r="N659" s="43">
        <v>2.1217360000000001E-2</v>
      </c>
      <c r="O659" s="43">
        <v>5.2151321000000002E-6</v>
      </c>
      <c r="P659" s="43">
        <v>1.0345964E-3</v>
      </c>
      <c r="Q659" s="43">
        <v>4.3432094000000001E-4</v>
      </c>
      <c r="R659" s="43">
        <v>7.0424316000000002E-4</v>
      </c>
      <c r="S659" s="43">
        <v>1.0908847000000001E-3</v>
      </c>
      <c r="U659" s="77">
        <f t="shared" si="55"/>
        <v>0.12195623275862069</v>
      </c>
    </row>
    <row r="660" spans="1:21">
      <c r="A660" s="41" t="s">
        <v>33</v>
      </c>
      <c r="B660" s="41" t="s">
        <v>2142</v>
      </c>
      <c r="C660" s="74">
        <f t="shared" si="51"/>
        <v>3.6593977808799999E-2</v>
      </c>
      <c r="D660" s="74">
        <f t="shared" si="52"/>
        <v>9.04313762E-4</v>
      </c>
      <c r="E660" s="74">
        <f t="shared" si="53"/>
        <v>1.9534541609999997E-2</v>
      </c>
      <c r="F660" s="74">
        <f t="shared" si="54"/>
        <v>2.3060484368E-3</v>
      </c>
      <c r="G660" s="75">
        <v>1.3849073999999999E-2</v>
      </c>
      <c r="H660" s="43">
        <v>3.2789731000000002E-4</v>
      </c>
      <c r="I660" s="43">
        <v>3.0092872999999999E-3</v>
      </c>
      <c r="J660" s="43">
        <v>6.2882607999999998E-4</v>
      </c>
      <c r="K660" s="43">
        <v>9.0889109000000002E-5</v>
      </c>
      <c r="L660" s="43">
        <v>1.3557703000000001E-5</v>
      </c>
      <c r="M660" s="43">
        <v>1.7104087000000001E-4</v>
      </c>
      <c r="N660" s="43">
        <v>1.6197356999999999E-2</v>
      </c>
      <c r="O660" s="43">
        <v>4.0420467999999999E-6</v>
      </c>
      <c r="P660" s="43">
        <v>8.1273128999999995E-4</v>
      </c>
      <c r="Q660" s="43">
        <v>1.6326104E-4</v>
      </c>
      <c r="R660" s="43">
        <v>6.7150086000000004E-4</v>
      </c>
      <c r="S660" s="43">
        <v>6.5451319999999997E-4</v>
      </c>
      <c r="U660" s="77">
        <f t="shared" si="55"/>
        <v>0.11938856896551724</v>
      </c>
    </row>
    <row r="661" spans="1:21">
      <c r="A661" s="41" t="s">
        <v>33</v>
      </c>
      <c r="B661" s="41" t="s">
        <v>2143</v>
      </c>
      <c r="C661" s="74">
        <f t="shared" si="51"/>
        <v>3.8174946785400003E-2</v>
      </c>
      <c r="D661" s="74">
        <f t="shared" si="52"/>
        <v>8.7602424899999997E-4</v>
      </c>
      <c r="E661" s="74">
        <f t="shared" si="53"/>
        <v>2.1780877400000002E-2</v>
      </c>
      <c r="F661" s="74">
        <f t="shared" si="54"/>
        <v>2.9849341364000001E-3</v>
      </c>
      <c r="G661" s="75">
        <v>1.2533111E-2</v>
      </c>
      <c r="H661" s="43">
        <v>3.31384E-4</v>
      </c>
      <c r="I661" s="43">
        <v>3.4911814E-3</v>
      </c>
      <c r="J661" s="43">
        <v>6.0413201000000002E-4</v>
      </c>
      <c r="K661" s="43">
        <v>8.4619705999999995E-5</v>
      </c>
      <c r="L661" s="43">
        <v>1.6341393E-5</v>
      </c>
      <c r="M661" s="43">
        <v>1.7093113999999999E-4</v>
      </c>
      <c r="N661" s="43">
        <v>1.7958312000000001E-2</v>
      </c>
      <c r="O661" s="43">
        <v>5.0414214000000003E-6</v>
      </c>
      <c r="P661" s="43">
        <v>7.5889407000000002E-4</v>
      </c>
      <c r="Q661" s="43">
        <v>8.6189155000000002E-5</v>
      </c>
      <c r="R661" s="43">
        <v>6.5805919000000001E-4</v>
      </c>
      <c r="S661" s="43">
        <v>1.4767503000000001E-3</v>
      </c>
      <c r="U661" s="77">
        <f t="shared" si="55"/>
        <v>0.10804406034482758</v>
      </c>
    </row>
    <row r="662" spans="1:21">
      <c r="A662" s="41" t="s">
        <v>33</v>
      </c>
      <c r="B662" s="41" t="s">
        <v>2144</v>
      </c>
      <c r="C662" s="74">
        <f t="shared" si="51"/>
        <v>4.1831678050200001E-2</v>
      </c>
      <c r="D662" s="74">
        <f t="shared" si="52"/>
        <v>9.8159456200000005E-4</v>
      </c>
      <c r="E662" s="74">
        <f t="shared" si="53"/>
        <v>2.3736707620000002E-2</v>
      </c>
      <c r="F662" s="74">
        <f t="shared" si="54"/>
        <v>2.6346858682000001E-3</v>
      </c>
      <c r="G662" s="75">
        <v>1.4478690000000001E-2</v>
      </c>
      <c r="H662" s="43">
        <v>2.0518511999999999E-4</v>
      </c>
      <c r="I662" s="43">
        <v>3.2164254999999999E-3</v>
      </c>
      <c r="J662" s="43">
        <v>6.6598006000000002E-4</v>
      </c>
      <c r="K662" s="43">
        <v>8.0700168999999999E-5</v>
      </c>
      <c r="L662" s="43">
        <v>1.7409122999999999E-5</v>
      </c>
      <c r="M662" s="43">
        <v>2.1750521E-4</v>
      </c>
      <c r="N662" s="43">
        <v>2.0315097000000001E-2</v>
      </c>
      <c r="O662" s="43">
        <v>4.5879501999999997E-6</v>
      </c>
      <c r="P662" s="43">
        <v>9.4145660000000001E-4</v>
      </c>
      <c r="Q662" s="43">
        <v>8.8550368000000004E-5</v>
      </c>
      <c r="R662" s="43">
        <v>6.7082049999999999E-4</v>
      </c>
      <c r="S662" s="43">
        <v>9.2927044999999999E-4</v>
      </c>
      <c r="U662" s="77">
        <f t="shared" si="55"/>
        <v>0.12481629310344827</v>
      </c>
    </row>
    <row r="663" spans="1:21">
      <c r="A663" s="41" t="s">
        <v>33</v>
      </c>
      <c r="B663" s="41" t="s">
        <v>2145</v>
      </c>
      <c r="C663" s="74">
        <f t="shared" si="51"/>
        <v>4.6456992682299997E-2</v>
      </c>
      <c r="D663" s="74">
        <f t="shared" si="52"/>
        <v>9.7727210099999998E-4</v>
      </c>
      <c r="E663" s="74">
        <f t="shared" si="53"/>
        <v>2.9485034409999999E-2</v>
      </c>
      <c r="F663" s="74">
        <f t="shared" si="54"/>
        <v>2.4294671713000001E-3</v>
      </c>
      <c r="G663" s="75">
        <v>1.3565219E-2</v>
      </c>
      <c r="H663" s="43">
        <v>4.5138991000000001E-4</v>
      </c>
      <c r="I663" s="43">
        <v>3.2999495000000001E-3</v>
      </c>
      <c r="J663" s="43">
        <v>6.2734935000000004E-4</v>
      </c>
      <c r="K663" s="43">
        <v>1.0382228E-4</v>
      </c>
      <c r="L663" s="43">
        <v>2.0166751000000001E-5</v>
      </c>
      <c r="M663" s="43">
        <v>2.2593371999999999E-4</v>
      </c>
      <c r="N663" s="43">
        <v>2.5733695000000001E-2</v>
      </c>
      <c r="O663" s="43">
        <v>5.5590472999999997E-6</v>
      </c>
      <c r="P663" s="43">
        <v>7.1645865000000001E-4</v>
      </c>
      <c r="Q663" s="43">
        <v>4.3682464000000002E-5</v>
      </c>
      <c r="R663" s="43">
        <v>6.7597708999999999E-4</v>
      </c>
      <c r="S663" s="43">
        <v>9.8778991999999999E-4</v>
      </c>
      <c r="U663" s="77">
        <f t="shared" si="55"/>
        <v>0.11694154310344827</v>
      </c>
    </row>
    <row r="664" spans="1:21">
      <c r="A664" s="41" t="s">
        <v>33</v>
      </c>
      <c r="B664" s="41" t="s">
        <v>2146</v>
      </c>
      <c r="C664" s="74">
        <f t="shared" si="51"/>
        <v>0.44063399649599999</v>
      </c>
      <c r="D664" s="74">
        <f t="shared" si="52"/>
        <v>1.0355687489999999E-2</v>
      </c>
      <c r="E664" s="74">
        <f t="shared" si="53"/>
        <v>0.2499745816</v>
      </c>
      <c r="F664" s="74">
        <f t="shared" si="54"/>
        <v>2.6965337406E-2</v>
      </c>
      <c r="G664" s="75">
        <v>0.15333838999999999</v>
      </c>
      <c r="H664" s="43">
        <v>2.7431106000000002E-3</v>
      </c>
      <c r="I664" s="43">
        <v>3.4309620999999998E-2</v>
      </c>
      <c r="J664" s="43">
        <v>7.0069030999999997E-3</v>
      </c>
      <c r="K664" s="43">
        <v>8.6670089999999996E-4</v>
      </c>
      <c r="L664" s="43">
        <v>1.7811429E-4</v>
      </c>
      <c r="M664" s="43">
        <v>2.3039692E-3</v>
      </c>
      <c r="N664" s="43">
        <v>0.21292185</v>
      </c>
      <c r="O664" s="43">
        <v>5.0525136E-5</v>
      </c>
      <c r="P664" s="43">
        <v>9.9057724000000003E-3</v>
      </c>
      <c r="Q664" s="43">
        <v>9.2345747E-4</v>
      </c>
      <c r="R664" s="43">
        <v>7.0265442999999997E-3</v>
      </c>
      <c r="S664" s="43">
        <v>9.0590380999999998E-3</v>
      </c>
      <c r="U664" s="77">
        <f t="shared" si="55"/>
        <v>1.3218826724137929</v>
      </c>
    </row>
    <row r="665" spans="1:21">
      <c r="A665" s="41" t="s">
        <v>33</v>
      </c>
      <c r="B665" s="41" t="s">
        <v>2147</v>
      </c>
      <c r="C665" s="74">
        <f t="shared" si="51"/>
        <v>0.14773301696000002</v>
      </c>
      <c r="D665" s="74">
        <f t="shared" si="52"/>
        <v>1.0360689960000001E-2</v>
      </c>
      <c r="E665" s="74">
        <f t="shared" si="53"/>
        <v>6.8037436300000004E-2</v>
      </c>
      <c r="F665" s="74">
        <f t="shared" si="54"/>
        <v>3.1118250700000002E-2</v>
      </c>
      <c r="G665" s="75">
        <v>3.8216640000000003E-2</v>
      </c>
      <c r="H665" s="43">
        <v>4.3207463E-3</v>
      </c>
      <c r="I665" s="43">
        <v>4.4006562999999999E-2</v>
      </c>
      <c r="J665" s="43">
        <v>6.9705499000000002E-3</v>
      </c>
      <c r="K665" s="43">
        <v>9.5522708000000001E-4</v>
      </c>
      <c r="L665" s="43">
        <v>1.0513938E-4</v>
      </c>
      <c r="M665" s="43">
        <v>2.3297736E-3</v>
      </c>
      <c r="N665" s="43">
        <v>1.9710127000000001E-2</v>
      </c>
      <c r="O665" s="43">
        <v>1.5119889999999999E-4</v>
      </c>
      <c r="P665" s="43">
        <v>8.5653085000000004E-3</v>
      </c>
      <c r="Q665" s="43">
        <v>1.4590978E-3</v>
      </c>
      <c r="R665" s="43">
        <v>8.2497325000000007E-3</v>
      </c>
      <c r="S665" s="43">
        <v>1.2692913E-2</v>
      </c>
      <c r="U665" s="77">
        <f t="shared" si="55"/>
        <v>0.3294537931034483</v>
      </c>
    </row>
    <row r="666" spans="1:21">
      <c r="A666" s="41" t="s">
        <v>33</v>
      </c>
      <c r="B666" s="41" t="s">
        <v>2148</v>
      </c>
      <c r="C666" s="74">
        <f t="shared" si="51"/>
        <v>0.12822733712200002</v>
      </c>
      <c r="D666" s="74">
        <f t="shared" si="52"/>
        <v>3.3501843500000003E-3</v>
      </c>
      <c r="E666" s="74">
        <f t="shared" si="53"/>
        <v>8.5935412900000008E-2</v>
      </c>
      <c r="F666" s="74">
        <f t="shared" si="54"/>
        <v>1.8100771872000002E-2</v>
      </c>
      <c r="G666" s="75">
        <v>2.0840968000000001E-2</v>
      </c>
      <c r="H666" s="43">
        <v>5.4138190000000005E-4</v>
      </c>
      <c r="I666" s="43">
        <v>4.0179078E-2</v>
      </c>
      <c r="J666" s="43">
        <v>2.0121658000000001E-3</v>
      </c>
      <c r="K666" s="43">
        <v>4.4734791000000001E-4</v>
      </c>
      <c r="L666" s="43">
        <v>1.5295614E-4</v>
      </c>
      <c r="M666" s="43">
        <v>7.3771450000000005E-4</v>
      </c>
      <c r="N666" s="43">
        <v>4.5214953000000002E-2</v>
      </c>
      <c r="O666" s="43">
        <v>3.4738111999999998E-5</v>
      </c>
      <c r="P666" s="43">
        <v>3.7454033000000001E-3</v>
      </c>
      <c r="Q666" s="43">
        <v>1.8847456000000001E-4</v>
      </c>
      <c r="R666" s="43">
        <v>2.0220978999999999E-3</v>
      </c>
      <c r="S666" s="43">
        <v>1.2110058E-2</v>
      </c>
      <c r="U666" s="77">
        <f t="shared" si="55"/>
        <v>0.1796635172413793</v>
      </c>
    </row>
    <row r="667" spans="1:21">
      <c r="A667" s="41" t="s">
        <v>33</v>
      </c>
      <c r="B667" s="41" t="s">
        <v>2149</v>
      </c>
      <c r="C667" s="74">
        <f t="shared" si="51"/>
        <v>0.209886893711</v>
      </c>
      <c r="D667" s="74">
        <f t="shared" si="52"/>
        <v>5.4069347300000001E-3</v>
      </c>
      <c r="E667" s="74">
        <f t="shared" si="53"/>
        <v>0.16999255108</v>
      </c>
      <c r="F667" s="74">
        <f t="shared" si="54"/>
        <v>1.3272319901000001E-2</v>
      </c>
      <c r="G667" s="75">
        <v>2.1215088E-2</v>
      </c>
      <c r="H667" s="43">
        <v>5.4129708000000005E-4</v>
      </c>
      <c r="I667" s="43">
        <v>6.2590244000000003E-2</v>
      </c>
      <c r="J667" s="43">
        <v>2.3590465999999998E-3</v>
      </c>
      <c r="K667" s="43">
        <v>3.9552050999999998E-4</v>
      </c>
      <c r="L667" s="43">
        <v>5.3691792000000005E-4</v>
      </c>
      <c r="M667" s="43">
        <v>2.1154497E-3</v>
      </c>
      <c r="N667" s="43">
        <v>0.10686101000000001</v>
      </c>
      <c r="O667" s="43">
        <v>2.3024441000000002E-5</v>
      </c>
      <c r="P667" s="43">
        <v>4.3378517E-3</v>
      </c>
      <c r="Q667" s="43">
        <v>7.4129676000000001E-4</v>
      </c>
      <c r="R667" s="43">
        <v>1.7757368E-3</v>
      </c>
      <c r="S667" s="43">
        <v>6.3944101999999997E-3</v>
      </c>
      <c r="U667" s="77">
        <f t="shared" si="55"/>
        <v>0.18288868965517241</v>
      </c>
    </row>
    <row r="668" spans="1:21">
      <c r="A668" s="41" t="s">
        <v>33</v>
      </c>
      <c r="B668" s="41" t="s">
        <v>2150</v>
      </c>
      <c r="C668" s="74">
        <f t="shared" si="51"/>
        <v>0.189111298175</v>
      </c>
      <c r="D668" s="74">
        <f t="shared" si="52"/>
        <v>3.7112314299999997E-3</v>
      </c>
      <c r="E668" s="74">
        <f t="shared" si="53"/>
        <v>0.14685475270000001</v>
      </c>
      <c r="F668" s="74">
        <f t="shared" si="54"/>
        <v>1.6529648045000001E-2</v>
      </c>
      <c r="G668" s="75">
        <v>2.2015666E-2</v>
      </c>
      <c r="H668" s="43">
        <v>7.5048270000000004E-4</v>
      </c>
      <c r="I668" s="43">
        <v>4.9679574999999997E-2</v>
      </c>
      <c r="J668" s="43">
        <v>2.0166302999999998E-3</v>
      </c>
      <c r="K668" s="43">
        <v>3.8995727000000003E-4</v>
      </c>
      <c r="L668" s="43">
        <v>1.9278626000000001E-4</v>
      </c>
      <c r="M668" s="43">
        <v>1.1118575999999999E-3</v>
      </c>
      <c r="N668" s="43">
        <v>9.6424695000000005E-2</v>
      </c>
      <c r="O668" s="43">
        <v>3.0083374999999999E-5</v>
      </c>
      <c r="P668" s="43">
        <v>3.3658821000000002E-3</v>
      </c>
      <c r="Q668" s="43">
        <v>4.6796176999999999E-4</v>
      </c>
      <c r="R668" s="43">
        <v>2.0124468E-3</v>
      </c>
      <c r="S668" s="43">
        <v>1.0653274000000001E-2</v>
      </c>
      <c r="U668" s="77">
        <f t="shared" si="55"/>
        <v>0.18979022413793104</v>
      </c>
    </row>
    <row r="669" spans="1:21">
      <c r="A669" s="41" t="s">
        <v>33</v>
      </c>
      <c r="B669" s="41" t="s">
        <v>2151</v>
      </c>
      <c r="C669" s="74">
        <f t="shared" si="51"/>
        <v>0.20911925542699999</v>
      </c>
      <c r="D669" s="74">
        <f t="shared" si="52"/>
        <v>5.2457214200000001E-3</v>
      </c>
      <c r="E669" s="74">
        <f t="shared" si="53"/>
        <v>9.8022365E-2</v>
      </c>
      <c r="F669" s="74">
        <f t="shared" si="54"/>
        <v>7.7953615007000002E-2</v>
      </c>
      <c r="G669" s="75">
        <v>2.7897554000000001E-2</v>
      </c>
      <c r="H669" s="43">
        <v>2.2037150000000002E-3</v>
      </c>
      <c r="I669" s="43">
        <v>4.7409028999999998E-2</v>
      </c>
      <c r="J669" s="43">
        <v>3.4928894E-3</v>
      </c>
      <c r="K669" s="43">
        <v>8.0114314000000002E-4</v>
      </c>
      <c r="L669" s="43">
        <v>1.2518516E-4</v>
      </c>
      <c r="M669" s="43">
        <v>8.2650371999999997E-4</v>
      </c>
      <c r="N669" s="43">
        <v>4.8409621E-2</v>
      </c>
      <c r="O669" s="43">
        <v>5.1569607000000001E-5</v>
      </c>
      <c r="P669" s="43">
        <v>6.7550724999999997E-3</v>
      </c>
      <c r="Q669" s="43">
        <v>1.2283661999999999E-3</v>
      </c>
      <c r="R669" s="43">
        <v>1.6071587E-3</v>
      </c>
      <c r="S669" s="43">
        <v>6.8311447999999997E-2</v>
      </c>
      <c r="U669" s="77">
        <f t="shared" si="55"/>
        <v>0.24049615517241379</v>
      </c>
    </row>
    <row r="670" spans="1:21">
      <c r="A670" s="41" t="s">
        <v>33</v>
      </c>
      <c r="B670" s="41" t="s">
        <v>2152</v>
      </c>
      <c r="C670" s="74">
        <f t="shared" si="51"/>
        <v>0.12124578162299998</v>
      </c>
      <c r="D670" s="74">
        <f t="shared" si="52"/>
        <v>3.6356217499999999E-3</v>
      </c>
      <c r="E670" s="74">
        <f t="shared" si="53"/>
        <v>8.0799458609999986E-2</v>
      </c>
      <c r="F670" s="74">
        <f t="shared" si="54"/>
        <v>1.5341513263000001E-2</v>
      </c>
      <c r="G670" s="75">
        <v>2.1469188E-2</v>
      </c>
      <c r="H670" s="43">
        <v>5.8571160999999999E-4</v>
      </c>
      <c r="I670" s="43">
        <v>4.2011623999999997E-2</v>
      </c>
      <c r="J670" s="43">
        <v>2.5157086E-3</v>
      </c>
      <c r="K670" s="43">
        <v>4.373243E-4</v>
      </c>
      <c r="L670" s="43">
        <v>7.3875880000000001E-5</v>
      </c>
      <c r="M670" s="43">
        <v>6.0871297E-4</v>
      </c>
      <c r="N670" s="43">
        <v>3.8202122999999998E-2</v>
      </c>
      <c r="O670" s="43">
        <v>2.4146723E-5</v>
      </c>
      <c r="P670" s="43">
        <v>4.5932515000000002E-3</v>
      </c>
      <c r="Q670" s="43">
        <v>9.5651853999999996E-4</v>
      </c>
      <c r="R670" s="43">
        <v>1.6676362E-3</v>
      </c>
      <c r="S670" s="43">
        <v>8.0999603000000003E-3</v>
      </c>
      <c r="U670" s="77">
        <f t="shared" si="55"/>
        <v>0.18507920689655172</v>
      </c>
    </row>
    <row r="671" spans="1:21">
      <c r="A671" s="41" t="s">
        <v>33</v>
      </c>
      <c r="B671" s="41" t="s">
        <v>2153</v>
      </c>
      <c r="C671" s="74">
        <f t="shared" si="51"/>
        <v>0.128564920251</v>
      </c>
      <c r="D671" s="74">
        <f t="shared" si="52"/>
        <v>3.5752200610000007E-3</v>
      </c>
      <c r="E671" s="74">
        <f t="shared" si="53"/>
        <v>9.1207587970000004E-2</v>
      </c>
      <c r="F671" s="74">
        <f t="shared" si="54"/>
        <v>1.271274822E-2</v>
      </c>
      <c r="G671" s="75">
        <v>2.1069364E-2</v>
      </c>
      <c r="H671" s="43">
        <v>6.5284896999999995E-4</v>
      </c>
      <c r="I671" s="43">
        <v>4.3465433999999997E-2</v>
      </c>
      <c r="J671" s="43">
        <v>2.3713110000000001E-3</v>
      </c>
      <c r="K671" s="43">
        <v>4.3788307000000001E-4</v>
      </c>
      <c r="L671" s="43">
        <v>9.9940761000000004E-5</v>
      </c>
      <c r="M671" s="43">
        <v>6.6608523000000002E-4</v>
      </c>
      <c r="N671" s="43">
        <v>4.7089304999999998E-2</v>
      </c>
      <c r="O671" s="43">
        <v>2.3646840000000001E-5</v>
      </c>
      <c r="P671" s="43">
        <v>4.8609164E-3</v>
      </c>
      <c r="Q671" s="43">
        <v>4.1716448000000001E-4</v>
      </c>
      <c r="R671" s="43">
        <v>2.0882774000000001E-3</v>
      </c>
      <c r="S671" s="43">
        <v>5.3227431E-3</v>
      </c>
      <c r="U671" s="77">
        <f t="shared" si="55"/>
        <v>0.18163244827586206</v>
      </c>
    </row>
    <row r="672" spans="1:21">
      <c r="A672" s="41" t="s">
        <v>33</v>
      </c>
      <c r="B672" s="41" t="s">
        <v>2154</v>
      </c>
      <c r="C672" s="74">
        <f t="shared" si="51"/>
        <v>0.240724363759</v>
      </c>
      <c r="D672" s="74">
        <f t="shared" si="52"/>
        <v>5.0086704800000005E-3</v>
      </c>
      <c r="E672" s="74">
        <f t="shared" si="53"/>
        <v>0.1807747998</v>
      </c>
      <c r="F672" s="74">
        <f t="shared" si="54"/>
        <v>2.9859816478999997E-2</v>
      </c>
      <c r="G672" s="75">
        <v>2.5081077E-2</v>
      </c>
      <c r="H672" s="43">
        <v>1.0867518E-3</v>
      </c>
      <c r="I672" s="43">
        <v>4.9649048000000001E-2</v>
      </c>
      <c r="J672" s="43">
        <v>3.0327000000000002E-3</v>
      </c>
      <c r="K672" s="43">
        <v>5.7277825E-4</v>
      </c>
      <c r="L672" s="43">
        <v>1.4534682999999999E-4</v>
      </c>
      <c r="M672" s="43">
        <v>1.2578454E-3</v>
      </c>
      <c r="N672" s="43">
        <v>0.13003899999999999</v>
      </c>
      <c r="O672" s="43">
        <v>3.8605178999999997E-5</v>
      </c>
      <c r="P672" s="43">
        <v>6.4624859999999999E-3</v>
      </c>
      <c r="Q672" s="43">
        <v>3.5321540000000001E-4</v>
      </c>
      <c r="R672" s="43">
        <v>2.4798919E-3</v>
      </c>
      <c r="S672" s="43">
        <v>2.0525617999999999E-2</v>
      </c>
      <c r="U672" s="77">
        <f t="shared" si="55"/>
        <v>0.21621618103448276</v>
      </c>
    </row>
    <row r="673" spans="1:21">
      <c r="A673" s="41" t="s">
        <v>33</v>
      </c>
      <c r="B673" s="41" t="s">
        <v>2155</v>
      </c>
      <c r="C673" s="74">
        <f t="shared" si="51"/>
        <v>0.16642473150100001</v>
      </c>
      <c r="D673" s="74">
        <f t="shared" si="52"/>
        <v>6.4286242399999999E-3</v>
      </c>
      <c r="E673" s="74">
        <f t="shared" si="53"/>
        <v>0.12566210942</v>
      </c>
      <c r="F673" s="74">
        <f t="shared" si="54"/>
        <v>1.2834602840999999E-2</v>
      </c>
      <c r="G673" s="75">
        <v>2.1499395000000001E-2</v>
      </c>
      <c r="H673" s="43">
        <v>4.3660641999999998E-4</v>
      </c>
      <c r="I673" s="43">
        <v>7.2776263999999993E-2</v>
      </c>
      <c r="J673" s="43">
        <v>1.9191744E-3</v>
      </c>
      <c r="K673" s="43">
        <v>3.7608554000000003E-4</v>
      </c>
      <c r="L673" s="43">
        <v>1.0212121999999999E-3</v>
      </c>
      <c r="M673" s="43">
        <v>3.1121521E-3</v>
      </c>
      <c r="N673" s="43">
        <v>5.2449239000000002E-2</v>
      </c>
      <c r="O673" s="43">
        <v>2.2492481E-5</v>
      </c>
      <c r="P673" s="43">
        <v>3.2890393000000002E-3</v>
      </c>
      <c r="Q673" s="43">
        <v>3.0765036E-4</v>
      </c>
      <c r="R673" s="43">
        <v>1.7748754999999999E-3</v>
      </c>
      <c r="S673" s="43">
        <v>7.4405451999999999E-3</v>
      </c>
      <c r="U673" s="77">
        <f t="shared" si="55"/>
        <v>0.18533961206896551</v>
      </c>
    </row>
    <row r="674" spans="1:21">
      <c r="A674" s="41" t="s">
        <v>33</v>
      </c>
      <c r="B674" s="41" t="s">
        <v>2156</v>
      </c>
      <c r="C674" s="74">
        <f t="shared" si="51"/>
        <v>0.14523975538100001</v>
      </c>
      <c r="D674" s="74">
        <f t="shared" si="52"/>
        <v>4.4972043199999999E-3</v>
      </c>
      <c r="E674" s="74">
        <f t="shared" si="53"/>
        <v>9.3818153600000009E-2</v>
      </c>
      <c r="F674" s="74">
        <f t="shared" si="54"/>
        <v>2.0262421460999998E-2</v>
      </c>
      <c r="G674" s="75">
        <v>2.6661976E-2</v>
      </c>
      <c r="H674" s="43">
        <v>1.6990696000000001E-3</v>
      </c>
      <c r="I674" s="43">
        <v>6.0897307999999997E-2</v>
      </c>
      <c r="J674" s="43">
        <v>2.7674932999999999E-3</v>
      </c>
      <c r="K674" s="43">
        <v>5.9668684999999999E-4</v>
      </c>
      <c r="L674" s="43">
        <v>1.1405907000000001E-4</v>
      </c>
      <c r="M674" s="43">
        <v>1.0189651E-3</v>
      </c>
      <c r="N674" s="43">
        <v>3.1221776E-2</v>
      </c>
      <c r="O674" s="43">
        <v>3.9071751E-5</v>
      </c>
      <c r="P674" s="43">
        <v>4.7720595999999997E-3</v>
      </c>
      <c r="Q674" s="43">
        <v>2.2417701000000001E-4</v>
      </c>
      <c r="R674" s="43">
        <v>2.3977141E-3</v>
      </c>
      <c r="S674" s="43">
        <v>1.2829399E-2</v>
      </c>
      <c r="U674" s="77">
        <f t="shared" si="55"/>
        <v>0.22984462068965517</v>
      </c>
    </row>
    <row r="675" spans="1:21">
      <c r="A675" s="41" t="s">
        <v>33</v>
      </c>
      <c r="B675" s="41" t="s">
        <v>2157</v>
      </c>
      <c r="C675" s="74">
        <f t="shared" si="51"/>
        <v>0.22576569160900001</v>
      </c>
      <c r="D675" s="74">
        <f t="shared" si="52"/>
        <v>1.3903490919E-2</v>
      </c>
      <c r="E675" s="74">
        <f t="shared" si="53"/>
        <v>0.1041918038</v>
      </c>
      <c r="F675" s="74">
        <f t="shared" si="54"/>
        <v>5.403623489E-2</v>
      </c>
      <c r="G675" s="75">
        <v>5.3634161999999999E-2</v>
      </c>
      <c r="H675" s="43">
        <v>2.6336698000000002E-3</v>
      </c>
      <c r="I675" s="43">
        <v>6.1624825000000001E-2</v>
      </c>
      <c r="J675" s="43">
        <v>1.1257402E-2</v>
      </c>
      <c r="K675" s="43">
        <v>1.2371774E-3</v>
      </c>
      <c r="L675" s="43">
        <v>9.4552718999999999E-5</v>
      </c>
      <c r="M675" s="43">
        <v>1.3143587999999999E-3</v>
      </c>
      <c r="N675" s="43">
        <v>3.9933309E-2</v>
      </c>
      <c r="O675" s="43">
        <v>1.4783409E-4</v>
      </c>
      <c r="P675" s="43">
        <v>3.2778398E-2</v>
      </c>
      <c r="Q675" s="43">
        <v>1.2786064E-3</v>
      </c>
      <c r="R675" s="43">
        <v>3.4955234000000001E-3</v>
      </c>
      <c r="S675" s="43">
        <v>1.6335873000000001E-2</v>
      </c>
      <c r="U675" s="77">
        <f t="shared" si="55"/>
        <v>0.46236346551724133</v>
      </c>
    </row>
    <row r="676" spans="1:21">
      <c r="A676" s="41" t="s">
        <v>33</v>
      </c>
      <c r="B676" s="41" t="s">
        <v>2158</v>
      </c>
      <c r="C676" s="74">
        <f t="shared" si="51"/>
        <v>0.32207487531700002</v>
      </c>
      <c r="D676" s="74">
        <f t="shared" si="52"/>
        <v>1.326367153E-2</v>
      </c>
      <c r="E676" s="74">
        <f t="shared" si="53"/>
        <v>0.22217040970000002</v>
      </c>
      <c r="F676" s="74">
        <f t="shared" si="54"/>
        <v>5.1174781087E-2</v>
      </c>
      <c r="G676" s="75">
        <v>3.5466012999999998E-2</v>
      </c>
      <c r="H676" s="43">
        <v>2.2468806999999999E-3</v>
      </c>
      <c r="I676" s="43">
        <v>5.5444509000000003E-2</v>
      </c>
      <c r="J676" s="43">
        <v>1.0342927999999999E-2</v>
      </c>
      <c r="K676" s="43">
        <v>1.2164999000000001E-3</v>
      </c>
      <c r="L676" s="43">
        <v>1.0138953E-4</v>
      </c>
      <c r="M676" s="43">
        <v>1.6028540999999999E-3</v>
      </c>
      <c r="N676" s="43">
        <v>0.16447902</v>
      </c>
      <c r="O676" s="43">
        <v>7.9405896999999997E-5</v>
      </c>
      <c r="P676" s="43">
        <v>1.7248671E-2</v>
      </c>
      <c r="Q676" s="43">
        <v>6.3988738999999997E-4</v>
      </c>
      <c r="R676" s="43">
        <v>2.1817258000000001E-3</v>
      </c>
      <c r="S676" s="43">
        <v>3.1025091000000001E-2</v>
      </c>
      <c r="U676" s="77">
        <f t="shared" si="55"/>
        <v>0.30574149137931028</v>
      </c>
    </row>
    <row r="677" spans="1:21">
      <c r="A677" s="41" t="s">
        <v>33</v>
      </c>
      <c r="B677" s="41" t="s">
        <v>2159</v>
      </c>
      <c r="C677" s="74">
        <f t="shared" si="51"/>
        <v>0.19704777663300002</v>
      </c>
      <c r="D677" s="74">
        <f t="shared" si="52"/>
        <v>5.1781011800000002E-3</v>
      </c>
      <c r="E677" s="74">
        <f t="shared" si="53"/>
        <v>0.12152633330000001</v>
      </c>
      <c r="F677" s="74">
        <f t="shared" si="54"/>
        <v>5.5257228153000007E-2</v>
      </c>
      <c r="G677" s="75">
        <v>1.5086113999999999E-2</v>
      </c>
      <c r="H677" s="43">
        <v>2.5631782999999998E-3</v>
      </c>
      <c r="I677" s="43">
        <v>3.0597664E-2</v>
      </c>
      <c r="J677" s="43">
        <v>2.4541343999999999E-3</v>
      </c>
      <c r="K677" s="43">
        <v>2.0582853000000001E-3</v>
      </c>
      <c r="L677" s="43">
        <v>2.0288660000000002E-5</v>
      </c>
      <c r="M677" s="43">
        <v>6.4539282000000003E-4</v>
      </c>
      <c r="N677" s="43">
        <v>8.8365491000000004E-2</v>
      </c>
      <c r="O677" s="43">
        <v>3.4702152999999999E-5</v>
      </c>
      <c r="P677" s="43">
        <v>3.1777204999999999E-3</v>
      </c>
      <c r="Q677" s="43">
        <v>2.706017E-4</v>
      </c>
      <c r="R677" s="43">
        <v>1.7500408000000001E-3</v>
      </c>
      <c r="S677" s="43">
        <v>5.0024163000000003E-2</v>
      </c>
      <c r="U677" s="77">
        <f t="shared" si="55"/>
        <v>0.13005270689655171</v>
      </c>
    </row>
    <row r="678" spans="1:21">
      <c r="A678" s="41" t="s">
        <v>33</v>
      </c>
      <c r="B678" s="41" t="s">
        <v>2160</v>
      </c>
      <c r="C678" s="74">
        <f t="shared" si="51"/>
        <v>0.20616727696400003</v>
      </c>
      <c r="D678" s="74">
        <f t="shared" si="52"/>
        <v>4.887442457E-3</v>
      </c>
      <c r="E678" s="74">
        <f t="shared" si="53"/>
        <v>0.15709494670000002</v>
      </c>
      <c r="F678" s="74">
        <f t="shared" si="54"/>
        <v>7.8053658069999997E-3</v>
      </c>
      <c r="G678" s="75">
        <v>3.6379521999999997E-2</v>
      </c>
      <c r="H678" s="43">
        <v>2.0894556999999998E-3</v>
      </c>
      <c r="I678" s="43">
        <v>2.2140381000000001E-2</v>
      </c>
      <c r="J678" s="43">
        <v>2.2559712999999999E-3</v>
      </c>
      <c r="K678" s="43">
        <v>2.0398929000000001E-3</v>
      </c>
      <c r="L678" s="43">
        <v>4.7438036999999997E-5</v>
      </c>
      <c r="M678" s="43">
        <v>5.4414022000000002E-4</v>
      </c>
      <c r="N678" s="43">
        <v>0.13286511000000001</v>
      </c>
      <c r="O678" s="43">
        <v>2.3459926999999999E-5</v>
      </c>
      <c r="P678" s="43">
        <v>3.0280144E-3</v>
      </c>
      <c r="Q678" s="43">
        <v>2.8125238000000001E-4</v>
      </c>
      <c r="R678" s="43">
        <v>1.9120261999999999E-3</v>
      </c>
      <c r="S678" s="43">
        <v>2.5606129000000002E-3</v>
      </c>
      <c r="U678" s="77">
        <f t="shared" si="55"/>
        <v>0.31361656896551721</v>
      </c>
    </row>
    <row r="679" spans="1:21">
      <c r="A679" s="41" t="s">
        <v>33</v>
      </c>
      <c r="B679" s="41" t="s">
        <v>2161</v>
      </c>
      <c r="C679" s="74">
        <f t="shared" si="51"/>
        <v>0.221543999932</v>
      </c>
      <c r="D679" s="74">
        <f t="shared" si="52"/>
        <v>6.4932305870000007E-3</v>
      </c>
      <c r="E679" s="74">
        <f t="shared" si="53"/>
        <v>5.2005947099999998E-2</v>
      </c>
      <c r="F679" s="74">
        <f t="shared" si="54"/>
        <v>0.14485159524499999</v>
      </c>
      <c r="G679" s="75">
        <v>1.8193226999999999E-2</v>
      </c>
      <c r="H679" s="43">
        <v>2.2338072E-3</v>
      </c>
      <c r="I679" s="43">
        <v>4.1076255999999998E-2</v>
      </c>
      <c r="J679" s="43">
        <v>3.5347528999999998E-3</v>
      </c>
      <c r="K679" s="43">
        <v>2.3772593000000002E-3</v>
      </c>
      <c r="L679" s="43">
        <v>3.1015147000000003E-5</v>
      </c>
      <c r="M679" s="43">
        <v>5.5020323999999999E-4</v>
      </c>
      <c r="N679" s="43">
        <v>8.6958838999999996E-3</v>
      </c>
      <c r="O679" s="43">
        <v>4.9579955E-5</v>
      </c>
      <c r="P679" s="43">
        <v>5.8265918999999998E-3</v>
      </c>
      <c r="Q679" s="43">
        <v>2.9810308999999999E-4</v>
      </c>
      <c r="R679" s="43">
        <v>2.0060703000000001E-3</v>
      </c>
      <c r="S679" s="43">
        <v>0.13667124999999999</v>
      </c>
      <c r="U679" s="77">
        <f t="shared" si="55"/>
        <v>0.15683816379310345</v>
      </c>
    </row>
    <row r="680" spans="1:21">
      <c r="A680" s="41" t="s">
        <v>33</v>
      </c>
      <c r="B680" s="41" t="s">
        <v>2162</v>
      </c>
      <c r="C680" s="74">
        <f t="shared" si="51"/>
        <v>0.20684095971499999</v>
      </c>
      <c r="D680" s="74">
        <f t="shared" si="52"/>
        <v>1.0246285447E-2</v>
      </c>
      <c r="E680" s="74">
        <f t="shared" si="53"/>
        <v>0.10867288720000001</v>
      </c>
      <c r="F680" s="74">
        <f t="shared" si="54"/>
        <v>5.5218898067999997E-2</v>
      </c>
      <c r="G680" s="75">
        <v>3.2702888999999999E-2</v>
      </c>
      <c r="H680" s="43">
        <v>3.6186861999999999E-3</v>
      </c>
      <c r="I680" s="43">
        <v>3.6850422000000001E-2</v>
      </c>
      <c r="J680" s="43">
        <v>7.1521312E-3</v>
      </c>
      <c r="K680" s="43">
        <v>2.2292803999999999E-3</v>
      </c>
      <c r="L680" s="43">
        <v>9.4286566999999996E-5</v>
      </c>
      <c r="M680" s="43">
        <v>7.7058727999999995E-4</v>
      </c>
      <c r="N680" s="43">
        <v>6.8203779000000006E-2</v>
      </c>
      <c r="O680" s="43">
        <v>3.5750488000000003E-5</v>
      </c>
      <c r="P680" s="43">
        <v>2.0232226999999998E-2</v>
      </c>
      <c r="Q680" s="43">
        <v>4.6138898000000001E-4</v>
      </c>
      <c r="R680" s="43">
        <v>1.9248786000000001E-3</v>
      </c>
      <c r="S680" s="43">
        <v>3.2564652999999999E-2</v>
      </c>
      <c r="U680" s="77">
        <f t="shared" si="55"/>
        <v>0.28192145689655168</v>
      </c>
    </row>
    <row r="681" spans="1:21">
      <c r="A681" s="41" t="s">
        <v>33</v>
      </c>
      <c r="B681" s="41" t="s">
        <v>2163</v>
      </c>
      <c r="C681" s="74">
        <f t="shared" si="51"/>
        <v>0.40269445268299997</v>
      </c>
      <c r="D681" s="74">
        <f t="shared" si="52"/>
        <v>7.8649854479999996E-3</v>
      </c>
      <c r="E681" s="74">
        <f t="shared" si="53"/>
        <v>5.2392158899999999E-2</v>
      </c>
      <c r="F681" s="74">
        <f t="shared" si="54"/>
        <v>0.31529532033499996</v>
      </c>
      <c r="G681" s="75">
        <v>2.7141987999999999E-2</v>
      </c>
      <c r="H681" s="43">
        <v>2.3738577999999999E-3</v>
      </c>
      <c r="I681" s="43">
        <v>4.8782640000000002E-2</v>
      </c>
      <c r="J681" s="43">
        <v>4.6261794000000004E-3</v>
      </c>
      <c r="K681" s="43">
        <v>2.6776977E-3</v>
      </c>
      <c r="L681" s="43">
        <v>4.0741858000000002E-5</v>
      </c>
      <c r="M681" s="43">
        <v>5.2036648999999996E-4</v>
      </c>
      <c r="N681" s="43">
        <v>1.2356610999999999E-3</v>
      </c>
      <c r="O681" s="43">
        <v>7.2652344999999999E-5</v>
      </c>
      <c r="P681" s="43">
        <v>8.3476732000000008E-3</v>
      </c>
      <c r="Q681" s="43">
        <v>3.5736539000000002E-4</v>
      </c>
      <c r="R681" s="43">
        <v>2.5010494000000001E-3</v>
      </c>
      <c r="S681" s="43">
        <v>0.30401657999999998</v>
      </c>
      <c r="U681" s="77">
        <f t="shared" si="55"/>
        <v>0.23398265517241376</v>
      </c>
    </row>
    <row r="682" spans="1:21">
      <c r="A682" s="41" t="s">
        <v>33</v>
      </c>
      <c r="B682" s="41" t="s">
        <v>2164</v>
      </c>
      <c r="C682" s="74">
        <f t="shared" si="51"/>
        <v>6.8133870650299994E-2</v>
      </c>
      <c r="D682" s="74">
        <f t="shared" si="52"/>
        <v>3.6276618303000001E-3</v>
      </c>
      <c r="E682" s="74">
        <f t="shared" si="53"/>
        <v>1.85279873E-2</v>
      </c>
      <c r="F682" s="74">
        <f t="shared" si="54"/>
        <v>3.5780796519999998E-2</v>
      </c>
      <c r="G682" s="75">
        <v>1.0197425E-2</v>
      </c>
      <c r="H682" s="43">
        <v>1.9407305000000001E-3</v>
      </c>
      <c r="I682" s="43">
        <v>1.0854242E-2</v>
      </c>
      <c r="J682" s="43">
        <v>1.7255478000000001E-3</v>
      </c>
      <c r="K682" s="43">
        <v>1.8957111E-3</v>
      </c>
      <c r="L682" s="43">
        <v>4.6460074999999997E-6</v>
      </c>
      <c r="M682" s="43">
        <v>1.7569228E-6</v>
      </c>
      <c r="N682" s="43">
        <v>5.7330148000000001E-3</v>
      </c>
      <c r="O682" s="43">
        <v>1.281853E-5</v>
      </c>
      <c r="P682" s="43">
        <v>1.9587700999999999E-3</v>
      </c>
      <c r="Q682" s="43">
        <v>1.8132439E-4</v>
      </c>
      <c r="R682" s="43">
        <v>1.6033454999999999E-3</v>
      </c>
      <c r="S682" s="43">
        <v>3.2024537999999998E-2</v>
      </c>
      <c r="U682" s="77">
        <f t="shared" si="55"/>
        <v>8.7908836206896546E-2</v>
      </c>
    </row>
    <row r="683" spans="1:21">
      <c r="A683" s="41" t="s">
        <v>33</v>
      </c>
      <c r="B683" s="41" t="s">
        <v>2165</v>
      </c>
      <c r="C683" s="74">
        <f t="shared" si="51"/>
        <v>0.10518924013299999</v>
      </c>
      <c r="D683" s="74">
        <f t="shared" si="52"/>
        <v>7.793968739000001E-3</v>
      </c>
      <c r="E683" s="74">
        <f t="shared" si="53"/>
        <v>4.6600931899999996E-2</v>
      </c>
      <c r="F683" s="74">
        <f t="shared" si="54"/>
        <v>2.8415173494000003E-2</v>
      </c>
      <c r="G683" s="75">
        <v>2.2379165999999999E-2</v>
      </c>
      <c r="H683" s="43">
        <v>2.4214928999999998E-3</v>
      </c>
      <c r="I683" s="43">
        <v>2.2346499999999998E-2</v>
      </c>
      <c r="J683" s="43">
        <v>5.3881670000000001E-3</v>
      </c>
      <c r="K683" s="43">
        <v>2.1654195999999998E-3</v>
      </c>
      <c r="L683" s="43">
        <v>1.9627769000000001E-5</v>
      </c>
      <c r="M683" s="43">
        <v>2.2075436999999999E-4</v>
      </c>
      <c r="N683" s="43">
        <v>2.1832938999999999E-2</v>
      </c>
      <c r="O683" s="43">
        <v>3.3719113999999999E-5</v>
      </c>
      <c r="P683" s="43">
        <v>1.3324558E-2</v>
      </c>
      <c r="Q683" s="43">
        <v>2.9164297999999998E-4</v>
      </c>
      <c r="R683" s="43">
        <v>1.9613503999999999E-3</v>
      </c>
      <c r="S683" s="43">
        <v>1.2803903E-2</v>
      </c>
      <c r="U683" s="77">
        <f t="shared" si="55"/>
        <v>0.19292384482758618</v>
      </c>
    </row>
    <row r="684" spans="1:21">
      <c r="A684" s="41" t="s">
        <v>33</v>
      </c>
      <c r="B684" s="41" t="s">
        <v>2166</v>
      </c>
      <c r="C684" s="74">
        <f t="shared" si="51"/>
        <v>0.187609102749</v>
      </c>
      <c r="D684" s="74">
        <f t="shared" si="52"/>
        <v>5.4258634040000005E-3</v>
      </c>
      <c r="E684" s="74">
        <f t="shared" si="53"/>
        <v>0.1461214176</v>
      </c>
      <c r="F684" s="74">
        <f t="shared" si="54"/>
        <v>2.1324171744999999E-2</v>
      </c>
      <c r="G684" s="75">
        <v>1.473765E-2</v>
      </c>
      <c r="H684" s="43">
        <v>2.5378725999999998E-3</v>
      </c>
      <c r="I684" s="43">
        <v>2.8821125E-2</v>
      </c>
      <c r="J684" s="43">
        <v>2.3166276000000001E-3</v>
      </c>
      <c r="K684" s="43">
        <v>2.0362722000000001E-3</v>
      </c>
      <c r="L684" s="43">
        <v>5.9988704000000001E-5</v>
      </c>
      <c r="M684" s="43">
        <v>1.0129748999999999E-3</v>
      </c>
      <c r="N684" s="43">
        <v>0.11476242</v>
      </c>
      <c r="O684" s="43">
        <v>3.7532415000000001E-5</v>
      </c>
      <c r="P684" s="43">
        <v>2.8892865000000002E-3</v>
      </c>
      <c r="Q684" s="43">
        <v>4.0521893000000002E-4</v>
      </c>
      <c r="R684" s="43">
        <v>1.7854049000000001E-3</v>
      </c>
      <c r="S684" s="43">
        <v>1.6206729E-2</v>
      </c>
      <c r="U684" s="77">
        <f t="shared" si="55"/>
        <v>0.12704870689655171</v>
      </c>
    </row>
    <row r="685" spans="1:21">
      <c r="A685" s="41" t="s">
        <v>33</v>
      </c>
      <c r="B685" s="41" t="s">
        <v>2167</v>
      </c>
      <c r="C685" s="74">
        <f t="shared" si="51"/>
        <v>0</v>
      </c>
      <c r="D685" s="74">
        <f t="shared" si="52"/>
        <v>0</v>
      </c>
      <c r="E685" s="74">
        <f t="shared" si="53"/>
        <v>0</v>
      </c>
      <c r="F685" s="74">
        <f t="shared" si="54"/>
        <v>0</v>
      </c>
      <c r="G685" s="75">
        <v>0</v>
      </c>
      <c r="H685" s="43">
        <v>0</v>
      </c>
      <c r="I685" s="43">
        <v>0</v>
      </c>
      <c r="J685" s="43">
        <v>0</v>
      </c>
      <c r="K685" s="43">
        <v>0</v>
      </c>
      <c r="L685" s="43">
        <v>0</v>
      </c>
      <c r="M685" s="43">
        <v>0</v>
      </c>
      <c r="N685" s="43">
        <v>0</v>
      </c>
      <c r="O685" s="43">
        <v>0</v>
      </c>
      <c r="P685" s="43">
        <v>0</v>
      </c>
      <c r="Q685" s="43">
        <v>0</v>
      </c>
      <c r="R685" s="43">
        <v>0</v>
      </c>
      <c r="S685" s="43">
        <v>0</v>
      </c>
      <c r="U685" s="77">
        <f t="shared" si="55"/>
        <v>0</v>
      </c>
    </row>
    <row r="686" spans="1:21">
      <c r="A686" s="41" t="s">
        <v>33</v>
      </c>
      <c r="B686" s="41" t="s">
        <v>2168</v>
      </c>
      <c r="C686" s="74">
        <f t="shared" si="51"/>
        <v>0</v>
      </c>
      <c r="D686" s="74">
        <f t="shared" si="52"/>
        <v>0</v>
      </c>
      <c r="E686" s="74">
        <f t="shared" si="53"/>
        <v>0</v>
      </c>
      <c r="F686" s="74">
        <f t="shared" si="54"/>
        <v>0</v>
      </c>
      <c r="G686" s="75">
        <v>0</v>
      </c>
      <c r="H686" s="43">
        <v>0</v>
      </c>
      <c r="I686" s="43">
        <v>0</v>
      </c>
      <c r="J686" s="43">
        <v>0</v>
      </c>
      <c r="K686" s="43">
        <v>0</v>
      </c>
      <c r="L686" s="43">
        <v>0</v>
      </c>
      <c r="M686" s="43">
        <v>0</v>
      </c>
      <c r="N686" s="43">
        <v>0</v>
      </c>
      <c r="O686" s="43">
        <v>0</v>
      </c>
      <c r="P686" s="43">
        <v>0</v>
      </c>
      <c r="Q686" s="43">
        <v>0</v>
      </c>
      <c r="R686" s="43">
        <v>0</v>
      </c>
      <c r="S686" s="43">
        <v>0</v>
      </c>
      <c r="U686" s="77">
        <f t="shared" si="55"/>
        <v>0</v>
      </c>
    </row>
    <row r="687" spans="1:21">
      <c r="A687" s="41" t="s">
        <v>33</v>
      </c>
      <c r="B687" s="41" t="s">
        <v>2169</v>
      </c>
      <c r="C687" s="74">
        <f t="shared" si="51"/>
        <v>0</v>
      </c>
      <c r="D687" s="74">
        <f t="shared" si="52"/>
        <v>0</v>
      </c>
      <c r="E687" s="74">
        <f t="shared" si="53"/>
        <v>0</v>
      </c>
      <c r="F687" s="74">
        <f t="shared" si="54"/>
        <v>0</v>
      </c>
      <c r="G687" s="75">
        <v>0</v>
      </c>
      <c r="H687" s="43">
        <v>0</v>
      </c>
      <c r="I687" s="43">
        <v>0</v>
      </c>
      <c r="J687" s="43">
        <v>0</v>
      </c>
      <c r="K687" s="43">
        <v>0</v>
      </c>
      <c r="L687" s="43">
        <v>0</v>
      </c>
      <c r="M687" s="43">
        <v>0</v>
      </c>
      <c r="N687" s="43">
        <v>0</v>
      </c>
      <c r="O687" s="43">
        <v>0</v>
      </c>
      <c r="P687" s="43">
        <v>0</v>
      </c>
      <c r="Q687" s="43">
        <v>0</v>
      </c>
      <c r="R687" s="43">
        <v>0</v>
      </c>
      <c r="S687" s="43">
        <v>0</v>
      </c>
      <c r="U687" s="77">
        <f t="shared" si="55"/>
        <v>0</v>
      </c>
    </row>
    <row r="688" spans="1:21">
      <c r="A688" s="41" t="s">
        <v>33</v>
      </c>
      <c r="B688" s="41" t="s">
        <v>2170</v>
      </c>
      <c r="C688" s="74">
        <f t="shared" si="51"/>
        <v>0</v>
      </c>
      <c r="D688" s="74">
        <f t="shared" si="52"/>
        <v>0</v>
      </c>
      <c r="E688" s="74">
        <f t="shared" si="53"/>
        <v>0</v>
      </c>
      <c r="F688" s="74">
        <f t="shared" si="54"/>
        <v>0</v>
      </c>
      <c r="G688" s="75">
        <v>0</v>
      </c>
      <c r="H688" s="43">
        <v>0</v>
      </c>
      <c r="I688" s="43">
        <v>0</v>
      </c>
      <c r="J688" s="43">
        <v>0</v>
      </c>
      <c r="K688" s="43">
        <v>0</v>
      </c>
      <c r="L688" s="43">
        <v>0</v>
      </c>
      <c r="M688" s="43">
        <v>0</v>
      </c>
      <c r="N688" s="43">
        <v>0</v>
      </c>
      <c r="O688" s="43">
        <v>0</v>
      </c>
      <c r="P688" s="43">
        <v>0</v>
      </c>
      <c r="Q688" s="43">
        <v>0</v>
      </c>
      <c r="R688" s="43">
        <v>0</v>
      </c>
      <c r="S688" s="43">
        <v>0</v>
      </c>
      <c r="U688" s="77">
        <f t="shared" si="55"/>
        <v>0</v>
      </c>
    </row>
    <row r="689" spans="1:21">
      <c r="A689" s="41" t="s">
        <v>33</v>
      </c>
      <c r="B689" s="41" t="s">
        <v>2171</v>
      </c>
      <c r="C689" s="74">
        <f t="shared" si="51"/>
        <v>0</v>
      </c>
      <c r="D689" s="74">
        <f t="shared" si="52"/>
        <v>0</v>
      </c>
      <c r="E689" s="74">
        <f t="shared" si="53"/>
        <v>0</v>
      </c>
      <c r="F689" s="74">
        <f t="shared" si="54"/>
        <v>0</v>
      </c>
      <c r="G689" s="75">
        <v>0</v>
      </c>
      <c r="H689" s="43">
        <v>0</v>
      </c>
      <c r="I689" s="43">
        <v>0</v>
      </c>
      <c r="J689" s="43">
        <v>0</v>
      </c>
      <c r="K689" s="43">
        <v>0</v>
      </c>
      <c r="L689" s="43">
        <v>0</v>
      </c>
      <c r="M689" s="43">
        <v>0</v>
      </c>
      <c r="N689" s="43">
        <v>0</v>
      </c>
      <c r="O689" s="43">
        <v>0</v>
      </c>
      <c r="P689" s="43">
        <v>0</v>
      </c>
      <c r="Q689" s="43">
        <v>0</v>
      </c>
      <c r="R689" s="43">
        <v>0</v>
      </c>
      <c r="S689" s="43">
        <v>0</v>
      </c>
      <c r="U689" s="77">
        <f t="shared" si="55"/>
        <v>0</v>
      </c>
    </row>
    <row r="690" spans="1:21">
      <c r="A690" s="41" t="s">
        <v>33</v>
      </c>
      <c r="B690" s="41" t="s">
        <v>2172</v>
      </c>
      <c r="C690" s="74">
        <f t="shared" si="51"/>
        <v>0</v>
      </c>
      <c r="D690" s="74">
        <f t="shared" si="52"/>
        <v>0</v>
      </c>
      <c r="E690" s="74">
        <f t="shared" si="53"/>
        <v>0</v>
      </c>
      <c r="F690" s="74">
        <f t="shared" si="54"/>
        <v>0</v>
      </c>
      <c r="G690" s="75">
        <v>0</v>
      </c>
      <c r="H690" s="43">
        <v>0</v>
      </c>
      <c r="I690" s="43">
        <v>0</v>
      </c>
      <c r="J690" s="43">
        <v>0</v>
      </c>
      <c r="K690" s="43">
        <v>0</v>
      </c>
      <c r="L690" s="43">
        <v>0</v>
      </c>
      <c r="M690" s="43">
        <v>0</v>
      </c>
      <c r="N690" s="43">
        <v>0</v>
      </c>
      <c r="O690" s="43">
        <v>0</v>
      </c>
      <c r="P690" s="43">
        <v>0</v>
      </c>
      <c r="Q690" s="43">
        <v>0</v>
      </c>
      <c r="R690" s="43">
        <v>0</v>
      </c>
      <c r="S690" s="43">
        <v>0</v>
      </c>
      <c r="U690" s="77">
        <f t="shared" si="55"/>
        <v>0</v>
      </c>
    </row>
    <row r="691" spans="1:21">
      <c r="A691" s="41" t="s">
        <v>33</v>
      </c>
      <c r="B691" s="41" t="s">
        <v>2173</v>
      </c>
      <c r="C691" s="74">
        <f t="shared" si="51"/>
        <v>0</v>
      </c>
      <c r="D691" s="74">
        <f t="shared" si="52"/>
        <v>0</v>
      </c>
      <c r="E691" s="74">
        <f t="shared" si="53"/>
        <v>0</v>
      </c>
      <c r="F691" s="74">
        <f t="shared" si="54"/>
        <v>0</v>
      </c>
      <c r="G691" s="75">
        <v>0</v>
      </c>
      <c r="H691" s="43">
        <v>0</v>
      </c>
      <c r="I691" s="43">
        <v>0</v>
      </c>
      <c r="J691" s="43">
        <v>0</v>
      </c>
      <c r="K691" s="43">
        <v>0</v>
      </c>
      <c r="L691" s="43">
        <v>0</v>
      </c>
      <c r="M691" s="43">
        <v>0</v>
      </c>
      <c r="N691" s="43">
        <v>0</v>
      </c>
      <c r="O691" s="43">
        <v>0</v>
      </c>
      <c r="P691" s="43">
        <v>0</v>
      </c>
      <c r="Q691" s="43">
        <v>0</v>
      </c>
      <c r="R691" s="43">
        <v>0</v>
      </c>
      <c r="S691" s="43">
        <v>0</v>
      </c>
      <c r="U691" s="77">
        <f t="shared" si="55"/>
        <v>0</v>
      </c>
    </row>
    <row r="692" spans="1:21">
      <c r="A692" s="41" t="s">
        <v>33</v>
      </c>
      <c r="B692" s="41" t="s">
        <v>2174</v>
      </c>
      <c r="C692" s="74">
        <f t="shared" si="51"/>
        <v>0</v>
      </c>
      <c r="D692" s="74">
        <f t="shared" si="52"/>
        <v>0</v>
      </c>
      <c r="E692" s="74">
        <f t="shared" si="53"/>
        <v>0</v>
      </c>
      <c r="F692" s="74">
        <f t="shared" si="54"/>
        <v>0</v>
      </c>
      <c r="G692" s="75">
        <v>0</v>
      </c>
      <c r="H692" s="43">
        <v>0</v>
      </c>
      <c r="I692" s="43">
        <v>0</v>
      </c>
      <c r="J692" s="43">
        <v>0</v>
      </c>
      <c r="K692" s="43">
        <v>0</v>
      </c>
      <c r="L692" s="43">
        <v>0</v>
      </c>
      <c r="M692" s="43">
        <v>0</v>
      </c>
      <c r="N692" s="43">
        <v>0</v>
      </c>
      <c r="O692" s="43">
        <v>0</v>
      </c>
      <c r="P692" s="43">
        <v>0</v>
      </c>
      <c r="Q692" s="43">
        <v>0</v>
      </c>
      <c r="R692" s="43">
        <v>0</v>
      </c>
      <c r="S692" s="43">
        <v>0</v>
      </c>
      <c r="U692" s="77">
        <f t="shared" si="55"/>
        <v>0</v>
      </c>
    </row>
    <row r="693" spans="1:21">
      <c r="A693" s="41" t="s">
        <v>33</v>
      </c>
      <c r="B693" s="41" t="s">
        <v>2175</v>
      </c>
      <c r="C693" s="74">
        <f t="shared" si="51"/>
        <v>0</v>
      </c>
      <c r="D693" s="74">
        <f t="shared" si="52"/>
        <v>0</v>
      </c>
      <c r="E693" s="74">
        <f t="shared" si="53"/>
        <v>0</v>
      </c>
      <c r="F693" s="74">
        <f t="shared" si="54"/>
        <v>0</v>
      </c>
      <c r="G693" s="75">
        <v>0</v>
      </c>
      <c r="H693" s="43">
        <v>0</v>
      </c>
      <c r="I693" s="43">
        <v>0</v>
      </c>
      <c r="J693" s="43">
        <v>0</v>
      </c>
      <c r="K693" s="43">
        <v>0</v>
      </c>
      <c r="L693" s="43">
        <v>0</v>
      </c>
      <c r="M693" s="43">
        <v>0</v>
      </c>
      <c r="N693" s="43">
        <v>0</v>
      </c>
      <c r="O693" s="43">
        <v>0</v>
      </c>
      <c r="P693" s="43">
        <v>0</v>
      </c>
      <c r="Q693" s="43">
        <v>0</v>
      </c>
      <c r="R693" s="43">
        <v>0</v>
      </c>
      <c r="S693" s="43">
        <v>0</v>
      </c>
      <c r="U693" s="77">
        <f t="shared" si="55"/>
        <v>0</v>
      </c>
    </row>
    <row r="694" spans="1:21">
      <c r="A694" s="41" t="s">
        <v>33</v>
      </c>
      <c r="B694" s="41" t="s">
        <v>2176</v>
      </c>
      <c r="C694" s="74">
        <f t="shared" si="51"/>
        <v>0</v>
      </c>
      <c r="D694" s="74">
        <f t="shared" si="52"/>
        <v>0</v>
      </c>
      <c r="E694" s="74">
        <f t="shared" si="53"/>
        <v>0</v>
      </c>
      <c r="F694" s="74">
        <f t="shared" si="54"/>
        <v>0</v>
      </c>
      <c r="G694" s="75">
        <v>0</v>
      </c>
      <c r="H694" s="43">
        <v>0</v>
      </c>
      <c r="I694" s="43">
        <v>0</v>
      </c>
      <c r="J694" s="43">
        <v>0</v>
      </c>
      <c r="K694" s="43">
        <v>0</v>
      </c>
      <c r="L694" s="43">
        <v>0</v>
      </c>
      <c r="M694" s="43">
        <v>0</v>
      </c>
      <c r="N694" s="43">
        <v>0</v>
      </c>
      <c r="O694" s="43">
        <v>0</v>
      </c>
      <c r="P694" s="43">
        <v>0</v>
      </c>
      <c r="Q694" s="43">
        <v>0</v>
      </c>
      <c r="R694" s="43">
        <v>0</v>
      </c>
      <c r="S694" s="43">
        <v>0</v>
      </c>
      <c r="U694" s="77">
        <f t="shared" si="55"/>
        <v>0</v>
      </c>
    </row>
    <row r="695" spans="1:21">
      <c r="A695" s="41" t="s">
        <v>33</v>
      </c>
      <c r="B695" s="41" t="s">
        <v>2177</v>
      </c>
      <c r="C695" s="74">
        <f t="shared" si="51"/>
        <v>0</v>
      </c>
      <c r="D695" s="74">
        <f t="shared" si="52"/>
        <v>0</v>
      </c>
      <c r="E695" s="74">
        <f t="shared" si="53"/>
        <v>0</v>
      </c>
      <c r="F695" s="74">
        <f t="shared" si="54"/>
        <v>0</v>
      </c>
      <c r="G695" s="75">
        <v>0</v>
      </c>
      <c r="H695" s="43">
        <v>0</v>
      </c>
      <c r="I695" s="43">
        <v>0</v>
      </c>
      <c r="J695" s="43">
        <v>0</v>
      </c>
      <c r="K695" s="43">
        <v>0</v>
      </c>
      <c r="L695" s="43">
        <v>0</v>
      </c>
      <c r="M695" s="43">
        <v>0</v>
      </c>
      <c r="N695" s="43">
        <v>0</v>
      </c>
      <c r="O695" s="43">
        <v>0</v>
      </c>
      <c r="P695" s="43">
        <v>0</v>
      </c>
      <c r="Q695" s="43">
        <v>0</v>
      </c>
      <c r="R695" s="43">
        <v>0</v>
      </c>
      <c r="S695" s="43">
        <v>0</v>
      </c>
      <c r="U695" s="77">
        <f t="shared" si="55"/>
        <v>0</v>
      </c>
    </row>
    <row r="696" spans="1:21">
      <c r="A696" s="41" t="s">
        <v>33</v>
      </c>
      <c r="B696" s="41" t="s">
        <v>2178</v>
      </c>
      <c r="C696" s="74">
        <f t="shared" si="51"/>
        <v>0</v>
      </c>
      <c r="D696" s="74">
        <f t="shared" si="52"/>
        <v>0</v>
      </c>
      <c r="E696" s="74">
        <f t="shared" si="53"/>
        <v>0</v>
      </c>
      <c r="F696" s="74">
        <f t="shared" si="54"/>
        <v>0</v>
      </c>
      <c r="G696" s="75">
        <v>0</v>
      </c>
      <c r="H696" s="43">
        <v>0</v>
      </c>
      <c r="I696" s="43">
        <v>0</v>
      </c>
      <c r="J696" s="43">
        <v>0</v>
      </c>
      <c r="K696" s="43">
        <v>0</v>
      </c>
      <c r="L696" s="43">
        <v>0</v>
      </c>
      <c r="M696" s="43">
        <v>0</v>
      </c>
      <c r="N696" s="43">
        <v>0</v>
      </c>
      <c r="O696" s="43">
        <v>0</v>
      </c>
      <c r="P696" s="43">
        <v>0</v>
      </c>
      <c r="Q696" s="43">
        <v>0</v>
      </c>
      <c r="R696" s="43">
        <v>0</v>
      </c>
      <c r="S696" s="43">
        <v>0</v>
      </c>
      <c r="U696" s="77">
        <f t="shared" si="55"/>
        <v>0</v>
      </c>
    </row>
    <row r="697" spans="1:21">
      <c r="A697" s="41" t="s">
        <v>33</v>
      </c>
      <c r="B697" s="41" t="s">
        <v>2179</v>
      </c>
      <c r="C697" s="74">
        <f t="shared" si="51"/>
        <v>0</v>
      </c>
      <c r="D697" s="74">
        <f t="shared" si="52"/>
        <v>0</v>
      </c>
      <c r="E697" s="74">
        <f t="shared" si="53"/>
        <v>0</v>
      </c>
      <c r="F697" s="74">
        <f t="shared" si="54"/>
        <v>0</v>
      </c>
      <c r="G697" s="75">
        <v>0</v>
      </c>
      <c r="H697" s="43">
        <v>0</v>
      </c>
      <c r="I697" s="43">
        <v>0</v>
      </c>
      <c r="J697" s="43">
        <v>0</v>
      </c>
      <c r="K697" s="43">
        <v>0</v>
      </c>
      <c r="L697" s="43">
        <v>0</v>
      </c>
      <c r="M697" s="43">
        <v>0</v>
      </c>
      <c r="N697" s="43">
        <v>0</v>
      </c>
      <c r="O697" s="43">
        <v>0</v>
      </c>
      <c r="P697" s="43">
        <v>0</v>
      </c>
      <c r="Q697" s="43">
        <v>0</v>
      </c>
      <c r="R697" s="43">
        <v>0</v>
      </c>
      <c r="S697" s="43">
        <v>0</v>
      </c>
      <c r="U697" s="77">
        <f t="shared" si="55"/>
        <v>0</v>
      </c>
    </row>
    <row r="698" spans="1:21">
      <c r="A698" s="41" t="s">
        <v>33</v>
      </c>
      <c r="B698" s="41" t="s">
        <v>2180</v>
      </c>
      <c r="C698" s="74">
        <f t="shared" si="51"/>
        <v>0</v>
      </c>
      <c r="D698" s="74">
        <f t="shared" si="52"/>
        <v>0</v>
      </c>
      <c r="E698" s="74">
        <f t="shared" si="53"/>
        <v>0</v>
      </c>
      <c r="F698" s="74">
        <f t="shared" si="54"/>
        <v>0</v>
      </c>
      <c r="G698" s="75">
        <v>0</v>
      </c>
      <c r="H698" s="43">
        <v>0</v>
      </c>
      <c r="I698" s="43">
        <v>0</v>
      </c>
      <c r="J698" s="43">
        <v>0</v>
      </c>
      <c r="K698" s="43">
        <v>0</v>
      </c>
      <c r="L698" s="43">
        <v>0</v>
      </c>
      <c r="M698" s="43">
        <v>0</v>
      </c>
      <c r="N698" s="43">
        <v>0</v>
      </c>
      <c r="O698" s="43">
        <v>0</v>
      </c>
      <c r="P698" s="43">
        <v>0</v>
      </c>
      <c r="Q698" s="43">
        <v>0</v>
      </c>
      <c r="R698" s="43">
        <v>0</v>
      </c>
      <c r="S698" s="43">
        <v>0</v>
      </c>
      <c r="U698" s="77">
        <f t="shared" si="55"/>
        <v>0</v>
      </c>
    </row>
    <row r="699" spans="1:21">
      <c r="A699" s="41" t="s">
        <v>33</v>
      </c>
      <c r="B699" s="41" t="s">
        <v>2181</v>
      </c>
      <c r="C699" s="74">
        <f t="shared" si="51"/>
        <v>0</v>
      </c>
      <c r="D699" s="74">
        <f t="shared" si="52"/>
        <v>0</v>
      </c>
      <c r="E699" s="74">
        <f t="shared" si="53"/>
        <v>0</v>
      </c>
      <c r="F699" s="74">
        <f t="shared" si="54"/>
        <v>0</v>
      </c>
      <c r="G699" s="75">
        <v>0</v>
      </c>
      <c r="H699" s="43">
        <v>0</v>
      </c>
      <c r="I699" s="43">
        <v>0</v>
      </c>
      <c r="J699" s="43">
        <v>0</v>
      </c>
      <c r="K699" s="43">
        <v>0</v>
      </c>
      <c r="L699" s="43">
        <v>0</v>
      </c>
      <c r="M699" s="43">
        <v>0</v>
      </c>
      <c r="N699" s="43">
        <v>0</v>
      </c>
      <c r="O699" s="43">
        <v>0</v>
      </c>
      <c r="P699" s="43">
        <v>0</v>
      </c>
      <c r="Q699" s="43">
        <v>0</v>
      </c>
      <c r="R699" s="43">
        <v>0</v>
      </c>
      <c r="S699" s="43">
        <v>0</v>
      </c>
      <c r="U699" s="77">
        <f t="shared" si="55"/>
        <v>0</v>
      </c>
    </row>
    <row r="700" spans="1:21">
      <c r="A700" s="41" t="s">
        <v>33</v>
      </c>
      <c r="B700" s="41" t="s">
        <v>2182</v>
      </c>
      <c r="C700" s="74">
        <f t="shared" si="51"/>
        <v>0</v>
      </c>
      <c r="D700" s="74">
        <f t="shared" si="52"/>
        <v>0</v>
      </c>
      <c r="E700" s="74">
        <f t="shared" si="53"/>
        <v>0</v>
      </c>
      <c r="F700" s="74">
        <f t="shared" si="54"/>
        <v>0</v>
      </c>
      <c r="G700" s="75">
        <v>0</v>
      </c>
      <c r="H700" s="43">
        <v>0</v>
      </c>
      <c r="I700" s="43">
        <v>0</v>
      </c>
      <c r="J700" s="43">
        <v>0</v>
      </c>
      <c r="K700" s="43">
        <v>0</v>
      </c>
      <c r="L700" s="43">
        <v>0</v>
      </c>
      <c r="M700" s="43">
        <v>0</v>
      </c>
      <c r="N700" s="43">
        <v>0</v>
      </c>
      <c r="O700" s="43">
        <v>0</v>
      </c>
      <c r="P700" s="43">
        <v>0</v>
      </c>
      <c r="Q700" s="43">
        <v>0</v>
      </c>
      <c r="R700" s="43">
        <v>0</v>
      </c>
      <c r="S700" s="43">
        <v>0</v>
      </c>
      <c r="U700" s="77">
        <f t="shared" si="55"/>
        <v>0</v>
      </c>
    </row>
    <row r="701" spans="1:21">
      <c r="A701" s="41" t="s">
        <v>33</v>
      </c>
      <c r="B701" s="41" t="s">
        <v>2183</v>
      </c>
      <c r="C701" s="74">
        <f t="shared" si="51"/>
        <v>0</v>
      </c>
      <c r="D701" s="74">
        <f t="shared" si="52"/>
        <v>0</v>
      </c>
      <c r="E701" s="74">
        <f t="shared" si="53"/>
        <v>0</v>
      </c>
      <c r="F701" s="74">
        <f t="shared" si="54"/>
        <v>0</v>
      </c>
      <c r="G701" s="75">
        <v>0</v>
      </c>
      <c r="H701" s="43">
        <v>0</v>
      </c>
      <c r="I701" s="43">
        <v>0</v>
      </c>
      <c r="J701" s="43">
        <v>0</v>
      </c>
      <c r="K701" s="43">
        <v>0</v>
      </c>
      <c r="L701" s="43">
        <v>0</v>
      </c>
      <c r="M701" s="43">
        <v>0</v>
      </c>
      <c r="N701" s="43">
        <v>0</v>
      </c>
      <c r="O701" s="43">
        <v>0</v>
      </c>
      <c r="P701" s="43">
        <v>0</v>
      </c>
      <c r="Q701" s="43">
        <v>0</v>
      </c>
      <c r="R701" s="43">
        <v>0</v>
      </c>
      <c r="S701" s="43">
        <v>0</v>
      </c>
      <c r="U701" s="77">
        <f t="shared" si="55"/>
        <v>0</v>
      </c>
    </row>
    <row r="702" spans="1:21">
      <c r="A702" s="41" t="s">
        <v>33</v>
      </c>
      <c r="B702" s="41" t="s">
        <v>2184</v>
      </c>
      <c r="C702" s="74">
        <f t="shared" si="51"/>
        <v>0</v>
      </c>
      <c r="D702" s="74">
        <f t="shared" si="52"/>
        <v>0</v>
      </c>
      <c r="E702" s="74">
        <f t="shared" si="53"/>
        <v>0</v>
      </c>
      <c r="F702" s="74">
        <f t="shared" si="54"/>
        <v>0</v>
      </c>
      <c r="G702" s="75">
        <v>0</v>
      </c>
      <c r="H702" s="43">
        <v>0</v>
      </c>
      <c r="I702" s="43">
        <v>0</v>
      </c>
      <c r="J702" s="43">
        <v>0</v>
      </c>
      <c r="K702" s="43">
        <v>0</v>
      </c>
      <c r="L702" s="43">
        <v>0</v>
      </c>
      <c r="M702" s="43">
        <v>0</v>
      </c>
      <c r="N702" s="43">
        <v>0</v>
      </c>
      <c r="O702" s="43">
        <v>0</v>
      </c>
      <c r="P702" s="43">
        <v>0</v>
      </c>
      <c r="Q702" s="43">
        <v>0</v>
      </c>
      <c r="R702" s="43">
        <v>0</v>
      </c>
      <c r="S702" s="43">
        <v>0</v>
      </c>
      <c r="U702" s="77">
        <f t="shared" si="55"/>
        <v>0</v>
      </c>
    </row>
    <row r="703" spans="1:21">
      <c r="A703" s="41" t="s">
        <v>33</v>
      </c>
      <c r="B703" s="41" t="s">
        <v>2185</v>
      </c>
      <c r="C703" s="74">
        <f t="shared" si="51"/>
        <v>0</v>
      </c>
      <c r="D703" s="74">
        <f t="shared" si="52"/>
        <v>0</v>
      </c>
      <c r="E703" s="74">
        <f t="shared" si="53"/>
        <v>0</v>
      </c>
      <c r="F703" s="74">
        <f t="shared" si="54"/>
        <v>0</v>
      </c>
      <c r="G703" s="75">
        <v>0</v>
      </c>
      <c r="H703" s="43">
        <v>0</v>
      </c>
      <c r="I703" s="43">
        <v>0</v>
      </c>
      <c r="J703" s="43">
        <v>0</v>
      </c>
      <c r="K703" s="43">
        <v>0</v>
      </c>
      <c r="L703" s="43">
        <v>0</v>
      </c>
      <c r="M703" s="43">
        <v>0</v>
      </c>
      <c r="N703" s="43">
        <v>0</v>
      </c>
      <c r="O703" s="43">
        <v>0</v>
      </c>
      <c r="P703" s="43">
        <v>0</v>
      </c>
      <c r="Q703" s="43">
        <v>0</v>
      </c>
      <c r="R703" s="43">
        <v>0</v>
      </c>
      <c r="S703" s="43">
        <v>0</v>
      </c>
      <c r="U703" s="77">
        <f t="shared" si="55"/>
        <v>0</v>
      </c>
    </row>
    <row r="704" spans="1:21">
      <c r="A704" s="41" t="s">
        <v>33</v>
      </c>
      <c r="B704" s="41" t="s">
        <v>2186</v>
      </c>
      <c r="C704" s="74">
        <f t="shared" si="51"/>
        <v>0</v>
      </c>
      <c r="D704" s="74">
        <f t="shared" si="52"/>
        <v>0</v>
      </c>
      <c r="E704" s="74">
        <f t="shared" si="53"/>
        <v>0</v>
      </c>
      <c r="F704" s="74">
        <f t="shared" si="54"/>
        <v>0</v>
      </c>
      <c r="G704" s="75">
        <v>0</v>
      </c>
      <c r="H704" s="43">
        <v>0</v>
      </c>
      <c r="I704" s="43">
        <v>0</v>
      </c>
      <c r="J704" s="43">
        <v>0</v>
      </c>
      <c r="K704" s="43">
        <v>0</v>
      </c>
      <c r="L704" s="43">
        <v>0</v>
      </c>
      <c r="M704" s="43">
        <v>0</v>
      </c>
      <c r="N704" s="43">
        <v>0</v>
      </c>
      <c r="O704" s="43">
        <v>0</v>
      </c>
      <c r="P704" s="43">
        <v>0</v>
      </c>
      <c r="Q704" s="43">
        <v>0</v>
      </c>
      <c r="R704" s="43">
        <v>0</v>
      </c>
      <c r="S704" s="43">
        <v>0</v>
      </c>
      <c r="U704" s="77">
        <f t="shared" si="55"/>
        <v>0</v>
      </c>
    </row>
    <row r="705" spans="1:21">
      <c r="A705" s="41" t="s">
        <v>33</v>
      </c>
      <c r="B705" s="41" t="s">
        <v>2187</v>
      </c>
      <c r="C705" s="74">
        <f t="shared" si="51"/>
        <v>0</v>
      </c>
      <c r="D705" s="74">
        <f t="shared" si="52"/>
        <v>0</v>
      </c>
      <c r="E705" s="74">
        <f t="shared" si="53"/>
        <v>0</v>
      </c>
      <c r="F705" s="74">
        <f t="shared" si="54"/>
        <v>0</v>
      </c>
      <c r="G705" s="75">
        <v>0</v>
      </c>
      <c r="H705" s="43">
        <v>0</v>
      </c>
      <c r="I705" s="43">
        <v>0</v>
      </c>
      <c r="J705" s="43">
        <v>0</v>
      </c>
      <c r="K705" s="43">
        <v>0</v>
      </c>
      <c r="L705" s="43">
        <v>0</v>
      </c>
      <c r="M705" s="43">
        <v>0</v>
      </c>
      <c r="N705" s="43">
        <v>0</v>
      </c>
      <c r="O705" s="43">
        <v>0</v>
      </c>
      <c r="P705" s="43">
        <v>0</v>
      </c>
      <c r="Q705" s="43">
        <v>0</v>
      </c>
      <c r="R705" s="43">
        <v>0</v>
      </c>
      <c r="S705" s="43">
        <v>0</v>
      </c>
      <c r="U705" s="77">
        <f t="shared" si="55"/>
        <v>0</v>
      </c>
    </row>
    <row r="706" spans="1:21">
      <c r="A706" s="41" t="s">
        <v>33</v>
      </c>
      <c r="B706" s="41" t="s">
        <v>2188</v>
      </c>
      <c r="C706" s="74">
        <f t="shared" si="51"/>
        <v>0</v>
      </c>
      <c r="D706" s="74">
        <f t="shared" si="52"/>
        <v>0</v>
      </c>
      <c r="E706" s="74">
        <f t="shared" si="53"/>
        <v>0</v>
      </c>
      <c r="F706" s="74">
        <f t="shared" si="54"/>
        <v>0</v>
      </c>
      <c r="G706" s="75">
        <v>0</v>
      </c>
      <c r="H706" s="43">
        <v>0</v>
      </c>
      <c r="I706" s="43">
        <v>0</v>
      </c>
      <c r="J706" s="43">
        <v>0</v>
      </c>
      <c r="K706" s="43">
        <v>0</v>
      </c>
      <c r="L706" s="43">
        <v>0</v>
      </c>
      <c r="M706" s="43">
        <v>0</v>
      </c>
      <c r="N706" s="43">
        <v>0</v>
      </c>
      <c r="O706" s="43">
        <v>0</v>
      </c>
      <c r="P706" s="43">
        <v>0</v>
      </c>
      <c r="Q706" s="43">
        <v>0</v>
      </c>
      <c r="R706" s="43">
        <v>0</v>
      </c>
      <c r="S706" s="43">
        <v>0</v>
      </c>
      <c r="U706" s="77">
        <f t="shared" si="55"/>
        <v>0</v>
      </c>
    </row>
    <row r="707" spans="1:21">
      <c r="A707" s="41" t="s">
        <v>33</v>
      </c>
      <c r="B707" s="41" t="s">
        <v>2189</v>
      </c>
      <c r="C707" s="74">
        <f t="shared" si="51"/>
        <v>0</v>
      </c>
      <c r="D707" s="74">
        <f t="shared" si="52"/>
        <v>0</v>
      </c>
      <c r="E707" s="74">
        <f t="shared" si="53"/>
        <v>0</v>
      </c>
      <c r="F707" s="74">
        <f t="shared" si="54"/>
        <v>0</v>
      </c>
      <c r="G707" s="75">
        <v>0</v>
      </c>
      <c r="H707" s="43">
        <v>0</v>
      </c>
      <c r="I707" s="43">
        <v>0</v>
      </c>
      <c r="J707" s="43">
        <v>0</v>
      </c>
      <c r="K707" s="43">
        <v>0</v>
      </c>
      <c r="L707" s="43">
        <v>0</v>
      </c>
      <c r="M707" s="43">
        <v>0</v>
      </c>
      <c r="N707" s="43">
        <v>0</v>
      </c>
      <c r="O707" s="43">
        <v>0</v>
      </c>
      <c r="P707" s="43">
        <v>0</v>
      </c>
      <c r="Q707" s="43">
        <v>0</v>
      </c>
      <c r="R707" s="43">
        <v>0</v>
      </c>
      <c r="S707" s="43">
        <v>0</v>
      </c>
      <c r="U707" s="77">
        <f t="shared" si="55"/>
        <v>0</v>
      </c>
    </row>
    <row r="708" spans="1:21">
      <c r="A708" s="41" t="s">
        <v>33</v>
      </c>
      <c r="B708" s="41" t="s">
        <v>2190</v>
      </c>
      <c r="C708" s="74">
        <f t="shared" si="51"/>
        <v>0</v>
      </c>
      <c r="D708" s="74">
        <f t="shared" si="52"/>
        <v>0</v>
      </c>
      <c r="E708" s="74">
        <f t="shared" si="53"/>
        <v>0</v>
      </c>
      <c r="F708" s="74">
        <f t="shared" si="54"/>
        <v>0</v>
      </c>
      <c r="G708" s="75">
        <v>0</v>
      </c>
      <c r="H708" s="43">
        <v>0</v>
      </c>
      <c r="I708" s="43">
        <v>0</v>
      </c>
      <c r="J708" s="43">
        <v>0</v>
      </c>
      <c r="K708" s="43">
        <v>0</v>
      </c>
      <c r="L708" s="43">
        <v>0</v>
      </c>
      <c r="M708" s="43">
        <v>0</v>
      </c>
      <c r="N708" s="43">
        <v>0</v>
      </c>
      <c r="O708" s="43">
        <v>0</v>
      </c>
      <c r="P708" s="43">
        <v>0</v>
      </c>
      <c r="Q708" s="43">
        <v>0</v>
      </c>
      <c r="R708" s="43">
        <v>0</v>
      </c>
      <c r="S708" s="43">
        <v>0</v>
      </c>
      <c r="U708" s="77">
        <f t="shared" si="55"/>
        <v>0</v>
      </c>
    </row>
    <row r="709" spans="1:21">
      <c r="A709" s="41" t="s">
        <v>33</v>
      </c>
      <c r="B709" s="41" t="s">
        <v>2191</v>
      </c>
      <c r="C709" s="74">
        <f t="shared" si="51"/>
        <v>0</v>
      </c>
      <c r="D709" s="74">
        <f t="shared" si="52"/>
        <v>0</v>
      </c>
      <c r="E709" s="74">
        <f t="shared" si="53"/>
        <v>0</v>
      </c>
      <c r="F709" s="74">
        <f t="shared" si="54"/>
        <v>0</v>
      </c>
      <c r="G709" s="75">
        <v>0</v>
      </c>
      <c r="H709" s="43">
        <v>0</v>
      </c>
      <c r="I709" s="43">
        <v>0</v>
      </c>
      <c r="J709" s="43">
        <v>0</v>
      </c>
      <c r="K709" s="43">
        <v>0</v>
      </c>
      <c r="L709" s="43">
        <v>0</v>
      </c>
      <c r="M709" s="43">
        <v>0</v>
      </c>
      <c r="N709" s="43">
        <v>0</v>
      </c>
      <c r="O709" s="43">
        <v>0</v>
      </c>
      <c r="P709" s="43">
        <v>0</v>
      </c>
      <c r="Q709" s="43">
        <v>0</v>
      </c>
      <c r="R709" s="43">
        <v>0</v>
      </c>
      <c r="S709" s="43">
        <v>0</v>
      </c>
      <c r="U709" s="77">
        <f t="shared" si="55"/>
        <v>0</v>
      </c>
    </row>
    <row r="710" spans="1:21">
      <c r="A710" s="41" t="s">
        <v>33</v>
      </c>
      <c r="B710" s="41" t="s">
        <v>2192</v>
      </c>
      <c r="C710" s="74">
        <f t="shared" si="51"/>
        <v>0</v>
      </c>
      <c r="D710" s="74">
        <f t="shared" si="52"/>
        <v>0</v>
      </c>
      <c r="E710" s="74">
        <f t="shared" si="53"/>
        <v>0</v>
      </c>
      <c r="F710" s="74">
        <f t="shared" si="54"/>
        <v>0</v>
      </c>
      <c r="G710" s="75">
        <v>0</v>
      </c>
      <c r="H710" s="43">
        <v>0</v>
      </c>
      <c r="I710" s="43">
        <v>0</v>
      </c>
      <c r="J710" s="43">
        <v>0</v>
      </c>
      <c r="K710" s="43">
        <v>0</v>
      </c>
      <c r="L710" s="43">
        <v>0</v>
      </c>
      <c r="M710" s="43">
        <v>0</v>
      </c>
      <c r="N710" s="43">
        <v>0</v>
      </c>
      <c r="O710" s="43">
        <v>0</v>
      </c>
      <c r="P710" s="43">
        <v>0</v>
      </c>
      <c r="Q710" s="43">
        <v>0</v>
      </c>
      <c r="R710" s="43">
        <v>0</v>
      </c>
      <c r="S710" s="43">
        <v>0</v>
      </c>
      <c r="U710" s="77">
        <f t="shared" si="55"/>
        <v>0</v>
      </c>
    </row>
    <row r="711" spans="1:21">
      <c r="A711" s="41" t="s">
        <v>33</v>
      </c>
      <c r="B711" s="41" t="s">
        <v>2193</v>
      </c>
      <c r="C711" s="74">
        <f t="shared" si="51"/>
        <v>0</v>
      </c>
      <c r="D711" s="74">
        <f t="shared" si="52"/>
        <v>0</v>
      </c>
      <c r="E711" s="74">
        <f t="shared" si="53"/>
        <v>0</v>
      </c>
      <c r="F711" s="74">
        <f t="shared" si="54"/>
        <v>0</v>
      </c>
      <c r="G711" s="75">
        <v>0</v>
      </c>
      <c r="H711" s="43">
        <v>0</v>
      </c>
      <c r="I711" s="43">
        <v>0</v>
      </c>
      <c r="J711" s="43">
        <v>0</v>
      </c>
      <c r="K711" s="43">
        <v>0</v>
      </c>
      <c r="L711" s="43">
        <v>0</v>
      </c>
      <c r="M711" s="43">
        <v>0</v>
      </c>
      <c r="N711" s="43">
        <v>0</v>
      </c>
      <c r="O711" s="43">
        <v>0</v>
      </c>
      <c r="P711" s="43">
        <v>0</v>
      </c>
      <c r="Q711" s="43">
        <v>0</v>
      </c>
      <c r="R711" s="43">
        <v>0</v>
      </c>
      <c r="S711" s="43">
        <v>0</v>
      </c>
      <c r="U711" s="77">
        <f t="shared" si="55"/>
        <v>0</v>
      </c>
    </row>
    <row r="712" spans="1:21">
      <c r="A712" s="41" t="s">
        <v>33</v>
      </c>
      <c r="B712" s="41" t="s">
        <v>2194</v>
      </c>
      <c r="C712" s="74">
        <f t="shared" si="51"/>
        <v>0</v>
      </c>
      <c r="D712" s="74">
        <f t="shared" si="52"/>
        <v>0</v>
      </c>
      <c r="E712" s="74">
        <f t="shared" si="53"/>
        <v>0</v>
      </c>
      <c r="F712" s="74">
        <f t="shared" si="54"/>
        <v>0</v>
      </c>
      <c r="G712" s="75">
        <v>0</v>
      </c>
      <c r="H712" s="43">
        <v>0</v>
      </c>
      <c r="I712" s="43">
        <v>0</v>
      </c>
      <c r="J712" s="43">
        <v>0</v>
      </c>
      <c r="K712" s="43">
        <v>0</v>
      </c>
      <c r="L712" s="43">
        <v>0</v>
      </c>
      <c r="M712" s="43">
        <v>0</v>
      </c>
      <c r="N712" s="43">
        <v>0</v>
      </c>
      <c r="O712" s="43">
        <v>0</v>
      </c>
      <c r="P712" s="43">
        <v>0</v>
      </c>
      <c r="Q712" s="43">
        <v>0</v>
      </c>
      <c r="R712" s="43">
        <v>0</v>
      </c>
      <c r="S712" s="43">
        <v>0</v>
      </c>
      <c r="U712" s="77">
        <f t="shared" si="55"/>
        <v>0</v>
      </c>
    </row>
    <row r="713" spans="1:21">
      <c r="A713" s="41" t="s">
        <v>33</v>
      </c>
      <c r="B713" s="41" t="s">
        <v>2195</v>
      </c>
      <c r="C713" s="74">
        <f t="shared" si="51"/>
        <v>0</v>
      </c>
      <c r="D713" s="74">
        <f t="shared" si="52"/>
        <v>0</v>
      </c>
      <c r="E713" s="74">
        <f t="shared" si="53"/>
        <v>0</v>
      </c>
      <c r="F713" s="74">
        <f t="shared" si="54"/>
        <v>0</v>
      </c>
      <c r="G713" s="75">
        <v>0</v>
      </c>
      <c r="H713" s="43">
        <v>0</v>
      </c>
      <c r="I713" s="43">
        <v>0</v>
      </c>
      <c r="J713" s="43">
        <v>0</v>
      </c>
      <c r="K713" s="43">
        <v>0</v>
      </c>
      <c r="L713" s="43">
        <v>0</v>
      </c>
      <c r="M713" s="43">
        <v>0</v>
      </c>
      <c r="N713" s="43">
        <v>0</v>
      </c>
      <c r="O713" s="43">
        <v>0</v>
      </c>
      <c r="P713" s="43">
        <v>0</v>
      </c>
      <c r="Q713" s="43">
        <v>0</v>
      </c>
      <c r="R713" s="43">
        <v>0</v>
      </c>
      <c r="S713" s="43">
        <v>0</v>
      </c>
      <c r="U713" s="77">
        <f t="shared" si="55"/>
        <v>0</v>
      </c>
    </row>
    <row r="714" spans="1:21">
      <c r="A714" s="41" t="s">
        <v>33</v>
      </c>
      <c r="B714" s="41" t="s">
        <v>2196</v>
      </c>
      <c r="C714" s="74">
        <f t="shared" ref="C714:C777" si="56">D714+E714+F714+G714</f>
        <v>0</v>
      </c>
      <c r="D714" s="74">
        <f t="shared" ref="D714:D777" si="57">J714+K714+L714+M714</f>
        <v>0</v>
      </c>
      <c r="E714" s="74">
        <f t="shared" ref="E714:E777" si="58">H714+I714+N714</f>
        <v>0</v>
      </c>
      <c r="F714" s="74">
        <f t="shared" ref="F714:F777" si="59">O714+IF(P714="x",0,P714)+IF(Q714="x",0,Q714)+IF(R714="x",0,R714)+S714</f>
        <v>0</v>
      </c>
      <c r="G714" s="75">
        <v>0</v>
      </c>
      <c r="H714" s="43">
        <v>0</v>
      </c>
      <c r="I714" s="43">
        <v>0</v>
      </c>
      <c r="J714" s="43">
        <v>0</v>
      </c>
      <c r="K714" s="43">
        <v>0</v>
      </c>
      <c r="L714" s="43">
        <v>0</v>
      </c>
      <c r="M714" s="43">
        <v>0</v>
      </c>
      <c r="N714" s="43">
        <v>0</v>
      </c>
      <c r="O714" s="43">
        <v>0</v>
      </c>
      <c r="P714" s="43">
        <v>0</v>
      </c>
      <c r="Q714" s="43">
        <v>0</v>
      </c>
      <c r="R714" s="43">
        <v>0</v>
      </c>
      <c r="S714" s="43">
        <v>0</v>
      </c>
      <c r="U714" s="77">
        <f t="shared" si="55"/>
        <v>0</v>
      </c>
    </row>
    <row r="715" spans="1:21">
      <c r="A715" s="41" t="s">
        <v>33</v>
      </c>
      <c r="B715" s="41" t="s">
        <v>2197</v>
      </c>
      <c r="C715" s="74">
        <f t="shared" si="56"/>
        <v>0</v>
      </c>
      <c r="D715" s="74">
        <f t="shared" si="57"/>
        <v>0</v>
      </c>
      <c r="E715" s="74">
        <f t="shared" si="58"/>
        <v>0</v>
      </c>
      <c r="F715" s="74">
        <f t="shared" si="59"/>
        <v>0</v>
      </c>
      <c r="G715" s="75">
        <v>0</v>
      </c>
      <c r="H715" s="43">
        <v>0</v>
      </c>
      <c r="I715" s="43">
        <v>0</v>
      </c>
      <c r="J715" s="43">
        <v>0</v>
      </c>
      <c r="K715" s="43">
        <v>0</v>
      </c>
      <c r="L715" s="43">
        <v>0</v>
      </c>
      <c r="M715" s="43">
        <v>0</v>
      </c>
      <c r="N715" s="43">
        <v>0</v>
      </c>
      <c r="O715" s="43">
        <v>0</v>
      </c>
      <c r="P715" s="43">
        <v>0</v>
      </c>
      <c r="Q715" s="43">
        <v>0</v>
      </c>
      <c r="R715" s="43">
        <v>0</v>
      </c>
      <c r="S715" s="43">
        <v>0</v>
      </c>
      <c r="U715" s="77">
        <f t="shared" si="55"/>
        <v>0</v>
      </c>
    </row>
    <row r="716" spans="1:21">
      <c r="A716" s="41" t="s">
        <v>33</v>
      </c>
      <c r="B716" s="41" t="s">
        <v>2198</v>
      </c>
      <c r="C716" s="74">
        <f t="shared" si="56"/>
        <v>3.9316978683000001</v>
      </c>
      <c r="D716" s="74">
        <f t="shared" si="57"/>
        <v>3.2261417510000001E-2</v>
      </c>
      <c r="E716" s="74">
        <f t="shared" si="58"/>
        <v>3.6294718213000001</v>
      </c>
      <c r="F716" s="74">
        <f t="shared" si="59"/>
        <v>0.17238195048999999</v>
      </c>
      <c r="G716" s="75">
        <v>9.7582679000000005E-2</v>
      </c>
      <c r="H716" s="43">
        <v>5.5895312999999997E-3</v>
      </c>
      <c r="I716" s="43">
        <v>0.27937339</v>
      </c>
      <c r="J716" s="43">
        <v>1.5261072000000001E-2</v>
      </c>
      <c r="K716" s="43">
        <v>4.2960391000000002E-3</v>
      </c>
      <c r="L716" s="43">
        <v>5.8812941000000005E-4</v>
      </c>
      <c r="M716" s="43">
        <v>1.2116177000000001E-2</v>
      </c>
      <c r="N716" s="43">
        <v>3.3445089000000001</v>
      </c>
      <c r="O716" s="43">
        <v>2.4596288999999998E-4</v>
      </c>
      <c r="P716" s="43">
        <v>3.3005828000000001E-2</v>
      </c>
      <c r="Q716" s="43">
        <v>4.3966715999999998E-3</v>
      </c>
      <c r="R716" s="43">
        <v>7.6121779000000001E-2</v>
      </c>
      <c r="S716" s="43">
        <v>5.8611708999999998E-2</v>
      </c>
      <c r="U716" s="77">
        <f t="shared" si="55"/>
        <v>0.84122999137931032</v>
      </c>
    </row>
    <row r="717" spans="1:21">
      <c r="A717" s="41" t="s">
        <v>33</v>
      </c>
      <c r="B717" s="41" t="s">
        <v>2199</v>
      </c>
      <c r="C717" s="74">
        <f t="shared" si="56"/>
        <v>7.7383418124000007</v>
      </c>
      <c r="D717" s="74">
        <f t="shared" si="57"/>
        <v>7.5399217200000007E-2</v>
      </c>
      <c r="E717" s="74">
        <f t="shared" si="58"/>
        <v>7.1297534100000002</v>
      </c>
      <c r="F717" s="74">
        <f t="shared" si="59"/>
        <v>0.37555323519999995</v>
      </c>
      <c r="G717" s="75">
        <v>0.15763595</v>
      </c>
      <c r="H717" s="43">
        <v>9.3775999999999998E-3</v>
      </c>
      <c r="I717" s="43">
        <v>0.63091640999999998</v>
      </c>
      <c r="J717" s="43">
        <v>3.3004275999999999E-2</v>
      </c>
      <c r="K717" s="43">
        <v>6.9534352999999997E-3</v>
      </c>
      <c r="L717" s="43">
        <v>2.3150429000000001E-3</v>
      </c>
      <c r="M717" s="43">
        <v>3.3126463000000002E-2</v>
      </c>
      <c r="N717" s="43">
        <v>6.4894594000000003</v>
      </c>
      <c r="O717" s="43">
        <v>3.586444E-4</v>
      </c>
      <c r="P717" s="43">
        <v>6.0273620999999999E-2</v>
      </c>
      <c r="Q717" s="43">
        <v>4.3351858000000004E-3</v>
      </c>
      <c r="R717" s="43">
        <v>5.5814813999999997E-2</v>
      </c>
      <c r="S717" s="43">
        <v>0.25477096999999999</v>
      </c>
      <c r="U717" s="77">
        <f t="shared" si="55"/>
        <v>1.3589306034482758</v>
      </c>
    </row>
    <row r="718" spans="1:21">
      <c r="A718" s="41" t="s">
        <v>33</v>
      </c>
      <c r="B718" s="41" t="s">
        <v>2200</v>
      </c>
      <c r="C718" s="74">
        <f t="shared" si="56"/>
        <v>4.7350639948299991</v>
      </c>
      <c r="D718" s="74">
        <f t="shared" si="57"/>
        <v>4.7456013899999996E-2</v>
      </c>
      <c r="E718" s="74">
        <f t="shared" si="58"/>
        <v>4.3344428611999994</v>
      </c>
      <c r="F718" s="74">
        <f t="shared" si="59"/>
        <v>0.18167285973</v>
      </c>
      <c r="G718" s="75">
        <v>0.17149226000000001</v>
      </c>
      <c r="H718" s="43">
        <v>5.2070412E-3</v>
      </c>
      <c r="I718" s="43">
        <v>0.47026422000000001</v>
      </c>
      <c r="J718" s="43">
        <v>2.1973802000000001E-2</v>
      </c>
      <c r="K718" s="43">
        <v>6.1596658999999998E-3</v>
      </c>
      <c r="L718" s="43">
        <v>1.134822E-3</v>
      </c>
      <c r="M718" s="43">
        <v>1.8187723999999999E-2</v>
      </c>
      <c r="N718" s="43">
        <v>3.8589715999999998</v>
      </c>
      <c r="O718" s="43">
        <v>4.2457363000000001E-4</v>
      </c>
      <c r="P718" s="43">
        <v>4.7717427999999999E-2</v>
      </c>
      <c r="Q718" s="43">
        <v>3.2346230999999999E-3</v>
      </c>
      <c r="R718" s="43">
        <v>7.2488109999999994E-2</v>
      </c>
      <c r="S718" s="43">
        <v>5.7808125000000002E-2</v>
      </c>
      <c r="U718" s="77">
        <f t="shared" si="55"/>
        <v>1.4783815517241379</v>
      </c>
    </row>
    <row r="719" spans="1:21">
      <c r="A719" s="41" t="s">
        <v>33</v>
      </c>
      <c r="B719" s="41" t="s">
        <v>2201</v>
      </c>
      <c r="C719" s="74">
        <f t="shared" si="56"/>
        <v>3.0977014346300003</v>
      </c>
      <c r="D719" s="74">
        <f t="shared" si="57"/>
        <v>2.5418086289999999E-2</v>
      </c>
      <c r="E719" s="74">
        <f t="shared" si="58"/>
        <v>2.8595839431000001</v>
      </c>
      <c r="F719" s="74">
        <f t="shared" si="59"/>
        <v>0.13581608224</v>
      </c>
      <c r="G719" s="75">
        <v>7.6883323000000003E-2</v>
      </c>
      <c r="H719" s="43">
        <v>4.4038730999999996E-3</v>
      </c>
      <c r="I719" s="43">
        <v>0.22011237</v>
      </c>
      <c r="J719" s="43">
        <v>1.2023875E-2</v>
      </c>
      <c r="K719" s="43">
        <v>3.3847580999999999E-3</v>
      </c>
      <c r="L719" s="43">
        <v>4.6337469000000002E-4</v>
      </c>
      <c r="M719" s="43">
        <v>9.5460784999999992E-3</v>
      </c>
      <c r="N719" s="43">
        <v>2.6350677</v>
      </c>
      <c r="O719" s="43">
        <v>1.9378894000000001E-4</v>
      </c>
      <c r="P719" s="43">
        <v>2.6004592E-2</v>
      </c>
      <c r="Q719" s="43">
        <v>3.4640443E-3</v>
      </c>
      <c r="R719" s="43">
        <v>5.9974735000000001E-2</v>
      </c>
      <c r="S719" s="43">
        <v>4.6178921999999997E-2</v>
      </c>
      <c r="U719" s="77">
        <f t="shared" si="55"/>
        <v>0.66278726724137926</v>
      </c>
    </row>
    <row r="720" spans="1:21">
      <c r="A720" s="41" t="s">
        <v>33</v>
      </c>
      <c r="B720" s="41" t="s">
        <v>2202</v>
      </c>
      <c r="C720" s="74">
        <f t="shared" si="56"/>
        <v>6.0968753507100004</v>
      </c>
      <c r="D720" s="74">
        <f t="shared" si="57"/>
        <v>5.94054444E-2</v>
      </c>
      <c r="E720" s="74">
        <f t="shared" si="58"/>
        <v>5.6173814621</v>
      </c>
      <c r="F720" s="74">
        <f t="shared" si="59"/>
        <v>0.29589042421</v>
      </c>
      <c r="G720" s="75">
        <v>0.12419802000000001</v>
      </c>
      <c r="H720" s="43">
        <v>7.3884121000000001E-3</v>
      </c>
      <c r="I720" s="43">
        <v>0.49708564999999999</v>
      </c>
      <c r="J720" s="43">
        <v>2.6003368999999998E-2</v>
      </c>
      <c r="K720" s="43">
        <v>5.4784641999999998E-3</v>
      </c>
      <c r="L720" s="43">
        <v>1.8239732000000001E-3</v>
      </c>
      <c r="M720" s="43">
        <v>2.6099638000000001E-2</v>
      </c>
      <c r="N720" s="43">
        <v>5.1129074000000001</v>
      </c>
      <c r="O720" s="43">
        <v>2.8256830999999998E-4</v>
      </c>
      <c r="P720" s="43">
        <v>4.7488307E-2</v>
      </c>
      <c r="Q720" s="43">
        <v>3.4156008999999998E-3</v>
      </c>
      <c r="R720" s="43">
        <v>4.3975307999999998E-2</v>
      </c>
      <c r="S720" s="43">
        <v>0.20072864000000001</v>
      </c>
      <c r="U720" s="77">
        <f t="shared" si="55"/>
        <v>1.0706725862068966</v>
      </c>
    </row>
    <row r="721" spans="1:21">
      <c r="A721" s="41" t="s">
        <v>33</v>
      </c>
      <c r="B721" s="41" t="s">
        <v>2203</v>
      </c>
      <c r="C721" s="74">
        <f t="shared" si="56"/>
        <v>3.7306564150300003</v>
      </c>
      <c r="D721" s="74">
        <f t="shared" si="57"/>
        <v>3.7389586269999997E-2</v>
      </c>
      <c r="E721" s="74">
        <f t="shared" si="58"/>
        <v>3.4150155273</v>
      </c>
      <c r="F721" s="74">
        <f t="shared" si="59"/>
        <v>0.14313619146000001</v>
      </c>
      <c r="G721" s="75">
        <v>0.13511511000000001</v>
      </c>
      <c r="H721" s="43">
        <v>4.1025172999999996E-3</v>
      </c>
      <c r="I721" s="43">
        <v>0.37051120999999998</v>
      </c>
      <c r="J721" s="43">
        <v>1.7312692000000001E-2</v>
      </c>
      <c r="K721" s="43">
        <v>4.8530700999999997E-3</v>
      </c>
      <c r="L721" s="43">
        <v>8.9410217E-4</v>
      </c>
      <c r="M721" s="43">
        <v>1.4329722E-2</v>
      </c>
      <c r="N721" s="43">
        <v>3.0404018000000002</v>
      </c>
      <c r="O721" s="43">
        <v>3.3451256000000001E-4</v>
      </c>
      <c r="P721" s="43">
        <v>3.7595548999999999E-2</v>
      </c>
      <c r="Q721" s="43">
        <v>2.5484908999999999E-3</v>
      </c>
      <c r="R721" s="43">
        <v>5.7111844000000002E-2</v>
      </c>
      <c r="S721" s="43">
        <v>4.5545795E-2</v>
      </c>
      <c r="U721" s="77">
        <f t="shared" si="55"/>
        <v>1.1647854310344827</v>
      </c>
    </row>
    <row r="722" spans="1:21">
      <c r="A722" s="41" t="s">
        <v>33</v>
      </c>
      <c r="B722" s="41" t="s">
        <v>2204</v>
      </c>
      <c r="C722" s="74">
        <f t="shared" si="56"/>
        <v>6.0263309737599996E-2</v>
      </c>
      <c r="D722" s="74">
        <f t="shared" si="57"/>
        <v>1.5568985300000002E-3</v>
      </c>
      <c r="E722" s="74">
        <f t="shared" si="58"/>
        <v>4.5132926079999997E-2</v>
      </c>
      <c r="F722" s="74">
        <f t="shared" si="59"/>
        <v>4.8159073275999996E-3</v>
      </c>
      <c r="G722" s="75">
        <v>8.7575777999999993E-3</v>
      </c>
      <c r="H722" s="43">
        <v>3.0948008E-4</v>
      </c>
      <c r="I722" s="43">
        <v>2.1210928E-2</v>
      </c>
      <c r="J722" s="43">
        <v>6.9561408999999996E-4</v>
      </c>
      <c r="K722" s="43">
        <v>1.1803861E-4</v>
      </c>
      <c r="L722" s="43">
        <v>1.096346E-4</v>
      </c>
      <c r="M722" s="43">
        <v>6.3361123000000002E-4</v>
      </c>
      <c r="N722" s="43">
        <v>2.3612517999999999E-2</v>
      </c>
      <c r="O722" s="43">
        <v>9.1484776000000006E-6</v>
      </c>
      <c r="P722" s="43">
        <v>7.5022459999999995E-4</v>
      </c>
      <c r="Q722" s="43">
        <v>1.6483158000000001E-3</v>
      </c>
      <c r="R722" s="43">
        <v>8.9119625E-4</v>
      </c>
      <c r="S722" s="43">
        <v>1.5170222000000001E-3</v>
      </c>
      <c r="U722" s="77">
        <f t="shared" ref="U722:U785" si="60">G722/0.116</f>
        <v>7.5496360344827582E-2</v>
      </c>
    </row>
    <row r="723" spans="1:21">
      <c r="A723" s="41" t="s">
        <v>33</v>
      </c>
      <c r="B723" s="41" t="s">
        <v>2205</v>
      </c>
      <c r="C723" s="74">
        <f t="shared" si="56"/>
        <v>6.2137573755000002E-2</v>
      </c>
      <c r="D723" s="74">
        <f t="shared" si="57"/>
        <v>1.255679809E-3</v>
      </c>
      <c r="E723" s="74">
        <f t="shared" si="58"/>
        <v>4.666054721E-2</v>
      </c>
      <c r="F723" s="74">
        <f t="shared" si="59"/>
        <v>4.6163733360000004E-3</v>
      </c>
      <c r="G723" s="75">
        <v>9.6049733999999994E-3</v>
      </c>
      <c r="H723" s="43">
        <v>3.9546021000000001E-4</v>
      </c>
      <c r="I723" s="43">
        <v>1.8545712999999998E-2</v>
      </c>
      <c r="J723" s="43">
        <v>5.7369055000000004E-4</v>
      </c>
      <c r="K723" s="43">
        <v>1.097585E-4</v>
      </c>
      <c r="L723" s="43">
        <v>7.1297849000000001E-5</v>
      </c>
      <c r="M723" s="43">
        <v>5.0093290999999999E-4</v>
      </c>
      <c r="N723" s="43">
        <v>2.7719374000000001E-2</v>
      </c>
      <c r="O723" s="43">
        <v>1.0576446E-5</v>
      </c>
      <c r="P723" s="43">
        <v>4.9697738000000001E-4</v>
      </c>
      <c r="Q723" s="43">
        <v>8.3993112999999995E-4</v>
      </c>
      <c r="R723" s="43">
        <v>8.4761288000000004E-4</v>
      </c>
      <c r="S723" s="43">
        <v>2.4212754999999998E-3</v>
      </c>
      <c r="U723" s="77">
        <f t="shared" si="60"/>
        <v>8.2801494827586197E-2</v>
      </c>
    </row>
    <row r="724" spans="1:21">
      <c r="A724" s="41" t="s">
        <v>33</v>
      </c>
      <c r="B724" s="41" t="s">
        <v>2206</v>
      </c>
      <c r="C724" s="74">
        <f t="shared" si="56"/>
        <v>8.9442728301999994E-2</v>
      </c>
      <c r="D724" s="74">
        <f t="shared" si="57"/>
        <v>2.7875638600000003E-3</v>
      </c>
      <c r="E724" s="74">
        <f t="shared" si="58"/>
        <v>6.4545011099999994E-2</v>
      </c>
      <c r="F724" s="74">
        <f t="shared" si="59"/>
        <v>9.1492933420000006E-3</v>
      </c>
      <c r="G724" s="75">
        <v>1.2960859999999999E-2</v>
      </c>
      <c r="H724" s="43">
        <v>1.4016091000000001E-3</v>
      </c>
      <c r="I724" s="43">
        <v>2.3641815E-2</v>
      </c>
      <c r="J724" s="43">
        <v>1.5129601000000001E-3</v>
      </c>
      <c r="K724" s="43">
        <v>3.5875971999999999E-4</v>
      </c>
      <c r="L724" s="43">
        <v>1.0468654E-4</v>
      </c>
      <c r="M724" s="43">
        <v>8.1115750000000002E-4</v>
      </c>
      <c r="N724" s="43">
        <v>3.9501586999999998E-2</v>
      </c>
      <c r="O724" s="43">
        <v>2.1711501999999999E-5</v>
      </c>
      <c r="P724" s="43">
        <v>2.3324051000000001E-3</v>
      </c>
      <c r="Q724" s="43">
        <v>8.7057224000000003E-4</v>
      </c>
      <c r="R724" s="43">
        <v>1.8297451000000001E-3</v>
      </c>
      <c r="S724" s="43">
        <v>4.0948594000000003E-3</v>
      </c>
      <c r="U724" s="77">
        <f t="shared" si="60"/>
        <v>0.11173155172413791</v>
      </c>
    </row>
    <row r="725" spans="1:21">
      <c r="A725" s="41" t="s">
        <v>33</v>
      </c>
      <c r="B725" s="41" t="s">
        <v>2207</v>
      </c>
      <c r="C725" s="74">
        <f t="shared" si="56"/>
        <v>4.8521836095599999E-2</v>
      </c>
      <c r="D725" s="74">
        <f t="shared" si="57"/>
        <v>1.1149591289999999E-3</v>
      </c>
      <c r="E725" s="74">
        <f t="shared" si="58"/>
        <v>3.3350108250000003E-2</v>
      </c>
      <c r="F725" s="74">
        <f t="shared" si="59"/>
        <v>5.5103754166000007E-3</v>
      </c>
      <c r="G725" s="75">
        <v>8.5463932999999999E-3</v>
      </c>
      <c r="H725" s="43">
        <v>2.4442825000000002E-4</v>
      </c>
      <c r="I725" s="43">
        <v>1.9261317E-2</v>
      </c>
      <c r="J725" s="43">
        <v>5.6793103999999998E-4</v>
      </c>
      <c r="K725" s="43">
        <v>1.1626116E-4</v>
      </c>
      <c r="L725" s="43">
        <v>3.6566668999999999E-5</v>
      </c>
      <c r="M725" s="43">
        <v>3.9420025999999998E-4</v>
      </c>
      <c r="N725" s="43">
        <v>1.3844363E-2</v>
      </c>
      <c r="O725" s="43">
        <v>9.0997265999999994E-6</v>
      </c>
      <c r="P725" s="43">
        <v>5.0483926999999999E-4</v>
      </c>
      <c r="Q725" s="43">
        <v>2.1862267000000001E-3</v>
      </c>
      <c r="R725" s="43">
        <v>9.2427462000000001E-4</v>
      </c>
      <c r="S725" s="43">
        <v>1.8859351000000001E-3</v>
      </c>
      <c r="U725" s="77">
        <f t="shared" si="60"/>
        <v>7.3675804310344817E-2</v>
      </c>
    </row>
    <row r="726" spans="1:21">
      <c r="A726" s="41" t="s">
        <v>33</v>
      </c>
      <c r="B726" s="41" t="s">
        <v>2208</v>
      </c>
      <c r="C726" s="74">
        <f t="shared" si="56"/>
        <v>4.7070178573799998E-2</v>
      </c>
      <c r="D726" s="74">
        <f t="shared" si="57"/>
        <v>1.2983883869999999E-3</v>
      </c>
      <c r="E726" s="74">
        <f t="shared" si="58"/>
        <v>3.3460009409999998E-2</v>
      </c>
      <c r="F726" s="74">
        <f t="shared" si="59"/>
        <v>2.9536513767999999E-3</v>
      </c>
      <c r="G726" s="75">
        <v>9.3581293999999999E-3</v>
      </c>
      <c r="H726" s="43">
        <v>7.9875740999999997E-4</v>
      </c>
      <c r="I726" s="43">
        <v>2.0098136999999999E-2</v>
      </c>
      <c r="J726" s="43">
        <v>6.2703355000000001E-4</v>
      </c>
      <c r="K726" s="43">
        <v>1.5982113000000001E-4</v>
      </c>
      <c r="L726" s="43">
        <v>4.4086827E-5</v>
      </c>
      <c r="M726" s="43">
        <v>4.6744688E-4</v>
      </c>
      <c r="N726" s="43">
        <v>1.2563115E-2</v>
      </c>
      <c r="O726" s="43">
        <v>8.0005767999999998E-6</v>
      </c>
      <c r="P726" s="43">
        <v>4.6778306000000002E-4</v>
      </c>
      <c r="Q726" s="43">
        <v>7.0362183999999998E-4</v>
      </c>
      <c r="R726" s="43">
        <v>8.4083887999999996E-4</v>
      </c>
      <c r="S726" s="43">
        <v>9.3340701999999995E-4</v>
      </c>
      <c r="U726" s="77">
        <f t="shared" si="60"/>
        <v>8.0673529310344827E-2</v>
      </c>
    </row>
    <row r="727" spans="1:21">
      <c r="A727" s="41" t="s">
        <v>33</v>
      </c>
      <c r="B727" s="41" t="s">
        <v>2209</v>
      </c>
      <c r="C727" s="74">
        <f t="shared" si="56"/>
        <v>9.1983671650000015E-2</v>
      </c>
      <c r="D727" s="74">
        <f t="shared" si="57"/>
        <v>1.9671074249999997E-3</v>
      </c>
      <c r="E727" s="74">
        <f t="shared" si="58"/>
        <v>7.2946652979999999E-2</v>
      </c>
      <c r="F727" s="74">
        <f t="shared" si="59"/>
        <v>6.4824772449999998E-3</v>
      </c>
      <c r="G727" s="75">
        <v>1.0587434E-2</v>
      </c>
      <c r="H727" s="43">
        <v>9.5767498000000003E-4</v>
      </c>
      <c r="I727" s="43">
        <v>2.1027612000000001E-2</v>
      </c>
      <c r="J727" s="43">
        <v>9.4005423999999997E-4</v>
      </c>
      <c r="K727" s="43">
        <v>2.1879401000000001E-4</v>
      </c>
      <c r="L727" s="43">
        <v>7.3489214999999995E-5</v>
      </c>
      <c r="M727" s="43">
        <v>7.3476995999999998E-4</v>
      </c>
      <c r="N727" s="43">
        <v>5.0961366000000001E-2</v>
      </c>
      <c r="O727" s="43">
        <v>1.6672094999999999E-5</v>
      </c>
      <c r="P727" s="43">
        <v>1.0398066999999999E-3</v>
      </c>
      <c r="Q727" s="43">
        <v>3.2139425E-4</v>
      </c>
      <c r="R727" s="43">
        <v>1.5449724000000001E-3</v>
      </c>
      <c r="S727" s="43">
        <v>3.5596318E-3</v>
      </c>
      <c r="U727" s="77">
        <f t="shared" si="60"/>
        <v>9.1270982758620681E-2</v>
      </c>
    </row>
    <row r="728" spans="1:21">
      <c r="A728" s="41" t="s">
        <v>33</v>
      </c>
      <c r="B728" s="41" t="s">
        <v>2210</v>
      </c>
      <c r="C728" s="74">
        <f t="shared" si="56"/>
        <v>5.6712863467999995E-2</v>
      </c>
      <c r="D728" s="74">
        <f t="shared" si="57"/>
        <v>1.95456448E-3</v>
      </c>
      <c r="E728" s="74">
        <f t="shared" si="58"/>
        <v>3.9633442589999998E-2</v>
      </c>
      <c r="F728" s="74">
        <f t="shared" si="59"/>
        <v>4.427782398E-3</v>
      </c>
      <c r="G728" s="75">
        <v>1.0697074000000001E-2</v>
      </c>
      <c r="H728" s="43">
        <v>3.7464658999999999E-4</v>
      </c>
      <c r="I728" s="43">
        <v>2.239843E-2</v>
      </c>
      <c r="J728" s="43">
        <v>9.8831619000000004E-4</v>
      </c>
      <c r="K728" s="43">
        <v>1.4137091999999999E-4</v>
      </c>
      <c r="L728" s="43">
        <v>1.4260995E-4</v>
      </c>
      <c r="M728" s="43">
        <v>6.8226742000000002E-4</v>
      </c>
      <c r="N728" s="43">
        <v>1.6860366000000002E-2</v>
      </c>
      <c r="O728" s="43">
        <v>1.1551038000000001E-5</v>
      </c>
      <c r="P728" s="43">
        <v>1.3655849000000001E-3</v>
      </c>
      <c r="Q728" s="43">
        <v>3.4403856E-4</v>
      </c>
      <c r="R728" s="43">
        <v>9.0152180000000002E-4</v>
      </c>
      <c r="S728" s="43">
        <v>1.8050861000000001E-3</v>
      </c>
      <c r="U728" s="77">
        <f t="shared" si="60"/>
        <v>9.22161551724138E-2</v>
      </c>
    </row>
    <row r="729" spans="1:21">
      <c r="B729" s="40" t="s">
        <v>2211</v>
      </c>
      <c r="C729" s="76"/>
      <c r="D729" s="76"/>
      <c r="E729" s="76"/>
      <c r="F729" s="76"/>
      <c r="U729" s="78"/>
    </row>
    <row r="730" spans="1:21">
      <c r="A730" s="41" t="s">
        <v>33</v>
      </c>
      <c r="B730" s="41" t="s">
        <v>2212</v>
      </c>
      <c r="C730" s="74">
        <f t="shared" si="56"/>
        <v>0.155040248017</v>
      </c>
      <c r="D730" s="74">
        <f t="shared" si="57"/>
        <v>7.2928466500000004E-3</v>
      </c>
      <c r="E730" s="74">
        <f t="shared" si="58"/>
        <v>5.1777205300000004E-2</v>
      </c>
      <c r="F730" s="74">
        <f t="shared" si="59"/>
        <v>3.0672138067000001E-2</v>
      </c>
      <c r="G730" s="75">
        <v>6.5298058000000006E-2</v>
      </c>
      <c r="H730" s="43">
        <v>4.4335203000000004E-3</v>
      </c>
      <c r="I730" s="43">
        <v>2.2514085999999999E-2</v>
      </c>
      <c r="J730" s="43">
        <v>4.9985969E-3</v>
      </c>
      <c r="K730" s="43">
        <v>3.4939067999999998E-4</v>
      </c>
      <c r="L730" s="43">
        <v>2.984917E-5</v>
      </c>
      <c r="M730" s="43">
        <v>1.9150098999999999E-3</v>
      </c>
      <c r="N730" s="43">
        <v>2.4829599000000001E-2</v>
      </c>
      <c r="O730" s="43">
        <v>3.7048287E-5</v>
      </c>
      <c r="P730" s="43">
        <v>1.0397797E-2</v>
      </c>
      <c r="Q730" s="43">
        <v>1.6170268E-4</v>
      </c>
      <c r="R730" s="43">
        <v>1.7598486999999999E-2</v>
      </c>
      <c r="S730" s="43">
        <v>2.4771031000000001E-3</v>
      </c>
      <c r="U730" s="77">
        <f t="shared" si="60"/>
        <v>0.56291429310344832</v>
      </c>
    </row>
    <row r="731" spans="1:21">
      <c r="A731" s="41" t="s">
        <v>33</v>
      </c>
      <c r="B731" s="41" t="s">
        <v>2213</v>
      </c>
      <c r="C731" s="74">
        <f t="shared" si="56"/>
        <v>0.79228466580000001</v>
      </c>
      <c r="D731" s="74">
        <f t="shared" si="57"/>
        <v>2.3588590579999999E-2</v>
      </c>
      <c r="E731" s="74">
        <f t="shared" si="58"/>
        <v>0.64056155599999998</v>
      </c>
      <c r="F731" s="74">
        <f t="shared" si="59"/>
        <v>3.968300122E-2</v>
      </c>
      <c r="G731" s="75">
        <v>8.8451518000000007E-2</v>
      </c>
      <c r="H731" s="43">
        <v>7.5745259999999998E-3</v>
      </c>
      <c r="I731" s="43">
        <v>0.47799162000000001</v>
      </c>
      <c r="J731" s="43">
        <v>9.7702682999999992E-3</v>
      </c>
      <c r="K731" s="43">
        <v>1.2504712E-3</v>
      </c>
      <c r="L731" s="43">
        <v>3.3564907999999999E-4</v>
      </c>
      <c r="M731" s="43">
        <v>1.2232201999999999E-2</v>
      </c>
      <c r="N731" s="43">
        <v>0.15499541</v>
      </c>
      <c r="O731" s="43">
        <v>2.1917261000000001E-4</v>
      </c>
      <c r="P731" s="43">
        <v>1.0415657E-2</v>
      </c>
      <c r="Q731" s="43">
        <v>7.2652771000000001E-4</v>
      </c>
      <c r="R731" s="43">
        <v>1.9496425000000001E-2</v>
      </c>
      <c r="S731" s="43">
        <v>8.8252189000000009E-3</v>
      </c>
      <c r="U731" s="77">
        <f t="shared" si="60"/>
        <v>0.76251308620689662</v>
      </c>
    </row>
    <row r="732" spans="1:21">
      <c r="A732" s="41" t="s">
        <v>33</v>
      </c>
      <c r="B732" s="41" t="s">
        <v>2214</v>
      </c>
      <c r="C732" s="74">
        <f t="shared" si="56"/>
        <v>0.11214398024</v>
      </c>
      <c r="D732" s="74">
        <f t="shared" si="57"/>
        <v>7.7325434909999999E-3</v>
      </c>
      <c r="E732" s="74">
        <f t="shared" si="58"/>
        <v>3.0996890500000002E-2</v>
      </c>
      <c r="F732" s="74">
        <f t="shared" si="59"/>
        <v>4.0531930248999995E-2</v>
      </c>
      <c r="G732" s="75">
        <v>3.2882616000000003E-2</v>
      </c>
      <c r="H732" s="43">
        <v>4.6580362E-3</v>
      </c>
      <c r="I732" s="43">
        <v>2.3148383000000002E-2</v>
      </c>
      <c r="J732" s="43">
        <v>5.6153126999999997E-3</v>
      </c>
      <c r="K732" s="43">
        <v>6.1842668000000004E-4</v>
      </c>
      <c r="L732" s="43">
        <v>2.4565611000000001E-5</v>
      </c>
      <c r="M732" s="43">
        <v>1.4742385000000001E-3</v>
      </c>
      <c r="N732" s="43">
        <v>3.1904712999999999E-3</v>
      </c>
      <c r="O732" s="43">
        <v>7.1112548999999995E-5</v>
      </c>
      <c r="P732" s="43">
        <v>1.2269690999999999E-2</v>
      </c>
      <c r="Q732" s="43">
        <v>2.1272509999999999E-4</v>
      </c>
      <c r="R732" s="43">
        <v>2.4905552000000001E-2</v>
      </c>
      <c r="S732" s="43">
        <v>3.0728496000000001E-3</v>
      </c>
      <c r="U732" s="77">
        <f t="shared" si="60"/>
        <v>0.2834708275862069</v>
      </c>
    </row>
    <row r="733" spans="1:21">
      <c r="A733" s="41" t="s">
        <v>33</v>
      </c>
      <c r="B733" s="41" t="s">
        <v>2215</v>
      </c>
      <c r="C733" s="74">
        <f t="shared" si="56"/>
        <v>1.0123142436800001</v>
      </c>
      <c r="D733" s="74">
        <f t="shared" si="57"/>
        <v>7.4711349400000002E-2</v>
      </c>
      <c r="E733" s="74">
        <f t="shared" si="58"/>
        <v>0.27555176999999997</v>
      </c>
      <c r="F733" s="74">
        <f t="shared" si="59"/>
        <v>0.26693367427999998</v>
      </c>
      <c r="G733" s="75">
        <v>0.39511744999999998</v>
      </c>
      <c r="H733" s="43">
        <v>4.7235698E-2</v>
      </c>
      <c r="I733" s="43">
        <v>0.17508755000000001</v>
      </c>
      <c r="J733" s="43">
        <v>5.1791601E-2</v>
      </c>
      <c r="K733" s="43">
        <v>9.6925219000000007E-3</v>
      </c>
      <c r="L733" s="43">
        <v>2.3603249999999999E-4</v>
      </c>
      <c r="M733" s="43">
        <v>1.2991193999999999E-2</v>
      </c>
      <c r="N733" s="43">
        <v>5.3228522E-2</v>
      </c>
      <c r="O733" s="43">
        <v>6.1449507999999996E-4</v>
      </c>
      <c r="P733" s="43">
        <v>9.4189729E-2</v>
      </c>
      <c r="Q733" s="43">
        <v>2.5419561999999998E-3</v>
      </c>
      <c r="R733" s="43">
        <v>0.15052535</v>
      </c>
      <c r="S733" s="43">
        <v>1.9062144E-2</v>
      </c>
      <c r="U733" s="77">
        <f t="shared" si="60"/>
        <v>3.4061849137931031</v>
      </c>
    </row>
    <row r="734" spans="1:21">
      <c r="A734" s="41" t="s">
        <v>33</v>
      </c>
      <c r="B734" s="41" t="s">
        <v>2216</v>
      </c>
      <c r="C734" s="74">
        <f t="shared" si="56"/>
        <v>1.0405049125899999</v>
      </c>
      <c r="D734" s="74">
        <f t="shared" si="57"/>
        <v>7.487297423E-2</v>
      </c>
      <c r="E734" s="74">
        <f t="shared" si="58"/>
        <v>0.289025325</v>
      </c>
      <c r="F734" s="74">
        <f t="shared" si="59"/>
        <v>0.26149099336000003</v>
      </c>
      <c r="G734" s="75">
        <v>0.41511562000000002</v>
      </c>
      <c r="H734" s="43">
        <v>4.7345813E-2</v>
      </c>
      <c r="I734" s="43">
        <v>0.17510310000000001</v>
      </c>
      <c r="J734" s="43">
        <v>5.1774347999999998E-2</v>
      </c>
      <c r="K734" s="43">
        <v>9.5567236000000007E-3</v>
      </c>
      <c r="L734" s="43">
        <v>2.4156062999999999E-4</v>
      </c>
      <c r="M734" s="43">
        <v>1.3300342E-2</v>
      </c>
      <c r="N734" s="43">
        <v>6.6576412000000001E-2</v>
      </c>
      <c r="O734" s="43">
        <v>5.9288456000000005E-4</v>
      </c>
      <c r="P734" s="43">
        <v>9.3502780999999993E-2</v>
      </c>
      <c r="Q734" s="43">
        <v>2.5150457999999999E-3</v>
      </c>
      <c r="R734" s="43">
        <v>0.14617092000000001</v>
      </c>
      <c r="S734" s="43">
        <v>1.8709362E-2</v>
      </c>
      <c r="U734" s="77">
        <f t="shared" si="60"/>
        <v>3.5785829310344828</v>
      </c>
    </row>
    <row r="735" spans="1:21">
      <c r="A735" s="41" t="s">
        <v>33</v>
      </c>
      <c r="B735" s="41" t="s">
        <v>2217</v>
      </c>
      <c r="C735" s="74">
        <f t="shared" si="56"/>
        <v>1.02079238721</v>
      </c>
      <c r="D735" s="74">
        <f t="shared" si="57"/>
        <v>7.1290362110000005E-2</v>
      </c>
      <c r="E735" s="74">
        <f t="shared" si="58"/>
        <v>0.28163069699999999</v>
      </c>
      <c r="F735" s="74">
        <f t="shared" si="59"/>
        <v>0.25822567810000002</v>
      </c>
      <c r="G735" s="75">
        <v>0.40964564999999997</v>
      </c>
      <c r="H735" s="43">
        <v>4.5044509000000003E-2</v>
      </c>
      <c r="I735" s="43">
        <v>0.17141777</v>
      </c>
      <c r="J735" s="43">
        <v>4.8622308000000003E-2</v>
      </c>
      <c r="K735" s="43">
        <v>9.2066826999999997E-3</v>
      </c>
      <c r="L735" s="43">
        <v>2.2831241000000001E-4</v>
      </c>
      <c r="M735" s="43">
        <v>1.3233059E-2</v>
      </c>
      <c r="N735" s="43">
        <v>6.5168418000000006E-2</v>
      </c>
      <c r="O735" s="43">
        <v>5.9356280000000001E-4</v>
      </c>
      <c r="P735" s="43">
        <v>8.9816621999999999E-2</v>
      </c>
      <c r="Q735" s="43">
        <v>2.5063833000000002E-3</v>
      </c>
      <c r="R735" s="43">
        <v>0.14658783</v>
      </c>
      <c r="S735" s="43">
        <v>1.872128E-2</v>
      </c>
      <c r="U735" s="77">
        <f t="shared" si="60"/>
        <v>3.531428017241379</v>
      </c>
    </row>
    <row r="736" spans="1:21">
      <c r="A736" s="41" t="s">
        <v>33</v>
      </c>
      <c r="B736" s="41" t="s">
        <v>2218</v>
      </c>
      <c r="C736" s="74">
        <f t="shared" si="56"/>
        <v>5.0871272414100002</v>
      </c>
      <c r="D736" s="74">
        <f t="shared" si="57"/>
        <v>0.1027772448</v>
      </c>
      <c r="E736" s="74">
        <f t="shared" si="58"/>
        <v>4.2632328060000004</v>
      </c>
      <c r="F736" s="74">
        <f t="shared" si="59"/>
        <v>0.42332113060999998</v>
      </c>
      <c r="G736" s="75">
        <v>0.29779605999999997</v>
      </c>
      <c r="H736" s="43">
        <v>1.2205676E-2</v>
      </c>
      <c r="I736" s="43">
        <v>0.81662793</v>
      </c>
      <c r="J736" s="43">
        <v>5.0340314999999997E-2</v>
      </c>
      <c r="K736" s="43">
        <v>1.2045999999999999E-2</v>
      </c>
      <c r="L736" s="43">
        <v>4.6714388000000003E-3</v>
      </c>
      <c r="M736" s="43">
        <v>3.5719490999999999E-2</v>
      </c>
      <c r="N736" s="43">
        <v>3.4343992000000001</v>
      </c>
      <c r="O736" s="43">
        <v>8.6581500999999999E-4</v>
      </c>
      <c r="P736" s="43">
        <v>8.329425E-2</v>
      </c>
      <c r="Q736" s="43">
        <v>8.3839755999999994E-3</v>
      </c>
      <c r="R736" s="43">
        <v>0.18205392000000001</v>
      </c>
      <c r="S736" s="43">
        <v>0.14872316999999999</v>
      </c>
      <c r="U736" s="77">
        <f t="shared" si="60"/>
        <v>2.5672074137931031</v>
      </c>
    </row>
    <row r="737" spans="1:21">
      <c r="A737" s="41" t="s">
        <v>33</v>
      </c>
      <c r="B737" s="41" t="s">
        <v>2219</v>
      </c>
      <c r="C737" s="74">
        <f t="shared" si="56"/>
        <v>5.0131015746299994</v>
      </c>
      <c r="D737" s="74">
        <f t="shared" si="57"/>
        <v>0.10392786370000001</v>
      </c>
      <c r="E737" s="74">
        <f t="shared" si="58"/>
        <v>4.184897415</v>
      </c>
      <c r="F737" s="74">
        <f t="shared" si="59"/>
        <v>0.42277828593</v>
      </c>
      <c r="G737" s="75">
        <v>0.30149800999999998</v>
      </c>
      <c r="H737" s="43">
        <v>1.2306075E-2</v>
      </c>
      <c r="I737" s="43">
        <v>0.81682723999999995</v>
      </c>
      <c r="J737" s="43">
        <v>5.1539810999999998E-2</v>
      </c>
      <c r="K737" s="43">
        <v>1.2192915E-2</v>
      </c>
      <c r="L737" s="43">
        <v>4.7008366999999997E-3</v>
      </c>
      <c r="M737" s="43">
        <v>3.5494300999999999E-2</v>
      </c>
      <c r="N737" s="43">
        <v>3.3557641</v>
      </c>
      <c r="O737" s="43">
        <v>8.6942792999999995E-4</v>
      </c>
      <c r="P737" s="43">
        <v>8.664985E-2</v>
      </c>
      <c r="Q737" s="43">
        <v>8.5123479999999994E-3</v>
      </c>
      <c r="R737" s="43">
        <v>0.18329823000000001</v>
      </c>
      <c r="S737" s="43">
        <v>0.14344842999999999</v>
      </c>
      <c r="U737" s="77">
        <f t="shared" si="60"/>
        <v>2.5991207758620685</v>
      </c>
    </row>
    <row r="738" spans="1:21">
      <c r="A738" s="41" t="s">
        <v>33</v>
      </c>
      <c r="B738" s="41" t="s">
        <v>2220</v>
      </c>
      <c r="C738" s="74">
        <f t="shared" si="56"/>
        <v>9.9812487893000004</v>
      </c>
      <c r="D738" s="74">
        <f t="shared" si="57"/>
        <v>0.1122681297</v>
      </c>
      <c r="E738" s="74">
        <f t="shared" si="58"/>
        <v>8.9315037850000003</v>
      </c>
      <c r="F738" s="74">
        <f t="shared" si="59"/>
        <v>0.66149715460000003</v>
      </c>
      <c r="G738" s="75">
        <v>0.27597971999999998</v>
      </c>
      <c r="H738" s="43">
        <v>2.3844964999999999E-2</v>
      </c>
      <c r="I738" s="43">
        <v>0.93005791999999998</v>
      </c>
      <c r="J738" s="43">
        <v>4.9803694000000003E-2</v>
      </c>
      <c r="K738" s="43">
        <v>9.6274968999999991E-3</v>
      </c>
      <c r="L738" s="43">
        <v>3.0178738000000002E-3</v>
      </c>
      <c r="M738" s="43">
        <v>4.9819065000000003E-2</v>
      </c>
      <c r="N738" s="43">
        <v>7.9776008999999997</v>
      </c>
      <c r="O738" s="43">
        <v>1.1187723E-3</v>
      </c>
      <c r="P738" s="43">
        <v>6.8394679999999999E-2</v>
      </c>
      <c r="Q738" s="43">
        <v>9.4990122999999999E-3</v>
      </c>
      <c r="R738" s="43">
        <v>0.12670592</v>
      </c>
      <c r="S738" s="43">
        <v>0.45577877</v>
      </c>
      <c r="U738" s="77">
        <f t="shared" si="60"/>
        <v>2.3791355172413788</v>
      </c>
    </row>
    <row r="739" spans="1:21">
      <c r="A739" s="41" t="s">
        <v>33</v>
      </c>
      <c r="B739" s="41" t="s">
        <v>2221</v>
      </c>
      <c r="C739" s="74">
        <f t="shared" si="56"/>
        <v>2.63361676781</v>
      </c>
      <c r="D739" s="74">
        <f t="shared" si="57"/>
        <v>9.0708855599999999E-2</v>
      </c>
      <c r="E739" s="74">
        <f t="shared" si="58"/>
        <v>2.0089614039999999</v>
      </c>
      <c r="F739" s="74">
        <f t="shared" si="59"/>
        <v>0.24436777821</v>
      </c>
      <c r="G739" s="75">
        <v>0.28957873000000001</v>
      </c>
      <c r="H739" s="43">
        <v>1.7330864000000001E-2</v>
      </c>
      <c r="I739" s="43">
        <v>0.87316684</v>
      </c>
      <c r="J739" s="43">
        <v>5.2997270999999999E-2</v>
      </c>
      <c r="K739" s="43">
        <v>9.7183140000000005E-3</v>
      </c>
      <c r="L739" s="43">
        <v>2.1418095999999999E-3</v>
      </c>
      <c r="M739" s="43">
        <v>2.5851460999999999E-2</v>
      </c>
      <c r="N739" s="43">
        <v>1.1184636999999999</v>
      </c>
      <c r="O739" s="43">
        <v>9.1863521000000003E-4</v>
      </c>
      <c r="P739" s="43">
        <v>8.2846245999999998E-2</v>
      </c>
      <c r="Q739" s="43">
        <v>2.0397235999999999E-2</v>
      </c>
      <c r="R739" s="43">
        <v>3.5232181000000001E-2</v>
      </c>
      <c r="S739" s="43">
        <v>0.10497347999999999</v>
      </c>
      <c r="U739" s="77">
        <f t="shared" si="60"/>
        <v>2.4963683620689654</v>
      </c>
    </row>
    <row r="740" spans="1:21">
      <c r="A740" s="41" t="s">
        <v>33</v>
      </c>
      <c r="B740" s="41" t="s">
        <v>2222</v>
      </c>
      <c r="C740" s="74">
        <f t="shared" si="56"/>
        <v>2.9818207599999997</v>
      </c>
      <c r="D740" s="74">
        <f t="shared" si="57"/>
        <v>0.13151943649999998</v>
      </c>
      <c r="E740" s="74">
        <f t="shared" si="58"/>
        <v>2.2485094649999997</v>
      </c>
      <c r="F740" s="74">
        <f t="shared" si="59"/>
        <v>0.26416201849999998</v>
      </c>
      <c r="G740" s="75">
        <v>0.33762984000000001</v>
      </c>
      <c r="H740" s="43">
        <v>2.9264965E-2</v>
      </c>
      <c r="I740" s="43">
        <v>1.2163805999999999</v>
      </c>
      <c r="J740" s="43">
        <v>6.3393572999999995E-2</v>
      </c>
      <c r="K740" s="43">
        <v>1.1035924000000001E-2</v>
      </c>
      <c r="L740" s="43">
        <v>2.6872135000000001E-3</v>
      </c>
      <c r="M740" s="43">
        <v>5.4402725999999998E-2</v>
      </c>
      <c r="N740" s="43">
        <v>1.0028638999999999</v>
      </c>
      <c r="O740" s="43">
        <v>1.4299205000000001E-3</v>
      </c>
      <c r="P740" s="43">
        <v>0.10106189</v>
      </c>
      <c r="Q740" s="43">
        <v>1.0225590999999999E-2</v>
      </c>
      <c r="R740" s="43">
        <v>3.8429207E-2</v>
      </c>
      <c r="S740" s="43">
        <v>0.11301541</v>
      </c>
      <c r="U740" s="77">
        <f t="shared" si="60"/>
        <v>2.9106020689655172</v>
      </c>
    </row>
    <row r="741" spans="1:21">
      <c r="A741" s="41" t="s">
        <v>33</v>
      </c>
      <c r="B741" s="41" t="s">
        <v>2223</v>
      </c>
      <c r="C741" s="74">
        <f t="shared" si="56"/>
        <v>1.8236239893899999</v>
      </c>
      <c r="D741" s="74">
        <f t="shared" si="57"/>
        <v>3.181686559E-2</v>
      </c>
      <c r="E741" s="74">
        <f t="shared" si="58"/>
        <v>0.30500771999999998</v>
      </c>
      <c r="F741" s="74">
        <f t="shared" si="59"/>
        <v>4.2057803799999995E-2</v>
      </c>
      <c r="G741" s="75">
        <v>1.4447416</v>
      </c>
      <c r="H741" s="43">
        <v>1.7028544E-2</v>
      </c>
      <c r="I741" s="43">
        <v>0.26611136000000002</v>
      </c>
      <c r="J741" s="43">
        <v>1.6293157999999999E-2</v>
      </c>
      <c r="K741" s="43">
        <v>7.1814017999999999E-3</v>
      </c>
      <c r="L741" s="43">
        <v>1.5245079000000001E-4</v>
      </c>
      <c r="M741" s="43">
        <v>8.1898549999999994E-3</v>
      </c>
      <c r="N741" s="43">
        <v>2.1867816000000002E-2</v>
      </c>
      <c r="O741" s="43">
        <v>2.9050540000000001E-4</v>
      </c>
      <c r="P741" s="43">
        <v>1.3286015E-2</v>
      </c>
      <c r="Q741" s="43">
        <v>1.9877696000000001E-3</v>
      </c>
      <c r="R741" s="43">
        <v>1.9077674999999999E-2</v>
      </c>
      <c r="S741" s="43">
        <v>7.4158388000000004E-3</v>
      </c>
      <c r="U741" s="77">
        <f t="shared" si="60"/>
        <v>12.454668965517241</v>
      </c>
    </row>
    <row r="742" spans="1:21">
      <c r="A742" s="41" t="s">
        <v>33</v>
      </c>
      <c r="B742" s="41" t="s">
        <v>2224</v>
      </c>
      <c r="C742" s="74">
        <f t="shared" si="56"/>
        <v>2.3457252947799998</v>
      </c>
      <c r="D742" s="74">
        <f t="shared" si="57"/>
        <v>3.3399410219999995E-2</v>
      </c>
      <c r="E742" s="74">
        <f t="shared" si="58"/>
        <v>1.5574991319999998</v>
      </c>
      <c r="F742" s="74">
        <f t="shared" si="59"/>
        <v>4.2243412559999999E-2</v>
      </c>
      <c r="G742" s="75">
        <v>0.71258334000000001</v>
      </c>
      <c r="H742" s="43">
        <v>2.0668472E-2</v>
      </c>
      <c r="I742" s="43">
        <v>0.20769156</v>
      </c>
      <c r="J742" s="43">
        <v>1.5622822999999999E-2</v>
      </c>
      <c r="K742" s="43">
        <v>7.8229256000000007E-3</v>
      </c>
      <c r="L742" s="43">
        <v>1.2422232E-4</v>
      </c>
      <c r="M742" s="43">
        <v>9.8294392999999994E-3</v>
      </c>
      <c r="N742" s="43">
        <v>1.3291390999999999</v>
      </c>
      <c r="O742" s="43">
        <v>3.2151586000000001E-4</v>
      </c>
      <c r="P742" s="43">
        <v>1.0584537E-2</v>
      </c>
      <c r="Q742" s="43">
        <v>2.9448056999999998E-3</v>
      </c>
      <c r="R742" s="43">
        <v>1.7386829999999999E-2</v>
      </c>
      <c r="S742" s="43">
        <v>1.1005724E-2</v>
      </c>
      <c r="U742" s="77">
        <f t="shared" si="60"/>
        <v>6.142959827586207</v>
      </c>
    </row>
    <row r="743" spans="1:21">
      <c r="A743" s="41" t="s">
        <v>33</v>
      </c>
      <c r="B743" s="41" t="s">
        <v>2225</v>
      </c>
      <c r="C743" s="74">
        <f t="shared" si="56"/>
        <v>2.0139567732999999</v>
      </c>
      <c r="D743" s="74">
        <f t="shared" si="57"/>
        <v>3.980812307E-2</v>
      </c>
      <c r="E743" s="74">
        <f t="shared" si="58"/>
        <v>0.71794036300000008</v>
      </c>
      <c r="F743" s="74">
        <f t="shared" si="59"/>
        <v>4.7739487230000002E-2</v>
      </c>
      <c r="G743" s="75">
        <v>1.2084687999999999</v>
      </c>
      <c r="H743" s="43">
        <v>2.3781482999999999E-2</v>
      </c>
      <c r="I743" s="43">
        <v>0.25418747000000003</v>
      </c>
      <c r="J743" s="43">
        <v>2.2619207999999998E-2</v>
      </c>
      <c r="K743" s="43">
        <v>8.2572088000000005E-3</v>
      </c>
      <c r="L743" s="43">
        <v>1.7256087000000001E-4</v>
      </c>
      <c r="M743" s="43">
        <v>8.7591453999999996E-3</v>
      </c>
      <c r="N743" s="43">
        <v>0.43997141000000001</v>
      </c>
      <c r="O743" s="43">
        <v>3.0244623E-4</v>
      </c>
      <c r="P743" s="43">
        <v>1.8033364E-2</v>
      </c>
      <c r="Q743" s="43">
        <v>2.3076834000000002E-3</v>
      </c>
      <c r="R743" s="43">
        <v>1.8514208000000001E-2</v>
      </c>
      <c r="S743" s="43">
        <v>8.5817856000000008E-3</v>
      </c>
      <c r="U743" s="77">
        <f t="shared" si="60"/>
        <v>10.41783448275862</v>
      </c>
    </row>
    <row r="744" spans="1:21">
      <c r="A744" s="41" t="s">
        <v>33</v>
      </c>
      <c r="B744" s="41" t="s">
        <v>2226</v>
      </c>
      <c r="C744" s="74">
        <f t="shared" si="56"/>
        <v>2.0045420813200003</v>
      </c>
      <c r="D744" s="74">
        <f t="shared" si="57"/>
        <v>4.1049320949999996E-2</v>
      </c>
      <c r="E744" s="74">
        <f t="shared" si="58"/>
        <v>0.68362261099999999</v>
      </c>
      <c r="F744" s="74">
        <f t="shared" si="59"/>
        <v>4.9121149369999999E-2</v>
      </c>
      <c r="G744" s="75">
        <v>1.2307490000000001</v>
      </c>
      <c r="H744" s="43">
        <v>2.4567181E-2</v>
      </c>
      <c r="I744" s="43">
        <v>0.25726609</v>
      </c>
      <c r="J744" s="43">
        <v>2.3775739000000001E-2</v>
      </c>
      <c r="K744" s="43">
        <v>8.3689872000000005E-3</v>
      </c>
      <c r="L744" s="43">
        <v>1.7838165E-4</v>
      </c>
      <c r="M744" s="43">
        <v>8.7262130999999996E-3</v>
      </c>
      <c r="N744" s="43">
        <v>0.40178933999999999</v>
      </c>
      <c r="O744" s="43">
        <v>3.0240506999999999E-4</v>
      </c>
      <c r="P744" s="43">
        <v>1.9462758E-2</v>
      </c>
      <c r="Q744" s="43">
        <v>2.2858705999999999E-3</v>
      </c>
      <c r="R744" s="43">
        <v>1.8579559999999998E-2</v>
      </c>
      <c r="S744" s="43">
        <v>8.4905556999999993E-3</v>
      </c>
      <c r="U744" s="77">
        <f t="shared" si="60"/>
        <v>10.609905172413793</v>
      </c>
    </row>
    <row r="745" spans="1:21">
      <c r="A745" s="41" t="s">
        <v>33</v>
      </c>
      <c r="B745" s="41" t="s">
        <v>2227</v>
      </c>
      <c r="C745" s="74">
        <f t="shared" si="56"/>
        <v>2.2948555663199999</v>
      </c>
      <c r="D745" s="74">
        <f t="shared" si="57"/>
        <v>4.2033050890000007E-2</v>
      </c>
      <c r="E745" s="74">
        <f t="shared" si="58"/>
        <v>1.3448040370000001</v>
      </c>
      <c r="F745" s="74">
        <f t="shared" si="59"/>
        <v>5.0555948430000004E-2</v>
      </c>
      <c r="G745" s="75">
        <v>0.85746252999999995</v>
      </c>
      <c r="H745" s="43">
        <v>2.6240237E-2</v>
      </c>
      <c r="I745" s="43">
        <v>0.22788240000000001</v>
      </c>
      <c r="J745" s="43">
        <v>2.3578679000000002E-2</v>
      </c>
      <c r="K745" s="43">
        <v>8.6522312000000007E-3</v>
      </c>
      <c r="L745" s="43">
        <v>1.6320338999999999E-4</v>
      </c>
      <c r="M745" s="43">
        <v>9.6389373000000007E-3</v>
      </c>
      <c r="N745" s="43">
        <v>1.0906814</v>
      </c>
      <c r="O745" s="43">
        <v>3.1864753000000002E-4</v>
      </c>
      <c r="P745" s="43">
        <v>1.9345906E-2</v>
      </c>
      <c r="Q745" s="43">
        <v>2.7927969E-3</v>
      </c>
      <c r="R745" s="43">
        <v>1.7701153000000001E-2</v>
      </c>
      <c r="S745" s="43">
        <v>1.0397445E-2</v>
      </c>
      <c r="U745" s="77">
        <f t="shared" si="60"/>
        <v>7.3919183620689646</v>
      </c>
    </row>
    <row r="746" spans="1:21">
      <c r="A746" s="41" t="s">
        <v>33</v>
      </c>
      <c r="B746" s="41" t="s">
        <v>2228</v>
      </c>
      <c r="C746" s="74">
        <f t="shared" si="56"/>
        <v>2.2081711793799998</v>
      </c>
      <c r="D746" s="74">
        <f t="shared" si="57"/>
        <v>3.4401460080000001E-2</v>
      </c>
      <c r="E746" s="74">
        <f t="shared" si="58"/>
        <v>1.5526345269999999</v>
      </c>
      <c r="F746" s="74">
        <f t="shared" si="59"/>
        <v>4.8976132300000003E-2</v>
      </c>
      <c r="G746" s="75">
        <v>0.57215906000000005</v>
      </c>
      <c r="H746" s="43">
        <v>1.2363747E-2</v>
      </c>
      <c r="I746" s="43">
        <v>0.19271627999999999</v>
      </c>
      <c r="J746" s="43">
        <v>2.0963329999999999E-2</v>
      </c>
      <c r="K746" s="43">
        <v>8.1430801999999997E-3</v>
      </c>
      <c r="L746" s="43">
        <v>1.2100298000000001E-4</v>
      </c>
      <c r="M746" s="43">
        <v>5.1740468999999997E-3</v>
      </c>
      <c r="N746" s="43">
        <v>1.3475545</v>
      </c>
      <c r="O746" s="43">
        <v>2.9669089999999999E-4</v>
      </c>
      <c r="P746" s="43">
        <v>1.9868983E-2</v>
      </c>
      <c r="Q746" s="43">
        <v>2.7311204000000002E-3</v>
      </c>
      <c r="R746" s="43">
        <v>1.5602138E-2</v>
      </c>
      <c r="S746" s="43">
        <v>1.0477200000000001E-2</v>
      </c>
      <c r="U746" s="77">
        <f t="shared" si="60"/>
        <v>4.9324056896551722</v>
      </c>
    </row>
    <row r="747" spans="1:21">
      <c r="A747" s="41" t="s">
        <v>33</v>
      </c>
      <c r="B747" s="41" t="s">
        <v>2229</v>
      </c>
      <c r="C747" s="74">
        <f t="shared" si="56"/>
        <v>1.8773737262000001</v>
      </c>
      <c r="D747" s="74">
        <f t="shared" si="57"/>
        <v>3.0736781550000002E-2</v>
      </c>
      <c r="E747" s="74">
        <f t="shared" si="58"/>
        <v>0.87490638099999996</v>
      </c>
      <c r="F747" s="74">
        <f t="shared" si="59"/>
        <v>4.5022793649999997E-2</v>
      </c>
      <c r="G747" s="75">
        <v>0.92670777000000004</v>
      </c>
      <c r="H747" s="43">
        <v>1.0502500999999999E-2</v>
      </c>
      <c r="I747" s="43">
        <v>0.21734416000000001</v>
      </c>
      <c r="J747" s="43">
        <v>1.8902380999999999E-2</v>
      </c>
      <c r="K747" s="43">
        <v>7.6225533000000003E-3</v>
      </c>
      <c r="L747" s="43">
        <v>1.2289264999999999E-4</v>
      </c>
      <c r="M747" s="43">
        <v>4.0889545999999999E-3</v>
      </c>
      <c r="N747" s="43">
        <v>0.64705972</v>
      </c>
      <c r="O747" s="43">
        <v>2.7973564999999998E-4</v>
      </c>
      <c r="P747" s="43">
        <v>1.7593515000000001E-2</v>
      </c>
      <c r="Q747" s="43">
        <v>2.2044172999999999E-3</v>
      </c>
      <c r="R747" s="43">
        <v>1.6439262999999999E-2</v>
      </c>
      <c r="S747" s="43">
        <v>8.5058627000000001E-3</v>
      </c>
      <c r="U747" s="77">
        <f t="shared" si="60"/>
        <v>7.9888600862068966</v>
      </c>
    </row>
    <row r="748" spans="1:21">
      <c r="A748" s="41" t="s">
        <v>33</v>
      </c>
      <c r="B748" s="41" t="s">
        <v>2230</v>
      </c>
      <c r="C748" s="74">
        <f t="shared" si="56"/>
        <v>1.8288688260199999</v>
      </c>
      <c r="D748" s="74">
        <f t="shared" si="57"/>
        <v>3.167829472E-2</v>
      </c>
      <c r="E748" s="74">
        <f t="shared" si="58"/>
        <v>0.75632839699999999</v>
      </c>
      <c r="F748" s="74">
        <f t="shared" si="59"/>
        <v>4.6104394299999997E-2</v>
      </c>
      <c r="G748" s="75">
        <v>0.99475773999999995</v>
      </c>
      <c r="H748" s="43">
        <v>1.1244497000000001E-2</v>
      </c>
      <c r="I748" s="43">
        <v>0.22378988</v>
      </c>
      <c r="J748" s="43">
        <v>1.9947889E-2</v>
      </c>
      <c r="K748" s="43">
        <v>7.6831905999999997E-3</v>
      </c>
      <c r="L748" s="43">
        <v>1.2949742000000001E-4</v>
      </c>
      <c r="M748" s="43">
        <v>3.9177177000000001E-3</v>
      </c>
      <c r="N748" s="43">
        <v>0.52129402000000002</v>
      </c>
      <c r="O748" s="43">
        <v>2.7748589999999999E-4</v>
      </c>
      <c r="P748" s="43">
        <v>1.8936489000000001E-2</v>
      </c>
      <c r="Q748" s="43">
        <v>2.1160072000000001E-3</v>
      </c>
      <c r="R748" s="43">
        <v>1.6606089000000001E-2</v>
      </c>
      <c r="S748" s="43">
        <v>8.1683232000000008E-3</v>
      </c>
      <c r="U748" s="77">
        <f t="shared" si="60"/>
        <v>8.5754977586206884</v>
      </c>
    </row>
    <row r="749" spans="1:21">
      <c r="A749" s="41" t="s">
        <v>33</v>
      </c>
      <c r="B749" s="41" t="s">
        <v>2231</v>
      </c>
      <c r="C749" s="74">
        <f t="shared" si="56"/>
        <v>2.0793631710299998</v>
      </c>
      <c r="D749" s="74">
        <f t="shared" si="57"/>
        <v>3.2795993279999998E-2</v>
      </c>
      <c r="E749" s="74">
        <f t="shared" si="58"/>
        <v>1.2728358819999999</v>
      </c>
      <c r="F749" s="74">
        <f t="shared" si="59"/>
        <v>4.7264585749999997E-2</v>
      </c>
      <c r="G749" s="75">
        <v>0.72646670999999996</v>
      </c>
      <c r="H749" s="43">
        <v>1.1550792000000001E-2</v>
      </c>
      <c r="I749" s="43">
        <v>0.20368379</v>
      </c>
      <c r="J749" s="43">
        <v>2.0024713E-2</v>
      </c>
      <c r="K749" s="43">
        <v>7.9113671999999999E-3</v>
      </c>
      <c r="L749" s="43">
        <v>1.2201268E-4</v>
      </c>
      <c r="M749" s="43">
        <v>4.7379003999999999E-3</v>
      </c>
      <c r="N749" s="43">
        <v>1.0576013</v>
      </c>
      <c r="O749" s="43">
        <v>2.8944795000000002E-4</v>
      </c>
      <c r="P749" s="43">
        <v>1.8832427999999998E-2</v>
      </c>
      <c r="Q749" s="43">
        <v>2.5116142000000002E-3</v>
      </c>
      <c r="R749" s="43">
        <v>1.5964231999999998E-2</v>
      </c>
      <c r="S749" s="43">
        <v>9.6668636000000006E-3</v>
      </c>
      <c r="U749" s="77">
        <f t="shared" si="60"/>
        <v>6.2626440517241369</v>
      </c>
    </row>
    <row r="750" spans="1:21">
      <c r="A750" s="41" t="s">
        <v>33</v>
      </c>
      <c r="B750" s="41" t="s">
        <v>2232</v>
      </c>
      <c r="C750" s="74">
        <f t="shared" si="56"/>
        <v>7.0376585666399993</v>
      </c>
      <c r="D750" s="74">
        <f t="shared" si="57"/>
        <v>8.1379233100000004E-2</v>
      </c>
      <c r="E750" s="74">
        <f t="shared" si="58"/>
        <v>5.2442553089999997</v>
      </c>
      <c r="F750" s="74">
        <f t="shared" si="59"/>
        <v>0.32283172453999998</v>
      </c>
      <c r="G750" s="75">
        <v>1.3891922999999999</v>
      </c>
      <c r="H750" s="43">
        <v>1.6140179000000001E-2</v>
      </c>
      <c r="I750" s="43">
        <v>0.88902082999999998</v>
      </c>
      <c r="J750" s="43">
        <v>5.4843331000000002E-2</v>
      </c>
      <c r="K750" s="43">
        <v>5.7285284000000002E-3</v>
      </c>
      <c r="L750" s="43">
        <v>1.2117937000000001E-3</v>
      </c>
      <c r="M750" s="43">
        <v>1.9595580000000001E-2</v>
      </c>
      <c r="N750" s="43">
        <v>4.3390943000000002</v>
      </c>
      <c r="O750" s="43">
        <v>3.1080323999999997E-4</v>
      </c>
      <c r="P750" s="43">
        <v>3.9793843000000002E-2</v>
      </c>
      <c r="Q750" s="43">
        <v>5.5703382999999999E-3</v>
      </c>
      <c r="R750" s="43">
        <v>0.15028913999999999</v>
      </c>
      <c r="S750" s="43">
        <v>0.1268676</v>
      </c>
      <c r="U750" s="77">
        <f t="shared" si="60"/>
        <v>11.975795689655172</v>
      </c>
    </row>
    <row r="751" spans="1:21">
      <c r="A751" s="41" t="s">
        <v>33</v>
      </c>
      <c r="B751" s="41" t="s">
        <v>2233</v>
      </c>
      <c r="C751" s="74">
        <f t="shared" si="56"/>
        <v>7.1225169297499997</v>
      </c>
      <c r="D751" s="74">
        <f t="shared" si="57"/>
        <v>8.6205008999999999E-2</v>
      </c>
      <c r="E751" s="74">
        <f t="shared" si="58"/>
        <v>5.5825847819999996</v>
      </c>
      <c r="F751" s="74">
        <f t="shared" si="59"/>
        <v>0.41642873874999997</v>
      </c>
      <c r="G751" s="75">
        <v>1.0372984000000001</v>
      </c>
      <c r="H751" s="43">
        <v>1.3010381999999999E-2</v>
      </c>
      <c r="I751" s="43">
        <v>1.1246929999999999</v>
      </c>
      <c r="J751" s="43">
        <v>5.4076613000000003E-2</v>
      </c>
      <c r="K751" s="43">
        <v>6.7857658000000003E-3</v>
      </c>
      <c r="L751" s="43">
        <v>1.7868782000000001E-3</v>
      </c>
      <c r="M751" s="43">
        <v>2.3555751999999999E-2</v>
      </c>
      <c r="N751" s="43">
        <v>4.4448813999999999</v>
      </c>
      <c r="O751" s="43">
        <v>4.0945074999999999E-4</v>
      </c>
      <c r="P751" s="43">
        <v>3.8253338999999997E-2</v>
      </c>
      <c r="Q751" s="43">
        <v>4.6535090000000001E-3</v>
      </c>
      <c r="R751" s="43">
        <v>0.22250724999999999</v>
      </c>
      <c r="S751" s="43">
        <v>0.15060519</v>
      </c>
      <c r="U751" s="77">
        <f t="shared" si="60"/>
        <v>8.9422275862068972</v>
      </c>
    </row>
    <row r="752" spans="1:21">
      <c r="A752" s="41" t="s">
        <v>33</v>
      </c>
      <c r="B752" s="41" t="s">
        <v>2234</v>
      </c>
      <c r="C752" s="74">
        <f t="shared" si="56"/>
        <v>7.4355433973</v>
      </c>
      <c r="D752" s="74">
        <f t="shared" si="57"/>
        <v>0.15423282169999999</v>
      </c>
      <c r="E752" s="74">
        <f t="shared" si="58"/>
        <v>6.143907134</v>
      </c>
      <c r="F752" s="74">
        <f t="shared" si="59"/>
        <v>0.65198620159999998</v>
      </c>
      <c r="G752" s="75">
        <v>0.48541724000000003</v>
      </c>
      <c r="H752" s="43">
        <v>4.4997113999999998E-2</v>
      </c>
      <c r="I752" s="43">
        <v>0.87657061999999997</v>
      </c>
      <c r="J752" s="43">
        <v>9.6920900000000004E-2</v>
      </c>
      <c r="K752" s="43">
        <v>1.6963717999999999E-2</v>
      </c>
      <c r="L752" s="43">
        <v>1.7736407E-3</v>
      </c>
      <c r="M752" s="43">
        <v>3.8574562999999999E-2</v>
      </c>
      <c r="N752" s="43">
        <v>5.2223394000000001</v>
      </c>
      <c r="O752" s="43">
        <v>1.8476986E-3</v>
      </c>
      <c r="P752" s="43">
        <v>0.12183869</v>
      </c>
      <c r="Q752" s="43">
        <v>2.1766770000000001E-2</v>
      </c>
      <c r="R752" s="43">
        <v>8.4469873000000001E-2</v>
      </c>
      <c r="S752" s="43">
        <v>0.42206316999999999</v>
      </c>
      <c r="U752" s="77">
        <f t="shared" si="60"/>
        <v>4.1846313793103445</v>
      </c>
    </row>
    <row r="753" spans="1:21">
      <c r="A753" s="41" t="s">
        <v>33</v>
      </c>
      <c r="B753" s="41" t="s">
        <v>2235</v>
      </c>
      <c r="C753" s="74">
        <f t="shared" si="56"/>
        <v>4.8277339985200003</v>
      </c>
      <c r="D753" s="74">
        <f t="shared" si="57"/>
        <v>8.02139412E-2</v>
      </c>
      <c r="E753" s="74">
        <f t="shared" si="58"/>
        <v>4.146777127</v>
      </c>
      <c r="F753" s="74">
        <f t="shared" si="59"/>
        <v>0.20178472032000003</v>
      </c>
      <c r="G753" s="75">
        <v>0.39895820999999998</v>
      </c>
      <c r="H753" s="43">
        <v>1.6179247000000001E-2</v>
      </c>
      <c r="I753" s="43">
        <v>0.82221297999999998</v>
      </c>
      <c r="J753" s="43">
        <v>4.3137847999999999E-2</v>
      </c>
      <c r="K753" s="43">
        <v>7.2204634E-3</v>
      </c>
      <c r="L753" s="43">
        <v>2.4735897999999998E-3</v>
      </c>
      <c r="M753" s="43">
        <v>2.738204E-2</v>
      </c>
      <c r="N753" s="43">
        <v>3.3083849000000001</v>
      </c>
      <c r="O753" s="43">
        <v>4.2763361999999998E-4</v>
      </c>
      <c r="P753" s="43">
        <v>6.4960791000000004E-2</v>
      </c>
      <c r="Q753" s="43">
        <v>5.4656217000000002E-3</v>
      </c>
      <c r="R753" s="43">
        <v>6.8056057000000003E-2</v>
      </c>
      <c r="S753" s="43">
        <v>6.2874616999999994E-2</v>
      </c>
      <c r="U753" s="77">
        <f t="shared" si="60"/>
        <v>3.4392949137931033</v>
      </c>
    </row>
    <row r="754" spans="1:21">
      <c r="A754" s="41" t="s">
        <v>33</v>
      </c>
      <c r="B754" s="41" t="s">
        <v>2236</v>
      </c>
      <c r="C754" s="74">
        <f t="shared" si="56"/>
        <v>3.6370936698900005</v>
      </c>
      <c r="D754" s="74">
        <f t="shared" si="57"/>
        <v>6.8596884200000013E-2</v>
      </c>
      <c r="E754" s="74">
        <f t="shared" si="58"/>
        <v>3.0754213230000005</v>
      </c>
      <c r="F754" s="74">
        <f t="shared" si="59"/>
        <v>0.17094411268999998</v>
      </c>
      <c r="G754" s="75">
        <v>0.32213134999999998</v>
      </c>
      <c r="H754" s="43">
        <v>1.1342523E-2</v>
      </c>
      <c r="I754" s="43">
        <v>0.90505460000000004</v>
      </c>
      <c r="J754" s="43">
        <v>3.276867E-2</v>
      </c>
      <c r="K754" s="43">
        <v>5.7774239999999998E-3</v>
      </c>
      <c r="L754" s="43">
        <v>2.7889481999999999E-3</v>
      </c>
      <c r="M754" s="43">
        <v>2.7261842000000001E-2</v>
      </c>
      <c r="N754" s="43">
        <v>2.1590242000000002</v>
      </c>
      <c r="O754" s="43">
        <v>3.8149339000000002E-4</v>
      </c>
      <c r="P754" s="43">
        <v>4.8435949999999998E-2</v>
      </c>
      <c r="Q754" s="43">
        <v>5.9032972999999997E-3</v>
      </c>
      <c r="R754" s="43">
        <v>5.6611467999999998E-2</v>
      </c>
      <c r="S754" s="43">
        <v>5.9611904E-2</v>
      </c>
      <c r="U754" s="77">
        <f t="shared" si="60"/>
        <v>2.7769943965517236</v>
      </c>
    </row>
    <row r="755" spans="1:21">
      <c r="A755" s="41" t="s">
        <v>33</v>
      </c>
      <c r="B755" s="41" t="s">
        <v>2237</v>
      </c>
      <c r="C755" s="74">
        <f t="shared" si="56"/>
        <v>4.6187022449899997</v>
      </c>
      <c r="D755" s="74">
        <f t="shared" si="57"/>
        <v>7.47203325E-2</v>
      </c>
      <c r="E755" s="74">
        <f t="shared" si="58"/>
        <v>3.988494985</v>
      </c>
      <c r="F755" s="74">
        <f t="shared" si="59"/>
        <v>0.21004339748999998</v>
      </c>
      <c r="G755" s="75">
        <v>0.34544353</v>
      </c>
      <c r="H755" s="43">
        <v>1.0390065E-2</v>
      </c>
      <c r="I755" s="43">
        <v>0.94512461999999997</v>
      </c>
      <c r="J755" s="43">
        <v>3.6679719999999999E-2</v>
      </c>
      <c r="K755" s="43">
        <v>6.8248748000000001E-3</v>
      </c>
      <c r="L755" s="43">
        <v>1.7042857000000001E-3</v>
      </c>
      <c r="M755" s="43">
        <v>2.9511452000000001E-2</v>
      </c>
      <c r="N755" s="43">
        <v>3.0329803000000002</v>
      </c>
      <c r="O755" s="43">
        <v>6.4766129000000004E-4</v>
      </c>
      <c r="P755" s="43">
        <v>4.8859821999999997E-2</v>
      </c>
      <c r="Q755" s="43">
        <v>5.5870421999999996E-3</v>
      </c>
      <c r="R755" s="43">
        <v>8.0535331000000002E-2</v>
      </c>
      <c r="S755" s="43">
        <v>7.4413541E-2</v>
      </c>
      <c r="U755" s="77">
        <f t="shared" si="60"/>
        <v>2.9779614655172413</v>
      </c>
    </row>
    <row r="756" spans="1:21">
      <c r="A756" s="41" t="s">
        <v>33</v>
      </c>
      <c r="B756" s="41" t="s">
        <v>2238</v>
      </c>
      <c r="C756" s="74">
        <f t="shared" si="56"/>
        <v>3.3197125344899998</v>
      </c>
      <c r="D756" s="74">
        <f t="shared" si="57"/>
        <v>6.6113657500000006E-2</v>
      </c>
      <c r="E756" s="74">
        <f t="shared" si="58"/>
        <v>2.2223086859999999</v>
      </c>
      <c r="F756" s="74">
        <f t="shared" si="59"/>
        <v>0.19672039098999999</v>
      </c>
      <c r="G756" s="75">
        <v>0.83456980000000003</v>
      </c>
      <c r="H756" s="43">
        <v>1.2434426E-2</v>
      </c>
      <c r="I756" s="43">
        <v>0.33852865999999998</v>
      </c>
      <c r="J756" s="43">
        <v>3.7562168E-2</v>
      </c>
      <c r="K756" s="43">
        <v>6.6399032999999996E-3</v>
      </c>
      <c r="L756" s="43">
        <v>1.4227832E-3</v>
      </c>
      <c r="M756" s="43">
        <v>2.0488803E-2</v>
      </c>
      <c r="N756" s="43">
        <v>1.8713455999999999</v>
      </c>
      <c r="O756" s="43">
        <v>3.7969058999999999E-4</v>
      </c>
      <c r="P756" s="43">
        <v>5.9051908E-2</v>
      </c>
      <c r="Q756" s="43">
        <v>4.1160794000000001E-3</v>
      </c>
      <c r="R756" s="43">
        <v>7.1448521000000001E-2</v>
      </c>
      <c r="S756" s="43">
        <v>6.1724191999999997E-2</v>
      </c>
      <c r="U756" s="77">
        <f t="shared" si="60"/>
        <v>7.1945672413793105</v>
      </c>
    </row>
    <row r="757" spans="1:21">
      <c r="A757" s="41" t="s">
        <v>33</v>
      </c>
      <c r="B757" s="41" t="s">
        <v>2239</v>
      </c>
      <c r="C757" s="74">
        <f t="shared" si="56"/>
        <v>3.7943347134200001</v>
      </c>
      <c r="D757" s="74">
        <f t="shared" si="57"/>
        <v>6.9873852200000003E-2</v>
      </c>
      <c r="E757" s="74">
        <f t="shared" si="58"/>
        <v>2.5452593239999999</v>
      </c>
      <c r="F757" s="74">
        <f t="shared" si="59"/>
        <v>0.20929328722000004</v>
      </c>
      <c r="G757" s="75">
        <v>0.96990825000000003</v>
      </c>
      <c r="H757" s="43">
        <v>1.3985074E-2</v>
      </c>
      <c r="I757" s="43">
        <v>0.34275264999999999</v>
      </c>
      <c r="J757" s="43">
        <v>3.9943047000000002E-2</v>
      </c>
      <c r="K757" s="43">
        <v>6.8414213E-3</v>
      </c>
      <c r="L757" s="43">
        <v>1.5772479E-3</v>
      </c>
      <c r="M757" s="43">
        <v>2.1512136000000001E-2</v>
      </c>
      <c r="N757" s="43">
        <v>2.1885216000000001</v>
      </c>
      <c r="O757" s="43">
        <v>3.8999902000000001E-4</v>
      </c>
      <c r="P757" s="43">
        <v>6.5291996000000005E-2</v>
      </c>
      <c r="Q757" s="43">
        <v>4.7163342E-3</v>
      </c>
      <c r="R757" s="43">
        <v>6.9808638000000006E-2</v>
      </c>
      <c r="S757" s="43">
        <v>6.9086320000000007E-2</v>
      </c>
      <c r="U757" s="77">
        <f t="shared" si="60"/>
        <v>8.3612780172413785</v>
      </c>
    </row>
    <row r="758" spans="1:21">
      <c r="A758" s="41" t="s">
        <v>33</v>
      </c>
      <c r="B758" s="41" t="s">
        <v>2240</v>
      </c>
      <c r="C758" s="74">
        <f t="shared" si="56"/>
        <v>1.08114175269</v>
      </c>
      <c r="D758" s="74">
        <f t="shared" si="57"/>
        <v>6.864107035E-2</v>
      </c>
      <c r="E758" s="74">
        <f t="shared" si="58"/>
        <v>0.60008072099999998</v>
      </c>
      <c r="F758" s="74">
        <f t="shared" si="59"/>
        <v>0.23583148134000001</v>
      </c>
      <c r="G758" s="75">
        <v>0.17658847999999999</v>
      </c>
      <c r="H758" s="43">
        <v>1.4774150999999999E-2</v>
      </c>
      <c r="I758" s="43">
        <v>0.40543911999999999</v>
      </c>
      <c r="J758" s="43">
        <v>4.4381998999999998E-2</v>
      </c>
      <c r="K758" s="43">
        <v>7.5317452999999999E-3</v>
      </c>
      <c r="L758" s="43">
        <v>9.0084905000000002E-4</v>
      </c>
      <c r="M758" s="43">
        <v>1.5826476999999999E-2</v>
      </c>
      <c r="N758" s="43">
        <v>0.17986745000000001</v>
      </c>
      <c r="O758" s="43">
        <v>7.0443573999999997E-4</v>
      </c>
      <c r="P758" s="43">
        <v>6.6045705999999996E-2</v>
      </c>
      <c r="Q758" s="43">
        <v>6.5651446000000004E-3</v>
      </c>
      <c r="R758" s="43">
        <v>8.1298753000000001E-2</v>
      </c>
      <c r="S758" s="43">
        <v>8.1217442000000001E-2</v>
      </c>
      <c r="U758" s="77">
        <f t="shared" si="60"/>
        <v>1.5223144827586206</v>
      </c>
    </row>
    <row r="759" spans="1:21">
      <c r="A759" s="41" t="s">
        <v>33</v>
      </c>
      <c r="B759" s="41" t="s">
        <v>2241</v>
      </c>
      <c r="C759" s="74">
        <f t="shared" si="56"/>
        <v>5.2405542169900006</v>
      </c>
      <c r="D759" s="74">
        <f t="shared" si="57"/>
        <v>0.11058575170000001</v>
      </c>
      <c r="E759" s="74">
        <f t="shared" si="58"/>
        <v>4.4055845150000001</v>
      </c>
      <c r="F759" s="74">
        <f t="shared" si="59"/>
        <v>0.36418892029</v>
      </c>
      <c r="G759" s="75">
        <v>0.36019503000000003</v>
      </c>
      <c r="H759" s="43">
        <v>1.5605875E-2</v>
      </c>
      <c r="I759" s="43">
        <v>0.92345893999999995</v>
      </c>
      <c r="J759" s="43">
        <v>6.6921795000000006E-2</v>
      </c>
      <c r="K759" s="43">
        <v>1.2008467E-2</v>
      </c>
      <c r="L759" s="43">
        <v>3.0715556999999999E-3</v>
      </c>
      <c r="M759" s="43">
        <v>2.8583933999999998E-2</v>
      </c>
      <c r="N759" s="43">
        <v>3.4665197000000001</v>
      </c>
      <c r="O759" s="43">
        <v>8.4606698999999997E-4</v>
      </c>
      <c r="P759" s="43">
        <v>0.12316671999999999</v>
      </c>
      <c r="Q759" s="43">
        <v>6.9230133000000001E-3</v>
      </c>
      <c r="R759" s="43">
        <v>0.12664654</v>
      </c>
      <c r="S759" s="43">
        <v>0.10660658000000001</v>
      </c>
      <c r="U759" s="77">
        <f t="shared" si="60"/>
        <v>3.1051295689655172</v>
      </c>
    </row>
    <row r="760" spans="1:21">
      <c r="A760" s="41" t="s">
        <v>33</v>
      </c>
      <c r="B760" s="41" t="s">
        <v>2242</v>
      </c>
      <c r="C760" s="74">
        <f t="shared" si="56"/>
        <v>5.62315821342</v>
      </c>
      <c r="D760" s="74">
        <f t="shared" si="57"/>
        <v>0.11011317450000001</v>
      </c>
      <c r="E760" s="74">
        <f t="shared" si="58"/>
        <v>4.6762268569999996</v>
      </c>
      <c r="F760" s="74">
        <f t="shared" si="59"/>
        <v>0.49333115191999999</v>
      </c>
      <c r="G760" s="75">
        <v>0.34348703000000003</v>
      </c>
      <c r="H760" s="43">
        <v>1.6085586999999998E-2</v>
      </c>
      <c r="I760" s="43">
        <v>0.96224556999999999</v>
      </c>
      <c r="J760" s="43">
        <v>5.9971128999999998E-2</v>
      </c>
      <c r="K760" s="43">
        <v>1.2796737000000001E-2</v>
      </c>
      <c r="L760" s="43">
        <v>4.2364165000000004E-3</v>
      </c>
      <c r="M760" s="43">
        <v>3.3108892000000001E-2</v>
      </c>
      <c r="N760" s="43">
        <v>3.6978957000000001</v>
      </c>
      <c r="O760" s="43">
        <v>8.6341222000000002E-4</v>
      </c>
      <c r="P760" s="43">
        <v>0.10278574</v>
      </c>
      <c r="Q760" s="43">
        <v>8.6134896999999992E-3</v>
      </c>
      <c r="R760" s="43">
        <v>0.13658127</v>
      </c>
      <c r="S760" s="43">
        <v>0.24448723999999999</v>
      </c>
      <c r="U760" s="77">
        <f t="shared" si="60"/>
        <v>2.9610950862068965</v>
      </c>
    </row>
    <row r="761" spans="1:21">
      <c r="A761" s="41" t="s">
        <v>33</v>
      </c>
      <c r="B761" s="41" t="s">
        <v>2243</v>
      </c>
      <c r="C761" s="74">
        <f t="shared" si="56"/>
        <v>1.4138155989700001</v>
      </c>
      <c r="D761" s="74">
        <f t="shared" si="57"/>
        <v>2.5951175869999999E-2</v>
      </c>
      <c r="E761" s="74">
        <f t="shared" si="58"/>
        <v>1.2106427928000001</v>
      </c>
      <c r="F761" s="74">
        <f t="shared" si="59"/>
        <v>9.3454341299999993E-2</v>
      </c>
      <c r="G761" s="75">
        <v>8.3767288999999995E-2</v>
      </c>
      <c r="H761" s="43">
        <v>5.3745527999999997E-3</v>
      </c>
      <c r="I761" s="43">
        <v>0.20352403999999999</v>
      </c>
      <c r="J761" s="43">
        <v>1.5981151999999998E-2</v>
      </c>
      <c r="K761" s="43">
        <v>3.0506575999999998E-3</v>
      </c>
      <c r="L761" s="43">
        <v>5.9708487E-4</v>
      </c>
      <c r="M761" s="43">
        <v>6.3222814E-3</v>
      </c>
      <c r="N761" s="43">
        <v>1.0017442000000001</v>
      </c>
      <c r="O761" s="43">
        <v>1.9300679999999999E-4</v>
      </c>
      <c r="P761" s="43">
        <v>3.4863612000000002E-2</v>
      </c>
      <c r="Q761" s="43">
        <v>1.7997255E-3</v>
      </c>
      <c r="R761" s="43">
        <v>3.1413965000000002E-2</v>
      </c>
      <c r="S761" s="43">
        <v>2.5184031999999999E-2</v>
      </c>
      <c r="U761" s="77">
        <f t="shared" si="60"/>
        <v>0.72213180172413782</v>
      </c>
    </row>
    <row r="762" spans="1:21">
      <c r="A762" s="41" t="s">
        <v>33</v>
      </c>
      <c r="B762" s="41" t="s">
        <v>2244</v>
      </c>
      <c r="C762" s="74">
        <f t="shared" si="56"/>
        <v>1.5034568890400002</v>
      </c>
      <c r="D762" s="74">
        <f t="shared" si="57"/>
        <v>2.567675757E-2</v>
      </c>
      <c r="E762" s="74">
        <f t="shared" si="58"/>
        <v>1.2730359373</v>
      </c>
      <c r="F762" s="74">
        <f t="shared" si="59"/>
        <v>0.12095061417</v>
      </c>
      <c r="G762" s="75">
        <v>8.3793580000000006E-2</v>
      </c>
      <c r="H762" s="43">
        <v>4.5581273E-3</v>
      </c>
      <c r="I762" s="43">
        <v>0.22276001000000001</v>
      </c>
      <c r="J762" s="43">
        <v>1.3726469E-2</v>
      </c>
      <c r="K762" s="43">
        <v>3.2379952000000001E-3</v>
      </c>
      <c r="L762" s="43">
        <v>9.0067166999999995E-4</v>
      </c>
      <c r="M762" s="43">
        <v>7.8116217000000002E-3</v>
      </c>
      <c r="N762" s="43">
        <v>1.0457178</v>
      </c>
      <c r="O762" s="43">
        <v>2.1581567000000001E-4</v>
      </c>
      <c r="P762" s="43">
        <v>3.0658989000000001E-2</v>
      </c>
      <c r="Q762" s="43">
        <v>2.1399184999999999E-3</v>
      </c>
      <c r="R762" s="43">
        <v>3.4512747000000003E-2</v>
      </c>
      <c r="S762" s="43">
        <v>5.3423143999999999E-2</v>
      </c>
      <c r="U762" s="77">
        <f t="shared" si="60"/>
        <v>0.72235844827586204</v>
      </c>
    </row>
    <row r="763" spans="1:21">
      <c r="B763" s="40" t="s">
        <v>2245</v>
      </c>
      <c r="C763" s="76"/>
      <c r="D763" s="76"/>
      <c r="E763" s="76"/>
      <c r="F763" s="76"/>
      <c r="U763" s="78"/>
    </row>
    <row r="764" spans="1:21">
      <c r="A764" s="41" t="s">
        <v>33</v>
      </c>
      <c r="B764" s="41" t="s">
        <v>2246</v>
      </c>
      <c r="C764" s="74">
        <f t="shared" si="56"/>
        <v>0</v>
      </c>
      <c r="D764" s="74">
        <f t="shared" si="57"/>
        <v>0</v>
      </c>
      <c r="E764" s="74">
        <f t="shared" si="58"/>
        <v>0</v>
      </c>
      <c r="F764" s="74">
        <f t="shared" si="59"/>
        <v>0</v>
      </c>
      <c r="G764" s="75">
        <v>0</v>
      </c>
      <c r="H764" s="43">
        <v>0</v>
      </c>
      <c r="I764" s="43">
        <v>0</v>
      </c>
      <c r="J764" s="43">
        <v>0</v>
      </c>
      <c r="K764" s="43">
        <v>0</v>
      </c>
      <c r="L764" s="43">
        <v>0</v>
      </c>
      <c r="M764" s="43">
        <v>0</v>
      </c>
      <c r="N764" s="43">
        <v>0</v>
      </c>
      <c r="O764" s="43">
        <v>0</v>
      </c>
      <c r="P764" s="43">
        <v>0</v>
      </c>
      <c r="Q764" s="43">
        <v>0</v>
      </c>
      <c r="R764" s="43">
        <v>0</v>
      </c>
      <c r="S764" s="43">
        <v>0</v>
      </c>
      <c r="U764" s="77">
        <f t="shared" si="60"/>
        <v>0</v>
      </c>
    </row>
    <row r="765" spans="1:21">
      <c r="A765" s="41" t="s">
        <v>33</v>
      </c>
      <c r="B765" s="41" t="s">
        <v>2247</v>
      </c>
      <c r="C765" s="74">
        <f t="shared" si="56"/>
        <v>0.42551006340300007</v>
      </c>
      <c r="D765" s="74">
        <f t="shared" si="57"/>
        <v>2.2236296533000001E-2</v>
      </c>
      <c r="E765" s="74">
        <f t="shared" si="58"/>
        <v>0.37032817270000001</v>
      </c>
      <c r="F765" s="74">
        <f t="shared" si="59"/>
        <v>1.691460417E-2</v>
      </c>
      <c r="G765" s="75">
        <v>1.6030989999999998E-2</v>
      </c>
      <c r="H765" s="43">
        <v>5.0117837000000004E-3</v>
      </c>
      <c r="I765" s="43">
        <v>8.5624819000000005E-2</v>
      </c>
      <c r="J765" s="43">
        <v>1.9508693000000001E-2</v>
      </c>
      <c r="K765" s="43">
        <v>2.0948920999999999E-4</v>
      </c>
      <c r="L765" s="43">
        <v>9.5966623E-5</v>
      </c>
      <c r="M765" s="43">
        <v>2.4221477000000002E-3</v>
      </c>
      <c r="N765" s="43">
        <v>0.27969157</v>
      </c>
      <c r="O765" s="43">
        <v>0</v>
      </c>
      <c r="P765" s="43">
        <v>0</v>
      </c>
      <c r="Q765" s="43">
        <v>2.9108417000000002E-4</v>
      </c>
      <c r="R765" s="43">
        <v>1.106352E-2</v>
      </c>
      <c r="S765" s="43">
        <v>5.5599999999999998E-3</v>
      </c>
      <c r="U765" s="77">
        <f t="shared" si="60"/>
        <v>0.13819818965517239</v>
      </c>
    </row>
    <row r="766" spans="1:21">
      <c r="B766" s="40" t="s">
        <v>2248</v>
      </c>
      <c r="C766" s="76"/>
      <c r="D766" s="76"/>
      <c r="E766" s="76"/>
      <c r="F766" s="76"/>
      <c r="U766" s="78"/>
    </row>
    <row r="767" spans="1:21">
      <c r="A767" s="41" t="s">
        <v>33</v>
      </c>
      <c r="B767" s="41" t="s">
        <v>2249</v>
      </c>
      <c r="C767" s="74">
        <f t="shared" si="56"/>
        <v>1.378179092236</v>
      </c>
      <c r="D767" s="74">
        <f t="shared" si="57"/>
        <v>1.0397741240000001E-2</v>
      </c>
      <c r="E767" s="74">
        <f t="shared" si="58"/>
        <v>0.76983171559999997</v>
      </c>
      <c r="F767" s="74">
        <f t="shared" si="59"/>
        <v>4.9626895396000001E-2</v>
      </c>
      <c r="G767" s="75">
        <v>0.54832274000000003</v>
      </c>
      <c r="H767" s="43">
        <v>1.3485856E-3</v>
      </c>
      <c r="I767" s="43">
        <v>0.15818694999999999</v>
      </c>
      <c r="J767" s="43">
        <v>3.6524904000000001E-3</v>
      </c>
      <c r="K767" s="43">
        <v>1.3681025999999999E-3</v>
      </c>
      <c r="L767" s="43">
        <v>2.0053724E-4</v>
      </c>
      <c r="M767" s="43">
        <v>5.1766110000000002E-3</v>
      </c>
      <c r="N767" s="43">
        <v>0.61029617999999997</v>
      </c>
      <c r="O767" s="43">
        <v>8.9801536000000003E-5</v>
      </c>
      <c r="P767" s="43">
        <v>6.3861341000000004E-3</v>
      </c>
      <c r="Q767" s="43">
        <v>9.0759076E-4</v>
      </c>
      <c r="R767" s="43">
        <v>2.3066719999999999E-2</v>
      </c>
      <c r="S767" s="43">
        <v>1.9176649E-2</v>
      </c>
      <c r="U767" s="77">
        <f t="shared" si="60"/>
        <v>4.7269201724137933</v>
      </c>
    </row>
    <row r="768" spans="1:21">
      <c r="A768" s="41" t="s">
        <v>33</v>
      </c>
      <c r="B768" s="41" t="s">
        <v>2250</v>
      </c>
      <c r="C768" s="74">
        <f t="shared" si="56"/>
        <v>0.52494373156000007</v>
      </c>
      <c r="D768" s="74">
        <f t="shared" si="57"/>
        <v>1.34243994E-2</v>
      </c>
      <c r="E768" s="74">
        <f t="shared" si="58"/>
        <v>0.43131270954000001</v>
      </c>
      <c r="F768" s="74">
        <f t="shared" si="59"/>
        <v>3.7423656620000002E-2</v>
      </c>
      <c r="G768" s="75">
        <v>4.2782965999999999E-2</v>
      </c>
      <c r="H768" s="43">
        <v>9.6268953999999998E-4</v>
      </c>
      <c r="I768" s="43">
        <v>0.20657443</v>
      </c>
      <c r="J768" s="43">
        <v>4.8179412000000001E-3</v>
      </c>
      <c r="K768" s="43">
        <v>1.4177840000000001E-3</v>
      </c>
      <c r="L768" s="43">
        <v>1.1536851E-3</v>
      </c>
      <c r="M768" s="43">
        <v>6.0349890999999998E-3</v>
      </c>
      <c r="N768" s="43">
        <v>0.22377559</v>
      </c>
      <c r="O768" s="43">
        <v>1.0249086E-4</v>
      </c>
      <c r="P768" s="43">
        <v>9.4757069999999999E-3</v>
      </c>
      <c r="Q768" s="43">
        <v>4.8992676000000001E-4</v>
      </c>
      <c r="R768" s="43">
        <v>1.5679430000000001E-2</v>
      </c>
      <c r="S768" s="43">
        <v>1.1676102000000001E-2</v>
      </c>
      <c r="U768" s="77">
        <f t="shared" si="60"/>
        <v>0.36881867241379307</v>
      </c>
    </row>
    <row r="769" spans="1:21">
      <c r="A769" s="41" t="s">
        <v>33</v>
      </c>
      <c r="B769" s="41" t="s">
        <v>2251</v>
      </c>
      <c r="C769" s="74">
        <f t="shared" si="56"/>
        <v>2.0941640699800002</v>
      </c>
      <c r="D769" s="74">
        <f t="shared" si="57"/>
        <v>1.7493476959999997E-2</v>
      </c>
      <c r="E769" s="74">
        <f t="shared" si="58"/>
        <v>1.9083936129000001</v>
      </c>
      <c r="F769" s="74">
        <f t="shared" si="59"/>
        <v>7.5751191120000005E-2</v>
      </c>
      <c r="G769" s="75">
        <v>9.2525788999999997E-2</v>
      </c>
      <c r="H769" s="43">
        <v>1.6136129E-3</v>
      </c>
      <c r="I769" s="43">
        <v>0.2066993</v>
      </c>
      <c r="J769" s="43">
        <v>6.0671053000000003E-3</v>
      </c>
      <c r="K769" s="43">
        <v>2.1872349E-3</v>
      </c>
      <c r="L769" s="43">
        <v>2.7184415999999999E-4</v>
      </c>
      <c r="M769" s="43">
        <v>8.9672925999999993E-3</v>
      </c>
      <c r="N769" s="43">
        <v>1.7000807</v>
      </c>
      <c r="O769" s="43">
        <v>1.5153477E-4</v>
      </c>
      <c r="P769" s="43">
        <v>1.1428087E-2</v>
      </c>
      <c r="Q769" s="43">
        <v>9.4573835000000001E-4</v>
      </c>
      <c r="R769" s="43">
        <v>3.9513977999999998E-2</v>
      </c>
      <c r="S769" s="43">
        <v>2.3711853000000001E-2</v>
      </c>
      <c r="U769" s="77">
        <f t="shared" si="60"/>
        <v>0.79763611206896545</v>
      </c>
    </row>
    <row r="770" spans="1:21">
      <c r="A770" s="41" t="s">
        <v>33</v>
      </c>
      <c r="B770" s="41" t="s">
        <v>2252</v>
      </c>
      <c r="C770" s="74">
        <f t="shared" si="56"/>
        <v>0.79832289667199996</v>
      </c>
      <c r="D770" s="74">
        <f t="shared" si="57"/>
        <v>2.1579893699999998E-2</v>
      </c>
      <c r="E770" s="74">
        <f t="shared" si="58"/>
        <v>0.70928037617999995</v>
      </c>
      <c r="F770" s="74">
        <f t="shared" si="59"/>
        <v>2.6612349792000001E-2</v>
      </c>
      <c r="G770" s="75">
        <v>4.0850276999999997E-2</v>
      </c>
      <c r="H770" s="43">
        <v>9.0636617999999996E-4</v>
      </c>
      <c r="I770" s="43">
        <v>0.29006177</v>
      </c>
      <c r="J770" s="43">
        <v>3.9012156000000002E-3</v>
      </c>
      <c r="K770" s="43">
        <v>1.0116927E-3</v>
      </c>
      <c r="L770" s="43">
        <v>3.1457334000000001E-3</v>
      </c>
      <c r="M770" s="43">
        <v>1.3521251999999999E-2</v>
      </c>
      <c r="N770" s="43">
        <v>0.41831224</v>
      </c>
      <c r="O770" s="43">
        <v>7.1535182000000003E-5</v>
      </c>
      <c r="P770" s="43">
        <v>7.3694002E-3</v>
      </c>
      <c r="Q770" s="43">
        <v>4.8664891E-4</v>
      </c>
      <c r="R770" s="43">
        <v>1.0572256E-2</v>
      </c>
      <c r="S770" s="43">
        <v>8.1125095000000001E-3</v>
      </c>
      <c r="U770" s="77">
        <f t="shared" si="60"/>
        <v>0.35215756034482754</v>
      </c>
    </row>
    <row r="771" spans="1:21">
      <c r="A771" s="41" t="s">
        <v>33</v>
      </c>
      <c r="B771" s="41" t="s">
        <v>2253</v>
      </c>
      <c r="C771" s="74">
        <f t="shared" si="56"/>
        <v>0.40375917020999996</v>
      </c>
      <c r="D771" s="74">
        <f t="shared" si="57"/>
        <v>9.1886400100000005E-3</v>
      </c>
      <c r="E771" s="74">
        <f t="shared" si="58"/>
        <v>0.30441984647999998</v>
      </c>
      <c r="F771" s="74">
        <f t="shared" si="59"/>
        <v>4.6772738719999998E-2</v>
      </c>
      <c r="G771" s="75">
        <v>4.3377945000000001E-2</v>
      </c>
      <c r="H771" s="43">
        <v>9.2661648000000004E-4</v>
      </c>
      <c r="I771" s="43">
        <v>0.16222656999999999</v>
      </c>
      <c r="J771" s="43">
        <v>5.3814249E-3</v>
      </c>
      <c r="K771" s="43">
        <v>1.6691704999999999E-3</v>
      </c>
      <c r="L771" s="43">
        <v>1.4792150999999999E-4</v>
      </c>
      <c r="M771" s="43">
        <v>1.9901230999999999E-3</v>
      </c>
      <c r="N771" s="43">
        <v>0.14126665999999999</v>
      </c>
      <c r="O771" s="43">
        <v>1.2424092E-4</v>
      </c>
      <c r="P771" s="43">
        <v>1.0921093999999999E-2</v>
      </c>
      <c r="Q771" s="43">
        <v>4.535478E-4</v>
      </c>
      <c r="R771" s="43">
        <v>2.1965979E-2</v>
      </c>
      <c r="S771" s="43">
        <v>1.3307876999999999E-2</v>
      </c>
      <c r="U771" s="77">
        <f t="shared" si="60"/>
        <v>0.37394780172413794</v>
      </c>
    </row>
    <row r="772" spans="1:21">
      <c r="A772" s="41" t="s">
        <v>33</v>
      </c>
      <c r="B772" s="41" t="s">
        <v>2254</v>
      </c>
      <c r="C772" s="74">
        <f t="shared" si="56"/>
        <v>0.69875039930000005</v>
      </c>
      <c r="D772" s="74">
        <f t="shared" si="57"/>
        <v>1.2705247059999999E-2</v>
      </c>
      <c r="E772" s="74">
        <f t="shared" si="58"/>
        <v>0.58570936959999997</v>
      </c>
      <c r="F772" s="74">
        <f t="shared" si="59"/>
        <v>4.9771299640000002E-2</v>
      </c>
      <c r="G772" s="75">
        <v>5.0564483E-2</v>
      </c>
      <c r="H772" s="43">
        <v>1.2696796000000001E-3</v>
      </c>
      <c r="I772" s="43">
        <v>0.27918654999999998</v>
      </c>
      <c r="J772" s="43">
        <v>4.6625872999999998E-3</v>
      </c>
      <c r="K772" s="43">
        <v>1.4347870999999999E-3</v>
      </c>
      <c r="L772" s="43">
        <v>3.5826616E-4</v>
      </c>
      <c r="M772" s="43">
        <v>6.2496065000000002E-3</v>
      </c>
      <c r="N772" s="43">
        <v>0.30525313999999998</v>
      </c>
      <c r="O772" s="43">
        <v>1.0440779999999999E-4</v>
      </c>
      <c r="P772" s="43">
        <v>7.4191448000000002E-3</v>
      </c>
      <c r="Q772" s="43">
        <v>6.7350603999999999E-4</v>
      </c>
      <c r="R772" s="43">
        <v>2.4546558999999999E-2</v>
      </c>
      <c r="S772" s="43">
        <v>1.7027681999999999E-2</v>
      </c>
      <c r="U772" s="77">
        <f t="shared" si="60"/>
        <v>0.43590071551724136</v>
      </c>
    </row>
    <row r="773" spans="1:21">
      <c r="A773" s="41" t="s">
        <v>33</v>
      </c>
      <c r="B773" s="41" t="s">
        <v>2255</v>
      </c>
      <c r="C773" s="74">
        <f t="shared" si="56"/>
        <v>0.58487912485100013</v>
      </c>
      <c r="D773" s="74">
        <f t="shared" si="57"/>
        <v>1.8962370799999999E-2</v>
      </c>
      <c r="E773" s="74">
        <f t="shared" si="58"/>
        <v>0.48057597770000005</v>
      </c>
      <c r="F773" s="74">
        <f t="shared" si="59"/>
        <v>3.4535946350999998E-2</v>
      </c>
      <c r="G773" s="75">
        <v>5.0804830000000002E-2</v>
      </c>
      <c r="H773" s="43">
        <v>1.0741577000000001E-3</v>
      </c>
      <c r="I773" s="43">
        <v>0.27708116999999999</v>
      </c>
      <c r="J773" s="43">
        <v>4.8530524000000002E-3</v>
      </c>
      <c r="K773" s="43">
        <v>1.3202811E-3</v>
      </c>
      <c r="L773" s="43">
        <v>2.2364392999999999E-3</v>
      </c>
      <c r="M773" s="43">
        <v>1.0552598E-2</v>
      </c>
      <c r="N773" s="43">
        <v>0.20242065000000001</v>
      </c>
      <c r="O773" s="43">
        <v>9.4379590999999995E-5</v>
      </c>
      <c r="P773" s="43">
        <v>9.0757417000000007E-3</v>
      </c>
      <c r="Q773" s="43">
        <v>5.6175606000000004E-4</v>
      </c>
      <c r="R773" s="43">
        <v>1.3127569E-2</v>
      </c>
      <c r="S773" s="43">
        <v>1.1676499999999999E-2</v>
      </c>
      <c r="U773" s="77">
        <f t="shared" si="60"/>
        <v>0.43797267241379312</v>
      </c>
    </row>
    <row r="774" spans="1:21">
      <c r="A774" s="41" t="s">
        <v>33</v>
      </c>
      <c r="B774" s="41" t="s">
        <v>2256</v>
      </c>
      <c r="C774" s="74">
        <f t="shared" si="56"/>
        <v>5.1485607258199995</v>
      </c>
      <c r="D774" s="74">
        <f t="shared" si="57"/>
        <v>9.8390397800000001E-2</v>
      </c>
      <c r="E774" s="74">
        <f t="shared" si="58"/>
        <v>4.6962800656999999</v>
      </c>
      <c r="F774" s="74">
        <f t="shared" si="59"/>
        <v>0.19432746231999998</v>
      </c>
      <c r="G774" s="75">
        <v>0.1595628</v>
      </c>
      <c r="H774" s="43">
        <v>5.0066056999999997E-3</v>
      </c>
      <c r="I774" s="43">
        <v>0.86619855999999995</v>
      </c>
      <c r="J774" s="43">
        <v>2.2655102E-2</v>
      </c>
      <c r="K774" s="43">
        <v>6.5715017999999998E-3</v>
      </c>
      <c r="L774" s="43">
        <v>1.2468534999999999E-2</v>
      </c>
      <c r="M774" s="43">
        <v>5.6695258999999998E-2</v>
      </c>
      <c r="N774" s="43">
        <v>3.8250749000000002</v>
      </c>
      <c r="O774" s="43">
        <v>4.6139442000000001E-4</v>
      </c>
      <c r="P774" s="43">
        <v>4.6504170999999997E-2</v>
      </c>
      <c r="Q774" s="43">
        <v>2.7461329E-3</v>
      </c>
      <c r="R774" s="43">
        <v>6.5952373999999994E-2</v>
      </c>
      <c r="S774" s="43">
        <v>7.866339E-2</v>
      </c>
      <c r="U774" s="77">
        <f t="shared" si="60"/>
        <v>1.3755413793103448</v>
      </c>
    </row>
    <row r="775" spans="1:21">
      <c r="A775" s="41" t="s">
        <v>33</v>
      </c>
      <c r="B775" s="41" t="s">
        <v>2257</v>
      </c>
      <c r="C775" s="74">
        <f t="shared" si="56"/>
        <v>0.49870089985499994</v>
      </c>
      <c r="D775" s="74">
        <f t="shared" si="57"/>
        <v>9.71889194E-3</v>
      </c>
      <c r="E775" s="74">
        <f t="shared" si="58"/>
        <v>0.40787954336999999</v>
      </c>
      <c r="F775" s="74">
        <f t="shared" si="59"/>
        <v>3.5005534544999994E-2</v>
      </c>
      <c r="G775" s="75">
        <v>4.6096930000000001E-2</v>
      </c>
      <c r="H775" s="43">
        <v>8.4589337000000005E-4</v>
      </c>
      <c r="I775" s="43">
        <v>0.24146487999999999</v>
      </c>
      <c r="J775" s="43">
        <v>3.5641603999999999E-3</v>
      </c>
      <c r="K775" s="43">
        <v>1.0166282E-3</v>
      </c>
      <c r="L775" s="43">
        <v>4.5088974000000002E-4</v>
      </c>
      <c r="M775" s="43">
        <v>4.6872136000000002E-3</v>
      </c>
      <c r="N775" s="43">
        <v>0.16556877</v>
      </c>
      <c r="O775" s="43">
        <v>7.4990305E-5</v>
      </c>
      <c r="P775" s="43">
        <v>5.6247462E-3</v>
      </c>
      <c r="Q775" s="43">
        <v>4.2917204000000002E-4</v>
      </c>
      <c r="R775" s="43">
        <v>1.6611371999999999E-2</v>
      </c>
      <c r="S775" s="43">
        <v>1.2265254E-2</v>
      </c>
      <c r="U775" s="77">
        <f t="shared" si="60"/>
        <v>0.39738732758620687</v>
      </c>
    </row>
    <row r="776" spans="1:21">
      <c r="A776" s="41" t="s">
        <v>33</v>
      </c>
      <c r="B776" s="41" t="s">
        <v>2258</v>
      </c>
      <c r="C776" s="74">
        <f t="shared" si="56"/>
        <v>0.75762579182299994</v>
      </c>
      <c r="D776" s="74">
        <f t="shared" si="57"/>
        <v>1.2718199459999999E-2</v>
      </c>
      <c r="E776" s="74">
        <f t="shared" si="58"/>
        <v>0.66949271972000002</v>
      </c>
      <c r="F776" s="74">
        <f t="shared" si="59"/>
        <v>2.9527964643000004E-2</v>
      </c>
      <c r="G776" s="75">
        <v>4.5886907999999997E-2</v>
      </c>
      <c r="H776" s="43">
        <v>8.5738972000000001E-4</v>
      </c>
      <c r="I776" s="43">
        <v>0.2573916</v>
      </c>
      <c r="J776" s="43">
        <v>3.7215154E-3</v>
      </c>
      <c r="K776" s="43">
        <v>9.891095600000001E-4</v>
      </c>
      <c r="L776" s="43">
        <v>1.1005892E-3</v>
      </c>
      <c r="M776" s="43">
        <v>6.9069852999999997E-3</v>
      </c>
      <c r="N776" s="43">
        <v>0.41124372999999997</v>
      </c>
      <c r="O776" s="43">
        <v>7.2670422999999998E-5</v>
      </c>
      <c r="P776" s="43">
        <v>6.1911283000000003E-3</v>
      </c>
      <c r="Q776" s="43">
        <v>4.4386892E-4</v>
      </c>
      <c r="R776" s="43">
        <v>1.2416572000000001E-2</v>
      </c>
      <c r="S776" s="43">
        <v>1.0403725000000001E-2</v>
      </c>
      <c r="U776" s="77">
        <f t="shared" si="60"/>
        <v>0.39557679310344823</v>
      </c>
    </row>
    <row r="777" spans="1:21">
      <c r="A777" s="41" t="s">
        <v>33</v>
      </c>
      <c r="B777" s="41" t="s">
        <v>2259</v>
      </c>
      <c r="C777" s="74">
        <f t="shared" si="56"/>
        <v>0.43760806566400001</v>
      </c>
      <c r="D777" s="74">
        <f t="shared" si="57"/>
        <v>1.7125803000000002E-2</v>
      </c>
      <c r="E777" s="74">
        <f t="shared" si="58"/>
        <v>0.34416554481</v>
      </c>
      <c r="F777" s="74">
        <f t="shared" si="59"/>
        <v>3.4385776853999996E-2</v>
      </c>
      <c r="G777" s="75">
        <v>4.1930940999999999E-2</v>
      </c>
      <c r="H777" s="43">
        <v>8.4003481000000004E-4</v>
      </c>
      <c r="I777" s="43">
        <v>0.23623936000000001</v>
      </c>
      <c r="J777" s="43">
        <v>4.3353122999999997E-3</v>
      </c>
      <c r="K777" s="43">
        <v>1.2121765000000001E-3</v>
      </c>
      <c r="L777" s="43">
        <v>2.5955063000000001E-3</v>
      </c>
      <c r="M777" s="43">
        <v>8.9828079000000005E-3</v>
      </c>
      <c r="N777" s="43">
        <v>0.10708615</v>
      </c>
      <c r="O777" s="43">
        <v>8.6465873999999997E-5</v>
      </c>
      <c r="P777" s="43">
        <v>8.6246977999999992E-3</v>
      </c>
      <c r="Q777" s="43">
        <v>4.3613718E-4</v>
      </c>
      <c r="R777" s="43">
        <v>1.4632371E-2</v>
      </c>
      <c r="S777" s="43">
        <v>1.0606104999999999E-2</v>
      </c>
      <c r="U777" s="77">
        <f t="shared" si="60"/>
        <v>0.36147362931034482</v>
      </c>
    </row>
    <row r="778" spans="1:21">
      <c r="A778" s="41" t="s">
        <v>33</v>
      </c>
      <c r="B778" s="41" t="s">
        <v>2260</v>
      </c>
      <c r="C778" s="74">
        <f t="shared" ref="C778:C841" si="61">D778+E778+F778+G778</f>
        <v>0.44662999287999999</v>
      </c>
      <c r="D778" s="74">
        <f t="shared" ref="D778:D841" si="62">J778+K778+L778+M778</f>
        <v>1.260423594E-2</v>
      </c>
      <c r="E778" s="74">
        <f t="shared" ref="E778:E841" si="63">H778+I778+N778</f>
        <v>0.32814842059999999</v>
      </c>
      <c r="F778" s="74">
        <f t="shared" ref="F778:F841" si="64">O778+IF(P778="x",0,P778)+IF(Q778="x",0,Q778)+IF(R778="x",0,R778)+S778</f>
        <v>5.3536358340000006E-2</v>
      </c>
      <c r="G778" s="75">
        <v>5.2340978000000003E-2</v>
      </c>
      <c r="H778" s="43">
        <v>1.1963206000000001E-3</v>
      </c>
      <c r="I778" s="43">
        <v>0.20500090000000001</v>
      </c>
      <c r="J778" s="43">
        <v>5.6759059999999997E-3</v>
      </c>
      <c r="K778" s="43">
        <v>1.7857064000000001E-3</v>
      </c>
      <c r="L778" s="43">
        <v>5.7940474000000002E-4</v>
      </c>
      <c r="M778" s="43">
        <v>4.5632188000000002E-3</v>
      </c>
      <c r="N778" s="43">
        <v>0.1219512</v>
      </c>
      <c r="O778" s="43">
        <v>1.2890167000000001E-4</v>
      </c>
      <c r="P778" s="43">
        <v>1.0878215E-2</v>
      </c>
      <c r="Q778" s="43">
        <v>6.1616666999999995E-4</v>
      </c>
      <c r="R778" s="43">
        <v>2.4753842000000002E-2</v>
      </c>
      <c r="S778" s="43">
        <v>1.7159232999999999E-2</v>
      </c>
      <c r="U778" s="77">
        <f t="shared" si="60"/>
        <v>0.45121532758620692</v>
      </c>
    </row>
    <row r="779" spans="1:21">
      <c r="A779" s="41" t="s">
        <v>33</v>
      </c>
      <c r="B779" s="41" t="s">
        <v>2261</v>
      </c>
      <c r="C779" s="74">
        <f t="shared" si="61"/>
        <v>1.1720052306700002</v>
      </c>
      <c r="D779" s="74">
        <f t="shared" si="62"/>
        <v>2.83115725E-2</v>
      </c>
      <c r="E779" s="74">
        <f t="shared" si="63"/>
        <v>0.94206183799999998</v>
      </c>
      <c r="F779" s="74">
        <f t="shared" si="64"/>
        <v>0.12570136117</v>
      </c>
      <c r="G779" s="75">
        <v>7.5930459000000006E-2</v>
      </c>
      <c r="H779" s="43">
        <v>2.8494179999999998E-3</v>
      </c>
      <c r="I779" s="43">
        <v>0.34933737999999998</v>
      </c>
      <c r="J779" s="43">
        <v>9.7768992999999992E-3</v>
      </c>
      <c r="K779" s="43">
        <v>2.976472E-3</v>
      </c>
      <c r="L779" s="43">
        <v>1.9064332E-3</v>
      </c>
      <c r="M779" s="43">
        <v>1.3651768E-2</v>
      </c>
      <c r="N779" s="43">
        <v>0.58987504000000002</v>
      </c>
      <c r="O779" s="43">
        <v>2.0653507000000001E-4</v>
      </c>
      <c r="P779" s="43">
        <v>1.8533174999999999E-2</v>
      </c>
      <c r="Q779" s="43">
        <v>1.6132811000000001E-3</v>
      </c>
      <c r="R779" s="43">
        <v>2.9685369999999999E-2</v>
      </c>
      <c r="S779" s="43">
        <v>7.5662999999999994E-2</v>
      </c>
      <c r="U779" s="77">
        <f t="shared" si="60"/>
        <v>0.65457292241379317</v>
      </c>
    </row>
    <row r="780" spans="1:21">
      <c r="A780" s="41" t="s">
        <v>33</v>
      </c>
      <c r="B780" s="41" t="s">
        <v>2262</v>
      </c>
      <c r="C780" s="74">
        <f t="shared" si="61"/>
        <v>0.40411243922000001</v>
      </c>
      <c r="D780" s="74">
        <f t="shared" si="62"/>
        <v>1.3203016870000001E-2</v>
      </c>
      <c r="E780" s="74">
        <f t="shared" si="63"/>
        <v>0.28505979989999997</v>
      </c>
      <c r="F780" s="74">
        <f t="shared" si="64"/>
        <v>5.2001514449999994E-2</v>
      </c>
      <c r="G780" s="75">
        <v>5.3848107999999999E-2</v>
      </c>
      <c r="H780" s="43">
        <v>1.1635749E-3</v>
      </c>
      <c r="I780" s="43">
        <v>0.22026688999999999</v>
      </c>
      <c r="J780" s="43">
        <v>5.4044877000000002E-3</v>
      </c>
      <c r="K780" s="43">
        <v>1.6947310999999999E-3</v>
      </c>
      <c r="L780" s="43">
        <v>7.5664866999999999E-4</v>
      </c>
      <c r="M780" s="43">
        <v>5.3471494E-3</v>
      </c>
      <c r="N780" s="43">
        <v>6.3629334999999995E-2</v>
      </c>
      <c r="O780" s="43">
        <v>1.2010331999999999E-4</v>
      </c>
      <c r="P780" s="43">
        <v>1.0101816E-2</v>
      </c>
      <c r="Q780" s="43">
        <v>6.0686013E-4</v>
      </c>
      <c r="R780" s="43">
        <v>2.3466359999999999E-2</v>
      </c>
      <c r="S780" s="43">
        <v>1.7706375E-2</v>
      </c>
      <c r="U780" s="77">
        <f t="shared" si="60"/>
        <v>0.46420782758620688</v>
      </c>
    </row>
    <row r="781" spans="1:21">
      <c r="A781" s="41" t="s">
        <v>33</v>
      </c>
      <c r="B781" s="41" t="s">
        <v>2263</v>
      </c>
      <c r="C781" s="74">
        <f t="shared" si="61"/>
        <v>0.48906326846599996</v>
      </c>
      <c r="D781" s="74">
        <f t="shared" si="62"/>
        <v>9.6846578500000002E-3</v>
      </c>
      <c r="E781" s="74">
        <f t="shared" si="63"/>
        <v>0.39204848157</v>
      </c>
      <c r="F781" s="74">
        <f t="shared" si="64"/>
        <v>3.0398286045999999E-2</v>
      </c>
      <c r="G781" s="75">
        <v>5.6931843000000003E-2</v>
      </c>
      <c r="H781" s="43">
        <v>8.4054156999999999E-4</v>
      </c>
      <c r="I781" s="43">
        <v>0.21267463</v>
      </c>
      <c r="J781" s="43">
        <v>3.5107943999999999E-3</v>
      </c>
      <c r="K781" s="43">
        <v>1.0013655999999999E-3</v>
      </c>
      <c r="L781" s="43">
        <v>4.7239915000000003E-4</v>
      </c>
      <c r="M781" s="43">
        <v>4.7000986999999996E-3</v>
      </c>
      <c r="N781" s="43">
        <v>0.17853331</v>
      </c>
      <c r="O781" s="43">
        <v>7.3340376000000001E-5</v>
      </c>
      <c r="P781" s="43">
        <v>5.9968922999999999E-3</v>
      </c>
      <c r="Q781" s="43">
        <v>4.9856637000000002E-4</v>
      </c>
      <c r="R781" s="43">
        <v>1.3096722999999999E-2</v>
      </c>
      <c r="S781" s="43">
        <v>1.0732764000000001E-2</v>
      </c>
      <c r="U781" s="77">
        <f t="shared" si="60"/>
        <v>0.49079175000000003</v>
      </c>
    </row>
    <row r="782" spans="1:21">
      <c r="A782" s="41" t="s">
        <v>33</v>
      </c>
      <c r="B782" s="41" t="s">
        <v>2264</v>
      </c>
      <c r="C782" s="74">
        <f t="shared" si="61"/>
        <v>0.50278793898899998</v>
      </c>
      <c r="D782" s="74">
        <f t="shared" si="62"/>
        <v>1.1828993060000001E-2</v>
      </c>
      <c r="E782" s="74">
        <f t="shared" si="63"/>
        <v>0.41484857006999998</v>
      </c>
      <c r="F782" s="74">
        <f t="shared" si="64"/>
        <v>3.1872676858999999E-2</v>
      </c>
      <c r="G782" s="75">
        <v>4.4237698999999998E-2</v>
      </c>
      <c r="H782" s="43">
        <v>9.1727007000000002E-4</v>
      </c>
      <c r="I782" s="43">
        <v>0.22699415000000001</v>
      </c>
      <c r="J782" s="43">
        <v>3.7393709E-3</v>
      </c>
      <c r="K782" s="43">
        <v>1.0731205000000001E-3</v>
      </c>
      <c r="L782" s="43">
        <v>6.7098506E-4</v>
      </c>
      <c r="M782" s="43">
        <v>6.3455166E-3</v>
      </c>
      <c r="N782" s="43">
        <v>0.18693715</v>
      </c>
      <c r="O782" s="43">
        <v>7.8153779E-5</v>
      </c>
      <c r="P782" s="43">
        <v>6.4031110000000004E-3</v>
      </c>
      <c r="Q782" s="43">
        <v>4.7839908000000002E-4</v>
      </c>
      <c r="R782" s="43">
        <v>1.3911737E-2</v>
      </c>
      <c r="S782" s="43">
        <v>1.1001276000000001E-2</v>
      </c>
      <c r="U782" s="77">
        <f t="shared" si="60"/>
        <v>0.38135947413793098</v>
      </c>
    </row>
    <row r="783" spans="1:21">
      <c r="A783" s="41" t="s">
        <v>33</v>
      </c>
      <c r="B783" s="41" t="s">
        <v>2265</v>
      </c>
      <c r="C783" s="74">
        <f t="shared" si="61"/>
        <v>1.7079205524599999</v>
      </c>
      <c r="D783" s="74">
        <f t="shared" si="62"/>
        <v>1.9083644069999999E-2</v>
      </c>
      <c r="E783" s="74">
        <f t="shared" si="63"/>
        <v>1.5616981106999999</v>
      </c>
      <c r="F783" s="74">
        <f t="shared" si="64"/>
        <v>6.8078138690000012E-2</v>
      </c>
      <c r="G783" s="75">
        <v>5.9060659000000001E-2</v>
      </c>
      <c r="H783" s="43">
        <v>1.5813307E-3</v>
      </c>
      <c r="I783" s="43">
        <v>0.23395468</v>
      </c>
      <c r="J783" s="43">
        <v>8.1904013000000005E-3</v>
      </c>
      <c r="K783" s="43">
        <v>2.5508229000000002E-3</v>
      </c>
      <c r="L783" s="43">
        <v>4.6460876999999999E-4</v>
      </c>
      <c r="M783" s="43">
        <v>7.8778110999999998E-3</v>
      </c>
      <c r="N783" s="43">
        <v>1.3261620999999999</v>
      </c>
      <c r="O783" s="43">
        <v>1.8709645999999999E-4</v>
      </c>
      <c r="P783" s="43">
        <v>1.6584554000000001E-2</v>
      </c>
      <c r="Q783" s="43">
        <v>7.7144222999999995E-4</v>
      </c>
      <c r="R783" s="43">
        <v>3.0982900000000001E-2</v>
      </c>
      <c r="S783" s="43">
        <v>1.9552145999999999E-2</v>
      </c>
      <c r="U783" s="77">
        <f t="shared" si="60"/>
        <v>0.50914361206896552</v>
      </c>
    </row>
    <row r="784" spans="1:21">
      <c r="A784" s="41" t="s">
        <v>33</v>
      </c>
      <c r="B784" s="41" t="s">
        <v>2266</v>
      </c>
      <c r="C784" s="74">
        <f t="shared" si="61"/>
        <v>0.48873314483999997</v>
      </c>
      <c r="D784" s="74">
        <f t="shared" si="62"/>
        <v>1.1468145400000001E-2</v>
      </c>
      <c r="E784" s="74">
        <f t="shared" si="63"/>
        <v>0.39190818719999998</v>
      </c>
      <c r="F784" s="74">
        <f t="shared" si="64"/>
        <v>4.409825924E-2</v>
      </c>
      <c r="G784" s="75">
        <v>4.1258553000000003E-2</v>
      </c>
      <c r="H784" s="43">
        <v>1.0294772000000001E-3</v>
      </c>
      <c r="I784" s="43">
        <v>0.16536608999999999</v>
      </c>
      <c r="J784" s="43">
        <v>5.3521753000000004E-3</v>
      </c>
      <c r="K784" s="43">
        <v>1.6727039000000001E-3</v>
      </c>
      <c r="L784" s="43">
        <v>5.0627989999999998E-4</v>
      </c>
      <c r="M784" s="43">
        <v>3.9369862999999996E-3</v>
      </c>
      <c r="N784" s="43">
        <v>0.22551262</v>
      </c>
      <c r="O784" s="43">
        <v>1.2102117E-4</v>
      </c>
      <c r="P784" s="43">
        <v>1.0955283999999999E-2</v>
      </c>
      <c r="Q784" s="43">
        <v>5.3146406999999998E-4</v>
      </c>
      <c r="R784" s="43">
        <v>1.9369150000000002E-2</v>
      </c>
      <c r="S784" s="43">
        <v>1.312134E-2</v>
      </c>
      <c r="U784" s="77">
        <f t="shared" si="60"/>
        <v>0.35567718103448276</v>
      </c>
    </row>
    <row r="785" spans="1:21">
      <c r="A785" s="41" t="s">
        <v>33</v>
      </c>
      <c r="B785" s="41" t="s">
        <v>2267</v>
      </c>
      <c r="C785" s="74">
        <f t="shared" si="61"/>
        <v>0.54277356295300005</v>
      </c>
      <c r="D785" s="74">
        <f t="shared" si="62"/>
        <v>1.5909893599999999E-2</v>
      </c>
      <c r="E785" s="74">
        <f t="shared" si="63"/>
        <v>0.45529743040000004</v>
      </c>
      <c r="F785" s="74">
        <f t="shared" si="64"/>
        <v>2.8924669952999998E-2</v>
      </c>
      <c r="G785" s="75">
        <v>4.2641568999999997E-2</v>
      </c>
      <c r="H785" s="43">
        <v>1.1048804000000001E-3</v>
      </c>
      <c r="I785" s="43">
        <v>0.24004181999999999</v>
      </c>
      <c r="J785" s="43">
        <v>3.631998E-3</v>
      </c>
      <c r="K785" s="43">
        <v>1.0556687000000001E-3</v>
      </c>
      <c r="L785" s="43">
        <v>1.6229606000000001E-3</v>
      </c>
      <c r="M785" s="43">
        <v>9.5992662999999992E-3</v>
      </c>
      <c r="N785" s="43">
        <v>0.21415073000000001</v>
      </c>
      <c r="O785" s="43">
        <v>7.0762002999999999E-5</v>
      </c>
      <c r="P785" s="43">
        <v>6.3543834999999996E-3</v>
      </c>
      <c r="Q785" s="43">
        <v>6.9039044999999997E-4</v>
      </c>
      <c r="R785" s="43">
        <v>1.0938151E-2</v>
      </c>
      <c r="S785" s="43">
        <v>1.0870983000000001E-2</v>
      </c>
      <c r="U785" s="77">
        <f t="shared" si="60"/>
        <v>0.36759973275862062</v>
      </c>
    </row>
    <row r="786" spans="1:21">
      <c r="A786" s="41" t="s">
        <v>33</v>
      </c>
      <c r="B786" s="41" t="s">
        <v>2268</v>
      </c>
      <c r="C786" s="74">
        <f t="shared" si="61"/>
        <v>1.1807072321600001</v>
      </c>
      <c r="D786" s="74">
        <f t="shared" si="62"/>
        <v>2.0253948199999997E-2</v>
      </c>
      <c r="E786" s="74">
        <f t="shared" si="63"/>
        <v>1.0589457192</v>
      </c>
      <c r="F786" s="74">
        <f t="shared" si="64"/>
        <v>5.0827766760000004E-2</v>
      </c>
      <c r="G786" s="75">
        <v>5.0679797999999998E-2</v>
      </c>
      <c r="H786" s="43">
        <v>1.4105992000000001E-3</v>
      </c>
      <c r="I786" s="43">
        <v>0.26358696999999998</v>
      </c>
      <c r="J786" s="43">
        <v>6.6120672999999998E-3</v>
      </c>
      <c r="K786" s="43">
        <v>2.0192821999999999E-3</v>
      </c>
      <c r="L786" s="43">
        <v>1.1635687E-3</v>
      </c>
      <c r="M786" s="43">
        <v>1.0459029999999999E-2</v>
      </c>
      <c r="N786" s="43">
        <v>0.79394814999999996</v>
      </c>
      <c r="O786" s="43">
        <v>1.4540097000000001E-4</v>
      </c>
      <c r="P786" s="43">
        <v>1.3077271E-2</v>
      </c>
      <c r="Q786" s="43">
        <v>7.1098779000000004E-4</v>
      </c>
      <c r="R786" s="43">
        <v>2.1704953999999999E-2</v>
      </c>
      <c r="S786" s="43">
        <v>1.5189153E-2</v>
      </c>
      <c r="U786" s="77">
        <f t="shared" ref="U786:U849" si="65">G786/0.116</f>
        <v>0.43689481034482752</v>
      </c>
    </row>
    <row r="787" spans="1:21">
      <c r="A787" s="41" t="s">
        <v>33</v>
      </c>
      <c r="B787" s="41" t="s">
        <v>2269</v>
      </c>
      <c r="C787" s="74">
        <f t="shared" si="61"/>
        <v>0.42497768348000003</v>
      </c>
      <c r="D787" s="74">
        <f t="shared" si="62"/>
        <v>1.404023242E-2</v>
      </c>
      <c r="E787" s="74">
        <f t="shared" si="63"/>
        <v>0.29873971630000001</v>
      </c>
      <c r="F787" s="74">
        <f t="shared" si="64"/>
        <v>5.5613026760000003E-2</v>
      </c>
      <c r="G787" s="75">
        <v>5.6584707999999997E-2</v>
      </c>
      <c r="H787" s="43">
        <v>1.4298963E-3</v>
      </c>
      <c r="I787" s="43">
        <v>0.23086044999999999</v>
      </c>
      <c r="J787" s="43">
        <v>6.9558763000000003E-3</v>
      </c>
      <c r="K787" s="43">
        <v>2.1090467000000001E-3</v>
      </c>
      <c r="L787" s="43">
        <v>4.0117282000000002E-4</v>
      </c>
      <c r="M787" s="43">
        <v>4.5741365999999997E-3</v>
      </c>
      <c r="N787" s="43">
        <v>6.6449369999999994E-2</v>
      </c>
      <c r="O787" s="43">
        <v>1.5425186E-4</v>
      </c>
      <c r="P787" s="43">
        <v>1.3509577E-2</v>
      </c>
      <c r="Q787" s="43">
        <v>6.8856989999999997E-4</v>
      </c>
      <c r="R787" s="43">
        <v>2.4164781999999999E-2</v>
      </c>
      <c r="S787" s="43">
        <v>1.7095846000000001E-2</v>
      </c>
      <c r="U787" s="77">
        <f t="shared" si="65"/>
        <v>0.48779920689655165</v>
      </c>
    </row>
    <row r="788" spans="1:21">
      <c r="A788" s="41" t="s">
        <v>33</v>
      </c>
      <c r="B788" s="41" t="s">
        <v>2270</v>
      </c>
      <c r="C788" s="74">
        <f t="shared" si="61"/>
        <v>0.48348815234000003</v>
      </c>
      <c r="D788" s="74">
        <f t="shared" si="62"/>
        <v>1.425974105E-2</v>
      </c>
      <c r="E788" s="74">
        <f t="shared" si="63"/>
        <v>0.35405917770000001</v>
      </c>
      <c r="F788" s="74">
        <f t="shared" si="64"/>
        <v>6.0218670590000002E-2</v>
      </c>
      <c r="G788" s="75">
        <v>5.4950563000000001E-2</v>
      </c>
      <c r="H788" s="43">
        <v>1.4958676999999999E-3</v>
      </c>
      <c r="I788" s="43">
        <v>0.20954321000000001</v>
      </c>
      <c r="J788" s="43">
        <v>7.3325070999999999E-3</v>
      </c>
      <c r="K788" s="43">
        <v>2.2778937999999999E-3</v>
      </c>
      <c r="L788" s="43">
        <v>4.2161115000000001E-4</v>
      </c>
      <c r="M788" s="43">
        <v>4.2277290000000004E-3</v>
      </c>
      <c r="N788" s="43">
        <v>0.14302010000000001</v>
      </c>
      <c r="O788" s="43">
        <v>1.6577415000000001E-4</v>
      </c>
      <c r="P788" s="43">
        <v>1.4705497999999999E-2</v>
      </c>
      <c r="Q788" s="43">
        <v>7.6320043999999999E-4</v>
      </c>
      <c r="R788" s="43">
        <v>2.6664611000000001E-2</v>
      </c>
      <c r="S788" s="43">
        <v>1.7919587000000001E-2</v>
      </c>
      <c r="U788" s="77">
        <f t="shared" si="65"/>
        <v>0.47371174999999999</v>
      </c>
    </row>
    <row r="789" spans="1:21">
      <c r="A789" s="41" t="s">
        <v>33</v>
      </c>
      <c r="B789" s="41" t="s">
        <v>2271</v>
      </c>
      <c r="C789" s="74">
        <f t="shared" si="61"/>
        <v>0.7219422192299999</v>
      </c>
      <c r="D789" s="74">
        <f t="shared" si="62"/>
        <v>3.4619738499999997E-2</v>
      </c>
      <c r="E789" s="74">
        <f t="shared" si="63"/>
        <v>0.59942813105999992</v>
      </c>
      <c r="F789" s="74">
        <f t="shared" si="64"/>
        <v>3.223940267E-2</v>
      </c>
      <c r="G789" s="75">
        <v>5.5654947000000003E-2</v>
      </c>
      <c r="H789" s="43">
        <v>9.5021106000000004E-4</v>
      </c>
      <c r="I789" s="43">
        <v>0.40771175999999998</v>
      </c>
      <c r="J789" s="43">
        <v>4.8396302000000002E-3</v>
      </c>
      <c r="K789" s="43">
        <v>1.0984673E-3</v>
      </c>
      <c r="L789" s="43">
        <v>6.8902019999999998E-3</v>
      </c>
      <c r="M789" s="43">
        <v>2.1791438999999999E-2</v>
      </c>
      <c r="N789" s="43">
        <v>0.19076615999999999</v>
      </c>
      <c r="O789" s="43">
        <v>7.5590070000000005E-5</v>
      </c>
      <c r="P789" s="43">
        <v>9.5535142999999996E-3</v>
      </c>
      <c r="Q789" s="43">
        <v>5.2966479999999995E-4</v>
      </c>
      <c r="R789" s="43">
        <v>1.208804E-2</v>
      </c>
      <c r="S789" s="43">
        <v>9.9925935000000007E-3</v>
      </c>
      <c r="U789" s="77">
        <f t="shared" si="65"/>
        <v>0.47978402586206897</v>
      </c>
    </row>
    <row r="790" spans="1:21">
      <c r="A790" s="41" t="s">
        <v>33</v>
      </c>
      <c r="B790" s="41" t="s">
        <v>2272</v>
      </c>
      <c r="C790" s="74">
        <f t="shared" si="61"/>
        <v>0.55654221429000006</v>
      </c>
      <c r="D790" s="74">
        <f t="shared" si="62"/>
        <v>2.5017481800000001E-2</v>
      </c>
      <c r="E790" s="74">
        <f t="shared" si="63"/>
        <v>0.40638433900000004</v>
      </c>
      <c r="F790" s="74">
        <f t="shared" si="64"/>
        <v>5.5044326490000003E-2</v>
      </c>
      <c r="G790" s="75">
        <v>7.0096066999999998E-2</v>
      </c>
      <c r="H790" s="43">
        <v>1.5783139999999999E-3</v>
      </c>
      <c r="I790" s="43">
        <v>0.33836399</v>
      </c>
      <c r="J790" s="43">
        <v>7.1234766000000003E-3</v>
      </c>
      <c r="K790" s="43">
        <v>2.0873233E-3</v>
      </c>
      <c r="L790" s="43">
        <v>2.1007108999999999E-3</v>
      </c>
      <c r="M790" s="43">
        <v>1.3705971000000001E-2</v>
      </c>
      <c r="N790" s="43">
        <v>6.6442034999999997E-2</v>
      </c>
      <c r="O790" s="43">
        <v>1.4726043000000001E-4</v>
      </c>
      <c r="P790" s="43">
        <v>1.3383956000000001E-2</v>
      </c>
      <c r="Q790" s="43">
        <v>7.9542006E-4</v>
      </c>
      <c r="R790" s="43">
        <v>2.1493053000000002E-2</v>
      </c>
      <c r="S790" s="43">
        <v>1.9224636999999999E-2</v>
      </c>
      <c r="U790" s="77">
        <f t="shared" si="65"/>
        <v>0.60427643965517241</v>
      </c>
    </row>
    <row r="791" spans="1:21">
      <c r="A791" s="41" t="s">
        <v>33</v>
      </c>
      <c r="B791" s="41" t="s">
        <v>2273</v>
      </c>
      <c r="C791" s="74">
        <f t="shared" si="61"/>
        <v>0.53633792456999996</v>
      </c>
      <c r="D791" s="74">
        <f t="shared" si="62"/>
        <v>1.6742506419999997E-2</v>
      </c>
      <c r="E791" s="74">
        <f t="shared" si="63"/>
        <v>0.41415490899999996</v>
      </c>
      <c r="F791" s="74">
        <f t="shared" si="64"/>
        <v>5.3509350149999996E-2</v>
      </c>
      <c r="G791" s="75">
        <v>5.1931158999999998E-2</v>
      </c>
      <c r="H791" s="43">
        <v>1.3743690000000001E-3</v>
      </c>
      <c r="I791" s="43">
        <v>0.22526212000000001</v>
      </c>
      <c r="J791" s="43">
        <v>6.7030989999999997E-3</v>
      </c>
      <c r="K791" s="43">
        <v>2.0578599999999999E-3</v>
      </c>
      <c r="L791" s="43">
        <v>9.5371002E-4</v>
      </c>
      <c r="M791" s="43">
        <v>7.0278373999999996E-3</v>
      </c>
      <c r="N791" s="43">
        <v>0.18751841999999999</v>
      </c>
      <c r="O791" s="43">
        <v>1.4872711E-4</v>
      </c>
      <c r="P791" s="43">
        <v>1.3408322E-2</v>
      </c>
      <c r="Q791" s="43">
        <v>6.8854303999999996E-4</v>
      </c>
      <c r="R791" s="43">
        <v>2.3038090000000001E-2</v>
      </c>
      <c r="S791" s="43">
        <v>1.6225667999999999E-2</v>
      </c>
      <c r="U791" s="77">
        <f t="shared" si="65"/>
        <v>0.44768240517241376</v>
      </c>
    </row>
    <row r="792" spans="1:21">
      <c r="A792" s="41" t="s">
        <v>33</v>
      </c>
      <c r="B792" s="41" t="s">
        <v>2274</v>
      </c>
      <c r="C792" s="74">
        <f t="shared" si="61"/>
        <v>1.1199169203100001</v>
      </c>
      <c r="D792" s="74">
        <f t="shared" si="62"/>
        <v>4.4422176699999996E-2</v>
      </c>
      <c r="E792" s="74">
        <f t="shared" si="63"/>
        <v>0.86449595820000003</v>
      </c>
      <c r="F792" s="74">
        <f t="shared" si="64"/>
        <v>0.10745492541</v>
      </c>
      <c r="G792" s="75">
        <v>0.10354386</v>
      </c>
      <c r="H792" s="43">
        <v>2.8879582E-3</v>
      </c>
      <c r="I792" s="43">
        <v>0.47686661000000002</v>
      </c>
      <c r="J792" s="43">
        <v>1.3488226000000001E-2</v>
      </c>
      <c r="K792" s="43">
        <v>4.0976377000000001E-3</v>
      </c>
      <c r="L792" s="43">
        <v>3.3809809999999999E-3</v>
      </c>
      <c r="M792" s="43">
        <v>2.3455331999999999E-2</v>
      </c>
      <c r="N792" s="43">
        <v>0.38474139000000002</v>
      </c>
      <c r="O792" s="43">
        <v>2.9299251000000002E-4</v>
      </c>
      <c r="P792" s="43">
        <v>2.687376E-2</v>
      </c>
      <c r="Q792" s="43">
        <v>1.4521378999999999E-3</v>
      </c>
      <c r="R792" s="43">
        <v>4.5876193000000003E-2</v>
      </c>
      <c r="S792" s="43">
        <v>3.2959842000000003E-2</v>
      </c>
      <c r="U792" s="77">
        <f t="shared" si="65"/>
        <v>0.89261948275862069</v>
      </c>
    </row>
    <row r="793" spans="1:21">
      <c r="A793" s="41" t="s">
        <v>33</v>
      </c>
      <c r="B793" s="41" t="s">
        <v>2275</v>
      </c>
      <c r="C793" s="74">
        <f t="shared" si="61"/>
        <v>0.41810932237999998</v>
      </c>
      <c r="D793" s="74">
        <f t="shared" si="62"/>
        <v>1.349901479E-2</v>
      </c>
      <c r="E793" s="74">
        <f t="shared" si="63"/>
        <v>0.30287596729999999</v>
      </c>
      <c r="F793" s="74">
        <f t="shared" si="64"/>
        <v>5.7559127289999998E-2</v>
      </c>
      <c r="G793" s="75">
        <v>4.4175212999999998E-2</v>
      </c>
      <c r="H793" s="43">
        <v>1.1955672999999999E-3</v>
      </c>
      <c r="I793" s="43">
        <v>0.16728835</v>
      </c>
      <c r="J793" s="43">
        <v>6.8759835000000002E-3</v>
      </c>
      <c r="K793" s="43">
        <v>2.1982761999999999E-3</v>
      </c>
      <c r="L793" s="43">
        <v>6.0356368999999995E-4</v>
      </c>
      <c r="M793" s="43">
        <v>3.8211914E-3</v>
      </c>
      <c r="N793" s="43">
        <v>0.13439205000000001</v>
      </c>
      <c r="O793" s="43">
        <v>1.6038725000000001E-4</v>
      </c>
      <c r="P793" s="43">
        <v>1.4673126999999999E-2</v>
      </c>
      <c r="Q793" s="43">
        <v>5.9107104000000004E-4</v>
      </c>
      <c r="R793" s="43">
        <v>2.6349737000000002E-2</v>
      </c>
      <c r="S793" s="43">
        <v>1.5784804999999999E-2</v>
      </c>
      <c r="U793" s="77">
        <f t="shared" si="65"/>
        <v>0.3808208017241379</v>
      </c>
    </row>
    <row r="794" spans="1:21">
      <c r="A794" s="41" t="s">
        <v>33</v>
      </c>
      <c r="B794" s="41" t="s">
        <v>2276</v>
      </c>
      <c r="C794" s="74">
        <f t="shared" si="61"/>
        <v>0.63694475090000002</v>
      </c>
      <c r="D794" s="74">
        <f t="shared" si="62"/>
        <v>1.4412534920000001E-2</v>
      </c>
      <c r="E794" s="74">
        <f t="shared" si="63"/>
        <v>0.48701468569999995</v>
      </c>
      <c r="F794" s="74">
        <f t="shared" si="64"/>
        <v>8.6063526279999997E-2</v>
      </c>
      <c r="G794" s="75">
        <v>4.9454004000000003E-2</v>
      </c>
      <c r="H794" s="43">
        <v>1.4295156999999999E-3</v>
      </c>
      <c r="I794" s="43">
        <v>0.16779206999999999</v>
      </c>
      <c r="J794" s="43">
        <v>6.7111836999999997E-3</v>
      </c>
      <c r="K794" s="43">
        <v>2.3793896000000002E-3</v>
      </c>
      <c r="L794" s="43">
        <v>5.5947492000000003E-4</v>
      </c>
      <c r="M794" s="43">
        <v>4.7624866999999996E-3</v>
      </c>
      <c r="N794" s="43">
        <v>0.3177931</v>
      </c>
      <c r="O794" s="43">
        <v>1.6966754000000001E-4</v>
      </c>
      <c r="P794" s="43">
        <v>1.3897899999999999E-2</v>
      </c>
      <c r="Q794" s="43">
        <v>7.0328473999999995E-4</v>
      </c>
      <c r="R794" s="43">
        <v>4.1949543999999998E-2</v>
      </c>
      <c r="S794" s="43">
        <v>2.9343129999999999E-2</v>
      </c>
      <c r="U794" s="77">
        <f t="shared" si="65"/>
        <v>0.42632762068965518</v>
      </c>
    </row>
    <row r="795" spans="1:21">
      <c r="A795" s="41" t="s">
        <v>33</v>
      </c>
      <c r="B795" s="41" t="s">
        <v>2277</v>
      </c>
      <c r="C795" s="74">
        <f t="shared" si="61"/>
        <v>0.32144722789499997</v>
      </c>
      <c r="D795" s="74">
        <f t="shared" si="62"/>
        <v>9.6994888399999993E-3</v>
      </c>
      <c r="E795" s="74">
        <f t="shared" si="63"/>
        <v>0.23311586586999999</v>
      </c>
      <c r="F795" s="74">
        <f t="shared" si="64"/>
        <v>3.8278412184999999E-2</v>
      </c>
      <c r="G795" s="75">
        <v>4.0353461E-2</v>
      </c>
      <c r="H795" s="43">
        <v>8.5060587000000004E-4</v>
      </c>
      <c r="I795" s="43">
        <v>0.1716944</v>
      </c>
      <c r="J795" s="43">
        <v>4.1188238E-3</v>
      </c>
      <c r="K795" s="43">
        <v>1.2836201999999999E-3</v>
      </c>
      <c r="L795" s="43">
        <v>5.6638993999999997E-4</v>
      </c>
      <c r="M795" s="43">
        <v>3.7306548999999998E-3</v>
      </c>
      <c r="N795" s="43">
        <v>6.0570859999999997E-2</v>
      </c>
      <c r="O795" s="43">
        <v>9.1798604999999999E-5</v>
      </c>
      <c r="P795" s="43">
        <v>7.9016037000000008E-3</v>
      </c>
      <c r="Q795" s="43">
        <v>4.4629288E-4</v>
      </c>
      <c r="R795" s="43">
        <v>1.7347199000000001E-2</v>
      </c>
      <c r="S795" s="43">
        <v>1.2491518E-2</v>
      </c>
      <c r="U795" s="77">
        <f t="shared" si="65"/>
        <v>0.34787466379310344</v>
      </c>
    </row>
    <row r="796" spans="1:21">
      <c r="A796" s="41" t="s">
        <v>33</v>
      </c>
      <c r="B796" s="41" t="s">
        <v>2278</v>
      </c>
      <c r="C796" s="74">
        <f t="shared" si="61"/>
        <v>0.50177073133999994</v>
      </c>
      <c r="D796" s="74">
        <f t="shared" si="62"/>
        <v>1.6909421000000001E-2</v>
      </c>
      <c r="E796" s="74">
        <f t="shared" si="63"/>
        <v>0.38141286460000001</v>
      </c>
      <c r="F796" s="74">
        <f t="shared" si="64"/>
        <v>4.5779313740000001E-2</v>
      </c>
      <c r="G796" s="75">
        <v>5.7669131999999998E-2</v>
      </c>
      <c r="H796" s="43">
        <v>1.2875746000000001E-3</v>
      </c>
      <c r="I796" s="43">
        <v>0.21807983</v>
      </c>
      <c r="J796" s="43">
        <v>5.7696123999999996E-3</v>
      </c>
      <c r="K796" s="43">
        <v>1.7822915E-3</v>
      </c>
      <c r="L796" s="43">
        <v>1.2717467000000001E-3</v>
      </c>
      <c r="M796" s="43">
        <v>8.0857703999999992E-3</v>
      </c>
      <c r="N796" s="43">
        <v>0.16204546</v>
      </c>
      <c r="O796" s="43">
        <v>1.2482653E-4</v>
      </c>
      <c r="P796" s="43">
        <v>1.1409177E-2</v>
      </c>
      <c r="Q796" s="43">
        <v>6.7271921000000004E-4</v>
      </c>
      <c r="R796" s="43">
        <v>1.8476649000000001E-2</v>
      </c>
      <c r="S796" s="43">
        <v>1.5095941999999999E-2</v>
      </c>
      <c r="U796" s="77">
        <f t="shared" si="65"/>
        <v>0.49714768965517236</v>
      </c>
    </row>
    <row r="797" spans="1:21">
      <c r="A797" s="41" t="s">
        <v>33</v>
      </c>
      <c r="B797" s="41" t="s">
        <v>2279</v>
      </c>
      <c r="C797" s="74">
        <f t="shared" si="61"/>
        <v>0.44238978067999996</v>
      </c>
      <c r="D797" s="74">
        <f t="shared" si="62"/>
        <v>1.0654845730000001E-2</v>
      </c>
      <c r="E797" s="74">
        <f t="shared" si="63"/>
        <v>0.34578306485999999</v>
      </c>
      <c r="F797" s="74">
        <f t="shared" si="64"/>
        <v>4.2703083089999996E-2</v>
      </c>
      <c r="G797" s="75">
        <v>4.3248786999999997E-2</v>
      </c>
      <c r="H797" s="43">
        <v>9.8672486000000005E-4</v>
      </c>
      <c r="I797" s="43">
        <v>0.20003678</v>
      </c>
      <c r="J797" s="43">
        <v>4.6397510000000001E-3</v>
      </c>
      <c r="K797" s="43">
        <v>1.4362413000000001E-3</v>
      </c>
      <c r="L797" s="43">
        <v>4.2947462999999998E-4</v>
      </c>
      <c r="M797" s="43">
        <v>4.1493787999999998E-3</v>
      </c>
      <c r="N797" s="43">
        <v>0.14475956000000001</v>
      </c>
      <c r="O797" s="43">
        <v>1.0397476E-4</v>
      </c>
      <c r="P797" s="43">
        <v>8.7499056999999995E-3</v>
      </c>
      <c r="Q797" s="43">
        <v>5.4201263E-4</v>
      </c>
      <c r="R797" s="43">
        <v>1.9697341E-2</v>
      </c>
      <c r="S797" s="43">
        <v>1.3609849E-2</v>
      </c>
      <c r="U797" s="77">
        <f t="shared" si="65"/>
        <v>0.37283437068965514</v>
      </c>
    </row>
    <row r="798" spans="1:21">
      <c r="A798" s="41" t="s">
        <v>33</v>
      </c>
      <c r="B798" s="41" t="s">
        <v>2280</v>
      </c>
      <c r="C798" s="74">
        <f t="shared" si="61"/>
        <v>1.30855214792</v>
      </c>
      <c r="D798" s="74">
        <f t="shared" si="62"/>
        <v>1.7903752030000001E-2</v>
      </c>
      <c r="E798" s="74">
        <f t="shared" si="63"/>
        <v>1.1579372893</v>
      </c>
      <c r="F798" s="74">
        <f t="shared" si="64"/>
        <v>7.4520913590000001E-2</v>
      </c>
      <c r="G798" s="75">
        <v>5.8190193000000001E-2</v>
      </c>
      <c r="H798" s="43">
        <v>1.8534293000000001E-3</v>
      </c>
      <c r="I798" s="43">
        <v>0.20850537999999999</v>
      </c>
      <c r="J798" s="43">
        <v>8.5711645000000006E-3</v>
      </c>
      <c r="K798" s="43">
        <v>2.7142660999999999E-3</v>
      </c>
      <c r="L798" s="43">
        <v>4.2050452999999998E-4</v>
      </c>
      <c r="M798" s="43">
        <v>6.1978169E-3</v>
      </c>
      <c r="N798" s="43">
        <v>0.94757848</v>
      </c>
      <c r="O798" s="43">
        <v>1.9608019000000001E-4</v>
      </c>
      <c r="P798" s="43">
        <v>1.7607204000000001E-2</v>
      </c>
      <c r="Q798" s="43">
        <v>1.0686144E-3</v>
      </c>
      <c r="R798" s="43">
        <v>3.1383020999999997E-2</v>
      </c>
      <c r="S798" s="43">
        <v>2.4265993999999999E-2</v>
      </c>
      <c r="U798" s="77">
        <f t="shared" si="65"/>
        <v>0.50163959482758624</v>
      </c>
    </row>
    <row r="799" spans="1:21">
      <c r="A799" s="41" t="s">
        <v>33</v>
      </c>
      <c r="B799" s="41" t="s">
        <v>2281</v>
      </c>
      <c r="C799" s="74">
        <f t="shared" si="61"/>
        <v>1.7169821792600002</v>
      </c>
      <c r="D799" s="74">
        <f t="shared" si="62"/>
        <v>1.9071379729999997E-2</v>
      </c>
      <c r="E799" s="74">
        <f t="shared" si="63"/>
        <v>1.5165940501000001</v>
      </c>
      <c r="F799" s="74">
        <f t="shared" si="64"/>
        <v>0.12346595143</v>
      </c>
      <c r="G799" s="75">
        <v>5.7850798000000002E-2</v>
      </c>
      <c r="H799" s="43">
        <v>3.6533501000000001E-3</v>
      </c>
      <c r="I799" s="43">
        <v>0.29886819999999997</v>
      </c>
      <c r="J799" s="43">
        <v>5.4535562999999997E-3</v>
      </c>
      <c r="K799" s="43">
        <v>1.5194239000000001E-3</v>
      </c>
      <c r="L799" s="43">
        <v>6.5622553000000002E-4</v>
      </c>
      <c r="M799" s="43">
        <v>1.1442173999999999E-2</v>
      </c>
      <c r="N799" s="43">
        <v>1.2140725000000001</v>
      </c>
      <c r="O799" s="43">
        <v>1.8886542999999999E-4</v>
      </c>
      <c r="P799" s="43">
        <v>8.3447959999999998E-3</v>
      </c>
      <c r="Q799" s="43">
        <v>1.3772560000000001E-3</v>
      </c>
      <c r="R799" s="43">
        <v>2.2153615000000002E-2</v>
      </c>
      <c r="S799" s="43">
        <v>9.1401418999999998E-2</v>
      </c>
      <c r="U799" s="77">
        <f t="shared" si="65"/>
        <v>0.49871377586206894</v>
      </c>
    </row>
    <row r="800" spans="1:21">
      <c r="A800" s="41" t="s">
        <v>33</v>
      </c>
      <c r="B800" s="41" t="s">
        <v>2282</v>
      </c>
      <c r="C800" s="74">
        <f t="shared" si="61"/>
        <v>1.3871223752900002</v>
      </c>
      <c r="D800" s="74">
        <f t="shared" si="62"/>
        <v>1.0693371890000001E-2</v>
      </c>
      <c r="E800" s="74">
        <f t="shared" si="63"/>
        <v>0.77085117300000006</v>
      </c>
      <c r="F800" s="74">
        <f t="shared" si="64"/>
        <v>5.1850960400000007E-2</v>
      </c>
      <c r="G800" s="75">
        <v>0.55372686999999998</v>
      </c>
      <c r="H800" s="43">
        <v>1.6476329999999999E-3</v>
      </c>
      <c r="I800" s="43">
        <v>0.15842829999999999</v>
      </c>
      <c r="J800" s="43">
        <v>3.8931628000000002E-3</v>
      </c>
      <c r="K800" s="43">
        <v>1.4035704E-3</v>
      </c>
      <c r="L800" s="43">
        <v>2.0480058999999999E-4</v>
      </c>
      <c r="M800" s="43">
        <v>5.1918381000000003E-3</v>
      </c>
      <c r="N800" s="43">
        <v>0.61077524000000005</v>
      </c>
      <c r="O800" s="43">
        <v>1.1724713999999999E-4</v>
      </c>
      <c r="P800" s="43">
        <v>6.3861341000000004E-3</v>
      </c>
      <c r="Q800" s="43">
        <v>9.7812316000000002E-4</v>
      </c>
      <c r="R800" s="43">
        <v>2.3066863E-2</v>
      </c>
      <c r="S800" s="43">
        <v>2.1302593000000002E-2</v>
      </c>
      <c r="U800" s="77">
        <f t="shared" si="65"/>
        <v>4.7735075</v>
      </c>
    </row>
    <row r="801" spans="1:21">
      <c r="A801" s="41" t="s">
        <v>33</v>
      </c>
      <c r="B801" s="41" t="s">
        <v>2283</v>
      </c>
      <c r="C801" s="74">
        <f t="shared" si="61"/>
        <v>0.53451446469999997</v>
      </c>
      <c r="D801" s="74">
        <f t="shared" si="62"/>
        <v>1.36788672E-2</v>
      </c>
      <c r="E801" s="74">
        <f t="shared" si="63"/>
        <v>0.4316886493</v>
      </c>
      <c r="F801" s="74">
        <f t="shared" si="64"/>
        <v>4.1041176199999994E-2</v>
      </c>
      <c r="G801" s="75">
        <v>4.8105771999999998E-2</v>
      </c>
      <c r="H801" s="43">
        <v>1.0748292999999999E-3</v>
      </c>
      <c r="I801" s="43">
        <v>0.20679786999999999</v>
      </c>
      <c r="J801" s="43">
        <v>5.0423652000000001E-3</v>
      </c>
      <c r="K801" s="43">
        <v>1.4431101999999999E-3</v>
      </c>
      <c r="L801" s="43">
        <v>1.1551286E-3</v>
      </c>
      <c r="M801" s="43">
        <v>6.0382632000000004E-3</v>
      </c>
      <c r="N801" s="43">
        <v>0.22381595000000001</v>
      </c>
      <c r="O801" s="43">
        <v>1.2713998E-4</v>
      </c>
      <c r="P801" s="43">
        <v>9.4757070999999995E-3</v>
      </c>
      <c r="Q801" s="43">
        <v>5.0062512000000005E-4</v>
      </c>
      <c r="R801" s="43">
        <v>1.5679539999999999E-2</v>
      </c>
      <c r="S801" s="43">
        <v>1.5258163999999999E-2</v>
      </c>
      <c r="U801" s="77">
        <f t="shared" si="65"/>
        <v>0.41470493103448269</v>
      </c>
    </row>
    <row r="802" spans="1:21">
      <c r="A802" s="41" t="s">
        <v>33</v>
      </c>
      <c r="B802" s="41" t="s">
        <v>2284</v>
      </c>
      <c r="C802" s="74">
        <f t="shared" si="61"/>
        <v>2.1035518440900001</v>
      </c>
      <c r="D802" s="74">
        <f t="shared" si="62"/>
        <v>1.7980365009999999E-2</v>
      </c>
      <c r="E802" s="74">
        <f t="shared" si="63"/>
        <v>1.9094152293</v>
      </c>
      <c r="F802" s="74">
        <f t="shared" si="64"/>
        <v>7.7963457779999995E-2</v>
      </c>
      <c r="G802" s="75">
        <v>9.8192792000000001E-2</v>
      </c>
      <c r="H802" s="43">
        <v>2.1297693000000002E-3</v>
      </c>
      <c r="I802" s="43">
        <v>0.20699676</v>
      </c>
      <c r="J802" s="43">
        <v>6.3527141000000002E-3</v>
      </c>
      <c r="K802" s="43">
        <v>2.2225906999999998E-3</v>
      </c>
      <c r="L802" s="43">
        <v>2.7660001000000002E-4</v>
      </c>
      <c r="M802" s="43">
        <v>9.1284602000000006E-3</v>
      </c>
      <c r="N802" s="43">
        <v>1.7002887</v>
      </c>
      <c r="O802" s="43">
        <v>1.8665643000000001E-4</v>
      </c>
      <c r="P802" s="43">
        <v>1.1428087E-2</v>
      </c>
      <c r="Q802" s="43">
        <v>9.9678435000000003E-4</v>
      </c>
      <c r="R802" s="43">
        <v>3.9514120999999999E-2</v>
      </c>
      <c r="S802" s="43">
        <v>2.5837809E-2</v>
      </c>
      <c r="U802" s="77">
        <f t="shared" si="65"/>
        <v>0.84648958620689652</v>
      </c>
    </row>
    <row r="803" spans="1:21">
      <c r="A803" s="41" t="s">
        <v>33</v>
      </c>
      <c r="B803" s="41" t="s">
        <v>2285</v>
      </c>
      <c r="C803" s="74">
        <f t="shared" si="61"/>
        <v>0.80496251970200006</v>
      </c>
      <c r="D803" s="74">
        <f t="shared" si="62"/>
        <v>2.1834938299999999E-2</v>
      </c>
      <c r="E803" s="74">
        <f t="shared" si="63"/>
        <v>0.70972019410999998</v>
      </c>
      <c r="F803" s="74">
        <f t="shared" si="64"/>
        <v>2.7948248292000002E-2</v>
      </c>
      <c r="G803" s="75">
        <v>4.5459139000000003E-2</v>
      </c>
      <c r="H803" s="43">
        <v>9.9022411000000005E-4</v>
      </c>
      <c r="I803" s="43">
        <v>0.29030504000000001</v>
      </c>
      <c r="J803" s="43">
        <v>4.1281034999999999E-3</v>
      </c>
      <c r="K803" s="43">
        <v>1.0320113999999999E-3</v>
      </c>
      <c r="L803" s="43">
        <v>3.1503184000000002E-3</v>
      </c>
      <c r="M803" s="43">
        <v>1.3524504999999999E-2</v>
      </c>
      <c r="N803" s="43">
        <v>0.41842492999999997</v>
      </c>
      <c r="O803" s="43">
        <v>9.3164991999999998E-5</v>
      </c>
      <c r="P803" s="43">
        <v>7.3694002E-3</v>
      </c>
      <c r="Q803" s="43">
        <v>7.6826960000000001E-4</v>
      </c>
      <c r="R803" s="43">
        <v>1.0572297E-2</v>
      </c>
      <c r="S803" s="43">
        <v>9.1451164999999997E-3</v>
      </c>
      <c r="U803" s="77">
        <f t="shared" si="65"/>
        <v>0.39188912931034481</v>
      </c>
    </row>
    <row r="804" spans="1:21">
      <c r="A804" s="41" t="s">
        <v>33</v>
      </c>
      <c r="B804" s="41" t="s">
        <v>2286</v>
      </c>
      <c r="C804" s="74">
        <f t="shared" si="61"/>
        <v>0.41566567934000004</v>
      </c>
      <c r="D804" s="74">
        <f t="shared" si="62"/>
        <v>9.8147507799999992E-3</v>
      </c>
      <c r="E804" s="74">
        <f t="shared" si="63"/>
        <v>0.30624714200000003</v>
      </c>
      <c r="F804" s="74">
        <f t="shared" si="64"/>
        <v>5.130665056E-2</v>
      </c>
      <c r="G804" s="75">
        <v>4.8297135999999997E-2</v>
      </c>
      <c r="H804" s="43">
        <v>2.2241119999999999E-3</v>
      </c>
      <c r="I804" s="43">
        <v>0.16261964000000001</v>
      </c>
      <c r="J804" s="43">
        <v>5.7293051999999997E-3</v>
      </c>
      <c r="K804" s="43">
        <v>1.9320294E-3</v>
      </c>
      <c r="L804" s="43">
        <v>1.5073018E-4</v>
      </c>
      <c r="M804" s="43">
        <v>2.002686E-3</v>
      </c>
      <c r="N804" s="43">
        <v>0.14140338999999999</v>
      </c>
      <c r="O804" s="43">
        <v>1.4945018000000001E-4</v>
      </c>
      <c r="P804" s="43">
        <v>1.0921093999999999E-2</v>
      </c>
      <c r="Q804" s="43">
        <v>7.5471938000000005E-4</v>
      </c>
      <c r="R804" s="43">
        <v>2.1966118999999999E-2</v>
      </c>
      <c r="S804" s="43">
        <v>1.7515268000000001E-2</v>
      </c>
      <c r="U804" s="77">
        <f t="shared" si="65"/>
        <v>0.41635462068965512</v>
      </c>
    </row>
    <row r="805" spans="1:21">
      <c r="A805" s="41" t="s">
        <v>33</v>
      </c>
      <c r="B805" s="41" t="s">
        <v>2287</v>
      </c>
      <c r="C805" s="74">
        <f t="shared" si="61"/>
        <v>0.70709369218999996</v>
      </c>
      <c r="D805" s="74">
        <f t="shared" si="62"/>
        <v>1.3004039780000001E-2</v>
      </c>
      <c r="E805" s="74">
        <f t="shared" si="63"/>
        <v>0.58631580900000002</v>
      </c>
      <c r="F805" s="74">
        <f t="shared" si="64"/>
        <v>5.2037588410000002E-2</v>
      </c>
      <c r="G805" s="75">
        <v>5.5736254999999998E-2</v>
      </c>
      <c r="H805" s="43">
        <v>1.489939E-3</v>
      </c>
      <c r="I805" s="43">
        <v>0.27941967000000001</v>
      </c>
      <c r="J805" s="43">
        <v>4.8920646E-3</v>
      </c>
      <c r="K805" s="43">
        <v>1.4691909000000001E-3</v>
      </c>
      <c r="L805" s="43">
        <v>3.6235808000000002E-4</v>
      </c>
      <c r="M805" s="43">
        <v>6.2804261999999996E-3</v>
      </c>
      <c r="N805" s="43">
        <v>0.30540620000000002</v>
      </c>
      <c r="O805" s="43">
        <v>1.3713099000000001E-4</v>
      </c>
      <c r="P805" s="43">
        <v>7.4191448000000002E-3</v>
      </c>
      <c r="Q805" s="43">
        <v>7.8056861999999995E-4</v>
      </c>
      <c r="R805" s="43">
        <v>2.4546702E-2</v>
      </c>
      <c r="S805" s="43">
        <v>1.9154042E-2</v>
      </c>
      <c r="U805" s="77">
        <f t="shared" si="65"/>
        <v>0.48048495689655168</v>
      </c>
    </row>
    <row r="806" spans="1:21">
      <c r="A806" s="41" t="s">
        <v>33</v>
      </c>
      <c r="B806" s="41" t="s">
        <v>2288</v>
      </c>
      <c r="C806" s="74">
        <f t="shared" si="61"/>
        <v>0.59317091572999991</v>
      </c>
      <c r="D806" s="74">
        <f t="shared" si="62"/>
        <v>1.9131614500000001E-2</v>
      </c>
      <c r="E806" s="74">
        <f t="shared" si="63"/>
        <v>0.48148153449999997</v>
      </c>
      <c r="F806" s="74">
        <f t="shared" si="64"/>
        <v>3.6393240729999998E-2</v>
      </c>
      <c r="G806" s="75">
        <v>5.6164525999999999E-2</v>
      </c>
      <c r="H806" s="43">
        <v>1.7363645E-3</v>
      </c>
      <c r="I806" s="43">
        <v>0.27721101999999997</v>
      </c>
      <c r="J806" s="43">
        <v>4.9955505999999998E-3</v>
      </c>
      <c r="K806" s="43">
        <v>1.3398176999999999E-3</v>
      </c>
      <c r="L806" s="43">
        <v>2.2402752E-3</v>
      </c>
      <c r="M806" s="43">
        <v>1.0555971000000001E-2</v>
      </c>
      <c r="N806" s="43">
        <v>0.20253415</v>
      </c>
      <c r="O806" s="43">
        <v>1.1815848E-4</v>
      </c>
      <c r="P806" s="43">
        <v>9.0757417000000007E-3</v>
      </c>
      <c r="Q806" s="43">
        <v>7.6279354999999997E-4</v>
      </c>
      <c r="R806" s="43">
        <v>1.3127669E-2</v>
      </c>
      <c r="S806" s="43">
        <v>1.3308878E-2</v>
      </c>
      <c r="U806" s="77">
        <f t="shared" si="65"/>
        <v>0.48417694827586205</v>
      </c>
    </row>
    <row r="807" spans="1:21">
      <c r="A807" s="41" t="s">
        <v>33</v>
      </c>
      <c r="B807" s="41" t="s">
        <v>2289</v>
      </c>
      <c r="C807" s="74">
        <f t="shared" si="61"/>
        <v>5.1577869290900002</v>
      </c>
      <c r="D807" s="74">
        <f t="shared" si="62"/>
        <v>9.8696268599999998E-2</v>
      </c>
      <c r="E807" s="74">
        <f t="shared" si="63"/>
        <v>4.6969884938000002</v>
      </c>
      <c r="F807" s="74">
        <f t="shared" si="64"/>
        <v>0.19719087669000002</v>
      </c>
      <c r="G807" s="75">
        <v>0.16491128999999999</v>
      </c>
      <c r="H807" s="43">
        <v>5.2800238000000003E-3</v>
      </c>
      <c r="I807" s="43">
        <v>0.86644807000000001</v>
      </c>
      <c r="J807" s="43">
        <v>2.2898107000000001E-2</v>
      </c>
      <c r="K807" s="43">
        <v>6.6234516E-3</v>
      </c>
      <c r="L807" s="43">
        <v>1.2472627999999999E-2</v>
      </c>
      <c r="M807" s="43">
        <v>5.6702082000000001E-2</v>
      </c>
      <c r="N807" s="43">
        <v>3.8252603999999999</v>
      </c>
      <c r="O807" s="43">
        <v>4.8884429000000003E-4</v>
      </c>
      <c r="P807" s="43">
        <v>4.6504170999999997E-2</v>
      </c>
      <c r="Q807" s="43">
        <v>2.9482504000000001E-3</v>
      </c>
      <c r="R807" s="43">
        <v>6.5952517000000002E-2</v>
      </c>
      <c r="S807" s="43">
        <v>8.1297094E-2</v>
      </c>
      <c r="U807" s="77">
        <f t="shared" si="65"/>
        <v>1.4216490517241378</v>
      </c>
    </row>
    <row r="808" spans="1:21">
      <c r="A808" s="41" t="s">
        <v>33</v>
      </c>
      <c r="B808" s="41" t="s">
        <v>2290</v>
      </c>
      <c r="C808" s="74">
        <f t="shared" si="61"/>
        <v>0.51040314949099996</v>
      </c>
      <c r="D808" s="74">
        <f t="shared" si="62"/>
        <v>1.0103761789999999E-2</v>
      </c>
      <c r="E808" s="74">
        <f t="shared" si="63"/>
        <v>0.4091037703</v>
      </c>
      <c r="F808" s="74">
        <f t="shared" si="64"/>
        <v>3.9133782401000003E-2</v>
      </c>
      <c r="G808" s="75">
        <v>5.2061835000000001E-2</v>
      </c>
      <c r="H808" s="43">
        <v>1.6701303E-3</v>
      </c>
      <c r="I808" s="43">
        <v>0.24177893</v>
      </c>
      <c r="J808" s="43">
        <v>3.8711929000000002E-3</v>
      </c>
      <c r="K808" s="43">
        <v>1.0812833E-3</v>
      </c>
      <c r="L808" s="43">
        <v>4.5309319000000001E-4</v>
      </c>
      <c r="M808" s="43">
        <v>4.6981923999999996E-3</v>
      </c>
      <c r="N808" s="43">
        <v>0.16565471000000001</v>
      </c>
      <c r="O808" s="43">
        <v>9.8645641000000002E-5</v>
      </c>
      <c r="P808" s="43">
        <v>5.6247462E-3</v>
      </c>
      <c r="Q808" s="43">
        <v>5.6337156000000005E-4</v>
      </c>
      <c r="R808" s="43">
        <v>1.6611481000000001E-2</v>
      </c>
      <c r="S808" s="43">
        <v>1.6235538000000001E-2</v>
      </c>
      <c r="U808" s="77">
        <f t="shared" si="65"/>
        <v>0.44880892241379311</v>
      </c>
    </row>
    <row r="809" spans="1:21">
      <c r="A809" s="41" t="s">
        <v>33</v>
      </c>
      <c r="B809" s="41" t="s">
        <v>2291</v>
      </c>
      <c r="C809" s="74">
        <f t="shared" si="61"/>
        <v>0.76663784656300005</v>
      </c>
      <c r="D809" s="74">
        <f t="shared" si="62"/>
        <v>1.29913307E-2</v>
      </c>
      <c r="E809" s="74">
        <f t="shared" si="63"/>
        <v>0.67005257660000006</v>
      </c>
      <c r="F809" s="74">
        <f t="shared" si="64"/>
        <v>3.2251440263000003E-2</v>
      </c>
      <c r="G809" s="75">
        <v>5.1342499E-2</v>
      </c>
      <c r="H809" s="43">
        <v>1.0668565999999999E-3</v>
      </c>
      <c r="I809" s="43">
        <v>0.25764741000000002</v>
      </c>
      <c r="J809" s="43">
        <v>3.9629254999999997E-3</v>
      </c>
      <c r="K809" s="43">
        <v>1.0122995000000001E-3</v>
      </c>
      <c r="L809" s="43">
        <v>1.1035909999999999E-3</v>
      </c>
      <c r="M809" s="43">
        <v>6.9125146999999996E-3</v>
      </c>
      <c r="N809" s="43">
        <v>0.41133830999999998</v>
      </c>
      <c r="O809" s="43">
        <v>9.7478052999999996E-5</v>
      </c>
      <c r="P809" s="43">
        <v>6.1911283000000003E-3</v>
      </c>
      <c r="Q809" s="43">
        <v>5.9184791E-4</v>
      </c>
      <c r="R809" s="43">
        <v>1.2416656999999999E-2</v>
      </c>
      <c r="S809" s="43">
        <v>1.2954329000000001E-2</v>
      </c>
      <c r="U809" s="77">
        <f t="shared" si="65"/>
        <v>0.44260774999999997</v>
      </c>
    </row>
    <row r="810" spans="1:21">
      <c r="A810" s="41" t="s">
        <v>33</v>
      </c>
      <c r="B810" s="41" t="s">
        <v>2292</v>
      </c>
      <c r="C810" s="74">
        <f t="shared" si="61"/>
        <v>0.44312792679999996</v>
      </c>
      <c r="D810" s="74">
        <f t="shared" si="62"/>
        <v>1.74217596E-2</v>
      </c>
      <c r="E810" s="74">
        <f t="shared" si="63"/>
        <v>0.34458239643999999</v>
      </c>
      <c r="F810" s="74">
        <f t="shared" si="64"/>
        <v>3.4502717759999996E-2</v>
      </c>
      <c r="G810" s="75">
        <v>4.6621053000000003E-2</v>
      </c>
      <c r="H810" s="43">
        <v>9.1182644E-4</v>
      </c>
      <c r="I810" s="43">
        <v>0.23655325999999999</v>
      </c>
      <c r="J810" s="43">
        <v>4.6080314000000004E-3</v>
      </c>
      <c r="K810" s="43">
        <v>1.2281797000000001E-3</v>
      </c>
      <c r="L810" s="43">
        <v>2.5995154999999999E-3</v>
      </c>
      <c r="M810" s="43">
        <v>8.9860329999999992E-3</v>
      </c>
      <c r="N810" s="43">
        <v>0.10711730999999999</v>
      </c>
      <c r="O810" s="43">
        <v>1.1077101E-4</v>
      </c>
      <c r="P810" s="43">
        <v>8.6246977999999992E-3</v>
      </c>
      <c r="Q810" s="43">
        <v>4.4540695000000002E-4</v>
      </c>
      <c r="R810" s="43">
        <v>1.4632393E-2</v>
      </c>
      <c r="S810" s="43">
        <v>1.0689449E-2</v>
      </c>
      <c r="U810" s="77">
        <f t="shared" si="65"/>
        <v>0.40190562931034485</v>
      </c>
    </row>
    <row r="811" spans="1:21">
      <c r="A811" s="41" t="s">
        <v>33</v>
      </c>
      <c r="B811" s="41" t="s">
        <v>2293</v>
      </c>
      <c r="C811" s="74">
        <f t="shared" si="61"/>
        <v>0.46083618957</v>
      </c>
      <c r="D811" s="74">
        <f t="shared" si="62"/>
        <v>1.3181182479999999E-2</v>
      </c>
      <c r="E811" s="74">
        <f t="shared" si="63"/>
        <v>0.33023684580000001</v>
      </c>
      <c r="F811" s="74">
        <f t="shared" si="64"/>
        <v>5.8602354290000006E-2</v>
      </c>
      <c r="G811" s="75">
        <v>5.8815806999999998E-2</v>
      </c>
      <c r="H811" s="43">
        <v>2.7580258000000002E-3</v>
      </c>
      <c r="I811" s="43">
        <v>0.20546212</v>
      </c>
      <c r="J811" s="43">
        <v>6.1087952000000003E-3</v>
      </c>
      <c r="K811" s="43">
        <v>1.9094966999999999E-3</v>
      </c>
      <c r="L811" s="43">
        <v>5.8414768000000002E-4</v>
      </c>
      <c r="M811" s="43">
        <v>4.5787429000000001E-3</v>
      </c>
      <c r="N811" s="43">
        <v>0.12201670000000001</v>
      </c>
      <c r="O811" s="43">
        <v>1.5371803E-4</v>
      </c>
      <c r="P811" s="43">
        <v>1.0878215E-2</v>
      </c>
      <c r="Q811" s="43">
        <v>6.4137426000000005E-4</v>
      </c>
      <c r="R811" s="43">
        <v>2.4753975000000001E-2</v>
      </c>
      <c r="S811" s="43">
        <v>2.2175072000000001E-2</v>
      </c>
      <c r="U811" s="77">
        <f t="shared" si="65"/>
        <v>0.50703281896551722</v>
      </c>
    </row>
    <row r="812" spans="1:21">
      <c r="A812" s="41" t="s">
        <v>33</v>
      </c>
      <c r="B812" s="41" t="s">
        <v>2294</v>
      </c>
      <c r="C812" s="74">
        <f t="shared" si="61"/>
        <v>1.1808809214</v>
      </c>
      <c r="D812" s="74">
        <f t="shared" si="62"/>
        <v>2.86770438E-2</v>
      </c>
      <c r="E812" s="74">
        <f t="shared" si="63"/>
        <v>0.94287980659999993</v>
      </c>
      <c r="F812" s="74">
        <f t="shared" si="64"/>
        <v>0.127513498</v>
      </c>
      <c r="G812" s="75">
        <v>8.1810572999999998E-2</v>
      </c>
      <c r="H812" s="43">
        <v>3.2608165999999999E-3</v>
      </c>
      <c r="I812" s="43">
        <v>0.34955694999999998</v>
      </c>
      <c r="J812" s="43">
        <v>1.0066542E-2</v>
      </c>
      <c r="K812" s="43">
        <v>3.0392508000000001E-3</v>
      </c>
      <c r="L812" s="43">
        <v>1.914802E-3</v>
      </c>
      <c r="M812" s="43">
        <v>1.3656448999999999E-2</v>
      </c>
      <c r="N812" s="43">
        <v>0.59006203999999995</v>
      </c>
      <c r="O812" s="43">
        <v>2.342252E-4</v>
      </c>
      <c r="P812" s="43">
        <v>1.8533174999999999E-2</v>
      </c>
      <c r="Q812" s="43">
        <v>1.7588268000000001E-3</v>
      </c>
      <c r="R812" s="43">
        <v>2.9685422999999999E-2</v>
      </c>
      <c r="S812" s="43">
        <v>7.7301848000000006E-2</v>
      </c>
      <c r="U812" s="77">
        <f t="shared" si="65"/>
        <v>0.70526356034482751</v>
      </c>
    </row>
    <row r="813" spans="1:21">
      <c r="A813" s="41" t="s">
        <v>33</v>
      </c>
      <c r="B813" s="41" t="s">
        <v>2295</v>
      </c>
      <c r="C813" s="74">
        <f t="shared" si="61"/>
        <v>0.41428656193999996</v>
      </c>
      <c r="D813" s="74">
        <f t="shared" si="62"/>
        <v>1.349019626E-2</v>
      </c>
      <c r="E813" s="74">
        <f t="shared" si="63"/>
        <v>0.28556607499999997</v>
      </c>
      <c r="F813" s="74">
        <f t="shared" si="64"/>
        <v>5.6457065680000001E-2</v>
      </c>
      <c r="G813" s="75">
        <v>5.8773224999999998E-2</v>
      </c>
      <c r="H813" s="43">
        <v>1.3079960000000001E-3</v>
      </c>
      <c r="I813" s="43">
        <v>0.22054605999999999</v>
      </c>
      <c r="J813" s="43">
        <v>5.6593468000000003E-3</v>
      </c>
      <c r="K813" s="43">
        <v>1.7207446E-3</v>
      </c>
      <c r="L813" s="43">
        <v>7.5865095999999999E-4</v>
      </c>
      <c r="M813" s="43">
        <v>5.3514538999999998E-3</v>
      </c>
      <c r="N813" s="43">
        <v>6.3712018999999995E-2</v>
      </c>
      <c r="O813" s="43">
        <v>1.4428183E-4</v>
      </c>
      <c r="P813" s="43">
        <v>1.0101816E-2</v>
      </c>
      <c r="Q813" s="43">
        <v>7.5668985000000002E-4</v>
      </c>
      <c r="R813" s="43">
        <v>2.3466477999999999E-2</v>
      </c>
      <c r="S813" s="43">
        <v>2.1987799999999998E-2</v>
      </c>
      <c r="U813" s="77">
        <f t="shared" si="65"/>
        <v>0.5066657327586207</v>
      </c>
    </row>
    <row r="814" spans="1:21">
      <c r="A814" s="41" t="s">
        <v>33</v>
      </c>
      <c r="B814" s="41" t="s">
        <v>2296</v>
      </c>
      <c r="C814" s="74">
        <f t="shared" si="61"/>
        <v>0.49723173664600001</v>
      </c>
      <c r="D814" s="74">
        <f t="shared" si="62"/>
        <v>1.0034884569999999E-2</v>
      </c>
      <c r="E814" s="74">
        <f t="shared" si="63"/>
        <v>0.39263165383999998</v>
      </c>
      <c r="F814" s="74">
        <f t="shared" si="64"/>
        <v>3.2522975236E-2</v>
      </c>
      <c r="G814" s="75">
        <v>6.2042223000000001E-2</v>
      </c>
      <c r="H814" s="43">
        <v>9.6022383999999996E-4</v>
      </c>
      <c r="I814" s="43">
        <v>0.21296334</v>
      </c>
      <c r="J814" s="43">
        <v>3.7997269000000001E-3</v>
      </c>
      <c r="K814" s="43">
        <v>1.0542417000000001E-3</v>
      </c>
      <c r="L814" s="43">
        <v>4.7711756999999999E-4</v>
      </c>
      <c r="M814" s="43">
        <v>4.7037983999999996E-3</v>
      </c>
      <c r="N814" s="43">
        <v>0.17870808999999999</v>
      </c>
      <c r="O814" s="43">
        <v>9.5948046000000003E-5</v>
      </c>
      <c r="P814" s="43">
        <v>5.9968922999999999E-3</v>
      </c>
      <c r="Q814" s="43">
        <v>9.0167589000000002E-4</v>
      </c>
      <c r="R814" s="43">
        <v>1.3096775999999999E-2</v>
      </c>
      <c r="S814" s="43">
        <v>1.2431683000000001E-2</v>
      </c>
      <c r="U814" s="77">
        <f t="shared" si="65"/>
        <v>0.53484674999999993</v>
      </c>
    </row>
    <row r="815" spans="1:21">
      <c r="A815" s="41" t="s">
        <v>33</v>
      </c>
      <c r="B815" s="41" t="s">
        <v>2297</v>
      </c>
      <c r="C815" s="74">
        <f t="shared" si="61"/>
        <v>0.50855329497699997</v>
      </c>
      <c r="D815" s="74">
        <f t="shared" si="62"/>
        <v>1.206002464E-2</v>
      </c>
      <c r="E815" s="74">
        <f t="shared" si="63"/>
        <v>0.41526645149999997</v>
      </c>
      <c r="F815" s="74">
        <f t="shared" si="64"/>
        <v>3.2287863837000004E-2</v>
      </c>
      <c r="G815" s="75">
        <v>4.8938954999999999E-2</v>
      </c>
      <c r="H815" s="43">
        <v>1.0709014999999999E-3</v>
      </c>
      <c r="I815" s="43">
        <v>0.22720134</v>
      </c>
      <c r="J815" s="43">
        <v>3.9201705000000003E-3</v>
      </c>
      <c r="K815" s="43">
        <v>1.117088E-3</v>
      </c>
      <c r="L815" s="43">
        <v>6.7350063999999999E-4</v>
      </c>
      <c r="M815" s="43">
        <v>6.3492655000000004E-3</v>
      </c>
      <c r="N815" s="43">
        <v>0.18699420999999999</v>
      </c>
      <c r="O815" s="43">
        <v>9.9789207000000002E-5</v>
      </c>
      <c r="P815" s="43">
        <v>6.4031110000000004E-3</v>
      </c>
      <c r="Q815" s="43">
        <v>6.0010762999999998E-4</v>
      </c>
      <c r="R815" s="43">
        <v>1.3911877E-2</v>
      </c>
      <c r="S815" s="43">
        <v>1.1272979000000001E-2</v>
      </c>
      <c r="U815" s="77">
        <f t="shared" si="65"/>
        <v>0.42188754310344823</v>
      </c>
    </row>
    <row r="816" spans="1:21">
      <c r="A816" s="41" t="s">
        <v>33</v>
      </c>
      <c r="B816" s="41" t="s">
        <v>2298</v>
      </c>
      <c r="C816" s="74">
        <f t="shared" si="61"/>
        <v>1.7186453666400001</v>
      </c>
      <c r="D816" s="74">
        <f t="shared" si="62"/>
        <v>1.94572306E-2</v>
      </c>
      <c r="E816" s="74">
        <f t="shared" si="63"/>
        <v>1.5625739133000001</v>
      </c>
      <c r="F816" s="74">
        <f t="shared" si="64"/>
        <v>7.214459174E-2</v>
      </c>
      <c r="G816" s="75">
        <v>6.4469630999999999E-2</v>
      </c>
      <c r="H816" s="43">
        <v>2.1286032999999998E-3</v>
      </c>
      <c r="I816" s="43">
        <v>0.23418560999999999</v>
      </c>
      <c r="J816" s="43">
        <v>8.4320763000000007E-3</v>
      </c>
      <c r="K816" s="43">
        <v>2.6701458999999999E-3</v>
      </c>
      <c r="L816" s="43">
        <v>4.6832569999999998E-4</v>
      </c>
      <c r="M816" s="43">
        <v>7.8866826999999997E-3</v>
      </c>
      <c r="N816" s="43">
        <v>1.3262597</v>
      </c>
      <c r="O816" s="43">
        <v>2.1154985E-4</v>
      </c>
      <c r="P816" s="43">
        <v>1.6584554000000001E-2</v>
      </c>
      <c r="Q816" s="43">
        <v>7.9334488999999999E-4</v>
      </c>
      <c r="R816" s="43">
        <v>3.0982995999999999E-2</v>
      </c>
      <c r="S816" s="43">
        <v>2.3572147000000002E-2</v>
      </c>
      <c r="U816" s="77">
        <f t="shared" si="65"/>
        <v>0.55577268103448274</v>
      </c>
    </row>
    <row r="817" spans="1:21">
      <c r="A817" s="41" t="s">
        <v>33</v>
      </c>
      <c r="B817" s="41" t="s">
        <v>2299</v>
      </c>
      <c r="C817" s="74">
        <f t="shared" si="61"/>
        <v>0.49993175117999999</v>
      </c>
      <c r="D817" s="74">
        <f t="shared" si="62"/>
        <v>1.1881943659999998E-2</v>
      </c>
      <c r="E817" s="74">
        <f t="shared" si="63"/>
        <v>0.3927523953</v>
      </c>
      <c r="F817" s="74">
        <f t="shared" si="64"/>
        <v>4.8303088219999998E-2</v>
      </c>
      <c r="G817" s="75">
        <v>4.6994323999999997E-2</v>
      </c>
      <c r="H817" s="43">
        <v>1.3805352999999999E-3</v>
      </c>
      <c r="I817" s="43">
        <v>0.16574718999999999</v>
      </c>
      <c r="J817" s="43">
        <v>5.7110236999999998E-3</v>
      </c>
      <c r="K817" s="43">
        <v>1.7164603E-3</v>
      </c>
      <c r="L817" s="43">
        <v>5.0853496000000001E-4</v>
      </c>
      <c r="M817" s="43">
        <v>3.9459246999999998E-3</v>
      </c>
      <c r="N817" s="43">
        <v>0.22562467</v>
      </c>
      <c r="O817" s="43">
        <v>1.4675899000000001E-4</v>
      </c>
      <c r="P817" s="43">
        <v>1.0955283999999999E-2</v>
      </c>
      <c r="Q817" s="43">
        <v>7.5010823000000004E-4</v>
      </c>
      <c r="R817" s="43">
        <v>1.9369293999999999E-2</v>
      </c>
      <c r="S817" s="43">
        <v>1.7081643000000001E-2</v>
      </c>
      <c r="U817" s="77">
        <f t="shared" si="65"/>
        <v>0.40512348275862065</v>
      </c>
    </row>
    <row r="818" spans="1:21">
      <c r="A818" s="41" t="s">
        <v>33</v>
      </c>
      <c r="B818" s="41" t="s">
        <v>2300</v>
      </c>
      <c r="C818" s="74">
        <f t="shared" si="61"/>
        <v>0.54894487875200004</v>
      </c>
      <c r="D818" s="74">
        <f t="shared" si="62"/>
        <v>1.6234557699999999E-2</v>
      </c>
      <c r="E818" s="74">
        <f t="shared" si="63"/>
        <v>0.45576985130000003</v>
      </c>
      <c r="F818" s="74">
        <f t="shared" si="64"/>
        <v>2.9290470751999999E-2</v>
      </c>
      <c r="G818" s="75">
        <v>4.7649998999999998E-2</v>
      </c>
      <c r="H818" s="43">
        <v>1.2941813E-3</v>
      </c>
      <c r="I818" s="43">
        <v>0.24030090000000001</v>
      </c>
      <c r="J818" s="43">
        <v>3.8593695999999999E-3</v>
      </c>
      <c r="K818" s="43">
        <v>1.1465461000000001E-3</v>
      </c>
      <c r="L818" s="43">
        <v>1.6256002999999999E-3</v>
      </c>
      <c r="M818" s="43">
        <v>9.6030417000000003E-3</v>
      </c>
      <c r="N818" s="43">
        <v>0.21417476999999999</v>
      </c>
      <c r="O818" s="43">
        <v>9.2668211999999994E-5</v>
      </c>
      <c r="P818" s="43">
        <v>6.3543834999999996E-3</v>
      </c>
      <c r="Q818" s="43">
        <v>7.0027204E-4</v>
      </c>
      <c r="R818" s="43">
        <v>1.0938207E-2</v>
      </c>
      <c r="S818" s="43">
        <v>1.120494E-2</v>
      </c>
      <c r="U818" s="77">
        <f t="shared" si="65"/>
        <v>0.41077585344827583</v>
      </c>
    </row>
    <row r="819" spans="1:21">
      <c r="A819" s="41" t="s">
        <v>33</v>
      </c>
      <c r="B819" s="41" t="s">
        <v>2301</v>
      </c>
      <c r="C819" s="74">
        <f t="shared" si="61"/>
        <v>1.1900488558300002</v>
      </c>
      <c r="D819" s="74">
        <f t="shared" si="62"/>
        <v>2.0552581799999997E-2</v>
      </c>
      <c r="E819" s="74">
        <f t="shared" si="63"/>
        <v>1.0595694128000002</v>
      </c>
      <c r="F819" s="74">
        <f t="shared" si="64"/>
        <v>5.366826223E-2</v>
      </c>
      <c r="G819" s="75">
        <v>5.6258598999999999E-2</v>
      </c>
      <c r="H819" s="43">
        <v>1.6719327999999999E-3</v>
      </c>
      <c r="I819" s="43">
        <v>0.26383409000000002</v>
      </c>
      <c r="J819" s="43">
        <v>6.8649590000000003E-3</v>
      </c>
      <c r="K819" s="43">
        <v>2.0552451999999999E-3</v>
      </c>
      <c r="L819" s="43">
        <v>1.1691055999999999E-3</v>
      </c>
      <c r="M819" s="43">
        <v>1.0463271999999999E-2</v>
      </c>
      <c r="N819" s="43">
        <v>0.79406339000000004</v>
      </c>
      <c r="O819" s="43">
        <v>1.6957903000000001E-4</v>
      </c>
      <c r="P819" s="43">
        <v>1.3077271E-2</v>
      </c>
      <c r="Q819" s="43">
        <v>7.6582120000000004E-4</v>
      </c>
      <c r="R819" s="43">
        <v>2.1705018E-2</v>
      </c>
      <c r="S819" s="43">
        <v>1.7950573000000001E-2</v>
      </c>
      <c r="U819" s="77">
        <f t="shared" si="65"/>
        <v>0.48498792241379307</v>
      </c>
    </row>
    <row r="820" spans="1:21">
      <c r="A820" s="41" t="s">
        <v>33</v>
      </c>
      <c r="B820" s="41" t="s">
        <v>2302</v>
      </c>
      <c r="C820" s="74">
        <f t="shared" si="61"/>
        <v>0.43567210532999995</v>
      </c>
      <c r="D820" s="74">
        <f t="shared" si="62"/>
        <v>1.43675956E-2</v>
      </c>
      <c r="E820" s="74">
        <f t="shared" si="63"/>
        <v>0.29935645909999997</v>
      </c>
      <c r="F820" s="74">
        <f t="shared" si="64"/>
        <v>6.0521312630000004E-2</v>
      </c>
      <c r="G820" s="75">
        <v>6.1426738000000002E-2</v>
      </c>
      <c r="H820" s="43">
        <v>1.5640871000000001E-3</v>
      </c>
      <c r="I820" s="43">
        <v>0.23117684999999999</v>
      </c>
      <c r="J820" s="43">
        <v>7.2402513999999998E-3</v>
      </c>
      <c r="K820" s="43">
        <v>2.1428782E-3</v>
      </c>
      <c r="L820" s="43">
        <v>4.0569230000000003E-4</v>
      </c>
      <c r="M820" s="43">
        <v>4.5787737000000002E-3</v>
      </c>
      <c r="N820" s="43">
        <v>6.6615521999999996E-2</v>
      </c>
      <c r="O820" s="43">
        <v>1.7915303E-4</v>
      </c>
      <c r="P820" s="43">
        <v>1.3509577E-2</v>
      </c>
      <c r="Q820" s="43">
        <v>1.1554435999999999E-3</v>
      </c>
      <c r="R820" s="43">
        <v>2.4164904000000001E-2</v>
      </c>
      <c r="S820" s="43">
        <v>2.1512235000000001E-2</v>
      </c>
      <c r="U820" s="77">
        <f t="shared" si="65"/>
        <v>0.52954084482758623</v>
      </c>
    </row>
    <row r="821" spans="1:21">
      <c r="A821" s="41" t="s">
        <v>33</v>
      </c>
      <c r="B821" s="41" t="s">
        <v>2303</v>
      </c>
      <c r="C821" s="74">
        <f t="shared" si="61"/>
        <v>0.49408807526000004</v>
      </c>
      <c r="D821" s="74">
        <f t="shared" si="62"/>
        <v>1.4665179800000001E-2</v>
      </c>
      <c r="E821" s="74">
        <f t="shared" si="63"/>
        <v>0.35483834420000004</v>
      </c>
      <c r="F821" s="74">
        <f t="shared" si="64"/>
        <v>6.4625312259999998E-2</v>
      </c>
      <c r="G821" s="75">
        <v>5.9959238999999998E-2</v>
      </c>
      <c r="H821" s="43">
        <v>1.8249741999999999E-3</v>
      </c>
      <c r="I821" s="43">
        <v>0.20992498000000001</v>
      </c>
      <c r="J821" s="43">
        <v>7.6769993999999996E-3</v>
      </c>
      <c r="K821" s="43">
        <v>2.3246365999999999E-3</v>
      </c>
      <c r="L821" s="43">
        <v>4.3013099999999999E-4</v>
      </c>
      <c r="M821" s="43">
        <v>4.2334128E-3</v>
      </c>
      <c r="N821" s="43">
        <v>0.14308839000000001</v>
      </c>
      <c r="O821" s="43">
        <v>1.9075354999999999E-4</v>
      </c>
      <c r="P821" s="43">
        <v>1.4705497999999999E-2</v>
      </c>
      <c r="Q821" s="43">
        <v>8.5170671000000002E-4</v>
      </c>
      <c r="R821" s="43">
        <v>2.6664727999999999E-2</v>
      </c>
      <c r="S821" s="43">
        <v>2.2212625999999999E-2</v>
      </c>
      <c r="U821" s="77">
        <f t="shared" si="65"/>
        <v>0.51688999137931024</v>
      </c>
    </row>
    <row r="822" spans="1:21">
      <c r="A822" s="41" t="s">
        <v>33</v>
      </c>
      <c r="B822" s="41" t="s">
        <v>2304</v>
      </c>
      <c r="C822" s="74">
        <f t="shared" si="61"/>
        <v>0.72869892621300014</v>
      </c>
      <c r="D822" s="74">
        <f t="shared" si="62"/>
        <v>3.4848840800000003E-2</v>
      </c>
      <c r="E822" s="74">
        <f t="shared" si="63"/>
        <v>0.5997525574</v>
      </c>
      <c r="F822" s="74">
        <f t="shared" si="64"/>
        <v>3.3751156013000001E-2</v>
      </c>
      <c r="G822" s="75">
        <v>6.0346372000000002E-2</v>
      </c>
      <c r="H822" s="43">
        <v>1.0056274E-3</v>
      </c>
      <c r="I822" s="43">
        <v>0.40794436000000001</v>
      </c>
      <c r="J822" s="43">
        <v>5.0419185999999996E-3</v>
      </c>
      <c r="K822" s="43">
        <v>1.1176996E-3</v>
      </c>
      <c r="L822" s="43">
        <v>6.8948026000000004E-3</v>
      </c>
      <c r="M822" s="43">
        <v>2.1794419999999998E-2</v>
      </c>
      <c r="N822" s="43">
        <v>0.19080257</v>
      </c>
      <c r="O822" s="43">
        <v>9.8045423000000004E-5</v>
      </c>
      <c r="P822" s="43">
        <v>9.5535142999999996E-3</v>
      </c>
      <c r="Q822" s="43">
        <v>5.8541428999999996E-4</v>
      </c>
      <c r="R822" s="43">
        <v>1.2088091E-2</v>
      </c>
      <c r="S822" s="43">
        <v>1.1426090999999999E-2</v>
      </c>
      <c r="U822" s="77">
        <f t="shared" si="65"/>
        <v>0.52022734482758615</v>
      </c>
    </row>
    <row r="823" spans="1:21">
      <c r="A823" s="41" t="s">
        <v>33</v>
      </c>
      <c r="B823" s="41" t="s">
        <v>2305</v>
      </c>
      <c r="C823" s="74">
        <f t="shared" si="61"/>
        <v>0.56141348675000002</v>
      </c>
      <c r="D823" s="74">
        <f t="shared" si="62"/>
        <v>2.5248936700000002E-2</v>
      </c>
      <c r="E823" s="74">
        <f t="shared" si="63"/>
        <v>0.40663283250000004</v>
      </c>
      <c r="F823" s="74">
        <f t="shared" si="64"/>
        <v>5.514676055E-2</v>
      </c>
      <c r="G823" s="75">
        <v>7.4384957000000002E-2</v>
      </c>
      <c r="H823" s="43">
        <v>1.6017634999999999E-3</v>
      </c>
      <c r="I823" s="43">
        <v>0.33857671</v>
      </c>
      <c r="J823" s="43">
        <v>7.3071745999999998E-3</v>
      </c>
      <c r="K823" s="43">
        <v>2.1293343000000002E-3</v>
      </c>
      <c r="L823" s="43">
        <v>2.1046457999999999E-3</v>
      </c>
      <c r="M823" s="43">
        <v>1.3707782E-2</v>
      </c>
      <c r="N823" s="43">
        <v>6.6454359000000005E-2</v>
      </c>
      <c r="O823" s="43">
        <v>1.6870517E-4</v>
      </c>
      <c r="P823" s="43">
        <v>1.3383956000000001E-2</v>
      </c>
      <c r="Q823" s="43">
        <v>8.0209537999999996E-4</v>
      </c>
      <c r="R823" s="43">
        <v>2.1493075E-2</v>
      </c>
      <c r="S823" s="43">
        <v>1.9298928999999999E-2</v>
      </c>
      <c r="U823" s="77">
        <f t="shared" si="65"/>
        <v>0.64124962931034479</v>
      </c>
    </row>
    <row r="824" spans="1:21">
      <c r="A824" s="41" t="s">
        <v>33</v>
      </c>
      <c r="B824" s="41" t="s">
        <v>2306</v>
      </c>
      <c r="C824" s="74">
        <f t="shared" si="61"/>
        <v>0.54741713932000002</v>
      </c>
      <c r="D824" s="74">
        <f t="shared" si="62"/>
        <v>1.7145197310000002E-2</v>
      </c>
      <c r="E824" s="74">
        <f t="shared" si="63"/>
        <v>0.41526197660000003</v>
      </c>
      <c r="F824" s="74">
        <f t="shared" si="64"/>
        <v>5.7179004409999998E-2</v>
      </c>
      <c r="G824" s="75">
        <v>5.7830961E-2</v>
      </c>
      <c r="H824" s="43">
        <v>2.0450666000000001E-3</v>
      </c>
      <c r="I824" s="43">
        <v>0.22559607000000001</v>
      </c>
      <c r="J824" s="43">
        <v>7.0138915000000001E-3</v>
      </c>
      <c r="K824" s="43">
        <v>2.1342840000000002E-3</v>
      </c>
      <c r="L824" s="43">
        <v>9.5603451000000005E-4</v>
      </c>
      <c r="M824" s="43">
        <v>7.0409873E-3</v>
      </c>
      <c r="N824" s="43">
        <v>0.18762084000000001</v>
      </c>
      <c r="O824" s="43">
        <v>1.7263521E-4</v>
      </c>
      <c r="P824" s="43">
        <v>1.3408322E-2</v>
      </c>
      <c r="Q824" s="43">
        <v>6.9793019999999999E-4</v>
      </c>
      <c r="R824" s="43">
        <v>2.3038191E-2</v>
      </c>
      <c r="S824" s="43">
        <v>1.9861925999999998E-2</v>
      </c>
      <c r="U824" s="77">
        <f t="shared" si="65"/>
        <v>0.4985427672413793</v>
      </c>
    </row>
    <row r="825" spans="1:21">
      <c r="A825" s="41" t="s">
        <v>33</v>
      </c>
      <c r="B825" s="41" t="s">
        <v>2307</v>
      </c>
      <c r="C825" s="74">
        <f t="shared" si="61"/>
        <v>1.1292807528000002</v>
      </c>
      <c r="D825" s="74">
        <f t="shared" si="62"/>
        <v>4.4904924999999998E-2</v>
      </c>
      <c r="E825" s="74">
        <f t="shared" si="63"/>
        <v>0.86555816969999999</v>
      </c>
      <c r="F825" s="74">
        <f t="shared" si="64"/>
        <v>0.10882284810000001</v>
      </c>
      <c r="G825" s="75">
        <v>0.10999481</v>
      </c>
      <c r="H825" s="43">
        <v>3.4894296999999999E-3</v>
      </c>
      <c r="I825" s="43">
        <v>0.47715922</v>
      </c>
      <c r="J825" s="43">
        <v>1.3869131999999999E-2</v>
      </c>
      <c r="K825" s="43">
        <v>4.1757022E-3</v>
      </c>
      <c r="L825" s="43">
        <v>3.3999837999999999E-3</v>
      </c>
      <c r="M825" s="43">
        <v>2.3460107000000001E-2</v>
      </c>
      <c r="N825" s="43">
        <v>0.38490952</v>
      </c>
      <c r="O825" s="43">
        <v>3.195432E-4</v>
      </c>
      <c r="P825" s="43">
        <v>2.687376E-2</v>
      </c>
      <c r="Q825" s="43">
        <v>1.4666669E-3</v>
      </c>
      <c r="R825" s="43">
        <v>4.5876221000000002E-2</v>
      </c>
      <c r="S825" s="43">
        <v>3.4286656999999998E-2</v>
      </c>
      <c r="U825" s="77">
        <f t="shared" si="65"/>
        <v>0.94823112068965509</v>
      </c>
    </row>
    <row r="826" spans="1:21">
      <c r="A826" s="41" t="s">
        <v>33</v>
      </c>
      <c r="B826" s="41" t="s">
        <v>2308</v>
      </c>
      <c r="C826" s="74">
        <f t="shared" si="61"/>
        <v>0.42917260529000001</v>
      </c>
      <c r="D826" s="74">
        <f t="shared" si="62"/>
        <v>1.430303292E-2</v>
      </c>
      <c r="E826" s="74">
        <f t="shared" si="63"/>
        <v>0.30435161929999999</v>
      </c>
      <c r="F826" s="74">
        <f t="shared" si="64"/>
        <v>6.1029464070000004E-2</v>
      </c>
      <c r="G826" s="75">
        <v>4.9488488999999997E-2</v>
      </c>
      <c r="H826" s="43">
        <v>2.0025093000000001E-3</v>
      </c>
      <c r="I826" s="43">
        <v>0.16788102999999999</v>
      </c>
      <c r="J826" s="43">
        <v>7.3885063999999997E-3</v>
      </c>
      <c r="K826" s="43">
        <v>2.4711415999999998E-3</v>
      </c>
      <c r="L826" s="43">
        <v>6.0702982000000001E-4</v>
      </c>
      <c r="M826" s="43">
        <v>3.8363551000000001E-3</v>
      </c>
      <c r="N826" s="43">
        <v>0.13446807999999999</v>
      </c>
      <c r="O826" s="43">
        <v>1.8601796999999999E-4</v>
      </c>
      <c r="P826" s="43">
        <v>1.4673126999999999E-2</v>
      </c>
      <c r="Q826" s="43">
        <v>6.626631E-4</v>
      </c>
      <c r="R826" s="43">
        <v>2.6349866999999999E-2</v>
      </c>
      <c r="S826" s="43">
        <v>1.9157789000000001E-2</v>
      </c>
      <c r="U826" s="77">
        <f t="shared" si="65"/>
        <v>0.42662490517241375</v>
      </c>
    </row>
    <row r="827" spans="1:21">
      <c r="A827" s="41" t="s">
        <v>33</v>
      </c>
      <c r="B827" s="41" t="s">
        <v>2309</v>
      </c>
      <c r="C827" s="74">
        <f t="shared" si="61"/>
        <v>0.64608271420999996</v>
      </c>
      <c r="D827" s="74">
        <f t="shared" si="62"/>
        <v>1.4749119309999999E-2</v>
      </c>
      <c r="E827" s="74">
        <f t="shared" si="63"/>
        <v>0.48805520729999996</v>
      </c>
      <c r="F827" s="74">
        <f t="shared" si="64"/>
        <v>8.8345737600000002E-2</v>
      </c>
      <c r="G827" s="75">
        <v>5.493265E-2</v>
      </c>
      <c r="H827" s="43">
        <v>1.8208372999999999E-3</v>
      </c>
      <c r="I827" s="43">
        <v>0.16804427999999999</v>
      </c>
      <c r="J827" s="43">
        <v>6.9587547E-3</v>
      </c>
      <c r="K827" s="43">
        <v>2.4148071000000002E-3</v>
      </c>
      <c r="L827" s="43">
        <v>5.6377151000000004E-4</v>
      </c>
      <c r="M827" s="43">
        <v>4.8117860000000002E-3</v>
      </c>
      <c r="N827" s="43">
        <v>0.31819008999999998</v>
      </c>
      <c r="O827" s="43">
        <v>1.9702835000000001E-4</v>
      </c>
      <c r="P827" s="43">
        <v>1.3897899999999999E-2</v>
      </c>
      <c r="Q827" s="43">
        <v>8.3210425000000005E-4</v>
      </c>
      <c r="R827" s="43">
        <v>4.1949686999999999E-2</v>
      </c>
      <c r="S827" s="43">
        <v>3.1469018000000001E-2</v>
      </c>
      <c r="U827" s="77">
        <f t="shared" si="65"/>
        <v>0.47355732758620689</v>
      </c>
    </row>
    <row r="828" spans="1:21">
      <c r="A828" s="41" t="s">
        <v>33</v>
      </c>
      <c r="B828" s="41" t="s">
        <v>2310</v>
      </c>
      <c r="C828" s="74">
        <f t="shared" si="61"/>
        <v>0.32671946962999998</v>
      </c>
      <c r="D828" s="74">
        <f t="shared" si="62"/>
        <v>9.9402007899999992E-3</v>
      </c>
      <c r="E828" s="74">
        <f t="shared" si="63"/>
        <v>0.23345128475999999</v>
      </c>
      <c r="F828" s="74">
        <f t="shared" si="64"/>
        <v>3.8596045080000002E-2</v>
      </c>
      <c r="G828" s="75">
        <v>4.4731938999999998E-2</v>
      </c>
      <c r="H828" s="43">
        <v>8.9605475999999997E-4</v>
      </c>
      <c r="I828" s="43">
        <v>0.17191187999999999</v>
      </c>
      <c r="J828" s="43">
        <v>4.3108206000000001E-3</v>
      </c>
      <c r="K828" s="43">
        <v>1.3258205999999999E-3</v>
      </c>
      <c r="L828" s="43">
        <v>5.7035199000000003E-4</v>
      </c>
      <c r="M828" s="43">
        <v>3.7332075999999999E-3</v>
      </c>
      <c r="N828" s="43">
        <v>6.0643349999999999E-2</v>
      </c>
      <c r="O828" s="43">
        <v>1.1369328E-4</v>
      </c>
      <c r="P828" s="43">
        <v>7.9016037000000008E-3</v>
      </c>
      <c r="Q828" s="43">
        <v>6.6314209999999995E-4</v>
      </c>
      <c r="R828" s="43">
        <v>1.7347219000000001E-2</v>
      </c>
      <c r="S828" s="43">
        <v>1.2570387000000001E-2</v>
      </c>
      <c r="U828" s="77">
        <f t="shared" si="65"/>
        <v>0.38562016379310343</v>
      </c>
    </row>
    <row r="829" spans="1:21">
      <c r="A829" s="41" t="s">
        <v>33</v>
      </c>
      <c r="B829" s="41" t="s">
        <v>2311</v>
      </c>
      <c r="C829" s="74">
        <f t="shared" si="61"/>
        <v>0.51324799675999999</v>
      </c>
      <c r="D829" s="74">
        <f t="shared" si="62"/>
        <v>1.7450244499999996E-2</v>
      </c>
      <c r="E829" s="74">
        <f t="shared" si="63"/>
        <v>0.3823681438</v>
      </c>
      <c r="F829" s="74">
        <f t="shared" si="64"/>
        <v>5.025334846E-2</v>
      </c>
      <c r="G829" s="75">
        <v>6.3176259999999998E-2</v>
      </c>
      <c r="H829" s="43">
        <v>1.5581938000000001E-3</v>
      </c>
      <c r="I829" s="43">
        <v>0.21862344</v>
      </c>
      <c r="J829" s="43">
        <v>6.2691018999999999E-3</v>
      </c>
      <c r="K829" s="43">
        <v>1.8148025999999999E-3</v>
      </c>
      <c r="L829" s="43">
        <v>1.2749094E-3</v>
      </c>
      <c r="M829" s="43">
        <v>8.0914305999999995E-3</v>
      </c>
      <c r="N829" s="43">
        <v>0.16218651000000001</v>
      </c>
      <c r="O829" s="43">
        <v>1.4796247000000001E-4</v>
      </c>
      <c r="P829" s="43">
        <v>1.1409177E-2</v>
      </c>
      <c r="Q829" s="43">
        <v>8.3426398999999997E-4</v>
      </c>
      <c r="R829" s="43">
        <v>1.8476744E-2</v>
      </c>
      <c r="S829" s="43">
        <v>1.9385201000000001E-2</v>
      </c>
      <c r="U829" s="77">
        <f t="shared" si="65"/>
        <v>0.54462293103448267</v>
      </c>
    </row>
    <row r="830" spans="1:21">
      <c r="A830" s="41" t="s">
        <v>33</v>
      </c>
      <c r="B830" s="41" t="s">
        <v>2312</v>
      </c>
      <c r="C830" s="74">
        <f t="shared" si="61"/>
        <v>0.45489478844999998</v>
      </c>
      <c r="D830" s="74">
        <f t="shared" si="62"/>
        <v>1.129493489E-2</v>
      </c>
      <c r="E830" s="74">
        <f t="shared" si="63"/>
        <v>0.34671894390000002</v>
      </c>
      <c r="F830" s="74">
        <f t="shared" si="64"/>
        <v>4.786749966E-2</v>
      </c>
      <c r="G830" s="75">
        <v>4.901341E-2</v>
      </c>
      <c r="H830" s="43">
        <v>1.2473638999999999E-3</v>
      </c>
      <c r="I830" s="43">
        <v>0.20058342000000001</v>
      </c>
      <c r="J830" s="43">
        <v>5.1491295000000003E-3</v>
      </c>
      <c r="K830" s="43">
        <v>1.5591396E-3</v>
      </c>
      <c r="L830" s="43">
        <v>4.3153818999999997E-4</v>
      </c>
      <c r="M830" s="43">
        <v>4.1551276E-3</v>
      </c>
      <c r="N830" s="43">
        <v>0.14488815999999999</v>
      </c>
      <c r="O830" s="43">
        <v>1.2831834000000001E-4</v>
      </c>
      <c r="P830" s="43">
        <v>8.7499056999999995E-3</v>
      </c>
      <c r="Q830" s="43">
        <v>8.3697462E-4</v>
      </c>
      <c r="R830" s="43">
        <v>1.9697472000000001E-2</v>
      </c>
      <c r="S830" s="43">
        <v>1.8454828999999999E-2</v>
      </c>
      <c r="U830" s="77">
        <f t="shared" si="65"/>
        <v>0.42252939655172411</v>
      </c>
    </row>
    <row r="831" spans="1:21">
      <c r="A831" s="41" t="s">
        <v>33</v>
      </c>
      <c r="B831" s="41" t="s">
        <v>2313</v>
      </c>
      <c r="C831" s="74">
        <f t="shared" si="61"/>
        <v>1.3176275883799999</v>
      </c>
      <c r="D831" s="74">
        <f t="shared" si="62"/>
        <v>1.830451424E-2</v>
      </c>
      <c r="E831" s="74">
        <f t="shared" si="63"/>
        <v>1.1587836002</v>
      </c>
      <c r="F831" s="74">
        <f t="shared" si="64"/>
        <v>7.6935200940000004E-2</v>
      </c>
      <c r="G831" s="75">
        <v>6.3604273000000003E-2</v>
      </c>
      <c r="H831" s="43">
        <v>2.2284402E-3</v>
      </c>
      <c r="I831" s="43">
        <v>0.20877332000000001</v>
      </c>
      <c r="J831" s="43">
        <v>8.8307265000000003E-3</v>
      </c>
      <c r="K831" s="43">
        <v>2.7490793999999999E-3</v>
      </c>
      <c r="L831" s="43">
        <v>4.2493784000000002E-4</v>
      </c>
      <c r="M831" s="43">
        <v>6.2997705000000003E-3</v>
      </c>
      <c r="N831" s="43">
        <v>0.94778183999999999</v>
      </c>
      <c r="O831" s="43">
        <v>2.2357464E-4</v>
      </c>
      <c r="P831" s="43">
        <v>1.7607204000000001E-2</v>
      </c>
      <c r="Q831" s="43">
        <v>1.3294873E-3</v>
      </c>
      <c r="R831" s="43">
        <v>3.1383163999999998E-2</v>
      </c>
      <c r="S831" s="43">
        <v>2.6391771000000001E-2</v>
      </c>
      <c r="U831" s="77">
        <f t="shared" si="65"/>
        <v>0.54831269827586204</v>
      </c>
    </row>
    <row r="832" spans="1:21">
      <c r="A832" s="41" t="s">
        <v>33</v>
      </c>
      <c r="B832" s="41" t="s">
        <v>2314</v>
      </c>
      <c r="C832" s="74">
        <f t="shared" si="61"/>
        <v>1.72603420874</v>
      </c>
      <c r="D832" s="74">
        <f t="shared" si="62"/>
        <v>1.9471538779999999E-2</v>
      </c>
      <c r="E832" s="74">
        <f t="shared" si="63"/>
        <v>1.5174898183000001</v>
      </c>
      <c r="F832" s="74">
        <f t="shared" si="64"/>
        <v>0.12575272866000001</v>
      </c>
      <c r="G832" s="75">
        <v>6.3320123000000006E-2</v>
      </c>
      <c r="H832" s="43">
        <v>4.0546382999999998E-3</v>
      </c>
      <c r="I832" s="43">
        <v>0.29913698</v>
      </c>
      <c r="J832" s="43">
        <v>5.7142267999999996E-3</v>
      </c>
      <c r="K832" s="43">
        <v>1.5544554999999999E-3</v>
      </c>
      <c r="L832" s="43">
        <v>6.6067847999999997E-4</v>
      </c>
      <c r="M832" s="43">
        <v>1.1542178E-2</v>
      </c>
      <c r="N832" s="43">
        <v>1.2142982</v>
      </c>
      <c r="O832" s="43">
        <v>2.2530175999999999E-4</v>
      </c>
      <c r="P832" s="43">
        <v>8.3447959999999998E-3</v>
      </c>
      <c r="Q832" s="43">
        <v>1.5014579E-3</v>
      </c>
      <c r="R832" s="43">
        <v>2.2153757999999999E-2</v>
      </c>
      <c r="S832" s="43">
        <v>9.3527415000000003E-2</v>
      </c>
      <c r="U832" s="77">
        <f t="shared" si="65"/>
        <v>0.54586312931034486</v>
      </c>
    </row>
    <row r="833" spans="1:21">
      <c r="A833" s="41" t="s">
        <v>33</v>
      </c>
      <c r="B833" s="41" t="s">
        <v>2315</v>
      </c>
      <c r="C833" s="74">
        <f t="shared" si="61"/>
        <v>0.51699633027800007</v>
      </c>
      <c r="D833" s="74">
        <f t="shared" si="62"/>
        <v>3.9005047669999999E-3</v>
      </c>
      <c r="E833" s="74">
        <f t="shared" si="63"/>
        <v>0.28878697793000002</v>
      </c>
      <c r="F833" s="74">
        <f t="shared" si="64"/>
        <v>1.8616537581000001E-2</v>
      </c>
      <c r="G833" s="75">
        <v>0.20569230999999999</v>
      </c>
      <c r="H833" s="43">
        <v>5.0589492999999998E-4</v>
      </c>
      <c r="I833" s="43">
        <v>5.9340672999999997E-2</v>
      </c>
      <c r="J833" s="43">
        <v>1.3701588000000001E-3</v>
      </c>
      <c r="K833" s="43">
        <v>5.1321633000000002E-4</v>
      </c>
      <c r="L833" s="43">
        <v>7.5227536999999999E-5</v>
      </c>
      <c r="M833" s="43">
        <v>1.9419020999999999E-3</v>
      </c>
      <c r="N833" s="43">
        <v>0.22894041000000001</v>
      </c>
      <c r="O833" s="43">
        <v>3.3687250999999998E-5</v>
      </c>
      <c r="P833" s="43">
        <v>2.3956304999999999E-3</v>
      </c>
      <c r="Q833" s="43">
        <v>3.4046453000000001E-4</v>
      </c>
      <c r="R833" s="43">
        <v>8.6530189999999996E-3</v>
      </c>
      <c r="S833" s="43">
        <v>7.1937362999999997E-3</v>
      </c>
      <c r="U833" s="77">
        <f t="shared" si="65"/>
        <v>1.773209568965517</v>
      </c>
    </row>
    <row r="834" spans="1:21">
      <c r="A834" s="41" t="s">
        <v>33</v>
      </c>
      <c r="B834" s="41" t="s">
        <v>2316</v>
      </c>
      <c r="C834" s="74">
        <f t="shared" si="61"/>
        <v>0.19680343500800002</v>
      </c>
      <c r="D834" s="74">
        <f t="shared" si="62"/>
        <v>5.0328593199999994E-3</v>
      </c>
      <c r="E834" s="74">
        <f t="shared" si="63"/>
        <v>0.16170080303000001</v>
      </c>
      <c r="F834" s="74">
        <f t="shared" si="64"/>
        <v>1.4030273657999999E-2</v>
      </c>
      <c r="G834" s="75">
        <v>1.6039498999999999E-2</v>
      </c>
      <c r="H834" s="43">
        <v>3.6091603000000001E-4</v>
      </c>
      <c r="I834" s="43">
        <v>7.7445553E-2</v>
      </c>
      <c r="J834" s="43">
        <v>1.8062648E-3</v>
      </c>
      <c r="K834" s="43">
        <v>5.3153269999999995E-4</v>
      </c>
      <c r="L834" s="43">
        <v>4.3252101999999998E-4</v>
      </c>
      <c r="M834" s="43">
        <v>2.2625407999999998E-3</v>
      </c>
      <c r="N834" s="43">
        <v>8.3894334000000001E-2</v>
      </c>
      <c r="O834" s="43">
        <v>3.8424218E-5</v>
      </c>
      <c r="P834" s="43">
        <v>3.5524791999999999E-3</v>
      </c>
      <c r="Q834" s="43">
        <v>1.8367544000000001E-4</v>
      </c>
      <c r="R834" s="43">
        <v>5.8782790999999997E-3</v>
      </c>
      <c r="S834" s="43">
        <v>4.3774156999999998E-3</v>
      </c>
      <c r="U834" s="77">
        <f t="shared" si="65"/>
        <v>0.13827154310344825</v>
      </c>
    </row>
    <row r="835" spans="1:21">
      <c r="A835" s="41" t="s">
        <v>33</v>
      </c>
      <c r="B835" s="41" t="s">
        <v>2317</v>
      </c>
      <c r="C835" s="74">
        <f t="shared" si="61"/>
        <v>0.78538641766700013</v>
      </c>
      <c r="D835" s="74">
        <f t="shared" si="62"/>
        <v>6.5606794700000005E-3</v>
      </c>
      <c r="E835" s="74">
        <f t="shared" si="63"/>
        <v>0.71571585254000003</v>
      </c>
      <c r="F835" s="74">
        <f t="shared" si="64"/>
        <v>2.8409405657000002E-2</v>
      </c>
      <c r="G835" s="75">
        <v>3.4700479999999999E-2</v>
      </c>
      <c r="H835" s="43">
        <v>6.0516254000000003E-4</v>
      </c>
      <c r="I835" s="43">
        <v>7.7519630000000006E-2</v>
      </c>
      <c r="J835" s="43">
        <v>2.2753815000000001E-3</v>
      </c>
      <c r="K835" s="43">
        <v>8.2029129000000004E-4</v>
      </c>
      <c r="L835" s="43">
        <v>1.0195128000000001E-4</v>
      </c>
      <c r="M835" s="43">
        <v>3.3630553999999999E-3</v>
      </c>
      <c r="N835" s="43">
        <v>0.63759105999999999</v>
      </c>
      <c r="O835" s="43">
        <v>5.6830957000000001E-5</v>
      </c>
      <c r="P835" s="43">
        <v>4.2859413000000002E-3</v>
      </c>
      <c r="Q835" s="43">
        <v>3.546857E-4</v>
      </c>
      <c r="R835" s="43">
        <v>1.4819155000000001E-2</v>
      </c>
      <c r="S835" s="43">
        <v>8.8927927000000007E-3</v>
      </c>
      <c r="U835" s="77">
        <f t="shared" si="65"/>
        <v>0.2991420689655172</v>
      </c>
    </row>
    <row r="836" spans="1:21">
      <c r="A836" s="41" t="s">
        <v>33</v>
      </c>
      <c r="B836" s="41" t="s">
        <v>2318</v>
      </c>
      <c r="C836" s="74">
        <f t="shared" si="61"/>
        <v>0.29944827914999994</v>
      </c>
      <c r="D836" s="74">
        <f t="shared" si="62"/>
        <v>8.0945467999999996E-3</v>
      </c>
      <c r="E836" s="74">
        <f t="shared" si="63"/>
        <v>0.26604872494999998</v>
      </c>
      <c r="F836" s="74">
        <f t="shared" si="64"/>
        <v>9.9822043999999999E-3</v>
      </c>
      <c r="G836" s="75">
        <v>1.5322802999999999E-2</v>
      </c>
      <c r="H836" s="43">
        <v>3.3997494999999999E-4</v>
      </c>
      <c r="I836" s="43">
        <v>0.10880121</v>
      </c>
      <c r="J836" s="43">
        <v>1.4633331000000001E-3</v>
      </c>
      <c r="K836" s="43">
        <v>3.7948259999999998E-4</v>
      </c>
      <c r="L836" s="43">
        <v>1.1799542000000001E-3</v>
      </c>
      <c r="M836" s="43">
        <v>5.0717768999999999E-3</v>
      </c>
      <c r="N836" s="43">
        <v>0.15690754000000001</v>
      </c>
      <c r="O836" s="43">
        <v>2.6832609999999999E-5</v>
      </c>
      <c r="P836" s="43">
        <v>2.7642375999999999E-3</v>
      </c>
      <c r="Q836" s="43">
        <v>1.8254039000000001E-4</v>
      </c>
      <c r="R836" s="43">
        <v>3.9656183999999999E-3</v>
      </c>
      <c r="S836" s="43">
        <v>3.0429754E-3</v>
      </c>
      <c r="U836" s="77">
        <f t="shared" si="65"/>
        <v>0.13209312931034481</v>
      </c>
    </row>
    <row r="837" spans="1:21">
      <c r="A837" s="41" t="s">
        <v>33</v>
      </c>
      <c r="B837" s="41" t="s">
        <v>2319</v>
      </c>
      <c r="C837" s="74">
        <f t="shared" si="61"/>
        <v>0.15135983122299998</v>
      </c>
      <c r="D837" s="74">
        <f t="shared" si="62"/>
        <v>3.4446053410000003E-3</v>
      </c>
      <c r="E837" s="74">
        <f t="shared" si="63"/>
        <v>0.11411985176</v>
      </c>
      <c r="F837" s="74">
        <f t="shared" si="64"/>
        <v>1.7534001122000001E-2</v>
      </c>
      <c r="G837" s="75">
        <v>1.6261372999999999E-2</v>
      </c>
      <c r="H837" s="43">
        <v>3.4736675999999999E-4</v>
      </c>
      <c r="I837" s="43">
        <v>6.0814933000000002E-2</v>
      </c>
      <c r="J837" s="43">
        <v>2.0173698E-3</v>
      </c>
      <c r="K837" s="43">
        <v>6.2573282000000002E-4</v>
      </c>
      <c r="L837" s="43">
        <v>5.5452301E-5</v>
      </c>
      <c r="M837" s="43">
        <v>7.4605042E-4</v>
      </c>
      <c r="N837" s="43">
        <v>5.2957551999999998E-2</v>
      </c>
      <c r="O837" s="43">
        <v>4.6575001999999999E-5</v>
      </c>
      <c r="P837" s="43">
        <v>4.0940615000000001E-3</v>
      </c>
      <c r="Q837" s="43">
        <v>1.7002442000000001E-4</v>
      </c>
      <c r="R837" s="43">
        <v>8.2345295000000006E-3</v>
      </c>
      <c r="S837" s="43">
        <v>4.9888106999999996E-3</v>
      </c>
      <c r="U837" s="77">
        <f t="shared" si="65"/>
        <v>0.14018424999999998</v>
      </c>
    </row>
    <row r="838" spans="1:21">
      <c r="A838" s="41" t="s">
        <v>33</v>
      </c>
      <c r="B838" s="41" t="s">
        <v>2320</v>
      </c>
      <c r="C838" s="74">
        <f t="shared" si="61"/>
        <v>0.26197301426999997</v>
      </c>
      <c r="D838" s="74">
        <f t="shared" si="62"/>
        <v>4.7634059399999998E-3</v>
      </c>
      <c r="E838" s="74">
        <f t="shared" si="63"/>
        <v>0.21959207374</v>
      </c>
      <c r="F838" s="74">
        <f t="shared" si="64"/>
        <v>1.866007859E-2</v>
      </c>
      <c r="G838" s="75">
        <v>1.8957456000000001E-2</v>
      </c>
      <c r="H838" s="43">
        <v>4.7602373999999998E-4</v>
      </c>
      <c r="I838" s="43">
        <v>0.10467163</v>
      </c>
      <c r="J838" s="43">
        <v>1.7480805999999999E-3</v>
      </c>
      <c r="K838" s="43">
        <v>5.3792526999999998E-4</v>
      </c>
      <c r="L838" s="43">
        <v>1.3431987000000001E-4</v>
      </c>
      <c r="M838" s="43">
        <v>2.3430802000000001E-3</v>
      </c>
      <c r="N838" s="43">
        <v>0.11444442000000001</v>
      </c>
      <c r="O838" s="43">
        <v>3.9144199999999997E-5</v>
      </c>
      <c r="P838" s="43">
        <v>2.7815594E-3</v>
      </c>
      <c r="Q838" s="43">
        <v>2.5250849000000002E-4</v>
      </c>
      <c r="R838" s="43">
        <v>9.2029086000000003E-3</v>
      </c>
      <c r="S838" s="43">
        <v>6.3839578999999999E-3</v>
      </c>
      <c r="U838" s="77">
        <f t="shared" si="65"/>
        <v>0.1634263448275862</v>
      </c>
    </row>
    <row r="839" spans="1:21">
      <c r="A839" s="41" t="s">
        <v>33</v>
      </c>
      <c r="B839" s="41" t="s">
        <v>2321</v>
      </c>
      <c r="C839" s="74">
        <f t="shared" si="61"/>
        <v>0.21941534993199999</v>
      </c>
      <c r="D839" s="74">
        <f t="shared" si="62"/>
        <v>7.1136667500000007E-3</v>
      </c>
      <c r="E839" s="74">
        <f t="shared" si="63"/>
        <v>0.1802863905</v>
      </c>
      <c r="F839" s="74">
        <f t="shared" si="64"/>
        <v>1.2956038681999999E-2</v>
      </c>
      <c r="G839" s="75">
        <v>1.9059254000000001E-2</v>
      </c>
      <c r="H839" s="43">
        <v>4.029665E-4</v>
      </c>
      <c r="I839" s="43">
        <v>0.10394602999999999</v>
      </c>
      <c r="J839" s="43">
        <v>1.8206056000000001E-3</v>
      </c>
      <c r="K839" s="43">
        <v>4.9529882E-4</v>
      </c>
      <c r="L839" s="43">
        <v>8.3899232999999998E-4</v>
      </c>
      <c r="M839" s="43">
        <v>3.9587700000000003E-3</v>
      </c>
      <c r="N839" s="43">
        <v>7.5937394000000005E-2</v>
      </c>
      <c r="O839" s="43">
        <v>3.5406172000000003E-5</v>
      </c>
      <c r="P839" s="43">
        <v>3.4047325999999999E-3</v>
      </c>
      <c r="Q839" s="43">
        <v>2.1074080999999999E-4</v>
      </c>
      <c r="R839" s="43">
        <v>4.9247613000000003E-3</v>
      </c>
      <c r="S839" s="43">
        <v>4.3803977999999997E-3</v>
      </c>
      <c r="U839" s="77">
        <f t="shared" si="65"/>
        <v>0.16430391379310344</v>
      </c>
    </row>
    <row r="840" spans="1:21">
      <c r="A840" s="41" t="s">
        <v>33</v>
      </c>
      <c r="B840" s="41" t="s">
        <v>2322</v>
      </c>
      <c r="C840" s="74">
        <f t="shared" si="61"/>
        <v>1.93011348113</v>
      </c>
      <c r="D840" s="74">
        <f t="shared" si="62"/>
        <v>3.6884995399999995E-2</v>
      </c>
      <c r="E840" s="74">
        <f t="shared" si="63"/>
        <v>1.7605606568000001</v>
      </c>
      <c r="F840" s="74">
        <f t="shared" si="64"/>
        <v>7.285027493E-2</v>
      </c>
      <c r="G840" s="75">
        <v>5.9817554000000002E-2</v>
      </c>
      <c r="H840" s="43">
        <v>1.8768967999999999E-3</v>
      </c>
      <c r="I840" s="43">
        <v>0.32472405999999998</v>
      </c>
      <c r="J840" s="43">
        <v>8.4930373000000007E-3</v>
      </c>
      <c r="K840" s="43">
        <v>2.4635515000000002E-3</v>
      </c>
      <c r="L840" s="43">
        <v>4.6742555999999998E-3</v>
      </c>
      <c r="M840" s="43">
        <v>2.1254150999999999E-2</v>
      </c>
      <c r="N840" s="43">
        <v>1.4339596999999999</v>
      </c>
      <c r="O840" s="43">
        <v>1.7296942999999999E-4</v>
      </c>
      <c r="P840" s="43">
        <v>1.7433674E-2</v>
      </c>
      <c r="Q840" s="43">
        <v>1.0294815E-3</v>
      </c>
      <c r="R840" s="43">
        <v>2.4724495999999999E-2</v>
      </c>
      <c r="S840" s="43">
        <v>2.9489654000000001E-2</v>
      </c>
      <c r="U840" s="77">
        <f t="shared" si="65"/>
        <v>0.51566856896551727</v>
      </c>
    </row>
    <row r="841" spans="1:21">
      <c r="A841" s="41" t="s">
        <v>33</v>
      </c>
      <c r="B841" s="41" t="s">
        <v>2323</v>
      </c>
      <c r="C841" s="74">
        <f t="shared" si="61"/>
        <v>0.18691783307900001</v>
      </c>
      <c r="D841" s="74">
        <f t="shared" si="62"/>
        <v>3.6427330700000001E-3</v>
      </c>
      <c r="E841" s="74">
        <f t="shared" si="63"/>
        <v>0.15287712587000002</v>
      </c>
      <c r="F841" s="74">
        <f t="shared" si="64"/>
        <v>1.3120407139E-2</v>
      </c>
      <c r="G841" s="75">
        <v>1.7277567000000001E-2</v>
      </c>
      <c r="H841" s="43">
        <v>3.1704887E-4</v>
      </c>
      <c r="I841" s="43">
        <v>9.0503330000000007E-2</v>
      </c>
      <c r="J841" s="43">
        <v>1.3358812E-3</v>
      </c>
      <c r="K841" s="43">
        <v>3.8104190999999998E-4</v>
      </c>
      <c r="L841" s="43">
        <v>1.6899775999999999E-4</v>
      </c>
      <c r="M841" s="43">
        <v>1.7568122E-3</v>
      </c>
      <c r="N841" s="43">
        <v>6.2056747000000002E-2</v>
      </c>
      <c r="O841" s="43">
        <v>2.8107079E-5</v>
      </c>
      <c r="P841" s="43">
        <v>2.1082084E-3</v>
      </c>
      <c r="Q841" s="43">
        <v>1.6085776000000001E-4</v>
      </c>
      <c r="R841" s="43">
        <v>6.2261002999999997E-3</v>
      </c>
      <c r="S841" s="43">
        <v>4.5971336E-3</v>
      </c>
      <c r="U841" s="77">
        <f t="shared" si="65"/>
        <v>0.14894454310344826</v>
      </c>
    </row>
    <row r="842" spans="1:21">
      <c r="A842" s="41" t="s">
        <v>33</v>
      </c>
      <c r="B842" s="41" t="s">
        <v>2324</v>
      </c>
      <c r="C842" s="74">
        <f t="shared" ref="C842:C905" si="66">D842+E842+F842+G842</f>
        <v>0.28407809873099998</v>
      </c>
      <c r="D842" s="74">
        <f t="shared" ref="D842:D905" si="67">J842+K842+L842+M842</f>
        <v>4.7687948799999998E-3</v>
      </c>
      <c r="E842" s="74">
        <f t="shared" ref="E842:E905" si="68">H842+I842+N842</f>
        <v>0.25103186942</v>
      </c>
      <c r="F842" s="74">
        <f t="shared" ref="F842:F905" si="69">O842+IF(P842="x",0,P842)+IF(Q842="x",0,Q842)+IF(R842="x",0,R842)+S842</f>
        <v>1.1071756431000002E-2</v>
      </c>
      <c r="G842" s="75">
        <v>1.7205677999999999E-2</v>
      </c>
      <c r="H842" s="43">
        <v>3.2148541999999999E-4</v>
      </c>
      <c r="I842" s="43">
        <v>9.6511124000000004E-2</v>
      </c>
      <c r="J842" s="43">
        <v>1.3954131999999999E-3</v>
      </c>
      <c r="K842" s="43">
        <v>3.7087486999999998E-4</v>
      </c>
      <c r="L842" s="43">
        <v>4.1267510999999998E-4</v>
      </c>
      <c r="M842" s="43">
        <v>2.5898317000000001E-3</v>
      </c>
      <c r="N842" s="43">
        <v>0.15419926</v>
      </c>
      <c r="O842" s="43">
        <v>2.7248381E-5</v>
      </c>
      <c r="P842" s="43">
        <v>2.3214151999999999E-3</v>
      </c>
      <c r="Q842" s="43">
        <v>1.6643235000000001E-4</v>
      </c>
      <c r="R842" s="43">
        <v>4.6556972000000004E-3</v>
      </c>
      <c r="S842" s="43">
        <v>3.9009633E-3</v>
      </c>
      <c r="U842" s="77">
        <f t="shared" si="65"/>
        <v>0.14832481034482756</v>
      </c>
    </row>
    <row r="843" spans="1:21">
      <c r="A843" s="41" t="s">
        <v>33</v>
      </c>
      <c r="B843" s="41" t="s">
        <v>2325</v>
      </c>
      <c r="C843" s="74">
        <f t="shared" si="66"/>
        <v>0.164033989933</v>
      </c>
      <c r="D843" s="74">
        <f t="shared" si="67"/>
        <v>6.4194744900000003E-3</v>
      </c>
      <c r="E843" s="74">
        <f t="shared" si="68"/>
        <v>0.12900778554</v>
      </c>
      <c r="F843" s="74">
        <f t="shared" si="69"/>
        <v>1.2889241903E-2</v>
      </c>
      <c r="G843" s="75">
        <v>1.5717488000000002E-2</v>
      </c>
      <c r="H843" s="43">
        <v>3.1488053999999998E-4</v>
      </c>
      <c r="I843" s="43">
        <v>8.8552491999999997E-2</v>
      </c>
      <c r="J843" s="43">
        <v>1.6250582E-3</v>
      </c>
      <c r="K843" s="43">
        <v>4.5437496000000002E-4</v>
      </c>
      <c r="L843" s="43">
        <v>9.7290543000000005E-4</v>
      </c>
      <c r="M843" s="43">
        <v>3.3671359000000001E-3</v>
      </c>
      <c r="N843" s="43">
        <v>4.0140413E-2</v>
      </c>
      <c r="O843" s="43">
        <v>3.2411062999999997E-5</v>
      </c>
      <c r="P843" s="43">
        <v>3.2329010999999999E-3</v>
      </c>
      <c r="Q843" s="43">
        <v>1.6348264E-4</v>
      </c>
      <c r="R843" s="43">
        <v>5.4848309999999999E-3</v>
      </c>
      <c r="S843" s="43">
        <v>3.9756161E-3</v>
      </c>
      <c r="U843" s="77">
        <f t="shared" si="65"/>
        <v>0.13549558620689656</v>
      </c>
    </row>
    <row r="844" spans="1:21">
      <c r="A844" s="41" t="s">
        <v>33</v>
      </c>
      <c r="B844" s="41" t="s">
        <v>2326</v>
      </c>
      <c r="C844" s="74">
        <f t="shared" si="66"/>
        <v>0.16745873538599998</v>
      </c>
      <c r="D844" s="74">
        <f t="shared" si="67"/>
        <v>4.7258120999999998E-3</v>
      </c>
      <c r="E844" s="74">
        <f t="shared" si="68"/>
        <v>0.12303544355</v>
      </c>
      <c r="F844" s="74">
        <f t="shared" si="69"/>
        <v>2.0072836736000001E-2</v>
      </c>
      <c r="G844" s="75">
        <v>1.9624643000000001E-2</v>
      </c>
      <c r="H844" s="43">
        <v>4.4854655E-4</v>
      </c>
      <c r="I844" s="43">
        <v>7.6862709000000001E-2</v>
      </c>
      <c r="J844" s="43">
        <v>2.1281150999999999E-3</v>
      </c>
      <c r="K844" s="43">
        <v>6.6952991000000003E-4</v>
      </c>
      <c r="L844" s="43">
        <v>2.1724109000000001E-4</v>
      </c>
      <c r="M844" s="43">
        <v>1.710926E-3</v>
      </c>
      <c r="N844" s="43">
        <v>4.5724187999999999E-2</v>
      </c>
      <c r="O844" s="43">
        <v>4.8330186000000002E-5</v>
      </c>
      <c r="P844" s="43">
        <v>4.0786605999999998E-3</v>
      </c>
      <c r="Q844" s="43">
        <v>2.3102455E-4</v>
      </c>
      <c r="R844" s="43">
        <v>9.2811659000000008E-3</v>
      </c>
      <c r="S844" s="43">
        <v>6.4336554999999997E-3</v>
      </c>
      <c r="U844" s="77">
        <f t="shared" si="65"/>
        <v>0.16917795689655171</v>
      </c>
    </row>
    <row r="845" spans="1:21">
      <c r="A845" s="41" t="s">
        <v>33</v>
      </c>
      <c r="B845" s="41" t="s">
        <v>2327</v>
      </c>
      <c r="C845" s="74">
        <f t="shared" si="66"/>
        <v>0.43954179550900002</v>
      </c>
      <c r="D845" s="74">
        <f t="shared" si="67"/>
        <v>1.0617801620000001E-2</v>
      </c>
      <c r="E845" s="74">
        <f t="shared" si="68"/>
        <v>0.35330520860000003</v>
      </c>
      <c r="F845" s="74">
        <f t="shared" si="69"/>
        <v>4.7142282288999998E-2</v>
      </c>
      <c r="G845" s="75">
        <v>2.8476503E-2</v>
      </c>
      <c r="H845" s="43">
        <v>1.0686286000000001E-3</v>
      </c>
      <c r="I845" s="43">
        <v>0.13101339000000001</v>
      </c>
      <c r="J845" s="43">
        <v>3.6666695000000002E-3</v>
      </c>
      <c r="K845" s="43">
        <v>1.1162781000000001E-3</v>
      </c>
      <c r="L845" s="43">
        <v>7.1497721999999998E-4</v>
      </c>
      <c r="M845" s="43">
        <v>5.1198768E-3</v>
      </c>
      <c r="N845" s="43">
        <v>0.22122318999999999</v>
      </c>
      <c r="O845" s="43">
        <v>7.7457668999999997E-5</v>
      </c>
      <c r="P845" s="43">
        <v>6.9505703999999998E-3</v>
      </c>
      <c r="Q845" s="43">
        <v>6.0503521999999996E-4</v>
      </c>
      <c r="R845" s="43">
        <v>1.1133023000000001E-2</v>
      </c>
      <c r="S845" s="43">
        <v>2.8376195999999999E-2</v>
      </c>
      <c r="U845" s="77">
        <f t="shared" si="65"/>
        <v>0.24548709482758618</v>
      </c>
    </row>
    <row r="846" spans="1:21">
      <c r="A846" s="41" t="s">
        <v>33</v>
      </c>
      <c r="B846" s="41" t="s">
        <v>2328</v>
      </c>
      <c r="C846" s="74">
        <f t="shared" si="66"/>
        <v>0.15150637836700001</v>
      </c>
      <c r="D846" s="74">
        <f t="shared" si="67"/>
        <v>4.9499621099999992E-3</v>
      </c>
      <c r="E846" s="74">
        <f t="shared" si="68"/>
        <v>0.10687218155</v>
      </c>
      <c r="F846" s="74">
        <f t="shared" si="69"/>
        <v>1.9495962707000002E-2</v>
      </c>
      <c r="G846" s="75">
        <v>2.0188272E-2</v>
      </c>
      <c r="H846" s="43">
        <v>4.3623754999999999E-4</v>
      </c>
      <c r="I846" s="43">
        <v>8.2580578000000002E-2</v>
      </c>
      <c r="J846" s="43">
        <v>2.0262042999999999E-3</v>
      </c>
      <c r="K846" s="43">
        <v>6.3537407000000001E-4</v>
      </c>
      <c r="L846" s="43">
        <v>2.8367623999999998E-4</v>
      </c>
      <c r="M846" s="43">
        <v>2.0047074999999998E-3</v>
      </c>
      <c r="N846" s="43">
        <v>2.3855365999999999E-2</v>
      </c>
      <c r="O846" s="43">
        <v>4.5028107000000003E-5</v>
      </c>
      <c r="P846" s="43">
        <v>3.7872863000000001E-3</v>
      </c>
      <c r="Q846" s="43">
        <v>2.2751879999999999E-4</v>
      </c>
      <c r="R846" s="43">
        <v>8.7978068000000003E-3</v>
      </c>
      <c r="S846" s="43">
        <v>6.6383227000000001E-3</v>
      </c>
      <c r="U846" s="77">
        <f t="shared" si="65"/>
        <v>0.17403682758620689</v>
      </c>
    </row>
    <row r="847" spans="1:21">
      <c r="A847" s="41" t="s">
        <v>33</v>
      </c>
      <c r="B847" s="41" t="s">
        <v>2329</v>
      </c>
      <c r="C847" s="74">
        <f t="shared" si="66"/>
        <v>0.18333936909899998</v>
      </c>
      <c r="D847" s="74">
        <f t="shared" si="67"/>
        <v>3.6305713099999996E-3</v>
      </c>
      <c r="E847" s="74">
        <f t="shared" si="68"/>
        <v>0.14697059906999999</v>
      </c>
      <c r="F847" s="74">
        <f t="shared" si="69"/>
        <v>1.1395667719E-2</v>
      </c>
      <c r="G847" s="75">
        <v>2.1342531000000001E-2</v>
      </c>
      <c r="H847" s="43">
        <v>3.1510107000000002E-4</v>
      </c>
      <c r="I847" s="43">
        <v>7.9727175999999997E-2</v>
      </c>
      <c r="J847" s="43">
        <v>1.3161218E-3</v>
      </c>
      <c r="K847" s="43">
        <v>3.7539056000000001E-4</v>
      </c>
      <c r="L847" s="43">
        <v>1.7709234999999999E-4</v>
      </c>
      <c r="M847" s="43">
        <v>1.7619666E-3</v>
      </c>
      <c r="N847" s="43">
        <v>6.6928321999999998E-2</v>
      </c>
      <c r="O847" s="43">
        <v>2.7493739000000001E-5</v>
      </c>
      <c r="P847" s="43">
        <v>2.2481068E-3</v>
      </c>
      <c r="Q847" s="43">
        <v>1.8690188000000001E-4</v>
      </c>
      <c r="R847" s="43">
        <v>4.9096814999999997E-3</v>
      </c>
      <c r="S847" s="43">
        <v>4.0234837999999998E-3</v>
      </c>
      <c r="U847" s="77">
        <f t="shared" si="65"/>
        <v>0.18398733620689656</v>
      </c>
    </row>
    <row r="848" spans="1:21">
      <c r="A848" s="41" t="s">
        <v>33</v>
      </c>
      <c r="B848" s="41" t="s">
        <v>2330</v>
      </c>
      <c r="C848" s="74">
        <f t="shared" si="66"/>
        <v>0.188587125321</v>
      </c>
      <c r="D848" s="74">
        <f t="shared" si="67"/>
        <v>4.4368521399999993E-3</v>
      </c>
      <c r="E848" s="74">
        <f t="shared" si="68"/>
        <v>0.15560257826000001</v>
      </c>
      <c r="F848" s="74">
        <f t="shared" si="69"/>
        <v>1.1954893921E-2</v>
      </c>
      <c r="G848" s="75">
        <v>1.6592801000000001E-2</v>
      </c>
      <c r="H848" s="43">
        <v>3.4405226000000001E-4</v>
      </c>
      <c r="I848" s="43">
        <v>8.5141610000000006E-2</v>
      </c>
      <c r="J848" s="43">
        <v>1.4025737999999999E-3</v>
      </c>
      <c r="K848" s="43">
        <v>4.0250905999999998E-4</v>
      </c>
      <c r="L848" s="43">
        <v>2.5167498E-4</v>
      </c>
      <c r="M848" s="43">
        <v>2.3800942999999998E-3</v>
      </c>
      <c r="N848" s="43">
        <v>7.0116916000000001E-2</v>
      </c>
      <c r="O848" s="43">
        <v>2.9314141E-5</v>
      </c>
      <c r="P848" s="43">
        <v>2.4016969999999999E-3</v>
      </c>
      <c r="Q848" s="43">
        <v>1.7943928000000001E-4</v>
      </c>
      <c r="R848" s="43">
        <v>5.2180535999999996E-3</v>
      </c>
      <c r="S848" s="43">
        <v>4.1263899000000001E-3</v>
      </c>
      <c r="U848" s="77">
        <f t="shared" si="65"/>
        <v>0.14304138793103449</v>
      </c>
    </row>
    <row r="849" spans="1:21">
      <c r="A849" s="41" t="s">
        <v>33</v>
      </c>
      <c r="B849" s="41" t="s">
        <v>2331</v>
      </c>
      <c r="C849" s="74">
        <f t="shared" si="66"/>
        <v>0.6406590470789999</v>
      </c>
      <c r="D849" s="74">
        <f t="shared" si="67"/>
        <v>7.1584763499999999E-3</v>
      </c>
      <c r="E849" s="74">
        <f t="shared" si="68"/>
        <v>0.58580946483999996</v>
      </c>
      <c r="F849" s="74">
        <f t="shared" si="69"/>
        <v>2.5536828889000003E-2</v>
      </c>
      <c r="G849" s="75">
        <v>2.2154277E-2</v>
      </c>
      <c r="H849" s="43">
        <v>5.9317384000000001E-4</v>
      </c>
      <c r="I849" s="43">
        <v>8.7758871000000002E-2</v>
      </c>
      <c r="J849" s="43">
        <v>3.0723059999999999E-3</v>
      </c>
      <c r="K849" s="43">
        <v>9.5684058999999995E-4</v>
      </c>
      <c r="L849" s="43">
        <v>1.7427965999999999E-4</v>
      </c>
      <c r="M849" s="43">
        <v>2.9550500999999999E-3</v>
      </c>
      <c r="N849" s="43">
        <v>0.49745741999999998</v>
      </c>
      <c r="O849" s="43">
        <v>7.0181858999999994E-5</v>
      </c>
      <c r="P849" s="43">
        <v>6.2210412999999997E-3</v>
      </c>
      <c r="Q849" s="43">
        <v>2.8937613000000001E-4</v>
      </c>
      <c r="R849" s="43">
        <v>1.1622013E-2</v>
      </c>
      <c r="S849" s="43">
        <v>7.3342166000000004E-3</v>
      </c>
      <c r="U849" s="77">
        <f t="shared" si="65"/>
        <v>0.19098514655172413</v>
      </c>
    </row>
    <row r="850" spans="1:21">
      <c r="A850" s="41" t="s">
        <v>33</v>
      </c>
      <c r="B850" s="41" t="s">
        <v>2332</v>
      </c>
      <c r="C850" s="74">
        <f t="shared" si="66"/>
        <v>0.18320658712600002</v>
      </c>
      <c r="D850" s="74">
        <f t="shared" si="67"/>
        <v>4.2989508100000004E-3</v>
      </c>
      <c r="E850" s="74">
        <f t="shared" si="68"/>
        <v>0.14691076799000002</v>
      </c>
      <c r="F850" s="74">
        <f t="shared" si="69"/>
        <v>1.6530680326E-2</v>
      </c>
      <c r="G850" s="75">
        <v>1.5466188000000001E-2</v>
      </c>
      <c r="H850" s="43">
        <v>3.8590998999999998E-4</v>
      </c>
      <c r="I850" s="43">
        <v>6.1989160000000001E-2</v>
      </c>
      <c r="J850" s="43">
        <v>2.0063173000000002E-3</v>
      </c>
      <c r="K850" s="43">
        <v>6.2703004000000005E-4</v>
      </c>
      <c r="L850" s="43">
        <v>1.8978417E-4</v>
      </c>
      <c r="M850" s="43">
        <v>1.4758193000000001E-3</v>
      </c>
      <c r="N850" s="43">
        <v>8.4535698000000006E-2</v>
      </c>
      <c r="O850" s="43">
        <v>4.5366016000000003E-5</v>
      </c>
      <c r="P850" s="43">
        <v>4.1066994999999999E-3</v>
      </c>
      <c r="Q850" s="43">
        <v>1.9922471E-4</v>
      </c>
      <c r="R850" s="43">
        <v>7.2607224999999996E-3</v>
      </c>
      <c r="S850" s="43">
        <v>4.9186676E-3</v>
      </c>
      <c r="U850" s="77">
        <f t="shared" ref="U850:U913" si="70">G850/0.116</f>
        <v>0.13332920689655173</v>
      </c>
    </row>
    <row r="851" spans="1:21">
      <c r="A851" s="41" t="s">
        <v>33</v>
      </c>
      <c r="B851" s="41" t="s">
        <v>2333</v>
      </c>
      <c r="C851" s="74">
        <f t="shared" si="66"/>
        <v>0.203463572817</v>
      </c>
      <c r="D851" s="74">
        <f t="shared" si="67"/>
        <v>5.9639674200000006E-3</v>
      </c>
      <c r="E851" s="74">
        <f t="shared" si="68"/>
        <v>0.17067235442000001</v>
      </c>
      <c r="F851" s="74">
        <f t="shared" si="69"/>
        <v>1.0842673976999999E-2</v>
      </c>
      <c r="G851" s="75">
        <v>1.5984577E-2</v>
      </c>
      <c r="H851" s="43">
        <v>4.1417442000000001E-4</v>
      </c>
      <c r="I851" s="43">
        <v>8.9981845000000005E-2</v>
      </c>
      <c r="J851" s="43">
        <v>1.3614873000000001E-3</v>
      </c>
      <c r="K851" s="43">
        <v>3.9572695E-4</v>
      </c>
      <c r="L851" s="43">
        <v>6.0838147000000003E-4</v>
      </c>
      <c r="M851" s="43">
        <v>3.5983717000000002E-3</v>
      </c>
      <c r="N851" s="43">
        <v>8.0276335000000004E-2</v>
      </c>
      <c r="O851" s="43">
        <v>2.6525777E-5</v>
      </c>
      <c r="P851" s="43">
        <v>2.3819980999999998E-3</v>
      </c>
      <c r="Q851" s="43">
        <v>2.5879910000000002E-4</v>
      </c>
      <c r="R851" s="43">
        <v>4.1002649E-3</v>
      </c>
      <c r="S851" s="43">
        <v>4.0750860999999999E-3</v>
      </c>
      <c r="U851" s="77">
        <f t="shared" si="70"/>
        <v>0.13779807758620688</v>
      </c>
    </row>
    <row r="852" spans="1:21">
      <c r="A852" s="41" t="s">
        <v>33</v>
      </c>
      <c r="B852" s="41" t="s">
        <v>2334</v>
      </c>
      <c r="C852" s="74">
        <f t="shared" si="66"/>
        <v>0.44282608391800005</v>
      </c>
      <c r="D852" s="74">
        <f t="shared" si="67"/>
        <v>7.5962747699999996E-3</v>
      </c>
      <c r="E852" s="74">
        <f t="shared" si="68"/>
        <v>0.39715923942000003</v>
      </c>
      <c r="F852" s="74">
        <f t="shared" si="69"/>
        <v>1.9063032728000001E-2</v>
      </c>
      <c r="G852" s="75">
        <v>1.9007537000000001E-2</v>
      </c>
      <c r="H852" s="43">
        <v>5.2904741999999999E-4</v>
      </c>
      <c r="I852" s="43">
        <v>9.8858702000000007E-2</v>
      </c>
      <c r="J852" s="43">
        <v>2.4798660999999999E-3</v>
      </c>
      <c r="K852" s="43">
        <v>7.5733490999999997E-4</v>
      </c>
      <c r="L852" s="43">
        <v>4.3639826E-4</v>
      </c>
      <c r="M852" s="43">
        <v>3.9226755000000002E-3</v>
      </c>
      <c r="N852" s="43">
        <v>0.29777149000000003</v>
      </c>
      <c r="O852" s="43">
        <v>5.4532857999999999E-5</v>
      </c>
      <c r="P852" s="43">
        <v>4.9046508000000003E-3</v>
      </c>
      <c r="Q852" s="43">
        <v>2.6665707E-4</v>
      </c>
      <c r="R852" s="43">
        <v>8.1404766999999996E-3</v>
      </c>
      <c r="S852" s="43">
        <v>5.6967153000000003E-3</v>
      </c>
      <c r="U852" s="77">
        <f t="shared" si="70"/>
        <v>0.16385807758620691</v>
      </c>
    </row>
    <row r="853" spans="1:21">
      <c r="A853" s="41" t="s">
        <v>33</v>
      </c>
      <c r="B853" s="41" t="s">
        <v>2335</v>
      </c>
      <c r="C853" s="74">
        <f t="shared" si="66"/>
        <v>0.15940481269600001</v>
      </c>
      <c r="D853" s="74">
        <f t="shared" si="67"/>
        <v>5.2663486399999997E-3</v>
      </c>
      <c r="E853" s="74">
        <f t="shared" si="68"/>
        <v>0.11205423358</v>
      </c>
      <c r="F853" s="74">
        <f t="shared" si="69"/>
        <v>2.0859881476E-2</v>
      </c>
      <c r="G853" s="75">
        <v>2.1224349E-2</v>
      </c>
      <c r="H853" s="43">
        <v>5.3633958E-4</v>
      </c>
      <c r="I853" s="43">
        <v>8.6593409999999996E-2</v>
      </c>
      <c r="J853" s="43">
        <v>2.6090786000000001E-3</v>
      </c>
      <c r="K853" s="43">
        <v>7.9108198999999996E-4</v>
      </c>
      <c r="L853" s="43">
        <v>1.5047585E-4</v>
      </c>
      <c r="M853" s="43">
        <v>1.7157121999999999E-3</v>
      </c>
      <c r="N853" s="43">
        <v>2.4924484E-2</v>
      </c>
      <c r="O853" s="43">
        <v>5.7858305999999998E-5</v>
      </c>
      <c r="P853" s="43">
        <v>5.0673050999999998E-3</v>
      </c>
      <c r="Q853" s="43">
        <v>2.5827556999999998E-4</v>
      </c>
      <c r="R853" s="43">
        <v>9.0639642999999995E-3</v>
      </c>
      <c r="S853" s="43">
        <v>6.4124782000000002E-3</v>
      </c>
      <c r="U853" s="77">
        <f t="shared" si="70"/>
        <v>0.18296852586206896</v>
      </c>
    </row>
    <row r="854" spans="1:21">
      <c r="A854" s="41" t="s">
        <v>33</v>
      </c>
      <c r="B854" s="41" t="s">
        <v>2336</v>
      </c>
      <c r="C854" s="74">
        <f t="shared" si="66"/>
        <v>0.181329387009</v>
      </c>
      <c r="D854" s="74">
        <f t="shared" si="67"/>
        <v>5.3480320499999998E-3</v>
      </c>
      <c r="E854" s="74">
        <f t="shared" si="68"/>
        <v>0.13278781240000001</v>
      </c>
      <c r="F854" s="74">
        <f t="shared" si="69"/>
        <v>2.2584657559E-2</v>
      </c>
      <c r="G854" s="75">
        <v>2.0608885E-2</v>
      </c>
      <c r="H854" s="43">
        <v>5.6101640000000004E-4</v>
      </c>
      <c r="I854" s="43">
        <v>7.8587948000000005E-2</v>
      </c>
      <c r="J854" s="43">
        <v>2.7500137000000002E-3</v>
      </c>
      <c r="K854" s="43">
        <v>8.5431066999999998E-4</v>
      </c>
      <c r="L854" s="43">
        <v>1.5812277999999999E-4</v>
      </c>
      <c r="M854" s="43">
        <v>1.5855849E-3</v>
      </c>
      <c r="N854" s="43">
        <v>5.3638848000000003E-2</v>
      </c>
      <c r="O854" s="43">
        <v>6.2172618999999994E-5</v>
      </c>
      <c r="P854" s="43">
        <v>5.5152105000000002E-3</v>
      </c>
      <c r="Q854" s="43">
        <v>2.8623384E-4</v>
      </c>
      <c r="R854" s="43">
        <v>1.0000405E-2</v>
      </c>
      <c r="S854" s="43">
        <v>6.7206356000000002E-3</v>
      </c>
      <c r="U854" s="77">
        <f t="shared" si="70"/>
        <v>0.17766280172413793</v>
      </c>
    </row>
    <row r="855" spans="1:21">
      <c r="A855" s="41" t="s">
        <v>33</v>
      </c>
      <c r="B855" s="41" t="s">
        <v>2337</v>
      </c>
      <c r="C855" s="74">
        <f t="shared" si="66"/>
        <v>0.27062008923300002</v>
      </c>
      <c r="D855" s="74">
        <f t="shared" si="67"/>
        <v>1.297721143E-2</v>
      </c>
      <c r="E855" s="74">
        <f t="shared" si="68"/>
        <v>0.22469567468000001</v>
      </c>
      <c r="F855" s="74">
        <f t="shared" si="69"/>
        <v>1.2084942123E-2</v>
      </c>
      <c r="G855" s="75">
        <v>2.0862261E-2</v>
      </c>
      <c r="H855" s="43">
        <v>3.5618667999999997E-4</v>
      </c>
      <c r="I855" s="43">
        <v>0.15283078</v>
      </c>
      <c r="J855" s="43">
        <v>1.8141356999999999E-3</v>
      </c>
      <c r="K855" s="43">
        <v>4.1176053E-4</v>
      </c>
      <c r="L855" s="43">
        <v>2.5827926999999998E-3</v>
      </c>
      <c r="M855" s="43">
        <v>8.1685225000000007E-3</v>
      </c>
      <c r="N855" s="43">
        <v>7.1508708000000004E-2</v>
      </c>
      <c r="O855" s="43">
        <v>2.8334943E-5</v>
      </c>
      <c r="P855" s="43">
        <v>3.5811354999999998E-3</v>
      </c>
      <c r="Q855" s="43">
        <v>1.9854488E-4</v>
      </c>
      <c r="R855" s="43">
        <v>4.5312025000000004E-3</v>
      </c>
      <c r="S855" s="43">
        <v>3.7457242999999999E-3</v>
      </c>
      <c r="U855" s="77">
        <f t="shared" si="70"/>
        <v>0.17984707758620688</v>
      </c>
    </row>
    <row r="856" spans="1:21">
      <c r="A856" s="41" t="s">
        <v>33</v>
      </c>
      <c r="B856" s="41" t="s">
        <v>2338</v>
      </c>
      <c r="C856" s="74">
        <f t="shared" si="66"/>
        <v>0.20873934303999997</v>
      </c>
      <c r="D856" s="74">
        <f t="shared" si="67"/>
        <v>9.3831747500000007E-3</v>
      </c>
      <c r="E856" s="74">
        <f t="shared" si="68"/>
        <v>0.15242042289999999</v>
      </c>
      <c r="F856" s="74">
        <f t="shared" si="69"/>
        <v>2.0645184390000001E-2</v>
      </c>
      <c r="G856" s="75">
        <v>2.6290561E-2</v>
      </c>
      <c r="H856" s="43">
        <v>5.9196990000000001E-4</v>
      </c>
      <c r="I856" s="43">
        <v>0.12690839000000001</v>
      </c>
      <c r="J856" s="43">
        <v>2.6717646999999999E-3</v>
      </c>
      <c r="K856" s="43">
        <v>7.8288132000000005E-4</v>
      </c>
      <c r="L856" s="43">
        <v>7.8790252999999999E-4</v>
      </c>
      <c r="M856" s="43">
        <v>5.1406261999999998E-3</v>
      </c>
      <c r="N856" s="43">
        <v>2.4920062999999999E-2</v>
      </c>
      <c r="O856" s="43">
        <v>5.5232190000000002E-5</v>
      </c>
      <c r="P856" s="43">
        <v>5.0198496E-3</v>
      </c>
      <c r="Q856" s="43">
        <v>2.9833399999999998E-4</v>
      </c>
      <c r="R856" s="43">
        <v>8.0612857999999999E-3</v>
      </c>
      <c r="S856" s="43">
        <v>7.2104828000000001E-3</v>
      </c>
      <c r="U856" s="77">
        <f t="shared" si="70"/>
        <v>0.2266427672413793</v>
      </c>
    </row>
    <row r="857" spans="1:21">
      <c r="A857" s="41" t="s">
        <v>33</v>
      </c>
      <c r="B857" s="41" t="s">
        <v>2339</v>
      </c>
      <c r="C857" s="74">
        <f t="shared" si="66"/>
        <v>0.20111141024099999</v>
      </c>
      <c r="D857" s="74">
        <f t="shared" si="67"/>
        <v>6.2779619899999998E-3</v>
      </c>
      <c r="E857" s="74">
        <f t="shared" si="68"/>
        <v>0.15529626714</v>
      </c>
      <c r="F857" s="74">
        <f t="shared" si="69"/>
        <v>2.0064479110999997E-2</v>
      </c>
      <c r="G857" s="75">
        <v>1.9472702000000001E-2</v>
      </c>
      <c r="H857" s="43">
        <v>5.1534914E-4</v>
      </c>
      <c r="I857" s="43">
        <v>8.4466863000000003E-2</v>
      </c>
      <c r="J857" s="43">
        <v>2.5134708000000001E-3</v>
      </c>
      <c r="K857" s="43">
        <v>7.7163876000000005E-4</v>
      </c>
      <c r="L857" s="43">
        <v>3.5761403000000001E-4</v>
      </c>
      <c r="M857" s="43">
        <v>2.6352384E-3</v>
      </c>
      <c r="N857" s="43">
        <v>7.0314055E-2</v>
      </c>
      <c r="O857" s="43">
        <v>5.5768420999999997E-5</v>
      </c>
      <c r="P857" s="43">
        <v>5.0277380999999999E-3</v>
      </c>
      <c r="Q857" s="43">
        <v>2.5818398999999999E-4</v>
      </c>
      <c r="R857" s="43">
        <v>8.6386261999999991E-3</v>
      </c>
      <c r="S857" s="43">
        <v>6.0841623999999999E-3</v>
      </c>
      <c r="U857" s="77">
        <f t="shared" si="70"/>
        <v>0.16786812068965518</v>
      </c>
    </row>
    <row r="858" spans="1:21">
      <c r="A858" s="41" t="s">
        <v>33</v>
      </c>
      <c r="B858" s="41" t="s">
        <v>2340</v>
      </c>
      <c r="C858" s="74">
        <f t="shared" si="66"/>
        <v>0.41984250535000001</v>
      </c>
      <c r="D858" s="74">
        <f t="shared" si="67"/>
        <v>1.6653304800000001E-2</v>
      </c>
      <c r="E858" s="74">
        <f t="shared" si="68"/>
        <v>0.32408845850000001</v>
      </c>
      <c r="F858" s="74">
        <f t="shared" si="69"/>
        <v>4.0283474050000004E-2</v>
      </c>
      <c r="G858" s="75">
        <v>3.8817268000000002E-2</v>
      </c>
      <c r="H858" s="43">
        <v>1.0826585E-3</v>
      </c>
      <c r="I858" s="43">
        <v>0.17877118</v>
      </c>
      <c r="J858" s="43">
        <v>5.056563E-3</v>
      </c>
      <c r="K858" s="43">
        <v>1.5361519E-3</v>
      </c>
      <c r="L858" s="43">
        <v>1.2674864999999999E-3</v>
      </c>
      <c r="M858" s="43">
        <v>8.7931034000000002E-3</v>
      </c>
      <c r="N858" s="43">
        <v>0.14423462000000001</v>
      </c>
      <c r="O858" s="43">
        <v>1.0983914E-4</v>
      </c>
      <c r="P858" s="43">
        <v>1.0074628E-2</v>
      </c>
      <c r="Q858" s="43">
        <v>5.4438790999999996E-4</v>
      </c>
      <c r="R858" s="43">
        <v>1.7198397000000001E-2</v>
      </c>
      <c r="S858" s="43">
        <v>1.2356222E-2</v>
      </c>
      <c r="U858" s="77">
        <f t="shared" si="70"/>
        <v>0.33463162068965518</v>
      </c>
    </row>
    <row r="859" spans="1:21">
      <c r="A859" s="41" t="s">
        <v>33</v>
      </c>
      <c r="B859" s="41" t="s">
        <v>2341</v>
      </c>
      <c r="C859" s="74">
        <f t="shared" si="66"/>
        <v>0.15673482213000001</v>
      </c>
      <c r="D859" s="74">
        <f t="shared" si="67"/>
        <v>5.0603169099999994E-3</v>
      </c>
      <c r="E859" s="74">
        <f t="shared" si="68"/>
        <v>0.11353779612000001</v>
      </c>
      <c r="F859" s="74">
        <f t="shared" si="69"/>
        <v>2.1576939100000001E-2</v>
      </c>
      <c r="G859" s="75">
        <v>1.6559770000000001E-2</v>
      </c>
      <c r="H859" s="43">
        <v>4.4817712000000002E-4</v>
      </c>
      <c r="I859" s="43">
        <v>6.2710656000000004E-2</v>
      </c>
      <c r="J859" s="43">
        <v>2.5775699999999999E-3</v>
      </c>
      <c r="K859" s="43">
        <v>8.2405822000000001E-4</v>
      </c>
      <c r="L859" s="43">
        <v>2.2625529E-4</v>
      </c>
      <c r="M859" s="43">
        <v>1.4324334E-3</v>
      </c>
      <c r="N859" s="43">
        <v>5.0378962999999999E-2</v>
      </c>
      <c r="O859" s="43">
        <v>6.012367E-5</v>
      </c>
      <c r="P859" s="43">
        <v>5.5004512E-3</v>
      </c>
      <c r="Q859" s="43">
        <v>2.2157222999999999E-4</v>
      </c>
      <c r="R859" s="43">
        <v>9.8776109999999997E-3</v>
      </c>
      <c r="S859" s="43">
        <v>5.9171809999999997E-3</v>
      </c>
      <c r="U859" s="77">
        <f t="shared" si="70"/>
        <v>0.14275663793103449</v>
      </c>
    </row>
    <row r="860" spans="1:21">
      <c r="A860" s="41" t="s">
        <v>33</v>
      </c>
      <c r="B860" s="41" t="s">
        <v>2342</v>
      </c>
      <c r="C860" s="74">
        <f t="shared" si="66"/>
        <v>0.23883020561500001</v>
      </c>
      <c r="D860" s="74">
        <f t="shared" si="67"/>
        <v>5.40415583E-3</v>
      </c>
      <c r="E860" s="74">
        <f t="shared" si="68"/>
        <v>0.18261209737</v>
      </c>
      <c r="F860" s="74">
        <f t="shared" si="69"/>
        <v>3.2270570414999998E-2</v>
      </c>
      <c r="G860" s="75">
        <v>1.8543382000000001E-2</v>
      </c>
      <c r="H860" s="43">
        <v>5.3601436999999995E-4</v>
      </c>
      <c r="I860" s="43">
        <v>6.2915683E-2</v>
      </c>
      <c r="J860" s="43">
        <v>2.5164402000000001E-3</v>
      </c>
      <c r="K860" s="43">
        <v>8.9218117999999996E-4</v>
      </c>
      <c r="L860" s="43">
        <v>2.0978195E-4</v>
      </c>
      <c r="M860" s="43">
        <v>1.7857525E-3</v>
      </c>
      <c r="N860" s="43">
        <v>0.1191604</v>
      </c>
      <c r="O860" s="43">
        <v>6.3618915000000003E-5</v>
      </c>
      <c r="P860" s="43">
        <v>5.2111872999999996E-3</v>
      </c>
      <c r="Q860" s="43">
        <v>2.637052E-4</v>
      </c>
      <c r="R860" s="43">
        <v>1.5729494E-2</v>
      </c>
      <c r="S860" s="43">
        <v>1.1002565000000001E-2</v>
      </c>
      <c r="U860" s="77">
        <f t="shared" si="70"/>
        <v>0.15985674137931033</v>
      </c>
    </row>
    <row r="861" spans="1:21">
      <c r="A861" s="41" t="s">
        <v>33</v>
      </c>
      <c r="B861" s="41" t="s">
        <v>2343</v>
      </c>
      <c r="C861" s="74">
        <f t="shared" si="66"/>
        <v>0.12052644677300001</v>
      </c>
      <c r="D861" s="74">
        <f t="shared" si="67"/>
        <v>3.6368177200000002E-3</v>
      </c>
      <c r="E861" s="74">
        <f t="shared" si="68"/>
        <v>8.740665517E-2</v>
      </c>
      <c r="F861" s="74">
        <f t="shared" si="69"/>
        <v>1.4352467883E-2</v>
      </c>
      <c r="G861" s="75">
        <v>1.5130506E-2</v>
      </c>
      <c r="H861" s="43">
        <v>3.1893417000000002E-4</v>
      </c>
      <c r="I861" s="43">
        <v>6.4376713000000002E-2</v>
      </c>
      <c r="J861" s="43">
        <v>1.5443506000000001E-3</v>
      </c>
      <c r="K861" s="43">
        <v>4.8129264999999998E-4</v>
      </c>
      <c r="L861" s="43">
        <v>2.1236757000000001E-4</v>
      </c>
      <c r="M861" s="43">
        <v>1.3988068999999999E-3</v>
      </c>
      <c r="N861" s="43">
        <v>2.2711008000000001E-2</v>
      </c>
      <c r="O861" s="43">
        <v>3.4419833000000002E-5</v>
      </c>
      <c r="P861" s="43">
        <v>2.9627016000000001E-3</v>
      </c>
      <c r="Q861" s="43">
        <v>1.6733724999999999E-4</v>
      </c>
      <c r="R861" s="43">
        <v>6.5043219000000003E-3</v>
      </c>
      <c r="S861" s="43">
        <v>4.6836873000000003E-3</v>
      </c>
      <c r="U861" s="77">
        <f t="shared" si="70"/>
        <v>0.13043539655172412</v>
      </c>
    </row>
    <row r="862" spans="1:21">
      <c r="A862" s="41" t="s">
        <v>33</v>
      </c>
      <c r="B862" s="41" t="s">
        <v>2344</v>
      </c>
      <c r="C862" s="74">
        <f t="shared" si="66"/>
        <v>0.188255056324</v>
      </c>
      <c r="D862" s="74">
        <f t="shared" si="67"/>
        <v>6.3441007300000006E-3</v>
      </c>
      <c r="E862" s="74">
        <f t="shared" si="68"/>
        <v>0.14309902005</v>
      </c>
      <c r="F862" s="74">
        <f t="shared" si="69"/>
        <v>1.7175548544E-2</v>
      </c>
      <c r="G862" s="75">
        <v>2.1636387E-2</v>
      </c>
      <c r="H862" s="43">
        <v>4.8307405000000002E-4</v>
      </c>
      <c r="I862" s="43">
        <v>8.1819501000000003E-2</v>
      </c>
      <c r="J862" s="43">
        <v>2.1646514000000002E-3</v>
      </c>
      <c r="K862" s="43">
        <v>6.6868267999999997E-4</v>
      </c>
      <c r="L862" s="43">
        <v>4.7713574999999999E-4</v>
      </c>
      <c r="M862" s="43">
        <v>3.0336309000000001E-3</v>
      </c>
      <c r="N862" s="43">
        <v>6.0796444999999998E-2</v>
      </c>
      <c r="O862" s="43">
        <v>4.6832594E-5</v>
      </c>
      <c r="P862" s="43">
        <v>4.2805114E-3</v>
      </c>
      <c r="Q862" s="43">
        <v>2.5239175000000001E-4</v>
      </c>
      <c r="R862" s="43">
        <v>6.9320956000000003E-3</v>
      </c>
      <c r="S862" s="43">
        <v>5.6637171999999996E-3</v>
      </c>
      <c r="U862" s="77">
        <f t="shared" si="70"/>
        <v>0.18652057758620688</v>
      </c>
    </row>
    <row r="863" spans="1:21">
      <c r="A863" s="41" t="s">
        <v>33</v>
      </c>
      <c r="B863" s="41" t="s">
        <v>2345</v>
      </c>
      <c r="C863" s="74">
        <f t="shared" si="66"/>
        <v>0.16591251657799999</v>
      </c>
      <c r="D863" s="74">
        <f t="shared" si="67"/>
        <v>3.9959609399999995E-3</v>
      </c>
      <c r="E863" s="74">
        <f t="shared" si="68"/>
        <v>0.12968142829000001</v>
      </c>
      <c r="F863" s="74">
        <f t="shared" si="69"/>
        <v>1.6015234348E-2</v>
      </c>
      <c r="G863" s="75">
        <v>1.6219892999999999E-2</v>
      </c>
      <c r="H863" s="43">
        <v>3.7005829000000002E-4</v>
      </c>
      <c r="I863" s="43">
        <v>7.5021184000000005E-2</v>
      </c>
      <c r="J863" s="43">
        <v>1.7400781E-3</v>
      </c>
      <c r="K863" s="43">
        <v>5.3864357999999996E-4</v>
      </c>
      <c r="L863" s="43">
        <v>1.6106886E-4</v>
      </c>
      <c r="M863" s="43">
        <v>1.5561704000000001E-3</v>
      </c>
      <c r="N863" s="43">
        <v>5.4290185999999997E-2</v>
      </c>
      <c r="O863" s="43">
        <v>3.8994378E-5</v>
      </c>
      <c r="P863" s="43">
        <v>3.2815380000000001E-3</v>
      </c>
      <c r="Q863" s="43">
        <v>2.0327476999999999E-4</v>
      </c>
      <c r="R863" s="43">
        <v>7.3872310000000002E-3</v>
      </c>
      <c r="S863" s="43">
        <v>5.1041962000000001E-3</v>
      </c>
      <c r="U863" s="77">
        <f t="shared" si="70"/>
        <v>0.13982666379310343</v>
      </c>
    </row>
    <row r="864" spans="1:21">
      <c r="A864" s="41" t="s">
        <v>33</v>
      </c>
      <c r="B864" s="41" t="s">
        <v>2346</v>
      </c>
      <c r="C864" s="74">
        <f t="shared" si="66"/>
        <v>0.49076464248899998</v>
      </c>
      <c r="D864" s="74">
        <f t="shared" si="67"/>
        <v>6.7146949000000001E-3</v>
      </c>
      <c r="E864" s="74">
        <f t="shared" si="68"/>
        <v>0.43427744257000001</v>
      </c>
      <c r="F864" s="74">
        <f t="shared" si="69"/>
        <v>2.7948622018999999E-2</v>
      </c>
      <c r="G864" s="75">
        <v>2.1823882999999999E-2</v>
      </c>
      <c r="H864" s="43">
        <v>6.9511756999999998E-4</v>
      </c>
      <c r="I864" s="43">
        <v>7.8198694999999999E-2</v>
      </c>
      <c r="J864" s="43">
        <v>3.2145639E-3</v>
      </c>
      <c r="K864" s="43">
        <v>1.0179691999999999E-3</v>
      </c>
      <c r="L864" s="43">
        <v>1.5770770000000001E-4</v>
      </c>
      <c r="M864" s="43">
        <v>2.3244541000000001E-3</v>
      </c>
      <c r="N864" s="43">
        <v>0.35538363000000001</v>
      </c>
      <c r="O864" s="43">
        <v>7.3538698999999998E-5</v>
      </c>
      <c r="P864" s="43">
        <v>6.6034763000000002E-3</v>
      </c>
      <c r="Q864" s="43">
        <v>4.0077742E-4</v>
      </c>
      <c r="R864" s="43">
        <v>1.1770014000000001E-2</v>
      </c>
      <c r="S864" s="43">
        <v>9.1008155999999993E-3</v>
      </c>
      <c r="U864" s="77">
        <f t="shared" si="70"/>
        <v>0.1881369224137931</v>
      </c>
    </row>
    <row r="865" spans="1:21">
      <c r="A865" s="41" t="s">
        <v>33</v>
      </c>
      <c r="B865" s="41" t="s">
        <v>2347</v>
      </c>
      <c r="C865" s="74">
        <f t="shared" si="66"/>
        <v>0.64373754489099999</v>
      </c>
      <c r="D865" s="74">
        <f t="shared" si="67"/>
        <v>7.1503151300000003E-3</v>
      </c>
      <c r="E865" s="74">
        <f t="shared" si="68"/>
        <v>0.568607258</v>
      </c>
      <c r="F865" s="74">
        <f t="shared" si="69"/>
        <v>4.6290328760999998E-2</v>
      </c>
      <c r="G865" s="75">
        <v>2.1689643000000002E-2</v>
      </c>
      <c r="H865" s="43">
        <v>1.369728E-3</v>
      </c>
      <c r="I865" s="43">
        <v>0.11205281</v>
      </c>
      <c r="J865" s="43">
        <v>2.0446683E-3</v>
      </c>
      <c r="K865" s="43">
        <v>5.6966823000000001E-4</v>
      </c>
      <c r="L865" s="43">
        <v>2.460346E-4</v>
      </c>
      <c r="M865" s="43">
        <v>4.2899440000000004E-3</v>
      </c>
      <c r="N865" s="43">
        <v>0.45518471999999999</v>
      </c>
      <c r="O865" s="43">
        <v>7.0810151000000001E-5</v>
      </c>
      <c r="P865" s="43">
        <v>3.1286629999999998E-3</v>
      </c>
      <c r="Q865" s="43">
        <v>5.1636610999999998E-4</v>
      </c>
      <c r="R865" s="43">
        <v>8.3059185000000004E-3</v>
      </c>
      <c r="S865" s="43">
        <v>3.4268570999999998E-2</v>
      </c>
      <c r="U865" s="77">
        <f t="shared" si="70"/>
        <v>0.18697968103448276</v>
      </c>
    </row>
    <row r="866" spans="1:21">
      <c r="A866" s="41" t="s">
        <v>33</v>
      </c>
      <c r="B866" s="41" t="s">
        <v>2348</v>
      </c>
      <c r="C866" s="74">
        <f t="shared" si="66"/>
        <v>0.10193578598299999</v>
      </c>
      <c r="D866" s="74">
        <f t="shared" si="67"/>
        <v>3.819508891E-3</v>
      </c>
      <c r="E866" s="74">
        <f t="shared" si="68"/>
        <v>7.9939949230000001E-2</v>
      </c>
      <c r="F866" s="74">
        <f t="shared" si="69"/>
        <v>6.4197038619999997E-3</v>
      </c>
      <c r="G866" s="75">
        <v>1.1756624E-2</v>
      </c>
      <c r="H866" s="43">
        <v>3.3475152999999999E-4</v>
      </c>
      <c r="I866" s="43">
        <v>7.2217666999999999E-2</v>
      </c>
      <c r="J866" s="43">
        <v>1.45053E-3</v>
      </c>
      <c r="K866" s="43">
        <v>3.8676161000000001E-4</v>
      </c>
      <c r="L866" s="43">
        <v>6.4809080999999997E-5</v>
      </c>
      <c r="M866" s="43">
        <v>1.9174082000000001E-3</v>
      </c>
      <c r="N866" s="43">
        <v>7.3875306999999996E-3</v>
      </c>
      <c r="O866" s="43">
        <v>2.9485272E-5</v>
      </c>
      <c r="P866" s="43">
        <v>3.0613064999999999E-3</v>
      </c>
      <c r="Q866" s="43">
        <v>1.8014349000000001E-4</v>
      </c>
      <c r="R866" s="43">
        <v>2.0138510000000001E-3</v>
      </c>
      <c r="S866" s="43">
        <v>1.1349176E-3</v>
      </c>
      <c r="U866" s="77">
        <f t="shared" si="70"/>
        <v>0.10135020689655172</v>
      </c>
    </row>
    <row r="867" spans="1:21">
      <c r="A867" s="41" t="s">
        <v>33</v>
      </c>
      <c r="B867" s="41" t="s">
        <v>2349</v>
      </c>
      <c r="C867" s="74">
        <f t="shared" si="66"/>
        <v>0.36819486279499997</v>
      </c>
      <c r="D867" s="74">
        <f t="shared" si="67"/>
        <v>1.659058688E-3</v>
      </c>
      <c r="E867" s="74">
        <f t="shared" si="68"/>
        <v>0.28390227222999997</v>
      </c>
      <c r="F867" s="74">
        <f t="shared" si="69"/>
        <v>1.1094418877E-2</v>
      </c>
      <c r="G867" s="75">
        <v>7.1539113000000001E-2</v>
      </c>
      <c r="H867" s="43">
        <v>2.9647922999999999E-4</v>
      </c>
      <c r="I867" s="43">
        <v>3.7037412999999998E-2</v>
      </c>
      <c r="J867" s="43">
        <v>7.5852497999999999E-4</v>
      </c>
      <c r="K867" s="43">
        <v>2.8442438000000003E-4</v>
      </c>
      <c r="L867" s="43">
        <v>3.6362597999999998E-5</v>
      </c>
      <c r="M867" s="43">
        <v>5.7974673000000003E-4</v>
      </c>
      <c r="N867" s="43">
        <v>0.24656838</v>
      </c>
      <c r="O867" s="43">
        <v>1.8573106999999999E-5</v>
      </c>
      <c r="P867" s="43">
        <v>1.3352292999999999E-3</v>
      </c>
      <c r="Q867" s="43">
        <v>2.0826197E-4</v>
      </c>
      <c r="R867" s="43">
        <v>4.6616697E-3</v>
      </c>
      <c r="S867" s="43">
        <v>4.8706848000000004E-3</v>
      </c>
      <c r="U867" s="77">
        <f t="shared" si="70"/>
        <v>0.61671649137931028</v>
      </c>
    </row>
    <row r="868" spans="1:21">
      <c r="A868" s="41" t="s">
        <v>33</v>
      </c>
      <c r="B868" s="41" t="s">
        <v>2350</v>
      </c>
      <c r="C868" s="74">
        <f t="shared" si="66"/>
        <v>0.17822486872000004</v>
      </c>
      <c r="D868" s="74">
        <f t="shared" si="67"/>
        <v>2.7194003299999998E-3</v>
      </c>
      <c r="E868" s="74">
        <f t="shared" si="68"/>
        <v>0.15540006545000001</v>
      </c>
      <c r="F868" s="74">
        <f t="shared" si="69"/>
        <v>8.6905649399999993E-3</v>
      </c>
      <c r="G868" s="75">
        <v>1.1414838E-2</v>
      </c>
      <c r="H868" s="43">
        <v>2.7213144999999999E-4</v>
      </c>
      <c r="I868" s="43">
        <v>5.5300468999999998E-2</v>
      </c>
      <c r="J868" s="43">
        <v>1.1554950999999999E-3</v>
      </c>
      <c r="K868" s="43">
        <v>3.4431244000000002E-4</v>
      </c>
      <c r="L868" s="43">
        <v>2.6377775999999998E-4</v>
      </c>
      <c r="M868" s="43">
        <v>9.5581503000000004E-4</v>
      </c>
      <c r="N868" s="43">
        <v>9.9827465000000004E-2</v>
      </c>
      <c r="O868" s="43">
        <v>2.4239759999999998E-5</v>
      </c>
      <c r="P868" s="43">
        <v>2.1749959000000002E-3</v>
      </c>
      <c r="Q868" s="43">
        <v>1.3646618E-4</v>
      </c>
      <c r="R868" s="43">
        <v>3.3793832999999998E-3</v>
      </c>
      <c r="S868" s="43">
        <v>2.9754797999999999E-3</v>
      </c>
      <c r="U868" s="77">
        <f t="shared" si="70"/>
        <v>9.8403775862068957E-2</v>
      </c>
    </row>
    <row r="869" spans="1:21">
      <c r="A869" s="41" t="s">
        <v>33</v>
      </c>
      <c r="B869" s="41" t="s">
        <v>2351</v>
      </c>
      <c r="C869" s="74">
        <f t="shared" si="66"/>
        <v>0.36650002239499996</v>
      </c>
      <c r="D869" s="74">
        <f t="shared" si="67"/>
        <v>5.68809734E-3</v>
      </c>
      <c r="E869" s="74">
        <f t="shared" si="68"/>
        <v>0.34138128284000002</v>
      </c>
      <c r="F869" s="74">
        <f t="shared" si="69"/>
        <v>8.3722662150000002E-3</v>
      </c>
      <c r="G869" s="75">
        <v>1.1058376E-2</v>
      </c>
      <c r="H869" s="43">
        <v>2.9055884000000001E-4</v>
      </c>
      <c r="I869" s="43">
        <v>7.6175393999999993E-2</v>
      </c>
      <c r="J869" s="43">
        <v>1.1351917E-3</v>
      </c>
      <c r="K869" s="43">
        <v>3.1710952000000003E-4</v>
      </c>
      <c r="L869" s="43">
        <v>9.6574412E-4</v>
      </c>
      <c r="M869" s="43">
        <v>3.2700519999999999E-3</v>
      </c>
      <c r="N869" s="43">
        <v>0.26491533</v>
      </c>
      <c r="O869" s="43">
        <v>2.1488565E-5</v>
      </c>
      <c r="P869" s="43">
        <v>2.2746483999999999E-3</v>
      </c>
      <c r="Q869" s="43">
        <v>1.8286815000000001E-4</v>
      </c>
      <c r="R869" s="43">
        <v>3.2562124999999998E-3</v>
      </c>
      <c r="S869" s="43">
        <v>2.6370486000000001E-3</v>
      </c>
      <c r="U869" s="77">
        <f t="shared" si="70"/>
        <v>9.5330827586206895E-2</v>
      </c>
    </row>
    <row r="870" spans="1:21">
      <c r="A870" s="41" t="s">
        <v>33</v>
      </c>
      <c r="B870" s="41" t="s">
        <v>2352</v>
      </c>
      <c r="C870" s="74">
        <f t="shared" si="66"/>
        <v>0.16486586681199999</v>
      </c>
      <c r="D870" s="74">
        <f t="shared" si="67"/>
        <v>2.4839470750000004E-3</v>
      </c>
      <c r="E870" s="74">
        <f t="shared" si="68"/>
        <v>0.13431519228</v>
      </c>
      <c r="F870" s="74">
        <f t="shared" si="69"/>
        <v>1.3773222456999999E-2</v>
      </c>
      <c r="G870" s="75">
        <v>1.4293505E-2</v>
      </c>
      <c r="H870" s="43">
        <v>6.0972027999999998E-4</v>
      </c>
      <c r="I870" s="43">
        <v>5.5818564000000001E-2</v>
      </c>
      <c r="J870" s="43">
        <v>1.5988869E-3</v>
      </c>
      <c r="K870" s="43">
        <v>5.3209584999999997E-4</v>
      </c>
      <c r="L870" s="43">
        <v>5.3791325000000003E-5</v>
      </c>
      <c r="M870" s="43">
        <v>2.9917300000000002E-4</v>
      </c>
      <c r="N870" s="43">
        <v>7.7886908000000005E-2</v>
      </c>
      <c r="O870" s="43">
        <v>3.5403617000000001E-5</v>
      </c>
      <c r="P870" s="43">
        <v>3.0760261E-3</v>
      </c>
      <c r="Q870" s="43">
        <v>2.1879734000000001E-4</v>
      </c>
      <c r="R870" s="43">
        <v>5.8678665E-3</v>
      </c>
      <c r="S870" s="43">
        <v>4.5751289000000002E-3</v>
      </c>
      <c r="U870" s="77">
        <f t="shared" si="70"/>
        <v>0.12321987068965516</v>
      </c>
    </row>
    <row r="871" spans="1:21">
      <c r="A871" s="41" t="s">
        <v>33</v>
      </c>
      <c r="B871" s="41" t="s">
        <v>2353</v>
      </c>
      <c r="C871" s="74">
        <f t="shared" si="66"/>
        <v>0.94224796614899997</v>
      </c>
      <c r="D871" s="74">
        <f t="shared" si="67"/>
        <v>5.0948918399999999E-3</v>
      </c>
      <c r="E871" s="74">
        <f t="shared" si="68"/>
        <v>0.88285882758000001</v>
      </c>
      <c r="F871" s="74">
        <f t="shared" si="69"/>
        <v>1.4344106729000002E-2</v>
      </c>
      <c r="G871" s="75">
        <v>3.9950140000000002E-2</v>
      </c>
      <c r="H871" s="43">
        <v>4.1975158000000001E-4</v>
      </c>
      <c r="I871" s="43">
        <v>6.7029056000000004E-2</v>
      </c>
      <c r="J871" s="43">
        <v>1.5046721999999999E-3</v>
      </c>
      <c r="K871" s="43">
        <v>4.8012435999999998E-4</v>
      </c>
      <c r="L871" s="43">
        <v>1.8027517999999999E-4</v>
      </c>
      <c r="M871" s="43">
        <v>2.9298201000000001E-3</v>
      </c>
      <c r="N871" s="43">
        <v>0.81541001999999996</v>
      </c>
      <c r="O871" s="43">
        <v>3.3860749E-5</v>
      </c>
      <c r="P871" s="43">
        <v>2.7312877E-3</v>
      </c>
      <c r="Q871" s="43">
        <v>2.4209188E-4</v>
      </c>
      <c r="R871" s="43">
        <v>6.6648169000000004E-3</v>
      </c>
      <c r="S871" s="43">
        <v>4.6720494999999999E-3</v>
      </c>
      <c r="U871" s="77">
        <f t="shared" si="70"/>
        <v>0.34439775862068966</v>
      </c>
    </row>
    <row r="872" spans="1:21">
      <c r="A872" s="41" t="s">
        <v>33</v>
      </c>
      <c r="B872" s="41" t="s">
        <v>2354</v>
      </c>
      <c r="C872" s="74">
        <f t="shared" si="66"/>
        <v>0.17064058851800001</v>
      </c>
      <c r="D872" s="74">
        <f t="shared" si="67"/>
        <v>1.4312264360000001E-3</v>
      </c>
      <c r="E872" s="74">
        <f t="shared" si="68"/>
        <v>0.14848487092000001</v>
      </c>
      <c r="F872" s="74">
        <f t="shared" si="69"/>
        <v>7.4291981619999999E-3</v>
      </c>
      <c r="G872" s="75">
        <v>1.3295293E-2</v>
      </c>
      <c r="H872" s="43">
        <v>2.2894792E-4</v>
      </c>
      <c r="I872" s="43">
        <v>6.3103045999999996E-2</v>
      </c>
      <c r="J872" s="43">
        <v>7.8992894E-4</v>
      </c>
      <c r="K872" s="43">
        <v>2.2064593E-4</v>
      </c>
      <c r="L872" s="43">
        <v>5.1848906000000001E-5</v>
      </c>
      <c r="M872" s="43">
        <v>3.6880266000000002E-4</v>
      </c>
      <c r="N872" s="43">
        <v>8.5152877000000002E-2</v>
      </c>
      <c r="O872" s="43">
        <v>1.6549982E-5</v>
      </c>
      <c r="P872" s="43">
        <v>1.1232245000000001E-3</v>
      </c>
      <c r="Q872" s="43">
        <v>1.1686088E-4</v>
      </c>
      <c r="R872" s="43">
        <v>3.3997661999999999E-3</v>
      </c>
      <c r="S872" s="43">
        <v>2.7727965999999999E-3</v>
      </c>
      <c r="U872" s="77">
        <f t="shared" si="70"/>
        <v>0.11461459482758619</v>
      </c>
    </row>
    <row r="873" spans="1:21">
      <c r="A873" s="41" t="s">
        <v>33</v>
      </c>
      <c r="B873" s="41" t="s">
        <v>2355</v>
      </c>
      <c r="C873" s="74">
        <f t="shared" si="66"/>
        <v>0.21469654745199998</v>
      </c>
      <c r="D873" s="74">
        <f t="shared" si="67"/>
        <v>4.4789143100000001E-3</v>
      </c>
      <c r="E873" s="74">
        <f t="shared" si="68"/>
        <v>0.18577250908999998</v>
      </c>
      <c r="F873" s="74">
        <f t="shared" si="69"/>
        <v>9.3512970519999995E-3</v>
      </c>
      <c r="G873" s="75">
        <v>1.5093827000000001E-2</v>
      </c>
      <c r="H873" s="43">
        <v>3.4153208999999999E-4</v>
      </c>
      <c r="I873" s="43">
        <v>8.1570956999999999E-2</v>
      </c>
      <c r="J873" s="43">
        <v>1.3418423000000001E-3</v>
      </c>
      <c r="K873" s="43">
        <v>3.6591466999999999E-4</v>
      </c>
      <c r="L873" s="43">
        <v>5.7533534E-4</v>
      </c>
      <c r="M873" s="43">
        <v>2.1958220000000001E-3</v>
      </c>
      <c r="N873" s="43">
        <v>0.10386002</v>
      </c>
      <c r="O873" s="43">
        <v>2.5603311999999999E-5</v>
      </c>
      <c r="P873" s="43">
        <v>2.3799913999999998E-3</v>
      </c>
      <c r="Q873" s="43">
        <v>1.8421674000000001E-4</v>
      </c>
      <c r="R873" s="43">
        <v>3.2870219000000001E-3</v>
      </c>
      <c r="S873" s="43">
        <v>3.4744636999999999E-3</v>
      </c>
      <c r="U873" s="77">
        <f t="shared" si="70"/>
        <v>0.13011919827586207</v>
      </c>
    </row>
    <row r="874" spans="1:21">
      <c r="A874" s="41" t="s">
        <v>33</v>
      </c>
      <c r="B874" s="41" t="s">
        <v>2356</v>
      </c>
      <c r="C874" s="74">
        <f t="shared" si="66"/>
        <v>0.90211416610100004</v>
      </c>
      <c r="D874" s="74">
        <f t="shared" si="67"/>
        <v>5.5593910099999994E-3</v>
      </c>
      <c r="E874" s="74">
        <f t="shared" si="68"/>
        <v>0.85822486835</v>
      </c>
      <c r="F874" s="74">
        <f t="shared" si="69"/>
        <v>2.1548229741E-2</v>
      </c>
      <c r="G874" s="75">
        <v>1.6781676999999998E-2</v>
      </c>
      <c r="H874" s="43">
        <v>5.1518535000000005E-4</v>
      </c>
      <c r="I874" s="43">
        <v>9.4389432999999995E-2</v>
      </c>
      <c r="J874" s="43">
        <v>1.6788529000000001E-3</v>
      </c>
      <c r="K874" s="43">
        <v>5.0021042999999997E-4</v>
      </c>
      <c r="L874" s="43">
        <v>2.2659568E-4</v>
      </c>
      <c r="M874" s="43">
        <v>3.1537319999999998E-3</v>
      </c>
      <c r="N874" s="43">
        <v>0.76332025000000003</v>
      </c>
      <c r="O874" s="43">
        <v>3.4820950999999997E-5</v>
      </c>
      <c r="P874" s="43">
        <v>2.8225747999999998E-3</v>
      </c>
      <c r="Q874" s="43">
        <v>3.2514719000000002E-4</v>
      </c>
      <c r="R874" s="43">
        <v>3.3516867999999998E-3</v>
      </c>
      <c r="S874" s="43">
        <v>1.5014E-2</v>
      </c>
      <c r="U874" s="77">
        <f t="shared" si="70"/>
        <v>0.1446696293103448</v>
      </c>
    </row>
    <row r="875" spans="1:21">
      <c r="A875" s="41" t="s">
        <v>33</v>
      </c>
      <c r="B875" s="41" t="s">
        <v>2357</v>
      </c>
      <c r="C875" s="74">
        <f t="shared" si="66"/>
        <v>0.20087471482899999</v>
      </c>
      <c r="D875" s="74">
        <f t="shared" si="67"/>
        <v>2.2501110299999998E-3</v>
      </c>
      <c r="E875" s="74">
        <f t="shared" si="68"/>
        <v>0.17079235222</v>
      </c>
      <c r="F875" s="74">
        <f t="shared" si="69"/>
        <v>9.6718385789999993E-3</v>
      </c>
      <c r="G875" s="75">
        <v>1.8160413E-2</v>
      </c>
      <c r="H875" s="43">
        <v>2.6953821999999998E-4</v>
      </c>
      <c r="I875" s="43">
        <v>8.1910043000000002E-2</v>
      </c>
      <c r="J875" s="43">
        <v>1.0607217E-3</v>
      </c>
      <c r="K875" s="43">
        <v>2.8336499999999999E-4</v>
      </c>
      <c r="L875" s="43">
        <v>1.3077381999999999E-4</v>
      </c>
      <c r="M875" s="43">
        <v>7.7525051000000003E-4</v>
      </c>
      <c r="N875" s="43">
        <v>8.8612771000000007E-2</v>
      </c>
      <c r="O875" s="43">
        <v>2.1103169E-5</v>
      </c>
      <c r="P875" s="43">
        <v>1.5216203999999999E-3</v>
      </c>
      <c r="Q875" s="43">
        <v>1.3835591E-4</v>
      </c>
      <c r="R875" s="43">
        <v>4.3549440999999999E-3</v>
      </c>
      <c r="S875" s="43">
        <v>3.6358150000000001E-3</v>
      </c>
      <c r="U875" s="77">
        <f t="shared" si="70"/>
        <v>0.15655528448275863</v>
      </c>
    </row>
    <row r="876" spans="1:21">
      <c r="A876" s="41" t="s">
        <v>33</v>
      </c>
      <c r="B876" s="41" t="s">
        <v>2358</v>
      </c>
      <c r="C876" s="74">
        <f t="shared" si="66"/>
        <v>0.33175201558</v>
      </c>
      <c r="D876" s="74">
        <f t="shared" si="67"/>
        <v>3.2199740800000001E-3</v>
      </c>
      <c r="E876" s="74">
        <f t="shared" si="68"/>
        <v>0.30666260992</v>
      </c>
      <c r="F876" s="74">
        <f t="shared" si="69"/>
        <v>8.7054815799999987E-3</v>
      </c>
      <c r="G876" s="75">
        <v>1.3163950000000001E-2</v>
      </c>
      <c r="H876" s="43">
        <v>2.8379491999999998E-4</v>
      </c>
      <c r="I876" s="43">
        <v>7.0415964999999997E-2</v>
      </c>
      <c r="J876" s="43">
        <v>1.0749805000000001E-3</v>
      </c>
      <c r="K876" s="43">
        <v>3.0134981999999999E-4</v>
      </c>
      <c r="L876" s="43">
        <v>3.1931766000000002E-4</v>
      </c>
      <c r="M876" s="43">
        <v>1.5243260999999999E-3</v>
      </c>
      <c r="N876" s="43">
        <v>0.23596285</v>
      </c>
      <c r="O876" s="43">
        <v>2.1363239999999998E-5</v>
      </c>
      <c r="P876" s="43">
        <v>1.8019522E-3</v>
      </c>
      <c r="Q876" s="43">
        <v>1.5460313999999999E-4</v>
      </c>
      <c r="R876" s="43">
        <v>3.4563015999999999E-3</v>
      </c>
      <c r="S876" s="43">
        <v>3.2712613999999998E-3</v>
      </c>
      <c r="U876" s="77">
        <f t="shared" si="70"/>
        <v>0.1134823275862069</v>
      </c>
    </row>
    <row r="877" spans="1:21">
      <c r="A877" s="41" t="s">
        <v>33</v>
      </c>
      <c r="B877" s="41" t="s">
        <v>2359</v>
      </c>
      <c r="C877" s="74">
        <f t="shared" si="66"/>
        <v>0.34144622274399999</v>
      </c>
      <c r="D877" s="74">
        <f t="shared" si="67"/>
        <v>5.2268461399999997E-3</v>
      </c>
      <c r="E877" s="74">
        <f t="shared" si="68"/>
        <v>0.20295873189999999</v>
      </c>
      <c r="F877" s="74">
        <f t="shared" si="69"/>
        <v>0.11266067670400001</v>
      </c>
      <c r="G877" s="75">
        <v>2.0599968E-2</v>
      </c>
      <c r="H877" s="43">
        <v>2.0077968999999999E-3</v>
      </c>
      <c r="I877" s="43">
        <v>7.7845965000000003E-2</v>
      </c>
      <c r="J877" s="43">
        <v>2.6783880999999999E-3</v>
      </c>
      <c r="K877" s="43">
        <v>8.4718922999999998E-4</v>
      </c>
      <c r="L877" s="43">
        <v>2.2006350999999999E-4</v>
      </c>
      <c r="M877" s="43">
        <v>1.4812053000000001E-3</v>
      </c>
      <c r="N877" s="43">
        <v>0.12310496999999999</v>
      </c>
      <c r="O877" s="43">
        <v>4.8142303999999999E-5</v>
      </c>
      <c r="P877" s="43">
        <v>4.4358441999999996E-3</v>
      </c>
      <c r="Q877" s="43">
        <v>1.4796906000000001E-3</v>
      </c>
      <c r="R877" s="43">
        <v>2.9747295999999999E-3</v>
      </c>
      <c r="S877" s="43">
        <v>0.10372227000000001</v>
      </c>
      <c r="U877" s="77">
        <f t="shared" si="70"/>
        <v>0.17758593103448275</v>
      </c>
    </row>
    <row r="878" spans="1:21">
      <c r="A878" s="41" t="s">
        <v>33</v>
      </c>
      <c r="B878" s="41" t="s">
        <v>2360</v>
      </c>
      <c r="C878" s="74">
        <f t="shared" si="66"/>
        <v>0.21864148727799998</v>
      </c>
      <c r="D878" s="74">
        <f t="shared" si="67"/>
        <v>2.9052052599999999E-3</v>
      </c>
      <c r="E878" s="74">
        <f t="shared" si="68"/>
        <v>0.18482230179</v>
      </c>
      <c r="F878" s="74">
        <f t="shared" si="69"/>
        <v>1.5798924228E-2</v>
      </c>
      <c r="G878" s="75">
        <v>1.5115056E-2</v>
      </c>
      <c r="H878" s="43">
        <v>3.5007479000000001E-4</v>
      </c>
      <c r="I878" s="43">
        <v>7.7194766999999997E-2</v>
      </c>
      <c r="J878" s="43">
        <v>1.2717967E-3</v>
      </c>
      <c r="K878" s="43">
        <v>3.5299304000000002E-4</v>
      </c>
      <c r="L878" s="43">
        <v>1.6167912E-4</v>
      </c>
      <c r="M878" s="43">
        <v>1.1187364000000001E-3</v>
      </c>
      <c r="N878" s="43">
        <v>0.10727746000000001</v>
      </c>
      <c r="O878" s="43">
        <v>2.5521427999999999E-5</v>
      </c>
      <c r="P878" s="43">
        <v>2.0557607E-3</v>
      </c>
      <c r="Q878" s="43">
        <v>6.1236380000000005E-4</v>
      </c>
      <c r="R878" s="43">
        <v>3.8260959000000002E-3</v>
      </c>
      <c r="S878" s="43">
        <v>9.2791824000000005E-3</v>
      </c>
      <c r="U878" s="77">
        <f t="shared" si="70"/>
        <v>0.13030220689655173</v>
      </c>
    </row>
    <row r="879" spans="1:21">
      <c r="A879" s="41" t="s">
        <v>33</v>
      </c>
      <c r="B879" s="41" t="s">
        <v>2361</v>
      </c>
      <c r="C879" s="74">
        <f t="shared" si="66"/>
        <v>0.43353880680299994</v>
      </c>
      <c r="D879" s="74">
        <f t="shared" si="67"/>
        <v>3.8614617039999998E-3</v>
      </c>
      <c r="E879" s="74">
        <f t="shared" si="68"/>
        <v>0.34916761219999998</v>
      </c>
      <c r="F879" s="74">
        <f t="shared" si="69"/>
        <v>6.0812837899000001E-2</v>
      </c>
      <c r="G879" s="75">
        <v>1.9696894999999999E-2</v>
      </c>
      <c r="H879" s="43">
        <v>2.7474392E-3</v>
      </c>
      <c r="I879" s="43">
        <v>7.5764333000000003E-2</v>
      </c>
      <c r="J879" s="43">
        <v>2.1929757E-3</v>
      </c>
      <c r="K879" s="43">
        <v>8.7042198000000001E-4</v>
      </c>
      <c r="L879" s="43">
        <v>5.6802863999999999E-5</v>
      </c>
      <c r="M879" s="43">
        <v>7.4126116000000001E-4</v>
      </c>
      <c r="N879" s="43">
        <v>0.27065583999999998</v>
      </c>
      <c r="O879" s="43">
        <v>3.8324558999999997E-5</v>
      </c>
      <c r="P879" s="43">
        <v>3.470875E-3</v>
      </c>
      <c r="Q879" s="43">
        <v>2.2963974000000001E-4</v>
      </c>
      <c r="R879" s="43">
        <v>3.0514705999999999E-3</v>
      </c>
      <c r="S879" s="43">
        <v>5.4022528E-2</v>
      </c>
      <c r="U879" s="77">
        <f t="shared" si="70"/>
        <v>0.16980081896551721</v>
      </c>
    </row>
    <row r="880" spans="1:21">
      <c r="A880" s="41" t="s">
        <v>33</v>
      </c>
      <c r="B880" s="41" t="s">
        <v>2362</v>
      </c>
      <c r="C880" s="74">
        <f t="shared" si="66"/>
        <v>0.22686570570399997</v>
      </c>
      <c r="D880" s="74">
        <f t="shared" si="67"/>
        <v>3.0874132500000001E-3</v>
      </c>
      <c r="E880" s="74">
        <f t="shared" si="68"/>
        <v>0.19457072145999998</v>
      </c>
      <c r="F880" s="74">
        <f t="shared" si="69"/>
        <v>1.2785621994000001E-2</v>
      </c>
      <c r="G880" s="75">
        <v>1.6421949000000002E-2</v>
      </c>
      <c r="H880" s="43">
        <v>3.3719246E-4</v>
      </c>
      <c r="I880" s="43">
        <v>6.7154628999999993E-2</v>
      </c>
      <c r="J880" s="43">
        <v>1.6280044000000001E-3</v>
      </c>
      <c r="K880" s="43">
        <v>4.7745163000000002E-4</v>
      </c>
      <c r="L880" s="43">
        <v>1.5607876E-4</v>
      </c>
      <c r="M880" s="43">
        <v>8.2587845999999995E-4</v>
      </c>
      <c r="N880" s="43">
        <v>0.12707889999999999</v>
      </c>
      <c r="O880" s="43">
        <v>3.4884044E-5</v>
      </c>
      <c r="P880" s="43">
        <v>3.0550211999999998E-3</v>
      </c>
      <c r="Q880" s="43">
        <v>1.7552234999999999E-4</v>
      </c>
      <c r="R880" s="43">
        <v>5.2971288999999998E-3</v>
      </c>
      <c r="S880" s="43">
        <v>4.2230655000000004E-3</v>
      </c>
      <c r="U880" s="77">
        <f t="shared" si="70"/>
        <v>0.14156852586206897</v>
      </c>
    </row>
    <row r="881" spans="1:21">
      <c r="A881" s="41" t="s">
        <v>33</v>
      </c>
      <c r="B881" s="41" t="s">
        <v>2363</v>
      </c>
      <c r="C881" s="74">
        <f t="shared" si="66"/>
        <v>0.15627457683499998</v>
      </c>
      <c r="D881" s="74">
        <f t="shared" si="67"/>
        <v>2.10777002E-3</v>
      </c>
      <c r="E881" s="74">
        <f t="shared" si="68"/>
        <v>0.10560592525</v>
      </c>
      <c r="F881" s="74">
        <f t="shared" si="69"/>
        <v>1.7708299565000002E-2</v>
      </c>
      <c r="G881" s="75">
        <v>3.0852582E-2</v>
      </c>
      <c r="H881" s="43">
        <v>1.8245714999999999E-4</v>
      </c>
      <c r="I881" s="43">
        <v>9.7085262000000006E-2</v>
      </c>
      <c r="J881" s="43">
        <v>6.5915745999999996E-4</v>
      </c>
      <c r="K881" s="43">
        <v>1.9113343999999999E-4</v>
      </c>
      <c r="L881" s="43">
        <v>1.1402612E-4</v>
      </c>
      <c r="M881" s="43">
        <v>1.143453E-3</v>
      </c>
      <c r="N881" s="43">
        <v>8.3382061000000004E-3</v>
      </c>
      <c r="O881" s="43">
        <v>1.4992432999999999E-5</v>
      </c>
      <c r="P881" s="43">
        <v>5.5881234000000005E-4</v>
      </c>
      <c r="Q881" s="43">
        <v>7.6806091999999994E-5</v>
      </c>
      <c r="R881" s="43">
        <v>6.6914126999999997E-3</v>
      </c>
      <c r="S881" s="43">
        <v>1.0366276000000001E-2</v>
      </c>
      <c r="U881" s="77">
        <f t="shared" si="70"/>
        <v>0.26597053448275859</v>
      </c>
    </row>
    <row r="882" spans="1:21">
      <c r="A882" s="41" t="s">
        <v>33</v>
      </c>
      <c r="B882" s="41" t="s">
        <v>2364</v>
      </c>
      <c r="C882" s="74">
        <f t="shared" si="66"/>
        <v>0.32418551739000001</v>
      </c>
      <c r="D882" s="74">
        <f t="shared" si="67"/>
        <v>6.3939421699999999E-3</v>
      </c>
      <c r="E882" s="74">
        <f t="shared" si="68"/>
        <v>0.22842218535000003</v>
      </c>
      <c r="F882" s="74">
        <f t="shared" si="69"/>
        <v>4.6539839870000002E-2</v>
      </c>
      <c r="G882" s="75">
        <v>4.2829550000000001E-2</v>
      </c>
      <c r="H882" s="43">
        <v>6.5820235E-4</v>
      </c>
      <c r="I882" s="43">
        <v>0.13641726000000001</v>
      </c>
      <c r="J882" s="43">
        <v>3.1543977E-3</v>
      </c>
      <c r="K882" s="43">
        <v>9.5507510000000003E-4</v>
      </c>
      <c r="L882" s="43">
        <v>1.0690677E-4</v>
      </c>
      <c r="M882" s="43">
        <v>2.1775625999999998E-3</v>
      </c>
      <c r="N882" s="43">
        <v>9.1346723000000005E-2</v>
      </c>
      <c r="O882" s="43">
        <v>7.0883649999999997E-5</v>
      </c>
      <c r="P882" s="43">
        <v>5.6406935000000002E-3</v>
      </c>
      <c r="Q882" s="43">
        <v>2.8342302000000002E-4</v>
      </c>
      <c r="R882" s="43">
        <v>8.2984947000000007E-3</v>
      </c>
      <c r="S882" s="43">
        <v>3.2246345000000003E-2</v>
      </c>
      <c r="U882" s="77">
        <f t="shared" si="70"/>
        <v>0.36922025862068963</v>
      </c>
    </row>
    <row r="883" spans="1:21">
      <c r="A883" s="41" t="s">
        <v>33</v>
      </c>
      <c r="B883" s="41" t="s">
        <v>2365</v>
      </c>
      <c r="C883" s="74">
        <f t="shared" si="66"/>
        <v>0.40054117722999999</v>
      </c>
      <c r="D883" s="74">
        <f t="shared" si="67"/>
        <v>4.1811825699999998E-3</v>
      </c>
      <c r="E883" s="74">
        <f t="shared" si="68"/>
        <v>0.34927843358999999</v>
      </c>
      <c r="F883" s="74">
        <f t="shared" si="69"/>
        <v>3.0802512069999999E-2</v>
      </c>
      <c r="G883" s="75">
        <v>1.6279049E-2</v>
      </c>
      <c r="H883" s="43">
        <v>6.2228559000000001E-4</v>
      </c>
      <c r="I883" s="43">
        <v>8.7592227999999994E-2</v>
      </c>
      <c r="J883" s="43">
        <v>1.7079225999999999E-3</v>
      </c>
      <c r="K883" s="43">
        <v>4.6804722999999998E-4</v>
      </c>
      <c r="L883" s="43">
        <v>2.0792873999999999E-4</v>
      </c>
      <c r="M883" s="43">
        <v>1.7972839999999999E-3</v>
      </c>
      <c r="N883" s="43">
        <v>0.26106392</v>
      </c>
      <c r="O883" s="43">
        <v>3.3642939999999999E-5</v>
      </c>
      <c r="P883" s="43">
        <v>2.8863120999999999E-3</v>
      </c>
      <c r="Q883" s="43">
        <v>2.7353623000000001E-4</v>
      </c>
      <c r="R883" s="43">
        <v>3.4274518E-3</v>
      </c>
      <c r="S883" s="43">
        <v>2.4181569E-2</v>
      </c>
      <c r="U883" s="77">
        <f t="shared" si="70"/>
        <v>0.14033662931034482</v>
      </c>
    </row>
    <row r="884" spans="1:21">
      <c r="A884" s="41" t="s">
        <v>33</v>
      </c>
      <c r="B884" s="41" t="s">
        <v>2366</v>
      </c>
      <c r="C884" s="74">
        <f t="shared" si="66"/>
        <v>0.12383182368599999</v>
      </c>
      <c r="D884" s="74">
        <f t="shared" si="67"/>
        <v>2.6120108050000004E-3</v>
      </c>
      <c r="E884" s="74">
        <f t="shared" si="68"/>
        <v>9.2981635279999988E-2</v>
      </c>
      <c r="F884" s="74">
        <f t="shared" si="69"/>
        <v>1.2686412601000001E-2</v>
      </c>
      <c r="G884" s="75">
        <v>1.5551765E-2</v>
      </c>
      <c r="H884" s="43">
        <v>3.4910627999999998E-4</v>
      </c>
      <c r="I884" s="43">
        <v>6.3714787999999994E-2</v>
      </c>
      <c r="J884" s="43">
        <v>1.6320957999999999E-3</v>
      </c>
      <c r="K884" s="43">
        <v>4.8230056E-4</v>
      </c>
      <c r="L884" s="43">
        <v>9.3303484999999998E-5</v>
      </c>
      <c r="M884" s="43">
        <v>4.0431096000000002E-4</v>
      </c>
      <c r="N884" s="43">
        <v>2.8917741E-2</v>
      </c>
      <c r="O884" s="43">
        <v>3.5492260999999999E-5</v>
      </c>
      <c r="P884" s="43">
        <v>3.0764721999999999E-3</v>
      </c>
      <c r="Q884" s="43">
        <v>1.7366384000000001E-4</v>
      </c>
      <c r="R884" s="43">
        <v>5.3610886999999998E-3</v>
      </c>
      <c r="S884" s="43">
        <v>4.0396955999999996E-3</v>
      </c>
      <c r="U884" s="77">
        <f t="shared" si="70"/>
        <v>0.13406693965517241</v>
      </c>
    </row>
    <row r="885" spans="1:21">
      <c r="A885" s="41" t="s">
        <v>33</v>
      </c>
      <c r="B885" s="41" t="s">
        <v>2367</v>
      </c>
      <c r="C885" s="74">
        <f t="shared" si="66"/>
        <v>0.78865968005300002</v>
      </c>
      <c r="D885" s="74">
        <f t="shared" si="67"/>
        <v>8.0148477400000008E-3</v>
      </c>
      <c r="E885" s="74">
        <f t="shared" si="68"/>
        <v>0.71878083419999994</v>
      </c>
      <c r="F885" s="74">
        <f t="shared" si="69"/>
        <v>3.5489901113000002E-2</v>
      </c>
      <c r="G885" s="75">
        <v>2.6374096999999999E-2</v>
      </c>
      <c r="H885" s="43">
        <v>1.0681341999999999E-3</v>
      </c>
      <c r="I885" s="43">
        <v>0.14714613000000001</v>
      </c>
      <c r="J885" s="43">
        <v>2.7180919E-3</v>
      </c>
      <c r="K885" s="43">
        <v>7.4847936E-4</v>
      </c>
      <c r="L885" s="43">
        <v>4.7528457999999998E-4</v>
      </c>
      <c r="M885" s="43">
        <v>4.0729918999999996E-3</v>
      </c>
      <c r="N885" s="43">
        <v>0.57056657</v>
      </c>
      <c r="O885" s="43">
        <v>5.5512313000000003E-5</v>
      </c>
      <c r="P885" s="43">
        <v>4.4981939E-3</v>
      </c>
      <c r="Q885" s="43">
        <v>3.9133590000000002E-4</v>
      </c>
      <c r="R885" s="43">
        <v>1.0059703999999999E-2</v>
      </c>
      <c r="S885" s="43">
        <v>2.0485155000000001E-2</v>
      </c>
      <c r="U885" s="77">
        <f t="shared" si="70"/>
        <v>0.22736290517241378</v>
      </c>
    </row>
    <row r="886" spans="1:21">
      <c r="A886" s="41" t="s">
        <v>33</v>
      </c>
      <c r="B886" s="41" t="s">
        <v>2368</v>
      </c>
      <c r="C886" s="74">
        <f t="shared" si="66"/>
        <v>0.20639525381500001</v>
      </c>
      <c r="D886" s="74">
        <f t="shared" si="67"/>
        <v>7.1185690800000005E-3</v>
      </c>
      <c r="E886" s="74">
        <f t="shared" si="68"/>
        <v>0.17938396734000001</v>
      </c>
      <c r="F886" s="74">
        <f t="shared" si="69"/>
        <v>8.541919395E-3</v>
      </c>
      <c r="G886" s="75">
        <v>1.1350798E-2</v>
      </c>
      <c r="H886" s="43">
        <v>2.5235033999999998E-4</v>
      </c>
      <c r="I886" s="43">
        <v>8.7875922999999995E-2</v>
      </c>
      <c r="J886" s="43">
        <v>1.1117239999999999E-3</v>
      </c>
      <c r="K886" s="43">
        <v>2.7763278000000001E-4</v>
      </c>
      <c r="L886" s="43">
        <v>1.6130606999999999E-3</v>
      </c>
      <c r="M886" s="43">
        <v>4.1161516000000004E-3</v>
      </c>
      <c r="N886" s="43">
        <v>9.1255693999999998E-2</v>
      </c>
      <c r="O886" s="43">
        <v>1.8246685000000002E-5</v>
      </c>
      <c r="P886" s="43">
        <v>2.3332725000000001E-3</v>
      </c>
      <c r="Q886" s="43">
        <v>1.5841031E-4</v>
      </c>
      <c r="R886" s="43">
        <v>2.8386938E-3</v>
      </c>
      <c r="S886" s="43">
        <v>3.1932961E-3</v>
      </c>
      <c r="U886" s="77">
        <f t="shared" si="70"/>
        <v>9.7851706896551718E-2</v>
      </c>
    </row>
    <row r="887" spans="1:21">
      <c r="A887" s="41" t="s">
        <v>33</v>
      </c>
      <c r="B887" s="41" t="s">
        <v>2369</v>
      </c>
      <c r="C887" s="74">
        <f t="shared" si="66"/>
        <v>0.12549589418300003</v>
      </c>
      <c r="D887" s="74">
        <f t="shared" si="67"/>
        <v>4.0449111399999994E-3</v>
      </c>
      <c r="E887" s="74">
        <f t="shared" si="68"/>
        <v>8.6205896960000014E-2</v>
      </c>
      <c r="F887" s="74">
        <f t="shared" si="69"/>
        <v>1.7830606083000002E-2</v>
      </c>
      <c r="G887" s="75">
        <v>1.741448E-2</v>
      </c>
      <c r="H887" s="43">
        <v>4.3144906000000001E-4</v>
      </c>
      <c r="I887" s="43">
        <v>8.5078022000000003E-2</v>
      </c>
      <c r="J887" s="43">
        <v>2.3063744000000001E-3</v>
      </c>
      <c r="K887" s="43">
        <v>7.4212930999999996E-4</v>
      </c>
      <c r="L887" s="43">
        <v>1.5531213999999999E-4</v>
      </c>
      <c r="M887" s="43">
        <v>8.4109528999999996E-4</v>
      </c>
      <c r="N887" s="43">
        <v>6.9642589999999996E-4</v>
      </c>
      <c r="O887" s="43">
        <v>5.4811853000000001E-5</v>
      </c>
      <c r="P887" s="43">
        <v>4.510188E-3</v>
      </c>
      <c r="Q887" s="43">
        <v>1.9477493000000001E-4</v>
      </c>
      <c r="R887" s="43">
        <v>6.4058624000000002E-3</v>
      </c>
      <c r="S887" s="43">
        <v>6.6649689000000002E-3</v>
      </c>
      <c r="U887" s="77">
        <f t="shared" si="70"/>
        <v>0.15012482758620688</v>
      </c>
    </row>
    <row r="888" spans="1:21">
      <c r="A888" s="41" t="s">
        <v>33</v>
      </c>
      <c r="B888" s="41" t="s">
        <v>2370</v>
      </c>
      <c r="C888" s="74">
        <f t="shared" si="66"/>
        <v>0.399947918008</v>
      </c>
      <c r="D888" s="74">
        <f t="shared" si="67"/>
        <v>5.583180444E-3</v>
      </c>
      <c r="E888" s="74">
        <f t="shared" si="68"/>
        <v>0.11565849008</v>
      </c>
      <c r="F888" s="74">
        <f t="shared" si="69"/>
        <v>0.212629834484</v>
      </c>
      <c r="G888" s="75">
        <v>6.6076413000000001E-2</v>
      </c>
      <c r="H888" s="43">
        <v>5.9598797999999996E-4</v>
      </c>
      <c r="I888" s="43">
        <v>0.11174416</v>
      </c>
      <c r="J888" s="43">
        <v>3.3353273E-3</v>
      </c>
      <c r="K888" s="43">
        <v>9.5035461999999995E-4</v>
      </c>
      <c r="L888" s="43">
        <v>9.2913524000000003E-5</v>
      </c>
      <c r="M888" s="43">
        <v>1.204585E-3</v>
      </c>
      <c r="N888" s="43">
        <v>3.3183421000000002E-3</v>
      </c>
      <c r="O888" s="43">
        <v>7.1761604000000005E-5</v>
      </c>
      <c r="P888" s="43">
        <v>6.5553714000000001E-3</v>
      </c>
      <c r="Q888" s="43">
        <v>2.4714567999999999E-4</v>
      </c>
      <c r="R888" s="43">
        <v>7.8546358000000007E-3</v>
      </c>
      <c r="S888" s="43">
        <v>0.19790092000000001</v>
      </c>
      <c r="U888" s="77">
        <f t="shared" si="70"/>
        <v>0.56962424999999994</v>
      </c>
    </row>
    <row r="889" spans="1:21">
      <c r="A889" s="41" t="s">
        <v>33</v>
      </c>
      <c r="B889" s="41" t="s">
        <v>2371</v>
      </c>
      <c r="C889" s="74">
        <f t="shared" si="66"/>
        <v>0.21602360906099999</v>
      </c>
      <c r="D889" s="74">
        <f t="shared" si="67"/>
        <v>4.2739673100000005E-3</v>
      </c>
      <c r="E889" s="74">
        <f t="shared" si="68"/>
        <v>0.17841839508000001</v>
      </c>
      <c r="F889" s="74">
        <f t="shared" si="69"/>
        <v>1.3439999671E-2</v>
      </c>
      <c r="G889" s="75">
        <v>1.9891247000000001E-2</v>
      </c>
      <c r="H889" s="43">
        <v>4.3747007999999998E-4</v>
      </c>
      <c r="I889" s="43">
        <v>9.2319525E-2</v>
      </c>
      <c r="J889" s="43">
        <v>1.8383162000000001E-3</v>
      </c>
      <c r="K889" s="43">
        <v>5.1076036000000005E-4</v>
      </c>
      <c r="L889" s="43">
        <v>2.4515075000000001E-4</v>
      </c>
      <c r="M889" s="43">
        <v>1.6797400000000001E-3</v>
      </c>
      <c r="N889" s="43">
        <v>8.5661399999999999E-2</v>
      </c>
      <c r="O889" s="43">
        <v>3.7574431000000002E-5</v>
      </c>
      <c r="P889" s="43">
        <v>3.1835028999999998E-3</v>
      </c>
      <c r="Q889" s="43">
        <v>1.9998073999999999E-4</v>
      </c>
      <c r="R889" s="43">
        <v>5.1622459000000001E-3</v>
      </c>
      <c r="S889" s="43">
        <v>4.8566957000000001E-3</v>
      </c>
      <c r="U889" s="77">
        <f t="shared" si="70"/>
        <v>0.17147626724137932</v>
      </c>
    </row>
    <row r="890" spans="1:21">
      <c r="A890" s="41" t="s">
        <v>33</v>
      </c>
      <c r="B890" s="41" t="s">
        <v>2372</v>
      </c>
      <c r="C890" s="74">
        <f t="shared" si="66"/>
        <v>0.38334596188199999</v>
      </c>
      <c r="D890" s="74">
        <f t="shared" si="67"/>
        <v>7.9707731900000005E-3</v>
      </c>
      <c r="E890" s="74">
        <f t="shared" si="68"/>
        <v>0.16366094279999999</v>
      </c>
      <c r="F890" s="74">
        <f t="shared" si="69"/>
        <v>0.18227970189199999</v>
      </c>
      <c r="G890" s="75">
        <v>2.9434544E-2</v>
      </c>
      <c r="H890" s="43">
        <v>3.2606587999999999E-3</v>
      </c>
      <c r="I890" s="43">
        <v>8.9803236999999994E-2</v>
      </c>
      <c r="J890" s="43">
        <v>4.5559223000000001E-3</v>
      </c>
      <c r="K890" s="43">
        <v>1.3181794E-3</v>
      </c>
      <c r="L890" s="43">
        <v>3.2072549E-4</v>
      </c>
      <c r="M890" s="43">
        <v>1.775946E-3</v>
      </c>
      <c r="N890" s="43">
        <v>7.0597046999999996E-2</v>
      </c>
      <c r="O890" s="43">
        <v>7.7831202E-5</v>
      </c>
      <c r="P890" s="43">
        <v>7.6140631000000004E-3</v>
      </c>
      <c r="Q890" s="43">
        <v>4.0387079000000001E-4</v>
      </c>
      <c r="R890" s="43">
        <v>4.0410968000000004E-3</v>
      </c>
      <c r="S890" s="43">
        <v>0.17014283999999999</v>
      </c>
      <c r="U890" s="77">
        <f t="shared" si="70"/>
        <v>0.25374606896551721</v>
      </c>
    </row>
    <row r="891" spans="1:21">
      <c r="A891" s="41" t="s">
        <v>33</v>
      </c>
      <c r="B891" s="41" t="s">
        <v>2373</v>
      </c>
      <c r="C891" s="74">
        <f t="shared" si="66"/>
        <v>0.20295581605500002</v>
      </c>
      <c r="D891" s="74">
        <f t="shared" si="67"/>
        <v>4.60193754E-3</v>
      </c>
      <c r="E891" s="74">
        <f t="shared" si="68"/>
        <v>0.16068456608000001</v>
      </c>
      <c r="F891" s="74">
        <f t="shared" si="69"/>
        <v>2.0251516434999998E-2</v>
      </c>
      <c r="G891" s="75">
        <v>1.7417795999999999E-2</v>
      </c>
      <c r="H891" s="43">
        <v>5.9938408000000001E-4</v>
      </c>
      <c r="I891" s="43">
        <v>6.8665033E-2</v>
      </c>
      <c r="J891" s="43">
        <v>2.4579813999999998E-3</v>
      </c>
      <c r="K891" s="43">
        <v>8.0198731000000005E-4</v>
      </c>
      <c r="L891" s="43">
        <v>2.2543212999999999E-4</v>
      </c>
      <c r="M891" s="43">
        <v>1.1165367E-3</v>
      </c>
      <c r="N891" s="43">
        <v>9.1420149000000006E-2</v>
      </c>
      <c r="O891" s="43">
        <v>5.5710585000000001E-5</v>
      </c>
      <c r="P891" s="43">
        <v>5.0160936999999999E-3</v>
      </c>
      <c r="Q891" s="43">
        <v>2.3004564999999999E-4</v>
      </c>
      <c r="R891" s="43">
        <v>8.7437730999999994E-3</v>
      </c>
      <c r="S891" s="43">
        <v>6.2058933999999998E-3</v>
      </c>
      <c r="U891" s="77">
        <f t="shared" si="70"/>
        <v>0.15015341379310343</v>
      </c>
    </row>
    <row r="892" spans="1:21">
      <c r="A892" s="41" t="s">
        <v>33</v>
      </c>
      <c r="B892" s="41" t="s">
        <v>2374</v>
      </c>
      <c r="C892" s="74">
        <f t="shared" si="66"/>
        <v>0.23944793703</v>
      </c>
      <c r="D892" s="74">
        <f t="shared" si="67"/>
        <v>3.5849946199999995E-3</v>
      </c>
      <c r="E892" s="74">
        <f t="shared" si="68"/>
        <v>0.17545200129999999</v>
      </c>
      <c r="F892" s="74">
        <f t="shared" si="69"/>
        <v>4.0952492110000002E-2</v>
      </c>
      <c r="G892" s="75">
        <v>1.9458448999999999E-2</v>
      </c>
      <c r="H892" s="43">
        <v>1.0508803E-3</v>
      </c>
      <c r="I892" s="43">
        <v>6.3779990999999994E-2</v>
      </c>
      <c r="J892" s="43">
        <v>1.8622039999999999E-3</v>
      </c>
      <c r="K892" s="43">
        <v>5.5212806999999997E-4</v>
      </c>
      <c r="L892" s="43">
        <v>1.1838065000000001E-4</v>
      </c>
      <c r="M892" s="43">
        <v>1.0522819000000001E-3</v>
      </c>
      <c r="N892" s="43">
        <v>0.11062113</v>
      </c>
      <c r="O892" s="43">
        <v>4.027583E-5</v>
      </c>
      <c r="P892" s="43">
        <v>3.3971994000000002E-3</v>
      </c>
      <c r="Q892" s="43">
        <v>3.8035818000000001E-4</v>
      </c>
      <c r="R892" s="43">
        <v>7.0062257000000003E-3</v>
      </c>
      <c r="S892" s="43">
        <v>3.0128433E-2</v>
      </c>
      <c r="U892" s="77">
        <f t="shared" si="70"/>
        <v>0.16774524999999998</v>
      </c>
    </row>
    <row r="893" spans="1:21">
      <c r="A893" s="41" t="s">
        <v>33</v>
      </c>
      <c r="B893" s="41" t="s">
        <v>2375</v>
      </c>
      <c r="C893" s="74">
        <f t="shared" si="66"/>
        <v>0.175874799065</v>
      </c>
      <c r="D893" s="74">
        <f t="shared" si="67"/>
        <v>3.6029323300000001E-3</v>
      </c>
      <c r="E893" s="74">
        <f t="shared" si="68"/>
        <v>0.14597911993000001</v>
      </c>
      <c r="F893" s="74">
        <f t="shared" si="69"/>
        <v>1.1278841805E-2</v>
      </c>
      <c r="G893" s="75">
        <v>1.5013904999999999E-2</v>
      </c>
      <c r="H893" s="43">
        <v>3.7370992999999998E-4</v>
      </c>
      <c r="I893" s="43">
        <v>6.9320409999999999E-2</v>
      </c>
      <c r="J893" s="43">
        <v>1.4729862E-3</v>
      </c>
      <c r="K893" s="43">
        <v>4.4015074999999998E-4</v>
      </c>
      <c r="L893" s="43">
        <v>3.0110127999999998E-4</v>
      </c>
      <c r="M893" s="43">
        <v>1.3886941E-3</v>
      </c>
      <c r="N893" s="43">
        <v>7.6285000000000006E-2</v>
      </c>
      <c r="O893" s="43">
        <v>3.0418345E-5</v>
      </c>
      <c r="P893" s="43">
        <v>2.6856178999999998E-3</v>
      </c>
      <c r="Q893" s="43">
        <v>2.0388666000000001E-4</v>
      </c>
      <c r="R893" s="43">
        <v>4.1777141000000004E-3</v>
      </c>
      <c r="S893" s="43">
        <v>4.1812048000000003E-3</v>
      </c>
      <c r="U893" s="77">
        <f t="shared" si="70"/>
        <v>0.12943021551724138</v>
      </c>
    </row>
    <row r="894" spans="1:21">
      <c r="A894" s="41" t="s">
        <v>33</v>
      </c>
      <c r="B894" s="41" t="s">
        <v>2376</v>
      </c>
      <c r="C894" s="74">
        <f t="shared" si="66"/>
        <v>0.17544369254600001</v>
      </c>
      <c r="D894" s="74">
        <f t="shared" si="67"/>
        <v>2.5971313100000004E-3</v>
      </c>
      <c r="E894" s="74">
        <f t="shared" si="68"/>
        <v>0.14317427162000002</v>
      </c>
      <c r="F894" s="74">
        <f t="shared" si="69"/>
        <v>1.2065673616E-2</v>
      </c>
      <c r="G894" s="75">
        <v>1.7606615999999999E-2</v>
      </c>
      <c r="H894" s="43">
        <v>3.8335461999999999E-4</v>
      </c>
      <c r="I894" s="43">
        <v>6.6722294000000001E-2</v>
      </c>
      <c r="J894" s="43">
        <v>1.3682071E-3</v>
      </c>
      <c r="K894" s="43">
        <v>4.0979375999999998E-4</v>
      </c>
      <c r="L894" s="43">
        <v>1.2548010999999999E-4</v>
      </c>
      <c r="M894" s="43">
        <v>6.9365034000000002E-4</v>
      </c>
      <c r="N894" s="43">
        <v>7.6068623000000002E-2</v>
      </c>
      <c r="O894" s="43">
        <v>2.9388225999999999E-5</v>
      </c>
      <c r="P894" s="43">
        <v>2.4284851999999998E-3</v>
      </c>
      <c r="Q894" s="43">
        <v>3.2546509000000001E-4</v>
      </c>
      <c r="R894" s="43">
        <v>5.0741527E-3</v>
      </c>
      <c r="S894" s="43">
        <v>4.2081823999999997E-3</v>
      </c>
      <c r="U894" s="77">
        <f t="shared" si="70"/>
        <v>0.15178117241379308</v>
      </c>
    </row>
    <row r="895" spans="1:21">
      <c r="A895" s="41" t="s">
        <v>33</v>
      </c>
      <c r="B895" s="41" t="s">
        <v>2377</v>
      </c>
      <c r="C895" s="74">
        <f t="shared" si="66"/>
        <v>0.25683181999100002</v>
      </c>
      <c r="D895" s="74">
        <f t="shared" si="67"/>
        <v>3.5387063810000006E-3</v>
      </c>
      <c r="E895" s="74">
        <f t="shared" si="68"/>
        <v>0.22169940234000002</v>
      </c>
      <c r="F895" s="74">
        <f t="shared" si="69"/>
        <v>1.658782227E-2</v>
      </c>
      <c r="G895" s="75">
        <v>1.5005889E-2</v>
      </c>
      <c r="H895" s="43">
        <v>4.0477634000000003E-4</v>
      </c>
      <c r="I895" s="43">
        <v>7.9571515999999995E-2</v>
      </c>
      <c r="J895" s="43">
        <v>1.7392638000000001E-3</v>
      </c>
      <c r="K895" s="43">
        <v>5.5273490999999998E-4</v>
      </c>
      <c r="L895" s="43">
        <v>9.2241671000000002E-5</v>
      </c>
      <c r="M895" s="43">
        <v>1.154466E-3</v>
      </c>
      <c r="N895" s="43">
        <v>0.14172311000000001</v>
      </c>
      <c r="O895" s="43">
        <v>3.9914950000000003E-5</v>
      </c>
      <c r="P895" s="43">
        <v>3.1619068000000002E-3</v>
      </c>
      <c r="Q895" s="43">
        <v>1.9763012E-4</v>
      </c>
      <c r="R895" s="43">
        <v>7.9640401999999996E-3</v>
      </c>
      <c r="S895" s="43">
        <v>5.2243302000000002E-3</v>
      </c>
      <c r="U895" s="77">
        <f t="shared" si="70"/>
        <v>0.1293611120689655</v>
      </c>
    </row>
    <row r="896" spans="1:21">
      <c r="A896" s="41" t="s">
        <v>33</v>
      </c>
      <c r="B896" s="41" t="s">
        <v>2378</v>
      </c>
      <c r="C896" s="74">
        <f t="shared" si="66"/>
        <v>0.308185113081</v>
      </c>
      <c r="D896" s="74">
        <f t="shared" si="67"/>
        <v>3.9305591900000002E-3</v>
      </c>
      <c r="E896" s="74">
        <f t="shared" si="68"/>
        <v>0.24263714497</v>
      </c>
      <c r="F896" s="74">
        <f t="shared" si="69"/>
        <v>4.1979956920999997E-2</v>
      </c>
      <c r="G896" s="75">
        <v>1.9637452E-2</v>
      </c>
      <c r="H896" s="43">
        <v>9.0514797000000005E-4</v>
      </c>
      <c r="I896" s="43">
        <v>8.1412216999999995E-2</v>
      </c>
      <c r="J896" s="43">
        <v>2.2867720999999999E-3</v>
      </c>
      <c r="K896" s="43">
        <v>5.8771259999999999E-4</v>
      </c>
      <c r="L896" s="43">
        <v>5.1123389999999998E-5</v>
      </c>
      <c r="M896" s="43">
        <v>1.0049511000000001E-3</v>
      </c>
      <c r="N896" s="43">
        <v>0.16031978</v>
      </c>
      <c r="O896" s="43">
        <v>4.3797190999999997E-5</v>
      </c>
      <c r="P896" s="43">
        <v>3.9397258000000001E-3</v>
      </c>
      <c r="Q896" s="43">
        <v>3.1005502999999999E-4</v>
      </c>
      <c r="R896" s="43">
        <v>3.7906539E-3</v>
      </c>
      <c r="S896" s="43">
        <v>3.3895725000000002E-2</v>
      </c>
      <c r="U896" s="77">
        <f t="shared" si="70"/>
        <v>0.16928837931034482</v>
      </c>
    </row>
    <row r="897" spans="1:21">
      <c r="A897" s="41" t="s">
        <v>33</v>
      </c>
      <c r="B897" s="41" t="s">
        <v>2379</v>
      </c>
      <c r="C897" s="74">
        <f t="shared" si="66"/>
        <v>0.45443586591500001</v>
      </c>
      <c r="D897" s="74">
        <f t="shared" si="67"/>
        <v>3.7939172439999998E-3</v>
      </c>
      <c r="E897" s="74">
        <f t="shared" si="68"/>
        <v>0.41164704640999999</v>
      </c>
      <c r="F897" s="74">
        <f t="shared" si="69"/>
        <v>2.0791349261E-2</v>
      </c>
      <c r="G897" s="75">
        <v>1.8203553000000001E-2</v>
      </c>
      <c r="H897" s="43">
        <v>5.8140240999999995E-4</v>
      </c>
      <c r="I897" s="43">
        <v>6.0129344000000001E-2</v>
      </c>
      <c r="J897" s="43">
        <v>1.9199868999999999E-3</v>
      </c>
      <c r="K897" s="43">
        <v>5.6850352000000002E-4</v>
      </c>
      <c r="L897" s="43">
        <v>8.5670524000000005E-5</v>
      </c>
      <c r="M897" s="43">
        <v>1.2197562999999999E-3</v>
      </c>
      <c r="N897" s="43">
        <v>0.35093629999999998</v>
      </c>
      <c r="O897" s="43">
        <v>4.1583640999999998E-5</v>
      </c>
      <c r="P897" s="43">
        <v>3.7331552999999998E-3</v>
      </c>
      <c r="Q897" s="43">
        <v>3.8161541999999997E-4</v>
      </c>
      <c r="R897" s="43">
        <v>5.6626649000000003E-3</v>
      </c>
      <c r="S897" s="43">
        <v>1.0972330000000001E-2</v>
      </c>
      <c r="U897" s="77">
        <f t="shared" si="70"/>
        <v>0.15692718103448275</v>
      </c>
    </row>
    <row r="898" spans="1:21">
      <c r="A898" s="41" t="s">
        <v>33</v>
      </c>
      <c r="B898" s="41" t="s">
        <v>2380</v>
      </c>
      <c r="C898" s="74">
        <f t="shared" si="66"/>
        <v>0.37731433396700004</v>
      </c>
      <c r="D898" s="74">
        <f t="shared" si="67"/>
        <v>5.5368867200000001E-3</v>
      </c>
      <c r="E898" s="74">
        <f t="shared" si="68"/>
        <v>0.33525187614000002</v>
      </c>
      <c r="F898" s="74">
        <f t="shared" si="69"/>
        <v>1.4157628106999999E-2</v>
      </c>
      <c r="G898" s="75">
        <v>2.2367943000000001E-2</v>
      </c>
      <c r="H898" s="43">
        <v>5.1389614E-4</v>
      </c>
      <c r="I898" s="43">
        <v>0.13682061000000001</v>
      </c>
      <c r="J898" s="43">
        <v>2.0694929999999999E-3</v>
      </c>
      <c r="K898" s="43">
        <v>5.5659164999999995E-4</v>
      </c>
      <c r="L898" s="43">
        <v>2.5000937000000002E-4</v>
      </c>
      <c r="M898" s="43">
        <v>2.6607927000000002E-3</v>
      </c>
      <c r="N898" s="43">
        <v>0.19791737000000001</v>
      </c>
      <c r="O898" s="43">
        <v>4.2320076999999999E-5</v>
      </c>
      <c r="P898" s="43">
        <v>3.2084893999999998E-3</v>
      </c>
      <c r="Q898" s="43">
        <v>2.1756103E-4</v>
      </c>
      <c r="R898" s="43">
        <v>5.1989241000000002E-3</v>
      </c>
      <c r="S898" s="43">
        <v>5.4903334999999998E-3</v>
      </c>
      <c r="U898" s="77">
        <f t="shared" si="70"/>
        <v>0.1928270948275862</v>
      </c>
    </row>
    <row r="899" spans="1:21">
      <c r="A899" s="41" t="s">
        <v>33</v>
      </c>
      <c r="B899" s="41" t="s">
        <v>2381</v>
      </c>
      <c r="C899" s="74">
        <f t="shared" si="66"/>
        <v>0.92566484201800003</v>
      </c>
      <c r="D899" s="74">
        <f t="shared" si="67"/>
        <v>4.5324428700000002E-3</v>
      </c>
      <c r="E899" s="74">
        <f t="shared" si="68"/>
        <v>0.88664155839000003</v>
      </c>
      <c r="F899" s="74">
        <f t="shared" si="69"/>
        <v>1.9464170757999999E-2</v>
      </c>
      <c r="G899" s="75">
        <v>1.5026670000000001E-2</v>
      </c>
      <c r="H899" s="43">
        <v>3.9222938999999997E-4</v>
      </c>
      <c r="I899" s="43">
        <v>8.5905388999999999E-2</v>
      </c>
      <c r="J899" s="43">
        <v>7.7416813000000001E-4</v>
      </c>
      <c r="K899" s="43">
        <v>2.8923030000000001E-4</v>
      </c>
      <c r="L899" s="43">
        <v>1.4488954E-4</v>
      </c>
      <c r="M899" s="43">
        <v>3.3241549E-3</v>
      </c>
      <c r="N899" s="43">
        <v>0.80034393999999998</v>
      </c>
      <c r="O899" s="43">
        <v>1.7988998000000001E-5</v>
      </c>
      <c r="P899" s="43">
        <v>6.1943244999999999E-4</v>
      </c>
      <c r="Q899" s="43">
        <v>2.4385151E-4</v>
      </c>
      <c r="R899" s="43">
        <v>7.7453358000000002E-3</v>
      </c>
      <c r="S899" s="43">
        <v>1.0837562E-2</v>
      </c>
      <c r="U899" s="77">
        <f t="shared" si="70"/>
        <v>0.12954025862068966</v>
      </c>
    </row>
    <row r="900" spans="1:21">
      <c r="A900" s="41" t="s">
        <v>33</v>
      </c>
      <c r="B900" s="41" t="s">
        <v>2382</v>
      </c>
      <c r="C900" s="74">
        <f t="shared" si="66"/>
        <v>0.98094866232999989</v>
      </c>
      <c r="D900" s="74">
        <f t="shared" si="67"/>
        <v>4.4200817799999997E-3</v>
      </c>
      <c r="E900" s="74">
        <f t="shared" si="68"/>
        <v>0.75637545213000001</v>
      </c>
      <c r="F900" s="74">
        <f t="shared" si="69"/>
        <v>2.9557868420000001E-2</v>
      </c>
      <c r="G900" s="75">
        <v>0.19059525999999999</v>
      </c>
      <c r="H900" s="43">
        <v>7.8988313000000004E-4</v>
      </c>
      <c r="I900" s="43">
        <v>9.8675469000000002E-2</v>
      </c>
      <c r="J900" s="43">
        <v>2.0208702999999998E-3</v>
      </c>
      <c r="K900" s="43">
        <v>7.5776646E-4</v>
      </c>
      <c r="L900" s="43">
        <v>9.6877620000000004E-5</v>
      </c>
      <c r="M900" s="43">
        <v>1.5445674000000001E-3</v>
      </c>
      <c r="N900" s="43">
        <v>0.65691010000000005</v>
      </c>
      <c r="O900" s="43">
        <v>4.9482669999999998E-5</v>
      </c>
      <c r="P900" s="43">
        <v>3.5573319999999999E-3</v>
      </c>
      <c r="Q900" s="43">
        <v>5.5485375000000005E-4</v>
      </c>
      <c r="R900" s="43">
        <v>1.2419670000000001E-2</v>
      </c>
      <c r="S900" s="43">
        <v>1.297653E-2</v>
      </c>
      <c r="U900" s="77">
        <f t="shared" si="70"/>
        <v>1.6430625862068964</v>
      </c>
    </row>
    <row r="901" spans="1:21">
      <c r="A901" s="41" t="s">
        <v>33</v>
      </c>
      <c r="B901" s="41" t="s">
        <v>2383</v>
      </c>
      <c r="C901" s="74">
        <f t="shared" si="66"/>
        <v>0.47558064210000001</v>
      </c>
      <c r="D901" s="74">
        <f t="shared" si="67"/>
        <v>7.2565303000000003E-3</v>
      </c>
      <c r="E901" s="74">
        <f t="shared" si="68"/>
        <v>0.41467424380000001</v>
      </c>
      <c r="F901" s="74">
        <f t="shared" si="69"/>
        <v>2.3190166999999998E-2</v>
      </c>
      <c r="G901" s="75">
        <v>3.0459700999999999E-2</v>
      </c>
      <c r="H901" s="43">
        <v>7.2616379999999999E-4</v>
      </c>
      <c r="I901" s="43">
        <v>0.14756544999999999</v>
      </c>
      <c r="J901" s="43">
        <v>3.0833582000000001E-3</v>
      </c>
      <c r="K901" s="43">
        <v>9.1877373999999998E-4</v>
      </c>
      <c r="L901" s="43">
        <v>7.0387255999999996E-4</v>
      </c>
      <c r="M901" s="43">
        <v>2.5505257999999999E-3</v>
      </c>
      <c r="N901" s="43">
        <v>0.26638263000000001</v>
      </c>
      <c r="O901" s="43">
        <v>6.4682109999999996E-5</v>
      </c>
      <c r="P901" s="43">
        <v>5.8038250000000003E-3</v>
      </c>
      <c r="Q901" s="43">
        <v>3.6415048999999998E-4</v>
      </c>
      <c r="R901" s="43">
        <v>9.0176487999999999E-3</v>
      </c>
      <c r="S901" s="43">
        <v>7.9398605999999993E-3</v>
      </c>
      <c r="U901" s="77">
        <f t="shared" si="70"/>
        <v>0.26258362931034479</v>
      </c>
    </row>
    <row r="902" spans="1:21">
      <c r="A902" s="41" t="s">
        <v>33</v>
      </c>
      <c r="B902" s="41" t="s">
        <v>2384</v>
      </c>
      <c r="C902" s="74">
        <f t="shared" si="66"/>
        <v>0.97767885840400004</v>
      </c>
      <c r="D902" s="74">
        <f t="shared" si="67"/>
        <v>1.5173620990000001E-2</v>
      </c>
      <c r="E902" s="74">
        <f t="shared" si="68"/>
        <v>0.91067187745</v>
      </c>
      <c r="F902" s="74">
        <f t="shared" si="69"/>
        <v>2.2333934963999998E-2</v>
      </c>
      <c r="G902" s="75">
        <v>2.9499424999999999E-2</v>
      </c>
      <c r="H902" s="43">
        <v>7.7509745000000003E-4</v>
      </c>
      <c r="I902" s="43">
        <v>0.20320619000000001</v>
      </c>
      <c r="J902" s="43">
        <v>3.0282477999999998E-3</v>
      </c>
      <c r="K902" s="43">
        <v>8.4592428999999999E-4</v>
      </c>
      <c r="L902" s="43">
        <v>2.5762279999999999E-3</v>
      </c>
      <c r="M902" s="43">
        <v>8.7232209000000002E-3</v>
      </c>
      <c r="N902" s="43">
        <v>0.70669059000000001</v>
      </c>
      <c r="O902" s="43">
        <v>5.7323093999999997E-5</v>
      </c>
      <c r="P902" s="43">
        <v>6.0678731999999997E-3</v>
      </c>
      <c r="Q902" s="43">
        <v>4.8782076999999999E-4</v>
      </c>
      <c r="R902" s="43">
        <v>8.6863025999999992E-3</v>
      </c>
      <c r="S902" s="43">
        <v>7.0346152999999998E-3</v>
      </c>
      <c r="U902" s="77">
        <f t="shared" si="70"/>
        <v>0.25430538793103447</v>
      </c>
    </row>
    <row r="903" spans="1:21">
      <c r="A903" s="41" t="s">
        <v>33</v>
      </c>
      <c r="B903" s="41" t="s">
        <v>2385</v>
      </c>
      <c r="C903" s="74">
        <f t="shared" si="66"/>
        <v>0.43987365206300005</v>
      </c>
      <c r="D903" s="74">
        <f t="shared" si="67"/>
        <v>6.6273443600000006E-3</v>
      </c>
      <c r="E903" s="74">
        <f t="shared" si="68"/>
        <v>0.35836231630000004</v>
      </c>
      <c r="F903" s="74">
        <f t="shared" si="69"/>
        <v>3.6747920403000005E-2</v>
      </c>
      <c r="G903" s="75">
        <v>3.8136071000000001E-2</v>
      </c>
      <c r="H903" s="43">
        <v>1.6267763E-3</v>
      </c>
      <c r="I903" s="43">
        <v>0.14892783000000001</v>
      </c>
      <c r="J903" s="43">
        <v>4.265942E-3</v>
      </c>
      <c r="K903" s="43">
        <v>1.4196689000000001E-3</v>
      </c>
      <c r="L903" s="43">
        <v>1.4351901000000001E-4</v>
      </c>
      <c r="M903" s="43">
        <v>7.9821445000000004E-4</v>
      </c>
      <c r="N903" s="43">
        <v>0.20780771000000001</v>
      </c>
      <c r="O903" s="43">
        <v>9.4459322999999995E-5</v>
      </c>
      <c r="P903" s="43">
        <v>8.2070524999999991E-3</v>
      </c>
      <c r="Q903" s="43">
        <v>5.8376657999999995E-4</v>
      </c>
      <c r="R903" s="43">
        <v>1.5655878000000002E-2</v>
      </c>
      <c r="S903" s="43">
        <v>1.2206764E-2</v>
      </c>
      <c r="U903" s="77">
        <f t="shared" si="70"/>
        <v>0.32875923275862068</v>
      </c>
    </row>
    <row r="904" spans="1:21">
      <c r="A904" s="41" t="s">
        <v>33</v>
      </c>
      <c r="B904" s="41" t="s">
        <v>2386</v>
      </c>
      <c r="C904" s="74">
        <f t="shared" si="66"/>
        <v>2.5144161532849996</v>
      </c>
      <c r="D904" s="74">
        <f t="shared" si="67"/>
        <v>1.3595867460000001E-2</v>
      </c>
      <c r="E904" s="74">
        <f t="shared" si="68"/>
        <v>2.3559345092999999</v>
      </c>
      <c r="F904" s="74">
        <f t="shared" si="69"/>
        <v>3.8277666525000004E-2</v>
      </c>
      <c r="G904" s="75">
        <v>0.10660811000000001</v>
      </c>
      <c r="H904" s="43">
        <v>1.1201193E-3</v>
      </c>
      <c r="I904" s="43">
        <v>0.17886899000000001</v>
      </c>
      <c r="J904" s="43">
        <v>4.0152616999999998E-3</v>
      </c>
      <c r="K904" s="43">
        <v>1.2812259000000001E-3</v>
      </c>
      <c r="L904" s="43">
        <v>4.8106956000000002E-4</v>
      </c>
      <c r="M904" s="43">
        <v>7.8183103000000007E-3</v>
      </c>
      <c r="N904" s="43">
        <v>2.1759453999999998</v>
      </c>
      <c r="O904" s="43">
        <v>9.0358394999999998E-5</v>
      </c>
      <c r="P904" s="43">
        <v>7.2885208999999996E-3</v>
      </c>
      <c r="Q904" s="43">
        <v>6.4602922999999995E-4</v>
      </c>
      <c r="R904" s="43">
        <v>1.7785258000000002E-2</v>
      </c>
      <c r="S904" s="43">
        <v>1.2467499999999999E-2</v>
      </c>
      <c r="U904" s="77">
        <f t="shared" si="70"/>
        <v>0.91903543103448271</v>
      </c>
    </row>
    <row r="905" spans="1:21">
      <c r="A905" s="41" t="s">
        <v>33</v>
      </c>
      <c r="B905" s="41" t="s">
        <v>2387</v>
      </c>
      <c r="C905" s="74">
        <f t="shared" si="66"/>
        <v>0.45463583763299997</v>
      </c>
      <c r="D905" s="74">
        <f t="shared" si="67"/>
        <v>3.8132007299999998E-3</v>
      </c>
      <c r="E905" s="74">
        <f t="shared" si="68"/>
        <v>0.39560660340999998</v>
      </c>
      <c r="F905" s="74">
        <f t="shared" si="69"/>
        <v>1.9793530492999999E-2</v>
      </c>
      <c r="G905" s="75">
        <v>3.5422503000000001E-2</v>
      </c>
      <c r="H905" s="43">
        <v>6.0998341000000002E-4</v>
      </c>
      <c r="I905" s="43">
        <v>0.16812474999999999</v>
      </c>
      <c r="J905" s="43">
        <v>2.1045988999999999E-3</v>
      </c>
      <c r="K905" s="43">
        <v>5.8786451000000003E-4</v>
      </c>
      <c r="L905" s="43">
        <v>1.3814046999999999E-4</v>
      </c>
      <c r="M905" s="43">
        <v>9.8259684999999993E-4</v>
      </c>
      <c r="N905" s="43">
        <v>0.22687187</v>
      </c>
      <c r="O905" s="43">
        <v>4.4093932999999998E-5</v>
      </c>
      <c r="P905" s="43">
        <v>2.9925945000000001E-3</v>
      </c>
      <c r="Q905" s="43">
        <v>3.1135115999999998E-4</v>
      </c>
      <c r="R905" s="43">
        <v>9.0579596000000002E-3</v>
      </c>
      <c r="S905" s="43">
        <v>7.3875312999999998E-3</v>
      </c>
      <c r="U905" s="77">
        <f t="shared" si="70"/>
        <v>0.30536640517241381</v>
      </c>
    </row>
    <row r="906" spans="1:21">
      <c r="A906" s="41" t="s">
        <v>33</v>
      </c>
      <c r="B906" s="41" t="s">
        <v>2388</v>
      </c>
      <c r="C906" s="74">
        <f t="shared" ref="C906:C969" si="71">D906+E906+F906+G906</f>
        <v>0.57289216767599993</v>
      </c>
      <c r="D906" s="74">
        <f t="shared" ref="D906:D969" si="72">J906+K906+L906+M906</f>
        <v>1.195144928E-2</v>
      </c>
      <c r="E906" s="74">
        <f t="shared" ref="E906:E969" si="73">H906+I906+N906</f>
        <v>0.49571181768</v>
      </c>
      <c r="F906" s="74">
        <f t="shared" ref="F906:F969" si="74">O906+IF(P906="x",0,P906)+IF(Q906="x",0,Q906)+IF(R906="x",0,R906)+S906</f>
        <v>2.4952821716000002E-2</v>
      </c>
      <c r="G906" s="75">
        <v>4.0276078999999999E-2</v>
      </c>
      <c r="H906" s="43">
        <v>9.1133768000000001E-4</v>
      </c>
      <c r="I906" s="43">
        <v>0.21766237999999999</v>
      </c>
      <c r="J906" s="43">
        <v>3.5805464000000001E-3</v>
      </c>
      <c r="K906" s="43">
        <v>9.7639967999999997E-4</v>
      </c>
      <c r="L906" s="43">
        <v>1.5352138E-3</v>
      </c>
      <c r="M906" s="43">
        <v>5.8592894000000003E-3</v>
      </c>
      <c r="N906" s="43">
        <v>0.2771381</v>
      </c>
      <c r="O906" s="43">
        <v>6.8319385999999997E-5</v>
      </c>
      <c r="P906" s="43">
        <v>6.3507234000000001E-3</v>
      </c>
      <c r="Q906" s="43">
        <v>4.9156042999999995E-4</v>
      </c>
      <c r="R906" s="43">
        <v>8.7710262000000004E-3</v>
      </c>
      <c r="S906" s="43">
        <v>9.2711922999999998E-3</v>
      </c>
      <c r="U906" s="77">
        <f t="shared" si="70"/>
        <v>0.34720757758620685</v>
      </c>
    </row>
    <row r="907" spans="1:21">
      <c r="A907" s="41" t="s">
        <v>33</v>
      </c>
      <c r="B907" s="41" t="s">
        <v>2389</v>
      </c>
      <c r="C907" s="74">
        <f t="shared" si="71"/>
        <v>2.4065249030119999</v>
      </c>
      <c r="D907" s="74">
        <f t="shared" si="72"/>
        <v>1.483050967E-2</v>
      </c>
      <c r="E907" s="74">
        <f t="shared" si="73"/>
        <v>2.2894436142000001</v>
      </c>
      <c r="F907" s="74">
        <f t="shared" si="74"/>
        <v>5.7483137141999999E-2</v>
      </c>
      <c r="G907" s="75">
        <v>4.4767642000000003E-2</v>
      </c>
      <c r="H907" s="43">
        <v>1.3743341999999999E-3</v>
      </c>
      <c r="I907" s="43">
        <v>0.25179797999999998</v>
      </c>
      <c r="J907" s="43">
        <v>4.478592E-3</v>
      </c>
      <c r="K907" s="43">
        <v>1.3343864E-3</v>
      </c>
      <c r="L907" s="43">
        <v>6.0447796999999999E-4</v>
      </c>
      <c r="M907" s="43">
        <v>8.4130533000000007E-3</v>
      </c>
      <c r="N907" s="43">
        <v>2.0362713000000001</v>
      </c>
      <c r="O907" s="43">
        <v>9.2890112E-5</v>
      </c>
      <c r="P907" s="43">
        <v>7.5296418000000004E-3</v>
      </c>
      <c r="Q907" s="43">
        <v>8.6737893E-4</v>
      </c>
      <c r="R907" s="43">
        <v>8.9411273000000006E-3</v>
      </c>
      <c r="S907" s="43">
        <v>4.0052099000000001E-2</v>
      </c>
      <c r="U907" s="77">
        <f t="shared" si="70"/>
        <v>0.38592794827586208</v>
      </c>
    </row>
    <row r="908" spans="1:21">
      <c r="A908" s="41" t="s">
        <v>33</v>
      </c>
      <c r="B908" s="41" t="s">
        <v>2390</v>
      </c>
      <c r="C908" s="74">
        <f t="shared" si="71"/>
        <v>0.53537499562400004</v>
      </c>
      <c r="D908" s="74">
        <f t="shared" si="72"/>
        <v>5.9970373199999998E-3</v>
      </c>
      <c r="E908" s="74">
        <f t="shared" si="73"/>
        <v>0.45519892823000002</v>
      </c>
      <c r="F908" s="74">
        <f t="shared" si="74"/>
        <v>2.5777562074000001E-2</v>
      </c>
      <c r="G908" s="75">
        <v>4.8401468000000003E-2</v>
      </c>
      <c r="H908" s="43">
        <v>7.1837823000000004E-4</v>
      </c>
      <c r="I908" s="43">
        <v>0.21830816</v>
      </c>
      <c r="J908" s="43">
        <v>2.8270550000000002E-3</v>
      </c>
      <c r="K908" s="43">
        <v>7.5522961999999996E-4</v>
      </c>
      <c r="L908" s="43">
        <v>3.485408E-4</v>
      </c>
      <c r="M908" s="43">
        <v>2.0662119E-3</v>
      </c>
      <c r="N908" s="43">
        <v>0.23617239000000001</v>
      </c>
      <c r="O908" s="43">
        <v>5.6244554000000001E-5</v>
      </c>
      <c r="P908" s="43">
        <v>4.0554507000000002E-3</v>
      </c>
      <c r="Q908" s="43">
        <v>3.6874872000000001E-4</v>
      </c>
      <c r="R908" s="43">
        <v>1.1606877E-2</v>
      </c>
      <c r="S908" s="43">
        <v>9.6902411000000001E-3</v>
      </c>
      <c r="U908" s="77">
        <f t="shared" si="70"/>
        <v>0.41725403448275861</v>
      </c>
    </row>
    <row r="909" spans="1:21">
      <c r="A909" s="41" t="s">
        <v>33</v>
      </c>
      <c r="B909" s="41" t="s">
        <v>2391</v>
      </c>
      <c r="C909" s="74">
        <f t="shared" si="71"/>
        <v>0.88531395269600011</v>
      </c>
      <c r="D909" s="74">
        <f t="shared" si="72"/>
        <v>8.5928279499999996E-3</v>
      </c>
      <c r="E909" s="74">
        <f t="shared" si="73"/>
        <v>0.81836032558000005</v>
      </c>
      <c r="F909" s="74">
        <f t="shared" si="74"/>
        <v>2.3231462166E-2</v>
      </c>
      <c r="G909" s="75">
        <v>3.5129336999999997E-2</v>
      </c>
      <c r="H909" s="43">
        <v>7.5733558E-4</v>
      </c>
      <c r="I909" s="43">
        <v>0.18791215999999999</v>
      </c>
      <c r="J909" s="43">
        <v>2.8686947E-3</v>
      </c>
      <c r="K909" s="43">
        <v>8.0418261000000002E-4</v>
      </c>
      <c r="L909" s="43">
        <v>8.5213164000000005E-4</v>
      </c>
      <c r="M909" s="43">
        <v>4.0678190000000003E-3</v>
      </c>
      <c r="N909" s="43">
        <v>0.62969083000000003</v>
      </c>
      <c r="O909" s="43">
        <v>5.7009975999999999E-5</v>
      </c>
      <c r="P909" s="43">
        <v>4.8086926E-3</v>
      </c>
      <c r="Q909" s="43">
        <v>4.1257419000000002E-4</v>
      </c>
      <c r="R909" s="43">
        <v>9.2234919999999998E-3</v>
      </c>
      <c r="S909" s="43">
        <v>8.7296934000000003E-3</v>
      </c>
      <c r="U909" s="77">
        <f t="shared" si="70"/>
        <v>0.30283911206896547</v>
      </c>
    </row>
    <row r="910" spans="1:21">
      <c r="A910" s="41" t="s">
        <v>33</v>
      </c>
      <c r="B910" s="41" t="s">
        <v>2392</v>
      </c>
      <c r="C910" s="74">
        <f t="shared" si="71"/>
        <v>0.91078271480000006</v>
      </c>
      <c r="D910" s="74">
        <f t="shared" si="72"/>
        <v>1.394222824E-2</v>
      </c>
      <c r="E910" s="74">
        <f t="shared" si="73"/>
        <v>0.54137750080000002</v>
      </c>
      <c r="F910" s="74">
        <f t="shared" si="74"/>
        <v>0.30051408375999999</v>
      </c>
      <c r="G910" s="75">
        <v>5.4948902000000001E-2</v>
      </c>
      <c r="H910" s="43">
        <v>5.3556508000000003E-3</v>
      </c>
      <c r="I910" s="43">
        <v>0.20764838999999999</v>
      </c>
      <c r="J910" s="43">
        <v>7.1444035000000003E-3</v>
      </c>
      <c r="K910" s="43">
        <v>2.2598151000000001E-3</v>
      </c>
      <c r="L910" s="43">
        <v>5.8700324000000002E-4</v>
      </c>
      <c r="M910" s="43">
        <v>3.9510064000000001E-3</v>
      </c>
      <c r="N910" s="43">
        <v>0.32837346000000001</v>
      </c>
      <c r="O910" s="43">
        <v>1.2841605999999999E-4</v>
      </c>
      <c r="P910" s="43">
        <v>1.1832288999999999E-2</v>
      </c>
      <c r="Q910" s="43">
        <v>3.9469659000000001E-3</v>
      </c>
      <c r="R910" s="43">
        <v>7.9348727999999993E-3</v>
      </c>
      <c r="S910" s="43">
        <v>0.27667153999999999</v>
      </c>
      <c r="U910" s="77">
        <f t="shared" si="70"/>
        <v>0.47369743103448275</v>
      </c>
    </row>
    <row r="911" spans="1:21">
      <c r="A911" s="41" t="s">
        <v>33</v>
      </c>
      <c r="B911" s="41" t="s">
        <v>2393</v>
      </c>
      <c r="C911" s="74">
        <f t="shared" si="71"/>
        <v>0.583158521933</v>
      </c>
      <c r="D911" s="74">
        <f t="shared" si="72"/>
        <v>7.7487364999999997E-3</v>
      </c>
      <c r="E911" s="74">
        <f t="shared" si="73"/>
        <v>0.49295630621999997</v>
      </c>
      <c r="F911" s="74">
        <f t="shared" si="74"/>
        <v>4.2138743212999999E-2</v>
      </c>
      <c r="G911" s="75">
        <v>4.0314735999999997E-2</v>
      </c>
      <c r="H911" s="43">
        <v>9.3371622E-4</v>
      </c>
      <c r="I911" s="43">
        <v>0.20589315999999999</v>
      </c>
      <c r="J911" s="43">
        <v>3.3921242999999999E-3</v>
      </c>
      <c r="K911" s="43">
        <v>9.4149974999999998E-4</v>
      </c>
      <c r="L911" s="43">
        <v>4.3122905E-4</v>
      </c>
      <c r="M911" s="43">
        <v>2.9838833999999998E-3</v>
      </c>
      <c r="N911" s="43">
        <v>0.28612943000000002</v>
      </c>
      <c r="O911" s="43">
        <v>6.8070513E-5</v>
      </c>
      <c r="P911" s="43">
        <v>5.4831057000000001E-3</v>
      </c>
      <c r="Q911" s="43">
        <v>1.633291E-3</v>
      </c>
      <c r="R911" s="43">
        <v>1.0204927000000001E-2</v>
      </c>
      <c r="S911" s="43">
        <v>2.4749349E-2</v>
      </c>
      <c r="U911" s="77">
        <f t="shared" si="70"/>
        <v>0.34754082758620686</v>
      </c>
    </row>
    <row r="912" spans="1:21">
      <c r="A912" s="41" t="s">
        <v>33</v>
      </c>
      <c r="B912" s="41" t="s">
        <v>2394</v>
      </c>
      <c r="C912" s="74">
        <f t="shared" si="71"/>
        <v>1.1561826568700002</v>
      </c>
      <c r="D912" s="74">
        <f t="shared" si="72"/>
        <v>1.0297936379999999E-2</v>
      </c>
      <c r="E912" s="74">
        <f t="shared" si="73"/>
        <v>0.93117739620000006</v>
      </c>
      <c r="F912" s="74">
        <f t="shared" si="74"/>
        <v>0.16217867329000002</v>
      </c>
      <c r="G912" s="75">
        <v>5.2528651000000003E-2</v>
      </c>
      <c r="H912" s="43">
        <v>7.3270061999999997E-3</v>
      </c>
      <c r="I912" s="43">
        <v>0.20205206000000001</v>
      </c>
      <c r="J912" s="43">
        <v>5.8483355999999998E-3</v>
      </c>
      <c r="K912" s="43">
        <v>2.3212842999999999E-3</v>
      </c>
      <c r="L912" s="43">
        <v>1.5148468000000001E-4</v>
      </c>
      <c r="M912" s="43">
        <v>1.9768317999999999E-3</v>
      </c>
      <c r="N912" s="43">
        <v>0.72179833000000004</v>
      </c>
      <c r="O912" s="43">
        <v>1.0220582E-4</v>
      </c>
      <c r="P912" s="43">
        <v>9.2563006999999992E-3</v>
      </c>
      <c r="Q912" s="43">
        <v>6.1241457000000003E-4</v>
      </c>
      <c r="R912" s="43">
        <v>8.1378122000000004E-3</v>
      </c>
      <c r="S912" s="43">
        <v>0.14406994000000001</v>
      </c>
      <c r="U912" s="77">
        <f t="shared" si="70"/>
        <v>0.45283319827586205</v>
      </c>
    </row>
    <row r="913" spans="1:21">
      <c r="A913" s="41" t="s">
        <v>33</v>
      </c>
      <c r="B913" s="41" t="s">
        <v>2395</v>
      </c>
      <c r="C913" s="74">
        <f t="shared" si="71"/>
        <v>0.60560916541699994</v>
      </c>
      <c r="D913" s="74">
        <f t="shared" si="72"/>
        <v>8.2417294700000004E-3</v>
      </c>
      <c r="E913" s="74">
        <f t="shared" si="73"/>
        <v>0.51939896215999992</v>
      </c>
      <c r="F913" s="74">
        <f t="shared" si="74"/>
        <v>3.4130719787000004E-2</v>
      </c>
      <c r="G913" s="75">
        <v>4.3837754E-2</v>
      </c>
      <c r="H913" s="43">
        <v>9.0012215999999996E-4</v>
      </c>
      <c r="I913" s="43">
        <v>0.17926666999999999</v>
      </c>
      <c r="J913" s="43">
        <v>4.3458943999999996E-3</v>
      </c>
      <c r="K913" s="43">
        <v>1.2745384999999999E-3</v>
      </c>
      <c r="L913" s="43">
        <v>4.1664616999999998E-4</v>
      </c>
      <c r="M913" s="43">
        <v>2.2046504E-3</v>
      </c>
      <c r="N913" s="43">
        <v>0.33923217</v>
      </c>
      <c r="O913" s="43">
        <v>9.3121597000000005E-5</v>
      </c>
      <c r="P913" s="43">
        <v>8.1552601000000006E-3</v>
      </c>
      <c r="Q913" s="43">
        <v>4.6855009E-4</v>
      </c>
      <c r="R913" s="43">
        <v>1.4140478999999999E-2</v>
      </c>
      <c r="S913" s="43">
        <v>1.1273309E-2</v>
      </c>
      <c r="U913" s="77">
        <f t="shared" si="70"/>
        <v>0.37791167241379309</v>
      </c>
    </row>
    <row r="914" spans="1:21">
      <c r="A914" s="41" t="s">
        <v>33</v>
      </c>
      <c r="B914" s="41" t="s">
        <v>2396</v>
      </c>
      <c r="C914" s="74">
        <f t="shared" si="71"/>
        <v>0.41649611185099999</v>
      </c>
      <c r="D914" s="74">
        <f t="shared" si="72"/>
        <v>5.6175357099999997E-3</v>
      </c>
      <c r="E914" s="74">
        <f t="shared" si="73"/>
        <v>0.28145625576</v>
      </c>
      <c r="F914" s="74">
        <f t="shared" si="74"/>
        <v>4.7195378380999999E-2</v>
      </c>
      <c r="G914" s="75">
        <v>8.2226941999999997E-2</v>
      </c>
      <c r="H914" s="43">
        <v>4.8627676E-4</v>
      </c>
      <c r="I914" s="43">
        <v>0.25874735999999998</v>
      </c>
      <c r="J914" s="43">
        <v>1.7567574E-3</v>
      </c>
      <c r="K914" s="43">
        <v>5.0940043000000004E-4</v>
      </c>
      <c r="L914" s="43">
        <v>3.0389738000000002E-4</v>
      </c>
      <c r="M914" s="43">
        <v>3.0474805000000002E-3</v>
      </c>
      <c r="N914" s="43">
        <v>2.2222618999999999E-2</v>
      </c>
      <c r="O914" s="43">
        <v>3.9957170999999998E-5</v>
      </c>
      <c r="P914" s="43">
        <v>1.489322E-3</v>
      </c>
      <c r="Q914" s="43">
        <v>2.0470020999999999E-4</v>
      </c>
      <c r="R914" s="43">
        <v>1.7833657999999999E-2</v>
      </c>
      <c r="S914" s="43">
        <v>2.7627741000000001E-2</v>
      </c>
      <c r="U914" s="77">
        <f t="shared" ref="U914:U977" si="75">G914/0.116</f>
        <v>0.70885294827586198</v>
      </c>
    </row>
    <row r="915" spans="1:21">
      <c r="A915" s="41" t="s">
        <v>33</v>
      </c>
      <c r="B915" s="41" t="s">
        <v>2397</v>
      </c>
      <c r="C915" s="74">
        <f t="shared" si="71"/>
        <v>0.86448441586000013</v>
      </c>
      <c r="D915" s="74">
        <f t="shared" si="72"/>
        <v>1.7050309030000002E-2</v>
      </c>
      <c r="E915" s="74">
        <f t="shared" si="73"/>
        <v>0.60911857530000002</v>
      </c>
      <c r="F915" s="74">
        <f t="shared" si="74"/>
        <v>0.12410476153</v>
      </c>
      <c r="G915" s="75">
        <v>0.11421077</v>
      </c>
      <c r="H915" s="43">
        <v>1.7551852999999999E-3</v>
      </c>
      <c r="I915" s="43">
        <v>0.36377503</v>
      </c>
      <c r="J915" s="43">
        <v>8.4116269E-3</v>
      </c>
      <c r="K915" s="43">
        <v>2.5468366E-3</v>
      </c>
      <c r="L915" s="43">
        <v>2.8508133E-4</v>
      </c>
      <c r="M915" s="43">
        <v>5.8067641999999999E-3</v>
      </c>
      <c r="N915" s="43">
        <v>0.24358836</v>
      </c>
      <c r="O915" s="43">
        <v>1.8902080999999999E-4</v>
      </c>
      <c r="P915" s="43">
        <v>1.504167E-2</v>
      </c>
      <c r="Q915" s="43">
        <v>7.5578571999999997E-4</v>
      </c>
      <c r="R915" s="43">
        <v>2.2129056000000001E-2</v>
      </c>
      <c r="S915" s="43">
        <v>8.5989229E-2</v>
      </c>
      <c r="U915" s="77">
        <f t="shared" si="75"/>
        <v>0.98457560344827588</v>
      </c>
    </row>
    <row r="916" spans="1:21">
      <c r="A916" s="41" t="s">
        <v>33</v>
      </c>
      <c r="B916" s="41" t="s">
        <v>2398</v>
      </c>
      <c r="C916" s="74">
        <f t="shared" si="71"/>
        <v>1.0682700447570002</v>
      </c>
      <c r="D916" s="74">
        <f t="shared" si="72"/>
        <v>1.115149272E-2</v>
      </c>
      <c r="E916" s="74">
        <f t="shared" si="73"/>
        <v>0.93154888719999995</v>
      </c>
      <c r="F916" s="74">
        <f t="shared" si="74"/>
        <v>8.2152355837000007E-2</v>
      </c>
      <c r="G916" s="75">
        <v>4.3417309000000001E-2</v>
      </c>
      <c r="H916" s="43">
        <v>1.6596772000000001E-3</v>
      </c>
      <c r="I916" s="43">
        <v>0.23361431999999999</v>
      </c>
      <c r="J916" s="43">
        <v>4.5551434000000003E-3</v>
      </c>
      <c r="K916" s="43">
        <v>1.2483132000000001E-3</v>
      </c>
      <c r="L916" s="43">
        <v>5.5455982000000002E-4</v>
      </c>
      <c r="M916" s="43">
        <v>4.7934763000000002E-3</v>
      </c>
      <c r="N916" s="43">
        <v>0.69627488999999998</v>
      </c>
      <c r="O916" s="43">
        <v>8.9727967000000002E-5</v>
      </c>
      <c r="P916" s="43">
        <v>7.6979869000000003E-3</v>
      </c>
      <c r="Q916" s="43">
        <v>7.2953937000000001E-4</v>
      </c>
      <c r="R916" s="43">
        <v>9.1412426000000001E-3</v>
      </c>
      <c r="S916" s="43">
        <v>6.4493859000000001E-2</v>
      </c>
      <c r="U916" s="77">
        <f t="shared" si="75"/>
        <v>0.37428714655172413</v>
      </c>
    </row>
    <row r="917" spans="1:21">
      <c r="A917" s="41" t="s">
        <v>33</v>
      </c>
      <c r="B917" s="41" t="s">
        <v>2399</v>
      </c>
      <c r="C917" s="74">
        <f t="shared" si="71"/>
        <v>0.330339274563</v>
      </c>
      <c r="D917" s="74">
        <f t="shared" si="72"/>
        <v>6.9679160200000001E-3</v>
      </c>
      <c r="E917" s="74">
        <f t="shared" si="73"/>
        <v>0.24804194143</v>
      </c>
      <c r="F917" s="74">
        <f t="shared" si="74"/>
        <v>3.3842837112999999E-2</v>
      </c>
      <c r="G917" s="75">
        <v>4.1486580000000002E-2</v>
      </c>
      <c r="H917" s="43">
        <v>9.3129143000000001E-4</v>
      </c>
      <c r="I917" s="43">
        <v>0.16996839999999999</v>
      </c>
      <c r="J917" s="43">
        <v>4.3538511999999998E-3</v>
      </c>
      <c r="K917" s="43">
        <v>1.2866064E-3</v>
      </c>
      <c r="L917" s="43">
        <v>2.4890052000000001E-4</v>
      </c>
      <c r="M917" s="43">
        <v>1.0785579E-3</v>
      </c>
      <c r="N917" s="43">
        <v>7.7142249999999996E-2</v>
      </c>
      <c r="O917" s="43">
        <v>9.4680733000000007E-5</v>
      </c>
      <c r="P917" s="43">
        <v>8.2069340000000008E-3</v>
      </c>
      <c r="Q917" s="43">
        <v>4.6327337999999999E-4</v>
      </c>
      <c r="R917" s="43">
        <v>1.4301477999999999E-2</v>
      </c>
      <c r="S917" s="43">
        <v>1.0776470999999999E-2</v>
      </c>
      <c r="U917" s="77">
        <f t="shared" si="75"/>
        <v>0.35764293103448275</v>
      </c>
    </row>
    <row r="918" spans="1:21">
      <c r="A918" s="41" t="s">
        <v>33</v>
      </c>
      <c r="B918" s="41" t="s">
        <v>2400</v>
      </c>
      <c r="C918" s="74">
        <f t="shared" si="71"/>
        <v>2.1019940726200002</v>
      </c>
      <c r="D918" s="74">
        <f t="shared" si="72"/>
        <v>2.1361764599999999E-2</v>
      </c>
      <c r="E918" s="74">
        <f t="shared" si="73"/>
        <v>1.9157478101000001</v>
      </c>
      <c r="F918" s="74">
        <f t="shared" si="74"/>
        <v>9.4590305920000006E-2</v>
      </c>
      <c r="G918" s="75">
        <v>7.0294192000000005E-2</v>
      </c>
      <c r="H918" s="43">
        <v>2.8468701000000001E-3</v>
      </c>
      <c r="I918" s="43">
        <v>0.39218473999999998</v>
      </c>
      <c r="J918" s="43">
        <v>7.2444594999999997E-3</v>
      </c>
      <c r="K918" s="43">
        <v>1.9949025E-3</v>
      </c>
      <c r="L918" s="43">
        <v>1.2667635999999999E-3</v>
      </c>
      <c r="M918" s="43">
        <v>1.0855639E-2</v>
      </c>
      <c r="N918" s="43">
        <v>1.5207162000000001</v>
      </c>
      <c r="O918" s="43">
        <v>1.4795552E-4</v>
      </c>
      <c r="P918" s="43">
        <v>1.1988919000000001E-2</v>
      </c>
      <c r="Q918" s="43">
        <v>1.0430174E-3</v>
      </c>
      <c r="R918" s="43">
        <v>2.6811866E-2</v>
      </c>
      <c r="S918" s="43">
        <v>5.4598547999999997E-2</v>
      </c>
      <c r="U918" s="77">
        <f t="shared" si="75"/>
        <v>0.60598441379310342</v>
      </c>
    </row>
    <row r="919" spans="1:21">
      <c r="A919" s="41" t="s">
        <v>33</v>
      </c>
      <c r="B919" s="41" t="s">
        <v>2401</v>
      </c>
      <c r="C919" s="74">
        <f t="shared" si="71"/>
        <v>0.55008013982699999</v>
      </c>
      <c r="D919" s="74">
        <f t="shared" si="72"/>
        <v>1.897225454E-2</v>
      </c>
      <c r="E919" s="74">
        <f t="shared" si="73"/>
        <v>0.47809024862999999</v>
      </c>
      <c r="F919" s="74">
        <f t="shared" si="74"/>
        <v>2.2765737657000001E-2</v>
      </c>
      <c r="G919" s="75">
        <v>3.0251898999999999E-2</v>
      </c>
      <c r="H919" s="43">
        <v>6.7255863000000005E-4</v>
      </c>
      <c r="I919" s="43">
        <v>0.234205</v>
      </c>
      <c r="J919" s="43">
        <v>2.9629424999999998E-3</v>
      </c>
      <c r="K919" s="43">
        <v>7.3994084000000003E-4</v>
      </c>
      <c r="L919" s="43">
        <v>4.2990941999999999E-3</v>
      </c>
      <c r="M919" s="43">
        <v>1.0970277000000001E-2</v>
      </c>
      <c r="N919" s="43">
        <v>0.24321269000000001</v>
      </c>
      <c r="O919" s="43">
        <v>4.8630666999999998E-5</v>
      </c>
      <c r="P919" s="43">
        <v>6.2185870999999998E-3</v>
      </c>
      <c r="Q919" s="43">
        <v>4.2219168999999999E-4</v>
      </c>
      <c r="R919" s="43">
        <v>7.5656248999999998E-3</v>
      </c>
      <c r="S919" s="43">
        <v>8.5107033000000002E-3</v>
      </c>
      <c r="U919" s="77">
        <f t="shared" si="75"/>
        <v>0.26079223275862068</v>
      </c>
    </row>
    <row r="920" spans="1:21">
      <c r="A920" s="41" t="s">
        <v>33</v>
      </c>
      <c r="B920" s="41" t="s">
        <v>2402</v>
      </c>
      <c r="C920" s="74">
        <f t="shared" si="71"/>
        <v>0.33473185055999999</v>
      </c>
      <c r="D920" s="74">
        <f t="shared" si="72"/>
        <v>1.0788883610000001E-2</v>
      </c>
      <c r="E920" s="74">
        <f t="shared" si="73"/>
        <v>0.22993469080000001</v>
      </c>
      <c r="F920" s="74">
        <f t="shared" si="74"/>
        <v>4.7559100149999999E-2</v>
      </c>
      <c r="G920" s="75">
        <v>4.6449176000000002E-2</v>
      </c>
      <c r="H920" s="43">
        <v>1.1507926000000001E-3</v>
      </c>
      <c r="I920" s="43">
        <v>0.22692634</v>
      </c>
      <c r="J920" s="43">
        <v>6.1517309999999997E-3</v>
      </c>
      <c r="K920" s="43">
        <v>1.9794616999999999E-3</v>
      </c>
      <c r="L920" s="43">
        <v>4.1425990999999999E-4</v>
      </c>
      <c r="M920" s="43">
        <v>2.2434310000000002E-3</v>
      </c>
      <c r="N920" s="43">
        <v>1.8575582000000001E-3</v>
      </c>
      <c r="O920" s="43">
        <v>1.4619819E-4</v>
      </c>
      <c r="P920" s="43">
        <v>1.2029903999999999E-2</v>
      </c>
      <c r="Q920" s="43">
        <v>5.1951796000000001E-4</v>
      </c>
      <c r="R920" s="43">
        <v>1.7086186E-2</v>
      </c>
      <c r="S920" s="43">
        <v>1.7777293999999999E-2</v>
      </c>
      <c r="U920" s="77">
        <f t="shared" si="75"/>
        <v>0.40042393103448276</v>
      </c>
    </row>
    <row r="921" spans="1:21">
      <c r="A921" s="41" t="s">
        <v>33</v>
      </c>
      <c r="B921" s="41" t="s">
        <v>2403</v>
      </c>
      <c r="C921" s="74">
        <f t="shared" si="71"/>
        <v>1.0656569819599999</v>
      </c>
      <c r="D921" s="74">
        <f t="shared" si="72"/>
        <v>1.4876325000000001E-2</v>
      </c>
      <c r="E921" s="74">
        <f t="shared" si="73"/>
        <v>0.30817082090000003</v>
      </c>
      <c r="F921" s="74">
        <f t="shared" si="74"/>
        <v>0.56654993605999993</v>
      </c>
      <c r="G921" s="75">
        <v>0.17605989999999999</v>
      </c>
      <c r="H921" s="43">
        <v>1.5880035999999999E-3</v>
      </c>
      <c r="I921" s="43">
        <v>0.29774113000000002</v>
      </c>
      <c r="J921" s="43">
        <v>8.8869442E-3</v>
      </c>
      <c r="K921" s="43">
        <v>2.5322097999999999E-3</v>
      </c>
      <c r="L921" s="43">
        <v>2.475671E-4</v>
      </c>
      <c r="M921" s="43">
        <v>3.2096039E-3</v>
      </c>
      <c r="N921" s="43">
        <v>8.8416872999999997E-3</v>
      </c>
      <c r="O921" s="43">
        <v>1.9120802999999999E-4</v>
      </c>
      <c r="P921" s="43">
        <v>1.7466717E-2</v>
      </c>
      <c r="Q921" s="43">
        <v>6.5851703000000005E-4</v>
      </c>
      <c r="R921" s="43">
        <v>2.0928593999999998E-2</v>
      </c>
      <c r="S921" s="43">
        <v>0.52730489999999997</v>
      </c>
      <c r="U921" s="77">
        <f t="shared" si="75"/>
        <v>1.5177577586206894</v>
      </c>
    </row>
    <row r="922" spans="1:21">
      <c r="A922" s="41" t="s">
        <v>33</v>
      </c>
      <c r="B922" s="41" t="s">
        <v>2404</v>
      </c>
      <c r="C922" s="74">
        <f t="shared" si="71"/>
        <v>0.57571385812999998</v>
      </c>
      <c r="D922" s="74">
        <f t="shared" si="72"/>
        <v>1.1390339270000001E-2</v>
      </c>
      <c r="E922" s="74">
        <f t="shared" si="73"/>
        <v>0.47549405990000004</v>
      </c>
      <c r="F922" s="74">
        <f t="shared" si="74"/>
        <v>3.5818279959999998E-2</v>
      </c>
      <c r="G922" s="75">
        <v>5.3011178999999999E-2</v>
      </c>
      <c r="H922" s="43">
        <v>1.1658799E-3</v>
      </c>
      <c r="I922" s="43">
        <v>0.24603621000000001</v>
      </c>
      <c r="J922" s="43">
        <v>4.8992057E-3</v>
      </c>
      <c r="K922" s="43">
        <v>1.3612022E-3</v>
      </c>
      <c r="L922" s="43">
        <v>6.5333917000000004E-4</v>
      </c>
      <c r="M922" s="43">
        <v>4.4765921999999998E-3</v>
      </c>
      <c r="N922" s="43">
        <v>0.22829197000000001</v>
      </c>
      <c r="O922" s="43">
        <v>1.0013776000000001E-4</v>
      </c>
      <c r="P922" s="43">
        <v>8.4841963999999995E-3</v>
      </c>
      <c r="Q922" s="43">
        <v>5.3295879999999999E-4</v>
      </c>
      <c r="R922" s="43">
        <v>1.3757647E-2</v>
      </c>
      <c r="S922" s="43">
        <v>1.2943339999999999E-2</v>
      </c>
      <c r="U922" s="77">
        <f t="shared" si="75"/>
        <v>0.45699292241379308</v>
      </c>
    </row>
    <row r="923" spans="1:21">
      <c r="A923" s="41" t="s">
        <v>33</v>
      </c>
      <c r="B923" s="41" t="s">
        <v>2405</v>
      </c>
      <c r="C923" s="74">
        <f t="shared" si="71"/>
        <v>1.02282003125</v>
      </c>
      <c r="D923" s="74">
        <f t="shared" si="72"/>
        <v>2.1267125139999999E-2</v>
      </c>
      <c r="E923" s="74">
        <f t="shared" si="73"/>
        <v>0.43667001859999999</v>
      </c>
      <c r="F923" s="74">
        <f t="shared" si="74"/>
        <v>0.48634745550999997</v>
      </c>
      <c r="G923" s="75">
        <v>7.8535432000000002E-2</v>
      </c>
      <c r="H923" s="43">
        <v>8.6998886000000004E-3</v>
      </c>
      <c r="I923" s="43">
        <v>0.23960745</v>
      </c>
      <c r="J923" s="43">
        <v>1.2155831000000001E-2</v>
      </c>
      <c r="K923" s="43">
        <v>3.5170848E-3</v>
      </c>
      <c r="L923" s="43">
        <v>8.5573994000000004E-4</v>
      </c>
      <c r="M923" s="43">
        <v>4.7384693999999996E-3</v>
      </c>
      <c r="N923" s="43">
        <v>0.18836268</v>
      </c>
      <c r="O923" s="43">
        <v>2.0766441E-4</v>
      </c>
      <c r="P923" s="43">
        <v>2.0315373000000001E-2</v>
      </c>
      <c r="Q923" s="43">
        <v>1.0775831E-3</v>
      </c>
      <c r="R923" s="43">
        <v>1.0782205E-2</v>
      </c>
      <c r="S923" s="43">
        <v>0.45396462999999998</v>
      </c>
      <c r="U923" s="77">
        <f t="shared" si="75"/>
        <v>0.67702958620689657</v>
      </c>
    </row>
    <row r="924" spans="1:21">
      <c r="A924" s="41" t="s">
        <v>33</v>
      </c>
      <c r="B924" s="41" t="s">
        <v>2406</v>
      </c>
      <c r="C924" s="74">
        <f t="shared" si="71"/>
        <v>0.54105505860000003</v>
      </c>
      <c r="D924" s="74">
        <f t="shared" si="72"/>
        <v>1.2268195209999999E-2</v>
      </c>
      <c r="E924" s="74">
        <f t="shared" si="73"/>
        <v>0.42836514370000001</v>
      </c>
      <c r="F924" s="74">
        <f t="shared" si="74"/>
        <v>5.3988033690000006E-2</v>
      </c>
      <c r="G924" s="75">
        <v>4.6433686000000002E-2</v>
      </c>
      <c r="H924" s="43">
        <v>1.5978837000000001E-3</v>
      </c>
      <c r="I924" s="43">
        <v>0.18305246999999999</v>
      </c>
      <c r="J924" s="43">
        <v>6.5526737999999996E-3</v>
      </c>
      <c r="K924" s="43">
        <v>2.1379988000000002E-3</v>
      </c>
      <c r="L924" s="43">
        <v>6.0097410999999999E-4</v>
      </c>
      <c r="M924" s="43">
        <v>2.9765485E-3</v>
      </c>
      <c r="N924" s="43">
        <v>0.24371478999999999</v>
      </c>
      <c r="O924" s="43">
        <v>1.4851751E-4</v>
      </c>
      <c r="P924" s="43">
        <v>1.3372284E-2</v>
      </c>
      <c r="Q924" s="43">
        <v>6.1327318000000005E-4</v>
      </c>
      <c r="R924" s="43">
        <v>2.3309816000000001E-2</v>
      </c>
      <c r="S924" s="43">
        <v>1.6544143000000001E-2</v>
      </c>
      <c r="U924" s="77">
        <f t="shared" si="75"/>
        <v>0.40029039655172416</v>
      </c>
    </row>
    <row r="925" spans="1:21">
      <c r="A925" s="41" t="s">
        <v>33</v>
      </c>
      <c r="B925" s="41" t="s">
        <v>2407</v>
      </c>
      <c r="C925" s="74">
        <f t="shared" si="71"/>
        <v>0.63848829103000004</v>
      </c>
      <c r="D925" s="74">
        <f t="shared" si="72"/>
        <v>9.5593934700000001E-3</v>
      </c>
      <c r="E925" s="74">
        <f t="shared" si="73"/>
        <v>0.46784303399999994</v>
      </c>
      <c r="F925" s="74">
        <f t="shared" si="74"/>
        <v>0.10919988156</v>
      </c>
      <c r="G925" s="75">
        <v>5.1885981999999997E-2</v>
      </c>
      <c r="H925" s="43">
        <v>2.8021740000000002E-3</v>
      </c>
      <c r="I925" s="43">
        <v>0.17006943999999999</v>
      </c>
      <c r="J925" s="43">
        <v>4.9655697000000002E-3</v>
      </c>
      <c r="K925" s="43">
        <v>1.4722502999999999E-3</v>
      </c>
      <c r="L925" s="43">
        <v>3.1566217E-4</v>
      </c>
      <c r="M925" s="43">
        <v>2.8059113E-3</v>
      </c>
      <c r="N925" s="43">
        <v>0.29497141999999998</v>
      </c>
      <c r="O925" s="43">
        <v>1.0739556E-4</v>
      </c>
      <c r="P925" s="43">
        <v>9.0586373000000001E-3</v>
      </c>
      <c r="Q925" s="43">
        <v>1.0142256999999999E-3</v>
      </c>
      <c r="R925" s="43">
        <v>1.8682111000000001E-2</v>
      </c>
      <c r="S925" s="43">
        <v>8.0337512E-2</v>
      </c>
      <c r="U925" s="77">
        <f t="shared" si="75"/>
        <v>0.44729294827586202</v>
      </c>
    </row>
    <row r="926" spans="1:21">
      <c r="A926" s="41" t="s">
        <v>33</v>
      </c>
      <c r="B926" s="41" t="s">
        <v>2408</v>
      </c>
      <c r="C926" s="74">
        <f t="shared" si="71"/>
        <v>0.46873256305300004</v>
      </c>
      <c r="D926" s="74">
        <f t="shared" si="72"/>
        <v>9.6023516100000005E-3</v>
      </c>
      <c r="E926" s="74">
        <f t="shared" si="73"/>
        <v>0.38905612268</v>
      </c>
      <c r="F926" s="74">
        <f t="shared" si="74"/>
        <v>3.0059794763000001E-2</v>
      </c>
      <c r="G926" s="75">
        <v>4.0014293999999999E-2</v>
      </c>
      <c r="H926" s="43">
        <v>9.959926799999999E-4</v>
      </c>
      <c r="I926" s="43">
        <v>0.18474922999999999</v>
      </c>
      <c r="J926" s="43">
        <v>3.9257277000000002E-3</v>
      </c>
      <c r="K926" s="43">
        <v>1.1730674E-3</v>
      </c>
      <c r="L926" s="43">
        <v>8.0247980999999995E-4</v>
      </c>
      <c r="M926" s="43">
        <v>3.7010767E-3</v>
      </c>
      <c r="N926" s="43">
        <v>0.20331089999999999</v>
      </c>
      <c r="O926" s="43">
        <v>8.1069422999999996E-5</v>
      </c>
      <c r="P926" s="43">
        <v>7.1575720000000001E-3</v>
      </c>
      <c r="Q926" s="43">
        <v>5.4338833999999995E-4</v>
      </c>
      <c r="R926" s="43">
        <v>1.1134231E-2</v>
      </c>
      <c r="S926" s="43">
        <v>1.1143534E-2</v>
      </c>
      <c r="U926" s="77">
        <f t="shared" si="75"/>
        <v>0.34495081034482755</v>
      </c>
    </row>
    <row r="927" spans="1:21">
      <c r="A927" s="41" t="s">
        <v>33</v>
      </c>
      <c r="B927" s="41" t="s">
        <v>2409</v>
      </c>
      <c r="C927" s="74">
        <f t="shared" si="71"/>
        <v>0.467798193611</v>
      </c>
      <c r="D927" s="74">
        <f t="shared" si="72"/>
        <v>6.9249189800000008E-3</v>
      </c>
      <c r="E927" s="74">
        <f t="shared" si="73"/>
        <v>0.38175590609999999</v>
      </c>
      <c r="F927" s="74">
        <f t="shared" si="74"/>
        <v>3.2171577531000001E-2</v>
      </c>
      <c r="G927" s="75">
        <v>4.6945791000000001E-2</v>
      </c>
      <c r="H927" s="43">
        <v>1.0221661E-3</v>
      </c>
      <c r="I927" s="43">
        <v>0.17790647000000001</v>
      </c>
      <c r="J927" s="43">
        <v>3.6481496E-3</v>
      </c>
      <c r="K927" s="43">
        <v>1.0926626999999999E-3</v>
      </c>
      <c r="L927" s="43">
        <v>3.3457668E-4</v>
      </c>
      <c r="M927" s="43">
        <v>1.8495300000000001E-3</v>
      </c>
      <c r="N927" s="43">
        <v>0.20282727</v>
      </c>
      <c r="O927" s="43">
        <v>7.8359950999999994E-5</v>
      </c>
      <c r="P927" s="43">
        <v>6.4752454999999999E-3</v>
      </c>
      <c r="Q927" s="43">
        <v>8.6781108000000002E-4</v>
      </c>
      <c r="R927" s="43">
        <v>1.3529579999999999E-2</v>
      </c>
      <c r="S927" s="43">
        <v>1.1220581E-2</v>
      </c>
      <c r="U927" s="77">
        <f t="shared" si="75"/>
        <v>0.40470509482758621</v>
      </c>
    </row>
    <row r="928" spans="1:21">
      <c r="A928" s="41" t="s">
        <v>33</v>
      </c>
      <c r="B928" s="41" t="s">
        <v>2410</v>
      </c>
      <c r="C928" s="74">
        <f t="shared" si="71"/>
        <v>0.68441777437999995</v>
      </c>
      <c r="D928" s="74">
        <f t="shared" si="72"/>
        <v>9.4301151400000005E-3</v>
      </c>
      <c r="E928" s="74">
        <f t="shared" si="73"/>
        <v>0.59079521749999997</v>
      </c>
      <c r="F928" s="74">
        <f t="shared" si="74"/>
        <v>4.4204027739999999E-2</v>
      </c>
      <c r="G928" s="75">
        <v>3.9988414E-2</v>
      </c>
      <c r="H928" s="43">
        <v>1.0786674999999999E-3</v>
      </c>
      <c r="I928" s="43">
        <v>0.21204600000000001</v>
      </c>
      <c r="J928" s="43">
        <v>4.6348739999999998E-3</v>
      </c>
      <c r="K928" s="43">
        <v>1.4729546E-3</v>
      </c>
      <c r="L928" s="43">
        <v>2.4581004000000001E-4</v>
      </c>
      <c r="M928" s="43">
        <v>3.0764765E-3</v>
      </c>
      <c r="N928" s="43">
        <v>0.37767054999999999</v>
      </c>
      <c r="O928" s="43">
        <v>1.0636728E-4</v>
      </c>
      <c r="P928" s="43">
        <v>8.4260011999999999E-3</v>
      </c>
      <c r="Q928" s="43">
        <v>5.2665426000000003E-4</v>
      </c>
      <c r="R928" s="43">
        <v>2.1222958E-2</v>
      </c>
      <c r="S928" s="43">
        <v>1.3922047E-2</v>
      </c>
      <c r="U928" s="77">
        <f t="shared" si="75"/>
        <v>0.34472770689655169</v>
      </c>
    </row>
    <row r="929" spans="1:21">
      <c r="A929" s="41" t="s">
        <v>33</v>
      </c>
      <c r="B929" s="41" t="s">
        <v>2411</v>
      </c>
      <c r="C929" s="74">
        <f t="shared" si="71"/>
        <v>0.82161784444999997</v>
      </c>
      <c r="D929" s="74">
        <f t="shared" si="72"/>
        <v>1.047882395E-2</v>
      </c>
      <c r="E929" s="74">
        <f t="shared" si="73"/>
        <v>0.6468677437</v>
      </c>
      <c r="F929" s="74">
        <f t="shared" si="74"/>
        <v>0.11191806480000001</v>
      </c>
      <c r="G929" s="75">
        <v>5.2353212000000003E-2</v>
      </c>
      <c r="H929" s="43">
        <v>2.4131137E-3</v>
      </c>
      <c r="I929" s="43">
        <v>0.21704399999999999</v>
      </c>
      <c r="J929" s="43">
        <v>6.0965072000000002E-3</v>
      </c>
      <c r="K929" s="43">
        <v>1.5668348000000001E-3</v>
      </c>
      <c r="L929" s="43">
        <v>1.3629435E-4</v>
      </c>
      <c r="M929" s="43">
        <v>2.6791876000000002E-3</v>
      </c>
      <c r="N929" s="43">
        <v>0.42741063000000001</v>
      </c>
      <c r="O929" s="43">
        <v>1.1676279000000001E-4</v>
      </c>
      <c r="P929" s="43">
        <v>1.0503261999999999E-2</v>
      </c>
      <c r="Q929" s="43">
        <v>8.2660301000000004E-4</v>
      </c>
      <c r="R929" s="43">
        <v>1.0105838000000001E-2</v>
      </c>
      <c r="S929" s="43">
        <v>9.0365599000000005E-2</v>
      </c>
      <c r="U929" s="77">
        <f t="shared" si="75"/>
        <v>0.4513207931034483</v>
      </c>
    </row>
    <row r="930" spans="1:21">
      <c r="A930" s="41" t="s">
        <v>33</v>
      </c>
      <c r="B930" s="41" t="s">
        <v>2412</v>
      </c>
      <c r="C930" s="74">
        <f t="shared" si="71"/>
        <v>1.2119089009199999</v>
      </c>
      <c r="D930" s="74">
        <f t="shared" si="72"/>
        <v>1.0117779699999999E-2</v>
      </c>
      <c r="E930" s="74">
        <f t="shared" si="73"/>
        <v>1.0977978586999999</v>
      </c>
      <c r="F930" s="74">
        <f t="shared" si="74"/>
        <v>5.5447253520000003E-2</v>
      </c>
      <c r="G930" s="75">
        <v>4.8546009000000001E-2</v>
      </c>
      <c r="H930" s="43">
        <v>1.5505086999999999E-3</v>
      </c>
      <c r="I930" s="43">
        <v>0.16035548999999999</v>
      </c>
      <c r="J930" s="43">
        <v>5.1203026000000004E-3</v>
      </c>
      <c r="K930" s="43">
        <v>1.5161094E-3</v>
      </c>
      <c r="L930" s="43">
        <v>2.284698E-4</v>
      </c>
      <c r="M930" s="43">
        <v>3.2528979000000001E-3</v>
      </c>
      <c r="N930" s="43">
        <v>0.93589186000000002</v>
      </c>
      <c r="O930" s="43">
        <v>1.1089701999999999E-4</v>
      </c>
      <c r="P930" s="43">
        <v>9.9557372999999998E-3</v>
      </c>
      <c r="Q930" s="43">
        <v>1.0177082E-3</v>
      </c>
      <c r="R930" s="43">
        <v>1.5101435E-2</v>
      </c>
      <c r="S930" s="43">
        <v>2.9261476000000002E-2</v>
      </c>
      <c r="U930" s="77">
        <f t="shared" si="75"/>
        <v>0.41850007758620689</v>
      </c>
    </row>
    <row r="931" spans="1:21">
      <c r="A931" s="41" t="s">
        <v>33</v>
      </c>
      <c r="B931" s="41" t="s">
        <v>2413</v>
      </c>
      <c r="C931" s="74">
        <f t="shared" si="71"/>
        <v>0.90313434476999987</v>
      </c>
      <c r="D931" s="74">
        <f t="shared" si="72"/>
        <v>3.2501326769999998E-2</v>
      </c>
      <c r="E931" s="74">
        <f t="shared" si="73"/>
        <v>0.62835747609999992</v>
      </c>
      <c r="F931" s="74">
        <f t="shared" si="74"/>
        <v>0.16644180289999999</v>
      </c>
      <c r="G931" s="75">
        <v>7.5833738999999997E-2</v>
      </c>
      <c r="H931" s="43">
        <v>9.5569260999999999E-3</v>
      </c>
      <c r="I931" s="43">
        <v>0.38268013000000001</v>
      </c>
      <c r="J931" s="43">
        <v>1.0458680999999999E-2</v>
      </c>
      <c r="K931" s="43">
        <v>2.4236886E-3</v>
      </c>
      <c r="L931" s="43">
        <v>7.2105116999999998E-4</v>
      </c>
      <c r="M931" s="43">
        <v>1.8897905999999999E-2</v>
      </c>
      <c r="N931" s="43">
        <v>0.23612042</v>
      </c>
      <c r="O931" s="43">
        <v>4.436504E-4</v>
      </c>
      <c r="P931" s="43">
        <v>2.0503583999999998E-2</v>
      </c>
      <c r="Q931" s="43">
        <v>3.2048444999999998E-3</v>
      </c>
      <c r="R931" s="43">
        <v>1.2142384000000001E-2</v>
      </c>
      <c r="S931" s="43">
        <v>0.13014734</v>
      </c>
      <c r="U931" s="77">
        <f t="shared" si="75"/>
        <v>0.65373912931034472</v>
      </c>
    </row>
    <row r="932" spans="1:21">
      <c r="A932" s="41" t="s">
        <v>33</v>
      </c>
      <c r="B932" s="41" t="s">
        <v>2414</v>
      </c>
      <c r="C932" s="74">
        <f t="shared" si="71"/>
        <v>0.64403107486999989</v>
      </c>
      <c r="D932" s="74">
        <f t="shared" si="72"/>
        <v>1.9459541740000003E-2</v>
      </c>
      <c r="E932" s="74">
        <f t="shared" si="73"/>
        <v>0.49214687889999997</v>
      </c>
      <c r="F932" s="74">
        <f t="shared" si="74"/>
        <v>7.4419375230000001E-2</v>
      </c>
      <c r="G932" s="75">
        <v>5.8005279E-2</v>
      </c>
      <c r="H932" s="43">
        <v>3.3295388999999998E-3</v>
      </c>
      <c r="I932" s="43">
        <v>0.33405467</v>
      </c>
      <c r="J932" s="43">
        <v>6.0020637E-3</v>
      </c>
      <c r="K932" s="43">
        <v>1.8181722999999999E-3</v>
      </c>
      <c r="L932" s="43">
        <v>6.3876473999999997E-4</v>
      </c>
      <c r="M932" s="43">
        <v>1.1000541000000001E-2</v>
      </c>
      <c r="N932" s="43">
        <v>0.15476266999999999</v>
      </c>
      <c r="O932" s="43">
        <v>1.8826642999999999E-4</v>
      </c>
      <c r="P932" s="43">
        <v>1.2137784E-2</v>
      </c>
      <c r="Q932" s="43">
        <v>1.4840427999999999E-3</v>
      </c>
      <c r="R932" s="43">
        <v>1.3595793E-2</v>
      </c>
      <c r="S932" s="43">
        <v>4.7013488999999999E-2</v>
      </c>
      <c r="U932" s="77">
        <f t="shared" si="75"/>
        <v>0.50004550862068964</v>
      </c>
    </row>
    <row r="933" spans="1:21">
      <c r="A933" s="41" t="s">
        <v>33</v>
      </c>
      <c r="B933" s="41" t="s">
        <v>2415</v>
      </c>
      <c r="C933" s="74">
        <f t="shared" si="71"/>
        <v>0.63421693665399992</v>
      </c>
      <c r="D933" s="74">
        <f t="shared" si="72"/>
        <v>1.484494903E-2</v>
      </c>
      <c r="E933" s="74">
        <f t="shared" si="73"/>
        <v>0.55247387619999988</v>
      </c>
      <c r="F933" s="74">
        <f t="shared" si="74"/>
        <v>2.4782063424000002E-2</v>
      </c>
      <c r="G933" s="75">
        <v>4.2116048000000003E-2</v>
      </c>
      <c r="H933" s="43">
        <v>1.2399962E-3</v>
      </c>
      <c r="I933" s="43">
        <v>0.28415597999999997</v>
      </c>
      <c r="J933" s="43">
        <v>3.6805955999999998E-3</v>
      </c>
      <c r="K933" s="43">
        <v>1.0809977E-3</v>
      </c>
      <c r="L933" s="43">
        <v>5.1440543000000002E-4</v>
      </c>
      <c r="M933" s="43">
        <v>9.5689503000000002E-3</v>
      </c>
      <c r="N933" s="43">
        <v>0.26707789999999998</v>
      </c>
      <c r="O933" s="43">
        <v>7.6261914000000001E-5</v>
      </c>
      <c r="P933" s="43">
        <v>7.5884367000000003E-3</v>
      </c>
      <c r="Q933" s="43">
        <v>8.0463870999999997E-4</v>
      </c>
      <c r="R933" s="43">
        <v>1.0389239999999999E-2</v>
      </c>
      <c r="S933" s="43">
        <v>5.9234861E-3</v>
      </c>
      <c r="U933" s="77">
        <f t="shared" si="75"/>
        <v>0.36306937931034483</v>
      </c>
    </row>
    <row r="934" spans="1:21">
      <c r="A934" s="41" t="s">
        <v>33</v>
      </c>
      <c r="B934" s="41" t="s">
        <v>2416</v>
      </c>
      <c r="C934" s="74">
        <f t="shared" si="71"/>
        <v>0.795425232293</v>
      </c>
      <c r="D934" s="74">
        <f t="shared" si="72"/>
        <v>1.26867022E-2</v>
      </c>
      <c r="E934" s="74">
        <f t="shared" si="73"/>
        <v>0.71178131369999997</v>
      </c>
      <c r="F934" s="74">
        <f t="shared" si="74"/>
        <v>2.6618108392999999E-2</v>
      </c>
      <c r="G934" s="75">
        <v>4.4339108000000002E-2</v>
      </c>
      <c r="H934" s="43">
        <v>1.4849137000000001E-3</v>
      </c>
      <c r="I934" s="43">
        <v>0.27505986999999998</v>
      </c>
      <c r="J934" s="43">
        <v>3.5659463000000001E-3</v>
      </c>
      <c r="K934" s="43">
        <v>1.1802124000000001E-3</v>
      </c>
      <c r="L934" s="43">
        <v>5.4632230000000001E-4</v>
      </c>
      <c r="M934" s="43">
        <v>7.3942212000000004E-3</v>
      </c>
      <c r="N934" s="43">
        <v>0.43523653000000001</v>
      </c>
      <c r="O934" s="43">
        <v>8.2688693000000001E-5</v>
      </c>
      <c r="P934" s="43">
        <v>7.0669456999999996E-3</v>
      </c>
      <c r="Q934" s="43">
        <v>9.8697869999999992E-4</v>
      </c>
      <c r="R934" s="43">
        <v>1.0718075000000001E-2</v>
      </c>
      <c r="S934" s="43">
        <v>7.7634202999999997E-3</v>
      </c>
      <c r="U934" s="77">
        <f t="shared" si="75"/>
        <v>0.3822336896551724</v>
      </c>
    </row>
    <row r="935" spans="1:21">
      <c r="A935" s="41" t="s">
        <v>33</v>
      </c>
      <c r="B935" s="41" t="s">
        <v>2417</v>
      </c>
      <c r="C935" s="74">
        <f t="shared" si="71"/>
        <v>0.76951289277000012</v>
      </c>
      <c r="D935" s="74">
        <f t="shared" si="72"/>
        <v>1.438444669E-2</v>
      </c>
      <c r="E935" s="74">
        <f t="shared" si="73"/>
        <v>0.68348028720000009</v>
      </c>
      <c r="F935" s="74">
        <f t="shared" si="74"/>
        <v>2.6059108880000001E-2</v>
      </c>
      <c r="G935" s="75">
        <v>4.5589049999999999E-2</v>
      </c>
      <c r="H935" s="43">
        <v>1.4351372E-3</v>
      </c>
      <c r="I935" s="43">
        <v>0.29810751000000002</v>
      </c>
      <c r="J935" s="43">
        <v>3.4582094E-3</v>
      </c>
      <c r="K935" s="43">
        <v>1.1151261E-3</v>
      </c>
      <c r="L935" s="43">
        <v>5.8369309E-4</v>
      </c>
      <c r="M935" s="43">
        <v>9.2274181000000007E-3</v>
      </c>
      <c r="N935" s="43">
        <v>0.38393764000000002</v>
      </c>
      <c r="O935" s="43">
        <v>7.7041759999999995E-5</v>
      </c>
      <c r="P935" s="43">
        <v>6.7941166000000004E-3</v>
      </c>
      <c r="Q935" s="43">
        <v>9.5911941999999998E-4</v>
      </c>
      <c r="R935" s="43">
        <v>1.1101267999999999E-2</v>
      </c>
      <c r="S935" s="43">
        <v>7.1275631000000004E-3</v>
      </c>
      <c r="U935" s="77">
        <f t="shared" si="75"/>
        <v>0.39300905172413791</v>
      </c>
    </row>
    <row r="936" spans="1:21">
      <c r="A936" s="41" t="s">
        <v>33</v>
      </c>
      <c r="B936" s="41" t="s">
        <v>2418</v>
      </c>
      <c r="C936" s="74">
        <f t="shared" si="71"/>
        <v>0.51061731909000008</v>
      </c>
      <c r="D936" s="74">
        <f t="shared" si="72"/>
        <v>1.0584568030000002E-2</v>
      </c>
      <c r="E936" s="74">
        <f t="shared" si="73"/>
        <v>0.36130316440000004</v>
      </c>
      <c r="F936" s="74">
        <f t="shared" si="74"/>
        <v>9.2690856659999987E-2</v>
      </c>
      <c r="G936" s="75">
        <v>4.603873E-2</v>
      </c>
      <c r="H936" s="43">
        <v>2.3143244000000001E-3</v>
      </c>
      <c r="I936" s="43">
        <v>0.24917051000000001</v>
      </c>
      <c r="J936" s="43">
        <v>5.0322344000000001E-3</v>
      </c>
      <c r="K936" s="43">
        <v>1.5562423000000001E-3</v>
      </c>
      <c r="L936" s="43">
        <v>3.1213333000000001E-4</v>
      </c>
      <c r="M936" s="43">
        <v>3.6839580000000002E-3</v>
      </c>
      <c r="N936" s="43">
        <v>0.10981833000000001</v>
      </c>
      <c r="O936" s="43">
        <v>1.4392096E-4</v>
      </c>
      <c r="P936" s="43">
        <v>1.0476624E-2</v>
      </c>
      <c r="Q936" s="43">
        <v>1.1779207000000001E-3</v>
      </c>
      <c r="R936" s="43">
        <v>1.1675563E-2</v>
      </c>
      <c r="S936" s="43">
        <v>6.9216827999999994E-2</v>
      </c>
      <c r="U936" s="77">
        <f t="shared" si="75"/>
        <v>0.39688560344827584</v>
      </c>
    </row>
    <row r="937" spans="1:21">
      <c r="A937" s="41" t="s">
        <v>33</v>
      </c>
      <c r="B937" s="41" t="s">
        <v>2419</v>
      </c>
      <c r="C937" s="74">
        <f t="shared" si="71"/>
        <v>0.56528572763700002</v>
      </c>
      <c r="D937" s="74">
        <f t="shared" si="72"/>
        <v>1.4730011979999999E-2</v>
      </c>
      <c r="E937" s="74">
        <f t="shared" si="73"/>
        <v>0.46807739179999996</v>
      </c>
      <c r="F937" s="74">
        <f t="shared" si="74"/>
        <v>2.9815261857000001E-2</v>
      </c>
      <c r="G937" s="75">
        <v>5.2663061999999997E-2</v>
      </c>
      <c r="H937" s="43">
        <v>1.6266717999999999E-3</v>
      </c>
      <c r="I937" s="43">
        <v>0.34533932000000001</v>
      </c>
      <c r="J937" s="43">
        <v>3.6816696E-3</v>
      </c>
      <c r="K937" s="43">
        <v>1.2207463999999999E-3</v>
      </c>
      <c r="L937" s="43">
        <v>6.9282138000000004E-4</v>
      </c>
      <c r="M937" s="43">
        <v>9.1347745999999994E-3</v>
      </c>
      <c r="N937" s="43">
        <v>0.12111139999999999</v>
      </c>
      <c r="O937" s="43">
        <v>8.4403057000000001E-5</v>
      </c>
      <c r="P937" s="43">
        <v>7.0858872E-3</v>
      </c>
      <c r="Q937" s="43">
        <v>1.0783118E-3</v>
      </c>
      <c r="R937" s="43">
        <v>1.3102757E-2</v>
      </c>
      <c r="S937" s="43">
        <v>8.4639028000000009E-3</v>
      </c>
      <c r="U937" s="77">
        <f t="shared" si="75"/>
        <v>0.45399191379310339</v>
      </c>
    </row>
    <row r="938" spans="1:21">
      <c r="A938" s="41" t="s">
        <v>33</v>
      </c>
      <c r="B938" s="41" t="s">
        <v>2420</v>
      </c>
      <c r="C938" s="74">
        <f t="shared" si="71"/>
        <v>1.0265860602799999</v>
      </c>
      <c r="D938" s="74">
        <f t="shared" si="72"/>
        <v>3.7810591500000004E-2</v>
      </c>
      <c r="E938" s="74">
        <f t="shared" si="73"/>
        <v>0.87606145359999998</v>
      </c>
      <c r="F938" s="74">
        <f t="shared" si="74"/>
        <v>4.1011650179999998E-2</v>
      </c>
      <c r="G938" s="75">
        <v>7.1702365000000004E-2</v>
      </c>
      <c r="H938" s="43">
        <v>2.0215336E-3</v>
      </c>
      <c r="I938" s="43">
        <v>0.54718493999999995</v>
      </c>
      <c r="J938" s="43">
        <v>6.5403741999999999E-3</v>
      </c>
      <c r="K938" s="43">
        <v>1.4521496E-3</v>
      </c>
      <c r="L938" s="43">
        <v>1.3144427000000001E-3</v>
      </c>
      <c r="M938" s="43">
        <v>2.8503625000000001E-2</v>
      </c>
      <c r="N938" s="43">
        <v>0.32685498000000002</v>
      </c>
      <c r="O938" s="43">
        <v>1.0610918E-4</v>
      </c>
      <c r="P938" s="43">
        <v>1.3641314999999999E-2</v>
      </c>
      <c r="Q938" s="43">
        <v>1.2103979999999999E-3</v>
      </c>
      <c r="R938" s="43">
        <v>1.4526927E-2</v>
      </c>
      <c r="S938" s="43">
        <v>1.1526901000000001E-2</v>
      </c>
      <c r="U938" s="77">
        <f t="shared" si="75"/>
        <v>0.61812383620689659</v>
      </c>
    </row>
    <row r="939" spans="1:21">
      <c r="A939" s="41" t="s">
        <v>33</v>
      </c>
      <c r="B939" s="41" t="s">
        <v>2421</v>
      </c>
      <c r="C939" s="74">
        <f t="shared" si="71"/>
        <v>0.6210415886420001</v>
      </c>
      <c r="D939" s="74">
        <f t="shared" si="72"/>
        <v>2.2543879830000002E-2</v>
      </c>
      <c r="E939" s="74">
        <f t="shared" si="73"/>
        <v>0.52141832909999997</v>
      </c>
      <c r="F939" s="74">
        <f t="shared" si="74"/>
        <v>2.7582144712E-2</v>
      </c>
      <c r="G939" s="75">
        <v>4.9497235000000001E-2</v>
      </c>
      <c r="H939" s="43">
        <v>1.2477390999999999E-3</v>
      </c>
      <c r="I939" s="43">
        <v>0.36851776000000003</v>
      </c>
      <c r="J939" s="43">
        <v>4.4028749999999997E-3</v>
      </c>
      <c r="K939" s="43">
        <v>1.0771901E-3</v>
      </c>
      <c r="L939" s="43">
        <v>7.7176972999999996E-4</v>
      </c>
      <c r="M939" s="43">
        <v>1.6292045000000002E-2</v>
      </c>
      <c r="N939" s="43">
        <v>0.15165282999999999</v>
      </c>
      <c r="O939" s="43">
        <v>7.7155662E-5</v>
      </c>
      <c r="P939" s="43">
        <v>9.2420061999999997E-3</v>
      </c>
      <c r="Q939" s="43">
        <v>7.3030925000000003E-4</v>
      </c>
      <c r="R939" s="43">
        <v>1.1208251000000001E-2</v>
      </c>
      <c r="S939" s="43">
        <v>6.3244225999999999E-3</v>
      </c>
      <c r="U939" s="77">
        <f t="shared" si="75"/>
        <v>0.42670030172413792</v>
      </c>
    </row>
    <row r="940" spans="1:21">
      <c r="A940" s="41" t="s">
        <v>33</v>
      </c>
      <c r="B940" s="41" t="s">
        <v>2422</v>
      </c>
      <c r="C940" s="74">
        <f t="shared" si="71"/>
        <v>0.69809543921499995</v>
      </c>
      <c r="D940" s="74">
        <f t="shared" si="72"/>
        <v>1.1724085799999999E-2</v>
      </c>
      <c r="E940" s="74">
        <f t="shared" si="73"/>
        <v>0.59739394899999998</v>
      </c>
      <c r="F940" s="74">
        <f t="shared" si="74"/>
        <v>4.0504722415E-2</v>
      </c>
      <c r="G940" s="75">
        <v>4.8472682000000003E-2</v>
      </c>
      <c r="H940" s="43">
        <v>1.6808490000000001E-3</v>
      </c>
      <c r="I940" s="43">
        <v>0.29526078</v>
      </c>
      <c r="J940" s="43">
        <v>3.8042532000000001E-3</v>
      </c>
      <c r="K940" s="43">
        <v>1.2930935000000001E-3</v>
      </c>
      <c r="L940" s="43">
        <v>5.2233599999999998E-4</v>
      </c>
      <c r="M940" s="43">
        <v>6.1044031E-3</v>
      </c>
      <c r="N940" s="43">
        <v>0.30045231999999999</v>
      </c>
      <c r="O940" s="43">
        <v>9.4828615000000003E-5</v>
      </c>
      <c r="P940" s="43">
        <v>7.4963392000000004E-3</v>
      </c>
      <c r="Q940" s="43">
        <v>1.1037416000000001E-3</v>
      </c>
      <c r="R940" s="43">
        <v>1.2887416E-2</v>
      </c>
      <c r="S940" s="43">
        <v>1.8922397000000001E-2</v>
      </c>
      <c r="U940" s="77">
        <f t="shared" si="75"/>
        <v>0.4178679482758621</v>
      </c>
    </row>
    <row r="941" spans="1:21">
      <c r="A941" s="41" t="s">
        <v>33</v>
      </c>
      <c r="B941" s="41" t="s">
        <v>2423</v>
      </c>
      <c r="C941" s="74">
        <f t="shared" si="71"/>
        <v>1.0133747637699999</v>
      </c>
      <c r="D941" s="74">
        <f t="shared" si="72"/>
        <v>2.43497461E-2</v>
      </c>
      <c r="E941" s="74">
        <f t="shared" si="73"/>
        <v>0.89045088370000003</v>
      </c>
      <c r="F941" s="74">
        <f t="shared" si="74"/>
        <v>3.7068975970000001E-2</v>
      </c>
      <c r="G941" s="75">
        <v>6.1505157999999997E-2</v>
      </c>
      <c r="H941" s="43">
        <v>1.9730936999999998E-3</v>
      </c>
      <c r="I941" s="43">
        <v>0.41318345000000001</v>
      </c>
      <c r="J941" s="43">
        <v>4.9802624000000002E-3</v>
      </c>
      <c r="K941" s="43">
        <v>1.5417628E-3</v>
      </c>
      <c r="L941" s="43">
        <v>8.027609E-4</v>
      </c>
      <c r="M941" s="43">
        <v>1.7024959999999999E-2</v>
      </c>
      <c r="N941" s="43">
        <v>0.47529433999999998</v>
      </c>
      <c r="O941" s="43">
        <v>1.0755547E-4</v>
      </c>
      <c r="P941" s="43">
        <v>9.9283216999999993E-3</v>
      </c>
      <c r="Q941" s="43">
        <v>1.3536888000000001E-3</v>
      </c>
      <c r="R941" s="43">
        <v>1.6816952E-2</v>
      </c>
      <c r="S941" s="43">
        <v>8.8624580000000001E-3</v>
      </c>
      <c r="U941" s="77">
        <f t="shared" si="75"/>
        <v>0.53021687931034478</v>
      </c>
    </row>
    <row r="942" spans="1:21">
      <c r="A942" s="41" t="s">
        <v>33</v>
      </c>
      <c r="B942" s="41" t="s">
        <v>2424</v>
      </c>
      <c r="C942" s="74">
        <f t="shared" si="71"/>
        <v>0.35859832768400002</v>
      </c>
      <c r="D942" s="74">
        <f t="shared" si="72"/>
        <v>9.3031203499999993E-3</v>
      </c>
      <c r="E942" s="74">
        <f t="shared" si="73"/>
        <v>0.27977468039999998</v>
      </c>
      <c r="F942" s="74">
        <f t="shared" si="74"/>
        <v>2.9443623934000001E-2</v>
      </c>
      <c r="G942" s="75">
        <v>4.0076902999999997E-2</v>
      </c>
      <c r="H942" s="43">
        <v>1.1007324E-3</v>
      </c>
      <c r="I942" s="43">
        <v>0.24458051</v>
      </c>
      <c r="J942" s="43">
        <v>3.5403621000000001E-3</v>
      </c>
      <c r="K942" s="43">
        <v>1.1624166999999999E-3</v>
      </c>
      <c r="L942" s="43">
        <v>3.4441594999999999E-4</v>
      </c>
      <c r="M942" s="43">
        <v>4.2559256E-3</v>
      </c>
      <c r="N942" s="43">
        <v>3.4093437999999997E-2</v>
      </c>
      <c r="O942" s="43">
        <v>8.8976874000000001E-5</v>
      </c>
      <c r="P942" s="43">
        <v>7.3573210999999996E-3</v>
      </c>
      <c r="Q942" s="43">
        <v>6.3557475999999997E-4</v>
      </c>
      <c r="R942" s="43">
        <v>1.4839358E-2</v>
      </c>
      <c r="S942" s="43">
        <v>6.5223931999999997E-3</v>
      </c>
      <c r="U942" s="77">
        <f t="shared" si="75"/>
        <v>0.34549054310344823</v>
      </c>
    </row>
    <row r="943" spans="1:21">
      <c r="A943" s="41" t="s">
        <v>33</v>
      </c>
      <c r="B943" s="41" t="s">
        <v>2425</v>
      </c>
      <c r="C943" s="74">
        <f t="shared" si="71"/>
        <v>0.70635114210000005</v>
      </c>
      <c r="D943" s="74">
        <f t="shared" si="72"/>
        <v>1.3541663919999999E-2</v>
      </c>
      <c r="E943" s="74">
        <f t="shared" si="73"/>
        <v>0.53546694540000006</v>
      </c>
      <c r="F943" s="74">
        <f t="shared" si="74"/>
        <v>0.10875136878</v>
      </c>
      <c r="G943" s="75">
        <v>4.8591163999999999E-2</v>
      </c>
      <c r="H943" s="43">
        <v>3.6524653999999998E-3</v>
      </c>
      <c r="I943" s="43">
        <v>0.24072249000000001</v>
      </c>
      <c r="J943" s="43">
        <v>6.1407329000000002E-3</v>
      </c>
      <c r="K943" s="43">
        <v>1.7901756E-3</v>
      </c>
      <c r="L943" s="43">
        <v>3.2567402E-4</v>
      </c>
      <c r="M943" s="43">
        <v>5.2850813999999998E-3</v>
      </c>
      <c r="N943" s="43">
        <v>0.29109199000000002</v>
      </c>
      <c r="O943" s="43">
        <v>2.0236348000000001E-4</v>
      </c>
      <c r="P943" s="43">
        <v>1.2635136999999999E-2</v>
      </c>
      <c r="Q943" s="43">
        <v>1.5876543000000001E-3</v>
      </c>
      <c r="R943" s="43">
        <v>1.1027930999999999E-2</v>
      </c>
      <c r="S943" s="43">
        <v>8.3298283000000001E-2</v>
      </c>
      <c r="U943" s="77">
        <f t="shared" si="75"/>
        <v>0.41888934482758616</v>
      </c>
    </row>
    <row r="944" spans="1:21">
      <c r="A944" s="41" t="s">
        <v>33</v>
      </c>
      <c r="B944" s="41" t="s">
        <v>2426</v>
      </c>
      <c r="C944" s="74">
        <f t="shared" si="71"/>
        <v>4.5702362980000002</v>
      </c>
      <c r="D944" s="74">
        <f t="shared" si="72"/>
        <v>0.29753470650000002</v>
      </c>
      <c r="E944" s="74">
        <f t="shared" si="73"/>
        <v>3.8219886357999999</v>
      </c>
      <c r="F944" s="74">
        <f t="shared" si="74"/>
        <v>0.12000796570000001</v>
      </c>
      <c r="G944" s="75">
        <v>0.33070498999999998</v>
      </c>
      <c r="H944" s="43">
        <v>5.1838257999999998E-3</v>
      </c>
      <c r="I944" s="43">
        <v>3.1776342</v>
      </c>
      <c r="J944" s="43">
        <v>3.4955832999999999E-2</v>
      </c>
      <c r="K944" s="43">
        <v>3.4872204999999998E-3</v>
      </c>
      <c r="L944" s="43">
        <v>1.0358423E-2</v>
      </c>
      <c r="M944" s="43">
        <v>0.24873323</v>
      </c>
      <c r="N944" s="43">
        <v>0.63917060999999997</v>
      </c>
      <c r="O944" s="43">
        <v>2.0351000000000001E-4</v>
      </c>
      <c r="P944" s="43">
        <v>7.7086759000000005E-2</v>
      </c>
      <c r="Q944" s="43">
        <v>2.3698046999999999E-3</v>
      </c>
      <c r="R944" s="43">
        <v>2.8584150999999999E-2</v>
      </c>
      <c r="S944" s="43">
        <v>1.1763740999999999E-2</v>
      </c>
      <c r="U944" s="77">
        <f t="shared" si="75"/>
        <v>2.8509050862068963</v>
      </c>
    </row>
    <row r="945" spans="1:21">
      <c r="A945" s="41" t="s">
        <v>33</v>
      </c>
      <c r="B945" s="41" t="s">
        <v>2427</v>
      </c>
      <c r="C945" s="74">
        <f t="shared" si="71"/>
        <v>0.84710543331499999</v>
      </c>
      <c r="D945" s="74">
        <f t="shared" si="72"/>
        <v>2.1669051039999998E-2</v>
      </c>
      <c r="E945" s="74">
        <f t="shared" si="73"/>
        <v>0.74004139810000003</v>
      </c>
      <c r="F945" s="74">
        <f t="shared" si="74"/>
        <v>2.9478880175E-2</v>
      </c>
      <c r="G945" s="75">
        <v>5.5916104000000001E-2</v>
      </c>
      <c r="H945" s="43">
        <v>1.6614181E-3</v>
      </c>
      <c r="I945" s="43">
        <v>0.39082447999999997</v>
      </c>
      <c r="J945" s="43">
        <v>4.2811526000000001E-3</v>
      </c>
      <c r="K945" s="43">
        <v>1.2232138E-3</v>
      </c>
      <c r="L945" s="43">
        <v>8.9626864000000002E-4</v>
      </c>
      <c r="M945" s="43">
        <v>1.5268416E-2</v>
      </c>
      <c r="N945" s="43">
        <v>0.34755550000000002</v>
      </c>
      <c r="O945" s="43">
        <v>8.2860974999999997E-5</v>
      </c>
      <c r="P945" s="43">
        <v>8.5003852000000001E-3</v>
      </c>
      <c r="Q945" s="43">
        <v>1.0989055E-3</v>
      </c>
      <c r="R945" s="43">
        <v>1.1893450999999999E-2</v>
      </c>
      <c r="S945" s="43">
        <v>7.9032775E-3</v>
      </c>
      <c r="U945" s="77">
        <f t="shared" si="75"/>
        <v>0.48203537931034479</v>
      </c>
    </row>
    <row r="946" spans="1:21">
      <c r="A946" s="41" t="s">
        <v>33</v>
      </c>
      <c r="B946" s="41" t="s">
        <v>2428</v>
      </c>
      <c r="C946" s="74">
        <f t="shared" si="71"/>
        <v>2.8924013335499996</v>
      </c>
      <c r="D946" s="74">
        <f t="shared" si="72"/>
        <v>0.1501095123</v>
      </c>
      <c r="E946" s="74">
        <f t="shared" si="73"/>
        <v>2.4981377931000002</v>
      </c>
      <c r="F946" s="74">
        <f t="shared" si="74"/>
        <v>6.6819318150000001E-2</v>
      </c>
      <c r="G946" s="75">
        <v>0.17733471000000001</v>
      </c>
      <c r="H946" s="43">
        <v>3.1474131E-3</v>
      </c>
      <c r="I946" s="43">
        <v>1.6693126</v>
      </c>
      <c r="J946" s="43">
        <v>1.7521997000000001E-2</v>
      </c>
      <c r="K946" s="43">
        <v>2.1651702000000002E-3</v>
      </c>
      <c r="L946" s="43">
        <v>4.9006051000000002E-3</v>
      </c>
      <c r="M946" s="43">
        <v>0.12552173999999999</v>
      </c>
      <c r="N946" s="43">
        <v>0.82567778000000003</v>
      </c>
      <c r="O946" s="43">
        <v>1.3082584999999999E-4</v>
      </c>
      <c r="P946" s="43">
        <v>3.8269938000000003E-2</v>
      </c>
      <c r="Q946" s="43">
        <v>1.7052205000000001E-3</v>
      </c>
      <c r="R946" s="43">
        <v>1.8622106999999999E-2</v>
      </c>
      <c r="S946" s="43">
        <v>8.0912268000000002E-3</v>
      </c>
      <c r="U946" s="77">
        <f t="shared" si="75"/>
        <v>1.5287474999999999</v>
      </c>
    </row>
    <row r="947" spans="1:21">
      <c r="A947" s="41" t="s">
        <v>33</v>
      </c>
      <c r="B947" s="41" t="s">
        <v>2429</v>
      </c>
      <c r="C947" s="74">
        <f t="shared" si="71"/>
        <v>0.73031603970999992</v>
      </c>
      <c r="D947" s="74">
        <f t="shared" si="72"/>
        <v>1.6317473060000001E-2</v>
      </c>
      <c r="E947" s="74">
        <f t="shared" si="73"/>
        <v>0.61072310900000004</v>
      </c>
      <c r="F947" s="74">
        <f t="shared" si="74"/>
        <v>4.3249517649999999E-2</v>
      </c>
      <c r="G947" s="75">
        <v>6.002594E-2</v>
      </c>
      <c r="H947" s="43">
        <v>2.3487289999999999E-3</v>
      </c>
      <c r="I947" s="43">
        <v>0.33136913000000001</v>
      </c>
      <c r="J947" s="43">
        <v>5.4731297E-3</v>
      </c>
      <c r="K947" s="43">
        <v>1.9171381999999999E-3</v>
      </c>
      <c r="L947" s="43">
        <v>7.2759015999999998E-4</v>
      </c>
      <c r="M947" s="43">
        <v>8.1996150000000004E-3</v>
      </c>
      <c r="N947" s="43">
        <v>0.27700524999999998</v>
      </c>
      <c r="O947" s="43">
        <v>1.3534754999999999E-4</v>
      </c>
      <c r="P947" s="43">
        <v>1.0785615E-2</v>
      </c>
      <c r="Q947" s="43">
        <v>1.6104190999999999E-3</v>
      </c>
      <c r="R947" s="43">
        <v>1.9978290999999999E-2</v>
      </c>
      <c r="S947" s="43">
        <v>1.0739845E-2</v>
      </c>
      <c r="U947" s="77">
        <f t="shared" si="75"/>
        <v>0.51746499999999995</v>
      </c>
    </row>
    <row r="948" spans="1:21">
      <c r="A948" s="41" t="s">
        <v>33</v>
      </c>
      <c r="B948" s="41" t="s">
        <v>2430</v>
      </c>
      <c r="C948" s="74">
        <f t="shared" si="71"/>
        <v>0.463144263221</v>
      </c>
      <c r="D948" s="74">
        <f t="shared" si="72"/>
        <v>1.116777499E-2</v>
      </c>
      <c r="E948" s="74">
        <f t="shared" si="73"/>
        <v>0.37906086750000001</v>
      </c>
      <c r="F948" s="74">
        <f t="shared" si="74"/>
        <v>3.1918008731000001E-2</v>
      </c>
      <c r="G948" s="75">
        <v>4.0997612000000003E-2</v>
      </c>
      <c r="H948" s="43">
        <v>1.4072074999999999E-3</v>
      </c>
      <c r="I948" s="43">
        <v>0.24799362</v>
      </c>
      <c r="J948" s="43">
        <v>3.9156931999999997E-3</v>
      </c>
      <c r="K948" s="43">
        <v>1.2472773000000001E-3</v>
      </c>
      <c r="L948" s="43">
        <v>3.9432928999999999E-4</v>
      </c>
      <c r="M948" s="43">
        <v>5.6104752000000003E-3</v>
      </c>
      <c r="N948" s="43">
        <v>0.12966004</v>
      </c>
      <c r="O948" s="43">
        <v>9.5689040999999997E-5</v>
      </c>
      <c r="P948" s="43">
        <v>8.0854230999999992E-3</v>
      </c>
      <c r="Q948" s="43">
        <v>8.8358179000000002E-4</v>
      </c>
      <c r="R948" s="43">
        <v>1.5138673E-2</v>
      </c>
      <c r="S948" s="43">
        <v>7.7146417999999998E-3</v>
      </c>
      <c r="U948" s="77">
        <f t="shared" si="75"/>
        <v>0.35342768965517241</v>
      </c>
    </row>
    <row r="949" spans="1:21">
      <c r="A949" s="41" t="s">
        <v>33</v>
      </c>
      <c r="B949" s="41" t="s">
        <v>2431</v>
      </c>
      <c r="C949" s="74">
        <f t="shared" si="71"/>
        <v>0.90057154832000008</v>
      </c>
      <c r="D949" s="74">
        <f t="shared" si="72"/>
        <v>1.9278182740000004E-2</v>
      </c>
      <c r="E949" s="74">
        <f t="shared" si="73"/>
        <v>0.64009950910000002</v>
      </c>
      <c r="F949" s="74">
        <f t="shared" si="74"/>
        <v>0.17450094148</v>
      </c>
      <c r="G949" s="75">
        <v>6.6692915000000005E-2</v>
      </c>
      <c r="H949" s="43">
        <v>6.7007391000000003E-3</v>
      </c>
      <c r="I949" s="43">
        <v>0.29534858000000003</v>
      </c>
      <c r="J949" s="43">
        <v>8.8718552000000006E-3</v>
      </c>
      <c r="K949" s="43">
        <v>2.5240886000000001E-3</v>
      </c>
      <c r="L949" s="43">
        <v>4.3064964000000001E-4</v>
      </c>
      <c r="M949" s="43">
        <v>7.4515893000000003E-3</v>
      </c>
      <c r="N949" s="43">
        <v>0.33805018999999997</v>
      </c>
      <c r="O949" s="43">
        <v>3.4908037999999998E-4</v>
      </c>
      <c r="P949" s="43">
        <v>1.7778025999999999E-2</v>
      </c>
      <c r="Q949" s="43">
        <v>2.4928871000000001E-3</v>
      </c>
      <c r="R949" s="43">
        <v>1.4909748E-2</v>
      </c>
      <c r="S949" s="43">
        <v>0.13897119999999999</v>
      </c>
      <c r="U949" s="77">
        <f t="shared" si="75"/>
        <v>0.57493892241379307</v>
      </c>
    </row>
    <row r="950" spans="1:21">
      <c r="A950" s="41" t="s">
        <v>33</v>
      </c>
      <c r="B950" s="41" t="s">
        <v>2432</v>
      </c>
      <c r="C950" s="74">
        <f t="shared" si="71"/>
        <v>1.8513848941950004</v>
      </c>
      <c r="D950" s="74">
        <f t="shared" si="72"/>
        <v>0.10292368410000001</v>
      </c>
      <c r="E950" s="74">
        <f t="shared" si="73"/>
        <v>1.5695672203000002</v>
      </c>
      <c r="F950" s="74">
        <f t="shared" si="74"/>
        <v>5.0794459794999997E-2</v>
      </c>
      <c r="G950" s="75">
        <v>0.12809952999999999</v>
      </c>
      <c r="H950" s="43">
        <v>2.1419703000000001E-3</v>
      </c>
      <c r="I950" s="43">
        <v>1.1844253</v>
      </c>
      <c r="J950" s="43">
        <v>1.2860170000000001E-2</v>
      </c>
      <c r="K950" s="43">
        <v>1.5586317E-3</v>
      </c>
      <c r="L950" s="43">
        <v>3.5174593999999998E-3</v>
      </c>
      <c r="M950" s="43">
        <v>8.4987423000000006E-2</v>
      </c>
      <c r="N950" s="43">
        <v>0.38299994999999998</v>
      </c>
      <c r="O950" s="43">
        <v>9.8910095E-5</v>
      </c>
      <c r="P950" s="43">
        <v>2.8184398999999999E-2</v>
      </c>
      <c r="Q950" s="43">
        <v>1.0394480999999999E-3</v>
      </c>
      <c r="R950" s="43">
        <v>1.4452639999999999E-2</v>
      </c>
      <c r="S950" s="43">
        <v>7.0190625999999997E-3</v>
      </c>
      <c r="U950" s="77">
        <f t="shared" si="75"/>
        <v>1.1043062931034482</v>
      </c>
    </row>
    <row r="951" spans="1:21">
      <c r="A951" s="41" t="s">
        <v>33</v>
      </c>
      <c r="B951" s="41" t="s">
        <v>2433</v>
      </c>
      <c r="C951" s="74">
        <f t="shared" si="71"/>
        <v>1.0058753814700001</v>
      </c>
      <c r="D951" s="74">
        <f t="shared" si="72"/>
        <v>1.476068489E-2</v>
      </c>
      <c r="E951" s="74">
        <f t="shared" si="73"/>
        <v>0.89374184629999998</v>
      </c>
      <c r="F951" s="74">
        <f t="shared" si="74"/>
        <v>3.7742560280000004E-2</v>
      </c>
      <c r="G951" s="75">
        <v>5.9630290000000002E-2</v>
      </c>
      <c r="H951" s="43">
        <v>1.3699863E-3</v>
      </c>
      <c r="I951" s="43">
        <v>0.36474757000000002</v>
      </c>
      <c r="J951" s="43">
        <v>5.5170234000000004E-3</v>
      </c>
      <c r="K951" s="43">
        <v>1.4838074999999999E-3</v>
      </c>
      <c r="L951" s="43">
        <v>6.6649538999999998E-4</v>
      </c>
      <c r="M951" s="43">
        <v>7.0933586000000003E-3</v>
      </c>
      <c r="N951" s="43">
        <v>0.52762429</v>
      </c>
      <c r="O951" s="43">
        <v>1.1282032E-4</v>
      </c>
      <c r="P951" s="43">
        <v>8.5534530000000008E-3</v>
      </c>
      <c r="Q951" s="43">
        <v>5.7999196000000004E-4</v>
      </c>
      <c r="R951" s="43">
        <v>1.3859715999999999E-2</v>
      </c>
      <c r="S951" s="43">
        <v>1.4636579E-2</v>
      </c>
      <c r="U951" s="77">
        <f t="shared" si="75"/>
        <v>0.514054224137931</v>
      </c>
    </row>
    <row r="952" spans="1:21">
      <c r="A952" s="41" t="s">
        <v>33</v>
      </c>
      <c r="B952" s="41" t="s">
        <v>2434</v>
      </c>
      <c r="C952" s="74">
        <f t="shared" si="71"/>
        <v>2.470516680517</v>
      </c>
      <c r="D952" s="74">
        <f t="shared" si="72"/>
        <v>1.209668463E-2</v>
      </c>
      <c r="E952" s="74">
        <f t="shared" si="73"/>
        <v>2.3663670252000002</v>
      </c>
      <c r="F952" s="74">
        <f t="shared" si="74"/>
        <v>5.1948132687E-2</v>
      </c>
      <c r="G952" s="75">
        <v>4.0104837999999997E-2</v>
      </c>
      <c r="H952" s="43">
        <v>1.0468252E-3</v>
      </c>
      <c r="I952" s="43">
        <v>0.2292738</v>
      </c>
      <c r="J952" s="43">
        <v>2.0661855000000001E-3</v>
      </c>
      <c r="K952" s="43">
        <v>7.7192980999999999E-4</v>
      </c>
      <c r="L952" s="43">
        <v>3.8669722000000002E-4</v>
      </c>
      <c r="M952" s="43">
        <v>8.8718721000000007E-3</v>
      </c>
      <c r="N952" s="43">
        <v>2.1360464000000001</v>
      </c>
      <c r="O952" s="43">
        <v>4.8011026999999999E-5</v>
      </c>
      <c r="P952" s="43">
        <v>1.6532097999999999E-3</v>
      </c>
      <c r="Q952" s="43">
        <v>6.5081785999999997E-4</v>
      </c>
      <c r="R952" s="43">
        <v>2.0671609000000001E-2</v>
      </c>
      <c r="S952" s="43">
        <v>2.8924485E-2</v>
      </c>
      <c r="U952" s="77">
        <f t="shared" si="75"/>
        <v>0.34573136206896549</v>
      </c>
    </row>
    <row r="953" spans="1:21">
      <c r="A953" s="41" t="s">
        <v>33</v>
      </c>
      <c r="B953" s="41" t="s">
        <v>2435</v>
      </c>
      <c r="C953" s="74">
        <f t="shared" si="71"/>
        <v>0.78412636090999999</v>
      </c>
      <c r="D953" s="74">
        <f t="shared" si="72"/>
        <v>2.165020828E-2</v>
      </c>
      <c r="E953" s="74">
        <f t="shared" si="73"/>
        <v>0.66230215640000001</v>
      </c>
      <c r="F953" s="74">
        <f t="shared" si="74"/>
        <v>4.7120929229999997E-2</v>
      </c>
      <c r="G953" s="75">
        <v>5.3053067000000002E-2</v>
      </c>
      <c r="H953" s="43">
        <v>2.0019764000000001E-3</v>
      </c>
      <c r="I953" s="43">
        <v>0.35844008999999999</v>
      </c>
      <c r="J953" s="43">
        <v>5.0019901999999996E-3</v>
      </c>
      <c r="K953" s="43">
        <v>1.3302556E-3</v>
      </c>
      <c r="L953" s="43">
        <v>7.5421647999999997E-4</v>
      </c>
      <c r="M953" s="43">
        <v>1.4563746000000001E-2</v>
      </c>
      <c r="N953" s="43">
        <v>0.30186009000000003</v>
      </c>
      <c r="O953" s="43">
        <v>1.1113443E-4</v>
      </c>
      <c r="P953" s="43">
        <v>1.0300616E-2</v>
      </c>
      <c r="Q953" s="43">
        <v>1.0883818000000001E-3</v>
      </c>
      <c r="R953" s="43">
        <v>1.1732064E-2</v>
      </c>
      <c r="S953" s="43">
        <v>2.3888732999999999E-2</v>
      </c>
      <c r="U953" s="77">
        <f t="shared" si="75"/>
        <v>0.45735402586206897</v>
      </c>
    </row>
    <row r="954" spans="1:21">
      <c r="A954" s="41" t="s">
        <v>33</v>
      </c>
      <c r="B954" s="41" t="s">
        <v>2436</v>
      </c>
      <c r="C954" s="74">
        <f t="shared" si="71"/>
        <v>0.66008119345000005</v>
      </c>
      <c r="D954" s="74">
        <f t="shared" si="72"/>
        <v>1.80187687E-2</v>
      </c>
      <c r="E954" s="74">
        <f t="shared" si="73"/>
        <v>0.54277805280000002</v>
      </c>
      <c r="F954" s="74">
        <f t="shared" si="74"/>
        <v>4.9898724950000001E-2</v>
      </c>
      <c r="G954" s="75">
        <v>4.9385646999999998E-2</v>
      </c>
      <c r="H954" s="43">
        <v>1.2321728E-3</v>
      </c>
      <c r="I954" s="43">
        <v>0.22322402</v>
      </c>
      <c r="J954" s="43">
        <v>6.3039697000000002E-3</v>
      </c>
      <c r="K954" s="43">
        <v>1.8919535E-3</v>
      </c>
      <c r="L954" s="43">
        <v>1.5749742000000001E-3</v>
      </c>
      <c r="M954" s="43">
        <v>8.2478712999999992E-3</v>
      </c>
      <c r="N954" s="43">
        <v>0.31832186000000001</v>
      </c>
      <c r="O954" s="43">
        <v>1.3628058E-4</v>
      </c>
      <c r="P954" s="43">
        <v>1.2754566E-2</v>
      </c>
      <c r="Q954" s="43">
        <v>6.3035437E-4</v>
      </c>
      <c r="R954" s="43">
        <v>2.1281568000000001E-2</v>
      </c>
      <c r="S954" s="43">
        <v>1.5095956000000001E-2</v>
      </c>
      <c r="U954" s="77">
        <f t="shared" si="75"/>
        <v>0.42573833620689649</v>
      </c>
    </row>
    <row r="955" spans="1:21">
      <c r="A955" s="41" t="s">
        <v>33</v>
      </c>
      <c r="B955" s="41" t="s">
        <v>2437</v>
      </c>
      <c r="C955" s="74">
        <f t="shared" si="71"/>
        <v>1.0490881596960002</v>
      </c>
      <c r="D955" s="74">
        <f t="shared" si="72"/>
        <v>2.9191205200000001E-2</v>
      </c>
      <c r="E955" s="74">
        <f t="shared" si="73"/>
        <v>0.93639084560000008</v>
      </c>
      <c r="F955" s="74">
        <f t="shared" si="74"/>
        <v>3.5238576896000004E-2</v>
      </c>
      <c r="G955" s="75">
        <v>4.8267532000000002E-2</v>
      </c>
      <c r="H955" s="43">
        <v>1.1246556E-3</v>
      </c>
      <c r="I955" s="43">
        <v>0.34377120999999999</v>
      </c>
      <c r="J955" s="43">
        <v>5.0613982999999996E-3</v>
      </c>
      <c r="K955" s="43">
        <v>1.3203396E-3</v>
      </c>
      <c r="L955" s="43">
        <v>4.2563643E-3</v>
      </c>
      <c r="M955" s="43">
        <v>1.8553103000000001E-2</v>
      </c>
      <c r="N955" s="43">
        <v>0.59149498</v>
      </c>
      <c r="O955" s="43">
        <v>9.3370886000000006E-5</v>
      </c>
      <c r="P955" s="43">
        <v>9.7909854000000004E-3</v>
      </c>
      <c r="Q955" s="43">
        <v>6.0820560999999996E-4</v>
      </c>
      <c r="R955" s="43">
        <v>1.4287472000000001E-2</v>
      </c>
      <c r="S955" s="43">
        <v>1.0458543000000001E-2</v>
      </c>
      <c r="U955" s="77">
        <f t="shared" si="75"/>
        <v>0.41609941379310345</v>
      </c>
    </row>
    <row r="956" spans="1:21">
      <c r="A956" s="41" t="s">
        <v>33</v>
      </c>
      <c r="B956" s="41" t="s">
        <v>2438</v>
      </c>
      <c r="C956" s="74">
        <f t="shared" si="71"/>
        <v>0.72206438743000001</v>
      </c>
      <c r="D956" s="74">
        <f t="shared" si="72"/>
        <v>1.8816251040000002E-2</v>
      </c>
      <c r="E956" s="74">
        <f t="shared" si="73"/>
        <v>0.53307821450000004</v>
      </c>
      <c r="F956" s="74">
        <f t="shared" si="74"/>
        <v>9.8142868889999998E-2</v>
      </c>
      <c r="G956" s="75">
        <v>7.2027052999999994E-2</v>
      </c>
      <c r="H956" s="43">
        <v>2.0759945E-3</v>
      </c>
      <c r="I956" s="43">
        <v>0.21716042999999999</v>
      </c>
      <c r="J956" s="43">
        <v>1.0870301000000001E-2</v>
      </c>
      <c r="K956" s="43">
        <v>3.5239428999999998E-3</v>
      </c>
      <c r="L956" s="43">
        <v>3.7692983999999997E-4</v>
      </c>
      <c r="M956" s="43">
        <v>4.0450772999999999E-3</v>
      </c>
      <c r="N956" s="43">
        <v>0.31384179000000001</v>
      </c>
      <c r="O956" s="43">
        <v>2.5620607000000002E-4</v>
      </c>
      <c r="P956" s="43">
        <v>2.2760806000000001E-2</v>
      </c>
      <c r="Q956" s="43">
        <v>9.7159682E-4</v>
      </c>
      <c r="R956" s="43">
        <v>4.6507319999999998E-2</v>
      </c>
      <c r="S956" s="43">
        <v>2.7646939999999998E-2</v>
      </c>
      <c r="U956" s="77">
        <f t="shared" si="75"/>
        <v>0.62092287068965513</v>
      </c>
    </row>
    <row r="957" spans="1:21">
      <c r="A957" s="41" t="s">
        <v>33</v>
      </c>
      <c r="B957" s="41" t="s">
        <v>2439</v>
      </c>
      <c r="C957" s="74">
        <f t="shared" si="71"/>
        <v>0.74429266607000011</v>
      </c>
      <c r="D957" s="74">
        <f t="shared" si="72"/>
        <v>1.380914703E-2</v>
      </c>
      <c r="E957" s="74">
        <f t="shared" si="73"/>
        <v>0.62454965910000004</v>
      </c>
      <c r="F957" s="74">
        <f t="shared" si="74"/>
        <v>5.4026556939999998E-2</v>
      </c>
      <c r="G957" s="75">
        <v>5.1907303000000002E-2</v>
      </c>
      <c r="H957" s="43">
        <v>1.3167691E-3</v>
      </c>
      <c r="I957" s="43">
        <v>0.27871864000000002</v>
      </c>
      <c r="J957" s="43">
        <v>5.0034132E-3</v>
      </c>
      <c r="K957" s="43">
        <v>1.5451664000000001E-3</v>
      </c>
      <c r="L957" s="43">
        <v>3.8233552999999997E-4</v>
      </c>
      <c r="M957" s="43">
        <v>6.8782319000000001E-3</v>
      </c>
      <c r="N957" s="43">
        <v>0.34451425000000002</v>
      </c>
      <c r="O957" s="43">
        <v>1.1284047E-4</v>
      </c>
      <c r="P957" s="43">
        <v>8.0941490000000001E-3</v>
      </c>
      <c r="Q957" s="43">
        <v>6.8368647000000005E-4</v>
      </c>
      <c r="R957" s="43">
        <v>2.6769973999999998E-2</v>
      </c>
      <c r="S957" s="43">
        <v>1.8365907000000001E-2</v>
      </c>
      <c r="U957" s="77">
        <f t="shared" si="75"/>
        <v>0.44747674999999998</v>
      </c>
    </row>
    <row r="958" spans="1:21">
      <c r="A958" s="41" t="s">
        <v>33</v>
      </c>
      <c r="B958" s="41" t="s">
        <v>2440</v>
      </c>
      <c r="C958" s="74">
        <f t="shared" si="71"/>
        <v>0.73823645468999999</v>
      </c>
      <c r="D958" s="74">
        <f t="shared" si="72"/>
        <v>2.5460801200000001E-2</v>
      </c>
      <c r="E958" s="74">
        <f t="shared" si="73"/>
        <v>0.60648714399999992</v>
      </c>
      <c r="F958" s="74">
        <f t="shared" si="74"/>
        <v>4.4985855490000004E-2</v>
      </c>
      <c r="G958" s="75">
        <v>6.1302653999999998E-2</v>
      </c>
      <c r="H958" s="43">
        <v>1.357624E-3</v>
      </c>
      <c r="I958" s="43">
        <v>0.32569229</v>
      </c>
      <c r="J958" s="43">
        <v>6.2632644999999999E-3</v>
      </c>
      <c r="K958" s="43">
        <v>1.7156350000000001E-3</v>
      </c>
      <c r="L958" s="43">
        <v>2.9729137E-3</v>
      </c>
      <c r="M958" s="43">
        <v>1.4508988E-2</v>
      </c>
      <c r="N958" s="43">
        <v>0.27943722999999998</v>
      </c>
      <c r="O958" s="43">
        <v>1.2254947E-4</v>
      </c>
      <c r="P958" s="43">
        <v>1.1869573E-2</v>
      </c>
      <c r="Q958" s="43">
        <v>7.0320701999999999E-4</v>
      </c>
      <c r="R958" s="43">
        <v>1.7350633000000001E-2</v>
      </c>
      <c r="S958" s="43">
        <v>1.4939892999999999E-2</v>
      </c>
      <c r="U958" s="77">
        <f t="shared" si="75"/>
        <v>0.52847115517241372</v>
      </c>
    </row>
    <row r="959" spans="1:21">
      <c r="A959" s="41" t="s">
        <v>33</v>
      </c>
      <c r="B959" s="41" t="s">
        <v>2441</v>
      </c>
      <c r="C959" s="74">
        <f t="shared" si="71"/>
        <v>6.1432374682500015</v>
      </c>
      <c r="D959" s="74">
        <f t="shared" si="72"/>
        <v>9.8486699399999988E-2</v>
      </c>
      <c r="E959" s="74">
        <f t="shared" si="73"/>
        <v>4.2386274620000002</v>
      </c>
      <c r="F959" s="74">
        <f t="shared" si="74"/>
        <v>1.56779915685</v>
      </c>
      <c r="G959" s="75">
        <v>0.23832415000000001</v>
      </c>
      <c r="H959" s="43">
        <v>1.5666572E-2</v>
      </c>
      <c r="I959" s="43">
        <v>0.75625169000000003</v>
      </c>
      <c r="J959" s="43">
        <v>3.1623393E-2</v>
      </c>
      <c r="K959" s="43">
        <v>9.7537723999999992E-3</v>
      </c>
      <c r="L959" s="43">
        <v>1.0664277E-2</v>
      </c>
      <c r="M959" s="43">
        <v>4.6445256999999997E-2</v>
      </c>
      <c r="N959" s="43">
        <v>3.4667091999999999</v>
      </c>
      <c r="O959" s="43">
        <v>6.2015884999999996E-4</v>
      </c>
      <c r="P959" s="43">
        <v>6.4079497999999999E-2</v>
      </c>
      <c r="Q959" s="43">
        <v>1.4286246000000001E-2</v>
      </c>
      <c r="R959" s="43">
        <v>5.6801053999999997E-2</v>
      </c>
      <c r="S959" s="43">
        <v>1.4320122</v>
      </c>
      <c r="U959" s="77">
        <f t="shared" si="75"/>
        <v>2.0545185344827588</v>
      </c>
    </row>
    <row r="960" spans="1:21">
      <c r="A960" s="41" t="s">
        <v>33</v>
      </c>
      <c r="B960" s="41" t="s">
        <v>2442</v>
      </c>
      <c r="C960" s="74">
        <f t="shared" si="71"/>
        <v>0.66103478281000005</v>
      </c>
      <c r="D960" s="74">
        <f t="shared" si="72"/>
        <v>1.3808845239999999E-2</v>
      </c>
      <c r="E960" s="74">
        <f t="shared" si="73"/>
        <v>0.53864191120000005</v>
      </c>
      <c r="F960" s="74">
        <f t="shared" si="74"/>
        <v>5.1909167370000002E-2</v>
      </c>
      <c r="G960" s="75">
        <v>5.6674859000000001E-2</v>
      </c>
      <c r="H960" s="43">
        <v>1.2387612E-3</v>
      </c>
      <c r="I960" s="43">
        <v>0.27649769000000002</v>
      </c>
      <c r="J960" s="43">
        <v>4.9910236E-3</v>
      </c>
      <c r="K960" s="43">
        <v>1.4921843E-3</v>
      </c>
      <c r="L960" s="43">
        <v>6.8752904000000004E-4</v>
      </c>
      <c r="M960" s="43">
        <v>6.6381082999999999E-3</v>
      </c>
      <c r="N960" s="43">
        <v>0.26090545999999998</v>
      </c>
      <c r="O960" s="43">
        <v>1.0859224E-4</v>
      </c>
      <c r="P960" s="43">
        <v>8.3492081999999995E-3</v>
      </c>
      <c r="Q960" s="43">
        <v>6.0714893000000003E-4</v>
      </c>
      <c r="R960" s="43">
        <v>2.5141077000000001E-2</v>
      </c>
      <c r="S960" s="43">
        <v>1.7703140999999999E-2</v>
      </c>
      <c r="U960" s="77">
        <f t="shared" si="75"/>
        <v>0.48857637068965515</v>
      </c>
    </row>
    <row r="961" spans="1:21">
      <c r="A961" s="41" t="s">
        <v>33</v>
      </c>
      <c r="B961" s="41" t="s">
        <v>2443</v>
      </c>
      <c r="C961" s="74">
        <f t="shared" si="71"/>
        <v>0.99910757669299988</v>
      </c>
      <c r="D961" s="74">
        <f t="shared" si="72"/>
        <v>1.7554075499999999E-2</v>
      </c>
      <c r="E961" s="74">
        <f t="shared" si="73"/>
        <v>0.88966838069999987</v>
      </c>
      <c r="F961" s="74">
        <f t="shared" si="74"/>
        <v>4.1210399492999997E-2</v>
      </c>
      <c r="G961" s="75">
        <v>5.0674720999999999E-2</v>
      </c>
      <c r="H961" s="43">
        <v>1.0897807000000001E-3</v>
      </c>
      <c r="I961" s="43">
        <v>0.27038763999999998</v>
      </c>
      <c r="J961" s="43">
        <v>4.8615930999999996E-3</v>
      </c>
      <c r="K961" s="43">
        <v>1.3745722E-3</v>
      </c>
      <c r="L961" s="43">
        <v>1.5841333E-3</v>
      </c>
      <c r="M961" s="43">
        <v>9.7337768999999994E-3</v>
      </c>
      <c r="N961" s="43">
        <v>0.61819095999999996</v>
      </c>
      <c r="O961" s="43">
        <v>9.9234123000000002E-5</v>
      </c>
      <c r="P961" s="43">
        <v>8.7297278999999995E-3</v>
      </c>
      <c r="Q961" s="43">
        <v>5.8360246999999998E-4</v>
      </c>
      <c r="R961" s="43">
        <v>1.7835051000000001E-2</v>
      </c>
      <c r="S961" s="43">
        <v>1.3962784000000001E-2</v>
      </c>
      <c r="U961" s="77">
        <f t="shared" si="75"/>
        <v>0.43685104310344824</v>
      </c>
    </row>
    <row r="962" spans="1:21">
      <c r="A962" s="41" t="s">
        <v>33</v>
      </c>
      <c r="B962" s="41" t="s">
        <v>2444</v>
      </c>
      <c r="C962" s="74">
        <f t="shared" si="71"/>
        <v>0.48326737831400002</v>
      </c>
      <c r="D962" s="74">
        <f t="shared" si="72"/>
        <v>2.02493108E-2</v>
      </c>
      <c r="E962" s="74">
        <f t="shared" si="73"/>
        <v>0.37660824803000004</v>
      </c>
      <c r="F962" s="74">
        <f t="shared" si="74"/>
        <v>3.9605616484000003E-2</v>
      </c>
      <c r="G962" s="75">
        <v>4.6804203000000003E-2</v>
      </c>
      <c r="H962" s="43">
        <v>9.3757802999999999E-4</v>
      </c>
      <c r="I962" s="43">
        <v>0.24689986</v>
      </c>
      <c r="J962" s="43">
        <v>4.9660088000000003E-3</v>
      </c>
      <c r="K962" s="43">
        <v>1.3964152999999999E-3</v>
      </c>
      <c r="L962" s="43">
        <v>3.0247736999999999E-3</v>
      </c>
      <c r="M962" s="43">
        <v>1.0862113E-2</v>
      </c>
      <c r="N962" s="43">
        <v>0.12877081000000001</v>
      </c>
      <c r="O962" s="43">
        <v>9.9591333999999996E-5</v>
      </c>
      <c r="P962" s="43">
        <v>1.0005099999999999E-2</v>
      </c>
      <c r="Q962" s="43">
        <v>4.7796515000000001E-4</v>
      </c>
      <c r="R962" s="43">
        <v>1.7029242999999999E-2</v>
      </c>
      <c r="S962" s="43">
        <v>1.1993716999999999E-2</v>
      </c>
      <c r="U962" s="77">
        <f t="shared" si="75"/>
        <v>0.40348450862068963</v>
      </c>
    </row>
    <row r="963" spans="1:21">
      <c r="A963" s="41" t="s">
        <v>33</v>
      </c>
      <c r="B963" s="41" t="s">
        <v>2445</v>
      </c>
      <c r="C963" s="74">
        <f t="shared" si="71"/>
        <v>0.55941380167999999</v>
      </c>
      <c r="D963" s="74">
        <f t="shared" si="72"/>
        <v>1.7523983109999999E-2</v>
      </c>
      <c r="E963" s="74">
        <f t="shared" si="73"/>
        <v>0.40365192789999998</v>
      </c>
      <c r="F963" s="74">
        <f t="shared" si="74"/>
        <v>7.5703580669999992E-2</v>
      </c>
      <c r="G963" s="75">
        <v>6.2534309999999996E-2</v>
      </c>
      <c r="H963" s="43">
        <v>1.6103778999999999E-3</v>
      </c>
      <c r="I963" s="43">
        <v>0.2221381</v>
      </c>
      <c r="J963" s="43">
        <v>7.7970675999999997E-3</v>
      </c>
      <c r="K963" s="43">
        <v>2.5241173999999999E-3</v>
      </c>
      <c r="L963" s="43">
        <v>8.4375710999999999E-4</v>
      </c>
      <c r="M963" s="43">
        <v>6.3590410000000002E-3</v>
      </c>
      <c r="N963" s="43">
        <v>0.17990344999999999</v>
      </c>
      <c r="O963" s="43">
        <v>1.8076095E-4</v>
      </c>
      <c r="P963" s="43">
        <v>1.5457238E-2</v>
      </c>
      <c r="Q963" s="43">
        <v>8.2124772000000004E-4</v>
      </c>
      <c r="R963" s="43">
        <v>3.5425545000000003E-2</v>
      </c>
      <c r="S963" s="43">
        <v>2.3818789E-2</v>
      </c>
      <c r="U963" s="77">
        <f t="shared" si="75"/>
        <v>0.53908887931034477</v>
      </c>
    </row>
    <row r="964" spans="1:21">
      <c r="A964" s="41" t="s">
        <v>33</v>
      </c>
      <c r="B964" s="41" t="s">
        <v>2446</v>
      </c>
      <c r="C964" s="74">
        <f t="shared" si="71"/>
        <v>2.74524208406</v>
      </c>
      <c r="D964" s="74">
        <f t="shared" si="72"/>
        <v>5.7204737000000005E-2</v>
      </c>
      <c r="E964" s="74">
        <f t="shared" si="73"/>
        <v>1.5119394370000001</v>
      </c>
      <c r="F964" s="74">
        <f t="shared" si="74"/>
        <v>1.0032009500599999</v>
      </c>
      <c r="G964" s="75">
        <v>0.17289695999999999</v>
      </c>
      <c r="H964" s="43">
        <v>1.6732596999999998E-2</v>
      </c>
      <c r="I964" s="43">
        <v>0.45005304000000002</v>
      </c>
      <c r="J964" s="43">
        <v>2.6134648E-2</v>
      </c>
      <c r="K964" s="43">
        <v>8.5312085999999995E-3</v>
      </c>
      <c r="L964" s="43">
        <v>3.1671044000000001E-3</v>
      </c>
      <c r="M964" s="43">
        <v>1.9371776E-2</v>
      </c>
      <c r="N964" s="43">
        <v>1.0451538</v>
      </c>
      <c r="O964" s="43">
        <v>5.0958606E-4</v>
      </c>
      <c r="P964" s="43">
        <v>4.8752297999999999E-2</v>
      </c>
      <c r="Q964" s="43">
        <v>1.2448656000000001E-2</v>
      </c>
      <c r="R964" s="43">
        <v>5.006679E-2</v>
      </c>
      <c r="S964" s="43">
        <v>0.89142361999999997</v>
      </c>
      <c r="U964" s="77">
        <f t="shared" si="75"/>
        <v>1.4904910344827584</v>
      </c>
    </row>
    <row r="965" spans="1:21">
      <c r="A965" s="41" t="s">
        <v>33</v>
      </c>
      <c r="B965" s="41" t="s">
        <v>2447</v>
      </c>
      <c r="C965" s="74">
        <f t="shared" si="71"/>
        <v>0.39865256519999998</v>
      </c>
      <c r="D965" s="74">
        <f t="shared" si="72"/>
        <v>1.4119987000000001E-2</v>
      </c>
      <c r="E965" s="74">
        <f t="shared" si="73"/>
        <v>0.27661896079999998</v>
      </c>
      <c r="F965" s="74">
        <f t="shared" si="74"/>
        <v>5.5481454400000005E-2</v>
      </c>
      <c r="G965" s="75">
        <v>5.2432162999999997E-2</v>
      </c>
      <c r="H965" s="43">
        <v>1.2000698000000001E-3</v>
      </c>
      <c r="I965" s="43">
        <v>0.20595058999999999</v>
      </c>
      <c r="J965" s="43">
        <v>5.7138843999999999E-3</v>
      </c>
      <c r="K965" s="43">
        <v>1.8159955999999999E-3</v>
      </c>
      <c r="L965" s="43">
        <v>8.0916270000000001E-4</v>
      </c>
      <c r="M965" s="43">
        <v>5.7809443000000002E-3</v>
      </c>
      <c r="N965" s="43">
        <v>6.9468300999999996E-2</v>
      </c>
      <c r="O965" s="43">
        <v>1.2856896999999999E-4</v>
      </c>
      <c r="P965" s="43">
        <v>1.0930916000000001E-2</v>
      </c>
      <c r="Q965" s="43">
        <v>6.1648943000000003E-4</v>
      </c>
      <c r="R965" s="43">
        <v>2.5385285E-2</v>
      </c>
      <c r="S965" s="43">
        <v>1.8420195E-2</v>
      </c>
      <c r="U965" s="77">
        <f t="shared" si="75"/>
        <v>0.45200140517241372</v>
      </c>
    </row>
    <row r="966" spans="1:21">
      <c r="A966" s="41" t="s">
        <v>33</v>
      </c>
      <c r="B966" s="41" t="s">
        <v>2448</v>
      </c>
      <c r="C966" s="74">
        <f t="shared" si="71"/>
        <v>0.64089973551000001</v>
      </c>
      <c r="D966" s="74">
        <f t="shared" si="72"/>
        <v>1.385862522E-2</v>
      </c>
      <c r="E966" s="74">
        <f t="shared" si="73"/>
        <v>0.52375628370000005</v>
      </c>
      <c r="F966" s="74">
        <f t="shared" si="74"/>
        <v>5.158596059E-2</v>
      </c>
      <c r="G966" s="75">
        <v>5.1698866000000003E-2</v>
      </c>
      <c r="H966" s="43">
        <v>1.1556137E-3</v>
      </c>
      <c r="I966" s="43">
        <v>0.25073788000000002</v>
      </c>
      <c r="J966" s="43">
        <v>4.9852174999999999E-3</v>
      </c>
      <c r="K966" s="43">
        <v>1.4452438E-3</v>
      </c>
      <c r="L966" s="43">
        <v>6.9961011999999999E-4</v>
      </c>
      <c r="M966" s="43">
        <v>6.7285538000000002E-3</v>
      </c>
      <c r="N966" s="43">
        <v>0.27186279000000002</v>
      </c>
      <c r="O966" s="43">
        <v>1.0570889000000001E-4</v>
      </c>
      <c r="P966" s="43">
        <v>8.8300862999999997E-3</v>
      </c>
      <c r="Q966" s="43">
        <v>1.2421824E-3</v>
      </c>
      <c r="R966" s="43">
        <v>1.9111728000000001E-2</v>
      </c>
      <c r="S966" s="43">
        <v>2.2296255000000001E-2</v>
      </c>
      <c r="U966" s="77">
        <f t="shared" si="75"/>
        <v>0.44567987931034481</v>
      </c>
    </row>
    <row r="967" spans="1:21">
      <c r="A967" s="41" t="s">
        <v>33</v>
      </c>
      <c r="B967" s="41" t="s">
        <v>2449</v>
      </c>
      <c r="C967" s="74">
        <f t="shared" si="71"/>
        <v>0.50567952048999998</v>
      </c>
      <c r="D967" s="74">
        <f t="shared" si="72"/>
        <v>1.2276390420000002E-2</v>
      </c>
      <c r="E967" s="74">
        <f t="shared" si="73"/>
        <v>0.41649400213999999</v>
      </c>
      <c r="F967" s="74">
        <f t="shared" si="74"/>
        <v>3.4729420929999998E-2</v>
      </c>
      <c r="G967" s="75">
        <v>4.2179706999999997E-2</v>
      </c>
      <c r="H967" s="43">
        <v>9.1236213999999999E-4</v>
      </c>
      <c r="I967" s="43">
        <v>0.20421127</v>
      </c>
      <c r="J967" s="43">
        <v>3.8464150000000002E-3</v>
      </c>
      <c r="K967" s="43">
        <v>1.1351171E-3</v>
      </c>
      <c r="L967" s="43">
        <v>7.0336382000000001E-4</v>
      </c>
      <c r="M967" s="43">
        <v>6.5914945000000004E-3</v>
      </c>
      <c r="N967" s="43">
        <v>0.21137037</v>
      </c>
      <c r="O967" s="43">
        <v>8.2219629999999997E-5</v>
      </c>
      <c r="P967" s="43">
        <v>6.8950215E-3</v>
      </c>
      <c r="Q967" s="43">
        <v>4.8748379999999998E-4</v>
      </c>
      <c r="R967" s="43">
        <v>1.5092609999999999E-2</v>
      </c>
      <c r="S967" s="43">
        <v>1.2172086E-2</v>
      </c>
      <c r="U967" s="77">
        <f t="shared" si="75"/>
        <v>0.36361816379310341</v>
      </c>
    </row>
    <row r="968" spans="1:21">
      <c r="A968" s="41" t="s">
        <v>33</v>
      </c>
      <c r="B968" s="41" t="s">
        <v>2450</v>
      </c>
      <c r="C968" s="74">
        <f t="shared" si="71"/>
        <v>2.7751874985199998</v>
      </c>
      <c r="D968" s="74">
        <f t="shared" si="72"/>
        <v>3.3536043840000002E-2</v>
      </c>
      <c r="E968" s="74">
        <f t="shared" si="73"/>
        <v>2.4782236477000001</v>
      </c>
      <c r="F968" s="74">
        <f t="shared" si="74"/>
        <v>0.15443255698</v>
      </c>
      <c r="G968" s="75">
        <v>0.10899525</v>
      </c>
      <c r="H968" s="43">
        <v>4.7869276999999997E-3</v>
      </c>
      <c r="I968" s="43">
        <v>0.38908712000000001</v>
      </c>
      <c r="J968" s="43">
        <v>1.3711004000000001E-2</v>
      </c>
      <c r="K968" s="43">
        <v>4.3927423000000004E-3</v>
      </c>
      <c r="L968" s="43">
        <v>8.0799454000000004E-4</v>
      </c>
      <c r="M968" s="43">
        <v>1.4624303E-2</v>
      </c>
      <c r="N968" s="43">
        <v>2.0843495999999999</v>
      </c>
      <c r="O968" s="43">
        <v>2.9920608E-4</v>
      </c>
      <c r="P968" s="43">
        <v>2.6383146E-2</v>
      </c>
      <c r="Q968" s="43">
        <v>1.2984609000000001E-3</v>
      </c>
      <c r="R968" s="43">
        <v>4.6381117999999999E-2</v>
      </c>
      <c r="S968" s="43">
        <v>8.0070626000000006E-2</v>
      </c>
      <c r="U968" s="77">
        <f t="shared" si="75"/>
        <v>0.93961422413793105</v>
      </c>
    </row>
    <row r="969" spans="1:21">
      <c r="A969" s="41" t="s">
        <v>33</v>
      </c>
      <c r="B969" s="41" t="s">
        <v>2451</v>
      </c>
      <c r="C969" s="74">
        <f t="shared" si="71"/>
        <v>0.76041781695999999</v>
      </c>
      <c r="D969" s="74">
        <f t="shared" si="72"/>
        <v>1.9079553320000001E-2</v>
      </c>
      <c r="E969" s="74">
        <f t="shared" si="73"/>
        <v>0.60831056780000003</v>
      </c>
      <c r="F969" s="74">
        <f t="shared" si="74"/>
        <v>7.3625801840000005E-2</v>
      </c>
      <c r="G969" s="75">
        <v>5.9401893999999997E-2</v>
      </c>
      <c r="H969" s="43">
        <v>1.6659278E-3</v>
      </c>
      <c r="I969" s="43">
        <v>0.20899743000000001</v>
      </c>
      <c r="J969" s="43">
        <v>8.7672939000000005E-3</v>
      </c>
      <c r="K969" s="43">
        <v>2.7759403999999999E-3</v>
      </c>
      <c r="L969" s="43">
        <v>8.9080082000000005E-4</v>
      </c>
      <c r="M969" s="43">
        <v>6.6455181999999996E-3</v>
      </c>
      <c r="N969" s="43">
        <v>0.39764720999999997</v>
      </c>
      <c r="O969" s="43">
        <v>2.0027981E-4</v>
      </c>
      <c r="P969" s="43">
        <v>1.8278902999999999E-2</v>
      </c>
      <c r="Q969" s="43">
        <v>8.6603603000000003E-4</v>
      </c>
      <c r="R969" s="43">
        <v>3.2624723000000001E-2</v>
      </c>
      <c r="S969" s="43">
        <v>2.1655859999999999E-2</v>
      </c>
      <c r="U969" s="77">
        <f t="shared" si="75"/>
        <v>0.51208529310344819</v>
      </c>
    </row>
    <row r="970" spans="1:21">
      <c r="A970" s="41" t="s">
        <v>33</v>
      </c>
      <c r="B970" s="41" t="s">
        <v>2452</v>
      </c>
      <c r="C970" s="74">
        <f t="shared" ref="C970:C1033" si="76">D970+E970+F970+G970</f>
        <v>0.51316407877899994</v>
      </c>
      <c r="D970" s="74">
        <f t="shared" ref="D970:D1033" si="77">J970+K970+L970+M970</f>
        <v>1.5938799400000002E-2</v>
      </c>
      <c r="E970" s="74">
        <f t="shared" ref="E970:E1033" si="78">H970+I970+N970</f>
        <v>0.4320316233</v>
      </c>
      <c r="F970" s="74">
        <f t="shared" ref="F970:F1033" si="79">O970+IF(P970="x",0,P970)+IF(Q970="x",0,Q970)+IF(R970="x",0,R970)+S970</f>
        <v>2.8452453079E-2</v>
      </c>
      <c r="G970" s="75">
        <v>3.6741203E-2</v>
      </c>
      <c r="H970" s="43">
        <v>1.0145932999999999E-3</v>
      </c>
      <c r="I970" s="43">
        <v>0.20680541</v>
      </c>
      <c r="J970" s="43">
        <v>3.5069568000000001E-3</v>
      </c>
      <c r="K970" s="43">
        <v>1.0457043000000001E-3</v>
      </c>
      <c r="L970" s="43">
        <v>1.6334663E-3</v>
      </c>
      <c r="M970" s="43">
        <v>9.7526720000000004E-3</v>
      </c>
      <c r="N970" s="43">
        <v>0.22421162</v>
      </c>
      <c r="O970" s="43">
        <v>7.0210869000000004E-5</v>
      </c>
      <c r="P970" s="43">
        <v>6.4660122999999998E-3</v>
      </c>
      <c r="Q970" s="43">
        <v>6.2684090999999998E-4</v>
      </c>
      <c r="R970" s="43">
        <v>1.1175768000000001E-2</v>
      </c>
      <c r="S970" s="43">
        <v>1.0113621E-2</v>
      </c>
      <c r="U970" s="77">
        <f t="shared" si="75"/>
        <v>0.31673450862068964</v>
      </c>
    </row>
    <row r="971" spans="1:21">
      <c r="A971" s="41" t="s">
        <v>33</v>
      </c>
      <c r="B971" s="41" t="s">
        <v>2453</v>
      </c>
      <c r="C971" s="74">
        <f t="shared" si="76"/>
        <v>2.2016295492399998</v>
      </c>
      <c r="D971" s="74">
        <f t="shared" si="77"/>
        <v>3.6776448900000008E-2</v>
      </c>
      <c r="E971" s="74">
        <f t="shared" si="78"/>
        <v>1.9363740492999999</v>
      </c>
      <c r="F971" s="74">
        <f t="shared" si="79"/>
        <v>0.12516325104000001</v>
      </c>
      <c r="G971" s="75">
        <v>0.1033158</v>
      </c>
      <c r="H971" s="43">
        <v>2.9547593E-3</v>
      </c>
      <c r="I971" s="43">
        <v>0.54621218999999999</v>
      </c>
      <c r="J971" s="43">
        <v>1.2296229000000001E-2</v>
      </c>
      <c r="K971" s="43">
        <v>3.4722313000000002E-3</v>
      </c>
      <c r="L971" s="43">
        <v>2.0107406000000002E-3</v>
      </c>
      <c r="M971" s="43">
        <v>1.8997248000000001E-2</v>
      </c>
      <c r="N971" s="43">
        <v>1.3872070999999999</v>
      </c>
      <c r="O971" s="43">
        <v>2.5626833999999998E-4</v>
      </c>
      <c r="P971" s="43">
        <v>2.2616043999999998E-2</v>
      </c>
      <c r="Q971" s="43">
        <v>1.4057637E-3</v>
      </c>
      <c r="R971" s="43">
        <v>3.6055572000000001E-2</v>
      </c>
      <c r="S971" s="43">
        <v>6.4829603E-2</v>
      </c>
      <c r="U971" s="77">
        <f t="shared" si="75"/>
        <v>0.89065344827586201</v>
      </c>
    </row>
    <row r="972" spans="1:21">
      <c r="A972" s="41" t="s">
        <v>33</v>
      </c>
      <c r="B972" s="41" t="s">
        <v>2454</v>
      </c>
      <c r="C972" s="74">
        <f t="shared" si="76"/>
        <v>0.60978368528000004</v>
      </c>
      <c r="D972" s="74">
        <f t="shared" si="77"/>
        <v>2.2146512799999997E-2</v>
      </c>
      <c r="E972" s="74">
        <f t="shared" si="78"/>
        <v>0.4157026546</v>
      </c>
      <c r="F972" s="74">
        <f t="shared" si="79"/>
        <v>8.7215015879999996E-2</v>
      </c>
      <c r="G972" s="75">
        <v>8.4719502000000002E-2</v>
      </c>
      <c r="H972" s="43">
        <v>2.1759546000000001E-3</v>
      </c>
      <c r="I972" s="43">
        <v>0.30609752000000001</v>
      </c>
      <c r="J972" s="43">
        <v>1.0746644E-2</v>
      </c>
      <c r="K972" s="43">
        <v>3.2797582999999999E-3</v>
      </c>
      <c r="L972" s="43">
        <v>6.6660649999999999E-4</v>
      </c>
      <c r="M972" s="43">
        <v>7.4535039999999997E-3</v>
      </c>
      <c r="N972" s="43">
        <v>0.10742918</v>
      </c>
      <c r="O972" s="43">
        <v>2.3959118E-4</v>
      </c>
      <c r="P972" s="43">
        <v>2.1090518999999999E-2</v>
      </c>
      <c r="Q972" s="43">
        <v>1.0590617000000001E-3</v>
      </c>
      <c r="R972" s="43">
        <v>3.7934816000000003E-2</v>
      </c>
      <c r="S972" s="43">
        <v>2.6891028000000001E-2</v>
      </c>
      <c r="U972" s="77">
        <f t="shared" si="75"/>
        <v>0.7303405344827586</v>
      </c>
    </row>
    <row r="973" spans="1:21">
      <c r="A973" s="41" t="s">
        <v>33</v>
      </c>
      <c r="B973" s="41" t="s">
        <v>2455</v>
      </c>
      <c r="C973" s="74">
        <f t="shared" si="76"/>
        <v>0.66016930049</v>
      </c>
      <c r="D973" s="74">
        <f t="shared" si="77"/>
        <v>1.9541299309999999E-2</v>
      </c>
      <c r="E973" s="74">
        <f t="shared" si="78"/>
        <v>0.45096351210000002</v>
      </c>
      <c r="F973" s="74">
        <f t="shared" si="79"/>
        <v>8.3303479079999992E-2</v>
      </c>
      <c r="G973" s="75">
        <v>0.10636101000000001</v>
      </c>
      <c r="H973" s="43">
        <v>1.9878920999999998E-3</v>
      </c>
      <c r="I973" s="43">
        <v>0.24281452000000001</v>
      </c>
      <c r="J973" s="43">
        <v>1.0038531E-2</v>
      </c>
      <c r="K973" s="43">
        <v>3.1396466E-3</v>
      </c>
      <c r="L973" s="43">
        <v>6.0113601000000001E-4</v>
      </c>
      <c r="M973" s="43">
        <v>5.7619856999999997E-3</v>
      </c>
      <c r="N973" s="43">
        <v>0.20616110000000001</v>
      </c>
      <c r="O973" s="43">
        <v>2.2853098E-4</v>
      </c>
      <c r="P973" s="43">
        <v>2.0419107999999998E-2</v>
      </c>
      <c r="Q973" s="43">
        <v>1.0060780999999999E-3</v>
      </c>
      <c r="R973" s="43">
        <v>3.7277896999999997E-2</v>
      </c>
      <c r="S973" s="43">
        <v>2.4371865E-2</v>
      </c>
      <c r="U973" s="77">
        <f t="shared" si="75"/>
        <v>0.91690525862068961</v>
      </c>
    </row>
    <row r="974" spans="1:21">
      <c r="A974" s="41" t="s">
        <v>33</v>
      </c>
      <c r="B974" s="41" t="s">
        <v>2456</v>
      </c>
      <c r="C974" s="74">
        <f t="shared" si="76"/>
        <v>0.92171146831600015</v>
      </c>
      <c r="D974" s="74">
        <f t="shared" si="77"/>
        <v>4.5926532899999997E-2</v>
      </c>
      <c r="E974" s="74">
        <f t="shared" si="78"/>
        <v>0.76435574740000001</v>
      </c>
      <c r="F974" s="74">
        <f t="shared" si="79"/>
        <v>4.2046544015999998E-2</v>
      </c>
      <c r="G974" s="75">
        <v>6.9382643999999993E-2</v>
      </c>
      <c r="H974" s="43">
        <v>1.1981374000000001E-3</v>
      </c>
      <c r="I974" s="43">
        <v>0.50390435</v>
      </c>
      <c r="J974" s="43">
        <v>6.2526876999999996E-3</v>
      </c>
      <c r="K974" s="43">
        <v>1.4096581000000001E-3</v>
      </c>
      <c r="L974" s="43">
        <v>8.9882270999999993E-3</v>
      </c>
      <c r="M974" s="43">
        <v>2.927596E-2</v>
      </c>
      <c r="N974" s="43">
        <v>0.25925325999999999</v>
      </c>
      <c r="O974" s="43">
        <v>9.7306585999999996E-5</v>
      </c>
      <c r="P974" s="43">
        <v>1.2353213E-2</v>
      </c>
      <c r="Q974" s="43">
        <v>6.5598342999999997E-4</v>
      </c>
      <c r="R974" s="43">
        <v>1.5719291999999999E-2</v>
      </c>
      <c r="S974" s="43">
        <v>1.3220749E-2</v>
      </c>
      <c r="U974" s="77">
        <f t="shared" si="75"/>
        <v>0.59812624137931025</v>
      </c>
    </row>
    <row r="975" spans="1:21">
      <c r="A975" s="41" t="s">
        <v>33</v>
      </c>
      <c r="B975" s="41" t="s">
        <v>2457</v>
      </c>
      <c r="C975" s="74">
        <f t="shared" si="76"/>
        <v>0.55567904541999991</v>
      </c>
      <c r="D975" s="74">
        <f t="shared" si="77"/>
        <v>2.60075403E-2</v>
      </c>
      <c r="E975" s="74">
        <f t="shared" si="78"/>
        <v>0.40330974519999996</v>
      </c>
      <c r="F975" s="74">
        <f t="shared" si="79"/>
        <v>5.6065635919999995E-2</v>
      </c>
      <c r="G975" s="75">
        <v>7.0296124000000001E-2</v>
      </c>
      <c r="H975" s="43">
        <v>1.5727592E-3</v>
      </c>
      <c r="I975" s="43">
        <v>0.33456936999999998</v>
      </c>
      <c r="J975" s="43">
        <v>7.2802112999999996E-3</v>
      </c>
      <c r="K975" s="43">
        <v>2.1241048999999998E-3</v>
      </c>
      <c r="L975" s="43">
        <v>2.1410600999999998E-3</v>
      </c>
      <c r="M975" s="43">
        <v>1.4462164E-2</v>
      </c>
      <c r="N975" s="43">
        <v>6.7167615999999999E-2</v>
      </c>
      <c r="O975" s="43">
        <v>1.503411E-4</v>
      </c>
      <c r="P975" s="43">
        <v>1.3707917999999999E-2</v>
      </c>
      <c r="Q975" s="43">
        <v>7.7081182000000002E-4</v>
      </c>
      <c r="R975" s="43">
        <v>2.1960138000000001E-2</v>
      </c>
      <c r="S975" s="43">
        <v>1.9476427000000001E-2</v>
      </c>
      <c r="U975" s="77">
        <f t="shared" si="75"/>
        <v>0.6060010689655172</v>
      </c>
    </row>
    <row r="976" spans="1:21">
      <c r="A976" s="41" t="s">
        <v>33</v>
      </c>
      <c r="B976" s="41" t="s">
        <v>2458</v>
      </c>
      <c r="C976" s="74">
        <f t="shared" si="76"/>
        <v>0.65961130554999992</v>
      </c>
      <c r="D976" s="74">
        <f t="shared" si="77"/>
        <v>2.16038403E-2</v>
      </c>
      <c r="E976" s="74">
        <f t="shared" si="78"/>
        <v>0.50673006929999997</v>
      </c>
      <c r="F976" s="74">
        <f t="shared" si="79"/>
        <v>7.0778012949999997E-2</v>
      </c>
      <c r="G976" s="75">
        <v>6.0499382999999997E-2</v>
      </c>
      <c r="H976" s="43">
        <v>1.7223293E-3</v>
      </c>
      <c r="I976" s="43">
        <v>0.24273700000000001</v>
      </c>
      <c r="J976" s="43">
        <v>8.7045796999999994E-3</v>
      </c>
      <c r="K976" s="43">
        <v>2.7122326E-3</v>
      </c>
      <c r="L976" s="43">
        <v>1.273529E-3</v>
      </c>
      <c r="M976" s="43">
        <v>8.9134990000000001E-3</v>
      </c>
      <c r="N976" s="43">
        <v>0.26227074</v>
      </c>
      <c r="O976" s="43">
        <v>1.9564132E-4</v>
      </c>
      <c r="P976" s="43">
        <v>1.7871081E-2</v>
      </c>
      <c r="Q976" s="43">
        <v>8.6524062999999995E-4</v>
      </c>
      <c r="R976" s="43">
        <v>3.1037377000000001E-2</v>
      </c>
      <c r="S976" s="43">
        <v>2.0808673E-2</v>
      </c>
      <c r="U976" s="77">
        <f t="shared" si="75"/>
        <v>0.52154640517241369</v>
      </c>
    </row>
    <row r="977" spans="1:21">
      <c r="A977" s="41" t="s">
        <v>33</v>
      </c>
      <c r="B977" s="41" t="s">
        <v>2459</v>
      </c>
      <c r="C977" s="74">
        <f t="shared" si="76"/>
        <v>1.9208738409199999</v>
      </c>
      <c r="D977" s="74">
        <f t="shared" si="77"/>
        <v>7.3516844799999995E-2</v>
      </c>
      <c r="E977" s="74">
        <f t="shared" si="78"/>
        <v>1.4309178857</v>
      </c>
      <c r="F977" s="74">
        <f t="shared" si="79"/>
        <v>0.24423425041999999</v>
      </c>
      <c r="G977" s="75">
        <v>0.17220485999999999</v>
      </c>
      <c r="H977" s="43">
        <v>5.7183256999999996E-3</v>
      </c>
      <c r="I977" s="43">
        <v>0.75308726000000004</v>
      </c>
      <c r="J977" s="43">
        <v>2.3369488000000001E-2</v>
      </c>
      <c r="K977" s="43">
        <v>7.0231373000000001E-3</v>
      </c>
      <c r="L977" s="43">
        <v>5.6121825E-3</v>
      </c>
      <c r="M977" s="43">
        <v>3.7512036999999998E-2</v>
      </c>
      <c r="N977" s="43">
        <v>0.6721123</v>
      </c>
      <c r="O977" s="43">
        <v>4.9921191999999996E-4</v>
      </c>
      <c r="P977" s="43">
        <v>4.6300335999999997E-2</v>
      </c>
      <c r="Q977" s="43">
        <v>2.4136604999999999E-3</v>
      </c>
      <c r="R977" s="43">
        <v>7.6469001999999994E-2</v>
      </c>
      <c r="S977" s="43">
        <v>0.11855204</v>
      </c>
      <c r="U977" s="77">
        <f t="shared" si="75"/>
        <v>1.4845246551724136</v>
      </c>
    </row>
    <row r="978" spans="1:21">
      <c r="A978" s="41" t="s">
        <v>33</v>
      </c>
      <c r="B978" s="41" t="s">
        <v>2460</v>
      </c>
      <c r="C978" s="74">
        <f t="shared" si="76"/>
        <v>0.64459394051999996</v>
      </c>
      <c r="D978" s="74">
        <f t="shared" si="77"/>
        <v>2.25284426E-2</v>
      </c>
      <c r="E978" s="74">
        <f t="shared" si="78"/>
        <v>0.4603622564</v>
      </c>
      <c r="F978" s="74">
        <f t="shared" si="79"/>
        <v>9.4785828520000004E-2</v>
      </c>
      <c r="G978" s="75">
        <v>6.6917412999999995E-2</v>
      </c>
      <c r="H978" s="43">
        <v>2.0239963999999998E-3</v>
      </c>
      <c r="I978" s="43">
        <v>0.22676694</v>
      </c>
      <c r="J978" s="43">
        <v>1.1224207999999999E-2</v>
      </c>
      <c r="K978" s="43">
        <v>3.6169780999999999E-3</v>
      </c>
      <c r="L978" s="43">
        <v>1.0432809E-3</v>
      </c>
      <c r="M978" s="43">
        <v>6.6439756000000001E-3</v>
      </c>
      <c r="N978" s="43">
        <v>0.23157132</v>
      </c>
      <c r="O978" s="43">
        <v>2.6185583000000001E-4</v>
      </c>
      <c r="P978" s="43">
        <v>2.4017846999999998E-2</v>
      </c>
      <c r="Q978" s="43">
        <v>9.5659768999999996E-4</v>
      </c>
      <c r="R978" s="43">
        <v>4.3392577000000002E-2</v>
      </c>
      <c r="S978" s="43">
        <v>2.6156951000000001E-2</v>
      </c>
      <c r="U978" s="77">
        <f t="shared" ref="U978:U1041" si="80">G978/0.116</f>
        <v>0.57687424999999992</v>
      </c>
    </row>
    <row r="979" spans="1:21">
      <c r="A979" s="41" t="s">
        <v>33</v>
      </c>
      <c r="B979" s="41" t="s">
        <v>2461</v>
      </c>
      <c r="C979" s="74">
        <f t="shared" si="76"/>
        <v>0.35555761593999996</v>
      </c>
      <c r="D979" s="74">
        <f t="shared" si="77"/>
        <v>1.1626921219999999E-2</v>
      </c>
      <c r="E979" s="74">
        <f t="shared" si="78"/>
        <v>0.25450658470999998</v>
      </c>
      <c r="F979" s="74">
        <f t="shared" si="79"/>
        <v>4.4510948010000002E-2</v>
      </c>
      <c r="G979" s="75">
        <v>4.4913162E-2</v>
      </c>
      <c r="H979" s="43">
        <v>9.6772171000000004E-4</v>
      </c>
      <c r="I979" s="43">
        <v>0.18131354999999999</v>
      </c>
      <c r="J979" s="43">
        <v>4.7854975999999999E-3</v>
      </c>
      <c r="K979" s="43">
        <v>1.4855329E-3</v>
      </c>
      <c r="L979" s="43">
        <v>6.6889971999999998E-4</v>
      </c>
      <c r="M979" s="43">
        <v>4.6869909999999997E-3</v>
      </c>
      <c r="N979" s="43">
        <v>7.2225312999999999E-2</v>
      </c>
      <c r="O979" s="43">
        <v>1.0646568E-4</v>
      </c>
      <c r="P979" s="43">
        <v>9.1887340000000005E-3</v>
      </c>
      <c r="Q979" s="43">
        <v>4.9861133000000002E-4</v>
      </c>
      <c r="R979" s="43">
        <v>2.0214407E-2</v>
      </c>
      <c r="S979" s="43">
        <v>1.450273E-2</v>
      </c>
      <c r="U979" s="77">
        <f t="shared" si="80"/>
        <v>0.38718243103448274</v>
      </c>
    </row>
    <row r="980" spans="1:21">
      <c r="A980" s="41" t="s">
        <v>33</v>
      </c>
      <c r="B980" s="41" t="s">
        <v>2462</v>
      </c>
      <c r="C980" s="74">
        <f t="shared" si="76"/>
        <v>0.67919185564000006</v>
      </c>
      <c r="D980" s="74">
        <f t="shared" si="77"/>
        <v>2.5092441899999998E-2</v>
      </c>
      <c r="E980" s="74">
        <f t="shared" si="78"/>
        <v>0.52377558430000004</v>
      </c>
      <c r="F980" s="74">
        <f t="shared" si="79"/>
        <v>6.7861515440000006E-2</v>
      </c>
      <c r="G980" s="75">
        <v>6.2462313999999998E-2</v>
      </c>
      <c r="H980" s="43">
        <v>1.8369343E-3</v>
      </c>
      <c r="I980" s="43">
        <v>0.26294044999999999</v>
      </c>
      <c r="J980" s="43">
        <v>8.4190959999999992E-3</v>
      </c>
      <c r="K980" s="43">
        <v>2.6377378000000001E-3</v>
      </c>
      <c r="L980" s="43">
        <v>1.9432611E-3</v>
      </c>
      <c r="M980" s="43">
        <v>1.2092347E-2</v>
      </c>
      <c r="N980" s="43">
        <v>0.25899820000000001</v>
      </c>
      <c r="O980" s="43">
        <v>1.8466091999999999E-4</v>
      </c>
      <c r="P980" s="43">
        <v>1.7074433999999999E-2</v>
      </c>
      <c r="Q980" s="43">
        <v>9.7116252000000001E-4</v>
      </c>
      <c r="R980" s="43">
        <v>2.807871E-2</v>
      </c>
      <c r="S980" s="43">
        <v>2.1552548000000001E-2</v>
      </c>
      <c r="U980" s="77">
        <f t="shared" si="80"/>
        <v>0.53846822413793094</v>
      </c>
    </row>
    <row r="981" spans="1:21">
      <c r="A981" s="41" t="s">
        <v>33</v>
      </c>
      <c r="B981" s="41" t="s">
        <v>2463</v>
      </c>
      <c r="C981" s="74">
        <f t="shared" si="76"/>
        <v>0.7711270469799999</v>
      </c>
      <c r="D981" s="74">
        <f t="shared" si="77"/>
        <v>2.1381054660000003E-2</v>
      </c>
      <c r="E981" s="74">
        <f t="shared" si="78"/>
        <v>0.58564400159999996</v>
      </c>
      <c r="F981" s="74">
        <f t="shared" si="79"/>
        <v>8.8493333719999998E-2</v>
      </c>
      <c r="G981" s="75">
        <v>7.5608656999999996E-2</v>
      </c>
      <c r="H981" s="43">
        <v>3.2304116000000001E-3</v>
      </c>
      <c r="I981" s="43">
        <v>0.30271904999999999</v>
      </c>
      <c r="J981" s="43">
        <v>9.3754323999999997E-3</v>
      </c>
      <c r="K981" s="43">
        <v>2.9382533000000001E-3</v>
      </c>
      <c r="L981" s="43">
        <v>8.6243286000000003E-4</v>
      </c>
      <c r="M981" s="43">
        <v>8.2049361000000008E-3</v>
      </c>
      <c r="N981" s="43">
        <v>0.27969453999999999</v>
      </c>
      <c r="O981" s="43">
        <v>2.0687462E-4</v>
      </c>
      <c r="P981" s="43">
        <v>1.7775936999999999E-2</v>
      </c>
      <c r="Q981" s="43">
        <v>3.8448510999999999E-3</v>
      </c>
      <c r="R981" s="43">
        <v>3.6345453999999999E-2</v>
      </c>
      <c r="S981" s="43">
        <v>3.0320217E-2</v>
      </c>
      <c r="U981" s="77">
        <f t="shared" si="80"/>
        <v>0.6517987672413792</v>
      </c>
    </row>
    <row r="982" spans="1:21">
      <c r="A982" s="41" t="s">
        <v>33</v>
      </c>
      <c r="B982" s="41" t="s">
        <v>2464</v>
      </c>
      <c r="C982" s="74">
        <f t="shared" si="76"/>
        <v>1.6411098635500001</v>
      </c>
      <c r="D982" s="74">
        <f t="shared" si="77"/>
        <v>2.2135754380000001E-2</v>
      </c>
      <c r="E982" s="74">
        <f t="shared" si="78"/>
        <v>1.4579674763999999</v>
      </c>
      <c r="F982" s="74">
        <f t="shared" si="79"/>
        <v>9.5621006770000003E-2</v>
      </c>
      <c r="G982" s="75">
        <v>6.5385626000000002E-2</v>
      </c>
      <c r="H982" s="43">
        <v>2.2828364E-3</v>
      </c>
      <c r="I982" s="43">
        <v>0.20980973999999999</v>
      </c>
      <c r="J982" s="43">
        <v>1.0628986E-2</v>
      </c>
      <c r="K982" s="43">
        <v>3.3970869E-3</v>
      </c>
      <c r="L982" s="43">
        <v>5.2448887999999999E-4</v>
      </c>
      <c r="M982" s="43">
        <v>7.5851926000000004E-3</v>
      </c>
      <c r="N982" s="43">
        <v>1.2458749</v>
      </c>
      <c r="O982" s="43">
        <v>2.4531647E-4</v>
      </c>
      <c r="P982" s="43">
        <v>2.2270076999999999E-2</v>
      </c>
      <c r="Q982" s="43">
        <v>1.3263323E-3</v>
      </c>
      <c r="R982" s="43">
        <v>3.9517357000000003E-2</v>
      </c>
      <c r="S982" s="43">
        <v>3.2261923999999997E-2</v>
      </c>
      <c r="U982" s="77">
        <f t="shared" si="80"/>
        <v>0.56366918965517243</v>
      </c>
    </row>
    <row r="983" spans="1:21">
      <c r="A983" s="41" t="s">
        <v>33</v>
      </c>
      <c r="B983" s="41" t="s">
        <v>2465</v>
      </c>
      <c r="C983" s="74">
        <f t="shared" si="76"/>
        <v>1.6715625029999999</v>
      </c>
      <c r="D983" s="74">
        <f t="shared" si="77"/>
        <v>8.1651659700000004E-2</v>
      </c>
      <c r="E983" s="74">
        <f t="shared" si="78"/>
        <v>1.2392461637999999</v>
      </c>
      <c r="F983" s="74">
        <f t="shared" si="79"/>
        <v>0.1772337595</v>
      </c>
      <c r="G983" s="75">
        <v>0.17343091999999999</v>
      </c>
      <c r="H983" s="43">
        <v>4.0922388000000001E-3</v>
      </c>
      <c r="I983" s="43">
        <v>1.1978325999999999</v>
      </c>
      <c r="J983" s="43">
        <v>2.0114725999999999E-2</v>
      </c>
      <c r="K983" s="43">
        <v>5.2165724000000002E-3</v>
      </c>
      <c r="L983" s="43">
        <v>2.7155962999999999E-3</v>
      </c>
      <c r="M983" s="43">
        <v>5.3604764999999999E-2</v>
      </c>
      <c r="N983" s="43">
        <v>3.7321325000000002E-2</v>
      </c>
      <c r="O983" s="43">
        <v>4.4505420000000003E-4</v>
      </c>
      <c r="P983" s="43">
        <v>4.3207253000000001E-2</v>
      </c>
      <c r="Q983" s="43">
        <v>1.8793042999999999E-3</v>
      </c>
      <c r="R983" s="43">
        <v>0.11205165</v>
      </c>
      <c r="S983" s="43">
        <v>1.9650497999999999E-2</v>
      </c>
      <c r="U983" s="77">
        <f t="shared" si="80"/>
        <v>1.4950941379310343</v>
      </c>
    </row>
    <row r="984" spans="1:21">
      <c r="A984" s="41" t="s">
        <v>33</v>
      </c>
      <c r="B984" s="41" t="s">
        <v>2466</v>
      </c>
      <c r="C984" s="74">
        <f t="shared" si="76"/>
        <v>3.1320563730499997</v>
      </c>
      <c r="D984" s="74">
        <f t="shared" si="77"/>
        <v>0.22852029969999998</v>
      </c>
      <c r="E984" s="74">
        <f t="shared" si="78"/>
        <v>2.5154507934999999</v>
      </c>
      <c r="F984" s="74">
        <f t="shared" si="79"/>
        <v>0.12710124984999999</v>
      </c>
      <c r="G984" s="75">
        <v>0.26098402999999998</v>
      </c>
      <c r="H984" s="43">
        <v>3.9784034999999999E-3</v>
      </c>
      <c r="I984" s="43">
        <v>2.4107609999999999</v>
      </c>
      <c r="J984" s="43">
        <v>3.1163755000000001E-2</v>
      </c>
      <c r="K984" s="43">
        <v>4.0236615999999998E-3</v>
      </c>
      <c r="L984" s="43">
        <v>7.8559831E-3</v>
      </c>
      <c r="M984" s="43">
        <v>0.1854769</v>
      </c>
      <c r="N984" s="43">
        <v>0.10071139</v>
      </c>
      <c r="O984" s="43">
        <v>2.8485184999999999E-4</v>
      </c>
      <c r="P984" s="43">
        <v>6.9498223999999997E-2</v>
      </c>
      <c r="Q984" s="43">
        <v>1.295636E-3</v>
      </c>
      <c r="R984" s="43">
        <v>4.5318422999999997E-2</v>
      </c>
      <c r="S984" s="43">
        <v>1.0704115E-2</v>
      </c>
      <c r="U984" s="77">
        <f t="shared" si="80"/>
        <v>2.2498623275862064</v>
      </c>
    </row>
    <row r="985" spans="1:21">
      <c r="A985" s="41" t="s">
        <v>33</v>
      </c>
      <c r="B985" s="41" t="s">
        <v>2467</v>
      </c>
      <c r="C985" s="74">
        <f t="shared" si="76"/>
        <v>1.3828253373699999</v>
      </c>
      <c r="D985" s="74">
        <f t="shared" si="77"/>
        <v>9.2627239E-2</v>
      </c>
      <c r="E985" s="74">
        <f t="shared" si="78"/>
        <v>1.0600929948</v>
      </c>
      <c r="F985" s="74">
        <f t="shared" si="79"/>
        <v>0.10520134356999999</v>
      </c>
      <c r="G985" s="75">
        <v>0.12490376</v>
      </c>
      <c r="H985" s="43">
        <v>2.3286378E-3</v>
      </c>
      <c r="I985" s="43">
        <v>1.0137951999999999</v>
      </c>
      <c r="J985" s="43">
        <v>1.7143156E-2</v>
      </c>
      <c r="K985" s="43">
        <v>3.2196053000000001E-3</v>
      </c>
      <c r="L985" s="43">
        <v>2.9419957E-3</v>
      </c>
      <c r="M985" s="43">
        <v>6.9322482000000005E-2</v>
      </c>
      <c r="N985" s="43">
        <v>4.3969157000000002E-2</v>
      </c>
      <c r="O985" s="43">
        <v>2.6138409E-4</v>
      </c>
      <c r="P985" s="43">
        <v>3.8252384E-2</v>
      </c>
      <c r="Q985" s="43">
        <v>8.5882747999999997E-4</v>
      </c>
      <c r="R985" s="43">
        <v>5.7890683999999998E-2</v>
      </c>
      <c r="S985" s="43">
        <v>7.9380639999999999E-3</v>
      </c>
      <c r="U985" s="77">
        <f t="shared" si="80"/>
        <v>1.076756551724138</v>
      </c>
    </row>
    <row r="986" spans="1:21">
      <c r="A986" s="41" t="s">
        <v>33</v>
      </c>
      <c r="B986" s="41" t="s">
        <v>2468</v>
      </c>
      <c r="C986" s="74">
        <f t="shared" si="76"/>
        <v>0.75284565798000003</v>
      </c>
      <c r="D986" s="74">
        <f t="shared" si="77"/>
        <v>2.7962456470000001E-2</v>
      </c>
      <c r="E986" s="74">
        <f t="shared" si="78"/>
        <v>0.50327096550000006</v>
      </c>
      <c r="F986" s="74">
        <f t="shared" si="79"/>
        <v>0.12982768701</v>
      </c>
      <c r="G986" s="75">
        <v>9.1784548999999993E-2</v>
      </c>
      <c r="H986" s="43">
        <v>3.0937245000000001E-3</v>
      </c>
      <c r="I986" s="43">
        <v>0.48762485</v>
      </c>
      <c r="J986" s="43">
        <v>1.2419230999999999E-2</v>
      </c>
      <c r="K986" s="43">
        <v>3.9888368999999998E-3</v>
      </c>
      <c r="L986" s="43">
        <v>7.7575256999999999E-4</v>
      </c>
      <c r="M986" s="43">
        <v>1.0778635999999999E-2</v>
      </c>
      <c r="N986" s="43">
        <v>1.2552391E-2</v>
      </c>
      <c r="O986" s="43">
        <v>3.4149581E-4</v>
      </c>
      <c r="P986" s="43">
        <v>2.6432158000000001E-2</v>
      </c>
      <c r="Q986" s="43">
        <v>1.7585252E-3</v>
      </c>
      <c r="R986" s="43">
        <v>8.7522080000000002E-2</v>
      </c>
      <c r="S986" s="43">
        <v>1.3773428000000001E-2</v>
      </c>
      <c r="U986" s="77">
        <f t="shared" si="80"/>
        <v>0.79124611206896545</v>
      </c>
    </row>
    <row r="987" spans="1:21">
      <c r="A987" s="41" t="s">
        <v>33</v>
      </c>
      <c r="B987" s="41" t="s">
        <v>2469</v>
      </c>
      <c r="C987" s="74">
        <f t="shared" si="76"/>
        <v>1.0633852874600001</v>
      </c>
      <c r="D987" s="74">
        <f t="shared" si="77"/>
        <v>4.9828163699999997E-2</v>
      </c>
      <c r="E987" s="74">
        <f t="shared" si="78"/>
        <v>0.545347786</v>
      </c>
      <c r="F987" s="74">
        <f t="shared" si="79"/>
        <v>0.34256311776000004</v>
      </c>
      <c r="G987" s="75">
        <v>0.12564622</v>
      </c>
      <c r="H987" s="43">
        <v>1.1772843999999999E-2</v>
      </c>
      <c r="I987" s="43">
        <v>0.51585594000000001</v>
      </c>
      <c r="J987" s="43">
        <v>2.3280031999999999E-2</v>
      </c>
      <c r="K987" s="43">
        <v>6.3616573000000003E-3</v>
      </c>
      <c r="L987" s="43">
        <v>1.0037303999999999E-3</v>
      </c>
      <c r="M987" s="43">
        <v>1.9182744000000002E-2</v>
      </c>
      <c r="N987" s="43">
        <v>1.7719002000000001E-2</v>
      </c>
      <c r="O987" s="43">
        <v>8.0449416000000001E-4</v>
      </c>
      <c r="P987" s="43">
        <v>4.9328261999999998E-2</v>
      </c>
      <c r="Q987" s="43">
        <v>3.8978416000000002E-3</v>
      </c>
      <c r="R987" s="43">
        <v>8.6404990000000001E-2</v>
      </c>
      <c r="S987" s="43">
        <v>0.20212753</v>
      </c>
      <c r="U987" s="77">
        <f t="shared" si="80"/>
        <v>1.0831570689655172</v>
      </c>
    </row>
    <row r="988" spans="1:21">
      <c r="A988" s="41" t="s">
        <v>33</v>
      </c>
      <c r="B988" s="41" t="s">
        <v>2470</v>
      </c>
      <c r="C988" s="74">
        <f t="shared" si="76"/>
        <v>3.2783140003899995</v>
      </c>
      <c r="D988" s="74">
        <f t="shared" si="77"/>
        <v>0.2411889284</v>
      </c>
      <c r="E988" s="74">
        <f t="shared" si="78"/>
        <v>2.6188635078999996</v>
      </c>
      <c r="F988" s="74">
        <f t="shared" si="79"/>
        <v>0.14422472408999998</v>
      </c>
      <c r="G988" s="75">
        <v>0.27403684</v>
      </c>
      <c r="H988" s="43">
        <v>4.2389478999999997E-3</v>
      </c>
      <c r="I988" s="43">
        <v>2.510427</v>
      </c>
      <c r="J988" s="43">
        <v>3.3884129999999998E-2</v>
      </c>
      <c r="K988" s="43">
        <v>4.5530298000000004E-3</v>
      </c>
      <c r="L988" s="43">
        <v>8.2499785999999992E-3</v>
      </c>
      <c r="M988" s="43">
        <v>0.19450179000000001</v>
      </c>
      <c r="N988" s="43">
        <v>0.10419755999999999</v>
      </c>
      <c r="O988" s="43">
        <v>3.2894739000000002E-4</v>
      </c>
      <c r="P988" s="43">
        <v>7.5730365999999993E-2</v>
      </c>
      <c r="Q988" s="43">
        <v>1.3520247000000001E-3</v>
      </c>
      <c r="R988" s="43">
        <v>5.5368446000000002E-2</v>
      </c>
      <c r="S988" s="43">
        <v>1.1444940000000001E-2</v>
      </c>
      <c r="U988" s="77">
        <f t="shared" si="80"/>
        <v>2.3623865517241378</v>
      </c>
    </row>
    <row r="989" spans="1:21">
      <c r="A989" s="41" t="s">
        <v>33</v>
      </c>
      <c r="B989" s="41" t="s">
        <v>2471</v>
      </c>
      <c r="C989" s="74">
        <f t="shared" si="76"/>
        <v>4.9701595459899996</v>
      </c>
      <c r="D989" s="74">
        <f t="shared" si="77"/>
        <v>0.3622752434</v>
      </c>
      <c r="E989" s="74">
        <f t="shared" si="78"/>
        <v>4.0360879087999999</v>
      </c>
      <c r="F989" s="74">
        <f t="shared" si="79"/>
        <v>0.17206729378999999</v>
      </c>
      <c r="G989" s="75">
        <v>0.3997291</v>
      </c>
      <c r="H989" s="43">
        <v>5.5500087999999998E-3</v>
      </c>
      <c r="I989" s="43">
        <v>3.8233084000000002</v>
      </c>
      <c r="J989" s="43">
        <v>4.5460899999999999E-2</v>
      </c>
      <c r="K989" s="43">
        <v>5.2459183999999997E-3</v>
      </c>
      <c r="L989" s="43">
        <v>1.2157895E-2</v>
      </c>
      <c r="M989" s="43">
        <v>0.29941053000000001</v>
      </c>
      <c r="N989" s="43">
        <v>0.20722950000000001</v>
      </c>
      <c r="O989" s="43">
        <v>3.5870409000000002E-4</v>
      </c>
      <c r="P989" s="43">
        <v>0.10144719000000001</v>
      </c>
      <c r="Q989" s="43">
        <v>1.6734057E-3</v>
      </c>
      <c r="R989" s="43">
        <v>5.4508440999999998E-2</v>
      </c>
      <c r="S989" s="43">
        <v>1.4079553E-2</v>
      </c>
      <c r="U989" s="77">
        <f t="shared" si="80"/>
        <v>3.4459405172413793</v>
      </c>
    </row>
    <row r="990" spans="1:21">
      <c r="A990" s="41" t="s">
        <v>33</v>
      </c>
      <c r="B990" s="41" t="s">
        <v>2472</v>
      </c>
      <c r="C990" s="74">
        <f t="shared" si="76"/>
        <v>0.56739503388000001</v>
      </c>
      <c r="D990" s="74">
        <f t="shared" si="77"/>
        <v>2.225387602E-2</v>
      </c>
      <c r="E990" s="74">
        <f t="shared" si="78"/>
        <v>0.3632285643</v>
      </c>
      <c r="F990" s="74">
        <f t="shared" si="79"/>
        <v>0.10877601456000001</v>
      </c>
      <c r="G990" s="75">
        <v>7.3136578999999993E-2</v>
      </c>
      <c r="H990" s="43">
        <v>2.4157641E-3</v>
      </c>
      <c r="I990" s="43">
        <v>0.35653592000000001</v>
      </c>
      <c r="J990" s="43">
        <v>1.0945392E-2</v>
      </c>
      <c r="K990" s="43">
        <v>3.5515442999999999E-3</v>
      </c>
      <c r="L990" s="43">
        <v>6.5705552000000001E-4</v>
      </c>
      <c r="M990" s="43">
        <v>7.0998842E-3</v>
      </c>
      <c r="N990" s="43">
        <v>4.2768802000000003E-3</v>
      </c>
      <c r="O990" s="43">
        <v>3.0433065999999997E-4</v>
      </c>
      <c r="P990" s="43">
        <v>2.3606530000000001E-2</v>
      </c>
      <c r="Q990" s="43">
        <v>1.1582909000000001E-3</v>
      </c>
      <c r="R990" s="43">
        <v>7.1802295000000002E-2</v>
      </c>
      <c r="S990" s="43">
        <v>1.1904568000000001E-2</v>
      </c>
      <c r="U990" s="77">
        <f t="shared" si="80"/>
        <v>0.6304877499999999</v>
      </c>
    </row>
    <row r="991" spans="1:21">
      <c r="A991" s="41" t="s">
        <v>33</v>
      </c>
      <c r="B991" s="41" t="s">
        <v>2473</v>
      </c>
      <c r="C991" s="74">
        <f t="shared" si="76"/>
        <v>4.1554146904299998</v>
      </c>
      <c r="D991" s="74">
        <f t="shared" si="77"/>
        <v>0.3096093647</v>
      </c>
      <c r="E991" s="74">
        <f t="shared" si="78"/>
        <v>3.3434920990999997</v>
      </c>
      <c r="F991" s="74">
        <f t="shared" si="79"/>
        <v>0.17070100663000001</v>
      </c>
      <c r="G991" s="75">
        <v>0.33161222000000001</v>
      </c>
      <c r="H991" s="43">
        <v>4.2107291000000003E-3</v>
      </c>
      <c r="I991" s="43">
        <v>3.1977308999999998</v>
      </c>
      <c r="J991" s="43">
        <v>3.9706274E-2</v>
      </c>
      <c r="K991" s="43">
        <v>4.3417997000000002E-3</v>
      </c>
      <c r="L991" s="43">
        <v>1.0425111000000001E-2</v>
      </c>
      <c r="M991" s="43">
        <v>0.25513617999999999</v>
      </c>
      <c r="N991" s="43">
        <v>0.14155047000000001</v>
      </c>
      <c r="O991" s="43">
        <v>3.1475672999999998E-4</v>
      </c>
      <c r="P991" s="43">
        <v>8.9024962999999999E-2</v>
      </c>
      <c r="Q991" s="43">
        <v>1.1246168E-3</v>
      </c>
      <c r="R991" s="43">
        <v>7.1049286000000003E-2</v>
      </c>
      <c r="S991" s="43">
        <v>9.1873840999999994E-3</v>
      </c>
      <c r="U991" s="77">
        <f t="shared" si="80"/>
        <v>2.8587260344827587</v>
      </c>
    </row>
    <row r="992" spans="1:21">
      <c r="A992" s="41" t="s">
        <v>33</v>
      </c>
      <c r="B992" s="41" t="s">
        <v>2474</v>
      </c>
      <c r="C992" s="74">
        <f t="shared" si="76"/>
        <v>0.66965192733000001</v>
      </c>
      <c r="D992" s="74">
        <f t="shared" si="77"/>
        <v>1.8273236300000002E-2</v>
      </c>
      <c r="E992" s="74">
        <f t="shared" si="78"/>
        <v>0.54315399259999997</v>
      </c>
      <c r="F992" s="74">
        <f t="shared" si="79"/>
        <v>5.3516244429999998E-2</v>
      </c>
      <c r="G992" s="75">
        <v>5.4708453999999997E-2</v>
      </c>
      <c r="H992" s="43">
        <v>1.3443126000000001E-3</v>
      </c>
      <c r="I992" s="43">
        <v>0.22344745999999999</v>
      </c>
      <c r="J992" s="43">
        <v>6.5283937000000002E-3</v>
      </c>
      <c r="K992" s="43">
        <v>1.9172796E-3</v>
      </c>
      <c r="L992" s="43">
        <v>1.5764176999999999E-3</v>
      </c>
      <c r="M992" s="43">
        <v>8.2511453000000002E-3</v>
      </c>
      <c r="N992" s="43">
        <v>0.31836221999999997</v>
      </c>
      <c r="O992" s="43">
        <v>1.609297E-4</v>
      </c>
      <c r="P992" s="43">
        <v>1.2754566E-2</v>
      </c>
      <c r="Q992" s="43">
        <v>6.4105273000000004E-4</v>
      </c>
      <c r="R992" s="43">
        <v>2.1281676999999999E-2</v>
      </c>
      <c r="S992" s="43">
        <v>1.8678019000000001E-2</v>
      </c>
      <c r="U992" s="77">
        <f t="shared" si="80"/>
        <v>0.47162460344827584</v>
      </c>
    </row>
    <row r="993" spans="1:21">
      <c r="A993" s="41" t="s">
        <v>33</v>
      </c>
      <c r="B993" s="41" t="s">
        <v>2475</v>
      </c>
      <c r="C993" s="74">
        <f t="shared" si="76"/>
        <v>1.0557277817100001</v>
      </c>
      <c r="D993" s="74">
        <f t="shared" si="77"/>
        <v>2.94462497E-2</v>
      </c>
      <c r="E993" s="74">
        <f t="shared" si="78"/>
        <v>0.93683066360000011</v>
      </c>
      <c r="F993" s="74">
        <f t="shared" si="79"/>
        <v>3.6574474410000002E-2</v>
      </c>
      <c r="G993" s="75">
        <v>5.2876394E-2</v>
      </c>
      <c r="H993" s="43">
        <v>1.2085136E-3</v>
      </c>
      <c r="I993" s="43">
        <v>0.34401448000000001</v>
      </c>
      <c r="J993" s="43">
        <v>5.2882861999999997E-3</v>
      </c>
      <c r="K993" s="43">
        <v>1.3406582000000001E-3</v>
      </c>
      <c r="L993" s="43">
        <v>4.2609492999999997E-3</v>
      </c>
      <c r="M993" s="43">
        <v>1.8556356E-2</v>
      </c>
      <c r="N993" s="43">
        <v>0.59160767000000003</v>
      </c>
      <c r="O993" s="43">
        <v>1.150007E-4</v>
      </c>
      <c r="P993" s="43">
        <v>9.7909854000000004E-3</v>
      </c>
      <c r="Q993" s="43">
        <v>8.8982630999999998E-4</v>
      </c>
      <c r="R993" s="43">
        <v>1.4287512E-2</v>
      </c>
      <c r="S993" s="43">
        <v>1.149115E-2</v>
      </c>
      <c r="U993" s="77">
        <f t="shared" si="80"/>
        <v>0.45583098275862066</v>
      </c>
    </row>
    <row r="994" spans="1:21">
      <c r="A994" s="41" t="s">
        <v>33</v>
      </c>
      <c r="B994" s="41" t="s">
        <v>2476</v>
      </c>
      <c r="C994" s="74">
        <f t="shared" si="76"/>
        <v>0.7339709072299998</v>
      </c>
      <c r="D994" s="74">
        <f t="shared" si="77"/>
        <v>1.94423624E-2</v>
      </c>
      <c r="E994" s="74">
        <f t="shared" si="78"/>
        <v>0.53490552009999992</v>
      </c>
      <c r="F994" s="74">
        <f t="shared" si="79"/>
        <v>0.10267678073</v>
      </c>
      <c r="G994" s="75">
        <v>7.6946243999999997E-2</v>
      </c>
      <c r="H994" s="43">
        <v>3.3734900999999999E-3</v>
      </c>
      <c r="I994" s="43">
        <v>0.21755350000000001</v>
      </c>
      <c r="J994" s="43">
        <v>1.1218182E-2</v>
      </c>
      <c r="K994" s="43">
        <v>3.7868018000000001E-3</v>
      </c>
      <c r="L994" s="43">
        <v>3.7973850000000002E-4</v>
      </c>
      <c r="M994" s="43">
        <v>4.0576401E-3</v>
      </c>
      <c r="N994" s="43">
        <v>0.31397852999999998</v>
      </c>
      <c r="O994" s="43">
        <v>2.8141533000000001E-4</v>
      </c>
      <c r="P994" s="43">
        <v>2.2760806000000001E-2</v>
      </c>
      <c r="Q994" s="43">
        <v>1.2727684E-3</v>
      </c>
      <c r="R994" s="43">
        <v>4.650746E-2</v>
      </c>
      <c r="S994" s="43">
        <v>3.1854331E-2</v>
      </c>
      <c r="U994" s="77">
        <f t="shared" si="80"/>
        <v>0.66332968965517236</v>
      </c>
    </row>
    <row r="995" spans="1:21">
      <c r="A995" s="41" t="s">
        <v>33</v>
      </c>
      <c r="B995" s="41" t="s">
        <v>2477</v>
      </c>
      <c r="C995" s="74">
        <f t="shared" si="76"/>
        <v>0.75263594705000003</v>
      </c>
      <c r="D995" s="74">
        <f t="shared" si="77"/>
        <v>1.410793975E-2</v>
      </c>
      <c r="E995" s="74">
        <f t="shared" si="78"/>
        <v>0.62515608850000004</v>
      </c>
      <c r="F995" s="74">
        <f t="shared" si="79"/>
        <v>5.6292844799999998E-2</v>
      </c>
      <c r="G995" s="75">
        <v>5.7079074E-2</v>
      </c>
      <c r="H995" s="43">
        <v>1.5370284999999999E-3</v>
      </c>
      <c r="I995" s="43">
        <v>0.27895175</v>
      </c>
      <c r="J995" s="43">
        <v>5.2328903999999997E-3</v>
      </c>
      <c r="K995" s="43">
        <v>1.5795703000000001E-3</v>
      </c>
      <c r="L995" s="43">
        <v>3.8642745E-4</v>
      </c>
      <c r="M995" s="43">
        <v>6.9090515999999996E-3</v>
      </c>
      <c r="N995" s="43">
        <v>0.34466731</v>
      </c>
      <c r="O995" s="43">
        <v>1.4556365999999999E-4</v>
      </c>
      <c r="P995" s="43">
        <v>8.0941490999999997E-3</v>
      </c>
      <c r="Q995" s="43">
        <v>7.9074904000000004E-4</v>
      </c>
      <c r="R995" s="43">
        <v>2.6770116E-2</v>
      </c>
      <c r="S995" s="43">
        <v>2.0492267000000002E-2</v>
      </c>
      <c r="U995" s="77">
        <f t="shared" si="80"/>
        <v>0.49206098275862065</v>
      </c>
    </row>
    <row r="996" spans="1:21">
      <c r="A996" s="41" t="s">
        <v>33</v>
      </c>
      <c r="B996" s="41" t="s">
        <v>2478</v>
      </c>
      <c r="C996" s="74">
        <f t="shared" si="76"/>
        <v>0.74652824666999995</v>
      </c>
      <c r="D996" s="74">
        <f t="shared" si="77"/>
        <v>2.5630045999999997E-2</v>
      </c>
      <c r="E996" s="74">
        <f t="shared" si="78"/>
        <v>0.60739270079999996</v>
      </c>
      <c r="F996" s="74">
        <f t="shared" si="79"/>
        <v>4.6843149870000003E-2</v>
      </c>
      <c r="G996" s="75">
        <v>6.6662349999999995E-2</v>
      </c>
      <c r="H996" s="43">
        <v>2.0198308000000001E-3</v>
      </c>
      <c r="I996" s="43">
        <v>0.32582213999999998</v>
      </c>
      <c r="J996" s="43">
        <v>6.4057627000000004E-3</v>
      </c>
      <c r="K996" s="43">
        <v>1.7351716E-3</v>
      </c>
      <c r="L996" s="43">
        <v>2.9767497000000001E-3</v>
      </c>
      <c r="M996" s="43">
        <v>1.4512361999999999E-2</v>
      </c>
      <c r="N996" s="43">
        <v>0.27955073000000003</v>
      </c>
      <c r="O996" s="43">
        <v>1.4632836000000001E-4</v>
      </c>
      <c r="P996" s="43">
        <v>1.1869573E-2</v>
      </c>
      <c r="Q996" s="43">
        <v>9.0424451000000003E-4</v>
      </c>
      <c r="R996" s="43">
        <v>1.7350733E-2</v>
      </c>
      <c r="S996" s="43">
        <v>1.6572271E-2</v>
      </c>
      <c r="U996" s="77">
        <f t="shared" si="80"/>
        <v>0.57467543103448271</v>
      </c>
    </row>
    <row r="997" spans="1:21">
      <c r="A997" s="41" t="s">
        <v>33</v>
      </c>
      <c r="B997" s="41" t="s">
        <v>2479</v>
      </c>
      <c r="C997" s="74">
        <f t="shared" si="76"/>
        <v>6.1524637769199995</v>
      </c>
      <c r="D997" s="74">
        <f t="shared" si="77"/>
        <v>9.8792570199999985E-2</v>
      </c>
      <c r="E997" s="74">
        <f t="shared" si="78"/>
        <v>4.2393359899999998</v>
      </c>
      <c r="F997" s="74">
        <f t="shared" si="79"/>
        <v>1.57066256672</v>
      </c>
      <c r="G997" s="75">
        <v>0.24367264999999999</v>
      </c>
      <c r="H997" s="43">
        <v>1.5939990000000001E-2</v>
      </c>
      <c r="I997" s="43">
        <v>0.75650119999999998</v>
      </c>
      <c r="J997" s="43">
        <v>3.1866397999999997E-2</v>
      </c>
      <c r="K997" s="43">
        <v>9.8057222000000003E-3</v>
      </c>
      <c r="L997" s="43">
        <v>1.066837E-2</v>
      </c>
      <c r="M997" s="43">
        <v>4.645208E-2</v>
      </c>
      <c r="N997" s="43">
        <v>3.4668947999999999</v>
      </c>
      <c r="O997" s="43">
        <v>6.4760871999999998E-4</v>
      </c>
      <c r="P997" s="43">
        <v>6.4079497999999999E-2</v>
      </c>
      <c r="Q997" s="43">
        <v>1.4488364E-2</v>
      </c>
      <c r="R997" s="43">
        <v>5.6801195999999998E-2</v>
      </c>
      <c r="S997" s="43">
        <v>1.4346459</v>
      </c>
      <c r="U997" s="77">
        <f t="shared" si="80"/>
        <v>2.1006262931034483</v>
      </c>
    </row>
    <row r="998" spans="1:21">
      <c r="A998" s="41" t="s">
        <v>33</v>
      </c>
      <c r="B998" s="41" t="s">
        <v>2480</v>
      </c>
      <c r="C998" s="74">
        <f t="shared" si="76"/>
        <v>0.67273703248999994</v>
      </c>
      <c r="D998" s="74">
        <f t="shared" si="77"/>
        <v>1.4193715080000001E-2</v>
      </c>
      <c r="E998" s="74">
        <f t="shared" si="78"/>
        <v>0.53986613819999996</v>
      </c>
      <c r="F998" s="74">
        <f t="shared" si="79"/>
        <v>5.6037415209999997E-2</v>
      </c>
      <c r="G998" s="75">
        <v>6.2639764000000001E-2</v>
      </c>
      <c r="H998" s="43">
        <v>2.0629982E-3</v>
      </c>
      <c r="I998" s="43">
        <v>0.27681173999999997</v>
      </c>
      <c r="J998" s="43">
        <v>5.2980561000000002E-3</v>
      </c>
      <c r="K998" s="43">
        <v>1.5568394000000001E-3</v>
      </c>
      <c r="L998" s="43">
        <v>6.8973248000000001E-4</v>
      </c>
      <c r="M998" s="43">
        <v>6.6490871000000002E-3</v>
      </c>
      <c r="N998" s="43">
        <v>0.26099139999999998</v>
      </c>
      <c r="O998" s="43">
        <v>1.3224757E-4</v>
      </c>
      <c r="P998" s="43">
        <v>8.3492081999999995E-3</v>
      </c>
      <c r="Q998" s="43">
        <v>7.4134844000000005E-4</v>
      </c>
      <c r="R998" s="43">
        <v>2.5141185999999999E-2</v>
      </c>
      <c r="S998" s="43">
        <v>2.1673425E-2</v>
      </c>
      <c r="U998" s="77">
        <f t="shared" si="80"/>
        <v>0.53999796551724133</v>
      </c>
    </row>
    <row r="999" spans="1:21">
      <c r="A999" s="41" t="s">
        <v>33</v>
      </c>
      <c r="B999" s="41" t="s">
        <v>2481</v>
      </c>
      <c r="C999" s="74">
        <f t="shared" si="76"/>
        <v>1.0081196317100001</v>
      </c>
      <c r="D999" s="74">
        <f t="shared" si="77"/>
        <v>1.78272069E-2</v>
      </c>
      <c r="E999" s="74">
        <f t="shared" si="78"/>
        <v>0.89022823770000004</v>
      </c>
      <c r="F999" s="74">
        <f t="shared" si="79"/>
        <v>4.3933875109999992E-2</v>
      </c>
      <c r="G999" s="75">
        <v>5.6130312000000002E-2</v>
      </c>
      <c r="H999" s="43">
        <v>1.2992476999999999E-3</v>
      </c>
      <c r="I999" s="43">
        <v>0.27064345000000001</v>
      </c>
      <c r="J999" s="43">
        <v>5.1030032999999997E-3</v>
      </c>
      <c r="K999" s="43">
        <v>1.3977621999999999E-3</v>
      </c>
      <c r="L999" s="43">
        <v>1.5871351E-3</v>
      </c>
      <c r="M999" s="43">
        <v>9.7393063000000002E-3</v>
      </c>
      <c r="N999" s="43">
        <v>0.61828554000000002</v>
      </c>
      <c r="O999" s="43">
        <v>1.2404175000000001E-4</v>
      </c>
      <c r="P999" s="43">
        <v>8.7297278999999995E-3</v>
      </c>
      <c r="Q999" s="43">
        <v>7.3158146000000003E-4</v>
      </c>
      <c r="R999" s="43">
        <v>1.7835134999999998E-2</v>
      </c>
      <c r="S999" s="43">
        <v>1.6513389E-2</v>
      </c>
      <c r="U999" s="77">
        <f t="shared" si="80"/>
        <v>0.48388199999999998</v>
      </c>
    </row>
    <row r="1000" spans="1:21">
      <c r="A1000" s="41" t="s">
        <v>33</v>
      </c>
      <c r="B1000" s="41" t="s">
        <v>2482</v>
      </c>
      <c r="C1000" s="74">
        <f t="shared" si="76"/>
        <v>0.48878723929000001</v>
      </c>
      <c r="D1000" s="74">
        <f t="shared" si="77"/>
        <v>2.0545267200000002E-2</v>
      </c>
      <c r="E1000" s="74">
        <f t="shared" si="78"/>
        <v>0.37702509969999998</v>
      </c>
      <c r="F1000" s="74">
        <f t="shared" si="79"/>
        <v>3.9722557389999996E-2</v>
      </c>
      <c r="G1000" s="75">
        <v>5.1494314999999999E-2</v>
      </c>
      <c r="H1000" s="43">
        <v>1.0093697E-3</v>
      </c>
      <c r="I1000" s="43">
        <v>0.24721376</v>
      </c>
      <c r="J1000" s="43">
        <v>5.2387277999999997E-3</v>
      </c>
      <c r="K1000" s="43">
        <v>1.4124185000000001E-3</v>
      </c>
      <c r="L1000" s="43">
        <v>3.0287829000000001E-3</v>
      </c>
      <c r="M1000" s="43">
        <v>1.0865338E-2</v>
      </c>
      <c r="N1000" s="43">
        <v>0.12880196999999999</v>
      </c>
      <c r="O1000" s="43">
        <v>1.2389647000000001E-4</v>
      </c>
      <c r="P1000" s="43">
        <v>1.0005099999999999E-2</v>
      </c>
      <c r="Q1000" s="43">
        <v>4.8723491999999997E-4</v>
      </c>
      <c r="R1000" s="43">
        <v>1.7029263999999999E-2</v>
      </c>
      <c r="S1000" s="43">
        <v>1.2077062E-2</v>
      </c>
      <c r="U1000" s="77">
        <f t="shared" si="80"/>
        <v>0.4439165086206896</v>
      </c>
    </row>
    <row r="1001" spans="1:21">
      <c r="A1001" s="41" t="s">
        <v>33</v>
      </c>
      <c r="B1001" s="41" t="s">
        <v>2483</v>
      </c>
      <c r="C1001" s="74">
        <f t="shared" si="76"/>
        <v>0.57362000725999995</v>
      </c>
      <c r="D1001" s="74">
        <f t="shared" si="77"/>
        <v>1.810092965E-2</v>
      </c>
      <c r="E1001" s="74">
        <f t="shared" si="78"/>
        <v>0.40574036299999999</v>
      </c>
      <c r="F1001" s="74">
        <f t="shared" si="79"/>
        <v>8.0769575610000005E-2</v>
      </c>
      <c r="G1001" s="75">
        <v>6.9009138999999997E-2</v>
      </c>
      <c r="H1001" s="43">
        <v>3.172083E-3</v>
      </c>
      <c r="I1001" s="43">
        <v>0.22259933000000001</v>
      </c>
      <c r="J1001" s="43">
        <v>8.2299568000000003E-3</v>
      </c>
      <c r="K1001" s="43">
        <v>2.6479076999999999E-3</v>
      </c>
      <c r="L1001" s="43">
        <v>8.4850004999999999E-4</v>
      </c>
      <c r="M1001" s="43">
        <v>6.3745651E-3</v>
      </c>
      <c r="N1001" s="43">
        <v>0.17996894999999999</v>
      </c>
      <c r="O1001" s="43">
        <v>2.0557731000000001E-4</v>
      </c>
      <c r="P1001" s="43">
        <v>1.5457238E-2</v>
      </c>
      <c r="Q1001" s="43">
        <v>8.4645529999999997E-4</v>
      </c>
      <c r="R1001" s="43">
        <v>3.5425678000000002E-2</v>
      </c>
      <c r="S1001" s="43">
        <v>2.8834627000000002E-2</v>
      </c>
      <c r="U1001" s="77">
        <f t="shared" si="80"/>
        <v>0.59490637068965513</v>
      </c>
    </row>
    <row r="1002" spans="1:21">
      <c r="A1002" s="41" t="s">
        <v>33</v>
      </c>
      <c r="B1002" s="41" t="s">
        <v>2484</v>
      </c>
      <c r="C1002" s="74">
        <f t="shared" si="76"/>
        <v>2.7541177739000005</v>
      </c>
      <c r="D1002" s="74">
        <f t="shared" si="77"/>
        <v>5.75702087E-2</v>
      </c>
      <c r="E1002" s="74">
        <f t="shared" si="78"/>
        <v>1.512757406</v>
      </c>
      <c r="F1002" s="74">
        <f t="shared" si="79"/>
        <v>1.0050130792</v>
      </c>
      <c r="G1002" s="75">
        <v>0.17877708</v>
      </c>
      <c r="H1002" s="43">
        <v>1.7143996000000002E-2</v>
      </c>
      <c r="I1002" s="43">
        <v>0.45027261000000002</v>
      </c>
      <c r="J1002" s="43">
        <v>2.6424290999999999E-2</v>
      </c>
      <c r="K1002" s="43">
        <v>8.5939875000000006E-3</v>
      </c>
      <c r="L1002" s="43">
        <v>3.1754731999999999E-3</v>
      </c>
      <c r="M1002" s="43">
        <v>1.9376457E-2</v>
      </c>
      <c r="N1002" s="43">
        <v>1.0453408</v>
      </c>
      <c r="O1002" s="43">
        <v>5.3727620000000001E-4</v>
      </c>
      <c r="P1002" s="43">
        <v>4.8752298999999999E-2</v>
      </c>
      <c r="Q1002" s="43">
        <v>1.2594200999999999E-2</v>
      </c>
      <c r="R1002" s="43">
        <v>5.0066843E-2</v>
      </c>
      <c r="S1002" s="43">
        <v>0.89306246</v>
      </c>
      <c r="U1002" s="77">
        <f t="shared" si="80"/>
        <v>1.5411817241379311</v>
      </c>
    </row>
    <row r="1003" spans="1:21">
      <c r="A1003" s="41" t="s">
        <v>33</v>
      </c>
      <c r="B1003" s="41" t="s">
        <v>2485</v>
      </c>
      <c r="C1003" s="74">
        <f t="shared" si="76"/>
        <v>0.40882669781999997</v>
      </c>
      <c r="D1003" s="74">
        <f t="shared" si="77"/>
        <v>1.4407166289999999E-2</v>
      </c>
      <c r="E1003" s="74">
        <f t="shared" si="78"/>
        <v>0.27712524589999998</v>
      </c>
      <c r="F1003" s="74">
        <f t="shared" si="79"/>
        <v>5.9937005629999998E-2</v>
      </c>
      <c r="G1003" s="75">
        <v>5.7357279999999997E-2</v>
      </c>
      <c r="H1003" s="43">
        <v>1.3444908999999999E-3</v>
      </c>
      <c r="I1003" s="43">
        <v>0.20622977000000001</v>
      </c>
      <c r="J1003" s="43">
        <v>5.9687435E-3</v>
      </c>
      <c r="K1003" s="43">
        <v>1.8420091E-3</v>
      </c>
      <c r="L1003" s="43">
        <v>8.1116499000000002E-4</v>
      </c>
      <c r="M1003" s="43">
        <v>5.7852486999999996E-3</v>
      </c>
      <c r="N1003" s="43">
        <v>6.9550984999999996E-2</v>
      </c>
      <c r="O1003" s="43">
        <v>1.5274748000000001E-4</v>
      </c>
      <c r="P1003" s="43">
        <v>1.0930916000000001E-2</v>
      </c>
      <c r="Q1003" s="43">
        <v>7.6631914999999995E-4</v>
      </c>
      <c r="R1003" s="43">
        <v>2.5385403000000001E-2</v>
      </c>
      <c r="S1003" s="43">
        <v>2.2701619999999999E-2</v>
      </c>
      <c r="U1003" s="77">
        <f t="shared" si="80"/>
        <v>0.49445931034482754</v>
      </c>
    </row>
    <row r="1004" spans="1:21">
      <c r="A1004" s="41" t="s">
        <v>33</v>
      </c>
      <c r="B1004" s="41" t="s">
        <v>2486</v>
      </c>
      <c r="C1004" s="74">
        <f t="shared" si="76"/>
        <v>0.64906820370999996</v>
      </c>
      <c r="D1004" s="74">
        <f t="shared" si="77"/>
        <v>1.420885195E-2</v>
      </c>
      <c r="E1004" s="74">
        <f t="shared" si="78"/>
        <v>0.52433945599999998</v>
      </c>
      <c r="F1004" s="74">
        <f t="shared" si="79"/>
        <v>5.371064976E-2</v>
      </c>
      <c r="G1004" s="75">
        <v>5.6809246000000001E-2</v>
      </c>
      <c r="H1004" s="43">
        <v>1.275296E-3</v>
      </c>
      <c r="I1004" s="43">
        <v>0.25102658999999999</v>
      </c>
      <c r="J1004" s="43">
        <v>5.2741500999999996E-3</v>
      </c>
      <c r="K1004" s="43">
        <v>1.4981199000000001E-3</v>
      </c>
      <c r="L1004" s="43">
        <v>7.0432855000000002E-4</v>
      </c>
      <c r="M1004" s="43">
        <v>6.7322533999999998E-3</v>
      </c>
      <c r="N1004" s="43">
        <v>0.27203757000000001</v>
      </c>
      <c r="O1004" s="43">
        <v>1.2831655999999999E-4</v>
      </c>
      <c r="P1004" s="43">
        <v>8.8300862999999997E-3</v>
      </c>
      <c r="Q1004" s="43">
        <v>1.6452919E-3</v>
      </c>
      <c r="R1004" s="43">
        <v>1.9111781000000001E-2</v>
      </c>
      <c r="S1004" s="43">
        <v>2.3995174000000001E-2</v>
      </c>
      <c r="U1004" s="77">
        <f t="shared" si="80"/>
        <v>0.48973487931034482</v>
      </c>
    </row>
    <row r="1005" spans="1:21">
      <c r="A1005" s="41" t="s">
        <v>33</v>
      </c>
      <c r="B1005" s="41" t="s">
        <v>2487</v>
      </c>
      <c r="C1005" s="74">
        <f t="shared" si="76"/>
        <v>0.51144486761000008</v>
      </c>
      <c r="D1005" s="74">
        <f t="shared" si="77"/>
        <v>1.25074222E-2</v>
      </c>
      <c r="E1005" s="74">
        <f t="shared" si="78"/>
        <v>0.41691187350000003</v>
      </c>
      <c r="F1005" s="74">
        <f t="shared" si="79"/>
        <v>3.514460791E-2</v>
      </c>
      <c r="G1005" s="75">
        <v>4.6880963999999997E-2</v>
      </c>
      <c r="H1005" s="43">
        <v>1.0659935000000001E-3</v>
      </c>
      <c r="I1005" s="43">
        <v>0.20441846</v>
      </c>
      <c r="J1005" s="43">
        <v>4.0272147000000001E-3</v>
      </c>
      <c r="K1005" s="43">
        <v>1.1790845999999999E-3</v>
      </c>
      <c r="L1005" s="43">
        <v>7.058794E-4</v>
      </c>
      <c r="M1005" s="43">
        <v>6.5952435000000004E-3</v>
      </c>
      <c r="N1005" s="43">
        <v>0.21142742</v>
      </c>
      <c r="O1005" s="43">
        <v>1.0385506000000001E-4</v>
      </c>
      <c r="P1005" s="43">
        <v>6.8950215E-3</v>
      </c>
      <c r="Q1005" s="43">
        <v>6.0919234999999995E-4</v>
      </c>
      <c r="R1005" s="43">
        <v>1.509275E-2</v>
      </c>
      <c r="S1005" s="43">
        <v>1.2443789E-2</v>
      </c>
      <c r="U1005" s="77">
        <f t="shared" si="80"/>
        <v>0.40414624137931032</v>
      </c>
    </row>
    <row r="1006" spans="1:21">
      <c r="A1006" s="41" t="s">
        <v>33</v>
      </c>
      <c r="B1006" s="41" t="s">
        <v>2488</v>
      </c>
      <c r="C1006" s="74">
        <f t="shared" si="76"/>
        <v>2.7859123212400001</v>
      </c>
      <c r="D1006" s="74">
        <f t="shared" si="77"/>
        <v>3.3909630869999999E-2</v>
      </c>
      <c r="E1006" s="74">
        <f t="shared" si="78"/>
        <v>2.4790994503000001</v>
      </c>
      <c r="F1006" s="74">
        <f t="shared" si="79"/>
        <v>0.15849901007</v>
      </c>
      <c r="G1006" s="75">
        <v>0.11440423</v>
      </c>
      <c r="H1006" s="43">
        <v>5.3342003000000004E-3</v>
      </c>
      <c r="I1006" s="43">
        <v>0.38931805000000003</v>
      </c>
      <c r="J1006" s="43">
        <v>1.3952679000000001E-2</v>
      </c>
      <c r="K1006" s="43">
        <v>4.5120654000000001E-3</v>
      </c>
      <c r="L1006" s="43">
        <v>8.1171146999999997E-4</v>
      </c>
      <c r="M1006" s="43">
        <v>1.4633175E-2</v>
      </c>
      <c r="N1006" s="43">
        <v>2.0844472000000001</v>
      </c>
      <c r="O1006" s="43">
        <v>3.2365946999999998E-4</v>
      </c>
      <c r="P1006" s="43">
        <v>2.6383146E-2</v>
      </c>
      <c r="Q1006" s="43">
        <v>1.3203635999999999E-3</v>
      </c>
      <c r="R1006" s="43">
        <v>4.6381213999999997E-2</v>
      </c>
      <c r="S1006" s="43">
        <v>8.4090627000000001E-2</v>
      </c>
      <c r="U1006" s="77">
        <f t="shared" si="80"/>
        <v>0.98624336206896546</v>
      </c>
    </row>
    <row r="1007" spans="1:21">
      <c r="A1007" s="41" t="s">
        <v>33</v>
      </c>
      <c r="B1007" s="41" t="s">
        <v>2489</v>
      </c>
      <c r="C1007" s="74">
        <f t="shared" si="76"/>
        <v>0.77161641340999998</v>
      </c>
      <c r="D1007" s="74">
        <f t="shared" si="77"/>
        <v>1.949335168E-2</v>
      </c>
      <c r="E1007" s="74">
        <f t="shared" si="78"/>
        <v>0.60915476590000006</v>
      </c>
      <c r="F1007" s="74">
        <f t="shared" si="79"/>
        <v>7.7830630829999997E-2</v>
      </c>
      <c r="G1007" s="75">
        <v>6.5137664999999997E-2</v>
      </c>
      <c r="H1007" s="43">
        <v>2.0169859000000001E-3</v>
      </c>
      <c r="I1007" s="43">
        <v>0.20937853000000001</v>
      </c>
      <c r="J1007" s="43">
        <v>9.1261424000000004E-3</v>
      </c>
      <c r="K1007" s="43">
        <v>2.8196967999999998E-3</v>
      </c>
      <c r="L1007" s="43">
        <v>8.9305587999999997E-4</v>
      </c>
      <c r="M1007" s="43">
        <v>6.6544565999999998E-3</v>
      </c>
      <c r="N1007" s="43">
        <v>0.39775925000000001</v>
      </c>
      <c r="O1007" s="43">
        <v>2.2601762999999999E-4</v>
      </c>
      <c r="P1007" s="43">
        <v>1.8278902999999999E-2</v>
      </c>
      <c r="Q1007" s="43">
        <v>1.0846802E-3</v>
      </c>
      <c r="R1007" s="43">
        <v>3.2624867000000002E-2</v>
      </c>
      <c r="S1007" s="43">
        <v>2.5616163000000001E-2</v>
      </c>
      <c r="U1007" s="77">
        <f t="shared" si="80"/>
        <v>0.56153159482758619</v>
      </c>
    </row>
    <row r="1008" spans="1:21">
      <c r="A1008" s="41" t="s">
        <v>33</v>
      </c>
      <c r="B1008" s="41" t="s">
        <v>2490</v>
      </c>
      <c r="C1008" s="74">
        <f t="shared" si="76"/>
        <v>0.51933540457800009</v>
      </c>
      <c r="D1008" s="74">
        <f t="shared" si="77"/>
        <v>1.6263463499999999E-2</v>
      </c>
      <c r="E1008" s="74">
        <f t="shared" si="78"/>
        <v>0.43250405420000004</v>
      </c>
      <c r="F1008" s="74">
        <f t="shared" si="79"/>
        <v>2.8818253878000001E-2</v>
      </c>
      <c r="G1008" s="75">
        <v>4.1749633000000001E-2</v>
      </c>
      <c r="H1008" s="43">
        <v>1.2038941999999999E-3</v>
      </c>
      <c r="I1008" s="43">
        <v>0.20706450000000001</v>
      </c>
      <c r="J1008" s="43">
        <v>3.7343284E-3</v>
      </c>
      <c r="K1008" s="43">
        <v>1.1365817E-3</v>
      </c>
      <c r="L1008" s="43">
        <v>1.6361059E-3</v>
      </c>
      <c r="M1008" s="43">
        <v>9.7564474999999994E-3</v>
      </c>
      <c r="N1008" s="43">
        <v>0.22423566</v>
      </c>
      <c r="O1008" s="43">
        <v>9.2117077999999999E-5</v>
      </c>
      <c r="P1008" s="43">
        <v>6.4660122999999998E-3</v>
      </c>
      <c r="Q1008" s="43">
        <v>6.367225E-4</v>
      </c>
      <c r="R1008" s="43">
        <v>1.1175823999999999E-2</v>
      </c>
      <c r="S1008" s="43">
        <v>1.0447578000000001E-2</v>
      </c>
      <c r="U1008" s="77">
        <f t="shared" si="80"/>
        <v>0.35991062931034484</v>
      </c>
    </row>
    <row r="1009" spans="1:21">
      <c r="A1009" s="41" t="s">
        <v>33</v>
      </c>
      <c r="B1009" s="41" t="s">
        <v>2491</v>
      </c>
      <c r="C1009" s="74">
        <f t="shared" si="76"/>
        <v>2.2109712332000004</v>
      </c>
      <c r="D1009" s="74">
        <f t="shared" si="77"/>
        <v>3.7075082799999999E-2</v>
      </c>
      <c r="E1009" s="74">
        <f t="shared" si="78"/>
        <v>1.9369978029000001</v>
      </c>
      <c r="F1009" s="74">
        <f t="shared" si="79"/>
        <v>0.12800374749999999</v>
      </c>
      <c r="G1009" s="75">
        <v>0.10889459999999999</v>
      </c>
      <c r="H1009" s="43">
        <v>3.2160929000000001E-3</v>
      </c>
      <c r="I1009" s="43">
        <v>0.54645931000000003</v>
      </c>
      <c r="J1009" s="43">
        <v>1.2549121E-2</v>
      </c>
      <c r="K1009" s="43">
        <v>3.5081943000000002E-3</v>
      </c>
      <c r="L1009" s="43">
        <v>2.0162775000000001E-3</v>
      </c>
      <c r="M1009" s="43">
        <v>1.9001489999999999E-2</v>
      </c>
      <c r="N1009" s="43">
        <v>1.3873224</v>
      </c>
      <c r="O1009" s="43">
        <v>2.8044639999999998E-4</v>
      </c>
      <c r="P1009" s="43">
        <v>2.2616043999999998E-2</v>
      </c>
      <c r="Q1009" s="43">
        <v>1.4605970999999999E-3</v>
      </c>
      <c r="R1009" s="43">
        <v>3.6055636000000002E-2</v>
      </c>
      <c r="S1009" s="43">
        <v>6.7591024E-2</v>
      </c>
      <c r="U1009" s="77">
        <f t="shared" si="80"/>
        <v>0.93874655172413779</v>
      </c>
    </row>
    <row r="1010" spans="1:21">
      <c r="A1010" s="41" t="s">
        <v>33</v>
      </c>
      <c r="B1010" s="41" t="s">
        <v>2492</v>
      </c>
      <c r="C1010" s="74">
        <f t="shared" si="76"/>
        <v>0.62047809423000011</v>
      </c>
      <c r="D1010" s="74">
        <f t="shared" si="77"/>
        <v>2.2473875979999999E-2</v>
      </c>
      <c r="E1010" s="74">
        <f t="shared" si="78"/>
        <v>0.41631938550000003</v>
      </c>
      <c r="F1010" s="74">
        <f t="shared" si="79"/>
        <v>9.2123300749999998E-2</v>
      </c>
      <c r="G1010" s="75">
        <v>8.9561531999999999E-2</v>
      </c>
      <c r="H1010" s="43">
        <v>2.3101455000000002E-3</v>
      </c>
      <c r="I1010" s="43">
        <v>0.30641391000000001</v>
      </c>
      <c r="J1010" s="43">
        <v>1.1031019E-2</v>
      </c>
      <c r="K1010" s="43">
        <v>3.3135897999999999E-3</v>
      </c>
      <c r="L1010" s="43">
        <v>6.7112598000000005E-4</v>
      </c>
      <c r="M1010" s="43">
        <v>7.4581411999999998E-3</v>
      </c>
      <c r="N1010" s="43">
        <v>0.10759533</v>
      </c>
      <c r="O1010" s="43">
        <v>2.6449235000000003E-4</v>
      </c>
      <c r="P1010" s="43">
        <v>2.1090518999999999E-2</v>
      </c>
      <c r="Q1010" s="43">
        <v>1.5259354000000001E-3</v>
      </c>
      <c r="R1010" s="43">
        <v>3.7934938000000001E-2</v>
      </c>
      <c r="S1010" s="43">
        <v>3.1307415999999998E-2</v>
      </c>
      <c r="U1010" s="77">
        <f t="shared" si="80"/>
        <v>0.77208217241379307</v>
      </c>
    </row>
    <row r="1011" spans="1:21">
      <c r="A1011" s="41" t="s">
        <v>33</v>
      </c>
      <c r="B1011" s="41" t="s">
        <v>2493</v>
      </c>
      <c r="C1011" s="74">
        <f t="shared" si="76"/>
        <v>0.67076922804000005</v>
      </c>
      <c r="D1011" s="74">
        <f t="shared" si="77"/>
        <v>1.994673776E-2</v>
      </c>
      <c r="E1011" s="74">
        <f t="shared" si="78"/>
        <v>0.45174268849999999</v>
      </c>
      <c r="F1011" s="74">
        <f t="shared" si="79"/>
        <v>8.7710121779999997E-2</v>
      </c>
      <c r="G1011" s="75">
        <v>0.11136968</v>
      </c>
      <c r="H1011" s="43">
        <v>2.3169985E-3</v>
      </c>
      <c r="I1011" s="43">
        <v>0.2431963</v>
      </c>
      <c r="J1011" s="43">
        <v>1.0383023E-2</v>
      </c>
      <c r="K1011" s="43">
        <v>3.1863894000000001E-3</v>
      </c>
      <c r="L1011" s="43">
        <v>6.0965586E-4</v>
      </c>
      <c r="M1011" s="43">
        <v>5.7676695000000002E-3</v>
      </c>
      <c r="N1011" s="43">
        <v>0.20622939000000001</v>
      </c>
      <c r="O1011" s="43">
        <v>2.5351037999999998E-4</v>
      </c>
      <c r="P1011" s="43">
        <v>2.0419107999999998E-2</v>
      </c>
      <c r="Q1011" s="43">
        <v>1.0945843999999999E-3</v>
      </c>
      <c r="R1011" s="43">
        <v>3.7278013999999998E-2</v>
      </c>
      <c r="S1011" s="43">
        <v>2.8664905000000001E-2</v>
      </c>
      <c r="U1011" s="77">
        <f t="shared" si="80"/>
        <v>0.96008344827586201</v>
      </c>
    </row>
    <row r="1012" spans="1:21">
      <c r="A1012" s="41" t="s">
        <v>33</v>
      </c>
      <c r="B1012" s="41" t="s">
        <v>2494</v>
      </c>
      <c r="C1012" s="74">
        <f t="shared" si="76"/>
        <v>0.92846816496000006</v>
      </c>
      <c r="D1012" s="74">
        <f t="shared" si="77"/>
        <v>4.6155634400000006E-2</v>
      </c>
      <c r="E1012" s="74">
        <f t="shared" si="78"/>
        <v>0.76468016370000003</v>
      </c>
      <c r="F1012" s="74">
        <f t="shared" si="79"/>
        <v>4.3558297859999998E-2</v>
      </c>
      <c r="G1012" s="75">
        <v>7.4074069000000006E-2</v>
      </c>
      <c r="H1012" s="43">
        <v>1.2535536999999999E-3</v>
      </c>
      <c r="I1012" s="43">
        <v>0.50413695000000003</v>
      </c>
      <c r="J1012" s="43">
        <v>6.4549760999999999E-3</v>
      </c>
      <c r="K1012" s="43">
        <v>1.4288905000000001E-3</v>
      </c>
      <c r="L1012" s="43">
        <v>8.9928278000000004E-3</v>
      </c>
      <c r="M1012" s="43">
        <v>2.927894E-2</v>
      </c>
      <c r="N1012" s="43">
        <v>0.25928965999999998</v>
      </c>
      <c r="O1012" s="43">
        <v>1.1976194000000001E-4</v>
      </c>
      <c r="P1012" s="43">
        <v>1.2353213E-2</v>
      </c>
      <c r="Q1012" s="43">
        <v>7.1173291999999998E-4</v>
      </c>
      <c r="R1012" s="43">
        <v>1.5719343E-2</v>
      </c>
      <c r="S1012" s="43">
        <v>1.4654247E-2</v>
      </c>
      <c r="U1012" s="77">
        <f t="shared" si="80"/>
        <v>0.63856956034482759</v>
      </c>
    </row>
    <row r="1013" spans="1:21">
      <c r="A1013" s="41" t="s">
        <v>33</v>
      </c>
      <c r="B1013" s="41" t="s">
        <v>2495</v>
      </c>
      <c r="C1013" s="74">
        <f t="shared" si="76"/>
        <v>0.56055031678</v>
      </c>
      <c r="D1013" s="74">
        <f t="shared" si="77"/>
        <v>2.6238994099999999E-2</v>
      </c>
      <c r="E1013" s="74">
        <f t="shared" si="78"/>
        <v>0.40355823969999999</v>
      </c>
      <c r="F1013" s="74">
        <f t="shared" si="79"/>
        <v>5.6168069979999999E-2</v>
      </c>
      <c r="G1013" s="75">
        <v>7.4585013000000006E-2</v>
      </c>
      <c r="H1013" s="43">
        <v>1.5962087E-3</v>
      </c>
      <c r="I1013" s="43">
        <v>0.33478208999999998</v>
      </c>
      <c r="J1013" s="43">
        <v>7.4639093E-3</v>
      </c>
      <c r="K1013" s="43">
        <v>2.1661159E-3</v>
      </c>
      <c r="L1013" s="43">
        <v>2.1449949000000002E-3</v>
      </c>
      <c r="M1013" s="43">
        <v>1.4463973999999999E-2</v>
      </c>
      <c r="N1013" s="43">
        <v>6.7179941000000007E-2</v>
      </c>
      <c r="O1013" s="43">
        <v>1.7178583999999999E-4</v>
      </c>
      <c r="P1013" s="43">
        <v>1.3707917999999999E-2</v>
      </c>
      <c r="Q1013" s="43">
        <v>7.7748713999999997E-4</v>
      </c>
      <c r="R1013" s="43">
        <v>2.1960159E-2</v>
      </c>
      <c r="S1013" s="43">
        <v>1.9550720000000001E-2</v>
      </c>
      <c r="U1013" s="77">
        <f t="shared" si="80"/>
        <v>0.64297424999999997</v>
      </c>
    </row>
    <row r="1014" spans="1:21">
      <c r="A1014" s="41" t="s">
        <v>33</v>
      </c>
      <c r="B1014" s="41" t="s">
        <v>2496</v>
      </c>
      <c r="C1014" s="74">
        <f t="shared" si="76"/>
        <v>0.67069052130999984</v>
      </c>
      <c r="D1014" s="74">
        <f t="shared" si="77"/>
        <v>2.2006531199999999E-2</v>
      </c>
      <c r="E1014" s="74">
        <f t="shared" si="78"/>
        <v>0.50783713689999999</v>
      </c>
      <c r="F1014" s="74">
        <f t="shared" si="79"/>
        <v>7.4447667209999999E-2</v>
      </c>
      <c r="G1014" s="75">
        <v>6.6399185999999999E-2</v>
      </c>
      <c r="H1014" s="43">
        <v>2.3930268999999998E-3</v>
      </c>
      <c r="I1014" s="43">
        <v>0.24307095000000001</v>
      </c>
      <c r="J1014" s="43">
        <v>9.0153721999999999E-3</v>
      </c>
      <c r="K1014" s="43">
        <v>2.7886566999999998E-3</v>
      </c>
      <c r="L1014" s="43">
        <v>1.2758534999999999E-3</v>
      </c>
      <c r="M1014" s="43">
        <v>8.9266488000000008E-3</v>
      </c>
      <c r="N1014" s="43">
        <v>0.26237315999999999</v>
      </c>
      <c r="O1014" s="43">
        <v>2.1954942000000001E-4</v>
      </c>
      <c r="P1014" s="43">
        <v>1.7871081E-2</v>
      </c>
      <c r="Q1014" s="43">
        <v>8.7462778999999999E-4</v>
      </c>
      <c r="R1014" s="43">
        <v>3.1037478E-2</v>
      </c>
      <c r="S1014" s="43">
        <v>2.4444931E-2</v>
      </c>
      <c r="U1014" s="77">
        <f t="shared" si="80"/>
        <v>0.5724067758620689</v>
      </c>
    </row>
    <row r="1015" spans="1:21">
      <c r="A1015" s="41" t="s">
        <v>33</v>
      </c>
      <c r="B1015" s="41" t="s">
        <v>2497</v>
      </c>
      <c r="C1015" s="74">
        <f t="shared" si="76"/>
        <v>1.9302376792099998</v>
      </c>
      <c r="D1015" s="74">
        <f t="shared" si="77"/>
        <v>7.3999593900000007E-2</v>
      </c>
      <c r="E1015" s="74">
        <f t="shared" si="78"/>
        <v>1.4319800971999999</v>
      </c>
      <c r="F1015" s="74">
        <f t="shared" si="79"/>
        <v>0.24560217810999999</v>
      </c>
      <c r="G1015" s="75">
        <v>0.17865581</v>
      </c>
      <c r="H1015" s="43">
        <v>6.3197972000000003E-3</v>
      </c>
      <c r="I1015" s="43">
        <v>0.75337988</v>
      </c>
      <c r="J1015" s="43">
        <v>2.3750394000000001E-2</v>
      </c>
      <c r="K1015" s="43">
        <v>7.1012017000000004E-3</v>
      </c>
      <c r="L1015" s="43">
        <v>5.6311852000000004E-3</v>
      </c>
      <c r="M1015" s="43">
        <v>3.7516813000000003E-2</v>
      </c>
      <c r="N1015" s="43">
        <v>0.67228041999999999</v>
      </c>
      <c r="O1015" s="43">
        <v>5.2576260999999999E-4</v>
      </c>
      <c r="P1015" s="43">
        <v>4.6300335999999997E-2</v>
      </c>
      <c r="Q1015" s="43">
        <v>2.4281895E-3</v>
      </c>
      <c r="R1015" s="43">
        <v>7.6469029999999993E-2</v>
      </c>
      <c r="S1015" s="43">
        <v>0.11987886</v>
      </c>
      <c r="U1015" s="77">
        <f t="shared" si="80"/>
        <v>1.5401362931034481</v>
      </c>
    </row>
    <row r="1016" spans="1:21">
      <c r="A1016" s="41" t="s">
        <v>33</v>
      </c>
      <c r="B1016" s="41" t="s">
        <v>2498</v>
      </c>
      <c r="C1016" s="74">
        <f t="shared" si="76"/>
        <v>0.65565722375000002</v>
      </c>
      <c r="D1016" s="74">
        <f t="shared" si="77"/>
        <v>2.3332460999999999E-2</v>
      </c>
      <c r="E1016" s="74">
        <f t="shared" si="78"/>
        <v>0.46183790840000005</v>
      </c>
      <c r="F1016" s="74">
        <f t="shared" si="79"/>
        <v>9.8256165350000008E-2</v>
      </c>
      <c r="G1016" s="75">
        <v>7.2230689000000001E-2</v>
      </c>
      <c r="H1016" s="43">
        <v>2.8309384E-3</v>
      </c>
      <c r="I1016" s="43">
        <v>0.22735962000000001</v>
      </c>
      <c r="J1016" s="43">
        <v>1.1736731E-2</v>
      </c>
      <c r="K1016" s="43">
        <v>3.8898435000000002E-3</v>
      </c>
      <c r="L1016" s="43">
        <v>1.0467471E-3</v>
      </c>
      <c r="M1016" s="43">
        <v>6.6591393999999998E-3</v>
      </c>
      <c r="N1016" s="43">
        <v>0.23164735</v>
      </c>
      <c r="O1016" s="43">
        <v>2.8748655000000002E-4</v>
      </c>
      <c r="P1016" s="43">
        <v>2.4017846999999998E-2</v>
      </c>
      <c r="Q1016" s="43">
        <v>1.0281897999999999E-3</v>
      </c>
      <c r="R1016" s="43">
        <v>4.3392707000000003E-2</v>
      </c>
      <c r="S1016" s="43">
        <v>2.9529935E-2</v>
      </c>
      <c r="U1016" s="77">
        <f t="shared" si="80"/>
        <v>0.62267835344827582</v>
      </c>
    </row>
    <row r="1017" spans="1:21">
      <c r="A1017" s="41" t="s">
        <v>33</v>
      </c>
      <c r="B1017" s="41" t="s">
        <v>2499</v>
      </c>
      <c r="C1017" s="74">
        <f t="shared" si="76"/>
        <v>0.36082985958000002</v>
      </c>
      <c r="D1017" s="74">
        <f t="shared" si="77"/>
        <v>1.186763307E-2</v>
      </c>
      <c r="E1017" s="74">
        <f t="shared" si="78"/>
        <v>0.2548420046</v>
      </c>
      <c r="F1017" s="74">
        <f t="shared" si="79"/>
        <v>4.4828581909999998E-2</v>
      </c>
      <c r="G1017" s="75">
        <v>4.9291639999999998E-2</v>
      </c>
      <c r="H1017" s="43">
        <v>1.0131706000000001E-3</v>
      </c>
      <c r="I1017" s="43">
        <v>0.18153103000000001</v>
      </c>
      <c r="J1017" s="43">
        <v>4.9774943000000004E-3</v>
      </c>
      <c r="K1017" s="43">
        <v>1.5277333E-3</v>
      </c>
      <c r="L1017" s="43">
        <v>6.7286177000000003E-4</v>
      </c>
      <c r="M1017" s="43">
        <v>4.6895436999999998E-3</v>
      </c>
      <c r="N1017" s="43">
        <v>7.2297803999999993E-2</v>
      </c>
      <c r="O1017" s="43">
        <v>1.2836036E-4</v>
      </c>
      <c r="P1017" s="43">
        <v>9.1887340000000005E-3</v>
      </c>
      <c r="Q1017" s="43">
        <v>7.1546054999999998E-4</v>
      </c>
      <c r="R1017" s="43">
        <v>2.0214428E-2</v>
      </c>
      <c r="S1017" s="43">
        <v>1.4581599000000001E-2</v>
      </c>
      <c r="U1017" s="77">
        <f t="shared" si="80"/>
        <v>0.42492793103448273</v>
      </c>
    </row>
    <row r="1018" spans="1:21">
      <c r="A1018" s="41" t="s">
        <v>33</v>
      </c>
      <c r="B1018" s="41" t="s">
        <v>2500</v>
      </c>
      <c r="C1018" s="74">
        <f t="shared" si="76"/>
        <v>0.69066911986000001</v>
      </c>
      <c r="D1018" s="74">
        <f t="shared" si="77"/>
        <v>2.5633265199999998E-2</v>
      </c>
      <c r="E1018" s="74">
        <f t="shared" si="78"/>
        <v>0.52473086350000009</v>
      </c>
      <c r="F1018" s="74">
        <f t="shared" si="79"/>
        <v>7.2335549160000012E-2</v>
      </c>
      <c r="G1018" s="75">
        <v>6.7969442000000005E-2</v>
      </c>
      <c r="H1018" s="43">
        <v>2.1075535E-3</v>
      </c>
      <c r="I1018" s="43">
        <v>0.26348406000000002</v>
      </c>
      <c r="J1018" s="43">
        <v>8.9185854999999994E-3</v>
      </c>
      <c r="K1018" s="43">
        <v>2.6702488999999999E-3</v>
      </c>
      <c r="L1018" s="43">
        <v>1.9464237999999999E-3</v>
      </c>
      <c r="M1018" s="43">
        <v>1.2098006999999999E-2</v>
      </c>
      <c r="N1018" s="43">
        <v>0.25913924999999999</v>
      </c>
      <c r="O1018" s="43">
        <v>2.0779686000000001E-4</v>
      </c>
      <c r="P1018" s="43">
        <v>1.7074433999999999E-2</v>
      </c>
      <c r="Q1018" s="43">
        <v>1.1327073E-3</v>
      </c>
      <c r="R1018" s="43">
        <v>2.8078803999999999E-2</v>
      </c>
      <c r="S1018" s="43">
        <v>2.5841807000000001E-2</v>
      </c>
      <c r="U1018" s="77">
        <f t="shared" si="80"/>
        <v>0.58594346551724141</v>
      </c>
    </row>
    <row r="1019" spans="1:21">
      <c r="A1019" s="41" t="s">
        <v>33</v>
      </c>
      <c r="B1019" s="41" t="s">
        <v>2501</v>
      </c>
      <c r="C1019" s="74">
        <f t="shared" si="76"/>
        <v>0.78363205582999995</v>
      </c>
      <c r="D1019" s="74">
        <f t="shared" si="77"/>
        <v>2.202114392E-2</v>
      </c>
      <c r="E1019" s="74">
        <f t="shared" si="78"/>
        <v>0.5865798807</v>
      </c>
      <c r="F1019" s="74">
        <f t="shared" si="79"/>
        <v>9.3657750210000001E-2</v>
      </c>
      <c r="G1019" s="75">
        <v>8.1373281000000006E-2</v>
      </c>
      <c r="H1019" s="43">
        <v>3.4910507000000001E-3</v>
      </c>
      <c r="I1019" s="43">
        <v>0.30326568999999998</v>
      </c>
      <c r="J1019" s="43">
        <v>9.8848110000000003E-3</v>
      </c>
      <c r="K1019" s="43">
        <v>3.0611516E-3</v>
      </c>
      <c r="L1019" s="43">
        <v>8.6449642000000003E-4</v>
      </c>
      <c r="M1019" s="43">
        <v>8.2106848999999992E-3</v>
      </c>
      <c r="N1019" s="43">
        <v>0.27982314000000003</v>
      </c>
      <c r="O1019" s="43">
        <v>2.3121821E-4</v>
      </c>
      <c r="P1019" s="43">
        <v>1.7775936999999999E-2</v>
      </c>
      <c r="Q1019" s="43">
        <v>4.139813E-3</v>
      </c>
      <c r="R1019" s="43">
        <v>3.6345584E-2</v>
      </c>
      <c r="S1019" s="43">
        <v>3.5165198000000002E-2</v>
      </c>
      <c r="U1019" s="77">
        <f t="shared" si="80"/>
        <v>0.70149380172413789</v>
      </c>
    </row>
    <row r="1020" spans="1:21">
      <c r="A1020" s="41" t="s">
        <v>33</v>
      </c>
      <c r="B1020" s="41" t="s">
        <v>2502</v>
      </c>
      <c r="C1020" s="74">
        <f t="shared" si="76"/>
        <v>1.6501853341200001</v>
      </c>
      <c r="D1020" s="74">
        <f t="shared" si="77"/>
        <v>2.2536516690000001E-2</v>
      </c>
      <c r="E1020" s="74">
        <f t="shared" si="78"/>
        <v>1.4588138173</v>
      </c>
      <c r="F1020" s="74">
        <f t="shared" si="79"/>
        <v>9.8035294130000006E-2</v>
      </c>
      <c r="G1020" s="75">
        <v>7.0799706000000004E-2</v>
      </c>
      <c r="H1020" s="43">
        <v>2.6578473000000002E-3</v>
      </c>
      <c r="I1020" s="43">
        <v>0.21007766999999999</v>
      </c>
      <c r="J1020" s="43">
        <v>1.0888548E-2</v>
      </c>
      <c r="K1020" s="43">
        <v>3.4319003E-3</v>
      </c>
      <c r="L1020" s="43">
        <v>5.2892219000000003E-4</v>
      </c>
      <c r="M1020" s="43">
        <v>7.6871461999999998E-3</v>
      </c>
      <c r="N1020" s="43">
        <v>1.2460783</v>
      </c>
      <c r="O1020" s="43">
        <v>2.7281092999999998E-4</v>
      </c>
      <c r="P1020" s="43">
        <v>2.2270076999999999E-2</v>
      </c>
      <c r="Q1020" s="43">
        <v>1.5872052E-3</v>
      </c>
      <c r="R1020" s="43">
        <v>3.9517498999999998E-2</v>
      </c>
      <c r="S1020" s="43">
        <v>3.4387701999999999E-2</v>
      </c>
      <c r="U1020" s="77">
        <f t="shared" si="80"/>
        <v>0.61034229310344823</v>
      </c>
    </row>
    <row r="1021" spans="1:21">
      <c r="A1021" s="41" t="s">
        <v>33</v>
      </c>
      <c r="B1021" s="41" t="s">
        <v>2503</v>
      </c>
      <c r="C1021" s="74">
        <f t="shared" si="76"/>
        <v>1.6806144510300003</v>
      </c>
      <c r="D1021" s="74">
        <f t="shared" si="77"/>
        <v>8.2051818299999996E-2</v>
      </c>
      <c r="E1021" s="74">
        <f t="shared" si="78"/>
        <v>1.240141849</v>
      </c>
      <c r="F1021" s="74">
        <f t="shared" si="79"/>
        <v>0.17952053373000001</v>
      </c>
      <c r="G1021" s="75">
        <v>0.17890025000000001</v>
      </c>
      <c r="H1021" s="43">
        <v>4.4935269999999998E-3</v>
      </c>
      <c r="I1021" s="43">
        <v>1.1981013</v>
      </c>
      <c r="J1021" s="43">
        <v>2.0375396E-2</v>
      </c>
      <c r="K1021" s="43">
        <v>5.251604E-3</v>
      </c>
      <c r="L1021" s="43">
        <v>2.7200493000000001E-3</v>
      </c>
      <c r="M1021" s="43">
        <v>5.3704768999999999E-2</v>
      </c>
      <c r="N1021" s="43">
        <v>3.7547021999999999E-2</v>
      </c>
      <c r="O1021" s="43">
        <v>4.8149053E-4</v>
      </c>
      <c r="P1021" s="43">
        <v>4.3207253000000001E-2</v>
      </c>
      <c r="Q1021" s="43">
        <v>2.0035062E-3</v>
      </c>
      <c r="R1021" s="43">
        <v>0.11205179</v>
      </c>
      <c r="S1021" s="43">
        <v>2.1776494E-2</v>
      </c>
      <c r="U1021" s="77">
        <f t="shared" si="80"/>
        <v>1.5422435344827585</v>
      </c>
    </row>
    <row r="1022" spans="1:21">
      <c r="A1022" s="41" t="s">
        <v>33</v>
      </c>
      <c r="B1022" s="41" t="s">
        <v>2504</v>
      </c>
      <c r="C1022" s="74">
        <f t="shared" si="76"/>
        <v>3.1411083241899997</v>
      </c>
      <c r="D1022" s="74">
        <f t="shared" si="77"/>
        <v>0.2289204554</v>
      </c>
      <c r="E1022" s="74">
        <f t="shared" si="78"/>
        <v>2.5163464816999999</v>
      </c>
      <c r="F1022" s="74">
        <f t="shared" si="79"/>
        <v>0.12938802709</v>
      </c>
      <c r="G1022" s="75">
        <v>0.26645335999999997</v>
      </c>
      <c r="H1022" s="43">
        <v>4.3796916999999996E-3</v>
      </c>
      <c r="I1022" s="43">
        <v>2.4110296999999998</v>
      </c>
      <c r="J1022" s="43">
        <v>3.1424425999999998E-2</v>
      </c>
      <c r="K1022" s="43">
        <v>4.0586933E-3</v>
      </c>
      <c r="L1022" s="43">
        <v>7.8604360999999998E-3</v>
      </c>
      <c r="M1022" s="43">
        <v>0.18557689999999999</v>
      </c>
      <c r="N1022" s="43">
        <v>0.10093708999999999</v>
      </c>
      <c r="O1022" s="43">
        <v>3.2128818999999998E-4</v>
      </c>
      <c r="P1022" s="43">
        <v>6.9498223999999997E-2</v>
      </c>
      <c r="Q1022" s="43">
        <v>1.4198379000000001E-3</v>
      </c>
      <c r="R1022" s="43">
        <v>4.5318565999999998E-2</v>
      </c>
      <c r="S1022" s="43">
        <v>1.2830111E-2</v>
      </c>
      <c r="U1022" s="77">
        <f t="shared" si="80"/>
        <v>2.2970117241379309</v>
      </c>
    </row>
    <row r="1023" spans="1:21">
      <c r="A1023" s="41" t="s">
        <v>33</v>
      </c>
      <c r="B1023" s="41" t="s">
        <v>2505</v>
      </c>
      <c r="C1023" s="74">
        <f t="shared" si="76"/>
        <v>1.39187737852</v>
      </c>
      <c r="D1023" s="74">
        <f t="shared" si="77"/>
        <v>9.3027397600000006E-2</v>
      </c>
      <c r="E1023" s="74">
        <f t="shared" si="78"/>
        <v>1.0609887811000001</v>
      </c>
      <c r="F1023" s="74">
        <f t="shared" si="79"/>
        <v>0.10748811981999999</v>
      </c>
      <c r="G1023" s="75">
        <v>0.13037308</v>
      </c>
      <c r="H1023" s="43">
        <v>2.7299261000000002E-3</v>
      </c>
      <c r="I1023" s="43">
        <v>1.0140640000000001</v>
      </c>
      <c r="J1023" s="43">
        <v>1.7403826000000001E-2</v>
      </c>
      <c r="K1023" s="43">
        <v>3.2546369999999999E-3</v>
      </c>
      <c r="L1023" s="43">
        <v>2.9464486000000002E-3</v>
      </c>
      <c r="M1023" s="43">
        <v>6.9422486000000005E-2</v>
      </c>
      <c r="N1023" s="43">
        <v>4.4194854999999998E-2</v>
      </c>
      <c r="O1023" s="43">
        <v>2.9782042000000002E-4</v>
      </c>
      <c r="P1023" s="43">
        <v>3.8252384E-2</v>
      </c>
      <c r="Q1023" s="43">
        <v>9.8302939999999998E-4</v>
      </c>
      <c r="R1023" s="43">
        <v>5.7890825999999999E-2</v>
      </c>
      <c r="S1023" s="43">
        <v>1.006406E-2</v>
      </c>
      <c r="U1023" s="77">
        <f t="shared" si="80"/>
        <v>1.1239058620689655</v>
      </c>
    </row>
    <row r="1024" spans="1:21">
      <c r="A1024" s="41" t="s">
        <v>33</v>
      </c>
      <c r="B1024" s="41" t="s">
        <v>2506</v>
      </c>
      <c r="C1024" s="74">
        <f t="shared" si="76"/>
        <v>0.76189768606000008</v>
      </c>
      <c r="D1024" s="74">
        <f t="shared" si="77"/>
        <v>2.8362614120000004E-2</v>
      </c>
      <c r="E1024" s="74">
        <f t="shared" si="78"/>
        <v>0.50416673170000004</v>
      </c>
      <c r="F1024" s="74">
        <f t="shared" si="79"/>
        <v>0.13211446524000001</v>
      </c>
      <c r="G1024" s="75">
        <v>9.7253875000000004E-2</v>
      </c>
      <c r="H1024" s="43">
        <v>3.4950126999999998E-3</v>
      </c>
      <c r="I1024" s="43">
        <v>0.48789363000000002</v>
      </c>
      <c r="J1024" s="43">
        <v>1.2679901E-2</v>
      </c>
      <c r="K1024" s="43">
        <v>4.0238686000000001E-3</v>
      </c>
      <c r="L1024" s="43">
        <v>7.8020552000000005E-4</v>
      </c>
      <c r="M1024" s="43">
        <v>1.0878639000000001E-2</v>
      </c>
      <c r="N1024" s="43">
        <v>1.2778088999999999E-2</v>
      </c>
      <c r="O1024" s="43">
        <v>3.7793214000000002E-4</v>
      </c>
      <c r="P1024" s="43">
        <v>2.6432159E-2</v>
      </c>
      <c r="Q1024" s="43">
        <v>1.8827271000000001E-3</v>
      </c>
      <c r="R1024" s="43">
        <v>8.7522222999999996E-2</v>
      </c>
      <c r="S1024" s="43">
        <v>1.5899423999999999E-2</v>
      </c>
      <c r="U1024" s="77">
        <f t="shared" si="80"/>
        <v>0.83839547413793103</v>
      </c>
    </row>
    <row r="1025" spans="1:21">
      <c r="A1025" s="41" t="s">
        <v>33</v>
      </c>
      <c r="B1025" s="41" t="s">
        <v>2507</v>
      </c>
      <c r="C1025" s="74">
        <f t="shared" si="76"/>
        <v>1.0724373012999999</v>
      </c>
      <c r="D1025" s="74">
        <f t="shared" si="77"/>
        <v>5.0228321300000003E-2</v>
      </c>
      <c r="E1025" s="74">
        <f t="shared" si="78"/>
        <v>0.54624355099999988</v>
      </c>
      <c r="F1025" s="74">
        <f t="shared" si="79"/>
        <v>0.34484988900000002</v>
      </c>
      <c r="G1025" s="75">
        <v>0.13111554</v>
      </c>
      <c r="H1025" s="43">
        <v>1.2174132000000001E-2</v>
      </c>
      <c r="I1025" s="43">
        <v>0.51612471999999998</v>
      </c>
      <c r="J1025" s="43">
        <v>2.3540702E-2</v>
      </c>
      <c r="K1025" s="43">
        <v>6.3966889999999997E-3</v>
      </c>
      <c r="L1025" s="43">
        <v>1.0081833000000001E-3</v>
      </c>
      <c r="M1025" s="43">
        <v>1.9282746999999999E-2</v>
      </c>
      <c r="N1025" s="43">
        <v>1.7944699000000001E-2</v>
      </c>
      <c r="O1025" s="43">
        <v>8.4093049999999999E-4</v>
      </c>
      <c r="P1025" s="43">
        <v>4.9328261999999998E-2</v>
      </c>
      <c r="Q1025" s="43">
        <v>4.0220435000000001E-3</v>
      </c>
      <c r="R1025" s="43">
        <v>8.6405132999999995E-2</v>
      </c>
      <c r="S1025" s="43">
        <v>0.20425351999999999</v>
      </c>
      <c r="U1025" s="77">
        <f t="shared" si="80"/>
        <v>1.1303063793103447</v>
      </c>
    </row>
    <row r="1026" spans="1:21">
      <c r="A1026" s="41" t="s">
        <v>33</v>
      </c>
      <c r="B1026" s="41" t="s">
        <v>2508</v>
      </c>
      <c r="C1026" s="74">
        <f t="shared" si="76"/>
        <v>3.2873660394300002</v>
      </c>
      <c r="D1026" s="74">
        <f t="shared" si="77"/>
        <v>0.24158908300000001</v>
      </c>
      <c r="E1026" s="74">
        <f t="shared" si="78"/>
        <v>2.6197592861000003</v>
      </c>
      <c r="F1026" s="74">
        <f t="shared" si="79"/>
        <v>0.14651150033000002</v>
      </c>
      <c r="G1026" s="75">
        <v>0.27950617</v>
      </c>
      <c r="H1026" s="43">
        <v>4.6402361000000003E-3</v>
      </c>
      <c r="I1026" s="43">
        <v>2.5106958000000001</v>
      </c>
      <c r="J1026" s="43">
        <v>3.4144800000000003E-2</v>
      </c>
      <c r="K1026" s="43">
        <v>4.5880614000000002E-3</v>
      </c>
      <c r="L1026" s="43">
        <v>8.2544316000000006E-3</v>
      </c>
      <c r="M1026" s="43">
        <v>0.19460179</v>
      </c>
      <c r="N1026" s="43">
        <v>0.10442325</v>
      </c>
      <c r="O1026" s="43">
        <v>3.6538373000000001E-4</v>
      </c>
      <c r="P1026" s="43">
        <v>7.5730365999999993E-2</v>
      </c>
      <c r="Q1026" s="43">
        <v>1.4762266E-3</v>
      </c>
      <c r="R1026" s="43">
        <v>5.5368588000000003E-2</v>
      </c>
      <c r="S1026" s="43">
        <v>1.3570936E-2</v>
      </c>
      <c r="U1026" s="77">
        <f t="shared" si="80"/>
        <v>2.4095359482758618</v>
      </c>
    </row>
    <row r="1027" spans="1:21">
      <c r="A1027" s="41" t="s">
        <v>33</v>
      </c>
      <c r="B1027" s="41" t="s">
        <v>2509</v>
      </c>
      <c r="C1027" s="74">
        <f t="shared" si="76"/>
        <v>4.9792115861199999</v>
      </c>
      <c r="D1027" s="74">
        <f t="shared" si="77"/>
        <v>0.36267539809999999</v>
      </c>
      <c r="E1027" s="74">
        <f t="shared" si="78"/>
        <v>4.0369836970000001</v>
      </c>
      <c r="F1027" s="74">
        <f t="shared" si="79"/>
        <v>0.17435407102</v>
      </c>
      <c r="G1027" s="75">
        <v>0.40519842</v>
      </c>
      <c r="H1027" s="43">
        <v>5.9512970000000004E-3</v>
      </c>
      <c r="I1027" s="43">
        <v>3.8235771999999999</v>
      </c>
      <c r="J1027" s="43">
        <v>4.5721571000000003E-2</v>
      </c>
      <c r="K1027" s="43">
        <v>5.2809501E-3</v>
      </c>
      <c r="L1027" s="43">
        <v>1.2162347E-2</v>
      </c>
      <c r="M1027" s="43">
        <v>0.29951053</v>
      </c>
      <c r="N1027" s="43">
        <v>0.20745520000000001</v>
      </c>
      <c r="O1027" s="43">
        <v>3.9514041999999999E-4</v>
      </c>
      <c r="P1027" s="43">
        <v>0.10144719000000001</v>
      </c>
      <c r="Q1027" s="43">
        <v>1.7976076000000001E-3</v>
      </c>
      <c r="R1027" s="43">
        <v>5.4508582999999999E-2</v>
      </c>
      <c r="S1027" s="43">
        <v>1.6205549999999999E-2</v>
      </c>
      <c r="U1027" s="77">
        <f t="shared" si="80"/>
        <v>3.4930898275862066</v>
      </c>
    </row>
    <row r="1028" spans="1:21">
      <c r="A1028" s="41" t="s">
        <v>33</v>
      </c>
      <c r="B1028" s="41" t="s">
        <v>2510</v>
      </c>
      <c r="C1028" s="74">
        <f t="shared" si="76"/>
        <v>0.57644706064999995</v>
      </c>
      <c r="D1028" s="74">
        <f t="shared" si="77"/>
        <v>2.2654035159999999E-2</v>
      </c>
      <c r="E1028" s="74">
        <f t="shared" si="78"/>
        <v>0.36412432969999997</v>
      </c>
      <c r="F1028" s="74">
        <f t="shared" si="79"/>
        <v>0.11106279078999999</v>
      </c>
      <c r="G1028" s="75">
        <v>7.8605905000000004E-2</v>
      </c>
      <c r="H1028" s="43">
        <v>2.8170523000000001E-3</v>
      </c>
      <c r="I1028" s="43">
        <v>0.35680469999999997</v>
      </c>
      <c r="J1028" s="43">
        <v>1.1206063E-2</v>
      </c>
      <c r="K1028" s="43">
        <v>3.5865759000000001E-3</v>
      </c>
      <c r="L1028" s="43">
        <v>6.6150846E-4</v>
      </c>
      <c r="M1028" s="43">
        <v>7.1998877999999997E-3</v>
      </c>
      <c r="N1028" s="43">
        <v>4.5025773999999999E-3</v>
      </c>
      <c r="O1028" s="43">
        <v>3.4076699E-4</v>
      </c>
      <c r="P1028" s="43">
        <v>2.3606530000000001E-2</v>
      </c>
      <c r="Q1028" s="43">
        <v>1.2824927999999999E-3</v>
      </c>
      <c r="R1028" s="43">
        <v>7.1802436999999997E-2</v>
      </c>
      <c r="S1028" s="43">
        <v>1.4030564000000001E-2</v>
      </c>
      <c r="U1028" s="77">
        <f t="shared" si="80"/>
        <v>0.67763711206896549</v>
      </c>
    </row>
    <row r="1029" spans="1:21">
      <c r="A1029" s="41" t="s">
        <v>33</v>
      </c>
      <c r="B1029" s="41" t="s">
        <v>2511</v>
      </c>
      <c r="C1029" s="74">
        <f t="shared" si="76"/>
        <v>4.1644667315600001</v>
      </c>
      <c r="D1029" s="74">
        <f t="shared" si="77"/>
        <v>0.31000952039999996</v>
      </c>
      <c r="E1029" s="74">
        <f t="shared" si="78"/>
        <v>3.3443878774</v>
      </c>
      <c r="F1029" s="74">
        <f t="shared" si="79"/>
        <v>0.17298778376000001</v>
      </c>
      <c r="G1029" s="75">
        <v>0.33708155000000001</v>
      </c>
      <c r="H1029" s="43">
        <v>4.6120173999999996E-3</v>
      </c>
      <c r="I1029" s="43">
        <v>3.1979997</v>
      </c>
      <c r="J1029" s="43">
        <v>3.9966944999999997E-2</v>
      </c>
      <c r="K1029" s="43">
        <v>4.3768313999999996E-3</v>
      </c>
      <c r="L1029" s="43">
        <v>1.0429564000000001E-2</v>
      </c>
      <c r="M1029" s="43">
        <v>0.25523617999999998</v>
      </c>
      <c r="N1029" s="43">
        <v>0.14177616000000001</v>
      </c>
      <c r="O1029" s="43">
        <v>3.5119306E-4</v>
      </c>
      <c r="P1029" s="43">
        <v>8.9024962999999999E-2</v>
      </c>
      <c r="Q1029" s="43">
        <v>1.2488187000000001E-3</v>
      </c>
      <c r="R1029" s="43">
        <v>7.1049428999999997E-2</v>
      </c>
      <c r="S1029" s="43">
        <v>1.131338E-2</v>
      </c>
      <c r="U1029" s="77">
        <f t="shared" si="80"/>
        <v>2.9058754310344828</v>
      </c>
    </row>
    <row r="1030" spans="1:21">
      <c r="A1030" s="41" t="s">
        <v>33</v>
      </c>
      <c r="B1030" s="41" t="s">
        <v>2512</v>
      </c>
      <c r="C1030" s="74">
        <f t="shared" si="76"/>
        <v>2.1275697442500001</v>
      </c>
      <c r="D1030" s="74">
        <f t="shared" si="77"/>
        <v>0.14352904950000001</v>
      </c>
      <c r="E1030" s="74">
        <f t="shared" si="78"/>
        <v>1.6413252617</v>
      </c>
      <c r="F1030" s="74">
        <f t="shared" si="79"/>
        <v>0.14967546305000001</v>
      </c>
      <c r="G1030" s="75">
        <v>0.19303997000000001</v>
      </c>
      <c r="H1030" s="43">
        <v>4.3039437E-3</v>
      </c>
      <c r="I1030" s="43">
        <v>1.5696448999999999</v>
      </c>
      <c r="J1030" s="43">
        <v>2.4057493999999999E-2</v>
      </c>
      <c r="K1030" s="43">
        <v>4.1924971000000004E-3</v>
      </c>
      <c r="L1030" s="43">
        <v>4.7197484000000003E-3</v>
      </c>
      <c r="M1030" s="43">
        <v>0.11055930999999999</v>
      </c>
      <c r="N1030" s="43">
        <v>6.7376417999999993E-2</v>
      </c>
      <c r="O1030" s="43">
        <v>3.8049085E-4</v>
      </c>
      <c r="P1030" s="43">
        <v>5.2593247000000003E-2</v>
      </c>
      <c r="Q1030" s="43">
        <v>1.5818131999999999E-3</v>
      </c>
      <c r="R1030" s="43">
        <v>7.0477987000000006E-2</v>
      </c>
      <c r="S1030" s="43">
        <v>2.4641924999999999E-2</v>
      </c>
      <c r="U1030" s="77">
        <f t="shared" si="80"/>
        <v>1.6641376724137931</v>
      </c>
    </row>
    <row r="1031" spans="1:21">
      <c r="A1031" s="41" t="s">
        <v>33</v>
      </c>
      <c r="B1031" s="41" t="s">
        <v>2513</v>
      </c>
      <c r="C1031" s="74">
        <f t="shared" si="76"/>
        <v>2.1185176962099996</v>
      </c>
      <c r="D1031" s="74">
        <f t="shared" si="77"/>
        <v>0.1431288839</v>
      </c>
      <c r="E1031" s="74">
        <f t="shared" si="78"/>
        <v>1.6404294764999998</v>
      </c>
      <c r="F1031" s="74">
        <f t="shared" si="79"/>
        <v>0.14738868581</v>
      </c>
      <c r="G1031" s="75">
        <v>0.18757065000000001</v>
      </c>
      <c r="H1031" s="43">
        <v>3.9026554999999998E-3</v>
      </c>
      <c r="I1031" s="43">
        <v>1.5693760999999999</v>
      </c>
      <c r="J1031" s="43">
        <v>2.3796823000000002E-2</v>
      </c>
      <c r="K1031" s="43">
        <v>4.1574654000000001E-3</v>
      </c>
      <c r="L1031" s="43">
        <v>4.7152955000000002E-3</v>
      </c>
      <c r="M1031" s="43">
        <v>0.1104593</v>
      </c>
      <c r="N1031" s="43">
        <v>6.7150720999999997E-2</v>
      </c>
      <c r="O1031" s="43">
        <v>3.4405451000000002E-4</v>
      </c>
      <c r="P1031" s="43">
        <v>5.2593247000000003E-2</v>
      </c>
      <c r="Q1031" s="43">
        <v>1.4576113E-3</v>
      </c>
      <c r="R1031" s="43">
        <v>7.0477844999999997E-2</v>
      </c>
      <c r="S1031" s="43">
        <v>2.2515928000000001E-2</v>
      </c>
      <c r="U1031" s="77">
        <f t="shared" si="80"/>
        <v>1.6169883620689656</v>
      </c>
    </row>
    <row r="1032" spans="1:21">
      <c r="A1032" s="41" t="s">
        <v>33</v>
      </c>
      <c r="B1032" s="41" t="s">
        <v>2514</v>
      </c>
      <c r="C1032" s="74">
        <f t="shared" si="76"/>
        <v>0.247454540754</v>
      </c>
      <c r="D1032" s="74">
        <f t="shared" si="77"/>
        <v>6.7549661899999995E-3</v>
      </c>
      <c r="E1032" s="74">
        <f t="shared" si="78"/>
        <v>0.20347935212000001</v>
      </c>
      <c r="F1032" s="74">
        <f t="shared" si="79"/>
        <v>1.8706283444000001E-2</v>
      </c>
      <c r="G1032" s="75">
        <v>1.8513939E-2</v>
      </c>
      <c r="H1032" s="43">
        <v>4.6192312E-4</v>
      </c>
      <c r="I1032" s="43">
        <v>8.3683338999999995E-2</v>
      </c>
      <c r="J1032" s="43">
        <v>2.3632636999999998E-3</v>
      </c>
      <c r="K1032" s="43">
        <v>7.0926498000000002E-4</v>
      </c>
      <c r="L1032" s="43">
        <v>5.9043420999999995E-4</v>
      </c>
      <c r="M1032" s="43">
        <v>3.0920033E-3</v>
      </c>
      <c r="N1032" s="43">
        <v>0.11933409</v>
      </c>
      <c r="O1032" s="43">
        <v>5.1089544E-5</v>
      </c>
      <c r="P1032" s="43">
        <v>4.7814954999999999E-3</v>
      </c>
      <c r="Q1032" s="43">
        <v>2.3631039999999999E-4</v>
      </c>
      <c r="R1032" s="43">
        <v>7.9781404999999996E-3</v>
      </c>
      <c r="S1032" s="43">
        <v>5.6592474999999998E-3</v>
      </c>
      <c r="U1032" s="77">
        <f t="shared" si="80"/>
        <v>0.15960292241379309</v>
      </c>
    </row>
    <row r="1033" spans="1:21">
      <c r="A1033" s="41" t="s">
        <v>33</v>
      </c>
      <c r="B1033" s="41" t="s">
        <v>2515</v>
      </c>
      <c r="C1033" s="74">
        <f t="shared" si="76"/>
        <v>0.39338199050200007</v>
      </c>
      <c r="D1033" s="74">
        <f t="shared" si="77"/>
        <v>1.0945976730000001E-2</v>
      </c>
      <c r="E1033" s="74">
        <f t="shared" si="78"/>
        <v>0.35112329792000002</v>
      </c>
      <c r="F1033" s="74">
        <f t="shared" si="79"/>
        <v>1.3213590852000003E-2</v>
      </c>
      <c r="G1033" s="75">
        <v>1.8099125000000001E-2</v>
      </c>
      <c r="H1033" s="43">
        <v>4.2171792000000001E-4</v>
      </c>
      <c r="I1033" s="43">
        <v>0.12890566000000001</v>
      </c>
      <c r="J1033" s="43">
        <v>1.8978986000000001E-3</v>
      </c>
      <c r="K1033" s="43">
        <v>4.9509453000000001E-4</v>
      </c>
      <c r="L1033" s="43">
        <v>1.5960309000000001E-3</v>
      </c>
      <c r="M1033" s="43">
        <v>6.9569527000000004E-3</v>
      </c>
      <c r="N1033" s="43">
        <v>0.22179592000000001</v>
      </c>
      <c r="O1033" s="43">
        <v>3.5011761999999998E-5</v>
      </c>
      <c r="P1033" s="43">
        <v>3.6713763000000002E-3</v>
      </c>
      <c r="Q1033" s="43">
        <v>2.2806199E-4</v>
      </c>
      <c r="R1033" s="43">
        <v>5.3574470000000004E-3</v>
      </c>
      <c r="S1033" s="43">
        <v>3.9216937999999998E-3</v>
      </c>
      <c r="U1033" s="77">
        <f t="shared" si="80"/>
        <v>0.15602693965517242</v>
      </c>
    </row>
    <row r="1034" spans="1:21">
      <c r="A1034" s="41" t="s">
        <v>33</v>
      </c>
      <c r="B1034" s="41" t="s">
        <v>2516</v>
      </c>
      <c r="C1034" s="74">
        <f t="shared" ref="C1034:C1097" si="81">D1034+E1034+F1034+G1034</f>
        <v>0.27078458510999998</v>
      </c>
      <c r="D1034" s="74">
        <f t="shared" ref="D1034:D1097" si="82">J1034+K1034+L1034+M1034</f>
        <v>7.05636614E-3</v>
      </c>
      <c r="E1034" s="74">
        <f t="shared" ref="E1034:E1097" si="83">H1034+I1034+N1034</f>
        <v>0.19991203893999998</v>
      </c>
      <c r="F1034" s="74">
        <f t="shared" ref="F1034:F1097" si="84">O1034+IF(P1034="x",0,P1034)+IF(Q1034="x",0,Q1034)+IF(R1034="x",0,R1034)+S1034</f>
        <v>3.6804994029999996E-2</v>
      </c>
      <c r="G1034" s="75">
        <v>2.7011186E-2</v>
      </c>
      <c r="H1034" s="43">
        <v>7.7852794000000003E-4</v>
      </c>
      <c r="I1034" s="43">
        <v>8.1438301000000005E-2</v>
      </c>
      <c r="J1034" s="43">
        <v>4.0765200999999997E-3</v>
      </c>
      <c r="K1034" s="43">
        <v>1.3215295000000001E-3</v>
      </c>
      <c r="L1034" s="43">
        <v>1.4135414000000001E-4</v>
      </c>
      <c r="M1034" s="43">
        <v>1.5169624000000001E-3</v>
      </c>
      <c r="N1034" s="43">
        <v>0.11769520999999999</v>
      </c>
      <c r="O1034" s="43">
        <v>9.6080980000000002E-5</v>
      </c>
      <c r="P1034" s="43">
        <v>8.5356311999999993E-3</v>
      </c>
      <c r="Q1034" s="43">
        <v>3.6436284999999998E-4</v>
      </c>
      <c r="R1034" s="43">
        <v>1.7440917E-2</v>
      </c>
      <c r="S1034" s="43">
        <v>1.0368001999999999E-2</v>
      </c>
      <c r="U1034" s="77">
        <f t="shared" si="80"/>
        <v>0.23285505172413792</v>
      </c>
    </row>
    <row r="1035" spans="1:21">
      <c r="A1035" s="41" t="s">
        <v>33</v>
      </c>
      <c r="B1035" s="41" t="s">
        <v>2517</v>
      </c>
      <c r="C1035" s="74">
        <f t="shared" si="81"/>
        <v>0.27902507198900001</v>
      </c>
      <c r="D1035" s="74">
        <f t="shared" si="82"/>
        <v>5.1768590200000006E-3</v>
      </c>
      <c r="E1035" s="74">
        <f t="shared" si="83"/>
        <v>0.23413506859</v>
      </c>
      <c r="F1035" s="74">
        <f t="shared" si="84"/>
        <v>2.0253811379000002E-2</v>
      </c>
      <c r="G1035" s="75">
        <v>1.9459332999999999E-2</v>
      </c>
      <c r="H1035" s="43">
        <v>4.9363859000000005E-4</v>
      </c>
      <c r="I1035" s="43">
        <v>0.10448778</v>
      </c>
      <c r="J1035" s="43">
        <v>1.8757107000000001E-3</v>
      </c>
      <c r="K1035" s="43">
        <v>5.7926159999999996E-4</v>
      </c>
      <c r="L1035" s="43">
        <v>1.4333232E-4</v>
      </c>
      <c r="M1035" s="43">
        <v>2.5785544E-3</v>
      </c>
      <c r="N1035" s="43">
        <v>0.12915365000000001</v>
      </c>
      <c r="O1035" s="43">
        <v>4.2302339000000003E-5</v>
      </c>
      <c r="P1035" s="43">
        <v>3.0343850000000001E-3</v>
      </c>
      <c r="Q1035" s="43">
        <v>2.5630464E-4</v>
      </c>
      <c r="R1035" s="43">
        <v>1.0035694E-2</v>
      </c>
      <c r="S1035" s="43">
        <v>6.8851253999999999E-3</v>
      </c>
      <c r="U1035" s="77">
        <f t="shared" si="80"/>
        <v>0.16775287068965516</v>
      </c>
    </row>
    <row r="1036" spans="1:21">
      <c r="A1036" s="41" t="s">
        <v>33</v>
      </c>
      <c r="B1036" s="41" t="s">
        <v>2518</v>
      </c>
      <c r="C1036" s="74">
        <f t="shared" si="81"/>
        <v>0.27673424278799996</v>
      </c>
      <c r="D1036" s="74">
        <f t="shared" si="82"/>
        <v>9.5441992299999997E-3</v>
      </c>
      <c r="E1036" s="74">
        <f t="shared" si="83"/>
        <v>0.22734688697</v>
      </c>
      <c r="F1036" s="74">
        <f t="shared" si="84"/>
        <v>1.6863332588000001E-2</v>
      </c>
      <c r="G1036" s="75">
        <v>2.2979823999999999E-2</v>
      </c>
      <c r="H1036" s="43">
        <v>5.0891697000000002E-4</v>
      </c>
      <c r="I1036" s="43">
        <v>0.12208854</v>
      </c>
      <c r="J1036" s="43">
        <v>2.3478383000000002E-3</v>
      </c>
      <c r="K1036" s="43">
        <v>6.4312042999999997E-4</v>
      </c>
      <c r="L1036" s="43">
        <v>1.1144220999999999E-3</v>
      </c>
      <c r="M1036" s="43">
        <v>5.4388183999999999E-3</v>
      </c>
      <c r="N1036" s="43">
        <v>0.10474943</v>
      </c>
      <c r="O1036" s="43">
        <v>4.5938717999999997E-5</v>
      </c>
      <c r="P1036" s="43">
        <v>4.4494110000000003E-3</v>
      </c>
      <c r="Q1036" s="43">
        <v>2.6360316999999997E-4</v>
      </c>
      <c r="R1036" s="43">
        <v>6.5040332000000003E-3</v>
      </c>
      <c r="S1036" s="43">
        <v>5.6003464999999997E-3</v>
      </c>
      <c r="U1036" s="77">
        <f t="shared" si="80"/>
        <v>0.19810193103448273</v>
      </c>
    </row>
    <row r="1037" spans="1:21">
      <c r="A1037" s="41" t="s">
        <v>33</v>
      </c>
      <c r="B1037" s="41" t="s">
        <v>2519</v>
      </c>
      <c r="C1037" s="74">
        <f t="shared" si="81"/>
        <v>2.3025671029899999</v>
      </c>
      <c r="D1037" s="74">
        <f t="shared" si="82"/>
        <v>3.6914125500000006E-2</v>
      </c>
      <c r="E1037" s="74">
        <f t="shared" si="83"/>
        <v>1.5886939295</v>
      </c>
      <c r="F1037" s="74">
        <f t="shared" si="84"/>
        <v>0.58763198698999997</v>
      </c>
      <c r="G1037" s="75">
        <v>8.9327060999999999E-2</v>
      </c>
      <c r="H1037" s="43">
        <v>5.8720394999999996E-3</v>
      </c>
      <c r="I1037" s="43">
        <v>0.28345319000000002</v>
      </c>
      <c r="J1037" s="43">
        <v>1.1852869E-2</v>
      </c>
      <c r="K1037" s="43">
        <v>3.6558437E-3</v>
      </c>
      <c r="L1037" s="43">
        <v>3.9971128E-3</v>
      </c>
      <c r="M1037" s="43">
        <v>1.7408300000000002E-2</v>
      </c>
      <c r="N1037" s="43">
        <v>1.2993687</v>
      </c>
      <c r="O1037" s="43">
        <v>2.3244379E-4</v>
      </c>
      <c r="P1037" s="43">
        <v>2.4017848000000001E-2</v>
      </c>
      <c r="Q1037" s="43">
        <v>5.3546751999999998E-3</v>
      </c>
      <c r="R1037" s="43">
        <v>2.1289789999999999E-2</v>
      </c>
      <c r="S1037" s="43">
        <v>0.53673722999999995</v>
      </c>
      <c r="U1037" s="77">
        <f t="shared" si="80"/>
        <v>0.77006087068965512</v>
      </c>
    </row>
    <row r="1038" spans="1:21">
      <c r="A1038" s="41" t="s">
        <v>33</v>
      </c>
      <c r="B1038" s="41" t="s">
        <v>2520</v>
      </c>
      <c r="C1038" s="74">
        <f t="shared" si="81"/>
        <v>0.24789456411999999</v>
      </c>
      <c r="D1038" s="74">
        <f t="shared" si="82"/>
        <v>5.1784533399999999E-3</v>
      </c>
      <c r="E1038" s="74">
        <f t="shared" si="83"/>
        <v>0.20199602867999999</v>
      </c>
      <c r="F1038" s="74">
        <f t="shared" si="84"/>
        <v>1.9466450100000001E-2</v>
      </c>
      <c r="G1038" s="75">
        <v>2.1253632000000001E-2</v>
      </c>
      <c r="H1038" s="43">
        <v>4.6454767999999999E-4</v>
      </c>
      <c r="I1038" s="43">
        <v>0.10368935999999999</v>
      </c>
      <c r="J1038" s="43">
        <v>1.8716831000000001E-3</v>
      </c>
      <c r="K1038" s="43">
        <v>5.5958386000000003E-4</v>
      </c>
      <c r="L1038" s="43">
        <v>2.5783018E-4</v>
      </c>
      <c r="M1038" s="43">
        <v>2.4893561999999999E-3</v>
      </c>
      <c r="N1038" s="43">
        <v>9.7842121000000004E-2</v>
      </c>
      <c r="O1038" s="43">
        <v>4.0723160000000001E-5</v>
      </c>
      <c r="P1038" s="43">
        <v>3.1310355000000001E-3</v>
      </c>
      <c r="Q1038" s="43">
        <v>2.2768684000000001E-4</v>
      </c>
      <c r="R1038" s="43">
        <v>9.4281521999999996E-3</v>
      </c>
      <c r="S1038" s="43">
        <v>6.6388523999999999E-3</v>
      </c>
      <c r="U1038" s="77">
        <f t="shared" si="80"/>
        <v>0.18322096551724137</v>
      </c>
    </row>
    <row r="1039" spans="1:21">
      <c r="A1039" s="41" t="s">
        <v>33</v>
      </c>
      <c r="B1039" s="41" t="s">
        <v>2521</v>
      </c>
      <c r="C1039" s="74">
        <f t="shared" si="81"/>
        <v>0.37479998062900005</v>
      </c>
      <c r="D1039" s="74">
        <f t="shared" si="82"/>
        <v>6.5851437600000003E-3</v>
      </c>
      <c r="E1039" s="74">
        <f t="shared" si="83"/>
        <v>0.33374553463000001</v>
      </c>
      <c r="F1039" s="74">
        <f t="shared" si="84"/>
        <v>1.5459453239E-2</v>
      </c>
      <c r="G1039" s="75">
        <v>1.9009848999999999E-2</v>
      </c>
      <c r="H1039" s="43">
        <v>4.0881463E-4</v>
      </c>
      <c r="I1039" s="43">
        <v>0.1014318</v>
      </c>
      <c r="J1039" s="43">
        <v>1.8237525000000001E-3</v>
      </c>
      <c r="K1039" s="43">
        <v>5.1564980000000002E-4</v>
      </c>
      <c r="L1039" s="43">
        <v>5.9426346000000004E-4</v>
      </c>
      <c r="M1039" s="43">
        <v>3.6514780000000001E-3</v>
      </c>
      <c r="N1039" s="43">
        <v>0.23190491999999999</v>
      </c>
      <c r="O1039" s="43">
        <v>3.7226169000000001E-5</v>
      </c>
      <c r="P1039" s="43">
        <v>3.2748243000000001E-3</v>
      </c>
      <c r="Q1039" s="43">
        <v>2.1892957E-4</v>
      </c>
      <c r="R1039" s="43">
        <v>6.6905475000000004E-3</v>
      </c>
      <c r="S1039" s="43">
        <v>5.2379256999999999E-3</v>
      </c>
      <c r="U1039" s="77">
        <f t="shared" si="80"/>
        <v>0.16387800862068963</v>
      </c>
    </row>
    <row r="1040" spans="1:21">
      <c r="A1040" s="41" t="s">
        <v>33</v>
      </c>
      <c r="B1040" s="41" t="s">
        <v>2522</v>
      </c>
      <c r="C1040" s="74">
        <f t="shared" si="81"/>
        <v>0.18127968947599998</v>
      </c>
      <c r="D1040" s="74">
        <f t="shared" si="82"/>
        <v>7.5957717999999997E-3</v>
      </c>
      <c r="E1040" s="74">
        <f t="shared" si="83"/>
        <v>0.14127050434999999</v>
      </c>
      <c r="F1040" s="74">
        <f t="shared" si="84"/>
        <v>1.4856566326000001E-2</v>
      </c>
      <c r="G1040" s="75">
        <v>1.7556847E-2</v>
      </c>
      <c r="H1040" s="43">
        <v>3.5169735E-4</v>
      </c>
      <c r="I1040" s="43">
        <v>9.2615251999999995E-2</v>
      </c>
      <c r="J1040" s="43">
        <v>1.8628125000000001E-3</v>
      </c>
      <c r="K1040" s="43">
        <v>5.2381300000000003E-4</v>
      </c>
      <c r="L1040" s="43">
        <v>1.1346308E-3</v>
      </c>
      <c r="M1040" s="43">
        <v>4.0745154999999996E-3</v>
      </c>
      <c r="N1040" s="43">
        <v>4.8303554999999998E-2</v>
      </c>
      <c r="O1040" s="43">
        <v>3.7357965999999997E-5</v>
      </c>
      <c r="P1040" s="43">
        <v>3.7530393000000002E-3</v>
      </c>
      <c r="Q1040" s="43">
        <v>1.7929076E-4</v>
      </c>
      <c r="R1040" s="43">
        <v>6.3878837000000003E-3</v>
      </c>
      <c r="S1040" s="43">
        <v>4.4989946000000003E-3</v>
      </c>
      <c r="U1040" s="77">
        <f t="shared" si="80"/>
        <v>0.15135212931034484</v>
      </c>
    </row>
    <row r="1041" spans="1:21">
      <c r="A1041" s="41" t="s">
        <v>33</v>
      </c>
      <c r="B1041" s="41" t="s">
        <v>2523</v>
      </c>
      <c r="C1041" s="74">
        <f t="shared" si="81"/>
        <v>0.20959602476200001</v>
      </c>
      <c r="D1041" s="74">
        <f t="shared" si="82"/>
        <v>6.5657250700000003E-3</v>
      </c>
      <c r="E1041" s="74">
        <f t="shared" si="83"/>
        <v>0.15123659658999999</v>
      </c>
      <c r="F1041" s="74">
        <f t="shared" si="84"/>
        <v>2.8363922102000002E-2</v>
      </c>
      <c r="G1041" s="75">
        <v>2.3429781E-2</v>
      </c>
      <c r="H1041" s="43">
        <v>6.0336158999999999E-4</v>
      </c>
      <c r="I1041" s="43">
        <v>8.3228663999999994E-2</v>
      </c>
      <c r="J1041" s="43">
        <v>2.9213337000000002E-3</v>
      </c>
      <c r="K1041" s="43">
        <v>9.4571311000000004E-4</v>
      </c>
      <c r="L1041" s="43">
        <v>3.1613116E-4</v>
      </c>
      <c r="M1041" s="43">
        <v>2.3825471000000001E-3</v>
      </c>
      <c r="N1041" s="43">
        <v>6.7404570999999996E-2</v>
      </c>
      <c r="O1041" s="43">
        <v>6.7725852000000004E-5</v>
      </c>
      <c r="P1041" s="43">
        <v>5.7913757999999999E-3</v>
      </c>
      <c r="Q1041" s="43">
        <v>3.0769754999999998E-4</v>
      </c>
      <c r="R1041" s="43">
        <v>1.3272918E-2</v>
      </c>
      <c r="S1041" s="43">
        <v>8.9242048999999997E-3</v>
      </c>
      <c r="U1041" s="77">
        <f t="shared" si="80"/>
        <v>0.20198087068965517</v>
      </c>
    </row>
    <row r="1042" spans="1:21">
      <c r="A1042" s="41" t="s">
        <v>33</v>
      </c>
      <c r="B1042" s="41" t="s">
        <v>2524</v>
      </c>
      <c r="C1042" s="74">
        <f t="shared" si="81"/>
        <v>1.0296499499599998</v>
      </c>
      <c r="D1042" s="74">
        <f t="shared" si="82"/>
        <v>2.14556144E-2</v>
      </c>
      <c r="E1042" s="74">
        <f t="shared" si="83"/>
        <v>0.56707871659999998</v>
      </c>
      <c r="F1042" s="74">
        <f t="shared" si="84"/>
        <v>0.37626765796</v>
      </c>
      <c r="G1042" s="75">
        <v>6.4847960999999996E-2</v>
      </c>
      <c r="H1042" s="43">
        <v>6.2758466000000001E-3</v>
      </c>
      <c r="I1042" s="43">
        <v>0.16880007999999999</v>
      </c>
      <c r="J1042" s="43">
        <v>9.8022464000000007E-3</v>
      </c>
      <c r="K1042" s="43">
        <v>3.1997756E-3</v>
      </c>
      <c r="L1042" s="43">
        <v>1.1878766E-3</v>
      </c>
      <c r="M1042" s="43">
        <v>7.2657158000000001E-3</v>
      </c>
      <c r="N1042" s="43">
        <v>0.39200278999999999</v>
      </c>
      <c r="O1042" s="43">
        <v>1.9112896E-4</v>
      </c>
      <c r="P1042" s="43">
        <v>1.8285382999999999E-2</v>
      </c>
      <c r="Q1042" s="43">
        <v>4.6690810000000003E-3</v>
      </c>
      <c r="R1042" s="43">
        <v>1.8778405000000001E-2</v>
      </c>
      <c r="S1042" s="43">
        <v>0.33434365999999999</v>
      </c>
      <c r="U1042" s="77">
        <f t="shared" ref="U1042:U1105" si="85">G1042/0.116</f>
        <v>0.55903414655172412</v>
      </c>
    </row>
    <row r="1043" spans="1:21">
      <c r="A1043" s="41" t="s">
        <v>33</v>
      </c>
      <c r="B1043" s="41" t="s">
        <v>2525</v>
      </c>
      <c r="C1043" s="74">
        <f t="shared" si="81"/>
        <v>0.14941138787</v>
      </c>
      <c r="D1043" s="74">
        <f t="shared" si="82"/>
        <v>5.2920437400000003E-3</v>
      </c>
      <c r="E1043" s="74">
        <f t="shared" si="83"/>
        <v>0.10367429336</v>
      </c>
      <c r="F1043" s="74">
        <f t="shared" si="84"/>
        <v>2.0793948770000001E-2</v>
      </c>
      <c r="G1043" s="75">
        <v>1.9651102E-2</v>
      </c>
      <c r="H1043" s="43">
        <v>4.4977535999999999E-4</v>
      </c>
      <c r="I1043" s="43">
        <v>7.7188425000000005E-2</v>
      </c>
      <c r="J1043" s="43">
        <v>2.1415123E-3</v>
      </c>
      <c r="K1043" s="43">
        <v>6.8061876000000002E-4</v>
      </c>
      <c r="L1043" s="43">
        <v>3.0326688000000001E-4</v>
      </c>
      <c r="M1043" s="43">
        <v>2.1666457999999999E-3</v>
      </c>
      <c r="N1043" s="43">
        <v>2.6036093E-2</v>
      </c>
      <c r="O1043" s="43">
        <v>4.8186490000000003E-5</v>
      </c>
      <c r="P1043" s="43">
        <v>4.0968087999999998E-3</v>
      </c>
      <c r="Q1043" s="43">
        <v>2.3105468000000001E-4</v>
      </c>
      <c r="R1043" s="43">
        <v>9.5141758E-3</v>
      </c>
      <c r="S1043" s="43">
        <v>6.9037229999999996E-3</v>
      </c>
      <c r="U1043" s="77">
        <f t="shared" si="85"/>
        <v>0.16940605172413792</v>
      </c>
    </row>
    <row r="1044" spans="1:21">
      <c r="A1044" s="41" t="s">
        <v>33</v>
      </c>
      <c r="B1044" s="41" t="s">
        <v>2526</v>
      </c>
      <c r="C1044" s="74">
        <f t="shared" si="81"/>
        <v>0.24026560518000001</v>
      </c>
      <c r="D1044" s="74">
        <f t="shared" si="82"/>
        <v>5.19543195E-3</v>
      </c>
      <c r="E1044" s="74">
        <f t="shared" si="83"/>
        <v>0.19634993369000001</v>
      </c>
      <c r="F1044" s="74">
        <f t="shared" si="84"/>
        <v>1.933895654E-2</v>
      </c>
      <c r="G1044" s="75">
        <v>1.9381282999999999E-2</v>
      </c>
      <c r="H1044" s="43">
        <v>4.3322568999999998E-4</v>
      </c>
      <c r="I1044" s="43">
        <v>9.3998618000000006E-2</v>
      </c>
      <c r="J1044" s="43">
        <v>1.8688980999999999E-3</v>
      </c>
      <c r="K1044" s="43">
        <v>5.4180452999999995E-4</v>
      </c>
      <c r="L1044" s="43">
        <v>2.6227542000000002E-4</v>
      </c>
      <c r="M1044" s="43">
        <v>2.5224538999999999E-3</v>
      </c>
      <c r="N1044" s="43">
        <v>0.10191809</v>
      </c>
      <c r="O1044" s="43">
        <v>3.9628990000000002E-5</v>
      </c>
      <c r="P1044" s="43">
        <v>3.3102931999999998E-3</v>
      </c>
      <c r="Q1044" s="43">
        <v>4.6567925000000002E-4</v>
      </c>
      <c r="R1044" s="43">
        <v>7.1647571000000004E-3</v>
      </c>
      <c r="S1044" s="43">
        <v>8.3585980000000001E-3</v>
      </c>
      <c r="U1044" s="77">
        <f t="shared" si="85"/>
        <v>0.16708002586206894</v>
      </c>
    </row>
    <row r="1045" spans="1:21">
      <c r="A1045" s="41" t="s">
        <v>33</v>
      </c>
      <c r="B1045" s="41" t="s">
        <v>2527</v>
      </c>
      <c r="C1045" s="74">
        <f t="shared" si="81"/>
        <v>0.18951615948100003</v>
      </c>
      <c r="D1045" s="74">
        <f t="shared" si="82"/>
        <v>4.6008871100000001E-3</v>
      </c>
      <c r="E1045" s="74">
        <f t="shared" si="83"/>
        <v>0.15609163573000001</v>
      </c>
      <c r="F1045" s="74">
        <f t="shared" si="84"/>
        <v>1.3015726641000001E-2</v>
      </c>
      <c r="G1045" s="75">
        <v>1.5807910000000001E-2</v>
      </c>
      <c r="H1045" s="43">
        <v>3.4193073000000001E-4</v>
      </c>
      <c r="I1045" s="43">
        <v>7.6533326999999998E-2</v>
      </c>
      <c r="J1045" s="43">
        <v>1.4415411E-3</v>
      </c>
      <c r="K1045" s="43">
        <v>4.2541376999999999E-4</v>
      </c>
      <c r="L1045" s="43">
        <v>2.6360334E-4</v>
      </c>
      <c r="M1045" s="43">
        <v>2.4703288999999998E-3</v>
      </c>
      <c r="N1045" s="43">
        <v>7.9216378000000004E-2</v>
      </c>
      <c r="O1045" s="43">
        <v>3.0813881000000001E-5</v>
      </c>
      <c r="P1045" s="43">
        <v>2.5840833000000001E-3</v>
      </c>
      <c r="Q1045" s="43">
        <v>1.8269685999999999E-4</v>
      </c>
      <c r="R1045" s="43">
        <v>5.6563363999999998E-3</v>
      </c>
      <c r="S1045" s="43">
        <v>4.5617962E-3</v>
      </c>
      <c r="U1045" s="77">
        <f t="shared" si="85"/>
        <v>0.13627508620689655</v>
      </c>
    </row>
    <row r="1046" spans="1:21">
      <c r="A1046" s="41" t="s">
        <v>33</v>
      </c>
      <c r="B1046" s="41" t="s">
        <v>2528</v>
      </c>
      <c r="C1046" s="74">
        <f t="shared" si="81"/>
        <v>1.0409000775799999</v>
      </c>
      <c r="D1046" s="74">
        <f t="shared" si="82"/>
        <v>1.257849097E-2</v>
      </c>
      <c r="E1046" s="74">
        <f t="shared" si="83"/>
        <v>0.92951672109999994</v>
      </c>
      <c r="F1046" s="74">
        <f t="shared" si="84"/>
        <v>5.7923603510000005E-2</v>
      </c>
      <c r="G1046" s="75">
        <v>4.0881262000000002E-2</v>
      </c>
      <c r="H1046" s="43">
        <v>1.7954511E-3</v>
      </c>
      <c r="I1046" s="43">
        <v>0.14593638</v>
      </c>
      <c r="J1046" s="43">
        <v>5.1426381999999998E-3</v>
      </c>
      <c r="K1046" s="43">
        <v>1.6476024999999999E-3</v>
      </c>
      <c r="L1046" s="43">
        <v>3.0305757000000002E-4</v>
      </c>
      <c r="M1046" s="43">
        <v>5.4851926999999997E-3</v>
      </c>
      <c r="N1046" s="43">
        <v>0.78178488999999995</v>
      </c>
      <c r="O1046" s="43">
        <v>1.1222436E-4</v>
      </c>
      <c r="P1046" s="43">
        <v>9.8956265000000009E-3</v>
      </c>
      <c r="Q1046" s="43">
        <v>4.8701864999999998E-4</v>
      </c>
      <c r="R1046" s="43">
        <v>1.7396340999999999E-2</v>
      </c>
      <c r="S1046" s="43">
        <v>3.0032393000000001E-2</v>
      </c>
      <c r="U1046" s="77">
        <f t="shared" si="85"/>
        <v>0.35242467241379311</v>
      </c>
    </row>
    <row r="1047" spans="1:21">
      <c r="A1047" s="41" t="s">
        <v>33</v>
      </c>
      <c r="B1047" s="41" t="s">
        <v>2529</v>
      </c>
      <c r="C1047" s="74">
        <f t="shared" si="81"/>
        <v>0.28523945324799999</v>
      </c>
      <c r="D1047" s="74">
        <f t="shared" si="82"/>
        <v>7.1569092699999993E-3</v>
      </c>
      <c r="E1047" s="74">
        <f t="shared" si="83"/>
        <v>0.22818267826999999</v>
      </c>
      <c r="F1047" s="74">
        <f t="shared" si="84"/>
        <v>2.7617689708E-2</v>
      </c>
      <c r="G1047" s="75">
        <v>2.2282176000000001E-2</v>
      </c>
      <c r="H1047" s="43">
        <v>6.2490427000000002E-4</v>
      </c>
      <c r="I1047" s="43">
        <v>7.8396783999999997E-2</v>
      </c>
      <c r="J1047" s="43">
        <v>3.2886895000000002E-3</v>
      </c>
      <c r="K1047" s="43">
        <v>1.0412798E-3</v>
      </c>
      <c r="L1047" s="43">
        <v>3.3414726999999998E-4</v>
      </c>
      <c r="M1047" s="43">
        <v>2.4927927E-3</v>
      </c>
      <c r="N1047" s="43">
        <v>0.14916098999999999</v>
      </c>
      <c r="O1047" s="43">
        <v>7.5126728000000004E-5</v>
      </c>
      <c r="P1047" s="43">
        <v>6.8565783999999996E-3</v>
      </c>
      <c r="Q1047" s="43">
        <v>3.2485777999999998E-4</v>
      </c>
      <c r="R1047" s="43">
        <v>1.2237822000000001E-2</v>
      </c>
      <c r="S1047" s="43">
        <v>8.1233047999999999E-3</v>
      </c>
      <c r="U1047" s="77">
        <f t="shared" si="85"/>
        <v>0.19208772413793104</v>
      </c>
    </row>
    <row r="1048" spans="1:21">
      <c r="A1048" s="41" t="s">
        <v>33</v>
      </c>
      <c r="B1048" s="41" t="s">
        <v>2530</v>
      </c>
      <c r="C1048" s="74">
        <f t="shared" si="81"/>
        <v>0.19243640733899997</v>
      </c>
      <c r="D1048" s="74">
        <f t="shared" si="82"/>
        <v>5.9770460300000005E-3</v>
      </c>
      <c r="E1048" s="74">
        <f t="shared" si="83"/>
        <v>0.16201175626</v>
      </c>
      <c r="F1048" s="74">
        <f t="shared" si="84"/>
        <v>1.0669663049E-2</v>
      </c>
      <c r="G1048" s="75">
        <v>1.3777942E-2</v>
      </c>
      <c r="H1048" s="43">
        <v>3.8047226000000002E-4</v>
      </c>
      <c r="I1048" s="43">
        <v>7.7551981000000006E-2</v>
      </c>
      <c r="J1048" s="43">
        <v>1.3151079999999999E-3</v>
      </c>
      <c r="K1048" s="43">
        <v>3.9213885000000001E-4</v>
      </c>
      <c r="L1048" s="43">
        <v>6.1254948000000003E-4</v>
      </c>
      <c r="M1048" s="43">
        <v>3.6572496999999998E-3</v>
      </c>
      <c r="N1048" s="43">
        <v>8.4079302999999994E-2</v>
      </c>
      <c r="O1048" s="43">
        <v>2.6329059E-5</v>
      </c>
      <c r="P1048" s="43">
        <v>2.4247531E-3</v>
      </c>
      <c r="Q1048" s="43">
        <v>2.3506519000000001E-4</v>
      </c>
      <c r="R1048" s="43">
        <v>4.1909102999999996E-3</v>
      </c>
      <c r="S1048" s="43">
        <v>3.7926053999999998E-3</v>
      </c>
      <c r="U1048" s="77">
        <f t="shared" si="85"/>
        <v>0.11877536206896551</v>
      </c>
    </row>
    <row r="1049" spans="1:21">
      <c r="A1049" s="41" t="s">
        <v>33</v>
      </c>
      <c r="B1049" s="41" t="s">
        <v>2531</v>
      </c>
      <c r="C1049" s="74">
        <f t="shared" si="81"/>
        <v>0.82592953165299987</v>
      </c>
      <c r="D1049" s="74">
        <f t="shared" si="82"/>
        <v>1.379648746E-2</v>
      </c>
      <c r="E1049" s="74">
        <f t="shared" si="83"/>
        <v>0.7264203521</v>
      </c>
      <c r="F1049" s="74">
        <f t="shared" si="84"/>
        <v>4.6954323093000003E-2</v>
      </c>
      <c r="G1049" s="75">
        <v>3.8758369000000001E-2</v>
      </c>
      <c r="H1049" s="43">
        <v>1.1084621E-3</v>
      </c>
      <c r="I1049" s="43">
        <v>0.20490857000000001</v>
      </c>
      <c r="J1049" s="43">
        <v>4.6128643E-3</v>
      </c>
      <c r="K1049" s="43">
        <v>1.3025889E-3</v>
      </c>
      <c r="L1049" s="43">
        <v>7.5431855999999995E-4</v>
      </c>
      <c r="M1049" s="43">
        <v>7.1267157000000003E-3</v>
      </c>
      <c r="N1049" s="43">
        <v>0.52040332</v>
      </c>
      <c r="O1049" s="43">
        <v>9.6137693E-5</v>
      </c>
      <c r="P1049" s="43">
        <v>8.4842877000000008E-3</v>
      </c>
      <c r="Q1049" s="43">
        <v>5.2736470000000002E-4</v>
      </c>
      <c r="R1049" s="43">
        <v>1.3526055E-2</v>
      </c>
      <c r="S1049" s="43">
        <v>2.4320478E-2</v>
      </c>
      <c r="U1049" s="77">
        <f t="shared" si="85"/>
        <v>0.33412387068965516</v>
      </c>
    </row>
    <row r="1050" spans="1:21">
      <c r="A1050" s="41" t="s">
        <v>33</v>
      </c>
      <c r="B1050" s="41" t="s">
        <v>2532</v>
      </c>
      <c r="C1050" s="74">
        <f t="shared" si="81"/>
        <v>0.22851453224599999</v>
      </c>
      <c r="D1050" s="74">
        <f t="shared" si="82"/>
        <v>8.2993366099999993E-3</v>
      </c>
      <c r="E1050" s="74">
        <f t="shared" si="83"/>
        <v>0.15578327120999999</v>
      </c>
      <c r="F1050" s="74">
        <f t="shared" si="84"/>
        <v>3.2683555426000002E-2</v>
      </c>
      <c r="G1050" s="75">
        <v>3.1748368999999999E-2</v>
      </c>
      <c r="H1050" s="43">
        <v>8.1543220999999997E-4</v>
      </c>
      <c r="I1050" s="43">
        <v>0.11470909</v>
      </c>
      <c r="J1050" s="43">
        <v>4.0272713000000003E-3</v>
      </c>
      <c r="K1050" s="43">
        <v>1.2290792E-3</v>
      </c>
      <c r="L1050" s="43">
        <v>2.4980871E-4</v>
      </c>
      <c r="M1050" s="43">
        <v>2.7931774000000001E-3</v>
      </c>
      <c r="N1050" s="43">
        <v>4.0258749000000003E-2</v>
      </c>
      <c r="O1050" s="43">
        <v>8.9786046000000003E-5</v>
      </c>
      <c r="P1050" s="43">
        <v>7.9036062999999993E-3</v>
      </c>
      <c r="Q1050" s="43">
        <v>3.9688008000000001E-4</v>
      </c>
      <c r="R1050" s="43">
        <v>1.4215953999999999E-2</v>
      </c>
      <c r="S1050" s="43">
        <v>1.0077328999999999E-2</v>
      </c>
      <c r="U1050" s="77">
        <f t="shared" si="85"/>
        <v>0.27369283620689655</v>
      </c>
    </row>
    <row r="1051" spans="1:21">
      <c r="A1051" s="41" t="s">
        <v>33</v>
      </c>
      <c r="B1051" s="41" t="s">
        <v>2533</v>
      </c>
      <c r="C1051" s="74">
        <f t="shared" si="81"/>
        <v>0.24758684665399999</v>
      </c>
      <c r="D1051" s="74">
        <f t="shared" si="82"/>
        <v>7.3286787800000003E-3</v>
      </c>
      <c r="E1051" s="74">
        <f t="shared" si="83"/>
        <v>0.16912727487000001</v>
      </c>
      <c r="F1051" s="74">
        <f t="shared" si="84"/>
        <v>3.1241752003999999E-2</v>
      </c>
      <c r="G1051" s="75">
        <v>3.9889141000000003E-2</v>
      </c>
      <c r="H1051" s="43">
        <v>7.4552986999999998E-4</v>
      </c>
      <c r="I1051" s="43">
        <v>9.1064038E-2</v>
      </c>
      <c r="J1051" s="43">
        <v>3.7648044000000002E-3</v>
      </c>
      <c r="K1051" s="43">
        <v>1.1774786E-3</v>
      </c>
      <c r="L1051" s="43">
        <v>2.2544728E-4</v>
      </c>
      <c r="M1051" s="43">
        <v>2.1609484999999999E-3</v>
      </c>
      <c r="N1051" s="43">
        <v>7.7317706999999999E-2</v>
      </c>
      <c r="O1051" s="43">
        <v>8.5707203999999996E-5</v>
      </c>
      <c r="P1051" s="43">
        <v>7.6578879999999998E-3</v>
      </c>
      <c r="Q1051" s="43">
        <v>3.7731489999999999E-4</v>
      </c>
      <c r="R1051" s="43">
        <v>1.398053E-2</v>
      </c>
      <c r="S1051" s="43">
        <v>9.1403118999999998E-3</v>
      </c>
      <c r="U1051" s="77">
        <f t="shared" si="85"/>
        <v>0.34387190517241378</v>
      </c>
    </row>
    <row r="1052" spans="1:21">
      <c r="A1052" s="41" t="s">
        <v>33</v>
      </c>
      <c r="B1052" s="41" t="s">
        <v>2534</v>
      </c>
      <c r="C1052" s="74">
        <f t="shared" si="81"/>
        <v>0.34580225248899998</v>
      </c>
      <c r="D1052" s="74">
        <f t="shared" si="82"/>
        <v>1.7230444509999998E-2</v>
      </c>
      <c r="E1052" s="74">
        <f t="shared" si="83"/>
        <v>0.28676646409000001</v>
      </c>
      <c r="F1052" s="74">
        <f t="shared" si="84"/>
        <v>1.5774773888999997E-2</v>
      </c>
      <c r="G1052" s="75">
        <v>2.6030569999999999E-2</v>
      </c>
      <c r="H1052" s="43">
        <v>4.4951008999999999E-4</v>
      </c>
      <c r="I1052" s="43">
        <v>0.18905184999999999</v>
      </c>
      <c r="J1052" s="43">
        <v>2.3458464000000001E-3</v>
      </c>
      <c r="K1052" s="43">
        <v>5.2886720999999995E-4</v>
      </c>
      <c r="L1052" s="43">
        <v>3.3721498999999999E-3</v>
      </c>
      <c r="M1052" s="43">
        <v>1.0983580999999999E-2</v>
      </c>
      <c r="N1052" s="43">
        <v>9.7265104000000005E-2</v>
      </c>
      <c r="O1052" s="43">
        <v>3.6506908999999999E-5</v>
      </c>
      <c r="P1052" s="43">
        <v>4.6346054000000001E-3</v>
      </c>
      <c r="Q1052" s="43">
        <v>2.4610798000000001E-4</v>
      </c>
      <c r="R1052" s="43">
        <v>5.8974709999999996E-3</v>
      </c>
      <c r="S1052" s="43">
        <v>4.9600826000000004E-3</v>
      </c>
      <c r="U1052" s="77">
        <f t="shared" si="85"/>
        <v>0.22440146551724136</v>
      </c>
    </row>
    <row r="1053" spans="1:21">
      <c r="A1053" s="41" t="s">
        <v>33</v>
      </c>
      <c r="B1053" s="41" t="s">
        <v>2535</v>
      </c>
      <c r="C1053" s="74">
        <f t="shared" si="81"/>
        <v>0.20836357273299999</v>
      </c>
      <c r="D1053" s="74">
        <f t="shared" si="82"/>
        <v>9.7520753100000003E-3</v>
      </c>
      <c r="E1053" s="74">
        <f t="shared" si="83"/>
        <v>0.15122949222000001</v>
      </c>
      <c r="F1053" s="74">
        <f t="shared" si="84"/>
        <v>2.1022992203000003E-2</v>
      </c>
      <c r="G1053" s="75">
        <v>2.6359013000000001E-2</v>
      </c>
      <c r="H1053" s="43">
        <v>5.8973922000000003E-4</v>
      </c>
      <c r="I1053" s="43">
        <v>0.12545384000000001</v>
      </c>
      <c r="J1053" s="43">
        <v>2.7298687000000001E-3</v>
      </c>
      <c r="K1053" s="43">
        <v>7.9647791000000002E-4</v>
      </c>
      <c r="L1053" s="43">
        <v>8.0283559999999999E-4</v>
      </c>
      <c r="M1053" s="43">
        <v>5.4228931000000003E-3</v>
      </c>
      <c r="N1053" s="43">
        <v>2.5185913000000001E-2</v>
      </c>
      <c r="O1053" s="43">
        <v>5.6373562999999997E-5</v>
      </c>
      <c r="P1053" s="43">
        <v>5.1400728000000001E-3</v>
      </c>
      <c r="Q1053" s="43">
        <v>2.8903213999999998E-4</v>
      </c>
      <c r="R1053" s="43">
        <v>8.2344167000000003E-3</v>
      </c>
      <c r="S1053" s="43">
        <v>7.3030969999999997E-3</v>
      </c>
      <c r="U1053" s="77">
        <f t="shared" si="85"/>
        <v>0.22723287068965517</v>
      </c>
    </row>
    <row r="1054" spans="1:21">
      <c r="A1054" s="41" t="s">
        <v>33</v>
      </c>
      <c r="B1054" s="41" t="s">
        <v>2536</v>
      </c>
      <c r="C1054" s="74">
        <f t="shared" si="81"/>
        <v>0.24745270344800002</v>
      </c>
      <c r="D1054" s="74">
        <f t="shared" si="82"/>
        <v>8.1046649799999988E-3</v>
      </c>
      <c r="E1054" s="74">
        <f t="shared" si="83"/>
        <v>0.19009941858000001</v>
      </c>
      <c r="F1054" s="74">
        <f t="shared" si="84"/>
        <v>2.6552319888000001E-2</v>
      </c>
      <c r="G1054" s="75">
        <v>2.2696299999999999E-2</v>
      </c>
      <c r="H1054" s="43">
        <v>6.4613058000000004E-4</v>
      </c>
      <c r="I1054" s="43">
        <v>9.1062609000000003E-2</v>
      </c>
      <c r="J1054" s="43">
        <v>3.2655166999999998E-3</v>
      </c>
      <c r="K1054" s="43">
        <v>1.0174921000000001E-3</v>
      </c>
      <c r="L1054" s="43">
        <v>4.7776348000000001E-4</v>
      </c>
      <c r="M1054" s="43">
        <v>3.3438927E-3</v>
      </c>
      <c r="N1054" s="43">
        <v>9.8390678999999995E-2</v>
      </c>
      <c r="O1054" s="43">
        <v>7.3394697999999998E-5</v>
      </c>
      <c r="P1054" s="43">
        <v>6.7043231999999999E-3</v>
      </c>
      <c r="Q1054" s="43">
        <v>3.2459439E-4</v>
      </c>
      <c r="R1054" s="43">
        <v>1.1643649000000001E-2</v>
      </c>
      <c r="S1054" s="43">
        <v>7.8063586000000004E-3</v>
      </c>
      <c r="U1054" s="77">
        <f t="shared" si="85"/>
        <v>0.19565775862068963</v>
      </c>
    </row>
    <row r="1055" spans="1:21">
      <c r="A1055" s="41" t="s">
        <v>33</v>
      </c>
      <c r="B1055" s="41" t="s">
        <v>2537</v>
      </c>
      <c r="C1055" s="74">
        <f t="shared" si="81"/>
        <v>0.72019587196000012</v>
      </c>
      <c r="D1055" s="74">
        <f t="shared" si="82"/>
        <v>2.7563772E-2</v>
      </c>
      <c r="E1055" s="74">
        <f t="shared" si="83"/>
        <v>0.5364960097</v>
      </c>
      <c r="F1055" s="74">
        <f t="shared" si="84"/>
        <v>9.1571084259999991E-2</v>
      </c>
      <c r="G1055" s="75">
        <v>6.4565005999999994E-2</v>
      </c>
      <c r="H1055" s="43">
        <v>2.1439797000000001E-3</v>
      </c>
      <c r="I1055" s="43">
        <v>0.28235603999999997</v>
      </c>
      <c r="J1055" s="43">
        <v>8.7619541999999998E-3</v>
      </c>
      <c r="K1055" s="43">
        <v>2.6331944999999999E-3</v>
      </c>
      <c r="L1055" s="43">
        <v>2.1041833E-3</v>
      </c>
      <c r="M1055" s="43">
        <v>1.4064439999999999E-2</v>
      </c>
      <c r="N1055" s="43">
        <v>0.25199599</v>
      </c>
      <c r="O1055" s="43">
        <v>1.8717021000000001E-4</v>
      </c>
      <c r="P1055" s="43">
        <v>1.7359448999999999E-2</v>
      </c>
      <c r="Q1055" s="43">
        <v>9.0495704999999998E-4</v>
      </c>
      <c r="R1055" s="43">
        <v>2.8670628E-2</v>
      </c>
      <c r="S1055" s="43">
        <v>4.4448880000000003E-2</v>
      </c>
      <c r="U1055" s="77">
        <f t="shared" si="85"/>
        <v>0.55659487931034479</v>
      </c>
    </row>
    <row r="1056" spans="1:21">
      <c r="A1056" s="41" t="s">
        <v>33</v>
      </c>
      <c r="B1056" s="41" t="s">
        <v>2538</v>
      </c>
      <c r="C1056" s="74">
        <f t="shared" si="81"/>
        <v>0.24173149284800002</v>
      </c>
      <c r="D1056" s="74">
        <f t="shared" si="82"/>
        <v>8.4484723400000006E-3</v>
      </c>
      <c r="E1056" s="74">
        <f t="shared" si="83"/>
        <v>0.17264210617</v>
      </c>
      <c r="F1056" s="74">
        <f t="shared" si="84"/>
        <v>3.5545974338000004E-2</v>
      </c>
      <c r="G1056" s="75">
        <v>2.509494E-2</v>
      </c>
      <c r="H1056" s="43">
        <v>7.5902616999999996E-4</v>
      </c>
      <c r="I1056" s="43">
        <v>8.5040687000000004E-2</v>
      </c>
      <c r="J1056" s="43">
        <v>4.2092305999999998E-3</v>
      </c>
      <c r="K1056" s="43">
        <v>1.356416E-3</v>
      </c>
      <c r="L1056" s="43">
        <v>3.9124454000000002E-4</v>
      </c>
      <c r="M1056" s="43">
        <v>2.4915812000000002E-3</v>
      </c>
      <c r="N1056" s="43">
        <v>8.6842393000000004E-2</v>
      </c>
      <c r="O1056" s="43">
        <v>9.8199498000000002E-5</v>
      </c>
      <c r="P1056" s="43">
        <v>9.0070193999999999E-3</v>
      </c>
      <c r="Q1056" s="43">
        <v>3.5873714000000001E-4</v>
      </c>
      <c r="R1056" s="43">
        <v>1.6272806000000001E-2</v>
      </c>
      <c r="S1056" s="43">
        <v>9.8092123E-3</v>
      </c>
      <c r="U1056" s="77">
        <f t="shared" si="85"/>
        <v>0.21633568965517239</v>
      </c>
    </row>
    <row r="1057" spans="1:21">
      <c r="A1057" s="41" t="s">
        <v>33</v>
      </c>
      <c r="B1057" s="41" t="s">
        <v>2539</v>
      </c>
      <c r="C1057" s="74">
        <f t="shared" si="81"/>
        <v>0.13330070632999999</v>
      </c>
      <c r="D1057" s="74">
        <f t="shared" si="82"/>
        <v>4.3590033499999997E-3</v>
      </c>
      <c r="E1057" s="74">
        <f t="shared" si="83"/>
        <v>9.5416061740000002E-2</v>
      </c>
      <c r="F1057" s="74">
        <f t="shared" si="84"/>
        <v>1.6687424240000002E-2</v>
      </c>
      <c r="G1057" s="75">
        <v>1.6838216999999999E-2</v>
      </c>
      <c r="H1057" s="43">
        <v>3.6280474000000002E-4</v>
      </c>
      <c r="I1057" s="43">
        <v>6.7975548999999996E-2</v>
      </c>
      <c r="J1057" s="43">
        <v>1.7941121000000001E-3</v>
      </c>
      <c r="K1057" s="43">
        <v>5.5693528999999997E-4</v>
      </c>
      <c r="L1057" s="43">
        <v>2.5077455999999998E-4</v>
      </c>
      <c r="M1057" s="43">
        <v>1.7571813999999999E-3</v>
      </c>
      <c r="N1057" s="43">
        <v>2.7077707999999999E-2</v>
      </c>
      <c r="O1057" s="43">
        <v>3.9914630000000001E-5</v>
      </c>
      <c r="P1057" s="43">
        <v>3.4449121000000001E-3</v>
      </c>
      <c r="Q1057" s="43">
        <v>1.8693240999999999E-4</v>
      </c>
      <c r="R1057" s="43">
        <v>7.5785037000000001E-3</v>
      </c>
      <c r="S1057" s="43">
        <v>5.4371614000000004E-3</v>
      </c>
      <c r="U1057" s="77">
        <f t="shared" si="85"/>
        <v>0.14515704310344826</v>
      </c>
    </row>
    <row r="1058" spans="1:21">
      <c r="A1058" s="41" t="s">
        <v>33</v>
      </c>
      <c r="B1058" s="41" t="s">
        <v>2540</v>
      </c>
      <c r="C1058" s="74">
        <f t="shared" si="81"/>
        <v>0.25464585868399997</v>
      </c>
      <c r="D1058" s="74">
        <f t="shared" si="82"/>
        <v>9.4077785399999999E-3</v>
      </c>
      <c r="E1058" s="74">
        <f t="shared" si="83"/>
        <v>0.19637644619</v>
      </c>
      <c r="F1058" s="74">
        <f t="shared" si="84"/>
        <v>2.5442963954E-2</v>
      </c>
      <c r="G1058" s="75">
        <v>2.3418669999999999E-2</v>
      </c>
      <c r="H1058" s="43">
        <v>6.8871218999999996E-4</v>
      </c>
      <c r="I1058" s="43">
        <v>9.8582890000000006E-2</v>
      </c>
      <c r="J1058" s="43">
        <v>3.1565278E-3</v>
      </c>
      <c r="K1058" s="43">
        <v>9.8895328000000006E-4</v>
      </c>
      <c r="L1058" s="43">
        <v>7.2857675999999998E-4</v>
      </c>
      <c r="M1058" s="43">
        <v>4.5337206999999996E-3</v>
      </c>
      <c r="N1058" s="43">
        <v>9.7104843999999996E-2</v>
      </c>
      <c r="O1058" s="43">
        <v>6.9233954000000002E-5</v>
      </c>
      <c r="P1058" s="43">
        <v>6.4016287000000002E-3</v>
      </c>
      <c r="Q1058" s="43">
        <v>3.6411290000000002E-4</v>
      </c>
      <c r="R1058" s="43">
        <v>1.0527404000000001E-2</v>
      </c>
      <c r="S1058" s="43">
        <v>8.0805844000000002E-3</v>
      </c>
      <c r="U1058" s="77">
        <f t="shared" si="85"/>
        <v>0.20188508620689655</v>
      </c>
    </row>
    <row r="1059" spans="1:21">
      <c r="A1059" s="41" t="s">
        <v>33</v>
      </c>
      <c r="B1059" s="41" t="s">
        <v>2541</v>
      </c>
      <c r="C1059" s="74">
        <f t="shared" si="81"/>
        <v>0.289154218962</v>
      </c>
      <c r="D1059" s="74">
        <f t="shared" si="82"/>
        <v>8.0173848200000009E-3</v>
      </c>
      <c r="E1059" s="74">
        <f t="shared" si="83"/>
        <v>0.21960250719999999</v>
      </c>
      <c r="F1059" s="74">
        <f t="shared" si="84"/>
        <v>3.3182885942000001E-2</v>
      </c>
      <c r="G1059" s="75">
        <v>2.8351441000000002E-2</v>
      </c>
      <c r="H1059" s="43">
        <v>1.2113272E-3</v>
      </c>
      <c r="I1059" s="43">
        <v>0.11351240999999999</v>
      </c>
      <c r="J1059" s="43">
        <v>3.5155631999999998E-3</v>
      </c>
      <c r="K1059" s="43">
        <v>1.1017748000000001E-3</v>
      </c>
      <c r="L1059" s="43">
        <v>3.2339172000000002E-4</v>
      </c>
      <c r="M1059" s="43">
        <v>3.0766550999999998E-3</v>
      </c>
      <c r="N1059" s="43">
        <v>0.10487877</v>
      </c>
      <c r="O1059" s="43">
        <v>7.7573042000000006E-5</v>
      </c>
      <c r="P1059" s="43">
        <v>6.6655515999999998E-3</v>
      </c>
      <c r="Q1059" s="43">
        <v>1.4417273E-3</v>
      </c>
      <c r="R1059" s="43">
        <v>1.3628677E-2</v>
      </c>
      <c r="S1059" s="43">
        <v>1.1369357E-2</v>
      </c>
      <c r="U1059" s="77">
        <f t="shared" si="85"/>
        <v>0.24440897413793103</v>
      </c>
    </row>
    <row r="1060" spans="1:21">
      <c r="A1060" s="41" t="s">
        <v>33</v>
      </c>
      <c r="B1060" s="41" t="s">
        <v>2542</v>
      </c>
      <c r="C1060" s="74">
        <f t="shared" si="81"/>
        <v>0.6154759600969999</v>
      </c>
      <c r="D1060" s="74">
        <f t="shared" si="82"/>
        <v>8.3017140300000007E-3</v>
      </c>
      <c r="E1060" s="74">
        <f t="shared" si="83"/>
        <v>0.54679089676999992</v>
      </c>
      <c r="F1060" s="74">
        <f t="shared" si="84"/>
        <v>3.5861359296999996E-2</v>
      </c>
      <c r="G1060" s="75">
        <v>2.452199E-2</v>
      </c>
      <c r="H1060" s="43">
        <v>8.5614676999999997E-4</v>
      </c>
      <c r="I1060" s="43">
        <v>7.8686290000000006E-2</v>
      </c>
      <c r="J1060" s="43">
        <v>3.9862569000000004E-3</v>
      </c>
      <c r="K1060" s="43">
        <v>1.2740313E-3</v>
      </c>
      <c r="L1060" s="43">
        <v>1.9670243E-4</v>
      </c>
      <c r="M1060" s="43">
        <v>2.8447234000000001E-3</v>
      </c>
      <c r="N1060" s="43">
        <v>0.46724845999999998</v>
      </c>
      <c r="O1060" s="43">
        <v>9.2002607000000005E-5</v>
      </c>
      <c r="P1060" s="43">
        <v>8.3520898000000003E-3</v>
      </c>
      <c r="Q1060" s="43">
        <v>4.9742288999999999E-4</v>
      </c>
      <c r="R1060" s="43">
        <v>1.4820448E-2</v>
      </c>
      <c r="S1060" s="43">
        <v>1.2099396E-2</v>
      </c>
      <c r="U1060" s="77">
        <f t="shared" si="85"/>
        <v>0.21139646551724137</v>
      </c>
    </row>
    <row r="1061" spans="1:21">
      <c r="A1061" s="41" t="s">
        <v>33</v>
      </c>
      <c r="B1061" s="41" t="s">
        <v>2543</v>
      </c>
      <c r="C1061" s="74">
        <f t="shared" si="81"/>
        <v>0.83592610081000007</v>
      </c>
      <c r="D1061" s="74">
        <f t="shared" si="82"/>
        <v>4.0832905799999999E-2</v>
      </c>
      <c r="E1061" s="74">
        <f t="shared" si="83"/>
        <v>0.61973046110000007</v>
      </c>
      <c r="F1061" s="74">
        <f t="shared" si="84"/>
        <v>8.8632241910000006E-2</v>
      </c>
      <c r="G1061" s="75">
        <v>8.6730492000000006E-2</v>
      </c>
      <c r="H1061" s="43">
        <v>2.0464741E-3</v>
      </c>
      <c r="I1061" s="43">
        <v>0.59902009000000001</v>
      </c>
      <c r="J1061" s="43">
        <v>1.0059106E-2</v>
      </c>
      <c r="K1061" s="43">
        <v>2.6087382999999999E-3</v>
      </c>
      <c r="L1061" s="43">
        <v>1.3580335E-3</v>
      </c>
      <c r="M1061" s="43">
        <v>2.6807028E-2</v>
      </c>
      <c r="N1061" s="43">
        <v>1.8663896999999999E-2</v>
      </c>
      <c r="O1061" s="43">
        <v>2.2256566999999999E-4</v>
      </c>
      <c r="P1061" s="43">
        <v>2.1607371E-2</v>
      </c>
      <c r="Q1061" s="43">
        <v>9.3981504000000004E-4</v>
      </c>
      <c r="R1061" s="43">
        <v>5.6035538000000003E-2</v>
      </c>
      <c r="S1061" s="43">
        <v>9.8269522000000008E-3</v>
      </c>
      <c r="U1061" s="77">
        <f t="shared" si="85"/>
        <v>0.74767665517241377</v>
      </c>
    </row>
    <row r="1062" spans="1:21">
      <c r="A1062" s="41" t="s">
        <v>33</v>
      </c>
      <c r="B1062" s="41" t="s">
        <v>2544</v>
      </c>
      <c r="C1062" s="74">
        <f t="shared" si="81"/>
        <v>1.5660132607099999</v>
      </c>
      <c r="D1062" s="74">
        <f t="shared" si="82"/>
        <v>0.11425906089999999</v>
      </c>
      <c r="E1062" s="74">
        <f t="shared" si="83"/>
        <v>1.2577133997999999</v>
      </c>
      <c r="F1062" s="74">
        <f t="shared" si="84"/>
        <v>6.355002001E-2</v>
      </c>
      <c r="G1062" s="75">
        <v>0.13049078</v>
      </c>
      <c r="H1062" s="43">
        <v>1.9891828000000002E-3</v>
      </c>
      <c r="I1062" s="43">
        <v>1.2053689999999999</v>
      </c>
      <c r="J1062" s="43">
        <v>1.5581729000000001E-2</v>
      </c>
      <c r="K1062" s="43">
        <v>2.0118116999999999E-3</v>
      </c>
      <c r="L1062" s="43">
        <v>3.9279542000000001E-3</v>
      </c>
      <c r="M1062" s="43">
        <v>9.2737565999999994E-2</v>
      </c>
      <c r="N1062" s="43">
        <v>5.0355217000000001E-2</v>
      </c>
      <c r="O1062" s="43">
        <v>1.4242456999999999E-4</v>
      </c>
      <c r="P1062" s="43">
        <v>3.4748780999999999E-2</v>
      </c>
      <c r="Q1062" s="43">
        <v>6.4781183999999999E-4</v>
      </c>
      <c r="R1062" s="43">
        <v>2.2658996000000001E-2</v>
      </c>
      <c r="S1062" s="43">
        <v>5.3520065999999996E-3</v>
      </c>
      <c r="U1062" s="77">
        <f t="shared" si="85"/>
        <v>1.1249205172413792</v>
      </c>
    </row>
    <row r="1063" spans="1:21">
      <c r="A1063" s="41" t="s">
        <v>33</v>
      </c>
      <c r="B1063" s="41" t="s">
        <v>2545</v>
      </c>
      <c r="C1063" s="74">
        <f t="shared" si="81"/>
        <v>0.69176764175000005</v>
      </c>
      <c r="D1063" s="74">
        <f t="shared" si="82"/>
        <v>4.6337397900000007E-2</v>
      </c>
      <c r="E1063" s="74">
        <f t="shared" si="83"/>
        <v>0.53031862269999996</v>
      </c>
      <c r="F1063" s="74">
        <f t="shared" si="84"/>
        <v>5.2627678150000003E-2</v>
      </c>
      <c r="G1063" s="75">
        <v>6.2483943E-2</v>
      </c>
      <c r="H1063" s="43">
        <v>1.1649167E-3</v>
      </c>
      <c r="I1063" s="43">
        <v>0.50715783999999997</v>
      </c>
      <c r="J1063" s="43">
        <v>8.5759786000000008E-3</v>
      </c>
      <c r="K1063" s="43">
        <v>1.6106292E-3</v>
      </c>
      <c r="L1063" s="43">
        <v>1.4717530999999999E-3</v>
      </c>
      <c r="M1063" s="43">
        <v>3.4679037000000003E-2</v>
      </c>
      <c r="N1063" s="43">
        <v>2.1995865999999999E-2</v>
      </c>
      <c r="O1063" s="43">
        <v>1.3075914E-4</v>
      </c>
      <c r="P1063" s="43">
        <v>1.9136012000000001E-2</v>
      </c>
      <c r="Q1063" s="43">
        <v>4.2963421E-4</v>
      </c>
      <c r="R1063" s="43">
        <v>2.8960203E-2</v>
      </c>
      <c r="S1063" s="43">
        <v>3.9710698000000001E-3</v>
      </c>
      <c r="U1063" s="77">
        <f t="shared" si="85"/>
        <v>0.53865468103448277</v>
      </c>
    </row>
    <row r="1064" spans="1:21">
      <c r="A1064" s="41" t="s">
        <v>33</v>
      </c>
      <c r="B1064" s="41" t="s">
        <v>2546</v>
      </c>
      <c r="C1064" s="74">
        <f t="shared" si="81"/>
        <v>0.37630645959000003</v>
      </c>
      <c r="D1064" s="74">
        <f t="shared" si="82"/>
        <v>1.3976905979999999E-2</v>
      </c>
      <c r="E1064" s="74">
        <f t="shared" si="83"/>
        <v>0.25155768960000002</v>
      </c>
      <c r="F1064" s="74">
        <f t="shared" si="84"/>
        <v>6.4893777010000001E-2</v>
      </c>
      <c r="G1064" s="75">
        <v>4.5878086999999998E-2</v>
      </c>
      <c r="H1064" s="43">
        <v>1.5463841000000001E-3</v>
      </c>
      <c r="I1064" s="43">
        <v>0.24373705000000001</v>
      </c>
      <c r="J1064" s="43">
        <v>6.2076958999999999E-3</v>
      </c>
      <c r="K1064" s="43">
        <v>1.9938019000000002E-3</v>
      </c>
      <c r="L1064" s="43">
        <v>3.8775638000000001E-4</v>
      </c>
      <c r="M1064" s="43">
        <v>5.3876517999999997E-3</v>
      </c>
      <c r="N1064" s="43">
        <v>6.2742555E-3</v>
      </c>
      <c r="O1064" s="43">
        <v>1.7069512000000001E-4</v>
      </c>
      <c r="P1064" s="43">
        <v>1.3211993999999999E-2</v>
      </c>
      <c r="Q1064" s="43">
        <v>8.7899079000000005E-4</v>
      </c>
      <c r="R1064" s="43">
        <v>4.3747512000000002E-2</v>
      </c>
      <c r="S1064" s="43">
        <v>6.8845851E-3</v>
      </c>
      <c r="U1064" s="77">
        <f t="shared" si="85"/>
        <v>0.39550074999999996</v>
      </c>
    </row>
    <row r="1065" spans="1:21">
      <c r="A1065" s="41" t="s">
        <v>33</v>
      </c>
      <c r="B1065" s="41" t="s">
        <v>2547</v>
      </c>
      <c r="C1065" s="74">
        <f t="shared" si="81"/>
        <v>0.53161555817999995</v>
      </c>
      <c r="D1065" s="74">
        <f t="shared" si="82"/>
        <v>2.4910469219999998E-2</v>
      </c>
      <c r="E1065" s="74">
        <f t="shared" si="83"/>
        <v>0.27263436499999999</v>
      </c>
      <c r="F1065" s="74">
        <f t="shared" si="84"/>
        <v>0.17125672296</v>
      </c>
      <c r="G1065" s="75">
        <v>6.2814000999999994E-2</v>
      </c>
      <c r="H1065" s="43">
        <v>5.8855686000000001E-3</v>
      </c>
      <c r="I1065" s="43">
        <v>0.25789057999999998</v>
      </c>
      <c r="J1065" s="43">
        <v>1.1638328E-2</v>
      </c>
      <c r="K1065" s="43">
        <v>3.1803675000000001E-3</v>
      </c>
      <c r="L1065" s="43">
        <v>5.0179241999999998E-4</v>
      </c>
      <c r="M1065" s="43">
        <v>9.5899812999999997E-3</v>
      </c>
      <c r="N1065" s="43">
        <v>8.8582164000000005E-3</v>
      </c>
      <c r="O1065" s="43">
        <v>4.0218875999999999E-4</v>
      </c>
      <c r="P1065" s="43">
        <v>2.4660555000000001E-2</v>
      </c>
      <c r="Q1065" s="43">
        <v>1.9486382E-3</v>
      </c>
      <c r="R1065" s="43">
        <v>4.3196231000000002E-2</v>
      </c>
      <c r="S1065" s="43">
        <v>0.10104911</v>
      </c>
      <c r="U1065" s="77">
        <f t="shared" si="85"/>
        <v>0.54150000862068959</v>
      </c>
    </row>
    <row r="1066" spans="1:21">
      <c r="A1066" s="41" t="s">
        <v>33</v>
      </c>
      <c r="B1066" s="41" t="s">
        <v>2548</v>
      </c>
      <c r="C1066" s="74">
        <f t="shared" si="81"/>
        <v>1.6392624914100002</v>
      </c>
      <c r="D1066" s="74">
        <f t="shared" si="82"/>
        <v>0.12060222000000001</v>
      </c>
      <c r="E1066" s="74">
        <f t="shared" si="83"/>
        <v>1.3095160403000001</v>
      </c>
      <c r="F1066" s="74">
        <f t="shared" si="84"/>
        <v>7.2117001109999995E-2</v>
      </c>
      <c r="G1066" s="75">
        <v>0.13702723</v>
      </c>
      <c r="H1066" s="43">
        <v>2.1196103000000002E-3</v>
      </c>
      <c r="I1066" s="43">
        <v>1.2552943000000001</v>
      </c>
      <c r="J1066" s="43">
        <v>1.6943155000000001E-2</v>
      </c>
      <c r="K1066" s="43">
        <v>2.2766612999999998E-3</v>
      </c>
      <c r="L1066" s="43">
        <v>4.1252546999999999E-3</v>
      </c>
      <c r="M1066" s="43">
        <v>9.7257149000000001E-2</v>
      </c>
      <c r="N1066" s="43">
        <v>5.2102130000000003E-2</v>
      </c>
      <c r="O1066" s="43">
        <v>1.6448428E-4</v>
      </c>
      <c r="P1066" s="43">
        <v>3.7867618999999998E-2</v>
      </c>
      <c r="Q1066" s="43">
        <v>6.7605582999999999E-4</v>
      </c>
      <c r="R1066" s="43">
        <v>2.7686004E-2</v>
      </c>
      <c r="S1066" s="43">
        <v>5.7228380000000001E-3</v>
      </c>
      <c r="U1066" s="77">
        <f t="shared" si="85"/>
        <v>1.181269224137931</v>
      </c>
    </row>
    <row r="1067" spans="1:21">
      <c r="A1067" s="41" t="s">
        <v>33</v>
      </c>
      <c r="B1067" s="41" t="s">
        <v>2549</v>
      </c>
      <c r="C1067" s="74">
        <f t="shared" si="81"/>
        <v>2.4855105692099997</v>
      </c>
      <c r="D1067" s="74">
        <f t="shared" si="82"/>
        <v>0.1811690249</v>
      </c>
      <c r="E1067" s="74">
        <f t="shared" si="83"/>
        <v>2.0183937953999997</v>
      </c>
      <c r="F1067" s="74">
        <f t="shared" si="84"/>
        <v>8.6048558910000003E-2</v>
      </c>
      <c r="G1067" s="75">
        <v>0.19989919</v>
      </c>
      <c r="H1067" s="43">
        <v>2.7754854E-3</v>
      </c>
      <c r="I1067" s="43">
        <v>1.9119856</v>
      </c>
      <c r="J1067" s="43">
        <v>2.273439E-2</v>
      </c>
      <c r="K1067" s="43">
        <v>2.6234139000000001E-3</v>
      </c>
      <c r="L1067" s="43">
        <v>6.0800009999999998E-3</v>
      </c>
      <c r="M1067" s="43">
        <v>0.14973122</v>
      </c>
      <c r="N1067" s="43">
        <v>0.10363271</v>
      </c>
      <c r="O1067" s="43">
        <v>1.7938313E-4</v>
      </c>
      <c r="P1067" s="43">
        <v>5.0732385999999997E-2</v>
      </c>
      <c r="Q1067" s="43">
        <v>8.3684788E-4</v>
      </c>
      <c r="R1067" s="43">
        <v>2.7258945E-2</v>
      </c>
      <c r="S1067" s="43">
        <v>7.0409968999999998E-3</v>
      </c>
      <c r="U1067" s="77">
        <f t="shared" si="85"/>
        <v>1.7232688793103448</v>
      </c>
    </row>
    <row r="1068" spans="1:21">
      <c r="A1068" s="41" t="s">
        <v>33</v>
      </c>
      <c r="B1068" s="41" t="s">
        <v>2550</v>
      </c>
      <c r="C1068" s="74">
        <f t="shared" si="81"/>
        <v>0.28366937958999999</v>
      </c>
      <c r="D1068" s="74">
        <f t="shared" si="82"/>
        <v>1.112583447E-2</v>
      </c>
      <c r="E1068" s="74">
        <f t="shared" si="83"/>
        <v>0.18159627019999999</v>
      </c>
      <c r="F1068" s="74">
        <f t="shared" si="84"/>
        <v>5.4382611920000004E-2</v>
      </c>
      <c r="G1068" s="75">
        <v>3.6564662999999997E-2</v>
      </c>
      <c r="H1068" s="43">
        <v>1.2077622000000001E-3</v>
      </c>
      <c r="I1068" s="43">
        <v>0.17825028000000001</v>
      </c>
      <c r="J1068" s="43">
        <v>5.4721533000000001E-3</v>
      </c>
      <c r="K1068" s="43">
        <v>1.7755959999999999E-3</v>
      </c>
      <c r="L1068" s="43">
        <v>3.2849517000000002E-4</v>
      </c>
      <c r="M1068" s="43">
        <v>3.54959E-3</v>
      </c>
      <c r="N1068" s="43">
        <v>2.1382279999999998E-3</v>
      </c>
      <c r="O1068" s="43">
        <v>1.5215022999999999E-4</v>
      </c>
      <c r="P1068" s="43">
        <v>1.1802094000000001E-2</v>
      </c>
      <c r="Q1068" s="43">
        <v>5.7908799E-4</v>
      </c>
      <c r="R1068" s="43">
        <v>3.5897586000000002E-2</v>
      </c>
      <c r="S1068" s="43">
        <v>5.9516936999999999E-3</v>
      </c>
      <c r="U1068" s="77">
        <f t="shared" si="85"/>
        <v>0.3152126120689655</v>
      </c>
    </row>
    <row r="1069" spans="1:21">
      <c r="A1069" s="41" t="s">
        <v>33</v>
      </c>
      <c r="B1069" s="41" t="s">
        <v>2551</v>
      </c>
      <c r="C1069" s="74">
        <f t="shared" si="81"/>
        <v>2.0783481904299999</v>
      </c>
      <c r="D1069" s="74">
        <f t="shared" si="82"/>
        <v>0.15485243379999999</v>
      </c>
      <c r="E1069" s="74">
        <f t="shared" si="83"/>
        <v>1.6722616779999999</v>
      </c>
      <c r="F1069" s="74">
        <f t="shared" si="84"/>
        <v>8.5376828630000012E-2</v>
      </c>
      <c r="G1069" s="75">
        <v>0.16585725000000001</v>
      </c>
      <c r="H1069" s="43">
        <v>2.1060139999999998E-3</v>
      </c>
      <c r="I1069" s="43">
        <v>1.5993586</v>
      </c>
      <c r="J1069" s="43">
        <v>1.9859261E-2</v>
      </c>
      <c r="K1069" s="43">
        <v>2.1715695000000001E-3</v>
      </c>
      <c r="L1069" s="43">
        <v>5.2141632999999996E-3</v>
      </c>
      <c r="M1069" s="43">
        <v>0.12760743999999999</v>
      </c>
      <c r="N1069" s="43">
        <v>7.0797064000000007E-2</v>
      </c>
      <c r="O1069" s="43">
        <v>1.5742691E-4</v>
      </c>
      <c r="P1069" s="43">
        <v>4.4526211000000003E-2</v>
      </c>
      <c r="Q1069" s="43">
        <v>5.6248181999999996E-4</v>
      </c>
      <c r="R1069" s="43">
        <v>3.5535600000000001E-2</v>
      </c>
      <c r="S1069" s="43">
        <v>4.5951089000000004E-3</v>
      </c>
      <c r="U1069" s="77">
        <f t="shared" si="85"/>
        <v>1.4298038793103449</v>
      </c>
    </row>
    <row r="1070" spans="1:21">
      <c r="A1070" s="41" t="s">
        <v>33</v>
      </c>
      <c r="B1070" s="41" t="s">
        <v>2552</v>
      </c>
      <c r="C1070" s="74">
        <f t="shared" si="81"/>
        <v>0.316223248003</v>
      </c>
      <c r="D1070" s="74">
        <f t="shared" si="82"/>
        <v>2.7367109299999996E-3</v>
      </c>
      <c r="E1070" s="74">
        <f t="shared" si="83"/>
        <v>0.18459606258</v>
      </c>
      <c r="F1070" s="74">
        <f t="shared" si="84"/>
        <v>5.3102155493E-2</v>
      </c>
      <c r="G1070" s="75">
        <v>7.5788319000000007E-2</v>
      </c>
      <c r="H1070" s="43">
        <v>4.9532858000000003E-4</v>
      </c>
      <c r="I1070" s="43">
        <v>2.5893383999999998E-2</v>
      </c>
      <c r="J1070" s="43">
        <v>1.6345012000000001E-3</v>
      </c>
      <c r="K1070" s="43">
        <v>3.1191347E-4</v>
      </c>
      <c r="L1070" s="43">
        <v>1.035767E-5</v>
      </c>
      <c r="M1070" s="43">
        <v>7.7993859000000001E-4</v>
      </c>
      <c r="N1070" s="43">
        <v>0.15820735</v>
      </c>
      <c r="O1070" s="43">
        <v>2.1387763000000001E-5</v>
      </c>
      <c r="P1070" s="43">
        <v>1.7733963000000001E-3</v>
      </c>
      <c r="Q1070" s="43">
        <v>1.9685813E-4</v>
      </c>
      <c r="R1070" s="43">
        <v>4.2998283E-3</v>
      </c>
      <c r="S1070" s="43">
        <v>4.6810684999999998E-2</v>
      </c>
      <c r="U1070" s="77">
        <f t="shared" si="85"/>
        <v>0.65334757758620687</v>
      </c>
    </row>
    <row r="1071" spans="1:21">
      <c r="A1071" s="41" t="s">
        <v>33</v>
      </c>
      <c r="B1071" s="41" t="s">
        <v>2553</v>
      </c>
      <c r="C1071" s="74">
        <f t="shared" si="81"/>
        <v>0.24333872603000001</v>
      </c>
      <c r="D1071" s="74">
        <f t="shared" si="82"/>
        <v>7.495754642999999E-3</v>
      </c>
      <c r="E1071" s="74">
        <f t="shared" si="83"/>
        <v>0.105105535</v>
      </c>
      <c r="F1071" s="74">
        <f t="shared" si="84"/>
        <v>4.6744921387000003E-2</v>
      </c>
      <c r="G1071" s="75">
        <v>8.3992515000000004E-2</v>
      </c>
      <c r="H1071" s="43">
        <v>1.3340383000000001E-2</v>
      </c>
      <c r="I1071" s="43">
        <v>3.9106370000000001E-2</v>
      </c>
      <c r="J1071" s="43">
        <v>3.6909238999999999E-3</v>
      </c>
      <c r="K1071" s="43">
        <v>3.0146747E-3</v>
      </c>
      <c r="L1071" s="43">
        <v>3.2120392999999999E-5</v>
      </c>
      <c r="M1071" s="43">
        <v>7.5803565000000001E-4</v>
      </c>
      <c r="N1071" s="43">
        <v>5.2658782000000001E-2</v>
      </c>
      <c r="O1071" s="43">
        <v>4.4483086999999999E-5</v>
      </c>
      <c r="P1071" s="43">
        <v>4.0692565999999996E-3</v>
      </c>
      <c r="Q1071" s="43">
        <v>3.4360485999999999E-3</v>
      </c>
      <c r="R1071" s="43">
        <v>5.6374210999999997E-3</v>
      </c>
      <c r="S1071" s="43">
        <v>3.3557712000000003E-2</v>
      </c>
      <c r="U1071" s="77">
        <f t="shared" si="85"/>
        <v>0.72407340517241381</v>
      </c>
    </row>
    <row r="1072" spans="1:21">
      <c r="A1072" s="41" t="s">
        <v>33</v>
      </c>
      <c r="B1072" s="41" t="s">
        <v>2554</v>
      </c>
      <c r="C1072" s="74">
        <f t="shared" si="81"/>
        <v>0.61824952653800003</v>
      </c>
      <c r="D1072" s="74">
        <f t="shared" si="82"/>
        <v>5.4745533099999997E-3</v>
      </c>
      <c r="E1072" s="74">
        <f t="shared" si="83"/>
        <v>0.55917419749999997</v>
      </c>
      <c r="F1072" s="74">
        <f t="shared" si="84"/>
        <v>2.3753337728E-2</v>
      </c>
      <c r="G1072" s="75">
        <v>2.9847438E-2</v>
      </c>
      <c r="H1072" s="43">
        <v>4.4909749999999998E-4</v>
      </c>
      <c r="I1072" s="43">
        <v>7.0256700000000005E-2</v>
      </c>
      <c r="J1072" s="43">
        <v>1.9120061E-3</v>
      </c>
      <c r="K1072" s="43">
        <v>5.0598937000000002E-4</v>
      </c>
      <c r="L1072" s="43">
        <v>1.4439054E-4</v>
      </c>
      <c r="M1072" s="43">
        <v>2.9121672999999999E-3</v>
      </c>
      <c r="N1072" s="43">
        <v>0.48846840000000002</v>
      </c>
      <c r="O1072" s="43">
        <v>4.0768588000000002E-5</v>
      </c>
      <c r="P1072" s="43">
        <v>3.1651444000000001E-3</v>
      </c>
      <c r="Q1072" s="43">
        <v>2.2859053999999999E-4</v>
      </c>
      <c r="R1072" s="43">
        <v>5.7663081999999996E-3</v>
      </c>
      <c r="S1072" s="43">
        <v>1.4552526E-2</v>
      </c>
      <c r="U1072" s="77">
        <f t="shared" si="85"/>
        <v>0.25730549999999996</v>
      </c>
    </row>
    <row r="1073" spans="1:21">
      <c r="A1073" s="41" t="s">
        <v>33</v>
      </c>
      <c r="B1073" s="41" t="s">
        <v>2555</v>
      </c>
      <c r="C1073" s="74">
        <f t="shared" si="81"/>
        <v>0.59261920175899996</v>
      </c>
      <c r="D1073" s="74">
        <f t="shared" si="82"/>
        <v>5.6099136400000003E-3</v>
      </c>
      <c r="E1073" s="74">
        <f t="shared" si="83"/>
        <v>0.49890401618000002</v>
      </c>
      <c r="F1073" s="74">
        <f t="shared" si="84"/>
        <v>4.0430344939000003E-2</v>
      </c>
      <c r="G1073" s="75">
        <v>4.7674926999999999E-2</v>
      </c>
      <c r="H1073" s="43">
        <v>4.0421918000000003E-4</v>
      </c>
      <c r="I1073" s="43">
        <v>8.2961236999999993E-2</v>
      </c>
      <c r="J1073" s="43">
        <v>1.9638072000000002E-3</v>
      </c>
      <c r="K1073" s="43">
        <v>4.3824034E-4</v>
      </c>
      <c r="L1073" s="43">
        <v>1.6687240000000001E-4</v>
      </c>
      <c r="M1073" s="43">
        <v>3.0409936999999999E-3</v>
      </c>
      <c r="N1073" s="43">
        <v>0.41553856</v>
      </c>
      <c r="O1073" s="43">
        <v>3.1155779E-5</v>
      </c>
      <c r="P1073" s="43">
        <v>2.6036708E-3</v>
      </c>
      <c r="Q1073" s="43">
        <v>2.2534256E-4</v>
      </c>
      <c r="R1073" s="43">
        <v>2.6376308E-3</v>
      </c>
      <c r="S1073" s="43">
        <v>3.4932545000000002E-2</v>
      </c>
      <c r="U1073" s="77">
        <f t="shared" si="85"/>
        <v>0.41099074999999996</v>
      </c>
    </row>
    <row r="1074" spans="1:21">
      <c r="A1074" s="41" t="s">
        <v>33</v>
      </c>
      <c r="B1074" s="41" t="s">
        <v>2556</v>
      </c>
      <c r="C1074" s="74">
        <f t="shared" si="81"/>
        <v>0.30340692247500001</v>
      </c>
      <c r="D1074" s="74">
        <f t="shared" si="82"/>
        <v>6.2739983610000001E-3</v>
      </c>
      <c r="E1074" s="74">
        <f t="shared" si="83"/>
        <v>0.18135899831000002</v>
      </c>
      <c r="F1074" s="74">
        <f t="shared" si="84"/>
        <v>5.5972126803999996E-2</v>
      </c>
      <c r="G1074" s="75">
        <v>5.9801799000000003E-2</v>
      </c>
      <c r="H1074" s="43">
        <v>5.5749531000000004E-4</v>
      </c>
      <c r="I1074" s="43">
        <v>0.1000736</v>
      </c>
      <c r="J1074" s="43">
        <v>3.9685859999999996E-3</v>
      </c>
      <c r="K1074" s="43">
        <v>8.9679267999999998E-4</v>
      </c>
      <c r="L1074" s="43">
        <v>2.8552681E-5</v>
      </c>
      <c r="M1074" s="43">
        <v>1.380067E-3</v>
      </c>
      <c r="N1074" s="43">
        <v>8.0727903000000004E-2</v>
      </c>
      <c r="O1074" s="43">
        <v>6.9962723999999999E-5</v>
      </c>
      <c r="P1074" s="43">
        <v>7.0073065000000002E-3</v>
      </c>
      <c r="Q1074" s="43">
        <v>2.3442617999999999E-4</v>
      </c>
      <c r="R1074" s="43">
        <v>1.7892483999999999E-3</v>
      </c>
      <c r="S1074" s="43">
        <v>4.6871182999999997E-2</v>
      </c>
      <c r="U1074" s="77">
        <f t="shared" si="85"/>
        <v>0.51553274999999998</v>
      </c>
    </row>
    <row r="1075" spans="1:21">
      <c r="A1075" s="41" t="s">
        <v>33</v>
      </c>
      <c r="B1075" s="41" t="s">
        <v>2557</v>
      </c>
      <c r="C1075" s="74">
        <f t="shared" si="81"/>
        <v>0.56544853596400002</v>
      </c>
      <c r="D1075" s="74">
        <f t="shared" si="82"/>
        <v>7.5312326299999998E-3</v>
      </c>
      <c r="E1075" s="74">
        <f t="shared" si="83"/>
        <v>0.1649135374</v>
      </c>
      <c r="F1075" s="74">
        <f t="shared" si="84"/>
        <v>0.28762906593400001</v>
      </c>
      <c r="G1075" s="75">
        <v>0.1053747</v>
      </c>
      <c r="H1075" s="43">
        <v>4.5429824000000002E-3</v>
      </c>
      <c r="I1075" s="43">
        <v>4.8611435000000001E-2</v>
      </c>
      <c r="J1075" s="43">
        <v>4.3730052999999998E-3</v>
      </c>
      <c r="K1075" s="43">
        <v>1.2100268E-3</v>
      </c>
      <c r="L1075" s="43">
        <v>2.2454872999999999E-4</v>
      </c>
      <c r="M1075" s="43">
        <v>1.7236517999999999E-3</v>
      </c>
      <c r="N1075" s="43">
        <v>0.11175912</v>
      </c>
      <c r="O1075" s="43">
        <v>5.1087534000000001E-5</v>
      </c>
      <c r="P1075" s="43">
        <v>4.6117323999999996E-3</v>
      </c>
      <c r="Q1075" s="43">
        <v>3.6483946999999999E-3</v>
      </c>
      <c r="R1075" s="43">
        <v>3.9239113000000001E-3</v>
      </c>
      <c r="S1075" s="43">
        <v>0.27539394</v>
      </c>
      <c r="U1075" s="77">
        <f t="shared" si="85"/>
        <v>0.90840258620689651</v>
      </c>
    </row>
    <row r="1076" spans="1:21">
      <c r="A1076" s="41" t="s">
        <v>33</v>
      </c>
      <c r="B1076" s="41" t="s">
        <v>2558</v>
      </c>
      <c r="C1076" s="74">
        <f t="shared" si="81"/>
        <v>0.42651042234899994</v>
      </c>
      <c r="D1076" s="74">
        <f t="shared" si="82"/>
        <v>7.2619388699999999E-3</v>
      </c>
      <c r="E1076" s="74">
        <f t="shared" si="83"/>
        <v>0.20568500034999998</v>
      </c>
      <c r="F1076" s="74">
        <f t="shared" si="84"/>
        <v>6.2824383129000003E-2</v>
      </c>
      <c r="G1076" s="75">
        <v>0.15073909999999999</v>
      </c>
      <c r="H1076" s="43">
        <v>5.6168535000000004E-4</v>
      </c>
      <c r="I1076" s="43">
        <v>8.5263644999999999E-2</v>
      </c>
      <c r="J1076" s="43">
        <v>3.8639556999999999E-3</v>
      </c>
      <c r="K1076" s="43">
        <v>5.9785006000000001E-4</v>
      </c>
      <c r="L1076" s="43">
        <v>2.2690100999999999E-4</v>
      </c>
      <c r="M1076" s="43">
        <v>2.5732321E-3</v>
      </c>
      <c r="N1076" s="43">
        <v>0.11985967</v>
      </c>
      <c r="O1076" s="43">
        <v>4.3087529000000003E-5</v>
      </c>
      <c r="P1076" s="43">
        <v>3.7352854999999998E-3</v>
      </c>
      <c r="Q1076" s="43">
        <v>3.5984654E-3</v>
      </c>
      <c r="R1076" s="43">
        <v>6.2090286999999999E-3</v>
      </c>
      <c r="S1076" s="43">
        <v>4.9238516000000003E-2</v>
      </c>
      <c r="U1076" s="77">
        <f t="shared" si="85"/>
        <v>1.2994749999999997</v>
      </c>
    </row>
    <row r="1077" spans="1:21">
      <c r="A1077" s="41" t="s">
        <v>33</v>
      </c>
      <c r="B1077" s="41" t="s">
        <v>2559</v>
      </c>
      <c r="C1077" s="74">
        <f t="shared" si="81"/>
        <v>0.51358779441199998</v>
      </c>
      <c r="D1077" s="74">
        <f t="shared" si="82"/>
        <v>6.3779080659999996E-3</v>
      </c>
      <c r="E1077" s="74">
        <f t="shared" si="83"/>
        <v>0.29524057250000002</v>
      </c>
      <c r="F1077" s="74">
        <f t="shared" si="84"/>
        <v>0.108688113846</v>
      </c>
      <c r="G1077" s="75">
        <v>0.1032812</v>
      </c>
      <c r="H1077" s="43">
        <v>5.0866985000000003E-3</v>
      </c>
      <c r="I1077" s="43">
        <v>4.6374994000000003E-2</v>
      </c>
      <c r="J1077" s="43">
        <v>3.4805420000000001E-3</v>
      </c>
      <c r="K1077" s="43">
        <v>1.2578095000000001E-3</v>
      </c>
      <c r="L1077" s="43">
        <v>4.8959765999999999E-5</v>
      </c>
      <c r="M1077" s="43">
        <v>1.5905967999999999E-3</v>
      </c>
      <c r="N1077" s="43">
        <v>0.24377888</v>
      </c>
      <c r="O1077" s="43">
        <v>3.7952186000000001E-5</v>
      </c>
      <c r="P1077" s="43">
        <v>3.3544631999999999E-3</v>
      </c>
      <c r="Q1077" s="43">
        <v>2.9435546E-4</v>
      </c>
      <c r="R1077" s="43">
        <v>3.9713930000000001E-3</v>
      </c>
      <c r="S1077" s="43">
        <v>0.10102994999999999</v>
      </c>
      <c r="U1077" s="77">
        <f t="shared" si="85"/>
        <v>0.89035517241379314</v>
      </c>
    </row>
    <row r="1078" spans="1:21">
      <c r="A1078" s="41" t="s">
        <v>33</v>
      </c>
      <c r="B1078" s="41" t="s">
        <v>2560</v>
      </c>
      <c r="C1078" s="74">
        <f t="shared" si="81"/>
        <v>0.36303786077100003</v>
      </c>
      <c r="D1078" s="74">
        <f t="shared" si="82"/>
        <v>7.3550510399999994E-3</v>
      </c>
      <c r="E1078" s="74">
        <f t="shared" si="83"/>
        <v>0.20402530830000001</v>
      </c>
      <c r="F1078" s="74">
        <f t="shared" si="84"/>
        <v>3.2820541431000001E-2</v>
      </c>
      <c r="G1078" s="75">
        <v>0.11883696000000001</v>
      </c>
      <c r="H1078" s="43">
        <v>1.1910123000000001E-3</v>
      </c>
      <c r="I1078" s="43">
        <v>6.2015576000000003E-2</v>
      </c>
      <c r="J1078" s="43">
        <v>4.1707105E-3</v>
      </c>
      <c r="K1078" s="43">
        <v>9.0406402999999998E-4</v>
      </c>
      <c r="L1078" s="43">
        <v>2.2712460999999999E-4</v>
      </c>
      <c r="M1078" s="43">
        <v>2.0531518999999999E-3</v>
      </c>
      <c r="N1078" s="43">
        <v>0.14081872000000001</v>
      </c>
      <c r="O1078" s="43">
        <v>6.2141420999999998E-5</v>
      </c>
      <c r="P1078" s="43">
        <v>5.7375769000000002E-3</v>
      </c>
      <c r="Q1078" s="43">
        <v>7.9788460999999995E-4</v>
      </c>
      <c r="R1078" s="43">
        <v>8.5135314999999993E-3</v>
      </c>
      <c r="S1078" s="43">
        <v>1.7709407E-2</v>
      </c>
      <c r="U1078" s="77">
        <f t="shared" si="85"/>
        <v>1.024456551724138</v>
      </c>
    </row>
    <row r="1079" spans="1:21">
      <c r="A1079" s="41" t="s">
        <v>33</v>
      </c>
      <c r="B1079" s="41" t="s">
        <v>2561</v>
      </c>
      <c r="C1079" s="74">
        <f t="shared" si="81"/>
        <v>0.31893747671200001</v>
      </c>
      <c r="D1079" s="74">
        <f t="shared" si="82"/>
        <v>5.8090200370000001E-3</v>
      </c>
      <c r="E1079" s="74">
        <f t="shared" si="83"/>
        <v>0.15104707803</v>
      </c>
      <c r="F1079" s="74">
        <f t="shared" si="84"/>
        <v>0.10579941564499999</v>
      </c>
      <c r="G1079" s="75">
        <v>5.6281962999999997E-2</v>
      </c>
      <c r="H1079" s="43">
        <v>4.7746802999999998E-4</v>
      </c>
      <c r="I1079" s="43">
        <v>0.11114917000000001</v>
      </c>
      <c r="J1079" s="43">
        <v>2.8137819999999999E-3</v>
      </c>
      <c r="K1079" s="43">
        <v>6.7151395999999995E-4</v>
      </c>
      <c r="L1079" s="43">
        <v>6.4736477000000003E-5</v>
      </c>
      <c r="M1079" s="43">
        <v>2.2589875999999998E-3</v>
      </c>
      <c r="N1079" s="43">
        <v>3.9420440000000001E-2</v>
      </c>
      <c r="O1079" s="43">
        <v>5.0345575E-5</v>
      </c>
      <c r="P1079" s="43">
        <v>4.1062327999999999E-3</v>
      </c>
      <c r="Q1079" s="43">
        <v>1.9775427E-4</v>
      </c>
      <c r="R1079" s="43">
        <v>5.1280759999999996E-3</v>
      </c>
      <c r="S1079" s="43">
        <v>9.6317006999999996E-2</v>
      </c>
      <c r="U1079" s="77">
        <f t="shared" si="85"/>
        <v>0.48518933620689653</v>
      </c>
    </row>
    <row r="1080" spans="1:21">
      <c r="A1080" s="41" t="s">
        <v>33</v>
      </c>
      <c r="B1080" s="41" t="s">
        <v>2562</v>
      </c>
      <c r="C1080" s="74">
        <f t="shared" si="81"/>
        <v>0.52431191795699994</v>
      </c>
      <c r="D1080" s="74">
        <f t="shared" si="82"/>
        <v>6.8337253300000001E-3</v>
      </c>
      <c r="E1080" s="74">
        <f t="shared" si="83"/>
        <v>0.31307959419999998</v>
      </c>
      <c r="F1080" s="74">
        <f t="shared" si="84"/>
        <v>8.9561118427E-2</v>
      </c>
      <c r="G1080" s="75">
        <v>0.11483748000000001</v>
      </c>
      <c r="H1080" s="43">
        <v>1.2374062E-3</v>
      </c>
      <c r="I1080" s="43">
        <v>7.8544478000000001E-2</v>
      </c>
      <c r="J1080" s="43">
        <v>3.3946114999999998E-3</v>
      </c>
      <c r="K1080" s="43">
        <v>5.8708483000000002E-4</v>
      </c>
      <c r="L1080" s="43">
        <v>2.2758340000000001E-4</v>
      </c>
      <c r="M1080" s="43">
        <v>2.6244456000000002E-3</v>
      </c>
      <c r="N1080" s="43">
        <v>0.23329770999999999</v>
      </c>
      <c r="O1080" s="43">
        <v>4.0736216999999998E-5</v>
      </c>
      <c r="P1080" s="43">
        <v>3.4989836E-3</v>
      </c>
      <c r="Q1080" s="43">
        <v>5.0915031000000005E-4</v>
      </c>
      <c r="R1080" s="43">
        <v>4.4498302999999998E-3</v>
      </c>
      <c r="S1080" s="43">
        <v>8.1062417999999997E-2</v>
      </c>
      <c r="U1080" s="77">
        <f t="shared" si="85"/>
        <v>0.98997827586206899</v>
      </c>
    </row>
    <row r="1081" spans="1:21">
      <c r="A1081" s="41" t="s">
        <v>33</v>
      </c>
      <c r="B1081" s="41" t="s">
        <v>2563</v>
      </c>
      <c r="C1081" s="74">
        <f t="shared" si="81"/>
        <v>0.13459573873700001</v>
      </c>
      <c r="D1081" s="74">
        <f t="shared" si="82"/>
        <v>2.0558597529999998E-3</v>
      </c>
      <c r="E1081" s="74">
        <f t="shared" si="83"/>
        <v>3.1629178946000008E-2</v>
      </c>
      <c r="F1081" s="74">
        <f t="shared" si="84"/>
        <v>1.6918095038E-2</v>
      </c>
      <c r="G1081" s="75">
        <v>8.3992604999999998E-2</v>
      </c>
      <c r="H1081" s="43">
        <v>1.0183108E-4</v>
      </c>
      <c r="I1081" s="43">
        <v>3.1475329000000003E-2</v>
      </c>
      <c r="J1081" s="43">
        <v>1.1921995999999999E-3</v>
      </c>
      <c r="K1081" s="43">
        <v>2.272567E-4</v>
      </c>
      <c r="L1081" s="43">
        <v>4.6629523000000001E-5</v>
      </c>
      <c r="M1081" s="43">
        <v>5.8977393E-4</v>
      </c>
      <c r="N1081" s="43">
        <v>5.2018865999999998E-5</v>
      </c>
      <c r="O1081" s="43">
        <v>1.5002456E-5</v>
      </c>
      <c r="P1081" s="43">
        <v>6.1889154999999996E-4</v>
      </c>
      <c r="Q1081" s="43">
        <v>6.2479731999999998E-5</v>
      </c>
      <c r="R1081" s="43">
        <v>9.0863057999999997E-3</v>
      </c>
      <c r="S1081" s="43">
        <v>7.1354154999999997E-3</v>
      </c>
      <c r="U1081" s="77">
        <f t="shared" si="85"/>
        <v>0.72407418103448273</v>
      </c>
    </row>
    <row r="1082" spans="1:21">
      <c r="A1082" s="41" t="s">
        <v>33</v>
      </c>
      <c r="B1082" s="41" t="s">
        <v>2564</v>
      </c>
      <c r="C1082" s="74">
        <f t="shared" si="81"/>
        <v>0.20131922529599999</v>
      </c>
      <c r="D1082" s="74">
        <f t="shared" si="82"/>
        <v>2.8832684119999997E-3</v>
      </c>
      <c r="E1082" s="74">
        <f t="shared" si="83"/>
        <v>0.12176140435999999</v>
      </c>
      <c r="F1082" s="74">
        <f t="shared" si="84"/>
        <v>1.1402552523999999E-2</v>
      </c>
      <c r="G1082" s="75">
        <v>6.5271999999999997E-2</v>
      </c>
      <c r="H1082" s="43">
        <v>1.7001836E-4</v>
      </c>
      <c r="I1082" s="43">
        <v>3.2171697999999999E-2</v>
      </c>
      <c r="J1082" s="43">
        <v>1.5914689000000001E-3</v>
      </c>
      <c r="K1082" s="43">
        <v>3.5165826999999998E-4</v>
      </c>
      <c r="L1082" s="43">
        <v>7.1329311999999994E-5</v>
      </c>
      <c r="M1082" s="43">
        <v>8.6881193000000001E-4</v>
      </c>
      <c r="N1082" s="43">
        <v>8.9419687999999997E-2</v>
      </c>
      <c r="O1082" s="43">
        <v>2.4688683E-5</v>
      </c>
      <c r="P1082" s="43">
        <v>1.8631311999999999E-3</v>
      </c>
      <c r="Q1082" s="43">
        <v>9.3351941000000002E-5</v>
      </c>
      <c r="R1082" s="43">
        <v>4.5642560999999996E-3</v>
      </c>
      <c r="S1082" s="43">
        <v>4.8571246000000002E-3</v>
      </c>
      <c r="U1082" s="77">
        <f t="shared" si="85"/>
        <v>0.56268965517241376</v>
      </c>
    </row>
    <row r="1083" spans="1:21">
      <c r="A1083" s="41" t="s">
        <v>33</v>
      </c>
      <c r="B1083" s="41" t="s">
        <v>2565</v>
      </c>
      <c r="C1083" s="74">
        <f t="shared" si="81"/>
        <v>0.89673150601899998</v>
      </c>
      <c r="D1083" s="74">
        <f t="shared" si="82"/>
        <v>9.2852866999999992E-3</v>
      </c>
      <c r="E1083" s="74">
        <f t="shared" si="83"/>
        <v>0.16076123387000002</v>
      </c>
      <c r="F1083" s="74">
        <f t="shared" si="84"/>
        <v>0.62423315544899993</v>
      </c>
      <c r="G1083" s="75">
        <v>0.10245182999999999</v>
      </c>
      <c r="H1083" s="43">
        <v>7.8170987E-4</v>
      </c>
      <c r="I1083" s="43">
        <v>0.15683268</v>
      </c>
      <c r="J1083" s="43">
        <v>5.0351477E-3</v>
      </c>
      <c r="K1083" s="43">
        <v>1.1958457000000001E-3</v>
      </c>
      <c r="L1083" s="43">
        <v>1.1183620000000001E-4</v>
      </c>
      <c r="M1083" s="43">
        <v>2.9424570999999999E-3</v>
      </c>
      <c r="N1083" s="43">
        <v>3.1468440000000002E-3</v>
      </c>
      <c r="O1083" s="43">
        <v>9.1343308999999995E-5</v>
      </c>
      <c r="P1083" s="43">
        <v>8.4742406000000003E-3</v>
      </c>
      <c r="Q1083" s="43">
        <v>3.1585054000000002E-4</v>
      </c>
      <c r="R1083" s="43">
        <v>8.0585410000000007E-3</v>
      </c>
      <c r="S1083" s="43">
        <v>0.60729317999999999</v>
      </c>
      <c r="U1083" s="77">
        <f t="shared" si="85"/>
        <v>0.88320543103448268</v>
      </c>
    </row>
    <row r="1084" spans="1:21">
      <c r="A1084" s="41" t="s">
        <v>33</v>
      </c>
      <c r="B1084" s="41" t="s">
        <v>2566</v>
      </c>
      <c r="C1084" s="74">
        <f t="shared" si="81"/>
        <v>0.47009941923599996</v>
      </c>
      <c r="D1084" s="74">
        <f t="shared" si="82"/>
        <v>8.8615573199999995E-3</v>
      </c>
      <c r="E1084" s="74">
        <f t="shared" si="83"/>
        <v>0.1280944135</v>
      </c>
      <c r="F1084" s="74">
        <f t="shared" si="84"/>
        <v>0.20283111841600002</v>
      </c>
      <c r="G1084" s="75">
        <v>0.13031233</v>
      </c>
      <c r="H1084" s="43">
        <v>3.3810185000000001E-3</v>
      </c>
      <c r="I1084" s="43">
        <v>6.4939871999999996E-2</v>
      </c>
      <c r="J1084" s="43">
        <v>4.8113736999999997E-3</v>
      </c>
      <c r="K1084" s="43">
        <v>1.0114664000000001E-3</v>
      </c>
      <c r="L1084" s="43">
        <v>3.4926902000000001E-4</v>
      </c>
      <c r="M1084" s="43">
        <v>2.6894482000000002E-3</v>
      </c>
      <c r="N1084" s="43">
        <v>5.9773523000000002E-2</v>
      </c>
      <c r="O1084" s="43">
        <v>5.2284185999999998E-5</v>
      </c>
      <c r="P1084" s="43">
        <v>4.8761567999999998E-3</v>
      </c>
      <c r="Q1084" s="43">
        <v>3.1819562999999999E-4</v>
      </c>
      <c r="R1084" s="43">
        <v>5.0684618000000001E-3</v>
      </c>
      <c r="S1084" s="43">
        <v>0.19251602000000001</v>
      </c>
      <c r="U1084" s="77">
        <f t="shared" si="85"/>
        <v>1.1233821551724137</v>
      </c>
    </row>
    <row r="1085" spans="1:21">
      <c r="A1085" s="41" t="s">
        <v>33</v>
      </c>
      <c r="B1085" s="41" t="s">
        <v>2567</v>
      </c>
      <c r="C1085" s="74">
        <f t="shared" si="81"/>
        <v>0.24926258884899999</v>
      </c>
      <c r="D1085" s="74">
        <f t="shared" si="82"/>
        <v>7.9040452100000002E-3</v>
      </c>
      <c r="E1085" s="74">
        <f t="shared" si="83"/>
        <v>0.10239021819999999</v>
      </c>
      <c r="F1085" s="74">
        <f t="shared" si="84"/>
        <v>3.9689736438999999E-2</v>
      </c>
      <c r="G1085" s="75">
        <v>9.9278589E-2</v>
      </c>
      <c r="H1085" s="43">
        <v>6.3212021999999998E-3</v>
      </c>
      <c r="I1085" s="43">
        <v>4.7037221999999997E-2</v>
      </c>
      <c r="J1085" s="43">
        <v>4.0657781000000004E-3</v>
      </c>
      <c r="K1085" s="43">
        <v>2.3816023000000001E-3</v>
      </c>
      <c r="L1085" s="43">
        <v>1.4969140999999999E-4</v>
      </c>
      <c r="M1085" s="43">
        <v>1.3069734E-3</v>
      </c>
      <c r="N1085" s="43">
        <v>4.9031793999999997E-2</v>
      </c>
      <c r="O1085" s="43">
        <v>5.5513689E-5</v>
      </c>
      <c r="P1085" s="43">
        <v>5.073167E-3</v>
      </c>
      <c r="Q1085" s="43">
        <v>6.2481055000000003E-4</v>
      </c>
      <c r="R1085" s="43">
        <v>6.7658251999999997E-3</v>
      </c>
      <c r="S1085" s="43">
        <v>2.7170420000000001E-2</v>
      </c>
      <c r="U1085" s="77">
        <f t="shared" si="85"/>
        <v>0.85584990517241377</v>
      </c>
    </row>
    <row r="1086" spans="1:21">
      <c r="A1086" s="41" t="s">
        <v>33</v>
      </c>
      <c r="B1086" s="41" t="s">
        <v>2568</v>
      </c>
      <c r="C1086" s="74">
        <f t="shared" si="81"/>
        <v>0.30209623141900005</v>
      </c>
      <c r="D1086" s="74">
        <f t="shared" si="82"/>
        <v>5.5711256249999994E-3</v>
      </c>
      <c r="E1086" s="74">
        <f t="shared" si="83"/>
        <v>0.12894775180000001</v>
      </c>
      <c r="F1086" s="74">
        <f t="shared" si="84"/>
        <v>8.1975259994000002E-2</v>
      </c>
      <c r="G1086" s="75">
        <v>8.5602094000000004E-2</v>
      </c>
      <c r="H1086" s="43">
        <v>2.2117598E-3</v>
      </c>
      <c r="I1086" s="43">
        <v>6.2808243999999999E-2</v>
      </c>
      <c r="J1086" s="43">
        <v>2.9238395999999999E-3</v>
      </c>
      <c r="K1086" s="43">
        <v>5.3824495999999996E-4</v>
      </c>
      <c r="L1086" s="43">
        <v>8.8458365000000004E-5</v>
      </c>
      <c r="M1086" s="43">
        <v>2.0205827000000002E-3</v>
      </c>
      <c r="N1086" s="43">
        <v>6.3927748000000006E-2</v>
      </c>
      <c r="O1086" s="43">
        <v>3.9427783999999998E-5</v>
      </c>
      <c r="P1086" s="43">
        <v>3.4243901999999999E-3</v>
      </c>
      <c r="Q1086" s="43">
        <v>7.3412751000000002E-4</v>
      </c>
      <c r="R1086" s="43">
        <v>5.6681285000000003E-3</v>
      </c>
      <c r="S1086" s="43">
        <v>7.2109186000000006E-2</v>
      </c>
      <c r="U1086" s="77">
        <f t="shared" si="85"/>
        <v>0.73794908620689659</v>
      </c>
    </row>
    <row r="1087" spans="1:21">
      <c r="A1087" s="41" t="s">
        <v>33</v>
      </c>
      <c r="B1087" s="41" t="s">
        <v>2569</v>
      </c>
      <c r="C1087" s="74">
        <f t="shared" si="81"/>
        <v>0.37208582274300001</v>
      </c>
      <c r="D1087" s="74">
        <f t="shared" si="82"/>
        <v>6.6561008599999999E-3</v>
      </c>
      <c r="E1087" s="74">
        <f t="shared" si="83"/>
        <v>0.23753633017</v>
      </c>
      <c r="F1087" s="74">
        <f t="shared" si="84"/>
        <v>4.1126735712999997E-2</v>
      </c>
      <c r="G1087" s="75">
        <v>8.6766655999999998E-2</v>
      </c>
      <c r="H1087" s="43">
        <v>5.3103017000000001E-4</v>
      </c>
      <c r="I1087" s="43">
        <v>0.11658649</v>
      </c>
      <c r="J1087" s="43">
        <v>3.4074797E-3</v>
      </c>
      <c r="K1087" s="43">
        <v>7.4818661999999998E-4</v>
      </c>
      <c r="L1087" s="43">
        <v>1.0554334E-4</v>
      </c>
      <c r="M1087" s="43">
        <v>2.3948912000000002E-3</v>
      </c>
      <c r="N1087" s="43">
        <v>0.12041881</v>
      </c>
      <c r="O1087" s="43">
        <v>5.5554993E-5</v>
      </c>
      <c r="P1087" s="43">
        <v>4.5734584E-3</v>
      </c>
      <c r="Q1087" s="43">
        <v>2.4640532000000002E-4</v>
      </c>
      <c r="R1087" s="43">
        <v>9.7571759999999993E-3</v>
      </c>
      <c r="S1087" s="43">
        <v>2.6494140999999999E-2</v>
      </c>
      <c r="U1087" s="77">
        <f t="shared" si="85"/>
        <v>0.74798841379310343</v>
      </c>
    </row>
    <row r="1088" spans="1:21">
      <c r="A1088" s="41" t="s">
        <v>33</v>
      </c>
      <c r="B1088" s="41" t="s">
        <v>2570</v>
      </c>
      <c r="C1088" s="74">
        <f t="shared" si="81"/>
        <v>0.40286288753799998</v>
      </c>
      <c r="D1088" s="74">
        <f t="shared" si="82"/>
        <v>6.5342750699999997E-3</v>
      </c>
      <c r="E1088" s="74">
        <f t="shared" si="83"/>
        <v>0.19361107969999999</v>
      </c>
      <c r="F1088" s="74">
        <f t="shared" si="84"/>
        <v>0.13161883676799999</v>
      </c>
      <c r="G1088" s="75">
        <v>7.1098696000000003E-2</v>
      </c>
      <c r="H1088" s="43">
        <v>2.3187746999999998E-3</v>
      </c>
      <c r="I1088" s="43">
        <v>6.7851175E-2</v>
      </c>
      <c r="J1088" s="43">
        <v>3.9958077999999999E-3</v>
      </c>
      <c r="K1088" s="43">
        <v>7.8326191999999995E-4</v>
      </c>
      <c r="L1088" s="43">
        <v>4.106005E-5</v>
      </c>
      <c r="M1088" s="43">
        <v>1.7141452999999999E-3</v>
      </c>
      <c r="N1088" s="43">
        <v>0.12344113</v>
      </c>
      <c r="O1088" s="43">
        <v>5.7972408000000003E-5</v>
      </c>
      <c r="P1088" s="43">
        <v>5.4647906E-3</v>
      </c>
      <c r="Q1088" s="43">
        <v>6.9353315999999999E-4</v>
      </c>
      <c r="R1088" s="43">
        <v>3.9345706000000003E-3</v>
      </c>
      <c r="S1088" s="43">
        <v>0.12146796999999999</v>
      </c>
      <c r="U1088" s="77">
        <f t="shared" si="85"/>
        <v>0.61291979310344824</v>
      </c>
    </row>
    <row r="1089" spans="1:21">
      <c r="A1089" s="41" t="s">
        <v>33</v>
      </c>
      <c r="B1089" s="41" t="s">
        <v>2571</v>
      </c>
      <c r="C1089" s="74">
        <f t="shared" si="81"/>
        <v>0.56732781364999996</v>
      </c>
      <c r="D1089" s="74">
        <f t="shared" si="82"/>
        <v>6.7487873700000003E-3</v>
      </c>
      <c r="E1089" s="74">
        <f t="shared" si="83"/>
        <v>0.37245375860000002</v>
      </c>
      <c r="F1089" s="74">
        <f t="shared" si="84"/>
        <v>0.11461496068</v>
      </c>
      <c r="G1089" s="75">
        <v>7.3510306999999997E-2</v>
      </c>
      <c r="H1089" s="43">
        <v>3.5100136E-3</v>
      </c>
      <c r="I1089" s="43">
        <v>8.2564024999999999E-2</v>
      </c>
      <c r="J1089" s="43">
        <v>2.5913947000000001E-3</v>
      </c>
      <c r="K1089" s="43">
        <v>3.5737139E-4</v>
      </c>
      <c r="L1089" s="43">
        <v>1.0887658000000001E-4</v>
      </c>
      <c r="M1089" s="43">
        <v>3.6911447000000002E-3</v>
      </c>
      <c r="N1089" s="43">
        <v>0.28637972</v>
      </c>
      <c r="O1089" s="43">
        <v>1.3673677999999999E-4</v>
      </c>
      <c r="P1089" s="43">
        <v>2.1130580000000001E-3</v>
      </c>
      <c r="Q1089" s="43">
        <v>1.0572787000000001E-3</v>
      </c>
      <c r="R1089" s="43">
        <v>3.6496471999999999E-3</v>
      </c>
      <c r="S1089" s="43">
        <v>0.10765824</v>
      </c>
      <c r="U1089" s="77">
        <f t="shared" si="85"/>
        <v>0.63370954310344818</v>
      </c>
    </row>
    <row r="1090" spans="1:21">
      <c r="A1090" s="41" t="s">
        <v>33</v>
      </c>
      <c r="B1090" s="41" t="s">
        <v>2572</v>
      </c>
      <c r="C1090" s="74">
        <f t="shared" si="81"/>
        <v>0.47130902031400002</v>
      </c>
      <c r="D1090" s="74">
        <f t="shared" si="82"/>
        <v>4.0815268610000007E-3</v>
      </c>
      <c r="E1090" s="74">
        <f t="shared" si="83"/>
        <v>0.38678484781</v>
      </c>
      <c r="F1090" s="74">
        <f t="shared" si="84"/>
        <v>2.6639161643000002E-2</v>
      </c>
      <c r="G1090" s="75">
        <v>5.3803483999999999E-2</v>
      </c>
      <c r="H1090" s="43">
        <v>5.5739481000000003E-4</v>
      </c>
      <c r="I1090" s="43">
        <v>4.2404092999999997E-2</v>
      </c>
      <c r="J1090" s="43">
        <v>1.6988992000000001E-3</v>
      </c>
      <c r="K1090" s="43">
        <v>3.7216178E-4</v>
      </c>
      <c r="L1090" s="43">
        <v>3.1000780999999998E-5</v>
      </c>
      <c r="M1090" s="43">
        <v>1.9794651000000002E-3</v>
      </c>
      <c r="N1090" s="43">
        <v>0.34382336000000002</v>
      </c>
      <c r="O1090" s="43">
        <v>2.3534773E-5</v>
      </c>
      <c r="P1090" s="43">
        <v>1.9388464000000001E-3</v>
      </c>
      <c r="Q1090" s="43">
        <v>4.6420167E-4</v>
      </c>
      <c r="R1090" s="43">
        <v>3.0240967999999998E-3</v>
      </c>
      <c r="S1090" s="43">
        <v>2.1188482000000002E-2</v>
      </c>
      <c r="U1090" s="77">
        <f t="shared" si="85"/>
        <v>0.46382313793103447</v>
      </c>
    </row>
    <row r="1091" spans="1:21">
      <c r="A1091" s="41" t="s">
        <v>33</v>
      </c>
      <c r="B1091" s="41" t="s">
        <v>2573</v>
      </c>
      <c r="C1091" s="74">
        <f t="shared" si="81"/>
        <v>0.25428548417200003</v>
      </c>
      <c r="D1091" s="74">
        <f t="shared" si="82"/>
        <v>5.2370965900000004E-3</v>
      </c>
      <c r="E1091" s="74">
        <f t="shared" si="83"/>
        <v>0.17923556005000002</v>
      </c>
      <c r="F1091" s="74">
        <f t="shared" si="84"/>
        <v>1.5756035532000001E-2</v>
      </c>
      <c r="G1091" s="75">
        <v>5.4056791999999999E-2</v>
      </c>
      <c r="H1091" s="43">
        <v>3.6909105000000001E-4</v>
      </c>
      <c r="I1091" s="43">
        <v>8.2111795000000001E-2</v>
      </c>
      <c r="J1091" s="43">
        <v>2.1243865E-3</v>
      </c>
      <c r="K1091" s="43">
        <v>4.5687119000000002E-4</v>
      </c>
      <c r="L1091" s="43">
        <v>1.5792679999999999E-4</v>
      </c>
      <c r="M1091" s="43">
        <v>2.4979121000000002E-3</v>
      </c>
      <c r="N1091" s="43">
        <v>9.6754673999999999E-2</v>
      </c>
      <c r="O1091" s="43">
        <v>3.3758901999999998E-5</v>
      </c>
      <c r="P1091" s="43">
        <v>2.7800663E-3</v>
      </c>
      <c r="Q1091" s="43">
        <v>1.5299443000000001E-4</v>
      </c>
      <c r="R1091" s="43">
        <v>3.6686382000000002E-3</v>
      </c>
      <c r="S1091" s="43">
        <v>9.1205777000000002E-3</v>
      </c>
      <c r="U1091" s="77">
        <f t="shared" si="85"/>
        <v>0.46600682758620687</v>
      </c>
    </row>
    <row r="1092" spans="1:21">
      <c r="A1092" s="41" t="s">
        <v>33</v>
      </c>
      <c r="B1092" s="41" t="s">
        <v>2574</v>
      </c>
      <c r="C1092" s="74">
        <f t="shared" si="81"/>
        <v>0.84329454581699992</v>
      </c>
      <c r="D1092" s="74">
        <f t="shared" si="82"/>
        <v>7.2981776000000005E-3</v>
      </c>
      <c r="E1092" s="74">
        <f t="shared" si="83"/>
        <v>0.4922751662</v>
      </c>
      <c r="F1092" s="74">
        <f t="shared" si="84"/>
        <v>0.141611212017</v>
      </c>
      <c r="G1092" s="75">
        <v>0.20210998999999999</v>
      </c>
      <c r="H1092" s="43">
        <v>1.3209272E-3</v>
      </c>
      <c r="I1092" s="43">
        <v>6.9051688999999999E-2</v>
      </c>
      <c r="J1092" s="43">
        <v>4.3588382000000004E-3</v>
      </c>
      <c r="K1092" s="43">
        <v>8.3180137999999996E-4</v>
      </c>
      <c r="L1092" s="43">
        <v>2.7621520000000001E-5</v>
      </c>
      <c r="M1092" s="43">
        <v>2.0799165E-3</v>
      </c>
      <c r="N1092" s="43">
        <v>0.42190254999999999</v>
      </c>
      <c r="O1092" s="43">
        <v>5.7036237000000002E-5</v>
      </c>
      <c r="P1092" s="43">
        <v>4.7292395000000003E-3</v>
      </c>
      <c r="Q1092" s="43">
        <v>5.2497527999999997E-4</v>
      </c>
      <c r="R1092" s="43">
        <v>1.1466651E-2</v>
      </c>
      <c r="S1092" s="43">
        <v>0.12483331</v>
      </c>
      <c r="U1092" s="77">
        <f t="shared" si="85"/>
        <v>1.7423274999999998</v>
      </c>
    </row>
    <row r="1093" spans="1:21">
      <c r="A1093" s="41" t="s">
        <v>33</v>
      </c>
      <c r="B1093" s="41" t="s">
        <v>2575</v>
      </c>
      <c r="C1093" s="74">
        <f t="shared" si="81"/>
        <v>0.64905683829299998</v>
      </c>
      <c r="D1093" s="74">
        <f t="shared" si="82"/>
        <v>1.9993409852999997E-2</v>
      </c>
      <c r="E1093" s="74">
        <f t="shared" si="83"/>
        <v>0.280347754</v>
      </c>
      <c r="F1093" s="74">
        <f t="shared" si="84"/>
        <v>0.12468262444</v>
      </c>
      <c r="G1093" s="75">
        <v>0.22403305000000001</v>
      </c>
      <c r="H1093" s="43">
        <v>3.5582773999999998E-2</v>
      </c>
      <c r="I1093" s="43">
        <v>0.10430833</v>
      </c>
      <c r="J1093" s="43">
        <v>9.8447932000000002E-3</v>
      </c>
      <c r="K1093" s="43">
        <v>8.0410351999999994E-3</v>
      </c>
      <c r="L1093" s="43">
        <v>8.5674653E-5</v>
      </c>
      <c r="M1093" s="43">
        <v>2.0219067999999998E-3</v>
      </c>
      <c r="N1093" s="43">
        <v>0.14045664999999999</v>
      </c>
      <c r="O1093" s="43">
        <v>1.1864964E-4</v>
      </c>
      <c r="P1093" s="43">
        <v>1.0853919E-2</v>
      </c>
      <c r="Q1093" s="43">
        <v>9.1649647999999997E-3</v>
      </c>
      <c r="R1093" s="43">
        <v>1.5036681E-2</v>
      </c>
      <c r="S1093" s="43">
        <v>8.9508409999999997E-2</v>
      </c>
      <c r="U1093" s="77">
        <f t="shared" si="85"/>
        <v>1.9313193965517241</v>
      </c>
    </row>
    <row r="1094" spans="1:21">
      <c r="A1094" s="41" t="s">
        <v>33</v>
      </c>
      <c r="B1094" s="41" t="s">
        <v>2576</v>
      </c>
      <c r="C1094" s="74">
        <f t="shared" si="81"/>
        <v>1.6484446699999999</v>
      </c>
      <c r="D1094" s="74">
        <f t="shared" si="82"/>
        <v>1.4596854079999999E-2</v>
      </c>
      <c r="E1094" s="74">
        <f t="shared" si="83"/>
        <v>1.490931553</v>
      </c>
      <c r="F1094" s="74">
        <f t="shared" si="84"/>
        <v>6.333375292E-2</v>
      </c>
      <c r="G1094" s="75">
        <v>7.9582509999999995E-2</v>
      </c>
      <c r="H1094" s="43">
        <v>1.1974329999999999E-3</v>
      </c>
      <c r="I1094" s="43">
        <v>0.18732612000000001</v>
      </c>
      <c r="J1094" s="43">
        <v>5.0980002000000002E-3</v>
      </c>
      <c r="K1094" s="43">
        <v>1.3491243E-3</v>
      </c>
      <c r="L1094" s="43">
        <v>3.8498987999999998E-4</v>
      </c>
      <c r="M1094" s="43">
        <v>7.7647397000000003E-3</v>
      </c>
      <c r="N1094" s="43">
        <v>1.302408</v>
      </c>
      <c r="O1094" s="43">
        <v>1.0870167999999999E-4</v>
      </c>
      <c r="P1094" s="43">
        <v>8.4392550999999993E-3</v>
      </c>
      <c r="Q1094" s="43">
        <v>6.0949314E-4</v>
      </c>
      <c r="R1094" s="43">
        <v>1.5374763E-2</v>
      </c>
      <c r="S1094" s="43">
        <v>3.8801540000000002E-2</v>
      </c>
      <c r="U1094" s="77">
        <f t="shared" si="85"/>
        <v>0.68605612068965505</v>
      </c>
    </row>
    <row r="1095" spans="1:21">
      <c r="A1095" s="41" t="s">
        <v>33</v>
      </c>
      <c r="B1095" s="41" t="s">
        <v>2577</v>
      </c>
      <c r="C1095" s="74">
        <f t="shared" si="81"/>
        <v>1.5806899328589998</v>
      </c>
      <c r="D1095" s="74">
        <f t="shared" si="82"/>
        <v>1.4963292239999999E-2</v>
      </c>
      <c r="E1095" s="74">
        <f t="shared" si="83"/>
        <v>1.3307239315999999</v>
      </c>
      <c r="F1095" s="74">
        <f t="shared" si="84"/>
        <v>0.107839639019</v>
      </c>
      <c r="G1095" s="75">
        <v>0.12716306999999999</v>
      </c>
      <c r="H1095" s="43">
        <v>1.0781715999999999E-3</v>
      </c>
      <c r="I1095" s="43">
        <v>0.22128206</v>
      </c>
      <c r="J1095" s="43">
        <v>5.2380522999999997E-3</v>
      </c>
      <c r="K1095" s="43">
        <v>1.1689160999999999E-3</v>
      </c>
      <c r="L1095" s="43">
        <v>4.4509783999999999E-4</v>
      </c>
      <c r="M1095" s="43">
        <v>8.1112259999999992E-3</v>
      </c>
      <c r="N1095" s="43">
        <v>1.1083637</v>
      </c>
      <c r="O1095" s="43">
        <v>8.3101638999999997E-5</v>
      </c>
      <c r="P1095" s="43">
        <v>6.9447570000000002E-3</v>
      </c>
      <c r="Q1095" s="43">
        <v>6.0105498000000005E-4</v>
      </c>
      <c r="R1095" s="43">
        <v>7.0353383999999996E-3</v>
      </c>
      <c r="S1095" s="43">
        <v>9.3175386999999998E-2</v>
      </c>
      <c r="U1095" s="77">
        <f t="shared" si="85"/>
        <v>1.0962333620689653</v>
      </c>
    </row>
    <row r="1096" spans="1:21">
      <c r="A1096" s="41" t="s">
        <v>33</v>
      </c>
      <c r="B1096" s="41" t="s">
        <v>2578</v>
      </c>
      <c r="C1096" s="74">
        <f t="shared" si="81"/>
        <v>0.80940374126799997</v>
      </c>
      <c r="D1096" s="74">
        <f t="shared" si="82"/>
        <v>1.6737251268000002E-2</v>
      </c>
      <c r="E1096" s="74">
        <f t="shared" si="83"/>
        <v>0.48381443960000003</v>
      </c>
      <c r="F1096" s="74">
        <f t="shared" si="84"/>
        <v>0.14931778039999999</v>
      </c>
      <c r="G1096" s="75">
        <v>0.15953427000000001</v>
      </c>
      <c r="H1096" s="43">
        <v>1.4872396E-3</v>
      </c>
      <c r="I1096" s="43">
        <v>0.26696801999999997</v>
      </c>
      <c r="J1096" s="43">
        <v>1.0587064E-2</v>
      </c>
      <c r="K1096" s="43">
        <v>2.3923888999999999E-3</v>
      </c>
      <c r="L1096" s="43">
        <v>7.6170467999999998E-5</v>
      </c>
      <c r="M1096" s="43">
        <v>3.6816279000000001E-3</v>
      </c>
      <c r="N1096" s="43">
        <v>0.21535918000000001</v>
      </c>
      <c r="O1096" s="43">
        <v>1.8664074000000001E-4</v>
      </c>
      <c r="P1096" s="43">
        <v>1.8693509000000001E-2</v>
      </c>
      <c r="Q1096" s="43">
        <v>6.2538266000000003E-4</v>
      </c>
      <c r="R1096" s="43">
        <v>4.7732080000000001E-3</v>
      </c>
      <c r="S1096" s="43">
        <v>0.12503903999999999</v>
      </c>
      <c r="U1096" s="77">
        <f t="shared" si="85"/>
        <v>1.3752954310344827</v>
      </c>
    </row>
    <row r="1097" spans="1:21">
      <c r="A1097" s="41" t="s">
        <v>33</v>
      </c>
      <c r="B1097" s="41" t="s">
        <v>2579</v>
      </c>
      <c r="C1097" s="74">
        <f t="shared" si="81"/>
        <v>1.5081566639199999</v>
      </c>
      <c r="D1097" s="74">
        <f t="shared" si="82"/>
        <v>2.008720114E-2</v>
      </c>
      <c r="E1097" s="74">
        <f t="shared" si="83"/>
        <v>0.43985516099999999</v>
      </c>
      <c r="F1097" s="74">
        <f t="shared" si="84"/>
        <v>0.76716034178000003</v>
      </c>
      <c r="G1097" s="75">
        <v>0.28105395999999999</v>
      </c>
      <c r="H1097" s="43">
        <v>1.2116981000000001E-2</v>
      </c>
      <c r="I1097" s="43">
        <v>0.12965576000000001</v>
      </c>
      <c r="J1097" s="43">
        <v>1.166362E-2</v>
      </c>
      <c r="K1097" s="43">
        <v>3.2273672000000002E-3</v>
      </c>
      <c r="L1097" s="43">
        <v>5.9891334000000001E-4</v>
      </c>
      <c r="M1097" s="43">
        <v>4.5973005999999997E-3</v>
      </c>
      <c r="N1097" s="43">
        <v>0.29808242000000001</v>
      </c>
      <c r="O1097" s="43">
        <v>1.3625998E-4</v>
      </c>
      <c r="P1097" s="43">
        <v>1.230035E-2</v>
      </c>
      <c r="Q1097" s="43">
        <v>9.7309488E-3</v>
      </c>
      <c r="R1097" s="43">
        <v>1.0465802999999999E-2</v>
      </c>
      <c r="S1097" s="43">
        <v>0.73452698000000005</v>
      </c>
      <c r="U1097" s="77">
        <f t="shared" si="85"/>
        <v>2.4228789655172411</v>
      </c>
    </row>
    <row r="1098" spans="1:21">
      <c r="A1098" s="41" t="s">
        <v>33</v>
      </c>
      <c r="B1098" s="41" t="s">
        <v>2580</v>
      </c>
      <c r="C1098" s="74">
        <f t="shared" ref="C1098:C1161" si="86">D1098+E1098+F1098+G1098</f>
        <v>1.1375717612000003</v>
      </c>
      <c r="D1098" s="74">
        <f t="shared" ref="D1098:D1161" si="87">J1098+K1098+L1098+M1098</f>
        <v>1.9368756640000002E-2</v>
      </c>
      <c r="E1098" s="74">
        <f t="shared" ref="E1098:E1161" si="88">H1098+I1098+N1098</f>
        <v>0.54859490500000008</v>
      </c>
      <c r="F1098" s="74">
        <f t="shared" ref="F1098:F1161" si="89">O1098+IF(P1098="x",0,P1098)+IF(Q1098="x",0,Q1098)+IF(R1098="x",0,R1098)+S1098</f>
        <v>0.16756271956000002</v>
      </c>
      <c r="G1098" s="75">
        <v>0.40204538000000001</v>
      </c>
      <c r="H1098" s="43">
        <v>1.498105E-3</v>
      </c>
      <c r="I1098" s="43">
        <v>0.22741183000000001</v>
      </c>
      <c r="J1098" s="43">
        <v>1.030579E-2</v>
      </c>
      <c r="K1098" s="43">
        <v>1.5945620999999999E-3</v>
      </c>
      <c r="L1098" s="43">
        <v>6.0518143999999997E-4</v>
      </c>
      <c r="M1098" s="43">
        <v>6.8632231000000004E-3</v>
      </c>
      <c r="N1098" s="43">
        <v>0.31968497000000001</v>
      </c>
      <c r="O1098" s="43">
        <v>1.1492136E-4</v>
      </c>
      <c r="P1098" s="43">
        <v>9.9626061999999998E-3</v>
      </c>
      <c r="Q1098" s="43">
        <v>9.5976849999999999E-3</v>
      </c>
      <c r="R1098" s="43">
        <v>1.6560477000000001E-2</v>
      </c>
      <c r="S1098" s="43">
        <v>0.13132703000000001</v>
      </c>
      <c r="U1098" s="77">
        <f t="shared" si="85"/>
        <v>3.465908448275862</v>
      </c>
    </row>
    <row r="1099" spans="1:21">
      <c r="A1099" s="41" t="s">
        <v>33</v>
      </c>
      <c r="B1099" s="41" t="s">
        <v>2581</v>
      </c>
      <c r="C1099" s="74">
        <f t="shared" si="86"/>
        <v>1.3698185335900002</v>
      </c>
      <c r="D1099" s="74">
        <f t="shared" si="87"/>
        <v>1.7010873110000001E-2</v>
      </c>
      <c r="E1099" s="74">
        <f t="shared" si="88"/>
        <v>0.78745254600000003</v>
      </c>
      <c r="F1099" s="74">
        <f t="shared" si="89"/>
        <v>0.28988809448000002</v>
      </c>
      <c r="G1099" s="75">
        <v>0.27546702000000001</v>
      </c>
      <c r="H1099" s="43">
        <v>1.3567015999999999E-2</v>
      </c>
      <c r="I1099" s="43">
        <v>0.12368932000000001</v>
      </c>
      <c r="J1099" s="43">
        <v>9.2831470999999999E-3</v>
      </c>
      <c r="K1099" s="43">
        <v>3.3547736999999999E-3</v>
      </c>
      <c r="L1099" s="43">
        <v>1.3058330999999999E-4</v>
      </c>
      <c r="M1099" s="43">
        <v>4.2423690000000002E-3</v>
      </c>
      <c r="N1099" s="43">
        <v>0.65019621000000005</v>
      </c>
      <c r="O1099" s="43">
        <v>1.0122438E-4</v>
      </c>
      <c r="P1099" s="43">
        <v>8.9468753000000005E-3</v>
      </c>
      <c r="Q1099" s="43">
        <v>7.8509179999999997E-4</v>
      </c>
      <c r="R1099" s="43">
        <v>1.0592323000000001E-2</v>
      </c>
      <c r="S1099" s="43">
        <v>0.26946258000000001</v>
      </c>
      <c r="U1099" s="77">
        <f t="shared" si="85"/>
        <v>2.3747156896551722</v>
      </c>
    </row>
    <row r="1100" spans="1:21">
      <c r="A1100" s="41" t="s">
        <v>33</v>
      </c>
      <c r="B1100" s="41" t="s">
        <v>2582</v>
      </c>
      <c r="C1100" s="74">
        <f t="shared" si="86"/>
        <v>0.96824047125000001</v>
      </c>
      <c r="D1100" s="74">
        <f t="shared" si="87"/>
        <v>1.9616295509999999E-2</v>
      </c>
      <c r="E1100" s="74">
        <f t="shared" si="88"/>
        <v>0.5441459005</v>
      </c>
      <c r="F1100" s="74">
        <f t="shared" si="89"/>
        <v>8.7534055239999992E-2</v>
      </c>
      <c r="G1100" s="75">
        <v>0.31694422</v>
      </c>
      <c r="H1100" s="43">
        <v>3.1764904999999999E-3</v>
      </c>
      <c r="I1100" s="43">
        <v>0.16539870000000001</v>
      </c>
      <c r="J1100" s="43">
        <v>1.1123497E-2</v>
      </c>
      <c r="K1100" s="43">
        <v>2.4111848000000001E-3</v>
      </c>
      <c r="L1100" s="43">
        <v>6.0575291000000003E-4</v>
      </c>
      <c r="M1100" s="43">
        <v>5.4758608000000002E-3</v>
      </c>
      <c r="N1100" s="43">
        <v>0.37557070999999997</v>
      </c>
      <c r="O1100" s="43">
        <v>1.6573434000000001E-4</v>
      </c>
      <c r="P1100" s="43">
        <v>1.5302410000000001E-2</v>
      </c>
      <c r="Q1100" s="43">
        <v>2.1279989000000002E-3</v>
      </c>
      <c r="R1100" s="43">
        <v>2.2706021999999999E-2</v>
      </c>
      <c r="S1100" s="43">
        <v>4.7231889999999999E-2</v>
      </c>
      <c r="U1100" s="77">
        <f t="shared" si="85"/>
        <v>2.7322777586206897</v>
      </c>
    </row>
    <row r="1101" spans="1:21">
      <c r="A1101" s="41" t="s">
        <v>33</v>
      </c>
      <c r="B1101" s="41" t="s">
        <v>2583</v>
      </c>
      <c r="C1101" s="74">
        <f t="shared" si="86"/>
        <v>0.85058944618999999</v>
      </c>
      <c r="D1101" s="74">
        <f t="shared" si="87"/>
        <v>1.549234987E-2</v>
      </c>
      <c r="E1101" s="74">
        <f t="shared" si="88"/>
        <v>0.40283460209999999</v>
      </c>
      <c r="F1101" s="74">
        <f t="shared" si="89"/>
        <v>0.28216146421999999</v>
      </c>
      <c r="G1101" s="75">
        <v>0.15010103</v>
      </c>
      <c r="H1101" s="43">
        <v>1.2733821E-3</v>
      </c>
      <c r="I1101" s="43">
        <v>0.29642898000000001</v>
      </c>
      <c r="J1101" s="43">
        <v>7.5042080999999997E-3</v>
      </c>
      <c r="K1101" s="43">
        <v>1.7908923E-3</v>
      </c>
      <c r="L1101" s="43">
        <v>1.7264877E-4</v>
      </c>
      <c r="M1101" s="43">
        <v>6.0246007000000004E-3</v>
      </c>
      <c r="N1101" s="43">
        <v>0.10513224</v>
      </c>
      <c r="O1101" s="43">
        <v>1.3426900000000001E-4</v>
      </c>
      <c r="P1101" s="43">
        <v>1.0951107E-2</v>
      </c>
      <c r="Q1101" s="43">
        <v>5.2740022000000001E-4</v>
      </c>
      <c r="R1101" s="43">
        <v>1.3676308E-2</v>
      </c>
      <c r="S1101" s="43">
        <v>0.25687238000000001</v>
      </c>
      <c r="U1101" s="77">
        <f t="shared" si="85"/>
        <v>1.2939743965517241</v>
      </c>
    </row>
    <row r="1102" spans="1:21">
      <c r="A1102" s="41" t="s">
        <v>33</v>
      </c>
      <c r="B1102" s="41" t="s">
        <v>2584</v>
      </c>
      <c r="C1102" s="74">
        <f t="shared" si="86"/>
        <v>1.3977174607799998</v>
      </c>
      <c r="D1102" s="74">
        <f t="shared" si="87"/>
        <v>1.8217432549999999E-2</v>
      </c>
      <c r="E1102" s="74">
        <f t="shared" si="88"/>
        <v>0.8346116133</v>
      </c>
      <c r="F1102" s="74">
        <f t="shared" si="89"/>
        <v>0.23875317493000001</v>
      </c>
      <c r="G1102" s="75">
        <v>0.30613523999999998</v>
      </c>
      <c r="H1102" s="43">
        <v>3.2986933000000002E-3</v>
      </c>
      <c r="I1102" s="43">
        <v>0.20938488</v>
      </c>
      <c r="J1102" s="43">
        <v>9.0493988000000004E-3</v>
      </c>
      <c r="K1102" s="43">
        <v>1.5650582999999999E-3</v>
      </c>
      <c r="L1102" s="43">
        <v>6.0669475E-4</v>
      </c>
      <c r="M1102" s="43">
        <v>6.9962807000000004E-3</v>
      </c>
      <c r="N1102" s="43">
        <v>0.62192804000000002</v>
      </c>
      <c r="O1102" s="43">
        <v>1.0859513E-4</v>
      </c>
      <c r="P1102" s="43">
        <v>9.3276353999999992E-3</v>
      </c>
      <c r="Q1102" s="43">
        <v>1.3572994000000001E-3</v>
      </c>
      <c r="R1102" s="43">
        <v>1.1862414999999999E-2</v>
      </c>
      <c r="S1102" s="43">
        <v>0.21609723</v>
      </c>
      <c r="U1102" s="77">
        <f t="shared" si="85"/>
        <v>2.6390968965517239</v>
      </c>
    </row>
    <row r="1103" spans="1:21">
      <c r="A1103" s="41" t="s">
        <v>33</v>
      </c>
      <c r="B1103" s="41" t="s">
        <v>2585</v>
      </c>
      <c r="C1103" s="74">
        <f t="shared" si="86"/>
        <v>0.35882611114399998</v>
      </c>
      <c r="D1103" s="74">
        <f t="shared" si="87"/>
        <v>5.4808284999999998E-3</v>
      </c>
      <c r="E1103" s="74">
        <f t="shared" si="88"/>
        <v>8.4321950959999989E-2</v>
      </c>
      <c r="F1103" s="74">
        <f t="shared" si="89"/>
        <v>4.5102871683999998E-2</v>
      </c>
      <c r="G1103" s="75">
        <v>0.22392045999999999</v>
      </c>
      <c r="H1103" s="43">
        <v>2.7147702999999999E-4</v>
      </c>
      <c r="I1103" s="43">
        <v>8.3911793999999998E-2</v>
      </c>
      <c r="J1103" s="43">
        <v>3.1783498999999999E-3</v>
      </c>
      <c r="K1103" s="43">
        <v>6.0585600999999995E-4</v>
      </c>
      <c r="L1103" s="43">
        <v>1.2431219000000001E-4</v>
      </c>
      <c r="M1103" s="43">
        <v>1.5723104000000001E-3</v>
      </c>
      <c r="N1103" s="43">
        <v>1.3867993E-4</v>
      </c>
      <c r="O1103" s="43">
        <v>3.9995864000000003E-5</v>
      </c>
      <c r="P1103" s="43">
        <v>1.6499367000000001E-3</v>
      </c>
      <c r="Q1103" s="43">
        <v>1.6656812E-4</v>
      </c>
      <c r="R1103" s="43">
        <v>2.4223677999999998E-2</v>
      </c>
      <c r="S1103" s="43">
        <v>1.9022693E-2</v>
      </c>
      <c r="U1103" s="77">
        <f t="shared" si="85"/>
        <v>1.930348793103448</v>
      </c>
    </row>
    <row r="1104" spans="1:21">
      <c r="A1104" s="41" t="s">
        <v>33</v>
      </c>
      <c r="B1104" s="41" t="s">
        <v>2586</v>
      </c>
      <c r="C1104" s="74">
        <f t="shared" si="86"/>
        <v>0.53708224707399999</v>
      </c>
      <c r="D1104" s="74">
        <f t="shared" si="87"/>
        <v>7.6920238799999992E-3</v>
      </c>
      <c r="E1104" s="74">
        <f t="shared" si="88"/>
        <v>0.32483678436999996</v>
      </c>
      <c r="F1104" s="74">
        <f t="shared" si="89"/>
        <v>3.0419888823999999E-2</v>
      </c>
      <c r="G1104" s="75">
        <v>0.17413355</v>
      </c>
      <c r="H1104" s="43">
        <v>4.5357737000000002E-4</v>
      </c>
      <c r="I1104" s="43">
        <v>8.5828107000000001E-2</v>
      </c>
      <c r="J1104" s="43">
        <v>4.2457431000000002E-3</v>
      </c>
      <c r="K1104" s="43">
        <v>9.3815884000000003E-4</v>
      </c>
      <c r="L1104" s="43">
        <v>1.9029334000000001E-4</v>
      </c>
      <c r="M1104" s="43">
        <v>2.3178285999999998E-3</v>
      </c>
      <c r="N1104" s="43">
        <v>0.23855509999999999</v>
      </c>
      <c r="O1104" s="43">
        <v>6.5864814000000005E-5</v>
      </c>
      <c r="P1104" s="43">
        <v>4.9704874000000001E-3</v>
      </c>
      <c r="Q1104" s="43">
        <v>2.4904560999999999E-4</v>
      </c>
      <c r="R1104" s="43">
        <v>1.2176586E-2</v>
      </c>
      <c r="S1104" s="43">
        <v>1.2957905E-2</v>
      </c>
      <c r="U1104" s="77">
        <f t="shared" si="85"/>
        <v>1.5011512931034481</v>
      </c>
    </row>
    <row r="1105" spans="1:21">
      <c r="A1105" s="41" t="s">
        <v>33</v>
      </c>
      <c r="B1105" s="41" t="s">
        <v>2587</v>
      </c>
      <c r="C1105" s="74">
        <f t="shared" si="86"/>
        <v>2.3902874747</v>
      </c>
      <c r="D1105" s="74">
        <f t="shared" si="87"/>
        <v>2.4750445480000001E-2</v>
      </c>
      <c r="E1105" s="74">
        <f t="shared" si="88"/>
        <v>0.42851795749999999</v>
      </c>
      <c r="F1105" s="74">
        <f t="shared" si="89"/>
        <v>1.66392804172</v>
      </c>
      <c r="G1105" s="75">
        <v>0.27309103000000001</v>
      </c>
      <c r="H1105" s="43">
        <v>2.0836908999999999E-3</v>
      </c>
      <c r="I1105" s="43">
        <v>0.41804617999999999</v>
      </c>
      <c r="J1105" s="43">
        <v>1.3421465E-2</v>
      </c>
      <c r="K1105" s="43">
        <v>3.1875928000000002E-3</v>
      </c>
      <c r="L1105" s="43">
        <v>2.9810558000000002E-4</v>
      </c>
      <c r="M1105" s="43">
        <v>7.8432820999999996E-3</v>
      </c>
      <c r="N1105" s="43">
        <v>8.3880866000000005E-3</v>
      </c>
      <c r="O1105" s="43">
        <v>2.4348064000000001E-4</v>
      </c>
      <c r="P1105" s="43">
        <v>2.2588556999999999E-2</v>
      </c>
      <c r="Q1105" s="43">
        <v>8.4191707999999997E-4</v>
      </c>
      <c r="R1105" s="43">
        <v>2.1480486999999999E-2</v>
      </c>
      <c r="S1105" s="43">
        <v>1.6187735999999999</v>
      </c>
      <c r="U1105" s="77">
        <f t="shared" si="85"/>
        <v>2.3542330172413792</v>
      </c>
    </row>
    <row r="1106" spans="1:21">
      <c r="A1106" s="41" t="s">
        <v>33</v>
      </c>
      <c r="B1106" s="41" t="s">
        <v>2588</v>
      </c>
      <c r="C1106" s="74">
        <f t="shared" si="86"/>
        <v>1.2539402500999999</v>
      </c>
      <c r="D1106" s="74">
        <f t="shared" si="87"/>
        <v>2.3637262730000001E-2</v>
      </c>
      <c r="E1106" s="74">
        <f t="shared" si="88"/>
        <v>0.34167823780000001</v>
      </c>
      <c r="F1106" s="74">
        <f t="shared" si="89"/>
        <v>0.54103045956999996</v>
      </c>
      <c r="G1106" s="75">
        <v>0.34759428999999997</v>
      </c>
      <c r="H1106" s="43">
        <v>9.0185078000000005E-3</v>
      </c>
      <c r="I1106" s="43">
        <v>0.17322021000000001</v>
      </c>
      <c r="J1106" s="43">
        <v>1.2833828E-2</v>
      </c>
      <c r="K1106" s="43">
        <v>2.6979791000000001E-3</v>
      </c>
      <c r="L1106" s="43">
        <v>9.3163803000000003E-4</v>
      </c>
      <c r="M1106" s="43">
        <v>7.1738176000000001E-3</v>
      </c>
      <c r="N1106" s="43">
        <v>0.15943952</v>
      </c>
      <c r="O1106" s="43">
        <v>1.3946251E-4</v>
      </c>
      <c r="P1106" s="43">
        <v>1.300663E-2</v>
      </c>
      <c r="Q1106" s="43">
        <v>8.4875306000000003E-4</v>
      </c>
      <c r="R1106" s="43">
        <v>1.3519583999999999E-2</v>
      </c>
      <c r="S1106" s="43">
        <v>0.51351603000000001</v>
      </c>
      <c r="U1106" s="77">
        <f t="shared" ref="U1106:U1169" si="90">G1106/0.116</f>
        <v>2.9965024999999996</v>
      </c>
    </row>
    <row r="1107" spans="1:21">
      <c r="A1107" s="41" t="s">
        <v>33</v>
      </c>
      <c r="B1107" s="41" t="s">
        <v>2589</v>
      </c>
      <c r="C1107" s="74">
        <f t="shared" si="86"/>
        <v>0.66457140522000002</v>
      </c>
      <c r="D1107" s="74">
        <f t="shared" si="87"/>
        <v>2.1073368910000001E-2</v>
      </c>
      <c r="E1107" s="74">
        <f t="shared" si="88"/>
        <v>0.27298766200000002</v>
      </c>
      <c r="F1107" s="74">
        <f t="shared" si="89"/>
        <v>0.10581878431</v>
      </c>
      <c r="G1107" s="75">
        <v>0.26469158999999998</v>
      </c>
      <c r="H1107" s="43">
        <v>1.6853271999999999E-2</v>
      </c>
      <c r="I1107" s="43">
        <v>0.12540828000000001</v>
      </c>
      <c r="J1107" s="43">
        <v>1.0839974E-2</v>
      </c>
      <c r="K1107" s="43">
        <v>6.3497084999999997E-3</v>
      </c>
      <c r="L1107" s="43">
        <v>3.9909971000000002E-4</v>
      </c>
      <c r="M1107" s="43">
        <v>3.4845866999999998E-3</v>
      </c>
      <c r="N1107" s="43">
        <v>0.13072611000000001</v>
      </c>
      <c r="O1107" s="43">
        <v>1.4800781000000001E-4</v>
      </c>
      <c r="P1107" s="43">
        <v>1.3525822999999999E-2</v>
      </c>
      <c r="Q1107" s="43">
        <v>1.6658385E-3</v>
      </c>
      <c r="R1107" s="43">
        <v>1.8038703999999999E-2</v>
      </c>
      <c r="S1107" s="43">
        <v>7.2440410999999996E-2</v>
      </c>
      <c r="U1107" s="77">
        <f t="shared" si="90"/>
        <v>2.2818240517241377</v>
      </c>
    </row>
    <row r="1108" spans="1:21">
      <c r="A1108" s="41" t="s">
        <v>33</v>
      </c>
      <c r="B1108" s="41" t="s">
        <v>2590</v>
      </c>
      <c r="C1108" s="74">
        <f t="shared" si="86"/>
        <v>0.80526565634000002</v>
      </c>
      <c r="D1108" s="74">
        <f t="shared" si="87"/>
        <v>1.4850354610000002E-2</v>
      </c>
      <c r="E1108" s="74">
        <f t="shared" si="88"/>
        <v>0.34372225180000004</v>
      </c>
      <c r="F1108" s="74">
        <f t="shared" si="89"/>
        <v>0.21851268993</v>
      </c>
      <c r="G1108" s="75">
        <v>0.22818036</v>
      </c>
      <c r="H1108" s="43">
        <v>5.8956518000000003E-3</v>
      </c>
      <c r="I1108" s="43">
        <v>0.16742123</v>
      </c>
      <c r="J1108" s="43">
        <v>7.7937670000000001E-3</v>
      </c>
      <c r="K1108" s="43">
        <v>1.4347421E-3</v>
      </c>
      <c r="L1108" s="43">
        <v>2.3579401000000001E-4</v>
      </c>
      <c r="M1108" s="43">
        <v>5.3860514999999999E-3</v>
      </c>
      <c r="N1108" s="43">
        <v>0.17040537</v>
      </c>
      <c r="O1108" s="43">
        <v>1.0509843000000001E-4</v>
      </c>
      <c r="P1108" s="43">
        <v>9.1280311999999992E-3</v>
      </c>
      <c r="Q1108" s="43">
        <v>1.9568852999999999E-3</v>
      </c>
      <c r="R1108" s="43">
        <v>1.5108925E-2</v>
      </c>
      <c r="S1108" s="43">
        <v>0.19221374999999999</v>
      </c>
      <c r="U1108" s="77">
        <f t="shared" si="90"/>
        <v>1.9670720689655172</v>
      </c>
    </row>
    <row r="1109" spans="1:21">
      <c r="A1109" s="41" t="s">
        <v>33</v>
      </c>
      <c r="B1109" s="41" t="s">
        <v>2591</v>
      </c>
      <c r="C1109" s="74">
        <f t="shared" si="86"/>
        <v>0.9920960433699999</v>
      </c>
      <c r="D1109" s="74">
        <f t="shared" si="87"/>
        <v>1.7747226749999997E-2</v>
      </c>
      <c r="E1109" s="74">
        <f t="shared" si="88"/>
        <v>0.63334542090000001</v>
      </c>
      <c r="F1109" s="74">
        <f t="shared" si="89"/>
        <v>0.10965661572</v>
      </c>
      <c r="G1109" s="75">
        <v>0.23134678</v>
      </c>
      <c r="H1109" s="43">
        <v>1.4158909E-3</v>
      </c>
      <c r="I1109" s="43">
        <v>0.31085569000000002</v>
      </c>
      <c r="J1109" s="43">
        <v>9.0853963999999992E-3</v>
      </c>
      <c r="K1109" s="43">
        <v>1.9948972999999999E-3</v>
      </c>
      <c r="L1109" s="43">
        <v>2.8141125E-4</v>
      </c>
      <c r="M1109" s="43">
        <v>6.3855218000000002E-3</v>
      </c>
      <c r="N1109" s="43">
        <v>0.32107384</v>
      </c>
      <c r="O1109" s="43">
        <v>1.4812682E-4</v>
      </c>
      <c r="P1109" s="43">
        <v>1.2194257E-2</v>
      </c>
      <c r="Q1109" s="43">
        <v>6.569929E-4</v>
      </c>
      <c r="R1109" s="43">
        <v>2.6015653E-2</v>
      </c>
      <c r="S1109" s="43">
        <v>7.0641586000000006E-2</v>
      </c>
      <c r="U1109" s="77">
        <f t="shared" si="90"/>
        <v>1.9943687931034482</v>
      </c>
    </row>
    <row r="1110" spans="1:21">
      <c r="A1110" s="41" t="s">
        <v>33</v>
      </c>
      <c r="B1110" s="41" t="s">
        <v>2592</v>
      </c>
      <c r="C1110" s="74">
        <f t="shared" si="86"/>
        <v>1.07459747523</v>
      </c>
      <c r="D1110" s="74">
        <f t="shared" si="87"/>
        <v>1.7429541979999998E-2</v>
      </c>
      <c r="E1110" s="74">
        <f t="shared" si="88"/>
        <v>0.51643867539999999</v>
      </c>
      <c r="F1110" s="74">
        <f t="shared" si="89"/>
        <v>0.35108041784999999</v>
      </c>
      <c r="G1110" s="75">
        <v>0.18964884000000001</v>
      </c>
      <c r="H1110" s="43">
        <v>6.1851053999999999E-3</v>
      </c>
      <c r="I1110" s="43">
        <v>0.18098639</v>
      </c>
      <c r="J1110" s="43">
        <v>1.0658427999999999E-2</v>
      </c>
      <c r="K1110" s="43">
        <v>2.0892748000000002E-3</v>
      </c>
      <c r="L1110" s="43">
        <v>1.0952367999999999E-4</v>
      </c>
      <c r="M1110" s="43">
        <v>4.5723155000000001E-3</v>
      </c>
      <c r="N1110" s="43">
        <v>0.32926717999999999</v>
      </c>
      <c r="O1110" s="43">
        <v>1.5463575000000001E-4</v>
      </c>
      <c r="P1110" s="43">
        <v>1.4576796E-2</v>
      </c>
      <c r="Q1110" s="43">
        <v>1.8499320999999999E-3</v>
      </c>
      <c r="R1110" s="43">
        <v>1.0495084E-2</v>
      </c>
      <c r="S1110" s="43">
        <v>0.32400396999999997</v>
      </c>
      <c r="U1110" s="77">
        <f t="shared" si="90"/>
        <v>1.6349037931034482</v>
      </c>
    </row>
    <row r="1111" spans="1:21">
      <c r="A1111" s="41" t="s">
        <v>33</v>
      </c>
      <c r="B1111" s="41" t="s">
        <v>2593</v>
      </c>
      <c r="C1111" s="74">
        <f t="shared" si="86"/>
        <v>0.77637693853</v>
      </c>
      <c r="D1111" s="74">
        <f t="shared" si="87"/>
        <v>9.232396050000001E-3</v>
      </c>
      <c r="E1111" s="74">
        <f t="shared" si="88"/>
        <v>0.39284295140000003</v>
      </c>
      <c r="F1111" s="74">
        <f t="shared" si="89"/>
        <v>0.32691601407999998</v>
      </c>
      <c r="G1111" s="75">
        <v>4.7385576999999998E-2</v>
      </c>
      <c r="H1111" s="43">
        <v>1.4240474E-3</v>
      </c>
      <c r="I1111" s="43">
        <v>0.32776855999999999</v>
      </c>
      <c r="J1111" s="43">
        <v>2.6084757000000001E-3</v>
      </c>
      <c r="K1111" s="43">
        <v>9.0414087999999995E-4</v>
      </c>
      <c r="L1111" s="43">
        <v>3.3161397E-4</v>
      </c>
      <c r="M1111" s="43">
        <v>5.3881655000000001E-3</v>
      </c>
      <c r="N1111" s="43">
        <v>6.3650343999999998E-2</v>
      </c>
      <c r="O1111" s="43">
        <v>6.8868380000000005E-5</v>
      </c>
      <c r="P1111" s="43">
        <v>4.7556450999999998E-3</v>
      </c>
      <c r="Q1111" s="43">
        <v>1.0215526E-3</v>
      </c>
      <c r="R1111" s="43">
        <v>1.2281788E-2</v>
      </c>
      <c r="S1111" s="43">
        <v>0.30878815999999998</v>
      </c>
      <c r="U1111" s="77">
        <f t="shared" si="90"/>
        <v>0.40849635344827584</v>
      </c>
    </row>
    <row r="1112" spans="1:21">
      <c r="A1112" s="41" t="s">
        <v>33</v>
      </c>
      <c r="B1112" s="41" t="s">
        <v>2594</v>
      </c>
      <c r="C1112" s="74">
        <f t="shared" si="86"/>
        <v>1.0968162781999999</v>
      </c>
      <c r="D1112" s="74">
        <f t="shared" si="87"/>
        <v>2.18439967E-2</v>
      </c>
      <c r="E1112" s="74">
        <f t="shared" si="88"/>
        <v>0.38510776930000001</v>
      </c>
      <c r="F1112" s="74">
        <f t="shared" si="89"/>
        <v>0.62658786719999993</v>
      </c>
      <c r="G1112" s="75">
        <v>6.3276645000000006E-2</v>
      </c>
      <c r="H1112" s="43">
        <v>6.7313193E-3</v>
      </c>
      <c r="I1112" s="43">
        <v>0.23671992</v>
      </c>
      <c r="J1112" s="43">
        <v>1.0575772000000001E-2</v>
      </c>
      <c r="K1112" s="43">
        <v>3.1006917999999999E-3</v>
      </c>
      <c r="L1112" s="43">
        <v>2.747556E-4</v>
      </c>
      <c r="M1112" s="43">
        <v>7.8927773000000007E-3</v>
      </c>
      <c r="N1112" s="43">
        <v>0.14165653</v>
      </c>
      <c r="O1112" s="43">
        <v>3.4492980000000001E-4</v>
      </c>
      <c r="P1112" s="43">
        <v>2.1755158E-2</v>
      </c>
      <c r="Q1112" s="43">
        <v>3.2556004000000001E-3</v>
      </c>
      <c r="R1112" s="43">
        <v>1.1301889000000001E-2</v>
      </c>
      <c r="S1112" s="43">
        <v>0.58993028999999997</v>
      </c>
      <c r="U1112" s="77">
        <f t="shared" si="90"/>
        <v>0.5454883189655173</v>
      </c>
    </row>
    <row r="1113" spans="1:21">
      <c r="A1113" s="41" t="s">
        <v>33</v>
      </c>
      <c r="B1113" s="41" t="s">
        <v>2595</v>
      </c>
      <c r="C1113" s="74">
        <f t="shared" si="86"/>
        <v>0.99156250644999999</v>
      </c>
      <c r="D1113" s="74">
        <f t="shared" si="87"/>
        <v>1.3939824740000002E-2</v>
      </c>
      <c r="E1113" s="74">
        <f t="shared" si="88"/>
        <v>0.53977946190000003</v>
      </c>
      <c r="F1113" s="74">
        <f t="shared" si="89"/>
        <v>0.38249131181000001</v>
      </c>
      <c r="G1113" s="75">
        <v>5.5351907999999998E-2</v>
      </c>
      <c r="H1113" s="43">
        <v>2.2073918999999998E-3</v>
      </c>
      <c r="I1113" s="43">
        <v>0.31730134999999998</v>
      </c>
      <c r="J1113" s="43">
        <v>6.2279507000000001E-3</v>
      </c>
      <c r="K1113" s="43">
        <v>1.9124814000000001E-3</v>
      </c>
      <c r="L1113" s="43">
        <v>3.8168094E-4</v>
      </c>
      <c r="M1113" s="43">
        <v>5.4177117000000002E-3</v>
      </c>
      <c r="N1113" s="43">
        <v>0.22027072</v>
      </c>
      <c r="O1113" s="43">
        <v>1.5978541E-4</v>
      </c>
      <c r="P1113" s="43">
        <v>1.3162962E-2</v>
      </c>
      <c r="Q1113" s="43">
        <v>1.2202084000000001E-3</v>
      </c>
      <c r="R1113" s="43">
        <v>1.4750015999999999E-2</v>
      </c>
      <c r="S1113" s="43">
        <v>0.35319834</v>
      </c>
      <c r="U1113" s="77">
        <f t="shared" si="90"/>
        <v>0.47717162068965513</v>
      </c>
    </row>
    <row r="1114" spans="1:21">
      <c r="A1114" s="41" t="s">
        <v>33</v>
      </c>
      <c r="B1114" s="41" t="s">
        <v>2596</v>
      </c>
      <c r="C1114" s="74">
        <f t="shared" si="86"/>
        <v>0.84167496497000005</v>
      </c>
      <c r="D1114" s="74">
        <f t="shared" si="87"/>
        <v>1.1082311000000001E-2</v>
      </c>
      <c r="E1114" s="74">
        <f t="shared" si="88"/>
        <v>0.39461885860000001</v>
      </c>
      <c r="F1114" s="74">
        <f t="shared" si="89"/>
        <v>0.38123677137</v>
      </c>
      <c r="G1114" s="75">
        <v>5.4737024000000002E-2</v>
      </c>
      <c r="H1114" s="43">
        <v>2.1633006000000001E-3</v>
      </c>
      <c r="I1114" s="43">
        <v>0.35996874000000001</v>
      </c>
      <c r="J1114" s="43">
        <v>3.7378148000000002E-3</v>
      </c>
      <c r="K1114" s="43">
        <v>1.1991846E-3</v>
      </c>
      <c r="L1114" s="43">
        <v>2.9622479999999999E-4</v>
      </c>
      <c r="M1114" s="43">
        <v>5.8490868000000001E-3</v>
      </c>
      <c r="N1114" s="43">
        <v>3.2486818000000001E-2</v>
      </c>
      <c r="O1114" s="43">
        <v>1.0941717E-4</v>
      </c>
      <c r="P1114" s="43">
        <v>7.1297087E-3</v>
      </c>
      <c r="Q1114" s="43">
        <v>1.3236974999999999E-3</v>
      </c>
      <c r="R1114" s="43">
        <v>1.3324107999999999E-2</v>
      </c>
      <c r="S1114" s="43">
        <v>0.35934983999999998</v>
      </c>
      <c r="U1114" s="77">
        <f t="shared" si="90"/>
        <v>0.47187089655172415</v>
      </c>
    </row>
    <row r="1115" spans="1:21">
      <c r="A1115" s="41" t="s">
        <v>33</v>
      </c>
      <c r="B1115" s="41" t="s">
        <v>2597</v>
      </c>
      <c r="C1115" s="74">
        <f t="shared" si="86"/>
        <v>0.99564991912</v>
      </c>
      <c r="D1115" s="74">
        <f t="shared" si="87"/>
        <v>8.1340753700000004E-3</v>
      </c>
      <c r="E1115" s="74">
        <f t="shared" si="88"/>
        <v>0.48103708089999997</v>
      </c>
      <c r="F1115" s="74">
        <f t="shared" si="89"/>
        <v>0.46015171385000003</v>
      </c>
      <c r="G1115" s="75">
        <v>4.6327049000000002E-2</v>
      </c>
      <c r="H1115" s="43">
        <v>2.4733608999999998E-3</v>
      </c>
      <c r="I1115" s="43">
        <v>0.30209786999999999</v>
      </c>
      <c r="J1115" s="43">
        <v>2.8266997E-3</v>
      </c>
      <c r="K1115" s="43">
        <v>9.3909384999999997E-4</v>
      </c>
      <c r="L1115" s="43">
        <v>2.0331192E-4</v>
      </c>
      <c r="M1115" s="43">
        <v>4.1649699E-3</v>
      </c>
      <c r="N1115" s="43">
        <v>0.17646585000000001</v>
      </c>
      <c r="O1115" s="43">
        <v>1.0030605E-4</v>
      </c>
      <c r="P1115" s="43">
        <v>4.9498805E-3</v>
      </c>
      <c r="Q1115" s="43">
        <v>1.5169242999999999E-3</v>
      </c>
      <c r="R1115" s="43">
        <v>1.2195383000000001E-2</v>
      </c>
      <c r="S1115" s="43">
        <v>0.44138922000000003</v>
      </c>
      <c r="U1115" s="77">
        <f t="shared" si="90"/>
        <v>0.39937111206896553</v>
      </c>
    </row>
    <row r="1116" spans="1:21">
      <c r="A1116" s="41" t="s">
        <v>33</v>
      </c>
      <c r="B1116" s="41" t="s">
        <v>2598</v>
      </c>
      <c r="C1116" s="74">
        <f t="shared" si="86"/>
        <v>1.1377794994500001</v>
      </c>
      <c r="D1116" s="74">
        <f t="shared" si="87"/>
        <v>1.2181233440000001E-2</v>
      </c>
      <c r="E1116" s="74">
        <f t="shared" si="88"/>
        <v>0.69910582960000001</v>
      </c>
      <c r="F1116" s="74">
        <f t="shared" si="89"/>
        <v>0.37422822141000001</v>
      </c>
      <c r="G1116" s="75">
        <v>5.2264215000000003E-2</v>
      </c>
      <c r="H1116" s="43">
        <v>3.7221296E-3</v>
      </c>
      <c r="I1116" s="43">
        <v>0.31276461999999999</v>
      </c>
      <c r="J1116" s="43">
        <v>3.8942465999999998E-3</v>
      </c>
      <c r="K1116" s="43">
        <v>1.2468360000000001E-3</v>
      </c>
      <c r="L1116" s="43">
        <v>3.1293154000000003E-4</v>
      </c>
      <c r="M1116" s="43">
        <v>6.7272193000000001E-3</v>
      </c>
      <c r="N1116" s="43">
        <v>0.38261908</v>
      </c>
      <c r="O1116" s="43">
        <v>1.4966921000000001E-4</v>
      </c>
      <c r="P1116" s="43">
        <v>6.8252212000000003E-3</v>
      </c>
      <c r="Q1116" s="43">
        <v>1.9980839999999998E-3</v>
      </c>
      <c r="R1116" s="43">
        <v>1.1827806999999999E-2</v>
      </c>
      <c r="S1116" s="43">
        <v>0.35342743999999998</v>
      </c>
      <c r="U1116" s="77">
        <f t="shared" si="90"/>
        <v>0.4505535775862069</v>
      </c>
    </row>
    <row r="1117" spans="1:21">
      <c r="A1117" s="41" t="s">
        <v>33</v>
      </c>
      <c r="B1117" s="41" t="s">
        <v>2599</v>
      </c>
      <c r="C1117" s="74">
        <f t="shared" si="86"/>
        <v>1.5132055746899999</v>
      </c>
      <c r="D1117" s="74">
        <f t="shared" si="87"/>
        <v>1.8000708899999999E-2</v>
      </c>
      <c r="E1117" s="74">
        <f t="shared" si="88"/>
        <v>0.99342759679999992</v>
      </c>
      <c r="F1117" s="74">
        <f t="shared" si="89"/>
        <v>0.30570683899000001</v>
      </c>
      <c r="G1117" s="75">
        <v>0.19607042999999999</v>
      </c>
      <c r="H1117" s="43">
        <v>9.3620868000000006E-3</v>
      </c>
      <c r="I1117" s="43">
        <v>0.22021897000000001</v>
      </c>
      <c r="J1117" s="43">
        <v>6.9118996999999998E-3</v>
      </c>
      <c r="K1117" s="43">
        <v>9.5319914000000004E-4</v>
      </c>
      <c r="L1117" s="43">
        <v>2.9040115999999998E-4</v>
      </c>
      <c r="M1117" s="43">
        <v>9.8452088999999993E-3</v>
      </c>
      <c r="N1117" s="43">
        <v>0.76384653999999996</v>
      </c>
      <c r="O1117" s="43">
        <v>3.6471129000000002E-4</v>
      </c>
      <c r="P1117" s="43">
        <v>5.6360558000000003E-3</v>
      </c>
      <c r="Q1117" s="43">
        <v>2.8200273999999998E-3</v>
      </c>
      <c r="R1117" s="43">
        <v>9.7345244999999993E-3</v>
      </c>
      <c r="S1117" s="43">
        <v>0.28715151999999999</v>
      </c>
      <c r="U1117" s="77">
        <f t="shared" si="90"/>
        <v>1.6902623275862068</v>
      </c>
    </row>
    <row r="1118" spans="1:21">
      <c r="A1118" s="41" t="s">
        <v>33</v>
      </c>
      <c r="B1118" s="41" t="s">
        <v>2600</v>
      </c>
      <c r="C1118" s="74">
        <f t="shared" si="86"/>
        <v>1.2566437247760001</v>
      </c>
      <c r="D1118" s="74">
        <f t="shared" si="87"/>
        <v>1.0882509787E-2</v>
      </c>
      <c r="E1118" s="74">
        <f t="shared" si="88"/>
        <v>1.0312782729000001</v>
      </c>
      <c r="F1118" s="74">
        <f t="shared" si="89"/>
        <v>7.1027572088999999E-2</v>
      </c>
      <c r="G1118" s="75">
        <v>0.14345537</v>
      </c>
      <c r="H1118" s="43">
        <v>1.4861729000000001E-3</v>
      </c>
      <c r="I1118" s="43">
        <v>0.11306136</v>
      </c>
      <c r="J1118" s="43">
        <v>4.5297476999999996E-3</v>
      </c>
      <c r="K1118" s="43">
        <v>9.9228899999999993E-4</v>
      </c>
      <c r="L1118" s="43">
        <v>8.2656886999999996E-5</v>
      </c>
      <c r="M1118" s="43">
        <v>5.2778162000000003E-3</v>
      </c>
      <c r="N1118" s="43">
        <v>0.91673073999999999</v>
      </c>
      <c r="O1118" s="43">
        <v>6.2750388999999998E-5</v>
      </c>
      <c r="P1118" s="43">
        <v>5.1695151999999996E-3</v>
      </c>
      <c r="Q1118" s="43">
        <v>1.2376934999999999E-3</v>
      </c>
      <c r="R1118" s="43">
        <v>8.0631009999999996E-3</v>
      </c>
      <c r="S1118" s="43">
        <v>5.6494511999999997E-2</v>
      </c>
      <c r="U1118" s="77">
        <f t="shared" si="90"/>
        <v>1.236684224137931</v>
      </c>
    </row>
    <row r="1119" spans="1:21">
      <c r="A1119" s="41" t="s">
        <v>33</v>
      </c>
      <c r="B1119" s="41" t="s">
        <v>2601</v>
      </c>
      <c r="C1119" s="74">
        <f t="shared" si="86"/>
        <v>0.67795327313199993</v>
      </c>
      <c r="D1119" s="74">
        <f t="shared" si="87"/>
        <v>1.3962679740000001E-2</v>
      </c>
      <c r="E1119" s="74">
        <f t="shared" si="88"/>
        <v>0.47786185762</v>
      </c>
      <c r="F1119" s="74">
        <f t="shared" si="89"/>
        <v>4.2007335771999998E-2</v>
      </c>
      <c r="G1119" s="75">
        <v>0.14412140000000001</v>
      </c>
      <c r="H1119" s="43">
        <v>9.8403762000000001E-4</v>
      </c>
      <c r="I1119" s="43">
        <v>0.21891914000000001</v>
      </c>
      <c r="J1119" s="43">
        <v>5.6638497000000001E-3</v>
      </c>
      <c r="K1119" s="43">
        <v>1.2180692000000001E-3</v>
      </c>
      <c r="L1119" s="43">
        <v>4.2105034000000001E-4</v>
      </c>
      <c r="M1119" s="43">
        <v>6.6597104999999998E-3</v>
      </c>
      <c r="N1119" s="43">
        <v>0.25795868</v>
      </c>
      <c r="O1119" s="43">
        <v>9.0004972000000007E-5</v>
      </c>
      <c r="P1119" s="43">
        <v>7.4119648000000003E-3</v>
      </c>
      <c r="Q1119" s="43">
        <v>4.0790009999999997E-4</v>
      </c>
      <c r="R1119" s="43">
        <v>9.7809959000000005E-3</v>
      </c>
      <c r="S1119" s="43">
        <v>2.431647E-2</v>
      </c>
      <c r="U1119" s="77">
        <f t="shared" si="90"/>
        <v>1.2424258620689654</v>
      </c>
    </row>
    <row r="1120" spans="1:21">
      <c r="A1120" s="41" t="s">
        <v>33</v>
      </c>
      <c r="B1120" s="41" t="s">
        <v>2602</v>
      </c>
      <c r="C1120" s="74">
        <f t="shared" si="86"/>
        <v>0.90402694416999996</v>
      </c>
      <c r="D1120" s="74">
        <f t="shared" si="87"/>
        <v>1.253580755E-2</v>
      </c>
      <c r="E1120" s="74">
        <f t="shared" si="88"/>
        <v>0.4294716167</v>
      </c>
      <c r="F1120" s="74">
        <f t="shared" si="89"/>
        <v>0.40983074891999999</v>
      </c>
      <c r="G1120" s="75">
        <v>5.2188771000000002E-2</v>
      </c>
      <c r="H1120" s="43">
        <v>2.8488667000000001E-3</v>
      </c>
      <c r="I1120" s="43">
        <v>0.30751719</v>
      </c>
      <c r="J1120" s="43">
        <v>4.7908294000000001E-3</v>
      </c>
      <c r="K1120" s="43">
        <v>1.5033255E-3</v>
      </c>
      <c r="L1120" s="43">
        <v>3.1275954999999999E-4</v>
      </c>
      <c r="M1120" s="43">
        <v>5.9288930999999998E-3</v>
      </c>
      <c r="N1120" s="43">
        <v>0.11910556</v>
      </c>
      <c r="O1120" s="43">
        <v>1.4463242000000001E-4</v>
      </c>
      <c r="P1120" s="43">
        <v>9.4252688000000008E-3</v>
      </c>
      <c r="Q1120" s="43">
        <v>1.6110787E-3</v>
      </c>
      <c r="R1120" s="43">
        <v>1.2375339000000001E-2</v>
      </c>
      <c r="S1120" s="43">
        <v>0.38627443</v>
      </c>
      <c r="U1120" s="77">
        <f t="shared" si="90"/>
        <v>0.44990319827586206</v>
      </c>
    </row>
    <row r="1121" spans="1:21">
      <c r="A1121" s="41" t="s">
        <v>33</v>
      </c>
      <c r="B1121" s="41" t="s">
        <v>2603</v>
      </c>
      <c r="C1121" s="74">
        <f t="shared" si="86"/>
        <v>0.68259056710999999</v>
      </c>
      <c r="D1121" s="74">
        <f t="shared" si="87"/>
        <v>1.5906207200000001E-2</v>
      </c>
      <c r="E1121" s="74">
        <f t="shared" si="88"/>
        <v>0.57915271629999998</v>
      </c>
      <c r="F1121" s="74">
        <f t="shared" si="89"/>
        <v>4.368474361E-2</v>
      </c>
      <c r="G1121" s="75">
        <v>4.3846900000000001E-2</v>
      </c>
      <c r="H1121" s="43">
        <v>1.0992562999999999E-3</v>
      </c>
      <c r="I1121" s="43">
        <v>0.2008125</v>
      </c>
      <c r="J1121" s="43">
        <v>5.5175971000000004E-3</v>
      </c>
      <c r="K1121" s="43">
        <v>1.6607600000000001E-3</v>
      </c>
      <c r="L1121" s="43">
        <v>1.4222612E-3</v>
      </c>
      <c r="M1121" s="43">
        <v>7.3055888999999999E-3</v>
      </c>
      <c r="N1121" s="43">
        <v>0.37724096000000001</v>
      </c>
      <c r="O1121" s="43">
        <v>1.192578E-4</v>
      </c>
      <c r="P1121" s="43">
        <v>1.1151095999999999E-2</v>
      </c>
      <c r="Q1121" s="43">
        <v>5.7552980999999999E-4</v>
      </c>
      <c r="R1121" s="43">
        <v>1.862173E-2</v>
      </c>
      <c r="S1121" s="43">
        <v>1.3217130000000001E-2</v>
      </c>
      <c r="U1121" s="77">
        <f t="shared" si="90"/>
        <v>0.37799051724137928</v>
      </c>
    </row>
    <row r="1122" spans="1:21">
      <c r="A1122" s="41" t="s">
        <v>33</v>
      </c>
      <c r="B1122" s="41" t="s">
        <v>2604</v>
      </c>
      <c r="C1122" s="74">
        <f t="shared" si="86"/>
        <v>0.82931442641999997</v>
      </c>
      <c r="D1122" s="74">
        <f t="shared" si="87"/>
        <v>1.8890873660000002E-2</v>
      </c>
      <c r="E1122" s="74">
        <f t="shared" si="88"/>
        <v>0.64195312380000003</v>
      </c>
      <c r="F1122" s="74">
        <f t="shared" si="89"/>
        <v>9.7058296959999998E-2</v>
      </c>
      <c r="G1122" s="75">
        <v>7.1412132000000003E-2</v>
      </c>
      <c r="H1122" s="43">
        <v>1.8473038000000001E-3</v>
      </c>
      <c r="I1122" s="43">
        <v>0.21508704000000001</v>
      </c>
      <c r="J1122" s="43">
        <v>1.0763078000000001E-2</v>
      </c>
      <c r="K1122" s="43">
        <v>3.4585046E-3</v>
      </c>
      <c r="L1122" s="43">
        <v>4.2391126000000001E-4</v>
      </c>
      <c r="M1122" s="43">
        <v>4.2453797999999999E-3</v>
      </c>
      <c r="N1122" s="43">
        <v>0.42501877999999998</v>
      </c>
      <c r="O1122" s="43">
        <v>2.5430088000000001E-4</v>
      </c>
      <c r="P1122" s="43">
        <v>2.2551255999999999E-2</v>
      </c>
      <c r="Q1122" s="43">
        <v>9.1979908000000001E-4</v>
      </c>
      <c r="R1122" s="43">
        <v>4.6295872000000002E-2</v>
      </c>
      <c r="S1122" s="43">
        <v>2.7037069E-2</v>
      </c>
      <c r="U1122" s="77">
        <f t="shared" si="90"/>
        <v>0.61562182758620687</v>
      </c>
    </row>
    <row r="1123" spans="1:21">
      <c r="A1123" s="41" t="s">
        <v>33</v>
      </c>
      <c r="B1123" s="41" t="s">
        <v>2605</v>
      </c>
      <c r="C1123" s="74">
        <f t="shared" si="86"/>
        <v>0.59489740226999999</v>
      </c>
      <c r="D1123" s="74">
        <f t="shared" si="87"/>
        <v>2.0957332799999999E-2</v>
      </c>
      <c r="E1123" s="74">
        <f t="shared" si="88"/>
        <v>0.4391419855</v>
      </c>
      <c r="F1123" s="74">
        <f t="shared" si="89"/>
        <v>6.7432237970000003E-2</v>
      </c>
      <c r="G1123" s="75">
        <v>6.7365845999999993E-2</v>
      </c>
      <c r="H1123" s="43">
        <v>1.7137265E-3</v>
      </c>
      <c r="I1123" s="43">
        <v>0.35044396</v>
      </c>
      <c r="J1123" s="43">
        <v>6.9112592000000004E-3</v>
      </c>
      <c r="K1123" s="43">
        <v>2.0873336E-3</v>
      </c>
      <c r="L1123" s="43">
        <v>1.261767E-3</v>
      </c>
      <c r="M1123" s="43">
        <v>1.0696973E-2</v>
      </c>
      <c r="N1123" s="43">
        <v>8.6984299000000001E-2</v>
      </c>
      <c r="O1123" s="43">
        <v>1.5214864E-4</v>
      </c>
      <c r="P1123" s="43">
        <v>1.1798645E-2</v>
      </c>
      <c r="Q1123" s="43">
        <v>8.4297433000000001E-4</v>
      </c>
      <c r="R1123" s="43">
        <v>3.2446870000000003E-2</v>
      </c>
      <c r="S1123" s="43">
        <v>2.2191599999999999E-2</v>
      </c>
      <c r="U1123" s="77">
        <f t="shared" si="90"/>
        <v>0.5807400517241379</v>
      </c>
    </row>
    <row r="1124" spans="1:21">
      <c r="A1124" s="41" t="s">
        <v>33</v>
      </c>
      <c r="B1124" s="41" t="s">
        <v>2606</v>
      </c>
      <c r="C1124" s="74">
        <f t="shared" si="86"/>
        <v>0.96535375791</v>
      </c>
      <c r="D1124" s="74">
        <f t="shared" si="87"/>
        <v>1.5185607909999999E-2</v>
      </c>
      <c r="E1124" s="74">
        <f t="shared" si="88"/>
        <v>0.83118184569999998</v>
      </c>
      <c r="F1124" s="74">
        <f t="shared" si="89"/>
        <v>6.51576663E-2</v>
      </c>
      <c r="G1124" s="75">
        <v>5.3828637999999998E-2</v>
      </c>
      <c r="H1124" s="43">
        <v>1.4927457E-3</v>
      </c>
      <c r="I1124" s="43">
        <v>0.26964059000000001</v>
      </c>
      <c r="J1124" s="43">
        <v>5.6225872999999997E-3</v>
      </c>
      <c r="K1124" s="43">
        <v>1.8238338E-3</v>
      </c>
      <c r="L1124" s="43">
        <v>4.8778241000000001E-4</v>
      </c>
      <c r="M1124" s="43">
        <v>7.2514043999999996E-3</v>
      </c>
      <c r="N1124" s="43">
        <v>0.56004851</v>
      </c>
      <c r="O1124" s="43">
        <v>1.3239137E-4</v>
      </c>
      <c r="P1124" s="43">
        <v>9.6133348999999993E-3</v>
      </c>
      <c r="Q1124" s="43">
        <v>8.2635002999999999E-4</v>
      </c>
      <c r="R1124" s="43">
        <v>3.2306317000000001E-2</v>
      </c>
      <c r="S1124" s="43">
        <v>2.2279272999999999E-2</v>
      </c>
      <c r="U1124" s="77">
        <f t="shared" si="90"/>
        <v>0.46403998275862063</v>
      </c>
    </row>
    <row r="1125" spans="1:21">
      <c r="A1125" s="41" t="s">
        <v>33</v>
      </c>
      <c r="B1125" s="41" t="s">
        <v>2607</v>
      </c>
      <c r="C1125" s="74">
        <f t="shared" si="86"/>
        <v>0.71031691910000005</v>
      </c>
      <c r="D1125" s="74">
        <f t="shared" si="87"/>
        <v>2.1485743299999999E-2</v>
      </c>
      <c r="E1125" s="74">
        <f t="shared" si="88"/>
        <v>0.5982184209000001</v>
      </c>
      <c r="F1125" s="74">
        <f t="shared" si="89"/>
        <v>3.8080584899999999E-2</v>
      </c>
      <c r="G1125" s="75">
        <v>5.2532170000000003E-2</v>
      </c>
      <c r="H1125" s="43">
        <v>1.1784409000000001E-3</v>
      </c>
      <c r="I1125" s="43">
        <v>0.28122743</v>
      </c>
      <c r="J1125" s="43">
        <v>5.3029152999999997E-3</v>
      </c>
      <c r="K1125" s="43">
        <v>1.4587935000000001E-3</v>
      </c>
      <c r="L1125" s="43">
        <v>2.5422995000000002E-3</v>
      </c>
      <c r="M1125" s="43">
        <v>1.2181735000000001E-2</v>
      </c>
      <c r="N1125" s="43">
        <v>0.31581255000000003</v>
      </c>
      <c r="O1125" s="43">
        <v>1.0376454E-4</v>
      </c>
      <c r="P1125" s="43">
        <v>1.0041850999999999E-2</v>
      </c>
      <c r="Q1125" s="43">
        <v>6.2611635999999999E-4</v>
      </c>
      <c r="R1125" s="43">
        <v>1.460412E-2</v>
      </c>
      <c r="S1125" s="43">
        <v>1.2704732999999999E-2</v>
      </c>
      <c r="U1125" s="77">
        <f t="shared" si="90"/>
        <v>0.45286353448275862</v>
      </c>
    </row>
    <row r="1126" spans="1:21">
      <c r="A1126" s="41" t="s">
        <v>33</v>
      </c>
      <c r="B1126" s="41" t="s">
        <v>2608</v>
      </c>
      <c r="C1126" s="74">
        <f t="shared" si="86"/>
        <v>0.52646799924800003</v>
      </c>
      <c r="D1126" s="74">
        <f t="shared" si="87"/>
        <v>9.433474439999999E-3</v>
      </c>
      <c r="E1126" s="74">
        <f t="shared" si="88"/>
        <v>0.44174925713000002</v>
      </c>
      <c r="F1126" s="74">
        <f t="shared" si="89"/>
        <v>3.5210386678E-2</v>
      </c>
      <c r="G1126" s="75">
        <v>4.0074881E-2</v>
      </c>
      <c r="H1126" s="43">
        <v>7.9651712999999997E-4</v>
      </c>
      <c r="I1126" s="43">
        <v>0.20148524000000001</v>
      </c>
      <c r="J1126" s="43">
        <v>3.4219039999999999E-3</v>
      </c>
      <c r="K1126" s="43">
        <v>1.0234307999999999E-3</v>
      </c>
      <c r="L1126" s="43">
        <v>4.9071993999999996E-4</v>
      </c>
      <c r="M1126" s="43">
        <v>4.4974196999999997E-3</v>
      </c>
      <c r="N1126" s="43">
        <v>0.2394675</v>
      </c>
      <c r="O1126" s="43">
        <v>7.4556067999999995E-5</v>
      </c>
      <c r="P1126" s="43">
        <v>5.7416771000000002E-3</v>
      </c>
      <c r="Q1126" s="43">
        <v>4.2047850999999998E-4</v>
      </c>
      <c r="R1126" s="43">
        <v>1.7113551000000001E-2</v>
      </c>
      <c r="S1126" s="43">
        <v>1.1860124E-2</v>
      </c>
      <c r="U1126" s="77">
        <f t="shared" si="90"/>
        <v>0.34547311206896547</v>
      </c>
    </row>
    <row r="1127" spans="1:21">
      <c r="A1127" s="41" t="s">
        <v>33</v>
      </c>
      <c r="B1127" s="41" t="s">
        <v>2609</v>
      </c>
      <c r="C1127" s="74">
        <f t="shared" si="86"/>
        <v>1.004546723077</v>
      </c>
      <c r="D1127" s="74">
        <f t="shared" si="87"/>
        <v>1.46037192E-2</v>
      </c>
      <c r="E1127" s="74">
        <f t="shared" si="88"/>
        <v>0.91429275540999999</v>
      </c>
      <c r="F1127" s="74">
        <f t="shared" si="89"/>
        <v>3.3366403466999997E-2</v>
      </c>
      <c r="G1127" s="75">
        <v>4.2283845E-2</v>
      </c>
      <c r="H1127" s="43">
        <v>9.1359541E-4</v>
      </c>
      <c r="I1127" s="43">
        <v>0.22854302000000001</v>
      </c>
      <c r="J1127" s="43">
        <v>3.9841970999999997E-3</v>
      </c>
      <c r="K1127" s="43">
        <v>1.1311312999999999E-3</v>
      </c>
      <c r="L1127" s="43">
        <v>1.3283855E-3</v>
      </c>
      <c r="M1127" s="43">
        <v>8.1600053000000002E-3</v>
      </c>
      <c r="N1127" s="43">
        <v>0.68483614000000004</v>
      </c>
      <c r="O1127" s="43">
        <v>8.1334407000000004E-5</v>
      </c>
      <c r="P1127" s="43">
        <v>7.1516660999999997E-3</v>
      </c>
      <c r="Q1127" s="43">
        <v>4.9459296000000004E-4</v>
      </c>
      <c r="R1127" s="43">
        <v>1.4538446E-2</v>
      </c>
      <c r="S1127" s="43">
        <v>1.1100364E-2</v>
      </c>
      <c r="U1127" s="77">
        <f t="shared" si="90"/>
        <v>0.36451590517241378</v>
      </c>
    </row>
    <row r="1128" spans="1:21">
      <c r="A1128" s="41" t="s">
        <v>33</v>
      </c>
      <c r="B1128" s="41" t="s">
        <v>2610</v>
      </c>
      <c r="C1128" s="74">
        <f t="shared" si="86"/>
        <v>0.43349601833199991</v>
      </c>
      <c r="D1128" s="74">
        <f t="shared" si="87"/>
        <v>1.6262108599999998E-2</v>
      </c>
      <c r="E1128" s="74">
        <f t="shared" si="88"/>
        <v>0.34687234352999996</v>
      </c>
      <c r="F1128" s="74">
        <f t="shared" si="89"/>
        <v>3.2009438202000001E-2</v>
      </c>
      <c r="G1128" s="75">
        <v>3.8352127999999999E-2</v>
      </c>
      <c r="H1128" s="43">
        <v>7.7011352999999995E-4</v>
      </c>
      <c r="I1128" s="43">
        <v>0.20740602999999999</v>
      </c>
      <c r="J1128" s="43">
        <v>4.0247913000000003E-3</v>
      </c>
      <c r="K1128" s="43">
        <v>1.1342931E-3</v>
      </c>
      <c r="L1128" s="43">
        <v>2.4714011999999999E-3</v>
      </c>
      <c r="M1128" s="43">
        <v>8.6316229999999997E-3</v>
      </c>
      <c r="N1128" s="43">
        <v>0.13869619999999999</v>
      </c>
      <c r="O1128" s="43">
        <v>8.0767612000000002E-5</v>
      </c>
      <c r="P1128" s="43">
        <v>8.1097526000000007E-3</v>
      </c>
      <c r="Q1128" s="43">
        <v>3.9848888999999998E-4</v>
      </c>
      <c r="R1128" s="43">
        <v>1.3712789E-2</v>
      </c>
      <c r="S1128" s="43">
        <v>9.7076400999999996E-3</v>
      </c>
      <c r="U1128" s="77">
        <f t="shared" si="90"/>
        <v>0.33062179310344825</v>
      </c>
    </row>
    <row r="1129" spans="1:21">
      <c r="A1129" s="41" t="s">
        <v>33</v>
      </c>
      <c r="B1129" s="41" t="s">
        <v>2611</v>
      </c>
      <c r="C1129" s="74">
        <f t="shared" si="86"/>
        <v>0.49909487014000004</v>
      </c>
      <c r="D1129" s="74">
        <f t="shared" si="87"/>
        <v>1.3917680389999999E-2</v>
      </c>
      <c r="E1129" s="74">
        <f t="shared" si="88"/>
        <v>0.37509727240000001</v>
      </c>
      <c r="F1129" s="74">
        <f t="shared" si="89"/>
        <v>5.9705002350000001E-2</v>
      </c>
      <c r="G1129" s="75">
        <v>5.0374914999999999E-2</v>
      </c>
      <c r="H1129" s="43">
        <v>1.2827223999999999E-3</v>
      </c>
      <c r="I1129" s="43">
        <v>0.18369026999999999</v>
      </c>
      <c r="J1129" s="43">
        <v>6.1820764E-3</v>
      </c>
      <c r="K1129" s="43">
        <v>2.0037961E-3</v>
      </c>
      <c r="L1129" s="43">
        <v>7.0131228999999998E-4</v>
      </c>
      <c r="M1129" s="43">
        <v>5.0304955999999996E-3</v>
      </c>
      <c r="N1129" s="43">
        <v>0.19012428000000001</v>
      </c>
      <c r="O1129" s="43">
        <v>1.4336235E-4</v>
      </c>
      <c r="P1129" s="43">
        <v>1.2255728E-2</v>
      </c>
      <c r="Q1129" s="43">
        <v>6.6550099999999998E-4</v>
      </c>
      <c r="R1129" s="43">
        <v>2.7980143999999998E-2</v>
      </c>
      <c r="S1129" s="43">
        <v>1.8660267000000001E-2</v>
      </c>
      <c r="U1129" s="77">
        <f t="shared" si="90"/>
        <v>0.43426650862068961</v>
      </c>
    </row>
    <row r="1130" spans="1:21">
      <c r="A1130" s="41" t="s">
        <v>33</v>
      </c>
      <c r="B1130" s="41" t="s">
        <v>2612</v>
      </c>
      <c r="C1130" s="74">
        <f t="shared" si="86"/>
        <v>1.8246876649199999</v>
      </c>
      <c r="D1130" s="74">
        <f t="shared" si="87"/>
        <v>3.5813150199999998E-2</v>
      </c>
      <c r="E1130" s="74">
        <f t="shared" si="88"/>
        <v>1.6000042977</v>
      </c>
      <c r="F1130" s="74">
        <f t="shared" si="89"/>
        <v>9.8963268019999995E-2</v>
      </c>
      <c r="G1130" s="75">
        <v>8.9906949E-2</v>
      </c>
      <c r="H1130" s="43">
        <v>2.5745376999999998E-3</v>
      </c>
      <c r="I1130" s="43">
        <v>0.38076855999999998</v>
      </c>
      <c r="J1130" s="43">
        <v>1.2247236E-2</v>
      </c>
      <c r="K1130" s="43">
        <v>3.7699697E-3</v>
      </c>
      <c r="L1130" s="43">
        <v>2.7196414999999998E-3</v>
      </c>
      <c r="M1130" s="43">
        <v>1.7076303000000001E-2</v>
      </c>
      <c r="N1130" s="43">
        <v>1.2166612000000001</v>
      </c>
      <c r="O1130" s="43">
        <v>2.6927202000000001E-4</v>
      </c>
      <c r="P1130" s="43">
        <v>2.4564124E-2</v>
      </c>
      <c r="Q1130" s="43">
        <v>1.301115E-3</v>
      </c>
      <c r="R1130" s="43">
        <v>4.3108001999999999E-2</v>
      </c>
      <c r="S1130" s="43">
        <v>2.9720755000000001E-2</v>
      </c>
      <c r="U1130" s="77">
        <f t="shared" si="90"/>
        <v>0.77505990517241374</v>
      </c>
    </row>
    <row r="1131" spans="1:21">
      <c r="A1131" s="41" t="s">
        <v>33</v>
      </c>
      <c r="B1131" s="41" t="s">
        <v>2613</v>
      </c>
      <c r="C1131" s="74">
        <f t="shared" si="86"/>
        <v>0.46233073409000003</v>
      </c>
      <c r="D1131" s="74">
        <f t="shared" si="87"/>
        <v>1.5740167909999998E-2</v>
      </c>
      <c r="E1131" s="74">
        <f t="shared" si="88"/>
        <v>0.32663760470000003</v>
      </c>
      <c r="F1131" s="74">
        <f t="shared" si="89"/>
        <v>6.1587053480000001E-2</v>
      </c>
      <c r="G1131" s="75">
        <v>5.8365908000000001E-2</v>
      </c>
      <c r="H1131" s="43">
        <v>1.3445947E-3</v>
      </c>
      <c r="I1131" s="43">
        <v>0.22413515000000001</v>
      </c>
      <c r="J1131" s="43">
        <v>6.3187590999999998E-3</v>
      </c>
      <c r="K1131" s="43">
        <v>2.0130676000000001E-3</v>
      </c>
      <c r="L1131" s="43">
        <v>9.6572091000000004E-4</v>
      </c>
      <c r="M1131" s="43">
        <v>6.4426203000000001E-3</v>
      </c>
      <c r="N1131" s="43">
        <v>0.10115786</v>
      </c>
      <c r="O1131" s="43">
        <v>1.4228466999999999E-4</v>
      </c>
      <c r="P1131" s="43">
        <v>1.2066883E-2</v>
      </c>
      <c r="Q1131" s="43">
        <v>6.9947881000000003E-4</v>
      </c>
      <c r="R1131" s="43">
        <v>2.8175538999999999E-2</v>
      </c>
      <c r="S1131" s="43">
        <v>2.0502868E-2</v>
      </c>
      <c r="U1131" s="77">
        <f t="shared" si="90"/>
        <v>0.50315437931034479</v>
      </c>
    </row>
    <row r="1132" spans="1:21">
      <c r="A1132" s="41" t="s">
        <v>33</v>
      </c>
      <c r="B1132" s="41" t="s">
        <v>2614</v>
      </c>
      <c r="C1132" s="74">
        <f t="shared" si="86"/>
        <v>0.68014087577399995</v>
      </c>
      <c r="D1132" s="74">
        <f t="shared" si="87"/>
        <v>1.289319805E-2</v>
      </c>
      <c r="E1132" s="74">
        <f t="shared" si="88"/>
        <v>0.57948609429999998</v>
      </c>
      <c r="F1132" s="74">
        <f t="shared" si="89"/>
        <v>3.9550389424E-2</v>
      </c>
      <c r="G1132" s="75">
        <v>4.8211193999999999E-2</v>
      </c>
      <c r="H1132" s="43">
        <v>1.0679043E-3</v>
      </c>
      <c r="I1132" s="43">
        <v>0.23698463</v>
      </c>
      <c r="J1132" s="43">
        <v>4.5192189000000001E-3</v>
      </c>
      <c r="K1132" s="43">
        <v>1.3168524E-3</v>
      </c>
      <c r="L1132" s="43">
        <v>7.0045515000000005E-4</v>
      </c>
      <c r="M1132" s="43">
        <v>6.3566715999999997E-3</v>
      </c>
      <c r="N1132" s="43">
        <v>0.34143356000000002</v>
      </c>
      <c r="O1132" s="43">
        <v>9.5928184000000004E-5</v>
      </c>
      <c r="P1132" s="43">
        <v>7.9370376000000003E-3</v>
      </c>
      <c r="Q1132" s="43">
        <v>5.9450764000000002E-4</v>
      </c>
      <c r="R1132" s="43">
        <v>1.7825566000000001E-2</v>
      </c>
      <c r="S1132" s="43">
        <v>1.3097350000000001E-2</v>
      </c>
      <c r="U1132" s="77">
        <f t="shared" si="90"/>
        <v>0.41561374137931029</v>
      </c>
    </row>
    <row r="1133" spans="1:21">
      <c r="A1133" s="41" t="s">
        <v>33</v>
      </c>
      <c r="B1133" s="41" t="s">
        <v>2615</v>
      </c>
      <c r="C1133" s="74">
        <f t="shared" si="86"/>
        <v>0.74212225580000002</v>
      </c>
      <c r="D1133" s="74">
        <f t="shared" si="87"/>
        <v>1.6236135999999998E-2</v>
      </c>
      <c r="E1133" s="74">
        <f t="shared" si="88"/>
        <v>0.62632929749999999</v>
      </c>
      <c r="F1133" s="74">
        <f t="shared" si="89"/>
        <v>4.3855144299999996E-2</v>
      </c>
      <c r="G1133" s="75">
        <v>5.5701677999999998E-2</v>
      </c>
      <c r="H1133" s="43">
        <v>1.2014075E-3</v>
      </c>
      <c r="I1133" s="43">
        <v>0.25422791</v>
      </c>
      <c r="J1133" s="43">
        <v>4.9455226999999997E-3</v>
      </c>
      <c r="K1133" s="43">
        <v>1.4665902000000001E-3</v>
      </c>
      <c r="L1133" s="43">
        <v>1.0035188E-3</v>
      </c>
      <c r="M1133" s="43">
        <v>8.8205043000000004E-3</v>
      </c>
      <c r="N1133" s="43">
        <v>0.37089998000000002</v>
      </c>
      <c r="O1133" s="43">
        <v>1.0576137E-4</v>
      </c>
      <c r="P1133" s="43">
        <v>8.8163029999999993E-3</v>
      </c>
      <c r="Q1133" s="43">
        <v>6.5506793000000003E-4</v>
      </c>
      <c r="R1133" s="43">
        <v>1.9637155999999999E-2</v>
      </c>
      <c r="S1133" s="43">
        <v>1.4640856000000001E-2</v>
      </c>
      <c r="U1133" s="77">
        <f t="shared" si="90"/>
        <v>0.48018687931034476</v>
      </c>
    </row>
    <row r="1134" spans="1:21">
      <c r="A1134" s="41" t="s">
        <v>33</v>
      </c>
      <c r="B1134" s="41" t="s">
        <v>2616</v>
      </c>
      <c r="C1134" s="74">
        <f t="shared" si="86"/>
        <v>3.0898439096099999</v>
      </c>
      <c r="D1134" s="74">
        <f t="shared" si="87"/>
        <v>2.996482768E-2</v>
      </c>
      <c r="E1134" s="74">
        <f t="shared" si="88"/>
        <v>2.8797455790999997</v>
      </c>
      <c r="F1134" s="74">
        <f t="shared" si="89"/>
        <v>9.2368776829999999E-2</v>
      </c>
      <c r="G1134" s="75">
        <v>8.7764726000000001E-2</v>
      </c>
      <c r="H1134" s="43">
        <v>2.3008891E-3</v>
      </c>
      <c r="I1134" s="43">
        <v>0.34846229000000001</v>
      </c>
      <c r="J1134" s="43">
        <v>1.1364020000000001E-2</v>
      </c>
      <c r="K1134" s="43">
        <v>3.4501952000000002E-3</v>
      </c>
      <c r="L1134" s="43">
        <v>7.5727548E-4</v>
      </c>
      <c r="M1134" s="43">
        <v>1.4393337000000001E-2</v>
      </c>
      <c r="N1134" s="43">
        <v>2.5289823999999999</v>
      </c>
      <c r="O1134" s="43">
        <v>2.5362623000000002E-4</v>
      </c>
      <c r="P1134" s="43">
        <v>2.2158082999999999E-2</v>
      </c>
      <c r="Q1134" s="43">
        <v>1.0934196E-3</v>
      </c>
      <c r="R1134" s="43">
        <v>4.1230673000000002E-2</v>
      </c>
      <c r="S1134" s="43">
        <v>2.7632975000000001E-2</v>
      </c>
      <c r="U1134" s="77">
        <f t="shared" si="90"/>
        <v>0.75659246551724135</v>
      </c>
    </row>
    <row r="1135" spans="1:21">
      <c r="A1135" s="41" t="s">
        <v>33</v>
      </c>
      <c r="B1135" s="41" t="s">
        <v>2617</v>
      </c>
      <c r="C1135" s="74">
        <f t="shared" si="86"/>
        <v>0.84481995515999986</v>
      </c>
      <c r="D1135" s="74">
        <f t="shared" si="87"/>
        <v>1.804049252E-2</v>
      </c>
      <c r="E1135" s="74">
        <f t="shared" si="88"/>
        <v>0.70270307139999999</v>
      </c>
      <c r="F1135" s="74">
        <f t="shared" si="89"/>
        <v>6.8395748239999998E-2</v>
      </c>
      <c r="G1135" s="75">
        <v>5.5680643000000002E-2</v>
      </c>
      <c r="H1135" s="43">
        <v>1.5546614000000001E-3</v>
      </c>
      <c r="I1135" s="43">
        <v>0.19757167</v>
      </c>
      <c r="J1135" s="43">
        <v>8.1447029999999997E-3</v>
      </c>
      <c r="K1135" s="43">
        <v>2.5851722999999998E-3</v>
      </c>
      <c r="L1135" s="43">
        <v>8.8142962E-4</v>
      </c>
      <c r="M1135" s="43">
        <v>6.4291875999999996E-3</v>
      </c>
      <c r="N1135" s="43">
        <v>0.50357673999999997</v>
      </c>
      <c r="O1135" s="43">
        <v>1.8621567E-4</v>
      </c>
      <c r="P1135" s="43">
        <v>1.6958266999999999E-2</v>
      </c>
      <c r="Q1135" s="43">
        <v>8.1661956999999998E-4</v>
      </c>
      <c r="R1135" s="43">
        <v>3.0473509999999999E-2</v>
      </c>
      <c r="S1135" s="43">
        <v>1.9961136000000001E-2</v>
      </c>
      <c r="U1135" s="77">
        <f t="shared" si="90"/>
        <v>0.48000554310344828</v>
      </c>
    </row>
    <row r="1136" spans="1:21">
      <c r="A1136" s="41" t="s">
        <v>33</v>
      </c>
      <c r="B1136" s="41" t="s">
        <v>2618</v>
      </c>
      <c r="C1136" s="74">
        <f t="shared" si="86"/>
        <v>1.3589625120900002</v>
      </c>
      <c r="D1136" s="74">
        <f t="shared" si="87"/>
        <v>3.9584907500000002E-2</v>
      </c>
      <c r="E1136" s="74">
        <f t="shared" si="88"/>
        <v>1.168115891</v>
      </c>
      <c r="F1136" s="74">
        <f t="shared" si="89"/>
        <v>6.8713926590000002E-2</v>
      </c>
      <c r="G1136" s="75">
        <v>8.2547786999999997E-2</v>
      </c>
      <c r="H1136" s="43">
        <v>2.5264810000000001E-3</v>
      </c>
      <c r="I1136" s="43">
        <v>0.44401528000000001</v>
      </c>
      <c r="J1136" s="43">
        <v>8.2855132000000005E-3</v>
      </c>
      <c r="K1136" s="43">
        <v>2.4913701000000002E-3</v>
      </c>
      <c r="L1136" s="43">
        <v>4.1672441999999997E-3</v>
      </c>
      <c r="M1136" s="43">
        <v>2.4640780000000001E-2</v>
      </c>
      <c r="N1136" s="43">
        <v>0.72157413000000004</v>
      </c>
      <c r="O1136" s="43">
        <v>1.6540839000000001E-4</v>
      </c>
      <c r="P1136" s="43">
        <v>1.5102467E-2</v>
      </c>
      <c r="Q1136" s="43">
        <v>1.6099371999999999E-3</v>
      </c>
      <c r="R1136" s="43">
        <v>2.7030512E-2</v>
      </c>
      <c r="S1136" s="43">
        <v>2.4805602E-2</v>
      </c>
      <c r="U1136" s="77">
        <f t="shared" si="90"/>
        <v>0.7116188534482758</v>
      </c>
    </row>
    <row r="1137" spans="1:21">
      <c r="A1137" s="41" t="s">
        <v>33</v>
      </c>
      <c r="B1137" s="41" t="s">
        <v>2619</v>
      </c>
      <c r="C1137" s="74">
        <f t="shared" si="86"/>
        <v>1.9720458768900002</v>
      </c>
      <c r="D1137" s="74">
        <f t="shared" si="87"/>
        <v>2.7220647800000001E-2</v>
      </c>
      <c r="E1137" s="74">
        <f t="shared" si="88"/>
        <v>1.8058944165000002</v>
      </c>
      <c r="F1137" s="74">
        <f t="shared" si="89"/>
        <v>6.3454566589999983E-2</v>
      </c>
      <c r="G1137" s="75">
        <v>7.5476245999999997E-2</v>
      </c>
      <c r="H1137" s="43">
        <v>1.8684665E-3</v>
      </c>
      <c r="I1137" s="43">
        <v>0.41253635</v>
      </c>
      <c r="J1137" s="43">
        <v>8.6586314000000001E-3</v>
      </c>
      <c r="K1137" s="43">
        <v>2.4548718999999998E-3</v>
      </c>
      <c r="L1137" s="43">
        <v>1.5083144999999999E-3</v>
      </c>
      <c r="M1137" s="43">
        <v>1.459883E-2</v>
      </c>
      <c r="N1137" s="43">
        <v>1.3914896000000001</v>
      </c>
      <c r="O1137" s="43">
        <v>1.8123647E-4</v>
      </c>
      <c r="P1137" s="43">
        <v>1.5900801999999999E-2</v>
      </c>
      <c r="Q1137" s="43">
        <v>9.5224912000000002E-4</v>
      </c>
      <c r="R1137" s="43">
        <v>2.6575287999999999E-2</v>
      </c>
      <c r="S1137" s="43">
        <v>1.9844990999999999E-2</v>
      </c>
      <c r="U1137" s="77">
        <f t="shared" si="90"/>
        <v>0.65065729310344822</v>
      </c>
    </row>
    <row r="1138" spans="1:21">
      <c r="A1138" s="41" t="s">
        <v>33</v>
      </c>
      <c r="B1138" s="41" t="s">
        <v>2620</v>
      </c>
      <c r="C1138" s="74">
        <f t="shared" si="86"/>
        <v>0.59741942972000006</v>
      </c>
      <c r="D1138" s="74">
        <f t="shared" si="87"/>
        <v>2.0617621490000002E-2</v>
      </c>
      <c r="E1138" s="74">
        <f t="shared" si="88"/>
        <v>0.42056153099999999</v>
      </c>
      <c r="F1138" s="74">
        <f t="shared" si="89"/>
        <v>8.0568047229999995E-2</v>
      </c>
      <c r="G1138" s="75">
        <v>7.5672229999999993E-2</v>
      </c>
      <c r="H1138" s="43">
        <v>2.0412009999999999E-3</v>
      </c>
      <c r="I1138" s="43">
        <v>0.28698690999999998</v>
      </c>
      <c r="J1138" s="43">
        <v>9.9724875000000001E-3</v>
      </c>
      <c r="K1138" s="43">
        <v>3.0494630000000001E-3</v>
      </c>
      <c r="L1138" s="43">
        <v>6.6738859000000002E-4</v>
      </c>
      <c r="M1138" s="43">
        <v>6.9282824000000002E-3</v>
      </c>
      <c r="N1138" s="43">
        <v>0.13153342000000001</v>
      </c>
      <c r="O1138" s="43">
        <v>2.2245317999999999E-4</v>
      </c>
      <c r="P1138" s="43">
        <v>1.9547608000000001E-2</v>
      </c>
      <c r="Q1138" s="43">
        <v>9.8544405000000005E-4</v>
      </c>
      <c r="R1138" s="43">
        <v>3.5295453999999997E-2</v>
      </c>
      <c r="S1138" s="43">
        <v>2.4517087999999999E-2</v>
      </c>
      <c r="U1138" s="77">
        <f t="shared" si="90"/>
        <v>0.65234681034482744</v>
      </c>
    </row>
    <row r="1139" spans="1:21">
      <c r="A1139" s="41" t="s">
        <v>33</v>
      </c>
      <c r="B1139" s="41" t="s">
        <v>2621</v>
      </c>
      <c r="C1139" s="74">
        <f t="shared" si="86"/>
        <v>0.45682237480999999</v>
      </c>
      <c r="D1139" s="74">
        <f t="shared" si="87"/>
        <v>1.2485067769999999E-2</v>
      </c>
      <c r="E1139" s="74">
        <f t="shared" si="88"/>
        <v>0.34525767860000001</v>
      </c>
      <c r="F1139" s="74">
        <f t="shared" si="89"/>
        <v>5.3140505439999999E-2</v>
      </c>
      <c r="G1139" s="75">
        <v>4.5939122999999998E-2</v>
      </c>
      <c r="H1139" s="43">
        <v>1.2862685999999999E-3</v>
      </c>
      <c r="I1139" s="43">
        <v>0.16895354000000001</v>
      </c>
      <c r="J1139" s="43">
        <v>6.4382320999999999E-3</v>
      </c>
      <c r="K1139" s="43">
        <v>2.0153549999999999E-3</v>
      </c>
      <c r="L1139" s="43">
        <v>4.0061106999999998E-4</v>
      </c>
      <c r="M1139" s="43">
        <v>3.6308695999999999E-3</v>
      </c>
      <c r="N1139" s="43">
        <v>0.17501786999999999</v>
      </c>
      <c r="O1139" s="43">
        <v>1.4652767000000001E-4</v>
      </c>
      <c r="P1139" s="43">
        <v>1.3105268999999999E-2</v>
      </c>
      <c r="Q1139" s="43">
        <v>6.5893476999999998E-4</v>
      </c>
      <c r="R1139" s="43">
        <v>2.3681316000000001E-2</v>
      </c>
      <c r="S1139" s="43">
        <v>1.5548457999999999E-2</v>
      </c>
      <c r="U1139" s="77">
        <f t="shared" si="90"/>
        <v>0.39602692241379306</v>
      </c>
    </row>
    <row r="1140" spans="1:21">
      <c r="A1140" s="41" t="s">
        <v>33</v>
      </c>
      <c r="B1140" s="41" t="s">
        <v>2622</v>
      </c>
      <c r="C1140" s="74">
        <f t="shared" si="86"/>
        <v>1.34056965621</v>
      </c>
      <c r="D1140" s="74">
        <f t="shared" si="87"/>
        <v>6.2056456199999999E-2</v>
      </c>
      <c r="E1140" s="74">
        <f t="shared" si="88"/>
        <v>1.1305149641000001</v>
      </c>
      <c r="F1140" s="74">
        <f t="shared" si="89"/>
        <v>5.611411191E-2</v>
      </c>
      <c r="G1140" s="75">
        <v>9.1884123999999998E-2</v>
      </c>
      <c r="H1140" s="43">
        <v>1.6645941E-3</v>
      </c>
      <c r="I1140" s="43">
        <v>0.66383643999999997</v>
      </c>
      <c r="J1140" s="43">
        <v>8.3506627000000007E-3</v>
      </c>
      <c r="K1140" s="43">
        <v>1.8913834999999999E-3</v>
      </c>
      <c r="L1140" s="43">
        <v>1.2165903E-2</v>
      </c>
      <c r="M1140" s="43">
        <v>3.9648507E-2</v>
      </c>
      <c r="N1140" s="43">
        <v>0.46501393000000002</v>
      </c>
      <c r="O1140" s="43">
        <v>1.2955103000000001E-4</v>
      </c>
      <c r="P1140" s="43">
        <v>1.6434900999999998E-2</v>
      </c>
      <c r="Q1140" s="43">
        <v>9.4317887999999998E-4</v>
      </c>
      <c r="R1140" s="43">
        <v>2.1121763000000002E-2</v>
      </c>
      <c r="S1140" s="43">
        <v>1.7484718E-2</v>
      </c>
      <c r="U1140" s="77">
        <f t="shared" si="90"/>
        <v>0.7921045172413792</v>
      </c>
    </row>
    <row r="1141" spans="1:21">
      <c r="A1141" s="41" t="s">
        <v>33</v>
      </c>
      <c r="B1141" s="41" t="s">
        <v>2623</v>
      </c>
      <c r="C1141" s="74">
        <f t="shared" si="86"/>
        <v>0.44882008279999996</v>
      </c>
      <c r="D1141" s="74">
        <f t="shared" si="87"/>
        <v>1.9603834699999999E-2</v>
      </c>
      <c r="E1141" s="74">
        <f t="shared" si="88"/>
        <v>0.3298011569</v>
      </c>
      <c r="F1141" s="74">
        <f t="shared" si="89"/>
        <v>4.2692076199999998E-2</v>
      </c>
      <c r="G1141" s="75">
        <v>5.6723015000000002E-2</v>
      </c>
      <c r="H1141" s="43">
        <v>1.2132629E-3</v>
      </c>
      <c r="I1141" s="43">
        <v>0.26398213999999998</v>
      </c>
      <c r="J1141" s="43">
        <v>5.5606587000000002E-3</v>
      </c>
      <c r="K1141" s="43">
        <v>1.6251561E-3</v>
      </c>
      <c r="L1141" s="43">
        <v>1.6537169E-3</v>
      </c>
      <c r="M1141" s="43">
        <v>1.0764302999999999E-2</v>
      </c>
      <c r="N1141" s="43">
        <v>6.4605754000000001E-2</v>
      </c>
      <c r="O1141" s="43">
        <v>1.1487486E-4</v>
      </c>
      <c r="P1141" s="43">
        <v>1.0478375E-2</v>
      </c>
      <c r="Q1141" s="43">
        <v>6.0261734E-4</v>
      </c>
      <c r="R1141" s="43">
        <v>1.665434E-2</v>
      </c>
      <c r="S1141" s="43">
        <v>1.4841869000000001E-2</v>
      </c>
      <c r="U1141" s="77">
        <f t="shared" si="90"/>
        <v>0.48899150862068963</v>
      </c>
    </row>
    <row r="1142" spans="1:21">
      <c r="A1142" s="41" t="s">
        <v>33</v>
      </c>
      <c r="B1142" s="41" t="s">
        <v>2624</v>
      </c>
      <c r="C1142" s="74">
        <f t="shared" si="86"/>
        <v>0.71816088371999998</v>
      </c>
      <c r="D1142" s="74">
        <f t="shared" si="87"/>
        <v>2.0784502600000001E-2</v>
      </c>
      <c r="E1142" s="74">
        <f t="shared" si="88"/>
        <v>0.57181614329999997</v>
      </c>
      <c r="F1142" s="74">
        <f t="shared" si="89"/>
        <v>6.7577311819999999E-2</v>
      </c>
      <c r="G1142" s="75">
        <v>5.7982925999999997E-2</v>
      </c>
      <c r="H1142" s="43">
        <v>1.6624933E-3</v>
      </c>
      <c r="I1142" s="43">
        <v>0.2332738</v>
      </c>
      <c r="J1142" s="43">
        <v>8.3064329000000006E-3</v>
      </c>
      <c r="K1142" s="43">
        <v>2.5934165E-3</v>
      </c>
      <c r="L1142" s="43">
        <v>1.2677280000000001E-3</v>
      </c>
      <c r="M1142" s="43">
        <v>8.6169252000000002E-3</v>
      </c>
      <c r="N1142" s="43">
        <v>0.33687984999999998</v>
      </c>
      <c r="O1142" s="43">
        <v>1.8676083E-4</v>
      </c>
      <c r="P1142" s="43">
        <v>1.7038793999999999E-2</v>
      </c>
      <c r="Q1142" s="43">
        <v>8.5129398999999998E-4</v>
      </c>
      <c r="R1142" s="43">
        <v>2.9618229999999999E-2</v>
      </c>
      <c r="S1142" s="43">
        <v>1.9882232999999999E-2</v>
      </c>
      <c r="U1142" s="77">
        <f t="shared" si="90"/>
        <v>0.49985281034482754</v>
      </c>
    </row>
    <row r="1143" spans="1:21">
      <c r="A1143" s="41" t="s">
        <v>33</v>
      </c>
      <c r="B1143" s="41" t="s">
        <v>2625</v>
      </c>
      <c r="C1143" s="74">
        <f t="shared" si="86"/>
        <v>2.9018333824499996</v>
      </c>
      <c r="D1143" s="74">
        <f t="shared" si="87"/>
        <v>0.10231154789999999</v>
      </c>
      <c r="E1143" s="74">
        <f t="shared" si="88"/>
        <v>2.3154372229</v>
      </c>
      <c r="F1143" s="74">
        <f t="shared" si="89"/>
        <v>0.25014253165</v>
      </c>
      <c r="G1143" s="75">
        <v>0.23394208</v>
      </c>
      <c r="H1143" s="43">
        <v>6.6148229000000001E-3</v>
      </c>
      <c r="I1143" s="43">
        <v>1.0387142</v>
      </c>
      <c r="J1143" s="43">
        <v>3.1207248E-2</v>
      </c>
      <c r="K1143" s="43">
        <v>9.4256289999999996E-3</v>
      </c>
      <c r="L1143" s="43">
        <v>8.0172229000000008E-3</v>
      </c>
      <c r="M1143" s="43">
        <v>5.3661448E-2</v>
      </c>
      <c r="N1143" s="43">
        <v>1.2701081999999999</v>
      </c>
      <c r="O1143" s="43">
        <v>6.7622345000000004E-4</v>
      </c>
      <c r="P1143" s="43">
        <v>6.2249167000000001E-2</v>
      </c>
      <c r="Q1143" s="43">
        <v>3.4455062000000002E-3</v>
      </c>
      <c r="R1143" s="43">
        <v>0.10787283</v>
      </c>
      <c r="S1143" s="43">
        <v>7.5898805E-2</v>
      </c>
      <c r="U1143" s="77">
        <f t="shared" si="90"/>
        <v>2.0167420689655171</v>
      </c>
    </row>
    <row r="1144" spans="1:21">
      <c r="A1144" s="41" t="s">
        <v>33</v>
      </c>
      <c r="B1144" s="41" t="s">
        <v>2626</v>
      </c>
      <c r="C1144" s="74">
        <f t="shared" si="86"/>
        <v>0.61183673659999993</v>
      </c>
      <c r="D1144" s="74">
        <f t="shared" si="87"/>
        <v>1.8859268360000001E-2</v>
      </c>
      <c r="E1144" s="74">
        <f t="shared" si="88"/>
        <v>0.45786052300000002</v>
      </c>
      <c r="F1144" s="74">
        <f t="shared" si="89"/>
        <v>7.8744143239999995E-2</v>
      </c>
      <c r="G1144" s="75">
        <v>5.6372802E-2</v>
      </c>
      <c r="H1144" s="43">
        <v>1.621773E-3</v>
      </c>
      <c r="I1144" s="43">
        <v>0.19497105000000001</v>
      </c>
      <c r="J1144" s="43">
        <v>9.3442045999999994E-3</v>
      </c>
      <c r="K1144" s="43">
        <v>2.9964990000000001E-3</v>
      </c>
      <c r="L1144" s="43">
        <v>9.0923966000000002E-4</v>
      </c>
      <c r="M1144" s="43">
        <v>5.6093250999999997E-3</v>
      </c>
      <c r="N1144" s="43">
        <v>0.26126769999999999</v>
      </c>
      <c r="O1144" s="43">
        <v>2.1829529E-4</v>
      </c>
      <c r="P1144" s="43">
        <v>2.0005345000000001E-2</v>
      </c>
      <c r="Q1144" s="43">
        <v>8.0282694999999997E-4</v>
      </c>
      <c r="R1144" s="43">
        <v>3.6166432999999998E-2</v>
      </c>
      <c r="S1144" s="43">
        <v>2.1551243000000001E-2</v>
      </c>
      <c r="U1144" s="77">
        <f t="shared" si="90"/>
        <v>0.48597243103448273</v>
      </c>
    </row>
    <row r="1145" spans="1:21">
      <c r="A1145" s="41" t="s">
        <v>33</v>
      </c>
      <c r="B1145" s="41" t="s">
        <v>2627</v>
      </c>
      <c r="C1145" s="74">
        <f t="shared" si="86"/>
        <v>0.87451829461999997</v>
      </c>
      <c r="D1145" s="74">
        <f t="shared" si="87"/>
        <v>1.7116886159999997E-2</v>
      </c>
      <c r="E1145" s="74">
        <f t="shared" si="88"/>
        <v>0.70108822410000005</v>
      </c>
      <c r="F1145" s="74">
        <f t="shared" si="89"/>
        <v>0.10239825736000001</v>
      </c>
      <c r="G1145" s="75">
        <v>5.3914927000000001E-2</v>
      </c>
      <c r="H1145" s="43">
        <v>1.6977441E-3</v>
      </c>
      <c r="I1145" s="43">
        <v>0.16753006000000001</v>
      </c>
      <c r="J1145" s="43">
        <v>7.8166912999999994E-3</v>
      </c>
      <c r="K1145" s="43">
        <v>2.7842848E-3</v>
      </c>
      <c r="L1145" s="43">
        <v>7.0854895999999999E-4</v>
      </c>
      <c r="M1145" s="43">
        <v>5.8073611000000001E-3</v>
      </c>
      <c r="N1145" s="43">
        <v>0.53186042</v>
      </c>
      <c r="O1145" s="43">
        <v>1.9818449999999999E-4</v>
      </c>
      <c r="P1145" s="43">
        <v>1.63448E-2</v>
      </c>
      <c r="Q1145" s="43">
        <v>8.3512685999999998E-4</v>
      </c>
      <c r="R1145" s="43">
        <v>4.9218095000000003E-2</v>
      </c>
      <c r="S1145" s="43">
        <v>3.5802051000000001E-2</v>
      </c>
      <c r="U1145" s="77">
        <f t="shared" si="90"/>
        <v>0.46478385344827583</v>
      </c>
    </row>
    <row r="1146" spans="1:21">
      <c r="A1146" s="41" t="s">
        <v>33</v>
      </c>
      <c r="B1146" s="41" t="s">
        <v>2628</v>
      </c>
      <c r="C1146" s="74">
        <f t="shared" si="86"/>
        <v>0.268719062289</v>
      </c>
      <c r="D1146" s="74">
        <f t="shared" si="87"/>
        <v>7.7169104799999994E-3</v>
      </c>
      <c r="E1146" s="74">
        <f t="shared" si="88"/>
        <v>0.19950902604999998</v>
      </c>
      <c r="F1146" s="74">
        <f t="shared" si="89"/>
        <v>2.9859975758999999E-2</v>
      </c>
      <c r="G1146" s="75">
        <v>3.1633149999999999E-2</v>
      </c>
      <c r="H1146" s="43">
        <v>6.6053805000000003E-4</v>
      </c>
      <c r="I1146" s="43">
        <v>0.13514334</v>
      </c>
      <c r="J1146" s="43">
        <v>3.2420322999999998E-3</v>
      </c>
      <c r="K1146" s="43">
        <v>1.0069899999999999E-3</v>
      </c>
      <c r="L1146" s="43">
        <v>4.6817228000000001E-4</v>
      </c>
      <c r="M1146" s="43">
        <v>2.9997158999999999E-3</v>
      </c>
      <c r="N1146" s="43">
        <v>6.3705148000000003E-2</v>
      </c>
      <c r="O1146" s="43">
        <v>7.2113218999999998E-5</v>
      </c>
      <c r="P1146" s="43">
        <v>6.2399020000000003E-3</v>
      </c>
      <c r="Q1146" s="43">
        <v>3.4266494E-4</v>
      </c>
      <c r="R1146" s="43">
        <v>1.3501635999999999E-2</v>
      </c>
      <c r="S1146" s="43">
        <v>9.7036595999999992E-3</v>
      </c>
      <c r="U1146" s="77">
        <f t="shared" si="90"/>
        <v>0.27269956896551723</v>
      </c>
    </row>
    <row r="1147" spans="1:21">
      <c r="A1147" s="41" t="s">
        <v>33</v>
      </c>
      <c r="B1147" s="41" t="s">
        <v>2629</v>
      </c>
      <c r="C1147" s="74">
        <f t="shared" si="86"/>
        <v>0.57154426204000008</v>
      </c>
      <c r="D1147" s="74">
        <f t="shared" si="87"/>
        <v>1.313850202E-2</v>
      </c>
      <c r="E1147" s="74">
        <f t="shared" si="88"/>
        <v>0.45908655580000002</v>
      </c>
      <c r="F1147" s="74">
        <f t="shared" si="89"/>
        <v>5.1098351220000005E-2</v>
      </c>
      <c r="G1147" s="75">
        <v>4.8220853000000001E-2</v>
      </c>
      <c r="H1147" s="43">
        <v>1.1326757999999999E-3</v>
      </c>
      <c r="I1147" s="43">
        <v>0.21154406000000001</v>
      </c>
      <c r="J1147" s="43">
        <v>5.4999386000000004E-3</v>
      </c>
      <c r="K1147" s="43">
        <v>1.7162312E-3</v>
      </c>
      <c r="L1147" s="43">
        <v>5.8249742000000002E-4</v>
      </c>
      <c r="M1147" s="43">
        <v>5.3398348000000002E-3</v>
      </c>
      <c r="N1147" s="43">
        <v>0.24640982</v>
      </c>
      <c r="O1147" s="43">
        <v>1.2404275999999999E-4</v>
      </c>
      <c r="P1147" s="43">
        <v>1.0476048999999999E-2</v>
      </c>
      <c r="Q1147" s="43">
        <v>5.7070745999999995E-4</v>
      </c>
      <c r="R1147" s="43">
        <v>2.3823428000000001E-2</v>
      </c>
      <c r="S1147" s="43">
        <v>1.6104124000000001E-2</v>
      </c>
      <c r="U1147" s="77">
        <f t="shared" si="90"/>
        <v>0.41569700862068965</v>
      </c>
    </row>
    <row r="1148" spans="1:21">
      <c r="A1148" s="41" t="s">
        <v>33</v>
      </c>
      <c r="B1148" s="41" t="s">
        <v>2630</v>
      </c>
      <c r="C1148" s="74">
        <f t="shared" si="86"/>
        <v>1.8354853510100002</v>
      </c>
      <c r="D1148" s="74">
        <f t="shared" si="87"/>
        <v>2.0347479329999998E-2</v>
      </c>
      <c r="E1148" s="74">
        <f t="shared" si="88"/>
        <v>1.6764388106000001</v>
      </c>
      <c r="F1148" s="74">
        <f t="shared" si="89"/>
        <v>7.9597799080000003E-2</v>
      </c>
      <c r="G1148" s="75">
        <v>5.9101262000000002E-2</v>
      </c>
      <c r="H1148" s="43">
        <v>1.9349905999999999E-3</v>
      </c>
      <c r="I1148" s="43">
        <v>0.19807501999999999</v>
      </c>
      <c r="J1148" s="43">
        <v>9.2230435E-3</v>
      </c>
      <c r="K1148" s="43">
        <v>2.9467001E-3</v>
      </c>
      <c r="L1148" s="43">
        <v>5.0502562999999996E-4</v>
      </c>
      <c r="M1148" s="43">
        <v>7.6727100999999997E-3</v>
      </c>
      <c r="N1148" s="43">
        <v>1.4764288000000001</v>
      </c>
      <c r="O1148" s="43">
        <v>2.1243227999999999E-4</v>
      </c>
      <c r="P1148" s="43">
        <v>1.9168276000000001E-2</v>
      </c>
      <c r="Q1148" s="43">
        <v>1.1064598E-3</v>
      </c>
      <c r="R1148" s="43">
        <v>3.4428301000000001E-2</v>
      </c>
      <c r="S1148" s="43">
        <v>2.4682329999999999E-2</v>
      </c>
      <c r="U1148" s="77">
        <f t="shared" si="90"/>
        <v>0.50949363793103442</v>
      </c>
    </row>
    <row r="1149" spans="1:21">
      <c r="A1149" s="41" t="s">
        <v>33</v>
      </c>
      <c r="B1149" s="41" t="s">
        <v>2631</v>
      </c>
      <c r="C1149" s="74">
        <f t="shared" si="86"/>
        <v>4.37300277728</v>
      </c>
      <c r="D1149" s="74">
        <f t="shared" si="87"/>
        <v>3.5593215900000003E-2</v>
      </c>
      <c r="E1149" s="74">
        <f t="shared" si="88"/>
        <v>4.0696058290000003</v>
      </c>
      <c r="F1149" s="74">
        <f t="shared" si="89"/>
        <v>0.18787546737999999</v>
      </c>
      <c r="G1149" s="75">
        <v>7.9928264999999998E-2</v>
      </c>
      <c r="H1149" s="43">
        <v>5.0552890000000001E-3</v>
      </c>
      <c r="I1149" s="43">
        <v>0.35683624000000003</v>
      </c>
      <c r="J1149" s="43">
        <v>9.2391903000000001E-3</v>
      </c>
      <c r="K1149" s="43">
        <v>2.9226022999999999E-3</v>
      </c>
      <c r="L1149" s="43">
        <v>1.3825673E-3</v>
      </c>
      <c r="M1149" s="43">
        <v>2.2048855999999999E-2</v>
      </c>
      <c r="N1149" s="43">
        <v>3.7077143000000001</v>
      </c>
      <c r="O1149" s="43">
        <v>3.0119178E-4</v>
      </c>
      <c r="P1149" s="43">
        <v>1.6240892999999999E-2</v>
      </c>
      <c r="Q1149" s="43">
        <v>2.1402296000000002E-3</v>
      </c>
      <c r="R1149" s="43">
        <v>4.7562443000000003E-2</v>
      </c>
      <c r="S1149" s="43">
        <v>0.12163071</v>
      </c>
      <c r="U1149" s="77">
        <f t="shared" si="90"/>
        <v>0.6890367672413793</v>
      </c>
    </row>
    <row r="1150" spans="1:21">
      <c r="A1150" s="41" t="s">
        <v>33</v>
      </c>
      <c r="B1150" s="41" t="s">
        <v>2632</v>
      </c>
      <c r="C1150" s="74">
        <f t="shared" si="86"/>
        <v>0.69216129889</v>
      </c>
      <c r="D1150" s="74">
        <f t="shared" si="87"/>
        <v>1.61606748E-2</v>
      </c>
      <c r="E1150" s="74">
        <f t="shared" si="88"/>
        <v>0.57952865599999992</v>
      </c>
      <c r="F1150" s="74">
        <f t="shared" si="89"/>
        <v>4.7302262090000005E-2</v>
      </c>
      <c r="G1150" s="75">
        <v>4.9169706000000001E-2</v>
      </c>
      <c r="H1150" s="43">
        <v>1.211396E-3</v>
      </c>
      <c r="I1150" s="43">
        <v>0.20103594</v>
      </c>
      <c r="J1150" s="43">
        <v>5.7420211000000004E-3</v>
      </c>
      <c r="K1150" s="43">
        <v>1.6860861000000001E-3</v>
      </c>
      <c r="L1150" s="43">
        <v>1.4237046E-3</v>
      </c>
      <c r="M1150" s="43">
        <v>7.3088629999999996E-3</v>
      </c>
      <c r="N1150" s="43">
        <v>0.37728131999999998</v>
      </c>
      <c r="O1150" s="43">
        <v>1.4390692E-4</v>
      </c>
      <c r="P1150" s="43">
        <v>1.1151095999999999E-2</v>
      </c>
      <c r="Q1150" s="43">
        <v>5.8622817000000002E-4</v>
      </c>
      <c r="R1150" s="43">
        <v>1.8621839000000001E-2</v>
      </c>
      <c r="S1150" s="43">
        <v>1.6799192000000001E-2</v>
      </c>
      <c r="U1150" s="77">
        <f t="shared" si="90"/>
        <v>0.42387677586206896</v>
      </c>
    </row>
    <row r="1151" spans="1:21">
      <c r="A1151" s="41" t="s">
        <v>33</v>
      </c>
      <c r="B1151" s="41" t="s">
        <v>2633</v>
      </c>
      <c r="C1151" s="74">
        <f t="shared" si="86"/>
        <v>0.84122093717000013</v>
      </c>
      <c r="D1151" s="74">
        <f t="shared" si="87"/>
        <v>1.9516985129999997E-2</v>
      </c>
      <c r="E1151" s="74">
        <f t="shared" si="88"/>
        <v>0.64378041930000007</v>
      </c>
      <c r="F1151" s="74">
        <f t="shared" si="89"/>
        <v>0.10159220973999999</v>
      </c>
      <c r="G1151" s="75">
        <v>7.6331323000000006E-2</v>
      </c>
      <c r="H1151" s="43">
        <v>3.1447992999999999E-3</v>
      </c>
      <c r="I1151" s="43">
        <v>0.21548011</v>
      </c>
      <c r="J1151" s="43">
        <v>1.1110959E-2</v>
      </c>
      <c r="K1151" s="43">
        <v>3.7213634999999998E-3</v>
      </c>
      <c r="L1151" s="43">
        <v>4.2671993000000002E-4</v>
      </c>
      <c r="M1151" s="43">
        <v>4.2579426999999996E-3</v>
      </c>
      <c r="N1151" s="43">
        <v>0.42515551000000001</v>
      </c>
      <c r="O1151" s="43">
        <v>2.7951014E-4</v>
      </c>
      <c r="P1151" s="43">
        <v>2.2551255999999999E-2</v>
      </c>
      <c r="Q1151" s="43">
        <v>1.2209706E-3</v>
      </c>
      <c r="R1151" s="43">
        <v>4.6296012999999997E-2</v>
      </c>
      <c r="S1151" s="43">
        <v>3.1244460000000002E-2</v>
      </c>
      <c r="U1151" s="77">
        <f t="shared" si="90"/>
        <v>0.65802864655172411</v>
      </c>
    </row>
    <row r="1152" spans="1:21">
      <c r="A1152" s="41" t="s">
        <v>33</v>
      </c>
      <c r="B1152" s="41" t="s">
        <v>2634</v>
      </c>
      <c r="C1152" s="74">
        <f t="shared" si="86"/>
        <v>0.60412371020999989</v>
      </c>
      <c r="D1152" s="74">
        <f t="shared" si="87"/>
        <v>2.1263203299999998E-2</v>
      </c>
      <c r="E1152" s="74">
        <f t="shared" si="88"/>
        <v>0.43985051159999999</v>
      </c>
      <c r="F1152" s="74">
        <f t="shared" si="89"/>
        <v>7.0295650309999999E-2</v>
      </c>
      <c r="G1152" s="75">
        <v>7.2714345E-2</v>
      </c>
      <c r="H1152" s="43">
        <v>1.9871445999999999E-3</v>
      </c>
      <c r="I1152" s="43">
        <v>0.35069348</v>
      </c>
      <c r="J1152" s="43">
        <v>7.1542641000000001E-3</v>
      </c>
      <c r="K1152" s="43">
        <v>2.1392834000000002E-3</v>
      </c>
      <c r="L1152" s="43">
        <v>1.2658598000000001E-3</v>
      </c>
      <c r="M1152" s="43">
        <v>1.0703796E-2</v>
      </c>
      <c r="N1152" s="43">
        <v>8.7169887000000001E-2</v>
      </c>
      <c r="O1152" s="43">
        <v>1.7959850999999999E-4</v>
      </c>
      <c r="P1152" s="43">
        <v>1.1798645E-2</v>
      </c>
      <c r="Q1152" s="43">
        <v>1.0450918E-3</v>
      </c>
      <c r="R1152" s="43">
        <v>3.2447011999999997E-2</v>
      </c>
      <c r="S1152" s="43">
        <v>2.4825303E-2</v>
      </c>
      <c r="U1152" s="77">
        <f t="shared" si="90"/>
        <v>0.6268478017241379</v>
      </c>
    </row>
    <row r="1153" spans="1:21">
      <c r="A1153" s="41" t="s">
        <v>33</v>
      </c>
      <c r="B1153" s="41" t="s">
        <v>2635</v>
      </c>
      <c r="C1153" s="74">
        <f t="shared" si="86"/>
        <v>0.97369703889000014</v>
      </c>
      <c r="D1153" s="74">
        <f t="shared" si="87"/>
        <v>1.5484400630000001E-2</v>
      </c>
      <c r="E1153" s="74">
        <f t="shared" si="88"/>
        <v>0.83178827510000009</v>
      </c>
      <c r="F1153" s="74">
        <f t="shared" si="89"/>
        <v>6.7423954160000008E-2</v>
      </c>
      <c r="G1153" s="75">
        <v>5.9000408999999997E-2</v>
      </c>
      <c r="H1153" s="43">
        <v>1.7130050999999999E-3</v>
      </c>
      <c r="I1153" s="43">
        <v>0.26987369999999999</v>
      </c>
      <c r="J1153" s="43">
        <v>5.8520645000000003E-3</v>
      </c>
      <c r="K1153" s="43">
        <v>1.8582377E-3</v>
      </c>
      <c r="L1153" s="43">
        <v>4.9187432999999998E-4</v>
      </c>
      <c r="M1153" s="43">
        <v>7.2822240999999999E-3</v>
      </c>
      <c r="N1153" s="43">
        <v>0.56020157000000004</v>
      </c>
      <c r="O1153" s="43">
        <v>1.6511455999999999E-4</v>
      </c>
      <c r="P1153" s="43">
        <v>9.6133350000000006E-3</v>
      </c>
      <c r="Q1153" s="43">
        <v>9.3341259999999999E-4</v>
      </c>
      <c r="R1153" s="43">
        <v>3.2306459000000003E-2</v>
      </c>
      <c r="S1153" s="43">
        <v>2.4405632999999999E-2</v>
      </c>
      <c r="U1153" s="77">
        <f t="shared" si="90"/>
        <v>0.50862421551724135</v>
      </c>
    </row>
    <row r="1154" spans="1:21">
      <c r="A1154" s="41" t="s">
        <v>33</v>
      </c>
      <c r="B1154" s="41" t="s">
        <v>2636</v>
      </c>
      <c r="C1154" s="74">
        <f t="shared" si="86"/>
        <v>0.71860871197999998</v>
      </c>
      <c r="D1154" s="74">
        <f t="shared" si="87"/>
        <v>2.1654988100000001E-2</v>
      </c>
      <c r="E1154" s="74">
        <f t="shared" si="88"/>
        <v>0.59912397760000002</v>
      </c>
      <c r="F1154" s="74">
        <f t="shared" si="89"/>
        <v>3.9937880279999997E-2</v>
      </c>
      <c r="G1154" s="75">
        <v>5.7891866E-2</v>
      </c>
      <c r="H1154" s="43">
        <v>1.8406475999999999E-3</v>
      </c>
      <c r="I1154" s="43">
        <v>0.28135727999999999</v>
      </c>
      <c r="J1154" s="43">
        <v>5.4454135000000002E-3</v>
      </c>
      <c r="K1154" s="43">
        <v>1.4783302E-3</v>
      </c>
      <c r="L1154" s="43">
        <v>2.5461353999999999E-3</v>
      </c>
      <c r="M1154" s="43">
        <v>1.2185109E-2</v>
      </c>
      <c r="N1154" s="43">
        <v>0.31592605000000001</v>
      </c>
      <c r="O1154" s="43">
        <v>1.2754343E-4</v>
      </c>
      <c r="P1154" s="43">
        <v>1.0041850999999999E-2</v>
      </c>
      <c r="Q1154" s="43">
        <v>8.2715385000000003E-4</v>
      </c>
      <c r="R1154" s="43">
        <v>1.4604219999999999E-2</v>
      </c>
      <c r="S1154" s="43">
        <v>1.4337112000000001E-2</v>
      </c>
      <c r="U1154" s="77">
        <f t="shared" si="90"/>
        <v>0.49906781034482756</v>
      </c>
    </row>
    <row r="1155" spans="1:21">
      <c r="A1155" s="41" t="s">
        <v>33</v>
      </c>
      <c r="B1155" s="41" t="s">
        <v>2637</v>
      </c>
      <c r="C1155" s="74">
        <f t="shared" si="86"/>
        <v>0.53817024781400002</v>
      </c>
      <c r="D1155" s="74">
        <f t="shared" si="87"/>
        <v>9.8183441900000015E-3</v>
      </c>
      <c r="E1155" s="74">
        <f t="shared" si="88"/>
        <v>0.44297348410000004</v>
      </c>
      <c r="F1155" s="74">
        <f t="shared" si="89"/>
        <v>3.9338633524000001E-2</v>
      </c>
      <c r="G1155" s="75">
        <v>4.6039785999999999E-2</v>
      </c>
      <c r="H1155" s="43">
        <v>1.6207540999999999E-3</v>
      </c>
      <c r="I1155" s="43">
        <v>0.20179928999999999</v>
      </c>
      <c r="J1155" s="43">
        <v>3.7289365000000001E-3</v>
      </c>
      <c r="K1155" s="43">
        <v>1.0880859E-3</v>
      </c>
      <c r="L1155" s="43">
        <v>4.9292339E-4</v>
      </c>
      <c r="M1155" s="43">
        <v>4.5083984000000004E-3</v>
      </c>
      <c r="N1155" s="43">
        <v>0.23955344000000001</v>
      </c>
      <c r="O1155" s="43">
        <v>9.8211403999999997E-5</v>
      </c>
      <c r="P1155" s="43">
        <v>5.7416771000000002E-3</v>
      </c>
      <c r="Q1155" s="43">
        <v>5.5467801999999999E-4</v>
      </c>
      <c r="R1155" s="43">
        <v>1.7113659E-2</v>
      </c>
      <c r="S1155" s="43">
        <v>1.5830408000000001E-2</v>
      </c>
      <c r="U1155" s="77">
        <f t="shared" si="90"/>
        <v>0.39689470689655171</v>
      </c>
    </row>
    <row r="1156" spans="1:21">
      <c r="A1156" s="41" t="s">
        <v>33</v>
      </c>
      <c r="B1156" s="41" t="s">
        <v>2638</v>
      </c>
      <c r="C1156" s="74">
        <f t="shared" si="86"/>
        <v>1.0135587779900002</v>
      </c>
      <c r="D1156" s="74">
        <f t="shared" si="87"/>
        <v>1.48768506E-2</v>
      </c>
      <c r="E1156" s="74">
        <f t="shared" si="88"/>
        <v>0.91485261230000003</v>
      </c>
      <c r="F1156" s="74">
        <f t="shared" si="89"/>
        <v>3.6089879089999999E-2</v>
      </c>
      <c r="G1156" s="75">
        <v>4.7739436000000003E-2</v>
      </c>
      <c r="H1156" s="43">
        <v>1.1230623000000001E-3</v>
      </c>
      <c r="I1156" s="43">
        <v>0.22879883000000001</v>
      </c>
      <c r="J1156" s="43">
        <v>4.2256072999999998E-3</v>
      </c>
      <c r="K1156" s="43">
        <v>1.1543212999999999E-3</v>
      </c>
      <c r="L1156" s="43">
        <v>1.3313873E-3</v>
      </c>
      <c r="M1156" s="43">
        <v>8.1655346999999993E-3</v>
      </c>
      <c r="N1156" s="43">
        <v>0.68493071999999999</v>
      </c>
      <c r="O1156" s="43">
        <v>1.0614204E-4</v>
      </c>
      <c r="P1156" s="43">
        <v>7.1516660999999997E-3</v>
      </c>
      <c r="Q1156" s="43">
        <v>6.4257194999999998E-4</v>
      </c>
      <c r="R1156" s="43">
        <v>1.4538531E-2</v>
      </c>
      <c r="S1156" s="43">
        <v>1.3650967999999999E-2</v>
      </c>
      <c r="U1156" s="77">
        <f t="shared" si="90"/>
        <v>0.41154686206896551</v>
      </c>
    </row>
    <row r="1157" spans="1:21">
      <c r="A1157" s="41" t="s">
        <v>33</v>
      </c>
      <c r="B1157" s="41" t="s">
        <v>2639</v>
      </c>
      <c r="C1157" s="74">
        <f t="shared" si="86"/>
        <v>0.43901587988000002</v>
      </c>
      <c r="D1157" s="74">
        <f t="shared" si="87"/>
        <v>1.6558065099999998E-2</v>
      </c>
      <c r="E1157" s="74">
        <f t="shared" si="88"/>
        <v>0.34728919517000001</v>
      </c>
      <c r="F1157" s="74">
        <f t="shared" si="89"/>
        <v>3.2126379610000005E-2</v>
      </c>
      <c r="G1157" s="75">
        <v>4.3042240000000002E-2</v>
      </c>
      <c r="H1157" s="43">
        <v>8.4190516999999997E-4</v>
      </c>
      <c r="I1157" s="43">
        <v>0.20771993</v>
      </c>
      <c r="J1157" s="43">
        <v>4.2975104000000002E-3</v>
      </c>
      <c r="K1157" s="43">
        <v>1.1502963E-3</v>
      </c>
      <c r="L1157" s="43">
        <v>2.4754103E-3</v>
      </c>
      <c r="M1157" s="43">
        <v>8.6348481000000001E-3</v>
      </c>
      <c r="N1157" s="43">
        <v>0.13872735999999999</v>
      </c>
      <c r="O1157" s="43">
        <v>1.0507275E-4</v>
      </c>
      <c r="P1157" s="43">
        <v>8.1097526000000007E-3</v>
      </c>
      <c r="Q1157" s="43">
        <v>4.0775866E-4</v>
      </c>
      <c r="R1157" s="43">
        <v>1.3712811E-2</v>
      </c>
      <c r="S1157" s="43">
        <v>9.7909846000000002E-3</v>
      </c>
      <c r="U1157" s="77">
        <f t="shared" si="90"/>
        <v>0.37105379310344827</v>
      </c>
    </row>
    <row r="1158" spans="1:21">
      <c r="A1158" s="41" t="s">
        <v>33</v>
      </c>
      <c r="B1158" s="41" t="s">
        <v>2640</v>
      </c>
      <c r="C1158" s="74">
        <f t="shared" si="86"/>
        <v>0.51330107783000001</v>
      </c>
      <c r="D1158" s="74">
        <f t="shared" si="87"/>
        <v>1.4494626930000001E-2</v>
      </c>
      <c r="E1158" s="74">
        <f t="shared" si="88"/>
        <v>0.37718570760000003</v>
      </c>
      <c r="F1158" s="74">
        <f t="shared" si="89"/>
        <v>6.4770999300000007E-2</v>
      </c>
      <c r="G1158" s="75">
        <v>5.6849744000000001E-2</v>
      </c>
      <c r="H1158" s="43">
        <v>2.8444275999999998E-3</v>
      </c>
      <c r="I1158" s="43">
        <v>0.1841515</v>
      </c>
      <c r="J1158" s="43">
        <v>6.6149655999999998E-3</v>
      </c>
      <c r="K1158" s="43">
        <v>2.1275864E-3</v>
      </c>
      <c r="L1158" s="43">
        <v>7.0605522999999998E-4</v>
      </c>
      <c r="M1158" s="43">
        <v>5.0460197000000004E-3</v>
      </c>
      <c r="N1158" s="43">
        <v>0.19018978</v>
      </c>
      <c r="O1158" s="43">
        <v>1.6817871000000001E-4</v>
      </c>
      <c r="P1158" s="43">
        <v>1.2255728E-2</v>
      </c>
      <c r="Q1158" s="43">
        <v>6.9070858999999997E-4</v>
      </c>
      <c r="R1158" s="43">
        <v>2.7980278000000001E-2</v>
      </c>
      <c r="S1158" s="43">
        <v>2.3676105999999999E-2</v>
      </c>
      <c r="U1158" s="77">
        <f t="shared" si="90"/>
        <v>0.49008399999999996</v>
      </c>
    </row>
    <row r="1159" spans="1:21">
      <c r="A1159" s="41" t="s">
        <v>33</v>
      </c>
      <c r="B1159" s="41" t="s">
        <v>2641</v>
      </c>
      <c r="C1159" s="74">
        <f t="shared" si="86"/>
        <v>1.83356335585</v>
      </c>
      <c r="D1159" s="74">
        <f t="shared" si="87"/>
        <v>3.6178621800000005E-2</v>
      </c>
      <c r="E1159" s="74">
        <f t="shared" si="88"/>
        <v>1.6008222662</v>
      </c>
      <c r="F1159" s="74">
        <f t="shared" si="89"/>
        <v>0.10077540485</v>
      </c>
      <c r="G1159" s="75">
        <v>9.5787063000000006E-2</v>
      </c>
      <c r="H1159" s="43">
        <v>2.9859361999999999E-3</v>
      </c>
      <c r="I1159" s="43">
        <v>0.38098812999999998</v>
      </c>
      <c r="J1159" s="43">
        <v>1.2536879000000001E-2</v>
      </c>
      <c r="K1159" s="43">
        <v>3.8327485000000001E-3</v>
      </c>
      <c r="L1159" s="43">
        <v>2.7280103E-3</v>
      </c>
      <c r="M1159" s="43">
        <v>1.7080984E-2</v>
      </c>
      <c r="N1159" s="43">
        <v>1.2168482</v>
      </c>
      <c r="O1159" s="43">
        <v>2.9696215E-4</v>
      </c>
      <c r="P1159" s="43">
        <v>2.4564124E-2</v>
      </c>
      <c r="Q1159" s="43">
        <v>1.4466607E-3</v>
      </c>
      <c r="R1159" s="43">
        <v>4.3108054999999999E-2</v>
      </c>
      <c r="S1159" s="43">
        <v>3.1359603E-2</v>
      </c>
      <c r="U1159" s="77">
        <f t="shared" si="90"/>
        <v>0.82575054310344831</v>
      </c>
    </row>
    <row r="1160" spans="1:21">
      <c r="A1160" s="41" t="s">
        <v>33</v>
      </c>
      <c r="B1160" s="41" t="s">
        <v>2642</v>
      </c>
      <c r="C1160" s="74">
        <f t="shared" si="86"/>
        <v>0.47250486181000007</v>
      </c>
      <c r="D1160" s="74">
        <f t="shared" si="87"/>
        <v>1.6027347400000003E-2</v>
      </c>
      <c r="E1160" s="74">
        <f t="shared" si="88"/>
        <v>0.32714388570000003</v>
      </c>
      <c r="F1160" s="74">
        <f t="shared" si="89"/>
        <v>6.6042604710000008E-2</v>
      </c>
      <c r="G1160" s="75">
        <v>6.3291024000000001E-2</v>
      </c>
      <c r="H1160" s="43">
        <v>1.4890157E-3</v>
      </c>
      <c r="I1160" s="43">
        <v>0.22441432</v>
      </c>
      <c r="J1160" s="43">
        <v>6.5736183000000004E-3</v>
      </c>
      <c r="K1160" s="43">
        <v>2.0390811999999999E-3</v>
      </c>
      <c r="L1160" s="43">
        <v>9.6772320000000005E-4</v>
      </c>
      <c r="M1160" s="43">
        <v>6.4469247000000004E-3</v>
      </c>
      <c r="N1160" s="43">
        <v>0.10124055</v>
      </c>
      <c r="O1160" s="43">
        <v>1.6646318000000001E-4</v>
      </c>
      <c r="P1160" s="43">
        <v>1.2066883E-2</v>
      </c>
      <c r="Q1160" s="43">
        <v>8.4930852999999995E-4</v>
      </c>
      <c r="R1160" s="43">
        <v>2.8175657E-2</v>
      </c>
      <c r="S1160" s="43">
        <v>2.4784292999999999E-2</v>
      </c>
      <c r="U1160" s="77">
        <f t="shared" si="90"/>
        <v>0.54561227586206895</v>
      </c>
    </row>
    <row r="1161" spans="1:21">
      <c r="A1161" s="41" t="s">
        <v>33</v>
      </c>
      <c r="B1161" s="41" t="s">
        <v>2643</v>
      </c>
      <c r="C1161" s="74">
        <f t="shared" si="86"/>
        <v>0.68830933298000008</v>
      </c>
      <c r="D1161" s="74">
        <f t="shared" si="87"/>
        <v>1.3243424770000001E-2</v>
      </c>
      <c r="E1161" s="74">
        <f t="shared" si="88"/>
        <v>0.58006925660000008</v>
      </c>
      <c r="F1161" s="74">
        <f t="shared" si="89"/>
        <v>4.167507761E-2</v>
      </c>
      <c r="G1161" s="75">
        <v>5.3321573999999997E-2</v>
      </c>
      <c r="H1161" s="43">
        <v>1.1875866E-3</v>
      </c>
      <c r="I1161" s="43">
        <v>0.23727333</v>
      </c>
      <c r="J1161" s="43">
        <v>4.8081514999999998E-3</v>
      </c>
      <c r="K1161" s="43">
        <v>1.3697284999999999E-3</v>
      </c>
      <c r="L1161" s="43">
        <v>7.0517357000000002E-4</v>
      </c>
      <c r="M1161" s="43">
        <v>6.3603712000000001E-3</v>
      </c>
      <c r="N1161" s="43">
        <v>0.34160834000000001</v>
      </c>
      <c r="O1161" s="43">
        <v>1.1853584999999999E-4</v>
      </c>
      <c r="P1161" s="43">
        <v>7.9370376000000003E-3</v>
      </c>
      <c r="Q1161" s="43">
        <v>9.9761715999999992E-4</v>
      </c>
      <c r="R1161" s="43">
        <v>1.7825619000000001E-2</v>
      </c>
      <c r="S1161" s="43">
        <v>1.4796268E-2</v>
      </c>
      <c r="U1161" s="77">
        <f t="shared" si="90"/>
        <v>0.4596687413793103</v>
      </c>
    </row>
    <row r="1162" spans="1:21">
      <c r="A1162" s="41" t="s">
        <v>33</v>
      </c>
      <c r="B1162" s="41" t="s">
        <v>2644</v>
      </c>
      <c r="C1162" s="74">
        <f t="shared" ref="C1162:C1225" si="91">D1162+E1162+F1162+G1162</f>
        <v>0.74788761267000003</v>
      </c>
      <c r="D1162" s="74">
        <f t="shared" ref="D1162:D1225" si="92">J1162+K1162+L1162+M1162</f>
        <v>1.6467167599999999E-2</v>
      </c>
      <c r="E1162" s="74">
        <f t="shared" ref="E1162:E1225" si="93">H1162+I1162+N1162</f>
        <v>0.62674717880000008</v>
      </c>
      <c r="F1162" s="74">
        <f t="shared" ref="F1162:F1225" si="94">O1162+IF(P1162="x",0,P1162)+IF(Q1162="x",0,Q1162)+IF(R1162="x",0,R1162)+S1162</f>
        <v>4.4270332270000004E-2</v>
      </c>
      <c r="G1162" s="75">
        <v>6.0402933999999998E-2</v>
      </c>
      <c r="H1162" s="43">
        <v>1.3550388000000001E-3</v>
      </c>
      <c r="I1162" s="43">
        <v>0.25443510000000003</v>
      </c>
      <c r="J1162" s="43">
        <v>5.1263222999999997E-3</v>
      </c>
      <c r="K1162" s="43">
        <v>1.5105577000000001E-3</v>
      </c>
      <c r="L1162" s="43">
        <v>1.0060342999999999E-3</v>
      </c>
      <c r="M1162" s="43">
        <v>8.8242532999999995E-3</v>
      </c>
      <c r="N1162" s="43">
        <v>0.37095704000000002</v>
      </c>
      <c r="O1162" s="43">
        <v>1.273968E-4</v>
      </c>
      <c r="P1162" s="43">
        <v>8.8163029999999993E-3</v>
      </c>
      <c r="Q1162" s="43">
        <v>7.7677647000000004E-4</v>
      </c>
      <c r="R1162" s="43">
        <v>1.9637297000000001E-2</v>
      </c>
      <c r="S1162" s="43">
        <v>1.4912559000000001E-2</v>
      </c>
      <c r="U1162" s="77">
        <f t="shared" si="90"/>
        <v>0.52071494827586207</v>
      </c>
    </row>
    <row r="1163" spans="1:21">
      <c r="A1163" s="41" t="s">
        <v>33</v>
      </c>
      <c r="B1163" s="41" t="s">
        <v>2645</v>
      </c>
      <c r="C1163" s="74">
        <f t="shared" si="91"/>
        <v>3.10056872433</v>
      </c>
      <c r="D1163" s="74">
        <f t="shared" si="92"/>
        <v>3.0338414609999999E-2</v>
      </c>
      <c r="E1163" s="74">
        <f t="shared" si="93"/>
        <v>2.8806213818000002</v>
      </c>
      <c r="F1163" s="74">
        <f t="shared" si="94"/>
        <v>9.6435228920000005E-2</v>
      </c>
      <c r="G1163" s="75">
        <v>9.3173698999999999E-2</v>
      </c>
      <c r="H1163" s="43">
        <v>2.8481617999999999E-3</v>
      </c>
      <c r="I1163" s="43">
        <v>0.34869322000000003</v>
      </c>
      <c r="J1163" s="43">
        <v>1.1605694999999999E-2</v>
      </c>
      <c r="K1163" s="43">
        <v>3.5695181999999999E-3</v>
      </c>
      <c r="L1163" s="43">
        <v>7.6099241000000004E-4</v>
      </c>
      <c r="M1163" s="43">
        <v>1.4402208999999999E-2</v>
      </c>
      <c r="N1163" s="43">
        <v>2.52908</v>
      </c>
      <c r="O1163" s="43">
        <v>2.7807961999999999E-4</v>
      </c>
      <c r="P1163" s="43">
        <v>2.2158082999999999E-2</v>
      </c>
      <c r="Q1163" s="43">
        <v>1.1153223000000001E-3</v>
      </c>
      <c r="R1163" s="43">
        <v>4.1230769E-2</v>
      </c>
      <c r="S1163" s="43">
        <v>3.1652975E-2</v>
      </c>
      <c r="U1163" s="77">
        <f t="shared" si="90"/>
        <v>0.80322154310344818</v>
      </c>
    </row>
    <row r="1164" spans="1:21">
      <c r="A1164" s="41" t="s">
        <v>33</v>
      </c>
      <c r="B1164" s="41" t="s">
        <v>2646</v>
      </c>
      <c r="C1164" s="74">
        <f t="shared" si="91"/>
        <v>0.85601855275999994</v>
      </c>
      <c r="D1164" s="74">
        <f t="shared" si="92"/>
        <v>1.8454290969999999E-2</v>
      </c>
      <c r="E1164" s="74">
        <f t="shared" si="93"/>
        <v>0.70354726959999991</v>
      </c>
      <c r="F1164" s="74">
        <f t="shared" si="94"/>
        <v>7.2600577190000001E-2</v>
      </c>
      <c r="G1164" s="75">
        <v>6.1416415000000002E-2</v>
      </c>
      <c r="H1164" s="43">
        <v>1.9057195999999999E-3</v>
      </c>
      <c r="I1164" s="43">
        <v>0.19795277</v>
      </c>
      <c r="J1164" s="43">
        <v>8.5035514999999996E-3</v>
      </c>
      <c r="K1164" s="43">
        <v>2.6289287999999998E-3</v>
      </c>
      <c r="L1164" s="43">
        <v>8.8368466999999996E-4</v>
      </c>
      <c r="M1164" s="43">
        <v>6.4381259999999997E-3</v>
      </c>
      <c r="N1164" s="43">
        <v>0.50368877999999995</v>
      </c>
      <c r="O1164" s="43">
        <v>2.1195348999999999E-4</v>
      </c>
      <c r="P1164" s="43">
        <v>1.6958266999999999E-2</v>
      </c>
      <c r="Q1164" s="43">
        <v>1.0352637E-3</v>
      </c>
      <c r="R1164" s="43">
        <v>3.0473653999999999E-2</v>
      </c>
      <c r="S1164" s="43">
        <v>2.3921438999999999E-2</v>
      </c>
      <c r="U1164" s="77">
        <f t="shared" si="90"/>
        <v>0.52945185344827583</v>
      </c>
    </row>
    <row r="1165" spans="1:21">
      <c r="A1165" s="41" t="s">
        <v>33</v>
      </c>
      <c r="B1165" s="41" t="s">
        <v>2647</v>
      </c>
      <c r="C1165" s="74">
        <f t="shared" si="91"/>
        <v>1.3651338274</v>
      </c>
      <c r="D1165" s="74">
        <f t="shared" si="92"/>
        <v>3.9909572200000007E-2</v>
      </c>
      <c r="E1165" s="74">
        <f t="shared" si="93"/>
        <v>1.1685883118</v>
      </c>
      <c r="F1165" s="74">
        <f t="shared" si="94"/>
        <v>6.9079726399999986E-2</v>
      </c>
      <c r="G1165" s="75">
        <v>8.7556217000000006E-2</v>
      </c>
      <c r="H1165" s="43">
        <v>2.7157817999999999E-3</v>
      </c>
      <c r="I1165" s="43">
        <v>0.44427435999999998</v>
      </c>
      <c r="J1165" s="43">
        <v>8.5128848000000003E-3</v>
      </c>
      <c r="K1165" s="43">
        <v>2.5822476E-3</v>
      </c>
      <c r="L1165" s="43">
        <v>4.1698838000000004E-3</v>
      </c>
      <c r="M1165" s="43">
        <v>2.4644556000000001E-2</v>
      </c>
      <c r="N1165" s="43">
        <v>0.72159817000000004</v>
      </c>
      <c r="O1165" s="43">
        <v>1.8731459999999999E-4</v>
      </c>
      <c r="P1165" s="43">
        <v>1.5102467E-2</v>
      </c>
      <c r="Q1165" s="43">
        <v>1.6198187999999999E-3</v>
      </c>
      <c r="R1165" s="43">
        <v>2.7030566999999998E-2</v>
      </c>
      <c r="S1165" s="43">
        <v>2.5139558999999999E-2</v>
      </c>
      <c r="U1165" s="77">
        <f t="shared" si="90"/>
        <v>0.75479497413793106</v>
      </c>
    </row>
    <row r="1166" spans="1:21">
      <c r="A1166" s="41" t="s">
        <v>33</v>
      </c>
      <c r="B1166" s="41" t="s">
        <v>2648</v>
      </c>
      <c r="C1166" s="74">
        <f t="shared" si="91"/>
        <v>1.9813874615400002</v>
      </c>
      <c r="D1166" s="74">
        <f t="shared" si="92"/>
        <v>2.7519281499999999E-2</v>
      </c>
      <c r="E1166" s="74">
        <f t="shared" si="93"/>
        <v>1.8065180700000001</v>
      </c>
      <c r="F1166" s="74">
        <f t="shared" si="94"/>
        <v>6.6295063039999991E-2</v>
      </c>
      <c r="G1166" s="75">
        <v>8.1055047000000005E-2</v>
      </c>
      <c r="H1166" s="43">
        <v>2.1297999999999998E-3</v>
      </c>
      <c r="I1166" s="43">
        <v>0.41278346999999999</v>
      </c>
      <c r="J1166" s="43">
        <v>8.9115231000000007E-3</v>
      </c>
      <c r="K1166" s="43">
        <v>2.4908349999999998E-3</v>
      </c>
      <c r="L1166" s="43">
        <v>1.5138514E-3</v>
      </c>
      <c r="M1166" s="43">
        <v>1.4603072E-2</v>
      </c>
      <c r="N1166" s="43">
        <v>1.3916048000000001</v>
      </c>
      <c r="O1166" s="43">
        <v>2.0541453999999999E-4</v>
      </c>
      <c r="P1166" s="43">
        <v>1.5900801999999999E-2</v>
      </c>
      <c r="Q1166" s="43">
        <v>1.0070825E-3</v>
      </c>
      <c r="R1166" s="43">
        <v>2.6575352E-2</v>
      </c>
      <c r="S1166" s="43">
        <v>2.2606411999999999E-2</v>
      </c>
      <c r="U1166" s="77">
        <f t="shared" si="90"/>
        <v>0.69875040517241382</v>
      </c>
    </row>
    <row r="1167" spans="1:21">
      <c r="A1167" s="41" t="s">
        <v>33</v>
      </c>
      <c r="B1167" s="41" t="s">
        <v>2649</v>
      </c>
      <c r="C1167" s="74">
        <f t="shared" si="91"/>
        <v>0.60811383922999995</v>
      </c>
      <c r="D1167" s="74">
        <f t="shared" si="92"/>
        <v>2.0944985270000001E-2</v>
      </c>
      <c r="E1167" s="74">
        <f t="shared" si="93"/>
        <v>0.42117826189999996</v>
      </c>
      <c r="F1167" s="74">
        <f t="shared" si="94"/>
        <v>8.5476333060000007E-2</v>
      </c>
      <c r="G1167" s="75">
        <v>8.0514259000000005E-2</v>
      </c>
      <c r="H1167" s="43">
        <v>2.1753918999999999E-3</v>
      </c>
      <c r="I1167" s="43">
        <v>0.28730329999999998</v>
      </c>
      <c r="J1167" s="43">
        <v>1.0256863E-2</v>
      </c>
      <c r="K1167" s="43">
        <v>3.0832946000000001E-3</v>
      </c>
      <c r="L1167" s="43">
        <v>6.7190806999999997E-4</v>
      </c>
      <c r="M1167" s="43">
        <v>6.9329196000000003E-3</v>
      </c>
      <c r="N1167" s="43">
        <v>0.13169956999999999</v>
      </c>
      <c r="O1167" s="43">
        <v>2.4735436E-4</v>
      </c>
      <c r="P1167" s="43">
        <v>1.9547608000000001E-2</v>
      </c>
      <c r="Q1167" s="43">
        <v>1.4523177000000001E-3</v>
      </c>
      <c r="R1167" s="43">
        <v>3.5295576000000002E-2</v>
      </c>
      <c r="S1167" s="43">
        <v>2.8933476999999999E-2</v>
      </c>
      <c r="U1167" s="77">
        <f t="shared" si="90"/>
        <v>0.69408843965517242</v>
      </c>
    </row>
    <row r="1168" spans="1:21">
      <c r="A1168" s="41" t="s">
        <v>33</v>
      </c>
      <c r="B1168" s="41" t="s">
        <v>2650</v>
      </c>
      <c r="C1168" s="74">
        <f t="shared" si="91"/>
        <v>0.46742230673000001</v>
      </c>
      <c r="D1168" s="74">
        <f t="shared" si="92"/>
        <v>1.2890506520000001E-2</v>
      </c>
      <c r="E1168" s="74">
        <f t="shared" si="93"/>
        <v>0.34603685510000004</v>
      </c>
      <c r="F1168" s="74">
        <f t="shared" si="94"/>
        <v>5.7547147110000002E-2</v>
      </c>
      <c r="G1168" s="75">
        <v>5.0947798000000002E-2</v>
      </c>
      <c r="H1168" s="43">
        <v>1.6153751000000001E-3</v>
      </c>
      <c r="I1168" s="43">
        <v>0.16933532000000001</v>
      </c>
      <c r="J1168" s="43">
        <v>6.7827243999999997E-3</v>
      </c>
      <c r="K1168" s="43">
        <v>2.0620978E-3</v>
      </c>
      <c r="L1168" s="43">
        <v>4.0913092000000002E-4</v>
      </c>
      <c r="M1168" s="43">
        <v>3.6365534E-3</v>
      </c>
      <c r="N1168" s="43">
        <v>0.17508615999999999</v>
      </c>
      <c r="O1168" s="43">
        <v>1.7150706999999999E-4</v>
      </c>
      <c r="P1168" s="43">
        <v>1.3105268999999999E-2</v>
      </c>
      <c r="Q1168" s="43">
        <v>7.4744104E-4</v>
      </c>
      <c r="R1168" s="43">
        <v>2.3681433000000002E-2</v>
      </c>
      <c r="S1168" s="43">
        <v>1.9841497E-2</v>
      </c>
      <c r="U1168" s="77">
        <f t="shared" si="90"/>
        <v>0.43920515517241382</v>
      </c>
    </row>
    <row r="1169" spans="1:21">
      <c r="A1169" s="41" t="s">
        <v>33</v>
      </c>
      <c r="B1169" s="41" t="s">
        <v>2651</v>
      </c>
      <c r="C1169" s="74">
        <f t="shared" si="91"/>
        <v>1.34732636196</v>
      </c>
      <c r="D1169" s="74">
        <f t="shared" si="92"/>
        <v>6.2285557799999995E-2</v>
      </c>
      <c r="E1169" s="74">
        <f t="shared" si="93"/>
        <v>1.1308393904</v>
      </c>
      <c r="F1169" s="74">
        <f t="shared" si="94"/>
        <v>5.7625864759999992E-2</v>
      </c>
      <c r="G1169" s="75">
        <v>9.6575548999999997E-2</v>
      </c>
      <c r="H1169" s="43">
        <v>1.7200104E-3</v>
      </c>
      <c r="I1169" s="43">
        <v>0.66406905000000005</v>
      </c>
      <c r="J1169" s="43">
        <v>8.5529509999999996E-3</v>
      </c>
      <c r="K1169" s="43">
        <v>1.9106157999999999E-3</v>
      </c>
      <c r="L1169" s="43">
        <v>1.2170502999999999E-2</v>
      </c>
      <c r="M1169" s="43">
        <v>3.9651487999999999E-2</v>
      </c>
      <c r="N1169" s="43">
        <v>0.46505033000000001</v>
      </c>
      <c r="O1169" s="43">
        <v>1.5200639000000001E-4</v>
      </c>
      <c r="P1169" s="43">
        <v>1.6434900999999998E-2</v>
      </c>
      <c r="Q1169" s="43">
        <v>9.9892837000000009E-4</v>
      </c>
      <c r="R1169" s="43">
        <v>2.1121813999999999E-2</v>
      </c>
      <c r="S1169" s="43">
        <v>1.8918214999999999E-2</v>
      </c>
      <c r="U1169" s="77">
        <f t="shared" si="90"/>
        <v>0.83254783620689643</v>
      </c>
    </row>
    <row r="1170" spans="1:21">
      <c r="A1170" s="41" t="s">
        <v>33</v>
      </c>
      <c r="B1170" s="41" t="s">
        <v>2652</v>
      </c>
      <c r="C1170" s="74">
        <f t="shared" si="91"/>
        <v>0.45369135416999995</v>
      </c>
      <c r="D1170" s="74">
        <f t="shared" si="92"/>
        <v>1.9835288499999999E-2</v>
      </c>
      <c r="E1170" s="74">
        <f t="shared" si="93"/>
        <v>0.33004965040000001</v>
      </c>
      <c r="F1170" s="74">
        <f t="shared" si="94"/>
        <v>4.2794510270000002E-2</v>
      </c>
      <c r="G1170" s="75">
        <v>6.1011904999999998E-2</v>
      </c>
      <c r="H1170" s="43">
        <v>1.2367124E-3</v>
      </c>
      <c r="I1170" s="43">
        <v>0.26419485999999998</v>
      </c>
      <c r="J1170" s="43">
        <v>5.7443566000000001E-3</v>
      </c>
      <c r="K1170" s="43">
        <v>1.6671671E-3</v>
      </c>
      <c r="L1170" s="43">
        <v>1.6576518000000001E-3</v>
      </c>
      <c r="M1170" s="43">
        <v>1.0766113000000001E-2</v>
      </c>
      <c r="N1170" s="43">
        <v>6.4618077999999995E-2</v>
      </c>
      <c r="O1170" s="43">
        <v>1.3631961000000001E-4</v>
      </c>
      <c r="P1170" s="43">
        <v>1.0478375E-2</v>
      </c>
      <c r="Q1170" s="43">
        <v>6.0929265999999996E-4</v>
      </c>
      <c r="R1170" s="43">
        <v>1.6654360999999999E-2</v>
      </c>
      <c r="S1170" s="43">
        <v>1.4916162E-2</v>
      </c>
      <c r="U1170" s="77">
        <f t="shared" ref="U1170:U1233" si="95">G1170/0.116</f>
        <v>0.52596469827586201</v>
      </c>
    </row>
    <row r="1171" spans="1:21">
      <c r="A1171" s="41" t="s">
        <v>33</v>
      </c>
      <c r="B1171" s="41" t="s">
        <v>2653</v>
      </c>
      <c r="C1171" s="74">
        <f t="shared" si="91"/>
        <v>0.72924009827999992</v>
      </c>
      <c r="D1171" s="74">
        <f t="shared" si="92"/>
        <v>2.1187193299999997E-2</v>
      </c>
      <c r="E1171" s="74">
        <f t="shared" si="93"/>
        <v>0.57292321089999998</v>
      </c>
      <c r="F1171" s="74">
        <f t="shared" si="94"/>
        <v>7.1246965080000002E-2</v>
      </c>
      <c r="G1171" s="75">
        <v>6.3882728999999999E-2</v>
      </c>
      <c r="H1171" s="43">
        <v>2.3331909000000001E-3</v>
      </c>
      <c r="I1171" s="43">
        <v>0.23360775</v>
      </c>
      <c r="J1171" s="43">
        <v>8.6172253999999993E-3</v>
      </c>
      <c r="K1171" s="43">
        <v>2.6698404999999999E-3</v>
      </c>
      <c r="L1171" s="43">
        <v>1.2700523999999999E-3</v>
      </c>
      <c r="M1171" s="43">
        <v>8.6300749999999992E-3</v>
      </c>
      <c r="N1171" s="43">
        <v>0.33698226999999997</v>
      </c>
      <c r="O1171" s="43">
        <v>2.1066893000000001E-4</v>
      </c>
      <c r="P1171" s="43">
        <v>1.7038793999999999E-2</v>
      </c>
      <c r="Q1171" s="43">
        <v>8.6068115000000002E-4</v>
      </c>
      <c r="R1171" s="43">
        <v>2.9618329999999998E-2</v>
      </c>
      <c r="S1171" s="43">
        <v>2.3518490999999999E-2</v>
      </c>
      <c r="U1171" s="77">
        <f t="shared" si="95"/>
        <v>0.55071318103448275</v>
      </c>
    </row>
    <row r="1172" spans="1:21">
      <c r="A1172" s="41" t="s">
        <v>33</v>
      </c>
      <c r="B1172" s="41" t="s">
        <v>2654</v>
      </c>
      <c r="C1172" s="74">
        <f t="shared" si="91"/>
        <v>2.9111971679300002</v>
      </c>
      <c r="D1172" s="74">
        <f t="shared" si="92"/>
        <v>0.1027942971</v>
      </c>
      <c r="E1172" s="74">
        <f t="shared" si="93"/>
        <v>2.3164993945000001</v>
      </c>
      <c r="F1172" s="74">
        <f t="shared" si="94"/>
        <v>0.25151045633000002</v>
      </c>
      <c r="G1172" s="75">
        <v>0.24039302000000001</v>
      </c>
      <c r="H1172" s="43">
        <v>7.2162944999999996E-3</v>
      </c>
      <c r="I1172" s="43">
        <v>1.0390067999999999</v>
      </c>
      <c r="J1172" s="43">
        <v>3.1588154E-2</v>
      </c>
      <c r="K1172" s="43">
        <v>9.5036934000000007E-3</v>
      </c>
      <c r="L1172" s="43">
        <v>8.0362256999999999E-3</v>
      </c>
      <c r="M1172" s="43">
        <v>5.3666223999999998E-2</v>
      </c>
      <c r="N1172" s="43">
        <v>1.2702762999999999</v>
      </c>
      <c r="O1172" s="43">
        <v>7.0277413E-4</v>
      </c>
      <c r="P1172" s="43">
        <v>6.2249166000000002E-2</v>
      </c>
      <c r="Q1172" s="43">
        <v>3.4600351999999998E-3</v>
      </c>
      <c r="R1172" s="43">
        <v>0.10787286</v>
      </c>
      <c r="S1172" s="43">
        <v>7.7225620999999994E-2</v>
      </c>
      <c r="U1172" s="77">
        <f t="shared" si="95"/>
        <v>2.0723536206896553</v>
      </c>
    </row>
    <row r="1173" spans="1:21">
      <c r="A1173" s="41" t="s">
        <v>33</v>
      </c>
      <c r="B1173" s="41" t="s">
        <v>2655</v>
      </c>
      <c r="C1173" s="74">
        <f t="shared" si="91"/>
        <v>0.62290002041000003</v>
      </c>
      <c r="D1173" s="74">
        <f t="shared" si="92"/>
        <v>1.9663286379999999E-2</v>
      </c>
      <c r="E1173" s="74">
        <f t="shared" si="93"/>
        <v>0.45933617500000001</v>
      </c>
      <c r="F1173" s="74">
        <f t="shared" si="94"/>
        <v>8.2214481030000008E-2</v>
      </c>
      <c r="G1173" s="75">
        <v>6.1686077999999998E-2</v>
      </c>
      <c r="H1173" s="43">
        <v>2.4287150000000001E-3</v>
      </c>
      <c r="I1173" s="43">
        <v>0.19556372999999999</v>
      </c>
      <c r="J1173" s="43">
        <v>9.8567273999999993E-3</v>
      </c>
      <c r="K1173" s="43">
        <v>3.2693644E-3</v>
      </c>
      <c r="L1173" s="43">
        <v>9.1270578000000001E-4</v>
      </c>
      <c r="M1173" s="43">
        <v>5.6244887999999998E-3</v>
      </c>
      <c r="N1173" s="43">
        <v>0.26134373</v>
      </c>
      <c r="O1173" s="43">
        <v>2.4392602E-4</v>
      </c>
      <c r="P1173" s="43">
        <v>2.0005345000000001E-2</v>
      </c>
      <c r="Q1173" s="43">
        <v>8.7441901000000005E-4</v>
      </c>
      <c r="R1173" s="43">
        <v>3.6166563999999998E-2</v>
      </c>
      <c r="S1173" s="43">
        <v>2.4924227E-2</v>
      </c>
      <c r="U1173" s="77">
        <f t="shared" si="95"/>
        <v>0.53177653448275863</v>
      </c>
    </row>
    <row r="1174" spans="1:21">
      <c r="A1174" s="41" t="s">
        <v>33</v>
      </c>
      <c r="B1174" s="41" t="s">
        <v>2656</v>
      </c>
      <c r="C1174" s="74">
        <f t="shared" si="91"/>
        <v>0.88365625782000012</v>
      </c>
      <c r="D1174" s="74">
        <f t="shared" si="92"/>
        <v>1.7453470450000001E-2</v>
      </c>
      <c r="E1174" s="74">
        <f t="shared" si="93"/>
        <v>0.70212874570000006</v>
      </c>
      <c r="F1174" s="74">
        <f t="shared" si="94"/>
        <v>0.10468046867</v>
      </c>
      <c r="G1174" s="75">
        <v>5.9393572999999998E-2</v>
      </c>
      <c r="H1174" s="43">
        <v>2.0890657E-3</v>
      </c>
      <c r="I1174" s="43">
        <v>0.16778227000000001</v>
      </c>
      <c r="J1174" s="43">
        <v>8.0642622999999997E-3</v>
      </c>
      <c r="K1174" s="43">
        <v>2.8197023E-3</v>
      </c>
      <c r="L1174" s="43">
        <v>7.1284555000000001E-4</v>
      </c>
      <c r="M1174" s="43">
        <v>5.8566603000000002E-3</v>
      </c>
      <c r="N1174" s="43">
        <v>0.53225741000000004</v>
      </c>
      <c r="O1174" s="43">
        <v>2.2554530999999999E-4</v>
      </c>
      <c r="P1174" s="43">
        <v>1.63448E-2</v>
      </c>
      <c r="Q1174" s="43">
        <v>9.6394636E-4</v>
      </c>
      <c r="R1174" s="43">
        <v>4.9218237999999997E-2</v>
      </c>
      <c r="S1174" s="43">
        <v>3.7927939000000001E-2</v>
      </c>
      <c r="U1174" s="77">
        <f t="shared" si="95"/>
        <v>0.51201356034482759</v>
      </c>
    </row>
    <row r="1175" spans="1:21">
      <c r="A1175" s="41" t="s">
        <v>33</v>
      </c>
      <c r="B1175" s="41" t="s">
        <v>2657</v>
      </c>
      <c r="C1175" s="74">
        <f t="shared" si="91"/>
        <v>0.27399130632599999</v>
      </c>
      <c r="D1175" s="74">
        <f t="shared" si="92"/>
        <v>7.9576223300000005E-3</v>
      </c>
      <c r="E1175" s="74">
        <f t="shared" si="93"/>
        <v>0.19984444593999998</v>
      </c>
      <c r="F1175" s="74">
        <f t="shared" si="94"/>
        <v>3.0177610055999997E-2</v>
      </c>
      <c r="G1175" s="75">
        <v>3.6011627999999997E-2</v>
      </c>
      <c r="H1175" s="43">
        <v>7.0598693999999996E-4</v>
      </c>
      <c r="I1175" s="43">
        <v>0.13536081999999999</v>
      </c>
      <c r="J1175" s="43">
        <v>3.4340290999999999E-3</v>
      </c>
      <c r="K1175" s="43">
        <v>1.0491903999999999E-3</v>
      </c>
      <c r="L1175" s="43">
        <v>4.7213433000000001E-4</v>
      </c>
      <c r="M1175" s="43">
        <v>3.0022684999999999E-3</v>
      </c>
      <c r="N1175" s="43">
        <v>6.3777638999999997E-2</v>
      </c>
      <c r="O1175" s="43">
        <v>9.4007895999999994E-5</v>
      </c>
      <c r="P1175" s="43">
        <v>6.2399020000000003E-3</v>
      </c>
      <c r="Q1175" s="43">
        <v>5.5951416000000001E-4</v>
      </c>
      <c r="R1175" s="43">
        <v>1.3501657E-2</v>
      </c>
      <c r="S1175" s="43">
        <v>9.7825289999999999E-3</v>
      </c>
      <c r="U1175" s="77">
        <f t="shared" si="95"/>
        <v>0.31044506896551721</v>
      </c>
    </row>
    <row r="1176" spans="1:21">
      <c r="A1176" s="41" t="s">
        <v>33</v>
      </c>
      <c r="B1176" s="41" t="s">
        <v>2658</v>
      </c>
      <c r="C1176" s="74">
        <f t="shared" si="91"/>
        <v>0.58404927087000003</v>
      </c>
      <c r="D1176" s="74">
        <f t="shared" si="92"/>
        <v>1.3778591179999999E-2</v>
      </c>
      <c r="E1176" s="74">
        <f t="shared" si="93"/>
        <v>0.4600224349</v>
      </c>
      <c r="F1176" s="74">
        <f t="shared" si="94"/>
        <v>5.6262768790000001E-2</v>
      </c>
      <c r="G1176" s="75">
        <v>5.3985475999999998E-2</v>
      </c>
      <c r="H1176" s="43">
        <v>1.3933149E-3</v>
      </c>
      <c r="I1176" s="43">
        <v>0.21209069999999999</v>
      </c>
      <c r="J1176" s="43">
        <v>6.0093170999999997E-3</v>
      </c>
      <c r="K1176" s="43">
        <v>1.8391295000000001E-3</v>
      </c>
      <c r="L1176" s="43">
        <v>5.8456098000000001E-4</v>
      </c>
      <c r="M1176" s="43">
        <v>5.3455836000000003E-3</v>
      </c>
      <c r="N1176" s="43">
        <v>0.24653842000000001</v>
      </c>
      <c r="O1176" s="43">
        <v>1.4838635000000001E-4</v>
      </c>
      <c r="P1176" s="43">
        <v>1.0476048999999999E-2</v>
      </c>
      <c r="Q1176" s="43">
        <v>8.6566943999999999E-4</v>
      </c>
      <c r="R1176" s="43">
        <v>2.3823559000000001E-2</v>
      </c>
      <c r="S1176" s="43">
        <v>2.0949104999999999E-2</v>
      </c>
      <c r="U1176" s="77">
        <f t="shared" si="95"/>
        <v>0.46539203448275857</v>
      </c>
    </row>
    <row r="1177" spans="1:21">
      <c r="A1177" s="41" t="s">
        <v>33</v>
      </c>
      <c r="B1177" s="41" t="s">
        <v>2659</v>
      </c>
      <c r="C1177" s="74">
        <f t="shared" si="91"/>
        <v>1.8445607325800002</v>
      </c>
      <c r="D1177" s="74">
        <f t="shared" si="92"/>
        <v>2.0748241639999998E-2</v>
      </c>
      <c r="E1177" s="74">
        <f t="shared" si="93"/>
        <v>1.6772850615000001</v>
      </c>
      <c r="F1177" s="74">
        <f t="shared" si="94"/>
        <v>8.2012087440000006E-2</v>
      </c>
      <c r="G1177" s="75">
        <v>6.4515342000000003E-2</v>
      </c>
      <c r="H1177" s="43">
        <v>2.3100015000000001E-3</v>
      </c>
      <c r="I1177" s="43">
        <v>0.19834296000000001</v>
      </c>
      <c r="J1177" s="43">
        <v>9.4826054999999996E-3</v>
      </c>
      <c r="K1177" s="43">
        <v>2.9815135E-3</v>
      </c>
      <c r="L1177" s="43">
        <v>5.0945894E-4</v>
      </c>
      <c r="M1177" s="43">
        <v>7.7746637E-3</v>
      </c>
      <c r="N1177" s="43">
        <v>1.4766321</v>
      </c>
      <c r="O1177" s="43">
        <v>2.3992674E-4</v>
      </c>
      <c r="P1177" s="43">
        <v>1.9168276000000001E-2</v>
      </c>
      <c r="Q1177" s="43">
        <v>1.3673327E-3</v>
      </c>
      <c r="R1177" s="43">
        <v>3.4428444000000002E-2</v>
      </c>
      <c r="S1177" s="43">
        <v>2.6808108000000001E-2</v>
      </c>
      <c r="U1177" s="77">
        <f t="shared" si="95"/>
        <v>0.55616674137931033</v>
      </c>
    </row>
    <row r="1178" spans="1:21">
      <c r="A1178" s="41" t="s">
        <v>33</v>
      </c>
      <c r="B1178" s="41" t="s">
        <v>2660</v>
      </c>
      <c r="C1178" s="74">
        <f t="shared" si="91"/>
        <v>4.3820548128199999</v>
      </c>
      <c r="D1178" s="74">
        <f t="shared" si="92"/>
        <v>3.5993374999999994E-2</v>
      </c>
      <c r="E1178" s="74">
        <f t="shared" si="93"/>
        <v>4.0705015971999998</v>
      </c>
      <c r="F1178" s="74">
        <f t="shared" si="94"/>
        <v>0.19016224962</v>
      </c>
      <c r="G1178" s="75">
        <v>8.5397590999999995E-2</v>
      </c>
      <c r="H1178" s="43">
        <v>5.4565771999999998E-3</v>
      </c>
      <c r="I1178" s="43">
        <v>0.35710502</v>
      </c>
      <c r="J1178" s="43">
        <v>9.4998607999999991E-3</v>
      </c>
      <c r="K1178" s="43">
        <v>2.9576339000000002E-3</v>
      </c>
      <c r="L1178" s="43">
        <v>1.3870203E-3</v>
      </c>
      <c r="M1178" s="43">
        <v>2.2148859999999999E-2</v>
      </c>
      <c r="N1178" s="43">
        <v>3.7079399999999998</v>
      </c>
      <c r="O1178" s="43">
        <v>3.3762811999999998E-4</v>
      </c>
      <c r="P1178" s="43">
        <v>1.6240893999999999E-2</v>
      </c>
      <c r="Q1178" s="43">
        <v>2.2644315000000001E-3</v>
      </c>
      <c r="R1178" s="43">
        <v>4.7562585999999997E-2</v>
      </c>
      <c r="S1178" s="43">
        <v>0.12375671000000001</v>
      </c>
      <c r="U1178" s="77">
        <f t="shared" si="95"/>
        <v>0.73618612931034477</v>
      </c>
    </row>
    <row r="1179" spans="1:21">
      <c r="A1179" s="41" t="s">
        <v>33</v>
      </c>
      <c r="B1179" s="41" t="s">
        <v>2661</v>
      </c>
      <c r="C1179" s="74">
        <f t="shared" si="91"/>
        <v>0.255918879047</v>
      </c>
      <c r="D1179" s="74">
        <f t="shared" si="92"/>
        <v>5.9636022100000002E-3</v>
      </c>
      <c r="E1179" s="74">
        <f t="shared" si="93"/>
        <v>0.21713765440999999</v>
      </c>
      <c r="F1179" s="74">
        <f t="shared" si="94"/>
        <v>1.6378413426999999E-2</v>
      </c>
      <c r="G1179" s="75">
        <v>1.6439209E-2</v>
      </c>
      <c r="H1179" s="43">
        <v>4.1213641E-4</v>
      </c>
      <c r="I1179" s="43">
        <v>7.5289218000000005E-2</v>
      </c>
      <c r="J1179" s="43">
        <v>2.0686737999999999E-3</v>
      </c>
      <c r="K1179" s="43">
        <v>6.2265705E-4</v>
      </c>
      <c r="L1179" s="43">
        <v>5.3323835999999998E-4</v>
      </c>
      <c r="M1179" s="43">
        <v>2.7390330000000001E-3</v>
      </c>
      <c r="N1179" s="43">
        <v>0.14143629999999999</v>
      </c>
      <c r="O1179" s="43">
        <v>4.4712487E-5</v>
      </c>
      <c r="P1179" s="43">
        <v>4.1808021000000004E-3</v>
      </c>
      <c r="Q1179" s="43">
        <v>2.1577934000000001E-4</v>
      </c>
      <c r="R1179" s="43">
        <v>6.9817140999999996E-3</v>
      </c>
      <c r="S1179" s="43">
        <v>4.9554053999999997E-3</v>
      </c>
      <c r="U1179" s="77">
        <f t="shared" si="95"/>
        <v>0.14171731896551723</v>
      </c>
    </row>
    <row r="1180" spans="1:21">
      <c r="A1180" s="41" t="s">
        <v>33</v>
      </c>
      <c r="B1180" s="41" t="s">
        <v>2662</v>
      </c>
      <c r="C1180" s="74">
        <f t="shared" si="91"/>
        <v>0.31088316719799997</v>
      </c>
      <c r="D1180" s="74">
        <f t="shared" si="92"/>
        <v>7.0815778200000006E-3</v>
      </c>
      <c r="E1180" s="74">
        <f t="shared" si="93"/>
        <v>0.24064747246999998</v>
      </c>
      <c r="F1180" s="74">
        <f t="shared" si="94"/>
        <v>3.6384017907999999E-2</v>
      </c>
      <c r="G1180" s="75">
        <v>2.6770098999999999E-2</v>
      </c>
      <c r="H1180" s="43">
        <v>6.9249446999999995E-4</v>
      </c>
      <c r="I1180" s="43">
        <v>8.0629177999999996E-2</v>
      </c>
      <c r="J1180" s="43">
        <v>4.0347300999999999E-3</v>
      </c>
      <c r="K1180" s="43">
        <v>1.2964815000000001E-3</v>
      </c>
      <c r="L1180" s="43">
        <v>1.5891062E-4</v>
      </c>
      <c r="M1180" s="43">
        <v>1.5914556000000001E-3</v>
      </c>
      <c r="N1180" s="43">
        <v>0.15932579999999999</v>
      </c>
      <c r="O1180" s="43">
        <v>9.5329178000000002E-5</v>
      </c>
      <c r="P1180" s="43">
        <v>8.4537368000000002E-3</v>
      </c>
      <c r="Q1180" s="43">
        <v>3.4480292999999998E-4</v>
      </c>
      <c r="R1180" s="43">
        <v>1.7354826E-2</v>
      </c>
      <c r="S1180" s="43">
        <v>1.0135323E-2</v>
      </c>
      <c r="U1180" s="77">
        <f t="shared" si="95"/>
        <v>0.23077671551724135</v>
      </c>
    </row>
    <row r="1181" spans="1:21">
      <c r="A1181" s="41" t="s">
        <v>33</v>
      </c>
      <c r="B1181" s="41" t="s">
        <v>2663</v>
      </c>
      <c r="C1181" s="74">
        <f t="shared" si="91"/>
        <v>0.22307398601</v>
      </c>
      <c r="D1181" s="74">
        <f t="shared" si="92"/>
        <v>7.8585578899999994E-3</v>
      </c>
      <c r="E1181" s="74">
        <f t="shared" si="93"/>
        <v>0.16466898929000001</v>
      </c>
      <c r="F1181" s="74">
        <f t="shared" si="94"/>
        <v>2.5285666829999998E-2</v>
      </c>
      <c r="G1181" s="75">
        <v>2.5260772000000001E-2</v>
      </c>
      <c r="H1181" s="43">
        <v>6.4261129E-4</v>
      </c>
      <c r="I1181" s="43">
        <v>0.1314091</v>
      </c>
      <c r="J1181" s="43">
        <v>2.5915765000000001E-3</v>
      </c>
      <c r="K1181" s="43">
        <v>7.8270607999999999E-4</v>
      </c>
      <c r="L1181" s="43">
        <v>4.7313600999999999E-4</v>
      </c>
      <c r="M1181" s="43">
        <v>4.0111393E-3</v>
      </c>
      <c r="N1181" s="43">
        <v>3.2617278E-2</v>
      </c>
      <c r="O1181" s="43">
        <v>5.7052529999999998E-5</v>
      </c>
      <c r="P1181" s="43">
        <v>4.4242429E-3</v>
      </c>
      <c r="Q1181" s="43">
        <v>3.1609759999999998E-4</v>
      </c>
      <c r="R1181" s="43">
        <v>1.2166892E-2</v>
      </c>
      <c r="S1181" s="43">
        <v>8.3213817999999995E-3</v>
      </c>
      <c r="U1181" s="77">
        <f t="shared" si="95"/>
        <v>0.21776527586206895</v>
      </c>
    </row>
    <row r="1182" spans="1:21">
      <c r="A1182" s="41" t="s">
        <v>33</v>
      </c>
      <c r="B1182" s="41" t="s">
        <v>2664</v>
      </c>
      <c r="C1182" s="74">
        <f t="shared" si="91"/>
        <v>0.36188169379899998</v>
      </c>
      <c r="D1182" s="74">
        <f t="shared" si="92"/>
        <v>5.6926215399999997E-3</v>
      </c>
      <c r="E1182" s="74">
        <f t="shared" si="93"/>
        <v>0.31158473483999999</v>
      </c>
      <c r="F1182" s="74">
        <f t="shared" si="94"/>
        <v>2.4425622419000002E-2</v>
      </c>
      <c r="G1182" s="75">
        <v>2.0178715E-2</v>
      </c>
      <c r="H1182" s="43">
        <v>5.5958484000000002E-4</v>
      </c>
      <c r="I1182" s="43">
        <v>0.10108004</v>
      </c>
      <c r="J1182" s="43">
        <v>2.1077366E-3</v>
      </c>
      <c r="K1182" s="43">
        <v>6.8369969000000002E-4</v>
      </c>
      <c r="L1182" s="43">
        <v>1.8285474999999999E-4</v>
      </c>
      <c r="M1182" s="43">
        <v>2.7183304999999999E-3</v>
      </c>
      <c r="N1182" s="43">
        <v>0.20994510999999999</v>
      </c>
      <c r="O1182" s="43">
        <v>4.9629489E-5</v>
      </c>
      <c r="P1182" s="43">
        <v>3.6037462000000002E-3</v>
      </c>
      <c r="Q1182" s="43">
        <v>3.0977343000000002E-4</v>
      </c>
      <c r="R1182" s="43">
        <v>1.2110653000000001E-2</v>
      </c>
      <c r="S1182" s="43">
        <v>8.3518202999999999E-3</v>
      </c>
      <c r="U1182" s="77">
        <f t="shared" si="95"/>
        <v>0.1739544396551724</v>
      </c>
    </row>
    <row r="1183" spans="1:21">
      <c r="A1183" s="41" t="s">
        <v>33</v>
      </c>
      <c r="B1183" s="41" t="s">
        <v>2665</v>
      </c>
      <c r="C1183" s="74">
        <f t="shared" si="91"/>
        <v>0.26631699307900003</v>
      </c>
      <c r="D1183" s="74">
        <f t="shared" si="92"/>
        <v>8.0555854099999998E-3</v>
      </c>
      <c r="E1183" s="74">
        <f t="shared" si="93"/>
        <v>0.22428823931</v>
      </c>
      <c r="F1183" s="74">
        <f t="shared" si="94"/>
        <v>1.4277439358999999E-2</v>
      </c>
      <c r="G1183" s="75">
        <v>1.9695728999999999E-2</v>
      </c>
      <c r="H1183" s="43">
        <v>4.4182930999999998E-4</v>
      </c>
      <c r="I1183" s="43">
        <v>0.10543975999999999</v>
      </c>
      <c r="J1183" s="43">
        <v>1.9882061000000002E-3</v>
      </c>
      <c r="K1183" s="43">
        <v>5.4694108999999997E-4</v>
      </c>
      <c r="L1183" s="43">
        <v>9.5317671999999997E-4</v>
      </c>
      <c r="M1183" s="43">
        <v>4.5672615000000001E-3</v>
      </c>
      <c r="N1183" s="43">
        <v>0.11840665</v>
      </c>
      <c r="O1183" s="43">
        <v>3.8904128999999998E-5</v>
      </c>
      <c r="P1183" s="43">
        <v>3.7649608999999998E-3</v>
      </c>
      <c r="Q1183" s="43">
        <v>2.3474792999999999E-4</v>
      </c>
      <c r="R1183" s="43">
        <v>5.4754788999999996E-3</v>
      </c>
      <c r="S1183" s="43">
        <v>4.7633475E-3</v>
      </c>
      <c r="U1183" s="77">
        <f t="shared" si="95"/>
        <v>0.16979076724137929</v>
      </c>
    </row>
    <row r="1184" spans="1:21">
      <c r="A1184" s="41" t="s">
        <v>33</v>
      </c>
      <c r="B1184" s="41" t="s">
        <v>2666</v>
      </c>
      <c r="C1184" s="74">
        <f t="shared" si="91"/>
        <v>0.19753955856799998</v>
      </c>
      <c r="D1184" s="74">
        <f t="shared" si="92"/>
        <v>3.5395967599999999E-3</v>
      </c>
      <c r="E1184" s="74">
        <f t="shared" si="93"/>
        <v>0.16575167548999997</v>
      </c>
      <c r="F1184" s="74">
        <f t="shared" si="94"/>
        <v>1.3211523318000001E-2</v>
      </c>
      <c r="G1184" s="75">
        <v>1.5036763E-2</v>
      </c>
      <c r="H1184" s="43">
        <v>2.9886649E-4</v>
      </c>
      <c r="I1184" s="43">
        <v>7.5600616999999995E-2</v>
      </c>
      <c r="J1184" s="43">
        <v>1.2839554E-3</v>
      </c>
      <c r="K1184" s="43">
        <v>3.8400826999999998E-4</v>
      </c>
      <c r="L1184" s="43">
        <v>1.8412629000000001E-4</v>
      </c>
      <c r="M1184" s="43">
        <v>1.6875067999999999E-3</v>
      </c>
      <c r="N1184" s="43">
        <v>8.9852191999999997E-2</v>
      </c>
      <c r="O1184" s="43">
        <v>2.7974678000000002E-5</v>
      </c>
      <c r="P1184" s="43">
        <v>2.1543729000000002E-3</v>
      </c>
      <c r="Q1184" s="43">
        <v>1.5777054000000001E-4</v>
      </c>
      <c r="R1184" s="43">
        <v>6.4212892000000002E-3</v>
      </c>
      <c r="S1184" s="43">
        <v>4.4501159999999996E-3</v>
      </c>
      <c r="U1184" s="77">
        <f t="shared" si="95"/>
        <v>0.1296272672413793</v>
      </c>
    </row>
    <row r="1185" spans="1:21">
      <c r="A1185" s="41" t="s">
        <v>33</v>
      </c>
      <c r="B1185" s="41" t="s">
        <v>2667</v>
      </c>
      <c r="C1185" s="74">
        <f t="shared" si="91"/>
        <v>0.37661265130400007</v>
      </c>
      <c r="D1185" s="74">
        <f t="shared" si="92"/>
        <v>5.4750517299999996E-3</v>
      </c>
      <c r="E1185" s="74">
        <f t="shared" si="93"/>
        <v>0.34277571227000003</v>
      </c>
      <c r="F1185" s="74">
        <f t="shared" si="94"/>
        <v>1.2509333304E-2</v>
      </c>
      <c r="G1185" s="75">
        <v>1.5852554000000001E-2</v>
      </c>
      <c r="H1185" s="43">
        <v>3.4251426999999999E-4</v>
      </c>
      <c r="I1185" s="43">
        <v>8.5682618000000002E-2</v>
      </c>
      <c r="J1185" s="43">
        <v>1.4937075000000001E-3</v>
      </c>
      <c r="K1185" s="43">
        <v>4.2407022000000001E-4</v>
      </c>
      <c r="L1185" s="43">
        <v>4.9802240999999997E-4</v>
      </c>
      <c r="M1185" s="43">
        <v>3.0592516E-3</v>
      </c>
      <c r="N1185" s="43">
        <v>0.25675058000000001</v>
      </c>
      <c r="O1185" s="43">
        <v>3.0492924E-5</v>
      </c>
      <c r="P1185" s="43">
        <v>2.6812172000000001E-3</v>
      </c>
      <c r="Q1185" s="43">
        <v>1.8542687999999999E-4</v>
      </c>
      <c r="R1185" s="43">
        <v>5.4505806000000002E-3</v>
      </c>
      <c r="S1185" s="43">
        <v>4.1616157000000003E-3</v>
      </c>
      <c r="U1185" s="77">
        <f t="shared" si="95"/>
        <v>0.13665994827586209</v>
      </c>
    </row>
    <row r="1186" spans="1:21">
      <c r="A1186" s="41" t="s">
        <v>33</v>
      </c>
      <c r="B1186" s="41" t="s">
        <v>2668</v>
      </c>
      <c r="C1186" s="74">
        <f t="shared" si="91"/>
        <v>0.162558444917</v>
      </c>
      <c r="D1186" s="74">
        <f t="shared" si="92"/>
        <v>6.0981946400000004E-3</v>
      </c>
      <c r="E1186" s="74">
        <f t="shared" si="93"/>
        <v>0.13007507902000001</v>
      </c>
      <c r="F1186" s="74">
        <f t="shared" si="94"/>
        <v>1.2003350256999999E-2</v>
      </c>
      <c r="G1186" s="75">
        <v>1.4381820999999999E-2</v>
      </c>
      <c r="H1186" s="43">
        <v>2.8878801999999997E-4</v>
      </c>
      <c r="I1186" s="43">
        <v>7.7776036000000007E-2</v>
      </c>
      <c r="J1186" s="43">
        <v>1.509273E-3</v>
      </c>
      <c r="K1186" s="43">
        <v>4.2535320999999998E-4</v>
      </c>
      <c r="L1186" s="43">
        <v>9.2676083000000004E-4</v>
      </c>
      <c r="M1186" s="43">
        <v>3.2368076000000002E-3</v>
      </c>
      <c r="N1186" s="43">
        <v>5.2010254999999998E-2</v>
      </c>
      <c r="O1186" s="43">
        <v>3.0287377000000001E-5</v>
      </c>
      <c r="P1186" s="43">
        <v>3.0411092999999998E-3</v>
      </c>
      <c r="Q1186" s="43">
        <v>1.4943098E-4</v>
      </c>
      <c r="R1186" s="43">
        <v>5.1422148999999999E-3</v>
      </c>
      <c r="S1186" s="43">
        <v>3.6403077E-3</v>
      </c>
      <c r="U1186" s="77">
        <f t="shared" si="95"/>
        <v>0.12398121551724137</v>
      </c>
    </row>
    <row r="1187" spans="1:21">
      <c r="A1187" s="41" t="s">
        <v>33</v>
      </c>
      <c r="B1187" s="41" t="s">
        <v>2669</v>
      </c>
      <c r="C1187" s="74">
        <f t="shared" si="91"/>
        <v>0.18712627499699999</v>
      </c>
      <c r="D1187" s="74">
        <f t="shared" si="92"/>
        <v>5.2181736000000006E-3</v>
      </c>
      <c r="E1187" s="74">
        <f t="shared" si="93"/>
        <v>0.14063569773999998</v>
      </c>
      <c r="F1187" s="74">
        <f t="shared" si="94"/>
        <v>2.2385272657000001E-2</v>
      </c>
      <c r="G1187" s="75">
        <v>1.8887131000000001E-2</v>
      </c>
      <c r="H1187" s="43">
        <v>4.8093274000000002E-4</v>
      </c>
      <c r="I1187" s="43">
        <v>6.8871226999999993E-2</v>
      </c>
      <c r="J1187" s="43">
        <v>2.3178538000000002E-3</v>
      </c>
      <c r="K1187" s="43">
        <v>7.5128578999999996E-4</v>
      </c>
      <c r="L1187" s="43">
        <v>2.6294391000000002E-4</v>
      </c>
      <c r="M1187" s="43">
        <v>1.8860901E-3</v>
      </c>
      <c r="N1187" s="43">
        <v>7.1283537999999994E-2</v>
      </c>
      <c r="O1187" s="43">
        <v>5.3751027000000001E-5</v>
      </c>
      <c r="P1187" s="43">
        <v>4.5950558000000001E-3</v>
      </c>
      <c r="Q1187" s="43">
        <v>2.4951713000000001E-4</v>
      </c>
      <c r="R1187" s="43">
        <v>1.0490631E-2</v>
      </c>
      <c r="S1187" s="43">
        <v>6.9963177E-3</v>
      </c>
      <c r="U1187" s="77">
        <f t="shared" si="95"/>
        <v>0.16282009482758622</v>
      </c>
    </row>
    <row r="1188" spans="1:21">
      <c r="A1188" s="41" t="s">
        <v>33</v>
      </c>
      <c r="B1188" s="41" t="s">
        <v>2670</v>
      </c>
      <c r="C1188" s="74">
        <f t="shared" si="91"/>
        <v>0.68409898340999997</v>
      </c>
      <c r="D1188" s="74">
        <f t="shared" si="92"/>
        <v>1.3426812500000001E-2</v>
      </c>
      <c r="E1188" s="74">
        <f t="shared" si="93"/>
        <v>0.59986228743999992</v>
      </c>
      <c r="F1188" s="74">
        <f t="shared" si="94"/>
        <v>3.710260747E-2</v>
      </c>
      <c r="G1188" s="75">
        <v>3.3707276000000001E-2</v>
      </c>
      <c r="H1188" s="43">
        <v>9.6522744000000001E-4</v>
      </c>
      <c r="I1188" s="43">
        <v>0.14275504999999999</v>
      </c>
      <c r="J1188" s="43">
        <v>4.5916469000000003E-3</v>
      </c>
      <c r="K1188" s="43">
        <v>1.4134103E-3</v>
      </c>
      <c r="L1188" s="43">
        <v>1.0196287000000001E-3</v>
      </c>
      <c r="M1188" s="43">
        <v>6.4021266000000004E-3</v>
      </c>
      <c r="N1188" s="43">
        <v>0.45614200999999999</v>
      </c>
      <c r="O1188" s="43">
        <v>1.0095356000000001E-4</v>
      </c>
      <c r="P1188" s="43">
        <v>9.2094071000000007E-3</v>
      </c>
      <c r="Q1188" s="43">
        <v>4.8780481000000001E-4</v>
      </c>
      <c r="R1188" s="43">
        <v>1.6161747000000001E-2</v>
      </c>
      <c r="S1188" s="43">
        <v>1.1142694999999999E-2</v>
      </c>
      <c r="U1188" s="77">
        <f t="shared" si="95"/>
        <v>0.29057996551724136</v>
      </c>
    </row>
    <row r="1189" spans="1:21">
      <c r="A1189" s="41" t="s">
        <v>33</v>
      </c>
      <c r="B1189" s="41" t="s">
        <v>2671</v>
      </c>
      <c r="C1189" s="74">
        <f t="shared" si="91"/>
        <v>0.17344942710700001</v>
      </c>
      <c r="D1189" s="74">
        <f t="shared" si="92"/>
        <v>5.9051300199999997E-3</v>
      </c>
      <c r="E1189" s="74">
        <f t="shared" si="93"/>
        <v>0.12254237430000001</v>
      </c>
      <c r="F1189" s="74">
        <f t="shared" si="94"/>
        <v>2.3105188786999999E-2</v>
      </c>
      <c r="G1189" s="75">
        <v>2.1896734000000001E-2</v>
      </c>
      <c r="H1189" s="43">
        <v>5.0444230000000001E-4</v>
      </c>
      <c r="I1189" s="43">
        <v>8.4087234999999996E-2</v>
      </c>
      <c r="J1189" s="43">
        <v>2.3705651999999999E-3</v>
      </c>
      <c r="K1189" s="43">
        <v>7.5522868000000003E-4</v>
      </c>
      <c r="L1189" s="43">
        <v>3.6230284000000001E-4</v>
      </c>
      <c r="M1189" s="43">
        <v>2.4170333E-3</v>
      </c>
      <c r="N1189" s="43">
        <v>3.7950696999999999E-2</v>
      </c>
      <c r="O1189" s="43">
        <v>5.3379957000000003E-5</v>
      </c>
      <c r="P1189" s="43">
        <v>4.527049E-3</v>
      </c>
      <c r="Q1189" s="43">
        <v>2.6241863000000002E-4</v>
      </c>
      <c r="R1189" s="43">
        <v>1.0570421999999999E-2</v>
      </c>
      <c r="S1189" s="43">
        <v>7.6919192000000003E-3</v>
      </c>
      <c r="U1189" s="77">
        <f t="shared" si="95"/>
        <v>0.18876494827586207</v>
      </c>
    </row>
    <row r="1190" spans="1:21">
      <c r="A1190" s="41" t="s">
        <v>33</v>
      </c>
      <c r="B1190" s="41" t="s">
        <v>2672</v>
      </c>
      <c r="C1190" s="74">
        <f t="shared" si="91"/>
        <v>0.25509261343</v>
      </c>
      <c r="D1190" s="74">
        <f t="shared" si="92"/>
        <v>4.8357034299999994E-3</v>
      </c>
      <c r="E1190" s="74">
        <f t="shared" si="93"/>
        <v>0.21734118257999999</v>
      </c>
      <c r="F1190" s="74">
        <f t="shared" si="94"/>
        <v>1.4833709419999999E-2</v>
      </c>
      <c r="G1190" s="75">
        <v>1.8082017999999998E-2</v>
      </c>
      <c r="H1190" s="43">
        <v>4.0052658000000002E-4</v>
      </c>
      <c r="I1190" s="43">
        <v>8.8883095999999995E-2</v>
      </c>
      <c r="J1190" s="43">
        <v>1.6949713999999999E-3</v>
      </c>
      <c r="K1190" s="43">
        <v>4.9389667999999996E-4</v>
      </c>
      <c r="L1190" s="43">
        <v>2.6271165E-4</v>
      </c>
      <c r="M1190" s="43">
        <v>2.3841236999999999E-3</v>
      </c>
      <c r="N1190" s="43">
        <v>0.12805755999999999</v>
      </c>
      <c r="O1190" s="43">
        <v>3.597868E-5</v>
      </c>
      <c r="P1190" s="43">
        <v>2.9768533999999999E-3</v>
      </c>
      <c r="Q1190" s="43">
        <v>2.2297514E-4</v>
      </c>
      <c r="R1190" s="43">
        <v>6.6856299999999997E-3</v>
      </c>
      <c r="S1190" s="43">
        <v>4.9122721999999997E-3</v>
      </c>
      <c r="U1190" s="77">
        <f t="shared" si="95"/>
        <v>0.15587946551724136</v>
      </c>
    </row>
    <row r="1191" spans="1:21">
      <c r="A1191" s="41" t="s">
        <v>33</v>
      </c>
      <c r="B1191" s="41" t="s">
        <v>2673</v>
      </c>
      <c r="C1191" s="74">
        <f t="shared" si="91"/>
        <v>0.27840952477499997</v>
      </c>
      <c r="D1191" s="74">
        <f t="shared" si="92"/>
        <v>6.0910379200000003E-3</v>
      </c>
      <c r="E1191" s="74">
        <f t="shared" si="93"/>
        <v>0.23496942882999999</v>
      </c>
      <c r="F1191" s="74">
        <f t="shared" si="94"/>
        <v>1.6452397024999999E-2</v>
      </c>
      <c r="G1191" s="75">
        <v>2.0896661E-2</v>
      </c>
      <c r="H1191" s="43">
        <v>4.5071183000000001E-4</v>
      </c>
      <c r="I1191" s="43">
        <v>9.5374406999999994E-2</v>
      </c>
      <c r="J1191" s="43">
        <v>1.8553285E-3</v>
      </c>
      <c r="K1191" s="43">
        <v>5.5019596999999999E-4</v>
      </c>
      <c r="L1191" s="43">
        <v>3.7647324999999998E-4</v>
      </c>
      <c r="M1191" s="43">
        <v>3.3090402000000001E-3</v>
      </c>
      <c r="N1191" s="43">
        <v>0.13914430999999999</v>
      </c>
      <c r="O1191" s="43">
        <v>3.9676715E-5</v>
      </c>
      <c r="P1191" s="43">
        <v>3.3074641E-3</v>
      </c>
      <c r="Q1191" s="43">
        <v>2.4575081E-4</v>
      </c>
      <c r="R1191" s="43">
        <v>7.3669416000000003E-3</v>
      </c>
      <c r="S1191" s="43">
        <v>5.4925638000000001E-3</v>
      </c>
      <c r="U1191" s="77">
        <f t="shared" si="95"/>
        <v>0.18014362931034483</v>
      </c>
    </row>
    <row r="1192" spans="1:21">
      <c r="A1192" s="41" t="s">
        <v>33</v>
      </c>
      <c r="B1192" s="41" t="s">
        <v>2674</v>
      </c>
      <c r="C1192" s="74">
        <f t="shared" si="91"/>
        <v>1.1579743411099999</v>
      </c>
      <c r="D1192" s="74">
        <f t="shared" si="92"/>
        <v>1.122985585E-2</v>
      </c>
      <c r="E1192" s="74">
        <f t="shared" si="93"/>
        <v>1.07923622941</v>
      </c>
      <c r="F1192" s="74">
        <f t="shared" si="94"/>
        <v>3.4616852849999998E-2</v>
      </c>
      <c r="G1192" s="75">
        <v>3.2891403E-2</v>
      </c>
      <c r="H1192" s="43">
        <v>8.6229940999999995E-4</v>
      </c>
      <c r="I1192" s="43">
        <v>0.13059248000000001</v>
      </c>
      <c r="J1192" s="43">
        <v>4.2588701000000001E-3</v>
      </c>
      <c r="K1192" s="43">
        <v>1.2930223999999999E-3</v>
      </c>
      <c r="L1192" s="43">
        <v>2.8380255000000002E-4</v>
      </c>
      <c r="M1192" s="43">
        <v>5.3941607999999997E-3</v>
      </c>
      <c r="N1192" s="43">
        <v>0.94778145000000003</v>
      </c>
      <c r="O1192" s="43">
        <v>9.5050970000000007E-5</v>
      </c>
      <c r="P1192" s="43">
        <v>8.3041382999999996E-3</v>
      </c>
      <c r="Q1192" s="43">
        <v>4.0977857999999998E-4</v>
      </c>
      <c r="R1192" s="43">
        <v>1.5451932999999999E-2</v>
      </c>
      <c r="S1192" s="43">
        <v>1.0355952E-2</v>
      </c>
      <c r="U1192" s="77">
        <f t="shared" si="95"/>
        <v>0.28354657758620688</v>
      </c>
    </row>
    <row r="1193" spans="1:21">
      <c r="A1193" s="41" t="s">
        <v>33</v>
      </c>
      <c r="B1193" s="41" t="s">
        <v>2675</v>
      </c>
      <c r="C1193" s="74">
        <f t="shared" si="91"/>
        <v>0.31689351320899994</v>
      </c>
      <c r="D1193" s="74">
        <f t="shared" si="92"/>
        <v>6.7670217300000004E-3</v>
      </c>
      <c r="E1193" s="74">
        <f t="shared" si="93"/>
        <v>0.26358521034999999</v>
      </c>
      <c r="F1193" s="74">
        <f t="shared" si="94"/>
        <v>2.5655370129000002E-2</v>
      </c>
      <c r="G1193" s="75">
        <v>2.0885911E-2</v>
      </c>
      <c r="H1193" s="43">
        <v>5.8315635000000005E-4</v>
      </c>
      <c r="I1193" s="43">
        <v>7.4109493999999998E-2</v>
      </c>
      <c r="J1193" s="43">
        <v>3.055093E-3</v>
      </c>
      <c r="K1193" s="43">
        <v>9.6970287000000001E-4</v>
      </c>
      <c r="L1193" s="43">
        <v>3.3062586000000001E-4</v>
      </c>
      <c r="M1193" s="43">
        <v>2.4115999999999999E-3</v>
      </c>
      <c r="N1193" s="43">
        <v>0.18889255999999999</v>
      </c>
      <c r="O1193" s="43">
        <v>6.9849838999999997E-5</v>
      </c>
      <c r="P1193" s="43">
        <v>6.3610771000000002E-3</v>
      </c>
      <c r="Q1193" s="43">
        <v>3.0631548999999998E-4</v>
      </c>
      <c r="R1193" s="43">
        <v>1.1430668999999999E-2</v>
      </c>
      <c r="S1193" s="43">
        <v>7.4874586999999996E-3</v>
      </c>
      <c r="U1193" s="77">
        <f t="shared" si="95"/>
        <v>0.18005095689655171</v>
      </c>
    </row>
    <row r="1194" spans="1:21">
      <c r="A1194" s="41" t="s">
        <v>33</v>
      </c>
      <c r="B1194" s="41" t="s">
        <v>2676</v>
      </c>
      <c r="C1194" s="74">
        <f t="shared" si="91"/>
        <v>0.50944503521400009</v>
      </c>
      <c r="D1194" s="74">
        <f t="shared" si="92"/>
        <v>1.4839507639999999E-2</v>
      </c>
      <c r="E1194" s="74">
        <f t="shared" si="93"/>
        <v>0.43790085191</v>
      </c>
      <c r="F1194" s="74">
        <f t="shared" si="94"/>
        <v>2.5759333664000003E-2</v>
      </c>
      <c r="G1194" s="75">
        <v>3.0945342000000001E-2</v>
      </c>
      <c r="H1194" s="43">
        <v>9.4712191000000004E-4</v>
      </c>
      <c r="I1194" s="43">
        <v>0.16645151999999999</v>
      </c>
      <c r="J1194" s="43">
        <v>3.1060558999999998E-3</v>
      </c>
      <c r="K1194" s="43">
        <v>9.3395963999999998E-4</v>
      </c>
      <c r="L1194" s="43">
        <v>1.5622078E-3</v>
      </c>
      <c r="M1194" s="43">
        <v>9.2372843000000007E-3</v>
      </c>
      <c r="N1194" s="43">
        <v>0.27050221000000002</v>
      </c>
      <c r="O1194" s="43">
        <v>6.2007954000000001E-5</v>
      </c>
      <c r="P1194" s="43">
        <v>5.6615815000000003E-3</v>
      </c>
      <c r="Q1194" s="43">
        <v>6.0352991000000005E-4</v>
      </c>
      <c r="R1194" s="43">
        <v>1.0133141999999999E-2</v>
      </c>
      <c r="S1194" s="43">
        <v>9.2990723000000008E-3</v>
      </c>
      <c r="U1194" s="77">
        <f t="shared" si="95"/>
        <v>0.26677018965517241</v>
      </c>
    </row>
    <row r="1195" spans="1:21">
      <c r="A1195" s="41" t="s">
        <v>33</v>
      </c>
      <c r="B1195" s="41" t="s">
        <v>2677</v>
      </c>
      <c r="C1195" s="74">
        <f t="shared" si="91"/>
        <v>0.73955396448600008</v>
      </c>
      <c r="D1195" s="74">
        <f t="shared" si="92"/>
        <v>1.020825031E-2</v>
      </c>
      <c r="E1195" s="74">
        <f t="shared" si="93"/>
        <v>0.67724406974999996</v>
      </c>
      <c r="F1195" s="74">
        <f t="shared" si="94"/>
        <v>2.3796645426000001E-2</v>
      </c>
      <c r="G1195" s="75">
        <v>2.8304999000000001E-2</v>
      </c>
      <c r="H1195" s="43">
        <v>7.0070975000000003E-4</v>
      </c>
      <c r="I1195" s="43">
        <v>0.15470882</v>
      </c>
      <c r="J1195" s="43">
        <v>3.2471482000000001E-3</v>
      </c>
      <c r="K1195" s="43">
        <v>9.2062274000000003E-4</v>
      </c>
      <c r="L1195" s="43">
        <v>5.6564606999999999E-4</v>
      </c>
      <c r="M1195" s="43">
        <v>5.4748332999999998E-3</v>
      </c>
      <c r="N1195" s="43">
        <v>0.52183453999999996</v>
      </c>
      <c r="O1195" s="43">
        <v>6.7967056000000001E-5</v>
      </c>
      <c r="P1195" s="43">
        <v>5.9630971000000001E-3</v>
      </c>
      <c r="Q1195" s="43">
        <v>3.5711116999999999E-4</v>
      </c>
      <c r="R1195" s="43">
        <v>9.9662284000000007E-3</v>
      </c>
      <c r="S1195" s="43">
        <v>7.4422417000000003E-3</v>
      </c>
      <c r="U1195" s="77">
        <f t="shared" si="95"/>
        <v>0.24400861206896551</v>
      </c>
    </row>
    <row r="1196" spans="1:21">
      <c r="A1196" s="41" t="s">
        <v>33</v>
      </c>
      <c r="B1196" s="41" t="s">
        <v>2678</v>
      </c>
      <c r="C1196" s="74">
        <f t="shared" si="91"/>
        <v>0.22405466864000001</v>
      </c>
      <c r="D1196" s="74">
        <f t="shared" si="92"/>
        <v>7.7323807300000002E-3</v>
      </c>
      <c r="E1196" s="74">
        <f t="shared" si="93"/>
        <v>0.15772632888000002</v>
      </c>
      <c r="F1196" s="74">
        <f t="shared" si="94"/>
        <v>3.021603703E-2</v>
      </c>
      <c r="G1196" s="75">
        <v>2.8379921999999998E-2</v>
      </c>
      <c r="H1196" s="43">
        <v>7.6552688000000005E-4</v>
      </c>
      <c r="I1196" s="43">
        <v>0.10763084000000001</v>
      </c>
      <c r="J1196" s="43">
        <v>3.7400565E-3</v>
      </c>
      <c r="K1196" s="43">
        <v>1.1436629E-3</v>
      </c>
      <c r="L1196" s="43">
        <v>2.5029573E-4</v>
      </c>
      <c r="M1196" s="43">
        <v>2.5983655999999998E-3</v>
      </c>
      <c r="N1196" s="43">
        <v>4.9329961999999998E-2</v>
      </c>
      <c r="O1196" s="43">
        <v>8.3428279999999994E-5</v>
      </c>
      <c r="P1196" s="43">
        <v>7.3310854999999999E-3</v>
      </c>
      <c r="Q1196" s="43">
        <v>3.6957845000000001E-4</v>
      </c>
      <c r="R1196" s="43">
        <v>1.3237118000000001E-2</v>
      </c>
      <c r="S1196" s="43">
        <v>9.1948268E-3</v>
      </c>
      <c r="U1196" s="77">
        <f t="shared" si="95"/>
        <v>0.24465449999999997</v>
      </c>
    </row>
    <row r="1197" spans="1:21">
      <c r="A1197" s="41" t="s">
        <v>33</v>
      </c>
      <c r="B1197" s="41" t="s">
        <v>2679</v>
      </c>
      <c r="C1197" s="74">
        <f t="shared" si="91"/>
        <v>0.17127655637500003</v>
      </c>
      <c r="D1197" s="74">
        <f t="shared" si="92"/>
        <v>4.6810304000000002E-3</v>
      </c>
      <c r="E1197" s="74">
        <f t="shared" si="93"/>
        <v>0.12944757009000002</v>
      </c>
      <c r="F1197" s="74">
        <f t="shared" si="94"/>
        <v>1.9923985885000002E-2</v>
      </c>
      <c r="G1197" s="75">
        <v>1.7223970000000002E-2</v>
      </c>
      <c r="H1197" s="43">
        <v>4.8226109000000002E-4</v>
      </c>
      <c r="I1197" s="43">
        <v>6.3345804000000006E-2</v>
      </c>
      <c r="J1197" s="43">
        <v>2.4138884E-3</v>
      </c>
      <c r="K1197" s="43">
        <v>7.5561767000000002E-4</v>
      </c>
      <c r="L1197" s="43">
        <v>1.5020123000000001E-4</v>
      </c>
      <c r="M1197" s="43">
        <v>1.3613231E-3</v>
      </c>
      <c r="N1197" s="43">
        <v>6.5619504999999995E-2</v>
      </c>
      <c r="O1197" s="43">
        <v>5.4937664999999998E-5</v>
      </c>
      <c r="P1197" s="43">
        <v>4.9135625000000004E-3</v>
      </c>
      <c r="Q1197" s="43">
        <v>2.4705461999999999E-4</v>
      </c>
      <c r="R1197" s="43">
        <v>8.8788431000000004E-3</v>
      </c>
      <c r="S1197" s="43">
        <v>5.8295880000000001E-3</v>
      </c>
      <c r="U1197" s="77">
        <f t="shared" si="95"/>
        <v>0.14848250000000002</v>
      </c>
    </row>
    <row r="1198" spans="1:21">
      <c r="A1198" s="41" t="s">
        <v>33</v>
      </c>
      <c r="B1198" s="41" t="s">
        <v>2680</v>
      </c>
      <c r="C1198" s="74">
        <f t="shared" si="91"/>
        <v>0.50267202255699994</v>
      </c>
      <c r="D1198" s="74">
        <f t="shared" si="92"/>
        <v>2.3269245510000001E-2</v>
      </c>
      <c r="E1198" s="74">
        <f t="shared" si="93"/>
        <v>0.42390803111999997</v>
      </c>
      <c r="F1198" s="74">
        <f t="shared" si="94"/>
        <v>2.1041050927E-2</v>
      </c>
      <c r="G1198" s="75">
        <v>3.4453694999999999E-2</v>
      </c>
      <c r="H1198" s="43">
        <v>6.2417112000000003E-4</v>
      </c>
      <c r="I1198" s="43">
        <v>0.24891806999999999</v>
      </c>
      <c r="J1198" s="43">
        <v>3.1312394000000002E-3</v>
      </c>
      <c r="K1198" s="43">
        <v>7.0921011000000004E-4</v>
      </c>
      <c r="L1198" s="43">
        <v>4.5618359999999997E-3</v>
      </c>
      <c r="M1198" s="43">
        <v>1.486696E-2</v>
      </c>
      <c r="N1198" s="43">
        <v>0.17436578999999999</v>
      </c>
      <c r="O1198" s="43">
        <v>4.8577617E-5</v>
      </c>
      <c r="P1198" s="43">
        <v>6.1625780000000002E-3</v>
      </c>
      <c r="Q1198" s="43">
        <v>3.5366280999999999E-4</v>
      </c>
      <c r="R1198" s="43">
        <v>7.9200059000000007E-3</v>
      </c>
      <c r="S1198" s="43">
        <v>6.5562266000000003E-3</v>
      </c>
      <c r="U1198" s="77">
        <f t="shared" si="95"/>
        <v>0.29701461206896551</v>
      </c>
    </row>
    <row r="1199" spans="1:21">
      <c r="A1199" s="41" t="s">
        <v>33</v>
      </c>
      <c r="B1199" s="41" t="s">
        <v>2681</v>
      </c>
      <c r="C1199" s="74">
        <f t="shared" si="91"/>
        <v>0.16822804603999997</v>
      </c>
      <c r="D1199" s="74">
        <f t="shared" si="92"/>
        <v>7.3479661000000005E-3</v>
      </c>
      <c r="E1199" s="74">
        <f t="shared" si="93"/>
        <v>0.12361702673</v>
      </c>
      <c r="F1199" s="74">
        <f t="shared" si="94"/>
        <v>1.6001968210000002E-2</v>
      </c>
      <c r="G1199" s="75">
        <v>2.1261084999999999E-2</v>
      </c>
      <c r="H1199" s="43">
        <v>4.5475873E-4</v>
      </c>
      <c r="I1199" s="43">
        <v>9.8946551999999993E-2</v>
      </c>
      <c r="J1199" s="43">
        <v>2.0842622E-3</v>
      </c>
      <c r="K1199" s="43">
        <v>6.0914572000000001E-4</v>
      </c>
      <c r="L1199" s="43">
        <v>6.1985098000000001E-4</v>
      </c>
      <c r="M1199" s="43">
        <v>4.0347072000000003E-3</v>
      </c>
      <c r="N1199" s="43">
        <v>2.4215716000000002E-2</v>
      </c>
      <c r="O1199" s="43">
        <v>4.3057730000000002E-5</v>
      </c>
      <c r="P1199" s="43">
        <v>3.9275350000000002E-3</v>
      </c>
      <c r="Q1199" s="43">
        <v>2.2587478000000001E-4</v>
      </c>
      <c r="R1199" s="43">
        <v>6.2424281E-3</v>
      </c>
      <c r="S1199" s="43">
        <v>5.5630725999999998E-3</v>
      </c>
      <c r="U1199" s="77">
        <f t="shared" si="95"/>
        <v>0.18328521551724136</v>
      </c>
    </row>
    <row r="1200" spans="1:21">
      <c r="A1200" s="41" t="s">
        <v>33</v>
      </c>
      <c r="B1200" s="41" t="s">
        <v>2682</v>
      </c>
      <c r="C1200" s="74">
        <f t="shared" si="91"/>
        <v>0.26927455316800003</v>
      </c>
      <c r="D1200" s="74">
        <f t="shared" si="92"/>
        <v>7.7931531300000009E-3</v>
      </c>
      <c r="E1200" s="74">
        <f t="shared" si="93"/>
        <v>0.21440256519000001</v>
      </c>
      <c r="F1200" s="74">
        <f t="shared" si="94"/>
        <v>2.5338125848E-2</v>
      </c>
      <c r="G1200" s="75">
        <v>2.1740709E-2</v>
      </c>
      <c r="H1200" s="43">
        <v>6.2335218999999998E-4</v>
      </c>
      <c r="I1200" s="43">
        <v>8.7466053000000002E-2</v>
      </c>
      <c r="J1200" s="43">
        <v>3.1144986E-3</v>
      </c>
      <c r="K1200" s="43">
        <v>9.7240200000000003E-4</v>
      </c>
      <c r="L1200" s="43">
        <v>4.7533482999999999E-4</v>
      </c>
      <c r="M1200" s="43">
        <v>3.2309177000000001E-3</v>
      </c>
      <c r="N1200" s="43">
        <v>0.12631316000000001</v>
      </c>
      <c r="O1200" s="43">
        <v>7.0026008000000005E-5</v>
      </c>
      <c r="P1200" s="43">
        <v>6.3886990999999999E-3</v>
      </c>
      <c r="Q1200" s="43">
        <v>3.1919283999999999E-4</v>
      </c>
      <c r="R1200" s="43">
        <v>1.1105360999999999E-2</v>
      </c>
      <c r="S1200" s="43">
        <v>7.4548469000000001E-3</v>
      </c>
      <c r="U1200" s="77">
        <f t="shared" si="95"/>
        <v>0.18741990517241378</v>
      </c>
    </row>
    <row r="1201" spans="1:21">
      <c r="A1201" s="41" t="s">
        <v>33</v>
      </c>
      <c r="B1201" s="41" t="s">
        <v>2683</v>
      </c>
      <c r="C1201" s="74">
        <f t="shared" si="91"/>
        <v>1.0880182652600001</v>
      </c>
      <c r="D1201" s="74">
        <f t="shared" si="92"/>
        <v>3.8360864199999997E-2</v>
      </c>
      <c r="E1201" s="74">
        <f t="shared" si="93"/>
        <v>0.86815390280000004</v>
      </c>
      <c r="F1201" s="74">
        <f t="shared" si="94"/>
        <v>9.3788862259999994E-2</v>
      </c>
      <c r="G1201" s="75">
        <v>8.7714635999999999E-2</v>
      </c>
      <c r="H1201" s="43">
        <v>2.4801727999999999E-3</v>
      </c>
      <c r="I1201" s="43">
        <v>0.38945722999999999</v>
      </c>
      <c r="J1201" s="43">
        <v>1.1700898E-2</v>
      </c>
      <c r="K1201" s="43">
        <v>3.5340611999999999E-3</v>
      </c>
      <c r="L1201" s="43">
        <v>3.005991E-3</v>
      </c>
      <c r="M1201" s="43">
        <v>2.0119913999999999E-2</v>
      </c>
      <c r="N1201" s="43">
        <v>0.47621649999999999</v>
      </c>
      <c r="O1201" s="43">
        <v>2.5354436E-4</v>
      </c>
      <c r="P1201" s="43">
        <v>2.3339807000000001E-2</v>
      </c>
      <c r="Q1201" s="43">
        <v>1.2918639E-3</v>
      </c>
      <c r="R1201" s="43">
        <v>4.0446020999999999E-2</v>
      </c>
      <c r="S1201" s="43">
        <v>2.8457626E-2</v>
      </c>
      <c r="U1201" s="77">
        <f t="shared" si="95"/>
        <v>0.75616065517241371</v>
      </c>
    </row>
    <row r="1202" spans="1:21">
      <c r="A1202" s="41" t="s">
        <v>33</v>
      </c>
      <c r="B1202" s="41" t="s">
        <v>2684</v>
      </c>
      <c r="C1202" s="74">
        <f t="shared" si="91"/>
        <v>0.22959575684299999</v>
      </c>
      <c r="D1202" s="74">
        <f t="shared" si="92"/>
        <v>7.0770643500000004E-3</v>
      </c>
      <c r="E1202" s="74">
        <f t="shared" si="93"/>
        <v>0.17181517095999999</v>
      </c>
      <c r="F1202" s="74">
        <f t="shared" si="94"/>
        <v>2.9549257533000001E-2</v>
      </c>
      <c r="G1202" s="75">
        <v>2.1154263999999999E-2</v>
      </c>
      <c r="H1202" s="43">
        <v>6.0858096000000002E-4</v>
      </c>
      <c r="I1202" s="43">
        <v>7.3164168000000002E-2</v>
      </c>
      <c r="J1202" s="43">
        <v>3.5064741999999999E-3</v>
      </c>
      <c r="K1202" s="43">
        <v>1.1244559E-3</v>
      </c>
      <c r="L1202" s="43">
        <v>3.4119815000000002E-4</v>
      </c>
      <c r="M1202" s="43">
        <v>2.1049361E-3</v>
      </c>
      <c r="N1202" s="43">
        <v>9.8042422000000004E-2</v>
      </c>
      <c r="O1202" s="43">
        <v>8.1916743000000006E-5</v>
      </c>
      <c r="P1202" s="43">
        <v>7.5071373000000002E-3</v>
      </c>
      <c r="Q1202" s="43">
        <v>3.0126608999999998E-4</v>
      </c>
      <c r="R1202" s="43">
        <v>1.3571692E-2</v>
      </c>
      <c r="S1202" s="43">
        <v>8.0872454E-3</v>
      </c>
      <c r="U1202" s="77">
        <f t="shared" si="95"/>
        <v>0.18236434482758618</v>
      </c>
    </row>
    <row r="1203" spans="1:21">
      <c r="A1203" s="41" t="s">
        <v>33</v>
      </c>
      <c r="B1203" s="41" t="s">
        <v>2685</v>
      </c>
      <c r="C1203" s="74">
        <f t="shared" si="91"/>
        <v>0.32796186050299997</v>
      </c>
      <c r="D1203" s="74">
        <f t="shared" si="92"/>
        <v>6.4191748399999998E-3</v>
      </c>
      <c r="E1203" s="74">
        <f t="shared" si="93"/>
        <v>0.26292211201999999</v>
      </c>
      <c r="F1203" s="74">
        <f t="shared" si="94"/>
        <v>3.8401396643000005E-2</v>
      </c>
      <c r="G1203" s="75">
        <v>2.0219177000000001E-2</v>
      </c>
      <c r="H1203" s="43">
        <v>6.3668801999999997E-4</v>
      </c>
      <c r="I1203" s="43">
        <v>6.2827123999999998E-2</v>
      </c>
      <c r="J1203" s="43">
        <v>2.9314157E-3</v>
      </c>
      <c r="K1203" s="43">
        <v>1.0441624999999999E-3</v>
      </c>
      <c r="L1203" s="43">
        <v>2.6572004E-4</v>
      </c>
      <c r="M1203" s="43">
        <v>2.1778765999999998E-3</v>
      </c>
      <c r="N1203" s="43">
        <v>0.19945830000000001</v>
      </c>
      <c r="O1203" s="43">
        <v>7.4323152999999998E-5</v>
      </c>
      <c r="P1203" s="43">
        <v>6.1296272000000004E-3</v>
      </c>
      <c r="Q1203" s="43">
        <v>3.1318928999999999E-4</v>
      </c>
      <c r="R1203" s="43">
        <v>1.8457771000000001E-2</v>
      </c>
      <c r="S1203" s="43">
        <v>1.3426486E-2</v>
      </c>
      <c r="U1203" s="77">
        <f t="shared" si="95"/>
        <v>0.17430324999999999</v>
      </c>
    </row>
    <row r="1204" spans="1:21">
      <c r="A1204" s="41" t="s">
        <v>33</v>
      </c>
      <c r="B1204" s="41" t="s">
        <v>2686</v>
      </c>
      <c r="C1204" s="74">
        <f t="shared" si="91"/>
        <v>0.10080344742700001</v>
      </c>
      <c r="D1204" s="74">
        <f t="shared" si="92"/>
        <v>2.8948120000000001E-3</v>
      </c>
      <c r="E1204" s="74">
        <f t="shared" si="93"/>
        <v>7.4840978850000003E-2</v>
      </c>
      <c r="F1204" s="74">
        <f t="shared" si="94"/>
        <v>1.1201246577E-2</v>
      </c>
      <c r="G1204" s="75">
        <v>1.1866410000000001E-2</v>
      </c>
      <c r="H1204" s="43">
        <v>2.4778484999999999E-4</v>
      </c>
      <c r="I1204" s="43">
        <v>5.0695750999999997E-2</v>
      </c>
      <c r="J1204" s="43">
        <v>1.2161699000000001E-3</v>
      </c>
      <c r="K1204" s="43">
        <v>3.7774791E-4</v>
      </c>
      <c r="L1204" s="43">
        <v>1.7562348999999999E-4</v>
      </c>
      <c r="M1204" s="43">
        <v>1.1252707000000001E-3</v>
      </c>
      <c r="N1204" s="43">
        <v>2.3897443000000001E-2</v>
      </c>
      <c r="O1204" s="43">
        <v>2.7051527000000001E-5</v>
      </c>
      <c r="P1204" s="43">
        <v>2.3407481000000002E-3</v>
      </c>
      <c r="Q1204" s="43">
        <v>1.2854245000000001E-4</v>
      </c>
      <c r="R1204" s="43">
        <v>5.0648116999999996E-3</v>
      </c>
      <c r="S1204" s="43">
        <v>3.6400928E-3</v>
      </c>
      <c r="U1204" s="77">
        <f t="shared" si="95"/>
        <v>0.10229663793103448</v>
      </c>
    </row>
    <row r="1205" spans="1:21">
      <c r="A1205" s="41" t="s">
        <v>33</v>
      </c>
      <c r="B1205" s="41" t="s">
        <v>2687</v>
      </c>
      <c r="C1205" s="74">
        <f t="shared" si="91"/>
        <v>0.21437232126699998</v>
      </c>
      <c r="D1205" s="74">
        <f t="shared" si="92"/>
        <v>4.9279318899999999E-3</v>
      </c>
      <c r="E1205" s="74">
        <f t="shared" si="93"/>
        <v>0.17219217610000001</v>
      </c>
      <c r="F1205" s="74">
        <f t="shared" si="94"/>
        <v>1.9165746277E-2</v>
      </c>
      <c r="G1205" s="75">
        <v>1.8086466999999998E-2</v>
      </c>
      <c r="H1205" s="43">
        <v>4.2483910000000002E-4</v>
      </c>
      <c r="I1205" s="43">
        <v>7.9345020000000002E-2</v>
      </c>
      <c r="J1205" s="43">
        <v>2.0628929000000001E-3</v>
      </c>
      <c r="K1205" s="43">
        <v>6.4371649999999997E-4</v>
      </c>
      <c r="L1205" s="43">
        <v>2.1848059000000001E-4</v>
      </c>
      <c r="M1205" s="43">
        <v>2.0028418999999999E-3</v>
      </c>
      <c r="N1205" s="43">
        <v>9.2422317000000004E-2</v>
      </c>
      <c r="O1205" s="43">
        <v>4.6525417E-5</v>
      </c>
      <c r="P1205" s="43">
        <v>3.9293108000000004E-3</v>
      </c>
      <c r="Q1205" s="43">
        <v>2.1405845999999999E-4</v>
      </c>
      <c r="R1205" s="43">
        <v>8.9355873000000006E-3</v>
      </c>
      <c r="S1205" s="43">
        <v>6.0402642999999997E-3</v>
      </c>
      <c r="U1205" s="77">
        <f t="shared" si="95"/>
        <v>0.15591781896551721</v>
      </c>
    </row>
    <row r="1206" spans="1:21">
      <c r="A1206" s="41" t="s">
        <v>33</v>
      </c>
      <c r="B1206" s="41" t="s">
        <v>2688</v>
      </c>
      <c r="C1206" s="74">
        <f t="shared" si="91"/>
        <v>0.68848872626799995</v>
      </c>
      <c r="D1206" s="74">
        <f t="shared" si="92"/>
        <v>7.6323193099999999E-3</v>
      </c>
      <c r="E1206" s="74">
        <f t="shared" si="93"/>
        <v>0.62883052605</v>
      </c>
      <c r="F1206" s="74">
        <f t="shared" si="94"/>
        <v>2.9857055908000002E-2</v>
      </c>
      <c r="G1206" s="75">
        <v>2.2168825E-2</v>
      </c>
      <c r="H1206" s="43">
        <v>7.2581304999999997E-4</v>
      </c>
      <c r="I1206" s="43">
        <v>7.4297742999999999E-2</v>
      </c>
      <c r="J1206" s="43">
        <v>3.4595544999999998E-3</v>
      </c>
      <c r="K1206" s="43">
        <v>1.1053043E-3</v>
      </c>
      <c r="L1206" s="43">
        <v>1.8943460999999999E-4</v>
      </c>
      <c r="M1206" s="43">
        <v>2.8780259000000001E-3</v>
      </c>
      <c r="N1206" s="43">
        <v>0.55380697000000001</v>
      </c>
      <c r="O1206" s="43">
        <v>7.9683137999999993E-5</v>
      </c>
      <c r="P1206" s="43">
        <v>7.1900013000000002E-3</v>
      </c>
      <c r="Q1206" s="43">
        <v>4.1503196999999998E-4</v>
      </c>
      <c r="R1206" s="43">
        <v>1.2914022000000001E-2</v>
      </c>
      <c r="S1206" s="43">
        <v>9.2583175E-3</v>
      </c>
      <c r="U1206" s="77">
        <f t="shared" si="95"/>
        <v>0.19111056034482757</v>
      </c>
    </row>
    <row r="1207" spans="1:21">
      <c r="A1207" s="41" t="s">
        <v>33</v>
      </c>
      <c r="B1207" s="41" t="s">
        <v>2689</v>
      </c>
      <c r="C1207" s="74">
        <f t="shared" si="91"/>
        <v>1.6394713155600003</v>
      </c>
      <c r="D1207" s="74">
        <f t="shared" si="92"/>
        <v>1.3344162E-2</v>
      </c>
      <c r="E1207" s="74">
        <f t="shared" si="93"/>
        <v>1.5257255355000001</v>
      </c>
      <c r="F1207" s="74">
        <f t="shared" si="94"/>
        <v>7.0435915060000007E-2</v>
      </c>
      <c r="G1207" s="75">
        <v>2.9965703E-2</v>
      </c>
      <c r="H1207" s="43">
        <v>1.8952655000000001E-3</v>
      </c>
      <c r="I1207" s="43">
        <v>0.13378056999999999</v>
      </c>
      <c r="J1207" s="43">
        <v>3.4638413000000002E-3</v>
      </c>
      <c r="K1207" s="43">
        <v>1.0957053999999999E-3</v>
      </c>
      <c r="L1207" s="43">
        <v>5.1833480000000002E-4</v>
      </c>
      <c r="M1207" s="43">
        <v>8.2662805000000006E-3</v>
      </c>
      <c r="N1207" s="43">
        <v>1.3900497000000001</v>
      </c>
      <c r="O1207" s="43">
        <v>1.1291904E-4</v>
      </c>
      <c r="P1207" s="43">
        <v>6.0888319999999998E-3</v>
      </c>
      <c r="Q1207" s="43">
        <v>8.0238802000000004E-4</v>
      </c>
      <c r="R1207" s="43">
        <v>1.7831514999999999E-2</v>
      </c>
      <c r="S1207" s="43">
        <v>4.5600261000000003E-2</v>
      </c>
      <c r="U1207" s="77">
        <f t="shared" si="95"/>
        <v>0.25832502586206896</v>
      </c>
    </row>
    <row r="1208" spans="1:21">
      <c r="A1208" s="41" t="s">
        <v>33</v>
      </c>
      <c r="B1208" s="41" t="s">
        <v>2690</v>
      </c>
      <c r="C1208" s="74">
        <f t="shared" si="91"/>
        <v>0.93946876928799994</v>
      </c>
      <c r="D1208" s="74">
        <f t="shared" si="92"/>
        <v>8.7189740699999997E-3</v>
      </c>
      <c r="E1208" s="74">
        <f t="shared" si="93"/>
        <v>0.75653780110000002</v>
      </c>
      <c r="F1208" s="74">
        <f t="shared" si="94"/>
        <v>3.8305534118000001E-2</v>
      </c>
      <c r="G1208" s="75">
        <v>0.13590646000000001</v>
      </c>
      <c r="H1208" s="43">
        <v>1.0035711E-3</v>
      </c>
      <c r="I1208" s="43">
        <v>0.12418034999999999</v>
      </c>
      <c r="J1208" s="43">
        <v>2.8034150000000001E-3</v>
      </c>
      <c r="K1208" s="43">
        <v>1.0330563E-3</v>
      </c>
      <c r="L1208" s="43">
        <v>1.3964357E-4</v>
      </c>
      <c r="M1208" s="43">
        <v>4.7428592000000004E-3</v>
      </c>
      <c r="N1208" s="43">
        <v>0.63135388000000003</v>
      </c>
      <c r="O1208" s="43">
        <v>6.8587928000000004E-5</v>
      </c>
      <c r="P1208" s="43">
        <v>4.8271134999999998E-3</v>
      </c>
      <c r="Q1208" s="43">
        <v>6.4094868999999997E-4</v>
      </c>
      <c r="R1208" s="43">
        <v>1.7185454999999999E-2</v>
      </c>
      <c r="S1208" s="43">
        <v>1.5583428999999999E-2</v>
      </c>
      <c r="U1208" s="77">
        <f t="shared" si="95"/>
        <v>1.1716074137931034</v>
      </c>
    </row>
    <row r="1209" spans="1:21">
      <c r="A1209" s="41" t="s">
        <v>33</v>
      </c>
      <c r="B1209" s="41" t="s">
        <v>2691</v>
      </c>
      <c r="C1209" s="74">
        <f t="shared" si="91"/>
        <v>1.86306004582</v>
      </c>
      <c r="D1209" s="74">
        <f t="shared" si="92"/>
        <v>1.3810342560000001E-2</v>
      </c>
      <c r="E1209" s="74">
        <f t="shared" si="93"/>
        <v>1.7288778962</v>
      </c>
      <c r="F1209" s="74">
        <f t="shared" si="94"/>
        <v>8.4510151059999997E-2</v>
      </c>
      <c r="G1209" s="75">
        <v>3.5861655999999999E-2</v>
      </c>
      <c r="H1209" s="43">
        <v>1.4644462E-3</v>
      </c>
      <c r="I1209" s="43">
        <v>0.15683744999999999</v>
      </c>
      <c r="J1209" s="43">
        <v>4.3200278E-3</v>
      </c>
      <c r="K1209" s="43">
        <v>1.4967375999999999E-3</v>
      </c>
      <c r="L1209" s="43">
        <v>1.7452576E-4</v>
      </c>
      <c r="M1209" s="43">
        <v>7.8190514000000006E-3</v>
      </c>
      <c r="N1209" s="43">
        <v>1.570576</v>
      </c>
      <c r="O1209" s="43">
        <v>1.113444E-4</v>
      </c>
      <c r="P1209" s="43">
        <v>7.8735414999999993E-3</v>
      </c>
      <c r="Q1209" s="43">
        <v>6.3528816000000003E-4</v>
      </c>
      <c r="R1209" s="43">
        <v>2.5609839999999998E-2</v>
      </c>
      <c r="S1209" s="43">
        <v>5.0280137000000003E-2</v>
      </c>
      <c r="U1209" s="77">
        <f t="shared" si="95"/>
        <v>0.30915220689655171</v>
      </c>
    </row>
    <row r="1210" spans="1:21">
      <c r="A1210" s="41" t="s">
        <v>33</v>
      </c>
      <c r="B1210" s="41" t="s">
        <v>2692</v>
      </c>
      <c r="C1210" s="74">
        <f t="shared" si="91"/>
        <v>0.76091413329999991</v>
      </c>
      <c r="D1210" s="74">
        <f t="shared" si="92"/>
        <v>1.7600016910000002E-2</v>
      </c>
      <c r="E1210" s="74">
        <f t="shared" si="93"/>
        <v>0.59155483209999993</v>
      </c>
      <c r="F1210" s="74">
        <f t="shared" si="94"/>
        <v>9.9885684289999999E-2</v>
      </c>
      <c r="G1210" s="75">
        <v>5.1873599999999999E-2</v>
      </c>
      <c r="H1210" s="43">
        <v>1.6563321E-3</v>
      </c>
      <c r="I1210" s="43">
        <v>0.19382123000000001</v>
      </c>
      <c r="J1210" s="43">
        <v>9.6943587000000008E-3</v>
      </c>
      <c r="K1210" s="43">
        <v>2.7443418999999998E-3</v>
      </c>
      <c r="L1210" s="43">
        <v>1.4304880999999999E-4</v>
      </c>
      <c r="M1210" s="43">
        <v>5.0182674999999996E-3</v>
      </c>
      <c r="N1210" s="43">
        <v>0.39607726999999998</v>
      </c>
      <c r="O1210" s="43">
        <v>2.0801618000000001E-4</v>
      </c>
      <c r="P1210" s="43">
        <v>2.0555292999999999E-2</v>
      </c>
      <c r="Q1210" s="43">
        <v>7.1984911000000005E-4</v>
      </c>
      <c r="R1210" s="43">
        <v>8.7773880000000006E-3</v>
      </c>
      <c r="S1210" s="43">
        <v>6.9625138000000003E-2</v>
      </c>
      <c r="U1210" s="77">
        <f t="shared" si="95"/>
        <v>0.4471862068965517</v>
      </c>
    </row>
    <row r="1211" spans="1:21">
      <c r="A1211" s="41" t="s">
        <v>33</v>
      </c>
      <c r="B1211" s="41" t="s">
        <v>2693</v>
      </c>
      <c r="C1211" s="74">
        <f t="shared" si="91"/>
        <v>1.1381480641900001</v>
      </c>
      <c r="D1211" s="74">
        <f t="shared" si="92"/>
        <v>3.1679143189999995E-2</v>
      </c>
      <c r="E1211" s="74">
        <f t="shared" si="93"/>
        <v>0.81915906620000012</v>
      </c>
      <c r="F1211" s="74">
        <f t="shared" si="94"/>
        <v>0.18020543480000001</v>
      </c>
      <c r="G1211" s="75">
        <v>0.10710442000000001</v>
      </c>
      <c r="H1211" s="43">
        <v>3.0924861999999998E-3</v>
      </c>
      <c r="I1211" s="43">
        <v>0.42459738000000002</v>
      </c>
      <c r="J1211" s="43">
        <v>1.6005998E-2</v>
      </c>
      <c r="K1211" s="43">
        <v>5.3337552E-3</v>
      </c>
      <c r="L1211" s="43">
        <v>4.3616329000000003E-4</v>
      </c>
      <c r="M1211" s="43">
        <v>9.9032267E-3</v>
      </c>
      <c r="N1211" s="43">
        <v>0.39146920000000002</v>
      </c>
      <c r="O1211" s="43">
        <v>3.8824150000000001E-4</v>
      </c>
      <c r="P1211" s="43">
        <v>3.1640341000000002E-2</v>
      </c>
      <c r="Q1211" s="43">
        <v>1.4383733000000001E-3</v>
      </c>
      <c r="R1211" s="43">
        <v>5.1598212999999997E-2</v>
      </c>
      <c r="S1211" s="43">
        <v>9.5140266000000001E-2</v>
      </c>
      <c r="U1211" s="77">
        <f t="shared" si="95"/>
        <v>0.92331396551724143</v>
      </c>
    </row>
    <row r="1212" spans="1:21">
      <c r="A1212" s="41" t="s">
        <v>33</v>
      </c>
      <c r="B1212" s="41" t="s">
        <v>2694</v>
      </c>
      <c r="C1212" s="74">
        <f t="shared" si="91"/>
        <v>1.22073857533</v>
      </c>
      <c r="D1212" s="74">
        <f t="shared" si="92"/>
        <v>1.4944847949999999E-2</v>
      </c>
      <c r="E1212" s="74">
        <f t="shared" si="93"/>
        <v>1.0247932858</v>
      </c>
      <c r="F1212" s="74">
        <f t="shared" si="94"/>
        <v>0.14019313358000002</v>
      </c>
      <c r="G1212" s="75">
        <v>4.0807308E-2</v>
      </c>
      <c r="H1212" s="43">
        <v>3.8327157999999998E-3</v>
      </c>
      <c r="I1212" s="43">
        <v>0.14506179</v>
      </c>
      <c r="J1212" s="43">
        <v>5.6336067E-3</v>
      </c>
      <c r="K1212" s="43">
        <v>1.7212449999999999E-3</v>
      </c>
      <c r="L1212" s="43">
        <v>8.9872775000000003E-4</v>
      </c>
      <c r="M1212" s="43">
        <v>6.6912685E-3</v>
      </c>
      <c r="N1212" s="43">
        <v>0.87589877999999999</v>
      </c>
      <c r="O1212" s="43">
        <v>1.239682E-4</v>
      </c>
      <c r="P1212" s="43">
        <v>1.1015199999999999E-2</v>
      </c>
      <c r="Q1212" s="43">
        <v>9.5064537999999996E-4</v>
      </c>
      <c r="R1212" s="43">
        <v>2.226846E-2</v>
      </c>
      <c r="S1212" s="43">
        <v>0.10583486</v>
      </c>
      <c r="U1212" s="77">
        <f t="shared" si="95"/>
        <v>0.35178713793103444</v>
      </c>
    </row>
    <row r="1213" spans="1:21">
      <c r="A1213" s="41" t="s">
        <v>33</v>
      </c>
      <c r="B1213" s="41" t="s">
        <v>2695</v>
      </c>
      <c r="C1213" s="74">
        <f t="shared" si="91"/>
        <v>0.97641590828000013</v>
      </c>
      <c r="D1213" s="74">
        <f t="shared" si="92"/>
        <v>1.8509647329999997E-2</v>
      </c>
      <c r="E1213" s="74">
        <f t="shared" si="93"/>
        <v>0.7742821794000001</v>
      </c>
      <c r="F1213" s="74">
        <f t="shared" si="94"/>
        <v>0.10657571855</v>
      </c>
      <c r="G1213" s="75">
        <v>7.7048362999999995E-2</v>
      </c>
      <c r="H1213" s="43">
        <v>1.5867094000000001E-3</v>
      </c>
      <c r="I1213" s="43">
        <v>0.16021573</v>
      </c>
      <c r="J1213" s="43">
        <v>8.5047436999999993E-3</v>
      </c>
      <c r="K1213" s="43">
        <v>3.1270603000000002E-3</v>
      </c>
      <c r="L1213" s="43">
        <v>7.6275113000000001E-4</v>
      </c>
      <c r="M1213" s="43">
        <v>6.1150922E-3</v>
      </c>
      <c r="N1213" s="43">
        <v>0.61247974000000005</v>
      </c>
      <c r="O1213" s="43">
        <v>2.2206455E-4</v>
      </c>
      <c r="P1213" s="43">
        <v>1.8109296E-2</v>
      </c>
      <c r="Q1213" s="43">
        <v>8.4701299999999998E-4</v>
      </c>
      <c r="R1213" s="43">
        <v>5.6742541000000001E-2</v>
      </c>
      <c r="S1213" s="43">
        <v>3.0654804000000001E-2</v>
      </c>
      <c r="U1213" s="77">
        <f t="shared" si="95"/>
        <v>0.6642100258620689</v>
      </c>
    </row>
    <row r="1214" spans="1:21">
      <c r="A1214" s="41" t="s">
        <v>33</v>
      </c>
      <c r="B1214" s="41" t="s">
        <v>2696</v>
      </c>
      <c r="C1214" s="74">
        <f t="shared" si="91"/>
        <v>1.5009053544700002</v>
      </c>
      <c r="D1214" s="74">
        <f t="shared" si="92"/>
        <v>1.650571189E-2</v>
      </c>
      <c r="E1214" s="74">
        <f t="shared" si="93"/>
        <v>1.3557997795000001</v>
      </c>
      <c r="F1214" s="74">
        <f t="shared" si="94"/>
        <v>6.1405420079999995E-2</v>
      </c>
      <c r="G1214" s="75">
        <v>6.7194443000000006E-2</v>
      </c>
      <c r="H1214" s="43">
        <v>1.5092495E-3</v>
      </c>
      <c r="I1214" s="43">
        <v>0.17566353000000001</v>
      </c>
      <c r="J1214" s="43">
        <v>7.3784923000000001E-3</v>
      </c>
      <c r="K1214" s="43">
        <v>2.3486064000000002E-3</v>
      </c>
      <c r="L1214" s="43">
        <v>3.6039848999999999E-4</v>
      </c>
      <c r="M1214" s="43">
        <v>6.4182147E-3</v>
      </c>
      <c r="N1214" s="43">
        <v>1.1786270000000001</v>
      </c>
      <c r="O1214" s="43">
        <v>1.6977636000000001E-4</v>
      </c>
      <c r="P1214" s="43">
        <v>1.5128824000000001E-2</v>
      </c>
      <c r="Q1214" s="43">
        <v>8.3758871999999995E-4</v>
      </c>
      <c r="R1214" s="43">
        <v>2.7489479000000001E-2</v>
      </c>
      <c r="S1214" s="43">
        <v>1.7779751999999999E-2</v>
      </c>
      <c r="U1214" s="77">
        <f t="shared" si="95"/>
        <v>0.57926243965517243</v>
      </c>
    </row>
    <row r="1215" spans="1:21">
      <c r="A1215" s="41" t="s">
        <v>33</v>
      </c>
      <c r="B1215" s="41" t="s">
        <v>2697</v>
      </c>
      <c r="C1215" s="74">
        <f t="shared" si="91"/>
        <v>1.93073118243</v>
      </c>
      <c r="D1215" s="74">
        <f t="shared" si="92"/>
        <v>1.7708379119999999E-2</v>
      </c>
      <c r="E1215" s="74">
        <f t="shared" si="93"/>
        <v>1.7997582362</v>
      </c>
      <c r="F1215" s="74">
        <f t="shared" si="94"/>
        <v>6.3872186110000007E-2</v>
      </c>
      <c r="G1215" s="75">
        <v>4.9392380999999999E-2</v>
      </c>
      <c r="H1215" s="43">
        <v>1.8658762000000001E-3</v>
      </c>
      <c r="I1215" s="43">
        <v>0.26959346000000001</v>
      </c>
      <c r="J1215" s="43">
        <v>4.4329499999999997E-3</v>
      </c>
      <c r="K1215" s="43">
        <v>1.2788573999999999E-3</v>
      </c>
      <c r="L1215" s="43">
        <v>5.7772072000000004E-4</v>
      </c>
      <c r="M1215" s="43">
        <v>1.1418851000000001E-2</v>
      </c>
      <c r="N1215" s="43">
        <v>1.5282989</v>
      </c>
      <c r="O1215" s="43">
        <v>1.1599040999999999E-4</v>
      </c>
      <c r="P1215" s="43">
        <v>6.7676964000000003E-3</v>
      </c>
      <c r="Q1215" s="43">
        <v>8.1873829999999995E-4</v>
      </c>
      <c r="R1215" s="43">
        <v>1.9597862000000001E-2</v>
      </c>
      <c r="S1215" s="43">
        <v>3.6571898999999998E-2</v>
      </c>
      <c r="U1215" s="77">
        <f t="shared" si="95"/>
        <v>0.42579638793103447</v>
      </c>
    </row>
    <row r="1216" spans="1:21">
      <c r="A1216" s="41" t="s">
        <v>33</v>
      </c>
      <c r="B1216" s="41" t="s">
        <v>2698</v>
      </c>
      <c r="C1216" s="74">
        <f t="shared" si="91"/>
        <v>2.7141467419779999</v>
      </c>
      <c r="D1216" s="74">
        <f t="shared" si="92"/>
        <v>1.426508047E-2</v>
      </c>
      <c r="E1216" s="74">
        <f t="shared" si="93"/>
        <v>2.5880190819999997</v>
      </c>
      <c r="F1216" s="74">
        <f t="shared" si="94"/>
        <v>7.7893249508000001E-2</v>
      </c>
      <c r="G1216" s="75">
        <v>3.3969329999999999E-2</v>
      </c>
      <c r="H1216" s="43">
        <v>1.0315719999999999E-3</v>
      </c>
      <c r="I1216" s="43">
        <v>0.16202061000000001</v>
      </c>
      <c r="J1216" s="43">
        <v>1.9617379000000002E-3</v>
      </c>
      <c r="K1216" s="43">
        <v>1.0204018E-3</v>
      </c>
      <c r="L1216" s="43">
        <v>4.6625877000000001E-4</v>
      </c>
      <c r="M1216" s="43">
        <v>1.0816681999999999E-2</v>
      </c>
      <c r="N1216" s="43">
        <v>2.4249668999999998</v>
      </c>
      <c r="O1216" s="43">
        <v>6.1760757999999998E-5</v>
      </c>
      <c r="P1216" s="43">
        <v>2.2195001000000002E-3</v>
      </c>
      <c r="Q1216" s="43">
        <v>7.3268165000000001E-4</v>
      </c>
      <c r="R1216" s="43">
        <v>3.3964174999999999E-2</v>
      </c>
      <c r="S1216" s="43">
        <v>4.0915132E-2</v>
      </c>
      <c r="U1216" s="77">
        <f t="shared" si="95"/>
        <v>0.29283905172413793</v>
      </c>
    </row>
    <row r="1217" spans="1:21">
      <c r="A1217" s="41" t="s">
        <v>33</v>
      </c>
      <c r="B1217" s="41" t="s">
        <v>2699</v>
      </c>
      <c r="C1217" s="74">
        <f t="shared" si="91"/>
        <v>0.35241102916600003</v>
      </c>
      <c r="D1217" s="74">
        <f t="shared" si="92"/>
        <v>3.270638365E-3</v>
      </c>
      <c r="E1217" s="74">
        <f t="shared" si="93"/>
        <v>0.28379044991000002</v>
      </c>
      <c r="F1217" s="74">
        <f t="shared" si="94"/>
        <v>1.4369069891000001E-2</v>
      </c>
      <c r="G1217" s="75">
        <v>5.0980870999999997E-2</v>
      </c>
      <c r="H1217" s="43">
        <v>3.7645691E-4</v>
      </c>
      <c r="I1217" s="43">
        <v>4.6582203000000003E-2</v>
      </c>
      <c r="J1217" s="43">
        <v>1.0516096E-3</v>
      </c>
      <c r="K1217" s="43">
        <v>3.8751733999999998E-4</v>
      </c>
      <c r="L1217" s="43">
        <v>5.2382724999999997E-5</v>
      </c>
      <c r="M1217" s="43">
        <v>1.7791287000000001E-3</v>
      </c>
      <c r="N1217" s="43">
        <v>0.23683178999999999</v>
      </c>
      <c r="O1217" s="43">
        <v>2.5728521E-5</v>
      </c>
      <c r="P1217" s="43">
        <v>1.810734E-3</v>
      </c>
      <c r="Q1217" s="43">
        <v>2.4043097E-4</v>
      </c>
      <c r="R1217" s="43">
        <v>6.4465620999999999E-3</v>
      </c>
      <c r="S1217" s="43">
        <v>5.8456143000000004E-3</v>
      </c>
      <c r="U1217" s="77">
        <f t="shared" si="95"/>
        <v>0.43949026724137924</v>
      </c>
    </row>
    <row r="1218" spans="1:21">
      <c r="A1218" s="41" t="s">
        <v>33</v>
      </c>
      <c r="B1218" s="41" t="s">
        <v>2700</v>
      </c>
      <c r="C1218" s="74">
        <f t="shared" si="91"/>
        <v>0.69870169200400001</v>
      </c>
      <c r="D1218" s="74">
        <f t="shared" si="92"/>
        <v>5.1792801459999999E-3</v>
      </c>
      <c r="E1218" s="74">
        <f t="shared" si="93"/>
        <v>0.64837948293000003</v>
      </c>
      <c r="F1218" s="74">
        <f t="shared" si="94"/>
        <v>3.1693764928000003E-2</v>
      </c>
      <c r="G1218" s="75">
        <v>1.3449164E-2</v>
      </c>
      <c r="H1218" s="43">
        <v>5.4920993000000002E-4</v>
      </c>
      <c r="I1218" s="43">
        <v>5.8818602999999997E-2</v>
      </c>
      <c r="J1218" s="43">
        <v>1.6201360999999999E-3</v>
      </c>
      <c r="K1218" s="43">
        <v>5.6132011000000002E-4</v>
      </c>
      <c r="L1218" s="43">
        <v>6.5452236000000002E-5</v>
      </c>
      <c r="M1218" s="43">
        <v>2.9323716999999998E-3</v>
      </c>
      <c r="N1218" s="43">
        <v>0.58901166999999999</v>
      </c>
      <c r="O1218" s="43">
        <v>4.1757388000000002E-5</v>
      </c>
      <c r="P1218" s="43">
        <v>2.9528071E-3</v>
      </c>
      <c r="Q1218" s="43">
        <v>2.3825153999999999E-4</v>
      </c>
      <c r="R1218" s="43">
        <v>9.6044349000000001E-3</v>
      </c>
      <c r="S1218" s="43">
        <v>1.8856514000000001E-2</v>
      </c>
      <c r="U1218" s="77">
        <f t="shared" si="95"/>
        <v>0.11594106896551723</v>
      </c>
    </row>
    <row r="1219" spans="1:21">
      <c r="A1219" s="41" t="s">
        <v>33</v>
      </c>
      <c r="B1219" s="41" t="s">
        <v>2701</v>
      </c>
      <c r="C1219" s="74">
        <f t="shared" si="91"/>
        <v>0.28538460835899998</v>
      </c>
      <c r="D1219" s="74">
        <f t="shared" si="92"/>
        <v>6.6009733620000007E-3</v>
      </c>
      <c r="E1219" s="74">
        <f t="shared" si="93"/>
        <v>0.22186556552999998</v>
      </c>
      <c r="F1219" s="74">
        <f t="shared" si="94"/>
        <v>3.7462619466999997E-2</v>
      </c>
      <c r="G1219" s="75">
        <v>1.9455449999999999E-2</v>
      </c>
      <c r="H1219" s="43">
        <v>6.2121552999999999E-4</v>
      </c>
      <c r="I1219" s="43">
        <v>7.2693610000000006E-2</v>
      </c>
      <c r="J1219" s="43">
        <v>3.6359171999999999E-3</v>
      </c>
      <c r="K1219" s="43">
        <v>1.0292789999999999E-3</v>
      </c>
      <c r="L1219" s="43">
        <v>5.3651162000000002E-5</v>
      </c>
      <c r="M1219" s="43">
        <v>1.882126E-3</v>
      </c>
      <c r="N1219" s="43">
        <v>0.14855073999999999</v>
      </c>
      <c r="O1219" s="43">
        <v>7.8017497000000002E-5</v>
      </c>
      <c r="P1219" s="43">
        <v>7.7093641999999999E-3</v>
      </c>
      <c r="Q1219" s="43">
        <v>2.6998297000000002E-4</v>
      </c>
      <c r="R1219" s="43">
        <v>3.2920027999999999E-3</v>
      </c>
      <c r="S1219" s="43">
        <v>2.6113252E-2</v>
      </c>
      <c r="U1219" s="77">
        <f t="shared" si="95"/>
        <v>0.16771939655172413</v>
      </c>
    </row>
    <row r="1220" spans="1:21">
      <c r="A1220" s="41" t="s">
        <v>33</v>
      </c>
      <c r="B1220" s="41" t="s">
        <v>2702</v>
      </c>
      <c r="C1220" s="74">
        <f t="shared" si="91"/>
        <v>0.42690296390000004</v>
      </c>
      <c r="D1220" s="74">
        <f t="shared" si="92"/>
        <v>1.188239088E-2</v>
      </c>
      <c r="E1220" s="74">
        <f t="shared" si="93"/>
        <v>0.30725477710000004</v>
      </c>
      <c r="F1220" s="74">
        <f t="shared" si="94"/>
        <v>6.7592467919999996E-2</v>
      </c>
      <c r="G1220" s="75">
        <v>4.0173328000000001E-2</v>
      </c>
      <c r="H1220" s="43">
        <v>1.1599471E-3</v>
      </c>
      <c r="I1220" s="43">
        <v>0.15926037000000001</v>
      </c>
      <c r="J1220" s="43">
        <v>6.0036194999999997E-3</v>
      </c>
      <c r="K1220" s="43">
        <v>2.0006148999999998E-3</v>
      </c>
      <c r="L1220" s="43">
        <v>1.6359858E-4</v>
      </c>
      <c r="M1220" s="43">
        <v>3.7145579000000001E-3</v>
      </c>
      <c r="N1220" s="43">
        <v>0.14683446</v>
      </c>
      <c r="O1220" s="43">
        <v>1.456238E-4</v>
      </c>
      <c r="P1220" s="43">
        <v>1.1867836999999999E-2</v>
      </c>
      <c r="Q1220" s="43">
        <v>5.3951311999999999E-4</v>
      </c>
      <c r="R1220" s="43">
        <v>1.9353748E-2</v>
      </c>
      <c r="S1220" s="43">
        <v>3.5685745999999997E-2</v>
      </c>
      <c r="U1220" s="77">
        <f t="shared" si="95"/>
        <v>0.34632179310344829</v>
      </c>
    </row>
    <row r="1221" spans="1:21">
      <c r="A1221" s="41" t="s">
        <v>33</v>
      </c>
      <c r="B1221" s="41" t="s">
        <v>2703</v>
      </c>
      <c r="C1221" s="74">
        <f t="shared" si="91"/>
        <v>0.45777247126999998</v>
      </c>
      <c r="D1221" s="74">
        <f t="shared" si="92"/>
        <v>5.6042629400000002E-3</v>
      </c>
      <c r="E1221" s="74">
        <f t="shared" si="93"/>
        <v>0.38429371029999998</v>
      </c>
      <c r="F1221" s="74">
        <f t="shared" si="94"/>
        <v>5.2571908030000003E-2</v>
      </c>
      <c r="G1221" s="75">
        <v>1.530259E-2</v>
      </c>
      <c r="H1221" s="43">
        <v>1.4372543000000001E-3</v>
      </c>
      <c r="I1221" s="43">
        <v>5.4397635999999999E-2</v>
      </c>
      <c r="J1221" s="43">
        <v>2.1125817999999999E-3</v>
      </c>
      <c r="K1221" s="43">
        <v>6.4546053999999995E-4</v>
      </c>
      <c r="L1221" s="43">
        <v>3.3701960000000002E-4</v>
      </c>
      <c r="M1221" s="43">
        <v>2.509201E-3</v>
      </c>
      <c r="N1221" s="43">
        <v>0.32845881999999998</v>
      </c>
      <c r="O1221" s="43">
        <v>4.648762E-5</v>
      </c>
      <c r="P1221" s="43">
        <v>4.1306596000000003E-3</v>
      </c>
      <c r="Q1221" s="43">
        <v>3.5648850999999999E-4</v>
      </c>
      <c r="R1221" s="43">
        <v>8.3505903000000003E-3</v>
      </c>
      <c r="S1221" s="43">
        <v>3.9687682000000002E-2</v>
      </c>
      <c r="U1221" s="77">
        <f t="shared" si="95"/>
        <v>0.13191887931034482</v>
      </c>
    </row>
    <row r="1222" spans="1:21">
      <c r="A1222" s="41" t="s">
        <v>33</v>
      </c>
      <c r="B1222" s="41" t="s">
        <v>2704</v>
      </c>
      <c r="C1222" s="74">
        <f t="shared" si="91"/>
        <v>7.3081640564000003E-2</v>
      </c>
      <c r="D1222" s="74">
        <f t="shared" si="92"/>
        <v>1.8643117900000001E-3</v>
      </c>
      <c r="E1222" s="74">
        <f t="shared" si="93"/>
        <v>3.2722056419999999E-2</v>
      </c>
      <c r="F1222" s="74">
        <f t="shared" si="94"/>
        <v>2.6856179354E-2</v>
      </c>
      <c r="G1222" s="75">
        <v>1.1639093E-2</v>
      </c>
      <c r="H1222" s="43">
        <v>2.1741592999999999E-4</v>
      </c>
      <c r="I1222" s="43">
        <v>3.2203342000000003E-2</v>
      </c>
      <c r="J1222" s="43">
        <v>8.2560800999999999E-4</v>
      </c>
      <c r="K1222" s="43">
        <v>5.8034413000000002E-4</v>
      </c>
      <c r="L1222" s="43">
        <v>1.0447147E-4</v>
      </c>
      <c r="M1222" s="43">
        <v>3.5388818E-4</v>
      </c>
      <c r="N1222" s="43">
        <v>3.0129849000000002E-4</v>
      </c>
      <c r="O1222" s="43">
        <v>3.8121694000000002E-5</v>
      </c>
      <c r="P1222" s="43">
        <v>1.4537141000000001E-3</v>
      </c>
      <c r="Q1222" s="43">
        <v>1.5349756000000001E-4</v>
      </c>
      <c r="R1222" s="43">
        <v>1.325604E-2</v>
      </c>
      <c r="S1222" s="43">
        <v>1.1954806E-2</v>
      </c>
      <c r="U1222" s="77">
        <f t="shared" si="95"/>
        <v>0.10033700862068964</v>
      </c>
    </row>
    <row r="1223" spans="1:21">
      <c r="A1223" s="41" t="s">
        <v>33</v>
      </c>
      <c r="B1223" s="41" t="s">
        <v>2705</v>
      </c>
      <c r="C1223" s="74">
        <f t="shared" si="91"/>
        <v>0.366241058299</v>
      </c>
      <c r="D1223" s="74">
        <f t="shared" si="92"/>
        <v>6.9427307399999999E-3</v>
      </c>
      <c r="E1223" s="74">
        <f t="shared" si="93"/>
        <v>0.29042329531</v>
      </c>
      <c r="F1223" s="74">
        <f t="shared" si="94"/>
        <v>3.9975182248999999E-2</v>
      </c>
      <c r="G1223" s="75">
        <v>2.8899850000000001E-2</v>
      </c>
      <c r="H1223" s="43">
        <v>5.9515431000000004E-4</v>
      </c>
      <c r="I1223" s="43">
        <v>6.0094860999999999E-2</v>
      </c>
      <c r="J1223" s="43">
        <v>3.19002E-3</v>
      </c>
      <c r="K1223" s="43">
        <v>1.1729201000000001E-3</v>
      </c>
      <c r="L1223" s="43">
        <v>2.8609814000000002E-4</v>
      </c>
      <c r="M1223" s="43">
        <v>2.2936925000000001E-3</v>
      </c>
      <c r="N1223" s="43">
        <v>0.22973328000000001</v>
      </c>
      <c r="O1223" s="43">
        <v>8.3293559000000006E-5</v>
      </c>
      <c r="P1223" s="43">
        <v>6.7925640000000001E-3</v>
      </c>
      <c r="Q1223" s="43">
        <v>3.1770369000000003E-4</v>
      </c>
      <c r="R1223" s="43">
        <v>2.1283397999999999E-2</v>
      </c>
      <c r="S1223" s="43">
        <v>1.1498223E-2</v>
      </c>
      <c r="U1223" s="77">
        <f t="shared" si="95"/>
        <v>0.24913663793103449</v>
      </c>
    </row>
    <row r="1224" spans="1:21">
      <c r="A1224" s="41" t="s">
        <v>33</v>
      </c>
      <c r="B1224" s="41" t="s">
        <v>2706</v>
      </c>
      <c r="C1224" s="74">
        <f t="shared" si="91"/>
        <v>0.56278070541999992</v>
      </c>
      <c r="D1224" s="74">
        <f t="shared" si="92"/>
        <v>6.1889951899999993E-3</v>
      </c>
      <c r="E1224" s="74">
        <f t="shared" si="93"/>
        <v>0.50837180039999996</v>
      </c>
      <c r="F1224" s="74">
        <f t="shared" si="94"/>
        <v>2.3024626830000002E-2</v>
      </c>
      <c r="G1224" s="75">
        <v>2.5195282999999999E-2</v>
      </c>
      <c r="H1224" s="43">
        <v>5.6590939999999999E-4</v>
      </c>
      <c r="I1224" s="43">
        <v>6.5866940999999998E-2</v>
      </c>
      <c r="J1224" s="43">
        <v>2.7666455E-3</v>
      </c>
      <c r="K1224" s="43">
        <v>8.8063537999999995E-4</v>
      </c>
      <c r="L1224" s="43">
        <v>1.3513530999999999E-4</v>
      </c>
      <c r="M1224" s="43">
        <v>2.4065789999999998E-3</v>
      </c>
      <c r="N1224" s="43">
        <v>0.44193895</v>
      </c>
      <c r="O1224" s="43">
        <v>6.3659480000000001E-5</v>
      </c>
      <c r="P1224" s="43">
        <v>5.6727160000000004E-3</v>
      </c>
      <c r="Q1224" s="43">
        <v>3.1406294999999999E-4</v>
      </c>
      <c r="R1224" s="43">
        <v>1.0307478E-2</v>
      </c>
      <c r="S1224" s="43">
        <v>6.6667104000000003E-3</v>
      </c>
      <c r="U1224" s="77">
        <f t="shared" si="95"/>
        <v>0.21720071551724135</v>
      </c>
    </row>
    <row r="1225" spans="1:21">
      <c r="A1225" s="41" t="s">
        <v>33</v>
      </c>
      <c r="B1225" s="41" t="s">
        <v>2707</v>
      </c>
      <c r="C1225" s="74">
        <f t="shared" si="91"/>
        <v>0.72383317610999987</v>
      </c>
      <c r="D1225" s="74">
        <f t="shared" si="92"/>
        <v>6.6388902300000005E-3</v>
      </c>
      <c r="E1225" s="74">
        <f t="shared" si="93"/>
        <v>0.67473127898999996</v>
      </c>
      <c r="F1225" s="74">
        <f t="shared" si="94"/>
        <v>2.3945750889999999E-2</v>
      </c>
      <c r="G1225" s="75">
        <v>1.8517255999999999E-2</v>
      </c>
      <c r="H1225" s="43">
        <v>6.9951899000000005E-4</v>
      </c>
      <c r="I1225" s="43">
        <v>0.10107086999999999</v>
      </c>
      <c r="J1225" s="43">
        <v>1.6619177E-3</v>
      </c>
      <c r="K1225" s="43">
        <v>4.7944501999999998E-4</v>
      </c>
      <c r="L1225" s="43">
        <v>2.1658811E-4</v>
      </c>
      <c r="M1225" s="43">
        <v>4.2809394000000002E-3</v>
      </c>
      <c r="N1225" s="43">
        <v>0.57296088999999994</v>
      </c>
      <c r="O1225" s="43">
        <v>4.3484930000000003E-5</v>
      </c>
      <c r="P1225" s="43">
        <v>2.5372165999999999E-3</v>
      </c>
      <c r="Q1225" s="43">
        <v>3.0694586000000002E-4</v>
      </c>
      <c r="R1225" s="43">
        <v>7.3472594999999998E-3</v>
      </c>
      <c r="S1225" s="43">
        <v>1.3710844E-2</v>
      </c>
      <c r="U1225" s="77">
        <f t="shared" si="95"/>
        <v>0.15963151724137931</v>
      </c>
    </row>
    <row r="1226" spans="1:21">
      <c r="A1226" s="41" t="s">
        <v>33</v>
      </c>
      <c r="B1226" s="41" t="s">
        <v>2708</v>
      </c>
      <c r="C1226" s="74">
        <f t="shared" ref="C1226:C1289" si="96">D1226+E1226+F1226+G1226</f>
        <v>1.0179885209700001</v>
      </c>
      <c r="D1226" s="74">
        <f t="shared" ref="D1226:D1289" si="97">J1226+K1226+L1226+M1226</f>
        <v>5.3503694800000005E-3</v>
      </c>
      <c r="E1226" s="74">
        <f t="shared" ref="E1226:E1289" si="98">H1226+I1226+N1226</f>
        <v>0.97068212125000009</v>
      </c>
      <c r="F1226" s="74">
        <f t="shared" ref="F1226:F1289" si="99">O1226+IF(P1226="x",0,P1226)+IF(Q1226="x",0,Q1226)+IF(R1226="x",0,R1226)+S1226</f>
        <v>2.9215235239999998E-2</v>
      </c>
      <c r="G1226" s="75">
        <v>1.2740794999999999E-2</v>
      </c>
      <c r="H1226" s="43">
        <v>3.8690924999999998E-4</v>
      </c>
      <c r="I1226" s="43">
        <v>6.0768681999999997E-2</v>
      </c>
      <c r="J1226" s="43">
        <v>7.3578436000000004E-4</v>
      </c>
      <c r="K1226" s="43">
        <v>3.8271966000000003E-4</v>
      </c>
      <c r="L1226" s="43">
        <v>1.7487855999999999E-4</v>
      </c>
      <c r="M1226" s="43">
        <v>4.0569869000000001E-3</v>
      </c>
      <c r="N1226" s="43">
        <v>0.90952653000000006</v>
      </c>
      <c r="O1226" s="43">
        <v>2.3164459999999999E-5</v>
      </c>
      <c r="P1226" s="43">
        <v>8.3246261999999998E-4</v>
      </c>
      <c r="Q1226" s="43">
        <v>2.7480515999999999E-4</v>
      </c>
      <c r="R1226" s="43">
        <v>1.2738862E-2</v>
      </c>
      <c r="S1226" s="43">
        <v>1.5345941E-2</v>
      </c>
      <c r="U1226" s="77">
        <f t="shared" si="95"/>
        <v>0.10983443965517239</v>
      </c>
    </row>
    <row r="1227" spans="1:21">
      <c r="A1227" s="41" t="s">
        <v>33</v>
      </c>
      <c r="B1227" s="41" t="s">
        <v>2709</v>
      </c>
      <c r="C1227" s="74">
        <f t="shared" si="96"/>
        <v>0.58062536460999992</v>
      </c>
      <c r="D1227" s="74">
        <f t="shared" si="97"/>
        <v>1.3188992600000001E-2</v>
      </c>
      <c r="E1227" s="74">
        <f t="shared" si="98"/>
        <v>0.48003750251999999</v>
      </c>
      <c r="F1227" s="74">
        <f t="shared" si="99"/>
        <v>3.6780029490000005E-2</v>
      </c>
      <c r="G1227" s="75">
        <v>5.0618839999999998E-2</v>
      </c>
      <c r="H1227" s="43">
        <v>9.3452252E-4</v>
      </c>
      <c r="I1227" s="43">
        <v>0.17201169999999999</v>
      </c>
      <c r="J1227" s="43">
        <v>4.6748021999999997E-3</v>
      </c>
      <c r="K1227" s="43">
        <v>1.4065129E-3</v>
      </c>
      <c r="L1227" s="43">
        <v>1.1113983000000001E-3</v>
      </c>
      <c r="M1227" s="43">
        <v>5.9962792000000003E-3</v>
      </c>
      <c r="N1227" s="43">
        <v>0.30709128000000002</v>
      </c>
      <c r="O1227" s="43">
        <v>1.0129054E-4</v>
      </c>
      <c r="P1227" s="43">
        <v>9.4756544999999998E-3</v>
      </c>
      <c r="Q1227" s="43">
        <v>4.8325944999999998E-4</v>
      </c>
      <c r="R1227" s="43">
        <v>1.5361578000000001E-2</v>
      </c>
      <c r="S1227" s="43">
        <v>1.1358247E-2</v>
      </c>
      <c r="U1227" s="77">
        <f t="shared" si="95"/>
        <v>0.43636931034482757</v>
      </c>
    </row>
    <row r="1228" spans="1:21">
      <c r="A1228" s="41" t="s">
        <v>33</v>
      </c>
      <c r="B1228" s="41" t="s">
        <v>2710</v>
      </c>
      <c r="C1228" s="74">
        <f t="shared" si="96"/>
        <v>0.97777353823300006</v>
      </c>
      <c r="D1228" s="74">
        <f t="shared" si="97"/>
        <v>2.2710844800000001E-2</v>
      </c>
      <c r="E1228" s="74">
        <f t="shared" si="98"/>
        <v>0.88517576740000004</v>
      </c>
      <c r="F1228" s="74">
        <f t="shared" si="99"/>
        <v>3.1443789032999998E-2</v>
      </c>
      <c r="G1228" s="75">
        <v>3.8443137000000002E-2</v>
      </c>
      <c r="H1228" s="43">
        <v>9.1042740000000003E-4</v>
      </c>
      <c r="I1228" s="43">
        <v>0.27404162999999998</v>
      </c>
      <c r="J1228" s="43">
        <v>3.9569677999999999E-3</v>
      </c>
      <c r="K1228" s="43">
        <v>1.0404841E-3</v>
      </c>
      <c r="L1228" s="43">
        <v>3.2550139000000001E-3</v>
      </c>
      <c r="M1228" s="43">
        <v>1.4458379E-2</v>
      </c>
      <c r="N1228" s="43">
        <v>0.61022370999999997</v>
      </c>
      <c r="O1228" s="43">
        <v>7.3154043000000002E-5</v>
      </c>
      <c r="P1228" s="43">
        <v>7.6494290000000001E-3</v>
      </c>
      <c r="Q1228" s="43">
        <v>5.4993098999999996E-4</v>
      </c>
      <c r="R1228" s="43">
        <v>1.1005219E-2</v>
      </c>
      <c r="S1228" s="43">
        <v>1.2166056E-2</v>
      </c>
      <c r="U1228" s="77">
        <f t="shared" si="95"/>
        <v>0.33140635344827585</v>
      </c>
    </row>
    <row r="1229" spans="1:21">
      <c r="A1229" s="41" t="s">
        <v>33</v>
      </c>
      <c r="B1229" s="41" t="s">
        <v>2711</v>
      </c>
      <c r="C1229" s="74">
        <f t="shared" si="96"/>
        <v>0.57077289961</v>
      </c>
      <c r="D1229" s="74">
        <f t="shared" si="97"/>
        <v>1.3174299630000001E-2</v>
      </c>
      <c r="E1229" s="74">
        <f t="shared" si="98"/>
        <v>0.41503644270000001</v>
      </c>
      <c r="F1229" s="74">
        <f t="shared" si="99"/>
        <v>7.039796928E-2</v>
      </c>
      <c r="G1229" s="75">
        <v>7.2164188000000004E-2</v>
      </c>
      <c r="H1229" s="43">
        <v>4.6137527000000003E-3</v>
      </c>
      <c r="I1229" s="43">
        <v>0.14902086</v>
      </c>
      <c r="J1229" s="43">
        <v>7.4154514000000001E-3</v>
      </c>
      <c r="K1229" s="43">
        <v>2.9250951E-3</v>
      </c>
      <c r="L1229" s="43">
        <v>2.0853043E-4</v>
      </c>
      <c r="M1229" s="43">
        <v>2.6252227000000002E-3</v>
      </c>
      <c r="N1229" s="43">
        <v>0.26140183</v>
      </c>
      <c r="O1229" s="43">
        <v>1.6913848E-4</v>
      </c>
      <c r="P1229" s="43">
        <v>1.5170172000000001E-2</v>
      </c>
      <c r="Q1229" s="43">
        <v>1.4588568E-3</v>
      </c>
      <c r="R1229" s="43">
        <v>2.8803631E-2</v>
      </c>
      <c r="S1229" s="43">
        <v>2.4796170999999999E-2</v>
      </c>
      <c r="U1229" s="77">
        <f t="shared" si="95"/>
        <v>0.62210506896551721</v>
      </c>
    </row>
    <row r="1230" spans="1:21">
      <c r="A1230" s="41" t="s">
        <v>33</v>
      </c>
      <c r="B1230" s="41" t="s">
        <v>2712</v>
      </c>
      <c r="C1230" s="74">
        <f t="shared" si="96"/>
        <v>0.72406823709000001</v>
      </c>
      <c r="D1230" s="74">
        <f t="shared" si="97"/>
        <v>2.2077138599999997E-2</v>
      </c>
      <c r="E1230" s="74">
        <f t="shared" si="98"/>
        <v>0.6073928341</v>
      </c>
      <c r="F1230" s="74">
        <f t="shared" si="99"/>
        <v>3.9190416390000003E-2</v>
      </c>
      <c r="G1230" s="75">
        <v>5.5407848000000003E-2</v>
      </c>
      <c r="H1230" s="43">
        <v>1.2089240999999999E-3</v>
      </c>
      <c r="I1230" s="43">
        <v>0.28638091999999998</v>
      </c>
      <c r="J1230" s="43">
        <v>5.4340873000000003E-3</v>
      </c>
      <c r="K1230" s="43">
        <v>1.4966293000000001E-3</v>
      </c>
      <c r="L1230" s="43">
        <v>2.5544460000000001E-3</v>
      </c>
      <c r="M1230" s="43">
        <v>1.2591976E-2</v>
      </c>
      <c r="N1230" s="43">
        <v>0.31980299000000001</v>
      </c>
      <c r="O1230" s="43">
        <v>1.0649349000000001E-4</v>
      </c>
      <c r="P1230" s="43">
        <v>1.0288003E-2</v>
      </c>
      <c r="Q1230" s="43">
        <v>6.5966889999999995E-4</v>
      </c>
      <c r="R1230" s="43">
        <v>1.4978606E-2</v>
      </c>
      <c r="S1230" s="43">
        <v>1.3157645000000001E-2</v>
      </c>
      <c r="U1230" s="77">
        <f t="shared" si="95"/>
        <v>0.47765386206896554</v>
      </c>
    </row>
    <row r="1231" spans="1:21">
      <c r="A1231" s="41" t="s">
        <v>33</v>
      </c>
      <c r="B1231" s="41" t="s">
        <v>2713</v>
      </c>
      <c r="C1231" s="74">
        <f t="shared" si="96"/>
        <v>0.55192375268399996</v>
      </c>
      <c r="D1231" s="74">
        <f t="shared" si="97"/>
        <v>9.8070411200000002E-3</v>
      </c>
      <c r="E1231" s="74">
        <f t="shared" si="98"/>
        <v>0.45194744259999997</v>
      </c>
      <c r="F1231" s="74">
        <f t="shared" si="99"/>
        <v>3.7291271963999999E-2</v>
      </c>
      <c r="G1231" s="75">
        <v>5.2877997000000003E-2</v>
      </c>
      <c r="H1231" s="43">
        <v>1.0301726E-3</v>
      </c>
      <c r="I1231" s="43">
        <v>0.20608735</v>
      </c>
      <c r="J1231" s="43">
        <v>3.5583341999999999E-3</v>
      </c>
      <c r="K1231" s="43">
        <v>1.0744075E-3</v>
      </c>
      <c r="L1231" s="43">
        <v>4.5820482000000001E-4</v>
      </c>
      <c r="M1231" s="43">
        <v>4.7160945999999999E-3</v>
      </c>
      <c r="N1231" s="43">
        <v>0.24482992000000001</v>
      </c>
      <c r="O1231" s="43">
        <v>7.7413504000000004E-5</v>
      </c>
      <c r="P1231" s="43">
        <v>5.9475982999999998E-3</v>
      </c>
      <c r="Q1231" s="43">
        <v>4.7002616000000003E-4</v>
      </c>
      <c r="R1231" s="43">
        <v>1.7712822E-2</v>
      </c>
      <c r="S1231" s="43">
        <v>1.3083412000000001E-2</v>
      </c>
      <c r="U1231" s="77">
        <f t="shared" si="95"/>
        <v>0.45584480172413794</v>
      </c>
    </row>
    <row r="1232" spans="1:21">
      <c r="A1232" s="41" t="s">
        <v>33</v>
      </c>
      <c r="B1232" s="41" t="s">
        <v>2714</v>
      </c>
      <c r="C1232" s="74">
        <f t="shared" si="96"/>
        <v>0.88575207093200004</v>
      </c>
      <c r="D1232" s="74">
        <f t="shared" si="97"/>
        <v>1.28367732E-2</v>
      </c>
      <c r="E1232" s="74">
        <f t="shared" si="98"/>
        <v>0.80338270871000006</v>
      </c>
      <c r="F1232" s="74">
        <f t="shared" si="99"/>
        <v>2.9773045022E-2</v>
      </c>
      <c r="G1232" s="75">
        <v>3.9759544000000001E-2</v>
      </c>
      <c r="H1232" s="43">
        <v>8.1027870999999998E-4</v>
      </c>
      <c r="I1232" s="43">
        <v>0.20554539999999999</v>
      </c>
      <c r="J1232" s="43">
        <v>3.5300929000000002E-3</v>
      </c>
      <c r="K1232" s="43">
        <v>1.0038371000000001E-3</v>
      </c>
      <c r="L1232" s="43">
        <v>1.1120202000000001E-3</v>
      </c>
      <c r="M1232" s="43">
        <v>7.1908229999999998E-3</v>
      </c>
      <c r="N1232" s="43">
        <v>0.59702703000000001</v>
      </c>
      <c r="O1232" s="43">
        <v>7.2199512000000005E-5</v>
      </c>
      <c r="P1232" s="43">
        <v>6.3435818000000003E-3</v>
      </c>
      <c r="Q1232" s="43">
        <v>4.4376670999999999E-4</v>
      </c>
      <c r="R1232" s="43">
        <v>1.2826270000000001E-2</v>
      </c>
      <c r="S1232" s="43">
        <v>1.0087227000000001E-2</v>
      </c>
      <c r="U1232" s="77">
        <f t="shared" si="95"/>
        <v>0.34275468965517242</v>
      </c>
    </row>
    <row r="1233" spans="1:21">
      <c r="A1233" s="41" t="s">
        <v>33</v>
      </c>
      <c r="B1233" s="41" t="s">
        <v>2715</v>
      </c>
      <c r="C1233" s="74">
        <f t="shared" si="96"/>
        <v>0.46386555100600008</v>
      </c>
      <c r="D1233" s="74">
        <f t="shared" si="97"/>
        <v>1.77679767E-2</v>
      </c>
      <c r="E1233" s="74">
        <f t="shared" si="98"/>
        <v>0.37132010506000002</v>
      </c>
      <c r="F1233" s="74">
        <f t="shared" si="99"/>
        <v>3.4921395246000006E-2</v>
      </c>
      <c r="G1233" s="75">
        <v>3.9856073999999998E-2</v>
      </c>
      <c r="H1233" s="43">
        <v>8.3832505999999998E-4</v>
      </c>
      <c r="I1233" s="43">
        <v>0.22124840000000001</v>
      </c>
      <c r="J1233" s="43">
        <v>4.3660343000000001E-3</v>
      </c>
      <c r="K1233" s="43">
        <v>1.2324962999999999E-3</v>
      </c>
      <c r="L1233" s="43">
        <v>2.6432131999999998E-3</v>
      </c>
      <c r="M1233" s="43">
        <v>9.5262329000000007E-3</v>
      </c>
      <c r="N1233" s="43">
        <v>0.14923338</v>
      </c>
      <c r="O1233" s="43">
        <v>8.7743045999999996E-5</v>
      </c>
      <c r="P1233" s="43">
        <v>8.7900705000000003E-3</v>
      </c>
      <c r="Q1233" s="43">
        <v>4.3466069999999998E-4</v>
      </c>
      <c r="R1233" s="43">
        <v>1.4938244999999999E-2</v>
      </c>
      <c r="S1233" s="43">
        <v>1.0670676E-2</v>
      </c>
      <c r="U1233" s="77">
        <f t="shared" si="95"/>
        <v>0.34358684482758617</v>
      </c>
    </row>
    <row r="1234" spans="1:21">
      <c r="A1234" s="41" t="s">
        <v>33</v>
      </c>
      <c r="B1234" s="41" t="s">
        <v>2716</v>
      </c>
      <c r="C1234" s="74">
        <f t="shared" si="96"/>
        <v>0.38389952610999994</v>
      </c>
      <c r="D1234" s="74">
        <f t="shared" si="97"/>
        <v>1.0379577690000001E-2</v>
      </c>
      <c r="E1234" s="74">
        <f t="shared" si="98"/>
        <v>0.28870638733999998</v>
      </c>
      <c r="F1234" s="74">
        <f t="shared" si="99"/>
        <v>4.5055487079999998E-2</v>
      </c>
      <c r="G1234" s="75">
        <v>3.9758073999999997E-2</v>
      </c>
      <c r="H1234" s="43">
        <v>9.7420733999999999E-4</v>
      </c>
      <c r="I1234" s="43">
        <v>0.14706828</v>
      </c>
      <c r="J1234" s="43">
        <v>4.6651202999999997E-3</v>
      </c>
      <c r="K1234" s="43">
        <v>1.5141064E-3</v>
      </c>
      <c r="L1234" s="43">
        <v>4.6386889000000001E-4</v>
      </c>
      <c r="M1234" s="43">
        <v>3.7364821000000002E-3</v>
      </c>
      <c r="N1234" s="43">
        <v>0.14066390000000001</v>
      </c>
      <c r="O1234" s="43">
        <v>1.0834145E-4</v>
      </c>
      <c r="P1234" s="43">
        <v>9.2574406999999994E-3</v>
      </c>
      <c r="Q1234" s="43">
        <v>5.0306093000000002E-4</v>
      </c>
      <c r="R1234" s="43">
        <v>2.0994423000000002E-2</v>
      </c>
      <c r="S1234" s="43">
        <v>1.4192221E-2</v>
      </c>
      <c r="U1234" s="77">
        <f t="shared" ref="U1234:U1297" si="100">G1234/0.116</f>
        <v>0.34274201724137926</v>
      </c>
    </row>
    <row r="1235" spans="1:21">
      <c r="A1235" s="41" t="s">
        <v>33</v>
      </c>
      <c r="B1235" s="41" t="s">
        <v>2717</v>
      </c>
      <c r="C1235" s="74">
        <f t="shared" si="96"/>
        <v>2.3526202556300002</v>
      </c>
      <c r="D1235" s="74">
        <f t="shared" si="97"/>
        <v>4.3024958599999996E-2</v>
      </c>
      <c r="E1235" s="74">
        <f t="shared" si="98"/>
        <v>1.3985258540000001</v>
      </c>
      <c r="F1235" s="74">
        <f t="shared" si="99"/>
        <v>0.73556126303000002</v>
      </c>
      <c r="G1235" s="75">
        <v>0.17550818000000001</v>
      </c>
      <c r="H1235" s="43">
        <v>1.2453064E-2</v>
      </c>
      <c r="I1235" s="43">
        <v>0.34313079000000002</v>
      </c>
      <c r="J1235" s="43">
        <v>1.9434225999999999E-2</v>
      </c>
      <c r="K1235" s="43">
        <v>6.3559688999999999E-3</v>
      </c>
      <c r="L1235" s="43">
        <v>2.3355276999999998E-3</v>
      </c>
      <c r="M1235" s="43">
        <v>1.4899236E-2</v>
      </c>
      <c r="N1235" s="43">
        <v>1.042942</v>
      </c>
      <c r="O1235" s="43">
        <v>3.7951743000000002E-4</v>
      </c>
      <c r="P1235" s="43">
        <v>3.6244143999999999E-2</v>
      </c>
      <c r="Q1235" s="43">
        <v>9.2747056000000005E-3</v>
      </c>
      <c r="R1235" s="43">
        <v>3.7267175999999999E-2</v>
      </c>
      <c r="S1235" s="43">
        <v>0.65239572000000001</v>
      </c>
      <c r="U1235" s="77">
        <f t="shared" si="100"/>
        <v>1.513001551724138</v>
      </c>
    </row>
    <row r="1236" spans="1:21">
      <c r="A1236" s="41" t="s">
        <v>33</v>
      </c>
      <c r="B1236" s="41" t="s">
        <v>2718</v>
      </c>
      <c r="C1236" s="74">
        <f t="shared" si="96"/>
        <v>0.66570030423399984</v>
      </c>
      <c r="D1236" s="74">
        <f t="shared" si="97"/>
        <v>1.181874171E-2</v>
      </c>
      <c r="E1236" s="74">
        <f t="shared" si="98"/>
        <v>0.52361152179999992</v>
      </c>
      <c r="F1236" s="74">
        <f t="shared" si="99"/>
        <v>4.4908603723999997E-2</v>
      </c>
      <c r="G1236" s="75">
        <v>8.5361436999999998E-2</v>
      </c>
      <c r="H1236" s="43">
        <v>1.0105818E-3</v>
      </c>
      <c r="I1236" s="43">
        <v>0.21747849999999999</v>
      </c>
      <c r="J1236" s="43">
        <v>4.2411000999999999E-3</v>
      </c>
      <c r="K1236" s="43">
        <v>1.2365481000000001E-3</v>
      </c>
      <c r="L1236" s="43">
        <v>5.7736110999999997E-4</v>
      </c>
      <c r="M1236" s="43">
        <v>5.7637323999999998E-3</v>
      </c>
      <c r="N1236" s="43">
        <v>0.30512243999999999</v>
      </c>
      <c r="O1236" s="43">
        <v>9.0058423999999997E-5</v>
      </c>
      <c r="P1236" s="43">
        <v>7.5098246000000002E-3</v>
      </c>
      <c r="Q1236" s="43">
        <v>1.1611417000000001E-3</v>
      </c>
      <c r="R1236" s="43">
        <v>1.6126147E-2</v>
      </c>
      <c r="S1236" s="43">
        <v>2.0021431999999999E-2</v>
      </c>
      <c r="U1236" s="77">
        <f t="shared" si="100"/>
        <v>0.73587445689655162</v>
      </c>
    </row>
    <row r="1237" spans="1:21">
      <c r="A1237" s="41" t="s">
        <v>33</v>
      </c>
      <c r="B1237" s="41" t="s">
        <v>2719</v>
      </c>
      <c r="C1237" s="74">
        <f t="shared" si="96"/>
        <v>0.75233549268000011</v>
      </c>
      <c r="D1237" s="74">
        <f t="shared" si="97"/>
        <v>1.6616826680000002E-2</v>
      </c>
      <c r="E1237" s="74">
        <f t="shared" si="98"/>
        <v>0.63271501790000007</v>
      </c>
      <c r="F1237" s="74">
        <f t="shared" si="99"/>
        <v>4.7681293100000001E-2</v>
      </c>
      <c r="G1237" s="75">
        <v>5.5322354999999997E-2</v>
      </c>
      <c r="H1237" s="43">
        <v>1.2521479E-3</v>
      </c>
      <c r="I1237" s="43">
        <v>0.25756600000000002</v>
      </c>
      <c r="J1237" s="43">
        <v>5.0641198999999996E-3</v>
      </c>
      <c r="K1237" s="43">
        <v>1.5045588999999999E-3</v>
      </c>
      <c r="L1237" s="43">
        <v>9.7254098000000002E-4</v>
      </c>
      <c r="M1237" s="43">
        <v>9.0756068999999998E-3</v>
      </c>
      <c r="N1237" s="43">
        <v>0.37389686999999999</v>
      </c>
      <c r="O1237" s="43">
        <v>1.0836340000000001E-4</v>
      </c>
      <c r="P1237" s="43">
        <v>9.0211201999999997E-3</v>
      </c>
      <c r="Q1237" s="43">
        <v>6.9314050000000003E-4</v>
      </c>
      <c r="R1237" s="43">
        <v>2.0041236E-2</v>
      </c>
      <c r="S1237" s="43">
        <v>1.7817433000000001E-2</v>
      </c>
      <c r="U1237" s="77">
        <f t="shared" si="100"/>
        <v>0.47691685344827583</v>
      </c>
    </row>
    <row r="1238" spans="1:21">
      <c r="A1238" s="41" t="s">
        <v>33</v>
      </c>
      <c r="B1238" s="41" t="s">
        <v>2720</v>
      </c>
      <c r="C1238" s="74">
        <f t="shared" si="96"/>
        <v>0.63897846842000006</v>
      </c>
      <c r="D1238" s="74">
        <f t="shared" si="97"/>
        <v>1.3249198220000001E-2</v>
      </c>
      <c r="E1238" s="74">
        <f t="shared" si="98"/>
        <v>0.51237863350000001</v>
      </c>
      <c r="F1238" s="74">
        <f t="shared" si="99"/>
        <v>5.19039897E-2</v>
      </c>
      <c r="G1238" s="75">
        <v>6.1446647E-2</v>
      </c>
      <c r="H1238" s="43">
        <v>1.2634535000000001E-3</v>
      </c>
      <c r="I1238" s="43">
        <v>0.15302669999999999</v>
      </c>
      <c r="J1238" s="43">
        <v>6.1529210000000004E-3</v>
      </c>
      <c r="K1238" s="43">
        <v>1.9502911999999999E-3</v>
      </c>
      <c r="L1238" s="43">
        <v>5.7134812000000001E-4</v>
      </c>
      <c r="M1238" s="43">
        <v>4.5746379000000002E-3</v>
      </c>
      <c r="N1238" s="43">
        <v>0.35808847999999999</v>
      </c>
      <c r="O1238" s="43">
        <v>1.4026490000000001E-4</v>
      </c>
      <c r="P1238" s="43">
        <v>1.2858001000000001E-2</v>
      </c>
      <c r="Q1238" s="43">
        <v>6.8679880000000002E-4</v>
      </c>
      <c r="R1238" s="43">
        <v>2.1942468E-2</v>
      </c>
      <c r="S1238" s="43">
        <v>1.6276457000000001E-2</v>
      </c>
      <c r="U1238" s="77">
        <f t="shared" si="100"/>
        <v>0.52971247413793099</v>
      </c>
    </row>
    <row r="1239" spans="1:21">
      <c r="A1239" s="41" t="s">
        <v>33</v>
      </c>
      <c r="B1239" s="41" t="s">
        <v>2721</v>
      </c>
      <c r="C1239" s="74">
        <f t="shared" si="96"/>
        <v>0.43006838111000001</v>
      </c>
      <c r="D1239" s="74">
        <f t="shared" si="97"/>
        <v>1.416063381E-2</v>
      </c>
      <c r="E1239" s="74">
        <f t="shared" si="98"/>
        <v>0.299863343</v>
      </c>
      <c r="F1239" s="74">
        <f t="shared" si="99"/>
        <v>5.59742243E-2</v>
      </c>
      <c r="G1239" s="75">
        <v>6.0070180000000001E-2</v>
      </c>
      <c r="H1239" s="43">
        <v>1.416463E-3</v>
      </c>
      <c r="I1239" s="43">
        <v>0.20944974999999999</v>
      </c>
      <c r="J1239" s="43">
        <v>6.9286761000000004E-3</v>
      </c>
      <c r="K1239" s="43">
        <v>2.1203767E-3</v>
      </c>
      <c r="L1239" s="43">
        <v>3.9665750999999999E-4</v>
      </c>
      <c r="M1239" s="43">
        <v>4.7149234999999999E-3</v>
      </c>
      <c r="N1239" s="43">
        <v>8.8997129999999994E-2</v>
      </c>
      <c r="O1239" s="43">
        <v>1.5473808999999999E-4</v>
      </c>
      <c r="P1239" s="43">
        <v>1.3605071E-2</v>
      </c>
      <c r="Q1239" s="43">
        <v>6.9452721000000004E-4</v>
      </c>
      <c r="R1239" s="43">
        <v>2.431055E-2</v>
      </c>
      <c r="S1239" s="43">
        <v>1.7209338000000001E-2</v>
      </c>
      <c r="U1239" s="77">
        <f t="shared" si="100"/>
        <v>0.51784637931034483</v>
      </c>
    </row>
    <row r="1240" spans="1:21">
      <c r="A1240" s="41" t="s">
        <v>33</v>
      </c>
      <c r="B1240" s="41" t="s">
        <v>2722</v>
      </c>
      <c r="C1240" s="74">
        <f t="shared" si="96"/>
        <v>0.59004710383000003</v>
      </c>
      <c r="D1240" s="74">
        <f t="shared" si="97"/>
        <v>1.3393980780000002E-2</v>
      </c>
      <c r="E1240" s="74">
        <f t="shared" si="98"/>
        <v>0.36462119820000005</v>
      </c>
      <c r="F1240" s="74">
        <f t="shared" si="99"/>
        <v>5.7067044849999998E-2</v>
      </c>
      <c r="G1240" s="75">
        <v>0.15496488</v>
      </c>
      <c r="H1240" s="43">
        <v>1.3819081999999999E-3</v>
      </c>
      <c r="I1240" s="43">
        <v>0.17733612000000001</v>
      </c>
      <c r="J1240" s="43">
        <v>6.8924785000000002E-3</v>
      </c>
      <c r="K1240" s="43">
        <v>2.1619270000000001E-3</v>
      </c>
      <c r="L1240" s="43">
        <v>3.8452258E-4</v>
      </c>
      <c r="M1240" s="43">
        <v>3.9550527000000004E-3</v>
      </c>
      <c r="N1240" s="43">
        <v>0.18590317000000001</v>
      </c>
      <c r="O1240" s="43">
        <v>1.5716834000000001E-4</v>
      </c>
      <c r="P1240" s="43">
        <v>1.4020668999999999E-2</v>
      </c>
      <c r="Q1240" s="43">
        <v>7.0934950999999998E-4</v>
      </c>
      <c r="R1240" s="43">
        <v>2.5453399000000002E-2</v>
      </c>
      <c r="S1240" s="43">
        <v>1.6726458999999999E-2</v>
      </c>
      <c r="U1240" s="77">
        <f t="shared" si="100"/>
        <v>1.3359041379310344</v>
      </c>
    </row>
    <row r="1241" spans="1:21">
      <c r="A1241" s="41" t="s">
        <v>33</v>
      </c>
      <c r="B1241" s="41" t="s">
        <v>2723</v>
      </c>
      <c r="C1241" s="74">
        <f t="shared" si="96"/>
        <v>0.95981424000300009</v>
      </c>
      <c r="D1241" s="74">
        <f t="shared" si="97"/>
        <v>4.3851628900000002E-2</v>
      </c>
      <c r="E1241" s="74">
        <f t="shared" si="98"/>
        <v>0.8074930991</v>
      </c>
      <c r="F1241" s="74">
        <f t="shared" si="99"/>
        <v>4.2011245002999999E-2</v>
      </c>
      <c r="G1241" s="75">
        <v>6.6458267000000001E-2</v>
      </c>
      <c r="H1241" s="43">
        <v>1.1892191000000001E-3</v>
      </c>
      <c r="I1241" s="43">
        <v>0.48138372000000001</v>
      </c>
      <c r="J1241" s="43">
        <v>5.9823180000000004E-3</v>
      </c>
      <c r="K1241" s="43">
        <v>1.3602104000000001E-3</v>
      </c>
      <c r="L1241" s="43">
        <v>8.5469104999999993E-3</v>
      </c>
      <c r="M1241" s="43">
        <v>2.7962190000000001E-2</v>
      </c>
      <c r="N1241" s="43">
        <v>0.32492016000000001</v>
      </c>
      <c r="O1241" s="43">
        <v>9.3337212999999994E-5</v>
      </c>
      <c r="P1241" s="43">
        <v>1.1798935999999999E-2</v>
      </c>
      <c r="Q1241" s="43">
        <v>6.7381579000000001E-4</v>
      </c>
      <c r="R1241" s="43">
        <v>1.4963011999999999E-2</v>
      </c>
      <c r="S1241" s="43">
        <v>1.4482144000000001E-2</v>
      </c>
      <c r="U1241" s="77">
        <f t="shared" si="100"/>
        <v>0.57291609482758621</v>
      </c>
    </row>
    <row r="1242" spans="1:21">
      <c r="A1242" s="41" t="s">
        <v>33</v>
      </c>
      <c r="B1242" s="41" t="s">
        <v>2724</v>
      </c>
      <c r="C1242" s="74">
        <f t="shared" si="96"/>
        <v>0.65345962953999992</v>
      </c>
      <c r="D1242" s="74">
        <f t="shared" si="97"/>
        <v>3.0092345900000001E-2</v>
      </c>
      <c r="E1242" s="74">
        <f t="shared" si="98"/>
        <v>0.47814560939999995</v>
      </c>
      <c r="F1242" s="74">
        <f t="shared" si="99"/>
        <v>6.4874636239999992E-2</v>
      </c>
      <c r="G1242" s="75">
        <v>8.0347037999999996E-2</v>
      </c>
      <c r="H1242" s="43">
        <v>1.8377844E-3</v>
      </c>
      <c r="I1242" s="43">
        <v>0.37865736999999999</v>
      </c>
      <c r="J1242" s="43">
        <v>8.3752316999999993E-3</v>
      </c>
      <c r="K1242" s="43">
        <v>2.4522823000000002E-3</v>
      </c>
      <c r="L1242" s="43">
        <v>2.4891989000000001E-3</v>
      </c>
      <c r="M1242" s="43">
        <v>1.6775633000000002E-2</v>
      </c>
      <c r="N1242" s="43">
        <v>9.7650454999999997E-2</v>
      </c>
      <c r="O1242" s="43">
        <v>1.7329385999999999E-4</v>
      </c>
      <c r="P1242" s="43">
        <v>1.5742885000000002E-2</v>
      </c>
      <c r="Q1242" s="43">
        <v>9.1579338000000003E-4</v>
      </c>
      <c r="R1242" s="43">
        <v>2.5321224999999999E-2</v>
      </c>
      <c r="S1242" s="43">
        <v>2.2721439E-2</v>
      </c>
      <c r="U1242" s="77">
        <f t="shared" si="100"/>
        <v>0.69264687931034474</v>
      </c>
    </row>
    <row r="1243" spans="1:21">
      <c r="A1243" s="41" t="s">
        <v>33</v>
      </c>
      <c r="B1243" s="41" t="s">
        <v>2725</v>
      </c>
      <c r="C1243" s="74">
        <f t="shared" si="96"/>
        <v>0.56253185605</v>
      </c>
      <c r="D1243" s="74">
        <f t="shared" si="97"/>
        <v>1.5987351489999999E-2</v>
      </c>
      <c r="E1243" s="74">
        <f t="shared" si="98"/>
        <v>0.44672177089999998</v>
      </c>
      <c r="F1243" s="74">
        <f t="shared" si="99"/>
        <v>5.2333544659999995E-2</v>
      </c>
      <c r="G1243" s="75">
        <v>4.7489189000000001E-2</v>
      </c>
      <c r="H1243" s="43">
        <v>1.2930609E-3</v>
      </c>
      <c r="I1243" s="43">
        <v>0.18853152000000001</v>
      </c>
      <c r="J1243" s="43">
        <v>6.4468815000000004E-3</v>
      </c>
      <c r="K1243" s="43">
        <v>2.0150467000000002E-3</v>
      </c>
      <c r="L1243" s="43">
        <v>9.1552558999999996E-4</v>
      </c>
      <c r="M1243" s="43">
        <v>6.6098976999999998E-3</v>
      </c>
      <c r="N1243" s="43">
        <v>0.25689719</v>
      </c>
      <c r="O1243" s="43">
        <v>1.4513910999999999E-4</v>
      </c>
      <c r="P1243" s="43">
        <v>1.3232818E-2</v>
      </c>
      <c r="Q1243" s="43">
        <v>6.6108754999999995E-4</v>
      </c>
      <c r="R1243" s="43">
        <v>2.2881816999999999E-2</v>
      </c>
      <c r="S1243" s="43">
        <v>1.5412683E-2</v>
      </c>
      <c r="U1243" s="77">
        <f t="shared" si="100"/>
        <v>0.4093895603448276</v>
      </c>
    </row>
    <row r="1244" spans="1:21">
      <c r="A1244" s="41" t="s">
        <v>33</v>
      </c>
      <c r="B1244" s="41" t="s">
        <v>2726</v>
      </c>
      <c r="C1244" s="74">
        <f t="shared" si="96"/>
        <v>2.1195276293200003</v>
      </c>
      <c r="D1244" s="74">
        <f t="shared" si="97"/>
        <v>6.55657288E-2</v>
      </c>
      <c r="E1244" s="74">
        <f t="shared" si="98"/>
        <v>1.245096365</v>
      </c>
      <c r="F1244" s="74">
        <f t="shared" si="99"/>
        <v>0.64602386552000002</v>
      </c>
      <c r="G1244" s="75">
        <v>0.16284166999999999</v>
      </c>
      <c r="H1244" s="43">
        <v>1.2158894999999999E-2</v>
      </c>
      <c r="I1244" s="43">
        <v>0.57361532999999998</v>
      </c>
      <c r="J1244" s="43">
        <v>2.5620582999999999E-2</v>
      </c>
      <c r="K1244" s="43">
        <v>7.6592633E-3</v>
      </c>
      <c r="L1244" s="43">
        <v>4.1732935000000004E-3</v>
      </c>
      <c r="M1244" s="43">
        <v>2.8112589E-2</v>
      </c>
      <c r="N1244" s="43">
        <v>0.65932214</v>
      </c>
      <c r="O1244" s="43">
        <v>5.0071161999999995E-4</v>
      </c>
      <c r="P1244" s="43">
        <v>4.7995197000000003E-2</v>
      </c>
      <c r="Q1244" s="43">
        <v>2.4717619000000001E-3</v>
      </c>
      <c r="R1244" s="43">
        <v>5.6620114999999999E-2</v>
      </c>
      <c r="S1244" s="43">
        <v>0.53843607999999998</v>
      </c>
      <c r="U1244" s="77">
        <f t="shared" si="100"/>
        <v>1.4038074999999999</v>
      </c>
    </row>
    <row r="1245" spans="1:21">
      <c r="A1245" s="41" t="s">
        <v>33</v>
      </c>
      <c r="B1245" s="41" t="s">
        <v>2727</v>
      </c>
      <c r="C1245" s="74">
        <f t="shared" si="96"/>
        <v>0.47059384458000003</v>
      </c>
      <c r="D1245" s="74">
        <f t="shared" si="97"/>
        <v>1.3305113100000002E-2</v>
      </c>
      <c r="E1245" s="74">
        <f t="shared" si="98"/>
        <v>0.32287292150000002</v>
      </c>
      <c r="F1245" s="74">
        <f t="shared" si="99"/>
        <v>5.6840495979999996E-2</v>
      </c>
      <c r="G1245" s="75">
        <v>7.7575314000000006E-2</v>
      </c>
      <c r="H1245" s="43">
        <v>1.7683215E-3</v>
      </c>
      <c r="I1245" s="43">
        <v>0.14532017999999999</v>
      </c>
      <c r="J1245" s="43">
        <v>6.6806644000000004E-3</v>
      </c>
      <c r="K1245" s="43">
        <v>2.2896890000000001E-3</v>
      </c>
      <c r="L1245" s="43">
        <v>5.5609819999999995E-4</v>
      </c>
      <c r="M1245" s="43">
        <v>3.7786615000000002E-3</v>
      </c>
      <c r="N1245" s="43">
        <v>0.17578442</v>
      </c>
      <c r="O1245" s="43">
        <v>1.544936E-4</v>
      </c>
      <c r="P1245" s="43">
        <v>1.4209818000000001E-2</v>
      </c>
      <c r="Q1245" s="43">
        <v>6.0939738000000002E-4</v>
      </c>
      <c r="R1245" s="43">
        <v>2.4670766E-2</v>
      </c>
      <c r="S1245" s="43">
        <v>1.7196020999999999E-2</v>
      </c>
      <c r="U1245" s="77">
        <f t="shared" si="100"/>
        <v>0.66875270689655175</v>
      </c>
    </row>
    <row r="1246" spans="1:21">
      <c r="A1246" s="41" t="s">
        <v>33</v>
      </c>
      <c r="B1246" s="41" t="s">
        <v>2728</v>
      </c>
      <c r="C1246" s="74">
        <f t="shared" si="96"/>
        <v>0.29126020621900006</v>
      </c>
      <c r="D1246" s="74">
        <f t="shared" si="97"/>
        <v>8.5778877E-3</v>
      </c>
      <c r="E1246" s="74">
        <f t="shared" si="98"/>
        <v>0.21479738774000001</v>
      </c>
      <c r="F1246" s="74">
        <f t="shared" si="99"/>
        <v>3.3418962779E-2</v>
      </c>
      <c r="G1246" s="75">
        <v>3.4465968E-2</v>
      </c>
      <c r="H1246" s="43">
        <v>7.3201574E-4</v>
      </c>
      <c r="I1246" s="43">
        <v>0.14437786</v>
      </c>
      <c r="J1246" s="43">
        <v>3.5782667999999999E-3</v>
      </c>
      <c r="K1246" s="43">
        <v>1.1139765E-3</v>
      </c>
      <c r="L1246" s="43">
        <v>4.721843E-4</v>
      </c>
      <c r="M1246" s="43">
        <v>3.4134601000000001E-3</v>
      </c>
      <c r="N1246" s="43">
        <v>6.9687511999999993E-2</v>
      </c>
      <c r="O1246" s="43">
        <v>7.9770319000000003E-5</v>
      </c>
      <c r="P1246" s="43">
        <v>6.8787511000000003E-3</v>
      </c>
      <c r="Q1246" s="43">
        <v>3.9579935999999998E-4</v>
      </c>
      <c r="R1246" s="43">
        <v>1.4974451999999999E-2</v>
      </c>
      <c r="S1246" s="43">
        <v>1.109019E-2</v>
      </c>
      <c r="U1246" s="77">
        <f t="shared" si="100"/>
        <v>0.29712041379310344</v>
      </c>
    </row>
    <row r="1247" spans="1:21">
      <c r="A1247" s="41" t="s">
        <v>33</v>
      </c>
      <c r="B1247" s="41" t="s">
        <v>2729</v>
      </c>
      <c r="C1247" s="74">
        <f t="shared" si="96"/>
        <v>0.55077580793000003</v>
      </c>
      <c r="D1247" s="74">
        <f t="shared" si="97"/>
        <v>1.68781743E-2</v>
      </c>
      <c r="E1247" s="74">
        <f t="shared" si="98"/>
        <v>0.4195893624</v>
      </c>
      <c r="F1247" s="74">
        <f t="shared" si="99"/>
        <v>4.5943574229999999E-2</v>
      </c>
      <c r="G1247" s="75">
        <v>6.8364697000000002E-2</v>
      </c>
      <c r="H1247" s="43">
        <v>1.2794023999999999E-3</v>
      </c>
      <c r="I1247" s="43">
        <v>0.18931783999999999</v>
      </c>
      <c r="J1247" s="43">
        <v>5.7146749000000002E-3</v>
      </c>
      <c r="K1247" s="43">
        <v>1.7981819999999999E-3</v>
      </c>
      <c r="L1247" s="43">
        <v>1.2758596000000001E-3</v>
      </c>
      <c r="M1247" s="43">
        <v>8.0894577999999998E-3</v>
      </c>
      <c r="N1247" s="43">
        <v>0.22899211999999999</v>
      </c>
      <c r="O1247" s="43">
        <v>1.2546157E-4</v>
      </c>
      <c r="P1247" s="43">
        <v>1.1582594999999999E-2</v>
      </c>
      <c r="Q1247" s="43">
        <v>6.9462965999999996E-4</v>
      </c>
      <c r="R1247" s="43">
        <v>1.8884814E-2</v>
      </c>
      <c r="S1247" s="43">
        <v>1.4656074E-2</v>
      </c>
      <c r="U1247" s="77">
        <f t="shared" si="100"/>
        <v>0.58935083620689654</v>
      </c>
    </row>
    <row r="1248" spans="1:21">
      <c r="A1248" s="41" t="s">
        <v>33</v>
      </c>
      <c r="B1248" s="41" t="s">
        <v>2730</v>
      </c>
      <c r="C1248" s="74">
        <f t="shared" si="96"/>
        <v>0.58647028829999992</v>
      </c>
      <c r="D1248" s="74">
        <f t="shared" si="97"/>
        <v>1.373274775E-2</v>
      </c>
      <c r="E1248" s="74">
        <f t="shared" si="98"/>
        <v>0.45182087729999998</v>
      </c>
      <c r="F1248" s="74">
        <f t="shared" si="99"/>
        <v>5.6348534249999999E-2</v>
      </c>
      <c r="G1248" s="75">
        <v>6.4568129000000002E-2</v>
      </c>
      <c r="H1248" s="43">
        <v>1.9557672999999999E-3</v>
      </c>
      <c r="I1248" s="43">
        <v>0.20891763999999999</v>
      </c>
      <c r="J1248" s="43">
        <v>5.9960767999999998E-3</v>
      </c>
      <c r="K1248" s="43">
        <v>1.8830788999999999E-3</v>
      </c>
      <c r="L1248" s="43">
        <v>5.2657495000000003E-4</v>
      </c>
      <c r="M1248" s="43">
        <v>5.3270171000000003E-3</v>
      </c>
      <c r="N1248" s="43">
        <v>0.24094747</v>
      </c>
      <c r="O1248" s="43">
        <v>1.3299414999999999E-4</v>
      </c>
      <c r="P1248" s="43">
        <v>1.1381469999999999E-2</v>
      </c>
      <c r="Q1248" s="43">
        <v>2.2030861E-3</v>
      </c>
      <c r="R1248" s="43">
        <v>2.3527365000000001E-2</v>
      </c>
      <c r="S1248" s="43">
        <v>1.9103618999999999E-2</v>
      </c>
      <c r="U1248" s="77">
        <f t="shared" si="100"/>
        <v>0.55662180172413789</v>
      </c>
    </row>
    <row r="1249" spans="1:21">
      <c r="A1249" s="41" t="s">
        <v>33</v>
      </c>
      <c r="B1249" s="41" t="s">
        <v>2731</v>
      </c>
      <c r="C1249" s="74">
        <f t="shared" si="96"/>
        <v>0.59019609868</v>
      </c>
      <c r="D1249" s="74">
        <f t="shared" si="97"/>
        <v>1.3443460399999999E-2</v>
      </c>
      <c r="E1249" s="74">
        <f t="shared" si="98"/>
        <v>0.48041344229999999</v>
      </c>
      <c r="F1249" s="74">
        <f t="shared" si="99"/>
        <v>4.0397548979999996E-2</v>
      </c>
      <c r="G1249" s="75">
        <v>5.5941646999999997E-2</v>
      </c>
      <c r="H1249" s="43">
        <v>1.0466623E-3</v>
      </c>
      <c r="I1249" s="43">
        <v>0.17223514000000001</v>
      </c>
      <c r="J1249" s="43">
        <v>4.8992261999999996E-3</v>
      </c>
      <c r="K1249" s="43">
        <v>1.4318391000000001E-3</v>
      </c>
      <c r="L1249" s="43">
        <v>1.1128418000000001E-3</v>
      </c>
      <c r="M1249" s="43">
        <v>5.9995533E-3</v>
      </c>
      <c r="N1249" s="43">
        <v>0.30713163999999998</v>
      </c>
      <c r="O1249" s="43">
        <v>1.2593966999999999E-4</v>
      </c>
      <c r="P1249" s="43">
        <v>9.4756544999999998E-3</v>
      </c>
      <c r="Q1249" s="43">
        <v>4.9395780999999996E-4</v>
      </c>
      <c r="R1249" s="43">
        <v>1.5361687000000001E-2</v>
      </c>
      <c r="S1249" s="43">
        <v>1.494031E-2</v>
      </c>
      <c r="U1249" s="77">
        <f t="shared" si="100"/>
        <v>0.48225557758620685</v>
      </c>
    </row>
    <row r="1250" spans="1:21">
      <c r="A1250" s="41" t="s">
        <v>33</v>
      </c>
      <c r="B1250" s="41" t="s">
        <v>2732</v>
      </c>
      <c r="C1250" s="74">
        <f t="shared" si="96"/>
        <v>0.98441314026299997</v>
      </c>
      <c r="D1250" s="74">
        <f t="shared" si="97"/>
        <v>2.2965889400000002E-2</v>
      </c>
      <c r="E1250" s="74">
        <f t="shared" si="98"/>
        <v>0.88561556532999997</v>
      </c>
      <c r="F1250" s="74">
        <f t="shared" si="99"/>
        <v>3.2779686533000001E-2</v>
      </c>
      <c r="G1250" s="75">
        <v>4.3051999000000001E-2</v>
      </c>
      <c r="H1250" s="43">
        <v>9.942853299999999E-4</v>
      </c>
      <c r="I1250" s="43">
        <v>0.27428489</v>
      </c>
      <c r="J1250" s="43">
        <v>4.1838557E-3</v>
      </c>
      <c r="K1250" s="43">
        <v>1.0608028000000001E-3</v>
      </c>
      <c r="L1250" s="43">
        <v>3.2595989000000001E-3</v>
      </c>
      <c r="M1250" s="43">
        <v>1.4461632E-2</v>
      </c>
      <c r="N1250" s="43">
        <v>0.61033638999999995</v>
      </c>
      <c r="O1250" s="43">
        <v>9.4783852999999997E-5</v>
      </c>
      <c r="P1250" s="43">
        <v>7.6494290000000001E-3</v>
      </c>
      <c r="Q1250" s="43">
        <v>8.3155168000000003E-4</v>
      </c>
      <c r="R1250" s="43">
        <v>1.1005259E-2</v>
      </c>
      <c r="S1250" s="43">
        <v>1.3198662999999999E-2</v>
      </c>
      <c r="U1250" s="77">
        <f t="shared" si="100"/>
        <v>0.37113792241379306</v>
      </c>
    </row>
    <row r="1251" spans="1:21">
      <c r="A1251" s="41" t="s">
        <v>33</v>
      </c>
      <c r="B1251" s="41" t="s">
        <v>2733</v>
      </c>
      <c r="C1251" s="74">
        <f t="shared" si="96"/>
        <v>0.58267940772999993</v>
      </c>
      <c r="D1251" s="74">
        <f t="shared" si="97"/>
        <v>1.3800410289999999E-2</v>
      </c>
      <c r="E1251" s="74">
        <f t="shared" si="98"/>
        <v>0.41686373830000001</v>
      </c>
      <c r="F1251" s="74">
        <f t="shared" si="99"/>
        <v>7.4931880140000004E-2</v>
      </c>
      <c r="G1251" s="75">
        <v>7.7083378999999994E-2</v>
      </c>
      <c r="H1251" s="43">
        <v>5.9112482999999997E-3</v>
      </c>
      <c r="I1251" s="43">
        <v>0.14941392000000001</v>
      </c>
      <c r="J1251" s="43">
        <v>7.7633316000000003E-3</v>
      </c>
      <c r="K1251" s="43">
        <v>3.1879539999999998E-3</v>
      </c>
      <c r="L1251" s="43">
        <v>2.1133909E-4</v>
      </c>
      <c r="M1251" s="43">
        <v>2.6377855999999999E-3</v>
      </c>
      <c r="N1251" s="43">
        <v>0.26153857000000003</v>
      </c>
      <c r="O1251" s="43">
        <v>1.9434774000000001E-4</v>
      </c>
      <c r="P1251" s="43">
        <v>1.5170172000000001E-2</v>
      </c>
      <c r="Q1251" s="43">
        <v>1.7600284E-3</v>
      </c>
      <c r="R1251" s="43">
        <v>2.8803770999999999E-2</v>
      </c>
      <c r="S1251" s="43">
        <v>2.9003561000000001E-2</v>
      </c>
      <c r="U1251" s="77">
        <f t="shared" si="100"/>
        <v>0.66451188793103444</v>
      </c>
    </row>
    <row r="1252" spans="1:21">
      <c r="A1252" s="41" t="s">
        <v>33</v>
      </c>
      <c r="B1252" s="41" t="s">
        <v>2734</v>
      </c>
      <c r="C1252" s="74">
        <f t="shared" si="96"/>
        <v>0.73236004896999995</v>
      </c>
      <c r="D1252" s="74">
        <f t="shared" si="97"/>
        <v>2.22463834E-2</v>
      </c>
      <c r="E1252" s="74">
        <f t="shared" si="98"/>
        <v>0.60829841080000002</v>
      </c>
      <c r="F1252" s="74">
        <f t="shared" si="99"/>
        <v>4.1047711770000002E-2</v>
      </c>
      <c r="G1252" s="75">
        <v>6.0767543E-2</v>
      </c>
      <c r="H1252" s="43">
        <v>1.8711308E-3</v>
      </c>
      <c r="I1252" s="43">
        <v>0.28651078000000002</v>
      </c>
      <c r="J1252" s="43">
        <v>5.5765855E-3</v>
      </c>
      <c r="K1252" s="43">
        <v>1.5161659E-3</v>
      </c>
      <c r="L1252" s="43">
        <v>2.5582819999999998E-3</v>
      </c>
      <c r="M1252" s="43">
        <v>1.259535E-2</v>
      </c>
      <c r="N1252" s="43">
        <v>0.31991649999999999</v>
      </c>
      <c r="O1252" s="43">
        <v>1.3027237999999999E-4</v>
      </c>
      <c r="P1252" s="43">
        <v>1.0288003E-2</v>
      </c>
      <c r="Q1252" s="43">
        <v>8.6070639E-4</v>
      </c>
      <c r="R1252" s="43">
        <v>1.4978706E-2</v>
      </c>
      <c r="S1252" s="43">
        <v>1.4790024000000001E-2</v>
      </c>
      <c r="U1252" s="77">
        <f t="shared" si="100"/>
        <v>0.52385812931034481</v>
      </c>
    </row>
    <row r="1253" spans="1:21">
      <c r="A1253" s="41" t="s">
        <v>33</v>
      </c>
      <c r="B1253" s="41" t="s">
        <v>2735</v>
      </c>
      <c r="C1253" s="74">
        <f t="shared" si="96"/>
        <v>0.56362600316999989</v>
      </c>
      <c r="D1253" s="74">
        <f t="shared" si="97"/>
        <v>1.019191086E-2</v>
      </c>
      <c r="E1253" s="74">
        <f t="shared" si="98"/>
        <v>0.45317166949999999</v>
      </c>
      <c r="F1253" s="74">
        <f t="shared" si="99"/>
        <v>4.1419520809999999E-2</v>
      </c>
      <c r="G1253" s="75">
        <v>5.8842902000000002E-2</v>
      </c>
      <c r="H1253" s="43">
        <v>1.8544095E-3</v>
      </c>
      <c r="I1253" s="43">
        <v>0.20640140000000001</v>
      </c>
      <c r="J1253" s="43">
        <v>3.8653667000000001E-3</v>
      </c>
      <c r="K1253" s="43">
        <v>1.1390625999999999E-3</v>
      </c>
      <c r="L1253" s="43">
        <v>4.6040825999999998E-4</v>
      </c>
      <c r="M1253" s="43">
        <v>4.7270732999999997E-3</v>
      </c>
      <c r="N1253" s="43">
        <v>0.24491586000000001</v>
      </c>
      <c r="O1253" s="43">
        <v>1.0106884000000001E-4</v>
      </c>
      <c r="P1253" s="43">
        <v>5.9475982999999998E-3</v>
      </c>
      <c r="Q1253" s="43">
        <v>6.0422567000000004E-4</v>
      </c>
      <c r="R1253" s="43">
        <v>1.7712931000000001E-2</v>
      </c>
      <c r="S1253" s="43">
        <v>1.7053697E-2</v>
      </c>
      <c r="U1253" s="77">
        <f t="shared" si="100"/>
        <v>0.50726639655172412</v>
      </c>
    </row>
    <row r="1254" spans="1:21">
      <c r="A1254" s="41" t="s">
        <v>33</v>
      </c>
      <c r="B1254" s="41" t="s">
        <v>2736</v>
      </c>
      <c r="C1254" s="74">
        <f t="shared" si="96"/>
        <v>0.89476412584099985</v>
      </c>
      <c r="D1254" s="74">
        <f t="shared" si="97"/>
        <v>1.31099046E-2</v>
      </c>
      <c r="E1254" s="74">
        <f t="shared" si="98"/>
        <v>0.80394256559999999</v>
      </c>
      <c r="F1254" s="74">
        <f t="shared" si="99"/>
        <v>3.2496520641000004E-2</v>
      </c>
      <c r="G1254" s="75">
        <v>4.5215134999999997E-2</v>
      </c>
      <c r="H1254" s="43">
        <v>1.0197456000000001E-3</v>
      </c>
      <c r="I1254" s="43">
        <v>0.20580121000000001</v>
      </c>
      <c r="J1254" s="43">
        <v>3.7715030999999999E-3</v>
      </c>
      <c r="K1254" s="43">
        <v>1.0270271000000001E-3</v>
      </c>
      <c r="L1254" s="43">
        <v>1.115022E-3</v>
      </c>
      <c r="M1254" s="43">
        <v>7.1963523999999997E-3</v>
      </c>
      <c r="N1254" s="43">
        <v>0.59712160999999997</v>
      </c>
      <c r="O1254" s="43">
        <v>9.7007140999999994E-5</v>
      </c>
      <c r="P1254" s="43">
        <v>6.3435818000000003E-3</v>
      </c>
      <c r="Q1254" s="43">
        <v>5.9174569999999999E-4</v>
      </c>
      <c r="R1254" s="43">
        <v>1.2826354999999999E-2</v>
      </c>
      <c r="S1254" s="43">
        <v>1.2637831E-2</v>
      </c>
      <c r="U1254" s="77">
        <f t="shared" si="100"/>
        <v>0.3897856465517241</v>
      </c>
    </row>
    <row r="1255" spans="1:21">
      <c r="A1255" s="41" t="s">
        <v>33</v>
      </c>
      <c r="B1255" s="41" t="s">
        <v>2737</v>
      </c>
      <c r="C1255" s="74">
        <f t="shared" si="96"/>
        <v>0.46938541303999992</v>
      </c>
      <c r="D1255" s="74">
        <f t="shared" si="97"/>
        <v>1.80639332E-2</v>
      </c>
      <c r="E1255" s="74">
        <f t="shared" si="98"/>
        <v>0.37173695668999995</v>
      </c>
      <c r="F1255" s="74">
        <f t="shared" si="99"/>
        <v>3.5038337150000001E-2</v>
      </c>
      <c r="G1255" s="75">
        <v>4.4546186000000002E-2</v>
      </c>
      <c r="H1255" s="43">
        <v>9.1011669000000005E-4</v>
      </c>
      <c r="I1255" s="43">
        <v>0.22156229999999999</v>
      </c>
      <c r="J1255" s="43">
        <v>4.6387533999999999E-3</v>
      </c>
      <c r="K1255" s="43">
        <v>1.2484994000000001E-3</v>
      </c>
      <c r="L1255" s="43">
        <v>2.6472224E-3</v>
      </c>
      <c r="M1255" s="43">
        <v>9.5294579999999993E-3</v>
      </c>
      <c r="N1255" s="43">
        <v>0.14926454</v>
      </c>
      <c r="O1255" s="43">
        <v>1.1204817999999999E-4</v>
      </c>
      <c r="P1255" s="43">
        <v>8.7900705000000003E-3</v>
      </c>
      <c r="Q1255" s="43">
        <v>4.4393047000000001E-4</v>
      </c>
      <c r="R1255" s="43">
        <v>1.4938267E-2</v>
      </c>
      <c r="S1255" s="43">
        <v>1.0754021000000001E-2</v>
      </c>
      <c r="U1255" s="77">
        <f t="shared" si="100"/>
        <v>0.38401884482758619</v>
      </c>
    </row>
    <row r="1256" spans="1:21">
      <c r="A1256" s="41" t="s">
        <v>33</v>
      </c>
      <c r="B1256" s="41" t="s">
        <v>2738</v>
      </c>
      <c r="C1256" s="74">
        <f t="shared" si="96"/>
        <v>0.39810571075000001</v>
      </c>
      <c r="D1256" s="74">
        <f t="shared" si="97"/>
        <v>1.095652423E-2</v>
      </c>
      <c r="E1256" s="74">
        <f t="shared" si="98"/>
        <v>0.2907948025</v>
      </c>
      <c r="F1256" s="74">
        <f t="shared" si="99"/>
        <v>5.0121482019999997E-2</v>
      </c>
      <c r="G1256" s="75">
        <v>4.6232901999999999E-2</v>
      </c>
      <c r="H1256" s="43">
        <v>2.5359125000000001E-3</v>
      </c>
      <c r="I1256" s="43">
        <v>0.14752950000000001</v>
      </c>
      <c r="J1256" s="43">
        <v>5.0980093999999998E-3</v>
      </c>
      <c r="K1256" s="43">
        <v>1.6378968000000001E-3</v>
      </c>
      <c r="L1256" s="43">
        <v>4.6861183000000001E-4</v>
      </c>
      <c r="M1256" s="43">
        <v>3.7520062000000001E-3</v>
      </c>
      <c r="N1256" s="43">
        <v>0.14072939000000001</v>
      </c>
      <c r="O1256" s="43">
        <v>1.3315781E-4</v>
      </c>
      <c r="P1256" s="43">
        <v>9.2574406999999994E-3</v>
      </c>
      <c r="Q1256" s="43">
        <v>5.2826851000000005E-4</v>
      </c>
      <c r="R1256" s="43">
        <v>2.0994556000000001E-2</v>
      </c>
      <c r="S1256" s="43">
        <v>1.9208059E-2</v>
      </c>
      <c r="U1256" s="77">
        <f t="shared" si="100"/>
        <v>0.39855949999999996</v>
      </c>
    </row>
    <row r="1257" spans="1:21">
      <c r="A1257" s="41" t="s">
        <v>33</v>
      </c>
      <c r="B1257" s="41" t="s">
        <v>2739</v>
      </c>
      <c r="C1257" s="74">
        <f t="shared" si="96"/>
        <v>2.3614959341600006</v>
      </c>
      <c r="D1257" s="74">
        <f t="shared" si="97"/>
        <v>4.3390430200000003E-2</v>
      </c>
      <c r="E1257" s="74">
        <f t="shared" si="98"/>
        <v>1.3993438220000001</v>
      </c>
      <c r="F1257" s="74">
        <f t="shared" si="99"/>
        <v>0.73737339196000007</v>
      </c>
      <c r="G1257" s="75">
        <v>0.18138829000000001</v>
      </c>
      <c r="H1257" s="43">
        <v>1.2864462E-2</v>
      </c>
      <c r="I1257" s="43">
        <v>0.34335036000000002</v>
      </c>
      <c r="J1257" s="43">
        <v>1.9723869000000002E-2</v>
      </c>
      <c r="K1257" s="43">
        <v>6.4187476999999996E-3</v>
      </c>
      <c r="L1257" s="43">
        <v>2.3438965E-3</v>
      </c>
      <c r="M1257" s="43">
        <v>1.4903916999999999E-2</v>
      </c>
      <c r="N1257" s="43">
        <v>1.043129</v>
      </c>
      <c r="O1257" s="43">
        <v>4.0720756000000002E-4</v>
      </c>
      <c r="P1257" s="43">
        <v>3.6244143999999999E-2</v>
      </c>
      <c r="Q1257" s="43">
        <v>9.4202513999999994E-3</v>
      </c>
      <c r="R1257" s="43">
        <v>3.7267228999999999E-2</v>
      </c>
      <c r="S1257" s="43">
        <v>0.65403456000000004</v>
      </c>
      <c r="U1257" s="77">
        <f t="shared" si="100"/>
        <v>1.5636921551724139</v>
      </c>
    </row>
    <row r="1258" spans="1:21">
      <c r="A1258" s="41" t="s">
        <v>33</v>
      </c>
      <c r="B1258" s="41" t="s">
        <v>2740</v>
      </c>
      <c r="C1258" s="74">
        <f t="shared" si="96"/>
        <v>0.67386876254000005</v>
      </c>
      <c r="D1258" s="74">
        <f t="shared" si="97"/>
        <v>1.2168968539999998E-2</v>
      </c>
      <c r="E1258" s="74">
        <f t="shared" si="98"/>
        <v>0.52419468410000003</v>
      </c>
      <c r="F1258" s="74">
        <f t="shared" si="99"/>
        <v>4.7033292899999996E-2</v>
      </c>
      <c r="G1258" s="75">
        <v>9.0471816999999996E-2</v>
      </c>
      <c r="H1258" s="43">
        <v>1.1302641E-3</v>
      </c>
      <c r="I1258" s="43">
        <v>0.21776719999999999</v>
      </c>
      <c r="J1258" s="43">
        <v>4.5300326999999996E-3</v>
      </c>
      <c r="K1258" s="43">
        <v>1.2894242E-3</v>
      </c>
      <c r="L1258" s="43">
        <v>5.8207954000000001E-4</v>
      </c>
      <c r="M1258" s="43">
        <v>5.7674320999999999E-3</v>
      </c>
      <c r="N1258" s="43">
        <v>0.30529721999999998</v>
      </c>
      <c r="O1258" s="43">
        <v>1.126661E-4</v>
      </c>
      <c r="P1258" s="43">
        <v>7.5098246000000002E-3</v>
      </c>
      <c r="Q1258" s="43">
        <v>1.5642512000000001E-3</v>
      </c>
      <c r="R1258" s="43">
        <v>1.61262E-2</v>
      </c>
      <c r="S1258" s="43">
        <v>2.1720350999999999E-2</v>
      </c>
      <c r="U1258" s="77">
        <f t="shared" si="100"/>
        <v>0.77992945689655169</v>
      </c>
    </row>
    <row r="1259" spans="1:21">
      <c r="A1259" s="41" t="s">
        <v>33</v>
      </c>
      <c r="B1259" s="41" t="s">
        <v>2741</v>
      </c>
      <c r="C1259" s="74">
        <f t="shared" si="96"/>
        <v>0.75810084983000003</v>
      </c>
      <c r="D1259" s="74">
        <f t="shared" si="97"/>
        <v>1.684785846E-2</v>
      </c>
      <c r="E1259" s="74">
        <f t="shared" si="98"/>
        <v>0.63313289930000005</v>
      </c>
      <c r="F1259" s="74">
        <f t="shared" si="99"/>
        <v>4.8096480069999996E-2</v>
      </c>
      <c r="G1259" s="75">
        <v>6.0023611999999997E-2</v>
      </c>
      <c r="H1259" s="43">
        <v>1.4057792999999999E-3</v>
      </c>
      <c r="I1259" s="43">
        <v>0.25777318999999999</v>
      </c>
      <c r="J1259" s="43">
        <v>5.2449196E-3</v>
      </c>
      <c r="K1259" s="43">
        <v>1.5485264000000001E-3</v>
      </c>
      <c r="L1259" s="43">
        <v>9.7505656000000001E-4</v>
      </c>
      <c r="M1259" s="43">
        <v>9.0793559000000006E-3</v>
      </c>
      <c r="N1259" s="43">
        <v>0.37395392999999999</v>
      </c>
      <c r="O1259" s="43">
        <v>1.2999883E-4</v>
      </c>
      <c r="P1259" s="43">
        <v>9.0211201999999997E-3</v>
      </c>
      <c r="Q1259" s="43">
        <v>8.1484904000000003E-4</v>
      </c>
      <c r="R1259" s="43">
        <v>2.0041376E-2</v>
      </c>
      <c r="S1259" s="43">
        <v>1.8089135999999999E-2</v>
      </c>
      <c r="U1259" s="77">
        <f t="shared" si="100"/>
        <v>0.51744493103448275</v>
      </c>
    </row>
    <row r="1260" spans="1:21">
      <c r="A1260" s="41" t="s">
        <v>33</v>
      </c>
      <c r="B1260" s="41" t="s">
        <v>2742</v>
      </c>
      <c r="C1260" s="74">
        <f t="shared" si="96"/>
        <v>0.65017707484999998</v>
      </c>
      <c r="D1260" s="74">
        <f t="shared" si="97"/>
        <v>1.3662996569999999E-2</v>
      </c>
      <c r="E1260" s="74">
        <f t="shared" si="98"/>
        <v>0.51322284159999998</v>
      </c>
      <c r="F1260" s="74">
        <f t="shared" si="99"/>
        <v>5.6108818679999999E-2</v>
      </c>
      <c r="G1260" s="75">
        <v>6.7182417999999994E-2</v>
      </c>
      <c r="H1260" s="43">
        <v>1.6145116000000001E-3</v>
      </c>
      <c r="I1260" s="43">
        <v>0.15340780000000001</v>
      </c>
      <c r="J1260" s="43">
        <v>6.5117695000000003E-3</v>
      </c>
      <c r="K1260" s="43">
        <v>1.9940475999999999E-3</v>
      </c>
      <c r="L1260" s="43">
        <v>5.7360316999999997E-4</v>
      </c>
      <c r="M1260" s="43">
        <v>4.5835763000000003E-3</v>
      </c>
      <c r="N1260" s="43">
        <v>0.35820053000000002</v>
      </c>
      <c r="O1260" s="43">
        <v>1.6600272E-4</v>
      </c>
      <c r="P1260" s="43">
        <v>1.2858001000000001E-2</v>
      </c>
      <c r="Q1260" s="43">
        <v>9.0544295999999997E-4</v>
      </c>
      <c r="R1260" s="43">
        <v>2.1942612E-2</v>
      </c>
      <c r="S1260" s="43">
        <v>2.0236759999999999E-2</v>
      </c>
      <c r="U1260" s="77">
        <f t="shared" si="100"/>
        <v>0.57915877586206888</v>
      </c>
    </row>
    <row r="1261" spans="1:21">
      <c r="A1261" s="41" t="s">
        <v>33</v>
      </c>
      <c r="B1261" s="41" t="s">
        <v>2743</v>
      </c>
      <c r="C1261" s="74">
        <f t="shared" si="96"/>
        <v>0.44076280205999996</v>
      </c>
      <c r="D1261" s="74">
        <f t="shared" si="97"/>
        <v>1.4487997089999999E-2</v>
      </c>
      <c r="E1261" s="74">
        <f t="shared" si="98"/>
        <v>0.30048008479999999</v>
      </c>
      <c r="F1261" s="74">
        <f t="shared" si="99"/>
        <v>6.0882510170000001E-2</v>
      </c>
      <c r="G1261" s="75">
        <v>6.4912209999999998E-2</v>
      </c>
      <c r="H1261" s="43">
        <v>1.5506538E-3</v>
      </c>
      <c r="I1261" s="43">
        <v>0.20976615000000001</v>
      </c>
      <c r="J1261" s="43">
        <v>7.2130511999999999E-3</v>
      </c>
      <c r="K1261" s="43">
        <v>2.1542083E-3</v>
      </c>
      <c r="L1261" s="43">
        <v>4.0117699E-4</v>
      </c>
      <c r="M1261" s="43">
        <v>4.7195605999999996E-3</v>
      </c>
      <c r="N1261" s="43">
        <v>8.9163280999999997E-2</v>
      </c>
      <c r="O1261" s="43">
        <v>1.7963927E-4</v>
      </c>
      <c r="P1261" s="43">
        <v>1.3605071E-2</v>
      </c>
      <c r="Q1261" s="43">
        <v>1.1614009E-3</v>
      </c>
      <c r="R1261" s="43">
        <v>2.4310671999999998E-2</v>
      </c>
      <c r="S1261" s="43">
        <v>2.1625727000000001E-2</v>
      </c>
      <c r="U1261" s="77">
        <f t="shared" si="100"/>
        <v>0.5595880172413793</v>
      </c>
    </row>
    <row r="1262" spans="1:21">
      <c r="A1262" s="41" t="s">
        <v>33</v>
      </c>
      <c r="B1262" s="41" t="s">
        <v>2744</v>
      </c>
      <c r="C1262" s="74">
        <f t="shared" si="96"/>
        <v>0.60064703175</v>
      </c>
      <c r="D1262" s="74">
        <f t="shared" si="97"/>
        <v>1.3799419529999999E-2</v>
      </c>
      <c r="E1262" s="74">
        <f t="shared" si="98"/>
        <v>0.36540037469999997</v>
      </c>
      <c r="F1262" s="74">
        <f t="shared" si="99"/>
        <v>6.147368752E-2</v>
      </c>
      <c r="G1262" s="75">
        <v>0.15997354999999999</v>
      </c>
      <c r="H1262" s="43">
        <v>1.7110147000000001E-3</v>
      </c>
      <c r="I1262" s="43">
        <v>0.17771788999999999</v>
      </c>
      <c r="J1262" s="43">
        <v>7.2369708E-3</v>
      </c>
      <c r="K1262" s="43">
        <v>2.2086698000000002E-3</v>
      </c>
      <c r="L1262" s="43">
        <v>3.9304242999999998E-4</v>
      </c>
      <c r="M1262" s="43">
        <v>3.9607365E-3</v>
      </c>
      <c r="N1262" s="43">
        <v>0.18597147</v>
      </c>
      <c r="O1262" s="43">
        <v>1.8214773999999999E-4</v>
      </c>
      <c r="P1262" s="43">
        <v>1.4020668999999999E-2</v>
      </c>
      <c r="Q1262" s="43">
        <v>7.9785578000000001E-4</v>
      </c>
      <c r="R1262" s="43">
        <v>2.5453516999999998E-2</v>
      </c>
      <c r="S1262" s="43">
        <v>2.1019498000000001E-2</v>
      </c>
      <c r="U1262" s="77">
        <f t="shared" si="100"/>
        <v>1.3790823275862067</v>
      </c>
    </row>
    <row r="1263" spans="1:21">
      <c r="A1263" s="41" t="s">
        <v>33</v>
      </c>
      <c r="B1263" s="41" t="s">
        <v>2745</v>
      </c>
      <c r="C1263" s="74">
        <f t="shared" si="96"/>
        <v>0.96657094654999998</v>
      </c>
      <c r="D1263" s="74">
        <f t="shared" si="97"/>
        <v>4.4080731299999995E-2</v>
      </c>
      <c r="E1263" s="74">
        <f t="shared" si="98"/>
        <v>0.80781752539999996</v>
      </c>
      <c r="F1263" s="74">
        <f t="shared" si="99"/>
        <v>4.3522998850000001E-2</v>
      </c>
      <c r="G1263" s="75">
        <v>7.1149691000000001E-2</v>
      </c>
      <c r="H1263" s="43">
        <v>1.2446353999999999E-3</v>
      </c>
      <c r="I1263" s="43">
        <v>0.48161631999999999</v>
      </c>
      <c r="J1263" s="43">
        <v>6.1846063999999997E-3</v>
      </c>
      <c r="K1263" s="43">
        <v>1.3794427000000001E-3</v>
      </c>
      <c r="L1263" s="43">
        <v>8.5515112000000004E-3</v>
      </c>
      <c r="M1263" s="43">
        <v>2.7965171E-2</v>
      </c>
      <c r="N1263" s="43">
        <v>0.32495657</v>
      </c>
      <c r="O1263" s="43">
        <v>1.1579257E-4</v>
      </c>
      <c r="P1263" s="43">
        <v>1.1798935999999999E-2</v>
      </c>
      <c r="Q1263" s="43">
        <v>7.2956528000000002E-4</v>
      </c>
      <c r="R1263" s="43">
        <v>1.4963063E-2</v>
      </c>
      <c r="S1263" s="43">
        <v>1.5915642000000001E-2</v>
      </c>
      <c r="U1263" s="77">
        <f t="shared" si="100"/>
        <v>0.61335940517241372</v>
      </c>
    </row>
    <row r="1264" spans="1:21">
      <c r="A1264" s="41" t="s">
        <v>33</v>
      </c>
      <c r="B1264" s="41" t="s">
        <v>2746</v>
      </c>
      <c r="C1264" s="74">
        <f t="shared" si="96"/>
        <v>0.65833091190999993</v>
      </c>
      <c r="D1264" s="74">
        <f t="shared" si="97"/>
        <v>3.0323799700000001E-2</v>
      </c>
      <c r="E1264" s="74">
        <f t="shared" si="98"/>
        <v>0.47839411389999997</v>
      </c>
      <c r="F1264" s="74">
        <f t="shared" si="99"/>
        <v>6.4977070309999996E-2</v>
      </c>
      <c r="G1264" s="75">
        <v>8.4635927999999999E-2</v>
      </c>
      <c r="H1264" s="43">
        <v>1.8612339E-3</v>
      </c>
      <c r="I1264" s="43">
        <v>0.37887009999999999</v>
      </c>
      <c r="J1264" s="43">
        <v>8.5589295999999992E-3</v>
      </c>
      <c r="K1264" s="43">
        <v>2.4942933E-3</v>
      </c>
      <c r="L1264" s="43">
        <v>2.4931338000000001E-3</v>
      </c>
      <c r="M1264" s="43">
        <v>1.6777443E-2</v>
      </c>
      <c r="N1264" s="43">
        <v>9.7662780000000005E-2</v>
      </c>
      <c r="O1264" s="43">
        <v>1.9473860999999999E-4</v>
      </c>
      <c r="P1264" s="43">
        <v>1.5742885000000002E-2</v>
      </c>
      <c r="Q1264" s="43">
        <v>9.2246869999999999E-4</v>
      </c>
      <c r="R1264" s="43">
        <v>2.5321247000000002E-2</v>
      </c>
      <c r="S1264" s="43">
        <v>2.2795731E-2</v>
      </c>
      <c r="U1264" s="77">
        <f t="shared" si="100"/>
        <v>0.72962006896551723</v>
      </c>
    </row>
    <row r="1265" spans="1:21">
      <c r="A1265" s="41" t="s">
        <v>33</v>
      </c>
      <c r="B1265" s="41" t="s">
        <v>2747</v>
      </c>
      <c r="C1265" s="74">
        <f t="shared" si="96"/>
        <v>0.57361106970000009</v>
      </c>
      <c r="D1265" s="74">
        <f t="shared" si="97"/>
        <v>1.6390042279999999E-2</v>
      </c>
      <c r="E1265" s="74">
        <f t="shared" si="98"/>
        <v>0.44782883849999999</v>
      </c>
      <c r="F1265" s="74">
        <f t="shared" si="99"/>
        <v>5.6003197920000004E-2</v>
      </c>
      <c r="G1265" s="75">
        <v>5.3388990999999997E-2</v>
      </c>
      <c r="H1265" s="43">
        <v>1.9637585000000001E-3</v>
      </c>
      <c r="I1265" s="43">
        <v>0.18886547000000001</v>
      </c>
      <c r="J1265" s="43">
        <v>6.757674E-3</v>
      </c>
      <c r="K1265" s="43">
        <v>2.0914707E-3</v>
      </c>
      <c r="L1265" s="43">
        <v>9.1785008000000001E-4</v>
      </c>
      <c r="M1265" s="43">
        <v>6.6230474999999997E-3</v>
      </c>
      <c r="N1265" s="43">
        <v>0.25699960999999999</v>
      </c>
      <c r="O1265" s="43">
        <v>1.6904721E-4</v>
      </c>
      <c r="P1265" s="43">
        <v>1.3232818E-2</v>
      </c>
      <c r="Q1265" s="43">
        <v>6.7047470999999999E-4</v>
      </c>
      <c r="R1265" s="43">
        <v>2.2881917000000002E-2</v>
      </c>
      <c r="S1265" s="43">
        <v>1.9048941E-2</v>
      </c>
      <c r="U1265" s="77">
        <f t="shared" si="100"/>
        <v>0.46024992241379303</v>
      </c>
    </row>
    <row r="1266" spans="1:21">
      <c r="A1266" s="41" t="s">
        <v>33</v>
      </c>
      <c r="B1266" s="41" t="s">
        <v>2748</v>
      </c>
      <c r="C1266" s="74">
        <f t="shared" si="96"/>
        <v>2.1288914571099999</v>
      </c>
      <c r="D1266" s="74">
        <f t="shared" si="97"/>
        <v>6.6048477999999994E-2</v>
      </c>
      <c r="E1266" s="74">
        <f t="shared" si="98"/>
        <v>1.246158576</v>
      </c>
      <c r="F1266" s="74">
        <f t="shared" si="99"/>
        <v>0.64739178311000001</v>
      </c>
      <c r="G1266" s="75">
        <v>0.16929262</v>
      </c>
      <c r="H1266" s="43">
        <v>1.2760366E-2</v>
      </c>
      <c r="I1266" s="43">
        <v>0.57390794999999994</v>
      </c>
      <c r="J1266" s="43">
        <v>2.6001488999999999E-2</v>
      </c>
      <c r="K1266" s="43">
        <v>7.7373277000000002E-3</v>
      </c>
      <c r="L1266" s="43">
        <v>4.1922963000000004E-3</v>
      </c>
      <c r="M1266" s="43">
        <v>2.8117364999999998E-2</v>
      </c>
      <c r="N1266" s="43">
        <v>0.65949025999999999</v>
      </c>
      <c r="O1266" s="43">
        <v>5.2726230999999998E-4</v>
      </c>
      <c r="P1266" s="43">
        <v>4.7995197000000003E-2</v>
      </c>
      <c r="Q1266" s="43">
        <v>2.4862908000000002E-3</v>
      </c>
      <c r="R1266" s="43">
        <v>5.6620142999999998E-2</v>
      </c>
      <c r="S1266" s="43">
        <v>0.53976289</v>
      </c>
      <c r="U1266" s="77">
        <f t="shared" si="100"/>
        <v>1.4594191379310344</v>
      </c>
    </row>
    <row r="1267" spans="1:21">
      <c r="A1267" s="41" t="s">
        <v>33</v>
      </c>
      <c r="B1267" s="41" t="s">
        <v>2749</v>
      </c>
      <c r="C1267" s="74">
        <f t="shared" si="96"/>
        <v>0.48165712849000003</v>
      </c>
      <c r="D1267" s="74">
        <f t="shared" si="97"/>
        <v>1.4109131229999999E-2</v>
      </c>
      <c r="E1267" s="74">
        <f t="shared" si="98"/>
        <v>0.32434857350000001</v>
      </c>
      <c r="F1267" s="74">
        <f t="shared" si="99"/>
        <v>6.0310833760000002E-2</v>
      </c>
      <c r="G1267" s="75">
        <v>8.2888589999999998E-2</v>
      </c>
      <c r="H1267" s="43">
        <v>2.5752635000000001E-3</v>
      </c>
      <c r="I1267" s="43">
        <v>0.14591286000000001</v>
      </c>
      <c r="J1267" s="43">
        <v>7.1931872000000003E-3</v>
      </c>
      <c r="K1267" s="43">
        <v>2.5625544E-3</v>
      </c>
      <c r="L1267" s="43">
        <v>5.5956433000000001E-4</v>
      </c>
      <c r="M1267" s="43">
        <v>3.7938252999999999E-3</v>
      </c>
      <c r="N1267" s="43">
        <v>0.17586045</v>
      </c>
      <c r="O1267" s="43">
        <v>1.8012432000000001E-4</v>
      </c>
      <c r="P1267" s="43">
        <v>1.4209818000000001E-2</v>
      </c>
      <c r="Q1267" s="43">
        <v>6.8098943999999998E-4</v>
      </c>
      <c r="R1267" s="43">
        <v>2.4670896000000001E-2</v>
      </c>
      <c r="S1267" s="43">
        <v>2.0569006000000001E-2</v>
      </c>
      <c r="U1267" s="77">
        <f t="shared" si="100"/>
        <v>0.71455681034482754</v>
      </c>
    </row>
    <row r="1268" spans="1:21">
      <c r="A1268" s="41" t="s">
        <v>33</v>
      </c>
      <c r="B1268" s="41" t="s">
        <v>2750</v>
      </c>
      <c r="C1268" s="74">
        <f t="shared" si="96"/>
        <v>0.29653244975999993</v>
      </c>
      <c r="D1268" s="74">
        <f t="shared" si="97"/>
        <v>8.818599449999999E-3</v>
      </c>
      <c r="E1268" s="74">
        <f t="shared" si="98"/>
        <v>0.21513280762999998</v>
      </c>
      <c r="F1268" s="74">
        <f t="shared" si="99"/>
        <v>3.3736596680000001E-2</v>
      </c>
      <c r="G1268" s="75">
        <v>3.8844445999999998E-2</v>
      </c>
      <c r="H1268" s="43">
        <v>7.7746463000000004E-4</v>
      </c>
      <c r="I1268" s="43">
        <v>0.14459533999999999</v>
      </c>
      <c r="J1268" s="43">
        <v>3.7702635E-3</v>
      </c>
      <c r="K1268" s="43">
        <v>1.1561769E-3</v>
      </c>
      <c r="L1268" s="43">
        <v>4.7614635E-4</v>
      </c>
      <c r="M1268" s="43">
        <v>3.4160127000000002E-3</v>
      </c>
      <c r="N1268" s="43">
        <v>6.9760003000000001E-2</v>
      </c>
      <c r="O1268" s="43">
        <v>1.01665E-4</v>
      </c>
      <c r="P1268" s="43">
        <v>6.8787511000000003E-3</v>
      </c>
      <c r="Q1268" s="43">
        <v>6.1264857999999999E-4</v>
      </c>
      <c r="R1268" s="43">
        <v>1.4974473E-2</v>
      </c>
      <c r="S1268" s="43">
        <v>1.1169059E-2</v>
      </c>
      <c r="U1268" s="77">
        <f t="shared" si="100"/>
        <v>0.33486591379310343</v>
      </c>
    </row>
    <row r="1269" spans="1:21">
      <c r="A1269" s="41" t="s">
        <v>33</v>
      </c>
      <c r="B1269" s="41" t="s">
        <v>2751</v>
      </c>
      <c r="C1269" s="74">
        <f t="shared" si="96"/>
        <v>0.56225308135999996</v>
      </c>
      <c r="D1269" s="74">
        <f t="shared" si="97"/>
        <v>1.7418997799999999E-2</v>
      </c>
      <c r="E1269" s="74">
        <f t="shared" si="98"/>
        <v>0.42054465159999999</v>
      </c>
      <c r="F1269" s="74">
        <f t="shared" si="99"/>
        <v>5.0417607959999999E-2</v>
      </c>
      <c r="G1269" s="75">
        <v>7.3871824000000003E-2</v>
      </c>
      <c r="H1269" s="43">
        <v>1.5500215999999999E-3</v>
      </c>
      <c r="I1269" s="43">
        <v>0.18986144999999999</v>
      </c>
      <c r="J1269" s="43">
        <v>6.2141643999999996E-3</v>
      </c>
      <c r="K1269" s="43">
        <v>1.8306931E-3</v>
      </c>
      <c r="L1269" s="43">
        <v>1.2790223E-3</v>
      </c>
      <c r="M1269" s="43">
        <v>8.0951180000000001E-3</v>
      </c>
      <c r="N1269" s="43">
        <v>0.22913317999999999</v>
      </c>
      <c r="O1269" s="43">
        <v>1.4859751000000001E-4</v>
      </c>
      <c r="P1269" s="43">
        <v>1.1582594999999999E-2</v>
      </c>
      <c r="Q1269" s="43">
        <v>8.5617444999999996E-4</v>
      </c>
      <c r="R1269" s="43">
        <v>1.8884907999999999E-2</v>
      </c>
      <c r="S1269" s="43">
        <v>1.8945333000000002E-2</v>
      </c>
      <c r="U1269" s="77">
        <f t="shared" si="100"/>
        <v>0.63682606896551719</v>
      </c>
    </row>
    <row r="1270" spans="1:21">
      <c r="A1270" s="41" t="s">
        <v>33</v>
      </c>
      <c r="B1270" s="41" t="s">
        <v>2752</v>
      </c>
      <c r="C1270" s="74">
        <f t="shared" si="96"/>
        <v>0.59897529614</v>
      </c>
      <c r="D1270" s="74">
        <f t="shared" si="97"/>
        <v>1.437283701E-2</v>
      </c>
      <c r="E1270" s="74">
        <f t="shared" si="98"/>
        <v>0.45275675630000001</v>
      </c>
      <c r="F1270" s="74">
        <f t="shared" si="99"/>
        <v>6.1512950829999996E-2</v>
      </c>
      <c r="G1270" s="75">
        <v>7.0332751999999998E-2</v>
      </c>
      <c r="H1270" s="43">
        <v>2.2164062999999999E-3</v>
      </c>
      <c r="I1270" s="43">
        <v>0.20946428</v>
      </c>
      <c r="J1270" s="43">
        <v>6.5054554000000004E-3</v>
      </c>
      <c r="K1270" s="43">
        <v>2.0059772E-3</v>
      </c>
      <c r="L1270" s="43">
        <v>5.2863851000000002E-4</v>
      </c>
      <c r="M1270" s="43">
        <v>5.3327658999999996E-3</v>
      </c>
      <c r="N1270" s="43">
        <v>0.24107607</v>
      </c>
      <c r="O1270" s="43">
        <v>1.5733773E-4</v>
      </c>
      <c r="P1270" s="43">
        <v>1.1381469999999999E-2</v>
      </c>
      <c r="Q1270" s="43">
        <v>2.4980481000000001E-3</v>
      </c>
      <c r="R1270" s="43">
        <v>2.3527494999999999E-2</v>
      </c>
      <c r="S1270" s="43">
        <v>2.39486E-2</v>
      </c>
      <c r="U1270" s="77">
        <f t="shared" si="100"/>
        <v>0.60631682758620686</v>
      </c>
    </row>
    <row r="1271" spans="1:21">
      <c r="A1271" s="41" t="s">
        <v>33</v>
      </c>
      <c r="B1271" s="41" t="s">
        <v>2753</v>
      </c>
      <c r="C1271" s="74">
        <f t="shared" si="96"/>
        <v>0.21771004078400003</v>
      </c>
      <c r="D1271" s="74">
        <f t="shared" si="97"/>
        <v>4.94531641E-3</v>
      </c>
      <c r="E1271" s="74">
        <f t="shared" si="98"/>
        <v>0.17999383256000001</v>
      </c>
      <c r="F1271" s="74">
        <f t="shared" si="99"/>
        <v>1.3790960814000001E-2</v>
      </c>
      <c r="G1271" s="75">
        <v>1.8979930999999998E-2</v>
      </c>
      <c r="H1271" s="43">
        <v>3.5040655999999998E-4</v>
      </c>
      <c r="I1271" s="43">
        <v>6.4497135999999997E-2</v>
      </c>
      <c r="J1271" s="43">
        <v>1.7528538E-3</v>
      </c>
      <c r="K1271" s="43">
        <v>5.2738307000000002E-4</v>
      </c>
      <c r="L1271" s="43">
        <v>4.1672753999999999E-4</v>
      </c>
      <c r="M1271" s="43">
        <v>2.2483519999999999E-3</v>
      </c>
      <c r="N1271" s="43">
        <v>0.11514629</v>
      </c>
      <c r="O1271" s="43">
        <v>3.7979684000000001E-5</v>
      </c>
      <c r="P1271" s="43">
        <v>3.5529710999999999E-3</v>
      </c>
      <c r="Q1271" s="43">
        <v>1.8120193E-4</v>
      </c>
      <c r="R1271" s="43">
        <v>5.7599442000000004E-3</v>
      </c>
      <c r="S1271" s="43">
        <v>4.2588638999999998E-3</v>
      </c>
      <c r="U1271" s="77">
        <f t="shared" si="100"/>
        <v>0.16362009482758619</v>
      </c>
    </row>
    <row r="1272" spans="1:21">
      <c r="A1272" s="41" t="s">
        <v>33</v>
      </c>
      <c r="B1272" s="41" t="s">
        <v>2754</v>
      </c>
      <c r="C1272" s="74">
        <f t="shared" si="96"/>
        <v>0.36679444668500005</v>
      </c>
      <c r="D1272" s="74">
        <f t="shared" si="97"/>
        <v>8.5195717200000007E-3</v>
      </c>
      <c r="E1272" s="74">
        <f t="shared" si="98"/>
        <v>0.33205803074000001</v>
      </c>
      <c r="F1272" s="74">
        <f t="shared" si="99"/>
        <v>1.1795581225000001E-2</v>
      </c>
      <c r="G1272" s="75">
        <v>1.4421263E-2</v>
      </c>
      <c r="H1272" s="43">
        <v>3.4153074000000002E-4</v>
      </c>
      <c r="I1272" s="43">
        <v>0.10280187</v>
      </c>
      <c r="J1272" s="43">
        <v>1.4843865E-3</v>
      </c>
      <c r="K1272" s="43">
        <v>3.9031922000000002E-4</v>
      </c>
      <c r="L1272" s="43">
        <v>1.2210609E-3</v>
      </c>
      <c r="M1272" s="43">
        <v>5.4238050999999999E-3</v>
      </c>
      <c r="N1272" s="43">
        <v>0.22891463000000001</v>
      </c>
      <c r="O1272" s="43">
        <v>2.7442445E-5</v>
      </c>
      <c r="P1272" s="43">
        <v>2.869548E-3</v>
      </c>
      <c r="Q1272" s="43">
        <v>2.0629688E-4</v>
      </c>
      <c r="R1272" s="43">
        <v>4.1284132999999997E-3</v>
      </c>
      <c r="S1272" s="43">
        <v>4.5638806000000004E-3</v>
      </c>
      <c r="U1272" s="77">
        <f t="shared" si="100"/>
        <v>0.12432123275862068</v>
      </c>
    </row>
    <row r="1273" spans="1:21">
      <c r="A1273" s="41" t="s">
        <v>33</v>
      </c>
      <c r="B1273" s="41" t="s">
        <v>2755</v>
      </c>
      <c r="C1273" s="74">
        <f t="shared" si="96"/>
        <v>0.21403740009800001</v>
      </c>
      <c r="D1273" s="74">
        <f t="shared" si="97"/>
        <v>4.9403061190000002E-3</v>
      </c>
      <c r="E1273" s="74">
        <f t="shared" si="98"/>
        <v>0.15563689359999999</v>
      </c>
      <c r="F1273" s="74">
        <f t="shared" si="99"/>
        <v>2.6398938379000002E-2</v>
      </c>
      <c r="G1273" s="75">
        <v>2.7061261999999999E-2</v>
      </c>
      <c r="H1273" s="43">
        <v>1.7301376000000001E-3</v>
      </c>
      <c r="I1273" s="43">
        <v>5.5882185000000001E-2</v>
      </c>
      <c r="J1273" s="43">
        <v>2.7807626000000002E-3</v>
      </c>
      <c r="K1273" s="43">
        <v>1.0968982000000001E-3</v>
      </c>
      <c r="L1273" s="43">
        <v>7.8198019000000004E-5</v>
      </c>
      <c r="M1273" s="43">
        <v>9.8444729999999994E-4</v>
      </c>
      <c r="N1273" s="43">
        <v>9.8024571000000005E-2</v>
      </c>
      <c r="O1273" s="43">
        <v>6.3426209000000004E-5</v>
      </c>
      <c r="P1273" s="43">
        <v>5.6887498999999998E-3</v>
      </c>
      <c r="Q1273" s="43">
        <v>5.4706507000000005E-4</v>
      </c>
      <c r="R1273" s="43">
        <v>1.0801239000000001E-2</v>
      </c>
      <c r="S1273" s="43">
        <v>9.2984582E-3</v>
      </c>
      <c r="U1273" s="77">
        <f t="shared" si="100"/>
        <v>0.23328674137931033</v>
      </c>
    </row>
    <row r="1274" spans="1:21">
      <c r="A1274" s="41" t="s">
        <v>33</v>
      </c>
      <c r="B1274" s="41" t="s">
        <v>2756</v>
      </c>
      <c r="C1274" s="74">
        <f t="shared" si="96"/>
        <v>0.27160451102599997</v>
      </c>
      <c r="D1274" s="74">
        <f t="shared" si="97"/>
        <v>8.28133325E-3</v>
      </c>
      <c r="E1274" s="74">
        <f t="shared" si="98"/>
        <v>0.22783851828000001</v>
      </c>
      <c r="F1274" s="74">
        <f t="shared" si="99"/>
        <v>1.4700677496E-2</v>
      </c>
      <c r="G1274" s="75">
        <v>2.0783981999999999E-2</v>
      </c>
      <c r="H1274" s="43">
        <v>4.5347828000000002E-4</v>
      </c>
      <c r="I1274" s="43">
        <v>0.10742406</v>
      </c>
      <c r="J1274" s="43">
        <v>2.0383749999999998E-3</v>
      </c>
      <c r="K1274" s="43">
        <v>5.613991E-4</v>
      </c>
      <c r="L1274" s="43">
        <v>9.5819565000000002E-4</v>
      </c>
      <c r="M1274" s="43">
        <v>4.7233635000000001E-3</v>
      </c>
      <c r="N1274" s="43">
        <v>0.11996097999999999</v>
      </c>
      <c r="O1274" s="43">
        <v>3.9946666000000002E-5</v>
      </c>
      <c r="P1274" s="43">
        <v>3.8591225000000002E-3</v>
      </c>
      <c r="Q1274" s="43">
        <v>2.4744772999999999E-4</v>
      </c>
      <c r="R1274" s="43">
        <v>5.6186096000000003E-3</v>
      </c>
      <c r="S1274" s="43">
        <v>4.9355509999999998E-3</v>
      </c>
      <c r="U1274" s="77">
        <f t="shared" si="100"/>
        <v>0.17917225862068964</v>
      </c>
    </row>
    <row r="1275" spans="1:21">
      <c r="A1275" s="41" t="s">
        <v>33</v>
      </c>
      <c r="B1275" s="41" t="s">
        <v>2757</v>
      </c>
      <c r="C1275" s="74">
        <f t="shared" si="96"/>
        <v>0.206950593425</v>
      </c>
      <c r="D1275" s="74">
        <f t="shared" si="97"/>
        <v>3.6772705399999999E-3</v>
      </c>
      <c r="E1275" s="74">
        <f t="shared" si="98"/>
        <v>0.16946324686</v>
      </c>
      <c r="F1275" s="74">
        <f t="shared" si="99"/>
        <v>1.3982821025000002E-2</v>
      </c>
      <c r="G1275" s="75">
        <v>1.9827254999999998E-2</v>
      </c>
      <c r="H1275" s="43">
        <v>3.8627585999999998E-4</v>
      </c>
      <c r="I1275" s="43">
        <v>7.7274985000000004E-2</v>
      </c>
      <c r="J1275" s="43">
        <v>1.3342410999999999E-3</v>
      </c>
      <c r="K1275" s="43">
        <v>4.0286230999999999E-4</v>
      </c>
      <c r="L1275" s="43">
        <v>1.7180953E-4</v>
      </c>
      <c r="M1275" s="43">
        <v>1.7683575999999999E-3</v>
      </c>
      <c r="N1275" s="43">
        <v>9.1801986000000002E-2</v>
      </c>
      <c r="O1275" s="43">
        <v>2.9027144999999998E-5</v>
      </c>
      <c r="P1275" s="43">
        <v>2.2301250999999999E-3</v>
      </c>
      <c r="Q1275" s="43">
        <v>1.7624207999999999E-4</v>
      </c>
      <c r="R1275" s="43">
        <v>6.6416404E-3</v>
      </c>
      <c r="S1275" s="43">
        <v>4.9057863000000002E-3</v>
      </c>
      <c r="U1275" s="77">
        <f t="shared" si="100"/>
        <v>0.1709246120689655</v>
      </c>
    </row>
    <row r="1276" spans="1:21">
      <c r="A1276" s="41" t="s">
        <v>33</v>
      </c>
      <c r="B1276" s="41" t="s">
        <v>2758</v>
      </c>
      <c r="C1276" s="74">
        <f t="shared" si="96"/>
        <v>0.33209820463200002</v>
      </c>
      <c r="D1276" s="74">
        <f t="shared" si="97"/>
        <v>4.81293737E-3</v>
      </c>
      <c r="E1276" s="74">
        <f t="shared" si="98"/>
        <v>0.30121516469999998</v>
      </c>
      <c r="F1276" s="74">
        <f t="shared" si="99"/>
        <v>1.1162914562E-2</v>
      </c>
      <c r="G1276" s="75">
        <v>1.4907188E-2</v>
      </c>
      <c r="H1276" s="43">
        <v>3.0380069999999998E-4</v>
      </c>
      <c r="I1276" s="43">
        <v>7.7065874000000006E-2</v>
      </c>
      <c r="J1276" s="43">
        <v>1.3235504000000001E-3</v>
      </c>
      <c r="K1276" s="43">
        <v>3.7637225000000001E-4</v>
      </c>
      <c r="L1276" s="43">
        <v>4.1693372000000002E-4</v>
      </c>
      <c r="M1276" s="43">
        <v>2.6960809999999999E-3</v>
      </c>
      <c r="N1276" s="43">
        <v>0.22384549000000001</v>
      </c>
      <c r="O1276" s="43">
        <v>2.7070022E-5</v>
      </c>
      <c r="P1276" s="43">
        <v>2.3784218999999998E-3</v>
      </c>
      <c r="Q1276" s="43">
        <v>1.6638304000000001E-4</v>
      </c>
      <c r="R1276" s="43">
        <v>4.8089995999999998E-3</v>
      </c>
      <c r="S1276" s="43">
        <v>3.78204E-3</v>
      </c>
      <c r="U1276" s="77">
        <f t="shared" si="100"/>
        <v>0.12851024137931033</v>
      </c>
    </row>
    <row r="1277" spans="1:21">
      <c r="A1277" s="41" t="s">
        <v>33</v>
      </c>
      <c r="B1277" s="41" t="s">
        <v>2759</v>
      </c>
      <c r="C1277" s="74">
        <f t="shared" si="96"/>
        <v>0.17392366500000001</v>
      </c>
      <c r="D1277" s="74">
        <f t="shared" si="97"/>
        <v>6.6619985200000002E-3</v>
      </c>
      <c r="E1277" s="74">
        <f t="shared" si="98"/>
        <v>0.13922429306</v>
      </c>
      <c r="F1277" s="74">
        <f t="shared" si="99"/>
        <v>1.3093572420000001E-2</v>
      </c>
      <c r="G1277" s="75">
        <v>1.4943801E-2</v>
      </c>
      <c r="H1277" s="43">
        <v>3.1432505999999999E-4</v>
      </c>
      <c r="I1277" s="43">
        <v>8.2955789000000002E-2</v>
      </c>
      <c r="J1277" s="43">
        <v>1.6370188999999999E-3</v>
      </c>
      <c r="K1277" s="43">
        <v>4.6211724000000002E-4</v>
      </c>
      <c r="L1277" s="43">
        <v>9.9105728000000001E-4</v>
      </c>
      <c r="M1277" s="43">
        <v>3.5718051E-3</v>
      </c>
      <c r="N1277" s="43">
        <v>5.5954179E-2</v>
      </c>
      <c r="O1277" s="43">
        <v>3.289874E-5</v>
      </c>
      <c r="P1277" s="43">
        <v>3.2957853E-3</v>
      </c>
      <c r="Q1277" s="43">
        <v>1.6297347999999999E-4</v>
      </c>
      <c r="R1277" s="43">
        <v>5.6010074E-3</v>
      </c>
      <c r="S1277" s="43">
        <v>4.0009075000000003E-3</v>
      </c>
      <c r="U1277" s="77">
        <f t="shared" si="100"/>
        <v>0.12882587068965518</v>
      </c>
    </row>
    <row r="1278" spans="1:21">
      <c r="A1278" s="41" t="s">
        <v>33</v>
      </c>
      <c r="B1278" s="41" t="s">
        <v>2760</v>
      </c>
      <c r="C1278" s="74">
        <f t="shared" si="96"/>
        <v>0.14398527408099998</v>
      </c>
      <c r="D1278" s="74">
        <f t="shared" si="97"/>
        <v>3.8929623200000003E-3</v>
      </c>
      <c r="E1278" s="74">
        <f t="shared" si="98"/>
        <v>0.10828215500999999</v>
      </c>
      <c r="F1278" s="74">
        <f t="shared" si="99"/>
        <v>1.6898501750999998E-2</v>
      </c>
      <c r="G1278" s="75">
        <v>1.4911654999999999E-2</v>
      </c>
      <c r="H1278" s="43">
        <v>3.6538601E-4</v>
      </c>
      <c r="I1278" s="43">
        <v>5.5159396999999999E-2</v>
      </c>
      <c r="J1278" s="43">
        <v>1.7496991E-3</v>
      </c>
      <c r="K1278" s="43">
        <v>5.6788045000000004E-4</v>
      </c>
      <c r="L1278" s="43">
        <v>1.7397857000000001E-4</v>
      </c>
      <c r="M1278" s="43">
        <v>1.4014042E-3</v>
      </c>
      <c r="N1278" s="43">
        <v>5.2757371999999997E-2</v>
      </c>
      <c r="O1278" s="43">
        <v>4.0634521000000003E-5</v>
      </c>
      <c r="P1278" s="43">
        <v>3.4720938000000002E-3</v>
      </c>
      <c r="Q1278" s="43">
        <v>1.8867792999999999E-4</v>
      </c>
      <c r="R1278" s="43">
        <v>7.8741639999999995E-3</v>
      </c>
      <c r="S1278" s="43">
        <v>5.3229315000000001E-3</v>
      </c>
      <c r="U1278" s="77">
        <f t="shared" si="100"/>
        <v>0.12854874999999999</v>
      </c>
    </row>
    <row r="1279" spans="1:21">
      <c r="A1279" s="41" t="s">
        <v>33</v>
      </c>
      <c r="B1279" s="41" t="s">
        <v>2761</v>
      </c>
      <c r="C1279" s="74">
        <f t="shared" si="96"/>
        <v>0.88223287963999997</v>
      </c>
      <c r="D1279" s="74">
        <f t="shared" si="97"/>
        <v>1.6134364559999999E-2</v>
      </c>
      <c r="E1279" s="74">
        <f t="shared" si="98"/>
        <v>0.52444737029999999</v>
      </c>
      <c r="F1279" s="74">
        <f t="shared" si="99"/>
        <v>0.27583555778000002</v>
      </c>
      <c r="G1279" s="75">
        <v>6.5815586999999995E-2</v>
      </c>
      <c r="H1279" s="43">
        <v>4.6699002999999999E-3</v>
      </c>
      <c r="I1279" s="43">
        <v>0.12867408999999999</v>
      </c>
      <c r="J1279" s="43">
        <v>7.2878370999999997E-3</v>
      </c>
      <c r="K1279" s="43">
        <v>2.3834891E-3</v>
      </c>
      <c r="L1279" s="43">
        <v>8.7582315999999998E-4</v>
      </c>
      <c r="M1279" s="43">
        <v>5.5872151999999996E-3</v>
      </c>
      <c r="N1279" s="43">
        <v>0.39110338</v>
      </c>
      <c r="O1279" s="43">
        <v>1.4231908E-4</v>
      </c>
      <c r="P1279" s="43">
        <v>1.3591558E-2</v>
      </c>
      <c r="Q1279" s="43">
        <v>3.4780156999999999E-3</v>
      </c>
      <c r="R1279" s="43">
        <v>1.3975194999999999E-2</v>
      </c>
      <c r="S1279" s="43">
        <v>0.24464847000000001</v>
      </c>
      <c r="U1279" s="77">
        <f t="shared" si="100"/>
        <v>0.56737574999999996</v>
      </c>
    </row>
    <row r="1280" spans="1:21">
      <c r="A1280" s="41" t="s">
        <v>33</v>
      </c>
      <c r="B1280" s="41" t="s">
        <v>2762</v>
      </c>
      <c r="C1280" s="74">
        <f t="shared" si="96"/>
        <v>0.24974911667400002</v>
      </c>
      <c r="D1280" s="74">
        <f t="shared" si="97"/>
        <v>4.4340077899999997E-3</v>
      </c>
      <c r="E1280" s="74">
        <f t="shared" si="98"/>
        <v>0.19644202346</v>
      </c>
      <c r="F1280" s="74">
        <f t="shared" si="99"/>
        <v>1.6848248424000001E-2</v>
      </c>
      <c r="G1280" s="75">
        <v>3.2024837E-2</v>
      </c>
      <c r="H1280" s="43">
        <v>3.7913745999999999E-4</v>
      </c>
      <c r="I1280" s="43">
        <v>8.1590865999999998E-2</v>
      </c>
      <c r="J1280" s="43">
        <v>1.5911229E-3</v>
      </c>
      <c r="K1280" s="43">
        <v>4.6391265999999999E-4</v>
      </c>
      <c r="L1280" s="43">
        <v>2.1660713E-4</v>
      </c>
      <c r="M1280" s="43">
        <v>2.1623650999999999E-3</v>
      </c>
      <c r="N1280" s="43">
        <v>0.11447201999999999</v>
      </c>
      <c r="O1280" s="43">
        <v>3.3786993999999997E-5</v>
      </c>
      <c r="P1280" s="43">
        <v>2.8174420999999999E-3</v>
      </c>
      <c r="Q1280" s="43">
        <v>4.3562263000000001E-4</v>
      </c>
      <c r="R1280" s="43">
        <v>6.0500060999999997E-3</v>
      </c>
      <c r="S1280" s="43">
        <v>7.5113905999999999E-3</v>
      </c>
      <c r="U1280" s="77">
        <f t="shared" si="100"/>
        <v>0.27607618103448273</v>
      </c>
    </row>
    <row r="1281" spans="1:21">
      <c r="A1281" s="41" t="s">
        <v>33</v>
      </c>
      <c r="B1281" s="41" t="s">
        <v>2763</v>
      </c>
      <c r="C1281" s="74">
        <f t="shared" si="96"/>
        <v>0.28203535271700003</v>
      </c>
      <c r="D1281" s="74">
        <f t="shared" si="97"/>
        <v>6.2293120999999995E-3</v>
      </c>
      <c r="E1281" s="74">
        <f t="shared" si="98"/>
        <v>0.23719205792000003</v>
      </c>
      <c r="F1281" s="74">
        <f t="shared" si="99"/>
        <v>1.7874751697000001E-2</v>
      </c>
      <c r="G1281" s="75">
        <v>2.0739231E-2</v>
      </c>
      <c r="H1281" s="43">
        <v>4.6940491999999999E-4</v>
      </c>
      <c r="I1281" s="43">
        <v>9.6556283000000007E-2</v>
      </c>
      <c r="J1281" s="43">
        <v>1.8984360999999999E-3</v>
      </c>
      <c r="K1281" s="43">
        <v>5.6402866999999998E-4</v>
      </c>
      <c r="L1281" s="43">
        <v>3.6458592999999998E-4</v>
      </c>
      <c r="M1281" s="43">
        <v>3.4022613999999999E-3</v>
      </c>
      <c r="N1281" s="43">
        <v>0.14016637000000001</v>
      </c>
      <c r="O1281" s="43">
        <v>4.0623247000000003E-5</v>
      </c>
      <c r="P1281" s="43">
        <v>3.3818353999999998E-3</v>
      </c>
      <c r="Q1281" s="43">
        <v>2.5984435000000003E-4</v>
      </c>
      <c r="R1281" s="43">
        <v>7.5130537999999998E-3</v>
      </c>
      <c r="S1281" s="43">
        <v>6.6793948999999998E-3</v>
      </c>
      <c r="U1281" s="77">
        <f t="shared" si="100"/>
        <v>0.17878647413793103</v>
      </c>
    </row>
    <row r="1282" spans="1:21">
      <c r="A1282" s="41" t="s">
        <v>33</v>
      </c>
      <c r="B1282" s="41" t="s">
        <v>2764</v>
      </c>
      <c r="C1282" s="74">
        <f t="shared" si="96"/>
        <v>0.23953342866900001</v>
      </c>
      <c r="D1282" s="74">
        <f t="shared" si="97"/>
        <v>4.9667179200000005E-3</v>
      </c>
      <c r="E1282" s="74">
        <f t="shared" si="98"/>
        <v>0.19207503394</v>
      </c>
      <c r="F1282" s="74">
        <f t="shared" si="99"/>
        <v>1.9457213809E-2</v>
      </c>
      <c r="G1282" s="75">
        <v>2.3034463000000002E-2</v>
      </c>
      <c r="H1282" s="43">
        <v>4.7362994000000003E-4</v>
      </c>
      <c r="I1282" s="43">
        <v>5.7365013999999999E-2</v>
      </c>
      <c r="J1282" s="43">
        <v>2.3065413000000002E-3</v>
      </c>
      <c r="K1282" s="43">
        <v>7.3110434000000005E-4</v>
      </c>
      <c r="L1282" s="43">
        <v>2.1418087999999999E-4</v>
      </c>
      <c r="M1282" s="43">
        <v>1.7148914E-3</v>
      </c>
      <c r="N1282" s="43">
        <v>0.13423639000000001</v>
      </c>
      <c r="O1282" s="43">
        <v>5.2581009000000002E-5</v>
      </c>
      <c r="P1282" s="43">
        <v>4.8200702000000002E-3</v>
      </c>
      <c r="Q1282" s="43">
        <v>2.5745979999999998E-4</v>
      </c>
      <c r="R1282" s="43">
        <v>8.2255582000000001E-3</v>
      </c>
      <c r="S1282" s="43">
        <v>6.1015445999999997E-3</v>
      </c>
      <c r="U1282" s="77">
        <f t="shared" si="100"/>
        <v>0.19857295689655172</v>
      </c>
    </row>
    <row r="1283" spans="1:21">
      <c r="A1283" s="41" t="s">
        <v>33</v>
      </c>
      <c r="B1283" s="41" t="s">
        <v>2765</v>
      </c>
      <c r="C1283" s="74">
        <f t="shared" si="96"/>
        <v>0.16129856596199998</v>
      </c>
      <c r="D1283" s="74">
        <f t="shared" si="97"/>
        <v>5.3109923899999998E-3</v>
      </c>
      <c r="E1283" s="74">
        <f t="shared" si="98"/>
        <v>0.11246473711999999</v>
      </c>
      <c r="F1283" s="74">
        <f t="shared" si="99"/>
        <v>2.0993317452000001E-2</v>
      </c>
      <c r="G1283" s="75">
        <v>2.2529519000000001E-2</v>
      </c>
      <c r="H1283" s="43">
        <v>5.3124911999999998E-4</v>
      </c>
      <c r="I1283" s="43">
        <v>7.8554820999999997E-2</v>
      </c>
      <c r="J1283" s="43">
        <v>2.5986227999999999E-3</v>
      </c>
      <c r="K1283" s="43">
        <v>7.9525427999999998E-4</v>
      </c>
      <c r="L1283" s="43">
        <v>1.4876770999999999E-4</v>
      </c>
      <c r="M1283" s="43">
        <v>1.7683476E-3</v>
      </c>
      <c r="N1283" s="43">
        <v>3.3378667000000001E-2</v>
      </c>
      <c r="O1283" s="43">
        <v>5.8035031999999997E-5</v>
      </c>
      <c r="P1283" s="43">
        <v>5.1026266000000001E-3</v>
      </c>
      <c r="Q1283" s="43">
        <v>2.6048472E-4</v>
      </c>
      <c r="R1283" s="43">
        <v>9.1177519999999998E-3</v>
      </c>
      <c r="S1283" s="43">
        <v>6.4544190999999999E-3</v>
      </c>
      <c r="U1283" s="77">
        <f t="shared" si="100"/>
        <v>0.19421999137931034</v>
      </c>
    </row>
    <row r="1284" spans="1:21">
      <c r="A1284" s="41" t="s">
        <v>33</v>
      </c>
      <c r="B1284" s="41" t="s">
        <v>2766</v>
      </c>
      <c r="C1284" s="74">
        <f t="shared" si="96"/>
        <v>0.22117892654200003</v>
      </c>
      <c r="D1284" s="74">
        <f t="shared" si="97"/>
        <v>5.0207284300000004E-3</v>
      </c>
      <c r="E1284" s="74">
        <f t="shared" si="98"/>
        <v>0.13667811474000002</v>
      </c>
      <c r="F1284" s="74">
        <f t="shared" si="99"/>
        <v>2.1391559372000001E-2</v>
      </c>
      <c r="G1284" s="75">
        <v>5.8088524000000002E-2</v>
      </c>
      <c r="H1284" s="43">
        <v>5.1800773999999999E-4</v>
      </c>
      <c r="I1284" s="43">
        <v>6.6474375000000002E-2</v>
      </c>
      <c r="J1284" s="43">
        <v>2.5836429E-3</v>
      </c>
      <c r="K1284" s="43">
        <v>8.1039749000000002E-4</v>
      </c>
      <c r="L1284" s="43">
        <v>1.4413813999999999E-4</v>
      </c>
      <c r="M1284" s="43">
        <v>1.4825499E-3</v>
      </c>
      <c r="N1284" s="43">
        <v>6.9685732E-2</v>
      </c>
      <c r="O1284" s="43">
        <v>5.8914491999999998E-5</v>
      </c>
      <c r="P1284" s="43">
        <v>5.2556423000000001E-3</v>
      </c>
      <c r="Q1284" s="43">
        <v>2.6589938E-4</v>
      </c>
      <c r="R1284" s="43">
        <v>9.5411968000000003E-3</v>
      </c>
      <c r="S1284" s="43">
        <v>6.2699063999999997E-3</v>
      </c>
      <c r="U1284" s="77">
        <f t="shared" si="100"/>
        <v>0.50076313793103444</v>
      </c>
    </row>
    <row r="1285" spans="1:21">
      <c r="A1285" s="41" t="s">
        <v>33</v>
      </c>
      <c r="B1285" s="41" t="s">
        <v>2767</v>
      </c>
      <c r="C1285" s="74">
        <f t="shared" si="96"/>
        <v>0.35972814868299996</v>
      </c>
      <c r="D1285" s="74">
        <f t="shared" si="97"/>
        <v>1.6435123459999999E-2</v>
      </c>
      <c r="E1285" s="74">
        <f t="shared" si="98"/>
        <v>0.30263980665000001</v>
      </c>
      <c r="F1285" s="74">
        <f t="shared" si="99"/>
        <v>1.5745367572999998E-2</v>
      </c>
      <c r="G1285" s="75">
        <v>2.4907851000000002E-2</v>
      </c>
      <c r="H1285" s="43">
        <v>4.4570664999999998E-4</v>
      </c>
      <c r="I1285" s="43">
        <v>0.18041749000000001</v>
      </c>
      <c r="J1285" s="43">
        <v>2.2421091E-3</v>
      </c>
      <c r="K1285" s="43">
        <v>5.0979235999999999E-4</v>
      </c>
      <c r="L1285" s="43">
        <v>3.203291E-3</v>
      </c>
      <c r="M1285" s="43">
        <v>1.0479931E-2</v>
      </c>
      <c r="N1285" s="43">
        <v>0.12177660999999999</v>
      </c>
      <c r="O1285" s="43">
        <v>3.4981792999999999E-5</v>
      </c>
      <c r="P1285" s="43">
        <v>4.4221156999999997E-3</v>
      </c>
      <c r="Q1285" s="43">
        <v>2.5253898E-4</v>
      </c>
      <c r="R1285" s="43">
        <v>5.6079776000000003E-3</v>
      </c>
      <c r="S1285" s="43">
        <v>5.4277535000000002E-3</v>
      </c>
      <c r="U1285" s="77">
        <f t="shared" si="100"/>
        <v>0.21472285344827585</v>
      </c>
    </row>
    <row r="1286" spans="1:21">
      <c r="A1286" s="41" t="s">
        <v>33</v>
      </c>
      <c r="B1286" s="41" t="s">
        <v>2768</v>
      </c>
      <c r="C1286" s="74">
        <f t="shared" si="96"/>
        <v>0.24506483903499998</v>
      </c>
      <c r="D1286" s="74">
        <f t="shared" si="97"/>
        <v>1.1285434550000001E-2</v>
      </c>
      <c r="E1286" s="74">
        <f t="shared" si="98"/>
        <v>0.17931739132999996</v>
      </c>
      <c r="F1286" s="74">
        <f t="shared" si="99"/>
        <v>2.4329724155000003E-2</v>
      </c>
      <c r="G1286" s="75">
        <v>3.0132289E-2</v>
      </c>
      <c r="H1286" s="43">
        <v>6.8921833E-4</v>
      </c>
      <c r="I1286" s="43">
        <v>0.14200663999999999</v>
      </c>
      <c r="J1286" s="43">
        <v>3.1409359E-3</v>
      </c>
      <c r="K1286" s="43">
        <v>9.1967147000000002E-4</v>
      </c>
      <c r="L1286" s="43">
        <v>9.3351618000000005E-4</v>
      </c>
      <c r="M1286" s="43">
        <v>6.291311E-3</v>
      </c>
      <c r="N1286" s="43">
        <v>3.6621532999999998E-2</v>
      </c>
      <c r="O1286" s="43">
        <v>6.4989834999999995E-5</v>
      </c>
      <c r="P1286" s="43">
        <v>5.9040029999999997E-3</v>
      </c>
      <c r="Q1286" s="43">
        <v>3.4344702000000001E-4</v>
      </c>
      <c r="R1286" s="43">
        <v>9.4961369000000004E-3</v>
      </c>
      <c r="S1286" s="43">
        <v>8.5211473999999999E-3</v>
      </c>
      <c r="U1286" s="77">
        <f t="shared" si="100"/>
        <v>0.25976111206896552</v>
      </c>
    </row>
    <row r="1287" spans="1:21">
      <c r="A1287" s="41" t="s">
        <v>33</v>
      </c>
      <c r="B1287" s="41" t="s">
        <v>2769</v>
      </c>
      <c r="C1287" s="74">
        <f t="shared" si="96"/>
        <v>0.21081449606700003</v>
      </c>
      <c r="D1287" s="74">
        <f t="shared" si="97"/>
        <v>5.9914213499999997E-3</v>
      </c>
      <c r="E1287" s="74">
        <f t="shared" si="98"/>
        <v>0.16741349764000002</v>
      </c>
      <c r="F1287" s="74">
        <f t="shared" si="99"/>
        <v>1.9612524076999999E-2</v>
      </c>
      <c r="G1287" s="75">
        <v>1.7797053E-2</v>
      </c>
      <c r="H1287" s="43">
        <v>4.8458764000000002E-4</v>
      </c>
      <c r="I1287" s="43">
        <v>7.0654092000000002E-2</v>
      </c>
      <c r="J1287" s="43">
        <v>2.4160339E-3</v>
      </c>
      <c r="K1287" s="43">
        <v>7.5515909E-4</v>
      </c>
      <c r="L1287" s="43">
        <v>3.4310245999999997E-4</v>
      </c>
      <c r="M1287" s="43">
        <v>2.4771259E-3</v>
      </c>
      <c r="N1287" s="43">
        <v>9.6274817999999998E-2</v>
      </c>
      <c r="O1287" s="43">
        <v>5.4392347E-5</v>
      </c>
      <c r="P1287" s="43">
        <v>4.9591323000000003E-3</v>
      </c>
      <c r="Q1287" s="43">
        <v>2.4774923000000002E-4</v>
      </c>
      <c r="R1287" s="43">
        <v>8.5751917999999996E-3</v>
      </c>
      <c r="S1287" s="43">
        <v>5.7760583999999998E-3</v>
      </c>
      <c r="U1287" s="77">
        <f t="shared" si="100"/>
        <v>0.15342287068965516</v>
      </c>
    </row>
    <row r="1288" spans="1:21">
      <c r="A1288" s="41" t="s">
        <v>33</v>
      </c>
      <c r="B1288" s="41" t="s">
        <v>2770</v>
      </c>
      <c r="C1288" s="74">
        <f t="shared" si="96"/>
        <v>0.79496648255999991</v>
      </c>
      <c r="D1288" s="74">
        <f t="shared" si="97"/>
        <v>2.4591591199999999E-2</v>
      </c>
      <c r="E1288" s="74">
        <f t="shared" si="98"/>
        <v>0.46699550940000001</v>
      </c>
      <c r="F1288" s="74">
        <f t="shared" si="99"/>
        <v>0.24230271996000002</v>
      </c>
      <c r="G1288" s="75">
        <v>6.1076661999999997E-2</v>
      </c>
      <c r="H1288" s="43">
        <v>4.5604093999999998E-3</v>
      </c>
      <c r="I1288" s="43">
        <v>0.21514462000000001</v>
      </c>
      <c r="J1288" s="43">
        <v>9.6094545999999992E-3</v>
      </c>
      <c r="K1288" s="43">
        <v>2.8727427E-3</v>
      </c>
      <c r="L1288" s="43">
        <v>1.5652679000000001E-3</v>
      </c>
      <c r="M1288" s="43">
        <v>1.0544125999999999E-2</v>
      </c>
      <c r="N1288" s="43">
        <v>0.24729048000000001</v>
      </c>
      <c r="O1288" s="43">
        <v>1.8780078000000001E-4</v>
      </c>
      <c r="P1288" s="43">
        <v>1.8001451000000002E-2</v>
      </c>
      <c r="Q1288" s="43">
        <v>9.2707817999999995E-4</v>
      </c>
      <c r="R1288" s="43">
        <v>2.1236379999999999E-2</v>
      </c>
      <c r="S1288" s="43">
        <v>0.20195001000000001</v>
      </c>
      <c r="U1288" s="77">
        <f t="shared" si="100"/>
        <v>0.52652294827586199</v>
      </c>
    </row>
    <row r="1289" spans="1:21">
      <c r="A1289" s="41" t="s">
        <v>33</v>
      </c>
      <c r="B1289" s="41" t="s">
        <v>2771</v>
      </c>
      <c r="C1289" s="74">
        <f t="shared" si="96"/>
        <v>0.17644919018199998</v>
      </c>
      <c r="D1289" s="74">
        <f t="shared" si="97"/>
        <v>4.9887529699999995E-3</v>
      </c>
      <c r="E1289" s="74">
        <f t="shared" si="98"/>
        <v>0.12106122225</v>
      </c>
      <c r="F1289" s="74">
        <f t="shared" si="99"/>
        <v>2.1312346962E-2</v>
      </c>
      <c r="G1289" s="75">
        <v>2.9086867999999998E-2</v>
      </c>
      <c r="H1289" s="43">
        <v>6.6303225000000001E-4</v>
      </c>
      <c r="I1289" s="43">
        <v>5.4487810999999997E-2</v>
      </c>
      <c r="J1289" s="43">
        <v>2.5049155000000001E-3</v>
      </c>
      <c r="K1289" s="43">
        <v>8.5851902E-4</v>
      </c>
      <c r="L1289" s="43">
        <v>2.0850905E-4</v>
      </c>
      <c r="M1289" s="43">
        <v>1.4168093999999999E-3</v>
      </c>
      <c r="N1289" s="43">
        <v>6.5910379000000005E-2</v>
      </c>
      <c r="O1289" s="43">
        <v>5.7927382000000001E-5</v>
      </c>
      <c r="P1289" s="43">
        <v>5.3279718999999998E-3</v>
      </c>
      <c r="Q1289" s="43">
        <v>2.2849358000000001E-4</v>
      </c>
      <c r="R1289" s="43">
        <v>9.2503049000000007E-3</v>
      </c>
      <c r="S1289" s="43">
        <v>6.4476491999999998E-3</v>
      </c>
      <c r="U1289" s="77">
        <f t="shared" si="100"/>
        <v>0.25074886206896552</v>
      </c>
    </row>
    <row r="1290" spans="1:21">
      <c r="A1290" s="41" t="s">
        <v>33</v>
      </c>
      <c r="B1290" s="41" t="s">
        <v>2772</v>
      </c>
      <c r="C1290" s="74">
        <f t="shared" ref="C1290:C1353" si="101">D1290+E1290+F1290+G1290</f>
        <v>0.109254320593</v>
      </c>
      <c r="D1290" s="74">
        <f t="shared" ref="D1290:D1353" si="102">J1290+K1290+L1290+M1290</f>
        <v>3.2176427500000002E-3</v>
      </c>
      <c r="E1290" s="74">
        <f t="shared" ref="E1290:E1353" si="103">H1290+I1290+N1290</f>
        <v>8.0572430680000001E-2</v>
      </c>
      <c r="F1290" s="74">
        <f t="shared" ref="F1290:F1353" si="104">O1290+IF(P1290="x",0,P1290)+IF(Q1290="x",0,Q1290)+IF(R1290="x",0,R1290)+S1290</f>
        <v>1.2535753162999999E-2</v>
      </c>
      <c r="G1290" s="75">
        <v>1.2928494E-2</v>
      </c>
      <c r="H1290" s="43">
        <v>2.7458567999999998E-4</v>
      </c>
      <c r="I1290" s="43">
        <v>5.4157432999999998E-2</v>
      </c>
      <c r="J1290" s="43">
        <v>1.34224E-3</v>
      </c>
      <c r="K1290" s="43">
        <v>4.1786257999999998E-4</v>
      </c>
      <c r="L1290" s="43">
        <v>1.7712057000000001E-4</v>
      </c>
      <c r="M1290" s="43">
        <v>1.2804196000000001E-3</v>
      </c>
      <c r="N1290" s="43">
        <v>2.6140411999999998E-2</v>
      </c>
      <c r="O1290" s="43">
        <v>2.9922562999999999E-5</v>
      </c>
      <c r="P1290" s="43">
        <v>2.5802813999999999E-3</v>
      </c>
      <c r="Q1290" s="43">
        <v>1.4846790000000001E-4</v>
      </c>
      <c r="R1290" s="43">
        <v>5.6170515999999998E-3</v>
      </c>
      <c r="S1290" s="43">
        <v>4.1600296999999998E-3</v>
      </c>
      <c r="U1290" s="77">
        <f t="shared" si="100"/>
        <v>0.11145253448275862</v>
      </c>
    </row>
    <row r="1291" spans="1:21">
      <c r="A1291" s="41" t="s">
        <v>33</v>
      </c>
      <c r="B1291" s="41" t="s">
        <v>2773</v>
      </c>
      <c r="C1291" s="74">
        <f t="shared" si="101"/>
        <v>0.20653045674200002</v>
      </c>
      <c r="D1291" s="74">
        <f t="shared" si="102"/>
        <v>6.3289944400000001E-3</v>
      </c>
      <c r="E1291" s="74">
        <f t="shared" si="103"/>
        <v>0.15733803358000001</v>
      </c>
      <c r="F1291" s="74">
        <f t="shared" si="104"/>
        <v>1.7227966722000002E-2</v>
      </c>
      <c r="G1291" s="75">
        <v>2.5635462000000001E-2</v>
      </c>
      <c r="H1291" s="43">
        <v>4.7975158000000001E-4</v>
      </c>
      <c r="I1291" s="43">
        <v>7.0990589000000007E-2</v>
      </c>
      <c r="J1291" s="43">
        <v>2.1428943999999999E-3</v>
      </c>
      <c r="K1291" s="43">
        <v>6.7428404999999995E-4</v>
      </c>
      <c r="L1291" s="43">
        <v>4.7842308999999998E-4</v>
      </c>
      <c r="M1291" s="43">
        <v>3.0333929000000001E-3</v>
      </c>
      <c r="N1291" s="43">
        <v>8.5867692999999995E-2</v>
      </c>
      <c r="O1291" s="43">
        <v>4.7045702000000001E-5</v>
      </c>
      <c r="P1291" s="43">
        <v>4.343253E-3</v>
      </c>
      <c r="Q1291" s="43">
        <v>2.6047291999999999E-4</v>
      </c>
      <c r="R1291" s="43">
        <v>7.0814461000000004E-3</v>
      </c>
      <c r="S1291" s="43">
        <v>5.4957490000000003E-3</v>
      </c>
      <c r="U1291" s="77">
        <f t="shared" si="100"/>
        <v>0.22099536206896553</v>
      </c>
    </row>
    <row r="1292" spans="1:21">
      <c r="A1292" s="41" t="s">
        <v>33</v>
      </c>
      <c r="B1292" s="41" t="s">
        <v>2774</v>
      </c>
      <c r="C1292" s="74">
        <f t="shared" si="101"/>
        <v>0.219899042702</v>
      </c>
      <c r="D1292" s="74">
        <f t="shared" si="102"/>
        <v>5.14914087E-3</v>
      </c>
      <c r="E1292" s="74">
        <f t="shared" si="103"/>
        <v>0.16941178463000001</v>
      </c>
      <c r="F1292" s="74">
        <f t="shared" si="104"/>
        <v>2.1128076201999999E-2</v>
      </c>
      <c r="G1292" s="75">
        <v>2.4210041000000002E-2</v>
      </c>
      <c r="H1292" s="43">
        <v>7.3332162999999997E-4</v>
      </c>
      <c r="I1292" s="43">
        <v>7.8334384000000007E-2</v>
      </c>
      <c r="J1292" s="43">
        <v>2.2482496000000001E-3</v>
      </c>
      <c r="K1292" s="43">
        <v>7.0606689000000001E-4</v>
      </c>
      <c r="L1292" s="43">
        <v>1.9744108E-4</v>
      </c>
      <c r="M1292" s="43">
        <v>1.9973832999999998E-3</v>
      </c>
      <c r="N1292" s="43">
        <v>9.0344078999999994E-2</v>
      </c>
      <c r="O1292" s="43">
        <v>4.9866612000000001E-5</v>
      </c>
      <c r="P1292" s="43">
        <v>4.2675213000000004E-3</v>
      </c>
      <c r="Q1292" s="43">
        <v>8.2605468999999996E-4</v>
      </c>
      <c r="R1292" s="43">
        <v>8.8216661000000002E-3</v>
      </c>
      <c r="S1292" s="43">
        <v>7.1629674999999999E-3</v>
      </c>
      <c r="U1292" s="77">
        <f t="shared" si="100"/>
        <v>0.20870725000000001</v>
      </c>
    </row>
    <row r="1293" spans="1:21">
      <c r="A1293" s="41" t="s">
        <v>33</v>
      </c>
      <c r="B1293" s="41" t="s">
        <v>2775</v>
      </c>
      <c r="C1293" s="74">
        <f t="shared" si="101"/>
        <v>1.0776489340200002</v>
      </c>
      <c r="D1293" s="74">
        <f t="shared" si="102"/>
        <v>1.285348934E-2</v>
      </c>
      <c r="E1293" s="74">
        <f t="shared" si="103"/>
        <v>0.96613971920000008</v>
      </c>
      <c r="F1293" s="74">
        <f t="shared" si="104"/>
        <v>5.6592439479999999E-2</v>
      </c>
      <c r="G1293" s="75">
        <v>4.2063285999999998E-2</v>
      </c>
      <c r="H1293" s="43">
        <v>1.3504792E-3</v>
      </c>
      <c r="I1293" s="43">
        <v>0.20210808999999999</v>
      </c>
      <c r="J1293" s="43">
        <v>4.3249569000000003E-3</v>
      </c>
      <c r="K1293" s="43">
        <v>1.5440101E-3</v>
      </c>
      <c r="L1293" s="43">
        <v>2.5357443999999999E-4</v>
      </c>
      <c r="M1293" s="43">
        <v>6.7309479E-3</v>
      </c>
      <c r="N1293" s="43">
        <v>0.76268115000000003</v>
      </c>
      <c r="O1293" s="43">
        <v>1.0537755E-4</v>
      </c>
      <c r="P1293" s="43">
        <v>7.4286867999999997E-3</v>
      </c>
      <c r="Q1293" s="43">
        <v>8.0429912999999999E-4</v>
      </c>
      <c r="R1293" s="43">
        <v>2.7037852000000001E-2</v>
      </c>
      <c r="S1293" s="43">
        <v>2.1216223999999999E-2</v>
      </c>
      <c r="U1293" s="77">
        <f t="shared" si="100"/>
        <v>0.3626145344827586</v>
      </c>
    </row>
    <row r="1294" spans="1:21">
      <c r="A1294" s="41" t="s">
        <v>33</v>
      </c>
      <c r="B1294" s="41" t="s">
        <v>2776</v>
      </c>
      <c r="C1294" s="74">
        <f t="shared" si="101"/>
        <v>0.54504838677</v>
      </c>
      <c r="D1294" s="74">
        <f t="shared" si="102"/>
        <v>1.3546262599999999E-2</v>
      </c>
      <c r="E1294" s="74">
        <f t="shared" si="103"/>
        <v>0.44707582948000002</v>
      </c>
      <c r="F1294" s="74">
        <f t="shared" si="104"/>
        <v>3.5547023689999999E-2</v>
      </c>
      <c r="G1294" s="75">
        <v>4.8879271000000002E-2</v>
      </c>
      <c r="H1294" s="43">
        <v>9.0531947999999995E-4</v>
      </c>
      <c r="I1294" s="43">
        <v>0.22179710999999999</v>
      </c>
      <c r="J1294" s="43">
        <v>4.6781825999999997E-3</v>
      </c>
      <c r="K1294" s="43">
        <v>1.3328979999999999E-3</v>
      </c>
      <c r="L1294" s="43">
        <v>1.0884060999999999E-3</v>
      </c>
      <c r="M1294" s="43">
        <v>6.4467758999999999E-3</v>
      </c>
      <c r="N1294" s="43">
        <v>0.2243734</v>
      </c>
      <c r="O1294" s="43">
        <v>9.7584609999999995E-5</v>
      </c>
      <c r="P1294" s="43">
        <v>8.9071506000000002E-3</v>
      </c>
      <c r="Q1294" s="43">
        <v>4.2733448E-4</v>
      </c>
      <c r="R1294" s="43">
        <v>1.4683918000000001E-2</v>
      </c>
      <c r="S1294" s="43">
        <v>1.1431036E-2</v>
      </c>
      <c r="U1294" s="77">
        <f t="shared" si="100"/>
        <v>0.42137302586206898</v>
      </c>
    </row>
    <row r="1295" spans="1:21">
      <c r="A1295" s="41" t="s">
        <v>33</v>
      </c>
      <c r="B1295" s="41" t="s">
        <v>2777</v>
      </c>
      <c r="C1295" s="74">
        <f t="shared" si="101"/>
        <v>2.4502285128999999</v>
      </c>
      <c r="D1295" s="74">
        <f t="shared" si="102"/>
        <v>1.996930085E-2</v>
      </c>
      <c r="E1295" s="74">
        <f t="shared" si="103"/>
        <v>2.243930357</v>
      </c>
      <c r="F1295" s="74">
        <f t="shared" si="104"/>
        <v>8.9296707050000007E-2</v>
      </c>
      <c r="G1295" s="75">
        <v>9.7032147999999999E-2</v>
      </c>
      <c r="H1295" s="43">
        <v>1.725077E-3</v>
      </c>
      <c r="I1295" s="43">
        <v>0.24805458</v>
      </c>
      <c r="J1295" s="43">
        <v>6.6671148999999999E-3</v>
      </c>
      <c r="K1295" s="43">
        <v>2.3200965E-3</v>
      </c>
      <c r="L1295" s="43">
        <v>3.0697644999999997E-4</v>
      </c>
      <c r="M1295" s="43">
        <v>1.0675113E-2</v>
      </c>
      <c r="N1295" s="43">
        <v>1.9941507000000001</v>
      </c>
      <c r="O1295" s="43">
        <v>1.6551336E-4</v>
      </c>
      <c r="P1295" s="43">
        <v>1.2271002E-2</v>
      </c>
      <c r="Q1295" s="43">
        <v>8.8343869000000002E-4</v>
      </c>
      <c r="R1295" s="43">
        <v>4.2146516000000002E-2</v>
      </c>
      <c r="S1295" s="43">
        <v>3.3830236999999999E-2</v>
      </c>
      <c r="U1295" s="77">
        <f t="shared" si="100"/>
        <v>0.83648403448275854</v>
      </c>
    </row>
    <row r="1296" spans="1:21">
      <c r="A1296" s="41" t="s">
        <v>33</v>
      </c>
      <c r="B1296" s="41" t="s">
        <v>2778</v>
      </c>
      <c r="C1296" s="74">
        <f t="shared" si="101"/>
        <v>0.77850559466499991</v>
      </c>
      <c r="D1296" s="74">
        <f t="shared" si="102"/>
        <v>1.9620375650000001E-2</v>
      </c>
      <c r="E1296" s="74">
        <f t="shared" si="103"/>
        <v>0.69433973430999996</v>
      </c>
      <c r="F1296" s="74">
        <f t="shared" si="104"/>
        <v>2.2966617705000001E-2</v>
      </c>
      <c r="G1296" s="75">
        <v>4.1578866999999999E-2</v>
      </c>
      <c r="H1296" s="43">
        <v>7.5560430999999995E-4</v>
      </c>
      <c r="I1296" s="43">
        <v>0.30340333000000003</v>
      </c>
      <c r="J1296" s="43">
        <v>3.6051997000000001E-3</v>
      </c>
      <c r="K1296" s="43">
        <v>8.5527145000000005E-4</v>
      </c>
      <c r="L1296" s="43">
        <v>2.7195894999999999E-3</v>
      </c>
      <c r="M1296" s="43">
        <v>1.2440315E-2</v>
      </c>
      <c r="N1296" s="43">
        <v>0.39018079999999999</v>
      </c>
      <c r="O1296" s="43">
        <v>6.3641955000000002E-5</v>
      </c>
      <c r="P1296" s="43">
        <v>6.4027143E-3</v>
      </c>
      <c r="Q1296" s="43">
        <v>3.6118365000000001E-4</v>
      </c>
      <c r="R1296" s="43">
        <v>9.1697971E-3</v>
      </c>
      <c r="S1296" s="43">
        <v>6.9692807000000002E-3</v>
      </c>
      <c r="U1296" s="77">
        <f t="shared" si="100"/>
        <v>0.3584385086206896</v>
      </c>
    </row>
    <row r="1297" spans="1:21">
      <c r="A1297" s="41" t="s">
        <v>33</v>
      </c>
      <c r="B1297" s="41" t="s">
        <v>2779</v>
      </c>
      <c r="C1297" s="74">
        <f t="shared" si="101"/>
        <v>0.38114510912000005</v>
      </c>
      <c r="D1297" s="74">
        <f t="shared" si="102"/>
        <v>8.388172499999999E-3</v>
      </c>
      <c r="E1297" s="74">
        <f t="shared" si="103"/>
        <v>0.29071116460000002</v>
      </c>
      <c r="F1297" s="74">
        <f t="shared" si="104"/>
        <v>4.0380944020000004E-2</v>
      </c>
      <c r="G1297" s="75">
        <v>4.1664828000000001E-2</v>
      </c>
      <c r="H1297" s="43">
        <v>8.1167459999999996E-4</v>
      </c>
      <c r="I1297" s="43">
        <v>0.15743191000000001</v>
      </c>
      <c r="J1297" s="43">
        <v>4.7141583999999997E-3</v>
      </c>
      <c r="K1297" s="43">
        <v>1.4411802000000001E-3</v>
      </c>
      <c r="L1297" s="43">
        <v>1.251705E-4</v>
      </c>
      <c r="M1297" s="43">
        <v>2.1076634000000002E-3</v>
      </c>
      <c r="N1297" s="43">
        <v>0.13246758</v>
      </c>
      <c r="O1297" s="43">
        <v>1.0779203E-4</v>
      </c>
      <c r="P1297" s="43">
        <v>9.4212464999999992E-3</v>
      </c>
      <c r="Q1297" s="43">
        <v>3.8489748999999998E-4</v>
      </c>
      <c r="R1297" s="43">
        <v>1.8831515E-2</v>
      </c>
      <c r="S1297" s="43">
        <v>1.1635493E-2</v>
      </c>
      <c r="U1297" s="77">
        <f t="shared" si="100"/>
        <v>0.3591795517241379</v>
      </c>
    </row>
    <row r="1298" spans="1:21">
      <c r="A1298" s="41" t="s">
        <v>33</v>
      </c>
      <c r="B1298" s="41" t="s">
        <v>2780</v>
      </c>
      <c r="C1298" s="74">
        <f t="shared" si="101"/>
        <v>3.0423921834599996</v>
      </c>
      <c r="D1298" s="74">
        <f t="shared" si="102"/>
        <v>2.6872638710000001E-2</v>
      </c>
      <c r="E1298" s="74">
        <f t="shared" si="103"/>
        <v>2.4510690141999998</v>
      </c>
      <c r="F1298" s="74">
        <f t="shared" si="104"/>
        <v>6.9068460550000002E-2</v>
      </c>
      <c r="G1298" s="75">
        <v>0.49538207000000001</v>
      </c>
      <c r="H1298" s="43">
        <v>1.8994042E-3</v>
      </c>
      <c r="I1298" s="43">
        <v>0.33338160999999999</v>
      </c>
      <c r="J1298" s="43">
        <v>7.4525171999999997E-3</v>
      </c>
      <c r="K1298" s="43">
        <v>2.3003765E-3</v>
      </c>
      <c r="L1298" s="43">
        <v>9.4842400999999997E-4</v>
      </c>
      <c r="M1298" s="43">
        <v>1.6171320999999999E-2</v>
      </c>
      <c r="N1298" s="43">
        <v>2.1157879999999998</v>
      </c>
      <c r="O1298" s="43">
        <v>1.6577251999999999E-4</v>
      </c>
      <c r="P1298" s="43">
        <v>1.3215704E-2</v>
      </c>
      <c r="Q1298" s="43">
        <v>9.1006102999999997E-4</v>
      </c>
      <c r="R1298" s="43">
        <v>3.2375408000000001E-2</v>
      </c>
      <c r="S1298" s="43">
        <v>2.2401515E-2</v>
      </c>
      <c r="U1298" s="77">
        <f t="shared" ref="U1298:U1361" si="105">G1298/0.116</f>
        <v>4.2705350862068965</v>
      </c>
    </row>
    <row r="1299" spans="1:21">
      <c r="A1299" s="41" t="s">
        <v>33</v>
      </c>
      <c r="B1299" s="41" t="s">
        <v>2781</v>
      </c>
      <c r="C1299" s="74">
        <f t="shared" si="101"/>
        <v>0.66979897275899991</v>
      </c>
      <c r="D1299" s="74">
        <f t="shared" si="102"/>
        <v>1.1707728810000002E-2</v>
      </c>
      <c r="E1299" s="74">
        <f t="shared" si="103"/>
        <v>0.56536139519999995</v>
      </c>
      <c r="F1299" s="74">
        <f t="shared" si="104"/>
        <v>4.7663417749000001E-2</v>
      </c>
      <c r="G1299" s="75">
        <v>4.5066430999999997E-2</v>
      </c>
      <c r="H1299" s="43">
        <v>1.0724552E-3</v>
      </c>
      <c r="I1299" s="43">
        <v>0.24326983999999999</v>
      </c>
      <c r="J1299" s="43">
        <v>4.3279203000000004E-3</v>
      </c>
      <c r="K1299" s="43">
        <v>1.3651459E-3</v>
      </c>
      <c r="L1299" s="43">
        <v>3.2508951E-4</v>
      </c>
      <c r="M1299" s="43">
        <v>5.6895731000000003E-3</v>
      </c>
      <c r="N1299" s="43">
        <v>0.3210191</v>
      </c>
      <c r="O1299" s="43">
        <v>9.9399658999999998E-5</v>
      </c>
      <c r="P1299" s="43">
        <v>7.2100287000000001E-3</v>
      </c>
      <c r="Q1299" s="43">
        <v>5.4045139000000002E-4</v>
      </c>
      <c r="R1299" s="43">
        <v>2.4228914000000001E-2</v>
      </c>
      <c r="S1299" s="43">
        <v>1.5584624E-2</v>
      </c>
      <c r="U1299" s="77">
        <f t="shared" si="105"/>
        <v>0.38850371551724133</v>
      </c>
    </row>
    <row r="1300" spans="1:21">
      <c r="A1300" s="41" t="s">
        <v>33</v>
      </c>
      <c r="B1300" s="41" t="s">
        <v>2782</v>
      </c>
      <c r="C1300" s="74">
        <f t="shared" si="101"/>
        <v>0.68091000235999999</v>
      </c>
      <c r="D1300" s="74">
        <f t="shared" si="102"/>
        <v>2.2248289299999998E-2</v>
      </c>
      <c r="E1300" s="74">
        <f t="shared" si="103"/>
        <v>0.55982869800000001</v>
      </c>
      <c r="F1300" s="74">
        <f t="shared" si="104"/>
        <v>3.831124306E-2</v>
      </c>
      <c r="G1300" s="75">
        <v>6.0521772000000001E-2</v>
      </c>
      <c r="H1300" s="43">
        <v>1.148208E-3</v>
      </c>
      <c r="I1300" s="43">
        <v>0.32687639000000002</v>
      </c>
      <c r="J1300" s="43">
        <v>5.4865367999999996E-3</v>
      </c>
      <c r="K1300" s="43">
        <v>1.4430342E-3</v>
      </c>
      <c r="L1300" s="43">
        <v>2.4878642999999999E-3</v>
      </c>
      <c r="M1300" s="43">
        <v>1.2830853999999999E-2</v>
      </c>
      <c r="N1300" s="43">
        <v>0.23180410000000001</v>
      </c>
      <c r="O1300" s="43">
        <v>1.0496849E-4</v>
      </c>
      <c r="P1300" s="43">
        <v>9.9523388000000001E-3</v>
      </c>
      <c r="Q1300" s="43">
        <v>5.4108776999999995E-4</v>
      </c>
      <c r="R1300" s="43">
        <v>1.4429291E-2</v>
      </c>
      <c r="S1300" s="43">
        <v>1.3283557E-2</v>
      </c>
      <c r="U1300" s="77">
        <f t="shared" si="105"/>
        <v>0.5217394137931034</v>
      </c>
    </row>
    <row r="1301" spans="1:21">
      <c r="A1301" s="41" t="s">
        <v>33</v>
      </c>
      <c r="B1301" s="41" t="s">
        <v>2783</v>
      </c>
      <c r="C1301" s="74">
        <f t="shared" si="101"/>
        <v>1.6762793123999999</v>
      </c>
      <c r="D1301" s="74">
        <f t="shared" si="102"/>
        <v>2.0684922289999998E-2</v>
      </c>
      <c r="E1301" s="74">
        <f t="shared" si="103"/>
        <v>1.4062458216999998</v>
      </c>
      <c r="F1301" s="74">
        <f t="shared" si="104"/>
        <v>0.19260279541000003</v>
      </c>
      <c r="G1301" s="75">
        <v>5.6745772999999999E-2</v>
      </c>
      <c r="H1301" s="43">
        <v>1.6151117E-3</v>
      </c>
      <c r="I1301" s="43">
        <v>0.30396361</v>
      </c>
      <c r="J1301" s="43">
        <v>7.1164625999999998E-3</v>
      </c>
      <c r="K1301" s="43">
        <v>2.0227025000000001E-3</v>
      </c>
      <c r="L1301" s="43">
        <v>6.5814319000000003E-4</v>
      </c>
      <c r="M1301" s="43">
        <v>1.0887614E-2</v>
      </c>
      <c r="N1301" s="43">
        <v>1.1006670999999999</v>
      </c>
      <c r="O1301" s="43">
        <v>1.4713412E-4</v>
      </c>
      <c r="P1301" s="43">
        <v>1.3221732E-2</v>
      </c>
      <c r="Q1301" s="43">
        <v>7.7343088999999999E-4</v>
      </c>
      <c r="R1301" s="43">
        <v>9.0931184000000009E-3</v>
      </c>
      <c r="S1301" s="43">
        <v>0.16936738000000001</v>
      </c>
      <c r="U1301" s="77">
        <f t="shared" si="105"/>
        <v>0.48918769827586206</v>
      </c>
    </row>
    <row r="1302" spans="1:21">
      <c r="A1302" s="41" t="s">
        <v>33</v>
      </c>
      <c r="B1302" s="41" t="s">
        <v>2784</v>
      </c>
      <c r="C1302" s="74">
        <f t="shared" si="101"/>
        <v>3.8822521057399997</v>
      </c>
      <c r="D1302" s="74">
        <f t="shared" si="102"/>
        <v>6.6684830400000006E-2</v>
      </c>
      <c r="E1302" s="74">
        <f t="shared" si="103"/>
        <v>3.4000034774999999</v>
      </c>
      <c r="F1302" s="74">
        <f t="shared" si="104"/>
        <v>0.23896562784</v>
      </c>
      <c r="G1302" s="75">
        <v>0.17659817</v>
      </c>
      <c r="H1302" s="43">
        <v>4.0455574999999997E-3</v>
      </c>
      <c r="I1302" s="43">
        <v>0.59438011999999996</v>
      </c>
      <c r="J1302" s="43">
        <v>1.6078348999999999E-2</v>
      </c>
      <c r="K1302" s="43">
        <v>4.6737586000000003E-3</v>
      </c>
      <c r="L1302" s="43">
        <v>8.2860817999999992E-3</v>
      </c>
      <c r="M1302" s="43">
        <v>3.7646641000000002E-2</v>
      </c>
      <c r="N1302" s="43">
        <v>2.8015778</v>
      </c>
      <c r="O1302" s="43">
        <v>3.2617474000000001E-4</v>
      </c>
      <c r="P1302" s="43">
        <v>3.3117972000000002E-2</v>
      </c>
      <c r="Q1302" s="43">
        <v>2.6079731E-3</v>
      </c>
      <c r="R1302" s="43">
        <v>4.4193978000000002E-2</v>
      </c>
      <c r="S1302" s="43">
        <v>0.15871953</v>
      </c>
      <c r="U1302" s="77">
        <f t="shared" si="105"/>
        <v>1.5223980172413791</v>
      </c>
    </row>
    <row r="1303" spans="1:21">
      <c r="A1303" s="41" t="s">
        <v>33</v>
      </c>
      <c r="B1303" s="41" t="s">
        <v>2785</v>
      </c>
      <c r="C1303" s="74">
        <f t="shared" si="101"/>
        <v>0.48458562105800007</v>
      </c>
      <c r="D1303" s="74">
        <f t="shared" si="102"/>
        <v>9.12107352E-3</v>
      </c>
      <c r="E1303" s="74">
        <f t="shared" si="103"/>
        <v>0.39904384264000003</v>
      </c>
      <c r="F1303" s="74">
        <f t="shared" si="104"/>
        <v>2.9502262897999999E-2</v>
      </c>
      <c r="G1303" s="75">
        <v>4.6918441999999998E-2</v>
      </c>
      <c r="H1303" s="43">
        <v>7.2683264E-4</v>
      </c>
      <c r="I1303" s="43">
        <v>0.25345399000000002</v>
      </c>
      <c r="J1303" s="43">
        <v>3.2235846E-3</v>
      </c>
      <c r="K1303" s="43">
        <v>8.4399059E-4</v>
      </c>
      <c r="L1303" s="43">
        <v>3.7262672999999999E-4</v>
      </c>
      <c r="M1303" s="43">
        <v>4.6808715999999998E-3</v>
      </c>
      <c r="N1303" s="43">
        <v>0.14486302000000001</v>
      </c>
      <c r="O1303" s="43">
        <v>6.4444028000000005E-5</v>
      </c>
      <c r="P1303" s="43">
        <v>4.6932132999999996E-3</v>
      </c>
      <c r="Q1303" s="43">
        <v>3.3457156999999998E-4</v>
      </c>
      <c r="R1303" s="43">
        <v>1.3687929999999999E-2</v>
      </c>
      <c r="S1303" s="43">
        <v>1.0722104E-2</v>
      </c>
      <c r="U1303" s="77">
        <f t="shared" si="105"/>
        <v>0.40446932758620685</v>
      </c>
    </row>
    <row r="1304" spans="1:21">
      <c r="A1304" s="41" t="s">
        <v>33</v>
      </c>
      <c r="B1304" s="41" t="s">
        <v>2786</v>
      </c>
      <c r="C1304" s="74">
        <f t="shared" si="101"/>
        <v>0.66117692014700002</v>
      </c>
      <c r="D1304" s="74">
        <f t="shared" si="102"/>
        <v>1.0756247619999999E-2</v>
      </c>
      <c r="E1304" s="74">
        <f t="shared" si="103"/>
        <v>0.58642679465000003</v>
      </c>
      <c r="F1304" s="74">
        <f t="shared" si="104"/>
        <v>2.3921449876999998E-2</v>
      </c>
      <c r="G1304" s="75">
        <v>4.0072428E-2</v>
      </c>
      <c r="H1304" s="43">
        <v>6.6144464999999997E-4</v>
      </c>
      <c r="I1304" s="43">
        <v>0.22294857000000001</v>
      </c>
      <c r="J1304" s="43">
        <v>3.0586726999999999E-3</v>
      </c>
      <c r="K1304" s="43">
        <v>8.0182056E-4</v>
      </c>
      <c r="L1304" s="43">
        <v>8.7675606E-4</v>
      </c>
      <c r="M1304" s="43">
        <v>6.0189982999999999E-3</v>
      </c>
      <c r="N1304" s="43">
        <v>0.36281678000000001</v>
      </c>
      <c r="O1304" s="43">
        <v>5.9663246999999997E-5</v>
      </c>
      <c r="P1304" s="43">
        <v>5.0829090999999996E-3</v>
      </c>
      <c r="Q1304" s="43">
        <v>3.1613452999999998E-4</v>
      </c>
      <c r="R1304" s="43">
        <v>1.0083066E-2</v>
      </c>
      <c r="S1304" s="43">
        <v>8.3796770000000003E-3</v>
      </c>
      <c r="U1304" s="77">
        <f t="shared" si="105"/>
        <v>0.34545196551724139</v>
      </c>
    </row>
    <row r="1305" spans="1:21">
      <c r="A1305" s="41" t="s">
        <v>33</v>
      </c>
      <c r="B1305" s="41" t="s">
        <v>2787</v>
      </c>
      <c r="C1305" s="74">
        <f t="shared" si="101"/>
        <v>0.39223137883199999</v>
      </c>
      <c r="D1305" s="74">
        <f t="shared" si="102"/>
        <v>1.3717787490000001E-2</v>
      </c>
      <c r="E1305" s="74">
        <f t="shared" si="103"/>
        <v>0.31079414561000002</v>
      </c>
      <c r="F1305" s="74">
        <f t="shared" si="104"/>
        <v>2.6735879731999999E-2</v>
      </c>
      <c r="G1305" s="75">
        <v>4.0983565999999999E-2</v>
      </c>
      <c r="H1305" s="43">
        <v>6.5928161000000001E-4</v>
      </c>
      <c r="I1305" s="43">
        <v>0.22884697000000001</v>
      </c>
      <c r="J1305" s="43">
        <v>3.4950901000000002E-3</v>
      </c>
      <c r="K1305" s="43">
        <v>9.0831679000000004E-4</v>
      </c>
      <c r="L1305" s="43">
        <v>1.8823818999999999E-3</v>
      </c>
      <c r="M1305" s="43">
        <v>7.4319987000000002E-3</v>
      </c>
      <c r="N1305" s="43">
        <v>8.1287893999999999E-2</v>
      </c>
      <c r="O1305" s="43">
        <v>6.6513751999999995E-5</v>
      </c>
      <c r="P1305" s="43">
        <v>6.4293863999999997E-3</v>
      </c>
      <c r="Q1305" s="43">
        <v>3.0600118000000001E-4</v>
      </c>
      <c r="R1305" s="43">
        <v>1.0644621E-2</v>
      </c>
      <c r="S1305" s="43">
        <v>9.2893574E-3</v>
      </c>
      <c r="U1305" s="77">
        <f t="shared" si="105"/>
        <v>0.35330660344827586</v>
      </c>
    </row>
    <row r="1306" spans="1:21">
      <c r="A1306" s="41" t="s">
        <v>33</v>
      </c>
      <c r="B1306" s="41" t="s">
        <v>2788</v>
      </c>
      <c r="C1306" s="74">
        <f t="shared" si="101"/>
        <v>0.44740339255999995</v>
      </c>
      <c r="D1306" s="74">
        <f t="shared" si="102"/>
        <v>1.2509918719999999E-2</v>
      </c>
      <c r="E1306" s="74">
        <f t="shared" si="103"/>
        <v>0.32724708689999998</v>
      </c>
      <c r="F1306" s="74">
        <f t="shared" si="104"/>
        <v>4.7049938940000001E-2</v>
      </c>
      <c r="G1306" s="75">
        <v>6.0596447999999997E-2</v>
      </c>
      <c r="H1306" s="43">
        <v>1.0911868999999999E-3</v>
      </c>
      <c r="I1306" s="43">
        <v>0.21613811999999999</v>
      </c>
      <c r="J1306" s="43">
        <v>5.1616415000000004E-3</v>
      </c>
      <c r="K1306" s="43">
        <v>1.5775082000000001E-3</v>
      </c>
      <c r="L1306" s="43">
        <v>5.2300771999999997E-4</v>
      </c>
      <c r="M1306" s="43">
        <v>5.2477612999999998E-3</v>
      </c>
      <c r="N1306" s="43">
        <v>0.11001778</v>
      </c>
      <c r="O1306" s="43">
        <v>1.1444554E-4</v>
      </c>
      <c r="P1306" s="43">
        <v>9.4747029999999993E-3</v>
      </c>
      <c r="Q1306" s="43">
        <v>5.0910840000000001E-4</v>
      </c>
      <c r="R1306" s="43">
        <v>2.1243930000000001E-2</v>
      </c>
      <c r="S1306" s="43">
        <v>1.5707751999999998E-2</v>
      </c>
      <c r="U1306" s="77">
        <f t="shared" si="105"/>
        <v>0.52238317241379306</v>
      </c>
    </row>
    <row r="1307" spans="1:21">
      <c r="A1307" s="41" t="s">
        <v>33</v>
      </c>
      <c r="B1307" s="41" t="s">
        <v>2789</v>
      </c>
      <c r="C1307" s="74">
        <f t="shared" si="101"/>
        <v>1.0857482969500001</v>
      </c>
      <c r="D1307" s="74">
        <f t="shared" si="102"/>
        <v>2.5631169299999999E-2</v>
      </c>
      <c r="E1307" s="74">
        <f t="shared" si="103"/>
        <v>0.89650554130000004</v>
      </c>
      <c r="F1307" s="74">
        <f t="shared" si="104"/>
        <v>9.2541929349999996E-2</v>
      </c>
      <c r="G1307" s="75">
        <v>7.1069656999999994E-2</v>
      </c>
      <c r="H1307" s="43">
        <v>2.2165913000000001E-3</v>
      </c>
      <c r="I1307" s="43">
        <v>0.32612682999999998</v>
      </c>
      <c r="J1307" s="43">
        <v>8.5341840999999998E-3</v>
      </c>
      <c r="K1307" s="43">
        <v>2.5639880000000001E-3</v>
      </c>
      <c r="L1307" s="43">
        <v>1.6939092E-3</v>
      </c>
      <c r="M1307" s="43">
        <v>1.2839088E-2</v>
      </c>
      <c r="N1307" s="43">
        <v>0.56816211999999999</v>
      </c>
      <c r="O1307" s="43">
        <v>1.8091905E-4</v>
      </c>
      <c r="P1307" s="43">
        <v>1.6136035E-2</v>
      </c>
      <c r="Q1307" s="43">
        <v>1.1483732999999999E-3</v>
      </c>
      <c r="R1307" s="43">
        <v>2.6418496E-2</v>
      </c>
      <c r="S1307" s="43">
        <v>4.8658106E-2</v>
      </c>
      <c r="U1307" s="77">
        <f t="shared" si="105"/>
        <v>0.61266945689655161</v>
      </c>
    </row>
    <row r="1308" spans="1:21">
      <c r="A1308" s="41" t="s">
        <v>33</v>
      </c>
      <c r="B1308" s="41" t="s">
        <v>2790</v>
      </c>
      <c r="C1308" s="74">
        <f t="shared" si="101"/>
        <v>0.38807775269999994</v>
      </c>
      <c r="D1308" s="74">
        <f t="shared" si="102"/>
        <v>1.2241063399999998E-2</v>
      </c>
      <c r="E1308" s="74">
        <f t="shared" si="103"/>
        <v>0.27586619514999999</v>
      </c>
      <c r="F1308" s="74">
        <f t="shared" si="104"/>
        <v>4.5986406150000006E-2</v>
      </c>
      <c r="G1308" s="75">
        <v>5.3984088E-2</v>
      </c>
      <c r="H1308" s="43">
        <v>9.9909114999999996E-4</v>
      </c>
      <c r="I1308" s="43">
        <v>0.22035294</v>
      </c>
      <c r="J1308" s="43">
        <v>4.8779406999999997E-3</v>
      </c>
      <c r="K1308" s="43">
        <v>1.4833635999999999E-3</v>
      </c>
      <c r="L1308" s="43">
        <v>6.6081280000000004E-4</v>
      </c>
      <c r="M1308" s="43">
        <v>5.2189463E-3</v>
      </c>
      <c r="N1308" s="43">
        <v>5.4514163999999997E-2</v>
      </c>
      <c r="O1308" s="43">
        <v>1.064424E-4</v>
      </c>
      <c r="P1308" s="43">
        <v>8.8727295000000008E-3</v>
      </c>
      <c r="Q1308" s="43">
        <v>4.8569225E-4</v>
      </c>
      <c r="R1308" s="43">
        <v>2.0511649999999999E-2</v>
      </c>
      <c r="S1308" s="43">
        <v>1.6009892000000001E-2</v>
      </c>
      <c r="U1308" s="77">
        <f t="shared" si="105"/>
        <v>0.4653800689655172</v>
      </c>
    </row>
    <row r="1309" spans="1:21">
      <c r="A1309" s="41" t="s">
        <v>33</v>
      </c>
      <c r="B1309" s="41" t="s">
        <v>2791</v>
      </c>
      <c r="C1309" s="74">
        <f t="shared" si="101"/>
        <v>0.48775759308600003</v>
      </c>
      <c r="D1309" s="74">
        <f t="shared" si="102"/>
        <v>9.3734077600000007E-3</v>
      </c>
      <c r="E1309" s="74">
        <f t="shared" si="103"/>
        <v>0.40042981272</v>
      </c>
      <c r="F1309" s="74">
        <f t="shared" si="104"/>
        <v>2.6563432606000002E-2</v>
      </c>
      <c r="G1309" s="75">
        <v>5.1390940000000003E-2</v>
      </c>
      <c r="H1309" s="43">
        <v>7.2594271999999998E-4</v>
      </c>
      <c r="I1309" s="43">
        <v>0.23548858</v>
      </c>
      <c r="J1309" s="43">
        <v>3.3169148000000001E-3</v>
      </c>
      <c r="K1309" s="43">
        <v>8.6527714999999996E-4</v>
      </c>
      <c r="L1309" s="43">
        <v>4.1248891000000002E-4</v>
      </c>
      <c r="M1309" s="43">
        <v>4.7787269000000004E-3</v>
      </c>
      <c r="N1309" s="43">
        <v>0.16421529000000001</v>
      </c>
      <c r="O1309" s="43">
        <v>6.6186886000000003E-5</v>
      </c>
      <c r="P1309" s="43">
        <v>5.2731009000000001E-3</v>
      </c>
      <c r="Q1309" s="43">
        <v>3.6543452000000002E-4</v>
      </c>
      <c r="R1309" s="43">
        <v>1.1491268000000001E-2</v>
      </c>
      <c r="S1309" s="43">
        <v>9.3674423000000007E-3</v>
      </c>
      <c r="U1309" s="77">
        <f t="shared" si="105"/>
        <v>0.44302534482758621</v>
      </c>
    </row>
    <row r="1310" spans="1:21">
      <c r="A1310" s="41" t="s">
        <v>33</v>
      </c>
      <c r="B1310" s="41" t="s">
        <v>2792</v>
      </c>
      <c r="C1310" s="74">
        <f t="shared" si="101"/>
        <v>0.46945438427500003</v>
      </c>
      <c r="D1310" s="74">
        <f t="shared" si="102"/>
        <v>1.008215384E-2</v>
      </c>
      <c r="E1310" s="74">
        <f t="shared" si="103"/>
        <v>0.38917824823000002</v>
      </c>
      <c r="F1310" s="74">
        <f t="shared" si="104"/>
        <v>2.4182944205000001E-2</v>
      </c>
      <c r="G1310" s="75">
        <v>4.6011037999999997E-2</v>
      </c>
      <c r="H1310" s="43">
        <v>7.2013823E-4</v>
      </c>
      <c r="I1310" s="43">
        <v>0.24583263</v>
      </c>
      <c r="J1310" s="43">
        <v>3.1637331000000002E-3</v>
      </c>
      <c r="K1310" s="43">
        <v>7.8840107000000003E-4</v>
      </c>
      <c r="L1310" s="43">
        <v>4.8563467000000001E-4</v>
      </c>
      <c r="M1310" s="43">
        <v>5.644385E-3</v>
      </c>
      <c r="N1310" s="43">
        <v>0.14262548</v>
      </c>
      <c r="O1310" s="43">
        <v>6.0982605000000002E-5</v>
      </c>
      <c r="P1310" s="43">
        <v>4.7716601999999997E-3</v>
      </c>
      <c r="Q1310" s="43">
        <v>3.2888079999999998E-4</v>
      </c>
      <c r="R1310" s="43">
        <v>1.0133863999999999E-2</v>
      </c>
      <c r="S1310" s="43">
        <v>8.8875566000000007E-3</v>
      </c>
      <c r="U1310" s="77">
        <f t="shared" si="105"/>
        <v>0.39664687931034476</v>
      </c>
    </row>
    <row r="1311" spans="1:21">
      <c r="A1311" s="41" t="s">
        <v>33</v>
      </c>
      <c r="B1311" s="41" t="s">
        <v>2793</v>
      </c>
      <c r="C1311" s="74">
        <f t="shared" si="101"/>
        <v>1.7402042883499997</v>
      </c>
      <c r="D1311" s="74">
        <f t="shared" si="102"/>
        <v>1.882678758E-2</v>
      </c>
      <c r="E1311" s="74">
        <f t="shared" si="103"/>
        <v>1.5880328226</v>
      </c>
      <c r="F1311" s="74">
        <f t="shared" si="104"/>
        <v>7.6427294169999993E-2</v>
      </c>
      <c r="G1311" s="75">
        <v>5.6917384000000001E-2</v>
      </c>
      <c r="H1311" s="43">
        <v>2.0706326E-3</v>
      </c>
      <c r="I1311" s="43">
        <v>0.22674289</v>
      </c>
      <c r="J1311" s="43">
        <v>7.9088131000000002E-3</v>
      </c>
      <c r="K1311" s="43">
        <v>2.5117694000000002E-3</v>
      </c>
      <c r="L1311" s="43">
        <v>4.3197548E-4</v>
      </c>
      <c r="M1311" s="43">
        <v>7.9742296000000004E-3</v>
      </c>
      <c r="N1311" s="43">
        <v>1.3592192999999999</v>
      </c>
      <c r="O1311" s="43">
        <v>1.7823588000000001E-4</v>
      </c>
      <c r="P1311" s="43">
        <v>1.5822395E-2</v>
      </c>
      <c r="Q1311" s="43">
        <v>7.1767529000000001E-4</v>
      </c>
      <c r="R1311" s="43">
        <v>2.8745942E-2</v>
      </c>
      <c r="S1311" s="43">
        <v>3.0963046000000001E-2</v>
      </c>
      <c r="U1311" s="77">
        <f t="shared" si="105"/>
        <v>0.49066710344827585</v>
      </c>
    </row>
    <row r="1312" spans="1:21">
      <c r="A1312" s="41" t="s">
        <v>33</v>
      </c>
      <c r="B1312" s="41" t="s">
        <v>2794</v>
      </c>
      <c r="C1312" s="74">
        <f t="shared" si="101"/>
        <v>0.48454814602000001</v>
      </c>
      <c r="D1312" s="74">
        <f t="shared" si="102"/>
        <v>1.1047721579999999E-2</v>
      </c>
      <c r="E1312" s="74">
        <f t="shared" si="103"/>
        <v>0.39189873191000002</v>
      </c>
      <c r="F1312" s="74">
        <f t="shared" si="104"/>
        <v>3.9424989530000003E-2</v>
      </c>
      <c r="G1312" s="75">
        <v>4.2176703000000003E-2</v>
      </c>
      <c r="H1312" s="43">
        <v>9.2336190999999998E-4</v>
      </c>
      <c r="I1312" s="43">
        <v>0.17724421000000001</v>
      </c>
      <c r="J1312" s="43">
        <v>4.9045160999999999E-3</v>
      </c>
      <c r="K1312" s="43">
        <v>1.4845831000000001E-3</v>
      </c>
      <c r="L1312" s="43">
        <v>4.5139288000000001E-4</v>
      </c>
      <c r="M1312" s="43">
        <v>4.2072294999999996E-3</v>
      </c>
      <c r="N1312" s="43">
        <v>0.21373116</v>
      </c>
      <c r="O1312" s="43">
        <v>1.0860329E-4</v>
      </c>
      <c r="P1312" s="43">
        <v>9.7139509000000006E-3</v>
      </c>
      <c r="Q1312" s="43">
        <v>4.4553533999999999E-4</v>
      </c>
      <c r="R1312" s="43">
        <v>1.7037137000000001E-2</v>
      </c>
      <c r="S1312" s="43">
        <v>1.2119763E-2</v>
      </c>
      <c r="U1312" s="77">
        <f t="shared" si="105"/>
        <v>0.36359226724137933</v>
      </c>
    </row>
    <row r="1313" spans="1:21">
      <c r="A1313" s="41" t="s">
        <v>33</v>
      </c>
      <c r="B1313" s="41" t="s">
        <v>2795</v>
      </c>
      <c r="C1313" s="74">
        <f t="shared" si="101"/>
        <v>0.46760888661599997</v>
      </c>
      <c r="D1313" s="74">
        <f t="shared" si="102"/>
        <v>1.3271228499999999E-2</v>
      </c>
      <c r="E1313" s="74">
        <f t="shared" si="103"/>
        <v>0.39266050645</v>
      </c>
      <c r="F1313" s="74">
        <f t="shared" si="104"/>
        <v>2.2809279666E-2</v>
      </c>
      <c r="G1313" s="75">
        <v>3.8867871999999998E-2</v>
      </c>
      <c r="H1313" s="43">
        <v>7.7870645000000004E-4</v>
      </c>
      <c r="I1313" s="43">
        <v>0.22327553</v>
      </c>
      <c r="J1313" s="43">
        <v>2.9998455999999999E-3</v>
      </c>
      <c r="K1313" s="43">
        <v>8.1756869999999998E-4</v>
      </c>
      <c r="L1313" s="43">
        <v>1.2645555000000001E-3</v>
      </c>
      <c r="M1313" s="43">
        <v>8.1892587000000003E-3</v>
      </c>
      <c r="N1313" s="43">
        <v>0.16860627</v>
      </c>
      <c r="O1313" s="43">
        <v>5.7192096E-5</v>
      </c>
      <c r="P1313" s="43">
        <v>5.0743002000000004E-3</v>
      </c>
      <c r="Q1313" s="43">
        <v>4.2274636999999998E-4</v>
      </c>
      <c r="R1313" s="43">
        <v>8.6047411000000004E-3</v>
      </c>
      <c r="S1313" s="43">
        <v>8.6502999000000001E-3</v>
      </c>
      <c r="U1313" s="77">
        <f t="shared" si="105"/>
        <v>0.33506786206896549</v>
      </c>
    </row>
    <row r="1314" spans="1:21">
      <c r="A1314" s="41" t="s">
        <v>33</v>
      </c>
      <c r="B1314" s="41" t="s">
        <v>2796</v>
      </c>
      <c r="C1314" s="74">
        <f t="shared" si="101"/>
        <v>1.3379030821699998</v>
      </c>
      <c r="D1314" s="74">
        <f t="shared" si="102"/>
        <v>2.437268246E-2</v>
      </c>
      <c r="E1314" s="74">
        <f t="shared" si="103"/>
        <v>0.50799206009999998</v>
      </c>
      <c r="F1314" s="74">
        <f t="shared" si="104"/>
        <v>0.70638858860999998</v>
      </c>
      <c r="G1314" s="75">
        <v>9.9149750999999994E-2</v>
      </c>
      <c r="H1314" s="43">
        <v>2.2994201E-3</v>
      </c>
      <c r="I1314" s="43">
        <v>0.40435672</v>
      </c>
      <c r="J1314" s="43">
        <v>1.2646226999999999E-2</v>
      </c>
      <c r="K1314" s="43">
        <v>3.5605932E-3</v>
      </c>
      <c r="L1314" s="43">
        <v>2.7403406000000002E-4</v>
      </c>
      <c r="M1314" s="43">
        <v>7.8918281999999992E-3</v>
      </c>
      <c r="N1314" s="43">
        <v>0.10133592</v>
      </c>
      <c r="O1314" s="43">
        <v>2.6916008000000001E-4</v>
      </c>
      <c r="P1314" s="43">
        <v>2.4846527E-2</v>
      </c>
      <c r="Q1314" s="43">
        <v>9.4208252999999995E-4</v>
      </c>
      <c r="R1314" s="43">
        <v>1.6793468999999998E-2</v>
      </c>
      <c r="S1314" s="43">
        <v>0.66353735000000003</v>
      </c>
      <c r="U1314" s="77">
        <f t="shared" si="105"/>
        <v>0.85473923275862063</v>
      </c>
    </row>
    <row r="1315" spans="1:21">
      <c r="A1315" s="41" t="s">
        <v>33</v>
      </c>
      <c r="B1315" s="41" t="s">
        <v>2797</v>
      </c>
      <c r="C1315" s="74">
        <f t="shared" si="101"/>
        <v>1.19725109897</v>
      </c>
      <c r="D1315" s="74">
        <f t="shared" si="102"/>
        <v>2.0874956699999999E-2</v>
      </c>
      <c r="E1315" s="74">
        <f t="shared" si="103"/>
        <v>1.069197304</v>
      </c>
      <c r="F1315" s="74">
        <f t="shared" si="104"/>
        <v>5.4851719270000002E-2</v>
      </c>
      <c r="G1315" s="75">
        <v>5.2327118999999998E-2</v>
      </c>
      <c r="H1315" s="43">
        <v>1.4510840000000001E-3</v>
      </c>
      <c r="I1315" s="43">
        <v>0.27998082000000002</v>
      </c>
      <c r="J1315" s="43">
        <v>6.4313054999999997E-3</v>
      </c>
      <c r="K1315" s="43">
        <v>1.9179583999999999E-3</v>
      </c>
      <c r="L1315" s="43">
        <v>1.0977508E-3</v>
      </c>
      <c r="M1315" s="43">
        <v>1.1427942E-2</v>
      </c>
      <c r="N1315" s="43">
        <v>0.78776539999999995</v>
      </c>
      <c r="O1315" s="43">
        <v>1.3875878999999999E-4</v>
      </c>
      <c r="P1315" s="43">
        <v>1.2279076999999999E-2</v>
      </c>
      <c r="Q1315" s="43">
        <v>6.5726947999999996E-4</v>
      </c>
      <c r="R1315" s="43">
        <v>1.9739791999999999E-2</v>
      </c>
      <c r="S1315" s="43">
        <v>2.2036822000000001E-2</v>
      </c>
      <c r="U1315" s="77">
        <f t="shared" si="105"/>
        <v>0.45109585344827585</v>
      </c>
    </row>
    <row r="1316" spans="1:21">
      <c r="A1316" s="41" t="s">
        <v>33</v>
      </c>
      <c r="B1316" s="41" t="s">
        <v>2798</v>
      </c>
      <c r="C1316" s="74">
        <f t="shared" si="101"/>
        <v>0.35095156728999999</v>
      </c>
      <c r="D1316" s="74">
        <f t="shared" si="102"/>
        <v>1.0700081510000001E-2</v>
      </c>
      <c r="E1316" s="74">
        <f t="shared" si="103"/>
        <v>0.24992643610000001</v>
      </c>
      <c r="F1316" s="74">
        <f t="shared" si="104"/>
        <v>4.0256863679999998E-2</v>
      </c>
      <c r="G1316" s="75">
        <v>5.0068186000000001E-2</v>
      </c>
      <c r="H1316" s="43">
        <v>1.0372930999999999E-3</v>
      </c>
      <c r="I1316" s="43">
        <v>0.20200662</v>
      </c>
      <c r="J1316" s="43">
        <v>5.1746911E-3</v>
      </c>
      <c r="K1316" s="43">
        <v>1.5244114E-3</v>
      </c>
      <c r="L1316" s="43">
        <v>2.7339041000000003E-4</v>
      </c>
      <c r="M1316" s="43">
        <v>3.7275886000000002E-3</v>
      </c>
      <c r="N1316" s="43">
        <v>4.6882523000000002E-2</v>
      </c>
      <c r="O1316" s="43">
        <v>1.1293632E-4</v>
      </c>
      <c r="P1316" s="43">
        <v>9.8167953999999998E-3</v>
      </c>
      <c r="Q1316" s="43">
        <v>4.6844496E-4</v>
      </c>
      <c r="R1316" s="43">
        <v>1.7340998E-2</v>
      </c>
      <c r="S1316" s="43">
        <v>1.2517689E-2</v>
      </c>
      <c r="U1316" s="77">
        <f t="shared" si="105"/>
        <v>0.43162229310344824</v>
      </c>
    </row>
    <row r="1317" spans="1:21">
      <c r="A1317" s="41" t="s">
        <v>33</v>
      </c>
      <c r="B1317" s="41" t="s">
        <v>2799</v>
      </c>
      <c r="C1317" s="74">
        <f t="shared" si="101"/>
        <v>0.47255286030999999</v>
      </c>
      <c r="D1317" s="74">
        <f t="shared" si="102"/>
        <v>1.0981323979999999E-2</v>
      </c>
      <c r="E1317" s="74">
        <f t="shared" si="103"/>
        <v>0.29667901139999997</v>
      </c>
      <c r="F1317" s="74">
        <f t="shared" si="104"/>
        <v>4.324125493E-2</v>
      </c>
      <c r="G1317" s="75">
        <v>0.12165127000000001</v>
      </c>
      <c r="H1317" s="43">
        <v>1.0786614E-3</v>
      </c>
      <c r="I1317" s="43">
        <v>0.19020008999999999</v>
      </c>
      <c r="J1317" s="43">
        <v>5.4306488E-3</v>
      </c>
      <c r="K1317" s="43">
        <v>1.6340923000000001E-3</v>
      </c>
      <c r="L1317" s="43">
        <v>2.9083228E-4</v>
      </c>
      <c r="M1317" s="43">
        <v>3.6257505999999998E-3</v>
      </c>
      <c r="N1317" s="43">
        <v>0.10540026</v>
      </c>
      <c r="O1317" s="43">
        <v>1.2050172E-4</v>
      </c>
      <c r="P1317" s="43">
        <v>1.0583548E-2</v>
      </c>
      <c r="Q1317" s="43">
        <v>5.0687221000000004E-4</v>
      </c>
      <c r="R1317" s="43">
        <v>1.8928691000000001E-2</v>
      </c>
      <c r="S1317" s="43">
        <v>1.3101642E-2</v>
      </c>
      <c r="U1317" s="77">
        <f t="shared" si="105"/>
        <v>1.0487178448275862</v>
      </c>
    </row>
    <row r="1318" spans="1:21">
      <c r="A1318" s="41" t="s">
        <v>33</v>
      </c>
      <c r="B1318" s="41" t="s">
        <v>2800</v>
      </c>
      <c r="C1318" s="74">
        <f t="shared" si="101"/>
        <v>1.1597799318199999</v>
      </c>
      <c r="D1318" s="74">
        <f t="shared" si="102"/>
        <v>1.697996651E-2</v>
      </c>
      <c r="E1318" s="74">
        <f t="shared" si="103"/>
        <v>0.74301870680000004</v>
      </c>
      <c r="F1318" s="74">
        <f t="shared" si="104"/>
        <v>0.33227173151</v>
      </c>
      <c r="G1318" s="75">
        <v>6.7509527E-2</v>
      </c>
      <c r="H1318" s="43">
        <v>9.9846967999999998E-3</v>
      </c>
      <c r="I1318" s="43">
        <v>0.24789797999999999</v>
      </c>
      <c r="J1318" s="43">
        <v>7.7421171000000002E-3</v>
      </c>
      <c r="K1318" s="43">
        <v>1.8555444999999999E-3</v>
      </c>
      <c r="L1318" s="43">
        <v>6.8128250999999998E-4</v>
      </c>
      <c r="M1318" s="43">
        <v>6.7010224000000002E-3</v>
      </c>
      <c r="N1318" s="43">
        <v>0.48513603</v>
      </c>
      <c r="O1318" s="43">
        <v>1.4186211E-4</v>
      </c>
      <c r="P1318" s="43">
        <v>1.2529326E-2</v>
      </c>
      <c r="Q1318" s="43">
        <v>1.6950494E-3</v>
      </c>
      <c r="R1318" s="43">
        <v>1.5473074E-2</v>
      </c>
      <c r="S1318" s="43">
        <v>0.30243241999999998</v>
      </c>
      <c r="U1318" s="77">
        <f t="shared" si="105"/>
        <v>0.58197868103448269</v>
      </c>
    </row>
    <row r="1319" spans="1:21">
      <c r="A1319" s="41" t="s">
        <v>33</v>
      </c>
      <c r="B1319" s="41" t="s">
        <v>2801</v>
      </c>
      <c r="C1319" s="74">
        <f t="shared" si="101"/>
        <v>0.65966695459400015</v>
      </c>
      <c r="D1319" s="74">
        <f t="shared" si="102"/>
        <v>2.8346328279999999E-2</v>
      </c>
      <c r="E1319" s="74">
        <f t="shared" si="103"/>
        <v>0.54515510738000006</v>
      </c>
      <c r="F1319" s="74">
        <f t="shared" si="104"/>
        <v>2.6419343934E-2</v>
      </c>
      <c r="G1319" s="75">
        <v>5.9746174999999999E-2</v>
      </c>
      <c r="H1319" s="43">
        <v>7.7036737999999999E-4</v>
      </c>
      <c r="I1319" s="43">
        <v>0.39717049999999998</v>
      </c>
      <c r="J1319" s="43">
        <v>4.1985957000000001E-3</v>
      </c>
      <c r="K1319" s="43">
        <v>8.5642887999999996E-4</v>
      </c>
      <c r="L1319" s="43">
        <v>5.2408736999999999E-3</v>
      </c>
      <c r="M1319" s="43">
        <v>1.8050429999999999E-2</v>
      </c>
      <c r="N1319" s="43">
        <v>0.14721424</v>
      </c>
      <c r="O1319" s="43">
        <v>6.2117304000000007E-5</v>
      </c>
      <c r="P1319" s="43">
        <v>7.3742030000000002E-3</v>
      </c>
      <c r="Q1319" s="43">
        <v>3.6648562999999998E-4</v>
      </c>
      <c r="R1319" s="43">
        <v>9.1686783999999997E-3</v>
      </c>
      <c r="S1319" s="43">
        <v>9.4478596000000005E-3</v>
      </c>
      <c r="U1319" s="77">
        <f t="shared" si="105"/>
        <v>0.51505323275862069</v>
      </c>
    </row>
    <row r="1320" spans="1:21">
      <c r="A1320" s="41" t="s">
        <v>33</v>
      </c>
      <c r="B1320" s="41" t="s">
        <v>2802</v>
      </c>
      <c r="C1320" s="74">
        <f t="shared" si="101"/>
        <v>0.48894056771000005</v>
      </c>
      <c r="D1320" s="74">
        <f t="shared" si="102"/>
        <v>2.1139802499999999E-2</v>
      </c>
      <c r="E1320" s="74">
        <f t="shared" si="103"/>
        <v>0.3589290839</v>
      </c>
      <c r="F1320" s="74">
        <f t="shared" si="104"/>
        <v>4.4914809309999998E-2</v>
      </c>
      <c r="G1320" s="75">
        <v>6.3956871999999998E-2</v>
      </c>
      <c r="H1320" s="43">
        <v>1.2465639000000001E-3</v>
      </c>
      <c r="I1320" s="43">
        <v>0.30851826999999998</v>
      </c>
      <c r="J1320" s="43">
        <v>5.9334043999999999E-3</v>
      </c>
      <c r="K1320" s="43">
        <v>1.6884319000000001E-3</v>
      </c>
      <c r="L1320" s="43">
        <v>1.6870941999999999E-3</v>
      </c>
      <c r="M1320" s="43">
        <v>1.1830871999999999E-2</v>
      </c>
      <c r="N1320" s="43">
        <v>4.916425E-2</v>
      </c>
      <c r="O1320" s="43">
        <v>1.2071134E-4</v>
      </c>
      <c r="P1320" s="43">
        <v>1.0867371000000001E-2</v>
      </c>
      <c r="Q1320" s="43">
        <v>5.7716997000000002E-4</v>
      </c>
      <c r="R1320" s="43">
        <v>1.7296157E-2</v>
      </c>
      <c r="S1320" s="43">
        <v>1.6053399999999999E-2</v>
      </c>
      <c r="U1320" s="77">
        <f t="shared" si="105"/>
        <v>0.55135234482758622</v>
      </c>
    </row>
    <row r="1321" spans="1:21">
      <c r="A1321" s="41" t="s">
        <v>33</v>
      </c>
      <c r="B1321" s="41" t="s">
        <v>2803</v>
      </c>
      <c r="C1321" s="74">
        <f t="shared" si="101"/>
        <v>1.8896071648300001</v>
      </c>
      <c r="D1321" s="74">
        <f t="shared" si="102"/>
        <v>3.1292795540000001E-2</v>
      </c>
      <c r="E1321" s="74">
        <f t="shared" si="103"/>
        <v>0.50033545079999997</v>
      </c>
      <c r="F1321" s="74">
        <f t="shared" si="104"/>
        <v>1.1902864284900001</v>
      </c>
      <c r="G1321" s="75">
        <v>0.16769249</v>
      </c>
      <c r="H1321" s="43">
        <v>2.8647757999999998E-3</v>
      </c>
      <c r="I1321" s="43">
        <v>0.48651747000000001</v>
      </c>
      <c r="J1321" s="43">
        <v>1.5953607000000002E-2</v>
      </c>
      <c r="K1321" s="43">
        <v>4.4687371999999996E-3</v>
      </c>
      <c r="L1321" s="43">
        <v>4.4217534E-4</v>
      </c>
      <c r="M1321" s="43">
        <v>1.0428276E-2</v>
      </c>
      <c r="N1321" s="43">
        <v>1.0953205000000001E-2</v>
      </c>
      <c r="O1321" s="43">
        <v>3.3724659E-4</v>
      </c>
      <c r="P1321" s="43">
        <v>3.1617724999999999E-2</v>
      </c>
      <c r="Q1321" s="43">
        <v>1.1571749000000001E-3</v>
      </c>
      <c r="R1321" s="43">
        <v>2.9501882E-2</v>
      </c>
      <c r="S1321" s="43">
        <v>1.1276724</v>
      </c>
      <c r="U1321" s="77">
        <f t="shared" si="105"/>
        <v>1.4456249137931034</v>
      </c>
    </row>
    <row r="1322" spans="1:21">
      <c r="A1322" s="41" t="s">
        <v>33</v>
      </c>
      <c r="B1322" s="41" t="s">
        <v>2804</v>
      </c>
      <c r="C1322" s="74">
        <f t="shared" si="101"/>
        <v>0.49314381926000006</v>
      </c>
      <c r="D1322" s="74">
        <f t="shared" si="102"/>
        <v>1.4718506520000001E-2</v>
      </c>
      <c r="E1322" s="74">
        <f t="shared" si="103"/>
        <v>0.38629097320000005</v>
      </c>
      <c r="F1322" s="74">
        <f t="shared" si="104"/>
        <v>4.2429200540000003E-2</v>
      </c>
      <c r="G1322" s="75">
        <v>4.9705139000000002E-2</v>
      </c>
      <c r="H1322" s="43">
        <v>1.1296232E-3</v>
      </c>
      <c r="I1322" s="43">
        <v>0.23197031000000001</v>
      </c>
      <c r="J1322" s="43">
        <v>5.5437728999999996E-3</v>
      </c>
      <c r="K1322" s="43">
        <v>1.625701E-3</v>
      </c>
      <c r="L1322" s="43">
        <v>7.5241071999999996E-4</v>
      </c>
      <c r="M1322" s="43">
        <v>6.7966219E-3</v>
      </c>
      <c r="N1322" s="43">
        <v>0.15319104</v>
      </c>
      <c r="O1322" s="43">
        <v>1.1925243000000001E-4</v>
      </c>
      <c r="P1322" s="43">
        <v>1.0527705E-2</v>
      </c>
      <c r="Q1322" s="43">
        <v>5.1165111000000001E-4</v>
      </c>
      <c r="R1322" s="43">
        <v>1.7768842999999999E-2</v>
      </c>
      <c r="S1322" s="43">
        <v>1.3501749E-2</v>
      </c>
      <c r="U1322" s="77">
        <f t="shared" si="105"/>
        <v>0.4284925775862069</v>
      </c>
    </row>
    <row r="1323" spans="1:21">
      <c r="A1323" s="41" t="s">
        <v>33</v>
      </c>
      <c r="B1323" s="41" t="s">
        <v>2805</v>
      </c>
      <c r="C1323" s="74">
        <f t="shared" si="101"/>
        <v>1.3367981521599999</v>
      </c>
      <c r="D1323" s="74">
        <f t="shared" si="102"/>
        <v>4.9733331399999997E-2</v>
      </c>
      <c r="E1323" s="74">
        <f t="shared" si="103"/>
        <v>0.96412300230000003</v>
      </c>
      <c r="F1323" s="74">
        <f t="shared" si="104"/>
        <v>0.19610533846</v>
      </c>
      <c r="G1323" s="75">
        <v>0.12683648</v>
      </c>
      <c r="H1323" s="43">
        <v>4.4349022999999998E-3</v>
      </c>
      <c r="I1323" s="43">
        <v>0.57329584</v>
      </c>
      <c r="J1323" s="43">
        <v>1.5496882E-2</v>
      </c>
      <c r="K1323" s="43">
        <v>4.5207388999999997E-3</v>
      </c>
      <c r="L1323" s="43">
        <v>3.3939125E-3</v>
      </c>
      <c r="M1323" s="43">
        <v>2.6321798E-2</v>
      </c>
      <c r="N1323" s="43">
        <v>0.38639225999999999</v>
      </c>
      <c r="O1323" s="43">
        <v>3.1858226000000003E-4</v>
      </c>
      <c r="P1323" s="43">
        <v>2.9012784999999999E-2</v>
      </c>
      <c r="Q1323" s="43">
        <v>1.4516341999999999E-3</v>
      </c>
      <c r="R1323" s="43">
        <v>4.4634697000000001E-2</v>
      </c>
      <c r="S1323" s="43">
        <v>0.12068764</v>
      </c>
      <c r="U1323" s="77">
        <f t="shared" si="105"/>
        <v>1.0934179310344827</v>
      </c>
    </row>
    <row r="1324" spans="1:21">
      <c r="A1324" s="41" t="s">
        <v>33</v>
      </c>
      <c r="B1324" s="41" t="s">
        <v>2806</v>
      </c>
      <c r="C1324" s="74">
        <f t="shared" si="101"/>
        <v>0.41095067102000005</v>
      </c>
      <c r="D1324" s="74">
        <f t="shared" si="102"/>
        <v>1.3212859380000001E-2</v>
      </c>
      <c r="E1324" s="74">
        <f t="shared" si="103"/>
        <v>0.29924813789999999</v>
      </c>
      <c r="F1324" s="74">
        <f t="shared" si="104"/>
        <v>5.4603820740000003E-2</v>
      </c>
      <c r="G1324" s="75">
        <v>4.3885853000000002E-2</v>
      </c>
      <c r="H1324" s="43">
        <v>1.9591279000000001E-3</v>
      </c>
      <c r="I1324" s="43">
        <v>0.17070389999999999</v>
      </c>
      <c r="J1324" s="43">
        <v>6.4876791000000001E-3</v>
      </c>
      <c r="K1324" s="43">
        <v>2.2424107E-3</v>
      </c>
      <c r="L1324" s="43">
        <v>5.3037478000000004E-4</v>
      </c>
      <c r="M1324" s="43">
        <v>3.9523948E-3</v>
      </c>
      <c r="N1324" s="43">
        <v>0.12658511</v>
      </c>
      <c r="O1324" s="43">
        <v>1.4735656E-4</v>
      </c>
      <c r="P1324" s="43">
        <v>1.3457314E-2</v>
      </c>
      <c r="Q1324" s="43">
        <v>5.8467817999999997E-4</v>
      </c>
      <c r="R1324" s="43">
        <v>2.2922832000000001E-2</v>
      </c>
      <c r="S1324" s="43">
        <v>1.7491639999999999E-2</v>
      </c>
      <c r="U1324" s="77">
        <f t="shared" si="105"/>
        <v>0.37832631896551722</v>
      </c>
    </row>
    <row r="1325" spans="1:21">
      <c r="A1325" s="41" t="s">
        <v>33</v>
      </c>
      <c r="B1325" s="41" t="s">
        <v>2807</v>
      </c>
      <c r="C1325" s="74">
        <f t="shared" si="101"/>
        <v>0.59787771069000006</v>
      </c>
      <c r="D1325" s="74">
        <f t="shared" si="102"/>
        <v>1.299800894E-2</v>
      </c>
      <c r="E1325" s="74">
        <f t="shared" si="103"/>
        <v>0.46491248029999999</v>
      </c>
      <c r="F1325" s="74">
        <f t="shared" si="104"/>
        <v>7.1395373449999994E-2</v>
      </c>
      <c r="G1325" s="75">
        <v>4.8571848000000001E-2</v>
      </c>
      <c r="H1325" s="43">
        <v>1.1934303E-3</v>
      </c>
      <c r="I1325" s="43">
        <v>0.16856842999999999</v>
      </c>
      <c r="J1325" s="43">
        <v>5.8069617E-3</v>
      </c>
      <c r="K1325" s="43">
        <v>2.0189982000000002E-3</v>
      </c>
      <c r="L1325" s="43">
        <v>4.7698583999999998E-4</v>
      </c>
      <c r="M1325" s="43">
        <v>4.6950632000000003E-3</v>
      </c>
      <c r="N1325" s="43">
        <v>0.29515061999999997</v>
      </c>
      <c r="O1325" s="43">
        <v>1.4488019000000001E-4</v>
      </c>
      <c r="P1325" s="43">
        <v>1.1748252000000001E-2</v>
      </c>
      <c r="Q1325" s="43">
        <v>5.7459125999999999E-4</v>
      </c>
      <c r="R1325" s="43">
        <v>3.5502025999999999E-2</v>
      </c>
      <c r="S1325" s="43">
        <v>2.3425623999999999E-2</v>
      </c>
      <c r="U1325" s="77">
        <f t="shared" si="105"/>
        <v>0.41872282758620688</v>
      </c>
    </row>
    <row r="1326" spans="1:21">
      <c r="A1326" s="41" t="s">
        <v>33</v>
      </c>
      <c r="B1326" s="41" t="s">
        <v>2808</v>
      </c>
      <c r="C1326" s="74">
        <f t="shared" si="101"/>
        <v>0.32811029258500002</v>
      </c>
      <c r="D1326" s="74">
        <f t="shared" si="102"/>
        <v>8.5345099600000005E-3</v>
      </c>
      <c r="E1326" s="74">
        <f t="shared" si="103"/>
        <v>0.24488963207</v>
      </c>
      <c r="F1326" s="74">
        <f t="shared" si="104"/>
        <v>2.9383186554999999E-2</v>
      </c>
      <c r="G1326" s="75">
        <v>4.5302964000000001E-2</v>
      </c>
      <c r="H1326" s="43">
        <v>6.8235506999999999E-4</v>
      </c>
      <c r="I1326" s="43">
        <v>0.20042309999999999</v>
      </c>
      <c r="J1326" s="43">
        <v>3.4188310000000002E-3</v>
      </c>
      <c r="K1326" s="43">
        <v>9.4923698999999995E-4</v>
      </c>
      <c r="L1326" s="43">
        <v>4.0962486999999997E-4</v>
      </c>
      <c r="M1326" s="43">
        <v>3.7568171E-3</v>
      </c>
      <c r="N1326" s="43">
        <v>4.3784177000000001E-2</v>
      </c>
      <c r="O1326" s="43">
        <v>7.0010915000000005E-5</v>
      </c>
      <c r="P1326" s="43">
        <v>5.7802078999999998E-3</v>
      </c>
      <c r="Q1326" s="43">
        <v>3.2183473999999998E-4</v>
      </c>
      <c r="R1326" s="43">
        <v>1.2396808E-2</v>
      </c>
      <c r="S1326" s="43">
        <v>1.0814325E-2</v>
      </c>
      <c r="U1326" s="77">
        <f t="shared" si="105"/>
        <v>0.39054279310344825</v>
      </c>
    </row>
    <row r="1327" spans="1:21">
      <c r="A1327" s="41" t="s">
        <v>33</v>
      </c>
      <c r="B1327" s="41" t="s">
        <v>2809</v>
      </c>
      <c r="C1327" s="74">
        <f t="shared" si="101"/>
        <v>0.47141777660000006</v>
      </c>
      <c r="D1327" s="74">
        <f t="shared" si="102"/>
        <v>1.61043978E-2</v>
      </c>
      <c r="E1327" s="74">
        <f t="shared" si="103"/>
        <v>0.3663183901</v>
      </c>
      <c r="F1327" s="74">
        <f t="shared" si="104"/>
        <v>4.0432624700000003E-2</v>
      </c>
      <c r="G1327" s="75">
        <v>4.8562363999999997E-2</v>
      </c>
      <c r="H1327" s="43">
        <v>1.1274100999999999E-3</v>
      </c>
      <c r="I1327" s="43">
        <v>0.22495821999999999</v>
      </c>
      <c r="J1327" s="43">
        <v>5.2159210000000001E-3</v>
      </c>
      <c r="K1327" s="43">
        <v>1.5662388E-3</v>
      </c>
      <c r="L1327" s="43">
        <v>1.1122062E-3</v>
      </c>
      <c r="M1327" s="43">
        <v>8.2100317999999999E-3</v>
      </c>
      <c r="N1327" s="43">
        <v>0.14023276000000001</v>
      </c>
      <c r="O1327" s="43">
        <v>1.1054414E-4</v>
      </c>
      <c r="P1327" s="43">
        <v>9.9453166000000003E-3</v>
      </c>
      <c r="Q1327" s="43">
        <v>5.3208596000000003E-4</v>
      </c>
      <c r="R1327" s="43">
        <v>1.5905558E-2</v>
      </c>
      <c r="S1327" s="43">
        <v>1.3939119999999999E-2</v>
      </c>
      <c r="U1327" s="77">
        <f t="shared" si="105"/>
        <v>0.41864106896551717</v>
      </c>
    </row>
    <row r="1328" spans="1:21">
      <c r="A1328" s="41" t="s">
        <v>33</v>
      </c>
      <c r="B1328" s="41" t="s">
        <v>2810</v>
      </c>
      <c r="C1328" s="74">
        <f t="shared" si="101"/>
        <v>0.40939149709900002</v>
      </c>
      <c r="D1328" s="74">
        <f t="shared" si="102"/>
        <v>9.71345375E-3</v>
      </c>
      <c r="E1328" s="74">
        <f t="shared" si="103"/>
        <v>0.32356071064000003</v>
      </c>
      <c r="F1328" s="74">
        <f t="shared" si="104"/>
        <v>3.5863891709E-2</v>
      </c>
      <c r="G1328" s="75">
        <v>4.0253441000000001E-2</v>
      </c>
      <c r="H1328" s="43">
        <v>8.3108064000000004E-4</v>
      </c>
      <c r="I1328" s="43">
        <v>0.19429087</v>
      </c>
      <c r="J1328" s="43">
        <v>4.0000454E-3</v>
      </c>
      <c r="K1328" s="43">
        <v>1.2077641000000001E-3</v>
      </c>
      <c r="L1328" s="43">
        <v>3.5720465000000002E-4</v>
      </c>
      <c r="M1328" s="43">
        <v>4.1484395999999996E-3</v>
      </c>
      <c r="N1328" s="43">
        <v>0.12843876000000001</v>
      </c>
      <c r="O1328" s="43">
        <v>8.8098708999999995E-5</v>
      </c>
      <c r="P1328" s="43">
        <v>7.3254224999999996E-3</v>
      </c>
      <c r="Q1328" s="43">
        <v>4.1566349999999999E-4</v>
      </c>
      <c r="R1328" s="43">
        <v>1.6317985E-2</v>
      </c>
      <c r="S1328" s="43">
        <v>1.1716722000000001E-2</v>
      </c>
      <c r="U1328" s="77">
        <f t="shared" si="105"/>
        <v>0.3470124224137931</v>
      </c>
    </row>
    <row r="1329" spans="1:21">
      <c r="A1329" s="41" t="s">
        <v>33</v>
      </c>
      <c r="B1329" s="41" t="s">
        <v>2811</v>
      </c>
      <c r="C1329" s="74">
        <f t="shared" si="101"/>
        <v>1.1838300338099998</v>
      </c>
      <c r="D1329" s="74">
        <f t="shared" si="102"/>
        <v>2.1786908099999999E-2</v>
      </c>
      <c r="E1329" s="74">
        <f t="shared" si="103"/>
        <v>0.96812651859999999</v>
      </c>
      <c r="F1329" s="74">
        <f t="shared" si="104"/>
        <v>0.11854724010999999</v>
      </c>
      <c r="G1329" s="75">
        <v>7.5369367000000007E-2</v>
      </c>
      <c r="H1329" s="43">
        <v>2.6909586E-3</v>
      </c>
      <c r="I1329" s="43">
        <v>0.29787863999999997</v>
      </c>
      <c r="J1329" s="43">
        <v>1.0200776E-2</v>
      </c>
      <c r="K1329" s="43">
        <v>2.9940660000000001E-3</v>
      </c>
      <c r="L1329" s="43">
        <v>2.5941449999999997E-4</v>
      </c>
      <c r="M1329" s="43">
        <v>8.3326515999999993E-3</v>
      </c>
      <c r="N1329" s="43">
        <v>0.66755692</v>
      </c>
      <c r="O1329" s="43">
        <v>2.2018771000000001E-4</v>
      </c>
      <c r="P1329" s="43">
        <v>1.9376817000000001E-2</v>
      </c>
      <c r="Q1329" s="43">
        <v>1.0549454E-3</v>
      </c>
      <c r="R1329" s="43">
        <v>3.0189592000000001E-2</v>
      </c>
      <c r="S1329" s="43">
        <v>6.7705697999999995E-2</v>
      </c>
      <c r="U1329" s="77">
        <f t="shared" si="105"/>
        <v>0.64973592241379308</v>
      </c>
    </row>
    <row r="1330" spans="1:21">
      <c r="A1330" s="41" t="s">
        <v>33</v>
      </c>
      <c r="B1330" s="41" t="s">
        <v>2812</v>
      </c>
      <c r="C1330" s="74">
        <f t="shared" si="101"/>
        <v>1.02314927268</v>
      </c>
      <c r="D1330" s="74">
        <f t="shared" si="102"/>
        <v>1.31779406E-2</v>
      </c>
      <c r="E1330" s="74">
        <f t="shared" si="103"/>
        <v>0.90872213410000002</v>
      </c>
      <c r="F1330" s="74">
        <f t="shared" si="104"/>
        <v>5.344440298E-2</v>
      </c>
      <c r="G1330" s="75">
        <v>4.7804794999999997E-2</v>
      </c>
      <c r="H1330" s="43">
        <v>1.2783841000000001E-3</v>
      </c>
      <c r="I1330" s="43">
        <v>0.17661204999999999</v>
      </c>
      <c r="J1330" s="43">
        <v>6.1956407000000003E-3</v>
      </c>
      <c r="K1330" s="43">
        <v>1.9206049000000001E-3</v>
      </c>
      <c r="L1330" s="43">
        <v>2.7656650000000002E-4</v>
      </c>
      <c r="M1330" s="43">
        <v>4.7851285000000002E-3</v>
      </c>
      <c r="N1330" s="43">
        <v>0.73083169999999997</v>
      </c>
      <c r="O1330" s="43">
        <v>1.4057248999999999E-4</v>
      </c>
      <c r="P1330" s="43">
        <v>1.2602043E-2</v>
      </c>
      <c r="Q1330" s="43">
        <v>6.9838549000000004E-4</v>
      </c>
      <c r="R1330" s="43">
        <v>2.2160365000000001E-2</v>
      </c>
      <c r="S1330" s="43">
        <v>1.7843036999999999E-2</v>
      </c>
      <c r="U1330" s="77">
        <f t="shared" si="105"/>
        <v>0.41211030172413787</v>
      </c>
    </row>
    <row r="1331" spans="1:21">
      <c r="A1331" s="41" t="s">
        <v>33</v>
      </c>
      <c r="B1331" s="41" t="s">
        <v>2813</v>
      </c>
      <c r="C1331" s="74">
        <f t="shared" si="101"/>
        <v>2.0291488417899997</v>
      </c>
      <c r="D1331" s="74">
        <f t="shared" si="102"/>
        <v>2.08380266E-2</v>
      </c>
      <c r="E1331" s="74">
        <f t="shared" si="103"/>
        <v>1.8678702548999999</v>
      </c>
      <c r="F1331" s="74">
        <f t="shared" si="104"/>
        <v>8.3179251290000006E-2</v>
      </c>
      <c r="G1331" s="75">
        <v>5.7261309000000003E-2</v>
      </c>
      <c r="H1331" s="43">
        <v>2.2542449000000002E-3</v>
      </c>
      <c r="I1331" s="43">
        <v>0.30531470999999999</v>
      </c>
      <c r="J1331" s="43">
        <v>5.4512878000000002E-3</v>
      </c>
      <c r="K1331" s="43">
        <v>1.6316653999999999E-3</v>
      </c>
      <c r="L1331" s="43">
        <v>7.5934539999999995E-4</v>
      </c>
      <c r="M1331" s="43">
        <v>1.2995728E-2</v>
      </c>
      <c r="N1331" s="43">
        <v>1.5603012999999999</v>
      </c>
      <c r="O1331" s="43">
        <v>1.4872911999999999E-4</v>
      </c>
      <c r="P1331" s="43">
        <v>8.8574251999999996E-3</v>
      </c>
      <c r="Q1331" s="43">
        <v>9.4428996999999998E-4</v>
      </c>
      <c r="R1331" s="43">
        <v>2.5936614E-2</v>
      </c>
      <c r="S1331" s="43">
        <v>4.7292193000000003E-2</v>
      </c>
      <c r="U1331" s="77">
        <f t="shared" si="105"/>
        <v>0.49363197413793103</v>
      </c>
    </row>
    <row r="1332" spans="1:21">
      <c r="A1332" s="41" t="s">
        <v>33</v>
      </c>
      <c r="B1332" s="41" t="s">
        <v>2814</v>
      </c>
      <c r="C1332" s="74">
        <f t="shared" si="101"/>
        <v>1.08659220706</v>
      </c>
      <c r="D1332" s="74">
        <f t="shared" si="102"/>
        <v>1.3149119979999999E-2</v>
      </c>
      <c r="E1332" s="74">
        <f t="shared" si="103"/>
        <v>0.96715916660000001</v>
      </c>
      <c r="F1332" s="74">
        <f t="shared" si="104"/>
        <v>5.8816503480000004E-2</v>
      </c>
      <c r="G1332" s="75">
        <v>4.7467416999999998E-2</v>
      </c>
      <c r="H1332" s="43">
        <v>1.6495266000000001E-3</v>
      </c>
      <c r="I1332" s="43">
        <v>0.20234943</v>
      </c>
      <c r="J1332" s="43">
        <v>4.5656291999999999E-3</v>
      </c>
      <c r="K1332" s="43">
        <v>1.579478E-3</v>
      </c>
      <c r="L1332" s="43">
        <v>2.5783777999999999E-4</v>
      </c>
      <c r="M1332" s="43">
        <v>6.7461750000000001E-3</v>
      </c>
      <c r="N1332" s="43">
        <v>0.76316021000000001</v>
      </c>
      <c r="O1332" s="43">
        <v>1.3282315000000001E-4</v>
      </c>
      <c r="P1332" s="43">
        <v>7.4286867999999997E-3</v>
      </c>
      <c r="Q1332" s="43">
        <v>8.7483153000000001E-4</v>
      </c>
      <c r="R1332" s="43">
        <v>2.7037993999999999E-2</v>
      </c>
      <c r="S1332" s="43">
        <v>2.3342168E-2</v>
      </c>
      <c r="U1332" s="77">
        <f t="shared" si="105"/>
        <v>0.40920187068965513</v>
      </c>
    </row>
    <row r="1333" spans="1:21">
      <c r="A1333" s="41" t="s">
        <v>33</v>
      </c>
      <c r="B1333" s="41" t="s">
        <v>2815</v>
      </c>
      <c r="C1333" s="74">
        <f t="shared" si="101"/>
        <v>0.55461912065999996</v>
      </c>
      <c r="D1333" s="74">
        <f t="shared" si="102"/>
        <v>1.3800730299999998E-2</v>
      </c>
      <c r="E1333" s="74">
        <f t="shared" si="103"/>
        <v>0.44745176919999996</v>
      </c>
      <c r="F1333" s="74">
        <f t="shared" si="104"/>
        <v>3.9164543160000002E-2</v>
      </c>
      <c r="G1333" s="75">
        <v>5.4202078000000001E-2</v>
      </c>
      <c r="H1333" s="43">
        <v>1.0174591999999999E-3</v>
      </c>
      <c r="I1333" s="43">
        <v>0.22202055000000001</v>
      </c>
      <c r="J1333" s="43">
        <v>4.9026065999999997E-3</v>
      </c>
      <c r="K1333" s="43">
        <v>1.3582240999999999E-3</v>
      </c>
      <c r="L1333" s="43">
        <v>1.0898495999999999E-3</v>
      </c>
      <c r="M1333" s="43">
        <v>6.4500499999999997E-3</v>
      </c>
      <c r="N1333" s="43">
        <v>0.22441375999999999</v>
      </c>
      <c r="O1333" s="43">
        <v>1.2223373E-4</v>
      </c>
      <c r="P1333" s="43">
        <v>8.9071506000000002E-3</v>
      </c>
      <c r="Q1333" s="43">
        <v>4.3803282999999997E-4</v>
      </c>
      <c r="R1333" s="43">
        <v>1.4684028E-2</v>
      </c>
      <c r="S1333" s="43">
        <v>1.5013098000000001E-2</v>
      </c>
      <c r="U1333" s="77">
        <f t="shared" si="105"/>
        <v>0.46725929310344827</v>
      </c>
    </row>
    <row r="1334" spans="1:21">
      <c r="A1334" s="41" t="s">
        <v>33</v>
      </c>
      <c r="B1334" s="41" t="s">
        <v>2816</v>
      </c>
      <c r="C1334" s="74">
        <f t="shared" si="101"/>
        <v>2.4596161955299993</v>
      </c>
      <c r="D1334" s="74">
        <f t="shared" si="102"/>
        <v>2.0456188399999999E-2</v>
      </c>
      <c r="E1334" s="74">
        <f t="shared" si="103"/>
        <v>2.2449518833999997</v>
      </c>
      <c r="F1334" s="74">
        <f t="shared" si="104"/>
        <v>9.1508973729999998E-2</v>
      </c>
      <c r="G1334" s="75">
        <v>0.10269915</v>
      </c>
      <c r="H1334" s="43">
        <v>2.2412334000000002E-3</v>
      </c>
      <c r="I1334" s="43">
        <v>0.24835204999999999</v>
      </c>
      <c r="J1334" s="43">
        <v>6.9527236999999999E-3</v>
      </c>
      <c r="K1334" s="43">
        <v>2.3554524000000002E-3</v>
      </c>
      <c r="L1334" s="43">
        <v>3.117323E-4</v>
      </c>
      <c r="M1334" s="43">
        <v>1.083628E-2</v>
      </c>
      <c r="N1334" s="43">
        <v>1.9943586</v>
      </c>
      <c r="O1334" s="43">
        <v>2.0063502999999999E-4</v>
      </c>
      <c r="P1334" s="43">
        <v>1.2271002E-2</v>
      </c>
      <c r="Q1334" s="43">
        <v>9.3448469999999999E-4</v>
      </c>
      <c r="R1334" s="43">
        <v>4.2146659000000003E-2</v>
      </c>
      <c r="S1334" s="43">
        <v>3.5956192999999997E-2</v>
      </c>
      <c r="U1334" s="77">
        <f t="shared" si="105"/>
        <v>0.8853375</v>
      </c>
    </row>
    <row r="1335" spans="1:21">
      <c r="A1335" s="41" t="s">
        <v>33</v>
      </c>
      <c r="B1335" s="41" t="s">
        <v>2817</v>
      </c>
      <c r="C1335" s="74">
        <f t="shared" si="101"/>
        <v>0.78514521792399994</v>
      </c>
      <c r="D1335" s="74">
        <f t="shared" si="102"/>
        <v>1.9875420179999999E-2</v>
      </c>
      <c r="E1335" s="74">
        <f t="shared" si="103"/>
        <v>0.69477955223999999</v>
      </c>
      <c r="F1335" s="74">
        <f t="shared" si="104"/>
        <v>2.4302515503999998E-2</v>
      </c>
      <c r="G1335" s="75">
        <v>4.6187730000000003E-2</v>
      </c>
      <c r="H1335" s="43">
        <v>8.3946224000000004E-4</v>
      </c>
      <c r="I1335" s="43">
        <v>0.30364659999999999</v>
      </c>
      <c r="J1335" s="43">
        <v>3.8320875999999999E-3</v>
      </c>
      <c r="K1335" s="43">
        <v>8.7559007999999999E-4</v>
      </c>
      <c r="L1335" s="43">
        <v>2.7241745E-3</v>
      </c>
      <c r="M1335" s="43">
        <v>1.2443568E-2</v>
      </c>
      <c r="N1335" s="43">
        <v>0.39029349000000002</v>
      </c>
      <c r="O1335" s="43">
        <v>8.5271764000000001E-5</v>
      </c>
      <c r="P1335" s="43">
        <v>6.4027143E-3</v>
      </c>
      <c r="Q1335" s="43">
        <v>6.4280434000000002E-4</v>
      </c>
      <c r="R1335" s="43">
        <v>9.1698374000000003E-3</v>
      </c>
      <c r="S1335" s="43">
        <v>8.0018876999999999E-3</v>
      </c>
      <c r="U1335" s="77">
        <f t="shared" si="105"/>
        <v>0.39817008620689653</v>
      </c>
    </row>
    <row r="1336" spans="1:21">
      <c r="A1336" s="41" t="s">
        <v>33</v>
      </c>
      <c r="B1336" s="41" t="s">
        <v>2818</v>
      </c>
      <c r="C1336" s="74">
        <f t="shared" si="101"/>
        <v>0.39305161912000003</v>
      </c>
      <c r="D1336" s="74">
        <f t="shared" si="102"/>
        <v>9.0142831699999981E-3</v>
      </c>
      <c r="E1336" s="74">
        <f t="shared" si="103"/>
        <v>0.29253846010000001</v>
      </c>
      <c r="F1336" s="74">
        <f t="shared" si="104"/>
        <v>4.4914855849999998E-2</v>
      </c>
      <c r="G1336" s="75">
        <v>4.6584019999999997E-2</v>
      </c>
      <c r="H1336" s="43">
        <v>2.1091701000000001E-3</v>
      </c>
      <c r="I1336" s="43">
        <v>0.15782498</v>
      </c>
      <c r="J1336" s="43">
        <v>5.0620385999999998E-3</v>
      </c>
      <c r="K1336" s="43">
        <v>1.7040390999999999E-3</v>
      </c>
      <c r="L1336" s="43">
        <v>1.2797916999999999E-4</v>
      </c>
      <c r="M1336" s="43">
        <v>2.1202262999999999E-3</v>
      </c>
      <c r="N1336" s="43">
        <v>0.13260431</v>
      </c>
      <c r="O1336" s="43">
        <v>1.3300129E-4</v>
      </c>
      <c r="P1336" s="43">
        <v>9.4212464999999992E-3</v>
      </c>
      <c r="Q1336" s="43">
        <v>6.8606905999999996E-4</v>
      </c>
      <c r="R1336" s="43">
        <v>1.8831655999999999E-2</v>
      </c>
      <c r="S1336" s="43">
        <v>1.5842882999999999E-2</v>
      </c>
      <c r="U1336" s="77">
        <f t="shared" si="105"/>
        <v>0.4015863793103448</v>
      </c>
    </row>
    <row r="1337" spans="1:21">
      <c r="A1337" s="41" t="s">
        <v>33</v>
      </c>
      <c r="B1337" s="41" t="s">
        <v>2819</v>
      </c>
      <c r="C1337" s="74">
        <f t="shared" si="101"/>
        <v>3.0504991710300002</v>
      </c>
      <c r="D1337" s="74">
        <f t="shared" si="102"/>
        <v>2.7142230690000001E-2</v>
      </c>
      <c r="E1337" s="74">
        <f t="shared" si="103"/>
        <v>2.4515950644000002</v>
      </c>
      <c r="F1337" s="74">
        <f t="shared" si="104"/>
        <v>7.1286375940000007E-2</v>
      </c>
      <c r="G1337" s="75">
        <v>0.50047549999999996</v>
      </c>
      <c r="H1337" s="43">
        <v>2.0629343999999999E-3</v>
      </c>
      <c r="I1337" s="43">
        <v>0.33360483000000002</v>
      </c>
      <c r="J1337" s="43">
        <v>7.6737306000000003E-3</v>
      </c>
      <c r="K1337" s="43">
        <v>2.3346468E-3</v>
      </c>
      <c r="L1337" s="43">
        <v>9.5243029000000002E-4</v>
      </c>
      <c r="M1337" s="43">
        <v>1.6181423E-2</v>
      </c>
      <c r="N1337" s="43">
        <v>2.1159273000000001</v>
      </c>
      <c r="O1337" s="43">
        <v>1.9512518E-4</v>
      </c>
      <c r="P1337" s="43">
        <v>1.3215704E-2</v>
      </c>
      <c r="Q1337" s="43">
        <v>9.7195576000000004E-4</v>
      </c>
      <c r="R1337" s="43">
        <v>3.2375551000000002E-2</v>
      </c>
      <c r="S1337" s="43">
        <v>2.4528040000000001E-2</v>
      </c>
      <c r="U1337" s="77">
        <f t="shared" si="105"/>
        <v>4.3144439655172411</v>
      </c>
    </row>
    <row r="1338" spans="1:21">
      <c r="A1338" s="41" t="s">
        <v>33</v>
      </c>
      <c r="B1338" s="41" t="s">
        <v>2820</v>
      </c>
      <c r="C1338" s="74">
        <f t="shared" si="101"/>
        <v>0.67814226574000003</v>
      </c>
      <c r="D1338" s="74">
        <f t="shared" si="102"/>
        <v>1.2006521629999999E-2</v>
      </c>
      <c r="E1338" s="74">
        <f t="shared" si="103"/>
        <v>0.5659678346</v>
      </c>
      <c r="F1338" s="74">
        <f t="shared" si="104"/>
        <v>4.9929707509999997E-2</v>
      </c>
      <c r="G1338" s="75">
        <v>5.0238202000000003E-2</v>
      </c>
      <c r="H1338" s="43">
        <v>1.2927145999999999E-3</v>
      </c>
      <c r="I1338" s="43">
        <v>0.24350295</v>
      </c>
      <c r="J1338" s="43">
        <v>4.5573975999999997E-3</v>
      </c>
      <c r="K1338" s="43">
        <v>1.3995498E-3</v>
      </c>
      <c r="L1338" s="43">
        <v>3.2918143000000002E-4</v>
      </c>
      <c r="M1338" s="43">
        <v>5.7203927999999998E-3</v>
      </c>
      <c r="N1338" s="43">
        <v>0.32117216999999998</v>
      </c>
      <c r="O1338" s="43">
        <v>1.3212285E-4</v>
      </c>
      <c r="P1338" s="43">
        <v>7.2100287000000001E-3</v>
      </c>
      <c r="Q1338" s="43">
        <v>6.4751396000000002E-4</v>
      </c>
      <c r="R1338" s="43">
        <v>2.4229056999999998E-2</v>
      </c>
      <c r="S1338" s="43">
        <v>1.7710984999999999E-2</v>
      </c>
      <c r="U1338" s="77">
        <f t="shared" si="105"/>
        <v>0.43308794827586206</v>
      </c>
    </row>
    <row r="1339" spans="1:21">
      <c r="A1339" s="41" t="s">
        <v>33</v>
      </c>
      <c r="B1339" s="41" t="s">
        <v>2821</v>
      </c>
      <c r="C1339" s="74">
        <f t="shared" si="101"/>
        <v>0.68920179312000007</v>
      </c>
      <c r="D1339" s="74">
        <f t="shared" si="102"/>
        <v>2.2417533900000002E-2</v>
      </c>
      <c r="E1339" s="74">
        <f t="shared" si="103"/>
        <v>0.56073425480000005</v>
      </c>
      <c r="F1339" s="74">
        <f t="shared" si="104"/>
        <v>4.0168537419999997E-2</v>
      </c>
      <c r="G1339" s="75">
        <v>6.5881466999999999E-2</v>
      </c>
      <c r="H1339" s="43">
        <v>1.8104148E-3</v>
      </c>
      <c r="I1339" s="43">
        <v>0.32700624</v>
      </c>
      <c r="J1339" s="43">
        <v>5.6290348999999996E-3</v>
      </c>
      <c r="K1339" s="43">
        <v>1.4625707999999999E-3</v>
      </c>
      <c r="L1339" s="43">
        <v>2.4917002E-3</v>
      </c>
      <c r="M1339" s="43">
        <v>1.2834228E-2</v>
      </c>
      <c r="N1339" s="43">
        <v>0.2319176</v>
      </c>
      <c r="O1339" s="43">
        <v>1.2874737E-4</v>
      </c>
      <c r="P1339" s="43">
        <v>9.9523388000000001E-3</v>
      </c>
      <c r="Q1339" s="43">
        <v>7.4212525000000003E-4</v>
      </c>
      <c r="R1339" s="43">
        <v>1.4429391E-2</v>
      </c>
      <c r="S1339" s="43">
        <v>1.4915935E-2</v>
      </c>
      <c r="U1339" s="77">
        <f t="shared" si="105"/>
        <v>0.56794368103448267</v>
      </c>
    </row>
    <row r="1340" spans="1:21">
      <c r="A1340" s="41" t="s">
        <v>33</v>
      </c>
      <c r="B1340" s="41" t="s">
        <v>2822</v>
      </c>
      <c r="C1340" s="74">
        <f t="shared" si="101"/>
        <v>1.6856187812799996</v>
      </c>
      <c r="D1340" s="74">
        <f t="shared" si="102"/>
        <v>2.1202818070000001E-2</v>
      </c>
      <c r="E1340" s="74">
        <f t="shared" si="103"/>
        <v>1.4071910517999999</v>
      </c>
      <c r="F1340" s="74">
        <f t="shared" si="104"/>
        <v>0.19481991040999999</v>
      </c>
      <c r="G1340" s="75">
        <v>6.2405001000000002E-2</v>
      </c>
      <c r="H1340" s="43">
        <v>2.1347518000000001E-3</v>
      </c>
      <c r="I1340" s="43">
        <v>0.30426900000000001</v>
      </c>
      <c r="J1340" s="43">
        <v>7.4082185E-3</v>
      </c>
      <c r="K1340" s="43">
        <v>2.057854E-3</v>
      </c>
      <c r="L1340" s="43">
        <v>6.6297157000000005E-4</v>
      </c>
      <c r="M1340" s="43">
        <v>1.1073774E-2</v>
      </c>
      <c r="N1340" s="43">
        <v>1.1007872999999999</v>
      </c>
      <c r="O1340" s="43">
        <v>1.7962104000000001E-4</v>
      </c>
      <c r="P1340" s="43">
        <v>1.3221732E-2</v>
      </c>
      <c r="Q1340" s="43">
        <v>8.3194647000000004E-4</v>
      </c>
      <c r="R1340" s="43">
        <v>9.0932609000000005E-3</v>
      </c>
      <c r="S1340" s="43">
        <v>0.17149334999999999</v>
      </c>
      <c r="U1340" s="77">
        <f t="shared" si="105"/>
        <v>0.53797414655172415</v>
      </c>
    </row>
    <row r="1341" spans="1:21">
      <c r="A1341" s="41" t="s">
        <v>33</v>
      </c>
      <c r="B1341" s="41" t="s">
        <v>2823</v>
      </c>
      <c r="C1341" s="74">
        <f t="shared" si="101"/>
        <v>3.8914784148099999</v>
      </c>
      <c r="D1341" s="74">
        <f t="shared" si="102"/>
        <v>6.6990701E-2</v>
      </c>
      <c r="E1341" s="74">
        <f t="shared" si="103"/>
        <v>3.4007120056</v>
      </c>
      <c r="F1341" s="74">
        <f t="shared" si="104"/>
        <v>0.24182903820999999</v>
      </c>
      <c r="G1341" s="75">
        <v>0.18194667</v>
      </c>
      <c r="H1341" s="43">
        <v>4.3189756000000003E-3</v>
      </c>
      <c r="I1341" s="43">
        <v>0.59462963000000002</v>
      </c>
      <c r="J1341" s="43">
        <v>1.6321354E-2</v>
      </c>
      <c r="K1341" s="43">
        <v>4.7257083E-3</v>
      </c>
      <c r="L1341" s="43">
        <v>8.2901746999999998E-3</v>
      </c>
      <c r="M1341" s="43">
        <v>3.7653463999999998E-2</v>
      </c>
      <c r="N1341" s="43">
        <v>2.8017634</v>
      </c>
      <c r="O1341" s="43">
        <v>3.5362460999999998E-4</v>
      </c>
      <c r="P1341" s="43">
        <v>3.3117972000000002E-2</v>
      </c>
      <c r="Q1341" s="43">
        <v>2.8100906000000001E-3</v>
      </c>
      <c r="R1341" s="43">
        <v>4.4194121000000003E-2</v>
      </c>
      <c r="S1341" s="43">
        <v>0.16135322999999999</v>
      </c>
      <c r="U1341" s="77">
        <f t="shared" si="105"/>
        <v>1.5685057758620689</v>
      </c>
    </row>
    <row r="1342" spans="1:21">
      <c r="A1342" s="41" t="s">
        <v>33</v>
      </c>
      <c r="B1342" s="41" t="s">
        <v>2824</v>
      </c>
      <c r="C1342" s="74">
        <f t="shared" si="101"/>
        <v>0.496287879594</v>
      </c>
      <c r="D1342" s="74">
        <f t="shared" si="102"/>
        <v>9.5059432499999992E-3</v>
      </c>
      <c r="E1342" s="74">
        <f t="shared" si="103"/>
        <v>0.40026807959999999</v>
      </c>
      <c r="F1342" s="74">
        <f t="shared" si="104"/>
        <v>3.3630509744000003E-2</v>
      </c>
      <c r="G1342" s="75">
        <v>5.2883346999999997E-2</v>
      </c>
      <c r="H1342" s="43">
        <v>1.5510696E-3</v>
      </c>
      <c r="I1342" s="43">
        <v>0.25376803999999997</v>
      </c>
      <c r="J1342" s="43">
        <v>3.5306170999999998E-3</v>
      </c>
      <c r="K1342" s="43">
        <v>9.0864568000000002E-4</v>
      </c>
      <c r="L1342" s="43">
        <v>3.7483017000000001E-4</v>
      </c>
      <c r="M1342" s="43">
        <v>4.6918502999999997E-3</v>
      </c>
      <c r="N1342" s="43">
        <v>0.14494897000000001</v>
      </c>
      <c r="O1342" s="43">
        <v>8.8099363999999994E-5</v>
      </c>
      <c r="P1342" s="43">
        <v>4.6932132999999996E-3</v>
      </c>
      <c r="Q1342" s="43">
        <v>4.6877107999999999E-4</v>
      </c>
      <c r="R1342" s="43">
        <v>1.3688038E-2</v>
      </c>
      <c r="S1342" s="43">
        <v>1.4692388000000001E-2</v>
      </c>
      <c r="U1342" s="77">
        <f t="shared" si="105"/>
        <v>0.45589092241379303</v>
      </c>
    </row>
    <row r="1343" spans="1:21">
      <c r="A1343" s="41" t="s">
        <v>33</v>
      </c>
      <c r="B1343" s="41" t="s">
        <v>2825</v>
      </c>
      <c r="C1343" s="74">
        <f t="shared" si="101"/>
        <v>0.67018897505700004</v>
      </c>
      <c r="D1343" s="74">
        <f t="shared" si="102"/>
        <v>1.102937899E-2</v>
      </c>
      <c r="E1343" s="74">
        <f t="shared" si="103"/>
        <v>0.58698665156999996</v>
      </c>
      <c r="F1343" s="74">
        <f t="shared" si="104"/>
        <v>2.6644925497E-2</v>
      </c>
      <c r="G1343" s="75">
        <v>4.5528019000000003E-2</v>
      </c>
      <c r="H1343" s="43">
        <v>8.7091157000000004E-4</v>
      </c>
      <c r="I1343" s="43">
        <v>0.22320438000000001</v>
      </c>
      <c r="J1343" s="43">
        <v>3.3000829000000001E-3</v>
      </c>
      <c r="K1343" s="43">
        <v>8.2501053999999995E-4</v>
      </c>
      <c r="L1343" s="43">
        <v>8.7975784999999996E-4</v>
      </c>
      <c r="M1343" s="43">
        <v>6.0245276999999998E-3</v>
      </c>
      <c r="N1343" s="43">
        <v>0.36291136000000002</v>
      </c>
      <c r="O1343" s="43">
        <v>8.4470877000000002E-5</v>
      </c>
      <c r="P1343" s="43">
        <v>5.0829090999999996E-3</v>
      </c>
      <c r="Q1343" s="43">
        <v>4.6411351999999998E-4</v>
      </c>
      <c r="R1343" s="43">
        <v>1.0083151E-2</v>
      </c>
      <c r="S1343" s="43">
        <v>1.0930281E-2</v>
      </c>
      <c r="U1343" s="77">
        <f t="shared" si="105"/>
        <v>0.39248292241379312</v>
      </c>
    </row>
    <row r="1344" spans="1:21">
      <c r="A1344" s="41" t="s">
        <v>33</v>
      </c>
      <c r="B1344" s="41" t="s">
        <v>2826</v>
      </c>
      <c r="C1344" s="74">
        <f t="shared" si="101"/>
        <v>0.39775124242399995</v>
      </c>
      <c r="D1344" s="74">
        <f t="shared" si="102"/>
        <v>1.4013744049999999E-2</v>
      </c>
      <c r="E1344" s="74">
        <f t="shared" si="103"/>
        <v>0.31121099923999995</v>
      </c>
      <c r="F1344" s="74">
        <f t="shared" si="104"/>
        <v>2.6852820133999998E-2</v>
      </c>
      <c r="G1344" s="75">
        <v>4.5673679000000002E-2</v>
      </c>
      <c r="H1344" s="43">
        <v>7.3107323999999996E-4</v>
      </c>
      <c r="I1344" s="43">
        <v>0.22916086999999999</v>
      </c>
      <c r="J1344" s="43">
        <v>3.7678092000000001E-3</v>
      </c>
      <c r="K1344" s="43">
        <v>9.2431995000000005E-4</v>
      </c>
      <c r="L1344" s="43">
        <v>1.8863911000000001E-3</v>
      </c>
      <c r="M1344" s="43">
        <v>7.4352237999999998E-3</v>
      </c>
      <c r="N1344" s="43">
        <v>8.1319056000000001E-2</v>
      </c>
      <c r="O1344" s="43">
        <v>9.0818884000000002E-5</v>
      </c>
      <c r="P1344" s="43">
        <v>6.4293863999999997E-3</v>
      </c>
      <c r="Q1344" s="43">
        <v>3.1527094999999998E-4</v>
      </c>
      <c r="R1344" s="43">
        <v>1.0644641999999999E-2</v>
      </c>
      <c r="S1344" s="43">
        <v>9.3727019000000005E-3</v>
      </c>
      <c r="U1344" s="77">
        <f t="shared" si="105"/>
        <v>0.39373861206896549</v>
      </c>
    </row>
    <row r="1345" spans="1:21">
      <c r="A1345" s="41" t="s">
        <v>33</v>
      </c>
      <c r="B1345" s="41" t="s">
        <v>2827</v>
      </c>
      <c r="C1345" s="74">
        <f t="shared" si="101"/>
        <v>0.46160958915</v>
      </c>
      <c r="D1345" s="74">
        <f t="shared" si="102"/>
        <v>1.308686526E-2</v>
      </c>
      <c r="E1345" s="74">
        <f t="shared" si="103"/>
        <v>0.329335512</v>
      </c>
      <c r="F1345" s="74">
        <f t="shared" si="104"/>
        <v>5.211593489E-2</v>
      </c>
      <c r="G1345" s="75">
        <v>6.7071276999999999E-2</v>
      </c>
      <c r="H1345" s="43">
        <v>2.652892E-3</v>
      </c>
      <c r="I1345" s="43">
        <v>0.21659934</v>
      </c>
      <c r="J1345" s="43">
        <v>5.5945307000000001E-3</v>
      </c>
      <c r="K1345" s="43">
        <v>1.7012984999999999E-3</v>
      </c>
      <c r="L1345" s="43">
        <v>5.2775065999999997E-4</v>
      </c>
      <c r="M1345" s="43">
        <v>5.2632853999999996E-3</v>
      </c>
      <c r="N1345" s="43">
        <v>0.11008328000000001</v>
      </c>
      <c r="O1345" s="43">
        <v>1.3926189999999999E-4</v>
      </c>
      <c r="P1345" s="43">
        <v>9.4747029999999993E-3</v>
      </c>
      <c r="Q1345" s="43">
        <v>5.3431599E-4</v>
      </c>
      <c r="R1345" s="43">
        <v>2.1244064E-2</v>
      </c>
      <c r="S1345" s="43">
        <v>2.072359E-2</v>
      </c>
      <c r="U1345" s="77">
        <f t="shared" si="105"/>
        <v>0.57820066379310342</v>
      </c>
    </row>
    <row r="1346" spans="1:21">
      <c r="A1346" s="41" t="s">
        <v>33</v>
      </c>
      <c r="B1346" s="41" t="s">
        <v>2828</v>
      </c>
      <c r="C1346" s="74">
        <f t="shared" si="101"/>
        <v>1.0946239790899999</v>
      </c>
      <c r="D1346" s="74">
        <f t="shared" si="102"/>
        <v>2.5996641099999999E-2</v>
      </c>
      <c r="E1346" s="74">
        <f t="shared" si="103"/>
        <v>0.89732349979999992</v>
      </c>
      <c r="F1346" s="74">
        <f t="shared" si="104"/>
        <v>9.4354067190000002E-2</v>
      </c>
      <c r="G1346" s="75">
        <v>7.6949771E-2</v>
      </c>
      <c r="H1346" s="43">
        <v>2.6279898000000001E-3</v>
      </c>
      <c r="I1346" s="43">
        <v>0.32634639999999998</v>
      </c>
      <c r="J1346" s="43">
        <v>8.8238272000000003E-3</v>
      </c>
      <c r="K1346" s="43">
        <v>2.6267668999999999E-3</v>
      </c>
      <c r="L1346" s="43">
        <v>1.702278E-3</v>
      </c>
      <c r="M1346" s="43">
        <v>1.2843769E-2</v>
      </c>
      <c r="N1346" s="43">
        <v>0.56834910999999999</v>
      </c>
      <c r="O1346" s="43">
        <v>2.0860919000000001E-4</v>
      </c>
      <c r="P1346" s="43">
        <v>1.6136035999999999E-2</v>
      </c>
      <c r="Q1346" s="43">
        <v>1.2939189999999999E-3</v>
      </c>
      <c r="R1346" s="43">
        <v>2.6418549E-2</v>
      </c>
      <c r="S1346" s="43">
        <v>5.0296953999999998E-2</v>
      </c>
      <c r="U1346" s="77">
        <f t="shared" si="105"/>
        <v>0.66336009482758618</v>
      </c>
    </row>
    <row r="1347" spans="1:21">
      <c r="A1347" s="41" t="s">
        <v>33</v>
      </c>
      <c r="B1347" s="41" t="s">
        <v>2829</v>
      </c>
      <c r="C1347" s="74">
        <f t="shared" si="101"/>
        <v>0.39825187448999999</v>
      </c>
      <c r="D1347" s="74">
        <f t="shared" si="102"/>
        <v>1.25282429E-2</v>
      </c>
      <c r="E1347" s="74">
        <f t="shared" si="103"/>
        <v>0.2763724702</v>
      </c>
      <c r="F1347" s="74">
        <f t="shared" si="104"/>
        <v>5.044195739E-2</v>
      </c>
      <c r="G1347" s="75">
        <v>5.8909204E-2</v>
      </c>
      <c r="H1347" s="43">
        <v>1.1435122E-3</v>
      </c>
      <c r="I1347" s="43">
        <v>0.22063210999999999</v>
      </c>
      <c r="J1347" s="43">
        <v>5.1327997999999998E-3</v>
      </c>
      <c r="K1347" s="43">
        <v>1.5093772E-3</v>
      </c>
      <c r="L1347" s="43">
        <v>6.6281510000000001E-4</v>
      </c>
      <c r="M1347" s="43">
        <v>5.2232507999999999E-3</v>
      </c>
      <c r="N1347" s="43">
        <v>5.4596848000000003E-2</v>
      </c>
      <c r="O1347" s="43">
        <v>1.3062090999999999E-4</v>
      </c>
      <c r="P1347" s="43">
        <v>8.8727295000000008E-3</v>
      </c>
      <c r="Q1347" s="43">
        <v>6.3552197999999999E-4</v>
      </c>
      <c r="R1347" s="43">
        <v>2.0511768E-2</v>
      </c>
      <c r="S1347" s="43">
        <v>2.0291317E-2</v>
      </c>
      <c r="U1347" s="77">
        <f t="shared" si="105"/>
        <v>0.50783796551724136</v>
      </c>
    </row>
    <row r="1348" spans="1:21">
      <c r="A1348" s="41" t="s">
        <v>33</v>
      </c>
      <c r="B1348" s="41" t="s">
        <v>2830</v>
      </c>
      <c r="C1348" s="74">
        <f t="shared" si="101"/>
        <v>0.49592605085700003</v>
      </c>
      <c r="D1348" s="74">
        <f t="shared" si="102"/>
        <v>9.7236343699999995E-3</v>
      </c>
      <c r="E1348" s="74">
        <f t="shared" si="103"/>
        <v>0.40101297498999999</v>
      </c>
      <c r="F1348" s="74">
        <f t="shared" si="104"/>
        <v>2.8688121497000001E-2</v>
      </c>
      <c r="G1348" s="75">
        <v>5.6501320000000001E-2</v>
      </c>
      <c r="H1348" s="43">
        <v>8.4562498999999995E-4</v>
      </c>
      <c r="I1348" s="43">
        <v>0.23577728000000001</v>
      </c>
      <c r="J1348" s="43">
        <v>3.6058472999999998E-3</v>
      </c>
      <c r="K1348" s="43">
        <v>9.1815324000000002E-4</v>
      </c>
      <c r="L1348" s="43">
        <v>4.1720732999999999E-4</v>
      </c>
      <c r="M1348" s="43">
        <v>4.7824264999999999E-3</v>
      </c>
      <c r="N1348" s="43">
        <v>0.16439007</v>
      </c>
      <c r="O1348" s="43">
        <v>8.8794557000000001E-5</v>
      </c>
      <c r="P1348" s="43">
        <v>5.2731009000000001E-3</v>
      </c>
      <c r="Q1348" s="43">
        <v>7.6854403999999997E-4</v>
      </c>
      <c r="R1348" s="43">
        <v>1.1491321000000001E-2</v>
      </c>
      <c r="S1348" s="43">
        <v>1.1066361E-2</v>
      </c>
      <c r="U1348" s="77">
        <f t="shared" si="105"/>
        <v>0.48708034482758616</v>
      </c>
    </row>
    <row r="1349" spans="1:21">
      <c r="A1349" s="41" t="s">
        <v>33</v>
      </c>
      <c r="B1349" s="41" t="s">
        <v>2831</v>
      </c>
      <c r="C1349" s="74">
        <f t="shared" si="101"/>
        <v>0.47521974133299999</v>
      </c>
      <c r="D1349" s="74">
        <f t="shared" si="102"/>
        <v>1.0313185539999999E-2</v>
      </c>
      <c r="E1349" s="74">
        <f t="shared" si="103"/>
        <v>0.38959612961000001</v>
      </c>
      <c r="F1349" s="74">
        <f t="shared" si="104"/>
        <v>2.4598131182999999E-2</v>
      </c>
      <c r="G1349" s="75">
        <v>5.0712294999999998E-2</v>
      </c>
      <c r="H1349" s="43">
        <v>8.7376960999999999E-4</v>
      </c>
      <c r="I1349" s="43">
        <v>0.24603981999999999</v>
      </c>
      <c r="J1349" s="43">
        <v>3.3445327000000001E-3</v>
      </c>
      <c r="K1349" s="43">
        <v>8.3236859000000002E-4</v>
      </c>
      <c r="L1349" s="43">
        <v>4.8815025E-4</v>
      </c>
      <c r="M1349" s="43">
        <v>5.648134E-3</v>
      </c>
      <c r="N1349" s="43">
        <v>0.14268254</v>
      </c>
      <c r="O1349" s="43">
        <v>8.2618033000000004E-5</v>
      </c>
      <c r="P1349" s="43">
        <v>4.7716601999999997E-3</v>
      </c>
      <c r="Q1349" s="43">
        <v>4.5058935E-4</v>
      </c>
      <c r="R1349" s="43">
        <v>1.0134004E-2</v>
      </c>
      <c r="S1349" s="43">
        <v>9.1592596000000005E-3</v>
      </c>
      <c r="U1349" s="77">
        <f t="shared" si="105"/>
        <v>0.43717495689655167</v>
      </c>
    </row>
    <row r="1350" spans="1:21">
      <c r="A1350" s="41" t="s">
        <v>33</v>
      </c>
      <c r="B1350" s="41" t="s">
        <v>2832</v>
      </c>
      <c r="C1350" s="74">
        <f t="shared" si="101"/>
        <v>1.7509291127300002</v>
      </c>
      <c r="D1350" s="74">
        <f t="shared" si="102"/>
        <v>1.9200374310000001E-2</v>
      </c>
      <c r="E1350" s="74">
        <f t="shared" si="103"/>
        <v>1.5889086352000001</v>
      </c>
      <c r="F1350" s="74">
        <f t="shared" si="104"/>
        <v>8.0493747220000009E-2</v>
      </c>
      <c r="G1350" s="75">
        <v>6.2326355999999999E-2</v>
      </c>
      <c r="H1350" s="43">
        <v>2.6179051999999999E-3</v>
      </c>
      <c r="I1350" s="43">
        <v>0.22697382999999999</v>
      </c>
      <c r="J1350" s="43">
        <v>8.1504881000000005E-3</v>
      </c>
      <c r="K1350" s="43">
        <v>2.6310925E-3</v>
      </c>
      <c r="L1350" s="43">
        <v>4.3569240999999999E-4</v>
      </c>
      <c r="M1350" s="43">
        <v>7.9831012999999999E-3</v>
      </c>
      <c r="N1350" s="43">
        <v>1.3593169000000001</v>
      </c>
      <c r="O1350" s="43">
        <v>2.0268926999999999E-4</v>
      </c>
      <c r="P1350" s="43">
        <v>1.5822395E-2</v>
      </c>
      <c r="Q1350" s="43">
        <v>7.3957795000000005E-4</v>
      </c>
      <c r="R1350" s="43">
        <v>2.8746038000000002E-2</v>
      </c>
      <c r="S1350" s="43">
        <v>3.4983047000000003E-2</v>
      </c>
      <c r="U1350" s="77">
        <f t="shared" si="105"/>
        <v>0.53729617241379302</v>
      </c>
    </row>
    <row r="1351" spans="1:21">
      <c r="A1351" s="41" t="s">
        <v>33</v>
      </c>
      <c r="B1351" s="41" t="s">
        <v>2833</v>
      </c>
      <c r="C1351" s="74">
        <f t="shared" si="101"/>
        <v>0.49574674244000005</v>
      </c>
      <c r="D1351" s="74">
        <f t="shared" si="102"/>
        <v>1.146151993E-2</v>
      </c>
      <c r="E1351" s="74">
        <f t="shared" si="103"/>
        <v>0.39274293000000005</v>
      </c>
      <c r="F1351" s="74">
        <f t="shared" si="104"/>
        <v>4.3629818510000001E-2</v>
      </c>
      <c r="G1351" s="75">
        <v>4.7912473999999997E-2</v>
      </c>
      <c r="H1351" s="43">
        <v>1.2744200000000001E-3</v>
      </c>
      <c r="I1351" s="43">
        <v>0.17762531000000001</v>
      </c>
      <c r="J1351" s="43">
        <v>5.2633645999999997E-3</v>
      </c>
      <c r="K1351" s="43">
        <v>1.5283395E-3</v>
      </c>
      <c r="L1351" s="43">
        <v>4.5364793000000003E-4</v>
      </c>
      <c r="M1351" s="43">
        <v>4.2161678999999997E-3</v>
      </c>
      <c r="N1351" s="43">
        <v>0.21384320000000001</v>
      </c>
      <c r="O1351" s="43">
        <v>1.3434111E-4</v>
      </c>
      <c r="P1351" s="43">
        <v>9.7139509000000006E-3</v>
      </c>
      <c r="Q1351" s="43">
        <v>6.6417950000000005E-4</v>
      </c>
      <c r="R1351" s="43">
        <v>1.7037281000000001E-2</v>
      </c>
      <c r="S1351" s="43">
        <v>1.6080066E-2</v>
      </c>
      <c r="U1351" s="77">
        <f t="shared" si="105"/>
        <v>0.41303856896551722</v>
      </c>
    </row>
    <row r="1352" spans="1:21">
      <c r="A1352" s="41" t="s">
        <v>33</v>
      </c>
      <c r="B1352" s="41" t="s">
        <v>2834</v>
      </c>
      <c r="C1352" s="74">
        <f t="shared" si="101"/>
        <v>0.47378020247499997</v>
      </c>
      <c r="D1352" s="74">
        <f t="shared" si="102"/>
        <v>1.3595892619999999E-2</v>
      </c>
      <c r="E1352" s="74">
        <f t="shared" si="103"/>
        <v>0.39313292728999999</v>
      </c>
      <c r="F1352" s="74">
        <f t="shared" si="104"/>
        <v>2.3175080564999999E-2</v>
      </c>
      <c r="G1352" s="75">
        <v>4.3876301999999999E-2</v>
      </c>
      <c r="H1352" s="43">
        <v>9.6800729000000004E-4</v>
      </c>
      <c r="I1352" s="43">
        <v>0.22353460999999999</v>
      </c>
      <c r="J1352" s="43">
        <v>3.2272172000000002E-3</v>
      </c>
      <c r="K1352" s="43">
        <v>9.0844611999999999E-4</v>
      </c>
      <c r="L1352" s="43">
        <v>1.2671952000000001E-3</v>
      </c>
      <c r="M1352" s="43">
        <v>8.1930340999999997E-3</v>
      </c>
      <c r="N1352" s="43">
        <v>0.16863031000000001</v>
      </c>
      <c r="O1352" s="43">
        <v>7.9098304999999995E-5</v>
      </c>
      <c r="P1352" s="43">
        <v>5.0743003E-3</v>
      </c>
      <c r="Q1352" s="43">
        <v>4.3262796E-4</v>
      </c>
      <c r="R1352" s="43">
        <v>8.6047967999999999E-3</v>
      </c>
      <c r="S1352" s="43">
        <v>8.9842571999999999E-3</v>
      </c>
      <c r="U1352" s="77">
        <f t="shared" si="105"/>
        <v>0.37824398275862064</v>
      </c>
    </row>
    <row r="1353" spans="1:21">
      <c r="A1353" s="41" t="s">
        <v>33</v>
      </c>
      <c r="B1353" s="41" t="s">
        <v>2835</v>
      </c>
      <c r="C1353" s="74">
        <f t="shared" si="101"/>
        <v>1.3473572959200002</v>
      </c>
      <c r="D1353" s="74">
        <f t="shared" si="102"/>
        <v>2.4885530919999999E-2</v>
      </c>
      <c r="E1353" s="74">
        <f t="shared" si="103"/>
        <v>0.50901007809999999</v>
      </c>
      <c r="F1353" s="74">
        <f t="shared" si="104"/>
        <v>0.7086166169</v>
      </c>
      <c r="G1353" s="75">
        <v>0.10484507</v>
      </c>
      <c r="H1353" s="43">
        <v>2.8345581000000001E-3</v>
      </c>
      <c r="I1353" s="43">
        <v>0.40466197999999998</v>
      </c>
      <c r="J1353" s="43">
        <v>1.2938352E-2</v>
      </c>
      <c r="K1353" s="43">
        <v>3.5959227999999999E-3</v>
      </c>
      <c r="L1353" s="43">
        <v>2.7886782E-4</v>
      </c>
      <c r="M1353" s="43">
        <v>8.0723883000000003E-3</v>
      </c>
      <c r="N1353" s="43">
        <v>0.10151354</v>
      </c>
      <c r="O1353" s="43">
        <v>3.052989E-4</v>
      </c>
      <c r="P1353" s="43">
        <v>2.4846527E-2</v>
      </c>
      <c r="Q1353" s="43">
        <v>1.0077790000000001E-3</v>
      </c>
      <c r="R1353" s="43">
        <v>1.6793611999999999E-2</v>
      </c>
      <c r="S1353" s="43">
        <v>0.66566340000000002</v>
      </c>
      <c r="U1353" s="77">
        <f t="shared" si="105"/>
        <v>0.90383681034482755</v>
      </c>
    </row>
    <row r="1354" spans="1:21">
      <c r="A1354" s="41" t="s">
        <v>33</v>
      </c>
      <c r="B1354" s="41" t="s">
        <v>2836</v>
      </c>
      <c r="C1354" s="74">
        <f t="shared" ref="C1354:C1417" si="106">D1354+E1354+F1354+G1354</f>
        <v>1.2065927227400002</v>
      </c>
      <c r="D1354" s="74">
        <f t="shared" ref="D1354:D1417" si="107">J1354+K1354+L1354+M1354</f>
        <v>2.1173590400000001E-2</v>
      </c>
      <c r="E1354" s="74">
        <f t="shared" ref="E1354:E1417" si="108">H1354+I1354+N1354</f>
        <v>1.0698209975999999</v>
      </c>
      <c r="F1354" s="74">
        <f t="shared" ref="F1354:F1417" si="109">O1354+IF(P1354="x",0,P1354)+IF(Q1354="x",0,Q1354)+IF(R1354="x",0,R1354)+S1354</f>
        <v>5.7692214739999997E-2</v>
      </c>
      <c r="G1354" s="75">
        <v>5.790592E-2</v>
      </c>
      <c r="H1354" s="43">
        <v>1.7124175999999999E-3</v>
      </c>
      <c r="I1354" s="43">
        <v>0.28022794000000001</v>
      </c>
      <c r="J1354" s="43">
        <v>6.6841972000000003E-3</v>
      </c>
      <c r="K1354" s="43">
        <v>1.9539215000000001E-3</v>
      </c>
      <c r="L1354" s="43">
        <v>1.1032876999999999E-3</v>
      </c>
      <c r="M1354" s="43">
        <v>1.1432184E-2</v>
      </c>
      <c r="N1354" s="43">
        <v>0.78788064000000002</v>
      </c>
      <c r="O1354" s="43">
        <v>1.6293684999999999E-4</v>
      </c>
      <c r="P1354" s="43">
        <v>1.2279076999999999E-2</v>
      </c>
      <c r="Q1354" s="43">
        <v>7.1210288999999996E-4</v>
      </c>
      <c r="R1354" s="43">
        <v>1.9739856E-2</v>
      </c>
      <c r="S1354" s="43">
        <v>2.4798242000000002E-2</v>
      </c>
      <c r="U1354" s="77">
        <f t="shared" si="105"/>
        <v>0.49918896551724135</v>
      </c>
    </row>
    <row r="1355" spans="1:21">
      <c r="A1355" s="41" t="s">
        <v>33</v>
      </c>
      <c r="B1355" s="41" t="s">
        <v>2837</v>
      </c>
      <c r="C1355" s="74">
        <f t="shared" si="106"/>
        <v>0.36164598732999997</v>
      </c>
      <c r="D1355" s="74">
        <f t="shared" si="107"/>
        <v>1.102744479E-2</v>
      </c>
      <c r="E1355" s="74">
        <f t="shared" si="108"/>
        <v>0.25054317799999998</v>
      </c>
      <c r="F1355" s="74">
        <f t="shared" si="109"/>
        <v>4.5165149540000005E-2</v>
      </c>
      <c r="G1355" s="75">
        <v>5.4910214999999998E-2</v>
      </c>
      <c r="H1355" s="43">
        <v>1.171484E-3</v>
      </c>
      <c r="I1355" s="43">
        <v>0.20232301999999999</v>
      </c>
      <c r="J1355" s="43">
        <v>5.4590662000000003E-3</v>
      </c>
      <c r="K1355" s="43">
        <v>1.558243E-3</v>
      </c>
      <c r="L1355" s="43">
        <v>2.7790988999999998E-4</v>
      </c>
      <c r="M1355" s="43">
        <v>3.7322256999999998E-3</v>
      </c>
      <c r="N1355" s="43">
        <v>4.7048673999999999E-2</v>
      </c>
      <c r="O1355" s="43">
        <v>1.3783750000000001E-4</v>
      </c>
      <c r="P1355" s="43">
        <v>9.8167953999999998E-3</v>
      </c>
      <c r="Q1355" s="43">
        <v>9.3531864000000002E-4</v>
      </c>
      <c r="R1355" s="43">
        <v>1.7341120000000002E-2</v>
      </c>
      <c r="S1355" s="43">
        <v>1.6934078000000002E-2</v>
      </c>
      <c r="U1355" s="77">
        <f t="shared" si="105"/>
        <v>0.47336392241379305</v>
      </c>
    </row>
    <row r="1356" spans="1:21">
      <c r="A1356" s="41" t="s">
        <v>33</v>
      </c>
      <c r="B1356" s="41" t="s">
        <v>2838</v>
      </c>
      <c r="C1356" s="74">
        <f t="shared" si="106"/>
        <v>0.48315280723999998</v>
      </c>
      <c r="D1356" s="74">
        <f t="shared" si="107"/>
        <v>1.138676273E-2</v>
      </c>
      <c r="E1356" s="74">
        <f t="shared" si="108"/>
        <v>0.2974581979</v>
      </c>
      <c r="F1356" s="74">
        <f t="shared" si="109"/>
        <v>4.7647896609999997E-2</v>
      </c>
      <c r="G1356" s="75">
        <v>0.12665994999999999</v>
      </c>
      <c r="H1356" s="43">
        <v>1.4077679E-3</v>
      </c>
      <c r="I1356" s="43">
        <v>0.19058186999999999</v>
      </c>
      <c r="J1356" s="43">
        <v>5.7751410999999997E-3</v>
      </c>
      <c r="K1356" s="43">
        <v>1.6808350999999999E-3</v>
      </c>
      <c r="L1356" s="43">
        <v>2.9935212999999998E-4</v>
      </c>
      <c r="M1356" s="43">
        <v>3.6314343999999999E-3</v>
      </c>
      <c r="N1356" s="43">
        <v>0.10546856</v>
      </c>
      <c r="O1356" s="43">
        <v>1.4548111999999999E-4</v>
      </c>
      <c r="P1356" s="43">
        <v>1.0583548E-2</v>
      </c>
      <c r="Q1356" s="43">
        <v>5.9537849000000002E-4</v>
      </c>
      <c r="R1356" s="43">
        <v>1.8928807999999998E-2</v>
      </c>
      <c r="S1356" s="43">
        <v>1.7394680999999999E-2</v>
      </c>
      <c r="U1356" s="77">
        <f t="shared" si="105"/>
        <v>1.0918961206896551</v>
      </c>
    </row>
    <row r="1357" spans="1:21">
      <c r="A1357" s="41" t="s">
        <v>33</v>
      </c>
      <c r="B1357" s="41" t="s">
        <v>2839</v>
      </c>
      <c r="C1357" s="74">
        <f t="shared" si="106"/>
        <v>1.1687232114700001</v>
      </c>
      <c r="D1357" s="74">
        <f t="shared" si="107"/>
        <v>1.727559696E-2</v>
      </c>
      <c r="E1357" s="74">
        <f t="shared" si="108"/>
        <v>0.74403815400000006</v>
      </c>
      <c r="F1357" s="74">
        <f t="shared" si="109"/>
        <v>0.33449580251</v>
      </c>
      <c r="G1357" s="75">
        <v>7.2913658000000006E-2</v>
      </c>
      <c r="H1357" s="43">
        <v>1.0283743999999999E-2</v>
      </c>
      <c r="I1357" s="43">
        <v>0.24813932</v>
      </c>
      <c r="J1357" s="43">
        <v>7.9827894000000007E-3</v>
      </c>
      <c r="K1357" s="43">
        <v>1.8910123E-3</v>
      </c>
      <c r="L1357" s="43">
        <v>6.8554586E-4</v>
      </c>
      <c r="M1357" s="43">
        <v>6.7162493999999998E-3</v>
      </c>
      <c r="N1357" s="43">
        <v>0.48561509000000003</v>
      </c>
      <c r="O1357" s="43">
        <v>1.6930771000000001E-4</v>
      </c>
      <c r="P1357" s="43">
        <v>1.2529326E-2</v>
      </c>
      <c r="Q1357" s="43">
        <v>1.7655818000000001E-3</v>
      </c>
      <c r="R1357" s="43">
        <v>1.5473216999999999E-2</v>
      </c>
      <c r="S1357" s="43">
        <v>0.30455837000000002</v>
      </c>
      <c r="U1357" s="77">
        <f t="shared" si="105"/>
        <v>0.62856601724137928</v>
      </c>
    </row>
    <row r="1358" spans="1:21">
      <c r="A1358" s="41" t="s">
        <v>33</v>
      </c>
      <c r="B1358" s="41" t="s">
        <v>2840</v>
      </c>
      <c r="C1358" s="74">
        <f t="shared" si="106"/>
        <v>0.66642366030800004</v>
      </c>
      <c r="D1358" s="74">
        <f t="shared" si="107"/>
        <v>2.85754306E-2</v>
      </c>
      <c r="E1358" s="74">
        <f t="shared" si="108"/>
        <v>0.54547953373000002</v>
      </c>
      <c r="F1358" s="74">
        <f t="shared" si="109"/>
        <v>2.7931096978000003E-2</v>
      </c>
      <c r="G1358" s="75">
        <v>6.4437598999999998E-2</v>
      </c>
      <c r="H1358" s="43">
        <v>8.2578372999999997E-4</v>
      </c>
      <c r="I1358" s="43">
        <v>0.39740310000000001</v>
      </c>
      <c r="J1358" s="43">
        <v>4.4008839999999999E-3</v>
      </c>
      <c r="K1358" s="43">
        <v>8.7566119999999998E-4</v>
      </c>
      <c r="L1358" s="43">
        <v>5.2454744000000001E-3</v>
      </c>
      <c r="M1358" s="43">
        <v>1.8053410999999998E-2</v>
      </c>
      <c r="N1358" s="43">
        <v>0.14725065000000001</v>
      </c>
      <c r="O1358" s="43">
        <v>8.4572658000000003E-5</v>
      </c>
      <c r="P1358" s="43">
        <v>7.3742030000000002E-3</v>
      </c>
      <c r="Q1358" s="43">
        <v>4.2223511999999998E-4</v>
      </c>
      <c r="R1358" s="43">
        <v>9.1687291999999997E-3</v>
      </c>
      <c r="S1358" s="43">
        <v>1.0881356999999999E-2</v>
      </c>
      <c r="U1358" s="77">
        <f t="shared" si="105"/>
        <v>0.5554965431034482</v>
      </c>
    </row>
    <row r="1359" spans="1:21">
      <c r="A1359" s="41" t="s">
        <v>33</v>
      </c>
      <c r="B1359" s="41" t="s">
        <v>2841</v>
      </c>
      <c r="C1359" s="74">
        <f t="shared" si="106"/>
        <v>0.49381183797</v>
      </c>
      <c r="D1359" s="74">
        <f t="shared" si="107"/>
        <v>2.1371256300000002E-2</v>
      </c>
      <c r="E1359" s="74">
        <f t="shared" si="108"/>
        <v>0.35917757829999997</v>
      </c>
      <c r="F1359" s="74">
        <f t="shared" si="109"/>
        <v>4.5017242370000002E-2</v>
      </c>
      <c r="G1359" s="75">
        <v>6.8245761000000002E-2</v>
      </c>
      <c r="H1359" s="43">
        <v>1.2700133000000001E-3</v>
      </c>
      <c r="I1359" s="43">
        <v>0.30873098999999998</v>
      </c>
      <c r="J1359" s="43">
        <v>6.1171024000000003E-3</v>
      </c>
      <c r="K1359" s="43">
        <v>1.7304429000000001E-3</v>
      </c>
      <c r="L1359" s="43">
        <v>1.6910289999999999E-3</v>
      </c>
      <c r="M1359" s="43">
        <v>1.1832682000000001E-2</v>
      </c>
      <c r="N1359" s="43">
        <v>4.9176575E-2</v>
      </c>
      <c r="O1359" s="43">
        <v>1.4215608E-4</v>
      </c>
      <c r="P1359" s="43">
        <v>1.0867371000000001E-2</v>
      </c>
      <c r="Q1359" s="43">
        <v>5.8384528999999997E-4</v>
      </c>
      <c r="R1359" s="43">
        <v>1.7296177999999999E-2</v>
      </c>
      <c r="S1359" s="43">
        <v>1.6127691999999999E-2</v>
      </c>
      <c r="U1359" s="77">
        <f t="shared" si="105"/>
        <v>0.58832552586206899</v>
      </c>
    </row>
    <row r="1360" spans="1:21">
      <c r="A1360" s="41" t="s">
        <v>33</v>
      </c>
      <c r="B1360" s="41" t="s">
        <v>2842</v>
      </c>
      <c r="C1360" s="74">
        <f t="shared" si="106"/>
        <v>1.8986716409400002</v>
      </c>
      <c r="D1360" s="74">
        <f t="shared" si="107"/>
        <v>3.1597546589999997E-2</v>
      </c>
      <c r="E1360" s="74">
        <f t="shared" si="108"/>
        <v>0.50143919879999999</v>
      </c>
      <c r="F1360" s="74">
        <f t="shared" si="109"/>
        <v>1.1925143955500002</v>
      </c>
      <c r="G1360" s="75">
        <v>0.17312050000000001</v>
      </c>
      <c r="H1360" s="43">
        <v>3.0969347999999998E-3</v>
      </c>
      <c r="I1360" s="43">
        <v>0.48676640999999998</v>
      </c>
      <c r="J1360" s="43">
        <v>1.6205166999999999E-2</v>
      </c>
      <c r="K1360" s="43">
        <v>4.5044825000000004E-3</v>
      </c>
      <c r="L1360" s="43">
        <v>4.4665009000000001E-4</v>
      </c>
      <c r="M1360" s="43">
        <v>1.0441247000000001E-2</v>
      </c>
      <c r="N1360" s="43">
        <v>1.1575854E-2</v>
      </c>
      <c r="O1360" s="43">
        <v>3.6464365E-4</v>
      </c>
      <c r="P1360" s="43">
        <v>3.1617724999999999E-2</v>
      </c>
      <c r="Q1360" s="43">
        <v>1.2316028999999999E-3</v>
      </c>
      <c r="R1360" s="43">
        <v>2.9502024000000002E-2</v>
      </c>
      <c r="S1360" s="43">
        <v>1.1297984000000001</v>
      </c>
      <c r="U1360" s="77">
        <f t="shared" si="105"/>
        <v>1.492418103448276</v>
      </c>
    </row>
    <row r="1361" spans="1:21">
      <c r="A1361" s="41" t="s">
        <v>33</v>
      </c>
      <c r="B1361" s="41" t="s">
        <v>2843</v>
      </c>
      <c r="C1361" s="74">
        <f t="shared" si="106"/>
        <v>0.50422303400000001</v>
      </c>
      <c r="D1361" s="74">
        <f t="shared" si="107"/>
        <v>1.51211974E-2</v>
      </c>
      <c r="E1361" s="74">
        <f t="shared" si="108"/>
        <v>0.38739804080000001</v>
      </c>
      <c r="F1361" s="74">
        <f t="shared" si="109"/>
        <v>4.6098853799999999E-2</v>
      </c>
      <c r="G1361" s="75">
        <v>5.5604941999999997E-2</v>
      </c>
      <c r="H1361" s="43">
        <v>1.8003208000000001E-3</v>
      </c>
      <c r="I1361" s="43">
        <v>0.23230426000000001</v>
      </c>
      <c r="J1361" s="43">
        <v>5.8545654000000001E-3</v>
      </c>
      <c r="K1361" s="43">
        <v>1.7021250999999999E-3</v>
      </c>
      <c r="L1361" s="43">
        <v>7.5473520000000004E-4</v>
      </c>
      <c r="M1361" s="43">
        <v>6.8097716999999999E-3</v>
      </c>
      <c r="N1361" s="43">
        <v>0.15329345999999999</v>
      </c>
      <c r="O1361" s="43">
        <v>1.4316053E-4</v>
      </c>
      <c r="P1361" s="43">
        <v>1.0527705E-2</v>
      </c>
      <c r="Q1361" s="43">
        <v>5.2103827000000004E-4</v>
      </c>
      <c r="R1361" s="43">
        <v>1.7768942999999999E-2</v>
      </c>
      <c r="S1361" s="43">
        <v>1.7138007E-2</v>
      </c>
      <c r="U1361" s="77">
        <f t="shared" si="105"/>
        <v>0.479352948275862</v>
      </c>
    </row>
    <row r="1362" spans="1:21">
      <c r="A1362" s="41" t="s">
        <v>33</v>
      </c>
      <c r="B1362" s="41" t="s">
        <v>2844</v>
      </c>
      <c r="C1362" s="74">
        <f t="shared" si="106"/>
        <v>1.34616196945</v>
      </c>
      <c r="D1362" s="74">
        <f t="shared" si="107"/>
        <v>5.0216079599999998E-2</v>
      </c>
      <c r="E1362" s="74">
        <f t="shared" si="108"/>
        <v>0.96518520379999995</v>
      </c>
      <c r="F1362" s="74">
        <f t="shared" si="109"/>
        <v>0.19747325604999999</v>
      </c>
      <c r="G1362" s="75">
        <v>0.13328743000000001</v>
      </c>
      <c r="H1362" s="43">
        <v>5.0363737999999996E-3</v>
      </c>
      <c r="I1362" s="43">
        <v>0.57358845000000003</v>
      </c>
      <c r="J1362" s="43">
        <v>1.5877788E-2</v>
      </c>
      <c r="K1362" s="43">
        <v>4.5988032999999999E-3</v>
      </c>
      <c r="L1362" s="43">
        <v>3.4129153E-3</v>
      </c>
      <c r="M1362" s="43">
        <v>2.6326572999999999E-2</v>
      </c>
      <c r="N1362" s="43">
        <v>0.38656037999999998</v>
      </c>
      <c r="O1362" s="43">
        <v>3.4513295E-4</v>
      </c>
      <c r="P1362" s="43">
        <v>2.9012784999999999E-2</v>
      </c>
      <c r="Q1362" s="43">
        <v>1.4661631E-3</v>
      </c>
      <c r="R1362" s="43">
        <v>4.4634725E-2</v>
      </c>
      <c r="S1362" s="43">
        <v>0.12201445</v>
      </c>
      <c r="U1362" s="77">
        <f t="shared" ref="U1362:U1425" si="110">G1362/0.116</f>
        <v>1.1490295689655172</v>
      </c>
    </row>
    <row r="1363" spans="1:21">
      <c r="A1363" s="41" t="s">
        <v>33</v>
      </c>
      <c r="B1363" s="41" t="s">
        <v>2845</v>
      </c>
      <c r="C1363" s="74">
        <f t="shared" si="106"/>
        <v>0.42201394491999999</v>
      </c>
      <c r="D1363" s="74">
        <f t="shared" si="107"/>
        <v>1.40168775E-2</v>
      </c>
      <c r="E1363" s="74">
        <f t="shared" si="108"/>
        <v>0.30072377989999999</v>
      </c>
      <c r="F1363" s="74">
        <f t="shared" si="109"/>
        <v>5.8074158520000002E-2</v>
      </c>
      <c r="G1363" s="75">
        <v>4.9199129000000001E-2</v>
      </c>
      <c r="H1363" s="43">
        <v>2.7660699000000002E-3</v>
      </c>
      <c r="I1363" s="43">
        <v>0.17129657000000001</v>
      </c>
      <c r="J1363" s="43">
        <v>7.0002019E-3</v>
      </c>
      <c r="K1363" s="43">
        <v>2.5152760999999999E-3</v>
      </c>
      <c r="L1363" s="43">
        <v>5.3384090000000003E-4</v>
      </c>
      <c r="M1363" s="43">
        <v>3.9675585999999997E-3</v>
      </c>
      <c r="N1363" s="43">
        <v>0.12666114000000001</v>
      </c>
      <c r="O1363" s="43">
        <v>1.7298728000000001E-4</v>
      </c>
      <c r="P1363" s="43">
        <v>1.3457314E-2</v>
      </c>
      <c r="Q1363" s="43">
        <v>6.5627024000000005E-4</v>
      </c>
      <c r="R1363" s="43">
        <v>2.2922962000000002E-2</v>
      </c>
      <c r="S1363" s="43">
        <v>2.0864625000000001E-2</v>
      </c>
      <c r="U1363" s="77">
        <f t="shared" si="110"/>
        <v>0.42413042241379312</v>
      </c>
    </row>
    <row r="1364" spans="1:21">
      <c r="A1364" s="41" t="s">
        <v>33</v>
      </c>
      <c r="B1364" s="41" t="s">
        <v>2846</v>
      </c>
      <c r="C1364" s="74">
        <f t="shared" si="106"/>
        <v>0.60701567379999999</v>
      </c>
      <c r="D1364" s="74">
        <f t="shared" si="107"/>
        <v>1.333459312E-2</v>
      </c>
      <c r="E1364" s="74">
        <f t="shared" si="108"/>
        <v>0.4659530019</v>
      </c>
      <c r="F1364" s="74">
        <f t="shared" si="109"/>
        <v>7.3677584779999999E-2</v>
      </c>
      <c r="G1364" s="75">
        <v>5.4050493999999998E-2</v>
      </c>
      <c r="H1364" s="43">
        <v>1.5847519E-3</v>
      </c>
      <c r="I1364" s="43">
        <v>0.16882063999999999</v>
      </c>
      <c r="J1364" s="43">
        <v>6.0545325999999998E-3</v>
      </c>
      <c r="K1364" s="43">
        <v>2.0544157000000002E-3</v>
      </c>
      <c r="L1364" s="43">
        <v>4.8128241999999998E-4</v>
      </c>
      <c r="M1364" s="43">
        <v>4.7443624000000004E-3</v>
      </c>
      <c r="N1364" s="43">
        <v>0.29554761000000002</v>
      </c>
      <c r="O1364" s="43">
        <v>1.7224100999999999E-4</v>
      </c>
      <c r="P1364" s="43">
        <v>1.1748252000000001E-2</v>
      </c>
      <c r="Q1364" s="43">
        <v>7.0341076999999998E-4</v>
      </c>
      <c r="R1364" s="43">
        <v>3.5502168000000001E-2</v>
      </c>
      <c r="S1364" s="43">
        <v>2.5551513000000001E-2</v>
      </c>
      <c r="U1364" s="77">
        <f t="shared" si="110"/>
        <v>0.46595253448275858</v>
      </c>
    </row>
    <row r="1365" spans="1:21">
      <c r="A1365" s="41" t="s">
        <v>33</v>
      </c>
      <c r="B1365" s="41" t="s">
        <v>2847</v>
      </c>
      <c r="C1365" s="74">
        <f t="shared" si="106"/>
        <v>0.33338253623200004</v>
      </c>
      <c r="D1365" s="74">
        <f t="shared" si="107"/>
        <v>8.7752218300000007E-3</v>
      </c>
      <c r="E1365" s="74">
        <f t="shared" si="108"/>
        <v>0.24522505194999999</v>
      </c>
      <c r="F1365" s="74">
        <f t="shared" si="109"/>
        <v>2.9700820452000003E-2</v>
      </c>
      <c r="G1365" s="75">
        <v>4.9681441999999999E-2</v>
      </c>
      <c r="H1365" s="43">
        <v>7.2780394999999996E-4</v>
      </c>
      <c r="I1365" s="43">
        <v>0.20064058000000001</v>
      </c>
      <c r="J1365" s="43">
        <v>3.6108276999999999E-3</v>
      </c>
      <c r="K1365" s="43">
        <v>9.9143741000000006E-4</v>
      </c>
      <c r="L1365" s="43">
        <v>4.1358691999999998E-4</v>
      </c>
      <c r="M1365" s="43">
        <v>3.7593698000000001E-3</v>
      </c>
      <c r="N1365" s="43">
        <v>4.3856668000000001E-2</v>
      </c>
      <c r="O1365" s="43">
        <v>9.1905592000000001E-5</v>
      </c>
      <c r="P1365" s="43">
        <v>5.7802078999999998E-3</v>
      </c>
      <c r="Q1365" s="43">
        <v>5.3868396000000005E-4</v>
      </c>
      <c r="R1365" s="43">
        <v>1.2396829E-2</v>
      </c>
      <c r="S1365" s="43">
        <v>1.0893194E-2</v>
      </c>
      <c r="U1365" s="77">
        <f t="shared" si="110"/>
        <v>0.42828829310344824</v>
      </c>
    </row>
    <row r="1366" spans="1:21">
      <c r="A1366" s="41" t="s">
        <v>33</v>
      </c>
      <c r="B1366" s="41" t="s">
        <v>2848</v>
      </c>
      <c r="C1366" s="74">
        <f t="shared" si="106"/>
        <v>0.48289504192999994</v>
      </c>
      <c r="D1366" s="74">
        <f t="shared" si="107"/>
        <v>1.6645221299999999E-2</v>
      </c>
      <c r="E1366" s="74">
        <f t="shared" si="108"/>
        <v>0.36727366929999994</v>
      </c>
      <c r="F1366" s="74">
        <f t="shared" si="109"/>
        <v>4.4906659330000001E-2</v>
      </c>
      <c r="G1366" s="75">
        <v>5.4069491999999997E-2</v>
      </c>
      <c r="H1366" s="43">
        <v>1.3980293E-3</v>
      </c>
      <c r="I1366" s="43">
        <v>0.22550182999999999</v>
      </c>
      <c r="J1366" s="43">
        <v>5.7154105000000004E-3</v>
      </c>
      <c r="K1366" s="43">
        <v>1.5987499000000001E-3</v>
      </c>
      <c r="L1366" s="43">
        <v>1.1153688999999999E-3</v>
      </c>
      <c r="M1366" s="43">
        <v>8.2156920000000001E-3</v>
      </c>
      <c r="N1366" s="43">
        <v>0.14037380999999999</v>
      </c>
      <c r="O1366" s="43">
        <v>1.3368009E-4</v>
      </c>
      <c r="P1366" s="43">
        <v>9.9453165000000007E-3</v>
      </c>
      <c r="Q1366" s="43">
        <v>6.9363073999999995E-4</v>
      </c>
      <c r="R1366" s="43">
        <v>1.5905652999999999E-2</v>
      </c>
      <c r="S1366" s="43">
        <v>1.8228378999999999E-2</v>
      </c>
      <c r="U1366" s="77">
        <f t="shared" si="110"/>
        <v>0.46611631034482753</v>
      </c>
    </row>
    <row r="1367" spans="1:21">
      <c r="A1367" s="41" t="s">
        <v>33</v>
      </c>
      <c r="B1367" s="41" t="s">
        <v>2849</v>
      </c>
      <c r="C1367" s="74">
        <f t="shared" si="106"/>
        <v>0.42189650597999995</v>
      </c>
      <c r="D1367" s="74">
        <f t="shared" si="107"/>
        <v>1.0353543010000001E-2</v>
      </c>
      <c r="E1367" s="74">
        <f t="shared" si="108"/>
        <v>0.32449658969999995</v>
      </c>
      <c r="F1367" s="74">
        <f t="shared" si="109"/>
        <v>4.102830927E-2</v>
      </c>
      <c r="G1367" s="75">
        <v>4.6018063999999997E-2</v>
      </c>
      <c r="H1367" s="43">
        <v>1.0917196999999999E-3</v>
      </c>
      <c r="I1367" s="43">
        <v>0.19483750999999999</v>
      </c>
      <c r="J1367" s="43">
        <v>4.5094239000000001E-3</v>
      </c>
      <c r="K1367" s="43">
        <v>1.3306624E-3</v>
      </c>
      <c r="L1367" s="43">
        <v>3.5926821000000002E-4</v>
      </c>
      <c r="M1367" s="43">
        <v>4.1541885000000002E-3</v>
      </c>
      <c r="N1367" s="43">
        <v>0.12856735999999999</v>
      </c>
      <c r="O1367" s="43">
        <v>1.1244229E-4</v>
      </c>
      <c r="P1367" s="43">
        <v>7.3254224999999996E-3</v>
      </c>
      <c r="Q1367" s="43">
        <v>7.1062548000000003E-4</v>
      </c>
      <c r="R1367" s="43">
        <v>1.6318116000000001E-2</v>
      </c>
      <c r="S1367" s="43">
        <v>1.6561703000000001E-2</v>
      </c>
      <c r="U1367" s="77">
        <f t="shared" si="110"/>
        <v>0.39670744827586202</v>
      </c>
    </row>
    <row r="1368" spans="1:21">
      <c r="A1368" s="41" t="s">
        <v>33</v>
      </c>
      <c r="B1368" s="41" t="s">
        <v>2850</v>
      </c>
      <c r="C1368" s="74">
        <f t="shared" si="106"/>
        <v>1.19289452132</v>
      </c>
      <c r="D1368" s="74">
        <f t="shared" si="107"/>
        <v>2.2091658360000002E-2</v>
      </c>
      <c r="E1368" s="74">
        <f t="shared" si="108"/>
        <v>0.96923027769999992</v>
      </c>
      <c r="F1368" s="74">
        <f t="shared" si="109"/>
        <v>0.12077520725999999</v>
      </c>
      <c r="G1368" s="75">
        <v>8.0797378000000003E-2</v>
      </c>
      <c r="H1368" s="43">
        <v>2.9231177000000001E-3</v>
      </c>
      <c r="I1368" s="43">
        <v>0.29812759</v>
      </c>
      <c r="J1368" s="43">
        <v>1.0452335E-2</v>
      </c>
      <c r="K1368" s="43">
        <v>3.0298111999999999E-3</v>
      </c>
      <c r="L1368" s="43">
        <v>2.6388926E-4</v>
      </c>
      <c r="M1368" s="43">
        <v>8.3456229000000003E-3</v>
      </c>
      <c r="N1368" s="43">
        <v>0.66817956999999994</v>
      </c>
      <c r="O1368" s="43">
        <v>2.4758476000000002E-4</v>
      </c>
      <c r="P1368" s="43">
        <v>1.9376817000000001E-2</v>
      </c>
      <c r="Q1368" s="43">
        <v>1.1293735000000001E-3</v>
      </c>
      <c r="R1368" s="43">
        <v>3.0189733999999999E-2</v>
      </c>
      <c r="S1368" s="43">
        <v>6.9831697999999998E-2</v>
      </c>
      <c r="U1368" s="77">
        <f t="shared" si="110"/>
        <v>0.69652912068965511</v>
      </c>
    </row>
    <row r="1369" spans="1:21">
      <c r="A1369" s="41" t="s">
        <v>33</v>
      </c>
      <c r="B1369" s="41" t="s">
        <v>2851</v>
      </c>
      <c r="C1369" s="74">
        <f t="shared" si="106"/>
        <v>1.03222471306</v>
      </c>
      <c r="D1369" s="74">
        <f t="shared" si="107"/>
        <v>1.357870282E-2</v>
      </c>
      <c r="E1369" s="74">
        <f t="shared" si="108"/>
        <v>0.90956844489999999</v>
      </c>
      <c r="F1369" s="74">
        <f t="shared" si="109"/>
        <v>5.5858690340000003E-2</v>
      </c>
      <c r="G1369" s="75">
        <v>5.3218874999999999E-2</v>
      </c>
      <c r="H1369" s="43">
        <v>1.6533949E-3</v>
      </c>
      <c r="I1369" s="43">
        <v>0.17687997999999999</v>
      </c>
      <c r="J1369" s="43">
        <v>6.4552026000000004E-3</v>
      </c>
      <c r="K1369" s="43">
        <v>1.9554183000000001E-3</v>
      </c>
      <c r="L1369" s="43">
        <v>2.8099982000000001E-4</v>
      </c>
      <c r="M1369" s="43">
        <v>4.8870820999999997E-3</v>
      </c>
      <c r="N1369" s="43">
        <v>0.73103507000000001</v>
      </c>
      <c r="O1369" s="43">
        <v>1.6806694000000001E-4</v>
      </c>
      <c r="P1369" s="43">
        <v>1.2602043E-2</v>
      </c>
      <c r="Q1369" s="43">
        <v>9.5925839999999997E-4</v>
      </c>
      <c r="R1369" s="43">
        <v>2.2160506999999999E-2</v>
      </c>
      <c r="S1369" s="43">
        <v>1.9968815000000001E-2</v>
      </c>
      <c r="U1369" s="77">
        <f t="shared" si="110"/>
        <v>0.45878340517241378</v>
      </c>
    </row>
    <row r="1370" spans="1:21">
      <c r="A1370" s="41" t="s">
        <v>33</v>
      </c>
      <c r="B1370" s="41" t="s">
        <v>2852</v>
      </c>
      <c r="C1370" s="74">
        <f t="shared" si="106"/>
        <v>2.0382008714099999</v>
      </c>
      <c r="D1370" s="74">
        <f t="shared" si="107"/>
        <v>2.123818475E-2</v>
      </c>
      <c r="E1370" s="74">
        <f t="shared" si="108"/>
        <v>1.8687660231000001</v>
      </c>
      <c r="F1370" s="74">
        <f t="shared" si="109"/>
        <v>8.546602855999999E-2</v>
      </c>
      <c r="G1370" s="75">
        <v>6.2730635000000007E-2</v>
      </c>
      <c r="H1370" s="43">
        <v>2.6555330999999999E-3</v>
      </c>
      <c r="I1370" s="43">
        <v>0.30558349000000001</v>
      </c>
      <c r="J1370" s="43">
        <v>5.7119583000000002E-3</v>
      </c>
      <c r="K1370" s="43">
        <v>1.6666971E-3</v>
      </c>
      <c r="L1370" s="43">
        <v>7.6379835000000001E-4</v>
      </c>
      <c r="M1370" s="43">
        <v>1.3095730999999999E-2</v>
      </c>
      <c r="N1370" s="43">
        <v>1.560527</v>
      </c>
      <c r="O1370" s="43">
        <v>1.8516546E-4</v>
      </c>
      <c r="P1370" s="43">
        <v>8.8574251999999996E-3</v>
      </c>
      <c r="Q1370" s="43">
        <v>1.0684919000000001E-3</v>
      </c>
      <c r="R1370" s="43">
        <v>2.5936755999999998E-2</v>
      </c>
      <c r="S1370" s="43">
        <v>4.9418190000000001E-2</v>
      </c>
      <c r="U1370" s="77">
        <f t="shared" si="110"/>
        <v>0.54078133620689661</v>
      </c>
    </row>
    <row r="1371" spans="1:21">
      <c r="A1371" s="41" t="s">
        <v>33</v>
      </c>
      <c r="B1371" s="41" t="s">
        <v>2853</v>
      </c>
      <c r="C1371" s="74">
        <f t="shared" si="106"/>
        <v>0.34110313885000004</v>
      </c>
      <c r="D1371" s="74">
        <f t="shared" si="107"/>
        <v>9.3033350600000009E-3</v>
      </c>
      <c r="E1371" s="74">
        <f t="shared" si="108"/>
        <v>0.23893905050000003</v>
      </c>
      <c r="F1371" s="74">
        <f t="shared" si="109"/>
        <v>5.2380333289999997E-2</v>
      </c>
      <c r="G1371" s="75">
        <v>4.0480420000000003E-2</v>
      </c>
      <c r="H1371" s="43">
        <v>1.5700092999999999E-3</v>
      </c>
      <c r="I1371" s="43">
        <v>0.23142391000000001</v>
      </c>
      <c r="J1371" s="43">
        <v>3.8984286E-3</v>
      </c>
      <c r="K1371" s="43">
        <v>1.4264941E-3</v>
      </c>
      <c r="L1371" s="43">
        <v>3.0599886000000001E-4</v>
      </c>
      <c r="M1371" s="43">
        <v>3.6724135E-3</v>
      </c>
      <c r="N1371" s="43">
        <v>5.9451312000000003E-3</v>
      </c>
      <c r="O1371" s="43">
        <v>1.1822769E-4</v>
      </c>
      <c r="P1371" s="43">
        <v>7.6422540999999998E-3</v>
      </c>
      <c r="Q1371" s="43">
        <v>1.1234328E-3</v>
      </c>
      <c r="R1371" s="43">
        <v>3.7171862E-2</v>
      </c>
      <c r="S1371" s="43">
        <v>6.3245567000000001E-3</v>
      </c>
      <c r="U1371" s="77">
        <f t="shared" si="110"/>
        <v>0.34896913793103451</v>
      </c>
    </row>
    <row r="1372" spans="1:21">
      <c r="A1372" s="41" t="s">
        <v>33</v>
      </c>
      <c r="B1372" s="41" t="s">
        <v>2854</v>
      </c>
      <c r="C1372" s="74">
        <f t="shared" si="106"/>
        <v>0.48520560851999994</v>
      </c>
      <c r="D1372" s="74">
        <f t="shared" si="107"/>
        <v>1.1957422879999999E-2</v>
      </c>
      <c r="E1372" s="74">
        <f t="shared" si="108"/>
        <v>0.36384949079999995</v>
      </c>
      <c r="F1372" s="74">
        <f t="shared" si="109"/>
        <v>5.6478012839999994E-2</v>
      </c>
      <c r="G1372" s="75">
        <v>5.2920681999999997E-2</v>
      </c>
      <c r="H1372" s="43">
        <v>1.7775467999999999E-3</v>
      </c>
      <c r="I1372" s="43">
        <v>0.32787073999999999</v>
      </c>
      <c r="J1372" s="43">
        <v>4.2308481999999998E-3</v>
      </c>
      <c r="K1372" s="43">
        <v>1.5470150999999999E-3</v>
      </c>
      <c r="L1372" s="43">
        <v>4.5309608000000001E-4</v>
      </c>
      <c r="M1372" s="43">
        <v>5.7264634999999999E-3</v>
      </c>
      <c r="N1372" s="43">
        <v>3.4201203999999999E-2</v>
      </c>
      <c r="O1372" s="43">
        <v>1.2802013999999999E-4</v>
      </c>
      <c r="P1372" s="43">
        <v>8.1429811999999997E-3</v>
      </c>
      <c r="Q1372" s="43">
        <v>1.2302178999999999E-3</v>
      </c>
      <c r="R1372" s="43">
        <v>3.9189452E-2</v>
      </c>
      <c r="S1372" s="43">
        <v>7.7873415999999999E-3</v>
      </c>
      <c r="U1372" s="77">
        <f t="shared" si="110"/>
        <v>0.45621277586206893</v>
      </c>
    </row>
    <row r="1373" spans="1:21">
      <c r="A1373" s="41" t="s">
        <v>33</v>
      </c>
      <c r="B1373" s="41" t="s">
        <v>2855</v>
      </c>
      <c r="C1373" s="74">
        <f t="shared" si="106"/>
        <v>0.35015516644</v>
      </c>
      <c r="D1373" s="74">
        <f t="shared" si="107"/>
        <v>9.7034937100000003E-3</v>
      </c>
      <c r="E1373" s="74">
        <f t="shared" si="108"/>
        <v>0.2398348159</v>
      </c>
      <c r="F1373" s="74">
        <f t="shared" si="109"/>
        <v>5.4667110830000004E-2</v>
      </c>
      <c r="G1373" s="75">
        <v>4.5949746E-2</v>
      </c>
      <c r="H1373" s="43">
        <v>1.9712975000000001E-3</v>
      </c>
      <c r="I1373" s="43">
        <v>0.23169269000000001</v>
      </c>
      <c r="J1373" s="43">
        <v>4.1590990999999999E-3</v>
      </c>
      <c r="K1373" s="43">
        <v>1.4615257E-3</v>
      </c>
      <c r="L1373" s="43">
        <v>3.1045181000000002E-4</v>
      </c>
      <c r="M1373" s="43">
        <v>3.7724171000000002E-3</v>
      </c>
      <c r="N1373" s="43">
        <v>6.1708283999999999E-3</v>
      </c>
      <c r="O1373" s="43">
        <v>1.5466403000000001E-4</v>
      </c>
      <c r="P1373" s="43">
        <v>7.6422540999999998E-3</v>
      </c>
      <c r="Q1373" s="43">
        <v>1.2476347000000001E-3</v>
      </c>
      <c r="R1373" s="43">
        <v>3.7172005000000001E-2</v>
      </c>
      <c r="S1373" s="43">
        <v>8.4505529999999995E-3</v>
      </c>
      <c r="U1373" s="77">
        <f t="shared" si="110"/>
        <v>0.39611849999999998</v>
      </c>
    </row>
    <row r="1374" spans="1:21">
      <c r="A1374" s="41" t="s">
        <v>33</v>
      </c>
      <c r="B1374" s="41" t="s">
        <v>2856</v>
      </c>
      <c r="C1374" s="74">
        <f t="shared" si="106"/>
        <v>0.49425762490000003</v>
      </c>
      <c r="D1374" s="74">
        <f t="shared" si="107"/>
        <v>1.2357581529999998E-2</v>
      </c>
      <c r="E1374" s="74">
        <f t="shared" si="108"/>
        <v>0.36474524600000002</v>
      </c>
      <c r="F1374" s="74">
        <f t="shared" si="109"/>
        <v>5.8764789370000001E-2</v>
      </c>
      <c r="G1374" s="75">
        <v>5.8390008E-2</v>
      </c>
      <c r="H1374" s="43">
        <v>2.1788350000000001E-3</v>
      </c>
      <c r="I1374" s="43">
        <v>0.32813951000000002</v>
      </c>
      <c r="J1374" s="43">
        <v>4.4915186999999997E-3</v>
      </c>
      <c r="K1374" s="43">
        <v>1.5820467E-3</v>
      </c>
      <c r="L1374" s="43">
        <v>4.5754903000000001E-4</v>
      </c>
      <c r="M1374" s="43">
        <v>5.8264670999999997E-3</v>
      </c>
      <c r="N1374" s="43">
        <v>3.4426901000000003E-2</v>
      </c>
      <c r="O1374" s="43">
        <v>1.6445646999999999E-4</v>
      </c>
      <c r="P1374" s="43">
        <v>8.1429811999999997E-3</v>
      </c>
      <c r="Q1374" s="43">
        <v>1.3544198E-3</v>
      </c>
      <c r="R1374" s="43">
        <v>3.9189594000000001E-2</v>
      </c>
      <c r="S1374" s="43">
        <v>9.9133378999999994E-3</v>
      </c>
      <c r="U1374" s="77">
        <f t="shared" si="110"/>
        <v>0.50336213793103446</v>
      </c>
    </row>
    <row r="1375" spans="1:21">
      <c r="A1375" s="41" t="s">
        <v>33</v>
      </c>
      <c r="B1375" s="41" t="s">
        <v>2857</v>
      </c>
      <c r="C1375" s="74">
        <f t="shared" si="106"/>
        <v>0.47093946074999998</v>
      </c>
      <c r="D1375" s="74">
        <f t="shared" si="107"/>
        <v>1.1694668160000001E-2</v>
      </c>
      <c r="E1375" s="74">
        <f t="shared" si="108"/>
        <v>0.35148335359999999</v>
      </c>
      <c r="F1375" s="74">
        <f t="shared" si="109"/>
        <v>5.607234299000001E-2</v>
      </c>
      <c r="G1375" s="75">
        <v>5.1689095999999997E-2</v>
      </c>
      <c r="H1375" s="43">
        <v>1.7570006000000001E-3</v>
      </c>
      <c r="I1375" s="43">
        <v>0.31832250000000001</v>
      </c>
      <c r="J1375" s="43">
        <v>4.1979386999999998E-3</v>
      </c>
      <c r="K1375" s="43">
        <v>1.5350835E-3</v>
      </c>
      <c r="L1375" s="43">
        <v>4.3853346000000002E-4</v>
      </c>
      <c r="M1375" s="43">
        <v>5.5231124999999999E-3</v>
      </c>
      <c r="N1375" s="43">
        <v>3.1403853000000002E-2</v>
      </c>
      <c r="O1375" s="43">
        <v>1.2705069000000001E-4</v>
      </c>
      <c r="P1375" s="43">
        <v>8.0934092000000003E-3</v>
      </c>
      <c r="Q1375" s="43">
        <v>1.2196462000000001E-3</v>
      </c>
      <c r="R1375" s="43">
        <v>3.8989711000000003E-2</v>
      </c>
      <c r="S1375" s="43">
        <v>7.6425258999999997E-3</v>
      </c>
      <c r="U1375" s="77">
        <f t="shared" si="110"/>
        <v>0.44559565517241373</v>
      </c>
    </row>
    <row r="1376" spans="1:21">
      <c r="A1376" s="41" t="s">
        <v>33</v>
      </c>
      <c r="B1376" s="41" t="s">
        <v>2858</v>
      </c>
      <c r="C1376" s="74">
        <f t="shared" si="106"/>
        <v>0.44426429805000001</v>
      </c>
      <c r="D1376" s="74">
        <f t="shared" si="107"/>
        <v>1.3504718249999999E-2</v>
      </c>
      <c r="E1376" s="74">
        <f t="shared" si="108"/>
        <v>0.31651175539999998</v>
      </c>
      <c r="F1376" s="74">
        <f t="shared" si="109"/>
        <v>6.3561797399999995E-2</v>
      </c>
      <c r="G1376" s="75">
        <v>5.0686027000000002E-2</v>
      </c>
      <c r="H1376" s="43">
        <v>2.1094543999999999E-3</v>
      </c>
      <c r="I1376" s="43">
        <v>0.28295020999999998</v>
      </c>
      <c r="J1376" s="43">
        <v>5.9213282999999997E-3</v>
      </c>
      <c r="K1376" s="43">
        <v>1.8808818000000001E-3</v>
      </c>
      <c r="L1376" s="43">
        <v>4.0021725E-4</v>
      </c>
      <c r="M1376" s="43">
        <v>5.3022909000000002E-3</v>
      </c>
      <c r="N1376" s="43">
        <v>3.1452091000000001E-2</v>
      </c>
      <c r="O1376" s="43">
        <v>1.7638258999999999E-4</v>
      </c>
      <c r="P1376" s="43">
        <v>1.2408274E-2</v>
      </c>
      <c r="Q1376" s="43">
        <v>9.7791781000000004E-4</v>
      </c>
      <c r="R1376" s="43">
        <v>3.1672195E-2</v>
      </c>
      <c r="S1376" s="43">
        <v>1.8327027999999999E-2</v>
      </c>
      <c r="U1376" s="77">
        <f t="shared" si="110"/>
        <v>0.43694850862068962</v>
      </c>
    </row>
    <row r="1377" spans="1:21">
      <c r="A1377" s="41" t="s">
        <v>33</v>
      </c>
      <c r="B1377" s="41" t="s">
        <v>2859</v>
      </c>
      <c r="C1377" s="74">
        <f t="shared" si="106"/>
        <v>0.54536619838</v>
      </c>
      <c r="D1377" s="74">
        <f t="shared" si="107"/>
        <v>2.124718074E-2</v>
      </c>
      <c r="E1377" s="74">
        <f t="shared" si="108"/>
        <v>0.28208672800000001</v>
      </c>
      <c r="F1377" s="74">
        <f t="shared" si="109"/>
        <v>0.17138575464</v>
      </c>
      <c r="G1377" s="75">
        <v>7.0646534999999996E-2</v>
      </c>
      <c r="H1377" s="43">
        <v>1.3242624999999999E-2</v>
      </c>
      <c r="I1377" s="43">
        <v>0.25589346000000002</v>
      </c>
      <c r="J1377" s="43">
        <v>1.0238315E-2</v>
      </c>
      <c r="K1377" s="43">
        <v>2.4746810999999999E-3</v>
      </c>
      <c r="L1377" s="43">
        <v>3.1461114E-4</v>
      </c>
      <c r="M1377" s="43">
        <v>8.2195735000000006E-3</v>
      </c>
      <c r="N1377" s="43">
        <v>1.2950643E-2</v>
      </c>
      <c r="O1377" s="43">
        <v>5.9097703999999997E-4</v>
      </c>
      <c r="P1377" s="43">
        <v>1.8608504000000001E-2</v>
      </c>
      <c r="Q1377" s="43">
        <v>4.0866365999999996E-3</v>
      </c>
      <c r="R1377" s="43">
        <v>1.4356857000000001E-2</v>
      </c>
      <c r="S1377" s="43">
        <v>0.13374278000000001</v>
      </c>
      <c r="U1377" s="77">
        <f t="shared" si="110"/>
        <v>0.60902185344827575</v>
      </c>
    </row>
    <row r="1378" spans="1:21">
      <c r="A1378" s="41" t="s">
        <v>33</v>
      </c>
      <c r="B1378" s="41" t="s">
        <v>2860</v>
      </c>
      <c r="C1378" s="74">
        <f t="shared" si="106"/>
        <v>0.48115972374999999</v>
      </c>
      <c r="D1378" s="74">
        <f t="shared" si="107"/>
        <v>1.5744202710000002E-2</v>
      </c>
      <c r="E1378" s="74">
        <f t="shared" si="108"/>
        <v>0.36352727889999997</v>
      </c>
      <c r="F1378" s="74">
        <f t="shared" si="109"/>
        <v>4.5762652139999999E-2</v>
      </c>
      <c r="G1378" s="75">
        <v>5.6125590000000003E-2</v>
      </c>
      <c r="H1378" s="43">
        <v>1.5241069E-3</v>
      </c>
      <c r="I1378" s="43">
        <v>0.34782774</v>
      </c>
      <c r="J1378" s="43">
        <v>5.6939304E-3</v>
      </c>
      <c r="K1378" s="43">
        <v>1.7969938E-3</v>
      </c>
      <c r="L1378" s="43">
        <v>5.3957390999999995E-4</v>
      </c>
      <c r="M1378" s="43">
        <v>7.7137046000000003E-3</v>
      </c>
      <c r="N1378" s="43">
        <v>1.4175432E-2</v>
      </c>
      <c r="O1378" s="43">
        <v>1.4403722000000001E-4</v>
      </c>
      <c r="P1378" s="43">
        <v>1.2034970000000001E-2</v>
      </c>
      <c r="Q1378" s="43">
        <v>7.8286101999999996E-4</v>
      </c>
      <c r="R1378" s="43">
        <v>2.5130843999999999E-2</v>
      </c>
      <c r="S1378" s="43">
        <v>7.6699398999999996E-3</v>
      </c>
      <c r="U1378" s="77">
        <f t="shared" si="110"/>
        <v>0.48384129310344826</v>
      </c>
    </row>
    <row r="1379" spans="1:21">
      <c r="A1379" s="41" t="s">
        <v>33</v>
      </c>
      <c r="B1379" s="41" t="s">
        <v>2861</v>
      </c>
      <c r="C1379" s="74">
        <f t="shared" si="106"/>
        <v>0.43044178287000001</v>
      </c>
      <c r="D1379" s="74">
        <f t="shared" si="107"/>
        <v>1.644614397E-2</v>
      </c>
      <c r="E1379" s="74">
        <f t="shared" si="108"/>
        <v>0.2847561334</v>
      </c>
      <c r="F1379" s="74">
        <f t="shared" si="109"/>
        <v>7.3501554499999996E-2</v>
      </c>
      <c r="G1379" s="75">
        <v>5.5737951000000001E-2</v>
      </c>
      <c r="H1379" s="43">
        <v>2.4791114000000001E-3</v>
      </c>
      <c r="I1379" s="43">
        <v>0.26686831</v>
      </c>
      <c r="J1379" s="43">
        <v>8.2615089000000006E-3</v>
      </c>
      <c r="K1379" s="43">
        <v>2.6693463000000001E-3</v>
      </c>
      <c r="L1379" s="43">
        <v>4.3886016999999998E-4</v>
      </c>
      <c r="M1379" s="43">
        <v>5.0764286000000002E-3</v>
      </c>
      <c r="N1379" s="43">
        <v>1.5408712E-2</v>
      </c>
      <c r="O1379" s="43">
        <v>2.2286140000000001E-4</v>
      </c>
      <c r="P1379" s="43">
        <v>1.7698420999999999E-2</v>
      </c>
      <c r="Q1379" s="43">
        <v>1.4098691E-3</v>
      </c>
      <c r="R1379" s="43">
        <v>3.9649056000000002E-2</v>
      </c>
      <c r="S1379" s="43">
        <v>1.4521347E-2</v>
      </c>
      <c r="U1379" s="77">
        <f t="shared" si="110"/>
        <v>0.48049957758620687</v>
      </c>
    </row>
    <row r="1380" spans="1:21">
      <c r="A1380" s="41" t="s">
        <v>33</v>
      </c>
      <c r="B1380" s="41" t="s">
        <v>2862</v>
      </c>
      <c r="C1380" s="74">
        <f t="shared" si="106"/>
        <v>0.48829832578999999</v>
      </c>
      <c r="D1380" s="74">
        <f t="shared" si="107"/>
        <v>1.7492988229999999E-2</v>
      </c>
      <c r="E1380" s="74">
        <f t="shared" si="108"/>
        <v>0.35028043189999997</v>
      </c>
      <c r="F1380" s="74">
        <f t="shared" si="109"/>
        <v>5.8783186659999993E-2</v>
      </c>
      <c r="G1380" s="75">
        <v>6.1741719E-2</v>
      </c>
      <c r="H1380" s="43">
        <v>2.0209199999999998E-3</v>
      </c>
      <c r="I1380" s="43">
        <v>0.33846873</v>
      </c>
      <c r="J1380" s="43">
        <v>7.7902663999999998E-3</v>
      </c>
      <c r="K1380" s="43">
        <v>2.4788335999999999E-3</v>
      </c>
      <c r="L1380" s="43">
        <v>5.4330733000000002E-4</v>
      </c>
      <c r="M1380" s="43">
        <v>6.6805809000000001E-3</v>
      </c>
      <c r="N1380" s="43">
        <v>9.7907819E-3</v>
      </c>
      <c r="O1380" s="43">
        <v>1.9701585999999999E-4</v>
      </c>
      <c r="P1380" s="43">
        <v>1.6763971999999999E-2</v>
      </c>
      <c r="Q1380" s="43">
        <v>1.1155163999999999E-3</v>
      </c>
      <c r="R1380" s="43">
        <v>3.2008211000000002E-2</v>
      </c>
      <c r="S1380" s="43">
        <v>8.6984713999999994E-3</v>
      </c>
      <c r="U1380" s="77">
        <f t="shared" si="110"/>
        <v>0.53225619827586201</v>
      </c>
    </row>
    <row r="1381" spans="1:21">
      <c r="A1381" s="41" t="s">
        <v>33</v>
      </c>
      <c r="B1381" s="41" t="s">
        <v>2863</v>
      </c>
      <c r="C1381" s="74">
        <f t="shared" si="106"/>
        <v>1.01962982473</v>
      </c>
      <c r="D1381" s="74">
        <f t="shared" si="107"/>
        <v>4.5552648530000003E-2</v>
      </c>
      <c r="E1381" s="74">
        <f t="shared" si="108"/>
        <v>0.30766067799999997</v>
      </c>
      <c r="F1381" s="74">
        <f t="shared" si="109"/>
        <v>0.53011678819999997</v>
      </c>
      <c r="G1381" s="75">
        <v>0.13629970999999999</v>
      </c>
      <c r="H1381" s="43">
        <v>3.8245556E-2</v>
      </c>
      <c r="I1381" s="43">
        <v>0.24397843</v>
      </c>
      <c r="J1381" s="43">
        <v>2.4752836E-2</v>
      </c>
      <c r="K1381" s="43">
        <v>5.5871825000000002E-3</v>
      </c>
      <c r="L1381" s="43">
        <v>2.9696903E-4</v>
      </c>
      <c r="M1381" s="43">
        <v>1.4915661E-2</v>
      </c>
      <c r="N1381" s="43">
        <v>2.5436692E-2</v>
      </c>
      <c r="O1381" s="43">
        <v>1.6299152000000001E-3</v>
      </c>
      <c r="P1381" s="43">
        <v>4.3248736000000003E-2</v>
      </c>
      <c r="Q1381" s="43">
        <v>1.1590708E-2</v>
      </c>
      <c r="R1381" s="43">
        <v>2.2376729000000001E-2</v>
      </c>
      <c r="S1381" s="43">
        <v>0.45127070000000002</v>
      </c>
      <c r="U1381" s="77">
        <f t="shared" si="110"/>
        <v>1.1749974999999999</v>
      </c>
    </row>
    <row r="1382" spans="1:21">
      <c r="A1382" s="41" t="s">
        <v>33</v>
      </c>
      <c r="B1382" s="41" t="s">
        <v>2864</v>
      </c>
      <c r="C1382" s="74">
        <f t="shared" si="106"/>
        <v>0.42016791040000001</v>
      </c>
      <c r="D1382" s="74">
        <f t="shared" si="107"/>
        <v>1.357323672E-2</v>
      </c>
      <c r="E1382" s="74">
        <f t="shared" si="108"/>
        <v>0.30358102570000001</v>
      </c>
      <c r="F1382" s="74">
        <f t="shared" si="109"/>
        <v>5.1460105979999997E-2</v>
      </c>
      <c r="G1382" s="75">
        <v>5.1553542000000001E-2</v>
      </c>
      <c r="H1382" s="43">
        <v>1.5362519000000001E-3</v>
      </c>
      <c r="I1382" s="43">
        <v>0.29489293</v>
      </c>
      <c r="J1382" s="43">
        <v>5.8892275000000001E-3</v>
      </c>
      <c r="K1382" s="43">
        <v>1.9202952999999999E-3</v>
      </c>
      <c r="L1382" s="43">
        <v>4.5435591999999999E-4</v>
      </c>
      <c r="M1382" s="43">
        <v>5.3093580000000001E-3</v>
      </c>
      <c r="N1382" s="43">
        <v>7.1518438E-3</v>
      </c>
      <c r="O1382" s="43">
        <v>1.5658743000000001E-4</v>
      </c>
      <c r="P1382" s="43">
        <v>1.2525400000000001E-2</v>
      </c>
      <c r="Q1382" s="43">
        <v>8.0343454999999998E-4</v>
      </c>
      <c r="R1382" s="43">
        <v>3.0495403000000001E-2</v>
      </c>
      <c r="S1382" s="43">
        <v>7.479281E-3</v>
      </c>
      <c r="U1382" s="77">
        <f t="shared" si="110"/>
        <v>0.44442708620689653</v>
      </c>
    </row>
    <row r="1383" spans="1:21">
      <c r="A1383" s="41" t="s">
        <v>33</v>
      </c>
      <c r="B1383" s="41" t="s">
        <v>2865</v>
      </c>
      <c r="C1383" s="74">
        <f t="shared" si="106"/>
        <v>0.46295596043999998</v>
      </c>
      <c r="D1383" s="74">
        <f t="shared" si="107"/>
        <v>1.5093249320000002E-2</v>
      </c>
      <c r="E1383" s="74">
        <f t="shared" si="108"/>
        <v>0.29833102350000001</v>
      </c>
      <c r="F1383" s="74">
        <f t="shared" si="109"/>
        <v>8.9783741619999996E-2</v>
      </c>
      <c r="G1383" s="75">
        <v>5.9747946000000003E-2</v>
      </c>
      <c r="H1383" s="43">
        <v>5.0428816000000001E-3</v>
      </c>
      <c r="I1383" s="43">
        <v>0.28676783</v>
      </c>
      <c r="J1383" s="43">
        <v>7.7777282000000003E-3</v>
      </c>
      <c r="K1383" s="43">
        <v>2.2593091000000002E-3</v>
      </c>
      <c r="L1383" s="43">
        <v>2.9596952000000002E-4</v>
      </c>
      <c r="M1383" s="43">
        <v>4.7602425000000002E-3</v>
      </c>
      <c r="N1383" s="43">
        <v>6.5203118999999999E-3</v>
      </c>
      <c r="O1383" s="43">
        <v>2.8780051999999998E-4</v>
      </c>
      <c r="P1383" s="43">
        <v>1.5789353999999999E-2</v>
      </c>
      <c r="Q1383" s="43">
        <v>2.0101800999999999E-3</v>
      </c>
      <c r="R1383" s="43">
        <v>2.3430277999999999E-2</v>
      </c>
      <c r="S1383" s="43">
        <v>4.8266128999999998E-2</v>
      </c>
      <c r="U1383" s="77">
        <f t="shared" si="110"/>
        <v>0.51506850000000004</v>
      </c>
    </row>
    <row r="1384" spans="1:21">
      <c r="A1384" s="41" t="s">
        <v>33</v>
      </c>
      <c r="B1384" s="41" t="s">
        <v>2866</v>
      </c>
      <c r="C1384" s="74">
        <f t="shared" si="106"/>
        <v>0.55441821885999998</v>
      </c>
      <c r="D1384" s="74">
        <f t="shared" si="107"/>
        <v>2.164733898E-2</v>
      </c>
      <c r="E1384" s="74">
        <f t="shared" si="108"/>
        <v>0.28298249399999997</v>
      </c>
      <c r="F1384" s="74">
        <f t="shared" si="109"/>
        <v>0.17367252488000001</v>
      </c>
      <c r="G1384" s="75">
        <v>7.6115861000000007E-2</v>
      </c>
      <c r="H1384" s="43">
        <v>1.3643913000000001E-2</v>
      </c>
      <c r="I1384" s="43">
        <v>0.25616223999999999</v>
      </c>
      <c r="J1384" s="43">
        <v>1.0498985000000001E-2</v>
      </c>
      <c r="K1384" s="43">
        <v>2.5097128000000002E-3</v>
      </c>
      <c r="L1384" s="43">
        <v>3.1906407999999999E-4</v>
      </c>
      <c r="M1384" s="43">
        <v>8.3195770999999995E-3</v>
      </c>
      <c r="N1384" s="43">
        <v>1.3176340999999999E-2</v>
      </c>
      <c r="O1384" s="43">
        <v>6.2741337999999995E-4</v>
      </c>
      <c r="P1384" s="43">
        <v>1.8608504000000001E-2</v>
      </c>
      <c r="Q1384" s="43">
        <v>4.2108385000000003E-3</v>
      </c>
      <c r="R1384" s="43">
        <v>1.4356999E-2</v>
      </c>
      <c r="S1384" s="43">
        <v>0.13586877</v>
      </c>
      <c r="U1384" s="77">
        <f t="shared" si="110"/>
        <v>0.65617121551724145</v>
      </c>
    </row>
    <row r="1385" spans="1:21">
      <c r="A1385" s="41" t="s">
        <v>33</v>
      </c>
      <c r="B1385" s="41" t="s">
        <v>2867</v>
      </c>
      <c r="C1385" s="74">
        <f t="shared" si="106"/>
        <v>0.49021175024999997</v>
      </c>
      <c r="D1385" s="74">
        <f t="shared" si="107"/>
        <v>1.6144361459999999E-2</v>
      </c>
      <c r="E1385" s="74">
        <f t="shared" si="108"/>
        <v>0.36442304410000004</v>
      </c>
      <c r="F1385" s="74">
        <f t="shared" si="109"/>
        <v>4.8049429689999999E-2</v>
      </c>
      <c r="G1385" s="75">
        <v>6.1594915E-2</v>
      </c>
      <c r="H1385" s="43">
        <v>1.9253950999999999E-3</v>
      </c>
      <c r="I1385" s="43">
        <v>0.34809652000000002</v>
      </c>
      <c r="J1385" s="43">
        <v>5.9546008999999999E-3</v>
      </c>
      <c r="K1385" s="43">
        <v>1.8320254000000001E-3</v>
      </c>
      <c r="L1385" s="43">
        <v>5.4402686E-4</v>
      </c>
      <c r="M1385" s="43">
        <v>7.8137082999999996E-3</v>
      </c>
      <c r="N1385" s="43">
        <v>1.4401129E-2</v>
      </c>
      <c r="O1385" s="43">
        <v>1.8047355E-4</v>
      </c>
      <c r="P1385" s="43">
        <v>1.2034970000000001E-2</v>
      </c>
      <c r="Q1385" s="43">
        <v>9.0706293999999997E-4</v>
      </c>
      <c r="R1385" s="43">
        <v>2.5130987E-2</v>
      </c>
      <c r="S1385" s="43">
        <v>9.7959362000000008E-3</v>
      </c>
      <c r="U1385" s="77">
        <f t="shared" si="110"/>
        <v>0.53099064655172412</v>
      </c>
    </row>
    <row r="1386" spans="1:21">
      <c r="A1386" s="41" t="s">
        <v>33</v>
      </c>
      <c r="B1386" s="41" t="s">
        <v>2868</v>
      </c>
      <c r="C1386" s="74">
        <f t="shared" si="106"/>
        <v>0.43949379905000002</v>
      </c>
      <c r="D1386" s="74">
        <f t="shared" si="107"/>
        <v>1.6846302719999998E-2</v>
      </c>
      <c r="E1386" s="74">
        <f t="shared" si="108"/>
        <v>0.28565188860000001</v>
      </c>
      <c r="F1386" s="74">
        <f t="shared" si="109"/>
        <v>7.5788330729999992E-2</v>
      </c>
      <c r="G1386" s="75">
        <v>6.1207276999999997E-2</v>
      </c>
      <c r="H1386" s="43">
        <v>2.8803995999999998E-3</v>
      </c>
      <c r="I1386" s="43">
        <v>0.26713708000000003</v>
      </c>
      <c r="J1386" s="43">
        <v>8.5221793999999997E-3</v>
      </c>
      <c r="K1386" s="43">
        <v>2.7043778999999999E-3</v>
      </c>
      <c r="L1386" s="43">
        <v>4.4331311999999998E-4</v>
      </c>
      <c r="M1386" s="43">
        <v>5.1764322999999996E-3</v>
      </c>
      <c r="N1386" s="43">
        <v>1.5634408999999998E-2</v>
      </c>
      <c r="O1386" s="43">
        <v>2.5929772999999998E-4</v>
      </c>
      <c r="P1386" s="43">
        <v>1.7698420999999999E-2</v>
      </c>
      <c r="Q1386" s="43">
        <v>1.5340709999999999E-3</v>
      </c>
      <c r="R1386" s="43">
        <v>3.9649197999999997E-2</v>
      </c>
      <c r="S1386" s="43">
        <v>1.6647342999999998E-2</v>
      </c>
      <c r="U1386" s="77">
        <f t="shared" si="110"/>
        <v>0.52764893965517234</v>
      </c>
    </row>
    <row r="1387" spans="1:21">
      <c r="A1387" s="41" t="s">
        <v>33</v>
      </c>
      <c r="B1387" s="41" t="s">
        <v>2869</v>
      </c>
      <c r="C1387" s="74">
        <f t="shared" si="106"/>
        <v>0.49735035367000002</v>
      </c>
      <c r="D1387" s="74">
        <f t="shared" si="107"/>
        <v>1.7893146879999999E-2</v>
      </c>
      <c r="E1387" s="74">
        <f t="shared" si="108"/>
        <v>0.35117619720000004</v>
      </c>
      <c r="F1387" s="74">
        <f t="shared" si="109"/>
        <v>6.1069964589999998E-2</v>
      </c>
      <c r="G1387" s="75">
        <v>6.7211044999999997E-2</v>
      </c>
      <c r="H1387" s="43">
        <v>2.4222082E-3</v>
      </c>
      <c r="I1387" s="43">
        <v>0.33873751000000002</v>
      </c>
      <c r="J1387" s="43">
        <v>8.0509368999999997E-3</v>
      </c>
      <c r="K1387" s="43">
        <v>2.5138652000000002E-3</v>
      </c>
      <c r="L1387" s="43">
        <v>5.4776027999999997E-4</v>
      </c>
      <c r="M1387" s="43">
        <v>6.7805844999999998E-3</v>
      </c>
      <c r="N1387" s="43">
        <v>1.0016479E-2</v>
      </c>
      <c r="O1387" s="43">
        <v>2.3345218999999999E-4</v>
      </c>
      <c r="P1387" s="43">
        <v>1.6763971999999999E-2</v>
      </c>
      <c r="Q1387" s="43">
        <v>1.2397184E-3</v>
      </c>
      <c r="R1387" s="43">
        <v>3.2008354000000003E-2</v>
      </c>
      <c r="S1387" s="43">
        <v>1.0824468E-2</v>
      </c>
      <c r="U1387" s="77">
        <f t="shared" si="110"/>
        <v>0.57940556034482749</v>
      </c>
    </row>
    <row r="1388" spans="1:21">
      <c r="A1388" s="41" t="s">
        <v>33</v>
      </c>
      <c r="B1388" s="41" t="s">
        <v>2870</v>
      </c>
      <c r="C1388" s="74">
        <f t="shared" si="106"/>
        <v>1.0286818476800001</v>
      </c>
      <c r="D1388" s="74">
        <f t="shared" si="107"/>
        <v>4.595280618E-2</v>
      </c>
      <c r="E1388" s="74">
        <f t="shared" si="108"/>
        <v>0.30855644300000001</v>
      </c>
      <c r="F1388" s="74">
        <f t="shared" si="109"/>
        <v>0.53240356850000004</v>
      </c>
      <c r="G1388" s="75">
        <v>0.14176902999999999</v>
      </c>
      <c r="H1388" s="43">
        <v>3.8646844E-2</v>
      </c>
      <c r="I1388" s="43">
        <v>0.24424720999999999</v>
      </c>
      <c r="J1388" s="43">
        <v>2.5013506000000001E-2</v>
      </c>
      <c r="K1388" s="43">
        <v>5.6222141999999996E-3</v>
      </c>
      <c r="L1388" s="43">
        <v>3.0142198E-4</v>
      </c>
      <c r="M1388" s="43">
        <v>1.5015664E-2</v>
      </c>
      <c r="N1388" s="43">
        <v>2.5662389000000001E-2</v>
      </c>
      <c r="O1388" s="43">
        <v>1.6663514999999999E-3</v>
      </c>
      <c r="P1388" s="43">
        <v>4.3248736000000003E-2</v>
      </c>
      <c r="Q1388" s="43">
        <v>1.171491E-2</v>
      </c>
      <c r="R1388" s="43">
        <v>2.2376871E-2</v>
      </c>
      <c r="S1388" s="43">
        <v>0.45339669999999999</v>
      </c>
      <c r="U1388" s="77">
        <f t="shared" si="110"/>
        <v>1.2221468103448274</v>
      </c>
    </row>
    <row r="1389" spans="1:21">
      <c r="A1389" s="41" t="s">
        <v>33</v>
      </c>
      <c r="B1389" s="41" t="s">
        <v>2871</v>
      </c>
      <c r="C1389" s="74">
        <f t="shared" si="106"/>
        <v>0.42921992692000005</v>
      </c>
      <c r="D1389" s="74">
        <f t="shared" si="107"/>
        <v>1.3973395270000001E-2</v>
      </c>
      <c r="E1389" s="74">
        <f t="shared" si="108"/>
        <v>0.30447678110000004</v>
      </c>
      <c r="F1389" s="74">
        <f t="shared" si="109"/>
        <v>5.374688255E-2</v>
      </c>
      <c r="G1389" s="75">
        <v>5.7022867999999997E-2</v>
      </c>
      <c r="H1389" s="43">
        <v>1.9375401E-3</v>
      </c>
      <c r="I1389" s="43">
        <v>0.29516170000000003</v>
      </c>
      <c r="J1389" s="43">
        <v>6.1498979000000004E-3</v>
      </c>
      <c r="K1389" s="43">
        <v>1.9553269000000002E-3</v>
      </c>
      <c r="L1389" s="43">
        <v>4.5880887E-4</v>
      </c>
      <c r="M1389" s="43">
        <v>5.4093615999999999E-3</v>
      </c>
      <c r="N1389" s="43">
        <v>7.3775409999999996E-3</v>
      </c>
      <c r="O1389" s="43">
        <v>1.9302377E-4</v>
      </c>
      <c r="P1389" s="43">
        <v>1.2525400000000001E-2</v>
      </c>
      <c r="Q1389" s="43">
        <v>9.2763648000000005E-4</v>
      </c>
      <c r="R1389" s="43">
        <v>3.0495544999999999E-2</v>
      </c>
      <c r="S1389" s="43">
        <v>9.6052772999999994E-3</v>
      </c>
      <c r="U1389" s="77">
        <f t="shared" si="110"/>
        <v>0.491576448275862</v>
      </c>
    </row>
    <row r="1390" spans="1:21">
      <c r="A1390" s="41" t="s">
        <v>33</v>
      </c>
      <c r="B1390" s="41" t="s">
        <v>2872</v>
      </c>
      <c r="C1390" s="74">
        <f t="shared" si="106"/>
        <v>0.47200798673000005</v>
      </c>
      <c r="D1390" s="74">
        <f t="shared" si="107"/>
        <v>1.5493407969999999E-2</v>
      </c>
      <c r="E1390" s="74">
        <f t="shared" si="108"/>
        <v>0.29922678890000004</v>
      </c>
      <c r="F1390" s="74">
        <f t="shared" si="109"/>
        <v>9.2070517860000006E-2</v>
      </c>
      <c r="G1390" s="75">
        <v>6.5217272000000007E-2</v>
      </c>
      <c r="H1390" s="43">
        <v>5.4441697999999998E-3</v>
      </c>
      <c r="I1390" s="43">
        <v>0.28703661000000003</v>
      </c>
      <c r="J1390" s="43">
        <v>8.0383986999999994E-3</v>
      </c>
      <c r="K1390" s="43">
        <v>2.2943407E-3</v>
      </c>
      <c r="L1390" s="43">
        <v>3.0042247000000002E-4</v>
      </c>
      <c r="M1390" s="43">
        <v>4.8602461E-3</v>
      </c>
      <c r="N1390" s="43">
        <v>6.7460091000000003E-3</v>
      </c>
      <c r="O1390" s="43">
        <v>3.2423686000000002E-4</v>
      </c>
      <c r="P1390" s="43">
        <v>1.5789353999999999E-2</v>
      </c>
      <c r="Q1390" s="43">
        <v>2.1343820000000002E-3</v>
      </c>
      <c r="R1390" s="43">
        <v>2.343042E-2</v>
      </c>
      <c r="S1390" s="43">
        <v>5.0392125000000003E-2</v>
      </c>
      <c r="U1390" s="77">
        <f t="shared" si="110"/>
        <v>0.56221786206896551</v>
      </c>
    </row>
    <row r="1391" spans="1:21">
      <c r="A1391" s="41" t="s">
        <v>33</v>
      </c>
      <c r="B1391" s="41" t="s">
        <v>2873</v>
      </c>
      <c r="C1391" s="74">
        <f t="shared" si="106"/>
        <v>0.47448339484000002</v>
      </c>
      <c r="D1391" s="74">
        <f t="shared" si="107"/>
        <v>1.6870216779999999E-2</v>
      </c>
      <c r="E1391" s="74">
        <f t="shared" si="108"/>
        <v>0.33167871380000002</v>
      </c>
      <c r="F1391" s="74">
        <f t="shared" si="109"/>
        <v>6.6513786259999999E-2</v>
      </c>
      <c r="G1391" s="75">
        <v>5.9420677999999998E-2</v>
      </c>
      <c r="H1391" s="43">
        <v>2.6981917999999998E-3</v>
      </c>
      <c r="I1391" s="43">
        <v>0.31755897999999999</v>
      </c>
      <c r="J1391" s="43">
        <v>7.5289696000000001E-3</v>
      </c>
      <c r="K1391" s="43">
        <v>2.3559805999999999E-3</v>
      </c>
      <c r="L1391" s="43">
        <v>4.9844608000000005E-4</v>
      </c>
      <c r="M1391" s="43">
        <v>6.4868204999999996E-3</v>
      </c>
      <c r="N1391" s="43">
        <v>1.1421542E-2</v>
      </c>
      <c r="O1391" s="43">
        <v>2.1485265999999999E-4</v>
      </c>
      <c r="P1391" s="43">
        <v>1.5919655000000001E-2</v>
      </c>
      <c r="Q1391" s="43">
        <v>1.2815316E-3</v>
      </c>
      <c r="R1391" s="43">
        <v>3.1150622999999999E-2</v>
      </c>
      <c r="S1391" s="43">
        <v>1.7947123999999998E-2</v>
      </c>
      <c r="U1391" s="77">
        <f t="shared" si="110"/>
        <v>0.512247224137931</v>
      </c>
    </row>
    <row r="1392" spans="1:21">
      <c r="A1392" s="41" t="s">
        <v>33</v>
      </c>
      <c r="B1392" s="41" t="s">
        <v>2874</v>
      </c>
      <c r="C1392" s="74">
        <f t="shared" si="106"/>
        <v>0.37081840473500005</v>
      </c>
      <c r="D1392" s="74">
        <f t="shared" si="107"/>
        <v>7.5852238100000014E-3</v>
      </c>
      <c r="E1392" s="74">
        <f t="shared" si="108"/>
        <v>0.28689255303000005</v>
      </c>
      <c r="F1392" s="74">
        <f t="shared" si="109"/>
        <v>3.4051004895E-2</v>
      </c>
      <c r="G1392" s="75">
        <v>4.2289622999999998E-2</v>
      </c>
      <c r="H1392" s="43">
        <v>7.9497262999999999E-4</v>
      </c>
      <c r="I1392" s="43">
        <v>0.28333063000000003</v>
      </c>
      <c r="J1392" s="43">
        <v>3.1366491000000001E-3</v>
      </c>
      <c r="K1392" s="43">
        <v>1.0175234999999999E-3</v>
      </c>
      <c r="L1392" s="43">
        <v>2.2018541000000001E-4</v>
      </c>
      <c r="M1392" s="43">
        <v>3.2108658000000001E-3</v>
      </c>
      <c r="N1392" s="43">
        <v>2.7669503999999999E-3</v>
      </c>
      <c r="O1392" s="43">
        <v>8.9785795000000003E-5</v>
      </c>
      <c r="P1392" s="43">
        <v>6.5230951000000001E-3</v>
      </c>
      <c r="Q1392" s="43">
        <v>3.8299619999999999E-4</v>
      </c>
      <c r="R1392" s="43">
        <v>2.1879543000000001E-2</v>
      </c>
      <c r="S1392" s="43">
        <v>5.1755847999999998E-3</v>
      </c>
      <c r="U1392" s="77">
        <f t="shared" si="110"/>
        <v>0.36456571551724137</v>
      </c>
    </row>
    <row r="1393" spans="1:21">
      <c r="A1393" s="41" t="s">
        <v>33</v>
      </c>
      <c r="B1393" s="41" t="s">
        <v>2875</v>
      </c>
      <c r="C1393" s="74">
        <f t="shared" si="106"/>
        <v>0.33564096462999998</v>
      </c>
      <c r="D1393" s="74">
        <f t="shared" si="107"/>
        <v>1.1815142039999999E-2</v>
      </c>
      <c r="E1393" s="74">
        <f t="shared" si="108"/>
        <v>0.20614143759999998</v>
      </c>
      <c r="F1393" s="74">
        <f t="shared" si="109"/>
        <v>7.5510447989999993E-2</v>
      </c>
      <c r="G1393" s="75">
        <v>4.2173937000000002E-2</v>
      </c>
      <c r="H1393" s="43">
        <v>2.3320607000000002E-3</v>
      </c>
      <c r="I1393" s="43">
        <v>0.19556963999999999</v>
      </c>
      <c r="J1393" s="43">
        <v>6.6765419999999997E-3</v>
      </c>
      <c r="K1393" s="43">
        <v>2.0587957999999998E-3</v>
      </c>
      <c r="L1393" s="43">
        <v>1.9041014E-4</v>
      </c>
      <c r="M1393" s="43">
        <v>2.8893941E-3</v>
      </c>
      <c r="N1393" s="43">
        <v>8.2397369000000008E-3</v>
      </c>
      <c r="O1393" s="43">
        <v>2.0322619000000001E-4</v>
      </c>
      <c r="P1393" s="43">
        <v>1.4320457E-2</v>
      </c>
      <c r="Q1393" s="43">
        <v>1.0786348E-3</v>
      </c>
      <c r="R1393" s="43">
        <v>3.6612053999999998E-2</v>
      </c>
      <c r="S1393" s="43">
        <v>2.3296075999999999E-2</v>
      </c>
      <c r="U1393" s="77">
        <f t="shared" si="110"/>
        <v>0.36356842241379311</v>
      </c>
    </row>
    <row r="1394" spans="1:21">
      <c r="A1394" s="41" t="s">
        <v>33</v>
      </c>
      <c r="B1394" s="41" t="s">
        <v>2876</v>
      </c>
      <c r="C1394" s="74">
        <f t="shared" si="106"/>
        <v>0.348799800002</v>
      </c>
      <c r="D1394" s="74">
        <f t="shared" si="107"/>
        <v>8.9717525499999999E-3</v>
      </c>
      <c r="E1394" s="74">
        <f t="shared" si="108"/>
        <v>0.26531078659000001</v>
      </c>
      <c r="F1394" s="74">
        <f t="shared" si="109"/>
        <v>3.4120323862E-2</v>
      </c>
      <c r="G1394" s="75">
        <v>4.0396937000000001E-2</v>
      </c>
      <c r="H1394" s="43">
        <v>8.3096118999999996E-4</v>
      </c>
      <c r="I1394" s="43">
        <v>0.26338070000000002</v>
      </c>
      <c r="J1394" s="43">
        <v>3.2051112000000001E-3</v>
      </c>
      <c r="K1394" s="43">
        <v>1.0596093000000001E-3</v>
      </c>
      <c r="L1394" s="43">
        <v>3.7686814999999998E-4</v>
      </c>
      <c r="M1394" s="43">
        <v>4.3301638999999996E-3</v>
      </c>
      <c r="N1394" s="43">
        <v>1.0991254E-3</v>
      </c>
      <c r="O1394" s="43">
        <v>9.1217551999999994E-5</v>
      </c>
      <c r="P1394" s="43">
        <v>6.562811E-3</v>
      </c>
      <c r="Q1394" s="43">
        <v>3.2819880999999999E-4</v>
      </c>
      <c r="R1394" s="43">
        <v>2.1295641000000001E-2</v>
      </c>
      <c r="S1394" s="43">
        <v>5.8424554999999996E-3</v>
      </c>
      <c r="U1394" s="77">
        <f t="shared" si="110"/>
        <v>0.34824945689655173</v>
      </c>
    </row>
    <row r="1395" spans="1:21">
      <c r="A1395" s="41" t="s">
        <v>33</v>
      </c>
      <c r="B1395" s="41" t="s">
        <v>2877</v>
      </c>
      <c r="C1395" s="74">
        <f t="shared" si="106"/>
        <v>0.56441590832999999</v>
      </c>
      <c r="D1395" s="74">
        <f t="shared" si="107"/>
        <v>1.6220069900000002E-2</v>
      </c>
      <c r="E1395" s="74">
        <f t="shared" si="108"/>
        <v>0.43027981189999998</v>
      </c>
      <c r="F1395" s="74">
        <f t="shared" si="109"/>
        <v>5.232349453E-2</v>
      </c>
      <c r="G1395" s="75">
        <v>6.5592531999999995E-2</v>
      </c>
      <c r="H1395" s="43">
        <v>1.5949974E-3</v>
      </c>
      <c r="I1395" s="43">
        <v>0.42076609999999998</v>
      </c>
      <c r="J1395" s="43">
        <v>5.0742820000000003E-3</v>
      </c>
      <c r="K1395" s="43">
        <v>1.7153323000000001E-3</v>
      </c>
      <c r="L1395" s="43">
        <v>7.4684130000000004E-4</v>
      </c>
      <c r="M1395" s="43">
        <v>8.6836142999999998E-3</v>
      </c>
      <c r="N1395" s="43">
        <v>7.9187145E-3</v>
      </c>
      <c r="O1395" s="43">
        <v>1.4263065000000001E-4</v>
      </c>
      <c r="P1395" s="43">
        <v>1.0112098999999999E-2</v>
      </c>
      <c r="Q1395" s="43">
        <v>7.3398587999999999E-4</v>
      </c>
      <c r="R1395" s="43">
        <v>3.1307940999999999E-2</v>
      </c>
      <c r="S1395" s="43">
        <v>1.0026838E-2</v>
      </c>
      <c r="U1395" s="77">
        <f t="shared" si="110"/>
        <v>0.5654528620689655</v>
      </c>
    </row>
    <row r="1396" spans="1:21">
      <c r="A1396" s="41" t="s">
        <v>33</v>
      </c>
      <c r="B1396" s="41" t="s">
        <v>2878</v>
      </c>
      <c r="C1396" s="74">
        <f t="shared" si="106"/>
        <v>0.38843558681000001</v>
      </c>
      <c r="D1396" s="74">
        <f t="shared" si="107"/>
        <v>1.1592309790000001E-2</v>
      </c>
      <c r="E1396" s="74">
        <f t="shared" si="108"/>
        <v>0.2383010891</v>
      </c>
      <c r="F1396" s="74">
        <f t="shared" si="109"/>
        <v>9.1234410920000009E-2</v>
      </c>
      <c r="G1396" s="75">
        <v>4.7307777000000002E-2</v>
      </c>
      <c r="H1396" s="43">
        <v>5.4423172000000004E-3</v>
      </c>
      <c r="I1396" s="43">
        <v>0.22762167</v>
      </c>
      <c r="J1396" s="43">
        <v>5.6879451000000003E-3</v>
      </c>
      <c r="K1396" s="43">
        <v>1.5222339000000001E-3</v>
      </c>
      <c r="L1396" s="43">
        <v>2.1414388999999999E-4</v>
      </c>
      <c r="M1396" s="43">
        <v>4.1679869000000001E-3</v>
      </c>
      <c r="N1396" s="43">
        <v>5.2371019E-3</v>
      </c>
      <c r="O1396" s="43">
        <v>2.7051321999999999E-4</v>
      </c>
      <c r="P1396" s="43">
        <v>1.0930661E-2</v>
      </c>
      <c r="Q1396" s="43">
        <v>1.7800627E-3</v>
      </c>
      <c r="R1396" s="43">
        <v>1.3615545E-2</v>
      </c>
      <c r="S1396" s="43">
        <v>6.4637629000000002E-2</v>
      </c>
      <c r="U1396" s="77">
        <f t="shared" si="110"/>
        <v>0.40782566379310342</v>
      </c>
    </row>
    <row r="1397" spans="1:21">
      <c r="A1397" s="41" t="s">
        <v>33</v>
      </c>
      <c r="B1397" s="41" t="s">
        <v>2879</v>
      </c>
      <c r="C1397" s="74">
        <f t="shared" si="106"/>
        <v>0.41094918006100001</v>
      </c>
      <c r="D1397" s="74">
        <f t="shared" si="107"/>
        <v>1.302814024E-2</v>
      </c>
      <c r="E1397" s="74">
        <f t="shared" si="108"/>
        <v>0.3156206319</v>
      </c>
      <c r="F1397" s="74">
        <f t="shared" si="109"/>
        <v>3.5184160920999998E-2</v>
      </c>
      <c r="G1397" s="75">
        <v>4.7116247E-2</v>
      </c>
      <c r="H1397" s="43">
        <v>1.0595698000000001E-3</v>
      </c>
      <c r="I1397" s="43">
        <v>0.31088923000000002</v>
      </c>
      <c r="J1397" s="43">
        <v>3.6572332999999999E-3</v>
      </c>
      <c r="K1397" s="43">
        <v>1.2060809999999999E-3</v>
      </c>
      <c r="L1397" s="43">
        <v>6.3628503999999995E-4</v>
      </c>
      <c r="M1397" s="43">
        <v>7.5285409000000001E-3</v>
      </c>
      <c r="N1397" s="43">
        <v>3.6718320999999999E-3</v>
      </c>
      <c r="O1397" s="43">
        <v>9.9218780999999994E-5</v>
      </c>
      <c r="P1397" s="43">
        <v>7.3391956E-3</v>
      </c>
      <c r="Q1397" s="43">
        <v>3.8905713999999998E-4</v>
      </c>
      <c r="R1397" s="43">
        <v>1.9996588999999999E-2</v>
      </c>
      <c r="S1397" s="43">
        <v>7.3601003999999998E-3</v>
      </c>
      <c r="U1397" s="77">
        <f t="shared" si="110"/>
        <v>0.40617454310344825</v>
      </c>
    </row>
    <row r="1398" spans="1:21">
      <c r="A1398" s="41" t="s">
        <v>33</v>
      </c>
      <c r="B1398" s="41" t="s">
        <v>2880</v>
      </c>
      <c r="C1398" s="74">
        <f t="shared" si="106"/>
        <v>0.38677577632999999</v>
      </c>
      <c r="D1398" s="74">
        <f t="shared" si="107"/>
        <v>1.091544046E-2</v>
      </c>
      <c r="E1398" s="74">
        <f t="shared" si="108"/>
        <v>0.28143494569999999</v>
      </c>
      <c r="F1398" s="74">
        <f t="shared" si="109"/>
        <v>5.2280269170000004E-2</v>
      </c>
      <c r="G1398" s="75">
        <v>4.2145121000000001E-2</v>
      </c>
      <c r="H1398" s="43">
        <v>1.2160907E-3</v>
      </c>
      <c r="I1398" s="43">
        <v>0.24141878</v>
      </c>
      <c r="J1398" s="43">
        <v>4.9690491999999998E-3</v>
      </c>
      <c r="K1398" s="43">
        <v>1.6029924000000001E-3</v>
      </c>
      <c r="L1398" s="43">
        <v>3.2602936E-4</v>
      </c>
      <c r="M1398" s="43">
        <v>4.0173695000000004E-3</v>
      </c>
      <c r="N1398" s="43">
        <v>3.8800075000000003E-2</v>
      </c>
      <c r="O1398" s="43">
        <v>1.3771268000000001E-4</v>
      </c>
      <c r="P1398" s="43">
        <v>1.0646981E-2</v>
      </c>
      <c r="Q1398" s="43">
        <v>5.7327248999999999E-4</v>
      </c>
      <c r="R1398" s="43">
        <v>2.9687627000000001E-2</v>
      </c>
      <c r="S1398" s="43">
        <v>1.1234676000000001E-2</v>
      </c>
      <c r="U1398" s="77">
        <f t="shared" si="110"/>
        <v>0.36332000862068964</v>
      </c>
    </row>
    <row r="1399" spans="1:21">
      <c r="A1399" s="41" t="s">
        <v>33</v>
      </c>
      <c r="B1399" s="41" t="s">
        <v>2881</v>
      </c>
      <c r="C1399" s="74">
        <f t="shared" si="106"/>
        <v>0.47815487892999997</v>
      </c>
      <c r="D1399" s="74">
        <f t="shared" si="107"/>
        <v>1.3499607949999999E-2</v>
      </c>
      <c r="E1399" s="74">
        <f t="shared" si="108"/>
        <v>0.36177631169999996</v>
      </c>
      <c r="F1399" s="74">
        <f t="shared" si="109"/>
        <v>4.8252405280000001E-2</v>
      </c>
      <c r="G1399" s="75">
        <v>5.4626554000000001E-2</v>
      </c>
      <c r="H1399" s="43">
        <v>1.2297541E-3</v>
      </c>
      <c r="I1399" s="43">
        <v>0.35764618999999997</v>
      </c>
      <c r="J1399" s="43">
        <v>4.0051747999999996E-3</v>
      </c>
      <c r="K1399" s="43">
        <v>1.3854721E-3</v>
      </c>
      <c r="L1399" s="43">
        <v>6.5151684999999995E-4</v>
      </c>
      <c r="M1399" s="43">
        <v>7.4574441999999998E-3</v>
      </c>
      <c r="N1399" s="43">
        <v>2.9003675999999998E-3</v>
      </c>
      <c r="O1399" s="43">
        <v>1.1943132E-4</v>
      </c>
      <c r="P1399" s="43">
        <v>7.8767941000000008E-3</v>
      </c>
      <c r="Q1399" s="43">
        <v>5.0742436E-4</v>
      </c>
      <c r="R1399" s="43">
        <v>3.1169260000000001E-2</v>
      </c>
      <c r="S1399" s="43">
        <v>8.5794954999999992E-3</v>
      </c>
      <c r="U1399" s="77">
        <f t="shared" si="110"/>
        <v>0.4709185689655172</v>
      </c>
    </row>
    <row r="1400" spans="1:21">
      <c r="A1400" s="41" t="s">
        <v>33</v>
      </c>
      <c r="B1400" s="41" t="s">
        <v>2882</v>
      </c>
      <c r="C1400" s="74">
        <f t="shared" si="106"/>
        <v>0.354998558086</v>
      </c>
      <c r="D1400" s="74">
        <f t="shared" si="107"/>
        <v>8.2221815799999997E-3</v>
      </c>
      <c r="E1400" s="74">
        <f t="shared" si="108"/>
        <v>0.27885723433000004</v>
      </c>
      <c r="F1400" s="74">
        <f t="shared" si="109"/>
        <v>2.9589770176000001E-2</v>
      </c>
      <c r="G1400" s="75">
        <v>3.8329372E-2</v>
      </c>
      <c r="H1400" s="43">
        <v>8.3862533000000005E-4</v>
      </c>
      <c r="I1400" s="43">
        <v>0.24859452000000001</v>
      </c>
      <c r="J1400" s="43">
        <v>3.0489152999999998E-3</v>
      </c>
      <c r="K1400" s="43">
        <v>1.0005096999999999E-3</v>
      </c>
      <c r="L1400" s="43">
        <v>3.2939348000000002E-4</v>
      </c>
      <c r="M1400" s="43">
        <v>3.8433630999999998E-3</v>
      </c>
      <c r="N1400" s="43">
        <v>2.9424089E-2</v>
      </c>
      <c r="O1400" s="43">
        <v>8.4163756000000002E-5</v>
      </c>
      <c r="P1400" s="43">
        <v>6.2566291999999997E-3</v>
      </c>
      <c r="Q1400" s="43">
        <v>3.7129361999999999E-4</v>
      </c>
      <c r="R1400" s="43">
        <v>1.7544338E-2</v>
      </c>
      <c r="S1400" s="43">
        <v>5.3333456E-3</v>
      </c>
      <c r="U1400" s="77">
        <f t="shared" si="110"/>
        <v>0.33042562068965514</v>
      </c>
    </row>
    <row r="1401" spans="1:21">
      <c r="A1401" s="41" t="s">
        <v>33</v>
      </c>
      <c r="B1401" s="41" t="s">
        <v>2883</v>
      </c>
      <c r="C1401" s="74">
        <f t="shared" si="106"/>
        <v>0.30025647494999996</v>
      </c>
      <c r="D1401" s="74">
        <f t="shared" si="107"/>
        <v>9.8858923499999998E-3</v>
      </c>
      <c r="E1401" s="74">
        <f t="shared" si="108"/>
        <v>0.19839522079999999</v>
      </c>
      <c r="F1401" s="74">
        <f t="shared" si="109"/>
        <v>5.3540119800000001E-2</v>
      </c>
      <c r="G1401" s="75">
        <v>3.8435242000000001E-2</v>
      </c>
      <c r="H1401" s="43">
        <v>1.5208417E-3</v>
      </c>
      <c r="I1401" s="43">
        <v>0.193052</v>
      </c>
      <c r="J1401" s="43">
        <v>5.2213824000000002E-3</v>
      </c>
      <c r="K1401" s="43">
        <v>1.7515460000000001E-3</v>
      </c>
      <c r="L1401" s="43">
        <v>2.4060035E-4</v>
      </c>
      <c r="M1401" s="43">
        <v>2.6723635999999999E-3</v>
      </c>
      <c r="N1401" s="43">
        <v>3.8223790999999999E-3</v>
      </c>
      <c r="O1401" s="43">
        <v>1.4471309999999999E-4</v>
      </c>
      <c r="P1401" s="43">
        <v>1.1031658E-2</v>
      </c>
      <c r="Q1401" s="43">
        <v>1.0007218E-3</v>
      </c>
      <c r="R1401" s="43">
        <v>3.5591399000000003E-2</v>
      </c>
      <c r="S1401" s="43">
        <v>5.7716279000000004E-3</v>
      </c>
      <c r="U1401" s="77">
        <f t="shared" si="110"/>
        <v>0.33133829310344826</v>
      </c>
    </row>
    <row r="1402" spans="1:21">
      <c r="A1402" s="41" t="s">
        <v>33</v>
      </c>
      <c r="B1402" s="41" t="s">
        <v>2884</v>
      </c>
      <c r="C1402" s="74">
        <f t="shared" si="106"/>
        <v>0.49525671046000008</v>
      </c>
      <c r="D1402" s="74">
        <f t="shared" si="107"/>
        <v>1.316388536E-2</v>
      </c>
      <c r="E1402" s="74">
        <f t="shared" si="108"/>
        <v>0.39222657120000004</v>
      </c>
      <c r="F1402" s="74">
        <f t="shared" si="109"/>
        <v>3.8986158899999998E-2</v>
      </c>
      <c r="G1402" s="75">
        <v>5.0880095E-2</v>
      </c>
      <c r="H1402" s="43">
        <v>1.0498322E-3</v>
      </c>
      <c r="I1402" s="43">
        <v>0.34326809000000003</v>
      </c>
      <c r="J1402" s="43">
        <v>3.8628826E-3</v>
      </c>
      <c r="K1402" s="43">
        <v>1.2519285E-3</v>
      </c>
      <c r="L1402" s="43">
        <v>5.5517575999999998E-4</v>
      </c>
      <c r="M1402" s="43">
        <v>7.4938985000000003E-3</v>
      </c>
      <c r="N1402" s="43">
        <v>4.7908648999999998E-2</v>
      </c>
      <c r="O1402" s="43">
        <v>1.0619922000000001E-4</v>
      </c>
      <c r="P1402" s="43">
        <v>7.8474167000000001E-3</v>
      </c>
      <c r="Q1402" s="43">
        <v>4.0775668E-4</v>
      </c>
      <c r="R1402" s="43">
        <v>2.3371653999999999E-2</v>
      </c>
      <c r="S1402" s="43">
        <v>7.2531323000000003E-3</v>
      </c>
      <c r="U1402" s="77">
        <f t="shared" si="110"/>
        <v>0.43862150862068966</v>
      </c>
    </row>
    <row r="1403" spans="1:21">
      <c r="A1403" s="41" t="s">
        <v>33</v>
      </c>
      <c r="B1403" s="41" t="s">
        <v>2885</v>
      </c>
      <c r="C1403" s="74">
        <f t="shared" si="106"/>
        <v>0.5690134602200001</v>
      </c>
      <c r="D1403" s="74">
        <f t="shared" si="107"/>
        <v>1.0253225019999999E-2</v>
      </c>
      <c r="E1403" s="74">
        <f t="shared" si="108"/>
        <v>0.45339827200000005</v>
      </c>
      <c r="F1403" s="74">
        <f t="shared" si="109"/>
        <v>4.1678971199999998E-2</v>
      </c>
      <c r="G1403" s="75">
        <v>6.3682991999999994E-2</v>
      </c>
      <c r="H1403" s="43">
        <v>1.1582720999999999E-3</v>
      </c>
      <c r="I1403" s="43">
        <v>0.44429328000000001</v>
      </c>
      <c r="J1403" s="43">
        <v>3.6788747000000002E-3</v>
      </c>
      <c r="K1403" s="43">
        <v>1.2088055E-3</v>
      </c>
      <c r="L1403" s="43">
        <v>3.2520952000000001E-4</v>
      </c>
      <c r="M1403" s="43">
        <v>5.0403352999999996E-3</v>
      </c>
      <c r="N1403" s="43">
        <v>7.9467198999999995E-3</v>
      </c>
      <c r="O1403" s="43">
        <v>1.0673263E-4</v>
      </c>
      <c r="P1403" s="43">
        <v>7.3495840999999998E-3</v>
      </c>
      <c r="Q1403" s="43">
        <v>6.3364447000000001E-4</v>
      </c>
      <c r="R1403" s="43">
        <v>2.6249847999999999E-2</v>
      </c>
      <c r="S1403" s="43">
        <v>7.3391619999999998E-3</v>
      </c>
      <c r="U1403" s="77">
        <f t="shared" si="110"/>
        <v>0.54899131034482751</v>
      </c>
    </row>
    <row r="1404" spans="1:21">
      <c r="A1404" s="41" t="s">
        <v>33</v>
      </c>
      <c r="B1404" s="41" t="s">
        <v>2886</v>
      </c>
      <c r="C1404" s="74">
        <f t="shared" si="106"/>
        <v>0.38743316527999999</v>
      </c>
      <c r="D1404" s="74">
        <f t="shared" si="107"/>
        <v>1.454134442E-2</v>
      </c>
      <c r="E1404" s="74">
        <f t="shared" si="108"/>
        <v>0.26429863069999998</v>
      </c>
      <c r="F1404" s="74">
        <f t="shared" si="109"/>
        <v>5.7275150159999996E-2</v>
      </c>
      <c r="G1404" s="75">
        <v>5.1318040000000002E-2</v>
      </c>
      <c r="H1404" s="43">
        <v>2.2726566999999999E-3</v>
      </c>
      <c r="I1404" s="43">
        <v>0.25020667000000002</v>
      </c>
      <c r="J1404" s="43">
        <v>7.2195973E-3</v>
      </c>
      <c r="K1404" s="43">
        <v>2.385192E-3</v>
      </c>
      <c r="L1404" s="43">
        <v>4.0641802E-4</v>
      </c>
      <c r="M1404" s="43">
        <v>4.5301370999999997E-3</v>
      </c>
      <c r="N1404" s="43">
        <v>1.1819303999999999E-2</v>
      </c>
      <c r="O1404" s="43">
        <v>1.8424545999999999E-4</v>
      </c>
      <c r="P1404" s="43">
        <v>1.5336506999999999E-2</v>
      </c>
      <c r="Q1404" s="43">
        <v>1.5413127E-3</v>
      </c>
      <c r="R1404" s="43">
        <v>3.2711522999999999E-2</v>
      </c>
      <c r="S1404" s="43">
        <v>7.5015619999999998E-3</v>
      </c>
      <c r="U1404" s="77">
        <f t="shared" si="110"/>
        <v>0.44239689655172415</v>
      </c>
    </row>
    <row r="1405" spans="1:21">
      <c r="A1405" s="41" t="s">
        <v>33</v>
      </c>
      <c r="B1405" s="41" t="s">
        <v>2887</v>
      </c>
      <c r="C1405" s="74">
        <f t="shared" si="106"/>
        <v>0.53627298887999997</v>
      </c>
      <c r="D1405" s="74">
        <f t="shared" si="107"/>
        <v>1.3976641559999999E-2</v>
      </c>
      <c r="E1405" s="74">
        <f t="shared" si="108"/>
        <v>0.41066502529999999</v>
      </c>
      <c r="F1405" s="74">
        <f t="shared" si="109"/>
        <v>4.901450802E-2</v>
      </c>
      <c r="G1405" s="75">
        <v>6.2616814000000007E-2</v>
      </c>
      <c r="H1405" s="43">
        <v>1.3670969E-3</v>
      </c>
      <c r="I1405" s="43">
        <v>0.40411580000000002</v>
      </c>
      <c r="J1405" s="43">
        <v>4.9046964999999998E-3</v>
      </c>
      <c r="K1405" s="43">
        <v>1.6008394999999999E-3</v>
      </c>
      <c r="L1405" s="43">
        <v>5.4886745999999998E-4</v>
      </c>
      <c r="M1405" s="43">
        <v>6.9222381000000003E-3</v>
      </c>
      <c r="N1405" s="43">
        <v>5.1821284000000004E-3</v>
      </c>
      <c r="O1405" s="43">
        <v>1.3655696000000001E-4</v>
      </c>
      <c r="P1405" s="43">
        <v>1.0010932E-2</v>
      </c>
      <c r="Q1405" s="43">
        <v>6.2017815999999999E-4</v>
      </c>
      <c r="R1405" s="43">
        <v>2.9428488999999999E-2</v>
      </c>
      <c r="S1405" s="43">
        <v>8.8183519000000002E-3</v>
      </c>
      <c r="U1405" s="77">
        <f t="shared" si="110"/>
        <v>0.53980012068965522</v>
      </c>
    </row>
    <row r="1406" spans="1:21">
      <c r="A1406" s="41" t="s">
        <v>33</v>
      </c>
      <c r="B1406" s="41" t="s">
        <v>2888</v>
      </c>
      <c r="C1406" s="74">
        <f t="shared" si="106"/>
        <v>0.4616527035800001</v>
      </c>
      <c r="D1406" s="74">
        <f t="shared" si="107"/>
        <v>1.4920327819999999E-2</v>
      </c>
      <c r="E1406" s="74">
        <f t="shared" si="108"/>
        <v>0.33914727050000004</v>
      </c>
      <c r="F1406" s="74">
        <f t="shared" si="109"/>
        <v>4.8244161260000001E-2</v>
      </c>
      <c r="G1406" s="75">
        <v>5.9340944E-2</v>
      </c>
      <c r="H1406" s="43">
        <v>2.3257119000000001E-3</v>
      </c>
      <c r="I1406" s="43">
        <v>0.33125945000000001</v>
      </c>
      <c r="J1406" s="43">
        <v>6.5626757999999999E-3</v>
      </c>
      <c r="K1406" s="43">
        <v>2.1623515E-3</v>
      </c>
      <c r="L1406" s="43">
        <v>4.9064621999999995E-4</v>
      </c>
      <c r="M1406" s="43">
        <v>5.7046542999999996E-3</v>
      </c>
      <c r="N1406" s="43">
        <v>5.5621085999999998E-3</v>
      </c>
      <c r="O1406" s="43">
        <v>1.6378036000000001E-4</v>
      </c>
      <c r="P1406" s="43">
        <v>1.3670742E-2</v>
      </c>
      <c r="Q1406" s="43">
        <v>1.5892457E-3</v>
      </c>
      <c r="R1406" s="43">
        <v>2.4561111E-2</v>
      </c>
      <c r="S1406" s="43">
        <v>8.2592822000000007E-3</v>
      </c>
      <c r="U1406" s="77">
        <f t="shared" si="110"/>
        <v>0.51155986206896553</v>
      </c>
    </row>
    <row r="1407" spans="1:21">
      <c r="A1407" s="41" t="s">
        <v>33</v>
      </c>
      <c r="B1407" s="41" t="s">
        <v>2889</v>
      </c>
      <c r="C1407" s="74">
        <f t="shared" si="106"/>
        <v>0.31214588661000003</v>
      </c>
      <c r="D1407" s="74">
        <f t="shared" si="107"/>
        <v>1.001652317E-2</v>
      </c>
      <c r="E1407" s="74">
        <f t="shared" si="108"/>
        <v>0.21402205930000001</v>
      </c>
      <c r="F1407" s="74">
        <f t="shared" si="109"/>
        <v>4.9761103139999999E-2</v>
      </c>
      <c r="G1407" s="75">
        <v>3.8346201000000003E-2</v>
      </c>
      <c r="H1407" s="43">
        <v>1.2773470000000001E-3</v>
      </c>
      <c r="I1407" s="43">
        <v>0.20870628999999999</v>
      </c>
      <c r="J1407" s="43">
        <v>4.9153723999999996E-3</v>
      </c>
      <c r="K1407" s="43">
        <v>1.5877268000000001E-3</v>
      </c>
      <c r="L1407" s="43">
        <v>2.8437077E-4</v>
      </c>
      <c r="M1407" s="43">
        <v>3.2290532E-3</v>
      </c>
      <c r="N1407" s="43">
        <v>4.0384223000000004E-3</v>
      </c>
      <c r="O1407" s="43">
        <v>1.3853189999999999E-4</v>
      </c>
      <c r="P1407" s="43">
        <v>1.0549553999999999E-2</v>
      </c>
      <c r="Q1407" s="43">
        <v>6.0672563999999995E-4</v>
      </c>
      <c r="R1407" s="43">
        <v>2.9189893000000001E-2</v>
      </c>
      <c r="S1407" s="43">
        <v>9.2763985999999993E-3</v>
      </c>
      <c r="U1407" s="77">
        <f t="shared" si="110"/>
        <v>0.33057069827586211</v>
      </c>
    </row>
    <row r="1408" spans="1:21">
      <c r="A1408" s="41" t="s">
        <v>33</v>
      </c>
      <c r="B1408" s="41" t="s">
        <v>2890</v>
      </c>
      <c r="C1408" s="74">
        <f t="shared" si="106"/>
        <v>0.35151733093999998</v>
      </c>
      <c r="D1408" s="74">
        <f t="shared" si="107"/>
        <v>1.046938497E-2</v>
      </c>
      <c r="E1408" s="74">
        <f t="shared" si="108"/>
        <v>0.27311719000000001</v>
      </c>
      <c r="F1408" s="74">
        <f t="shared" si="109"/>
        <v>2.8720426970000001E-2</v>
      </c>
      <c r="G1408" s="75">
        <v>3.9210329000000002E-2</v>
      </c>
      <c r="H1408" s="43">
        <v>8.4117839999999996E-4</v>
      </c>
      <c r="I1408" s="43">
        <v>0.26713184000000001</v>
      </c>
      <c r="J1408" s="43">
        <v>2.8510101999999998E-3</v>
      </c>
      <c r="K1408" s="43">
        <v>9.4255724000000003E-4</v>
      </c>
      <c r="L1408" s="43">
        <v>4.8460152999999997E-4</v>
      </c>
      <c r="M1408" s="43">
        <v>6.1912160000000003E-3</v>
      </c>
      <c r="N1408" s="43">
        <v>5.1441715999999997E-3</v>
      </c>
      <c r="O1408" s="43">
        <v>7.7806279999999999E-5</v>
      </c>
      <c r="P1408" s="43">
        <v>5.6941305999999997E-3</v>
      </c>
      <c r="Q1408" s="43">
        <v>3.2399898999999998E-4</v>
      </c>
      <c r="R1408" s="43">
        <v>1.6776866000000001E-2</v>
      </c>
      <c r="S1408" s="43">
        <v>5.8476251E-3</v>
      </c>
      <c r="U1408" s="77">
        <f t="shared" si="110"/>
        <v>0.33802007758620689</v>
      </c>
    </row>
    <row r="1409" spans="1:21">
      <c r="A1409" s="41" t="s">
        <v>33</v>
      </c>
      <c r="B1409" s="41" t="s">
        <v>2891</v>
      </c>
      <c r="C1409" s="74">
        <f t="shared" si="106"/>
        <v>0.64075177921999993</v>
      </c>
      <c r="D1409" s="74">
        <f t="shared" si="107"/>
        <v>1.6545510209999999E-2</v>
      </c>
      <c r="E1409" s="74">
        <f t="shared" si="108"/>
        <v>0.48776991339999998</v>
      </c>
      <c r="F1409" s="74">
        <f t="shared" si="109"/>
        <v>7.3491805609999988E-2</v>
      </c>
      <c r="G1409" s="75">
        <v>6.2944550000000002E-2</v>
      </c>
      <c r="H1409" s="43">
        <v>1.6808934000000001E-3</v>
      </c>
      <c r="I1409" s="43">
        <v>0.36737745999999999</v>
      </c>
      <c r="J1409" s="43">
        <v>6.8905345E-3</v>
      </c>
      <c r="K1409" s="43">
        <v>2.2730454000000001E-3</v>
      </c>
      <c r="L1409" s="43">
        <v>5.3699330999999999E-4</v>
      </c>
      <c r="M1409" s="43">
        <v>6.8449369999999997E-3</v>
      </c>
      <c r="N1409" s="43">
        <v>0.11871155999999999</v>
      </c>
      <c r="O1409" s="43">
        <v>1.9631413999999999E-4</v>
      </c>
      <c r="P1409" s="43">
        <v>1.4549657000000001E-2</v>
      </c>
      <c r="Q1409" s="43">
        <v>8.0980807000000001E-4</v>
      </c>
      <c r="R1409" s="43">
        <v>4.8653346E-2</v>
      </c>
      <c r="S1409" s="43">
        <v>9.2826803999999999E-3</v>
      </c>
      <c r="U1409" s="77">
        <f t="shared" si="110"/>
        <v>0.5426254310344828</v>
      </c>
    </row>
    <row r="1410" spans="1:21">
      <c r="A1410" s="41" t="s">
        <v>33</v>
      </c>
      <c r="B1410" s="41" t="s">
        <v>2892</v>
      </c>
      <c r="C1410" s="74">
        <f t="shared" si="106"/>
        <v>0.29309394956000001</v>
      </c>
      <c r="D1410" s="74">
        <f t="shared" si="107"/>
        <v>6.8187425299999996E-3</v>
      </c>
      <c r="E1410" s="74">
        <f t="shared" si="108"/>
        <v>0.20306839289999998</v>
      </c>
      <c r="F1410" s="74">
        <f t="shared" si="109"/>
        <v>4.8881208130000006E-2</v>
      </c>
      <c r="G1410" s="75">
        <v>3.4325606000000002E-2</v>
      </c>
      <c r="H1410" s="43">
        <v>1.9125813000000001E-3</v>
      </c>
      <c r="I1410" s="43">
        <v>0.19404816999999999</v>
      </c>
      <c r="J1410" s="43">
        <v>3.6052202999999998E-3</v>
      </c>
      <c r="K1410" s="43">
        <v>1.1102808E-3</v>
      </c>
      <c r="L1410" s="43">
        <v>1.0533273E-4</v>
      </c>
      <c r="M1410" s="43">
        <v>1.9979086999999999E-3</v>
      </c>
      <c r="N1410" s="43">
        <v>7.1076415999999998E-3</v>
      </c>
      <c r="O1410" s="43">
        <v>1.2315540000000001E-4</v>
      </c>
      <c r="P1410" s="43">
        <v>7.3750105000000002E-3</v>
      </c>
      <c r="Q1410" s="43">
        <v>8.8406222999999997E-4</v>
      </c>
      <c r="R1410" s="43">
        <v>1.7175994999999999E-2</v>
      </c>
      <c r="S1410" s="43">
        <v>2.3322985000000001E-2</v>
      </c>
      <c r="U1410" s="77">
        <f t="shared" si="110"/>
        <v>0.29591039655172413</v>
      </c>
    </row>
    <row r="1411" spans="1:21">
      <c r="A1411" s="41" t="s">
        <v>33</v>
      </c>
      <c r="B1411" s="41" t="s">
        <v>2893</v>
      </c>
      <c r="C1411" s="74">
        <f t="shared" si="106"/>
        <v>0.25698430172599995</v>
      </c>
      <c r="D1411" s="74">
        <f t="shared" si="107"/>
        <v>8.1818549200000004E-3</v>
      </c>
      <c r="E1411" s="74">
        <f t="shared" si="108"/>
        <v>0.18331225892999997</v>
      </c>
      <c r="F1411" s="74">
        <f t="shared" si="109"/>
        <v>3.4441310875999998E-2</v>
      </c>
      <c r="G1411" s="75">
        <v>3.1048876999999999E-2</v>
      </c>
      <c r="H1411" s="43">
        <v>8.0289592999999995E-4</v>
      </c>
      <c r="I1411" s="43">
        <v>0.18158057999999999</v>
      </c>
      <c r="J1411" s="43">
        <v>3.4915882E-3</v>
      </c>
      <c r="K1411" s="43">
        <v>1.1474887999999999E-3</v>
      </c>
      <c r="L1411" s="43">
        <v>3.0675262E-4</v>
      </c>
      <c r="M1411" s="43">
        <v>3.2360253000000001E-3</v>
      </c>
      <c r="N1411" s="43">
        <v>9.2878299999999997E-4</v>
      </c>
      <c r="O1411" s="43">
        <v>9.6755506000000002E-5</v>
      </c>
      <c r="P1411" s="43">
        <v>7.4170249000000002E-3</v>
      </c>
      <c r="Q1411" s="43">
        <v>3.3005817000000002E-4</v>
      </c>
      <c r="R1411" s="43">
        <v>2.1778466999999999E-2</v>
      </c>
      <c r="S1411" s="43">
        <v>4.8190053E-3</v>
      </c>
      <c r="U1411" s="77">
        <f t="shared" si="110"/>
        <v>0.26766273275862068</v>
      </c>
    </row>
    <row r="1412" spans="1:21">
      <c r="A1412" s="41" t="s">
        <v>33</v>
      </c>
      <c r="B1412" s="41" t="s">
        <v>2894</v>
      </c>
      <c r="C1412" s="74">
        <f t="shared" si="106"/>
        <v>0.35070348455</v>
      </c>
      <c r="D1412" s="74">
        <f t="shared" si="107"/>
        <v>1.0698435570000001E-2</v>
      </c>
      <c r="E1412" s="74">
        <f t="shared" si="108"/>
        <v>0.2475029326</v>
      </c>
      <c r="F1412" s="74">
        <f t="shared" si="109"/>
        <v>4.9994643380000002E-2</v>
      </c>
      <c r="G1412" s="75">
        <v>4.2507472999999997E-2</v>
      </c>
      <c r="H1412" s="43">
        <v>1.3474823E-3</v>
      </c>
      <c r="I1412" s="43">
        <v>0.24112613999999999</v>
      </c>
      <c r="J1412" s="43">
        <v>4.8165535000000001E-3</v>
      </c>
      <c r="K1412" s="43">
        <v>1.6162479E-3</v>
      </c>
      <c r="L1412" s="43">
        <v>3.4264037E-4</v>
      </c>
      <c r="M1412" s="43">
        <v>3.9229937999999999E-3</v>
      </c>
      <c r="N1412" s="43">
        <v>5.0293103E-3</v>
      </c>
      <c r="O1412" s="43">
        <v>1.3485301999999999E-4</v>
      </c>
      <c r="P1412" s="43">
        <v>1.0112374E-2</v>
      </c>
      <c r="Q1412" s="43">
        <v>7.8071366000000001E-4</v>
      </c>
      <c r="R1412" s="43">
        <v>3.2689963000000002E-2</v>
      </c>
      <c r="S1412" s="43">
        <v>6.2767396999999997E-3</v>
      </c>
      <c r="U1412" s="77">
        <f t="shared" si="110"/>
        <v>0.36644373275862063</v>
      </c>
    </row>
    <row r="1413" spans="1:21">
      <c r="A1413" s="41" t="s">
        <v>33</v>
      </c>
      <c r="B1413" s="41" t="s">
        <v>2895</v>
      </c>
      <c r="C1413" s="74">
        <f t="shared" si="106"/>
        <v>0.87555607686000003</v>
      </c>
      <c r="D1413" s="74">
        <f t="shared" si="107"/>
        <v>2.421293305E-2</v>
      </c>
      <c r="E1413" s="74">
        <f t="shared" si="108"/>
        <v>0.59893973010000001</v>
      </c>
      <c r="F1413" s="74">
        <f t="shared" si="109"/>
        <v>0.17152764971000001</v>
      </c>
      <c r="G1413" s="75">
        <v>8.0875764000000003E-2</v>
      </c>
      <c r="H1413" s="43">
        <v>4.2720201000000001E-3</v>
      </c>
      <c r="I1413" s="43">
        <v>0.44695246999999999</v>
      </c>
      <c r="J1413" s="43">
        <v>9.6173531E-3</v>
      </c>
      <c r="K1413" s="43">
        <v>3.0085175999999998E-3</v>
      </c>
      <c r="L1413" s="43">
        <v>6.5441934999999995E-4</v>
      </c>
      <c r="M1413" s="43">
        <v>1.0932643000000001E-2</v>
      </c>
      <c r="N1413" s="43">
        <v>0.14771524</v>
      </c>
      <c r="O1413" s="43">
        <v>3.3584050999999998E-4</v>
      </c>
      <c r="P1413" s="43">
        <v>1.9637798000000001E-2</v>
      </c>
      <c r="Q1413" s="43">
        <v>1.6888582E-3</v>
      </c>
      <c r="R1413" s="43">
        <v>7.0923083999999997E-2</v>
      </c>
      <c r="S1413" s="43">
        <v>7.8942069000000004E-2</v>
      </c>
      <c r="U1413" s="77">
        <f t="shared" si="110"/>
        <v>0.69720486206896548</v>
      </c>
    </row>
    <row r="1414" spans="1:21">
      <c r="A1414" s="41" t="s">
        <v>33</v>
      </c>
      <c r="B1414" s="41" t="s">
        <v>2896</v>
      </c>
      <c r="C1414" s="74">
        <f t="shared" si="106"/>
        <v>0.28421406127000004</v>
      </c>
      <c r="D1414" s="74">
        <f t="shared" si="107"/>
        <v>7.4313156699999999E-3</v>
      </c>
      <c r="E1414" s="74">
        <f t="shared" si="108"/>
        <v>0.19847707460000003</v>
      </c>
      <c r="F1414" s="74">
        <f t="shared" si="109"/>
        <v>4.3314394999999999E-2</v>
      </c>
      <c r="G1414" s="75">
        <v>3.4991276000000002E-2</v>
      </c>
      <c r="H1414" s="43">
        <v>2.0800112000000002E-3</v>
      </c>
      <c r="I1414" s="43">
        <v>0.19002340000000001</v>
      </c>
      <c r="J1414" s="43">
        <v>4.0574764000000001E-3</v>
      </c>
      <c r="K1414" s="43">
        <v>1.2214503999999999E-3</v>
      </c>
      <c r="L1414" s="43">
        <v>1.1366047E-4</v>
      </c>
      <c r="M1414" s="43">
        <v>2.0387284000000002E-3</v>
      </c>
      <c r="N1414" s="43">
        <v>6.3736634E-3</v>
      </c>
      <c r="O1414" s="43">
        <v>1.3750235E-4</v>
      </c>
      <c r="P1414" s="43">
        <v>8.4244130000000004E-3</v>
      </c>
      <c r="Q1414" s="43">
        <v>8.9099665000000002E-4</v>
      </c>
      <c r="R1414" s="43">
        <v>1.6612025999999998E-2</v>
      </c>
      <c r="S1414" s="43">
        <v>1.7249456999999999E-2</v>
      </c>
      <c r="U1414" s="77">
        <f t="shared" si="110"/>
        <v>0.30164893103448276</v>
      </c>
    </row>
    <row r="1415" spans="1:21">
      <c r="A1415" s="41" t="s">
        <v>33</v>
      </c>
      <c r="B1415" s="41" t="s">
        <v>2897</v>
      </c>
      <c r="C1415" s="74">
        <f t="shared" si="106"/>
        <v>0.37987042242000002</v>
      </c>
      <c r="D1415" s="74">
        <f t="shared" si="107"/>
        <v>7.9853825600000004E-3</v>
      </c>
      <c r="E1415" s="74">
        <f t="shared" si="108"/>
        <v>0.28778830840000003</v>
      </c>
      <c r="F1415" s="74">
        <f t="shared" si="109"/>
        <v>3.6337782460000002E-2</v>
      </c>
      <c r="G1415" s="75">
        <v>4.7758949000000002E-2</v>
      </c>
      <c r="H1415" s="43">
        <v>1.1962608E-3</v>
      </c>
      <c r="I1415" s="43">
        <v>0.2835994</v>
      </c>
      <c r="J1415" s="43">
        <v>3.3973196E-3</v>
      </c>
      <c r="K1415" s="43">
        <v>1.0525552E-3</v>
      </c>
      <c r="L1415" s="43">
        <v>2.2463836000000001E-4</v>
      </c>
      <c r="M1415" s="43">
        <v>3.3108693999999998E-3</v>
      </c>
      <c r="N1415" s="43">
        <v>2.9926476E-3</v>
      </c>
      <c r="O1415" s="43">
        <v>1.2622212999999999E-4</v>
      </c>
      <c r="P1415" s="43">
        <v>6.5230951000000001E-3</v>
      </c>
      <c r="Q1415" s="43">
        <v>5.0719812999999996E-4</v>
      </c>
      <c r="R1415" s="43">
        <v>2.1879685999999999E-2</v>
      </c>
      <c r="S1415" s="43">
        <v>7.3015811000000002E-3</v>
      </c>
      <c r="U1415" s="77">
        <f t="shared" si="110"/>
        <v>0.4117150775862069</v>
      </c>
    </row>
    <row r="1416" spans="1:21">
      <c r="A1416" s="41" t="s">
        <v>33</v>
      </c>
      <c r="B1416" s="41" t="s">
        <v>2898</v>
      </c>
      <c r="C1416" s="74">
        <f t="shared" si="106"/>
        <v>0.34469298110999996</v>
      </c>
      <c r="D1416" s="74">
        <f t="shared" si="107"/>
        <v>1.2215300790000001E-2</v>
      </c>
      <c r="E1416" s="74">
        <f t="shared" si="108"/>
        <v>0.20703719299999998</v>
      </c>
      <c r="F1416" s="74">
        <f t="shared" si="109"/>
        <v>7.7797224319999997E-2</v>
      </c>
      <c r="G1416" s="75">
        <v>4.7643262999999998E-2</v>
      </c>
      <c r="H1416" s="43">
        <v>2.7333488999999999E-3</v>
      </c>
      <c r="I1416" s="43">
        <v>0.19583840999999999</v>
      </c>
      <c r="J1416" s="43">
        <v>6.9372124999999996E-3</v>
      </c>
      <c r="K1416" s="43">
        <v>2.0938275000000001E-3</v>
      </c>
      <c r="L1416" s="43">
        <v>1.9486309E-4</v>
      </c>
      <c r="M1416" s="43">
        <v>2.9893977000000002E-3</v>
      </c>
      <c r="N1416" s="43">
        <v>8.4654341000000004E-3</v>
      </c>
      <c r="O1416" s="43">
        <v>2.3966252000000001E-4</v>
      </c>
      <c r="P1416" s="43">
        <v>1.4320457E-2</v>
      </c>
      <c r="Q1416" s="43">
        <v>1.2028367999999999E-3</v>
      </c>
      <c r="R1416" s="43">
        <v>3.6612196E-2</v>
      </c>
      <c r="S1416" s="43">
        <v>2.5422072E-2</v>
      </c>
      <c r="U1416" s="77">
        <f t="shared" si="110"/>
        <v>0.41071778448275859</v>
      </c>
    </row>
    <row r="1417" spans="1:21">
      <c r="A1417" s="41" t="s">
        <v>33</v>
      </c>
      <c r="B1417" s="41" t="s">
        <v>2899</v>
      </c>
      <c r="C1417" s="74">
        <f t="shared" si="106"/>
        <v>0.35785182771999996</v>
      </c>
      <c r="D1417" s="74">
        <f t="shared" si="107"/>
        <v>9.3719113000000007E-3</v>
      </c>
      <c r="E1417" s="74">
        <f t="shared" si="108"/>
        <v>0.26620655199999999</v>
      </c>
      <c r="F1417" s="74">
        <f t="shared" si="109"/>
        <v>3.6407101420000004E-2</v>
      </c>
      <c r="G1417" s="75">
        <v>4.5866262999999997E-2</v>
      </c>
      <c r="H1417" s="43">
        <v>1.2322494000000001E-3</v>
      </c>
      <c r="I1417" s="43">
        <v>0.26364947999999999</v>
      </c>
      <c r="J1417" s="43">
        <v>3.4657817E-3</v>
      </c>
      <c r="K1417" s="43">
        <v>1.0946409999999999E-3</v>
      </c>
      <c r="L1417" s="43">
        <v>3.8132109999999998E-4</v>
      </c>
      <c r="M1417" s="43">
        <v>4.4301675000000002E-3</v>
      </c>
      <c r="N1417" s="43">
        <v>1.3248226E-3</v>
      </c>
      <c r="O1417" s="43">
        <v>1.2765388000000001E-4</v>
      </c>
      <c r="P1417" s="43">
        <v>6.562811E-3</v>
      </c>
      <c r="Q1417" s="43">
        <v>4.5240074000000002E-4</v>
      </c>
      <c r="R1417" s="43">
        <v>2.1295784000000002E-2</v>
      </c>
      <c r="S1417" s="43">
        <v>7.9684517999999999E-3</v>
      </c>
      <c r="U1417" s="77">
        <f t="shared" si="110"/>
        <v>0.39539881896551721</v>
      </c>
    </row>
    <row r="1418" spans="1:21">
      <c r="A1418" s="41" t="s">
        <v>33</v>
      </c>
      <c r="B1418" s="41" t="s">
        <v>2900</v>
      </c>
      <c r="C1418" s="74">
        <f t="shared" ref="C1418:C1481" si="111">D1418+E1418+F1418+G1418</f>
        <v>0.57346793574999999</v>
      </c>
      <c r="D1418" s="74">
        <f t="shared" ref="D1418:D1481" si="112">J1418+K1418+L1418+M1418</f>
        <v>1.6620228649999999E-2</v>
      </c>
      <c r="E1418" s="74">
        <f t="shared" ref="E1418:E1481" si="113">H1418+I1418+N1418</f>
        <v>0.4311755773</v>
      </c>
      <c r="F1418" s="74">
        <f t="shared" ref="F1418:F1481" si="114">O1418+IF(P1418="x",0,P1418)+IF(Q1418="x",0,Q1418)+IF(R1418="x",0,R1418)+S1418</f>
        <v>5.4610271799999999E-2</v>
      </c>
      <c r="G1418" s="75">
        <v>7.1061858000000006E-2</v>
      </c>
      <c r="H1418" s="43">
        <v>1.9962856000000002E-3</v>
      </c>
      <c r="I1418" s="43">
        <v>0.42103488</v>
      </c>
      <c r="J1418" s="43">
        <v>5.3349525000000002E-3</v>
      </c>
      <c r="K1418" s="43">
        <v>1.7503639999999999E-3</v>
      </c>
      <c r="L1418" s="43">
        <v>7.5129424999999998E-4</v>
      </c>
      <c r="M1418" s="43">
        <v>8.7836179000000004E-3</v>
      </c>
      <c r="N1418" s="43">
        <v>8.1444116999999996E-3</v>
      </c>
      <c r="O1418" s="43">
        <v>1.7906699E-4</v>
      </c>
      <c r="P1418" s="43">
        <v>1.0112098999999999E-2</v>
      </c>
      <c r="Q1418" s="43">
        <v>8.5818780999999996E-4</v>
      </c>
      <c r="R1418" s="43">
        <v>3.1308084E-2</v>
      </c>
      <c r="S1418" s="43">
        <v>1.2152834E-2</v>
      </c>
      <c r="U1418" s="77">
        <f t="shared" si="110"/>
        <v>0.61260222413793108</v>
      </c>
    </row>
    <row r="1419" spans="1:21">
      <c r="A1419" s="41" t="s">
        <v>33</v>
      </c>
      <c r="B1419" s="41" t="s">
        <v>2901</v>
      </c>
      <c r="C1419" s="74">
        <f t="shared" si="111"/>
        <v>0.39748760428000002</v>
      </c>
      <c r="D1419" s="74">
        <f t="shared" si="112"/>
        <v>1.199246853E-2</v>
      </c>
      <c r="E1419" s="74">
        <f t="shared" si="113"/>
        <v>0.23919684450000001</v>
      </c>
      <c r="F1419" s="74">
        <f t="shared" si="114"/>
        <v>9.3521188249999998E-2</v>
      </c>
      <c r="G1419" s="75">
        <v>5.2777102999999999E-2</v>
      </c>
      <c r="H1419" s="43">
        <v>5.8436054000000001E-3</v>
      </c>
      <c r="I1419" s="43">
        <v>0.22789044</v>
      </c>
      <c r="J1419" s="43">
        <v>5.9486156000000002E-3</v>
      </c>
      <c r="K1419" s="43">
        <v>1.5572655999999999E-3</v>
      </c>
      <c r="L1419" s="43">
        <v>2.1859683000000001E-4</v>
      </c>
      <c r="M1419" s="43">
        <v>4.2679904999999999E-3</v>
      </c>
      <c r="N1419" s="43">
        <v>5.4627991000000004E-3</v>
      </c>
      <c r="O1419" s="43">
        <v>3.0694955000000002E-4</v>
      </c>
      <c r="P1419" s="43">
        <v>1.0930661E-2</v>
      </c>
      <c r="Q1419" s="43">
        <v>1.9042646999999999E-3</v>
      </c>
      <c r="R1419" s="43">
        <v>1.3615687E-2</v>
      </c>
      <c r="S1419" s="43">
        <v>6.6763626000000006E-2</v>
      </c>
      <c r="U1419" s="77">
        <f t="shared" si="110"/>
        <v>0.45497502586206895</v>
      </c>
    </row>
    <row r="1420" spans="1:21">
      <c r="A1420" s="41" t="s">
        <v>33</v>
      </c>
      <c r="B1420" s="41" t="s">
        <v>2902</v>
      </c>
      <c r="C1420" s="74">
        <f t="shared" si="111"/>
        <v>0.42000120676999997</v>
      </c>
      <c r="D1420" s="74">
        <f t="shared" si="112"/>
        <v>1.342829899E-2</v>
      </c>
      <c r="E1420" s="74">
        <f t="shared" si="113"/>
        <v>0.31651639729999997</v>
      </c>
      <c r="F1420" s="74">
        <f t="shared" si="114"/>
        <v>3.7470937480000001E-2</v>
      </c>
      <c r="G1420" s="75">
        <v>5.2585572999999997E-2</v>
      </c>
      <c r="H1420" s="43">
        <v>1.460858E-3</v>
      </c>
      <c r="I1420" s="43">
        <v>0.31115800999999998</v>
      </c>
      <c r="J1420" s="43">
        <v>3.9179037999999998E-3</v>
      </c>
      <c r="K1420" s="43">
        <v>1.2411125999999999E-3</v>
      </c>
      <c r="L1420" s="43">
        <v>6.4073799E-4</v>
      </c>
      <c r="M1420" s="43">
        <v>7.6285446000000003E-3</v>
      </c>
      <c r="N1420" s="43">
        <v>3.8975292999999999E-3</v>
      </c>
      <c r="O1420" s="43">
        <v>1.3565511000000001E-4</v>
      </c>
      <c r="P1420" s="43">
        <v>7.3391956E-3</v>
      </c>
      <c r="Q1420" s="43">
        <v>5.1325907E-4</v>
      </c>
      <c r="R1420" s="43">
        <v>1.9996731E-2</v>
      </c>
      <c r="S1420" s="43">
        <v>9.4860967000000001E-3</v>
      </c>
      <c r="U1420" s="77">
        <f t="shared" si="110"/>
        <v>0.45332390517241372</v>
      </c>
    </row>
    <row r="1421" spans="1:21">
      <c r="A1421" s="41" t="s">
        <v>33</v>
      </c>
      <c r="B1421" s="41" t="s">
        <v>2903</v>
      </c>
      <c r="C1421" s="74">
        <f t="shared" si="111"/>
        <v>0.39582780354999997</v>
      </c>
      <c r="D1421" s="74">
        <f t="shared" si="112"/>
        <v>1.1315599209999999E-2</v>
      </c>
      <c r="E1421" s="74">
        <f t="shared" si="113"/>
        <v>0.2823307109</v>
      </c>
      <c r="F1421" s="74">
        <f t="shared" si="114"/>
        <v>5.4567046440000003E-2</v>
      </c>
      <c r="G1421" s="75">
        <v>4.7614446999999997E-2</v>
      </c>
      <c r="H1421" s="43">
        <v>1.6173788999999999E-3</v>
      </c>
      <c r="I1421" s="43">
        <v>0.24168756</v>
      </c>
      <c r="J1421" s="43">
        <v>5.2297196999999997E-3</v>
      </c>
      <c r="K1421" s="43">
        <v>1.6380240000000001E-3</v>
      </c>
      <c r="L1421" s="43">
        <v>3.3048231000000001E-4</v>
      </c>
      <c r="M1421" s="43">
        <v>4.1173731999999998E-3</v>
      </c>
      <c r="N1421" s="43">
        <v>3.9025772E-2</v>
      </c>
      <c r="O1421" s="43">
        <v>1.7414901999999999E-4</v>
      </c>
      <c r="P1421" s="43">
        <v>1.0646981E-2</v>
      </c>
      <c r="Q1421" s="43">
        <v>6.9747441999999996E-4</v>
      </c>
      <c r="R1421" s="43">
        <v>2.9687769999999999E-2</v>
      </c>
      <c r="S1421" s="43">
        <v>1.3360672000000001E-2</v>
      </c>
      <c r="U1421" s="77">
        <f t="shared" si="110"/>
        <v>0.41046937068965511</v>
      </c>
    </row>
    <row r="1422" spans="1:21">
      <c r="A1422" s="41" t="s">
        <v>33</v>
      </c>
      <c r="B1422" s="41" t="s">
        <v>2904</v>
      </c>
      <c r="C1422" s="74">
        <f t="shared" si="111"/>
        <v>0.48720689583999999</v>
      </c>
      <c r="D1422" s="74">
        <f t="shared" si="112"/>
        <v>1.38997667E-2</v>
      </c>
      <c r="E1422" s="74">
        <f t="shared" si="113"/>
        <v>0.3626720671</v>
      </c>
      <c r="F1422" s="74">
        <f t="shared" si="114"/>
        <v>5.0539182040000005E-2</v>
      </c>
      <c r="G1422" s="75">
        <v>6.0095879999999997E-2</v>
      </c>
      <c r="H1422" s="43">
        <v>1.6310423E-3</v>
      </c>
      <c r="I1422" s="43">
        <v>0.35791496</v>
      </c>
      <c r="J1422" s="43">
        <v>4.2658453000000004E-3</v>
      </c>
      <c r="K1422" s="43">
        <v>1.4205037000000001E-3</v>
      </c>
      <c r="L1422" s="43">
        <v>6.5596980000000001E-4</v>
      </c>
      <c r="M1422" s="43">
        <v>7.5574479E-3</v>
      </c>
      <c r="N1422" s="43">
        <v>3.1260647999999999E-3</v>
      </c>
      <c r="O1422" s="43">
        <v>1.5586766000000001E-4</v>
      </c>
      <c r="P1422" s="43">
        <v>7.8767941000000008E-3</v>
      </c>
      <c r="Q1422" s="43">
        <v>6.3162628000000001E-4</v>
      </c>
      <c r="R1422" s="43">
        <v>3.1169401999999999E-2</v>
      </c>
      <c r="S1422" s="43">
        <v>1.0705492E-2</v>
      </c>
      <c r="U1422" s="77">
        <f t="shared" si="110"/>
        <v>0.51806793103448268</v>
      </c>
    </row>
    <row r="1423" spans="1:21">
      <c r="A1423" s="41" t="s">
        <v>33</v>
      </c>
      <c r="B1423" s="41" t="s">
        <v>2905</v>
      </c>
      <c r="C1423" s="74">
        <f t="shared" si="111"/>
        <v>0.36405058645999999</v>
      </c>
      <c r="D1423" s="74">
        <f t="shared" si="112"/>
        <v>8.6223402300000009E-3</v>
      </c>
      <c r="E1423" s="74">
        <f t="shared" si="113"/>
        <v>0.27975300050000002</v>
      </c>
      <c r="F1423" s="74">
        <f t="shared" si="114"/>
        <v>3.1876547730000003E-2</v>
      </c>
      <c r="G1423" s="75">
        <v>4.3798697999999997E-2</v>
      </c>
      <c r="H1423" s="43">
        <v>1.2399135E-3</v>
      </c>
      <c r="I1423" s="43">
        <v>0.24886330000000001</v>
      </c>
      <c r="J1423" s="43">
        <v>3.3095858000000001E-3</v>
      </c>
      <c r="K1423" s="43">
        <v>1.0355413E-3</v>
      </c>
      <c r="L1423" s="43">
        <v>3.3384643000000002E-4</v>
      </c>
      <c r="M1423" s="43">
        <v>3.9433667E-3</v>
      </c>
      <c r="N1423" s="43">
        <v>2.9649787E-2</v>
      </c>
      <c r="O1423" s="43">
        <v>1.2060009E-4</v>
      </c>
      <c r="P1423" s="43">
        <v>6.2566291999999997E-3</v>
      </c>
      <c r="Q1423" s="43">
        <v>4.9549554E-4</v>
      </c>
      <c r="R1423" s="43">
        <v>1.7544481000000001E-2</v>
      </c>
      <c r="S1423" s="43">
        <v>7.4593419000000003E-3</v>
      </c>
      <c r="U1423" s="77">
        <f t="shared" si="110"/>
        <v>0.37757498275862067</v>
      </c>
    </row>
    <row r="1424" spans="1:21">
      <c r="A1424" s="41" t="s">
        <v>33</v>
      </c>
      <c r="B1424" s="41" t="s">
        <v>2906</v>
      </c>
      <c r="C1424" s="74">
        <f t="shared" si="111"/>
        <v>0.30930850283</v>
      </c>
      <c r="D1424" s="74">
        <f t="shared" si="112"/>
        <v>1.02860512E-2</v>
      </c>
      <c r="E1424" s="74">
        <f t="shared" si="113"/>
        <v>0.19929098620000002</v>
      </c>
      <c r="F1424" s="74">
        <f t="shared" si="114"/>
        <v>5.5826897430000001E-2</v>
      </c>
      <c r="G1424" s="75">
        <v>4.3904567999999998E-2</v>
      </c>
      <c r="H1424" s="43">
        <v>1.9221298999999999E-3</v>
      </c>
      <c r="I1424" s="43">
        <v>0.19332078</v>
      </c>
      <c r="J1424" s="43">
        <v>5.4820529000000002E-3</v>
      </c>
      <c r="K1424" s="43">
        <v>1.7865776999999999E-3</v>
      </c>
      <c r="L1424" s="43">
        <v>2.4505330000000001E-4</v>
      </c>
      <c r="M1424" s="43">
        <v>2.7723673000000001E-3</v>
      </c>
      <c r="N1424" s="43">
        <v>4.0480762999999999E-3</v>
      </c>
      <c r="O1424" s="43">
        <v>1.8114943000000001E-4</v>
      </c>
      <c r="P1424" s="43">
        <v>1.1031658E-2</v>
      </c>
      <c r="Q1424" s="43">
        <v>1.1249238E-3</v>
      </c>
      <c r="R1424" s="43">
        <v>3.5591541999999997E-2</v>
      </c>
      <c r="S1424" s="43">
        <v>7.8976241999999999E-3</v>
      </c>
      <c r="U1424" s="77">
        <f t="shared" si="110"/>
        <v>0.37848765517241378</v>
      </c>
    </row>
    <row r="1425" spans="1:21">
      <c r="A1425" s="41" t="s">
        <v>33</v>
      </c>
      <c r="B1425" s="41" t="s">
        <v>2907</v>
      </c>
      <c r="C1425" s="74">
        <f t="shared" si="111"/>
        <v>0.50430873795999998</v>
      </c>
      <c r="D1425" s="74">
        <f t="shared" si="112"/>
        <v>1.3564044099999999E-2</v>
      </c>
      <c r="E1425" s="74">
        <f t="shared" si="113"/>
        <v>0.39312233639999999</v>
      </c>
      <c r="F1425" s="74">
        <f t="shared" si="114"/>
        <v>4.127293646E-2</v>
      </c>
      <c r="G1425" s="75">
        <v>5.6349420999999997E-2</v>
      </c>
      <c r="H1425" s="43">
        <v>1.4511204000000001E-3</v>
      </c>
      <c r="I1425" s="43">
        <v>0.34353686999999999</v>
      </c>
      <c r="J1425" s="43">
        <v>4.1235530999999999E-3</v>
      </c>
      <c r="K1425" s="43">
        <v>1.2869601E-3</v>
      </c>
      <c r="L1425" s="43">
        <v>5.5962869999999997E-4</v>
      </c>
      <c r="M1425" s="43">
        <v>7.5939021999999997E-3</v>
      </c>
      <c r="N1425" s="43">
        <v>4.8134346000000001E-2</v>
      </c>
      <c r="O1425" s="43">
        <v>1.4263555E-4</v>
      </c>
      <c r="P1425" s="43">
        <v>7.8474167000000001E-3</v>
      </c>
      <c r="Q1425" s="43">
        <v>5.3195860999999997E-4</v>
      </c>
      <c r="R1425" s="43">
        <v>2.3371797E-2</v>
      </c>
      <c r="S1425" s="43">
        <v>9.3791285999999998E-3</v>
      </c>
      <c r="U1425" s="77">
        <f t="shared" si="110"/>
        <v>0.48577087068965513</v>
      </c>
    </row>
    <row r="1426" spans="1:21">
      <c r="A1426" s="41" t="s">
        <v>33</v>
      </c>
      <c r="B1426" s="41" t="s">
        <v>2908</v>
      </c>
      <c r="C1426" s="74">
        <f t="shared" si="111"/>
        <v>0.57806548702999994</v>
      </c>
      <c r="D1426" s="74">
        <f t="shared" si="112"/>
        <v>1.0653383870000002E-2</v>
      </c>
      <c r="E1426" s="74">
        <f t="shared" si="113"/>
        <v>0.45429403739999996</v>
      </c>
      <c r="F1426" s="74">
        <f t="shared" si="114"/>
        <v>4.3965748759999999E-2</v>
      </c>
      <c r="G1426" s="75">
        <v>6.9152317000000005E-2</v>
      </c>
      <c r="H1426" s="43">
        <v>1.5595603000000001E-3</v>
      </c>
      <c r="I1426" s="43">
        <v>0.44456205999999998</v>
      </c>
      <c r="J1426" s="43">
        <v>3.9395452000000001E-3</v>
      </c>
      <c r="K1426" s="43">
        <v>1.2438372000000001E-3</v>
      </c>
      <c r="L1426" s="43">
        <v>3.2966247000000001E-4</v>
      </c>
      <c r="M1426" s="43">
        <v>5.1403389999999998E-3</v>
      </c>
      <c r="N1426" s="43">
        <v>8.1724171000000009E-3</v>
      </c>
      <c r="O1426" s="43">
        <v>1.4316896000000001E-4</v>
      </c>
      <c r="P1426" s="43">
        <v>7.3495840999999998E-3</v>
      </c>
      <c r="Q1426" s="43">
        <v>7.5784639999999998E-4</v>
      </c>
      <c r="R1426" s="43">
        <v>2.6249991E-2</v>
      </c>
      <c r="S1426" s="43">
        <v>9.4651583000000001E-3</v>
      </c>
      <c r="U1426" s="77">
        <f t="shared" ref="U1426:U1489" si="115">G1426/0.116</f>
        <v>0.59614066379310349</v>
      </c>
    </row>
    <row r="1427" spans="1:21">
      <c r="A1427" s="41" t="s">
        <v>33</v>
      </c>
      <c r="B1427" s="41" t="s">
        <v>2909</v>
      </c>
      <c r="C1427" s="74">
        <f t="shared" si="111"/>
        <v>0.39648519175999997</v>
      </c>
      <c r="D1427" s="74">
        <f t="shared" si="112"/>
        <v>1.494150317E-2</v>
      </c>
      <c r="E1427" s="74">
        <f t="shared" si="113"/>
        <v>0.26519439589999999</v>
      </c>
      <c r="F1427" s="74">
        <f t="shared" si="114"/>
        <v>5.9561926689999996E-2</v>
      </c>
      <c r="G1427" s="75">
        <v>5.6787365999999999E-2</v>
      </c>
      <c r="H1427" s="43">
        <v>2.6739449E-3</v>
      </c>
      <c r="I1427" s="43">
        <v>0.25047544999999999</v>
      </c>
      <c r="J1427" s="43">
        <v>7.4802677999999999E-3</v>
      </c>
      <c r="K1427" s="43">
        <v>2.4202236999999998E-3</v>
      </c>
      <c r="L1427" s="43">
        <v>4.1087097E-4</v>
      </c>
      <c r="M1427" s="43">
        <v>4.6301407000000003E-3</v>
      </c>
      <c r="N1427" s="43">
        <v>1.2045001E-2</v>
      </c>
      <c r="O1427" s="43">
        <v>2.2068179000000001E-4</v>
      </c>
      <c r="P1427" s="43">
        <v>1.5336506999999999E-2</v>
      </c>
      <c r="Q1427" s="43">
        <v>1.6655146000000001E-3</v>
      </c>
      <c r="R1427" s="43">
        <v>3.2711665000000001E-2</v>
      </c>
      <c r="S1427" s="43">
        <v>9.6275583000000001E-3</v>
      </c>
      <c r="U1427" s="77">
        <f t="shared" si="115"/>
        <v>0.48954625862068962</v>
      </c>
    </row>
    <row r="1428" spans="1:21">
      <c r="A1428" s="41" t="s">
        <v>33</v>
      </c>
      <c r="B1428" s="41" t="s">
        <v>2910</v>
      </c>
      <c r="C1428" s="74">
        <f t="shared" si="111"/>
        <v>0.54532501528999999</v>
      </c>
      <c r="D1428" s="74">
        <f t="shared" si="112"/>
        <v>1.4376800209999999E-2</v>
      </c>
      <c r="E1428" s="74">
        <f t="shared" si="113"/>
        <v>0.41156079070000001</v>
      </c>
      <c r="F1428" s="74">
        <f t="shared" si="114"/>
        <v>5.1301284379999999E-2</v>
      </c>
      <c r="G1428" s="75">
        <v>6.8086140000000003E-2</v>
      </c>
      <c r="H1428" s="43">
        <v>1.7683851E-3</v>
      </c>
      <c r="I1428" s="43">
        <v>0.40438457999999999</v>
      </c>
      <c r="J1428" s="43">
        <v>5.1653669999999997E-3</v>
      </c>
      <c r="K1428" s="43">
        <v>1.6358710999999999E-3</v>
      </c>
      <c r="L1428" s="43">
        <v>5.5332041000000004E-4</v>
      </c>
      <c r="M1428" s="43">
        <v>7.0222417000000001E-3</v>
      </c>
      <c r="N1428" s="43">
        <v>5.4078256E-3</v>
      </c>
      <c r="O1428" s="43">
        <v>1.7299329000000001E-4</v>
      </c>
      <c r="P1428" s="43">
        <v>1.0010932E-2</v>
      </c>
      <c r="Q1428" s="43">
        <v>7.4438008999999996E-4</v>
      </c>
      <c r="R1428" s="43">
        <v>2.9428631E-2</v>
      </c>
      <c r="S1428" s="43">
        <v>1.0944348E-2</v>
      </c>
      <c r="U1428" s="77">
        <f t="shared" si="115"/>
        <v>0.58694948275862069</v>
      </c>
    </row>
    <row r="1429" spans="1:21">
      <c r="A1429" s="41" t="s">
        <v>33</v>
      </c>
      <c r="B1429" s="41" t="s">
        <v>2911</v>
      </c>
      <c r="C1429" s="74">
        <f t="shared" si="111"/>
        <v>0.47070473086999998</v>
      </c>
      <c r="D1429" s="74">
        <f t="shared" si="112"/>
        <v>1.532048657E-2</v>
      </c>
      <c r="E1429" s="74">
        <f t="shared" si="113"/>
        <v>0.34004303589999996</v>
      </c>
      <c r="F1429" s="74">
        <f t="shared" si="114"/>
        <v>5.0530938400000003E-2</v>
      </c>
      <c r="G1429" s="75">
        <v>6.4810270000000003E-2</v>
      </c>
      <c r="H1429" s="43">
        <v>2.7270000999999999E-3</v>
      </c>
      <c r="I1429" s="43">
        <v>0.33152822999999998</v>
      </c>
      <c r="J1429" s="43">
        <v>6.8233462999999998E-3</v>
      </c>
      <c r="K1429" s="43">
        <v>2.1973830999999998E-3</v>
      </c>
      <c r="L1429" s="43">
        <v>4.9509917000000001E-4</v>
      </c>
      <c r="M1429" s="43">
        <v>5.8046579999999999E-3</v>
      </c>
      <c r="N1429" s="43">
        <v>5.7878058000000003E-3</v>
      </c>
      <c r="O1429" s="43">
        <v>2.0021669999999999E-4</v>
      </c>
      <c r="P1429" s="43">
        <v>1.3670742E-2</v>
      </c>
      <c r="Q1429" s="43">
        <v>1.7134476999999999E-3</v>
      </c>
      <c r="R1429" s="43">
        <v>2.4561254000000001E-2</v>
      </c>
      <c r="S1429" s="43">
        <v>1.0385278E-2</v>
      </c>
      <c r="U1429" s="77">
        <f t="shared" si="115"/>
        <v>0.558709224137931</v>
      </c>
    </row>
    <row r="1430" spans="1:21">
      <c r="A1430" s="41" t="s">
        <v>33</v>
      </c>
      <c r="B1430" s="41" t="s">
        <v>2912</v>
      </c>
      <c r="C1430" s="74">
        <f t="shared" si="111"/>
        <v>0.32119790433000001</v>
      </c>
      <c r="D1430" s="74">
        <f t="shared" si="112"/>
        <v>1.0416681820000001E-2</v>
      </c>
      <c r="E1430" s="74">
        <f t="shared" si="113"/>
        <v>0.21491781469999999</v>
      </c>
      <c r="F1430" s="74">
        <f t="shared" si="114"/>
        <v>5.2047880810000002E-2</v>
      </c>
      <c r="G1430" s="75">
        <v>4.3815527E-2</v>
      </c>
      <c r="H1430" s="43">
        <v>1.6786352E-3</v>
      </c>
      <c r="I1430" s="43">
        <v>0.20897505999999999</v>
      </c>
      <c r="J1430" s="43">
        <v>5.1760429000000004E-3</v>
      </c>
      <c r="K1430" s="43">
        <v>1.6227584000000001E-3</v>
      </c>
      <c r="L1430" s="43">
        <v>2.8882372000000001E-4</v>
      </c>
      <c r="M1430" s="43">
        <v>3.3290568000000002E-3</v>
      </c>
      <c r="N1430" s="43">
        <v>4.2641195E-3</v>
      </c>
      <c r="O1430" s="43">
        <v>1.7496824E-4</v>
      </c>
      <c r="P1430" s="43">
        <v>1.0549553999999999E-2</v>
      </c>
      <c r="Q1430" s="43">
        <v>7.3092757000000003E-4</v>
      </c>
      <c r="R1430" s="43">
        <v>2.9190035999999999E-2</v>
      </c>
      <c r="S1430" s="43">
        <v>1.1402394999999999E-2</v>
      </c>
      <c r="U1430" s="77">
        <f t="shared" si="115"/>
        <v>0.37772006034482758</v>
      </c>
    </row>
    <row r="1431" spans="1:21">
      <c r="A1431" s="41" t="s">
        <v>33</v>
      </c>
      <c r="B1431" s="41" t="s">
        <v>2913</v>
      </c>
      <c r="C1431" s="74">
        <f t="shared" si="111"/>
        <v>0.36056935868999995</v>
      </c>
      <c r="D1431" s="74">
        <f t="shared" si="112"/>
        <v>1.0869543759999999E-2</v>
      </c>
      <c r="E1431" s="74">
        <f t="shared" si="113"/>
        <v>0.27401295539999998</v>
      </c>
      <c r="F1431" s="74">
        <f t="shared" si="114"/>
        <v>3.1007204529999999E-2</v>
      </c>
      <c r="G1431" s="75">
        <v>4.4679654999999999E-2</v>
      </c>
      <c r="H1431" s="43">
        <v>1.2424666E-3</v>
      </c>
      <c r="I1431" s="43">
        <v>0.26740061999999998</v>
      </c>
      <c r="J1431" s="43">
        <v>3.1116807000000002E-3</v>
      </c>
      <c r="K1431" s="43">
        <v>9.7758889000000007E-4</v>
      </c>
      <c r="L1431" s="43">
        <v>4.8905447000000002E-4</v>
      </c>
      <c r="M1431" s="43">
        <v>6.2912196999999996E-3</v>
      </c>
      <c r="N1431" s="43">
        <v>5.3698688000000001E-3</v>
      </c>
      <c r="O1431" s="43">
        <v>1.1424261E-4</v>
      </c>
      <c r="P1431" s="43">
        <v>5.6941305999999997E-3</v>
      </c>
      <c r="Q1431" s="43">
        <v>4.4820092000000001E-4</v>
      </c>
      <c r="R1431" s="43">
        <v>1.6777008999999999E-2</v>
      </c>
      <c r="S1431" s="43">
        <v>7.9736214000000003E-3</v>
      </c>
      <c r="U1431" s="77">
        <f t="shared" si="115"/>
        <v>0.38516943965517236</v>
      </c>
    </row>
    <row r="1432" spans="1:21">
      <c r="A1432" s="41" t="s">
        <v>33</v>
      </c>
      <c r="B1432" s="41" t="s">
        <v>2914</v>
      </c>
      <c r="C1432" s="74">
        <f t="shared" si="111"/>
        <v>0.64980379792999998</v>
      </c>
      <c r="D1432" s="74">
        <f t="shared" si="112"/>
        <v>1.6945668859999999E-2</v>
      </c>
      <c r="E1432" s="74">
        <f t="shared" si="113"/>
        <v>0.48866567160000002</v>
      </c>
      <c r="F1432" s="74">
        <f t="shared" si="114"/>
        <v>7.5778582470000008E-2</v>
      </c>
      <c r="G1432" s="75">
        <v>6.8413874999999999E-2</v>
      </c>
      <c r="H1432" s="43">
        <v>2.0821816E-3</v>
      </c>
      <c r="I1432" s="43">
        <v>0.36764624000000001</v>
      </c>
      <c r="J1432" s="43">
        <v>7.1512049999999999E-3</v>
      </c>
      <c r="K1432" s="43">
        <v>2.308077E-3</v>
      </c>
      <c r="L1432" s="43">
        <v>5.4144626000000005E-4</v>
      </c>
      <c r="M1432" s="43">
        <v>6.9449406000000003E-3</v>
      </c>
      <c r="N1432" s="43">
        <v>0.11893724999999999</v>
      </c>
      <c r="O1432" s="43">
        <v>2.3275047000000001E-4</v>
      </c>
      <c r="P1432" s="43">
        <v>1.4549657000000001E-2</v>
      </c>
      <c r="Q1432" s="43">
        <v>9.3400999999999998E-4</v>
      </c>
      <c r="R1432" s="43">
        <v>4.8653488000000002E-2</v>
      </c>
      <c r="S1432" s="43">
        <v>1.1408677000000001E-2</v>
      </c>
      <c r="U1432" s="77">
        <f t="shared" si="115"/>
        <v>0.58977478448275855</v>
      </c>
    </row>
    <row r="1433" spans="1:21">
      <c r="A1433" s="41" t="s">
        <v>33</v>
      </c>
      <c r="B1433" s="41" t="s">
        <v>2915</v>
      </c>
      <c r="C1433" s="74">
        <f t="shared" si="111"/>
        <v>0.30214597801999998</v>
      </c>
      <c r="D1433" s="74">
        <f t="shared" si="112"/>
        <v>7.2189012800000004E-3</v>
      </c>
      <c r="E1433" s="74">
        <f t="shared" si="113"/>
        <v>0.2039641583</v>
      </c>
      <c r="F1433" s="74">
        <f t="shared" si="114"/>
        <v>5.116798644E-2</v>
      </c>
      <c r="G1433" s="75">
        <v>3.9794931999999998E-2</v>
      </c>
      <c r="H1433" s="43">
        <v>2.3138694999999998E-3</v>
      </c>
      <c r="I1433" s="43">
        <v>0.19431694999999999</v>
      </c>
      <c r="J1433" s="43">
        <v>3.8658908000000001E-3</v>
      </c>
      <c r="K1433" s="43">
        <v>1.1453125000000001E-3</v>
      </c>
      <c r="L1433" s="43">
        <v>1.0978568E-4</v>
      </c>
      <c r="M1433" s="43">
        <v>2.0979123000000001E-3</v>
      </c>
      <c r="N1433" s="43">
        <v>7.3333388000000003E-3</v>
      </c>
      <c r="O1433" s="43">
        <v>1.5959173999999999E-4</v>
      </c>
      <c r="P1433" s="43">
        <v>7.3750105000000002E-3</v>
      </c>
      <c r="Q1433" s="43">
        <v>1.0082642000000001E-3</v>
      </c>
      <c r="R1433" s="43">
        <v>1.7176138000000001E-2</v>
      </c>
      <c r="S1433" s="43">
        <v>2.5448981999999998E-2</v>
      </c>
      <c r="U1433" s="77">
        <f t="shared" si="115"/>
        <v>0.3430597586206896</v>
      </c>
    </row>
    <row r="1434" spans="1:21">
      <c r="A1434" s="41" t="s">
        <v>33</v>
      </c>
      <c r="B1434" s="41" t="s">
        <v>2916</v>
      </c>
      <c r="C1434" s="74">
        <f t="shared" si="111"/>
        <v>0.26603632840000002</v>
      </c>
      <c r="D1434" s="74">
        <f t="shared" si="112"/>
        <v>8.5820136699999994E-3</v>
      </c>
      <c r="E1434" s="74">
        <f t="shared" si="113"/>
        <v>0.1842080243</v>
      </c>
      <c r="F1434" s="74">
        <f t="shared" si="114"/>
        <v>3.672808743E-2</v>
      </c>
      <c r="G1434" s="75">
        <v>3.6518202999999999E-2</v>
      </c>
      <c r="H1434" s="43">
        <v>1.2041841000000001E-3</v>
      </c>
      <c r="I1434" s="43">
        <v>0.18184935999999999</v>
      </c>
      <c r="J1434" s="43">
        <v>3.7522586999999999E-3</v>
      </c>
      <c r="K1434" s="43">
        <v>1.1825204E-3</v>
      </c>
      <c r="L1434" s="43">
        <v>3.1120557E-4</v>
      </c>
      <c r="M1434" s="43">
        <v>3.3360289999999999E-3</v>
      </c>
      <c r="N1434" s="43">
        <v>1.1544801999999999E-3</v>
      </c>
      <c r="O1434" s="43">
        <v>1.3319184000000001E-4</v>
      </c>
      <c r="P1434" s="43">
        <v>7.4170249000000002E-3</v>
      </c>
      <c r="Q1434" s="43">
        <v>4.5426009000000002E-4</v>
      </c>
      <c r="R1434" s="43">
        <v>2.1778609000000001E-2</v>
      </c>
      <c r="S1434" s="43">
        <v>6.9450016000000003E-3</v>
      </c>
      <c r="U1434" s="77">
        <f t="shared" si="115"/>
        <v>0.31481209482758621</v>
      </c>
    </row>
    <row r="1435" spans="1:21">
      <c r="A1435" s="41" t="s">
        <v>33</v>
      </c>
      <c r="B1435" s="41" t="s">
        <v>2917</v>
      </c>
      <c r="C1435" s="74">
        <f t="shared" si="111"/>
        <v>0.35975551115000004</v>
      </c>
      <c r="D1435" s="74">
        <f t="shared" si="112"/>
        <v>1.109859421E-2</v>
      </c>
      <c r="E1435" s="74">
        <f t="shared" si="113"/>
        <v>0.248398698</v>
      </c>
      <c r="F1435" s="74">
        <f t="shared" si="114"/>
        <v>5.2281419939999997E-2</v>
      </c>
      <c r="G1435" s="75">
        <v>4.7976799000000001E-2</v>
      </c>
      <c r="H1435" s="43">
        <v>1.7487704999999999E-3</v>
      </c>
      <c r="I1435" s="43">
        <v>0.24139492000000001</v>
      </c>
      <c r="J1435" s="43">
        <v>5.0772239000000004E-3</v>
      </c>
      <c r="K1435" s="43">
        <v>1.6512796000000001E-3</v>
      </c>
      <c r="L1435" s="43">
        <v>3.4709330999999999E-4</v>
      </c>
      <c r="M1435" s="43">
        <v>4.0229973999999996E-3</v>
      </c>
      <c r="N1435" s="43">
        <v>5.2550074999999996E-3</v>
      </c>
      <c r="O1435" s="43">
        <v>1.7128934999999999E-4</v>
      </c>
      <c r="P1435" s="43">
        <v>1.0112374E-2</v>
      </c>
      <c r="Q1435" s="43">
        <v>9.0491558999999998E-4</v>
      </c>
      <c r="R1435" s="43">
        <v>3.2690104999999997E-2</v>
      </c>
      <c r="S1435" s="43">
        <v>8.4027359999999992E-3</v>
      </c>
      <c r="U1435" s="77">
        <f t="shared" si="115"/>
        <v>0.41359309482758622</v>
      </c>
    </row>
    <row r="1436" spans="1:21">
      <c r="A1436" s="41" t="s">
        <v>33</v>
      </c>
      <c r="B1436" s="41" t="s">
        <v>2918</v>
      </c>
      <c r="C1436" s="74">
        <f t="shared" si="111"/>
        <v>0.88460809643000005</v>
      </c>
      <c r="D1436" s="74">
        <f t="shared" si="112"/>
        <v>2.4613092189999998E-2</v>
      </c>
      <c r="E1436" s="74">
        <f t="shared" si="113"/>
        <v>0.5998354883</v>
      </c>
      <c r="F1436" s="74">
        <f t="shared" si="114"/>
        <v>0.17381442594000002</v>
      </c>
      <c r="G1436" s="75">
        <v>8.6345089999999999E-2</v>
      </c>
      <c r="H1436" s="43">
        <v>4.6733082999999998E-3</v>
      </c>
      <c r="I1436" s="43">
        <v>0.44722125000000001</v>
      </c>
      <c r="J1436" s="43">
        <v>9.8780236000000007E-3</v>
      </c>
      <c r="K1436" s="43">
        <v>3.0435493000000001E-3</v>
      </c>
      <c r="L1436" s="43">
        <v>6.5887229000000005E-4</v>
      </c>
      <c r="M1436" s="43">
        <v>1.1032647E-2</v>
      </c>
      <c r="N1436" s="43">
        <v>0.14794093</v>
      </c>
      <c r="O1436" s="43">
        <v>3.7227684E-4</v>
      </c>
      <c r="P1436" s="43">
        <v>1.9637798000000001E-2</v>
      </c>
      <c r="Q1436" s="43">
        <v>1.8130601000000001E-3</v>
      </c>
      <c r="R1436" s="43">
        <v>7.0923226000000006E-2</v>
      </c>
      <c r="S1436" s="43">
        <v>8.1068064999999995E-2</v>
      </c>
      <c r="U1436" s="77">
        <f t="shared" si="115"/>
        <v>0.74435422413793095</v>
      </c>
    </row>
    <row r="1437" spans="1:21">
      <c r="A1437" s="41" t="s">
        <v>33</v>
      </c>
      <c r="B1437" s="41" t="s">
        <v>2919</v>
      </c>
      <c r="C1437" s="74">
        <f t="shared" si="111"/>
        <v>0.29326607760000001</v>
      </c>
      <c r="D1437" s="74">
        <f t="shared" si="112"/>
        <v>7.8314743200000002E-3</v>
      </c>
      <c r="E1437" s="74">
        <f t="shared" si="113"/>
        <v>0.19937283</v>
      </c>
      <c r="F1437" s="74">
        <f t="shared" si="114"/>
        <v>4.5601171279999998E-2</v>
      </c>
      <c r="G1437" s="75">
        <v>4.0460601999999998E-2</v>
      </c>
      <c r="H1437" s="43">
        <v>2.4812993999999999E-3</v>
      </c>
      <c r="I1437" s="43">
        <v>0.19029217000000001</v>
      </c>
      <c r="J1437" s="43">
        <v>4.3181469E-3</v>
      </c>
      <c r="K1437" s="43">
        <v>1.256482E-3</v>
      </c>
      <c r="L1437" s="43">
        <v>1.1811342E-4</v>
      </c>
      <c r="M1437" s="43">
        <v>2.138732E-3</v>
      </c>
      <c r="N1437" s="43">
        <v>6.5993605999999996E-3</v>
      </c>
      <c r="O1437" s="43">
        <v>1.7393867999999999E-4</v>
      </c>
      <c r="P1437" s="43">
        <v>8.4244130000000004E-3</v>
      </c>
      <c r="Q1437" s="43">
        <v>1.0151985999999999E-3</v>
      </c>
      <c r="R1437" s="43">
        <v>1.6612168E-2</v>
      </c>
      <c r="S1437" s="43">
        <v>1.9375453000000001E-2</v>
      </c>
      <c r="U1437" s="77">
        <f t="shared" si="115"/>
        <v>0.34879829310344823</v>
      </c>
    </row>
    <row r="1438" spans="1:21">
      <c r="A1438" s="41" t="s">
        <v>33</v>
      </c>
      <c r="B1438" s="41" t="s">
        <v>2920</v>
      </c>
      <c r="C1438" s="74">
        <f t="shared" si="111"/>
        <v>0.43077641415000001</v>
      </c>
      <c r="D1438" s="74">
        <f t="shared" si="112"/>
        <v>1.22819612E-2</v>
      </c>
      <c r="E1438" s="74">
        <f t="shared" si="113"/>
        <v>0.30847086200000001</v>
      </c>
      <c r="F1438" s="74">
        <f t="shared" si="114"/>
        <v>6.2848163949999994E-2</v>
      </c>
      <c r="G1438" s="75">
        <v>4.7175426999999999E-2</v>
      </c>
      <c r="H1438" s="43">
        <v>1.897649E-3</v>
      </c>
      <c r="I1438" s="43">
        <v>0.26718309000000001</v>
      </c>
      <c r="J1438" s="43">
        <v>5.3882866000000001E-3</v>
      </c>
      <c r="K1438" s="43">
        <v>1.7136391999999999E-3</v>
      </c>
      <c r="L1438" s="43">
        <v>3.5910320000000001E-4</v>
      </c>
      <c r="M1438" s="43">
        <v>4.8209322000000001E-3</v>
      </c>
      <c r="N1438" s="43">
        <v>3.9390122999999999E-2</v>
      </c>
      <c r="O1438" s="43">
        <v>1.6411396000000001E-4</v>
      </c>
      <c r="P1438" s="43">
        <v>1.1276721E-2</v>
      </c>
      <c r="Q1438" s="43">
        <v>8.4346099000000003E-4</v>
      </c>
      <c r="R1438" s="43">
        <v>3.1447665999999999E-2</v>
      </c>
      <c r="S1438" s="43">
        <v>1.9116201999999999E-2</v>
      </c>
      <c r="U1438" s="77">
        <f t="shared" si="115"/>
        <v>0.40668471551724134</v>
      </c>
    </row>
    <row r="1439" spans="1:21">
      <c r="A1439" s="41" t="s">
        <v>33</v>
      </c>
      <c r="B1439" s="41" t="s">
        <v>2921</v>
      </c>
      <c r="C1439" s="74">
        <f t="shared" si="111"/>
        <v>0.40413290237300004</v>
      </c>
      <c r="D1439" s="74">
        <f t="shared" si="112"/>
        <v>4.8202320880000003E-3</v>
      </c>
      <c r="E1439" s="74">
        <f t="shared" si="113"/>
        <v>0.36231544194000004</v>
      </c>
      <c r="F1439" s="74">
        <f t="shared" si="114"/>
        <v>2.1222928344999999E-2</v>
      </c>
      <c r="G1439" s="75">
        <v>1.5774300000000002E-2</v>
      </c>
      <c r="H1439" s="43">
        <v>5.0644793999999997E-4</v>
      </c>
      <c r="I1439" s="43">
        <v>7.5793263999999999E-2</v>
      </c>
      <c r="J1439" s="43">
        <v>1.6219171999999999E-3</v>
      </c>
      <c r="K1439" s="43">
        <v>5.7902465000000004E-4</v>
      </c>
      <c r="L1439" s="43">
        <v>9.5093838000000005E-5</v>
      </c>
      <c r="M1439" s="43">
        <v>2.5241964E-3</v>
      </c>
      <c r="N1439" s="43">
        <v>0.28601573000000002</v>
      </c>
      <c r="O1439" s="43">
        <v>3.9518004999999997E-5</v>
      </c>
      <c r="P1439" s="43">
        <v>2.7858579E-3</v>
      </c>
      <c r="Q1439" s="43">
        <v>3.0162304E-4</v>
      </c>
      <c r="R1439" s="43">
        <v>1.0139558999999999E-2</v>
      </c>
      <c r="S1439" s="43">
        <v>7.9563703999999992E-3</v>
      </c>
      <c r="U1439" s="77">
        <f t="shared" si="115"/>
        <v>0.1359853448275862</v>
      </c>
    </row>
    <row r="1440" spans="1:21">
      <c r="A1440" s="41" t="s">
        <v>33</v>
      </c>
      <c r="B1440" s="41" t="s">
        <v>2922</v>
      </c>
      <c r="C1440" s="74">
        <f t="shared" si="111"/>
        <v>0.204417481786</v>
      </c>
      <c r="D1440" s="74">
        <f t="shared" si="112"/>
        <v>5.0804534600000003E-3</v>
      </c>
      <c r="E1440" s="74">
        <f t="shared" si="113"/>
        <v>0.16767339822999999</v>
      </c>
      <c r="F1440" s="74">
        <f t="shared" si="114"/>
        <v>1.3331721095999999E-2</v>
      </c>
      <c r="G1440" s="75">
        <v>1.8331909E-2</v>
      </c>
      <c r="H1440" s="43">
        <v>3.3953523000000002E-4</v>
      </c>
      <c r="I1440" s="43">
        <v>8.3183820000000006E-2</v>
      </c>
      <c r="J1440" s="43">
        <v>1.7545274E-3</v>
      </c>
      <c r="K1440" s="43">
        <v>4.9989626000000004E-4</v>
      </c>
      <c r="L1440" s="43">
        <v>4.0820089999999998E-4</v>
      </c>
      <c r="M1440" s="43">
        <v>2.4178289000000002E-3</v>
      </c>
      <c r="N1440" s="43">
        <v>8.4150042999999994E-2</v>
      </c>
      <c r="O1440" s="43">
        <v>3.6598586000000001E-5</v>
      </c>
      <c r="P1440" s="43">
        <v>3.3405791999999998E-3</v>
      </c>
      <c r="Q1440" s="43">
        <v>1.6026950999999999E-4</v>
      </c>
      <c r="R1440" s="43">
        <v>5.5071249999999999E-3</v>
      </c>
      <c r="S1440" s="43">
        <v>4.2871487999999996E-3</v>
      </c>
      <c r="U1440" s="77">
        <f t="shared" si="115"/>
        <v>0.15803369827586206</v>
      </c>
    </row>
    <row r="1441" spans="1:21">
      <c r="A1441" s="41" t="s">
        <v>33</v>
      </c>
      <c r="B1441" s="41" t="s">
        <v>2923</v>
      </c>
      <c r="C1441" s="74">
        <f t="shared" si="111"/>
        <v>0.91913934283400001</v>
      </c>
      <c r="D1441" s="74">
        <f t="shared" si="112"/>
        <v>7.4909625400000008E-3</v>
      </c>
      <c r="E1441" s="74">
        <f t="shared" si="113"/>
        <v>0.84175196766999993</v>
      </c>
      <c r="F1441" s="74">
        <f t="shared" si="114"/>
        <v>3.3497331623999996E-2</v>
      </c>
      <c r="G1441" s="75">
        <v>3.6399081E-2</v>
      </c>
      <c r="H1441" s="43">
        <v>6.4711767000000004E-4</v>
      </c>
      <c r="I1441" s="43">
        <v>9.3051209999999995E-2</v>
      </c>
      <c r="J1441" s="43">
        <v>2.5009944E-3</v>
      </c>
      <c r="K1441" s="43">
        <v>8.7032373000000001E-4</v>
      </c>
      <c r="L1441" s="43">
        <v>1.1515421E-4</v>
      </c>
      <c r="M1441" s="43">
        <v>4.0044902000000004E-3</v>
      </c>
      <c r="N1441" s="43">
        <v>0.74805363999999996</v>
      </c>
      <c r="O1441" s="43">
        <v>6.2088024000000005E-5</v>
      </c>
      <c r="P1441" s="43">
        <v>4.6031466E-3</v>
      </c>
      <c r="Q1441" s="43">
        <v>3.3139900000000002E-4</v>
      </c>
      <c r="R1441" s="43">
        <v>1.5810167E-2</v>
      </c>
      <c r="S1441" s="43">
        <v>1.2690531E-2</v>
      </c>
      <c r="U1441" s="77">
        <f t="shared" si="115"/>
        <v>0.31378518103448272</v>
      </c>
    </row>
    <row r="1442" spans="1:21">
      <c r="A1442" s="41" t="s">
        <v>33</v>
      </c>
      <c r="B1442" s="41" t="s">
        <v>2924</v>
      </c>
      <c r="C1442" s="74">
        <f t="shared" si="111"/>
        <v>0.29182780387400004</v>
      </c>
      <c r="D1442" s="74">
        <f t="shared" si="112"/>
        <v>7.3548231700000001E-3</v>
      </c>
      <c r="E1442" s="74">
        <f t="shared" si="113"/>
        <v>0.26027769311000004</v>
      </c>
      <c r="F1442" s="74">
        <f t="shared" si="114"/>
        <v>8.6091835939999996E-3</v>
      </c>
      <c r="G1442" s="75">
        <v>1.5586104E-2</v>
      </c>
      <c r="H1442" s="43">
        <v>2.8324311000000002E-4</v>
      </c>
      <c r="I1442" s="43">
        <v>0.11373268</v>
      </c>
      <c r="J1442" s="43">
        <v>1.3514321999999999E-3</v>
      </c>
      <c r="K1442" s="43">
        <v>3.2060397000000001E-4</v>
      </c>
      <c r="L1442" s="43">
        <v>1.0194555E-3</v>
      </c>
      <c r="M1442" s="43">
        <v>4.6633315000000003E-3</v>
      </c>
      <c r="N1442" s="43">
        <v>0.14626177000000001</v>
      </c>
      <c r="O1442" s="43">
        <v>2.3856594000000002E-5</v>
      </c>
      <c r="P1442" s="43">
        <v>2.4000984E-3</v>
      </c>
      <c r="Q1442" s="43">
        <v>1.3539199999999999E-4</v>
      </c>
      <c r="R1442" s="43">
        <v>3.4373570999999999E-3</v>
      </c>
      <c r="S1442" s="43">
        <v>2.6124795000000002E-3</v>
      </c>
      <c r="U1442" s="77">
        <f t="shared" si="115"/>
        <v>0.13436296551724136</v>
      </c>
    </row>
    <row r="1443" spans="1:21">
      <c r="A1443" s="41" t="s">
        <v>33</v>
      </c>
      <c r="B1443" s="41" t="s">
        <v>2925</v>
      </c>
      <c r="C1443" s="74">
        <f t="shared" si="111"/>
        <v>0.142970813793</v>
      </c>
      <c r="D1443" s="74">
        <f t="shared" si="112"/>
        <v>3.1464757739999996E-3</v>
      </c>
      <c r="E1443" s="74">
        <f t="shared" si="113"/>
        <v>0.10904826214</v>
      </c>
      <c r="F1443" s="74">
        <f t="shared" si="114"/>
        <v>1.5147239879000001E-2</v>
      </c>
      <c r="G1443" s="75">
        <v>1.5628836E-2</v>
      </c>
      <c r="H1443" s="43">
        <v>3.0446614000000002E-4</v>
      </c>
      <c r="I1443" s="43">
        <v>5.9054067000000002E-2</v>
      </c>
      <c r="J1443" s="43">
        <v>1.7683213999999999E-3</v>
      </c>
      <c r="K1443" s="43">
        <v>5.4059911999999996E-4</v>
      </c>
      <c r="L1443" s="43">
        <v>4.6952534000000001E-5</v>
      </c>
      <c r="M1443" s="43">
        <v>7.9060272E-4</v>
      </c>
      <c r="N1443" s="43">
        <v>4.9689729000000002E-2</v>
      </c>
      <c r="O1443" s="43">
        <v>4.0433718999999997E-5</v>
      </c>
      <c r="P1443" s="43">
        <v>3.5339907000000001E-3</v>
      </c>
      <c r="Q1443" s="43">
        <v>1.4437835999999999E-4</v>
      </c>
      <c r="R1443" s="43">
        <v>7.0638634999999998E-3</v>
      </c>
      <c r="S1443" s="43">
        <v>4.3645736000000003E-3</v>
      </c>
      <c r="U1443" s="77">
        <f t="shared" si="115"/>
        <v>0.1347313448275862</v>
      </c>
    </row>
    <row r="1444" spans="1:21">
      <c r="A1444" s="41" t="s">
        <v>33</v>
      </c>
      <c r="B1444" s="41" t="s">
        <v>2926</v>
      </c>
      <c r="C1444" s="74">
        <f t="shared" si="111"/>
        <v>1.1409927979999999</v>
      </c>
      <c r="D1444" s="74">
        <f t="shared" si="112"/>
        <v>1.0078085220000001E-2</v>
      </c>
      <c r="E1444" s="74">
        <f t="shared" si="113"/>
        <v>0.91922800635000002</v>
      </c>
      <c r="F1444" s="74">
        <f t="shared" si="114"/>
        <v>2.5902846430000001E-2</v>
      </c>
      <c r="G1444" s="75">
        <v>0.18578386</v>
      </c>
      <c r="H1444" s="43">
        <v>7.1233634999999995E-4</v>
      </c>
      <c r="I1444" s="43">
        <v>0.12502859999999999</v>
      </c>
      <c r="J1444" s="43">
        <v>2.7949285000000001E-3</v>
      </c>
      <c r="K1444" s="43">
        <v>8.6271356999999998E-4</v>
      </c>
      <c r="L1444" s="43">
        <v>3.5568885000000002E-4</v>
      </c>
      <c r="M1444" s="43">
        <v>6.0647543E-3</v>
      </c>
      <c r="N1444" s="43">
        <v>0.79348706999999996</v>
      </c>
      <c r="O1444" s="43">
        <v>6.2169910000000003E-5</v>
      </c>
      <c r="P1444" s="43">
        <v>4.9563048999999998E-3</v>
      </c>
      <c r="Q1444" s="43">
        <v>3.4130152E-4</v>
      </c>
      <c r="R1444" s="43">
        <v>1.2141796999999999E-2</v>
      </c>
      <c r="S1444" s="43">
        <v>8.4012731000000004E-3</v>
      </c>
      <c r="U1444" s="77">
        <f t="shared" si="115"/>
        <v>1.6015849999999998</v>
      </c>
    </row>
    <row r="1445" spans="1:21">
      <c r="A1445" s="41" t="s">
        <v>33</v>
      </c>
      <c r="B1445" s="41" t="s">
        <v>2927</v>
      </c>
      <c r="C1445" s="74">
        <f t="shared" si="111"/>
        <v>0.25108651667800003</v>
      </c>
      <c r="D1445" s="74">
        <f t="shared" si="112"/>
        <v>4.3888584800000005E-3</v>
      </c>
      <c r="E1445" s="74">
        <f t="shared" si="113"/>
        <v>0.21193616162000001</v>
      </c>
      <c r="F1445" s="74">
        <f t="shared" si="114"/>
        <v>1.7867512578000001E-2</v>
      </c>
      <c r="G1445" s="75">
        <v>1.6893984000000001E-2</v>
      </c>
      <c r="H1445" s="43">
        <v>4.0202962E-4</v>
      </c>
      <c r="I1445" s="43">
        <v>9.1194191999999993E-2</v>
      </c>
      <c r="J1445" s="43">
        <v>1.6224009000000001E-3</v>
      </c>
      <c r="K1445" s="43">
        <v>5.1175017000000002E-4</v>
      </c>
      <c r="L1445" s="43">
        <v>1.2186581E-4</v>
      </c>
      <c r="M1445" s="43">
        <v>2.1328416000000001E-3</v>
      </c>
      <c r="N1445" s="43">
        <v>0.12033994000000001</v>
      </c>
      <c r="O1445" s="43">
        <v>3.7261797999999997E-5</v>
      </c>
      <c r="P1445" s="43">
        <v>2.7028123999999999E-3</v>
      </c>
      <c r="Q1445" s="43">
        <v>2.0259818E-4</v>
      </c>
      <c r="R1445" s="43">
        <v>9.0826559000000001E-3</v>
      </c>
      <c r="S1445" s="43">
        <v>5.8421842999999999E-3</v>
      </c>
      <c r="U1445" s="77">
        <f t="shared" si="115"/>
        <v>0.14563779310344827</v>
      </c>
    </row>
    <row r="1446" spans="1:21">
      <c r="A1446" s="41" t="s">
        <v>33</v>
      </c>
      <c r="B1446" s="41" t="s">
        <v>2928</v>
      </c>
      <c r="C1446" s="74">
        <f t="shared" si="111"/>
        <v>0.25519954487899998</v>
      </c>
      <c r="D1446" s="74">
        <f t="shared" si="112"/>
        <v>8.3384785699999985E-3</v>
      </c>
      <c r="E1446" s="74">
        <f t="shared" si="113"/>
        <v>0.20981925406000002</v>
      </c>
      <c r="F1446" s="74">
        <f t="shared" si="114"/>
        <v>1.4358743248999998E-2</v>
      </c>
      <c r="G1446" s="75">
        <v>2.2683069E-2</v>
      </c>
      <c r="H1446" s="43">
        <v>4.3033905999999999E-4</v>
      </c>
      <c r="I1446" s="43">
        <v>0.12251062</v>
      </c>
      <c r="J1446" s="43">
        <v>2.0563094999999998E-3</v>
      </c>
      <c r="K1446" s="43">
        <v>5.4083750999999998E-4</v>
      </c>
      <c r="L1446" s="43">
        <v>9.3243136000000003E-4</v>
      </c>
      <c r="M1446" s="43">
        <v>4.8089001999999997E-3</v>
      </c>
      <c r="N1446" s="43">
        <v>8.6878294999999994E-2</v>
      </c>
      <c r="O1446" s="43">
        <v>3.9341339000000002E-5</v>
      </c>
      <c r="P1446" s="43">
        <v>3.7300558999999998E-3</v>
      </c>
      <c r="Q1446" s="43">
        <v>2.0279531000000001E-4</v>
      </c>
      <c r="R1446" s="43">
        <v>5.4079814000000002E-3</v>
      </c>
      <c r="S1446" s="43">
        <v>4.9785693000000001E-3</v>
      </c>
      <c r="U1446" s="77">
        <f t="shared" si="115"/>
        <v>0.19554369827586207</v>
      </c>
    </row>
    <row r="1447" spans="1:21">
      <c r="A1447" s="41" t="s">
        <v>33</v>
      </c>
      <c r="B1447" s="41" t="s">
        <v>2929</v>
      </c>
      <c r="C1447" s="74">
        <f t="shared" si="111"/>
        <v>0.62884380408799989</v>
      </c>
      <c r="D1447" s="74">
        <f t="shared" si="112"/>
        <v>7.75979563E-3</v>
      </c>
      <c r="E1447" s="74">
        <f t="shared" si="113"/>
        <v>0.5275427372</v>
      </c>
      <c r="F1447" s="74">
        <f t="shared" si="114"/>
        <v>7.2253514258000001E-2</v>
      </c>
      <c r="G1447" s="75">
        <v>2.1287757000000001E-2</v>
      </c>
      <c r="H1447" s="43">
        <v>6.0589719999999995E-4</v>
      </c>
      <c r="I1447" s="43">
        <v>0.1140297</v>
      </c>
      <c r="J1447" s="43">
        <v>2.6696884000000001E-3</v>
      </c>
      <c r="K1447" s="43">
        <v>7.5880187999999998E-4</v>
      </c>
      <c r="L1447" s="43">
        <v>2.4689755000000002E-4</v>
      </c>
      <c r="M1447" s="43">
        <v>4.0844078000000002E-3</v>
      </c>
      <c r="N1447" s="43">
        <v>0.41290714000000001</v>
      </c>
      <c r="O1447" s="43">
        <v>5.5196277999999999E-5</v>
      </c>
      <c r="P1447" s="43">
        <v>4.9600349000000002E-3</v>
      </c>
      <c r="Q1447" s="43">
        <v>2.9014687999999998E-4</v>
      </c>
      <c r="R1447" s="43">
        <v>3.4112162E-3</v>
      </c>
      <c r="S1447" s="43">
        <v>6.3536919999999997E-2</v>
      </c>
      <c r="U1447" s="77">
        <f t="shared" si="115"/>
        <v>0.18351514655172413</v>
      </c>
    </row>
    <row r="1448" spans="1:21">
      <c r="A1448" s="41" t="s">
        <v>33</v>
      </c>
      <c r="B1448" s="41" t="s">
        <v>2930</v>
      </c>
      <c r="C1448" s="74">
        <f t="shared" si="111"/>
        <v>1.4551650144900001</v>
      </c>
      <c r="D1448" s="74">
        <f t="shared" si="112"/>
        <v>2.4995139600000001E-2</v>
      </c>
      <c r="E1448" s="74">
        <f t="shared" si="113"/>
        <v>1.274406186</v>
      </c>
      <c r="F1448" s="74">
        <f t="shared" si="114"/>
        <v>8.9570284890000004E-2</v>
      </c>
      <c r="G1448" s="75">
        <v>6.6193403999999997E-2</v>
      </c>
      <c r="H1448" s="43">
        <v>1.5163760000000001E-3</v>
      </c>
      <c r="I1448" s="43">
        <v>0.22278851</v>
      </c>
      <c r="J1448" s="43">
        <v>6.0265668E-3</v>
      </c>
      <c r="K1448" s="43">
        <v>1.7518414E-3</v>
      </c>
      <c r="L1448" s="43">
        <v>3.1058304000000001E-3</v>
      </c>
      <c r="M1448" s="43">
        <v>1.4110901E-2</v>
      </c>
      <c r="N1448" s="43">
        <v>1.0501012999999999</v>
      </c>
      <c r="O1448" s="43">
        <v>1.2225844000000001E-4</v>
      </c>
      <c r="P1448" s="43">
        <v>1.2413443E-2</v>
      </c>
      <c r="Q1448" s="43">
        <v>9.7753344999999998E-4</v>
      </c>
      <c r="R1448" s="43">
        <v>1.6565007E-2</v>
      </c>
      <c r="S1448" s="43">
        <v>5.9492043000000001E-2</v>
      </c>
      <c r="U1448" s="77">
        <f t="shared" si="115"/>
        <v>0.57063279310344828</v>
      </c>
    </row>
    <row r="1449" spans="1:21">
      <c r="A1449" s="41" t="s">
        <v>33</v>
      </c>
      <c r="B1449" s="41" t="s">
        <v>2931</v>
      </c>
      <c r="C1449" s="74">
        <f t="shared" si="111"/>
        <v>0.18173583712899999</v>
      </c>
      <c r="D1449" s="74">
        <f t="shared" si="112"/>
        <v>3.4207080399999996E-3</v>
      </c>
      <c r="E1449" s="74">
        <f t="shared" si="113"/>
        <v>0.14965480557999999</v>
      </c>
      <c r="F1449" s="74">
        <f t="shared" si="114"/>
        <v>1.1064336508999999E-2</v>
      </c>
      <c r="G1449" s="75">
        <v>1.7595987E-2</v>
      </c>
      <c r="H1449" s="43">
        <v>2.7258658000000002E-4</v>
      </c>
      <c r="I1449" s="43">
        <v>9.5053733000000001E-2</v>
      </c>
      <c r="J1449" s="43">
        <v>1.2089522E-3</v>
      </c>
      <c r="K1449" s="43">
        <v>3.1652474000000002E-4</v>
      </c>
      <c r="L1449" s="43">
        <v>1.397475E-4</v>
      </c>
      <c r="M1449" s="43">
        <v>1.7554835999999999E-3</v>
      </c>
      <c r="N1449" s="43">
        <v>5.4328486000000002E-2</v>
      </c>
      <c r="O1449" s="43">
        <v>2.4168669E-5</v>
      </c>
      <c r="P1449" s="43">
        <v>1.7601121999999999E-3</v>
      </c>
      <c r="Q1449" s="43">
        <v>1.2547554000000001E-4</v>
      </c>
      <c r="R1449" s="43">
        <v>5.1334320999999999E-3</v>
      </c>
      <c r="S1449" s="43">
        <v>4.0211480000000004E-3</v>
      </c>
      <c r="U1449" s="77">
        <f t="shared" si="115"/>
        <v>0.15168954310344826</v>
      </c>
    </row>
    <row r="1450" spans="1:21">
      <c r="A1450" s="41" t="s">
        <v>33</v>
      </c>
      <c r="B1450" s="41" t="s">
        <v>2932</v>
      </c>
      <c r="C1450" s="74">
        <f t="shared" si="111"/>
        <v>0.24785290548700001</v>
      </c>
      <c r="D1450" s="74">
        <f t="shared" si="112"/>
        <v>4.03215411E-3</v>
      </c>
      <c r="E1450" s="74">
        <f t="shared" si="113"/>
        <v>0.21983160627000001</v>
      </c>
      <c r="F1450" s="74">
        <f t="shared" si="114"/>
        <v>8.9673441070000012E-3</v>
      </c>
      <c r="G1450" s="75">
        <v>1.5021801E-2</v>
      </c>
      <c r="H1450" s="43">
        <v>2.4795326999999998E-4</v>
      </c>
      <c r="I1450" s="43">
        <v>8.3575892999999998E-2</v>
      </c>
      <c r="J1450" s="43">
        <v>1.1465931E-3</v>
      </c>
      <c r="K1450" s="43">
        <v>3.0057545999999998E-4</v>
      </c>
      <c r="L1450" s="43">
        <v>3.2866625E-4</v>
      </c>
      <c r="M1450" s="43">
        <v>2.2563192999999998E-3</v>
      </c>
      <c r="N1450" s="43">
        <v>0.13600776000000001</v>
      </c>
      <c r="O1450" s="43">
        <v>2.2365737E-5</v>
      </c>
      <c r="P1450" s="43">
        <v>1.9054110000000001E-3</v>
      </c>
      <c r="Q1450" s="43">
        <v>1.1850817E-4</v>
      </c>
      <c r="R1450" s="43">
        <v>3.7798011999999998E-3</v>
      </c>
      <c r="S1450" s="43">
        <v>3.1412580000000001E-3</v>
      </c>
      <c r="U1450" s="77">
        <f t="shared" si="115"/>
        <v>0.1294982844827586</v>
      </c>
    </row>
    <row r="1451" spans="1:21">
      <c r="A1451" s="41" t="s">
        <v>33</v>
      </c>
      <c r="B1451" s="41" t="s">
        <v>2933</v>
      </c>
      <c r="C1451" s="74">
        <f t="shared" si="111"/>
        <v>0.14709146855399999</v>
      </c>
      <c r="D1451" s="74">
        <f t="shared" si="112"/>
        <v>5.1443347799999999E-3</v>
      </c>
      <c r="E1451" s="74">
        <f t="shared" si="113"/>
        <v>0.11655152951</v>
      </c>
      <c r="F1451" s="74">
        <f t="shared" si="114"/>
        <v>1.0026275264E-2</v>
      </c>
      <c r="G1451" s="75">
        <v>1.5369328999999999E-2</v>
      </c>
      <c r="H1451" s="43">
        <v>2.4723851000000002E-4</v>
      </c>
      <c r="I1451" s="43">
        <v>8.5820356E-2</v>
      </c>
      <c r="J1451" s="43">
        <v>1.3107007E-3</v>
      </c>
      <c r="K1451" s="43">
        <v>3.4062969000000002E-4</v>
      </c>
      <c r="L1451" s="43">
        <v>7.0591578999999998E-4</v>
      </c>
      <c r="M1451" s="43">
        <v>2.7870885999999998E-3</v>
      </c>
      <c r="N1451" s="43">
        <v>3.0483935E-2</v>
      </c>
      <c r="O1451" s="43">
        <v>2.4943454E-5</v>
      </c>
      <c r="P1451" s="43">
        <v>2.4110970000000001E-3</v>
      </c>
      <c r="Q1451" s="43">
        <v>1.1475411E-4</v>
      </c>
      <c r="R1451" s="43">
        <v>3.9918603000000004E-3</v>
      </c>
      <c r="S1451" s="43">
        <v>3.4836203999999999E-3</v>
      </c>
      <c r="U1451" s="77">
        <f t="shared" si="115"/>
        <v>0.13249421551724136</v>
      </c>
    </row>
    <row r="1452" spans="1:21">
      <c r="A1452" s="41" t="s">
        <v>33</v>
      </c>
      <c r="B1452" s="41" t="s">
        <v>2934</v>
      </c>
      <c r="C1452" s="74">
        <f t="shared" si="111"/>
        <v>0.167794173756</v>
      </c>
      <c r="D1452" s="74">
        <f t="shared" si="112"/>
        <v>4.6917201399999994E-3</v>
      </c>
      <c r="E1452" s="74">
        <f t="shared" si="113"/>
        <v>0.12273075073999999</v>
      </c>
      <c r="F1452" s="74">
        <f t="shared" si="114"/>
        <v>1.7645609876000001E-2</v>
      </c>
      <c r="G1452" s="75">
        <v>2.2726092999999999E-2</v>
      </c>
      <c r="H1452" s="43">
        <v>4.0923874E-4</v>
      </c>
      <c r="I1452" s="43">
        <v>8.1060442999999996E-2</v>
      </c>
      <c r="J1452" s="43">
        <v>1.9358221000000001E-3</v>
      </c>
      <c r="K1452" s="43">
        <v>5.9162872000000002E-4</v>
      </c>
      <c r="L1452" s="43">
        <v>1.9614882E-4</v>
      </c>
      <c r="M1452" s="43">
        <v>1.9681205E-3</v>
      </c>
      <c r="N1452" s="43">
        <v>4.1261068999999997E-2</v>
      </c>
      <c r="O1452" s="43">
        <v>4.2921655999999999E-5</v>
      </c>
      <c r="P1452" s="43">
        <v>3.5533928000000001E-3</v>
      </c>
      <c r="Q1452" s="43">
        <v>1.9093602E-4</v>
      </c>
      <c r="R1452" s="43">
        <v>7.9673239999999996E-3</v>
      </c>
      <c r="S1452" s="43">
        <v>5.8910354000000003E-3</v>
      </c>
      <c r="U1452" s="77">
        <f t="shared" si="115"/>
        <v>0.19591459482758619</v>
      </c>
    </row>
    <row r="1453" spans="1:21">
      <c r="A1453" s="41" t="s">
        <v>33</v>
      </c>
      <c r="B1453" s="41" t="s">
        <v>2935</v>
      </c>
      <c r="C1453" s="74">
        <f t="shared" si="111"/>
        <v>0.40712561680799997</v>
      </c>
      <c r="D1453" s="74">
        <f t="shared" si="112"/>
        <v>9.6109805700000002E-3</v>
      </c>
      <c r="E1453" s="74">
        <f t="shared" si="113"/>
        <v>0.33616481050999997</v>
      </c>
      <c r="F1453" s="74">
        <f t="shared" si="114"/>
        <v>3.4700667727999998E-2</v>
      </c>
      <c r="G1453" s="75">
        <v>2.6649157999999999E-2</v>
      </c>
      <c r="H1453" s="43">
        <v>8.3116050999999997E-4</v>
      </c>
      <c r="I1453" s="43">
        <v>0.12228855</v>
      </c>
      <c r="J1453" s="43">
        <v>3.2000832999999999E-3</v>
      </c>
      <c r="K1453" s="43">
        <v>9.6142470000000002E-4</v>
      </c>
      <c r="L1453" s="43">
        <v>6.3516916999999996E-4</v>
      </c>
      <c r="M1453" s="43">
        <v>4.8143033999999999E-3</v>
      </c>
      <c r="N1453" s="43">
        <v>0.21304509999999999</v>
      </c>
      <c r="O1453" s="43">
        <v>6.7839647999999998E-5</v>
      </c>
      <c r="P1453" s="43">
        <v>6.0505676E-3</v>
      </c>
      <c r="Q1453" s="43">
        <v>4.3060827999999999E-4</v>
      </c>
      <c r="R1453" s="43">
        <v>9.9062061999999999E-3</v>
      </c>
      <c r="S1453" s="43">
        <v>1.8245445999999998E-2</v>
      </c>
      <c r="U1453" s="77">
        <f t="shared" si="115"/>
        <v>0.22973412068965515</v>
      </c>
    </row>
    <row r="1454" spans="1:21">
      <c r="A1454" s="41" t="s">
        <v>33</v>
      </c>
      <c r="B1454" s="41" t="s">
        <v>2936</v>
      </c>
      <c r="C1454" s="74">
        <f t="shared" si="111"/>
        <v>0.145542332144</v>
      </c>
      <c r="D1454" s="74">
        <f t="shared" si="112"/>
        <v>4.5908144499999994E-3</v>
      </c>
      <c r="E1454" s="74">
        <f t="shared" si="113"/>
        <v>0.1034591881</v>
      </c>
      <c r="F1454" s="74">
        <f t="shared" si="114"/>
        <v>1.7246463593999999E-2</v>
      </c>
      <c r="G1454" s="75">
        <v>2.0245866000000001E-2</v>
      </c>
      <c r="H1454" s="43">
        <v>3.7469309999999998E-4</v>
      </c>
      <c r="I1454" s="43">
        <v>8.2639832999999996E-2</v>
      </c>
      <c r="J1454" s="43">
        <v>1.8293934E-3</v>
      </c>
      <c r="K1454" s="43">
        <v>5.5631170999999996E-4</v>
      </c>
      <c r="L1454" s="43">
        <v>2.4782724000000001E-4</v>
      </c>
      <c r="M1454" s="43">
        <v>1.9572820999999999E-3</v>
      </c>
      <c r="N1454" s="43">
        <v>2.0444661999999999E-2</v>
      </c>
      <c r="O1454" s="43">
        <v>3.9919514000000001E-5</v>
      </c>
      <c r="P1454" s="43">
        <v>3.3275748000000001E-3</v>
      </c>
      <c r="Q1454" s="43">
        <v>1.8215108E-4</v>
      </c>
      <c r="R1454" s="43">
        <v>7.6925650999999998E-3</v>
      </c>
      <c r="S1454" s="43">
        <v>6.0042530999999998E-3</v>
      </c>
      <c r="U1454" s="77">
        <f t="shared" si="115"/>
        <v>0.1745333275862069</v>
      </c>
    </row>
    <row r="1455" spans="1:21">
      <c r="A1455" s="41" t="s">
        <v>33</v>
      </c>
      <c r="B1455" s="41" t="s">
        <v>2937</v>
      </c>
      <c r="C1455" s="74">
        <f t="shared" si="111"/>
        <v>0.18290923069000001</v>
      </c>
      <c r="D1455" s="74">
        <f t="shared" si="112"/>
        <v>3.5150304200000002E-3</v>
      </c>
      <c r="E1455" s="74">
        <f t="shared" si="113"/>
        <v>0.15016128872000001</v>
      </c>
      <c r="F1455" s="74">
        <f t="shared" si="114"/>
        <v>9.9612945499999994E-3</v>
      </c>
      <c r="G1455" s="75">
        <v>1.9271617000000001E-2</v>
      </c>
      <c r="H1455" s="43">
        <v>2.7222872000000001E-4</v>
      </c>
      <c r="I1455" s="43">
        <v>8.8308282000000002E-2</v>
      </c>
      <c r="J1455" s="43">
        <v>1.2438439E-3</v>
      </c>
      <c r="K1455" s="43">
        <v>3.2447916999999999E-4</v>
      </c>
      <c r="L1455" s="43">
        <v>1.5468344999999999E-4</v>
      </c>
      <c r="M1455" s="43">
        <v>1.7920239000000001E-3</v>
      </c>
      <c r="N1455" s="43">
        <v>6.1580778000000003E-2</v>
      </c>
      <c r="O1455" s="43">
        <v>2.48201E-5</v>
      </c>
      <c r="P1455" s="43">
        <v>1.9774142999999999E-3</v>
      </c>
      <c r="Q1455" s="43">
        <v>1.3703804999999999E-4</v>
      </c>
      <c r="R1455" s="43">
        <v>4.3092286999999998E-3</v>
      </c>
      <c r="S1455" s="43">
        <v>3.5127933999999999E-3</v>
      </c>
      <c r="U1455" s="77">
        <f t="shared" si="115"/>
        <v>0.16613462931034484</v>
      </c>
    </row>
    <row r="1456" spans="1:21">
      <c r="A1456" s="41" t="s">
        <v>33</v>
      </c>
      <c r="B1456" s="41" t="s">
        <v>2938</v>
      </c>
      <c r="C1456" s="74">
        <f t="shared" si="111"/>
        <v>0.17609003330499998</v>
      </c>
      <c r="D1456" s="74">
        <f t="shared" si="112"/>
        <v>3.7817663500000001E-3</v>
      </c>
      <c r="E1456" s="74">
        <f t="shared" si="113"/>
        <v>0.14597884930999999</v>
      </c>
      <c r="F1456" s="74">
        <f t="shared" si="114"/>
        <v>9.0709036449999995E-3</v>
      </c>
      <c r="G1456" s="75">
        <v>1.7258513999999999E-2</v>
      </c>
      <c r="H1456" s="43">
        <v>2.7012031E-4</v>
      </c>
      <c r="I1456" s="43">
        <v>9.2210611999999997E-2</v>
      </c>
      <c r="J1456" s="43">
        <v>1.1867007E-3</v>
      </c>
      <c r="K1456" s="43">
        <v>2.9572536999999998E-4</v>
      </c>
      <c r="L1456" s="43">
        <v>1.8215918E-4</v>
      </c>
      <c r="M1456" s="43">
        <v>2.1171811000000001E-3</v>
      </c>
      <c r="N1456" s="43">
        <v>5.3498116999999998E-2</v>
      </c>
      <c r="O1456" s="43">
        <v>2.2874275E-5</v>
      </c>
      <c r="P1456" s="43">
        <v>1.7898263000000001E-3</v>
      </c>
      <c r="Q1456" s="43">
        <v>1.2336157E-4</v>
      </c>
      <c r="R1456" s="43">
        <v>3.8011627000000001E-3</v>
      </c>
      <c r="S1456" s="43">
        <v>3.3336787999999999E-3</v>
      </c>
      <c r="U1456" s="77">
        <f t="shared" si="115"/>
        <v>0.14878029310344826</v>
      </c>
    </row>
    <row r="1457" spans="1:21">
      <c r="A1457" s="41" t="s">
        <v>33</v>
      </c>
      <c r="B1457" s="41" t="s">
        <v>2939</v>
      </c>
      <c r="C1457" s="74">
        <f t="shared" si="111"/>
        <v>0.65273643127399994</v>
      </c>
      <c r="D1457" s="74">
        <f t="shared" si="112"/>
        <v>7.0617745000000004E-3</v>
      </c>
      <c r="E1457" s="74">
        <f t="shared" si="113"/>
        <v>0.59565815639999997</v>
      </c>
      <c r="F1457" s="74">
        <f t="shared" si="114"/>
        <v>2.8667254374000001E-2</v>
      </c>
      <c r="G1457" s="75">
        <v>2.1349245999999999E-2</v>
      </c>
      <c r="H1457" s="43">
        <v>7.7667739999999995E-4</v>
      </c>
      <c r="I1457" s="43">
        <v>8.5049409000000006E-2</v>
      </c>
      <c r="J1457" s="43">
        <v>2.9665312999999998E-3</v>
      </c>
      <c r="K1457" s="43">
        <v>9.4214422E-4</v>
      </c>
      <c r="L1457" s="43">
        <v>1.6203048E-4</v>
      </c>
      <c r="M1457" s="43">
        <v>2.9910685000000001E-3</v>
      </c>
      <c r="N1457" s="43">
        <v>0.50983206999999997</v>
      </c>
      <c r="O1457" s="43">
        <v>6.6854823999999995E-5</v>
      </c>
      <c r="P1457" s="43">
        <v>5.9348513999999998E-3</v>
      </c>
      <c r="Q1457" s="43">
        <v>2.6919414999999999E-4</v>
      </c>
      <c r="R1457" s="43">
        <v>1.0782368000000001E-2</v>
      </c>
      <c r="S1457" s="43">
        <v>1.1613986E-2</v>
      </c>
      <c r="U1457" s="77">
        <f t="shared" si="115"/>
        <v>0.18404522413793101</v>
      </c>
    </row>
    <row r="1458" spans="1:21">
      <c r="A1458" s="41" t="s">
        <v>33</v>
      </c>
      <c r="B1458" s="41" t="s">
        <v>2940</v>
      </c>
      <c r="C1458" s="74">
        <f t="shared" si="111"/>
        <v>0.18171922237800001</v>
      </c>
      <c r="D1458" s="74">
        <f t="shared" si="112"/>
        <v>4.1432073E-3</v>
      </c>
      <c r="E1458" s="74">
        <f t="shared" si="113"/>
        <v>0.14697307875999999</v>
      </c>
      <c r="F1458" s="74">
        <f t="shared" si="114"/>
        <v>1.4785483318E-2</v>
      </c>
      <c r="G1458" s="75">
        <v>1.5817452999999999E-2</v>
      </c>
      <c r="H1458" s="43">
        <v>3.4628676000000001E-4</v>
      </c>
      <c r="I1458" s="43">
        <v>6.6471579000000003E-2</v>
      </c>
      <c r="J1458" s="43">
        <v>1.8393318999999999E-3</v>
      </c>
      <c r="K1458" s="43">
        <v>5.5676054000000001E-4</v>
      </c>
      <c r="L1458" s="43">
        <v>1.6928506000000001E-4</v>
      </c>
      <c r="M1458" s="43">
        <v>1.5778298E-3</v>
      </c>
      <c r="N1458" s="43">
        <v>8.0155213000000003E-2</v>
      </c>
      <c r="O1458" s="43">
        <v>4.0729297999999998E-5</v>
      </c>
      <c r="P1458" s="43">
        <v>3.6430056000000001E-3</v>
      </c>
      <c r="Q1458" s="43">
        <v>1.6708831999999999E-4</v>
      </c>
      <c r="R1458" s="43">
        <v>6.3894069999999997E-3</v>
      </c>
      <c r="S1458" s="43">
        <v>4.5452530999999996E-3</v>
      </c>
      <c r="U1458" s="77">
        <f t="shared" si="115"/>
        <v>0.13635735344827585</v>
      </c>
    </row>
    <row r="1459" spans="1:21">
      <c r="A1459" s="41" t="s">
        <v>33</v>
      </c>
      <c r="B1459" s="41" t="s">
        <v>2941</v>
      </c>
      <c r="C1459" s="74">
        <f t="shared" si="111"/>
        <v>0.175344504776</v>
      </c>
      <c r="D1459" s="74">
        <f t="shared" si="112"/>
        <v>4.9764601900000004E-3</v>
      </c>
      <c r="E1459" s="74">
        <f t="shared" si="113"/>
        <v>0.14724027721999999</v>
      </c>
      <c r="F1459" s="74">
        <f t="shared" si="114"/>
        <v>8.5530493660000012E-3</v>
      </c>
      <c r="G1459" s="75">
        <v>1.4574718E-2</v>
      </c>
      <c r="H1459" s="43">
        <v>2.9200021999999998E-4</v>
      </c>
      <c r="I1459" s="43">
        <v>8.3724109000000005E-2</v>
      </c>
      <c r="J1459" s="43">
        <v>1.1248854999999999E-3</v>
      </c>
      <c r="K1459" s="43">
        <v>3.0657283000000001E-4</v>
      </c>
      <c r="L1459" s="43">
        <v>4.7418446E-4</v>
      </c>
      <c r="M1459" s="43">
        <v>3.0708174000000001E-3</v>
      </c>
      <c r="N1459" s="43">
        <v>6.3224167999999997E-2</v>
      </c>
      <c r="O1459" s="43">
        <v>2.1445956000000001E-5</v>
      </c>
      <c r="P1459" s="43">
        <v>1.9027668E-3</v>
      </c>
      <c r="Q1459" s="43">
        <v>1.5852191000000001E-4</v>
      </c>
      <c r="R1459" s="43">
        <v>3.2266155000000001E-3</v>
      </c>
      <c r="S1459" s="43">
        <v>3.2436992000000001E-3</v>
      </c>
      <c r="U1459" s="77">
        <f t="shared" si="115"/>
        <v>0.12564412068965516</v>
      </c>
    </row>
    <row r="1460" spans="1:21">
      <c r="A1460" s="41" t="s">
        <v>33</v>
      </c>
      <c r="B1460" s="41" t="s">
        <v>2942</v>
      </c>
      <c r="C1460" s="74">
        <f t="shared" si="111"/>
        <v>0.50162697780999999</v>
      </c>
      <c r="D1460" s="74">
        <f t="shared" si="112"/>
        <v>9.1381768199999998E-3</v>
      </c>
      <c r="E1460" s="74">
        <f t="shared" si="113"/>
        <v>0.19046410958000001</v>
      </c>
      <c r="F1460" s="74">
        <f t="shared" si="114"/>
        <v>0.26484995841000003</v>
      </c>
      <c r="G1460" s="75">
        <v>3.7174733000000001E-2</v>
      </c>
      <c r="H1460" s="43">
        <v>8.6213358000000002E-4</v>
      </c>
      <c r="I1460" s="43">
        <v>0.15160757</v>
      </c>
      <c r="J1460" s="43">
        <v>4.7415156999999998E-3</v>
      </c>
      <c r="K1460" s="43">
        <v>1.3349918000000001E-3</v>
      </c>
      <c r="L1460" s="43">
        <v>1.0274501999999999E-4</v>
      </c>
      <c r="M1460" s="43">
        <v>2.9589243E-3</v>
      </c>
      <c r="N1460" s="43">
        <v>3.7994406000000001E-2</v>
      </c>
      <c r="O1460" s="43">
        <v>1.0091759E-4</v>
      </c>
      <c r="P1460" s="43">
        <v>9.3158379000000003E-3</v>
      </c>
      <c r="Q1460" s="43">
        <v>3.5321992E-4</v>
      </c>
      <c r="R1460" s="43">
        <v>6.2964630000000004E-3</v>
      </c>
      <c r="S1460" s="43">
        <v>0.24878352000000001</v>
      </c>
      <c r="U1460" s="77">
        <f t="shared" si="115"/>
        <v>0.32047183620689657</v>
      </c>
    </row>
    <row r="1461" spans="1:21">
      <c r="A1461" s="41" t="s">
        <v>33</v>
      </c>
      <c r="B1461" s="41" t="s">
        <v>2943</v>
      </c>
      <c r="C1461" s="74">
        <f t="shared" si="111"/>
        <v>0.44898822055499998</v>
      </c>
      <c r="D1461" s="74">
        <f t="shared" si="112"/>
        <v>7.8284411699999987E-3</v>
      </c>
      <c r="E1461" s="74">
        <f t="shared" si="113"/>
        <v>0.40096600961000001</v>
      </c>
      <c r="F1461" s="74">
        <f t="shared" si="114"/>
        <v>2.0570267775000001E-2</v>
      </c>
      <c r="G1461" s="75">
        <v>1.9623502000000001E-2</v>
      </c>
      <c r="H1461" s="43">
        <v>5.4417961000000005E-4</v>
      </c>
      <c r="I1461" s="43">
        <v>0.10499727</v>
      </c>
      <c r="J1461" s="43">
        <v>2.4118418999999999E-3</v>
      </c>
      <c r="K1461" s="43">
        <v>7.1926493999999999E-4</v>
      </c>
      <c r="L1461" s="43">
        <v>4.1167402999999999E-4</v>
      </c>
      <c r="M1461" s="43">
        <v>4.2856602999999998E-3</v>
      </c>
      <c r="N1461" s="43">
        <v>0.29542456</v>
      </c>
      <c r="O1461" s="43">
        <v>5.2036755E-5</v>
      </c>
      <c r="P1461" s="43">
        <v>4.6048490999999999E-3</v>
      </c>
      <c r="Q1461" s="43">
        <v>2.4648652000000001E-4</v>
      </c>
      <c r="R1461" s="43">
        <v>7.4027364000000002E-3</v>
      </c>
      <c r="S1461" s="43">
        <v>8.2641590000000001E-3</v>
      </c>
      <c r="U1461" s="77">
        <f t="shared" si="115"/>
        <v>0.16916812068965517</v>
      </c>
    </row>
    <row r="1462" spans="1:21">
      <c r="A1462" s="41" t="s">
        <v>33</v>
      </c>
      <c r="B1462" s="41" t="s">
        <v>2944</v>
      </c>
      <c r="C1462" s="74">
        <f t="shared" si="111"/>
        <v>0.13155725238500002</v>
      </c>
      <c r="D1462" s="74">
        <f t="shared" si="112"/>
        <v>4.0110186799999998E-3</v>
      </c>
      <c r="E1462" s="74">
        <f t="shared" si="113"/>
        <v>9.3687101370000012E-2</v>
      </c>
      <c r="F1462" s="74">
        <f t="shared" si="114"/>
        <v>1.5090636335000001E-2</v>
      </c>
      <c r="G1462" s="75">
        <v>1.8768495999999999E-2</v>
      </c>
      <c r="H1462" s="43">
        <v>3.8883837000000001E-4</v>
      </c>
      <c r="I1462" s="43">
        <v>7.5723941000000003E-2</v>
      </c>
      <c r="J1462" s="43">
        <v>1.9397780000000001E-3</v>
      </c>
      <c r="K1462" s="43">
        <v>5.7143890000000005E-4</v>
      </c>
      <c r="L1462" s="43">
        <v>1.0248278E-4</v>
      </c>
      <c r="M1462" s="43">
        <v>1.3973189999999999E-3</v>
      </c>
      <c r="N1462" s="43">
        <v>1.7574322E-2</v>
      </c>
      <c r="O1462" s="43">
        <v>4.2335164999999998E-5</v>
      </c>
      <c r="P1462" s="43">
        <v>3.6799112999999998E-3</v>
      </c>
      <c r="Q1462" s="43">
        <v>1.7560066999999999E-4</v>
      </c>
      <c r="R1462" s="43">
        <v>6.5004243E-3</v>
      </c>
      <c r="S1462" s="43">
        <v>4.6923649E-3</v>
      </c>
      <c r="U1462" s="77">
        <f t="shared" si="115"/>
        <v>0.16179737931034482</v>
      </c>
    </row>
    <row r="1463" spans="1:21">
      <c r="A1463" s="41" t="s">
        <v>33</v>
      </c>
      <c r="B1463" s="41" t="s">
        <v>2945</v>
      </c>
      <c r="C1463" s="74">
        <f t="shared" si="111"/>
        <v>0.17716473240300001</v>
      </c>
      <c r="D1463" s="74">
        <f t="shared" si="112"/>
        <v>4.11700672E-3</v>
      </c>
      <c r="E1463" s="74">
        <f t="shared" si="113"/>
        <v>0.11122789080999999</v>
      </c>
      <c r="F1463" s="74">
        <f t="shared" si="114"/>
        <v>1.6211572872999999E-2</v>
      </c>
      <c r="G1463" s="75">
        <v>4.5608261999999997E-2</v>
      </c>
      <c r="H1463" s="43">
        <v>4.0440080999999998E-4</v>
      </c>
      <c r="I1463" s="43">
        <v>7.1307890999999998E-2</v>
      </c>
      <c r="J1463" s="43">
        <v>2.0360038E-3</v>
      </c>
      <c r="K1463" s="43">
        <v>6.1263732999999995E-4</v>
      </c>
      <c r="L1463" s="43">
        <v>1.0903589E-4</v>
      </c>
      <c r="M1463" s="43">
        <v>1.3593297000000001E-3</v>
      </c>
      <c r="N1463" s="43">
        <v>3.9515598999999998E-2</v>
      </c>
      <c r="O1463" s="43">
        <v>4.5177282999999999E-5</v>
      </c>
      <c r="P1463" s="43">
        <v>3.9678763999999997E-3</v>
      </c>
      <c r="Q1463" s="43">
        <v>1.9003139E-4</v>
      </c>
      <c r="R1463" s="43">
        <v>7.0965530999999998E-3</v>
      </c>
      <c r="S1463" s="43">
        <v>4.9119347000000004E-3</v>
      </c>
      <c r="U1463" s="77">
        <f t="shared" si="115"/>
        <v>0.39317467241379306</v>
      </c>
    </row>
    <row r="1464" spans="1:21">
      <c r="A1464" s="41" t="s">
        <v>33</v>
      </c>
      <c r="B1464" s="41" t="s">
        <v>2946</v>
      </c>
      <c r="C1464" s="74">
        <f t="shared" si="111"/>
        <v>0.434950389966</v>
      </c>
      <c r="D1464" s="74">
        <f t="shared" si="112"/>
        <v>6.3679693199999998E-3</v>
      </c>
      <c r="E1464" s="74">
        <f t="shared" si="113"/>
        <v>0.27865310269999999</v>
      </c>
      <c r="F1464" s="74">
        <f t="shared" si="114"/>
        <v>0.12461132894600001</v>
      </c>
      <c r="G1464" s="75">
        <v>2.5317988999999999E-2</v>
      </c>
      <c r="H1464" s="43">
        <v>3.7445447000000001E-3</v>
      </c>
      <c r="I1464" s="43">
        <v>9.2968778000000002E-2</v>
      </c>
      <c r="J1464" s="43">
        <v>2.9035136000000001E-3</v>
      </c>
      <c r="K1464" s="43">
        <v>6.9588183999999998E-4</v>
      </c>
      <c r="L1464" s="43">
        <v>2.5550028E-4</v>
      </c>
      <c r="M1464" s="43">
        <v>2.5130736E-3</v>
      </c>
      <c r="N1464" s="43">
        <v>0.18193978</v>
      </c>
      <c r="O1464" s="43">
        <v>5.3202316000000001E-5</v>
      </c>
      <c r="P1464" s="43">
        <v>4.6988530000000002E-3</v>
      </c>
      <c r="Q1464" s="43">
        <v>6.3569163000000005E-4</v>
      </c>
      <c r="R1464" s="43">
        <v>5.8028419999999999E-3</v>
      </c>
      <c r="S1464" s="43">
        <v>0.11342074000000001</v>
      </c>
      <c r="U1464" s="77">
        <f t="shared" si="115"/>
        <v>0.21825852586206895</v>
      </c>
    </row>
    <row r="1465" spans="1:21">
      <c r="A1465" s="41" t="s">
        <v>33</v>
      </c>
      <c r="B1465" s="41" t="s">
        <v>2947</v>
      </c>
      <c r="C1465" s="74">
        <f t="shared" si="111"/>
        <v>0.247253219632</v>
      </c>
      <c r="D1465" s="74">
        <f t="shared" si="112"/>
        <v>1.0624635689999998E-2</v>
      </c>
      <c r="E1465" s="74">
        <f t="shared" si="113"/>
        <v>0.20433243543000001</v>
      </c>
      <c r="F1465" s="74">
        <f t="shared" si="114"/>
        <v>9.902372512000001E-3</v>
      </c>
      <c r="G1465" s="75">
        <v>2.2393776000000001E-2</v>
      </c>
      <c r="H1465" s="43">
        <v>2.8874542999999999E-4</v>
      </c>
      <c r="I1465" s="43">
        <v>0.14886555000000001</v>
      </c>
      <c r="J1465" s="43">
        <v>1.5736976E-3</v>
      </c>
      <c r="K1465" s="43">
        <v>3.2100259E-4</v>
      </c>
      <c r="L1465" s="43">
        <v>1.9643592999999998E-3</v>
      </c>
      <c r="M1465" s="43">
        <v>6.7655761999999998E-3</v>
      </c>
      <c r="N1465" s="43">
        <v>5.5178140000000001E-2</v>
      </c>
      <c r="O1465" s="43">
        <v>2.3282511999999999E-5</v>
      </c>
      <c r="P1465" s="43">
        <v>2.7639636000000001E-3</v>
      </c>
      <c r="Q1465" s="43">
        <v>1.3736440000000001E-4</v>
      </c>
      <c r="R1465" s="43">
        <v>3.4365603000000001E-3</v>
      </c>
      <c r="S1465" s="43">
        <v>3.5412017000000001E-3</v>
      </c>
      <c r="U1465" s="77">
        <f t="shared" si="115"/>
        <v>0.19304979310344828</v>
      </c>
    </row>
    <row r="1466" spans="1:21">
      <c r="A1466" s="41" t="s">
        <v>33</v>
      </c>
      <c r="B1466" s="41" t="s">
        <v>2948</v>
      </c>
      <c r="C1466" s="74">
        <f t="shared" si="111"/>
        <v>0.18331050729200002</v>
      </c>
      <c r="D1466" s="74">
        <f t="shared" si="112"/>
        <v>7.9256010800000005E-3</v>
      </c>
      <c r="E1466" s="74">
        <f t="shared" si="113"/>
        <v>0.13456742386000001</v>
      </c>
      <c r="F1466" s="74">
        <f t="shared" si="114"/>
        <v>1.6839176352000003E-2</v>
      </c>
      <c r="G1466" s="75">
        <v>2.3978306000000001E-2</v>
      </c>
      <c r="H1466" s="43">
        <v>4.6735385999999997E-4</v>
      </c>
      <c r="I1466" s="43">
        <v>0.11566772</v>
      </c>
      <c r="J1466" s="43">
        <v>2.2245145000000001E-3</v>
      </c>
      <c r="K1466" s="43">
        <v>6.3301619999999999E-4</v>
      </c>
      <c r="L1466" s="43">
        <v>6.3251468000000003E-4</v>
      </c>
      <c r="M1466" s="43">
        <v>4.4355556999999997E-3</v>
      </c>
      <c r="N1466" s="43">
        <v>1.843235E-2</v>
      </c>
      <c r="O1466" s="43">
        <v>4.5256332000000003E-5</v>
      </c>
      <c r="P1466" s="43">
        <v>4.0743259999999996E-3</v>
      </c>
      <c r="Q1466" s="43">
        <v>2.1638892000000001E-4</v>
      </c>
      <c r="R1466" s="43">
        <v>6.4845659000000002E-3</v>
      </c>
      <c r="S1466" s="43">
        <v>6.0186392000000002E-3</v>
      </c>
      <c r="U1466" s="77">
        <f t="shared" si="115"/>
        <v>0.20670953448275861</v>
      </c>
    </row>
    <row r="1467" spans="1:21">
      <c r="A1467" s="41" t="s">
        <v>33</v>
      </c>
      <c r="B1467" s="41" t="s">
        <v>2949</v>
      </c>
      <c r="C1467" s="74">
        <f t="shared" si="111"/>
        <v>0.70872137896000009</v>
      </c>
      <c r="D1467" s="74">
        <f t="shared" si="112"/>
        <v>1.1736764130000001E-2</v>
      </c>
      <c r="E1467" s="74">
        <f t="shared" si="113"/>
        <v>0.18765722090000003</v>
      </c>
      <c r="F1467" s="74">
        <f t="shared" si="114"/>
        <v>0.44643217393000001</v>
      </c>
      <c r="G1467" s="75">
        <v>6.2895220000000002E-2</v>
      </c>
      <c r="H1467" s="43">
        <v>1.0744709E-3</v>
      </c>
      <c r="I1467" s="43">
        <v>0.18247461000000001</v>
      </c>
      <c r="J1467" s="43">
        <v>5.9836048999999999E-3</v>
      </c>
      <c r="K1467" s="43">
        <v>1.6760572E-3</v>
      </c>
      <c r="L1467" s="43">
        <v>1.6584352999999999E-4</v>
      </c>
      <c r="M1467" s="43">
        <v>3.9112584999999997E-3</v>
      </c>
      <c r="N1467" s="43">
        <v>4.1081399999999997E-3</v>
      </c>
      <c r="O1467" s="43">
        <v>1.2648866E-4</v>
      </c>
      <c r="P1467" s="43">
        <v>1.1858633E-2</v>
      </c>
      <c r="Q1467" s="43">
        <v>4.3401327000000003E-4</v>
      </c>
      <c r="R1467" s="43">
        <v>1.1065059E-2</v>
      </c>
      <c r="S1467" s="43">
        <v>0.42294798</v>
      </c>
      <c r="U1467" s="77">
        <f t="shared" si="115"/>
        <v>0.54220017241379304</v>
      </c>
    </row>
    <row r="1468" spans="1:21">
      <c r="A1468" s="41" t="s">
        <v>33</v>
      </c>
      <c r="B1468" s="41" t="s">
        <v>2950</v>
      </c>
      <c r="C1468" s="74">
        <f t="shared" si="111"/>
        <v>0.18492833368600001</v>
      </c>
      <c r="D1468" s="74">
        <f t="shared" si="112"/>
        <v>5.5194219999999995E-3</v>
      </c>
      <c r="E1468" s="74">
        <f t="shared" si="113"/>
        <v>0.14485864633000001</v>
      </c>
      <c r="F1468" s="74">
        <f t="shared" si="114"/>
        <v>1.5910898356E-2</v>
      </c>
      <c r="G1468" s="75">
        <v>1.8639367E-2</v>
      </c>
      <c r="H1468" s="43">
        <v>4.2360732999999998E-4</v>
      </c>
      <c r="I1468" s="43">
        <v>8.6988584999999993E-2</v>
      </c>
      <c r="J1468" s="43">
        <v>2.0789081E-3</v>
      </c>
      <c r="K1468" s="43">
        <v>6.0963589999999995E-4</v>
      </c>
      <c r="L1468" s="43">
        <v>2.8215309999999997E-4</v>
      </c>
      <c r="M1468" s="43">
        <v>2.5487248999999999E-3</v>
      </c>
      <c r="N1468" s="43">
        <v>5.7446454000000001E-2</v>
      </c>
      <c r="O1468" s="43">
        <v>4.4719516000000001E-5</v>
      </c>
      <c r="P1468" s="43">
        <v>3.9478765999999997E-3</v>
      </c>
      <c r="Q1468" s="43">
        <v>1.9186854E-4</v>
      </c>
      <c r="R1468" s="43">
        <v>6.6632944000000003E-3</v>
      </c>
      <c r="S1468" s="43">
        <v>5.0631393E-3</v>
      </c>
      <c r="U1468" s="77">
        <f t="shared" si="115"/>
        <v>0.16068419827586206</v>
      </c>
    </row>
    <row r="1469" spans="1:21">
      <c r="A1469" s="41" t="s">
        <v>33</v>
      </c>
      <c r="B1469" s="41" t="s">
        <v>2951</v>
      </c>
      <c r="C1469" s="74">
        <f t="shared" si="111"/>
        <v>0.50132194947000008</v>
      </c>
      <c r="D1469" s="74">
        <f t="shared" si="112"/>
        <v>1.8650841799999998E-2</v>
      </c>
      <c r="E1469" s="74">
        <f t="shared" si="113"/>
        <v>0.36156245350000005</v>
      </c>
      <c r="F1469" s="74">
        <f t="shared" si="114"/>
        <v>7.3542824169999993E-2</v>
      </c>
      <c r="G1469" s="75">
        <v>4.7565830000000003E-2</v>
      </c>
      <c r="H1469" s="43">
        <v>1.6631635E-3</v>
      </c>
      <c r="I1469" s="43">
        <v>0.21499565000000001</v>
      </c>
      <c r="J1469" s="43">
        <v>5.8115932000000004E-3</v>
      </c>
      <c r="K1469" s="43">
        <v>1.6953536999999999E-3</v>
      </c>
      <c r="L1469" s="43">
        <v>1.2727747E-3</v>
      </c>
      <c r="M1469" s="43">
        <v>9.8711201999999998E-3</v>
      </c>
      <c r="N1469" s="43">
        <v>0.14490364</v>
      </c>
      <c r="O1469" s="43">
        <v>1.1947375E-4</v>
      </c>
      <c r="P1469" s="43">
        <v>1.0880285999999999E-2</v>
      </c>
      <c r="Q1469" s="43">
        <v>5.4438741999999997E-4</v>
      </c>
      <c r="R1469" s="43">
        <v>1.6738768000000001E-2</v>
      </c>
      <c r="S1469" s="43">
        <v>4.5259909000000001E-2</v>
      </c>
      <c r="U1469" s="77">
        <f t="shared" si="115"/>
        <v>0.41005025862068967</v>
      </c>
    </row>
    <row r="1470" spans="1:21">
      <c r="A1470" s="41" t="s">
        <v>33</v>
      </c>
      <c r="B1470" s="41" t="s">
        <v>2952</v>
      </c>
      <c r="C1470" s="74">
        <f t="shared" si="111"/>
        <v>0.15404654173099999</v>
      </c>
      <c r="D1470" s="74">
        <f t="shared" si="112"/>
        <v>4.95289449E-3</v>
      </c>
      <c r="E1470" s="74">
        <f t="shared" si="113"/>
        <v>0.11217438912</v>
      </c>
      <c r="F1470" s="74">
        <f t="shared" si="114"/>
        <v>2.0468466120999999E-2</v>
      </c>
      <c r="G1470" s="75">
        <v>1.6450791999999999E-2</v>
      </c>
      <c r="H1470" s="43">
        <v>7.3438712000000004E-4</v>
      </c>
      <c r="I1470" s="43">
        <v>6.3989056000000002E-2</v>
      </c>
      <c r="J1470" s="43">
        <v>2.4319330999999999E-3</v>
      </c>
      <c r="K1470" s="43">
        <v>8.4057683000000004E-4</v>
      </c>
      <c r="L1470" s="43">
        <v>1.9881316000000001E-4</v>
      </c>
      <c r="M1470" s="43">
        <v>1.4815714E-3</v>
      </c>
      <c r="N1470" s="43">
        <v>4.7450946000000001E-2</v>
      </c>
      <c r="O1470" s="43">
        <v>5.5237210999999997E-5</v>
      </c>
      <c r="P1470" s="43">
        <v>5.0445293000000004E-3</v>
      </c>
      <c r="Q1470" s="43">
        <v>2.1916901E-4</v>
      </c>
      <c r="R1470" s="43">
        <v>8.5927174999999995E-3</v>
      </c>
      <c r="S1470" s="43">
        <v>6.5568131000000003E-3</v>
      </c>
      <c r="U1470" s="77">
        <f t="shared" si="115"/>
        <v>0.14181717241379307</v>
      </c>
    </row>
    <row r="1471" spans="1:21">
      <c r="A1471" s="41" t="s">
        <v>33</v>
      </c>
      <c r="B1471" s="41" t="s">
        <v>2953</v>
      </c>
      <c r="C1471" s="74">
        <f t="shared" si="111"/>
        <v>0.22426741501399999</v>
      </c>
      <c r="D1471" s="74">
        <f t="shared" si="112"/>
        <v>4.8756287399999996E-3</v>
      </c>
      <c r="E1471" s="74">
        <f t="shared" si="113"/>
        <v>0.17439138263999998</v>
      </c>
      <c r="F1471" s="74">
        <f t="shared" si="114"/>
        <v>2.6780820633999999E-2</v>
      </c>
      <c r="G1471" s="75">
        <v>1.8219583000000001E-2</v>
      </c>
      <c r="H1471" s="43">
        <v>4.4766263999999997E-4</v>
      </c>
      <c r="I1471" s="43">
        <v>6.3230999999999996E-2</v>
      </c>
      <c r="J1471" s="43">
        <v>2.1782250999999998E-3</v>
      </c>
      <c r="K1471" s="43">
        <v>7.5733797999999995E-4</v>
      </c>
      <c r="L1471" s="43">
        <v>1.7892016000000001E-4</v>
      </c>
      <c r="M1471" s="43">
        <v>1.7611454999999999E-3</v>
      </c>
      <c r="N1471" s="43">
        <v>0.11071272</v>
      </c>
      <c r="O1471" s="43">
        <v>5.4345404000000001E-5</v>
      </c>
      <c r="P1471" s="43">
        <v>4.4068375999999996E-3</v>
      </c>
      <c r="Q1471" s="43">
        <v>2.1553252999999999E-4</v>
      </c>
      <c r="R1471" s="43">
        <v>1.3317017E-2</v>
      </c>
      <c r="S1471" s="43">
        <v>8.7870880999999998E-3</v>
      </c>
      <c r="U1471" s="77">
        <f t="shared" si="115"/>
        <v>0.15706537068965518</v>
      </c>
    </row>
    <row r="1472" spans="1:21">
      <c r="A1472" s="41" t="s">
        <v>33</v>
      </c>
      <c r="B1472" s="41" t="s">
        <v>2954</v>
      </c>
      <c r="C1472" s="74">
        <f t="shared" si="111"/>
        <v>0.12306198469400001</v>
      </c>
      <c r="D1472" s="74">
        <f t="shared" si="112"/>
        <v>3.20097771E-3</v>
      </c>
      <c r="E1472" s="74">
        <f t="shared" si="113"/>
        <v>9.1849006040000014E-2</v>
      </c>
      <c r="F1472" s="74">
        <f t="shared" si="114"/>
        <v>1.1020541944000001E-2</v>
      </c>
      <c r="G1472" s="75">
        <v>1.6991459E-2</v>
      </c>
      <c r="H1472" s="43">
        <v>2.5592604000000002E-4</v>
      </c>
      <c r="I1472" s="43">
        <v>7.5171261000000003E-2</v>
      </c>
      <c r="J1472" s="43">
        <v>1.2822764999999999E-3</v>
      </c>
      <c r="K1472" s="43">
        <v>3.5602353999999997E-4</v>
      </c>
      <c r="L1472" s="43">
        <v>1.5363506999999999E-4</v>
      </c>
      <c r="M1472" s="43">
        <v>1.4090426000000001E-3</v>
      </c>
      <c r="N1472" s="43">
        <v>1.6421819000000001E-2</v>
      </c>
      <c r="O1472" s="43">
        <v>2.6258494E-5</v>
      </c>
      <c r="P1472" s="43">
        <v>2.1679413000000002E-3</v>
      </c>
      <c r="Q1472" s="43">
        <v>1.2070825E-4</v>
      </c>
      <c r="R1472" s="43">
        <v>4.6495824000000003E-3</v>
      </c>
      <c r="S1472" s="43">
        <v>4.0560515000000004E-3</v>
      </c>
      <c r="U1472" s="77">
        <f t="shared" si="115"/>
        <v>0.1464780948275862</v>
      </c>
    </row>
    <row r="1473" spans="1:21">
      <c r="A1473" s="41" t="s">
        <v>33</v>
      </c>
      <c r="B1473" s="41" t="s">
        <v>2955</v>
      </c>
      <c r="C1473" s="74">
        <f t="shared" si="111"/>
        <v>0.17684318566000001</v>
      </c>
      <c r="D1473" s="74">
        <f t="shared" si="112"/>
        <v>6.0412508999999996E-3</v>
      </c>
      <c r="E1473" s="74">
        <f t="shared" si="113"/>
        <v>0.13741719991000001</v>
      </c>
      <c r="F1473" s="74">
        <f t="shared" si="114"/>
        <v>1.516751085E-2</v>
      </c>
      <c r="G1473" s="75">
        <v>1.8217224000000001E-2</v>
      </c>
      <c r="H1473" s="43">
        <v>4.2292590999999999E-4</v>
      </c>
      <c r="I1473" s="43">
        <v>8.4388689000000003E-2</v>
      </c>
      <c r="J1473" s="43">
        <v>1.9566510999999998E-3</v>
      </c>
      <c r="K1473" s="43">
        <v>5.8754393999999998E-4</v>
      </c>
      <c r="L1473" s="43">
        <v>4.1722245999999998E-4</v>
      </c>
      <c r="M1473" s="43">
        <v>3.0798333999999998E-3</v>
      </c>
      <c r="N1473" s="43">
        <v>5.2605585000000003E-2</v>
      </c>
      <c r="O1473" s="43">
        <v>4.1468480000000003E-5</v>
      </c>
      <c r="P1473" s="43">
        <v>3.7307916E-3</v>
      </c>
      <c r="Q1473" s="43">
        <v>1.9960166999999999E-4</v>
      </c>
      <c r="R1473" s="43">
        <v>5.9666600000000004E-3</v>
      </c>
      <c r="S1473" s="43">
        <v>5.2289891000000003E-3</v>
      </c>
      <c r="U1473" s="77">
        <f t="shared" si="115"/>
        <v>0.15704503448275861</v>
      </c>
    </row>
    <row r="1474" spans="1:21">
      <c r="A1474" s="41" t="s">
        <v>33</v>
      </c>
      <c r="B1474" s="41" t="s">
        <v>2956</v>
      </c>
      <c r="C1474" s="74">
        <f t="shared" si="111"/>
        <v>0.153481181153</v>
      </c>
      <c r="D1474" s="74">
        <f t="shared" si="112"/>
        <v>3.6415811599999999E-3</v>
      </c>
      <c r="E1474" s="74">
        <f t="shared" si="113"/>
        <v>0.12130315376</v>
      </c>
      <c r="F1474" s="74">
        <f t="shared" si="114"/>
        <v>1.3445400233000001E-2</v>
      </c>
      <c r="G1474" s="75">
        <v>1.5091046E-2</v>
      </c>
      <c r="H1474" s="43">
        <v>3.1157275999999998E-4</v>
      </c>
      <c r="I1474" s="43">
        <v>7.2839793E-2</v>
      </c>
      <c r="J1474" s="43">
        <v>1.4996199999999999E-3</v>
      </c>
      <c r="K1474" s="43">
        <v>4.5279167E-4</v>
      </c>
      <c r="L1474" s="43">
        <v>1.3391628999999999E-4</v>
      </c>
      <c r="M1474" s="43">
        <v>1.5552532E-3</v>
      </c>
      <c r="N1474" s="43">
        <v>4.8151788000000001E-2</v>
      </c>
      <c r="O1474" s="43">
        <v>3.3028273000000003E-5</v>
      </c>
      <c r="P1474" s="43">
        <v>2.7463065000000002E-3</v>
      </c>
      <c r="Q1474" s="43">
        <v>1.5583255999999999E-4</v>
      </c>
      <c r="R1474" s="43">
        <v>6.1176251000000003E-3</v>
      </c>
      <c r="S1474" s="43">
        <v>4.3926078E-3</v>
      </c>
      <c r="U1474" s="77">
        <f t="shared" si="115"/>
        <v>0.13009522413793104</v>
      </c>
    </row>
    <row r="1475" spans="1:21">
      <c r="A1475" s="41" t="s">
        <v>33</v>
      </c>
      <c r="B1475" s="41" t="s">
        <v>2957</v>
      </c>
      <c r="C1475" s="74">
        <f t="shared" si="111"/>
        <v>0.44405608097199994</v>
      </c>
      <c r="D1475" s="74">
        <f t="shared" si="112"/>
        <v>8.1722955950000002E-3</v>
      </c>
      <c r="E1475" s="74">
        <f t="shared" si="113"/>
        <v>0.36314543179999997</v>
      </c>
      <c r="F1475" s="74">
        <f t="shared" si="114"/>
        <v>4.4467212577000002E-2</v>
      </c>
      <c r="G1475" s="75">
        <v>2.8271141E-2</v>
      </c>
      <c r="H1475" s="43">
        <v>1.0093818E-3</v>
      </c>
      <c r="I1475" s="43">
        <v>0.11173464</v>
      </c>
      <c r="J1475" s="43">
        <v>3.8263234000000001E-3</v>
      </c>
      <c r="K1475" s="43">
        <v>1.1230777999999999E-3</v>
      </c>
      <c r="L1475" s="43">
        <v>9.7306694999999994E-5</v>
      </c>
      <c r="M1475" s="43">
        <v>3.1255876999999998E-3</v>
      </c>
      <c r="N1475" s="43">
        <v>0.25040140999999999</v>
      </c>
      <c r="O1475" s="43">
        <v>8.2592677000000003E-5</v>
      </c>
      <c r="P1475" s="43">
        <v>7.2682676000000003E-3</v>
      </c>
      <c r="Q1475" s="43">
        <v>3.9571129999999997E-4</v>
      </c>
      <c r="R1475" s="43">
        <v>1.1324152000000001E-2</v>
      </c>
      <c r="S1475" s="43">
        <v>2.5396489000000001E-2</v>
      </c>
      <c r="U1475" s="77">
        <f t="shared" si="115"/>
        <v>0.24371673275862069</v>
      </c>
    </row>
    <row r="1476" spans="1:21">
      <c r="A1476" s="41" t="s">
        <v>33</v>
      </c>
      <c r="B1476" s="41" t="s">
        <v>2958</v>
      </c>
      <c r="C1476" s="74">
        <f t="shared" si="111"/>
        <v>0.38367644381900007</v>
      </c>
      <c r="D1476" s="74">
        <f t="shared" si="112"/>
        <v>4.9416693499999996E-3</v>
      </c>
      <c r="E1476" s="74">
        <f t="shared" si="113"/>
        <v>0.34076677435000002</v>
      </c>
      <c r="F1476" s="74">
        <f t="shared" si="114"/>
        <v>2.0041414119000001E-2</v>
      </c>
      <c r="G1476" s="75">
        <v>1.7926586000000001E-2</v>
      </c>
      <c r="H1476" s="43">
        <v>4.7938834999999998E-4</v>
      </c>
      <c r="I1476" s="43">
        <v>6.6228735999999996E-2</v>
      </c>
      <c r="J1476" s="43">
        <v>2.3233377999999998E-3</v>
      </c>
      <c r="K1476" s="43">
        <v>7.2021833999999995E-4</v>
      </c>
      <c r="L1476" s="43">
        <v>1.0371121E-4</v>
      </c>
      <c r="M1476" s="43">
        <v>1.7944020000000001E-3</v>
      </c>
      <c r="N1476" s="43">
        <v>0.27405865000000001</v>
      </c>
      <c r="O1476" s="43">
        <v>5.2714058999999998E-5</v>
      </c>
      <c r="P1476" s="43">
        <v>4.7257102999999998E-3</v>
      </c>
      <c r="Q1476" s="43">
        <v>2.6189146E-4</v>
      </c>
      <c r="R1476" s="43">
        <v>8.3100385000000002E-3</v>
      </c>
      <c r="S1476" s="43">
        <v>6.6910598000000003E-3</v>
      </c>
      <c r="U1476" s="77">
        <f t="shared" si="115"/>
        <v>0.15453953448275862</v>
      </c>
    </row>
    <row r="1477" spans="1:21">
      <c r="A1477" s="41" t="s">
        <v>33</v>
      </c>
      <c r="B1477" s="41" t="s">
        <v>2959</v>
      </c>
      <c r="C1477" s="74">
        <f t="shared" si="111"/>
        <v>0.7605295417900001</v>
      </c>
      <c r="D1477" s="74">
        <f t="shared" si="112"/>
        <v>7.8101390300000005E-3</v>
      </c>
      <c r="E1477" s="74">
        <f t="shared" si="113"/>
        <v>0.70008196605000006</v>
      </c>
      <c r="F1477" s="74">
        <f t="shared" si="114"/>
        <v>3.1175769709999999E-2</v>
      </c>
      <c r="G1477" s="75">
        <v>2.1461667E-2</v>
      </c>
      <c r="H1477" s="43">
        <v>8.4489605000000005E-4</v>
      </c>
      <c r="I1477" s="43">
        <v>0.11443264</v>
      </c>
      <c r="J1477" s="43">
        <v>2.0431549E-3</v>
      </c>
      <c r="K1477" s="43">
        <v>6.1155186999999999E-4</v>
      </c>
      <c r="L1477" s="43">
        <v>2.8460436000000001E-4</v>
      </c>
      <c r="M1477" s="43">
        <v>4.8708279000000002E-3</v>
      </c>
      <c r="N1477" s="43">
        <v>0.58480443000000004</v>
      </c>
      <c r="O1477" s="43">
        <v>5.5744010000000001E-5</v>
      </c>
      <c r="P1477" s="43">
        <v>3.3197828000000001E-3</v>
      </c>
      <c r="Q1477" s="43">
        <v>3.53922E-4</v>
      </c>
      <c r="R1477" s="43">
        <v>9.7211008999999998E-3</v>
      </c>
      <c r="S1477" s="43">
        <v>1.772522E-2</v>
      </c>
      <c r="U1477" s="77">
        <f t="shared" si="115"/>
        <v>0.18501437068965518</v>
      </c>
    </row>
    <row r="1478" spans="1:21">
      <c r="A1478" s="41" t="s">
        <v>33</v>
      </c>
      <c r="B1478" s="41" t="s">
        <v>2960</v>
      </c>
      <c r="C1478" s="74">
        <f t="shared" si="111"/>
        <v>0.17052345572299998</v>
      </c>
      <c r="D1478" s="74">
        <f t="shared" si="112"/>
        <v>4.6509006700000003E-3</v>
      </c>
      <c r="E1478" s="74">
        <f t="shared" si="113"/>
        <v>0.11944983085999999</v>
      </c>
      <c r="F1478" s="74">
        <f t="shared" si="114"/>
        <v>2.6185850192999998E-2</v>
      </c>
      <c r="G1478" s="75">
        <v>2.0236873999999998E-2</v>
      </c>
      <c r="H1478" s="43">
        <v>7.8487526000000003E-4</v>
      </c>
      <c r="I1478" s="43">
        <v>0.11569288</v>
      </c>
      <c r="J1478" s="43">
        <v>1.9488929999999999E-3</v>
      </c>
      <c r="K1478" s="43">
        <v>7.1312945999999996E-4</v>
      </c>
      <c r="L1478" s="43">
        <v>1.5297421E-4</v>
      </c>
      <c r="M1478" s="43">
        <v>1.835904E-3</v>
      </c>
      <c r="N1478" s="43">
        <v>2.9720756E-3</v>
      </c>
      <c r="O1478" s="43">
        <v>5.9104102999999997E-5</v>
      </c>
      <c r="P1478" s="43">
        <v>3.8204972E-3</v>
      </c>
      <c r="Q1478" s="43">
        <v>5.6162379000000001E-4</v>
      </c>
      <c r="R1478" s="43">
        <v>1.8582867999999999E-2</v>
      </c>
      <c r="S1478" s="43">
        <v>3.1617570999999999E-3</v>
      </c>
      <c r="U1478" s="77">
        <f t="shared" si="115"/>
        <v>0.17445581034482757</v>
      </c>
    </row>
    <row r="1479" spans="1:21">
      <c r="A1479" s="41" t="s">
        <v>33</v>
      </c>
      <c r="B1479" s="41" t="s">
        <v>2961</v>
      </c>
      <c r="C1479" s="74">
        <f t="shared" si="111"/>
        <v>0.24255749124499998</v>
      </c>
      <c r="D1479" s="74">
        <f t="shared" si="112"/>
        <v>5.9775948200000003E-3</v>
      </c>
      <c r="E1479" s="74">
        <f t="shared" si="113"/>
        <v>0.18189076542999999</v>
      </c>
      <c r="F1479" s="74">
        <f t="shared" si="114"/>
        <v>2.8233731995000001E-2</v>
      </c>
      <c r="G1479" s="75">
        <v>2.6455399000000001E-2</v>
      </c>
      <c r="H1479" s="43">
        <v>8.8860743000000004E-4</v>
      </c>
      <c r="I1479" s="43">
        <v>0.16390474999999999</v>
      </c>
      <c r="J1479" s="43">
        <v>2.115029E-3</v>
      </c>
      <c r="K1479" s="43">
        <v>7.7336308999999997E-4</v>
      </c>
      <c r="L1479" s="43">
        <v>2.2650573000000001E-4</v>
      </c>
      <c r="M1479" s="43">
        <v>2.862697E-3</v>
      </c>
      <c r="N1479" s="43">
        <v>1.7097408000000001E-2</v>
      </c>
      <c r="O1479" s="43">
        <v>6.3998114999999994E-5</v>
      </c>
      <c r="P1479" s="43">
        <v>4.0707301999999999E-3</v>
      </c>
      <c r="Q1479" s="43">
        <v>6.1499408000000001E-4</v>
      </c>
      <c r="R1479" s="43">
        <v>1.9591066000000001E-2</v>
      </c>
      <c r="S1479" s="43">
        <v>3.8929436E-3</v>
      </c>
      <c r="U1479" s="77">
        <f t="shared" si="115"/>
        <v>0.22806378448275863</v>
      </c>
    </row>
    <row r="1480" spans="1:21">
      <c r="A1480" s="41" t="s">
        <v>33</v>
      </c>
      <c r="B1480" s="41" t="s">
        <v>2962</v>
      </c>
      <c r="C1480" s="74">
        <f t="shared" si="111"/>
        <v>0.27269441097000002</v>
      </c>
      <c r="D1480" s="74">
        <f t="shared" si="112"/>
        <v>1.062403089E-2</v>
      </c>
      <c r="E1480" s="74">
        <f t="shared" si="113"/>
        <v>0.14104921719999999</v>
      </c>
      <c r="F1480" s="74">
        <f t="shared" si="114"/>
        <v>8.5696430880000007E-2</v>
      </c>
      <c r="G1480" s="75">
        <v>3.5324731999999998E-2</v>
      </c>
      <c r="H1480" s="43">
        <v>6.6215869000000004E-3</v>
      </c>
      <c r="I1480" s="43">
        <v>0.12795203999999999</v>
      </c>
      <c r="J1480" s="43">
        <v>5.1193697000000002E-3</v>
      </c>
      <c r="K1480" s="43">
        <v>1.2373919000000001E-3</v>
      </c>
      <c r="L1480" s="43">
        <v>1.5731208999999999E-4</v>
      </c>
      <c r="M1480" s="43">
        <v>4.1099572000000001E-3</v>
      </c>
      <c r="N1480" s="43">
        <v>6.4755903000000004E-3</v>
      </c>
      <c r="O1480" s="43">
        <v>2.9550078E-4</v>
      </c>
      <c r="P1480" s="43">
        <v>9.3046380000000005E-3</v>
      </c>
      <c r="Q1480" s="43">
        <v>2.0434031000000001E-3</v>
      </c>
      <c r="R1480" s="43">
        <v>7.1787259999999999E-3</v>
      </c>
      <c r="S1480" s="43">
        <v>6.6874163E-2</v>
      </c>
      <c r="U1480" s="77">
        <f t="shared" si="115"/>
        <v>0.30452355172413792</v>
      </c>
    </row>
    <row r="1481" spans="1:21">
      <c r="A1481" s="41" t="s">
        <v>33</v>
      </c>
      <c r="B1481" s="41" t="s">
        <v>2963</v>
      </c>
      <c r="C1481" s="74">
        <f t="shared" si="111"/>
        <v>0.240593748355</v>
      </c>
      <c r="D1481" s="74">
        <f t="shared" si="112"/>
        <v>7.8725556800000006E-3</v>
      </c>
      <c r="E1481" s="74">
        <f t="shared" si="113"/>
        <v>0.18177413230999998</v>
      </c>
      <c r="F1481" s="74">
        <f t="shared" si="114"/>
        <v>2.2882646364999999E-2</v>
      </c>
      <c r="G1481" s="75">
        <v>2.8064413999999999E-2</v>
      </c>
      <c r="H1481" s="43">
        <v>7.6209740999999998E-4</v>
      </c>
      <c r="I1481" s="43">
        <v>0.17392390999999999</v>
      </c>
      <c r="J1481" s="43">
        <v>2.8471295000000001E-3</v>
      </c>
      <c r="K1481" s="43">
        <v>8.9854875000000003E-4</v>
      </c>
      <c r="L1481" s="43">
        <v>2.6980253000000003E-4</v>
      </c>
      <c r="M1481" s="43">
        <v>3.8570749000000001E-3</v>
      </c>
      <c r="N1481" s="43">
        <v>7.0881249000000002E-3</v>
      </c>
      <c r="O1481" s="43">
        <v>7.2022765000000002E-5</v>
      </c>
      <c r="P1481" s="43">
        <v>6.0178321999999999E-3</v>
      </c>
      <c r="Q1481" s="43">
        <v>3.9145309999999997E-4</v>
      </c>
      <c r="R1481" s="43">
        <v>1.2566147E-2</v>
      </c>
      <c r="S1481" s="43">
        <v>3.8351913E-3</v>
      </c>
      <c r="U1481" s="77">
        <f t="shared" si="115"/>
        <v>0.24193460344827583</v>
      </c>
    </row>
    <row r="1482" spans="1:21">
      <c r="A1482" s="41" t="s">
        <v>33</v>
      </c>
      <c r="B1482" s="41" t="s">
        <v>2964</v>
      </c>
      <c r="C1482" s="74">
        <f t="shared" ref="C1482:C1545" si="116">D1482+E1482+F1482+G1482</f>
        <v>0.21525819278000002</v>
      </c>
      <c r="D1482" s="74">
        <f t="shared" ref="D1482:D1545" si="117">J1482+K1482+L1482+M1482</f>
        <v>8.2244974200000008E-3</v>
      </c>
      <c r="E1482" s="74">
        <f t="shared" ref="E1482:E1545" si="118">H1482+I1482+N1482</f>
        <v>0.14240274210000001</v>
      </c>
      <c r="F1482" s="74">
        <f t="shared" ref="F1482:F1545" si="119">O1482+IF(P1482="x",0,P1482)+IF(Q1482="x",0,Q1482)+IF(R1482="x",0,R1482)+S1482</f>
        <v>3.6757147259999998E-2</v>
      </c>
      <c r="G1482" s="75">
        <v>2.7873806000000001E-2</v>
      </c>
      <c r="H1482" s="43">
        <v>1.2397705E-3</v>
      </c>
      <c r="I1482" s="43">
        <v>0.13345728000000001</v>
      </c>
      <c r="J1482" s="43">
        <v>4.1314704999999997E-3</v>
      </c>
      <c r="K1482" s="43">
        <v>1.3349045E-3</v>
      </c>
      <c r="L1482" s="43">
        <v>2.1946811999999999E-4</v>
      </c>
      <c r="M1482" s="43">
        <v>2.5386543000000001E-3</v>
      </c>
      <c r="N1482" s="43">
        <v>7.7056916E-3</v>
      </c>
      <c r="O1482" s="43">
        <v>1.1145001E-4</v>
      </c>
      <c r="P1482" s="43">
        <v>8.8507446E-3</v>
      </c>
      <c r="Q1482" s="43">
        <v>7.0505674999999995E-4</v>
      </c>
      <c r="R1482" s="43">
        <v>1.9827964E-2</v>
      </c>
      <c r="S1482" s="43">
        <v>7.2619319E-3</v>
      </c>
      <c r="U1482" s="77">
        <f t="shared" si="115"/>
        <v>0.24029143103448275</v>
      </c>
    </row>
    <row r="1483" spans="1:21">
      <c r="A1483" s="41" t="s">
        <v>33</v>
      </c>
      <c r="B1483" s="41" t="s">
        <v>2965</v>
      </c>
      <c r="C1483" s="74">
        <f t="shared" si="116"/>
        <v>0.244227392732</v>
      </c>
      <c r="D1483" s="74">
        <f t="shared" si="117"/>
        <v>8.7492966100000003E-3</v>
      </c>
      <c r="E1483" s="74">
        <f t="shared" si="118"/>
        <v>0.17519633339999999</v>
      </c>
      <c r="F1483" s="74">
        <f t="shared" si="119"/>
        <v>2.9401011721999999E-2</v>
      </c>
      <c r="G1483" s="75">
        <v>3.0880751000000001E-2</v>
      </c>
      <c r="H1483" s="43">
        <v>1.0107838E-3</v>
      </c>
      <c r="I1483" s="43">
        <v>0.16928858999999999</v>
      </c>
      <c r="J1483" s="43">
        <v>3.8963813000000001E-3</v>
      </c>
      <c r="K1483" s="43">
        <v>1.2398139000000001E-3</v>
      </c>
      <c r="L1483" s="43">
        <v>2.7174071000000001E-4</v>
      </c>
      <c r="M1483" s="43">
        <v>3.3413607000000001E-3</v>
      </c>
      <c r="N1483" s="43">
        <v>4.8969596000000004E-3</v>
      </c>
      <c r="O1483" s="43">
        <v>9.8539491999999999E-5</v>
      </c>
      <c r="P1483" s="43">
        <v>8.3846719999999993E-3</v>
      </c>
      <c r="Q1483" s="43">
        <v>5.5793692999999995E-4</v>
      </c>
      <c r="R1483" s="43">
        <v>1.6009234000000001E-2</v>
      </c>
      <c r="S1483" s="43">
        <v>4.3506292999999996E-3</v>
      </c>
      <c r="U1483" s="77">
        <f t="shared" si="115"/>
        <v>0.26621337068965517</v>
      </c>
    </row>
    <row r="1484" spans="1:21">
      <c r="A1484" s="41" t="s">
        <v>33</v>
      </c>
      <c r="B1484" s="41" t="s">
        <v>2966</v>
      </c>
      <c r="C1484" s="74">
        <f t="shared" si="116"/>
        <v>0.51006017408999993</v>
      </c>
      <c r="D1484" s="74">
        <f t="shared" si="117"/>
        <v>2.2787281350000001E-2</v>
      </c>
      <c r="E1484" s="74">
        <f t="shared" si="118"/>
        <v>0.153904343</v>
      </c>
      <c r="F1484" s="74">
        <f t="shared" si="119"/>
        <v>0.26518590974</v>
      </c>
      <c r="G1484" s="75">
        <v>6.8182640000000003E-2</v>
      </c>
      <c r="H1484" s="43">
        <v>1.9131978000000001E-2</v>
      </c>
      <c r="I1484" s="43">
        <v>0.1220479</v>
      </c>
      <c r="J1484" s="43">
        <v>1.2382372000000001E-2</v>
      </c>
      <c r="K1484" s="43">
        <v>2.7949352000000002E-3</v>
      </c>
      <c r="L1484" s="43">
        <v>1.4855595E-4</v>
      </c>
      <c r="M1484" s="43">
        <v>7.4614182000000001E-3</v>
      </c>
      <c r="N1484" s="43">
        <v>1.2724465000000001E-2</v>
      </c>
      <c r="O1484" s="43">
        <v>8.1534963999999998E-4</v>
      </c>
      <c r="P1484" s="43">
        <v>2.1634771000000001E-2</v>
      </c>
      <c r="Q1484" s="43">
        <v>5.7981420999999997E-3</v>
      </c>
      <c r="R1484" s="43">
        <v>1.1193747E-2</v>
      </c>
      <c r="S1484" s="43">
        <v>0.2257439</v>
      </c>
      <c r="U1484" s="77">
        <f t="shared" si="115"/>
        <v>0.5877813793103448</v>
      </c>
    </row>
    <row r="1485" spans="1:21">
      <c r="A1485" s="41" t="s">
        <v>33</v>
      </c>
      <c r="B1485" s="41" t="s">
        <v>2967</v>
      </c>
      <c r="C1485" s="74">
        <f t="shared" si="116"/>
        <v>0.21014977633799997</v>
      </c>
      <c r="D1485" s="74">
        <f t="shared" si="117"/>
        <v>6.78874471E-3</v>
      </c>
      <c r="E1485" s="74">
        <f t="shared" si="118"/>
        <v>0.15183806893999999</v>
      </c>
      <c r="F1485" s="74">
        <f t="shared" si="119"/>
        <v>2.5738114687999997E-2</v>
      </c>
      <c r="G1485" s="75">
        <v>2.5784847999999999E-2</v>
      </c>
      <c r="H1485" s="43">
        <v>7.6836663999999997E-4</v>
      </c>
      <c r="I1485" s="43">
        <v>0.14749266</v>
      </c>
      <c r="J1485" s="43">
        <v>2.9455363E-3</v>
      </c>
      <c r="K1485" s="43">
        <v>9.6044847E-4</v>
      </c>
      <c r="L1485" s="43">
        <v>2.2724913999999999E-4</v>
      </c>
      <c r="M1485" s="43">
        <v>2.6555108000000001E-3</v>
      </c>
      <c r="N1485" s="43">
        <v>3.5770423E-3</v>
      </c>
      <c r="O1485" s="43">
        <v>7.8318248000000003E-5</v>
      </c>
      <c r="P1485" s="43">
        <v>6.2646621000000003E-3</v>
      </c>
      <c r="Q1485" s="43">
        <v>4.0184314000000002E-4</v>
      </c>
      <c r="R1485" s="43">
        <v>1.5252478999999999E-2</v>
      </c>
      <c r="S1485" s="43">
        <v>3.7408122000000001E-3</v>
      </c>
      <c r="U1485" s="77">
        <f t="shared" si="115"/>
        <v>0.22228317241379308</v>
      </c>
    </row>
    <row r="1486" spans="1:21">
      <c r="A1486" s="41" t="s">
        <v>33</v>
      </c>
      <c r="B1486" s="41" t="s">
        <v>2968</v>
      </c>
      <c r="C1486" s="74">
        <f t="shared" si="116"/>
        <v>0.23156776373000001</v>
      </c>
      <c r="D1486" s="74">
        <f t="shared" si="117"/>
        <v>7.5495516600000007E-3</v>
      </c>
      <c r="E1486" s="74">
        <f t="shared" si="118"/>
        <v>0.14922336920000001</v>
      </c>
      <c r="F1486" s="74">
        <f t="shared" si="119"/>
        <v>4.4909282869999997E-2</v>
      </c>
      <c r="G1486" s="75">
        <v>2.9885559999999999E-2</v>
      </c>
      <c r="H1486" s="43">
        <v>2.5224188000000001E-3</v>
      </c>
      <c r="I1486" s="43">
        <v>0.14343953000000001</v>
      </c>
      <c r="J1486" s="43">
        <v>3.8903724000000002E-3</v>
      </c>
      <c r="K1486" s="43">
        <v>1.1300927000000001E-3</v>
      </c>
      <c r="L1486" s="43">
        <v>1.4804215999999999E-4</v>
      </c>
      <c r="M1486" s="43">
        <v>2.3810443999999998E-3</v>
      </c>
      <c r="N1486" s="43">
        <v>3.2614203999999998E-3</v>
      </c>
      <c r="O1486" s="43">
        <v>1.4395607000000001E-4</v>
      </c>
      <c r="P1486" s="43">
        <v>7.8977388999999995E-3</v>
      </c>
      <c r="Q1486" s="43">
        <v>1.0054799E-3</v>
      </c>
      <c r="R1486" s="43">
        <v>1.1719683E-2</v>
      </c>
      <c r="S1486" s="43">
        <v>2.4142424999999999E-2</v>
      </c>
      <c r="U1486" s="77">
        <f t="shared" si="115"/>
        <v>0.25763413793103446</v>
      </c>
    </row>
    <row r="1487" spans="1:21">
      <c r="A1487" s="41" t="s">
        <v>33</v>
      </c>
      <c r="B1487" s="41" t="s">
        <v>2969</v>
      </c>
      <c r="C1487" s="74">
        <f t="shared" si="116"/>
        <v>0.18544134043900001</v>
      </c>
      <c r="D1487" s="74">
        <f t="shared" si="117"/>
        <v>3.7932693399999997E-3</v>
      </c>
      <c r="E1487" s="74">
        <f t="shared" si="118"/>
        <v>0.14347114022000002</v>
      </c>
      <c r="F1487" s="74">
        <f t="shared" si="119"/>
        <v>1.7028453879E-2</v>
      </c>
      <c r="G1487" s="75">
        <v>2.1148476999999999E-2</v>
      </c>
      <c r="H1487" s="43">
        <v>3.9755522E-4</v>
      </c>
      <c r="I1487" s="43">
        <v>0.14168987</v>
      </c>
      <c r="J1487" s="43">
        <v>1.5685963999999999E-3</v>
      </c>
      <c r="K1487" s="43">
        <v>5.0884995000000002E-4</v>
      </c>
      <c r="L1487" s="43">
        <v>1.1011179E-4</v>
      </c>
      <c r="M1487" s="43">
        <v>1.6057112E-3</v>
      </c>
      <c r="N1487" s="43">
        <v>1.383715E-3</v>
      </c>
      <c r="O1487" s="43">
        <v>4.4900678999999998E-5</v>
      </c>
      <c r="P1487" s="43">
        <v>3.2621129E-3</v>
      </c>
      <c r="Q1487" s="43">
        <v>1.9153129999999999E-4</v>
      </c>
      <c r="R1487" s="43">
        <v>1.0941668E-2</v>
      </c>
      <c r="S1487" s="43">
        <v>2.5882409999999998E-3</v>
      </c>
      <c r="U1487" s="77">
        <f t="shared" si="115"/>
        <v>0.18231445689655171</v>
      </c>
    </row>
    <row r="1488" spans="1:21">
      <c r="A1488" s="41" t="s">
        <v>33</v>
      </c>
      <c r="B1488" s="41" t="s">
        <v>2970</v>
      </c>
      <c r="C1488" s="74">
        <f t="shared" si="116"/>
        <v>0.167849570483</v>
      </c>
      <c r="D1488" s="74">
        <f t="shared" si="117"/>
        <v>5.9085950730000001E-3</v>
      </c>
      <c r="E1488" s="74">
        <f t="shared" si="118"/>
        <v>0.10308858310000001</v>
      </c>
      <c r="F1488" s="74">
        <f t="shared" si="119"/>
        <v>3.7761768309999999E-2</v>
      </c>
      <c r="G1488" s="75">
        <v>2.1090623999999999E-2</v>
      </c>
      <c r="H1488" s="43">
        <v>1.1662325000000001E-3</v>
      </c>
      <c r="I1488" s="43">
        <v>9.7801767999999997E-2</v>
      </c>
      <c r="J1488" s="43">
        <v>3.3388496999999999E-3</v>
      </c>
      <c r="K1488" s="43">
        <v>1.0295763E-3</v>
      </c>
      <c r="L1488" s="43">
        <v>9.5221573000000003E-5</v>
      </c>
      <c r="M1488" s="43">
        <v>1.4449475E-3</v>
      </c>
      <c r="N1488" s="43">
        <v>4.1205825999999996E-3</v>
      </c>
      <c r="O1488" s="43">
        <v>1.0163071E-4</v>
      </c>
      <c r="P1488" s="43">
        <v>7.1614697E-3</v>
      </c>
      <c r="Q1488" s="43">
        <v>5.3941090000000002E-4</v>
      </c>
      <c r="R1488" s="43">
        <v>1.8309200000000001E-2</v>
      </c>
      <c r="S1488" s="43">
        <v>1.1650057E-2</v>
      </c>
      <c r="U1488" s="77">
        <f t="shared" si="115"/>
        <v>0.18181572413793101</v>
      </c>
    </row>
    <row r="1489" spans="1:21">
      <c r="A1489" s="41" t="s">
        <v>33</v>
      </c>
      <c r="B1489" s="41" t="s">
        <v>2971</v>
      </c>
      <c r="C1489" s="74">
        <f t="shared" si="116"/>
        <v>0.17443013343200003</v>
      </c>
      <c r="D1489" s="74">
        <f t="shared" si="117"/>
        <v>4.4866539399999999E-3</v>
      </c>
      <c r="E1489" s="74">
        <f t="shared" si="118"/>
        <v>0.13267839056000003</v>
      </c>
      <c r="F1489" s="74">
        <f t="shared" si="119"/>
        <v>1.7063118932E-2</v>
      </c>
      <c r="G1489" s="75">
        <v>2.020197E-2</v>
      </c>
      <c r="H1489" s="43">
        <v>4.1555261999999998E-4</v>
      </c>
      <c r="I1489" s="43">
        <v>0.13171318000000001</v>
      </c>
      <c r="J1489" s="43">
        <v>1.6028334E-3</v>
      </c>
      <c r="K1489" s="43">
        <v>5.2989650000000003E-4</v>
      </c>
      <c r="L1489" s="43">
        <v>1.8846674000000001E-4</v>
      </c>
      <c r="M1489" s="43">
        <v>2.1654573000000001E-3</v>
      </c>
      <c r="N1489" s="43">
        <v>5.4965793999999998E-4</v>
      </c>
      <c r="O1489" s="43">
        <v>4.5616681999999997E-5</v>
      </c>
      <c r="P1489" s="43">
        <v>3.2819743000000001E-3</v>
      </c>
      <c r="Q1489" s="43">
        <v>1.6412784999999999E-4</v>
      </c>
      <c r="R1489" s="43">
        <v>1.0649666E-2</v>
      </c>
      <c r="S1489" s="43">
        <v>2.9217341000000001E-3</v>
      </c>
      <c r="U1489" s="77">
        <f t="shared" si="115"/>
        <v>0.17415491379310344</v>
      </c>
    </row>
    <row r="1490" spans="1:21">
      <c r="A1490" s="41" t="s">
        <v>33</v>
      </c>
      <c r="B1490" s="41" t="s">
        <v>2972</v>
      </c>
      <c r="C1490" s="74">
        <f t="shared" si="116"/>
        <v>0.28221755944500004</v>
      </c>
      <c r="D1490" s="74">
        <f t="shared" si="117"/>
        <v>8.1103110099999993E-3</v>
      </c>
      <c r="E1490" s="74">
        <f t="shared" si="118"/>
        <v>0.21514722785000001</v>
      </c>
      <c r="F1490" s="74">
        <f t="shared" si="119"/>
        <v>2.6162637584999999E-2</v>
      </c>
      <c r="G1490" s="75">
        <v>3.2797382999999999E-2</v>
      </c>
      <c r="H1490" s="43">
        <v>7.9752584999999996E-4</v>
      </c>
      <c r="I1490" s="43">
        <v>0.21039020999999999</v>
      </c>
      <c r="J1490" s="43">
        <v>2.5372273000000001E-3</v>
      </c>
      <c r="K1490" s="43">
        <v>8.5769535000000002E-4</v>
      </c>
      <c r="L1490" s="43">
        <v>3.7343336000000003E-4</v>
      </c>
      <c r="M1490" s="43">
        <v>4.3419549999999998E-3</v>
      </c>
      <c r="N1490" s="43">
        <v>3.9594920000000002E-3</v>
      </c>
      <c r="O1490" s="43">
        <v>7.1317755E-5</v>
      </c>
      <c r="P1490" s="43">
        <v>5.0562215999999998E-3</v>
      </c>
      <c r="Q1490" s="43">
        <v>3.6700543000000002E-4</v>
      </c>
      <c r="R1490" s="43">
        <v>1.5654503E-2</v>
      </c>
      <c r="S1490" s="43">
        <v>5.0135898E-3</v>
      </c>
      <c r="U1490" s="77">
        <f t="shared" ref="U1490:U1553" si="120">G1490/0.116</f>
        <v>0.28273606034482757</v>
      </c>
    </row>
    <row r="1491" spans="1:21">
      <c r="A1491" s="41" t="s">
        <v>33</v>
      </c>
      <c r="B1491" s="41" t="s">
        <v>2973</v>
      </c>
      <c r="C1491" s="74">
        <f t="shared" si="116"/>
        <v>0.19426365784999999</v>
      </c>
      <c r="D1491" s="74">
        <f t="shared" si="117"/>
        <v>5.7975237399999994E-3</v>
      </c>
      <c r="E1491" s="74">
        <f t="shared" si="118"/>
        <v>0.1191786807</v>
      </c>
      <c r="F1491" s="74">
        <f t="shared" si="119"/>
        <v>4.5627978410000006E-2</v>
      </c>
      <c r="G1491" s="75">
        <v>2.3659474999999999E-2</v>
      </c>
      <c r="H1491" s="43">
        <v>2.7218012999999999E-3</v>
      </c>
      <c r="I1491" s="43">
        <v>0.11383770999999999</v>
      </c>
      <c r="J1491" s="43">
        <v>2.8446442E-3</v>
      </c>
      <c r="K1491" s="43">
        <v>7.6129671000000005E-4</v>
      </c>
      <c r="L1491" s="43">
        <v>1.0709723E-4</v>
      </c>
      <c r="M1491" s="43">
        <v>2.0844855999999998E-3</v>
      </c>
      <c r="N1491" s="43">
        <v>2.6191693999999999E-3</v>
      </c>
      <c r="O1491" s="43">
        <v>1.3528855000000001E-4</v>
      </c>
      <c r="P1491" s="43">
        <v>5.4666211999999997E-3</v>
      </c>
      <c r="Q1491" s="43">
        <v>8.9024155999999999E-4</v>
      </c>
      <c r="R1491" s="43">
        <v>6.8093800999999999E-3</v>
      </c>
      <c r="S1491" s="43">
        <v>3.2326447000000001E-2</v>
      </c>
      <c r="U1491" s="77">
        <f t="shared" si="120"/>
        <v>0.20396099137931034</v>
      </c>
    </row>
    <row r="1492" spans="1:21">
      <c r="A1492" s="41" t="s">
        <v>33</v>
      </c>
      <c r="B1492" s="41" t="s">
        <v>2974</v>
      </c>
      <c r="C1492" s="74">
        <f t="shared" si="116"/>
        <v>0.20545343412300004</v>
      </c>
      <c r="D1492" s="74">
        <f t="shared" si="117"/>
        <v>6.5133994599999995E-3</v>
      </c>
      <c r="E1492" s="74">
        <f t="shared" si="118"/>
        <v>0.15779406734000001</v>
      </c>
      <c r="F1492" s="74">
        <f t="shared" si="119"/>
        <v>1.7590269323E-2</v>
      </c>
      <c r="G1492" s="75">
        <v>2.3555698E-2</v>
      </c>
      <c r="H1492" s="43">
        <v>5.2973034000000001E-4</v>
      </c>
      <c r="I1492" s="43">
        <v>0.15542860999999999</v>
      </c>
      <c r="J1492" s="43">
        <v>1.8284283999999999E-3</v>
      </c>
      <c r="K1492" s="43">
        <v>6.0297838999999996E-4</v>
      </c>
      <c r="L1492" s="43">
        <v>3.1810977000000003E-4</v>
      </c>
      <c r="M1492" s="43">
        <v>3.7638829E-3</v>
      </c>
      <c r="N1492" s="43">
        <v>1.8357270000000001E-3</v>
      </c>
      <c r="O1492" s="43">
        <v>4.9604283000000002E-5</v>
      </c>
      <c r="P1492" s="43">
        <v>3.6692199999999999E-3</v>
      </c>
      <c r="Q1492" s="43">
        <v>1.9450854000000001E-4</v>
      </c>
      <c r="R1492" s="43">
        <v>9.9972650999999996E-3</v>
      </c>
      <c r="S1492" s="43">
        <v>3.6796713999999999E-3</v>
      </c>
      <c r="U1492" s="77">
        <f t="shared" si="120"/>
        <v>0.2030663620689655</v>
      </c>
    </row>
    <row r="1493" spans="1:21">
      <c r="A1493" s="41" t="s">
        <v>33</v>
      </c>
      <c r="B1493" s="41" t="s">
        <v>2975</v>
      </c>
      <c r="C1493" s="74">
        <f t="shared" si="116"/>
        <v>0.19344787180799997</v>
      </c>
      <c r="D1493" s="74">
        <f t="shared" si="117"/>
        <v>5.4594130299999996E-3</v>
      </c>
      <c r="E1493" s="74">
        <f t="shared" si="118"/>
        <v>0.14076111892999998</v>
      </c>
      <c r="F1493" s="74">
        <f t="shared" si="119"/>
        <v>2.6148242848000002E-2</v>
      </c>
      <c r="G1493" s="75">
        <v>2.1079097000000001E-2</v>
      </c>
      <c r="H1493" s="43">
        <v>6.0823392999999999E-4</v>
      </c>
      <c r="I1493" s="43">
        <v>0.12074683</v>
      </c>
      <c r="J1493" s="43">
        <v>2.4852951999999998E-3</v>
      </c>
      <c r="K1493" s="43">
        <v>8.0174478999999995E-4</v>
      </c>
      <c r="L1493" s="43">
        <v>1.6306523999999999E-4</v>
      </c>
      <c r="M1493" s="43">
        <v>2.0093077999999999E-3</v>
      </c>
      <c r="N1493" s="43">
        <v>1.9406054999999998E-2</v>
      </c>
      <c r="O1493" s="43">
        <v>6.8877698000000001E-5</v>
      </c>
      <c r="P1493" s="43">
        <v>5.3251417999999997E-3</v>
      </c>
      <c r="Q1493" s="43">
        <v>2.8672514999999999E-4</v>
      </c>
      <c r="R1493" s="43">
        <v>1.4848418E-2</v>
      </c>
      <c r="S1493" s="43">
        <v>5.6190802000000003E-3</v>
      </c>
      <c r="U1493" s="77">
        <f t="shared" si="120"/>
        <v>0.18171635344827586</v>
      </c>
    </row>
    <row r="1494" spans="1:21">
      <c r="A1494" s="41" t="s">
        <v>33</v>
      </c>
      <c r="B1494" s="41" t="s">
        <v>2976</v>
      </c>
      <c r="C1494" s="74">
        <f t="shared" si="116"/>
        <v>0.23908570931799999</v>
      </c>
      <c r="D1494" s="74">
        <f t="shared" si="117"/>
        <v>6.7500376100000006E-3</v>
      </c>
      <c r="E1494" s="74">
        <f t="shared" si="118"/>
        <v>0.18089441232</v>
      </c>
      <c r="F1494" s="74">
        <f t="shared" si="119"/>
        <v>2.4127037387999997E-2</v>
      </c>
      <c r="G1494" s="75">
        <v>2.7314221999999999E-2</v>
      </c>
      <c r="H1494" s="43">
        <v>6.1489832000000003E-4</v>
      </c>
      <c r="I1494" s="43">
        <v>0.17882928000000001</v>
      </c>
      <c r="J1494" s="43">
        <v>2.0026567E-3</v>
      </c>
      <c r="K1494" s="43">
        <v>6.9276001000000002E-4</v>
      </c>
      <c r="L1494" s="43">
        <v>3.2576970000000003E-4</v>
      </c>
      <c r="M1494" s="43">
        <v>3.7288512000000001E-3</v>
      </c>
      <c r="N1494" s="43">
        <v>1.4502339999999999E-3</v>
      </c>
      <c r="O1494" s="43">
        <v>5.9717728000000002E-5</v>
      </c>
      <c r="P1494" s="43">
        <v>3.9385334000000003E-3</v>
      </c>
      <c r="Q1494" s="43">
        <v>2.5372095999999999E-4</v>
      </c>
      <c r="R1494" s="43">
        <v>1.5585168999999999E-2</v>
      </c>
      <c r="S1494" s="43">
        <v>4.2898963000000002E-3</v>
      </c>
      <c r="U1494" s="77">
        <f t="shared" si="120"/>
        <v>0.23546743103448273</v>
      </c>
    </row>
    <row r="1495" spans="1:21">
      <c r="A1495" s="41" t="s">
        <v>33</v>
      </c>
      <c r="B1495" s="41" t="s">
        <v>2977</v>
      </c>
      <c r="C1495" s="74">
        <f t="shared" si="116"/>
        <v>0.17757246610999997</v>
      </c>
      <c r="D1495" s="74">
        <f t="shared" si="117"/>
        <v>4.1127858599999999E-3</v>
      </c>
      <c r="E1495" s="74">
        <f t="shared" si="118"/>
        <v>0.13948610655999999</v>
      </c>
      <c r="F1495" s="74">
        <f t="shared" si="119"/>
        <v>1.4800985690000001E-2</v>
      </c>
      <c r="G1495" s="75">
        <v>1.9172588000000001E-2</v>
      </c>
      <c r="H1495" s="43">
        <v>4.1948556000000003E-4</v>
      </c>
      <c r="I1495" s="43">
        <v>0.12434851</v>
      </c>
      <c r="J1495" s="43">
        <v>1.5250862E-3</v>
      </c>
      <c r="K1495" s="43">
        <v>5.0046111E-4</v>
      </c>
      <c r="L1495" s="43">
        <v>1.6476465E-4</v>
      </c>
      <c r="M1495" s="43">
        <v>1.9224738999999999E-3</v>
      </c>
      <c r="N1495" s="43">
        <v>1.4718111000000001E-2</v>
      </c>
      <c r="O1495" s="43">
        <v>4.209923E-5</v>
      </c>
      <c r="P1495" s="43">
        <v>3.1296045E-3</v>
      </c>
      <c r="Q1495" s="43">
        <v>1.8572336E-4</v>
      </c>
      <c r="R1495" s="43">
        <v>8.7757861999999999E-3</v>
      </c>
      <c r="S1495" s="43">
        <v>2.6677723999999998E-3</v>
      </c>
      <c r="U1495" s="77">
        <f t="shared" si="120"/>
        <v>0.16528093103448277</v>
      </c>
    </row>
    <row r="1496" spans="1:21">
      <c r="A1496" s="41" t="s">
        <v>33</v>
      </c>
      <c r="B1496" s="41" t="s">
        <v>2978</v>
      </c>
      <c r="C1496" s="74">
        <f t="shared" si="116"/>
        <v>0.15008224288200001</v>
      </c>
      <c r="D1496" s="74">
        <f t="shared" si="117"/>
        <v>4.9414319199999994E-3</v>
      </c>
      <c r="E1496" s="74">
        <f t="shared" si="118"/>
        <v>9.9167218859999989E-2</v>
      </c>
      <c r="F1496" s="74">
        <f t="shared" si="119"/>
        <v>2.6761859102000001E-2</v>
      </c>
      <c r="G1496" s="75">
        <v>1.9211733000000002E-2</v>
      </c>
      <c r="H1496" s="43">
        <v>7.6018785999999998E-4</v>
      </c>
      <c r="I1496" s="43">
        <v>9.6496426999999996E-2</v>
      </c>
      <c r="J1496" s="43">
        <v>2.6098914000000002E-3</v>
      </c>
      <c r="K1496" s="43">
        <v>8.7550469999999995E-4</v>
      </c>
      <c r="L1496" s="43">
        <v>1.2026332000000001E-4</v>
      </c>
      <c r="M1496" s="43">
        <v>1.3357725E-3</v>
      </c>
      <c r="N1496" s="43">
        <v>1.910604E-3</v>
      </c>
      <c r="O1496" s="43">
        <v>7.2334381999999994E-5</v>
      </c>
      <c r="P1496" s="43">
        <v>5.5141391999999996E-3</v>
      </c>
      <c r="Q1496" s="43">
        <v>5.0020762000000003E-4</v>
      </c>
      <c r="R1496" s="43">
        <v>1.7790248000000002E-2</v>
      </c>
      <c r="S1496" s="43">
        <v>2.8849298999999999E-3</v>
      </c>
      <c r="U1496" s="77">
        <f t="shared" si="120"/>
        <v>0.16561838793103448</v>
      </c>
    </row>
    <row r="1497" spans="1:21">
      <c r="A1497" s="41" t="s">
        <v>33</v>
      </c>
      <c r="B1497" s="41" t="s">
        <v>2979</v>
      </c>
      <c r="C1497" s="74">
        <f t="shared" si="116"/>
        <v>0.24772456811199997</v>
      </c>
      <c r="D1497" s="74">
        <f t="shared" si="117"/>
        <v>6.5845000799999998E-3</v>
      </c>
      <c r="E1497" s="74">
        <f t="shared" si="118"/>
        <v>0.19618948202999997</v>
      </c>
      <c r="F1497" s="74">
        <f t="shared" si="119"/>
        <v>1.9500654002E-2</v>
      </c>
      <c r="G1497" s="75">
        <v>2.5449932000000001E-2</v>
      </c>
      <c r="H1497" s="43">
        <v>5.2512003E-4</v>
      </c>
      <c r="I1497" s="43">
        <v>0.17170073</v>
      </c>
      <c r="J1497" s="43">
        <v>1.9321918E-3</v>
      </c>
      <c r="K1497" s="43">
        <v>6.2620744999999998E-4</v>
      </c>
      <c r="L1497" s="43">
        <v>2.7769573000000001E-4</v>
      </c>
      <c r="M1497" s="43">
        <v>3.7484050999999998E-3</v>
      </c>
      <c r="N1497" s="43">
        <v>2.3963631999999999E-2</v>
      </c>
      <c r="O1497" s="43">
        <v>5.3120242000000002E-5</v>
      </c>
      <c r="P1497" s="43">
        <v>3.9252328999999997E-3</v>
      </c>
      <c r="Q1497" s="43">
        <v>2.0395756000000001E-4</v>
      </c>
      <c r="R1497" s="43">
        <v>1.1690368E-2</v>
      </c>
      <c r="S1497" s="43">
        <v>3.6279753E-3</v>
      </c>
      <c r="U1497" s="77">
        <f t="shared" si="120"/>
        <v>0.21939596551724139</v>
      </c>
    </row>
    <row r="1498" spans="1:21">
      <c r="A1498" s="41" t="s">
        <v>33</v>
      </c>
      <c r="B1498" s="41" t="s">
        <v>2980</v>
      </c>
      <c r="C1498" s="74">
        <f t="shared" si="116"/>
        <v>0.28458948846599996</v>
      </c>
      <c r="D1498" s="74">
        <f t="shared" si="117"/>
        <v>5.1281037199999999E-3</v>
      </c>
      <c r="E1498" s="74">
        <f t="shared" si="118"/>
        <v>0.22676508021999997</v>
      </c>
      <c r="F1498" s="74">
        <f t="shared" si="119"/>
        <v>2.0845547526000003E-2</v>
      </c>
      <c r="G1498" s="75">
        <v>3.1850757E-2</v>
      </c>
      <c r="H1498" s="43">
        <v>5.7930451999999998E-4</v>
      </c>
      <c r="I1498" s="43">
        <v>0.22221125999999999</v>
      </c>
      <c r="J1498" s="43">
        <v>1.8399724E-3</v>
      </c>
      <c r="K1498" s="43">
        <v>6.0457855999999997E-4</v>
      </c>
      <c r="L1498" s="43">
        <v>1.6265206E-4</v>
      </c>
      <c r="M1498" s="43">
        <v>2.5209007000000002E-3</v>
      </c>
      <c r="N1498" s="43">
        <v>3.9745157000000003E-3</v>
      </c>
      <c r="O1498" s="43">
        <v>5.3381836000000003E-5</v>
      </c>
      <c r="P1498" s="43">
        <v>3.6758608999999999E-3</v>
      </c>
      <c r="Q1498" s="43">
        <v>3.1691439000000002E-4</v>
      </c>
      <c r="R1498" s="43">
        <v>1.3128742000000001E-2</v>
      </c>
      <c r="S1498" s="43">
        <v>3.6706484E-3</v>
      </c>
      <c r="U1498" s="77">
        <f t="shared" si="120"/>
        <v>0.27457549137931031</v>
      </c>
    </row>
    <row r="1499" spans="1:21">
      <c r="A1499" s="41" t="s">
        <v>33</v>
      </c>
      <c r="B1499" s="41" t="s">
        <v>2981</v>
      </c>
      <c r="C1499" s="74">
        <f t="shared" si="116"/>
        <v>0.19372104954199995</v>
      </c>
      <c r="D1499" s="74">
        <f t="shared" si="117"/>
        <v>7.2708399000000002E-3</v>
      </c>
      <c r="E1499" s="74">
        <f t="shared" si="118"/>
        <v>0.13215236269999997</v>
      </c>
      <c r="F1499" s="74">
        <f t="shared" si="119"/>
        <v>2.8638234942000001E-2</v>
      </c>
      <c r="G1499" s="75">
        <v>2.5659611999999998E-2</v>
      </c>
      <c r="H1499" s="43">
        <v>1.1363545E-3</v>
      </c>
      <c r="I1499" s="43">
        <v>0.12510621999999999</v>
      </c>
      <c r="J1499" s="43">
        <v>3.6098819E-3</v>
      </c>
      <c r="K1499" s="43">
        <v>1.1926235E-3</v>
      </c>
      <c r="L1499" s="43">
        <v>2.0321369999999999E-4</v>
      </c>
      <c r="M1499" s="43">
        <v>2.2651208000000001E-3</v>
      </c>
      <c r="N1499" s="43">
        <v>5.9097882000000001E-3</v>
      </c>
      <c r="O1499" s="43">
        <v>9.2124851999999998E-5</v>
      </c>
      <c r="P1499" s="43">
        <v>7.6684305000000001E-3</v>
      </c>
      <c r="Q1499" s="43">
        <v>7.7067409000000002E-4</v>
      </c>
      <c r="R1499" s="43">
        <v>1.6356137999999999E-2</v>
      </c>
      <c r="S1499" s="43">
        <v>3.7508674999999999E-3</v>
      </c>
      <c r="U1499" s="77">
        <f t="shared" si="120"/>
        <v>0.22120355172413791</v>
      </c>
    </row>
    <row r="1500" spans="1:21">
      <c r="A1500" s="41" t="s">
        <v>33</v>
      </c>
      <c r="B1500" s="41" t="s">
        <v>2982</v>
      </c>
      <c r="C1500" s="74">
        <f t="shared" si="116"/>
        <v>0.26818296806299996</v>
      </c>
      <c r="D1500" s="74">
        <f t="shared" si="117"/>
        <v>6.9895320800000002E-3</v>
      </c>
      <c r="E1500" s="74">
        <f t="shared" si="118"/>
        <v>0.20536810023999999</v>
      </c>
      <c r="F1500" s="74">
        <f t="shared" si="119"/>
        <v>2.4511501743E-2</v>
      </c>
      <c r="G1500" s="75">
        <v>3.1313833999999999E-2</v>
      </c>
      <c r="H1500" s="43">
        <v>6.8366694000000002E-4</v>
      </c>
      <c r="I1500" s="43">
        <v>0.20209292000000001</v>
      </c>
      <c r="J1500" s="43">
        <v>2.4527733000000002E-3</v>
      </c>
      <c r="K1500" s="43">
        <v>8.0055847999999997E-4</v>
      </c>
      <c r="L1500" s="43">
        <v>2.7448130000000002E-4</v>
      </c>
      <c r="M1500" s="43">
        <v>3.4617189999999998E-3</v>
      </c>
      <c r="N1500" s="43">
        <v>2.5915132999999998E-3</v>
      </c>
      <c r="O1500" s="43">
        <v>6.8290312999999995E-5</v>
      </c>
      <c r="P1500" s="43">
        <v>5.0063334000000001E-3</v>
      </c>
      <c r="Q1500" s="43">
        <v>3.1014283E-4</v>
      </c>
      <c r="R1500" s="43">
        <v>1.4716795E-2</v>
      </c>
      <c r="S1500" s="43">
        <v>4.4099402000000003E-3</v>
      </c>
      <c r="U1500" s="77">
        <f t="shared" si="120"/>
        <v>0.26994684482758619</v>
      </c>
    </row>
    <row r="1501" spans="1:21">
      <c r="A1501" s="41" t="s">
        <v>33</v>
      </c>
      <c r="B1501" s="41" t="s">
        <v>2983</v>
      </c>
      <c r="C1501" s="74">
        <f t="shared" si="116"/>
        <v>0.23084099181700002</v>
      </c>
      <c r="D1501" s="74">
        <f t="shared" si="117"/>
        <v>7.4606370700000015E-3</v>
      </c>
      <c r="E1501" s="74">
        <f t="shared" si="118"/>
        <v>0.16958439040000001</v>
      </c>
      <c r="F1501" s="74">
        <f t="shared" si="119"/>
        <v>2.4123610346999998E-2</v>
      </c>
      <c r="G1501" s="75">
        <v>2.9672354000000001E-2</v>
      </c>
      <c r="H1501" s="43">
        <v>1.1629297000000001E-3</v>
      </c>
      <c r="I1501" s="43">
        <v>0.16564023</v>
      </c>
      <c r="J1501" s="43">
        <v>3.2815460000000002E-3</v>
      </c>
      <c r="K1501" s="43">
        <v>1.0812443E-3</v>
      </c>
      <c r="L1501" s="43">
        <v>2.4533866999999998E-4</v>
      </c>
      <c r="M1501" s="43">
        <v>2.8525081000000002E-3</v>
      </c>
      <c r="N1501" s="43">
        <v>2.7812306999999998E-3</v>
      </c>
      <c r="O1501" s="43">
        <v>8.1895376999999999E-5</v>
      </c>
      <c r="P1501" s="43">
        <v>6.8358046999999998E-3</v>
      </c>
      <c r="Q1501" s="43">
        <v>7.9467326999999998E-4</v>
      </c>
      <c r="R1501" s="43">
        <v>1.2281334E-2</v>
      </c>
      <c r="S1501" s="43">
        <v>4.1299029999999999E-3</v>
      </c>
      <c r="U1501" s="77">
        <f t="shared" si="120"/>
        <v>0.25579615517241377</v>
      </c>
    </row>
    <row r="1502" spans="1:21">
      <c r="A1502" s="41" t="s">
        <v>33</v>
      </c>
      <c r="B1502" s="41" t="s">
        <v>2984</v>
      </c>
      <c r="C1502" s="74">
        <f t="shared" si="116"/>
        <v>0.156141987914</v>
      </c>
      <c r="D1502" s="74">
        <f t="shared" si="117"/>
        <v>5.0104771700000003E-3</v>
      </c>
      <c r="E1502" s="74">
        <f t="shared" si="118"/>
        <v>0.10705837042999999</v>
      </c>
      <c r="F1502" s="74">
        <f t="shared" si="119"/>
        <v>2.4891558314000001E-2</v>
      </c>
      <c r="G1502" s="75">
        <v>1.9181581999999999E-2</v>
      </c>
      <c r="H1502" s="43">
        <v>6.3895602999999997E-4</v>
      </c>
      <c r="I1502" s="43">
        <v>0.10439931</v>
      </c>
      <c r="J1502" s="43">
        <v>2.4587735000000002E-3</v>
      </c>
      <c r="K1502" s="43">
        <v>7.9421457999999997E-4</v>
      </c>
      <c r="L1502" s="43">
        <v>1.4224828999999999E-4</v>
      </c>
      <c r="M1502" s="43">
        <v>1.6152408E-3</v>
      </c>
      <c r="N1502" s="43">
        <v>2.0201044000000001E-3</v>
      </c>
      <c r="O1502" s="43">
        <v>6.9296593999999993E-5</v>
      </c>
      <c r="P1502" s="43">
        <v>5.2771106E-3</v>
      </c>
      <c r="Q1502" s="43">
        <v>3.0349701999999999E-4</v>
      </c>
      <c r="R1502" s="43">
        <v>1.4601403000000001E-2</v>
      </c>
      <c r="S1502" s="43">
        <v>4.6402511000000002E-3</v>
      </c>
      <c r="U1502" s="77">
        <f t="shared" si="120"/>
        <v>0.16535846551724137</v>
      </c>
    </row>
    <row r="1503" spans="1:21">
      <c r="A1503" s="41" t="s">
        <v>33</v>
      </c>
      <c r="B1503" s="41" t="s">
        <v>2985</v>
      </c>
      <c r="C1503" s="74">
        <f t="shared" si="116"/>
        <v>0.17580270795800002</v>
      </c>
      <c r="D1503" s="74">
        <f t="shared" si="117"/>
        <v>5.2360041899999999E-3</v>
      </c>
      <c r="E1503" s="74">
        <f t="shared" si="118"/>
        <v>0.13659281489</v>
      </c>
      <c r="F1503" s="74">
        <f t="shared" si="119"/>
        <v>1.4363811878E-2</v>
      </c>
      <c r="G1503" s="75">
        <v>1.9610077E-2</v>
      </c>
      <c r="H1503" s="43">
        <v>4.2069459000000002E-4</v>
      </c>
      <c r="I1503" s="43">
        <v>0.13359939000000001</v>
      </c>
      <c r="J1503" s="43">
        <v>1.4258623000000001E-3</v>
      </c>
      <c r="K1503" s="43">
        <v>4.7139670999999999E-4</v>
      </c>
      <c r="L1503" s="43">
        <v>2.4236148E-4</v>
      </c>
      <c r="M1503" s="43">
        <v>3.0963837000000001E-3</v>
      </c>
      <c r="N1503" s="43">
        <v>2.5727303000000002E-3</v>
      </c>
      <c r="O1503" s="43">
        <v>3.8912887999999999E-5</v>
      </c>
      <c r="P1503" s="43">
        <v>2.8477786999999998E-3</v>
      </c>
      <c r="Q1503" s="43">
        <v>1.6204009000000001E-4</v>
      </c>
      <c r="R1503" s="43">
        <v>8.3905349999999993E-3</v>
      </c>
      <c r="S1503" s="43">
        <v>2.9245451999999998E-3</v>
      </c>
      <c r="U1503" s="77">
        <f t="shared" si="120"/>
        <v>0.16905238793103447</v>
      </c>
    </row>
    <row r="1504" spans="1:21">
      <c r="A1504" s="41" t="s">
        <v>33</v>
      </c>
      <c r="B1504" s="41" t="s">
        <v>2986</v>
      </c>
      <c r="C1504" s="74">
        <f t="shared" si="116"/>
        <v>0.32039565212499999</v>
      </c>
      <c r="D1504" s="74">
        <f t="shared" si="117"/>
        <v>8.2732655199999998E-3</v>
      </c>
      <c r="E1504" s="74">
        <f t="shared" si="118"/>
        <v>0.24389999956000002</v>
      </c>
      <c r="F1504" s="74">
        <f t="shared" si="119"/>
        <v>3.6748170045E-2</v>
      </c>
      <c r="G1504" s="75">
        <v>3.1474216999999999E-2</v>
      </c>
      <c r="H1504" s="43">
        <v>8.4049856E-4</v>
      </c>
      <c r="I1504" s="43">
        <v>0.18370006</v>
      </c>
      <c r="J1504" s="43">
        <v>3.4454797999999998E-3</v>
      </c>
      <c r="K1504" s="43">
        <v>1.1365927999999999E-3</v>
      </c>
      <c r="L1504" s="43">
        <v>2.6851322E-4</v>
      </c>
      <c r="M1504" s="43">
        <v>3.4226796999999999E-3</v>
      </c>
      <c r="N1504" s="43">
        <v>5.9359440999999999E-2</v>
      </c>
      <c r="O1504" s="43">
        <v>9.8163125000000004E-5</v>
      </c>
      <c r="P1504" s="43">
        <v>7.2752772999999998E-3</v>
      </c>
      <c r="Q1504" s="43">
        <v>4.0492902000000003E-4</v>
      </c>
      <c r="R1504" s="43">
        <v>2.4328174000000001E-2</v>
      </c>
      <c r="S1504" s="43">
        <v>4.6416265999999996E-3</v>
      </c>
      <c r="U1504" s="77">
        <f t="shared" si="120"/>
        <v>0.27132945689655169</v>
      </c>
    </row>
    <row r="1505" spans="1:21">
      <c r="A1505" s="41" t="s">
        <v>33</v>
      </c>
      <c r="B1505" s="41" t="s">
        <v>2987</v>
      </c>
      <c r="C1505" s="74">
        <f t="shared" si="116"/>
        <v>0.146583991696</v>
      </c>
      <c r="D1505" s="74">
        <f t="shared" si="117"/>
        <v>3.4102324899999998E-3</v>
      </c>
      <c r="E1505" s="74">
        <f t="shared" si="118"/>
        <v>0.10155984368</v>
      </c>
      <c r="F1505" s="74">
        <f t="shared" si="119"/>
        <v>2.4446777526E-2</v>
      </c>
      <c r="G1505" s="75">
        <v>1.7167137999999998E-2</v>
      </c>
      <c r="H1505" s="43">
        <v>9.5653217999999999E-4</v>
      </c>
      <c r="I1505" s="43">
        <v>9.7048593000000002E-2</v>
      </c>
      <c r="J1505" s="43">
        <v>1.8030654999999999E-3</v>
      </c>
      <c r="K1505" s="43">
        <v>5.5528063999999995E-4</v>
      </c>
      <c r="L1505" s="43">
        <v>5.2679670000000001E-5</v>
      </c>
      <c r="M1505" s="43">
        <v>9.9920667999999998E-4</v>
      </c>
      <c r="N1505" s="43">
        <v>3.5547184999999999E-3</v>
      </c>
      <c r="O1505" s="43">
        <v>6.1593255999999998E-5</v>
      </c>
      <c r="P1505" s="43">
        <v>3.6884367E-3</v>
      </c>
      <c r="Q1505" s="43">
        <v>4.4214276999999998E-4</v>
      </c>
      <c r="R1505" s="43">
        <v>8.5901668E-3</v>
      </c>
      <c r="S1505" s="43">
        <v>1.1664437999999999E-2</v>
      </c>
      <c r="U1505" s="77">
        <f t="shared" si="120"/>
        <v>0.14799256896551721</v>
      </c>
    </row>
    <row r="1506" spans="1:21">
      <c r="A1506" s="41" t="s">
        <v>33</v>
      </c>
      <c r="B1506" s="41" t="s">
        <v>2988</v>
      </c>
      <c r="C1506" s="74">
        <f t="shared" si="116"/>
        <v>0.128514423519</v>
      </c>
      <c r="D1506" s="74">
        <f t="shared" si="117"/>
        <v>4.0916365399999996E-3</v>
      </c>
      <c r="E1506" s="74">
        <f t="shared" si="118"/>
        <v>9.1672016549999985E-2</v>
      </c>
      <c r="F1506" s="74">
        <f t="shared" si="119"/>
        <v>1.7223640429000001E-2</v>
      </c>
      <c r="G1506" s="75">
        <v>1.552713E-2</v>
      </c>
      <c r="H1506" s="43">
        <v>4.0151755000000002E-4</v>
      </c>
      <c r="I1506" s="43">
        <v>9.0806026999999997E-2</v>
      </c>
      <c r="J1506" s="43">
        <v>1.7460967E-3</v>
      </c>
      <c r="K1506" s="43">
        <v>5.7384383999999999E-4</v>
      </c>
      <c r="L1506" s="43">
        <v>1.534029E-4</v>
      </c>
      <c r="M1506" s="43">
        <v>1.6182931000000001E-3</v>
      </c>
      <c r="N1506" s="43">
        <v>4.6447200000000001E-4</v>
      </c>
      <c r="O1506" s="43">
        <v>4.8386139000000001E-5</v>
      </c>
      <c r="P1506" s="43">
        <v>3.7091553000000001E-3</v>
      </c>
      <c r="Q1506" s="43">
        <v>1.6505769000000001E-4</v>
      </c>
      <c r="R1506" s="43">
        <v>1.0891121E-2</v>
      </c>
      <c r="S1506" s="43">
        <v>2.4099203E-3</v>
      </c>
      <c r="U1506" s="77">
        <f t="shared" si="120"/>
        <v>0.13385456896551723</v>
      </c>
    </row>
    <row r="1507" spans="1:21">
      <c r="A1507" s="41" t="s">
        <v>33</v>
      </c>
      <c r="B1507" s="41" t="s">
        <v>2989</v>
      </c>
      <c r="C1507" s="74">
        <f t="shared" si="116"/>
        <v>0.17538214002800001</v>
      </c>
      <c r="D1507" s="74">
        <f t="shared" si="117"/>
        <v>5.3501450299999996E-3</v>
      </c>
      <c r="E1507" s="74">
        <f t="shared" si="118"/>
        <v>0.12377291891</v>
      </c>
      <c r="F1507" s="74">
        <f t="shared" si="119"/>
        <v>2.5001655088000001E-2</v>
      </c>
      <c r="G1507" s="75">
        <v>2.1257420999999999E-2</v>
      </c>
      <c r="H1507" s="43">
        <v>6.7385790999999998E-4</v>
      </c>
      <c r="I1507" s="43">
        <v>0.12058397</v>
      </c>
      <c r="J1507" s="43">
        <v>2.4086941999999999E-3</v>
      </c>
      <c r="K1507" s="43">
        <v>8.0826404999999996E-4</v>
      </c>
      <c r="L1507" s="43">
        <v>1.7134988000000001E-4</v>
      </c>
      <c r="M1507" s="43">
        <v>1.9618369000000001E-3</v>
      </c>
      <c r="N1507" s="43">
        <v>2.5150910000000001E-3</v>
      </c>
      <c r="O1507" s="43">
        <v>6.7438197999999995E-5</v>
      </c>
      <c r="P1507" s="43">
        <v>5.0570635000000003E-3</v>
      </c>
      <c r="Q1507" s="43">
        <v>3.9042448999999999E-4</v>
      </c>
      <c r="R1507" s="43">
        <v>1.6347815000000002E-2</v>
      </c>
      <c r="S1507" s="43">
        <v>3.1389139E-3</v>
      </c>
      <c r="U1507" s="77">
        <f t="shared" si="120"/>
        <v>0.18325362931034481</v>
      </c>
    </row>
    <row r="1508" spans="1:21">
      <c r="A1508" s="41" t="s">
        <v>33</v>
      </c>
      <c r="B1508" s="41" t="s">
        <v>2990</v>
      </c>
      <c r="C1508" s="74">
        <f t="shared" si="116"/>
        <v>0.43785391940000001</v>
      </c>
      <c r="D1508" s="74">
        <f t="shared" si="117"/>
        <v>1.2108565089999999E-2</v>
      </c>
      <c r="E1508" s="74">
        <f t="shared" si="118"/>
        <v>0.29952177130000002</v>
      </c>
      <c r="F1508" s="74">
        <f t="shared" si="119"/>
        <v>8.5778692009999991E-2</v>
      </c>
      <c r="G1508" s="75">
        <v>4.0444890999999997E-2</v>
      </c>
      <c r="H1508" s="43">
        <v>2.1363802999999999E-3</v>
      </c>
      <c r="I1508" s="43">
        <v>0.22351497000000001</v>
      </c>
      <c r="J1508" s="43">
        <v>4.8095100999999999E-3</v>
      </c>
      <c r="K1508" s="43">
        <v>1.5045195999999999E-3</v>
      </c>
      <c r="L1508" s="43">
        <v>3.2726639000000001E-4</v>
      </c>
      <c r="M1508" s="43">
        <v>5.4672690000000003E-3</v>
      </c>
      <c r="N1508" s="43">
        <v>7.3870421000000006E-2</v>
      </c>
      <c r="O1508" s="43">
        <v>1.6794936E-4</v>
      </c>
      <c r="P1508" s="43">
        <v>9.8206011999999992E-3</v>
      </c>
      <c r="Q1508" s="43">
        <v>8.4457545000000001E-4</v>
      </c>
      <c r="R1508" s="43">
        <v>3.5467688999999997E-2</v>
      </c>
      <c r="S1508" s="43">
        <v>3.9477877000000001E-2</v>
      </c>
      <c r="U1508" s="77">
        <f t="shared" si="120"/>
        <v>0.3486628534482758</v>
      </c>
    </row>
    <row r="1509" spans="1:21">
      <c r="A1509" s="41" t="s">
        <v>33</v>
      </c>
      <c r="B1509" s="41" t="s">
        <v>2991</v>
      </c>
      <c r="C1509" s="74">
        <f t="shared" si="116"/>
        <v>0.14216437262300002</v>
      </c>
      <c r="D1509" s="74">
        <f t="shared" si="117"/>
        <v>3.7171571070000005E-3</v>
      </c>
      <c r="E1509" s="74">
        <f t="shared" si="118"/>
        <v>9.9278581000000005E-2</v>
      </c>
      <c r="F1509" s="74">
        <f t="shared" si="119"/>
        <v>2.1665936516E-2</v>
      </c>
      <c r="G1509" s="75">
        <v>1.7502698000000001E-2</v>
      </c>
      <c r="H1509" s="43">
        <v>1.0404253000000001E-3</v>
      </c>
      <c r="I1509" s="43">
        <v>9.5050038000000003E-2</v>
      </c>
      <c r="J1509" s="43">
        <v>2.0295567999999999E-3</v>
      </c>
      <c r="K1509" s="43">
        <v>6.1097164000000002E-4</v>
      </c>
      <c r="L1509" s="43">
        <v>5.6853167000000003E-5</v>
      </c>
      <c r="M1509" s="43">
        <v>1.0197755000000001E-3</v>
      </c>
      <c r="N1509" s="43">
        <v>3.1881177000000001E-3</v>
      </c>
      <c r="O1509" s="43">
        <v>6.8778915999999997E-5</v>
      </c>
      <c r="P1509" s="43">
        <v>4.2139062E-3</v>
      </c>
      <c r="Q1509" s="43">
        <v>4.456781E-4</v>
      </c>
      <c r="R1509" s="43">
        <v>8.3093644999999994E-3</v>
      </c>
      <c r="S1509" s="43">
        <v>8.6282088000000003E-3</v>
      </c>
      <c r="U1509" s="77">
        <f t="shared" si="120"/>
        <v>0.1508853275862069</v>
      </c>
    </row>
    <row r="1510" spans="1:21">
      <c r="B1510" s="40" t="s">
        <v>2992</v>
      </c>
      <c r="C1510" s="76"/>
      <c r="D1510" s="76"/>
      <c r="E1510" s="76"/>
      <c r="F1510" s="76"/>
      <c r="G1510" s="79"/>
      <c r="H1510" s="80"/>
      <c r="I1510" s="80"/>
      <c r="J1510" s="80"/>
      <c r="K1510" s="80"/>
      <c r="L1510" s="80"/>
      <c r="M1510" s="80"/>
      <c r="N1510" s="80"/>
      <c r="O1510" s="80"/>
      <c r="P1510" s="80"/>
      <c r="Q1510" s="80"/>
      <c r="R1510" s="80"/>
      <c r="S1510" s="80"/>
      <c r="U1510" s="78"/>
    </row>
    <row r="1511" spans="1:21">
      <c r="A1511" s="41" t="s">
        <v>33</v>
      </c>
      <c r="B1511" s="41" t="s">
        <v>2993</v>
      </c>
      <c r="C1511" s="74">
        <f t="shared" si="116"/>
        <v>0.54976705971600004</v>
      </c>
      <c r="D1511" s="74">
        <f t="shared" si="117"/>
        <v>1.6587049299999997E-2</v>
      </c>
      <c r="E1511" s="74">
        <f t="shared" si="118"/>
        <v>0.45228909709999998</v>
      </c>
      <c r="F1511" s="74">
        <f t="shared" si="119"/>
        <v>3.1408462316000002E-2</v>
      </c>
      <c r="G1511" s="75">
        <v>4.9482450999999997E-2</v>
      </c>
      <c r="H1511" s="43">
        <v>1.3635571000000001E-3</v>
      </c>
      <c r="I1511" s="43">
        <v>0.23948037</v>
      </c>
      <c r="J1511" s="43">
        <v>4.4788922999999996E-3</v>
      </c>
      <c r="K1511" s="43">
        <v>1.1775295E-3</v>
      </c>
      <c r="L1511" s="43">
        <v>1.5645362999999999E-3</v>
      </c>
      <c r="M1511" s="43">
        <v>9.3660911999999992E-3</v>
      </c>
      <c r="N1511" s="43">
        <v>0.21144516999999999</v>
      </c>
      <c r="O1511" s="43">
        <v>9.5120915999999996E-5</v>
      </c>
      <c r="P1511" s="43">
        <v>8.0493935999999995E-3</v>
      </c>
      <c r="Q1511" s="43">
        <v>7.1021280000000005E-4</v>
      </c>
      <c r="R1511" s="43">
        <v>1.1213435000000001E-2</v>
      </c>
      <c r="S1511" s="43">
        <v>1.1340299999999999E-2</v>
      </c>
      <c r="U1511" s="77">
        <f t="shared" si="120"/>
        <v>0.42657285344827583</v>
      </c>
    </row>
    <row r="1512" spans="1:21">
      <c r="A1512" s="41" t="s">
        <v>33</v>
      </c>
      <c r="B1512" s="41" t="s">
        <v>2994</v>
      </c>
      <c r="C1512" s="74">
        <f t="shared" si="116"/>
        <v>0.62819073551999993</v>
      </c>
      <c r="D1512" s="74">
        <f t="shared" si="117"/>
        <v>1.6308671800000001E-2</v>
      </c>
      <c r="E1512" s="74">
        <f t="shared" si="118"/>
        <v>0.51361815170000003</v>
      </c>
      <c r="F1512" s="74">
        <f t="shared" si="119"/>
        <v>3.6887974019999999E-2</v>
      </c>
      <c r="G1512" s="75">
        <v>6.1375937999999998E-2</v>
      </c>
      <c r="H1512" s="43">
        <v>1.6668217E-3</v>
      </c>
      <c r="I1512" s="43">
        <v>0.25396770000000002</v>
      </c>
      <c r="J1512" s="43">
        <v>5.8494632999999997E-3</v>
      </c>
      <c r="K1512" s="43">
        <v>1.2105060999999999E-3</v>
      </c>
      <c r="L1512" s="43">
        <v>1.5158405E-3</v>
      </c>
      <c r="M1512" s="43">
        <v>7.7328618999999996E-3</v>
      </c>
      <c r="N1512" s="43">
        <v>0.25798363000000002</v>
      </c>
      <c r="O1512" s="43">
        <v>1.0456443E-4</v>
      </c>
      <c r="P1512" s="43">
        <v>1.0335617E-2</v>
      </c>
      <c r="Q1512" s="43">
        <v>7.8643058999999999E-4</v>
      </c>
      <c r="R1512" s="43">
        <v>1.2980749E-2</v>
      </c>
      <c r="S1512" s="43">
        <v>1.2680613E-2</v>
      </c>
      <c r="U1512" s="77">
        <f t="shared" si="120"/>
        <v>0.52910291379310337</v>
      </c>
    </row>
    <row r="1513" spans="1:21">
      <c r="A1513" s="41" t="s">
        <v>33</v>
      </c>
      <c r="B1513" s="41" t="s">
        <v>2995</v>
      </c>
      <c r="C1513" s="74">
        <f t="shared" si="116"/>
        <v>0.66177234571999999</v>
      </c>
      <c r="D1513" s="74">
        <f t="shared" si="117"/>
        <v>1.7529836399999998E-2</v>
      </c>
      <c r="E1513" s="74">
        <f t="shared" si="118"/>
        <v>0.52419001389999997</v>
      </c>
      <c r="F1513" s="74">
        <f t="shared" si="119"/>
        <v>5.6037278419999996E-2</v>
      </c>
      <c r="G1513" s="75">
        <v>6.4015216999999999E-2</v>
      </c>
      <c r="H1513" s="43">
        <v>2.1024539000000001E-3</v>
      </c>
      <c r="I1513" s="43">
        <v>0.24481834</v>
      </c>
      <c r="J1513" s="43">
        <v>7.6109615999999996E-3</v>
      </c>
      <c r="K1513" s="43">
        <v>1.705982E-3</v>
      </c>
      <c r="L1513" s="43">
        <v>1.0649877999999999E-3</v>
      </c>
      <c r="M1513" s="43">
        <v>7.1479050000000004E-3</v>
      </c>
      <c r="N1513" s="43">
        <v>0.27726921999999998</v>
      </c>
      <c r="O1513" s="43">
        <v>1.4429585999999999E-4</v>
      </c>
      <c r="P1513" s="43">
        <v>1.5379416999999999E-2</v>
      </c>
      <c r="Q1513" s="43">
        <v>9.5162155999999997E-4</v>
      </c>
      <c r="R1513" s="43">
        <v>1.7416009999999999E-2</v>
      </c>
      <c r="S1513" s="43">
        <v>2.2145933999999999E-2</v>
      </c>
      <c r="U1513" s="77">
        <f t="shared" si="120"/>
        <v>0.55185531896551721</v>
      </c>
    </row>
    <row r="1514" spans="1:21">
      <c r="A1514" s="41" t="s">
        <v>33</v>
      </c>
      <c r="B1514" s="41" t="s">
        <v>2996</v>
      </c>
      <c r="C1514" s="74">
        <f t="shared" si="116"/>
        <v>1.6706598320800001</v>
      </c>
      <c r="D1514" s="74">
        <f t="shared" si="117"/>
        <v>2.4980192599999999E-2</v>
      </c>
      <c r="E1514" s="74">
        <f t="shared" si="118"/>
        <v>1.4443187409</v>
      </c>
      <c r="F1514" s="74">
        <f t="shared" si="119"/>
        <v>0.12938337358000002</v>
      </c>
      <c r="G1514" s="75">
        <v>7.1977525000000001E-2</v>
      </c>
      <c r="H1514" s="43">
        <v>4.2424409E-3</v>
      </c>
      <c r="I1514" s="43">
        <v>0.30367290000000002</v>
      </c>
      <c r="J1514" s="43">
        <v>1.1103936999999999E-2</v>
      </c>
      <c r="K1514" s="43">
        <v>2.0720172999999999E-3</v>
      </c>
      <c r="L1514" s="43">
        <v>6.5269130000000005E-4</v>
      </c>
      <c r="M1514" s="43">
        <v>1.1151547E-2</v>
      </c>
      <c r="N1514" s="43">
        <v>1.1364034000000001</v>
      </c>
      <c r="O1514" s="43">
        <v>2.2508568E-4</v>
      </c>
      <c r="P1514" s="43">
        <v>1.7980510000000002E-2</v>
      </c>
      <c r="Q1514" s="43">
        <v>1.5017248999999999E-3</v>
      </c>
      <c r="R1514" s="43">
        <v>2.2347326000000001E-2</v>
      </c>
      <c r="S1514" s="43">
        <v>8.7328726999999995E-2</v>
      </c>
      <c r="U1514" s="77">
        <f t="shared" si="120"/>
        <v>0.62049590517241382</v>
      </c>
    </row>
    <row r="1515" spans="1:21">
      <c r="A1515" s="41" t="s">
        <v>33</v>
      </c>
      <c r="B1515" s="41" t="s">
        <v>2997</v>
      </c>
      <c r="C1515" s="74">
        <f t="shared" si="116"/>
        <v>0.842243651787</v>
      </c>
      <c r="D1515" s="74">
        <f t="shared" si="117"/>
        <v>1.160186698E-2</v>
      </c>
      <c r="E1515" s="74">
        <f t="shared" si="118"/>
        <v>0.74757729640000004</v>
      </c>
      <c r="F1515" s="74">
        <f t="shared" si="119"/>
        <v>3.7141444406999999E-2</v>
      </c>
      <c r="G1515" s="75">
        <v>4.5923044000000003E-2</v>
      </c>
      <c r="H1515" s="43">
        <v>1.1878964000000001E-3</v>
      </c>
      <c r="I1515" s="43">
        <v>0.19606503</v>
      </c>
      <c r="J1515" s="43">
        <v>5.8852067000000003E-3</v>
      </c>
      <c r="K1515" s="43">
        <v>1.0594547000000001E-3</v>
      </c>
      <c r="L1515" s="43">
        <v>7.6084788E-4</v>
      </c>
      <c r="M1515" s="43">
        <v>3.8963576999999998E-3</v>
      </c>
      <c r="N1515" s="43">
        <v>0.55032437000000001</v>
      </c>
      <c r="O1515" s="43">
        <v>7.7940686999999995E-5</v>
      </c>
      <c r="P1515" s="43">
        <v>1.316114E-2</v>
      </c>
      <c r="Q1515" s="43">
        <v>6.6975271999999996E-4</v>
      </c>
      <c r="R1515" s="43">
        <v>1.0393497999999999E-2</v>
      </c>
      <c r="S1515" s="43">
        <v>1.2839112999999999E-2</v>
      </c>
      <c r="U1515" s="77">
        <f t="shared" si="120"/>
        <v>0.39588831034482758</v>
      </c>
    </row>
    <row r="1516" spans="1:21">
      <c r="A1516" s="41" t="s">
        <v>33</v>
      </c>
      <c r="B1516" s="41" t="s">
        <v>2998</v>
      </c>
      <c r="C1516" s="74">
        <f t="shared" si="116"/>
        <v>0.59006400826100014</v>
      </c>
      <c r="D1516" s="74">
        <f t="shared" si="117"/>
        <v>8.1394042299999993E-3</v>
      </c>
      <c r="E1516" s="74">
        <f t="shared" si="118"/>
        <v>0.49777383039</v>
      </c>
      <c r="F1516" s="74">
        <f t="shared" si="119"/>
        <v>4.2938750641000001E-2</v>
      </c>
      <c r="G1516" s="75">
        <v>4.1212023E-2</v>
      </c>
      <c r="H1516" s="43">
        <v>9.6980039000000001E-4</v>
      </c>
      <c r="I1516" s="43">
        <v>0.20609695</v>
      </c>
      <c r="J1516" s="43">
        <v>3.7449738999999998E-3</v>
      </c>
      <c r="K1516" s="43">
        <v>9.5440102000000004E-4</v>
      </c>
      <c r="L1516" s="43">
        <v>4.3734520999999998E-4</v>
      </c>
      <c r="M1516" s="43">
        <v>3.0026840999999999E-3</v>
      </c>
      <c r="N1516" s="43">
        <v>0.29070708000000001</v>
      </c>
      <c r="O1516" s="43">
        <v>6.9057541000000006E-5</v>
      </c>
      <c r="P1516" s="43">
        <v>6.4717845999999997E-3</v>
      </c>
      <c r="Q1516" s="43">
        <v>1.6267935E-3</v>
      </c>
      <c r="R1516" s="43">
        <v>1.0193101E-2</v>
      </c>
      <c r="S1516" s="43">
        <v>2.4578013999999999E-2</v>
      </c>
      <c r="U1516" s="77">
        <f t="shared" si="120"/>
        <v>0.35527606034482756</v>
      </c>
    </row>
    <row r="1517" spans="1:21">
      <c r="A1517" s="41" t="s">
        <v>33</v>
      </c>
      <c r="B1517" s="41" t="s">
        <v>2999</v>
      </c>
      <c r="C1517" s="74">
        <f t="shared" si="116"/>
        <v>0.84350307441000005</v>
      </c>
      <c r="D1517" s="74">
        <f t="shared" si="117"/>
        <v>1.870885295E-2</v>
      </c>
      <c r="E1517" s="74">
        <f t="shared" si="118"/>
        <v>0.6943226535</v>
      </c>
      <c r="F1517" s="74">
        <f t="shared" si="119"/>
        <v>6.4062279959999996E-2</v>
      </c>
      <c r="G1517" s="75">
        <v>6.6409287999999997E-2</v>
      </c>
      <c r="H1517" s="43">
        <v>4.0611034999999997E-3</v>
      </c>
      <c r="I1517" s="43">
        <v>0.20632349999999999</v>
      </c>
      <c r="J1517" s="43">
        <v>1.2229495E-2</v>
      </c>
      <c r="K1517" s="43">
        <v>1.9649499E-3</v>
      </c>
      <c r="L1517" s="43">
        <v>4.0752654999999999E-4</v>
      </c>
      <c r="M1517" s="43">
        <v>4.1068815000000003E-3</v>
      </c>
      <c r="N1517" s="43">
        <v>0.48393805000000001</v>
      </c>
      <c r="O1517" s="43">
        <v>1.2745186E-4</v>
      </c>
      <c r="P1517" s="43">
        <v>2.5074421E-2</v>
      </c>
      <c r="Q1517" s="43">
        <v>1.2419340999999999E-3</v>
      </c>
      <c r="R1517" s="43">
        <v>1.3533470000000001E-2</v>
      </c>
      <c r="S1517" s="43">
        <v>2.4085003000000001E-2</v>
      </c>
      <c r="U1517" s="77">
        <f t="shared" si="120"/>
        <v>0.57249386206896546</v>
      </c>
    </row>
    <row r="1518" spans="1:21">
      <c r="A1518" s="41" t="s">
        <v>33</v>
      </c>
      <c r="B1518" s="41" t="s">
        <v>3000</v>
      </c>
      <c r="C1518" s="74">
        <f t="shared" si="116"/>
        <v>1.0055258871899999</v>
      </c>
      <c r="D1518" s="74">
        <f t="shared" si="117"/>
        <v>1.358018951E-2</v>
      </c>
      <c r="E1518" s="74">
        <f t="shared" si="118"/>
        <v>0.86056294099999997</v>
      </c>
      <c r="F1518" s="74">
        <f t="shared" si="119"/>
        <v>7.9911176680000001E-2</v>
      </c>
      <c r="G1518" s="75">
        <v>5.1471580000000003E-2</v>
      </c>
      <c r="H1518" s="43">
        <v>2.1139409999999998E-3</v>
      </c>
      <c r="I1518" s="43">
        <v>0.21862282</v>
      </c>
      <c r="J1518" s="43">
        <v>7.3600404999999997E-3</v>
      </c>
      <c r="K1518" s="43">
        <v>1.4583256000000001E-3</v>
      </c>
      <c r="L1518" s="43">
        <v>5.1873790999999996E-4</v>
      </c>
      <c r="M1518" s="43">
        <v>4.2430855000000003E-3</v>
      </c>
      <c r="N1518" s="43">
        <v>0.63982618000000002</v>
      </c>
      <c r="O1518" s="43">
        <v>1.0738123E-4</v>
      </c>
      <c r="P1518" s="43">
        <v>1.6106230999999999E-2</v>
      </c>
      <c r="Q1518" s="43">
        <v>8.8270145E-4</v>
      </c>
      <c r="R1518" s="43">
        <v>1.0584217999999999E-2</v>
      </c>
      <c r="S1518" s="43">
        <v>5.2230644999999999E-2</v>
      </c>
      <c r="U1518" s="77">
        <f t="shared" si="120"/>
        <v>0.44372051724137929</v>
      </c>
    </row>
    <row r="1519" spans="1:21">
      <c r="A1519" s="41" t="s">
        <v>33</v>
      </c>
      <c r="B1519" s="41" t="s">
        <v>3001</v>
      </c>
      <c r="C1519" s="74">
        <f t="shared" si="116"/>
        <v>1.0513841887399999</v>
      </c>
      <c r="D1519" s="74">
        <f t="shared" si="117"/>
        <v>2.5215076490000002E-2</v>
      </c>
      <c r="E1519" s="74">
        <f t="shared" si="118"/>
        <v>0.87549333029999998</v>
      </c>
      <c r="F1519" s="74">
        <f t="shared" si="119"/>
        <v>7.3932648949999999E-2</v>
      </c>
      <c r="G1519" s="75">
        <v>7.6743133000000005E-2</v>
      </c>
      <c r="H1519" s="43">
        <v>7.1409103E-3</v>
      </c>
      <c r="I1519" s="43">
        <v>0.20183182</v>
      </c>
      <c r="J1519" s="43">
        <v>1.801001E-2</v>
      </c>
      <c r="K1519" s="43">
        <v>2.4514531000000002E-3</v>
      </c>
      <c r="L1519" s="43">
        <v>6.2810139000000001E-4</v>
      </c>
      <c r="M1519" s="43">
        <v>4.1255119999999996E-3</v>
      </c>
      <c r="N1519" s="43">
        <v>0.66652060000000002</v>
      </c>
      <c r="O1519" s="43">
        <v>1.2672574999999999E-4</v>
      </c>
      <c r="P1519" s="43">
        <v>3.4222059999999999E-2</v>
      </c>
      <c r="Q1519" s="43">
        <v>1.3074192000000001E-3</v>
      </c>
      <c r="R1519" s="43">
        <v>1.355112E-2</v>
      </c>
      <c r="S1519" s="43">
        <v>2.4725324E-2</v>
      </c>
      <c r="U1519" s="77">
        <f t="shared" si="120"/>
        <v>0.66157873275862067</v>
      </c>
    </row>
    <row r="1520" spans="1:21">
      <c r="A1520" s="41" t="s">
        <v>33</v>
      </c>
      <c r="B1520" s="41" t="s">
        <v>3002</v>
      </c>
      <c r="C1520" s="74">
        <f t="shared" si="116"/>
        <v>0.59716789550999994</v>
      </c>
      <c r="D1520" s="74">
        <f t="shared" si="117"/>
        <v>1.1510862049999999E-2</v>
      </c>
      <c r="E1520" s="74">
        <f t="shared" si="118"/>
        <v>0.49428515340000001</v>
      </c>
      <c r="F1520" s="74">
        <f t="shared" si="119"/>
        <v>3.7173857060000003E-2</v>
      </c>
      <c r="G1520" s="75">
        <v>5.4198022999999998E-2</v>
      </c>
      <c r="H1520" s="43">
        <v>1.2075834000000001E-3</v>
      </c>
      <c r="I1520" s="43">
        <v>0.24203316</v>
      </c>
      <c r="J1520" s="43">
        <v>5.1210166999999997E-3</v>
      </c>
      <c r="K1520" s="43">
        <v>1.3754753E-3</v>
      </c>
      <c r="L1520" s="43">
        <v>6.3336494999999997E-4</v>
      </c>
      <c r="M1520" s="43">
        <v>4.3810050999999999E-3</v>
      </c>
      <c r="N1520" s="43">
        <v>0.25104441</v>
      </c>
      <c r="O1520" s="43">
        <v>1.0208212E-4</v>
      </c>
      <c r="P1520" s="43">
        <v>9.2698888000000007E-3</v>
      </c>
      <c r="Q1520" s="43">
        <v>5.6710614000000004E-4</v>
      </c>
      <c r="R1520" s="43">
        <v>1.3786267E-2</v>
      </c>
      <c r="S1520" s="43">
        <v>1.3448513E-2</v>
      </c>
      <c r="U1520" s="77">
        <f t="shared" si="120"/>
        <v>0.46722433620689652</v>
      </c>
    </row>
    <row r="1521" spans="1:21">
      <c r="A1521" s="41" t="s">
        <v>33</v>
      </c>
      <c r="B1521" s="41" t="s">
        <v>3003</v>
      </c>
      <c r="C1521" s="74">
        <f t="shared" si="116"/>
        <v>0.76813274375000007</v>
      </c>
      <c r="D1521" s="74">
        <f t="shared" si="117"/>
        <v>1.276661909E-2</v>
      </c>
      <c r="E1521" s="74">
        <f t="shared" si="118"/>
        <v>0.62963441710000001</v>
      </c>
      <c r="F1521" s="74">
        <f t="shared" si="119"/>
        <v>7.3265625559999992E-2</v>
      </c>
      <c r="G1521" s="75">
        <v>5.2466081999999997E-2</v>
      </c>
      <c r="H1521" s="43">
        <v>2.3660371000000001E-3</v>
      </c>
      <c r="I1521" s="43">
        <v>0.19848882000000001</v>
      </c>
      <c r="J1521" s="43">
        <v>7.2896786000000002E-3</v>
      </c>
      <c r="K1521" s="43">
        <v>1.5955963E-3</v>
      </c>
      <c r="L1521" s="43">
        <v>5.2179359000000002E-4</v>
      </c>
      <c r="M1521" s="43">
        <v>3.3595506E-3</v>
      </c>
      <c r="N1521" s="43">
        <v>0.42877956</v>
      </c>
      <c r="O1521" s="43">
        <v>1.1337006E-4</v>
      </c>
      <c r="P1521" s="43">
        <v>1.5278948000000001E-2</v>
      </c>
      <c r="Q1521" s="43">
        <v>1.1930974999999999E-3</v>
      </c>
      <c r="R1521" s="43">
        <v>1.3039352000000001E-2</v>
      </c>
      <c r="S1521" s="43">
        <v>4.3640857999999998E-2</v>
      </c>
      <c r="U1521" s="77">
        <f t="shared" si="120"/>
        <v>0.45229381034482752</v>
      </c>
    </row>
    <row r="1522" spans="1:21">
      <c r="A1522" s="41" t="s">
        <v>33</v>
      </c>
      <c r="B1522" s="41" t="s">
        <v>3004</v>
      </c>
      <c r="C1522" s="74">
        <f t="shared" si="116"/>
        <v>0.80094953167999994</v>
      </c>
      <c r="D1522" s="74">
        <f t="shared" si="117"/>
        <v>2.481715219E-2</v>
      </c>
      <c r="E1522" s="74">
        <f t="shared" si="118"/>
        <v>0.66601559229999996</v>
      </c>
      <c r="F1522" s="74">
        <f t="shared" si="119"/>
        <v>5.2241850189999994E-2</v>
      </c>
      <c r="G1522" s="75">
        <v>5.7874937000000001E-2</v>
      </c>
      <c r="H1522" s="43">
        <v>2.1788223000000001E-3</v>
      </c>
      <c r="I1522" s="43">
        <v>0.36177030999999998</v>
      </c>
      <c r="J1522" s="43">
        <v>7.8567736999999999E-3</v>
      </c>
      <c r="K1522" s="43">
        <v>1.5999403999999999E-3</v>
      </c>
      <c r="L1522" s="43">
        <v>7.6339509000000001E-4</v>
      </c>
      <c r="M1522" s="43">
        <v>1.4597043000000001E-2</v>
      </c>
      <c r="N1522" s="43">
        <v>0.30206645999999998</v>
      </c>
      <c r="O1522" s="43">
        <v>1.1327639E-4</v>
      </c>
      <c r="P1522" s="43">
        <v>1.5363594E-2</v>
      </c>
      <c r="Q1522" s="43">
        <v>1.1071778E-3</v>
      </c>
      <c r="R1522" s="43">
        <v>1.1732064E-2</v>
      </c>
      <c r="S1522" s="43">
        <v>2.3925737999999998E-2</v>
      </c>
      <c r="U1522" s="77">
        <f t="shared" si="120"/>
        <v>0.49892187068965516</v>
      </c>
    </row>
    <row r="1523" spans="1:21">
      <c r="A1523" s="41" t="s">
        <v>33</v>
      </c>
      <c r="B1523" s="41" t="s">
        <v>3005</v>
      </c>
      <c r="C1523" s="74">
        <f t="shared" si="116"/>
        <v>0.70040918958999987</v>
      </c>
      <c r="D1523" s="74">
        <f t="shared" si="117"/>
        <v>3.0814792199999996E-2</v>
      </c>
      <c r="E1523" s="74">
        <f t="shared" si="118"/>
        <v>0.51739168520000001</v>
      </c>
      <c r="F1523" s="74">
        <f t="shared" si="119"/>
        <v>7.406361018999999E-2</v>
      </c>
      <c r="G1523" s="75">
        <v>7.8139102000000002E-2</v>
      </c>
      <c r="H1523" s="43">
        <v>5.9279551999999996E-3</v>
      </c>
      <c r="I1523" s="43">
        <v>0.26062802000000002</v>
      </c>
      <c r="J1523" s="43">
        <v>1.6919496999999999E-2</v>
      </c>
      <c r="K1523" s="43">
        <v>2.5741935E-3</v>
      </c>
      <c r="L1523" s="43">
        <v>1.7577052000000001E-3</v>
      </c>
      <c r="M1523" s="43">
        <v>9.5633964999999998E-3</v>
      </c>
      <c r="N1523" s="43">
        <v>0.25083570999999999</v>
      </c>
      <c r="O1523" s="43">
        <v>1.9312079000000001E-4</v>
      </c>
      <c r="P1523" s="43">
        <v>3.3816134999999997E-2</v>
      </c>
      <c r="Q1523" s="43">
        <v>1.4207003999999999E-3</v>
      </c>
      <c r="R1523" s="43">
        <v>1.8838522E-2</v>
      </c>
      <c r="S1523" s="43">
        <v>1.9795132E-2</v>
      </c>
      <c r="U1523" s="77">
        <f t="shared" si="120"/>
        <v>0.67361294827586204</v>
      </c>
    </row>
    <row r="1524" spans="1:21">
      <c r="A1524" s="41" t="s">
        <v>33</v>
      </c>
      <c r="B1524" s="41" t="s">
        <v>3006</v>
      </c>
      <c r="C1524" s="74">
        <f t="shared" si="116"/>
        <v>0.52341928766299994</v>
      </c>
      <c r="D1524" s="74">
        <f t="shared" si="117"/>
        <v>1.680179E-2</v>
      </c>
      <c r="E1524" s="74">
        <f t="shared" si="118"/>
        <v>0.43321771840000001</v>
      </c>
      <c r="F1524" s="74">
        <f t="shared" si="119"/>
        <v>3.0281860263000001E-2</v>
      </c>
      <c r="G1524" s="75">
        <v>4.3117918999999998E-2</v>
      </c>
      <c r="H1524" s="43">
        <v>1.2546683999999999E-3</v>
      </c>
      <c r="I1524" s="43">
        <v>0.20766492</v>
      </c>
      <c r="J1524" s="43">
        <v>4.2495136999999997E-3</v>
      </c>
      <c r="K1524" s="43">
        <v>1.1530087999999999E-3</v>
      </c>
      <c r="L1524" s="43">
        <v>1.6368566000000001E-3</v>
      </c>
      <c r="M1524" s="43">
        <v>9.7624109000000008E-3</v>
      </c>
      <c r="N1524" s="43">
        <v>0.22429813000000001</v>
      </c>
      <c r="O1524" s="43">
        <v>9.2799193000000005E-5</v>
      </c>
      <c r="P1524" s="43">
        <v>7.9095339999999993E-3</v>
      </c>
      <c r="Q1524" s="43">
        <v>6.4265307000000002E-4</v>
      </c>
      <c r="R1524" s="43">
        <v>1.1175825E-2</v>
      </c>
      <c r="S1524" s="43">
        <v>1.0461049E-2</v>
      </c>
      <c r="U1524" s="77">
        <f t="shared" si="120"/>
        <v>0.37170619827586204</v>
      </c>
    </row>
    <row r="1525" spans="1:21">
      <c r="A1525" s="41" t="s">
        <v>33</v>
      </c>
      <c r="B1525" s="41" t="s">
        <v>3007</v>
      </c>
      <c r="C1525" s="74">
        <f t="shared" si="116"/>
        <v>0.7648940743599999</v>
      </c>
      <c r="D1525" s="74">
        <f t="shared" si="117"/>
        <v>3.57855745E-2</v>
      </c>
      <c r="E1525" s="74">
        <f t="shared" si="118"/>
        <v>0.54821483409999994</v>
      </c>
      <c r="F1525" s="74">
        <f t="shared" si="119"/>
        <v>8.9486485759999998E-2</v>
      </c>
      <c r="G1525" s="75">
        <v>9.1407180000000005E-2</v>
      </c>
      <c r="H1525" s="43">
        <v>6.2305740999999996E-3</v>
      </c>
      <c r="I1525" s="43">
        <v>0.28610952000000001</v>
      </c>
      <c r="J1525" s="43">
        <v>2.0034512000000001E-2</v>
      </c>
      <c r="K1525" s="43">
        <v>2.9954152E-3</v>
      </c>
      <c r="L1525" s="43">
        <v>2.1922713000000001E-3</v>
      </c>
      <c r="M1525" s="43">
        <v>1.0563375999999999E-2</v>
      </c>
      <c r="N1525" s="43">
        <v>0.25587473999999999</v>
      </c>
      <c r="O1525" s="43">
        <v>2.4262336E-4</v>
      </c>
      <c r="P1525" s="43">
        <v>4.2399297000000002E-2</v>
      </c>
      <c r="Q1525" s="43">
        <v>1.6537644E-3</v>
      </c>
      <c r="R1525" s="43">
        <v>2.186625E-2</v>
      </c>
      <c r="S1525" s="43">
        <v>2.3324550999999999E-2</v>
      </c>
      <c r="U1525" s="77">
        <f t="shared" si="120"/>
        <v>0.78799293103448276</v>
      </c>
    </row>
    <row r="1526" spans="1:21">
      <c r="A1526" s="41" t="s">
        <v>33</v>
      </c>
      <c r="B1526" s="41" t="s">
        <v>3008</v>
      </c>
      <c r="C1526" s="74">
        <f t="shared" si="116"/>
        <v>0.89704289031000006</v>
      </c>
      <c r="D1526" s="74">
        <f t="shared" si="117"/>
        <v>2.49597163E-2</v>
      </c>
      <c r="E1526" s="74">
        <f t="shared" si="118"/>
        <v>0.63191457249999994</v>
      </c>
      <c r="F1526" s="74">
        <f t="shared" si="119"/>
        <v>0.15982299351000001</v>
      </c>
      <c r="G1526" s="75">
        <v>8.0345607999999999E-2</v>
      </c>
      <c r="H1526" s="43">
        <v>3.9496425000000003E-3</v>
      </c>
      <c r="I1526" s="43">
        <v>0.27020148999999999</v>
      </c>
      <c r="J1526" s="43">
        <v>1.1267785000000001E-2</v>
      </c>
      <c r="K1526" s="43">
        <v>2.9588996999999999E-3</v>
      </c>
      <c r="L1526" s="43">
        <v>1.3783432E-3</v>
      </c>
      <c r="M1526" s="43">
        <v>9.3546884E-3</v>
      </c>
      <c r="N1526" s="43">
        <v>0.35776343999999999</v>
      </c>
      <c r="O1526" s="43">
        <v>2.2675681000000001E-4</v>
      </c>
      <c r="P1526" s="43">
        <v>2.2783200999999999E-2</v>
      </c>
      <c r="Q1526" s="43">
        <v>2.1634697000000001E-3</v>
      </c>
      <c r="R1526" s="43">
        <v>2.7870995999999999E-2</v>
      </c>
      <c r="S1526" s="43">
        <v>0.10677857</v>
      </c>
      <c r="U1526" s="77">
        <f t="shared" si="120"/>
        <v>0.6926345517241379</v>
      </c>
    </row>
    <row r="1527" spans="1:21">
      <c r="A1527" s="41" t="s">
        <v>33</v>
      </c>
      <c r="B1527" s="41" t="s">
        <v>3009</v>
      </c>
      <c r="C1527" s="74">
        <f t="shared" si="116"/>
        <v>1.2971615695100001</v>
      </c>
      <c r="D1527" s="74">
        <f t="shared" si="117"/>
        <v>6.8552796299999996E-2</v>
      </c>
      <c r="E1527" s="74">
        <f t="shared" si="118"/>
        <v>1.0111156881000001</v>
      </c>
      <c r="F1527" s="74">
        <f t="shared" si="119"/>
        <v>0.10062804511000001</v>
      </c>
      <c r="G1527" s="75">
        <v>0.11686504</v>
      </c>
      <c r="H1527" s="43">
        <v>3.4246181E-3</v>
      </c>
      <c r="I1527" s="43">
        <v>0.77888583</v>
      </c>
      <c r="J1527" s="43">
        <v>1.6514699000000001E-2</v>
      </c>
      <c r="K1527" s="43">
        <v>3.0375563E-3</v>
      </c>
      <c r="L1527" s="43">
        <v>2.085843E-3</v>
      </c>
      <c r="M1527" s="43">
        <v>4.6914697999999998E-2</v>
      </c>
      <c r="N1527" s="43">
        <v>0.22880523999999999</v>
      </c>
      <c r="O1527" s="43">
        <v>2.6167481E-4</v>
      </c>
      <c r="P1527" s="43">
        <v>3.2576437E-2</v>
      </c>
      <c r="Q1527" s="43">
        <v>1.3017093E-3</v>
      </c>
      <c r="R1527" s="43">
        <v>4.3496355E-2</v>
      </c>
      <c r="S1527" s="43">
        <v>2.2991869000000002E-2</v>
      </c>
      <c r="U1527" s="77">
        <f t="shared" si="120"/>
        <v>1.0074572413793104</v>
      </c>
    </row>
    <row r="1528" spans="1:21">
      <c r="A1528" s="41" t="s">
        <v>33</v>
      </c>
      <c r="B1528" s="41" t="s">
        <v>3010</v>
      </c>
      <c r="C1528" s="74">
        <f t="shared" si="116"/>
        <v>1.6145245866710003</v>
      </c>
      <c r="D1528" s="74">
        <f t="shared" si="117"/>
        <v>2.1161872329999998E-2</v>
      </c>
      <c r="E1528" s="74">
        <f t="shared" si="118"/>
        <v>1.3388185731000002</v>
      </c>
      <c r="F1528" s="74">
        <f t="shared" si="119"/>
        <v>0.117914581241</v>
      </c>
      <c r="G1528" s="75">
        <v>0.13662956000000001</v>
      </c>
      <c r="H1528" s="43">
        <v>2.2401030999999998E-3</v>
      </c>
      <c r="I1528" s="43">
        <v>0.22781066999999999</v>
      </c>
      <c r="J1528" s="43">
        <v>1.0825651E-2</v>
      </c>
      <c r="K1528" s="43">
        <v>1.7053204999999999E-3</v>
      </c>
      <c r="L1528" s="43">
        <v>4.6013853000000001E-4</v>
      </c>
      <c r="M1528" s="43">
        <v>8.1707623000000004E-3</v>
      </c>
      <c r="N1528" s="43">
        <v>1.1087678000000001</v>
      </c>
      <c r="O1528" s="43">
        <v>8.7243350999999998E-5</v>
      </c>
      <c r="P1528" s="43">
        <v>1.6908836999999999E-2</v>
      </c>
      <c r="Q1528" s="43">
        <v>6.3703649E-4</v>
      </c>
      <c r="R1528" s="43">
        <v>7.0353383999999996E-3</v>
      </c>
      <c r="S1528" s="43">
        <v>9.3246125999999999E-2</v>
      </c>
      <c r="U1528" s="77">
        <f t="shared" si="120"/>
        <v>1.1778410344827586</v>
      </c>
    </row>
    <row r="1529" spans="1:21">
      <c r="A1529" s="41" t="s">
        <v>33</v>
      </c>
      <c r="B1529" s="41" t="s">
        <v>3011</v>
      </c>
      <c r="C1529" s="74">
        <f t="shared" si="116"/>
        <v>1.6954630025699999</v>
      </c>
      <c r="D1529" s="74">
        <f t="shared" si="117"/>
        <v>0.13674081795000001</v>
      </c>
      <c r="E1529" s="74">
        <f t="shared" si="118"/>
        <v>0.67152608800000002</v>
      </c>
      <c r="F1529" s="74">
        <f t="shared" si="119"/>
        <v>0.50466353661999996</v>
      </c>
      <c r="G1529" s="75">
        <v>0.38253256000000002</v>
      </c>
      <c r="H1529" s="43">
        <v>6.3879688000000004E-2</v>
      </c>
      <c r="I1529" s="43">
        <v>0.34337716000000001</v>
      </c>
      <c r="J1529" s="43">
        <v>0.11676013</v>
      </c>
      <c r="K1529" s="43">
        <v>1.2831195E-2</v>
      </c>
      <c r="L1529" s="43">
        <v>6.7881425E-4</v>
      </c>
      <c r="M1529" s="43">
        <v>6.4706787000000003E-3</v>
      </c>
      <c r="N1529" s="43">
        <v>0.26426924000000002</v>
      </c>
      <c r="O1529" s="43">
        <v>2.1485351999999999E-4</v>
      </c>
      <c r="P1529" s="43">
        <v>0.18132914999999999</v>
      </c>
      <c r="Q1529" s="43">
        <v>2.9420051000000002E-3</v>
      </c>
      <c r="R1529" s="43">
        <v>1.6164758000000001E-2</v>
      </c>
      <c r="S1529" s="43">
        <v>0.30401276999999999</v>
      </c>
      <c r="U1529" s="77">
        <f t="shared" si="120"/>
        <v>3.2976944827586205</v>
      </c>
    </row>
    <row r="1530" spans="1:21">
      <c r="A1530" s="41" t="s">
        <v>33</v>
      </c>
      <c r="B1530" s="41" t="s">
        <v>3012</v>
      </c>
      <c r="C1530" s="74">
        <f t="shared" si="116"/>
        <v>1.27696584903</v>
      </c>
      <c r="D1530" s="74">
        <f t="shared" si="117"/>
        <v>2.272853574E-2</v>
      </c>
      <c r="E1530" s="74">
        <f t="shared" si="118"/>
        <v>0.60426491849999997</v>
      </c>
      <c r="F1530" s="74">
        <f t="shared" si="119"/>
        <v>0.38105874478999996</v>
      </c>
      <c r="G1530" s="75">
        <v>0.26891365</v>
      </c>
      <c r="H1530" s="43">
        <v>7.7149784999999997E-3</v>
      </c>
      <c r="I1530" s="43">
        <v>0.20480080000000001</v>
      </c>
      <c r="J1530" s="43">
        <v>1.3921839E-2</v>
      </c>
      <c r="K1530" s="43">
        <v>2.588506E-3</v>
      </c>
      <c r="L1530" s="43">
        <v>4.5767593999999998E-4</v>
      </c>
      <c r="M1530" s="43">
        <v>5.7605147999999998E-3</v>
      </c>
      <c r="N1530" s="43">
        <v>0.39174914</v>
      </c>
      <c r="O1530" s="43">
        <v>1.3236108999999999E-4</v>
      </c>
      <c r="P1530" s="43">
        <v>1.9351671000000001E-2</v>
      </c>
      <c r="Q1530" s="43">
        <v>3.0452946999999998E-3</v>
      </c>
      <c r="R1530" s="43">
        <v>1.3841378E-2</v>
      </c>
      <c r="S1530" s="43">
        <v>0.34468803999999997</v>
      </c>
      <c r="U1530" s="77">
        <f t="shared" si="120"/>
        <v>2.318221120689655</v>
      </c>
    </row>
    <row r="1531" spans="1:21">
      <c r="A1531" s="41" t="s">
        <v>33</v>
      </c>
      <c r="B1531" s="41" t="s">
        <v>3013</v>
      </c>
      <c r="C1531" s="74">
        <f t="shared" si="116"/>
        <v>1.5008315164299999</v>
      </c>
      <c r="D1531" s="74">
        <f t="shared" si="117"/>
        <v>2.4820036140000001E-2</v>
      </c>
      <c r="E1531" s="74">
        <f t="shared" si="118"/>
        <v>0.96564966620000003</v>
      </c>
      <c r="F1531" s="74">
        <f t="shared" si="119"/>
        <v>0.30292779408999998</v>
      </c>
      <c r="G1531" s="75">
        <v>0.20743402</v>
      </c>
      <c r="H1531" s="43">
        <v>9.6223961999999993E-3</v>
      </c>
      <c r="I1531" s="43">
        <v>0.23491728000000001</v>
      </c>
      <c r="J1531" s="43">
        <v>1.3268515E-2</v>
      </c>
      <c r="K1531" s="43">
        <v>1.6371831E-3</v>
      </c>
      <c r="L1531" s="43">
        <v>3.0769013999999999E-4</v>
      </c>
      <c r="M1531" s="43">
        <v>9.6066478999999993E-3</v>
      </c>
      <c r="N1531" s="43">
        <v>0.72110998999999998</v>
      </c>
      <c r="O1531" s="43">
        <v>3.4994949E-4</v>
      </c>
      <c r="P1531" s="43">
        <v>1.6772606999999998E-2</v>
      </c>
      <c r="Q1531" s="43">
        <v>2.6674836000000002E-3</v>
      </c>
      <c r="R1531" s="43">
        <v>1.0882684E-2</v>
      </c>
      <c r="S1531" s="43">
        <v>0.27225506999999999</v>
      </c>
      <c r="U1531" s="77">
        <f t="shared" si="120"/>
        <v>1.7882243103448274</v>
      </c>
    </row>
    <row r="1532" spans="1:21">
      <c r="A1532" s="41" t="s">
        <v>33</v>
      </c>
      <c r="B1532" s="41" t="s">
        <v>3014</v>
      </c>
      <c r="C1532" s="74">
        <f t="shared" si="116"/>
        <v>0.99882679265000007</v>
      </c>
      <c r="D1532" s="74">
        <f t="shared" si="117"/>
        <v>1.6680848099999999E-2</v>
      </c>
      <c r="E1532" s="74">
        <f t="shared" si="118"/>
        <v>0.88709174690000003</v>
      </c>
      <c r="F1532" s="74">
        <f t="shared" si="119"/>
        <v>4.2663332649999997E-2</v>
      </c>
      <c r="G1532" s="75">
        <v>5.2390865000000002E-2</v>
      </c>
      <c r="H1532" s="43">
        <v>1.3680169E-3</v>
      </c>
      <c r="I1532" s="43">
        <v>0.2303731</v>
      </c>
      <c r="J1532" s="43">
        <v>5.8123760999999998E-3</v>
      </c>
      <c r="K1532" s="43">
        <v>1.3387005999999999E-3</v>
      </c>
      <c r="L1532" s="43">
        <v>1.3256308E-3</v>
      </c>
      <c r="M1532" s="43">
        <v>8.2041405999999997E-3</v>
      </c>
      <c r="N1532" s="43">
        <v>0.65535063000000005</v>
      </c>
      <c r="O1532" s="43">
        <v>1.2046201E-4</v>
      </c>
      <c r="P1532" s="43">
        <v>1.1397523E-2</v>
      </c>
      <c r="Q1532" s="43">
        <v>7.0719763999999995E-4</v>
      </c>
      <c r="R1532" s="43">
        <v>1.5777778999999999E-2</v>
      </c>
      <c r="S1532" s="43">
        <v>1.4660371E-2</v>
      </c>
      <c r="U1532" s="77">
        <f t="shared" si="120"/>
        <v>0.45164538793103448</v>
      </c>
    </row>
    <row r="1533" spans="1:21">
      <c r="A1533" s="41" t="s">
        <v>33</v>
      </c>
      <c r="B1533" s="41" t="s">
        <v>3015</v>
      </c>
      <c r="C1533" s="74">
        <f t="shared" si="116"/>
        <v>0.98851498646999991</v>
      </c>
      <c r="D1533" s="74">
        <f t="shared" si="117"/>
        <v>2.9413299599999998E-2</v>
      </c>
      <c r="E1533" s="74">
        <f t="shared" si="118"/>
        <v>0.80523787049999995</v>
      </c>
      <c r="F1533" s="74">
        <f t="shared" si="119"/>
        <v>7.4086561369999998E-2</v>
      </c>
      <c r="G1533" s="75">
        <v>7.9777255000000005E-2</v>
      </c>
      <c r="H1533" s="43">
        <v>3.8487704999999998E-3</v>
      </c>
      <c r="I1533" s="43">
        <v>0.25946862999999998</v>
      </c>
      <c r="J1533" s="43">
        <v>1.6209835999999998E-2</v>
      </c>
      <c r="K1533" s="43">
        <v>2.2639016999999998E-3</v>
      </c>
      <c r="L1533" s="43">
        <v>1.6706901000000001E-3</v>
      </c>
      <c r="M1533" s="43">
        <v>9.2688718E-3</v>
      </c>
      <c r="N1533" s="43">
        <v>0.54192046999999999</v>
      </c>
      <c r="O1533" s="43">
        <v>1.9246697E-4</v>
      </c>
      <c r="P1533" s="43">
        <v>3.5952747E-2</v>
      </c>
      <c r="Q1533" s="43">
        <v>1.2710834E-3</v>
      </c>
      <c r="R1533" s="43">
        <v>1.8367542000000001E-2</v>
      </c>
      <c r="S1533" s="43">
        <v>1.8302722E-2</v>
      </c>
      <c r="U1533" s="77">
        <f t="shared" si="120"/>
        <v>0.68773495689655173</v>
      </c>
    </row>
    <row r="1534" spans="1:21">
      <c r="A1534" s="41" t="s">
        <v>33</v>
      </c>
      <c r="B1534" s="41" t="s">
        <v>3016</v>
      </c>
      <c r="C1534" s="74">
        <f t="shared" si="116"/>
        <v>0.88772204275</v>
      </c>
      <c r="D1534" s="74">
        <f t="shared" si="117"/>
        <v>2.1009058800000001E-2</v>
      </c>
      <c r="E1534" s="74">
        <f t="shared" si="118"/>
        <v>0.74059985100000003</v>
      </c>
      <c r="F1534" s="74">
        <f t="shared" si="119"/>
        <v>6.2221561949999997E-2</v>
      </c>
      <c r="G1534" s="75">
        <v>6.3891570999999994E-2</v>
      </c>
      <c r="H1534" s="43">
        <v>2.213001E-3</v>
      </c>
      <c r="I1534" s="43">
        <v>0.23629084</v>
      </c>
      <c r="J1534" s="43">
        <v>9.0727016999999997E-3</v>
      </c>
      <c r="K1534" s="43">
        <v>2.0969333000000001E-3</v>
      </c>
      <c r="L1534" s="43">
        <v>1.3719309E-3</v>
      </c>
      <c r="M1534" s="43">
        <v>8.4674928999999999E-3</v>
      </c>
      <c r="N1534" s="43">
        <v>0.50209601000000004</v>
      </c>
      <c r="O1534" s="43">
        <v>1.7949759000000001E-4</v>
      </c>
      <c r="P1534" s="43">
        <v>1.9681265E-2</v>
      </c>
      <c r="Q1534" s="43">
        <v>9.4793936000000004E-4</v>
      </c>
      <c r="R1534" s="43">
        <v>2.2160255E-2</v>
      </c>
      <c r="S1534" s="43">
        <v>1.9252604999999999E-2</v>
      </c>
      <c r="U1534" s="77">
        <f t="shared" si="120"/>
        <v>0.5507894051724137</v>
      </c>
    </row>
    <row r="1535" spans="1:21">
      <c r="A1535" s="41" t="s">
        <v>33</v>
      </c>
      <c r="B1535" s="41" t="s">
        <v>3017</v>
      </c>
      <c r="C1535" s="74">
        <f t="shared" si="116"/>
        <v>2.7483767312200005</v>
      </c>
      <c r="D1535" s="74">
        <f t="shared" si="117"/>
        <v>3.1369385499999999E-2</v>
      </c>
      <c r="E1535" s="74">
        <f t="shared" si="118"/>
        <v>2.502087978</v>
      </c>
      <c r="F1535" s="74">
        <f t="shared" si="119"/>
        <v>0.13622187172</v>
      </c>
      <c r="G1535" s="75">
        <v>7.8697496000000006E-2</v>
      </c>
      <c r="H1535" s="43">
        <v>4.7027479999999997E-3</v>
      </c>
      <c r="I1535" s="43">
        <v>0.30721642999999998</v>
      </c>
      <c r="J1535" s="43">
        <v>1.235085E-2</v>
      </c>
      <c r="K1535" s="43">
        <v>2.8637060000000002E-3</v>
      </c>
      <c r="L1535" s="43">
        <v>1.0906755000000001E-3</v>
      </c>
      <c r="M1535" s="43">
        <v>1.5064154E-2</v>
      </c>
      <c r="N1535" s="43">
        <v>2.1901687999999999</v>
      </c>
      <c r="O1535" s="43">
        <v>2.6356132000000002E-4</v>
      </c>
      <c r="P1535" s="43">
        <v>2.1134337999999999E-2</v>
      </c>
      <c r="Q1535" s="43">
        <v>1.7007324000000001E-3</v>
      </c>
      <c r="R1535" s="43">
        <v>3.7549412999999997E-2</v>
      </c>
      <c r="S1535" s="43">
        <v>7.5573826999999996E-2</v>
      </c>
      <c r="U1535" s="77">
        <f t="shared" si="120"/>
        <v>0.67842668965517239</v>
      </c>
    </row>
    <row r="1536" spans="1:21">
      <c r="A1536" s="41" t="s">
        <v>33</v>
      </c>
      <c r="B1536" s="41" t="s">
        <v>3018</v>
      </c>
      <c r="C1536" s="74">
        <f t="shared" si="116"/>
        <v>1.0868103960439999</v>
      </c>
      <c r="D1536" s="74">
        <f t="shared" si="117"/>
        <v>2.724497754E-2</v>
      </c>
      <c r="E1536" s="74">
        <f t="shared" si="118"/>
        <v>0.83891939230000001</v>
      </c>
      <c r="F1536" s="74">
        <f t="shared" si="119"/>
        <v>6.8025886204000005E-2</v>
      </c>
      <c r="G1536" s="75">
        <v>0.15262013999999999</v>
      </c>
      <c r="H1536" s="43">
        <v>9.7096922999999995E-3</v>
      </c>
      <c r="I1536" s="43">
        <v>0.1517463</v>
      </c>
      <c r="J1536" s="43">
        <v>1.9000017000000001E-2</v>
      </c>
      <c r="K1536" s="43">
        <v>2.6677863999999998E-3</v>
      </c>
      <c r="L1536" s="43">
        <v>2.4378754000000001E-4</v>
      </c>
      <c r="M1536" s="43">
        <v>5.3333866000000001E-3</v>
      </c>
      <c r="N1536" s="43">
        <v>0.67746340000000005</v>
      </c>
      <c r="O1536" s="43">
        <v>8.9115604000000002E-5</v>
      </c>
      <c r="P1536" s="43">
        <v>3.0572248999999999E-2</v>
      </c>
      <c r="Q1536" s="43">
        <v>7.5363860000000004E-4</v>
      </c>
      <c r="R1536" s="43">
        <v>1.9062371000000002E-2</v>
      </c>
      <c r="S1536" s="43">
        <v>1.7548511999999999E-2</v>
      </c>
      <c r="U1536" s="77">
        <f t="shared" si="120"/>
        <v>1.3156908620689653</v>
      </c>
    </row>
    <row r="1537" spans="1:21">
      <c r="A1537" s="41" t="s">
        <v>33</v>
      </c>
      <c r="B1537" s="41" t="s">
        <v>3019</v>
      </c>
      <c r="C1537" s="74">
        <f t="shared" si="116"/>
        <v>1.4069178383400001</v>
      </c>
      <c r="D1537" s="74">
        <f t="shared" si="117"/>
        <v>2.1706082870000001E-2</v>
      </c>
      <c r="E1537" s="74">
        <f t="shared" si="118"/>
        <v>1.2194820209999999</v>
      </c>
      <c r="F1537" s="74">
        <f t="shared" si="119"/>
        <v>7.8921996469999992E-2</v>
      </c>
      <c r="G1537" s="75">
        <v>8.6807737999999995E-2</v>
      </c>
      <c r="H1537" s="43">
        <v>3.787131E-3</v>
      </c>
      <c r="I1537" s="43">
        <v>0.19600159</v>
      </c>
      <c r="J1537" s="43">
        <v>1.1659532E-2</v>
      </c>
      <c r="K1537" s="43">
        <v>2.7448151999999999E-3</v>
      </c>
      <c r="L1537" s="43">
        <v>4.1262027E-4</v>
      </c>
      <c r="M1537" s="43">
        <v>6.8891153999999996E-3</v>
      </c>
      <c r="N1537" s="43">
        <v>1.0196932999999999</v>
      </c>
      <c r="O1537" s="43">
        <v>1.7550496E-4</v>
      </c>
      <c r="P1537" s="43">
        <v>2.2159472999999999E-2</v>
      </c>
      <c r="Q1537" s="43">
        <v>8.9968750999999995E-4</v>
      </c>
      <c r="R1537" s="43">
        <v>2.9941840000000001E-2</v>
      </c>
      <c r="S1537" s="43">
        <v>2.5745490999999999E-2</v>
      </c>
      <c r="U1537" s="77">
        <f t="shared" si="120"/>
        <v>0.74834256896551721</v>
      </c>
    </row>
    <row r="1538" spans="1:21">
      <c r="A1538" s="41" t="s">
        <v>33</v>
      </c>
      <c r="B1538" s="41" t="s">
        <v>3020</v>
      </c>
      <c r="C1538" s="74">
        <f t="shared" si="116"/>
        <v>0.79432294326999997</v>
      </c>
      <c r="D1538" s="74">
        <f t="shared" si="117"/>
        <v>1.82269901E-2</v>
      </c>
      <c r="E1538" s="74">
        <f t="shared" si="118"/>
        <v>0.6698077509</v>
      </c>
      <c r="F1538" s="74">
        <f t="shared" si="119"/>
        <v>4.6290415269999996E-2</v>
      </c>
      <c r="G1538" s="75">
        <v>5.9997786999999997E-2</v>
      </c>
      <c r="H1538" s="43">
        <v>1.6055208999999999E-3</v>
      </c>
      <c r="I1538" s="43">
        <v>0.23233118999999999</v>
      </c>
      <c r="J1538" s="43">
        <v>6.5508470999999999E-3</v>
      </c>
      <c r="K1538" s="43">
        <v>1.4889300000000001E-3</v>
      </c>
      <c r="L1538" s="43">
        <v>1.6212139999999999E-3</v>
      </c>
      <c r="M1538" s="43">
        <v>8.5659989999999995E-3</v>
      </c>
      <c r="N1538" s="43">
        <v>0.43587103999999999</v>
      </c>
      <c r="O1538" s="43">
        <v>1.3291031000000001E-4</v>
      </c>
      <c r="P1538" s="43">
        <v>1.2923100999999999E-2</v>
      </c>
      <c r="Q1538" s="43">
        <v>8.9762695999999996E-4</v>
      </c>
      <c r="R1538" s="43">
        <v>1.6031895000000001E-2</v>
      </c>
      <c r="S1538" s="43">
        <v>1.6304882E-2</v>
      </c>
      <c r="U1538" s="77">
        <f t="shared" si="120"/>
        <v>0.51722230172413786</v>
      </c>
    </row>
    <row r="1539" spans="1:21">
      <c r="A1539" s="41" t="s">
        <v>33</v>
      </c>
      <c r="B1539" s="41" t="s">
        <v>3021</v>
      </c>
      <c r="C1539" s="74">
        <f t="shared" si="116"/>
        <v>0.74350745032999999</v>
      </c>
      <c r="D1539" s="74">
        <f t="shared" si="117"/>
        <v>1.8727613609999999E-2</v>
      </c>
      <c r="E1539" s="74">
        <f t="shared" si="118"/>
        <v>0.56942811030000007</v>
      </c>
      <c r="F1539" s="74">
        <f t="shared" si="119"/>
        <v>8.2723638419999995E-2</v>
      </c>
      <c r="G1539" s="75">
        <v>7.2628087999999993E-2</v>
      </c>
      <c r="H1539" s="43">
        <v>2.5460003000000002E-3</v>
      </c>
      <c r="I1539" s="43">
        <v>0.20610671</v>
      </c>
      <c r="J1539" s="43">
        <v>8.9536567999999993E-3</v>
      </c>
      <c r="K1539" s="43">
        <v>2.0679101000000001E-3</v>
      </c>
      <c r="L1539" s="43">
        <v>9.4682361000000001E-4</v>
      </c>
      <c r="M1539" s="43">
        <v>6.7592230999999996E-3</v>
      </c>
      <c r="N1539" s="43">
        <v>0.36077540000000002</v>
      </c>
      <c r="O1539" s="43">
        <v>1.7406902E-4</v>
      </c>
      <c r="P1539" s="43">
        <v>1.9600013999999999E-2</v>
      </c>
      <c r="Q1539" s="43">
        <v>1.3263343999999999E-3</v>
      </c>
      <c r="R1539" s="43">
        <v>1.9781768000000002E-2</v>
      </c>
      <c r="S1539" s="43">
        <v>4.1841453000000001E-2</v>
      </c>
      <c r="U1539" s="77">
        <f t="shared" si="120"/>
        <v>0.62610420689655166</v>
      </c>
    </row>
    <row r="1540" spans="1:21">
      <c r="A1540" s="41" t="s">
        <v>33</v>
      </c>
      <c r="B1540" s="41" t="s">
        <v>3022</v>
      </c>
      <c r="C1540" s="74">
        <f t="shared" si="116"/>
        <v>0.65033495931999996</v>
      </c>
      <c r="D1540" s="74">
        <f t="shared" si="117"/>
        <v>1.5266943999999999E-2</v>
      </c>
      <c r="E1540" s="74">
        <f t="shared" si="118"/>
        <v>0.54867204790000002</v>
      </c>
      <c r="F1540" s="74">
        <f t="shared" si="119"/>
        <v>3.2047533419999996E-2</v>
      </c>
      <c r="G1540" s="75">
        <v>5.4348434000000001E-2</v>
      </c>
      <c r="H1540" s="43">
        <v>1.1461779E-3</v>
      </c>
      <c r="I1540" s="43">
        <v>0.25979142999999999</v>
      </c>
      <c r="J1540" s="43">
        <v>5.1602232000000003E-3</v>
      </c>
      <c r="K1540" s="43">
        <v>1.0114391000000001E-3</v>
      </c>
      <c r="L1540" s="43">
        <v>1.3230191E-3</v>
      </c>
      <c r="M1540" s="43">
        <v>7.7722625999999996E-3</v>
      </c>
      <c r="N1540" s="43">
        <v>0.28773443999999998</v>
      </c>
      <c r="O1540" s="43">
        <v>9.7683479999999999E-5</v>
      </c>
      <c r="P1540" s="43">
        <v>9.3277182999999993E-3</v>
      </c>
      <c r="Q1540" s="43">
        <v>7.2282564000000001E-4</v>
      </c>
      <c r="R1540" s="43">
        <v>1.1080155E-2</v>
      </c>
      <c r="S1540" s="43">
        <v>1.0819151000000001E-2</v>
      </c>
      <c r="U1540" s="77">
        <f t="shared" si="120"/>
        <v>0.4685209827586207</v>
      </c>
    </row>
    <row r="1541" spans="1:21">
      <c r="A1541" s="41" t="s">
        <v>33</v>
      </c>
      <c r="B1541" s="41" t="s">
        <v>3023</v>
      </c>
      <c r="C1541" s="74">
        <f t="shared" si="116"/>
        <v>0.49747517251700002</v>
      </c>
      <c r="D1541" s="74">
        <f t="shared" si="117"/>
        <v>9.6700224899999992E-3</v>
      </c>
      <c r="E1541" s="74">
        <f t="shared" si="118"/>
        <v>0.4002791926</v>
      </c>
      <c r="F1541" s="74">
        <f t="shared" si="119"/>
        <v>3.4180034427000003E-2</v>
      </c>
      <c r="G1541" s="75">
        <v>5.3345923000000003E-2</v>
      </c>
      <c r="H1541" s="43">
        <v>1.5719826E-3</v>
      </c>
      <c r="I1541" s="43">
        <v>0.25378761</v>
      </c>
      <c r="J1541" s="43">
        <v>3.6835428E-3</v>
      </c>
      <c r="K1541" s="43">
        <v>9.1935870000000002E-4</v>
      </c>
      <c r="L1541" s="43">
        <v>3.7499209000000001E-4</v>
      </c>
      <c r="M1541" s="43">
        <v>4.6921289000000001E-3</v>
      </c>
      <c r="N1541" s="43">
        <v>0.14491960000000001</v>
      </c>
      <c r="O1541" s="43">
        <v>8.9355696999999994E-5</v>
      </c>
      <c r="P1541" s="43">
        <v>5.1832526000000004E-3</v>
      </c>
      <c r="Q1541" s="43">
        <v>4.7911713000000001E-4</v>
      </c>
      <c r="R1541" s="43">
        <v>1.369005E-2</v>
      </c>
      <c r="S1541" s="43">
        <v>1.4738259E-2</v>
      </c>
      <c r="U1541" s="77">
        <f t="shared" si="120"/>
        <v>0.45987864655172417</v>
      </c>
    </row>
    <row r="1542" spans="1:21">
      <c r="A1542" s="41" t="s">
        <v>33</v>
      </c>
      <c r="B1542" s="41" t="s">
        <v>3024</v>
      </c>
      <c r="C1542" s="74">
        <f t="shared" si="116"/>
        <v>0.65537257269299998</v>
      </c>
      <c r="D1542" s="74">
        <f t="shared" si="117"/>
        <v>1.148182761E-2</v>
      </c>
      <c r="E1542" s="74">
        <f t="shared" si="118"/>
        <v>0.56780212451000001</v>
      </c>
      <c r="F1542" s="74">
        <f t="shared" si="119"/>
        <v>2.8676191572999998E-2</v>
      </c>
      <c r="G1542" s="75">
        <v>4.7412428999999999E-2</v>
      </c>
      <c r="H1542" s="43">
        <v>9.7759450999999995E-4</v>
      </c>
      <c r="I1542" s="43">
        <v>0.22672547000000001</v>
      </c>
      <c r="J1542" s="43">
        <v>3.7405631000000002E-3</v>
      </c>
      <c r="K1542" s="43">
        <v>8.7190284000000003E-4</v>
      </c>
      <c r="L1542" s="43">
        <v>8.6019346999999995E-4</v>
      </c>
      <c r="M1542" s="43">
        <v>6.0091681999999997E-3</v>
      </c>
      <c r="N1542" s="43">
        <v>0.34009906000000001</v>
      </c>
      <c r="O1542" s="43">
        <v>8.7809423000000003E-5</v>
      </c>
      <c r="P1542" s="43">
        <v>6.1790363000000003E-3</v>
      </c>
      <c r="Q1542" s="43">
        <v>4.8079284999999998E-4</v>
      </c>
      <c r="R1542" s="43">
        <v>1.0537947000000001E-2</v>
      </c>
      <c r="S1542" s="43">
        <v>1.1390605999999999E-2</v>
      </c>
      <c r="U1542" s="77">
        <f t="shared" si="120"/>
        <v>0.40872783620689651</v>
      </c>
    </row>
    <row r="1543" spans="1:21">
      <c r="A1543" s="41" t="s">
        <v>33</v>
      </c>
      <c r="B1543" s="41" t="s">
        <v>3025</v>
      </c>
      <c r="C1543" s="74">
        <f t="shared" si="116"/>
        <v>0.98506838733000002</v>
      </c>
      <c r="D1543" s="74">
        <f t="shared" si="117"/>
        <v>2.7213151399999996E-2</v>
      </c>
      <c r="E1543" s="74">
        <f t="shared" si="118"/>
        <v>0.77935649480000002</v>
      </c>
      <c r="F1543" s="74">
        <f t="shared" si="119"/>
        <v>9.1157500129999999E-2</v>
      </c>
      <c r="G1543" s="75">
        <v>8.7341241E-2</v>
      </c>
      <c r="H1543" s="43">
        <v>3.9154248000000001E-3</v>
      </c>
      <c r="I1543" s="43">
        <v>0.28862990999999999</v>
      </c>
      <c r="J1543" s="43">
        <v>1.3472051000000001E-2</v>
      </c>
      <c r="K1543" s="43">
        <v>2.6131941000000001E-3</v>
      </c>
      <c r="L1543" s="43">
        <v>1.2263230999999999E-3</v>
      </c>
      <c r="M1543" s="43">
        <v>9.9015831999999995E-3</v>
      </c>
      <c r="N1543" s="43">
        <v>0.48681116000000002</v>
      </c>
      <c r="O1543" s="43">
        <v>2.0257763000000001E-4</v>
      </c>
      <c r="P1543" s="43">
        <v>2.8999338999999999E-2</v>
      </c>
      <c r="Q1543" s="43">
        <v>1.2949394999999999E-3</v>
      </c>
      <c r="R1543" s="43">
        <v>2.274926E-2</v>
      </c>
      <c r="S1543" s="43">
        <v>3.7911383999999999E-2</v>
      </c>
      <c r="U1543" s="77">
        <f t="shared" si="120"/>
        <v>0.75294173275862064</v>
      </c>
    </row>
    <row r="1544" spans="1:21">
      <c r="A1544" s="41" t="s">
        <v>33</v>
      </c>
      <c r="B1544" s="41" t="s">
        <v>3026</v>
      </c>
      <c r="C1544" s="74">
        <f t="shared" si="116"/>
        <v>0.49872567015500002</v>
      </c>
      <c r="D1544" s="74">
        <f t="shared" si="117"/>
        <v>1.005503961E-2</v>
      </c>
      <c r="E1544" s="74">
        <f t="shared" si="118"/>
        <v>0.40146270731</v>
      </c>
      <c r="F1544" s="74">
        <f t="shared" si="119"/>
        <v>2.9738863234999999E-2</v>
      </c>
      <c r="G1544" s="75">
        <v>5.7469060000000002E-2</v>
      </c>
      <c r="H1544" s="43">
        <v>8.8420730999999998E-4</v>
      </c>
      <c r="I1544" s="43">
        <v>0.23613966</v>
      </c>
      <c r="J1544" s="43">
        <v>3.9178116000000004E-3</v>
      </c>
      <c r="K1544" s="43">
        <v>9.3275794999999999E-4</v>
      </c>
      <c r="L1544" s="43">
        <v>4.1775116000000002E-4</v>
      </c>
      <c r="M1544" s="43">
        <v>4.7867188999999996E-3</v>
      </c>
      <c r="N1544" s="43">
        <v>0.16443884</v>
      </c>
      <c r="O1544" s="43">
        <v>8.9931865000000003E-5</v>
      </c>
      <c r="P1544" s="43">
        <v>6.276785E-3</v>
      </c>
      <c r="Q1544" s="43">
        <v>7.7797437E-4</v>
      </c>
      <c r="R1544" s="43">
        <v>1.1491332E-2</v>
      </c>
      <c r="S1544" s="43">
        <v>1.1102839999999999E-2</v>
      </c>
      <c r="U1544" s="77">
        <f t="shared" si="120"/>
        <v>0.49542293103448276</v>
      </c>
    </row>
    <row r="1545" spans="1:21">
      <c r="A1545" s="41" t="s">
        <v>33</v>
      </c>
      <c r="B1545" s="41" t="s">
        <v>3027</v>
      </c>
      <c r="C1545" s="74">
        <f t="shared" si="116"/>
        <v>0.48778570190500004</v>
      </c>
      <c r="D1545" s="74">
        <f t="shared" si="117"/>
        <v>1.0714470930000001E-2</v>
      </c>
      <c r="E1545" s="74">
        <f t="shared" si="118"/>
        <v>0.39930905871</v>
      </c>
      <c r="F1545" s="74">
        <f t="shared" si="119"/>
        <v>2.6286321265000002E-2</v>
      </c>
      <c r="G1545" s="75">
        <v>5.1475851000000003E-2</v>
      </c>
      <c r="H1545" s="43">
        <v>9.1642871000000004E-4</v>
      </c>
      <c r="I1545" s="43">
        <v>0.24506143</v>
      </c>
      <c r="J1545" s="43">
        <v>3.6727922999999999E-3</v>
      </c>
      <c r="K1545" s="43">
        <v>8.5997638000000003E-4</v>
      </c>
      <c r="L1545" s="43">
        <v>5.1332424999999998E-4</v>
      </c>
      <c r="M1545" s="43">
        <v>5.668378E-3</v>
      </c>
      <c r="N1545" s="43">
        <v>0.1533312</v>
      </c>
      <c r="O1545" s="43">
        <v>8.4947614999999994E-5</v>
      </c>
      <c r="P1545" s="43">
        <v>5.8160564999999997E-3</v>
      </c>
      <c r="Q1545" s="43">
        <v>4.6807374999999999E-4</v>
      </c>
      <c r="R1545" s="43">
        <v>1.0453314E-2</v>
      </c>
      <c r="S1545" s="43">
        <v>9.4639293999999995E-3</v>
      </c>
      <c r="U1545" s="77">
        <f t="shared" si="120"/>
        <v>0.44375733620689656</v>
      </c>
    </row>
    <row r="1546" spans="1:21">
      <c r="A1546" s="41" t="s">
        <v>33</v>
      </c>
      <c r="B1546" s="41" t="s">
        <v>3028</v>
      </c>
      <c r="C1546" s="74">
        <f t="shared" ref="C1546:C1609" si="121">D1546+E1546+F1546+G1546</f>
        <v>0.49655581833999995</v>
      </c>
      <c r="D1546" s="74">
        <f t="shared" ref="D1546:D1609" si="122">J1546+K1546+L1546+M1546</f>
        <v>1.1678877939999999E-2</v>
      </c>
      <c r="E1546" s="74">
        <f t="shared" ref="E1546:E1609" si="123">H1546+I1546+N1546</f>
        <v>0.391965114</v>
      </c>
      <c r="F1546" s="74">
        <f t="shared" ref="F1546:F1609" si="124">O1546+IF(P1546="x",0,P1546)+IF(Q1546="x",0,Q1546)+IF(R1546="x",0,R1546)+S1546</f>
        <v>4.4336408399999999E-2</v>
      </c>
      <c r="G1546" s="75">
        <v>4.8575418000000002E-2</v>
      </c>
      <c r="H1546" s="43">
        <v>1.298504E-3</v>
      </c>
      <c r="I1546" s="43">
        <v>0.17821345</v>
      </c>
      <c r="J1546" s="43">
        <v>5.4723083999999996E-3</v>
      </c>
      <c r="K1546" s="43">
        <v>1.5351178E-3</v>
      </c>
      <c r="L1546" s="43">
        <v>4.5249114E-4</v>
      </c>
      <c r="M1546" s="43">
        <v>4.2189606000000001E-3</v>
      </c>
      <c r="N1546" s="43">
        <v>0.21245316</v>
      </c>
      <c r="O1546" s="43">
        <v>1.3470501000000001E-4</v>
      </c>
      <c r="P1546" s="43">
        <v>1.0388704E-2</v>
      </c>
      <c r="Q1546" s="43">
        <v>6.7105639000000002E-4</v>
      </c>
      <c r="R1546" s="43">
        <v>1.7028325E-2</v>
      </c>
      <c r="S1546" s="43">
        <v>1.6113618E-2</v>
      </c>
      <c r="U1546" s="77">
        <f t="shared" si="120"/>
        <v>0.41875360344827584</v>
      </c>
    </row>
    <row r="1547" spans="1:21">
      <c r="A1547" s="41" t="s">
        <v>33</v>
      </c>
      <c r="B1547" s="41" t="s">
        <v>3029</v>
      </c>
      <c r="C1547" s="74">
        <f t="shared" si="121"/>
        <v>0.50716644789999998</v>
      </c>
      <c r="D1547" s="74">
        <f t="shared" si="122"/>
        <v>1.6095076E-2</v>
      </c>
      <c r="E1547" s="74">
        <f t="shared" si="123"/>
        <v>0.40641086640000001</v>
      </c>
      <c r="F1547" s="74">
        <f t="shared" si="124"/>
        <v>3.1924912499999999E-2</v>
      </c>
      <c r="G1547" s="75">
        <v>5.2735592999999997E-2</v>
      </c>
      <c r="H1547" s="43">
        <v>1.5812364000000001E-3</v>
      </c>
      <c r="I1547" s="43">
        <v>0.23202811000000001</v>
      </c>
      <c r="J1547" s="43">
        <v>6.0763528000000004E-3</v>
      </c>
      <c r="K1547" s="43">
        <v>1.0737571000000001E-3</v>
      </c>
      <c r="L1547" s="43">
        <v>1.1644161E-3</v>
      </c>
      <c r="M1547" s="43">
        <v>7.7805499999999998E-3</v>
      </c>
      <c r="N1547" s="43">
        <v>0.17280151999999999</v>
      </c>
      <c r="O1547" s="43">
        <v>8.9480340000000001E-5</v>
      </c>
      <c r="P1547" s="43">
        <v>1.2126138999999999E-2</v>
      </c>
      <c r="Q1547" s="43">
        <v>5.0979965999999998E-4</v>
      </c>
      <c r="R1547" s="43">
        <v>9.3482327000000004E-3</v>
      </c>
      <c r="S1547" s="43">
        <v>9.8512608000000008E-3</v>
      </c>
      <c r="U1547" s="77">
        <f t="shared" si="120"/>
        <v>0.45461718103448273</v>
      </c>
    </row>
    <row r="1548" spans="1:21">
      <c r="A1548" s="41" t="s">
        <v>33</v>
      </c>
      <c r="B1548" s="41" t="s">
        <v>3030</v>
      </c>
      <c r="C1548" s="74">
        <f t="shared" si="121"/>
        <v>1.02087625841</v>
      </c>
      <c r="D1548" s="74">
        <f t="shared" si="122"/>
        <v>1.879204344E-2</v>
      </c>
      <c r="E1548" s="74">
        <f t="shared" si="123"/>
        <v>0.8871980638000001</v>
      </c>
      <c r="F1548" s="74">
        <f t="shared" si="124"/>
        <v>5.6372735169999993E-2</v>
      </c>
      <c r="G1548" s="75">
        <v>5.8513415999999999E-2</v>
      </c>
      <c r="H1548" s="43">
        <v>2.1757337999999998E-3</v>
      </c>
      <c r="I1548" s="43">
        <v>0.25653229999999999</v>
      </c>
      <c r="J1548" s="43">
        <v>7.1140166999999997E-3</v>
      </c>
      <c r="K1548" s="43">
        <v>1.8444672000000001E-3</v>
      </c>
      <c r="L1548" s="43">
        <v>8.4695764000000001E-4</v>
      </c>
      <c r="M1548" s="43">
        <v>8.9866019000000002E-3</v>
      </c>
      <c r="N1548" s="43">
        <v>0.62849003000000003</v>
      </c>
      <c r="O1548" s="43">
        <v>1.5457700000000001E-4</v>
      </c>
      <c r="P1548" s="43">
        <v>1.2928159999999999E-2</v>
      </c>
      <c r="Q1548" s="43">
        <v>7.6624717000000004E-4</v>
      </c>
      <c r="R1548" s="43">
        <v>1.9208533999999999E-2</v>
      </c>
      <c r="S1548" s="43">
        <v>2.3315216999999999E-2</v>
      </c>
      <c r="U1548" s="77">
        <f t="shared" si="120"/>
        <v>0.50442599999999993</v>
      </c>
    </row>
    <row r="1549" spans="1:21">
      <c r="A1549" s="41" t="s">
        <v>33</v>
      </c>
      <c r="B1549" s="41" t="s">
        <v>3031</v>
      </c>
      <c r="C1549" s="74">
        <f t="shared" si="121"/>
        <v>0.61290516503000003</v>
      </c>
      <c r="D1549" s="74">
        <f t="shared" si="122"/>
        <v>2.0503620900000002E-2</v>
      </c>
      <c r="E1549" s="74">
        <f t="shared" si="123"/>
        <v>0.4853423456</v>
      </c>
      <c r="F1549" s="74">
        <f t="shared" si="124"/>
        <v>4.1108618530000002E-2</v>
      </c>
      <c r="G1549" s="75">
        <v>6.5950579999999995E-2</v>
      </c>
      <c r="H1549" s="43">
        <v>2.7081755999999999E-3</v>
      </c>
      <c r="I1549" s="43">
        <v>0.27463810999999999</v>
      </c>
      <c r="J1549" s="43">
        <v>9.0077724000000008E-3</v>
      </c>
      <c r="K1549" s="43">
        <v>1.3662637E-3</v>
      </c>
      <c r="L1549" s="43">
        <v>1.7308509E-3</v>
      </c>
      <c r="M1549" s="43">
        <v>8.3987339000000001E-3</v>
      </c>
      <c r="N1549" s="43">
        <v>0.20799606000000001</v>
      </c>
      <c r="O1549" s="43">
        <v>1.1057502000000001E-4</v>
      </c>
      <c r="P1549" s="43">
        <v>1.6978637000000001E-2</v>
      </c>
      <c r="Q1549" s="43">
        <v>7.4489151000000004E-4</v>
      </c>
      <c r="R1549" s="43">
        <v>1.1208457E-2</v>
      </c>
      <c r="S1549" s="43">
        <v>1.2066057999999999E-2</v>
      </c>
      <c r="U1549" s="77">
        <f t="shared" si="120"/>
        <v>0.56853948275862065</v>
      </c>
    </row>
    <row r="1550" spans="1:21">
      <c r="A1550" s="41" t="s">
        <v>33</v>
      </c>
      <c r="B1550" s="41" t="s">
        <v>3032</v>
      </c>
      <c r="C1550" s="74">
        <f t="shared" si="121"/>
        <v>0.50534194435000002</v>
      </c>
      <c r="D1550" s="74">
        <f t="shared" si="122"/>
        <v>1.515522863E-2</v>
      </c>
      <c r="E1550" s="74">
        <f t="shared" si="123"/>
        <v>0.38755445209999995</v>
      </c>
      <c r="F1550" s="74">
        <f t="shared" si="124"/>
        <v>4.654783262E-2</v>
      </c>
      <c r="G1550" s="75">
        <v>5.6084430999999997E-2</v>
      </c>
      <c r="H1550" s="43">
        <v>1.8127220999999999E-3</v>
      </c>
      <c r="I1550" s="43">
        <v>0.23214357999999999</v>
      </c>
      <c r="J1550" s="43">
        <v>6.0112270999999997E-3</v>
      </c>
      <c r="K1550" s="43">
        <v>1.6927380000000001E-3</v>
      </c>
      <c r="L1550" s="43">
        <v>7.3972613000000003E-4</v>
      </c>
      <c r="M1550" s="43">
        <v>6.7115374000000002E-3</v>
      </c>
      <c r="N1550" s="43">
        <v>0.15359814999999999</v>
      </c>
      <c r="O1550" s="43">
        <v>1.4336036000000001E-4</v>
      </c>
      <c r="P1550" s="43">
        <v>1.1091826000000001E-2</v>
      </c>
      <c r="Q1550" s="43">
        <v>5.4079425999999998E-4</v>
      </c>
      <c r="R1550" s="43">
        <v>1.763638E-2</v>
      </c>
      <c r="S1550" s="43">
        <v>1.7135471999999999E-2</v>
      </c>
      <c r="U1550" s="77">
        <f t="shared" si="120"/>
        <v>0.483486474137931</v>
      </c>
    </row>
    <row r="1551" spans="1:21">
      <c r="A1551" s="41" t="s">
        <v>33</v>
      </c>
      <c r="B1551" s="41" t="s">
        <v>3033</v>
      </c>
      <c r="C1551" s="74">
        <f t="shared" si="121"/>
        <v>0.79419893325999991</v>
      </c>
      <c r="D1551" s="74">
        <f t="shared" si="122"/>
        <v>3.0938397730000004E-2</v>
      </c>
      <c r="E1551" s="74">
        <f t="shared" si="123"/>
        <v>0.57520055059999997</v>
      </c>
      <c r="F1551" s="74">
        <f t="shared" si="124"/>
        <v>9.0011166929999997E-2</v>
      </c>
      <c r="G1551" s="75">
        <v>9.8048817999999996E-2</v>
      </c>
      <c r="H1551" s="43">
        <v>6.0311206000000003E-3</v>
      </c>
      <c r="I1551" s="43">
        <v>0.28032562</v>
      </c>
      <c r="J1551" s="43">
        <v>1.9745773000000001E-2</v>
      </c>
      <c r="K1551" s="43">
        <v>2.6966113999999999E-3</v>
      </c>
      <c r="L1551" s="43">
        <v>8.5010022999999996E-4</v>
      </c>
      <c r="M1551" s="43">
        <v>7.6459131000000003E-3</v>
      </c>
      <c r="N1551" s="43">
        <v>0.28884380999999998</v>
      </c>
      <c r="O1551" s="43">
        <v>2.1033463000000001E-4</v>
      </c>
      <c r="P1551" s="43">
        <v>4.3668960999999999E-2</v>
      </c>
      <c r="Q1551" s="43">
        <v>1.4730613E-3</v>
      </c>
      <c r="R1551" s="43">
        <v>1.6976913E-2</v>
      </c>
      <c r="S1551" s="43">
        <v>2.7681897E-2</v>
      </c>
      <c r="U1551" s="77">
        <f t="shared" si="120"/>
        <v>0.84524843103448266</v>
      </c>
    </row>
    <row r="1552" spans="1:21">
      <c r="A1552" s="41" t="s">
        <v>33</v>
      </c>
      <c r="B1552" s="41" t="s">
        <v>3034</v>
      </c>
      <c r="C1552" s="74">
        <f t="shared" si="121"/>
        <v>0.61206633645999997</v>
      </c>
      <c r="D1552" s="74">
        <f t="shared" si="122"/>
        <v>1.5126833459999999E-2</v>
      </c>
      <c r="E1552" s="74">
        <f t="shared" si="123"/>
        <v>0.49120467229999998</v>
      </c>
      <c r="F1552" s="74">
        <f t="shared" si="124"/>
        <v>4.5240653699999994E-2</v>
      </c>
      <c r="G1552" s="75">
        <v>6.0494177000000003E-2</v>
      </c>
      <c r="H1552" s="43">
        <v>1.9109723E-3</v>
      </c>
      <c r="I1552" s="43">
        <v>0.23453782000000001</v>
      </c>
      <c r="J1552" s="43">
        <v>6.8964185999999999E-3</v>
      </c>
      <c r="K1552" s="43">
        <v>1.4634590000000001E-3</v>
      </c>
      <c r="L1552" s="43">
        <v>7.2799135999999996E-4</v>
      </c>
      <c r="M1552" s="43">
        <v>6.0389644999999997E-3</v>
      </c>
      <c r="N1552" s="43">
        <v>0.25475587999999999</v>
      </c>
      <c r="O1552" s="43">
        <v>1.2996705999999999E-4</v>
      </c>
      <c r="P1552" s="43">
        <v>1.3766419E-2</v>
      </c>
      <c r="Q1552" s="43">
        <v>7.8607964000000001E-4</v>
      </c>
      <c r="R1552" s="43">
        <v>1.4478622999999999E-2</v>
      </c>
      <c r="S1552" s="43">
        <v>1.6079565000000001E-2</v>
      </c>
      <c r="U1552" s="77">
        <f t="shared" si="120"/>
        <v>0.52150152586206899</v>
      </c>
    </row>
    <row r="1553" spans="1:21">
      <c r="A1553" s="41" t="s">
        <v>33</v>
      </c>
      <c r="B1553" s="41" t="s">
        <v>3035</v>
      </c>
      <c r="C1553" s="74">
        <f t="shared" si="121"/>
        <v>0.42598754874</v>
      </c>
      <c r="D1553" s="74">
        <f t="shared" si="122"/>
        <v>1.3885227890000001E-2</v>
      </c>
      <c r="E1553" s="74">
        <f t="shared" si="123"/>
        <v>0.3047948157</v>
      </c>
      <c r="F1553" s="74">
        <f t="shared" si="124"/>
        <v>5.7521506149999999E-2</v>
      </c>
      <c r="G1553" s="75">
        <v>4.9785998999999997E-2</v>
      </c>
      <c r="H1553" s="43">
        <v>2.7000856999999999E-3</v>
      </c>
      <c r="I1553" s="43">
        <v>0.17118763000000001</v>
      </c>
      <c r="J1553" s="43">
        <v>7.0627138000000002E-3</v>
      </c>
      <c r="K1553" s="43">
        <v>2.4404242000000001E-3</v>
      </c>
      <c r="L1553" s="43">
        <v>5.0656159000000002E-4</v>
      </c>
      <c r="M1553" s="43">
        <v>3.8755283000000001E-3</v>
      </c>
      <c r="N1553" s="43">
        <v>0.1309071</v>
      </c>
      <c r="O1553" s="43">
        <v>1.7122369999999999E-4</v>
      </c>
      <c r="P1553" s="43">
        <v>1.3829953000000001E-2</v>
      </c>
      <c r="Q1553" s="43">
        <v>6.7875145000000005E-4</v>
      </c>
      <c r="R1553" s="43">
        <v>2.2401714999999999E-2</v>
      </c>
      <c r="S1553" s="43">
        <v>2.0439862999999999E-2</v>
      </c>
      <c r="U1553" s="77">
        <f t="shared" si="120"/>
        <v>0.42918964655172409</v>
      </c>
    </row>
    <row r="1554" spans="1:21">
      <c r="A1554" s="41" t="s">
        <v>33</v>
      </c>
      <c r="B1554" s="41" t="s">
        <v>3036</v>
      </c>
      <c r="C1554" s="74">
        <f t="shared" si="121"/>
        <v>2.0131762803899997</v>
      </c>
      <c r="D1554" s="74">
        <f t="shared" si="122"/>
        <v>2.7047739010000002E-2</v>
      </c>
      <c r="E1554" s="74">
        <f t="shared" si="123"/>
        <v>1.8203418558</v>
      </c>
      <c r="F1554" s="74">
        <f t="shared" si="124"/>
        <v>9.4079958579999998E-2</v>
      </c>
      <c r="G1554" s="75">
        <v>7.1706726999999998E-2</v>
      </c>
      <c r="H1554" s="43">
        <v>2.9794257999999998E-3</v>
      </c>
      <c r="I1554" s="43">
        <v>0.30954933000000001</v>
      </c>
      <c r="J1554" s="43">
        <v>1.1248821000000001E-2</v>
      </c>
      <c r="K1554" s="43">
        <v>2.1882983000000001E-3</v>
      </c>
      <c r="L1554" s="43">
        <v>7.6337371000000001E-4</v>
      </c>
      <c r="M1554" s="43">
        <v>1.2847246E-2</v>
      </c>
      <c r="N1554" s="43">
        <v>1.5078130999999999</v>
      </c>
      <c r="O1554" s="43">
        <v>1.8883558E-4</v>
      </c>
      <c r="P1554" s="43">
        <v>1.8709412000000002E-2</v>
      </c>
      <c r="Q1554" s="43">
        <v>1.1010379999999999E-3</v>
      </c>
      <c r="R1554" s="43">
        <v>2.5875464000000001E-2</v>
      </c>
      <c r="S1554" s="43">
        <v>4.8205208999999999E-2</v>
      </c>
      <c r="U1554" s="77">
        <f t="shared" ref="U1554:U1617" si="125">G1554/0.116</f>
        <v>0.61816143965517234</v>
      </c>
    </row>
    <row r="1555" spans="1:21">
      <c r="B1555" s="40" t="s">
        <v>3037</v>
      </c>
      <c r="C1555" s="76"/>
      <c r="D1555" s="76"/>
      <c r="E1555" s="76"/>
      <c r="F1555" s="76"/>
      <c r="G1555" s="79"/>
      <c r="H1555" s="80"/>
      <c r="I1555" s="80"/>
      <c r="J1555" s="80"/>
      <c r="K1555" s="80"/>
      <c r="L1555" s="80"/>
      <c r="M1555" s="80"/>
      <c r="N1555" s="80"/>
      <c r="O1555" s="80"/>
      <c r="P1555" s="80"/>
      <c r="Q1555" s="80"/>
      <c r="R1555" s="80"/>
      <c r="S1555" s="80"/>
      <c r="U1555" s="78"/>
    </row>
    <row r="1556" spans="1:21">
      <c r="A1556" s="41" t="s">
        <v>33</v>
      </c>
      <c r="B1556" s="41" t="s">
        <v>3038</v>
      </c>
      <c r="C1556" s="74">
        <f t="shared" si="121"/>
        <v>0.51077383324999992</v>
      </c>
      <c r="D1556" s="74">
        <f t="shared" si="122"/>
        <v>1.625650797E-2</v>
      </c>
      <c r="E1556" s="74">
        <f t="shared" si="123"/>
        <v>0.19347740199999999</v>
      </c>
      <c r="F1556" s="74">
        <f t="shared" si="124"/>
        <v>0.24989108727999998</v>
      </c>
      <c r="G1556" s="75">
        <v>5.1148836000000003E-2</v>
      </c>
      <c r="H1556" s="43">
        <v>3.0458799999999999E-3</v>
      </c>
      <c r="I1556" s="43">
        <v>0.15614691</v>
      </c>
      <c r="J1556" s="43">
        <v>8.2250816999999993E-3</v>
      </c>
      <c r="K1556" s="43">
        <v>2.9741016E-3</v>
      </c>
      <c r="L1556" s="43">
        <v>4.8550996999999999E-4</v>
      </c>
      <c r="M1556" s="43">
        <v>4.5718147000000002E-3</v>
      </c>
      <c r="N1556" s="43">
        <v>3.4284611999999999E-2</v>
      </c>
      <c r="O1556" s="43">
        <v>2.1722658000000001E-4</v>
      </c>
      <c r="P1556" s="43">
        <v>1.7027835000000002E-2</v>
      </c>
      <c r="Q1556" s="43">
        <v>2.3124727000000001E-3</v>
      </c>
      <c r="R1556" s="43">
        <v>5.0042043000000001E-2</v>
      </c>
      <c r="S1556" s="43">
        <v>0.18029150999999999</v>
      </c>
      <c r="U1556" s="77">
        <f t="shared" si="125"/>
        <v>0.44093824137931037</v>
      </c>
    </row>
    <row r="1557" spans="1:21">
      <c r="A1557" s="41" t="s">
        <v>33</v>
      </c>
      <c r="B1557" s="41" t="s">
        <v>3039</v>
      </c>
      <c r="C1557" s="74">
        <f t="shared" si="121"/>
        <v>0.31616580116000004</v>
      </c>
      <c r="D1557" s="74">
        <f t="shared" si="122"/>
        <v>1.28539971E-2</v>
      </c>
      <c r="E1557" s="74">
        <f t="shared" si="123"/>
        <v>0.21011119880000001</v>
      </c>
      <c r="F1557" s="74">
        <f t="shared" si="124"/>
        <v>5.4993301260000002E-2</v>
      </c>
      <c r="G1557" s="75">
        <v>3.8207303999999997E-2</v>
      </c>
      <c r="H1557" s="43">
        <v>1.8928898000000001E-3</v>
      </c>
      <c r="I1557" s="43">
        <v>0.15993387000000001</v>
      </c>
      <c r="J1557" s="43">
        <v>5.5104726E-3</v>
      </c>
      <c r="K1557" s="43">
        <v>1.9005354E-3</v>
      </c>
      <c r="L1557" s="43">
        <v>2.9348340000000001E-4</v>
      </c>
      <c r="M1557" s="43">
        <v>5.1495057000000002E-3</v>
      </c>
      <c r="N1557" s="43">
        <v>4.8284438999999998E-2</v>
      </c>
      <c r="O1557" s="43">
        <v>1.3433526000000001E-4</v>
      </c>
      <c r="P1557" s="43">
        <v>1.1600166E-2</v>
      </c>
      <c r="Q1557" s="43">
        <v>1.4907779999999999E-3</v>
      </c>
      <c r="R1557" s="43">
        <v>3.1065833000000001E-2</v>
      </c>
      <c r="S1557" s="43">
        <v>1.0702189000000001E-2</v>
      </c>
      <c r="U1557" s="77">
        <f t="shared" si="125"/>
        <v>0.32937331034482753</v>
      </c>
    </row>
    <row r="1558" spans="1:21">
      <c r="A1558" s="41" t="s">
        <v>33</v>
      </c>
      <c r="B1558" s="41" t="s">
        <v>3040</v>
      </c>
      <c r="C1558" s="74">
        <f t="shared" si="121"/>
        <v>0.29571943035000003</v>
      </c>
      <c r="D1558" s="74">
        <f t="shared" si="122"/>
        <v>1.265413497E-2</v>
      </c>
      <c r="E1558" s="74">
        <f t="shared" si="123"/>
        <v>0.18331146200000004</v>
      </c>
      <c r="F1558" s="74">
        <f t="shared" si="124"/>
        <v>6.0075666380000003E-2</v>
      </c>
      <c r="G1558" s="75">
        <v>3.9678167E-2</v>
      </c>
      <c r="H1558" s="43">
        <v>2.0734339999999999E-3</v>
      </c>
      <c r="I1558" s="43">
        <v>0.14840247000000001</v>
      </c>
      <c r="J1558" s="43">
        <v>6.0295888000000001E-3</v>
      </c>
      <c r="K1558" s="43">
        <v>2.10991E-3</v>
      </c>
      <c r="L1558" s="43">
        <v>2.6702687000000001E-4</v>
      </c>
      <c r="M1558" s="43">
        <v>4.2476092999999999E-3</v>
      </c>
      <c r="N1558" s="43">
        <v>3.2835558000000001E-2</v>
      </c>
      <c r="O1558" s="43">
        <v>1.5205468000000001E-4</v>
      </c>
      <c r="P1558" s="43">
        <v>1.2695224999999999E-2</v>
      </c>
      <c r="Q1558" s="43">
        <v>1.5796117000000001E-3</v>
      </c>
      <c r="R1558" s="43">
        <v>3.3271345000000001E-2</v>
      </c>
      <c r="S1558" s="43">
        <v>1.237743E-2</v>
      </c>
      <c r="U1558" s="77">
        <f t="shared" si="125"/>
        <v>0.34205316379310341</v>
      </c>
    </row>
    <row r="1559" spans="1:21">
      <c r="A1559" s="41" t="s">
        <v>33</v>
      </c>
      <c r="B1559" s="41" t="s">
        <v>3041</v>
      </c>
      <c r="C1559" s="74">
        <f t="shared" si="121"/>
        <v>0.27841340575999995</v>
      </c>
      <c r="D1559" s="74">
        <f t="shared" si="122"/>
        <v>1.2082868320000001E-2</v>
      </c>
      <c r="E1559" s="74">
        <f t="shared" si="123"/>
        <v>0.16468710459999997</v>
      </c>
      <c r="F1559" s="74">
        <f t="shared" si="124"/>
        <v>6.0857642840000004E-2</v>
      </c>
      <c r="G1559" s="75">
        <v>4.0785790000000002E-2</v>
      </c>
      <c r="H1559" s="43">
        <v>2.2099246E-3</v>
      </c>
      <c r="I1559" s="43">
        <v>0.14302599999999999</v>
      </c>
      <c r="J1559" s="43">
        <v>6.1571076000000004E-3</v>
      </c>
      <c r="K1559" s="43">
        <v>2.1893161000000002E-3</v>
      </c>
      <c r="L1559" s="43">
        <v>2.6487532E-4</v>
      </c>
      <c r="M1559" s="43">
        <v>3.4715693E-3</v>
      </c>
      <c r="N1559" s="43">
        <v>1.9451179999999998E-2</v>
      </c>
      <c r="O1559" s="43">
        <v>1.5622334000000001E-4</v>
      </c>
      <c r="P1559" s="43">
        <v>1.2884781E-2</v>
      </c>
      <c r="Q1559" s="43">
        <v>1.7282624999999999E-3</v>
      </c>
      <c r="R1559" s="43">
        <v>3.3932586000000001E-2</v>
      </c>
      <c r="S1559" s="43">
        <v>1.215579E-2</v>
      </c>
      <c r="U1559" s="77">
        <f t="shared" si="125"/>
        <v>0.35160163793103449</v>
      </c>
    </row>
    <row r="1560" spans="1:21">
      <c r="A1560" s="41" t="s">
        <v>33</v>
      </c>
      <c r="B1560" s="41" t="s">
        <v>3042</v>
      </c>
      <c r="C1560" s="74">
        <f t="shared" si="121"/>
        <v>0.46986103973999999</v>
      </c>
      <c r="D1560" s="74">
        <f t="shared" si="122"/>
        <v>2.4582130220000002E-2</v>
      </c>
      <c r="E1560" s="74">
        <f t="shared" si="123"/>
        <v>0.20101640210000002</v>
      </c>
      <c r="F1560" s="74">
        <f t="shared" si="124"/>
        <v>0.17249323142</v>
      </c>
      <c r="G1560" s="75">
        <v>7.1769276000000007E-2</v>
      </c>
      <c r="H1560" s="43">
        <v>5.0417741000000002E-3</v>
      </c>
      <c r="I1560" s="43">
        <v>0.15925321000000001</v>
      </c>
      <c r="J1560" s="43">
        <v>1.6108282000000002E-2</v>
      </c>
      <c r="K1560" s="43">
        <v>5.1343982999999998E-3</v>
      </c>
      <c r="L1560" s="43">
        <v>3.1178772E-4</v>
      </c>
      <c r="M1560" s="43">
        <v>3.0276622E-3</v>
      </c>
      <c r="N1560" s="43">
        <v>3.6721417999999999E-2</v>
      </c>
      <c r="O1560" s="43">
        <v>4.1571301999999998E-4</v>
      </c>
      <c r="P1560" s="43">
        <v>3.5419839000000002E-2</v>
      </c>
      <c r="Q1560" s="43">
        <v>3.1525154E-3</v>
      </c>
      <c r="R1560" s="43">
        <v>5.3811032000000002E-2</v>
      </c>
      <c r="S1560" s="43">
        <v>7.9694132000000001E-2</v>
      </c>
      <c r="U1560" s="77">
        <f t="shared" si="125"/>
        <v>0.61870065517241379</v>
      </c>
    </row>
    <row r="1561" spans="1:21">
      <c r="A1561" s="41" t="s">
        <v>33</v>
      </c>
      <c r="B1561" s="41" t="s">
        <v>3043</v>
      </c>
      <c r="C1561" s="74">
        <f t="shared" si="121"/>
        <v>0.38758640271</v>
      </c>
      <c r="D1561" s="74">
        <f t="shared" si="122"/>
        <v>1.854485312E-2</v>
      </c>
      <c r="E1561" s="74">
        <f t="shared" si="123"/>
        <v>0.23488986000000001</v>
      </c>
      <c r="F1561" s="74">
        <f t="shared" si="124"/>
        <v>7.8696596590000001E-2</v>
      </c>
      <c r="G1561" s="75">
        <v>5.5455092999999997E-2</v>
      </c>
      <c r="H1561" s="43">
        <v>2.9970230000000001E-3</v>
      </c>
      <c r="I1561" s="43">
        <v>0.20698784000000001</v>
      </c>
      <c r="J1561" s="43">
        <v>7.8793743999999999E-3</v>
      </c>
      <c r="K1561" s="43">
        <v>2.8526707000000001E-3</v>
      </c>
      <c r="L1561" s="43">
        <v>6.3503842000000004E-4</v>
      </c>
      <c r="M1561" s="43">
        <v>7.1777695999999998E-3</v>
      </c>
      <c r="N1561" s="43">
        <v>2.4904997000000002E-2</v>
      </c>
      <c r="O1561" s="43">
        <v>2.0339009000000001E-4</v>
      </c>
      <c r="P1561" s="43">
        <v>1.6168231000000002E-2</v>
      </c>
      <c r="Q1561" s="43">
        <v>2.2032585000000002E-3</v>
      </c>
      <c r="R1561" s="43">
        <v>4.3590966000000002E-2</v>
      </c>
      <c r="S1561" s="43">
        <v>1.6530751E-2</v>
      </c>
      <c r="U1561" s="77">
        <f t="shared" si="125"/>
        <v>0.4780611465517241</v>
      </c>
    </row>
    <row r="1562" spans="1:21">
      <c r="A1562" s="41" t="s">
        <v>33</v>
      </c>
      <c r="B1562" s="41" t="s">
        <v>3044</v>
      </c>
      <c r="C1562" s="74">
        <f t="shared" si="121"/>
        <v>0.6685928955199999</v>
      </c>
      <c r="D1562" s="74">
        <f t="shared" si="122"/>
        <v>1.7589901790000001E-2</v>
      </c>
      <c r="E1562" s="74">
        <f t="shared" si="123"/>
        <v>0.46890853639999996</v>
      </c>
      <c r="F1562" s="74">
        <f t="shared" si="124"/>
        <v>0.12717437133000001</v>
      </c>
      <c r="G1562" s="75">
        <v>5.4920086E-2</v>
      </c>
      <c r="H1562" s="43">
        <v>4.0671164000000001E-3</v>
      </c>
      <c r="I1562" s="43">
        <v>0.13916496</v>
      </c>
      <c r="J1562" s="43">
        <v>9.5988014000000007E-3</v>
      </c>
      <c r="K1562" s="43">
        <v>3.4624020999999999E-3</v>
      </c>
      <c r="L1562" s="43">
        <v>3.0913339000000002E-4</v>
      </c>
      <c r="M1562" s="43">
        <v>4.2195649000000002E-3</v>
      </c>
      <c r="N1562" s="43">
        <v>0.32567646</v>
      </c>
      <c r="O1562" s="43">
        <v>2.4954333E-4</v>
      </c>
      <c r="P1562" s="43">
        <v>1.9811622000000001E-2</v>
      </c>
      <c r="Q1562" s="43">
        <v>3.3439260000000001E-3</v>
      </c>
      <c r="R1562" s="43">
        <v>5.4256222E-2</v>
      </c>
      <c r="S1562" s="43">
        <v>4.9513057999999999E-2</v>
      </c>
      <c r="U1562" s="77">
        <f t="shared" si="125"/>
        <v>0.47344901724137928</v>
      </c>
    </row>
    <row r="1563" spans="1:21">
      <c r="A1563" s="41" t="s">
        <v>33</v>
      </c>
      <c r="B1563" s="41" t="s">
        <v>3045</v>
      </c>
      <c r="C1563" s="74">
        <f t="shared" si="121"/>
        <v>1.1237463756199999</v>
      </c>
      <c r="D1563" s="74">
        <f t="shared" si="122"/>
        <v>6.1294637200000002E-2</v>
      </c>
      <c r="E1563" s="74">
        <f t="shared" si="123"/>
        <v>0.84763449209999997</v>
      </c>
      <c r="F1563" s="74">
        <f t="shared" si="124"/>
        <v>0.10853517632000001</v>
      </c>
      <c r="G1563" s="75">
        <v>0.10628207000000001</v>
      </c>
      <c r="H1563" s="43">
        <v>4.7126321000000001E-3</v>
      </c>
      <c r="I1563" s="43">
        <v>0.72314820000000002</v>
      </c>
      <c r="J1563" s="43">
        <v>1.370245E-2</v>
      </c>
      <c r="K1563" s="43">
        <v>3.7574783E-3</v>
      </c>
      <c r="L1563" s="43">
        <v>1.1030848999999999E-3</v>
      </c>
      <c r="M1563" s="43">
        <v>4.2731624000000003E-2</v>
      </c>
      <c r="N1563" s="43">
        <v>0.11977366</v>
      </c>
      <c r="O1563" s="43">
        <v>2.8525622E-4</v>
      </c>
      <c r="P1563" s="43">
        <v>2.8892382000000001E-2</v>
      </c>
      <c r="Q1563" s="43">
        <v>3.8390719999999998E-3</v>
      </c>
      <c r="R1563" s="43">
        <v>6.7127433E-2</v>
      </c>
      <c r="S1563" s="43">
        <v>8.3910331000000005E-3</v>
      </c>
      <c r="U1563" s="77">
        <f t="shared" si="125"/>
        <v>0.91622474137931031</v>
      </c>
    </row>
    <row r="1564" spans="1:21">
      <c r="A1564" s="41" t="s">
        <v>33</v>
      </c>
      <c r="B1564" s="41" t="s">
        <v>3046</v>
      </c>
      <c r="C1564" s="74">
        <f t="shared" si="121"/>
        <v>0.40774305821000006</v>
      </c>
      <c r="D1564" s="74">
        <f t="shared" si="122"/>
        <v>1.922518686E-2</v>
      </c>
      <c r="E1564" s="74">
        <f t="shared" si="123"/>
        <v>0.2663963983</v>
      </c>
      <c r="F1564" s="74">
        <f t="shared" si="124"/>
        <v>6.9957248050000004E-2</v>
      </c>
      <c r="G1564" s="75">
        <v>5.2164225000000002E-2</v>
      </c>
      <c r="H1564" s="43">
        <v>2.6300352999999999E-3</v>
      </c>
      <c r="I1564" s="43">
        <v>0.22596374999999999</v>
      </c>
      <c r="J1564" s="43">
        <v>7.3411461000000003E-3</v>
      </c>
      <c r="K1564" s="43">
        <v>2.4732663000000001E-3</v>
      </c>
      <c r="L1564" s="43">
        <v>5.1535315999999998E-4</v>
      </c>
      <c r="M1564" s="43">
        <v>8.8954212999999994E-3</v>
      </c>
      <c r="N1564" s="43">
        <v>3.7802612999999999E-2</v>
      </c>
      <c r="O1564" s="43">
        <v>1.7934845000000001E-4</v>
      </c>
      <c r="P1564" s="43">
        <v>1.5291439E-2</v>
      </c>
      <c r="Q1564" s="43">
        <v>1.9222365999999999E-3</v>
      </c>
      <c r="R1564" s="43">
        <v>3.6759436E-2</v>
      </c>
      <c r="S1564" s="43">
        <v>1.5804788E-2</v>
      </c>
      <c r="U1564" s="77">
        <f t="shared" si="125"/>
        <v>0.44969159482758619</v>
      </c>
    </row>
    <row r="1565" spans="1:21">
      <c r="A1565" s="41" t="s">
        <v>33</v>
      </c>
      <c r="B1565" s="41" t="s">
        <v>3047</v>
      </c>
      <c r="C1565" s="74">
        <f t="shared" si="121"/>
        <v>0.48774596061000003</v>
      </c>
      <c r="D1565" s="74">
        <f t="shared" si="122"/>
        <v>1.3376062960000001E-2</v>
      </c>
      <c r="E1565" s="74">
        <f t="shared" si="123"/>
        <v>0.37293898120000002</v>
      </c>
      <c r="F1565" s="74">
        <f t="shared" si="124"/>
        <v>6.1733621450000005E-2</v>
      </c>
      <c r="G1565" s="75">
        <v>3.9697295E-2</v>
      </c>
      <c r="H1565" s="43">
        <v>2.0399011999999998E-3</v>
      </c>
      <c r="I1565" s="43">
        <v>0.15426334999999999</v>
      </c>
      <c r="J1565" s="43">
        <v>6.1035543999999999E-3</v>
      </c>
      <c r="K1565" s="43">
        <v>2.0932892E-3</v>
      </c>
      <c r="L1565" s="43">
        <v>2.5406056E-4</v>
      </c>
      <c r="M1565" s="43">
        <v>4.9251588000000001E-3</v>
      </c>
      <c r="N1565" s="43">
        <v>0.21663573</v>
      </c>
      <c r="O1565" s="43">
        <v>1.5427955E-4</v>
      </c>
      <c r="P1565" s="43">
        <v>1.2943478E-2</v>
      </c>
      <c r="Q1565" s="43">
        <v>1.5519899E-3</v>
      </c>
      <c r="R1565" s="43">
        <v>3.5166435000000003E-2</v>
      </c>
      <c r="S1565" s="43">
        <v>1.1917439E-2</v>
      </c>
      <c r="U1565" s="77">
        <f t="shared" si="125"/>
        <v>0.34221806034482755</v>
      </c>
    </row>
    <row r="1566" spans="1:21">
      <c r="A1566" s="41" t="s">
        <v>33</v>
      </c>
      <c r="B1566" s="41" t="s">
        <v>3048</v>
      </c>
      <c r="C1566" s="74">
        <f t="shared" si="121"/>
        <v>0.30894734937999996</v>
      </c>
      <c r="D1566" s="74">
        <f t="shared" si="122"/>
        <v>1.393737399E-2</v>
      </c>
      <c r="E1566" s="74">
        <f t="shared" si="123"/>
        <v>0.16710369659999999</v>
      </c>
      <c r="F1566" s="74">
        <f t="shared" si="124"/>
        <v>8.1718124789999999E-2</v>
      </c>
      <c r="G1566" s="75">
        <v>4.6188154000000002E-2</v>
      </c>
      <c r="H1566" s="43">
        <v>2.7294505999999998E-3</v>
      </c>
      <c r="I1566" s="43">
        <v>0.14060057000000001</v>
      </c>
      <c r="J1566" s="43">
        <v>7.5152090999999997E-3</v>
      </c>
      <c r="K1566" s="43">
        <v>2.6918069E-3</v>
      </c>
      <c r="L1566" s="43">
        <v>3.5440739000000001E-4</v>
      </c>
      <c r="M1566" s="43">
        <v>3.3759506000000002E-3</v>
      </c>
      <c r="N1566" s="43">
        <v>2.3773676000000001E-2</v>
      </c>
      <c r="O1566" s="43">
        <v>1.9657548999999999E-4</v>
      </c>
      <c r="P1566" s="43">
        <v>1.5711335E-2</v>
      </c>
      <c r="Q1566" s="43">
        <v>2.0786382999999999E-3</v>
      </c>
      <c r="R1566" s="43">
        <v>4.2799904999999999E-2</v>
      </c>
      <c r="S1566" s="43">
        <v>2.0931670999999999E-2</v>
      </c>
      <c r="U1566" s="77">
        <f t="shared" si="125"/>
        <v>0.39817374137931033</v>
      </c>
    </row>
    <row r="1567" spans="1:21">
      <c r="A1567" s="41" t="s">
        <v>33</v>
      </c>
      <c r="B1567" s="41" t="s">
        <v>3049</v>
      </c>
      <c r="C1567" s="74">
        <f t="shared" si="121"/>
        <v>0.56501302198999992</v>
      </c>
      <c r="D1567" s="74">
        <f t="shared" si="122"/>
        <v>1.7264489609999999E-2</v>
      </c>
      <c r="E1567" s="74">
        <f t="shared" si="123"/>
        <v>0.2759100277</v>
      </c>
      <c r="F1567" s="74">
        <f t="shared" si="124"/>
        <v>0.21445475968</v>
      </c>
      <c r="G1567" s="75">
        <v>5.7383745E-2</v>
      </c>
      <c r="H1567" s="43">
        <v>4.6361676999999999E-3</v>
      </c>
      <c r="I1567" s="43">
        <v>0.14114840000000001</v>
      </c>
      <c r="J1567" s="43">
        <v>1.0252216E-2</v>
      </c>
      <c r="K1567" s="43">
        <v>3.5998690999999999E-3</v>
      </c>
      <c r="L1567" s="43">
        <v>3.2160860999999998E-4</v>
      </c>
      <c r="M1567" s="43">
        <v>3.0907958999999998E-3</v>
      </c>
      <c r="N1567" s="43">
        <v>0.13012546</v>
      </c>
      <c r="O1567" s="43">
        <v>2.8171937999999999E-4</v>
      </c>
      <c r="P1567" s="43">
        <v>2.1163178000000001E-2</v>
      </c>
      <c r="Q1567" s="43">
        <v>3.4823783000000001E-3</v>
      </c>
      <c r="R1567" s="43">
        <v>5.5420574E-2</v>
      </c>
      <c r="S1567" s="43">
        <v>0.13410691</v>
      </c>
      <c r="U1567" s="77">
        <f t="shared" si="125"/>
        <v>0.49468745689655169</v>
      </c>
    </row>
    <row r="1568" spans="1:21">
      <c r="A1568" s="41" t="s">
        <v>33</v>
      </c>
      <c r="B1568" s="41" t="s">
        <v>3050</v>
      </c>
      <c r="C1568" s="74">
        <f t="shared" si="121"/>
        <v>0.63727897190000005</v>
      </c>
      <c r="D1568" s="74">
        <f t="shared" si="122"/>
        <v>2.5320413159999999E-2</v>
      </c>
      <c r="E1568" s="74">
        <f t="shared" si="123"/>
        <v>0.44469800790000003</v>
      </c>
      <c r="F1568" s="74">
        <f t="shared" si="124"/>
        <v>9.6857214840000011E-2</v>
      </c>
      <c r="G1568" s="75">
        <v>7.0403335999999997E-2</v>
      </c>
      <c r="H1568" s="43">
        <v>3.6126479E-3</v>
      </c>
      <c r="I1568" s="43">
        <v>0.28458053</v>
      </c>
      <c r="J1568" s="43">
        <v>9.8232244000000003E-3</v>
      </c>
      <c r="K1568" s="43">
        <v>3.5044703000000001E-3</v>
      </c>
      <c r="L1568" s="43">
        <v>8.2406446000000001E-4</v>
      </c>
      <c r="M1568" s="43">
        <v>1.1168654E-2</v>
      </c>
      <c r="N1568" s="43">
        <v>0.15650483000000001</v>
      </c>
      <c r="O1568" s="43">
        <v>2.5523743999999999E-4</v>
      </c>
      <c r="P1568" s="43">
        <v>2.0252532E-2</v>
      </c>
      <c r="Q1568" s="43">
        <v>2.6330213999999998E-3</v>
      </c>
      <c r="R1568" s="43">
        <v>5.4597366000000001E-2</v>
      </c>
      <c r="S1568" s="43">
        <v>1.9119058000000001E-2</v>
      </c>
      <c r="U1568" s="77">
        <f t="shared" si="125"/>
        <v>0.60692531034482755</v>
      </c>
    </row>
    <row r="1569" spans="1:21">
      <c r="A1569" s="41" t="s">
        <v>33</v>
      </c>
      <c r="B1569" s="41" t="s">
        <v>3051</v>
      </c>
      <c r="C1569" s="74">
        <f t="shared" si="121"/>
        <v>1.1487275989399999</v>
      </c>
      <c r="D1569" s="74">
        <f t="shared" si="122"/>
        <v>1.8210405389999997E-2</v>
      </c>
      <c r="E1569" s="74">
        <f t="shared" si="123"/>
        <v>0.99388262959999996</v>
      </c>
      <c r="F1569" s="74">
        <f t="shared" si="124"/>
        <v>8.1880950950000003E-2</v>
      </c>
      <c r="G1569" s="75">
        <v>5.4753613E-2</v>
      </c>
      <c r="H1569" s="43">
        <v>3.1755196000000001E-3</v>
      </c>
      <c r="I1569" s="43">
        <v>0.18258874</v>
      </c>
      <c r="J1569" s="43">
        <v>8.5636110000000005E-3</v>
      </c>
      <c r="K1569" s="43">
        <v>3.0595244999999998E-3</v>
      </c>
      <c r="L1569" s="43">
        <v>4.0501019000000003E-4</v>
      </c>
      <c r="M1569" s="43">
        <v>6.1822596999999996E-3</v>
      </c>
      <c r="N1569" s="43">
        <v>0.80811836999999997</v>
      </c>
      <c r="O1569" s="43">
        <v>2.2019975000000001E-4</v>
      </c>
      <c r="P1569" s="43">
        <v>1.7915034999999999E-2</v>
      </c>
      <c r="Q1569" s="43">
        <v>2.4780041999999999E-3</v>
      </c>
      <c r="R1569" s="43">
        <v>4.6065042E-2</v>
      </c>
      <c r="S1569" s="43">
        <v>1.520267E-2</v>
      </c>
      <c r="U1569" s="77">
        <f t="shared" si="125"/>
        <v>0.47201390517241376</v>
      </c>
    </row>
    <row r="1570" spans="1:21">
      <c r="A1570" s="41" t="s">
        <v>33</v>
      </c>
      <c r="B1570" s="41" t="s">
        <v>3052</v>
      </c>
      <c r="C1570" s="74">
        <f t="shared" si="121"/>
        <v>0.51418881339</v>
      </c>
      <c r="D1570" s="74">
        <f t="shared" si="122"/>
        <v>2.1977970939999997E-2</v>
      </c>
      <c r="E1570" s="74">
        <f t="shared" si="123"/>
        <v>0.23148928230000002</v>
      </c>
      <c r="F1570" s="74">
        <f t="shared" si="124"/>
        <v>0.19952709915</v>
      </c>
      <c r="G1570" s="75">
        <v>6.1194460999999999E-2</v>
      </c>
      <c r="H1570" s="43">
        <v>6.8551543000000001E-3</v>
      </c>
      <c r="I1570" s="43">
        <v>0.16066904000000001</v>
      </c>
      <c r="J1570" s="43">
        <v>1.2016394999999999E-2</v>
      </c>
      <c r="K1570" s="43">
        <v>3.6466710999999998E-3</v>
      </c>
      <c r="L1570" s="43">
        <v>3.4690483999999999E-4</v>
      </c>
      <c r="M1570" s="43">
        <v>5.9680000000000002E-3</v>
      </c>
      <c r="N1570" s="43">
        <v>6.3965088000000003E-2</v>
      </c>
      <c r="O1570" s="43">
        <v>3.9863795000000002E-4</v>
      </c>
      <c r="P1570" s="43">
        <v>2.5150984000000001E-2</v>
      </c>
      <c r="Q1570" s="43">
        <v>3.1682782000000001E-3</v>
      </c>
      <c r="R1570" s="43">
        <v>3.4215378999999997E-2</v>
      </c>
      <c r="S1570" s="43">
        <v>0.13659382</v>
      </c>
      <c r="U1570" s="77">
        <f t="shared" si="125"/>
        <v>0.52753845689655166</v>
      </c>
    </row>
    <row r="1571" spans="1:21">
      <c r="A1571" s="41" t="s">
        <v>33</v>
      </c>
      <c r="B1571" s="41" t="s">
        <v>3053</v>
      </c>
      <c r="C1571" s="74">
        <f t="shared" si="121"/>
        <v>0.37909358112999997</v>
      </c>
      <c r="D1571" s="74">
        <f t="shared" si="122"/>
        <v>1.7699258869999998E-2</v>
      </c>
      <c r="E1571" s="74">
        <f t="shared" si="123"/>
        <v>0.24634069019999999</v>
      </c>
      <c r="F1571" s="74">
        <f t="shared" si="124"/>
        <v>6.6660619059999995E-2</v>
      </c>
      <c r="G1571" s="75">
        <v>4.8393012999999999E-2</v>
      </c>
      <c r="H1571" s="43">
        <v>2.4446832000000001E-3</v>
      </c>
      <c r="I1571" s="43">
        <v>0.20104162</v>
      </c>
      <c r="J1571" s="43">
        <v>7.1618467000000002E-3</v>
      </c>
      <c r="K1571" s="43">
        <v>2.4080257000000001E-3</v>
      </c>
      <c r="L1571" s="43">
        <v>4.3174387E-4</v>
      </c>
      <c r="M1571" s="43">
        <v>7.6976426000000004E-3</v>
      </c>
      <c r="N1571" s="43">
        <v>4.2854387000000001E-2</v>
      </c>
      <c r="O1571" s="43">
        <v>1.7213075999999999E-4</v>
      </c>
      <c r="P1571" s="43">
        <v>1.5034933E-2</v>
      </c>
      <c r="Q1571" s="43">
        <v>1.8606083E-3</v>
      </c>
      <c r="R1571" s="43">
        <v>3.6583899000000003E-2</v>
      </c>
      <c r="S1571" s="43">
        <v>1.3009048E-2</v>
      </c>
      <c r="U1571" s="77">
        <f t="shared" si="125"/>
        <v>0.41718114655172411</v>
      </c>
    </row>
    <row r="1572" spans="1:21">
      <c r="A1572" s="41" t="s">
        <v>33</v>
      </c>
      <c r="B1572" s="41" t="s">
        <v>3054</v>
      </c>
      <c r="C1572" s="74">
        <f t="shared" si="121"/>
        <v>1.17821578133</v>
      </c>
      <c r="D1572" s="74">
        <f t="shared" si="122"/>
        <v>7.1633631899999994E-2</v>
      </c>
      <c r="E1572" s="74">
        <f t="shared" si="123"/>
        <v>0.90631011360000002</v>
      </c>
      <c r="F1572" s="74">
        <f t="shared" si="124"/>
        <v>9.2335315829999987E-2</v>
      </c>
      <c r="G1572" s="75">
        <v>0.10793672</v>
      </c>
      <c r="H1572" s="43">
        <v>3.5588835999999999E-3</v>
      </c>
      <c r="I1572" s="43">
        <v>0.77250585999999999</v>
      </c>
      <c r="J1572" s="43">
        <v>1.2970346000000001E-2</v>
      </c>
      <c r="K1572" s="43">
        <v>3.2456345E-3</v>
      </c>
      <c r="L1572" s="43">
        <v>2.1215294000000002E-3</v>
      </c>
      <c r="M1572" s="43">
        <v>5.3296122000000001E-2</v>
      </c>
      <c r="N1572" s="43">
        <v>0.13024537</v>
      </c>
      <c r="O1572" s="43">
        <v>2.2425413000000001E-4</v>
      </c>
      <c r="P1572" s="43">
        <v>2.7617859000000002E-2</v>
      </c>
      <c r="Q1572" s="43">
        <v>2.4460437E-3</v>
      </c>
      <c r="R1572" s="43">
        <v>4.5706206999999999E-2</v>
      </c>
      <c r="S1572" s="43">
        <v>1.6340951999999999E-2</v>
      </c>
      <c r="U1572" s="77">
        <f t="shared" si="125"/>
        <v>0.93048896551724136</v>
      </c>
    </row>
    <row r="1573" spans="1:21">
      <c r="A1573" s="41" t="s">
        <v>33</v>
      </c>
      <c r="B1573" s="41" t="s">
        <v>3055</v>
      </c>
      <c r="C1573" s="74">
        <f t="shared" si="121"/>
        <v>0.42647091912000001</v>
      </c>
      <c r="D1573" s="74">
        <f t="shared" si="122"/>
        <v>1.7046692190000001E-2</v>
      </c>
      <c r="E1573" s="74">
        <f t="shared" si="123"/>
        <v>0.28364513320000001</v>
      </c>
      <c r="F1573" s="74">
        <f t="shared" si="124"/>
        <v>7.474119873E-2</v>
      </c>
      <c r="G1573" s="75">
        <v>5.1037895E-2</v>
      </c>
      <c r="H1573" s="43">
        <v>2.6844591999999998E-3</v>
      </c>
      <c r="I1573" s="43">
        <v>0.19664808</v>
      </c>
      <c r="J1573" s="43">
        <v>7.7387990999999998E-3</v>
      </c>
      <c r="K1573" s="43">
        <v>2.6893265999999999E-3</v>
      </c>
      <c r="L1573" s="43">
        <v>4.5889998999999997E-4</v>
      </c>
      <c r="M1573" s="43">
        <v>6.1596665E-3</v>
      </c>
      <c r="N1573" s="43">
        <v>8.4312594000000005E-2</v>
      </c>
      <c r="O1573" s="43">
        <v>1.9426512999999999E-4</v>
      </c>
      <c r="P1573" s="43">
        <v>1.6274884999999999E-2</v>
      </c>
      <c r="Q1573" s="43">
        <v>2.0411655999999999E-3</v>
      </c>
      <c r="R1573" s="43">
        <v>4.2301071000000003E-2</v>
      </c>
      <c r="S1573" s="43">
        <v>1.3929812E-2</v>
      </c>
      <c r="U1573" s="77">
        <f t="shared" si="125"/>
        <v>0.43998185344827584</v>
      </c>
    </row>
    <row r="1574" spans="1:21">
      <c r="A1574" s="41" t="s">
        <v>33</v>
      </c>
      <c r="B1574" s="41" t="s">
        <v>3056</v>
      </c>
      <c r="C1574" s="74">
        <f t="shared" si="121"/>
        <v>0.42987657483999997</v>
      </c>
      <c r="D1574" s="74">
        <f t="shared" si="122"/>
        <v>1.8594823869999999E-2</v>
      </c>
      <c r="E1574" s="74">
        <f t="shared" si="123"/>
        <v>0.26367854909999999</v>
      </c>
      <c r="F1574" s="74">
        <f t="shared" si="124"/>
        <v>8.8881016869999996E-2</v>
      </c>
      <c r="G1574" s="75">
        <v>5.8722185000000003E-2</v>
      </c>
      <c r="H1574" s="43">
        <v>3.6718650999999999E-3</v>
      </c>
      <c r="I1574" s="43">
        <v>0.18151576</v>
      </c>
      <c r="J1574" s="43">
        <v>9.3625615999999995E-3</v>
      </c>
      <c r="K1574" s="43">
        <v>3.3540932999999999E-3</v>
      </c>
      <c r="L1574" s="43">
        <v>5.4632997000000005E-4</v>
      </c>
      <c r="M1574" s="43">
        <v>5.3318389999999997E-3</v>
      </c>
      <c r="N1574" s="43">
        <v>7.8490924000000004E-2</v>
      </c>
      <c r="O1574" s="43">
        <v>2.4027116999999999E-4</v>
      </c>
      <c r="P1574" s="43">
        <v>1.9335728E-2</v>
      </c>
      <c r="Q1574" s="43">
        <v>2.8663616999999998E-3</v>
      </c>
      <c r="R1574" s="43">
        <v>4.9736730999999999E-2</v>
      </c>
      <c r="S1574" s="43">
        <v>1.6701924999999999E-2</v>
      </c>
      <c r="U1574" s="77">
        <f t="shared" si="125"/>
        <v>0.50622573275862071</v>
      </c>
    </row>
    <row r="1575" spans="1:21">
      <c r="A1575" s="41" t="s">
        <v>33</v>
      </c>
      <c r="B1575" s="41" t="s">
        <v>3057</v>
      </c>
      <c r="C1575" s="74">
        <f t="shared" si="121"/>
        <v>0.79001419419000007</v>
      </c>
      <c r="D1575" s="74">
        <f t="shared" si="122"/>
        <v>1.811083904E-2</v>
      </c>
      <c r="E1575" s="74">
        <f t="shared" si="123"/>
        <v>0.61500152790000007</v>
      </c>
      <c r="F1575" s="74">
        <f t="shared" si="124"/>
        <v>9.656164125000001E-2</v>
      </c>
      <c r="G1575" s="75">
        <v>6.0340185999999997E-2</v>
      </c>
      <c r="H1575" s="43">
        <v>4.0242578999999997E-3</v>
      </c>
      <c r="I1575" s="43">
        <v>0.174819</v>
      </c>
      <c r="J1575" s="43">
        <v>9.8810496000000005E-3</v>
      </c>
      <c r="K1575" s="43">
        <v>3.5348239000000002E-3</v>
      </c>
      <c r="L1575" s="43">
        <v>4.0010014E-4</v>
      </c>
      <c r="M1575" s="43">
        <v>4.2948654000000003E-3</v>
      </c>
      <c r="N1575" s="43">
        <v>0.43615827000000001</v>
      </c>
      <c r="O1575" s="43">
        <v>2.5611684999999999E-4</v>
      </c>
      <c r="P1575" s="43">
        <v>2.0412257E-2</v>
      </c>
      <c r="Q1575" s="43">
        <v>3.3069803999999999E-3</v>
      </c>
      <c r="R1575" s="43">
        <v>5.6361446000000003E-2</v>
      </c>
      <c r="S1575" s="43">
        <v>1.6224841E-2</v>
      </c>
      <c r="U1575" s="77">
        <f t="shared" si="125"/>
        <v>0.52017401724137924</v>
      </c>
    </row>
    <row r="1576" spans="1:21">
      <c r="A1576" s="41" t="s">
        <v>33</v>
      </c>
      <c r="B1576" s="41" t="s">
        <v>3058</v>
      </c>
      <c r="C1576" s="74">
        <f t="shared" si="121"/>
        <v>1.3197460758199999</v>
      </c>
      <c r="D1576" s="74">
        <f t="shared" si="122"/>
        <v>8.5051253499999993E-2</v>
      </c>
      <c r="E1576" s="74">
        <f t="shared" si="123"/>
        <v>1.0464668921</v>
      </c>
      <c r="F1576" s="74">
        <f t="shared" si="124"/>
        <v>7.5931600220000006E-2</v>
      </c>
      <c r="G1576" s="75">
        <v>0.11229633</v>
      </c>
      <c r="H1576" s="43">
        <v>2.5047321E-3</v>
      </c>
      <c r="I1576" s="43">
        <v>0.94143776999999995</v>
      </c>
      <c r="J1576" s="43">
        <v>1.2724801000000001E-2</v>
      </c>
      <c r="K1576" s="43">
        <v>2.3490712E-3</v>
      </c>
      <c r="L1576" s="43">
        <v>2.4914983000000001E-3</v>
      </c>
      <c r="M1576" s="43">
        <v>6.7485882999999997E-2</v>
      </c>
      <c r="N1576" s="43">
        <v>0.10252439000000001</v>
      </c>
      <c r="O1576" s="43">
        <v>1.5989271999999999E-4</v>
      </c>
      <c r="P1576" s="43">
        <v>2.7818585999999999E-2</v>
      </c>
      <c r="Q1576" s="43">
        <v>1.5395294999999999E-3</v>
      </c>
      <c r="R1576" s="43">
        <v>3.4358258000000003E-2</v>
      </c>
      <c r="S1576" s="43">
        <v>1.2055333999999999E-2</v>
      </c>
      <c r="U1576" s="77">
        <f t="shared" si="125"/>
        <v>0.96807181034482759</v>
      </c>
    </row>
    <row r="1577" spans="1:21">
      <c r="A1577" s="41" t="s">
        <v>33</v>
      </c>
      <c r="B1577" s="41" t="s">
        <v>3059</v>
      </c>
      <c r="C1577" s="74">
        <f t="shared" si="121"/>
        <v>0.40733959041000001</v>
      </c>
      <c r="D1577" s="74">
        <f t="shared" si="122"/>
        <v>1.6231382710000002E-2</v>
      </c>
      <c r="E1577" s="74">
        <f t="shared" si="123"/>
        <v>0.25721240069999995</v>
      </c>
      <c r="F1577" s="74">
        <f t="shared" si="124"/>
        <v>8.708038600000001E-2</v>
      </c>
      <c r="G1577" s="75">
        <v>4.6815421000000003E-2</v>
      </c>
      <c r="H1577" s="43">
        <v>2.7486117E-3</v>
      </c>
      <c r="I1577" s="43">
        <v>0.17463946999999999</v>
      </c>
      <c r="J1577" s="43">
        <v>7.3682317000000001E-3</v>
      </c>
      <c r="K1577" s="43">
        <v>2.4935904000000001E-3</v>
      </c>
      <c r="L1577" s="43">
        <v>3.7010180999999997E-4</v>
      </c>
      <c r="M1577" s="43">
        <v>5.9994588000000003E-3</v>
      </c>
      <c r="N1577" s="43">
        <v>7.9824319000000005E-2</v>
      </c>
      <c r="O1577" s="43">
        <v>1.9033470000000001E-4</v>
      </c>
      <c r="P1577" s="43">
        <v>1.5500557999999999E-2</v>
      </c>
      <c r="Q1577" s="43">
        <v>1.9432093000000001E-3</v>
      </c>
      <c r="R1577" s="43">
        <v>3.7256691000000002E-2</v>
      </c>
      <c r="S1577" s="43">
        <v>3.2189593000000002E-2</v>
      </c>
      <c r="U1577" s="77">
        <f t="shared" si="125"/>
        <v>0.40358121551724141</v>
      </c>
    </row>
    <row r="1578" spans="1:21">
      <c r="B1578" s="81" t="s">
        <v>3060</v>
      </c>
      <c r="C1578" s="76"/>
      <c r="D1578" s="76"/>
      <c r="E1578" s="76"/>
      <c r="F1578" s="76"/>
      <c r="G1578" s="79"/>
      <c r="H1578" s="80"/>
      <c r="I1578" s="80"/>
      <c r="J1578" s="80"/>
      <c r="K1578" s="80"/>
      <c r="L1578" s="80"/>
      <c r="M1578" s="80"/>
      <c r="N1578" s="80"/>
      <c r="O1578" s="80"/>
      <c r="P1578" s="80"/>
      <c r="Q1578" s="80"/>
      <c r="R1578" s="80"/>
      <c r="S1578" s="80"/>
      <c r="U1578" s="78"/>
    </row>
    <row r="1579" spans="1:21">
      <c r="A1579" s="41" t="s">
        <v>33</v>
      </c>
      <c r="B1579" s="41" t="s">
        <v>3061</v>
      </c>
      <c r="C1579" s="74">
        <f t="shared" si="121"/>
        <v>1.4198294141500001</v>
      </c>
      <c r="D1579" s="74">
        <f t="shared" si="122"/>
        <v>1.327103919E-2</v>
      </c>
      <c r="E1579" s="74">
        <f t="shared" si="123"/>
        <v>0.68558547879999998</v>
      </c>
      <c r="F1579" s="74">
        <f t="shared" si="124"/>
        <v>7.3794636159999996E-2</v>
      </c>
      <c r="G1579" s="75">
        <v>0.64717826000000001</v>
      </c>
      <c r="H1579" s="43">
        <v>2.1935938E-3</v>
      </c>
      <c r="I1579" s="43">
        <v>9.4215044999999997E-2</v>
      </c>
      <c r="J1579" s="43">
        <v>7.8669101000000009E-3</v>
      </c>
      <c r="K1579" s="43">
        <v>1.8466725999999999E-3</v>
      </c>
      <c r="L1579" s="43">
        <v>2.5231789000000003E-4</v>
      </c>
      <c r="M1579" s="43">
        <v>3.3051386000000002E-3</v>
      </c>
      <c r="N1579" s="43">
        <v>0.58917684000000003</v>
      </c>
      <c r="O1579" s="43">
        <v>1.0760696E-4</v>
      </c>
      <c r="P1579" s="43">
        <v>1.8054974000000001E-2</v>
      </c>
      <c r="Q1579" s="43">
        <v>1.5489201999999999E-3</v>
      </c>
      <c r="R1579" s="43">
        <v>3.0972827000000001E-2</v>
      </c>
      <c r="S1579" s="43">
        <v>2.3110308E-2</v>
      </c>
      <c r="U1579" s="77">
        <f t="shared" si="125"/>
        <v>5.5791229310344823</v>
      </c>
    </row>
    <row r="1580" spans="1:21">
      <c r="A1580" s="41" t="s">
        <v>33</v>
      </c>
      <c r="B1580" s="41" t="s">
        <v>3062</v>
      </c>
      <c r="C1580" s="74">
        <f t="shared" si="121"/>
        <v>2.1726252444199998</v>
      </c>
      <c r="D1580" s="74">
        <f t="shared" si="122"/>
        <v>3.3976449399999997E-2</v>
      </c>
      <c r="E1580" s="74">
        <f t="shared" si="123"/>
        <v>1.3740959522</v>
      </c>
      <c r="F1580" s="74">
        <f t="shared" si="124"/>
        <v>9.1456962820000001E-2</v>
      </c>
      <c r="G1580" s="75">
        <v>0.67309587999999998</v>
      </c>
      <c r="H1580" s="43">
        <v>2.7780921999999999E-3</v>
      </c>
      <c r="I1580" s="43">
        <v>0.15100105999999999</v>
      </c>
      <c r="J1580" s="43">
        <v>1.6046926E-2</v>
      </c>
      <c r="K1580" s="43">
        <v>2.7400517000000001E-3</v>
      </c>
      <c r="L1580" s="43">
        <v>1.0441847000000001E-3</v>
      </c>
      <c r="M1580" s="43">
        <v>1.4145286999999999E-2</v>
      </c>
      <c r="N1580" s="43">
        <v>1.2203168</v>
      </c>
      <c r="O1580" s="43">
        <v>1.5856061999999999E-4</v>
      </c>
      <c r="P1580" s="43">
        <v>3.6520876000000001E-2</v>
      </c>
      <c r="Q1580" s="43">
        <v>1.1786081999999999E-3</v>
      </c>
      <c r="R1580" s="43">
        <v>3.1558312999999998E-2</v>
      </c>
      <c r="S1580" s="43">
        <v>2.2040605000000001E-2</v>
      </c>
      <c r="U1580" s="77">
        <f t="shared" si="125"/>
        <v>5.8025506896551722</v>
      </c>
    </row>
    <row r="1581" spans="1:21">
      <c r="A1581" s="41" t="s">
        <v>33</v>
      </c>
      <c r="B1581" s="41" t="s">
        <v>3063</v>
      </c>
      <c r="C1581" s="74">
        <f t="shared" si="121"/>
        <v>1.71532226521</v>
      </c>
      <c r="D1581" s="74">
        <f t="shared" si="122"/>
        <v>2.8237449630000001E-2</v>
      </c>
      <c r="E1581" s="74">
        <f t="shared" si="123"/>
        <v>1.2023899882</v>
      </c>
      <c r="F1581" s="74">
        <f t="shared" si="124"/>
        <v>9.0595437379999991E-2</v>
      </c>
      <c r="G1581" s="75">
        <v>0.39409938999999999</v>
      </c>
      <c r="H1581" s="43">
        <v>5.8137181999999999E-3</v>
      </c>
      <c r="I1581" s="43">
        <v>0.15982716999999999</v>
      </c>
      <c r="J1581" s="43">
        <v>1.4842050000000001E-2</v>
      </c>
      <c r="K1581" s="43">
        <v>3.0823726000000001E-3</v>
      </c>
      <c r="L1581" s="43">
        <v>6.4871652999999997E-4</v>
      </c>
      <c r="M1581" s="43">
        <v>9.6643105000000003E-3</v>
      </c>
      <c r="N1581" s="43">
        <v>1.0367491</v>
      </c>
      <c r="O1581" s="43">
        <v>1.7442027999999999E-4</v>
      </c>
      <c r="P1581" s="43">
        <v>2.8060822999999999E-2</v>
      </c>
      <c r="Q1581" s="43">
        <v>1.5661170999999999E-3</v>
      </c>
      <c r="R1581" s="43">
        <v>3.3972891999999998E-2</v>
      </c>
      <c r="S1581" s="43">
        <v>2.6821185000000001E-2</v>
      </c>
      <c r="U1581" s="77">
        <f t="shared" si="125"/>
        <v>3.3974085344827585</v>
      </c>
    </row>
    <row r="1582" spans="1:21">
      <c r="A1582" s="41" t="s">
        <v>33</v>
      </c>
      <c r="B1582" s="41" t="s">
        <v>3064</v>
      </c>
      <c r="C1582" s="74">
        <f t="shared" si="121"/>
        <v>2.0472381545</v>
      </c>
      <c r="D1582" s="74">
        <f t="shared" si="122"/>
        <v>3.092892538E-2</v>
      </c>
      <c r="E1582" s="74">
        <f t="shared" si="123"/>
        <v>1.3878024822999999</v>
      </c>
      <c r="F1582" s="74">
        <f t="shared" si="124"/>
        <v>8.9833156819999996E-2</v>
      </c>
      <c r="G1582" s="75">
        <v>0.53867359000000004</v>
      </c>
      <c r="H1582" s="43">
        <v>5.7200723000000002E-3</v>
      </c>
      <c r="I1582" s="43">
        <v>0.15505911</v>
      </c>
      <c r="J1582" s="43">
        <v>1.5284813E-2</v>
      </c>
      <c r="K1582" s="43">
        <v>3.0566815000000001E-3</v>
      </c>
      <c r="L1582" s="43">
        <v>8.1511688000000001E-4</v>
      </c>
      <c r="M1582" s="43">
        <v>1.1772314000000001E-2</v>
      </c>
      <c r="N1582" s="43">
        <v>1.2270232999999999</v>
      </c>
      <c r="O1582" s="43">
        <v>1.6734572E-4</v>
      </c>
      <c r="P1582" s="43">
        <v>2.9278061000000001E-2</v>
      </c>
      <c r="Q1582" s="43">
        <v>1.3973791000000001E-3</v>
      </c>
      <c r="R1582" s="43">
        <v>3.3055506999999998E-2</v>
      </c>
      <c r="S1582" s="43">
        <v>2.5934863999999998E-2</v>
      </c>
      <c r="U1582" s="77">
        <f t="shared" si="125"/>
        <v>4.6437378448275863</v>
      </c>
    </row>
    <row r="1583" spans="1:21">
      <c r="A1583" s="41" t="s">
        <v>33</v>
      </c>
      <c r="B1583" s="41" t="s">
        <v>3065</v>
      </c>
      <c r="C1583" s="74">
        <f t="shared" si="121"/>
        <v>1.6580605246000002</v>
      </c>
      <c r="D1583" s="74">
        <f t="shared" si="122"/>
        <v>2.7143170849999995E-2</v>
      </c>
      <c r="E1583" s="74">
        <f t="shared" si="123"/>
        <v>1.1630389618000001</v>
      </c>
      <c r="F1583" s="74">
        <f t="shared" si="124"/>
        <v>0.10484025195</v>
      </c>
      <c r="G1583" s="75">
        <v>0.36303814000000001</v>
      </c>
      <c r="H1583" s="43">
        <v>5.0422618000000004E-3</v>
      </c>
      <c r="I1583" s="43">
        <v>0.16724724999999999</v>
      </c>
      <c r="J1583" s="43">
        <v>1.3372775999999999E-2</v>
      </c>
      <c r="K1583" s="43">
        <v>2.9546938999999999E-3</v>
      </c>
      <c r="L1583" s="43">
        <v>8.2174185000000004E-4</v>
      </c>
      <c r="M1583" s="43">
        <v>9.9939590999999998E-3</v>
      </c>
      <c r="N1583" s="43">
        <v>0.99074945000000003</v>
      </c>
      <c r="O1583" s="43">
        <v>1.7354634999999999E-4</v>
      </c>
      <c r="P1583" s="43">
        <v>2.5647100999999999E-2</v>
      </c>
      <c r="Q1583" s="43">
        <v>2.7937066000000002E-3</v>
      </c>
      <c r="R1583" s="43">
        <v>3.3044664000000001E-2</v>
      </c>
      <c r="S1583" s="43">
        <v>4.3181233999999999E-2</v>
      </c>
      <c r="U1583" s="77">
        <f t="shared" si="125"/>
        <v>3.1296391379310342</v>
      </c>
    </row>
    <row r="1584" spans="1:21">
      <c r="A1584" s="41" t="s">
        <v>33</v>
      </c>
      <c r="B1584" s="41" t="s">
        <v>3066</v>
      </c>
      <c r="C1584" s="74">
        <f t="shared" si="121"/>
        <v>1.75754128117</v>
      </c>
      <c r="D1584" s="74">
        <f t="shared" si="122"/>
        <v>3.1223311920000003E-2</v>
      </c>
      <c r="E1584" s="74">
        <f t="shared" si="123"/>
        <v>1.1126783962</v>
      </c>
      <c r="F1584" s="74">
        <f t="shared" si="124"/>
        <v>8.7502873050000013E-2</v>
      </c>
      <c r="G1584" s="75">
        <v>0.52613670000000001</v>
      </c>
      <c r="H1584" s="43">
        <v>6.0788461999999998E-3</v>
      </c>
      <c r="I1584" s="43">
        <v>0.15437274000000001</v>
      </c>
      <c r="J1584" s="43">
        <v>1.5516665000000001E-2</v>
      </c>
      <c r="K1584" s="43">
        <v>3.0515262999999998E-3</v>
      </c>
      <c r="L1584" s="43">
        <v>8.7231262E-4</v>
      </c>
      <c r="M1584" s="43">
        <v>1.1782808000000001E-2</v>
      </c>
      <c r="N1584" s="43">
        <v>0.95222680999999998</v>
      </c>
      <c r="O1584" s="43">
        <v>1.6168625E-4</v>
      </c>
      <c r="P1584" s="43">
        <v>2.8714581999999999E-2</v>
      </c>
      <c r="Q1584" s="43">
        <v>1.3788737999999999E-3</v>
      </c>
      <c r="R1584" s="43">
        <v>3.2648437000000002E-2</v>
      </c>
      <c r="S1584" s="43">
        <v>2.4599294000000001E-2</v>
      </c>
      <c r="U1584" s="77">
        <f t="shared" si="125"/>
        <v>4.5356612068965516</v>
      </c>
    </row>
    <row r="1585" spans="1:21">
      <c r="A1585" s="41" t="s">
        <v>33</v>
      </c>
      <c r="B1585" s="41" t="s">
        <v>3067</v>
      </c>
      <c r="C1585" s="74">
        <f t="shared" si="121"/>
        <v>1.19755562927</v>
      </c>
      <c r="D1585" s="74">
        <f t="shared" si="122"/>
        <v>2.322991797E-2</v>
      </c>
      <c r="E1585" s="74">
        <f t="shared" si="123"/>
        <v>0.77270898690000001</v>
      </c>
      <c r="F1585" s="74">
        <f t="shared" si="124"/>
        <v>8.0017004399999994E-2</v>
      </c>
      <c r="G1585" s="75">
        <v>0.32159971999999998</v>
      </c>
      <c r="H1585" s="43">
        <v>4.1109769000000004E-3</v>
      </c>
      <c r="I1585" s="43">
        <v>0.13963706000000001</v>
      </c>
      <c r="J1585" s="43">
        <v>1.1392174999999999E-2</v>
      </c>
      <c r="K1585" s="43">
        <v>2.6216638E-3</v>
      </c>
      <c r="L1585" s="43">
        <v>6.3939257000000002E-4</v>
      </c>
      <c r="M1585" s="43">
        <v>8.5766865999999994E-3</v>
      </c>
      <c r="N1585" s="43">
        <v>0.62896094999999996</v>
      </c>
      <c r="O1585" s="43">
        <v>1.6198100000000001E-4</v>
      </c>
      <c r="P1585" s="43">
        <v>2.1815621E-2</v>
      </c>
      <c r="Q1585" s="43">
        <v>1.3808614000000001E-3</v>
      </c>
      <c r="R1585" s="43">
        <v>3.2623794999999997E-2</v>
      </c>
      <c r="S1585" s="43">
        <v>2.4034745999999999E-2</v>
      </c>
      <c r="U1585" s="77">
        <f t="shared" si="125"/>
        <v>2.7724113793103444</v>
      </c>
    </row>
    <row r="1586" spans="1:21">
      <c r="A1586" s="41" t="s">
        <v>33</v>
      </c>
      <c r="B1586" s="41" t="s">
        <v>3068</v>
      </c>
      <c r="C1586" s="74">
        <f t="shared" si="121"/>
        <v>1.0382913879</v>
      </c>
      <c r="D1586" s="74">
        <f t="shared" si="122"/>
        <v>3.6853461779999999E-2</v>
      </c>
      <c r="E1586" s="74">
        <f t="shared" si="123"/>
        <v>0.54599680419999996</v>
      </c>
      <c r="F1586" s="74">
        <f t="shared" si="124"/>
        <v>0.16162539192</v>
      </c>
      <c r="G1586" s="75">
        <v>0.29381573</v>
      </c>
      <c r="H1586" s="43">
        <v>3.3584342000000001E-3</v>
      </c>
      <c r="I1586" s="43">
        <v>0.34445088000000001</v>
      </c>
      <c r="J1586" s="43">
        <v>1.9919446E-2</v>
      </c>
      <c r="K1586" s="43">
        <v>5.8453510000000004E-3</v>
      </c>
      <c r="L1586" s="43">
        <v>5.4181278000000005E-4</v>
      </c>
      <c r="M1586" s="43">
        <v>1.0546852000000001E-2</v>
      </c>
      <c r="N1586" s="43">
        <v>0.19818748999999999</v>
      </c>
      <c r="O1586" s="43">
        <v>3.9070982000000002E-4</v>
      </c>
      <c r="P1586" s="43">
        <v>3.9219418999999998E-2</v>
      </c>
      <c r="Q1586" s="43">
        <v>1.4858701000000001E-3</v>
      </c>
      <c r="R1586" s="43">
        <v>5.6325434000000001E-2</v>
      </c>
      <c r="S1586" s="43">
        <v>6.4203959000000005E-2</v>
      </c>
      <c r="U1586" s="77">
        <f t="shared" si="125"/>
        <v>2.5328942241379311</v>
      </c>
    </row>
    <row r="1587" spans="1:21">
      <c r="A1587" s="41" t="s">
        <v>33</v>
      </c>
      <c r="B1587" s="41" t="s">
        <v>3069</v>
      </c>
      <c r="C1587" s="74">
        <f t="shared" si="121"/>
        <v>1.7415434246799997</v>
      </c>
      <c r="D1587" s="74">
        <f t="shared" si="122"/>
        <v>2.636695268E-2</v>
      </c>
      <c r="E1587" s="74">
        <f t="shared" si="123"/>
        <v>1.3048871633999999</v>
      </c>
      <c r="F1587" s="74">
        <f t="shared" si="124"/>
        <v>0.1079724586</v>
      </c>
      <c r="G1587" s="75">
        <v>0.30231685000000003</v>
      </c>
      <c r="H1587" s="43">
        <v>4.2953134000000004E-3</v>
      </c>
      <c r="I1587" s="43">
        <v>0.21090614999999999</v>
      </c>
      <c r="J1587" s="43">
        <v>1.2366307999999999E-2</v>
      </c>
      <c r="K1587" s="43">
        <v>2.9212206999999998E-3</v>
      </c>
      <c r="L1587" s="43">
        <v>9.9131798000000001E-4</v>
      </c>
      <c r="M1587" s="43">
        <v>1.0088105999999999E-2</v>
      </c>
      <c r="N1587" s="43">
        <v>1.0896857</v>
      </c>
      <c r="O1587" s="43">
        <v>1.81869E-4</v>
      </c>
      <c r="P1587" s="43">
        <v>2.4614250000000001E-2</v>
      </c>
      <c r="Q1587" s="43">
        <v>1.3394036000000001E-3</v>
      </c>
      <c r="R1587" s="43">
        <v>3.0911078000000002E-2</v>
      </c>
      <c r="S1587" s="43">
        <v>5.0925857999999997E-2</v>
      </c>
      <c r="U1587" s="77">
        <f t="shared" si="125"/>
        <v>2.6061797413793104</v>
      </c>
    </row>
    <row r="1588" spans="1:21">
      <c r="A1588" s="41" t="s">
        <v>33</v>
      </c>
      <c r="B1588" s="41" t="s">
        <v>3070</v>
      </c>
      <c r="C1588" s="74">
        <f t="shared" si="121"/>
        <v>1.5483651220800001</v>
      </c>
      <c r="D1588" s="74">
        <f t="shared" si="122"/>
        <v>2.7994018820000001E-2</v>
      </c>
      <c r="E1588" s="74">
        <f t="shared" si="123"/>
        <v>1.0508442756</v>
      </c>
      <c r="F1588" s="74">
        <f t="shared" si="124"/>
        <v>8.9769257660000004E-2</v>
      </c>
      <c r="G1588" s="75">
        <v>0.37975756999999999</v>
      </c>
      <c r="H1588" s="43">
        <v>5.5897556000000003E-3</v>
      </c>
      <c r="I1588" s="43">
        <v>0.16039925999999999</v>
      </c>
      <c r="J1588" s="43">
        <v>1.4520442E-2</v>
      </c>
      <c r="K1588" s="43">
        <v>3.0359826000000002E-3</v>
      </c>
      <c r="L1588" s="43">
        <v>6.6818822E-4</v>
      </c>
      <c r="M1588" s="43">
        <v>9.7694059999999996E-3</v>
      </c>
      <c r="N1588" s="43">
        <v>0.88485526000000003</v>
      </c>
      <c r="O1588" s="43">
        <v>1.7337135999999999E-4</v>
      </c>
      <c r="P1588" s="43">
        <v>2.731159E-2</v>
      </c>
      <c r="Q1588" s="43">
        <v>1.5545292999999999E-3</v>
      </c>
      <c r="R1588" s="43">
        <v>3.4020751000000002E-2</v>
      </c>
      <c r="S1588" s="43">
        <v>2.6709015999999999E-2</v>
      </c>
      <c r="U1588" s="77">
        <f t="shared" si="125"/>
        <v>3.2737721551724137</v>
      </c>
    </row>
    <row r="1589" spans="1:21">
      <c r="A1589" s="41" t="s">
        <v>33</v>
      </c>
      <c r="B1589" s="41" t="s">
        <v>3071</v>
      </c>
      <c r="C1589" s="74">
        <f t="shared" si="121"/>
        <v>2.2650510024299999</v>
      </c>
      <c r="D1589" s="74">
        <f t="shared" si="122"/>
        <v>3.0754885259999996E-2</v>
      </c>
      <c r="E1589" s="74">
        <f t="shared" si="123"/>
        <v>1.5852261104999998</v>
      </c>
      <c r="F1589" s="74">
        <f t="shared" si="124"/>
        <v>9.575527667E-2</v>
      </c>
      <c r="G1589" s="75">
        <v>0.55331472999999998</v>
      </c>
      <c r="H1589" s="43">
        <v>5.8566805000000001E-3</v>
      </c>
      <c r="I1589" s="43">
        <v>0.15357253000000001</v>
      </c>
      <c r="J1589" s="43">
        <v>1.5437429000000001E-2</v>
      </c>
      <c r="K1589" s="43">
        <v>3.0794379999999999E-3</v>
      </c>
      <c r="L1589" s="43">
        <v>7.4794125999999995E-4</v>
      </c>
      <c r="M1589" s="43">
        <v>1.1490077E-2</v>
      </c>
      <c r="N1589" s="43">
        <v>1.4257968999999999</v>
      </c>
      <c r="O1589" s="43">
        <v>1.6882276999999999E-4</v>
      </c>
      <c r="P1589" s="43">
        <v>2.9925143000000001E-2</v>
      </c>
      <c r="Q1589" s="43">
        <v>1.5105248999999999E-3</v>
      </c>
      <c r="R1589" s="43">
        <v>3.2942276999999999E-2</v>
      </c>
      <c r="S1589" s="43">
        <v>3.1208508999999999E-2</v>
      </c>
      <c r="U1589" s="77">
        <f t="shared" si="125"/>
        <v>4.7699545689655167</v>
      </c>
    </row>
    <row r="1590" spans="1:21">
      <c r="A1590" s="41" t="s">
        <v>33</v>
      </c>
      <c r="B1590" s="41" t="s">
        <v>3072</v>
      </c>
      <c r="C1590" s="74">
        <f t="shared" si="121"/>
        <v>1.7706858728600001</v>
      </c>
      <c r="D1590" s="74">
        <f t="shared" si="122"/>
        <v>2.9629170589999997E-2</v>
      </c>
      <c r="E1590" s="74">
        <f t="shared" si="123"/>
        <v>1.2293581738000001</v>
      </c>
      <c r="F1590" s="74">
        <f t="shared" si="124"/>
        <v>9.5326568470000012E-2</v>
      </c>
      <c r="G1590" s="75">
        <v>0.41637195999999999</v>
      </c>
      <c r="H1590" s="43">
        <v>6.0809438000000004E-3</v>
      </c>
      <c r="I1590" s="43">
        <v>0.17090822999999999</v>
      </c>
      <c r="J1590" s="43">
        <v>1.5203293999999999E-2</v>
      </c>
      <c r="K1590" s="43">
        <v>3.2044068999999998E-3</v>
      </c>
      <c r="L1590" s="43">
        <v>8.0080869000000003E-4</v>
      </c>
      <c r="M1590" s="43">
        <v>1.0420660999999999E-2</v>
      </c>
      <c r="N1590" s="43">
        <v>1.0523690000000001</v>
      </c>
      <c r="O1590" s="43">
        <v>1.7884016999999999E-4</v>
      </c>
      <c r="P1590" s="43">
        <v>2.8691814E-2</v>
      </c>
      <c r="Q1590" s="43">
        <v>1.5686973000000001E-3</v>
      </c>
      <c r="R1590" s="43">
        <v>3.3518791999999999E-2</v>
      </c>
      <c r="S1590" s="43">
        <v>3.1368424999999998E-2</v>
      </c>
      <c r="U1590" s="77">
        <f t="shared" si="125"/>
        <v>3.5894134482758617</v>
      </c>
    </row>
    <row r="1591" spans="1:21">
      <c r="A1591" s="41" t="s">
        <v>33</v>
      </c>
      <c r="B1591" s="41" t="s">
        <v>3073</v>
      </c>
      <c r="C1591" s="74">
        <f t="shared" si="121"/>
        <v>0.44098591393999992</v>
      </c>
      <c r="D1591" s="74">
        <f t="shared" si="122"/>
        <v>2.2565270719999999E-2</v>
      </c>
      <c r="E1591" s="74">
        <f t="shared" si="123"/>
        <v>0.26463925639999997</v>
      </c>
      <c r="F1591" s="74">
        <f t="shared" si="124"/>
        <v>9.7322226819999996E-2</v>
      </c>
      <c r="G1591" s="75">
        <v>5.6459160000000001E-2</v>
      </c>
      <c r="H1591" s="43">
        <v>3.1023034E-3</v>
      </c>
      <c r="I1591" s="43">
        <v>0.18129988999999999</v>
      </c>
      <c r="J1591" s="43">
        <v>1.3077798999999999E-2</v>
      </c>
      <c r="K1591" s="43">
        <v>3.0329598999999999E-3</v>
      </c>
      <c r="L1591" s="43">
        <v>3.8845901999999999E-4</v>
      </c>
      <c r="M1591" s="43">
        <v>6.0660528E-3</v>
      </c>
      <c r="N1591" s="43">
        <v>8.0237062999999997E-2</v>
      </c>
      <c r="O1591" s="43">
        <v>1.9461861999999999E-4</v>
      </c>
      <c r="P1591" s="43">
        <v>2.5626513E-2</v>
      </c>
      <c r="Q1591" s="43">
        <v>1.9808012E-3</v>
      </c>
      <c r="R1591" s="43">
        <v>3.7256691000000002E-2</v>
      </c>
      <c r="S1591" s="43">
        <v>3.2263603000000002E-2</v>
      </c>
      <c r="U1591" s="77">
        <f t="shared" si="125"/>
        <v>0.48671689655172412</v>
      </c>
    </row>
    <row r="1592" spans="1:21">
      <c r="B1592" s="81" t="s">
        <v>3074</v>
      </c>
      <c r="C1592" s="76"/>
      <c r="D1592" s="76"/>
      <c r="E1592" s="76"/>
      <c r="F1592" s="76"/>
      <c r="G1592" s="79"/>
      <c r="H1592" s="80"/>
      <c r="I1592" s="80"/>
      <c r="J1592" s="80"/>
      <c r="K1592" s="80"/>
      <c r="L1592" s="80"/>
      <c r="M1592" s="80"/>
      <c r="N1592" s="80"/>
      <c r="O1592" s="80"/>
      <c r="P1592" s="80"/>
      <c r="Q1592" s="80"/>
      <c r="R1592" s="80"/>
      <c r="S1592" s="80"/>
      <c r="U1592" s="78"/>
    </row>
    <row r="1593" spans="1:21">
      <c r="A1593" s="41" t="s">
        <v>33</v>
      </c>
      <c r="B1593" s="41" t="s">
        <v>3075</v>
      </c>
      <c r="C1593" s="74">
        <f t="shared" si="121"/>
        <v>6.6511238279800003E-2</v>
      </c>
      <c r="D1593" s="74">
        <f t="shared" si="122"/>
        <v>6.3106666779999998E-4</v>
      </c>
      <c r="E1593" s="74">
        <f t="shared" si="123"/>
        <v>2.3887024121000001E-2</v>
      </c>
      <c r="F1593" s="74">
        <f t="shared" si="124"/>
        <v>1.2776308490999999E-2</v>
      </c>
      <c r="G1593" s="75">
        <v>2.9216839000000001E-2</v>
      </c>
      <c r="H1593" s="43">
        <v>8.2125120999999995E-5</v>
      </c>
      <c r="I1593" s="43">
        <v>1.1291953E-2</v>
      </c>
      <c r="J1593" s="43">
        <v>2.6945160000000002E-4</v>
      </c>
      <c r="K1593" s="43">
        <v>1.3097236999999999E-4</v>
      </c>
      <c r="L1593" s="43">
        <v>7.0320977999999996E-6</v>
      </c>
      <c r="M1593" s="43">
        <v>2.236106E-4</v>
      </c>
      <c r="N1593" s="43">
        <v>1.2512946E-2</v>
      </c>
      <c r="O1593" s="43">
        <v>1.9161533999999999E-5</v>
      </c>
      <c r="P1593" s="43">
        <v>2.8489028000000001E-4</v>
      </c>
      <c r="Q1593" s="43">
        <v>4.6916716999999997E-5</v>
      </c>
      <c r="R1593" s="43">
        <v>1.1493941000000001E-2</v>
      </c>
      <c r="S1593" s="43">
        <v>9.3139896000000002E-4</v>
      </c>
      <c r="U1593" s="77">
        <f t="shared" si="125"/>
        <v>0.25186930172413791</v>
      </c>
    </row>
    <row r="1594" spans="1:21">
      <c r="A1594" s="41" t="s">
        <v>33</v>
      </c>
      <c r="B1594" s="41" t="s">
        <v>3076</v>
      </c>
      <c r="C1594" s="74">
        <f t="shared" si="121"/>
        <v>0.48291649964400002</v>
      </c>
      <c r="D1594" s="74">
        <f t="shared" si="122"/>
        <v>9.5383108900000003E-3</v>
      </c>
      <c r="E1594" s="74">
        <f t="shared" si="123"/>
        <v>0.40866395086000001</v>
      </c>
      <c r="F1594" s="74">
        <f t="shared" si="124"/>
        <v>1.9934182894000001E-2</v>
      </c>
      <c r="G1594" s="75">
        <v>4.4780054999999999E-2</v>
      </c>
      <c r="H1594" s="43">
        <v>8.1327085999999998E-4</v>
      </c>
      <c r="I1594" s="43">
        <v>0.30783901000000002</v>
      </c>
      <c r="J1594" s="43">
        <v>2.6392513000000001E-3</v>
      </c>
      <c r="K1594" s="43">
        <v>4.7755909999999999E-4</v>
      </c>
      <c r="L1594" s="43">
        <v>2.0222818999999999E-4</v>
      </c>
      <c r="M1594" s="43">
        <v>6.2192723000000002E-3</v>
      </c>
      <c r="N1594" s="43">
        <v>0.10001167</v>
      </c>
      <c r="O1594" s="43">
        <v>5.1884483999999997E-5</v>
      </c>
      <c r="P1594" s="43">
        <v>1.7827403E-3</v>
      </c>
      <c r="Q1594" s="43">
        <v>2.8035951000000001E-4</v>
      </c>
      <c r="R1594" s="43">
        <v>1.2733529E-2</v>
      </c>
      <c r="S1594" s="43">
        <v>5.0856696000000003E-3</v>
      </c>
      <c r="U1594" s="77">
        <f t="shared" si="125"/>
        <v>0.38603495689655171</v>
      </c>
    </row>
    <row r="1595" spans="1:21">
      <c r="A1595" s="41" t="s">
        <v>33</v>
      </c>
      <c r="B1595" s="41" t="s">
        <v>3077</v>
      </c>
      <c r="C1595" s="74">
        <f t="shared" si="121"/>
        <v>4.1185511980800005E-2</v>
      </c>
      <c r="D1595" s="74">
        <f t="shared" si="122"/>
        <v>1.2112878318000001E-3</v>
      </c>
      <c r="E1595" s="74">
        <f t="shared" si="123"/>
        <v>1.1764718719999999E-2</v>
      </c>
      <c r="F1595" s="74">
        <f t="shared" si="124"/>
        <v>1.9217479228999999E-2</v>
      </c>
      <c r="G1595" s="75">
        <v>8.9920261999999994E-3</v>
      </c>
      <c r="H1595" s="43">
        <v>1.6473905E-4</v>
      </c>
      <c r="I1595" s="43">
        <v>1.1846274E-2</v>
      </c>
      <c r="J1595" s="43">
        <v>8.2835242000000003E-4</v>
      </c>
      <c r="K1595" s="43">
        <v>3.1064196999999998E-4</v>
      </c>
      <c r="L1595" s="43">
        <v>6.0503348000000004E-6</v>
      </c>
      <c r="M1595" s="43">
        <v>6.6243107000000002E-5</v>
      </c>
      <c r="N1595" s="43">
        <v>-2.4629433000000002E-4</v>
      </c>
      <c r="O1595" s="43">
        <v>3.6796918000000003E-5</v>
      </c>
      <c r="P1595" s="43">
        <v>1.5074685E-3</v>
      </c>
      <c r="Q1595" s="43">
        <v>8.7180111000000006E-5</v>
      </c>
      <c r="R1595" s="43">
        <v>1.6266356999999999E-2</v>
      </c>
      <c r="S1595" s="43">
        <v>1.3196766999999999E-3</v>
      </c>
      <c r="U1595" s="77">
        <f t="shared" si="125"/>
        <v>7.7517467241379298E-2</v>
      </c>
    </row>
    <row r="1596" spans="1:21">
      <c r="A1596" s="41" t="s">
        <v>33</v>
      </c>
      <c r="B1596" s="41" t="s">
        <v>3078</v>
      </c>
      <c r="C1596" s="74">
        <f t="shared" si="121"/>
        <v>6.3858806377999997</v>
      </c>
      <c r="D1596" s="74">
        <f t="shared" si="122"/>
        <v>0.18002079970000001</v>
      </c>
      <c r="E1596" s="74">
        <f t="shared" si="123"/>
        <v>5.3385522209999996</v>
      </c>
      <c r="F1596" s="74">
        <f t="shared" si="124"/>
        <v>0.4188511171</v>
      </c>
      <c r="G1596" s="75">
        <v>0.44845649999999998</v>
      </c>
      <c r="H1596" s="43">
        <v>2.7325321E-2</v>
      </c>
      <c r="I1596" s="43">
        <v>1.6611731000000001</v>
      </c>
      <c r="J1596" s="43">
        <v>8.1757720000000006E-2</v>
      </c>
      <c r="K1596" s="43">
        <v>2.5739794999999999E-2</v>
      </c>
      <c r="L1596" s="43">
        <v>6.0122526999999999E-3</v>
      </c>
      <c r="M1596" s="43">
        <v>6.6511031999999998E-2</v>
      </c>
      <c r="N1596" s="43">
        <v>3.6500537999999998</v>
      </c>
      <c r="O1596" s="43">
        <v>1.8465061E-3</v>
      </c>
      <c r="P1596" s="43">
        <v>0.17613976000000001</v>
      </c>
      <c r="Q1596" s="43">
        <v>1.9096680000000001E-2</v>
      </c>
      <c r="R1596" s="43">
        <v>0.12379426</v>
      </c>
      <c r="S1596" s="43">
        <v>9.7973910999999997E-2</v>
      </c>
      <c r="U1596" s="77">
        <f t="shared" si="125"/>
        <v>3.8660043103448274</v>
      </c>
    </row>
    <row r="1597" spans="1:21">
      <c r="A1597" s="41" t="s">
        <v>33</v>
      </c>
      <c r="B1597" s="41" t="s">
        <v>3079</v>
      </c>
      <c r="C1597" s="74">
        <f t="shared" si="121"/>
        <v>9.0875463468999982</v>
      </c>
      <c r="D1597" s="74">
        <f t="shared" si="122"/>
        <v>0.1183406689</v>
      </c>
      <c r="E1597" s="74">
        <f t="shared" si="123"/>
        <v>7.954574107</v>
      </c>
      <c r="F1597" s="74">
        <f t="shared" si="124"/>
        <v>0.69135506099999999</v>
      </c>
      <c r="G1597" s="75">
        <v>0.32327651000000002</v>
      </c>
      <c r="H1597" s="43">
        <v>2.5325337E-2</v>
      </c>
      <c r="I1597" s="43">
        <v>0.99943077000000002</v>
      </c>
      <c r="J1597" s="43">
        <v>5.8624308E-2</v>
      </c>
      <c r="K1597" s="43">
        <v>1.9129643000000002E-2</v>
      </c>
      <c r="L1597" s="43">
        <v>4.0545019000000002E-3</v>
      </c>
      <c r="M1597" s="43">
        <v>3.6532215999999999E-2</v>
      </c>
      <c r="N1597" s="43">
        <v>6.929818</v>
      </c>
      <c r="O1597" s="43">
        <v>1.2772300000000001E-3</v>
      </c>
      <c r="P1597" s="43">
        <v>0.12242363000000001</v>
      </c>
      <c r="Q1597" s="43">
        <v>2.0645182000000002E-2</v>
      </c>
      <c r="R1597" s="43">
        <v>8.3100598999999997E-2</v>
      </c>
      <c r="S1597" s="43">
        <v>0.46390841999999999</v>
      </c>
      <c r="U1597" s="77">
        <f t="shared" si="125"/>
        <v>2.7868664655172415</v>
      </c>
    </row>
    <row r="1598" spans="1:21">
      <c r="A1598" s="41" t="s">
        <v>33</v>
      </c>
      <c r="B1598" s="41" t="s">
        <v>3080</v>
      </c>
      <c r="C1598" s="74">
        <f t="shared" si="121"/>
        <v>19.138732304700003</v>
      </c>
      <c r="D1598" s="74">
        <f t="shared" si="122"/>
        <v>0.21481706619999999</v>
      </c>
      <c r="E1598" s="74">
        <f t="shared" si="123"/>
        <v>8.3384047900000002</v>
      </c>
      <c r="F1598" s="74">
        <f t="shared" si="124"/>
        <v>10.140362268500001</v>
      </c>
      <c r="G1598" s="75">
        <v>0.44514818</v>
      </c>
      <c r="H1598" s="43">
        <v>0.10428389</v>
      </c>
      <c r="I1598" s="43">
        <v>1.5144016</v>
      </c>
      <c r="J1598" s="43">
        <v>6.3581194999999993E-2</v>
      </c>
      <c r="K1598" s="43">
        <v>1.377886E-2</v>
      </c>
      <c r="L1598" s="43">
        <v>3.9623612000000002E-3</v>
      </c>
      <c r="M1598" s="43">
        <v>0.13349464999999999</v>
      </c>
      <c r="N1598" s="43">
        <v>6.7197193000000004</v>
      </c>
      <c r="O1598" s="43">
        <v>4.0526994999999996E-3</v>
      </c>
      <c r="P1598" s="43">
        <v>0.10531544</v>
      </c>
      <c r="Q1598" s="43">
        <v>3.5805363999999999E-2</v>
      </c>
      <c r="R1598" s="43">
        <v>5.3749365E-2</v>
      </c>
      <c r="S1598" s="43">
        <v>9.9414394000000001</v>
      </c>
      <c r="U1598" s="77">
        <f t="shared" si="125"/>
        <v>3.8374843103448275</v>
      </c>
    </row>
    <row r="1599" spans="1:21">
      <c r="A1599" s="41" t="s">
        <v>33</v>
      </c>
      <c r="B1599" s="41" t="s">
        <v>3081</v>
      </c>
      <c r="C1599" s="74">
        <f t="shared" si="121"/>
        <v>12.358423989099999</v>
      </c>
      <c r="D1599" s="74">
        <f t="shared" si="122"/>
        <v>0.22789786500000003</v>
      </c>
      <c r="E1599" s="74">
        <f t="shared" si="123"/>
        <v>5.3476220239999996</v>
      </c>
      <c r="F1599" s="74">
        <f t="shared" si="124"/>
        <v>6.3132140800999998</v>
      </c>
      <c r="G1599" s="75">
        <v>0.46969001999999999</v>
      </c>
      <c r="H1599" s="43">
        <v>7.7390124000000005E-2</v>
      </c>
      <c r="I1599" s="43">
        <v>1.2253354999999999</v>
      </c>
      <c r="J1599" s="43">
        <v>9.7888524000000005E-2</v>
      </c>
      <c r="K1599" s="43">
        <v>2.5827632999999999E-2</v>
      </c>
      <c r="L1599" s="43">
        <v>1.0252981E-2</v>
      </c>
      <c r="M1599" s="43">
        <v>9.3928727000000004E-2</v>
      </c>
      <c r="N1599" s="43">
        <v>4.0448963999999998</v>
      </c>
      <c r="O1599" s="43">
        <v>3.8390921000000001E-3</v>
      </c>
      <c r="P1599" s="43">
        <v>0.1998135</v>
      </c>
      <c r="Q1599" s="43">
        <v>2.9201429000000001E-2</v>
      </c>
      <c r="R1599" s="43">
        <v>5.5742058999999997E-2</v>
      </c>
      <c r="S1599" s="43">
        <v>6.0246180000000003</v>
      </c>
      <c r="U1599" s="77">
        <f t="shared" si="125"/>
        <v>4.0490518965517239</v>
      </c>
    </row>
    <row r="1600" spans="1:21">
      <c r="A1600" s="41" t="s">
        <v>33</v>
      </c>
      <c r="B1600" s="41" t="s">
        <v>3082</v>
      </c>
      <c r="C1600" s="74">
        <f t="shared" si="121"/>
        <v>7.7232353378999994</v>
      </c>
      <c r="D1600" s="74">
        <f t="shared" si="122"/>
        <v>0.17534847340000001</v>
      </c>
      <c r="E1600" s="74">
        <f t="shared" si="123"/>
        <v>6.4629202269999997</v>
      </c>
      <c r="F1600" s="74">
        <f t="shared" si="124"/>
        <v>0.63824762749999997</v>
      </c>
      <c r="G1600" s="75">
        <v>0.44671901000000003</v>
      </c>
      <c r="H1600" s="43">
        <v>3.7776927000000002E-2</v>
      </c>
      <c r="I1600" s="43">
        <v>1.4303555999999999</v>
      </c>
      <c r="J1600" s="43">
        <v>8.5760997000000005E-2</v>
      </c>
      <c r="K1600" s="43">
        <v>2.6308647000000001E-2</v>
      </c>
      <c r="L1600" s="43">
        <v>5.2212774E-3</v>
      </c>
      <c r="M1600" s="43">
        <v>5.8057551999999998E-2</v>
      </c>
      <c r="N1600" s="43">
        <v>4.9947876999999998</v>
      </c>
      <c r="O1600" s="43">
        <v>2.2224795E-3</v>
      </c>
      <c r="P1600" s="43">
        <v>0.18201728</v>
      </c>
      <c r="Q1600" s="43">
        <v>2.2433438E-2</v>
      </c>
      <c r="R1600" s="43">
        <v>0.10642571000000001</v>
      </c>
      <c r="S1600" s="43">
        <v>0.32514872</v>
      </c>
      <c r="U1600" s="77">
        <f t="shared" si="125"/>
        <v>3.8510259482758622</v>
      </c>
    </row>
    <row r="1601" spans="1:21">
      <c r="A1601" s="41" t="s">
        <v>33</v>
      </c>
      <c r="B1601" s="41" t="s">
        <v>3083</v>
      </c>
      <c r="C1601" s="74">
        <f t="shared" si="121"/>
        <v>12.601806057899998</v>
      </c>
      <c r="D1601" s="74">
        <f t="shared" si="122"/>
        <v>0.1453394022</v>
      </c>
      <c r="E1601" s="74">
        <f t="shared" si="123"/>
        <v>11.655434641999999</v>
      </c>
      <c r="F1601" s="74">
        <f t="shared" si="124"/>
        <v>0.43900471369999994</v>
      </c>
      <c r="G1601" s="75">
        <v>0.3620273</v>
      </c>
      <c r="H1601" s="43">
        <v>3.1101641999999999E-2</v>
      </c>
      <c r="I1601" s="43">
        <v>1.0004770000000001</v>
      </c>
      <c r="J1601" s="43">
        <v>6.9453473000000002E-2</v>
      </c>
      <c r="K1601" s="43">
        <v>2.2782923E-2</v>
      </c>
      <c r="L1601" s="43">
        <v>3.4831421999999999E-3</v>
      </c>
      <c r="M1601" s="43">
        <v>4.9619864E-2</v>
      </c>
      <c r="N1601" s="43">
        <v>10.623856</v>
      </c>
      <c r="O1601" s="43">
        <v>1.5155686999999999E-3</v>
      </c>
      <c r="P1601" s="43">
        <v>0.14509843</v>
      </c>
      <c r="Q1601" s="43">
        <v>2.5602722000000001E-2</v>
      </c>
      <c r="R1601" s="43">
        <v>9.2134632999999994E-2</v>
      </c>
      <c r="S1601" s="43">
        <v>0.17465336000000001</v>
      </c>
      <c r="U1601" s="77">
        <f t="shared" si="125"/>
        <v>3.1209249999999997</v>
      </c>
    </row>
    <row r="1602" spans="1:21">
      <c r="A1602" s="41" t="s">
        <v>33</v>
      </c>
      <c r="B1602" s="41" t="s">
        <v>3084</v>
      </c>
      <c r="C1602" s="74">
        <f t="shared" si="121"/>
        <v>5.4063537411000002</v>
      </c>
      <c r="D1602" s="74">
        <f t="shared" si="122"/>
        <v>0.11773315670000001</v>
      </c>
      <c r="E1602" s="74">
        <f t="shared" si="123"/>
        <v>4.4358798469999998</v>
      </c>
      <c r="F1602" s="74">
        <f t="shared" si="124"/>
        <v>0.53670626740000005</v>
      </c>
      <c r="G1602" s="75">
        <v>0.31603447000000001</v>
      </c>
      <c r="H1602" s="43">
        <v>2.1103746999999999E-2</v>
      </c>
      <c r="I1602" s="43">
        <v>1.0635380999999999</v>
      </c>
      <c r="J1602" s="43">
        <v>6.1419373999999999E-2</v>
      </c>
      <c r="K1602" s="43">
        <v>1.8711940999999999E-2</v>
      </c>
      <c r="L1602" s="43">
        <v>3.7839346999999999E-3</v>
      </c>
      <c r="M1602" s="43">
        <v>3.3817907000000001E-2</v>
      </c>
      <c r="N1602" s="43">
        <v>3.3512379999999999</v>
      </c>
      <c r="O1602" s="43">
        <v>1.4688343999999999E-3</v>
      </c>
      <c r="P1602" s="43">
        <v>0.13362002000000001</v>
      </c>
      <c r="Q1602" s="43">
        <v>1.3411322E-2</v>
      </c>
      <c r="R1602" s="43">
        <v>8.4296630999999997E-2</v>
      </c>
      <c r="S1602" s="43">
        <v>0.30390946000000002</v>
      </c>
      <c r="U1602" s="77">
        <f t="shared" si="125"/>
        <v>2.7244350862068965</v>
      </c>
    </row>
    <row r="1603" spans="1:21">
      <c r="A1603" s="41" t="s">
        <v>33</v>
      </c>
      <c r="B1603" s="41" t="s">
        <v>3085</v>
      </c>
      <c r="C1603" s="74">
        <f t="shared" si="121"/>
        <v>10.5302697399</v>
      </c>
      <c r="D1603" s="74">
        <f t="shared" si="122"/>
        <v>0.132252752</v>
      </c>
      <c r="E1603" s="74">
        <f t="shared" si="123"/>
        <v>9.641183517</v>
      </c>
      <c r="F1603" s="74">
        <f t="shared" si="124"/>
        <v>0.41257285090000001</v>
      </c>
      <c r="G1603" s="75">
        <v>0.34426062000000002</v>
      </c>
      <c r="H1603" s="43">
        <v>2.6413816999999999E-2</v>
      </c>
      <c r="I1603" s="43">
        <v>1.1259991</v>
      </c>
      <c r="J1603" s="43">
        <v>6.1458085000000003E-2</v>
      </c>
      <c r="K1603" s="43">
        <v>1.9793176999999999E-2</v>
      </c>
      <c r="L1603" s="43">
        <v>3.4387739999999999E-3</v>
      </c>
      <c r="M1603" s="43">
        <v>4.7562715999999998E-2</v>
      </c>
      <c r="N1603" s="43">
        <v>8.4887706000000005</v>
      </c>
      <c r="O1603" s="43">
        <v>1.3837449E-3</v>
      </c>
      <c r="P1603" s="43">
        <v>0.12924754999999999</v>
      </c>
      <c r="Q1603" s="43">
        <v>2.0684793999999999E-2</v>
      </c>
      <c r="R1603" s="43">
        <v>8.3914872000000001E-2</v>
      </c>
      <c r="S1603" s="43">
        <v>0.17734189</v>
      </c>
      <c r="U1603" s="77">
        <f t="shared" si="125"/>
        <v>2.9677639655172414</v>
      </c>
    </row>
    <row r="1604" spans="1:21">
      <c r="A1604" s="41" t="s">
        <v>33</v>
      </c>
      <c r="B1604" s="41" t="s">
        <v>3086</v>
      </c>
      <c r="C1604" s="74">
        <f t="shared" si="121"/>
        <v>9.143845024900001</v>
      </c>
      <c r="D1604" s="74">
        <f t="shared" si="122"/>
        <v>0.1439439086</v>
      </c>
      <c r="E1604" s="74">
        <f t="shared" si="123"/>
        <v>8.295525284</v>
      </c>
      <c r="F1604" s="74">
        <f t="shared" si="124"/>
        <v>0.34210695229999999</v>
      </c>
      <c r="G1604" s="75">
        <v>0.36226888000000002</v>
      </c>
      <c r="H1604" s="43">
        <v>2.3594084000000001E-2</v>
      </c>
      <c r="I1604" s="43">
        <v>1.1501667</v>
      </c>
      <c r="J1604" s="43">
        <v>7.2260491999999996E-2</v>
      </c>
      <c r="K1604" s="43">
        <v>2.2661265999999999E-2</v>
      </c>
      <c r="L1604" s="43">
        <v>4.9145856000000002E-3</v>
      </c>
      <c r="M1604" s="43">
        <v>4.4107565000000001E-2</v>
      </c>
      <c r="N1604" s="43">
        <v>7.1217645000000003</v>
      </c>
      <c r="O1604" s="43">
        <v>1.6044273E-3</v>
      </c>
      <c r="P1604" s="43">
        <v>0.15667296</v>
      </c>
      <c r="Q1604" s="43">
        <v>1.7334043E-2</v>
      </c>
      <c r="R1604" s="43">
        <v>0.1059054</v>
      </c>
      <c r="S1604" s="43">
        <v>6.0590122000000003E-2</v>
      </c>
      <c r="U1604" s="77">
        <f t="shared" si="125"/>
        <v>3.1230075862068967</v>
      </c>
    </row>
    <row r="1605" spans="1:21">
      <c r="A1605" s="41" t="s">
        <v>33</v>
      </c>
      <c r="B1605" s="41" t="s">
        <v>3087</v>
      </c>
      <c r="C1605" s="74">
        <f t="shared" si="121"/>
        <v>11.692717142500001</v>
      </c>
      <c r="D1605" s="74">
        <f t="shared" si="122"/>
        <v>0.16048726990000001</v>
      </c>
      <c r="E1605" s="74">
        <f t="shared" si="123"/>
        <v>10.775080186</v>
      </c>
      <c r="F1605" s="74">
        <f t="shared" si="124"/>
        <v>0.36293896660000002</v>
      </c>
      <c r="G1605" s="75">
        <v>0.39421072000000001</v>
      </c>
      <c r="H1605" s="43">
        <v>2.5409385999999999E-2</v>
      </c>
      <c r="I1605" s="43">
        <v>1.3613492</v>
      </c>
      <c r="J1605" s="43">
        <v>7.3599778000000005E-2</v>
      </c>
      <c r="K1605" s="43">
        <v>2.3117011999999999E-2</v>
      </c>
      <c r="L1605" s="43">
        <v>5.4355148999999997E-3</v>
      </c>
      <c r="M1605" s="43">
        <v>5.8334965000000003E-2</v>
      </c>
      <c r="N1605" s="43">
        <v>9.3883215999999994</v>
      </c>
      <c r="O1605" s="43">
        <v>1.6566076E-3</v>
      </c>
      <c r="P1605" s="43">
        <v>0.15811532</v>
      </c>
      <c r="Q1605" s="43">
        <v>1.8187268999999999E-2</v>
      </c>
      <c r="R1605" s="43">
        <v>0.10881641</v>
      </c>
      <c r="S1605" s="43">
        <v>7.6163359999999999E-2</v>
      </c>
      <c r="U1605" s="77">
        <f t="shared" si="125"/>
        <v>3.3983682758620688</v>
      </c>
    </row>
    <row r="1606" spans="1:21">
      <c r="A1606" s="41" t="s">
        <v>33</v>
      </c>
      <c r="B1606" s="41" t="s">
        <v>3088</v>
      </c>
      <c r="C1606" s="74">
        <f t="shared" si="121"/>
        <v>9.8004081542000012</v>
      </c>
      <c r="D1606" s="74">
        <f t="shared" si="122"/>
        <v>0.16041328760000001</v>
      </c>
      <c r="E1606" s="74">
        <f t="shared" si="123"/>
        <v>8.8511121280000005</v>
      </c>
      <c r="F1606" s="74">
        <f t="shared" si="124"/>
        <v>0.36700932860000002</v>
      </c>
      <c r="G1606" s="75">
        <v>0.42187341</v>
      </c>
      <c r="H1606" s="43">
        <v>2.9766928000000002E-2</v>
      </c>
      <c r="I1606" s="43">
        <v>1.3896481999999999</v>
      </c>
      <c r="J1606" s="43">
        <v>7.6921826999999998E-2</v>
      </c>
      <c r="K1606" s="43">
        <v>2.4772761000000001E-2</v>
      </c>
      <c r="L1606" s="43">
        <v>6.7754175999999999E-3</v>
      </c>
      <c r="M1606" s="43">
        <v>5.1943282E-2</v>
      </c>
      <c r="N1606" s="43">
        <v>7.4316969999999998</v>
      </c>
      <c r="O1606" s="43">
        <v>1.6969336000000001E-3</v>
      </c>
      <c r="P1606" s="43">
        <v>0.16262992000000001</v>
      </c>
      <c r="Q1606" s="43">
        <v>2.2918951999999999E-2</v>
      </c>
      <c r="R1606" s="43">
        <v>0.10972483</v>
      </c>
      <c r="S1606" s="43">
        <v>7.0038692999999999E-2</v>
      </c>
      <c r="U1606" s="77">
        <f t="shared" si="125"/>
        <v>3.6368397413793101</v>
      </c>
    </row>
    <row r="1607" spans="1:21">
      <c r="A1607" s="41" t="s">
        <v>33</v>
      </c>
      <c r="B1607" s="41" t="s">
        <v>3089</v>
      </c>
      <c r="C1607" s="74">
        <f t="shared" si="121"/>
        <v>8.7241737970000024</v>
      </c>
      <c r="D1607" s="74">
        <f t="shared" si="122"/>
        <v>0.1670217638</v>
      </c>
      <c r="E1607" s="74">
        <f t="shared" si="123"/>
        <v>7.2839301260000004</v>
      </c>
      <c r="F1607" s="74">
        <f t="shared" si="124"/>
        <v>0.83574731720000006</v>
      </c>
      <c r="G1607" s="75">
        <v>0.43747459</v>
      </c>
      <c r="H1607" s="43">
        <v>3.9829226000000002E-2</v>
      </c>
      <c r="I1607" s="43">
        <v>1.1471903000000001</v>
      </c>
      <c r="J1607" s="43">
        <v>9.5735469000000004E-2</v>
      </c>
      <c r="K1607" s="43">
        <v>2.9201547000000001E-2</v>
      </c>
      <c r="L1607" s="43">
        <v>3.2147438000000002E-3</v>
      </c>
      <c r="M1607" s="43">
        <v>3.8870004E-2</v>
      </c>
      <c r="N1607" s="43">
        <v>6.0969106000000002</v>
      </c>
      <c r="O1607" s="43">
        <v>2.5019581999999999E-3</v>
      </c>
      <c r="P1607" s="43">
        <v>0.20592545000000001</v>
      </c>
      <c r="Q1607" s="43">
        <v>2.3845679000000002E-2</v>
      </c>
      <c r="R1607" s="43">
        <v>0.16082799</v>
      </c>
      <c r="S1607" s="43">
        <v>0.44264624000000002</v>
      </c>
      <c r="U1607" s="77">
        <f t="shared" si="125"/>
        <v>3.7713326724137928</v>
      </c>
    </row>
    <row r="1608" spans="1:21">
      <c r="A1608" s="41" t="s">
        <v>33</v>
      </c>
      <c r="B1608" s="41" t="s">
        <v>3090</v>
      </c>
      <c r="C1608" s="74">
        <f t="shared" si="121"/>
        <v>9.8884108778000002</v>
      </c>
      <c r="D1608" s="74">
        <f t="shared" si="122"/>
        <v>0.1660053229</v>
      </c>
      <c r="E1608" s="74">
        <f t="shared" si="123"/>
        <v>7.5652582620000004</v>
      </c>
      <c r="F1608" s="74">
        <f t="shared" si="124"/>
        <v>1.7464154329000001</v>
      </c>
      <c r="G1608" s="75">
        <v>0.41073186</v>
      </c>
      <c r="H1608" s="43">
        <v>4.1565461999999997E-2</v>
      </c>
      <c r="I1608" s="43">
        <v>1.2042637</v>
      </c>
      <c r="J1608" s="43">
        <v>8.1635138999999995E-2</v>
      </c>
      <c r="K1608" s="43">
        <v>2.4606637000000001E-2</v>
      </c>
      <c r="L1608" s="43">
        <v>4.8600709000000001E-3</v>
      </c>
      <c r="M1608" s="43">
        <v>5.4903476E-2</v>
      </c>
      <c r="N1608" s="43">
        <v>6.3194290999999998</v>
      </c>
      <c r="O1608" s="43">
        <v>2.2857658999999998E-3</v>
      </c>
      <c r="P1608" s="43">
        <v>0.17177044</v>
      </c>
      <c r="Q1608" s="43">
        <v>2.3520757E-2</v>
      </c>
      <c r="R1608" s="43">
        <v>0.10920187000000001</v>
      </c>
      <c r="S1608" s="43">
        <v>1.4396366</v>
      </c>
      <c r="U1608" s="77">
        <f t="shared" si="125"/>
        <v>3.540791896551724</v>
      </c>
    </row>
    <row r="1609" spans="1:21">
      <c r="A1609" s="41" t="s">
        <v>33</v>
      </c>
      <c r="B1609" s="41" t="s">
        <v>3091</v>
      </c>
      <c r="C1609" s="74">
        <f t="shared" si="121"/>
        <v>1.1496913818400001</v>
      </c>
      <c r="D1609" s="74">
        <f t="shared" si="122"/>
        <v>3.2410308499999999E-2</v>
      </c>
      <c r="E1609" s="74">
        <f t="shared" si="123"/>
        <v>0.96113407419999997</v>
      </c>
      <c r="F1609" s="74">
        <f t="shared" si="124"/>
        <v>7.540847514E-2</v>
      </c>
      <c r="G1609" s="75">
        <v>8.0738524000000006E-2</v>
      </c>
      <c r="H1609" s="43">
        <v>4.9195541999999997E-3</v>
      </c>
      <c r="I1609" s="43">
        <v>0.29907172999999998</v>
      </c>
      <c r="J1609" s="43">
        <v>1.4719371E-2</v>
      </c>
      <c r="K1609" s="43">
        <v>4.6341018000000001E-3</v>
      </c>
      <c r="L1609" s="43">
        <v>1.0824247E-3</v>
      </c>
      <c r="M1609" s="43">
        <v>1.1974411000000001E-2</v>
      </c>
      <c r="N1609" s="43">
        <v>0.65714278999999998</v>
      </c>
      <c r="O1609" s="43">
        <v>3.3243843999999998E-4</v>
      </c>
      <c r="P1609" s="43">
        <v>3.1711580000000003E-2</v>
      </c>
      <c r="Q1609" s="43">
        <v>3.4380986999999999E-3</v>
      </c>
      <c r="R1609" s="43">
        <v>2.2287481000000001E-2</v>
      </c>
      <c r="S1609" s="43">
        <v>1.7638877000000001E-2</v>
      </c>
      <c r="U1609" s="77">
        <f t="shared" si="125"/>
        <v>0.69602175862068971</v>
      </c>
    </row>
    <row r="1610" spans="1:21">
      <c r="A1610" s="41" t="s">
        <v>33</v>
      </c>
      <c r="B1610" s="41" t="s">
        <v>3092</v>
      </c>
      <c r="C1610" s="74">
        <f t="shared" ref="C1610:C1673" si="126">D1610+E1610+F1610+G1610</f>
        <v>1.63585808866</v>
      </c>
      <c r="D1610" s="74">
        <f t="shared" ref="D1610:D1673" si="127">J1610+K1610+L1610+M1610</f>
        <v>2.130261935E-2</v>
      </c>
      <c r="E1610" s="74">
        <f t="shared" ref="E1610:E1673" si="128">H1610+I1610+N1610</f>
        <v>1.4319106485999999</v>
      </c>
      <c r="F1610" s="74">
        <f t="shared" ref="F1610:F1673" si="129">O1610+IF(P1610="x",0,P1610)+IF(Q1610="x",0,Q1610)+IF(R1610="x",0,R1610)+S1610</f>
        <v>0.12445150071</v>
      </c>
      <c r="G1610" s="75">
        <v>5.819332E-2</v>
      </c>
      <c r="H1610" s="43">
        <v>4.5588386000000002E-3</v>
      </c>
      <c r="I1610" s="43">
        <v>0.17990850999999999</v>
      </c>
      <c r="J1610" s="43">
        <v>1.0553019E-2</v>
      </c>
      <c r="K1610" s="43">
        <v>3.4435456999999999E-3</v>
      </c>
      <c r="L1610" s="43">
        <v>7.2985485000000001E-4</v>
      </c>
      <c r="M1610" s="43">
        <v>6.5761997999999999E-3</v>
      </c>
      <c r="N1610" s="43">
        <v>1.2474433</v>
      </c>
      <c r="O1610" s="43">
        <v>2.2991541000000001E-4</v>
      </c>
      <c r="P1610" s="43">
        <v>2.2037597999999999E-2</v>
      </c>
      <c r="Q1610" s="43">
        <v>3.7163592999999999E-3</v>
      </c>
      <c r="R1610" s="43">
        <v>1.495902E-2</v>
      </c>
      <c r="S1610" s="43">
        <v>8.3508607999999998E-2</v>
      </c>
      <c r="U1610" s="77">
        <f t="shared" si="125"/>
        <v>0.50166655172413788</v>
      </c>
    </row>
    <row r="1611" spans="1:21">
      <c r="A1611" s="41" t="s">
        <v>33</v>
      </c>
      <c r="B1611" s="41" t="s">
        <v>3093</v>
      </c>
      <c r="C1611" s="74">
        <f t="shared" si="126"/>
        <v>3.44450983094</v>
      </c>
      <c r="D1611" s="74">
        <f t="shared" si="127"/>
        <v>3.8661886659999999E-2</v>
      </c>
      <c r="E1611" s="74">
        <f t="shared" si="128"/>
        <v>1.5007116030000001</v>
      </c>
      <c r="F1611" s="74">
        <f t="shared" si="129"/>
        <v>1.8250204142799999</v>
      </c>
      <c r="G1611" s="75">
        <v>8.0115927000000003E-2</v>
      </c>
      <c r="H1611" s="43">
        <v>1.8768582999999998E-2</v>
      </c>
      <c r="I1611" s="43">
        <v>0.27255572</v>
      </c>
      <c r="J1611" s="43">
        <v>1.144308E-2</v>
      </c>
      <c r="K1611" s="43">
        <v>2.4798622999999999E-3</v>
      </c>
      <c r="L1611" s="43">
        <v>7.1312936000000003E-4</v>
      </c>
      <c r="M1611" s="43">
        <v>2.4025814999999999E-2</v>
      </c>
      <c r="N1611" s="43">
        <v>1.2093872999999999</v>
      </c>
      <c r="O1611" s="43">
        <v>7.2938807999999998E-4</v>
      </c>
      <c r="P1611" s="43">
        <v>1.8954236999999999E-2</v>
      </c>
      <c r="Q1611" s="43">
        <v>6.4441011000000003E-3</v>
      </c>
      <c r="R1611" s="43">
        <v>9.6735880999999999E-3</v>
      </c>
      <c r="S1611" s="43">
        <v>1.7892191</v>
      </c>
      <c r="U1611" s="77">
        <f t="shared" si="125"/>
        <v>0.69065454310344832</v>
      </c>
    </row>
    <row r="1612" spans="1:21">
      <c r="A1612" s="41" t="s">
        <v>33</v>
      </c>
      <c r="B1612" s="41" t="s">
        <v>3094</v>
      </c>
      <c r="C1612" s="74">
        <f t="shared" si="126"/>
        <v>2.2243558600400002</v>
      </c>
      <c r="D1612" s="74">
        <f t="shared" si="127"/>
        <v>4.1018657099999994E-2</v>
      </c>
      <c r="E1612" s="74">
        <f t="shared" si="128"/>
        <v>0.9625025479999999</v>
      </c>
      <c r="F1612" s="74">
        <f t="shared" si="129"/>
        <v>1.1362965479399998</v>
      </c>
      <c r="G1612" s="75">
        <v>8.4538107000000001E-2</v>
      </c>
      <c r="H1612" s="43">
        <v>1.3929218E-2</v>
      </c>
      <c r="I1612" s="43">
        <v>0.22054447999999999</v>
      </c>
      <c r="J1612" s="43">
        <v>1.7618663999999999E-2</v>
      </c>
      <c r="K1612" s="43">
        <v>4.6486386000000003E-3</v>
      </c>
      <c r="L1612" s="43">
        <v>1.8454035E-3</v>
      </c>
      <c r="M1612" s="43">
        <v>1.6905950999999999E-2</v>
      </c>
      <c r="N1612" s="43">
        <v>0.72802884999999995</v>
      </c>
      <c r="O1612" s="43">
        <v>6.9098673999999996E-4</v>
      </c>
      <c r="P1612" s="43">
        <v>3.5963835999999999E-2</v>
      </c>
      <c r="Q1612" s="43">
        <v>5.2558782000000004E-3</v>
      </c>
      <c r="R1612" s="43">
        <v>1.0032846999999999E-2</v>
      </c>
      <c r="S1612" s="43">
        <v>1.0843529999999999</v>
      </c>
      <c r="U1612" s="77">
        <f t="shared" si="125"/>
        <v>0.72877678448275862</v>
      </c>
    </row>
    <row r="1613" spans="1:21">
      <c r="A1613" s="41" t="s">
        <v>33</v>
      </c>
      <c r="B1613" s="41" t="s">
        <v>3095</v>
      </c>
      <c r="C1613" s="74">
        <f t="shared" si="126"/>
        <v>1.3903616273199999</v>
      </c>
      <c r="D1613" s="74">
        <f t="shared" si="127"/>
        <v>3.1566795129999999E-2</v>
      </c>
      <c r="E1613" s="74">
        <f t="shared" si="128"/>
        <v>1.1634756536999999</v>
      </c>
      <c r="F1613" s="74">
        <f t="shared" si="129"/>
        <v>0.11489938749</v>
      </c>
      <c r="G1613" s="75">
        <v>8.0419791000000004E-2</v>
      </c>
      <c r="H1613" s="43">
        <v>6.8007236999999996E-3</v>
      </c>
      <c r="I1613" s="43">
        <v>0.25749720999999998</v>
      </c>
      <c r="J1613" s="43">
        <v>1.543897E-2</v>
      </c>
      <c r="K1613" s="43">
        <v>4.7361670000000003E-3</v>
      </c>
      <c r="L1613" s="43">
        <v>9.3995112999999998E-4</v>
      </c>
      <c r="M1613" s="43">
        <v>1.0451706999999999E-2</v>
      </c>
      <c r="N1613" s="43">
        <v>0.89917771999999996</v>
      </c>
      <c r="O1613" s="43">
        <v>4.0009789E-4</v>
      </c>
      <c r="P1613" s="43">
        <v>3.2767334000000002E-2</v>
      </c>
      <c r="Q1613" s="43">
        <v>4.0385396E-3</v>
      </c>
      <c r="R1613" s="43">
        <v>1.9159098999999999E-2</v>
      </c>
      <c r="S1613" s="43">
        <v>5.8534317000000002E-2</v>
      </c>
      <c r="U1613" s="77">
        <f t="shared" si="125"/>
        <v>0.69327406034482764</v>
      </c>
    </row>
    <row r="1614" spans="1:21">
      <c r="A1614" s="41" t="s">
        <v>33</v>
      </c>
      <c r="B1614" s="41" t="s">
        <v>3096</v>
      </c>
      <c r="C1614" s="74">
        <f t="shared" si="126"/>
        <v>2.2694280240799998</v>
      </c>
      <c r="D1614" s="74">
        <f t="shared" si="127"/>
        <v>2.6173813359999999E-2</v>
      </c>
      <c r="E1614" s="74">
        <f t="shared" si="128"/>
        <v>2.0989983377999999</v>
      </c>
      <c r="F1614" s="74">
        <f t="shared" si="129"/>
        <v>7.9059272919999993E-2</v>
      </c>
      <c r="G1614" s="75">
        <v>6.5196599999999993E-2</v>
      </c>
      <c r="H1614" s="43">
        <v>5.6010178000000001E-3</v>
      </c>
      <c r="I1614" s="43">
        <v>0.18017342</v>
      </c>
      <c r="J1614" s="43">
        <v>1.2507704E-2</v>
      </c>
      <c r="K1614" s="43">
        <v>4.1029203E-3</v>
      </c>
      <c r="L1614" s="43">
        <v>6.2727045999999998E-4</v>
      </c>
      <c r="M1614" s="43">
        <v>8.9359186000000004E-3</v>
      </c>
      <c r="N1614" s="43">
        <v>1.9132239</v>
      </c>
      <c r="O1614" s="43">
        <v>2.7293502E-4</v>
      </c>
      <c r="P1614" s="43">
        <v>2.6130417999999999E-2</v>
      </c>
      <c r="Q1614" s="43">
        <v>4.6107309000000003E-3</v>
      </c>
      <c r="R1614" s="43">
        <v>1.6592297999999998E-2</v>
      </c>
      <c r="S1614" s="43">
        <v>3.1452890999999997E-2</v>
      </c>
      <c r="U1614" s="77">
        <f t="shared" si="125"/>
        <v>0.56203965517241372</v>
      </c>
    </row>
    <row r="1615" spans="1:21">
      <c r="A1615" s="41" t="s">
        <v>33</v>
      </c>
      <c r="B1615" s="41" t="s">
        <v>3097</v>
      </c>
      <c r="C1615" s="74">
        <f t="shared" si="126"/>
        <v>0.97316532487999996</v>
      </c>
      <c r="D1615" s="74">
        <f t="shared" si="127"/>
        <v>2.1192439300000001E-2</v>
      </c>
      <c r="E1615" s="74">
        <f t="shared" si="128"/>
        <v>0.79847613889999991</v>
      </c>
      <c r="F1615" s="74">
        <f t="shared" si="129"/>
        <v>9.6609276679999995E-2</v>
      </c>
      <c r="G1615" s="75">
        <v>5.6887470000000002E-2</v>
      </c>
      <c r="H1615" s="43">
        <v>3.7987589E-3</v>
      </c>
      <c r="I1615" s="43">
        <v>0.19144111999999999</v>
      </c>
      <c r="J1615" s="43">
        <v>1.1055733E-2</v>
      </c>
      <c r="K1615" s="43">
        <v>3.3682243000000001E-3</v>
      </c>
      <c r="L1615" s="43">
        <v>6.8112339999999998E-4</v>
      </c>
      <c r="M1615" s="43">
        <v>6.0873586000000004E-3</v>
      </c>
      <c r="N1615" s="43">
        <v>0.60323625999999997</v>
      </c>
      <c r="O1615" s="43">
        <v>2.6439608000000003E-4</v>
      </c>
      <c r="P1615" s="43">
        <v>2.4052138000000001E-2</v>
      </c>
      <c r="Q1615" s="43">
        <v>2.4140915999999999E-3</v>
      </c>
      <c r="R1615" s="43">
        <v>1.5173730999999999E-2</v>
      </c>
      <c r="S1615" s="43">
        <v>5.4704919999999997E-2</v>
      </c>
      <c r="U1615" s="77">
        <f t="shared" si="125"/>
        <v>0.49040922413793103</v>
      </c>
    </row>
    <row r="1616" spans="1:21">
      <c r="A1616" s="41" t="s">
        <v>33</v>
      </c>
      <c r="B1616" s="41" t="s">
        <v>3098</v>
      </c>
      <c r="C1616" s="74">
        <f t="shared" si="126"/>
        <v>1.8954579646099998</v>
      </c>
      <c r="D1616" s="74">
        <f t="shared" si="127"/>
        <v>2.38056133E-2</v>
      </c>
      <c r="E1616" s="74">
        <f t="shared" si="128"/>
        <v>1.7354216506</v>
      </c>
      <c r="F1616" s="74">
        <f t="shared" si="129"/>
        <v>7.4263482709999995E-2</v>
      </c>
      <c r="G1616" s="75">
        <v>6.1967217999999998E-2</v>
      </c>
      <c r="H1616" s="43">
        <v>4.7545106000000002E-3</v>
      </c>
      <c r="I1616" s="43">
        <v>0.20268084</v>
      </c>
      <c r="J1616" s="43">
        <v>1.1062509999999999E-2</v>
      </c>
      <c r="K1616" s="43">
        <v>3.5627895E-3</v>
      </c>
      <c r="L1616" s="43">
        <v>6.1898240000000005E-4</v>
      </c>
      <c r="M1616" s="43">
        <v>8.5613314000000003E-3</v>
      </c>
      <c r="N1616" s="43">
        <v>1.5279863</v>
      </c>
      <c r="O1616" s="43">
        <v>2.4907530999999998E-4</v>
      </c>
      <c r="P1616" s="43">
        <v>2.3264674999999999E-2</v>
      </c>
      <c r="Q1616" s="43">
        <v>3.7232813999999999E-3</v>
      </c>
      <c r="R1616" s="43">
        <v>1.5104752000000001E-2</v>
      </c>
      <c r="S1616" s="43">
        <v>3.1921698999999998E-2</v>
      </c>
      <c r="U1616" s="77">
        <f t="shared" si="125"/>
        <v>0.5342001551724137</v>
      </c>
    </row>
    <row r="1617" spans="1:21">
      <c r="A1617" s="41" t="s">
        <v>33</v>
      </c>
      <c r="B1617" s="41" t="s">
        <v>3099</v>
      </c>
      <c r="C1617" s="74">
        <f t="shared" si="126"/>
        <v>1.6463567404600001</v>
      </c>
      <c r="D1617" s="74">
        <f t="shared" si="127"/>
        <v>2.5917217530000002E-2</v>
      </c>
      <c r="E1617" s="74">
        <f t="shared" si="128"/>
        <v>1.4936160839000001</v>
      </c>
      <c r="F1617" s="74">
        <f t="shared" si="129"/>
        <v>6.159663403E-2</v>
      </c>
      <c r="G1617" s="75">
        <v>6.5226804999999999E-2</v>
      </c>
      <c r="H1617" s="43">
        <v>4.2481339000000002E-3</v>
      </c>
      <c r="I1617" s="43">
        <v>0.20708845000000001</v>
      </c>
      <c r="J1617" s="43">
        <v>1.3010559999999999E-2</v>
      </c>
      <c r="K1617" s="43">
        <v>4.0801793999999999E-3</v>
      </c>
      <c r="L1617" s="43">
        <v>8.8487513000000005E-4</v>
      </c>
      <c r="M1617" s="43">
        <v>7.9416030000000002E-3</v>
      </c>
      <c r="N1617" s="43">
        <v>1.2822795</v>
      </c>
      <c r="O1617" s="43">
        <v>2.8887843000000002E-4</v>
      </c>
      <c r="P1617" s="43">
        <v>2.8209093000000001E-2</v>
      </c>
      <c r="Q1617" s="43">
        <v>3.1210086E-3</v>
      </c>
      <c r="R1617" s="43">
        <v>1.9068353E-2</v>
      </c>
      <c r="S1617" s="43">
        <v>1.0909301E-2</v>
      </c>
      <c r="U1617" s="77">
        <f t="shared" si="125"/>
        <v>0.56230004310344828</v>
      </c>
    </row>
    <row r="1618" spans="1:21">
      <c r="A1618" s="41" t="s">
        <v>33</v>
      </c>
      <c r="B1618" s="41" t="s">
        <v>3100</v>
      </c>
      <c r="C1618" s="74">
        <f t="shared" si="126"/>
        <v>2.1046270806400003</v>
      </c>
      <c r="D1618" s="74">
        <f t="shared" si="127"/>
        <v>2.8886857350000003E-2</v>
      </c>
      <c r="E1618" s="74">
        <f t="shared" si="128"/>
        <v>1.9394572947000002</v>
      </c>
      <c r="F1618" s="74">
        <f t="shared" si="129"/>
        <v>6.5327089589999998E-2</v>
      </c>
      <c r="G1618" s="75">
        <v>7.0955839000000007E-2</v>
      </c>
      <c r="H1618" s="43">
        <v>4.5735547000000003E-3</v>
      </c>
      <c r="I1618" s="43">
        <v>0.24503564</v>
      </c>
      <c r="J1618" s="43">
        <v>1.324757E-2</v>
      </c>
      <c r="K1618" s="43">
        <v>4.1609395000000004E-3</v>
      </c>
      <c r="L1618" s="43">
        <v>9.7836384999999996E-4</v>
      </c>
      <c r="M1618" s="43">
        <v>1.0499984E-2</v>
      </c>
      <c r="N1618" s="43">
        <v>1.6898481000000001</v>
      </c>
      <c r="O1618" s="43">
        <v>2.9818059000000002E-4</v>
      </c>
      <c r="P1618" s="43">
        <v>2.8459919E-2</v>
      </c>
      <c r="Q1618" s="43">
        <v>3.273612E-3</v>
      </c>
      <c r="R1618" s="43">
        <v>1.9586376999999999E-2</v>
      </c>
      <c r="S1618" s="43">
        <v>1.3709001E-2</v>
      </c>
      <c r="U1618" s="77">
        <f t="shared" ref="U1618:U1681" si="130">G1618/0.116</f>
        <v>0.61168826724137937</v>
      </c>
    </row>
    <row r="1619" spans="1:21">
      <c r="A1619" s="41" t="s">
        <v>33</v>
      </c>
      <c r="B1619" s="41" t="s">
        <v>3101</v>
      </c>
      <c r="C1619" s="74">
        <f t="shared" si="126"/>
        <v>1.7639092127099998</v>
      </c>
      <c r="D1619" s="74">
        <f t="shared" si="127"/>
        <v>2.8871703700000001E-2</v>
      </c>
      <c r="E1619" s="74">
        <f t="shared" si="128"/>
        <v>1.5930518381000001</v>
      </c>
      <c r="F1619" s="74">
        <f t="shared" si="129"/>
        <v>6.6055527910000009E-2</v>
      </c>
      <c r="G1619" s="75">
        <v>7.5930143000000005E-2</v>
      </c>
      <c r="H1619" s="43">
        <v>5.3575480999999998E-3</v>
      </c>
      <c r="I1619" s="43">
        <v>0.25011338999999999</v>
      </c>
      <c r="J1619" s="43">
        <v>1.384464E-2</v>
      </c>
      <c r="K1619" s="43">
        <v>4.4586818000000002E-3</v>
      </c>
      <c r="L1619" s="43">
        <v>1.2194616E-3</v>
      </c>
      <c r="M1619" s="43">
        <v>9.3489203000000007E-3</v>
      </c>
      <c r="N1619" s="43">
        <v>1.3375809000000001</v>
      </c>
      <c r="O1619" s="43">
        <v>3.0541961000000003E-4</v>
      </c>
      <c r="P1619" s="43">
        <v>2.927066E-2</v>
      </c>
      <c r="Q1619" s="43">
        <v>4.1250273000000004E-3</v>
      </c>
      <c r="R1619" s="43">
        <v>1.974863E-2</v>
      </c>
      <c r="S1619" s="43">
        <v>1.2605791E-2</v>
      </c>
      <c r="U1619" s="77">
        <f t="shared" si="130"/>
        <v>0.65457019827586205</v>
      </c>
    </row>
    <row r="1620" spans="1:21">
      <c r="A1620" s="41" t="s">
        <v>33</v>
      </c>
      <c r="B1620" s="41" t="s">
        <v>3102</v>
      </c>
      <c r="C1620" s="74">
        <f t="shared" si="126"/>
        <v>1.56992598697</v>
      </c>
      <c r="D1620" s="74">
        <f t="shared" si="127"/>
        <v>3.0055774760000001E-2</v>
      </c>
      <c r="E1620" s="74">
        <f t="shared" si="128"/>
        <v>1.310752339</v>
      </c>
      <c r="F1620" s="74">
        <f t="shared" si="129"/>
        <v>0.15039377421</v>
      </c>
      <c r="G1620" s="75">
        <v>7.8724099000000006E-2</v>
      </c>
      <c r="H1620" s="43">
        <v>7.1673190000000001E-3</v>
      </c>
      <c r="I1620" s="43">
        <v>0.20643832000000001</v>
      </c>
      <c r="J1620" s="43">
        <v>1.7227717E-2</v>
      </c>
      <c r="K1620" s="43">
        <v>5.2548548E-3</v>
      </c>
      <c r="L1620" s="43">
        <v>5.7849715999999999E-4</v>
      </c>
      <c r="M1620" s="43">
        <v>6.9947057999999998E-3</v>
      </c>
      <c r="N1620" s="43">
        <v>1.0971466999999999</v>
      </c>
      <c r="O1620" s="43">
        <v>4.5023051E-4</v>
      </c>
      <c r="P1620" s="43">
        <v>3.7056540999999998E-2</v>
      </c>
      <c r="Q1620" s="43">
        <v>4.2910596999999997E-3</v>
      </c>
      <c r="R1620" s="43">
        <v>2.8941198000000001E-2</v>
      </c>
      <c r="S1620" s="43">
        <v>7.9654744999999999E-2</v>
      </c>
      <c r="U1620" s="77">
        <f t="shared" si="130"/>
        <v>0.67865602586206897</v>
      </c>
    </row>
    <row r="1621" spans="1:21">
      <c r="A1621" s="41" t="s">
        <v>33</v>
      </c>
      <c r="B1621" s="41" t="s">
        <v>3103</v>
      </c>
      <c r="C1621" s="74">
        <f t="shared" si="126"/>
        <v>1.7798619318</v>
      </c>
      <c r="D1621" s="74">
        <f t="shared" si="127"/>
        <v>2.987965372E-2</v>
      </c>
      <c r="E1621" s="74">
        <f t="shared" si="128"/>
        <v>1.3617260909</v>
      </c>
      <c r="F1621" s="74">
        <f t="shared" si="129"/>
        <v>0.31432771717999997</v>
      </c>
      <c r="G1621" s="75">
        <v>7.3928469999999996E-2</v>
      </c>
      <c r="H1621" s="43">
        <v>7.4813108999999996E-3</v>
      </c>
      <c r="I1621" s="43">
        <v>0.21676058000000001</v>
      </c>
      <c r="J1621" s="43">
        <v>1.4693530999999999E-2</v>
      </c>
      <c r="K1621" s="43">
        <v>4.4289760000000003E-3</v>
      </c>
      <c r="L1621" s="43">
        <v>8.7479401999999995E-4</v>
      </c>
      <c r="M1621" s="43">
        <v>9.8823526999999994E-3</v>
      </c>
      <c r="N1621" s="43">
        <v>1.1374842000000001</v>
      </c>
      <c r="O1621" s="43">
        <v>4.1140997999999999E-4</v>
      </c>
      <c r="P1621" s="43">
        <v>3.0916994E-2</v>
      </c>
      <c r="Q1621" s="43">
        <v>4.2335562000000004E-3</v>
      </c>
      <c r="R1621" s="43">
        <v>1.9654957000000001E-2</v>
      </c>
      <c r="S1621" s="43">
        <v>0.25911079999999997</v>
      </c>
      <c r="U1621" s="77">
        <f t="shared" si="130"/>
        <v>0.63731439655172406</v>
      </c>
    </row>
    <row r="1622" spans="1:21">
      <c r="A1622" s="41" t="s">
        <v>33</v>
      </c>
      <c r="B1622" s="41" t="s">
        <v>3104</v>
      </c>
      <c r="C1622" s="74">
        <f t="shared" si="126"/>
        <v>0</v>
      </c>
      <c r="D1622" s="74">
        <f t="shared" si="127"/>
        <v>0</v>
      </c>
      <c r="E1622" s="74">
        <f t="shared" si="128"/>
        <v>0</v>
      </c>
      <c r="F1622" s="74">
        <f t="shared" si="129"/>
        <v>0</v>
      </c>
      <c r="G1622" s="75">
        <v>0</v>
      </c>
      <c r="H1622" s="43">
        <v>0</v>
      </c>
      <c r="I1622" s="43">
        <v>0</v>
      </c>
      <c r="J1622" s="43">
        <v>0</v>
      </c>
      <c r="K1622" s="43">
        <v>0</v>
      </c>
      <c r="L1622" s="43">
        <v>0</v>
      </c>
      <c r="M1622" s="43">
        <v>0</v>
      </c>
      <c r="N1622" s="43">
        <v>0</v>
      </c>
      <c r="O1622" s="43">
        <v>0</v>
      </c>
      <c r="P1622" s="43">
        <v>0</v>
      </c>
      <c r="Q1622" s="43">
        <v>0</v>
      </c>
      <c r="R1622" s="43">
        <v>0</v>
      </c>
      <c r="S1622" s="43">
        <v>0</v>
      </c>
      <c r="U1622" s="77">
        <f t="shared" si="130"/>
        <v>0</v>
      </c>
    </row>
    <row r="1623" spans="1:21">
      <c r="A1623" s="41" t="s">
        <v>33</v>
      </c>
      <c r="B1623" s="41" t="s">
        <v>3105</v>
      </c>
      <c r="C1623" s="74">
        <f t="shared" si="126"/>
        <v>0</v>
      </c>
      <c r="D1623" s="74">
        <f t="shared" si="127"/>
        <v>0</v>
      </c>
      <c r="E1623" s="74">
        <f t="shared" si="128"/>
        <v>0</v>
      </c>
      <c r="F1623" s="74">
        <f t="shared" si="129"/>
        <v>0</v>
      </c>
      <c r="G1623" s="75">
        <v>0</v>
      </c>
      <c r="H1623" s="43">
        <v>0</v>
      </c>
      <c r="I1623" s="43">
        <v>0</v>
      </c>
      <c r="J1623" s="43">
        <v>0</v>
      </c>
      <c r="K1623" s="43">
        <v>0</v>
      </c>
      <c r="L1623" s="43">
        <v>0</v>
      </c>
      <c r="M1623" s="43">
        <v>0</v>
      </c>
      <c r="N1623" s="43">
        <v>0</v>
      </c>
      <c r="O1623" s="43">
        <v>0</v>
      </c>
      <c r="P1623" s="43">
        <v>0</v>
      </c>
      <c r="Q1623" s="43">
        <v>0</v>
      </c>
      <c r="R1623" s="43">
        <v>0</v>
      </c>
      <c r="S1623" s="43">
        <v>0</v>
      </c>
      <c r="U1623" s="77">
        <f t="shared" si="130"/>
        <v>0</v>
      </c>
    </row>
    <row r="1624" spans="1:21">
      <c r="A1624" s="41" t="s">
        <v>33</v>
      </c>
      <c r="B1624" s="41" t="s">
        <v>3106</v>
      </c>
      <c r="C1624" s="74">
        <f t="shared" si="126"/>
        <v>0</v>
      </c>
      <c r="D1624" s="74">
        <f t="shared" si="127"/>
        <v>0</v>
      </c>
      <c r="E1624" s="74">
        <f t="shared" si="128"/>
        <v>0</v>
      </c>
      <c r="F1624" s="74">
        <f t="shared" si="129"/>
        <v>0</v>
      </c>
      <c r="G1624" s="75">
        <v>0</v>
      </c>
      <c r="H1624" s="43">
        <v>0</v>
      </c>
      <c r="I1624" s="43">
        <v>0</v>
      </c>
      <c r="J1624" s="43">
        <v>0</v>
      </c>
      <c r="K1624" s="43">
        <v>0</v>
      </c>
      <c r="L1624" s="43">
        <v>0</v>
      </c>
      <c r="M1624" s="43">
        <v>0</v>
      </c>
      <c r="N1624" s="43">
        <v>0</v>
      </c>
      <c r="O1624" s="43">
        <v>0</v>
      </c>
      <c r="P1624" s="43">
        <v>0</v>
      </c>
      <c r="Q1624" s="43">
        <v>0</v>
      </c>
      <c r="R1624" s="43">
        <v>0</v>
      </c>
      <c r="S1624" s="43">
        <v>0</v>
      </c>
      <c r="U1624" s="77">
        <f t="shared" si="130"/>
        <v>0</v>
      </c>
    </row>
    <row r="1625" spans="1:21">
      <c r="A1625" s="41" t="s">
        <v>33</v>
      </c>
      <c r="B1625" s="41" t="s">
        <v>3107</v>
      </c>
      <c r="C1625" s="74">
        <f t="shared" si="126"/>
        <v>0</v>
      </c>
      <c r="D1625" s="74">
        <f t="shared" si="127"/>
        <v>0</v>
      </c>
      <c r="E1625" s="74">
        <f t="shared" si="128"/>
        <v>0</v>
      </c>
      <c r="F1625" s="74">
        <f t="shared" si="129"/>
        <v>0</v>
      </c>
      <c r="G1625" s="75">
        <v>0</v>
      </c>
      <c r="H1625" s="43">
        <v>0</v>
      </c>
      <c r="I1625" s="43">
        <v>0</v>
      </c>
      <c r="J1625" s="43">
        <v>0</v>
      </c>
      <c r="K1625" s="43">
        <v>0</v>
      </c>
      <c r="L1625" s="43">
        <v>0</v>
      </c>
      <c r="M1625" s="43">
        <v>0</v>
      </c>
      <c r="N1625" s="43">
        <v>0</v>
      </c>
      <c r="O1625" s="43">
        <v>0</v>
      </c>
      <c r="P1625" s="43">
        <v>0</v>
      </c>
      <c r="Q1625" s="43">
        <v>0</v>
      </c>
      <c r="R1625" s="43">
        <v>0</v>
      </c>
      <c r="S1625" s="43">
        <v>0</v>
      </c>
      <c r="U1625" s="77">
        <f t="shared" si="130"/>
        <v>0</v>
      </c>
    </row>
    <row r="1626" spans="1:21">
      <c r="A1626" s="41" t="s">
        <v>33</v>
      </c>
      <c r="B1626" s="41" t="s">
        <v>3108</v>
      </c>
      <c r="C1626" s="74">
        <f t="shared" si="126"/>
        <v>0</v>
      </c>
      <c r="D1626" s="74">
        <f t="shared" si="127"/>
        <v>0</v>
      </c>
      <c r="E1626" s="74">
        <f t="shared" si="128"/>
        <v>0</v>
      </c>
      <c r="F1626" s="74">
        <f t="shared" si="129"/>
        <v>0</v>
      </c>
      <c r="G1626" s="75">
        <v>0</v>
      </c>
      <c r="H1626" s="43">
        <v>0</v>
      </c>
      <c r="I1626" s="43">
        <v>0</v>
      </c>
      <c r="J1626" s="43">
        <v>0</v>
      </c>
      <c r="K1626" s="43">
        <v>0</v>
      </c>
      <c r="L1626" s="43">
        <v>0</v>
      </c>
      <c r="M1626" s="43">
        <v>0</v>
      </c>
      <c r="N1626" s="43">
        <v>0</v>
      </c>
      <c r="O1626" s="43">
        <v>0</v>
      </c>
      <c r="P1626" s="43">
        <v>0</v>
      </c>
      <c r="Q1626" s="43">
        <v>0</v>
      </c>
      <c r="R1626" s="43">
        <v>0</v>
      </c>
      <c r="S1626" s="43">
        <v>0</v>
      </c>
      <c r="U1626" s="77">
        <f t="shared" si="130"/>
        <v>0</v>
      </c>
    </row>
    <row r="1627" spans="1:21">
      <c r="A1627" s="41" t="s">
        <v>33</v>
      </c>
      <c r="B1627" s="41" t="s">
        <v>3109</v>
      </c>
      <c r="C1627" s="74">
        <f t="shared" si="126"/>
        <v>0</v>
      </c>
      <c r="D1627" s="74">
        <f t="shared" si="127"/>
        <v>0</v>
      </c>
      <c r="E1627" s="74">
        <f t="shared" si="128"/>
        <v>0</v>
      </c>
      <c r="F1627" s="74">
        <f t="shared" si="129"/>
        <v>0</v>
      </c>
      <c r="G1627" s="75">
        <v>0</v>
      </c>
      <c r="H1627" s="43">
        <v>0</v>
      </c>
      <c r="I1627" s="43">
        <v>0</v>
      </c>
      <c r="J1627" s="43">
        <v>0</v>
      </c>
      <c r="K1627" s="43">
        <v>0</v>
      </c>
      <c r="L1627" s="43">
        <v>0</v>
      </c>
      <c r="M1627" s="43">
        <v>0</v>
      </c>
      <c r="N1627" s="43">
        <v>0</v>
      </c>
      <c r="O1627" s="43">
        <v>0</v>
      </c>
      <c r="P1627" s="43">
        <v>0</v>
      </c>
      <c r="Q1627" s="43">
        <v>0</v>
      </c>
      <c r="R1627" s="43">
        <v>0</v>
      </c>
      <c r="S1627" s="43">
        <v>0</v>
      </c>
      <c r="U1627" s="77">
        <f t="shared" si="130"/>
        <v>0</v>
      </c>
    </row>
    <row r="1628" spans="1:21">
      <c r="A1628" s="41" t="s">
        <v>33</v>
      </c>
      <c r="B1628" s="41" t="s">
        <v>3110</v>
      </c>
      <c r="C1628" s="74">
        <f t="shared" si="126"/>
        <v>0</v>
      </c>
      <c r="D1628" s="74">
        <f t="shared" si="127"/>
        <v>0</v>
      </c>
      <c r="E1628" s="74">
        <f t="shared" si="128"/>
        <v>0</v>
      </c>
      <c r="F1628" s="74">
        <f t="shared" si="129"/>
        <v>0</v>
      </c>
      <c r="G1628" s="75">
        <v>0</v>
      </c>
      <c r="H1628" s="43">
        <v>0</v>
      </c>
      <c r="I1628" s="43">
        <v>0</v>
      </c>
      <c r="J1628" s="43">
        <v>0</v>
      </c>
      <c r="K1628" s="43">
        <v>0</v>
      </c>
      <c r="L1628" s="43">
        <v>0</v>
      </c>
      <c r="M1628" s="43">
        <v>0</v>
      </c>
      <c r="N1628" s="43">
        <v>0</v>
      </c>
      <c r="O1628" s="43">
        <v>0</v>
      </c>
      <c r="P1628" s="43">
        <v>0</v>
      </c>
      <c r="Q1628" s="43">
        <v>0</v>
      </c>
      <c r="R1628" s="43">
        <v>0</v>
      </c>
      <c r="S1628" s="43">
        <v>0</v>
      </c>
      <c r="U1628" s="77">
        <f t="shared" si="130"/>
        <v>0</v>
      </c>
    </row>
    <row r="1629" spans="1:21">
      <c r="A1629" s="41" t="s">
        <v>33</v>
      </c>
      <c r="B1629" s="41" t="s">
        <v>3111</v>
      </c>
      <c r="C1629" s="74">
        <f t="shared" si="126"/>
        <v>0</v>
      </c>
      <c r="D1629" s="74">
        <f t="shared" si="127"/>
        <v>0</v>
      </c>
      <c r="E1629" s="74">
        <f t="shared" si="128"/>
        <v>0</v>
      </c>
      <c r="F1629" s="74">
        <f t="shared" si="129"/>
        <v>0</v>
      </c>
      <c r="G1629" s="75">
        <v>0</v>
      </c>
      <c r="H1629" s="43">
        <v>0</v>
      </c>
      <c r="I1629" s="43">
        <v>0</v>
      </c>
      <c r="J1629" s="43">
        <v>0</v>
      </c>
      <c r="K1629" s="43">
        <v>0</v>
      </c>
      <c r="L1629" s="43">
        <v>0</v>
      </c>
      <c r="M1629" s="43">
        <v>0</v>
      </c>
      <c r="N1629" s="43">
        <v>0</v>
      </c>
      <c r="O1629" s="43">
        <v>0</v>
      </c>
      <c r="P1629" s="43">
        <v>0</v>
      </c>
      <c r="Q1629" s="43">
        <v>0</v>
      </c>
      <c r="R1629" s="43">
        <v>0</v>
      </c>
      <c r="S1629" s="43">
        <v>0</v>
      </c>
      <c r="U1629" s="77">
        <f t="shared" si="130"/>
        <v>0</v>
      </c>
    </row>
    <row r="1630" spans="1:21">
      <c r="A1630" s="41" t="s">
        <v>33</v>
      </c>
      <c r="B1630" s="41" t="s">
        <v>3112</v>
      </c>
      <c r="C1630" s="74">
        <f t="shared" si="126"/>
        <v>0</v>
      </c>
      <c r="D1630" s="74">
        <f t="shared" si="127"/>
        <v>0</v>
      </c>
      <c r="E1630" s="74">
        <f t="shared" si="128"/>
        <v>0</v>
      </c>
      <c r="F1630" s="74">
        <f t="shared" si="129"/>
        <v>0</v>
      </c>
      <c r="G1630" s="75">
        <v>0</v>
      </c>
      <c r="H1630" s="43">
        <v>0</v>
      </c>
      <c r="I1630" s="43">
        <v>0</v>
      </c>
      <c r="J1630" s="43">
        <v>0</v>
      </c>
      <c r="K1630" s="43">
        <v>0</v>
      </c>
      <c r="L1630" s="43">
        <v>0</v>
      </c>
      <c r="M1630" s="43">
        <v>0</v>
      </c>
      <c r="N1630" s="43">
        <v>0</v>
      </c>
      <c r="O1630" s="43">
        <v>0</v>
      </c>
      <c r="P1630" s="43">
        <v>0</v>
      </c>
      <c r="Q1630" s="43">
        <v>0</v>
      </c>
      <c r="R1630" s="43">
        <v>0</v>
      </c>
      <c r="S1630" s="43">
        <v>0</v>
      </c>
      <c r="U1630" s="77">
        <f t="shared" si="130"/>
        <v>0</v>
      </c>
    </row>
    <row r="1631" spans="1:21">
      <c r="A1631" s="41" t="s">
        <v>33</v>
      </c>
      <c r="B1631" s="41" t="s">
        <v>3113</v>
      </c>
      <c r="C1631" s="74">
        <f t="shared" si="126"/>
        <v>0</v>
      </c>
      <c r="D1631" s="74">
        <f t="shared" si="127"/>
        <v>0</v>
      </c>
      <c r="E1631" s="74">
        <f t="shared" si="128"/>
        <v>0</v>
      </c>
      <c r="F1631" s="74">
        <f t="shared" si="129"/>
        <v>0</v>
      </c>
      <c r="G1631" s="75">
        <v>0</v>
      </c>
      <c r="H1631" s="43">
        <v>0</v>
      </c>
      <c r="I1631" s="43">
        <v>0</v>
      </c>
      <c r="J1631" s="43">
        <v>0</v>
      </c>
      <c r="K1631" s="43">
        <v>0</v>
      </c>
      <c r="L1631" s="43">
        <v>0</v>
      </c>
      <c r="M1631" s="43">
        <v>0</v>
      </c>
      <c r="N1631" s="43">
        <v>0</v>
      </c>
      <c r="O1631" s="43">
        <v>0</v>
      </c>
      <c r="P1631" s="43">
        <v>0</v>
      </c>
      <c r="Q1631" s="43">
        <v>0</v>
      </c>
      <c r="R1631" s="43">
        <v>0</v>
      </c>
      <c r="S1631" s="43">
        <v>0</v>
      </c>
      <c r="U1631" s="77">
        <f t="shared" si="130"/>
        <v>0</v>
      </c>
    </row>
    <row r="1632" spans="1:21">
      <c r="A1632" s="41" t="s">
        <v>33</v>
      </c>
      <c r="B1632" s="41" t="s">
        <v>3114</v>
      </c>
      <c r="C1632" s="74">
        <f t="shared" si="126"/>
        <v>0</v>
      </c>
      <c r="D1632" s="74">
        <f t="shared" si="127"/>
        <v>0</v>
      </c>
      <c r="E1632" s="74">
        <f t="shared" si="128"/>
        <v>0</v>
      </c>
      <c r="F1632" s="74">
        <f t="shared" si="129"/>
        <v>0</v>
      </c>
      <c r="G1632" s="75">
        <v>0</v>
      </c>
      <c r="H1632" s="43">
        <v>0</v>
      </c>
      <c r="I1632" s="43">
        <v>0</v>
      </c>
      <c r="J1632" s="43">
        <v>0</v>
      </c>
      <c r="K1632" s="43">
        <v>0</v>
      </c>
      <c r="L1632" s="43">
        <v>0</v>
      </c>
      <c r="M1632" s="43">
        <v>0</v>
      </c>
      <c r="N1632" s="43">
        <v>0</v>
      </c>
      <c r="O1632" s="43">
        <v>0</v>
      </c>
      <c r="P1632" s="43">
        <v>0</v>
      </c>
      <c r="Q1632" s="43">
        <v>0</v>
      </c>
      <c r="R1632" s="43">
        <v>0</v>
      </c>
      <c r="S1632" s="43">
        <v>0</v>
      </c>
      <c r="U1632" s="77">
        <f t="shared" si="130"/>
        <v>0</v>
      </c>
    </row>
    <row r="1633" spans="1:21">
      <c r="A1633" s="41" t="s">
        <v>33</v>
      </c>
      <c r="B1633" s="41" t="s">
        <v>3115</v>
      </c>
      <c r="C1633" s="74">
        <f t="shared" si="126"/>
        <v>0</v>
      </c>
      <c r="D1633" s="74">
        <f t="shared" si="127"/>
        <v>0</v>
      </c>
      <c r="E1633" s="74">
        <f t="shared" si="128"/>
        <v>0</v>
      </c>
      <c r="F1633" s="74">
        <f t="shared" si="129"/>
        <v>0</v>
      </c>
      <c r="G1633" s="75">
        <v>0</v>
      </c>
      <c r="H1633" s="43">
        <v>0</v>
      </c>
      <c r="I1633" s="43">
        <v>0</v>
      </c>
      <c r="J1633" s="43">
        <v>0</v>
      </c>
      <c r="K1633" s="43">
        <v>0</v>
      </c>
      <c r="L1633" s="43">
        <v>0</v>
      </c>
      <c r="M1633" s="43">
        <v>0</v>
      </c>
      <c r="N1633" s="43">
        <v>0</v>
      </c>
      <c r="O1633" s="43">
        <v>0</v>
      </c>
      <c r="P1633" s="43">
        <v>0</v>
      </c>
      <c r="Q1633" s="43">
        <v>0</v>
      </c>
      <c r="R1633" s="43">
        <v>0</v>
      </c>
      <c r="S1633" s="43">
        <v>0</v>
      </c>
      <c r="U1633" s="77">
        <f t="shared" si="130"/>
        <v>0</v>
      </c>
    </row>
    <row r="1634" spans="1:21">
      <c r="A1634" s="41" t="s">
        <v>33</v>
      </c>
      <c r="B1634" s="41" t="s">
        <v>3116</v>
      </c>
      <c r="C1634" s="74">
        <f t="shared" si="126"/>
        <v>0</v>
      </c>
      <c r="D1634" s="74">
        <f t="shared" si="127"/>
        <v>0</v>
      </c>
      <c r="E1634" s="74">
        <f t="shared" si="128"/>
        <v>0</v>
      </c>
      <c r="F1634" s="74">
        <f t="shared" si="129"/>
        <v>0</v>
      </c>
      <c r="G1634" s="75">
        <v>0</v>
      </c>
      <c r="H1634" s="43">
        <v>0</v>
      </c>
      <c r="I1634" s="43">
        <v>0</v>
      </c>
      <c r="J1634" s="43">
        <v>0</v>
      </c>
      <c r="K1634" s="43">
        <v>0</v>
      </c>
      <c r="L1634" s="43">
        <v>0</v>
      </c>
      <c r="M1634" s="43">
        <v>0</v>
      </c>
      <c r="N1634" s="43">
        <v>0</v>
      </c>
      <c r="O1634" s="43">
        <v>0</v>
      </c>
      <c r="P1634" s="43">
        <v>0</v>
      </c>
      <c r="Q1634" s="43">
        <v>0</v>
      </c>
      <c r="R1634" s="43">
        <v>0</v>
      </c>
      <c r="S1634" s="43">
        <v>0</v>
      </c>
      <c r="U1634" s="77">
        <f t="shared" si="130"/>
        <v>0</v>
      </c>
    </row>
    <row r="1635" spans="1:21">
      <c r="A1635" s="41" t="s">
        <v>33</v>
      </c>
      <c r="B1635" s="41" t="s">
        <v>3117</v>
      </c>
      <c r="C1635" s="74">
        <f t="shared" si="126"/>
        <v>3.7510058115499998</v>
      </c>
      <c r="D1635" s="74">
        <f t="shared" si="127"/>
        <v>1.5829293880000001E-2</v>
      </c>
      <c r="E1635" s="74">
        <f t="shared" si="128"/>
        <v>2.7432109783999996</v>
      </c>
      <c r="F1635" s="74">
        <f t="shared" si="129"/>
        <v>0.12140809927000001</v>
      </c>
      <c r="G1635" s="75">
        <v>0.87055744000000002</v>
      </c>
      <c r="H1635" s="43">
        <v>5.5519584000000002E-3</v>
      </c>
      <c r="I1635" s="43">
        <v>0.38766181999999999</v>
      </c>
      <c r="J1635" s="43">
        <v>4.2610002999999997E-3</v>
      </c>
      <c r="K1635" s="43">
        <v>2.1373077E-3</v>
      </c>
      <c r="L1635" s="43">
        <v>4.1137478000000002E-4</v>
      </c>
      <c r="M1635" s="43">
        <v>9.0196110999999999E-3</v>
      </c>
      <c r="N1635" s="43">
        <v>2.3499971999999998</v>
      </c>
      <c r="O1635" s="43">
        <v>1.1878027E-4</v>
      </c>
      <c r="P1635" s="43">
        <v>5.3996167000000001E-3</v>
      </c>
      <c r="Q1635" s="43">
        <v>3.1471352999999998E-3</v>
      </c>
      <c r="R1635" s="43">
        <v>5.4378423000000002E-2</v>
      </c>
      <c r="S1635" s="43">
        <v>5.8364144E-2</v>
      </c>
      <c r="U1635" s="77">
        <f t="shared" si="130"/>
        <v>7.5048055172413788</v>
      </c>
    </row>
    <row r="1636" spans="1:21">
      <c r="A1636" s="41" t="s">
        <v>33</v>
      </c>
      <c r="B1636" s="41" t="s">
        <v>3118</v>
      </c>
      <c r="C1636" s="74">
        <f t="shared" si="126"/>
        <v>5.0672027405700009</v>
      </c>
      <c r="D1636" s="74">
        <f t="shared" si="127"/>
        <v>3.799130161E-2</v>
      </c>
      <c r="E1636" s="74">
        <f t="shared" si="128"/>
        <v>4.1372629210000005</v>
      </c>
      <c r="F1636" s="74">
        <f t="shared" si="129"/>
        <v>0.75375356796000004</v>
      </c>
      <c r="G1636" s="75">
        <v>0.13819495000000001</v>
      </c>
      <c r="H1636" s="43">
        <v>1.4379851000000001E-2</v>
      </c>
      <c r="I1636" s="43">
        <v>0.72189417</v>
      </c>
      <c r="J1636" s="43">
        <v>1.1137347000000001E-2</v>
      </c>
      <c r="K1636" s="43">
        <v>2.8672478000000001E-3</v>
      </c>
      <c r="L1636" s="43">
        <v>5.7007281000000004E-4</v>
      </c>
      <c r="M1636" s="43">
        <v>2.3416633999999999E-2</v>
      </c>
      <c r="N1636" s="43">
        <v>3.4009889000000002</v>
      </c>
      <c r="O1636" s="43">
        <v>4.3704525999999999E-4</v>
      </c>
      <c r="P1636" s="43">
        <v>1.3815526E-2</v>
      </c>
      <c r="Q1636" s="43">
        <v>1.7520177E-3</v>
      </c>
      <c r="R1636" s="43">
        <v>4.5765959000000002E-2</v>
      </c>
      <c r="S1636" s="43">
        <v>0.69198302</v>
      </c>
      <c r="U1636" s="77">
        <f t="shared" si="130"/>
        <v>1.1913357758620691</v>
      </c>
    </row>
    <row r="1637" spans="1:21">
      <c r="A1637" s="41" t="s">
        <v>33</v>
      </c>
      <c r="B1637" s="41" t="s">
        <v>3119</v>
      </c>
      <c r="C1637" s="74">
        <f t="shared" si="126"/>
        <v>5.5078417733600009</v>
      </c>
      <c r="D1637" s="74">
        <f t="shared" si="127"/>
        <v>2.4307624E-2</v>
      </c>
      <c r="E1637" s="74">
        <f t="shared" si="128"/>
        <v>4.8201487903000002</v>
      </c>
      <c r="F1637" s="74">
        <f t="shared" si="129"/>
        <v>8.1329989059999996E-2</v>
      </c>
      <c r="G1637" s="75">
        <v>0.58205536999999996</v>
      </c>
      <c r="H1637" s="43">
        <v>2.3539302999999998E-3</v>
      </c>
      <c r="I1637" s="43">
        <v>0.38756696000000002</v>
      </c>
      <c r="J1637" s="43">
        <v>4.5821624999999996E-3</v>
      </c>
      <c r="K1637" s="43">
        <v>1.9355816E-3</v>
      </c>
      <c r="L1637" s="43">
        <v>1.0607018999999999E-3</v>
      </c>
      <c r="M1637" s="43">
        <v>1.6729178000000001E-2</v>
      </c>
      <c r="N1637" s="43">
        <v>4.4302279000000002</v>
      </c>
      <c r="O1637" s="43">
        <v>1.5189106E-4</v>
      </c>
      <c r="P1637" s="43">
        <v>8.0828337E-3</v>
      </c>
      <c r="Q1637" s="43">
        <v>1.7002693E-3</v>
      </c>
      <c r="R1637" s="43">
        <v>4.3234720999999997E-2</v>
      </c>
      <c r="S1637" s="43">
        <v>2.8160273999999999E-2</v>
      </c>
      <c r="U1637" s="77">
        <f t="shared" si="130"/>
        <v>5.0177187068965514</v>
      </c>
    </row>
    <row r="1638" spans="1:21">
      <c r="A1638" s="41" t="s">
        <v>33</v>
      </c>
      <c r="B1638" s="41" t="s">
        <v>3120</v>
      </c>
      <c r="C1638" s="74">
        <f t="shared" si="126"/>
        <v>3.2497711535000002</v>
      </c>
      <c r="D1638" s="74">
        <f t="shared" si="127"/>
        <v>7.1616272660000008E-2</v>
      </c>
      <c r="E1638" s="74">
        <f t="shared" si="128"/>
        <v>2.3788354177</v>
      </c>
      <c r="F1638" s="74">
        <f t="shared" si="129"/>
        <v>0.54929531314000002</v>
      </c>
      <c r="G1638" s="75">
        <v>0.25002415</v>
      </c>
      <c r="H1638" s="43">
        <v>8.9267176999999996E-3</v>
      </c>
      <c r="I1638" s="43">
        <v>1.0650196999999999</v>
      </c>
      <c r="J1638" s="43">
        <v>4.1964261000000003E-2</v>
      </c>
      <c r="K1638" s="43">
        <v>1.1479357000000001E-2</v>
      </c>
      <c r="L1638" s="43">
        <v>7.4075365999999999E-4</v>
      </c>
      <c r="M1638" s="43">
        <v>1.7431901E-2</v>
      </c>
      <c r="N1638" s="43">
        <v>1.304889</v>
      </c>
      <c r="O1638" s="43">
        <v>8.6566824000000001E-4</v>
      </c>
      <c r="P1638" s="43">
        <v>8.703089E-2</v>
      </c>
      <c r="Q1638" s="43">
        <v>5.2053708999999998E-3</v>
      </c>
      <c r="R1638" s="43">
        <v>4.2750594000000003E-2</v>
      </c>
      <c r="S1638" s="43">
        <v>0.41344279</v>
      </c>
      <c r="U1638" s="77">
        <f t="shared" si="130"/>
        <v>2.1553806034482759</v>
      </c>
    </row>
    <row r="1639" spans="1:21">
      <c r="A1639" s="41" t="s">
        <v>33</v>
      </c>
      <c r="B1639" s="41" t="s">
        <v>3121</v>
      </c>
      <c r="C1639" s="74">
        <f t="shared" si="126"/>
        <v>2.5919947093400002</v>
      </c>
      <c r="D1639" s="74">
        <f t="shared" si="127"/>
        <v>4.5876612760000005E-2</v>
      </c>
      <c r="E1639" s="74">
        <f t="shared" si="128"/>
        <v>1.8028165973000001</v>
      </c>
      <c r="F1639" s="74">
        <f t="shared" si="129"/>
        <v>0.53319501928000002</v>
      </c>
      <c r="G1639" s="75">
        <v>0.21010648000000001</v>
      </c>
      <c r="H1639" s="43">
        <v>9.5875273000000007E-3</v>
      </c>
      <c r="I1639" s="43">
        <v>1.1917759000000001</v>
      </c>
      <c r="J1639" s="43">
        <v>1.8330058E-2</v>
      </c>
      <c r="K1639" s="43">
        <v>5.5272246999999997E-3</v>
      </c>
      <c r="L1639" s="43">
        <v>7.9276005999999997E-4</v>
      </c>
      <c r="M1639" s="43">
        <v>2.122657E-2</v>
      </c>
      <c r="N1639" s="43">
        <v>0.60145316999999998</v>
      </c>
      <c r="O1639" s="43">
        <v>5.3062737999999999E-4</v>
      </c>
      <c r="P1639" s="43">
        <v>2.8239567E-2</v>
      </c>
      <c r="Q1639" s="43">
        <v>2.0345449E-3</v>
      </c>
      <c r="R1639" s="43">
        <v>0.10356968</v>
      </c>
      <c r="S1639" s="43">
        <v>0.39882060000000003</v>
      </c>
      <c r="U1639" s="77">
        <f t="shared" si="130"/>
        <v>1.8112627586206898</v>
      </c>
    </row>
    <row r="1640" spans="1:21">
      <c r="A1640" s="41" t="s">
        <v>33</v>
      </c>
      <c r="B1640" s="41" t="s">
        <v>3122</v>
      </c>
      <c r="C1640" s="74">
        <f t="shared" si="126"/>
        <v>2.4379964939500001</v>
      </c>
      <c r="D1640" s="74">
        <f t="shared" si="127"/>
        <v>1.9321589180000001E-2</v>
      </c>
      <c r="E1640" s="74">
        <f t="shared" si="128"/>
        <v>1.8821951571</v>
      </c>
      <c r="F1640" s="74">
        <f t="shared" si="129"/>
        <v>0.37660205766999999</v>
      </c>
      <c r="G1640" s="75">
        <v>0.15987768999999999</v>
      </c>
      <c r="H1640" s="43">
        <v>2.3322070999999998E-3</v>
      </c>
      <c r="I1640" s="43">
        <v>0.82726195000000002</v>
      </c>
      <c r="J1640" s="43">
        <v>5.8712666000000002E-3</v>
      </c>
      <c r="K1640" s="43">
        <v>4.3970828999999999E-3</v>
      </c>
      <c r="L1640" s="43">
        <v>2.9713328000000001E-4</v>
      </c>
      <c r="M1640" s="43">
        <v>8.7561063999999997E-3</v>
      </c>
      <c r="N1640" s="43">
        <v>1.0526009999999999</v>
      </c>
      <c r="O1640" s="43">
        <v>2.8581187000000001E-4</v>
      </c>
      <c r="P1640" s="43">
        <v>6.2705809000000003E-3</v>
      </c>
      <c r="Q1640" s="43">
        <v>1.5325749E-3</v>
      </c>
      <c r="R1640" s="43">
        <v>0.20513414999999999</v>
      </c>
      <c r="S1640" s="43">
        <v>0.16337894</v>
      </c>
      <c r="U1640" s="77">
        <f t="shared" si="130"/>
        <v>1.3782559482758618</v>
      </c>
    </row>
    <row r="1641" spans="1:21">
      <c r="A1641" s="41" t="s">
        <v>33</v>
      </c>
      <c r="B1641" s="41" t="s">
        <v>3123</v>
      </c>
      <c r="C1641" s="74">
        <f t="shared" si="126"/>
        <v>3.9207160502199998</v>
      </c>
      <c r="D1641" s="74">
        <f t="shared" si="127"/>
        <v>2.7155110400000002E-2</v>
      </c>
      <c r="E1641" s="74">
        <f t="shared" si="128"/>
        <v>3.3308000133999998</v>
      </c>
      <c r="F1641" s="74">
        <f t="shared" si="129"/>
        <v>0.28601629642000004</v>
      </c>
      <c r="G1641" s="75">
        <v>0.27674462999999999</v>
      </c>
      <c r="H1641" s="43">
        <v>2.2073933999999999E-3</v>
      </c>
      <c r="I1641" s="43">
        <v>0.80716842</v>
      </c>
      <c r="J1641" s="43">
        <v>5.9263644999999997E-3</v>
      </c>
      <c r="K1641" s="43">
        <v>4.0845272999999998E-3</v>
      </c>
      <c r="L1641" s="43">
        <v>1.4217126000000001E-3</v>
      </c>
      <c r="M1641" s="43">
        <v>1.5722506000000001E-2</v>
      </c>
      <c r="N1641" s="43">
        <v>2.5214241999999998</v>
      </c>
      <c r="O1641" s="43">
        <v>2.6424902000000001E-4</v>
      </c>
      <c r="P1641" s="43">
        <v>7.0732807000000002E-3</v>
      </c>
      <c r="Q1641" s="43">
        <v>1.4404727E-3</v>
      </c>
      <c r="R1641" s="43">
        <v>0.18272013000000001</v>
      </c>
      <c r="S1641" s="43">
        <v>9.4518164000000002E-2</v>
      </c>
      <c r="U1641" s="77">
        <f t="shared" si="130"/>
        <v>2.3857295689655169</v>
      </c>
    </row>
    <row r="1642" spans="1:21">
      <c r="A1642" s="41" t="s">
        <v>33</v>
      </c>
      <c r="B1642" s="41" t="s">
        <v>3124</v>
      </c>
      <c r="C1642" s="74">
        <f t="shared" si="126"/>
        <v>2.2641314749800001</v>
      </c>
      <c r="D1642" s="74">
        <f t="shared" si="127"/>
        <v>2.4282851879999998E-2</v>
      </c>
      <c r="E1642" s="74">
        <f t="shared" si="128"/>
        <v>1.9592887421</v>
      </c>
      <c r="F1642" s="74">
        <f t="shared" si="129"/>
        <v>0.16755842100000001</v>
      </c>
      <c r="G1642" s="75">
        <v>0.11300146</v>
      </c>
      <c r="H1642" s="43">
        <v>5.6873621000000001E-3</v>
      </c>
      <c r="I1642" s="43">
        <v>0.52795097999999996</v>
      </c>
      <c r="J1642" s="43">
        <v>9.8371685999999996E-3</v>
      </c>
      <c r="K1642" s="43">
        <v>4.0216786999999997E-3</v>
      </c>
      <c r="L1642" s="43">
        <v>7.9542117999999997E-4</v>
      </c>
      <c r="M1642" s="43">
        <v>9.6285833999999997E-3</v>
      </c>
      <c r="N1642" s="43">
        <v>1.4256504000000001</v>
      </c>
      <c r="O1642" s="43">
        <v>2.7612010000000001E-4</v>
      </c>
      <c r="P1642" s="43">
        <v>1.8539054999999999E-2</v>
      </c>
      <c r="Q1642" s="43">
        <v>1.8272509E-3</v>
      </c>
      <c r="R1642" s="43">
        <v>9.4240114E-2</v>
      </c>
      <c r="S1642" s="43">
        <v>5.2675881000000001E-2</v>
      </c>
      <c r="U1642" s="77">
        <f t="shared" si="130"/>
        <v>0.97415051724137924</v>
      </c>
    </row>
    <row r="1643" spans="1:21">
      <c r="A1643" s="41" t="s">
        <v>33</v>
      </c>
      <c r="B1643" s="41" t="s">
        <v>3125</v>
      </c>
      <c r="C1643" s="74">
        <f t="shared" si="126"/>
        <v>3.3196417281299997</v>
      </c>
      <c r="D1643" s="74">
        <f t="shared" si="127"/>
        <v>5.4048490340000005E-2</v>
      </c>
      <c r="E1643" s="74">
        <f t="shared" si="128"/>
        <v>2.153590023</v>
      </c>
      <c r="F1643" s="74">
        <f t="shared" si="129"/>
        <v>0.88344130479000005</v>
      </c>
      <c r="G1643" s="75">
        <v>0.22856191000000001</v>
      </c>
      <c r="H1643" s="43">
        <v>1.7905923000000001E-2</v>
      </c>
      <c r="I1643" s="43">
        <v>0.73470539999999995</v>
      </c>
      <c r="J1643" s="43">
        <v>3.0433206000000001E-2</v>
      </c>
      <c r="K1643" s="43">
        <v>7.5057535999999998E-3</v>
      </c>
      <c r="L1643" s="43">
        <v>6.2480974000000001E-4</v>
      </c>
      <c r="M1643" s="43">
        <v>1.5484721E-2</v>
      </c>
      <c r="N1643" s="43">
        <v>1.4009787</v>
      </c>
      <c r="O1643" s="43">
        <v>5.5404048999999999E-4</v>
      </c>
      <c r="P1643" s="43">
        <v>5.2373867999999997E-2</v>
      </c>
      <c r="Q1643" s="43">
        <v>5.6480172999999996E-3</v>
      </c>
      <c r="R1643" s="43">
        <v>3.7713279000000002E-2</v>
      </c>
      <c r="S1643" s="43">
        <v>0.78715210000000002</v>
      </c>
      <c r="U1643" s="77">
        <f t="shared" si="130"/>
        <v>1.9703612931034482</v>
      </c>
    </row>
    <row r="1644" spans="1:21">
      <c r="A1644" s="41" t="s">
        <v>33</v>
      </c>
      <c r="B1644" s="41" t="s">
        <v>3126</v>
      </c>
      <c r="C1644" s="74">
        <f t="shared" si="126"/>
        <v>3.5855229452099997</v>
      </c>
      <c r="D1644" s="74">
        <f t="shared" si="127"/>
        <v>3.3687835799999996E-2</v>
      </c>
      <c r="E1644" s="74">
        <f t="shared" si="128"/>
        <v>1.1136418955999998</v>
      </c>
      <c r="F1644" s="74">
        <f t="shared" si="129"/>
        <v>0.40388801381</v>
      </c>
      <c r="G1644" s="75">
        <v>2.0343051999999999</v>
      </c>
      <c r="H1644" s="43">
        <v>2.8044626E-3</v>
      </c>
      <c r="I1644" s="43">
        <v>1.0781262</v>
      </c>
      <c r="J1644" s="43">
        <v>8.5167083000000001E-3</v>
      </c>
      <c r="K1644" s="43">
        <v>5.7085210000000003E-3</v>
      </c>
      <c r="L1644" s="43">
        <v>3.5087654999999998E-3</v>
      </c>
      <c r="M1644" s="43">
        <v>1.5953841E-2</v>
      </c>
      <c r="N1644" s="43">
        <v>3.2711232999999999E-2</v>
      </c>
      <c r="O1644" s="43">
        <v>3.7257581000000001E-4</v>
      </c>
      <c r="P1644" s="43">
        <v>1.0861332E-2</v>
      </c>
      <c r="Q1644" s="43">
        <v>1.6972560000000001E-3</v>
      </c>
      <c r="R1644" s="43">
        <v>0.25932366000000001</v>
      </c>
      <c r="S1644" s="43">
        <v>0.13163319000000001</v>
      </c>
      <c r="U1644" s="77">
        <f t="shared" si="130"/>
        <v>17.537113793103448</v>
      </c>
    </row>
    <row r="1645" spans="1:21">
      <c r="A1645" s="41" t="s">
        <v>33</v>
      </c>
      <c r="B1645" s="41" t="s">
        <v>3127</v>
      </c>
      <c r="C1645" s="74">
        <f t="shared" si="126"/>
        <v>4.0329758955899999</v>
      </c>
      <c r="D1645" s="74">
        <f t="shared" si="127"/>
        <v>6.0229105790000001E-2</v>
      </c>
      <c r="E1645" s="74">
        <f t="shared" si="128"/>
        <v>3.4383812069999999</v>
      </c>
      <c r="F1645" s="74">
        <f t="shared" si="129"/>
        <v>0.36244722279999997</v>
      </c>
      <c r="G1645" s="75">
        <v>0.17191835999999999</v>
      </c>
      <c r="H1645" s="43">
        <v>2.2868436999999998E-2</v>
      </c>
      <c r="I1645" s="43">
        <v>0.48126907000000002</v>
      </c>
      <c r="J1645" s="43">
        <v>2.8684425E-2</v>
      </c>
      <c r="K1645" s="43">
        <v>9.1526412000000005E-3</v>
      </c>
      <c r="L1645" s="43">
        <v>9.9127158999999998E-4</v>
      </c>
      <c r="M1645" s="43">
        <v>2.1400768000000001E-2</v>
      </c>
      <c r="N1645" s="43">
        <v>2.9342437000000001</v>
      </c>
      <c r="O1645" s="43">
        <v>1.0055568E-3</v>
      </c>
      <c r="P1645" s="43">
        <v>5.6123366000000001E-2</v>
      </c>
      <c r="Q1645" s="43">
        <v>1.2045584E-2</v>
      </c>
      <c r="R1645" s="43">
        <v>4.5751086000000003E-2</v>
      </c>
      <c r="S1645" s="43">
        <v>0.24752162999999999</v>
      </c>
      <c r="U1645" s="77">
        <f t="shared" si="130"/>
        <v>1.4820548275862067</v>
      </c>
    </row>
    <row r="1646" spans="1:21">
      <c r="A1646" s="41" t="s">
        <v>33</v>
      </c>
      <c r="B1646" s="41" t="s">
        <v>3128</v>
      </c>
      <c r="C1646" s="74">
        <f t="shared" si="126"/>
        <v>2.2907517897800003</v>
      </c>
      <c r="D1646" s="74">
        <f t="shared" si="127"/>
        <v>3.2458414300000002E-2</v>
      </c>
      <c r="E1646" s="74">
        <f t="shared" si="128"/>
        <v>2.0283272323000001</v>
      </c>
      <c r="F1646" s="74">
        <f t="shared" si="129"/>
        <v>0.11807734317999999</v>
      </c>
      <c r="G1646" s="75">
        <v>0.1118888</v>
      </c>
      <c r="H1646" s="43">
        <v>5.4436323E-3</v>
      </c>
      <c r="I1646" s="43">
        <v>0.62847949999999997</v>
      </c>
      <c r="J1646" s="43">
        <v>8.6545219E-3</v>
      </c>
      <c r="K1646" s="43">
        <v>2.9593544000000001E-3</v>
      </c>
      <c r="L1646" s="43">
        <v>1.859639E-3</v>
      </c>
      <c r="M1646" s="43">
        <v>1.8984899E-2</v>
      </c>
      <c r="N1646" s="43">
        <v>1.3944041</v>
      </c>
      <c r="O1646" s="43">
        <v>2.1202577999999999E-4</v>
      </c>
      <c r="P1646" s="43">
        <v>1.4370961E-2</v>
      </c>
      <c r="Q1646" s="43">
        <v>1.3231073999999999E-3</v>
      </c>
      <c r="R1646" s="43">
        <v>6.3426154999999998E-2</v>
      </c>
      <c r="S1646" s="43">
        <v>3.8745094000000001E-2</v>
      </c>
      <c r="U1646" s="77">
        <f t="shared" si="130"/>
        <v>0.96455862068965514</v>
      </c>
    </row>
    <row r="1647" spans="1:21">
      <c r="A1647" s="41" t="s">
        <v>33</v>
      </c>
      <c r="B1647" s="41" t="s">
        <v>3129</v>
      </c>
      <c r="C1647" s="74">
        <f t="shared" si="126"/>
        <v>13.4128419251</v>
      </c>
      <c r="D1647" s="74">
        <f t="shared" si="127"/>
        <v>5.9145009499999998E-2</v>
      </c>
      <c r="E1647" s="74">
        <f t="shared" si="128"/>
        <v>12.6771149734</v>
      </c>
      <c r="F1647" s="74">
        <f t="shared" si="129"/>
        <v>0.52634344219999996</v>
      </c>
      <c r="G1647" s="75">
        <v>0.1502385</v>
      </c>
      <c r="H1647" s="43">
        <v>5.6837933999999996E-3</v>
      </c>
      <c r="I1647" s="43">
        <v>0.74701118</v>
      </c>
      <c r="J1647" s="43">
        <v>7.0160576999999998E-3</v>
      </c>
      <c r="K1647" s="43">
        <v>4.2545242E-3</v>
      </c>
      <c r="L1647" s="43">
        <v>2.1178125999999999E-3</v>
      </c>
      <c r="M1647" s="43">
        <v>4.5756615E-2</v>
      </c>
      <c r="N1647" s="43">
        <v>11.92442</v>
      </c>
      <c r="O1647" s="43">
        <v>2.3407389999999999E-4</v>
      </c>
      <c r="P1647" s="43">
        <v>7.3910536999999997E-3</v>
      </c>
      <c r="Q1647" s="43">
        <v>4.7470545999999999E-3</v>
      </c>
      <c r="R1647" s="43">
        <v>0.13678613000000001</v>
      </c>
      <c r="S1647" s="43">
        <v>0.37718512999999998</v>
      </c>
      <c r="U1647" s="77">
        <f t="shared" si="130"/>
        <v>1.2951594827586206</v>
      </c>
    </row>
    <row r="1648" spans="1:21">
      <c r="A1648" s="41" t="s">
        <v>33</v>
      </c>
      <c r="B1648" s="41" t="s">
        <v>3130</v>
      </c>
      <c r="C1648" s="74">
        <f t="shared" si="126"/>
        <v>2.610495047053</v>
      </c>
      <c r="D1648" s="74">
        <f t="shared" si="127"/>
        <v>1.061401926E-2</v>
      </c>
      <c r="E1648" s="74">
        <f t="shared" si="128"/>
        <v>1.9124121647000001</v>
      </c>
      <c r="F1648" s="74">
        <f t="shared" si="129"/>
        <v>8.4033503093000006E-2</v>
      </c>
      <c r="G1648" s="75">
        <v>0.60343535999999998</v>
      </c>
      <c r="H1648" s="43">
        <v>2.2493246999999998E-3</v>
      </c>
      <c r="I1648" s="43">
        <v>0.27079064000000003</v>
      </c>
      <c r="J1648" s="43">
        <v>2.6654384000000001E-3</v>
      </c>
      <c r="K1648" s="43">
        <v>1.4717011E-3</v>
      </c>
      <c r="L1648" s="43">
        <v>2.8317575999999998E-4</v>
      </c>
      <c r="M1648" s="43">
        <v>6.1937040000000004E-3</v>
      </c>
      <c r="N1648" s="43">
        <v>1.6393721999999999</v>
      </c>
      <c r="O1648" s="43">
        <v>7.9545993000000001E-5</v>
      </c>
      <c r="P1648" s="43">
        <v>3.7759557999999999E-3</v>
      </c>
      <c r="Q1648" s="43">
        <v>1.9776492999999998E-3</v>
      </c>
      <c r="R1648" s="43">
        <v>3.8026825E-2</v>
      </c>
      <c r="S1648" s="43">
        <v>4.0173527000000001E-2</v>
      </c>
      <c r="U1648" s="77">
        <f t="shared" si="130"/>
        <v>5.2020289655172407</v>
      </c>
    </row>
    <row r="1649" spans="1:21">
      <c r="A1649" s="41" t="s">
        <v>33</v>
      </c>
      <c r="B1649" s="41" t="s">
        <v>3131</v>
      </c>
      <c r="C1649" s="74">
        <f t="shared" si="126"/>
        <v>3.52653498997</v>
      </c>
      <c r="D1649" s="74">
        <f t="shared" si="127"/>
        <v>2.4228205879999999E-2</v>
      </c>
      <c r="E1649" s="74">
        <f t="shared" si="128"/>
        <v>2.8872527508999997</v>
      </c>
      <c r="F1649" s="74">
        <f t="shared" si="129"/>
        <v>0.52634933318999999</v>
      </c>
      <c r="G1649" s="75">
        <v>8.8704699999999997E-2</v>
      </c>
      <c r="H1649" s="43">
        <v>6.2843409000000001E-3</v>
      </c>
      <c r="I1649" s="43">
        <v>0.50396680999999999</v>
      </c>
      <c r="J1649" s="43">
        <v>7.0314875999999997E-3</v>
      </c>
      <c r="K1649" s="43">
        <v>1.9832515999999999E-3</v>
      </c>
      <c r="L1649" s="43">
        <v>3.8930268E-4</v>
      </c>
      <c r="M1649" s="43">
        <v>1.4824164000000001E-2</v>
      </c>
      <c r="N1649" s="43">
        <v>2.3770015999999998</v>
      </c>
      <c r="O1649" s="43">
        <v>2.2650639E-4</v>
      </c>
      <c r="P1649" s="43">
        <v>9.6612070999999994E-3</v>
      </c>
      <c r="Q1649" s="43">
        <v>1.1939667000000001E-3</v>
      </c>
      <c r="R1649" s="43">
        <v>3.2004123000000002E-2</v>
      </c>
      <c r="S1649" s="43">
        <v>0.48326353</v>
      </c>
      <c r="U1649" s="77">
        <f t="shared" si="130"/>
        <v>0.76469568965517232</v>
      </c>
    </row>
    <row r="1650" spans="1:21">
      <c r="A1650" s="41" t="s">
        <v>33</v>
      </c>
      <c r="B1650" s="41" t="s">
        <v>3132</v>
      </c>
      <c r="C1650" s="74">
        <f t="shared" si="126"/>
        <v>3.8472877928660001</v>
      </c>
      <c r="D1650" s="74">
        <f t="shared" si="127"/>
        <v>1.6799379990000002E-2</v>
      </c>
      <c r="E1650" s="74">
        <f t="shared" si="128"/>
        <v>3.3696751987</v>
      </c>
      <c r="F1650" s="74">
        <f t="shared" si="129"/>
        <v>5.6067424175999997E-2</v>
      </c>
      <c r="G1650" s="75">
        <v>0.40474578999999999</v>
      </c>
      <c r="H1650" s="43">
        <v>1.3476687E-3</v>
      </c>
      <c r="I1650" s="43">
        <v>0.27090282999999998</v>
      </c>
      <c r="J1650" s="43">
        <v>3.0816811000000002E-3</v>
      </c>
      <c r="K1650" s="43">
        <v>1.3424284E-3</v>
      </c>
      <c r="L1650" s="43">
        <v>7.3978249000000002E-4</v>
      </c>
      <c r="M1650" s="43">
        <v>1.1635487999999999E-2</v>
      </c>
      <c r="N1650" s="43">
        <v>3.0974246999999999</v>
      </c>
      <c r="O1650" s="43">
        <v>8.3917475999999998E-5</v>
      </c>
      <c r="P1650" s="43">
        <v>5.6523312999999997E-3</v>
      </c>
      <c r="Q1650" s="43">
        <v>1.0509283999999999E-3</v>
      </c>
      <c r="R1650" s="43">
        <v>3.0234026000000001E-2</v>
      </c>
      <c r="S1650" s="43">
        <v>1.9046220999999999E-2</v>
      </c>
      <c r="U1650" s="77">
        <f t="shared" si="130"/>
        <v>3.4891878448275859</v>
      </c>
    </row>
    <row r="1651" spans="1:21">
      <c r="A1651" s="41" t="s">
        <v>33</v>
      </c>
      <c r="B1651" s="41" t="s">
        <v>3133</v>
      </c>
      <c r="C1651" s="74">
        <f t="shared" si="126"/>
        <v>3.6842181495300004</v>
      </c>
      <c r="D1651" s="74">
        <f t="shared" si="127"/>
        <v>2.4904369400000001E-2</v>
      </c>
      <c r="E1651" s="74">
        <f t="shared" si="128"/>
        <v>3.4945203111000001</v>
      </c>
      <c r="F1651" s="74">
        <f t="shared" si="129"/>
        <v>9.2999310030000004E-2</v>
      </c>
      <c r="G1651" s="75">
        <v>7.1794158999999996E-2</v>
      </c>
      <c r="H1651" s="43">
        <v>2.4313810999999999E-3</v>
      </c>
      <c r="I1651" s="43">
        <v>0.44594423</v>
      </c>
      <c r="J1651" s="43">
        <v>5.1156635000000001E-3</v>
      </c>
      <c r="K1651" s="43">
        <v>1.7868159000000001E-3</v>
      </c>
      <c r="L1651" s="43">
        <v>1.110333E-3</v>
      </c>
      <c r="M1651" s="43">
        <v>1.6891557000000001E-2</v>
      </c>
      <c r="N1651" s="43">
        <v>3.0461447000000001</v>
      </c>
      <c r="O1651" s="43">
        <v>1.1059593E-4</v>
      </c>
      <c r="P1651" s="43">
        <v>7.7283029000000001E-3</v>
      </c>
      <c r="Q1651" s="43">
        <v>1.7962252000000001E-3</v>
      </c>
      <c r="R1651" s="43">
        <v>2.6705667999999998E-2</v>
      </c>
      <c r="S1651" s="43">
        <v>5.6658517999999998E-2</v>
      </c>
      <c r="U1651" s="77">
        <f t="shared" si="130"/>
        <v>0.61891516379310341</v>
      </c>
    </row>
    <row r="1652" spans="1:21">
      <c r="A1652" s="41" t="s">
        <v>33</v>
      </c>
      <c r="B1652" s="41" t="s">
        <v>3134</v>
      </c>
      <c r="C1652" s="74">
        <f t="shared" si="126"/>
        <v>2.25719370824</v>
      </c>
      <c r="D1652" s="74">
        <f t="shared" si="127"/>
        <v>4.952503820000001E-2</v>
      </c>
      <c r="E1652" s="74">
        <f t="shared" si="128"/>
        <v>1.6606664426</v>
      </c>
      <c r="F1652" s="74">
        <f t="shared" si="129"/>
        <v>0.37695829743999998</v>
      </c>
      <c r="G1652" s="75">
        <v>0.17004393000000001</v>
      </c>
      <c r="H1652" s="43">
        <v>4.8617225999999999E-3</v>
      </c>
      <c r="I1652" s="43">
        <v>0.74438700000000002</v>
      </c>
      <c r="J1652" s="43">
        <v>2.9008381E-2</v>
      </c>
      <c r="K1652" s="43">
        <v>7.8422704000000003E-3</v>
      </c>
      <c r="L1652" s="43">
        <v>5.1518980000000005E-4</v>
      </c>
      <c r="M1652" s="43">
        <v>1.2159197E-2</v>
      </c>
      <c r="N1652" s="43">
        <v>0.91141771999999999</v>
      </c>
      <c r="O1652" s="43">
        <v>6.0180323999999995E-4</v>
      </c>
      <c r="P1652" s="43">
        <v>6.0860761999999999E-2</v>
      </c>
      <c r="Q1652" s="43">
        <v>2.1209762000000002E-3</v>
      </c>
      <c r="R1652" s="43">
        <v>2.9895476000000001E-2</v>
      </c>
      <c r="S1652" s="43">
        <v>0.28347928</v>
      </c>
      <c r="U1652" s="77">
        <f t="shared" si="130"/>
        <v>1.465895948275862</v>
      </c>
    </row>
    <row r="1653" spans="1:21">
      <c r="A1653" s="41" t="s">
        <v>33</v>
      </c>
      <c r="B1653" s="41" t="s">
        <v>3135</v>
      </c>
      <c r="C1653" s="74">
        <f t="shared" si="126"/>
        <v>0.66236105508000009</v>
      </c>
      <c r="D1653" s="74">
        <f t="shared" si="127"/>
        <v>1.208164515E-2</v>
      </c>
      <c r="E1653" s="74">
        <f t="shared" si="128"/>
        <v>0.47187333045000002</v>
      </c>
      <c r="F1653" s="74">
        <f t="shared" si="129"/>
        <v>0.11506870148000001</v>
      </c>
      <c r="G1653" s="75">
        <v>6.3337378E-2</v>
      </c>
      <c r="H1653" s="43">
        <v>5.9701545000000005E-4</v>
      </c>
      <c r="I1653" s="43">
        <v>0.40013578999999999</v>
      </c>
      <c r="J1653" s="43">
        <v>1.8839378000000001E-3</v>
      </c>
      <c r="K1653" s="43">
        <v>1.5681879000000001E-3</v>
      </c>
      <c r="L1653" s="43">
        <v>9.7547344999999997E-4</v>
      </c>
      <c r="M1653" s="43">
        <v>7.6540460000000003E-3</v>
      </c>
      <c r="N1653" s="43">
        <v>7.1140524999999996E-2</v>
      </c>
      <c r="O1653" s="43">
        <v>1.0063023999999999E-4</v>
      </c>
      <c r="P1653" s="43">
        <v>2.8523416999999998E-3</v>
      </c>
      <c r="Q1653" s="43">
        <v>4.4179853999999998E-4</v>
      </c>
      <c r="R1653" s="43">
        <v>7.5256854999999998E-2</v>
      </c>
      <c r="S1653" s="43">
        <v>3.6417076E-2</v>
      </c>
      <c r="U1653" s="77">
        <f t="shared" si="130"/>
        <v>0.54601187931034478</v>
      </c>
    </row>
    <row r="1654" spans="1:21">
      <c r="A1654" s="41" t="s">
        <v>33</v>
      </c>
      <c r="B1654" s="41" t="s">
        <v>3136</v>
      </c>
      <c r="C1654" s="74">
        <f t="shared" si="126"/>
        <v>1.7949654929199998</v>
      </c>
      <c r="D1654" s="74">
        <f t="shared" si="127"/>
        <v>2.9486714460000001E-2</v>
      </c>
      <c r="E1654" s="74">
        <f t="shared" si="128"/>
        <v>1.2548078434000001</v>
      </c>
      <c r="F1654" s="74">
        <f t="shared" si="129"/>
        <v>0.37195735505999999</v>
      </c>
      <c r="G1654" s="75">
        <v>0.13871358</v>
      </c>
      <c r="H1654" s="43">
        <v>2.7461133999999998E-3</v>
      </c>
      <c r="I1654" s="43">
        <v>0.83247870000000002</v>
      </c>
      <c r="J1654" s="43">
        <v>1.1997168000000001E-2</v>
      </c>
      <c r="K1654" s="43">
        <v>3.8436337999999998E-3</v>
      </c>
      <c r="L1654" s="43">
        <v>5.4426066000000004E-4</v>
      </c>
      <c r="M1654" s="43">
        <v>1.3101652E-2</v>
      </c>
      <c r="N1654" s="43">
        <v>0.41958303000000002</v>
      </c>
      <c r="O1654" s="43">
        <v>2.8193035999999998E-4</v>
      </c>
      <c r="P1654" s="43">
        <v>1.9747949000000001E-2</v>
      </c>
      <c r="Q1654" s="43">
        <v>1.2472436999999999E-3</v>
      </c>
      <c r="R1654" s="43">
        <v>7.2426301999999998E-2</v>
      </c>
      <c r="S1654" s="43">
        <v>0.27825392999999998</v>
      </c>
      <c r="U1654" s="77">
        <f t="shared" si="130"/>
        <v>1.1958067241379311</v>
      </c>
    </row>
    <row r="1655" spans="1:21">
      <c r="A1655" s="41" t="s">
        <v>33</v>
      </c>
      <c r="B1655" s="41" t="s">
        <v>3137</v>
      </c>
      <c r="C1655" s="74">
        <f t="shared" si="126"/>
        <v>3.4530951028199999</v>
      </c>
      <c r="D1655" s="74">
        <f t="shared" si="127"/>
        <v>2.9068455700000002E-2</v>
      </c>
      <c r="E1655" s="74">
        <f t="shared" si="128"/>
        <v>3.2384638686999998</v>
      </c>
      <c r="F1655" s="74">
        <f t="shared" si="129"/>
        <v>0.10618495042000001</v>
      </c>
      <c r="G1655" s="75">
        <v>7.9377827999999997E-2</v>
      </c>
      <c r="H1655" s="43">
        <v>2.2000486999999998E-3</v>
      </c>
      <c r="I1655" s="43">
        <v>0.46076832000000001</v>
      </c>
      <c r="J1655" s="43">
        <v>6.6878568000000001E-3</v>
      </c>
      <c r="K1655" s="43">
        <v>2.6550530000000001E-3</v>
      </c>
      <c r="L1655" s="43">
        <v>2.4823218999999999E-3</v>
      </c>
      <c r="M1655" s="43">
        <v>1.7243224000000001E-2</v>
      </c>
      <c r="N1655" s="43">
        <v>2.7754954999999999</v>
      </c>
      <c r="O1655" s="43">
        <v>1.7319901999999999E-4</v>
      </c>
      <c r="P1655" s="43">
        <v>1.2972925999999999E-2</v>
      </c>
      <c r="Q1655" s="43">
        <v>1.6448794000000001E-3</v>
      </c>
      <c r="R1655" s="43">
        <v>5.7784721999999997E-2</v>
      </c>
      <c r="S1655" s="43">
        <v>3.3609224E-2</v>
      </c>
      <c r="U1655" s="77">
        <f t="shared" si="130"/>
        <v>0.6842916206896551</v>
      </c>
    </row>
    <row r="1656" spans="1:21">
      <c r="A1656" s="41" t="s">
        <v>33</v>
      </c>
      <c r="B1656" s="41" t="s">
        <v>3138</v>
      </c>
      <c r="C1656" s="74">
        <f t="shared" si="126"/>
        <v>1.6970751100599999</v>
      </c>
      <c r="D1656" s="74">
        <f t="shared" si="127"/>
        <v>1.315619824E-2</v>
      </c>
      <c r="E1656" s="74">
        <f t="shared" si="128"/>
        <v>1.312909055</v>
      </c>
      <c r="F1656" s="74">
        <f t="shared" si="129"/>
        <v>0.26268170682000003</v>
      </c>
      <c r="G1656" s="75">
        <v>0.10832815</v>
      </c>
      <c r="H1656" s="43">
        <v>1.5282150000000001E-3</v>
      </c>
      <c r="I1656" s="43">
        <v>0.57825928000000004</v>
      </c>
      <c r="J1656" s="43">
        <v>3.826154E-3</v>
      </c>
      <c r="K1656" s="43">
        <v>3.0574585E-3</v>
      </c>
      <c r="L1656" s="43">
        <v>2.0311124E-4</v>
      </c>
      <c r="M1656" s="43">
        <v>6.0694744999999998E-3</v>
      </c>
      <c r="N1656" s="43">
        <v>0.73312155999999995</v>
      </c>
      <c r="O1656" s="43">
        <v>1.9529452E-4</v>
      </c>
      <c r="P1656" s="43">
        <v>4.3850215999999996E-3</v>
      </c>
      <c r="Q1656" s="43">
        <v>1.0455807E-3</v>
      </c>
      <c r="R1656" s="43">
        <v>0.14345041</v>
      </c>
      <c r="S1656" s="43">
        <v>0.1136054</v>
      </c>
      <c r="U1656" s="77">
        <f t="shared" si="130"/>
        <v>0.93386336206896547</v>
      </c>
    </row>
    <row r="1657" spans="1:21">
      <c r="A1657" s="41" t="s">
        <v>33</v>
      </c>
      <c r="B1657" s="41" t="s">
        <v>3139</v>
      </c>
      <c r="C1657" s="74">
        <f t="shared" si="126"/>
        <v>2.7339418767699994</v>
      </c>
      <c r="D1657" s="74">
        <f t="shared" si="127"/>
        <v>1.8634185570000003E-2</v>
      </c>
      <c r="E1657" s="74">
        <f t="shared" si="128"/>
        <v>2.3259193927999999</v>
      </c>
      <c r="F1657" s="74">
        <f t="shared" si="129"/>
        <v>0.19933501840000001</v>
      </c>
      <c r="G1657" s="75">
        <v>0.19005327999999999</v>
      </c>
      <c r="H1657" s="43">
        <v>1.4409328000000001E-3</v>
      </c>
      <c r="I1657" s="43">
        <v>0.56420786000000001</v>
      </c>
      <c r="J1657" s="43">
        <v>3.8646840000000002E-3</v>
      </c>
      <c r="K1657" s="43">
        <v>2.8388882E-3</v>
      </c>
      <c r="L1657" s="43">
        <v>9.8953037000000001E-4</v>
      </c>
      <c r="M1657" s="43">
        <v>1.0941083000000001E-2</v>
      </c>
      <c r="N1657" s="43">
        <v>1.7602705999999999</v>
      </c>
      <c r="O1657" s="43">
        <v>1.802156E-4</v>
      </c>
      <c r="P1657" s="43">
        <v>4.9463501999999996E-3</v>
      </c>
      <c r="Q1657" s="43">
        <v>9.811736000000001E-4</v>
      </c>
      <c r="R1657" s="43">
        <v>0.12777627</v>
      </c>
      <c r="S1657" s="43">
        <v>6.5451009000000004E-2</v>
      </c>
      <c r="U1657" s="77">
        <f t="shared" si="130"/>
        <v>1.6383903448275861</v>
      </c>
    </row>
    <row r="1658" spans="1:21">
      <c r="A1658" s="41" t="s">
        <v>33</v>
      </c>
      <c r="B1658" s="41" t="s">
        <v>3140</v>
      </c>
      <c r="C1658" s="74">
        <f t="shared" si="126"/>
        <v>1.5712307243499999</v>
      </c>
      <c r="D1658" s="74">
        <f t="shared" si="127"/>
        <v>1.609723372E-2</v>
      </c>
      <c r="E1658" s="74">
        <f t="shared" si="128"/>
        <v>1.3651377106</v>
      </c>
      <c r="F1658" s="74">
        <f t="shared" si="129"/>
        <v>0.11650156603</v>
      </c>
      <c r="G1658" s="75">
        <v>7.3494214000000002E-2</v>
      </c>
      <c r="H1658" s="43">
        <v>1.8182806E-3</v>
      </c>
      <c r="I1658" s="43">
        <v>0.36879640000000002</v>
      </c>
      <c r="J1658" s="43">
        <v>6.5046224E-3</v>
      </c>
      <c r="K1658" s="43">
        <v>2.7920645000000001E-3</v>
      </c>
      <c r="L1658" s="43">
        <v>5.5135771999999998E-4</v>
      </c>
      <c r="M1658" s="43">
        <v>6.2491891000000001E-3</v>
      </c>
      <c r="N1658" s="43">
        <v>0.99452302999999997</v>
      </c>
      <c r="O1658" s="43">
        <v>1.8730892999999999E-4</v>
      </c>
      <c r="P1658" s="43">
        <v>1.2964374000000001E-2</v>
      </c>
      <c r="Q1658" s="43">
        <v>1.2524521000000001E-3</v>
      </c>
      <c r="R1658" s="43">
        <v>6.5902134000000001E-2</v>
      </c>
      <c r="S1658" s="43">
        <v>3.6195297000000001E-2</v>
      </c>
      <c r="U1658" s="77">
        <f t="shared" si="130"/>
        <v>0.63357081034482754</v>
      </c>
    </row>
    <row r="1659" spans="1:21">
      <c r="A1659" s="41" t="s">
        <v>33</v>
      </c>
      <c r="B1659" s="41" t="s">
        <v>3141</v>
      </c>
      <c r="C1659" s="74">
        <f t="shared" si="126"/>
        <v>2.3076480506099997</v>
      </c>
      <c r="D1659" s="74">
        <f t="shared" si="127"/>
        <v>3.7250905860000003E-2</v>
      </c>
      <c r="E1659" s="74">
        <f t="shared" si="128"/>
        <v>1.499259473</v>
      </c>
      <c r="F1659" s="74">
        <f t="shared" si="129"/>
        <v>0.61688542175000005</v>
      </c>
      <c r="G1659" s="75">
        <v>0.15425225000000001</v>
      </c>
      <c r="H1659" s="43">
        <v>1.1547253E-2</v>
      </c>
      <c r="I1659" s="43">
        <v>0.51340363</v>
      </c>
      <c r="J1659" s="43">
        <v>2.0860452000000002E-2</v>
      </c>
      <c r="K1659" s="43">
        <v>5.2231270999999998E-3</v>
      </c>
      <c r="L1659" s="43">
        <v>4.3034875999999999E-4</v>
      </c>
      <c r="M1659" s="43">
        <v>1.0736977999999999E-2</v>
      </c>
      <c r="N1659" s="43">
        <v>0.97430859000000003</v>
      </c>
      <c r="O1659" s="43">
        <v>3.8440194999999998E-4</v>
      </c>
      <c r="P1659" s="43">
        <v>3.6625083000000003E-2</v>
      </c>
      <c r="Q1659" s="43">
        <v>3.6881487999999999E-3</v>
      </c>
      <c r="R1659" s="43">
        <v>2.6372877999999999E-2</v>
      </c>
      <c r="S1659" s="43">
        <v>0.54981491000000005</v>
      </c>
      <c r="U1659" s="77">
        <f t="shared" si="130"/>
        <v>1.3297607758620689</v>
      </c>
    </row>
    <row r="1660" spans="1:21">
      <c r="A1660" s="41" t="s">
        <v>33</v>
      </c>
      <c r="B1660" s="41" t="s">
        <v>3142</v>
      </c>
      <c r="C1660" s="74">
        <f t="shared" si="126"/>
        <v>2.4995410916100003</v>
      </c>
      <c r="D1660" s="74">
        <f t="shared" si="127"/>
        <v>2.3202524299999999E-2</v>
      </c>
      <c r="E1660" s="74">
        <f t="shared" si="128"/>
        <v>0.7754591757</v>
      </c>
      <c r="F1660" s="74">
        <f t="shared" si="129"/>
        <v>0.28176279161000001</v>
      </c>
      <c r="G1660" s="75">
        <v>1.4191166</v>
      </c>
      <c r="H1660" s="43">
        <v>1.8584637000000001E-3</v>
      </c>
      <c r="I1660" s="43">
        <v>0.75368880999999999</v>
      </c>
      <c r="J1660" s="43">
        <v>5.6761132999999997E-3</v>
      </c>
      <c r="K1660" s="43">
        <v>3.9745481000000001E-3</v>
      </c>
      <c r="L1660" s="43">
        <v>2.4490078999999999E-3</v>
      </c>
      <c r="M1660" s="43">
        <v>1.1102855E-2</v>
      </c>
      <c r="N1660" s="43">
        <v>1.9911901999999999E-2</v>
      </c>
      <c r="O1660" s="43">
        <v>2.5596860999999997E-4</v>
      </c>
      <c r="P1660" s="43">
        <v>7.5953367000000001E-3</v>
      </c>
      <c r="Q1660" s="43">
        <v>1.1607423000000001E-3</v>
      </c>
      <c r="R1660" s="43">
        <v>0.18134517</v>
      </c>
      <c r="S1660" s="43">
        <v>9.1405574000000003E-2</v>
      </c>
      <c r="U1660" s="77">
        <f t="shared" si="130"/>
        <v>12.233763793103448</v>
      </c>
    </row>
    <row r="1661" spans="1:21">
      <c r="A1661" s="41" t="s">
        <v>33</v>
      </c>
      <c r="B1661" s="41" t="s">
        <v>3143</v>
      </c>
      <c r="C1661" s="74">
        <f t="shared" si="126"/>
        <v>2.19026610953</v>
      </c>
      <c r="D1661" s="74">
        <f t="shared" si="127"/>
        <v>3.3857262909999998E-2</v>
      </c>
      <c r="E1661" s="74">
        <f t="shared" si="128"/>
        <v>1.9500172054</v>
      </c>
      <c r="F1661" s="74">
        <f t="shared" si="129"/>
        <v>0.10610007121999999</v>
      </c>
      <c r="G1661" s="75">
        <v>0.10029157</v>
      </c>
      <c r="H1661" s="43">
        <v>7.7277253999999997E-3</v>
      </c>
      <c r="I1661" s="43">
        <v>0.36299408</v>
      </c>
      <c r="J1661" s="43">
        <v>1.4963446E-2</v>
      </c>
      <c r="K1661" s="43">
        <v>5.5051583999999997E-3</v>
      </c>
      <c r="L1661" s="43">
        <v>8.8440850999999996E-4</v>
      </c>
      <c r="M1661" s="43">
        <v>1.250425E-2</v>
      </c>
      <c r="N1661" s="43">
        <v>1.5792953999999999</v>
      </c>
      <c r="O1661" s="43">
        <v>3.3786911999999998E-4</v>
      </c>
      <c r="P1661" s="43">
        <v>3.0119719999999999E-2</v>
      </c>
      <c r="Q1661" s="43">
        <v>6.4058721000000004E-3</v>
      </c>
      <c r="R1661" s="43">
        <v>3.5706807E-2</v>
      </c>
      <c r="S1661" s="43">
        <v>3.3529802999999997E-2</v>
      </c>
      <c r="U1661" s="77">
        <f t="shared" si="130"/>
        <v>0.86458249999999992</v>
      </c>
    </row>
    <row r="1662" spans="1:21">
      <c r="A1662" s="41" t="s">
        <v>33</v>
      </c>
      <c r="B1662" s="41" t="s">
        <v>3144</v>
      </c>
      <c r="C1662" s="74">
        <f t="shared" si="126"/>
        <v>5.5714928721100003</v>
      </c>
      <c r="D1662" s="74">
        <f t="shared" si="127"/>
        <v>4.0954091900000003E-2</v>
      </c>
      <c r="E1662" s="74">
        <f t="shared" si="128"/>
        <v>5.305579292</v>
      </c>
      <c r="F1662" s="74">
        <f t="shared" si="129"/>
        <v>0.11013208820999999</v>
      </c>
      <c r="G1662" s="75">
        <v>0.1148274</v>
      </c>
      <c r="H1662" s="43">
        <v>1.0853822000000001E-2</v>
      </c>
      <c r="I1662" s="43">
        <v>0.35833336999999998</v>
      </c>
      <c r="J1662" s="43">
        <v>1.6432605999999999E-2</v>
      </c>
      <c r="K1662" s="43">
        <v>6.3550224000000002E-3</v>
      </c>
      <c r="L1662" s="43">
        <v>1.0455905000000001E-3</v>
      </c>
      <c r="M1662" s="43">
        <v>1.7120873000000002E-2</v>
      </c>
      <c r="N1662" s="43">
        <v>4.9363920999999999</v>
      </c>
      <c r="O1662" s="43">
        <v>3.5454551000000002E-4</v>
      </c>
      <c r="P1662" s="43">
        <v>3.1339924999999998E-2</v>
      </c>
      <c r="Q1662" s="43">
        <v>9.7099147000000007E-3</v>
      </c>
      <c r="R1662" s="43">
        <v>3.5310413999999998E-2</v>
      </c>
      <c r="S1662" s="43">
        <v>3.3417289000000003E-2</v>
      </c>
      <c r="U1662" s="77">
        <f t="shared" si="130"/>
        <v>0.98989137931034477</v>
      </c>
    </row>
    <row r="1663" spans="1:21">
      <c r="A1663" s="41" t="s">
        <v>33</v>
      </c>
      <c r="B1663" s="41" t="s">
        <v>3145</v>
      </c>
      <c r="C1663" s="74">
        <f t="shared" si="126"/>
        <v>3.1160752561199998</v>
      </c>
      <c r="D1663" s="74">
        <f t="shared" si="127"/>
        <v>3.8801181349999998E-2</v>
      </c>
      <c r="E1663" s="74">
        <f t="shared" si="128"/>
        <v>2.7786209289999997</v>
      </c>
      <c r="F1663" s="74">
        <f t="shared" si="129"/>
        <v>0.19706221576999999</v>
      </c>
      <c r="G1663" s="75">
        <v>0.10159093</v>
      </c>
      <c r="H1663" s="43">
        <v>1.1206449E-2</v>
      </c>
      <c r="I1663" s="43">
        <v>0.27728128000000002</v>
      </c>
      <c r="J1663" s="43">
        <v>1.8533524999999999E-2</v>
      </c>
      <c r="K1663" s="43">
        <v>6.1590192E-3</v>
      </c>
      <c r="L1663" s="43">
        <v>5.5566515000000005E-4</v>
      </c>
      <c r="M1663" s="43">
        <v>1.3552972E-2</v>
      </c>
      <c r="N1663" s="43">
        <v>2.4901331999999998</v>
      </c>
      <c r="O1663" s="43">
        <v>5.2982517000000002E-4</v>
      </c>
      <c r="P1663" s="43">
        <v>3.7853370999999997E-2</v>
      </c>
      <c r="Q1663" s="43">
        <v>7.0101885999999999E-3</v>
      </c>
      <c r="R1663" s="43">
        <v>3.1765531E-2</v>
      </c>
      <c r="S1663" s="43">
        <v>0.1199033</v>
      </c>
      <c r="U1663" s="77">
        <f t="shared" si="130"/>
        <v>0.87578387931034474</v>
      </c>
    </row>
    <row r="1664" spans="1:21">
      <c r="A1664" s="41" t="s">
        <v>33</v>
      </c>
      <c r="B1664" s="41" t="s">
        <v>3146</v>
      </c>
      <c r="C1664" s="74">
        <f t="shared" si="126"/>
        <v>4.7642293562500004</v>
      </c>
      <c r="D1664" s="74">
        <f t="shared" si="127"/>
        <v>3.8359905290000003E-2</v>
      </c>
      <c r="E1664" s="74">
        <f t="shared" si="128"/>
        <v>4.5134167740000004</v>
      </c>
      <c r="F1664" s="74">
        <f t="shared" si="129"/>
        <v>0.10807152696</v>
      </c>
      <c r="G1664" s="75">
        <v>0.10438115000000001</v>
      </c>
      <c r="H1664" s="43">
        <v>1.3005544000000001E-2</v>
      </c>
      <c r="I1664" s="43">
        <v>0.25255212999999999</v>
      </c>
      <c r="J1664" s="43">
        <v>1.4620706000000001E-2</v>
      </c>
      <c r="K1664" s="43">
        <v>6.1328878000000003E-3</v>
      </c>
      <c r="L1664" s="43">
        <v>4.3744349000000003E-4</v>
      </c>
      <c r="M1664" s="43">
        <v>1.7168868E-2</v>
      </c>
      <c r="N1664" s="43">
        <v>4.2478591000000003</v>
      </c>
      <c r="O1664" s="43">
        <v>2.9915095999999999E-4</v>
      </c>
      <c r="P1664" s="43">
        <v>2.5726863999999999E-2</v>
      </c>
      <c r="Q1664" s="43">
        <v>1.2370079000000001E-2</v>
      </c>
      <c r="R1664" s="43">
        <v>3.0645583000000001E-2</v>
      </c>
      <c r="S1664" s="43">
        <v>3.9029849999999998E-2</v>
      </c>
      <c r="U1664" s="77">
        <f t="shared" si="130"/>
        <v>0.89983749999999996</v>
      </c>
    </row>
    <row r="1665" spans="1:21">
      <c r="A1665" s="41" t="s">
        <v>33</v>
      </c>
      <c r="B1665" s="41" t="s">
        <v>3147</v>
      </c>
      <c r="C1665" s="74">
        <f t="shared" si="126"/>
        <v>1.24965531439</v>
      </c>
      <c r="D1665" s="74">
        <f t="shared" si="127"/>
        <v>4.8698763889999996E-2</v>
      </c>
      <c r="E1665" s="74">
        <f t="shared" si="128"/>
        <v>0.52829023600000002</v>
      </c>
      <c r="F1665" s="74">
        <f t="shared" si="129"/>
        <v>0.52339785449999998</v>
      </c>
      <c r="G1665" s="75">
        <v>0.14926845999999999</v>
      </c>
      <c r="H1665" s="43">
        <v>2.1236242999999998E-2</v>
      </c>
      <c r="I1665" s="43">
        <v>0.45612742000000001</v>
      </c>
      <c r="J1665" s="43">
        <v>2.6605428E-2</v>
      </c>
      <c r="K1665" s="43">
        <v>7.3935490999999997E-3</v>
      </c>
      <c r="L1665" s="43">
        <v>8.3510778999999996E-4</v>
      </c>
      <c r="M1665" s="43">
        <v>1.3864679E-2</v>
      </c>
      <c r="N1665" s="43">
        <v>5.0926573000000003E-2</v>
      </c>
      <c r="O1665" s="43">
        <v>1.0935692E-3</v>
      </c>
      <c r="P1665" s="43">
        <v>5.3920613999999999E-2</v>
      </c>
      <c r="Q1665" s="43">
        <v>7.3855153000000002E-3</v>
      </c>
      <c r="R1665" s="43">
        <v>3.0019236000000001E-2</v>
      </c>
      <c r="S1665" s="43">
        <v>0.43097891999999999</v>
      </c>
      <c r="U1665" s="77">
        <f t="shared" si="130"/>
        <v>1.286797068965517</v>
      </c>
    </row>
    <row r="1666" spans="1:21">
      <c r="A1666" s="41" t="s">
        <v>33</v>
      </c>
      <c r="B1666" s="41" t="s">
        <v>3148</v>
      </c>
      <c r="C1666" s="74">
        <f t="shared" si="126"/>
        <v>1.5898463411200001</v>
      </c>
      <c r="D1666" s="74">
        <f t="shared" si="127"/>
        <v>2.1814410100000001E-2</v>
      </c>
      <c r="E1666" s="74">
        <f t="shared" si="128"/>
        <v>1.4134163901000001</v>
      </c>
      <c r="F1666" s="74">
        <f t="shared" si="129"/>
        <v>8.1899413919999997E-2</v>
      </c>
      <c r="G1666" s="75">
        <v>7.2716127000000005E-2</v>
      </c>
      <c r="H1666" s="43">
        <v>1.6478401000000001E-3</v>
      </c>
      <c r="I1666" s="43">
        <v>0.43909606000000001</v>
      </c>
      <c r="J1666" s="43">
        <v>5.6775966999999998E-3</v>
      </c>
      <c r="K1666" s="43">
        <v>2.0491804E-3</v>
      </c>
      <c r="L1666" s="43">
        <v>1.2955659999999999E-3</v>
      </c>
      <c r="M1666" s="43">
        <v>1.2792067000000001E-2</v>
      </c>
      <c r="N1666" s="43">
        <v>0.97267249</v>
      </c>
      <c r="O1666" s="43">
        <v>1.4248772999999999E-4</v>
      </c>
      <c r="P1666" s="43">
        <v>1.0049623000000001E-2</v>
      </c>
      <c r="Q1666" s="43">
        <v>8.9990418999999998E-4</v>
      </c>
      <c r="R1666" s="43">
        <v>4.4353911000000003E-2</v>
      </c>
      <c r="S1666" s="43">
        <v>2.6453488000000001E-2</v>
      </c>
      <c r="U1666" s="77">
        <f t="shared" si="130"/>
        <v>0.62686316379310347</v>
      </c>
    </row>
    <row r="1667" spans="1:21">
      <c r="A1667" s="41" t="s">
        <v>33</v>
      </c>
      <c r="B1667" s="41" t="s">
        <v>3149</v>
      </c>
      <c r="C1667" s="74">
        <f t="shared" si="126"/>
        <v>9.3717921894200025</v>
      </c>
      <c r="D1667" s="74">
        <f t="shared" si="127"/>
        <v>4.1004744000000003E-2</v>
      </c>
      <c r="E1667" s="74">
        <f t="shared" si="128"/>
        <v>8.861804041700001</v>
      </c>
      <c r="F1667" s="74">
        <f t="shared" si="129"/>
        <v>0.36739595372</v>
      </c>
      <c r="G1667" s="75">
        <v>0.10158745</v>
      </c>
      <c r="H1667" s="43">
        <v>3.8719816999999998E-3</v>
      </c>
      <c r="I1667" s="43">
        <v>0.52213986000000001</v>
      </c>
      <c r="J1667" s="43">
        <v>4.6267073000000004E-3</v>
      </c>
      <c r="K1667" s="43">
        <v>2.9577671000000001E-3</v>
      </c>
      <c r="L1667" s="43">
        <v>1.4763135999999999E-3</v>
      </c>
      <c r="M1667" s="43">
        <v>3.1943956000000003E-2</v>
      </c>
      <c r="N1667" s="43">
        <v>8.3357922000000002</v>
      </c>
      <c r="O1667" s="43">
        <v>1.5911412E-4</v>
      </c>
      <c r="P1667" s="43">
        <v>5.1685689999999996E-3</v>
      </c>
      <c r="Q1667" s="43">
        <v>3.2934686000000001E-3</v>
      </c>
      <c r="R1667" s="43">
        <v>9.5654591999999997E-2</v>
      </c>
      <c r="S1667" s="43">
        <v>0.26312021000000002</v>
      </c>
      <c r="U1667" s="77">
        <f t="shared" si="130"/>
        <v>0.87575387931034476</v>
      </c>
    </row>
    <row r="1668" spans="1:21">
      <c r="A1668" s="41" t="s">
        <v>33</v>
      </c>
      <c r="B1668" s="41" t="s">
        <v>3150</v>
      </c>
      <c r="C1668" s="74">
        <f t="shared" si="126"/>
        <v>2.8066057665000002</v>
      </c>
      <c r="D1668" s="74">
        <f t="shared" si="127"/>
        <v>4.0633327570000002E-2</v>
      </c>
      <c r="E1668" s="74">
        <f t="shared" si="128"/>
        <v>2.3997633270000001</v>
      </c>
      <c r="F1668" s="74">
        <f t="shared" si="129"/>
        <v>0.25197466193000001</v>
      </c>
      <c r="G1668" s="75">
        <v>0.11423445</v>
      </c>
      <c r="H1668" s="43">
        <v>1.3351767E-2</v>
      </c>
      <c r="I1668" s="43">
        <v>0.33598006000000002</v>
      </c>
      <c r="J1668" s="43">
        <v>1.9547792000000001E-2</v>
      </c>
      <c r="K1668" s="43">
        <v>6.3818249999999998E-3</v>
      </c>
      <c r="L1668" s="43">
        <v>6.8683057000000004E-4</v>
      </c>
      <c r="M1668" s="43">
        <v>1.4016880000000001E-2</v>
      </c>
      <c r="N1668" s="43">
        <v>2.0504315000000002</v>
      </c>
      <c r="O1668" s="43">
        <v>6.1111852999999995E-4</v>
      </c>
      <c r="P1668" s="43">
        <v>3.9247109000000002E-2</v>
      </c>
      <c r="Q1668" s="43">
        <v>7.6717423999999998E-3</v>
      </c>
      <c r="R1668" s="43">
        <v>3.1993722000000002E-2</v>
      </c>
      <c r="S1668" s="43">
        <v>0.17245097000000001</v>
      </c>
      <c r="U1668" s="77">
        <f t="shared" si="130"/>
        <v>0.98477974137931035</v>
      </c>
    </row>
    <row r="1669" spans="1:21">
      <c r="A1669" s="41" t="s">
        <v>33</v>
      </c>
      <c r="B1669" s="41" t="s">
        <v>3151</v>
      </c>
      <c r="C1669" s="74">
        <f t="shared" si="126"/>
        <v>0.65854965498099993</v>
      </c>
      <c r="D1669" s="74">
        <f t="shared" si="127"/>
        <v>4.5814798849999998E-3</v>
      </c>
      <c r="E1669" s="74">
        <f t="shared" si="128"/>
        <v>0.58466662189999996</v>
      </c>
      <c r="F1669" s="74">
        <f t="shared" si="129"/>
        <v>5.6591926196000002E-2</v>
      </c>
      <c r="G1669" s="75">
        <v>1.2709626999999999E-2</v>
      </c>
      <c r="H1669" s="43">
        <v>1.0223589E-3</v>
      </c>
      <c r="I1669" s="43">
        <v>2.6540202999999998E-2</v>
      </c>
      <c r="J1669" s="43">
        <v>1.8138099000000001E-3</v>
      </c>
      <c r="K1669" s="43">
        <v>7.5577849000000002E-4</v>
      </c>
      <c r="L1669" s="43">
        <v>9.6764094999999997E-5</v>
      </c>
      <c r="M1669" s="43">
        <v>1.9151273999999999E-3</v>
      </c>
      <c r="N1669" s="43">
        <v>0.55710406000000001</v>
      </c>
      <c r="O1669" s="43">
        <v>4.6409675999999998E-5</v>
      </c>
      <c r="P1669" s="43">
        <v>3.4844429999999998E-3</v>
      </c>
      <c r="Q1669" s="43">
        <v>7.4003952000000004E-4</v>
      </c>
      <c r="R1669" s="43">
        <v>1.2898154E-2</v>
      </c>
      <c r="S1669" s="43">
        <v>3.942288E-2</v>
      </c>
      <c r="U1669" s="77">
        <f t="shared" si="130"/>
        <v>0.10956574999999999</v>
      </c>
    </row>
    <row r="1670" spans="1:21">
      <c r="A1670" s="41" t="s">
        <v>33</v>
      </c>
      <c r="B1670" s="41" t="s">
        <v>3152</v>
      </c>
      <c r="C1670" s="74">
        <f t="shared" si="126"/>
        <v>0.48340660741399999</v>
      </c>
      <c r="D1670" s="74">
        <f t="shared" si="127"/>
        <v>1.1186600800000002E-2</v>
      </c>
      <c r="E1670" s="74">
        <f t="shared" si="128"/>
        <v>0.41908049658000002</v>
      </c>
      <c r="F1670" s="74">
        <f t="shared" si="129"/>
        <v>3.0148942034000002E-2</v>
      </c>
      <c r="G1670" s="75">
        <v>2.2990567999999999E-2</v>
      </c>
      <c r="H1670" s="43">
        <v>8.7823557999999996E-4</v>
      </c>
      <c r="I1670" s="43">
        <v>8.9204881E-2</v>
      </c>
      <c r="J1670" s="43">
        <v>3.6177830999999999E-3</v>
      </c>
      <c r="K1670" s="43">
        <v>1.1707683000000001E-3</v>
      </c>
      <c r="L1670" s="43">
        <v>1.0021584999999999E-3</v>
      </c>
      <c r="M1670" s="43">
        <v>5.3958909000000003E-3</v>
      </c>
      <c r="N1670" s="43">
        <v>0.32899738000000001</v>
      </c>
      <c r="O1670" s="43">
        <v>8.0888254000000004E-5</v>
      </c>
      <c r="P1670" s="43">
        <v>7.5611491000000001E-3</v>
      </c>
      <c r="Q1670" s="43">
        <v>5.2646268E-4</v>
      </c>
      <c r="R1670" s="43">
        <v>1.2653941E-2</v>
      </c>
      <c r="S1670" s="43">
        <v>9.3265009999999992E-3</v>
      </c>
      <c r="U1670" s="77">
        <f t="shared" si="130"/>
        <v>0.19819455172413791</v>
      </c>
    </row>
    <row r="1671" spans="1:21">
      <c r="A1671" s="41" t="s">
        <v>33</v>
      </c>
      <c r="B1671" s="41" t="s">
        <v>3153</v>
      </c>
      <c r="C1671" s="74">
        <f t="shared" si="126"/>
        <v>2.00919718951</v>
      </c>
      <c r="D1671" s="74">
        <f t="shared" si="127"/>
        <v>4.3964050599999999E-2</v>
      </c>
      <c r="E1671" s="74">
        <f t="shared" si="128"/>
        <v>1.8557463467999999</v>
      </c>
      <c r="F1671" s="74">
        <f t="shared" si="129"/>
        <v>5.6787767109999998E-2</v>
      </c>
      <c r="G1671" s="75">
        <v>5.2699024999999997E-2</v>
      </c>
      <c r="H1671" s="43">
        <v>2.1400768000000001E-3</v>
      </c>
      <c r="I1671" s="43">
        <v>0.33924177</v>
      </c>
      <c r="J1671" s="43">
        <v>6.9302156000000002E-3</v>
      </c>
      <c r="K1671" s="43">
        <v>2.0683182E-3</v>
      </c>
      <c r="L1671" s="43">
        <v>6.4821567999999996E-3</v>
      </c>
      <c r="M1671" s="43">
        <v>2.8483359999999999E-2</v>
      </c>
      <c r="N1671" s="43">
        <v>1.5143644999999999</v>
      </c>
      <c r="O1671" s="43">
        <v>1.3348071000000001E-4</v>
      </c>
      <c r="P1671" s="43">
        <v>1.4237015E-2</v>
      </c>
      <c r="Q1671" s="43">
        <v>1.5252674E-3</v>
      </c>
      <c r="R1671" s="43">
        <v>2.1313606999999998E-2</v>
      </c>
      <c r="S1671" s="43">
        <v>1.9578397000000001E-2</v>
      </c>
      <c r="U1671" s="77">
        <f t="shared" si="130"/>
        <v>0.45430193965517235</v>
      </c>
    </row>
    <row r="1672" spans="1:21">
      <c r="A1672" s="41" t="s">
        <v>33</v>
      </c>
      <c r="B1672" s="41" t="s">
        <v>3154</v>
      </c>
      <c r="C1672" s="74">
        <f t="shared" si="126"/>
        <v>0.33819053124600001</v>
      </c>
      <c r="D1672" s="74">
        <f t="shared" si="127"/>
        <v>7.5820101500000004E-3</v>
      </c>
      <c r="E1672" s="74">
        <f t="shared" si="128"/>
        <v>0.26141570559999999</v>
      </c>
      <c r="F1672" s="74">
        <f t="shared" si="129"/>
        <v>4.0482409496000002E-2</v>
      </c>
      <c r="G1672" s="75">
        <v>2.8710406000000001E-2</v>
      </c>
      <c r="H1672" s="43">
        <v>2.7703656000000001E-3</v>
      </c>
      <c r="I1672" s="43">
        <v>8.5867209999999999E-2</v>
      </c>
      <c r="J1672" s="43">
        <v>4.0857699000000003E-3</v>
      </c>
      <c r="K1672" s="43">
        <v>1.6167387E-3</v>
      </c>
      <c r="L1672" s="43">
        <v>1.5810124999999999E-4</v>
      </c>
      <c r="M1672" s="43">
        <v>1.7214003E-3</v>
      </c>
      <c r="N1672" s="43">
        <v>0.17277813</v>
      </c>
      <c r="O1672" s="43">
        <v>9.1328455999999998E-5</v>
      </c>
      <c r="P1672" s="43">
        <v>8.0671454999999993E-3</v>
      </c>
      <c r="Q1672" s="43">
        <v>8.8226953999999999E-4</v>
      </c>
      <c r="R1672" s="43">
        <v>1.5372362000000001E-2</v>
      </c>
      <c r="S1672" s="43">
        <v>1.6069304E-2</v>
      </c>
      <c r="U1672" s="77">
        <f t="shared" si="130"/>
        <v>0.24750349999999999</v>
      </c>
    </row>
    <row r="1673" spans="1:21">
      <c r="A1673" s="41" t="s">
        <v>33</v>
      </c>
      <c r="B1673" s="41" t="s">
        <v>3155</v>
      </c>
      <c r="C1673" s="74">
        <f t="shared" si="126"/>
        <v>0.79451113660000006</v>
      </c>
      <c r="D1673" s="74">
        <f t="shared" si="127"/>
        <v>3.0103584199999998E-2</v>
      </c>
      <c r="E1673" s="74">
        <f t="shared" si="128"/>
        <v>0.56043097720000001</v>
      </c>
      <c r="F1673" s="74">
        <f t="shared" si="129"/>
        <v>0.12428555820000001</v>
      </c>
      <c r="G1673" s="75">
        <v>7.9691017000000003E-2</v>
      </c>
      <c r="H1673" s="43">
        <v>2.9902072E-3</v>
      </c>
      <c r="I1673" s="43">
        <v>0.31118262000000002</v>
      </c>
      <c r="J1673" s="43">
        <v>1.1053904E-2</v>
      </c>
      <c r="K1673" s="43">
        <v>3.8073523000000001E-3</v>
      </c>
      <c r="L1673" s="43">
        <v>2.2174129000000001E-3</v>
      </c>
      <c r="M1673" s="43">
        <v>1.3024915E-2</v>
      </c>
      <c r="N1673" s="43">
        <v>0.24625815000000001</v>
      </c>
      <c r="O1673" s="43">
        <v>2.6344759999999997E-4</v>
      </c>
      <c r="P1673" s="43">
        <v>2.1455249999999999E-2</v>
      </c>
      <c r="Q1673" s="43">
        <v>1.9459696000000001E-3</v>
      </c>
      <c r="R1673" s="43">
        <v>6.1879753000000003E-2</v>
      </c>
      <c r="S1673" s="43">
        <v>3.8741138000000001E-2</v>
      </c>
      <c r="U1673" s="77">
        <f t="shared" si="130"/>
        <v>0.68699152586206891</v>
      </c>
    </row>
    <row r="1674" spans="1:21">
      <c r="A1674" s="41" t="s">
        <v>33</v>
      </c>
      <c r="B1674" s="41" t="s">
        <v>3156</v>
      </c>
      <c r="C1674" s="74">
        <f t="shared" ref="C1674:C1737" si="131">D1674+E1674+F1674+G1674</f>
        <v>0.35124733123300006</v>
      </c>
      <c r="D1674" s="74">
        <f t="shared" ref="D1674:D1737" si="132">J1674+K1674+L1674+M1674</f>
        <v>5.0328423700000003E-3</v>
      </c>
      <c r="E1674" s="74">
        <f t="shared" ref="E1674:E1737" si="133">H1674+I1674+N1674</f>
        <v>0.30780908749000002</v>
      </c>
      <c r="F1674" s="74">
        <f t="shared" ref="F1674:F1737" si="134">O1674+IF(P1674="x",0,P1674)+IF(Q1674="x",0,Q1674)+IF(R1674="x",0,R1674)+S1674</f>
        <v>2.0585839373000001E-2</v>
      </c>
      <c r="G1674" s="75">
        <v>1.7819562000000001E-2</v>
      </c>
      <c r="H1674" s="43">
        <v>5.7686249000000003E-4</v>
      </c>
      <c r="I1674" s="43">
        <v>8.9750245000000006E-2</v>
      </c>
      <c r="J1674" s="43">
        <v>1.7710530000000001E-3</v>
      </c>
      <c r="K1674" s="43">
        <v>5.8306988000000003E-4</v>
      </c>
      <c r="L1674" s="43">
        <v>1.6648178999999999E-4</v>
      </c>
      <c r="M1674" s="43">
        <v>2.5122376999999999E-3</v>
      </c>
      <c r="N1674" s="43">
        <v>0.21748197999999999</v>
      </c>
      <c r="O1674" s="43">
        <v>4.0934072999999998E-5</v>
      </c>
      <c r="P1674" s="43">
        <v>2.8684009E-3</v>
      </c>
      <c r="Q1674" s="43">
        <v>3.653118E-4</v>
      </c>
      <c r="R1674" s="43">
        <v>9.9966814000000005E-3</v>
      </c>
      <c r="S1674" s="43">
        <v>7.3145112000000002E-3</v>
      </c>
      <c r="U1674" s="77">
        <f t="shared" si="130"/>
        <v>0.15361691379310344</v>
      </c>
    </row>
    <row r="1675" spans="1:21">
      <c r="A1675" s="41" t="s">
        <v>33</v>
      </c>
      <c r="B1675" s="41" t="s">
        <v>3157</v>
      </c>
      <c r="C1675" s="74">
        <f t="shared" si="131"/>
        <v>1.4823137609710002</v>
      </c>
      <c r="D1675" s="74">
        <f t="shared" si="132"/>
        <v>9.8892072500000004E-3</v>
      </c>
      <c r="E1675" s="74">
        <f t="shared" si="133"/>
        <v>1.4234523069</v>
      </c>
      <c r="F1675" s="74">
        <f t="shared" si="134"/>
        <v>3.0851042820999999E-2</v>
      </c>
      <c r="G1675" s="75">
        <v>1.8121203999999998E-2</v>
      </c>
      <c r="H1675" s="43">
        <v>1.0116819E-3</v>
      </c>
      <c r="I1675" s="43">
        <v>7.0990924999999996E-2</v>
      </c>
      <c r="J1675" s="43">
        <v>2.5277839999999999E-3</v>
      </c>
      <c r="K1675" s="43">
        <v>9.1798935999999999E-4</v>
      </c>
      <c r="L1675" s="43">
        <v>4.4858719000000002E-4</v>
      </c>
      <c r="M1675" s="43">
        <v>5.9948466999999997E-3</v>
      </c>
      <c r="N1675" s="43">
        <v>1.3514497000000001</v>
      </c>
      <c r="O1675" s="43">
        <v>5.8182050999999999E-5</v>
      </c>
      <c r="P1675" s="43">
        <v>4.8646736000000001E-3</v>
      </c>
      <c r="Q1675" s="43">
        <v>7.9279717E-4</v>
      </c>
      <c r="R1675" s="43">
        <v>1.1846746999999999E-2</v>
      </c>
      <c r="S1675" s="43">
        <v>1.3288642999999999E-2</v>
      </c>
      <c r="U1675" s="77">
        <f t="shared" si="130"/>
        <v>0.15621727586206893</v>
      </c>
    </row>
    <row r="1676" spans="1:21">
      <c r="A1676" s="41" t="s">
        <v>33</v>
      </c>
      <c r="B1676" s="41" t="s">
        <v>3158</v>
      </c>
      <c r="C1676" s="74">
        <f t="shared" si="131"/>
        <v>0.32748884090899999</v>
      </c>
      <c r="D1676" s="74">
        <f t="shared" si="132"/>
        <v>5.8742590200000005E-3</v>
      </c>
      <c r="E1676" s="74">
        <f t="shared" si="133"/>
        <v>0.27944171855</v>
      </c>
      <c r="F1676" s="74">
        <f t="shared" si="134"/>
        <v>2.3073297339000001E-2</v>
      </c>
      <c r="G1676" s="75">
        <v>1.9099565999999998E-2</v>
      </c>
      <c r="H1676" s="43">
        <v>7.1042855000000001E-4</v>
      </c>
      <c r="I1676" s="43">
        <v>8.1914180000000003E-2</v>
      </c>
      <c r="J1676" s="43">
        <v>2.0224263E-3</v>
      </c>
      <c r="K1676" s="43">
        <v>6.8455416999999995E-4</v>
      </c>
      <c r="L1676" s="43">
        <v>3.3284364999999999E-4</v>
      </c>
      <c r="M1676" s="43">
        <v>2.8344349000000001E-3</v>
      </c>
      <c r="N1676" s="43">
        <v>0.19681710999999999</v>
      </c>
      <c r="O1676" s="43">
        <v>4.6505348999999997E-5</v>
      </c>
      <c r="P1676" s="43">
        <v>3.6200201999999999E-3</v>
      </c>
      <c r="Q1676" s="43">
        <v>3.8286028999999998E-4</v>
      </c>
      <c r="R1676" s="43">
        <v>1.0939027E-2</v>
      </c>
      <c r="S1676" s="43">
        <v>8.0848845000000003E-3</v>
      </c>
      <c r="U1676" s="77">
        <f t="shared" si="130"/>
        <v>0.16465143103448274</v>
      </c>
    </row>
    <row r="1677" spans="1:21">
      <c r="A1677" s="41" t="s">
        <v>33</v>
      </c>
      <c r="B1677" s="41" t="s">
        <v>3159</v>
      </c>
      <c r="C1677" s="74">
        <f t="shared" si="131"/>
        <v>0.75996579773099993</v>
      </c>
      <c r="D1677" s="74">
        <f t="shared" si="132"/>
        <v>1.006716647E-2</v>
      </c>
      <c r="E1677" s="74">
        <f t="shared" si="133"/>
        <v>0.70527462191000001</v>
      </c>
      <c r="F1677" s="74">
        <f t="shared" si="134"/>
        <v>2.3817483351E-2</v>
      </c>
      <c r="G1677" s="75">
        <v>2.0806525999999999E-2</v>
      </c>
      <c r="H1677" s="43">
        <v>7.4229991000000003E-4</v>
      </c>
      <c r="I1677" s="43">
        <v>9.8207762000000004E-2</v>
      </c>
      <c r="J1677" s="43">
        <v>2.5525105000000002E-3</v>
      </c>
      <c r="K1677" s="43">
        <v>8.2414304999999996E-4</v>
      </c>
      <c r="L1677" s="43">
        <v>9.6415162000000002E-4</v>
      </c>
      <c r="M1677" s="43">
        <v>5.7263612999999998E-3</v>
      </c>
      <c r="N1677" s="43">
        <v>0.60632456000000001</v>
      </c>
      <c r="O1677" s="43">
        <v>5.5426390999999997E-5</v>
      </c>
      <c r="P1677" s="43">
        <v>4.9553336999999999E-3</v>
      </c>
      <c r="Q1677" s="43">
        <v>4.9554495999999996E-4</v>
      </c>
      <c r="R1677" s="43">
        <v>1.0387023E-2</v>
      </c>
      <c r="S1677" s="43">
        <v>7.9241552999999992E-3</v>
      </c>
      <c r="U1677" s="77">
        <f t="shared" si="130"/>
        <v>0.17936660344827585</v>
      </c>
    </row>
    <row r="1678" spans="1:21" s="82" customFormat="1">
      <c r="A1678" s="41" t="s">
        <v>33</v>
      </c>
      <c r="B1678" s="41" t="s">
        <v>3160</v>
      </c>
      <c r="C1678" s="74">
        <f t="shared" si="131"/>
        <v>1.8607352040600003</v>
      </c>
      <c r="D1678" s="74">
        <f t="shared" si="132"/>
        <v>7.2251772399999997E-2</v>
      </c>
      <c r="E1678" s="74">
        <f t="shared" si="133"/>
        <v>1.5040214809000001</v>
      </c>
      <c r="F1678" s="74">
        <f t="shared" si="134"/>
        <v>0.13842226076</v>
      </c>
      <c r="G1678" s="75">
        <v>0.14603969</v>
      </c>
      <c r="H1678" s="43">
        <v>3.8481609000000001E-3</v>
      </c>
      <c r="I1678" s="43">
        <v>0.73029326000000006</v>
      </c>
      <c r="J1678" s="43">
        <v>1.6941747E-2</v>
      </c>
      <c r="K1678" s="43">
        <v>4.8236794000000001E-3</v>
      </c>
      <c r="L1678" s="43">
        <v>1.0723715E-2</v>
      </c>
      <c r="M1678" s="43">
        <v>3.9762631E-2</v>
      </c>
      <c r="N1678" s="43">
        <v>0.76988005999999998</v>
      </c>
      <c r="O1678" s="43">
        <v>3.3669936000000001E-4</v>
      </c>
      <c r="P1678" s="43">
        <v>3.3139424000000001E-2</v>
      </c>
      <c r="Q1678" s="43">
        <v>2.2853314E-3</v>
      </c>
      <c r="R1678" s="43">
        <v>5.8133638000000001E-2</v>
      </c>
      <c r="S1678" s="43">
        <v>4.4527167999999999E-2</v>
      </c>
      <c r="T1678" s="41"/>
      <c r="U1678" s="77">
        <f t="shared" si="130"/>
        <v>1.2589628448275862</v>
      </c>
    </row>
    <row r="1679" spans="1:21" s="82" customFormat="1">
      <c r="A1679" s="41" t="s">
        <v>33</v>
      </c>
      <c r="B1679" s="41" t="s">
        <v>3161</v>
      </c>
      <c r="C1679" s="74">
        <f t="shared" si="131"/>
        <v>1.32860776945</v>
      </c>
      <c r="D1679" s="74">
        <f t="shared" si="132"/>
        <v>2.0683163499999997E-2</v>
      </c>
      <c r="E1679" s="74">
        <f t="shared" si="133"/>
        <v>0.84930883660000001</v>
      </c>
      <c r="F1679" s="74">
        <f t="shared" si="134"/>
        <v>0.41027475135000002</v>
      </c>
      <c r="G1679" s="75">
        <v>4.8341017999999999E-2</v>
      </c>
      <c r="H1679" s="43">
        <v>6.4647545999999998E-3</v>
      </c>
      <c r="I1679" s="43">
        <v>9.5793561999999999E-2</v>
      </c>
      <c r="J1679" s="43">
        <v>9.8665310999999992E-3</v>
      </c>
      <c r="K1679" s="43">
        <v>3.3688053E-3</v>
      </c>
      <c r="L1679" s="43">
        <v>1.283934E-3</v>
      </c>
      <c r="M1679" s="43">
        <v>6.1638930999999998E-3</v>
      </c>
      <c r="N1679" s="43">
        <v>0.74705052000000005</v>
      </c>
      <c r="O1679" s="43">
        <v>1.9857564999999999E-4</v>
      </c>
      <c r="P1679" s="43">
        <v>1.9322473E-2</v>
      </c>
      <c r="Q1679" s="43">
        <v>4.9674647000000002E-3</v>
      </c>
      <c r="R1679" s="43">
        <v>2.1082198E-2</v>
      </c>
      <c r="S1679" s="43">
        <v>0.36470404000000001</v>
      </c>
      <c r="T1679" s="41"/>
      <c r="U1679" s="77">
        <f t="shared" si="130"/>
        <v>0.4167329137931034</v>
      </c>
    </row>
    <row r="1680" spans="1:21" s="82" customFormat="1">
      <c r="A1680" s="41" t="s">
        <v>33</v>
      </c>
      <c r="B1680" s="41" t="s">
        <v>3162</v>
      </c>
      <c r="C1680" s="74">
        <f t="shared" si="131"/>
        <v>0.31361272853299998</v>
      </c>
      <c r="D1680" s="74">
        <f t="shared" si="132"/>
        <v>5.8071965500000001E-3</v>
      </c>
      <c r="E1680" s="74">
        <f t="shared" si="133"/>
        <v>0.26485349179000001</v>
      </c>
      <c r="F1680" s="74">
        <f t="shared" si="134"/>
        <v>2.8594517192999998E-2</v>
      </c>
      <c r="G1680" s="75">
        <v>1.4357523000000001E-2</v>
      </c>
      <c r="H1680" s="43">
        <v>6.2878078999999999E-4</v>
      </c>
      <c r="I1680" s="43">
        <v>5.4568771000000002E-2</v>
      </c>
      <c r="J1680" s="43">
        <v>2.0002293000000002E-3</v>
      </c>
      <c r="K1680" s="43">
        <v>6.8725733999999998E-4</v>
      </c>
      <c r="L1680" s="43">
        <v>3.3543511000000002E-4</v>
      </c>
      <c r="M1680" s="43">
        <v>2.7842748E-3</v>
      </c>
      <c r="N1680" s="43">
        <v>0.20965594000000001</v>
      </c>
      <c r="O1680" s="43">
        <v>4.5957693000000003E-5</v>
      </c>
      <c r="P1680" s="43">
        <v>3.9839652999999996E-3</v>
      </c>
      <c r="Q1680" s="43">
        <v>1.0932571000000001E-3</v>
      </c>
      <c r="R1680" s="43">
        <v>8.2869260999999996E-3</v>
      </c>
      <c r="S1680" s="43">
        <v>1.5184411E-2</v>
      </c>
      <c r="T1680" s="41"/>
      <c r="U1680" s="77">
        <f t="shared" si="130"/>
        <v>0.12377175</v>
      </c>
    </row>
    <row r="1681" spans="1:21" s="82" customFormat="1">
      <c r="A1681" s="41" t="s">
        <v>33</v>
      </c>
      <c r="B1681" s="41" t="s">
        <v>3163</v>
      </c>
      <c r="C1681" s="74">
        <f t="shared" si="131"/>
        <v>0.30982604895500004</v>
      </c>
      <c r="D1681" s="74">
        <f t="shared" si="132"/>
        <v>5.5406472100000001E-3</v>
      </c>
      <c r="E1681" s="74">
        <f t="shared" si="133"/>
        <v>0.26955170382999999</v>
      </c>
      <c r="F1681" s="74">
        <f t="shared" si="134"/>
        <v>1.8001755915000001E-2</v>
      </c>
      <c r="G1681" s="75">
        <v>1.6731942E-2</v>
      </c>
      <c r="H1681" s="43">
        <v>5.3577382999999996E-4</v>
      </c>
      <c r="I1681" s="43">
        <v>7.6006260000000006E-2</v>
      </c>
      <c r="J1681" s="43">
        <v>1.7868751000000001E-3</v>
      </c>
      <c r="K1681" s="43">
        <v>5.7559167E-4</v>
      </c>
      <c r="L1681" s="43">
        <v>3.8212123999999999E-4</v>
      </c>
      <c r="M1681" s="43">
        <v>2.7960592000000001E-3</v>
      </c>
      <c r="N1681" s="43">
        <v>0.19300966999999999</v>
      </c>
      <c r="O1681" s="43">
        <v>3.9471214999999997E-5</v>
      </c>
      <c r="P1681" s="43">
        <v>3.3489964000000001E-3</v>
      </c>
      <c r="Q1681" s="43">
        <v>3.7694349999999998E-4</v>
      </c>
      <c r="R1681" s="43">
        <v>7.7324810999999999E-3</v>
      </c>
      <c r="S1681" s="43">
        <v>6.5038637000000002E-3</v>
      </c>
      <c r="T1681" s="41"/>
      <c r="U1681" s="77">
        <f t="shared" si="130"/>
        <v>0.14424087931034482</v>
      </c>
    </row>
    <row r="1682" spans="1:21" s="82" customFormat="1">
      <c r="A1682" s="41" t="s">
        <v>33</v>
      </c>
      <c r="B1682" s="41" t="s">
        <v>3164</v>
      </c>
      <c r="C1682" s="74">
        <f t="shared" si="131"/>
        <v>0.43348176386099996</v>
      </c>
      <c r="D1682" s="74">
        <f t="shared" si="132"/>
        <v>8.8478556200000009E-3</v>
      </c>
      <c r="E1682" s="74">
        <f t="shared" si="133"/>
        <v>0.36713060602999997</v>
      </c>
      <c r="F1682" s="74">
        <f t="shared" si="134"/>
        <v>3.1929646211000001E-2</v>
      </c>
      <c r="G1682" s="75">
        <v>2.5573656E-2</v>
      </c>
      <c r="H1682" s="43">
        <v>8.7996003000000004E-4</v>
      </c>
      <c r="I1682" s="43">
        <v>8.6149305999999995E-2</v>
      </c>
      <c r="J1682" s="43">
        <v>3.7610078000000001E-3</v>
      </c>
      <c r="K1682" s="43">
        <v>1.2088565999999999E-3</v>
      </c>
      <c r="L1682" s="43">
        <v>4.2051521999999998E-4</v>
      </c>
      <c r="M1682" s="43">
        <v>3.4574760000000001E-3</v>
      </c>
      <c r="N1682" s="43">
        <v>0.28010133999999998</v>
      </c>
      <c r="O1682" s="43">
        <v>8.5262741000000005E-5</v>
      </c>
      <c r="P1682" s="43">
        <v>7.6607244E-3</v>
      </c>
      <c r="Q1682" s="43">
        <v>5.1365006999999998E-4</v>
      </c>
      <c r="R1682" s="43">
        <v>1.3423032999999999E-2</v>
      </c>
      <c r="S1682" s="43">
        <v>1.0246976E-2</v>
      </c>
      <c r="T1682" s="41"/>
      <c r="U1682" s="77">
        <f t="shared" ref="U1682:U1745" si="135">G1682/0.116</f>
        <v>0.22046255172413792</v>
      </c>
    </row>
    <row r="1683" spans="1:21" s="82" customFormat="1">
      <c r="A1683" s="41" t="s">
        <v>33</v>
      </c>
      <c r="B1683" s="41" t="s">
        <v>3165</v>
      </c>
      <c r="C1683" s="74">
        <f t="shared" si="131"/>
        <v>0.43661015289999999</v>
      </c>
      <c r="D1683" s="74">
        <f t="shared" si="132"/>
        <v>1.130033347E-2</v>
      </c>
      <c r="E1683" s="74">
        <f t="shared" si="133"/>
        <v>0.30591102549999999</v>
      </c>
      <c r="F1683" s="74">
        <f t="shared" si="134"/>
        <v>8.3149443929999997E-2</v>
      </c>
      <c r="G1683" s="75">
        <v>3.624935E-2</v>
      </c>
      <c r="H1683" s="43">
        <v>1.1806055000000001E-3</v>
      </c>
      <c r="I1683" s="43">
        <v>0.10773757</v>
      </c>
      <c r="J1683" s="43">
        <v>6.3364266000000002E-3</v>
      </c>
      <c r="K1683" s="43">
        <v>2.1888242999999999E-3</v>
      </c>
      <c r="L1683" s="43">
        <v>1.4778597E-4</v>
      </c>
      <c r="M1683" s="43">
        <v>2.6272966000000001E-3</v>
      </c>
      <c r="N1683" s="43">
        <v>0.19699285</v>
      </c>
      <c r="O1683" s="43">
        <v>1.5806343E-4</v>
      </c>
      <c r="P1683" s="43">
        <v>1.3178344E-2</v>
      </c>
      <c r="Q1683" s="43">
        <v>5.9151150000000003E-4</v>
      </c>
      <c r="R1683" s="43">
        <v>3.4127314999999998E-2</v>
      </c>
      <c r="S1683" s="43">
        <v>3.5094210000000001E-2</v>
      </c>
      <c r="T1683" s="41"/>
      <c r="U1683" s="77">
        <f t="shared" si="135"/>
        <v>0.31249439655172412</v>
      </c>
    </row>
    <row r="1684" spans="1:21" s="82" customFormat="1">
      <c r="A1684" s="41" t="s">
        <v>33</v>
      </c>
      <c r="B1684" s="41" t="s">
        <v>3166</v>
      </c>
      <c r="C1684" s="74">
        <f t="shared" si="131"/>
        <v>1.95439763182</v>
      </c>
      <c r="D1684" s="74">
        <f t="shared" si="132"/>
        <v>2.3860021700000001E-2</v>
      </c>
      <c r="E1684" s="74">
        <f t="shared" si="133"/>
        <v>1.7434431446</v>
      </c>
      <c r="F1684" s="74">
        <f t="shared" si="134"/>
        <v>0.11346286852000001</v>
      </c>
      <c r="G1684" s="75">
        <v>7.3631596999999993E-2</v>
      </c>
      <c r="H1684" s="43">
        <v>2.5009046000000002E-3</v>
      </c>
      <c r="I1684" s="43">
        <v>0.22411204000000001</v>
      </c>
      <c r="J1684" s="43">
        <v>7.8023457000000003E-3</v>
      </c>
      <c r="K1684" s="43">
        <v>2.431912E-3</v>
      </c>
      <c r="L1684" s="43">
        <v>1.3237279999999999E-3</v>
      </c>
      <c r="M1684" s="43">
        <v>1.2302036000000001E-2</v>
      </c>
      <c r="N1684" s="43">
        <v>1.5168302</v>
      </c>
      <c r="O1684" s="43">
        <v>1.6885872E-4</v>
      </c>
      <c r="P1684" s="43">
        <v>1.5233688E-2</v>
      </c>
      <c r="Q1684" s="43">
        <v>1.3815758E-3</v>
      </c>
      <c r="R1684" s="43">
        <v>2.3919662000000001E-2</v>
      </c>
      <c r="S1684" s="43">
        <v>7.2759084000000002E-2</v>
      </c>
      <c r="T1684" s="41"/>
      <c r="U1684" s="77">
        <f t="shared" si="135"/>
        <v>0.63475514655172405</v>
      </c>
    </row>
    <row r="1685" spans="1:21" s="82" customFormat="1">
      <c r="A1685" s="41" t="s">
        <v>33</v>
      </c>
      <c r="B1685" s="41" t="s">
        <v>3167</v>
      </c>
      <c r="C1685" s="74">
        <f t="shared" si="131"/>
        <v>0.27863492758999997</v>
      </c>
      <c r="D1685" s="74">
        <f t="shared" si="132"/>
        <v>9.804837109999999E-3</v>
      </c>
      <c r="E1685" s="74">
        <f t="shared" si="133"/>
        <v>0.19658573769999999</v>
      </c>
      <c r="F1685" s="74">
        <f t="shared" si="134"/>
        <v>4.0355968780000001E-2</v>
      </c>
      <c r="G1685" s="75">
        <v>3.1888383999999999E-2</v>
      </c>
      <c r="H1685" s="43">
        <v>1.0850416999999999E-3</v>
      </c>
      <c r="I1685" s="43">
        <v>0.10303341000000001</v>
      </c>
      <c r="J1685" s="43">
        <v>4.7804307000000002E-3</v>
      </c>
      <c r="K1685" s="43">
        <v>1.5361524E-3</v>
      </c>
      <c r="L1685" s="43">
        <v>3.3815500999999999E-4</v>
      </c>
      <c r="M1685" s="43">
        <v>3.150099E-3</v>
      </c>
      <c r="N1685" s="43">
        <v>9.2467285999999996E-2</v>
      </c>
      <c r="O1685" s="43">
        <v>1.0924207E-4</v>
      </c>
      <c r="P1685" s="43">
        <v>9.6175222000000008E-3</v>
      </c>
      <c r="Q1685" s="43">
        <v>6.0495950999999999E-4</v>
      </c>
      <c r="R1685" s="43">
        <v>1.7521684999999999E-2</v>
      </c>
      <c r="S1685" s="43">
        <v>1.2502559999999999E-2</v>
      </c>
      <c r="T1685" s="41"/>
      <c r="U1685" s="77">
        <f t="shared" si="135"/>
        <v>0.27489986206896549</v>
      </c>
    </row>
    <row r="1686" spans="1:21" s="82" customFormat="1">
      <c r="A1686" s="41" t="s">
        <v>33</v>
      </c>
      <c r="B1686" s="41" t="s">
        <v>3168</v>
      </c>
      <c r="C1686" s="74">
        <f t="shared" si="131"/>
        <v>0.20779862247700001</v>
      </c>
      <c r="D1686" s="74">
        <f t="shared" si="132"/>
        <v>5.4378367100000003E-3</v>
      </c>
      <c r="E1686" s="74">
        <f t="shared" si="133"/>
        <v>0.1607859992</v>
      </c>
      <c r="F1686" s="74">
        <f t="shared" si="134"/>
        <v>2.3045764566999999E-2</v>
      </c>
      <c r="G1686" s="75">
        <v>1.8529021999999999E-2</v>
      </c>
      <c r="H1686" s="43">
        <v>6.2805520000000004E-4</v>
      </c>
      <c r="I1686" s="43">
        <v>6.2251701E-2</v>
      </c>
      <c r="J1686" s="43">
        <v>2.7212647E-3</v>
      </c>
      <c r="K1686" s="43">
        <v>8.7764272999999999E-4</v>
      </c>
      <c r="L1686" s="43">
        <v>1.8635257999999999E-4</v>
      </c>
      <c r="M1686" s="43">
        <v>1.6525767E-3</v>
      </c>
      <c r="N1686" s="43">
        <v>9.7906243000000004E-2</v>
      </c>
      <c r="O1686" s="43">
        <v>6.2352177E-5</v>
      </c>
      <c r="P1686" s="43">
        <v>5.5187563999999998E-3</v>
      </c>
      <c r="Q1686" s="43">
        <v>3.6413599000000002E-4</v>
      </c>
      <c r="R1686" s="43">
        <v>1.0105694E-2</v>
      </c>
      <c r="S1686" s="43">
        <v>6.994826E-3</v>
      </c>
      <c r="T1686" s="41"/>
      <c r="U1686" s="77">
        <f t="shared" si="135"/>
        <v>0.15973294827586204</v>
      </c>
    </row>
    <row r="1687" spans="1:21" s="82" customFormat="1">
      <c r="A1687" s="41" t="s">
        <v>33</v>
      </c>
      <c r="B1687" s="41" t="s">
        <v>3169</v>
      </c>
      <c r="C1687" s="74">
        <f t="shared" si="131"/>
        <v>0.28310527826700005</v>
      </c>
      <c r="D1687" s="74">
        <f t="shared" si="132"/>
        <v>7.75847672E-3</v>
      </c>
      <c r="E1687" s="74">
        <f t="shared" si="133"/>
        <v>0.23083380753000002</v>
      </c>
      <c r="F1687" s="74">
        <f t="shared" si="134"/>
        <v>2.5473874016999999E-2</v>
      </c>
      <c r="G1687" s="75">
        <v>1.903912E-2</v>
      </c>
      <c r="H1687" s="43">
        <v>7.0766052999999998E-4</v>
      </c>
      <c r="I1687" s="43">
        <v>6.8462057000000007E-2</v>
      </c>
      <c r="J1687" s="43">
        <v>3.0162438999999999E-3</v>
      </c>
      <c r="K1687" s="43">
        <v>9.8814700999999994E-4</v>
      </c>
      <c r="L1687" s="43">
        <v>4.8427041000000001E-4</v>
      </c>
      <c r="M1687" s="43">
        <v>3.2698153999999998E-3</v>
      </c>
      <c r="N1687" s="43">
        <v>0.16166409000000001</v>
      </c>
      <c r="O1687" s="43">
        <v>6.9066587000000005E-5</v>
      </c>
      <c r="P1687" s="43">
        <v>6.2764963999999996E-3</v>
      </c>
      <c r="Q1687" s="43">
        <v>4.1341243000000001E-4</v>
      </c>
      <c r="R1687" s="43">
        <v>1.1006218E-2</v>
      </c>
      <c r="S1687" s="43">
        <v>7.7086806000000001E-3</v>
      </c>
      <c r="T1687" s="41"/>
      <c r="U1687" s="77">
        <f t="shared" si="135"/>
        <v>0.16413034482758621</v>
      </c>
    </row>
    <row r="1688" spans="1:21" s="82" customFormat="1">
      <c r="A1688" s="41" t="s">
        <v>33</v>
      </c>
      <c r="B1688" s="41" t="s">
        <v>3170</v>
      </c>
      <c r="C1688" s="74">
        <f t="shared" si="131"/>
        <v>0.20347053726300002</v>
      </c>
      <c r="D1688" s="74">
        <f t="shared" si="132"/>
        <v>5.7399887100000003E-3</v>
      </c>
      <c r="E1688" s="74">
        <f t="shared" si="133"/>
        <v>0.15553834725000001</v>
      </c>
      <c r="F1688" s="74">
        <f t="shared" si="134"/>
        <v>2.4030703303000001E-2</v>
      </c>
      <c r="G1688" s="75">
        <v>1.8161498000000002E-2</v>
      </c>
      <c r="H1688" s="43">
        <v>8.7539824999999997E-4</v>
      </c>
      <c r="I1688" s="43">
        <v>6.4584918000000005E-2</v>
      </c>
      <c r="J1688" s="43">
        <v>2.7984070000000002E-3</v>
      </c>
      <c r="K1688" s="43">
        <v>9.7297363E-4</v>
      </c>
      <c r="L1688" s="43">
        <v>2.6436508000000003E-4</v>
      </c>
      <c r="M1688" s="43">
        <v>1.704243E-3</v>
      </c>
      <c r="N1688" s="43">
        <v>9.0078031000000003E-2</v>
      </c>
      <c r="O1688" s="43">
        <v>6.3652202999999995E-5</v>
      </c>
      <c r="P1688" s="43">
        <v>5.7772001000000002E-3</v>
      </c>
      <c r="Q1688" s="43">
        <v>2.9154499999999999E-4</v>
      </c>
      <c r="R1688" s="43">
        <v>1.0178690000000001E-2</v>
      </c>
      <c r="S1688" s="43">
        <v>7.7196160000000003E-3</v>
      </c>
      <c r="T1688" s="41"/>
      <c r="U1688" s="77">
        <f t="shared" si="135"/>
        <v>0.15656463793103448</v>
      </c>
    </row>
    <row r="1689" spans="1:21" s="82" customFormat="1">
      <c r="A1689" s="41" t="s">
        <v>33</v>
      </c>
      <c r="B1689" s="41" t="s">
        <v>3171</v>
      </c>
      <c r="C1689" s="74">
        <f t="shared" si="131"/>
        <v>0.38741457174399996</v>
      </c>
      <c r="D1689" s="74">
        <f t="shared" si="132"/>
        <v>6.8686227200000002E-3</v>
      </c>
      <c r="E1689" s="74">
        <f t="shared" si="133"/>
        <v>0.31469763228999997</v>
      </c>
      <c r="F1689" s="74">
        <f t="shared" si="134"/>
        <v>4.0658777734E-2</v>
      </c>
      <c r="G1689" s="75">
        <v>2.5189539E-2</v>
      </c>
      <c r="H1689" s="43">
        <v>6.7557429E-4</v>
      </c>
      <c r="I1689" s="43">
        <v>4.8308238000000003E-2</v>
      </c>
      <c r="J1689" s="43">
        <v>3.1135110999999998E-3</v>
      </c>
      <c r="K1689" s="43">
        <v>1.1493671999999999E-3</v>
      </c>
      <c r="L1689" s="43">
        <v>2.9772161999999999E-4</v>
      </c>
      <c r="M1689" s="43">
        <v>2.3080228000000001E-3</v>
      </c>
      <c r="N1689" s="43">
        <v>0.26571381999999999</v>
      </c>
      <c r="O1689" s="43">
        <v>8.0931373999999998E-5</v>
      </c>
      <c r="P1689" s="43">
        <v>6.6597399000000003E-3</v>
      </c>
      <c r="Q1689" s="43">
        <v>3.6257945999999998E-4</v>
      </c>
      <c r="R1689" s="43">
        <v>2.0215018000000001E-2</v>
      </c>
      <c r="S1689" s="43">
        <v>1.3340509E-2</v>
      </c>
      <c r="T1689" s="41"/>
      <c r="U1689" s="77">
        <f t="shared" si="135"/>
        <v>0.21715119827586207</v>
      </c>
    </row>
    <row r="1690" spans="1:21" s="82" customFormat="1">
      <c r="A1690" s="41" t="s">
        <v>33</v>
      </c>
      <c r="B1690" s="41" t="s">
        <v>3172</v>
      </c>
      <c r="C1690" s="74">
        <f t="shared" si="131"/>
        <v>0.153464075103</v>
      </c>
      <c r="D1690" s="74">
        <f t="shared" si="132"/>
        <v>4.6375811200000004E-3</v>
      </c>
      <c r="E1690" s="74">
        <f t="shared" si="133"/>
        <v>0.11420859948000001</v>
      </c>
      <c r="F1690" s="74">
        <f t="shared" si="134"/>
        <v>1.8309128503E-2</v>
      </c>
      <c r="G1690" s="75">
        <v>1.6308765999999999E-2</v>
      </c>
      <c r="H1690" s="43">
        <v>4.4624348000000001E-4</v>
      </c>
      <c r="I1690" s="43">
        <v>6.0831850999999999E-2</v>
      </c>
      <c r="J1690" s="43">
        <v>1.8951481E-3</v>
      </c>
      <c r="K1690" s="43">
        <v>6.1706371000000003E-4</v>
      </c>
      <c r="L1690" s="43">
        <v>3.0608080999999999E-4</v>
      </c>
      <c r="M1690" s="43">
        <v>1.8192885E-3</v>
      </c>
      <c r="N1690" s="43">
        <v>5.2930505000000003E-2</v>
      </c>
      <c r="O1690" s="43">
        <v>4.3117593000000003E-5</v>
      </c>
      <c r="P1690" s="43">
        <v>3.7079423999999998E-3</v>
      </c>
      <c r="Q1690" s="43">
        <v>2.7060080999999998E-4</v>
      </c>
      <c r="R1690" s="43">
        <v>8.2897418999999996E-3</v>
      </c>
      <c r="S1690" s="43">
        <v>5.9977258E-3</v>
      </c>
      <c r="T1690" s="41"/>
      <c r="U1690" s="77">
        <f t="shared" si="135"/>
        <v>0.14059281034482757</v>
      </c>
    </row>
    <row r="1691" spans="1:21" s="82" customFormat="1">
      <c r="A1691" s="41" t="s">
        <v>33</v>
      </c>
      <c r="B1691" s="41" t="s">
        <v>3173</v>
      </c>
      <c r="C1691" s="74">
        <f t="shared" si="131"/>
        <v>0.34666566221100004</v>
      </c>
      <c r="D1691" s="74">
        <f t="shared" si="132"/>
        <v>8.1927875100000006E-3</v>
      </c>
      <c r="E1691" s="74">
        <f t="shared" si="133"/>
        <v>0.27393753640000001</v>
      </c>
      <c r="F1691" s="74">
        <f t="shared" si="134"/>
        <v>3.1524878300999995E-2</v>
      </c>
      <c r="G1691" s="75">
        <v>3.3010459999999998E-2</v>
      </c>
      <c r="H1691" s="43">
        <v>1.1108854E-3</v>
      </c>
      <c r="I1691" s="43">
        <v>9.9965950999999997E-2</v>
      </c>
      <c r="J1691" s="43">
        <v>3.3033242999999999E-3</v>
      </c>
      <c r="K1691" s="43">
        <v>1.071032E-3</v>
      </c>
      <c r="L1691" s="43">
        <v>3.5700930999999999E-4</v>
      </c>
      <c r="M1691" s="43">
        <v>3.4614219E-3</v>
      </c>
      <c r="N1691" s="43">
        <v>0.17286070000000001</v>
      </c>
      <c r="O1691" s="43">
        <v>7.4042500999999997E-5</v>
      </c>
      <c r="P1691" s="43">
        <v>6.2504546999999997E-3</v>
      </c>
      <c r="Q1691" s="43">
        <v>1.1488231E-3</v>
      </c>
      <c r="R1691" s="43">
        <v>1.3201503999999999E-2</v>
      </c>
      <c r="S1691" s="43">
        <v>1.0850054E-2</v>
      </c>
      <c r="T1691" s="41"/>
      <c r="U1691" s="77">
        <f t="shared" si="135"/>
        <v>0.28457293103448272</v>
      </c>
    </row>
    <row r="1692" spans="1:21" s="82" customFormat="1">
      <c r="A1692" s="41" t="s">
        <v>33</v>
      </c>
      <c r="B1692" s="41" t="s">
        <v>3174</v>
      </c>
      <c r="C1692" s="74">
        <f t="shared" si="131"/>
        <v>0.88659846922800001</v>
      </c>
      <c r="D1692" s="74">
        <f t="shared" si="132"/>
        <v>8.6673559100000006E-3</v>
      </c>
      <c r="E1692" s="74">
        <f t="shared" si="133"/>
        <v>0.81929779699999994</v>
      </c>
      <c r="F1692" s="74">
        <f t="shared" si="134"/>
        <v>3.7853771318000003E-2</v>
      </c>
      <c r="G1692" s="75">
        <v>2.0779545E-2</v>
      </c>
      <c r="H1692" s="43">
        <v>1.035942E-3</v>
      </c>
      <c r="I1692" s="43">
        <v>5.1734055000000001E-2</v>
      </c>
      <c r="J1692" s="43">
        <v>3.8864223000000002E-3</v>
      </c>
      <c r="K1692" s="43">
        <v>1.3042741E-3</v>
      </c>
      <c r="L1692" s="43">
        <v>2.1819820999999999E-4</v>
      </c>
      <c r="M1692" s="43">
        <v>3.2584612999999999E-3</v>
      </c>
      <c r="N1692" s="43">
        <v>0.76652779999999998</v>
      </c>
      <c r="O1692" s="43">
        <v>9.1181208000000002E-5</v>
      </c>
      <c r="P1692" s="43">
        <v>8.2916797000000004E-3</v>
      </c>
      <c r="Q1692" s="43">
        <v>7.0271741000000004E-4</v>
      </c>
      <c r="R1692" s="43">
        <v>1.4636962999999999E-2</v>
      </c>
      <c r="S1692" s="43">
        <v>1.413123E-2</v>
      </c>
      <c r="T1692" s="41"/>
      <c r="U1692" s="77">
        <f t="shared" si="135"/>
        <v>0.17913400862068965</v>
      </c>
    </row>
    <row r="1693" spans="1:21" s="82" customFormat="1">
      <c r="A1693" s="41" t="s">
        <v>33</v>
      </c>
      <c r="B1693" s="41" t="s">
        <v>3175</v>
      </c>
      <c r="C1693" s="74">
        <f t="shared" si="131"/>
        <v>1.2972754953300001</v>
      </c>
      <c r="D1693" s="74">
        <f t="shared" si="132"/>
        <v>9.3882720300000003E-3</v>
      </c>
      <c r="E1693" s="74">
        <f t="shared" si="133"/>
        <v>1.1819222939</v>
      </c>
      <c r="F1693" s="74">
        <f t="shared" si="134"/>
        <v>8.3766614399999995E-2</v>
      </c>
      <c r="G1693" s="75">
        <v>2.2198315E-2</v>
      </c>
      <c r="H1693" s="43">
        <v>2.4754119000000002E-3</v>
      </c>
      <c r="I1693" s="43">
        <v>7.2458882000000002E-2</v>
      </c>
      <c r="J1693" s="43">
        <v>2.5651171E-3</v>
      </c>
      <c r="K1693" s="43">
        <v>7.9272768000000001E-4</v>
      </c>
      <c r="L1693" s="43">
        <v>3.3304115000000001E-4</v>
      </c>
      <c r="M1693" s="43">
        <v>5.6973861000000001E-3</v>
      </c>
      <c r="N1693" s="43">
        <v>1.1069880000000001</v>
      </c>
      <c r="O1693" s="43">
        <v>1.1566007000000001E-4</v>
      </c>
      <c r="P1693" s="43">
        <v>4.4010461000000001E-3</v>
      </c>
      <c r="Q1693" s="43">
        <v>9.8994523000000005E-4</v>
      </c>
      <c r="R1693" s="43">
        <v>1.1727153000000001E-2</v>
      </c>
      <c r="S1693" s="43">
        <v>6.6532809999999998E-2</v>
      </c>
      <c r="T1693" s="41"/>
      <c r="U1693" s="77">
        <f t="shared" si="135"/>
        <v>0.19136478448275862</v>
      </c>
    </row>
    <row r="1694" spans="1:21" s="82" customFormat="1">
      <c r="A1694" s="41" t="s">
        <v>33</v>
      </c>
      <c r="B1694" s="41" t="s">
        <v>3176</v>
      </c>
      <c r="C1694" s="74">
        <f t="shared" si="131"/>
        <v>3.9519370290900002</v>
      </c>
      <c r="D1694" s="74">
        <f t="shared" si="132"/>
        <v>2.7493325990000001E-2</v>
      </c>
      <c r="E1694" s="74">
        <f t="shared" si="133"/>
        <v>3.5085671255999999</v>
      </c>
      <c r="F1694" s="74">
        <f t="shared" si="134"/>
        <v>0.33960648049999997</v>
      </c>
      <c r="G1694" s="75">
        <v>7.6270096999999995E-2</v>
      </c>
      <c r="H1694" s="43">
        <v>6.1351456E-3</v>
      </c>
      <c r="I1694" s="43">
        <v>0.15926698</v>
      </c>
      <c r="J1694" s="43">
        <v>1.0884619999999999E-2</v>
      </c>
      <c r="K1694" s="43">
        <v>4.5354045000000004E-3</v>
      </c>
      <c r="L1694" s="43">
        <v>5.8067849000000005E-4</v>
      </c>
      <c r="M1694" s="43">
        <v>1.1492623E-2</v>
      </c>
      <c r="N1694" s="43">
        <v>3.3431649999999999</v>
      </c>
      <c r="O1694" s="43">
        <v>2.7850310000000002E-4</v>
      </c>
      <c r="P1694" s="43">
        <v>2.0910040000000001E-2</v>
      </c>
      <c r="Q1694" s="43">
        <v>4.4409554E-3</v>
      </c>
      <c r="R1694" s="43">
        <v>7.7401442000000001E-2</v>
      </c>
      <c r="S1694" s="43">
        <v>0.23657554</v>
      </c>
      <c r="T1694" s="41"/>
      <c r="U1694" s="77">
        <f t="shared" si="135"/>
        <v>0.65750083620689648</v>
      </c>
    </row>
    <row r="1695" spans="1:21" s="82" customFormat="1">
      <c r="A1695" s="41" t="s">
        <v>33</v>
      </c>
      <c r="B1695" s="41" t="s">
        <v>3177</v>
      </c>
      <c r="C1695" s="74">
        <f t="shared" si="131"/>
        <v>2.9016302843600004</v>
      </c>
      <c r="D1695" s="74">
        <f t="shared" si="132"/>
        <v>6.7147159200000001E-2</v>
      </c>
      <c r="E1695" s="74">
        <f t="shared" si="133"/>
        <v>2.5155151766000001</v>
      </c>
      <c r="F1695" s="74">
        <f t="shared" si="134"/>
        <v>0.18096790856</v>
      </c>
      <c r="G1695" s="75">
        <v>0.13800003999999999</v>
      </c>
      <c r="H1695" s="43">
        <v>5.2715766000000002E-3</v>
      </c>
      <c r="I1695" s="43">
        <v>0.53544899999999995</v>
      </c>
      <c r="J1695" s="43">
        <v>2.171561E-2</v>
      </c>
      <c r="K1695" s="43">
        <v>7.0274936999999999E-3</v>
      </c>
      <c r="L1695" s="43">
        <v>6.0154194999999999E-3</v>
      </c>
      <c r="M1695" s="43">
        <v>3.2388635999999998E-2</v>
      </c>
      <c r="N1695" s="43">
        <v>1.9747946000000001</v>
      </c>
      <c r="O1695" s="43">
        <v>4.8552875999999999E-4</v>
      </c>
      <c r="P1695" s="43">
        <v>4.5385518E-2</v>
      </c>
      <c r="Q1695" s="43">
        <v>3.1600728000000002E-3</v>
      </c>
      <c r="R1695" s="43">
        <v>7.5954810999999997E-2</v>
      </c>
      <c r="S1695" s="43">
        <v>5.5981978000000002E-2</v>
      </c>
      <c r="T1695" s="41"/>
      <c r="U1695" s="77">
        <f t="shared" si="135"/>
        <v>1.1896555172413792</v>
      </c>
    </row>
    <row r="1696" spans="1:21" s="82" customFormat="1">
      <c r="A1696" s="41" t="s">
        <v>33</v>
      </c>
      <c r="B1696" s="41" t="s">
        <v>3178</v>
      </c>
      <c r="C1696" s="74">
        <f t="shared" si="131"/>
        <v>12.05930434781</v>
      </c>
      <c r="D1696" s="74">
        <f t="shared" si="132"/>
        <v>0.26387447600000002</v>
      </c>
      <c r="E1696" s="74">
        <f t="shared" si="133"/>
        <v>11.13828455</v>
      </c>
      <c r="F1696" s="74">
        <f t="shared" si="134"/>
        <v>0.34084308181</v>
      </c>
      <c r="G1696" s="75">
        <v>0.31630224000000001</v>
      </c>
      <c r="H1696" s="43">
        <v>1.284485E-2</v>
      </c>
      <c r="I1696" s="43">
        <v>2.0361463999999998</v>
      </c>
      <c r="J1696" s="43">
        <v>4.1595508000000003E-2</v>
      </c>
      <c r="K1696" s="43">
        <v>1.2414151999999999E-2</v>
      </c>
      <c r="L1696" s="43">
        <v>3.8906235999999997E-2</v>
      </c>
      <c r="M1696" s="43">
        <v>0.17095858</v>
      </c>
      <c r="N1696" s="43">
        <v>9.0892932999999996</v>
      </c>
      <c r="O1696" s="43">
        <v>8.0115801000000002E-4</v>
      </c>
      <c r="P1696" s="43">
        <v>8.5451290999999999E-2</v>
      </c>
      <c r="Q1696" s="43">
        <v>9.1547328000000008E-3</v>
      </c>
      <c r="R1696" s="43">
        <v>0.12792535999999999</v>
      </c>
      <c r="S1696" s="43">
        <v>0.11751054</v>
      </c>
      <c r="T1696" s="41"/>
      <c r="U1696" s="77">
        <f t="shared" si="135"/>
        <v>2.7267434482758621</v>
      </c>
    </row>
    <row r="1697" spans="1:21" s="82" customFormat="1">
      <c r="A1697" s="41" t="s">
        <v>33</v>
      </c>
      <c r="B1697" s="41" t="s">
        <v>3179</v>
      </c>
      <c r="C1697" s="74">
        <f t="shared" si="131"/>
        <v>2.0297320494899997</v>
      </c>
      <c r="D1697" s="74">
        <f t="shared" si="132"/>
        <v>4.5505263119999993E-2</v>
      </c>
      <c r="E1697" s="74">
        <f t="shared" si="133"/>
        <v>1.5689494079999999</v>
      </c>
      <c r="F1697" s="74">
        <f t="shared" si="134"/>
        <v>0.24296494836999999</v>
      </c>
      <c r="G1697" s="75">
        <v>0.17231242999999999</v>
      </c>
      <c r="H1697" s="43">
        <v>1.6627018E-2</v>
      </c>
      <c r="I1697" s="43">
        <v>0.51535279000000001</v>
      </c>
      <c r="J1697" s="43">
        <v>2.4521734E-2</v>
      </c>
      <c r="K1697" s="43">
        <v>9.7032473000000004E-3</v>
      </c>
      <c r="L1697" s="43">
        <v>9.4888282000000004E-4</v>
      </c>
      <c r="M1697" s="43">
        <v>1.0331399E-2</v>
      </c>
      <c r="N1697" s="43">
        <v>1.0369695999999999</v>
      </c>
      <c r="O1697" s="43">
        <v>5.4812977000000002E-4</v>
      </c>
      <c r="P1697" s="43">
        <v>4.8416921000000002E-2</v>
      </c>
      <c r="Q1697" s="43">
        <v>5.2951535999999997E-3</v>
      </c>
      <c r="R1697" s="43">
        <v>9.2260939E-2</v>
      </c>
      <c r="S1697" s="43">
        <v>9.6443804999999994E-2</v>
      </c>
      <c r="T1697" s="41"/>
      <c r="U1697" s="77">
        <f t="shared" si="135"/>
        <v>1.4854519827586206</v>
      </c>
    </row>
    <row r="1698" spans="1:21" s="82" customFormat="1">
      <c r="A1698" s="41" t="s">
        <v>33</v>
      </c>
      <c r="B1698" s="41" t="s">
        <v>3180</v>
      </c>
      <c r="C1698" s="74">
        <f t="shared" si="131"/>
        <v>4.7676592680000001</v>
      </c>
      <c r="D1698" s="74">
        <f t="shared" si="132"/>
        <v>0.180643954</v>
      </c>
      <c r="E1698" s="74">
        <f t="shared" si="133"/>
        <v>3.363003773</v>
      </c>
      <c r="F1698" s="74">
        <f t="shared" si="134"/>
        <v>0.74580602099999993</v>
      </c>
      <c r="G1698" s="75">
        <v>0.47820552</v>
      </c>
      <c r="H1698" s="43">
        <v>1.7943473000000001E-2</v>
      </c>
      <c r="I1698" s="43">
        <v>1.8673278</v>
      </c>
      <c r="J1698" s="43">
        <v>6.6331665999999997E-2</v>
      </c>
      <c r="K1698" s="43">
        <v>2.2846953E-2</v>
      </c>
      <c r="L1698" s="43">
        <v>1.3306131000000001E-2</v>
      </c>
      <c r="M1698" s="43">
        <v>7.8159203999999996E-2</v>
      </c>
      <c r="N1698" s="43">
        <v>1.4777324999999999</v>
      </c>
      <c r="O1698" s="43">
        <v>1.580882E-3</v>
      </c>
      <c r="P1698" s="43">
        <v>0.12874749999999999</v>
      </c>
      <c r="Q1698" s="43">
        <v>1.1677269000000001E-2</v>
      </c>
      <c r="R1698" s="43">
        <v>0.37132465999999997</v>
      </c>
      <c r="S1698" s="43">
        <v>0.23247571</v>
      </c>
      <c r="T1698" s="41"/>
      <c r="U1698" s="77">
        <f t="shared" si="135"/>
        <v>4.1224613793103444</v>
      </c>
    </row>
    <row r="1699" spans="1:21" s="82" customFormat="1">
      <c r="A1699" s="41" t="s">
        <v>33</v>
      </c>
      <c r="B1699" s="41" t="s">
        <v>3181</v>
      </c>
      <c r="C1699" s="74">
        <f t="shared" si="131"/>
        <v>2.1081288881900004</v>
      </c>
      <c r="D1699" s="74">
        <f t="shared" si="132"/>
        <v>3.0206294100000003E-2</v>
      </c>
      <c r="E1699" s="74">
        <f t="shared" si="133"/>
        <v>1.8474196740000002</v>
      </c>
      <c r="F1699" s="74">
        <f t="shared" si="134"/>
        <v>0.12355283009</v>
      </c>
      <c r="G1699" s="75">
        <v>0.10695009</v>
      </c>
      <c r="H1699" s="43">
        <v>3.4622339999999998E-3</v>
      </c>
      <c r="I1699" s="43">
        <v>0.53866623999999996</v>
      </c>
      <c r="J1699" s="43">
        <v>1.062957E-2</v>
      </c>
      <c r="K1699" s="43">
        <v>3.4994897E-3</v>
      </c>
      <c r="L1699" s="43">
        <v>9.9919640000000007E-4</v>
      </c>
      <c r="M1699" s="43">
        <v>1.5078038E-2</v>
      </c>
      <c r="N1699" s="43">
        <v>1.3052912000000001</v>
      </c>
      <c r="O1699" s="43">
        <v>2.4567958999999998E-4</v>
      </c>
      <c r="P1699" s="43">
        <v>1.7215672000000001E-2</v>
      </c>
      <c r="Q1699" s="43">
        <v>2.1925414999999998E-3</v>
      </c>
      <c r="R1699" s="43">
        <v>5.9998441E-2</v>
      </c>
      <c r="S1699" s="43">
        <v>4.3900495999999997E-2</v>
      </c>
      <c r="T1699" s="41"/>
      <c r="U1699" s="77">
        <f t="shared" si="135"/>
        <v>0.9219835344827586</v>
      </c>
    </row>
    <row r="1700" spans="1:21" s="82" customFormat="1">
      <c r="A1700" s="41" t="s">
        <v>33</v>
      </c>
      <c r="B1700" s="41" t="s">
        <v>3182</v>
      </c>
      <c r="C1700" s="74">
        <f t="shared" si="131"/>
        <v>8.8995512931</v>
      </c>
      <c r="D1700" s="74">
        <f t="shared" si="132"/>
        <v>5.9373060200000001E-2</v>
      </c>
      <c r="E1700" s="74">
        <f t="shared" si="133"/>
        <v>8.5461574803999998</v>
      </c>
      <c r="F1700" s="74">
        <f t="shared" si="134"/>
        <v>0.1852242325</v>
      </c>
      <c r="G1700" s="75">
        <v>0.10879651999999999</v>
      </c>
      <c r="H1700" s="43">
        <v>6.0739603999999999E-3</v>
      </c>
      <c r="I1700" s="43">
        <v>0.42621702</v>
      </c>
      <c r="J1700" s="43">
        <v>1.517637E-2</v>
      </c>
      <c r="K1700" s="43">
        <v>5.5114465999999999E-3</v>
      </c>
      <c r="L1700" s="43">
        <v>2.6932385999999999E-3</v>
      </c>
      <c r="M1700" s="43">
        <v>3.5992005000000001E-2</v>
      </c>
      <c r="N1700" s="43">
        <v>8.1138665000000003</v>
      </c>
      <c r="O1700" s="43">
        <v>3.4931479999999998E-4</v>
      </c>
      <c r="P1700" s="43">
        <v>2.9206644E-2</v>
      </c>
      <c r="Q1700" s="43">
        <v>4.7598147E-3</v>
      </c>
      <c r="R1700" s="43">
        <v>7.1125784999999997E-2</v>
      </c>
      <c r="S1700" s="43">
        <v>7.9782673999999998E-2</v>
      </c>
      <c r="T1700" s="41"/>
      <c r="U1700" s="77">
        <f t="shared" si="135"/>
        <v>0.93790103448275852</v>
      </c>
    </row>
    <row r="1701" spans="1:21" s="82" customFormat="1">
      <c r="A1701" s="41" t="s">
        <v>33</v>
      </c>
      <c r="B1701" s="41" t="s">
        <v>3183</v>
      </c>
      <c r="C1701" s="74">
        <f t="shared" si="131"/>
        <v>1.9662109989700001</v>
      </c>
      <c r="D1701" s="74">
        <f t="shared" si="132"/>
        <v>3.5268476100000001E-2</v>
      </c>
      <c r="E1701" s="74">
        <f t="shared" si="133"/>
        <v>1.6777407736000001</v>
      </c>
      <c r="F1701" s="74">
        <f t="shared" si="134"/>
        <v>0.13852981926999999</v>
      </c>
      <c r="G1701" s="75">
        <v>0.11467193000000001</v>
      </c>
      <c r="H1701" s="43">
        <v>4.2653435999999998E-3</v>
      </c>
      <c r="I1701" s="43">
        <v>0.49180473000000002</v>
      </c>
      <c r="J1701" s="43">
        <v>1.2142449E-2</v>
      </c>
      <c r="K1701" s="43">
        <v>4.1099963E-3</v>
      </c>
      <c r="L1701" s="43">
        <v>1.9983608000000001E-3</v>
      </c>
      <c r="M1701" s="43">
        <v>1.7017669999999999E-2</v>
      </c>
      <c r="N1701" s="43">
        <v>1.1816707</v>
      </c>
      <c r="O1701" s="43">
        <v>2.7921357E-4</v>
      </c>
      <c r="P1701" s="43">
        <v>2.1734248000000001E-2</v>
      </c>
      <c r="Q1701" s="43">
        <v>2.2986556999999999E-3</v>
      </c>
      <c r="R1701" s="43">
        <v>6.5676845999999997E-2</v>
      </c>
      <c r="S1701" s="43">
        <v>4.8540856E-2</v>
      </c>
      <c r="T1701" s="41"/>
      <c r="U1701" s="77">
        <f t="shared" si="135"/>
        <v>0.98855112068965512</v>
      </c>
    </row>
    <row r="1702" spans="1:21" s="82" customFormat="1">
      <c r="A1702" s="41" t="s">
        <v>33</v>
      </c>
      <c r="B1702" s="41" t="s">
        <v>3184</v>
      </c>
      <c r="C1702" s="74">
        <f t="shared" si="131"/>
        <v>4.5631333770399998</v>
      </c>
      <c r="D1702" s="74">
        <f t="shared" si="132"/>
        <v>6.0447224100000002E-2</v>
      </c>
      <c r="E1702" s="74">
        <f t="shared" si="133"/>
        <v>4.2347460604</v>
      </c>
      <c r="F1702" s="74">
        <f t="shared" si="134"/>
        <v>0.14300953254000001</v>
      </c>
      <c r="G1702" s="75">
        <v>0.12493056</v>
      </c>
      <c r="H1702" s="43">
        <v>4.4570603999999998E-3</v>
      </c>
      <c r="I1702" s="43">
        <v>0.58967800000000004</v>
      </c>
      <c r="J1702" s="43">
        <v>1.5326276E-2</v>
      </c>
      <c r="K1702" s="43">
        <v>4.9484788000000004E-3</v>
      </c>
      <c r="L1702" s="43">
        <v>5.7891453000000004E-3</v>
      </c>
      <c r="M1702" s="43">
        <v>3.4383324E-2</v>
      </c>
      <c r="N1702" s="43">
        <v>3.6406109999999998</v>
      </c>
      <c r="O1702" s="43">
        <v>3.3280183999999998E-4</v>
      </c>
      <c r="P1702" s="43">
        <v>2.9753770999999998E-2</v>
      </c>
      <c r="Q1702" s="43">
        <v>2.9754466999999999E-3</v>
      </c>
      <c r="R1702" s="43">
        <v>6.2367770000000003E-2</v>
      </c>
      <c r="S1702" s="43">
        <v>4.7579743000000001E-2</v>
      </c>
      <c r="T1702" s="41"/>
      <c r="U1702" s="77">
        <f t="shared" si="135"/>
        <v>1.0769875862068965</v>
      </c>
    </row>
    <row r="1703" spans="1:21" s="82" customFormat="1">
      <c r="A1703" s="41" t="s">
        <v>33</v>
      </c>
      <c r="B1703" s="41" t="s">
        <v>3185</v>
      </c>
      <c r="C1703" s="74">
        <f t="shared" si="131"/>
        <v>11.163458019699998</v>
      </c>
      <c r="D1703" s="74">
        <f t="shared" si="132"/>
        <v>0.433473624</v>
      </c>
      <c r="E1703" s="74">
        <f t="shared" si="133"/>
        <v>9.0233583939999988</v>
      </c>
      <c r="F1703" s="74">
        <f t="shared" si="134"/>
        <v>0.83046266169999994</v>
      </c>
      <c r="G1703" s="75">
        <v>0.87616333999999996</v>
      </c>
      <c r="H1703" s="43">
        <v>2.3086994E-2</v>
      </c>
      <c r="I1703" s="43">
        <v>4.3813854000000001</v>
      </c>
      <c r="J1703" s="43">
        <v>0.1016418</v>
      </c>
      <c r="K1703" s="43">
        <v>2.8939605E-2</v>
      </c>
      <c r="L1703" s="43">
        <v>6.4336799E-2</v>
      </c>
      <c r="M1703" s="43">
        <v>0.23855541999999999</v>
      </c>
      <c r="N1703" s="43">
        <v>4.6188859999999998</v>
      </c>
      <c r="O1703" s="43">
        <v>2.0200236999999999E-3</v>
      </c>
      <c r="P1703" s="43">
        <v>0.19881957</v>
      </c>
      <c r="Q1703" s="43">
        <v>1.3710818E-2</v>
      </c>
      <c r="R1703" s="43">
        <v>0.34877205</v>
      </c>
      <c r="S1703" s="43">
        <v>0.26714019999999999</v>
      </c>
      <c r="T1703" s="41"/>
      <c r="U1703" s="77">
        <f t="shared" si="135"/>
        <v>7.5531322413793092</v>
      </c>
    </row>
    <row r="1704" spans="1:21" s="82" customFormat="1">
      <c r="A1704" s="41" t="s">
        <v>33</v>
      </c>
      <c r="B1704" s="41" t="s">
        <v>3186</v>
      </c>
      <c r="C1704" s="74">
        <f t="shared" si="131"/>
        <v>7.9746219959999998</v>
      </c>
      <c r="D1704" s="74">
        <f t="shared" si="132"/>
        <v>0.12414530039999999</v>
      </c>
      <c r="E1704" s="74">
        <f t="shared" si="133"/>
        <v>5.0977550049999998</v>
      </c>
      <c r="F1704" s="74">
        <f t="shared" si="134"/>
        <v>2.4625673205999998</v>
      </c>
      <c r="G1704" s="75">
        <v>0.29015436999999999</v>
      </c>
      <c r="H1704" s="43">
        <v>3.8803005000000002E-2</v>
      </c>
      <c r="I1704" s="43">
        <v>0.57497589999999998</v>
      </c>
      <c r="J1704" s="43">
        <v>5.9221282E-2</v>
      </c>
      <c r="K1704" s="43">
        <v>2.0220376000000002E-2</v>
      </c>
      <c r="L1704" s="43">
        <v>7.7064793999999997E-3</v>
      </c>
      <c r="M1704" s="43">
        <v>3.6997163E-2</v>
      </c>
      <c r="N1704" s="43">
        <v>4.4839760999999996</v>
      </c>
      <c r="O1704" s="43">
        <v>1.1918986E-3</v>
      </c>
      <c r="P1704" s="43">
        <v>0.11597811</v>
      </c>
      <c r="Q1704" s="43">
        <v>2.9815912E-2</v>
      </c>
      <c r="R1704" s="43">
        <v>0.1265404</v>
      </c>
      <c r="S1704" s="43">
        <v>2.189041</v>
      </c>
      <c r="T1704" s="41"/>
      <c r="U1704" s="77">
        <f t="shared" si="135"/>
        <v>2.5013307758620686</v>
      </c>
    </row>
    <row r="1705" spans="1:21" s="82" customFormat="1">
      <c r="A1705" s="41" t="s">
        <v>33</v>
      </c>
      <c r="B1705" s="41" t="s">
        <v>3187</v>
      </c>
      <c r="C1705" s="74">
        <f t="shared" si="131"/>
        <v>1.8821371519699999</v>
      </c>
      <c r="D1705" s="74">
        <f t="shared" si="132"/>
        <v>3.4851710100000002E-2</v>
      </c>
      <c r="E1705" s="74">
        <f t="shared" si="133"/>
        <v>1.5895100983999999</v>
      </c>
      <c r="F1705" s="74">
        <f t="shared" si="134"/>
        <v>0.17160911246999999</v>
      </c>
      <c r="G1705" s="75">
        <v>8.6166230999999996E-2</v>
      </c>
      <c r="H1705" s="43">
        <v>3.7736084E-3</v>
      </c>
      <c r="I1705" s="43">
        <v>0.32749278999999998</v>
      </c>
      <c r="J1705" s="43">
        <v>1.2004314E-2</v>
      </c>
      <c r="K1705" s="43">
        <v>4.1245537000000002E-3</v>
      </c>
      <c r="L1705" s="43">
        <v>2.0131034000000002E-3</v>
      </c>
      <c r="M1705" s="43">
        <v>1.6709739000000001E-2</v>
      </c>
      <c r="N1705" s="43">
        <v>1.2582437</v>
      </c>
      <c r="O1705" s="43">
        <v>2.7581367E-4</v>
      </c>
      <c r="P1705" s="43">
        <v>2.3909645E-2</v>
      </c>
      <c r="Q1705" s="43">
        <v>6.5611488000000004E-3</v>
      </c>
      <c r="R1705" s="43">
        <v>4.9733731000000003E-2</v>
      </c>
      <c r="S1705" s="43">
        <v>9.1128773999999996E-2</v>
      </c>
      <c r="T1705" s="41"/>
      <c r="U1705" s="77">
        <f t="shared" si="135"/>
        <v>0.74281233620689646</v>
      </c>
    </row>
    <row r="1706" spans="1:21" s="82" customFormat="1">
      <c r="A1706" s="41" t="s">
        <v>33</v>
      </c>
      <c r="B1706" s="41" t="s">
        <v>3188</v>
      </c>
      <c r="C1706" s="74">
        <f t="shared" si="131"/>
        <v>1.8593944980199999</v>
      </c>
      <c r="D1706" s="74">
        <f t="shared" si="132"/>
        <v>3.3251719999999999E-2</v>
      </c>
      <c r="E1706" s="74">
        <f t="shared" si="133"/>
        <v>1.6176914607999999</v>
      </c>
      <c r="F1706" s="74">
        <f t="shared" si="134"/>
        <v>0.10803599721999999</v>
      </c>
      <c r="G1706" s="75">
        <v>0.10041532</v>
      </c>
      <c r="H1706" s="43">
        <v>3.2154008E-3</v>
      </c>
      <c r="I1706" s="43">
        <v>0.45614505999999999</v>
      </c>
      <c r="J1706" s="43">
        <v>1.0723778E-2</v>
      </c>
      <c r="K1706" s="43">
        <v>3.4543641000000002E-3</v>
      </c>
      <c r="L1706" s="43">
        <v>2.2932679000000002E-3</v>
      </c>
      <c r="M1706" s="43">
        <v>1.678031E-2</v>
      </c>
      <c r="N1706" s="43">
        <v>1.158331</v>
      </c>
      <c r="O1706" s="43">
        <v>2.3688312E-4</v>
      </c>
      <c r="P1706" s="43">
        <v>2.0098715E-2</v>
      </c>
      <c r="Q1706" s="43">
        <v>2.2621941E-3</v>
      </c>
      <c r="R1706" s="43">
        <v>4.6405823999999998E-2</v>
      </c>
      <c r="S1706" s="43">
        <v>3.9032380999999998E-2</v>
      </c>
      <c r="T1706" s="41"/>
      <c r="U1706" s="77">
        <f t="shared" si="135"/>
        <v>0.86564931034482762</v>
      </c>
    </row>
    <row r="1707" spans="1:21" s="82" customFormat="1">
      <c r="A1707" s="41" t="s">
        <v>33</v>
      </c>
      <c r="B1707" s="41" t="s">
        <v>3189</v>
      </c>
      <c r="C1707" s="74">
        <f t="shared" si="131"/>
        <v>2.60161158337</v>
      </c>
      <c r="D1707" s="74">
        <f t="shared" si="132"/>
        <v>5.3101851399999997E-2</v>
      </c>
      <c r="E1707" s="74">
        <f t="shared" si="133"/>
        <v>2.2033942638999999</v>
      </c>
      <c r="F1707" s="74">
        <f t="shared" si="134"/>
        <v>0.19163098806999998</v>
      </c>
      <c r="G1707" s="75">
        <v>0.15348448000000001</v>
      </c>
      <c r="H1707" s="43">
        <v>5.2812238999999997E-3</v>
      </c>
      <c r="I1707" s="43">
        <v>0.51703913999999995</v>
      </c>
      <c r="J1707" s="43">
        <v>2.2572302999999998E-2</v>
      </c>
      <c r="K1707" s="43">
        <v>7.2551506000000003E-3</v>
      </c>
      <c r="L1707" s="43">
        <v>2.5237908E-3</v>
      </c>
      <c r="M1707" s="43">
        <v>2.0750607000000001E-2</v>
      </c>
      <c r="N1707" s="43">
        <v>1.6810738999999999</v>
      </c>
      <c r="O1707" s="43">
        <v>5.1171826999999999E-4</v>
      </c>
      <c r="P1707" s="43">
        <v>4.5977088999999999E-2</v>
      </c>
      <c r="Q1707" s="43">
        <v>3.0827547999999999E-3</v>
      </c>
      <c r="R1707" s="43">
        <v>8.0560523999999994E-2</v>
      </c>
      <c r="S1707" s="43">
        <v>6.1498902000000001E-2</v>
      </c>
      <c r="T1707" s="41"/>
      <c r="U1707" s="77">
        <f t="shared" si="135"/>
        <v>1.3231420689655173</v>
      </c>
    </row>
    <row r="1708" spans="1:21" s="82" customFormat="1">
      <c r="A1708" s="41" t="s">
        <v>33</v>
      </c>
      <c r="B1708" s="41" t="s">
        <v>3190</v>
      </c>
      <c r="C1708" s="74">
        <f t="shared" si="131"/>
        <v>2.6206094806800002</v>
      </c>
      <c r="D1708" s="74">
        <f t="shared" si="132"/>
        <v>6.7826551870000001E-2</v>
      </c>
      <c r="E1708" s="74">
        <f t="shared" si="133"/>
        <v>1.8361307677000001</v>
      </c>
      <c r="F1708" s="74">
        <f t="shared" si="134"/>
        <v>0.49907731110999998</v>
      </c>
      <c r="G1708" s="75">
        <v>0.21757484999999999</v>
      </c>
      <c r="H1708" s="43">
        <v>7.0861976999999996E-3</v>
      </c>
      <c r="I1708" s="43">
        <v>0.64665947000000001</v>
      </c>
      <c r="J1708" s="43">
        <v>3.8032325999999998E-2</v>
      </c>
      <c r="K1708" s="43">
        <v>1.3137701E-2</v>
      </c>
      <c r="L1708" s="43">
        <v>8.8703687E-4</v>
      </c>
      <c r="M1708" s="43">
        <v>1.5769488000000002E-2</v>
      </c>
      <c r="N1708" s="43">
        <v>1.1823851000000001</v>
      </c>
      <c r="O1708" s="43">
        <v>9.4872401000000003E-4</v>
      </c>
      <c r="P1708" s="43">
        <v>7.9098692999999998E-2</v>
      </c>
      <c r="Q1708" s="43">
        <v>3.5503541E-3</v>
      </c>
      <c r="R1708" s="43">
        <v>0.20483803</v>
      </c>
      <c r="S1708" s="43">
        <v>0.21064151</v>
      </c>
      <c r="T1708" s="41"/>
      <c r="U1708" s="77">
        <f t="shared" si="135"/>
        <v>1.8756452586206895</v>
      </c>
    </row>
    <row r="1709" spans="1:21" s="82" customFormat="1">
      <c r="A1709" s="41" t="s">
        <v>33</v>
      </c>
      <c r="B1709" s="41" t="s">
        <v>3191</v>
      </c>
      <c r="C1709" s="74">
        <f t="shared" si="131"/>
        <v>11.731809977200001</v>
      </c>
      <c r="D1709" s="74">
        <f t="shared" si="132"/>
        <v>0.14322635020000002</v>
      </c>
      <c r="E1709" s="74">
        <f t="shared" si="133"/>
        <v>10.465497569</v>
      </c>
      <c r="F1709" s="74">
        <f t="shared" si="134"/>
        <v>0.68109211800000002</v>
      </c>
      <c r="G1709" s="75">
        <v>0.44199393999999997</v>
      </c>
      <c r="H1709" s="43">
        <v>1.5012368999999999E-2</v>
      </c>
      <c r="I1709" s="43">
        <v>1.3452942999999999</v>
      </c>
      <c r="J1709" s="43">
        <v>4.6835729E-2</v>
      </c>
      <c r="K1709" s="43">
        <v>1.4598221E-2</v>
      </c>
      <c r="L1709" s="43">
        <v>7.9460421999999996E-3</v>
      </c>
      <c r="M1709" s="43">
        <v>7.3846358000000001E-2</v>
      </c>
      <c r="N1709" s="43">
        <v>9.1051909000000002</v>
      </c>
      <c r="O1709" s="43">
        <v>1.0136209999999999E-3</v>
      </c>
      <c r="P1709" s="43">
        <v>9.1444408000000005E-2</v>
      </c>
      <c r="Q1709" s="43">
        <v>8.2932890000000006E-3</v>
      </c>
      <c r="R1709" s="43">
        <v>0.14358435999999999</v>
      </c>
      <c r="S1709" s="43">
        <v>0.43675644000000002</v>
      </c>
      <c r="T1709" s="41"/>
      <c r="U1709" s="77">
        <f t="shared" si="135"/>
        <v>3.8102925862068959</v>
      </c>
    </row>
    <row r="1710" spans="1:21" s="82" customFormat="1">
      <c r="A1710" s="41" t="s">
        <v>33</v>
      </c>
      <c r="B1710" s="41" t="s">
        <v>3192</v>
      </c>
      <c r="C1710" s="74">
        <f t="shared" si="131"/>
        <v>1.6724192487399998</v>
      </c>
      <c r="D1710" s="74">
        <f t="shared" si="132"/>
        <v>5.8850476499999999E-2</v>
      </c>
      <c r="E1710" s="74">
        <f t="shared" si="133"/>
        <v>1.1799445740999999</v>
      </c>
      <c r="F1710" s="74">
        <f t="shared" si="134"/>
        <v>0.24222411814</v>
      </c>
      <c r="G1710" s="75">
        <v>0.19140008</v>
      </c>
      <c r="H1710" s="43">
        <v>6.5126241000000003E-3</v>
      </c>
      <c r="I1710" s="43">
        <v>0.61842591000000002</v>
      </c>
      <c r="J1710" s="43">
        <v>2.8693044000000001E-2</v>
      </c>
      <c r="K1710" s="43">
        <v>9.2202754999999997E-3</v>
      </c>
      <c r="L1710" s="43">
        <v>2.0296699999999999E-3</v>
      </c>
      <c r="M1710" s="43">
        <v>1.8907487000000001E-2</v>
      </c>
      <c r="N1710" s="43">
        <v>0.55500603999999998</v>
      </c>
      <c r="O1710" s="43">
        <v>6.5569144E-4</v>
      </c>
      <c r="P1710" s="43">
        <v>5.7726176999999997E-2</v>
      </c>
      <c r="Q1710" s="43">
        <v>3.6310806999999999E-3</v>
      </c>
      <c r="R1710" s="43">
        <v>0.10516845</v>
      </c>
      <c r="S1710" s="43">
        <v>7.5042718999999994E-2</v>
      </c>
      <c r="T1710" s="41"/>
      <c r="U1710" s="77">
        <f t="shared" si="135"/>
        <v>1.6500006896551724</v>
      </c>
    </row>
    <row r="1711" spans="1:21" s="82" customFormat="1">
      <c r="A1711" s="41" t="s">
        <v>33</v>
      </c>
      <c r="B1711" s="41" t="s">
        <v>3193</v>
      </c>
      <c r="C1711" s="74">
        <f t="shared" si="131"/>
        <v>1.2472895363400001</v>
      </c>
      <c r="D1711" s="74">
        <f t="shared" si="132"/>
        <v>3.2640046800000003E-2</v>
      </c>
      <c r="E1711" s="74">
        <f t="shared" si="133"/>
        <v>0.96510117579999999</v>
      </c>
      <c r="F1711" s="74">
        <f t="shared" si="134"/>
        <v>0.13832979374000001</v>
      </c>
      <c r="G1711" s="75">
        <v>0.11121852</v>
      </c>
      <c r="H1711" s="43">
        <v>3.7698357999999999E-3</v>
      </c>
      <c r="I1711" s="43">
        <v>0.37365934000000001</v>
      </c>
      <c r="J1711" s="43">
        <v>1.6334107E-2</v>
      </c>
      <c r="K1711" s="43">
        <v>5.2679589000000004E-3</v>
      </c>
      <c r="L1711" s="43">
        <v>1.1185619E-3</v>
      </c>
      <c r="M1711" s="43">
        <v>9.9194190000000005E-3</v>
      </c>
      <c r="N1711" s="43">
        <v>0.58767199999999997</v>
      </c>
      <c r="O1711" s="43">
        <v>3.7426244000000002E-4</v>
      </c>
      <c r="P1711" s="43">
        <v>3.3125758999999998E-2</v>
      </c>
      <c r="Q1711" s="43">
        <v>2.1856883E-3</v>
      </c>
      <c r="R1711" s="43">
        <v>6.0658371000000003E-2</v>
      </c>
      <c r="S1711" s="43">
        <v>4.1985713000000001E-2</v>
      </c>
      <c r="T1711" s="41"/>
      <c r="U1711" s="77">
        <f t="shared" si="135"/>
        <v>0.95878034482758612</v>
      </c>
    </row>
    <row r="1712" spans="1:21" s="82" customFormat="1">
      <c r="A1712" s="41" t="s">
        <v>33</v>
      </c>
      <c r="B1712" s="41" t="s">
        <v>3194</v>
      </c>
      <c r="C1712" s="74">
        <f t="shared" si="131"/>
        <v>1.6995472184799998</v>
      </c>
      <c r="D1712" s="74">
        <f t="shared" si="132"/>
        <v>4.6575951300000001E-2</v>
      </c>
      <c r="E1712" s="74">
        <f t="shared" si="133"/>
        <v>1.3857493516999999</v>
      </c>
      <c r="F1712" s="74">
        <f t="shared" si="134"/>
        <v>0.15292562547999999</v>
      </c>
      <c r="G1712" s="75">
        <v>0.11429628999999999</v>
      </c>
      <c r="H1712" s="43">
        <v>4.2482516999999996E-3</v>
      </c>
      <c r="I1712" s="43">
        <v>0.41099374999999999</v>
      </c>
      <c r="J1712" s="43">
        <v>1.8107218000000001E-2</v>
      </c>
      <c r="K1712" s="43">
        <v>5.9320776999999998E-3</v>
      </c>
      <c r="L1712" s="43">
        <v>2.9071886E-3</v>
      </c>
      <c r="M1712" s="43">
        <v>1.9629467000000001E-2</v>
      </c>
      <c r="N1712" s="43">
        <v>0.97050734999999999</v>
      </c>
      <c r="O1712" s="43">
        <v>4.1462288000000002E-4</v>
      </c>
      <c r="P1712" s="43">
        <v>3.7679275999999998E-2</v>
      </c>
      <c r="Q1712" s="43">
        <v>2.4818116000000002E-3</v>
      </c>
      <c r="R1712" s="43">
        <v>6.6072902000000003E-2</v>
      </c>
      <c r="S1712" s="43">
        <v>4.6277012999999999E-2</v>
      </c>
      <c r="T1712" s="41"/>
      <c r="U1712" s="77">
        <f t="shared" si="135"/>
        <v>0.98531284482758608</v>
      </c>
    </row>
    <row r="1713" spans="1:21" s="82" customFormat="1">
      <c r="A1713" s="41" t="s">
        <v>33</v>
      </c>
      <c r="B1713" s="41" t="s">
        <v>3195</v>
      </c>
      <c r="C1713" s="74">
        <f t="shared" si="131"/>
        <v>1.2215994277400002</v>
      </c>
      <c r="D1713" s="74">
        <f t="shared" si="132"/>
        <v>3.4461829499999999E-2</v>
      </c>
      <c r="E1713" s="74">
        <f t="shared" si="133"/>
        <v>0.93382343899999998</v>
      </c>
      <c r="F1713" s="74">
        <f t="shared" si="134"/>
        <v>0.14427588924000001</v>
      </c>
      <c r="G1713" s="75">
        <v>0.10903827000000001</v>
      </c>
      <c r="H1713" s="43">
        <v>5.2557289999999998E-3</v>
      </c>
      <c r="I1713" s="43">
        <v>0.38775588999999999</v>
      </c>
      <c r="J1713" s="43">
        <v>1.6801118E-2</v>
      </c>
      <c r="K1713" s="43">
        <v>5.8415534999999999E-3</v>
      </c>
      <c r="L1713" s="43">
        <v>1.5871990000000001E-3</v>
      </c>
      <c r="M1713" s="43">
        <v>1.0231959000000001E-2</v>
      </c>
      <c r="N1713" s="43">
        <v>0.54081182000000005</v>
      </c>
      <c r="O1713" s="43">
        <v>3.8215603999999998E-4</v>
      </c>
      <c r="P1713" s="43">
        <v>3.4685239E-2</v>
      </c>
      <c r="Q1713" s="43">
        <v>1.7503822E-3</v>
      </c>
      <c r="R1713" s="43">
        <v>6.1110967000000002E-2</v>
      </c>
      <c r="S1713" s="43">
        <v>4.6347144999999999E-2</v>
      </c>
      <c r="T1713" s="41"/>
      <c r="U1713" s="77">
        <f t="shared" si="135"/>
        <v>0.93998508620689658</v>
      </c>
    </row>
    <row r="1714" spans="1:21" s="82" customFormat="1">
      <c r="A1714" s="41" t="s">
        <v>33</v>
      </c>
      <c r="B1714" s="41" t="s">
        <v>3196</v>
      </c>
      <c r="C1714" s="74">
        <f t="shared" si="131"/>
        <v>2.3252132027600001</v>
      </c>
      <c r="D1714" s="74">
        <f t="shared" si="132"/>
        <v>4.12246036E-2</v>
      </c>
      <c r="E1714" s="74">
        <f t="shared" si="133"/>
        <v>1.8887753413000001</v>
      </c>
      <c r="F1714" s="74">
        <f t="shared" si="134"/>
        <v>0.24402883786000001</v>
      </c>
      <c r="G1714" s="75">
        <v>0.15118442000000001</v>
      </c>
      <c r="H1714" s="43">
        <v>4.0547112999999996E-3</v>
      </c>
      <c r="I1714" s="43">
        <v>0.28993993000000001</v>
      </c>
      <c r="J1714" s="43">
        <v>1.8686899E-2</v>
      </c>
      <c r="K1714" s="43">
        <v>6.8983561000000001E-3</v>
      </c>
      <c r="L1714" s="43">
        <v>1.7868875E-3</v>
      </c>
      <c r="M1714" s="43">
        <v>1.3852461E-2</v>
      </c>
      <c r="N1714" s="43">
        <v>1.5947807000000001</v>
      </c>
      <c r="O1714" s="43">
        <v>4.8573985999999998E-4</v>
      </c>
      <c r="P1714" s="43">
        <v>3.9970916000000002E-2</v>
      </c>
      <c r="Q1714" s="43">
        <v>2.1761559999999998E-3</v>
      </c>
      <c r="R1714" s="43">
        <v>0.12132798</v>
      </c>
      <c r="S1714" s="43">
        <v>8.0068046000000004E-2</v>
      </c>
      <c r="T1714" s="41"/>
      <c r="U1714" s="77">
        <f t="shared" si="135"/>
        <v>1.3033139655172414</v>
      </c>
    </row>
    <row r="1715" spans="1:21" s="82" customFormat="1">
      <c r="A1715" s="41" t="s">
        <v>33</v>
      </c>
      <c r="B1715" s="41" t="s">
        <v>3197</v>
      </c>
      <c r="C1715" s="74">
        <f t="shared" si="131"/>
        <v>0.92133489662000012</v>
      </c>
      <c r="D1715" s="74">
        <f t="shared" si="132"/>
        <v>2.7842120400000003E-2</v>
      </c>
      <c r="E1715" s="74">
        <f t="shared" si="133"/>
        <v>0.68566124150000007</v>
      </c>
      <c r="F1715" s="74">
        <f t="shared" si="134"/>
        <v>0.10992044372</v>
      </c>
      <c r="G1715" s="75">
        <v>9.7911091000000006E-2</v>
      </c>
      <c r="H1715" s="43">
        <v>2.6790615000000001E-3</v>
      </c>
      <c r="I1715" s="43">
        <v>0.36520930000000001</v>
      </c>
      <c r="J1715" s="43">
        <v>1.1377686E-2</v>
      </c>
      <c r="K1715" s="43">
        <v>3.7045956E-3</v>
      </c>
      <c r="L1715" s="43">
        <v>1.8375828E-3</v>
      </c>
      <c r="M1715" s="43">
        <v>1.0922256E-2</v>
      </c>
      <c r="N1715" s="43">
        <v>0.31777287999999998</v>
      </c>
      <c r="O1715" s="43">
        <v>2.5886022000000001E-4</v>
      </c>
      <c r="P1715" s="43">
        <v>2.2260953999999999E-2</v>
      </c>
      <c r="Q1715" s="43">
        <v>1.6245755E-3</v>
      </c>
      <c r="R1715" s="43">
        <v>4.9768185999999999E-2</v>
      </c>
      <c r="S1715" s="43">
        <v>3.6007867999999998E-2</v>
      </c>
      <c r="T1715" s="41"/>
      <c r="U1715" s="77">
        <f t="shared" si="135"/>
        <v>0.84406112931034483</v>
      </c>
    </row>
    <row r="1716" spans="1:21" s="82" customFormat="1">
      <c r="A1716" s="41" t="s">
        <v>33</v>
      </c>
      <c r="B1716" s="41" t="s">
        <v>3198</v>
      </c>
      <c r="C1716" s="74">
        <f t="shared" si="131"/>
        <v>2.0807969168900002</v>
      </c>
      <c r="D1716" s="74">
        <f t="shared" si="132"/>
        <v>4.9175699199999999E-2</v>
      </c>
      <c r="E1716" s="74">
        <f t="shared" si="133"/>
        <v>1.6442597151</v>
      </c>
      <c r="F1716" s="74">
        <f t="shared" si="134"/>
        <v>0.18922228258999998</v>
      </c>
      <c r="G1716" s="75">
        <v>0.19813922</v>
      </c>
      <c r="H1716" s="43">
        <v>6.6678850999999997E-3</v>
      </c>
      <c r="I1716" s="43">
        <v>0.60002723000000002</v>
      </c>
      <c r="J1716" s="43">
        <v>1.9827595999999999E-2</v>
      </c>
      <c r="K1716" s="43">
        <v>6.4286724999999996E-3</v>
      </c>
      <c r="L1716" s="43">
        <v>2.1428826999999998E-3</v>
      </c>
      <c r="M1716" s="43">
        <v>2.0776547999999999E-2</v>
      </c>
      <c r="N1716" s="43">
        <v>1.0375646000000001</v>
      </c>
      <c r="O1716" s="43">
        <v>4.4442648999999998E-4</v>
      </c>
      <c r="P1716" s="43">
        <v>3.7517204999999998E-2</v>
      </c>
      <c r="Q1716" s="43">
        <v>6.8955991000000001E-3</v>
      </c>
      <c r="R1716" s="43">
        <v>7.9239599999999993E-2</v>
      </c>
      <c r="S1716" s="43">
        <v>6.5125452E-2</v>
      </c>
      <c r="T1716" s="41"/>
      <c r="U1716" s="77">
        <f t="shared" si="135"/>
        <v>1.708096724137931</v>
      </c>
    </row>
    <row r="1717" spans="1:21" s="82" customFormat="1">
      <c r="A1717" s="41" t="s">
        <v>33</v>
      </c>
      <c r="B1717" s="41" t="s">
        <v>3199</v>
      </c>
      <c r="C1717" s="74">
        <f t="shared" si="131"/>
        <v>5.3213076053000004</v>
      </c>
      <c r="D1717" s="74">
        <f t="shared" si="132"/>
        <v>5.2020917599999994E-2</v>
      </c>
      <c r="E1717" s="74">
        <f t="shared" si="133"/>
        <v>4.9173732577000004</v>
      </c>
      <c r="F1717" s="74">
        <f t="shared" si="134"/>
        <v>0.22719592</v>
      </c>
      <c r="G1717" s="75">
        <v>0.12471751</v>
      </c>
      <c r="H1717" s="43">
        <v>6.2176577000000004E-3</v>
      </c>
      <c r="I1717" s="43">
        <v>0.31050450000000002</v>
      </c>
      <c r="J1717" s="43">
        <v>2.3326059E-2</v>
      </c>
      <c r="K1717" s="43">
        <v>7.8281698999999993E-3</v>
      </c>
      <c r="L1717" s="43">
        <v>1.3096117E-3</v>
      </c>
      <c r="M1717" s="43">
        <v>1.9557076999999999E-2</v>
      </c>
      <c r="N1717" s="43">
        <v>4.6006511000000003</v>
      </c>
      <c r="O1717" s="43">
        <v>5.4726380000000004E-4</v>
      </c>
      <c r="P1717" s="43">
        <v>4.9766133999999997E-2</v>
      </c>
      <c r="Q1717" s="43">
        <v>4.2176651999999999E-3</v>
      </c>
      <c r="R1717" s="43">
        <v>8.7850117000000005E-2</v>
      </c>
      <c r="S1717" s="43">
        <v>8.481474E-2</v>
      </c>
      <c r="T1717" s="41"/>
      <c r="U1717" s="77">
        <f t="shared" si="135"/>
        <v>1.0751509482758621</v>
      </c>
    </row>
    <row r="1718" spans="1:21" s="82" customFormat="1">
      <c r="A1718" s="41" t="s">
        <v>33</v>
      </c>
      <c r="B1718" s="41" t="s">
        <v>3200</v>
      </c>
      <c r="C1718" s="74">
        <f t="shared" si="131"/>
        <v>7.7872839975299986</v>
      </c>
      <c r="D1718" s="74">
        <f t="shared" si="132"/>
        <v>5.6355910100000003E-2</v>
      </c>
      <c r="E1718" s="74">
        <f t="shared" si="133"/>
        <v>7.0948419099999995</v>
      </c>
      <c r="F1718" s="74">
        <f t="shared" si="134"/>
        <v>0.50283415742999993</v>
      </c>
      <c r="G1718" s="75">
        <v>0.13325202</v>
      </c>
      <c r="H1718" s="43">
        <v>1.48594E-2</v>
      </c>
      <c r="I1718" s="43">
        <v>0.43495611000000001</v>
      </c>
      <c r="J1718" s="43">
        <v>1.5397882E-2</v>
      </c>
      <c r="K1718" s="43">
        <v>4.7585850000000001E-3</v>
      </c>
      <c r="L1718" s="43">
        <v>1.9991790999999998E-3</v>
      </c>
      <c r="M1718" s="43">
        <v>3.4200264000000001E-2</v>
      </c>
      <c r="N1718" s="43">
        <v>6.6450263999999999</v>
      </c>
      <c r="O1718" s="43">
        <v>6.9428413E-4</v>
      </c>
      <c r="P1718" s="43">
        <v>2.6418595E-2</v>
      </c>
      <c r="Q1718" s="43">
        <v>5.9424422999999997E-3</v>
      </c>
      <c r="R1718" s="43">
        <v>7.0395745999999995E-2</v>
      </c>
      <c r="S1718" s="43">
        <v>0.39938309</v>
      </c>
      <c r="T1718" s="41"/>
      <c r="U1718" s="77">
        <f t="shared" si="135"/>
        <v>1.1487243103448275</v>
      </c>
    </row>
    <row r="1719" spans="1:21" s="82" customFormat="1">
      <c r="A1719" s="41" t="s">
        <v>33</v>
      </c>
      <c r="B1719" s="41" t="s">
        <v>3201</v>
      </c>
      <c r="C1719" s="74">
        <f t="shared" si="131"/>
        <v>3.0891316792599999</v>
      </c>
      <c r="D1719" s="74">
        <f t="shared" si="132"/>
        <v>4.2183992000000003E-2</v>
      </c>
      <c r="E1719" s="74">
        <f t="shared" si="133"/>
        <v>2.7188291565</v>
      </c>
      <c r="F1719" s="74">
        <f t="shared" si="134"/>
        <v>0.18863563075999998</v>
      </c>
      <c r="G1719" s="75">
        <v>0.13948289999999999</v>
      </c>
      <c r="H1719" s="43">
        <v>4.9632664999999998E-3</v>
      </c>
      <c r="I1719" s="43">
        <v>0.62541948999999997</v>
      </c>
      <c r="J1719" s="43">
        <v>1.549089E-2</v>
      </c>
      <c r="K1719" s="43">
        <v>5.417318E-3</v>
      </c>
      <c r="L1719" s="43">
        <v>1.4628519999999999E-3</v>
      </c>
      <c r="M1719" s="43">
        <v>1.9812931999999998E-2</v>
      </c>
      <c r="N1719" s="43">
        <v>2.0884464</v>
      </c>
      <c r="O1719" s="43">
        <v>3.6892726E-4</v>
      </c>
      <c r="P1719" s="43">
        <v>2.6867430000000001E-2</v>
      </c>
      <c r="Q1719" s="43">
        <v>3.3078335000000002E-3</v>
      </c>
      <c r="R1719" s="43">
        <v>9.6032628999999994E-2</v>
      </c>
      <c r="S1719" s="43">
        <v>6.2058810999999998E-2</v>
      </c>
      <c r="T1719" s="41"/>
      <c r="U1719" s="77">
        <f t="shared" si="135"/>
        <v>1.2024387931034481</v>
      </c>
    </row>
    <row r="1720" spans="1:21" s="82" customFormat="1">
      <c r="A1720" s="41" t="s">
        <v>33</v>
      </c>
      <c r="B1720" s="41" t="s">
        <v>3202</v>
      </c>
      <c r="C1720" s="74">
        <f t="shared" si="131"/>
        <v>3.0509472812300005</v>
      </c>
      <c r="D1720" s="74">
        <f t="shared" si="132"/>
        <v>6.7751349900000007E-2</v>
      </c>
      <c r="E1720" s="74">
        <f t="shared" si="133"/>
        <v>2.5299471977000003</v>
      </c>
      <c r="F1720" s="74">
        <f t="shared" si="134"/>
        <v>0.21434366363000001</v>
      </c>
      <c r="G1720" s="75">
        <v>0.23890507</v>
      </c>
      <c r="H1720" s="43">
        <v>6.2411576999999996E-3</v>
      </c>
      <c r="I1720" s="43">
        <v>0.74800294000000001</v>
      </c>
      <c r="J1720" s="43">
        <v>1.9660651000000001E-2</v>
      </c>
      <c r="K1720" s="43">
        <v>6.7052311999999999E-3</v>
      </c>
      <c r="L1720" s="43">
        <v>3.4590107E-3</v>
      </c>
      <c r="M1720" s="43">
        <v>3.7926456999999997E-2</v>
      </c>
      <c r="N1720" s="43">
        <v>1.7757031000000001</v>
      </c>
      <c r="O1720" s="43">
        <v>4.5068383E-4</v>
      </c>
      <c r="P1720" s="43">
        <v>3.3963789000000001E-2</v>
      </c>
      <c r="Q1720" s="43">
        <v>3.5261317999999999E-3</v>
      </c>
      <c r="R1720" s="43">
        <v>9.8050126000000001E-2</v>
      </c>
      <c r="S1720" s="43">
        <v>7.8352933E-2</v>
      </c>
      <c r="T1720" s="41"/>
      <c r="U1720" s="77">
        <f t="shared" si="135"/>
        <v>2.0595264655172412</v>
      </c>
    </row>
    <row r="1721" spans="1:21" s="82" customFormat="1">
      <c r="A1721" s="41" t="s">
        <v>33</v>
      </c>
      <c r="B1721" s="41" t="s">
        <v>3203</v>
      </c>
      <c r="C1721" s="74">
        <f t="shared" si="131"/>
        <v>5.6770779618299994</v>
      </c>
      <c r="D1721" s="74">
        <f t="shared" si="132"/>
        <v>9.6427896999999999E-2</v>
      </c>
      <c r="E1721" s="74">
        <f t="shared" si="133"/>
        <v>5.1916555336999997</v>
      </c>
      <c r="F1721" s="74">
        <f t="shared" si="134"/>
        <v>0.18400477112999997</v>
      </c>
      <c r="G1721" s="75">
        <v>0.20498975999999999</v>
      </c>
      <c r="H1721" s="43">
        <v>7.0481737000000003E-3</v>
      </c>
      <c r="I1721" s="43">
        <v>0.97517756</v>
      </c>
      <c r="J1721" s="43">
        <v>2.1555939999999999E-2</v>
      </c>
      <c r="K1721" s="43">
        <v>6.7074748E-3</v>
      </c>
      <c r="L1721" s="43">
        <v>7.4319722000000003E-3</v>
      </c>
      <c r="M1721" s="43">
        <v>6.0732510000000003E-2</v>
      </c>
      <c r="N1721" s="43">
        <v>4.2094297999999997</v>
      </c>
      <c r="O1721" s="43">
        <v>4.4743813E-4</v>
      </c>
      <c r="P1721" s="43">
        <v>3.6884361999999997E-2</v>
      </c>
      <c r="Q1721" s="43">
        <v>3.9321850000000004E-3</v>
      </c>
      <c r="R1721" s="43">
        <v>7.1835764999999996E-2</v>
      </c>
      <c r="S1721" s="43">
        <v>7.0905020999999999E-2</v>
      </c>
      <c r="T1721" s="41"/>
      <c r="U1721" s="77">
        <f t="shared" si="135"/>
        <v>1.7671531034482757</v>
      </c>
    </row>
    <row r="1722" spans="1:21" s="82" customFormat="1">
      <c r="A1722" s="41" t="s">
        <v>33</v>
      </c>
      <c r="B1722" s="41" t="s">
        <v>3204</v>
      </c>
      <c r="C1722" s="74">
        <f t="shared" si="131"/>
        <v>3.5187025324799999</v>
      </c>
      <c r="D1722" s="74">
        <f t="shared" si="132"/>
        <v>6.2280371900000006E-2</v>
      </c>
      <c r="E1722" s="74">
        <f t="shared" si="133"/>
        <v>2.9270703190999998</v>
      </c>
      <c r="F1722" s="74">
        <f t="shared" si="134"/>
        <v>0.35896157148000002</v>
      </c>
      <c r="G1722" s="75">
        <v>0.17039027000000001</v>
      </c>
      <c r="H1722" s="43">
        <v>5.5702191E-3</v>
      </c>
      <c r="I1722" s="43">
        <v>0.41536010000000001</v>
      </c>
      <c r="J1722" s="43">
        <v>2.8529878000000002E-2</v>
      </c>
      <c r="K1722" s="43">
        <v>1.0673122E-2</v>
      </c>
      <c r="L1722" s="43">
        <v>2.7674109E-3</v>
      </c>
      <c r="M1722" s="43">
        <v>2.0309961000000001E-2</v>
      </c>
      <c r="N1722" s="43">
        <v>2.5061399999999998</v>
      </c>
      <c r="O1722" s="43">
        <v>7.5089508000000002E-4</v>
      </c>
      <c r="P1722" s="43">
        <v>6.1771449999999999E-2</v>
      </c>
      <c r="Q1722" s="43">
        <v>3.1693963999999998E-3</v>
      </c>
      <c r="R1722" s="43">
        <v>0.19066358</v>
      </c>
      <c r="S1722" s="43">
        <v>0.10260625</v>
      </c>
      <c r="T1722" s="41"/>
      <c r="U1722" s="77">
        <f t="shared" si="135"/>
        <v>1.4688816379310345</v>
      </c>
    </row>
    <row r="1723" spans="1:21" s="82" customFormat="1">
      <c r="A1723" s="41" t="s">
        <v>33</v>
      </c>
      <c r="B1723" s="41" t="s">
        <v>3205</v>
      </c>
      <c r="C1723" s="74">
        <f t="shared" si="131"/>
        <v>8.1835994742600011</v>
      </c>
      <c r="D1723" s="74">
        <f t="shared" si="132"/>
        <v>7.7110775999999992E-2</v>
      </c>
      <c r="E1723" s="74">
        <f t="shared" si="133"/>
        <v>7.6065444628000005</v>
      </c>
      <c r="F1723" s="74">
        <f t="shared" si="134"/>
        <v>0.30597361546000001</v>
      </c>
      <c r="G1723" s="75">
        <v>0.19397062000000001</v>
      </c>
      <c r="H1723" s="43">
        <v>8.2390228000000006E-3</v>
      </c>
      <c r="I1723" s="43">
        <v>0.40353344000000002</v>
      </c>
      <c r="J1723" s="43">
        <v>3.4444190999999999E-2</v>
      </c>
      <c r="K1723" s="43">
        <v>1.1807859E-2</v>
      </c>
      <c r="L1723" s="43">
        <v>2.0050440000000001E-3</v>
      </c>
      <c r="M1723" s="43">
        <v>2.8853681999999999E-2</v>
      </c>
      <c r="N1723" s="43">
        <v>7.1947720000000004</v>
      </c>
      <c r="O1723" s="43">
        <v>8.2141186000000001E-4</v>
      </c>
      <c r="P1723" s="43">
        <v>7.4495957000000002E-2</v>
      </c>
      <c r="Q1723" s="43">
        <v>5.4548306000000001E-3</v>
      </c>
      <c r="R1723" s="43">
        <v>0.13738220000000001</v>
      </c>
      <c r="S1723" s="43">
        <v>8.7819216000000005E-2</v>
      </c>
      <c r="T1723" s="41"/>
      <c r="U1723" s="77">
        <f t="shared" si="135"/>
        <v>1.6721605172413794</v>
      </c>
    </row>
    <row r="1724" spans="1:21" s="82" customFormat="1">
      <c r="A1724" s="41" t="s">
        <v>33</v>
      </c>
      <c r="B1724" s="41" t="s">
        <v>3206</v>
      </c>
      <c r="C1724" s="74">
        <f t="shared" si="131"/>
        <v>0.29102415526199998</v>
      </c>
      <c r="D1724" s="74">
        <f t="shared" si="132"/>
        <v>1.240310668E-3</v>
      </c>
      <c r="E1724" s="74">
        <f t="shared" si="133"/>
        <v>5.053361999E-2</v>
      </c>
      <c r="F1724" s="74">
        <f t="shared" si="134"/>
        <v>5.7265246040000004E-3</v>
      </c>
      <c r="G1724" s="75">
        <v>0.2335237</v>
      </c>
      <c r="H1724" s="43">
        <v>1.5452135E-4</v>
      </c>
      <c r="I1724" s="43">
        <v>5.0169617E-2</v>
      </c>
      <c r="J1724" s="43">
        <v>4.9350016000000003E-4</v>
      </c>
      <c r="K1724" s="43">
        <v>1.0603184999999999E-4</v>
      </c>
      <c r="L1724" s="43">
        <v>1.8935187999999998E-5</v>
      </c>
      <c r="M1724" s="43">
        <v>6.2184347000000004E-4</v>
      </c>
      <c r="N1724" s="43">
        <v>2.0948164000000001E-4</v>
      </c>
      <c r="O1724" s="43">
        <v>1.2257008999999999E-5</v>
      </c>
      <c r="P1724" s="43">
        <v>4.0175372000000002E-4</v>
      </c>
      <c r="Q1724" s="43">
        <v>5.3047675000000002E-5</v>
      </c>
      <c r="R1724" s="43">
        <v>4.0047501000000001E-3</v>
      </c>
      <c r="S1724" s="43">
        <v>1.2547160999999999E-3</v>
      </c>
      <c r="T1724" s="41"/>
      <c r="U1724" s="77">
        <f t="shared" si="135"/>
        <v>2.0131353448275862</v>
      </c>
    </row>
    <row r="1725" spans="1:21" s="82" customFormat="1">
      <c r="A1725" s="41" t="s">
        <v>33</v>
      </c>
      <c r="B1725" s="41" t="s">
        <v>3207</v>
      </c>
      <c r="C1725" s="74">
        <f t="shared" si="131"/>
        <v>0.42693210187800001</v>
      </c>
      <c r="D1725" s="74">
        <f t="shared" si="132"/>
        <v>2.2420058590000001E-3</v>
      </c>
      <c r="E1725" s="74">
        <f t="shared" si="133"/>
        <v>0.34944757263000004</v>
      </c>
      <c r="F1725" s="74">
        <f t="shared" si="134"/>
        <v>7.5246123890000006E-3</v>
      </c>
      <c r="G1725" s="75">
        <v>6.7717911000000006E-2</v>
      </c>
      <c r="H1725" s="43">
        <v>4.2228962999999998E-4</v>
      </c>
      <c r="I1725" s="43">
        <v>3.7683833E-2</v>
      </c>
      <c r="J1725" s="43">
        <v>8.8764034000000003E-4</v>
      </c>
      <c r="K1725" s="43">
        <v>2.569909E-4</v>
      </c>
      <c r="L1725" s="43">
        <v>1.4654519E-5</v>
      </c>
      <c r="M1725" s="43">
        <v>1.0827200999999999E-3</v>
      </c>
      <c r="N1725" s="43">
        <v>0.31134145000000002</v>
      </c>
      <c r="O1725" s="43">
        <v>1.9982209000000001E-5</v>
      </c>
      <c r="P1725" s="43">
        <v>1.2757394E-3</v>
      </c>
      <c r="Q1725" s="43">
        <v>2.8845598E-4</v>
      </c>
      <c r="R1725" s="43">
        <v>3.6162094000000001E-3</v>
      </c>
      <c r="S1725" s="43">
        <v>2.3242254000000002E-3</v>
      </c>
      <c r="T1725" s="41"/>
      <c r="U1725" s="77">
        <f t="shared" si="135"/>
        <v>0.58377509482758627</v>
      </c>
    </row>
    <row r="1726" spans="1:21" s="82" customFormat="1">
      <c r="A1726" s="41" t="s">
        <v>33</v>
      </c>
      <c r="B1726" s="41" t="s">
        <v>3208</v>
      </c>
      <c r="C1726" s="74">
        <f t="shared" si="131"/>
        <v>8.961715672090001E-2</v>
      </c>
      <c r="D1726" s="74">
        <f t="shared" si="132"/>
        <v>1.4343277349E-3</v>
      </c>
      <c r="E1726" s="74">
        <f t="shared" si="133"/>
        <v>7.4478747300000009E-2</v>
      </c>
      <c r="F1726" s="74">
        <f t="shared" si="134"/>
        <v>6.7031826859999992E-3</v>
      </c>
      <c r="G1726" s="75">
        <v>7.0008989999999997E-3</v>
      </c>
      <c r="H1726" s="43">
        <v>2.561943E-4</v>
      </c>
      <c r="I1726" s="43">
        <v>2.5956276E-2</v>
      </c>
      <c r="J1726" s="43">
        <v>8.3192270000000004E-4</v>
      </c>
      <c r="K1726" s="43">
        <v>2.4947305000000002E-4</v>
      </c>
      <c r="L1726" s="43">
        <v>7.6839349000000002E-6</v>
      </c>
      <c r="M1726" s="43">
        <v>3.4524805E-4</v>
      </c>
      <c r="N1726" s="43">
        <v>4.8266277000000003E-2</v>
      </c>
      <c r="O1726" s="43">
        <v>2.0411645999999999E-5</v>
      </c>
      <c r="P1726" s="43">
        <v>1.4350330000000001E-3</v>
      </c>
      <c r="Q1726" s="43">
        <v>1.3466764000000001E-4</v>
      </c>
      <c r="R1726" s="43">
        <v>3.6166718E-3</v>
      </c>
      <c r="S1726" s="43">
        <v>1.4963985999999999E-3</v>
      </c>
      <c r="T1726" s="41"/>
      <c r="U1726" s="77">
        <f t="shared" si="135"/>
        <v>6.0352577586206893E-2</v>
      </c>
    </row>
    <row r="1727" spans="1:21" s="82" customFormat="1">
      <c r="A1727" s="41" t="s">
        <v>33</v>
      </c>
      <c r="B1727" s="41" t="s">
        <v>3209</v>
      </c>
      <c r="C1727" s="74">
        <f t="shared" si="131"/>
        <v>0.56658960419600002</v>
      </c>
      <c r="D1727" s="74">
        <f t="shared" si="132"/>
        <v>2.80222603E-3</v>
      </c>
      <c r="E1727" s="74">
        <f t="shared" si="133"/>
        <v>0.38051215831000001</v>
      </c>
      <c r="F1727" s="74">
        <f t="shared" si="134"/>
        <v>1.6426379856000001E-2</v>
      </c>
      <c r="G1727" s="75">
        <v>0.16684884</v>
      </c>
      <c r="H1727" s="43">
        <v>5.1130331000000002E-4</v>
      </c>
      <c r="I1727" s="43">
        <v>2.4132415000000001E-2</v>
      </c>
      <c r="J1727" s="43">
        <v>1.0046997E-3</v>
      </c>
      <c r="K1727" s="43">
        <v>4.4268501999999998E-4</v>
      </c>
      <c r="L1727" s="43">
        <v>5.8133310000000002E-5</v>
      </c>
      <c r="M1727" s="43">
        <v>1.2967079999999999E-3</v>
      </c>
      <c r="N1727" s="43">
        <v>0.35586844000000001</v>
      </c>
      <c r="O1727" s="43">
        <v>2.6738676E-5</v>
      </c>
      <c r="P1727" s="43">
        <v>1.8797512000000001E-3</v>
      </c>
      <c r="Q1727" s="43">
        <v>4.3771658000000001E-4</v>
      </c>
      <c r="R1727" s="43">
        <v>8.3969490000000008E-3</v>
      </c>
      <c r="S1727" s="43">
        <v>5.6852244000000001E-3</v>
      </c>
      <c r="T1727" s="41"/>
      <c r="U1727" s="77">
        <f t="shared" si="135"/>
        <v>1.4383520689655171</v>
      </c>
    </row>
    <row r="1728" spans="1:21" s="82" customFormat="1">
      <c r="A1728" s="41" t="s">
        <v>33</v>
      </c>
      <c r="B1728" s="41" t="s">
        <v>3210</v>
      </c>
      <c r="C1728" s="74">
        <f t="shared" si="131"/>
        <v>0.21519866714399999</v>
      </c>
      <c r="D1728" s="74">
        <f t="shared" si="132"/>
        <v>4.9009013800000003E-3</v>
      </c>
      <c r="E1728" s="74">
        <f t="shared" si="133"/>
        <v>0.18407134456000002</v>
      </c>
      <c r="F1728" s="74">
        <f t="shared" si="134"/>
        <v>1.1584375204E-2</v>
      </c>
      <c r="G1728" s="75">
        <v>1.4642046000000001E-2</v>
      </c>
      <c r="H1728" s="43">
        <v>3.7738655999999999E-4</v>
      </c>
      <c r="I1728" s="43">
        <v>6.9837958000000006E-2</v>
      </c>
      <c r="J1728" s="43">
        <v>1.5098474000000001E-3</v>
      </c>
      <c r="K1728" s="43">
        <v>4.4542713E-4</v>
      </c>
      <c r="L1728" s="43">
        <v>3.6996905000000001E-4</v>
      </c>
      <c r="M1728" s="43">
        <v>2.5756578000000001E-3</v>
      </c>
      <c r="N1728" s="43">
        <v>0.113856</v>
      </c>
      <c r="O1728" s="43">
        <v>3.1248424000000003E-5</v>
      </c>
      <c r="P1728" s="43">
        <v>2.7598266000000002E-3</v>
      </c>
      <c r="Q1728" s="43">
        <v>2.0127677999999999E-4</v>
      </c>
      <c r="R1728" s="43">
        <v>4.4929263000000001E-3</v>
      </c>
      <c r="S1728" s="43">
        <v>4.0990970999999999E-3</v>
      </c>
      <c r="T1728" s="41"/>
      <c r="U1728" s="77">
        <f t="shared" si="135"/>
        <v>0.12622453448275861</v>
      </c>
    </row>
    <row r="1729" spans="1:21" s="82" customFormat="1">
      <c r="A1729" s="41" t="s">
        <v>33</v>
      </c>
      <c r="B1729" s="41" t="s">
        <v>3211</v>
      </c>
      <c r="C1729" s="74">
        <f t="shared" si="131"/>
        <v>0.97223197830099994</v>
      </c>
      <c r="D1729" s="74">
        <f t="shared" si="132"/>
        <v>5.8442971729999998E-3</v>
      </c>
      <c r="E1729" s="74">
        <f t="shared" si="133"/>
        <v>0.88791311049999999</v>
      </c>
      <c r="F1729" s="74">
        <f t="shared" si="134"/>
        <v>2.1943586628E-2</v>
      </c>
      <c r="G1729" s="75">
        <v>5.6530983999999999E-2</v>
      </c>
      <c r="H1729" s="43">
        <v>5.4513749999999996E-4</v>
      </c>
      <c r="I1729" s="43">
        <v>6.4091013000000002E-2</v>
      </c>
      <c r="J1729" s="43">
        <v>1.7507668E-3</v>
      </c>
      <c r="K1729" s="43">
        <v>6.3000928999999998E-4</v>
      </c>
      <c r="L1729" s="43">
        <v>8.9597282999999997E-5</v>
      </c>
      <c r="M1729" s="43">
        <v>3.3739237999999999E-3</v>
      </c>
      <c r="N1729" s="43">
        <v>0.82327695999999995</v>
      </c>
      <c r="O1729" s="43">
        <v>4.2960207999999998E-5</v>
      </c>
      <c r="P1729" s="43">
        <v>3.1490060999999998E-3</v>
      </c>
      <c r="Q1729" s="43">
        <v>3.6048942000000003E-4</v>
      </c>
      <c r="R1729" s="43">
        <v>1.1262899E-2</v>
      </c>
      <c r="S1729" s="43">
        <v>7.1282319000000004E-3</v>
      </c>
      <c r="T1729" s="41"/>
      <c r="U1729" s="77">
        <f t="shared" si="135"/>
        <v>0.48733606896551723</v>
      </c>
    </row>
    <row r="1730" spans="1:21" s="82" customFormat="1">
      <c r="A1730" s="41" t="s">
        <v>33</v>
      </c>
      <c r="B1730" s="41" t="s">
        <v>3212</v>
      </c>
      <c r="C1730" s="74">
        <f t="shared" si="131"/>
        <v>0.38670532102299998</v>
      </c>
      <c r="D1730" s="74">
        <f t="shared" si="132"/>
        <v>8.0782250900000001E-3</v>
      </c>
      <c r="E1730" s="74">
        <f t="shared" si="133"/>
        <v>0.35246603289</v>
      </c>
      <c r="F1730" s="74">
        <f t="shared" si="134"/>
        <v>9.5034880430000003E-3</v>
      </c>
      <c r="G1730" s="75">
        <v>1.6657575000000001E-2</v>
      </c>
      <c r="H1730" s="43">
        <v>4.1625289000000001E-4</v>
      </c>
      <c r="I1730" s="43">
        <v>0.10873536</v>
      </c>
      <c r="J1730" s="43">
        <v>1.4167680000000001E-3</v>
      </c>
      <c r="K1730" s="43">
        <v>3.6084898999999999E-4</v>
      </c>
      <c r="L1730" s="43">
        <v>1.0772338E-3</v>
      </c>
      <c r="M1730" s="43">
        <v>5.2233742999999999E-3</v>
      </c>
      <c r="N1730" s="43">
        <v>0.24331442</v>
      </c>
      <c r="O1730" s="43">
        <v>2.5004333000000001E-5</v>
      </c>
      <c r="P1730" s="43">
        <v>2.4404497000000002E-3</v>
      </c>
      <c r="Q1730" s="43">
        <v>2.5493591000000002E-4</v>
      </c>
      <c r="R1730" s="43">
        <v>3.5115374E-3</v>
      </c>
      <c r="S1730" s="43">
        <v>3.2715607E-3</v>
      </c>
      <c r="T1730" s="41"/>
      <c r="U1730" s="77">
        <f t="shared" si="135"/>
        <v>0.14359978448275862</v>
      </c>
    </row>
    <row r="1731" spans="1:21" s="82" customFormat="1">
      <c r="A1731" s="41" t="s">
        <v>33</v>
      </c>
      <c r="B1731" s="41" t="s">
        <v>3213</v>
      </c>
      <c r="C1731" s="74">
        <f t="shared" si="131"/>
        <v>0.15019302450900002</v>
      </c>
      <c r="D1731" s="74">
        <f t="shared" si="132"/>
        <v>2.635305563E-3</v>
      </c>
      <c r="E1731" s="74">
        <f t="shared" si="133"/>
        <v>0.10981129410000001</v>
      </c>
      <c r="F1731" s="74">
        <f t="shared" si="134"/>
        <v>1.2436585846000001E-2</v>
      </c>
      <c r="G1731" s="75">
        <v>2.5309839000000001E-2</v>
      </c>
      <c r="H1731" s="43">
        <v>2.6190110000000002E-4</v>
      </c>
      <c r="I1731" s="43">
        <v>4.5843973000000003E-2</v>
      </c>
      <c r="J1731" s="43">
        <v>1.4419423E-3</v>
      </c>
      <c r="K1731" s="43">
        <v>4.4426937E-4</v>
      </c>
      <c r="L1731" s="43">
        <v>5.3504063E-5</v>
      </c>
      <c r="M1731" s="43">
        <v>6.9558982999999997E-4</v>
      </c>
      <c r="N1731" s="43">
        <v>6.3705419999999999E-2</v>
      </c>
      <c r="O1731" s="43">
        <v>3.3043115999999999E-5</v>
      </c>
      <c r="P1731" s="43">
        <v>2.8705670000000001E-3</v>
      </c>
      <c r="Q1731" s="43">
        <v>1.3222823E-4</v>
      </c>
      <c r="R1731" s="43">
        <v>5.7759717000000002E-3</v>
      </c>
      <c r="S1731" s="43">
        <v>3.6247758000000001E-3</v>
      </c>
      <c r="T1731" s="41"/>
      <c r="U1731" s="77">
        <f t="shared" si="135"/>
        <v>0.2181882672413793</v>
      </c>
    </row>
    <row r="1732" spans="1:21" s="82" customFormat="1">
      <c r="A1732" s="41" t="s">
        <v>33</v>
      </c>
      <c r="B1732" s="41" t="s">
        <v>3214</v>
      </c>
      <c r="C1732" s="74">
        <f t="shared" si="131"/>
        <v>0.28590301488100001</v>
      </c>
      <c r="D1732" s="74">
        <f t="shared" si="132"/>
        <v>4.2162555699999998E-3</v>
      </c>
      <c r="E1732" s="74">
        <f t="shared" si="133"/>
        <v>0.23934763244000001</v>
      </c>
      <c r="F1732" s="74">
        <f t="shared" si="134"/>
        <v>1.4385699871E-2</v>
      </c>
      <c r="G1732" s="75">
        <v>2.7953426999999999E-2</v>
      </c>
      <c r="H1732" s="43">
        <v>4.3926844000000001E-4</v>
      </c>
      <c r="I1732" s="43">
        <v>8.8243524000000004E-2</v>
      </c>
      <c r="J1732" s="43">
        <v>1.3899027E-3</v>
      </c>
      <c r="K1732" s="43">
        <v>4.2510840999999998E-4</v>
      </c>
      <c r="L1732" s="43">
        <v>1.2683166000000001E-4</v>
      </c>
      <c r="M1732" s="43">
        <v>2.2744127999999998E-3</v>
      </c>
      <c r="N1732" s="43">
        <v>0.15066483999999999</v>
      </c>
      <c r="O1732" s="43">
        <v>3.0005541000000001E-5</v>
      </c>
      <c r="P1732" s="43">
        <v>2.0632050999999998E-3</v>
      </c>
      <c r="Q1732" s="43">
        <v>2.5659712999999998E-4</v>
      </c>
      <c r="R1732" s="43">
        <v>7.0466877999999997E-3</v>
      </c>
      <c r="S1732" s="43">
        <v>4.9892043000000002E-3</v>
      </c>
      <c r="T1732" s="41"/>
      <c r="U1732" s="77">
        <f t="shared" si="135"/>
        <v>0.24097781896551723</v>
      </c>
    </row>
    <row r="1733" spans="1:21" s="82" customFormat="1">
      <c r="A1733" s="41" t="s">
        <v>33</v>
      </c>
      <c r="B1733" s="41" t="s">
        <v>3215</v>
      </c>
      <c r="C1733" s="74">
        <f t="shared" si="131"/>
        <v>0.25536037813499995</v>
      </c>
      <c r="D1733" s="74">
        <f t="shared" si="132"/>
        <v>6.7472280699999998E-3</v>
      </c>
      <c r="E1733" s="74">
        <f t="shared" si="133"/>
        <v>0.21712003893999998</v>
      </c>
      <c r="F1733" s="74">
        <f t="shared" si="134"/>
        <v>1.1782854125000001E-2</v>
      </c>
      <c r="G1733" s="75">
        <v>1.9710256999999998E-2</v>
      </c>
      <c r="H1733" s="43">
        <v>4.4779694000000002E-4</v>
      </c>
      <c r="I1733" s="43">
        <v>9.9828531999999998E-2</v>
      </c>
      <c r="J1733" s="43">
        <v>1.6553415E-3</v>
      </c>
      <c r="K1733" s="43">
        <v>4.4236108000000001E-4</v>
      </c>
      <c r="L1733" s="43">
        <v>7.4113738999999996E-4</v>
      </c>
      <c r="M1733" s="43">
        <v>3.9083881000000001E-3</v>
      </c>
      <c r="N1733" s="43">
        <v>0.11684371</v>
      </c>
      <c r="O1733" s="43">
        <v>3.0955645000000002E-5</v>
      </c>
      <c r="P1733" s="43">
        <v>2.8597418000000001E-3</v>
      </c>
      <c r="Q1733" s="43">
        <v>2.6617138E-4</v>
      </c>
      <c r="R1733" s="43">
        <v>4.1745866999999999E-3</v>
      </c>
      <c r="S1733" s="43">
        <v>4.4513985999999998E-3</v>
      </c>
      <c r="T1733" s="41"/>
      <c r="U1733" s="77">
        <f t="shared" si="135"/>
        <v>0.16991600862068965</v>
      </c>
    </row>
    <row r="1734" spans="1:21" s="82" customFormat="1">
      <c r="A1734" s="41" t="s">
        <v>33</v>
      </c>
      <c r="B1734" s="41" t="s">
        <v>3216</v>
      </c>
      <c r="C1734" s="74">
        <f t="shared" si="131"/>
        <v>0.95176349561600004</v>
      </c>
      <c r="D1734" s="74">
        <f t="shared" si="132"/>
        <v>6.6724135799999997E-3</v>
      </c>
      <c r="E1734" s="74">
        <f t="shared" si="133"/>
        <v>0.91446354711</v>
      </c>
      <c r="F1734" s="74">
        <f t="shared" si="134"/>
        <v>1.7116878926000001E-2</v>
      </c>
      <c r="G1734" s="75">
        <v>1.3510655999999999E-2</v>
      </c>
      <c r="H1734" s="43">
        <v>6.4701110999999996E-4</v>
      </c>
      <c r="I1734" s="43">
        <v>6.0652166E-2</v>
      </c>
      <c r="J1734" s="43">
        <v>1.6574124E-3</v>
      </c>
      <c r="K1734" s="43">
        <v>5.8624082999999996E-4</v>
      </c>
      <c r="L1734" s="43">
        <v>2.9081155E-4</v>
      </c>
      <c r="M1734" s="43">
        <v>4.1379488000000001E-3</v>
      </c>
      <c r="N1734" s="43">
        <v>0.85316437000000001</v>
      </c>
      <c r="O1734" s="43">
        <v>3.7579066000000001E-5</v>
      </c>
      <c r="P1734" s="43">
        <v>3.0775049999999999E-3</v>
      </c>
      <c r="Q1734" s="43">
        <v>4.8749356000000002E-4</v>
      </c>
      <c r="R1734" s="43">
        <v>7.6196765999999999E-3</v>
      </c>
      <c r="S1734" s="43">
        <v>5.8946247E-3</v>
      </c>
      <c r="T1734" s="41"/>
      <c r="U1734" s="77">
        <f t="shared" si="135"/>
        <v>0.11647117241379309</v>
      </c>
    </row>
    <row r="1735" spans="1:21" s="82" customFormat="1">
      <c r="A1735" s="41" t="s">
        <v>33</v>
      </c>
      <c r="B1735" s="41" t="s">
        <v>3217</v>
      </c>
      <c r="C1735" s="74">
        <f t="shared" si="131"/>
        <v>0.18421552646900002</v>
      </c>
      <c r="D1735" s="74">
        <f t="shared" si="132"/>
        <v>3.0995465300000004E-3</v>
      </c>
      <c r="E1735" s="74">
        <f t="shared" si="133"/>
        <v>0.15486390493000002</v>
      </c>
      <c r="F1735" s="74">
        <f t="shared" si="134"/>
        <v>9.5885380089999993E-3</v>
      </c>
      <c r="G1735" s="75">
        <v>1.6663536999999999E-2</v>
      </c>
      <c r="H1735" s="43">
        <v>2.8302692999999999E-4</v>
      </c>
      <c r="I1735" s="43">
        <v>7.9038441000000001E-2</v>
      </c>
      <c r="J1735" s="43">
        <v>1.0432022000000001E-3</v>
      </c>
      <c r="K1735" s="43">
        <v>2.8043592E-4</v>
      </c>
      <c r="L1735" s="43">
        <v>1.3962940999999999E-4</v>
      </c>
      <c r="M1735" s="43">
        <v>1.636279E-3</v>
      </c>
      <c r="N1735" s="43">
        <v>7.5542437000000004E-2</v>
      </c>
      <c r="O1735" s="43">
        <v>2.0685919E-5</v>
      </c>
      <c r="P1735" s="43">
        <v>1.4797547E-3</v>
      </c>
      <c r="Q1735" s="43">
        <v>1.5503709000000001E-4</v>
      </c>
      <c r="R1735" s="43">
        <v>4.3034974999999996E-3</v>
      </c>
      <c r="S1735" s="43">
        <v>3.6295628000000001E-3</v>
      </c>
      <c r="T1735" s="41"/>
      <c r="U1735" s="77">
        <f t="shared" si="135"/>
        <v>0.14365118103448274</v>
      </c>
    </row>
    <row r="1736" spans="1:21" s="82" customFormat="1">
      <c r="A1736" s="41" t="s">
        <v>33</v>
      </c>
      <c r="B1736" s="41" t="s">
        <v>3218</v>
      </c>
      <c r="C1736" s="74">
        <f t="shared" si="131"/>
        <v>0.32806783930399996</v>
      </c>
      <c r="D1736" s="74">
        <f t="shared" si="132"/>
        <v>4.5339639499999999E-3</v>
      </c>
      <c r="E1736" s="74">
        <f t="shared" si="133"/>
        <v>0.29830629680999998</v>
      </c>
      <c r="F1736" s="74">
        <f t="shared" si="134"/>
        <v>9.4925915439999994E-3</v>
      </c>
      <c r="G1736" s="75">
        <v>1.5734986999999999E-2</v>
      </c>
      <c r="H1736" s="43">
        <v>3.3411881000000002E-4</v>
      </c>
      <c r="I1736" s="43">
        <v>8.2493797999999993E-2</v>
      </c>
      <c r="J1736" s="43">
        <v>1.1982894999999999E-3</v>
      </c>
      <c r="K1736" s="43">
        <v>3.2080199000000001E-4</v>
      </c>
      <c r="L1736" s="43">
        <v>3.6086895999999999E-4</v>
      </c>
      <c r="M1736" s="43">
        <v>2.6540035E-3</v>
      </c>
      <c r="N1736" s="43">
        <v>0.21547838</v>
      </c>
      <c r="O1736" s="43">
        <v>2.2965873999999999E-5</v>
      </c>
      <c r="P1736" s="43">
        <v>1.8863752000000001E-3</v>
      </c>
      <c r="Q1736" s="43">
        <v>1.9245387E-4</v>
      </c>
      <c r="R1736" s="43">
        <v>3.764056E-3</v>
      </c>
      <c r="S1736" s="43">
        <v>3.6267406E-3</v>
      </c>
      <c r="T1736" s="41"/>
      <c r="U1736" s="77">
        <f t="shared" si="135"/>
        <v>0.1356464396551724</v>
      </c>
    </row>
    <row r="1737" spans="1:21" s="82" customFormat="1">
      <c r="A1737" s="41" t="s">
        <v>33</v>
      </c>
      <c r="B1737" s="41" t="s">
        <v>3219</v>
      </c>
      <c r="C1737" s="74">
        <f t="shared" si="131"/>
        <v>0.148491911428</v>
      </c>
      <c r="D1737" s="74">
        <f t="shared" si="132"/>
        <v>4.8177348899999996E-3</v>
      </c>
      <c r="E1737" s="74">
        <f t="shared" si="133"/>
        <v>0.12086505343999999</v>
      </c>
      <c r="F1737" s="74">
        <f t="shared" si="134"/>
        <v>9.3537190979999987E-3</v>
      </c>
      <c r="G1737" s="75">
        <v>1.3455404000000001E-2</v>
      </c>
      <c r="H1737" s="43">
        <v>2.6525643999999999E-4</v>
      </c>
      <c r="I1737" s="43">
        <v>7.1822266999999995E-2</v>
      </c>
      <c r="J1737" s="43">
        <v>1.1989590999999999E-3</v>
      </c>
      <c r="K1737" s="43">
        <v>3.2470441999999999E-4</v>
      </c>
      <c r="L1737" s="43">
        <v>6.9249926999999996E-4</v>
      </c>
      <c r="M1737" s="43">
        <v>2.6015720999999999E-3</v>
      </c>
      <c r="N1737" s="43">
        <v>4.8777529999999999E-2</v>
      </c>
      <c r="O1737" s="43">
        <v>2.3079478000000001E-5</v>
      </c>
      <c r="P1737" s="43">
        <v>2.2334216E-3</v>
      </c>
      <c r="Q1737" s="43">
        <v>1.5069922E-4</v>
      </c>
      <c r="R1737" s="43">
        <v>3.8008960999999998E-3</v>
      </c>
      <c r="S1737" s="43">
        <v>3.1456227000000001E-3</v>
      </c>
      <c r="T1737" s="41"/>
      <c r="U1737" s="77">
        <f t="shared" si="135"/>
        <v>0.11599486206896552</v>
      </c>
    </row>
    <row r="1738" spans="1:21" s="82" customFormat="1">
      <c r="A1738" s="41" t="s">
        <v>33</v>
      </c>
      <c r="B1738" s="41" t="s">
        <v>3220</v>
      </c>
      <c r="C1738" s="74">
        <f t="shared" ref="C1738:C1801" si="136">D1738+E1738+F1738+G1738</f>
        <v>0.18001471455999998</v>
      </c>
      <c r="D1738" s="74">
        <f t="shared" ref="D1738:D1801" si="137">J1738+K1738+L1738+M1738</f>
        <v>4.7372166199999999E-3</v>
      </c>
      <c r="E1738" s="74">
        <f t="shared" ref="E1738:E1801" si="138">H1738+I1738+N1738</f>
        <v>0.13634944033999999</v>
      </c>
      <c r="F1738" s="74">
        <f t="shared" ref="F1738:F1801" si="139">O1738+IF(P1738="x",0,P1738)+IF(Q1738="x",0,Q1738)+IF(R1738="x",0,R1738)+S1738</f>
        <v>1.66780646E-2</v>
      </c>
      <c r="G1738" s="75">
        <v>2.2249992999999999E-2</v>
      </c>
      <c r="H1738" s="43">
        <v>4.5365633999999998E-4</v>
      </c>
      <c r="I1738" s="43">
        <v>7.4190280999999997E-2</v>
      </c>
      <c r="J1738" s="43">
        <v>1.8163502000000001E-3</v>
      </c>
      <c r="K1738" s="43">
        <v>5.5710636999999996E-4</v>
      </c>
      <c r="L1738" s="43">
        <v>2.0887175E-4</v>
      </c>
      <c r="M1738" s="43">
        <v>2.1548882999999999E-3</v>
      </c>
      <c r="N1738" s="43">
        <v>6.1705503000000002E-2</v>
      </c>
      <c r="O1738" s="43">
        <v>3.9674829999999997E-5</v>
      </c>
      <c r="P1738" s="43">
        <v>3.2053006000000001E-3</v>
      </c>
      <c r="Q1738" s="43">
        <v>2.3751007000000001E-4</v>
      </c>
      <c r="R1738" s="43">
        <v>7.2786841999999997E-3</v>
      </c>
      <c r="S1738" s="43">
        <v>5.9168948999999997E-3</v>
      </c>
      <c r="T1738" s="41"/>
      <c r="U1738" s="77">
        <f t="shared" si="135"/>
        <v>0.19181028448275861</v>
      </c>
    </row>
    <row r="1739" spans="1:21" s="82" customFormat="1">
      <c r="A1739" s="41" t="s">
        <v>33</v>
      </c>
      <c r="B1739" s="41" t="s">
        <v>3221</v>
      </c>
      <c r="C1739" s="74">
        <f t="shared" si="136"/>
        <v>0.36493695095599998</v>
      </c>
      <c r="D1739" s="74">
        <f t="shared" si="137"/>
        <v>7.4827965599999994E-3</v>
      </c>
      <c r="E1739" s="74">
        <f t="shared" si="138"/>
        <v>0.31399572075999999</v>
      </c>
      <c r="F1739" s="74">
        <f t="shared" si="139"/>
        <v>2.4505259636000001E-2</v>
      </c>
      <c r="G1739" s="75">
        <v>1.8953174E-2</v>
      </c>
      <c r="H1739" s="43">
        <v>6.9583076000000004E-4</v>
      </c>
      <c r="I1739" s="43">
        <v>8.8661779999999996E-2</v>
      </c>
      <c r="J1739" s="43">
        <v>2.2387131999999999E-3</v>
      </c>
      <c r="K1739" s="43">
        <v>6.9061758999999995E-4</v>
      </c>
      <c r="L1739" s="43">
        <v>4.5555356999999998E-4</v>
      </c>
      <c r="M1739" s="43">
        <v>4.0979121999999996E-3</v>
      </c>
      <c r="N1739" s="43">
        <v>0.22463811</v>
      </c>
      <c r="O1739" s="43">
        <v>4.6830865999999999E-5</v>
      </c>
      <c r="P1739" s="43">
        <v>4.0512593000000003E-3</v>
      </c>
      <c r="Q1739" s="43">
        <v>3.8516187000000001E-4</v>
      </c>
      <c r="R1739" s="43">
        <v>6.4680826000000002E-3</v>
      </c>
      <c r="S1739" s="43">
        <v>1.3553925E-2</v>
      </c>
      <c r="T1739" s="41"/>
      <c r="U1739" s="77">
        <f t="shared" si="135"/>
        <v>0.16338943103448275</v>
      </c>
    </row>
    <row r="1740" spans="1:21" s="82" customFormat="1">
      <c r="A1740" s="41" t="s">
        <v>33</v>
      </c>
      <c r="B1740" s="41" t="s">
        <v>3222</v>
      </c>
      <c r="C1740" s="74">
        <f t="shared" si="136"/>
        <v>0.20192059666700002</v>
      </c>
      <c r="D1740" s="74">
        <f t="shared" si="137"/>
        <v>6.56414359E-3</v>
      </c>
      <c r="E1740" s="74">
        <f t="shared" si="138"/>
        <v>0.14708502541000001</v>
      </c>
      <c r="F1740" s="74">
        <f t="shared" si="139"/>
        <v>2.3286850667000002E-2</v>
      </c>
      <c r="G1740" s="75">
        <v>2.4984577000000001E-2</v>
      </c>
      <c r="H1740" s="43">
        <v>6.0179340999999998E-4</v>
      </c>
      <c r="I1740" s="43">
        <v>9.7030762000000007E-2</v>
      </c>
      <c r="J1740" s="43">
        <v>2.4325156999999999E-3</v>
      </c>
      <c r="K1740" s="43">
        <v>7.6105423E-4</v>
      </c>
      <c r="L1740" s="43">
        <v>3.7334266E-4</v>
      </c>
      <c r="M1740" s="43">
        <v>2.9972309999999999E-3</v>
      </c>
      <c r="N1740" s="43">
        <v>4.9452469999999998E-2</v>
      </c>
      <c r="O1740" s="43">
        <v>5.2963066999999998E-5</v>
      </c>
      <c r="P1740" s="43">
        <v>4.3330384000000001E-3</v>
      </c>
      <c r="Q1740" s="43">
        <v>3.35485E-4</v>
      </c>
      <c r="R1740" s="43">
        <v>1.0128939E-2</v>
      </c>
      <c r="S1740" s="43">
        <v>8.4364252000000001E-3</v>
      </c>
      <c r="T1740" s="41"/>
      <c r="U1740" s="77">
        <f t="shared" si="135"/>
        <v>0.21538428448275862</v>
      </c>
    </row>
    <row r="1741" spans="1:21" s="82" customFormat="1">
      <c r="A1741" s="41" t="s">
        <v>33</v>
      </c>
      <c r="B1741" s="41" t="s">
        <v>3223</v>
      </c>
      <c r="C1741" s="74">
        <f t="shared" si="136"/>
        <v>0.23731717422099999</v>
      </c>
      <c r="D1741" s="74">
        <f t="shared" si="137"/>
        <v>4.1258174400000003E-3</v>
      </c>
      <c r="E1741" s="74">
        <f t="shared" si="138"/>
        <v>0.19412813634999998</v>
      </c>
      <c r="F1741" s="74">
        <f t="shared" si="139"/>
        <v>1.0874689430999999E-2</v>
      </c>
      <c r="G1741" s="75">
        <v>2.8188530999999999E-2</v>
      </c>
      <c r="H1741" s="43">
        <v>3.8657835000000001E-4</v>
      </c>
      <c r="I1741" s="43">
        <v>8.5952327999999995E-2</v>
      </c>
      <c r="J1741" s="43">
        <v>1.3203354999999999E-3</v>
      </c>
      <c r="K1741" s="43">
        <v>3.6154276000000001E-4</v>
      </c>
      <c r="L1741" s="43">
        <v>1.9472418E-4</v>
      </c>
      <c r="M1741" s="43">
        <v>2.2492150000000002E-3</v>
      </c>
      <c r="N1741" s="43">
        <v>0.10778923</v>
      </c>
      <c r="O1741" s="43">
        <v>2.6106411000000001E-5</v>
      </c>
      <c r="P1741" s="43">
        <v>2.015715E-3</v>
      </c>
      <c r="Q1741" s="43">
        <v>2.3783971999999999E-4</v>
      </c>
      <c r="R1741" s="43">
        <v>4.3928624000000001E-3</v>
      </c>
      <c r="S1741" s="43">
        <v>4.2021658999999998E-3</v>
      </c>
      <c r="T1741" s="41"/>
      <c r="U1741" s="77">
        <f t="shared" si="135"/>
        <v>0.24300457758620689</v>
      </c>
    </row>
    <row r="1742" spans="1:21" s="82" customFormat="1">
      <c r="A1742" s="41" t="s">
        <v>33</v>
      </c>
      <c r="B1742" s="41" t="s">
        <v>3224</v>
      </c>
      <c r="C1742" s="74">
        <f t="shared" si="136"/>
        <v>0.23524516752399999</v>
      </c>
      <c r="D1742" s="74">
        <f t="shared" si="137"/>
        <v>4.4342163700000006E-3</v>
      </c>
      <c r="E1742" s="74">
        <f t="shared" si="138"/>
        <v>0.20097638239999999</v>
      </c>
      <c r="F1742" s="74">
        <f t="shared" si="139"/>
        <v>1.0617979754000001E-2</v>
      </c>
      <c r="G1742" s="75">
        <v>1.9216588999999999E-2</v>
      </c>
      <c r="H1742" s="43">
        <v>3.836984E-4</v>
      </c>
      <c r="I1742" s="43">
        <v>9.5803263999999999E-2</v>
      </c>
      <c r="J1742" s="43">
        <v>1.3408685E-3</v>
      </c>
      <c r="K1742" s="43">
        <v>3.4790484000000001E-4</v>
      </c>
      <c r="L1742" s="43">
        <v>2.3677073000000001E-4</v>
      </c>
      <c r="M1742" s="43">
        <v>2.5086723000000001E-3</v>
      </c>
      <c r="N1742" s="43">
        <v>0.10478941999999999</v>
      </c>
      <c r="O1742" s="43">
        <v>2.5669693999999999E-5</v>
      </c>
      <c r="P1742" s="43">
        <v>1.9697811999999999E-3</v>
      </c>
      <c r="Q1742" s="43">
        <v>2.2351996E-4</v>
      </c>
      <c r="R1742" s="43">
        <v>4.3250322000000004E-3</v>
      </c>
      <c r="S1742" s="43">
        <v>4.0739766999999998E-3</v>
      </c>
      <c r="T1742" s="41"/>
      <c r="U1742" s="77">
        <f t="shared" si="135"/>
        <v>0.16566024999999998</v>
      </c>
    </row>
    <row r="1743" spans="1:21" s="82" customFormat="1">
      <c r="A1743" s="41" t="s">
        <v>33</v>
      </c>
      <c r="B1743" s="41" t="s">
        <v>3225</v>
      </c>
      <c r="C1743" s="74">
        <f t="shared" si="136"/>
        <v>0.69984894288199995</v>
      </c>
      <c r="D1743" s="74">
        <f t="shared" si="137"/>
        <v>5.7825984299999999E-3</v>
      </c>
      <c r="E1743" s="74">
        <f t="shared" si="138"/>
        <v>0.65551690327000001</v>
      </c>
      <c r="F1743" s="74">
        <f t="shared" si="139"/>
        <v>1.8410624182000002E-2</v>
      </c>
      <c r="G1743" s="75">
        <v>2.0138817E-2</v>
      </c>
      <c r="H1743" s="43">
        <v>4.6084126999999998E-4</v>
      </c>
      <c r="I1743" s="43">
        <v>5.9185571999999999E-2</v>
      </c>
      <c r="J1743" s="43">
        <v>2.1815379999999998E-3</v>
      </c>
      <c r="K1743" s="43">
        <v>6.9689774999999996E-4</v>
      </c>
      <c r="L1743" s="43">
        <v>1.3947768000000001E-4</v>
      </c>
      <c r="M1743" s="43">
        <v>2.7646849999999998E-3</v>
      </c>
      <c r="N1743" s="43">
        <v>0.59587049000000003</v>
      </c>
      <c r="O1743" s="43">
        <v>5.0052412000000002E-5</v>
      </c>
      <c r="P1743" s="43">
        <v>4.4043748000000002E-3</v>
      </c>
      <c r="Q1743" s="43">
        <v>2.4223657E-4</v>
      </c>
      <c r="R1743" s="43">
        <v>8.1885693999999998E-3</v>
      </c>
      <c r="S1743" s="43">
        <v>5.5253910000000002E-3</v>
      </c>
      <c r="T1743" s="41"/>
      <c r="U1743" s="77">
        <f t="shared" si="135"/>
        <v>0.17361049137931034</v>
      </c>
    </row>
    <row r="1744" spans="1:21" s="82" customFormat="1">
      <c r="A1744" s="41" t="s">
        <v>33</v>
      </c>
      <c r="B1744" s="41" t="s">
        <v>3226</v>
      </c>
      <c r="C1744" s="74">
        <f t="shared" si="136"/>
        <v>0.197333651222</v>
      </c>
      <c r="D1744" s="74">
        <f t="shared" si="137"/>
        <v>3.6392527499999995E-3</v>
      </c>
      <c r="E1744" s="74">
        <f t="shared" si="138"/>
        <v>0.15993227299000001</v>
      </c>
      <c r="F1744" s="74">
        <f t="shared" si="139"/>
        <v>1.2459941481999999E-2</v>
      </c>
      <c r="G1744" s="75">
        <v>2.1302183999999998E-2</v>
      </c>
      <c r="H1744" s="43">
        <v>3.5534298999999997E-4</v>
      </c>
      <c r="I1744" s="43">
        <v>5.8122220000000002E-2</v>
      </c>
      <c r="J1744" s="43">
        <v>1.5404602000000001E-3</v>
      </c>
      <c r="K1744" s="43">
        <v>4.6321502999999999E-4</v>
      </c>
      <c r="L1744" s="43">
        <v>1.5443221999999999E-4</v>
      </c>
      <c r="M1744" s="43">
        <v>1.4811453E-3</v>
      </c>
      <c r="N1744" s="43">
        <v>0.10145471</v>
      </c>
      <c r="O1744" s="43">
        <v>3.3278431999999997E-5</v>
      </c>
      <c r="P1744" s="43">
        <v>2.9290089000000002E-3</v>
      </c>
      <c r="Q1744" s="43">
        <v>1.9811515000000001E-4</v>
      </c>
      <c r="R1744" s="43">
        <v>4.9782259000000001E-3</v>
      </c>
      <c r="S1744" s="43">
        <v>4.3213130999999998E-3</v>
      </c>
      <c r="T1744" s="41"/>
      <c r="U1744" s="77">
        <f t="shared" si="135"/>
        <v>0.18363951724137928</v>
      </c>
    </row>
    <row r="1745" spans="1:21" s="82" customFormat="1">
      <c r="A1745" s="41" t="s">
        <v>33</v>
      </c>
      <c r="B1745" s="41" t="s">
        <v>3227</v>
      </c>
      <c r="C1745" s="74">
        <f t="shared" si="136"/>
        <v>0.27468991202799997</v>
      </c>
      <c r="D1745" s="74">
        <f t="shared" si="137"/>
        <v>6.5001715299999995E-3</v>
      </c>
      <c r="E1745" s="74">
        <f t="shared" si="138"/>
        <v>0.23808276331</v>
      </c>
      <c r="F1745" s="74">
        <f t="shared" si="139"/>
        <v>1.1677767188E-2</v>
      </c>
      <c r="G1745" s="75">
        <v>1.8429210000000001E-2</v>
      </c>
      <c r="H1745" s="43">
        <v>5.6536830999999997E-4</v>
      </c>
      <c r="I1745" s="43">
        <v>9.6032065E-2</v>
      </c>
      <c r="J1745" s="43">
        <v>1.4335965E-3</v>
      </c>
      <c r="K1745" s="43">
        <v>4.2102121999999998E-4</v>
      </c>
      <c r="L1745" s="43">
        <v>6.1922750999999999E-4</v>
      </c>
      <c r="M1745" s="43">
        <v>4.0263262999999999E-3</v>
      </c>
      <c r="N1745" s="43">
        <v>0.14148532999999999</v>
      </c>
      <c r="O1745" s="43">
        <v>2.6501317999999999E-5</v>
      </c>
      <c r="P1745" s="43">
        <v>2.2686450000000001E-3</v>
      </c>
      <c r="Q1745" s="43">
        <v>4.0645657000000003E-4</v>
      </c>
      <c r="R1745" s="43">
        <v>3.9652215000000003E-3</v>
      </c>
      <c r="S1745" s="43">
        <v>5.0109428000000003E-3</v>
      </c>
      <c r="T1745" s="41"/>
      <c r="U1745" s="77">
        <f t="shared" si="135"/>
        <v>0.1588725</v>
      </c>
    </row>
    <row r="1746" spans="1:21" s="82" customFormat="1">
      <c r="A1746" s="41" t="s">
        <v>33</v>
      </c>
      <c r="B1746" s="41" t="s">
        <v>3228</v>
      </c>
      <c r="C1746" s="74">
        <f t="shared" si="136"/>
        <v>0.37843960217600003</v>
      </c>
      <c r="D1746" s="74">
        <f t="shared" si="137"/>
        <v>7.2732041090000001E-3</v>
      </c>
      <c r="E1746" s="74">
        <f t="shared" si="138"/>
        <v>0.16594285895999999</v>
      </c>
      <c r="F1746" s="74">
        <f t="shared" si="139"/>
        <v>0.18192877110700001</v>
      </c>
      <c r="G1746" s="75">
        <v>2.3294768E-2</v>
      </c>
      <c r="H1746" s="43">
        <v>7.2588196000000001E-4</v>
      </c>
      <c r="I1746" s="43">
        <v>9.1388285E-2</v>
      </c>
      <c r="J1746" s="43">
        <v>4.0394780999999996E-3</v>
      </c>
      <c r="K1746" s="43">
        <v>1.2444062000000001E-3</v>
      </c>
      <c r="L1746" s="43">
        <v>8.7527208999999996E-5</v>
      </c>
      <c r="M1746" s="43">
        <v>1.9017926E-3</v>
      </c>
      <c r="N1746" s="43">
        <v>7.3828692000000001E-2</v>
      </c>
      <c r="O1746" s="43">
        <v>9.2051747E-5</v>
      </c>
      <c r="P1746" s="43">
        <v>8.3144576000000001E-3</v>
      </c>
      <c r="Q1746" s="43">
        <v>3.2791576000000002E-4</v>
      </c>
      <c r="R1746" s="43">
        <v>1.2881185999999999E-2</v>
      </c>
      <c r="S1746" s="43">
        <v>0.16031316000000001</v>
      </c>
      <c r="T1746" s="41"/>
      <c r="U1746" s="77">
        <f t="shared" ref="U1746:U1809" si="140">G1746/0.116</f>
        <v>0.20081696551724137</v>
      </c>
    </row>
    <row r="1747" spans="1:21" s="82" customFormat="1">
      <c r="A1747" s="41" t="s">
        <v>33</v>
      </c>
      <c r="B1747" s="41" t="s">
        <v>3229</v>
      </c>
      <c r="C1747" s="74">
        <f t="shared" si="136"/>
        <v>0.50072103140800006</v>
      </c>
      <c r="D1747" s="74">
        <f t="shared" si="137"/>
        <v>6.25325263E-3</v>
      </c>
      <c r="E1747" s="74">
        <f t="shared" si="138"/>
        <v>0.46415023019000001</v>
      </c>
      <c r="F1747" s="74">
        <f t="shared" si="139"/>
        <v>1.4827799587999999E-2</v>
      </c>
      <c r="G1747" s="75">
        <v>1.5489749000000001E-2</v>
      </c>
      <c r="H1747" s="43">
        <v>4.8052918999999999E-4</v>
      </c>
      <c r="I1747" s="43">
        <v>7.9941121000000004E-2</v>
      </c>
      <c r="J1747" s="43">
        <v>1.8967525E-3</v>
      </c>
      <c r="K1747" s="43">
        <v>5.8112672999999996E-4</v>
      </c>
      <c r="L1747" s="43">
        <v>3.4175930000000001E-4</v>
      </c>
      <c r="M1747" s="43">
        <v>3.4336140999999998E-3</v>
      </c>
      <c r="N1747" s="43">
        <v>0.38372857999999999</v>
      </c>
      <c r="O1747" s="43">
        <v>4.0926117999999997E-5</v>
      </c>
      <c r="P1747" s="43">
        <v>3.6077510999999998E-3</v>
      </c>
      <c r="Q1747" s="43">
        <v>2.8032787000000002E-4</v>
      </c>
      <c r="R1747" s="43">
        <v>6.1954795E-3</v>
      </c>
      <c r="S1747" s="43">
        <v>4.7033149999999996E-3</v>
      </c>
      <c r="T1747" s="41"/>
      <c r="U1747" s="77">
        <f t="shared" si="140"/>
        <v>0.13353231896551723</v>
      </c>
    </row>
    <row r="1748" spans="1:21" s="82" customFormat="1">
      <c r="A1748" s="41" t="s">
        <v>33</v>
      </c>
      <c r="B1748" s="41" t="s">
        <v>3230</v>
      </c>
      <c r="C1748" s="74">
        <f t="shared" si="136"/>
        <v>0.12958049125099999</v>
      </c>
      <c r="D1748" s="74">
        <f t="shared" si="137"/>
        <v>3.8133639499999998E-3</v>
      </c>
      <c r="E1748" s="74">
        <f t="shared" si="138"/>
        <v>9.452954609E-2</v>
      </c>
      <c r="F1748" s="74">
        <f t="shared" si="139"/>
        <v>1.3887363210999999E-2</v>
      </c>
      <c r="G1748" s="75">
        <v>1.7350218000000001E-2</v>
      </c>
      <c r="H1748" s="43">
        <v>4.0523608999999997E-4</v>
      </c>
      <c r="I1748" s="43">
        <v>6.4503551000000006E-2</v>
      </c>
      <c r="J1748" s="43">
        <v>1.7581795999999999E-3</v>
      </c>
      <c r="K1748" s="43">
        <v>5.2858231000000005E-4</v>
      </c>
      <c r="L1748" s="43">
        <v>1.1628814000000001E-4</v>
      </c>
      <c r="M1748" s="43">
        <v>1.4103138999999999E-3</v>
      </c>
      <c r="N1748" s="43">
        <v>2.9620759E-2</v>
      </c>
      <c r="O1748" s="43">
        <v>3.8309061000000002E-5</v>
      </c>
      <c r="P1748" s="43">
        <v>3.2865807000000001E-3</v>
      </c>
      <c r="Q1748" s="43">
        <v>2.0827384999999999E-4</v>
      </c>
      <c r="R1748" s="43">
        <v>5.8346127999999997E-3</v>
      </c>
      <c r="S1748" s="43">
        <v>4.5195868000000002E-3</v>
      </c>
      <c r="T1748" s="41"/>
      <c r="U1748" s="77">
        <f t="shared" si="140"/>
        <v>0.1495708448275862</v>
      </c>
    </row>
    <row r="1749" spans="1:21" s="82" customFormat="1">
      <c r="A1749" s="41" t="s">
        <v>33</v>
      </c>
      <c r="B1749" s="41" t="s">
        <v>3231</v>
      </c>
      <c r="C1749" s="74">
        <f t="shared" si="136"/>
        <v>0.169412308102</v>
      </c>
      <c r="D1749" s="74">
        <f t="shared" si="137"/>
        <v>3.7029953300000001E-3</v>
      </c>
      <c r="E1749" s="74">
        <f t="shared" si="138"/>
        <v>0.10842515201</v>
      </c>
      <c r="F1749" s="74">
        <f t="shared" si="139"/>
        <v>1.3366123762E-2</v>
      </c>
      <c r="G1749" s="75">
        <v>4.3918037E-2</v>
      </c>
      <c r="H1749" s="43">
        <v>3.9559501000000001E-4</v>
      </c>
      <c r="I1749" s="43">
        <v>5.4825123000000003E-2</v>
      </c>
      <c r="J1749" s="43">
        <v>1.6466579E-3</v>
      </c>
      <c r="K1749" s="43">
        <v>5.1488165999999998E-4</v>
      </c>
      <c r="L1749" s="43">
        <v>1.1308647E-4</v>
      </c>
      <c r="M1749" s="43">
        <v>1.4283693E-3</v>
      </c>
      <c r="N1749" s="43">
        <v>5.3204434000000002E-2</v>
      </c>
      <c r="O1749" s="43">
        <v>3.6525592E-5</v>
      </c>
      <c r="P1749" s="43">
        <v>3.1551842000000002E-3</v>
      </c>
      <c r="Q1749" s="43">
        <v>2.1119767E-4</v>
      </c>
      <c r="R1749" s="43">
        <v>5.6063479999999997E-3</v>
      </c>
      <c r="S1749" s="43">
        <v>4.3568683000000004E-3</v>
      </c>
      <c r="T1749" s="41"/>
      <c r="U1749" s="77">
        <f t="shared" si="140"/>
        <v>0.37860376724137929</v>
      </c>
    </row>
    <row r="1750" spans="1:21" s="82" customFormat="1">
      <c r="A1750" s="41" t="s">
        <v>33</v>
      </c>
      <c r="B1750" s="41" t="s">
        <v>3232</v>
      </c>
      <c r="C1750" s="74">
        <f t="shared" si="136"/>
        <v>0.35240883718400001</v>
      </c>
      <c r="D1750" s="74">
        <f t="shared" si="137"/>
        <v>1.3737929479999999E-2</v>
      </c>
      <c r="E1750" s="74">
        <f t="shared" si="138"/>
        <v>0.29683825179000001</v>
      </c>
      <c r="F1750" s="74">
        <f t="shared" si="139"/>
        <v>1.3034414913999998E-2</v>
      </c>
      <c r="G1750" s="75">
        <v>2.8798240999999999E-2</v>
      </c>
      <c r="H1750" s="43">
        <v>5.0837178999999996E-4</v>
      </c>
      <c r="I1750" s="43">
        <v>0.16902507999999999</v>
      </c>
      <c r="J1750" s="43">
        <v>1.9628101999999998E-3</v>
      </c>
      <c r="K1750" s="43">
        <v>4.3903938000000001E-4</v>
      </c>
      <c r="L1750" s="43">
        <v>2.5120842E-3</v>
      </c>
      <c r="M1750" s="43">
        <v>8.8239957000000001E-3</v>
      </c>
      <c r="N1750" s="43">
        <v>0.1273048</v>
      </c>
      <c r="O1750" s="43">
        <v>2.9271433999999999E-5</v>
      </c>
      <c r="P1750" s="43">
        <v>3.4311484999999999E-3</v>
      </c>
      <c r="Q1750" s="43">
        <v>3.1875007999999997E-4</v>
      </c>
      <c r="R1750" s="43">
        <v>4.32425E-3</v>
      </c>
      <c r="S1750" s="43">
        <v>4.9309949E-3</v>
      </c>
      <c r="T1750" s="41"/>
      <c r="U1750" s="77">
        <f t="shared" si="140"/>
        <v>0.24826069827586206</v>
      </c>
    </row>
    <row r="1751" spans="1:21" s="82" customFormat="1">
      <c r="A1751" s="41" t="s">
        <v>33</v>
      </c>
      <c r="B1751" s="41" t="s">
        <v>3233</v>
      </c>
      <c r="C1751" s="74">
        <f t="shared" si="136"/>
        <v>0.18125073733599997</v>
      </c>
      <c r="D1751" s="74">
        <f t="shared" si="137"/>
        <v>7.6735005500000002E-3</v>
      </c>
      <c r="E1751" s="74">
        <f t="shared" si="138"/>
        <v>0.13590457986999999</v>
      </c>
      <c r="F1751" s="74">
        <f t="shared" si="139"/>
        <v>1.6385565915999999E-2</v>
      </c>
      <c r="G1751" s="75">
        <v>2.1287091000000001E-2</v>
      </c>
      <c r="H1751" s="43">
        <v>5.3412787000000001E-4</v>
      </c>
      <c r="I1751" s="43">
        <v>0.10080363000000001</v>
      </c>
      <c r="J1751" s="43">
        <v>2.1070384E-3</v>
      </c>
      <c r="K1751" s="43">
        <v>6.2377232E-4</v>
      </c>
      <c r="L1751" s="43">
        <v>6.2804943000000001E-4</v>
      </c>
      <c r="M1751" s="43">
        <v>4.3146403999999999E-3</v>
      </c>
      <c r="N1751" s="43">
        <v>3.4566821999999997E-2</v>
      </c>
      <c r="O1751" s="43">
        <v>4.3100435999999997E-5</v>
      </c>
      <c r="P1751" s="43">
        <v>3.8487912999999999E-3</v>
      </c>
      <c r="Q1751" s="43">
        <v>2.9718187999999999E-4</v>
      </c>
      <c r="R1751" s="43">
        <v>6.1770643E-3</v>
      </c>
      <c r="S1751" s="43">
        <v>6.0194280000000003E-3</v>
      </c>
      <c r="T1751" s="41"/>
      <c r="U1751" s="77">
        <f t="shared" si="140"/>
        <v>0.18350940517241379</v>
      </c>
    </row>
    <row r="1752" spans="1:21" s="82" customFormat="1">
      <c r="A1752" s="41" t="s">
        <v>33</v>
      </c>
      <c r="B1752" s="41" t="s">
        <v>3234</v>
      </c>
      <c r="C1752" s="74">
        <f t="shared" si="136"/>
        <v>0.19570130391899998</v>
      </c>
      <c r="D1752" s="74">
        <f t="shared" si="137"/>
        <v>5.0822040999999995E-3</v>
      </c>
      <c r="E1752" s="74">
        <f t="shared" si="138"/>
        <v>0.15925835690000001</v>
      </c>
      <c r="F1752" s="74">
        <f t="shared" si="139"/>
        <v>1.2953072919000001E-2</v>
      </c>
      <c r="G1752" s="75">
        <v>1.8407670000000001E-2</v>
      </c>
      <c r="H1752" s="43">
        <v>4.2763790000000001E-4</v>
      </c>
      <c r="I1752" s="43">
        <v>8.5702755000000005E-2</v>
      </c>
      <c r="J1752" s="43">
        <v>1.7494019999999999E-3</v>
      </c>
      <c r="K1752" s="43">
        <v>4.9483074999999996E-4</v>
      </c>
      <c r="L1752" s="43">
        <v>2.5092075E-4</v>
      </c>
      <c r="M1752" s="43">
        <v>2.5870505999999998E-3</v>
      </c>
      <c r="N1752" s="43">
        <v>7.3127964000000004E-2</v>
      </c>
      <c r="O1752" s="43">
        <v>3.5924648999999999E-5</v>
      </c>
      <c r="P1752" s="43">
        <v>3.0342338000000002E-3</v>
      </c>
      <c r="Q1752" s="43">
        <v>2.1515687E-4</v>
      </c>
      <c r="R1752" s="43">
        <v>5.0725190999999998E-3</v>
      </c>
      <c r="S1752" s="43">
        <v>4.5952385000000004E-3</v>
      </c>
      <c r="T1752" s="41"/>
      <c r="U1752" s="77">
        <f t="shared" si="140"/>
        <v>0.15868681034482759</v>
      </c>
    </row>
    <row r="1753" spans="1:21" s="82" customFormat="1">
      <c r="A1753" s="41" t="s">
        <v>33</v>
      </c>
      <c r="B1753" s="41" t="s">
        <v>3235</v>
      </c>
      <c r="C1753" s="74">
        <f t="shared" si="136"/>
        <v>0.13642729662200001</v>
      </c>
      <c r="D1753" s="74">
        <f t="shared" si="137"/>
        <v>3.4012957000000002E-3</v>
      </c>
      <c r="E1753" s="74">
        <f t="shared" si="138"/>
        <v>9.8338433470000014E-2</v>
      </c>
      <c r="F1753" s="74">
        <f t="shared" si="139"/>
        <v>1.3526164451999998E-2</v>
      </c>
      <c r="G1753" s="75">
        <v>2.1161402999999999E-2</v>
      </c>
      <c r="H1753" s="43">
        <v>3.0500646999999999E-4</v>
      </c>
      <c r="I1753" s="43">
        <v>4.4716558000000003E-2</v>
      </c>
      <c r="J1753" s="43">
        <v>1.6194843999999999E-3</v>
      </c>
      <c r="K1753" s="43">
        <v>5.1512324000000005E-4</v>
      </c>
      <c r="L1753" s="43">
        <v>1.5444575999999999E-4</v>
      </c>
      <c r="M1753" s="43">
        <v>1.1122422999999999E-3</v>
      </c>
      <c r="N1753" s="43">
        <v>5.3316869000000003E-2</v>
      </c>
      <c r="O1753" s="43">
        <v>3.7409822000000002E-5</v>
      </c>
      <c r="P1753" s="43">
        <v>3.3720048999999999E-3</v>
      </c>
      <c r="Q1753" s="43">
        <v>1.5572342999999999E-4</v>
      </c>
      <c r="R1753" s="43">
        <v>6.1336244999999996E-3</v>
      </c>
      <c r="S1753" s="43">
        <v>3.8274018000000001E-3</v>
      </c>
      <c r="T1753" s="41"/>
      <c r="U1753" s="77">
        <f t="shared" si="140"/>
        <v>0.18242588793103445</v>
      </c>
    </row>
    <row r="1754" spans="1:21" s="82" customFormat="1">
      <c r="A1754" s="41" t="s">
        <v>33</v>
      </c>
      <c r="B1754" s="41" t="s">
        <v>3236</v>
      </c>
      <c r="C1754" s="74">
        <f t="shared" si="136"/>
        <v>0.26261420179499995</v>
      </c>
      <c r="D1754" s="74">
        <f t="shared" si="137"/>
        <v>4.6953292099999999E-3</v>
      </c>
      <c r="E1754" s="74">
        <f t="shared" si="138"/>
        <v>0.21445763608999999</v>
      </c>
      <c r="F1754" s="74">
        <f t="shared" si="139"/>
        <v>2.5519909495E-2</v>
      </c>
      <c r="G1754" s="75">
        <v>1.7941327E-2</v>
      </c>
      <c r="H1754" s="43">
        <v>4.1412909000000003E-4</v>
      </c>
      <c r="I1754" s="43">
        <v>4.0515567000000002E-2</v>
      </c>
      <c r="J1754" s="43">
        <v>2.0790878000000001E-3</v>
      </c>
      <c r="K1754" s="43">
        <v>7.6393206000000002E-4</v>
      </c>
      <c r="L1754" s="43">
        <v>1.9501564999999999E-4</v>
      </c>
      <c r="M1754" s="43">
        <v>1.6572937E-3</v>
      </c>
      <c r="N1754" s="43">
        <v>0.17352793999999999</v>
      </c>
      <c r="O1754" s="43">
        <v>5.3856015000000002E-5</v>
      </c>
      <c r="P1754" s="43">
        <v>4.3999725E-3</v>
      </c>
      <c r="Q1754" s="43">
        <v>2.2678887999999999E-4</v>
      </c>
      <c r="R1754" s="43">
        <v>1.3420849E-2</v>
      </c>
      <c r="S1754" s="43">
        <v>7.4184430999999999E-3</v>
      </c>
      <c r="T1754" s="41"/>
      <c r="U1754" s="77">
        <f t="shared" si="140"/>
        <v>0.15466661206896551</v>
      </c>
    </row>
    <row r="1755" spans="1:21" s="82" customFormat="1">
      <c r="A1755" s="41" t="s">
        <v>33</v>
      </c>
      <c r="B1755" s="41" t="s">
        <v>3237</v>
      </c>
      <c r="C1755" s="74">
        <f t="shared" si="136"/>
        <v>0.12592208665099999</v>
      </c>
      <c r="D1755" s="74">
        <f t="shared" si="137"/>
        <v>3.2987800999999999E-3</v>
      </c>
      <c r="E1755" s="74">
        <f t="shared" si="138"/>
        <v>9.5869064569999995E-2</v>
      </c>
      <c r="F1755" s="74">
        <f t="shared" si="139"/>
        <v>1.1182402981000001E-2</v>
      </c>
      <c r="G1755" s="75">
        <v>1.5571839000000001E-2</v>
      </c>
      <c r="H1755" s="43">
        <v>2.9672857000000001E-4</v>
      </c>
      <c r="I1755" s="43">
        <v>6.6428507999999997E-2</v>
      </c>
      <c r="J1755" s="43">
        <v>1.2682704000000001E-3</v>
      </c>
      <c r="K1755" s="43">
        <v>3.6646166999999998E-4</v>
      </c>
      <c r="L1755" s="43">
        <v>1.7980873000000001E-4</v>
      </c>
      <c r="M1755" s="43">
        <v>1.4842392999999999E-3</v>
      </c>
      <c r="N1755" s="43">
        <v>2.9143828E-2</v>
      </c>
      <c r="O1755" s="43">
        <v>2.6240941E-5</v>
      </c>
      <c r="P1755" s="43">
        <v>2.1480408000000002E-3</v>
      </c>
      <c r="Q1755" s="43">
        <v>1.6200593999999999E-4</v>
      </c>
      <c r="R1755" s="43">
        <v>4.6645133E-3</v>
      </c>
      <c r="S1755" s="43">
        <v>4.1816020000000004E-3</v>
      </c>
      <c r="T1755" s="41"/>
      <c r="U1755" s="77">
        <f t="shared" si="140"/>
        <v>0.13423999137931034</v>
      </c>
    </row>
    <row r="1756" spans="1:21" s="82" customFormat="1">
      <c r="A1756" s="41" t="s">
        <v>33</v>
      </c>
      <c r="B1756" s="41" t="s">
        <v>3238</v>
      </c>
      <c r="C1756" s="74">
        <f t="shared" si="136"/>
        <v>0.20119779252599998</v>
      </c>
      <c r="D1756" s="74">
        <f t="shared" si="137"/>
        <v>5.5149500199999993E-3</v>
      </c>
      <c r="E1756" s="74">
        <f t="shared" si="138"/>
        <v>0.16011426838999998</v>
      </c>
      <c r="F1756" s="74">
        <f t="shared" si="139"/>
        <v>1.3763741116000001E-2</v>
      </c>
      <c r="G1756" s="75">
        <v>2.1804832999999999E-2</v>
      </c>
      <c r="H1756" s="43">
        <v>4.8155338999999998E-4</v>
      </c>
      <c r="I1756" s="43">
        <v>7.1929989999999999E-2</v>
      </c>
      <c r="J1756" s="43">
        <v>1.7344114999999999E-3</v>
      </c>
      <c r="K1756" s="43">
        <v>5.3696334000000005E-4</v>
      </c>
      <c r="L1756" s="43">
        <v>3.8605378E-4</v>
      </c>
      <c r="M1756" s="43">
        <v>2.8575214000000002E-3</v>
      </c>
      <c r="N1756" s="43">
        <v>8.7702724999999995E-2</v>
      </c>
      <c r="O1756" s="43">
        <v>3.6343466000000002E-5</v>
      </c>
      <c r="P1756" s="43">
        <v>3.2083713999999999E-3</v>
      </c>
      <c r="Q1756" s="43">
        <v>2.8430325E-4</v>
      </c>
      <c r="R1756" s="43">
        <v>5.1638608000000004E-3</v>
      </c>
      <c r="S1756" s="43">
        <v>5.0708621999999998E-3</v>
      </c>
      <c r="T1756" s="41"/>
      <c r="U1756" s="77">
        <f t="shared" si="140"/>
        <v>0.18797269827586205</v>
      </c>
    </row>
    <row r="1757" spans="1:21" s="82" customFormat="1">
      <c r="A1757" s="41" t="s">
        <v>33</v>
      </c>
      <c r="B1757" s="41" t="s">
        <v>3239</v>
      </c>
      <c r="C1757" s="74">
        <f t="shared" si="136"/>
        <v>0.14804797941100001</v>
      </c>
      <c r="D1757" s="74">
        <f t="shared" si="137"/>
        <v>3.1804556300000001E-3</v>
      </c>
      <c r="E1757" s="74">
        <f t="shared" si="138"/>
        <v>0.11717619941999999</v>
      </c>
      <c r="F1757" s="74">
        <f t="shared" si="139"/>
        <v>1.1340819360999999E-2</v>
      </c>
      <c r="G1757" s="75">
        <v>1.6350505000000001E-2</v>
      </c>
      <c r="H1757" s="43">
        <v>2.9755941999999998E-4</v>
      </c>
      <c r="I1757" s="43">
        <v>5.1794043999999997E-2</v>
      </c>
      <c r="J1757" s="43">
        <v>1.227653E-3</v>
      </c>
      <c r="K1757" s="43">
        <v>3.9140137999999999E-4</v>
      </c>
      <c r="L1757" s="43">
        <v>1.3248105000000001E-4</v>
      </c>
      <c r="M1757" s="43">
        <v>1.4289202E-3</v>
      </c>
      <c r="N1757" s="43">
        <v>6.5084595999999995E-2</v>
      </c>
      <c r="O1757" s="43">
        <v>2.7580430999999999E-5</v>
      </c>
      <c r="P1757" s="43">
        <v>2.2856068999999998E-3</v>
      </c>
      <c r="Q1757" s="43">
        <v>1.6489383000000001E-4</v>
      </c>
      <c r="R1757" s="43">
        <v>5.0879285E-3</v>
      </c>
      <c r="S1757" s="43">
        <v>3.7748096999999999E-3</v>
      </c>
      <c r="T1757" s="41"/>
      <c r="U1757" s="77">
        <f t="shared" si="140"/>
        <v>0.14095262931034483</v>
      </c>
    </row>
    <row r="1758" spans="1:21" s="82" customFormat="1">
      <c r="A1758" s="41" t="s">
        <v>33</v>
      </c>
      <c r="B1758" s="41" t="s">
        <v>3240</v>
      </c>
      <c r="C1758" s="74">
        <f t="shared" si="136"/>
        <v>0.38444632913400001</v>
      </c>
      <c r="D1758" s="74">
        <f t="shared" si="137"/>
        <v>3.8265484550000003E-3</v>
      </c>
      <c r="E1758" s="74">
        <f t="shared" si="138"/>
        <v>0.35144715761</v>
      </c>
      <c r="F1758" s="74">
        <f t="shared" si="139"/>
        <v>1.3782789069E-2</v>
      </c>
      <c r="G1758" s="75">
        <v>1.5389834E-2</v>
      </c>
      <c r="H1758" s="43">
        <v>3.9131261E-4</v>
      </c>
      <c r="I1758" s="43">
        <v>4.1512174999999998E-2</v>
      </c>
      <c r="J1758" s="43">
        <v>1.6362861000000001E-3</v>
      </c>
      <c r="K1758" s="43">
        <v>5.3404305999999997E-4</v>
      </c>
      <c r="L1758" s="43">
        <v>9.0252495000000003E-5</v>
      </c>
      <c r="M1758" s="43">
        <v>1.5659668000000001E-3</v>
      </c>
      <c r="N1758" s="43">
        <v>0.30954366999999999</v>
      </c>
      <c r="O1758" s="43">
        <v>3.7612299000000003E-5</v>
      </c>
      <c r="P1758" s="43">
        <v>3.3453074999999998E-3</v>
      </c>
      <c r="Q1758" s="43">
        <v>2.4225036999999999E-4</v>
      </c>
      <c r="R1758" s="43">
        <v>6.0097129000000003E-3</v>
      </c>
      <c r="S1758" s="43">
        <v>4.1479059999999998E-3</v>
      </c>
      <c r="T1758" s="41"/>
      <c r="U1758" s="77">
        <f t="shared" si="140"/>
        <v>0.13267098275862069</v>
      </c>
    </row>
    <row r="1759" spans="1:21" s="82" customFormat="1">
      <c r="A1759" s="41" t="s">
        <v>33</v>
      </c>
      <c r="B1759" s="41" t="s">
        <v>3241</v>
      </c>
      <c r="C1759" s="74">
        <f t="shared" si="136"/>
        <v>0.84553950021100011</v>
      </c>
      <c r="D1759" s="74">
        <f t="shared" si="137"/>
        <v>5.73724245E-3</v>
      </c>
      <c r="E1759" s="74">
        <f t="shared" si="138"/>
        <v>0.80765130778000005</v>
      </c>
      <c r="F1759" s="74">
        <f t="shared" si="139"/>
        <v>1.7288855980999999E-2</v>
      </c>
      <c r="G1759" s="75">
        <v>1.4862093999999999E-2</v>
      </c>
      <c r="H1759" s="43">
        <v>4.7621277999999997E-4</v>
      </c>
      <c r="I1759" s="43">
        <v>6.4583075000000004E-2</v>
      </c>
      <c r="J1759" s="43">
        <v>1.3953791E-3</v>
      </c>
      <c r="K1759" s="43">
        <v>4.7767443E-4</v>
      </c>
      <c r="L1759" s="43">
        <v>2.2298992E-4</v>
      </c>
      <c r="M1759" s="43">
        <v>3.6411989999999999E-3</v>
      </c>
      <c r="N1759" s="43">
        <v>0.74259202000000002</v>
      </c>
      <c r="O1759" s="43">
        <v>3.3720200999999999E-5</v>
      </c>
      <c r="P1759" s="43">
        <v>2.4968144000000001E-3</v>
      </c>
      <c r="Q1759" s="43">
        <v>3.1838548E-4</v>
      </c>
      <c r="R1759" s="43">
        <v>7.9951795999999992E-3</v>
      </c>
      <c r="S1759" s="43">
        <v>6.4447562999999999E-3</v>
      </c>
      <c r="T1759" s="41"/>
      <c r="U1759" s="77">
        <f t="shared" si="140"/>
        <v>0.1281215</v>
      </c>
    </row>
    <row r="1760" spans="1:21" s="82" customFormat="1">
      <c r="A1760" s="41" t="s">
        <v>33</v>
      </c>
      <c r="B1760" s="41" t="s">
        <v>3242</v>
      </c>
      <c r="C1760" s="74">
        <f t="shared" si="136"/>
        <v>3.3998735604400001</v>
      </c>
      <c r="D1760" s="74">
        <f t="shared" si="137"/>
        <v>1.681501753E-2</v>
      </c>
      <c r="E1760" s="74">
        <f t="shared" si="138"/>
        <v>2.283298523</v>
      </c>
      <c r="F1760" s="74">
        <f t="shared" si="139"/>
        <v>9.8568019909999999E-2</v>
      </c>
      <c r="G1760" s="75">
        <v>1.0011920000000001</v>
      </c>
      <c r="H1760" s="43">
        <v>3.0681229999999999E-3</v>
      </c>
      <c r="I1760" s="43">
        <v>0.14480879999999999</v>
      </c>
      <c r="J1760" s="43">
        <v>6.0287937999999996E-3</v>
      </c>
      <c r="K1760" s="43">
        <v>2.6563725999999999E-3</v>
      </c>
      <c r="L1760" s="43">
        <v>3.4883433E-4</v>
      </c>
      <c r="M1760" s="43">
        <v>7.7810168000000002E-3</v>
      </c>
      <c r="N1760" s="43">
        <v>2.1354215999999999</v>
      </c>
      <c r="O1760" s="43">
        <v>1.6044791E-4</v>
      </c>
      <c r="P1760" s="43">
        <v>1.1279622E-2</v>
      </c>
      <c r="Q1760" s="43">
        <v>2.6265590000000001E-3</v>
      </c>
      <c r="R1760" s="43">
        <v>5.0386673E-2</v>
      </c>
      <c r="S1760" s="43">
        <v>3.4114718000000002E-2</v>
      </c>
      <c r="T1760" s="41"/>
      <c r="U1760" s="77">
        <f t="shared" si="140"/>
        <v>8.6309655172413802</v>
      </c>
    </row>
    <row r="1761" spans="1:21" s="82" customFormat="1">
      <c r="A1761" s="41" t="s">
        <v>33</v>
      </c>
      <c r="B1761" s="41" t="s">
        <v>3243</v>
      </c>
      <c r="C1761" s="74">
        <f t="shared" si="136"/>
        <v>1.2914584851399999</v>
      </c>
      <c r="D1761" s="74">
        <f t="shared" si="137"/>
        <v>2.9411476299999999E-2</v>
      </c>
      <c r="E1761" s="74">
        <f t="shared" si="138"/>
        <v>1.1046560067</v>
      </c>
      <c r="F1761" s="74">
        <f t="shared" si="139"/>
        <v>6.9520595140000002E-2</v>
      </c>
      <c r="G1761" s="75">
        <v>8.7870406999999998E-2</v>
      </c>
      <c r="H1761" s="43">
        <v>2.2647867000000002E-3</v>
      </c>
      <c r="I1761" s="43">
        <v>0.41911421999999998</v>
      </c>
      <c r="J1761" s="43">
        <v>9.0609535999999994E-3</v>
      </c>
      <c r="K1761" s="43">
        <v>2.6731143E-3</v>
      </c>
      <c r="L1761" s="43">
        <v>2.2202723999999998E-3</v>
      </c>
      <c r="M1761" s="43">
        <v>1.5457136E-2</v>
      </c>
      <c r="N1761" s="43">
        <v>0.68327700000000002</v>
      </c>
      <c r="O1761" s="43">
        <v>1.8752923999999999E-4</v>
      </c>
      <c r="P1761" s="43">
        <v>1.6562377E-2</v>
      </c>
      <c r="Q1761" s="43">
        <v>1.2079098999999999E-3</v>
      </c>
      <c r="R1761" s="43">
        <v>2.6963121E-2</v>
      </c>
      <c r="S1761" s="43">
        <v>2.4599658E-2</v>
      </c>
      <c r="T1761" s="41"/>
      <c r="U1761" s="77">
        <f t="shared" si="140"/>
        <v>0.7575035086206896</v>
      </c>
    </row>
    <row r="1762" spans="1:21" s="82" customFormat="1">
      <c r="A1762" s="41" t="s">
        <v>33</v>
      </c>
      <c r="B1762" s="41" t="s">
        <v>3244</v>
      </c>
      <c r="C1762" s="74">
        <f t="shared" si="136"/>
        <v>5.83652963816</v>
      </c>
      <c r="D1762" s="74">
        <f t="shared" si="137"/>
        <v>3.508464486E-2</v>
      </c>
      <c r="E1762" s="74">
        <f t="shared" si="138"/>
        <v>5.3303443043999996</v>
      </c>
      <c r="F1762" s="74">
        <f t="shared" si="139"/>
        <v>0.1317323389</v>
      </c>
      <c r="G1762" s="75">
        <v>0.33936834999999999</v>
      </c>
      <c r="H1762" s="43">
        <v>3.2725844E-3</v>
      </c>
      <c r="I1762" s="43">
        <v>0.38475292</v>
      </c>
      <c r="J1762" s="43">
        <v>1.0510251E-2</v>
      </c>
      <c r="K1762" s="43">
        <v>3.7820890000000002E-3</v>
      </c>
      <c r="L1762" s="43">
        <v>5.3787286000000004E-4</v>
      </c>
      <c r="M1762" s="43">
        <v>2.0254431999999999E-2</v>
      </c>
      <c r="N1762" s="43">
        <v>4.9423187999999998</v>
      </c>
      <c r="O1762" s="43">
        <v>2.578999E-4</v>
      </c>
      <c r="P1762" s="43">
        <v>1.8904199999999999E-2</v>
      </c>
      <c r="Q1762" s="43">
        <v>2.1641E-3</v>
      </c>
      <c r="R1762" s="43">
        <v>6.7613742000000004E-2</v>
      </c>
      <c r="S1762" s="43">
        <v>4.2792397000000003E-2</v>
      </c>
      <c r="T1762" s="41"/>
      <c r="U1762" s="77">
        <f t="shared" si="140"/>
        <v>2.9255892241379309</v>
      </c>
    </row>
    <row r="1763" spans="1:21" s="82" customFormat="1">
      <c r="A1763" s="41" t="s">
        <v>33</v>
      </c>
      <c r="B1763" s="41" t="s">
        <v>3245</v>
      </c>
      <c r="C1763" s="74">
        <f t="shared" si="136"/>
        <v>2.3210721975300004</v>
      </c>
      <c r="D1763" s="74">
        <f t="shared" si="137"/>
        <v>4.8486903999999997E-2</v>
      </c>
      <c r="E1763" s="74">
        <f t="shared" si="138"/>
        <v>2.1155620717999999</v>
      </c>
      <c r="F1763" s="74">
        <f t="shared" si="139"/>
        <v>5.7041577730000001E-2</v>
      </c>
      <c r="G1763" s="75">
        <v>9.9981643999999995E-2</v>
      </c>
      <c r="H1763" s="43">
        <v>2.4984218000000001E-3</v>
      </c>
      <c r="I1763" s="43">
        <v>0.65264845000000005</v>
      </c>
      <c r="J1763" s="43">
        <v>8.5036864999999996E-3</v>
      </c>
      <c r="K1763" s="43">
        <v>2.165878E-3</v>
      </c>
      <c r="L1763" s="43">
        <v>6.4657435000000001E-3</v>
      </c>
      <c r="M1763" s="43">
        <v>3.1351596000000002E-2</v>
      </c>
      <c r="N1763" s="43">
        <v>1.4604151999999999</v>
      </c>
      <c r="O1763" s="43">
        <v>1.5008033000000001E-4</v>
      </c>
      <c r="P1763" s="43">
        <v>1.4648001000000001E-2</v>
      </c>
      <c r="Q1763" s="43">
        <v>1.5301694E-3</v>
      </c>
      <c r="R1763" s="43">
        <v>2.1076853999999999E-2</v>
      </c>
      <c r="S1763" s="43">
        <v>1.9636473000000002E-2</v>
      </c>
      <c r="T1763" s="41"/>
      <c r="U1763" s="77">
        <f t="shared" si="140"/>
        <v>0.86191072413793091</v>
      </c>
    </row>
    <row r="1764" spans="1:21" s="82" customFormat="1">
      <c r="A1764" s="41" t="s">
        <v>33</v>
      </c>
      <c r="B1764" s="41" t="s">
        <v>3246</v>
      </c>
      <c r="C1764" s="74">
        <f t="shared" si="136"/>
        <v>0.90189044902999993</v>
      </c>
      <c r="D1764" s="74">
        <f t="shared" si="137"/>
        <v>1.582468255E-2</v>
      </c>
      <c r="E1764" s="74">
        <f t="shared" si="138"/>
        <v>0.6594031736</v>
      </c>
      <c r="F1764" s="74">
        <f t="shared" si="139"/>
        <v>7.4680152880000003E-2</v>
      </c>
      <c r="G1764" s="75">
        <v>0.15198244</v>
      </c>
      <c r="H1764" s="43">
        <v>1.5726836000000001E-3</v>
      </c>
      <c r="I1764" s="43">
        <v>0.27528735999999998</v>
      </c>
      <c r="J1764" s="43">
        <v>8.6586843000000004E-3</v>
      </c>
      <c r="K1764" s="43">
        <v>2.6677824000000002E-3</v>
      </c>
      <c r="L1764" s="43">
        <v>3.2128525000000002E-4</v>
      </c>
      <c r="M1764" s="43">
        <v>4.1769305999999999E-3</v>
      </c>
      <c r="N1764" s="43">
        <v>0.38254313000000001</v>
      </c>
      <c r="O1764" s="43">
        <v>1.9841980999999999E-4</v>
      </c>
      <c r="P1764" s="43">
        <v>1.7237398000000001E-2</v>
      </c>
      <c r="Q1764" s="43">
        <v>7.9401407000000005E-4</v>
      </c>
      <c r="R1764" s="43">
        <v>3.4683991999999997E-2</v>
      </c>
      <c r="S1764" s="43">
        <v>2.1766329000000001E-2</v>
      </c>
      <c r="T1764" s="41"/>
      <c r="U1764" s="77">
        <f t="shared" si="140"/>
        <v>1.3101934482758619</v>
      </c>
    </row>
    <row r="1765" spans="1:21" s="82" customFormat="1">
      <c r="A1765" s="41" t="s">
        <v>33</v>
      </c>
      <c r="B1765" s="41" t="s">
        <v>3247</v>
      </c>
      <c r="C1765" s="74">
        <f t="shared" si="136"/>
        <v>1.7155018305500003</v>
      </c>
      <c r="D1765" s="74">
        <f t="shared" si="137"/>
        <v>2.5298768209999999E-2</v>
      </c>
      <c r="E1765" s="74">
        <f t="shared" si="138"/>
        <v>1.4361558993000001</v>
      </c>
      <c r="F1765" s="74">
        <f t="shared" si="139"/>
        <v>8.631841304E-2</v>
      </c>
      <c r="G1765" s="75">
        <v>0.16772875000000001</v>
      </c>
      <c r="H1765" s="43">
        <v>2.6357392999999999E-3</v>
      </c>
      <c r="I1765" s="43">
        <v>0.52948698999999999</v>
      </c>
      <c r="J1765" s="43">
        <v>8.3398230999999993E-3</v>
      </c>
      <c r="K1765" s="43">
        <v>2.5507749999999999E-3</v>
      </c>
      <c r="L1765" s="43">
        <v>7.6102711000000005E-4</v>
      </c>
      <c r="M1765" s="43">
        <v>1.3647143E-2</v>
      </c>
      <c r="N1765" s="43">
        <v>0.90403317000000005</v>
      </c>
      <c r="O1765" s="43">
        <v>1.8004204E-4</v>
      </c>
      <c r="P1765" s="43">
        <v>1.2379835E-2</v>
      </c>
      <c r="Q1765" s="43">
        <v>1.539658E-3</v>
      </c>
      <c r="R1765" s="43">
        <v>4.2282190999999997E-2</v>
      </c>
      <c r="S1765" s="43">
        <v>2.9936687E-2</v>
      </c>
      <c r="T1765" s="41"/>
      <c r="U1765" s="77">
        <f t="shared" si="140"/>
        <v>1.4459375000000001</v>
      </c>
    </row>
    <row r="1766" spans="1:21" s="82" customFormat="1">
      <c r="A1766" s="41" t="s">
        <v>33</v>
      </c>
      <c r="B1766" s="41" t="s">
        <v>3248</v>
      </c>
      <c r="C1766" s="74">
        <f t="shared" si="136"/>
        <v>1.5329529476199999</v>
      </c>
      <c r="D1766" s="74">
        <f t="shared" si="137"/>
        <v>4.0504260200000003E-2</v>
      </c>
      <c r="E1766" s="74">
        <f t="shared" si="138"/>
        <v>1.3033925082</v>
      </c>
      <c r="F1766" s="74">
        <f t="shared" si="139"/>
        <v>7.0733609219999993E-2</v>
      </c>
      <c r="G1766" s="75">
        <v>0.11832257</v>
      </c>
      <c r="H1766" s="43">
        <v>2.6881682E-3</v>
      </c>
      <c r="I1766" s="43">
        <v>0.59928029999999999</v>
      </c>
      <c r="J1766" s="43">
        <v>9.9371748000000003E-3</v>
      </c>
      <c r="K1766" s="43">
        <v>2.6555362000000001E-3</v>
      </c>
      <c r="L1766" s="43">
        <v>4.4491191999999997E-3</v>
      </c>
      <c r="M1766" s="43">
        <v>2.3462429999999999E-2</v>
      </c>
      <c r="N1766" s="43">
        <v>0.70142404000000003</v>
      </c>
      <c r="O1766" s="43">
        <v>1.8582972000000001E-4</v>
      </c>
      <c r="P1766" s="43">
        <v>1.7167306E-2</v>
      </c>
      <c r="Q1766" s="43">
        <v>1.5978525E-3</v>
      </c>
      <c r="R1766" s="43">
        <v>2.5060446E-2</v>
      </c>
      <c r="S1766" s="43">
        <v>2.6722175000000001E-2</v>
      </c>
      <c r="T1766" s="41"/>
      <c r="U1766" s="77">
        <f t="shared" si="140"/>
        <v>1.0200221551724138</v>
      </c>
    </row>
    <row r="1767" spans="1:21" s="82" customFormat="1">
      <c r="A1767" s="41" t="s">
        <v>33</v>
      </c>
      <c r="B1767" s="41" t="s">
        <v>3249</v>
      </c>
      <c r="C1767" s="74">
        <f t="shared" si="136"/>
        <v>5.7113331806000014</v>
      </c>
      <c r="D1767" s="74">
        <f t="shared" si="137"/>
        <v>4.0039754800000001E-2</v>
      </c>
      <c r="E1767" s="74">
        <f t="shared" si="138"/>
        <v>5.4875040080000002</v>
      </c>
      <c r="F1767" s="74">
        <f t="shared" si="139"/>
        <v>0.10271480180000001</v>
      </c>
      <c r="G1767" s="75">
        <v>8.1074616000000002E-2</v>
      </c>
      <c r="H1767" s="43">
        <v>3.8825779999999998E-3</v>
      </c>
      <c r="I1767" s="43">
        <v>0.36396093000000002</v>
      </c>
      <c r="J1767" s="43">
        <v>9.9457843999999993E-3</v>
      </c>
      <c r="K1767" s="43">
        <v>3.5179082999999998E-3</v>
      </c>
      <c r="L1767" s="43">
        <v>1.7450991E-3</v>
      </c>
      <c r="M1767" s="43">
        <v>2.4830963000000001E-2</v>
      </c>
      <c r="N1767" s="43">
        <v>5.1196605000000002</v>
      </c>
      <c r="O1767" s="43">
        <v>2.2550409999999999E-4</v>
      </c>
      <c r="P1767" s="43">
        <v>1.8467462E-2</v>
      </c>
      <c r="Q1767" s="43">
        <v>2.9253466999999999E-3</v>
      </c>
      <c r="R1767" s="43">
        <v>4.5724081999999999E-2</v>
      </c>
      <c r="S1767" s="43">
        <v>3.5372407000000002E-2</v>
      </c>
      <c r="T1767" s="41"/>
      <c r="U1767" s="77">
        <f t="shared" si="140"/>
        <v>0.69891910344827579</v>
      </c>
    </row>
    <row r="1768" spans="1:21" s="82" customFormat="1">
      <c r="A1768" s="41" t="s">
        <v>33</v>
      </c>
      <c r="B1768" s="41" t="s">
        <v>3250</v>
      </c>
      <c r="C1768" s="74">
        <f t="shared" si="136"/>
        <v>1.10554945461</v>
      </c>
      <c r="D1768" s="74">
        <f t="shared" si="137"/>
        <v>1.8601591889999998E-2</v>
      </c>
      <c r="E1768" s="74">
        <f t="shared" si="138"/>
        <v>0.92939888530000003</v>
      </c>
      <c r="F1768" s="74">
        <f t="shared" si="139"/>
        <v>5.7544567419999998E-2</v>
      </c>
      <c r="G1768" s="75">
        <v>0.10000441</v>
      </c>
      <c r="H1768" s="43">
        <v>1.6985552999999999E-3</v>
      </c>
      <c r="I1768" s="43">
        <v>0.47434061</v>
      </c>
      <c r="J1768" s="43">
        <v>6.2606648000000003E-3</v>
      </c>
      <c r="K1768" s="43">
        <v>1.6830057E-3</v>
      </c>
      <c r="L1768" s="43">
        <v>8.3797069000000001E-4</v>
      </c>
      <c r="M1768" s="43">
        <v>9.8199506999999998E-3</v>
      </c>
      <c r="N1768" s="43">
        <v>0.45335972000000002</v>
      </c>
      <c r="O1768" s="43">
        <v>1.2414429E-4</v>
      </c>
      <c r="P1768" s="43">
        <v>8.8805868999999992E-3</v>
      </c>
      <c r="Q1768" s="43">
        <v>9.3043822999999996E-4</v>
      </c>
      <c r="R1768" s="43">
        <v>2.5826972E-2</v>
      </c>
      <c r="S1768" s="43">
        <v>2.1782426000000001E-2</v>
      </c>
      <c r="T1768" s="41"/>
      <c r="U1768" s="77">
        <f t="shared" si="140"/>
        <v>0.86210698275862063</v>
      </c>
    </row>
    <row r="1769" spans="1:21" s="82" customFormat="1">
      <c r="A1769" s="41" t="s">
        <v>33</v>
      </c>
      <c r="B1769" s="41" t="s">
        <v>3251</v>
      </c>
      <c r="C1769" s="74">
        <f t="shared" si="136"/>
        <v>1.9688065930100001</v>
      </c>
      <c r="D1769" s="74">
        <f t="shared" si="137"/>
        <v>2.72093063E-2</v>
      </c>
      <c r="E1769" s="74">
        <f t="shared" si="138"/>
        <v>1.7902010898</v>
      </c>
      <c r="F1769" s="74">
        <f t="shared" si="139"/>
        <v>5.6967111910000007E-2</v>
      </c>
      <c r="G1769" s="75">
        <v>9.4429084999999996E-2</v>
      </c>
      <c r="H1769" s="43">
        <v>2.0051197999999999E-3</v>
      </c>
      <c r="I1769" s="43">
        <v>0.49506327</v>
      </c>
      <c r="J1769" s="43">
        <v>7.1911963000000001E-3</v>
      </c>
      <c r="K1769" s="43">
        <v>1.9252027E-3</v>
      </c>
      <c r="L1769" s="43">
        <v>2.1656533000000001E-3</v>
      </c>
      <c r="M1769" s="43">
        <v>1.5927253999999998E-2</v>
      </c>
      <c r="N1769" s="43">
        <v>1.2931326999999999</v>
      </c>
      <c r="O1769" s="43">
        <v>1.3782321E-4</v>
      </c>
      <c r="P1769" s="43">
        <v>1.1320548999999999E-2</v>
      </c>
      <c r="Q1769" s="43">
        <v>1.1549577000000001E-3</v>
      </c>
      <c r="R1769" s="43">
        <v>2.2588921000000001E-2</v>
      </c>
      <c r="S1769" s="43">
        <v>2.1764861E-2</v>
      </c>
      <c r="T1769" s="41"/>
      <c r="U1769" s="77">
        <f t="shared" si="140"/>
        <v>0.81404383620689647</v>
      </c>
    </row>
    <row r="1770" spans="1:21" s="82" customFormat="1">
      <c r="A1770" s="41" t="s">
        <v>33</v>
      </c>
      <c r="B1770" s="41" t="s">
        <v>3252</v>
      </c>
      <c r="C1770" s="74">
        <f t="shared" si="136"/>
        <v>0.89128461554999994</v>
      </c>
      <c r="D1770" s="74">
        <f t="shared" si="137"/>
        <v>2.89172187E-2</v>
      </c>
      <c r="E1770" s="74">
        <f t="shared" si="138"/>
        <v>0.72546148379999997</v>
      </c>
      <c r="F1770" s="74">
        <f t="shared" si="139"/>
        <v>5.6143299050000005E-2</v>
      </c>
      <c r="G1770" s="75">
        <v>8.0762613999999996E-2</v>
      </c>
      <c r="H1770" s="43">
        <v>1.5921338E-3</v>
      </c>
      <c r="I1770" s="43">
        <v>0.43109473999999998</v>
      </c>
      <c r="J1770" s="43">
        <v>7.1964443999999999E-3</v>
      </c>
      <c r="K1770" s="43">
        <v>1.948955E-3</v>
      </c>
      <c r="L1770" s="43">
        <v>4.1565493000000004E-3</v>
      </c>
      <c r="M1770" s="43">
        <v>1.5615270000000001E-2</v>
      </c>
      <c r="N1770" s="43">
        <v>0.29277460999999999</v>
      </c>
      <c r="O1770" s="43">
        <v>1.3852864999999999E-4</v>
      </c>
      <c r="P1770" s="43">
        <v>1.3405540000000001E-2</v>
      </c>
      <c r="Q1770" s="43">
        <v>9.0453340000000004E-4</v>
      </c>
      <c r="R1770" s="43">
        <v>2.2813903999999999E-2</v>
      </c>
      <c r="S1770" s="43">
        <v>1.8880793E-2</v>
      </c>
      <c r="T1770" s="41"/>
      <c r="U1770" s="77">
        <f t="shared" si="140"/>
        <v>0.69622943103448265</v>
      </c>
    </row>
    <row r="1771" spans="1:21" s="82" customFormat="1">
      <c r="A1771" s="41" t="s">
        <v>33</v>
      </c>
      <c r="B1771" s="41" t="s">
        <v>3253</v>
      </c>
      <c r="C1771" s="74">
        <f t="shared" si="136"/>
        <v>1.0806243243199998</v>
      </c>
      <c r="D1771" s="74">
        <f t="shared" si="137"/>
        <v>2.84374056E-2</v>
      </c>
      <c r="E1771" s="74">
        <f t="shared" si="138"/>
        <v>0.81850265889999996</v>
      </c>
      <c r="F1771" s="74">
        <f t="shared" si="139"/>
        <v>0.10011804982</v>
      </c>
      <c r="G1771" s="75">
        <v>0.13356620999999999</v>
      </c>
      <c r="H1771" s="43">
        <v>2.7232888999999998E-3</v>
      </c>
      <c r="I1771" s="43">
        <v>0.44536260999999999</v>
      </c>
      <c r="J1771" s="43">
        <v>1.090351E-2</v>
      </c>
      <c r="K1771" s="43">
        <v>3.3442971E-3</v>
      </c>
      <c r="L1771" s="43">
        <v>1.2538524999999999E-3</v>
      </c>
      <c r="M1771" s="43">
        <v>1.2935746E-2</v>
      </c>
      <c r="N1771" s="43">
        <v>0.37041676000000001</v>
      </c>
      <c r="O1771" s="43">
        <v>2.3816711999999999E-4</v>
      </c>
      <c r="P1771" s="43">
        <v>1.9241347999999998E-2</v>
      </c>
      <c r="Q1771" s="43">
        <v>1.4257676999999999E-3</v>
      </c>
      <c r="R1771" s="43">
        <v>4.3693779000000002E-2</v>
      </c>
      <c r="S1771" s="43">
        <v>3.5518988000000001E-2</v>
      </c>
      <c r="T1771" s="41"/>
      <c r="U1771" s="77">
        <f t="shared" si="140"/>
        <v>1.1514328448275861</v>
      </c>
    </row>
    <row r="1772" spans="1:21" s="82" customFormat="1">
      <c r="A1772" s="41" t="s">
        <v>33</v>
      </c>
      <c r="B1772" s="41" t="s">
        <v>3254</v>
      </c>
      <c r="C1772" s="74">
        <f t="shared" si="136"/>
        <v>2.1902247644799999</v>
      </c>
      <c r="D1772" s="74">
        <f t="shared" si="137"/>
        <v>4.4909142899999997E-2</v>
      </c>
      <c r="E1772" s="74">
        <f t="shared" si="138"/>
        <v>1.8844932142999999</v>
      </c>
      <c r="F1772" s="74">
        <f t="shared" si="139"/>
        <v>0.14707204728000001</v>
      </c>
      <c r="G1772" s="75">
        <v>0.11375035999999999</v>
      </c>
      <c r="H1772" s="43">
        <v>4.1761343000000003E-3</v>
      </c>
      <c r="I1772" s="43">
        <v>0.53211717999999997</v>
      </c>
      <c r="J1772" s="43">
        <v>1.3435977999999999E-2</v>
      </c>
      <c r="K1772" s="43">
        <v>4.1448466999999996E-3</v>
      </c>
      <c r="L1772" s="43">
        <v>2.7340742E-3</v>
      </c>
      <c r="M1772" s="43">
        <v>2.4594244000000001E-2</v>
      </c>
      <c r="N1772" s="43">
        <v>1.3481999</v>
      </c>
      <c r="O1772" s="43">
        <v>2.8106258000000001E-4</v>
      </c>
      <c r="P1772" s="43">
        <v>2.4314249999999999E-2</v>
      </c>
      <c r="Q1772" s="43">
        <v>2.3116077E-3</v>
      </c>
      <c r="R1772" s="43">
        <v>3.8819183E-2</v>
      </c>
      <c r="S1772" s="43">
        <v>8.1345944000000003E-2</v>
      </c>
      <c r="T1772" s="41"/>
      <c r="U1772" s="77">
        <f t="shared" si="140"/>
        <v>0.9806065517241378</v>
      </c>
    </row>
    <row r="1773" spans="1:21" s="82" customFormat="1">
      <c r="A1773" s="41" t="s">
        <v>33</v>
      </c>
      <c r="B1773" s="41" t="s">
        <v>3255</v>
      </c>
      <c r="C1773" s="74">
        <f t="shared" si="136"/>
        <v>1.2115926672200001</v>
      </c>
      <c r="D1773" s="74">
        <f t="shared" si="137"/>
        <v>3.9387108500000004E-2</v>
      </c>
      <c r="E1773" s="74">
        <f t="shared" si="138"/>
        <v>0.88256047640000002</v>
      </c>
      <c r="F1773" s="74">
        <f t="shared" si="139"/>
        <v>0.13972907232000001</v>
      </c>
      <c r="G1773" s="75">
        <v>0.14991600999999999</v>
      </c>
      <c r="H1773" s="43">
        <v>3.6109663999999999E-3</v>
      </c>
      <c r="I1773" s="43">
        <v>0.58221776999999997</v>
      </c>
      <c r="J1773" s="43">
        <v>1.4595927E-2</v>
      </c>
      <c r="K1773" s="43">
        <v>4.5665858E-3</v>
      </c>
      <c r="L1773" s="43">
        <v>2.2401837E-3</v>
      </c>
      <c r="M1773" s="43">
        <v>1.7984412000000002E-2</v>
      </c>
      <c r="N1773" s="43">
        <v>0.29673174000000002</v>
      </c>
      <c r="O1773" s="43">
        <v>3.1779652E-4</v>
      </c>
      <c r="P1773" s="43">
        <v>2.5999713000000001E-2</v>
      </c>
      <c r="Q1773" s="43">
        <v>2.0130247999999998E-3</v>
      </c>
      <c r="R1773" s="43">
        <v>6.0777100000000001E-2</v>
      </c>
      <c r="S1773" s="43">
        <v>5.0621437999999998E-2</v>
      </c>
      <c r="T1773" s="41"/>
      <c r="U1773" s="77">
        <f t="shared" si="140"/>
        <v>1.2923793965517241</v>
      </c>
    </row>
    <row r="1774" spans="1:21" s="82" customFormat="1">
      <c r="A1774" s="41" t="s">
        <v>33</v>
      </c>
      <c r="B1774" s="41" t="s">
        <v>3256</v>
      </c>
      <c r="C1774" s="74">
        <f t="shared" si="136"/>
        <v>1.42480500108</v>
      </c>
      <c r="D1774" s="74">
        <f t="shared" si="137"/>
        <v>2.47705849E-2</v>
      </c>
      <c r="E1774" s="74">
        <f t="shared" si="138"/>
        <v>1.1655066293</v>
      </c>
      <c r="F1774" s="74">
        <f t="shared" si="139"/>
        <v>6.5289466880000008E-2</v>
      </c>
      <c r="G1774" s="75">
        <v>0.16923832</v>
      </c>
      <c r="H1774" s="43">
        <v>2.3209392999999998E-3</v>
      </c>
      <c r="I1774" s="43">
        <v>0.51604063</v>
      </c>
      <c r="J1774" s="43">
        <v>7.9270311000000006E-3</v>
      </c>
      <c r="K1774" s="43">
        <v>2.1706306E-3</v>
      </c>
      <c r="L1774" s="43">
        <v>1.1690851999999999E-3</v>
      </c>
      <c r="M1774" s="43">
        <v>1.3503838000000001E-2</v>
      </c>
      <c r="N1774" s="43">
        <v>0.64714506000000005</v>
      </c>
      <c r="O1774" s="43">
        <v>1.5673767999999999E-4</v>
      </c>
      <c r="P1774" s="43">
        <v>1.2101951E-2</v>
      </c>
      <c r="Q1774" s="43">
        <v>1.4279422E-3</v>
      </c>
      <c r="R1774" s="43">
        <v>2.6373870000000001E-2</v>
      </c>
      <c r="S1774" s="43">
        <v>2.5228965999999999E-2</v>
      </c>
      <c r="T1774" s="41"/>
      <c r="U1774" s="77">
        <f t="shared" si="140"/>
        <v>1.4589510344827585</v>
      </c>
    </row>
    <row r="1775" spans="1:21" s="82" customFormat="1">
      <c r="A1775" s="41" t="s">
        <v>33</v>
      </c>
      <c r="B1775" s="41" t="s">
        <v>3257</v>
      </c>
      <c r="C1775" s="74">
        <f t="shared" si="136"/>
        <v>1.41188686434</v>
      </c>
      <c r="D1775" s="74">
        <f t="shared" si="137"/>
        <v>2.6613137199999998E-2</v>
      </c>
      <c r="E1775" s="74">
        <f t="shared" si="138"/>
        <v>1.2062135786999999</v>
      </c>
      <c r="F1775" s="74">
        <f t="shared" si="139"/>
        <v>6.3726648440000006E-2</v>
      </c>
      <c r="G1775" s="75">
        <v>0.11533350000000001</v>
      </c>
      <c r="H1775" s="43">
        <v>2.3028686999999998E-3</v>
      </c>
      <c r="I1775" s="43">
        <v>0.57498895000000005</v>
      </c>
      <c r="J1775" s="43">
        <v>8.0475810999999994E-3</v>
      </c>
      <c r="K1775" s="43">
        <v>2.0880440999999999E-3</v>
      </c>
      <c r="L1775" s="43">
        <v>1.4210430000000001E-3</v>
      </c>
      <c r="M1775" s="43">
        <v>1.5056468999999999E-2</v>
      </c>
      <c r="N1775" s="43">
        <v>0.62892176</v>
      </c>
      <c r="O1775" s="43">
        <v>1.5406354E-4</v>
      </c>
      <c r="P1775" s="43">
        <v>1.1822169E-2</v>
      </c>
      <c r="Q1775" s="43">
        <v>1.3415148999999999E-3</v>
      </c>
      <c r="R1775" s="43">
        <v>2.5957839E-2</v>
      </c>
      <c r="S1775" s="43">
        <v>2.4451061999999999E-2</v>
      </c>
      <c r="T1775" s="41"/>
      <c r="U1775" s="77">
        <f t="shared" si="140"/>
        <v>0.99425431034482759</v>
      </c>
    </row>
    <row r="1776" spans="1:21" s="82" customFormat="1">
      <c r="A1776" s="41" t="s">
        <v>33</v>
      </c>
      <c r="B1776" s="41" t="s">
        <v>3258</v>
      </c>
      <c r="C1776" s="74">
        <f t="shared" si="136"/>
        <v>1.18394595761</v>
      </c>
      <c r="D1776" s="74">
        <f t="shared" si="137"/>
        <v>2.1834484550000002E-2</v>
      </c>
      <c r="E1776" s="74">
        <f t="shared" si="138"/>
        <v>0.9595482971999999</v>
      </c>
      <c r="F1776" s="74">
        <f t="shared" si="139"/>
        <v>7.475611586E-2</v>
      </c>
      <c r="G1776" s="75">
        <v>0.12780706</v>
      </c>
      <c r="H1776" s="43">
        <v>2.1319571999999999E-3</v>
      </c>
      <c r="I1776" s="43">
        <v>0.34871683999999997</v>
      </c>
      <c r="J1776" s="43">
        <v>9.2423242000000006E-3</v>
      </c>
      <c r="K1776" s="43">
        <v>2.7791588000000002E-3</v>
      </c>
      <c r="L1776" s="43">
        <v>9.2654955000000001E-4</v>
      </c>
      <c r="M1776" s="43">
        <v>8.8864519999999995E-3</v>
      </c>
      <c r="N1776" s="43">
        <v>0.60869949999999995</v>
      </c>
      <c r="O1776" s="43">
        <v>1.9966116E-4</v>
      </c>
      <c r="P1776" s="43">
        <v>1.7573222999999999E-2</v>
      </c>
      <c r="Q1776" s="43">
        <v>1.1886347000000001E-3</v>
      </c>
      <c r="R1776" s="43">
        <v>2.9867944E-2</v>
      </c>
      <c r="S1776" s="43">
        <v>2.5926653000000001E-2</v>
      </c>
      <c r="T1776" s="41"/>
      <c r="U1776" s="77">
        <f t="shared" si="140"/>
        <v>1.101785</v>
      </c>
    </row>
    <row r="1777" spans="1:21" s="82" customFormat="1">
      <c r="A1777" s="41" t="s">
        <v>33</v>
      </c>
      <c r="B1777" s="41" t="s">
        <v>3259</v>
      </c>
      <c r="C1777" s="74">
        <f t="shared" si="136"/>
        <v>1.6490505904099999</v>
      </c>
      <c r="D1777" s="74">
        <f t="shared" si="137"/>
        <v>3.9022588900000002E-2</v>
      </c>
      <c r="E1777" s="74">
        <f t="shared" si="138"/>
        <v>1.4292862750999999</v>
      </c>
      <c r="F1777" s="74">
        <f t="shared" si="139"/>
        <v>7.0105336409999996E-2</v>
      </c>
      <c r="G1777" s="75">
        <v>0.11063639</v>
      </c>
      <c r="H1777" s="43">
        <v>3.3940850999999998E-3</v>
      </c>
      <c r="I1777" s="43">
        <v>0.57651092000000004</v>
      </c>
      <c r="J1777" s="43">
        <v>8.6063340999999998E-3</v>
      </c>
      <c r="K1777" s="43">
        <v>2.5275238000000001E-3</v>
      </c>
      <c r="L1777" s="43">
        <v>3.717419E-3</v>
      </c>
      <c r="M1777" s="43">
        <v>2.4171312E-2</v>
      </c>
      <c r="N1777" s="43">
        <v>0.84938126999999997</v>
      </c>
      <c r="O1777" s="43">
        <v>1.5909581000000001E-4</v>
      </c>
      <c r="P1777" s="43">
        <v>1.3619394999999999E-2</v>
      </c>
      <c r="Q1777" s="43">
        <v>2.4400875999999998E-3</v>
      </c>
      <c r="R1777" s="43">
        <v>2.3804480999999999E-2</v>
      </c>
      <c r="S1777" s="43">
        <v>3.0082277000000001E-2</v>
      </c>
      <c r="T1777" s="41"/>
      <c r="U1777" s="77">
        <f t="shared" si="140"/>
        <v>0.95376198275862067</v>
      </c>
    </row>
    <row r="1778" spans="1:21" s="82" customFormat="1">
      <c r="A1778" s="41" t="s">
        <v>33</v>
      </c>
      <c r="B1778" s="41" t="s">
        <v>3260</v>
      </c>
      <c r="C1778" s="74">
        <f t="shared" si="136"/>
        <v>2.27076952582</v>
      </c>
      <c r="D1778" s="74">
        <f t="shared" si="137"/>
        <v>4.364175956E-2</v>
      </c>
      <c r="E1778" s="74">
        <f t="shared" si="138"/>
        <v>0.99571498479999998</v>
      </c>
      <c r="F1778" s="74">
        <f t="shared" si="139"/>
        <v>1.0916360514600001</v>
      </c>
      <c r="G1778" s="75">
        <v>0.13977672999999999</v>
      </c>
      <c r="H1778" s="43">
        <v>4.3555447999999997E-3</v>
      </c>
      <c r="I1778" s="43">
        <v>0.54836156000000003</v>
      </c>
      <c r="J1778" s="43">
        <v>2.4238276999999999E-2</v>
      </c>
      <c r="K1778" s="43">
        <v>7.4668707999999999E-3</v>
      </c>
      <c r="L1778" s="43">
        <v>5.2519375999999997E-4</v>
      </c>
      <c r="M1778" s="43">
        <v>1.1411418E-2</v>
      </c>
      <c r="N1778" s="43">
        <v>0.44299788000000001</v>
      </c>
      <c r="O1778" s="43">
        <v>5.5234255999999998E-4</v>
      </c>
      <c r="P1778" s="43">
        <v>4.9889642999999997E-2</v>
      </c>
      <c r="Q1778" s="43">
        <v>1.9676088999999999E-3</v>
      </c>
      <c r="R1778" s="43">
        <v>7.7291606999999998E-2</v>
      </c>
      <c r="S1778" s="43">
        <v>0.96193485000000001</v>
      </c>
      <c r="T1778" s="41"/>
      <c r="U1778" s="77">
        <f t="shared" si="140"/>
        <v>1.2049718103448275</v>
      </c>
    </row>
    <row r="1779" spans="1:21" s="82" customFormat="1">
      <c r="A1779" s="41" t="s">
        <v>33</v>
      </c>
      <c r="B1779" s="41" t="s">
        <v>3261</v>
      </c>
      <c r="C1779" s="74">
        <f t="shared" si="136"/>
        <v>3.0054421601200003</v>
      </c>
      <c r="D1779" s="74">
        <f t="shared" si="137"/>
        <v>3.7533453100000003E-2</v>
      </c>
      <c r="E1779" s="74">
        <f t="shared" si="138"/>
        <v>2.7859358461000001</v>
      </c>
      <c r="F1779" s="74">
        <f t="shared" si="139"/>
        <v>8.8999844920000001E-2</v>
      </c>
      <c r="G1779" s="75">
        <v>9.2973016000000006E-2</v>
      </c>
      <c r="H1779" s="43">
        <v>2.8842461000000001E-3</v>
      </c>
      <c r="I1779" s="43">
        <v>0.4798249</v>
      </c>
      <c r="J1779" s="43">
        <v>1.1384742E-2</v>
      </c>
      <c r="K1779" s="43">
        <v>3.4880556000000001E-3</v>
      </c>
      <c r="L1779" s="43">
        <v>2.0513175000000002E-3</v>
      </c>
      <c r="M1779" s="43">
        <v>2.0609338000000001E-2</v>
      </c>
      <c r="N1779" s="43">
        <v>2.3032267000000002</v>
      </c>
      <c r="O1779" s="43">
        <v>2.4564792E-4</v>
      </c>
      <c r="P1779" s="43">
        <v>2.1654547E-2</v>
      </c>
      <c r="Q1779" s="43">
        <v>1.6825919999999999E-3</v>
      </c>
      <c r="R1779" s="43">
        <v>3.7186684999999997E-2</v>
      </c>
      <c r="S1779" s="43">
        <v>2.8230373E-2</v>
      </c>
      <c r="T1779" s="41"/>
      <c r="U1779" s="77">
        <f t="shared" si="140"/>
        <v>0.80149151724137935</v>
      </c>
    </row>
    <row r="1780" spans="1:21" s="82" customFormat="1">
      <c r="A1780" s="41" t="s">
        <v>33</v>
      </c>
      <c r="B1780" s="41" t="s">
        <v>3262</v>
      </c>
      <c r="C1780" s="74">
        <f t="shared" si="136"/>
        <v>0.77786992163999991</v>
      </c>
      <c r="D1780" s="74">
        <f t="shared" si="137"/>
        <v>2.2891571960000003E-2</v>
      </c>
      <c r="E1780" s="74">
        <f t="shared" si="138"/>
        <v>0.56745957679999992</v>
      </c>
      <c r="F1780" s="74">
        <f t="shared" si="139"/>
        <v>8.3365652880000002E-2</v>
      </c>
      <c r="G1780" s="75">
        <v>0.10415312</v>
      </c>
      <c r="H1780" s="43">
        <v>2.4326268000000001E-3</v>
      </c>
      <c r="I1780" s="43">
        <v>0.38721393999999998</v>
      </c>
      <c r="J1780" s="43">
        <v>1.0554328E-2</v>
      </c>
      <c r="K1780" s="43">
        <v>3.1730725E-3</v>
      </c>
      <c r="L1780" s="43">
        <v>6.9807615999999996E-4</v>
      </c>
      <c r="M1780" s="43">
        <v>8.4660953000000004E-3</v>
      </c>
      <c r="N1780" s="43">
        <v>0.17781300999999999</v>
      </c>
      <c r="O1780" s="43">
        <v>2.2996877999999999E-4</v>
      </c>
      <c r="P1780" s="43">
        <v>1.9729298999999999E-2</v>
      </c>
      <c r="Q1780" s="43">
        <v>1.2502651E-3</v>
      </c>
      <c r="R1780" s="43">
        <v>3.5025102000000002E-2</v>
      </c>
      <c r="S1780" s="43">
        <v>2.7131018E-2</v>
      </c>
      <c r="T1780" s="41"/>
      <c r="U1780" s="77">
        <f t="shared" si="140"/>
        <v>0.89787172413793104</v>
      </c>
    </row>
    <row r="1781" spans="1:21" s="82" customFormat="1">
      <c r="A1781" s="41" t="s">
        <v>33</v>
      </c>
      <c r="B1781" s="41" t="s">
        <v>3263</v>
      </c>
      <c r="C1781" s="74">
        <f t="shared" si="136"/>
        <v>1.0163838254999999</v>
      </c>
      <c r="D1781" s="74">
        <f t="shared" si="137"/>
        <v>2.2216004660000004E-2</v>
      </c>
      <c r="E1781" s="74">
        <f t="shared" si="138"/>
        <v>0.65049328989999999</v>
      </c>
      <c r="F1781" s="74">
        <f t="shared" si="139"/>
        <v>8.0189640940000001E-2</v>
      </c>
      <c r="G1781" s="75">
        <v>0.26348489000000003</v>
      </c>
      <c r="H1781" s="43">
        <v>2.3733599000000001E-3</v>
      </c>
      <c r="I1781" s="43">
        <v>0.32892159999999998</v>
      </c>
      <c r="J1781" s="43">
        <v>9.8790725000000006E-3</v>
      </c>
      <c r="K1781" s="43">
        <v>3.0890163000000001E-3</v>
      </c>
      <c r="L1781" s="43">
        <v>6.7845875999999995E-4</v>
      </c>
      <c r="M1781" s="43">
        <v>8.5694571000000004E-3</v>
      </c>
      <c r="N1781" s="43">
        <v>0.31919832999999997</v>
      </c>
      <c r="O1781" s="43">
        <v>2.1913413999999999E-4</v>
      </c>
      <c r="P1781" s="43">
        <v>1.8929429000000001E-2</v>
      </c>
      <c r="Q1781" s="43">
        <v>1.2670737999999999E-3</v>
      </c>
      <c r="R1781" s="43">
        <v>3.3635109000000003E-2</v>
      </c>
      <c r="S1781" s="43">
        <v>2.6138894999999999E-2</v>
      </c>
      <c r="T1781" s="41"/>
      <c r="U1781" s="77">
        <f t="shared" si="140"/>
        <v>2.2714214655172413</v>
      </c>
    </row>
    <row r="1782" spans="1:21" s="82" customFormat="1">
      <c r="A1782" s="41" t="s">
        <v>33</v>
      </c>
      <c r="B1782" s="41" t="s">
        <v>3264</v>
      </c>
      <c r="C1782" s="74">
        <f t="shared" si="136"/>
        <v>2.1146122925299995</v>
      </c>
      <c r="D1782" s="74">
        <f t="shared" si="137"/>
        <v>8.2433783699999999E-2</v>
      </c>
      <c r="E1782" s="74">
        <f t="shared" si="138"/>
        <v>1.7811636704999998</v>
      </c>
      <c r="F1782" s="74">
        <f t="shared" si="139"/>
        <v>7.8212378329999999E-2</v>
      </c>
      <c r="G1782" s="75">
        <v>0.17280245999999999</v>
      </c>
      <c r="H1782" s="43">
        <v>3.0504604999999998E-3</v>
      </c>
      <c r="I1782" s="43">
        <v>1.0142268999999999</v>
      </c>
      <c r="J1782" s="43">
        <v>1.1777747999999999E-2</v>
      </c>
      <c r="K1782" s="43">
        <v>2.6344347E-3</v>
      </c>
      <c r="L1782" s="43">
        <v>1.5073639999999999E-2</v>
      </c>
      <c r="M1782" s="43">
        <v>5.2947961000000002E-2</v>
      </c>
      <c r="N1782" s="43">
        <v>0.76388630999999996</v>
      </c>
      <c r="O1782" s="43">
        <v>1.7564183E-4</v>
      </c>
      <c r="P1782" s="43">
        <v>2.0588440999999999E-2</v>
      </c>
      <c r="Q1782" s="43">
        <v>1.9126445E-3</v>
      </c>
      <c r="R1782" s="43">
        <v>2.5947453999999998E-2</v>
      </c>
      <c r="S1782" s="43">
        <v>2.9588197E-2</v>
      </c>
      <c r="T1782" s="41"/>
      <c r="U1782" s="77">
        <f t="shared" si="140"/>
        <v>1.4896763793103447</v>
      </c>
    </row>
    <row r="1783" spans="1:21" s="82" customFormat="1">
      <c r="A1783" s="41" t="s">
        <v>33</v>
      </c>
      <c r="B1783" s="41" t="s">
        <v>3265</v>
      </c>
      <c r="C1783" s="74">
        <f t="shared" si="136"/>
        <v>1.0878011851899998</v>
      </c>
      <c r="D1783" s="74">
        <f t="shared" si="137"/>
        <v>4.60535683E-2</v>
      </c>
      <c r="E1783" s="74">
        <f t="shared" si="138"/>
        <v>0.81564999179999997</v>
      </c>
      <c r="F1783" s="74">
        <f t="shared" si="139"/>
        <v>9.8340225089999997E-2</v>
      </c>
      <c r="G1783" s="75">
        <v>0.12775739999999999</v>
      </c>
      <c r="H1783" s="43">
        <v>3.2056417999999998E-3</v>
      </c>
      <c r="I1783" s="43">
        <v>0.60498680999999999</v>
      </c>
      <c r="J1783" s="43">
        <v>1.2645681000000001E-2</v>
      </c>
      <c r="K1783" s="43">
        <v>3.7436552999999999E-3</v>
      </c>
      <c r="L1783" s="43">
        <v>3.769325E-3</v>
      </c>
      <c r="M1783" s="43">
        <v>2.5894907000000002E-2</v>
      </c>
      <c r="N1783" s="43">
        <v>0.20745754</v>
      </c>
      <c r="O1783" s="43">
        <v>2.5867319000000001E-4</v>
      </c>
      <c r="P1783" s="43">
        <v>2.3099049999999999E-2</v>
      </c>
      <c r="Q1783" s="43">
        <v>1.7835779E-3</v>
      </c>
      <c r="R1783" s="43">
        <v>3.7072500000000001E-2</v>
      </c>
      <c r="S1783" s="43">
        <v>3.6126423999999997E-2</v>
      </c>
      <c r="T1783" s="41"/>
      <c r="U1783" s="77">
        <f t="shared" si="140"/>
        <v>1.101356896551724</v>
      </c>
    </row>
    <row r="1784" spans="1:21" s="82" customFormat="1">
      <c r="A1784" s="41" t="s">
        <v>33</v>
      </c>
      <c r="B1784" s="41" t="s">
        <v>3266</v>
      </c>
      <c r="C1784" s="74">
        <f t="shared" si="136"/>
        <v>1.1744999367199997</v>
      </c>
      <c r="D1784" s="74">
        <f t="shared" si="137"/>
        <v>3.0500810099999998E-2</v>
      </c>
      <c r="E1784" s="74">
        <f t="shared" si="138"/>
        <v>0.95578785569999991</v>
      </c>
      <c r="F1784" s="74">
        <f t="shared" si="139"/>
        <v>7.7737770920000004E-2</v>
      </c>
      <c r="G1784" s="75">
        <v>0.1104735</v>
      </c>
      <c r="H1784" s="43">
        <v>2.5664656999999998E-3</v>
      </c>
      <c r="I1784" s="43">
        <v>0.51434444999999995</v>
      </c>
      <c r="J1784" s="43">
        <v>1.0499023E-2</v>
      </c>
      <c r="K1784" s="43">
        <v>2.9697231000000001E-3</v>
      </c>
      <c r="L1784" s="43">
        <v>1.505899E-3</v>
      </c>
      <c r="M1784" s="43">
        <v>1.5526165E-2</v>
      </c>
      <c r="N1784" s="43">
        <v>0.43887693999999999</v>
      </c>
      <c r="O1784" s="43">
        <v>2.1560152000000001E-4</v>
      </c>
      <c r="P1784" s="43">
        <v>1.8209930999999999E-2</v>
      </c>
      <c r="Q1784" s="43">
        <v>1.2912624E-3</v>
      </c>
      <c r="R1784" s="43">
        <v>3.0442686E-2</v>
      </c>
      <c r="S1784" s="43">
        <v>2.7578289999999998E-2</v>
      </c>
      <c r="T1784" s="41"/>
      <c r="U1784" s="77">
        <f t="shared" si="140"/>
        <v>0.95235775862068961</v>
      </c>
    </row>
    <row r="1785" spans="1:21" s="82" customFormat="1">
      <c r="A1785" s="41" t="s">
        <v>33</v>
      </c>
      <c r="B1785" s="41" t="s">
        <v>3267</v>
      </c>
      <c r="C1785" s="74">
        <f t="shared" si="136"/>
        <v>0.81905534936999991</v>
      </c>
      <c r="D1785" s="74">
        <f t="shared" si="137"/>
        <v>2.0420029169999999E-2</v>
      </c>
      <c r="E1785" s="74">
        <f t="shared" si="138"/>
        <v>0.59038492779999996</v>
      </c>
      <c r="F1785" s="74">
        <f t="shared" si="139"/>
        <v>8.1205722399999999E-2</v>
      </c>
      <c r="G1785" s="75">
        <v>0.12704467</v>
      </c>
      <c r="H1785" s="43">
        <v>1.8311378000000001E-3</v>
      </c>
      <c r="I1785" s="43">
        <v>0.26846047000000001</v>
      </c>
      <c r="J1785" s="43">
        <v>9.7227414999999998E-3</v>
      </c>
      <c r="K1785" s="43">
        <v>3.0925954999999998E-3</v>
      </c>
      <c r="L1785" s="43">
        <v>9.2723106999999998E-4</v>
      </c>
      <c r="M1785" s="43">
        <v>6.6774610999999996E-3</v>
      </c>
      <c r="N1785" s="43">
        <v>0.32009332000000001</v>
      </c>
      <c r="O1785" s="43">
        <v>2.2459372999999999E-4</v>
      </c>
      <c r="P1785" s="43">
        <v>2.0244179000000001E-2</v>
      </c>
      <c r="Q1785" s="43">
        <v>9.3490166999999995E-4</v>
      </c>
      <c r="R1785" s="43">
        <v>3.6823847E-2</v>
      </c>
      <c r="S1785" s="43">
        <v>2.2978201E-2</v>
      </c>
      <c r="T1785" s="41"/>
      <c r="U1785" s="77">
        <f t="shared" si="140"/>
        <v>1.0952126724137929</v>
      </c>
    </row>
    <row r="1786" spans="1:21" s="82" customFormat="1">
      <c r="A1786" s="41" t="s">
        <v>33</v>
      </c>
      <c r="B1786" s="41" t="s">
        <v>3268</v>
      </c>
      <c r="C1786" s="74">
        <f t="shared" si="136"/>
        <v>1.5767105981699998</v>
      </c>
      <c r="D1786" s="74">
        <f t="shared" si="137"/>
        <v>2.8190308599999998E-2</v>
      </c>
      <c r="E1786" s="74">
        <f t="shared" si="138"/>
        <v>1.2875831815000001</v>
      </c>
      <c r="F1786" s="74">
        <f t="shared" si="139"/>
        <v>0.15321909807</v>
      </c>
      <c r="G1786" s="75">
        <v>0.10771801</v>
      </c>
      <c r="H1786" s="43">
        <v>2.4863914999999999E-3</v>
      </c>
      <c r="I1786" s="43">
        <v>0.24325158999999999</v>
      </c>
      <c r="J1786" s="43">
        <v>1.2482645000000001E-2</v>
      </c>
      <c r="K1786" s="43">
        <v>4.5865751000000003E-3</v>
      </c>
      <c r="L1786" s="43">
        <v>1.1708553E-3</v>
      </c>
      <c r="M1786" s="43">
        <v>9.9502332000000002E-3</v>
      </c>
      <c r="N1786" s="43">
        <v>1.0418452</v>
      </c>
      <c r="O1786" s="43">
        <v>3.2334637E-4</v>
      </c>
      <c r="P1786" s="43">
        <v>2.6417013999999999E-2</v>
      </c>
      <c r="Q1786" s="43">
        <v>1.3616187E-3</v>
      </c>
      <c r="R1786" s="43">
        <v>8.0577495999999998E-2</v>
      </c>
      <c r="S1786" s="43">
        <v>4.4539623E-2</v>
      </c>
      <c r="T1786" s="41"/>
      <c r="U1786" s="77">
        <f t="shared" si="140"/>
        <v>0.92860353448275856</v>
      </c>
    </row>
    <row r="1787" spans="1:21" s="82" customFormat="1">
      <c r="A1787" s="41" t="s">
        <v>33</v>
      </c>
      <c r="B1787" s="41" t="s">
        <v>3269</v>
      </c>
      <c r="C1787" s="74">
        <f t="shared" si="136"/>
        <v>0.75556042837000004</v>
      </c>
      <c r="D1787" s="74">
        <f t="shared" si="137"/>
        <v>1.9793411300000001E-2</v>
      </c>
      <c r="E1787" s="74">
        <f t="shared" si="138"/>
        <v>0.57523563710000003</v>
      </c>
      <c r="F1787" s="74">
        <f t="shared" si="139"/>
        <v>6.7096895970000001E-2</v>
      </c>
      <c r="G1787" s="75">
        <v>9.3434483999999998E-2</v>
      </c>
      <c r="H1787" s="43">
        <v>1.7804371E-3</v>
      </c>
      <c r="I1787" s="43">
        <v>0.39858577000000001</v>
      </c>
      <c r="J1787" s="43">
        <v>7.6099033999999996E-3</v>
      </c>
      <c r="K1787" s="43">
        <v>2.1988512E-3</v>
      </c>
      <c r="L1787" s="43">
        <v>1.0788922E-3</v>
      </c>
      <c r="M1787" s="43">
        <v>8.9057644999999998E-3</v>
      </c>
      <c r="N1787" s="43">
        <v>0.17486942999999999</v>
      </c>
      <c r="O1787" s="43">
        <v>1.5745146E-4</v>
      </c>
      <c r="P1787" s="43">
        <v>1.2888721000000001E-2</v>
      </c>
      <c r="Q1787" s="43">
        <v>9.7207151000000005E-4</v>
      </c>
      <c r="R1787" s="43">
        <v>2.7988112999999998E-2</v>
      </c>
      <c r="S1787" s="43">
        <v>2.5090538999999999E-2</v>
      </c>
      <c r="T1787" s="41"/>
      <c r="U1787" s="77">
        <f t="shared" si="140"/>
        <v>0.80546968965517241</v>
      </c>
    </row>
    <row r="1788" spans="1:21" s="82" customFormat="1">
      <c r="A1788" s="41" t="s">
        <v>33</v>
      </c>
      <c r="B1788" s="41" t="s">
        <v>3270</v>
      </c>
      <c r="C1788" s="74">
        <f t="shared" si="136"/>
        <v>1.2072261683100001</v>
      </c>
      <c r="D1788" s="74">
        <f t="shared" si="137"/>
        <v>3.30907805E-2</v>
      </c>
      <c r="E1788" s="74">
        <f t="shared" si="138"/>
        <v>0.96071697469999995</v>
      </c>
      <c r="F1788" s="74">
        <f t="shared" si="139"/>
        <v>8.2585143110000009E-2</v>
      </c>
      <c r="G1788" s="75">
        <v>0.13083327</v>
      </c>
      <c r="H1788" s="43">
        <v>2.8894147000000001E-3</v>
      </c>
      <c r="I1788" s="43">
        <v>0.43159403000000002</v>
      </c>
      <c r="J1788" s="43">
        <v>1.0406809E-2</v>
      </c>
      <c r="K1788" s="43">
        <v>3.2218851999999999E-3</v>
      </c>
      <c r="L1788" s="43">
        <v>2.3163983E-3</v>
      </c>
      <c r="M1788" s="43">
        <v>1.7145687999999999E-2</v>
      </c>
      <c r="N1788" s="43">
        <v>0.52623352999999995</v>
      </c>
      <c r="O1788" s="43">
        <v>2.1806791000000001E-4</v>
      </c>
      <c r="P1788" s="43">
        <v>1.9250857E-2</v>
      </c>
      <c r="Q1788" s="43">
        <v>1.7058752E-3</v>
      </c>
      <c r="R1788" s="43">
        <v>3.0984175999999999E-2</v>
      </c>
      <c r="S1788" s="43">
        <v>3.0426167E-2</v>
      </c>
      <c r="T1788" s="41"/>
      <c r="U1788" s="77">
        <f t="shared" si="140"/>
        <v>1.1278730172413793</v>
      </c>
    </row>
    <row r="1789" spans="1:21">
      <c r="A1789" s="41" t="s">
        <v>33</v>
      </c>
      <c r="B1789" s="41" t="s">
        <v>3271</v>
      </c>
      <c r="C1789" s="74">
        <f t="shared" si="136"/>
        <v>0.88819496397999997</v>
      </c>
      <c r="D1789" s="74">
        <f t="shared" si="137"/>
        <v>1.9080737530000003E-2</v>
      </c>
      <c r="E1789" s="74">
        <f t="shared" si="138"/>
        <v>0.70298365969999999</v>
      </c>
      <c r="F1789" s="74">
        <f t="shared" si="139"/>
        <v>6.803779774999999E-2</v>
      </c>
      <c r="G1789" s="75">
        <v>9.8092768999999996E-2</v>
      </c>
      <c r="H1789" s="43">
        <v>1.7851697000000001E-3</v>
      </c>
      <c r="I1789" s="43">
        <v>0.31073176000000002</v>
      </c>
      <c r="J1789" s="43">
        <v>7.3651476E-3</v>
      </c>
      <c r="K1789" s="43">
        <v>2.3481626000000002E-3</v>
      </c>
      <c r="L1789" s="43">
        <v>7.9480312999999998E-4</v>
      </c>
      <c r="M1789" s="43">
        <v>8.5726242000000001E-3</v>
      </c>
      <c r="N1789" s="43">
        <v>0.39046672999999998</v>
      </c>
      <c r="O1789" s="43">
        <v>1.6546527000000001E-4</v>
      </c>
      <c r="P1789" s="43">
        <v>1.3712207000000001E-2</v>
      </c>
      <c r="Q1789" s="43">
        <v>9.8925947999999996E-4</v>
      </c>
      <c r="R1789" s="43">
        <v>3.0524376999999998E-2</v>
      </c>
      <c r="S1789" s="43">
        <v>2.2646488999999999E-2</v>
      </c>
      <c r="U1789" s="77">
        <f t="shared" si="140"/>
        <v>0.84562731896551713</v>
      </c>
    </row>
    <row r="1790" spans="1:21">
      <c r="A1790" s="41" t="s">
        <v>33</v>
      </c>
      <c r="B1790" s="41" t="s">
        <v>3272</v>
      </c>
      <c r="C1790" s="74">
        <f t="shared" si="136"/>
        <v>2.3067436422899998</v>
      </c>
      <c r="D1790" s="74">
        <f t="shared" si="137"/>
        <v>2.2959944080000003E-2</v>
      </c>
      <c r="E1790" s="74">
        <f t="shared" si="138"/>
        <v>2.1087429823999999</v>
      </c>
      <c r="F1790" s="74">
        <f t="shared" si="139"/>
        <v>8.2699086810000003E-2</v>
      </c>
      <c r="G1790" s="75">
        <v>9.2341628999999995E-2</v>
      </c>
      <c r="H1790" s="43">
        <v>2.3479424000000001E-3</v>
      </c>
      <c r="I1790" s="43">
        <v>0.24908014000000001</v>
      </c>
      <c r="J1790" s="43">
        <v>9.8179957999999998E-3</v>
      </c>
      <c r="K1790" s="43">
        <v>3.2043495000000002E-3</v>
      </c>
      <c r="L1790" s="43">
        <v>5.4153038000000003E-4</v>
      </c>
      <c r="M1790" s="43">
        <v>9.3960684000000006E-3</v>
      </c>
      <c r="N1790" s="43">
        <v>1.8573149</v>
      </c>
      <c r="O1790" s="43">
        <v>2.2568021E-4</v>
      </c>
      <c r="P1790" s="43">
        <v>2.0072415999999999E-2</v>
      </c>
      <c r="Q1790" s="43">
        <v>1.4535436000000001E-3</v>
      </c>
      <c r="R1790" s="43">
        <v>3.6059303000000001E-2</v>
      </c>
      <c r="S1790" s="43">
        <v>2.4888144000000001E-2</v>
      </c>
      <c r="U1790" s="77">
        <f t="shared" si="140"/>
        <v>0.79604852586206887</v>
      </c>
    </row>
    <row r="1791" spans="1:21">
      <c r="A1791" s="41" t="s">
        <v>33</v>
      </c>
      <c r="B1791" s="41" t="s">
        <v>3273</v>
      </c>
      <c r="C1791" s="74">
        <f t="shared" si="136"/>
        <v>5.0748049844400009</v>
      </c>
      <c r="D1791" s="74">
        <f t="shared" si="137"/>
        <v>3.44340936E-2</v>
      </c>
      <c r="E1791" s="74">
        <f t="shared" si="138"/>
        <v>4.8474055698000003</v>
      </c>
      <c r="F1791" s="74">
        <f t="shared" si="139"/>
        <v>0.10376519703999999</v>
      </c>
      <c r="G1791" s="75">
        <v>8.9200124000000006E-2</v>
      </c>
      <c r="H1791" s="43">
        <v>2.8581598000000001E-3</v>
      </c>
      <c r="I1791" s="43">
        <v>0.38761821000000002</v>
      </c>
      <c r="J1791" s="43">
        <v>8.3748620999999999E-3</v>
      </c>
      <c r="K1791" s="43">
        <v>2.8669324000000001E-3</v>
      </c>
      <c r="L1791" s="43">
        <v>1.3383531000000001E-3</v>
      </c>
      <c r="M1791" s="43">
        <v>2.1853945999999999E-2</v>
      </c>
      <c r="N1791" s="43">
        <v>4.4569292000000003</v>
      </c>
      <c r="O1791" s="43">
        <v>2.0238373999999999E-4</v>
      </c>
      <c r="P1791" s="43">
        <v>1.4985517E-2</v>
      </c>
      <c r="Q1791" s="43">
        <v>1.9109032999999999E-3</v>
      </c>
      <c r="R1791" s="43">
        <v>4.7985904000000003E-2</v>
      </c>
      <c r="S1791" s="43">
        <v>3.8680488999999998E-2</v>
      </c>
      <c r="U1791" s="77">
        <f t="shared" si="140"/>
        <v>0.76896658620689651</v>
      </c>
    </row>
    <row r="1792" spans="1:21">
      <c r="A1792" s="41" t="s">
        <v>33</v>
      </c>
      <c r="B1792" s="41" t="s">
        <v>3274</v>
      </c>
      <c r="C1792" s="74">
        <f t="shared" si="136"/>
        <v>2.8399807978900005</v>
      </c>
      <c r="D1792" s="74">
        <f t="shared" si="137"/>
        <v>6.8920583369999996E-2</v>
      </c>
      <c r="E1792" s="74">
        <f t="shared" si="138"/>
        <v>1.9762889634</v>
      </c>
      <c r="F1792" s="74">
        <f t="shared" si="139"/>
        <v>0.56957923112000008</v>
      </c>
      <c r="G1792" s="75">
        <v>0.22519201999999999</v>
      </c>
      <c r="H1792" s="43">
        <v>7.2572634E-3</v>
      </c>
      <c r="I1792" s="43">
        <v>0.65113069999999995</v>
      </c>
      <c r="J1792" s="43">
        <v>3.8475374999999999E-2</v>
      </c>
      <c r="K1792" s="43">
        <v>1.3642988E-2</v>
      </c>
      <c r="L1792" s="43">
        <v>9.1562637000000004E-4</v>
      </c>
      <c r="M1792" s="43">
        <v>1.5886594E-2</v>
      </c>
      <c r="N1792" s="43">
        <v>1.317901</v>
      </c>
      <c r="O1792" s="43">
        <v>9.8047831999999993E-4</v>
      </c>
      <c r="P1792" s="43">
        <v>7.9968576999999999E-2</v>
      </c>
      <c r="Q1792" s="43">
        <v>3.7127558000000001E-3</v>
      </c>
      <c r="R1792" s="43">
        <v>0.22848020999999999</v>
      </c>
      <c r="S1792" s="43">
        <v>0.25643721000000003</v>
      </c>
      <c r="U1792" s="77">
        <f t="shared" si="140"/>
        <v>1.9413105172413792</v>
      </c>
    </row>
    <row r="1793" spans="1:21">
      <c r="A1793" s="41" t="s">
        <v>33</v>
      </c>
      <c r="B1793" s="41" t="s">
        <v>3275</v>
      </c>
      <c r="C1793" s="74">
        <f t="shared" si="136"/>
        <v>8.3416219412600014</v>
      </c>
      <c r="D1793" s="74">
        <f t="shared" si="137"/>
        <v>8.73521503E-2</v>
      </c>
      <c r="E1793" s="74">
        <f t="shared" si="138"/>
        <v>7.4374946099999999</v>
      </c>
      <c r="F1793" s="74">
        <f t="shared" si="139"/>
        <v>0.59666034095999998</v>
      </c>
      <c r="G1793" s="75">
        <v>0.22011484000000001</v>
      </c>
      <c r="H1793" s="43">
        <v>1.593644E-2</v>
      </c>
      <c r="I1793" s="43">
        <v>0.52805226999999999</v>
      </c>
      <c r="J1793" s="43">
        <v>2.8670653000000001E-2</v>
      </c>
      <c r="K1793" s="43">
        <v>9.8030309000000006E-3</v>
      </c>
      <c r="L1793" s="43">
        <v>6.2211514000000004E-3</v>
      </c>
      <c r="M1793" s="43">
        <v>4.2657315000000001E-2</v>
      </c>
      <c r="N1793" s="43">
        <v>6.8935059000000001</v>
      </c>
      <c r="O1793" s="43">
        <v>6.7187816E-4</v>
      </c>
      <c r="P1793" s="43">
        <v>5.8748361999999998E-2</v>
      </c>
      <c r="Q1793" s="43">
        <v>5.8827708000000001E-3</v>
      </c>
      <c r="R1793" s="43">
        <v>0.14292373999999999</v>
      </c>
      <c r="S1793" s="43">
        <v>0.38843359</v>
      </c>
      <c r="U1793" s="77">
        <f t="shared" si="140"/>
        <v>1.8975417241379311</v>
      </c>
    </row>
    <row r="1794" spans="1:21">
      <c r="A1794" s="41" t="s">
        <v>33</v>
      </c>
      <c r="B1794" s="41" t="s">
        <v>3276</v>
      </c>
      <c r="C1794" s="74">
        <f t="shared" si="136"/>
        <v>4.2621060193</v>
      </c>
      <c r="D1794" s="74">
        <f t="shared" si="137"/>
        <v>9.5683713900000009E-2</v>
      </c>
      <c r="E1794" s="74">
        <f t="shared" si="138"/>
        <v>0.65758908420000006</v>
      </c>
      <c r="F1794" s="74">
        <f t="shared" si="139"/>
        <v>3.2426099312000001</v>
      </c>
      <c r="G1794" s="75">
        <v>0.26622329</v>
      </c>
      <c r="H1794" s="43">
        <v>9.5353991999999992E-3</v>
      </c>
      <c r="I1794" s="43">
        <v>0.58356841000000004</v>
      </c>
      <c r="J1794" s="43">
        <v>5.8564331999999997E-2</v>
      </c>
      <c r="K1794" s="43">
        <v>1.9575690999999999E-2</v>
      </c>
      <c r="L1794" s="43">
        <v>1.6879378999999999E-3</v>
      </c>
      <c r="M1794" s="43">
        <v>1.5855753E-2</v>
      </c>
      <c r="N1794" s="43">
        <v>6.4485274999999995E-2</v>
      </c>
      <c r="O1794" s="43">
        <v>1.4268404000000001E-3</v>
      </c>
      <c r="P1794" s="43">
        <v>0.12982995999999999</v>
      </c>
      <c r="Q1794" s="43">
        <v>4.5493108000000003E-3</v>
      </c>
      <c r="R1794" s="43">
        <v>0.24005911999999999</v>
      </c>
      <c r="S1794" s="43">
        <v>2.8667446999999999</v>
      </c>
      <c r="U1794" s="77">
        <f t="shared" si="140"/>
        <v>2.2950283620689653</v>
      </c>
    </row>
    <row r="1795" spans="1:21">
      <c r="A1795" s="41" t="s">
        <v>33</v>
      </c>
      <c r="B1795" s="41" t="s">
        <v>3277</v>
      </c>
      <c r="C1795" s="74">
        <f t="shared" si="136"/>
        <v>7.4074977421199986</v>
      </c>
      <c r="D1795" s="74">
        <f t="shared" si="137"/>
        <v>9.9428321720000004E-2</v>
      </c>
      <c r="E1795" s="74">
        <f t="shared" si="138"/>
        <v>5.8712175429999993</v>
      </c>
      <c r="F1795" s="74">
        <f t="shared" si="139"/>
        <v>1.1475622574000002</v>
      </c>
      <c r="G1795" s="75">
        <v>0.28928962000000003</v>
      </c>
      <c r="H1795" s="43">
        <v>2.1946433000000001E-2</v>
      </c>
      <c r="I1795" s="43">
        <v>0.50905201</v>
      </c>
      <c r="J1795" s="43">
        <v>5.6859761000000002E-2</v>
      </c>
      <c r="K1795" s="43">
        <v>1.6953001999999998E-2</v>
      </c>
      <c r="L1795" s="43">
        <v>9.8524972000000005E-4</v>
      </c>
      <c r="M1795" s="43">
        <v>2.4630309E-2</v>
      </c>
      <c r="N1795" s="43">
        <v>5.3402190999999997</v>
      </c>
      <c r="O1795" s="43">
        <v>1.2214083000000001E-3</v>
      </c>
      <c r="P1795" s="43">
        <v>0.11486812</v>
      </c>
      <c r="Q1795" s="43">
        <v>8.4925790999999997E-3</v>
      </c>
      <c r="R1795" s="43">
        <v>0.15015880000000001</v>
      </c>
      <c r="S1795" s="43">
        <v>0.87282135000000005</v>
      </c>
      <c r="U1795" s="77">
        <f t="shared" si="140"/>
        <v>2.4938760344827586</v>
      </c>
    </row>
    <row r="1796" spans="1:21">
      <c r="A1796" s="41" t="s">
        <v>33</v>
      </c>
      <c r="B1796" s="41" t="s">
        <v>3278</v>
      </c>
      <c r="C1796" s="74">
        <f t="shared" si="136"/>
        <v>0.229589270451</v>
      </c>
      <c r="D1796" s="74">
        <f t="shared" si="137"/>
        <v>1.4939384730000001E-3</v>
      </c>
      <c r="E1796" s="74">
        <f t="shared" si="138"/>
        <v>0.11160111972999999</v>
      </c>
      <c r="F1796" s="74">
        <f t="shared" si="139"/>
        <v>1.0492382248E-2</v>
      </c>
      <c r="G1796" s="75">
        <v>0.10600183000000001</v>
      </c>
      <c r="H1796" s="43">
        <v>3.0322873000000001E-4</v>
      </c>
      <c r="I1796" s="43">
        <v>1.4918445000000001E-2</v>
      </c>
      <c r="J1796" s="43">
        <v>6.3465215999999999E-4</v>
      </c>
      <c r="K1796" s="43">
        <v>2.7943853000000001E-4</v>
      </c>
      <c r="L1796" s="43">
        <v>4.0914673000000003E-5</v>
      </c>
      <c r="M1796" s="43">
        <v>5.3893311000000001E-4</v>
      </c>
      <c r="N1796" s="43">
        <v>9.6379445999999994E-2</v>
      </c>
      <c r="O1796" s="43">
        <v>1.7169087999999998E-5</v>
      </c>
      <c r="P1796" s="43">
        <v>1.2167649E-3</v>
      </c>
      <c r="Q1796" s="43">
        <v>2.5173885999999997E-4</v>
      </c>
      <c r="R1796" s="43">
        <v>5.1656712000000002E-3</v>
      </c>
      <c r="S1796" s="43">
        <v>3.8410381999999998E-3</v>
      </c>
      <c r="U1796" s="77">
        <f t="shared" si="140"/>
        <v>0.91380887931034482</v>
      </c>
    </row>
    <row r="1797" spans="1:21">
      <c r="A1797" s="41" t="s">
        <v>33</v>
      </c>
      <c r="B1797" s="41" t="s">
        <v>3279</v>
      </c>
      <c r="C1797" s="74">
        <f t="shared" si="136"/>
        <v>0.13613902450100002</v>
      </c>
      <c r="D1797" s="74">
        <f t="shared" si="137"/>
        <v>4.6827265300000004E-3</v>
      </c>
      <c r="E1797" s="74">
        <f t="shared" si="138"/>
        <v>0.10375182849</v>
      </c>
      <c r="F1797" s="74">
        <f t="shared" si="139"/>
        <v>1.3256715480999999E-2</v>
      </c>
      <c r="G1797" s="75">
        <v>1.4447754E-2</v>
      </c>
      <c r="H1797" s="43">
        <v>3.3978649000000001E-4</v>
      </c>
      <c r="I1797" s="43">
        <v>4.4919805E-2</v>
      </c>
      <c r="J1797" s="43">
        <v>1.5251039E-3</v>
      </c>
      <c r="K1797" s="43">
        <v>4.9232941999999996E-4</v>
      </c>
      <c r="L1797" s="43">
        <v>4.5855921000000001E-4</v>
      </c>
      <c r="M1797" s="43">
        <v>2.2067340000000001E-3</v>
      </c>
      <c r="N1797" s="43">
        <v>5.8492237000000002E-2</v>
      </c>
      <c r="O1797" s="43">
        <v>3.4367040999999997E-5</v>
      </c>
      <c r="P1797" s="43">
        <v>3.1820399000000001E-3</v>
      </c>
      <c r="Q1797" s="43">
        <v>1.8916243999999999E-4</v>
      </c>
      <c r="R1797" s="43">
        <v>5.8555098999999999E-3</v>
      </c>
      <c r="S1797" s="43">
        <v>3.9956362000000004E-3</v>
      </c>
      <c r="U1797" s="77">
        <f t="shared" si="140"/>
        <v>0.12454960344827586</v>
      </c>
    </row>
    <row r="1798" spans="1:21">
      <c r="A1798" s="41" t="s">
        <v>33</v>
      </c>
      <c r="B1798" s="41" t="s">
        <v>3280</v>
      </c>
      <c r="C1798" s="74">
        <f t="shared" si="136"/>
        <v>0.15098205457399999</v>
      </c>
      <c r="D1798" s="74">
        <f t="shared" si="137"/>
        <v>4.0334365300000001E-3</v>
      </c>
      <c r="E1798" s="74">
        <f t="shared" si="138"/>
        <v>0.10400522148999999</v>
      </c>
      <c r="F1798" s="74">
        <f t="shared" si="139"/>
        <v>2.1369615554E-2</v>
      </c>
      <c r="G1798" s="75">
        <v>2.1573781E-2</v>
      </c>
      <c r="H1798" s="43">
        <v>4.8117449000000001E-4</v>
      </c>
      <c r="I1798" s="43">
        <v>6.0111659999999997E-2</v>
      </c>
      <c r="J1798" s="43">
        <v>2.2549225000000001E-3</v>
      </c>
      <c r="K1798" s="43">
        <v>7.2620498999999999E-4</v>
      </c>
      <c r="L1798" s="43">
        <v>1.0156532E-4</v>
      </c>
      <c r="M1798" s="43">
        <v>9.5074372000000004E-4</v>
      </c>
      <c r="N1798" s="43">
        <v>4.3412386999999997E-2</v>
      </c>
      <c r="O1798" s="43">
        <v>5.2718664000000002E-5</v>
      </c>
      <c r="P1798" s="43">
        <v>4.4940841000000002E-3</v>
      </c>
      <c r="Q1798" s="43">
        <v>2.2447609E-4</v>
      </c>
      <c r="R1798" s="43">
        <v>1.0250219E-2</v>
      </c>
      <c r="S1798" s="43">
        <v>6.3481177000000001E-3</v>
      </c>
      <c r="U1798" s="77">
        <f t="shared" si="140"/>
        <v>0.18598087068965516</v>
      </c>
    </row>
    <row r="1799" spans="1:21">
      <c r="A1799" s="41" t="s">
        <v>33</v>
      </c>
      <c r="B1799" s="41" t="s">
        <v>3281</v>
      </c>
      <c r="C1799" s="74">
        <f t="shared" si="136"/>
        <v>0.35002526029699998</v>
      </c>
      <c r="D1799" s="74">
        <f t="shared" si="137"/>
        <v>3.8870194699999997E-3</v>
      </c>
      <c r="E1799" s="74">
        <f t="shared" si="138"/>
        <v>0.22669254027999999</v>
      </c>
      <c r="F1799" s="74">
        <f t="shared" si="139"/>
        <v>1.1139750547000001E-2</v>
      </c>
      <c r="G1799" s="75">
        <v>0.10830595</v>
      </c>
      <c r="H1799" s="43">
        <v>3.2134028E-4</v>
      </c>
      <c r="I1799" s="43">
        <v>2.3222929999999999E-2</v>
      </c>
      <c r="J1799" s="43">
        <v>1.0145823999999999E-3</v>
      </c>
      <c r="K1799" s="43">
        <v>3.6290577999999998E-4</v>
      </c>
      <c r="L1799" s="43">
        <v>1.7097809000000001E-4</v>
      </c>
      <c r="M1799" s="43">
        <v>2.3385531999999998E-3</v>
      </c>
      <c r="N1799" s="43">
        <v>0.20314826999999999</v>
      </c>
      <c r="O1799" s="43">
        <v>2.4704047000000001E-5</v>
      </c>
      <c r="P1799" s="43">
        <v>2.0330762E-3</v>
      </c>
      <c r="Q1799" s="43">
        <v>1.8132909999999999E-4</v>
      </c>
      <c r="R1799" s="43">
        <v>5.2580127000000001E-3</v>
      </c>
      <c r="S1799" s="43">
        <v>3.6426284999999999E-3</v>
      </c>
      <c r="U1799" s="77">
        <f t="shared" si="140"/>
        <v>0.93367198275862062</v>
      </c>
    </row>
    <row r="1800" spans="1:21">
      <c r="A1800" s="41" t="s">
        <v>33</v>
      </c>
      <c r="B1800" s="41" t="s">
        <v>3282</v>
      </c>
      <c r="C1800" s="74">
        <f t="shared" si="136"/>
        <v>9.4215451902999986E-2</v>
      </c>
      <c r="D1800" s="74">
        <f t="shared" si="137"/>
        <v>2.0120033699999999E-3</v>
      </c>
      <c r="E1800" s="74">
        <f t="shared" si="138"/>
        <v>6.3439339989999996E-2</v>
      </c>
      <c r="F1800" s="74">
        <f t="shared" si="139"/>
        <v>1.0011558542999999E-2</v>
      </c>
      <c r="G1800" s="75">
        <v>1.875255E-2</v>
      </c>
      <c r="H1800" s="43">
        <v>2.3055398999999999E-4</v>
      </c>
      <c r="I1800" s="43">
        <v>1.8062772000000001E-2</v>
      </c>
      <c r="J1800" s="43">
        <v>7.1168909999999998E-4</v>
      </c>
      <c r="K1800" s="43">
        <v>2.8833853999999997E-4</v>
      </c>
      <c r="L1800" s="43">
        <v>7.9116809999999995E-5</v>
      </c>
      <c r="M1800" s="43">
        <v>9.3285891999999996E-4</v>
      </c>
      <c r="N1800" s="43">
        <v>4.5146013999999998E-2</v>
      </c>
      <c r="O1800" s="43">
        <v>1.8920503000000001E-5</v>
      </c>
      <c r="P1800" s="43">
        <v>1.4194683E-3</v>
      </c>
      <c r="Q1800" s="43">
        <v>1.4662674000000001E-4</v>
      </c>
      <c r="R1800" s="43">
        <v>5.1874449999999997E-3</v>
      </c>
      <c r="S1800" s="43">
        <v>3.2390980000000002E-3</v>
      </c>
      <c r="U1800" s="77">
        <f t="shared" si="140"/>
        <v>0.16165991379310343</v>
      </c>
    </row>
    <row r="1801" spans="1:21">
      <c r="A1801" s="41" t="s">
        <v>33</v>
      </c>
      <c r="B1801" s="41" t="s">
        <v>3283</v>
      </c>
      <c r="C1801" s="74">
        <f t="shared" si="136"/>
        <v>0.18086667971999998</v>
      </c>
      <c r="D1801" s="74">
        <f t="shared" si="137"/>
        <v>7.5999303000000001E-3</v>
      </c>
      <c r="E1801" s="74">
        <f t="shared" si="138"/>
        <v>0.14483867247999999</v>
      </c>
      <c r="F1801" s="74">
        <f t="shared" si="139"/>
        <v>1.429669794E-2</v>
      </c>
      <c r="G1801" s="75">
        <v>1.4131378999999999E-2</v>
      </c>
      <c r="H1801" s="43">
        <v>4.3839348000000001E-4</v>
      </c>
      <c r="I1801" s="43">
        <v>7.6102129000000004E-2</v>
      </c>
      <c r="J1801" s="43">
        <v>1.776953E-3</v>
      </c>
      <c r="K1801" s="43">
        <v>5.3713389999999995E-4</v>
      </c>
      <c r="L1801" s="43">
        <v>1.0220228000000001E-3</v>
      </c>
      <c r="M1801" s="43">
        <v>4.2638206E-3</v>
      </c>
      <c r="N1801" s="43">
        <v>6.8298150000000002E-2</v>
      </c>
      <c r="O1801" s="43">
        <v>3.6701269999999998E-5</v>
      </c>
      <c r="P1801" s="43">
        <v>3.6272682E-3</v>
      </c>
      <c r="Q1801" s="43">
        <v>2.7109806999999999E-4</v>
      </c>
      <c r="R1801" s="43">
        <v>5.8999806000000002E-3</v>
      </c>
      <c r="S1801" s="43">
        <v>4.4616498000000001E-3</v>
      </c>
      <c r="U1801" s="77">
        <f t="shared" si="140"/>
        <v>0.12182223275862068</v>
      </c>
    </row>
    <row r="1802" spans="1:21">
      <c r="A1802" s="41" t="s">
        <v>33</v>
      </c>
      <c r="B1802" s="41" t="s">
        <v>3284</v>
      </c>
      <c r="C1802" s="74">
        <f t="shared" ref="C1802:C1865" si="141">D1802+E1802+F1802+G1802</f>
        <v>0.47589914815900003</v>
      </c>
      <c r="D1802" s="74">
        <f t="shared" ref="D1802:D1865" si="142">J1802+K1802+L1802+M1802</f>
        <v>6.1146876999999995E-3</v>
      </c>
      <c r="E1802" s="74">
        <f t="shared" ref="E1802:E1865" si="143">H1802+I1802+N1802</f>
        <v>0.42486728241999999</v>
      </c>
      <c r="F1802" s="74">
        <f t="shared" ref="F1802:F1865" si="144">O1802+IF(P1802="x",0,P1802)+IF(Q1802="x",0,Q1802)+IF(R1802="x",0,R1802)+S1802</f>
        <v>3.1308509038999996E-2</v>
      </c>
      <c r="G1802" s="75">
        <v>1.3608669E-2</v>
      </c>
      <c r="H1802" s="43">
        <v>6.4308441999999999E-4</v>
      </c>
      <c r="I1802" s="43">
        <v>5.4549368000000001E-2</v>
      </c>
      <c r="J1802" s="43">
        <v>1.9319135999999999E-3</v>
      </c>
      <c r="K1802" s="43">
        <v>6.7706063000000003E-4</v>
      </c>
      <c r="L1802" s="43">
        <v>3.3008947000000001E-4</v>
      </c>
      <c r="M1802" s="43">
        <v>3.1756240000000002E-3</v>
      </c>
      <c r="N1802" s="43">
        <v>0.36967483000000001</v>
      </c>
      <c r="O1802" s="43">
        <v>4.4537448999999999E-5</v>
      </c>
      <c r="P1802" s="43">
        <v>3.7898806E-3</v>
      </c>
      <c r="Q1802" s="43">
        <v>4.5156519000000002E-4</v>
      </c>
      <c r="R1802" s="43">
        <v>5.0007348E-3</v>
      </c>
      <c r="S1802" s="43">
        <v>2.2021790999999999E-2</v>
      </c>
      <c r="U1802" s="77">
        <f t="shared" si="140"/>
        <v>0.11731611206896551</v>
      </c>
    </row>
    <row r="1803" spans="1:21">
      <c r="A1803" s="41" t="s">
        <v>33</v>
      </c>
      <c r="B1803" s="41" t="s">
        <v>3285</v>
      </c>
      <c r="C1803" s="74">
        <f t="shared" si="141"/>
        <v>0.13912417241</v>
      </c>
      <c r="D1803" s="74">
        <f t="shared" si="142"/>
        <v>3.3528843900000002E-3</v>
      </c>
      <c r="E1803" s="74">
        <f t="shared" si="143"/>
        <v>0.10345792681999999</v>
      </c>
      <c r="F1803" s="74">
        <f t="shared" si="144"/>
        <v>1.38779752E-2</v>
      </c>
      <c r="G1803" s="75">
        <v>1.8435386000000002E-2</v>
      </c>
      <c r="H1803" s="43">
        <v>3.1429781999999998E-4</v>
      </c>
      <c r="I1803" s="43">
        <v>5.3813896999999999E-2</v>
      </c>
      <c r="J1803" s="43">
        <v>1.1775392000000001E-3</v>
      </c>
      <c r="K1803" s="43">
        <v>3.9495661000000002E-4</v>
      </c>
      <c r="L1803" s="43">
        <v>2.0794488000000001E-4</v>
      </c>
      <c r="M1803" s="43">
        <v>1.5724437E-3</v>
      </c>
      <c r="N1803" s="43">
        <v>4.9329732000000001E-2</v>
      </c>
      <c r="O1803" s="43">
        <v>2.7497040000000001E-5</v>
      </c>
      <c r="P1803" s="43">
        <v>2.0873534999999999E-3</v>
      </c>
      <c r="Q1803" s="43">
        <v>1.8458156E-4</v>
      </c>
      <c r="R1803" s="43">
        <v>6.9528274999999997E-3</v>
      </c>
      <c r="S1803" s="43">
        <v>4.6257156000000001E-3</v>
      </c>
      <c r="U1803" s="77">
        <f t="shared" si="140"/>
        <v>0.15892574137931034</v>
      </c>
    </row>
    <row r="1804" spans="1:21">
      <c r="A1804" s="41" t="s">
        <v>33</v>
      </c>
      <c r="B1804" s="41" t="s">
        <v>3286</v>
      </c>
      <c r="C1804" s="74">
        <f t="shared" si="141"/>
        <v>0.26260502877499997</v>
      </c>
      <c r="D1804" s="74">
        <f t="shared" si="142"/>
        <v>6.00478942E-3</v>
      </c>
      <c r="E1804" s="74">
        <f t="shared" si="143"/>
        <v>0.22402558324999999</v>
      </c>
      <c r="F1804" s="74">
        <f t="shared" si="144"/>
        <v>1.5366005105E-2</v>
      </c>
      <c r="G1804" s="75">
        <v>1.7208650999999998E-2</v>
      </c>
      <c r="H1804" s="43">
        <v>4.1841025E-4</v>
      </c>
      <c r="I1804" s="43">
        <v>6.7561983000000006E-2</v>
      </c>
      <c r="J1804" s="43">
        <v>1.5904135999999999E-3</v>
      </c>
      <c r="K1804" s="43">
        <v>5.0824799999999999E-4</v>
      </c>
      <c r="L1804" s="43">
        <v>6.4863482000000001E-4</v>
      </c>
      <c r="M1804" s="43">
        <v>3.2574930000000002E-3</v>
      </c>
      <c r="N1804" s="43">
        <v>0.15604519</v>
      </c>
      <c r="O1804" s="43">
        <v>3.4811935E-5</v>
      </c>
      <c r="P1804" s="43">
        <v>3.0776975000000001E-3</v>
      </c>
      <c r="Q1804" s="43">
        <v>2.5769117000000002E-4</v>
      </c>
      <c r="R1804" s="43">
        <v>7.0238280999999998E-3</v>
      </c>
      <c r="S1804" s="43">
        <v>4.9719763999999996E-3</v>
      </c>
      <c r="U1804" s="77">
        <f t="shared" si="140"/>
        <v>0.14835043965517239</v>
      </c>
    </row>
    <row r="1805" spans="1:21">
      <c r="A1805" s="41" t="s">
        <v>33</v>
      </c>
      <c r="B1805" s="41" t="s">
        <v>3287</v>
      </c>
      <c r="C1805" s="74">
        <f t="shared" si="141"/>
        <v>0.45820744891100001</v>
      </c>
      <c r="D1805" s="74">
        <f t="shared" si="142"/>
        <v>8.8613592499999991E-3</v>
      </c>
      <c r="E1805" s="74">
        <f t="shared" si="143"/>
        <v>0.1074743906</v>
      </c>
      <c r="F1805" s="74">
        <f t="shared" si="144"/>
        <v>0.31571127906099999</v>
      </c>
      <c r="G1805" s="75">
        <v>2.616042E-2</v>
      </c>
      <c r="H1805" s="43">
        <v>5.1595436000000001E-3</v>
      </c>
      <c r="I1805" s="43">
        <v>3.3088300000000001E-2</v>
      </c>
      <c r="J1805" s="43">
        <v>5.4439246000000004E-3</v>
      </c>
      <c r="K1805" s="43">
        <v>1.8834743999999999E-3</v>
      </c>
      <c r="L1805" s="43">
        <v>3.1957695000000002E-4</v>
      </c>
      <c r="M1805" s="43">
        <v>1.2143833E-3</v>
      </c>
      <c r="N1805" s="43">
        <v>6.9226546999999999E-2</v>
      </c>
      <c r="O1805" s="43">
        <v>9.8256261000000003E-5</v>
      </c>
      <c r="P1805" s="43">
        <v>9.8228193000000005E-3</v>
      </c>
      <c r="Q1805" s="43">
        <v>4.0626621999999999E-3</v>
      </c>
      <c r="R1805" s="43">
        <v>5.0782613000000002E-3</v>
      </c>
      <c r="S1805" s="43">
        <v>0.29664928000000002</v>
      </c>
      <c r="U1805" s="77">
        <f t="shared" si="140"/>
        <v>0.22552086206896552</v>
      </c>
    </row>
    <row r="1806" spans="1:21">
      <c r="A1806" s="41" t="s">
        <v>33</v>
      </c>
      <c r="B1806" s="41" t="s">
        <v>3288</v>
      </c>
      <c r="C1806" s="74">
        <f t="shared" si="141"/>
        <v>0.13757907622099999</v>
      </c>
      <c r="D1806" s="74">
        <f t="shared" si="142"/>
        <v>3.6860381299999999E-3</v>
      </c>
      <c r="E1806" s="74">
        <f t="shared" si="143"/>
        <v>9.3706030219999986E-2</v>
      </c>
      <c r="F1806" s="74">
        <f t="shared" si="144"/>
        <v>2.6032158871000001E-2</v>
      </c>
      <c r="G1806" s="75">
        <v>1.4154849000000001E-2</v>
      </c>
      <c r="H1806" s="43">
        <v>3.8725822000000001E-4</v>
      </c>
      <c r="I1806" s="43">
        <v>3.7198587999999998E-2</v>
      </c>
      <c r="J1806" s="43">
        <v>1.3603462E-3</v>
      </c>
      <c r="K1806" s="43">
        <v>4.5721274E-4</v>
      </c>
      <c r="L1806" s="43">
        <v>2.2292019000000001E-4</v>
      </c>
      <c r="M1806" s="43">
        <v>1.645559E-3</v>
      </c>
      <c r="N1806" s="43">
        <v>5.6120183999999997E-2</v>
      </c>
      <c r="O1806" s="43">
        <v>3.1304771E-5</v>
      </c>
      <c r="P1806" s="43">
        <v>2.7300216000000002E-3</v>
      </c>
      <c r="Q1806" s="43">
        <v>1.1703273E-3</v>
      </c>
      <c r="R1806" s="43">
        <v>5.5739452000000004E-3</v>
      </c>
      <c r="S1806" s="43">
        <v>1.6526559999999999E-2</v>
      </c>
      <c r="U1806" s="77">
        <f t="shared" si="140"/>
        <v>0.12202456034482759</v>
      </c>
    </row>
    <row r="1807" spans="1:21">
      <c r="A1807" s="41" t="s">
        <v>33</v>
      </c>
      <c r="B1807" s="41" t="s">
        <v>3289</v>
      </c>
      <c r="C1807" s="74">
        <f t="shared" si="141"/>
        <v>0.224307014981</v>
      </c>
      <c r="D1807" s="74">
        <f t="shared" si="142"/>
        <v>3.073451654E-3</v>
      </c>
      <c r="E1807" s="74">
        <f t="shared" si="143"/>
        <v>0.19009819462000002</v>
      </c>
      <c r="F1807" s="74">
        <f t="shared" si="144"/>
        <v>1.6670545707000002E-2</v>
      </c>
      <c r="G1807" s="75">
        <v>1.4464823E-2</v>
      </c>
      <c r="H1807" s="43">
        <v>5.0150361999999995E-4</v>
      </c>
      <c r="I1807" s="43">
        <v>3.8097460999999999E-2</v>
      </c>
      <c r="J1807" s="43">
        <v>1.4296663999999999E-3</v>
      </c>
      <c r="K1807" s="43">
        <v>4.8293537999999998E-4</v>
      </c>
      <c r="L1807" s="43">
        <v>8.9589874000000003E-5</v>
      </c>
      <c r="M1807" s="43">
        <v>1.0712600000000001E-3</v>
      </c>
      <c r="N1807" s="43">
        <v>0.15149923000000001</v>
      </c>
      <c r="O1807" s="43">
        <v>3.2457437E-5</v>
      </c>
      <c r="P1807" s="43">
        <v>2.8494215000000002E-3</v>
      </c>
      <c r="Q1807" s="43">
        <v>1.4832366999999999E-4</v>
      </c>
      <c r="R1807" s="43">
        <v>5.5367829000000004E-3</v>
      </c>
      <c r="S1807" s="43">
        <v>8.1035602000000002E-3</v>
      </c>
      <c r="U1807" s="77">
        <f t="shared" si="140"/>
        <v>0.12469675</v>
      </c>
    </row>
    <row r="1808" spans="1:21">
      <c r="A1808" s="41" t="s">
        <v>33</v>
      </c>
      <c r="B1808" s="41" t="s">
        <v>3290</v>
      </c>
      <c r="C1808" s="74">
        <f t="shared" si="141"/>
        <v>0.14365342177000001</v>
      </c>
      <c r="D1808" s="74">
        <f t="shared" si="142"/>
        <v>3.9369343100000001E-3</v>
      </c>
      <c r="E1808" s="74">
        <f t="shared" si="143"/>
        <v>0.10119999233000002</v>
      </c>
      <c r="F1808" s="74">
        <f t="shared" si="144"/>
        <v>1.5055798129999999E-2</v>
      </c>
      <c r="G1808" s="75">
        <v>2.3460696999999999E-2</v>
      </c>
      <c r="H1808" s="43">
        <v>3.6612233000000001E-4</v>
      </c>
      <c r="I1808" s="43">
        <v>4.6807590000000003E-2</v>
      </c>
      <c r="J1808" s="43">
        <v>1.7019591000000001E-3</v>
      </c>
      <c r="K1808" s="43">
        <v>5.4813718000000001E-4</v>
      </c>
      <c r="L1808" s="43">
        <v>2.0667033000000001E-4</v>
      </c>
      <c r="M1808" s="43">
        <v>1.4801676999999999E-3</v>
      </c>
      <c r="N1808" s="43">
        <v>5.4026280000000003E-2</v>
      </c>
      <c r="O1808" s="43">
        <v>3.8973909999999997E-5</v>
      </c>
      <c r="P1808" s="43">
        <v>3.4350606E-3</v>
      </c>
      <c r="Q1808" s="43">
        <v>1.9943481999999999E-4</v>
      </c>
      <c r="R1808" s="43">
        <v>6.7416226999999999E-3</v>
      </c>
      <c r="S1808" s="43">
        <v>4.6407061000000001E-3</v>
      </c>
      <c r="U1808" s="77">
        <f t="shared" si="140"/>
        <v>0.20224738793103447</v>
      </c>
    </row>
    <row r="1809" spans="1:21">
      <c r="A1809" s="41" t="s">
        <v>33</v>
      </c>
      <c r="B1809" s="41" t="s">
        <v>3291</v>
      </c>
      <c r="C1809" s="74">
        <f t="shared" si="141"/>
        <v>0.16880885172500001</v>
      </c>
      <c r="D1809" s="74">
        <f t="shared" si="142"/>
        <v>5.3094941779999998E-3</v>
      </c>
      <c r="E1809" s="74">
        <f t="shared" si="143"/>
        <v>9.0072372980000009E-2</v>
      </c>
      <c r="F1809" s="74">
        <f t="shared" si="144"/>
        <v>2.5653930567000001E-2</v>
      </c>
      <c r="G1809" s="75">
        <v>4.7773054000000002E-2</v>
      </c>
      <c r="H1809" s="43">
        <v>5.1523598000000005E-4</v>
      </c>
      <c r="I1809" s="43">
        <v>5.6562939E-2</v>
      </c>
      <c r="J1809" s="43">
        <v>2.5757554E-3</v>
      </c>
      <c r="K1809" s="43">
        <v>8.9359955999999995E-4</v>
      </c>
      <c r="L1809" s="43">
        <v>8.8589318000000005E-5</v>
      </c>
      <c r="M1809" s="43">
        <v>1.7515498999999999E-3</v>
      </c>
      <c r="N1809" s="43">
        <v>3.2994198000000002E-2</v>
      </c>
      <c r="O1809" s="43">
        <v>6.4606677000000003E-5</v>
      </c>
      <c r="P1809" s="43">
        <v>5.2580218000000001E-3</v>
      </c>
      <c r="Q1809" s="43">
        <v>2.4300339E-4</v>
      </c>
      <c r="R1809" s="43">
        <v>9.3919807000000001E-3</v>
      </c>
      <c r="S1809" s="43">
        <v>1.0696318E-2</v>
      </c>
      <c r="U1809" s="77">
        <f t="shared" si="140"/>
        <v>0.41183667241379313</v>
      </c>
    </row>
    <row r="1810" spans="1:21">
      <c r="A1810" s="41" t="s">
        <v>33</v>
      </c>
      <c r="B1810" s="41" t="s">
        <v>3292</v>
      </c>
      <c r="C1810" s="74">
        <f t="shared" si="141"/>
        <v>0.18734883374</v>
      </c>
      <c r="D1810" s="74">
        <f t="shared" si="142"/>
        <v>3.6890399699999999E-3</v>
      </c>
      <c r="E1810" s="74">
        <f t="shared" si="143"/>
        <v>0.14938898704</v>
      </c>
      <c r="F1810" s="74">
        <f t="shared" si="144"/>
        <v>2.1380953729999999E-2</v>
      </c>
      <c r="G1810" s="75">
        <v>1.2889853E-2</v>
      </c>
      <c r="H1810" s="43">
        <v>4.1088604000000001E-4</v>
      </c>
      <c r="I1810" s="43">
        <v>4.7347921000000001E-2</v>
      </c>
      <c r="J1810" s="43">
        <v>1.3486520999999999E-3</v>
      </c>
      <c r="K1810" s="43">
        <v>4.1372834999999999E-4</v>
      </c>
      <c r="L1810" s="43">
        <v>2.3105232000000001E-4</v>
      </c>
      <c r="M1810" s="43">
        <v>1.6956072000000001E-3</v>
      </c>
      <c r="N1810" s="43">
        <v>0.10163018</v>
      </c>
      <c r="O1810" s="43">
        <v>2.9309990000000002E-5</v>
      </c>
      <c r="P1810" s="43">
        <v>2.6330822999999998E-3</v>
      </c>
      <c r="Q1810" s="43">
        <v>2.0164594000000001E-4</v>
      </c>
      <c r="R1810" s="43">
        <v>4.1785985000000001E-3</v>
      </c>
      <c r="S1810" s="43">
        <v>1.4338317E-2</v>
      </c>
      <c r="U1810" s="77">
        <f t="shared" ref="U1810:U1873" si="145">G1810/0.116</f>
        <v>0.11111942241379309</v>
      </c>
    </row>
    <row r="1811" spans="1:21">
      <c r="A1811" s="41" t="s">
        <v>33</v>
      </c>
      <c r="B1811" s="41" t="s">
        <v>3293</v>
      </c>
      <c r="C1811" s="74">
        <f t="shared" si="141"/>
        <v>1.3060150425379999</v>
      </c>
      <c r="D1811" s="74">
        <f t="shared" si="142"/>
        <v>1.1878327060000001E-2</v>
      </c>
      <c r="E1811" s="74">
        <f t="shared" si="143"/>
        <v>1.2448975758900001</v>
      </c>
      <c r="F1811" s="74">
        <f t="shared" si="144"/>
        <v>2.1826168587999999E-2</v>
      </c>
      <c r="G1811" s="75">
        <v>2.7412971000000001E-2</v>
      </c>
      <c r="H1811" s="43">
        <v>8.7552588999999996E-4</v>
      </c>
      <c r="I1811" s="43">
        <v>7.5688249999999999E-2</v>
      </c>
      <c r="J1811" s="43">
        <v>2.2216986E-3</v>
      </c>
      <c r="K1811" s="43">
        <v>7.8944849999999995E-4</v>
      </c>
      <c r="L1811" s="43">
        <v>6.1452565999999995E-4</v>
      </c>
      <c r="M1811" s="43">
        <v>8.2526543000000004E-3</v>
      </c>
      <c r="N1811" s="43">
        <v>1.1683338000000001</v>
      </c>
      <c r="O1811" s="43">
        <v>4.9975007999999997E-5</v>
      </c>
      <c r="P1811" s="43">
        <v>4.1920211999999998E-3</v>
      </c>
      <c r="Q1811" s="43">
        <v>5.9244487999999997E-4</v>
      </c>
      <c r="R1811" s="43">
        <v>9.0705113000000004E-3</v>
      </c>
      <c r="S1811" s="43">
        <v>7.9212161999999992E-3</v>
      </c>
      <c r="U1811" s="77">
        <f t="shared" si="145"/>
        <v>0.23631871551724137</v>
      </c>
    </row>
    <row r="1812" spans="1:21">
      <c r="A1812" s="41" t="s">
        <v>33</v>
      </c>
      <c r="B1812" s="41" t="s">
        <v>3294</v>
      </c>
      <c r="C1812" s="74">
        <f t="shared" si="141"/>
        <v>0.29201922874300001</v>
      </c>
      <c r="D1812" s="74">
        <f t="shared" si="142"/>
        <v>5.9753041500000001E-3</v>
      </c>
      <c r="E1812" s="74">
        <f t="shared" si="143"/>
        <v>0.2073550428</v>
      </c>
      <c r="F1812" s="74">
        <f t="shared" si="144"/>
        <v>6.2838144792999998E-2</v>
      </c>
      <c r="G1812" s="75">
        <v>1.5850737E-2</v>
      </c>
      <c r="H1812" s="43">
        <v>1.7468728000000001E-3</v>
      </c>
      <c r="I1812" s="43">
        <v>3.607196E-2</v>
      </c>
      <c r="J1812" s="43">
        <v>2.1955875999999999E-3</v>
      </c>
      <c r="K1812" s="43">
        <v>6.9921095999999998E-4</v>
      </c>
      <c r="L1812" s="43">
        <v>4.1766729000000002E-4</v>
      </c>
      <c r="M1812" s="43">
        <v>2.6628382999999999E-3</v>
      </c>
      <c r="N1812" s="43">
        <v>0.16953620999999999</v>
      </c>
      <c r="O1812" s="43">
        <v>4.9191862999999998E-5</v>
      </c>
      <c r="P1812" s="43">
        <v>4.3823009000000003E-3</v>
      </c>
      <c r="Q1812" s="43">
        <v>4.3035213000000002E-4</v>
      </c>
      <c r="R1812" s="43">
        <v>9.1505418999999998E-3</v>
      </c>
      <c r="S1812" s="43">
        <v>4.8825757999999997E-2</v>
      </c>
      <c r="U1812" s="77">
        <f t="shared" si="145"/>
        <v>0.13664428448275862</v>
      </c>
    </row>
    <row r="1813" spans="1:21">
      <c r="A1813" s="41" t="s">
        <v>33</v>
      </c>
      <c r="B1813" s="41" t="s">
        <v>3295</v>
      </c>
      <c r="C1813" s="74">
        <f t="shared" si="141"/>
        <v>0.14142544137099999</v>
      </c>
      <c r="D1813" s="74">
        <f t="shared" si="142"/>
        <v>5.4582865500000001E-3</v>
      </c>
      <c r="E1813" s="74">
        <f t="shared" si="143"/>
        <v>0.10235176391</v>
      </c>
      <c r="F1813" s="74">
        <f t="shared" si="144"/>
        <v>1.8679163911E-2</v>
      </c>
      <c r="G1813" s="75">
        <v>1.4936227E-2</v>
      </c>
      <c r="H1813" s="43">
        <v>4.7113591000000002E-4</v>
      </c>
      <c r="I1813" s="43">
        <v>5.2677178999999998E-2</v>
      </c>
      <c r="J1813" s="43">
        <v>2.1086296000000001E-3</v>
      </c>
      <c r="K1813" s="43">
        <v>6.9248143000000002E-4</v>
      </c>
      <c r="L1813" s="43">
        <v>3.6528792000000001E-4</v>
      </c>
      <c r="M1813" s="43">
        <v>2.2918876E-3</v>
      </c>
      <c r="N1813" s="43">
        <v>4.9203449000000003E-2</v>
      </c>
      <c r="O1813" s="43">
        <v>4.8712360999999998E-5</v>
      </c>
      <c r="P1813" s="43">
        <v>4.3657445999999997E-3</v>
      </c>
      <c r="Q1813" s="43">
        <v>2.6154165000000001E-4</v>
      </c>
      <c r="R1813" s="43">
        <v>8.3672344999999992E-3</v>
      </c>
      <c r="S1813" s="43">
        <v>5.6359308000000002E-3</v>
      </c>
      <c r="U1813" s="77">
        <f t="shared" si="145"/>
        <v>0.12876057758620688</v>
      </c>
    </row>
    <row r="1814" spans="1:21">
      <c r="A1814" s="41" t="s">
        <v>33</v>
      </c>
      <c r="B1814" s="41" t="s">
        <v>3296</v>
      </c>
      <c r="C1814" s="74">
        <f t="shared" si="141"/>
        <v>1.0009967383579998</v>
      </c>
      <c r="D1814" s="74">
        <f t="shared" si="142"/>
        <v>3.5846145929999997E-3</v>
      </c>
      <c r="E1814" s="74">
        <f t="shared" si="143"/>
        <v>0.79656737724999993</v>
      </c>
      <c r="F1814" s="74">
        <f t="shared" si="144"/>
        <v>1.0672806514999999E-2</v>
      </c>
      <c r="G1814" s="75">
        <v>0.19017194000000001</v>
      </c>
      <c r="H1814" s="43">
        <v>2.8870825000000002E-4</v>
      </c>
      <c r="I1814" s="43">
        <v>1.6302298999999999E-2</v>
      </c>
      <c r="J1814" s="43">
        <v>9.0458369999999995E-4</v>
      </c>
      <c r="K1814" s="43">
        <v>3.5607850999999998E-4</v>
      </c>
      <c r="L1814" s="43">
        <v>6.1948782999999999E-5</v>
      </c>
      <c r="M1814" s="43">
        <v>2.2620036E-3</v>
      </c>
      <c r="N1814" s="43">
        <v>0.77997636999999997</v>
      </c>
      <c r="O1814" s="43">
        <v>2.3519705000000002E-5</v>
      </c>
      <c r="P1814" s="43">
        <v>1.8850734000000001E-3</v>
      </c>
      <c r="Q1814" s="43">
        <v>2.1255431000000001E-4</v>
      </c>
      <c r="R1814" s="43">
        <v>4.8576768999999999E-3</v>
      </c>
      <c r="S1814" s="43">
        <v>3.6939821999999998E-3</v>
      </c>
      <c r="U1814" s="77">
        <f t="shared" si="145"/>
        <v>1.639413275862069</v>
      </c>
    </row>
    <row r="1815" spans="1:21">
      <c r="A1815" s="41" t="s">
        <v>33</v>
      </c>
      <c r="B1815" s="41" t="s">
        <v>3297</v>
      </c>
      <c r="C1815" s="74">
        <f t="shared" si="141"/>
        <v>0.12857225452000001</v>
      </c>
      <c r="D1815" s="74">
        <f t="shared" si="142"/>
        <v>5.45652702E-3</v>
      </c>
      <c r="E1815" s="74">
        <f t="shared" si="143"/>
        <v>7.6321743800000008E-2</v>
      </c>
      <c r="F1815" s="74">
        <f t="shared" si="144"/>
        <v>2.6449391699999998E-2</v>
      </c>
      <c r="G1815" s="75">
        <v>2.0344592000000002E-2</v>
      </c>
      <c r="H1815" s="43">
        <v>2.6919428E-3</v>
      </c>
      <c r="I1815" s="43">
        <v>4.8349978000000002E-2</v>
      </c>
      <c r="J1815" s="43">
        <v>2.7190706999999999E-3</v>
      </c>
      <c r="K1815" s="43">
        <v>1.3959978E-3</v>
      </c>
      <c r="L1815" s="43">
        <v>1.9314772000000001E-4</v>
      </c>
      <c r="M1815" s="43">
        <v>1.1483108000000001E-3</v>
      </c>
      <c r="N1815" s="43">
        <v>2.5279823E-2</v>
      </c>
      <c r="O1815" s="43">
        <v>5.7042949999999999E-5</v>
      </c>
      <c r="P1815" s="43">
        <v>5.3114850999999999E-3</v>
      </c>
      <c r="Q1815" s="43">
        <v>3.7571464999999998E-4</v>
      </c>
      <c r="R1815" s="43">
        <v>7.2804489999999996E-3</v>
      </c>
      <c r="S1815" s="43">
        <v>1.3424699999999999E-2</v>
      </c>
      <c r="U1815" s="77">
        <f t="shared" si="145"/>
        <v>0.17538441379310346</v>
      </c>
    </row>
    <row r="1816" spans="1:21">
      <c r="A1816" s="41" t="s">
        <v>33</v>
      </c>
      <c r="B1816" s="41" t="s">
        <v>3298</v>
      </c>
      <c r="C1816" s="74">
        <f t="shared" si="141"/>
        <v>0.14211628319899999</v>
      </c>
      <c r="D1816" s="74">
        <f t="shared" si="142"/>
        <v>3.8241932799999998E-3</v>
      </c>
      <c r="E1816" s="74">
        <f t="shared" si="143"/>
        <v>9.9942837300000004E-2</v>
      </c>
      <c r="F1816" s="74">
        <f t="shared" si="144"/>
        <v>2.2127781619E-2</v>
      </c>
      <c r="G1816" s="75">
        <v>1.6221471000000001E-2</v>
      </c>
      <c r="H1816" s="43">
        <v>3.4360430000000001E-4</v>
      </c>
      <c r="I1816" s="43">
        <v>4.1351527999999999E-2</v>
      </c>
      <c r="J1816" s="43">
        <v>1.7084108999999999E-3</v>
      </c>
      <c r="K1816" s="43">
        <v>6.2972896000000004E-4</v>
      </c>
      <c r="L1816" s="43">
        <v>1.7841611999999999E-4</v>
      </c>
      <c r="M1816" s="43">
        <v>1.3076373000000001E-3</v>
      </c>
      <c r="N1816" s="43">
        <v>5.8247704999999997E-2</v>
      </c>
      <c r="O1816" s="43">
        <v>4.4409008999999999E-5</v>
      </c>
      <c r="P1816" s="43">
        <v>3.5184693999999999E-3</v>
      </c>
      <c r="Q1816" s="43">
        <v>1.8234861000000001E-4</v>
      </c>
      <c r="R1816" s="43">
        <v>1.1801684999999999E-2</v>
      </c>
      <c r="S1816" s="43">
        <v>6.5808695999999998E-3</v>
      </c>
      <c r="U1816" s="77">
        <f t="shared" si="145"/>
        <v>0.13984026724137932</v>
      </c>
    </row>
    <row r="1817" spans="1:21">
      <c r="A1817" s="41" t="s">
        <v>33</v>
      </c>
      <c r="B1817" s="41" t="s">
        <v>3299</v>
      </c>
      <c r="C1817" s="74">
        <f t="shared" si="141"/>
        <v>0.150935486146</v>
      </c>
      <c r="D1817" s="74">
        <f t="shared" si="142"/>
        <v>5.8696437300000005E-3</v>
      </c>
      <c r="E1817" s="74">
        <f t="shared" si="143"/>
        <v>0.10693062816</v>
      </c>
      <c r="F1817" s="74">
        <f t="shared" si="144"/>
        <v>1.5051755255999999E-2</v>
      </c>
      <c r="G1817" s="75">
        <v>2.3083459000000001E-2</v>
      </c>
      <c r="H1817" s="43">
        <v>4.6707315999999999E-4</v>
      </c>
      <c r="I1817" s="43">
        <v>6.2606489000000001E-2</v>
      </c>
      <c r="J1817" s="43">
        <v>1.7776770999999999E-3</v>
      </c>
      <c r="K1817" s="43">
        <v>5.7506223000000005E-4</v>
      </c>
      <c r="L1817" s="43">
        <v>4.5632609999999999E-4</v>
      </c>
      <c r="M1817" s="43">
        <v>3.0605783000000001E-3</v>
      </c>
      <c r="N1817" s="43">
        <v>4.3857066E-2</v>
      </c>
      <c r="O1817" s="43">
        <v>3.8821006000000003E-5</v>
      </c>
      <c r="P1817" s="43">
        <v>3.4395312000000001E-3</v>
      </c>
      <c r="Q1817" s="43">
        <v>2.5687704999999999E-4</v>
      </c>
      <c r="R1817" s="43">
        <v>6.0857013999999999E-3</v>
      </c>
      <c r="S1817" s="43">
        <v>5.2308245999999996E-3</v>
      </c>
      <c r="U1817" s="77">
        <f t="shared" si="145"/>
        <v>0.19899533620689655</v>
      </c>
    </row>
    <row r="1818" spans="1:21">
      <c r="A1818" s="41" t="s">
        <v>33</v>
      </c>
      <c r="B1818" s="41" t="s">
        <v>3300</v>
      </c>
      <c r="C1818" s="74">
        <f t="shared" si="141"/>
        <v>0.152745055569</v>
      </c>
      <c r="D1818" s="74">
        <f t="shared" si="142"/>
        <v>4.3228512E-3</v>
      </c>
      <c r="E1818" s="74">
        <f t="shared" si="143"/>
        <v>0.10141328631999999</v>
      </c>
      <c r="F1818" s="74">
        <f t="shared" si="144"/>
        <v>1.7295325048999999E-2</v>
      </c>
      <c r="G1818" s="75">
        <v>2.9713593E-2</v>
      </c>
      <c r="H1818" s="43">
        <v>5.1725432E-4</v>
      </c>
      <c r="I1818" s="43">
        <v>6.1148954999999998E-2</v>
      </c>
      <c r="J1818" s="43">
        <v>1.7345456999999999E-3</v>
      </c>
      <c r="K1818" s="43">
        <v>5.6370259000000005E-4</v>
      </c>
      <c r="L1818" s="43">
        <v>2.0410211E-4</v>
      </c>
      <c r="M1818" s="43">
        <v>1.8205007999999999E-3</v>
      </c>
      <c r="N1818" s="43">
        <v>3.9747076999999999E-2</v>
      </c>
      <c r="O1818" s="43">
        <v>3.9346459000000001E-5</v>
      </c>
      <c r="P1818" s="43">
        <v>3.2413486E-3</v>
      </c>
      <c r="Q1818" s="43">
        <v>4.6392519000000001E-4</v>
      </c>
      <c r="R1818" s="43">
        <v>7.6935587999999999E-3</v>
      </c>
      <c r="S1818" s="43">
        <v>5.8571459999999997E-3</v>
      </c>
      <c r="U1818" s="77">
        <f t="shared" si="145"/>
        <v>0.25615166379310345</v>
      </c>
    </row>
    <row r="1819" spans="1:21">
      <c r="A1819" s="41" t="s">
        <v>33</v>
      </c>
      <c r="B1819" s="41" t="s">
        <v>3301</v>
      </c>
      <c r="C1819" s="74">
        <f t="shared" si="141"/>
        <v>9.6706237927999997E-2</v>
      </c>
      <c r="D1819" s="74">
        <f t="shared" si="142"/>
        <v>2.232713402E-3</v>
      </c>
      <c r="E1819" s="74">
        <f t="shared" si="143"/>
        <v>7.8296522620000003E-2</v>
      </c>
      <c r="F1819" s="74">
        <f t="shared" si="144"/>
        <v>8.3003120059999998E-3</v>
      </c>
      <c r="G1819" s="75">
        <v>7.8766899000000008E-3</v>
      </c>
      <c r="H1819" s="43">
        <v>2.2376462000000001E-4</v>
      </c>
      <c r="I1819" s="43">
        <v>3.0972874000000001E-2</v>
      </c>
      <c r="J1819" s="43">
        <v>9.7876220000000006E-4</v>
      </c>
      <c r="K1819" s="43">
        <v>3.1767660000000001E-4</v>
      </c>
      <c r="L1819" s="43">
        <v>3.6961771999999999E-5</v>
      </c>
      <c r="M1819" s="43">
        <v>8.9931283000000003E-4</v>
      </c>
      <c r="N1819" s="43">
        <v>4.7099884000000002E-2</v>
      </c>
      <c r="O1819" s="43">
        <v>2.2392756E-5</v>
      </c>
      <c r="P1819" s="43">
        <v>1.8896115E-3</v>
      </c>
      <c r="Q1819" s="43">
        <v>1.0369935E-4</v>
      </c>
      <c r="R1819" s="43">
        <v>3.5995856E-3</v>
      </c>
      <c r="S1819" s="43">
        <v>2.6850227999999999E-3</v>
      </c>
      <c r="U1819" s="77">
        <f t="shared" si="145"/>
        <v>6.7902499137931033E-2</v>
      </c>
    </row>
    <row r="1820" spans="1:21">
      <c r="A1820" s="41" t="s">
        <v>33</v>
      </c>
      <c r="B1820" s="41" t="s">
        <v>3302</v>
      </c>
      <c r="C1820" s="74">
        <f t="shared" si="141"/>
        <v>0.21952322088899998</v>
      </c>
      <c r="D1820" s="74">
        <f t="shared" si="142"/>
        <v>3.6241719700000003E-3</v>
      </c>
      <c r="E1820" s="74">
        <f t="shared" si="143"/>
        <v>0.18355034535999998</v>
      </c>
      <c r="F1820" s="74">
        <f t="shared" si="144"/>
        <v>1.6415448558999998E-2</v>
      </c>
      <c r="G1820" s="75">
        <v>1.5933255E-2</v>
      </c>
      <c r="H1820" s="43">
        <v>4.1012736000000001E-4</v>
      </c>
      <c r="I1820" s="43">
        <v>3.2385628E-2</v>
      </c>
      <c r="J1820" s="43">
        <v>1.7795962999999999E-3</v>
      </c>
      <c r="K1820" s="43">
        <v>6.0597825000000005E-4</v>
      </c>
      <c r="L1820" s="43">
        <v>1.1162512E-4</v>
      </c>
      <c r="M1820" s="43">
        <v>1.1269723000000001E-3</v>
      </c>
      <c r="N1820" s="43">
        <v>0.15075458999999999</v>
      </c>
      <c r="O1820" s="43">
        <v>4.2445189000000001E-5</v>
      </c>
      <c r="P1820" s="43">
        <v>3.7638631000000001E-3</v>
      </c>
      <c r="Q1820" s="43">
        <v>2.5453377E-4</v>
      </c>
      <c r="R1820" s="43">
        <v>7.5472133999999998E-3</v>
      </c>
      <c r="S1820" s="43">
        <v>4.8073930999999997E-3</v>
      </c>
      <c r="U1820" s="77">
        <f t="shared" si="145"/>
        <v>0.13735564655172414</v>
      </c>
    </row>
    <row r="1821" spans="1:21">
      <c r="A1821" s="41" t="s">
        <v>33</v>
      </c>
      <c r="B1821" s="41" t="s">
        <v>3303</v>
      </c>
      <c r="C1821" s="74">
        <f t="shared" si="141"/>
        <v>0.21938083903700001</v>
      </c>
      <c r="D1821" s="74">
        <f t="shared" si="142"/>
        <v>2.6644067599999998E-3</v>
      </c>
      <c r="E1821" s="74">
        <f t="shared" si="143"/>
        <v>0.19522979697000001</v>
      </c>
      <c r="F1821" s="74">
        <f t="shared" si="144"/>
        <v>1.5289522906999999E-2</v>
      </c>
      <c r="G1821" s="75">
        <v>6.1971124000000004E-3</v>
      </c>
      <c r="H1821" s="43">
        <v>4.0094297000000002E-4</v>
      </c>
      <c r="I1821" s="43">
        <v>2.2408634E-2</v>
      </c>
      <c r="J1821" s="43">
        <v>7.6545240000000004E-4</v>
      </c>
      <c r="K1821" s="43">
        <v>2.8677822E-4</v>
      </c>
      <c r="L1821" s="43">
        <v>1.3585594E-4</v>
      </c>
      <c r="M1821" s="43">
        <v>1.4763202E-3</v>
      </c>
      <c r="N1821" s="43">
        <v>0.17242022000000001</v>
      </c>
      <c r="O1821" s="43">
        <v>2.4842476999999998E-5</v>
      </c>
      <c r="P1821" s="43">
        <v>1.5039541999999999E-3</v>
      </c>
      <c r="Q1821" s="43">
        <v>2.0518793000000001E-4</v>
      </c>
      <c r="R1821" s="43">
        <v>4.8472823999999998E-3</v>
      </c>
      <c r="S1821" s="43">
        <v>8.7082558999999997E-3</v>
      </c>
      <c r="U1821" s="77">
        <f t="shared" si="145"/>
        <v>5.3423382758620692E-2</v>
      </c>
    </row>
    <row r="1822" spans="1:21">
      <c r="A1822" s="41" t="s">
        <v>33</v>
      </c>
      <c r="B1822" s="41" t="s">
        <v>3304</v>
      </c>
      <c r="C1822" s="74">
        <f t="shared" si="141"/>
        <v>0.20967535442599999</v>
      </c>
      <c r="D1822" s="74">
        <f t="shared" si="142"/>
        <v>6.8291582999999998E-3</v>
      </c>
      <c r="E1822" s="74">
        <f t="shared" si="143"/>
        <v>0.16801328015</v>
      </c>
      <c r="F1822" s="74">
        <f t="shared" si="144"/>
        <v>1.8026934976000001E-2</v>
      </c>
      <c r="G1822" s="75">
        <v>1.6805981000000001E-2</v>
      </c>
      <c r="H1822" s="43">
        <v>5.2735314999999999E-4</v>
      </c>
      <c r="I1822" s="43">
        <v>8.0310154999999994E-2</v>
      </c>
      <c r="J1822" s="43">
        <v>2.134333E-3</v>
      </c>
      <c r="K1822" s="43">
        <v>6.7814337999999997E-4</v>
      </c>
      <c r="L1822" s="43">
        <v>3.4159642E-4</v>
      </c>
      <c r="M1822" s="43">
        <v>3.6750855E-3</v>
      </c>
      <c r="N1822" s="43">
        <v>8.7175771999999999E-2</v>
      </c>
      <c r="O1822" s="43">
        <v>4.9134985999999998E-5</v>
      </c>
      <c r="P1822" s="43">
        <v>3.9770140999999997E-3</v>
      </c>
      <c r="Q1822" s="43">
        <v>2.4165999E-4</v>
      </c>
      <c r="R1822" s="43">
        <v>7.0932351000000003E-3</v>
      </c>
      <c r="S1822" s="43">
        <v>6.6658908000000001E-3</v>
      </c>
      <c r="U1822" s="77">
        <f t="shared" si="145"/>
        <v>0.14487914655172415</v>
      </c>
    </row>
    <row r="1823" spans="1:21">
      <c r="A1823" s="41" t="s">
        <v>33</v>
      </c>
      <c r="B1823" s="41" t="s">
        <v>3305</v>
      </c>
      <c r="C1823" s="74">
        <f t="shared" si="141"/>
        <v>1.3773312819700001</v>
      </c>
      <c r="D1823" s="74">
        <f t="shared" si="142"/>
        <v>8.962301419999999E-3</v>
      </c>
      <c r="E1823" s="74">
        <f t="shared" si="143"/>
        <v>0.66950739449999996</v>
      </c>
      <c r="F1823" s="74">
        <f t="shared" si="144"/>
        <v>6.294495605E-2</v>
      </c>
      <c r="G1823" s="75">
        <v>0.63591662999999998</v>
      </c>
      <c r="H1823" s="43">
        <v>1.8191024999999999E-3</v>
      </c>
      <c r="I1823" s="43">
        <v>8.9497391999999995E-2</v>
      </c>
      <c r="J1823" s="43">
        <v>3.8073482E-3</v>
      </c>
      <c r="K1823" s="43">
        <v>1.6763825000000001E-3</v>
      </c>
      <c r="L1823" s="43">
        <v>2.4545162000000001E-4</v>
      </c>
      <c r="M1823" s="43">
        <v>3.2331191E-3</v>
      </c>
      <c r="N1823" s="43">
        <v>0.57819089999999995</v>
      </c>
      <c r="O1823" s="43">
        <v>1.0299925E-4</v>
      </c>
      <c r="P1823" s="43">
        <v>7.2995066999999997E-3</v>
      </c>
      <c r="Q1823" s="43">
        <v>1.5102091E-3</v>
      </c>
      <c r="R1823" s="43">
        <v>3.0989429999999998E-2</v>
      </c>
      <c r="S1823" s="43">
        <v>2.3042811E-2</v>
      </c>
      <c r="U1823" s="77">
        <f t="shared" si="145"/>
        <v>5.4820399137931028</v>
      </c>
    </row>
    <row r="1824" spans="1:21">
      <c r="A1824" s="41" t="s">
        <v>33</v>
      </c>
      <c r="B1824" s="41" t="s">
        <v>3306</v>
      </c>
      <c r="C1824" s="74">
        <f t="shared" si="141"/>
        <v>0.81627087795999997</v>
      </c>
      <c r="D1824" s="74">
        <f t="shared" si="142"/>
        <v>2.80769848E-2</v>
      </c>
      <c r="E1824" s="74">
        <f t="shared" si="143"/>
        <v>0.62208170309999999</v>
      </c>
      <c r="F1824" s="74">
        <f t="shared" si="144"/>
        <v>7.9485444059999993E-2</v>
      </c>
      <c r="G1824" s="75">
        <v>8.6626746000000004E-2</v>
      </c>
      <c r="H1824" s="43">
        <v>2.0373130999999998E-3</v>
      </c>
      <c r="I1824" s="43">
        <v>0.26933298</v>
      </c>
      <c r="J1824" s="43">
        <v>9.1443132999999999E-3</v>
      </c>
      <c r="K1824" s="43">
        <v>2.9519394999999999E-3</v>
      </c>
      <c r="L1824" s="43">
        <v>2.7494580000000002E-3</v>
      </c>
      <c r="M1824" s="43">
        <v>1.3231273999999999E-2</v>
      </c>
      <c r="N1824" s="43">
        <v>0.35071141</v>
      </c>
      <c r="O1824" s="43">
        <v>2.0606005999999999E-4</v>
      </c>
      <c r="P1824" s="43">
        <v>1.9079074000000001E-2</v>
      </c>
      <c r="Q1824" s="43">
        <v>1.134192E-3</v>
      </c>
      <c r="R1824" s="43">
        <v>3.5108832999999999E-2</v>
      </c>
      <c r="S1824" s="43">
        <v>2.3957284999999998E-2</v>
      </c>
      <c r="U1824" s="77">
        <f t="shared" si="145"/>
        <v>0.74678229310344824</v>
      </c>
    </row>
    <row r="1825" spans="1:21">
      <c r="A1825" s="41" t="s">
        <v>33</v>
      </c>
      <c r="B1825" s="41" t="s">
        <v>3307</v>
      </c>
      <c r="C1825" s="74">
        <f t="shared" si="141"/>
        <v>0.90570616256000003</v>
      </c>
      <c r="D1825" s="74">
        <f t="shared" si="142"/>
        <v>2.4195646179999999E-2</v>
      </c>
      <c r="E1825" s="74">
        <f t="shared" si="143"/>
        <v>0.62390308360000002</v>
      </c>
      <c r="F1825" s="74">
        <f t="shared" si="144"/>
        <v>0.12819134277999999</v>
      </c>
      <c r="G1825" s="75">
        <v>0.12941609000000001</v>
      </c>
      <c r="H1825" s="43">
        <v>2.8864536E-3</v>
      </c>
      <c r="I1825" s="43">
        <v>0.36059584</v>
      </c>
      <c r="J1825" s="43">
        <v>1.3526755E-2</v>
      </c>
      <c r="K1825" s="43">
        <v>4.3563344999999996E-3</v>
      </c>
      <c r="L1825" s="43">
        <v>6.0926668000000001E-4</v>
      </c>
      <c r="M1825" s="43">
        <v>5.7032899999999997E-3</v>
      </c>
      <c r="N1825" s="43">
        <v>0.26042079000000001</v>
      </c>
      <c r="O1825" s="43">
        <v>3.1624697999999999E-4</v>
      </c>
      <c r="P1825" s="43">
        <v>2.6958962999999999E-2</v>
      </c>
      <c r="Q1825" s="43">
        <v>1.3465797999999999E-3</v>
      </c>
      <c r="R1825" s="43">
        <v>6.1488675E-2</v>
      </c>
      <c r="S1825" s="43">
        <v>3.8080877999999999E-2</v>
      </c>
      <c r="U1825" s="77">
        <f t="shared" si="145"/>
        <v>1.1156559482758621</v>
      </c>
    </row>
    <row r="1826" spans="1:21">
      <c r="A1826" s="41" t="s">
        <v>33</v>
      </c>
      <c r="B1826" s="41" t="s">
        <v>3308</v>
      </c>
      <c r="C1826" s="74">
        <f t="shared" si="141"/>
        <v>2.1008329834800001</v>
      </c>
      <c r="D1826" s="74">
        <f t="shared" si="142"/>
        <v>2.3329684199999999E-2</v>
      </c>
      <c r="E1826" s="74">
        <f t="shared" si="143"/>
        <v>1.3605965573000001</v>
      </c>
      <c r="F1826" s="74">
        <f t="shared" si="144"/>
        <v>6.6860191979999997E-2</v>
      </c>
      <c r="G1826" s="75">
        <v>0.65004655</v>
      </c>
      <c r="H1826" s="43">
        <v>1.9286672999999999E-3</v>
      </c>
      <c r="I1826" s="43">
        <v>0.13938279000000001</v>
      </c>
      <c r="J1826" s="43">
        <v>6.0894696000000003E-3</v>
      </c>
      <c r="K1826" s="43">
        <v>2.1781411999999998E-3</v>
      </c>
      <c r="L1826" s="43">
        <v>1.0262013999999999E-3</v>
      </c>
      <c r="M1826" s="43">
        <v>1.4035872E-2</v>
      </c>
      <c r="N1826" s="43">
        <v>1.2192851</v>
      </c>
      <c r="O1826" s="43">
        <v>1.4827237999999999E-4</v>
      </c>
      <c r="P1826" s="43">
        <v>1.2202416000000001E-2</v>
      </c>
      <c r="Q1826" s="43">
        <v>1.0883276E-3</v>
      </c>
      <c r="R1826" s="43">
        <v>3.1558312999999998E-2</v>
      </c>
      <c r="S1826" s="43">
        <v>2.1862863E-2</v>
      </c>
      <c r="U1826" s="77">
        <f t="shared" si="145"/>
        <v>5.6038495689655168</v>
      </c>
    </row>
    <row r="1827" spans="1:21">
      <c r="A1827" s="41" t="s">
        <v>33</v>
      </c>
      <c r="B1827" s="41" t="s">
        <v>3309</v>
      </c>
      <c r="C1827" s="74">
        <f t="shared" si="141"/>
        <v>0.56516117762999996</v>
      </c>
      <c r="D1827" s="74">
        <f t="shared" si="142"/>
        <v>1.2069211100000001E-2</v>
      </c>
      <c r="E1827" s="74">
        <f t="shared" si="143"/>
        <v>0.380547472</v>
      </c>
      <c r="F1827" s="74">
        <f t="shared" si="144"/>
        <v>6.0055374529999997E-2</v>
      </c>
      <c r="G1827" s="75">
        <v>0.11248912</v>
      </c>
      <c r="H1827" s="43">
        <v>1.3830019999999999E-3</v>
      </c>
      <c r="I1827" s="43">
        <v>0.10835142</v>
      </c>
      <c r="J1827" s="43">
        <v>4.2691409000000001E-3</v>
      </c>
      <c r="K1827" s="43">
        <v>1.7296287E-3</v>
      </c>
      <c r="L1827" s="43">
        <v>4.7459040000000002E-4</v>
      </c>
      <c r="M1827" s="43">
        <v>5.5958511000000002E-3</v>
      </c>
      <c r="N1827" s="43">
        <v>0.27081305</v>
      </c>
      <c r="O1827" s="43">
        <v>1.134966E-4</v>
      </c>
      <c r="P1827" s="43">
        <v>8.5148281999999995E-3</v>
      </c>
      <c r="Q1827" s="43">
        <v>8.7955572999999997E-4</v>
      </c>
      <c r="R1827" s="43">
        <v>3.1117427999999999E-2</v>
      </c>
      <c r="S1827" s="43">
        <v>1.9430065999999999E-2</v>
      </c>
      <c r="U1827" s="77">
        <f t="shared" si="145"/>
        <v>0.96973379310344821</v>
      </c>
    </row>
    <row r="1828" spans="1:21">
      <c r="A1828" s="41" t="s">
        <v>33</v>
      </c>
      <c r="B1828" s="41" t="s">
        <v>3310</v>
      </c>
      <c r="C1828" s="74">
        <f t="shared" si="141"/>
        <v>1.08421296122</v>
      </c>
      <c r="D1828" s="74">
        <f t="shared" si="142"/>
        <v>4.5558103700000005E-2</v>
      </c>
      <c r="E1828" s="74">
        <f t="shared" si="143"/>
        <v>0.8682415483</v>
      </c>
      <c r="F1828" s="74">
        <f t="shared" si="144"/>
        <v>8.5702161219999989E-2</v>
      </c>
      <c r="G1828" s="75">
        <v>8.4711148E-2</v>
      </c>
      <c r="H1828" s="43">
        <v>2.6279683000000002E-3</v>
      </c>
      <c r="I1828" s="43">
        <v>0.45619743000000001</v>
      </c>
      <c r="J1828" s="43">
        <v>1.065202E-2</v>
      </c>
      <c r="K1828" s="43">
        <v>3.2198718999999999E-3</v>
      </c>
      <c r="L1828" s="43">
        <v>6.1265588000000001E-3</v>
      </c>
      <c r="M1828" s="43">
        <v>2.5559653000000002E-2</v>
      </c>
      <c r="N1828" s="43">
        <v>0.40941614999999998</v>
      </c>
      <c r="O1828" s="43">
        <v>2.2000732E-4</v>
      </c>
      <c r="P1828" s="43">
        <v>2.1743813000000001E-2</v>
      </c>
      <c r="Q1828" s="43">
        <v>1.6251089E-3</v>
      </c>
      <c r="R1828" s="43">
        <v>3.5367682999999997E-2</v>
      </c>
      <c r="S1828" s="43">
        <v>2.6745549E-2</v>
      </c>
      <c r="U1828" s="77">
        <f t="shared" si="145"/>
        <v>0.73026851724137931</v>
      </c>
    </row>
    <row r="1829" spans="1:21">
      <c r="A1829" s="41" t="s">
        <v>33</v>
      </c>
      <c r="B1829" s="41" t="s">
        <v>3311</v>
      </c>
      <c r="C1829" s="74">
        <f t="shared" si="141"/>
        <v>2.8562807463</v>
      </c>
      <c r="D1829" s="74">
        <f t="shared" si="142"/>
        <v>3.6699509399999997E-2</v>
      </c>
      <c r="E1829" s="74">
        <f t="shared" si="143"/>
        <v>2.5499945535999999</v>
      </c>
      <c r="F1829" s="74">
        <f t="shared" si="144"/>
        <v>0.18790933630000001</v>
      </c>
      <c r="G1829" s="75">
        <v>8.1677346999999997E-2</v>
      </c>
      <c r="H1829" s="43">
        <v>3.8597036000000001E-3</v>
      </c>
      <c r="I1829" s="43">
        <v>0.32739774999999999</v>
      </c>
      <c r="J1829" s="43">
        <v>1.1595078E-2</v>
      </c>
      <c r="K1829" s="43">
        <v>4.0636240999999997E-3</v>
      </c>
      <c r="L1829" s="43">
        <v>1.9811513000000001E-3</v>
      </c>
      <c r="M1829" s="43">
        <v>1.9059656000000001E-2</v>
      </c>
      <c r="N1829" s="43">
        <v>2.2187370999999998</v>
      </c>
      <c r="O1829" s="43">
        <v>2.6730759999999998E-4</v>
      </c>
      <c r="P1829" s="43">
        <v>2.2746339000000001E-2</v>
      </c>
      <c r="Q1829" s="43">
        <v>2.7102316999999998E-3</v>
      </c>
      <c r="R1829" s="43">
        <v>3.0013718000000002E-2</v>
      </c>
      <c r="S1829" s="43">
        <v>0.13217174000000001</v>
      </c>
      <c r="U1829" s="77">
        <f t="shared" si="145"/>
        <v>0.70411506034482751</v>
      </c>
    </row>
    <row r="1830" spans="1:21">
      <c r="A1830" s="41" t="s">
        <v>33</v>
      </c>
      <c r="B1830" s="41" t="s">
        <v>3312</v>
      </c>
      <c r="C1830" s="74">
        <f t="shared" si="141"/>
        <v>0.83405886001999985</v>
      </c>
      <c r="D1830" s="74">
        <f t="shared" si="142"/>
        <v>2.0100769599999999E-2</v>
      </c>
      <c r="E1830" s="74">
        <f t="shared" si="143"/>
        <v>0.62023729679999995</v>
      </c>
      <c r="F1830" s="74">
        <f t="shared" si="144"/>
        <v>8.3199403620000001E-2</v>
      </c>
      <c r="G1830" s="75">
        <v>0.11052139</v>
      </c>
      <c r="H1830" s="43">
        <v>1.8842367999999999E-3</v>
      </c>
      <c r="I1830" s="43">
        <v>0.32261796999999998</v>
      </c>
      <c r="J1830" s="43">
        <v>7.0594274000000002E-3</v>
      </c>
      <c r="K1830" s="43">
        <v>2.3677917E-3</v>
      </c>
      <c r="L1830" s="43">
        <v>1.2466437E-3</v>
      </c>
      <c r="M1830" s="43">
        <v>9.4269068000000008E-3</v>
      </c>
      <c r="N1830" s="43">
        <v>0.29573508999999998</v>
      </c>
      <c r="O1830" s="43">
        <v>1.6484662E-4</v>
      </c>
      <c r="P1830" s="43">
        <v>1.2513826E-2</v>
      </c>
      <c r="Q1830" s="43">
        <v>1.1065789999999999E-3</v>
      </c>
      <c r="R1830" s="43">
        <v>4.1682673000000003E-2</v>
      </c>
      <c r="S1830" s="43">
        <v>2.7731479E-2</v>
      </c>
      <c r="U1830" s="77">
        <f t="shared" si="145"/>
        <v>0.9527706034482758</v>
      </c>
    </row>
    <row r="1831" spans="1:21">
      <c r="A1831" s="41" t="s">
        <v>33</v>
      </c>
      <c r="B1831" s="41" t="s">
        <v>3313</v>
      </c>
      <c r="C1831" s="74">
        <f t="shared" si="141"/>
        <v>1.5748061047699999</v>
      </c>
      <c r="D1831" s="74">
        <f t="shared" si="142"/>
        <v>3.6009893500000001E-2</v>
      </c>
      <c r="E1831" s="74">
        <f t="shared" si="143"/>
        <v>1.3434504985</v>
      </c>
      <c r="F1831" s="74">
        <f t="shared" si="144"/>
        <v>9.2147812770000004E-2</v>
      </c>
      <c r="G1831" s="75">
        <v>0.1031979</v>
      </c>
      <c r="H1831" s="43">
        <v>2.5091484999999998E-3</v>
      </c>
      <c r="I1831" s="43">
        <v>0.40515989000000002</v>
      </c>
      <c r="J1831" s="43">
        <v>9.5374909000000008E-3</v>
      </c>
      <c r="K1831" s="43">
        <v>3.0478930999999999E-3</v>
      </c>
      <c r="L1831" s="43">
        <v>3.8897735000000002E-3</v>
      </c>
      <c r="M1831" s="43">
        <v>1.9534736E-2</v>
      </c>
      <c r="N1831" s="43">
        <v>0.93578145999999995</v>
      </c>
      <c r="O1831" s="43">
        <v>2.0876236999999999E-4</v>
      </c>
      <c r="P1831" s="43">
        <v>1.8456527E-2</v>
      </c>
      <c r="Q1831" s="43">
        <v>1.5453384E-3</v>
      </c>
      <c r="R1831" s="43">
        <v>4.2120928000000002E-2</v>
      </c>
      <c r="S1831" s="43">
        <v>2.9816256999999999E-2</v>
      </c>
      <c r="U1831" s="77">
        <f t="shared" si="145"/>
        <v>0.8896370689655172</v>
      </c>
    </row>
    <row r="1832" spans="1:21">
      <c r="A1832" s="41" t="s">
        <v>33</v>
      </c>
      <c r="B1832" s="41" t="s">
        <v>3314</v>
      </c>
      <c r="C1832" s="74">
        <f t="shared" si="141"/>
        <v>2.7502173830499999</v>
      </c>
      <c r="D1832" s="74">
        <f t="shared" si="142"/>
        <v>5.3186966900000007E-2</v>
      </c>
      <c r="E1832" s="74">
        <f t="shared" si="143"/>
        <v>0.64507449400000005</v>
      </c>
      <c r="F1832" s="74">
        <f t="shared" si="144"/>
        <v>1.8949378621499999</v>
      </c>
      <c r="G1832" s="75">
        <v>0.15701805999999999</v>
      </c>
      <c r="H1832" s="43">
        <v>3.0968214000000001E-2</v>
      </c>
      <c r="I1832" s="43">
        <v>0.19860004000000001</v>
      </c>
      <c r="J1832" s="43">
        <v>3.2675104000000003E-2</v>
      </c>
      <c r="K1832" s="43">
        <v>1.1304845000000001E-2</v>
      </c>
      <c r="L1832" s="43">
        <v>1.9181401000000001E-3</v>
      </c>
      <c r="M1832" s="43">
        <v>7.2888778000000003E-3</v>
      </c>
      <c r="N1832" s="43">
        <v>0.41550624000000003</v>
      </c>
      <c r="O1832" s="43">
        <v>5.8974614999999998E-4</v>
      </c>
      <c r="P1832" s="43">
        <v>5.8957769E-2</v>
      </c>
      <c r="Q1832" s="43">
        <v>2.4384598E-2</v>
      </c>
      <c r="R1832" s="43">
        <v>3.0480349E-2</v>
      </c>
      <c r="S1832" s="43">
        <v>1.7805253999999999</v>
      </c>
      <c r="U1832" s="77">
        <f t="shared" si="145"/>
        <v>1.3536039655172412</v>
      </c>
    </row>
    <row r="1833" spans="1:21">
      <c r="A1833" s="41" t="s">
        <v>33</v>
      </c>
      <c r="B1833" s="41" t="s">
        <v>3315</v>
      </c>
      <c r="C1833" s="74">
        <f t="shared" si="141"/>
        <v>0.82495092040000007</v>
      </c>
      <c r="D1833" s="74">
        <f t="shared" si="142"/>
        <v>2.2102202100000003E-2</v>
      </c>
      <c r="E1833" s="74">
        <f t="shared" si="143"/>
        <v>0.56187959570000001</v>
      </c>
      <c r="F1833" s="74">
        <f t="shared" si="144"/>
        <v>0.1560938946</v>
      </c>
      <c r="G1833" s="75">
        <v>8.4875227999999997E-2</v>
      </c>
      <c r="H1833" s="43">
        <v>2.3220757000000001E-3</v>
      </c>
      <c r="I1833" s="43">
        <v>0.22304996999999999</v>
      </c>
      <c r="J1833" s="43">
        <v>8.1569004999999997E-3</v>
      </c>
      <c r="K1833" s="43">
        <v>2.7415365999999999E-3</v>
      </c>
      <c r="L1833" s="43">
        <v>1.3366729E-3</v>
      </c>
      <c r="M1833" s="43">
        <v>9.8670921000000005E-3</v>
      </c>
      <c r="N1833" s="43">
        <v>0.33650754999999999</v>
      </c>
      <c r="O1833" s="43">
        <v>1.877095E-4</v>
      </c>
      <c r="P1833" s="43">
        <v>1.6369741E-2</v>
      </c>
      <c r="Q1833" s="43">
        <v>7.0175100999999998E-3</v>
      </c>
      <c r="R1833" s="43">
        <v>3.3422461000000001E-2</v>
      </c>
      <c r="S1833" s="43">
        <v>9.9096473000000004E-2</v>
      </c>
      <c r="U1833" s="77">
        <f t="shared" si="145"/>
        <v>0.73168299999999997</v>
      </c>
    </row>
    <row r="1834" spans="1:21">
      <c r="A1834" s="41" t="s">
        <v>33</v>
      </c>
      <c r="B1834" s="41" t="s">
        <v>3316</v>
      </c>
      <c r="C1834" s="74">
        <f t="shared" si="141"/>
        <v>1.3455701740199999</v>
      </c>
      <c r="D1834" s="74">
        <f t="shared" si="142"/>
        <v>1.8436983829999996E-2</v>
      </c>
      <c r="E1834" s="74">
        <f t="shared" si="143"/>
        <v>1.1403587236999999</v>
      </c>
      <c r="F1834" s="74">
        <f t="shared" si="144"/>
        <v>0.10000306349000002</v>
      </c>
      <c r="G1834" s="75">
        <v>8.6771402999999997E-2</v>
      </c>
      <c r="H1834" s="43">
        <v>3.0084137E-3</v>
      </c>
      <c r="I1834" s="43">
        <v>0.22853857999999999</v>
      </c>
      <c r="J1834" s="43">
        <v>8.5762650999999992E-3</v>
      </c>
      <c r="K1834" s="43">
        <v>2.8970267999999999E-3</v>
      </c>
      <c r="L1834" s="43">
        <v>5.3743062999999996E-4</v>
      </c>
      <c r="M1834" s="43">
        <v>6.4262612999999996E-3</v>
      </c>
      <c r="N1834" s="43">
        <v>0.90881173000000004</v>
      </c>
      <c r="O1834" s="43">
        <v>1.9470526999999999E-4</v>
      </c>
      <c r="P1834" s="43">
        <v>1.7093074E-2</v>
      </c>
      <c r="Q1834" s="43">
        <v>8.8976221999999998E-4</v>
      </c>
      <c r="R1834" s="43">
        <v>3.3213985000000001E-2</v>
      </c>
      <c r="S1834" s="43">
        <v>4.8611537000000003E-2</v>
      </c>
      <c r="U1834" s="77">
        <f t="shared" si="145"/>
        <v>0.74802933620689649</v>
      </c>
    </row>
    <row r="1835" spans="1:21">
      <c r="A1835" s="41" t="s">
        <v>33</v>
      </c>
      <c r="B1835" s="41" t="s">
        <v>3317</v>
      </c>
      <c r="C1835" s="74">
        <f t="shared" si="141"/>
        <v>0.86127938682000016</v>
      </c>
      <c r="D1835" s="74">
        <f t="shared" si="142"/>
        <v>2.3604034599999997E-2</v>
      </c>
      <c r="E1835" s="74">
        <f t="shared" si="143"/>
        <v>0.60674827990000002</v>
      </c>
      <c r="F1835" s="74">
        <f t="shared" si="144"/>
        <v>9.0267592320000006E-2</v>
      </c>
      <c r="G1835" s="75">
        <v>0.14065948</v>
      </c>
      <c r="H1835" s="43">
        <v>2.1950999000000001E-3</v>
      </c>
      <c r="I1835" s="43">
        <v>0.28063663</v>
      </c>
      <c r="J1835" s="43">
        <v>1.0204158E-2</v>
      </c>
      <c r="K1835" s="43">
        <v>3.2863766999999999E-3</v>
      </c>
      <c r="L1835" s="43">
        <v>1.2390996E-3</v>
      </c>
      <c r="M1835" s="43">
        <v>8.8744002999999998E-3</v>
      </c>
      <c r="N1835" s="43">
        <v>0.32391655000000003</v>
      </c>
      <c r="O1835" s="43">
        <v>2.3366952E-4</v>
      </c>
      <c r="P1835" s="43">
        <v>2.0595032999999999E-2</v>
      </c>
      <c r="Q1835" s="43">
        <v>1.1957188E-3</v>
      </c>
      <c r="R1835" s="43">
        <v>4.0419647000000003E-2</v>
      </c>
      <c r="S1835" s="43">
        <v>2.7823523999999999E-2</v>
      </c>
      <c r="U1835" s="77">
        <f t="shared" si="145"/>
        <v>1.2125817241379311</v>
      </c>
    </row>
    <row r="1836" spans="1:21">
      <c r="A1836" s="41" t="s">
        <v>33</v>
      </c>
      <c r="B1836" s="41" t="s">
        <v>3318</v>
      </c>
      <c r="C1836" s="74">
        <f t="shared" si="141"/>
        <v>1.0123777002300001</v>
      </c>
      <c r="D1836" s="74">
        <f t="shared" si="142"/>
        <v>3.184201222E-2</v>
      </c>
      <c r="E1836" s="74">
        <f t="shared" si="143"/>
        <v>0.54018057490000004</v>
      </c>
      <c r="F1836" s="74">
        <f t="shared" si="144"/>
        <v>0.15385133310999999</v>
      </c>
      <c r="G1836" s="75">
        <v>0.28650377999999999</v>
      </c>
      <c r="H1836" s="43">
        <v>3.0899649E-3</v>
      </c>
      <c r="I1836" s="43">
        <v>0.33921834000000001</v>
      </c>
      <c r="J1836" s="43">
        <v>1.5447278E-2</v>
      </c>
      <c r="K1836" s="43">
        <v>5.3590807999999998E-3</v>
      </c>
      <c r="L1836" s="43">
        <v>5.3128642000000001E-4</v>
      </c>
      <c r="M1836" s="43">
        <v>1.0504367000000001E-2</v>
      </c>
      <c r="N1836" s="43">
        <v>0.19787226999999999</v>
      </c>
      <c r="O1836" s="43">
        <v>3.8745811000000002E-4</v>
      </c>
      <c r="P1836" s="43">
        <v>3.1533323000000002E-2</v>
      </c>
      <c r="Q1836" s="43">
        <v>1.457336E-3</v>
      </c>
      <c r="R1836" s="43">
        <v>5.6325434000000001E-2</v>
      </c>
      <c r="S1836" s="43">
        <v>6.4147782E-2</v>
      </c>
      <c r="U1836" s="77">
        <f t="shared" si="145"/>
        <v>2.4698601724137927</v>
      </c>
    </row>
    <row r="1837" spans="1:21">
      <c r="A1837" s="41" t="s">
        <v>33</v>
      </c>
      <c r="B1837" s="41" t="s">
        <v>3319</v>
      </c>
      <c r="C1837" s="74">
        <f t="shared" si="141"/>
        <v>1.1242751520399998</v>
      </c>
      <c r="D1837" s="74">
        <f t="shared" si="142"/>
        <v>2.21378271E-2</v>
      </c>
      <c r="E1837" s="74">
        <f t="shared" si="143"/>
        <v>0.89647916579999998</v>
      </c>
      <c r="F1837" s="74">
        <f t="shared" si="144"/>
        <v>0.12830651014</v>
      </c>
      <c r="G1837" s="75">
        <v>7.7351648999999995E-2</v>
      </c>
      <c r="H1837" s="43">
        <v>2.4657158000000001E-3</v>
      </c>
      <c r="I1837" s="43">
        <v>0.28413356000000001</v>
      </c>
      <c r="J1837" s="43">
        <v>8.0932240999999992E-3</v>
      </c>
      <c r="K1837" s="43">
        <v>2.4827724E-3</v>
      </c>
      <c r="L1837" s="43">
        <v>1.3865386000000001E-3</v>
      </c>
      <c r="M1837" s="43">
        <v>1.0175292000000001E-2</v>
      </c>
      <c r="N1837" s="43">
        <v>0.60987988999999998</v>
      </c>
      <c r="O1837" s="43">
        <v>1.7588844E-4</v>
      </c>
      <c r="P1837" s="43">
        <v>1.5801053999999998E-2</v>
      </c>
      <c r="Q1837" s="43">
        <v>1.2100717000000001E-3</v>
      </c>
      <c r="R1837" s="43">
        <v>2.5075653999999999E-2</v>
      </c>
      <c r="S1837" s="43">
        <v>8.6043841999999995E-2</v>
      </c>
      <c r="U1837" s="77">
        <f t="shared" si="145"/>
        <v>0.66682456034482751</v>
      </c>
    </row>
    <row r="1838" spans="1:21">
      <c r="A1838" s="41" t="s">
        <v>33</v>
      </c>
      <c r="B1838" s="41" t="s">
        <v>3320</v>
      </c>
      <c r="C1838" s="74">
        <f t="shared" si="141"/>
        <v>7.8402011104399998</v>
      </c>
      <c r="D1838" s="74">
        <f t="shared" si="142"/>
        <v>7.1307348999999992E-2</v>
      </c>
      <c r="E1838" s="74">
        <f t="shared" si="143"/>
        <v>7.4733039411000002</v>
      </c>
      <c r="F1838" s="74">
        <f t="shared" si="144"/>
        <v>0.13102571033999999</v>
      </c>
      <c r="G1838" s="75">
        <v>0.16456411000000001</v>
      </c>
      <c r="H1838" s="43">
        <v>5.2559110999999999E-3</v>
      </c>
      <c r="I1838" s="43">
        <v>0.45436773000000003</v>
      </c>
      <c r="J1838" s="43">
        <v>1.3337184E-2</v>
      </c>
      <c r="K1838" s="43">
        <v>4.7391758000000003E-3</v>
      </c>
      <c r="L1838" s="43">
        <v>3.6890882000000002E-3</v>
      </c>
      <c r="M1838" s="43">
        <v>4.9541900999999999E-2</v>
      </c>
      <c r="N1838" s="43">
        <v>7.0136802999999999</v>
      </c>
      <c r="O1838" s="43">
        <v>3.0000734000000003E-4</v>
      </c>
      <c r="P1838" s="43">
        <v>2.5165322E-2</v>
      </c>
      <c r="Q1838" s="43">
        <v>3.5565340000000001E-3</v>
      </c>
      <c r="R1838" s="43">
        <v>5.4451618E-2</v>
      </c>
      <c r="S1838" s="43">
        <v>4.7552229000000001E-2</v>
      </c>
      <c r="U1838" s="77">
        <f t="shared" si="145"/>
        <v>1.4186561206896553</v>
      </c>
    </row>
    <row r="1839" spans="1:21">
      <c r="A1839" s="41" t="s">
        <v>33</v>
      </c>
      <c r="B1839" s="41" t="s">
        <v>3321</v>
      </c>
      <c r="C1839" s="74">
        <f t="shared" si="141"/>
        <v>1.7510118881000003</v>
      </c>
      <c r="D1839" s="74">
        <f t="shared" si="142"/>
        <v>3.5829246200000005E-2</v>
      </c>
      <c r="E1839" s="74">
        <f t="shared" si="143"/>
        <v>1.2433466960000001</v>
      </c>
      <c r="F1839" s="74">
        <f t="shared" si="144"/>
        <v>0.37679142190000003</v>
      </c>
      <c r="G1839" s="75">
        <v>9.5044524000000005E-2</v>
      </c>
      <c r="H1839" s="43">
        <v>1.0474636000000001E-2</v>
      </c>
      <c r="I1839" s="43">
        <v>0.21629545999999999</v>
      </c>
      <c r="J1839" s="43">
        <v>1.3165229000000001E-2</v>
      </c>
      <c r="K1839" s="43">
        <v>4.1926237000000002E-3</v>
      </c>
      <c r="L1839" s="43">
        <v>2.5044255E-3</v>
      </c>
      <c r="M1839" s="43">
        <v>1.5966968000000002E-2</v>
      </c>
      <c r="N1839" s="43">
        <v>1.0165766000000001</v>
      </c>
      <c r="O1839" s="43">
        <v>2.949653E-4</v>
      </c>
      <c r="P1839" s="43">
        <v>2.6277246000000001E-2</v>
      </c>
      <c r="Q1839" s="43">
        <v>2.5804866000000001E-3</v>
      </c>
      <c r="R1839" s="43">
        <v>5.4868673999999999E-2</v>
      </c>
      <c r="S1839" s="43">
        <v>0.29277005</v>
      </c>
      <c r="U1839" s="77">
        <f t="shared" si="145"/>
        <v>0.81934934482758626</v>
      </c>
    </row>
    <row r="1840" spans="1:21">
      <c r="A1840" s="41" t="s">
        <v>33</v>
      </c>
      <c r="B1840" s="41" t="s">
        <v>3322</v>
      </c>
      <c r="C1840" s="74">
        <f t="shared" si="141"/>
        <v>6.00620942829</v>
      </c>
      <c r="D1840" s="74">
        <f t="shared" si="142"/>
        <v>2.1508507579999999E-2</v>
      </c>
      <c r="E1840" s="74">
        <f t="shared" si="143"/>
        <v>4.7795865385999994</v>
      </c>
      <c r="F1840" s="74">
        <f t="shared" si="144"/>
        <v>6.4039282109999998E-2</v>
      </c>
      <c r="G1840" s="75">
        <v>1.1410750999999999</v>
      </c>
      <c r="H1840" s="43">
        <v>1.7323156000000001E-3</v>
      </c>
      <c r="I1840" s="43">
        <v>9.7817523000000003E-2</v>
      </c>
      <c r="J1840" s="43">
        <v>5.4277092000000002E-3</v>
      </c>
      <c r="K1840" s="43">
        <v>2.1365525000000001E-3</v>
      </c>
      <c r="L1840" s="43">
        <v>3.7170687999999998E-4</v>
      </c>
      <c r="M1840" s="43">
        <v>1.3572539E-2</v>
      </c>
      <c r="N1840" s="43">
        <v>4.6800366999999996</v>
      </c>
      <c r="O1840" s="43">
        <v>1.4112361E-4</v>
      </c>
      <c r="P1840" s="43">
        <v>1.1310872E-2</v>
      </c>
      <c r="Q1840" s="43">
        <v>1.2753745000000001E-3</v>
      </c>
      <c r="R1840" s="43">
        <v>2.9147172999999998E-2</v>
      </c>
      <c r="S1840" s="43">
        <v>2.2164738999999999E-2</v>
      </c>
      <c r="U1840" s="77">
        <f t="shared" si="145"/>
        <v>9.836854310344826</v>
      </c>
    </row>
    <row r="1841" spans="1:21">
      <c r="A1841" s="41" t="s">
        <v>33</v>
      </c>
      <c r="B1841" s="41" t="s">
        <v>3323</v>
      </c>
      <c r="C1841" s="74">
        <f t="shared" si="141"/>
        <v>0.77096142144000002</v>
      </c>
      <c r="D1841" s="74">
        <f t="shared" si="142"/>
        <v>3.27191259E-2</v>
      </c>
      <c r="E1841" s="74">
        <f t="shared" si="143"/>
        <v>0.457650212</v>
      </c>
      <c r="F1841" s="74">
        <f t="shared" si="144"/>
        <v>0.15859923354</v>
      </c>
      <c r="G1841" s="75">
        <v>0.12199285</v>
      </c>
      <c r="H1841" s="43">
        <v>1.6141771999999999E-2</v>
      </c>
      <c r="I1841" s="43">
        <v>0.28992233000000001</v>
      </c>
      <c r="J1841" s="43">
        <v>1.630444E-2</v>
      </c>
      <c r="K1841" s="43">
        <v>8.3708606999999997E-3</v>
      </c>
      <c r="L1841" s="43">
        <v>1.1581771000000001E-3</v>
      </c>
      <c r="M1841" s="43">
        <v>6.8856480999999999E-3</v>
      </c>
      <c r="N1841" s="43">
        <v>0.15158611</v>
      </c>
      <c r="O1841" s="43">
        <v>3.4204823999999998E-4</v>
      </c>
      <c r="P1841" s="43">
        <v>3.1849407000000003E-2</v>
      </c>
      <c r="Q1841" s="43">
        <v>2.2529083000000002E-3</v>
      </c>
      <c r="R1841" s="43">
        <v>4.3655961E-2</v>
      </c>
      <c r="S1841" s="43">
        <v>8.0498908999999993E-2</v>
      </c>
      <c r="U1841" s="77">
        <f t="shared" si="145"/>
        <v>1.0516624999999999</v>
      </c>
    </row>
    <row r="1842" spans="1:21">
      <c r="A1842" s="41" t="s">
        <v>33</v>
      </c>
      <c r="B1842" s="41" t="s">
        <v>3324</v>
      </c>
      <c r="C1842" s="74">
        <f t="shared" si="141"/>
        <v>0.85293095483999992</v>
      </c>
      <c r="D1842" s="74">
        <f t="shared" si="142"/>
        <v>2.2951437099999999E-2</v>
      </c>
      <c r="E1842" s="74">
        <f t="shared" si="143"/>
        <v>0.5998210598</v>
      </c>
      <c r="F1842" s="74">
        <f t="shared" si="144"/>
        <v>0.13280300594</v>
      </c>
      <c r="G1842" s="75">
        <v>9.7355451999999995E-2</v>
      </c>
      <c r="H1842" s="43">
        <v>2.0621898000000001E-3</v>
      </c>
      <c r="I1842" s="43">
        <v>0.24817703999999999</v>
      </c>
      <c r="J1842" s="43">
        <v>1.025327E-2</v>
      </c>
      <c r="K1842" s="43">
        <v>3.7794072999999999E-3</v>
      </c>
      <c r="L1842" s="43">
        <v>1.0707895999999999E-3</v>
      </c>
      <c r="M1842" s="43">
        <v>7.8479702000000002E-3</v>
      </c>
      <c r="N1842" s="43">
        <v>0.34958182999999998</v>
      </c>
      <c r="O1842" s="43">
        <v>2.6652693999999999E-4</v>
      </c>
      <c r="P1842" s="43">
        <v>2.1116591000000001E-2</v>
      </c>
      <c r="Q1842" s="43">
        <v>1.0943909999999999E-3</v>
      </c>
      <c r="R1842" s="43">
        <v>7.0829478000000001E-2</v>
      </c>
      <c r="S1842" s="43">
        <v>3.9496019E-2</v>
      </c>
      <c r="U1842" s="77">
        <f t="shared" si="145"/>
        <v>0.83927113793103436</v>
      </c>
    </row>
    <row r="1843" spans="1:21">
      <c r="A1843" s="41" t="s">
        <v>33</v>
      </c>
      <c r="B1843" s="41" t="s">
        <v>3325</v>
      </c>
      <c r="C1843" s="74">
        <f t="shared" si="141"/>
        <v>0.90497956283999992</v>
      </c>
      <c r="D1843" s="74">
        <f t="shared" si="142"/>
        <v>3.5193232200000001E-2</v>
      </c>
      <c r="E1843" s="74">
        <f t="shared" si="143"/>
        <v>0.64113506909999995</v>
      </c>
      <c r="F1843" s="74">
        <f t="shared" si="144"/>
        <v>9.024737154000001E-2</v>
      </c>
      <c r="G1843" s="75">
        <v>0.13840389</v>
      </c>
      <c r="H1843" s="43">
        <v>2.8004790999999998E-3</v>
      </c>
      <c r="I1843" s="43">
        <v>0.37537622999999998</v>
      </c>
      <c r="J1843" s="43">
        <v>1.0658602999999999E-2</v>
      </c>
      <c r="K1843" s="43">
        <v>3.4479604000000001E-3</v>
      </c>
      <c r="L1843" s="43">
        <v>2.7360418000000001E-3</v>
      </c>
      <c r="M1843" s="43">
        <v>1.8350627000000001E-2</v>
      </c>
      <c r="N1843" s="43">
        <v>0.26295836</v>
      </c>
      <c r="O1843" s="43">
        <v>2.3276313999999999E-4</v>
      </c>
      <c r="P1843" s="43">
        <v>2.0622754E-2</v>
      </c>
      <c r="Q1843" s="43">
        <v>1.5401843999999999E-3</v>
      </c>
      <c r="R1843" s="43">
        <v>3.6488672E-2</v>
      </c>
      <c r="S1843" s="43">
        <v>3.1362998000000003E-2</v>
      </c>
      <c r="U1843" s="77">
        <f t="shared" si="145"/>
        <v>1.1931369827586207</v>
      </c>
    </row>
    <row r="1844" spans="1:21">
      <c r="A1844" s="41" t="s">
        <v>33</v>
      </c>
      <c r="B1844" s="41" t="s">
        <v>3326</v>
      </c>
      <c r="C1844" s="74">
        <f t="shared" si="141"/>
        <v>0.91679187168000009</v>
      </c>
      <c r="D1844" s="74">
        <f t="shared" si="142"/>
        <v>2.5946207499999999E-2</v>
      </c>
      <c r="E1844" s="74">
        <f t="shared" si="143"/>
        <v>0.60869319480000006</v>
      </c>
      <c r="F1844" s="74">
        <f t="shared" si="144"/>
        <v>0.10380835937999999</v>
      </c>
      <c r="G1844" s="75">
        <v>0.17834411</v>
      </c>
      <c r="H1844" s="43">
        <v>3.1046148000000002E-3</v>
      </c>
      <c r="I1844" s="43">
        <v>0.36702245</v>
      </c>
      <c r="J1844" s="43">
        <v>1.0410925999999999E-2</v>
      </c>
      <c r="K1844" s="43">
        <v>3.3834021999999998E-3</v>
      </c>
      <c r="L1844" s="43">
        <v>1.2250423000000001E-3</v>
      </c>
      <c r="M1844" s="43">
        <v>1.0926837E-2</v>
      </c>
      <c r="N1844" s="43">
        <v>0.23856612999999999</v>
      </c>
      <c r="O1844" s="43">
        <v>2.3616157999999999E-4</v>
      </c>
      <c r="P1844" s="43">
        <v>1.9454915E-2</v>
      </c>
      <c r="Q1844" s="43">
        <v>2.7845278E-3</v>
      </c>
      <c r="R1844" s="43">
        <v>4.6177548999999998E-2</v>
      </c>
      <c r="S1844" s="43">
        <v>3.5155206000000001E-2</v>
      </c>
      <c r="U1844" s="77">
        <f t="shared" si="145"/>
        <v>1.5374492241379309</v>
      </c>
    </row>
    <row r="1845" spans="1:21">
      <c r="A1845" s="41" t="s">
        <v>33</v>
      </c>
      <c r="B1845" s="41" t="s">
        <v>3327</v>
      </c>
      <c r="C1845" s="74">
        <f t="shared" si="141"/>
        <v>0.58025546525999994</v>
      </c>
      <c r="D1845" s="74">
        <f t="shared" si="142"/>
        <v>1.339669672E-2</v>
      </c>
      <c r="E1845" s="74">
        <f t="shared" si="143"/>
        <v>0.46979373939999997</v>
      </c>
      <c r="F1845" s="74">
        <f t="shared" si="144"/>
        <v>4.9803421139999998E-2</v>
      </c>
      <c r="G1845" s="75">
        <v>4.7261607999999997E-2</v>
      </c>
      <c r="H1845" s="43">
        <v>1.3426294000000001E-3</v>
      </c>
      <c r="I1845" s="43">
        <v>0.18584302</v>
      </c>
      <c r="J1845" s="43">
        <v>5.8727557000000001E-3</v>
      </c>
      <c r="K1845" s="43">
        <v>1.9061188000000001E-3</v>
      </c>
      <c r="L1845" s="43">
        <v>2.2177752E-4</v>
      </c>
      <c r="M1845" s="43">
        <v>5.3960446999999998E-3</v>
      </c>
      <c r="N1845" s="43">
        <v>0.28260808999999998</v>
      </c>
      <c r="O1845" s="43">
        <v>1.3436070999999999E-4</v>
      </c>
      <c r="P1845" s="43">
        <v>1.1338022E-2</v>
      </c>
      <c r="Q1845" s="43">
        <v>6.2221542999999998E-4</v>
      </c>
      <c r="R1845" s="43">
        <v>2.1598184999999999E-2</v>
      </c>
      <c r="S1845" s="43">
        <v>1.6110638E-2</v>
      </c>
      <c r="U1845" s="77">
        <f t="shared" si="145"/>
        <v>0.40742765517241375</v>
      </c>
    </row>
    <row r="1846" spans="1:21">
      <c r="A1846" s="41" t="s">
        <v>33</v>
      </c>
      <c r="B1846" s="41" t="s">
        <v>3328</v>
      </c>
      <c r="C1846" s="74">
        <f t="shared" si="141"/>
        <v>1.3174760729900001</v>
      </c>
      <c r="D1846" s="74">
        <f t="shared" si="142"/>
        <v>2.1750591349999997E-2</v>
      </c>
      <c r="E1846" s="74">
        <f t="shared" si="143"/>
        <v>1.1015836433000001</v>
      </c>
      <c r="F1846" s="74">
        <f t="shared" si="144"/>
        <v>9.8517871340000007E-2</v>
      </c>
      <c r="G1846" s="75">
        <v>9.5623967000000004E-2</v>
      </c>
      <c r="H1846" s="43">
        <v>2.4613933000000002E-3</v>
      </c>
      <c r="I1846" s="43">
        <v>0.19436344</v>
      </c>
      <c r="J1846" s="43">
        <v>1.0680307999999999E-2</v>
      </c>
      <c r="K1846" s="43">
        <v>3.636799E-3</v>
      </c>
      <c r="L1846" s="43">
        <v>6.6992194999999997E-4</v>
      </c>
      <c r="M1846" s="43">
        <v>6.7635624E-3</v>
      </c>
      <c r="N1846" s="43">
        <v>0.90475881000000002</v>
      </c>
      <c r="O1846" s="43">
        <v>2.5473624E-4</v>
      </c>
      <c r="P1846" s="43">
        <v>2.2588951999999999E-2</v>
      </c>
      <c r="Q1846" s="43">
        <v>1.5275931000000001E-3</v>
      </c>
      <c r="R1846" s="43">
        <v>4.5294857000000001E-2</v>
      </c>
      <c r="S1846" s="43">
        <v>2.8851733000000001E-2</v>
      </c>
      <c r="U1846" s="77">
        <f t="shared" si="145"/>
        <v>0.82434454310344829</v>
      </c>
    </row>
    <row r="1847" spans="1:21">
      <c r="A1847" s="41" t="s">
        <v>33</v>
      </c>
      <c r="B1847" s="41" t="s">
        <v>3329</v>
      </c>
      <c r="C1847" s="74">
        <f t="shared" si="141"/>
        <v>1.2575252642499999</v>
      </c>
      <c r="D1847" s="74">
        <f t="shared" si="142"/>
        <v>4.09577894E-2</v>
      </c>
      <c r="E1847" s="74">
        <f t="shared" si="143"/>
        <v>1.0076575037</v>
      </c>
      <c r="F1847" s="74">
        <f t="shared" si="144"/>
        <v>0.10811631115000001</v>
      </c>
      <c r="G1847" s="75">
        <v>0.10079365999999999</v>
      </c>
      <c r="H1847" s="43">
        <v>3.1627936999999999E-3</v>
      </c>
      <c r="I1847" s="43">
        <v>0.48165912999999999</v>
      </c>
      <c r="J1847" s="43">
        <v>1.2800634999999999E-2</v>
      </c>
      <c r="K1847" s="43">
        <v>4.0671563000000003E-3</v>
      </c>
      <c r="L1847" s="43">
        <v>2.0487201E-3</v>
      </c>
      <c r="M1847" s="43">
        <v>2.2041278000000001E-2</v>
      </c>
      <c r="N1847" s="43">
        <v>0.52283557999999997</v>
      </c>
      <c r="O1847" s="43">
        <v>2.9468644999999999E-4</v>
      </c>
      <c r="P1847" s="43">
        <v>2.3852090999999999E-2</v>
      </c>
      <c r="Q1847" s="43">
        <v>1.4493526999999999E-3</v>
      </c>
      <c r="R1847" s="43">
        <v>4.2541585999999999E-2</v>
      </c>
      <c r="S1847" s="43">
        <v>3.9978594999999999E-2</v>
      </c>
      <c r="U1847" s="77">
        <f t="shared" si="145"/>
        <v>0.8689108620689654</v>
      </c>
    </row>
    <row r="1848" spans="1:21">
      <c r="A1848" s="41" t="s">
        <v>33</v>
      </c>
      <c r="B1848" s="41" t="s">
        <v>3330</v>
      </c>
      <c r="C1848" s="74">
        <f t="shared" si="141"/>
        <v>2.5247846691100002</v>
      </c>
      <c r="D1848" s="74">
        <f t="shared" si="142"/>
        <v>1.6698009469999997E-2</v>
      </c>
      <c r="E1848" s="74">
        <f t="shared" si="143"/>
        <v>2.3536030738</v>
      </c>
      <c r="F1848" s="74">
        <f t="shared" si="144"/>
        <v>0.10120702383999999</v>
      </c>
      <c r="G1848" s="75">
        <v>5.3276562E-2</v>
      </c>
      <c r="H1848" s="43">
        <v>3.2588038000000001E-3</v>
      </c>
      <c r="I1848" s="43">
        <v>0.17687096999999999</v>
      </c>
      <c r="J1848" s="43">
        <v>5.8699701999999996E-3</v>
      </c>
      <c r="K1848" s="43">
        <v>2.6229002000000001E-3</v>
      </c>
      <c r="L1848" s="43">
        <v>3.7566777000000001E-4</v>
      </c>
      <c r="M1848" s="43">
        <v>7.8294712999999998E-3</v>
      </c>
      <c r="N1848" s="43">
        <v>2.1734732999999999</v>
      </c>
      <c r="O1848" s="43">
        <v>1.5534123999999999E-4</v>
      </c>
      <c r="P1848" s="43">
        <v>1.0735211999999999E-2</v>
      </c>
      <c r="Q1848" s="43">
        <v>2.8180445999999998E-3</v>
      </c>
      <c r="R1848" s="43">
        <v>4.9479156000000003E-2</v>
      </c>
      <c r="S1848" s="43">
        <v>3.8019270000000001E-2</v>
      </c>
      <c r="U1848" s="77">
        <f t="shared" si="145"/>
        <v>0.4592807068965517</v>
      </c>
    </row>
    <row r="1849" spans="1:21">
      <c r="A1849" s="41" t="s">
        <v>33</v>
      </c>
      <c r="B1849" s="41" t="s">
        <v>3331</v>
      </c>
      <c r="C1849" s="74">
        <f t="shared" si="141"/>
        <v>1.5327620040800001</v>
      </c>
      <c r="D1849" s="74">
        <f t="shared" si="142"/>
        <v>3.1467949299999999E-2</v>
      </c>
      <c r="E1849" s="74">
        <f t="shared" si="143"/>
        <v>1.3408556572000001</v>
      </c>
      <c r="F1849" s="74">
        <f t="shared" si="144"/>
        <v>8.6605910580000001E-2</v>
      </c>
      <c r="G1849" s="75">
        <v>7.3832487000000002E-2</v>
      </c>
      <c r="H1849" s="43">
        <v>2.5320071999999998E-3</v>
      </c>
      <c r="I1849" s="43">
        <v>0.33829884999999998</v>
      </c>
      <c r="J1849" s="43">
        <v>9.8527347000000008E-3</v>
      </c>
      <c r="K1849" s="43">
        <v>3.2374374999999999E-3</v>
      </c>
      <c r="L1849" s="43">
        <v>2.9379361E-3</v>
      </c>
      <c r="M1849" s="43">
        <v>1.5439840999999999E-2</v>
      </c>
      <c r="N1849" s="43">
        <v>1.0000248</v>
      </c>
      <c r="O1849" s="43">
        <v>2.2088068000000001E-4</v>
      </c>
      <c r="P1849" s="43">
        <v>2.0334258000000001E-2</v>
      </c>
      <c r="Q1849" s="43">
        <v>1.5786869E-3</v>
      </c>
      <c r="R1849" s="43">
        <v>3.7485896999999997E-2</v>
      </c>
      <c r="S1849" s="43">
        <v>2.6986188000000001E-2</v>
      </c>
      <c r="U1849" s="77">
        <f t="shared" si="145"/>
        <v>0.63648695689655166</v>
      </c>
    </row>
    <row r="1850" spans="1:21">
      <c r="A1850" s="41" t="s">
        <v>33</v>
      </c>
      <c r="B1850" s="41" t="s">
        <v>3332</v>
      </c>
      <c r="C1850" s="74">
        <f t="shared" si="141"/>
        <v>6.5319567906000007</v>
      </c>
      <c r="D1850" s="74">
        <f t="shared" si="142"/>
        <v>3.9076953349999999E-2</v>
      </c>
      <c r="E1850" s="74">
        <f t="shared" si="143"/>
        <v>6.2422129305</v>
      </c>
      <c r="F1850" s="74">
        <f t="shared" si="144"/>
        <v>0.14851738675000001</v>
      </c>
      <c r="G1850" s="75">
        <v>0.10214951999999999</v>
      </c>
      <c r="H1850" s="43">
        <v>3.7707905000000002E-3</v>
      </c>
      <c r="I1850" s="43">
        <v>0.44927573999999998</v>
      </c>
      <c r="J1850" s="43">
        <v>1.1262466E-2</v>
      </c>
      <c r="K1850" s="43">
        <v>4.1351638999999997E-3</v>
      </c>
      <c r="L1850" s="43">
        <v>6.3673345000000005E-4</v>
      </c>
      <c r="M1850" s="43">
        <v>2.3042590000000002E-2</v>
      </c>
      <c r="N1850" s="43">
        <v>5.7891664</v>
      </c>
      <c r="O1850" s="43">
        <v>2.7833075000000001E-4</v>
      </c>
      <c r="P1850" s="43">
        <v>1.9843004000000001E-2</v>
      </c>
      <c r="Q1850" s="43">
        <v>2.5821049999999999E-3</v>
      </c>
      <c r="R1850" s="43">
        <v>7.6806598000000004E-2</v>
      </c>
      <c r="S1850" s="43">
        <v>4.9007348999999999E-2</v>
      </c>
      <c r="U1850" s="77">
        <f t="shared" si="145"/>
        <v>0.88059931034482752</v>
      </c>
    </row>
    <row r="1851" spans="1:21">
      <c r="A1851" s="41" t="s">
        <v>33</v>
      </c>
      <c r="B1851" s="41" t="s">
        <v>3333</v>
      </c>
      <c r="C1851" s="74">
        <f t="shared" si="141"/>
        <v>1.06249127541</v>
      </c>
      <c r="D1851" s="74">
        <f t="shared" si="142"/>
        <v>1.8173484260000001E-2</v>
      </c>
      <c r="E1851" s="74">
        <f t="shared" si="143"/>
        <v>0.8288360333</v>
      </c>
      <c r="F1851" s="74">
        <f t="shared" si="144"/>
        <v>9.3513217849999997E-2</v>
      </c>
      <c r="G1851" s="75">
        <v>0.12196854</v>
      </c>
      <c r="H1851" s="43">
        <v>2.3805533000000002E-3</v>
      </c>
      <c r="I1851" s="43">
        <v>0.32157943</v>
      </c>
      <c r="J1851" s="43">
        <v>9.8657217999999994E-3</v>
      </c>
      <c r="K1851" s="43">
        <v>3.2229922000000001E-3</v>
      </c>
      <c r="L1851" s="43">
        <v>4.3017266000000001E-4</v>
      </c>
      <c r="M1851" s="43">
        <v>4.6545976000000001E-3</v>
      </c>
      <c r="N1851" s="43">
        <v>0.50487605000000002</v>
      </c>
      <c r="O1851" s="43">
        <v>2.3011495000000001E-4</v>
      </c>
      <c r="P1851" s="43">
        <v>1.9622589999999999E-2</v>
      </c>
      <c r="Q1851" s="43">
        <v>1.1023179000000001E-3</v>
      </c>
      <c r="R1851" s="43">
        <v>4.4311841999999997E-2</v>
      </c>
      <c r="S1851" s="43">
        <v>2.8246352999999998E-2</v>
      </c>
      <c r="U1851" s="77">
        <f t="shared" si="145"/>
        <v>1.0514529310344827</v>
      </c>
    </row>
    <row r="1852" spans="1:21">
      <c r="A1852" s="41" t="s">
        <v>33</v>
      </c>
      <c r="B1852" s="41" t="s">
        <v>3334</v>
      </c>
      <c r="C1852" s="74">
        <f t="shared" si="141"/>
        <v>2.08219971278</v>
      </c>
      <c r="D1852" s="74">
        <f t="shared" si="142"/>
        <v>3.1436720690000003E-2</v>
      </c>
      <c r="E1852" s="74">
        <f t="shared" si="143"/>
        <v>1.6699961641000001</v>
      </c>
      <c r="F1852" s="74">
        <f t="shared" si="144"/>
        <v>0.26677646798999999</v>
      </c>
      <c r="G1852" s="75">
        <v>0.11399036</v>
      </c>
      <c r="H1852" s="43">
        <v>6.1929141000000004E-3</v>
      </c>
      <c r="I1852" s="43">
        <v>0.56133725000000001</v>
      </c>
      <c r="J1852" s="43">
        <v>1.2070805E-2</v>
      </c>
      <c r="K1852" s="43">
        <v>3.6207960999999999E-3</v>
      </c>
      <c r="L1852" s="43">
        <v>8.8759158999999999E-4</v>
      </c>
      <c r="M1852" s="43">
        <v>1.4857528E-2</v>
      </c>
      <c r="N1852" s="43">
        <v>1.1024659999999999</v>
      </c>
      <c r="O1852" s="43">
        <v>4.3951188999999998E-4</v>
      </c>
      <c r="P1852" s="43">
        <v>1.9821647000000001E-2</v>
      </c>
      <c r="Q1852" s="43">
        <v>3.9946660999999996E-3</v>
      </c>
      <c r="R1852" s="43">
        <v>4.9479723000000003E-2</v>
      </c>
      <c r="S1852" s="43">
        <v>0.19304092</v>
      </c>
      <c r="U1852" s="77">
        <f t="shared" si="145"/>
        <v>0.98267551724137925</v>
      </c>
    </row>
    <row r="1853" spans="1:21">
      <c r="A1853" s="41" t="s">
        <v>33</v>
      </c>
      <c r="B1853" s="41" t="s">
        <v>3335</v>
      </c>
      <c r="C1853" s="74">
        <f t="shared" si="141"/>
        <v>2.0223820146399998</v>
      </c>
      <c r="D1853" s="74">
        <f t="shared" si="142"/>
        <v>5.2938603799999998E-2</v>
      </c>
      <c r="E1853" s="74">
        <f t="shared" si="143"/>
        <v>1.7521809407</v>
      </c>
      <c r="F1853" s="74">
        <f t="shared" si="144"/>
        <v>9.9384040140000005E-2</v>
      </c>
      <c r="G1853" s="75">
        <v>0.11787843000000001</v>
      </c>
      <c r="H1853" s="43">
        <v>3.6248307000000001E-3</v>
      </c>
      <c r="I1853" s="43">
        <v>0.55854121000000001</v>
      </c>
      <c r="J1853" s="43">
        <v>1.2112174999999999E-2</v>
      </c>
      <c r="K1853" s="43">
        <v>3.7697208000000001E-3</v>
      </c>
      <c r="L1853" s="43">
        <v>6.8735480000000002E-3</v>
      </c>
      <c r="M1853" s="43">
        <v>3.0183160000000001E-2</v>
      </c>
      <c r="N1853" s="43">
        <v>1.1900149</v>
      </c>
      <c r="O1853" s="43">
        <v>2.4812203999999998E-4</v>
      </c>
      <c r="P1853" s="43">
        <v>2.4305697000000001E-2</v>
      </c>
      <c r="Q1853" s="43">
        <v>2.5213771E-3</v>
      </c>
      <c r="R1853" s="43">
        <v>3.9646191999999997E-2</v>
      </c>
      <c r="S1853" s="43">
        <v>3.2662652E-2</v>
      </c>
      <c r="U1853" s="77">
        <f t="shared" si="145"/>
        <v>1.0161933620689656</v>
      </c>
    </row>
    <row r="1854" spans="1:21">
      <c r="A1854" s="41" t="s">
        <v>33</v>
      </c>
      <c r="B1854" s="41" t="s">
        <v>3336</v>
      </c>
      <c r="C1854" s="74">
        <f t="shared" si="141"/>
        <v>4.9622530406300012</v>
      </c>
      <c r="D1854" s="74">
        <f t="shared" si="142"/>
        <v>3.6612332499999997E-2</v>
      </c>
      <c r="E1854" s="74">
        <f t="shared" si="143"/>
        <v>4.6181506070000005</v>
      </c>
      <c r="F1854" s="74">
        <f t="shared" si="144"/>
        <v>0.22395971613000001</v>
      </c>
      <c r="G1854" s="75">
        <v>8.3530384999999999E-2</v>
      </c>
      <c r="H1854" s="43">
        <v>3.7715769999999999E-3</v>
      </c>
      <c r="I1854" s="43">
        <v>0.39703843</v>
      </c>
      <c r="J1854" s="43">
        <v>1.0277583E-2</v>
      </c>
      <c r="K1854" s="43">
        <v>3.4469240000000001E-3</v>
      </c>
      <c r="L1854" s="43">
        <v>1.4746964999999999E-3</v>
      </c>
      <c r="M1854" s="43">
        <v>2.1413128999999999E-2</v>
      </c>
      <c r="N1854" s="43">
        <v>4.2173406</v>
      </c>
      <c r="O1854" s="43">
        <v>2.2483542999999999E-4</v>
      </c>
      <c r="P1854" s="43">
        <v>1.9249694000000001E-2</v>
      </c>
      <c r="Q1854" s="43">
        <v>2.7459076999999999E-3</v>
      </c>
      <c r="R1854" s="43">
        <v>3.6279629000000001E-2</v>
      </c>
      <c r="S1854" s="43">
        <v>0.16545965000000001</v>
      </c>
      <c r="U1854" s="77">
        <f t="shared" si="145"/>
        <v>0.72008952586206887</v>
      </c>
    </row>
    <row r="1855" spans="1:21">
      <c r="A1855" s="41" t="s">
        <v>33</v>
      </c>
      <c r="B1855" s="41" t="s">
        <v>3337</v>
      </c>
      <c r="C1855" s="74">
        <f t="shared" si="141"/>
        <v>1.3060935085000001</v>
      </c>
      <c r="D1855" s="74">
        <f t="shared" si="142"/>
        <v>2.08786093E-2</v>
      </c>
      <c r="E1855" s="74">
        <f t="shared" si="143"/>
        <v>1.1255754577000001</v>
      </c>
      <c r="F1855" s="74">
        <f t="shared" si="144"/>
        <v>8.3001361499999995E-2</v>
      </c>
      <c r="G1855" s="75">
        <v>7.6638079999999997E-2</v>
      </c>
      <c r="H1855" s="43">
        <v>2.1295976999999998E-3</v>
      </c>
      <c r="I1855" s="43">
        <v>0.36887861</v>
      </c>
      <c r="J1855" s="43">
        <v>7.0041527999999999E-3</v>
      </c>
      <c r="K1855" s="43">
        <v>2.3919990000000001E-3</v>
      </c>
      <c r="L1855" s="43">
        <v>1.2243165E-3</v>
      </c>
      <c r="M1855" s="43">
        <v>1.0258141E-2</v>
      </c>
      <c r="N1855" s="43">
        <v>0.75456725000000002</v>
      </c>
      <c r="O1855" s="43">
        <v>1.6263709999999999E-4</v>
      </c>
      <c r="P1855" s="43">
        <v>1.2267602000000001E-2</v>
      </c>
      <c r="Q1855" s="43">
        <v>1.3745614E-3</v>
      </c>
      <c r="R1855" s="43">
        <v>4.0884349E-2</v>
      </c>
      <c r="S1855" s="43">
        <v>2.8312212E-2</v>
      </c>
      <c r="U1855" s="77">
        <f t="shared" si="145"/>
        <v>0.66067310344827579</v>
      </c>
    </row>
    <row r="1856" spans="1:21">
      <c r="A1856" s="41" t="s">
        <v>33</v>
      </c>
      <c r="B1856" s="41" t="s">
        <v>3338</v>
      </c>
      <c r="C1856" s="74">
        <f t="shared" si="141"/>
        <v>3.3394450212699995</v>
      </c>
      <c r="D1856" s="74">
        <f t="shared" si="142"/>
        <v>4.1586516499999997E-2</v>
      </c>
      <c r="E1856" s="74">
        <f t="shared" si="143"/>
        <v>3.1059075305000001</v>
      </c>
      <c r="F1856" s="74">
        <f t="shared" si="144"/>
        <v>9.9152098270000003E-2</v>
      </c>
      <c r="G1856" s="75">
        <v>9.2798876000000002E-2</v>
      </c>
      <c r="H1856" s="43">
        <v>3.1510405000000001E-3</v>
      </c>
      <c r="I1856" s="43">
        <v>0.47232058999999998</v>
      </c>
      <c r="J1856" s="43">
        <v>1.0135379999999999E-2</v>
      </c>
      <c r="K1856" s="43">
        <v>3.3192E-3</v>
      </c>
      <c r="L1856" s="43">
        <v>4.0796894999999998E-3</v>
      </c>
      <c r="M1856" s="43">
        <v>2.4052246999999999E-2</v>
      </c>
      <c r="N1856" s="43">
        <v>2.6304359000000002</v>
      </c>
      <c r="O1856" s="43">
        <v>2.2018396999999999E-4</v>
      </c>
      <c r="P1856" s="43">
        <v>1.9309323999999999E-2</v>
      </c>
      <c r="Q1856" s="43">
        <v>2.1561652999999999E-3</v>
      </c>
      <c r="R1856" s="43">
        <v>4.4153361000000002E-2</v>
      </c>
      <c r="S1856" s="43">
        <v>3.3313064000000003E-2</v>
      </c>
      <c r="U1856" s="77">
        <f t="shared" si="145"/>
        <v>0.79999031034482759</v>
      </c>
    </row>
    <row r="1857" spans="1:21">
      <c r="A1857" s="41" t="s">
        <v>33</v>
      </c>
      <c r="B1857" s="41" t="s">
        <v>3339</v>
      </c>
      <c r="C1857" s="74">
        <f t="shared" si="141"/>
        <v>2.05510943627</v>
      </c>
      <c r="D1857" s="74">
        <f t="shared" si="142"/>
        <v>3.9260030799999998E-2</v>
      </c>
      <c r="E1857" s="74">
        <f t="shared" si="143"/>
        <v>1.6513914801</v>
      </c>
      <c r="F1857" s="74">
        <f t="shared" si="144"/>
        <v>0.22239160537000002</v>
      </c>
      <c r="G1857" s="75">
        <v>0.14206632</v>
      </c>
      <c r="H1857" s="43">
        <v>3.7327401000000001E-3</v>
      </c>
      <c r="I1857" s="43">
        <v>0.6747668</v>
      </c>
      <c r="J1857" s="43">
        <v>2.0530243E-2</v>
      </c>
      <c r="K1857" s="43">
        <v>5.4575695000000004E-3</v>
      </c>
      <c r="L1857" s="43">
        <v>4.9347530000000005E-4</v>
      </c>
      <c r="M1857" s="43">
        <v>1.2778743E-2</v>
      </c>
      <c r="N1857" s="43">
        <v>0.97289194000000001</v>
      </c>
      <c r="O1857" s="43">
        <v>4.2188506999999998E-4</v>
      </c>
      <c r="P1857" s="43">
        <v>4.0509056000000002E-2</v>
      </c>
      <c r="Q1857" s="43">
        <v>1.6635243000000001E-3</v>
      </c>
      <c r="R1857" s="43">
        <v>3.1361769999999997E-2</v>
      </c>
      <c r="S1857" s="43">
        <v>0.14843537000000001</v>
      </c>
      <c r="U1857" s="77">
        <f t="shared" si="145"/>
        <v>1.2247096551724137</v>
      </c>
    </row>
    <row r="1858" spans="1:21">
      <c r="A1858" s="41" t="s">
        <v>33</v>
      </c>
      <c r="B1858" s="41" t="s">
        <v>3340</v>
      </c>
      <c r="C1858" s="74">
        <f t="shared" si="141"/>
        <v>4.8629485561000001</v>
      </c>
      <c r="D1858" s="74">
        <f t="shared" si="142"/>
        <v>7.25954189E-2</v>
      </c>
      <c r="E1858" s="74">
        <f t="shared" si="143"/>
        <v>3.750801439</v>
      </c>
      <c r="F1858" s="74">
        <f t="shared" si="144"/>
        <v>0.87541732819999996</v>
      </c>
      <c r="G1858" s="75">
        <v>0.16413437</v>
      </c>
      <c r="H1858" s="43">
        <v>1.6022429000000001E-2</v>
      </c>
      <c r="I1858" s="43">
        <v>0.45322761</v>
      </c>
      <c r="J1858" s="43">
        <v>3.0510328999999999E-2</v>
      </c>
      <c r="K1858" s="43">
        <v>1.047174E-2</v>
      </c>
      <c r="L1858" s="43">
        <v>5.4412699000000002E-3</v>
      </c>
      <c r="M1858" s="43">
        <v>2.617208E-2</v>
      </c>
      <c r="N1858" s="43">
        <v>3.2815514000000001</v>
      </c>
      <c r="O1858" s="43">
        <v>6.4783020000000002E-4</v>
      </c>
      <c r="P1858" s="43">
        <v>6.1562537000000001E-2</v>
      </c>
      <c r="Q1858" s="43">
        <v>1.2110829E-2</v>
      </c>
      <c r="R1858" s="43">
        <v>9.0528791999999997E-2</v>
      </c>
      <c r="S1858" s="43">
        <v>0.71056733999999999</v>
      </c>
      <c r="T1858" s="80"/>
      <c r="U1858" s="77">
        <f t="shared" si="145"/>
        <v>1.4149514655172413</v>
      </c>
    </row>
    <row r="1859" spans="1:21">
      <c r="A1859" s="41" t="s">
        <v>33</v>
      </c>
      <c r="B1859" s="41" t="s">
        <v>3341</v>
      </c>
      <c r="C1859" s="74">
        <f t="shared" si="141"/>
        <v>1.6876252676999999</v>
      </c>
      <c r="D1859" s="74">
        <f t="shared" si="142"/>
        <v>2.8798038800000002E-2</v>
      </c>
      <c r="E1859" s="74">
        <f t="shared" si="143"/>
        <v>1.4836163170999999</v>
      </c>
      <c r="F1859" s="74">
        <f t="shared" si="144"/>
        <v>9.8897799800000005E-2</v>
      </c>
      <c r="G1859" s="75">
        <v>7.6313112000000002E-2</v>
      </c>
      <c r="H1859" s="43">
        <v>3.1165570999999999E-3</v>
      </c>
      <c r="I1859" s="43">
        <v>0.32837576000000002</v>
      </c>
      <c r="J1859" s="43">
        <v>9.0959429000000008E-3</v>
      </c>
      <c r="K1859" s="43">
        <v>3.2400533999999998E-3</v>
      </c>
      <c r="L1859" s="43">
        <v>1.7707145E-3</v>
      </c>
      <c r="M1859" s="43">
        <v>1.4691328E-2</v>
      </c>
      <c r="N1859" s="43">
        <v>1.1521239999999999</v>
      </c>
      <c r="O1859" s="43">
        <v>2.121399E-4</v>
      </c>
      <c r="P1859" s="43">
        <v>1.7642208E-2</v>
      </c>
      <c r="Q1859" s="43">
        <v>2.3520928999999999E-3</v>
      </c>
      <c r="R1859" s="43">
        <v>4.4114818E-2</v>
      </c>
      <c r="S1859" s="43">
        <v>3.4576541000000002E-2</v>
      </c>
      <c r="T1859" s="80"/>
      <c r="U1859" s="77">
        <f t="shared" si="145"/>
        <v>0.65787165517241375</v>
      </c>
    </row>
    <row r="1860" spans="1:21">
      <c r="A1860" s="41" t="s">
        <v>33</v>
      </c>
      <c r="B1860" s="41" t="s">
        <v>3342</v>
      </c>
      <c r="C1860" s="74">
        <f t="shared" si="141"/>
        <v>3.9044627886800001</v>
      </c>
      <c r="D1860" s="74">
        <f t="shared" si="142"/>
        <v>3.6667662490000003E-2</v>
      </c>
      <c r="E1860" s="74">
        <f t="shared" si="143"/>
        <v>3.2983743739999998</v>
      </c>
      <c r="F1860" s="74">
        <f t="shared" si="144"/>
        <v>0.43137121219000002</v>
      </c>
      <c r="G1860" s="75">
        <v>0.13804954</v>
      </c>
      <c r="H1860" s="43">
        <v>1.9116074E-2</v>
      </c>
      <c r="I1860" s="43">
        <v>0.3227913</v>
      </c>
      <c r="J1860" s="43">
        <v>1.6753298E-2</v>
      </c>
      <c r="K1860" s="43">
        <v>7.0982800000000002E-3</v>
      </c>
      <c r="L1860" s="43">
        <v>6.7685448999999995E-4</v>
      </c>
      <c r="M1860" s="43">
        <v>1.2139230000000001E-2</v>
      </c>
      <c r="N1860" s="43">
        <v>2.956467</v>
      </c>
      <c r="O1860" s="43">
        <v>3.3112179000000002E-4</v>
      </c>
      <c r="P1860" s="43">
        <v>3.0498328000000002E-2</v>
      </c>
      <c r="Q1860" s="43">
        <v>1.9663914000000002E-3</v>
      </c>
      <c r="R1860" s="43">
        <v>3.9413951000000003E-2</v>
      </c>
      <c r="S1860" s="43">
        <v>0.35916142000000001</v>
      </c>
      <c r="T1860" s="80"/>
      <c r="U1860" s="77">
        <f t="shared" si="145"/>
        <v>1.1900822413793102</v>
      </c>
    </row>
    <row r="1861" spans="1:21">
      <c r="A1861" s="41" t="s">
        <v>33</v>
      </c>
      <c r="B1861" s="41" t="s">
        <v>3343</v>
      </c>
      <c r="C1861" s="74">
        <f t="shared" si="141"/>
        <v>1.3096877683000001</v>
      </c>
      <c r="D1861" s="74">
        <f t="shared" si="142"/>
        <v>2.2745961299999999E-2</v>
      </c>
      <c r="E1861" s="74">
        <f t="shared" si="143"/>
        <v>1.1090398795</v>
      </c>
      <c r="F1861" s="74">
        <f t="shared" si="144"/>
        <v>8.3864927500000006E-2</v>
      </c>
      <c r="G1861" s="75">
        <v>9.4036999999999996E-2</v>
      </c>
      <c r="H1861" s="43">
        <v>2.2338194999999999E-3</v>
      </c>
      <c r="I1861" s="43">
        <v>0.31522865</v>
      </c>
      <c r="J1861" s="43">
        <v>9.4394018999999999E-3</v>
      </c>
      <c r="K1861" s="43">
        <v>3.0755876000000001E-3</v>
      </c>
      <c r="L1861" s="43">
        <v>1.1345114000000001E-3</v>
      </c>
      <c r="M1861" s="43">
        <v>9.0964604000000008E-3</v>
      </c>
      <c r="N1861" s="43">
        <v>0.79157741000000004</v>
      </c>
      <c r="O1861" s="43">
        <v>2.1548809999999999E-4</v>
      </c>
      <c r="P1861" s="43">
        <v>1.8919854E-2</v>
      </c>
      <c r="Q1861" s="43">
        <v>1.3240114000000001E-3</v>
      </c>
      <c r="R1861" s="43">
        <v>3.7137358000000002E-2</v>
      </c>
      <c r="S1861" s="43">
        <v>2.6268216E-2</v>
      </c>
      <c r="T1861" s="80"/>
      <c r="U1861" s="77">
        <f t="shared" si="145"/>
        <v>0.81066379310344816</v>
      </c>
    </row>
    <row r="1862" spans="1:21">
      <c r="A1862" s="41" t="s">
        <v>33</v>
      </c>
      <c r="B1862" s="41" t="s">
        <v>3344</v>
      </c>
      <c r="C1862" s="74">
        <f t="shared" si="141"/>
        <v>2.41005532407</v>
      </c>
      <c r="D1862" s="74">
        <f t="shared" si="142"/>
        <v>5.2769841920000005E-2</v>
      </c>
      <c r="E1862" s="74">
        <f t="shared" si="143"/>
        <v>1.4813500174000001</v>
      </c>
      <c r="F1862" s="74">
        <f t="shared" si="144"/>
        <v>0.69908437474999996</v>
      </c>
      <c r="G1862" s="75">
        <v>0.17685108999999999</v>
      </c>
      <c r="H1862" s="43">
        <v>5.4339573999999998E-3</v>
      </c>
      <c r="I1862" s="43">
        <v>0.62576796999999995</v>
      </c>
      <c r="J1862" s="43">
        <v>2.8786374E-2</v>
      </c>
      <c r="K1862" s="43">
        <v>9.7001953000000005E-3</v>
      </c>
      <c r="L1862" s="43">
        <v>7.1181862000000004E-4</v>
      </c>
      <c r="M1862" s="43">
        <v>1.3571454E-2</v>
      </c>
      <c r="N1862" s="43">
        <v>0.85014809000000002</v>
      </c>
      <c r="O1862" s="43">
        <v>7.0385165000000003E-4</v>
      </c>
      <c r="P1862" s="43">
        <v>5.8865159E-2</v>
      </c>
      <c r="Q1862" s="43">
        <v>2.6643041000000002E-3</v>
      </c>
      <c r="R1862" s="43">
        <v>0.14466306000000001</v>
      </c>
      <c r="S1862" s="43">
        <v>0.49218800000000001</v>
      </c>
      <c r="T1862" s="80"/>
      <c r="U1862" s="77">
        <f t="shared" si="145"/>
        <v>1.5245783620689652</v>
      </c>
    </row>
    <row r="1863" spans="1:21">
      <c r="A1863" s="41" t="s">
        <v>33</v>
      </c>
      <c r="B1863" s="41" t="s">
        <v>3345</v>
      </c>
      <c r="C1863" s="74">
        <f t="shared" si="141"/>
        <v>3.6869131320699999</v>
      </c>
      <c r="D1863" s="74">
        <f t="shared" si="142"/>
        <v>4.1368064900000001E-2</v>
      </c>
      <c r="E1863" s="74">
        <f t="shared" si="143"/>
        <v>3.4016681311000001</v>
      </c>
      <c r="F1863" s="74">
        <f t="shared" si="144"/>
        <v>0.14194313607</v>
      </c>
      <c r="G1863" s="75">
        <v>0.1019338</v>
      </c>
      <c r="H1863" s="43">
        <v>3.8087211000000002E-3</v>
      </c>
      <c r="I1863" s="43">
        <v>0.50728691000000004</v>
      </c>
      <c r="J1863" s="43">
        <v>1.2702217E-2</v>
      </c>
      <c r="K1863" s="43">
        <v>4.0337497000000003E-3</v>
      </c>
      <c r="L1863" s="43">
        <v>2.4229882000000001E-3</v>
      </c>
      <c r="M1863" s="43">
        <v>2.2209110000000001E-2</v>
      </c>
      <c r="N1863" s="43">
        <v>2.8905725000000002</v>
      </c>
      <c r="O1863" s="43">
        <v>2.7766857000000001E-4</v>
      </c>
      <c r="P1863" s="43">
        <v>2.4484779000000002E-2</v>
      </c>
      <c r="Q1863" s="43">
        <v>2.3203945000000001E-3</v>
      </c>
      <c r="R1863" s="43">
        <v>4.4593313000000002E-2</v>
      </c>
      <c r="S1863" s="43">
        <v>7.0266981000000006E-2</v>
      </c>
      <c r="T1863" s="80"/>
      <c r="U1863" s="77">
        <f t="shared" si="145"/>
        <v>0.87873965517241381</v>
      </c>
    </row>
    <row r="1864" spans="1:21">
      <c r="A1864" s="41" t="s">
        <v>33</v>
      </c>
      <c r="B1864" s="41" t="s">
        <v>3346</v>
      </c>
      <c r="C1864" s="74">
        <f t="shared" si="141"/>
        <v>1.5009779781699999</v>
      </c>
      <c r="D1864" s="74">
        <f t="shared" si="142"/>
        <v>3.7718386399999998E-2</v>
      </c>
      <c r="E1864" s="74">
        <f t="shared" si="143"/>
        <v>1.2356816678</v>
      </c>
      <c r="F1864" s="74">
        <f t="shared" si="144"/>
        <v>0.12632899397</v>
      </c>
      <c r="G1864" s="75">
        <v>0.10124893</v>
      </c>
      <c r="H1864" s="43">
        <v>3.4897078000000002E-3</v>
      </c>
      <c r="I1864" s="43">
        <v>0.38935903999999999</v>
      </c>
      <c r="J1864" s="43">
        <v>1.4144868E-2</v>
      </c>
      <c r="K1864" s="43">
        <v>4.6999091999999996E-3</v>
      </c>
      <c r="L1864" s="43">
        <v>2.4426372000000002E-3</v>
      </c>
      <c r="M1864" s="43">
        <v>1.6430971999999999E-2</v>
      </c>
      <c r="N1864" s="43">
        <v>0.84283291999999999</v>
      </c>
      <c r="O1864" s="43">
        <v>3.2572717000000002E-4</v>
      </c>
      <c r="P1864" s="43">
        <v>2.9063153000000001E-2</v>
      </c>
      <c r="Q1864" s="43">
        <v>2.1025957999999999E-3</v>
      </c>
      <c r="R1864" s="43">
        <v>5.5846066E-2</v>
      </c>
      <c r="S1864" s="43">
        <v>3.8991452000000003E-2</v>
      </c>
      <c r="T1864" s="80"/>
      <c r="U1864" s="77">
        <f t="shared" si="145"/>
        <v>0.87283560344827582</v>
      </c>
    </row>
    <row r="1865" spans="1:21">
      <c r="A1865" s="41" t="s">
        <v>33</v>
      </c>
      <c r="B1865" s="41" t="s">
        <v>3347</v>
      </c>
      <c r="C1865" s="74">
        <f t="shared" si="141"/>
        <v>1.1173745176099998</v>
      </c>
      <c r="D1865" s="74">
        <f t="shared" si="142"/>
        <v>2.84344739E-2</v>
      </c>
      <c r="E1865" s="74">
        <f t="shared" si="143"/>
        <v>0.84649775209999989</v>
      </c>
      <c r="F1865" s="74">
        <f t="shared" si="144"/>
        <v>0.12347406160999999</v>
      </c>
      <c r="G1865" s="75">
        <v>0.11896822999999999</v>
      </c>
      <c r="H1865" s="43">
        <v>5.0890820999999996E-3</v>
      </c>
      <c r="I1865" s="43">
        <v>0.37195845999999999</v>
      </c>
      <c r="J1865" s="43">
        <v>1.3554124000000001E-2</v>
      </c>
      <c r="K1865" s="43">
        <v>4.9437188999999996E-3</v>
      </c>
      <c r="L1865" s="43">
        <v>1.3395623E-3</v>
      </c>
      <c r="M1865" s="43">
        <v>8.5970687E-3</v>
      </c>
      <c r="N1865" s="43">
        <v>0.46945020999999998</v>
      </c>
      <c r="O1865" s="43">
        <v>3.0813950999999999E-4</v>
      </c>
      <c r="P1865" s="43">
        <v>2.7564462000000001E-2</v>
      </c>
      <c r="Q1865" s="43">
        <v>1.5159271000000001E-3</v>
      </c>
      <c r="R1865" s="43">
        <v>5.2016999000000001E-2</v>
      </c>
      <c r="S1865" s="43">
        <v>4.2068533999999998E-2</v>
      </c>
      <c r="T1865" s="80"/>
      <c r="U1865" s="77">
        <f t="shared" si="145"/>
        <v>1.0255881896551724</v>
      </c>
    </row>
    <row r="1866" spans="1:21">
      <c r="A1866" s="41" t="s">
        <v>33</v>
      </c>
      <c r="B1866" s="41" t="s">
        <v>3348</v>
      </c>
      <c r="C1866" s="74">
        <f t="shared" ref="C1866:C1929" si="146">D1866+E1866+F1866+G1866</f>
        <v>1.44900045493</v>
      </c>
      <c r="D1866" s="74">
        <f t="shared" ref="D1866:D1929" si="147">J1866+K1866+L1866+M1866</f>
        <v>2.38332775E-2</v>
      </c>
      <c r="E1866" s="74">
        <f t="shared" ref="E1866:E1929" si="148">H1866+I1866+N1866</f>
        <v>1.2037980035</v>
      </c>
      <c r="F1866" s="74">
        <f t="shared" ref="F1866:F1929" si="149">O1866+IF(P1866="x",0,P1866)+IF(Q1866="x",0,Q1866)+IF(R1866="x",0,R1866)+S1866</f>
        <v>0.13248874592999998</v>
      </c>
      <c r="G1866" s="75">
        <v>8.8880427999999997E-2</v>
      </c>
      <c r="H1866" s="43">
        <v>2.1459635E-3</v>
      </c>
      <c r="I1866" s="43">
        <v>0.26585702</v>
      </c>
      <c r="J1866" s="43">
        <v>1.007925E-2</v>
      </c>
      <c r="K1866" s="43">
        <v>3.7620497999999998E-3</v>
      </c>
      <c r="L1866" s="43">
        <v>1.051881E-3</v>
      </c>
      <c r="M1866" s="43">
        <v>8.9400967000000005E-3</v>
      </c>
      <c r="N1866" s="43">
        <v>0.93579502000000003</v>
      </c>
      <c r="O1866" s="43">
        <v>2.6351153000000002E-4</v>
      </c>
      <c r="P1866" s="43">
        <v>2.0886848999999999E-2</v>
      </c>
      <c r="Q1866" s="43">
        <v>1.1897544E-3</v>
      </c>
      <c r="R1866" s="43">
        <v>7.0063239999999999E-2</v>
      </c>
      <c r="S1866" s="43">
        <v>4.0085390999999998E-2</v>
      </c>
      <c r="T1866" s="80"/>
      <c r="U1866" s="77">
        <f t="shared" si="145"/>
        <v>0.76621058620689653</v>
      </c>
    </row>
    <row r="1867" spans="1:21">
      <c r="A1867" s="41" t="s">
        <v>33</v>
      </c>
      <c r="B1867" s="41" t="s">
        <v>3349</v>
      </c>
      <c r="C1867" s="74">
        <f t="shared" si="146"/>
        <v>1.1015772857699999</v>
      </c>
      <c r="D1867" s="74">
        <f t="shared" si="147"/>
        <v>2.1885731700000001E-2</v>
      </c>
      <c r="E1867" s="74">
        <f t="shared" si="148"/>
        <v>0.88166602120000004</v>
      </c>
      <c r="F1867" s="74">
        <f t="shared" si="149"/>
        <v>8.4772342869999989E-2</v>
      </c>
      <c r="G1867" s="75">
        <v>0.11325319</v>
      </c>
      <c r="H1867" s="43">
        <v>2.3739911999999998E-3</v>
      </c>
      <c r="I1867" s="43">
        <v>0.3660004</v>
      </c>
      <c r="J1867" s="43">
        <v>8.4952125E-3</v>
      </c>
      <c r="K1867" s="43">
        <v>2.7835385000000001E-3</v>
      </c>
      <c r="L1867" s="43">
        <v>1.0121174E-3</v>
      </c>
      <c r="M1867" s="43">
        <v>9.5948632999999992E-3</v>
      </c>
      <c r="N1867" s="43">
        <v>0.51329163</v>
      </c>
      <c r="O1867" s="43">
        <v>1.9342557E-4</v>
      </c>
      <c r="P1867" s="43">
        <v>1.5808325000000002E-2</v>
      </c>
      <c r="Q1867" s="43">
        <v>1.7515723E-3</v>
      </c>
      <c r="R1867" s="43">
        <v>3.8508123999999998E-2</v>
      </c>
      <c r="S1867" s="43">
        <v>2.8510896000000001E-2</v>
      </c>
      <c r="T1867" s="80"/>
      <c r="U1867" s="77">
        <f t="shared" si="145"/>
        <v>0.97632060344827587</v>
      </c>
    </row>
    <row r="1868" spans="1:21">
      <c r="A1868" s="41" t="s">
        <v>33</v>
      </c>
      <c r="B1868" s="41" t="s">
        <v>3350</v>
      </c>
      <c r="C1868" s="74">
        <f t="shared" si="146"/>
        <v>2.2109051707900003</v>
      </c>
      <c r="D1868" s="74">
        <f t="shared" si="147"/>
        <v>3.0092336510000001E-2</v>
      </c>
      <c r="E1868" s="74">
        <f t="shared" si="148"/>
        <v>1.8645829366000002</v>
      </c>
      <c r="F1868" s="74">
        <f t="shared" si="149"/>
        <v>0.20549958768000001</v>
      </c>
      <c r="G1868" s="75">
        <v>0.11073031</v>
      </c>
      <c r="H1868" s="43">
        <v>4.6100866000000004E-3</v>
      </c>
      <c r="I1868" s="43">
        <v>0.43240655</v>
      </c>
      <c r="J1868" s="43">
        <v>1.3986899000000001E-2</v>
      </c>
      <c r="K1868" s="43">
        <v>4.0953383000000001E-3</v>
      </c>
      <c r="L1868" s="43">
        <v>4.1116220999999999E-4</v>
      </c>
      <c r="M1868" s="43">
        <v>1.1598937E-2</v>
      </c>
      <c r="N1868" s="43">
        <v>1.4275663000000001</v>
      </c>
      <c r="O1868" s="43">
        <v>2.9605638E-4</v>
      </c>
      <c r="P1868" s="43">
        <v>2.5974329000000001E-2</v>
      </c>
      <c r="Q1868" s="43">
        <v>1.9183523E-3</v>
      </c>
      <c r="R1868" s="43">
        <v>3.9615200000000003E-2</v>
      </c>
      <c r="S1868" s="43">
        <v>0.13769565</v>
      </c>
      <c r="T1868" s="80"/>
      <c r="U1868" s="77">
        <f t="shared" si="145"/>
        <v>0.95457163793103439</v>
      </c>
    </row>
    <row r="1869" spans="1:21">
      <c r="A1869" s="41" t="s">
        <v>33</v>
      </c>
      <c r="B1869" s="41" t="s">
        <v>3351</v>
      </c>
      <c r="C1869" s="74">
        <f t="shared" si="146"/>
        <v>3.0577454153799999</v>
      </c>
      <c r="D1869" s="74">
        <f t="shared" si="147"/>
        <v>2.8201862969999998E-2</v>
      </c>
      <c r="E1869" s="74">
        <f t="shared" si="148"/>
        <v>2.8138841617999999</v>
      </c>
      <c r="F1869" s="74">
        <f t="shared" si="149"/>
        <v>0.11090849060999999</v>
      </c>
      <c r="G1869" s="75">
        <v>0.10475089999999999</v>
      </c>
      <c r="H1869" s="43">
        <v>3.1366618000000001E-3</v>
      </c>
      <c r="I1869" s="43">
        <v>0.3027203</v>
      </c>
      <c r="J1869" s="43">
        <v>1.1750534E-2</v>
      </c>
      <c r="K1869" s="43">
        <v>3.9246215000000003E-3</v>
      </c>
      <c r="L1869" s="43">
        <v>7.3394746999999995E-4</v>
      </c>
      <c r="M1869" s="43">
        <v>1.1792759999999999E-2</v>
      </c>
      <c r="N1869" s="43">
        <v>2.5080271999999999</v>
      </c>
      <c r="O1869" s="43">
        <v>2.7297010999999998E-4</v>
      </c>
      <c r="P1869" s="43">
        <v>2.3918688E-2</v>
      </c>
      <c r="Q1869" s="43">
        <v>2.0761554999999998E-3</v>
      </c>
      <c r="R1869" s="43">
        <v>4.7117272000000002E-2</v>
      </c>
      <c r="S1869" s="43">
        <v>3.7523405000000003E-2</v>
      </c>
      <c r="T1869" s="80"/>
      <c r="U1869" s="77">
        <f t="shared" si="145"/>
        <v>0.90302499999999986</v>
      </c>
    </row>
    <row r="1870" spans="1:21">
      <c r="A1870" s="41" t="s">
        <v>33</v>
      </c>
      <c r="B1870" s="41" t="s">
        <v>3352</v>
      </c>
      <c r="C1870" s="74">
        <f t="shared" si="146"/>
        <v>6.0983370598900004</v>
      </c>
      <c r="D1870" s="74">
        <f t="shared" si="147"/>
        <v>4.0159696600000003E-2</v>
      </c>
      <c r="E1870" s="74">
        <f t="shared" si="148"/>
        <v>5.8077725402000002</v>
      </c>
      <c r="F1870" s="74">
        <f t="shared" si="149"/>
        <v>0.15634905309000002</v>
      </c>
      <c r="G1870" s="75">
        <v>9.4055769999999997E-2</v>
      </c>
      <c r="H1870" s="43">
        <v>4.4987502000000002E-3</v>
      </c>
      <c r="I1870" s="43">
        <v>0.45663568999999998</v>
      </c>
      <c r="J1870" s="43">
        <v>9.5055425999999998E-3</v>
      </c>
      <c r="K1870" s="43">
        <v>3.2550531E-3</v>
      </c>
      <c r="L1870" s="43">
        <v>1.5957078999999999E-3</v>
      </c>
      <c r="M1870" s="43">
        <v>2.5803393000000001E-2</v>
      </c>
      <c r="N1870" s="43">
        <v>5.3466380999999998</v>
      </c>
      <c r="O1870" s="43">
        <v>2.6436508999999999E-4</v>
      </c>
      <c r="P1870" s="43">
        <v>1.6461597000000001E-2</v>
      </c>
      <c r="Q1870" s="43">
        <v>2.6649600000000001E-3</v>
      </c>
      <c r="R1870" s="43">
        <v>5.5822666E-2</v>
      </c>
      <c r="S1870" s="43">
        <v>8.1135465000000004E-2</v>
      </c>
      <c r="T1870" s="80"/>
      <c r="U1870" s="77">
        <f t="shared" si="145"/>
        <v>0.81082560344827581</v>
      </c>
    </row>
    <row r="1871" spans="1:21">
      <c r="B1871" s="81" t="s">
        <v>3353</v>
      </c>
      <c r="C1871" s="76"/>
      <c r="D1871" s="76"/>
      <c r="E1871" s="76"/>
      <c r="F1871" s="76"/>
      <c r="G1871" s="79"/>
      <c r="H1871" s="80"/>
      <c r="I1871" s="80"/>
      <c r="J1871" s="80"/>
      <c r="K1871" s="80"/>
      <c r="L1871" s="80"/>
      <c r="M1871" s="80"/>
      <c r="N1871" s="80"/>
      <c r="O1871" s="80"/>
      <c r="P1871" s="80"/>
      <c r="Q1871" s="80"/>
      <c r="R1871" s="80"/>
      <c r="S1871" s="80"/>
      <c r="T1871" s="80"/>
      <c r="U1871" s="78"/>
    </row>
    <row r="1872" spans="1:21">
      <c r="A1872" s="41" t="s">
        <v>33</v>
      </c>
      <c r="B1872" s="41" t="s">
        <v>3354</v>
      </c>
      <c r="C1872" s="74">
        <f t="shared" si="146"/>
        <v>3.78182476973</v>
      </c>
      <c r="D1872" s="74">
        <f t="shared" si="147"/>
        <v>2.010120562E-2</v>
      </c>
      <c r="E1872" s="74">
        <f t="shared" si="148"/>
        <v>2.7487645999999999</v>
      </c>
      <c r="F1872" s="74">
        <f t="shared" si="149"/>
        <v>0.13224934411</v>
      </c>
      <c r="G1872" s="75">
        <v>0.88070961999999997</v>
      </c>
      <c r="H1872" s="43">
        <v>5.9263500000000004E-3</v>
      </c>
      <c r="I1872" s="43">
        <v>0.39238355000000003</v>
      </c>
      <c r="J1872" s="43">
        <v>8.3107270000000004E-3</v>
      </c>
      <c r="K1872" s="43">
        <v>2.3068328999999999E-3</v>
      </c>
      <c r="L1872" s="43">
        <v>4.1799112E-4</v>
      </c>
      <c r="M1872" s="43">
        <v>9.0656546000000005E-3</v>
      </c>
      <c r="N1872" s="43">
        <v>2.3504546999999998</v>
      </c>
      <c r="O1872" s="43">
        <v>1.2331490999999999E-4</v>
      </c>
      <c r="P1872" s="43">
        <v>1.6118192999999999E-2</v>
      </c>
      <c r="Q1872" s="43">
        <v>3.1869272000000001E-3</v>
      </c>
      <c r="R1872" s="43">
        <v>5.4378423000000002E-2</v>
      </c>
      <c r="S1872" s="43">
        <v>5.8442486000000002E-2</v>
      </c>
      <c r="T1872" s="80"/>
      <c r="U1872" s="77">
        <f t="shared" si="145"/>
        <v>7.5923243103448268</v>
      </c>
    </row>
    <row r="1873" spans="1:21">
      <c r="A1873" s="41" t="s">
        <v>33</v>
      </c>
      <c r="B1873" s="41" t="s">
        <v>3355</v>
      </c>
      <c r="C1873" s="74">
        <f t="shared" si="146"/>
        <v>4.1407438949099999</v>
      </c>
      <c r="D1873" s="74">
        <f t="shared" si="147"/>
        <v>3.3082092309999998E-2</v>
      </c>
      <c r="E1873" s="74">
        <f t="shared" si="148"/>
        <v>3.1938997950000001</v>
      </c>
      <c r="F1873" s="74">
        <f t="shared" si="149"/>
        <v>0.17805387760000002</v>
      </c>
      <c r="G1873" s="75">
        <v>0.73570813000000002</v>
      </c>
      <c r="H1873" s="43">
        <v>1.2210975000000001E-2</v>
      </c>
      <c r="I1873" s="43">
        <v>0.42313931999999999</v>
      </c>
      <c r="J1873" s="43">
        <v>1.6095733000000001E-2</v>
      </c>
      <c r="K1873" s="43">
        <v>4.0323136999999998E-3</v>
      </c>
      <c r="L1873" s="43">
        <v>6.0981760999999997E-4</v>
      </c>
      <c r="M1873" s="43">
        <v>1.2344228E-2</v>
      </c>
      <c r="N1873" s="43">
        <v>2.7585495</v>
      </c>
      <c r="O1873" s="43">
        <v>2.6756049999999997E-4</v>
      </c>
      <c r="P1873" s="43">
        <v>2.5996469000000001E-2</v>
      </c>
      <c r="Q1873" s="43">
        <v>4.4713870999999999E-3</v>
      </c>
      <c r="R1873" s="43">
        <v>5.4023974000000002E-2</v>
      </c>
      <c r="S1873" s="43">
        <v>9.3294486999999995E-2</v>
      </c>
      <c r="T1873" s="80"/>
      <c r="U1873" s="77">
        <f t="shared" si="145"/>
        <v>6.3423114655172412</v>
      </c>
    </row>
    <row r="1874" spans="1:21">
      <c r="A1874" s="41" t="s">
        <v>33</v>
      </c>
      <c r="B1874" s="41" t="s">
        <v>3356</v>
      </c>
      <c r="C1874" s="74">
        <f t="shared" si="146"/>
        <v>4.0919427676200009</v>
      </c>
      <c r="D1874" s="74">
        <f t="shared" si="147"/>
        <v>3.4417423490000001E-2</v>
      </c>
      <c r="E1874" s="74">
        <f t="shared" si="148"/>
        <v>3.1508358060000003</v>
      </c>
      <c r="F1874" s="74">
        <f t="shared" si="149"/>
        <v>0.18284463813000001</v>
      </c>
      <c r="G1874" s="75">
        <v>0.72384490000000001</v>
      </c>
      <c r="H1874" s="43">
        <v>1.2933346E-2</v>
      </c>
      <c r="I1874" s="43">
        <v>0.42901405999999997</v>
      </c>
      <c r="J1874" s="43">
        <v>1.7152199999999999E-2</v>
      </c>
      <c r="K1874" s="43">
        <v>4.2131792999999997E-3</v>
      </c>
      <c r="L1874" s="43">
        <v>6.1763819E-4</v>
      </c>
      <c r="M1874" s="43">
        <v>1.2434406E-2</v>
      </c>
      <c r="N1874" s="43">
        <v>2.7088884000000002</v>
      </c>
      <c r="O1874" s="43">
        <v>2.8258732999999998E-4</v>
      </c>
      <c r="P1874" s="43">
        <v>2.7618065000000001E-2</v>
      </c>
      <c r="Q1874" s="43">
        <v>4.5743557999999998E-3</v>
      </c>
      <c r="R1874" s="43">
        <v>5.4001523000000003E-2</v>
      </c>
      <c r="S1874" s="43">
        <v>9.6368106999999995E-2</v>
      </c>
      <c r="T1874" s="80"/>
      <c r="U1874" s="77">
        <f t="shared" ref="U1874:U1937" si="150">G1874/0.116</f>
        <v>6.2400422413793102</v>
      </c>
    </row>
    <row r="1875" spans="1:21">
      <c r="A1875" s="41" t="s">
        <v>33</v>
      </c>
      <c r="B1875" s="41" t="s">
        <v>3357</v>
      </c>
      <c r="C1875" s="74">
        <f t="shared" si="146"/>
        <v>2.4702494243599999</v>
      </c>
      <c r="D1875" s="74">
        <f t="shared" si="147"/>
        <v>2.4002027580000002E-2</v>
      </c>
      <c r="E1875" s="74">
        <f t="shared" si="148"/>
        <v>1.8881762296</v>
      </c>
      <c r="F1875" s="74">
        <f t="shared" si="149"/>
        <v>0.38774998717999998</v>
      </c>
      <c r="G1875" s="75">
        <v>0.17032117999999999</v>
      </c>
      <c r="H1875" s="43">
        <v>2.7171895999999998E-3</v>
      </c>
      <c r="I1875" s="43">
        <v>0.83238924000000003</v>
      </c>
      <c r="J1875" s="43">
        <v>1.0265972E-2</v>
      </c>
      <c r="K1875" s="43">
        <v>4.6270225999999999E-3</v>
      </c>
      <c r="L1875" s="43">
        <v>3.0460407999999999E-4</v>
      </c>
      <c r="M1875" s="43">
        <v>8.8044288999999994E-3</v>
      </c>
      <c r="N1875" s="43">
        <v>1.0530698000000001</v>
      </c>
      <c r="O1875" s="43">
        <v>2.9047478000000001E-4</v>
      </c>
      <c r="P1875" s="43">
        <v>1.7292370000000001E-2</v>
      </c>
      <c r="Q1875" s="43">
        <v>1.5734924E-3</v>
      </c>
      <c r="R1875" s="43">
        <v>0.20513414999999999</v>
      </c>
      <c r="S1875" s="43">
        <v>0.16345950000000001</v>
      </c>
      <c r="T1875" s="80"/>
      <c r="U1875" s="77">
        <f t="shared" si="150"/>
        <v>1.4682860344827584</v>
      </c>
    </row>
    <row r="1876" spans="1:21">
      <c r="A1876" s="41" t="s">
        <v>33</v>
      </c>
      <c r="B1876" s="41" t="s">
        <v>3358</v>
      </c>
      <c r="C1876" s="74">
        <f t="shared" si="146"/>
        <v>3.9410233879099996</v>
      </c>
      <c r="D1876" s="74">
        <f t="shared" si="147"/>
        <v>2.95763515E-2</v>
      </c>
      <c r="E1876" s="74">
        <f t="shared" si="148"/>
        <v>3.3340566965999998</v>
      </c>
      <c r="F1876" s="74">
        <f t="shared" si="149"/>
        <v>0.29357299981000001</v>
      </c>
      <c r="G1876" s="75">
        <v>0.28381733999999997</v>
      </c>
      <c r="H1876" s="43">
        <v>2.4683565999999999E-3</v>
      </c>
      <c r="I1876" s="43">
        <v>0.80984374000000003</v>
      </c>
      <c r="J1876" s="43">
        <v>8.2293574999999994E-3</v>
      </c>
      <c r="K1876" s="43">
        <v>4.1680945000000004E-3</v>
      </c>
      <c r="L1876" s="43">
        <v>1.4255934999999999E-3</v>
      </c>
      <c r="M1876" s="43">
        <v>1.5753306000000002E-2</v>
      </c>
      <c r="N1876" s="43">
        <v>2.5217445999999999</v>
      </c>
      <c r="O1876" s="43">
        <v>2.6740980999999999E-4</v>
      </c>
      <c r="P1876" s="43">
        <v>1.4544481E-2</v>
      </c>
      <c r="Q1876" s="43">
        <v>1.4682090000000001E-3</v>
      </c>
      <c r="R1876" s="43">
        <v>0.18272013000000001</v>
      </c>
      <c r="S1876" s="43">
        <v>9.457277E-2</v>
      </c>
      <c r="T1876" s="80"/>
      <c r="U1876" s="77">
        <f t="shared" si="150"/>
        <v>2.4467012068965515</v>
      </c>
    </row>
    <row r="1877" spans="1:21">
      <c r="A1877" s="41" t="s">
        <v>33</v>
      </c>
      <c r="B1877" s="41" t="s">
        <v>3359</v>
      </c>
      <c r="C1877" s="74">
        <f t="shared" si="146"/>
        <v>3.6058303021999998</v>
      </c>
      <c r="D1877" s="74">
        <f t="shared" si="147"/>
        <v>3.6109076499999997E-2</v>
      </c>
      <c r="E1877" s="74">
        <f t="shared" si="148"/>
        <v>1.1168985048</v>
      </c>
      <c r="F1877" s="74">
        <f t="shared" si="149"/>
        <v>0.41144472089999995</v>
      </c>
      <c r="G1877" s="75">
        <v>2.0413779999999999</v>
      </c>
      <c r="H1877" s="43">
        <v>3.0654257999999999E-3</v>
      </c>
      <c r="I1877" s="43">
        <v>1.0808015</v>
      </c>
      <c r="J1877" s="43">
        <v>1.0819700999999999E-2</v>
      </c>
      <c r="K1877" s="43">
        <v>5.7920882E-3</v>
      </c>
      <c r="L1877" s="43">
        <v>3.5126463E-3</v>
      </c>
      <c r="M1877" s="43">
        <v>1.5984641000000001E-2</v>
      </c>
      <c r="N1877" s="43">
        <v>3.3031578999999998E-2</v>
      </c>
      <c r="O1877" s="43">
        <v>3.7573659999999998E-4</v>
      </c>
      <c r="P1877" s="43">
        <v>1.8332531999999999E-2</v>
      </c>
      <c r="Q1877" s="43">
        <v>1.7249922999999999E-3</v>
      </c>
      <c r="R1877" s="43">
        <v>0.25932366000000001</v>
      </c>
      <c r="S1877" s="43">
        <v>0.13168779999999999</v>
      </c>
      <c r="T1877" s="80"/>
      <c r="U1877" s="77">
        <f t="shared" si="150"/>
        <v>17.59808620689655</v>
      </c>
    </row>
    <row r="1878" spans="1:21">
      <c r="A1878" s="41" t="s">
        <v>33</v>
      </c>
      <c r="B1878" s="41" t="s">
        <v>3360</v>
      </c>
      <c r="C1878" s="74">
        <f t="shared" si="146"/>
        <v>4.0666222861999994</v>
      </c>
      <c r="D1878" s="74">
        <f t="shared" si="147"/>
        <v>6.6562993500000001E-2</v>
      </c>
      <c r="E1878" s="74">
        <f t="shared" si="148"/>
        <v>3.445808129</v>
      </c>
      <c r="F1878" s="74">
        <f t="shared" si="149"/>
        <v>0.37268906369999999</v>
      </c>
      <c r="G1878" s="75">
        <v>0.1815621</v>
      </c>
      <c r="H1878" s="43">
        <v>2.3222129000000001E-2</v>
      </c>
      <c r="I1878" s="43">
        <v>0.48792950000000002</v>
      </c>
      <c r="J1878" s="43">
        <v>3.4393991999999998E-2</v>
      </c>
      <c r="K1878" s="43">
        <v>9.6920106999999998E-3</v>
      </c>
      <c r="L1878" s="43">
        <v>1.0096288000000001E-3</v>
      </c>
      <c r="M1878" s="43">
        <v>2.1467362E-2</v>
      </c>
      <c r="N1878" s="43">
        <v>2.9346565</v>
      </c>
      <c r="O1878" s="43">
        <v>1.0098406999999999E-3</v>
      </c>
      <c r="P1878" s="43">
        <v>6.6249321E-2</v>
      </c>
      <c r="Q1878" s="43">
        <v>1.2083175999999999E-2</v>
      </c>
      <c r="R1878" s="43">
        <v>4.5751086000000003E-2</v>
      </c>
      <c r="S1878" s="43">
        <v>0.24759564000000001</v>
      </c>
      <c r="T1878" s="80"/>
      <c r="U1878" s="77">
        <f t="shared" si="150"/>
        <v>1.5651905172413794</v>
      </c>
    </row>
    <row r="1879" spans="1:21">
      <c r="A1879" s="41" t="s">
        <v>33</v>
      </c>
      <c r="B1879" s="41" t="s">
        <v>3361</v>
      </c>
      <c r="C1879" s="74">
        <f t="shared" si="146"/>
        <v>2.5712359669800002</v>
      </c>
      <c r="D1879" s="74">
        <f t="shared" si="147"/>
        <v>4.7678041399999996E-2</v>
      </c>
      <c r="E1879" s="74">
        <f t="shared" si="148"/>
        <v>2.1628164099</v>
      </c>
      <c r="F1879" s="74">
        <f t="shared" si="149"/>
        <v>0.21343752568000002</v>
      </c>
      <c r="G1879" s="75">
        <v>0.14730399</v>
      </c>
      <c r="H1879" s="43">
        <v>5.8927798999999998E-3</v>
      </c>
      <c r="I1879" s="43">
        <v>0.42579133000000002</v>
      </c>
      <c r="J1879" s="43">
        <v>2.0658873000000001E-2</v>
      </c>
      <c r="K1879" s="43">
        <v>6.2068352999999996E-3</v>
      </c>
      <c r="L1879" s="43">
        <v>2.4324501000000001E-3</v>
      </c>
      <c r="M1879" s="43">
        <v>1.8379883E-2</v>
      </c>
      <c r="N1879" s="43">
        <v>1.7311323000000001</v>
      </c>
      <c r="O1879" s="43">
        <v>4.4011288E-4</v>
      </c>
      <c r="P1879" s="43">
        <v>4.2356149000000003E-2</v>
      </c>
      <c r="Q1879" s="43">
        <v>2.7606698000000002E-3</v>
      </c>
      <c r="R1879" s="43">
        <v>9.6538850999999995E-2</v>
      </c>
      <c r="S1879" s="43">
        <v>7.1341742999999999E-2</v>
      </c>
      <c r="T1879" s="80"/>
      <c r="U1879" s="77">
        <f t="shared" si="150"/>
        <v>1.2698619827586206</v>
      </c>
    </row>
    <row r="1880" spans="1:21">
      <c r="A1880" s="41" t="s">
        <v>33</v>
      </c>
      <c r="B1880" s="41" t="s">
        <v>3362</v>
      </c>
      <c r="C1880" s="74">
        <f t="shared" si="146"/>
        <v>2.5795710601600002</v>
      </c>
      <c r="D1880" s="74">
        <f t="shared" si="147"/>
        <v>4.8639618600000004E-2</v>
      </c>
      <c r="E1880" s="74">
        <f t="shared" si="148"/>
        <v>2.1682931255</v>
      </c>
      <c r="F1880" s="74">
        <f t="shared" si="149"/>
        <v>0.21514048606</v>
      </c>
      <c r="G1880" s="75">
        <v>0.14749783</v>
      </c>
      <c r="H1880" s="43">
        <v>5.6020655000000004E-3</v>
      </c>
      <c r="I1880" s="43">
        <v>0.42743125999999998</v>
      </c>
      <c r="J1880" s="43">
        <v>2.0909332999999999E-2</v>
      </c>
      <c r="K1880" s="43">
        <v>6.3763715000000002E-3</v>
      </c>
      <c r="L1880" s="43">
        <v>2.5697700999999999E-3</v>
      </c>
      <c r="M1880" s="43">
        <v>1.8784143999999999E-2</v>
      </c>
      <c r="N1880" s="43">
        <v>1.7352597999999999</v>
      </c>
      <c r="O1880" s="43">
        <v>4.5284656000000001E-4</v>
      </c>
      <c r="P1880" s="43">
        <v>4.3530105999999999E-2</v>
      </c>
      <c r="Q1880" s="43">
        <v>2.7903055E-3</v>
      </c>
      <c r="R1880" s="43">
        <v>9.6621119000000005E-2</v>
      </c>
      <c r="S1880" s="43">
        <v>7.1746109000000002E-2</v>
      </c>
      <c r="T1880" s="80"/>
      <c r="U1880" s="77">
        <f t="shared" si="150"/>
        <v>1.2715330172413792</v>
      </c>
    </row>
    <row r="1881" spans="1:21">
      <c r="A1881" s="41" t="s">
        <v>33</v>
      </c>
      <c r="B1881" s="41" t="s">
        <v>3363</v>
      </c>
      <c r="C1881" s="74">
        <f t="shared" si="146"/>
        <v>2.8634352412200004</v>
      </c>
      <c r="D1881" s="74">
        <f t="shared" si="147"/>
        <v>5.5199115399999998E-2</v>
      </c>
      <c r="E1881" s="74">
        <f t="shared" si="148"/>
        <v>2.4288146071000001</v>
      </c>
      <c r="F1881" s="74">
        <f t="shared" si="149"/>
        <v>0.22858108872000002</v>
      </c>
      <c r="G1881" s="75">
        <v>0.15084043</v>
      </c>
      <c r="H1881" s="43">
        <v>7.1530971000000002E-3</v>
      </c>
      <c r="I1881" s="43">
        <v>0.47302651000000001</v>
      </c>
      <c r="J1881" s="43">
        <v>2.2906441999999999E-2</v>
      </c>
      <c r="K1881" s="43">
        <v>6.6748781999999996E-3</v>
      </c>
      <c r="L1881" s="43">
        <v>3.3287652000000001E-3</v>
      </c>
      <c r="M1881" s="43">
        <v>2.2289030000000001E-2</v>
      </c>
      <c r="N1881" s="43">
        <v>1.9486349999999999</v>
      </c>
      <c r="O1881" s="43">
        <v>4.5565471999999999E-4</v>
      </c>
      <c r="P1881" s="43">
        <v>4.5568007000000001E-2</v>
      </c>
      <c r="Q1881" s="43">
        <v>3.1174409999999999E-3</v>
      </c>
      <c r="R1881" s="43">
        <v>9.7147095000000003E-2</v>
      </c>
      <c r="S1881" s="43">
        <v>8.2292891000000007E-2</v>
      </c>
      <c r="T1881" s="80"/>
      <c r="U1881" s="77">
        <f t="shared" si="150"/>
        <v>1.3003485344827586</v>
      </c>
    </row>
    <row r="1882" spans="1:21">
      <c r="A1882" s="41" t="s">
        <v>33</v>
      </c>
      <c r="B1882" s="41" t="s">
        <v>3364</v>
      </c>
      <c r="C1882" s="74">
        <f t="shared" si="146"/>
        <v>2.5400745691299997</v>
      </c>
      <c r="D1882" s="74">
        <f t="shared" si="147"/>
        <v>4.7917613400000003E-2</v>
      </c>
      <c r="E1882" s="74">
        <f t="shared" si="148"/>
        <v>2.1418354808999998</v>
      </c>
      <c r="F1882" s="74">
        <f t="shared" si="149"/>
        <v>0.20715891482999998</v>
      </c>
      <c r="G1882" s="75">
        <v>0.14316255999999999</v>
      </c>
      <c r="H1882" s="43">
        <v>5.7798609000000003E-3</v>
      </c>
      <c r="I1882" s="43">
        <v>0.43101022</v>
      </c>
      <c r="J1882" s="43">
        <v>2.0214447999999999E-2</v>
      </c>
      <c r="K1882" s="43">
        <v>6.0642300000000003E-3</v>
      </c>
      <c r="L1882" s="43">
        <v>2.6294424000000002E-3</v>
      </c>
      <c r="M1882" s="43">
        <v>1.9009492999999999E-2</v>
      </c>
      <c r="N1882" s="43">
        <v>1.7050453999999999</v>
      </c>
      <c r="O1882" s="43">
        <v>4.2630712999999998E-4</v>
      </c>
      <c r="P1882" s="43">
        <v>4.1528640999999998E-2</v>
      </c>
      <c r="Q1882" s="43">
        <v>2.9665197000000002E-3</v>
      </c>
      <c r="R1882" s="43">
        <v>9.0302709999999994E-2</v>
      </c>
      <c r="S1882" s="43">
        <v>7.1934736999999999E-2</v>
      </c>
      <c r="T1882" s="80"/>
      <c r="U1882" s="77">
        <f t="shared" si="150"/>
        <v>1.2341599999999999</v>
      </c>
    </row>
    <row r="1883" spans="1:21">
      <c r="A1883" s="41" t="s">
        <v>33</v>
      </c>
      <c r="B1883" s="41" t="s">
        <v>3365</v>
      </c>
      <c r="C1883" s="74">
        <f t="shared" si="146"/>
        <v>5.2014381580699993</v>
      </c>
      <c r="D1883" s="74">
        <f t="shared" si="147"/>
        <v>4.9467641699999995E-2</v>
      </c>
      <c r="E1883" s="74">
        <f t="shared" si="148"/>
        <v>4.6831219859999997</v>
      </c>
      <c r="F1883" s="74">
        <f t="shared" si="149"/>
        <v>0.33890042037000001</v>
      </c>
      <c r="G1883" s="75">
        <v>0.12994811000000001</v>
      </c>
      <c r="H1883" s="43">
        <v>1.0306196E-2</v>
      </c>
      <c r="I1883" s="43">
        <v>0.48427519000000002</v>
      </c>
      <c r="J1883" s="43">
        <v>1.7772132999999999E-2</v>
      </c>
      <c r="K1883" s="43">
        <v>4.7012258999999997E-3</v>
      </c>
      <c r="L1883" s="43">
        <v>1.5661328000000001E-3</v>
      </c>
      <c r="M1883" s="43">
        <v>2.542815E-2</v>
      </c>
      <c r="N1883" s="43">
        <v>4.1885405999999996</v>
      </c>
      <c r="O1883" s="43">
        <v>5.1239297E-4</v>
      </c>
      <c r="P1883" s="43">
        <v>3.0603321999999999E-2</v>
      </c>
      <c r="Q1883" s="43">
        <v>4.3862184E-3</v>
      </c>
      <c r="R1883" s="43">
        <v>6.6547057000000007E-2</v>
      </c>
      <c r="S1883" s="43">
        <v>0.23685143</v>
      </c>
      <c r="T1883" s="80"/>
      <c r="U1883" s="77">
        <f t="shared" si="150"/>
        <v>1.1202423275862068</v>
      </c>
    </row>
    <row r="1884" spans="1:21">
      <c r="A1884" s="41" t="s">
        <v>33</v>
      </c>
      <c r="B1884" s="41" t="s">
        <v>3366</v>
      </c>
      <c r="C1884" s="74">
        <f t="shared" si="146"/>
        <v>3.6097891210299999</v>
      </c>
      <c r="D1884" s="74">
        <f t="shared" si="147"/>
        <v>5.4331487099999999E-2</v>
      </c>
      <c r="E1884" s="74">
        <f t="shared" si="148"/>
        <v>3.1801566376000001</v>
      </c>
      <c r="F1884" s="74">
        <f t="shared" si="149"/>
        <v>0.21407810632999999</v>
      </c>
      <c r="G1884" s="75">
        <v>0.16122289000000001</v>
      </c>
      <c r="H1884" s="43">
        <v>7.7943976E-3</v>
      </c>
      <c r="I1884" s="43">
        <v>0.62679134000000003</v>
      </c>
      <c r="J1884" s="43">
        <v>2.2579694000000001E-2</v>
      </c>
      <c r="K1884" s="43">
        <v>6.7666243000000003E-3</v>
      </c>
      <c r="L1884" s="43">
        <v>1.8921687999999999E-3</v>
      </c>
      <c r="M1884" s="43">
        <v>2.3092999999999999E-2</v>
      </c>
      <c r="N1884" s="43">
        <v>2.5455709</v>
      </c>
      <c r="O1884" s="43">
        <v>4.6016983000000001E-4</v>
      </c>
      <c r="P1884" s="43">
        <v>4.0336535999999999E-2</v>
      </c>
      <c r="Q1884" s="43">
        <v>3.7991685000000001E-3</v>
      </c>
      <c r="R1884" s="43">
        <v>0.10145833999999999</v>
      </c>
      <c r="S1884" s="43">
        <v>6.8023892000000002E-2</v>
      </c>
      <c r="T1884" s="80"/>
      <c r="U1884" s="77">
        <f t="shared" si="150"/>
        <v>1.3898524999999999</v>
      </c>
    </row>
    <row r="1885" spans="1:21">
      <c r="A1885" s="41" t="s">
        <v>33</v>
      </c>
      <c r="B1885" s="41" t="s">
        <v>3367</v>
      </c>
      <c r="C1885" s="74">
        <f t="shared" si="146"/>
        <v>1.1982567117999998</v>
      </c>
      <c r="D1885" s="74">
        <f t="shared" si="147"/>
        <v>2.6509410599999998E-2</v>
      </c>
      <c r="E1885" s="74">
        <f t="shared" si="148"/>
        <v>0.97517217860000005</v>
      </c>
      <c r="F1885" s="74">
        <f t="shared" si="149"/>
        <v>8.0983712599999993E-2</v>
      </c>
      <c r="G1885" s="75">
        <v>0.11559141000000001</v>
      </c>
      <c r="H1885" s="43">
        <v>2.6187986000000001E-3</v>
      </c>
      <c r="I1885" s="43">
        <v>0.37477799000000001</v>
      </c>
      <c r="J1885" s="43">
        <v>1.0686549E-2</v>
      </c>
      <c r="K1885" s="43">
        <v>2.8147053999999999E-3</v>
      </c>
      <c r="L1885" s="43">
        <v>1.4370711999999999E-3</v>
      </c>
      <c r="M1885" s="43">
        <v>1.1571085E-2</v>
      </c>
      <c r="N1885" s="43">
        <v>0.59777539000000002</v>
      </c>
      <c r="O1885" s="43">
        <v>2.1021580000000001E-4</v>
      </c>
      <c r="P1885" s="43">
        <v>2.1270977E-2</v>
      </c>
      <c r="Q1885" s="43">
        <v>1.4480958E-3</v>
      </c>
      <c r="R1885" s="43">
        <v>2.8850588E-2</v>
      </c>
      <c r="S1885" s="43">
        <v>2.9203836E-2</v>
      </c>
      <c r="T1885" s="80"/>
      <c r="U1885" s="77">
        <f t="shared" si="150"/>
        <v>0.99647767241379315</v>
      </c>
    </row>
    <row r="1886" spans="1:21">
      <c r="A1886" s="41" t="s">
        <v>33</v>
      </c>
      <c r="B1886" s="41" t="s">
        <v>3368</v>
      </c>
      <c r="C1886" s="74">
        <f t="shared" si="146"/>
        <v>2.9950752344700007</v>
      </c>
      <c r="D1886" s="74">
        <f t="shared" si="147"/>
        <v>4.1747413400000002E-2</v>
      </c>
      <c r="E1886" s="74">
        <f t="shared" si="148"/>
        <v>2.6152950508000004</v>
      </c>
      <c r="F1886" s="74">
        <f t="shared" si="149"/>
        <v>0.11328868027</v>
      </c>
      <c r="G1886" s="75">
        <v>0.22474409000000001</v>
      </c>
      <c r="H1886" s="43">
        <v>9.1972808000000007E-3</v>
      </c>
      <c r="I1886" s="43">
        <v>0.43220156999999998</v>
      </c>
      <c r="J1886" s="43">
        <v>2.1056388999999998E-2</v>
      </c>
      <c r="K1886" s="43">
        <v>4.1251281000000001E-3</v>
      </c>
      <c r="L1886" s="43">
        <v>1.1809443000000001E-3</v>
      </c>
      <c r="M1886" s="43">
        <v>1.5384952E-2</v>
      </c>
      <c r="N1886" s="43">
        <v>2.1738962000000002</v>
      </c>
      <c r="O1886" s="43">
        <v>2.3695836999999999E-4</v>
      </c>
      <c r="P1886" s="43">
        <v>3.5771006000000001E-2</v>
      </c>
      <c r="Q1886" s="43">
        <v>1.9677709000000001E-3</v>
      </c>
      <c r="R1886" s="43">
        <v>4.2056377999999998E-2</v>
      </c>
      <c r="S1886" s="43">
        <v>3.3256567000000001E-2</v>
      </c>
      <c r="T1886" s="80"/>
      <c r="U1886" s="77">
        <f t="shared" si="150"/>
        <v>1.9374490517241378</v>
      </c>
    </row>
    <row r="1887" spans="1:21">
      <c r="A1887" s="41" t="s">
        <v>33</v>
      </c>
      <c r="B1887" s="41" t="s">
        <v>3369</v>
      </c>
      <c r="C1887" s="74">
        <f t="shared" si="146"/>
        <v>1.75686209204</v>
      </c>
      <c r="D1887" s="74">
        <f t="shared" si="147"/>
        <v>3.0062165910000001E-2</v>
      </c>
      <c r="E1887" s="74">
        <f t="shared" si="148"/>
        <v>1.4428450356</v>
      </c>
      <c r="F1887" s="74">
        <f t="shared" si="149"/>
        <v>0.10105716053</v>
      </c>
      <c r="G1887" s="75">
        <v>0.18289773000000001</v>
      </c>
      <c r="H1887" s="43">
        <v>3.5300755999999999E-3</v>
      </c>
      <c r="I1887" s="43">
        <v>0.53415535999999997</v>
      </c>
      <c r="J1887" s="43">
        <v>1.2400549E-2</v>
      </c>
      <c r="K1887" s="43">
        <v>3.1281254E-3</v>
      </c>
      <c r="L1887" s="43">
        <v>7.8240551000000004E-4</v>
      </c>
      <c r="M1887" s="43">
        <v>1.3751085999999999E-2</v>
      </c>
      <c r="N1887" s="43">
        <v>0.90515959999999995</v>
      </c>
      <c r="O1887" s="43">
        <v>2.7365343000000002E-4</v>
      </c>
      <c r="P1887" s="43">
        <v>2.0957363999999999E-2</v>
      </c>
      <c r="Q1887" s="43">
        <v>2.2953111E-3</v>
      </c>
      <c r="R1887" s="43">
        <v>4.2283466999999998E-2</v>
      </c>
      <c r="S1887" s="43">
        <v>3.5247365000000003E-2</v>
      </c>
      <c r="T1887" s="80"/>
      <c r="U1887" s="77">
        <f t="shared" si="150"/>
        <v>1.5767045689655173</v>
      </c>
    </row>
    <row r="1888" spans="1:21">
      <c r="A1888" s="41" t="s">
        <v>33</v>
      </c>
      <c r="B1888" s="41" t="s">
        <v>3370</v>
      </c>
      <c r="C1888" s="74">
        <f t="shared" si="146"/>
        <v>5.7881266852699991</v>
      </c>
      <c r="D1888" s="74">
        <f t="shared" si="147"/>
        <v>5.2939118100000002E-2</v>
      </c>
      <c r="E1888" s="74">
        <f t="shared" si="148"/>
        <v>5.5046106086999993</v>
      </c>
      <c r="F1888" s="74">
        <f t="shared" si="149"/>
        <v>0.12499448847</v>
      </c>
      <c r="G1888" s="75">
        <v>0.10558247</v>
      </c>
      <c r="H1888" s="43">
        <v>6.7157086999999997E-3</v>
      </c>
      <c r="I1888" s="43">
        <v>0.37731419999999999</v>
      </c>
      <c r="J1888" s="43">
        <v>2.1405341000000001E-2</v>
      </c>
      <c r="K1888" s="43">
        <v>4.6193342000000002E-3</v>
      </c>
      <c r="L1888" s="43">
        <v>1.7797799000000001E-3</v>
      </c>
      <c r="M1888" s="43">
        <v>2.5134663000000002E-2</v>
      </c>
      <c r="N1888" s="43">
        <v>5.1205806999999997</v>
      </c>
      <c r="O1888" s="43">
        <v>2.4571317000000002E-4</v>
      </c>
      <c r="P1888" s="43">
        <v>3.8395622999999997E-2</v>
      </c>
      <c r="Q1888" s="43">
        <v>3.0497092999999999E-3</v>
      </c>
      <c r="R1888" s="43">
        <v>4.5724225E-2</v>
      </c>
      <c r="S1888" s="43">
        <v>3.7579217999999998E-2</v>
      </c>
      <c r="T1888" s="80"/>
      <c r="U1888" s="77">
        <f t="shared" si="150"/>
        <v>0.91019370689655166</v>
      </c>
    </row>
    <row r="1889" spans="1:21">
      <c r="A1889" s="41" t="s">
        <v>33</v>
      </c>
      <c r="B1889" s="41" t="s">
        <v>3371</v>
      </c>
      <c r="C1889" s="74">
        <f t="shared" si="146"/>
        <v>1.1115332740400001</v>
      </c>
      <c r="D1889" s="74">
        <f t="shared" si="147"/>
        <v>1.944965987E-2</v>
      </c>
      <c r="E1889" s="74">
        <f t="shared" si="148"/>
        <v>0.92192867050000005</v>
      </c>
      <c r="F1889" s="74">
        <f t="shared" si="149"/>
        <v>6.3296113670000001E-2</v>
      </c>
      <c r="G1889" s="75">
        <v>0.10685883</v>
      </c>
      <c r="H1889" s="43">
        <v>2.5328404999999999E-3</v>
      </c>
      <c r="I1889" s="43">
        <v>0.46717510000000001</v>
      </c>
      <c r="J1889" s="43">
        <v>6.9116098000000003E-3</v>
      </c>
      <c r="K1889" s="43">
        <v>1.8199363E-3</v>
      </c>
      <c r="L1889" s="43">
        <v>8.5260296999999997E-4</v>
      </c>
      <c r="M1889" s="43">
        <v>9.8655107999999995E-3</v>
      </c>
      <c r="N1889" s="43">
        <v>0.45222073000000002</v>
      </c>
      <c r="O1889" s="43">
        <v>1.3325836999999999E-4</v>
      </c>
      <c r="P1889" s="43">
        <v>9.9502676999999994E-3</v>
      </c>
      <c r="Q1889" s="43">
        <v>1.0895496E-3</v>
      </c>
      <c r="R1889" s="43">
        <v>2.6159524E-2</v>
      </c>
      <c r="S1889" s="43">
        <v>2.5963514E-2</v>
      </c>
      <c r="T1889" s="80"/>
      <c r="U1889" s="77">
        <f t="shared" si="150"/>
        <v>0.92119681034482759</v>
      </c>
    </row>
    <row r="1890" spans="1:21">
      <c r="A1890" s="41" t="s">
        <v>33</v>
      </c>
      <c r="B1890" s="41" t="s">
        <v>3372</v>
      </c>
      <c r="C1890" s="74">
        <f t="shared" si="146"/>
        <v>2.0770830886200002</v>
      </c>
      <c r="D1890" s="74">
        <f t="shared" si="147"/>
        <v>3.2217214299999998E-2</v>
      </c>
      <c r="E1890" s="74">
        <f t="shared" si="148"/>
        <v>1.8224579518000001</v>
      </c>
      <c r="F1890" s="74">
        <f t="shared" si="149"/>
        <v>7.9960282520000009E-2</v>
      </c>
      <c r="G1890" s="75">
        <v>0.14244763999999999</v>
      </c>
      <c r="H1890" s="43">
        <v>4.0058317999999999E-3</v>
      </c>
      <c r="I1890" s="43">
        <v>0.48322872</v>
      </c>
      <c r="J1890" s="43">
        <v>1.2489942E-2</v>
      </c>
      <c r="K1890" s="43">
        <v>2.6208309000000001E-3</v>
      </c>
      <c r="L1890" s="43">
        <v>1.7830704E-3</v>
      </c>
      <c r="M1890" s="43">
        <v>1.5323371000000001E-2</v>
      </c>
      <c r="N1890" s="43">
        <v>1.3352234000000001</v>
      </c>
      <c r="O1890" s="43">
        <v>1.8071582E-4</v>
      </c>
      <c r="P1890" s="43">
        <v>2.2619395E-2</v>
      </c>
      <c r="Q1890" s="43">
        <v>1.5758477E-3</v>
      </c>
      <c r="R1890" s="43">
        <v>2.8094671000000002E-2</v>
      </c>
      <c r="S1890" s="43">
        <v>2.7489652999999999E-2</v>
      </c>
      <c r="T1890" s="80"/>
      <c r="U1890" s="77">
        <f t="shared" si="150"/>
        <v>1.2279968965517241</v>
      </c>
    </row>
    <row r="1891" spans="1:21">
      <c r="A1891" s="41" t="s">
        <v>33</v>
      </c>
      <c r="B1891" s="41" t="s">
        <v>3373</v>
      </c>
      <c r="C1891" s="74">
        <f t="shared" si="146"/>
        <v>1.0397945966300002</v>
      </c>
      <c r="D1891" s="74">
        <f t="shared" si="147"/>
        <v>3.0406393099999998E-2</v>
      </c>
      <c r="E1891" s="74">
        <f t="shared" si="148"/>
        <v>0.84768457670000008</v>
      </c>
      <c r="F1891" s="74">
        <f t="shared" si="149"/>
        <v>6.3090269830000004E-2</v>
      </c>
      <c r="G1891" s="75">
        <v>9.8613356999999999E-2</v>
      </c>
      <c r="H1891" s="43">
        <v>2.2205266999999998E-3</v>
      </c>
      <c r="I1891" s="43">
        <v>0.43398585000000001</v>
      </c>
      <c r="J1891" s="43">
        <v>9.0786791000000006E-3</v>
      </c>
      <c r="K1891" s="43">
        <v>2.1574000999999999E-3</v>
      </c>
      <c r="L1891" s="43">
        <v>3.8081599000000001E-3</v>
      </c>
      <c r="M1891" s="43">
        <v>1.5362153999999999E-2</v>
      </c>
      <c r="N1891" s="43">
        <v>0.41147820000000002</v>
      </c>
      <c r="O1891" s="43">
        <v>1.5486203000000001E-4</v>
      </c>
      <c r="P1891" s="43">
        <v>1.7221469E-2</v>
      </c>
      <c r="Q1891" s="43">
        <v>1.0326097999999999E-3</v>
      </c>
      <c r="R1891" s="43">
        <v>2.4215612000000001E-2</v>
      </c>
      <c r="S1891" s="43">
        <v>2.0465717000000001E-2</v>
      </c>
      <c r="T1891" s="80"/>
      <c r="U1891" s="77">
        <f t="shared" si="150"/>
        <v>0.85011514655172404</v>
      </c>
    </row>
    <row r="1892" spans="1:21">
      <c r="A1892" s="41" t="s">
        <v>33</v>
      </c>
      <c r="B1892" s="41" t="s">
        <v>3374</v>
      </c>
      <c r="C1892" s="74">
        <f t="shared" si="146"/>
        <v>1.6878392281200001</v>
      </c>
      <c r="D1892" s="74">
        <f t="shared" si="147"/>
        <v>2.9119760799999998E-2</v>
      </c>
      <c r="E1892" s="74">
        <f t="shared" si="148"/>
        <v>1.3948885356</v>
      </c>
      <c r="F1892" s="74">
        <f t="shared" si="149"/>
        <v>8.0065761720000003E-2</v>
      </c>
      <c r="G1892" s="75">
        <v>0.18376517000000001</v>
      </c>
      <c r="H1892" s="43">
        <v>3.7002955999999999E-3</v>
      </c>
      <c r="I1892" s="43">
        <v>0.49615645000000003</v>
      </c>
      <c r="J1892" s="43">
        <v>1.187384E-2</v>
      </c>
      <c r="K1892" s="43">
        <v>2.6189245000000001E-3</v>
      </c>
      <c r="L1892" s="43">
        <v>1.1098973E-3</v>
      </c>
      <c r="M1892" s="43">
        <v>1.3517098999999999E-2</v>
      </c>
      <c r="N1892" s="43">
        <v>0.89503178999999999</v>
      </c>
      <c r="O1892" s="43">
        <v>1.7858431999999999E-4</v>
      </c>
      <c r="P1892" s="43">
        <v>2.0525108E-2</v>
      </c>
      <c r="Q1892" s="43">
        <v>1.8908464E-3</v>
      </c>
      <c r="R1892" s="43">
        <v>2.9183645000000001E-2</v>
      </c>
      <c r="S1892" s="43">
        <v>2.8287578000000001E-2</v>
      </c>
      <c r="T1892" s="80"/>
      <c r="U1892" s="77">
        <f t="shared" si="150"/>
        <v>1.5841825</v>
      </c>
    </row>
    <row r="1893" spans="1:21">
      <c r="A1893" s="41" t="s">
        <v>33</v>
      </c>
      <c r="B1893" s="41" t="s">
        <v>3375</v>
      </c>
      <c r="C1893" s="74">
        <f t="shared" si="146"/>
        <v>1.4269627974800001</v>
      </c>
      <c r="D1893" s="74">
        <f t="shared" si="147"/>
        <v>2.7464333399999999E-2</v>
      </c>
      <c r="E1893" s="74">
        <f t="shared" si="148"/>
        <v>1.2130921676000002</v>
      </c>
      <c r="F1893" s="74">
        <f t="shared" si="149"/>
        <v>6.5232596480000002E-2</v>
      </c>
      <c r="G1893" s="75">
        <v>0.1211737</v>
      </c>
      <c r="H1893" s="43">
        <v>2.4901075999999999E-3</v>
      </c>
      <c r="I1893" s="43">
        <v>0.57741222000000003</v>
      </c>
      <c r="J1893" s="43">
        <v>8.5676426999999993E-3</v>
      </c>
      <c r="K1893" s="43">
        <v>2.1430566000000002E-3</v>
      </c>
      <c r="L1893" s="43">
        <v>1.4957771E-3</v>
      </c>
      <c r="M1893" s="43">
        <v>1.5257857E-2</v>
      </c>
      <c r="N1893" s="43">
        <v>0.63318984</v>
      </c>
      <c r="O1893" s="43">
        <v>1.5643488000000001E-4</v>
      </c>
      <c r="P1893" s="43">
        <v>1.2929121999999999E-2</v>
      </c>
      <c r="Q1893" s="43">
        <v>1.4691956E-3</v>
      </c>
      <c r="R1893" s="43">
        <v>2.5943702999999999E-2</v>
      </c>
      <c r="S1893" s="43">
        <v>2.4734141000000001E-2</v>
      </c>
      <c r="T1893" s="80"/>
      <c r="U1893" s="77">
        <f t="shared" si="150"/>
        <v>1.0446008620689655</v>
      </c>
    </row>
    <row r="1894" spans="1:21">
      <c r="A1894" s="41" t="s">
        <v>33</v>
      </c>
      <c r="B1894" s="41" t="s">
        <v>3376</v>
      </c>
      <c r="C1894" s="74">
        <f t="shared" si="146"/>
        <v>2.3059223900600001</v>
      </c>
      <c r="D1894" s="74">
        <f t="shared" si="147"/>
        <v>4.9150367140000005E-2</v>
      </c>
      <c r="E1894" s="74">
        <f t="shared" si="148"/>
        <v>1.0025215597000001</v>
      </c>
      <c r="F1894" s="74">
        <f t="shared" si="149"/>
        <v>1.10155082322</v>
      </c>
      <c r="G1894" s="75">
        <v>0.15269964</v>
      </c>
      <c r="H1894" s="43">
        <v>5.1487796999999998E-3</v>
      </c>
      <c r="I1894" s="43">
        <v>0.55389001000000004</v>
      </c>
      <c r="J1894" s="43">
        <v>2.8995175000000002E-2</v>
      </c>
      <c r="K1894" s="43">
        <v>7.9819361999999994E-3</v>
      </c>
      <c r="L1894" s="43">
        <v>5.4032494000000005E-4</v>
      </c>
      <c r="M1894" s="43">
        <v>1.1632930999999999E-2</v>
      </c>
      <c r="N1894" s="43">
        <v>0.44348277000000003</v>
      </c>
      <c r="O1894" s="43">
        <v>5.7117181999999996E-4</v>
      </c>
      <c r="P1894" s="43">
        <v>5.7575739000000001E-2</v>
      </c>
      <c r="Q1894" s="43">
        <v>2.0557233999999999E-3</v>
      </c>
      <c r="R1894" s="43">
        <v>7.7291749000000007E-2</v>
      </c>
      <c r="S1894" s="43">
        <v>0.96405644000000001</v>
      </c>
      <c r="T1894" s="80"/>
      <c r="U1894" s="77">
        <f t="shared" si="150"/>
        <v>1.3163762068965517</v>
      </c>
    </row>
    <row r="1895" spans="1:21">
      <c r="A1895" s="41" t="s">
        <v>33</v>
      </c>
      <c r="B1895" s="41" t="s">
        <v>3377</v>
      </c>
      <c r="C1895" s="74">
        <f t="shared" si="146"/>
        <v>2.9848204480800002</v>
      </c>
      <c r="D1895" s="74">
        <f t="shared" si="147"/>
        <v>4.5145144800000002E-2</v>
      </c>
      <c r="E1895" s="74">
        <f t="shared" si="148"/>
        <v>2.5797149240000001</v>
      </c>
      <c r="F1895" s="74">
        <f t="shared" si="149"/>
        <v>0.12083718928000001</v>
      </c>
      <c r="G1895" s="75">
        <v>0.23912319000000001</v>
      </c>
      <c r="H1895" s="43">
        <v>1.1471413999999999E-2</v>
      </c>
      <c r="I1895" s="43">
        <v>0.40054300999999998</v>
      </c>
      <c r="J1895" s="43">
        <v>2.5135759000000001E-2</v>
      </c>
      <c r="K1895" s="43">
        <v>4.6045811000000004E-3</v>
      </c>
      <c r="L1895" s="43">
        <v>1.0956837000000001E-3</v>
      </c>
      <c r="M1895" s="43">
        <v>1.4309120999999999E-2</v>
      </c>
      <c r="N1895" s="43">
        <v>2.1677005</v>
      </c>
      <c r="O1895" s="43">
        <v>2.4994178000000003E-4</v>
      </c>
      <c r="P1895" s="43">
        <v>4.2947302999999999E-2</v>
      </c>
      <c r="Q1895" s="43">
        <v>1.9933285000000001E-3</v>
      </c>
      <c r="R1895" s="43">
        <v>4.2334987999999997E-2</v>
      </c>
      <c r="S1895" s="43">
        <v>3.3311628000000003E-2</v>
      </c>
      <c r="T1895" s="80"/>
      <c r="U1895" s="77">
        <f t="shared" si="150"/>
        <v>2.0614068103448275</v>
      </c>
    </row>
    <row r="1896" spans="1:21">
      <c r="A1896" s="41" t="s">
        <v>33</v>
      </c>
      <c r="B1896" s="41" t="s">
        <v>3378</v>
      </c>
      <c r="C1896" s="74">
        <f t="shared" si="146"/>
        <v>1.2541275057799999</v>
      </c>
      <c r="D1896" s="74">
        <f t="shared" si="147"/>
        <v>3.0523618299999999E-2</v>
      </c>
      <c r="E1896" s="74">
        <f t="shared" si="148"/>
        <v>1.0251466574000001</v>
      </c>
      <c r="F1896" s="74">
        <f t="shared" si="149"/>
        <v>8.2280220079999994E-2</v>
      </c>
      <c r="G1896" s="75">
        <v>0.11617701</v>
      </c>
      <c r="H1896" s="43">
        <v>3.2032874000000001E-3</v>
      </c>
      <c r="I1896" s="43">
        <v>0.49574293000000003</v>
      </c>
      <c r="J1896" s="43">
        <v>1.0999637E-2</v>
      </c>
      <c r="K1896" s="43">
        <v>3.0382999999999999E-3</v>
      </c>
      <c r="L1896" s="43">
        <v>1.4561273000000001E-3</v>
      </c>
      <c r="M1896" s="43">
        <v>1.5029554000000001E-2</v>
      </c>
      <c r="N1896" s="43">
        <v>0.52620043999999999</v>
      </c>
      <c r="O1896" s="43">
        <v>2.1844407999999999E-4</v>
      </c>
      <c r="P1896" s="43">
        <v>1.9248118000000002E-2</v>
      </c>
      <c r="Q1896" s="43">
        <v>1.323676E-3</v>
      </c>
      <c r="R1896" s="43">
        <v>3.0718090999999999E-2</v>
      </c>
      <c r="S1896" s="43">
        <v>3.0771890999999999E-2</v>
      </c>
      <c r="T1896" s="80"/>
      <c r="U1896" s="77">
        <f t="shared" si="150"/>
        <v>1.0015259482758621</v>
      </c>
    </row>
    <row r="1897" spans="1:21">
      <c r="A1897" s="41" t="s">
        <v>33</v>
      </c>
      <c r="B1897" s="41" t="s">
        <v>3379</v>
      </c>
      <c r="C1897" s="74">
        <f t="shared" si="146"/>
        <v>1.7626098254400002</v>
      </c>
      <c r="D1897" s="74">
        <f t="shared" si="147"/>
        <v>2.9922536799999996E-2</v>
      </c>
      <c r="E1897" s="74">
        <f t="shared" si="148"/>
        <v>1.4964046826000001</v>
      </c>
      <c r="F1897" s="74">
        <f t="shared" si="149"/>
        <v>8.3336236039999997E-2</v>
      </c>
      <c r="G1897" s="75">
        <v>0.15294637</v>
      </c>
      <c r="H1897" s="43">
        <v>3.7258826E-3</v>
      </c>
      <c r="I1897" s="43">
        <v>0.46448220000000001</v>
      </c>
      <c r="J1897" s="43">
        <v>1.1921500999999999E-2</v>
      </c>
      <c r="K1897" s="43">
        <v>2.8051573000000001E-3</v>
      </c>
      <c r="L1897" s="43">
        <v>1.4211155000000001E-3</v>
      </c>
      <c r="M1897" s="43">
        <v>1.3774763000000001E-2</v>
      </c>
      <c r="N1897" s="43">
        <v>1.0281966</v>
      </c>
      <c r="O1897" s="43">
        <v>1.9994774000000001E-4</v>
      </c>
      <c r="P1897" s="43">
        <v>2.1657000999999999E-2</v>
      </c>
      <c r="Q1897" s="43">
        <v>1.6558433E-3</v>
      </c>
      <c r="R1897" s="43">
        <v>3.076007E-2</v>
      </c>
      <c r="S1897" s="43">
        <v>2.9063373999999999E-2</v>
      </c>
      <c r="T1897" s="80"/>
      <c r="U1897" s="77">
        <f t="shared" si="150"/>
        <v>1.3185031896551724</v>
      </c>
    </row>
    <row r="1898" spans="1:21">
      <c r="A1898" s="41" t="s">
        <v>33</v>
      </c>
      <c r="B1898" s="41" t="s">
        <v>3380</v>
      </c>
      <c r="C1898" s="74">
        <f t="shared" si="146"/>
        <v>3.9871096407100004</v>
      </c>
      <c r="D1898" s="74">
        <f t="shared" si="147"/>
        <v>3.9419172199999998E-2</v>
      </c>
      <c r="E1898" s="74">
        <f t="shared" si="148"/>
        <v>3.7011645041000003</v>
      </c>
      <c r="F1898" s="74">
        <f t="shared" si="149"/>
        <v>0.11326414441000002</v>
      </c>
      <c r="G1898" s="75">
        <v>0.13326182</v>
      </c>
      <c r="H1898" s="43">
        <v>3.8217940999999999E-3</v>
      </c>
      <c r="I1898" s="43">
        <v>0.44404180999999998</v>
      </c>
      <c r="J1898" s="43">
        <v>1.5541887000000001E-2</v>
      </c>
      <c r="K1898" s="43">
        <v>3.4710488999999999E-3</v>
      </c>
      <c r="L1898" s="43">
        <v>1.1711302999999999E-3</v>
      </c>
      <c r="M1898" s="43">
        <v>1.9235105999999998E-2</v>
      </c>
      <c r="N1898" s="43">
        <v>3.2533009000000002</v>
      </c>
      <c r="O1898" s="43">
        <v>2.2783480999999999E-4</v>
      </c>
      <c r="P1898" s="43">
        <v>2.6524298000000002E-2</v>
      </c>
      <c r="Q1898" s="43">
        <v>2.0486106E-3</v>
      </c>
      <c r="R1898" s="43">
        <v>4.6052679999999999E-2</v>
      </c>
      <c r="S1898" s="43">
        <v>3.8410721000000002E-2</v>
      </c>
      <c r="T1898" s="80"/>
      <c r="U1898" s="77">
        <f t="shared" si="150"/>
        <v>1.1488087931034483</v>
      </c>
    </row>
    <row r="1899" spans="1:21">
      <c r="A1899" s="41" t="s">
        <v>33</v>
      </c>
      <c r="B1899" s="41" t="s">
        <v>3381</v>
      </c>
      <c r="C1899" s="74">
        <f t="shared" si="146"/>
        <v>3.7317225188000003</v>
      </c>
      <c r="D1899" s="74">
        <f t="shared" si="147"/>
        <v>8.1054301800000006E-2</v>
      </c>
      <c r="E1899" s="74">
        <f t="shared" si="148"/>
        <v>2.8088336720000004</v>
      </c>
      <c r="F1899" s="74">
        <f t="shared" si="149"/>
        <v>0.60580265499999997</v>
      </c>
      <c r="G1899" s="75">
        <v>0.23603188999999999</v>
      </c>
      <c r="H1899" s="43">
        <v>1.3028161999999999E-2</v>
      </c>
      <c r="I1899" s="43">
        <v>0.64079001000000002</v>
      </c>
      <c r="J1899" s="43">
        <v>4.5405484000000003E-2</v>
      </c>
      <c r="K1899" s="43">
        <v>1.4056926000000001E-2</v>
      </c>
      <c r="L1899" s="43">
        <v>1.7020148E-3</v>
      </c>
      <c r="M1899" s="43">
        <v>1.9889877E-2</v>
      </c>
      <c r="N1899" s="43">
        <v>2.1550155000000002</v>
      </c>
      <c r="O1899" s="43">
        <v>9.4634069999999996E-4</v>
      </c>
      <c r="P1899" s="43">
        <v>8.8754217999999996E-2</v>
      </c>
      <c r="Q1899" s="43">
        <v>4.1225263000000002E-3</v>
      </c>
      <c r="R1899" s="43">
        <v>0.21537929</v>
      </c>
      <c r="S1899" s="43">
        <v>0.29660027999999999</v>
      </c>
      <c r="T1899" s="80"/>
      <c r="U1899" s="77">
        <f t="shared" si="150"/>
        <v>2.034757672413793</v>
      </c>
    </row>
    <row r="1900" spans="1:21">
      <c r="A1900" s="41" t="s">
        <v>33</v>
      </c>
      <c r="B1900" s="41" t="s">
        <v>3382</v>
      </c>
      <c r="C1900" s="74">
        <f t="shared" si="146"/>
        <v>2.5556036248999998</v>
      </c>
      <c r="D1900" s="74">
        <f t="shared" si="147"/>
        <v>2.0969921119999999E-2</v>
      </c>
      <c r="E1900" s="74">
        <f t="shared" si="148"/>
        <v>2.3591566952999998</v>
      </c>
      <c r="F1900" s="74">
        <f t="shared" si="149"/>
        <v>0.11204826748000001</v>
      </c>
      <c r="G1900" s="75">
        <v>6.3428740999999997E-2</v>
      </c>
      <c r="H1900" s="43">
        <v>3.6331953000000002E-3</v>
      </c>
      <c r="I1900" s="43">
        <v>0.1815927</v>
      </c>
      <c r="J1900" s="43">
        <v>9.9196969000000003E-3</v>
      </c>
      <c r="K1900" s="43">
        <v>2.7924254E-3</v>
      </c>
      <c r="L1900" s="43">
        <v>3.8228412E-4</v>
      </c>
      <c r="M1900" s="43">
        <v>7.8755147000000008E-3</v>
      </c>
      <c r="N1900" s="43">
        <v>2.1739307999999999</v>
      </c>
      <c r="O1900" s="43">
        <v>1.5987588E-4</v>
      </c>
      <c r="P1900" s="43">
        <v>2.1453788000000001E-2</v>
      </c>
      <c r="Q1900" s="43">
        <v>2.8578366000000001E-3</v>
      </c>
      <c r="R1900" s="43">
        <v>4.9479156000000003E-2</v>
      </c>
      <c r="S1900" s="43">
        <v>3.8097611000000003E-2</v>
      </c>
      <c r="T1900" s="80"/>
      <c r="U1900" s="77">
        <f t="shared" si="150"/>
        <v>0.54679949137931028</v>
      </c>
    </row>
    <row r="1901" spans="1:21">
      <c r="A1901" s="41" t="s">
        <v>33</v>
      </c>
      <c r="B1901" s="41" t="s">
        <v>3383</v>
      </c>
      <c r="C1901" s="74">
        <f t="shared" si="146"/>
        <v>1.06472109684</v>
      </c>
      <c r="D1901" s="74">
        <f t="shared" si="147"/>
        <v>1.844267879E-2</v>
      </c>
      <c r="E1901" s="74">
        <f t="shared" si="148"/>
        <v>0.8293978231000001</v>
      </c>
      <c r="F1901" s="74">
        <f t="shared" si="149"/>
        <v>9.437700495000001E-2</v>
      </c>
      <c r="G1901" s="75">
        <v>0.12250359</v>
      </c>
      <c r="H1901" s="43">
        <v>2.4276930999999999E-3</v>
      </c>
      <c r="I1901" s="43">
        <v>0.32225125999999998</v>
      </c>
      <c r="J1901" s="43">
        <v>1.0065309E-2</v>
      </c>
      <c r="K1901" s="43">
        <v>3.2490886E-3</v>
      </c>
      <c r="L1901" s="43">
        <v>4.3800948999999999E-4</v>
      </c>
      <c r="M1901" s="43">
        <v>4.6902717E-3</v>
      </c>
      <c r="N1901" s="43">
        <v>0.50471887000000004</v>
      </c>
      <c r="O1901" s="43">
        <v>2.3219235E-4</v>
      </c>
      <c r="P1901" s="43">
        <v>2.0226764000000001E-2</v>
      </c>
      <c r="Q1901" s="43">
        <v>1.1172426E-3</v>
      </c>
      <c r="R1901" s="43">
        <v>4.4383903000000002E-2</v>
      </c>
      <c r="S1901" s="43">
        <v>2.8416903E-2</v>
      </c>
      <c r="T1901" s="80"/>
      <c r="U1901" s="77">
        <f t="shared" si="150"/>
        <v>1.0560654310344826</v>
      </c>
    </row>
    <row r="1902" spans="1:21">
      <c r="A1902" s="41" t="s">
        <v>33</v>
      </c>
      <c r="B1902" s="41" t="s">
        <v>3384</v>
      </c>
      <c r="C1902" s="74">
        <f t="shared" si="146"/>
        <v>5.0299221634599993</v>
      </c>
      <c r="D1902" s="74">
        <f t="shared" si="147"/>
        <v>4.90094908E-2</v>
      </c>
      <c r="E1902" s="74">
        <f t="shared" si="148"/>
        <v>4.6343397</v>
      </c>
      <c r="F1902" s="74">
        <f t="shared" si="149"/>
        <v>0.24410960266000001</v>
      </c>
      <c r="G1902" s="75">
        <v>0.10246337</v>
      </c>
      <c r="H1902" s="43">
        <v>6.0954399999999997E-3</v>
      </c>
      <c r="I1902" s="43">
        <v>0.41009565999999997</v>
      </c>
      <c r="J1902" s="43">
        <v>2.1452779000000002E-2</v>
      </c>
      <c r="K1902" s="43">
        <v>4.5197329000000001E-3</v>
      </c>
      <c r="L1902" s="43">
        <v>1.5047779E-3</v>
      </c>
      <c r="M1902" s="43">
        <v>2.1532201000000001E-2</v>
      </c>
      <c r="N1902" s="43">
        <v>4.2181486000000001</v>
      </c>
      <c r="O1902" s="43">
        <v>2.3311885999999999E-4</v>
      </c>
      <c r="P1902" s="43">
        <v>3.9177853999999998E-2</v>
      </c>
      <c r="Q1902" s="43">
        <v>2.8178707999999999E-3</v>
      </c>
      <c r="R1902" s="43">
        <v>3.6279629000000001E-2</v>
      </c>
      <c r="S1902" s="43">
        <v>0.16560113000000001</v>
      </c>
      <c r="T1902" s="80"/>
      <c r="U1902" s="77">
        <f t="shared" si="150"/>
        <v>0.88330491379310339</v>
      </c>
    </row>
    <row r="1903" spans="1:21">
      <c r="A1903" s="41" t="s">
        <v>33</v>
      </c>
      <c r="B1903" s="41" t="s">
        <v>3385</v>
      </c>
      <c r="C1903" s="74">
        <f t="shared" si="146"/>
        <v>1.60487271773</v>
      </c>
      <c r="D1903" s="74">
        <f t="shared" si="147"/>
        <v>3.3587620999999998E-2</v>
      </c>
      <c r="E1903" s="74">
        <f t="shared" si="148"/>
        <v>1.3353260196000001</v>
      </c>
      <c r="F1903" s="74">
        <f t="shared" si="149"/>
        <v>0.11740922713000002</v>
      </c>
      <c r="G1903" s="75">
        <v>0.11854985</v>
      </c>
      <c r="H1903" s="43">
        <v>3.9946395999999997E-3</v>
      </c>
      <c r="I1903" s="43">
        <v>0.35668921999999997</v>
      </c>
      <c r="J1903" s="43">
        <v>1.671425E-2</v>
      </c>
      <c r="K1903" s="43">
        <v>3.8002690999999998E-3</v>
      </c>
      <c r="L1903" s="43">
        <v>1.5227749E-3</v>
      </c>
      <c r="M1903" s="43">
        <v>1.1550327000000001E-2</v>
      </c>
      <c r="N1903" s="43">
        <v>0.97464216000000004</v>
      </c>
      <c r="O1903" s="43">
        <v>2.8424172999999997E-4</v>
      </c>
      <c r="P1903" s="43">
        <v>3.9314702E-2</v>
      </c>
      <c r="Q1903" s="43">
        <v>2.1979463999999998E-3</v>
      </c>
      <c r="R1903" s="43">
        <v>4.2181113999999999E-2</v>
      </c>
      <c r="S1903" s="43">
        <v>3.3431223000000003E-2</v>
      </c>
      <c r="T1903" s="80"/>
      <c r="U1903" s="77">
        <f t="shared" si="150"/>
        <v>1.0219814655172412</v>
      </c>
    </row>
    <row r="1904" spans="1:21">
      <c r="A1904" s="41" t="s">
        <v>33</v>
      </c>
      <c r="B1904" s="41" t="s">
        <v>3386</v>
      </c>
      <c r="C1904" s="74">
        <f t="shared" si="146"/>
        <v>3.9010552784799999</v>
      </c>
      <c r="D1904" s="74">
        <f t="shared" si="147"/>
        <v>6.0197284700000006E-2</v>
      </c>
      <c r="E1904" s="74">
        <f t="shared" si="148"/>
        <v>3.0483675229999996</v>
      </c>
      <c r="F1904" s="74">
        <f t="shared" si="149"/>
        <v>0.64522159078000008</v>
      </c>
      <c r="G1904" s="75">
        <v>0.14726887999999999</v>
      </c>
      <c r="H1904" s="43">
        <v>1.2562003E-2</v>
      </c>
      <c r="I1904" s="43">
        <v>0.42226352</v>
      </c>
      <c r="J1904" s="43">
        <v>2.5675923E-2</v>
      </c>
      <c r="K1904" s="43">
        <v>8.5141895999999995E-3</v>
      </c>
      <c r="L1904" s="43">
        <v>4.2098761E-3</v>
      </c>
      <c r="M1904" s="43">
        <v>2.1797296000000001E-2</v>
      </c>
      <c r="N1904" s="43">
        <v>2.6135419999999998</v>
      </c>
      <c r="O1904" s="43">
        <v>5.3297958000000001E-4</v>
      </c>
      <c r="P1904" s="43">
        <v>5.2510447000000002E-2</v>
      </c>
      <c r="Q1904" s="43">
        <v>9.0579742000000008E-3</v>
      </c>
      <c r="R1904" s="43">
        <v>7.7298539999999999E-2</v>
      </c>
      <c r="S1904" s="43">
        <v>0.50582165000000001</v>
      </c>
      <c r="T1904" s="80"/>
      <c r="U1904" s="77">
        <f t="shared" si="150"/>
        <v>1.2695593103448275</v>
      </c>
    </row>
    <row r="1905" spans="1:21">
      <c r="A1905" s="41" t="s">
        <v>33</v>
      </c>
      <c r="B1905" s="41" t="s">
        <v>3387</v>
      </c>
      <c r="C1905" s="74">
        <f t="shared" si="146"/>
        <v>1.6465449514700001</v>
      </c>
      <c r="D1905" s="74">
        <f t="shared" si="147"/>
        <v>3.1732580599999997E-2</v>
      </c>
      <c r="E1905" s="74">
        <f t="shared" si="148"/>
        <v>1.410211514</v>
      </c>
      <c r="F1905" s="74">
        <f t="shared" si="149"/>
        <v>0.11260831987</v>
      </c>
      <c r="G1905" s="75">
        <v>9.1992536999999999E-2</v>
      </c>
      <c r="H1905" s="43">
        <v>3.9979639999999997E-3</v>
      </c>
      <c r="I1905" s="43">
        <v>0.33410414999999999</v>
      </c>
      <c r="J1905" s="43">
        <v>1.296813E-2</v>
      </c>
      <c r="K1905" s="43">
        <v>3.6379111999999998E-3</v>
      </c>
      <c r="L1905" s="43">
        <v>1.6442314E-3</v>
      </c>
      <c r="M1905" s="43">
        <v>1.3482308E-2</v>
      </c>
      <c r="N1905" s="43">
        <v>1.0721094</v>
      </c>
      <c r="O1905" s="43">
        <v>2.4059367E-4</v>
      </c>
      <c r="P1905" s="43">
        <v>2.7882273999999999E-2</v>
      </c>
      <c r="Q1905" s="43">
        <v>2.3636121999999998E-3</v>
      </c>
      <c r="R1905" s="43">
        <v>4.5141364000000003E-2</v>
      </c>
      <c r="S1905" s="43">
        <v>3.6980475999999998E-2</v>
      </c>
      <c r="T1905" s="80"/>
      <c r="U1905" s="77">
        <f t="shared" si="150"/>
        <v>0.79303911206896549</v>
      </c>
    </row>
    <row r="1906" spans="1:21">
      <c r="A1906" s="41" t="s">
        <v>33</v>
      </c>
      <c r="B1906" s="41" t="s">
        <v>3388</v>
      </c>
      <c r="C1906" s="74">
        <f t="shared" si="146"/>
        <v>1.2987194397900002</v>
      </c>
      <c r="D1906" s="74">
        <f t="shared" si="147"/>
        <v>2.3344112199999999E-2</v>
      </c>
      <c r="E1906" s="74">
        <f t="shared" si="148"/>
        <v>1.0918904429</v>
      </c>
      <c r="F1906" s="74">
        <f t="shared" si="149"/>
        <v>8.7008757689999994E-2</v>
      </c>
      <c r="G1906" s="75">
        <v>9.6476126999999995E-2</v>
      </c>
      <c r="H1906" s="43">
        <v>2.4358728999999998E-3</v>
      </c>
      <c r="I1906" s="43">
        <v>0.31929467</v>
      </c>
      <c r="J1906" s="43">
        <v>9.9300490999999994E-3</v>
      </c>
      <c r="K1906" s="43">
        <v>3.1923429999999998E-3</v>
      </c>
      <c r="L1906" s="43">
        <v>1.1451574999999999E-3</v>
      </c>
      <c r="M1906" s="43">
        <v>9.0765625999999992E-3</v>
      </c>
      <c r="N1906" s="43">
        <v>0.77015990000000001</v>
      </c>
      <c r="O1906" s="43">
        <v>2.2169938999999999E-4</v>
      </c>
      <c r="P1906" s="43">
        <v>2.0216408000000002E-2</v>
      </c>
      <c r="Q1906" s="43">
        <v>1.3496393E-3</v>
      </c>
      <c r="R1906" s="43">
        <v>3.7992684999999998E-2</v>
      </c>
      <c r="S1906" s="43">
        <v>2.7228326000000001E-2</v>
      </c>
      <c r="T1906" s="80"/>
      <c r="U1906" s="77">
        <f t="shared" si="150"/>
        <v>0.83169074999999992</v>
      </c>
    </row>
    <row r="1907" spans="1:21">
      <c r="A1907" s="41" t="s">
        <v>33</v>
      </c>
      <c r="B1907" s="41" t="s">
        <v>3389</v>
      </c>
      <c r="C1907" s="74">
        <f t="shared" si="146"/>
        <v>2.8000095678599997</v>
      </c>
      <c r="D1907" s="74">
        <f t="shared" si="147"/>
        <v>4.1598144199999999E-2</v>
      </c>
      <c r="E1907" s="74">
        <f t="shared" si="148"/>
        <v>2.4744123809999996</v>
      </c>
      <c r="F1907" s="74">
        <f t="shared" si="149"/>
        <v>0.16011420265999998</v>
      </c>
      <c r="G1907" s="75">
        <v>0.12388484</v>
      </c>
      <c r="H1907" s="43">
        <v>5.5767409999999996E-3</v>
      </c>
      <c r="I1907" s="43">
        <v>0.44491394000000001</v>
      </c>
      <c r="J1907" s="43">
        <v>1.8436431E-2</v>
      </c>
      <c r="K1907" s="43">
        <v>4.6192380999999999E-3</v>
      </c>
      <c r="L1907" s="43">
        <v>1.8850561E-3</v>
      </c>
      <c r="M1907" s="43">
        <v>1.6657419E-2</v>
      </c>
      <c r="N1907" s="43">
        <v>2.0239216999999998</v>
      </c>
      <c r="O1907" s="43">
        <v>3.2342716E-4</v>
      </c>
      <c r="P1907" s="43">
        <v>4.1823936999999999E-2</v>
      </c>
      <c r="Q1907" s="43">
        <v>2.3530665000000002E-3</v>
      </c>
      <c r="R1907" s="43">
        <v>4.5271652000000003E-2</v>
      </c>
      <c r="S1907" s="43">
        <v>7.0342119999999994E-2</v>
      </c>
      <c r="T1907" s="80"/>
      <c r="U1907" s="77">
        <f t="shared" si="150"/>
        <v>1.0679727586206895</v>
      </c>
    </row>
    <row r="1908" spans="1:21">
      <c r="A1908" s="41" t="s">
        <v>33</v>
      </c>
      <c r="B1908" s="41" t="s">
        <v>3390</v>
      </c>
      <c r="C1908" s="74">
        <f t="shared" si="146"/>
        <v>1.4114549513400001</v>
      </c>
      <c r="D1908" s="74">
        <f t="shared" si="147"/>
        <v>4.2070228100000003E-2</v>
      </c>
      <c r="E1908" s="74">
        <f t="shared" si="148"/>
        <v>1.0622458847</v>
      </c>
      <c r="F1908" s="74">
        <f t="shared" si="149"/>
        <v>0.15266032854</v>
      </c>
      <c r="G1908" s="75">
        <v>0.15447851000000001</v>
      </c>
      <c r="H1908" s="43">
        <v>7.3214246999999998E-3</v>
      </c>
      <c r="I1908" s="43">
        <v>0.35630810000000002</v>
      </c>
      <c r="J1908" s="43">
        <v>2.7576407000000001E-2</v>
      </c>
      <c r="K1908" s="43">
        <v>5.0657330000000002E-3</v>
      </c>
      <c r="L1908" s="43">
        <v>1.0739237000000001E-3</v>
      </c>
      <c r="M1908" s="43">
        <v>8.3541644000000009E-3</v>
      </c>
      <c r="N1908" s="43">
        <v>0.69861636000000005</v>
      </c>
      <c r="O1908" s="43">
        <v>3.6913924000000001E-4</v>
      </c>
      <c r="P1908" s="43">
        <v>6.6412312000000001E-2</v>
      </c>
      <c r="Q1908" s="43">
        <v>2.4000963000000001E-3</v>
      </c>
      <c r="R1908" s="43">
        <v>4.5550012000000001E-2</v>
      </c>
      <c r="S1908" s="43">
        <v>3.7928769000000001E-2</v>
      </c>
      <c r="U1908" s="77">
        <f t="shared" si="150"/>
        <v>1.3317112931034483</v>
      </c>
    </row>
    <row r="1909" spans="1:21">
      <c r="A1909" s="41" t="s">
        <v>33</v>
      </c>
      <c r="B1909" s="41" t="s">
        <v>3391</v>
      </c>
      <c r="C1909" s="74">
        <f t="shared" si="146"/>
        <v>1.7048019373000001</v>
      </c>
      <c r="D1909" s="74">
        <f t="shared" si="147"/>
        <v>3.2114555900000001E-2</v>
      </c>
      <c r="E1909" s="74">
        <f t="shared" si="148"/>
        <v>1.3761207237000002</v>
      </c>
      <c r="F1909" s="74">
        <f t="shared" si="149"/>
        <v>0.17812593770000001</v>
      </c>
      <c r="G1909" s="75">
        <v>0.11844072</v>
      </c>
      <c r="H1909" s="43">
        <v>5.2736336999999996E-3</v>
      </c>
      <c r="I1909" s="43">
        <v>0.35471129000000001</v>
      </c>
      <c r="J1909" s="43">
        <v>1.5230478E-2</v>
      </c>
      <c r="K1909" s="43">
        <v>4.5007060999999998E-3</v>
      </c>
      <c r="L1909" s="43">
        <v>1.5258238E-3</v>
      </c>
      <c r="M1909" s="43">
        <v>1.0857548E-2</v>
      </c>
      <c r="N1909" s="43">
        <v>1.0161358</v>
      </c>
      <c r="O1909" s="43">
        <v>3.0040999999999998E-4</v>
      </c>
      <c r="P1909" s="43">
        <v>3.2564124E-2</v>
      </c>
      <c r="Q1909" s="43">
        <v>2.5902107000000001E-3</v>
      </c>
      <c r="R1909" s="43">
        <v>4.8301348000000001E-2</v>
      </c>
      <c r="S1909" s="43">
        <v>9.4369844999999994E-2</v>
      </c>
      <c r="U1909" s="77">
        <f t="shared" si="150"/>
        <v>1.0210406896551723</v>
      </c>
    </row>
    <row r="1910" spans="1:21">
      <c r="A1910" s="41" t="s">
        <v>33</v>
      </c>
      <c r="B1910" s="41" t="s">
        <v>3392</v>
      </c>
      <c r="C1910" s="74">
        <f t="shared" si="146"/>
        <v>1.12124813075</v>
      </c>
      <c r="D1910" s="74">
        <f t="shared" si="147"/>
        <v>2.85095208E-2</v>
      </c>
      <c r="E1910" s="74">
        <f t="shared" si="148"/>
        <v>0.84969414799999998</v>
      </c>
      <c r="F1910" s="74">
        <f t="shared" si="149"/>
        <v>0.12352398195</v>
      </c>
      <c r="G1910" s="75">
        <v>0.11952048</v>
      </c>
      <c r="H1910" s="43">
        <v>5.0599379999999999E-3</v>
      </c>
      <c r="I1910" s="43">
        <v>0.37092023000000002</v>
      </c>
      <c r="J1910" s="43">
        <v>1.3710939E-2</v>
      </c>
      <c r="K1910" s="43">
        <v>4.9192258000000004E-3</v>
      </c>
      <c r="L1910" s="43">
        <v>1.3255115000000001E-3</v>
      </c>
      <c r="M1910" s="43">
        <v>8.5538444999999994E-3</v>
      </c>
      <c r="N1910" s="43">
        <v>0.47371397999999998</v>
      </c>
      <c r="O1910" s="43">
        <v>3.0868304999999999E-4</v>
      </c>
      <c r="P1910" s="43">
        <v>2.8143267999999999E-2</v>
      </c>
      <c r="Q1910" s="43">
        <v>1.5297348999999999E-3</v>
      </c>
      <c r="R1910" s="43">
        <v>5.1741179999999998E-2</v>
      </c>
      <c r="S1910" s="43">
        <v>4.1801115999999999E-2</v>
      </c>
      <c r="U1910" s="77">
        <f t="shared" si="150"/>
        <v>1.0303489655172413</v>
      </c>
    </row>
    <row r="1911" spans="1:21">
      <c r="A1911" s="41" t="s">
        <v>33</v>
      </c>
      <c r="B1911" s="41" t="s">
        <v>3393</v>
      </c>
      <c r="C1911" s="74">
        <f t="shared" si="146"/>
        <v>1.5131733062899999</v>
      </c>
      <c r="D1911" s="74">
        <f t="shared" si="147"/>
        <v>3.0724285E-2</v>
      </c>
      <c r="E1911" s="74">
        <f t="shared" si="148"/>
        <v>1.2173594842</v>
      </c>
      <c r="F1911" s="74">
        <f t="shared" si="149"/>
        <v>0.15575131709000001</v>
      </c>
      <c r="G1911" s="75">
        <v>0.10933822</v>
      </c>
      <c r="H1911" s="43">
        <v>3.1547341999999998E-3</v>
      </c>
      <c r="I1911" s="43">
        <v>0.27327826</v>
      </c>
      <c r="J1911" s="43">
        <v>1.6346242E-2</v>
      </c>
      <c r="K1911" s="43">
        <v>4.2736555000000001E-3</v>
      </c>
      <c r="L1911" s="43">
        <v>1.0625147000000001E-3</v>
      </c>
      <c r="M1911" s="43">
        <v>9.0418727999999997E-3</v>
      </c>
      <c r="N1911" s="43">
        <v>0.94092648999999995</v>
      </c>
      <c r="O1911" s="43">
        <v>3.3476459000000001E-4</v>
      </c>
      <c r="P1911" s="43">
        <v>4.0817589000000001E-2</v>
      </c>
      <c r="Q1911" s="43">
        <v>1.7681455E-3</v>
      </c>
      <c r="R1911" s="43">
        <v>7.0030042000000001E-2</v>
      </c>
      <c r="S1911" s="43">
        <v>4.2800775999999999E-2</v>
      </c>
      <c r="U1911" s="77">
        <f t="shared" si="150"/>
        <v>0.94257086206896545</v>
      </c>
    </row>
    <row r="1912" spans="1:21">
      <c r="A1912" s="41" t="s">
        <v>33</v>
      </c>
      <c r="B1912" s="41" t="s">
        <v>3394</v>
      </c>
      <c r="C1912" s="74">
        <f t="shared" si="146"/>
        <v>2.09606523777</v>
      </c>
      <c r="D1912" s="74">
        <f t="shared" si="147"/>
        <v>3.1459217469999995E-2</v>
      </c>
      <c r="E1912" s="74">
        <f t="shared" si="148"/>
        <v>1.750272837</v>
      </c>
      <c r="F1912" s="74">
        <f t="shared" si="149"/>
        <v>0.19650694330000001</v>
      </c>
      <c r="G1912" s="75">
        <v>0.11782624</v>
      </c>
      <c r="H1912" s="43">
        <v>4.6857870000000003E-3</v>
      </c>
      <c r="I1912" s="43">
        <v>0.41486224999999999</v>
      </c>
      <c r="J1912" s="43">
        <v>1.5848246E-2</v>
      </c>
      <c r="K1912" s="43">
        <v>4.1666604999999997E-3</v>
      </c>
      <c r="L1912" s="43">
        <v>5.0018697000000004E-4</v>
      </c>
      <c r="M1912" s="43">
        <v>1.0944124E-2</v>
      </c>
      <c r="N1912" s="43">
        <v>1.3307248</v>
      </c>
      <c r="O1912" s="43">
        <v>2.9515450000000001E-4</v>
      </c>
      <c r="P1912" s="43">
        <v>3.2873668000000002E-2</v>
      </c>
      <c r="Q1912" s="43">
        <v>1.8656688000000001E-3</v>
      </c>
      <c r="R1912" s="43">
        <v>4.1987811999999999E-2</v>
      </c>
      <c r="S1912" s="43">
        <v>0.11948464</v>
      </c>
      <c r="U1912" s="77">
        <f t="shared" si="150"/>
        <v>1.015743448275862</v>
      </c>
    </row>
    <row r="1913" spans="1:21">
      <c r="A1913" s="41" t="s">
        <v>33</v>
      </c>
      <c r="B1913" s="41" t="s">
        <v>3395</v>
      </c>
      <c r="C1913" s="74">
        <f t="shared" si="146"/>
        <v>3.07779156385</v>
      </c>
      <c r="D1913" s="74">
        <f t="shared" si="147"/>
        <v>3.0846408190000001E-2</v>
      </c>
      <c r="E1913" s="74">
        <f t="shared" si="148"/>
        <v>2.8173878268000001</v>
      </c>
      <c r="F1913" s="74">
        <f t="shared" si="149"/>
        <v>0.11808735886000001</v>
      </c>
      <c r="G1913" s="75">
        <v>0.11146997</v>
      </c>
      <c r="H1913" s="43">
        <v>3.3845768000000001E-3</v>
      </c>
      <c r="I1913" s="43">
        <v>0.30567175000000002</v>
      </c>
      <c r="J1913" s="43">
        <v>1.4282971E-2</v>
      </c>
      <c r="K1913" s="43">
        <v>4.0037828999999999E-3</v>
      </c>
      <c r="L1913" s="43">
        <v>7.3763428999999996E-4</v>
      </c>
      <c r="M1913" s="43">
        <v>1.1822020000000001E-2</v>
      </c>
      <c r="N1913" s="43">
        <v>2.5083315000000002</v>
      </c>
      <c r="O1913" s="43">
        <v>2.7597286000000001E-4</v>
      </c>
      <c r="P1913" s="43">
        <v>3.1016327999999999E-2</v>
      </c>
      <c r="Q1913" s="43">
        <v>2.1025050000000002E-3</v>
      </c>
      <c r="R1913" s="43">
        <v>4.7117272000000002E-2</v>
      </c>
      <c r="S1913" s="43">
        <v>3.7575281000000002E-2</v>
      </c>
      <c r="U1913" s="77">
        <f t="shared" si="150"/>
        <v>0.96094801724137924</v>
      </c>
    </row>
    <row r="1914" spans="1:21">
      <c r="B1914" s="81" t="s">
        <v>3396</v>
      </c>
      <c r="C1914" s="76"/>
      <c r="D1914" s="76"/>
      <c r="E1914" s="76"/>
      <c r="F1914" s="76"/>
      <c r="G1914" s="79"/>
      <c r="H1914" s="80"/>
      <c r="I1914" s="80"/>
      <c r="J1914" s="80"/>
      <c r="K1914" s="80"/>
      <c r="L1914" s="80"/>
      <c r="M1914" s="80"/>
      <c r="N1914" s="80"/>
      <c r="O1914" s="80"/>
      <c r="P1914" s="80"/>
      <c r="Q1914" s="80"/>
      <c r="R1914" s="80"/>
      <c r="S1914" s="80"/>
      <c r="U1914" s="78"/>
    </row>
    <row r="1915" spans="1:21">
      <c r="A1915" s="41" t="s">
        <v>33</v>
      </c>
      <c r="B1915" s="41" t="s">
        <v>3397</v>
      </c>
      <c r="C1915" s="74">
        <f t="shared" si="146"/>
        <v>0.71313978359800001</v>
      </c>
      <c r="D1915" s="74">
        <f t="shared" si="147"/>
        <v>4.037006688E-3</v>
      </c>
      <c r="E1915" s="74">
        <f t="shared" si="148"/>
        <v>0.54243252115000007</v>
      </c>
      <c r="F1915" s="74">
        <f t="shared" si="149"/>
        <v>2.2303445759999999E-2</v>
      </c>
      <c r="G1915" s="75">
        <v>0.14436681000000001</v>
      </c>
      <c r="H1915" s="43">
        <v>6.5927114999999995E-4</v>
      </c>
      <c r="I1915" s="43">
        <v>1.8979900000000001E-2</v>
      </c>
      <c r="J1915" s="43">
        <v>1.2239677000000001E-3</v>
      </c>
      <c r="K1915" s="43">
        <v>5.5841093000000004E-4</v>
      </c>
      <c r="L1915" s="43">
        <v>9.2500758000000006E-5</v>
      </c>
      <c r="M1915" s="43">
        <v>2.1621272999999999E-3</v>
      </c>
      <c r="N1915" s="43">
        <v>0.52279335000000005</v>
      </c>
      <c r="O1915" s="43">
        <v>3.349311E-5</v>
      </c>
      <c r="P1915" s="43">
        <v>2.2596755999999998E-3</v>
      </c>
      <c r="Q1915" s="43">
        <v>5.5173625000000002E-4</v>
      </c>
      <c r="R1915" s="43">
        <v>1.0713838E-2</v>
      </c>
      <c r="S1915" s="43">
        <v>8.7447028000000003E-3</v>
      </c>
      <c r="U1915" s="77">
        <f t="shared" si="150"/>
        <v>1.2445414655172413</v>
      </c>
    </row>
    <row r="1916" spans="1:21">
      <c r="A1916" s="41" t="s">
        <v>33</v>
      </c>
      <c r="B1916" s="41" t="s">
        <v>3398</v>
      </c>
      <c r="C1916" s="74">
        <f t="shared" si="146"/>
        <v>0.25257148713600003</v>
      </c>
      <c r="D1916" s="74">
        <f t="shared" si="147"/>
        <v>4.7655864900000003E-3</v>
      </c>
      <c r="E1916" s="74">
        <f t="shared" si="148"/>
        <v>0.21589248971</v>
      </c>
      <c r="F1916" s="74">
        <f t="shared" si="149"/>
        <v>1.1577459936E-2</v>
      </c>
      <c r="G1916" s="75">
        <v>2.0335951000000001E-2</v>
      </c>
      <c r="H1916" s="43">
        <v>4.3279171000000001E-4</v>
      </c>
      <c r="I1916" s="43">
        <v>9.2241597999999994E-2</v>
      </c>
      <c r="J1916" s="43">
        <v>1.2414572999999999E-3</v>
      </c>
      <c r="K1916" s="43">
        <v>3.4739169000000002E-4</v>
      </c>
      <c r="L1916" s="43">
        <v>1.402528E-4</v>
      </c>
      <c r="M1916" s="43">
        <v>3.0364847000000001E-3</v>
      </c>
      <c r="N1916" s="43">
        <v>0.1232181</v>
      </c>
      <c r="O1916" s="43">
        <v>2.4754325999999999E-5</v>
      </c>
      <c r="P1916" s="43">
        <v>1.4859039000000001E-3</v>
      </c>
      <c r="Q1916" s="43">
        <v>2.1247500999999999E-4</v>
      </c>
      <c r="R1916" s="43">
        <v>5.3065713E-3</v>
      </c>
      <c r="S1916" s="43">
        <v>4.5477553999999998E-3</v>
      </c>
      <c r="U1916" s="77">
        <f t="shared" si="150"/>
        <v>0.17530992241379312</v>
      </c>
    </row>
    <row r="1917" spans="1:21">
      <c r="A1917" s="41" t="s">
        <v>33</v>
      </c>
      <c r="B1917" s="41" t="s">
        <v>3399</v>
      </c>
      <c r="C1917" s="74">
        <f t="shared" si="146"/>
        <v>0.17111920665399999</v>
      </c>
      <c r="D1917" s="74">
        <f t="shared" si="147"/>
        <v>9.0134914500000004E-4</v>
      </c>
      <c r="E1917" s="74">
        <f t="shared" si="148"/>
        <v>7.4437263803000003E-2</v>
      </c>
      <c r="F1917" s="74">
        <f t="shared" si="149"/>
        <v>1.1567745706000001E-2</v>
      </c>
      <c r="G1917" s="75">
        <v>8.4212848000000007E-2</v>
      </c>
      <c r="H1917" s="43">
        <v>9.8678802999999996E-5</v>
      </c>
      <c r="I1917" s="43">
        <v>1.6172135000000001E-2</v>
      </c>
      <c r="J1917" s="43">
        <v>3.0735871000000002E-4</v>
      </c>
      <c r="K1917" s="43">
        <v>1.9962872E-4</v>
      </c>
      <c r="L1917" s="43">
        <v>1.0724275E-5</v>
      </c>
      <c r="M1917" s="43">
        <v>3.8363744000000002E-4</v>
      </c>
      <c r="N1917" s="43">
        <v>5.8166450000000001E-2</v>
      </c>
      <c r="O1917" s="43">
        <v>1.272319E-5</v>
      </c>
      <c r="P1917" s="43">
        <v>4.4095595999999999E-4</v>
      </c>
      <c r="Q1917" s="43">
        <v>6.6218056000000002E-5</v>
      </c>
      <c r="R1917" s="43">
        <v>6.9029546000000004E-3</v>
      </c>
      <c r="S1917" s="43">
        <v>4.1448939000000001E-3</v>
      </c>
      <c r="U1917" s="77">
        <f t="shared" si="150"/>
        <v>0.72597282758620696</v>
      </c>
    </row>
    <row r="1918" spans="1:21">
      <c r="A1918" s="41" t="s">
        <v>33</v>
      </c>
      <c r="B1918" s="41" t="s">
        <v>3400</v>
      </c>
      <c r="C1918" s="74">
        <f t="shared" si="146"/>
        <v>0.20308820581299999</v>
      </c>
      <c r="D1918" s="74">
        <f t="shared" si="147"/>
        <v>3.8620488200000001E-3</v>
      </c>
      <c r="E1918" s="74">
        <f t="shared" si="148"/>
        <v>0.1785179274</v>
      </c>
      <c r="F1918" s="74">
        <f t="shared" si="149"/>
        <v>1.3729306593E-2</v>
      </c>
      <c r="G1918" s="75">
        <v>6.9789229999999997E-3</v>
      </c>
      <c r="H1918" s="43">
        <v>3.6315540000000002E-4</v>
      </c>
      <c r="I1918" s="43">
        <v>2.1620532000000001E-2</v>
      </c>
      <c r="J1918" s="43">
        <v>1.1074622000000001E-3</v>
      </c>
      <c r="K1918" s="43">
        <v>4.2082981000000002E-4</v>
      </c>
      <c r="L1918" s="43">
        <v>2.4023971000000001E-4</v>
      </c>
      <c r="M1918" s="43">
        <v>2.0935171000000001E-3</v>
      </c>
      <c r="N1918" s="43">
        <v>0.15653423999999999</v>
      </c>
      <c r="O1918" s="43">
        <v>2.7394702999999999E-5</v>
      </c>
      <c r="P1918" s="43">
        <v>2.2991467E-3</v>
      </c>
      <c r="Q1918" s="43">
        <v>3.0944248999999999E-4</v>
      </c>
      <c r="R1918" s="43">
        <v>6.0580683999999999E-3</v>
      </c>
      <c r="S1918" s="43">
        <v>5.0352543E-3</v>
      </c>
      <c r="U1918" s="77">
        <f t="shared" si="150"/>
        <v>6.0163129310344822E-2</v>
      </c>
    </row>
    <row r="1919" spans="1:21">
      <c r="A1919" s="41" t="s">
        <v>33</v>
      </c>
      <c r="B1919" s="41" t="s">
        <v>3401</v>
      </c>
      <c r="C1919" s="74">
        <f t="shared" si="146"/>
        <v>0.49752915537200004</v>
      </c>
      <c r="D1919" s="74">
        <f t="shared" si="147"/>
        <v>3.7661992479999995E-3</v>
      </c>
      <c r="E1919" s="74">
        <f t="shared" si="148"/>
        <v>0.45270513830000003</v>
      </c>
      <c r="F1919" s="74">
        <f t="shared" si="149"/>
        <v>3.2107969324000001E-2</v>
      </c>
      <c r="G1919" s="75">
        <v>8.9498484999999996E-3</v>
      </c>
      <c r="H1919" s="43">
        <v>1.0954773E-3</v>
      </c>
      <c r="I1919" s="43">
        <v>2.2139130999999999E-2</v>
      </c>
      <c r="J1919" s="43">
        <v>1.5008487E-3</v>
      </c>
      <c r="K1919" s="43">
        <v>5.9342604000000004E-4</v>
      </c>
      <c r="L1919" s="43">
        <v>8.0430108000000003E-5</v>
      </c>
      <c r="M1919" s="43">
        <v>1.5914944000000001E-3</v>
      </c>
      <c r="N1919" s="43">
        <v>0.42947053000000002</v>
      </c>
      <c r="O1919" s="43">
        <v>3.3185673999999999E-5</v>
      </c>
      <c r="P1919" s="43">
        <v>2.972999E-3</v>
      </c>
      <c r="Q1919" s="43">
        <v>1.7696494999999999E-4</v>
      </c>
      <c r="R1919" s="43">
        <v>5.3851367000000002E-3</v>
      </c>
      <c r="S1919" s="43">
        <v>2.3539682999999999E-2</v>
      </c>
      <c r="U1919" s="77">
        <f t="shared" si="150"/>
        <v>7.7153866379310335E-2</v>
      </c>
    </row>
    <row r="1920" spans="1:21">
      <c r="A1920" s="41" t="s">
        <v>33</v>
      </c>
      <c r="B1920" s="41" t="s">
        <v>3402</v>
      </c>
      <c r="C1920" s="74">
        <f t="shared" si="146"/>
        <v>0.11572023357</v>
      </c>
      <c r="D1920" s="74">
        <f t="shared" si="147"/>
        <v>2.6562023600000002E-3</v>
      </c>
      <c r="E1920" s="74">
        <f t="shared" si="148"/>
        <v>0.10306563117</v>
      </c>
      <c r="F1920" s="74">
        <f t="shared" si="149"/>
        <v>5.2221963400000005E-3</v>
      </c>
      <c r="G1920" s="75">
        <v>4.7762037000000004E-3</v>
      </c>
      <c r="H1920" s="43">
        <v>2.2871017E-4</v>
      </c>
      <c r="I1920" s="43">
        <v>2.5036665999999999E-2</v>
      </c>
      <c r="J1920" s="43">
        <v>5.3827294000000005E-4</v>
      </c>
      <c r="K1920" s="43">
        <v>1.8425171E-4</v>
      </c>
      <c r="L1920" s="43">
        <v>3.1061221000000001E-4</v>
      </c>
      <c r="M1920" s="43">
        <v>1.6230655000000001E-3</v>
      </c>
      <c r="N1920" s="43">
        <v>7.7800254999999999E-2</v>
      </c>
      <c r="O1920" s="43">
        <v>1.1245860000000001E-5</v>
      </c>
      <c r="P1920" s="43">
        <v>1.0491828999999999E-3</v>
      </c>
      <c r="Q1920" s="43">
        <v>1.8131038000000001E-4</v>
      </c>
      <c r="R1920" s="43">
        <v>2.1167274999999998E-3</v>
      </c>
      <c r="S1920" s="43">
        <v>1.8637297E-3</v>
      </c>
      <c r="U1920" s="77">
        <f t="shared" si="150"/>
        <v>4.1174169827586211E-2</v>
      </c>
    </row>
    <row r="1921" spans="1:21">
      <c r="A1921" s="41" t="s">
        <v>33</v>
      </c>
      <c r="B1921" s="41" t="s">
        <v>3403</v>
      </c>
      <c r="C1921" s="74">
        <f t="shared" si="146"/>
        <v>0.45859027742300001</v>
      </c>
      <c r="D1921" s="74">
        <f t="shared" si="147"/>
        <v>4.9293145600000001E-3</v>
      </c>
      <c r="E1921" s="74">
        <f t="shared" si="148"/>
        <v>0.43202834334000001</v>
      </c>
      <c r="F1921" s="74">
        <f t="shared" si="149"/>
        <v>1.2770568922999999E-2</v>
      </c>
      <c r="G1921" s="75">
        <v>8.8620506000000009E-3</v>
      </c>
      <c r="H1921" s="43">
        <v>3.4793834E-4</v>
      </c>
      <c r="I1921" s="43">
        <v>3.6718575000000003E-2</v>
      </c>
      <c r="J1921" s="43">
        <v>1.3790073999999999E-3</v>
      </c>
      <c r="K1921" s="43">
        <v>4.6913590000000001E-4</v>
      </c>
      <c r="L1921" s="43">
        <v>3.0740585999999999E-4</v>
      </c>
      <c r="M1921" s="43">
        <v>2.7737653999999998E-3</v>
      </c>
      <c r="N1921" s="43">
        <v>0.39496183000000001</v>
      </c>
      <c r="O1921" s="43">
        <v>3.2139433000000003E-5</v>
      </c>
      <c r="P1921" s="43">
        <v>2.8811983999999999E-3</v>
      </c>
      <c r="Q1921" s="43">
        <v>2.1921559000000001E-4</v>
      </c>
      <c r="R1921" s="43">
        <v>5.7384549000000003E-3</v>
      </c>
      <c r="S1921" s="43">
        <v>3.8995606E-3</v>
      </c>
      <c r="U1921" s="77">
        <f t="shared" si="150"/>
        <v>7.6396987931034485E-2</v>
      </c>
    </row>
    <row r="1922" spans="1:21">
      <c r="A1922" s="41" t="s">
        <v>33</v>
      </c>
      <c r="B1922" s="41" t="s">
        <v>3404</v>
      </c>
      <c r="C1922" s="74">
        <f t="shared" si="146"/>
        <v>0.25270592782200002</v>
      </c>
      <c r="D1922" s="74">
        <f t="shared" si="147"/>
        <v>1.162350071E-2</v>
      </c>
      <c r="E1922" s="74">
        <f t="shared" si="148"/>
        <v>0.21812791651999999</v>
      </c>
      <c r="F1922" s="74">
        <f t="shared" si="149"/>
        <v>1.0255333592E-2</v>
      </c>
      <c r="G1922" s="75">
        <v>1.2699177000000001E-2</v>
      </c>
      <c r="H1922" s="43">
        <v>3.7075652000000001E-4</v>
      </c>
      <c r="I1922" s="43">
        <v>9.9520579999999997E-2</v>
      </c>
      <c r="J1922" s="43">
        <v>1.3712124E-3</v>
      </c>
      <c r="K1922" s="43">
        <v>3.5313321000000002E-4</v>
      </c>
      <c r="L1922" s="43">
        <v>2.2578734999999998E-3</v>
      </c>
      <c r="M1922" s="43">
        <v>7.6412816E-3</v>
      </c>
      <c r="N1922" s="43">
        <v>0.11823657999999999</v>
      </c>
      <c r="O1922" s="43">
        <v>2.2063872000000001E-5</v>
      </c>
      <c r="P1922" s="43">
        <v>2.8330722999999999E-3</v>
      </c>
      <c r="Q1922" s="43">
        <v>2.3850261999999999E-4</v>
      </c>
      <c r="R1922" s="43">
        <v>3.9022453E-3</v>
      </c>
      <c r="S1922" s="43">
        <v>3.2594494999999999E-3</v>
      </c>
      <c r="U1922" s="77">
        <f t="shared" si="150"/>
        <v>0.10947566379310344</v>
      </c>
    </row>
    <row r="1923" spans="1:21">
      <c r="A1923" s="41" t="s">
        <v>33</v>
      </c>
      <c r="B1923" s="41" t="s">
        <v>3405</v>
      </c>
      <c r="C1923" s="74">
        <f t="shared" si="146"/>
        <v>0.140824998762</v>
      </c>
      <c r="D1923" s="74">
        <f t="shared" si="147"/>
        <v>3.7734726900000002E-3</v>
      </c>
      <c r="E1923" s="74">
        <f t="shared" si="148"/>
        <v>0.11606677715000001</v>
      </c>
      <c r="F1923" s="74">
        <f t="shared" si="149"/>
        <v>1.2623404922E-2</v>
      </c>
      <c r="G1923" s="75">
        <v>8.3613439999999997E-3</v>
      </c>
      <c r="H1923" s="43">
        <v>3.1991415000000002E-4</v>
      </c>
      <c r="I1923" s="43">
        <v>2.8080885999999999E-2</v>
      </c>
      <c r="J1923" s="43">
        <v>1.3449092000000001E-3</v>
      </c>
      <c r="K1923" s="43">
        <v>4.5702721999999997E-4</v>
      </c>
      <c r="L1923" s="43">
        <v>2.4686027000000001E-4</v>
      </c>
      <c r="M1923" s="43">
        <v>1.7246760000000001E-3</v>
      </c>
      <c r="N1923" s="43">
        <v>8.7665977000000006E-2</v>
      </c>
      <c r="O1923" s="43">
        <v>3.1746092000000002E-5</v>
      </c>
      <c r="P1923" s="43">
        <v>2.8290633999999999E-3</v>
      </c>
      <c r="Q1923" s="43">
        <v>1.8517503E-4</v>
      </c>
      <c r="R1923" s="43">
        <v>5.7637238000000004E-3</v>
      </c>
      <c r="S1923" s="43">
        <v>3.8136965999999999E-3</v>
      </c>
      <c r="U1923" s="77">
        <f t="shared" si="150"/>
        <v>7.2080551724137923E-2</v>
      </c>
    </row>
    <row r="1924" spans="1:21">
      <c r="A1924" s="41" t="s">
        <v>33</v>
      </c>
      <c r="B1924" s="41" t="s">
        <v>3406</v>
      </c>
      <c r="C1924" s="74">
        <f t="shared" si="146"/>
        <v>0.21576517856300001</v>
      </c>
      <c r="D1924" s="74">
        <f t="shared" si="147"/>
        <v>6.04878871E-3</v>
      </c>
      <c r="E1924" s="74">
        <f t="shared" si="148"/>
        <v>0.16727665184000001</v>
      </c>
      <c r="F1924" s="74">
        <f t="shared" si="149"/>
        <v>2.8045478012999999E-2</v>
      </c>
      <c r="G1924" s="75">
        <v>1.4394260000000001E-2</v>
      </c>
      <c r="H1924" s="43">
        <v>5.2729884000000005E-4</v>
      </c>
      <c r="I1924" s="43">
        <v>3.6885233000000003E-2</v>
      </c>
      <c r="J1924" s="43">
        <v>2.8332081999999999E-3</v>
      </c>
      <c r="K1924" s="43">
        <v>9.8626572E-4</v>
      </c>
      <c r="L1924" s="43">
        <v>3.3828959E-4</v>
      </c>
      <c r="M1924" s="43">
        <v>1.8910252E-3</v>
      </c>
      <c r="N1924" s="43">
        <v>0.12986412</v>
      </c>
      <c r="O1924" s="43">
        <v>7.0044792999999998E-5</v>
      </c>
      <c r="P1924" s="43">
        <v>6.2698227000000002E-3</v>
      </c>
      <c r="Q1924" s="43">
        <v>2.8944352E-4</v>
      </c>
      <c r="R1924" s="43">
        <v>1.3656979E-2</v>
      </c>
      <c r="S1924" s="43">
        <v>7.7591880000000002E-3</v>
      </c>
      <c r="U1924" s="77">
        <f t="shared" si="150"/>
        <v>0.12408844827586207</v>
      </c>
    </row>
    <row r="1925" spans="1:21">
      <c r="A1925" s="41" t="s">
        <v>33</v>
      </c>
      <c r="B1925" s="41" t="s">
        <v>3407</v>
      </c>
      <c r="C1925" s="74">
        <f t="shared" si="146"/>
        <v>0.70669101829299996</v>
      </c>
      <c r="D1925" s="74">
        <f t="shared" si="147"/>
        <v>4.9915946200000004E-3</v>
      </c>
      <c r="E1925" s="74">
        <f t="shared" si="148"/>
        <v>0.65754457846000003</v>
      </c>
      <c r="F1925" s="74">
        <f t="shared" si="149"/>
        <v>3.3791906213000003E-2</v>
      </c>
      <c r="G1925" s="75">
        <v>1.0362939E-2</v>
      </c>
      <c r="H1925" s="43">
        <v>9.8597745999999997E-4</v>
      </c>
      <c r="I1925" s="43">
        <v>4.1773731000000001E-2</v>
      </c>
      <c r="J1925" s="43">
        <v>1.1686589E-3</v>
      </c>
      <c r="K1925" s="43">
        <v>3.7411774000000001E-4</v>
      </c>
      <c r="L1925" s="43">
        <v>1.7553238E-4</v>
      </c>
      <c r="M1925" s="43">
        <v>3.2732856000000001E-3</v>
      </c>
      <c r="N1925" s="43">
        <v>0.61478487000000004</v>
      </c>
      <c r="O1925" s="43">
        <v>4.7387683E-5</v>
      </c>
      <c r="P1925" s="43">
        <v>1.9217711000000001E-3</v>
      </c>
      <c r="Q1925" s="43">
        <v>4.1138553E-4</v>
      </c>
      <c r="R1925" s="43">
        <v>6.0407189000000003E-3</v>
      </c>
      <c r="S1925" s="43">
        <v>2.5370642999999998E-2</v>
      </c>
      <c r="U1925" s="77">
        <f t="shared" si="150"/>
        <v>8.933568103448275E-2</v>
      </c>
    </row>
    <row r="1926" spans="1:21">
      <c r="A1926" s="41" t="s">
        <v>33</v>
      </c>
      <c r="B1926" s="41" t="s">
        <v>3408</v>
      </c>
      <c r="C1926" s="74">
        <f t="shared" si="146"/>
        <v>1.0244639846879999</v>
      </c>
      <c r="D1926" s="74">
        <f t="shared" si="147"/>
        <v>4.76359082E-3</v>
      </c>
      <c r="E1926" s="74">
        <f t="shared" si="148"/>
        <v>0.94977368662999995</v>
      </c>
      <c r="F1926" s="74">
        <f t="shared" si="149"/>
        <v>6.3478899837999994E-2</v>
      </c>
      <c r="G1926" s="75">
        <v>6.4478074E-3</v>
      </c>
      <c r="H1926" s="43">
        <v>3.8505462999999999E-4</v>
      </c>
      <c r="I1926" s="43">
        <v>1.7082302000000001E-2</v>
      </c>
      <c r="J1926" s="43">
        <v>5.5852587000000003E-4</v>
      </c>
      <c r="K1926" s="43">
        <v>3.4184720000000001E-4</v>
      </c>
      <c r="L1926" s="43">
        <v>1.5719065000000001E-4</v>
      </c>
      <c r="M1926" s="43">
        <v>3.7060270999999998E-3</v>
      </c>
      <c r="N1926" s="43">
        <v>0.93230632999999996</v>
      </c>
      <c r="O1926" s="43">
        <v>1.9278598E-5</v>
      </c>
      <c r="P1926" s="43">
        <v>8.6327159000000001E-4</v>
      </c>
      <c r="Q1926" s="43">
        <v>3.0786875000000003E-4</v>
      </c>
      <c r="R1926" s="43">
        <v>9.9752929000000001E-3</v>
      </c>
      <c r="S1926" s="43">
        <v>5.2313187999999997E-2</v>
      </c>
      <c r="U1926" s="77">
        <f t="shared" si="150"/>
        <v>5.5584546551724137E-2</v>
      </c>
    </row>
    <row r="1927" spans="1:21">
      <c r="A1927" s="41" t="s">
        <v>33</v>
      </c>
      <c r="B1927" s="41" t="s">
        <v>3409</v>
      </c>
      <c r="C1927" s="74">
        <f t="shared" si="146"/>
        <v>5.4766221240300013</v>
      </c>
      <c r="D1927" s="74">
        <f t="shared" si="147"/>
        <v>3.100256153E-2</v>
      </c>
      <c r="E1927" s="74">
        <f t="shared" si="148"/>
        <v>4.1656601131000004</v>
      </c>
      <c r="F1927" s="74">
        <f t="shared" si="149"/>
        <v>0.1712813494</v>
      </c>
      <c r="G1927" s="75">
        <v>1.1086781000000001</v>
      </c>
      <c r="H1927" s="43">
        <v>5.0629331E-3</v>
      </c>
      <c r="I1927" s="43">
        <v>0.14575788000000001</v>
      </c>
      <c r="J1927" s="43">
        <v>9.3995716999999996E-3</v>
      </c>
      <c r="K1927" s="43">
        <v>4.2883677999999998E-3</v>
      </c>
      <c r="L1927" s="43">
        <v>7.1036802999999995E-4</v>
      </c>
      <c r="M1927" s="43">
        <v>1.6604253999999999E-2</v>
      </c>
      <c r="N1927" s="43">
        <v>4.0148393000000002</v>
      </c>
      <c r="O1927" s="43">
        <v>2.5721339999999998E-4</v>
      </c>
      <c r="P1927" s="43">
        <v>1.7353384999999999E-2</v>
      </c>
      <c r="Q1927" s="43">
        <v>4.2371090000000002E-3</v>
      </c>
      <c r="R1927" s="43">
        <v>8.2277897000000003E-2</v>
      </c>
      <c r="S1927" s="43">
        <v>6.7155745000000003E-2</v>
      </c>
      <c r="U1927" s="77">
        <f t="shared" si="150"/>
        <v>9.5575698275862067</v>
      </c>
    </row>
    <row r="1928" spans="1:21">
      <c r="A1928" s="41" t="s">
        <v>33</v>
      </c>
      <c r="B1928" s="41" t="s">
        <v>3410</v>
      </c>
      <c r="C1928" s="74">
        <f t="shared" si="146"/>
        <v>1.9454423137100001</v>
      </c>
      <c r="D1928" s="74">
        <f t="shared" si="147"/>
        <v>3.6707126E-2</v>
      </c>
      <c r="E1928" s="74">
        <f t="shared" si="148"/>
        <v>1.6629208260000001</v>
      </c>
      <c r="F1928" s="74">
        <f t="shared" si="149"/>
        <v>8.9175861709999998E-2</v>
      </c>
      <c r="G1928" s="75">
        <v>0.15663850000000001</v>
      </c>
      <c r="H1928" s="43">
        <v>3.3335959999999999E-3</v>
      </c>
      <c r="I1928" s="43">
        <v>0.71049470999999997</v>
      </c>
      <c r="J1928" s="43">
        <v>9.5623762000000001E-3</v>
      </c>
      <c r="K1928" s="43">
        <v>2.6757987999999999E-3</v>
      </c>
      <c r="L1928" s="43">
        <v>1.0803029999999999E-3</v>
      </c>
      <c r="M1928" s="43">
        <v>2.3388648000000001E-2</v>
      </c>
      <c r="N1928" s="43">
        <v>0.94909252</v>
      </c>
      <c r="O1928" s="43">
        <v>1.9067121000000001E-4</v>
      </c>
      <c r="P1928" s="43">
        <v>1.1445235999999999E-2</v>
      </c>
      <c r="Q1928" s="43">
        <v>1.6365975E-3</v>
      </c>
      <c r="R1928" s="43">
        <v>4.0874083999999998E-2</v>
      </c>
      <c r="S1928" s="43">
        <v>3.5029273E-2</v>
      </c>
      <c r="U1928" s="77">
        <f t="shared" si="150"/>
        <v>1.3503318965517241</v>
      </c>
    </row>
    <row r="1929" spans="1:21">
      <c r="A1929" s="41" t="s">
        <v>33</v>
      </c>
      <c r="B1929" s="41" t="s">
        <v>3411</v>
      </c>
      <c r="C1929" s="74">
        <f t="shared" si="146"/>
        <v>1.313642905781</v>
      </c>
      <c r="D1929" s="74">
        <f t="shared" si="147"/>
        <v>6.9194505989999995E-3</v>
      </c>
      <c r="E1929" s="74">
        <f t="shared" si="148"/>
        <v>0.57143780454000004</v>
      </c>
      <c r="F1929" s="74">
        <f t="shared" si="149"/>
        <v>8.8802930641999997E-2</v>
      </c>
      <c r="G1929" s="75">
        <v>0.64648271999999996</v>
      </c>
      <c r="H1929" s="43">
        <v>7.5753454000000004E-4</v>
      </c>
      <c r="I1929" s="43">
        <v>0.12414977000000001</v>
      </c>
      <c r="J1929" s="43">
        <v>2.3595222999999999E-3</v>
      </c>
      <c r="K1929" s="43">
        <v>1.5325039E-3</v>
      </c>
      <c r="L1929" s="43">
        <v>8.2327799000000005E-5</v>
      </c>
      <c r="M1929" s="43">
        <v>2.9450966000000001E-3</v>
      </c>
      <c r="N1929" s="43">
        <v>0.4465305</v>
      </c>
      <c r="O1929" s="43">
        <v>9.7673012000000004E-5</v>
      </c>
      <c r="P1929" s="43">
        <v>3.3851177999999998E-3</v>
      </c>
      <c r="Q1929" s="43">
        <v>5.0834082999999996E-4</v>
      </c>
      <c r="R1929" s="43">
        <v>5.2992399000000003E-2</v>
      </c>
      <c r="S1929" s="43">
        <v>3.1819399999999998E-2</v>
      </c>
      <c r="U1929" s="77">
        <f t="shared" si="150"/>
        <v>5.5731268965517238</v>
      </c>
    </row>
    <row r="1930" spans="1:21">
      <c r="A1930" s="41" t="s">
        <v>33</v>
      </c>
      <c r="B1930" s="41" t="s">
        <v>3412</v>
      </c>
      <c r="C1930" s="74">
        <f t="shared" ref="C1930:C1993" si="151">D1930+E1930+F1930+G1930</f>
        <v>1.56545743679</v>
      </c>
      <c r="D1930" s="74">
        <f t="shared" ref="D1930:D1993" si="152">J1930+K1930+L1930+M1930</f>
        <v>2.9769690500000001E-2</v>
      </c>
      <c r="E1930" s="74">
        <f t="shared" ref="E1930:E1993" si="153">H1930+I1930+N1930</f>
        <v>1.3760632575</v>
      </c>
      <c r="F1930" s="74">
        <f t="shared" ref="F1930:F1993" si="154">O1930+IF(P1930="x",0,P1930)+IF(Q1930="x",0,Q1930)+IF(R1930="x",0,R1930)+S1930</f>
        <v>0.10582911179000001</v>
      </c>
      <c r="G1930" s="75">
        <v>5.3795376999999998E-2</v>
      </c>
      <c r="H1930" s="43">
        <v>2.7992974999999998E-3</v>
      </c>
      <c r="I1930" s="43">
        <v>0.16665675999999999</v>
      </c>
      <c r="J1930" s="43">
        <v>8.5366104000000002E-3</v>
      </c>
      <c r="K1930" s="43">
        <v>3.2438671000000001E-3</v>
      </c>
      <c r="L1930" s="43">
        <v>1.851831E-3</v>
      </c>
      <c r="M1930" s="43">
        <v>1.6137381999999999E-2</v>
      </c>
      <c r="N1930" s="43">
        <v>1.2066072000000001</v>
      </c>
      <c r="O1930" s="43">
        <v>2.1116559E-4</v>
      </c>
      <c r="P1930" s="43">
        <v>1.7722427999999998E-2</v>
      </c>
      <c r="Q1930" s="43">
        <v>2.3852641999999999E-3</v>
      </c>
      <c r="R1930" s="43">
        <v>4.6697187000000001E-2</v>
      </c>
      <c r="S1930" s="43">
        <v>3.8813067E-2</v>
      </c>
      <c r="U1930" s="77">
        <f t="shared" si="150"/>
        <v>0.46375324999999995</v>
      </c>
    </row>
    <row r="1931" spans="1:21">
      <c r="A1931" s="41" t="s">
        <v>33</v>
      </c>
      <c r="B1931" s="41" t="s">
        <v>3413</v>
      </c>
      <c r="C1931" s="74">
        <f t="shared" si="151"/>
        <v>3.8019903860100004</v>
      </c>
      <c r="D1931" s="74">
        <f t="shared" si="152"/>
        <v>2.878033009E-2</v>
      </c>
      <c r="E1931" s="74">
        <f t="shared" si="153"/>
        <v>3.4594567267</v>
      </c>
      <c r="F1931" s="74">
        <f t="shared" si="154"/>
        <v>0.24536087921999999</v>
      </c>
      <c r="G1931" s="75">
        <v>6.8392449999999994E-2</v>
      </c>
      <c r="H1931" s="43">
        <v>8.3713567000000006E-3</v>
      </c>
      <c r="I1931" s="43">
        <v>0.16918157</v>
      </c>
      <c r="J1931" s="43">
        <v>1.1469101000000001E-2</v>
      </c>
      <c r="K1931" s="43">
        <v>4.5348098000000002E-3</v>
      </c>
      <c r="L1931" s="43">
        <v>6.1462628999999999E-4</v>
      </c>
      <c r="M1931" s="43">
        <v>1.2161793000000001E-2</v>
      </c>
      <c r="N1931" s="43">
        <v>3.2819037999999998</v>
      </c>
      <c r="O1931" s="43">
        <v>2.5359641999999998E-4</v>
      </c>
      <c r="P1931" s="43">
        <v>2.2718896999999998E-2</v>
      </c>
      <c r="Q1931" s="43">
        <v>1.3523208E-3</v>
      </c>
      <c r="R1931" s="43">
        <v>4.1151834999999998E-2</v>
      </c>
      <c r="S1931" s="43">
        <v>0.17988423000000001</v>
      </c>
      <c r="U1931" s="77">
        <f t="shared" si="150"/>
        <v>0.58959008620689646</v>
      </c>
    </row>
    <row r="1932" spans="1:21">
      <c r="A1932" s="41" t="s">
        <v>33</v>
      </c>
      <c r="B1932" s="41" t="s">
        <v>3414</v>
      </c>
      <c r="C1932" s="74">
        <f t="shared" si="151"/>
        <v>0.892186705696</v>
      </c>
      <c r="D1932" s="74">
        <f t="shared" si="152"/>
        <v>2.0478945599999999E-2</v>
      </c>
      <c r="E1932" s="74">
        <f t="shared" si="153"/>
        <v>0.79462150320000002</v>
      </c>
      <c r="F1932" s="74">
        <f t="shared" si="154"/>
        <v>4.0262398896000001E-2</v>
      </c>
      <c r="G1932" s="75">
        <v>3.6823858000000001E-2</v>
      </c>
      <c r="H1932" s="43">
        <v>1.7633232000000001E-3</v>
      </c>
      <c r="I1932" s="43">
        <v>0.19302917</v>
      </c>
      <c r="J1932" s="43">
        <v>4.1500084999999999E-3</v>
      </c>
      <c r="K1932" s="43">
        <v>1.4205546999999999E-3</v>
      </c>
      <c r="L1932" s="43">
        <v>2.3947764000000001E-3</v>
      </c>
      <c r="M1932" s="43">
        <v>1.2513606E-2</v>
      </c>
      <c r="N1932" s="43">
        <v>0.59982901</v>
      </c>
      <c r="O1932" s="43">
        <v>8.6703996000000004E-5</v>
      </c>
      <c r="P1932" s="43">
        <v>8.0890523999999995E-3</v>
      </c>
      <c r="Q1932" s="43">
        <v>1.3978775E-3</v>
      </c>
      <c r="R1932" s="43">
        <v>1.6319671000000001E-2</v>
      </c>
      <c r="S1932" s="43">
        <v>1.4369094000000001E-2</v>
      </c>
      <c r="U1932" s="77">
        <f t="shared" si="150"/>
        <v>0.3174470517241379</v>
      </c>
    </row>
    <row r="1933" spans="1:21">
      <c r="A1933" s="41" t="s">
        <v>33</v>
      </c>
      <c r="B1933" s="41" t="s">
        <v>3415</v>
      </c>
      <c r="C1933" s="74">
        <f t="shared" si="151"/>
        <v>3.5152027619400004</v>
      </c>
      <c r="D1933" s="74">
        <f t="shared" si="152"/>
        <v>3.7784358899999995E-2</v>
      </c>
      <c r="E1933" s="74">
        <f t="shared" si="153"/>
        <v>3.3115992695000003</v>
      </c>
      <c r="F1933" s="74">
        <f t="shared" si="154"/>
        <v>9.7889424540000006E-2</v>
      </c>
      <c r="G1933" s="75">
        <v>6.7929709000000005E-2</v>
      </c>
      <c r="H1933" s="43">
        <v>2.6670295000000002E-3</v>
      </c>
      <c r="I1933" s="43">
        <v>0.28145653999999998</v>
      </c>
      <c r="J1933" s="43">
        <v>1.0570417E-2</v>
      </c>
      <c r="K1933" s="43">
        <v>3.5960374E-3</v>
      </c>
      <c r="L1933" s="43">
        <v>2.3563385000000001E-3</v>
      </c>
      <c r="M1933" s="43">
        <v>2.1261565999999999E-2</v>
      </c>
      <c r="N1933" s="43">
        <v>3.0274757000000001</v>
      </c>
      <c r="O1933" s="43">
        <v>2.4635633999999998E-4</v>
      </c>
      <c r="P1933" s="43">
        <v>2.2085066E-2</v>
      </c>
      <c r="Q1933" s="43">
        <v>1.6803391999999999E-3</v>
      </c>
      <c r="R1933" s="43">
        <v>4.3986611000000002E-2</v>
      </c>
      <c r="S1933" s="43">
        <v>2.9891052000000001E-2</v>
      </c>
      <c r="U1933" s="77">
        <f t="shared" si="150"/>
        <v>0.58560093965517246</v>
      </c>
    </row>
    <row r="1934" spans="1:21">
      <c r="A1934" s="41" t="s">
        <v>33</v>
      </c>
      <c r="B1934" s="41" t="s">
        <v>3416</v>
      </c>
      <c r="C1934" s="74">
        <f t="shared" si="151"/>
        <v>1.9312388767600002</v>
      </c>
      <c r="D1934" s="74">
        <f t="shared" si="152"/>
        <v>8.8829560000000002E-2</v>
      </c>
      <c r="E1934" s="74">
        <f t="shared" si="153"/>
        <v>1.6669854796000001</v>
      </c>
      <c r="F1934" s="74">
        <f t="shared" si="154"/>
        <v>7.8373700160000004E-2</v>
      </c>
      <c r="G1934" s="75">
        <v>9.7050136999999995E-2</v>
      </c>
      <c r="H1934" s="43">
        <v>2.8334096E-3</v>
      </c>
      <c r="I1934" s="43">
        <v>0.76055996000000003</v>
      </c>
      <c r="J1934" s="43">
        <v>1.0479132E-2</v>
      </c>
      <c r="K1934" s="43">
        <v>2.6987280000000001E-3</v>
      </c>
      <c r="L1934" s="43">
        <v>1.7255207000000002E-2</v>
      </c>
      <c r="M1934" s="43">
        <v>5.8396493000000001E-2</v>
      </c>
      <c r="N1934" s="43">
        <v>0.90359210999999995</v>
      </c>
      <c r="O1934" s="43">
        <v>1.6861736E-4</v>
      </c>
      <c r="P1934" s="43">
        <v>2.1651013E-2</v>
      </c>
      <c r="Q1934" s="43">
        <v>1.8226938000000001E-3</v>
      </c>
      <c r="R1934" s="43">
        <v>2.9821886999999998E-2</v>
      </c>
      <c r="S1934" s="43">
        <v>2.4909489E-2</v>
      </c>
      <c r="U1934" s="77">
        <f t="shared" si="150"/>
        <v>0.83663911206896546</v>
      </c>
    </row>
    <row r="1935" spans="1:21">
      <c r="A1935" s="41" t="s">
        <v>33</v>
      </c>
      <c r="B1935" s="41" t="s">
        <v>3417</v>
      </c>
      <c r="C1935" s="74">
        <f t="shared" si="151"/>
        <v>1.07742726136</v>
      </c>
      <c r="D1935" s="74">
        <f t="shared" si="152"/>
        <v>2.88701762E-2</v>
      </c>
      <c r="E1935" s="74">
        <f t="shared" si="153"/>
        <v>0.88800646679999995</v>
      </c>
      <c r="F1935" s="74">
        <f t="shared" si="154"/>
        <v>9.6579448359999986E-2</v>
      </c>
      <c r="G1935" s="75">
        <v>6.3971169999999994E-2</v>
      </c>
      <c r="H1935" s="43">
        <v>2.4476068E-3</v>
      </c>
      <c r="I1935" s="43">
        <v>0.21484191</v>
      </c>
      <c r="J1935" s="43">
        <v>1.0289664E-2</v>
      </c>
      <c r="K1935" s="43">
        <v>3.4966348E-3</v>
      </c>
      <c r="L1935" s="43">
        <v>1.8886844E-3</v>
      </c>
      <c r="M1935" s="43">
        <v>1.3195192999999999E-2</v>
      </c>
      <c r="N1935" s="43">
        <v>0.67071694999999998</v>
      </c>
      <c r="O1935" s="43">
        <v>2.4288376E-4</v>
      </c>
      <c r="P1935" s="43">
        <v>2.1644666E-2</v>
      </c>
      <c r="Q1935" s="43">
        <v>1.4167416E-3</v>
      </c>
      <c r="R1935" s="43">
        <v>4.4097235999999998E-2</v>
      </c>
      <c r="S1935" s="43">
        <v>2.9177920999999999E-2</v>
      </c>
      <c r="U1935" s="77">
        <f t="shared" si="150"/>
        <v>0.55147560344827573</v>
      </c>
    </row>
    <row r="1936" spans="1:21">
      <c r="A1936" s="41" t="s">
        <v>33</v>
      </c>
      <c r="B1936" s="41" t="s">
        <v>3418</v>
      </c>
      <c r="C1936" s="74">
        <f t="shared" si="151"/>
        <v>1.65503111938</v>
      </c>
      <c r="D1936" s="74">
        <f t="shared" si="152"/>
        <v>4.6397354899999993E-2</v>
      </c>
      <c r="E1936" s="74">
        <f t="shared" si="153"/>
        <v>1.2830989062</v>
      </c>
      <c r="F1936" s="74">
        <f t="shared" si="154"/>
        <v>0.21512339827999999</v>
      </c>
      <c r="G1936" s="75">
        <v>0.11041146</v>
      </c>
      <c r="H1936" s="43">
        <v>4.0446561999999998E-3</v>
      </c>
      <c r="I1936" s="43">
        <v>0.28292891999999997</v>
      </c>
      <c r="J1936" s="43">
        <v>2.173218E-2</v>
      </c>
      <c r="K1936" s="43">
        <v>7.5651707999999998E-3</v>
      </c>
      <c r="L1936" s="43">
        <v>2.5948570999999999E-3</v>
      </c>
      <c r="M1936" s="43">
        <v>1.4505146999999999E-2</v>
      </c>
      <c r="N1936" s="43">
        <v>0.99612533000000003</v>
      </c>
      <c r="O1936" s="43">
        <v>5.3727997999999998E-4</v>
      </c>
      <c r="P1936" s="43">
        <v>4.8092799999999998E-2</v>
      </c>
      <c r="Q1936" s="43">
        <v>2.2201822999999999E-3</v>
      </c>
      <c r="R1936" s="43">
        <v>0.10475613</v>
      </c>
      <c r="S1936" s="43">
        <v>5.9517005999999997E-2</v>
      </c>
      <c r="U1936" s="77">
        <f t="shared" si="150"/>
        <v>0.95182293103448279</v>
      </c>
    </row>
    <row r="1937" spans="1:21">
      <c r="A1937" s="41" t="s">
        <v>33</v>
      </c>
      <c r="B1937" s="41" t="s">
        <v>3419</v>
      </c>
      <c r="C1937" s="74">
        <f t="shared" si="151"/>
        <v>5.4243061450100001</v>
      </c>
      <c r="D1937" s="74">
        <f t="shared" si="152"/>
        <v>3.8313685399999999E-2</v>
      </c>
      <c r="E1937" s="74">
        <f t="shared" si="153"/>
        <v>5.0470757484000002</v>
      </c>
      <c r="F1937" s="74">
        <f t="shared" si="154"/>
        <v>0.25937451821000002</v>
      </c>
      <c r="G1937" s="75">
        <v>7.9542192999999997E-2</v>
      </c>
      <c r="H1937" s="43">
        <v>7.5680084000000003E-3</v>
      </c>
      <c r="I1937" s="43">
        <v>0.32064014000000002</v>
      </c>
      <c r="J1937" s="43">
        <v>8.9702058000000005E-3</v>
      </c>
      <c r="K1937" s="43">
        <v>2.8715932E-3</v>
      </c>
      <c r="L1937" s="43">
        <v>1.3473234E-3</v>
      </c>
      <c r="M1937" s="43">
        <v>2.5124562999999999E-2</v>
      </c>
      <c r="N1937" s="43">
        <v>4.7188676000000003</v>
      </c>
      <c r="O1937" s="43">
        <v>3.6373081E-4</v>
      </c>
      <c r="P1937" s="43">
        <v>1.4750823999999999E-2</v>
      </c>
      <c r="Q1937" s="43">
        <v>3.1576474000000001E-3</v>
      </c>
      <c r="R1937" s="43">
        <v>4.6366386000000002E-2</v>
      </c>
      <c r="S1937" s="43">
        <v>0.19473593</v>
      </c>
      <c r="U1937" s="77">
        <f t="shared" si="150"/>
        <v>0.68570856034482752</v>
      </c>
    </row>
    <row r="1938" spans="1:21">
      <c r="A1938" s="41" t="s">
        <v>33</v>
      </c>
      <c r="B1938" s="41" t="s">
        <v>3420</v>
      </c>
      <c r="C1938" s="74">
        <f t="shared" si="151"/>
        <v>7.8874974005299991</v>
      </c>
      <c r="D1938" s="74">
        <f t="shared" si="152"/>
        <v>3.6675579100000001E-2</v>
      </c>
      <c r="E1938" s="74">
        <f t="shared" si="153"/>
        <v>7.3124459216999993</v>
      </c>
      <c r="F1938" s="74">
        <f t="shared" si="154"/>
        <v>0.48873329173000002</v>
      </c>
      <c r="G1938" s="75">
        <v>4.9642607999999998E-2</v>
      </c>
      <c r="H1938" s="43">
        <v>2.9645917000000002E-3</v>
      </c>
      <c r="I1938" s="43">
        <v>0.13151913000000001</v>
      </c>
      <c r="J1938" s="43">
        <v>4.3001719999999997E-3</v>
      </c>
      <c r="K1938" s="43">
        <v>2.6319313999999998E-3</v>
      </c>
      <c r="L1938" s="43">
        <v>1.2102337E-3</v>
      </c>
      <c r="M1938" s="43">
        <v>2.8533242E-2</v>
      </c>
      <c r="N1938" s="43">
        <v>7.1779621999999996</v>
      </c>
      <c r="O1938" s="43">
        <v>1.4842872999999999E-4</v>
      </c>
      <c r="P1938" s="43">
        <v>6.6464536999999999E-3</v>
      </c>
      <c r="Q1938" s="43">
        <v>2.3703263E-3</v>
      </c>
      <c r="R1938" s="43">
        <v>7.6801232999999997E-2</v>
      </c>
      <c r="S1938" s="43">
        <v>0.40276685000000001</v>
      </c>
      <c r="U1938" s="77">
        <f t="shared" ref="U1938:U2001" si="155">G1938/0.116</f>
        <v>0.42795351724137926</v>
      </c>
    </row>
    <row r="1939" spans="1:21">
      <c r="A1939" s="41" t="s">
        <v>33</v>
      </c>
      <c r="B1939" s="41" t="s">
        <v>3421</v>
      </c>
      <c r="C1939" s="74">
        <f t="shared" si="151"/>
        <v>4.8665662374299998</v>
      </c>
      <c r="D1939" s="74">
        <f t="shared" si="152"/>
        <v>3.0012578749999998E-2</v>
      </c>
      <c r="E1939" s="74">
        <f t="shared" si="153"/>
        <v>4.5415494817999997</v>
      </c>
      <c r="F1939" s="74">
        <f t="shared" si="154"/>
        <v>0.10384362688</v>
      </c>
      <c r="G1939" s="75">
        <v>0.19116055000000001</v>
      </c>
      <c r="H1939" s="43">
        <v>2.3955717999999998E-3</v>
      </c>
      <c r="I1939" s="43">
        <v>0.12169561</v>
      </c>
      <c r="J1939" s="43">
        <v>6.8639874999999999E-3</v>
      </c>
      <c r="K1939" s="43">
        <v>2.7763294999999999E-3</v>
      </c>
      <c r="L1939" s="43">
        <v>5.1401474999999996E-4</v>
      </c>
      <c r="M1939" s="43">
        <v>1.9858246999999999E-2</v>
      </c>
      <c r="N1939" s="43">
        <v>4.4174582999999998</v>
      </c>
      <c r="O1939" s="43">
        <v>1.8478947999999999E-4</v>
      </c>
      <c r="P1939" s="43">
        <v>1.3904926E-2</v>
      </c>
      <c r="Q1939" s="43">
        <v>1.5900744000000001E-3</v>
      </c>
      <c r="R1939" s="43">
        <v>5.5160409000000001E-2</v>
      </c>
      <c r="S1939" s="43">
        <v>3.3003428000000001E-2</v>
      </c>
      <c r="U1939" s="77">
        <f t="shared" si="155"/>
        <v>1.647935775862069</v>
      </c>
    </row>
    <row r="1940" spans="1:21">
      <c r="A1940" s="41" t="s">
        <v>33</v>
      </c>
      <c r="B1940" s="41" t="s">
        <v>3422</v>
      </c>
      <c r="C1940" s="74">
        <f t="shared" si="151"/>
        <v>1.8608807441100002</v>
      </c>
      <c r="D1940" s="74">
        <f t="shared" si="152"/>
        <v>2.17512357E-2</v>
      </c>
      <c r="E1940" s="74">
        <f t="shared" si="153"/>
        <v>1.7398723329000001</v>
      </c>
      <c r="F1940" s="74">
        <f t="shared" si="154"/>
        <v>5.2653080509999992E-2</v>
      </c>
      <c r="G1940" s="75">
        <v>4.6604094999999998E-2</v>
      </c>
      <c r="H1940" s="43">
        <v>1.4793829000000001E-3</v>
      </c>
      <c r="I1940" s="43">
        <v>0.22691285</v>
      </c>
      <c r="J1940" s="43">
        <v>5.1077331999999998E-3</v>
      </c>
      <c r="K1940" s="43">
        <v>1.7242079E-3</v>
      </c>
      <c r="L1940" s="43">
        <v>2.1812106E-3</v>
      </c>
      <c r="M1940" s="43">
        <v>1.2738084E-2</v>
      </c>
      <c r="N1940" s="43">
        <v>1.5114801</v>
      </c>
      <c r="O1940" s="43">
        <v>1.1484585999999999E-4</v>
      </c>
      <c r="P1940" s="43">
        <v>1.0192448999999999E-2</v>
      </c>
      <c r="Q1940" s="43">
        <v>9.8097765000000007E-4</v>
      </c>
      <c r="R1940" s="43">
        <v>2.4411361999999999E-2</v>
      </c>
      <c r="S1940" s="43">
        <v>1.6953446E-2</v>
      </c>
      <c r="U1940" s="77">
        <f t="shared" si="155"/>
        <v>0.40175943965517236</v>
      </c>
    </row>
    <row r="1941" spans="1:21">
      <c r="A1941" s="41" t="s">
        <v>33</v>
      </c>
      <c r="B1941" s="41" t="s">
        <v>3423</v>
      </c>
      <c r="C1941" s="74">
        <f t="shared" si="151"/>
        <v>1.08203302382</v>
      </c>
      <c r="D1941" s="74">
        <f t="shared" si="152"/>
        <v>1.56039536E-2</v>
      </c>
      <c r="E1941" s="74">
        <f t="shared" si="153"/>
        <v>0.84219004509999995</v>
      </c>
      <c r="F1941" s="74">
        <f t="shared" si="154"/>
        <v>6.2182215120000009E-2</v>
      </c>
      <c r="G1941" s="75">
        <v>0.16205681</v>
      </c>
      <c r="H1941" s="43">
        <v>1.5631051E-3</v>
      </c>
      <c r="I1941" s="43">
        <v>0.13904579</v>
      </c>
      <c r="J1941" s="43">
        <v>4.9535153999999996E-3</v>
      </c>
      <c r="K1941" s="43">
        <v>1.8610682000000001E-3</v>
      </c>
      <c r="L1941" s="43">
        <v>1.0009628E-3</v>
      </c>
      <c r="M1941" s="43">
        <v>7.7884071999999999E-3</v>
      </c>
      <c r="N1941" s="43">
        <v>0.70158114999999999</v>
      </c>
      <c r="O1941" s="43">
        <v>1.2230931999999999E-4</v>
      </c>
      <c r="P1941" s="43">
        <v>1.0392501E-2</v>
      </c>
      <c r="Q1941" s="43">
        <v>1.4525738E-3</v>
      </c>
      <c r="R1941" s="43">
        <v>2.7233337E-2</v>
      </c>
      <c r="S1941" s="43">
        <v>2.2981494000000002E-2</v>
      </c>
      <c r="U1941" s="77">
        <f t="shared" si="155"/>
        <v>1.3970414655172412</v>
      </c>
    </row>
    <row r="1942" spans="1:21">
      <c r="A1942" s="41" t="s">
        <v>33</v>
      </c>
      <c r="B1942" s="41" t="s">
        <v>3424</v>
      </c>
      <c r="C1942" s="74">
        <f t="shared" si="151"/>
        <v>0.89341729001999992</v>
      </c>
      <c r="D1942" s="74">
        <f t="shared" si="152"/>
        <v>1.6084129799999999E-2</v>
      </c>
      <c r="E1942" s="74">
        <f t="shared" si="153"/>
        <v>0.78927082699999995</v>
      </c>
      <c r="F1942" s="74">
        <f t="shared" si="154"/>
        <v>5.1521188220000007E-2</v>
      </c>
      <c r="G1942" s="75">
        <v>3.6541144999999997E-2</v>
      </c>
      <c r="H1942" s="43">
        <v>1.383467E-3</v>
      </c>
      <c r="I1942" s="43">
        <v>0.15639900000000001</v>
      </c>
      <c r="J1942" s="43">
        <v>4.4605145000000002E-3</v>
      </c>
      <c r="K1942" s="43">
        <v>1.6708128000000001E-3</v>
      </c>
      <c r="L1942" s="43">
        <v>1.1730829000000001E-3</v>
      </c>
      <c r="M1942" s="43">
        <v>8.7797195999999994E-3</v>
      </c>
      <c r="N1942" s="43">
        <v>0.63148835999999997</v>
      </c>
      <c r="O1942" s="43">
        <v>1.0966008E-4</v>
      </c>
      <c r="P1942" s="43">
        <v>9.3706458000000006E-3</v>
      </c>
      <c r="Q1942" s="43">
        <v>9.6842833999999996E-4</v>
      </c>
      <c r="R1942" s="43">
        <v>2.4871216000000002E-2</v>
      </c>
      <c r="S1942" s="43">
        <v>1.6201238E-2</v>
      </c>
      <c r="U1942" s="77">
        <f t="shared" si="155"/>
        <v>0.31500987068965514</v>
      </c>
    </row>
    <row r="1943" spans="1:21">
      <c r="A1943" s="41" t="s">
        <v>33</v>
      </c>
      <c r="B1943" s="41" t="s">
        <v>3425</v>
      </c>
      <c r="C1943" s="74">
        <f t="shared" si="151"/>
        <v>3.9023139254900001</v>
      </c>
      <c r="D1943" s="74">
        <f t="shared" si="152"/>
        <v>4.1677378100000002E-2</v>
      </c>
      <c r="E1943" s="74">
        <f t="shared" si="153"/>
        <v>3.6750824889999998</v>
      </c>
      <c r="F1943" s="74">
        <f t="shared" si="154"/>
        <v>0.10778632938999999</v>
      </c>
      <c r="G1943" s="75">
        <v>7.7767728999999994E-2</v>
      </c>
      <c r="H1943" s="43">
        <v>2.935619E-3</v>
      </c>
      <c r="I1943" s="43">
        <v>0.33787347000000001</v>
      </c>
      <c r="J1943" s="43">
        <v>1.1637606999999999E-2</v>
      </c>
      <c r="K1943" s="43">
        <v>3.9551548000000001E-3</v>
      </c>
      <c r="L1943" s="43">
        <v>2.6022422999999999E-3</v>
      </c>
      <c r="M1943" s="43">
        <v>2.3482374E-2</v>
      </c>
      <c r="N1943" s="43">
        <v>3.3342733999999998</v>
      </c>
      <c r="O1943" s="43">
        <v>2.7089418999999998E-4</v>
      </c>
      <c r="P1943" s="43">
        <v>2.4312179999999999E-2</v>
      </c>
      <c r="Q1943" s="43">
        <v>1.8494522E-3</v>
      </c>
      <c r="R1943" s="43">
        <v>4.8440749999999998E-2</v>
      </c>
      <c r="S1943" s="43">
        <v>3.2913052999999998E-2</v>
      </c>
      <c r="U1943" s="77">
        <f t="shared" si="155"/>
        <v>0.67041145689655168</v>
      </c>
    </row>
    <row r="1944" spans="1:21">
      <c r="A1944" s="41" t="s">
        <v>33</v>
      </c>
      <c r="B1944" s="41" t="s">
        <v>3426</v>
      </c>
      <c r="C1944" s="74">
        <f t="shared" si="151"/>
        <v>0.63488042107300002</v>
      </c>
      <c r="D1944" s="74">
        <f t="shared" si="152"/>
        <v>3.915368166E-3</v>
      </c>
      <c r="E1944" s="74">
        <f t="shared" si="153"/>
        <v>0.59247952447999996</v>
      </c>
      <c r="F1944" s="74">
        <f t="shared" si="154"/>
        <v>1.3547187427E-2</v>
      </c>
      <c r="G1944" s="75">
        <v>2.4938340999999999E-2</v>
      </c>
      <c r="H1944" s="43">
        <v>3.1252047999999998E-4</v>
      </c>
      <c r="I1944" s="43">
        <v>1.5876114E-2</v>
      </c>
      <c r="J1944" s="43">
        <v>8.9545914000000002E-4</v>
      </c>
      <c r="K1944" s="43">
        <v>3.6219320999999999E-4</v>
      </c>
      <c r="L1944" s="43">
        <v>6.7057116000000003E-5</v>
      </c>
      <c r="M1944" s="43">
        <v>2.5906586999999998E-3</v>
      </c>
      <c r="N1944" s="43">
        <v>0.57629089</v>
      </c>
      <c r="O1944" s="43">
        <v>2.4107187E-5</v>
      </c>
      <c r="P1944" s="43">
        <v>1.8140029E-3</v>
      </c>
      <c r="Q1944" s="43">
        <v>2.0743724E-4</v>
      </c>
      <c r="R1944" s="43">
        <v>7.1960929999999998E-3</v>
      </c>
      <c r="S1944" s="43">
        <v>4.3055471000000003E-3</v>
      </c>
      <c r="U1944" s="77">
        <f t="shared" si="155"/>
        <v>0.21498569827586206</v>
      </c>
    </row>
    <row r="1945" spans="1:21">
      <c r="A1945" s="41" t="s">
        <v>33</v>
      </c>
      <c r="B1945" s="41" t="s">
        <v>3427</v>
      </c>
      <c r="C1945" s="74">
        <f t="shared" si="151"/>
        <v>0.24215501419600002</v>
      </c>
      <c r="D1945" s="74">
        <f t="shared" si="152"/>
        <v>2.8304721000000001E-3</v>
      </c>
      <c r="E1945" s="74">
        <f t="shared" si="153"/>
        <v>0.22640828000000002</v>
      </c>
      <c r="F1945" s="74">
        <f t="shared" si="154"/>
        <v>6.851705996E-3</v>
      </c>
      <c r="G1945" s="75">
        <v>6.0645561000000001E-3</v>
      </c>
      <c r="H1945" s="43">
        <v>1.92511E-4</v>
      </c>
      <c r="I1945" s="43">
        <v>2.9527998999999999E-2</v>
      </c>
      <c r="J1945" s="43">
        <v>6.6466550999999996E-4</v>
      </c>
      <c r="K1945" s="43">
        <v>2.2436989E-4</v>
      </c>
      <c r="L1945" s="43">
        <v>2.8383930000000003E-4</v>
      </c>
      <c r="M1945" s="43">
        <v>1.6575973999999999E-3</v>
      </c>
      <c r="N1945" s="43">
        <v>0.19668777000000001</v>
      </c>
      <c r="O1945" s="43">
        <v>1.4944805999999999E-5</v>
      </c>
      <c r="P1945" s="43">
        <v>1.3263356999999999E-3</v>
      </c>
      <c r="Q1945" s="43">
        <v>1.2765389E-4</v>
      </c>
      <c r="R1945" s="43">
        <v>3.1766323000000001E-3</v>
      </c>
      <c r="S1945" s="43">
        <v>2.2061392999999999E-3</v>
      </c>
      <c r="U1945" s="77">
        <f t="shared" si="155"/>
        <v>5.2280656034482759E-2</v>
      </c>
    </row>
    <row r="1946" spans="1:21">
      <c r="A1946" s="41" t="s">
        <v>33</v>
      </c>
      <c r="B1946" s="41" t="s">
        <v>3428</v>
      </c>
      <c r="C1946" s="74">
        <f t="shared" si="151"/>
        <v>0.14110799796599999</v>
      </c>
      <c r="D1946" s="74">
        <f t="shared" si="152"/>
        <v>2.03491262E-3</v>
      </c>
      <c r="E1946" s="74">
        <f t="shared" si="153"/>
        <v>0.10983005864000001</v>
      </c>
      <c r="F1946" s="74">
        <f t="shared" si="154"/>
        <v>8.1091867060000006E-3</v>
      </c>
      <c r="G1946" s="75">
        <v>2.1133840000000001E-2</v>
      </c>
      <c r="H1946" s="43">
        <v>2.0384464E-4</v>
      </c>
      <c r="I1946" s="43">
        <v>1.8132971000000001E-2</v>
      </c>
      <c r="J1946" s="43">
        <v>6.4598825999999995E-4</v>
      </c>
      <c r="K1946" s="43">
        <v>2.4270203000000001E-4</v>
      </c>
      <c r="L1946" s="43">
        <v>1.3053563000000001E-4</v>
      </c>
      <c r="M1946" s="43">
        <v>1.0156867E-3</v>
      </c>
      <c r="N1946" s="43">
        <v>9.1493243000000002E-2</v>
      </c>
      <c r="O1946" s="43">
        <v>1.5950365999999999E-5</v>
      </c>
      <c r="P1946" s="43">
        <v>1.3552867000000001E-3</v>
      </c>
      <c r="Q1946" s="43">
        <v>1.8943024E-4</v>
      </c>
      <c r="R1946" s="43">
        <v>3.5515013E-3</v>
      </c>
      <c r="S1946" s="43">
        <v>2.9970181000000002E-3</v>
      </c>
      <c r="U1946" s="77">
        <f t="shared" si="155"/>
        <v>0.18218827586206895</v>
      </c>
    </row>
    <row r="1947" spans="1:21">
      <c r="A1947" s="41" t="s">
        <v>33</v>
      </c>
      <c r="B1947" s="41" t="s">
        <v>3429</v>
      </c>
      <c r="C1947" s="74">
        <f t="shared" si="151"/>
        <v>0.11655200036800002</v>
      </c>
      <c r="D1947" s="74">
        <f t="shared" si="152"/>
        <v>2.09827763E-3</v>
      </c>
      <c r="E1947" s="74">
        <f t="shared" si="153"/>
        <v>0.10296542811000001</v>
      </c>
      <c r="F1947" s="74">
        <f t="shared" si="154"/>
        <v>6.7212685280000004E-3</v>
      </c>
      <c r="G1947" s="75">
        <v>4.7670261000000002E-3</v>
      </c>
      <c r="H1947" s="43">
        <v>1.8048211000000001E-4</v>
      </c>
      <c r="I1947" s="43">
        <v>2.0403250000000001E-2</v>
      </c>
      <c r="J1947" s="43">
        <v>5.8190263999999996E-4</v>
      </c>
      <c r="K1947" s="43">
        <v>2.1796822000000001E-4</v>
      </c>
      <c r="L1947" s="43">
        <v>1.5303617E-4</v>
      </c>
      <c r="M1947" s="43">
        <v>1.1453705999999999E-3</v>
      </c>
      <c r="N1947" s="43">
        <v>8.2381696000000004E-2</v>
      </c>
      <c r="O1947" s="43">
        <v>1.4305858E-5</v>
      </c>
      <c r="P1947" s="43">
        <v>1.2224607000000001E-3</v>
      </c>
      <c r="Q1947" s="43">
        <v>1.2633767E-4</v>
      </c>
      <c r="R1947" s="43">
        <v>3.2446091999999999E-3</v>
      </c>
      <c r="S1947" s="43">
        <v>2.1135551000000001E-3</v>
      </c>
      <c r="U1947" s="77">
        <f t="shared" si="155"/>
        <v>4.1095052586206895E-2</v>
      </c>
    </row>
    <row r="1948" spans="1:21">
      <c r="A1948" s="41" t="s">
        <v>33</v>
      </c>
      <c r="B1948" s="41" t="s">
        <v>3430</v>
      </c>
      <c r="C1948" s="74">
        <f t="shared" si="151"/>
        <v>0.50781966432300008</v>
      </c>
      <c r="D1948" s="74">
        <f t="shared" si="152"/>
        <v>5.4236004899999996E-3</v>
      </c>
      <c r="E1948" s="74">
        <f t="shared" si="153"/>
        <v>0.47824936479000002</v>
      </c>
      <c r="F1948" s="74">
        <f t="shared" si="154"/>
        <v>1.4026554042999999E-2</v>
      </c>
      <c r="G1948" s="75">
        <v>1.0120145000000001E-2</v>
      </c>
      <c r="H1948" s="43">
        <v>3.8202078999999999E-4</v>
      </c>
      <c r="I1948" s="43">
        <v>4.3968474E-2</v>
      </c>
      <c r="J1948" s="43">
        <v>1.5144361999999999E-3</v>
      </c>
      <c r="K1948" s="43">
        <v>5.1469600000000003E-4</v>
      </c>
      <c r="L1948" s="43">
        <v>3.3863749000000002E-4</v>
      </c>
      <c r="M1948" s="43">
        <v>3.0558308000000001E-3</v>
      </c>
      <c r="N1948" s="43">
        <v>0.43389886999999999</v>
      </c>
      <c r="O1948" s="43">
        <v>3.5252263E-5</v>
      </c>
      <c r="P1948" s="43">
        <v>3.1638158999999998E-3</v>
      </c>
      <c r="Q1948" s="43">
        <v>2.4067467999999999E-4</v>
      </c>
      <c r="R1948" s="43">
        <v>6.3037381999999998E-3</v>
      </c>
      <c r="S1948" s="43">
        <v>4.2830730000000001E-3</v>
      </c>
      <c r="U1948" s="77">
        <f t="shared" si="155"/>
        <v>8.7242629310344821E-2</v>
      </c>
    </row>
    <row r="1949" spans="1:21">
      <c r="A1949" s="41" t="s">
        <v>33</v>
      </c>
      <c r="B1949" s="41" t="s">
        <v>3431</v>
      </c>
      <c r="C1949" s="74">
        <f t="shared" si="151"/>
        <v>0.91669800865700002</v>
      </c>
      <c r="D1949" s="74">
        <f t="shared" si="152"/>
        <v>4.5121071499999998E-3</v>
      </c>
      <c r="E1949" s="74">
        <f t="shared" si="153"/>
        <v>0.57967661710999996</v>
      </c>
      <c r="F1949" s="74">
        <f t="shared" si="154"/>
        <v>2.2352384396999998E-2</v>
      </c>
      <c r="G1949" s="75">
        <v>0.31015690000000001</v>
      </c>
      <c r="H1949" s="43">
        <v>6.9569911000000003E-4</v>
      </c>
      <c r="I1949" s="43">
        <v>4.3602967999999999E-2</v>
      </c>
      <c r="J1949" s="43">
        <v>1.388249E-3</v>
      </c>
      <c r="K1949" s="43">
        <v>5.8968180000000005E-4</v>
      </c>
      <c r="L1949" s="43">
        <v>1.0244925E-4</v>
      </c>
      <c r="M1949" s="43">
        <v>2.4317270999999999E-3</v>
      </c>
      <c r="N1949" s="43">
        <v>0.53537794999999999</v>
      </c>
      <c r="O1949" s="43">
        <v>3.4905647000000002E-5</v>
      </c>
      <c r="P1949" s="43">
        <v>2.3178265E-3</v>
      </c>
      <c r="Q1949" s="43">
        <v>5.7176874999999999E-4</v>
      </c>
      <c r="R1949" s="43">
        <v>1.0968304E-2</v>
      </c>
      <c r="S1949" s="43">
        <v>8.4595794999999998E-3</v>
      </c>
      <c r="U1949" s="77">
        <f t="shared" si="155"/>
        <v>2.673766379310345</v>
      </c>
    </row>
    <row r="1950" spans="1:21">
      <c r="A1950" s="41" t="s">
        <v>33</v>
      </c>
      <c r="B1950" s="41" t="s">
        <v>3432</v>
      </c>
      <c r="C1950" s="74">
        <f t="shared" si="151"/>
        <v>0.81537575310300003</v>
      </c>
      <c r="D1950" s="74">
        <f t="shared" si="152"/>
        <v>4.8151400209999994E-3</v>
      </c>
      <c r="E1950" s="74">
        <f t="shared" si="153"/>
        <v>0.76157590845000001</v>
      </c>
      <c r="F1950" s="74">
        <f t="shared" si="154"/>
        <v>1.7254608631999999E-2</v>
      </c>
      <c r="G1950" s="75">
        <v>3.1730095999999999E-2</v>
      </c>
      <c r="H1950" s="43">
        <v>3.9518745000000001E-4</v>
      </c>
      <c r="I1950" s="43">
        <v>2.5929481000000001E-2</v>
      </c>
      <c r="J1950" s="43">
        <v>1.1559611000000001E-3</v>
      </c>
      <c r="K1950" s="43">
        <v>4.5989038000000002E-4</v>
      </c>
      <c r="L1950" s="43">
        <v>8.0562041000000004E-5</v>
      </c>
      <c r="M1950" s="43">
        <v>3.1187264999999998E-3</v>
      </c>
      <c r="N1950" s="43">
        <v>0.73525123999999997</v>
      </c>
      <c r="O1950" s="43">
        <v>3.0709992000000001E-5</v>
      </c>
      <c r="P1950" s="43">
        <v>2.2572046999999999E-3</v>
      </c>
      <c r="Q1950" s="43">
        <v>2.6541653999999999E-4</v>
      </c>
      <c r="R1950" s="43">
        <v>9.1821139999999999E-3</v>
      </c>
      <c r="S1950" s="43">
        <v>5.5191633999999998E-3</v>
      </c>
      <c r="U1950" s="77">
        <f t="shared" si="155"/>
        <v>0.27353531034482759</v>
      </c>
    </row>
    <row r="1951" spans="1:21">
      <c r="A1951" s="41" t="s">
        <v>33</v>
      </c>
      <c r="B1951" s="41" t="s">
        <v>3433</v>
      </c>
      <c r="C1951" s="74">
        <f t="shared" si="151"/>
        <v>0.179124783605</v>
      </c>
      <c r="D1951" s="74">
        <f t="shared" si="152"/>
        <v>5.1143992910000005E-3</v>
      </c>
      <c r="E1951" s="74">
        <f t="shared" si="153"/>
        <v>0.12272448885000001</v>
      </c>
      <c r="F1951" s="74">
        <f t="shared" si="154"/>
        <v>2.7963667464000003E-2</v>
      </c>
      <c r="G1951" s="75">
        <v>2.3322228E-2</v>
      </c>
      <c r="H1951" s="43">
        <v>4.5993884999999998E-4</v>
      </c>
      <c r="I1951" s="43">
        <v>3.8421179E-2</v>
      </c>
      <c r="J1951" s="43">
        <v>2.1972678E-3</v>
      </c>
      <c r="K1951" s="43">
        <v>7.7961464000000002E-4</v>
      </c>
      <c r="L1951" s="43">
        <v>8.7864551000000005E-5</v>
      </c>
      <c r="M1951" s="43">
        <v>2.0496523E-3</v>
      </c>
      <c r="N1951" s="43">
        <v>8.3843371E-2</v>
      </c>
      <c r="O1951" s="43">
        <v>5.6135124000000003E-5</v>
      </c>
      <c r="P1951" s="43">
        <v>4.5760883000000004E-3</v>
      </c>
      <c r="Q1951" s="43">
        <v>2.1595144000000001E-4</v>
      </c>
      <c r="R1951" s="43">
        <v>8.4557906000000006E-3</v>
      </c>
      <c r="S1951" s="43">
        <v>1.4659702E-2</v>
      </c>
      <c r="U1951" s="77">
        <f t="shared" si="155"/>
        <v>0.2010536896551724</v>
      </c>
    </row>
    <row r="1952" spans="1:21">
      <c r="A1952" s="41" t="s">
        <v>33</v>
      </c>
      <c r="B1952" s="41" t="s">
        <v>3434</v>
      </c>
      <c r="C1952" s="74">
        <f t="shared" si="151"/>
        <v>0.32439615763000001</v>
      </c>
      <c r="D1952" s="74">
        <f t="shared" si="152"/>
        <v>5.6232340500000002E-3</v>
      </c>
      <c r="E1952" s="74">
        <f t="shared" si="153"/>
        <v>0.26597520383000001</v>
      </c>
      <c r="F1952" s="74">
        <f t="shared" si="154"/>
        <v>2.5090323750000004E-2</v>
      </c>
      <c r="G1952" s="75">
        <v>2.7707395999999999E-2</v>
      </c>
      <c r="H1952" s="43">
        <v>4.8302183000000003E-4</v>
      </c>
      <c r="I1952" s="43">
        <v>8.9059172000000006E-2</v>
      </c>
      <c r="J1952" s="43">
        <v>2.0613998000000001E-3</v>
      </c>
      <c r="K1952" s="43">
        <v>6.6533867000000005E-4</v>
      </c>
      <c r="L1952" s="43">
        <v>2.1709048E-4</v>
      </c>
      <c r="M1952" s="43">
        <v>2.6794051000000002E-3</v>
      </c>
      <c r="N1952" s="43">
        <v>0.17643301</v>
      </c>
      <c r="O1952" s="43">
        <v>4.8369979999999998E-5</v>
      </c>
      <c r="P1952" s="43">
        <v>3.5505707000000001E-3</v>
      </c>
      <c r="Q1952" s="43">
        <v>2.3221967000000001E-4</v>
      </c>
      <c r="R1952" s="43">
        <v>1.2465046E-2</v>
      </c>
      <c r="S1952" s="43">
        <v>8.7941174000000007E-3</v>
      </c>
      <c r="U1952" s="77">
        <f t="shared" si="155"/>
        <v>0.2388568620689655</v>
      </c>
    </row>
    <row r="1953" spans="1:21">
      <c r="A1953" s="41" t="s">
        <v>33</v>
      </c>
      <c r="B1953" s="41" t="s">
        <v>3435</v>
      </c>
      <c r="C1953" s="74">
        <f t="shared" si="151"/>
        <v>0.45969972033200007</v>
      </c>
      <c r="D1953" s="74">
        <f t="shared" si="152"/>
        <v>5.1617148869999999E-3</v>
      </c>
      <c r="E1953" s="74">
        <f t="shared" si="153"/>
        <v>0.41347479452000002</v>
      </c>
      <c r="F1953" s="74">
        <f t="shared" si="154"/>
        <v>2.7081407925000002E-2</v>
      </c>
      <c r="G1953" s="75">
        <v>1.3981802999999999E-2</v>
      </c>
      <c r="H1953" s="43">
        <v>5.8444952E-4</v>
      </c>
      <c r="I1953" s="43">
        <v>4.0059434999999997E-2</v>
      </c>
      <c r="J1953" s="43">
        <v>2.3590719999999998E-3</v>
      </c>
      <c r="K1953" s="43">
        <v>7.9187352999999995E-4</v>
      </c>
      <c r="L1953" s="43">
        <v>6.2117857000000006E-5</v>
      </c>
      <c r="M1953" s="43">
        <v>1.9486515E-3</v>
      </c>
      <c r="N1953" s="43">
        <v>0.37283091000000002</v>
      </c>
      <c r="O1953" s="43">
        <v>5.6030465000000003E-5</v>
      </c>
      <c r="P1953" s="43">
        <v>4.8753049000000003E-3</v>
      </c>
      <c r="Q1953" s="43">
        <v>2.9188156E-4</v>
      </c>
      <c r="R1953" s="43">
        <v>9.9426480000000001E-3</v>
      </c>
      <c r="S1953" s="43">
        <v>1.1915543000000001E-2</v>
      </c>
      <c r="U1953" s="77">
        <f t="shared" si="155"/>
        <v>0.12053278448275861</v>
      </c>
    </row>
    <row r="1954" spans="1:21">
      <c r="A1954" s="41" t="s">
        <v>33</v>
      </c>
      <c r="B1954" s="41" t="s">
        <v>3436</v>
      </c>
      <c r="C1954" s="74">
        <f t="shared" si="151"/>
        <v>0.81288743858299994</v>
      </c>
      <c r="D1954" s="74">
        <f t="shared" si="152"/>
        <v>5.5466658599999993E-3</v>
      </c>
      <c r="E1954" s="74">
        <f t="shared" si="153"/>
        <v>0.78242468633999995</v>
      </c>
      <c r="F1954" s="74">
        <f t="shared" si="154"/>
        <v>1.4357185383000001E-2</v>
      </c>
      <c r="G1954" s="75">
        <v>1.0558901000000001E-2</v>
      </c>
      <c r="H1954" s="43">
        <v>3.8030534E-4</v>
      </c>
      <c r="I1954" s="43">
        <v>3.8842591000000003E-2</v>
      </c>
      <c r="J1954" s="43">
        <v>1.0587874E-3</v>
      </c>
      <c r="K1954" s="43">
        <v>4.1306045999999998E-4</v>
      </c>
      <c r="L1954" s="43">
        <v>2.180948E-4</v>
      </c>
      <c r="M1954" s="43">
        <v>3.8567231999999999E-3</v>
      </c>
      <c r="N1954" s="43">
        <v>0.74320178999999997</v>
      </c>
      <c r="O1954" s="43">
        <v>2.6714812999999999E-5</v>
      </c>
      <c r="P1954" s="43">
        <v>1.9943648E-3</v>
      </c>
      <c r="Q1954" s="43">
        <v>2.6042637E-4</v>
      </c>
      <c r="R1954" s="43">
        <v>7.3044384E-3</v>
      </c>
      <c r="S1954" s="43">
        <v>4.7712409999999999E-3</v>
      </c>
      <c r="U1954" s="77">
        <f t="shared" si="155"/>
        <v>9.1025008620689657E-2</v>
      </c>
    </row>
    <row r="1955" spans="1:21">
      <c r="A1955" s="41" t="s">
        <v>33</v>
      </c>
      <c r="B1955" s="41" t="s">
        <v>3437</v>
      </c>
      <c r="C1955" s="74">
        <f t="shared" si="151"/>
        <v>7.0441847322400015</v>
      </c>
      <c r="D1955" s="74">
        <f t="shared" si="152"/>
        <v>3.4672396289999997E-2</v>
      </c>
      <c r="E1955" s="74">
        <f t="shared" si="153"/>
        <v>4.4544104524000003</v>
      </c>
      <c r="F1955" s="74">
        <f t="shared" si="154"/>
        <v>0.17176248355000001</v>
      </c>
      <c r="G1955" s="75">
        <v>2.3833394000000001</v>
      </c>
      <c r="H1955" s="43">
        <v>5.3459624000000002E-3</v>
      </c>
      <c r="I1955" s="43">
        <v>0.33505838999999998</v>
      </c>
      <c r="J1955" s="43">
        <v>1.0667724999999999E-2</v>
      </c>
      <c r="K1955" s="43">
        <v>4.5312933000000001E-3</v>
      </c>
      <c r="L1955" s="43">
        <v>7.8725099000000003E-4</v>
      </c>
      <c r="M1955" s="43">
        <v>1.8686127E-2</v>
      </c>
      <c r="N1955" s="43">
        <v>4.1140061000000001</v>
      </c>
      <c r="O1955" s="43">
        <v>2.6822555E-4</v>
      </c>
      <c r="P1955" s="43">
        <v>1.7810880000000001E-2</v>
      </c>
      <c r="Q1955" s="43">
        <v>4.3936440000000004E-3</v>
      </c>
      <c r="R1955" s="43">
        <v>8.4283765999999996E-2</v>
      </c>
      <c r="S1955" s="43">
        <v>6.5005967999999997E-2</v>
      </c>
      <c r="U1955" s="77">
        <f t="shared" si="155"/>
        <v>20.546029310344828</v>
      </c>
    </row>
    <row r="1956" spans="1:21">
      <c r="A1956" s="41" t="s">
        <v>33</v>
      </c>
      <c r="B1956" s="41" t="s">
        <v>3438</v>
      </c>
      <c r="C1956" s="74">
        <f t="shared" si="151"/>
        <v>6.2506466623499994</v>
      </c>
      <c r="D1956" s="74">
        <f t="shared" si="152"/>
        <v>3.6912722549999999E-2</v>
      </c>
      <c r="E1956" s="74">
        <f t="shared" si="153"/>
        <v>5.8382186354999996</v>
      </c>
      <c r="F1956" s="74">
        <f t="shared" si="154"/>
        <v>0.13227332429999999</v>
      </c>
      <c r="G1956" s="75">
        <v>0.24324198</v>
      </c>
      <c r="H1956" s="43">
        <v>3.0294954999999998E-3</v>
      </c>
      <c r="I1956" s="43">
        <v>0.19877464</v>
      </c>
      <c r="J1956" s="43">
        <v>8.8615641000000002E-3</v>
      </c>
      <c r="K1956" s="43">
        <v>3.5255061999999999E-3</v>
      </c>
      <c r="L1956" s="43">
        <v>6.1758625000000002E-4</v>
      </c>
      <c r="M1956" s="43">
        <v>2.3908065999999999E-2</v>
      </c>
      <c r="N1956" s="43">
        <v>5.6364144999999999</v>
      </c>
      <c r="O1956" s="43">
        <v>2.3542189999999999E-4</v>
      </c>
      <c r="P1956" s="43">
        <v>1.7303664999999999E-2</v>
      </c>
      <c r="Q1956" s="43">
        <v>2.0346753999999998E-3</v>
      </c>
      <c r="R1956" s="43">
        <v>7.0389816999999993E-2</v>
      </c>
      <c r="S1956" s="43">
        <v>4.2309745000000003E-2</v>
      </c>
      <c r="U1956" s="77">
        <f t="shared" si="155"/>
        <v>2.096913620689655</v>
      </c>
    </row>
    <row r="1957" spans="1:21">
      <c r="A1957" s="41" t="s">
        <v>33</v>
      </c>
      <c r="B1957" s="41" t="s">
        <v>3439</v>
      </c>
      <c r="C1957" s="74">
        <f t="shared" si="151"/>
        <v>1.3731744749199999</v>
      </c>
      <c r="D1957" s="74">
        <f t="shared" si="152"/>
        <v>3.9207096250000004E-2</v>
      </c>
      <c r="E1957" s="74">
        <f t="shared" si="153"/>
        <v>0.94080859119999993</v>
      </c>
      <c r="F1957" s="74">
        <f t="shared" si="154"/>
        <v>0.21437007747</v>
      </c>
      <c r="G1957" s="75">
        <v>0.17878870999999999</v>
      </c>
      <c r="H1957" s="43">
        <v>3.5259012000000002E-3</v>
      </c>
      <c r="I1957" s="43">
        <v>0.29453759000000002</v>
      </c>
      <c r="J1957" s="43">
        <v>1.6844303000000001E-2</v>
      </c>
      <c r="K1957" s="43">
        <v>5.9765427000000003E-3</v>
      </c>
      <c r="L1957" s="43">
        <v>6.7357154999999995E-4</v>
      </c>
      <c r="M1957" s="43">
        <v>1.5712679E-2</v>
      </c>
      <c r="N1957" s="43">
        <v>0.64274509999999996</v>
      </c>
      <c r="O1957" s="43">
        <v>4.3033307000000002E-4</v>
      </c>
      <c r="P1957" s="43">
        <v>3.5080392000000002E-2</v>
      </c>
      <c r="Q1957" s="43">
        <v>1.6554884E-3</v>
      </c>
      <c r="R1957" s="43">
        <v>6.4822273999999999E-2</v>
      </c>
      <c r="S1957" s="43">
        <v>0.11238159</v>
      </c>
      <c r="U1957" s="77">
        <f t="shared" si="155"/>
        <v>1.5412819827586206</v>
      </c>
    </row>
    <row r="1958" spans="1:21">
      <c r="A1958" s="41" t="s">
        <v>33</v>
      </c>
      <c r="B1958" s="41" t="s">
        <v>3440</v>
      </c>
      <c r="C1958" s="74">
        <f t="shared" si="151"/>
        <v>2.4868548474200001</v>
      </c>
      <c r="D1958" s="74">
        <f t="shared" si="152"/>
        <v>4.3108299099999997E-2</v>
      </c>
      <c r="E1958" s="74">
        <f t="shared" si="153"/>
        <v>2.0389937158000002</v>
      </c>
      <c r="F1958" s="74">
        <f t="shared" si="154"/>
        <v>0.19234504252000001</v>
      </c>
      <c r="G1958" s="75">
        <v>0.21240779000000001</v>
      </c>
      <c r="H1958" s="43">
        <v>3.7028958000000002E-3</v>
      </c>
      <c r="I1958" s="43">
        <v>0.68273691999999997</v>
      </c>
      <c r="J1958" s="43">
        <v>1.5802905999999999E-2</v>
      </c>
      <c r="K1958" s="43">
        <v>5.1005557999999999E-3</v>
      </c>
      <c r="L1958" s="43">
        <v>1.6642383000000001E-3</v>
      </c>
      <c r="M1958" s="43">
        <v>2.0540599E-2</v>
      </c>
      <c r="N1958" s="43">
        <v>1.3525539</v>
      </c>
      <c r="O1958" s="43">
        <v>3.7080932000000002E-4</v>
      </c>
      <c r="P1958" s="43">
        <v>2.7219046E-2</v>
      </c>
      <c r="Q1958" s="43">
        <v>1.7802202E-3</v>
      </c>
      <c r="R1958" s="43">
        <v>9.5558344000000003E-2</v>
      </c>
      <c r="S1958" s="43">
        <v>6.7416622999999995E-2</v>
      </c>
      <c r="U1958" s="77">
        <f t="shared" si="155"/>
        <v>1.8311016379310345</v>
      </c>
    </row>
    <row r="1959" spans="1:21">
      <c r="A1959" s="41" t="s">
        <v>33</v>
      </c>
      <c r="B1959" s="41" t="s">
        <v>3441</v>
      </c>
      <c r="C1959" s="74">
        <f t="shared" si="151"/>
        <v>3.5312218191899998</v>
      </c>
      <c r="D1959" s="74">
        <f t="shared" si="152"/>
        <v>3.96501441E-2</v>
      </c>
      <c r="E1959" s="74">
        <f t="shared" si="153"/>
        <v>3.1761411877999999</v>
      </c>
      <c r="F1959" s="74">
        <f t="shared" si="154"/>
        <v>0.20802809728999999</v>
      </c>
      <c r="G1959" s="75">
        <v>0.10740239</v>
      </c>
      <c r="H1959" s="43">
        <v>4.4894977999999997E-3</v>
      </c>
      <c r="I1959" s="43">
        <v>0.30771989</v>
      </c>
      <c r="J1959" s="43">
        <v>1.8121409000000002E-2</v>
      </c>
      <c r="K1959" s="43">
        <v>6.0828426E-3</v>
      </c>
      <c r="L1959" s="43">
        <v>4.7716350000000002E-4</v>
      </c>
      <c r="M1959" s="43">
        <v>1.4968729E-2</v>
      </c>
      <c r="N1959" s="43">
        <v>2.8639318</v>
      </c>
      <c r="O1959" s="43">
        <v>4.3040268999999998E-4</v>
      </c>
      <c r="P1959" s="43">
        <v>3.7450061E-2</v>
      </c>
      <c r="Q1959" s="43">
        <v>2.2421125999999999E-3</v>
      </c>
      <c r="R1959" s="43">
        <v>7.6375280000000004E-2</v>
      </c>
      <c r="S1959" s="43">
        <v>9.1530240999999998E-2</v>
      </c>
      <c r="U1959" s="77">
        <f t="shared" si="155"/>
        <v>0.92588267241379307</v>
      </c>
    </row>
    <row r="1960" spans="1:21">
      <c r="A1960" s="41" t="s">
        <v>33</v>
      </c>
      <c r="B1960" s="41" t="s">
        <v>3442</v>
      </c>
      <c r="C1960" s="74">
        <f t="shared" si="151"/>
        <v>6.2294308550299995</v>
      </c>
      <c r="D1960" s="74">
        <f t="shared" si="152"/>
        <v>4.2505973000000002E-2</v>
      </c>
      <c r="E1960" s="74">
        <f t="shared" si="153"/>
        <v>5.9959844981999995</v>
      </c>
      <c r="F1960" s="74">
        <f t="shared" si="154"/>
        <v>0.11002395783</v>
      </c>
      <c r="G1960" s="75">
        <v>8.0916426E-2</v>
      </c>
      <c r="H1960" s="43">
        <v>2.9144081999999999E-3</v>
      </c>
      <c r="I1960" s="43">
        <v>0.29766388999999999</v>
      </c>
      <c r="J1960" s="43">
        <v>8.1138450999999993E-3</v>
      </c>
      <c r="K1960" s="43">
        <v>3.1654218000000001E-3</v>
      </c>
      <c r="L1960" s="43">
        <v>1.6713341E-3</v>
      </c>
      <c r="M1960" s="43">
        <v>2.9555372E-2</v>
      </c>
      <c r="N1960" s="43">
        <v>5.6954061999999999</v>
      </c>
      <c r="O1960" s="43">
        <v>2.0472462999999999E-4</v>
      </c>
      <c r="P1960" s="43">
        <v>1.528349E-2</v>
      </c>
      <c r="Q1960" s="43">
        <v>1.9957351999999999E-3</v>
      </c>
      <c r="R1960" s="43">
        <v>5.5976377000000001E-2</v>
      </c>
      <c r="S1960" s="43">
        <v>3.6563630999999999E-2</v>
      </c>
      <c r="U1960" s="77">
        <f t="shared" si="155"/>
        <v>0.69755539655172405</v>
      </c>
    </row>
    <row r="1961" spans="1:21">
      <c r="A1961" s="41" t="s">
        <v>33</v>
      </c>
      <c r="B1961" s="41" t="s">
        <v>3443</v>
      </c>
      <c r="C1961" s="74">
        <f t="shared" si="151"/>
        <v>0.94702060798099996</v>
      </c>
      <c r="D1961" s="74">
        <f t="shared" si="152"/>
        <v>4.550842488E-3</v>
      </c>
      <c r="E1961" s="74">
        <f t="shared" si="153"/>
        <v>0.8708485990799999</v>
      </c>
      <c r="F1961" s="74">
        <f t="shared" si="154"/>
        <v>1.9471814412999999E-2</v>
      </c>
      <c r="G1961" s="75">
        <v>5.2149352000000003E-2</v>
      </c>
      <c r="H1961" s="43">
        <v>4.0501908000000001E-4</v>
      </c>
      <c r="I1961" s="43">
        <v>2.7648869999999999E-2</v>
      </c>
      <c r="J1961" s="43">
        <v>1.2457179E-3</v>
      </c>
      <c r="K1961" s="43">
        <v>5.11251E-4</v>
      </c>
      <c r="L1961" s="43">
        <v>6.3806988000000001E-5</v>
      </c>
      <c r="M1961" s="43">
        <v>2.7300665999999999E-3</v>
      </c>
      <c r="N1961" s="43">
        <v>0.84279470999999995</v>
      </c>
      <c r="O1961" s="43">
        <v>3.3895863000000001E-5</v>
      </c>
      <c r="P1961" s="43">
        <v>2.4639318999999998E-3</v>
      </c>
      <c r="Q1961" s="43">
        <v>2.9494094999999999E-4</v>
      </c>
      <c r="R1961" s="43">
        <v>1.0532523E-2</v>
      </c>
      <c r="S1961" s="43">
        <v>6.1465227000000004E-3</v>
      </c>
      <c r="U1961" s="77">
        <f t="shared" si="155"/>
        <v>0.44956337931034485</v>
      </c>
    </row>
    <row r="1962" spans="1:21">
      <c r="A1962" s="41" t="s">
        <v>33</v>
      </c>
      <c r="B1962" s="41" t="s">
        <v>3444</v>
      </c>
      <c r="C1962" s="74">
        <f t="shared" si="151"/>
        <v>0.24338398143700002</v>
      </c>
      <c r="D1962" s="74">
        <f t="shared" si="152"/>
        <v>2.674599586E-3</v>
      </c>
      <c r="E1962" s="74">
        <f t="shared" si="153"/>
        <v>0.19498091741000001</v>
      </c>
      <c r="F1962" s="74">
        <f t="shared" si="154"/>
        <v>1.3925902440999999E-2</v>
      </c>
      <c r="G1962" s="75">
        <v>3.1802561999999999E-2</v>
      </c>
      <c r="H1962" s="43">
        <v>3.0599240999999998E-4</v>
      </c>
      <c r="I1962" s="43">
        <v>2.4156825E-2</v>
      </c>
      <c r="J1962" s="43">
        <v>9.1270765000000002E-4</v>
      </c>
      <c r="K1962" s="43">
        <v>3.7541982000000002E-4</v>
      </c>
      <c r="L1962" s="43">
        <v>9.8168816000000005E-5</v>
      </c>
      <c r="M1962" s="43">
        <v>1.2883033000000001E-3</v>
      </c>
      <c r="N1962" s="43">
        <v>0.17051810000000001</v>
      </c>
      <c r="O1962" s="43">
        <v>2.4556420999999998E-5</v>
      </c>
      <c r="P1962" s="43">
        <v>1.7893441E-3</v>
      </c>
      <c r="Q1962" s="43">
        <v>2.1422322E-4</v>
      </c>
      <c r="R1962" s="43">
        <v>7.4213151999999996E-3</v>
      </c>
      <c r="S1962" s="43">
        <v>4.4764634999999997E-3</v>
      </c>
      <c r="U1962" s="77">
        <f t="shared" si="155"/>
        <v>0.27416001724137928</v>
      </c>
    </row>
    <row r="1963" spans="1:21">
      <c r="A1963" s="41" t="s">
        <v>33</v>
      </c>
      <c r="B1963" s="41" t="s">
        <v>3445</v>
      </c>
      <c r="C1963" s="74">
        <f t="shared" si="151"/>
        <v>7.24870134813</v>
      </c>
      <c r="D1963" s="74">
        <f t="shared" si="152"/>
        <v>3.4833135840000001E-2</v>
      </c>
      <c r="E1963" s="74">
        <f t="shared" si="153"/>
        <v>6.6656642540000002</v>
      </c>
      <c r="F1963" s="74">
        <f t="shared" si="154"/>
        <v>0.14904149828999999</v>
      </c>
      <c r="G1963" s="75">
        <v>0.39916246</v>
      </c>
      <c r="H1963" s="43">
        <v>3.1001039999999998E-3</v>
      </c>
      <c r="I1963" s="43">
        <v>0.21163045</v>
      </c>
      <c r="J1963" s="43">
        <v>9.5349952000000002E-3</v>
      </c>
      <c r="K1963" s="43">
        <v>3.9132261000000002E-3</v>
      </c>
      <c r="L1963" s="43">
        <v>4.8839254000000005E-4</v>
      </c>
      <c r="M1963" s="43">
        <v>2.0896522000000001E-2</v>
      </c>
      <c r="N1963" s="43">
        <v>6.4509337000000002</v>
      </c>
      <c r="O1963" s="43">
        <v>2.5944629000000002E-4</v>
      </c>
      <c r="P1963" s="43">
        <v>1.885947E-2</v>
      </c>
      <c r="Q1963" s="43">
        <v>2.257542E-3</v>
      </c>
      <c r="R1963" s="43">
        <v>8.0618221000000004E-2</v>
      </c>
      <c r="S1963" s="43">
        <v>4.7046818999999997E-2</v>
      </c>
      <c r="U1963" s="77">
        <f t="shared" si="155"/>
        <v>3.4410556896551721</v>
      </c>
    </row>
    <row r="1964" spans="1:21">
      <c r="A1964" s="41" t="s">
        <v>33</v>
      </c>
      <c r="B1964" s="41" t="s">
        <v>3446</v>
      </c>
      <c r="C1964" s="74">
        <f t="shared" si="151"/>
        <v>1.8690600692899997</v>
      </c>
      <c r="D1964" s="74">
        <f t="shared" si="152"/>
        <v>2.0539507589999999E-2</v>
      </c>
      <c r="E1964" s="74">
        <f t="shared" si="153"/>
        <v>1.4973501795999999</v>
      </c>
      <c r="F1964" s="74">
        <f t="shared" si="154"/>
        <v>0.10694355210000001</v>
      </c>
      <c r="G1964" s="75">
        <v>0.24422683000000001</v>
      </c>
      <c r="H1964" s="43">
        <v>2.3498595999999999E-3</v>
      </c>
      <c r="I1964" s="43">
        <v>0.18551161999999999</v>
      </c>
      <c r="J1964" s="43">
        <v>7.0091112000000002E-3</v>
      </c>
      <c r="K1964" s="43">
        <v>2.8830253000000001E-3</v>
      </c>
      <c r="L1964" s="43">
        <v>7.5388449000000001E-4</v>
      </c>
      <c r="M1964" s="43">
        <v>9.8934865999999993E-3</v>
      </c>
      <c r="N1964" s="43">
        <v>1.3094886999999999</v>
      </c>
      <c r="O1964" s="43">
        <v>1.8858030000000001E-4</v>
      </c>
      <c r="P1964" s="43">
        <v>1.3741214E-2</v>
      </c>
      <c r="Q1964" s="43">
        <v>1.6451208E-3</v>
      </c>
      <c r="R1964" s="43">
        <v>5.6991768999999998E-2</v>
      </c>
      <c r="S1964" s="43">
        <v>3.4376867999999998E-2</v>
      </c>
      <c r="U1964" s="77">
        <f t="shared" si="155"/>
        <v>2.1054037068965519</v>
      </c>
    </row>
    <row r="1965" spans="1:21">
      <c r="A1965" s="41" t="s">
        <v>33</v>
      </c>
      <c r="B1965" s="41" t="s">
        <v>3447</v>
      </c>
      <c r="C1965" s="74">
        <f t="shared" si="151"/>
        <v>0.82101888372499998</v>
      </c>
      <c r="D1965" s="74">
        <f t="shared" si="152"/>
        <v>4.7702578890000003E-3</v>
      </c>
      <c r="E1965" s="74">
        <f t="shared" si="153"/>
        <v>0.79008879843000002</v>
      </c>
      <c r="F1965" s="74">
        <f t="shared" si="154"/>
        <v>1.7904852306000002E-2</v>
      </c>
      <c r="G1965" s="75">
        <v>8.2549751000000008E-3</v>
      </c>
      <c r="H1965" s="43">
        <v>3.9650542999999998E-4</v>
      </c>
      <c r="I1965" s="43">
        <v>2.2317113E-2</v>
      </c>
      <c r="J1965" s="43">
        <v>1.1679985999999999E-3</v>
      </c>
      <c r="K1965" s="43">
        <v>4.7471351E-4</v>
      </c>
      <c r="L1965" s="43">
        <v>7.7335178999999994E-5</v>
      </c>
      <c r="M1965" s="43">
        <v>3.0502106E-3</v>
      </c>
      <c r="N1965" s="43">
        <v>0.76737518000000005</v>
      </c>
      <c r="O1965" s="43">
        <v>3.1553965999999997E-5</v>
      </c>
      <c r="P1965" s="43">
        <v>2.3347696999999998E-3</v>
      </c>
      <c r="Q1965" s="43">
        <v>2.7309213999999999E-4</v>
      </c>
      <c r="R1965" s="43">
        <v>9.5849573000000004E-3</v>
      </c>
      <c r="S1965" s="43">
        <v>5.6804791999999996E-3</v>
      </c>
      <c r="U1965" s="77">
        <f t="shared" si="155"/>
        <v>7.1163578448275866E-2</v>
      </c>
    </row>
    <row r="1966" spans="1:21">
      <c r="A1966" s="41" t="s">
        <v>33</v>
      </c>
      <c r="B1966" s="41" t="s">
        <v>3448</v>
      </c>
      <c r="C1966" s="74">
        <f t="shared" si="151"/>
        <v>0.53295460911400006</v>
      </c>
      <c r="D1966" s="74">
        <f t="shared" si="152"/>
        <v>6.8614289000000009E-3</v>
      </c>
      <c r="E1966" s="74">
        <f t="shared" si="153"/>
        <v>0.49708489852000004</v>
      </c>
      <c r="F1966" s="74">
        <f t="shared" si="154"/>
        <v>1.5751243694000001E-2</v>
      </c>
      <c r="G1966" s="75">
        <v>1.3257038000000001E-2</v>
      </c>
      <c r="H1966" s="43">
        <v>4.4087351999999997E-4</v>
      </c>
      <c r="I1966" s="43">
        <v>4.3484874999999999E-2</v>
      </c>
      <c r="J1966" s="43">
        <v>1.4501137000000001E-3</v>
      </c>
      <c r="K1966" s="43">
        <v>5.2144934000000005E-4</v>
      </c>
      <c r="L1966" s="43">
        <v>6.7667065999999995E-4</v>
      </c>
      <c r="M1966" s="43">
        <v>4.2131952000000004E-3</v>
      </c>
      <c r="N1966" s="43">
        <v>0.45315915000000001</v>
      </c>
      <c r="O1966" s="43">
        <v>3.3924414000000002E-5</v>
      </c>
      <c r="P1966" s="43">
        <v>3.0352427999999999E-3</v>
      </c>
      <c r="Q1966" s="43">
        <v>2.8890437999999998E-4</v>
      </c>
      <c r="R1966" s="43">
        <v>7.3072019E-3</v>
      </c>
      <c r="S1966" s="43">
        <v>5.0859701999999996E-3</v>
      </c>
      <c r="U1966" s="77">
        <f t="shared" si="155"/>
        <v>0.11428481034482758</v>
      </c>
    </row>
    <row r="1967" spans="1:21">
      <c r="A1967" s="41" t="s">
        <v>33</v>
      </c>
      <c r="B1967" s="41" t="s">
        <v>3449</v>
      </c>
      <c r="C1967" s="74">
        <f t="shared" si="151"/>
        <v>0.19265897070299998</v>
      </c>
      <c r="D1967" s="74">
        <f t="shared" si="152"/>
        <v>4.4050087600000006E-3</v>
      </c>
      <c r="E1967" s="74">
        <f t="shared" si="153"/>
        <v>0.15965571788999999</v>
      </c>
      <c r="F1967" s="74">
        <f t="shared" si="154"/>
        <v>1.6662659053E-2</v>
      </c>
      <c r="G1967" s="75">
        <v>1.1935585E-2</v>
      </c>
      <c r="H1967" s="43">
        <v>3.8924188999999999E-4</v>
      </c>
      <c r="I1967" s="43">
        <v>4.0494985999999997E-2</v>
      </c>
      <c r="J1967" s="43">
        <v>1.7512261000000001E-3</v>
      </c>
      <c r="K1967" s="43">
        <v>5.9142437000000005E-4</v>
      </c>
      <c r="L1967" s="43">
        <v>3.1616708999999998E-4</v>
      </c>
      <c r="M1967" s="43">
        <v>1.7461912000000001E-3</v>
      </c>
      <c r="N1967" s="43">
        <v>0.11877148999999999</v>
      </c>
      <c r="O1967" s="43">
        <v>4.1418093000000003E-5</v>
      </c>
      <c r="P1967" s="43">
        <v>3.7328877000000001E-3</v>
      </c>
      <c r="Q1967" s="43">
        <v>2.4132636000000001E-4</v>
      </c>
      <c r="R1967" s="43">
        <v>7.8317647000000004E-3</v>
      </c>
      <c r="S1967" s="43">
        <v>4.8152621999999999E-3</v>
      </c>
      <c r="U1967" s="77">
        <f t="shared" si="155"/>
        <v>0.10289297413793103</v>
      </c>
    </row>
    <row r="1968" spans="1:21">
      <c r="A1968" s="41" t="s">
        <v>33</v>
      </c>
      <c r="B1968" s="41" t="s">
        <v>3450</v>
      </c>
      <c r="C1968" s="74">
        <f t="shared" si="151"/>
        <v>6.2935100416900003</v>
      </c>
      <c r="D1968" s="74">
        <f t="shared" si="152"/>
        <v>3.6566352260000004E-2</v>
      </c>
      <c r="E1968" s="74">
        <f t="shared" si="153"/>
        <v>6.0564158575000002</v>
      </c>
      <c r="F1968" s="74">
        <f t="shared" si="154"/>
        <v>0.13724942293</v>
      </c>
      <c r="G1968" s="75">
        <v>6.3278408999999994E-2</v>
      </c>
      <c r="H1968" s="43">
        <v>3.0394075000000002E-3</v>
      </c>
      <c r="I1968" s="43">
        <v>0.17107154999999999</v>
      </c>
      <c r="J1968" s="43">
        <v>8.9532789000000002E-3</v>
      </c>
      <c r="K1968" s="43">
        <v>3.6389105000000001E-3</v>
      </c>
      <c r="L1968" s="43">
        <v>5.9281185999999998E-4</v>
      </c>
      <c r="M1968" s="43">
        <v>2.3381351000000002E-2</v>
      </c>
      <c r="N1968" s="43">
        <v>5.8823049000000003</v>
      </c>
      <c r="O1968" s="43">
        <v>2.4187653E-4</v>
      </c>
      <c r="P1968" s="43">
        <v>1.7897148000000002E-2</v>
      </c>
      <c r="Q1968" s="43">
        <v>2.0933843999999999E-3</v>
      </c>
      <c r="R1968" s="43">
        <v>7.3473370999999996E-2</v>
      </c>
      <c r="S1968" s="43">
        <v>4.3543643E-2</v>
      </c>
      <c r="U1968" s="77">
        <f t="shared" si="155"/>
        <v>0.54550352586206885</v>
      </c>
    </row>
    <row r="1969" spans="1:21">
      <c r="A1969" s="41" t="s">
        <v>33</v>
      </c>
      <c r="B1969" s="41" t="s">
        <v>3451</v>
      </c>
      <c r="C1969" s="74">
        <f t="shared" si="151"/>
        <v>4.0785371235700003</v>
      </c>
      <c r="D1969" s="74">
        <f t="shared" si="152"/>
        <v>5.2508398599999992E-2</v>
      </c>
      <c r="E1969" s="74">
        <f t="shared" si="153"/>
        <v>3.8040372989</v>
      </c>
      <c r="F1969" s="74">
        <f t="shared" si="154"/>
        <v>0.12053940607000001</v>
      </c>
      <c r="G1969" s="75">
        <v>0.10145202</v>
      </c>
      <c r="H1969" s="43">
        <v>3.3738688999999998E-3</v>
      </c>
      <c r="I1969" s="43">
        <v>0.33277633000000001</v>
      </c>
      <c r="J1969" s="43">
        <v>1.1097273E-2</v>
      </c>
      <c r="K1969" s="43">
        <v>3.9904909000000001E-3</v>
      </c>
      <c r="L1969" s="43">
        <v>5.1783517000000001E-3</v>
      </c>
      <c r="M1969" s="43">
        <v>3.2242282999999997E-2</v>
      </c>
      <c r="N1969" s="43">
        <v>3.4678871</v>
      </c>
      <c r="O1969" s="43">
        <v>2.5961307E-4</v>
      </c>
      <c r="P1969" s="43">
        <v>2.3227775999999999E-2</v>
      </c>
      <c r="Q1969" s="43">
        <v>2.210896E-3</v>
      </c>
      <c r="R1969" s="43">
        <v>5.5919760999999998E-2</v>
      </c>
      <c r="S1969" s="43">
        <v>3.8921360000000002E-2</v>
      </c>
      <c r="U1969" s="77">
        <f t="shared" si="155"/>
        <v>0.87458637931034477</v>
      </c>
    </row>
    <row r="1970" spans="1:21">
      <c r="A1970" s="41" t="s">
        <v>33</v>
      </c>
      <c r="B1970" s="41" t="s">
        <v>3452</v>
      </c>
      <c r="C1970" s="74">
        <f t="shared" si="151"/>
        <v>1.47430551785</v>
      </c>
      <c r="D1970" s="74">
        <f t="shared" si="152"/>
        <v>3.3708935499999995E-2</v>
      </c>
      <c r="E1970" s="74">
        <f t="shared" si="153"/>
        <v>1.2217510787000001</v>
      </c>
      <c r="F1970" s="74">
        <f t="shared" si="154"/>
        <v>0.12750950764999999</v>
      </c>
      <c r="G1970" s="75">
        <v>9.1335996000000003E-2</v>
      </c>
      <c r="H1970" s="43">
        <v>2.9786386999999998E-3</v>
      </c>
      <c r="I1970" s="43">
        <v>0.30988426000000002</v>
      </c>
      <c r="J1970" s="43">
        <v>1.3401101E-2</v>
      </c>
      <c r="K1970" s="43">
        <v>4.5258221000000001E-3</v>
      </c>
      <c r="L1970" s="43">
        <v>2.4194403999999998E-3</v>
      </c>
      <c r="M1970" s="43">
        <v>1.3362572E-2</v>
      </c>
      <c r="N1970" s="43">
        <v>0.90888818000000005</v>
      </c>
      <c r="O1970" s="43">
        <v>3.1694824999999998E-4</v>
      </c>
      <c r="P1970" s="43">
        <v>2.8565588999999999E-2</v>
      </c>
      <c r="Q1970" s="43">
        <v>1.8467284000000001E-3</v>
      </c>
      <c r="R1970" s="43">
        <v>5.9931879E-2</v>
      </c>
      <c r="S1970" s="43">
        <v>3.6848363000000002E-2</v>
      </c>
      <c r="U1970" s="77">
        <f t="shared" si="155"/>
        <v>0.78737927586206891</v>
      </c>
    </row>
    <row r="1971" spans="1:21">
      <c r="A1971" s="41" t="s">
        <v>33</v>
      </c>
      <c r="B1971" s="41" t="s">
        <v>3453</v>
      </c>
      <c r="C1971" s="74">
        <f t="shared" si="151"/>
        <v>0.20499431840999999</v>
      </c>
      <c r="D1971" s="74">
        <f t="shared" si="152"/>
        <v>3.8916019300000004E-3</v>
      </c>
      <c r="E1971" s="74">
        <f t="shared" si="153"/>
        <v>0.18170866206</v>
      </c>
      <c r="F1971" s="74">
        <f t="shared" si="154"/>
        <v>1.190896682E-2</v>
      </c>
      <c r="G1971" s="75">
        <v>7.4850875999999998E-3</v>
      </c>
      <c r="H1971" s="43">
        <v>2.8320705999999998E-4</v>
      </c>
      <c r="I1971" s="43">
        <v>3.1406974999999997E-2</v>
      </c>
      <c r="J1971" s="43">
        <v>1.2571362999999999E-3</v>
      </c>
      <c r="K1971" s="43">
        <v>4.2613234000000002E-4</v>
      </c>
      <c r="L1971" s="43">
        <v>4.1284079000000003E-4</v>
      </c>
      <c r="M1971" s="43">
        <v>1.7954925E-3</v>
      </c>
      <c r="N1971" s="43">
        <v>0.15001848000000001</v>
      </c>
      <c r="O1971" s="43">
        <v>2.9342910000000001E-5</v>
      </c>
      <c r="P1971" s="43">
        <v>2.7734601999999998E-3</v>
      </c>
      <c r="Q1971" s="43">
        <v>1.8295301000000001E-4</v>
      </c>
      <c r="R1971" s="43">
        <v>5.5757591E-3</v>
      </c>
      <c r="S1971" s="43">
        <v>3.3474516000000002E-3</v>
      </c>
      <c r="U1971" s="77">
        <f t="shared" si="155"/>
        <v>6.45266172413793E-2</v>
      </c>
    </row>
    <row r="1972" spans="1:21">
      <c r="A1972" s="41" t="s">
        <v>33</v>
      </c>
      <c r="B1972" s="41" t="s">
        <v>3454</v>
      </c>
      <c r="C1972" s="74">
        <f t="shared" si="151"/>
        <v>0.88531812456699988</v>
      </c>
      <c r="D1972" s="74">
        <f t="shared" si="152"/>
        <v>5.8875264199999998E-3</v>
      </c>
      <c r="E1972" s="74">
        <f t="shared" si="153"/>
        <v>0.85022564462999994</v>
      </c>
      <c r="F1972" s="74">
        <f t="shared" si="154"/>
        <v>1.9469143916999998E-2</v>
      </c>
      <c r="G1972" s="75">
        <v>9.7358096000000009E-3</v>
      </c>
      <c r="H1972" s="43">
        <v>4.6697763000000002E-4</v>
      </c>
      <c r="I1972" s="43">
        <v>2.8942847000000001E-2</v>
      </c>
      <c r="J1972" s="43">
        <v>1.3369555000000001E-3</v>
      </c>
      <c r="K1972" s="43">
        <v>5.2248762999999995E-4</v>
      </c>
      <c r="L1972" s="43">
        <v>1.0568359E-4</v>
      </c>
      <c r="M1972" s="43">
        <v>3.9223996999999998E-3</v>
      </c>
      <c r="N1972" s="43">
        <v>0.82081581999999997</v>
      </c>
      <c r="O1972" s="43">
        <v>3.4951827E-5</v>
      </c>
      <c r="P1972" s="43">
        <v>2.5932872000000002E-3</v>
      </c>
      <c r="Q1972" s="43">
        <v>3.0147299E-4</v>
      </c>
      <c r="R1972" s="43">
        <v>1.0246116E-2</v>
      </c>
      <c r="S1972" s="43">
        <v>6.2933158999999997E-3</v>
      </c>
      <c r="U1972" s="77">
        <f t="shared" si="155"/>
        <v>8.3929393103448283E-2</v>
      </c>
    </row>
    <row r="1973" spans="1:21">
      <c r="A1973" s="41" t="s">
        <v>33</v>
      </c>
      <c r="B1973" s="41" t="s">
        <v>3455</v>
      </c>
      <c r="C1973" s="74">
        <f t="shared" si="151"/>
        <v>0.28011689433199999</v>
      </c>
      <c r="D1973" s="74">
        <f t="shared" si="152"/>
        <v>5.4705959399999997E-3</v>
      </c>
      <c r="E1973" s="74">
        <f t="shared" si="153"/>
        <v>0.26046090667999999</v>
      </c>
      <c r="F1973" s="74">
        <f t="shared" si="154"/>
        <v>6.8043000120000001E-3</v>
      </c>
      <c r="G1973" s="75">
        <v>7.3810917E-3</v>
      </c>
      <c r="H1973" s="43">
        <v>2.3961267999999999E-4</v>
      </c>
      <c r="I1973" s="43">
        <v>5.1888344000000003E-2</v>
      </c>
      <c r="J1973" s="43">
        <v>8.3071499000000003E-4</v>
      </c>
      <c r="K1973" s="43">
        <v>2.4369680000000001E-4</v>
      </c>
      <c r="L1973" s="43">
        <v>8.3883765000000005E-4</v>
      </c>
      <c r="M1973" s="43">
        <v>3.5573465E-3</v>
      </c>
      <c r="N1973" s="43">
        <v>0.20833294999999999</v>
      </c>
      <c r="O1973" s="43">
        <v>1.5877381999999999E-5</v>
      </c>
      <c r="P1973" s="43">
        <v>1.7124983999999999E-3</v>
      </c>
      <c r="Q1973" s="43">
        <v>1.6547862999999999E-4</v>
      </c>
      <c r="R1973" s="43">
        <v>2.8052480000000002E-3</v>
      </c>
      <c r="S1973" s="43">
        <v>2.1051975999999998E-3</v>
      </c>
      <c r="U1973" s="77">
        <f t="shared" si="155"/>
        <v>6.3630100862068967E-2</v>
      </c>
    </row>
    <row r="1974" spans="1:21">
      <c r="A1974" s="41" t="s">
        <v>33</v>
      </c>
      <c r="B1974" s="41" t="s">
        <v>3456</v>
      </c>
      <c r="C1974" s="74">
        <f t="shared" si="151"/>
        <v>0.121996807587</v>
      </c>
      <c r="D1974" s="74">
        <f t="shared" si="152"/>
        <v>2.1037191890000001E-3</v>
      </c>
      <c r="E1974" s="74">
        <f t="shared" si="153"/>
        <v>9.7148672239999997E-2</v>
      </c>
      <c r="F1974" s="74">
        <f t="shared" si="154"/>
        <v>1.2889179158000001E-2</v>
      </c>
      <c r="G1974" s="75">
        <v>9.8552369999999993E-3</v>
      </c>
      <c r="H1974" s="43">
        <v>2.1671424E-4</v>
      </c>
      <c r="I1974" s="43">
        <v>1.8376610000000002E-2</v>
      </c>
      <c r="J1974" s="43">
        <v>1.1966898E-3</v>
      </c>
      <c r="K1974" s="43">
        <v>4.2631852E-4</v>
      </c>
      <c r="L1974" s="43">
        <v>5.0038409000000003E-5</v>
      </c>
      <c r="M1974" s="43">
        <v>4.3067246E-4</v>
      </c>
      <c r="N1974" s="43">
        <v>7.8555347999999997E-2</v>
      </c>
      <c r="O1974" s="43">
        <v>3.0408558000000001E-5</v>
      </c>
      <c r="P1974" s="43">
        <v>2.6437988E-3</v>
      </c>
      <c r="Q1974" s="43">
        <v>1.19682E-4</v>
      </c>
      <c r="R1974" s="43">
        <v>6.5497573000000003E-3</v>
      </c>
      <c r="S1974" s="43">
        <v>3.5455324999999998E-3</v>
      </c>
      <c r="U1974" s="77">
        <f t="shared" si="155"/>
        <v>8.49589396551724E-2</v>
      </c>
    </row>
    <row r="1975" spans="1:21">
      <c r="A1975" s="41" t="s">
        <v>33</v>
      </c>
      <c r="B1975" s="41" t="s">
        <v>3457</v>
      </c>
      <c r="C1975" s="74">
        <f t="shared" si="151"/>
        <v>0.160697077134</v>
      </c>
      <c r="D1975" s="74">
        <f t="shared" si="152"/>
        <v>1.6434170350000002E-3</v>
      </c>
      <c r="E1975" s="74">
        <f t="shared" si="153"/>
        <v>0.13264727282</v>
      </c>
      <c r="F1975" s="74">
        <f t="shared" si="154"/>
        <v>9.3942792790000004E-3</v>
      </c>
      <c r="G1975" s="75">
        <v>1.7012108000000001E-2</v>
      </c>
      <c r="H1975" s="43">
        <v>1.9855082E-4</v>
      </c>
      <c r="I1975" s="43">
        <v>1.6957862000000001E-2</v>
      </c>
      <c r="J1975" s="43">
        <v>6.0642982999999995E-4</v>
      </c>
      <c r="K1975" s="43">
        <v>2.5136960000000003E-4</v>
      </c>
      <c r="L1975" s="43">
        <v>5.9131305000000001E-5</v>
      </c>
      <c r="M1975" s="43">
        <v>7.2648630000000003E-4</v>
      </c>
      <c r="N1975" s="43">
        <v>0.11549086</v>
      </c>
      <c r="O1975" s="43">
        <v>1.6450078999999999E-5</v>
      </c>
      <c r="P1975" s="43">
        <v>1.2212739E-3</v>
      </c>
      <c r="Q1975" s="43">
        <v>1.4336129999999999E-4</v>
      </c>
      <c r="R1975" s="43">
        <v>5.0347437999999998E-3</v>
      </c>
      <c r="S1975" s="43">
        <v>2.9784502000000002E-3</v>
      </c>
      <c r="U1975" s="77">
        <f t="shared" si="155"/>
        <v>0.14665610344827587</v>
      </c>
    </row>
    <row r="1976" spans="1:21">
      <c r="A1976" s="41" t="s">
        <v>33</v>
      </c>
      <c r="B1976" s="41" t="s">
        <v>3458</v>
      </c>
      <c r="C1976" s="74">
        <f t="shared" si="151"/>
        <v>0.18155413575100005</v>
      </c>
      <c r="D1976" s="74">
        <f t="shared" si="152"/>
        <v>4.8893060300000003E-3</v>
      </c>
      <c r="E1976" s="74">
        <f t="shared" si="153"/>
        <v>0.15840561377000001</v>
      </c>
      <c r="F1976" s="74">
        <f t="shared" si="154"/>
        <v>9.0980377510000016E-3</v>
      </c>
      <c r="G1976" s="75">
        <v>9.1611781999999999E-3</v>
      </c>
      <c r="H1976" s="43">
        <v>2.8943677000000003E-4</v>
      </c>
      <c r="I1976" s="43">
        <v>4.6355417000000003E-2</v>
      </c>
      <c r="J1976" s="43">
        <v>1.0708102E-3</v>
      </c>
      <c r="K1976" s="43">
        <v>3.3700241000000003E-4</v>
      </c>
      <c r="L1976" s="43">
        <v>6.5373242000000002E-4</v>
      </c>
      <c r="M1976" s="43">
        <v>2.8277609999999998E-3</v>
      </c>
      <c r="N1976" s="43">
        <v>0.11176076</v>
      </c>
      <c r="O1976" s="43">
        <v>2.2443500999999999E-5</v>
      </c>
      <c r="P1976" s="43">
        <v>2.2353618999999998E-3</v>
      </c>
      <c r="Q1976" s="43">
        <v>1.9329625E-4</v>
      </c>
      <c r="R1976" s="43">
        <v>3.8257382E-3</v>
      </c>
      <c r="S1976" s="43">
        <v>2.8211979E-3</v>
      </c>
      <c r="U1976" s="77">
        <f t="shared" si="155"/>
        <v>7.8975674137931023E-2</v>
      </c>
    </row>
    <row r="1977" spans="1:21">
      <c r="A1977" s="41" t="s">
        <v>33</v>
      </c>
      <c r="B1977" s="41" t="s">
        <v>3459</v>
      </c>
      <c r="C1977" s="74">
        <f t="shared" si="151"/>
        <v>1.215757567889</v>
      </c>
      <c r="D1977" s="74">
        <f t="shared" si="152"/>
        <v>9.9634272700000002E-3</v>
      </c>
      <c r="E1977" s="74">
        <f t="shared" si="153"/>
        <v>1.17035204542</v>
      </c>
      <c r="F1977" s="74">
        <f t="shared" si="154"/>
        <v>1.7411397198999999E-2</v>
      </c>
      <c r="G1977" s="75">
        <v>1.8030698000000001E-2</v>
      </c>
      <c r="H1977" s="43">
        <v>8.2728841999999997E-4</v>
      </c>
      <c r="I1977" s="43">
        <v>7.4654056999999996E-2</v>
      </c>
      <c r="J1977" s="43">
        <v>1.9421719E-3</v>
      </c>
      <c r="K1977" s="43">
        <v>6.9161071000000004E-4</v>
      </c>
      <c r="L1977" s="43">
        <v>4.0767206000000001E-4</v>
      </c>
      <c r="M1977" s="43">
        <v>6.9219726000000004E-3</v>
      </c>
      <c r="N1977" s="43">
        <v>1.0948707</v>
      </c>
      <c r="O1977" s="43">
        <v>4.3048469000000001E-5</v>
      </c>
      <c r="P1977" s="43">
        <v>3.3221471000000002E-3</v>
      </c>
      <c r="Q1977" s="43">
        <v>5.5823383000000004E-4</v>
      </c>
      <c r="R1977" s="43">
        <v>5.2895084999999998E-3</v>
      </c>
      <c r="S1977" s="43">
        <v>8.1984593000000005E-3</v>
      </c>
      <c r="U1977" s="77">
        <f t="shared" si="155"/>
        <v>0.15543705172413794</v>
      </c>
    </row>
    <row r="1978" spans="1:21">
      <c r="A1978" s="41" t="s">
        <v>33</v>
      </c>
      <c r="B1978" s="41" t="s">
        <v>3460</v>
      </c>
      <c r="C1978" s="74">
        <f t="shared" si="151"/>
        <v>0.1268369395</v>
      </c>
      <c r="D1978" s="74">
        <f t="shared" si="152"/>
        <v>1.8687808899999999E-3</v>
      </c>
      <c r="E1978" s="74">
        <f t="shared" si="153"/>
        <v>0.11059867674</v>
      </c>
      <c r="F1978" s="74">
        <f t="shared" si="154"/>
        <v>9.06719437E-3</v>
      </c>
      <c r="G1978" s="75">
        <v>5.3022874999999999E-3</v>
      </c>
      <c r="H1978" s="43">
        <v>1.8380573999999999E-4</v>
      </c>
      <c r="I1978" s="43">
        <v>2.1477891999999998E-2</v>
      </c>
      <c r="J1978" s="43">
        <v>6.4844980999999996E-4</v>
      </c>
      <c r="K1978" s="43">
        <v>2.5134374999999999E-4</v>
      </c>
      <c r="L1978" s="43">
        <v>1.2449459000000001E-4</v>
      </c>
      <c r="M1978" s="43">
        <v>8.4449274000000004E-4</v>
      </c>
      <c r="N1978" s="43">
        <v>8.8936978999999999E-2</v>
      </c>
      <c r="O1978" s="43">
        <v>1.6776110000000001E-5</v>
      </c>
      <c r="P1978" s="43">
        <v>1.3171444E-3</v>
      </c>
      <c r="Q1978" s="43">
        <v>1.2544195999999999E-4</v>
      </c>
      <c r="R1978" s="43">
        <v>4.7746667000000001E-3</v>
      </c>
      <c r="S1978" s="43">
        <v>2.8331652E-3</v>
      </c>
      <c r="U1978" s="77">
        <f t="shared" si="155"/>
        <v>4.5709374999999997E-2</v>
      </c>
    </row>
    <row r="1979" spans="1:21">
      <c r="A1979" s="41" t="s">
        <v>33</v>
      </c>
      <c r="B1979" s="41" t="s">
        <v>3461</v>
      </c>
      <c r="C1979" s="74">
        <f t="shared" si="151"/>
        <v>0.27775817036</v>
      </c>
      <c r="D1979" s="74">
        <f t="shared" si="152"/>
        <v>3.7097188200000001E-3</v>
      </c>
      <c r="E1979" s="74">
        <f t="shared" si="153"/>
        <v>0.25918610434</v>
      </c>
      <c r="F1979" s="74">
        <f t="shared" si="154"/>
        <v>8.1760979000000001E-3</v>
      </c>
      <c r="G1979" s="75">
        <v>6.6862492999999997E-3</v>
      </c>
      <c r="H1979" s="43">
        <v>2.4426934000000003E-4</v>
      </c>
      <c r="I1979" s="43">
        <v>3.2348084999999999E-2</v>
      </c>
      <c r="J1979" s="43">
        <v>7.9713549000000002E-4</v>
      </c>
      <c r="K1979" s="43">
        <v>2.7380634999999998E-4</v>
      </c>
      <c r="L1979" s="43">
        <v>3.4154858000000002E-4</v>
      </c>
      <c r="M1979" s="43">
        <v>2.2972283999999998E-3</v>
      </c>
      <c r="N1979" s="43">
        <v>0.22659375000000001</v>
      </c>
      <c r="O1979" s="43">
        <v>1.7967819999999999E-5</v>
      </c>
      <c r="P1979" s="43">
        <v>1.5762004E-3</v>
      </c>
      <c r="Q1979" s="43">
        <v>1.5114448000000001E-4</v>
      </c>
      <c r="R1979" s="43">
        <v>3.6540974E-3</v>
      </c>
      <c r="S1979" s="43">
        <v>2.7766878000000002E-3</v>
      </c>
      <c r="U1979" s="77">
        <f t="shared" si="155"/>
        <v>5.7640080172413788E-2</v>
      </c>
    </row>
    <row r="1980" spans="1:21">
      <c r="A1980" s="41" t="s">
        <v>33</v>
      </c>
      <c r="B1980" s="41" t="s">
        <v>3462</v>
      </c>
      <c r="C1980" s="74">
        <f t="shared" si="151"/>
        <v>9.2298059611999994E-2</v>
      </c>
      <c r="D1980" s="74">
        <f t="shared" si="152"/>
        <v>3.4866362599999998E-3</v>
      </c>
      <c r="E1980" s="74">
        <f t="shared" si="153"/>
        <v>7.6296891020000007E-2</v>
      </c>
      <c r="F1980" s="74">
        <f t="shared" si="154"/>
        <v>6.9714819319999996E-3</v>
      </c>
      <c r="G1980" s="75">
        <v>5.5430504E-3</v>
      </c>
      <c r="H1980" s="43">
        <v>1.7024702E-4</v>
      </c>
      <c r="I1980" s="43">
        <v>3.3029059E-2</v>
      </c>
      <c r="J1980" s="43">
        <v>7.5640967999999998E-4</v>
      </c>
      <c r="K1980" s="43">
        <v>2.3927405999999999E-4</v>
      </c>
      <c r="L1980" s="43">
        <v>5.7068731999999997E-4</v>
      </c>
      <c r="M1980" s="43">
        <v>1.9202652000000001E-3</v>
      </c>
      <c r="N1980" s="43">
        <v>4.3097585000000001E-2</v>
      </c>
      <c r="O1980" s="43">
        <v>1.6174972E-5</v>
      </c>
      <c r="P1980" s="43">
        <v>1.6511675E-3</v>
      </c>
      <c r="Q1980" s="43">
        <v>1.0348416E-4</v>
      </c>
      <c r="R1980" s="43">
        <v>3.1773806999999999E-3</v>
      </c>
      <c r="S1980" s="43">
        <v>2.0232746E-3</v>
      </c>
      <c r="U1980" s="77">
        <f t="shared" si="155"/>
        <v>4.7784917241379309E-2</v>
      </c>
    </row>
    <row r="1981" spans="1:21">
      <c r="A1981" s="41" t="s">
        <v>33</v>
      </c>
      <c r="B1981" s="41" t="s">
        <v>3463</v>
      </c>
      <c r="C1981" s="74">
        <f t="shared" si="151"/>
        <v>0.11210653931199999</v>
      </c>
      <c r="D1981" s="74">
        <f t="shared" si="152"/>
        <v>2.6560707199999997E-3</v>
      </c>
      <c r="E1981" s="74">
        <f t="shared" si="153"/>
        <v>8.5664109429999996E-2</v>
      </c>
      <c r="F1981" s="74">
        <f t="shared" si="154"/>
        <v>1.2681156162000001E-2</v>
      </c>
      <c r="G1981" s="75">
        <v>1.1105202999999999E-2</v>
      </c>
      <c r="H1981" s="43">
        <v>2.7056443000000001E-4</v>
      </c>
      <c r="I1981" s="43">
        <v>2.8821731999999999E-2</v>
      </c>
      <c r="J1981" s="43">
        <v>1.1203806E-3</v>
      </c>
      <c r="K1981" s="43">
        <v>3.9982400000000001E-4</v>
      </c>
      <c r="L1981" s="43">
        <v>1.5051788E-4</v>
      </c>
      <c r="M1981" s="43">
        <v>9.8534823999999995E-4</v>
      </c>
      <c r="N1981" s="43">
        <v>5.6571812999999999E-2</v>
      </c>
      <c r="O1981" s="43">
        <v>2.7519461999999999E-5</v>
      </c>
      <c r="P1981" s="43">
        <v>2.2878177E-3</v>
      </c>
      <c r="Q1981" s="43">
        <v>1.625815E-4</v>
      </c>
      <c r="R1981" s="43">
        <v>6.2200164999999998E-3</v>
      </c>
      <c r="S1981" s="43">
        <v>3.9832210000000003E-3</v>
      </c>
      <c r="U1981" s="77">
        <f t="shared" si="155"/>
        <v>9.5734508620689648E-2</v>
      </c>
    </row>
    <row r="1982" spans="1:21">
      <c r="A1982" s="41" t="s">
        <v>33</v>
      </c>
      <c r="B1982" s="41" t="s">
        <v>3464</v>
      </c>
      <c r="C1982" s="74">
        <f t="shared" si="151"/>
        <v>0.50834700849800007</v>
      </c>
      <c r="D1982" s="74">
        <f t="shared" si="152"/>
        <v>7.1738142199999997E-3</v>
      </c>
      <c r="E1982" s="74">
        <f t="shared" si="153"/>
        <v>0.44475781756999999</v>
      </c>
      <c r="F1982" s="74">
        <f t="shared" si="154"/>
        <v>3.1979558707999997E-2</v>
      </c>
      <c r="G1982" s="75">
        <v>2.4435818000000002E-2</v>
      </c>
      <c r="H1982" s="43">
        <v>6.6395457000000002E-4</v>
      </c>
      <c r="I1982" s="43">
        <v>4.7286913E-2</v>
      </c>
      <c r="J1982" s="43">
        <v>2.4340084999999998E-3</v>
      </c>
      <c r="K1982" s="43">
        <v>8.3228534000000004E-4</v>
      </c>
      <c r="L1982" s="43">
        <v>6.3515168000000002E-4</v>
      </c>
      <c r="M1982" s="43">
        <v>3.2723687000000001E-3</v>
      </c>
      <c r="N1982" s="43">
        <v>0.39680694999999999</v>
      </c>
      <c r="O1982" s="43">
        <v>5.6627488E-5</v>
      </c>
      <c r="P1982" s="43">
        <v>5.2597777999999996E-3</v>
      </c>
      <c r="Q1982" s="43">
        <v>4.4193941999999997E-4</v>
      </c>
      <c r="R1982" s="43">
        <v>1.0673123E-2</v>
      </c>
      <c r="S1982" s="43">
        <v>1.5548091E-2</v>
      </c>
      <c r="U1982" s="77">
        <f t="shared" si="155"/>
        <v>0.21065360344827586</v>
      </c>
    </row>
    <row r="1983" spans="1:21">
      <c r="A1983" s="41" t="s">
        <v>33</v>
      </c>
      <c r="B1983" s="41" t="s">
        <v>3465</v>
      </c>
      <c r="C1983" s="74">
        <f t="shared" si="151"/>
        <v>8.253525878500001E-2</v>
      </c>
      <c r="D1983" s="74">
        <f t="shared" si="152"/>
        <v>2.6962639799999999E-3</v>
      </c>
      <c r="E1983" s="74">
        <f t="shared" si="153"/>
        <v>6.0186905210000002E-2</v>
      </c>
      <c r="F1983" s="74">
        <f t="shared" si="154"/>
        <v>1.1003325295E-2</v>
      </c>
      <c r="G1983" s="75">
        <v>8.6487643000000003E-3</v>
      </c>
      <c r="H1983" s="43">
        <v>2.5452820999999999E-4</v>
      </c>
      <c r="I1983" s="43">
        <v>3.3785924000000002E-2</v>
      </c>
      <c r="J1983" s="43">
        <v>9.8462117999999991E-4</v>
      </c>
      <c r="K1983" s="43">
        <v>3.4464340999999999E-4</v>
      </c>
      <c r="L1983" s="43">
        <v>1.7797939E-4</v>
      </c>
      <c r="M1983" s="43">
        <v>1.1890200000000001E-3</v>
      </c>
      <c r="N1983" s="43">
        <v>2.6146453E-2</v>
      </c>
      <c r="O1983" s="43">
        <v>2.3332055E-5</v>
      </c>
      <c r="P1983" s="43">
        <v>1.9114628999999999E-3</v>
      </c>
      <c r="Q1983" s="43">
        <v>1.4862504E-4</v>
      </c>
      <c r="R1983" s="43">
        <v>5.2545609999999996E-3</v>
      </c>
      <c r="S1983" s="43">
        <v>3.6653443000000002E-3</v>
      </c>
      <c r="U1983" s="77">
        <f t="shared" si="155"/>
        <v>7.4558312931034487E-2</v>
      </c>
    </row>
    <row r="1984" spans="1:21">
      <c r="A1984" s="41" t="s">
        <v>33</v>
      </c>
      <c r="B1984" s="41" t="s">
        <v>3466</v>
      </c>
      <c r="C1984" s="74">
        <f t="shared" si="151"/>
        <v>0.12424235188800001</v>
      </c>
      <c r="D1984" s="74">
        <f t="shared" si="152"/>
        <v>2.4073560300000001E-3</v>
      </c>
      <c r="E1984" s="74">
        <f t="shared" si="153"/>
        <v>0.10888524870000001</v>
      </c>
      <c r="F1984" s="74">
        <f t="shared" si="154"/>
        <v>8.1964587579999998E-3</v>
      </c>
      <c r="G1984" s="75">
        <v>4.7532883999999997E-3</v>
      </c>
      <c r="H1984" s="43">
        <v>2.2455270000000001E-4</v>
      </c>
      <c r="I1984" s="43">
        <v>1.8552136E-2</v>
      </c>
      <c r="J1984" s="43">
        <v>6.7365470999999997E-4</v>
      </c>
      <c r="K1984" s="43">
        <v>2.5344408999999999E-4</v>
      </c>
      <c r="L1984" s="43">
        <v>1.4039472999999999E-4</v>
      </c>
      <c r="M1984" s="43">
        <v>1.3398625E-3</v>
      </c>
      <c r="N1984" s="43">
        <v>9.0108560000000004E-2</v>
      </c>
      <c r="O1984" s="43">
        <v>1.6493388000000001E-5</v>
      </c>
      <c r="P1984" s="43">
        <v>1.3837191999999999E-3</v>
      </c>
      <c r="Q1984" s="43">
        <v>1.8919697000000001E-4</v>
      </c>
      <c r="R1984" s="43">
        <v>3.4877974000000001E-3</v>
      </c>
      <c r="S1984" s="43">
        <v>3.1192517999999998E-3</v>
      </c>
      <c r="U1984" s="77">
        <f t="shared" si="155"/>
        <v>4.0976624137931031E-2</v>
      </c>
    </row>
    <row r="1985" spans="1:21">
      <c r="A1985" s="41" t="s">
        <v>33</v>
      </c>
      <c r="B1985" s="41" t="s">
        <v>3467</v>
      </c>
      <c r="C1985" s="74">
        <f t="shared" si="151"/>
        <v>0.124705910019</v>
      </c>
      <c r="D1985" s="74">
        <f t="shared" si="152"/>
        <v>2.2668115199999997E-3</v>
      </c>
      <c r="E1985" s="74">
        <f t="shared" si="153"/>
        <v>0.11050260416</v>
      </c>
      <c r="F1985" s="74">
        <f t="shared" si="154"/>
        <v>7.239803639E-3</v>
      </c>
      <c r="G1985" s="75">
        <v>4.6966906999999997E-3</v>
      </c>
      <c r="H1985" s="43">
        <v>1.9434515999999999E-4</v>
      </c>
      <c r="I1985" s="43">
        <v>2.1546910999999998E-2</v>
      </c>
      <c r="J1985" s="43">
        <v>6.2692152999999995E-4</v>
      </c>
      <c r="K1985" s="43">
        <v>2.3449102999999999E-4</v>
      </c>
      <c r="L1985" s="43">
        <v>1.6547995999999999E-4</v>
      </c>
      <c r="M1985" s="43">
        <v>1.2399189999999999E-3</v>
      </c>
      <c r="N1985" s="43">
        <v>8.8761348000000004E-2</v>
      </c>
      <c r="O1985" s="43">
        <v>1.5384959E-5</v>
      </c>
      <c r="P1985" s="43">
        <v>1.3169236E-3</v>
      </c>
      <c r="Q1985" s="43">
        <v>1.3602737999999999E-4</v>
      </c>
      <c r="R1985" s="43">
        <v>3.4950612999999999E-3</v>
      </c>
      <c r="S1985" s="43">
        <v>2.2764064000000001E-3</v>
      </c>
      <c r="U1985" s="77">
        <f t="shared" si="155"/>
        <v>4.0488712931034475E-2</v>
      </c>
    </row>
    <row r="1986" spans="1:21">
      <c r="A1986" s="41" t="s">
        <v>33</v>
      </c>
      <c r="B1986" s="41" t="s">
        <v>3468</v>
      </c>
      <c r="C1986" s="74">
        <f t="shared" si="151"/>
        <v>0.20344313327899999</v>
      </c>
      <c r="D1986" s="74">
        <f t="shared" si="152"/>
        <v>1.600707287E-3</v>
      </c>
      <c r="E1986" s="74">
        <f t="shared" si="153"/>
        <v>0.1803562403</v>
      </c>
      <c r="F1986" s="74">
        <f t="shared" si="154"/>
        <v>1.6578090891999998E-2</v>
      </c>
      <c r="G1986" s="75">
        <v>4.9080948000000003E-3</v>
      </c>
      <c r="H1986" s="43">
        <v>6.723473E-4</v>
      </c>
      <c r="I1986" s="43">
        <v>1.5163642999999999E-2</v>
      </c>
      <c r="J1986" s="43">
        <v>7.0205501999999996E-4</v>
      </c>
      <c r="K1986" s="43">
        <v>2.9167153000000002E-4</v>
      </c>
      <c r="L1986" s="43">
        <v>2.5967317000000001E-5</v>
      </c>
      <c r="M1986" s="43">
        <v>5.8101341999999996E-4</v>
      </c>
      <c r="N1986" s="43">
        <v>0.16452025000000001</v>
      </c>
      <c r="O1986" s="43">
        <v>1.4744808999999999E-5</v>
      </c>
      <c r="P1986" s="43">
        <v>1.3542591000000001E-3</v>
      </c>
      <c r="Q1986" s="43">
        <v>8.1057582999999995E-5</v>
      </c>
      <c r="R1986" s="43">
        <v>2.0648284E-3</v>
      </c>
      <c r="S1986" s="43">
        <v>1.3063201E-2</v>
      </c>
      <c r="U1986" s="77">
        <f t="shared" si="155"/>
        <v>4.231116206896552E-2</v>
      </c>
    </row>
    <row r="1987" spans="1:21">
      <c r="A1987" s="41" t="s">
        <v>33</v>
      </c>
      <c r="B1987" s="41" t="s">
        <v>3469</v>
      </c>
      <c r="C1987" s="74">
        <f t="shared" si="151"/>
        <v>0.15561225494299999</v>
      </c>
      <c r="D1987" s="74">
        <f t="shared" si="152"/>
        <v>2.6918381300000001E-3</v>
      </c>
      <c r="E1987" s="74">
        <f t="shared" si="153"/>
        <v>0.13481257369999999</v>
      </c>
      <c r="F1987" s="74">
        <f t="shared" si="154"/>
        <v>1.1728322912999998E-2</v>
      </c>
      <c r="G1987" s="75">
        <v>6.3795201999999997E-3</v>
      </c>
      <c r="H1987" s="43">
        <v>2.820147E-4</v>
      </c>
      <c r="I1987" s="43">
        <v>1.9670689000000002E-2</v>
      </c>
      <c r="J1987" s="43">
        <v>1.1892501E-3</v>
      </c>
      <c r="K1987" s="43">
        <v>4.1431813000000002E-4</v>
      </c>
      <c r="L1987" s="43">
        <v>1.4316719999999999E-4</v>
      </c>
      <c r="M1987" s="43">
        <v>9.4510269999999999E-4</v>
      </c>
      <c r="N1987" s="43">
        <v>0.11485987</v>
      </c>
      <c r="O1987" s="43">
        <v>2.8827793E-5</v>
      </c>
      <c r="P1987" s="43">
        <v>2.6336350000000001E-3</v>
      </c>
      <c r="Q1987" s="43">
        <v>1.7589902000000001E-4</v>
      </c>
      <c r="R1987" s="43">
        <v>5.2592780999999996E-3</v>
      </c>
      <c r="S1987" s="43">
        <v>3.630683E-3</v>
      </c>
      <c r="U1987" s="77">
        <f t="shared" si="155"/>
        <v>5.4995863793103443E-2</v>
      </c>
    </row>
    <row r="1988" spans="1:21">
      <c r="A1988" s="41" t="s">
        <v>33</v>
      </c>
      <c r="B1988" s="41" t="s">
        <v>3470</v>
      </c>
      <c r="C1988" s="74">
        <f t="shared" si="151"/>
        <v>0.16334919379099999</v>
      </c>
      <c r="D1988" s="74">
        <f t="shared" si="152"/>
        <v>3.73423767E-3</v>
      </c>
      <c r="E1988" s="74">
        <f t="shared" si="153"/>
        <v>0.14568510131000001</v>
      </c>
      <c r="F1988" s="74">
        <f t="shared" si="154"/>
        <v>7.2313029109999996E-3</v>
      </c>
      <c r="G1988" s="75">
        <v>6.6985519000000004E-3</v>
      </c>
      <c r="H1988" s="43">
        <v>3.1647331000000001E-4</v>
      </c>
      <c r="I1988" s="43">
        <v>3.7245437999999999E-2</v>
      </c>
      <c r="J1988" s="43">
        <v>7.4102322000000004E-4</v>
      </c>
      <c r="K1988" s="43">
        <v>2.5350857E-4</v>
      </c>
      <c r="L1988" s="43">
        <v>4.3542637999999999E-4</v>
      </c>
      <c r="M1988" s="43">
        <v>2.3042795E-3</v>
      </c>
      <c r="N1988" s="43">
        <v>0.10812318999999999</v>
      </c>
      <c r="O1988" s="43">
        <v>1.5436880999999999E-5</v>
      </c>
      <c r="P1988" s="43">
        <v>1.4416422E-3</v>
      </c>
      <c r="Q1988" s="43">
        <v>2.5119923000000002E-4</v>
      </c>
      <c r="R1988" s="43">
        <v>2.9381292999999999E-3</v>
      </c>
      <c r="S1988" s="43">
        <v>2.5848952999999999E-3</v>
      </c>
      <c r="U1988" s="77">
        <f t="shared" si="155"/>
        <v>5.7746137068965517E-2</v>
      </c>
    </row>
    <row r="1989" spans="1:21">
      <c r="A1989" s="41" t="s">
        <v>33</v>
      </c>
      <c r="B1989" s="41" t="s">
        <v>3471</v>
      </c>
      <c r="C1989" s="74">
        <f t="shared" si="151"/>
        <v>0.41714099408700001</v>
      </c>
      <c r="D1989" s="74">
        <f t="shared" si="152"/>
        <v>4.3450021200000001E-3</v>
      </c>
      <c r="E1989" s="74">
        <f t="shared" si="153"/>
        <v>0.38610495341000001</v>
      </c>
      <c r="F1989" s="74">
        <f t="shared" si="154"/>
        <v>1.1294253556999999E-2</v>
      </c>
      <c r="G1989" s="75">
        <v>1.5396785E-2</v>
      </c>
      <c r="H1989" s="43">
        <v>3.0804241E-4</v>
      </c>
      <c r="I1989" s="43">
        <v>3.7139170999999999E-2</v>
      </c>
      <c r="J1989" s="43">
        <v>1.2252497000000001E-3</v>
      </c>
      <c r="K1989" s="43">
        <v>4.1544055999999998E-4</v>
      </c>
      <c r="L1989" s="43">
        <v>2.6992775999999999E-4</v>
      </c>
      <c r="M1989" s="43">
        <v>2.4343841E-3</v>
      </c>
      <c r="N1989" s="43">
        <v>0.34865773999999999</v>
      </c>
      <c r="O1989" s="43">
        <v>2.8462936999999999E-5</v>
      </c>
      <c r="P1989" s="43">
        <v>2.5616514E-3</v>
      </c>
      <c r="Q1989" s="43">
        <v>1.9380742E-4</v>
      </c>
      <c r="R1989" s="43">
        <v>5.0663992999999997E-3</v>
      </c>
      <c r="S1989" s="43">
        <v>3.4439325E-3</v>
      </c>
      <c r="U1989" s="77">
        <f t="shared" si="155"/>
        <v>0.13273090517241379</v>
      </c>
    </row>
    <row r="1990" spans="1:21">
      <c r="A1990" s="41" t="s">
        <v>33</v>
      </c>
      <c r="B1990" s="41" t="s">
        <v>3472</v>
      </c>
      <c r="C1990" s="74">
        <f t="shared" si="151"/>
        <v>7.2198172569999997E-2</v>
      </c>
      <c r="D1990" s="74">
        <f t="shared" si="152"/>
        <v>2.2432990139999998E-3</v>
      </c>
      <c r="E1990" s="74">
        <f t="shared" si="153"/>
        <v>4.9997625769999998E-2</v>
      </c>
      <c r="F1990" s="74">
        <f t="shared" si="154"/>
        <v>1.1101092085999999E-2</v>
      </c>
      <c r="G1990" s="75">
        <v>8.8561556999999999E-3</v>
      </c>
      <c r="H1990" s="43">
        <v>2.5354776999999998E-4</v>
      </c>
      <c r="I1990" s="43">
        <v>2.3134796999999999E-2</v>
      </c>
      <c r="J1990" s="43">
        <v>1.1468266999999999E-3</v>
      </c>
      <c r="K1990" s="43">
        <v>3.9520365000000001E-4</v>
      </c>
      <c r="L1990" s="43">
        <v>8.2451153999999995E-5</v>
      </c>
      <c r="M1990" s="43">
        <v>6.1881751000000004E-4</v>
      </c>
      <c r="N1990" s="43">
        <v>2.6609280999999999E-2</v>
      </c>
      <c r="O1990" s="43">
        <v>2.7697395999999999E-5</v>
      </c>
      <c r="P1990" s="43">
        <v>2.4307080000000002E-3</v>
      </c>
      <c r="Q1990" s="43">
        <v>1.4703549E-4</v>
      </c>
      <c r="R1990" s="43">
        <v>5.2135020000000001E-3</v>
      </c>
      <c r="S1990" s="43">
        <v>3.2821491999999999E-3</v>
      </c>
      <c r="U1990" s="77">
        <f t="shared" si="155"/>
        <v>7.6346169827586199E-2</v>
      </c>
    </row>
    <row r="1991" spans="1:21">
      <c r="A1991" s="41" t="s">
        <v>33</v>
      </c>
      <c r="B1991" s="41" t="s">
        <v>3473</v>
      </c>
      <c r="C1991" s="74">
        <f t="shared" si="151"/>
        <v>0.104936204166</v>
      </c>
      <c r="D1991" s="74">
        <f t="shared" si="152"/>
        <v>2.1367813409999999E-3</v>
      </c>
      <c r="E1991" s="74">
        <f t="shared" si="153"/>
        <v>7.1573369989999996E-2</v>
      </c>
      <c r="F1991" s="74">
        <f t="shared" si="154"/>
        <v>1.0226762835E-2</v>
      </c>
      <c r="G1991" s="75">
        <v>2.099929E-2</v>
      </c>
      <c r="H1991" s="43">
        <v>2.4456998999999998E-4</v>
      </c>
      <c r="I1991" s="43">
        <v>2.3825457000000001E-2</v>
      </c>
      <c r="J1991" s="43">
        <v>1.0627754999999999E-3</v>
      </c>
      <c r="K1991" s="43">
        <v>3.6299805000000003E-4</v>
      </c>
      <c r="L1991" s="43">
        <v>7.6166360999999996E-5</v>
      </c>
      <c r="M1991" s="43">
        <v>6.3484143000000005E-4</v>
      </c>
      <c r="N1991" s="43">
        <v>4.7503343000000003E-2</v>
      </c>
      <c r="O1991" s="43">
        <v>2.5425014999999999E-5</v>
      </c>
      <c r="P1991" s="43">
        <v>2.2219064999999998E-3</v>
      </c>
      <c r="Q1991" s="43">
        <v>1.4576832E-4</v>
      </c>
      <c r="R1991" s="43">
        <v>4.775657E-3</v>
      </c>
      <c r="S1991" s="43">
        <v>3.0580059999999998E-3</v>
      </c>
      <c r="U1991" s="77">
        <f t="shared" si="155"/>
        <v>0.1810283620689655</v>
      </c>
    </row>
    <row r="1992" spans="1:21">
      <c r="A1992" s="41" t="s">
        <v>33</v>
      </c>
      <c r="B1992" s="41" t="s">
        <v>3474</v>
      </c>
      <c r="C1992" s="74">
        <f t="shared" si="151"/>
        <v>0.17195451048899998</v>
      </c>
      <c r="D1992" s="74">
        <f t="shared" si="152"/>
        <v>7.5875345600000003E-3</v>
      </c>
      <c r="E1992" s="74">
        <f t="shared" si="153"/>
        <v>0.14866005263999998</v>
      </c>
      <c r="F1992" s="74">
        <f t="shared" si="154"/>
        <v>6.7624946889999994E-3</v>
      </c>
      <c r="G1992" s="75">
        <v>8.9444286000000001E-3</v>
      </c>
      <c r="H1992" s="43">
        <v>2.4491063999999998E-4</v>
      </c>
      <c r="I1992" s="43">
        <v>7.0858002000000003E-2</v>
      </c>
      <c r="J1992" s="43">
        <v>9.1030083999999996E-4</v>
      </c>
      <c r="K1992" s="43">
        <v>2.3435892E-4</v>
      </c>
      <c r="L1992" s="43">
        <v>1.4785832E-3</v>
      </c>
      <c r="M1992" s="43">
        <v>4.9642916000000002E-3</v>
      </c>
      <c r="N1992" s="43">
        <v>7.7557139999999997E-2</v>
      </c>
      <c r="O1992" s="43">
        <v>1.4659219E-5</v>
      </c>
      <c r="P1992" s="43">
        <v>1.8835525999999999E-3</v>
      </c>
      <c r="Q1992" s="43">
        <v>1.5716877E-4</v>
      </c>
      <c r="R1992" s="43">
        <v>2.5638823000000001E-3</v>
      </c>
      <c r="S1992" s="43">
        <v>2.1432318000000001E-3</v>
      </c>
      <c r="U1992" s="77">
        <f t="shared" si="155"/>
        <v>7.7107143103448267E-2</v>
      </c>
    </row>
    <row r="1993" spans="1:21">
      <c r="A1993" s="41" t="s">
        <v>33</v>
      </c>
      <c r="B1993" s="41" t="s">
        <v>3475</v>
      </c>
      <c r="C1993" s="74">
        <f t="shared" si="151"/>
        <v>0.12078575738300001</v>
      </c>
      <c r="D1993" s="74">
        <f t="shared" si="152"/>
        <v>3.0844625400000001E-3</v>
      </c>
      <c r="E1993" s="74">
        <f t="shared" si="153"/>
        <v>9.9986810740000015E-2</v>
      </c>
      <c r="F1993" s="74">
        <f t="shared" si="154"/>
        <v>1.0369515503E-2</v>
      </c>
      <c r="G1993" s="75">
        <v>7.3449685999999997E-3</v>
      </c>
      <c r="H1993" s="43">
        <v>2.6325973999999998E-4</v>
      </c>
      <c r="I1993" s="43">
        <v>2.7935555000000001E-2</v>
      </c>
      <c r="J1993" s="43">
        <v>1.1112870999999999E-3</v>
      </c>
      <c r="K1993" s="43">
        <v>3.7627086999999999E-4</v>
      </c>
      <c r="L1993" s="43">
        <v>2.0032846999999999E-4</v>
      </c>
      <c r="M1993" s="43">
        <v>1.3965761000000001E-3</v>
      </c>
      <c r="N1993" s="43">
        <v>7.1787996000000007E-2</v>
      </c>
      <c r="O1993" s="43">
        <v>2.6140563000000001E-5</v>
      </c>
      <c r="P1993" s="43">
        <v>2.3395615000000002E-3</v>
      </c>
      <c r="Q1993" s="43">
        <v>1.5213294000000001E-4</v>
      </c>
      <c r="R1993" s="43">
        <v>4.7242960000000002E-3</v>
      </c>
      <c r="S1993" s="43">
        <v>3.1273845000000002E-3</v>
      </c>
      <c r="U1993" s="77">
        <f t="shared" si="155"/>
        <v>6.3318694827586203E-2</v>
      </c>
    </row>
    <row r="1994" spans="1:21">
      <c r="A1994" s="41" t="s">
        <v>33</v>
      </c>
      <c r="B1994" s="41" t="s">
        <v>3476</v>
      </c>
      <c r="C1994" s="74">
        <f t="shared" ref="C1994:C2057" si="156">D1994+E1994+F1994+G1994</f>
        <v>0.12046165338700002</v>
      </c>
      <c r="D1994" s="74">
        <f t="shared" ref="D1994:D2057" si="157">J1994+K1994+L1994+M1994</f>
        <v>3.1532612100000001E-3</v>
      </c>
      <c r="E1994" s="74">
        <f t="shared" ref="E1994:E2057" si="158">H1994+I1994+N1994</f>
        <v>9.360543461000001E-2</v>
      </c>
      <c r="F1994" s="74">
        <f t="shared" ref="F1994:F2057" si="159">O1994+IF(P1994="x",0,P1994)+IF(Q1994="x",0,Q1994)+IF(R1994="x",0,R1994)+S1994</f>
        <v>1.4705299067000001E-2</v>
      </c>
      <c r="G1994" s="75">
        <v>8.9976585000000001E-3</v>
      </c>
      <c r="H1994" s="43">
        <v>2.7797061E-4</v>
      </c>
      <c r="I1994" s="43">
        <v>2.5603672000000001E-2</v>
      </c>
      <c r="J1994" s="43">
        <v>1.5001806E-3</v>
      </c>
      <c r="K1994" s="43">
        <v>5.1960791E-4</v>
      </c>
      <c r="L1994" s="43">
        <v>1.7208619999999999E-4</v>
      </c>
      <c r="M1994" s="43">
        <v>9.6138650000000001E-4</v>
      </c>
      <c r="N1994" s="43">
        <v>6.7723792000000005E-2</v>
      </c>
      <c r="O1994" s="43">
        <v>3.6912446999999998E-5</v>
      </c>
      <c r="P1994" s="43">
        <v>3.3222249999999998E-3</v>
      </c>
      <c r="Q1994" s="43">
        <v>1.5213952000000001E-4</v>
      </c>
      <c r="R1994" s="43">
        <v>7.1359631E-3</v>
      </c>
      <c r="S1994" s="43">
        <v>4.0580590000000001E-3</v>
      </c>
      <c r="U1994" s="77">
        <f t="shared" si="155"/>
        <v>7.7566021551724137E-2</v>
      </c>
    </row>
    <row r="1995" spans="1:21">
      <c r="A1995" s="41" t="s">
        <v>33</v>
      </c>
      <c r="B1995" s="41" t="s">
        <v>3477</v>
      </c>
      <c r="C1995" s="74">
        <f t="shared" si="156"/>
        <v>0.200176627415</v>
      </c>
      <c r="D1995" s="74">
        <f t="shared" si="157"/>
        <v>3.4416528100000001E-3</v>
      </c>
      <c r="E1995" s="74">
        <f t="shared" si="158"/>
        <v>0.16638785263</v>
      </c>
      <c r="F1995" s="74">
        <f t="shared" si="159"/>
        <v>1.5927752975000001E-2</v>
      </c>
      <c r="G1995" s="75">
        <v>1.4419369E-2</v>
      </c>
      <c r="H1995" s="43">
        <v>3.1218062999999999E-4</v>
      </c>
      <c r="I1995" s="43">
        <v>5.8099972E-2</v>
      </c>
      <c r="J1995" s="43">
        <v>1.2855083E-3</v>
      </c>
      <c r="K1995" s="43">
        <v>4.1227121E-4</v>
      </c>
      <c r="L1995" s="43">
        <v>1.2909630000000001E-4</v>
      </c>
      <c r="M1995" s="43">
        <v>1.614777E-3</v>
      </c>
      <c r="N1995" s="43">
        <v>0.10797569999999999</v>
      </c>
      <c r="O1995" s="43">
        <v>2.9973144999999999E-5</v>
      </c>
      <c r="P1995" s="43">
        <v>2.2238653999999999E-3</v>
      </c>
      <c r="Q1995" s="43">
        <v>1.4751413000000001E-4</v>
      </c>
      <c r="R1995" s="43">
        <v>7.6373480000000004E-3</v>
      </c>
      <c r="S1995" s="43">
        <v>5.8890523000000002E-3</v>
      </c>
      <c r="U1995" s="77">
        <f t="shared" si="155"/>
        <v>0.12430490517241378</v>
      </c>
    </row>
    <row r="1996" spans="1:21">
      <c r="A1996" s="41" t="s">
        <v>33</v>
      </c>
      <c r="B1996" s="41" t="s">
        <v>3478</v>
      </c>
      <c r="C1996" s="74">
        <f t="shared" si="156"/>
        <v>5.6167513448999999E-2</v>
      </c>
      <c r="D1996" s="74">
        <f t="shared" si="157"/>
        <v>1.76949366E-3</v>
      </c>
      <c r="E1996" s="74">
        <f t="shared" si="158"/>
        <v>4.1998955759999998E-2</v>
      </c>
      <c r="F1996" s="74">
        <f t="shared" si="159"/>
        <v>7.7371566289999999E-3</v>
      </c>
      <c r="G1996" s="75">
        <v>4.6619074E-3</v>
      </c>
      <c r="H1996" s="43">
        <v>1.6546175999999999E-4</v>
      </c>
      <c r="I1996" s="43">
        <v>1.7045245000000001E-2</v>
      </c>
      <c r="J1996" s="43">
        <v>6.8467704999999998E-4</v>
      </c>
      <c r="K1996" s="43">
        <v>2.5103974000000002E-4</v>
      </c>
      <c r="L1996" s="43">
        <v>1.3047735999999999E-4</v>
      </c>
      <c r="M1996" s="43">
        <v>7.0329951000000003E-4</v>
      </c>
      <c r="N1996" s="43">
        <v>2.4788248999999998E-2</v>
      </c>
      <c r="O1996" s="43">
        <v>1.7124629000000001E-5</v>
      </c>
      <c r="P1996" s="43">
        <v>1.4818895999999999E-3</v>
      </c>
      <c r="Q1996" s="43">
        <v>1.014828E-4</v>
      </c>
      <c r="R1996" s="43">
        <v>3.8455084999999998E-3</v>
      </c>
      <c r="S1996" s="43">
        <v>2.2911511E-3</v>
      </c>
      <c r="U1996" s="77">
        <f t="shared" si="155"/>
        <v>4.0188856896551724E-2</v>
      </c>
    </row>
    <row r="1997" spans="1:21">
      <c r="A1997" s="41" t="s">
        <v>33</v>
      </c>
      <c r="B1997" s="41" t="s">
        <v>3479</v>
      </c>
      <c r="C1997" s="74">
        <f t="shared" si="156"/>
        <v>0.174235876033</v>
      </c>
      <c r="D1997" s="74">
        <f t="shared" si="157"/>
        <v>4.6527890699999998E-3</v>
      </c>
      <c r="E1997" s="74">
        <f t="shared" si="158"/>
        <v>0.13994135577</v>
      </c>
      <c r="F1997" s="74">
        <f t="shared" si="159"/>
        <v>1.2711426192999999E-2</v>
      </c>
      <c r="G1997" s="75">
        <v>1.6930305E-2</v>
      </c>
      <c r="H1997" s="43">
        <v>3.9253577000000002E-4</v>
      </c>
      <c r="I1997" s="43">
        <v>4.7457934E-2</v>
      </c>
      <c r="J1997" s="43">
        <v>1.4107778000000001E-3</v>
      </c>
      <c r="K1997" s="43">
        <v>4.6952048E-4</v>
      </c>
      <c r="L1997" s="43">
        <v>3.8244419000000001E-4</v>
      </c>
      <c r="M1997" s="43">
        <v>2.3900466E-3</v>
      </c>
      <c r="N1997" s="43">
        <v>9.2090885999999997E-2</v>
      </c>
      <c r="O1997" s="43">
        <v>3.1343453E-5</v>
      </c>
      <c r="P1997" s="43">
        <v>2.8042710000000001E-3</v>
      </c>
      <c r="Q1997" s="43">
        <v>2.4451353999999998E-4</v>
      </c>
      <c r="R1997" s="43">
        <v>5.3739456E-3</v>
      </c>
      <c r="S1997" s="43">
        <v>4.2573526E-3</v>
      </c>
      <c r="U1997" s="77">
        <f t="shared" si="155"/>
        <v>0.14595090517241377</v>
      </c>
    </row>
    <row r="1998" spans="1:21">
      <c r="A1998" s="41" t="s">
        <v>33</v>
      </c>
      <c r="B1998" s="41" t="s">
        <v>3480</v>
      </c>
      <c r="C1998" s="74">
        <f t="shared" si="156"/>
        <v>0.11391418418800001</v>
      </c>
      <c r="D1998" s="74">
        <f t="shared" si="157"/>
        <v>2.3638499000000002E-3</v>
      </c>
      <c r="E1998" s="74">
        <f t="shared" si="158"/>
        <v>9.4831551970000011E-2</v>
      </c>
      <c r="F1998" s="74">
        <f t="shared" si="159"/>
        <v>1.0449464017999999E-2</v>
      </c>
      <c r="G1998" s="75">
        <v>6.2693183E-3</v>
      </c>
      <c r="H1998" s="43">
        <v>2.1537397000000001E-4</v>
      </c>
      <c r="I1998" s="43">
        <v>2.2696378E-2</v>
      </c>
      <c r="J1998" s="43">
        <v>9.2459650999999999E-4</v>
      </c>
      <c r="K1998" s="43">
        <v>3.2778043999999999E-4</v>
      </c>
      <c r="L1998" s="43">
        <v>1.213821E-4</v>
      </c>
      <c r="M1998" s="43">
        <v>9.9009084999999997E-4</v>
      </c>
      <c r="N1998" s="43">
        <v>7.1919800000000006E-2</v>
      </c>
      <c r="O1998" s="43">
        <v>2.2938787999999998E-5</v>
      </c>
      <c r="P1998" s="43">
        <v>1.9524664000000001E-3</v>
      </c>
      <c r="Q1998" s="43">
        <v>1.2752683E-4</v>
      </c>
      <c r="R1998" s="43">
        <v>5.2558598999999998E-3</v>
      </c>
      <c r="S1998" s="43">
        <v>3.0906721000000001E-3</v>
      </c>
      <c r="U1998" s="77">
        <f t="shared" si="155"/>
        <v>5.4045847413793098E-2</v>
      </c>
    </row>
    <row r="1999" spans="1:21">
      <c r="A1999" s="41" t="s">
        <v>33</v>
      </c>
      <c r="B1999" s="41" t="s">
        <v>3481</v>
      </c>
      <c r="C1999" s="74">
        <f t="shared" si="156"/>
        <v>0.38725898015999999</v>
      </c>
      <c r="D1999" s="74">
        <f t="shared" si="157"/>
        <v>4.4401071699999997E-3</v>
      </c>
      <c r="E1999" s="74">
        <f t="shared" si="158"/>
        <v>0.36012124433999998</v>
      </c>
      <c r="F1999" s="74">
        <f t="shared" si="159"/>
        <v>1.298539835E-2</v>
      </c>
      <c r="G1999" s="75">
        <v>9.7122302999999993E-3</v>
      </c>
      <c r="H1999" s="43">
        <v>3.8510433999999999E-4</v>
      </c>
      <c r="I1999" s="43">
        <v>3.22425E-2</v>
      </c>
      <c r="J1999" s="43">
        <v>1.4260979E-3</v>
      </c>
      <c r="K1999" s="43">
        <v>4.6268664000000001E-4</v>
      </c>
      <c r="L1999" s="43">
        <v>1.1810263000000001E-4</v>
      </c>
      <c r="M1999" s="43">
        <v>2.4332199999999998E-3</v>
      </c>
      <c r="N1999" s="43">
        <v>0.32749363999999997</v>
      </c>
      <c r="O1999" s="43">
        <v>3.2868250000000002E-5</v>
      </c>
      <c r="P1999" s="43">
        <v>2.8656151999999998E-3</v>
      </c>
      <c r="Q1999" s="43">
        <v>2.2053900000000001E-4</v>
      </c>
      <c r="R1999" s="43">
        <v>5.8162741999999998E-3</v>
      </c>
      <c r="S1999" s="43">
        <v>4.0501017000000002E-3</v>
      </c>
      <c r="U1999" s="77">
        <f t="shared" si="155"/>
        <v>8.3726123275862055E-2</v>
      </c>
    </row>
    <row r="2000" spans="1:21">
      <c r="A2000" s="41" t="s">
        <v>33</v>
      </c>
      <c r="B2000" s="41" t="s">
        <v>3482</v>
      </c>
      <c r="C2000" s="74">
        <f t="shared" si="156"/>
        <v>0.67936007793800002</v>
      </c>
      <c r="D2000" s="74">
        <f t="shared" si="157"/>
        <v>5.4140648500000006E-3</v>
      </c>
      <c r="E2000" s="74">
        <f t="shared" si="158"/>
        <v>0.64926703538999997</v>
      </c>
      <c r="F2000" s="74">
        <f t="shared" si="159"/>
        <v>1.5055076098000001E-2</v>
      </c>
      <c r="G2000" s="75">
        <v>9.6239016E-3</v>
      </c>
      <c r="H2000" s="43">
        <v>4.3808638999999998E-4</v>
      </c>
      <c r="I2000" s="43">
        <v>3.4354949000000003E-2</v>
      </c>
      <c r="J2000" s="43">
        <v>9.8395171999999999E-4</v>
      </c>
      <c r="K2000" s="43">
        <v>3.8017275E-4</v>
      </c>
      <c r="L2000" s="43">
        <v>2.0235418000000001E-4</v>
      </c>
      <c r="M2000" s="43">
        <v>3.8475862000000001E-3</v>
      </c>
      <c r="N2000" s="43">
        <v>0.61447399999999996</v>
      </c>
      <c r="O2000" s="43">
        <v>2.6634138E-5</v>
      </c>
      <c r="P2000" s="43">
        <v>1.7937761E-3</v>
      </c>
      <c r="Q2000" s="43">
        <v>2.4841906000000003E-4</v>
      </c>
      <c r="R2000" s="43">
        <v>6.0343348E-3</v>
      </c>
      <c r="S2000" s="43">
        <v>6.9519120000000002E-3</v>
      </c>
      <c r="U2000" s="77">
        <f t="shared" si="155"/>
        <v>8.2964668965517241E-2</v>
      </c>
    </row>
    <row r="2001" spans="1:21">
      <c r="A2001" s="41" t="s">
        <v>33</v>
      </c>
      <c r="B2001" s="41" t="s">
        <v>3483</v>
      </c>
      <c r="C2001" s="74">
        <f t="shared" si="156"/>
        <v>1.5727413137699997</v>
      </c>
      <c r="D2001" s="74">
        <f t="shared" si="157"/>
        <v>2.9856842800000002E-2</v>
      </c>
      <c r="E2001" s="74">
        <f t="shared" si="158"/>
        <v>1.3940909288999999</v>
      </c>
      <c r="F2001" s="74">
        <f t="shared" si="159"/>
        <v>9.1367041070000016E-2</v>
      </c>
      <c r="G2001" s="75">
        <v>5.7426500999999998E-2</v>
      </c>
      <c r="H2001" s="43">
        <v>2.1727989E-3</v>
      </c>
      <c r="I2001" s="43">
        <v>0.24095812999999999</v>
      </c>
      <c r="J2001" s="43">
        <v>9.6449020000000003E-3</v>
      </c>
      <c r="K2001" s="43">
        <v>3.2693391E-3</v>
      </c>
      <c r="L2001" s="43">
        <v>3.1673647E-3</v>
      </c>
      <c r="M2001" s="43">
        <v>1.3775236999999999E-2</v>
      </c>
      <c r="N2001" s="43">
        <v>1.15096</v>
      </c>
      <c r="O2001" s="43">
        <v>2.2512237E-4</v>
      </c>
      <c r="P2001" s="43">
        <v>2.1278324000000001E-2</v>
      </c>
      <c r="Q2001" s="43">
        <v>1.4036376999999999E-3</v>
      </c>
      <c r="R2001" s="43">
        <v>4.2777901E-2</v>
      </c>
      <c r="S2001" s="43">
        <v>2.5682056000000002E-2</v>
      </c>
      <c r="U2001" s="77">
        <f t="shared" si="155"/>
        <v>0.49505604310344825</v>
      </c>
    </row>
    <row r="2002" spans="1:21">
      <c r="A2002" s="41" t="s">
        <v>33</v>
      </c>
      <c r="B2002" s="41" t="s">
        <v>3484</v>
      </c>
      <c r="C2002" s="74">
        <f t="shared" si="156"/>
        <v>6.7900030804</v>
      </c>
      <c r="D2002" s="74">
        <f t="shared" si="157"/>
        <v>4.5154754759999999E-2</v>
      </c>
      <c r="E2002" s="74">
        <f t="shared" si="158"/>
        <v>6.5208590942999995</v>
      </c>
      <c r="F2002" s="74">
        <f t="shared" si="159"/>
        <v>0.14931982634000002</v>
      </c>
      <c r="G2002" s="75">
        <v>7.4669404999999994E-2</v>
      </c>
      <c r="H2002" s="43">
        <v>3.5815143000000002E-3</v>
      </c>
      <c r="I2002" s="43">
        <v>0.22197897999999999</v>
      </c>
      <c r="J2002" s="43">
        <v>1.0253864E-2</v>
      </c>
      <c r="K2002" s="43">
        <v>4.0072518000000001E-3</v>
      </c>
      <c r="L2002" s="43">
        <v>8.1054695999999995E-4</v>
      </c>
      <c r="M2002" s="43">
        <v>3.0083091999999999E-2</v>
      </c>
      <c r="N2002" s="43">
        <v>6.2952985999999997</v>
      </c>
      <c r="O2002" s="43">
        <v>2.6806524000000002E-4</v>
      </c>
      <c r="P2002" s="43">
        <v>1.9889380000000002E-2</v>
      </c>
      <c r="Q2002" s="43">
        <v>2.3121661000000001E-3</v>
      </c>
      <c r="R2002" s="43">
        <v>7.8583233000000002E-2</v>
      </c>
      <c r="S2002" s="43">
        <v>4.8266982E-2</v>
      </c>
      <c r="U2002" s="77">
        <f t="shared" ref="U2002:U2065" si="160">G2002/0.116</f>
        <v>0.64370176724137917</v>
      </c>
    </row>
    <row r="2003" spans="1:21">
      <c r="A2003" s="41" t="s">
        <v>33</v>
      </c>
      <c r="B2003" s="41" t="s">
        <v>3485</v>
      </c>
      <c r="C2003" s="74">
        <f t="shared" si="156"/>
        <v>2.1497986117199996</v>
      </c>
      <c r="D2003" s="74">
        <f t="shared" si="157"/>
        <v>4.19848991E-2</v>
      </c>
      <c r="E2003" s="74">
        <f t="shared" si="158"/>
        <v>1.9989458229999999</v>
      </c>
      <c r="F2003" s="74">
        <f t="shared" si="159"/>
        <v>5.2220608620000004E-2</v>
      </c>
      <c r="G2003" s="75">
        <v>5.6647281000000001E-2</v>
      </c>
      <c r="H2003" s="43">
        <v>1.838943E-3</v>
      </c>
      <c r="I2003" s="43">
        <v>0.39822478</v>
      </c>
      <c r="J2003" s="43">
        <v>6.3754451999999996E-3</v>
      </c>
      <c r="K2003" s="43">
        <v>1.8702872000000001E-3</v>
      </c>
      <c r="L2003" s="43">
        <v>6.4377836999999997E-3</v>
      </c>
      <c r="M2003" s="43">
        <v>2.7301382999999999E-2</v>
      </c>
      <c r="N2003" s="43">
        <v>1.5988821</v>
      </c>
      <c r="O2003" s="43">
        <v>1.2185332E-4</v>
      </c>
      <c r="P2003" s="43">
        <v>1.3142823E-2</v>
      </c>
      <c r="Q2003" s="43">
        <v>1.2699903E-3</v>
      </c>
      <c r="R2003" s="43">
        <v>2.1529290999999999E-2</v>
      </c>
      <c r="S2003" s="43">
        <v>1.6156651000000001E-2</v>
      </c>
      <c r="U2003" s="77">
        <f t="shared" si="160"/>
        <v>0.48833862931034483</v>
      </c>
    </row>
    <row r="2004" spans="1:21">
      <c r="A2004" s="41" t="s">
        <v>33</v>
      </c>
      <c r="B2004" s="41" t="s">
        <v>3486</v>
      </c>
      <c r="C2004" s="74">
        <f t="shared" si="156"/>
        <v>0.93518410902999993</v>
      </c>
      <c r="D2004" s="74">
        <f t="shared" si="157"/>
        <v>1.612636294E-2</v>
      </c>
      <c r="E2004" s="74">
        <f t="shared" si="158"/>
        <v>0.74470714429999996</v>
      </c>
      <c r="F2004" s="74">
        <f t="shared" si="159"/>
        <v>9.8803861790000003E-2</v>
      </c>
      <c r="G2004" s="75">
        <v>7.5546740000000001E-2</v>
      </c>
      <c r="H2004" s="43">
        <v>1.6612542999999999E-3</v>
      </c>
      <c r="I2004" s="43">
        <v>0.14086855000000001</v>
      </c>
      <c r="J2004" s="43">
        <v>9.1733982999999998E-3</v>
      </c>
      <c r="K2004" s="43">
        <v>3.2680061E-3</v>
      </c>
      <c r="L2004" s="43">
        <v>3.8357663999999999E-4</v>
      </c>
      <c r="M2004" s="43">
        <v>3.3013818999999998E-3</v>
      </c>
      <c r="N2004" s="43">
        <v>0.60217734000000001</v>
      </c>
      <c r="O2004" s="43">
        <v>2.3310118999999999E-4</v>
      </c>
      <c r="P2004" s="43">
        <v>2.0266421E-2</v>
      </c>
      <c r="Q2004" s="43">
        <v>9.1743960000000002E-4</v>
      </c>
      <c r="R2004" s="43">
        <v>5.0208109000000001E-2</v>
      </c>
      <c r="S2004" s="43">
        <v>2.7178791000000001E-2</v>
      </c>
      <c r="U2004" s="77">
        <f t="shared" si="160"/>
        <v>0.65126499999999998</v>
      </c>
    </row>
    <row r="2005" spans="1:21">
      <c r="A2005" s="41" t="s">
        <v>33</v>
      </c>
      <c r="B2005" s="41" t="s">
        <v>3487</v>
      </c>
      <c r="C2005" s="74">
        <f t="shared" si="156"/>
        <v>1.2336204858199999</v>
      </c>
      <c r="D2005" s="74">
        <f t="shared" si="157"/>
        <v>1.261599138E-2</v>
      </c>
      <c r="E2005" s="74">
        <f t="shared" si="158"/>
        <v>1.0182910317</v>
      </c>
      <c r="F2005" s="74">
        <f t="shared" si="159"/>
        <v>7.2116902740000002E-2</v>
      </c>
      <c r="G2005" s="75">
        <v>0.13059656</v>
      </c>
      <c r="H2005" s="43">
        <v>1.5242116999999999E-3</v>
      </c>
      <c r="I2005" s="43">
        <v>0.13018013000000001</v>
      </c>
      <c r="J2005" s="43">
        <v>4.6553695000000001E-3</v>
      </c>
      <c r="K2005" s="43">
        <v>1.9296846999999999E-3</v>
      </c>
      <c r="L2005" s="43">
        <v>4.5393228000000001E-4</v>
      </c>
      <c r="M2005" s="43">
        <v>5.5770048999999999E-3</v>
      </c>
      <c r="N2005" s="43">
        <v>0.88658669000000001</v>
      </c>
      <c r="O2005" s="43">
        <v>1.2628204E-4</v>
      </c>
      <c r="P2005" s="43">
        <v>9.3753324999999998E-3</v>
      </c>
      <c r="Q2005" s="43">
        <v>1.1005392000000001E-3</v>
      </c>
      <c r="R2005" s="43">
        <v>3.8650130999999997E-2</v>
      </c>
      <c r="S2005" s="43">
        <v>2.2864618E-2</v>
      </c>
      <c r="U2005" s="77">
        <f t="shared" si="160"/>
        <v>1.1258324137931035</v>
      </c>
    </row>
    <row r="2006" spans="1:21">
      <c r="A2006" s="41" t="s">
        <v>33</v>
      </c>
      <c r="B2006" s="41" t="s">
        <v>3488</v>
      </c>
      <c r="C2006" s="74">
        <f t="shared" si="156"/>
        <v>1.3906677468500002</v>
      </c>
      <c r="D2006" s="74">
        <f t="shared" si="157"/>
        <v>3.7451089399999998E-2</v>
      </c>
      <c r="E2006" s="74">
        <f t="shared" si="158"/>
        <v>1.2133547768000001</v>
      </c>
      <c r="F2006" s="74">
        <f t="shared" si="159"/>
        <v>6.9689118650000006E-2</v>
      </c>
      <c r="G2006" s="75">
        <v>7.0172762E-2</v>
      </c>
      <c r="H2006" s="43">
        <v>2.2170267999999998E-3</v>
      </c>
      <c r="I2006" s="43">
        <v>0.35507306999999999</v>
      </c>
      <c r="J2006" s="43">
        <v>8.2021881000000005E-3</v>
      </c>
      <c r="K2006" s="43">
        <v>2.5813698999999999E-3</v>
      </c>
      <c r="L2006" s="43">
        <v>5.0074574E-3</v>
      </c>
      <c r="M2006" s="43">
        <v>2.1660074000000001E-2</v>
      </c>
      <c r="N2006" s="43">
        <v>0.85606468000000002</v>
      </c>
      <c r="O2006" s="43">
        <v>1.7191265000000001E-4</v>
      </c>
      <c r="P2006" s="43">
        <v>1.7122418E-2</v>
      </c>
      <c r="Q2006" s="43">
        <v>1.48061E-3</v>
      </c>
      <c r="R2006" s="43">
        <v>2.9304376E-2</v>
      </c>
      <c r="S2006" s="43">
        <v>2.1609802000000001E-2</v>
      </c>
      <c r="U2006" s="77">
        <f t="shared" si="160"/>
        <v>0.60493760344827585</v>
      </c>
    </row>
    <row r="2007" spans="1:21">
      <c r="A2007" s="41" t="s">
        <v>33</v>
      </c>
      <c r="B2007" s="41" t="s">
        <v>3489</v>
      </c>
      <c r="C2007" s="74">
        <f t="shared" si="156"/>
        <v>9.3409016181599984</v>
      </c>
      <c r="D2007" s="74">
        <f t="shared" si="157"/>
        <v>7.6550949399999998E-2</v>
      </c>
      <c r="E2007" s="74">
        <f t="shared" si="158"/>
        <v>8.9920421578999985</v>
      </c>
      <c r="F2007" s="74">
        <f t="shared" si="159"/>
        <v>0.13377515086</v>
      </c>
      <c r="G2007" s="75">
        <v>0.13853335999999999</v>
      </c>
      <c r="H2007" s="43">
        <v>6.3562178999999998E-3</v>
      </c>
      <c r="I2007" s="43">
        <v>0.57358164</v>
      </c>
      <c r="J2007" s="43">
        <v>1.4922084E-2</v>
      </c>
      <c r="K2007" s="43">
        <v>5.3137795999999996E-3</v>
      </c>
      <c r="L2007" s="43">
        <v>3.1322237999999998E-3</v>
      </c>
      <c r="M2007" s="43">
        <v>5.3182861999999997E-2</v>
      </c>
      <c r="N2007" s="43">
        <v>8.4121042999999993</v>
      </c>
      <c r="O2007" s="43">
        <v>3.3074976000000003E-4</v>
      </c>
      <c r="P2007" s="43">
        <v>2.5524702E-2</v>
      </c>
      <c r="Q2007" s="43">
        <v>4.2890191000000003E-3</v>
      </c>
      <c r="R2007" s="43">
        <v>4.0640322999999999E-2</v>
      </c>
      <c r="S2007" s="43">
        <v>6.2990356999999997E-2</v>
      </c>
      <c r="U2007" s="77">
        <f t="shared" si="160"/>
        <v>1.1942531034482757</v>
      </c>
    </row>
    <row r="2008" spans="1:21">
      <c r="A2008" s="41" t="s">
        <v>33</v>
      </c>
      <c r="B2008" s="41" t="s">
        <v>3490</v>
      </c>
      <c r="C2008" s="74">
        <f t="shared" si="156"/>
        <v>0.97103068399000003</v>
      </c>
      <c r="D2008" s="74">
        <f t="shared" si="157"/>
        <v>1.430690135E-2</v>
      </c>
      <c r="E2008" s="74">
        <f t="shared" si="158"/>
        <v>0.84671475900000004</v>
      </c>
      <c r="F2008" s="74">
        <f t="shared" si="159"/>
        <v>6.9416086639999999E-2</v>
      </c>
      <c r="G2008" s="75">
        <v>4.0592937000000003E-2</v>
      </c>
      <c r="H2008" s="43">
        <v>1.407169E-3</v>
      </c>
      <c r="I2008" s="43">
        <v>0.16442917000000001</v>
      </c>
      <c r="J2008" s="43">
        <v>4.9643634000000004E-3</v>
      </c>
      <c r="K2008" s="43">
        <v>1.9242224999999999E-3</v>
      </c>
      <c r="L2008" s="43">
        <v>9.5309824999999996E-4</v>
      </c>
      <c r="M2008" s="43">
        <v>6.4652171999999997E-3</v>
      </c>
      <c r="N2008" s="43">
        <v>0.68087841999999998</v>
      </c>
      <c r="O2008" s="43">
        <v>1.2843353999999999E-4</v>
      </c>
      <c r="P2008" s="43">
        <v>1.0083715E-2</v>
      </c>
      <c r="Q2008" s="43">
        <v>9.6035109999999995E-4</v>
      </c>
      <c r="R2008" s="43">
        <v>3.6553609000000001E-2</v>
      </c>
      <c r="S2008" s="43">
        <v>2.1689977999999999E-2</v>
      </c>
      <c r="U2008" s="77">
        <f t="shared" si="160"/>
        <v>0.3499391120689655</v>
      </c>
    </row>
    <row r="2009" spans="1:21">
      <c r="A2009" s="41" t="s">
        <v>33</v>
      </c>
      <c r="B2009" s="41" t="s">
        <v>3491</v>
      </c>
      <c r="C2009" s="74">
        <f t="shared" si="156"/>
        <v>2.1331972176999998</v>
      </c>
      <c r="D2009" s="74">
        <f t="shared" si="157"/>
        <v>2.8490834100000001E-2</v>
      </c>
      <c r="E2009" s="74">
        <f t="shared" si="158"/>
        <v>1.9905627813</v>
      </c>
      <c r="F2009" s="74">
        <f t="shared" si="159"/>
        <v>6.2792858300000004E-2</v>
      </c>
      <c r="G2009" s="75">
        <v>5.1350743999999997E-2</v>
      </c>
      <c r="H2009" s="43">
        <v>1.8760013000000001E-3</v>
      </c>
      <c r="I2009" s="43">
        <v>0.24843498</v>
      </c>
      <c r="J2009" s="43">
        <v>6.1220420999999999E-3</v>
      </c>
      <c r="K2009" s="43">
        <v>2.1028471000000002E-3</v>
      </c>
      <c r="L2009" s="43">
        <v>2.6231109E-3</v>
      </c>
      <c r="M2009" s="43">
        <v>1.7642834E-2</v>
      </c>
      <c r="N2009" s="43">
        <v>1.7402518</v>
      </c>
      <c r="O2009" s="43">
        <v>1.3799379999999999E-4</v>
      </c>
      <c r="P2009" s="43">
        <v>1.2105301000000001E-2</v>
      </c>
      <c r="Q2009" s="43">
        <v>1.1607975E-3</v>
      </c>
      <c r="R2009" s="43">
        <v>2.8063659000000001E-2</v>
      </c>
      <c r="S2009" s="43">
        <v>2.1325106999999999E-2</v>
      </c>
      <c r="U2009" s="77">
        <f t="shared" si="160"/>
        <v>0.44267882758620686</v>
      </c>
    </row>
    <row r="2010" spans="1:21">
      <c r="A2010" s="41" t="s">
        <v>33</v>
      </c>
      <c r="B2010" s="41" t="s">
        <v>3492</v>
      </c>
      <c r="C2010" s="74">
        <f t="shared" si="156"/>
        <v>0.70624209141999994</v>
      </c>
      <c r="D2010" s="74">
        <f t="shared" si="157"/>
        <v>2.6678884699999999E-2</v>
      </c>
      <c r="E2010" s="74">
        <f t="shared" si="158"/>
        <v>0.58380507839999995</v>
      </c>
      <c r="F2010" s="74">
        <f t="shared" si="159"/>
        <v>5.3344067319999994E-2</v>
      </c>
      <c r="G2010" s="75">
        <v>4.2414061000000003E-2</v>
      </c>
      <c r="H2010" s="43">
        <v>1.3026883999999999E-3</v>
      </c>
      <c r="I2010" s="43">
        <v>0.25273024999999999</v>
      </c>
      <c r="J2010" s="43">
        <v>5.7878610999999996E-3</v>
      </c>
      <c r="K2010" s="43">
        <v>1.8308663000000001E-3</v>
      </c>
      <c r="L2010" s="43">
        <v>4.3667593000000001E-3</v>
      </c>
      <c r="M2010" s="43">
        <v>1.4693398E-2</v>
      </c>
      <c r="N2010" s="43">
        <v>0.32977213999999999</v>
      </c>
      <c r="O2010" s="43">
        <v>1.2376691E-4</v>
      </c>
      <c r="P2010" s="43">
        <v>1.2634328E-2</v>
      </c>
      <c r="Q2010" s="43">
        <v>7.9183541000000005E-4</v>
      </c>
      <c r="R2010" s="43">
        <v>2.4312536999999999E-2</v>
      </c>
      <c r="S2010" s="43">
        <v>1.54816E-2</v>
      </c>
      <c r="U2010" s="77">
        <f t="shared" si="160"/>
        <v>0.36563845689655172</v>
      </c>
    </row>
    <row r="2011" spans="1:21">
      <c r="A2011" s="41" t="s">
        <v>33</v>
      </c>
      <c r="B2011" s="41" t="s">
        <v>3493</v>
      </c>
      <c r="C2011" s="74">
        <f t="shared" si="156"/>
        <v>0.85971332506000009</v>
      </c>
      <c r="D2011" s="74">
        <f t="shared" si="157"/>
        <v>2.0368654599999998E-2</v>
      </c>
      <c r="E2011" s="74">
        <f t="shared" si="158"/>
        <v>0.65693381200000001</v>
      </c>
      <c r="F2011" s="74">
        <f t="shared" si="159"/>
        <v>9.7248196460000005E-2</v>
      </c>
      <c r="G2011" s="75">
        <v>8.5162662E-2</v>
      </c>
      <c r="H2011" s="43">
        <v>2.0748820000000001E-3</v>
      </c>
      <c r="I2011" s="43">
        <v>0.22102570999999999</v>
      </c>
      <c r="J2011" s="43">
        <v>8.5918816999999998E-3</v>
      </c>
      <c r="K2011" s="43">
        <v>3.0661371000000001E-3</v>
      </c>
      <c r="L2011" s="43">
        <v>1.154279E-3</v>
      </c>
      <c r="M2011" s="43">
        <v>7.5563567999999996E-3</v>
      </c>
      <c r="N2011" s="43">
        <v>0.43383322000000002</v>
      </c>
      <c r="O2011" s="43">
        <v>2.1103895999999999E-4</v>
      </c>
      <c r="P2011" s="43">
        <v>1.7544626000000001E-2</v>
      </c>
      <c r="Q2011" s="43">
        <v>1.2467915000000001E-3</v>
      </c>
      <c r="R2011" s="43">
        <v>4.7699546000000002E-2</v>
      </c>
      <c r="S2011" s="43">
        <v>3.0546193999999999E-2</v>
      </c>
      <c r="U2011" s="77">
        <f t="shared" si="160"/>
        <v>0.73416087931034479</v>
      </c>
    </row>
    <row r="2012" spans="1:21">
      <c r="A2012" s="41" t="s">
        <v>33</v>
      </c>
      <c r="B2012" s="41" t="s">
        <v>3494</v>
      </c>
      <c r="C2012" s="74">
        <f t="shared" si="156"/>
        <v>3.8902834769500001</v>
      </c>
      <c r="D2012" s="74">
        <f t="shared" si="157"/>
        <v>5.4899842000000004E-2</v>
      </c>
      <c r="E2012" s="74">
        <f t="shared" si="158"/>
        <v>3.4036474186999999</v>
      </c>
      <c r="F2012" s="74">
        <f t="shared" si="159"/>
        <v>0.24473351625</v>
      </c>
      <c r="G2012" s="75">
        <v>0.18700269999999999</v>
      </c>
      <c r="H2012" s="43">
        <v>5.0811186999999997E-3</v>
      </c>
      <c r="I2012" s="43">
        <v>0.36187780000000003</v>
      </c>
      <c r="J2012" s="43">
        <v>1.8627006000000002E-2</v>
      </c>
      <c r="K2012" s="43">
        <v>6.3693222999999998E-3</v>
      </c>
      <c r="L2012" s="43">
        <v>4.8606956999999998E-3</v>
      </c>
      <c r="M2012" s="43">
        <v>2.5042818000000001E-2</v>
      </c>
      <c r="N2012" s="43">
        <v>3.0366884999999999</v>
      </c>
      <c r="O2012" s="43">
        <v>4.3335945000000001E-4</v>
      </c>
      <c r="P2012" s="43">
        <v>4.0252085E-2</v>
      </c>
      <c r="Q2012" s="43">
        <v>3.3820788E-3</v>
      </c>
      <c r="R2012" s="43">
        <v>8.1679393000000003E-2</v>
      </c>
      <c r="S2012" s="43">
        <v>0.1189866</v>
      </c>
      <c r="U2012" s="77">
        <f t="shared" si="160"/>
        <v>1.6120922413793102</v>
      </c>
    </row>
    <row r="2013" spans="1:21">
      <c r="A2013" s="41" t="s">
        <v>33</v>
      </c>
      <c r="B2013" s="41" t="s">
        <v>3495</v>
      </c>
      <c r="C2013" s="74">
        <f t="shared" si="156"/>
        <v>0.63376040237999998</v>
      </c>
      <c r="D2013" s="74">
        <f t="shared" si="157"/>
        <v>2.0703701499999998E-2</v>
      </c>
      <c r="E2013" s="74">
        <f t="shared" si="158"/>
        <v>0.46215493629999999</v>
      </c>
      <c r="F2013" s="74">
        <f t="shared" si="159"/>
        <v>8.449082258E-2</v>
      </c>
      <c r="G2013" s="75">
        <v>6.6410942000000001E-2</v>
      </c>
      <c r="H2013" s="43">
        <v>1.9544363E-3</v>
      </c>
      <c r="I2013" s="43">
        <v>0.25943071000000001</v>
      </c>
      <c r="J2013" s="43">
        <v>7.5605738000000004E-3</v>
      </c>
      <c r="K2013" s="43">
        <v>2.6464003999999998E-3</v>
      </c>
      <c r="L2013" s="43">
        <v>1.3666437000000001E-3</v>
      </c>
      <c r="M2013" s="43">
        <v>9.1300836E-3</v>
      </c>
      <c r="N2013" s="43">
        <v>0.20076979</v>
      </c>
      <c r="O2013" s="43">
        <v>1.7915898E-4</v>
      </c>
      <c r="P2013" s="43">
        <v>1.4677479E-2</v>
      </c>
      <c r="Q2013" s="43">
        <v>1.1412416000000001E-3</v>
      </c>
      <c r="R2013" s="43">
        <v>4.0348001000000001E-2</v>
      </c>
      <c r="S2013" s="43">
        <v>2.8144941999999999E-2</v>
      </c>
      <c r="U2013" s="77">
        <f t="shared" si="160"/>
        <v>0.57250812068965518</v>
      </c>
    </row>
    <row r="2014" spans="1:21">
      <c r="A2014" s="41" t="s">
        <v>33</v>
      </c>
      <c r="B2014" s="41" t="s">
        <v>3496</v>
      </c>
      <c r="C2014" s="74">
        <f t="shared" si="156"/>
        <v>0.95029791330000013</v>
      </c>
      <c r="D2014" s="74">
        <f t="shared" si="157"/>
        <v>1.8413249399999998E-2</v>
      </c>
      <c r="E2014" s="74">
        <f t="shared" si="158"/>
        <v>0.83283536610000009</v>
      </c>
      <c r="F2014" s="74">
        <f t="shared" si="159"/>
        <v>6.2692612799999992E-2</v>
      </c>
      <c r="G2014" s="75">
        <v>3.6356685E-2</v>
      </c>
      <c r="H2014" s="43">
        <v>1.7175461E-3</v>
      </c>
      <c r="I2014" s="43">
        <v>0.14190053999999999</v>
      </c>
      <c r="J2014" s="43">
        <v>5.1526122000000001E-3</v>
      </c>
      <c r="K2014" s="43">
        <v>1.9385289E-3</v>
      </c>
      <c r="L2014" s="43">
        <v>1.0738433E-3</v>
      </c>
      <c r="M2014" s="43">
        <v>1.0248264999999999E-2</v>
      </c>
      <c r="N2014" s="43">
        <v>0.68921728000000004</v>
      </c>
      <c r="O2014" s="43">
        <v>1.2615369999999999E-4</v>
      </c>
      <c r="P2014" s="43">
        <v>1.0583713999999999E-2</v>
      </c>
      <c r="Q2014" s="43">
        <v>1.4471191E-3</v>
      </c>
      <c r="R2014" s="43">
        <v>2.6677268000000001E-2</v>
      </c>
      <c r="S2014" s="43">
        <v>2.3858358E-2</v>
      </c>
      <c r="U2014" s="77">
        <f t="shared" si="160"/>
        <v>0.31341969827586202</v>
      </c>
    </row>
    <row r="2015" spans="1:21">
      <c r="A2015" s="41" t="s">
        <v>33</v>
      </c>
      <c r="B2015" s="41" t="s">
        <v>3497</v>
      </c>
      <c r="C2015" s="74">
        <f t="shared" si="156"/>
        <v>0.95434206750999995</v>
      </c>
      <c r="D2015" s="74">
        <f t="shared" si="157"/>
        <v>1.7347321800000003E-2</v>
      </c>
      <c r="E2015" s="74">
        <f t="shared" si="158"/>
        <v>0.84564784319999997</v>
      </c>
      <c r="F2015" s="74">
        <f t="shared" si="159"/>
        <v>5.5404343510000002E-2</v>
      </c>
      <c r="G2015" s="75">
        <v>3.5942558999999999E-2</v>
      </c>
      <c r="H2015" s="43">
        <v>1.4872732E-3</v>
      </c>
      <c r="I2015" s="43">
        <v>0.16489293999999999</v>
      </c>
      <c r="J2015" s="43">
        <v>4.7976681999999998E-3</v>
      </c>
      <c r="K2015" s="43">
        <v>1.7944991E-3</v>
      </c>
      <c r="L2015" s="43">
        <v>1.2663753E-3</v>
      </c>
      <c r="M2015" s="43">
        <v>9.4887792000000002E-3</v>
      </c>
      <c r="N2015" s="43">
        <v>0.67926763000000001</v>
      </c>
      <c r="O2015" s="43">
        <v>1.1773711E-4</v>
      </c>
      <c r="P2015" s="43">
        <v>1.0078075000000001E-2</v>
      </c>
      <c r="Q2015" s="43">
        <v>1.0409823999999999E-3</v>
      </c>
      <c r="R2015" s="43">
        <v>2.6746800000000001E-2</v>
      </c>
      <c r="S2015" s="43">
        <v>1.7420748999999999E-2</v>
      </c>
      <c r="U2015" s="77">
        <f t="shared" si="160"/>
        <v>0.30984964655172409</v>
      </c>
    </row>
    <row r="2016" spans="1:21">
      <c r="A2016" s="41" t="s">
        <v>33</v>
      </c>
      <c r="B2016" s="41" t="s">
        <v>3498</v>
      </c>
      <c r="C2016" s="74">
        <f t="shared" si="156"/>
        <v>1.5592516333599999</v>
      </c>
      <c r="D2016" s="74">
        <f t="shared" si="157"/>
        <v>1.2268320330000001E-2</v>
      </c>
      <c r="E2016" s="74">
        <f t="shared" si="158"/>
        <v>1.3823064796</v>
      </c>
      <c r="F2016" s="74">
        <f t="shared" si="159"/>
        <v>0.12705966243</v>
      </c>
      <c r="G2016" s="75">
        <v>3.7617170999999998E-2</v>
      </c>
      <c r="H2016" s="43">
        <v>5.1530795999999999E-3</v>
      </c>
      <c r="I2016" s="43">
        <v>0.1162189</v>
      </c>
      <c r="J2016" s="43">
        <v>5.3807687999999996E-3</v>
      </c>
      <c r="K2016" s="43">
        <v>2.2354617E-3</v>
      </c>
      <c r="L2016" s="43">
        <v>1.9902162999999999E-4</v>
      </c>
      <c r="M2016" s="43">
        <v>4.4530682000000002E-3</v>
      </c>
      <c r="N2016" s="43">
        <v>1.2609345000000001</v>
      </c>
      <c r="O2016" s="43">
        <v>1.1300882E-4</v>
      </c>
      <c r="P2016" s="43">
        <v>1.0379464E-2</v>
      </c>
      <c r="Q2016" s="43">
        <v>6.2125061000000001E-4</v>
      </c>
      <c r="R2016" s="43">
        <v>1.5825489000000002E-2</v>
      </c>
      <c r="S2016" s="43">
        <v>0.10012045</v>
      </c>
      <c r="U2016" s="77">
        <f t="shared" si="160"/>
        <v>0.32428595689655171</v>
      </c>
    </row>
    <row r="2017" spans="1:21">
      <c r="A2017" s="41" t="s">
        <v>33</v>
      </c>
      <c r="B2017" s="41" t="s">
        <v>3499</v>
      </c>
      <c r="C2017" s="74">
        <f t="shared" si="156"/>
        <v>1.19541376629</v>
      </c>
      <c r="D2017" s="74">
        <f t="shared" si="157"/>
        <v>2.06787077E-2</v>
      </c>
      <c r="E2017" s="74">
        <f t="shared" si="158"/>
        <v>1.0356305577</v>
      </c>
      <c r="F2017" s="74">
        <f t="shared" si="159"/>
        <v>9.0097008889999997E-2</v>
      </c>
      <c r="G2017" s="75">
        <v>4.9007492E-2</v>
      </c>
      <c r="H2017" s="43">
        <v>2.1664377E-3</v>
      </c>
      <c r="I2017" s="43">
        <v>0.15111029000000001</v>
      </c>
      <c r="J2017" s="43">
        <v>9.1358221999999992E-3</v>
      </c>
      <c r="K2017" s="43">
        <v>3.1827930000000002E-3</v>
      </c>
      <c r="L2017" s="43">
        <v>1.0998109E-3</v>
      </c>
      <c r="M2017" s="43">
        <v>7.2602815999999997E-3</v>
      </c>
      <c r="N2017" s="43">
        <v>0.88235383000000001</v>
      </c>
      <c r="O2017" s="43">
        <v>2.2145519000000001E-4</v>
      </c>
      <c r="P2017" s="43">
        <v>2.0231591E-2</v>
      </c>
      <c r="Q2017" s="43">
        <v>1.3512566999999999E-3</v>
      </c>
      <c r="R2017" s="43">
        <v>4.0401789E-2</v>
      </c>
      <c r="S2017" s="43">
        <v>2.7890917000000001E-2</v>
      </c>
      <c r="U2017" s="77">
        <f t="shared" si="160"/>
        <v>0.42247837931034482</v>
      </c>
    </row>
    <row r="2018" spans="1:21">
      <c r="A2018" s="41" t="s">
        <v>33</v>
      </c>
      <c r="B2018" s="41" t="s">
        <v>3500</v>
      </c>
      <c r="C2018" s="74">
        <f t="shared" si="156"/>
        <v>1.2556225626700002</v>
      </c>
      <c r="D2018" s="74">
        <f t="shared" si="157"/>
        <v>2.8704109899999997E-2</v>
      </c>
      <c r="E2018" s="74">
        <f t="shared" si="158"/>
        <v>1.1198432976000001</v>
      </c>
      <c r="F2018" s="74">
        <f t="shared" si="159"/>
        <v>5.558513717E-2</v>
      </c>
      <c r="G2018" s="75">
        <v>5.1490017999999999E-2</v>
      </c>
      <c r="H2018" s="43">
        <v>2.4326475999999998E-3</v>
      </c>
      <c r="I2018" s="43">
        <v>0.28629595000000002</v>
      </c>
      <c r="J2018" s="43">
        <v>5.6960518999999996E-3</v>
      </c>
      <c r="K2018" s="43">
        <v>1.9486542E-3</v>
      </c>
      <c r="L2018" s="43">
        <v>3.3470088000000001E-3</v>
      </c>
      <c r="M2018" s="43">
        <v>1.7712394999999999E-2</v>
      </c>
      <c r="N2018" s="43">
        <v>0.83111469999999998</v>
      </c>
      <c r="O2018" s="43">
        <v>1.1865927E-4</v>
      </c>
      <c r="P2018" s="43">
        <v>1.1081527000000001E-2</v>
      </c>
      <c r="Q2018" s="43">
        <v>1.9309029000000001E-3</v>
      </c>
      <c r="R2018" s="43">
        <v>2.2584633E-2</v>
      </c>
      <c r="S2018" s="43">
        <v>1.9869415000000001E-2</v>
      </c>
      <c r="U2018" s="77">
        <f t="shared" si="160"/>
        <v>0.44387946551724133</v>
      </c>
    </row>
    <row r="2019" spans="1:21">
      <c r="A2019" s="41" t="s">
        <v>33</v>
      </c>
      <c r="B2019" s="41" t="s">
        <v>3501</v>
      </c>
      <c r="C2019" s="74">
        <f t="shared" si="156"/>
        <v>3.19418136576</v>
      </c>
      <c r="D2019" s="74">
        <f t="shared" si="157"/>
        <v>3.3271064099999997E-2</v>
      </c>
      <c r="E2019" s="74">
        <f t="shared" si="158"/>
        <v>2.9565285288000003</v>
      </c>
      <c r="F2019" s="74">
        <f t="shared" si="159"/>
        <v>8.6483692860000003E-2</v>
      </c>
      <c r="G2019" s="75">
        <v>0.11789808</v>
      </c>
      <c r="H2019" s="43">
        <v>2.3587788E-3</v>
      </c>
      <c r="I2019" s="43">
        <v>0.28438645000000001</v>
      </c>
      <c r="J2019" s="43">
        <v>9.3821267999999996E-3</v>
      </c>
      <c r="K2019" s="43">
        <v>3.1811605999999999E-3</v>
      </c>
      <c r="L2019" s="43">
        <v>2.0669226999999999E-3</v>
      </c>
      <c r="M2019" s="43">
        <v>1.8640853999999998E-2</v>
      </c>
      <c r="N2019" s="43">
        <v>2.6697833000000002</v>
      </c>
      <c r="O2019" s="43">
        <v>2.1794976E-4</v>
      </c>
      <c r="P2019" s="43">
        <v>1.9615380000000002E-2</v>
      </c>
      <c r="Q2019" s="43">
        <v>1.4840451000000001E-3</v>
      </c>
      <c r="R2019" s="43">
        <v>3.8795031000000001E-2</v>
      </c>
      <c r="S2019" s="43">
        <v>2.6371287E-2</v>
      </c>
      <c r="U2019" s="77">
        <f t="shared" si="160"/>
        <v>1.0163627586206896</v>
      </c>
    </row>
    <row r="2020" spans="1:21">
      <c r="A2020" s="41" t="s">
        <v>33</v>
      </c>
      <c r="B2020" s="41" t="s">
        <v>3502</v>
      </c>
      <c r="C2020" s="74">
        <f t="shared" si="156"/>
        <v>0.55292324312000007</v>
      </c>
      <c r="D2020" s="74">
        <f t="shared" si="157"/>
        <v>1.7180105090000002E-2</v>
      </c>
      <c r="E2020" s="74">
        <f t="shared" si="158"/>
        <v>0.38290234290000003</v>
      </c>
      <c r="F2020" s="74">
        <f t="shared" si="159"/>
        <v>8.5016720130000001E-2</v>
      </c>
      <c r="G2020" s="75">
        <v>6.7824074999999998E-2</v>
      </c>
      <c r="H2020" s="43">
        <v>1.9417728999999999E-3</v>
      </c>
      <c r="I2020" s="43">
        <v>0.17717577000000001</v>
      </c>
      <c r="J2020" s="43">
        <v>8.7828699999999999E-3</v>
      </c>
      <c r="K2020" s="43">
        <v>3.0266318E-3</v>
      </c>
      <c r="L2020" s="43">
        <v>6.3144478999999998E-4</v>
      </c>
      <c r="M2020" s="43">
        <v>4.7391585E-3</v>
      </c>
      <c r="N2020" s="43">
        <v>0.20378479999999999</v>
      </c>
      <c r="O2020" s="43">
        <v>2.1211803000000001E-4</v>
      </c>
      <c r="P2020" s="43">
        <v>1.8615360000000001E-2</v>
      </c>
      <c r="Q2020" s="43">
        <v>1.1260580999999999E-3</v>
      </c>
      <c r="R2020" s="43">
        <v>3.9927138000000001E-2</v>
      </c>
      <c r="S2020" s="43">
        <v>2.5136045999999999E-2</v>
      </c>
      <c r="U2020" s="77">
        <f t="shared" si="160"/>
        <v>0.58469030172413783</v>
      </c>
    </row>
    <row r="2021" spans="1:21">
      <c r="A2021" s="41" t="s">
        <v>33</v>
      </c>
      <c r="B2021" s="41" t="s">
        <v>3503</v>
      </c>
      <c r="C2021" s="74">
        <f t="shared" si="156"/>
        <v>0.80316167830000007</v>
      </c>
      <c r="D2021" s="74">
        <f t="shared" si="157"/>
        <v>1.6354516190000001E-2</v>
      </c>
      <c r="E2021" s="74">
        <f t="shared" si="158"/>
        <v>0.54780891200000004</v>
      </c>
      <c r="F2021" s="74">
        <f t="shared" si="159"/>
        <v>7.8273690110000002E-2</v>
      </c>
      <c r="G2021" s="75">
        <v>0.16072455999999999</v>
      </c>
      <c r="H2021" s="43">
        <v>1.871892E-3</v>
      </c>
      <c r="I2021" s="43">
        <v>0.1823555</v>
      </c>
      <c r="J2021" s="43">
        <v>8.1342805000000004E-3</v>
      </c>
      <c r="K2021" s="43">
        <v>2.7783178E-3</v>
      </c>
      <c r="L2021" s="43">
        <v>5.8296279000000001E-4</v>
      </c>
      <c r="M2021" s="43">
        <v>4.8589551000000003E-3</v>
      </c>
      <c r="N2021" s="43">
        <v>0.36358151999999999</v>
      </c>
      <c r="O2021" s="43">
        <v>1.9459821000000001E-4</v>
      </c>
      <c r="P2021" s="43">
        <v>1.7006047999999999E-2</v>
      </c>
      <c r="Q2021" s="43">
        <v>1.1156829000000001E-3</v>
      </c>
      <c r="R2021" s="43">
        <v>3.6551966999999998E-2</v>
      </c>
      <c r="S2021" s="43">
        <v>2.3405394E-2</v>
      </c>
      <c r="U2021" s="77">
        <f t="shared" si="160"/>
        <v>1.3855565517241377</v>
      </c>
    </row>
    <row r="2022" spans="1:21">
      <c r="A2022" s="41" t="s">
        <v>33</v>
      </c>
      <c r="B2022" s="41" t="s">
        <v>3504</v>
      </c>
      <c r="C2022" s="74">
        <f t="shared" si="156"/>
        <v>1.3166200780999999</v>
      </c>
      <c r="D2022" s="74">
        <f t="shared" si="157"/>
        <v>5.80961797E-2</v>
      </c>
      <c r="E2022" s="74">
        <f t="shared" si="158"/>
        <v>1.1382592401</v>
      </c>
      <c r="F2022" s="74">
        <f t="shared" si="159"/>
        <v>5.1779021300000005E-2</v>
      </c>
      <c r="G2022" s="75">
        <v>6.8485637000000002E-2</v>
      </c>
      <c r="H2022" s="43">
        <v>1.8752300999999999E-3</v>
      </c>
      <c r="I2022" s="43">
        <v>0.54254504999999997</v>
      </c>
      <c r="J2022" s="43">
        <v>6.9699849999999997E-3</v>
      </c>
      <c r="K2022" s="43">
        <v>1.7944377000000001E-3</v>
      </c>
      <c r="L2022" s="43">
        <v>1.1321205000000001E-2</v>
      </c>
      <c r="M2022" s="43">
        <v>3.8010552000000003E-2</v>
      </c>
      <c r="N2022" s="43">
        <v>0.59383896000000003</v>
      </c>
      <c r="O2022" s="43">
        <v>1.122426E-4</v>
      </c>
      <c r="P2022" s="43">
        <v>1.4421972E-2</v>
      </c>
      <c r="Q2022" s="43">
        <v>1.2034087E-3</v>
      </c>
      <c r="R2022" s="43">
        <v>1.9631116000000001E-2</v>
      </c>
      <c r="S2022" s="43">
        <v>1.6410282000000002E-2</v>
      </c>
      <c r="U2022" s="77">
        <f t="shared" si="160"/>
        <v>0.59039342241379311</v>
      </c>
    </row>
    <row r="2023" spans="1:21">
      <c r="A2023" s="41" t="s">
        <v>33</v>
      </c>
      <c r="B2023" s="41" t="s">
        <v>3505</v>
      </c>
      <c r="C2023" s="74">
        <f t="shared" si="156"/>
        <v>0.92801556317</v>
      </c>
      <c r="D2023" s="74">
        <f t="shared" si="157"/>
        <v>2.3698400299999998E-2</v>
      </c>
      <c r="E2023" s="74">
        <f t="shared" si="158"/>
        <v>0.76821405509999996</v>
      </c>
      <c r="F2023" s="74">
        <f t="shared" si="159"/>
        <v>7.9670583769999997E-2</v>
      </c>
      <c r="G2023" s="75">
        <v>5.6432523999999998E-2</v>
      </c>
      <c r="H2023" s="43">
        <v>2.0226650999999999E-3</v>
      </c>
      <c r="I2023" s="43">
        <v>0.21463317000000001</v>
      </c>
      <c r="J2023" s="43">
        <v>8.5381898000000001E-3</v>
      </c>
      <c r="K2023" s="43">
        <v>2.890947E-3</v>
      </c>
      <c r="L2023" s="43">
        <v>1.5391545E-3</v>
      </c>
      <c r="M2023" s="43">
        <v>1.0730109E-2</v>
      </c>
      <c r="N2023" s="43">
        <v>0.55155821999999999</v>
      </c>
      <c r="O2023" s="43">
        <v>2.0084197E-4</v>
      </c>
      <c r="P2023" s="43">
        <v>1.7975211000000001E-2</v>
      </c>
      <c r="Q2023" s="43">
        <v>1.1688607999999999E-3</v>
      </c>
      <c r="R2023" s="43">
        <v>3.6297493E-2</v>
      </c>
      <c r="S2023" s="43">
        <v>2.4028177000000001E-2</v>
      </c>
      <c r="U2023" s="77">
        <f t="shared" si="160"/>
        <v>0.48648727586206891</v>
      </c>
    </row>
    <row r="2024" spans="1:21">
      <c r="A2024" s="41" t="s">
        <v>33</v>
      </c>
      <c r="B2024" s="41" t="s">
        <v>3506</v>
      </c>
      <c r="C2024" s="74">
        <f t="shared" si="156"/>
        <v>0.92366214995999996</v>
      </c>
      <c r="D2024" s="74">
        <f t="shared" si="157"/>
        <v>2.41782174E-2</v>
      </c>
      <c r="E2024" s="74">
        <f t="shared" si="158"/>
        <v>0.71773709139999997</v>
      </c>
      <c r="F2024" s="74">
        <f t="shared" si="159"/>
        <v>0.11275561916</v>
      </c>
      <c r="G2024" s="75">
        <v>6.8991222000000005E-2</v>
      </c>
      <c r="H2024" s="43">
        <v>2.1313914E-3</v>
      </c>
      <c r="I2024" s="43">
        <v>0.19632092000000001</v>
      </c>
      <c r="J2024" s="43">
        <v>1.1502914E-2</v>
      </c>
      <c r="K2024" s="43">
        <v>3.9841903999999996E-3</v>
      </c>
      <c r="L2024" s="43">
        <v>1.3195030000000001E-3</v>
      </c>
      <c r="M2024" s="43">
        <v>7.3716099999999998E-3</v>
      </c>
      <c r="N2024" s="43">
        <v>0.51928478</v>
      </c>
      <c r="O2024" s="43">
        <v>2.8303306E-4</v>
      </c>
      <c r="P2024" s="43">
        <v>2.5473778999999998E-2</v>
      </c>
      <c r="Q2024" s="43">
        <v>1.1665581000000001E-3</v>
      </c>
      <c r="R2024" s="43">
        <v>5.4716326000000003E-2</v>
      </c>
      <c r="S2024" s="43">
        <v>3.1115923E-2</v>
      </c>
      <c r="U2024" s="77">
        <f t="shared" si="160"/>
        <v>0.59475191379310344</v>
      </c>
    </row>
    <row r="2025" spans="1:21">
      <c r="A2025" s="41" t="s">
        <v>33</v>
      </c>
      <c r="B2025" s="41" t="s">
        <v>3507</v>
      </c>
      <c r="C2025" s="74">
        <f t="shared" si="156"/>
        <v>1.53164094548</v>
      </c>
      <c r="D2025" s="74">
        <f t="shared" si="157"/>
        <v>2.6333625229999998E-2</v>
      </c>
      <c r="E2025" s="74">
        <f t="shared" si="158"/>
        <v>1.2731079036999999</v>
      </c>
      <c r="F2025" s="74">
        <f t="shared" si="159"/>
        <v>0.12187036655</v>
      </c>
      <c r="G2025" s="75">
        <v>0.11032905</v>
      </c>
      <c r="H2025" s="43">
        <v>2.3886337000000001E-3</v>
      </c>
      <c r="I2025" s="43">
        <v>0.44454888999999997</v>
      </c>
      <c r="J2025" s="43">
        <v>9.8359990999999994E-3</v>
      </c>
      <c r="K2025" s="43">
        <v>3.1544716E-3</v>
      </c>
      <c r="L2025" s="43">
        <v>9.8777353E-4</v>
      </c>
      <c r="M2025" s="43">
        <v>1.2355381E-2</v>
      </c>
      <c r="N2025" s="43">
        <v>0.82617037999999998</v>
      </c>
      <c r="O2025" s="43">
        <v>2.2933795E-4</v>
      </c>
      <c r="P2025" s="43">
        <v>1.7015789999999999E-2</v>
      </c>
      <c r="Q2025" s="43">
        <v>1.1286966E-3</v>
      </c>
      <c r="R2025" s="43">
        <v>5.8436767000000001E-2</v>
      </c>
      <c r="S2025" s="43">
        <v>4.5059775000000003E-2</v>
      </c>
      <c r="U2025" s="77">
        <f t="shared" si="160"/>
        <v>0.95111249999999992</v>
      </c>
    </row>
    <row r="2026" spans="1:21">
      <c r="A2026" s="41" t="s">
        <v>33</v>
      </c>
      <c r="B2026" s="41" t="s">
        <v>3508</v>
      </c>
      <c r="C2026" s="74">
        <f t="shared" si="156"/>
        <v>0.43095890923999997</v>
      </c>
      <c r="D2026" s="74">
        <f t="shared" si="157"/>
        <v>1.35768703E-2</v>
      </c>
      <c r="E2026" s="74">
        <f t="shared" si="158"/>
        <v>0.32224720559999998</v>
      </c>
      <c r="F2026" s="74">
        <f t="shared" si="159"/>
        <v>5.9365215339999999E-2</v>
      </c>
      <c r="G2026" s="75">
        <v>3.5769618000000003E-2</v>
      </c>
      <c r="H2026" s="43">
        <v>1.2695455999999999E-3</v>
      </c>
      <c r="I2026" s="43">
        <v>0.13078379000000001</v>
      </c>
      <c r="J2026" s="43">
        <v>5.2533511000000003E-3</v>
      </c>
      <c r="K2026" s="43">
        <v>1.9261634E-3</v>
      </c>
      <c r="L2026" s="43">
        <v>1.0011193000000001E-3</v>
      </c>
      <c r="M2026" s="43">
        <v>5.3962365000000002E-3</v>
      </c>
      <c r="N2026" s="43">
        <v>0.19019386999999999</v>
      </c>
      <c r="O2026" s="43">
        <v>1.3139288000000001E-4</v>
      </c>
      <c r="P2026" s="43">
        <v>1.1370158E-2</v>
      </c>
      <c r="Q2026" s="43">
        <v>7.7865146E-4</v>
      </c>
      <c r="R2026" s="43">
        <v>2.9505599E-2</v>
      </c>
      <c r="S2026" s="43">
        <v>1.7579414000000002E-2</v>
      </c>
      <c r="U2026" s="77">
        <f t="shared" si="160"/>
        <v>0.308358775862069</v>
      </c>
    </row>
    <row r="2027" spans="1:21">
      <c r="A2027" s="41" t="s">
        <v>33</v>
      </c>
      <c r="B2027" s="41" t="s">
        <v>3509</v>
      </c>
      <c r="C2027" s="74">
        <f t="shared" si="156"/>
        <v>1.3384383684100001</v>
      </c>
      <c r="D2027" s="74">
        <f t="shared" si="157"/>
        <v>3.5741613899999997E-2</v>
      </c>
      <c r="E2027" s="74">
        <f t="shared" si="158"/>
        <v>1.074996056</v>
      </c>
      <c r="F2027" s="74">
        <f t="shared" si="159"/>
        <v>9.7646138510000008E-2</v>
      </c>
      <c r="G2027" s="75">
        <v>0.13005456000000001</v>
      </c>
      <c r="H2027" s="43">
        <v>3.0153659999999998E-3</v>
      </c>
      <c r="I2027" s="43">
        <v>0.36456051</v>
      </c>
      <c r="J2027" s="43">
        <v>1.0837258000000001E-2</v>
      </c>
      <c r="K2027" s="43">
        <v>3.6067440999999999E-3</v>
      </c>
      <c r="L2027" s="43">
        <v>2.9378448000000001E-3</v>
      </c>
      <c r="M2027" s="43">
        <v>1.8359766999999999E-2</v>
      </c>
      <c r="N2027" s="43">
        <v>0.70742017999999995</v>
      </c>
      <c r="O2027" s="43">
        <v>2.4077290999999999E-4</v>
      </c>
      <c r="P2027" s="43">
        <v>2.154174E-2</v>
      </c>
      <c r="Q2027" s="43">
        <v>1.8782946E-3</v>
      </c>
      <c r="R2027" s="43">
        <v>4.1281366E-2</v>
      </c>
      <c r="S2027" s="43">
        <v>3.2703965000000002E-2</v>
      </c>
      <c r="U2027" s="77">
        <f t="shared" si="160"/>
        <v>1.1211600000000002</v>
      </c>
    </row>
    <row r="2028" spans="1:21">
      <c r="A2028" s="41" t="s">
        <v>33</v>
      </c>
      <c r="B2028" s="41" t="s">
        <v>3510</v>
      </c>
      <c r="C2028" s="74">
        <f t="shared" si="156"/>
        <v>0.87483530634000017</v>
      </c>
      <c r="D2028" s="74">
        <f t="shared" si="157"/>
        <v>1.8153835550000001E-2</v>
      </c>
      <c r="E2028" s="74">
        <f t="shared" si="158"/>
        <v>0.72828498370000005</v>
      </c>
      <c r="F2028" s="74">
        <f t="shared" si="159"/>
        <v>8.0249533090000005E-2</v>
      </c>
      <c r="G2028" s="75">
        <v>4.8146953999999999E-2</v>
      </c>
      <c r="H2028" s="43">
        <v>1.6540236999999999E-3</v>
      </c>
      <c r="I2028" s="43">
        <v>0.17430308</v>
      </c>
      <c r="J2028" s="43">
        <v>7.1006932E-3</v>
      </c>
      <c r="K2028" s="43">
        <v>2.5172800999999998E-3</v>
      </c>
      <c r="L2028" s="43">
        <v>9.3218724999999999E-4</v>
      </c>
      <c r="M2028" s="43">
        <v>7.6036749999999998E-3</v>
      </c>
      <c r="N2028" s="43">
        <v>0.55232787999999999</v>
      </c>
      <c r="O2028" s="43">
        <v>1.7616473000000001E-4</v>
      </c>
      <c r="P2028" s="43">
        <v>1.4994502999999999E-2</v>
      </c>
      <c r="Q2028" s="43">
        <v>9.793773600000001E-4</v>
      </c>
      <c r="R2028" s="43">
        <v>4.0363821000000001E-2</v>
      </c>
      <c r="S2028" s="43">
        <v>2.3735666999999998E-2</v>
      </c>
      <c r="U2028" s="77">
        <f t="shared" si="160"/>
        <v>0.41505994827586201</v>
      </c>
    </row>
    <row r="2029" spans="1:21">
      <c r="A2029" s="41" t="s">
        <v>33</v>
      </c>
      <c r="B2029" s="41" t="s">
        <v>3511</v>
      </c>
      <c r="C2029" s="74">
        <f t="shared" si="156"/>
        <v>2.9762649647599995</v>
      </c>
      <c r="D2029" s="74">
        <f t="shared" si="157"/>
        <v>3.4124284009999999E-2</v>
      </c>
      <c r="E2029" s="74">
        <f t="shared" si="158"/>
        <v>2.7676988754999998</v>
      </c>
      <c r="F2029" s="74">
        <f t="shared" si="159"/>
        <v>9.9798810250000008E-2</v>
      </c>
      <c r="G2029" s="75">
        <v>7.4642995000000004E-2</v>
      </c>
      <c r="H2029" s="43">
        <v>2.9597055000000001E-3</v>
      </c>
      <c r="I2029" s="43">
        <v>0.24779857</v>
      </c>
      <c r="J2029" s="43">
        <v>1.0960223999999999E-2</v>
      </c>
      <c r="K2029" s="43">
        <v>3.5559615E-3</v>
      </c>
      <c r="L2029" s="43">
        <v>9.0767351000000003E-4</v>
      </c>
      <c r="M2029" s="43">
        <v>1.8700425E-2</v>
      </c>
      <c r="N2029" s="43">
        <v>2.5169405999999999</v>
      </c>
      <c r="O2029" s="43">
        <v>2.5260775E-4</v>
      </c>
      <c r="P2029" s="43">
        <v>2.2023582999999999E-2</v>
      </c>
      <c r="Q2029" s="43">
        <v>1.6949445E-3</v>
      </c>
      <c r="R2029" s="43">
        <v>4.4700765000000003E-2</v>
      </c>
      <c r="S2029" s="43">
        <v>3.1126910000000001E-2</v>
      </c>
      <c r="U2029" s="77">
        <f t="shared" si="160"/>
        <v>0.64347409482758622</v>
      </c>
    </row>
    <row r="2030" spans="1:21">
      <c r="A2030" s="41" t="s">
        <v>33</v>
      </c>
      <c r="B2030" s="41" t="s">
        <v>3512</v>
      </c>
      <c r="C2030" s="74">
        <f t="shared" si="156"/>
        <v>5.21944880635</v>
      </c>
      <c r="D2030" s="74">
        <f t="shared" si="157"/>
        <v>4.1595665300000001E-2</v>
      </c>
      <c r="E2030" s="74">
        <f t="shared" si="158"/>
        <v>4.9882472695999995</v>
      </c>
      <c r="F2030" s="74">
        <f t="shared" si="159"/>
        <v>0.11566649344999999</v>
      </c>
      <c r="G2030" s="75">
        <v>7.3939378E-2</v>
      </c>
      <c r="H2030" s="43">
        <v>3.3657696E-3</v>
      </c>
      <c r="I2030" s="43">
        <v>0.26394529999999999</v>
      </c>
      <c r="J2030" s="43">
        <v>7.5595929000000003E-3</v>
      </c>
      <c r="K2030" s="43">
        <v>2.9208254999999999E-3</v>
      </c>
      <c r="L2030" s="43">
        <v>1.5546649E-3</v>
      </c>
      <c r="M2030" s="43">
        <v>2.9560581999999998E-2</v>
      </c>
      <c r="N2030" s="43">
        <v>4.7209361999999997</v>
      </c>
      <c r="O2030" s="43">
        <v>2.0462715E-4</v>
      </c>
      <c r="P2030" s="43">
        <v>1.3781384000000001E-2</v>
      </c>
      <c r="Q2030" s="43">
        <v>1.9085763E-3</v>
      </c>
      <c r="R2030" s="43">
        <v>4.6361131E-2</v>
      </c>
      <c r="S2030" s="43">
        <v>5.3410775000000001E-2</v>
      </c>
      <c r="U2030" s="77">
        <f t="shared" si="160"/>
        <v>0.63740843103448275</v>
      </c>
    </row>
    <row r="2031" spans="1:21">
      <c r="A2031" s="41" t="s">
        <v>33</v>
      </c>
      <c r="B2031" s="41" t="s">
        <v>3513</v>
      </c>
      <c r="C2031" s="74">
        <f t="shared" si="156"/>
        <v>0.22031041792799999</v>
      </c>
      <c r="D2031" s="74">
        <f t="shared" si="157"/>
        <v>5.0261707580000004E-3</v>
      </c>
      <c r="E2031" s="74">
        <f t="shared" si="158"/>
        <v>0.15872730722</v>
      </c>
      <c r="F2031" s="74">
        <f t="shared" si="159"/>
        <v>3.3338884950000001E-2</v>
      </c>
      <c r="G2031" s="75">
        <v>2.3218055000000001E-2</v>
      </c>
      <c r="H2031" s="43">
        <v>5.1659822000000005E-4</v>
      </c>
      <c r="I2031" s="43">
        <v>5.3513578999999999E-2</v>
      </c>
      <c r="J2031" s="43">
        <v>2.6726836000000001E-3</v>
      </c>
      <c r="K2031" s="43">
        <v>9.6495032999999999E-4</v>
      </c>
      <c r="L2031" s="43">
        <v>6.7633127999999998E-5</v>
      </c>
      <c r="M2031" s="43">
        <v>1.3209037E-3</v>
      </c>
      <c r="N2031" s="43">
        <v>0.10469713</v>
      </c>
      <c r="O2031" s="43">
        <v>6.8992890000000001E-5</v>
      </c>
      <c r="P2031" s="43">
        <v>5.5180181999999996E-3</v>
      </c>
      <c r="Q2031" s="43">
        <v>2.6186485999999998E-4</v>
      </c>
      <c r="R2031" s="43">
        <v>1.0651781000000001E-2</v>
      </c>
      <c r="S2031" s="43">
        <v>1.6838228E-2</v>
      </c>
      <c r="U2031" s="77">
        <f t="shared" si="160"/>
        <v>0.20015564655172413</v>
      </c>
    </row>
    <row r="2032" spans="1:21">
      <c r="A2032" s="41" t="s">
        <v>33</v>
      </c>
      <c r="B2032" s="41" t="s">
        <v>3514</v>
      </c>
      <c r="C2032" s="74">
        <f t="shared" si="156"/>
        <v>1.6902903718</v>
      </c>
      <c r="D2032" s="74">
        <f t="shared" si="157"/>
        <v>3.8562351889999999E-2</v>
      </c>
      <c r="E2032" s="74">
        <f t="shared" si="158"/>
        <v>1.2178055029000001</v>
      </c>
      <c r="F2032" s="74">
        <f t="shared" si="159"/>
        <v>0.25578634701000003</v>
      </c>
      <c r="G2032" s="75">
        <v>0.17813617000000001</v>
      </c>
      <c r="H2032" s="43">
        <v>3.9635028999999997E-3</v>
      </c>
      <c r="I2032" s="43">
        <v>0.41057289000000002</v>
      </c>
      <c r="J2032" s="43">
        <v>2.0505663E-2</v>
      </c>
      <c r="K2032" s="43">
        <v>7.4034004000000002E-3</v>
      </c>
      <c r="L2032" s="43">
        <v>5.1890249000000001E-4</v>
      </c>
      <c r="M2032" s="43">
        <v>1.0134386E-2</v>
      </c>
      <c r="N2032" s="43">
        <v>0.80326911000000001</v>
      </c>
      <c r="O2032" s="43">
        <v>5.2933500999999999E-4</v>
      </c>
      <c r="P2032" s="43">
        <v>4.2335959999999999E-2</v>
      </c>
      <c r="Q2032" s="43">
        <v>2.0091089999999998E-3</v>
      </c>
      <c r="R2032" s="43">
        <v>8.1723793000000003E-2</v>
      </c>
      <c r="S2032" s="43">
        <v>0.12918815</v>
      </c>
      <c r="U2032" s="77">
        <f t="shared" si="160"/>
        <v>1.5356566379310346</v>
      </c>
    </row>
    <row r="2033" spans="1:21">
      <c r="B2033" s="81" t="s">
        <v>3515</v>
      </c>
      <c r="C2033" s="76"/>
      <c r="D2033" s="76"/>
      <c r="E2033" s="76"/>
      <c r="F2033" s="76"/>
      <c r="G2033" s="79"/>
      <c r="H2033" s="80"/>
      <c r="I2033" s="80"/>
      <c r="J2033" s="80"/>
      <c r="K2033" s="80"/>
      <c r="L2033" s="80"/>
      <c r="M2033" s="80"/>
      <c r="N2033" s="80"/>
      <c r="O2033" s="80"/>
      <c r="P2033" s="80"/>
      <c r="Q2033" s="80"/>
      <c r="R2033" s="80"/>
      <c r="S2033" s="80"/>
      <c r="U2033" s="78"/>
    </row>
    <row r="2034" spans="1:21">
      <c r="A2034" s="41" t="s">
        <v>33</v>
      </c>
      <c r="B2034" s="41" t="s">
        <v>3516</v>
      </c>
      <c r="C2034" s="74">
        <f t="shared" si="156"/>
        <v>3.2275505337099997</v>
      </c>
      <c r="D2034" s="74">
        <f t="shared" si="157"/>
        <v>5.4022539799999998E-2</v>
      </c>
      <c r="E2034" s="74">
        <f t="shared" si="158"/>
        <v>2.7978079204999999</v>
      </c>
      <c r="F2034" s="74">
        <f t="shared" si="159"/>
        <v>0.15229135341</v>
      </c>
      <c r="G2034" s="75">
        <v>0.22342872</v>
      </c>
      <c r="H2034" s="43">
        <v>6.1692105000000002E-3</v>
      </c>
      <c r="I2034" s="43">
        <v>0.48465331</v>
      </c>
      <c r="J2034" s="43">
        <v>1.2901569999999999E-2</v>
      </c>
      <c r="K2034" s="43">
        <v>3.1343178E-3</v>
      </c>
      <c r="L2034" s="43">
        <v>6.1310160000000004E-3</v>
      </c>
      <c r="M2034" s="43">
        <v>3.1855636E-2</v>
      </c>
      <c r="N2034" s="43">
        <v>2.3069853999999999</v>
      </c>
      <c r="O2034" s="43">
        <v>2.4210040999999999E-4</v>
      </c>
      <c r="P2034" s="43">
        <v>2.2108230999999999E-2</v>
      </c>
      <c r="Q2034" s="43">
        <v>2.2435010000000002E-3</v>
      </c>
      <c r="R2034" s="43">
        <v>4.2842011999999999E-2</v>
      </c>
      <c r="S2034" s="43">
        <v>8.4855508999999996E-2</v>
      </c>
      <c r="U2034" s="77">
        <f t="shared" si="160"/>
        <v>1.9261096551724137</v>
      </c>
    </row>
    <row r="2035" spans="1:21">
      <c r="A2035" s="41" t="s">
        <v>33</v>
      </c>
      <c r="B2035" s="41" t="s">
        <v>3517</v>
      </c>
      <c r="C2035" s="74">
        <f t="shared" si="156"/>
        <v>3.1481610654799996</v>
      </c>
      <c r="D2035" s="74">
        <f t="shared" si="157"/>
        <v>3.9058835099999994E-2</v>
      </c>
      <c r="E2035" s="74">
        <f t="shared" si="158"/>
        <v>2.6502478863999999</v>
      </c>
      <c r="F2035" s="74">
        <f t="shared" si="159"/>
        <v>0.15718285397999998</v>
      </c>
      <c r="G2035" s="75">
        <v>0.30167148999999999</v>
      </c>
      <c r="H2035" s="43">
        <v>6.9870564000000003E-3</v>
      </c>
      <c r="I2035" s="43">
        <v>0.34426493000000002</v>
      </c>
      <c r="J2035" s="43">
        <v>1.4671818999999999E-2</v>
      </c>
      <c r="K2035" s="43">
        <v>3.7426099999999999E-3</v>
      </c>
      <c r="L2035" s="43">
        <v>1.6676091000000001E-3</v>
      </c>
      <c r="M2035" s="43">
        <v>1.8976797E-2</v>
      </c>
      <c r="N2035" s="43">
        <v>2.2989959</v>
      </c>
      <c r="O2035" s="43">
        <v>2.6215628000000001E-4</v>
      </c>
      <c r="P2035" s="43">
        <v>2.5475094E-2</v>
      </c>
      <c r="Q2035" s="43">
        <v>2.3891857000000001E-3</v>
      </c>
      <c r="R2035" s="43">
        <v>5.0228977000000001E-2</v>
      </c>
      <c r="S2035" s="43">
        <v>7.8827440999999998E-2</v>
      </c>
      <c r="U2035" s="77">
        <f t="shared" si="160"/>
        <v>2.6006162931034482</v>
      </c>
    </row>
    <row r="2036" spans="1:21">
      <c r="A2036" s="41" t="s">
        <v>33</v>
      </c>
      <c r="B2036" s="41" t="s">
        <v>3518</v>
      </c>
      <c r="C2036" s="74">
        <f t="shared" si="156"/>
        <v>5.26303587566</v>
      </c>
      <c r="D2036" s="74">
        <f t="shared" si="157"/>
        <v>4.4395722999999998E-2</v>
      </c>
      <c r="E2036" s="74">
        <f t="shared" si="158"/>
        <v>4.8653413419000007</v>
      </c>
      <c r="F2036" s="74">
        <f t="shared" si="159"/>
        <v>0.25995018976000001</v>
      </c>
      <c r="G2036" s="75">
        <v>9.3348621000000007E-2</v>
      </c>
      <c r="H2036" s="43">
        <v>7.7220719000000004E-3</v>
      </c>
      <c r="I2036" s="43">
        <v>0.34915517000000001</v>
      </c>
      <c r="J2036" s="43">
        <v>1.4553328000000001E-2</v>
      </c>
      <c r="K2036" s="43">
        <v>3.3917518E-3</v>
      </c>
      <c r="L2036" s="43">
        <v>1.3507172E-3</v>
      </c>
      <c r="M2036" s="43">
        <v>2.5099926000000002E-2</v>
      </c>
      <c r="N2036" s="43">
        <v>4.5084641000000003</v>
      </c>
      <c r="O2036" s="43">
        <v>3.6045595999999999E-4</v>
      </c>
      <c r="P2036" s="43">
        <v>2.4427106000000001E-2</v>
      </c>
      <c r="Q2036" s="43">
        <v>3.1270567999999999E-3</v>
      </c>
      <c r="R2036" s="43">
        <v>4.6071110999999998E-2</v>
      </c>
      <c r="S2036" s="43">
        <v>0.18596446</v>
      </c>
      <c r="U2036" s="77">
        <f t="shared" si="160"/>
        <v>0.80472949137931038</v>
      </c>
    </row>
    <row r="2037" spans="1:21">
      <c r="A2037" s="41" t="s">
        <v>33</v>
      </c>
      <c r="B2037" s="41" t="s">
        <v>3519</v>
      </c>
      <c r="C2037" s="74">
        <f t="shared" si="156"/>
        <v>1.57644231235</v>
      </c>
      <c r="D2037" s="74">
        <f t="shared" si="157"/>
        <v>2.5168825499999999E-2</v>
      </c>
      <c r="E2037" s="74">
        <f t="shared" si="158"/>
        <v>1.4155841709000001</v>
      </c>
      <c r="F2037" s="74">
        <f t="shared" si="159"/>
        <v>6.5435675949999994E-2</v>
      </c>
      <c r="G2037" s="75">
        <v>7.0253640000000006E-2</v>
      </c>
      <c r="H2037" s="43">
        <v>3.1098009000000001E-3</v>
      </c>
      <c r="I2037" s="43">
        <v>0.20531957000000001</v>
      </c>
      <c r="J2037" s="43">
        <v>9.9796300999999994E-3</v>
      </c>
      <c r="K2037" s="43">
        <v>2.1175098999999999E-3</v>
      </c>
      <c r="L2037" s="43">
        <v>1.8127025E-3</v>
      </c>
      <c r="M2037" s="43">
        <v>1.1258983E-2</v>
      </c>
      <c r="N2037" s="43">
        <v>1.2071548000000001</v>
      </c>
      <c r="O2037" s="43">
        <v>1.3583814999999999E-4</v>
      </c>
      <c r="P2037" s="43">
        <v>2.0860536999999998E-2</v>
      </c>
      <c r="Q2037" s="43">
        <v>1.2128018E-3</v>
      </c>
      <c r="R2037" s="43">
        <v>2.4887573E-2</v>
      </c>
      <c r="S2037" s="43">
        <v>1.8338925999999998E-2</v>
      </c>
      <c r="U2037" s="77">
        <f t="shared" si="160"/>
        <v>0.6056348275862069</v>
      </c>
    </row>
    <row r="2038" spans="1:21">
      <c r="A2038" s="41" t="s">
        <v>33</v>
      </c>
      <c r="B2038" s="41" t="s">
        <v>3520</v>
      </c>
      <c r="C2038" s="74">
        <f t="shared" si="156"/>
        <v>4.1720997843000003</v>
      </c>
      <c r="D2038" s="74">
        <f t="shared" si="157"/>
        <v>4.6570716090000006E-2</v>
      </c>
      <c r="E2038" s="74">
        <f t="shared" si="158"/>
        <v>3.2134314196</v>
      </c>
      <c r="F2038" s="74">
        <f t="shared" si="159"/>
        <v>0.20143989861</v>
      </c>
      <c r="G2038" s="75">
        <v>0.71065774999999998</v>
      </c>
      <c r="H2038" s="43">
        <v>7.6260395999999996E-3</v>
      </c>
      <c r="I2038" s="43">
        <v>0.43334708</v>
      </c>
      <c r="J2038" s="43">
        <v>2.1320047000000002E-2</v>
      </c>
      <c r="K2038" s="43">
        <v>5.8664803E-3</v>
      </c>
      <c r="L2038" s="43">
        <v>9.9431178999999999E-4</v>
      </c>
      <c r="M2038" s="43">
        <v>1.8389876999999999E-2</v>
      </c>
      <c r="N2038" s="43">
        <v>2.7724582999999998</v>
      </c>
      <c r="O2038" s="43">
        <v>3.7492310999999998E-4</v>
      </c>
      <c r="P2038" s="43">
        <v>3.9488531E-2</v>
      </c>
      <c r="Q2038" s="43">
        <v>2.7071615000000002E-3</v>
      </c>
      <c r="R2038" s="43">
        <v>8.2710048999999994E-2</v>
      </c>
      <c r="S2038" s="43">
        <v>7.6159234000000006E-2</v>
      </c>
      <c r="U2038" s="77">
        <f t="shared" si="160"/>
        <v>6.1263599137931033</v>
      </c>
    </row>
    <row r="2039" spans="1:21">
      <c r="A2039" s="41" t="s">
        <v>33</v>
      </c>
      <c r="B2039" s="41" t="s">
        <v>3521</v>
      </c>
      <c r="C2039" s="74">
        <f t="shared" si="156"/>
        <v>1.8299732230899999</v>
      </c>
      <c r="D2039" s="74">
        <f t="shared" si="157"/>
        <v>2.7974098900000001E-2</v>
      </c>
      <c r="E2039" s="74">
        <f t="shared" si="158"/>
        <v>1.6744613370000001</v>
      </c>
      <c r="F2039" s="74">
        <f t="shared" si="159"/>
        <v>7.0593639190000002E-2</v>
      </c>
      <c r="G2039" s="75">
        <v>5.6944148E-2</v>
      </c>
      <c r="H2039" s="43">
        <v>2.0998570000000001E-3</v>
      </c>
      <c r="I2039" s="43">
        <v>0.23761278</v>
      </c>
      <c r="J2039" s="43">
        <v>7.7158163999999996E-3</v>
      </c>
      <c r="K2039" s="43">
        <v>2.2532247000000001E-3</v>
      </c>
      <c r="L2039" s="43">
        <v>2.3113378E-3</v>
      </c>
      <c r="M2039" s="43">
        <v>1.5693720000000001E-2</v>
      </c>
      <c r="N2039" s="43">
        <v>1.4347487000000001</v>
      </c>
      <c r="O2039" s="43">
        <v>1.5201259000000001E-4</v>
      </c>
      <c r="P2039" s="43">
        <v>1.6392734999999999E-2</v>
      </c>
      <c r="Q2039" s="43">
        <v>1.2710586E-3</v>
      </c>
      <c r="R2039" s="43">
        <v>2.985092E-2</v>
      </c>
      <c r="S2039" s="43">
        <v>2.2926913E-2</v>
      </c>
      <c r="U2039" s="77">
        <f t="shared" si="160"/>
        <v>0.49089782758620687</v>
      </c>
    </row>
    <row r="2040" spans="1:21">
      <c r="A2040" s="41" t="s">
        <v>33</v>
      </c>
      <c r="B2040" s="41" t="s">
        <v>3522</v>
      </c>
      <c r="C2040" s="74">
        <f t="shared" si="156"/>
        <v>1.5716835865500001</v>
      </c>
      <c r="D2040" s="74">
        <f t="shared" si="157"/>
        <v>2.91471266E-2</v>
      </c>
      <c r="E2040" s="74">
        <f t="shared" si="158"/>
        <v>1.3794541848000001</v>
      </c>
      <c r="F2040" s="74">
        <f t="shared" si="159"/>
        <v>8.8831400149999989E-2</v>
      </c>
      <c r="G2040" s="75">
        <v>7.4250874999999994E-2</v>
      </c>
      <c r="H2040" s="43">
        <v>3.4973548000000001E-3</v>
      </c>
      <c r="I2040" s="43">
        <v>0.26120473</v>
      </c>
      <c r="J2040" s="43">
        <v>1.0713797000000001E-2</v>
      </c>
      <c r="K2040" s="43">
        <v>2.8393289999999998E-3</v>
      </c>
      <c r="L2040" s="43">
        <v>1.8007906E-3</v>
      </c>
      <c r="M2040" s="43">
        <v>1.379321E-2</v>
      </c>
      <c r="N2040" s="43">
        <v>1.1147521</v>
      </c>
      <c r="O2040" s="43">
        <v>1.9083585E-4</v>
      </c>
      <c r="P2040" s="43">
        <v>2.1231383999999999E-2</v>
      </c>
      <c r="Q2040" s="43">
        <v>1.4308613E-3</v>
      </c>
      <c r="R2040" s="43">
        <v>3.7242916000000001E-2</v>
      </c>
      <c r="S2040" s="43">
        <v>2.8735403E-2</v>
      </c>
      <c r="U2040" s="77">
        <f t="shared" si="160"/>
        <v>0.64009374999999991</v>
      </c>
    </row>
    <row r="2041" spans="1:21">
      <c r="A2041" s="41" t="s">
        <v>33</v>
      </c>
      <c r="B2041" s="41" t="s">
        <v>3523</v>
      </c>
      <c r="C2041" s="74">
        <f t="shared" si="156"/>
        <v>1.4119739845399999</v>
      </c>
      <c r="D2041" s="74">
        <f t="shared" si="157"/>
        <v>2.6564267000000003E-2</v>
      </c>
      <c r="E2041" s="74">
        <f t="shared" si="158"/>
        <v>1.2183810797000001</v>
      </c>
      <c r="F2041" s="74">
        <f t="shared" si="159"/>
        <v>9.5130936840000013E-2</v>
      </c>
      <c r="G2041" s="75">
        <v>7.1897700999999994E-2</v>
      </c>
      <c r="H2041" s="43">
        <v>2.8546597000000001E-3</v>
      </c>
      <c r="I2041" s="43">
        <v>0.20932622000000001</v>
      </c>
      <c r="J2041" s="43">
        <v>1.0151833000000001E-2</v>
      </c>
      <c r="K2041" s="43">
        <v>2.9218938999999999E-3</v>
      </c>
      <c r="L2041" s="43">
        <v>1.6689961000000001E-3</v>
      </c>
      <c r="M2041" s="43">
        <v>1.1821544E-2</v>
      </c>
      <c r="N2041" s="43">
        <v>1.0062002000000001</v>
      </c>
      <c r="O2041" s="43">
        <v>2.0318474E-4</v>
      </c>
      <c r="P2041" s="43">
        <v>2.2267149E-2</v>
      </c>
      <c r="Q2041" s="43">
        <v>1.6000041E-3</v>
      </c>
      <c r="R2041" s="43">
        <v>3.7678145000000003E-2</v>
      </c>
      <c r="S2041" s="43">
        <v>3.3382453999999999E-2</v>
      </c>
      <c r="U2041" s="77">
        <f t="shared" si="160"/>
        <v>0.6198077672413792</v>
      </c>
    </row>
    <row r="2042" spans="1:21">
      <c r="A2042" s="41" t="s">
        <v>33</v>
      </c>
      <c r="B2042" s="41" t="s">
        <v>3524</v>
      </c>
      <c r="C2042" s="74">
        <f t="shared" si="156"/>
        <v>4.7093708623399992</v>
      </c>
      <c r="D2042" s="74">
        <f t="shared" si="157"/>
        <v>4.3570707700000003E-2</v>
      </c>
      <c r="E2042" s="74">
        <f t="shared" si="158"/>
        <v>4.4554040479000001</v>
      </c>
      <c r="F2042" s="74">
        <f t="shared" si="159"/>
        <v>0.11959478674</v>
      </c>
      <c r="G2042" s="75">
        <v>9.0801320000000005E-2</v>
      </c>
      <c r="H2042" s="43">
        <v>3.5571678999999998E-3</v>
      </c>
      <c r="I2042" s="43">
        <v>0.25195378000000002</v>
      </c>
      <c r="J2042" s="43">
        <v>1.2481745000000001E-2</v>
      </c>
      <c r="K2042" s="43">
        <v>3.3035426999999998E-3</v>
      </c>
      <c r="L2042" s="43">
        <v>1.4225150000000001E-3</v>
      </c>
      <c r="M2042" s="43">
        <v>2.6362904999999999E-2</v>
      </c>
      <c r="N2042" s="43">
        <v>4.1998930999999997</v>
      </c>
      <c r="O2042" s="43">
        <v>2.0326894E-4</v>
      </c>
      <c r="P2042" s="43">
        <v>2.2660807000000002E-2</v>
      </c>
      <c r="Q2042" s="43">
        <v>1.8761418000000001E-3</v>
      </c>
      <c r="R2042" s="43">
        <v>4.5312511999999999E-2</v>
      </c>
      <c r="S2042" s="43">
        <v>4.9542057E-2</v>
      </c>
      <c r="U2042" s="77">
        <f t="shared" si="160"/>
        <v>0.78276999999999997</v>
      </c>
    </row>
    <row r="2043" spans="1:21">
      <c r="B2043" s="81" t="s">
        <v>3525</v>
      </c>
      <c r="C2043" s="76"/>
      <c r="D2043" s="76"/>
      <c r="E2043" s="76"/>
      <c r="F2043" s="76"/>
      <c r="G2043" s="79"/>
      <c r="H2043" s="80"/>
      <c r="I2043" s="80"/>
      <c r="J2043" s="80"/>
      <c r="K2043" s="80"/>
      <c r="L2043" s="80"/>
      <c r="M2043" s="80"/>
      <c r="N2043" s="80"/>
      <c r="O2043" s="80"/>
      <c r="P2043" s="80"/>
      <c r="Q2043" s="80"/>
      <c r="R2043" s="80"/>
      <c r="S2043" s="80"/>
      <c r="U2043" s="78"/>
    </row>
    <row r="2044" spans="1:21">
      <c r="A2044" s="41" t="s">
        <v>33</v>
      </c>
      <c r="B2044" s="41" t="s">
        <v>3526</v>
      </c>
      <c r="C2044" s="74">
        <f t="shared" si="156"/>
        <v>4.585059773837</v>
      </c>
      <c r="D2044" s="74">
        <f t="shared" si="157"/>
        <v>1.4424600112000001E-2</v>
      </c>
      <c r="E2044" s="74">
        <f t="shared" si="158"/>
        <v>4.54198982629</v>
      </c>
      <c r="F2044" s="74">
        <f t="shared" si="159"/>
        <v>1.6252923435E-2</v>
      </c>
      <c r="G2044" s="75">
        <v>1.2392424000000001E-2</v>
      </c>
      <c r="H2044" s="43">
        <v>7.0435229000000003E-4</v>
      </c>
      <c r="I2044" s="43">
        <v>4.5515373999999997E-2</v>
      </c>
      <c r="J2044" s="43">
        <v>1.8714252E-3</v>
      </c>
      <c r="K2044" s="43">
        <v>6.5648571000000004E-4</v>
      </c>
      <c r="L2044" s="43">
        <v>7.8844201999999999E-5</v>
      </c>
      <c r="M2044" s="43">
        <v>1.1817845E-2</v>
      </c>
      <c r="N2044" s="43">
        <v>4.4957700999999997</v>
      </c>
      <c r="O2044" s="43">
        <v>4.2338454999999998E-5</v>
      </c>
      <c r="P2044" s="43">
        <v>3.7801932999999999E-3</v>
      </c>
      <c r="Q2044" s="43">
        <v>5.3678158000000002E-4</v>
      </c>
      <c r="R2044" s="43">
        <v>6.4431219999999999E-3</v>
      </c>
      <c r="S2044" s="43">
        <v>5.4504881000000003E-3</v>
      </c>
      <c r="U2044" s="77">
        <f t="shared" si="160"/>
        <v>0.10683124137931034</v>
      </c>
    </row>
    <row r="2045" spans="1:21">
      <c r="A2045" s="41" t="s">
        <v>33</v>
      </c>
      <c r="B2045" s="41" t="s">
        <v>3527</v>
      </c>
      <c r="C2045" s="74">
        <f t="shared" si="156"/>
        <v>0.19221267409599999</v>
      </c>
      <c r="D2045" s="74">
        <f t="shared" si="157"/>
        <v>1.9507744529999999E-3</v>
      </c>
      <c r="E2045" s="74">
        <f t="shared" si="158"/>
        <v>0.17319421841999999</v>
      </c>
      <c r="F2045" s="74">
        <f t="shared" si="159"/>
        <v>7.5463937229999995E-3</v>
      </c>
      <c r="G2045" s="75">
        <v>9.5212874999999995E-3</v>
      </c>
      <c r="H2045" s="43">
        <v>2.3457341999999999E-4</v>
      </c>
      <c r="I2045" s="43">
        <v>5.3495905000000003E-2</v>
      </c>
      <c r="J2045" s="43">
        <v>1.0688806999999999E-3</v>
      </c>
      <c r="K2045" s="43">
        <v>3.1337649999999998E-4</v>
      </c>
      <c r="L2045" s="43">
        <v>-5.4994446999999998E-5</v>
      </c>
      <c r="M2045" s="43">
        <v>6.2351170000000001E-4</v>
      </c>
      <c r="N2045" s="43">
        <v>0.11946374</v>
      </c>
      <c r="O2045" s="43">
        <v>2.3045023E-5</v>
      </c>
      <c r="P2045" s="43">
        <v>1.9457414999999999E-3</v>
      </c>
      <c r="Q2045" s="43">
        <v>1.006381E-4</v>
      </c>
      <c r="R2045" s="43">
        <v>3.0894752E-3</v>
      </c>
      <c r="S2045" s="43">
        <v>2.3874939E-3</v>
      </c>
      <c r="U2045" s="77">
        <f t="shared" si="160"/>
        <v>8.2080064655172411E-2</v>
      </c>
    </row>
    <row r="2046" spans="1:21">
      <c r="A2046" s="41" t="s">
        <v>33</v>
      </c>
      <c r="B2046" s="41" t="s">
        <v>3528</v>
      </c>
      <c r="C2046" s="74">
        <f t="shared" si="156"/>
        <v>0.47147626805500004</v>
      </c>
      <c r="D2046" s="74">
        <f t="shared" si="157"/>
        <v>2.6310827509999999E-3</v>
      </c>
      <c r="E2046" s="74">
        <f t="shared" si="158"/>
        <v>0.45141746316000003</v>
      </c>
      <c r="F2046" s="74">
        <f t="shared" si="159"/>
        <v>9.6467232440000002E-3</v>
      </c>
      <c r="G2046" s="75">
        <v>7.7809988999999998E-3</v>
      </c>
      <c r="H2046" s="43">
        <v>2.6826816000000001E-4</v>
      </c>
      <c r="I2046" s="43">
        <v>2.9922295000000002E-2</v>
      </c>
      <c r="J2046" s="43">
        <v>1.1424193000000001E-3</v>
      </c>
      <c r="K2046" s="43">
        <v>3.8670049999999997E-4</v>
      </c>
      <c r="L2046" s="43">
        <v>-4.7506348999999997E-5</v>
      </c>
      <c r="M2046" s="43">
        <v>1.1494693000000001E-3</v>
      </c>
      <c r="N2046" s="43">
        <v>0.42122690000000002</v>
      </c>
      <c r="O2046" s="43">
        <v>2.7022354000000002E-5</v>
      </c>
      <c r="P2046" s="43">
        <v>2.4390706E-3</v>
      </c>
      <c r="Q2046" s="43">
        <v>1.6391668999999999E-4</v>
      </c>
      <c r="R2046" s="43">
        <v>4.2123574999999996E-3</v>
      </c>
      <c r="S2046" s="43">
        <v>2.8043561000000001E-3</v>
      </c>
      <c r="U2046" s="77">
        <f t="shared" si="160"/>
        <v>6.707757672413793E-2</v>
      </c>
    </row>
    <row r="2047" spans="1:21">
      <c r="A2047" s="41" t="s">
        <v>33</v>
      </c>
      <c r="B2047" s="41" t="s">
        <v>3529</v>
      </c>
      <c r="C2047" s="74">
        <f t="shared" si="156"/>
        <v>0.82742879604999997</v>
      </c>
      <c r="D2047" s="74">
        <f t="shared" si="157"/>
        <v>4.207613174E-3</v>
      </c>
      <c r="E2047" s="74">
        <f t="shared" si="158"/>
        <v>0.80070973513999999</v>
      </c>
      <c r="F2047" s="74">
        <f t="shared" si="159"/>
        <v>1.1649933736000002E-2</v>
      </c>
      <c r="G2047" s="75">
        <v>1.0861513999999999E-2</v>
      </c>
      <c r="H2047" s="43">
        <v>3.4067214000000002E-4</v>
      </c>
      <c r="I2047" s="43">
        <v>5.1380303000000002E-2</v>
      </c>
      <c r="J2047" s="43">
        <v>1.4482944000000001E-3</v>
      </c>
      <c r="K2047" s="43">
        <v>4.5998546E-4</v>
      </c>
      <c r="L2047" s="43">
        <v>3.4284013999999997E-5</v>
      </c>
      <c r="M2047" s="43">
        <v>2.2650493E-3</v>
      </c>
      <c r="N2047" s="43">
        <v>0.74898876000000003</v>
      </c>
      <c r="O2047" s="43">
        <v>3.2748245999999998E-5</v>
      </c>
      <c r="P2047" s="43">
        <v>2.9388167000000001E-3</v>
      </c>
      <c r="Q2047" s="43">
        <v>2.0307138999999999E-4</v>
      </c>
      <c r="R2047" s="43">
        <v>5.0838634999999998E-3</v>
      </c>
      <c r="S2047" s="43">
        <v>3.3914339E-3</v>
      </c>
      <c r="U2047" s="77">
        <f t="shared" si="160"/>
        <v>9.363374137931034E-2</v>
      </c>
    </row>
    <row r="2048" spans="1:21">
      <c r="A2048" s="41" t="s">
        <v>33</v>
      </c>
      <c r="B2048" s="41" t="s">
        <v>3530</v>
      </c>
      <c r="C2048" s="74">
        <f t="shared" si="156"/>
        <v>0.64394557118900009</v>
      </c>
      <c r="D2048" s="74">
        <f t="shared" si="157"/>
        <v>5.5696291499999998E-3</v>
      </c>
      <c r="E2048" s="74">
        <f t="shared" si="158"/>
        <v>0.61381990458000002</v>
      </c>
      <c r="F2048" s="74">
        <f t="shared" si="159"/>
        <v>1.1731192458999999E-2</v>
      </c>
      <c r="G2048" s="75">
        <v>1.2824845E-2</v>
      </c>
      <c r="H2048" s="43">
        <v>5.1284957999999997E-4</v>
      </c>
      <c r="I2048" s="43">
        <v>4.8346554999999999E-2</v>
      </c>
      <c r="J2048" s="43">
        <v>1.9943381E-3</v>
      </c>
      <c r="K2048" s="43">
        <v>5.8956456999999999E-4</v>
      </c>
      <c r="L2048" s="43">
        <v>2.5498057999999999E-4</v>
      </c>
      <c r="M2048" s="43">
        <v>2.7307459E-3</v>
      </c>
      <c r="N2048" s="43">
        <v>0.56496049999999998</v>
      </c>
      <c r="O2048" s="43">
        <v>4.1062219E-5</v>
      </c>
      <c r="P2048" s="43">
        <v>4.0788982000000001E-3</v>
      </c>
      <c r="Q2048" s="43">
        <v>3.0479474000000002E-4</v>
      </c>
      <c r="R2048" s="43">
        <v>3.2370610999999999E-3</v>
      </c>
      <c r="S2048" s="43">
        <v>4.0693761999999996E-3</v>
      </c>
      <c r="U2048" s="77">
        <f t="shared" si="160"/>
        <v>0.11055900862068965</v>
      </c>
    </row>
    <row r="2049" spans="1:21">
      <c r="A2049" s="41" t="s">
        <v>33</v>
      </c>
      <c r="B2049" s="41" t="s">
        <v>3531</v>
      </c>
      <c r="C2049" s="74">
        <f t="shared" si="156"/>
        <v>1.1348690012329998</v>
      </c>
      <c r="D2049" s="74">
        <f t="shared" si="157"/>
        <v>7.1767477800000002E-3</v>
      </c>
      <c r="E2049" s="74">
        <f t="shared" si="158"/>
        <v>1.10819219482</v>
      </c>
      <c r="F2049" s="74">
        <f t="shared" si="159"/>
        <v>7.9817496329999994E-3</v>
      </c>
      <c r="G2049" s="75">
        <v>1.1518308999999999E-2</v>
      </c>
      <c r="H2049" s="43">
        <v>4.7396682000000001E-4</v>
      </c>
      <c r="I2049" s="43">
        <v>6.6151728000000007E-2</v>
      </c>
      <c r="J2049" s="43">
        <v>1.3655442000000001E-3</v>
      </c>
      <c r="K2049" s="43">
        <v>3.8002362000000002E-4</v>
      </c>
      <c r="L2049" s="43">
        <v>6.4025066000000005E-4</v>
      </c>
      <c r="M2049" s="43">
        <v>4.7909292999999999E-3</v>
      </c>
      <c r="N2049" s="43">
        <v>1.0415665000000001</v>
      </c>
      <c r="O2049" s="43">
        <v>2.4837343000000001E-5</v>
      </c>
      <c r="P2049" s="43">
        <v>2.583105E-3</v>
      </c>
      <c r="Q2049" s="43">
        <v>3.5077759000000001E-4</v>
      </c>
      <c r="R2049" s="43">
        <v>2.1569635999999998E-3</v>
      </c>
      <c r="S2049" s="43">
        <v>2.8660661E-3</v>
      </c>
      <c r="U2049" s="77">
        <f t="shared" si="160"/>
        <v>9.9295767241379299E-2</v>
      </c>
    </row>
    <row r="2050" spans="1:21">
      <c r="A2050" s="41" t="s">
        <v>33</v>
      </c>
      <c r="B2050" s="41" t="s">
        <v>3532</v>
      </c>
      <c r="C2050" s="74">
        <f t="shared" si="156"/>
        <v>0.76589369086400017</v>
      </c>
      <c r="D2050" s="74">
        <f t="shared" si="157"/>
        <v>7.3350888330000006E-3</v>
      </c>
      <c r="E2050" s="74">
        <f t="shared" si="158"/>
        <v>0.7133519222000001</v>
      </c>
      <c r="F2050" s="74">
        <f t="shared" si="159"/>
        <v>2.4874945831E-2</v>
      </c>
      <c r="G2050" s="75">
        <v>2.0331734000000001E-2</v>
      </c>
      <c r="H2050" s="43">
        <v>1.5861992E-3</v>
      </c>
      <c r="I2050" s="43">
        <v>5.6461092999999997E-2</v>
      </c>
      <c r="J2050" s="43">
        <v>3.8230298000000002E-3</v>
      </c>
      <c r="K2050" s="43">
        <v>1.2856370000000001E-3</v>
      </c>
      <c r="L2050" s="43">
        <v>7.6267133000000004E-5</v>
      </c>
      <c r="M2050" s="43">
        <v>2.1501548999999999E-3</v>
      </c>
      <c r="N2050" s="43">
        <v>0.65530463000000005</v>
      </c>
      <c r="O2050" s="43">
        <v>8.1788660999999998E-5</v>
      </c>
      <c r="P2050" s="43">
        <v>8.1996428999999999E-3</v>
      </c>
      <c r="Q2050" s="43">
        <v>5.7104707000000003E-4</v>
      </c>
      <c r="R2050" s="43">
        <v>8.2101073999999996E-3</v>
      </c>
      <c r="S2050" s="43">
        <v>7.8123597999999999E-3</v>
      </c>
      <c r="U2050" s="77">
        <f t="shared" si="160"/>
        <v>0.17527356896551724</v>
      </c>
    </row>
    <row r="2051" spans="1:21">
      <c r="A2051" s="41" t="s">
        <v>33</v>
      </c>
      <c r="B2051" s="41" t="s">
        <v>3533</v>
      </c>
      <c r="C2051" s="74">
        <f t="shared" si="156"/>
        <v>1.4069725746340001</v>
      </c>
      <c r="D2051" s="74">
        <f t="shared" si="157"/>
        <v>8.171804139999999E-3</v>
      </c>
      <c r="E2051" s="74">
        <f t="shared" si="158"/>
        <v>1.35858099946</v>
      </c>
      <c r="F2051" s="74">
        <f t="shared" si="159"/>
        <v>2.1020315034000002E-2</v>
      </c>
      <c r="G2051" s="75">
        <v>1.9199456E-2</v>
      </c>
      <c r="H2051" s="43">
        <v>8.0736445999999998E-4</v>
      </c>
      <c r="I2051" s="43">
        <v>8.2251535000000001E-2</v>
      </c>
      <c r="J2051" s="43">
        <v>2.6520183E-3</v>
      </c>
      <c r="K2051" s="43">
        <v>8.2148504999999996E-4</v>
      </c>
      <c r="L2051" s="43">
        <v>1.2910229E-4</v>
      </c>
      <c r="M2051" s="43">
        <v>4.5691984999999997E-3</v>
      </c>
      <c r="N2051" s="43">
        <v>1.2755221000000001</v>
      </c>
      <c r="O2051" s="43">
        <v>5.5975413999999998E-5</v>
      </c>
      <c r="P2051" s="43">
        <v>5.0450696000000003E-3</v>
      </c>
      <c r="Q2051" s="43">
        <v>5.5339731999999998E-4</v>
      </c>
      <c r="R2051" s="43">
        <v>8.6212269000000008E-3</v>
      </c>
      <c r="S2051" s="43">
        <v>6.7446457999999999E-3</v>
      </c>
      <c r="U2051" s="77">
        <f t="shared" si="160"/>
        <v>0.16551255172413792</v>
      </c>
    </row>
    <row r="2052" spans="1:21">
      <c r="A2052" s="41" t="s">
        <v>33</v>
      </c>
      <c r="B2052" s="41" t="s">
        <v>3534</v>
      </c>
      <c r="C2052" s="74">
        <f t="shared" si="156"/>
        <v>0.58212800021599997</v>
      </c>
      <c r="D2052" s="74">
        <f t="shared" si="157"/>
        <v>6.0434419500000006E-3</v>
      </c>
      <c r="E2052" s="74">
        <f t="shared" si="158"/>
        <v>0.55164880879</v>
      </c>
      <c r="F2052" s="74">
        <f t="shared" si="159"/>
        <v>1.0240197475999999E-2</v>
      </c>
      <c r="G2052" s="75">
        <v>1.4195552E-2</v>
      </c>
      <c r="H2052" s="43">
        <v>5.4056779000000003E-4</v>
      </c>
      <c r="I2052" s="43">
        <v>6.3091561000000004E-2</v>
      </c>
      <c r="J2052" s="43">
        <v>1.7804953000000001E-3</v>
      </c>
      <c r="K2052" s="43">
        <v>5.0934066999999998E-4</v>
      </c>
      <c r="L2052" s="43">
        <v>4.6451207999999999E-4</v>
      </c>
      <c r="M2052" s="43">
        <v>3.2890939000000002E-3</v>
      </c>
      <c r="N2052" s="43">
        <v>0.48801667999999998</v>
      </c>
      <c r="O2052" s="43">
        <v>3.4183346000000001E-5</v>
      </c>
      <c r="P2052" s="43">
        <v>3.4433530000000001E-3</v>
      </c>
      <c r="Q2052" s="43">
        <v>3.7319772999999998E-4</v>
      </c>
      <c r="R2052" s="43">
        <v>2.6713953000000001E-3</v>
      </c>
      <c r="S2052" s="43">
        <v>3.7180681000000002E-3</v>
      </c>
      <c r="U2052" s="77">
        <f t="shared" si="160"/>
        <v>0.12237544827586207</v>
      </c>
    </row>
    <row r="2053" spans="1:21">
      <c r="A2053" s="41" t="s">
        <v>33</v>
      </c>
      <c r="B2053" s="41" t="s">
        <v>3535</v>
      </c>
      <c r="C2053" s="74">
        <f t="shared" si="156"/>
        <v>5.2412409577829999</v>
      </c>
      <c r="D2053" s="74">
        <f t="shared" si="157"/>
        <v>1.8462814540000001E-2</v>
      </c>
      <c r="E2053" s="74">
        <f t="shared" si="158"/>
        <v>5.1793080404999996</v>
      </c>
      <c r="F2053" s="74">
        <f t="shared" si="159"/>
        <v>2.3062016742999999E-2</v>
      </c>
      <c r="G2053" s="75">
        <v>2.0408085999999999E-2</v>
      </c>
      <c r="H2053" s="43">
        <v>1.2107875E-3</v>
      </c>
      <c r="I2053" s="43">
        <v>8.7106252999999995E-2</v>
      </c>
      <c r="J2053" s="43">
        <v>2.7163437999999998E-3</v>
      </c>
      <c r="K2053" s="43">
        <v>8.8227390999999998E-4</v>
      </c>
      <c r="L2053" s="43">
        <v>2.6441182999999998E-4</v>
      </c>
      <c r="M2053" s="43">
        <v>1.4599785000000001E-2</v>
      </c>
      <c r="N2053" s="43">
        <v>5.0909909999999998</v>
      </c>
      <c r="O2053" s="43">
        <v>5.4259803E-5</v>
      </c>
      <c r="P2053" s="43">
        <v>4.9504928000000002E-3</v>
      </c>
      <c r="Q2053" s="43">
        <v>9.6435493999999999E-4</v>
      </c>
      <c r="R2053" s="43">
        <v>6.3274671999999999E-3</v>
      </c>
      <c r="S2053" s="43">
        <v>1.0765442E-2</v>
      </c>
      <c r="U2053" s="77">
        <f t="shared" si="160"/>
        <v>0.17593177586206896</v>
      </c>
    </row>
    <row r="2054" spans="1:21">
      <c r="A2054" s="41" t="s">
        <v>33</v>
      </c>
      <c r="B2054" s="41" t="s">
        <v>3536</v>
      </c>
      <c r="C2054" s="74">
        <f t="shared" si="156"/>
        <v>3.7384966474210004</v>
      </c>
      <c r="D2054" s="74">
        <f t="shared" si="157"/>
        <v>1.644271982E-2</v>
      </c>
      <c r="E2054" s="74">
        <f t="shared" si="158"/>
        <v>3.6184583738000002</v>
      </c>
      <c r="F2054" s="74">
        <f t="shared" si="159"/>
        <v>8.3682561801000005E-2</v>
      </c>
      <c r="G2054" s="75">
        <v>1.9912992000000001E-2</v>
      </c>
      <c r="H2054" s="43">
        <v>1.3987197999999999E-3</v>
      </c>
      <c r="I2054" s="43">
        <v>8.0342254000000002E-2</v>
      </c>
      <c r="J2054" s="43">
        <v>3.3854753999999999E-3</v>
      </c>
      <c r="K2054" s="43">
        <v>1.0412455000000001E-3</v>
      </c>
      <c r="L2054" s="43">
        <v>9.1215991999999996E-4</v>
      </c>
      <c r="M2054" s="43">
        <v>1.1103839000000001E-2</v>
      </c>
      <c r="N2054" s="43">
        <v>3.5367174000000001</v>
      </c>
      <c r="O2054" s="43">
        <v>6.6061900999999994E-5</v>
      </c>
      <c r="P2054" s="43">
        <v>6.9251900000000003E-3</v>
      </c>
      <c r="Q2054" s="43">
        <v>1.1730667E-3</v>
      </c>
      <c r="R2054" s="43">
        <v>4.8997651999999996E-3</v>
      </c>
      <c r="S2054" s="43">
        <v>7.0618477999999998E-2</v>
      </c>
      <c r="U2054" s="77">
        <f t="shared" si="160"/>
        <v>0.17166372413793105</v>
      </c>
    </row>
    <row r="2055" spans="1:21">
      <c r="A2055" s="41" t="s">
        <v>33</v>
      </c>
      <c r="B2055" s="41" t="s">
        <v>3537</v>
      </c>
      <c r="C2055" s="74">
        <f t="shared" si="156"/>
        <v>0.55527177034600006</v>
      </c>
      <c r="D2055" s="74">
        <f t="shared" si="157"/>
        <v>4.5577018100000002E-3</v>
      </c>
      <c r="E2055" s="74">
        <f t="shared" si="158"/>
        <v>0.52620216393000008</v>
      </c>
      <c r="F2055" s="74">
        <f t="shared" si="159"/>
        <v>1.1006043606E-2</v>
      </c>
      <c r="G2055" s="75">
        <v>1.3505860999999999E-2</v>
      </c>
      <c r="H2055" s="43">
        <v>5.0263493000000004E-4</v>
      </c>
      <c r="I2055" s="43">
        <v>6.0070129E-2</v>
      </c>
      <c r="J2055" s="43">
        <v>1.4924659E-3</v>
      </c>
      <c r="K2055" s="43">
        <v>4.3969571999999998E-4</v>
      </c>
      <c r="L2055" s="43">
        <v>1.2515578999999999E-4</v>
      </c>
      <c r="M2055" s="43">
        <v>2.5003844000000002E-3</v>
      </c>
      <c r="N2055" s="43">
        <v>0.46562940000000003</v>
      </c>
      <c r="O2055" s="43">
        <v>2.9913366000000001E-5</v>
      </c>
      <c r="P2055" s="43">
        <v>2.6646574000000001E-3</v>
      </c>
      <c r="Q2055" s="43">
        <v>2.7960004000000002E-4</v>
      </c>
      <c r="R2055" s="43">
        <v>3.8879271999999999E-3</v>
      </c>
      <c r="S2055" s="43">
        <v>4.1439455999999998E-3</v>
      </c>
      <c r="U2055" s="77">
        <f t="shared" si="160"/>
        <v>0.11642983620689654</v>
      </c>
    </row>
    <row r="2056" spans="1:21">
      <c r="A2056" s="41" t="s">
        <v>33</v>
      </c>
      <c r="B2056" s="41" t="s">
        <v>3538</v>
      </c>
      <c r="C2056" s="74">
        <f t="shared" si="156"/>
        <v>0.99041813334500006</v>
      </c>
      <c r="D2056" s="74">
        <f t="shared" si="157"/>
        <v>5.0984171099999996E-3</v>
      </c>
      <c r="E2056" s="74">
        <f t="shared" si="158"/>
        <v>0.96607117684999999</v>
      </c>
      <c r="F2056" s="74">
        <f t="shared" si="159"/>
        <v>9.243641385000001E-3</v>
      </c>
      <c r="G2056" s="75">
        <v>1.0004898E-2</v>
      </c>
      <c r="H2056" s="43">
        <v>3.8674484999999997E-4</v>
      </c>
      <c r="I2056" s="43">
        <v>4.4802021999999997E-2</v>
      </c>
      <c r="J2056" s="43">
        <v>1.242209E-3</v>
      </c>
      <c r="K2056" s="43">
        <v>3.6322733999999998E-4</v>
      </c>
      <c r="L2056" s="43">
        <v>2.0654817E-4</v>
      </c>
      <c r="M2056" s="43">
        <v>3.2864325999999999E-3</v>
      </c>
      <c r="N2056" s="43">
        <v>0.92088241000000004</v>
      </c>
      <c r="O2056" s="43">
        <v>2.4491935000000001E-5</v>
      </c>
      <c r="P2056" s="43">
        <v>2.3458348E-3</v>
      </c>
      <c r="Q2056" s="43">
        <v>2.7969354999999999E-4</v>
      </c>
      <c r="R2056" s="43">
        <v>2.2541257999999999E-3</v>
      </c>
      <c r="S2056" s="43">
        <v>4.3394953000000002E-3</v>
      </c>
      <c r="U2056" s="77">
        <f t="shared" si="160"/>
        <v>8.6249120689655165E-2</v>
      </c>
    </row>
    <row r="2057" spans="1:21">
      <c r="A2057" s="41" t="s">
        <v>33</v>
      </c>
      <c r="B2057" s="41" t="s">
        <v>3539</v>
      </c>
      <c r="C2057" s="74">
        <f t="shared" si="156"/>
        <v>0.27964992555099999</v>
      </c>
      <c r="D2057" s="74">
        <f t="shared" si="157"/>
        <v>4.2594091699999998E-3</v>
      </c>
      <c r="E2057" s="74">
        <f t="shared" si="158"/>
        <v>0.25422089356999999</v>
      </c>
      <c r="F2057" s="74">
        <f t="shared" si="159"/>
        <v>9.5643878110000004E-3</v>
      </c>
      <c r="G2057" s="75">
        <v>1.1605235E-2</v>
      </c>
      <c r="H2057" s="43">
        <v>3.2655457E-4</v>
      </c>
      <c r="I2057" s="43">
        <v>5.3796159000000003E-2</v>
      </c>
      <c r="J2057" s="43">
        <v>1.3840705E-3</v>
      </c>
      <c r="K2057" s="43">
        <v>3.7485140000000002E-4</v>
      </c>
      <c r="L2057" s="43">
        <v>4.2492437000000001E-4</v>
      </c>
      <c r="M2057" s="43">
        <v>2.0755628999999999E-3</v>
      </c>
      <c r="N2057" s="43">
        <v>0.20009817999999999</v>
      </c>
      <c r="O2057" s="43">
        <v>2.6456210999999999E-5</v>
      </c>
      <c r="P2057" s="43">
        <v>2.7013482999999998E-3</v>
      </c>
      <c r="Q2057" s="43">
        <v>1.858071E-4</v>
      </c>
      <c r="R2057" s="43">
        <v>2.3601362000000002E-3</v>
      </c>
      <c r="S2057" s="43">
        <v>4.2906400000000001E-3</v>
      </c>
      <c r="U2057" s="77">
        <f t="shared" si="160"/>
        <v>0.10004512931034483</v>
      </c>
    </row>
    <row r="2058" spans="1:21">
      <c r="A2058" s="41" t="s">
        <v>33</v>
      </c>
      <c r="B2058" s="41" t="s">
        <v>3540</v>
      </c>
      <c r="C2058" s="74">
        <f t="shared" ref="C2058:C2121" si="161">D2058+E2058+F2058+G2058</f>
        <v>0.41733212615100002</v>
      </c>
      <c r="D2058" s="74">
        <f t="shared" ref="D2058:D2121" si="162">J2058+K2058+L2058+M2058</f>
        <v>6.0192079899999999E-3</v>
      </c>
      <c r="E2058" s="74">
        <f t="shared" ref="E2058:E2121" si="163">H2058+I2058+N2058</f>
        <v>0.37859751078999998</v>
      </c>
      <c r="F2058" s="74">
        <f t="shared" ref="F2058:F2121" si="164">O2058+IF(P2058="x",0,P2058)+IF(Q2058="x",0,Q2058)+IF(R2058="x",0,R2058)+S2058</f>
        <v>1.6741614371E-2</v>
      </c>
      <c r="G2058" s="75">
        <v>1.5973793E-2</v>
      </c>
      <c r="H2058" s="43">
        <v>6.0248479000000001E-4</v>
      </c>
      <c r="I2058" s="43">
        <v>5.2242396000000003E-2</v>
      </c>
      <c r="J2058" s="43">
        <v>2.4510815000000001E-3</v>
      </c>
      <c r="K2058" s="43">
        <v>7.5480065999999999E-4</v>
      </c>
      <c r="L2058" s="43">
        <v>1.7345733E-4</v>
      </c>
      <c r="M2058" s="43">
        <v>2.6398684999999998E-3</v>
      </c>
      <c r="N2058" s="43">
        <v>0.32575262999999999</v>
      </c>
      <c r="O2058" s="43">
        <v>5.2340791000000001E-5</v>
      </c>
      <c r="P2058" s="43">
        <v>4.9830139000000004E-3</v>
      </c>
      <c r="Q2058" s="43">
        <v>3.2843747999999998E-4</v>
      </c>
      <c r="R2058" s="43">
        <v>5.8037017999999999E-3</v>
      </c>
      <c r="S2058" s="43">
        <v>5.5741204000000003E-3</v>
      </c>
      <c r="U2058" s="77">
        <f t="shared" si="160"/>
        <v>0.13770511206896552</v>
      </c>
    </row>
    <row r="2059" spans="1:21">
      <c r="A2059" s="41" t="s">
        <v>33</v>
      </c>
      <c r="B2059" s="41" t="s">
        <v>3541</v>
      </c>
      <c r="C2059" s="74">
        <f t="shared" si="161"/>
        <v>1.0253851214279999</v>
      </c>
      <c r="D2059" s="74">
        <f t="shared" si="162"/>
        <v>1.1270328167999999E-2</v>
      </c>
      <c r="E2059" s="74">
        <f t="shared" si="163"/>
        <v>0.92380805609999994</v>
      </c>
      <c r="F2059" s="74">
        <f t="shared" si="164"/>
        <v>6.3861311159999989E-2</v>
      </c>
      <c r="G2059" s="75">
        <v>2.6445426000000001E-2</v>
      </c>
      <c r="H2059" s="43">
        <v>1.0070261000000001E-3</v>
      </c>
      <c r="I2059" s="43">
        <v>8.5398299999999996E-2</v>
      </c>
      <c r="J2059" s="43">
        <v>5.9057811999999998E-3</v>
      </c>
      <c r="K2059" s="43">
        <v>1.6153878000000001E-3</v>
      </c>
      <c r="L2059" s="43">
        <v>7.7154767999999994E-5</v>
      </c>
      <c r="M2059" s="43">
        <v>3.6720044000000001E-3</v>
      </c>
      <c r="N2059" s="43">
        <v>0.83740272999999998</v>
      </c>
      <c r="O2059" s="43">
        <v>1.2211200000000001E-4</v>
      </c>
      <c r="P2059" s="43">
        <v>1.2873644E-2</v>
      </c>
      <c r="Q2059" s="43">
        <v>4.6279695999999998E-4</v>
      </c>
      <c r="R2059" s="43">
        <v>3.8563892000000001E-3</v>
      </c>
      <c r="S2059" s="43">
        <v>4.6546368999999997E-2</v>
      </c>
      <c r="U2059" s="77">
        <f t="shared" si="160"/>
        <v>0.22797781034482759</v>
      </c>
    </row>
    <row r="2060" spans="1:21">
      <c r="A2060" s="41" t="s">
        <v>33</v>
      </c>
      <c r="B2060" s="41" t="s">
        <v>3542</v>
      </c>
      <c r="C2060" s="74">
        <f t="shared" si="161"/>
        <v>0.93939673112099997</v>
      </c>
      <c r="D2060" s="74">
        <f t="shared" si="162"/>
        <v>7.2081160600000003E-3</v>
      </c>
      <c r="E2060" s="74">
        <f t="shared" si="163"/>
        <v>0.84435370160000001</v>
      </c>
      <c r="F2060" s="74">
        <f t="shared" si="164"/>
        <v>7.0881335461000006E-2</v>
      </c>
      <c r="G2060" s="75">
        <v>1.6953578E-2</v>
      </c>
      <c r="H2060" s="43">
        <v>1.4775655999999999E-3</v>
      </c>
      <c r="I2060" s="43">
        <v>5.6860625999999997E-2</v>
      </c>
      <c r="J2060" s="43">
        <v>2.7494975999999998E-3</v>
      </c>
      <c r="K2060" s="43">
        <v>8.5445686E-4</v>
      </c>
      <c r="L2060" s="43">
        <v>2.170567E-4</v>
      </c>
      <c r="M2060" s="43">
        <v>3.3871049E-3</v>
      </c>
      <c r="N2060" s="43">
        <v>0.78601551000000003</v>
      </c>
      <c r="O2060" s="43">
        <v>5.2588861000000001E-5</v>
      </c>
      <c r="P2060" s="43">
        <v>5.1787385999999998E-3</v>
      </c>
      <c r="Q2060" s="43">
        <v>1.0708693E-3</v>
      </c>
      <c r="R2060" s="43">
        <v>3.2126947000000001E-3</v>
      </c>
      <c r="S2060" s="43">
        <v>6.1366443999999999E-2</v>
      </c>
      <c r="U2060" s="77">
        <f t="shared" si="160"/>
        <v>0.14615153448275861</v>
      </c>
    </row>
    <row r="2061" spans="1:21">
      <c r="A2061" s="41" t="s">
        <v>33</v>
      </c>
      <c r="B2061" s="41" t="s">
        <v>3543</v>
      </c>
      <c r="C2061" s="74">
        <f t="shared" si="161"/>
        <v>0.18676327516000002</v>
      </c>
      <c r="D2061" s="74">
        <f t="shared" si="162"/>
        <v>4.5506520200000004E-3</v>
      </c>
      <c r="E2061" s="74">
        <f t="shared" si="163"/>
        <v>0.15745932017</v>
      </c>
      <c r="F2061" s="74">
        <f t="shared" si="164"/>
        <v>1.2531045970000002E-2</v>
      </c>
      <c r="G2061" s="75">
        <v>1.2222257E-2</v>
      </c>
      <c r="H2061" s="43">
        <v>4.6397616999999998E-4</v>
      </c>
      <c r="I2061" s="43">
        <v>4.3873153999999998E-2</v>
      </c>
      <c r="J2061" s="43">
        <v>1.7954866E-3</v>
      </c>
      <c r="K2061" s="43">
        <v>5.5564101000000002E-4</v>
      </c>
      <c r="L2061" s="43">
        <v>1.5984870999999999E-4</v>
      </c>
      <c r="M2061" s="43">
        <v>2.0396757000000001E-3</v>
      </c>
      <c r="N2061" s="43">
        <v>0.11312219</v>
      </c>
      <c r="O2061" s="43">
        <v>3.7911809999999999E-5</v>
      </c>
      <c r="P2061" s="43">
        <v>3.5883208000000002E-3</v>
      </c>
      <c r="Q2061" s="43">
        <v>2.6083626000000001E-4</v>
      </c>
      <c r="R2061" s="43">
        <v>3.9466820999999996E-3</v>
      </c>
      <c r="S2061" s="43">
        <v>4.6972949999999998E-3</v>
      </c>
      <c r="U2061" s="77">
        <f t="shared" si="160"/>
        <v>0.10536428448275861</v>
      </c>
    </row>
    <row r="2062" spans="1:21">
      <c r="A2062" s="41" t="s">
        <v>33</v>
      </c>
      <c r="B2062" s="41" t="s">
        <v>3544</v>
      </c>
      <c r="C2062" s="74">
        <f t="shared" si="161"/>
        <v>0.45288545197300001</v>
      </c>
      <c r="D2062" s="74">
        <f t="shared" si="162"/>
        <v>3.7284331240000001E-3</v>
      </c>
      <c r="E2062" s="74">
        <f t="shared" si="163"/>
        <v>0.42672153800000001</v>
      </c>
      <c r="F2062" s="74">
        <f t="shared" si="164"/>
        <v>1.1059355848999999E-2</v>
      </c>
      <c r="G2062" s="75">
        <v>1.1376125000000001E-2</v>
      </c>
      <c r="H2062" s="43">
        <v>4.1172799999999999E-4</v>
      </c>
      <c r="I2062" s="43">
        <v>4.7154880000000003E-2</v>
      </c>
      <c r="J2062" s="43">
        <v>1.3008142E-3</v>
      </c>
      <c r="K2062" s="43">
        <v>3.7736551000000003E-4</v>
      </c>
      <c r="L2062" s="43">
        <v>9.7764914000000001E-5</v>
      </c>
      <c r="M2062" s="43">
        <v>1.9524885E-3</v>
      </c>
      <c r="N2062" s="43">
        <v>0.37915493</v>
      </c>
      <c r="O2062" s="43">
        <v>2.5760579000000001E-5</v>
      </c>
      <c r="P2062" s="43">
        <v>2.3828892000000001E-3</v>
      </c>
      <c r="Q2062" s="43">
        <v>4.8461107000000002E-4</v>
      </c>
      <c r="R2062" s="43">
        <v>2.3238048999999999E-3</v>
      </c>
      <c r="S2062" s="43">
        <v>5.8422900999999996E-3</v>
      </c>
      <c r="U2062" s="77">
        <f t="shared" si="160"/>
        <v>9.8070043103448273E-2</v>
      </c>
    </row>
    <row r="2063" spans="1:21">
      <c r="A2063" s="41" t="s">
        <v>33</v>
      </c>
      <c r="B2063" s="41" t="s">
        <v>3545</v>
      </c>
      <c r="C2063" s="74">
        <f t="shared" si="161"/>
        <v>0.49350706224599999</v>
      </c>
      <c r="D2063" s="74">
        <f t="shared" si="162"/>
        <v>4.81656957E-3</v>
      </c>
      <c r="E2063" s="74">
        <f t="shared" si="163"/>
        <v>0.46295808469999999</v>
      </c>
      <c r="F2063" s="74">
        <f t="shared" si="164"/>
        <v>1.3375201975999999E-2</v>
      </c>
      <c r="G2063" s="75">
        <v>1.2357206000000001E-2</v>
      </c>
      <c r="H2063" s="43">
        <v>5.1273270000000003E-4</v>
      </c>
      <c r="I2063" s="43">
        <v>5.2100092000000001E-2</v>
      </c>
      <c r="J2063" s="43">
        <v>1.4470691000000001E-3</v>
      </c>
      <c r="K2063" s="43">
        <v>4.3153131999999999E-4</v>
      </c>
      <c r="L2063" s="43">
        <v>1.5338535000000001E-4</v>
      </c>
      <c r="M2063" s="43">
        <v>2.7845838E-3</v>
      </c>
      <c r="N2063" s="43">
        <v>0.41034525999999999</v>
      </c>
      <c r="O2063" s="43">
        <v>2.8638306E-5</v>
      </c>
      <c r="P2063" s="43">
        <v>2.6021579999999998E-3</v>
      </c>
      <c r="Q2063" s="43">
        <v>3.2992797000000001E-4</v>
      </c>
      <c r="R2063" s="43">
        <v>2.5513387E-3</v>
      </c>
      <c r="S2063" s="43">
        <v>7.8631389999999999E-3</v>
      </c>
      <c r="U2063" s="77">
        <f t="shared" si="160"/>
        <v>0.10652763793103448</v>
      </c>
    </row>
    <row r="2064" spans="1:21">
      <c r="A2064" s="41" t="s">
        <v>33</v>
      </c>
      <c r="B2064" s="41" t="s">
        <v>3546</v>
      </c>
      <c r="C2064" s="74">
        <f t="shared" si="161"/>
        <v>2.6087138109220005</v>
      </c>
      <c r="D2064" s="74">
        <f t="shared" si="162"/>
        <v>1.3170202869999998E-2</v>
      </c>
      <c r="E2064" s="74">
        <f t="shared" si="163"/>
        <v>2.4966920968000004</v>
      </c>
      <c r="F2064" s="74">
        <f t="shared" si="164"/>
        <v>7.1612907252000008E-2</v>
      </c>
      <c r="G2064" s="75">
        <v>2.7238604E-2</v>
      </c>
      <c r="H2064" s="43">
        <v>3.2353388000000002E-3</v>
      </c>
      <c r="I2064" s="43">
        <v>9.1867357999999996E-2</v>
      </c>
      <c r="J2064" s="43">
        <v>3.7493544E-3</v>
      </c>
      <c r="K2064" s="43">
        <v>1.3623648999999999E-3</v>
      </c>
      <c r="L2064" s="43">
        <v>1.3382867000000001E-4</v>
      </c>
      <c r="M2064" s="43">
        <v>7.9246548999999996E-3</v>
      </c>
      <c r="N2064" s="43">
        <v>2.4015894000000002</v>
      </c>
      <c r="O2064" s="43">
        <v>6.9898142000000002E-5</v>
      </c>
      <c r="P2064" s="43">
        <v>6.6440568E-3</v>
      </c>
      <c r="Q2064" s="43">
        <v>4.6469681000000003E-4</v>
      </c>
      <c r="R2064" s="43">
        <v>4.4699984999999999E-3</v>
      </c>
      <c r="S2064" s="43">
        <v>5.9964257E-2</v>
      </c>
      <c r="U2064" s="77">
        <f t="shared" si="160"/>
        <v>0.23481555172413793</v>
      </c>
    </row>
    <row r="2065" spans="1:21">
      <c r="A2065" s="41" t="s">
        <v>33</v>
      </c>
      <c r="B2065" s="41" t="s">
        <v>3547</v>
      </c>
      <c r="C2065" s="74">
        <f t="shared" si="161"/>
        <v>0.67275984245500009</v>
      </c>
      <c r="D2065" s="74">
        <f t="shared" si="162"/>
        <v>5.0708236300000004E-3</v>
      </c>
      <c r="E2065" s="74">
        <f t="shared" si="163"/>
        <v>0.64211556716000007</v>
      </c>
      <c r="F2065" s="74">
        <f t="shared" si="164"/>
        <v>1.3405886664999998E-2</v>
      </c>
      <c r="G2065" s="75">
        <v>1.2167565E-2</v>
      </c>
      <c r="H2065" s="43">
        <v>5.1260316000000005E-4</v>
      </c>
      <c r="I2065" s="43">
        <v>3.8276673999999997E-2</v>
      </c>
      <c r="J2065" s="43">
        <v>2.2087164E-3</v>
      </c>
      <c r="K2065" s="43">
        <v>6.6816081000000002E-4</v>
      </c>
      <c r="L2065" s="43">
        <v>1.1568942E-4</v>
      </c>
      <c r="M2065" s="43">
        <v>2.078257E-3</v>
      </c>
      <c r="N2065" s="43">
        <v>0.60332629000000004</v>
      </c>
      <c r="O2065" s="43">
        <v>4.7042755E-5</v>
      </c>
      <c r="P2065" s="43">
        <v>4.7380666999999998E-3</v>
      </c>
      <c r="Q2065" s="43">
        <v>3.1583560999999999E-4</v>
      </c>
      <c r="R2065" s="43">
        <v>4.2305420999999999E-3</v>
      </c>
      <c r="S2065" s="43">
        <v>4.0743995E-3</v>
      </c>
      <c r="U2065" s="77">
        <f t="shared" si="160"/>
        <v>0.10489280172413792</v>
      </c>
    </row>
    <row r="2066" spans="1:21">
      <c r="A2066" s="41" t="s">
        <v>33</v>
      </c>
      <c r="B2066" s="41" t="s">
        <v>3548</v>
      </c>
      <c r="C2066" s="74">
        <f t="shared" si="161"/>
        <v>0.68323047599999998</v>
      </c>
      <c r="D2066" s="74">
        <f t="shared" si="162"/>
        <v>6.7250333299999996E-3</v>
      </c>
      <c r="E2066" s="74">
        <f t="shared" si="163"/>
        <v>0.65181883066000001</v>
      </c>
      <c r="F2066" s="74">
        <f t="shared" si="164"/>
        <v>1.1186853010000001E-2</v>
      </c>
      <c r="G2066" s="75">
        <v>1.3499759E-2</v>
      </c>
      <c r="H2066" s="43">
        <v>7.6038365999999997E-4</v>
      </c>
      <c r="I2066" s="43">
        <v>5.8224587000000001E-2</v>
      </c>
      <c r="J2066" s="43">
        <v>1.6158946000000001E-3</v>
      </c>
      <c r="K2066" s="43">
        <v>5.1381094E-4</v>
      </c>
      <c r="L2066" s="43">
        <v>4.2894229000000001E-4</v>
      </c>
      <c r="M2066" s="43">
        <v>4.1663854999999996E-3</v>
      </c>
      <c r="N2066" s="43">
        <v>0.59283386000000005</v>
      </c>
      <c r="O2066" s="43">
        <v>3.069854E-5</v>
      </c>
      <c r="P2066" s="43">
        <v>2.9230775999999998E-3</v>
      </c>
      <c r="Q2066" s="43">
        <v>5.8294257000000003E-4</v>
      </c>
      <c r="R2066" s="43">
        <v>2.7048166999999999E-3</v>
      </c>
      <c r="S2066" s="43">
        <v>4.9453175999999996E-3</v>
      </c>
      <c r="U2066" s="77">
        <f t="shared" ref="U2066:U2129" si="165">G2066/0.116</f>
        <v>0.11637723275862069</v>
      </c>
    </row>
    <row r="2067" spans="1:21">
      <c r="A2067" s="41" t="s">
        <v>33</v>
      </c>
      <c r="B2067" s="41" t="s">
        <v>3549</v>
      </c>
      <c r="C2067" s="74">
        <f t="shared" si="161"/>
        <v>0.29371518933200003</v>
      </c>
      <c r="D2067" s="74">
        <f t="shared" si="162"/>
        <v>3.5599666520000003E-3</v>
      </c>
      <c r="E2067" s="74">
        <f t="shared" si="163"/>
        <v>0.23345101226000001</v>
      </c>
      <c r="F2067" s="74">
        <f t="shared" si="164"/>
        <v>3.789595942E-2</v>
      </c>
      <c r="G2067" s="75">
        <v>1.8808251000000002E-2</v>
      </c>
      <c r="H2067" s="43">
        <v>3.4603626000000002E-4</v>
      </c>
      <c r="I2067" s="43">
        <v>3.9810746000000001E-2</v>
      </c>
      <c r="J2067" s="43">
        <v>1.939213E-3</v>
      </c>
      <c r="K2067" s="43">
        <v>5.7895560999999998E-4</v>
      </c>
      <c r="L2067" s="43">
        <v>2.2416942E-5</v>
      </c>
      <c r="M2067" s="43">
        <v>1.0193811E-3</v>
      </c>
      <c r="N2067" s="43">
        <v>0.19329423000000001</v>
      </c>
      <c r="O2067" s="43">
        <v>4.2383299999999998E-5</v>
      </c>
      <c r="P2067" s="43">
        <v>4.1339788000000002E-3</v>
      </c>
      <c r="Q2067" s="43">
        <v>1.5962972E-4</v>
      </c>
      <c r="R2067" s="43">
        <v>4.7067486000000004E-3</v>
      </c>
      <c r="S2067" s="43">
        <v>2.8853218999999999E-2</v>
      </c>
      <c r="U2067" s="77">
        <f t="shared" si="165"/>
        <v>0.16214009482758621</v>
      </c>
    </row>
    <row r="2068" spans="1:21">
      <c r="A2068" s="41" t="s">
        <v>33</v>
      </c>
      <c r="B2068" s="41" t="s">
        <v>3550</v>
      </c>
      <c r="C2068" s="74">
        <f t="shared" si="161"/>
        <v>1.8486801950450003</v>
      </c>
      <c r="D2068" s="74">
        <f t="shared" si="162"/>
        <v>9.3817811500000008E-3</v>
      </c>
      <c r="E2068" s="74">
        <f t="shared" si="163"/>
        <v>1.7820465293000001</v>
      </c>
      <c r="F2068" s="74">
        <f t="shared" si="164"/>
        <v>4.1318677594999999E-2</v>
      </c>
      <c r="G2068" s="75">
        <v>1.5933207000000001E-2</v>
      </c>
      <c r="H2068" s="43">
        <v>1.0144202999999999E-3</v>
      </c>
      <c r="I2068" s="43">
        <v>5.8379308999999997E-2</v>
      </c>
      <c r="J2068" s="43">
        <v>2.6481907000000002E-3</v>
      </c>
      <c r="K2068" s="43">
        <v>8.0059897000000005E-4</v>
      </c>
      <c r="L2068" s="43">
        <v>2.2180837999999999E-4</v>
      </c>
      <c r="M2068" s="43">
        <v>5.7111831000000004E-3</v>
      </c>
      <c r="N2068" s="43">
        <v>1.7226528000000001</v>
      </c>
      <c r="O2068" s="43">
        <v>5.3815805000000001E-5</v>
      </c>
      <c r="P2068" s="43">
        <v>5.2527928000000003E-3</v>
      </c>
      <c r="Q2068" s="43">
        <v>5.7176419E-4</v>
      </c>
      <c r="R2068" s="43">
        <v>3.8889048000000002E-3</v>
      </c>
      <c r="S2068" s="43">
        <v>3.15514E-2</v>
      </c>
      <c r="U2068" s="77">
        <f t="shared" si="165"/>
        <v>0.13735523275862069</v>
      </c>
    </row>
    <row r="2069" spans="1:21">
      <c r="A2069" s="41" t="s">
        <v>33</v>
      </c>
      <c r="B2069" s="41" t="s">
        <v>3551</v>
      </c>
      <c r="C2069" s="74">
        <f t="shared" si="161"/>
        <v>0.32427955879600001</v>
      </c>
      <c r="D2069" s="74">
        <f t="shared" si="162"/>
        <v>6.8270703600000014E-3</v>
      </c>
      <c r="E2069" s="74">
        <f t="shared" si="163"/>
        <v>0.27527420778</v>
      </c>
      <c r="F2069" s="74">
        <f t="shared" si="164"/>
        <v>2.0368471656E-2</v>
      </c>
      <c r="G2069" s="75">
        <v>2.1809808999999999E-2</v>
      </c>
      <c r="H2069" s="43">
        <v>7.8406677999999996E-4</v>
      </c>
      <c r="I2069" s="43">
        <v>7.5873771000000007E-2</v>
      </c>
      <c r="J2069" s="43">
        <v>3.4350721E-3</v>
      </c>
      <c r="K2069" s="43">
        <v>1.0106804E-3</v>
      </c>
      <c r="L2069" s="43">
        <v>1.4255596000000001E-4</v>
      </c>
      <c r="M2069" s="43">
        <v>2.2387619E-3</v>
      </c>
      <c r="N2069" s="43">
        <v>0.19861636999999999</v>
      </c>
      <c r="O2069" s="43">
        <v>7.2001805999999995E-5</v>
      </c>
      <c r="P2069" s="43">
        <v>6.9795687999999996E-3</v>
      </c>
      <c r="Q2069" s="43">
        <v>4.2773755E-4</v>
      </c>
      <c r="R2069" s="43">
        <v>6.6144556999999998E-3</v>
      </c>
      <c r="S2069" s="43">
        <v>6.2747078000000003E-3</v>
      </c>
      <c r="U2069" s="77">
        <f t="shared" si="165"/>
        <v>0.1880155948275862</v>
      </c>
    </row>
    <row r="2070" spans="1:21">
      <c r="A2070" s="41" t="s">
        <v>33</v>
      </c>
      <c r="B2070" s="41" t="s">
        <v>3552</v>
      </c>
      <c r="C2070" s="74">
        <f t="shared" si="161"/>
        <v>0.45245513872900006</v>
      </c>
      <c r="D2070" s="74">
        <f t="shared" si="162"/>
        <v>5.9286504200000006E-3</v>
      </c>
      <c r="E2070" s="74">
        <f t="shared" si="163"/>
        <v>0.40999667437000004</v>
      </c>
      <c r="F2070" s="74">
        <f t="shared" si="164"/>
        <v>1.6849205939000002E-2</v>
      </c>
      <c r="G2070" s="75">
        <v>1.9680607999999999E-2</v>
      </c>
      <c r="H2070" s="43">
        <v>6.6836336999999998E-4</v>
      </c>
      <c r="I2070" s="43">
        <v>7.1380411000000005E-2</v>
      </c>
      <c r="J2070" s="43">
        <v>2.8954415000000001E-3</v>
      </c>
      <c r="K2070" s="43">
        <v>8.3233131999999998E-4</v>
      </c>
      <c r="L2070" s="43">
        <v>1.0945660000000001E-4</v>
      </c>
      <c r="M2070" s="43">
        <v>2.091421E-3</v>
      </c>
      <c r="N2070" s="43">
        <v>0.33794790000000002</v>
      </c>
      <c r="O2070" s="43">
        <v>5.9852948999999998E-5</v>
      </c>
      <c r="P2070" s="43">
        <v>5.7990912000000002E-3</v>
      </c>
      <c r="Q2070" s="43">
        <v>3.7481728999999998E-4</v>
      </c>
      <c r="R2070" s="43">
        <v>5.4423570000000001E-3</v>
      </c>
      <c r="S2070" s="43">
        <v>5.1730875000000004E-3</v>
      </c>
      <c r="U2070" s="77">
        <f t="shared" si="165"/>
        <v>0.16966041379310343</v>
      </c>
    </row>
    <row r="2071" spans="1:21">
      <c r="A2071" s="41" t="s">
        <v>33</v>
      </c>
      <c r="B2071" s="41" t="s">
        <v>3553</v>
      </c>
      <c r="C2071" s="74">
        <f t="shared" si="161"/>
        <v>0.53857364989500012</v>
      </c>
      <c r="D2071" s="74">
        <f t="shared" si="162"/>
        <v>8.4027381199999994E-3</v>
      </c>
      <c r="E2071" s="74">
        <f t="shared" si="163"/>
        <v>0.50583234947</v>
      </c>
      <c r="F2071" s="74">
        <f t="shared" si="164"/>
        <v>9.4994833050000005E-3</v>
      </c>
      <c r="G2071" s="75">
        <v>1.4839079E-2</v>
      </c>
      <c r="H2071" s="43">
        <v>5.1245947000000001E-4</v>
      </c>
      <c r="I2071" s="43">
        <v>8.7579260000000006E-2</v>
      </c>
      <c r="J2071" s="43">
        <v>1.5597953E-3</v>
      </c>
      <c r="K2071" s="43">
        <v>4.0850772000000001E-4</v>
      </c>
      <c r="L2071" s="43">
        <v>1.3074654E-3</v>
      </c>
      <c r="M2071" s="43">
        <v>5.1269697000000001E-3</v>
      </c>
      <c r="N2071" s="43">
        <v>0.41774063</v>
      </c>
      <c r="O2071" s="43">
        <v>2.5781184999999999E-5</v>
      </c>
      <c r="P2071" s="43">
        <v>2.9795874999999999E-3</v>
      </c>
      <c r="Q2071" s="43">
        <v>3.7710991999999999E-4</v>
      </c>
      <c r="R2071" s="43">
        <v>2.2848683999999999E-3</v>
      </c>
      <c r="S2071" s="43">
        <v>3.8321363E-3</v>
      </c>
      <c r="U2071" s="77">
        <f t="shared" si="165"/>
        <v>0.12792309482758621</v>
      </c>
    </row>
    <row r="2072" spans="1:21">
      <c r="A2072" s="41" t="s">
        <v>33</v>
      </c>
      <c r="B2072" s="41" t="s">
        <v>3554</v>
      </c>
      <c r="C2072" s="74">
        <f t="shared" si="161"/>
        <v>0.21481267309499999</v>
      </c>
      <c r="D2072" s="74">
        <f t="shared" si="162"/>
        <v>6.6758251200000002E-3</v>
      </c>
      <c r="E2072" s="74">
        <f t="shared" si="163"/>
        <v>0.17765384899</v>
      </c>
      <c r="F2072" s="74">
        <f t="shared" si="164"/>
        <v>1.4456429985E-2</v>
      </c>
      <c r="G2072" s="75">
        <v>1.6026569000000001E-2</v>
      </c>
      <c r="H2072" s="43">
        <v>6.0792998999999995E-4</v>
      </c>
      <c r="I2072" s="43">
        <v>6.6477728999999999E-2</v>
      </c>
      <c r="J2072" s="43">
        <v>2.3906206000000002E-3</v>
      </c>
      <c r="K2072" s="43">
        <v>7.1307764000000005E-4</v>
      </c>
      <c r="L2072" s="43">
        <v>3.9684698E-4</v>
      </c>
      <c r="M2072" s="43">
        <v>3.1752798999999999E-3</v>
      </c>
      <c r="N2072" s="43">
        <v>0.11056819</v>
      </c>
      <c r="O2072" s="43">
        <v>4.9080535000000001E-5</v>
      </c>
      <c r="P2072" s="43">
        <v>4.8368300999999999E-3</v>
      </c>
      <c r="Q2072" s="43">
        <v>3.4673084999999997E-4</v>
      </c>
      <c r="R2072" s="43">
        <v>3.8580022000000002E-3</v>
      </c>
      <c r="S2072" s="43">
        <v>5.3657862999999997E-3</v>
      </c>
      <c r="U2072" s="77">
        <f t="shared" si="165"/>
        <v>0.13816007758620691</v>
      </c>
    </row>
    <row r="2073" spans="1:21">
      <c r="A2073" s="41" t="s">
        <v>33</v>
      </c>
      <c r="B2073" s="41" t="s">
        <v>3555</v>
      </c>
      <c r="C2073" s="74">
        <f t="shared" si="161"/>
        <v>0.48030583551399997</v>
      </c>
      <c r="D2073" s="74">
        <f t="shared" si="162"/>
        <v>4.9716555499999997E-3</v>
      </c>
      <c r="E2073" s="74">
        <f t="shared" si="163"/>
        <v>0.45000897693999997</v>
      </c>
      <c r="F2073" s="74">
        <f t="shared" si="164"/>
        <v>1.3037493024000001E-2</v>
      </c>
      <c r="G2073" s="75">
        <v>1.228771E-2</v>
      </c>
      <c r="H2073" s="43">
        <v>5.1060994000000001E-4</v>
      </c>
      <c r="I2073" s="43">
        <v>4.2529286999999999E-2</v>
      </c>
      <c r="J2073" s="43">
        <v>2.1967641E-3</v>
      </c>
      <c r="K2073" s="43">
        <v>6.5985730999999998E-4</v>
      </c>
      <c r="L2073" s="43">
        <v>1.7095614E-4</v>
      </c>
      <c r="M2073" s="43">
        <v>1.9440779999999999E-3</v>
      </c>
      <c r="N2073" s="43">
        <v>0.40696907999999998</v>
      </c>
      <c r="O2073" s="43">
        <v>4.6508884000000001E-5</v>
      </c>
      <c r="P2073" s="43">
        <v>4.6817231999999997E-3</v>
      </c>
      <c r="Q2073" s="43">
        <v>3.0358613999999999E-4</v>
      </c>
      <c r="R2073" s="43">
        <v>4.2153718999999997E-3</v>
      </c>
      <c r="S2073" s="43">
        <v>3.7903029E-3</v>
      </c>
      <c r="U2073" s="77">
        <f t="shared" si="165"/>
        <v>0.10592853448275862</v>
      </c>
    </row>
    <row r="2074" spans="1:21">
      <c r="A2074" s="41" t="s">
        <v>33</v>
      </c>
      <c r="B2074" s="41" t="s">
        <v>3556</v>
      </c>
      <c r="C2074" s="74">
        <f t="shared" si="161"/>
        <v>0.83107785732599992</v>
      </c>
      <c r="D2074" s="74">
        <f t="shared" si="162"/>
        <v>1.166885816E-2</v>
      </c>
      <c r="E2074" s="74">
        <f t="shared" si="163"/>
        <v>0.64718058199999995</v>
      </c>
      <c r="F2074" s="74">
        <f t="shared" si="164"/>
        <v>0.141876040166</v>
      </c>
      <c r="G2074" s="75">
        <v>3.0352377E-2</v>
      </c>
      <c r="H2074" s="43">
        <v>2.940125E-3</v>
      </c>
      <c r="I2074" s="43">
        <v>8.8603056999999999E-2</v>
      </c>
      <c r="J2074" s="43">
        <v>5.2916018999999998E-3</v>
      </c>
      <c r="K2074" s="43">
        <v>1.5730605E-3</v>
      </c>
      <c r="L2074" s="43">
        <v>4.3773526000000001E-4</v>
      </c>
      <c r="M2074" s="43">
        <v>4.3664604999999997E-3</v>
      </c>
      <c r="N2074" s="43">
        <v>0.55563739999999995</v>
      </c>
      <c r="O2074" s="43">
        <v>9.7366006000000006E-5</v>
      </c>
      <c r="P2074" s="43">
        <v>9.8041900000000008E-3</v>
      </c>
      <c r="Q2074" s="43">
        <v>7.1386286000000004E-4</v>
      </c>
      <c r="R2074" s="43">
        <v>5.6078413000000002E-3</v>
      </c>
      <c r="S2074" s="43">
        <v>0.12565277999999999</v>
      </c>
      <c r="U2074" s="77">
        <f t="shared" si="165"/>
        <v>0.26165842241379311</v>
      </c>
    </row>
    <row r="2075" spans="1:21">
      <c r="A2075" s="41" t="s">
        <v>33</v>
      </c>
      <c r="B2075" s="41" t="s">
        <v>3557</v>
      </c>
      <c r="C2075" s="74">
        <f t="shared" si="161"/>
        <v>0.58067198726400004</v>
      </c>
      <c r="D2075" s="74">
        <f t="shared" si="162"/>
        <v>7.4993462799999994E-3</v>
      </c>
      <c r="E2075" s="74">
        <f t="shared" si="163"/>
        <v>0.53160374344000005</v>
      </c>
      <c r="F2075" s="74">
        <f t="shared" si="164"/>
        <v>2.2357171544E-2</v>
      </c>
      <c r="G2075" s="75">
        <v>1.9211725999999998E-2</v>
      </c>
      <c r="H2075" s="43">
        <v>8.3062043999999999E-4</v>
      </c>
      <c r="I2075" s="43">
        <v>6.1070683000000001E-2</v>
      </c>
      <c r="J2075" s="43">
        <v>3.6935571000000001E-3</v>
      </c>
      <c r="K2075" s="43">
        <v>1.1389613000000001E-3</v>
      </c>
      <c r="L2075" s="43">
        <v>1.9961037999999999E-4</v>
      </c>
      <c r="M2075" s="43">
        <v>2.4672175E-3</v>
      </c>
      <c r="N2075" s="43">
        <v>0.46970244</v>
      </c>
      <c r="O2075" s="43">
        <v>7.9480523999999998E-5</v>
      </c>
      <c r="P2075" s="43">
        <v>7.9919346000000002E-3</v>
      </c>
      <c r="Q2075" s="43">
        <v>3.6122991999999998E-4</v>
      </c>
      <c r="R2075" s="43">
        <v>7.6483942000000003E-3</v>
      </c>
      <c r="S2075" s="43">
        <v>6.2761322999999999E-3</v>
      </c>
      <c r="U2075" s="77">
        <f t="shared" si="165"/>
        <v>0.16561832758620687</v>
      </c>
    </row>
    <row r="2076" spans="1:21">
      <c r="A2076" s="41" t="s">
        <v>33</v>
      </c>
      <c r="B2076" s="41" t="s">
        <v>3558</v>
      </c>
      <c r="C2076" s="74">
        <f t="shared" si="161"/>
        <v>0.76325229918400006</v>
      </c>
      <c r="D2076" s="74">
        <f t="shared" si="162"/>
        <v>5.1492204309999999E-3</v>
      </c>
      <c r="E2076" s="74">
        <f t="shared" si="163"/>
        <v>0.73006651900000008</v>
      </c>
      <c r="F2076" s="74">
        <f t="shared" si="164"/>
        <v>1.7221046752999999E-2</v>
      </c>
      <c r="G2076" s="75">
        <v>1.0815513000000001E-2</v>
      </c>
      <c r="H2076" s="43">
        <v>4.1258199999999999E-4</v>
      </c>
      <c r="I2076" s="43">
        <v>3.1849197000000003E-2</v>
      </c>
      <c r="J2076" s="43">
        <v>2.0998748000000001E-3</v>
      </c>
      <c r="K2076" s="43">
        <v>6.7782236999999995E-4</v>
      </c>
      <c r="L2076" s="43">
        <v>9.6970360999999996E-5</v>
      </c>
      <c r="M2076" s="43">
        <v>2.2745528999999999E-3</v>
      </c>
      <c r="N2076" s="43">
        <v>0.69780474000000003</v>
      </c>
      <c r="O2076" s="43">
        <v>4.7994432999999999E-5</v>
      </c>
      <c r="P2076" s="43">
        <v>4.6561203000000002E-3</v>
      </c>
      <c r="Q2076" s="43">
        <v>2.2817422E-4</v>
      </c>
      <c r="R2076" s="43">
        <v>7.4168517999999998E-3</v>
      </c>
      <c r="S2076" s="43">
        <v>4.8719059999999996E-3</v>
      </c>
      <c r="U2076" s="77">
        <f t="shared" si="165"/>
        <v>9.3237181034482752E-2</v>
      </c>
    </row>
    <row r="2077" spans="1:21">
      <c r="A2077" s="41" t="s">
        <v>33</v>
      </c>
      <c r="B2077" s="41" t="s">
        <v>3559</v>
      </c>
      <c r="C2077" s="74">
        <f t="shared" si="161"/>
        <v>0.17179182986199998</v>
      </c>
      <c r="D2077" s="74">
        <f t="shared" si="162"/>
        <v>3.0450985899999998E-3</v>
      </c>
      <c r="E2077" s="74">
        <f t="shared" si="163"/>
        <v>0.14920268680999998</v>
      </c>
      <c r="F2077" s="74">
        <f t="shared" si="164"/>
        <v>1.0171591362E-2</v>
      </c>
      <c r="G2077" s="75">
        <v>9.3724531000000007E-3</v>
      </c>
      <c r="H2077" s="43">
        <v>3.2853481000000003E-4</v>
      </c>
      <c r="I2077" s="43">
        <v>3.4733951999999998E-2</v>
      </c>
      <c r="J2077" s="43">
        <v>1.3837860999999999E-3</v>
      </c>
      <c r="K2077" s="43">
        <v>4.1870839999999998E-4</v>
      </c>
      <c r="L2077" s="43">
        <v>1.0568809E-4</v>
      </c>
      <c r="M2077" s="43">
        <v>1.136916E-3</v>
      </c>
      <c r="N2077" s="43">
        <v>0.1141402</v>
      </c>
      <c r="O2077" s="43">
        <v>2.9127412000000001E-5</v>
      </c>
      <c r="P2077" s="43">
        <v>2.8201982E-3</v>
      </c>
      <c r="Q2077" s="43">
        <v>2.4233075E-4</v>
      </c>
      <c r="R2077" s="43">
        <v>2.9398454000000001E-3</v>
      </c>
      <c r="S2077" s="43">
        <v>4.1400895999999998E-3</v>
      </c>
      <c r="U2077" s="77">
        <f t="shared" si="165"/>
        <v>8.0797009482758628E-2</v>
      </c>
    </row>
    <row r="2078" spans="1:21">
      <c r="A2078" s="41" t="s">
        <v>33</v>
      </c>
      <c r="B2078" s="41" t="s">
        <v>3560</v>
      </c>
      <c r="C2078" s="74">
        <f t="shared" si="161"/>
        <v>0.52665219351899994</v>
      </c>
      <c r="D2078" s="74">
        <f t="shared" si="162"/>
        <v>6.2932311500000001E-3</v>
      </c>
      <c r="E2078" s="74">
        <f t="shared" si="163"/>
        <v>0.49014368289999999</v>
      </c>
      <c r="F2078" s="74">
        <f t="shared" si="164"/>
        <v>1.4682618469000002E-2</v>
      </c>
      <c r="G2078" s="75">
        <v>1.5532661E-2</v>
      </c>
      <c r="H2078" s="43">
        <v>7.3833890000000004E-4</v>
      </c>
      <c r="I2078" s="43">
        <v>5.6399334000000002E-2</v>
      </c>
      <c r="J2078" s="43">
        <v>2.3838585000000002E-3</v>
      </c>
      <c r="K2078" s="43">
        <v>7.4223311999999997E-4</v>
      </c>
      <c r="L2078" s="43">
        <v>3.0305362999999999E-4</v>
      </c>
      <c r="M2078" s="43">
        <v>2.8640859E-3</v>
      </c>
      <c r="N2078" s="43">
        <v>0.43300601</v>
      </c>
      <c r="O2078" s="43">
        <v>4.8782699E-5</v>
      </c>
      <c r="P2078" s="43">
        <v>4.8146324000000002E-3</v>
      </c>
      <c r="Q2078" s="43">
        <v>5.0977946999999999E-4</v>
      </c>
      <c r="R2078" s="43">
        <v>4.2021543000000001E-3</v>
      </c>
      <c r="S2078" s="43">
        <v>5.1072696000000004E-3</v>
      </c>
      <c r="U2078" s="77">
        <f t="shared" si="165"/>
        <v>0.13390225</v>
      </c>
    </row>
    <row r="2079" spans="1:21">
      <c r="A2079" s="41" t="s">
        <v>33</v>
      </c>
      <c r="B2079" s="41" t="s">
        <v>3561</v>
      </c>
      <c r="C2079" s="74">
        <f t="shared" si="161"/>
        <v>0.60893943625099989</v>
      </c>
      <c r="D2079" s="74">
        <f t="shared" si="162"/>
        <v>6.4637741900000004E-3</v>
      </c>
      <c r="E2079" s="74">
        <f t="shared" si="163"/>
        <v>0.56710272262999994</v>
      </c>
      <c r="F2079" s="74">
        <f t="shared" si="164"/>
        <v>1.6635039431E-2</v>
      </c>
      <c r="G2079" s="75">
        <v>1.8737899999999998E-2</v>
      </c>
      <c r="H2079" s="43">
        <v>6.6755562999999999E-4</v>
      </c>
      <c r="I2079" s="43">
        <v>7.5139136999999995E-2</v>
      </c>
      <c r="J2079" s="43">
        <v>2.5183379000000001E-3</v>
      </c>
      <c r="K2079" s="43">
        <v>7.4299380999999997E-4</v>
      </c>
      <c r="L2079" s="43">
        <v>1.6071748000000001E-4</v>
      </c>
      <c r="M2079" s="43">
        <v>3.0417249999999999E-3</v>
      </c>
      <c r="N2079" s="43">
        <v>0.49129602999999999</v>
      </c>
      <c r="O2079" s="43">
        <v>5.1881710999999998E-5</v>
      </c>
      <c r="P2079" s="43">
        <v>4.8709037E-3</v>
      </c>
      <c r="Q2079" s="43">
        <v>4.6767282000000001E-4</v>
      </c>
      <c r="R2079" s="43">
        <v>5.5431448000000001E-3</v>
      </c>
      <c r="S2079" s="43">
        <v>5.7014364E-3</v>
      </c>
      <c r="U2079" s="77">
        <f t="shared" si="165"/>
        <v>0.16153362068965516</v>
      </c>
    </row>
    <row r="2080" spans="1:21">
      <c r="A2080" s="41" t="s">
        <v>33</v>
      </c>
      <c r="B2080" s="41" t="s">
        <v>3562</v>
      </c>
      <c r="C2080" s="74">
        <f t="shared" si="161"/>
        <v>0.95238532280400001</v>
      </c>
      <c r="D2080" s="74">
        <f t="shared" si="162"/>
        <v>7.0653924680000001E-3</v>
      </c>
      <c r="E2080" s="74">
        <f t="shared" si="163"/>
        <v>0.87945571310000004</v>
      </c>
      <c r="F2080" s="74">
        <f t="shared" si="164"/>
        <v>4.6896351236E-2</v>
      </c>
      <c r="G2080" s="75">
        <v>1.8967866E-2</v>
      </c>
      <c r="H2080" s="43">
        <v>1.1025401E-3</v>
      </c>
      <c r="I2080" s="43">
        <v>6.2284462999999998E-2</v>
      </c>
      <c r="J2080" s="43">
        <v>2.9345361999999998E-3</v>
      </c>
      <c r="K2080" s="43">
        <v>7.8582007000000005E-4</v>
      </c>
      <c r="L2080" s="43">
        <v>5.1936498000000001E-5</v>
      </c>
      <c r="M2080" s="43">
        <v>3.2930997000000001E-3</v>
      </c>
      <c r="N2080" s="43">
        <v>0.81606871000000003</v>
      </c>
      <c r="O2080" s="43">
        <v>5.6686805999999997E-5</v>
      </c>
      <c r="P2080" s="43">
        <v>5.5660051000000002E-3</v>
      </c>
      <c r="Q2080" s="43">
        <v>4.2815882999999998E-4</v>
      </c>
      <c r="R2080" s="43">
        <v>3.2565665E-3</v>
      </c>
      <c r="S2080" s="43">
        <v>3.7588933999999997E-2</v>
      </c>
      <c r="U2080" s="77">
        <f t="shared" si="165"/>
        <v>0.16351608620689653</v>
      </c>
    </row>
    <row r="2081" spans="1:21">
      <c r="A2081" s="41" t="s">
        <v>33</v>
      </c>
      <c r="B2081" s="41" t="s">
        <v>3563</v>
      </c>
      <c r="C2081" s="74">
        <f t="shared" si="161"/>
        <v>1.558119071528</v>
      </c>
      <c r="D2081" s="74">
        <f t="shared" si="162"/>
        <v>7.501791402E-3</v>
      </c>
      <c r="E2081" s="74">
        <f t="shared" si="163"/>
        <v>1.4939290391</v>
      </c>
      <c r="F2081" s="74">
        <f t="shared" si="164"/>
        <v>4.3109125025999999E-2</v>
      </c>
      <c r="G2081" s="75">
        <v>1.3579116E-2</v>
      </c>
      <c r="H2081" s="43">
        <v>1.4956811E-3</v>
      </c>
      <c r="I2081" s="43">
        <v>6.0012957999999998E-2</v>
      </c>
      <c r="J2081" s="43">
        <v>1.4704004000000001E-3</v>
      </c>
      <c r="K2081" s="43">
        <v>3.6478144999999999E-4</v>
      </c>
      <c r="L2081" s="43">
        <v>9.4203052000000001E-5</v>
      </c>
      <c r="M2081" s="43">
        <v>5.5724065E-3</v>
      </c>
      <c r="N2081" s="43">
        <v>1.4324204</v>
      </c>
      <c r="O2081" s="43">
        <v>6.2250816000000001E-5</v>
      </c>
      <c r="P2081" s="43">
        <v>2.1465939999999999E-3</v>
      </c>
      <c r="Q2081" s="43">
        <v>5.4227740999999996E-4</v>
      </c>
      <c r="R2081" s="43">
        <v>2.1069878000000001E-3</v>
      </c>
      <c r="S2081" s="43">
        <v>3.8251014999999999E-2</v>
      </c>
      <c r="U2081" s="77">
        <f t="shared" si="165"/>
        <v>0.11706134482758621</v>
      </c>
    </row>
    <row r="2082" spans="1:21">
      <c r="B2082" s="81" t="s">
        <v>3564</v>
      </c>
      <c r="C2082" s="76"/>
      <c r="D2082" s="76"/>
      <c r="E2082" s="76"/>
      <c r="F2082" s="76"/>
      <c r="G2082" s="79"/>
      <c r="H2082" s="80"/>
      <c r="I2082" s="80"/>
      <c r="J2082" s="80"/>
      <c r="K2082" s="80"/>
      <c r="L2082" s="80"/>
      <c r="M2082" s="80"/>
      <c r="N2082" s="80"/>
      <c r="O2082" s="80"/>
      <c r="P2082" s="80"/>
      <c r="Q2082" s="80"/>
      <c r="R2082" s="80"/>
      <c r="S2082" s="80"/>
      <c r="U2082" s="78"/>
    </row>
    <row r="2083" spans="1:21">
      <c r="A2083" s="41" t="s">
        <v>33</v>
      </c>
      <c r="B2083" s="41" t="s">
        <v>3565</v>
      </c>
      <c r="C2083" s="74">
        <f t="shared" si="161"/>
        <v>2.3422872341700001</v>
      </c>
      <c r="D2083" s="74">
        <f t="shared" si="162"/>
        <v>2.5133536369999997E-2</v>
      </c>
      <c r="E2083" s="74">
        <f t="shared" si="163"/>
        <v>2.1704515565000002</v>
      </c>
      <c r="F2083" s="74">
        <f t="shared" si="164"/>
        <v>4.8874425300000003E-2</v>
      </c>
      <c r="G2083" s="75">
        <v>9.7827715999999995E-2</v>
      </c>
      <c r="H2083" s="43">
        <v>8.2053765000000001E-3</v>
      </c>
      <c r="I2083" s="43">
        <v>0.14403418000000001</v>
      </c>
      <c r="J2083" s="43">
        <v>1.4952999999999999E-2</v>
      </c>
      <c r="K2083" s="43">
        <v>3.8843439E-3</v>
      </c>
      <c r="L2083" s="43">
        <v>1.3161570000000001E-5</v>
      </c>
      <c r="M2083" s="43">
        <v>6.2830309000000001E-3</v>
      </c>
      <c r="N2083" s="43">
        <v>2.0182120000000001</v>
      </c>
      <c r="O2083" s="43">
        <v>1.7013170000000001E-4</v>
      </c>
      <c r="P2083" s="43">
        <v>2.1321538000000001E-2</v>
      </c>
      <c r="Q2083" s="43">
        <v>1.0653825999999999E-3</v>
      </c>
      <c r="R2083" s="43">
        <v>1.1789594E-2</v>
      </c>
      <c r="S2083" s="43">
        <v>1.4527778999999999E-2</v>
      </c>
      <c r="U2083" s="77">
        <f t="shared" si="165"/>
        <v>0.84334237931034473</v>
      </c>
    </row>
    <row r="2084" spans="1:21">
      <c r="A2084" s="41" t="s">
        <v>33</v>
      </c>
      <c r="B2084" s="41" t="s">
        <v>3566</v>
      </c>
      <c r="C2084" s="74">
        <f t="shared" si="161"/>
        <v>0.97666264198700004</v>
      </c>
      <c r="D2084" s="74">
        <f t="shared" si="162"/>
        <v>5.6140649000000001E-3</v>
      </c>
      <c r="E2084" s="74">
        <f t="shared" si="163"/>
        <v>0.94951957691</v>
      </c>
      <c r="F2084" s="74">
        <f t="shared" si="164"/>
        <v>1.0346319177000001E-2</v>
      </c>
      <c r="G2084" s="75">
        <v>1.1182681E-2</v>
      </c>
      <c r="H2084" s="43">
        <v>4.3260690999999998E-4</v>
      </c>
      <c r="I2084" s="43">
        <v>4.6809829999999997E-2</v>
      </c>
      <c r="J2084" s="43">
        <v>1.6261207E-3</v>
      </c>
      <c r="K2084" s="43">
        <v>3.8165154000000001E-4</v>
      </c>
      <c r="L2084" s="43">
        <v>2.4774496E-4</v>
      </c>
      <c r="M2084" s="43">
        <v>3.3585477000000002E-3</v>
      </c>
      <c r="N2084" s="43">
        <v>0.90227714000000003</v>
      </c>
      <c r="O2084" s="43">
        <v>2.6051176999999999E-5</v>
      </c>
      <c r="P2084" s="43">
        <v>3.3975235000000001E-3</v>
      </c>
      <c r="Q2084" s="43">
        <v>2.9571460000000002E-4</v>
      </c>
      <c r="R2084" s="43">
        <v>2.2550504999999999E-3</v>
      </c>
      <c r="S2084" s="43">
        <v>4.3719793999999999E-3</v>
      </c>
      <c r="U2084" s="77">
        <f t="shared" si="165"/>
        <v>9.6402422413793099E-2</v>
      </c>
    </row>
    <row r="2085" spans="1:21">
      <c r="A2085" s="41" t="s">
        <v>33</v>
      </c>
      <c r="B2085" s="41" t="s">
        <v>3567</v>
      </c>
      <c r="C2085" s="74">
        <f t="shared" si="161"/>
        <v>0.62663563339500006</v>
      </c>
      <c r="D2085" s="74">
        <f t="shared" si="162"/>
        <v>9.6780868600000007E-3</v>
      </c>
      <c r="E2085" s="74">
        <f t="shared" si="163"/>
        <v>0.58470455373999997</v>
      </c>
      <c r="F2085" s="74">
        <f t="shared" si="164"/>
        <v>1.3971260794999999E-2</v>
      </c>
      <c r="G2085" s="75">
        <v>1.8281731999999998E-2</v>
      </c>
      <c r="H2085" s="43">
        <v>6.8524274000000005E-4</v>
      </c>
      <c r="I2085" s="43">
        <v>8.3093891000000003E-2</v>
      </c>
      <c r="J2085" s="43">
        <v>3.1882763E-3</v>
      </c>
      <c r="K2085" s="43">
        <v>4.7803025999999999E-4</v>
      </c>
      <c r="L2085" s="43">
        <v>1.1382916E-3</v>
      </c>
      <c r="M2085" s="43">
        <v>4.8734887000000003E-3</v>
      </c>
      <c r="N2085" s="43">
        <v>0.50092541999999995</v>
      </c>
      <c r="O2085" s="43">
        <v>3.0164145000000001E-5</v>
      </c>
      <c r="P2085" s="43">
        <v>7.2240613E-3</v>
      </c>
      <c r="Q2085" s="43">
        <v>4.0406725000000001E-4</v>
      </c>
      <c r="R2085" s="43">
        <v>2.2792311000000001E-3</v>
      </c>
      <c r="S2085" s="43">
        <v>4.0337369999999999E-3</v>
      </c>
      <c r="U2085" s="77">
        <f t="shared" si="165"/>
        <v>0.15760113793103447</v>
      </c>
    </row>
    <row r="2086" spans="1:21">
      <c r="A2086" s="41" t="s">
        <v>33</v>
      </c>
      <c r="B2086" s="41" t="s">
        <v>3568</v>
      </c>
      <c r="C2086" s="74">
        <f t="shared" si="161"/>
        <v>0.72564983876000011</v>
      </c>
      <c r="D2086" s="74">
        <f t="shared" si="162"/>
        <v>8.453521910000001E-3</v>
      </c>
      <c r="E2086" s="74">
        <f t="shared" si="163"/>
        <v>0.67436921090000002</v>
      </c>
      <c r="F2086" s="74">
        <f t="shared" si="164"/>
        <v>2.3418404949999999E-2</v>
      </c>
      <c r="G2086" s="75">
        <v>1.9408701E-2</v>
      </c>
      <c r="H2086" s="43">
        <v>1.1511639000000001E-3</v>
      </c>
      <c r="I2086" s="43">
        <v>5.8719117000000001E-2</v>
      </c>
      <c r="J2086" s="43">
        <v>4.1635671000000004E-3</v>
      </c>
      <c r="K2086" s="43">
        <v>7.0936771999999997E-4</v>
      </c>
      <c r="L2086" s="43">
        <v>3.6191868999999998E-4</v>
      </c>
      <c r="M2086" s="43">
        <v>3.2186684000000002E-3</v>
      </c>
      <c r="N2086" s="43">
        <v>0.61449893</v>
      </c>
      <c r="O2086" s="43">
        <v>5.0927699999999997E-5</v>
      </c>
      <c r="P2086" s="43">
        <v>9.8537316999999999E-3</v>
      </c>
      <c r="Q2086" s="43">
        <v>5.1255015000000001E-4</v>
      </c>
      <c r="R2086" s="43">
        <v>3.0908932E-3</v>
      </c>
      <c r="S2086" s="43">
        <v>9.9103022000000002E-3</v>
      </c>
      <c r="U2086" s="77">
        <f t="shared" si="165"/>
        <v>0.16731638793103448</v>
      </c>
    </row>
    <row r="2087" spans="1:21">
      <c r="A2087" s="41" t="s">
        <v>33</v>
      </c>
      <c r="B2087" s="41" t="s">
        <v>3569</v>
      </c>
      <c r="C2087" s="74">
        <f t="shared" si="161"/>
        <v>1.589057024985</v>
      </c>
      <c r="D2087" s="74">
        <f t="shared" si="162"/>
        <v>1.378959345E-2</v>
      </c>
      <c r="E2087" s="74">
        <f t="shared" si="163"/>
        <v>1.4991388251</v>
      </c>
      <c r="F2087" s="74">
        <f t="shared" si="164"/>
        <v>5.2858871434999996E-2</v>
      </c>
      <c r="G2087" s="75">
        <v>2.3269735E-2</v>
      </c>
      <c r="H2087" s="43">
        <v>1.8491771000000001E-3</v>
      </c>
      <c r="I2087" s="43">
        <v>6.7081948000000002E-2</v>
      </c>
      <c r="J2087" s="43">
        <v>7.1456881000000003E-3</v>
      </c>
      <c r="K2087" s="43">
        <v>9.1032910999999997E-4</v>
      </c>
      <c r="L2087" s="43">
        <v>1.1318854E-4</v>
      </c>
      <c r="M2087" s="43">
        <v>5.6203876999999999E-3</v>
      </c>
      <c r="N2087" s="43">
        <v>1.4302077</v>
      </c>
      <c r="O2087" s="43">
        <v>6.7184895000000001E-5</v>
      </c>
      <c r="P2087" s="43">
        <v>1.2235265E-2</v>
      </c>
      <c r="Q2087" s="43">
        <v>5.8630384000000005E-4</v>
      </c>
      <c r="R2087" s="43">
        <v>2.2407326999999999E-3</v>
      </c>
      <c r="S2087" s="43">
        <v>3.7729384999999997E-2</v>
      </c>
      <c r="U2087" s="77">
        <f t="shared" si="165"/>
        <v>0.20060116379310344</v>
      </c>
    </row>
    <row r="2088" spans="1:21">
      <c r="B2088" s="81" t="s">
        <v>3570</v>
      </c>
      <c r="C2088" s="76"/>
      <c r="D2088" s="76"/>
      <c r="E2088" s="76"/>
      <c r="F2088" s="76"/>
      <c r="U2088" s="78"/>
    </row>
    <row r="2089" spans="1:21">
      <c r="A2089" s="41" t="s">
        <v>33</v>
      </c>
      <c r="B2089" s="41" t="s">
        <v>3571</v>
      </c>
      <c r="C2089" s="74">
        <f t="shared" si="161"/>
        <v>5.9140257381999996E-2</v>
      </c>
      <c r="D2089" s="74">
        <f t="shared" si="162"/>
        <v>2.8875800979999999E-3</v>
      </c>
      <c r="E2089" s="74">
        <f t="shared" si="163"/>
        <v>4.6900108013E-2</v>
      </c>
      <c r="F2089" s="74">
        <f t="shared" si="164"/>
        <v>3.4639806710000001E-3</v>
      </c>
      <c r="G2089" s="75">
        <v>5.8885886000000004E-3</v>
      </c>
      <c r="H2089" s="43">
        <v>9.7384413000000005E-5</v>
      </c>
      <c r="I2089" s="43">
        <v>4.1726627000000002E-2</v>
      </c>
      <c r="J2089" s="43">
        <v>5.4629389000000002E-4</v>
      </c>
      <c r="K2089" s="43">
        <v>1.4184598E-4</v>
      </c>
      <c r="L2089" s="43">
        <v>6.0265727999999998E-5</v>
      </c>
      <c r="M2089" s="43">
        <v>2.1391744999999999E-3</v>
      </c>
      <c r="N2089" s="43">
        <v>5.0760965999999998E-3</v>
      </c>
      <c r="O2089" s="43">
        <v>1.0149337000000001E-5</v>
      </c>
      <c r="P2089" s="43">
        <v>1.2056530999999999E-3</v>
      </c>
      <c r="Q2089" s="43">
        <v>3.7051034000000001E-5</v>
      </c>
      <c r="R2089" s="43">
        <v>1.1603175000000001E-3</v>
      </c>
      <c r="S2089" s="43">
        <v>1.0508097E-3</v>
      </c>
      <c r="U2089" s="77">
        <f t="shared" si="165"/>
        <v>5.0763694827586206E-2</v>
      </c>
    </row>
    <row r="2090" spans="1:21">
      <c r="A2090" s="41" t="s">
        <v>33</v>
      </c>
      <c r="B2090" s="41" t="s">
        <v>3572</v>
      </c>
      <c r="C2090" s="74">
        <f t="shared" si="161"/>
        <v>9.821652132560002E-2</v>
      </c>
      <c r="D2090" s="74">
        <f t="shared" si="162"/>
        <v>1.513948542E-3</v>
      </c>
      <c r="E2090" s="74">
        <f t="shared" si="163"/>
        <v>8.5432559544000017E-2</v>
      </c>
      <c r="F2090" s="74">
        <f t="shared" si="164"/>
        <v>2.0711195395999998E-3</v>
      </c>
      <c r="G2090" s="75">
        <v>9.1988937000000003E-3</v>
      </c>
      <c r="H2090" s="43">
        <v>7.5606243999999995E-5</v>
      </c>
      <c r="I2090" s="43">
        <v>8.2065387000000004E-2</v>
      </c>
      <c r="J2090" s="43">
        <v>2.9748498999999999E-4</v>
      </c>
      <c r="K2090" s="43">
        <v>8.5920112000000004E-5</v>
      </c>
      <c r="L2090" s="43">
        <v>4.0706140000000003E-5</v>
      </c>
      <c r="M2090" s="43">
        <v>1.0898373000000001E-3</v>
      </c>
      <c r="N2090" s="43">
        <v>3.2915663000000002E-3</v>
      </c>
      <c r="O2090" s="43">
        <v>6.9683846000000001E-6</v>
      </c>
      <c r="P2090" s="43">
        <v>6.3037879E-4</v>
      </c>
      <c r="Q2090" s="43">
        <v>2.7641865000000001E-5</v>
      </c>
      <c r="R2090" s="43">
        <v>7.5713042000000001E-4</v>
      </c>
      <c r="S2090" s="43">
        <v>6.4900007999999995E-4</v>
      </c>
      <c r="U2090" s="77">
        <f t="shared" si="165"/>
        <v>7.9300807758620695E-2</v>
      </c>
    </row>
    <row r="2091" spans="1:21">
      <c r="A2091" s="41" t="s">
        <v>33</v>
      </c>
      <c r="B2091" s="41" t="s">
        <v>3573</v>
      </c>
      <c r="C2091" s="74">
        <f t="shared" si="161"/>
        <v>0.11154999651459999</v>
      </c>
      <c r="D2091" s="74">
        <f t="shared" si="162"/>
        <v>2.0564949860000003E-3</v>
      </c>
      <c r="E2091" s="74">
        <f t="shared" si="163"/>
        <v>9.7144609583999994E-2</v>
      </c>
      <c r="F2091" s="74">
        <f t="shared" si="164"/>
        <v>2.1628659446000001E-3</v>
      </c>
      <c r="G2091" s="75">
        <v>1.0186026000000001E-2</v>
      </c>
      <c r="H2091" s="43">
        <v>7.7842384000000002E-5</v>
      </c>
      <c r="I2091" s="43">
        <v>9.2416398999999996E-2</v>
      </c>
      <c r="J2091" s="43">
        <v>2.9740057999999998E-4</v>
      </c>
      <c r="K2091" s="43">
        <v>8.8156020000000002E-5</v>
      </c>
      <c r="L2091" s="43">
        <v>5.2504886000000001E-5</v>
      </c>
      <c r="M2091" s="43">
        <v>1.6184335E-3</v>
      </c>
      <c r="N2091" s="43">
        <v>4.6503682000000003E-3</v>
      </c>
      <c r="O2091" s="43">
        <v>6.9699636000000003E-6</v>
      </c>
      <c r="P2091" s="43">
        <v>6.3032441000000002E-4</v>
      </c>
      <c r="Q2091" s="43">
        <v>2.8729550999999999E-5</v>
      </c>
      <c r="R2091" s="43">
        <v>7.5712944000000003E-4</v>
      </c>
      <c r="S2091" s="43">
        <v>7.3971257999999997E-4</v>
      </c>
      <c r="U2091" s="77">
        <f t="shared" si="165"/>
        <v>8.7810568965517241E-2</v>
      </c>
    </row>
    <row r="2092" spans="1:21">
      <c r="A2092" s="41" t="s">
        <v>33</v>
      </c>
      <c r="B2092" s="41" t="s">
        <v>3574</v>
      </c>
      <c r="C2092" s="74">
        <f t="shared" si="161"/>
        <v>4.2519903374699998E-2</v>
      </c>
      <c r="D2092" s="74">
        <f t="shared" si="162"/>
        <v>1.2073738180000001E-3</v>
      </c>
      <c r="E2092" s="74">
        <f t="shared" si="163"/>
        <v>3.4587604622000001E-2</v>
      </c>
      <c r="F2092" s="74">
        <f t="shared" si="164"/>
        <v>3.3410579346999998E-3</v>
      </c>
      <c r="G2092" s="75">
        <v>3.383867E-3</v>
      </c>
      <c r="H2092" s="43">
        <v>9.4799622000000006E-5</v>
      </c>
      <c r="I2092" s="43">
        <v>1.2798059000000001E-2</v>
      </c>
      <c r="J2092" s="43">
        <v>1.1807899E-4</v>
      </c>
      <c r="K2092" s="43">
        <v>6.0349424000000001E-5</v>
      </c>
      <c r="L2092" s="43">
        <v>6.5392314000000006E-5</v>
      </c>
      <c r="M2092" s="43">
        <v>9.6355308999999999E-4</v>
      </c>
      <c r="N2092" s="43">
        <v>2.1694746000000001E-2</v>
      </c>
      <c r="O2092" s="43">
        <v>3.4974447000000001E-6</v>
      </c>
      <c r="P2092" s="43">
        <v>1.4447696999999999E-4</v>
      </c>
      <c r="Q2092" s="43">
        <v>5.7777920000000003E-5</v>
      </c>
      <c r="R2092" s="43">
        <v>1.75107E-3</v>
      </c>
      <c r="S2092" s="43">
        <v>1.3842355999999999E-3</v>
      </c>
      <c r="U2092" s="77">
        <f t="shared" si="165"/>
        <v>2.917126724137931E-2</v>
      </c>
    </row>
    <row r="2093" spans="1:21">
      <c r="A2093" s="41" t="s">
        <v>33</v>
      </c>
      <c r="B2093" s="41" t="s">
        <v>3575</v>
      </c>
      <c r="C2093" s="74">
        <f t="shared" si="161"/>
        <v>0.1616432576314</v>
      </c>
      <c r="D2093" s="74">
        <f t="shared" si="162"/>
        <v>2.9594581999999999E-3</v>
      </c>
      <c r="E2093" s="74">
        <f t="shared" si="163"/>
        <v>0.13755431814000002</v>
      </c>
      <c r="F2093" s="74">
        <f t="shared" si="164"/>
        <v>6.9533312914000006E-3</v>
      </c>
      <c r="G2093" s="75">
        <v>1.417615E-2</v>
      </c>
      <c r="H2093" s="43">
        <v>2.6351814E-4</v>
      </c>
      <c r="I2093" s="43">
        <v>9.4711478000000002E-2</v>
      </c>
      <c r="J2093" s="43">
        <v>2.7782255999999998E-4</v>
      </c>
      <c r="K2093" s="43">
        <v>1.3110768000000001E-4</v>
      </c>
      <c r="L2093" s="43">
        <v>1.2927326E-4</v>
      </c>
      <c r="M2093" s="43">
        <v>2.4212547000000001E-3</v>
      </c>
      <c r="N2093" s="43">
        <v>4.2579322000000003E-2</v>
      </c>
      <c r="O2093" s="43">
        <v>9.9088013999999999E-6</v>
      </c>
      <c r="P2093" s="43">
        <v>2.3030438E-4</v>
      </c>
      <c r="Q2093" s="43">
        <v>1.4081091E-4</v>
      </c>
      <c r="R2093" s="43">
        <v>3.4445804000000002E-3</v>
      </c>
      <c r="S2093" s="43">
        <v>3.1277268000000002E-3</v>
      </c>
      <c r="U2093" s="77">
        <f t="shared" si="165"/>
        <v>0.12220818965517241</v>
      </c>
    </row>
    <row r="2094" spans="1:21">
      <c r="B2094" s="81" t="s">
        <v>3576</v>
      </c>
      <c r="C2094" s="76"/>
      <c r="D2094" s="76"/>
      <c r="E2094" s="76"/>
      <c r="F2094" s="76"/>
      <c r="G2094" s="79"/>
      <c r="H2094" s="80"/>
      <c r="I2094" s="80"/>
      <c r="J2094" s="80"/>
      <c r="K2094" s="80"/>
      <c r="L2094" s="80"/>
      <c r="M2094" s="80"/>
      <c r="N2094" s="80"/>
      <c r="O2094" s="80"/>
      <c r="P2094" s="80"/>
      <c r="Q2094" s="80"/>
      <c r="R2094" s="80"/>
      <c r="S2094" s="80"/>
      <c r="U2094" s="78"/>
    </row>
    <row r="2095" spans="1:21">
      <c r="A2095" s="41" t="s">
        <v>33</v>
      </c>
      <c r="B2095" s="41" t="s">
        <v>3577</v>
      </c>
      <c r="C2095" s="74">
        <f t="shared" si="161"/>
        <v>6.538681517299999E-2</v>
      </c>
      <c r="D2095" s="74">
        <f t="shared" si="162"/>
        <v>1.4499171809999999E-3</v>
      </c>
      <c r="E2095" s="74">
        <f t="shared" si="163"/>
        <v>5.4476621239999995E-2</v>
      </c>
      <c r="F2095" s="74">
        <f t="shared" si="164"/>
        <v>4.1754355520000003E-3</v>
      </c>
      <c r="G2095" s="75">
        <v>5.2848412000000003E-3</v>
      </c>
      <c r="H2095" s="43">
        <v>1.5830624E-4</v>
      </c>
      <c r="I2095" s="43">
        <v>2.5256832999999999E-2</v>
      </c>
      <c r="J2095" s="43">
        <v>6.8080267000000002E-4</v>
      </c>
      <c r="K2095" s="43">
        <v>2.0375564999999999E-4</v>
      </c>
      <c r="L2095" s="43">
        <v>9.6473121E-5</v>
      </c>
      <c r="M2095" s="43">
        <v>4.6888574000000002E-4</v>
      </c>
      <c r="N2095" s="43">
        <v>2.9061482E-2</v>
      </c>
      <c r="O2095" s="43">
        <v>1.4452197E-5</v>
      </c>
      <c r="P2095" s="43">
        <v>1.3989408E-3</v>
      </c>
      <c r="Q2095" s="43">
        <v>8.6299854999999994E-5</v>
      </c>
      <c r="R2095" s="43">
        <v>1.3044008000000001E-3</v>
      </c>
      <c r="S2095" s="43">
        <v>1.3713419E-3</v>
      </c>
      <c r="U2095" s="77">
        <f t="shared" si="165"/>
        <v>4.5558975862068966E-2</v>
      </c>
    </row>
    <row r="2096" spans="1:21">
      <c r="A2096" s="41" t="s">
        <v>33</v>
      </c>
      <c r="B2096" s="41" t="s">
        <v>3578</v>
      </c>
      <c r="C2096" s="74">
        <f t="shared" si="161"/>
        <v>0.12049951908899999</v>
      </c>
      <c r="D2096" s="74">
        <f t="shared" si="162"/>
        <v>2.5004655000000001E-3</v>
      </c>
      <c r="E2096" s="74">
        <f t="shared" si="163"/>
        <v>0.10828903620999999</v>
      </c>
      <c r="F2096" s="74">
        <f t="shared" si="164"/>
        <v>3.7088853790000001E-3</v>
      </c>
      <c r="G2096" s="75">
        <v>6.0011320000000002E-3</v>
      </c>
      <c r="H2096" s="43">
        <v>1.8483221000000001E-4</v>
      </c>
      <c r="I2096" s="43">
        <v>3.9374186999999998E-2</v>
      </c>
      <c r="J2096" s="43">
        <v>6.3206841000000005E-4</v>
      </c>
      <c r="K2096" s="43">
        <v>1.7400957999999999E-4</v>
      </c>
      <c r="L2096" s="43">
        <v>3.3929901000000001E-4</v>
      </c>
      <c r="M2096" s="43">
        <v>1.3550884999999999E-3</v>
      </c>
      <c r="N2096" s="43">
        <v>6.8730017000000004E-2</v>
      </c>
      <c r="O2096" s="43">
        <v>1.1884409000000001E-5</v>
      </c>
      <c r="P2096" s="43">
        <v>1.2160468E-3</v>
      </c>
      <c r="Q2096" s="43">
        <v>1.2134567E-4</v>
      </c>
      <c r="R2096" s="43">
        <v>1.1455694000000001E-3</v>
      </c>
      <c r="S2096" s="43">
        <v>1.2140390999999999E-3</v>
      </c>
      <c r="U2096" s="77">
        <f t="shared" si="165"/>
        <v>5.173389655172414E-2</v>
      </c>
    </row>
    <row r="2097" spans="1:21">
      <c r="A2097" s="41" t="s">
        <v>33</v>
      </c>
      <c r="B2097" s="41" t="s">
        <v>3579</v>
      </c>
      <c r="C2097" s="74">
        <f t="shared" si="161"/>
        <v>7.967629058499999E-2</v>
      </c>
      <c r="D2097" s="74">
        <f t="shared" si="162"/>
        <v>2.0067283100000002E-3</v>
      </c>
      <c r="E2097" s="74">
        <f t="shared" si="163"/>
        <v>6.678021428E-2</v>
      </c>
      <c r="F2097" s="74">
        <f t="shared" si="164"/>
        <v>4.1838777950000006E-3</v>
      </c>
      <c r="G2097" s="75">
        <v>6.7054701999999999E-3</v>
      </c>
      <c r="H2097" s="43">
        <v>1.8808928E-4</v>
      </c>
      <c r="I2097" s="43">
        <v>3.4189253000000003E-2</v>
      </c>
      <c r="J2097" s="43">
        <v>7.0838691000000003E-4</v>
      </c>
      <c r="K2097" s="43">
        <v>2.0144847000000001E-4</v>
      </c>
      <c r="L2097" s="43">
        <v>2.0759567000000001E-4</v>
      </c>
      <c r="M2097" s="43">
        <v>8.8929725999999998E-4</v>
      </c>
      <c r="N2097" s="43">
        <v>3.2402871999999999E-2</v>
      </c>
      <c r="O2097" s="43">
        <v>1.3976914999999999E-5</v>
      </c>
      <c r="P2097" s="43">
        <v>1.3804939000000001E-3</v>
      </c>
      <c r="Q2097" s="43">
        <v>1.1727427999999999E-4</v>
      </c>
      <c r="R2097" s="43">
        <v>1.2237966000000001E-3</v>
      </c>
      <c r="S2097" s="43">
        <v>1.4483361E-3</v>
      </c>
      <c r="U2097" s="77">
        <f t="shared" si="165"/>
        <v>5.7805777586206891E-2</v>
      </c>
    </row>
    <row r="2098" spans="1:21">
      <c r="A2098" s="41" t="s">
        <v>33</v>
      </c>
      <c r="B2098" s="41" t="s">
        <v>3580</v>
      </c>
      <c r="C2098" s="74">
        <f t="shared" si="161"/>
        <v>6.2829467751900001E-2</v>
      </c>
      <c r="D2098" s="74">
        <f t="shared" si="162"/>
        <v>1.0017249000000002E-3</v>
      </c>
      <c r="E2098" s="74">
        <f t="shared" si="163"/>
        <v>5.2571553369999996E-2</v>
      </c>
      <c r="F2098" s="74">
        <f t="shared" si="164"/>
        <v>3.6959555819000003E-3</v>
      </c>
      <c r="G2098" s="75">
        <v>5.5602339000000002E-3</v>
      </c>
      <c r="H2098" s="43">
        <v>1.2822336999999999E-4</v>
      </c>
      <c r="I2098" s="43">
        <v>2.9772468E-2</v>
      </c>
      <c r="J2098" s="43">
        <v>4.7787707000000002E-4</v>
      </c>
      <c r="K2098" s="43">
        <v>1.4000408999999999E-4</v>
      </c>
      <c r="L2098" s="43">
        <v>3.895836E-5</v>
      </c>
      <c r="M2098" s="43">
        <v>3.4488538000000002E-4</v>
      </c>
      <c r="N2098" s="43">
        <v>2.2670862E-2</v>
      </c>
      <c r="O2098" s="43">
        <v>9.9581999000000007E-6</v>
      </c>
      <c r="P2098" s="43">
        <v>8.3430153999999998E-4</v>
      </c>
      <c r="Q2098" s="43">
        <v>7.3350141999999996E-5</v>
      </c>
      <c r="R2098" s="43">
        <v>1.4613209E-3</v>
      </c>
      <c r="S2098" s="43">
        <v>1.3170248E-3</v>
      </c>
      <c r="U2098" s="77">
        <f t="shared" si="165"/>
        <v>4.7933050862068963E-2</v>
      </c>
    </row>
    <row r="2099" spans="1:21">
      <c r="A2099" s="41" t="s">
        <v>33</v>
      </c>
      <c r="B2099" s="41" t="s">
        <v>3581</v>
      </c>
      <c r="C2099" s="74">
        <f t="shared" si="161"/>
        <v>0.105363441117</v>
      </c>
      <c r="D2099" s="74">
        <f t="shared" si="162"/>
        <v>1.58503311E-3</v>
      </c>
      <c r="E2099" s="74">
        <f t="shared" si="163"/>
        <v>9.3507423830000005E-2</v>
      </c>
      <c r="F2099" s="74">
        <f t="shared" si="164"/>
        <v>4.405294477E-3</v>
      </c>
      <c r="G2099" s="75">
        <v>5.8656897000000001E-3</v>
      </c>
      <c r="H2099" s="43">
        <v>1.6543883E-4</v>
      </c>
      <c r="I2099" s="43">
        <v>3.1172944000000001E-2</v>
      </c>
      <c r="J2099" s="43">
        <v>5.9447573999999999E-4</v>
      </c>
      <c r="K2099" s="43">
        <v>1.7328434E-4</v>
      </c>
      <c r="L2099" s="43">
        <v>1.1707800000000001E-4</v>
      </c>
      <c r="M2099" s="43">
        <v>7.0019503000000002E-4</v>
      </c>
      <c r="N2099" s="43">
        <v>6.2169041000000001E-2</v>
      </c>
      <c r="O2099" s="43">
        <v>1.2065107E-5</v>
      </c>
      <c r="P2099" s="43">
        <v>1.1076647E-3</v>
      </c>
      <c r="Q2099" s="43">
        <v>1.0645387E-4</v>
      </c>
      <c r="R2099" s="43">
        <v>1.2985886E-3</v>
      </c>
      <c r="S2099" s="43">
        <v>1.8805222E-3</v>
      </c>
      <c r="U2099" s="77">
        <f t="shared" si="165"/>
        <v>5.0566290517241375E-2</v>
      </c>
    </row>
    <row r="2100" spans="1:21">
      <c r="A2100" s="41" t="s">
        <v>33</v>
      </c>
      <c r="B2100" s="41" t="s">
        <v>3582</v>
      </c>
      <c r="C2100" s="74">
        <f t="shared" si="161"/>
        <v>5.9800539299999997E-2</v>
      </c>
      <c r="D2100" s="74">
        <f t="shared" si="162"/>
        <v>1.83278075E-3</v>
      </c>
      <c r="E2100" s="74">
        <f t="shared" si="163"/>
        <v>4.8190327839999998E-2</v>
      </c>
      <c r="F2100" s="74">
        <f t="shared" si="164"/>
        <v>4.0101578100000005E-3</v>
      </c>
      <c r="G2100" s="75">
        <v>5.7672729000000002E-3</v>
      </c>
      <c r="H2100" s="43">
        <v>1.4073484E-4</v>
      </c>
      <c r="I2100" s="43">
        <v>3.1872678000000002E-2</v>
      </c>
      <c r="J2100" s="43">
        <v>6.1572410000000004E-4</v>
      </c>
      <c r="K2100" s="43">
        <v>1.7531533000000001E-4</v>
      </c>
      <c r="L2100" s="43">
        <v>2.4694772000000002E-4</v>
      </c>
      <c r="M2100" s="43">
        <v>7.9479360000000001E-4</v>
      </c>
      <c r="N2100" s="43">
        <v>1.6176915E-2</v>
      </c>
      <c r="O2100" s="43">
        <v>1.2304235000000001E-5</v>
      </c>
      <c r="P2100" s="43">
        <v>1.2327298E-3</v>
      </c>
      <c r="Q2100" s="43">
        <v>8.0338574999999995E-5</v>
      </c>
      <c r="R2100" s="43">
        <v>1.3927072E-3</v>
      </c>
      <c r="S2100" s="43">
        <v>1.2920780000000001E-3</v>
      </c>
      <c r="U2100" s="77">
        <f t="shared" si="165"/>
        <v>4.9717869827586206E-2</v>
      </c>
    </row>
    <row r="2101" spans="1:21">
      <c r="A2101" s="41" t="s">
        <v>33</v>
      </c>
      <c r="B2101" s="41" t="s">
        <v>3583</v>
      </c>
      <c r="C2101" s="74">
        <f t="shared" si="161"/>
        <v>0.115503477827</v>
      </c>
      <c r="D2101" s="74">
        <f t="shared" si="162"/>
        <v>2.1516153629999998E-3</v>
      </c>
      <c r="E2101" s="74">
        <f t="shared" si="163"/>
        <v>6.1203986080000002E-2</v>
      </c>
      <c r="F2101" s="74">
        <f t="shared" si="164"/>
        <v>4.4140798684000004E-2</v>
      </c>
      <c r="G2101" s="75">
        <v>8.0070777000000003E-3</v>
      </c>
      <c r="H2101" s="43">
        <v>8.0874107999999998E-4</v>
      </c>
      <c r="I2101" s="43">
        <v>2.9507544E-2</v>
      </c>
      <c r="J2101" s="43">
        <v>1.1862797E-3</v>
      </c>
      <c r="K2101" s="43">
        <v>3.7698575000000002E-4</v>
      </c>
      <c r="L2101" s="43">
        <v>6.8504713000000004E-5</v>
      </c>
      <c r="M2101" s="43">
        <v>5.1984519999999997E-4</v>
      </c>
      <c r="N2101" s="43">
        <v>3.0887701E-2</v>
      </c>
      <c r="O2101" s="43">
        <v>2.2047664000000001E-5</v>
      </c>
      <c r="P2101" s="43">
        <v>2.1439950000000001E-3</v>
      </c>
      <c r="Q2101" s="43">
        <v>5.9958481999999999E-4</v>
      </c>
      <c r="R2101" s="43">
        <v>1.0367962000000001E-3</v>
      </c>
      <c r="S2101" s="43">
        <v>4.0338375000000003E-2</v>
      </c>
      <c r="U2101" s="77">
        <f t="shared" si="165"/>
        <v>6.9026531896551724E-2</v>
      </c>
    </row>
    <row r="2102" spans="1:21">
      <c r="A2102" s="41" t="s">
        <v>33</v>
      </c>
      <c r="B2102" s="41" t="s">
        <v>3584</v>
      </c>
      <c r="C2102" s="74">
        <f t="shared" si="161"/>
        <v>6.5640304921000009E-2</v>
      </c>
      <c r="D2102" s="74">
        <f t="shared" si="162"/>
        <v>2.0288184779999998E-3</v>
      </c>
      <c r="E2102" s="74">
        <f t="shared" si="163"/>
        <v>4.8817376100000004E-2</v>
      </c>
      <c r="F2102" s="74">
        <f t="shared" si="164"/>
        <v>6.7096267429999999E-3</v>
      </c>
      <c r="G2102" s="75">
        <v>8.0844835999999993E-3</v>
      </c>
      <c r="H2102" s="43">
        <v>2.221461E-4</v>
      </c>
      <c r="I2102" s="43">
        <v>3.6364710000000001E-2</v>
      </c>
      <c r="J2102" s="43">
        <v>8.4390069999999999E-4</v>
      </c>
      <c r="K2102" s="43">
        <v>2.6535852999999999E-4</v>
      </c>
      <c r="L2102" s="43">
        <v>9.1688788000000003E-5</v>
      </c>
      <c r="M2102" s="43">
        <v>8.2787045999999998E-4</v>
      </c>
      <c r="N2102" s="43">
        <v>1.223052E-2</v>
      </c>
      <c r="O2102" s="43">
        <v>1.8118353000000001E-5</v>
      </c>
      <c r="P2102" s="43">
        <v>1.5734376E-3</v>
      </c>
      <c r="Q2102" s="43">
        <v>1.2196529E-4</v>
      </c>
      <c r="R2102" s="43">
        <v>2.4597746999999999E-3</v>
      </c>
      <c r="S2102" s="43">
        <v>2.5363308000000001E-3</v>
      </c>
      <c r="U2102" s="77">
        <f t="shared" si="165"/>
        <v>6.9693824137931029E-2</v>
      </c>
    </row>
    <row r="2103" spans="1:21">
      <c r="A2103" s="41" t="s">
        <v>33</v>
      </c>
      <c r="B2103" s="41" t="s">
        <v>3585</v>
      </c>
      <c r="C2103" s="74">
        <f t="shared" si="161"/>
        <v>5.9958203837000006E-2</v>
      </c>
      <c r="D2103" s="74">
        <f t="shared" si="162"/>
        <v>1.078863423E-3</v>
      </c>
      <c r="E2103" s="74">
        <f t="shared" si="163"/>
        <v>5.0343430310000006E-2</v>
      </c>
      <c r="F2103" s="74">
        <f t="shared" si="164"/>
        <v>3.507325304E-3</v>
      </c>
      <c r="G2103" s="75">
        <v>5.0285848000000003E-3</v>
      </c>
      <c r="H2103" s="43">
        <v>1.4444031E-4</v>
      </c>
      <c r="I2103" s="43">
        <v>2.5870289000000001E-2</v>
      </c>
      <c r="J2103" s="43">
        <v>5.0686763999999997E-4</v>
      </c>
      <c r="K2103" s="43">
        <v>1.5056710999999999E-4</v>
      </c>
      <c r="L2103" s="43">
        <v>4.0392022999999998E-5</v>
      </c>
      <c r="M2103" s="43">
        <v>3.8103665000000002E-4</v>
      </c>
      <c r="N2103" s="43">
        <v>2.4328701000000001E-2</v>
      </c>
      <c r="O2103" s="43">
        <v>1.0519254E-5</v>
      </c>
      <c r="P2103" s="43">
        <v>9.4294200999999996E-4</v>
      </c>
      <c r="Q2103" s="43">
        <v>1.0157974E-4</v>
      </c>
      <c r="R2103" s="43">
        <v>1.0758013E-3</v>
      </c>
      <c r="S2103" s="43">
        <v>1.376483E-3</v>
      </c>
      <c r="U2103" s="77">
        <f t="shared" si="165"/>
        <v>4.3349868965517242E-2</v>
      </c>
    </row>
    <row r="2104" spans="1:21">
      <c r="A2104" s="41" t="s">
        <v>33</v>
      </c>
      <c r="B2104" s="41" t="s">
        <v>3586</v>
      </c>
      <c r="C2104" s="74">
        <f t="shared" si="161"/>
        <v>6.7805286041000001E-2</v>
      </c>
      <c r="D2104" s="74">
        <f t="shared" si="162"/>
        <v>1.188147401E-3</v>
      </c>
      <c r="E2104" s="74">
        <f t="shared" si="163"/>
        <v>5.7266343380000001E-2</v>
      </c>
      <c r="F2104" s="74">
        <f t="shared" si="164"/>
        <v>4.04067926E-3</v>
      </c>
      <c r="G2104" s="75">
        <v>5.3101160000000001E-3</v>
      </c>
      <c r="H2104" s="43">
        <v>1.5465737999999999E-4</v>
      </c>
      <c r="I2104" s="43">
        <v>2.6900884E-2</v>
      </c>
      <c r="J2104" s="43">
        <v>5.4553215999999995E-4</v>
      </c>
      <c r="K2104" s="43">
        <v>1.6443261E-4</v>
      </c>
      <c r="L2104" s="43">
        <v>6.0283881000000002E-5</v>
      </c>
      <c r="M2104" s="43">
        <v>4.1789874999999997E-4</v>
      </c>
      <c r="N2104" s="43">
        <v>3.0210801999999998E-2</v>
      </c>
      <c r="O2104" s="43">
        <v>1.1482975999999999E-5</v>
      </c>
      <c r="P2104" s="43">
        <v>1.0460266E-3</v>
      </c>
      <c r="Q2104" s="43">
        <v>9.9797883999999998E-5</v>
      </c>
      <c r="R2104" s="43">
        <v>1.3470635000000001E-3</v>
      </c>
      <c r="S2104" s="43">
        <v>1.5363083E-3</v>
      </c>
      <c r="U2104" s="77">
        <f t="shared" si="165"/>
        <v>4.5776862068965515E-2</v>
      </c>
    </row>
    <row r="2105" spans="1:21">
      <c r="A2105" s="41" t="s">
        <v>33</v>
      </c>
      <c r="B2105" s="41" t="s">
        <v>3587</v>
      </c>
      <c r="C2105" s="74">
        <f t="shared" si="161"/>
        <v>5.9329368557000002E-2</v>
      </c>
      <c r="D2105" s="74">
        <f t="shared" si="162"/>
        <v>1.125055817E-3</v>
      </c>
      <c r="E2105" s="74">
        <f t="shared" si="163"/>
        <v>4.8960061919999999E-2</v>
      </c>
      <c r="F2105" s="74">
        <f t="shared" si="164"/>
        <v>4.3680655200000005E-3</v>
      </c>
      <c r="G2105" s="75">
        <v>4.8761853000000004E-3</v>
      </c>
      <c r="H2105" s="43">
        <v>1.4148692E-4</v>
      </c>
      <c r="I2105" s="43">
        <v>2.1366936999999999E-2</v>
      </c>
      <c r="J2105" s="43">
        <v>6.7264231000000005E-4</v>
      </c>
      <c r="K2105" s="43">
        <v>2.0695199000000001E-4</v>
      </c>
      <c r="L2105" s="43">
        <v>3.7770966999999998E-5</v>
      </c>
      <c r="M2105" s="43">
        <v>2.0769055000000001E-4</v>
      </c>
      <c r="N2105" s="43">
        <v>2.7451638E-2</v>
      </c>
      <c r="O2105" s="43">
        <v>1.4839141E-5</v>
      </c>
      <c r="P2105" s="43">
        <v>1.4294753E-3</v>
      </c>
      <c r="Q2105" s="43">
        <v>8.0748178999999996E-5</v>
      </c>
      <c r="R2105" s="43">
        <v>1.573905E-3</v>
      </c>
      <c r="S2105" s="43">
        <v>1.2690978999999999E-3</v>
      </c>
      <c r="U2105" s="77">
        <f t="shared" si="165"/>
        <v>4.2036080172413795E-2</v>
      </c>
    </row>
    <row r="2106" spans="1:21">
      <c r="A2106" s="41" t="s">
        <v>33</v>
      </c>
      <c r="B2106" s="41" t="s">
        <v>3588</v>
      </c>
      <c r="C2106" s="74">
        <f t="shared" si="161"/>
        <v>0.13452489687899999</v>
      </c>
      <c r="D2106" s="74">
        <f t="shared" si="162"/>
        <v>2.003420134E-3</v>
      </c>
      <c r="E2106" s="74">
        <f t="shared" si="163"/>
        <v>0.11473929271</v>
      </c>
      <c r="F2106" s="74">
        <f t="shared" si="164"/>
        <v>1.1421974834999999E-2</v>
      </c>
      <c r="G2106" s="75">
        <v>6.3602092000000004E-3</v>
      </c>
      <c r="H2106" s="43">
        <v>2.7663271E-4</v>
      </c>
      <c r="I2106" s="43">
        <v>3.0822881E-2</v>
      </c>
      <c r="J2106" s="43">
        <v>8.6040019999999995E-4</v>
      </c>
      <c r="K2106" s="43">
        <v>2.6017717999999998E-4</v>
      </c>
      <c r="L2106" s="43">
        <v>8.5281163999999994E-5</v>
      </c>
      <c r="M2106" s="43">
        <v>7.9756159000000004E-4</v>
      </c>
      <c r="N2106" s="43">
        <v>8.3639778999999997E-2</v>
      </c>
      <c r="O2106" s="43">
        <v>1.8082815E-5</v>
      </c>
      <c r="P2106" s="43">
        <v>1.7041754E-3</v>
      </c>
      <c r="Q2106" s="43">
        <v>1.4204252E-4</v>
      </c>
      <c r="R2106" s="43">
        <v>1.5998303000000001E-3</v>
      </c>
      <c r="S2106" s="43">
        <v>7.9578437999999994E-3</v>
      </c>
      <c r="U2106" s="77">
        <f t="shared" si="165"/>
        <v>5.4829389655172416E-2</v>
      </c>
    </row>
    <row r="2107" spans="1:21">
      <c r="A2107" s="41" t="s">
        <v>33</v>
      </c>
      <c r="B2107" s="41" t="s">
        <v>3589</v>
      </c>
      <c r="C2107" s="74">
        <f t="shared" si="161"/>
        <v>5.2917544164999997E-2</v>
      </c>
      <c r="D2107" s="74">
        <f t="shared" si="162"/>
        <v>1.3892677939999999E-3</v>
      </c>
      <c r="E2107" s="74">
        <f t="shared" si="163"/>
        <v>3.9884320059999999E-2</v>
      </c>
      <c r="F2107" s="74">
        <f t="shared" si="164"/>
        <v>4.8824328110000006E-3</v>
      </c>
      <c r="G2107" s="75">
        <v>6.7615234999999999E-3</v>
      </c>
      <c r="H2107" s="43">
        <v>1.7724386E-4</v>
      </c>
      <c r="I2107" s="43">
        <v>3.1009124999999998E-2</v>
      </c>
      <c r="J2107" s="43">
        <v>7.8345282E-4</v>
      </c>
      <c r="K2107" s="43">
        <v>2.2839436999999999E-4</v>
      </c>
      <c r="L2107" s="43">
        <v>2.9853253999999998E-5</v>
      </c>
      <c r="M2107" s="43">
        <v>3.4756735000000003E-4</v>
      </c>
      <c r="N2107" s="43">
        <v>8.6979511999999998E-3</v>
      </c>
      <c r="O2107" s="43">
        <v>1.6580408999999999E-5</v>
      </c>
      <c r="P2107" s="43">
        <v>1.5180609E-3</v>
      </c>
      <c r="Q2107" s="43">
        <v>8.9721801999999998E-5</v>
      </c>
      <c r="R2107" s="43">
        <v>1.6811745999999999E-3</v>
      </c>
      <c r="S2107" s="43">
        <v>1.5768951000000001E-3</v>
      </c>
      <c r="U2107" s="77">
        <f t="shared" si="165"/>
        <v>5.8288995689655169E-2</v>
      </c>
    </row>
    <row r="2108" spans="1:21">
      <c r="A2108" s="41" t="s">
        <v>33</v>
      </c>
      <c r="B2108" s="41" t="s">
        <v>3590</v>
      </c>
      <c r="C2108" s="74">
        <f t="shared" si="161"/>
        <v>9.4622992779999998E-2</v>
      </c>
      <c r="D2108" s="74">
        <f t="shared" si="162"/>
        <v>3.5031449800000001E-3</v>
      </c>
      <c r="E2108" s="74">
        <f t="shared" si="163"/>
        <v>8.0247704409999995E-2</v>
      </c>
      <c r="F2108" s="74">
        <f t="shared" si="164"/>
        <v>3.99660919E-3</v>
      </c>
      <c r="G2108" s="75">
        <v>6.8755342000000001E-3</v>
      </c>
      <c r="H2108" s="43">
        <v>1.8642440999999999E-4</v>
      </c>
      <c r="I2108" s="43">
        <v>4.6299963E-2</v>
      </c>
      <c r="J2108" s="43">
        <v>6.7334890000000003E-4</v>
      </c>
      <c r="K2108" s="43">
        <v>1.7556515E-4</v>
      </c>
      <c r="L2108" s="43">
        <v>6.5222073000000002E-4</v>
      </c>
      <c r="M2108" s="43">
        <v>2.0020101999999999E-3</v>
      </c>
      <c r="N2108" s="43">
        <v>3.3761316999999999E-2</v>
      </c>
      <c r="O2108" s="43">
        <v>1.1496939999999999E-5</v>
      </c>
      <c r="P2108" s="43">
        <v>1.3398861E-3</v>
      </c>
      <c r="Q2108" s="43">
        <v>1.2441125E-4</v>
      </c>
      <c r="R2108" s="43">
        <v>1.1450098000000001E-3</v>
      </c>
      <c r="S2108" s="43">
        <v>1.3758050999999999E-3</v>
      </c>
      <c r="U2108" s="77">
        <f t="shared" si="165"/>
        <v>5.9271846551724135E-2</v>
      </c>
    </row>
    <row r="2109" spans="1:21">
      <c r="A2109" s="41" t="s">
        <v>33</v>
      </c>
      <c r="B2109" s="41" t="s">
        <v>3591</v>
      </c>
      <c r="C2109" s="74">
        <f t="shared" si="161"/>
        <v>7.2603913803999998E-2</v>
      </c>
      <c r="D2109" s="74">
        <f t="shared" si="162"/>
        <v>1.7331263210000002E-3</v>
      </c>
      <c r="E2109" s="74">
        <f t="shared" si="163"/>
        <v>5.8293123830000002E-2</v>
      </c>
      <c r="F2109" s="74">
        <f t="shared" si="164"/>
        <v>4.8352597529999998E-3</v>
      </c>
      <c r="G2109" s="75">
        <v>7.7424039E-3</v>
      </c>
      <c r="H2109" s="43">
        <v>1.9169183000000001E-4</v>
      </c>
      <c r="I2109" s="43">
        <v>3.8184559E-2</v>
      </c>
      <c r="J2109" s="43">
        <v>8.0394449000000001E-4</v>
      </c>
      <c r="K2109" s="43">
        <v>2.2369138000000001E-4</v>
      </c>
      <c r="L2109" s="43">
        <v>6.9879600999999997E-5</v>
      </c>
      <c r="M2109" s="43">
        <v>6.3561084999999996E-4</v>
      </c>
      <c r="N2109" s="43">
        <v>1.9916873000000002E-2</v>
      </c>
      <c r="O2109" s="43">
        <v>1.6312534E-5</v>
      </c>
      <c r="P2109" s="43">
        <v>1.4876506000000001E-3</v>
      </c>
      <c r="Q2109" s="43">
        <v>9.5392419000000004E-5</v>
      </c>
      <c r="R2109" s="43">
        <v>1.5467214E-3</v>
      </c>
      <c r="S2109" s="43">
        <v>1.6891828000000001E-3</v>
      </c>
      <c r="U2109" s="77">
        <f t="shared" si="165"/>
        <v>6.6744861206896544E-2</v>
      </c>
    </row>
    <row r="2110" spans="1:21">
      <c r="A2110" s="41" t="s">
        <v>33</v>
      </c>
      <c r="B2110" s="41" t="s">
        <v>3592</v>
      </c>
      <c r="C2110" s="74">
        <f t="shared" si="161"/>
        <v>6.1415732082999996E-2</v>
      </c>
      <c r="D2110" s="74">
        <f t="shared" si="162"/>
        <v>1.7071704599999999E-3</v>
      </c>
      <c r="E2110" s="74">
        <f t="shared" si="163"/>
        <v>4.6530425260000001E-2</v>
      </c>
      <c r="F2110" s="74">
        <f t="shared" si="164"/>
        <v>6.6234042629999997E-3</v>
      </c>
      <c r="G2110" s="75">
        <v>6.5547321000000002E-3</v>
      </c>
      <c r="H2110" s="43">
        <v>2.4207026000000001E-4</v>
      </c>
      <c r="I2110" s="43">
        <v>2.8114202000000001E-2</v>
      </c>
      <c r="J2110" s="43">
        <v>9.5278113999999997E-4</v>
      </c>
      <c r="K2110" s="43">
        <v>3.0893723999999998E-4</v>
      </c>
      <c r="L2110" s="43">
        <v>5.9088320000000003E-5</v>
      </c>
      <c r="M2110" s="43">
        <v>3.8636376000000003E-4</v>
      </c>
      <c r="N2110" s="43">
        <v>1.8174152999999998E-2</v>
      </c>
      <c r="O2110" s="43">
        <v>2.1165586000000001E-5</v>
      </c>
      <c r="P2110" s="43">
        <v>2.0057014000000001E-3</v>
      </c>
      <c r="Q2110" s="43">
        <v>9.3368977000000004E-5</v>
      </c>
      <c r="R2110" s="43">
        <v>2.4885075000000002E-3</v>
      </c>
      <c r="S2110" s="43">
        <v>2.0146608E-3</v>
      </c>
      <c r="U2110" s="77">
        <f t="shared" si="165"/>
        <v>5.6506311206896552E-2</v>
      </c>
    </row>
    <row r="2111" spans="1:21">
      <c r="A2111" s="41" t="s">
        <v>33</v>
      </c>
      <c r="B2111" s="41" t="s">
        <v>3593</v>
      </c>
      <c r="C2111" s="74">
        <f t="shared" si="161"/>
        <v>7.1807866255999983E-2</v>
      </c>
      <c r="D2111" s="74">
        <f t="shared" si="162"/>
        <v>1.62333811E-3</v>
      </c>
      <c r="E2111" s="74">
        <f t="shared" si="163"/>
        <v>5.6270317259999994E-2</v>
      </c>
      <c r="F2111" s="74">
        <f t="shared" si="164"/>
        <v>7.0377423860000007E-3</v>
      </c>
      <c r="G2111" s="75">
        <v>6.8764684999999999E-3</v>
      </c>
      <c r="H2111" s="43">
        <v>2.0303726000000001E-4</v>
      </c>
      <c r="I2111" s="43">
        <v>3.2153388999999997E-2</v>
      </c>
      <c r="J2111" s="43">
        <v>6.7348357E-4</v>
      </c>
      <c r="K2111" s="43">
        <v>2.0894229E-4</v>
      </c>
      <c r="L2111" s="43">
        <v>4.4404599999999998E-5</v>
      </c>
      <c r="M2111" s="43">
        <v>6.9650764999999997E-4</v>
      </c>
      <c r="N2111" s="43">
        <v>2.3913891E-2</v>
      </c>
      <c r="O2111" s="43">
        <v>1.4781641E-5</v>
      </c>
      <c r="P2111" s="43">
        <v>1.2241537E-3</v>
      </c>
      <c r="Q2111" s="43">
        <v>8.2877444999999997E-5</v>
      </c>
      <c r="R2111" s="43">
        <v>2.2540658999999998E-3</v>
      </c>
      <c r="S2111" s="43">
        <v>3.4618637000000002E-3</v>
      </c>
      <c r="U2111" s="77">
        <f t="shared" si="165"/>
        <v>5.9279900862068961E-2</v>
      </c>
    </row>
    <row r="2112" spans="1:21">
      <c r="A2112" s="41" t="s">
        <v>33</v>
      </c>
      <c r="B2112" s="41" t="s">
        <v>3594</v>
      </c>
      <c r="C2112" s="74">
        <f t="shared" si="161"/>
        <v>4.6158191990999999E-2</v>
      </c>
      <c r="D2112" s="74">
        <f t="shared" si="162"/>
        <v>1.100915609E-3</v>
      </c>
      <c r="E2112" s="74">
        <f t="shared" si="163"/>
        <v>3.4862716990000001E-2</v>
      </c>
      <c r="F2112" s="74">
        <f t="shared" si="164"/>
        <v>4.6249120919999998E-3</v>
      </c>
      <c r="G2112" s="75">
        <v>5.5696473000000002E-3</v>
      </c>
      <c r="H2112" s="43">
        <v>1.3467888999999999E-4</v>
      </c>
      <c r="I2112" s="43">
        <v>2.5660542000000001E-2</v>
      </c>
      <c r="J2112" s="43">
        <v>5.9279576000000002E-4</v>
      </c>
      <c r="K2112" s="43">
        <v>1.7920111E-4</v>
      </c>
      <c r="L2112" s="43">
        <v>4.9880289000000001E-5</v>
      </c>
      <c r="M2112" s="43">
        <v>2.7903845E-4</v>
      </c>
      <c r="N2112" s="43">
        <v>9.0674960999999991E-3</v>
      </c>
      <c r="O2112" s="43">
        <v>1.2704266E-5</v>
      </c>
      <c r="P2112" s="43">
        <v>1.1671898E-3</v>
      </c>
      <c r="Q2112" s="43">
        <v>9.4700426000000003E-5</v>
      </c>
      <c r="R2112" s="43">
        <v>1.5333784999999999E-3</v>
      </c>
      <c r="S2112" s="43">
        <v>1.8169391000000001E-3</v>
      </c>
      <c r="U2112" s="77">
        <f t="shared" si="165"/>
        <v>4.8014200862068965E-2</v>
      </c>
    </row>
    <row r="2113" spans="1:21">
      <c r="A2113" s="41" t="s">
        <v>33</v>
      </c>
      <c r="B2113" s="41" t="s">
        <v>3595</v>
      </c>
      <c r="C2113" s="74">
        <f t="shared" si="161"/>
        <v>0.145880208728</v>
      </c>
      <c r="D2113" s="74">
        <f t="shared" si="162"/>
        <v>2.1066236240000003E-3</v>
      </c>
      <c r="E2113" s="74">
        <f t="shared" si="163"/>
        <v>0.12838210117000001</v>
      </c>
      <c r="F2113" s="74">
        <f t="shared" si="164"/>
        <v>6.8442812340000006E-3</v>
      </c>
      <c r="G2113" s="75">
        <v>8.5472026999999992E-3</v>
      </c>
      <c r="H2113" s="43">
        <v>2.6002917000000003E-4</v>
      </c>
      <c r="I2113" s="43">
        <v>3.8379228000000001E-2</v>
      </c>
      <c r="J2113" s="43">
        <v>9.7916644000000004E-4</v>
      </c>
      <c r="K2113" s="43">
        <v>2.8815243999999999E-4</v>
      </c>
      <c r="L2113" s="43">
        <v>4.1017864000000001E-5</v>
      </c>
      <c r="M2113" s="43">
        <v>7.9828688E-4</v>
      </c>
      <c r="N2113" s="43">
        <v>8.9742844000000002E-2</v>
      </c>
      <c r="O2113" s="43">
        <v>2.0521623999999999E-5</v>
      </c>
      <c r="P2113" s="43">
        <v>1.8452353000000001E-3</v>
      </c>
      <c r="Q2113" s="43">
        <v>1.4977691000000001E-4</v>
      </c>
      <c r="R2113" s="43">
        <v>2.1277450999999999E-3</v>
      </c>
      <c r="S2113" s="43">
        <v>2.7010023000000002E-3</v>
      </c>
      <c r="U2113" s="77">
        <f t="shared" si="165"/>
        <v>7.3682781896551711E-2</v>
      </c>
    </row>
    <row r="2114" spans="1:21">
      <c r="A2114" s="41" t="s">
        <v>33</v>
      </c>
      <c r="B2114" s="41" t="s">
        <v>3596</v>
      </c>
      <c r="C2114" s="74">
        <f t="shared" si="161"/>
        <v>0.16061634635099997</v>
      </c>
      <c r="D2114" s="74">
        <f t="shared" si="162"/>
        <v>1.677031565E-3</v>
      </c>
      <c r="E2114" s="74">
        <f t="shared" si="163"/>
        <v>0.13477521609999998</v>
      </c>
      <c r="F2114" s="74">
        <f t="shared" si="164"/>
        <v>1.8233887886E-2</v>
      </c>
      <c r="G2114" s="75">
        <v>5.9302108000000003E-3</v>
      </c>
      <c r="H2114" s="43">
        <v>5.9461409999999996E-4</v>
      </c>
      <c r="I2114" s="43">
        <v>2.8758932000000001E-2</v>
      </c>
      <c r="J2114" s="43">
        <v>6.2007839999999995E-4</v>
      </c>
      <c r="K2114" s="43">
        <v>1.6769634E-4</v>
      </c>
      <c r="L2114" s="43">
        <v>4.1359334999999998E-5</v>
      </c>
      <c r="M2114" s="43">
        <v>8.4789749000000001E-4</v>
      </c>
      <c r="N2114" s="43">
        <v>0.10542167</v>
      </c>
      <c r="O2114" s="43">
        <v>2.6686086E-5</v>
      </c>
      <c r="P2114" s="43">
        <v>1.0022188999999999E-3</v>
      </c>
      <c r="Q2114" s="43">
        <v>2.160385E-4</v>
      </c>
      <c r="R2114" s="43">
        <v>1.4073703999999999E-3</v>
      </c>
      <c r="S2114" s="43">
        <v>1.5581574000000001E-2</v>
      </c>
      <c r="U2114" s="77">
        <f t="shared" si="165"/>
        <v>5.1122506896551727E-2</v>
      </c>
    </row>
    <row r="2115" spans="1:21">
      <c r="A2115" s="41" t="s">
        <v>33</v>
      </c>
      <c r="B2115" s="41" t="s">
        <v>3597</v>
      </c>
      <c r="C2115" s="74">
        <f t="shared" si="161"/>
        <v>9.5590641351799996E-2</v>
      </c>
      <c r="D2115" s="74">
        <f t="shared" si="162"/>
        <v>8.6588770380000002E-4</v>
      </c>
      <c r="E2115" s="74">
        <f t="shared" si="163"/>
        <v>7.030625372999999E-2</v>
      </c>
      <c r="F2115" s="74">
        <f t="shared" si="164"/>
        <v>1.2717132918000001E-2</v>
      </c>
      <c r="G2115" s="75">
        <v>1.1701367000000001E-2</v>
      </c>
      <c r="H2115" s="43">
        <v>2.5289173E-4</v>
      </c>
      <c r="I2115" s="43">
        <v>1.397203E-2</v>
      </c>
      <c r="J2115" s="43">
        <v>4.9421451E-4</v>
      </c>
      <c r="K2115" s="43">
        <v>1.5978435000000001E-4</v>
      </c>
      <c r="L2115" s="43">
        <v>8.2376737999999997E-6</v>
      </c>
      <c r="M2115" s="43">
        <v>2.0365117E-4</v>
      </c>
      <c r="N2115" s="43">
        <v>5.6081331999999998E-2</v>
      </c>
      <c r="O2115" s="43">
        <v>1.0362438E-5</v>
      </c>
      <c r="P2115" s="43">
        <v>8.8934137000000002E-4</v>
      </c>
      <c r="Q2115" s="43">
        <v>1.6395341000000001E-4</v>
      </c>
      <c r="R2115" s="43">
        <v>1.7510696000000001E-3</v>
      </c>
      <c r="S2115" s="43">
        <v>9.9024061000000003E-3</v>
      </c>
      <c r="U2115" s="77">
        <f t="shared" si="165"/>
        <v>0.10087385344827586</v>
      </c>
    </row>
    <row r="2116" spans="1:21">
      <c r="A2116" s="41" t="s">
        <v>33</v>
      </c>
      <c r="B2116" s="41" t="s">
        <v>3598</v>
      </c>
      <c r="C2116" s="74">
        <f t="shared" si="161"/>
        <v>0.11977735807670001</v>
      </c>
      <c r="D2116" s="74">
        <f t="shared" si="162"/>
        <v>1.1248405617000001E-3</v>
      </c>
      <c r="E2116" s="74">
        <f t="shared" si="163"/>
        <v>7.8669622330000008E-2</v>
      </c>
      <c r="F2116" s="74">
        <f t="shared" si="164"/>
        <v>3.5582376185E-2</v>
      </c>
      <c r="G2116" s="75">
        <v>4.4005190000000003E-3</v>
      </c>
      <c r="H2116" s="43">
        <v>4.4359432999999999E-4</v>
      </c>
      <c r="I2116" s="43">
        <v>1.9226026E-2</v>
      </c>
      <c r="J2116" s="43">
        <v>5.6603654000000002E-4</v>
      </c>
      <c r="K2116" s="43">
        <v>1.4280464E-4</v>
      </c>
      <c r="L2116" s="43">
        <v>7.2131416999999997E-6</v>
      </c>
      <c r="M2116" s="43">
        <v>4.0878623999999998E-4</v>
      </c>
      <c r="N2116" s="43">
        <v>5.9000002000000003E-2</v>
      </c>
      <c r="O2116" s="43">
        <v>1.6899878E-5</v>
      </c>
      <c r="P2116" s="43">
        <v>9.2686191999999997E-4</v>
      </c>
      <c r="Q2116" s="43">
        <v>7.2234586999999999E-5</v>
      </c>
      <c r="R2116" s="43">
        <v>1.1768148E-3</v>
      </c>
      <c r="S2116" s="43">
        <v>3.3389565000000003E-2</v>
      </c>
      <c r="U2116" s="77">
        <f t="shared" si="165"/>
        <v>3.7935508620689659E-2</v>
      </c>
    </row>
    <row r="2117" spans="1:21">
      <c r="A2117" s="41" t="s">
        <v>33</v>
      </c>
      <c r="B2117" s="41" t="s">
        <v>3599</v>
      </c>
      <c r="C2117" s="74">
        <f t="shared" si="161"/>
        <v>0.12597389838950002</v>
      </c>
      <c r="D2117" s="74">
        <f t="shared" si="162"/>
        <v>9.2938683300000007E-4</v>
      </c>
      <c r="E2117" s="74">
        <f t="shared" si="163"/>
        <v>0.10258777599</v>
      </c>
      <c r="F2117" s="74">
        <f t="shared" si="164"/>
        <v>3.7374395665000001E-3</v>
      </c>
      <c r="G2117" s="75">
        <v>1.8719296E-2</v>
      </c>
      <c r="H2117" s="43">
        <v>1.2503899000000001E-4</v>
      </c>
      <c r="I2117" s="43">
        <v>1.3538916E-2</v>
      </c>
      <c r="J2117" s="43">
        <v>4.3278155E-4</v>
      </c>
      <c r="K2117" s="43">
        <v>1.3043671E-4</v>
      </c>
      <c r="L2117" s="43">
        <v>2.5469773000000001E-5</v>
      </c>
      <c r="M2117" s="43">
        <v>3.4069880000000001E-4</v>
      </c>
      <c r="N2117" s="43">
        <v>8.8923821E-2</v>
      </c>
      <c r="O2117" s="43">
        <v>9.3400294999999994E-6</v>
      </c>
      <c r="P2117" s="43">
        <v>8.2619189000000001E-4</v>
      </c>
      <c r="Q2117" s="43">
        <v>7.9396647E-5</v>
      </c>
      <c r="R2117" s="43">
        <v>1.2857420999999999E-3</v>
      </c>
      <c r="S2117" s="43">
        <v>1.5367689000000001E-3</v>
      </c>
      <c r="U2117" s="77">
        <f t="shared" si="165"/>
        <v>0.16137324137931033</v>
      </c>
    </row>
    <row r="2118" spans="1:21">
      <c r="A2118" s="41" t="s">
        <v>33</v>
      </c>
      <c r="B2118" s="41" t="s">
        <v>3600</v>
      </c>
      <c r="C2118" s="74">
        <f t="shared" si="161"/>
        <v>0.16701595636799998</v>
      </c>
      <c r="D2118" s="74">
        <f t="shared" si="162"/>
        <v>2.2719365169999997E-3</v>
      </c>
      <c r="E2118" s="74">
        <f t="shared" si="163"/>
        <v>0.15048307942</v>
      </c>
      <c r="F2118" s="74">
        <f t="shared" si="164"/>
        <v>6.8885750310000004E-3</v>
      </c>
      <c r="G2118" s="75">
        <v>7.3723653999999998E-3</v>
      </c>
      <c r="H2118" s="43">
        <v>2.6138642000000001E-4</v>
      </c>
      <c r="I2118" s="43">
        <v>4.2884443000000001E-2</v>
      </c>
      <c r="J2118" s="43">
        <v>6.6818393000000001E-4</v>
      </c>
      <c r="K2118" s="43">
        <v>1.8298766000000001E-4</v>
      </c>
      <c r="L2118" s="43">
        <v>7.3022727000000002E-5</v>
      </c>
      <c r="M2118" s="43">
        <v>1.3477421999999999E-3</v>
      </c>
      <c r="N2118" s="43">
        <v>0.10733725</v>
      </c>
      <c r="O2118" s="43">
        <v>1.2136831E-5</v>
      </c>
      <c r="P2118" s="43">
        <v>9.1995499000000001E-4</v>
      </c>
      <c r="Q2118" s="43">
        <v>1.5758341E-4</v>
      </c>
      <c r="R2118" s="43">
        <v>1.3351802999999999E-3</v>
      </c>
      <c r="S2118" s="43">
        <v>4.4637195000000003E-3</v>
      </c>
      <c r="U2118" s="77">
        <f t="shared" si="165"/>
        <v>6.3554874137931025E-2</v>
      </c>
    </row>
    <row r="2119" spans="1:21">
      <c r="A2119" s="41" t="s">
        <v>33</v>
      </c>
      <c r="B2119" s="41" t="s">
        <v>3601</v>
      </c>
      <c r="C2119" s="74">
        <f t="shared" si="161"/>
        <v>6.2801201011400007E-2</v>
      </c>
      <c r="D2119" s="74">
        <f t="shared" si="162"/>
        <v>1.0366702930000001E-3</v>
      </c>
      <c r="E2119" s="74">
        <f t="shared" si="163"/>
        <v>5.5180956560000001E-2</v>
      </c>
      <c r="F2119" s="74">
        <f t="shared" si="164"/>
        <v>3.4661252583999998E-3</v>
      </c>
      <c r="G2119" s="75">
        <v>3.1174489E-3</v>
      </c>
      <c r="H2119" s="43">
        <v>1.9396956000000001E-4</v>
      </c>
      <c r="I2119" s="43">
        <v>1.2631508E-2</v>
      </c>
      <c r="J2119" s="43">
        <v>4.6067252000000001E-4</v>
      </c>
      <c r="K2119" s="43">
        <v>1.4577393E-4</v>
      </c>
      <c r="L2119" s="43">
        <v>5.5512853E-5</v>
      </c>
      <c r="M2119" s="43">
        <v>3.7471099E-4</v>
      </c>
      <c r="N2119" s="43">
        <v>4.2355479000000001E-2</v>
      </c>
      <c r="O2119" s="43">
        <v>9.5416884000000008E-6</v>
      </c>
      <c r="P2119" s="43">
        <v>8.8248996000000004E-4</v>
      </c>
      <c r="Q2119" s="43">
        <v>1.0964681E-4</v>
      </c>
      <c r="R2119" s="43">
        <v>1.0792584E-3</v>
      </c>
      <c r="S2119" s="43">
        <v>1.3851884E-3</v>
      </c>
      <c r="U2119" s="77">
        <f t="shared" si="165"/>
        <v>2.6874559482758621E-2</v>
      </c>
    </row>
    <row r="2120" spans="1:21">
      <c r="A2120" s="41" t="s">
        <v>33</v>
      </c>
      <c r="B2120" s="41" t="s">
        <v>3602</v>
      </c>
      <c r="C2120" s="74">
        <f t="shared" si="161"/>
        <v>6.2763823722399997E-2</v>
      </c>
      <c r="D2120" s="74">
        <f t="shared" si="162"/>
        <v>7.1607773099999997E-4</v>
      </c>
      <c r="E2120" s="74">
        <f t="shared" si="163"/>
        <v>2.7414527427000002E-2</v>
      </c>
      <c r="F2120" s="74">
        <f t="shared" si="164"/>
        <v>2.6600102564399999E-2</v>
      </c>
      <c r="G2120" s="75">
        <v>8.0331159999999999E-3</v>
      </c>
      <c r="H2120" s="43">
        <v>6.4204327000000005E-5</v>
      </c>
      <c r="I2120" s="43">
        <v>2.6339853999999999E-2</v>
      </c>
      <c r="J2120" s="43">
        <v>2.5213625E-4</v>
      </c>
      <c r="K2120" s="43">
        <v>6.4595675999999997E-5</v>
      </c>
      <c r="L2120" s="43">
        <v>2.3969785000000001E-5</v>
      </c>
      <c r="M2120" s="43">
        <v>3.7537601999999999E-4</v>
      </c>
      <c r="N2120" s="43">
        <v>1.0104691E-3</v>
      </c>
      <c r="O2120" s="43">
        <v>5.0797293999999998E-6</v>
      </c>
      <c r="P2120" s="43">
        <v>2.8480592999999998E-4</v>
      </c>
      <c r="Q2120" s="43">
        <v>2.5317805E-5</v>
      </c>
      <c r="R2120" s="43">
        <v>1.6665631000000001E-3</v>
      </c>
      <c r="S2120" s="43">
        <v>2.4618336000000001E-2</v>
      </c>
      <c r="U2120" s="77">
        <f t="shared" si="165"/>
        <v>6.9250999999999993E-2</v>
      </c>
    </row>
    <row r="2121" spans="1:21">
      <c r="A2121" s="41" t="s">
        <v>33</v>
      </c>
      <c r="B2121" s="41" t="s">
        <v>3603</v>
      </c>
      <c r="C2121" s="74">
        <f t="shared" si="161"/>
        <v>0.13624637034999998</v>
      </c>
      <c r="D2121" s="74">
        <f t="shared" si="162"/>
        <v>2.0092009110000003E-3</v>
      </c>
      <c r="E2121" s="74">
        <f t="shared" si="163"/>
        <v>3.1920555439999998E-2</v>
      </c>
      <c r="F2121" s="74">
        <f t="shared" si="164"/>
        <v>9.5826713298999999E-2</v>
      </c>
      <c r="G2121" s="75">
        <v>6.4899006999999996E-3</v>
      </c>
      <c r="H2121" s="43">
        <v>2.2210833999999999E-4</v>
      </c>
      <c r="I2121" s="43">
        <v>2.6272367000000001E-2</v>
      </c>
      <c r="J2121" s="43">
        <v>1.2926997E-3</v>
      </c>
      <c r="K2121" s="43">
        <v>3.5729913999999998E-4</v>
      </c>
      <c r="L2121" s="43">
        <v>1.4426181000000001E-5</v>
      </c>
      <c r="M2121" s="43">
        <v>3.4477588999999999E-4</v>
      </c>
      <c r="N2121" s="43">
        <v>5.4260801000000003E-3</v>
      </c>
      <c r="O2121" s="43">
        <v>2.6904473999999999E-5</v>
      </c>
      <c r="P2121" s="43">
        <v>2.7080987000000002E-3</v>
      </c>
      <c r="Q2121" s="43">
        <v>9.0727925000000004E-5</v>
      </c>
      <c r="R2121" s="43">
        <v>1.3489821999999999E-3</v>
      </c>
      <c r="S2121" s="43">
        <v>9.1651999999999997E-2</v>
      </c>
      <c r="U2121" s="77">
        <f t="shared" si="165"/>
        <v>5.5947419827586199E-2</v>
      </c>
    </row>
    <row r="2122" spans="1:21">
      <c r="A2122" s="41" t="s">
        <v>33</v>
      </c>
      <c r="B2122" s="41" t="s">
        <v>3604</v>
      </c>
      <c r="C2122" s="74">
        <f t="shared" ref="C2122:C2185" si="166">D2122+E2122+F2122+G2122</f>
        <v>9.6794301178999995E-2</v>
      </c>
      <c r="D2122" s="74">
        <f t="shared" ref="D2122:D2185" si="167">J2122+K2122+L2122+M2122</f>
        <v>1.3830603430000001E-3</v>
      </c>
      <c r="E2122" s="74">
        <f t="shared" ref="E2122:E2185" si="168">H2122+I2122+N2122</f>
        <v>6.5615123570000003E-2</v>
      </c>
      <c r="F2122" s="74">
        <f t="shared" ref="F2122:F2185" si="169">O2122+IF(P2122="x",0,P2122)+IF(Q2122="x",0,Q2122)+IF(R2122="x",0,R2122)+S2122</f>
        <v>2.4185442065999999E-2</v>
      </c>
      <c r="G2122" s="75">
        <v>5.6106751999999999E-3</v>
      </c>
      <c r="H2122" s="43">
        <v>7.6069756999999996E-4</v>
      </c>
      <c r="I2122" s="43">
        <v>1.9889131000000001E-2</v>
      </c>
      <c r="J2122" s="43">
        <v>6.9631086000000004E-4</v>
      </c>
      <c r="K2122" s="43">
        <v>1.7538410999999999E-4</v>
      </c>
      <c r="L2122" s="43">
        <v>5.5640923000000001E-5</v>
      </c>
      <c r="M2122" s="43">
        <v>4.5572445000000001E-4</v>
      </c>
      <c r="N2122" s="43">
        <v>4.4965295000000002E-2</v>
      </c>
      <c r="O2122" s="43">
        <v>1.2848755999999999E-5</v>
      </c>
      <c r="P2122" s="43">
        <v>1.1531849999999999E-3</v>
      </c>
      <c r="Q2122" s="43">
        <v>1.5879461E-4</v>
      </c>
      <c r="R2122" s="43">
        <v>1.2943847E-3</v>
      </c>
      <c r="S2122" s="43">
        <v>2.1566228999999999E-2</v>
      </c>
      <c r="U2122" s="77">
        <f t="shared" si="165"/>
        <v>4.8367889655172414E-2</v>
      </c>
    </row>
    <row r="2123" spans="1:21">
      <c r="A2123" s="41" t="s">
        <v>33</v>
      </c>
      <c r="B2123" s="41" t="s">
        <v>3605</v>
      </c>
      <c r="C2123" s="74">
        <f t="shared" si="166"/>
        <v>0.25803246276799996</v>
      </c>
      <c r="D2123" s="74">
        <f t="shared" si="167"/>
        <v>2.9316391089999998E-3</v>
      </c>
      <c r="E2123" s="74">
        <f t="shared" si="168"/>
        <v>3.2180264899999998E-2</v>
      </c>
      <c r="F2123" s="74">
        <f t="shared" si="169"/>
        <v>0.21041305275899999</v>
      </c>
      <c r="G2123" s="75">
        <v>1.2507506E-2</v>
      </c>
      <c r="H2123" s="43">
        <v>3.1628550999999999E-4</v>
      </c>
      <c r="I2123" s="43">
        <v>3.1454534999999999E-2</v>
      </c>
      <c r="J2123" s="43">
        <v>2.0266308E-3</v>
      </c>
      <c r="K2123" s="43">
        <v>5.5932925999999995E-4</v>
      </c>
      <c r="L2123" s="43">
        <v>2.0966918999999999E-5</v>
      </c>
      <c r="M2123" s="43">
        <v>3.2471213000000003E-4</v>
      </c>
      <c r="N2123" s="43">
        <v>4.0944438999999998E-4</v>
      </c>
      <c r="O2123" s="43">
        <v>4.2419529000000002E-5</v>
      </c>
      <c r="P2123" s="43">
        <v>4.4034028999999997E-3</v>
      </c>
      <c r="Q2123" s="43">
        <v>1.3057893000000001E-4</v>
      </c>
      <c r="R2123" s="43">
        <v>1.6818314000000001E-3</v>
      </c>
      <c r="S2123" s="43">
        <v>0.20415481999999999</v>
      </c>
      <c r="U2123" s="77">
        <f t="shared" si="165"/>
        <v>0.10782332758620689</v>
      </c>
    </row>
    <row r="2124" spans="1:21">
      <c r="A2124" s="41" t="s">
        <v>33</v>
      </c>
      <c r="B2124" s="41" t="s">
        <v>3606</v>
      </c>
      <c r="C2124" s="74">
        <f t="shared" si="166"/>
        <v>3.3153173168899999E-2</v>
      </c>
      <c r="D2124" s="74">
        <f t="shared" si="167"/>
        <v>8.2245797499999994E-5</v>
      </c>
      <c r="E2124" s="74">
        <f t="shared" si="168"/>
        <v>9.4082618039999996E-3</v>
      </c>
      <c r="F2124" s="74">
        <f t="shared" si="169"/>
        <v>2.25495518674E-2</v>
      </c>
      <c r="G2124" s="75">
        <v>1.1131137E-3</v>
      </c>
      <c r="H2124" s="43">
        <v>2.5028604E-5</v>
      </c>
      <c r="I2124" s="43">
        <v>5.9495379999999999E-3</v>
      </c>
      <c r="J2124" s="43">
        <v>7.6097597999999996E-5</v>
      </c>
      <c r="K2124" s="43">
        <v>3.3481469999999999E-5</v>
      </c>
      <c r="L2124" s="43">
        <v>-3.3057785000000001E-6</v>
      </c>
      <c r="M2124" s="43">
        <v>-2.4027492000000001E-5</v>
      </c>
      <c r="N2124" s="43">
        <v>3.4336952000000001E-3</v>
      </c>
      <c r="O2124" s="43">
        <v>2.1842094E-6</v>
      </c>
      <c r="P2124" s="43">
        <v>1.0717731E-4</v>
      </c>
      <c r="Q2124" s="43">
        <v>1.2199947999999999E-5</v>
      </c>
      <c r="R2124" s="43">
        <v>1.0781694000000001E-3</v>
      </c>
      <c r="S2124" s="43">
        <v>2.1349821000000001E-2</v>
      </c>
      <c r="U2124" s="77">
        <f t="shared" si="165"/>
        <v>9.5958077586206884E-3</v>
      </c>
    </row>
    <row r="2125" spans="1:21">
      <c r="A2125" s="41" t="s">
        <v>33</v>
      </c>
      <c r="B2125" s="41" t="s">
        <v>3607</v>
      </c>
      <c r="C2125" s="74">
        <f t="shared" si="166"/>
        <v>4.07451027962E-2</v>
      </c>
      <c r="D2125" s="74">
        <f t="shared" si="167"/>
        <v>9.2071354119999994E-4</v>
      </c>
      <c r="E2125" s="74">
        <f t="shared" si="168"/>
        <v>2.5528328869999999E-2</v>
      </c>
      <c r="F2125" s="74">
        <f t="shared" si="169"/>
        <v>1.1077475585E-2</v>
      </c>
      <c r="G2125" s="75">
        <v>3.2185847999999999E-3</v>
      </c>
      <c r="H2125" s="43">
        <v>1.2352987000000001E-4</v>
      </c>
      <c r="I2125" s="43">
        <v>1.1415541E-2</v>
      </c>
      <c r="J2125" s="43">
        <v>6.2052954999999995E-4</v>
      </c>
      <c r="K2125" s="43">
        <v>1.8644743E-4</v>
      </c>
      <c r="L2125" s="43">
        <v>7.9332112000000005E-6</v>
      </c>
      <c r="M2125" s="43">
        <v>1.0580335E-4</v>
      </c>
      <c r="N2125" s="43">
        <v>1.3989257999999999E-2</v>
      </c>
      <c r="O2125" s="43">
        <v>1.3516197E-5</v>
      </c>
      <c r="P2125" s="43">
        <v>1.3145870000000001E-3</v>
      </c>
      <c r="Q2125" s="43">
        <v>6.2492388000000005E-5</v>
      </c>
      <c r="R2125" s="43">
        <v>1.3189102E-3</v>
      </c>
      <c r="S2125" s="43">
        <v>8.3679697999999997E-3</v>
      </c>
      <c r="U2125" s="77">
        <f t="shared" si="165"/>
        <v>2.7746420689655171E-2</v>
      </c>
    </row>
    <row r="2126" spans="1:21">
      <c r="A2126" s="41" t="s">
        <v>33</v>
      </c>
      <c r="B2126" s="41" t="s">
        <v>3608</v>
      </c>
      <c r="C2126" s="74">
        <f t="shared" si="166"/>
        <v>0.11345856155400003</v>
      </c>
      <c r="D2126" s="74">
        <f t="shared" si="167"/>
        <v>1.291448584E-3</v>
      </c>
      <c r="E2126" s="74">
        <f t="shared" si="168"/>
        <v>9.520861751000001E-2</v>
      </c>
      <c r="F2126" s="74">
        <f t="shared" si="169"/>
        <v>1.2792301860000001E-2</v>
      </c>
      <c r="G2126" s="75">
        <v>4.1661935999999997E-3</v>
      </c>
      <c r="H2126" s="43">
        <v>4.2657751E-4</v>
      </c>
      <c r="I2126" s="43">
        <v>1.8031390000000001E-2</v>
      </c>
      <c r="J2126" s="43">
        <v>4.7356988999999999E-4</v>
      </c>
      <c r="K2126" s="43">
        <v>1.2800196E-4</v>
      </c>
      <c r="L2126" s="43">
        <v>3.3909484000000001E-5</v>
      </c>
      <c r="M2126" s="43">
        <v>6.5596725000000001E-4</v>
      </c>
      <c r="N2126" s="43">
        <v>7.6750650000000004E-2</v>
      </c>
      <c r="O2126" s="43">
        <v>1.8803089999999999E-5</v>
      </c>
      <c r="P2126" s="43">
        <v>7.3290417000000001E-4</v>
      </c>
      <c r="Q2126" s="43">
        <v>1.627581E-4</v>
      </c>
      <c r="R2126" s="43">
        <v>1.2005955E-3</v>
      </c>
      <c r="S2126" s="43">
        <v>1.0677241000000001E-2</v>
      </c>
      <c r="U2126" s="77">
        <f t="shared" si="165"/>
        <v>3.5915462068965509E-2</v>
      </c>
    </row>
    <row r="2127" spans="1:21">
      <c r="B2127" s="81" t="s">
        <v>3609</v>
      </c>
      <c r="C2127" s="76"/>
      <c r="D2127" s="76"/>
      <c r="E2127" s="76"/>
      <c r="F2127" s="76"/>
      <c r="G2127" s="79"/>
      <c r="H2127" s="80"/>
      <c r="I2127" s="80"/>
      <c r="J2127" s="80"/>
      <c r="K2127" s="80"/>
      <c r="L2127" s="80"/>
      <c r="M2127" s="80"/>
      <c r="N2127" s="80"/>
      <c r="O2127" s="80"/>
      <c r="P2127" s="80"/>
      <c r="Q2127" s="80"/>
      <c r="R2127" s="80"/>
      <c r="S2127" s="80"/>
      <c r="U2127" s="78"/>
    </row>
    <row r="2128" spans="1:21">
      <c r="A2128" s="41" t="s">
        <v>33</v>
      </c>
      <c r="B2128" s="41" t="s">
        <v>3610</v>
      </c>
      <c r="C2128" s="74">
        <f t="shared" si="166"/>
        <v>6.8345311598999994E-2</v>
      </c>
      <c r="D2128" s="74">
        <f t="shared" si="167"/>
        <v>1.7932987019999998E-3</v>
      </c>
      <c r="E2128" s="74">
        <f t="shared" si="168"/>
        <v>5.4950793829999997E-2</v>
      </c>
      <c r="F2128" s="74">
        <f t="shared" si="169"/>
        <v>5.3041011670000001E-3</v>
      </c>
      <c r="G2128" s="75">
        <v>6.2971179000000004E-3</v>
      </c>
      <c r="H2128" s="43">
        <v>2.0371083E-4</v>
      </c>
      <c r="I2128" s="43">
        <v>2.5625891000000001E-2</v>
      </c>
      <c r="J2128" s="43">
        <v>9.9853007999999997E-4</v>
      </c>
      <c r="K2128" s="43">
        <v>2.2430348E-4</v>
      </c>
      <c r="L2128" s="43">
        <v>9.7028292000000006E-5</v>
      </c>
      <c r="M2128" s="43">
        <v>4.7343685E-4</v>
      </c>
      <c r="N2128" s="43">
        <v>2.9121192000000001E-2</v>
      </c>
      <c r="O2128" s="43">
        <v>1.6877666999999999E-5</v>
      </c>
      <c r="P2128" s="43">
        <v>2.4163892000000002E-3</v>
      </c>
      <c r="Q2128" s="43">
        <v>1.060449E-4</v>
      </c>
      <c r="R2128" s="43">
        <v>1.3044299000000001E-3</v>
      </c>
      <c r="S2128" s="43">
        <v>1.4603595E-3</v>
      </c>
      <c r="U2128" s="77">
        <f t="shared" si="165"/>
        <v>5.4285499137931036E-2</v>
      </c>
    </row>
    <row r="2129" spans="1:21">
      <c r="A2129" s="41" t="s">
        <v>33</v>
      </c>
      <c r="B2129" s="41" t="s">
        <v>3611</v>
      </c>
      <c r="C2129" s="74">
        <f t="shared" si="166"/>
        <v>0.12510434365300002</v>
      </c>
      <c r="D2129" s="74">
        <f t="shared" si="167"/>
        <v>3.1219660100000003E-3</v>
      </c>
      <c r="E2129" s="74">
        <f t="shared" si="168"/>
        <v>0.10910861075</v>
      </c>
      <c r="F2129" s="74">
        <f t="shared" si="169"/>
        <v>5.3524547929999994E-3</v>
      </c>
      <c r="G2129" s="75">
        <v>7.5213121000000001E-3</v>
      </c>
      <c r="H2129" s="43">
        <v>2.4435975000000002E-4</v>
      </c>
      <c r="I2129" s="43">
        <v>4.0059825E-2</v>
      </c>
      <c r="J2129" s="43">
        <v>1.2208913999999999E-3</v>
      </c>
      <c r="K2129" s="43">
        <v>1.9817749999999999E-4</v>
      </c>
      <c r="L2129" s="43">
        <v>3.4045471E-4</v>
      </c>
      <c r="M2129" s="43">
        <v>1.3624424000000001E-3</v>
      </c>
      <c r="N2129" s="43">
        <v>6.8804426000000002E-2</v>
      </c>
      <c r="O2129" s="43">
        <v>1.3413282999999999E-5</v>
      </c>
      <c r="P2129" s="43">
        <v>2.798614E-3</v>
      </c>
      <c r="Q2129" s="43">
        <v>1.3409891E-4</v>
      </c>
      <c r="R2129" s="43">
        <v>1.1455819E-3</v>
      </c>
      <c r="S2129" s="43">
        <v>1.2607466999999999E-3</v>
      </c>
      <c r="U2129" s="77">
        <f t="shared" si="165"/>
        <v>6.4838897413793103E-2</v>
      </c>
    </row>
    <row r="2130" spans="1:21">
      <c r="A2130" s="41" t="s">
        <v>33</v>
      </c>
      <c r="B2130" s="41" t="s">
        <v>3612</v>
      </c>
      <c r="C2130" s="74">
        <f t="shared" si="166"/>
        <v>0.108458318934</v>
      </c>
      <c r="D2130" s="74">
        <f t="shared" si="167"/>
        <v>2.0029963500000003E-3</v>
      </c>
      <c r="E2130" s="74">
        <f t="shared" si="168"/>
        <v>9.4014325990000008E-2</v>
      </c>
      <c r="F2130" s="74">
        <f t="shared" si="169"/>
        <v>5.5346661939999998E-3</v>
      </c>
      <c r="G2130" s="75">
        <v>6.9063303999999997E-3</v>
      </c>
      <c r="H2130" s="43">
        <v>2.0822298999999999E-4</v>
      </c>
      <c r="I2130" s="43">
        <v>3.1712808000000002E-2</v>
      </c>
      <c r="J2130" s="43">
        <v>9.7962322999999994E-4</v>
      </c>
      <c r="K2130" s="43">
        <v>1.9069705E-4</v>
      </c>
      <c r="L2130" s="43">
        <v>1.2059504E-4</v>
      </c>
      <c r="M2130" s="43">
        <v>7.1208103000000003E-4</v>
      </c>
      <c r="N2130" s="43">
        <v>6.2093295E-2</v>
      </c>
      <c r="O2130" s="43">
        <v>1.3630024000000001E-5</v>
      </c>
      <c r="P2130" s="43">
        <v>2.1715368999999998E-3</v>
      </c>
      <c r="Q2130" s="43">
        <v>1.1944966999999999E-4</v>
      </c>
      <c r="R2130" s="43">
        <v>1.2982377000000001E-3</v>
      </c>
      <c r="S2130" s="43">
        <v>1.9318118999999999E-3</v>
      </c>
      <c r="U2130" s="77">
        <f t="shared" ref="U2130:U2193" si="170">G2130/0.116</f>
        <v>5.9537331034482756E-2</v>
      </c>
    </row>
    <row r="2131" spans="1:21">
      <c r="A2131" s="41" t="s">
        <v>33</v>
      </c>
      <c r="B2131" s="41" t="s">
        <v>3613</v>
      </c>
      <c r="C2131" s="74">
        <f t="shared" si="166"/>
        <v>0.12157658234000002</v>
      </c>
      <c r="D2131" s="74">
        <f t="shared" si="167"/>
        <v>2.8729718790000002E-3</v>
      </c>
      <c r="E2131" s="74">
        <f t="shared" si="168"/>
        <v>6.2177776659999996E-2</v>
      </c>
      <c r="F2131" s="74">
        <f t="shared" si="169"/>
        <v>4.6408707801000003E-2</v>
      </c>
      <c r="G2131" s="75">
        <v>1.0117126000000001E-2</v>
      </c>
      <c r="H2131" s="43">
        <v>8.8889766E-4</v>
      </c>
      <c r="I2131" s="43">
        <v>3.0301644999999999E-2</v>
      </c>
      <c r="J2131" s="43">
        <v>1.8698738E-3</v>
      </c>
      <c r="K2131" s="43">
        <v>4.0436361999999999E-4</v>
      </c>
      <c r="L2131" s="43">
        <v>6.9661538999999997E-5</v>
      </c>
      <c r="M2131" s="43">
        <v>5.2907292000000002E-4</v>
      </c>
      <c r="N2131" s="43">
        <v>3.0987233999999999E-2</v>
      </c>
      <c r="O2131" s="43">
        <v>2.3554461E-5</v>
      </c>
      <c r="P2131" s="43">
        <v>4.3581113000000001E-3</v>
      </c>
      <c r="Q2131" s="43">
        <v>6.1236744000000003E-4</v>
      </c>
      <c r="R2131" s="43">
        <v>1.0368046000000001E-3</v>
      </c>
      <c r="S2131" s="43">
        <v>4.0377870000000003E-2</v>
      </c>
      <c r="U2131" s="77">
        <f t="shared" si="170"/>
        <v>8.7216603448275865E-2</v>
      </c>
    </row>
    <row r="2132" spans="1:21">
      <c r="A2132" s="41" t="s">
        <v>33</v>
      </c>
      <c r="B2132" s="41" t="s">
        <v>3614</v>
      </c>
      <c r="C2132" s="74">
        <f t="shared" si="166"/>
        <v>6.5812899199999997E-2</v>
      </c>
      <c r="D2132" s="74">
        <f t="shared" si="167"/>
        <v>1.846609686E-3</v>
      </c>
      <c r="E2132" s="74">
        <f t="shared" si="168"/>
        <v>5.1367736760000005E-2</v>
      </c>
      <c r="F2132" s="74">
        <f t="shared" si="169"/>
        <v>5.6220356539999992E-3</v>
      </c>
      <c r="G2132" s="75">
        <v>6.9765171000000003E-3</v>
      </c>
      <c r="H2132" s="43">
        <v>2.2206176000000001E-4</v>
      </c>
      <c r="I2132" s="43">
        <v>2.6718926E-2</v>
      </c>
      <c r="J2132" s="43">
        <v>1.2351602E-3</v>
      </c>
      <c r="K2132" s="43">
        <v>1.8016751000000001E-4</v>
      </c>
      <c r="L2132" s="43">
        <v>4.1525325999999998E-5</v>
      </c>
      <c r="M2132" s="43">
        <v>3.8975665E-4</v>
      </c>
      <c r="N2132" s="43">
        <v>2.4426749000000001E-2</v>
      </c>
      <c r="O2132" s="43">
        <v>1.2799404000000001E-5</v>
      </c>
      <c r="P2132" s="43">
        <v>2.9633881E-3</v>
      </c>
      <c r="Q2132" s="43">
        <v>1.2048895E-4</v>
      </c>
      <c r="R2132" s="43">
        <v>1.0758221E-3</v>
      </c>
      <c r="S2132" s="43">
        <v>1.4495370999999999E-3</v>
      </c>
      <c r="U2132" s="77">
        <f t="shared" si="170"/>
        <v>6.0142388793103449E-2</v>
      </c>
    </row>
    <row r="2133" spans="1:21">
      <c r="A2133" s="41" t="s">
        <v>33</v>
      </c>
      <c r="B2133" s="41" t="s">
        <v>3615</v>
      </c>
      <c r="C2133" s="74">
        <f t="shared" si="166"/>
        <v>7.3847183770000005E-2</v>
      </c>
      <c r="D2133" s="74">
        <f t="shared" si="167"/>
        <v>1.976695564E-3</v>
      </c>
      <c r="E2133" s="74">
        <f t="shared" si="168"/>
        <v>5.8320132359999999E-2</v>
      </c>
      <c r="F2133" s="74">
        <f t="shared" si="169"/>
        <v>6.2263272460000001E-3</v>
      </c>
      <c r="G2133" s="75">
        <v>7.3240286E-3</v>
      </c>
      <c r="H2133" s="43">
        <v>2.3476336E-4</v>
      </c>
      <c r="I2133" s="43">
        <v>2.7773373000000001E-2</v>
      </c>
      <c r="J2133" s="43">
        <v>1.29419E-3</v>
      </c>
      <c r="K2133" s="43">
        <v>1.9434444E-4</v>
      </c>
      <c r="L2133" s="43">
        <v>6.1388953999999999E-5</v>
      </c>
      <c r="M2133" s="43">
        <v>4.2677216999999998E-4</v>
      </c>
      <c r="N2133" s="43">
        <v>3.0311996000000001E-2</v>
      </c>
      <c r="O2133" s="43">
        <v>1.3803365999999999E-5</v>
      </c>
      <c r="P2133" s="43">
        <v>3.1360750999999999E-3</v>
      </c>
      <c r="Q2133" s="43">
        <v>1.1905188E-4</v>
      </c>
      <c r="R2133" s="43">
        <v>1.3470844E-3</v>
      </c>
      <c r="S2133" s="43">
        <v>1.6103125E-3</v>
      </c>
      <c r="U2133" s="77">
        <f t="shared" si="170"/>
        <v>6.3138177586206892E-2</v>
      </c>
    </row>
    <row r="2134" spans="1:21">
      <c r="A2134" s="41" t="s">
        <v>33</v>
      </c>
      <c r="B2134" s="41" t="s">
        <v>3616</v>
      </c>
      <c r="C2134" s="74">
        <f t="shared" si="166"/>
        <v>0.141311984122</v>
      </c>
      <c r="D2134" s="74">
        <f t="shared" si="167"/>
        <v>2.8083919640000004E-3</v>
      </c>
      <c r="E2134" s="74">
        <f t="shared" si="168"/>
        <v>0.11582755433</v>
      </c>
      <c r="F2134" s="74">
        <f t="shared" si="169"/>
        <v>1.3960089728000001E-2</v>
      </c>
      <c r="G2134" s="75">
        <v>8.7159481000000007E-3</v>
      </c>
      <c r="H2134" s="43">
        <v>3.6717132999999999E-4</v>
      </c>
      <c r="I2134" s="43">
        <v>3.1707676999999997E-2</v>
      </c>
      <c r="J2134" s="43">
        <v>1.6220721E-3</v>
      </c>
      <c r="K2134" s="43">
        <v>2.9186377000000002E-4</v>
      </c>
      <c r="L2134" s="43">
        <v>8.6572993999999996E-5</v>
      </c>
      <c r="M2134" s="43">
        <v>8.0788310000000005E-4</v>
      </c>
      <c r="N2134" s="43">
        <v>8.3752705999999996E-2</v>
      </c>
      <c r="O2134" s="43">
        <v>2.0021977999999999E-5</v>
      </c>
      <c r="P2134" s="43">
        <v>4.1693457999999999E-3</v>
      </c>
      <c r="Q2134" s="43">
        <v>1.5836765E-4</v>
      </c>
      <c r="R2134" s="43">
        <v>1.5998434E-3</v>
      </c>
      <c r="S2134" s="43">
        <v>8.0125109000000003E-3</v>
      </c>
      <c r="U2134" s="77">
        <f t="shared" si="170"/>
        <v>7.5137483620689657E-2</v>
      </c>
    </row>
    <row r="2135" spans="1:21">
      <c r="A2135" s="41" t="s">
        <v>33</v>
      </c>
      <c r="B2135" s="41" t="s">
        <v>3617</v>
      </c>
      <c r="C2135" s="74">
        <f t="shared" si="166"/>
        <v>9.6887372008000017E-2</v>
      </c>
      <c r="D2135" s="74">
        <f t="shared" si="167"/>
        <v>3.8163695700000003E-3</v>
      </c>
      <c r="E2135" s="74">
        <f t="shared" si="168"/>
        <v>8.0656134920000011E-2</v>
      </c>
      <c r="F2135" s="74">
        <f t="shared" si="169"/>
        <v>4.7945705179999994E-3</v>
      </c>
      <c r="G2135" s="75">
        <v>7.6202969999999998E-3</v>
      </c>
      <c r="H2135" s="43">
        <v>2.1442892E-4</v>
      </c>
      <c r="I2135" s="43">
        <v>4.6646034000000003E-2</v>
      </c>
      <c r="J2135" s="43">
        <v>9.7069213999999998E-4</v>
      </c>
      <c r="K2135" s="43">
        <v>1.8698909999999999E-4</v>
      </c>
      <c r="L2135" s="43">
        <v>6.5288613000000001E-4</v>
      </c>
      <c r="M2135" s="43">
        <v>2.0058022000000002E-3</v>
      </c>
      <c r="N2135" s="43">
        <v>3.3795671999999999E-2</v>
      </c>
      <c r="O2135" s="43">
        <v>1.1966778E-5</v>
      </c>
      <c r="P2135" s="43">
        <v>2.1219608999999999E-3</v>
      </c>
      <c r="Q2135" s="43">
        <v>1.2842693999999999E-4</v>
      </c>
      <c r="R2135" s="43">
        <v>1.1450118000000001E-3</v>
      </c>
      <c r="S2135" s="43">
        <v>1.3872041E-3</v>
      </c>
      <c r="U2135" s="77">
        <f t="shared" si="170"/>
        <v>6.5692215517241373E-2</v>
      </c>
    </row>
    <row r="2136" spans="1:21">
      <c r="A2136" s="41" t="s">
        <v>33</v>
      </c>
      <c r="B2136" s="41" t="s">
        <v>3618</v>
      </c>
      <c r="C2136" s="74">
        <f t="shared" si="166"/>
        <v>7.7451467694999998E-2</v>
      </c>
      <c r="D2136" s="74">
        <f t="shared" si="167"/>
        <v>2.3506919709999998E-3</v>
      </c>
      <c r="E2136" s="74">
        <f t="shared" si="168"/>
        <v>5.9134544019999999E-2</v>
      </c>
      <c r="F2136" s="74">
        <f t="shared" si="169"/>
        <v>6.6274389040000001E-3</v>
      </c>
      <c r="G2136" s="75">
        <v>9.3387928000000005E-3</v>
      </c>
      <c r="H2136" s="43">
        <v>2.6538701999999999E-4</v>
      </c>
      <c r="I2136" s="43">
        <v>3.8854517999999998E-2</v>
      </c>
      <c r="J2136" s="43">
        <v>1.3788715E-3</v>
      </c>
      <c r="K2136" s="43">
        <v>2.5824963999999999E-4</v>
      </c>
      <c r="L2136" s="43">
        <v>7.0752021E-5</v>
      </c>
      <c r="M2136" s="43">
        <v>6.4281880999999999E-4</v>
      </c>
      <c r="N2136" s="43">
        <v>2.0014639000000001E-2</v>
      </c>
      <c r="O2136" s="43">
        <v>2.0649664000000001E-5</v>
      </c>
      <c r="P2136" s="43">
        <v>3.0787481000000001E-3</v>
      </c>
      <c r="Q2136" s="43">
        <v>1.3062524000000001E-4</v>
      </c>
      <c r="R2136" s="43">
        <v>1.5467747999999999E-3</v>
      </c>
      <c r="S2136" s="43">
        <v>1.8506410999999999E-3</v>
      </c>
      <c r="U2136" s="77">
        <f t="shared" si="170"/>
        <v>8.0506834482758624E-2</v>
      </c>
    </row>
    <row r="2137" spans="1:21">
      <c r="A2137" s="41" t="s">
        <v>33</v>
      </c>
      <c r="B2137" s="41" t="s">
        <v>3619</v>
      </c>
      <c r="C2137" s="74">
        <f t="shared" si="166"/>
        <v>0.13202380050500001</v>
      </c>
      <c r="D2137" s="74">
        <f t="shared" si="167"/>
        <v>8.5005756219999999E-3</v>
      </c>
      <c r="E2137" s="74">
        <f t="shared" si="168"/>
        <v>6.5911806200000006E-2</v>
      </c>
      <c r="F2137" s="74">
        <f t="shared" si="169"/>
        <v>3.0327350683000003E-2</v>
      </c>
      <c r="G2137" s="75">
        <v>2.7284068000000002E-2</v>
      </c>
      <c r="H2137" s="43">
        <v>1.2098981999999999E-3</v>
      </c>
      <c r="I2137" s="43">
        <v>3.9426687000000002E-2</v>
      </c>
      <c r="J2137" s="43">
        <v>6.9354676999999997E-3</v>
      </c>
      <c r="K2137" s="43">
        <v>7.1993960000000005E-4</v>
      </c>
      <c r="L2137" s="43">
        <v>5.5494761999999999E-5</v>
      </c>
      <c r="M2137" s="43">
        <v>7.8967356E-4</v>
      </c>
      <c r="N2137" s="43">
        <v>2.5275221E-2</v>
      </c>
      <c r="O2137" s="43">
        <v>8.6090693000000007E-5</v>
      </c>
      <c r="P2137" s="43">
        <v>2.1147354E-2</v>
      </c>
      <c r="Q2137" s="43">
        <v>6.6012389E-4</v>
      </c>
      <c r="R2137" s="43">
        <v>2.2549819E-3</v>
      </c>
      <c r="S2137" s="43">
        <v>6.1788002E-3</v>
      </c>
      <c r="U2137" s="77">
        <f t="shared" si="170"/>
        <v>0.23520748275862069</v>
      </c>
    </row>
    <row r="2138" spans="1:21">
      <c r="A2138" s="41" t="s">
        <v>33</v>
      </c>
      <c r="B2138" s="41" t="s">
        <v>3620</v>
      </c>
      <c r="C2138" s="74">
        <f t="shared" si="166"/>
        <v>0.19426267190400001</v>
      </c>
      <c r="D2138" s="74">
        <f t="shared" si="167"/>
        <v>8.0109192590000003E-3</v>
      </c>
      <c r="E2138" s="74">
        <f t="shared" si="168"/>
        <v>0.14220207186</v>
      </c>
      <c r="F2138" s="74">
        <f t="shared" si="169"/>
        <v>2.8475729785000001E-2</v>
      </c>
      <c r="G2138" s="75">
        <v>1.5573951000000001E-2</v>
      </c>
      <c r="H2138" s="43">
        <v>9.4830586000000001E-4</v>
      </c>
      <c r="I2138" s="43">
        <v>3.5419355999999999E-2</v>
      </c>
      <c r="J2138" s="43">
        <v>6.3296454000000002E-3</v>
      </c>
      <c r="K2138" s="43">
        <v>7.0706584E-4</v>
      </c>
      <c r="L2138" s="43">
        <v>5.9716548999999997E-5</v>
      </c>
      <c r="M2138" s="43">
        <v>9.1449146999999999E-4</v>
      </c>
      <c r="N2138" s="43">
        <v>0.10583441</v>
      </c>
      <c r="O2138" s="43">
        <v>3.0970004999999997E-5</v>
      </c>
      <c r="P2138" s="43">
        <v>1.1128175000000001E-2</v>
      </c>
      <c r="Q2138" s="43">
        <v>2.5363038000000002E-4</v>
      </c>
      <c r="R2138" s="43">
        <v>1.4073703999999999E-3</v>
      </c>
      <c r="S2138" s="43">
        <v>1.5655584E-2</v>
      </c>
      <c r="U2138" s="77">
        <f t="shared" si="170"/>
        <v>0.13425819827586208</v>
      </c>
    </row>
    <row r="2139" spans="1:21">
      <c r="A2139" s="41" t="s">
        <v>33</v>
      </c>
      <c r="B2139" s="41" t="s">
        <v>3621</v>
      </c>
      <c r="C2139" s="74">
        <f t="shared" si="166"/>
        <v>0.124054835037</v>
      </c>
      <c r="D2139" s="74">
        <f t="shared" si="167"/>
        <v>2.0103557390000002E-3</v>
      </c>
      <c r="E2139" s="74">
        <f t="shared" si="168"/>
        <v>7.9686153689999997E-2</v>
      </c>
      <c r="F2139" s="74">
        <f t="shared" si="169"/>
        <v>3.6806223107999997E-2</v>
      </c>
      <c r="G2139" s="75">
        <v>5.5521025000000003E-3</v>
      </c>
      <c r="H2139" s="43">
        <v>4.8585868999999999E-4</v>
      </c>
      <c r="I2139" s="43">
        <v>2.0143322000000002E-2</v>
      </c>
      <c r="J2139" s="43">
        <v>1.3754590999999999E-3</v>
      </c>
      <c r="K2139" s="43">
        <v>1.9967691E-4</v>
      </c>
      <c r="L2139" s="43">
        <v>1.2349039E-5</v>
      </c>
      <c r="M2139" s="43">
        <v>4.2287069E-4</v>
      </c>
      <c r="N2139" s="43">
        <v>5.9056972999999999E-2</v>
      </c>
      <c r="O2139" s="43">
        <v>1.7411784000000001E-5</v>
      </c>
      <c r="P2139" s="43">
        <v>2.1368619000000002E-3</v>
      </c>
      <c r="Q2139" s="43">
        <v>7.6726623999999997E-5</v>
      </c>
      <c r="R2139" s="43">
        <v>1.1768148E-3</v>
      </c>
      <c r="S2139" s="43">
        <v>3.3398407999999997E-2</v>
      </c>
      <c r="U2139" s="77">
        <f t="shared" si="170"/>
        <v>4.7862952586206896E-2</v>
      </c>
    </row>
    <row r="2140" spans="1:21">
      <c r="A2140" s="41" t="s">
        <v>33</v>
      </c>
      <c r="B2140" s="41" t="s">
        <v>3622</v>
      </c>
      <c r="C2140" s="74">
        <f t="shared" si="166"/>
        <v>0.13025137766980002</v>
      </c>
      <c r="D2140" s="74">
        <f t="shared" si="167"/>
        <v>1.8149020000000002E-3</v>
      </c>
      <c r="E2140" s="74">
        <f t="shared" si="168"/>
        <v>0.10360430835000001</v>
      </c>
      <c r="F2140" s="74">
        <f t="shared" si="169"/>
        <v>4.9612873197999998E-3</v>
      </c>
      <c r="G2140" s="75">
        <v>1.987088E-2</v>
      </c>
      <c r="H2140" s="43">
        <v>1.6730335E-4</v>
      </c>
      <c r="I2140" s="43">
        <v>1.4456213000000001E-2</v>
      </c>
      <c r="J2140" s="43">
        <v>1.2422041E-3</v>
      </c>
      <c r="K2140" s="43">
        <v>1.8730896999999999E-4</v>
      </c>
      <c r="L2140" s="43">
        <v>3.0605670000000002E-5</v>
      </c>
      <c r="M2140" s="43">
        <v>3.5478326E-4</v>
      </c>
      <c r="N2140" s="43">
        <v>8.8980792000000003E-2</v>
      </c>
      <c r="O2140" s="43">
        <v>9.8519357999999999E-6</v>
      </c>
      <c r="P2140" s="43">
        <v>2.0361919E-3</v>
      </c>
      <c r="Q2140" s="43">
        <v>8.3888683999999998E-5</v>
      </c>
      <c r="R2140" s="43">
        <v>1.2857420999999999E-3</v>
      </c>
      <c r="S2140" s="43">
        <v>1.5456127E-3</v>
      </c>
      <c r="U2140" s="77">
        <f t="shared" si="170"/>
        <v>0.17130068965517242</v>
      </c>
    </row>
    <row r="2141" spans="1:21">
      <c r="A2141" s="41" t="s">
        <v>33</v>
      </c>
      <c r="B2141" s="41" t="s">
        <v>3623</v>
      </c>
      <c r="C2141" s="74">
        <f t="shared" si="166"/>
        <v>0.140523848871</v>
      </c>
      <c r="D2141" s="74">
        <f t="shared" si="167"/>
        <v>2.8947161289999998E-3</v>
      </c>
      <c r="E2141" s="74">
        <f t="shared" si="168"/>
        <v>3.2937087300000001E-2</v>
      </c>
      <c r="F2141" s="74">
        <f t="shared" si="169"/>
        <v>9.7050561242000011E-2</v>
      </c>
      <c r="G2141" s="75">
        <v>7.6414841999999997E-3</v>
      </c>
      <c r="H2141" s="43">
        <v>2.6437269999999999E-4</v>
      </c>
      <c r="I2141" s="43">
        <v>2.7189663999999999E-2</v>
      </c>
      <c r="J2141" s="43">
        <v>2.1021223000000002E-3</v>
      </c>
      <c r="K2141" s="43">
        <v>4.1417139999999999E-4</v>
      </c>
      <c r="L2141" s="43">
        <v>1.9562078999999999E-5</v>
      </c>
      <c r="M2141" s="43">
        <v>3.5886034999999997E-4</v>
      </c>
      <c r="N2141" s="43">
        <v>5.4830505999999999E-3</v>
      </c>
      <c r="O2141" s="43">
        <v>2.7416379999999999E-5</v>
      </c>
      <c r="P2141" s="43">
        <v>3.9180986999999999E-3</v>
      </c>
      <c r="Q2141" s="43">
        <v>9.5219962000000002E-5</v>
      </c>
      <c r="R2141" s="43">
        <v>1.3489821999999999E-3</v>
      </c>
      <c r="S2141" s="43">
        <v>9.1660844000000005E-2</v>
      </c>
      <c r="U2141" s="77">
        <f t="shared" si="170"/>
        <v>6.5874863793103436E-2</v>
      </c>
    </row>
    <row r="2142" spans="1:21">
      <c r="A2142" s="41" t="s">
        <v>33</v>
      </c>
      <c r="B2142" s="41" t="s">
        <v>3624</v>
      </c>
      <c r="C2142" s="74">
        <f t="shared" si="166"/>
        <v>0.130639773648</v>
      </c>
      <c r="D2142" s="74">
        <f t="shared" si="167"/>
        <v>5.4184622499999996E-3</v>
      </c>
      <c r="E2142" s="74">
        <f t="shared" si="168"/>
        <v>7.1042839199999999E-2</v>
      </c>
      <c r="F2142" s="74">
        <f t="shared" si="169"/>
        <v>3.6779948197999998E-2</v>
      </c>
      <c r="G2142" s="75">
        <v>1.7398523999999999E-2</v>
      </c>
      <c r="H2142" s="43">
        <v>1.1956362E-3</v>
      </c>
      <c r="I2142" s="43">
        <v>2.4347997E-2</v>
      </c>
      <c r="J2142" s="43">
        <v>4.5346325999999996E-3</v>
      </c>
      <c r="K2142" s="43">
        <v>3.1466277000000002E-4</v>
      </c>
      <c r="L2142" s="43">
        <v>6.2109019999999999E-5</v>
      </c>
      <c r="M2142" s="43">
        <v>5.0705786000000003E-4</v>
      </c>
      <c r="N2142" s="43">
        <v>4.5499206E-2</v>
      </c>
      <c r="O2142" s="43">
        <v>1.8116737999999999E-5</v>
      </c>
      <c r="P2142" s="43">
        <v>1.3605185000000001E-2</v>
      </c>
      <c r="Q2142" s="43">
        <v>2.0502176E-4</v>
      </c>
      <c r="R2142" s="43">
        <v>1.2943847E-3</v>
      </c>
      <c r="S2142" s="43">
        <v>2.1657240000000001E-2</v>
      </c>
      <c r="U2142" s="77">
        <f t="shared" si="170"/>
        <v>0.14998727586206895</v>
      </c>
    </row>
    <row r="2143" spans="1:21">
      <c r="A2143" s="41" t="s">
        <v>33</v>
      </c>
      <c r="B2143" s="41" t="s">
        <v>3625</v>
      </c>
      <c r="C2143" s="74">
        <f t="shared" si="166"/>
        <v>0.26230993574299999</v>
      </c>
      <c r="D2143" s="74">
        <f t="shared" si="167"/>
        <v>3.8171543269999997E-3</v>
      </c>
      <c r="E2143" s="74">
        <f t="shared" si="168"/>
        <v>3.3196795809999999E-2</v>
      </c>
      <c r="F2143" s="74">
        <f t="shared" si="169"/>
        <v>0.21163689660599999</v>
      </c>
      <c r="G2143" s="75">
        <v>1.3659088999999999E-2</v>
      </c>
      <c r="H2143" s="43">
        <v>3.5854986999999999E-4</v>
      </c>
      <c r="I2143" s="43">
        <v>3.2371830999999997E-2</v>
      </c>
      <c r="J2143" s="43">
        <v>2.8360534E-3</v>
      </c>
      <c r="K2143" s="43">
        <v>6.1620152000000001E-4</v>
      </c>
      <c r="L2143" s="43">
        <v>2.6102817E-5</v>
      </c>
      <c r="M2143" s="43">
        <v>3.3879659000000001E-4</v>
      </c>
      <c r="N2143" s="43">
        <v>4.6641493999999999E-4</v>
      </c>
      <c r="O2143" s="43">
        <v>4.2931435999999999E-5</v>
      </c>
      <c r="P2143" s="43">
        <v>5.6134028000000002E-3</v>
      </c>
      <c r="Q2143" s="43">
        <v>1.3507096999999999E-4</v>
      </c>
      <c r="R2143" s="43">
        <v>1.6818314000000001E-3</v>
      </c>
      <c r="S2143" s="43">
        <v>0.20416366</v>
      </c>
      <c r="U2143" s="77">
        <f t="shared" si="170"/>
        <v>0.1177507672413793</v>
      </c>
    </row>
    <row r="2144" spans="1:21">
      <c r="A2144" s="41" t="s">
        <v>33</v>
      </c>
      <c r="B2144" s="41" t="s">
        <v>3626</v>
      </c>
      <c r="C2144" s="74">
        <f t="shared" si="166"/>
        <v>3.7430650761200002E-2</v>
      </c>
      <c r="D2144" s="74">
        <f t="shared" si="167"/>
        <v>9.6776099850000015E-4</v>
      </c>
      <c r="E2144" s="74">
        <f t="shared" si="168"/>
        <v>1.0424793662E-2</v>
      </c>
      <c r="F2144" s="74">
        <f t="shared" si="169"/>
        <v>2.37733988007E-2</v>
      </c>
      <c r="G2144" s="75">
        <v>2.2646973000000001E-3</v>
      </c>
      <c r="H2144" s="43">
        <v>6.7292961999999997E-5</v>
      </c>
      <c r="I2144" s="43">
        <v>6.8668349000000004E-3</v>
      </c>
      <c r="J2144" s="43">
        <v>8.8552018000000003E-4</v>
      </c>
      <c r="K2144" s="43">
        <v>9.0353733000000006E-5</v>
      </c>
      <c r="L2144" s="43">
        <v>1.8301193E-6</v>
      </c>
      <c r="M2144" s="43">
        <v>-9.9430337999999993E-6</v>
      </c>
      <c r="N2144" s="43">
        <v>3.4906657999999998E-3</v>
      </c>
      <c r="O2144" s="43">
        <v>2.6961157000000001E-6</v>
      </c>
      <c r="P2144" s="43">
        <v>1.3171773E-3</v>
      </c>
      <c r="Q2144" s="43">
        <v>1.6691985000000001E-5</v>
      </c>
      <c r="R2144" s="43">
        <v>1.0781694000000001E-3</v>
      </c>
      <c r="S2144" s="43">
        <v>2.1358663999999999E-2</v>
      </c>
      <c r="U2144" s="77">
        <f t="shared" si="170"/>
        <v>1.9523252586206897E-2</v>
      </c>
    </row>
    <row r="2145" spans="1:21">
      <c r="A2145" s="41" t="s">
        <v>33</v>
      </c>
      <c r="B2145" s="41" t="s">
        <v>3627</v>
      </c>
      <c r="C2145" s="74">
        <f t="shared" si="166"/>
        <v>6.2338704425000002E-2</v>
      </c>
      <c r="D2145" s="74">
        <f t="shared" si="167"/>
        <v>3.769399023E-3</v>
      </c>
      <c r="E2145" s="74">
        <f t="shared" si="168"/>
        <v>2.9302479210000003E-2</v>
      </c>
      <c r="F2145" s="74">
        <f t="shared" si="169"/>
        <v>1.8810502191999999E-2</v>
      </c>
      <c r="G2145" s="75">
        <v>1.0456323999999999E-2</v>
      </c>
      <c r="H2145" s="43">
        <v>3.9058221000000002E-4</v>
      </c>
      <c r="I2145" s="43">
        <v>1.4594818000000001E-2</v>
      </c>
      <c r="J2145" s="43">
        <v>3.3484527999999999E-3</v>
      </c>
      <c r="K2145" s="43">
        <v>2.7171953999999998E-4</v>
      </c>
      <c r="L2145" s="43">
        <v>1.1904623000000001E-5</v>
      </c>
      <c r="M2145" s="43">
        <v>1.3732206E-4</v>
      </c>
      <c r="N2145" s="43">
        <v>1.4317079E-2</v>
      </c>
      <c r="O2145" s="43">
        <v>1.6750737999999999E-5</v>
      </c>
      <c r="P2145" s="43">
        <v>8.9601149999999994E-3</v>
      </c>
      <c r="Q2145" s="43">
        <v>9.0875854000000003E-5</v>
      </c>
      <c r="R2145" s="43">
        <v>1.3189102E-3</v>
      </c>
      <c r="S2145" s="43">
        <v>8.4238504000000002E-3</v>
      </c>
      <c r="U2145" s="77">
        <f t="shared" si="170"/>
        <v>9.0140724137931019E-2</v>
      </c>
    </row>
    <row r="2146" spans="1:21">
      <c r="A2146" s="41" t="s">
        <v>33</v>
      </c>
      <c r="B2146" s="41" t="s">
        <v>3628</v>
      </c>
      <c r="C2146" s="74">
        <f t="shared" si="166"/>
        <v>0.11773604071799999</v>
      </c>
      <c r="D2146" s="74">
        <f t="shared" si="167"/>
        <v>2.1769638109999999E-3</v>
      </c>
      <c r="E2146" s="74">
        <f t="shared" si="168"/>
        <v>9.6225149869999999E-2</v>
      </c>
      <c r="F2146" s="74">
        <f t="shared" si="169"/>
        <v>1.4016149836999999E-2</v>
      </c>
      <c r="G2146" s="75">
        <v>5.3177772000000002E-3</v>
      </c>
      <c r="H2146" s="43">
        <v>4.6884187E-4</v>
      </c>
      <c r="I2146" s="43">
        <v>1.8948686999999999E-2</v>
      </c>
      <c r="J2146" s="43">
        <v>1.2829924999999999E-3</v>
      </c>
      <c r="K2146" s="43">
        <v>1.8487422000000001E-4</v>
      </c>
      <c r="L2146" s="43">
        <v>3.9045380999999999E-5</v>
      </c>
      <c r="M2146" s="43">
        <v>6.7005171000000005E-4</v>
      </c>
      <c r="N2146" s="43">
        <v>7.6807621000000006E-2</v>
      </c>
      <c r="O2146" s="43">
        <v>1.9314996999999999E-5</v>
      </c>
      <c r="P2146" s="43">
        <v>1.9429041999999999E-3</v>
      </c>
      <c r="Q2146" s="43">
        <v>1.6725014000000001E-4</v>
      </c>
      <c r="R2146" s="43">
        <v>1.2005955E-3</v>
      </c>
      <c r="S2146" s="43">
        <v>1.0686085E-2</v>
      </c>
      <c r="U2146" s="77">
        <f t="shared" si="170"/>
        <v>4.5842906896551724E-2</v>
      </c>
    </row>
    <row r="2147" spans="1:21">
      <c r="B2147" s="81" t="s">
        <v>3629</v>
      </c>
      <c r="C2147" s="76"/>
      <c r="D2147" s="76"/>
      <c r="E2147" s="76"/>
      <c r="F2147" s="76"/>
      <c r="G2147" s="79"/>
      <c r="H2147" s="80"/>
      <c r="I2147" s="80"/>
      <c r="J2147" s="80"/>
      <c r="K2147" s="80"/>
      <c r="L2147" s="80"/>
      <c r="M2147" s="80"/>
      <c r="N2147" s="80"/>
      <c r="O2147" s="80"/>
      <c r="P2147" s="80"/>
      <c r="Q2147" s="80"/>
      <c r="R2147" s="80"/>
      <c r="S2147" s="80"/>
      <c r="U2147" s="78"/>
    </row>
    <row r="2148" spans="1:21">
      <c r="A2148" s="41" t="s">
        <v>33</v>
      </c>
      <c r="B2148" s="41" t="s">
        <v>3630</v>
      </c>
      <c r="C2148" s="74">
        <f t="shared" si="166"/>
        <v>0.18366470123</v>
      </c>
      <c r="D2148" s="74">
        <f t="shared" si="167"/>
        <v>3.5914362E-3</v>
      </c>
      <c r="E2148" s="74">
        <f t="shared" si="168"/>
        <v>0.16375576241000001</v>
      </c>
      <c r="F2148" s="74">
        <f t="shared" si="169"/>
        <v>6.8558297199999996E-3</v>
      </c>
      <c r="G2148" s="75">
        <v>9.4616729000000007E-3</v>
      </c>
      <c r="H2148" s="43">
        <v>2.3536440999999999E-4</v>
      </c>
      <c r="I2148" s="43">
        <v>7.1149502000000003E-2</v>
      </c>
      <c r="J2148" s="43">
        <v>6.9905602999999997E-4</v>
      </c>
      <c r="K2148" s="43">
        <v>1.9625571000000001E-4</v>
      </c>
      <c r="L2148" s="43">
        <v>5.8112916000000001E-4</v>
      </c>
      <c r="M2148" s="43">
        <v>2.1149952999999998E-3</v>
      </c>
      <c r="N2148" s="43">
        <v>9.2370895999999994E-2</v>
      </c>
      <c r="O2148" s="43">
        <v>1.2748170000000001E-5</v>
      </c>
      <c r="P2148" s="43">
        <v>1.3318583000000001E-3</v>
      </c>
      <c r="Q2148" s="43">
        <v>1.7927005E-4</v>
      </c>
      <c r="R2148" s="43">
        <v>1.9768792E-3</v>
      </c>
      <c r="S2148" s="43">
        <v>3.355074E-3</v>
      </c>
      <c r="U2148" s="77">
        <f t="shared" si="170"/>
        <v>8.1566145689655173E-2</v>
      </c>
    </row>
    <row r="2149" spans="1:21">
      <c r="A2149" s="41" t="s">
        <v>33</v>
      </c>
      <c r="B2149" s="41" t="s">
        <v>3631</v>
      </c>
      <c r="C2149" s="74">
        <f t="shared" si="166"/>
        <v>0.40590490706599996</v>
      </c>
      <c r="D2149" s="74">
        <f t="shared" si="167"/>
        <v>1.5958360880000001E-2</v>
      </c>
      <c r="E2149" s="74">
        <f t="shared" si="168"/>
        <v>0.34505549318999995</v>
      </c>
      <c r="F2149" s="74">
        <f t="shared" si="169"/>
        <v>1.6481800995999999E-2</v>
      </c>
      <c r="G2149" s="75">
        <v>2.8409251999999999E-2</v>
      </c>
      <c r="H2149" s="43">
        <v>6.7816318999999996E-4</v>
      </c>
      <c r="I2149" s="43">
        <v>0.20483932999999999</v>
      </c>
      <c r="J2149" s="43">
        <v>2.0288077999999999E-3</v>
      </c>
      <c r="K2149" s="43">
        <v>4.8216597999999999E-4</v>
      </c>
      <c r="L2149" s="43">
        <v>3.2003490999999999E-3</v>
      </c>
      <c r="M2149" s="43">
        <v>1.0247038E-2</v>
      </c>
      <c r="N2149" s="43">
        <v>0.139538</v>
      </c>
      <c r="O2149" s="43">
        <v>2.9294596000000001E-5</v>
      </c>
      <c r="P2149" s="43">
        <v>3.6594271999999999E-3</v>
      </c>
      <c r="Q2149" s="43">
        <v>5.1750889999999995E-4</v>
      </c>
      <c r="R2149" s="43">
        <v>5.5654257000000004E-3</v>
      </c>
      <c r="S2149" s="43">
        <v>6.7101445999999997E-3</v>
      </c>
      <c r="U2149" s="77">
        <f t="shared" si="170"/>
        <v>0.24490734482758619</v>
      </c>
    </row>
    <row r="2150" spans="1:21">
      <c r="B2150" s="81" t="s">
        <v>3632</v>
      </c>
      <c r="C2150" s="76"/>
      <c r="D2150" s="76"/>
      <c r="E2150" s="76"/>
      <c r="F2150" s="76"/>
      <c r="G2150" s="79"/>
      <c r="H2150" s="80"/>
      <c r="I2150" s="80"/>
      <c r="J2150" s="80"/>
      <c r="K2150" s="80"/>
      <c r="L2150" s="80"/>
      <c r="M2150" s="80"/>
      <c r="N2150" s="80"/>
      <c r="O2150" s="80"/>
      <c r="P2150" s="80"/>
      <c r="Q2150" s="80"/>
      <c r="R2150" s="80"/>
      <c r="S2150" s="80"/>
      <c r="U2150" s="78"/>
    </row>
    <row r="2151" spans="1:21">
      <c r="A2151" s="41" t="s">
        <v>33</v>
      </c>
      <c r="B2151" s="41" t="s">
        <v>3633</v>
      </c>
      <c r="C2151" s="74">
        <f t="shared" si="166"/>
        <v>0.89588201723400007</v>
      </c>
      <c r="D2151" s="74">
        <f t="shared" si="167"/>
        <v>9.1622793100000002E-3</v>
      </c>
      <c r="E2151" s="74">
        <f t="shared" si="168"/>
        <v>0.83971518245999999</v>
      </c>
      <c r="F2151" s="74">
        <f t="shared" si="169"/>
        <v>2.0592628464E-2</v>
      </c>
      <c r="G2151" s="75">
        <v>2.6411927000000002E-2</v>
      </c>
      <c r="H2151" s="43">
        <v>7.1879246E-4</v>
      </c>
      <c r="I2151" s="43">
        <v>0.13216211999999999</v>
      </c>
      <c r="J2151" s="43">
        <v>2.3524654999999999E-3</v>
      </c>
      <c r="K2151" s="43">
        <v>6.6093171E-4</v>
      </c>
      <c r="L2151" s="43">
        <v>7.7905100000000001E-4</v>
      </c>
      <c r="M2151" s="43">
        <v>5.3698310999999999E-3</v>
      </c>
      <c r="N2151" s="43">
        <v>0.70683426999999999</v>
      </c>
      <c r="O2151" s="43">
        <v>4.5867054000000001E-5</v>
      </c>
      <c r="P2151" s="43">
        <v>3.8152643000000002E-3</v>
      </c>
      <c r="Q2151" s="43">
        <v>4.8211781000000002E-4</v>
      </c>
      <c r="R2151" s="43">
        <v>8.4807618000000001E-3</v>
      </c>
      <c r="S2151" s="43">
        <v>7.7686175E-3</v>
      </c>
      <c r="U2151" s="77">
        <f t="shared" si="170"/>
        <v>0.22768902586206896</v>
      </c>
    </row>
    <row r="2152" spans="1:21">
      <c r="A2152" s="41" t="s">
        <v>33</v>
      </c>
      <c r="B2152" s="41" t="s">
        <v>3634</v>
      </c>
      <c r="C2152" s="74">
        <f t="shared" si="166"/>
        <v>0.61413081922500012</v>
      </c>
      <c r="D2152" s="74">
        <f t="shared" si="167"/>
        <v>1.0239865795000001E-2</v>
      </c>
      <c r="E2152" s="74">
        <f t="shared" si="168"/>
        <v>0.51279272340000004</v>
      </c>
      <c r="F2152" s="74">
        <f t="shared" si="169"/>
        <v>5.9948172029999997E-2</v>
      </c>
      <c r="G2152" s="75">
        <v>3.1150058000000001E-2</v>
      </c>
      <c r="H2152" s="43">
        <v>1.0119934E-3</v>
      </c>
      <c r="I2152" s="43">
        <v>0.1148708</v>
      </c>
      <c r="J2152" s="43">
        <v>5.6994321000000004E-3</v>
      </c>
      <c r="K2152" s="43">
        <v>1.5924833000000001E-3</v>
      </c>
      <c r="L2152" s="43">
        <v>9.7130895000000002E-5</v>
      </c>
      <c r="M2152" s="43">
        <v>2.8508194999999998E-3</v>
      </c>
      <c r="N2152" s="43">
        <v>0.39690993000000002</v>
      </c>
      <c r="O2152" s="43">
        <v>1.2070677000000001E-4</v>
      </c>
      <c r="P2152" s="43">
        <v>1.1836052999999999E-2</v>
      </c>
      <c r="Q2152" s="43">
        <v>4.7591186000000001E-4</v>
      </c>
      <c r="R2152" s="43">
        <v>5.0307034000000002E-3</v>
      </c>
      <c r="S2152" s="43">
        <v>4.2484796999999998E-2</v>
      </c>
      <c r="U2152" s="77">
        <f t="shared" si="170"/>
        <v>0.2685349827586207</v>
      </c>
    </row>
    <row r="2153" spans="1:21">
      <c r="A2153" s="41" t="s">
        <v>33</v>
      </c>
      <c r="B2153" s="41" t="s">
        <v>3635</v>
      </c>
      <c r="C2153" s="74">
        <f t="shared" si="166"/>
        <v>0.42585999781700001</v>
      </c>
      <c r="D2153" s="74">
        <f t="shared" si="167"/>
        <v>6.2546671900000003E-3</v>
      </c>
      <c r="E2153" s="74">
        <f t="shared" si="168"/>
        <v>0.32494474490000003</v>
      </c>
      <c r="F2153" s="74">
        <f t="shared" si="169"/>
        <v>7.6611707726999989E-2</v>
      </c>
      <c r="G2153" s="75">
        <v>1.8048878000000001E-2</v>
      </c>
      <c r="H2153" s="43">
        <v>1.4766499000000001E-3</v>
      </c>
      <c r="I2153" s="43">
        <v>6.4302655E-2</v>
      </c>
      <c r="J2153" s="43">
        <v>2.5474866000000001E-3</v>
      </c>
      <c r="K2153" s="43">
        <v>8.0879004000000004E-4</v>
      </c>
      <c r="L2153" s="43">
        <v>3.2824035E-4</v>
      </c>
      <c r="M2153" s="43">
        <v>2.5701501999999998E-3</v>
      </c>
      <c r="N2153" s="43">
        <v>0.25916544000000002</v>
      </c>
      <c r="O2153" s="43">
        <v>4.9488727E-5</v>
      </c>
      <c r="P2153" s="43">
        <v>4.5108170999999999E-3</v>
      </c>
      <c r="Q2153" s="43">
        <v>1.0688894000000001E-3</v>
      </c>
      <c r="R2153" s="43">
        <v>5.1106105000000004E-3</v>
      </c>
      <c r="S2153" s="43">
        <v>6.5871901999999996E-2</v>
      </c>
      <c r="U2153" s="77">
        <f t="shared" si="170"/>
        <v>0.15559377586206896</v>
      </c>
    </row>
    <row r="2154" spans="1:21">
      <c r="A2154" s="41" t="s">
        <v>33</v>
      </c>
      <c r="B2154" s="41" t="s">
        <v>3636</v>
      </c>
      <c r="C2154" s="74">
        <f t="shared" si="166"/>
        <v>0.73180210307799998</v>
      </c>
      <c r="D2154" s="74">
        <f t="shared" si="167"/>
        <v>1.208260484E-2</v>
      </c>
      <c r="E2154" s="74">
        <f t="shared" si="168"/>
        <v>0.65116138840000004</v>
      </c>
      <c r="F2154" s="74">
        <f t="shared" si="169"/>
        <v>3.9201553838000003E-2</v>
      </c>
      <c r="G2154" s="75">
        <v>2.9356555999999999E-2</v>
      </c>
      <c r="H2154" s="43">
        <v>1.2957083999999999E-3</v>
      </c>
      <c r="I2154" s="43">
        <v>0.10978101</v>
      </c>
      <c r="J2154" s="43">
        <v>3.4818983999999999E-3</v>
      </c>
      <c r="K2154" s="43">
        <v>1.1911234E-3</v>
      </c>
      <c r="L2154" s="43">
        <v>6.4690063999999999E-4</v>
      </c>
      <c r="M2154" s="43">
        <v>6.7626824E-3</v>
      </c>
      <c r="N2154" s="43">
        <v>0.54008467000000004</v>
      </c>
      <c r="O2154" s="43">
        <v>7.7762638000000004E-5</v>
      </c>
      <c r="P2154" s="43">
        <v>6.1832679E-3</v>
      </c>
      <c r="Q2154" s="43">
        <v>1.1544483000000001E-3</v>
      </c>
      <c r="R2154" s="43">
        <v>1.505132E-2</v>
      </c>
      <c r="S2154" s="43">
        <v>1.6734755E-2</v>
      </c>
      <c r="U2154" s="77">
        <f t="shared" si="170"/>
        <v>0.25307375862068965</v>
      </c>
    </row>
    <row r="2155" spans="1:21">
      <c r="A2155" s="41" t="s">
        <v>33</v>
      </c>
      <c r="B2155" s="41" t="s">
        <v>3637</v>
      </c>
      <c r="C2155" s="74">
        <f t="shared" si="166"/>
        <v>0.167482404512</v>
      </c>
      <c r="D2155" s="74">
        <f t="shared" si="167"/>
        <v>3.7937760640000002E-3</v>
      </c>
      <c r="E2155" s="74">
        <f t="shared" si="168"/>
        <v>0.13302896612999998</v>
      </c>
      <c r="F2155" s="74">
        <f t="shared" si="169"/>
        <v>1.7194040317999999E-2</v>
      </c>
      <c r="G2155" s="75">
        <v>1.3465622E-2</v>
      </c>
      <c r="H2155" s="43">
        <v>3.3338813000000002E-4</v>
      </c>
      <c r="I2155" s="43">
        <v>6.3639593999999994E-2</v>
      </c>
      <c r="J2155" s="43">
        <v>8.4326729000000001E-4</v>
      </c>
      <c r="K2155" s="43">
        <v>3.3702287000000002E-4</v>
      </c>
      <c r="L2155" s="43">
        <v>9.9827604000000004E-5</v>
      </c>
      <c r="M2155" s="43">
        <v>2.5136582999999999E-3</v>
      </c>
      <c r="N2155" s="43">
        <v>6.9055984000000001E-2</v>
      </c>
      <c r="O2155" s="43">
        <v>2.2001388E-5</v>
      </c>
      <c r="P2155" s="43">
        <v>8.1690992E-4</v>
      </c>
      <c r="Q2155" s="43">
        <v>1.3911640999999999E-4</v>
      </c>
      <c r="R2155" s="43">
        <v>9.2892639000000006E-3</v>
      </c>
      <c r="S2155" s="43">
        <v>6.9267486999999997E-3</v>
      </c>
      <c r="U2155" s="77">
        <f t="shared" si="170"/>
        <v>0.11608294827586206</v>
      </c>
    </row>
    <row r="2156" spans="1:21">
      <c r="A2156" s="41" t="s">
        <v>33</v>
      </c>
      <c r="B2156" s="41" t="s">
        <v>3638</v>
      </c>
      <c r="C2156" s="74">
        <f t="shared" si="166"/>
        <v>0.32524303659500003</v>
      </c>
      <c r="D2156" s="74">
        <f t="shared" si="167"/>
        <v>4.7592241000000007E-3</v>
      </c>
      <c r="E2156" s="74">
        <f t="shared" si="168"/>
        <v>0.27904283927000001</v>
      </c>
      <c r="F2156" s="74">
        <f t="shared" si="169"/>
        <v>2.8372173224999998E-2</v>
      </c>
      <c r="G2156" s="75">
        <v>1.30688E-2</v>
      </c>
      <c r="H2156" s="43">
        <v>4.3871426999999999E-4</v>
      </c>
      <c r="I2156" s="43">
        <v>5.4621255000000001E-2</v>
      </c>
      <c r="J2156" s="43">
        <v>1.430958E-3</v>
      </c>
      <c r="K2156" s="43">
        <v>4.4998705000000002E-4</v>
      </c>
      <c r="L2156" s="43">
        <v>8.0875650000000006E-5</v>
      </c>
      <c r="M2156" s="43">
        <v>2.7974034000000001E-3</v>
      </c>
      <c r="N2156" s="43">
        <v>0.22398287</v>
      </c>
      <c r="O2156" s="43">
        <v>3.0605785000000003E-5</v>
      </c>
      <c r="P2156" s="43">
        <v>2.3967954999999999E-3</v>
      </c>
      <c r="Q2156" s="43">
        <v>1.9895034000000001E-4</v>
      </c>
      <c r="R2156" s="43">
        <v>4.1402595999999996E-3</v>
      </c>
      <c r="S2156" s="43">
        <v>2.1605561999999998E-2</v>
      </c>
      <c r="U2156" s="77">
        <f t="shared" si="170"/>
        <v>0.11266206896551724</v>
      </c>
    </row>
    <row r="2157" spans="1:21">
      <c r="A2157" s="41" t="s">
        <v>33</v>
      </c>
      <c r="B2157" s="41" t="s">
        <v>3639</v>
      </c>
      <c r="C2157" s="74">
        <f t="shared" si="166"/>
        <v>0.84862028956699997</v>
      </c>
      <c r="D2157" s="74">
        <f t="shared" si="167"/>
        <v>2.9244234100000002E-2</v>
      </c>
      <c r="E2157" s="74">
        <f t="shared" si="168"/>
        <v>0.74129811069999996</v>
      </c>
      <c r="F2157" s="74">
        <f t="shared" si="169"/>
        <v>2.9773550767000001E-2</v>
      </c>
      <c r="G2157" s="75">
        <v>4.8304394E-2</v>
      </c>
      <c r="H2157" s="43">
        <v>1.1959806999999999E-3</v>
      </c>
      <c r="I2157" s="43">
        <v>0.31822191</v>
      </c>
      <c r="J2157" s="43">
        <v>4.0320065E-3</v>
      </c>
      <c r="K2157" s="43">
        <v>9.349661E-4</v>
      </c>
      <c r="L2157" s="43">
        <v>5.6233024999999999E-3</v>
      </c>
      <c r="M2157" s="43">
        <v>1.8653959000000001E-2</v>
      </c>
      <c r="N2157" s="43">
        <v>0.42188021999999997</v>
      </c>
      <c r="O2157" s="43">
        <v>5.9674516999999999E-5</v>
      </c>
      <c r="P2157" s="43">
        <v>7.2524794999999998E-3</v>
      </c>
      <c r="Q2157" s="43">
        <v>8.6219824999999998E-4</v>
      </c>
      <c r="R2157" s="43">
        <v>9.7628544999999994E-3</v>
      </c>
      <c r="S2157" s="43">
        <v>1.1836344E-2</v>
      </c>
      <c r="U2157" s="77">
        <f t="shared" si="170"/>
        <v>0.41641718965517238</v>
      </c>
    </row>
    <row r="2158" spans="1:21">
      <c r="A2158" s="41" t="s">
        <v>33</v>
      </c>
      <c r="B2158" s="41" t="s">
        <v>3640</v>
      </c>
      <c r="C2158" s="74">
        <f t="shared" si="166"/>
        <v>0.36213700547999994</v>
      </c>
      <c r="D2158" s="74">
        <f t="shared" si="167"/>
        <v>4.8857584600000004E-3</v>
      </c>
      <c r="E2158" s="74">
        <f t="shared" si="168"/>
        <v>0.26808259639999998</v>
      </c>
      <c r="F2158" s="74">
        <f t="shared" si="169"/>
        <v>7.1379687619999993E-2</v>
      </c>
      <c r="G2158" s="75">
        <v>1.7788963000000001E-2</v>
      </c>
      <c r="H2158" s="43">
        <v>1.3429734E-3</v>
      </c>
      <c r="I2158" s="43">
        <v>7.1739413000000002E-2</v>
      </c>
      <c r="J2158" s="43">
        <v>2.1524508E-3</v>
      </c>
      <c r="K2158" s="43">
        <v>6.3232209000000001E-4</v>
      </c>
      <c r="L2158" s="43">
        <v>1.9219937000000001E-4</v>
      </c>
      <c r="M2158" s="43">
        <v>1.9087862000000001E-3</v>
      </c>
      <c r="N2158" s="43">
        <v>0.19500021000000001</v>
      </c>
      <c r="O2158" s="43">
        <v>3.8802569999999998E-5</v>
      </c>
      <c r="P2158" s="43">
        <v>3.4833683999999998E-3</v>
      </c>
      <c r="Q2158" s="43">
        <v>9.6345005000000004E-4</v>
      </c>
      <c r="R2158" s="43">
        <v>2.8365225999999999E-3</v>
      </c>
      <c r="S2158" s="43">
        <v>6.4057543999999994E-2</v>
      </c>
      <c r="U2158" s="77">
        <f t="shared" si="170"/>
        <v>0.15335312931034484</v>
      </c>
    </row>
    <row r="2159" spans="1:21">
      <c r="A2159" s="41" t="s">
        <v>33</v>
      </c>
      <c r="B2159" s="41" t="s">
        <v>3641</v>
      </c>
      <c r="C2159" s="74">
        <f t="shared" si="166"/>
        <v>0.26110095851199999</v>
      </c>
      <c r="D2159" s="74">
        <f t="shared" si="167"/>
        <v>7.5457295600000005E-3</v>
      </c>
      <c r="E2159" s="74">
        <f t="shared" si="168"/>
        <v>0.22584065783999999</v>
      </c>
      <c r="F2159" s="74">
        <f t="shared" si="169"/>
        <v>8.4557241120000008E-3</v>
      </c>
      <c r="G2159" s="75">
        <v>1.9258846999999999E-2</v>
      </c>
      <c r="H2159" s="43">
        <v>3.5125784000000001E-4</v>
      </c>
      <c r="I2159" s="43">
        <v>0.11111546999999999</v>
      </c>
      <c r="J2159" s="43">
        <v>1.333348E-3</v>
      </c>
      <c r="K2159" s="43">
        <v>2.8046325999999999E-4</v>
      </c>
      <c r="L2159" s="43">
        <v>1.2540629000000001E-3</v>
      </c>
      <c r="M2159" s="43">
        <v>4.6778554E-3</v>
      </c>
      <c r="N2159" s="43">
        <v>0.11437393</v>
      </c>
      <c r="O2159" s="43">
        <v>1.9531251999999999E-5</v>
      </c>
      <c r="P2159" s="43">
        <v>2.0386914000000002E-3</v>
      </c>
      <c r="Q2159" s="43">
        <v>1.9716646000000001E-4</v>
      </c>
      <c r="R2159" s="43">
        <v>2.1597500000000002E-3</v>
      </c>
      <c r="S2159" s="43">
        <v>4.0405850000000002E-3</v>
      </c>
      <c r="U2159" s="77">
        <f t="shared" si="170"/>
        <v>0.16602454310344825</v>
      </c>
    </row>
    <row r="2160" spans="1:21">
      <c r="A2160" s="41" t="s">
        <v>33</v>
      </c>
      <c r="B2160" s="41" t="s">
        <v>3642</v>
      </c>
      <c r="C2160" s="74">
        <f t="shared" si="166"/>
        <v>0.20537870588799997</v>
      </c>
      <c r="D2160" s="74">
        <f t="shared" si="167"/>
        <v>3.1564431700000003E-3</v>
      </c>
      <c r="E2160" s="74">
        <f t="shared" si="168"/>
        <v>0.18989253934</v>
      </c>
      <c r="F2160" s="74">
        <f t="shared" si="169"/>
        <v>5.9335233780000007E-3</v>
      </c>
      <c r="G2160" s="75">
        <v>6.3962000000000003E-3</v>
      </c>
      <c r="H2160" s="43">
        <v>2.2710534000000001E-4</v>
      </c>
      <c r="I2160" s="43">
        <v>3.8831284000000001E-2</v>
      </c>
      <c r="J2160" s="43">
        <v>7.0052269999999999E-4</v>
      </c>
      <c r="K2160" s="43">
        <v>1.9694145999999999E-4</v>
      </c>
      <c r="L2160" s="43">
        <v>4.6271311000000001E-4</v>
      </c>
      <c r="M2160" s="43">
        <v>1.7962659000000001E-3</v>
      </c>
      <c r="N2160" s="43">
        <v>0.15083415</v>
      </c>
      <c r="O2160" s="43">
        <v>1.3041868E-5</v>
      </c>
      <c r="P2160" s="43">
        <v>1.3606835000000001E-3</v>
      </c>
      <c r="Q2160" s="43">
        <v>1.8251521000000001E-4</v>
      </c>
      <c r="R2160" s="43">
        <v>1.5790585000000001E-3</v>
      </c>
      <c r="S2160" s="43">
        <v>2.7982242999999999E-3</v>
      </c>
      <c r="U2160" s="77">
        <f t="shared" si="170"/>
        <v>5.5139655172413794E-2</v>
      </c>
    </row>
    <row r="2161" spans="1:21">
      <c r="A2161" s="41" t="s">
        <v>33</v>
      </c>
      <c r="B2161" s="41" t="s">
        <v>3643</v>
      </c>
      <c r="C2161" s="74">
        <f t="shared" si="166"/>
        <v>0.15048958353200001</v>
      </c>
      <c r="D2161" s="74">
        <f t="shared" si="167"/>
        <v>4.7608968399999998E-3</v>
      </c>
      <c r="E2161" s="74">
        <f t="shared" si="168"/>
        <v>0.13090442036</v>
      </c>
      <c r="F2161" s="74">
        <f t="shared" si="169"/>
        <v>5.8127159320000002E-3</v>
      </c>
      <c r="G2161" s="75">
        <v>9.0115504000000003E-3</v>
      </c>
      <c r="H2161" s="43">
        <v>2.5359636E-4</v>
      </c>
      <c r="I2161" s="43">
        <v>5.6179305999999998E-2</v>
      </c>
      <c r="J2161" s="43">
        <v>8.2371725000000005E-4</v>
      </c>
      <c r="K2161" s="43">
        <v>2.0677656E-4</v>
      </c>
      <c r="L2161" s="43">
        <v>9.2073682999999995E-4</v>
      </c>
      <c r="M2161" s="43">
        <v>2.8096661999999998E-3</v>
      </c>
      <c r="N2161" s="43">
        <v>7.4471518E-2</v>
      </c>
      <c r="O2161" s="43">
        <v>1.3278762E-5</v>
      </c>
      <c r="P2161" s="43">
        <v>1.5710768999999999E-3</v>
      </c>
      <c r="Q2161" s="43">
        <v>1.8722397000000001E-4</v>
      </c>
      <c r="R2161" s="43">
        <v>1.6175511000000001E-3</v>
      </c>
      <c r="S2161" s="43">
        <v>2.4235851999999999E-3</v>
      </c>
      <c r="U2161" s="77">
        <f t="shared" si="170"/>
        <v>7.768577931034483E-2</v>
      </c>
    </row>
    <row r="2162" spans="1:21">
      <c r="A2162" s="41" t="s">
        <v>33</v>
      </c>
      <c r="B2162" s="41" t="s">
        <v>3644</v>
      </c>
      <c r="C2162" s="74">
        <f t="shared" si="166"/>
        <v>0.52513128434300005</v>
      </c>
      <c r="D2162" s="74">
        <f t="shared" si="167"/>
        <v>8.2968452199999997E-3</v>
      </c>
      <c r="E2162" s="74">
        <f t="shared" si="168"/>
        <v>0.39109848530000002</v>
      </c>
      <c r="F2162" s="74">
        <f t="shared" si="169"/>
        <v>8.9140440823000003E-2</v>
      </c>
      <c r="G2162" s="75">
        <v>3.6595513000000003E-2</v>
      </c>
      <c r="H2162" s="43">
        <v>1.7816552999999999E-3</v>
      </c>
      <c r="I2162" s="43">
        <v>0.14419886000000001</v>
      </c>
      <c r="J2162" s="43">
        <v>2.9976684999999999E-3</v>
      </c>
      <c r="K2162" s="43">
        <v>8.3244137999999995E-4</v>
      </c>
      <c r="L2162" s="43">
        <v>3.8615954000000002E-4</v>
      </c>
      <c r="M2162" s="43">
        <v>4.0805757999999998E-3</v>
      </c>
      <c r="N2162" s="43">
        <v>0.24511796999999999</v>
      </c>
      <c r="O2162" s="43">
        <v>5.2350223000000002E-5</v>
      </c>
      <c r="P2162" s="43">
        <v>4.2547074999999997E-3</v>
      </c>
      <c r="Q2162" s="43">
        <v>1.2307507000000001E-3</v>
      </c>
      <c r="R2162" s="43">
        <v>5.1862134000000004E-3</v>
      </c>
      <c r="S2162" s="43">
        <v>7.8416419000000001E-2</v>
      </c>
      <c r="U2162" s="77">
        <f t="shared" si="170"/>
        <v>0.31547856034482757</v>
      </c>
    </row>
    <row r="2163" spans="1:21">
      <c r="A2163" s="41" t="s">
        <v>33</v>
      </c>
      <c r="B2163" s="41" t="s">
        <v>3645</v>
      </c>
      <c r="C2163" s="74">
        <f t="shared" si="166"/>
        <v>0.33642173674599996</v>
      </c>
      <c r="D2163" s="74">
        <f t="shared" si="167"/>
        <v>6.1028977099999993E-3</v>
      </c>
      <c r="E2163" s="74">
        <f t="shared" si="168"/>
        <v>0.28877800820999999</v>
      </c>
      <c r="F2163" s="74">
        <f t="shared" si="169"/>
        <v>2.0127454826000001E-2</v>
      </c>
      <c r="G2163" s="75">
        <v>2.1413376000000001E-2</v>
      </c>
      <c r="H2163" s="43">
        <v>6.0814821000000001E-4</v>
      </c>
      <c r="I2163" s="43">
        <v>0.10058091</v>
      </c>
      <c r="J2163" s="43">
        <v>1.6600427E-3</v>
      </c>
      <c r="K2163" s="43">
        <v>4.6901221999999998E-4</v>
      </c>
      <c r="L2163" s="43">
        <v>2.7499958999999997E-4</v>
      </c>
      <c r="M2163" s="43">
        <v>3.6988431999999999E-3</v>
      </c>
      <c r="N2163" s="43">
        <v>0.18758895</v>
      </c>
      <c r="O2163" s="43">
        <v>3.2418795999999998E-5</v>
      </c>
      <c r="P2163" s="43">
        <v>2.2522681E-3</v>
      </c>
      <c r="Q2163" s="43">
        <v>7.4176213E-4</v>
      </c>
      <c r="R2163" s="43">
        <v>5.6715337999999997E-3</v>
      </c>
      <c r="S2163" s="43">
        <v>1.1429472E-2</v>
      </c>
      <c r="U2163" s="77">
        <f t="shared" si="170"/>
        <v>0.18459806896551725</v>
      </c>
    </row>
    <row r="2164" spans="1:21">
      <c r="A2164" s="41" t="s">
        <v>33</v>
      </c>
      <c r="B2164" s="41" t="s">
        <v>3646</v>
      </c>
      <c r="C2164" s="74">
        <f t="shared" si="166"/>
        <v>0.68408732694000007</v>
      </c>
      <c r="D2164" s="74">
        <f t="shared" si="167"/>
        <v>2.251510793E-2</v>
      </c>
      <c r="E2164" s="74">
        <f t="shared" si="168"/>
        <v>0.58337622683000001</v>
      </c>
      <c r="F2164" s="74">
        <f t="shared" si="169"/>
        <v>2.3985084179999998E-2</v>
      </c>
      <c r="G2164" s="75">
        <v>5.4210908000000002E-2</v>
      </c>
      <c r="H2164" s="43">
        <v>9.0481682999999995E-4</v>
      </c>
      <c r="I2164" s="43">
        <v>0.30710305999999998</v>
      </c>
      <c r="J2164" s="43">
        <v>3.1928375999999998E-3</v>
      </c>
      <c r="K2164" s="43">
        <v>6.2460083000000005E-4</v>
      </c>
      <c r="L2164" s="43">
        <v>4.1272584999999997E-3</v>
      </c>
      <c r="M2164" s="43">
        <v>1.4570411E-2</v>
      </c>
      <c r="N2164" s="43">
        <v>0.27536834999999998</v>
      </c>
      <c r="O2164" s="43">
        <v>4.2401950000000002E-5</v>
      </c>
      <c r="P2164" s="43">
        <v>4.7267454000000002E-3</v>
      </c>
      <c r="Q2164" s="43">
        <v>5.9630993000000002E-4</v>
      </c>
      <c r="R2164" s="43">
        <v>7.1131798999999997E-3</v>
      </c>
      <c r="S2164" s="43">
        <v>1.1506447E-2</v>
      </c>
      <c r="U2164" s="77">
        <f t="shared" si="170"/>
        <v>0.46733541379310345</v>
      </c>
    </row>
    <row r="2165" spans="1:21">
      <c r="A2165" s="41" t="s">
        <v>33</v>
      </c>
      <c r="B2165" s="41" t="s">
        <v>3647</v>
      </c>
      <c r="C2165" s="74">
        <f t="shared" si="166"/>
        <v>0.66732624552599984</v>
      </c>
      <c r="D2165" s="74">
        <f t="shared" si="167"/>
        <v>4.1167669599999996E-3</v>
      </c>
      <c r="E2165" s="74">
        <f t="shared" si="168"/>
        <v>0.6354755152899999</v>
      </c>
      <c r="F2165" s="74">
        <f t="shared" si="169"/>
        <v>1.4270751276000001E-2</v>
      </c>
      <c r="G2165" s="75">
        <v>1.3463212E-2</v>
      </c>
      <c r="H2165" s="43">
        <v>3.5363429E-4</v>
      </c>
      <c r="I2165" s="43">
        <v>3.4390760999999999E-2</v>
      </c>
      <c r="J2165" s="43">
        <v>9.7598382000000001E-4</v>
      </c>
      <c r="K2165" s="43">
        <v>3.0678503E-4</v>
      </c>
      <c r="L2165" s="43">
        <v>1.1267901E-4</v>
      </c>
      <c r="M2165" s="43">
        <v>2.7213190999999999E-3</v>
      </c>
      <c r="N2165" s="43">
        <v>0.60073111999999995</v>
      </c>
      <c r="O2165" s="43">
        <v>2.0411956E-5</v>
      </c>
      <c r="P2165" s="43">
        <v>1.7191165000000001E-3</v>
      </c>
      <c r="Q2165" s="43">
        <v>6.9479231999999998E-4</v>
      </c>
      <c r="R2165" s="43">
        <v>2.4914068000000001E-3</v>
      </c>
      <c r="S2165" s="43">
        <v>9.3450236999999998E-3</v>
      </c>
      <c r="U2165" s="77">
        <f t="shared" si="170"/>
        <v>0.1160621724137931</v>
      </c>
    </row>
    <row r="2166" spans="1:21">
      <c r="A2166" s="41" t="s">
        <v>33</v>
      </c>
      <c r="B2166" s="41" t="s">
        <v>3648</v>
      </c>
      <c r="C2166" s="74">
        <f t="shared" si="166"/>
        <v>0.98898442344000015</v>
      </c>
      <c r="D2166" s="74">
        <f t="shared" si="167"/>
        <v>2.5284824599999998E-2</v>
      </c>
      <c r="E2166" s="74">
        <f t="shared" si="168"/>
        <v>0.89603419900000003</v>
      </c>
      <c r="F2166" s="74">
        <f t="shared" si="169"/>
        <v>3.6476066840000002E-2</v>
      </c>
      <c r="G2166" s="75">
        <v>3.1189333E-2</v>
      </c>
      <c r="H2166" s="43">
        <v>1.0093389999999999E-3</v>
      </c>
      <c r="I2166" s="43">
        <v>0.21121807000000001</v>
      </c>
      <c r="J2166" s="43">
        <v>3.9658489E-3</v>
      </c>
      <c r="K2166" s="43">
        <v>1.1429140000000001E-3</v>
      </c>
      <c r="L2166" s="43">
        <v>3.9662826999999996E-3</v>
      </c>
      <c r="M2166" s="43">
        <v>1.6209779000000001E-2</v>
      </c>
      <c r="N2166" s="43">
        <v>0.68380679</v>
      </c>
      <c r="O2166" s="43">
        <v>7.63473E-5</v>
      </c>
      <c r="P2166" s="43">
        <v>8.2815304000000006E-3</v>
      </c>
      <c r="Q2166" s="43">
        <v>6.9847514000000003E-4</v>
      </c>
      <c r="R2166" s="43">
        <v>1.3189189E-2</v>
      </c>
      <c r="S2166" s="43">
        <v>1.4230525000000001E-2</v>
      </c>
      <c r="U2166" s="77">
        <f t="shared" si="170"/>
        <v>0.26887356034482757</v>
      </c>
    </row>
    <row r="2167" spans="1:21">
      <c r="A2167" s="41" t="s">
        <v>33</v>
      </c>
      <c r="B2167" s="41" t="s">
        <v>3649</v>
      </c>
      <c r="C2167" s="74">
        <f t="shared" si="166"/>
        <v>0.90352932376600004</v>
      </c>
      <c r="D2167" s="74">
        <f t="shared" si="167"/>
        <v>1.41742077E-2</v>
      </c>
      <c r="E2167" s="74">
        <f t="shared" si="168"/>
        <v>0.82457130541000001</v>
      </c>
      <c r="F2167" s="74">
        <f t="shared" si="169"/>
        <v>3.5585165655999999E-2</v>
      </c>
      <c r="G2167" s="75">
        <v>2.9198644999999999E-2</v>
      </c>
      <c r="H2167" s="43">
        <v>9.0623541000000001E-4</v>
      </c>
      <c r="I2167" s="43">
        <v>0.11543132</v>
      </c>
      <c r="J2167" s="43">
        <v>3.4853756E-3</v>
      </c>
      <c r="K2167" s="43">
        <v>1.1580150999999999E-3</v>
      </c>
      <c r="L2167" s="43">
        <v>1.4961764E-3</v>
      </c>
      <c r="M2167" s="43">
        <v>8.0346406000000002E-3</v>
      </c>
      <c r="N2167" s="43">
        <v>0.70823375</v>
      </c>
      <c r="O2167" s="43">
        <v>7.8546696E-5</v>
      </c>
      <c r="P2167" s="43">
        <v>7.0408025000000003E-3</v>
      </c>
      <c r="Q2167" s="43">
        <v>5.6783446000000003E-4</v>
      </c>
      <c r="R2167" s="43">
        <v>1.6461007999999999E-2</v>
      </c>
      <c r="S2167" s="43">
        <v>1.1436974000000001E-2</v>
      </c>
      <c r="U2167" s="77">
        <f t="shared" si="170"/>
        <v>0.2517124568965517</v>
      </c>
    </row>
    <row r="2168" spans="1:21">
      <c r="A2168" s="41" t="s">
        <v>33</v>
      </c>
      <c r="B2168" s="41" t="s">
        <v>3650</v>
      </c>
      <c r="C2168" s="74">
        <f t="shared" si="166"/>
        <v>0.64209165099999999</v>
      </c>
      <c r="D2168" s="74">
        <f t="shared" si="167"/>
        <v>1.6280266719999999E-2</v>
      </c>
      <c r="E2168" s="74">
        <f t="shared" si="168"/>
        <v>0.4732560972</v>
      </c>
      <c r="F2168" s="74">
        <f t="shared" si="169"/>
        <v>9.6229896080000002E-2</v>
      </c>
      <c r="G2168" s="75">
        <v>5.6325391000000002E-2</v>
      </c>
      <c r="H2168" s="43">
        <v>1.5322872000000001E-3</v>
      </c>
      <c r="I2168" s="43">
        <v>0.25269000000000003</v>
      </c>
      <c r="J2168" s="43">
        <v>8.8839152000000001E-3</v>
      </c>
      <c r="K2168" s="43">
        <v>2.2921517999999999E-3</v>
      </c>
      <c r="L2168" s="43">
        <v>1.8997462E-4</v>
      </c>
      <c r="M2168" s="43">
        <v>4.9142251E-3</v>
      </c>
      <c r="N2168" s="43">
        <v>0.21903381</v>
      </c>
      <c r="O2168" s="43">
        <v>1.7915022000000001E-4</v>
      </c>
      <c r="P2168" s="43">
        <v>1.7622606999999998E-2</v>
      </c>
      <c r="Q2168" s="43">
        <v>6.3436986E-4</v>
      </c>
      <c r="R2168" s="43">
        <v>5.3093910000000001E-3</v>
      </c>
      <c r="S2168" s="43">
        <v>7.2484378000000002E-2</v>
      </c>
      <c r="U2168" s="77">
        <f t="shared" si="170"/>
        <v>0.48556371551724137</v>
      </c>
    </row>
    <row r="2169" spans="1:21">
      <c r="A2169" s="41" t="s">
        <v>33</v>
      </c>
      <c r="B2169" s="41" t="s">
        <v>3651</v>
      </c>
      <c r="C2169" s="74">
        <f t="shared" si="166"/>
        <v>0.32477909813799999</v>
      </c>
      <c r="D2169" s="74">
        <f t="shared" si="167"/>
        <v>7.1715172300000005E-3</v>
      </c>
      <c r="E2169" s="74">
        <f t="shared" si="168"/>
        <v>0.27270646159</v>
      </c>
      <c r="F2169" s="74">
        <f t="shared" si="169"/>
        <v>3.1037146318000003E-2</v>
      </c>
      <c r="G2169" s="75">
        <v>1.3863973E-2</v>
      </c>
      <c r="H2169" s="43">
        <v>6.7103259000000004E-4</v>
      </c>
      <c r="I2169" s="43">
        <v>4.1903319000000001E-2</v>
      </c>
      <c r="J2169" s="43">
        <v>2.4179560999999998E-3</v>
      </c>
      <c r="K2169" s="43">
        <v>8.8537059000000004E-4</v>
      </c>
      <c r="L2169" s="43">
        <v>4.7509313999999998E-4</v>
      </c>
      <c r="M2169" s="43">
        <v>3.3930974E-3</v>
      </c>
      <c r="N2169" s="43">
        <v>0.23013211</v>
      </c>
      <c r="O2169" s="43">
        <v>5.9487438E-5</v>
      </c>
      <c r="P2169" s="43">
        <v>5.1519123000000003E-3</v>
      </c>
      <c r="Q2169" s="43">
        <v>7.4941858000000003E-4</v>
      </c>
      <c r="R2169" s="43">
        <v>1.2694047E-2</v>
      </c>
      <c r="S2169" s="43">
        <v>1.2382281E-2</v>
      </c>
      <c r="U2169" s="77">
        <f t="shared" si="170"/>
        <v>0.11951700862068965</v>
      </c>
    </row>
    <row r="2170" spans="1:21">
      <c r="A2170" s="41" t="s">
        <v>33</v>
      </c>
      <c r="B2170" s="41" t="s">
        <v>3652</v>
      </c>
      <c r="C2170" s="74">
        <f t="shared" si="166"/>
        <v>0.56893629896000009</v>
      </c>
      <c r="D2170" s="74">
        <f t="shared" si="167"/>
        <v>1.42823267E-2</v>
      </c>
      <c r="E2170" s="74">
        <f t="shared" si="168"/>
        <v>0.48228587630000003</v>
      </c>
      <c r="F2170" s="74">
        <f t="shared" si="169"/>
        <v>4.8381399960000002E-2</v>
      </c>
      <c r="G2170" s="75">
        <v>2.3986695999999998E-2</v>
      </c>
      <c r="H2170" s="43">
        <v>1.1256883E-3</v>
      </c>
      <c r="I2170" s="43">
        <v>8.5467838000000004E-2</v>
      </c>
      <c r="J2170" s="43">
        <v>3.9905263999999996E-3</v>
      </c>
      <c r="K2170" s="43">
        <v>1.4712423999999999E-3</v>
      </c>
      <c r="L2170" s="43">
        <v>1.0850650999999999E-3</v>
      </c>
      <c r="M2170" s="43">
        <v>7.7354928000000003E-3</v>
      </c>
      <c r="N2170" s="43">
        <v>0.39569235000000003</v>
      </c>
      <c r="O2170" s="43">
        <v>9.8199480000000006E-5</v>
      </c>
      <c r="P2170" s="43">
        <v>8.4694155000000007E-3</v>
      </c>
      <c r="Q2170" s="43">
        <v>7.4786898000000004E-4</v>
      </c>
      <c r="R2170" s="43">
        <v>2.2113354000000002E-2</v>
      </c>
      <c r="S2170" s="43">
        <v>1.6952562000000001E-2</v>
      </c>
      <c r="U2170" s="77">
        <f t="shared" si="170"/>
        <v>0.20678186206896548</v>
      </c>
    </row>
    <row r="2171" spans="1:21">
      <c r="A2171" s="41" t="s">
        <v>33</v>
      </c>
      <c r="B2171" s="41" t="s">
        <v>3653</v>
      </c>
      <c r="C2171" s="74">
        <f t="shared" si="166"/>
        <v>1.10121680266</v>
      </c>
      <c r="D2171" s="74">
        <f t="shared" si="167"/>
        <v>5.9415945799999995E-2</v>
      </c>
      <c r="E2171" s="74">
        <f t="shared" si="168"/>
        <v>0.92546695230000009</v>
      </c>
      <c r="F2171" s="74">
        <f t="shared" si="169"/>
        <v>5.382893456E-2</v>
      </c>
      <c r="G2171" s="75">
        <v>6.2504970000000007E-2</v>
      </c>
      <c r="H2171" s="43">
        <v>1.7063022999999999E-3</v>
      </c>
      <c r="I2171" s="43">
        <v>0.49095609000000001</v>
      </c>
      <c r="J2171" s="43">
        <v>7.0664602999999998E-3</v>
      </c>
      <c r="K2171" s="43">
        <v>1.7871835000000001E-3</v>
      </c>
      <c r="L2171" s="43">
        <v>1.1591893000000001E-2</v>
      </c>
      <c r="M2171" s="43">
        <v>3.8970408999999998E-2</v>
      </c>
      <c r="N2171" s="43">
        <v>0.43280456</v>
      </c>
      <c r="O2171" s="43">
        <v>1.1436896E-4</v>
      </c>
      <c r="P2171" s="43">
        <v>1.4758172999999999E-2</v>
      </c>
      <c r="Q2171" s="43">
        <v>1.0162706000000001E-3</v>
      </c>
      <c r="R2171" s="43">
        <v>1.9984525E-2</v>
      </c>
      <c r="S2171" s="43">
        <v>1.7955597E-2</v>
      </c>
      <c r="U2171" s="77">
        <f t="shared" si="170"/>
        <v>0.53883594827586212</v>
      </c>
    </row>
    <row r="2172" spans="1:21">
      <c r="A2172" s="41" t="s">
        <v>33</v>
      </c>
      <c r="B2172" s="41" t="s">
        <v>3654</v>
      </c>
      <c r="C2172" s="74">
        <f t="shared" si="166"/>
        <v>3.0051292491990003</v>
      </c>
      <c r="D2172" s="74">
        <f t="shared" si="167"/>
        <v>1.7081013870000002E-2</v>
      </c>
      <c r="E2172" s="74">
        <f t="shared" si="168"/>
        <v>2.6841851268000001</v>
      </c>
      <c r="F2172" s="74">
        <f t="shared" si="169"/>
        <v>0.263703582529</v>
      </c>
      <c r="G2172" s="75">
        <v>4.0159526000000001E-2</v>
      </c>
      <c r="H2172" s="43">
        <v>1.4311768E-3</v>
      </c>
      <c r="I2172" s="43">
        <v>0.14944574999999999</v>
      </c>
      <c r="J2172" s="43">
        <v>2.7965442999999999E-3</v>
      </c>
      <c r="K2172" s="43">
        <v>1.3527538E-3</v>
      </c>
      <c r="L2172" s="43">
        <v>6.3516276999999995E-4</v>
      </c>
      <c r="M2172" s="43">
        <v>1.2296553E-2</v>
      </c>
      <c r="N2172" s="43">
        <v>2.5333082</v>
      </c>
      <c r="O2172" s="43">
        <v>8.0779528999999994E-5</v>
      </c>
      <c r="P2172" s="43">
        <v>3.5529819000000001E-3</v>
      </c>
      <c r="Q2172" s="43">
        <v>1.0261521E-3</v>
      </c>
      <c r="R2172" s="43">
        <v>3.9185019000000001E-2</v>
      </c>
      <c r="S2172" s="43">
        <v>0.21985864999999999</v>
      </c>
      <c r="U2172" s="77">
        <f t="shared" si="170"/>
        <v>0.34620281034482758</v>
      </c>
    </row>
    <row r="2173" spans="1:21">
      <c r="A2173" s="41" t="s">
        <v>33</v>
      </c>
      <c r="B2173" s="41" t="s">
        <v>3655</v>
      </c>
      <c r="C2173" s="74">
        <f t="shared" si="166"/>
        <v>1.5517765629889999</v>
      </c>
      <c r="D2173" s="74">
        <f t="shared" si="167"/>
        <v>1.098215858E-2</v>
      </c>
      <c r="E2173" s="74">
        <f t="shared" si="168"/>
        <v>1.5104757933199999</v>
      </c>
      <c r="F2173" s="74">
        <f t="shared" si="169"/>
        <v>1.3009842088999999E-2</v>
      </c>
      <c r="G2173" s="75">
        <v>1.7308769000000002E-2</v>
      </c>
      <c r="H2173" s="43">
        <v>5.1350332000000003E-4</v>
      </c>
      <c r="I2173" s="43">
        <v>0.11630248999999999</v>
      </c>
      <c r="J2173" s="43">
        <v>1.5167651E-3</v>
      </c>
      <c r="K2173" s="43">
        <v>3.8483198000000002E-4</v>
      </c>
      <c r="L2173" s="43">
        <v>1.3109314999999999E-3</v>
      </c>
      <c r="M2173" s="43">
        <v>7.7696299999999996E-3</v>
      </c>
      <c r="N2173" s="43">
        <v>1.3936598</v>
      </c>
      <c r="O2173" s="43">
        <v>2.5757049000000002E-5</v>
      </c>
      <c r="P2173" s="43">
        <v>2.5480835999999998E-3</v>
      </c>
      <c r="Q2173" s="43">
        <v>3.9340293999999998E-4</v>
      </c>
      <c r="R2173" s="43">
        <v>4.4237171000000002E-3</v>
      </c>
      <c r="S2173" s="43">
        <v>5.6188814000000002E-3</v>
      </c>
      <c r="U2173" s="77">
        <f t="shared" si="170"/>
        <v>0.14921352586206899</v>
      </c>
    </row>
    <row r="2174" spans="1:21">
      <c r="A2174" s="41" t="s">
        <v>33</v>
      </c>
      <c r="B2174" s="41" t="s">
        <v>3656</v>
      </c>
      <c r="C2174" s="74">
        <f t="shared" si="166"/>
        <v>0.93183510095599997</v>
      </c>
      <c r="D2174" s="74">
        <f t="shared" si="167"/>
        <v>1.7744638149999999E-2</v>
      </c>
      <c r="E2174" s="74">
        <f t="shared" si="168"/>
        <v>0.86131949666999996</v>
      </c>
      <c r="F2174" s="74">
        <f t="shared" si="169"/>
        <v>1.7678683136E-2</v>
      </c>
      <c r="G2174" s="75">
        <v>3.5092283000000002E-2</v>
      </c>
      <c r="H2174" s="43">
        <v>6.9088666999999996E-4</v>
      </c>
      <c r="I2174" s="43">
        <v>0.20882274000000001</v>
      </c>
      <c r="J2174" s="43">
        <v>2.3162927E-3</v>
      </c>
      <c r="K2174" s="43">
        <v>4.9702085E-4</v>
      </c>
      <c r="L2174" s="43">
        <v>3.2290686000000001E-3</v>
      </c>
      <c r="M2174" s="43">
        <v>1.1702255999999999E-2</v>
      </c>
      <c r="N2174" s="43">
        <v>0.65180587000000001</v>
      </c>
      <c r="O2174" s="43">
        <v>3.2170096000000001E-5</v>
      </c>
      <c r="P2174" s="43">
        <v>3.7886946999999998E-3</v>
      </c>
      <c r="Q2174" s="43">
        <v>4.8464523999999998E-4</v>
      </c>
      <c r="R2174" s="43">
        <v>5.6129593000000004E-3</v>
      </c>
      <c r="S2174" s="43">
        <v>7.7602137999999996E-3</v>
      </c>
      <c r="U2174" s="77">
        <f t="shared" si="170"/>
        <v>0.30251968103448273</v>
      </c>
    </row>
    <row r="2175" spans="1:21">
      <c r="B2175" s="81" t="s">
        <v>3657</v>
      </c>
      <c r="C2175" s="76"/>
      <c r="D2175" s="76"/>
      <c r="E2175" s="76"/>
      <c r="F2175" s="76"/>
      <c r="U2175" s="78"/>
    </row>
    <row r="2176" spans="1:21">
      <c r="A2176" s="41" t="s">
        <v>33</v>
      </c>
      <c r="B2176" s="41" t="s">
        <v>3658</v>
      </c>
      <c r="C2176" s="74">
        <f t="shared" si="166"/>
        <v>0.6291722054179999</v>
      </c>
      <c r="D2176" s="74">
        <f t="shared" si="167"/>
        <v>1.8032010090000002E-2</v>
      </c>
      <c r="E2176" s="74">
        <f t="shared" si="168"/>
        <v>0.53865526069999992</v>
      </c>
      <c r="F2176" s="74">
        <f t="shared" si="169"/>
        <v>3.7607444628000003E-2</v>
      </c>
      <c r="G2176" s="75">
        <v>3.4877489999999997E-2</v>
      </c>
      <c r="H2176" s="43">
        <v>1.8156107000000001E-3</v>
      </c>
      <c r="I2176" s="43">
        <v>0.17667016999999999</v>
      </c>
      <c r="J2176" s="43">
        <v>5.1129002000000002E-3</v>
      </c>
      <c r="K2176" s="43">
        <v>9.5462059000000002E-4</v>
      </c>
      <c r="L2176" s="43">
        <v>2.4074984999999998E-3</v>
      </c>
      <c r="M2176" s="43">
        <v>9.5569907999999999E-3</v>
      </c>
      <c r="N2176" s="43">
        <v>0.36016947999999999</v>
      </c>
      <c r="O2176" s="43">
        <v>5.5027157999999999E-5</v>
      </c>
      <c r="P2176" s="43">
        <v>9.7926994000000003E-3</v>
      </c>
      <c r="Q2176" s="43">
        <v>6.2873086999999997E-4</v>
      </c>
      <c r="R2176" s="43">
        <v>7.8191411999999991E-3</v>
      </c>
      <c r="S2176" s="43">
        <v>1.9311846000000001E-2</v>
      </c>
      <c r="U2176" s="77">
        <f t="shared" si="170"/>
        <v>0.30066801724137926</v>
      </c>
    </row>
    <row r="2177" spans="1:21">
      <c r="A2177" s="41" t="s">
        <v>33</v>
      </c>
      <c r="B2177" s="41" t="s">
        <v>3659</v>
      </c>
      <c r="C2177" s="74">
        <f t="shared" si="166"/>
        <v>0.82865705743700002</v>
      </c>
      <c r="D2177" s="74">
        <f t="shared" si="167"/>
        <v>3.4848944100000001E-2</v>
      </c>
      <c r="E2177" s="74">
        <f t="shared" si="168"/>
        <v>0.70397781260000003</v>
      </c>
      <c r="F2177" s="74">
        <f t="shared" si="169"/>
        <v>4.6974846737000003E-2</v>
      </c>
      <c r="G2177" s="75">
        <v>4.2855454000000001E-2</v>
      </c>
      <c r="H2177" s="43">
        <v>1.6515925999999999E-3</v>
      </c>
      <c r="I2177" s="43">
        <v>0.27261442000000002</v>
      </c>
      <c r="J2177" s="43">
        <v>6.2470672999999999E-3</v>
      </c>
      <c r="K2177" s="43">
        <v>1.4730741E-3</v>
      </c>
      <c r="L2177" s="43">
        <v>5.9222846999999997E-3</v>
      </c>
      <c r="M2177" s="43">
        <v>2.1206518000000001E-2</v>
      </c>
      <c r="N2177" s="43">
        <v>0.42971179999999998</v>
      </c>
      <c r="O2177" s="43">
        <v>9.4088766999999996E-5</v>
      </c>
      <c r="P2177" s="43">
        <v>1.3098561999999999E-2</v>
      </c>
      <c r="Q2177" s="43">
        <v>8.7391396999999995E-4</v>
      </c>
      <c r="R2177" s="43">
        <v>1.6694534E-2</v>
      </c>
      <c r="S2177" s="43">
        <v>1.6213748E-2</v>
      </c>
      <c r="U2177" s="77">
        <f t="shared" si="170"/>
        <v>0.36944356896551722</v>
      </c>
    </row>
    <row r="2178" spans="1:21">
      <c r="B2178" s="81" t="s">
        <v>3660</v>
      </c>
      <c r="C2178" s="76"/>
      <c r="D2178" s="76"/>
      <c r="E2178" s="76"/>
      <c r="F2178" s="76"/>
      <c r="U2178" s="78"/>
    </row>
    <row r="2179" spans="1:21">
      <c r="A2179" s="41" t="s">
        <v>33</v>
      </c>
      <c r="B2179" s="41" t="s">
        <v>3661</v>
      </c>
      <c r="C2179" s="74">
        <f t="shared" si="166"/>
        <v>7.8222337171000005</v>
      </c>
      <c r="D2179" s="74">
        <f t="shared" si="167"/>
        <v>0.22051222999999998</v>
      </c>
      <c r="E2179" s="74">
        <f t="shared" si="168"/>
        <v>6.5393335060000002</v>
      </c>
      <c r="F2179" s="74">
        <f t="shared" si="169"/>
        <v>0.5130617811</v>
      </c>
      <c r="G2179" s="75">
        <v>0.54932619999999999</v>
      </c>
      <c r="H2179" s="43">
        <v>3.3471505999999998E-2</v>
      </c>
      <c r="I2179" s="43">
        <v>2.0348147999999999</v>
      </c>
      <c r="J2179" s="43">
        <v>0.10014719</v>
      </c>
      <c r="K2179" s="43">
        <v>3.1529354000000002E-2</v>
      </c>
      <c r="L2179" s="43">
        <v>7.3645669999999998E-3</v>
      </c>
      <c r="M2179" s="43">
        <v>8.1471118999999995E-2</v>
      </c>
      <c r="N2179" s="43">
        <v>4.4710472000000001</v>
      </c>
      <c r="O2179" s="43">
        <v>2.2618340999999999E-3</v>
      </c>
      <c r="P2179" s="43">
        <v>0.21575823999999999</v>
      </c>
      <c r="Q2179" s="43">
        <v>2.3392026999999999E-2</v>
      </c>
      <c r="R2179" s="43">
        <v>0.15163884999999999</v>
      </c>
      <c r="S2179" s="43">
        <v>0.12001083</v>
      </c>
      <c r="U2179" s="77">
        <f t="shared" si="170"/>
        <v>4.7355706896551721</v>
      </c>
    </row>
    <row r="2180" spans="1:21">
      <c r="A2180" s="41" t="s">
        <v>33</v>
      </c>
      <c r="B2180" s="41" t="s">
        <v>3662</v>
      </c>
      <c r="C2180" s="74">
        <f t="shared" si="166"/>
        <v>11.182876412799999</v>
      </c>
      <c r="D2180" s="74">
        <f t="shared" si="167"/>
        <v>0.14562666590000001</v>
      </c>
      <c r="E2180" s="74">
        <f t="shared" si="168"/>
        <v>9.7886729399999997</v>
      </c>
      <c r="F2180" s="74">
        <f t="shared" si="169"/>
        <v>0.85076191690000003</v>
      </c>
      <c r="G2180" s="75">
        <v>0.39781488999999998</v>
      </c>
      <c r="H2180" s="43">
        <v>3.116464E-2</v>
      </c>
      <c r="I2180" s="43">
        <v>1.2298711</v>
      </c>
      <c r="J2180" s="43">
        <v>7.2141408000000004E-2</v>
      </c>
      <c r="K2180" s="43">
        <v>2.3540396000000002E-2</v>
      </c>
      <c r="L2180" s="43">
        <v>4.9893549000000004E-3</v>
      </c>
      <c r="M2180" s="43">
        <v>4.4955506999999999E-2</v>
      </c>
      <c r="N2180" s="43">
        <v>8.5276371999999991</v>
      </c>
      <c r="O2180" s="43">
        <v>1.5717229000000001E-3</v>
      </c>
      <c r="P2180" s="43">
        <v>0.15065105000000001</v>
      </c>
      <c r="Q2180" s="43">
        <v>2.5405374000000001E-2</v>
      </c>
      <c r="R2180" s="43">
        <v>0.10226124</v>
      </c>
      <c r="S2180" s="43">
        <v>0.57087253000000004</v>
      </c>
      <c r="U2180" s="77">
        <f t="shared" si="170"/>
        <v>3.4294387068965513</v>
      </c>
    </row>
    <row r="2181" spans="1:21">
      <c r="A2181" s="41" t="s">
        <v>33</v>
      </c>
      <c r="B2181" s="41" t="s">
        <v>3663</v>
      </c>
      <c r="C2181" s="74">
        <f t="shared" si="166"/>
        <v>23.688953007000002</v>
      </c>
      <c r="D2181" s="74">
        <f t="shared" si="167"/>
        <v>0.26588967590000001</v>
      </c>
      <c r="E2181" s="74">
        <f t="shared" si="168"/>
        <v>10.320854820000001</v>
      </c>
      <c r="F2181" s="74">
        <f t="shared" si="169"/>
        <v>12.551226651099999</v>
      </c>
      <c r="G2181" s="75">
        <v>0.55098186000000005</v>
      </c>
      <c r="H2181" s="43">
        <v>0.12907732</v>
      </c>
      <c r="I2181" s="43">
        <v>1.8744495000000001</v>
      </c>
      <c r="J2181" s="43">
        <v>7.8697581000000003E-2</v>
      </c>
      <c r="K2181" s="43">
        <v>1.7054775000000001E-2</v>
      </c>
      <c r="L2181" s="43">
        <v>4.9044099000000001E-3</v>
      </c>
      <c r="M2181" s="43">
        <v>0.16523291000000001</v>
      </c>
      <c r="N2181" s="43">
        <v>8.3173279999999998</v>
      </c>
      <c r="O2181" s="43">
        <v>5.0162261E-3</v>
      </c>
      <c r="P2181" s="43">
        <v>0.13035411999999999</v>
      </c>
      <c r="Q2181" s="43">
        <v>4.4318064999999997E-2</v>
      </c>
      <c r="R2181" s="43">
        <v>6.6528240000000002E-2</v>
      </c>
      <c r="S2181" s="43">
        <v>12.305009999999999</v>
      </c>
      <c r="U2181" s="77">
        <f t="shared" si="170"/>
        <v>4.7498436206896555</v>
      </c>
    </row>
    <row r="2182" spans="1:21">
      <c r="A2182" s="41" t="s">
        <v>33</v>
      </c>
      <c r="B2182" s="41" t="s">
        <v>3664</v>
      </c>
      <c r="C2182" s="74">
        <f t="shared" si="166"/>
        <v>15.267935660500001</v>
      </c>
      <c r="D2182" s="74">
        <f t="shared" si="167"/>
        <v>0.281551259</v>
      </c>
      <c r="E2182" s="74">
        <f t="shared" si="168"/>
        <v>6.6065988789999999</v>
      </c>
      <c r="F2182" s="74">
        <f t="shared" si="169"/>
        <v>7.7995176024999999</v>
      </c>
      <c r="G2182" s="75">
        <v>0.58026792000000005</v>
      </c>
      <c r="H2182" s="43">
        <v>9.5609878999999995E-2</v>
      </c>
      <c r="I2182" s="43">
        <v>1.5138130999999999</v>
      </c>
      <c r="J2182" s="43">
        <v>0.12093416</v>
      </c>
      <c r="K2182" s="43">
        <v>3.1908165000000002E-2</v>
      </c>
      <c r="L2182" s="43">
        <v>1.2666814E-2</v>
      </c>
      <c r="M2182" s="43">
        <v>0.11604212</v>
      </c>
      <c r="N2182" s="43">
        <v>4.9971759000000002</v>
      </c>
      <c r="O2182" s="43">
        <v>4.7429194999999997E-3</v>
      </c>
      <c r="P2182" s="43">
        <v>0.24685507000000001</v>
      </c>
      <c r="Q2182" s="43">
        <v>3.6076245999999999E-2</v>
      </c>
      <c r="R2182" s="43">
        <v>6.8865266999999994E-2</v>
      </c>
      <c r="S2182" s="43">
        <v>7.4429781000000004</v>
      </c>
      <c r="U2182" s="77">
        <f t="shared" si="170"/>
        <v>5.0023096551724135</v>
      </c>
    </row>
    <row r="2183" spans="1:21">
      <c r="A2183" s="41" t="s">
        <v>33</v>
      </c>
      <c r="B2183" s="41" t="s">
        <v>3665</v>
      </c>
      <c r="C2183" s="74">
        <f t="shared" si="166"/>
        <v>9.5341249692999988</v>
      </c>
      <c r="D2183" s="74">
        <f t="shared" si="167"/>
        <v>0.21646294360000001</v>
      </c>
      <c r="E2183" s="74">
        <f t="shared" si="168"/>
        <v>7.9783000929999996</v>
      </c>
      <c r="F2183" s="74">
        <f t="shared" si="169"/>
        <v>0.78789941270000008</v>
      </c>
      <c r="G2183" s="75">
        <v>0.55146251999999996</v>
      </c>
      <c r="H2183" s="43">
        <v>4.6634593000000002E-2</v>
      </c>
      <c r="I2183" s="43">
        <v>1.7657353</v>
      </c>
      <c r="J2183" s="43">
        <v>0.10586963000000001</v>
      </c>
      <c r="K2183" s="43">
        <v>3.2477312000000001E-2</v>
      </c>
      <c r="L2183" s="43">
        <v>6.4455255999999999E-3</v>
      </c>
      <c r="M2183" s="43">
        <v>7.1670475999999997E-2</v>
      </c>
      <c r="N2183" s="43">
        <v>6.1659302</v>
      </c>
      <c r="O2183" s="43">
        <v>2.7435907E-3</v>
      </c>
      <c r="P2183" s="43">
        <v>0.22469539999999999</v>
      </c>
      <c r="Q2183" s="43">
        <v>2.7693472E-2</v>
      </c>
      <c r="R2183" s="43">
        <v>0.13137966000000001</v>
      </c>
      <c r="S2183" s="43">
        <v>0.40138729000000001</v>
      </c>
      <c r="U2183" s="77">
        <f t="shared" si="170"/>
        <v>4.7539872413793098</v>
      </c>
    </row>
    <row r="2184" spans="1:21">
      <c r="A2184" s="41" t="s">
        <v>33</v>
      </c>
      <c r="B2184" s="41" t="s">
        <v>3666</v>
      </c>
      <c r="C2184" s="74">
        <f t="shared" si="166"/>
        <v>15.519894329199998</v>
      </c>
      <c r="D2184" s="74">
        <f t="shared" si="167"/>
        <v>0.17899436159999998</v>
      </c>
      <c r="E2184" s="74">
        <f t="shared" si="168"/>
        <v>14.354380074</v>
      </c>
      <c r="F2184" s="74">
        <f t="shared" si="169"/>
        <v>0.54066114359999995</v>
      </c>
      <c r="G2184" s="75">
        <v>0.44585875000000003</v>
      </c>
      <c r="H2184" s="43">
        <v>3.8303574E-2</v>
      </c>
      <c r="I2184" s="43">
        <v>1.2321485000000001</v>
      </c>
      <c r="J2184" s="43">
        <v>8.5536198999999993E-2</v>
      </c>
      <c r="K2184" s="43">
        <v>2.8058563000000002E-2</v>
      </c>
      <c r="L2184" s="43">
        <v>4.2897025999999996E-3</v>
      </c>
      <c r="M2184" s="43">
        <v>6.1109897000000003E-2</v>
      </c>
      <c r="N2184" s="43">
        <v>13.083928</v>
      </c>
      <c r="O2184" s="43">
        <v>1.8665156E-3</v>
      </c>
      <c r="P2184" s="43">
        <v>0.17869758999999999</v>
      </c>
      <c r="Q2184" s="43">
        <v>3.1531318000000003E-2</v>
      </c>
      <c r="R2184" s="43">
        <v>0.11346943</v>
      </c>
      <c r="S2184" s="43">
        <v>0.21509629</v>
      </c>
      <c r="U2184" s="77">
        <f t="shared" si="170"/>
        <v>3.8436099137931037</v>
      </c>
    </row>
    <row r="2185" spans="1:21">
      <c r="A2185" s="41" t="s">
        <v>33</v>
      </c>
      <c r="B2185" s="41" t="s">
        <v>3667</v>
      </c>
      <c r="C2185" s="74">
        <f t="shared" si="166"/>
        <v>6.6649161660999994</v>
      </c>
      <c r="D2185" s="74">
        <f t="shared" si="167"/>
        <v>0.14514063500000002</v>
      </c>
      <c r="E2185" s="74">
        <f t="shared" si="168"/>
        <v>5.4685225559999999</v>
      </c>
      <c r="F2185" s="74">
        <f t="shared" si="169"/>
        <v>0.66164783510000003</v>
      </c>
      <c r="G2185" s="75">
        <v>0.38960514000000002</v>
      </c>
      <c r="H2185" s="43">
        <v>2.6016556E-2</v>
      </c>
      <c r="I2185" s="43">
        <v>1.3111226</v>
      </c>
      <c r="J2185" s="43">
        <v>7.5717386999999997E-2</v>
      </c>
      <c r="K2185" s="43">
        <v>2.3067954000000002E-2</v>
      </c>
      <c r="L2185" s="43">
        <v>4.6648089999999998E-3</v>
      </c>
      <c r="M2185" s="43">
        <v>4.1690484999999999E-2</v>
      </c>
      <c r="N2185" s="43">
        <v>4.1313833999999998</v>
      </c>
      <c r="O2185" s="43">
        <v>1.8107691000000001E-3</v>
      </c>
      <c r="P2185" s="43">
        <v>0.16472585000000001</v>
      </c>
      <c r="Q2185" s="43">
        <v>1.6533386000000001E-2</v>
      </c>
      <c r="R2185" s="43">
        <v>0.10392031</v>
      </c>
      <c r="S2185" s="43">
        <v>0.37465752000000002</v>
      </c>
      <c r="U2185" s="77">
        <f t="shared" si="170"/>
        <v>3.3586649999999998</v>
      </c>
    </row>
    <row r="2186" spans="1:21">
      <c r="A2186" s="41" t="s">
        <v>33</v>
      </c>
      <c r="B2186" s="41" t="s">
        <v>3668</v>
      </c>
      <c r="C2186" s="74">
        <f t="shared" ref="C2186:C2249" si="171">D2186+E2186+F2186+G2186</f>
        <v>12.993702973800001</v>
      </c>
      <c r="D2186" s="74">
        <f t="shared" ref="D2186:D2249" si="172">J2186+K2186+L2186+M2186</f>
        <v>0.16319173799999998</v>
      </c>
      <c r="E2186" s="74">
        <f t="shared" ref="E2186:E2249" si="173">H2186+I2186+N2186</f>
        <v>11.896625420000001</v>
      </c>
      <c r="F2186" s="74">
        <f t="shared" ref="F2186:F2249" si="174">O2186+IF(P2186="x",0,P2186)+IF(Q2186="x",0,Q2186)+IF(R2186="x",0,R2186)+S2186</f>
        <v>0.50908945579999998</v>
      </c>
      <c r="G2186" s="75">
        <v>0.42479635999999998</v>
      </c>
      <c r="H2186" s="43">
        <v>3.259302E-2</v>
      </c>
      <c r="I2186" s="43">
        <v>1.3894134</v>
      </c>
      <c r="J2186" s="43">
        <v>7.5835485999999994E-2</v>
      </c>
      <c r="K2186" s="43">
        <v>2.4423559000000001E-2</v>
      </c>
      <c r="L2186" s="43">
        <v>4.2432349999999997E-3</v>
      </c>
      <c r="M2186" s="43">
        <v>5.8689458E-2</v>
      </c>
      <c r="N2186" s="43">
        <v>10.474619000000001</v>
      </c>
      <c r="O2186" s="43">
        <v>1.7074557999999999E-3</v>
      </c>
      <c r="P2186" s="43">
        <v>0.15948350999999999</v>
      </c>
      <c r="Q2186" s="43">
        <v>2.552376E-2</v>
      </c>
      <c r="R2186" s="43">
        <v>0.10354578</v>
      </c>
      <c r="S2186" s="43">
        <v>0.21882894999999999</v>
      </c>
      <c r="U2186" s="77">
        <f t="shared" si="170"/>
        <v>3.6620375862068961</v>
      </c>
    </row>
    <row r="2187" spans="1:21">
      <c r="A2187" s="41" t="s">
        <v>33</v>
      </c>
      <c r="B2187" s="41" t="s">
        <v>3669</v>
      </c>
      <c r="C2187" s="74">
        <f t="shared" si="171"/>
        <v>11.255394497999999</v>
      </c>
      <c r="D2187" s="74">
        <f t="shared" si="172"/>
        <v>0.17718426710000001</v>
      </c>
      <c r="E2187" s="74">
        <f t="shared" si="173"/>
        <v>10.211175866000001</v>
      </c>
      <c r="F2187" s="74">
        <f t="shared" si="174"/>
        <v>0.42110826489999997</v>
      </c>
      <c r="G2187" s="75">
        <v>0.44592609999999999</v>
      </c>
      <c r="H2187" s="43">
        <v>2.9042565999999999E-2</v>
      </c>
      <c r="I2187" s="43">
        <v>1.4157698000000001</v>
      </c>
      <c r="J2187" s="43">
        <v>8.8947301000000006E-2</v>
      </c>
      <c r="K2187" s="43">
        <v>2.7894337000000002E-2</v>
      </c>
      <c r="L2187" s="43">
        <v>6.0494900999999998E-3</v>
      </c>
      <c r="M2187" s="43">
        <v>5.4293138999999997E-2</v>
      </c>
      <c r="N2187" s="43">
        <v>8.7663635000000006</v>
      </c>
      <c r="O2187" s="43">
        <v>1.9749309E-3</v>
      </c>
      <c r="P2187" s="43">
        <v>0.19285278</v>
      </c>
      <c r="Q2187" s="43">
        <v>2.1336920999999998E-2</v>
      </c>
      <c r="R2187" s="43">
        <v>0.13036169</v>
      </c>
      <c r="S2187" s="43">
        <v>7.4581942999999998E-2</v>
      </c>
      <c r="U2187" s="77">
        <f t="shared" si="170"/>
        <v>3.8441905172413788</v>
      </c>
    </row>
    <row r="2188" spans="1:21">
      <c r="A2188" s="41" t="s">
        <v>33</v>
      </c>
      <c r="B2188" s="41" t="s">
        <v>3670</v>
      </c>
      <c r="C2188" s="74">
        <f t="shared" si="171"/>
        <v>14.4331349798</v>
      </c>
      <c r="D2188" s="74">
        <f t="shared" si="172"/>
        <v>0.1981006146</v>
      </c>
      <c r="E2188" s="74">
        <f t="shared" si="173"/>
        <v>13.300431775</v>
      </c>
      <c r="F2188" s="74">
        <f t="shared" si="174"/>
        <v>0.44800084019999997</v>
      </c>
      <c r="G2188" s="75">
        <v>0.48660175</v>
      </c>
      <c r="H2188" s="43">
        <v>3.1364574999999999E-2</v>
      </c>
      <c r="I2188" s="43">
        <v>1.6804082</v>
      </c>
      <c r="J2188" s="43">
        <v>9.0849332000000005E-2</v>
      </c>
      <c r="K2188" s="43">
        <v>2.8534937999999999E-2</v>
      </c>
      <c r="L2188" s="43">
        <v>6.7094345999999996E-3</v>
      </c>
      <c r="M2188" s="43">
        <v>7.2006909999999993E-2</v>
      </c>
      <c r="N2188" s="43">
        <v>11.588659</v>
      </c>
      <c r="O2188" s="43">
        <v>2.0448661999999999E-3</v>
      </c>
      <c r="P2188" s="43">
        <v>0.19517275000000001</v>
      </c>
      <c r="Q2188" s="43">
        <v>2.2449812999999999E-2</v>
      </c>
      <c r="R2188" s="43">
        <v>0.13431967</v>
      </c>
      <c r="S2188" s="43">
        <v>9.4013740999999998E-2</v>
      </c>
      <c r="U2188" s="77">
        <f t="shared" si="170"/>
        <v>4.1948426724137926</v>
      </c>
    </row>
    <row r="2189" spans="1:21">
      <c r="A2189" s="41" t="s">
        <v>33</v>
      </c>
      <c r="B2189" s="41" t="s">
        <v>3671</v>
      </c>
      <c r="C2189" s="74">
        <f t="shared" si="171"/>
        <v>12.015251599400001</v>
      </c>
      <c r="D2189" s="74">
        <f t="shared" si="172"/>
        <v>0.19666589130000001</v>
      </c>
      <c r="E2189" s="74">
        <f t="shared" si="173"/>
        <v>10.851419405</v>
      </c>
      <c r="F2189" s="74">
        <f t="shared" si="174"/>
        <v>0.44995160309999999</v>
      </c>
      <c r="G2189" s="75">
        <v>0.51721470000000003</v>
      </c>
      <c r="H2189" s="43">
        <v>3.6494104999999999E-2</v>
      </c>
      <c r="I2189" s="43">
        <v>1.7037017999999999</v>
      </c>
      <c r="J2189" s="43">
        <v>9.4305776999999993E-2</v>
      </c>
      <c r="K2189" s="43">
        <v>3.0371281E-2</v>
      </c>
      <c r="L2189" s="43">
        <v>8.3066283000000005E-3</v>
      </c>
      <c r="M2189" s="43">
        <v>6.3682205000000006E-2</v>
      </c>
      <c r="N2189" s="43">
        <v>9.1112234999999995</v>
      </c>
      <c r="O2189" s="43">
        <v>2.0804321000000001E-3</v>
      </c>
      <c r="P2189" s="43">
        <v>0.19938347000000001</v>
      </c>
      <c r="Q2189" s="43">
        <v>2.8098522000000001E-2</v>
      </c>
      <c r="R2189" s="43">
        <v>0.13452209000000001</v>
      </c>
      <c r="S2189" s="43">
        <v>8.5867088999999994E-2</v>
      </c>
      <c r="U2189" s="77">
        <f t="shared" si="170"/>
        <v>4.4587474137931036</v>
      </c>
    </row>
    <row r="2190" spans="1:21">
      <c r="A2190" s="41" t="s">
        <v>33</v>
      </c>
      <c r="B2190" s="41" t="s">
        <v>3672</v>
      </c>
      <c r="C2190" s="74">
        <f t="shared" si="171"/>
        <v>10.544603395500001</v>
      </c>
      <c r="D2190" s="74">
        <f t="shared" si="172"/>
        <v>0.20187335820000002</v>
      </c>
      <c r="E2190" s="74">
        <f t="shared" si="173"/>
        <v>8.8038312909999998</v>
      </c>
      <c r="F2190" s="74">
        <f t="shared" si="174"/>
        <v>1.0101385263</v>
      </c>
      <c r="G2190" s="75">
        <v>0.52876022</v>
      </c>
      <c r="H2190" s="43">
        <v>4.8140190999999999E-2</v>
      </c>
      <c r="I2190" s="43">
        <v>1.3865687</v>
      </c>
      <c r="J2190" s="43">
        <v>0.11571211000000001</v>
      </c>
      <c r="K2190" s="43">
        <v>3.5294886999999997E-2</v>
      </c>
      <c r="L2190" s="43">
        <v>3.8855482E-3</v>
      </c>
      <c r="M2190" s="43">
        <v>4.6980813000000003E-2</v>
      </c>
      <c r="N2190" s="43">
        <v>7.3691224000000002</v>
      </c>
      <c r="O2190" s="43">
        <v>3.0240292999999998E-3</v>
      </c>
      <c r="P2190" s="43">
        <v>0.24889488000000001</v>
      </c>
      <c r="Q2190" s="43">
        <v>2.8821436999999998E-2</v>
      </c>
      <c r="R2190" s="43">
        <v>0.19438716</v>
      </c>
      <c r="S2190" s="43">
        <v>0.53501102</v>
      </c>
      <c r="U2190" s="77">
        <f t="shared" si="170"/>
        <v>4.5582777586206893</v>
      </c>
    </row>
    <row r="2191" spans="1:21">
      <c r="A2191" s="41" t="s">
        <v>33</v>
      </c>
      <c r="B2191" s="41" t="s">
        <v>3673</v>
      </c>
      <c r="C2191" s="74">
        <f t="shared" si="171"/>
        <v>1.4083653096700002</v>
      </c>
      <c r="D2191" s="74">
        <f t="shared" si="172"/>
        <v>3.9702441899999996E-2</v>
      </c>
      <c r="E2191" s="74">
        <f t="shared" si="173"/>
        <v>1.1773836955000001</v>
      </c>
      <c r="F2191" s="74">
        <f t="shared" si="174"/>
        <v>9.2374946269999994E-2</v>
      </c>
      <c r="G2191" s="75">
        <v>9.8904225999999998E-2</v>
      </c>
      <c r="H2191" s="43">
        <v>6.0264254999999999E-3</v>
      </c>
      <c r="I2191" s="43">
        <v>0.36636115000000002</v>
      </c>
      <c r="J2191" s="43">
        <v>1.8031144999999998E-2</v>
      </c>
      <c r="K2191" s="43">
        <v>5.6767479000000001E-3</v>
      </c>
      <c r="L2191" s="43">
        <v>1.325964E-3</v>
      </c>
      <c r="M2191" s="43">
        <v>1.4668585E-2</v>
      </c>
      <c r="N2191" s="43">
        <v>0.80499611999999998</v>
      </c>
      <c r="O2191" s="43">
        <v>4.0723517000000001E-4</v>
      </c>
      <c r="P2191" s="43">
        <v>3.8846502999999998E-2</v>
      </c>
      <c r="Q2191" s="43">
        <v>4.2116510999999999E-3</v>
      </c>
      <c r="R2191" s="43">
        <v>2.7302034999999999E-2</v>
      </c>
      <c r="S2191" s="43">
        <v>2.1607522000000001E-2</v>
      </c>
      <c r="U2191" s="77">
        <f t="shared" si="170"/>
        <v>0.85262263793103443</v>
      </c>
    </row>
    <row r="2192" spans="1:21">
      <c r="A2192" s="41" t="s">
        <v>33</v>
      </c>
      <c r="B2192" s="41" t="s">
        <v>3674</v>
      </c>
      <c r="C2192" s="74">
        <f t="shared" si="171"/>
        <v>2.0125725857800001</v>
      </c>
      <c r="D2192" s="74">
        <f t="shared" si="172"/>
        <v>2.6208303870000005E-2</v>
      </c>
      <c r="E2192" s="74">
        <f t="shared" si="173"/>
        <v>1.7616590031999999</v>
      </c>
      <c r="F2192" s="74">
        <f t="shared" si="174"/>
        <v>0.15311087871000001</v>
      </c>
      <c r="G2192" s="75">
        <v>7.1594400000000002E-2</v>
      </c>
      <c r="H2192" s="43">
        <v>5.6086731999999999E-3</v>
      </c>
      <c r="I2192" s="43">
        <v>0.22133882999999999</v>
      </c>
      <c r="J2192" s="43">
        <v>1.2983226E-2</v>
      </c>
      <c r="K2192" s="43">
        <v>4.2365444999999998E-3</v>
      </c>
      <c r="L2192" s="43">
        <v>8.9792986999999999E-4</v>
      </c>
      <c r="M2192" s="43">
        <v>8.0906034999999998E-3</v>
      </c>
      <c r="N2192" s="43">
        <v>1.5347115</v>
      </c>
      <c r="O2192" s="43">
        <v>2.8286160999999998E-4</v>
      </c>
      <c r="P2192" s="43">
        <v>2.7112537999999999E-2</v>
      </c>
      <c r="Q2192" s="43">
        <v>4.5721831000000001E-3</v>
      </c>
      <c r="R2192" s="43">
        <v>1.8403866000000001E-2</v>
      </c>
      <c r="S2192" s="43">
        <v>0.10273943000000001</v>
      </c>
      <c r="U2192" s="77">
        <f t="shared" si="170"/>
        <v>0.61719310344827583</v>
      </c>
    </row>
    <row r="2193" spans="1:21">
      <c r="A2193" s="41" t="s">
        <v>33</v>
      </c>
      <c r="B2193" s="41" t="s">
        <v>3675</v>
      </c>
      <c r="C2193" s="74">
        <f t="shared" si="171"/>
        <v>4.2629533036899998</v>
      </c>
      <c r="D2193" s="74">
        <f t="shared" si="172"/>
        <v>4.7848264279999997E-2</v>
      </c>
      <c r="E2193" s="74">
        <f t="shared" si="173"/>
        <v>1.8572928209999999</v>
      </c>
      <c r="F2193" s="74">
        <f t="shared" si="174"/>
        <v>2.25866009741</v>
      </c>
      <c r="G2193" s="75">
        <v>9.9152120999999996E-2</v>
      </c>
      <c r="H2193" s="43">
        <v>2.3228150999999999E-2</v>
      </c>
      <c r="I2193" s="43">
        <v>0.33731717</v>
      </c>
      <c r="J2193" s="43">
        <v>1.4162048999999999E-2</v>
      </c>
      <c r="K2193" s="43">
        <v>3.0690976E-3</v>
      </c>
      <c r="L2193" s="43">
        <v>8.8257468E-4</v>
      </c>
      <c r="M2193" s="43">
        <v>2.9734542999999999E-2</v>
      </c>
      <c r="N2193" s="43">
        <v>1.4967474999999999</v>
      </c>
      <c r="O2193" s="43">
        <v>9.0269660999999998E-4</v>
      </c>
      <c r="P2193" s="43">
        <v>2.3457918000000001E-2</v>
      </c>
      <c r="Q2193" s="43">
        <v>7.9752717999999993E-3</v>
      </c>
      <c r="R2193" s="43">
        <v>1.1972111000000001E-2</v>
      </c>
      <c r="S2193" s="43">
        <v>2.2143521000000002</v>
      </c>
      <c r="U2193" s="77">
        <f t="shared" si="170"/>
        <v>0.85475966379310342</v>
      </c>
    </row>
    <row r="2194" spans="1:21">
      <c r="A2194" s="41" t="s">
        <v>33</v>
      </c>
      <c r="B2194" s="41" t="s">
        <v>3676</v>
      </c>
      <c r="C2194" s="74">
        <f t="shared" si="171"/>
        <v>2.74957063496</v>
      </c>
      <c r="D2194" s="74">
        <f t="shared" si="172"/>
        <v>5.0703978800000001E-2</v>
      </c>
      <c r="E2194" s="74">
        <f t="shared" si="173"/>
        <v>1.1897685629999999</v>
      </c>
      <c r="F2194" s="74">
        <f t="shared" si="174"/>
        <v>1.40459885316</v>
      </c>
      <c r="G2194" s="75">
        <v>0.10449923999999999</v>
      </c>
      <c r="H2194" s="43">
        <v>1.7218183000000001E-2</v>
      </c>
      <c r="I2194" s="43">
        <v>0.27261943</v>
      </c>
      <c r="J2194" s="43">
        <v>2.1778781000000001E-2</v>
      </c>
      <c r="K2194" s="43">
        <v>5.7462748000000003E-3</v>
      </c>
      <c r="L2194" s="43">
        <v>2.2811400000000001E-3</v>
      </c>
      <c r="M2194" s="43">
        <v>2.0897783E-2</v>
      </c>
      <c r="N2194" s="43">
        <v>0.89993095000000001</v>
      </c>
      <c r="O2194" s="43">
        <v>8.5414246000000001E-4</v>
      </c>
      <c r="P2194" s="43">
        <v>4.4455612999999998E-2</v>
      </c>
      <c r="Q2194" s="43">
        <v>6.4968956999999997E-3</v>
      </c>
      <c r="R2194" s="43">
        <v>1.2401802E-2</v>
      </c>
      <c r="S2194" s="43">
        <v>1.3403904</v>
      </c>
      <c r="U2194" s="77">
        <f t="shared" ref="U2194:U2257" si="175">G2194/0.116</f>
        <v>0.90085551724137924</v>
      </c>
    </row>
    <row r="2195" spans="1:21">
      <c r="A2195" s="41" t="s">
        <v>33</v>
      </c>
      <c r="B2195" s="41" t="s">
        <v>3677</v>
      </c>
      <c r="C2195" s="74">
        <f t="shared" si="171"/>
        <v>1.7163036969099998</v>
      </c>
      <c r="D2195" s="74">
        <f t="shared" si="172"/>
        <v>3.8966988799999998E-2</v>
      </c>
      <c r="E2195" s="74">
        <f t="shared" si="173"/>
        <v>1.4362289152000001</v>
      </c>
      <c r="F2195" s="74">
        <f t="shared" si="174"/>
        <v>0.14183521491000001</v>
      </c>
      <c r="G2195" s="75">
        <v>9.9272578E-2</v>
      </c>
      <c r="H2195" s="43">
        <v>8.3950151999999997E-3</v>
      </c>
      <c r="I2195" s="43">
        <v>0.31786219999999998</v>
      </c>
      <c r="J2195" s="43">
        <v>1.9058322999999999E-2</v>
      </c>
      <c r="K2195" s="43">
        <v>5.8464652000000004E-3</v>
      </c>
      <c r="L2195" s="43">
        <v>1.1603036000000001E-3</v>
      </c>
      <c r="M2195" s="43">
        <v>1.2901897000000001E-2</v>
      </c>
      <c r="N2195" s="43">
        <v>1.1099717</v>
      </c>
      <c r="O2195" s="43">
        <v>4.9389270999999999E-4</v>
      </c>
      <c r="P2195" s="43">
        <v>4.0448970000000001E-2</v>
      </c>
      <c r="Q2195" s="43">
        <v>4.9852932000000001E-3</v>
      </c>
      <c r="R2195" s="43">
        <v>2.3650560000000001E-2</v>
      </c>
      <c r="S2195" s="43">
        <v>7.2256499000000002E-2</v>
      </c>
      <c r="U2195" s="77">
        <f t="shared" si="175"/>
        <v>0.85579808620689646</v>
      </c>
    </row>
    <row r="2196" spans="1:21">
      <c r="A2196" s="41" t="s">
        <v>33</v>
      </c>
      <c r="B2196" s="41" t="s">
        <v>3678</v>
      </c>
      <c r="C2196" s="74">
        <f t="shared" si="171"/>
        <v>2.7936356360699999</v>
      </c>
      <c r="D2196" s="74">
        <f t="shared" si="172"/>
        <v>3.2219615889999997E-2</v>
      </c>
      <c r="E2196" s="74">
        <f t="shared" si="173"/>
        <v>2.5838389583999999</v>
      </c>
      <c r="F2196" s="74">
        <f t="shared" si="174"/>
        <v>9.732091377999999E-2</v>
      </c>
      <c r="G2196" s="75">
        <v>8.0256147999999999E-2</v>
      </c>
      <c r="H2196" s="43">
        <v>6.8947784E-3</v>
      </c>
      <c r="I2196" s="43">
        <v>0.22179108</v>
      </c>
      <c r="J2196" s="43">
        <v>1.5396817E-2</v>
      </c>
      <c r="K2196" s="43">
        <v>5.0506403E-3</v>
      </c>
      <c r="L2196" s="43">
        <v>7.7216158999999997E-4</v>
      </c>
      <c r="M2196" s="43">
        <v>1.0999996999999999E-2</v>
      </c>
      <c r="N2196" s="43">
        <v>2.3551530999999999</v>
      </c>
      <c r="O2196" s="43">
        <v>3.3597937999999998E-4</v>
      </c>
      <c r="P2196" s="43">
        <v>3.2166197000000001E-2</v>
      </c>
      <c r="Q2196" s="43">
        <v>5.6757483999999997E-3</v>
      </c>
      <c r="R2196" s="43">
        <v>2.0424898E-2</v>
      </c>
      <c r="S2196" s="43">
        <v>3.8718091000000003E-2</v>
      </c>
      <c r="U2196" s="77">
        <f t="shared" si="175"/>
        <v>0.69186334482758616</v>
      </c>
    </row>
    <row r="2197" spans="1:21">
      <c r="A2197" s="41" t="s">
        <v>33</v>
      </c>
      <c r="B2197" s="41" t="s">
        <v>3679</v>
      </c>
      <c r="C2197" s="74">
        <f t="shared" si="171"/>
        <v>1.20022156857</v>
      </c>
      <c r="D2197" s="74">
        <f t="shared" si="172"/>
        <v>2.6137000630000004E-2</v>
      </c>
      <c r="E2197" s="74">
        <f t="shared" si="173"/>
        <v>0.98477438490000002</v>
      </c>
      <c r="F2197" s="74">
        <f t="shared" si="174"/>
        <v>0.11914988604</v>
      </c>
      <c r="G2197" s="75">
        <v>7.0160296999999996E-2</v>
      </c>
      <c r="H2197" s="43">
        <v>4.6850748999999999E-3</v>
      </c>
      <c r="I2197" s="43">
        <v>0.23610763000000001</v>
      </c>
      <c r="J2197" s="43">
        <v>1.3635226E-2</v>
      </c>
      <c r="K2197" s="43">
        <v>4.1540891000000002E-3</v>
      </c>
      <c r="L2197" s="43">
        <v>8.4004122999999998E-4</v>
      </c>
      <c r="M2197" s="43">
        <v>7.5076442999999996E-3</v>
      </c>
      <c r="N2197" s="43">
        <v>0.74398167999999998</v>
      </c>
      <c r="O2197" s="43">
        <v>3.2608423999999999E-4</v>
      </c>
      <c r="P2197" s="43">
        <v>2.9663915999999999E-2</v>
      </c>
      <c r="Q2197" s="43">
        <v>2.9773408E-3</v>
      </c>
      <c r="R2197" s="43">
        <v>1.8714023999999999E-2</v>
      </c>
      <c r="S2197" s="43">
        <v>6.7468521000000004E-2</v>
      </c>
      <c r="U2197" s="77">
        <f t="shared" si="175"/>
        <v>0.60483014655172407</v>
      </c>
    </row>
    <row r="2198" spans="1:21">
      <c r="A2198" s="41" t="s">
        <v>33</v>
      </c>
      <c r="B2198" s="41" t="s">
        <v>3680</v>
      </c>
      <c r="C2198" s="74">
        <f t="shared" si="171"/>
        <v>2.3396487542600002</v>
      </c>
      <c r="D2198" s="74">
        <f t="shared" si="172"/>
        <v>2.9384335630000001E-2</v>
      </c>
      <c r="E2198" s="74">
        <f t="shared" si="173"/>
        <v>2.1421087555999998</v>
      </c>
      <c r="F2198" s="74">
        <f t="shared" si="174"/>
        <v>9.1666747029999995E-2</v>
      </c>
      <c r="G2198" s="75">
        <v>7.6488916000000004E-2</v>
      </c>
      <c r="H2198" s="43">
        <v>5.8687056000000003E-3</v>
      </c>
      <c r="I2198" s="43">
        <v>0.25017804999999999</v>
      </c>
      <c r="J2198" s="43">
        <v>1.3654952E-2</v>
      </c>
      <c r="K2198" s="43">
        <v>4.3977108999999999E-3</v>
      </c>
      <c r="L2198" s="43">
        <v>7.6403772999999997E-4</v>
      </c>
      <c r="M2198" s="43">
        <v>1.0567635000000001E-2</v>
      </c>
      <c r="N2198" s="43">
        <v>1.8860619999999999</v>
      </c>
      <c r="O2198" s="43">
        <v>3.0744483000000002E-4</v>
      </c>
      <c r="P2198" s="43">
        <v>2.8716631999999999E-2</v>
      </c>
      <c r="Q2198" s="43">
        <v>4.5958131999999999E-3</v>
      </c>
      <c r="R2198" s="43">
        <v>1.8644473000000002E-2</v>
      </c>
      <c r="S2198" s="43">
        <v>3.9402383999999999E-2</v>
      </c>
      <c r="U2198" s="77">
        <f t="shared" si="175"/>
        <v>0.65938720689655173</v>
      </c>
    </row>
    <row r="2199" spans="1:21">
      <c r="A2199" s="41" t="s">
        <v>33</v>
      </c>
      <c r="B2199" s="41" t="s">
        <v>3681</v>
      </c>
      <c r="C2199" s="74">
        <f t="shared" si="171"/>
        <v>2.0263308567</v>
      </c>
      <c r="D2199" s="74">
        <f t="shared" si="172"/>
        <v>3.1898832799999999E-2</v>
      </c>
      <c r="E2199" s="74">
        <f t="shared" si="173"/>
        <v>1.8383381203</v>
      </c>
      <c r="F2199" s="74">
        <f t="shared" si="174"/>
        <v>7.5812949600000012E-2</v>
      </c>
      <c r="G2199" s="75">
        <v>8.0280954000000002E-2</v>
      </c>
      <c r="H2199" s="43">
        <v>5.2285902999999996E-3</v>
      </c>
      <c r="I2199" s="43">
        <v>0.25488382999999998</v>
      </c>
      <c r="J2199" s="43">
        <v>1.6013357999999998E-2</v>
      </c>
      <c r="K2199" s="43">
        <v>5.0218724000000003E-3</v>
      </c>
      <c r="L2199" s="43">
        <v>1.0891016000000001E-3</v>
      </c>
      <c r="M2199" s="43">
        <v>9.7745008000000005E-3</v>
      </c>
      <c r="N2199" s="43">
        <v>1.5782257</v>
      </c>
      <c r="O2199" s="43">
        <v>3.5555070000000002E-4</v>
      </c>
      <c r="P2199" s="43">
        <v>3.4719666000000003E-2</v>
      </c>
      <c r="Q2199" s="43">
        <v>3.8413279000000002E-3</v>
      </c>
      <c r="R2199" s="43">
        <v>2.3469271E-2</v>
      </c>
      <c r="S2199" s="43">
        <v>1.3427134E-2</v>
      </c>
      <c r="U2199" s="77">
        <f t="shared" si="175"/>
        <v>0.6920771896551724</v>
      </c>
    </row>
    <row r="2200" spans="1:21">
      <c r="A2200" s="41" t="s">
        <v>33</v>
      </c>
      <c r="B2200" s="41" t="s">
        <v>3682</v>
      </c>
      <c r="C2200" s="74">
        <f t="shared" si="171"/>
        <v>2.5978468120599998</v>
      </c>
      <c r="D2200" s="74">
        <f t="shared" si="172"/>
        <v>3.5656498100000003E-2</v>
      </c>
      <c r="E2200" s="74">
        <f t="shared" si="173"/>
        <v>2.3939694580999999</v>
      </c>
      <c r="F2200" s="74">
        <f t="shared" si="174"/>
        <v>8.0636503859999986E-2</v>
      </c>
      <c r="G2200" s="75">
        <v>8.7584352000000004E-2</v>
      </c>
      <c r="H2200" s="43">
        <v>5.6453681E-3</v>
      </c>
      <c r="I2200" s="43">
        <v>0.30245979000000001</v>
      </c>
      <c r="J2200" s="43">
        <v>1.6352140000000001E-2</v>
      </c>
      <c r="K2200" s="43">
        <v>5.1360564999999997E-3</v>
      </c>
      <c r="L2200" s="43">
        <v>1.2076436E-3</v>
      </c>
      <c r="M2200" s="43">
        <v>1.2960658E-2</v>
      </c>
      <c r="N2200" s="43">
        <v>2.0858642999999999</v>
      </c>
      <c r="O2200" s="43">
        <v>3.6805926E-4</v>
      </c>
      <c r="P2200" s="43">
        <v>3.5129505999999998E-2</v>
      </c>
      <c r="Q2200" s="43">
        <v>4.0407836000000003E-3</v>
      </c>
      <c r="R2200" s="43">
        <v>2.4176447E-2</v>
      </c>
      <c r="S2200" s="43">
        <v>1.6921708000000001E-2</v>
      </c>
      <c r="U2200" s="77">
        <f t="shared" si="175"/>
        <v>0.75503751724137935</v>
      </c>
    </row>
    <row r="2201" spans="1:21">
      <c r="A2201" s="41" t="s">
        <v>33</v>
      </c>
      <c r="B2201" s="41" t="s">
        <v>3683</v>
      </c>
      <c r="C2201" s="74">
        <f t="shared" si="171"/>
        <v>2.1621147683199995</v>
      </c>
      <c r="D2201" s="74">
        <f t="shared" si="172"/>
        <v>3.53895402E-2</v>
      </c>
      <c r="E2201" s="74">
        <f t="shared" si="173"/>
        <v>1.9526860439999998</v>
      </c>
      <c r="F2201" s="74">
        <f t="shared" si="174"/>
        <v>8.0967678119999997E-2</v>
      </c>
      <c r="G2201" s="75">
        <v>9.3071505999999998E-2</v>
      </c>
      <c r="H2201" s="43">
        <v>6.5670240000000003E-3</v>
      </c>
      <c r="I2201" s="43">
        <v>0.30657691999999998</v>
      </c>
      <c r="J2201" s="43">
        <v>1.6970091E-2</v>
      </c>
      <c r="K2201" s="43">
        <v>5.4652370000000004E-3</v>
      </c>
      <c r="L2201" s="43">
        <v>1.4947572000000001E-3</v>
      </c>
      <c r="M2201" s="43">
        <v>1.1459455E-2</v>
      </c>
      <c r="N2201" s="43">
        <v>1.6395420999999999</v>
      </c>
      <c r="O2201" s="43">
        <v>3.7436861999999999E-4</v>
      </c>
      <c r="P2201" s="43">
        <v>3.5878562000000003E-2</v>
      </c>
      <c r="Q2201" s="43">
        <v>5.0562595000000002E-3</v>
      </c>
      <c r="R2201" s="43">
        <v>2.4206918000000001E-2</v>
      </c>
      <c r="S2201" s="43">
        <v>1.545157E-2</v>
      </c>
      <c r="U2201" s="77">
        <f t="shared" si="175"/>
        <v>0.8023405689655172</v>
      </c>
    </row>
    <row r="2202" spans="1:21">
      <c r="A2202" s="41" t="s">
        <v>33</v>
      </c>
      <c r="B2202" s="41" t="s">
        <v>3684</v>
      </c>
      <c r="C2202" s="74">
        <f t="shared" si="171"/>
        <v>1.89761575624</v>
      </c>
      <c r="D2202" s="74">
        <f t="shared" si="172"/>
        <v>3.6329301459999998E-2</v>
      </c>
      <c r="E2202" s="74">
        <f t="shared" si="173"/>
        <v>1.5843449296000001</v>
      </c>
      <c r="F2202" s="74">
        <f t="shared" si="174"/>
        <v>0.18178538618000001</v>
      </c>
      <c r="G2202" s="75">
        <v>9.5156139000000001E-2</v>
      </c>
      <c r="H2202" s="43">
        <v>8.6633496000000001E-3</v>
      </c>
      <c r="I2202" s="43">
        <v>0.24952808000000001</v>
      </c>
      <c r="J2202" s="43">
        <v>2.0823649999999999E-2</v>
      </c>
      <c r="K2202" s="43">
        <v>6.3516978999999998E-3</v>
      </c>
      <c r="L2202" s="43">
        <v>6.9924655999999998E-4</v>
      </c>
      <c r="M2202" s="43">
        <v>8.4547070000000005E-3</v>
      </c>
      <c r="N2202" s="43">
        <v>1.3261535</v>
      </c>
      <c r="O2202" s="43">
        <v>5.4420688000000005E-4</v>
      </c>
      <c r="P2202" s="43">
        <v>4.4791334000000002E-2</v>
      </c>
      <c r="Q2202" s="43">
        <v>5.1867303000000002E-3</v>
      </c>
      <c r="R2202" s="43">
        <v>3.4982078E-2</v>
      </c>
      <c r="S2202" s="43">
        <v>9.6281037E-2</v>
      </c>
      <c r="U2202" s="77">
        <f t="shared" si="175"/>
        <v>0.82031154310344823</v>
      </c>
    </row>
    <row r="2203" spans="1:21">
      <c r="A2203" s="41" t="s">
        <v>33</v>
      </c>
      <c r="B2203" s="41" t="s">
        <v>3685</v>
      </c>
      <c r="C2203" s="74">
        <f t="shared" si="171"/>
        <v>7.3918987833999986E-2</v>
      </c>
      <c r="D2203" s="74">
        <f t="shared" si="172"/>
        <v>3.6091658349999998E-3</v>
      </c>
      <c r="E2203" s="74">
        <f t="shared" si="173"/>
        <v>5.8620112089999996E-2</v>
      </c>
      <c r="F2203" s="74">
        <f t="shared" si="174"/>
        <v>4.3296048089999997E-3</v>
      </c>
      <c r="G2203" s="75">
        <v>7.3601051000000001E-3</v>
      </c>
      <c r="H2203" s="43">
        <v>1.2172009E-4</v>
      </c>
      <c r="I2203" s="43">
        <v>5.2153814999999999E-2</v>
      </c>
      <c r="J2203" s="43">
        <v>6.8280884999999999E-4</v>
      </c>
      <c r="K2203" s="43">
        <v>1.7729228E-4</v>
      </c>
      <c r="L2203" s="43">
        <v>7.5325705000000003E-5</v>
      </c>
      <c r="M2203" s="43">
        <v>2.6737390000000001E-3</v>
      </c>
      <c r="N2203" s="43">
        <v>6.3445769999999997E-3</v>
      </c>
      <c r="O2203" s="43">
        <v>1.2685584000000001E-5</v>
      </c>
      <c r="P2203" s="43">
        <v>1.5069373E-3</v>
      </c>
      <c r="Q2203" s="43">
        <v>4.6309824999999997E-5</v>
      </c>
      <c r="R2203" s="43">
        <v>1.4502726000000001E-3</v>
      </c>
      <c r="S2203" s="43">
        <v>1.3133995E-3</v>
      </c>
      <c r="U2203" s="77">
        <f t="shared" si="175"/>
        <v>6.3449181896551715E-2</v>
      </c>
    </row>
    <row r="2204" spans="1:21">
      <c r="A2204" s="41" t="s">
        <v>33</v>
      </c>
      <c r="B2204" s="41" t="s">
        <v>3686</v>
      </c>
      <c r="C2204" s="74">
        <f t="shared" si="171"/>
        <v>2.6027805233399999</v>
      </c>
      <c r="D2204" s="74">
        <f t="shared" si="172"/>
        <v>4.0233935999999998E-2</v>
      </c>
      <c r="E2204" s="74">
        <f t="shared" si="173"/>
        <v>2.3172831839999999</v>
      </c>
      <c r="F2204" s="74">
        <f t="shared" si="174"/>
        <v>0.12608294334</v>
      </c>
      <c r="G2204" s="75">
        <v>0.11918046</v>
      </c>
      <c r="H2204" s="43">
        <v>9.1831640000000006E-3</v>
      </c>
      <c r="I2204" s="43">
        <v>0.43136032000000002</v>
      </c>
      <c r="J2204" s="43">
        <v>1.7781660000000001E-2</v>
      </c>
      <c r="K2204" s="43">
        <v>6.5419991000000002E-3</v>
      </c>
      <c r="L2204" s="43">
        <v>1.0509778999999999E-3</v>
      </c>
      <c r="M2204" s="43">
        <v>1.4859298999999999E-2</v>
      </c>
      <c r="N2204" s="43">
        <v>1.8767396999999999</v>
      </c>
      <c r="O2204" s="43">
        <v>4.0150333999999999E-4</v>
      </c>
      <c r="P2204" s="43">
        <v>3.5792464000000003E-2</v>
      </c>
      <c r="Q2204" s="43">
        <v>7.6123529999999997E-3</v>
      </c>
      <c r="R2204" s="43">
        <v>4.2431822000000001E-2</v>
      </c>
      <c r="S2204" s="43">
        <v>3.9844800999999999E-2</v>
      </c>
      <c r="U2204" s="77">
        <f t="shared" si="175"/>
        <v>1.0274177586206896</v>
      </c>
    </row>
    <row r="2205" spans="1:21">
      <c r="A2205" s="41" t="s">
        <v>33</v>
      </c>
      <c r="B2205" s="41" t="s">
        <v>3687</v>
      </c>
      <c r="C2205" s="74">
        <f t="shared" si="171"/>
        <v>6.6021733121100006</v>
      </c>
      <c r="D2205" s="74">
        <f t="shared" si="172"/>
        <v>4.8530262599999999E-2</v>
      </c>
      <c r="E2205" s="74">
        <f t="shared" si="173"/>
        <v>6.2870679000000003</v>
      </c>
      <c r="F2205" s="74">
        <f t="shared" si="174"/>
        <v>0.13050561951</v>
      </c>
      <c r="G2205" s="75">
        <v>0.13606952999999999</v>
      </c>
      <c r="H2205" s="43">
        <v>1.286169E-2</v>
      </c>
      <c r="I2205" s="43">
        <v>0.42462211</v>
      </c>
      <c r="J2205" s="43">
        <v>1.9472502999999999E-2</v>
      </c>
      <c r="K2205" s="43">
        <v>7.5306493999999996E-3</v>
      </c>
      <c r="L2205" s="43">
        <v>1.2390162E-3</v>
      </c>
      <c r="M2205" s="43">
        <v>2.0288094E-2</v>
      </c>
      <c r="N2205" s="43">
        <v>5.8495841000000004</v>
      </c>
      <c r="O2205" s="43">
        <v>4.2013351000000002E-4</v>
      </c>
      <c r="P2205" s="43">
        <v>3.7137554000000003E-2</v>
      </c>
      <c r="Q2205" s="43">
        <v>1.1506169E-2</v>
      </c>
      <c r="R2205" s="43">
        <v>4.1842549999999999E-2</v>
      </c>
      <c r="S2205" s="43">
        <v>3.9599213000000001E-2</v>
      </c>
      <c r="U2205" s="77">
        <f t="shared" si="175"/>
        <v>1.1730131896551723</v>
      </c>
    </row>
    <row r="2206" spans="1:21">
      <c r="A2206" s="41" t="s">
        <v>33</v>
      </c>
      <c r="B2206" s="41" t="s">
        <v>3688</v>
      </c>
      <c r="C2206" s="74">
        <f t="shared" si="171"/>
        <v>3.72503551899</v>
      </c>
      <c r="D2206" s="74">
        <f t="shared" si="172"/>
        <v>4.638391813E-2</v>
      </c>
      <c r="E2206" s="74">
        <f t="shared" si="173"/>
        <v>3.3216340529999999</v>
      </c>
      <c r="F2206" s="74">
        <f t="shared" si="174"/>
        <v>0.23557317786000001</v>
      </c>
      <c r="G2206" s="75">
        <v>0.12144437</v>
      </c>
      <c r="H2206" s="43">
        <v>1.3396473000000001E-2</v>
      </c>
      <c r="I2206" s="43">
        <v>0.33146908000000003</v>
      </c>
      <c r="J2206" s="43">
        <v>2.2155447000000002E-2</v>
      </c>
      <c r="K2206" s="43">
        <v>7.3626478999999998E-3</v>
      </c>
      <c r="L2206" s="43">
        <v>6.6425622999999995E-4</v>
      </c>
      <c r="M2206" s="43">
        <v>1.6201567E-2</v>
      </c>
      <c r="N2206" s="43">
        <v>2.9767684999999999</v>
      </c>
      <c r="O2206" s="43">
        <v>6.3336646000000001E-4</v>
      </c>
      <c r="P2206" s="43">
        <v>4.5250881E-2</v>
      </c>
      <c r="Q2206" s="43">
        <v>8.3801573999999993E-3</v>
      </c>
      <c r="R2206" s="43">
        <v>3.7973323000000003E-2</v>
      </c>
      <c r="S2206" s="43">
        <v>0.14333545</v>
      </c>
      <c r="U2206" s="77">
        <f t="shared" si="175"/>
        <v>1.0469342241379309</v>
      </c>
    </row>
    <row r="2207" spans="1:21">
      <c r="A2207" s="41" t="s">
        <v>33</v>
      </c>
      <c r="B2207" s="41" t="s">
        <v>3689</v>
      </c>
      <c r="C2207" s="74">
        <f t="shared" si="171"/>
        <v>5.6792719097000006</v>
      </c>
      <c r="D2207" s="74">
        <f t="shared" si="172"/>
        <v>4.572750725E-2</v>
      </c>
      <c r="E2207" s="74">
        <f t="shared" si="173"/>
        <v>5.3802869660000008</v>
      </c>
      <c r="F2207" s="74">
        <f t="shared" si="174"/>
        <v>0.12882830644999999</v>
      </c>
      <c r="G2207" s="75">
        <v>0.12442913</v>
      </c>
      <c r="H2207" s="43">
        <v>1.5503456000000001E-2</v>
      </c>
      <c r="I2207" s="43">
        <v>0.30105861</v>
      </c>
      <c r="J2207" s="43">
        <v>1.7428834000000001E-2</v>
      </c>
      <c r="K2207" s="43">
        <v>7.3108021000000004E-3</v>
      </c>
      <c r="L2207" s="43">
        <v>5.2146115000000002E-4</v>
      </c>
      <c r="M2207" s="43">
        <v>2.0466410000000001E-2</v>
      </c>
      <c r="N2207" s="43">
        <v>5.0637249000000004</v>
      </c>
      <c r="O2207" s="43">
        <v>3.5660744999999999E-4</v>
      </c>
      <c r="P2207" s="43">
        <v>3.06681E-2</v>
      </c>
      <c r="Q2207" s="43">
        <v>1.4745941E-2</v>
      </c>
      <c r="R2207" s="43">
        <v>3.6531531999999999E-2</v>
      </c>
      <c r="S2207" s="43">
        <v>4.6526126000000001E-2</v>
      </c>
      <c r="U2207" s="77">
        <f t="shared" si="175"/>
        <v>1.0726649137931035</v>
      </c>
    </row>
    <row r="2208" spans="1:21">
      <c r="A2208" s="41" t="s">
        <v>33</v>
      </c>
      <c r="B2208" s="41" t="s">
        <v>3690</v>
      </c>
      <c r="C2208" s="74">
        <f t="shared" si="171"/>
        <v>1.5081491863999998</v>
      </c>
      <c r="D2208" s="74">
        <f t="shared" si="172"/>
        <v>5.8772207199999996E-2</v>
      </c>
      <c r="E2208" s="74">
        <f t="shared" si="173"/>
        <v>0.63756819999999992</v>
      </c>
      <c r="F2208" s="74">
        <f t="shared" si="174"/>
        <v>0.63166381919999992</v>
      </c>
      <c r="G2208" s="75">
        <v>0.18014495999999999</v>
      </c>
      <c r="H2208" s="43">
        <v>2.5629005999999999E-2</v>
      </c>
      <c r="I2208" s="43">
        <v>0.55047835000000001</v>
      </c>
      <c r="J2208" s="43">
        <v>3.2108817999999997E-2</v>
      </c>
      <c r="K2208" s="43">
        <v>8.9229206000000002E-3</v>
      </c>
      <c r="L2208" s="43">
        <v>1.0078515999999999E-3</v>
      </c>
      <c r="M2208" s="43">
        <v>1.6732617000000002E-2</v>
      </c>
      <c r="N2208" s="43">
        <v>6.1460844000000001E-2</v>
      </c>
      <c r="O2208" s="43">
        <v>1.3197763E-3</v>
      </c>
      <c r="P2208" s="43">
        <v>6.5074207999999995E-2</v>
      </c>
      <c r="Q2208" s="43">
        <v>8.9132249000000007E-3</v>
      </c>
      <c r="R2208" s="43">
        <v>3.6228780000000002E-2</v>
      </c>
      <c r="S2208" s="43">
        <v>0.52012782999999996</v>
      </c>
      <c r="U2208" s="77">
        <f t="shared" si="175"/>
        <v>1.5529737931034482</v>
      </c>
    </row>
    <row r="2209" spans="1:21">
      <c r="A2209" s="41" t="s">
        <v>33</v>
      </c>
      <c r="B2209" s="41" t="s">
        <v>3691</v>
      </c>
      <c r="C2209" s="74">
        <f t="shared" si="171"/>
        <v>5.3139945879799998E-2</v>
      </c>
      <c r="D2209" s="74">
        <f t="shared" si="172"/>
        <v>1.508935248E-3</v>
      </c>
      <c r="E2209" s="74">
        <f t="shared" si="173"/>
        <v>4.3226425380000003E-2</v>
      </c>
      <c r="F2209" s="74">
        <f t="shared" si="174"/>
        <v>4.1755419517999996E-3</v>
      </c>
      <c r="G2209" s="75">
        <v>4.2290432999999997E-3</v>
      </c>
      <c r="H2209" s="43">
        <v>1.1847738E-4</v>
      </c>
      <c r="I2209" s="43">
        <v>1.5994583999999999E-2</v>
      </c>
      <c r="J2209" s="43">
        <v>1.4757115000000001E-4</v>
      </c>
      <c r="K2209" s="43">
        <v>7.5422681999999996E-5</v>
      </c>
      <c r="L2209" s="43">
        <v>8.1725116000000005E-5</v>
      </c>
      <c r="M2209" s="43">
        <v>1.2042163E-3</v>
      </c>
      <c r="N2209" s="43">
        <v>2.7113364000000001E-2</v>
      </c>
      <c r="O2209" s="43">
        <v>4.3709888000000002E-6</v>
      </c>
      <c r="P2209" s="43">
        <v>1.8056246E-4</v>
      </c>
      <c r="Q2209" s="43">
        <v>7.2208902999999994E-5</v>
      </c>
      <c r="R2209" s="43">
        <v>2.1884284999999998E-3</v>
      </c>
      <c r="S2209" s="43">
        <v>1.7299711000000001E-3</v>
      </c>
      <c r="U2209" s="77">
        <f t="shared" si="175"/>
        <v>3.6457269827586201E-2</v>
      </c>
    </row>
    <row r="2210" spans="1:21">
      <c r="A2210" s="41" t="s">
        <v>33</v>
      </c>
      <c r="B2210" s="41" t="s">
        <v>3692</v>
      </c>
      <c r="C2210" s="74">
        <f t="shared" si="171"/>
        <v>0.20143989082200003</v>
      </c>
      <c r="D2210" s="74">
        <f t="shared" si="172"/>
        <v>3.6880780199999999E-3</v>
      </c>
      <c r="E2210" s="74">
        <f t="shared" si="173"/>
        <v>0.17142024442000001</v>
      </c>
      <c r="F2210" s="74">
        <f t="shared" si="174"/>
        <v>8.6652443820000001E-3</v>
      </c>
      <c r="G2210" s="75">
        <v>1.7666324000000001E-2</v>
      </c>
      <c r="H2210" s="43">
        <v>3.2839642000000001E-4</v>
      </c>
      <c r="I2210" s="43">
        <v>0.11802948000000001</v>
      </c>
      <c r="J2210" s="43">
        <v>3.4622257999999999E-4</v>
      </c>
      <c r="K2210" s="43">
        <v>1.6338643999999999E-4</v>
      </c>
      <c r="L2210" s="43">
        <v>1.6110039999999999E-4</v>
      </c>
      <c r="M2210" s="43">
        <v>3.0173686000000001E-3</v>
      </c>
      <c r="N2210" s="43">
        <v>5.3062367999999999E-2</v>
      </c>
      <c r="O2210" s="43">
        <v>1.2348352000000001E-5</v>
      </c>
      <c r="P2210" s="43">
        <v>2.8700542000000001E-4</v>
      </c>
      <c r="Q2210" s="43">
        <v>1.7547860999999999E-4</v>
      </c>
      <c r="R2210" s="43">
        <v>4.2926376000000004E-3</v>
      </c>
      <c r="S2210" s="43">
        <v>3.8977743999999998E-3</v>
      </c>
      <c r="U2210" s="77">
        <f t="shared" si="175"/>
        <v>0.15229589655172412</v>
      </c>
    </row>
    <row r="2211" spans="1:21">
      <c r="A2211" s="41" t="s">
        <v>33</v>
      </c>
      <c r="B2211" s="41" t="s">
        <v>3693</v>
      </c>
      <c r="C2211" s="74">
        <f t="shared" si="171"/>
        <v>1.12564303819</v>
      </c>
      <c r="D2211" s="74">
        <f t="shared" si="172"/>
        <v>4.0508804529999998E-2</v>
      </c>
      <c r="E2211" s="74">
        <f t="shared" si="173"/>
        <v>0.78316833299999999</v>
      </c>
      <c r="F2211" s="74">
        <f t="shared" si="174"/>
        <v>0.20744870966000001</v>
      </c>
      <c r="G2211" s="75">
        <v>9.4517191E-2</v>
      </c>
      <c r="H2211" s="43">
        <v>1.1911503E-2</v>
      </c>
      <c r="I2211" s="43">
        <v>0.47696251000000001</v>
      </c>
      <c r="J2211" s="43">
        <v>1.3035427E-2</v>
      </c>
      <c r="K2211" s="43">
        <v>3.0208221999999999E-3</v>
      </c>
      <c r="L2211" s="43">
        <v>8.9869932999999996E-4</v>
      </c>
      <c r="M2211" s="43">
        <v>2.3553856000000001E-2</v>
      </c>
      <c r="N2211" s="43">
        <v>0.29429432</v>
      </c>
      <c r="O2211" s="43">
        <v>5.5295425999999997E-4</v>
      </c>
      <c r="P2211" s="43">
        <v>2.5555130999999998E-2</v>
      </c>
      <c r="Q2211" s="43">
        <v>3.9944344E-3</v>
      </c>
      <c r="R2211" s="43">
        <v>1.513395E-2</v>
      </c>
      <c r="S2211" s="43">
        <v>0.16221224000000001</v>
      </c>
      <c r="U2211" s="77">
        <f t="shared" si="175"/>
        <v>0.81480337068965514</v>
      </c>
    </row>
    <row r="2212" spans="1:21">
      <c r="A2212" s="41" t="s">
        <v>33</v>
      </c>
      <c r="B2212" s="41" t="s">
        <v>3694</v>
      </c>
      <c r="C2212" s="74">
        <f t="shared" si="171"/>
        <v>0.80259640140999999</v>
      </c>
      <c r="D2212" s="74">
        <f t="shared" si="172"/>
        <v>2.4250628560000001E-2</v>
      </c>
      <c r="E2212" s="74">
        <f t="shared" si="173"/>
        <v>0.61331716650000001</v>
      </c>
      <c r="F2212" s="74">
        <f t="shared" si="174"/>
        <v>9.2741989349999998E-2</v>
      </c>
      <c r="G2212" s="75">
        <v>7.2286616999999997E-2</v>
      </c>
      <c r="H2212" s="43">
        <v>4.1492965E-3</v>
      </c>
      <c r="I2212" s="43">
        <v>0.41630146000000001</v>
      </c>
      <c r="J2212" s="43">
        <v>7.4798171000000002E-3</v>
      </c>
      <c r="K2212" s="43">
        <v>2.26582E-3</v>
      </c>
      <c r="L2212" s="43">
        <v>7.9603346000000003E-4</v>
      </c>
      <c r="M2212" s="43">
        <v>1.3708958E-2</v>
      </c>
      <c r="N2212" s="43">
        <v>0.19286640999999999</v>
      </c>
      <c r="O2212" s="43">
        <v>2.3461905E-4</v>
      </c>
      <c r="P2212" s="43">
        <v>1.5126199E-2</v>
      </c>
      <c r="Q2212" s="43">
        <v>1.8494252999999999E-3</v>
      </c>
      <c r="R2212" s="43">
        <v>1.6943179999999999E-2</v>
      </c>
      <c r="S2212" s="43">
        <v>5.8588566000000002E-2</v>
      </c>
      <c r="U2212" s="77">
        <f t="shared" si="175"/>
        <v>0.62316049137931029</v>
      </c>
    </row>
    <row r="2213" spans="1:21">
      <c r="A2213" s="41" t="s">
        <v>33</v>
      </c>
      <c r="B2213" s="41" t="s">
        <v>3695</v>
      </c>
      <c r="C2213" s="74">
        <f t="shared" si="171"/>
        <v>0.79058928783099991</v>
      </c>
      <c r="D2213" s="74">
        <f t="shared" si="172"/>
        <v>1.8505115500000002E-2</v>
      </c>
      <c r="E2213" s="74">
        <f t="shared" si="173"/>
        <v>0.68869167929999997</v>
      </c>
      <c r="F2213" s="74">
        <f t="shared" si="174"/>
        <v>3.0892323031E-2</v>
      </c>
      <c r="G2213" s="75">
        <v>5.2500169999999999E-2</v>
      </c>
      <c r="H2213" s="43">
        <v>1.5457292999999999E-3</v>
      </c>
      <c r="I2213" s="43">
        <v>0.35421740000000002</v>
      </c>
      <c r="J2213" s="43">
        <v>4.5880822000000003E-3</v>
      </c>
      <c r="K2213" s="43">
        <v>1.3475282E-3</v>
      </c>
      <c r="L2213" s="43">
        <v>6.4123710000000005E-4</v>
      </c>
      <c r="M2213" s="43">
        <v>1.1928268000000001E-2</v>
      </c>
      <c r="N2213" s="43">
        <v>0.33292854999999999</v>
      </c>
      <c r="O2213" s="43">
        <v>9.5065030999999997E-5</v>
      </c>
      <c r="P2213" s="43">
        <v>9.4594395999999994E-3</v>
      </c>
      <c r="Q2213" s="43">
        <v>1.0030302000000001E-3</v>
      </c>
      <c r="R2213" s="43">
        <v>1.2950809000000001E-2</v>
      </c>
      <c r="S2213" s="43">
        <v>7.3839791999999998E-3</v>
      </c>
      <c r="U2213" s="77">
        <f t="shared" si="175"/>
        <v>0.45258767241379305</v>
      </c>
    </row>
    <row r="2214" spans="1:21">
      <c r="A2214" s="41" t="s">
        <v>33</v>
      </c>
      <c r="B2214" s="41" t="s">
        <v>3696</v>
      </c>
      <c r="C2214" s="74">
        <f t="shared" si="171"/>
        <v>0.99142742214000001</v>
      </c>
      <c r="D2214" s="74">
        <f t="shared" si="172"/>
        <v>1.581285558E-2</v>
      </c>
      <c r="E2214" s="74">
        <f t="shared" si="173"/>
        <v>0.887172654</v>
      </c>
      <c r="F2214" s="74">
        <f t="shared" si="174"/>
        <v>3.3177124559999993E-2</v>
      </c>
      <c r="G2214" s="75">
        <v>5.5264788000000002E-2</v>
      </c>
      <c r="H2214" s="43">
        <v>1.8508140000000001E-3</v>
      </c>
      <c r="I2214" s="43">
        <v>0.34283787999999998</v>
      </c>
      <c r="J2214" s="43">
        <v>4.4446375999999998E-3</v>
      </c>
      <c r="K2214" s="43">
        <v>1.4710306999999999E-3</v>
      </c>
      <c r="L2214" s="43">
        <v>6.8094257999999999E-4</v>
      </c>
      <c r="M2214" s="43">
        <v>9.2162447000000008E-3</v>
      </c>
      <c r="N2214" s="43">
        <v>0.54248395999999999</v>
      </c>
      <c r="O2214" s="43">
        <v>1.0306416E-4</v>
      </c>
      <c r="P2214" s="43">
        <v>8.8083247E-3</v>
      </c>
      <c r="Q2214" s="43">
        <v>1.2301819E-3</v>
      </c>
      <c r="R2214" s="43">
        <v>1.3359134999999999E-2</v>
      </c>
      <c r="S2214" s="43">
        <v>9.6764187999999994E-3</v>
      </c>
      <c r="U2214" s="77">
        <f t="shared" si="175"/>
        <v>0.47642058620689653</v>
      </c>
    </row>
    <row r="2215" spans="1:21">
      <c r="A2215" s="41" t="s">
        <v>33</v>
      </c>
      <c r="B2215" s="41" t="s">
        <v>3697</v>
      </c>
      <c r="C2215" s="74">
        <f t="shared" si="171"/>
        <v>0.95905404093899993</v>
      </c>
      <c r="D2215" s="74">
        <f t="shared" si="172"/>
        <v>1.7927525579999999E-2</v>
      </c>
      <c r="E2215" s="74">
        <f t="shared" si="173"/>
        <v>0.85183047039999993</v>
      </c>
      <c r="F2215" s="74">
        <f t="shared" si="174"/>
        <v>3.2477810959E-2</v>
      </c>
      <c r="G2215" s="75">
        <v>5.6818234000000002E-2</v>
      </c>
      <c r="H2215" s="43">
        <v>1.7886304E-3</v>
      </c>
      <c r="I2215" s="43">
        <v>0.37153531000000001</v>
      </c>
      <c r="J2215" s="43">
        <v>4.3100118999999998E-3</v>
      </c>
      <c r="K2215" s="43">
        <v>1.3897963000000001E-3</v>
      </c>
      <c r="L2215" s="43">
        <v>7.2746438000000004E-4</v>
      </c>
      <c r="M2215" s="43">
        <v>1.1500253E-2</v>
      </c>
      <c r="N2215" s="43">
        <v>0.47850652999999999</v>
      </c>
      <c r="O2215" s="43">
        <v>9.6018159000000003E-5</v>
      </c>
      <c r="P2215" s="43">
        <v>8.4675969000000007E-3</v>
      </c>
      <c r="Q2215" s="43">
        <v>1.1953631999999999E-3</v>
      </c>
      <c r="R2215" s="43">
        <v>1.3835656999999999E-2</v>
      </c>
      <c r="S2215" s="43">
        <v>8.8831757000000008E-3</v>
      </c>
      <c r="U2215" s="77">
        <f t="shared" si="175"/>
        <v>0.4898123620689655</v>
      </c>
    </row>
    <row r="2216" spans="1:21">
      <c r="A2216" s="41" t="s">
        <v>33</v>
      </c>
      <c r="B2216" s="41" t="s">
        <v>3698</v>
      </c>
      <c r="C2216" s="74">
        <f t="shared" si="171"/>
        <v>0.63650575979000001</v>
      </c>
      <c r="D2216" s="74">
        <f t="shared" si="172"/>
        <v>1.3194105209999999E-2</v>
      </c>
      <c r="E2216" s="74">
        <f t="shared" si="173"/>
        <v>0.45037944190000001</v>
      </c>
      <c r="F2216" s="74">
        <f t="shared" si="174"/>
        <v>0.11554301668</v>
      </c>
      <c r="G2216" s="75">
        <v>5.7389196000000003E-2</v>
      </c>
      <c r="H2216" s="43">
        <v>2.8849018999999999E-3</v>
      </c>
      <c r="I2216" s="43">
        <v>0.31060142000000002</v>
      </c>
      <c r="J2216" s="43">
        <v>6.2728899000000001E-3</v>
      </c>
      <c r="K2216" s="43">
        <v>1.9399209E-3</v>
      </c>
      <c r="L2216" s="43">
        <v>3.8908721000000001E-4</v>
      </c>
      <c r="M2216" s="43">
        <v>4.5922072000000001E-3</v>
      </c>
      <c r="N2216" s="43">
        <v>0.13689312000000001</v>
      </c>
      <c r="O2216" s="43">
        <v>1.7940348E-4</v>
      </c>
      <c r="P2216" s="43">
        <v>1.3059549E-2</v>
      </c>
      <c r="Q2216" s="43">
        <v>1.4683272E-3</v>
      </c>
      <c r="R2216" s="43">
        <v>1.4554076000000001E-2</v>
      </c>
      <c r="S2216" s="43">
        <v>8.6281660999999996E-2</v>
      </c>
      <c r="U2216" s="77">
        <f t="shared" si="175"/>
        <v>0.49473444827586205</v>
      </c>
    </row>
    <row r="2217" spans="1:21">
      <c r="A2217" s="41" t="s">
        <v>33</v>
      </c>
      <c r="B2217" s="41" t="s">
        <v>3699</v>
      </c>
      <c r="C2217" s="74">
        <f t="shared" si="171"/>
        <v>0.70447318207000009</v>
      </c>
      <c r="D2217" s="74">
        <f t="shared" si="172"/>
        <v>1.8356908380000002E-2</v>
      </c>
      <c r="E2217" s="74">
        <f t="shared" si="173"/>
        <v>0.58332972900000002</v>
      </c>
      <c r="F2217" s="74">
        <f t="shared" si="174"/>
        <v>3.7156523689999998E-2</v>
      </c>
      <c r="G2217" s="75">
        <v>6.5630020999999997E-2</v>
      </c>
      <c r="H2217" s="43">
        <v>2.0271989999999999E-3</v>
      </c>
      <c r="I2217" s="43">
        <v>0.43037048</v>
      </c>
      <c r="J2217" s="43">
        <v>4.5881884999999997E-3</v>
      </c>
      <c r="K2217" s="43">
        <v>1.5213246000000001E-3</v>
      </c>
      <c r="L2217" s="43">
        <v>8.6341127999999998E-4</v>
      </c>
      <c r="M2217" s="43">
        <v>1.1383984E-2</v>
      </c>
      <c r="N2217" s="43">
        <v>0.15093205000000001</v>
      </c>
      <c r="O2217" s="43">
        <v>1.0518519E-4</v>
      </c>
      <c r="P2217" s="43">
        <v>8.8306093999999998E-3</v>
      </c>
      <c r="Q2217" s="43">
        <v>1.3438191E-3</v>
      </c>
      <c r="R2217" s="43">
        <v>1.6328982999999998E-2</v>
      </c>
      <c r="S2217" s="43">
        <v>1.0547927E-2</v>
      </c>
      <c r="U2217" s="77">
        <f t="shared" si="175"/>
        <v>0.5657760431034482</v>
      </c>
    </row>
    <row r="2218" spans="1:21">
      <c r="A2218" s="41" t="s">
        <v>33</v>
      </c>
      <c r="B2218" s="41" t="s">
        <v>3700</v>
      </c>
      <c r="C2218" s="74">
        <f t="shared" si="171"/>
        <v>1.2785085101899998</v>
      </c>
      <c r="D2218" s="74">
        <f t="shared" si="172"/>
        <v>4.7089244999999995E-2</v>
      </c>
      <c r="E2218" s="74">
        <f t="shared" si="173"/>
        <v>1.0910454243999999</v>
      </c>
      <c r="F2218" s="74">
        <f t="shared" si="174"/>
        <v>5.1075839790000001E-2</v>
      </c>
      <c r="G2218" s="75">
        <v>8.9298001000000002E-2</v>
      </c>
      <c r="H2218" s="43">
        <v>2.5176144000000002E-3</v>
      </c>
      <c r="I2218" s="43">
        <v>0.68146317999999995</v>
      </c>
      <c r="J2218" s="43">
        <v>8.1453706999999997E-3</v>
      </c>
      <c r="K2218" s="43">
        <v>1.8085046E-3</v>
      </c>
      <c r="L2218" s="43">
        <v>1.6370047000000001E-3</v>
      </c>
      <c r="M2218" s="43">
        <v>3.5498364999999997E-2</v>
      </c>
      <c r="N2218" s="43">
        <v>0.40706462999999998</v>
      </c>
      <c r="O2218" s="43">
        <v>1.3214819000000001E-4</v>
      </c>
      <c r="P2218" s="43">
        <v>1.6988870999999999E-2</v>
      </c>
      <c r="Q2218" s="43">
        <v>1.5074276E-3</v>
      </c>
      <c r="R2218" s="43">
        <v>1.809181E-2</v>
      </c>
      <c r="S2218" s="43">
        <v>1.4355583E-2</v>
      </c>
      <c r="U2218" s="77">
        <f t="shared" si="175"/>
        <v>0.76981035344827586</v>
      </c>
    </row>
    <row r="2219" spans="1:21">
      <c r="A2219" s="41" t="s">
        <v>33</v>
      </c>
      <c r="B2219" s="41" t="s">
        <v>3701</v>
      </c>
      <c r="C2219" s="74">
        <f t="shared" si="171"/>
        <v>0.77392845352100015</v>
      </c>
      <c r="D2219" s="74">
        <f t="shared" si="172"/>
        <v>2.8093689980000003E-2</v>
      </c>
      <c r="E2219" s="74">
        <f t="shared" si="173"/>
        <v>0.64978012520000006</v>
      </c>
      <c r="F2219" s="74">
        <f t="shared" si="174"/>
        <v>3.4372266340999998E-2</v>
      </c>
      <c r="G2219" s="75">
        <v>6.1682371999999999E-2</v>
      </c>
      <c r="H2219" s="43">
        <v>1.5549051999999999E-3</v>
      </c>
      <c r="I2219" s="43">
        <v>0.45923878000000001</v>
      </c>
      <c r="J2219" s="43">
        <v>5.4867665999999999E-3</v>
      </c>
      <c r="K2219" s="43">
        <v>1.3423707999999999E-3</v>
      </c>
      <c r="L2219" s="43">
        <v>9.6176257999999997E-4</v>
      </c>
      <c r="M2219" s="43">
        <v>2.0302790000000001E-2</v>
      </c>
      <c r="N2219" s="43">
        <v>0.18898644000000001</v>
      </c>
      <c r="O2219" s="43">
        <v>9.6149700999999995E-5</v>
      </c>
      <c r="P2219" s="43">
        <v>1.1517186E-2</v>
      </c>
      <c r="Q2219" s="43">
        <v>9.1009543999999996E-4</v>
      </c>
      <c r="R2219" s="43">
        <v>1.3967478E-2</v>
      </c>
      <c r="S2219" s="43">
        <v>7.8813571999999995E-3</v>
      </c>
      <c r="U2219" s="77">
        <f t="shared" si="175"/>
        <v>0.53174458620689646</v>
      </c>
    </row>
    <row r="2220" spans="1:21">
      <c r="A2220" s="41" t="s">
        <v>33</v>
      </c>
      <c r="B2220" s="41" t="s">
        <v>3702</v>
      </c>
      <c r="C2220" s="74">
        <f t="shared" si="171"/>
        <v>0.86983550138999999</v>
      </c>
      <c r="D2220" s="74">
        <f t="shared" si="172"/>
        <v>1.4608354970000001E-2</v>
      </c>
      <c r="E2220" s="74">
        <f t="shared" si="173"/>
        <v>0.74436020850000006</v>
      </c>
      <c r="F2220" s="74">
        <f t="shared" si="174"/>
        <v>5.046938192E-2</v>
      </c>
      <c r="G2220" s="75">
        <v>6.0397555999999998E-2</v>
      </c>
      <c r="H2220" s="43">
        <v>2.0943584999999999E-3</v>
      </c>
      <c r="I2220" s="43">
        <v>0.36789855999999999</v>
      </c>
      <c r="J2220" s="43">
        <v>4.7401461999999998E-3</v>
      </c>
      <c r="K2220" s="43">
        <v>1.6112104E-3</v>
      </c>
      <c r="L2220" s="43">
        <v>6.5083706999999997E-4</v>
      </c>
      <c r="M2220" s="43">
        <v>7.6061612999999998E-3</v>
      </c>
      <c r="N2220" s="43">
        <v>0.37436729000000002</v>
      </c>
      <c r="O2220" s="43">
        <v>1.1815762E-4</v>
      </c>
      <c r="P2220" s="43">
        <v>9.3405307000000003E-3</v>
      </c>
      <c r="Q2220" s="43">
        <v>1.3752756E-3</v>
      </c>
      <c r="R2220" s="43">
        <v>1.6057879000000001E-2</v>
      </c>
      <c r="S2220" s="43">
        <v>2.3577539000000002E-2</v>
      </c>
      <c r="U2220" s="77">
        <f t="shared" si="175"/>
        <v>0.52066858620689649</v>
      </c>
    </row>
    <row r="2221" spans="1:21">
      <c r="A2221" s="41" t="s">
        <v>33</v>
      </c>
      <c r="B2221" s="41" t="s">
        <v>3703</v>
      </c>
      <c r="C2221" s="74">
        <f t="shared" si="171"/>
        <v>1.2619172004700001</v>
      </c>
      <c r="D2221" s="74">
        <f t="shared" si="172"/>
        <v>3.0321816520000003E-2</v>
      </c>
      <c r="E2221" s="74">
        <f t="shared" si="173"/>
        <v>1.1088447488000002</v>
      </c>
      <c r="F2221" s="74">
        <f t="shared" si="174"/>
        <v>4.6160592150000006E-2</v>
      </c>
      <c r="G2221" s="75">
        <v>7.6590042999999997E-2</v>
      </c>
      <c r="H2221" s="43">
        <v>2.4570187999999999E-3</v>
      </c>
      <c r="I2221" s="43">
        <v>0.51452169000000003</v>
      </c>
      <c r="J2221" s="43">
        <v>6.2017319999999997E-3</v>
      </c>
      <c r="K2221" s="43">
        <v>1.9198988E-3</v>
      </c>
      <c r="L2221" s="43">
        <v>9.9964771999999993E-4</v>
      </c>
      <c r="M2221" s="43">
        <v>2.1200538000000001E-2</v>
      </c>
      <c r="N2221" s="43">
        <v>0.59186603999999998</v>
      </c>
      <c r="O2221" s="43">
        <v>1.3393475000000001E-4</v>
      </c>
      <c r="P2221" s="43">
        <v>1.2363363E-2</v>
      </c>
      <c r="Q2221" s="43">
        <v>1.6856974E-3</v>
      </c>
      <c r="R2221" s="43">
        <v>2.0941514000000001E-2</v>
      </c>
      <c r="S2221" s="43">
        <v>1.1036083E-2</v>
      </c>
      <c r="U2221" s="77">
        <f t="shared" si="175"/>
        <v>0.66025899137931032</v>
      </c>
    </row>
    <row r="2222" spans="1:21">
      <c r="A2222" s="41" t="s">
        <v>33</v>
      </c>
      <c r="B2222" s="41" t="s">
        <v>3704</v>
      </c>
      <c r="C2222" s="74">
        <f t="shared" si="171"/>
        <v>0.44655209183</v>
      </c>
      <c r="D2222" s="74">
        <f t="shared" si="172"/>
        <v>1.1584905900000001E-2</v>
      </c>
      <c r="E2222" s="74">
        <f t="shared" si="173"/>
        <v>0.34839529009999998</v>
      </c>
      <c r="F2222" s="74">
        <f t="shared" si="174"/>
        <v>3.6665290830000002E-2</v>
      </c>
      <c r="G2222" s="75">
        <v>4.9906605E-2</v>
      </c>
      <c r="H2222" s="43">
        <v>1.3707101000000001E-3</v>
      </c>
      <c r="I2222" s="43">
        <v>0.30456900999999997</v>
      </c>
      <c r="J2222" s="43">
        <v>4.4087103000000002E-3</v>
      </c>
      <c r="K2222" s="43">
        <v>1.4475237000000001E-3</v>
      </c>
      <c r="L2222" s="43">
        <v>4.288912E-4</v>
      </c>
      <c r="M2222" s="43">
        <v>5.2997807000000003E-3</v>
      </c>
      <c r="N2222" s="43">
        <v>4.2455569999999998E-2</v>
      </c>
      <c r="O2222" s="43">
        <v>1.1080032000000001E-4</v>
      </c>
      <c r="P2222" s="43">
        <v>9.1618585999999995E-3</v>
      </c>
      <c r="Q2222" s="43">
        <v>7.9146280999999995E-4</v>
      </c>
      <c r="R2222" s="43">
        <v>1.8479022000000001E-2</v>
      </c>
      <c r="S2222" s="43">
        <v>8.1221470999999993E-3</v>
      </c>
      <c r="U2222" s="77">
        <f t="shared" si="175"/>
        <v>0.43022935344827584</v>
      </c>
    </row>
    <row r="2223" spans="1:21">
      <c r="A2223" s="41" t="s">
        <v>33</v>
      </c>
      <c r="B2223" s="41" t="s">
        <v>3705</v>
      </c>
      <c r="C2223" s="74">
        <f t="shared" si="171"/>
        <v>0.88061518936000016</v>
      </c>
      <c r="D2223" s="74">
        <f t="shared" si="172"/>
        <v>1.6882530940000001E-2</v>
      </c>
      <c r="E2223" s="74">
        <f t="shared" si="173"/>
        <v>0.6675721160000001</v>
      </c>
      <c r="F2223" s="74">
        <f t="shared" si="174"/>
        <v>0.13558144142</v>
      </c>
      <c r="G2223" s="75">
        <v>6.0579101000000003E-2</v>
      </c>
      <c r="H2223" s="43">
        <v>4.5535660000000002E-3</v>
      </c>
      <c r="I2223" s="43">
        <v>0.30011119000000003</v>
      </c>
      <c r="J2223" s="43">
        <v>7.6557144999999998E-3</v>
      </c>
      <c r="K2223" s="43">
        <v>2.2318301999999998E-3</v>
      </c>
      <c r="L2223" s="43">
        <v>4.0602113999999999E-4</v>
      </c>
      <c r="M2223" s="43">
        <v>6.5889651E-3</v>
      </c>
      <c r="N2223" s="43">
        <v>0.36290736000000001</v>
      </c>
      <c r="O2223" s="43">
        <v>2.5228862E-4</v>
      </c>
      <c r="P2223" s="43">
        <v>1.5752354E-2</v>
      </c>
      <c r="Q2223" s="43">
        <v>1.9793447999999999E-3</v>
      </c>
      <c r="R2223" s="43">
        <v>1.3748633999999999E-2</v>
      </c>
      <c r="S2223" s="43">
        <v>0.10384881999999999</v>
      </c>
      <c r="U2223" s="77">
        <f t="shared" si="175"/>
        <v>0.52223362931034478</v>
      </c>
    </row>
    <row r="2224" spans="1:21">
      <c r="A2224" s="41" t="s">
        <v>33</v>
      </c>
      <c r="B2224" s="41" t="s">
        <v>3706</v>
      </c>
      <c r="C2224" s="74">
        <f t="shared" si="171"/>
        <v>5.671807030720001</v>
      </c>
      <c r="D2224" s="74">
        <f t="shared" si="172"/>
        <v>0.36924993830000002</v>
      </c>
      <c r="E2224" s="74">
        <f t="shared" si="173"/>
        <v>4.7432081309000003</v>
      </c>
      <c r="F2224" s="74">
        <f t="shared" si="174"/>
        <v>0.14893366151999998</v>
      </c>
      <c r="G2224" s="75">
        <v>0.41041529999999998</v>
      </c>
      <c r="H2224" s="43">
        <v>6.4332909000000002E-3</v>
      </c>
      <c r="I2224" s="43">
        <v>3.9435440000000002</v>
      </c>
      <c r="J2224" s="43">
        <v>4.3381289000000003E-2</v>
      </c>
      <c r="K2224" s="43">
        <v>4.3277502999999997E-3</v>
      </c>
      <c r="L2224" s="43">
        <v>1.2855129E-2</v>
      </c>
      <c r="M2224" s="43">
        <v>0.30868577000000003</v>
      </c>
      <c r="N2224" s="43">
        <v>0.79323083999999999</v>
      </c>
      <c r="O2224" s="43">
        <v>2.5256231999999998E-4</v>
      </c>
      <c r="P2224" s="43">
        <v>9.5667092999999995E-2</v>
      </c>
      <c r="Q2224" s="43">
        <v>2.9410021999999999E-3</v>
      </c>
      <c r="R2224" s="43">
        <v>3.5473830999999997E-2</v>
      </c>
      <c r="S2224" s="43">
        <v>1.4599173E-2</v>
      </c>
      <c r="U2224" s="77">
        <f t="shared" si="175"/>
        <v>3.5380629310344824</v>
      </c>
    </row>
    <row r="2225" spans="1:21">
      <c r="A2225" s="41" t="s">
        <v>33</v>
      </c>
      <c r="B2225" s="41" t="s">
        <v>3707</v>
      </c>
      <c r="C2225" s="74">
        <f t="shared" si="171"/>
        <v>1.0557553274</v>
      </c>
      <c r="D2225" s="74">
        <f t="shared" si="172"/>
        <v>2.7006338499999998E-2</v>
      </c>
      <c r="E2225" s="74">
        <f t="shared" si="173"/>
        <v>0.92232043070000003</v>
      </c>
      <c r="F2225" s="74">
        <f t="shared" si="174"/>
        <v>3.6739801200000005E-2</v>
      </c>
      <c r="G2225" s="75">
        <v>6.9688757000000004E-2</v>
      </c>
      <c r="H2225" s="43">
        <v>2.0706407000000001E-3</v>
      </c>
      <c r="I2225" s="43">
        <v>0.48708815999999999</v>
      </c>
      <c r="J2225" s="43">
        <v>5.33564E-3</v>
      </c>
      <c r="K2225" s="43">
        <v>1.5245026E-3</v>
      </c>
      <c r="L2225" s="43">
        <v>1.1170278999999999E-3</v>
      </c>
      <c r="M2225" s="43">
        <v>1.9029167999999999E-2</v>
      </c>
      <c r="N2225" s="43">
        <v>0.43316163000000002</v>
      </c>
      <c r="O2225" s="43">
        <v>1.0327040000000001E-4</v>
      </c>
      <c r="P2225" s="43">
        <v>1.0594109000000001E-2</v>
      </c>
      <c r="Q2225" s="43">
        <v>1.3695761E-3</v>
      </c>
      <c r="R2225" s="43">
        <v>1.4822917999999999E-2</v>
      </c>
      <c r="S2225" s="43">
        <v>9.8499277000000003E-3</v>
      </c>
      <c r="U2225" s="77">
        <f t="shared" si="175"/>
        <v>0.60076514655172419</v>
      </c>
    </row>
    <row r="2226" spans="1:21">
      <c r="A2226" s="41" t="s">
        <v>33</v>
      </c>
      <c r="B2226" s="41" t="s">
        <v>3708</v>
      </c>
      <c r="C2226" s="74">
        <f t="shared" si="171"/>
        <v>3.5990646828499999</v>
      </c>
      <c r="D2226" s="74">
        <f t="shared" si="172"/>
        <v>0.1867838476</v>
      </c>
      <c r="E2226" s="74">
        <f t="shared" si="173"/>
        <v>3.1084757802</v>
      </c>
      <c r="F2226" s="74">
        <f t="shared" si="174"/>
        <v>8.3144425049999984E-2</v>
      </c>
      <c r="G2226" s="75">
        <v>0.22066063</v>
      </c>
      <c r="H2226" s="43">
        <v>3.9163801999999998E-3</v>
      </c>
      <c r="I2226" s="43">
        <v>2.0771544</v>
      </c>
      <c r="J2226" s="43">
        <v>2.1802921999999999E-2</v>
      </c>
      <c r="K2226" s="43">
        <v>2.6941585000000001E-3</v>
      </c>
      <c r="L2226" s="43">
        <v>6.0979071000000001E-3</v>
      </c>
      <c r="M2226" s="43">
        <v>0.15618886000000001</v>
      </c>
      <c r="N2226" s="43">
        <v>1.0274049999999999</v>
      </c>
      <c r="O2226" s="43">
        <v>1.6278884999999999E-4</v>
      </c>
      <c r="P2226" s="43">
        <v>4.7619940999999999E-2</v>
      </c>
      <c r="Q2226" s="43">
        <v>2.1218351999999999E-3</v>
      </c>
      <c r="R2226" s="43">
        <v>2.3171807999999999E-2</v>
      </c>
      <c r="S2226" s="43">
        <v>1.0068051999999999E-2</v>
      </c>
      <c r="U2226" s="77">
        <f t="shared" si="175"/>
        <v>1.9022468103448276</v>
      </c>
    </row>
    <row r="2227" spans="1:21">
      <c r="A2227" s="41" t="s">
        <v>33</v>
      </c>
      <c r="B2227" s="41" t="s">
        <v>3709</v>
      </c>
      <c r="C2227" s="74">
        <f t="shared" si="171"/>
        <v>0.90905505672000009</v>
      </c>
      <c r="D2227" s="74">
        <f t="shared" si="172"/>
        <v>2.0311043940000002E-2</v>
      </c>
      <c r="E2227" s="74">
        <f t="shared" si="173"/>
        <v>0.76019271170000002</v>
      </c>
      <c r="F2227" s="74">
        <f t="shared" si="174"/>
        <v>5.3834492079999997E-2</v>
      </c>
      <c r="G2227" s="75">
        <v>7.4716808999999995E-2</v>
      </c>
      <c r="H2227" s="43">
        <v>2.9235617000000001E-3</v>
      </c>
      <c r="I2227" s="43">
        <v>0.41246907999999999</v>
      </c>
      <c r="J2227" s="43">
        <v>6.8126345000000003E-3</v>
      </c>
      <c r="K2227" s="43">
        <v>2.3863424000000002E-3</v>
      </c>
      <c r="L2227" s="43">
        <v>9.0566203999999995E-4</v>
      </c>
      <c r="M2227" s="43">
        <v>1.0206405E-2</v>
      </c>
      <c r="N2227" s="43">
        <v>0.34480007000000001</v>
      </c>
      <c r="O2227" s="43">
        <v>1.6847278E-4</v>
      </c>
      <c r="P2227" s="43">
        <v>1.3425309E-2</v>
      </c>
      <c r="Q2227" s="43">
        <v>2.0045562999999999E-3</v>
      </c>
      <c r="R2227" s="43">
        <v>2.4867818E-2</v>
      </c>
      <c r="S2227" s="43">
        <v>1.3368336E-2</v>
      </c>
      <c r="U2227" s="77">
        <f t="shared" si="175"/>
        <v>0.64411042241379302</v>
      </c>
    </row>
    <row r="2228" spans="1:21">
      <c r="A2228" s="41" t="s">
        <v>33</v>
      </c>
      <c r="B2228" s="41" t="s">
        <v>3710</v>
      </c>
      <c r="C2228" s="74">
        <f t="shared" si="171"/>
        <v>0.577034143</v>
      </c>
      <c r="D2228" s="74">
        <f t="shared" si="172"/>
        <v>1.391399626E-2</v>
      </c>
      <c r="E2228" s="74">
        <f t="shared" si="173"/>
        <v>0.47227414810000001</v>
      </c>
      <c r="F2228" s="74">
        <f t="shared" si="174"/>
        <v>3.9766834639999998E-2</v>
      </c>
      <c r="G2228" s="75">
        <v>5.1079164000000003E-2</v>
      </c>
      <c r="H2228" s="43">
        <v>1.7532481E-3</v>
      </c>
      <c r="I2228" s="43">
        <v>0.30897669999999999</v>
      </c>
      <c r="J2228" s="43">
        <v>4.8785851E-3</v>
      </c>
      <c r="K2228" s="43">
        <v>1.5539900999999999E-3</v>
      </c>
      <c r="L2228" s="43">
        <v>4.9129716000000003E-4</v>
      </c>
      <c r="M2228" s="43">
        <v>6.9901238999999999E-3</v>
      </c>
      <c r="N2228" s="43">
        <v>0.1615442</v>
      </c>
      <c r="O2228" s="43">
        <v>1.1921954E-4</v>
      </c>
      <c r="P2228" s="43">
        <v>1.0073676E-2</v>
      </c>
      <c r="Q2228" s="43">
        <v>1.1008597000000001E-3</v>
      </c>
      <c r="R2228" s="43">
        <v>1.8861362E-2</v>
      </c>
      <c r="S2228" s="43">
        <v>9.6117174000000007E-3</v>
      </c>
      <c r="U2228" s="77">
        <f t="shared" si="175"/>
        <v>0.44033762068965515</v>
      </c>
    </row>
    <row r="2229" spans="1:21">
      <c r="A2229" s="41" t="s">
        <v>33</v>
      </c>
      <c r="B2229" s="41" t="s">
        <v>3711</v>
      </c>
      <c r="C2229" s="74">
        <f t="shared" si="171"/>
        <v>1.1217409335000001</v>
      </c>
      <c r="D2229" s="74">
        <f t="shared" si="172"/>
        <v>2.4012669639999998E-2</v>
      </c>
      <c r="E2229" s="74">
        <f t="shared" si="173"/>
        <v>0.79730013880000006</v>
      </c>
      <c r="F2229" s="74">
        <f t="shared" si="174"/>
        <v>0.21735624306000001</v>
      </c>
      <c r="G2229" s="75">
        <v>8.3071882E-2</v>
      </c>
      <c r="H2229" s="43">
        <v>8.3463588000000002E-3</v>
      </c>
      <c r="I2229" s="43">
        <v>0.36788258000000001</v>
      </c>
      <c r="J2229" s="43">
        <v>1.1050674999999999E-2</v>
      </c>
      <c r="K2229" s="43">
        <v>3.1439739999999999E-3</v>
      </c>
      <c r="L2229" s="43">
        <v>5.3641194000000002E-4</v>
      </c>
      <c r="M2229" s="43">
        <v>9.2816086999999992E-3</v>
      </c>
      <c r="N2229" s="43">
        <v>0.42107119999999998</v>
      </c>
      <c r="O2229" s="43">
        <v>4.3481025999999998E-4</v>
      </c>
      <c r="P2229" s="43">
        <v>2.2144092000000001E-2</v>
      </c>
      <c r="Q2229" s="43">
        <v>3.1051097999999998E-3</v>
      </c>
      <c r="R2229" s="43">
        <v>1.8571401000000001E-2</v>
      </c>
      <c r="S2229" s="43">
        <v>0.17310083000000001</v>
      </c>
      <c r="U2229" s="77">
        <f t="shared" si="175"/>
        <v>0.7161369137931034</v>
      </c>
    </row>
    <row r="2230" spans="1:21">
      <c r="A2230" s="41" t="s">
        <v>33</v>
      </c>
      <c r="B2230" s="41" t="s">
        <v>3712</v>
      </c>
      <c r="C2230" s="74">
        <f t="shared" si="171"/>
        <v>2.3055251722000003</v>
      </c>
      <c r="D2230" s="74">
        <f t="shared" si="172"/>
        <v>0.1281706121</v>
      </c>
      <c r="E2230" s="74">
        <f t="shared" si="173"/>
        <v>1.9545783105000001</v>
      </c>
      <c r="F2230" s="74">
        <f t="shared" si="174"/>
        <v>6.3254219599999995E-2</v>
      </c>
      <c r="G2230" s="75">
        <v>0.15952203000000001</v>
      </c>
      <c r="H2230" s="43">
        <v>2.6673905000000001E-3</v>
      </c>
      <c r="I2230" s="43">
        <v>1.4749620000000001</v>
      </c>
      <c r="J2230" s="43">
        <v>1.6014738000000001E-2</v>
      </c>
      <c r="K2230" s="43">
        <v>1.9409602999999999E-3</v>
      </c>
      <c r="L2230" s="43">
        <v>4.3802837999999998E-3</v>
      </c>
      <c r="M2230" s="43">
        <v>0.10583463</v>
      </c>
      <c r="N2230" s="43">
        <v>0.47694892</v>
      </c>
      <c r="O2230" s="43">
        <v>1.2317249999999999E-4</v>
      </c>
      <c r="P2230" s="43">
        <v>3.5097964000000002E-2</v>
      </c>
      <c r="Q2230" s="43">
        <v>1.2944223E-3</v>
      </c>
      <c r="R2230" s="43">
        <v>1.7997839000000002E-2</v>
      </c>
      <c r="S2230" s="43">
        <v>8.7408217999999996E-3</v>
      </c>
      <c r="U2230" s="77">
        <f t="shared" si="175"/>
        <v>1.3751899137931034</v>
      </c>
    </row>
    <row r="2231" spans="1:21">
      <c r="A2231" s="41" t="s">
        <v>33</v>
      </c>
      <c r="B2231" s="41" t="s">
        <v>3713</v>
      </c>
      <c r="C2231" s="74">
        <f t="shared" si="171"/>
        <v>1.5860942459399998</v>
      </c>
      <c r="D2231" s="74">
        <f t="shared" si="172"/>
        <v>7.7476748999999998E-2</v>
      </c>
      <c r="E2231" s="74">
        <f t="shared" si="173"/>
        <v>1.1758825576</v>
      </c>
      <c r="F2231" s="74">
        <f t="shared" si="174"/>
        <v>0.16817166934</v>
      </c>
      <c r="G2231" s="75">
        <v>0.16456327000000001</v>
      </c>
      <c r="H2231" s="43">
        <v>3.8829996E-3</v>
      </c>
      <c r="I2231" s="43">
        <v>1.1365864999999999</v>
      </c>
      <c r="J2231" s="43">
        <v>1.9086245000000002E-2</v>
      </c>
      <c r="K2231" s="43">
        <v>4.9498451000000001E-3</v>
      </c>
      <c r="L2231" s="43">
        <v>2.5767459E-3</v>
      </c>
      <c r="M2231" s="43">
        <v>5.0863912999999997E-2</v>
      </c>
      <c r="N2231" s="43">
        <v>3.5413057999999997E-2</v>
      </c>
      <c r="O2231" s="43">
        <v>4.2229824E-4</v>
      </c>
      <c r="P2231" s="43">
        <v>4.0998034000000003E-2</v>
      </c>
      <c r="Q2231" s="43">
        <v>1.7832141E-3</v>
      </c>
      <c r="R2231" s="43">
        <v>0.10632237</v>
      </c>
      <c r="S2231" s="43">
        <v>1.8645753000000001E-2</v>
      </c>
      <c r="U2231" s="77">
        <f t="shared" si="175"/>
        <v>1.4186488793103449</v>
      </c>
    </row>
    <row r="2232" spans="1:21">
      <c r="A2232" s="41" t="s">
        <v>33</v>
      </c>
      <c r="B2232" s="41" t="s">
        <v>3714</v>
      </c>
      <c r="C2232" s="74">
        <f t="shared" si="171"/>
        <v>3.4110098278999996</v>
      </c>
      <c r="D2232" s="74">
        <f t="shared" si="172"/>
        <v>0.24887322750000002</v>
      </c>
      <c r="E2232" s="74">
        <f t="shared" si="173"/>
        <v>2.7394868859999999</v>
      </c>
      <c r="F2232" s="74">
        <f t="shared" si="174"/>
        <v>0.13842139440000001</v>
      </c>
      <c r="G2232" s="75">
        <v>0.28422831999999998</v>
      </c>
      <c r="H2232" s="43">
        <v>4.3327360000000002E-3</v>
      </c>
      <c r="I2232" s="43">
        <v>2.6254729999999999</v>
      </c>
      <c r="J2232" s="43">
        <v>3.3939324E-2</v>
      </c>
      <c r="K2232" s="43">
        <v>4.3820250999999999E-3</v>
      </c>
      <c r="L2232" s="43">
        <v>8.5556684000000008E-3</v>
      </c>
      <c r="M2232" s="43">
        <v>0.20199621000000001</v>
      </c>
      <c r="N2232" s="43">
        <v>0.10968115000000001</v>
      </c>
      <c r="O2232" s="43">
        <v>3.1022189999999999E-4</v>
      </c>
      <c r="P2232" s="43">
        <v>7.5688012999999998E-2</v>
      </c>
      <c r="Q2232" s="43">
        <v>1.4110304999999999E-3</v>
      </c>
      <c r="R2232" s="43">
        <v>4.9354663E-2</v>
      </c>
      <c r="S2232" s="43">
        <v>1.1657466E-2</v>
      </c>
      <c r="U2232" s="77">
        <f t="shared" si="175"/>
        <v>2.4502441379310342</v>
      </c>
    </row>
    <row r="2233" spans="1:21">
      <c r="A2233" s="41" t="s">
        <v>33</v>
      </c>
      <c r="B2233" s="41" t="s">
        <v>3715</v>
      </c>
      <c r="C2233" s="74">
        <f t="shared" si="171"/>
        <v>1.4624451109700001</v>
      </c>
      <c r="D2233" s="74">
        <f t="shared" si="172"/>
        <v>9.7960494300000006E-2</v>
      </c>
      <c r="E2233" s="74">
        <f t="shared" si="173"/>
        <v>1.1211306111999999</v>
      </c>
      <c r="F2233" s="74">
        <f t="shared" si="174"/>
        <v>0.11125858547000002</v>
      </c>
      <c r="G2233" s="75">
        <v>0.13209541999999999</v>
      </c>
      <c r="H2233" s="43">
        <v>2.4627151999999999E-3</v>
      </c>
      <c r="I2233" s="43">
        <v>1.0721670999999999</v>
      </c>
      <c r="J2233" s="43">
        <v>1.8130218E-2</v>
      </c>
      <c r="K2233" s="43">
        <v>3.4049825000000001E-3</v>
      </c>
      <c r="L2233" s="43">
        <v>3.1113887999999999E-3</v>
      </c>
      <c r="M2233" s="43">
        <v>7.3313904999999999E-2</v>
      </c>
      <c r="N2233" s="43">
        <v>4.6500795999999997E-2</v>
      </c>
      <c r="O2233" s="43">
        <v>2.7643395999999999E-4</v>
      </c>
      <c r="P2233" s="43">
        <v>4.0454865E-2</v>
      </c>
      <c r="Q2233" s="43">
        <v>9.0827671000000005E-4</v>
      </c>
      <c r="R2233" s="43">
        <v>6.1223891000000003E-2</v>
      </c>
      <c r="S2233" s="43">
        <v>8.3951188000000003E-3</v>
      </c>
      <c r="U2233" s="77">
        <f t="shared" si="175"/>
        <v>1.1387536206896551</v>
      </c>
    </row>
    <row r="2234" spans="1:21">
      <c r="A2234" s="41" t="s">
        <v>33</v>
      </c>
      <c r="B2234" s="41" t="s">
        <v>3716</v>
      </c>
      <c r="C2234" s="74">
        <f t="shared" si="171"/>
        <v>0.74699480743000013</v>
      </c>
      <c r="D2234" s="74">
        <f t="shared" si="172"/>
        <v>2.7745141799999998E-2</v>
      </c>
      <c r="E2234" s="74">
        <f t="shared" si="173"/>
        <v>0.49935972020000002</v>
      </c>
      <c r="F2234" s="74">
        <f t="shared" si="174"/>
        <v>0.12881871343000001</v>
      </c>
      <c r="G2234" s="75">
        <v>9.1071232000000002E-2</v>
      </c>
      <c r="H2234" s="43">
        <v>3.0696812E-3</v>
      </c>
      <c r="I2234" s="43">
        <v>0.48383520000000002</v>
      </c>
      <c r="J2234" s="43">
        <v>1.2322713000000001E-2</v>
      </c>
      <c r="K2234" s="43">
        <v>3.9578371000000001E-3</v>
      </c>
      <c r="L2234" s="43">
        <v>7.6972369999999996E-4</v>
      </c>
      <c r="M2234" s="43">
        <v>1.0694868E-2</v>
      </c>
      <c r="N2234" s="43">
        <v>1.2454839000000001E-2</v>
      </c>
      <c r="O2234" s="43">
        <v>3.3884182999999998E-4</v>
      </c>
      <c r="P2234" s="43">
        <v>2.6226737E-2</v>
      </c>
      <c r="Q2234" s="43">
        <v>1.7448585999999999E-3</v>
      </c>
      <c r="R2234" s="43">
        <v>8.6841890000000005E-2</v>
      </c>
      <c r="S2234" s="43">
        <v>1.3666386000000001E-2</v>
      </c>
      <c r="U2234" s="77">
        <f t="shared" si="175"/>
        <v>0.78509682758620691</v>
      </c>
    </row>
    <row r="2235" spans="1:21">
      <c r="A2235" s="41" t="s">
        <v>33</v>
      </c>
      <c r="B2235" s="41" t="s">
        <v>3717</v>
      </c>
      <c r="C2235" s="74">
        <f t="shared" si="171"/>
        <v>1.0575124218799998</v>
      </c>
      <c r="D2235" s="74">
        <f t="shared" si="172"/>
        <v>4.9552972170000001E-2</v>
      </c>
      <c r="E2235" s="74">
        <f t="shared" si="173"/>
        <v>0.54233593799999991</v>
      </c>
      <c r="F2235" s="74">
        <f t="shared" si="174"/>
        <v>0.34067121170999998</v>
      </c>
      <c r="G2235" s="75">
        <v>0.1249523</v>
      </c>
      <c r="H2235" s="43">
        <v>1.1707825E-2</v>
      </c>
      <c r="I2235" s="43">
        <v>0.51300696999999995</v>
      </c>
      <c r="J2235" s="43">
        <v>2.3151461000000002E-2</v>
      </c>
      <c r="K2235" s="43">
        <v>6.3265231999999998E-3</v>
      </c>
      <c r="L2235" s="43">
        <v>9.9818696999999989E-4</v>
      </c>
      <c r="M2235" s="43">
        <v>1.9076801000000001E-2</v>
      </c>
      <c r="N2235" s="43">
        <v>1.7621142999999999E-2</v>
      </c>
      <c r="O2235" s="43">
        <v>8.0005110999999997E-4</v>
      </c>
      <c r="P2235" s="43">
        <v>4.9055833E-2</v>
      </c>
      <c r="Q2235" s="43">
        <v>3.8763145999999998E-3</v>
      </c>
      <c r="R2235" s="43">
        <v>8.5927793000000002E-2</v>
      </c>
      <c r="S2235" s="43">
        <v>0.20101121999999999</v>
      </c>
      <c r="U2235" s="77">
        <f t="shared" si="175"/>
        <v>1.077175</v>
      </c>
    </row>
    <row r="2236" spans="1:21">
      <c r="A2236" s="41" t="s">
        <v>33</v>
      </c>
      <c r="B2236" s="41" t="s">
        <v>3718</v>
      </c>
      <c r="C2236" s="74">
        <f t="shared" si="171"/>
        <v>3.4859807300499996</v>
      </c>
      <c r="D2236" s="74">
        <f t="shared" si="172"/>
        <v>0.25646717229999999</v>
      </c>
      <c r="E2236" s="74">
        <f t="shared" si="173"/>
        <v>2.7847569764999998</v>
      </c>
      <c r="F2236" s="74">
        <f t="shared" si="174"/>
        <v>0.15336072125</v>
      </c>
      <c r="G2236" s="75">
        <v>0.29139586000000001</v>
      </c>
      <c r="H2236" s="43">
        <v>4.5074664999999996E-3</v>
      </c>
      <c r="I2236" s="43">
        <v>2.6694515000000001</v>
      </c>
      <c r="J2236" s="43">
        <v>3.603054E-2</v>
      </c>
      <c r="K2236" s="43">
        <v>4.8414440999999999E-3</v>
      </c>
      <c r="L2236" s="43">
        <v>8.7725782000000006E-3</v>
      </c>
      <c r="M2236" s="43">
        <v>0.20682260999999999</v>
      </c>
      <c r="N2236" s="43">
        <v>0.11079801</v>
      </c>
      <c r="O2236" s="43">
        <v>3.4978475E-4</v>
      </c>
      <c r="P2236" s="43">
        <v>8.0527549000000004E-2</v>
      </c>
      <c r="Q2236" s="43">
        <v>1.4376695000000001E-3</v>
      </c>
      <c r="R2236" s="43">
        <v>5.8875792000000003E-2</v>
      </c>
      <c r="S2236" s="43">
        <v>1.2169925999999999E-2</v>
      </c>
      <c r="U2236" s="77">
        <f t="shared" si="175"/>
        <v>2.5120332758620689</v>
      </c>
    </row>
    <row r="2237" spans="1:21">
      <c r="A2237" s="41" t="s">
        <v>33</v>
      </c>
      <c r="B2237" s="41" t="s">
        <v>3719</v>
      </c>
      <c r="C2237" s="74">
        <f t="shared" si="171"/>
        <v>5.2949829765900001</v>
      </c>
      <c r="D2237" s="74">
        <f t="shared" si="172"/>
        <v>0.38595163789999998</v>
      </c>
      <c r="E2237" s="74">
        <f t="shared" si="173"/>
        <v>4.2998653579999999</v>
      </c>
      <c r="F2237" s="74">
        <f t="shared" si="174"/>
        <v>0.18331270069</v>
      </c>
      <c r="G2237" s="75">
        <v>0.42585328</v>
      </c>
      <c r="H2237" s="43">
        <v>5.9127279999999999E-3</v>
      </c>
      <c r="I2237" s="43">
        <v>4.0731796999999998</v>
      </c>
      <c r="J2237" s="43">
        <v>4.8431983999999997E-2</v>
      </c>
      <c r="K2237" s="43">
        <v>5.5887638999999999E-3</v>
      </c>
      <c r="L2237" s="43">
        <v>1.2952470000000001E-2</v>
      </c>
      <c r="M2237" s="43">
        <v>0.31897841999999998</v>
      </c>
      <c r="N2237" s="43">
        <v>0.22077293000000001</v>
      </c>
      <c r="O2237" s="43">
        <v>3.8214709000000002E-4</v>
      </c>
      <c r="P2237" s="43">
        <v>0.10807724</v>
      </c>
      <c r="Q2237" s="43">
        <v>1.7827705999999999E-3</v>
      </c>
      <c r="R2237" s="43">
        <v>5.8070824E-2</v>
      </c>
      <c r="S2237" s="43">
        <v>1.4999719E-2</v>
      </c>
      <c r="U2237" s="77">
        <f t="shared" si="175"/>
        <v>3.6711489655172413</v>
      </c>
    </row>
    <row r="2238" spans="1:21">
      <c r="A2238" s="41" t="s">
        <v>33</v>
      </c>
      <c r="B2238" s="41" t="s">
        <v>3720</v>
      </c>
      <c r="C2238" s="74">
        <f t="shared" si="171"/>
        <v>0.58141240361000002</v>
      </c>
      <c r="D2238" s="74">
        <f t="shared" si="172"/>
        <v>2.280365363E-2</v>
      </c>
      <c r="E2238" s="74">
        <f t="shared" si="173"/>
        <v>0.37220204470000001</v>
      </c>
      <c r="F2238" s="74">
        <f t="shared" si="174"/>
        <v>0.11146330228</v>
      </c>
      <c r="G2238" s="75">
        <v>7.4943403000000006E-2</v>
      </c>
      <c r="H2238" s="43">
        <v>2.4754451000000002E-3</v>
      </c>
      <c r="I2238" s="43">
        <v>0.36534406000000003</v>
      </c>
      <c r="J2238" s="43">
        <v>1.1215796E-2</v>
      </c>
      <c r="K2238" s="43">
        <v>3.6392844000000001E-3</v>
      </c>
      <c r="L2238" s="43">
        <v>6.7328793000000003E-4</v>
      </c>
      <c r="M2238" s="43">
        <v>7.2752852999999999E-3</v>
      </c>
      <c r="N2238" s="43">
        <v>4.3825395999999997E-3</v>
      </c>
      <c r="O2238" s="43">
        <v>3.1184908000000001E-4</v>
      </c>
      <c r="P2238" s="43">
        <v>2.4189723999999999E-2</v>
      </c>
      <c r="Q2238" s="43">
        <v>1.1869062E-3</v>
      </c>
      <c r="R2238" s="43">
        <v>7.3576155000000004E-2</v>
      </c>
      <c r="S2238" s="43">
        <v>1.2198667999999999E-2</v>
      </c>
      <c r="U2238" s="77">
        <f t="shared" si="175"/>
        <v>0.64606381896551723</v>
      </c>
    </row>
    <row r="2239" spans="1:21">
      <c r="A2239" s="41" t="s">
        <v>33</v>
      </c>
      <c r="B2239" s="41" t="s">
        <v>3721</v>
      </c>
      <c r="C2239" s="74">
        <f t="shared" si="171"/>
        <v>4.2659899880800003</v>
      </c>
      <c r="D2239" s="74">
        <f t="shared" si="172"/>
        <v>0.31784804280000001</v>
      </c>
      <c r="E2239" s="74">
        <f t="shared" si="173"/>
        <v>3.4324621963999999</v>
      </c>
      <c r="F2239" s="74">
        <f t="shared" si="174"/>
        <v>0.17524334887999998</v>
      </c>
      <c r="G2239" s="75">
        <v>0.34043639999999997</v>
      </c>
      <c r="H2239" s="43">
        <v>4.3227763999999997E-3</v>
      </c>
      <c r="I2239" s="43">
        <v>3.2828222999999999</v>
      </c>
      <c r="J2239" s="43">
        <v>4.0762855000000001E-2</v>
      </c>
      <c r="K2239" s="43">
        <v>4.4573347999999997E-3</v>
      </c>
      <c r="L2239" s="43">
        <v>1.0702523E-2</v>
      </c>
      <c r="M2239" s="43">
        <v>0.26192533000000001</v>
      </c>
      <c r="N2239" s="43">
        <v>0.14531711999999999</v>
      </c>
      <c r="O2239" s="43">
        <v>3.2313238000000001E-4</v>
      </c>
      <c r="P2239" s="43">
        <v>9.1393910999999994E-2</v>
      </c>
      <c r="Q2239" s="43">
        <v>1.1545427E-3</v>
      </c>
      <c r="R2239" s="43">
        <v>7.2939903E-2</v>
      </c>
      <c r="S2239" s="43">
        <v>9.4318597999999993E-3</v>
      </c>
      <c r="U2239" s="77">
        <f t="shared" si="175"/>
        <v>2.9347965517241374</v>
      </c>
    </row>
    <row r="2240" spans="1:21">
      <c r="A2240" s="41" t="s">
        <v>33</v>
      </c>
      <c r="B2240" s="41" t="s">
        <v>3722</v>
      </c>
      <c r="C2240" s="74">
        <f t="shared" si="171"/>
        <v>0.79322362481000008</v>
      </c>
      <c r="D2240" s="74">
        <f t="shared" si="172"/>
        <v>3.8746996499999999E-2</v>
      </c>
      <c r="E2240" s="74">
        <f t="shared" si="173"/>
        <v>0.58807213190000007</v>
      </c>
      <c r="F2240" s="74">
        <f t="shared" si="174"/>
        <v>8.4104548409999993E-2</v>
      </c>
      <c r="G2240" s="75">
        <v>8.2299947999999998E-2</v>
      </c>
      <c r="H2240" s="43">
        <v>1.9419318999999999E-3</v>
      </c>
      <c r="I2240" s="43">
        <v>0.56841973000000001</v>
      </c>
      <c r="J2240" s="43">
        <v>9.5452464000000004E-3</v>
      </c>
      <c r="K2240" s="43">
        <v>2.4754733999999999E-3</v>
      </c>
      <c r="L2240" s="43">
        <v>1.2886597E-3</v>
      </c>
      <c r="M2240" s="43">
        <v>2.5437616999999999E-2</v>
      </c>
      <c r="N2240" s="43">
        <v>1.7710469999999999E-2</v>
      </c>
      <c r="O2240" s="43">
        <v>2.1119612000000001E-4</v>
      </c>
      <c r="P2240" s="43">
        <v>2.0503579000000001E-2</v>
      </c>
      <c r="Q2240" s="43">
        <v>8.9180548999999996E-4</v>
      </c>
      <c r="R2240" s="43">
        <v>5.3173015999999997E-2</v>
      </c>
      <c r="S2240" s="43">
        <v>9.3249518E-3</v>
      </c>
      <c r="U2240" s="77">
        <f t="shared" si="175"/>
        <v>0.70948231034482756</v>
      </c>
    </row>
    <row r="2241" spans="1:21">
      <c r="A2241" s="41" t="s">
        <v>33</v>
      </c>
      <c r="B2241" s="41" t="s">
        <v>3723</v>
      </c>
      <c r="C2241" s="74">
        <f t="shared" si="171"/>
        <v>1.7061903650999999</v>
      </c>
      <c r="D2241" s="74">
        <f t="shared" si="172"/>
        <v>0.1244866286</v>
      </c>
      <c r="E2241" s="74">
        <f t="shared" si="173"/>
        <v>1.3702939537000001</v>
      </c>
      <c r="F2241" s="74">
        <f t="shared" si="174"/>
        <v>6.9238512799999985E-2</v>
      </c>
      <c r="G2241" s="75">
        <v>0.14217126999999999</v>
      </c>
      <c r="H2241" s="43">
        <v>2.1672387E-3</v>
      </c>
      <c r="I2241" s="43">
        <v>1.3132641</v>
      </c>
      <c r="J2241" s="43">
        <v>1.6976482000000001E-2</v>
      </c>
      <c r="K2241" s="43">
        <v>2.1918930999999999E-3</v>
      </c>
      <c r="L2241" s="43">
        <v>4.2795534999999999E-3</v>
      </c>
      <c r="M2241" s="43">
        <v>0.1010387</v>
      </c>
      <c r="N2241" s="43">
        <v>5.4862615000000003E-2</v>
      </c>
      <c r="O2241" s="43">
        <v>1.5517328999999999E-4</v>
      </c>
      <c r="P2241" s="43">
        <v>3.7859216000000001E-2</v>
      </c>
      <c r="Q2241" s="43">
        <v>7.0579881000000001E-4</v>
      </c>
      <c r="R2241" s="43">
        <v>2.4687249000000001E-2</v>
      </c>
      <c r="S2241" s="43">
        <v>5.8310756999999996E-3</v>
      </c>
      <c r="U2241" s="77">
        <f t="shared" si="175"/>
        <v>1.2256143965517239</v>
      </c>
    </row>
    <row r="2242" spans="1:21">
      <c r="A2242" s="41" t="s">
        <v>33</v>
      </c>
      <c r="B2242" s="41" t="s">
        <v>3724</v>
      </c>
      <c r="C2242" s="74">
        <f t="shared" si="171"/>
        <v>0.73103847212999984</v>
      </c>
      <c r="D2242" s="74">
        <f t="shared" si="172"/>
        <v>4.8967917399999998E-2</v>
      </c>
      <c r="E2242" s="74">
        <f t="shared" si="173"/>
        <v>0.56042418269999994</v>
      </c>
      <c r="F2242" s="74">
        <f t="shared" si="174"/>
        <v>5.561529003E-2</v>
      </c>
      <c r="G2242" s="75">
        <v>6.6031082000000005E-2</v>
      </c>
      <c r="H2242" s="43">
        <v>1.2310476999999999E-3</v>
      </c>
      <c r="I2242" s="43">
        <v>0.53594858999999995</v>
      </c>
      <c r="J2242" s="43">
        <v>9.0628268999999994E-3</v>
      </c>
      <c r="K2242" s="43">
        <v>1.7020627000000001E-3</v>
      </c>
      <c r="L2242" s="43">
        <v>1.5553028E-3</v>
      </c>
      <c r="M2242" s="43">
        <v>3.6647724999999999E-2</v>
      </c>
      <c r="N2242" s="43">
        <v>2.3244544999999998E-2</v>
      </c>
      <c r="O2242" s="43">
        <v>1.3818219000000001E-4</v>
      </c>
      <c r="P2242" s="43">
        <v>2.0222341000000001E-2</v>
      </c>
      <c r="Q2242" s="43">
        <v>4.5402403999999998E-4</v>
      </c>
      <c r="R2242" s="43">
        <v>3.0604240000000001E-2</v>
      </c>
      <c r="S2242" s="43">
        <v>4.1965027999999998E-3</v>
      </c>
      <c r="U2242" s="77">
        <f t="shared" si="175"/>
        <v>0.56923346551724141</v>
      </c>
    </row>
    <row r="2243" spans="1:21">
      <c r="A2243" s="41" t="s">
        <v>33</v>
      </c>
      <c r="B2243" s="41" t="s">
        <v>3725</v>
      </c>
      <c r="C2243" s="74">
        <f t="shared" si="171"/>
        <v>0.37357716313</v>
      </c>
      <c r="D2243" s="74">
        <f t="shared" si="172"/>
        <v>1.3875533539999999E-2</v>
      </c>
      <c r="E2243" s="74">
        <f t="shared" si="173"/>
        <v>0.2497331777</v>
      </c>
      <c r="F2243" s="74">
        <f t="shared" si="174"/>
        <v>6.4423111889999995E-2</v>
      </c>
      <c r="G2243" s="75">
        <v>4.5545339999999997E-2</v>
      </c>
      <c r="H2243" s="43">
        <v>1.5351684000000001E-3</v>
      </c>
      <c r="I2243" s="43">
        <v>0.24196925999999999</v>
      </c>
      <c r="J2243" s="43">
        <v>6.1626722999999998E-3</v>
      </c>
      <c r="K2243" s="43">
        <v>1.9793412E-3</v>
      </c>
      <c r="L2243" s="43">
        <v>3.8494404000000002E-4</v>
      </c>
      <c r="M2243" s="43">
        <v>5.3485759999999999E-3</v>
      </c>
      <c r="N2243" s="43">
        <v>6.2287493000000001E-3</v>
      </c>
      <c r="O2243" s="43">
        <v>1.6945708999999999E-4</v>
      </c>
      <c r="P2243" s="43">
        <v>1.3116169E-2</v>
      </c>
      <c r="Q2243" s="43">
        <v>8.7261559999999997E-4</v>
      </c>
      <c r="R2243" s="43">
        <v>4.3430218E-2</v>
      </c>
      <c r="S2243" s="43">
        <v>6.8346522000000002E-3</v>
      </c>
      <c r="U2243" s="77">
        <f t="shared" si="175"/>
        <v>0.3926322413793103</v>
      </c>
    </row>
    <row r="2244" spans="1:21">
      <c r="A2244" s="41" t="s">
        <v>33</v>
      </c>
      <c r="B2244" s="41" t="s">
        <v>3726</v>
      </c>
      <c r="C2244" s="74">
        <f t="shared" si="171"/>
        <v>0.52888994514999998</v>
      </c>
      <c r="D2244" s="74">
        <f t="shared" si="172"/>
        <v>2.4782752620000001E-2</v>
      </c>
      <c r="E2244" s="74">
        <f t="shared" si="173"/>
        <v>0.27123655330000002</v>
      </c>
      <c r="F2244" s="74">
        <f t="shared" si="174"/>
        <v>0.17037868722999999</v>
      </c>
      <c r="G2244" s="75">
        <v>6.2491952000000003E-2</v>
      </c>
      <c r="H2244" s="43">
        <v>5.8553931999999996E-3</v>
      </c>
      <c r="I2244" s="43">
        <v>0.25656836</v>
      </c>
      <c r="J2244" s="43">
        <v>1.1578658E-2</v>
      </c>
      <c r="K2244" s="43">
        <v>3.1640616999999999E-3</v>
      </c>
      <c r="L2244" s="43">
        <v>4.9921972000000002E-4</v>
      </c>
      <c r="M2244" s="43">
        <v>9.5408131999999996E-3</v>
      </c>
      <c r="N2244" s="43">
        <v>8.8128001000000004E-3</v>
      </c>
      <c r="O2244" s="43">
        <v>4.0012673000000001E-4</v>
      </c>
      <c r="P2244" s="43">
        <v>2.453412E-2</v>
      </c>
      <c r="Q2244" s="43">
        <v>1.9386474999999999E-3</v>
      </c>
      <c r="R2244" s="43">
        <v>4.2974762999999999E-2</v>
      </c>
      <c r="S2244" s="43">
        <v>0.10053102999999999</v>
      </c>
      <c r="U2244" s="77">
        <f t="shared" si="175"/>
        <v>0.53872372413793101</v>
      </c>
    </row>
    <row r="2245" spans="1:21">
      <c r="A2245" s="41" t="s">
        <v>33</v>
      </c>
      <c r="B2245" s="41" t="s">
        <v>3727</v>
      </c>
      <c r="C2245" s="74">
        <f t="shared" si="171"/>
        <v>1.7428175246699997</v>
      </c>
      <c r="D2245" s="74">
        <f t="shared" si="172"/>
        <v>0.12822086899999999</v>
      </c>
      <c r="E2245" s="74">
        <f t="shared" si="173"/>
        <v>1.3922404206999999</v>
      </c>
      <c r="F2245" s="74">
        <f t="shared" si="174"/>
        <v>7.6672754970000007E-2</v>
      </c>
      <c r="G2245" s="75">
        <v>0.14568348</v>
      </c>
      <c r="H2245" s="43">
        <v>2.2535097000000001E-3</v>
      </c>
      <c r="I2245" s="43">
        <v>1.3345933999999999</v>
      </c>
      <c r="J2245" s="43">
        <v>1.8013483E-2</v>
      </c>
      <c r="K2245" s="43">
        <v>2.4204818999999998E-3</v>
      </c>
      <c r="L2245" s="43">
        <v>4.3858541000000003E-3</v>
      </c>
      <c r="M2245" s="43">
        <v>0.10340104999999999</v>
      </c>
      <c r="N2245" s="43">
        <v>5.5393510999999999E-2</v>
      </c>
      <c r="O2245" s="43">
        <v>1.7487503E-4</v>
      </c>
      <c r="P2245" s="43">
        <v>4.0259781000000001E-2</v>
      </c>
      <c r="Q2245" s="43">
        <v>7.1876343999999995E-4</v>
      </c>
      <c r="R2245" s="43">
        <v>2.9434976000000002E-2</v>
      </c>
      <c r="S2245" s="43">
        <v>6.0843594999999999E-3</v>
      </c>
      <c r="U2245" s="77">
        <f t="shared" si="175"/>
        <v>1.2558920689655173</v>
      </c>
    </row>
    <row r="2246" spans="1:21">
      <c r="A2246" s="41" t="s">
        <v>33</v>
      </c>
      <c r="B2246" s="41" t="s">
        <v>3728</v>
      </c>
      <c r="C2246" s="74">
        <f t="shared" si="171"/>
        <v>2.64795043731</v>
      </c>
      <c r="D2246" s="74">
        <f t="shared" si="172"/>
        <v>0.19300927400000001</v>
      </c>
      <c r="E2246" s="74">
        <f t="shared" si="173"/>
        <v>2.1503053765</v>
      </c>
      <c r="F2246" s="74">
        <f t="shared" si="174"/>
        <v>9.1672236810000002E-2</v>
      </c>
      <c r="G2246" s="75">
        <v>0.21296355</v>
      </c>
      <c r="H2246" s="43">
        <v>2.9568764999999999E-3</v>
      </c>
      <c r="I2246" s="43">
        <v>2.0369429000000001</v>
      </c>
      <c r="J2246" s="43">
        <v>2.4220189999999999E-2</v>
      </c>
      <c r="K2246" s="43">
        <v>2.7948663000000001E-3</v>
      </c>
      <c r="L2246" s="43">
        <v>6.4773577000000002E-3</v>
      </c>
      <c r="M2246" s="43">
        <v>0.15951686000000001</v>
      </c>
      <c r="N2246" s="43">
        <v>0.11040560000000001</v>
      </c>
      <c r="O2246" s="43">
        <v>1.9110667E-4</v>
      </c>
      <c r="P2246" s="43">
        <v>5.4047985999999999E-2</v>
      </c>
      <c r="Q2246" s="43">
        <v>8.9153984000000001E-4</v>
      </c>
      <c r="R2246" s="43">
        <v>2.9040445000000002E-2</v>
      </c>
      <c r="S2246" s="43">
        <v>7.5011593E-3</v>
      </c>
      <c r="U2246" s="77">
        <f t="shared" si="175"/>
        <v>1.8358926724137929</v>
      </c>
    </row>
    <row r="2247" spans="1:21">
      <c r="A2247" s="41" t="s">
        <v>33</v>
      </c>
      <c r="B2247" s="41" t="s">
        <v>3729</v>
      </c>
      <c r="C2247" s="74">
        <f t="shared" si="171"/>
        <v>0.29073678875999998</v>
      </c>
      <c r="D2247" s="74">
        <f t="shared" si="172"/>
        <v>1.140302648E-2</v>
      </c>
      <c r="E2247" s="74">
        <f t="shared" si="173"/>
        <v>0.1861206031</v>
      </c>
      <c r="F2247" s="74">
        <f t="shared" si="174"/>
        <v>5.5737515180000002E-2</v>
      </c>
      <c r="G2247" s="75">
        <v>3.7475644000000002E-2</v>
      </c>
      <c r="H2247" s="43">
        <v>1.2378527E-3</v>
      </c>
      <c r="I2247" s="43">
        <v>0.18269125</v>
      </c>
      <c r="J2247" s="43">
        <v>5.608488E-3</v>
      </c>
      <c r="K2247" s="43">
        <v>1.8198337000000001E-3</v>
      </c>
      <c r="L2247" s="43">
        <v>3.3667937999999999E-4</v>
      </c>
      <c r="M2247" s="43">
        <v>3.6380254000000002E-3</v>
      </c>
      <c r="N2247" s="43">
        <v>2.1915004E-3</v>
      </c>
      <c r="O2247" s="43">
        <v>1.5594095E-4</v>
      </c>
      <c r="P2247" s="43">
        <v>1.2096134999999999E-2</v>
      </c>
      <c r="Q2247" s="43">
        <v>5.9351553000000002E-4</v>
      </c>
      <c r="R2247" s="43">
        <v>3.6791947999999998E-2</v>
      </c>
      <c r="S2247" s="43">
        <v>6.0999757000000003E-3</v>
      </c>
      <c r="U2247" s="77">
        <f t="shared" si="175"/>
        <v>0.32306589655172413</v>
      </c>
    </row>
    <row r="2248" spans="1:21">
      <c r="A2248" s="41" t="s">
        <v>33</v>
      </c>
      <c r="B2248" s="41" t="s">
        <v>3730</v>
      </c>
      <c r="C2248" s="74">
        <f t="shared" si="171"/>
        <v>2.1335808752000003</v>
      </c>
      <c r="D2248" s="74">
        <f t="shared" si="172"/>
        <v>0.1589676766</v>
      </c>
      <c r="E2248" s="74">
        <f t="shared" si="173"/>
        <v>1.7167024969</v>
      </c>
      <c r="F2248" s="74">
        <f t="shared" si="174"/>
        <v>8.7645741699999988E-2</v>
      </c>
      <c r="G2248" s="75">
        <v>0.17026495999999999</v>
      </c>
      <c r="H2248" s="43">
        <v>2.1619819000000002E-3</v>
      </c>
      <c r="I2248" s="43">
        <v>1.6418619999999999</v>
      </c>
      <c r="J2248" s="43">
        <v>2.0387025999999999E-2</v>
      </c>
      <c r="K2248" s="43">
        <v>2.2292795E-3</v>
      </c>
      <c r="L2248" s="43">
        <v>5.3527310999999999E-3</v>
      </c>
      <c r="M2248" s="43">
        <v>0.13099864</v>
      </c>
      <c r="N2248" s="43">
        <v>7.2678514999999999E-2</v>
      </c>
      <c r="O2248" s="43">
        <v>1.6161056999999999E-4</v>
      </c>
      <c r="P2248" s="43">
        <v>4.5709507000000003E-2</v>
      </c>
      <c r="Q2248" s="43">
        <v>5.7742993000000004E-4</v>
      </c>
      <c r="R2248" s="43">
        <v>3.6479969000000001E-2</v>
      </c>
      <c r="S2248" s="43">
        <v>4.7172252000000003E-3</v>
      </c>
      <c r="U2248" s="77">
        <f t="shared" si="175"/>
        <v>1.4678013793103446</v>
      </c>
    </row>
    <row r="2249" spans="1:21">
      <c r="A2249" s="41" t="s">
        <v>33</v>
      </c>
      <c r="B2249" s="41" t="s">
        <v>3731</v>
      </c>
      <c r="C2249" s="74">
        <f t="shared" si="171"/>
        <v>0.96228338918899992</v>
      </c>
      <c r="D2249" s="74">
        <f t="shared" si="172"/>
        <v>1.1443128909999999E-2</v>
      </c>
      <c r="E2249" s="74">
        <f t="shared" si="173"/>
        <v>0.486910705</v>
      </c>
      <c r="F2249" s="74">
        <f t="shared" si="174"/>
        <v>0.40519731927899999</v>
      </c>
      <c r="G2249" s="75">
        <v>5.8732236E-2</v>
      </c>
      <c r="H2249" s="43">
        <v>1.765041E-3</v>
      </c>
      <c r="I2249" s="43">
        <v>0.406254</v>
      </c>
      <c r="J2249" s="43">
        <v>3.2330852999999998E-3</v>
      </c>
      <c r="K2249" s="43">
        <v>1.1206409000000001E-3</v>
      </c>
      <c r="L2249" s="43">
        <v>4.1102020999999998E-4</v>
      </c>
      <c r="M2249" s="43">
        <v>6.6783824999999998E-3</v>
      </c>
      <c r="N2249" s="43">
        <v>7.8891664E-2</v>
      </c>
      <c r="O2249" s="43">
        <v>8.5359178999999997E-5</v>
      </c>
      <c r="P2249" s="43">
        <v>5.8944026999999998E-3</v>
      </c>
      <c r="Q2249" s="43">
        <v>1.2661674E-3</v>
      </c>
      <c r="R2249" s="43">
        <v>1.522271E-2</v>
      </c>
      <c r="S2249" s="43">
        <v>0.38272867999999999</v>
      </c>
      <c r="U2249" s="77">
        <f t="shared" si="175"/>
        <v>0.50631237931034478</v>
      </c>
    </row>
    <row r="2250" spans="1:21">
      <c r="A2250" s="41" t="s">
        <v>33</v>
      </c>
      <c r="B2250" s="41" t="s">
        <v>3732</v>
      </c>
      <c r="C2250" s="74">
        <f t="shared" ref="C2250:C2313" si="176">D2250+E2250+F2250+G2250</f>
        <v>1.3354887149800001</v>
      </c>
      <c r="D2250" s="74">
        <f t="shared" ref="D2250:D2313" si="177">J2250+K2250+L2250+M2250</f>
        <v>2.6597353920000004E-2</v>
      </c>
      <c r="E2250" s="74">
        <f t="shared" ref="E2250:E2313" si="178">H2250+I2250+N2250</f>
        <v>0.46890905630000002</v>
      </c>
      <c r="F2250" s="74">
        <f t="shared" ref="F2250:F2313" si="179">O2250+IF(P2250="x",0,P2250)+IF(Q2250="x",0,Q2250)+IF(R2250="x",0,R2250)+S2250</f>
        <v>0.76293636076000004</v>
      </c>
      <c r="G2250" s="75">
        <v>7.7045944000000005E-2</v>
      </c>
      <c r="H2250" s="43">
        <v>8.1960863000000005E-3</v>
      </c>
      <c r="I2250" s="43">
        <v>0.28823130000000002</v>
      </c>
      <c r="J2250" s="43">
        <v>1.2877110000000001E-2</v>
      </c>
      <c r="K2250" s="43">
        <v>3.7754171000000001E-3</v>
      </c>
      <c r="L2250" s="43">
        <v>3.3454372000000002E-4</v>
      </c>
      <c r="M2250" s="43">
        <v>9.6102831000000003E-3</v>
      </c>
      <c r="N2250" s="43">
        <v>0.17248167</v>
      </c>
      <c r="O2250" s="43">
        <v>4.1998816E-4</v>
      </c>
      <c r="P2250" s="43">
        <v>2.6489183999999999E-2</v>
      </c>
      <c r="Q2250" s="43">
        <v>3.9640346000000002E-3</v>
      </c>
      <c r="R2250" s="43">
        <v>1.3761234000000001E-2</v>
      </c>
      <c r="S2250" s="43">
        <v>0.71830192000000004</v>
      </c>
      <c r="U2250" s="77">
        <f t="shared" si="175"/>
        <v>0.66418917241379316</v>
      </c>
    </row>
    <row r="2251" spans="1:21">
      <c r="A2251" s="41" t="s">
        <v>33</v>
      </c>
      <c r="B2251" s="41" t="s">
        <v>3733</v>
      </c>
      <c r="C2251" s="74">
        <f t="shared" si="176"/>
        <v>1.2116963513800001</v>
      </c>
      <c r="D2251" s="74">
        <f t="shared" si="177"/>
        <v>1.7034563790000002E-2</v>
      </c>
      <c r="E2251" s="74">
        <f t="shared" si="178"/>
        <v>0.65961429839999997</v>
      </c>
      <c r="F2251" s="74">
        <f t="shared" si="179"/>
        <v>0.46740706819</v>
      </c>
      <c r="G2251" s="75">
        <v>6.7640421000000006E-2</v>
      </c>
      <c r="H2251" s="43">
        <v>2.6974484E-3</v>
      </c>
      <c r="I2251" s="43">
        <v>0.38774449</v>
      </c>
      <c r="J2251" s="43">
        <v>7.6105994999999997E-3</v>
      </c>
      <c r="K2251" s="43">
        <v>2.3370657E-3</v>
      </c>
      <c r="L2251" s="43">
        <v>4.6641678999999998E-4</v>
      </c>
      <c r="M2251" s="43">
        <v>6.6204818000000004E-3</v>
      </c>
      <c r="N2251" s="43">
        <v>0.26917236</v>
      </c>
      <c r="O2251" s="43">
        <v>1.9525888999999999E-4</v>
      </c>
      <c r="P2251" s="43">
        <v>1.6085233000000001E-2</v>
      </c>
      <c r="Q2251" s="43">
        <v>1.4911033E-3</v>
      </c>
      <c r="R2251" s="43">
        <v>1.8024623E-2</v>
      </c>
      <c r="S2251" s="43">
        <v>0.43161084999999999</v>
      </c>
      <c r="U2251" s="77">
        <f t="shared" si="175"/>
        <v>0.58310707758620695</v>
      </c>
    </row>
    <row r="2252" spans="1:21">
      <c r="A2252" s="41" t="s">
        <v>33</v>
      </c>
      <c r="B2252" s="41" t="s">
        <v>3734</v>
      </c>
      <c r="C2252" s="74">
        <f t="shared" si="176"/>
        <v>1.0416290584599999</v>
      </c>
      <c r="D2252" s="74">
        <f t="shared" si="177"/>
        <v>1.3715100800000001E-2</v>
      </c>
      <c r="E2252" s="74">
        <f t="shared" si="178"/>
        <v>0.48836722909999997</v>
      </c>
      <c r="F2252" s="74">
        <f t="shared" si="179"/>
        <v>0.47180600156000002</v>
      </c>
      <c r="G2252" s="75">
        <v>6.7740727000000001E-2</v>
      </c>
      <c r="H2252" s="43">
        <v>2.6772291000000002E-3</v>
      </c>
      <c r="I2252" s="43">
        <v>0.44548538999999998</v>
      </c>
      <c r="J2252" s="43">
        <v>4.6257957000000001E-3</v>
      </c>
      <c r="K2252" s="43">
        <v>1.4840711E-3</v>
      </c>
      <c r="L2252" s="43">
        <v>3.6659799999999999E-4</v>
      </c>
      <c r="M2252" s="43">
        <v>7.2386359999999997E-3</v>
      </c>
      <c r="N2252" s="43">
        <v>4.0204610000000002E-2</v>
      </c>
      <c r="O2252" s="43">
        <v>1.3541106E-4</v>
      </c>
      <c r="P2252" s="43">
        <v>8.8234912999999998E-3</v>
      </c>
      <c r="Q2252" s="43">
        <v>1.6381642E-3</v>
      </c>
      <c r="R2252" s="43">
        <v>1.6489475E-2</v>
      </c>
      <c r="S2252" s="43">
        <v>0.44471946000000001</v>
      </c>
      <c r="U2252" s="77">
        <f t="shared" si="175"/>
        <v>0.58397178448275855</v>
      </c>
    </row>
    <row r="2253" spans="1:21">
      <c r="A2253" s="41" t="s">
        <v>33</v>
      </c>
      <c r="B2253" s="41" t="s">
        <v>3735</v>
      </c>
      <c r="C2253" s="74">
        <f t="shared" si="176"/>
        <v>1.2265240173499998</v>
      </c>
      <c r="D2253" s="74">
        <f t="shared" si="177"/>
        <v>1.0020227560000001E-2</v>
      </c>
      <c r="E2253" s="74">
        <f t="shared" si="178"/>
        <v>0.59258131079999998</v>
      </c>
      <c r="F2253" s="74">
        <f t="shared" si="179"/>
        <v>0.56685298398999995</v>
      </c>
      <c r="G2253" s="75">
        <v>5.7069494999999998E-2</v>
      </c>
      <c r="H2253" s="43">
        <v>3.0468907999999999E-3</v>
      </c>
      <c r="I2253" s="43">
        <v>0.37214916999999997</v>
      </c>
      <c r="J2253" s="43">
        <v>3.4821626999999998E-3</v>
      </c>
      <c r="K2253" s="43">
        <v>1.1568536E-3</v>
      </c>
      <c r="L2253" s="43">
        <v>2.5045645999999998E-4</v>
      </c>
      <c r="M2253" s="43">
        <v>5.1307547999999998E-3</v>
      </c>
      <c r="N2253" s="43">
        <v>0.21738525</v>
      </c>
      <c r="O2253" s="43">
        <v>1.2356528999999999E-4</v>
      </c>
      <c r="P2253" s="43">
        <v>6.0976727E-3</v>
      </c>
      <c r="Q2253" s="43">
        <v>1.8686729999999999E-3</v>
      </c>
      <c r="R2253" s="43">
        <v>1.5023283E-2</v>
      </c>
      <c r="S2253" s="43">
        <v>0.54373978999999995</v>
      </c>
      <c r="U2253" s="77">
        <f t="shared" si="175"/>
        <v>0.49197840517241376</v>
      </c>
    </row>
    <row r="2254" spans="1:21">
      <c r="A2254" s="41" t="s">
        <v>33</v>
      </c>
      <c r="B2254" s="41" t="s">
        <v>3736</v>
      </c>
      <c r="C2254" s="74">
        <f t="shared" si="176"/>
        <v>1.4035970289899999</v>
      </c>
      <c r="D2254" s="74">
        <f t="shared" si="177"/>
        <v>1.5027114809999999E-2</v>
      </c>
      <c r="E2254" s="74">
        <f t="shared" si="178"/>
        <v>0.86243676459999996</v>
      </c>
      <c r="F2254" s="74">
        <f t="shared" si="179"/>
        <v>0.46165853258</v>
      </c>
      <c r="G2254" s="75">
        <v>6.4474616999999998E-2</v>
      </c>
      <c r="H2254" s="43">
        <v>4.5917246000000004E-3</v>
      </c>
      <c r="I2254" s="43">
        <v>0.38583529999999999</v>
      </c>
      <c r="J2254" s="43">
        <v>4.804053E-3</v>
      </c>
      <c r="K2254" s="43">
        <v>1.5381323000000001E-3</v>
      </c>
      <c r="L2254" s="43">
        <v>3.8604120999999997E-4</v>
      </c>
      <c r="M2254" s="43">
        <v>8.2988882999999996E-3</v>
      </c>
      <c r="N2254" s="43">
        <v>0.47200974000000001</v>
      </c>
      <c r="O2254" s="43">
        <v>1.8463618E-4</v>
      </c>
      <c r="P2254" s="43">
        <v>8.4197863000000008E-3</v>
      </c>
      <c r="Q2254" s="43">
        <v>2.4648931000000002E-3</v>
      </c>
      <c r="R2254" s="43">
        <v>1.4591117000000001E-2</v>
      </c>
      <c r="S2254" s="43">
        <v>0.4359981</v>
      </c>
      <c r="U2254" s="77">
        <f t="shared" si="175"/>
        <v>0.55581566379310343</v>
      </c>
    </row>
    <row r="2255" spans="1:21">
      <c r="A2255" s="41" t="s">
        <v>33</v>
      </c>
      <c r="B2255" s="41" t="s">
        <v>3737</v>
      </c>
      <c r="C2255" s="74">
        <f t="shared" si="176"/>
        <v>0.61233102221000002</v>
      </c>
      <c r="D2255" s="74">
        <f t="shared" si="177"/>
        <v>1.9488790249999999E-2</v>
      </c>
      <c r="E2255" s="74">
        <f t="shared" si="178"/>
        <v>0.23194652540000002</v>
      </c>
      <c r="F2255" s="74">
        <f t="shared" si="179"/>
        <v>0.29957694456</v>
      </c>
      <c r="G2255" s="75">
        <v>6.1318761999999999E-2</v>
      </c>
      <c r="H2255" s="43">
        <v>3.6514923999999998E-3</v>
      </c>
      <c r="I2255" s="43">
        <v>0.18719361000000001</v>
      </c>
      <c r="J2255" s="43">
        <v>9.8604751000000001E-3</v>
      </c>
      <c r="K2255" s="43">
        <v>3.5654422999999999E-3</v>
      </c>
      <c r="L2255" s="43">
        <v>5.8204394999999997E-4</v>
      </c>
      <c r="M2255" s="43">
        <v>5.4808289E-3</v>
      </c>
      <c r="N2255" s="43">
        <v>4.1101422999999998E-2</v>
      </c>
      <c r="O2255" s="43">
        <v>2.6041775999999998E-4</v>
      </c>
      <c r="P2255" s="43">
        <v>2.0413480000000001E-2</v>
      </c>
      <c r="Q2255" s="43">
        <v>2.7722618000000001E-3</v>
      </c>
      <c r="R2255" s="43">
        <v>5.9991904999999998E-2</v>
      </c>
      <c r="S2255" s="43">
        <v>0.21613888000000001</v>
      </c>
      <c r="U2255" s="77">
        <f t="shared" si="175"/>
        <v>0.52861001724137924</v>
      </c>
    </row>
    <row r="2256" spans="1:21">
      <c r="A2256" s="41" t="s">
        <v>33</v>
      </c>
      <c r="B2256" s="41" t="s">
        <v>3738</v>
      </c>
      <c r="C2256" s="74">
        <f t="shared" si="176"/>
        <v>0.38419916345999999</v>
      </c>
      <c r="D2256" s="74">
        <f t="shared" si="177"/>
        <v>1.5619952599999999E-2</v>
      </c>
      <c r="E2256" s="74">
        <f t="shared" si="178"/>
        <v>0.25532346359999997</v>
      </c>
      <c r="F2256" s="74">
        <f t="shared" si="179"/>
        <v>6.6826899260000003E-2</v>
      </c>
      <c r="G2256" s="75">
        <v>4.6428848000000002E-2</v>
      </c>
      <c r="H2256" s="43">
        <v>2.3002066000000002E-3</v>
      </c>
      <c r="I2256" s="43">
        <v>0.19434884999999999</v>
      </c>
      <c r="J2256" s="43">
        <v>6.6962300000000001E-3</v>
      </c>
      <c r="K2256" s="43">
        <v>2.3094973999999999E-3</v>
      </c>
      <c r="L2256" s="43">
        <v>3.5663589999999998E-4</v>
      </c>
      <c r="M2256" s="43">
        <v>6.2575892999999997E-3</v>
      </c>
      <c r="N2256" s="43">
        <v>5.8674406999999998E-2</v>
      </c>
      <c r="O2256" s="43">
        <v>1.6324186000000001E-4</v>
      </c>
      <c r="P2256" s="43">
        <v>1.4096320000000001E-2</v>
      </c>
      <c r="Q2256" s="43">
        <v>1.8115674E-3</v>
      </c>
      <c r="R2256" s="43">
        <v>3.7750657E-2</v>
      </c>
      <c r="S2256" s="43">
        <v>1.3005113E-2</v>
      </c>
      <c r="U2256" s="77">
        <f t="shared" si="175"/>
        <v>0.40024868965517241</v>
      </c>
    </row>
    <row r="2257" spans="1:21">
      <c r="A2257" s="41" t="s">
        <v>33</v>
      </c>
      <c r="B2257" s="41" t="s">
        <v>3739</v>
      </c>
      <c r="C2257" s="74">
        <f t="shared" si="176"/>
        <v>0.35741865229000003</v>
      </c>
      <c r="D2257" s="74">
        <f t="shared" si="177"/>
        <v>1.5294307650000002E-2</v>
      </c>
      <c r="E2257" s="74">
        <f t="shared" si="178"/>
        <v>0.22155776250000001</v>
      </c>
      <c r="F2257" s="74">
        <f t="shared" si="179"/>
        <v>7.2609919140000007E-2</v>
      </c>
      <c r="G2257" s="75">
        <v>4.7956662999999997E-2</v>
      </c>
      <c r="H2257" s="43">
        <v>2.5060375000000002E-3</v>
      </c>
      <c r="I2257" s="43">
        <v>0.17936531999999999</v>
      </c>
      <c r="J2257" s="43">
        <v>7.2876089E-3</v>
      </c>
      <c r="K2257" s="43">
        <v>2.550124E-3</v>
      </c>
      <c r="L2257" s="43">
        <v>3.2273965000000001E-4</v>
      </c>
      <c r="M2257" s="43">
        <v>5.1338351000000003E-3</v>
      </c>
      <c r="N2257" s="43">
        <v>3.9686405000000001E-2</v>
      </c>
      <c r="O2257" s="43">
        <v>1.8377954E-4</v>
      </c>
      <c r="P2257" s="43">
        <v>1.5343971E-2</v>
      </c>
      <c r="Q2257" s="43">
        <v>1.9091836E-3</v>
      </c>
      <c r="R2257" s="43">
        <v>4.0213115000000001E-2</v>
      </c>
      <c r="S2257" s="43">
        <v>1.495987E-2</v>
      </c>
      <c r="U2257" s="77">
        <f t="shared" si="175"/>
        <v>0.4134195086206896</v>
      </c>
    </row>
    <row r="2258" spans="1:21">
      <c r="A2258" s="41" t="s">
        <v>33</v>
      </c>
      <c r="B2258" s="41" t="s">
        <v>3740</v>
      </c>
      <c r="C2258" s="74">
        <f t="shared" si="176"/>
        <v>0.33570785388000002</v>
      </c>
      <c r="D2258" s="74">
        <f t="shared" si="177"/>
        <v>1.456939128E-2</v>
      </c>
      <c r="E2258" s="74">
        <f t="shared" si="178"/>
        <v>0.1985779151</v>
      </c>
      <c r="F2258" s="74">
        <f t="shared" si="179"/>
        <v>7.3381485499999996E-2</v>
      </c>
      <c r="G2258" s="75">
        <v>4.9179062000000003E-2</v>
      </c>
      <c r="H2258" s="43">
        <v>2.6647031000000001E-3</v>
      </c>
      <c r="I2258" s="43">
        <v>0.17245919000000001</v>
      </c>
      <c r="J2258" s="43">
        <v>7.4241734999999998E-3</v>
      </c>
      <c r="K2258" s="43">
        <v>2.6398534999999999E-3</v>
      </c>
      <c r="L2258" s="43">
        <v>3.1938377999999999E-4</v>
      </c>
      <c r="M2258" s="43">
        <v>4.1859805000000003E-3</v>
      </c>
      <c r="N2258" s="43">
        <v>2.3454022000000001E-2</v>
      </c>
      <c r="O2258" s="43">
        <v>1.8837239999999999E-4</v>
      </c>
      <c r="P2258" s="43">
        <v>1.5536329E-2</v>
      </c>
      <c r="Q2258" s="43">
        <v>2.0839201E-3</v>
      </c>
      <c r="R2258" s="43">
        <v>4.0915543999999998E-2</v>
      </c>
      <c r="S2258" s="43">
        <v>1.465732E-2</v>
      </c>
      <c r="U2258" s="77">
        <f t="shared" ref="U2258:U2321" si="180">G2258/0.116</f>
        <v>0.42395743103448275</v>
      </c>
    </row>
    <row r="2259" spans="1:21">
      <c r="A2259" s="41" t="s">
        <v>33</v>
      </c>
      <c r="B2259" s="41" t="s">
        <v>3741</v>
      </c>
      <c r="C2259" s="74">
        <f t="shared" si="176"/>
        <v>0.56199331737999991</v>
      </c>
      <c r="D2259" s="74">
        <f t="shared" si="177"/>
        <v>2.9402295240000001E-2</v>
      </c>
      <c r="E2259" s="74">
        <f t="shared" si="178"/>
        <v>0.24043251989999997</v>
      </c>
      <c r="F2259" s="74">
        <f t="shared" si="179"/>
        <v>0.20631641124</v>
      </c>
      <c r="G2259" s="75">
        <v>8.5842090999999995E-2</v>
      </c>
      <c r="H2259" s="43">
        <v>6.0303859E-3</v>
      </c>
      <c r="I2259" s="43">
        <v>0.19048023</v>
      </c>
      <c r="J2259" s="43">
        <v>1.926686E-2</v>
      </c>
      <c r="K2259" s="43">
        <v>6.1411722000000004E-3</v>
      </c>
      <c r="L2259" s="43">
        <v>3.7292434000000001E-4</v>
      </c>
      <c r="M2259" s="43">
        <v>3.6213386999999998E-3</v>
      </c>
      <c r="N2259" s="43">
        <v>4.3921903999999998E-2</v>
      </c>
      <c r="O2259" s="43">
        <v>4.9722774000000001E-4</v>
      </c>
      <c r="P2259" s="43">
        <v>4.2365106E-2</v>
      </c>
      <c r="Q2259" s="43">
        <v>3.7706735000000002E-3</v>
      </c>
      <c r="R2259" s="43">
        <v>6.4362520000000006E-2</v>
      </c>
      <c r="S2259" s="43">
        <v>9.5320883999999995E-2</v>
      </c>
      <c r="U2259" s="77">
        <f t="shared" si="180"/>
        <v>0.74001802586206888</v>
      </c>
    </row>
    <row r="2260" spans="1:21">
      <c r="A2260" s="41" t="s">
        <v>33</v>
      </c>
      <c r="B2260" s="41" t="s">
        <v>3742</v>
      </c>
      <c r="C2260" s="74">
        <f t="shared" si="176"/>
        <v>0.46518100447999999</v>
      </c>
      <c r="D2260" s="74">
        <f t="shared" si="177"/>
        <v>2.2257523500000001E-2</v>
      </c>
      <c r="E2260" s="74">
        <f t="shared" si="178"/>
        <v>0.28191468950000004</v>
      </c>
      <c r="F2260" s="74">
        <f t="shared" si="179"/>
        <v>9.445161648E-2</v>
      </c>
      <c r="G2260" s="75">
        <v>6.6557174999999996E-2</v>
      </c>
      <c r="H2260" s="43">
        <v>3.5970255E-3</v>
      </c>
      <c r="I2260" s="43">
        <v>0.2484267</v>
      </c>
      <c r="J2260" s="43">
        <v>9.4568211999999999E-3</v>
      </c>
      <c r="K2260" s="43">
        <v>3.4237740000000001E-3</v>
      </c>
      <c r="L2260" s="43">
        <v>7.6217280000000004E-4</v>
      </c>
      <c r="M2260" s="43">
        <v>8.6147554999999997E-3</v>
      </c>
      <c r="N2260" s="43">
        <v>2.9890963999999999E-2</v>
      </c>
      <c r="O2260" s="43">
        <v>2.4410868000000001E-4</v>
      </c>
      <c r="P2260" s="43">
        <v>1.9405103E-2</v>
      </c>
      <c r="Q2260" s="43">
        <v>2.6443498000000001E-3</v>
      </c>
      <c r="R2260" s="43">
        <v>5.2317856000000003E-2</v>
      </c>
      <c r="S2260" s="43">
        <v>1.9840198999999999E-2</v>
      </c>
      <c r="U2260" s="77">
        <f t="shared" si="180"/>
        <v>0.57376874999999994</v>
      </c>
    </row>
    <row r="2261" spans="1:21">
      <c r="A2261" s="41" t="s">
        <v>33</v>
      </c>
      <c r="B2261" s="41" t="s">
        <v>3743</v>
      </c>
      <c r="C2261" s="74">
        <f t="shared" si="176"/>
        <v>0.80225435633999997</v>
      </c>
      <c r="D2261" s="74">
        <f t="shared" si="177"/>
        <v>2.110637986E-2</v>
      </c>
      <c r="E2261" s="74">
        <f t="shared" si="178"/>
        <v>0.56265018219999996</v>
      </c>
      <c r="F2261" s="74">
        <f t="shared" si="179"/>
        <v>0.15259838228</v>
      </c>
      <c r="G2261" s="75">
        <v>6.5899412000000004E-2</v>
      </c>
      <c r="H2261" s="43">
        <v>4.8801922000000003E-3</v>
      </c>
      <c r="I2261" s="43">
        <v>0.16698605999999999</v>
      </c>
      <c r="J2261" s="43">
        <v>1.1517741999999999E-2</v>
      </c>
      <c r="K2261" s="43">
        <v>4.1545868000000003E-3</v>
      </c>
      <c r="L2261" s="43">
        <v>3.7093366000000001E-4</v>
      </c>
      <c r="M2261" s="43">
        <v>5.0631173999999999E-3</v>
      </c>
      <c r="N2261" s="43">
        <v>0.39078393</v>
      </c>
      <c r="O2261" s="43">
        <v>2.9943067999999999E-4</v>
      </c>
      <c r="P2261" s="43">
        <v>2.3772254999999999E-2</v>
      </c>
      <c r="Q2261" s="43">
        <v>4.0124256000000002E-3</v>
      </c>
      <c r="R2261" s="43">
        <v>6.5102831E-2</v>
      </c>
      <c r="S2261" s="43">
        <v>5.9411440000000003E-2</v>
      </c>
      <c r="U2261" s="77">
        <f t="shared" si="180"/>
        <v>0.56809837931034479</v>
      </c>
    </row>
    <row r="2262" spans="1:21">
      <c r="A2262" s="41" t="s">
        <v>33</v>
      </c>
      <c r="B2262" s="41" t="s">
        <v>3744</v>
      </c>
      <c r="C2262" s="74">
        <f t="shared" si="176"/>
        <v>1.3208503432800001</v>
      </c>
      <c r="D2262" s="74">
        <f t="shared" si="177"/>
        <v>7.2045654099999995E-2</v>
      </c>
      <c r="E2262" s="74">
        <f t="shared" si="178"/>
        <v>0.99630872310000007</v>
      </c>
      <c r="F2262" s="74">
        <f t="shared" si="179"/>
        <v>0.12757213608000001</v>
      </c>
      <c r="G2262" s="75">
        <v>0.12492383</v>
      </c>
      <c r="H2262" s="43">
        <v>5.5392230999999998E-3</v>
      </c>
      <c r="I2262" s="43">
        <v>0.84998766000000003</v>
      </c>
      <c r="J2262" s="43">
        <v>1.6105845000000001E-2</v>
      </c>
      <c r="K2262" s="43">
        <v>4.4165363000000001E-3</v>
      </c>
      <c r="L2262" s="43">
        <v>1.2965648000000001E-3</v>
      </c>
      <c r="M2262" s="43">
        <v>5.0226708000000002E-2</v>
      </c>
      <c r="N2262" s="43">
        <v>0.14078183999999999</v>
      </c>
      <c r="O2262" s="43">
        <v>3.3528988000000002E-4</v>
      </c>
      <c r="P2262" s="43">
        <v>3.3960075999999999E-2</v>
      </c>
      <c r="Q2262" s="43">
        <v>4.5124413000000004E-3</v>
      </c>
      <c r="R2262" s="43">
        <v>7.8901517000000004E-2</v>
      </c>
      <c r="S2262" s="43">
        <v>9.8628119000000007E-3</v>
      </c>
      <c r="U2262" s="77">
        <f t="shared" si="180"/>
        <v>1.0769295689655172</v>
      </c>
    </row>
    <row r="2263" spans="1:21">
      <c r="A2263" s="41" t="s">
        <v>33</v>
      </c>
      <c r="B2263" s="41" t="s">
        <v>3745</v>
      </c>
      <c r="C2263" s="74">
        <f t="shared" si="176"/>
        <v>0.48977258828999998</v>
      </c>
      <c r="D2263" s="74">
        <f t="shared" si="177"/>
        <v>2.309289912E-2</v>
      </c>
      <c r="E2263" s="74">
        <f t="shared" si="178"/>
        <v>0.31998988540000001</v>
      </c>
      <c r="F2263" s="74">
        <f t="shared" si="179"/>
        <v>8.4031208770000004E-2</v>
      </c>
      <c r="G2263" s="75">
        <v>6.2658594999999997E-2</v>
      </c>
      <c r="H2263" s="43">
        <v>3.1591444000000002E-3</v>
      </c>
      <c r="I2263" s="43">
        <v>0.27142302000000001</v>
      </c>
      <c r="J2263" s="43">
        <v>8.8180337999999997E-3</v>
      </c>
      <c r="K2263" s="43">
        <v>2.9708366999999999E-3</v>
      </c>
      <c r="L2263" s="43">
        <v>6.1903162000000005E-4</v>
      </c>
      <c r="M2263" s="43">
        <v>1.0684997E-2</v>
      </c>
      <c r="N2263" s="43">
        <v>4.5407720999999998E-2</v>
      </c>
      <c r="O2263" s="43">
        <v>2.1542967000000001E-4</v>
      </c>
      <c r="P2263" s="43">
        <v>1.8367762999999999E-2</v>
      </c>
      <c r="Q2263" s="43">
        <v>2.3089511000000001E-3</v>
      </c>
      <c r="R2263" s="43">
        <v>4.4154678000000003E-2</v>
      </c>
      <c r="S2263" s="43">
        <v>1.8984386999999998E-2</v>
      </c>
      <c r="U2263" s="77">
        <f t="shared" si="180"/>
        <v>0.54016030172413787</v>
      </c>
    </row>
    <row r="2264" spans="1:21">
      <c r="A2264" s="41" t="s">
        <v>33</v>
      </c>
      <c r="B2264" s="41" t="s">
        <v>3746</v>
      </c>
      <c r="C2264" s="74">
        <f t="shared" si="176"/>
        <v>0.58960350608000001</v>
      </c>
      <c r="D2264" s="74">
        <f t="shared" si="177"/>
        <v>1.6169428739999998E-2</v>
      </c>
      <c r="E2264" s="74">
        <f t="shared" si="178"/>
        <v>0.45082102029999993</v>
      </c>
      <c r="F2264" s="74">
        <f t="shared" si="179"/>
        <v>7.4625650040000005E-2</v>
      </c>
      <c r="G2264" s="75">
        <v>4.7987407000000003E-2</v>
      </c>
      <c r="H2264" s="43">
        <v>2.4659003000000001E-3</v>
      </c>
      <c r="I2264" s="43">
        <v>0.18647865999999999</v>
      </c>
      <c r="J2264" s="43">
        <v>7.3781790999999999E-3</v>
      </c>
      <c r="K2264" s="43">
        <v>2.5304374000000001E-3</v>
      </c>
      <c r="L2264" s="43">
        <v>3.0711684000000002E-4</v>
      </c>
      <c r="M2264" s="43">
        <v>5.9536954000000003E-3</v>
      </c>
      <c r="N2264" s="43">
        <v>0.26187645999999998</v>
      </c>
      <c r="O2264" s="43">
        <v>1.8649823999999999E-4</v>
      </c>
      <c r="P2264" s="43">
        <v>1.5646506000000001E-2</v>
      </c>
      <c r="Q2264" s="43">
        <v>1.8760967999999999E-3</v>
      </c>
      <c r="R2264" s="43">
        <v>4.2510353000000001E-2</v>
      </c>
      <c r="S2264" s="43">
        <v>1.4406196E-2</v>
      </c>
      <c r="U2264" s="77">
        <f t="shared" si="180"/>
        <v>0.41368454310344827</v>
      </c>
    </row>
    <row r="2265" spans="1:21">
      <c r="A2265" s="41" t="s">
        <v>33</v>
      </c>
      <c r="B2265" s="41" t="s">
        <v>3747</v>
      </c>
      <c r="C2265" s="74">
        <f t="shared" si="176"/>
        <v>0.37082598399</v>
      </c>
      <c r="D2265" s="74">
        <f t="shared" si="177"/>
        <v>1.6728871360000001E-2</v>
      </c>
      <c r="E2265" s="74">
        <f t="shared" si="178"/>
        <v>0.20057266139999999</v>
      </c>
      <c r="F2265" s="74">
        <f t="shared" si="179"/>
        <v>9.8085335230000001E-2</v>
      </c>
      <c r="G2265" s="75">
        <v>5.5439115999999997E-2</v>
      </c>
      <c r="H2265" s="43">
        <v>3.2761283999999998E-3</v>
      </c>
      <c r="I2265" s="43">
        <v>0.16876126</v>
      </c>
      <c r="J2265" s="43">
        <v>9.0204198999999999E-3</v>
      </c>
      <c r="K2265" s="43">
        <v>3.2309451999999999E-3</v>
      </c>
      <c r="L2265" s="43">
        <v>4.2539116000000002E-4</v>
      </c>
      <c r="M2265" s="43">
        <v>4.0521150999999998E-3</v>
      </c>
      <c r="N2265" s="43">
        <v>2.8535273E-2</v>
      </c>
      <c r="O2265" s="43">
        <v>2.3594733000000001E-4</v>
      </c>
      <c r="P2265" s="43">
        <v>1.8858137000000001E-2</v>
      </c>
      <c r="Q2265" s="43">
        <v>2.4949658999999999E-3</v>
      </c>
      <c r="R2265" s="43">
        <v>5.1372239E-2</v>
      </c>
      <c r="S2265" s="43">
        <v>2.5124046000000001E-2</v>
      </c>
      <c r="U2265" s="77">
        <f t="shared" si="180"/>
        <v>0.47792341379310338</v>
      </c>
    </row>
    <row r="2266" spans="1:21">
      <c r="A2266" s="41" t="s">
        <v>33</v>
      </c>
      <c r="B2266" s="41" t="s">
        <v>3748</v>
      </c>
      <c r="C2266" s="74">
        <f t="shared" si="176"/>
        <v>0.67825918366000004</v>
      </c>
      <c r="D2266" s="74">
        <f t="shared" si="177"/>
        <v>2.0724830070000002E-2</v>
      </c>
      <c r="E2266" s="74">
        <f t="shared" si="178"/>
        <v>0.33121096979999998</v>
      </c>
      <c r="F2266" s="74">
        <f t="shared" si="179"/>
        <v>0.25743815379000001</v>
      </c>
      <c r="G2266" s="75">
        <v>6.8885230000000006E-2</v>
      </c>
      <c r="H2266" s="43">
        <v>5.5653997999999998E-3</v>
      </c>
      <c r="I2266" s="43">
        <v>0.16943892999999999</v>
      </c>
      <c r="J2266" s="43">
        <v>1.2307079E-2</v>
      </c>
      <c r="K2266" s="43">
        <v>4.3213946999999999E-3</v>
      </c>
      <c r="L2266" s="43">
        <v>3.8606897000000002E-4</v>
      </c>
      <c r="M2266" s="43">
        <v>3.7102874000000002E-3</v>
      </c>
      <c r="N2266" s="43">
        <v>0.15620664000000001</v>
      </c>
      <c r="O2266" s="43">
        <v>3.3818469000000001E-4</v>
      </c>
      <c r="P2266" s="43">
        <v>2.5404935999999999E-2</v>
      </c>
      <c r="Q2266" s="43">
        <v>4.1803550999999998E-3</v>
      </c>
      <c r="R2266" s="43">
        <v>6.6528578000000005E-2</v>
      </c>
      <c r="S2266" s="43">
        <v>0.16098609999999999</v>
      </c>
      <c r="U2266" s="77">
        <f t="shared" si="180"/>
        <v>0.59383818965517243</v>
      </c>
    </row>
    <row r="2267" spans="1:21">
      <c r="A2267" s="41" t="s">
        <v>33</v>
      </c>
      <c r="B2267" s="41" t="s">
        <v>3749</v>
      </c>
      <c r="C2267" s="74">
        <f t="shared" si="176"/>
        <v>0.75853508091999988</v>
      </c>
      <c r="D2267" s="74">
        <f t="shared" si="177"/>
        <v>3.0138169139999997E-2</v>
      </c>
      <c r="E2267" s="74">
        <f t="shared" si="178"/>
        <v>0.52931142229999995</v>
      </c>
      <c r="F2267" s="74">
        <f t="shared" si="179"/>
        <v>0.11528639648</v>
      </c>
      <c r="G2267" s="75">
        <v>8.3799093000000005E-2</v>
      </c>
      <c r="H2267" s="43">
        <v>4.3000323000000002E-3</v>
      </c>
      <c r="I2267" s="43">
        <v>0.33872813000000002</v>
      </c>
      <c r="J2267" s="43">
        <v>1.1692305E-2</v>
      </c>
      <c r="K2267" s="43">
        <v>4.1712716E-3</v>
      </c>
      <c r="L2267" s="43">
        <v>9.8086054000000008E-4</v>
      </c>
      <c r="M2267" s="43">
        <v>1.3293732000000001E-2</v>
      </c>
      <c r="N2267" s="43">
        <v>0.18628326000000001</v>
      </c>
      <c r="O2267" s="43">
        <v>3.0380187999999998E-4</v>
      </c>
      <c r="P2267" s="43">
        <v>2.4106015000000001E-2</v>
      </c>
      <c r="Q2267" s="43">
        <v>3.1340106000000002E-3</v>
      </c>
      <c r="R2267" s="43">
        <v>6.4985695999999996E-2</v>
      </c>
      <c r="S2267" s="43">
        <v>2.2756873E-2</v>
      </c>
      <c r="U2267" s="77">
        <f t="shared" si="180"/>
        <v>0.72240597413793106</v>
      </c>
    </row>
    <row r="2268" spans="1:21">
      <c r="A2268" s="41" t="s">
        <v>33</v>
      </c>
      <c r="B2268" s="41" t="s">
        <v>3750</v>
      </c>
      <c r="C2268" s="74">
        <f t="shared" si="176"/>
        <v>1.37220240072</v>
      </c>
      <c r="D2268" s="74">
        <f t="shared" si="177"/>
        <v>2.1753079049999999E-2</v>
      </c>
      <c r="E2268" s="74">
        <f t="shared" si="178"/>
        <v>1.1872337089</v>
      </c>
      <c r="F2268" s="74">
        <f t="shared" si="179"/>
        <v>9.7810167770000012E-2</v>
      </c>
      <c r="G2268" s="75">
        <v>6.5405445000000006E-2</v>
      </c>
      <c r="H2268" s="43">
        <v>3.7932889E-3</v>
      </c>
      <c r="I2268" s="43">
        <v>0.21810976000000001</v>
      </c>
      <c r="J2268" s="43">
        <v>1.0229586000000001E-2</v>
      </c>
      <c r="K2268" s="43">
        <v>3.6547279999999999E-3</v>
      </c>
      <c r="L2268" s="43">
        <v>4.8380135000000002E-4</v>
      </c>
      <c r="M2268" s="43">
        <v>7.3849637000000003E-3</v>
      </c>
      <c r="N2268" s="43">
        <v>0.96533066000000001</v>
      </c>
      <c r="O2268" s="43">
        <v>2.6303767000000002E-4</v>
      </c>
      <c r="P2268" s="43">
        <v>2.1400247000000001E-2</v>
      </c>
      <c r="Q2268" s="43">
        <v>2.9600781000000001E-3</v>
      </c>
      <c r="R2268" s="43">
        <v>5.502659E-2</v>
      </c>
      <c r="S2268" s="43">
        <v>1.8160215E-2</v>
      </c>
      <c r="U2268" s="77">
        <f t="shared" si="180"/>
        <v>0.56384004310344826</v>
      </c>
    </row>
    <row r="2269" spans="1:21">
      <c r="A2269" s="41" t="s">
        <v>33</v>
      </c>
      <c r="B2269" s="41" t="s">
        <v>3751</v>
      </c>
      <c r="C2269" s="74">
        <f t="shared" si="176"/>
        <v>0.62223334926000007</v>
      </c>
      <c r="D2269" s="74">
        <f t="shared" si="177"/>
        <v>2.6596118929999999E-2</v>
      </c>
      <c r="E2269" s="74">
        <f t="shared" si="178"/>
        <v>0.28013123969999998</v>
      </c>
      <c r="F2269" s="74">
        <f t="shared" si="179"/>
        <v>0.24145297063000001</v>
      </c>
      <c r="G2269" s="75">
        <v>7.4053019999999997E-2</v>
      </c>
      <c r="H2269" s="43">
        <v>8.2956017000000003E-3</v>
      </c>
      <c r="I2269" s="43">
        <v>0.19442981000000001</v>
      </c>
      <c r="J2269" s="43">
        <v>1.4541355000000001E-2</v>
      </c>
      <c r="K2269" s="43">
        <v>4.4129321999999997E-3</v>
      </c>
      <c r="L2269" s="43">
        <v>4.1979863000000001E-4</v>
      </c>
      <c r="M2269" s="43">
        <v>7.2220330999999997E-3</v>
      </c>
      <c r="N2269" s="43">
        <v>7.7405827999999996E-2</v>
      </c>
      <c r="O2269" s="43">
        <v>4.8240223E-4</v>
      </c>
      <c r="P2269" s="43">
        <v>3.0435864999999999E-2</v>
      </c>
      <c r="Q2269" s="43">
        <v>3.8340164000000001E-3</v>
      </c>
      <c r="R2269" s="43">
        <v>4.1404927000000001E-2</v>
      </c>
      <c r="S2269" s="43">
        <v>0.16529576000000001</v>
      </c>
      <c r="U2269" s="77">
        <f t="shared" si="180"/>
        <v>0.63838810344827579</v>
      </c>
    </row>
    <row r="2270" spans="1:21">
      <c r="A2270" s="41" t="s">
        <v>33</v>
      </c>
      <c r="B2270" s="41" t="s">
        <v>3752</v>
      </c>
      <c r="C2270" s="74">
        <f t="shared" si="176"/>
        <v>0.45455600280000003</v>
      </c>
      <c r="D2270" s="74">
        <f t="shared" si="177"/>
        <v>2.1222476270000002E-2</v>
      </c>
      <c r="E2270" s="74">
        <f t="shared" si="178"/>
        <v>0.2953773012</v>
      </c>
      <c r="F2270" s="74">
        <f t="shared" si="179"/>
        <v>7.9930091329999994E-2</v>
      </c>
      <c r="G2270" s="75">
        <v>5.8026134E-2</v>
      </c>
      <c r="H2270" s="43">
        <v>2.9313222000000002E-3</v>
      </c>
      <c r="I2270" s="43">
        <v>0.24106099</v>
      </c>
      <c r="J2270" s="43">
        <v>8.5874851000000002E-3</v>
      </c>
      <c r="K2270" s="43">
        <v>2.8873676999999999E-3</v>
      </c>
      <c r="L2270" s="43">
        <v>5.1768687000000005E-4</v>
      </c>
      <c r="M2270" s="43">
        <v>9.2299366000000004E-3</v>
      </c>
      <c r="N2270" s="43">
        <v>5.1384988999999999E-2</v>
      </c>
      <c r="O2270" s="43">
        <v>2.0639513E-4</v>
      </c>
      <c r="P2270" s="43">
        <v>1.8027788999999999E-2</v>
      </c>
      <c r="Q2270" s="43">
        <v>2.2309812E-3</v>
      </c>
      <c r="R2270" s="43">
        <v>4.3866295E-2</v>
      </c>
      <c r="S2270" s="43">
        <v>1.5598631E-2</v>
      </c>
      <c r="U2270" s="77">
        <f t="shared" si="180"/>
        <v>0.50022529310344821</v>
      </c>
    </row>
    <row r="2271" spans="1:21">
      <c r="A2271" s="41" t="s">
        <v>33</v>
      </c>
      <c r="B2271" s="41" t="s">
        <v>3753</v>
      </c>
      <c r="C2271" s="74">
        <f t="shared" si="176"/>
        <v>1.4022267176500001</v>
      </c>
      <c r="D2271" s="74">
        <f t="shared" si="177"/>
        <v>8.5253137099999987E-2</v>
      </c>
      <c r="E2271" s="74">
        <f t="shared" si="178"/>
        <v>1.0786243742999999</v>
      </c>
      <c r="F2271" s="74">
        <f t="shared" si="179"/>
        <v>0.10989077625</v>
      </c>
      <c r="G2271" s="75">
        <v>0.12845843000000001</v>
      </c>
      <c r="H2271" s="43">
        <v>4.2355242999999997E-3</v>
      </c>
      <c r="I2271" s="43">
        <v>0.91938028000000005</v>
      </c>
      <c r="J2271" s="43">
        <v>1.5436362E-2</v>
      </c>
      <c r="K2271" s="43">
        <v>3.8627180999999998E-3</v>
      </c>
      <c r="L2271" s="43">
        <v>2.5248900000000001E-3</v>
      </c>
      <c r="M2271" s="43">
        <v>6.3429166999999995E-2</v>
      </c>
      <c r="N2271" s="43">
        <v>0.15500857000000001</v>
      </c>
      <c r="O2271" s="43">
        <v>2.6689094999999999E-4</v>
      </c>
      <c r="P2271" s="43">
        <v>3.2868767E-2</v>
      </c>
      <c r="Q2271" s="43">
        <v>2.9111033000000001E-3</v>
      </c>
      <c r="R2271" s="43">
        <v>5.4396202999999997E-2</v>
      </c>
      <c r="S2271" s="43">
        <v>1.9447811999999998E-2</v>
      </c>
      <c r="U2271" s="77">
        <f t="shared" si="180"/>
        <v>1.1074002586206897</v>
      </c>
    </row>
    <row r="2272" spans="1:21">
      <c r="A2272" s="41" t="s">
        <v>33</v>
      </c>
      <c r="B2272" s="41" t="s">
        <v>3754</v>
      </c>
      <c r="C2272" s="74">
        <f t="shared" si="176"/>
        <v>0.51227737193</v>
      </c>
      <c r="D2272" s="74">
        <f t="shared" si="177"/>
        <v>2.0476507219999999E-2</v>
      </c>
      <c r="E2272" s="74">
        <f t="shared" si="178"/>
        <v>0.34071486559999997</v>
      </c>
      <c r="F2272" s="74">
        <f t="shared" si="179"/>
        <v>8.9779218110000003E-2</v>
      </c>
      <c r="G2272" s="75">
        <v>6.1306780999999998E-2</v>
      </c>
      <c r="H2272" s="43">
        <v>3.2245756000000001E-3</v>
      </c>
      <c r="I2272" s="43">
        <v>0.2362139</v>
      </c>
      <c r="J2272" s="43">
        <v>9.2958547999999995E-3</v>
      </c>
      <c r="K2272" s="43">
        <v>3.2304223999999999E-3</v>
      </c>
      <c r="L2272" s="43">
        <v>5.5123122E-4</v>
      </c>
      <c r="M2272" s="43">
        <v>7.3989987999999998E-3</v>
      </c>
      <c r="N2272" s="43">
        <v>0.10127638999999999</v>
      </c>
      <c r="O2272" s="43">
        <v>2.3335150999999999E-4</v>
      </c>
      <c r="P2272" s="43">
        <v>1.9549410999999999E-2</v>
      </c>
      <c r="Q2272" s="43">
        <v>2.4518506E-3</v>
      </c>
      <c r="R2272" s="43">
        <v>5.0812098E-2</v>
      </c>
      <c r="S2272" s="43">
        <v>1.6732507000000001E-2</v>
      </c>
      <c r="U2272" s="77">
        <f t="shared" si="180"/>
        <v>0.52850673275862059</v>
      </c>
    </row>
    <row r="2273" spans="1:21">
      <c r="A2273" s="41" t="s">
        <v>33</v>
      </c>
      <c r="B2273" s="41" t="s">
        <v>3755</v>
      </c>
      <c r="C2273" s="74">
        <f t="shared" si="176"/>
        <v>0.51593077653000008</v>
      </c>
      <c r="D2273" s="74">
        <f t="shared" si="177"/>
        <v>2.2317201029999997E-2</v>
      </c>
      <c r="E2273" s="74">
        <f t="shared" si="178"/>
        <v>0.31646264490000003</v>
      </c>
      <c r="F2273" s="74">
        <f t="shared" si="179"/>
        <v>0.10667353160000001</v>
      </c>
      <c r="G2273" s="75">
        <v>7.0477398999999996E-2</v>
      </c>
      <c r="H2273" s="43">
        <v>4.4069119000000002E-3</v>
      </c>
      <c r="I2273" s="43">
        <v>0.21785222000000001</v>
      </c>
      <c r="J2273" s="43">
        <v>1.1236792000000001E-2</v>
      </c>
      <c r="K2273" s="43">
        <v>4.0255274999999998E-3</v>
      </c>
      <c r="L2273" s="43">
        <v>6.5569623000000005E-4</v>
      </c>
      <c r="M2273" s="43">
        <v>6.3991852999999996E-3</v>
      </c>
      <c r="N2273" s="43">
        <v>9.4203513000000003E-2</v>
      </c>
      <c r="O2273" s="43">
        <v>2.8836950000000002E-4</v>
      </c>
      <c r="P2273" s="43">
        <v>2.3206422000000001E-2</v>
      </c>
      <c r="Q2273" s="43">
        <v>3.4401600999999999E-3</v>
      </c>
      <c r="R2273" s="43">
        <v>5.9693204E-2</v>
      </c>
      <c r="S2273" s="43">
        <v>2.0045376E-2</v>
      </c>
      <c r="U2273" s="77">
        <f t="shared" si="180"/>
        <v>0.60756378448275861</v>
      </c>
    </row>
    <row r="2274" spans="1:21">
      <c r="A2274" s="41" t="s">
        <v>33</v>
      </c>
      <c r="B2274" s="41" t="s">
        <v>3756</v>
      </c>
      <c r="C2274" s="74">
        <f t="shared" si="176"/>
        <v>0.93369854329000002</v>
      </c>
      <c r="D2274" s="74">
        <f t="shared" si="177"/>
        <v>2.1404759920000002E-2</v>
      </c>
      <c r="E2274" s="74">
        <f t="shared" si="178"/>
        <v>0.72685533250000001</v>
      </c>
      <c r="F2274" s="74">
        <f t="shared" si="179"/>
        <v>0.11412385386999999</v>
      </c>
      <c r="G2274" s="75">
        <v>7.1314596999999993E-2</v>
      </c>
      <c r="H2274" s="43">
        <v>4.7561725000000001E-3</v>
      </c>
      <c r="I2274" s="43">
        <v>0.20661431999999999</v>
      </c>
      <c r="J2274" s="43">
        <v>1.1678172000000001E-2</v>
      </c>
      <c r="K2274" s="43">
        <v>4.1777224000000002E-3</v>
      </c>
      <c r="L2274" s="43">
        <v>4.7286862E-4</v>
      </c>
      <c r="M2274" s="43">
        <v>5.0759969E-3</v>
      </c>
      <c r="N2274" s="43">
        <v>0.51548484000000006</v>
      </c>
      <c r="O2274" s="43">
        <v>3.0269827000000001E-4</v>
      </c>
      <c r="P2274" s="43">
        <v>2.412475E-2</v>
      </c>
      <c r="Q2274" s="43">
        <v>3.9084395999999999E-3</v>
      </c>
      <c r="R2274" s="43">
        <v>6.6612221999999999E-2</v>
      </c>
      <c r="S2274" s="43">
        <v>1.9175744000000002E-2</v>
      </c>
      <c r="U2274" s="77">
        <f t="shared" si="180"/>
        <v>0.61478100862068952</v>
      </c>
    </row>
    <row r="2275" spans="1:21">
      <c r="A2275" s="41" t="s">
        <v>33</v>
      </c>
      <c r="B2275" s="41" t="s">
        <v>3757</v>
      </c>
      <c r="C2275" s="74">
        <f t="shared" si="176"/>
        <v>1.5901639134600001</v>
      </c>
      <c r="D2275" s="74">
        <f t="shared" si="177"/>
        <v>0.102478376</v>
      </c>
      <c r="E2275" s="74">
        <f t="shared" si="178"/>
        <v>1.2608894353</v>
      </c>
      <c r="F2275" s="74">
        <f t="shared" si="179"/>
        <v>9.1490092160000008E-2</v>
      </c>
      <c r="G2275" s="75">
        <v>0.13530601</v>
      </c>
      <c r="H2275" s="43">
        <v>3.0179552999999998E-3</v>
      </c>
      <c r="I2275" s="43">
        <v>1.1343397</v>
      </c>
      <c r="J2275" s="43">
        <v>1.5332131000000001E-2</v>
      </c>
      <c r="K2275" s="43">
        <v>2.8303992E-3</v>
      </c>
      <c r="L2275" s="43">
        <v>3.0020098000000002E-3</v>
      </c>
      <c r="M2275" s="43">
        <v>8.1313836E-2</v>
      </c>
      <c r="N2275" s="43">
        <v>0.12353177999999999</v>
      </c>
      <c r="O2275" s="43">
        <v>1.9265495999999999E-4</v>
      </c>
      <c r="P2275" s="43">
        <v>3.3518654000000002E-2</v>
      </c>
      <c r="Q2275" s="43">
        <v>1.8549812E-3</v>
      </c>
      <c r="R2275" s="43">
        <v>4.1398312999999999E-2</v>
      </c>
      <c r="S2275" s="43">
        <v>1.4525489000000001E-2</v>
      </c>
      <c r="U2275" s="77">
        <f t="shared" si="180"/>
        <v>1.1664311206896552</v>
      </c>
    </row>
    <row r="2276" spans="1:21">
      <c r="A2276" s="41" t="s">
        <v>33</v>
      </c>
      <c r="B2276" s="41" t="s">
        <v>3758</v>
      </c>
      <c r="C2276" s="74">
        <f t="shared" si="176"/>
        <v>0.41913879491000006</v>
      </c>
      <c r="D2276" s="74">
        <f t="shared" si="177"/>
        <v>1.1431699450000001E-2</v>
      </c>
      <c r="E2276" s="74">
        <f t="shared" si="178"/>
        <v>0.29360218200000004</v>
      </c>
      <c r="F2276" s="74">
        <f t="shared" si="179"/>
        <v>6.4363610459999998E-2</v>
      </c>
      <c r="G2276" s="75">
        <v>4.9741303000000001E-2</v>
      </c>
      <c r="H2276" s="43">
        <v>1.9291872E-3</v>
      </c>
      <c r="I2276" s="43">
        <v>0.28436777000000002</v>
      </c>
      <c r="J2276" s="43">
        <v>4.7902891000000001E-3</v>
      </c>
      <c r="K2276" s="43">
        <v>1.7528393000000001E-3</v>
      </c>
      <c r="L2276" s="43">
        <v>3.7600355E-4</v>
      </c>
      <c r="M2276" s="43">
        <v>4.5125675000000001E-3</v>
      </c>
      <c r="N2276" s="43">
        <v>7.3052248000000002E-3</v>
      </c>
      <c r="O2276" s="43">
        <v>1.4527516000000001E-4</v>
      </c>
      <c r="P2276" s="43">
        <v>9.3906058000000001E-3</v>
      </c>
      <c r="Q2276" s="43">
        <v>1.3804454E-3</v>
      </c>
      <c r="R2276" s="43">
        <v>4.5675831E-2</v>
      </c>
      <c r="S2276" s="43">
        <v>7.7714530999999998E-3</v>
      </c>
      <c r="U2276" s="77">
        <f t="shared" si="180"/>
        <v>0.42880433620689651</v>
      </c>
    </row>
    <row r="2277" spans="1:21">
      <c r="A2277" s="41" t="s">
        <v>33</v>
      </c>
      <c r="B2277" s="41" t="s">
        <v>3759</v>
      </c>
      <c r="C2277" s="74">
        <f t="shared" si="176"/>
        <v>0.60217784107000005</v>
      </c>
      <c r="D2277" s="74">
        <f t="shared" si="177"/>
        <v>1.484009063E-2</v>
      </c>
      <c r="E2277" s="74">
        <f t="shared" si="178"/>
        <v>0.4515654737</v>
      </c>
      <c r="F2277" s="74">
        <f t="shared" si="179"/>
        <v>7.0093600739999998E-2</v>
      </c>
      <c r="G2277" s="75">
        <v>6.5678676000000005E-2</v>
      </c>
      <c r="H2277" s="43">
        <v>2.2060737E-3</v>
      </c>
      <c r="I2277" s="43">
        <v>0.40691305</v>
      </c>
      <c r="J2277" s="43">
        <v>5.2508112999999999E-3</v>
      </c>
      <c r="K2277" s="43">
        <v>1.9199658999999999E-3</v>
      </c>
      <c r="L2277" s="43">
        <v>5.6232742999999996E-4</v>
      </c>
      <c r="M2277" s="43">
        <v>7.106986E-3</v>
      </c>
      <c r="N2277" s="43">
        <v>4.2446350000000001E-2</v>
      </c>
      <c r="O2277" s="43">
        <v>1.5888294000000001E-4</v>
      </c>
      <c r="P2277" s="43">
        <v>1.0106072000000001E-2</v>
      </c>
      <c r="Q2277" s="43">
        <v>1.526796E-3</v>
      </c>
      <c r="R2277" s="43">
        <v>4.8637154000000002E-2</v>
      </c>
      <c r="S2277" s="43">
        <v>9.6646957999999995E-3</v>
      </c>
      <c r="U2277" s="77">
        <f t="shared" si="180"/>
        <v>0.56619548275862075</v>
      </c>
    </row>
    <row r="2278" spans="1:21">
      <c r="A2278" s="41" t="s">
        <v>33</v>
      </c>
      <c r="B2278" s="41" t="s">
        <v>3760</v>
      </c>
      <c r="C2278" s="74">
        <f t="shared" si="176"/>
        <v>0.67637871891000001</v>
      </c>
      <c r="D2278" s="74">
        <f t="shared" si="177"/>
        <v>2.6351359909999997E-2</v>
      </c>
      <c r="E2278" s="74">
        <f t="shared" si="178"/>
        <v>0.34985200900000002</v>
      </c>
      <c r="F2278" s="74">
        <f t="shared" si="179"/>
        <v>0.21255750100000001</v>
      </c>
      <c r="G2278" s="75">
        <v>8.7617848999999998E-2</v>
      </c>
      <c r="H2278" s="43">
        <v>1.6423881000000001E-2</v>
      </c>
      <c r="I2278" s="43">
        <v>0.31736637000000001</v>
      </c>
      <c r="J2278" s="43">
        <v>1.269785E-2</v>
      </c>
      <c r="K2278" s="43">
        <v>3.0691702E-3</v>
      </c>
      <c r="L2278" s="43">
        <v>3.9018971000000002E-4</v>
      </c>
      <c r="M2278" s="43">
        <v>1.0194150000000001E-2</v>
      </c>
      <c r="N2278" s="43">
        <v>1.6061757999999999E-2</v>
      </c>
      <c r="O2278" s="43">
        <v>7.3294660000000004E-4</v>
      </c>
      <c r="P2278" s="43">
        <v>2.3078798000000001E-2</v>
      </c>
      <c r="Q2278" s="43">
        <v>5.0683634000000003E-3</v>
      </c>
      <c r="R2278" s="43">
        <v>1.7805782999999999E-2</v>
      </c>
      <c r="S2278" s="43">
        <v>0.16587161</v>
      </c>
      <c r="U2278" s="77">
        <f t="shared" si="180"/>
        <v>0.75532628448275851</v>
      </c>
    </row>
    <row r="2279" spans="1:21">
      <c r="A2279" s="41" t="s">
        <v>33</v>
      </c>
      <c r="B2279" s="41" t="s">
        <v>3761</v>
      </c>
      <c r="C2279" s="74">
        <f t="shared" si="176"/>
        <v>0.59773380462999992</v>
      </c>
      <c r="D2279" s="74">
        <f t="shared" si="177"/>
        <v>1.9558665609999998E-2</v>
      </c>
      <c r="E2279" s="74">
        <f t="shared" si="178"/>
        <v>0.45160169029999997</v>
      </c>
      <c r="F2279" s="74">
        <f t="shared" si="179"/>
        <v>5.6849903719999997E-2</v>
      </c>
      <c r="G2279" s="75">
        <v>6.9723544999999998E-2</v>
      </c>
      <c r="H2279" s="43">
        <v>1.8933633E-3</v>
      </c>
      <c r="I2279" s="43">
        <v>0.43209850999999999</v>
      </c>
      <c r="J2279" s="43">
        <v>7.0734405E-3</v>
      </c>
      <c r="K2279" s="43">
        <v>2.2323645999999999E-3</v>
      </c>
      <c r="L2279" s="43">
        <v>6.7030040999999996E-4</v>
      </c>
      <c r="M2279" s="43">
        <v>9.5825601E-3</v>
      </c>
      <c r="N2279" s="43">
        <v>1.7609817E-2</v>
      </c>
      <c r="O2279" s="43">
        <v>1.7893415999999999E-4</v>
      </c>
      <c r="P2279" s="43">
        <v>1.495077E-2</v>
      </c>
      <c r="Q2279" s="43">
        <v>9.7253045999999999E-4</v>
      </c>
      <c r="R2279" s="43">
        <v>3.1219476999999999E-2</v>
      </c>
      <c r="S2279" s="43">
        <v>9.5281920999999992E-3</v>
      </c>
      <c r="U2279" s="77">
        <f t="shared" si="180"/>
        <v>0.60106504310344822</v>
      </c>
    </row>
    <row r="2280" spans="1:21">
      <c r="A2280" s="41" t="s">
        <v>33</v>
      </c>
      <c r="B2280" s="41" t="s">
        <v>3762</v>
      </c>
      <c r="C2280" s="74">
        <f t="shared" si="176"/>
        <v>0.53558884238000004</v>
      </c>
      <c r="D2280" s="74">
        <f t="shared" si="177"/>
        <v>2.046355985E-2</v>
      </c>
      <c r="E2280" s="74">
        <f t="shared" si="178"/>
        <v>0.35431552840000002</v>
      </c>
      <c r="F2280" s="74">
        <f t="shared" si="179"/>
        <v>9.1456299130000002E-2</v>
      </c>
      <c r="G2280" s="75">
        <v>6.9353454999999994E-2</v>
      </c>
      <c r="H2280" s="43">
        <v>3.0847014000000002E-3</v>
      </c>
      <c r="I2280" s="43">
        <v>0.33205812000000001</v>
      </c>
      <c r="J2280" s="43">
        <v>1.0279606E-2</v>
      </c>
      <c r="K2280" s="43">
        <v>3.3214064E-3</v>
      </c>
      <c r="L2280" s="43">
        <v>5.4606364999999996E-4</v>
      </c>
      <c r="M2280" s="43">
        <v>6.3164837999999997E-3</v>
      </c>
      <c r="N2280" s="43">
        <v>1.9172707000000001E-2</v>
      </c>
      <c r="O2280" s="43">
        <v>2.7730133000000002E-4</v>
      </c>
      <c r="P2280" s="43">
        <v>2.2021740000000001E-2</v>
      </c>
      <c r="Q2280" s="43">
        <v>1.7542677999999999E-3</v>
      </c>
      <c r="R2280" s="43">
        <v>4.9334411000000002E-2</v>
      </c>
      <c r="S2280" s="43">
        <v>1.8068579000000001E-2</v>
      </c>
      <c r="U2280" s="77">
        <f t="shared" si="180"/>
        <v>0.59787461206896542</v>
      </c>
    </row>
    <row r="2281" spans="1:21">
      <c r="A2281" s="41" t="s">
        <v>33</v>
      </c>
      <c r="B2281" s="41" t="s">
        <v>3763</v>
      </c>
      <c r="C2281" s="74">
        <f t="shared" si="176"/>
        <v>0.60572038335</v>
      </c>
      <c r="D2281" s="74">
        <f t="shared" si="177"/>
        <v>2.1699561309999997E-2</v>
      </c>
      <c r="E2281" s="74">
        <f t="shared" si="178"/>
        <v>0.4345130546</v>
      </c>
      <c r="F2281" s="74">
        <f t="shared" si="179"/>
        <v>7.2918896439999992E-2</v>
      </c>
      <c r="G2281" s="75">
        <v>7.6588871000000003E-2</v>
      </c>
      <c r="H2281" s="43">
        <v>2.5068946000000002E-3</v>
      </c>
      <c r="I2281" s="43">
        <v>0.41986097</v>
      </c>
      <c r="J2281" s="43">
        <v>9.6636069999999994E-3</v>
      </c>
      <c r="K2281" s="43">
        <v>3.0749236E-3</v>
      </c>
      <c r="L2281" s="43">
        <v>6.7395751000000001E-4</v>
      </c>
      <c r="M2281" s="43">
        <v>8.2870731999999999E-3</v>
      </c>
      <c r="N2281" s="43">
        <v>1.214519E-2</v>
      </c>
      <c r="O2281" s="43">
        <v>2.4439264E-4</v>
      </c>
      <c r="P2281" s="43">
        <v>2.0795238000000001E-2</v>
      </c>
      <c r="Q2281" s="43">
        <v>1.3837668000000001E-3</v>
      </c>
      <c r="R2281" s="43">
        <v>3.9705288999999998E-2</v>
      </c>
      <c r="S2281" s="43">
        <v>1.079021E-2</v>
      </c>
      <c r="U2281" s="77">
        <f t="shared" si="180"/>
        <v>0.66024888793103442</v>
      </c>
    </row>
    <row r="2282" spans="1:21">
      <c r="A2282" s="41" t="s">
        <v>33</v>
      </c>
      <c r="B2282" s="41" t="s">
        <v>3764</v>
      </c>
      <c r="C2282" s="74">
        <f t="shared" si="176"/>
        <v>1.2619630830399999</v>
      </c>
      <c r="D2282" s="74">
        <f t="shared" si="177"/>
        <v>5.6379049439999995E-2</v>
      </c>
      <c r="E2282" s="74">
        <f t="shared" si="178"/>
        <v>0.38078174300000001</v>
      </c>
      <c r="F2282" s="74">
        <f t="shared" si="179"/>
        <v>0.65610852060000002</v>
      </c>
      <c r="G2282" s="75">
        <v>0.16869376999999999</v>
      </c>
      <c r="H2282" s="43">
        <v>4.7335295999999999E-2</v>
      </c>
      <c r="I2282" s="43">
        <v>0.30196426999999998</v>
      </c>
      <c r="J2282" s="43">
        <v>3.063579E-2</v>
      </c>
      <c r="K2282" s="43">
        <v>6.9150764000000002E-3</v>
      </c>
      <c r="L2282" s="43">
        <v>3.6754904E-4</v>
      </c>
      <c r="M2282" s="43">
        <v>1.8460634E-2</v>
      </c>
      <c r="N2282" s="43">
        <v>3.1482177E-2</v>
      </c>
      <c r="O2282" s="43">
        <v>2.0172936000000001E-3</v>
      </c>
      <c r="P2282" s="43">
        <v>5.3527572000000002E-2</v>
      </c>
      <c r="Q2282" s="43">
        <v>1.4345447000000001E-2</v>
      </c>
      <c r="R2282" s="43">
        <v>2.7694957999999999E-2</v>
      </c>
      <c r="S2282" s="43">
        <v>0.55852325000000003</v>
      </c>
      <c r="U2282" s="77">
        <f t="shared" si="180"/>
        <v>1.4542566379310344</v>
      </c>
    </row>
    <row r="2283" spans="1:21">
      <c r="A2283" s="41" t="s">
        <v>33</v>
      </c>
      <c r="B2283" s="41" t="s">
        <v>3765</v>
      </c>
      <c r="C2283" s="74">
        <f t="shared" si="176"/>
        <v>0.52059521069999992</v>
      </c>
      <c r="D2283" s="74">
        <f t="shared" si="177"/>
        <v>1.6817471950000003E-2</v>
      </c>
      <c r="E2283" s="74">
        <f t="shared" si="178"/>
        <v>0.37614206909999998</v>
      </c>
      <c r="F2283" s="74">
        <f t="shared" si="179"/>
        <v>6.3759949650000008E-2</v>
      </c>
      <c r="G2283" s="75">
        <v>6.3875719999999997E-2</v>
      </c>
      <c r="H2283" s="43">
        <v>1.9034423999999999E-3</v>
      </c>
      <c r="I2283" s="43">
        <v>0.36537736999999998</v>
      </c>
      <c r="J2283" s="43">
        <v>7.2968534E-3</v>
      </c>
      <c r="K2283" s="43">
        <v>2.3792786000000001E-3</v>
      </c>
      <c r="L2283" s="43">
        <v>5.6295474999999999E-4</v>
      </c>
      <c r="M2283" s="43">
        <v>6.5783852E-3</v>
      </c>
      <c r="N2283" s="43">
        <v>8.8612567000000003E-3</v>
      </c>
      <c r="O2283" s="43">
        <v>1.9401451E-4</v>
      </c>
      <c r="P2283" s="43">
        <v>1.5519184E-2</v>
      </c>
      <c r="Q2283" s="43">
        <v>9.9546914E-4</v>
      </c>
      <c r="R2283" s="43">
        <v>3.7784325000000001E-2</v>
      </c>
      <c r="S2283" s="43">
        <v>9.2669569999999993E-3</v>
      </c>
      <c r="U2283" s="77">
        <f t="shared" si="180"/>
        <v>0.55065275862068963</v>
      </c>
    </row>
    <row r="2284" spans="1:21">
      <c r="A2284" s="41" t="s">
        <v>33</v>
      </c>
      <c r="B2284" s="41" t="s">
        <v>3766</v>
      </c>
      <c r="C2284" s="74">
        <f t="shared" si="176"/>
        <v>0.57230200308000012</v>
      </c>
      <c r="D2284" s="74">
        <f t="shared" si="177"/>
        <v>1.8658139060000002E-2</v>
      </c>
      <c r="E2284" s="74">
        <f t="shared" si="178"/>
        <v>0.36879413600000005</v>
      </c>
      <c r="F2284" s="74">
        <f t="shared" si="179"/>
        <v>0.11098985402</v>
      </c>
      <c r="G2284" s="75">
        <v>7.3859874000000006E-2</v>
      </c>
      <c r="H2284" s="43">
        <v>6.2339650000000002E-3</v>
      </c>
      <c r="I2284" s="43">
        <v>0.35449982000000002</v>
      </c>
      <c r="J2284" s="43">
        <v>9.6147577000000005E-3</v>
      </c>
      <c r="K2284" s="43">
        <v>2.7929375999999999E-3</v>
      </c>
      <c r="L2284" s="43">
        <v>3.6587486000000001E-4</v>
      </c>
      <c r="M2284" s="43">
        <v>5.8845688999999996E-3</v>
      </c>
      <c r="N2284" s="43">
        <v>8.0603510000000003E-3</v>
      </c>
      <c r="O2284" s="43">
        <v>3.5577641999999998E-4</v>
      </c>
      <c r="P2284" s="43">
        <v>1.9518656999999998E-2</v>
      </c>
      <c r="Q2284" s="43">
        <v>2.4849666000000001E-3</v>
      </c>
      <c r="R2284" s="43">
        <v>2.8964298999999999E-2</v>
      </c>
      <c r="S2284" s="43">
        <v>5.9666154999999998E-2</v>
      </c>
      <c r="U2284" s="77">
        <f t="shared" si="180"/>
        <v>0.6367230517241379</v>
      </c>
    </row>
    <row r="2285" spans="1:21">
      <c r="A2285" s="41" t="s">
        <v>33</v>
      </c>
      <c r="B2285" s="41" t="s">
        <v>3767</v>
      </c>
      <c r="C2285" s="74">
        <f t="shared" si="176"/>
        <v>0.45064573332999991</v>
      </c>
      <c r="D2285" s="74">
        <f t="shared" si="177"/>
        <v>9.2181204700000005E-3</v>
      </c>
      <c r="E2285" s="74">
        <f t="shared" si="178"/>
        <v>0.34865288027999997</v>
      </c>
      <c r="F2285" s="74">
        <f t="shared" si="179"/>
        <v>4.1381279580000006E-2</v>
      </c>
      <c r="G2285" s="75">
        <v>5.1393452999999999E-2</v>
      </c>
      <c r="H2285" s="43">
        <v>9.6610908000000005E-4</v>
      </c>
      <c r="I2285" s="43">
        <v>0.34432416999999998</v>
      </c>
      <c r="J2285" s="43">
        <v>3.8118861E-3</v>
      </c>
      <c r="K2285" s="43">
        <v>1.2365691999999999E-3</v>
      </c>
      <c r="L2285" s="43">
        <v>2.6758547E-4</v>
      </c>
      <c r="M2285" s="43">
        <v>3.9020796999999999E-3</v>
      </c>
      <c r="N2285" s="43">
        <v>3.3626011999999999E-3</v>
      </c>
      <c r="O2285" s="43">
        <v>1.0911429000000001E-4</v>
      </c>
      <c r="P2285" s="43">
        <v>7.9273438000000002E-3</v>
      </c>
      <c r="Q2285" s="43">
        <v>4.6544509000000001E-4</v>
      </c>
      <c r="R2285" s="43">
        <v>2.6589626000000002E-2</v>
      </c>
      <c r="S2285" s="43">
        <v>6.2897504000000003E-3</v>
      </c>
      <c r="U2285" s="77">
        <f t="shared" si="180"/>
        <v>0.44304700862068963</v>
      </c>
    </row>
    <row r="2286" spans="1:21">
      <c r="A2286" s="41" t="s">
        <v>33</v>
      </c>
      <c r="B2286" s="41" t="s">
        <v>3768</v>
      </c>
      <c r="C2286" s="74">
        <f t="shared" si="176"/>
        <v>0.41782018859000003</v>
      </c>
      <c r="D2286" s="74">
        <f t="shared" si="177"/>
        <v>1.4707992759999998E-2</v>
      </c>
      <c r="E2286" s="74">
        <f t="shared" si="178"/>
        <v>0.25661365460000002</v>
      </c>
      <c r="F2286" s="74">
        <f t="shared" si="179"/>
        <v>9.3998626229999993E-2</v>
      </c>
      <c r="G2286" s="75">
        <v>5.2499915000000001E-2</v>
      </c>
      <c r="H2286" s="43">
        <v>2.9030485999999999E-3</v>
      </c>
      <c r="I2286" s="43">
        <v>0.24345343</v>
      </c>
      <c r="J2286" s="43">
        <v>8.3112442999999994E-3</v>
      </c>
      <c r="K2286" s="43">
        <v>2.5628767999999998E-3</v>
      </c>
      <c r="L2286" s="43">
        <v>2.3703065999999999E-4</v>
      </c>
      <c r="M2286" s="43">
        <v>3.5968409999999999E-3</v>
      </c>
      <c r="N2286" s="43">
        <v>1.0257176E-2</v>
      </c>
      <c r="O2286" s="43">
        <v>2.5298463000000002E-4</v>
      </c>
      <c r="P2286" s="43">
        <v>1.7826715999999999E-2</v>
      </c>
      <c r="Q2286" s="43">
        <v>1.3427306000000001E-3</v>
      </c>
      <c r="R2286" s="43">
        <v>4.5576246000000001E-2</v>
      </c>
      <c r="S2286" s="43">
        <v>2.8999949000000001E-2</v>
      </c>
      <c r="U2286" s="77">
        <f t="shared" si="180"/>
        <v>0.45258547413793104</v>
      </c>
    </row>
    <row r="2287" spans="1:21">
      <c r="A2287" s="41" t="s">
        <v>33</v>
      </c>
      <c r="B2287" s="41" t="s">
        <v>3769</v>
      </c>
      <c r="C2287" s="74">
        <f t="shared" si="176"/>
        <v>0.42419232316</v>
      </c>
      <c r="D2287" s="74">
        <f t="shared" si="177"/>
        <v>1.0910982709999999E-2</v>
      </c>
      <c r="E2287" s="74">
        <f t="shared" si="178"/>
        <v>0.32265729169999996</v>
      </c>
      <c r="F2287" s="74">
        <f t="shared" si="179"/>
        <v>4.149537775E-2</v>
      </c>
      <c r="G2287" s="75">
        <v>4.9128670999999999E-2</v>
      </c>
      <c r="H2287" s="43">
        <v>1.0105721E-3</v>
      </c>
      <c r="I2287" s="43">
        <v>0.32031001999999997</v>
      </c>
      <c r="J2287" s="43">
        <v>3.8978909000000001E-3</v>
      </c>
      <c r="K2287" s="43">
        <v>1.2886422000000001E-3</v>
      </c>
      <c r="L2287" s="43">
        <v>4.5832761000000002E-4</v>
      </c>
      <c r="M2287" s="43">
        <v>5.2661219999999998E-3</v>
      </c>
      <c r="N2287" s="43">
        <v>1.3366996E-3</v>
      </c>
      <c r="O2287" s="43">
        <v>1.1093408E-4</v>
      </c>
      <c r="P2287" s="43">
        <v>7.9813521999999998E-3</v>
      </c>
      <c r="Q2287" s="43">
        <v>3.9913847000000002E-4</v>
      </c>
      <c r="R2287" s="43">
        <v>2.589866E-2</v>
      </c>
      <c r="S2287" s="43">
        <v>7.1052930000000004E-3</v>
      </c>
      <c r="U2287" s="77">
        <f t="shared" si="180"/>
        <v>0.42352302586206891</v>
      </c>
    </row>
    <row r="2288" spans="1:21">
      <c r="A2288" s="41" t="s">
        <v>33</v>
      </c>
      <c r="B2288" s="41" t="s">
        <v>3770</v>
      </c>
      <c r="C2288" s="74">
        <f t="shared" si="176"/>
        <v>0.6779059514200001</v>
      </c>
      <c r="D2288" s="74">
        <f t="shared" si="177"/>
        <v>1.948152375E-2</v>
      </c>
      <c r="E2288" s="74">
        <f t="shared" si="178"/>
        <v>0.51679841330000009</v>
      </c>
      <c r="F2288" s="74">
        <f t="shared" si="179"/>
        <v>6.2844451369999998E-2</v>
      </c>
      <c r="G2288" s="75">
        <v>7.8781562999999999E-2</v>
      </c>
      <c r="H2288" s="43">
        <v>1.9157117999999999E-3</v>
      </c>
      <c r="I2288" s="43">
        <v>0.50537173000000002</v>
      </c>
      <c r="J2288" s="43">
        <v>6.0945940999999997E-3</v>
      </c>
      <c r="K2288" s="43">
        <v>2.0602430999999998E-3</v>
      </c>
      <c r="L2288" s="43">
        <v>8.9701254999999995E-4</v>
      </c>
      <c r="M2288" s="43">
        <v>1.0429674E-2</v>
      </c>
      <c r="N2288" s="43">
        <v>9.5109714999999997E-3</v>
      </c>
      <c r="O2288" s="43">
        <v>1.7131013999999999E-4</v>
      </c>
      <c r="P2288" s="43">
        <v>1.2145391E-2</v>
      </c>
      <c r="Q2288" s="43">
        <v>8.8157223000000001E-4</v>
      </c>
      <c r="R2288" s="43">
        <v>3.7603191000000001E-2</v>
      </c>
      <c r="S2288" s="43">
        <v>1.2042987E-2</v>
      </c>
      <c r="U2288" s="77">
        <f t="shared" si="180"/>
        <v>0.67915140517241379</v>
      </c>
    </row>
    <row r="2289" spans="1:21">
      <c r="A2289" s="41" t="s">
        <v>33</v>
      </c>
      <c r="B2289" s="41" t="s">
        <v>3771</v>
      </c>
      <c r="C2289" s="74">
        <f t="shared" si="176"/>
        <v>0.48391113232999999</v>
      </c>
      <c r="D2289" s="74">
        <f t="shared" si="177"/>
        <v>1.4441642300000002E-2</v>
      </c>
      <c r="E2289" s="74">
        <f t="shared" si="178"/>
        <v>0.29687431759999999</v>
      </c>
      <c r="F2289" s="74">
        <f t="shared" si="179"/>
        <v>0.11365937743</v>
      </c>
      <c r="G2289" s="75">
        <v>5.8935794999999999E-2</v>
      </c>
      <c r="H2289" s="43">
        <v>6.7800118999999997E-3</v>
      </c>
      <c r="I2289" s="43">
        <v>0.28356995000000002</v>
      </c>
      <c r="J2289" s="43">
        <v>7.0860139000000003E-3</v>
      </c>
      <c r="K2289" s="43">
        <v>1.8963915E-3</v>
      </c>
      <c r="L2289" s="43">
        <v>2.667794E-4</v>
      </c>
      <c r="M2289" s="43">
        <v>5.1924574999999999E-3</v>
      </c>
      <c r="N2289" s="43">
        <v>6.5243556999999997E-3</v>
      </c>
      <c r="O2289" s="43">
        <v>3.3700403E-4</v>
      </c>
      <c r="P2289" s="43">
        <v>1.3617363E-2</v>
      </c>
      <c r="Q2289" s="43">
        <v>2.2175934E-3</v>
      </c>
      <c r="R2289" s="43">
        <v>1.6962178000000001E-2</v>
      </c>
      <c r="S2289" s="43">
        <v>8.0525238999999998E-2</v>
      </c>
      <c r="U2289" s="77">
        <f t="shared" si="180"/>
        <v>0.508067198275862</v>
      </c>
    </row>
    <row r="2290" spans="1:21">
      <c r="A2290" s="41" t="s">
        <v>33</v>
      </c>
      <c r="B2290" s="41" t="s">
        <v>3772</v>
      </c>
      <c r="C2290" s="74">
        <f t="shared" si="176"/>
        <v>0.51110374026000005</v>
      </c>
      <c r="D2290" s="74">
        <f t="shared" si="177"/>
        <v>1.6203296069999998E-2</v>
      </c>
      <c r="E2290" s="74">
        <f t="shared" si="178"/>
        <v>0.39254217630000005</v>
      </c>
      <c r="F2290" s="74">
        <f t="shared" si="179"/>
        <v>4.3759074889999999E-2</v>
      </c>
      <c r="G2290" s="75">
        <v>5.8599193000000001E-2</v>
      </c>
      <c r="H2290" s="43">
        <v>1.317803E-3</v>
      </c>
      <c r="I2290" s="43">
        <v>0.38665766000000001</v>
      </c>
      <c r="J2290" s="43">
        <v>4.5485567000000003E-3</v>
      </c>
      <c r="K2290" s="43">
        <v>1.5000212000000001E-3</v>
      </c>
      <c r="L2290" s="43">
        <v>7.9135736999999995E-4</v>
      </c>
      <c r="M2290" s="43">
        <v>9.3633607999999997E-3</v>
      </c>
      <c r="N2290" s="43">
        <v>4.5667132999999997E-3</v>
      </c>
      <c r="O2290" s="43">
        <v>1.2339991E-4</v>
      </c>
      <c r="P2290" s="43">
        <v>9.1278690000000003E-3</v>
      </c>
      <c r="Q2290" s="43">
        <v>4.8387628000000002E-4</v>
      </c>
      <c r="R2290" s="43">
        <v>2.4870060999999999E-2</v>
      </c>
      <c r="S2290" s="43">
        <v>9.1538686999999997E-3</v>
      </c>
      <c r="U2290" s="77">
        <f t="shared" si="180"/>
        <v>0.50516545689655168</v>
      </c>
    </row>
    <row r="2291" spans="1:21">
      <c r="A2291" s="41" t="s">
        <v>33</v>
      </c>
      <c r="B2291" s="41" t="s">
        <v>3773</v>
      </c>
      <c r="C2291" s="74">
        <f t="shared" si="176"/>
        <v>0.48108005784000002</v>
      </c>
      <c r="D2291" s="74">
        <f t="shared" si="177"/>
        <v>1.3576860349999999E-2</v>
      </c>
      <c r="E2291" s="74">
        <f t="shared" si="178"/>
        <v>0.35005485980000001</v>
      </c>
      <c r="F2291" s="74">
        <f t="shared" si="179"/>
        <v>6.5027326689999998E-2</v>
      </c>
      <c r="G2291" s="75">
        <v>5.2421011000000003E-2</v>
      </c>
      <c r="H2291" s="43">
        <v>1.5125997999999999E-3</v>
      </c>
      <c r="I2291" s="43">
        <v>0.30028189</v>
      </c>
      <c r="J2291" s="43">
        <v>6.1806105999999998E-3</v>
      </c>
      <c r="K2291" s="43">
        <v>1.9938364999999999E-3</v>
      </c>
      <c r="L2291" s="43">
        <v>4.0552235000000002E-4</v>
      </c>
      <c r="M2291" s="43">
        <v>4.9968909000000002E-3</v>
      </c>
      <c r="N2291" s="43">
        <v>4.8260369999999997E-2</v>
      </c>
      <c r="O2291" s="43">
        <v>1.7128999999999999E-4</v>
      </c>
      <c r="P2291" s="43">
        <v>1.3242945000000001E-2</v>
      </c>
      <c r="Q2291" s="43">
        <v>7.1304869000000004E-4</v>
      </c>
      <c r="R2291" s="43">
        <v>3.6926110999999998E-2</v>
      </c>
      <c r="S2291" s="43">
        <v>1.3973932E-2</v>
      </c>
      <c r="U2291" s="77">
        <f t="shared" si="180"/>
        <v>0.4519052672413793</v>
      </c>
    </row>
    <row r="2292" spans="1:21">
      <c r="A2292" s="41" t="s">
        <v>33</v>
      </c>
      <c r="B2292" s="41" t="s">
        <v>3774</v>
      </c>
      <c r="C2292" s="74">
        <f t="shared" si="176"/>
        <v>0.57468079831999996</v>
      </c>
      <c r="D2292" s="74">
        <f t="shared" si="177"/>
        <v>1.6224796239999999E-2</v>
      </c>
      <c r="E2292" s="74">
        <f t="shared" si="178"/>
        <v>0.43480869630000002</v>
      </c>
      <c r="F2292" s="74">
        <f t="shared" si="179"/>
        <v>5.7993198779999998E-2</v>
      </c>
      <c r="G2292" s="75">
        <v>6.5654107000000003E-2</v>
      </c>
      <c r="H2292" s="43">
        <v>1.4780066E-3</v>
      </c>
      <c r="I2292" s="43">
        <v>0.42984482000000002</v>
      </c>
      <c r="J2292" s="43">
        <v>4.8137060999999997E-3</v>
      </c>
      <c r="K2292" s="43">
        <v>1.6651596E-3</v>
      </c>
      <c r="L2292" s="43">
        <v>7.8303963999999996E-4</v>
      </c>
      <c r="M2292" s="43">
        <v>8.9628908999999993E-3</v>
      </c>
      <c r="N2292" s="43">
        <v>3.4858697000000002E-3</v>
      </c>
      <c r="O2292" s="43">
        <v>1.4354111999999999E-4</v>
      </c>
      <c r="P2292" s="43">
        <v>9.4668957000000001E-3</v>
      </c>
      <c r="Q2292" s="43">
        <v>6.0985895999999997E-4</v>
      </c>
      <c r="R2292" s="43">
        <v>3.746145E-2</v>
      </c>
      <c r="S2292" s="43">
        <v>1.0311453E-2</v>
      </c>
      <c r="U2292" s="77">
        <f t="shared" si="180"/>
        <v>0.56598368103448271</v>
      </c>
    </row>
    <row r="2293" spans="1:21">
      <c r="A2293" s="41" t="s">
        <v>33</v>
      </c>
      <c r="B2293" s="41" t="s">
        <v>3775</v>
      </c>
      <c r="C2293" s="74">
        <f t="shared" si="176"/>
        <v>0.43505335471000006</v>
      </c>
      <c r="D2293" s="74">
        <f t="shared" si="177"/>
        <v>1.007634414E-2</v>
      </c>
      <c r="E2293" s="74">
        <f t="shared" si="178"/>
        <v>0.34174160050000002</v>
      </c>
      <c r="F2293" s="74">
        <f t="shared" si="179"/>
        <v>3.6262482069999998E-2</v>
      </c>
      <c r="G2293" s="75">
        <v>4.6972927999999997E-2</v>
      </c>
      <c r="H2293" s="43">
        <v>1.0277414999999999E-3</v>
      </c>
      <c r="I2293" s="43">
        <v>0.30465441999999998</v>
      </c>
      <c r="J2293" s="43">
        <v>3.7364681999999998E-3</v>
      </c>
      <c r="K2293" s="43">
        <v>1.226132E-3</v>
      </c>
      <c r="L2293" s="43">
        <v>4.0367414000000001E-4</v>
      </c>
      <c r="M2293" s="43">
        <v>4.7100698000000002E-3</v>
      </c>
      <c r="N2293" s="43">
        <v>3.6059438999999999E-2</v>
      </c>
      <c r="O2293" s="43">
        <v>1.0314330000000001E-4</v>
      </c>
      <c r="P2293" s="43">
        <v>7.6675453000000001E-3</v>
      </c>
      <c r="Q2293" s="43">
        <v>4.5502306999999997E-4</v>
      </c>
      <c r="R2293" s="43">
        <v>2.1500716E-2</v>
      </c>
      <c r="S2293" s="43">
        <v>6.5360543999999996E-3</v>
      </c>
      <c r="U2293" s="77">
        <f t="shared" si="180"/>
        <v>0.40493903448275859</v>
      </c>
    </row>
    <row r="2294" spans="1:21">
      <c r="A2294" s="41" t="s">
        <v>33</v>
      </c>
      <c r="B2294" s="41" t="s">
        <v>3776</v>
      </c>
      <c r="C2294" s="74">
        <f t="shared" si="176"/>
        <v>0.36448091066000005</v>
      </c>
      <c r="D2294" s="74">
        <f t="shared" si="177"/>
        <v>1.200047083E-2</v>
      </c>
      <c r="E2294" s="74">
        <f t="shared" si="178"/>
        <v>0.24083167800000002</v>
      </c>
      <c r="F2294" s="74">
        <f t="shared" si="179"/>
        <v>6.4992275830000001E-2</v>
      </c>
      <c r="G2294" s="75">
        <v>4.6656485999999997E-2</v>
      </c>
      <c r="H2294" s="43">
        <v>1.8461475E-3</v>
      </c>
      <c r="I2294" s="43">
        <v>0.23434555000000001</v>
      </c>
      <c r="J2294" s="43">
        <v>6.3382287000000002E-3</v>
      </c>
      <c r="K2294" s="43">
        <v>2.1261992000000001E-3</v>
      </c>
      <c r="L2294" s="43">
        <v>2.9206442999999999E-4</v>
      </c>
      <c r="M2294" s="43">
        <v>3.2439785E-3</v>
      </c>
      <c r="N2294" s="43">
        <v>4.6399804999999999E-3</v>
      </c>
      <c r="O2294" s="43">
        <v>1.7566703E-4</v>
      </c>
      <c r="P2294" s="43">
        <v>1.3391314E-2</v>
      </c>
      <c r="Q2294" s="43">
        <v>1.2147747999999999E-3</v>
      </c>
      <c r="R2294" s="43">
        <v>4.3204349000000003E-2</v>
      </c>
      <c r="S2294" s="43">
        <v>7.0061710000000003E-3</v>
      </c>
      <c r="U2294" s="77">
        <f t="shared" si="180"/>
        <v>0.4022110862068965</v>
      </c>
    </row>
    <row r="2295" spans="1:21">
      <c r="A2295" s="41" t="s">
        <v>33</v>
      </c>
      <c r="B2295" s="41" t="s">
        <v>3777</v>
      </c>
      <c r="C2295" s="74">
        <f t="shared" si="176"/>
        <v>0.61545616811999992</v>
      </c>
      <c r="D2295" s="74">
        <f t="shared" si="177"/>
        <v>1.6358777540000001E-2</v>
      </c>
      <c r="E2295" s="74">
        <f t="shared" si="178"/>
        <v>0.4874204788</v>
      </c>
      <c r="F2295" s="74">
        <f t="shared" si="179"/>
        <v>4.8448150780000004E-2</v>
      </c>
      <c r="G2295" s="75">
        <v>6.3228760999999994E-2</v>
      </c>
      <c r="H2295" s="43">
        <v>1.3046278000000001E-3</v>
      </c>
      <c r="I2295" s="43">
        <v>0.42657971</v>
      </c>
      <c r="J2295" s="43">
        <v>4.8004092999999999E-3</v>
      </c>
      <c r="K2295" s="43">
        <v>1.5557730999999999E-3</v>
      </c>
      <c r="L2295" s="43">
        <v>6.8991764000000001E-4</v>
      </c>
      <c r="M2295" s="43">
        <v>9.3126774999999998E-3</v>
      </c>
      <c r="N2295" s="43">
        <v>5.9536141000000001E-2</v>
      </c>
      <c r="O2295" s="43">
        <v>1.3197390999999999E-4</v>
      </c>
      <c r="P2295" s="43">
        <v>9.7519949999999994E-3</v>
      </c>
      <c r="Q2295" s="43">
        <v>5.0671977000000005E-4</v>
      </c>
      <c r="R2295" s="43">
        <v>2.9043985000000001E-2</v>
      </c>
      <c r="S2295" s="43">
        <v>9.0134771000000002E-3</v>
      </c>
      <c r="U2295" s="77">
        <f t="shared" si="180"/>
        <v>0.54507552586206887</v>
      </c>
    </row>
    <row r="2296" spans="1:21">
      <c r="A2296" s="41" t="s">
        <v>33</v>
      </c>
      <c r="B2296" s="41" t="s">
        <v>3778</v>
      </c>
      <c r="C2296" s="74">
        <f t="shared" si="176"/>
        <v>0.68769869191999999</v>
      </c>
      <c r="D2296" s="74">
        <f t="shared" si="177"/>
        <v>1.2391849850000001E-2</v>
      </c>
      <c r="E2296" s="74">
        <f t="shared" si="178"/>
        <v>0.54796840759999998</v>
      </c>
      <c r="F2296" s="74">
        <f t="shared" si="179"/>
        <v>5.0372400470000002E-2</v>
      </c>
      <c r="G2296" s="75">
        <v>7.6966034000000003E-2</v>
      </c>
      <c r="H2296" s="43">
        <v>1.3998653E-3</v>
      </c>
      <c r="I2296" s="43">
        <v>0.53696429000000001</v>
      </c>
      <c r="J2296" s="43">
        <v>4.4462169000000001E-3</v>
      </c>
      <c r="K2296" s="43">
        <v>1.4609390000000001E-3</v>
      </c>
      <c r="L2296" s="43">
        <v>3.9304195000000001E-4</v>
      </c>
      <c r="M2296" s="43">
        <v>6.0916520000000004E-3</v>
      </c>
      <c r="N2296" s="43">
        <v>9.6042522999999994E-3</v>
      </c>
      <c r="O2296" s="43">
        <v>1.2899499000000001E-4</v>
      </c>
      <c r="P2296" s="43">
        <v>8.8825655E-3</v>
      </c>
      <c r="Q2296" s="43">
        <v>7.6581048000000005E-4</v>
      </c>
      <c r="R2296" s="43">
        <v>3.1725059999999999E-2</v>
      </c>
      <c r="S2296" s="43">
        <v>8.8699694999999999E-3</v>
      </c>
      <c r="U2296" s="77">
        <f t="shared" si="180"/>
        <v>0.66350029310344827</v>
      </c>
    </row>
    <row r="2297" spans="1:21">
      <c r="A2297" s="41" t="s">
        <v>33</v>
      </c>
      <c r="B2297" s="41" t="s">
        <v>3779</v>
      </c>
      <c r="C2297" s="74">
        <f t="shared" si="176"/>
        <v>0.48072376270000006</v>
      </c>
      <c r="D2297" s="74">
        <f t="shared" si="177"/>
        <v>1.8042775909999999E-2</v>
      </c>
      <c r="E2297" s="74">
        <f t="shared" si="178"/>
        <v>0.32793948400000006</v>
      </c>
      <c r="F2297" s="74">
        <f t="shared" si="179"/>
        <v>7.1066516790000006E-2</v>
      </c>
      <c r="G2297" s="75">
        <v>6.3674986000000003E-2</v>
      </c>
      <c r="H2297" s="43">
        <v>2.819893E-3</v>
      </c>
      <c r="I2297" s="43">
        <v>0.31045430000000002</v>
      </c>
      <c r="J2297" s="43">
        <v>8.9580145999999996E-3</v>
      </c>
      <c r="K2297" s="43">
        <v>2.9595259E-3</v>
      </c>
      <c r="L2297" s="43">
        <v>5.0428001000000003E-4</v>
      </c>
      <c r="M2297" s="43">
        <v>5.6209553999999997E-3</v>
      </c>
      <c r="N2297" s="43">
        <v>1.4665291E-2</v>
      </c>
      <c r="O2297" s="43">
        <v>2.2861018999999999E-4</v>
      </c>
      <c r="P2297" s="43">
        <v>1.9029407000000002E-2</v>
      </c>
      <c r="Q2297" s="43">
        <v>1.9124476E-3</v>
      </c>
      <c r="R2297" s="43">
        <v>4.0588178000000003E-2</v>
      </c>
      <c r="S2297" s="43">
        <v>9.3078740000000007E-3</v>
      </c>
      <c r="U2297" s="77">
        <f t="shared" si="180"/>
        <v>0.54892229310344831</v>
      </c>
    </row>
    <row r="2298" spans="1:21">
      <c r="A2298" s="41" t="s">
        <v>33</v>
      </c>
      <c r="B2298" s="41" t="s">
        <v>3780</v>
      </c>
      <c r="C2298" s="74">
        <f t="shared" si="176"/>
        <v>0.64575012936999998</v>
      </c>
      <c r="D2298" s="74">
        <f t="shared" si="177"/>
        <v>1.6829894889999999E-2</v>
      </c>
      <c r="E2298" s="74">
        <f t="shared" si="178"/>
        <v>0.49450000309999997</v>
      </c>
      <c r="F2298" s="74">
        <f t="shared" si="179"/>
        <v>5.9020544380000005E-2</v>
      </c>
      <c r="G2298" s="75">
        <v>7.5399687000000007E-2</v>
      </c>
      <c r="H2298" s="43">
        <v>1.6461821E-3</v>
      </c>
      <c r="I2298" s="43">
        <v>0.48661378999999999</v>
      </c>
      <c r="J2298" s="43">
        <v>5.9059628999999997E-3</v>
      </c>
      <c r="K2298" s="43">
        <v>1.9276419E-3</v>
      </c>
      <c r="L2298" s="43">
        <v>6.6091569000000005E-4</v>
      </c>
      <c r="M2298" s="43">
        <v>8.3353743999999997E-3</v>
      </c>
      <c r="N2298" s="43">
        <v>6.240031E-3</v>
      </c>
      <c r="O2298" s="43">
        <v>1.644343E-4</v>
      </c>
      <c r="P2298" s="43">
        <v>1.2054607E-2</v>
      </c>
      <c r="Q2298" s="43">
        <v>7.4678408000000002E-4</v>
      </c>
      <c r="R2298" s="43">
        <v>3.543615E-2</v>
      </c>
      <c r="S2298" s="43">
        <v>1.0618569E-2</v>
      </c>
      <c r="U2298" s="77">
        <f t="shared" si="180"/>
        <v>0.64999730172413794</v>
      </c>
    </row>
    <row r="2299" spans="1:21">
      <c r="A2299" s="41" t="s">
        <v>33</v>
      </c>
      <c r="B2299" s="41" t="s">
        <v>3781</v>
      </c>
      <c r="C2299" s="74">
        <f t="shared" si="176"/>
        <v>0.55801742325000003</v>
      </c>
      <c r="D2299" s="74">
        <f t="shared" si="177"/>
        <v>1.803477551E-2</v>
      </c>
      <c r="E2299" s="74">
        <f t="shared" si="178"/>
        <v>0.40994038269999999</v>
      </c>
      <c r="F2299" s="74">
        <f t="shared" si="179"/>
        <v>5.8314578039999995E-2</v>
      </c>
      <c r="G2299" s="75">
        <v>7.1727686999999998E-2</v>
      </c>
      <c r="H2299" s="43">
        <v>2.8111776E-3</v>
      </c>
      <c r="I2299" s="43">
        <v>0.40040607</v>
      </c>
      <c r="J2299" s="43">
        <v>7.9325591999999997E-3</v>
      </c>
      <c r="K2299" s="43">
        <v>2.6137176E-3</v>
      </c>
      <c r="L2299" s="43">
        <v>5.9306300999999997E-4</v>
      </c>
      <c r="M2299" s="43">
        <v>6.8954356999999999E-3</v>
      </c>
      <c r="N2299" s="43">
        <v>6.7231351000000003E-3</v>
      </c>
      <c r="O2299" s="43">
        <v>1.9796764E-4</v>
      </c>
      <c r="P2299" s="43">
        <v>1.6524352999999999E-2</v>
      </c>
      <c r="Q2299" s="43">
        <v>1.9209826000000001E-3</v>
      </c>
      <c r="R2299" s="43">
        <v>2.9687961999999998E-2</v>
      </c>
      <c r="S2299" s="43">
        <v>9.9833127999999997E-3</v>
      </c>
      <c r="U2299" s="77">
        <f t="shared" si="180"/>
        <v>0.61834212931034482</v>
      </c>
    </row>
    <row r="2300" spans="1:21">
      <c r="A2300" s="41" t="s">
        <v>33</v>
      </c>
      <c r="B2300" s="41" t="s">
        <v>3782</v>
      </c>
      <c r="C2300" s="74">
        <f t="shared" si="176"/>
        <v>0.38831178182000003</v>
      </c>
      <c r="D2300" s="74">
        <f t="shared" si="177"/>
        <v>1.2460628640000001E-2</v>
      </c>
      <c r="E2300" s="74">
        <f t="shared" si="178"/>
        <v>0.26624501630000003</v>
      </c>
      <c r="F2300" s="74">
        <f t="shared" si="179"/>
        <v>6.1903179879999999E-2</v>
      </c>
      <c r="G2300" s="75">
        <v>4.7702956999999997E-2</v>
      </c>
      <c r="H2300" s="43">
        <v>1.5890291000000001E-3</v>
      </c>
      <c r="I2300" s="43">
        <v>0.25963216</v>
      </c>
      <c r="J2300" s="43">
        <v>6.1147594999999997E-3</v>
      </c>
      <c r="K2300" s="43">
        <v>1.9751437999999998E-3</v>
      </c>
      <c r="L2300" s="43">
        <v>3.5375933999999998E-4</v>
      </c>
      <c r="M2300" s="43">
        <v>4.0169660000000003E-3</v>
      </c>
      <c r="N2300" s="43">
        <v>5.0238271999999999E-3</v>
      </c>
      <c r="O2300" s="43">
        <v>1.7233470999999999E-4</v>
      </c>
      <c r="P2300" s="43">
        <v>1.3123723E-2</v>
      </c>
      <c r="Q2300" s="43">
        <v>7.5477116999999997E-4</v>
      </c>
      <c r="R2300" s="43">
        <v>3.6312443E-2</v>
      </c>
      <c r="S2300" s="43">
        <v>1.1539908E-2</v>
      </c>
      <c r="U2300" s="77">
        <f t="shared" si="180"/>
        <v>0.41123238793103445</v>
      </c>
    </row>
    <row r="2301" spans="1:21">
      <c r="A2301" s="41" t="s">
        <v>33</v>
      </c>
      <c r="B2301" s="41" t="s">
        <v>3783</v>
      </c>
      <c r="C2301" s="74">
        <f t="shared" si="176"/>
        <v>0.43677496525000009</v>
      </c>
      <c r="D2301" s="74">
        <f t="shared" si="177"/>
        <v>1.3008647929999999E-2</v>
      </c>
      <c r="E2301" s="74">
        <f t="shared" si="178"/>
        <v>0.33935951720000007</v>
      </c>
      <c r="F2301" s="74">
        <f t="shared" si="179"/>
        <v>3.5686330119999998E-2</v>
      </c>
      <c r="G2301" s="75">
        <v>4.8720470000000002E-2</v>
      </c>
      <c r="H2301" s="43">
        <v>1.0451993E-3</v>
      </c>
      <c r="I2301" s="43">
        <v>0.33192247000000002</v>
      </c>
      <c r="J2301" s="43">
        <v>3.5424991999999998E-3</v>
      </c>
      <c r="K2301" s="43">
        <v>1.1711667E-3</v>
      </c>
      <c r="L2301" s="43">
        <v>6.0213762999999996E-4</v>
      </c>
      <c r="M2301" s="43">
        <v>7.6928444E-3</v>
      </c>
      <c r="N2301" s="43">
        <v>6.3918478999999999E-3</v>
      </c>
      <c r="O2301" s="43">
        <v>9.6677549999999994E-5</v>
      </c>
      <c r="P2301" s="43">
        <v>7.0751950000000003E-3</v>
      </c>
      <c r="Q2301" s="43">
        <v>4.0258227000000002E-4</v>
      </c>
      <c r="R2301" s="43">
        <v>2.0845956999999998E-2</v>
      </c>
      <c r="S2301" s="43">
        <v>7.2659183000000002E-3</v>
      </c>
      <c r="U2301" s="77">
        <f t="shared" si="180"/>
        <v>0.42000405172413791</v>
      </c>
    </row>
    <row r="2302" spans="1:21">
      <c r="A2302" s="41" t="s">
        <v>33</v>
      </c>
      <c r="B2302" s="41" t="s">
        <v>3784</v>
      </c>
      <c r="C2302" s="74">
        <f t="shared" si="176"/>
        <v>0.79353472326999996</v>
      </c>
      <c r="D2302" s="74">
        <f t="shared" si="177"/>
        <v>2.0490675849999997E-2</v>
      </c>
      <c r="E2302" s="74">
        <f t="shared" si="178"/>
        <v>0.60407536110000004</v>
      </c>
      <c r="F2302" s="74">
        <f t="shared" si="179"/>
        <v>9.1015432320000006E-2</v>
      </c>
      <c r="G2302" s="75">
        <v>7.7953254E-2</v>
      </c>
      <c r="H2302" s="43">
        <v>2.0816911000000001E-3</v>
      </c>
      <c r="I2302" s="43">
        <v>0.45497613999999997</v>
      </c>
      <c r="J2302" s="43">
        <v>8.5335360999999992E-3</v>
      </c>
      <c r="K2302" s="43">
        <v>2.8150378000000001E-3</v>
      </c>
      <c r="L2302" s="43">
        <v>6.6503574999999995E-4</v>
      </c>
      <c r="M2302" s="43">
        <v>8.4770661999999993E-3</v>
      </c>
      <c r="N2302" s="43">
        <v>0.14701753000000001</v>
      </c>
      <c r="O2302" s="43">
        <v>2.4312391999999999E-4</v>
      </c>
      <c r="P2302" s="43">
        <v>1.8018925000000002E-2</v>
      </c>
      <c r="Q2302" s="43">
        <v>1.0029014E-3</v>
      </c>
      <c r="R2302" s="43">
        <v>6.0254409000000002E-2</v>
      </c>
      <c r="S2302" s="43">
        <v>1.1496073000000001E-2</v>
      </c>
      <c r="U2302" s="77">
        <f t="shared" si="180"/>
        <v>0.67201081034482757</v>
      </c>
    </row>
    <row r="2303" spans="1:21">
      <c r="A2303" s="41" t="s">
        <v>33</v>
      </c>
      <c r="B2303" s="41" t="s">
        <v>3785</v>
      </c>
      <c r="C2303" s="74">
        <f t="shared" si="176"/>
        <v>0.36517812832000002</v>
      </c>
      <c r="D2303" s="74">
        <f t="shared" si="177"/>
        <v>8.4957591999999995E-3</v>
      </c>
      <c r="E2303" s="74">
        <f t="shared" si="178"/>
        <v>0.25301148639999999</v>
      </c>
      <c r="F2303" s="74">
        <f t="shared" si="179"/>
        <v>6.0903160720000002E-2</v>
      </c>
      <c r="G2303" s="75">
        <v>4.2767722000000001E-2</v>
      </c>
      <c r="H2303" s="43">
        <v>2.3829657000000001E-3</v>
      </c>
      <c r="I2303" s="43">
        <v>0.24177281</v>
      </c>
      <c r="J2303" s="43">
        <v>4.4918961999999996E-3</v>
      </c>
      <c r="K2303" s="43">
        <v>1.3833457E-3</v>
      </c>
      <c r="L2303" s="43">
        <v>1.312385E-4</v>
      </c>
      <c r="M2303" s="43">
        <v>2.4892788E-3</v>
      </c>
      <c r="N2303" s="43">
        <v>8.8557106999999999E-3</v>
      </c>
      <c r="O2303" s="43">
        <v>1.5344452000000001E-4</v>
      </c>
      <c r="P2303" s="43">
        <v>9.1888368000000008E-3</v>
      </c>
      <c r="Q2303" s="43">
        <v>1.1014904E-3</v>
      </c>
      <c r="R2303" s="43">
        <v>2.1400296999999999E-2</v>
      </c>
      <c r="S2303" s="43">
        <v>2.9059092000000002E-2</v>
      </c>
      <c r="U2303" s="77">
        <f t="shared" si="180"/>
        <v>0.36868725862068963</v>
      </c>
    </row>
    <row r="2304" spans="1:21">
      <c r="A2304" s="41" t="s">
        <v>33</v>
      </c>
      <c r="B2304" s="41" t="s">
        <v>3786</v>
      </c>
      <c r="C2304" s="74">
        <f t="shared" si="176"/>
        <v>0.31234445791000004</v>
      </c>
      <c r="D2304" s="74">
        <f t="shared" si="177"/>
        <v>9.944409290000001E-3</v>
      </c>
      <c r="E2304" s="74">
        <f t="shared" si="178"/>
        <v>0.22280181125000001</v>
      </c>
      <c r="F2304" s="74">
        <f t="shared" si="179"/>
        <v>4.1860738369999997E-2</v>
      </c>
      <c r="G2304" s="75">
        <v>3.7737499000000001E-2</v>
      </c>
      <c r="H2304" s="43">
        <v>9.7585765000000001E-4</v>
      </c>
      <c r="I2304" s="43">
        <v>0.22069709000000001</v>
      </c>
      <c r="J2304" s="43">
        <v>4.2437543000000003E-3</v>
      </c>
      <c r="K2304" s="43">
        <v>1.3946835E-3</v>
      </c>
      <c r="L2304" s="43">
        <v>3.7283398999999999E-4</v>
      </c>
      <c r="M2304" s="43">
        <v>3.9331375000000003E-3</v>
      </c>
      <c r="N2304" s="43">
        <v>1.1288635999999999E-3</v>
      </c>
      <c r="O2304" s="43">
        <v>1.175988E-4</v>
      </c>
      <c r="P2304" s="43">
        <v>9.0148177999999999E-3</v>
      </c>
      <c r="Q2304" s="43">
        <v>4.0116007000000001E-4</v>
      </c>
      <c r="R2304" s="43">
        <v>2.6470034999999999E-2</v>
      </c>
      <c r="S2304" s="43">
        <v>5.8571266999999996E-3</v>
      </c>
      <c r="U2304" s="77">
        <f t="shared" si="180"/>
        <v>0.32532326724137928</v>
      </c>
    </row>
    <row r="2305" spans="1:21">
      <c r="A2305" s="41" t="s">
        <v>33</v>
      </c>
      <c r="B2305" s="41" t="s">
        <v>3787</v>
      </c>
      <c r="C2305" s="74">
        <f t="shared" si="176"/>
        <v>0.43501625952</v>
      </c>
      <c r="D2305" s="74">
        <f t="shared" si="177"/>
        <v>1.3270450980000001E-2</v>
      </c>
      <c r="E2305" s="74">
        <f t="shared" si="178"/>
        <v>0.30700521980000001</v>
      </c>
      <c r="F2305" s="74">
        <f t="shared" si="179"/>
        <v>6.2013875739999995E-2</v>
      </c>
      <c r="G2305" s="75">
        <v>5.2726713000000001E-2</v>
      </c>
      <c r="H2305" s="43">
        <v>1.6714309999999999E-3</v>
      </c>
      <c r="I2305" s="43">
        <v>0.29909538000000002</v>
      </c>
      <c r="J2305" s="43">
        <v>5.9745031000000004E-3</v>
      </c>
      <c r="K2305" s="43">
        <v>2.0048107999999999E-3</v>
      </c>
      <c r="L2305" s="43">
        <v>4.2501467999999997E-4</v>
      </c>
      <c r="M2305" s="43">
        <v>4.8661223999999998E-3</v>
      </c>
      <c r="N2305" s="43">
        <v>6.2384088000000002E-3</v>
      </c>
      <c r="O2305" s="43">
        <v>1.6727309E-4</v>
      </c>
      <c r="P2305" s="43">
        <v>1.2543494000000001E-2</v>
      </c>
      <c r="Q2305" s="43">
        <v>9.6840534999999999E-4</v>
      </c>
      <c r="R2305" s="43">
        <v>4.0548969999999997E-2</v>
      </c>
      <c r="S2305" s="43">
        <v>7.7857333000000001E-3</v>
      </c>
      <c r="U2305" s="77">
        <f t="shared" si="180"/>
        <v>0.45454062931034483</v>
      </c>
    </row>
    <row r="2306" spans="1:21">
      <c r="A2306" s="41" t="s">
        <v>33</v>
      </c>
      <c r="B2306" s="41" t="s">
        <v>3788</v>
      </c>
      <c r="C2306" s="74">
        <f t="shared" si="176"/>
        <v>1.0819153571100002</v>
      </c>
      <c r="D2306" s="74">
        <f t="shared" si="177"/>
        <v>2.9919664449999998E-2</v>
      </c>
      <c r="E2306" s="74">
        <f t="shared" si="178"/>
        <v>0.74010346999999999</v>
      </c>
      <c r="F2306" s="74">
        <f t="shared" si="179"/>
        <v>0.21195489866</v>
      </c>
      <c r="G2306" s="75">
        <v>9.9937323999999994E-2</v>
      </c>
      <c r="H2306" s="43">
        <v>5.2788899999999996E-3</v>
      </c>
      <c r="I2306" s="43">
        <v>0.55229443</v>
      </c>
      <c r="J2306" s="43">
        <v>1.1884061E-2</v>
      </c>
      <c r="K2306" s="43">
        <v>3.7175934000000001E-3</v>
      </c>
      <c r="L2306" s="43">
        <v>8.0865905E-4</v>
      </c>
      <c r="M2306" s="43">
        <v>1.3509350999999999E-2</v>
      </c>
      <c r="N2306" s="43">
        <v>0.18253015</v>
      </c>
      <c r="O2306" s="43">
        <v>4.1499456E-4</v>
      </c>
      <c r="P2306" s="43">
        <v>2.4266218999999999E-2</v>
      </c>
      <c r="Q2306" s="43">
        <v>2.0869041000000001E-3</v>
      </c>
      <c r="R2306" s="43">
        <v>8.7638903000000004E-2</v>
      </c>
      <c r="S2306" s="43">
        <v>9.7547878000000005E-2</v>
      </c>
      <c r="U2306" s="77">
        <f t="shared" si="180"/>
        <v>0.86152865517241373</v>
      </c>
    </row>
    <row r="2307" spans="1:21">
      <c r="A2307" s="41" t="s">
        <v>33</v>
      </c>
      <c r="B2307" s="41" t="s">
        <v>3789</v>
      </c>
      <c r="C2307" s="74">
        <f t="shared" si="176"/>
        <v>0.35452558692000002</v>
      </c>
      <c r="D2307" s="74">
        <f t="shared" si="177"/>
        <v>9.2697438600000005E-3</v>
      </c>
      <c r="E2307" s="74">
        <f t="shared" si="178"/>
        <v>0.24757818340000001</v>
      </c>
      <c r="F2307" s="74">
        <f t="shared" si="179"/>
        <v>5.4029914660000004E-2</v>
      </c>
      <c r="G2307" s="75">
        <v>4.3647745000000002E-2</v>
      </c>
      <c r="H2307" s="43">
        <v>2.5945836999999999E-3</v>
      </c>
      <c r="I2307" s="43">
        <v>0.23703315999999999</v>
      </c>
      <c r="J2307" s="43">
        <v>5.0612527999999999E-3</v>
      </c>
      <c r="K2307" s="43">
        <v>1.5236242E-3</v>
      </c>
      <c r="L2307" s="43">
        <v>1.4177885999999999E-4</v>
      </c>
      <c r="M2307" s="43">
        <v>2.5430880000000002E-3</v>
      </c>
      <c r="N2307" s="43">
        <v>7.9504397000000008E-3</v>
      </c>
      <c r="O2307" s="43">
        <v>1.7151895999999999E-4</v>
      </c>
      <c r="P2307" s="43">
        <v>1.0508523000000001E-2</v>
      </c>
      <c r="Q2307" s="43">
        <v>1.1114197E-3</v>
      </c>
      <c r="R2307" s="43">
        <v>2.0721664000000001E-2</v>
      </c>
      <c r="S2307" s="43">
        <v>2.1516789000000001E-2</v>
      </c>
      <c r="U2307" s="77">
        <f t="shared" si="180"/>
        <v>0.37627366379310345</v>
      </c>
    </row>
    <row r="2308" spans="1:21">
      <c r="A2308" s="41" t="s">
        <v>33</v>
      </c>
      <c r="B2308" s="41" t="s">
        <v>3790</v>
      </c>
      <c r="C2308" s="74">
        <f t="shared" si="176"/>
        <v>0.20958357156299998</v>
      </c>
      <c r="D2308" s="74">
        <f t="shared" si="177"/>
        <v>5.7162364399999995E-3</v>
      </c>
      <c r="E2308" s="74">
        <f t="shared" si="178"/>
        <v>0.14681101834999999</v>
      </c>
      <c r="F2308" s="74">
        <f t="shared" si="179"/>
        <v>3.2183982772999997E-2</v>
      </c>
      <c r="G2308" s="75">
        <v>2.4872333999999999E-2</v>
      </c>
      <c r="H2308" s="43">
        <v>9.6465885000000004E-4</v>
      </c>
      <c r="I2308" s="43">
        <v>0.1421935</v>
      </c>
      <c r="J2308" s="43">
        <v>2.3953066E-3</v>
      </c>
      <c r="K2308" s="43">
        <v>8.7647894999999998E-4</v>
      </c>
      <c r="L2308" s="43">
        <v>1.8801449000000001E-4</v>
      </c>
      <c r="M2308" s="43">
        <v>2.2564363999999998E-3</v>
      </c>
      <c r="N2308" s="43">
        <v>3.6528594999999998E-3</v>
      </c>
      <c r="O2308" s="43">
        <v>7.2642492999999995E-5</v>
      </c>
      <c r="P2308" s="43">
        <v>4.6956204999999999E-3</v>
      </c>
      <c r="Q2308" s="43">
        <v>6.9026937999999997E-4</v>
      </c>
      <c r="R2308" s="43">
        <v>2.2839460999999998E-2</v>
      </c>
      <c r="S2308" s="43">
        <v>3.8859894E-3</v>
      </c>
      <c r="U2308" s="77">
        <f t="shared" si="180"/>
        <v>0.21441667241379309</v>
      </c>
    </row>
    <row r="2309" spans="1:21">
      <c r="A2309" s="41" t="s">
        <v>33</v>
      </c>
      <c r="B2309" s="41" t="s">
        <v>3791</v>
      </c>
      <c r="C2309" s="74">
        <f t="shared" si="176"/>
        <v>0.30110722191799999</v>
      </c>
      <c r="D2309" s="74">
        <f t="shared" si="177"/>
        <v>7.42049632E-3</v>
      </c>
      <c r="E2309" s="74">
        <f t="shared" si="178"/>
        <v>0.22579645990000002</v>
      </c>
      <c r="F2309" s="74">
        <f t="shared" si="179"/>
        <v>3.5048930697999997E-2</v>
      </c>
      <c r="G2309" s="75">
        <v>3.2841334999999999E-2</v>
      </c>
      <c r="H2309" s="43">
        <v>1.1031038999999999E-3</v>
      </c>
      <c r="I2309" s="43">
        <v>0.20346889000000001</v>
      </c>
      <c r="J2309" s="43">
        <v>2.6255651999999999E-3</v>
      </c>
      <c r="K2309" s="43">
        <v>9.6004130999999997E-4</v>
      </c>
      <c r="L2309" s="43">
        <v>2.8118080999999998E-4</v>
      </c>
      <c r="M2309" s="43">
        <v>3.5537089999999999E-3</v>
      </c>
      <c r="N2309" s="43">
        <v>2.1224466000000001E-2</v>
      </c>
      <c r="O2309" s="43">
        <v>7.9446298E-5</v>
      </c>
      <c r="P2309" s="43">
        <v>5.0533432999999997E-3</v>
      </c>
      <c r="Q2309" s="43">
        <v>7.6344439999999998E-4</v>
      </c>
      <c r="R2309" s="43">
        <v>2.4320055E-2</v>
      </c>
      <c r="S2309" s="43">
        <v>4.8326417000000002E-3</v>
      </c>
      <c r="U2309" s="77">
        <f t="shared" si="180"/>
        <v>0.28311495689655169</v>
      </c>
    </row>
    <row r="2310" spans="1:21">
      <c r="A2310" s="41" t="s">
        <v>33</v>
      </c>
      <c r="B2310" s="41" t="s">
        <v>3792</v>
      </c>
      <c r="C2310" s="74">
        <f t="shared" si="176"/>
        <v>0.33824798058999994</v>
      </c>
      <c r="D2310" s="74">
        <f t="shared" si="177"/>
        <v>1.317796387E-2</v>
      </c>
      <c r="E2310" s="74">
        <f t="shared" si="178"/>
        <v>0.174956325</v>
      </c>
      <c r="F2310" s="74">
        <f t="shared" si="179"/>
        <v>0.10629717372</v>
      </c>
      <c r="G2310" s="75">
        <v>4.3816517999999999E-2</v>
      </c>
      <c r="H2310" s="43">
        <v>8.2133640000000008E-3</v>
      </c>
      <c r="I2310" s="43">
        <v>0.15871068999999999</v>
      </c>
      <c r="J2310" s="43">
        <v>6.3500257000000003E-3</v>
      </c>
      <c r="K2310" s="43">
        <v>1.5348511000000001E-3</v>
      </c>
      <c r="L2310" s="43">
        <v>1.9512867000000001E-4</v>
      </c>
      <c r="M2310" s="43">
        <v>5.0979583999999998E-3</v>
      </c>
      <c r="N2310" s="43">
        <v>8.0322710000000005E-3</v>
      </c>
      <c r="O2310" s="43">
        <v>3.6653682000000002E-4</v>
      </c>
      <c r="P2310" s="43">
        <v>1.1541399000000001E-2</v>
      </c>
      <c r="Q2310" s="43">
        <v>2.5346209999999999E-3</v>
      </c>
      <c r="R2310" s="43">
        <v>8.9044348999999991E-3</v>
      </c>
      <c r="S2310" s="43">
        <v>8.2950181999999997E-2</v>
      </c>
      <c r="U2310" s="77">
        <f t="shared" si="180"/>
        <v>0.37772860344827586</v>
      </c>
    </row>
    <row r="2311" spans="1:21">
      <c r="A2311" s="41" t="s">
        <v>33</v>
      </c>
      <c r="B2311" s="41" t="s">
        <v>3793</v>
      </c>
      <c r="C2311" s="74">
        <f t="shared" si="176"/>
        <v>0.29896190205100004</v>
      </c>
      <c r="D2311" s="74">
        <f t="shared" si="177"/>
        <v>9.7824414399999993E-3</v>
      </c>
      <c r="E2311" s="74">
        <f t="shared" si="178"/>
        <v>0.22587261979000001</v>
      </c>
      <c r="F2311" s="74">
        <f t="shared" si="179"/>
        <v>2.8433986820999999E-2</v>
      </c>
      <c r="G2311" s="75">
        <v>3.4872854000000002E-2</v>
      </c>
      <c r="H2311" s="43">
        <v>9.4698258999999999E-4</v>
      </c>
      <c r="I2311" s="43">
        <v>0.21611793000000001</v>
      </c>
      <c r="J2311" s="43">
        <v>3.5378444999999998E-3</v>
      </c>
      <c r="K2311" s="43">
        <v>1.1165370999999999E-3</v>
      </c>
      <c r="L2311" s="43">
        <v>3.3525674E-4</v>
      </c>
      <c r="M2311" s="43">
        <v>4.7928030999999996E-3</v>
      </c>
      <c r="N2311" s="43">
        <v>8.8077072000000006E-3</v>
      </c>
      <c r="O2311" s="43">
        <v>8.9495521000000001E-5</v>
      </c>
      <c r="P2311" s="43">
        <v>7.4777610999999999E-3</v>
      </c>
      <c r="Q2311" s="43">
        <v>4.8641979999999998E-4</v>
      </c>
      <c r="R2311" s="43">
        <v>1.56147E-2</v>
      </c>
      <c r="S2311" s="43">
        <v>4.7656104000000001E-3</v>
      </c>
      <c r="U2311" s="77">
        <f t="shared" si="180"/>
        <v>0.30062805172413792</v>
      </c>
    </row>
    <row r="2312" spans="1:21">
      <c r="A2312" s="41" t="s">
        <v>33</v>
      </c>
      <c r="B2312" s="41" t="s">
        <v>3794</v>
      </c>
      <c r="C2312" s="74">
        <f t="shared" si="176"/>
        <v>0.26784084210000003</v>
      </c>
      <c r="D2312" s="74">
        <f t="shared" si="177"/>
        <v>1.023355355E-2</v>
      </c>
      <c r="E2312" s="74">
        <f t="shared" si="178"/>
        <v>0.17718847350000003</v>
      </c>
      <c r="F2312" s="74">
        <f t="shared" si="179"/>
        <v>4.5736077050000004E-2</v>
      </c>
      <c r="G2312" s="75">
        <v>3.4682737999999998E-2</v>
      </c>
      <c r="H2312" s="43">
        <v>1.5426181E-3</v>
      </c>
      <c r="I2312" s="43">
        <v>0.16605784000000001</v>
      </c>
      <c r="J2312" s="43">
        <v>5.1406940000000003E-3</v>
      </c>
      <c r="K2312" s="43">
        <v>1.6609910999999999E-3</v>
      </c>
      <c r="L2312" s="43">
        <v>2.7307915000000002E-4</v>
      </c>
      <c r="M2312" s="43">
        <v>3.1587893000000001E-3</v>
      </c>
      <c r="N2312" s="43">
        <v>9.5880154000000002E-3</v>
      </c>
      <c r="O2312" s="43">
        <v>1.386747E-4</v>
      </c>
      <c r="P2312" s="43">
        <v>1.1012779E-2</v>
      </c>
      <c r="Q2312" s="43">
        <v>8.7728595E-4</v>
      </c>
      <c r="R2312" s="43">
        <v>2.4671482000000002E-2</v>
      </c>
      <c r="S2312" s="43">
        <v>9.0358554000000008E-3</v>
      </c>
      <c r="U2312" s="77">
        <f t="shared" si="180"/>
        <v>0.29898912068965516</v>
      </c>
    </row>
    <row r="2313" spans="1:21">
      <c r="A2313" s="41" t="s">
        <v>33</v>
      </c>
      <c r="B2313" s="41" t="s">
        <v>3795</v>
      </c>
      <c r="C2313" s="74">
        <f t="shared" si="176"/>
        <v>0.30302405648999997</v>
      </c>
      <c r="D2313" s="74">
        <f t="shared" si="177"/>
        <v>1.0855650979999999E-2</v>
      </c>
      <c r="E2313" s="74">
        <f t="shared" si="178"/>
        <v>0.2173740763</v>
      </c>
      <c r="F2313" s="74">
        <f t="shared" si="179"/>
        <v>3.647917421E-2</v>
      </c>
      <c r="G2313" s="75">
        <v>3.8315154999999997E-2</v>
      </c>
      <c r="H2313" s="43">
        <v>1.2541255E-3</v>
      </c>
      <c r="I2313" s="43">
        <v>0.21004407</v>
      </c>
      <c r="J2313" s="43">
        <v>4.8344178E-3</v>
      </c>
      <c r="K2313" s="43">
        <v>1.5382936E-3</v>
      </c>
      <c r="L2313" s="43">
        <v>3.3716108E-4</v>
      </c>
      <c r="M2313" s="43">
        <v>4.1457784999999999E-3</v>
      </c>
      <c r="N2313" s="43">
        <v>6.0758807999999999E-3</v>
      </c>
      <c r="O2313" s="43">
        <v>1.2226243999999999E-4</v>
      </c>
      <c r="P2313" s="43">
        <v>1.0403244000000001E-2</v>
      </c>
      <c r="Q2313" s="43">
        <v>6.9225777000000001E-4</v>
      </c>
      <c r="R2313" s="43">
        <v>1.9863386E-2</v>
      </c>
      <c r="S2313" s="43">
        <v>5.3980240000000004E-3</v>
      </c>
      <c r="U2313" s="77">
        <f t="shared" si="180"/>
        <v>0.33030306034482754</v>
      </c>
    </row>
    <row r="2314" spans="1:21">
      <c r="A2314" s="41" t="s">
        <v>33</v>
      </c>
      <c r="B2314" s="41" t="s">
        <v>3796</v>
      </c>
      <c r="C2314" s="74">
        <f t="shared" ref="C2314:C2377" si="181">D2314+E2314+F2314+G2314</f>
        <v>0.63133364926999991</v>
      </c>
      <c r="D2314" s="74">
        <f t="shared" ref="D2314:D2377" si="182">J2314+K2314+L2314+M2314</f>
        <v>2.8205255470000003E-2</v>
      </c>
      <c r="E2314" s="74">
        <f t="shared" ref="E2314:E2377" si="183">H2314+I2314+N2314</f>
        <v>0.19049711699999999</v>
      </c>
      <c r="F2314" s="74">
        <f t="shared" ref="F2314:F2377" si="184">O2314+IF(P2314="x",0,P2314)+IF(Q2314="x",0,Q2314)+IF(R2314="x",0,R2314)+S2314</f>
        <v>0.32823732280000001</v>
      </c>
      <c r="G2314" s="75">
        <v>8.4393953999999993E-2</v>
      </c>
      <c r="H2314" s="43">
        <v>2.3680855000000001E-2</v>
      </c>
      <c r="I2314" s="43">
        <v>0.15106638999999999</v>
      </c>
      <c r="J2314" s="43">
        <v>1.5326443E-2</v>
      </c>
      <c r="K2314" s="43">
        <v>3.4594676000000001E-3</v>
      </c>
      <c r="L2314" s="43">
        <v>1.8387707000000001E-4</v>
      </c>
      <c r="M2314" s="43">
        <v>9.2354677999999992E-3</v>
      </c>
      <c r="N2314" s="43">
        <v>1.5749872000000002E-2</v>
      </c>
      <c r="O2314" s="43">
        <v>1.0092097000000001E-3</v>
      </c>
      <c r="P2314" s="43">
        <v>2.6778720999999998E-2</v>
      </c>
      <c r="Q2314" s="43">
        <v>7.1767261000000001E-3</v>
      </c>
      <c r="R2314" s="43">
        <v>1.3855206E-2</v>
      </c>
      <c r="S2314" s="43">
        <v>0.27941746000000001</v>
      </c>
      <c r="U2314" s="77">
        <f t="shared" si="180"/>
        <v>0.72753408620689641</v>
      </c>
    </row>
    <row r="2315" spans="1:21">
      <c r="A2315" s="41" t="s">
        <v>33</v>
      </c>
      <c r="B2315" s="41" t="s">
        <v>3797</v>
      </c>
      <c r="C2315" s="74">
        <f t="shared" si="181"/>
        <v>0.26025170199299996</v>
      </c>
      <c r="D2315" s="74">
        <f t="shared" si="182"/>
        <v>8.4072529299999994E-3</v>
      </c>
      <c r="E2315" s="74">
        <f t="shared" si="183"/>
        <v>0.18803787023999999</v>
      </c>
      <c r="F2315" s="74">
        <f t="shared" si="184"/>
        <v>3.1874351822999997E-2</v>
      </c>
      <c r="G2315" s="75">
        <v>3.1932227000000001E-2</v>
      </c>
      <c r="H2315" s="43">
        <v>9.5155334E-4</v>
      </c>
      <c r="I2315" s="43">
        <v>0.18265646999999999</v>
      </c>
      <c r="J2315" s="43">
        <v>3.6477832E-3</v>
      </c>
      <c r="K2315" s="43">
        <v>1.1894295E-3</v>
      </c>
      <c r="L2315" s="43">
        <v>2.8142773000000001E-4</v>
      </c>
      <c r="M2315" s="43">
        <v>3.2886125E-3</v>
      </c>
      <c r="N2315" s="43">
        <v>4.4298469000000002E-3</v>
      </c>
      <c r="O2315" s="43">
        <v>9.6990143000000003E-5</v>
      </c>
      <c r="P2315" s="43">
        <v>7.7582236000000001E-3</v>
      </c>
      <c r="Q2315" s="43">
        <v>4.9764678000000005E-4</v>
      </c>
      <c r="R2315" s="43">
        <v>1.8888829999999999E-2</v>
      </c>
      <c r="S2315" s="43">
        <v>4.6326613000000003E-3</v>
      </c>
      <c r="U2315" s="77">
        <f t="shared" si="180"/>
        <v>0.27527781896551723</v>
      </c>
    </row>
    <row r="2316" spans="1:21">
      <c r="A2316" s="41" t="s">
        <v>33</v>
      </c>
      <c r="B2316" s="41" t="s">
        <v>3798</v>
      </c>
      <c r="C2316" s="74">
        <f t="shared" si="181"/>
        <v>0.28623896946999999</v>
      </c>
      <c r="D2316" s="74">
        <f t="shared" si="182"/>
        <v>9.3319374700000009E-3</v>
      </c>
      <c r="E2316" s="74">
        <f t="shared" si="183"/>
        <v>0.18445375509999998</v>
      </c>
      <c r="F2316" s="74">
        <f t="shared" si="184"/>
        <v>5.5511986900000004E-2</v>
      </c>
      <c r="G2316" s="75">
        <v>3.6941290000000002E-2</v>
      </c>
      <c r="H2316" s="43">
        <v>3.1179406999999998E-3</v>
      </c>
      <c r="I2316" s="43">
        <v>0.1773044</v>
      </c>
      <c r="J2316" s="43">
        <v>4.8088567E-3</v>
      </c>
      <c r="K2316" s="43">
        <v>1.3968981E-3</v>
      </c>
      <c r="L2316" s="43">
        <v>1.8299367000000001E-4</v>
      </c>
      <c r="M2316" s="43">
        <v>2.9431890000000001E-3</v>
      </c>
      <c r="N2316" s="43">
        <v>4.0314143999999998E-3</v>
      </c>
      <c r="O2316" s="43">
        <v>1.7794290000000001E-4</v>
      </c>
      <c r="P2316" s="43">
        <v>9.7623287999999992E-3</v>
      </c>
      <c r="Q2316" s="43">
        <v>1.2428652E-3</v>
      </c>
      <c r="R2316" s="43">
        <v>1.4486601E-2</v>
      </c>
      <c r="S2316" s="43">
        <v>2.9842249000000001E-2</v>
      </c>
      <c r="U2316" s="77">
        <f t="shared" si="180"/>
        <v>0.31845939655172412</v>
      </c>
    </row>
    <row r="2317" spans="1:21">
      <c r="A2317" s="41" t="s">
        <v>33</v>
      </c>
      <c r="B2317" s="41" t="s">
        <v>3799</v>
      </c>
      <c r="C2317" s="74">
        <f t="shared" si="181"/>
        <v>0.22533418207399999</v>
      </c>
      <c r="D2317" s="74">
        <f t="shared" si="182"/>
        <v>4.6092918399999998E-3</v>
      </c>
      <c r="E2317" s="74">
        <f t="shared" si="183"/>
        <v>0.17433519390999999</v>
      </c>
      <c r="F2317" s="74">
        <f t="shared" si="184"/>
        <v>2.0691679324000001E-2</v>
      </c>
      <c r="G2317" s="75">
        <v>2.5698017E-2</v>
      </c>
      <c r="H2317" s="43">
        <v>4.8307880999999997E-4</v>
      </c>
      <c r="I2317" s="43">
        <v>0.17217072999999999</v>
      </c>
      <c r="J2317" s="43">
        <v>1.9060387999999999E-3</v>
      </c>
      <c r="K2317" s="43">
        <v>6.1831568999999999E-4</v>
      </c>
      <c r="L2317" s="43">
        <v>1.3379945E-4</v>
      </c>
      <c r="M2317" s="43">
        <v>1.9511379E-3</v>
      </c>
      <c r="N2317" s="43">
        <v>1.6813850999999999E-3</v>
      </c>
      <c r="O2317" s="43">
        <v>5.4559884000000002E-5</v>
      </c>
      <c r="P2317" s="43">
        <v>3.9638709999999999E-3</v>
      </c>
      <c r="Q2317" s="43">
        <v>2.3273424E-4</v>
      </c>
      <c r="R2317" s="43">
        <v>1.3295481E-2</v>
      </c>
      <c r="S2317" s="43">
        <v>3.1450331999999998E-3</v>
      </c>
      <c r="U2317" s="77">
        <f t="shared" si="180"/>
        <v>0.22153462931034482</v>
      </c>
    </row>
    <row r="2318" spans="1:21">
      <c r="A2318" s="41" t="s">
        <v>33</v>
      </c>
      <c r="B2318" s="41" t="s">
        <v>3800</v>
      </c>
      <c r="C2318" s="74">
        <f t="shared" si="181"/>
        <v>0.20899039232000002</v>
      </c>
      <c r="D2318" s="74">
        <f t="shared" si="182"/>
        <v>7.3568231900000003E-3</v>
      </c>
      <c r="E2318" s="74">
        <f t="shared" si="183"/>
        <v>0.12835614170000001</v>
      </c>
      <c r="F2318" s="74">
        <f t="shared" si="184"/>
        <v>4.7017379429999999E-2</v>
      </c>
      <c r="G2318" s="75">
        <v>2.6260048000000001E-2</v>
      </c>
      <c r="H2318" s="43">
        <v>1.4520823E-3</v>
      </c>
      <c r="I2318" s="43">
        <v>0.12177350000000001</v>
      </c>
      <c r="J2318" s="43">
        <v>4.1572194999999999E-3</v>
      </c>
      <c r="K2318" s="43">
        <v>1.281931E-3</v>
      </c>
      <c r="L2318" s="43">
        <v>1.1856089E-4</v>
      </c>
      <c r="M2318" s="43">
        <v>1.7991118E-3</v>
      </c>
      <c r="N2318" s="43">
        <v>5.1305594E-3</v>
      </c>
      <c r="O2318" s="43">
        <v>1.2654094E-4</v>
      </c>
      <c r="P2318" s="43">
        <v>8.9167841000000001E-3</v>
      </c>
      <c r="Q2318" s="43">
        <v>6.7162338999999995E-4</v>
      </c>
      <c r="R2318" s="43">
        <v>2.2796883E-2</v>
      </c>
      <c r="S2318" s="43">
        <v>1.4505548E-2</v>
      </c>
      <c r="U2318" s="77">
        <f t="shared" si="180"/>
        <v>0.22637972413793103</v>
      </c>
    </row>
    <row r="2319" spans="1:21">
      <c r="A2319" s="41" t="s">
        <v>33</v>
      </c>
      <c r="B2319" s="41" t="s">
        <v>3801</v>
      </c>
      <c r="C2319" s="74">
        <f t="shared" si="181"/>
        <v>0.21213292498500003</v>
      </c>
      <c r="D2319" s="74">
        <f t="shared" si="182"/>
        <v>5.4564370199999997E-3</v>
      </c>
      <c r="E2319" s="74">
        <f t="shared" si="183"/>
        <v>0.16135660928000001</v>
      </c>
      <c r="F2319" s="74">
        <f t="shared" si="184"/>
        <v>2.0751285684999999E-2</v>
      </c>
      <c r="G2319" s="75">
        <v>2.4568593E-2</v>
      </c>
      <c r="H2319" s="43">
        <v>5.0537365000000005E-4</v>
      </c>
      <c r="I2319" s="43">
        <v>0.16018277</v>
      </c>
      <c r="J2319" s="43">
        <v>1.9492833000000001E-3</v>
      </c>
      <c r="K2319" s="43">
        <v>6.4443279E-4</v>
      </c>
      <c r="L2319" s="43">
        <v>2.2920353E-4</v>
      </c>
      <c r="M2319" s="43">
        <v>2.6335173999999999E-3</v>
      </c>
      <c r="N2319" s="43">
        <v>6.6846563000000001E-4</v>
      </c>
      <c r="O2319" s="43">
        <v>5.5476655000000001E-5</v>
      </c>
      <c r="P2319" s="43">
        <v>3.9913678999999999E-3</v>
      </c>
      <c r="Q2319" s="43">
        <v>1.9960383000000001E-4</v>
      </c>
      <c r="R2319" s="43">
        <v>1.2951575E-2</v>
      </c>
      <c r="S2319" s="43">
        <v>3.5532622999999998E-3</v>
      </c>
      <c r="U2319" s="77">
        <f t="shared" si="180"/>
        <v>0.21179821551724137</v>
      </c>
    </row>
    <row r="2320" spans="1:21">
      <c r="A2320" s="41" t="s">
        <v>33</v>
      </c>
      <c r="B2320" s="41" t="s">
        <v>3802</v>
      </c>
      <c r="C2320" s="74">
        <f t="shared" si="181"/>
        <v>0.33901172389799999</v>
      </c>
      <c r="D2320" s="74">
        <f t="shared" si="182"/>
        <v>9.7424502200000006E-3</v>
      </c>
      <c r="E2320" s="74">
        <f t="shared" si="183"/>
        <v>0.25844399204000001</v>
      </c>
      <c r="F2320" s="74">
        <f t="shared" si="184"/>
        <v>3.1427672637999997E-2</v>
      </c>
      <c r="G2320" s="75">
        <v>3.9397609E-2</v>
      </c>
      <c r="H2320" s="43">
        <v>9.5802194000000002E-4</v>
      </c>
      <c r="I2320" s="43">
        <v>0.25272966000000002</v>
      </c>
      <c r="J2320" s="43">
        <v>3.0478253000000002E-3</v>
      </c>
      <c r="K2320" s="43">
        <v>1.0303001000000001E-3</v>
      </c>
      <c r="L2320" s="43">
        <v>4.4858402E-4</v>
      </c>
      <c r="M2320" s="43">
        <v>5.2157408000000002E-3</v>
      </c>
      <c r="N2320" s="43">
        <v>4.7563101000000002E-3</v>
      </c>
      <c r="O2320" s="43">
        <v>8.5669918E-5</v>
      </c>
      <c r="P2320" s="43">
        <v>6.0737482000000004E-3</v>
      </c>
      <c r="Q2320" s="43">
        <v>4.4086252000000002E-4</v>
      </c>
      <c r="R2320" s="43">
        <v>1.8804854999999999E-2</v>
      </c>
      <c r="S2320" s="43">
        <v>6.0225369999999997E-3</v>
      </c>
      <c r="U2320" s="77">
        <f t="shared" si="180"/>
        <v>0.33963456034482759</v>
      </c>
    </row>
    <row r="2321" spans="1:21">
      <c r="A2321" s="41" t="s">
        <v>33</v>
      </c>
      <c r="B2321" s="41" t="s">
        <v>3803</v>
      </c>
      <c r="C2321" s="74">
        <f t="shared" si="181"/>
        <v>0.24195951737000002</v>
      </c>
      <c r="D2321" s="74">
        <f t="shared" si="182"/>
        <v>7.22093901E-3</v>
      </c>
      <c r="E2321" s="74">
        <f t="shared" si="183"/>
        <v>0.14843958240000002</v>
      </c>
      <c r="F2321" s="74">
        <f t="shared" si="184"/>
        <v>5.6830616960000004E-2</v>
      </c>
      <c r="G2321" s="75">
        <v>2.9468378999999999E-2</v>
      </c>
      <c r="H2321" s="43">
        <v>3.3900612999999999E-3</v>
      </c>
      <c r="I2321" s="43">
        <v>0.14178729000000001</v>
      </c>
      <c r="J2321" s="43">
        <v>3.5430648000000001E-3</v>
      </c>
      <c r="K2321" s="43">
        <v>9.4821122999999997E-4</v>
      </c>
      <c r="L2321" s="43">
        <v>1.3339187999999999E-4</v>
      </c>
      <c r="M2321" s="43">
        <v>2.5962710999999999E-3</v>
      </c>
      <c r="N2321" s="43">
        <v>3.2622311E-3</v>
      </c>
      <c r="O2321" s="43">
        <v>1.6850476000000001E-4</v>
      </c>
      <c r="P2321" s="43">
        <v>6.8087928000000004E-3</v>
      </c>
      <c r="Q2321" s="43">
        <v>1.1088147999999999E-3</v>
      </c>
      <c r="R2321" s="43">
        <v>8.4812276000000002E-3</v>
      </c>
      <c r="S2321" s="43">
        <v>4.0263277E-2</v>
      </c>
      <c r="U2321" s="77">
        <f t="shared" si="180"/>
        <v>0.25403775000000001</v>
      </c>
    </row>
    <row r="2322" spans="1:21">
      <c r="A2322" s="41" t="s">
        <v>33</v>
      </c>
      <c r="B2322" s="41" t="s">
        <v>3804</v>
      </c>
      <c r="C2322" s="74">
        <f t="shared" si="181"/>
        <v>0.25559616562799997</v>
      </c>
      <c r="D2322" s="74">
        <f t="shared" si="182"/>
        <v>8.1030523799999997E-3</v>
      </c>
      <c r="E2322" s="74">
        <f t="shared" si="183"/>
        <v>0.19630510822</v>
      </c>
      <c r="F2322" s="74">
        <f t="shared" si="184"/>
        <v>2.1883330027999998E-2</v>
      </c>
      <c r="G2322" s="75">
        <v>2.9304674999999999E-2</v>
      </c>
      <c r="H2322" s="43">
        <v>6.5901572000000004E-4</v>
      </c>
      <c r="I2322" s="43">
        <v>0.19336233999999999</v>
      </c>
      <c r="J2322" s="43">
        <v>2.2746725999999999E-3</v>
      </c>
      <c r="K2322" s="43">
        <v>7.5014061E-4</v>
      </c>
      <c r="L2322" s="43">
        <v>3.9574727000000001E-4</v>
      </c>
      <c r="M2322" s="43">
        <v>4.6824919000000003E-3</v>
      </c>
      <c r="N2322" s="43">
        <v>2.2837525000000002E-3</v>
      </c>
      <c r="O2322" s="43">
        <v>6.1710648000000003E-5</v>
      </c>
      <c r="P2322" s="43">
        <v>4.5647255999999997E-3</v>
      </c>
      <c r="Q2322" s="43">
        <v>2.4198007999999999E-4</v>
      </c>
      <c r="R2322" s="43">
        <v>1.2437185999999999E-2</v>
      </c>
      <c r="S2322" s="43">
        <v>4.5777277E-3</v>
      </c>
      <c r="U2322" s="77">
        <f t="shared" ref="U2322:U2385" si="185">G2322/0.116</f>
        <v>0.25262650862068964</v>
      </c>
    </row>
    <row r="2323" spans="1:21">
      <c r="A2323" s="41" t="s">
        <v>33</v>
      </c>
      <c r="B2323" s="41" t="s">
        <v>3805</v>
      </c>
      <c r="C2323" s="74">
        <f t="shared" si="181"/>
        <v>0.24058172427799998</v>
      </c>
      <c r="D2323" s="74">
        <f t="shared" si="182"/>
        <v>6.7896068800000009E-3</v>
      </c>
      <c r="E2323" s="74">
        <f t="shared" si="183"/>
        <v>0.175057769</v>
      </c>
      <c r="F2323" s="74">
        <f t="shared" si="184"/>
        <v>3.2519299398000003E-2</v>
      </c>
      <c r="G2323" s="75">
        <v>2.6215049000000001E-2</v>
      </c>
      <c r="H2323" s="43">
        <v>7.5643100000000001E-4</v>
      </c>
      <c r="I2323" s="43">
        <v>0.15016697000000001</v>
      </c>
      <c r="J2323" s="43">
        <v>3.090841E-3</v>
      </c>
      <c r="K2323" s="43">
        <v>9.9709106000000006E-4</v>
      </c>
      <c r="L2323" s="43">
        <v>2.0279632000000001E-4</v>
      </c>
      <c r="M2323" s="43">
        <v>2.4988785000000001E-3</v>
      </c>
      <c r="N2323" s="43">
        <v>2.4134368E-2</v>
      </c>
      <c r="O2323" s="43">
        <v>8.5659848000000001E-5</v>
      </c>
      <c r="P2323" s="43">
        <v>6.6226202999999997E-3</v>
      </c>
      <c r="Q2323" s="43">
        <v>3.5658614999999999E-4</v>
      </c>
      <c r="R2323" s="43">
        <v>1.8466256E-2</v>
      </c>
      <c r="S2323" s="43">
        <v>6.9881771000000004E-3</v>
      </c>
      <c r="U2323" s="77">
        <f t="shared" si="185"/>
        <v>0.22599180172413794</v>
      </c>
    </row>
    <row r="2324" spans="1:21">
      <c r="A2324" s="41" t="s">
        <v>33</v>
      </c>
      <c r="B2324" s="41" t="s">
        <v>3806</v>
      </c>
      <c r="C2324" s="74">
        <f t="shared" si="181"/>
        <v>0.28744005536299999</v>
      </c>
      <c r="D2324" s="74">
        <f t="shared" si="182"/>
        <v>8.1152117799999993E-3</v>
      </c>
      <c r="E2324" s="74">
        <f t="shared" si="183"/>
        <v>0.21747974889000002</v>
      </c>
      <c r="F2324" s="74">
        <f t="shared" si="184"/>
        <v>2.9006655692999997E-2</v>
      </c>
      <c r="G2324" s="75">
        <v>3.2838438999999997E-2</v>
      </c>
      <c r="H2324" s="43">
        <v>7.3925958999999995E-4</v>
      </c>
      <c r="I2324" s="43">
        <v>0.21499694999999999</v>
      </c>
      <c r="J2324" s="43">
        <v>2.4076878000000002E-3</v>
      </c>
      <c r="K2324" s="43">
        <v>8.3286856999999995E-4</v>
      </c>
      <c r="L2324" s="43">
        <v>3.9165560999999998E-4</v>
      </c>
      <c r="M2324" s="43">
        <v>4.4829997999999999E-3</v>
      </c>
      <c r="N2324" s="43">
        <v>1.7435393E-3</v>
      </c>
      <c r="O2324" s="43">
        <v>7.1795453000000005E-5</v>
      </c>
      <c r="P2324" s="43">
        <v>4.7350895000000002E-3</v>
      </c>
      <c r="Q2324" s="43">
        <v>3.0503524000000001E-4</v>
      </c>
      <c r="R2324" s="43">
        <v>1.8737220999999998E-2</v>
      </c>
      <c r="S2324" s="43">
        <v>5.1575144999999999E-3</v>
      </c>
      <c r="U2324" s="77">
        <f t="shared" si="185"/>
        <v>0.28308999137931029</v>
      </c>
    </row>
    <row r="2325" spans="1:21">
      <c r="A2325" s="41" t="s">
        <v>33</v>
      </c>
      <c r="B2325" s="41" t="s">
        <v>3807</v>
      </c>
      <c r="C2325" s="74">
        <f t="shared" si="181"/>
        <v>0.21760770212199998</v>
      </c>
      <c r="D2325" s="74">
        <f t="shared" si="182"/>
        <v>5.0400487099999999E-3</v>
      </c>
      <c r="E2325" s="74">
        <f t="shared" si="183"/>
        <v>0.17093444716999998</v>
      </c>
      <c r="F2325" s="74">
        <f t="shared" si="184"/>
        <v>1.8137994242000001E-2</v>
      </c>
      <c r="G2325" s="75">
        <v>2.3495212000000001E-2</v>
      </c>
      <c r="H2325" s="43">
        <v>5.1406217E-4</v>
      </c>
      <c r="I2325" s="43">
        <v>0.15238394999999999</v>
      </c>
      <c r="J2325" s="43">
        <v>1.86893E-3</v>
      </c>
      <c r="K2325" s="43">
        <v>6.1329435999999998E-4</v>
      </c>
      <c r="L2325" s="43">
        <v>2.0191225E-4</v>
      </c>
      <c r="M2325" s="43">
        <v>2.3559121E-3</v>
      </c>
      <c r="N2325" s="43">
        <v>1.8036435E-2</v>
      </c>
      <c r="O2325" s="43">
        <v>5.1590861999999997E-5</v>
      </c>
      <c r="P2325" s="43">
        <v>3.8352006000000002E-3</v>
      </c>
      <c r="Q2325" s="43">
        <v>2.2759627999999999E-4</v>
      </c>
      <c r="R2325" s="43">
        <v>1.0754362E-2</v>
      </c>
      <c r="S2325" s="43">
        <v>3.2692444999999999E-3</v>
      </c>
      <c r="U2325" s="77">
        <f t="shared" si="185"/>
        <v>0.20254493103448276</v>
      </c>
    </row>
    <row r="2326" spans="1:21">
      <c r="A2326" s="41" t="s">
        <v>33</v>
      </c>
      <c r="B2326" s="41" t="s">
        <v>3808</v>
      </c>
      <c r="C2326" s="74">
        <f t="shared" si="181"/>
        <v>0.18230849455799999</v>
      </c>
      <c r="D2326" s="74">
        <f t="shared" si="182"/>
        <v>6.0024756400000002E-3</v>
      </c>
      <c r="E2326" s="74">
        <f t="shared" si="183"/>
        <v>0.12046079492</v>
      </c>
      <c r="F2326" s="74">
        <f t="shared" si="184"/>
        <v>3.2508270998000001E-2</v>
      </c>
      <c r="G2326" s="75">
        <v>2.3336953000000001E-2</v>
      </c>
      <c r="H2326" s="43">
        <v>9.2341842000000002E-4</v>
      </c>
      <c r="I2326" s="43">
        <v>0.11721652</v>
      </c>
      <c r="J2326" s="43">
        <v>3.1702976000000001E-3</v>
      </c>
      <c r="K2326" s="43">
        <v>1.0634965000000001E-3</v>
      </c>
      <c r="L2326" s="43">
        <v>1.4608673999999999E-4</v>
      </c>
      <c r="M2326" s="43">
        <v>1.6225948E-3</v>
      </c>
      <c r="N2326" s="43">
        <v>2.3208564999999998E-3</v>
      </c>
      <c r="O2326" s="43">
        <v>8.7866308000000005E-5</v>
      </c>
      <c r="P2326" s="43">
        <v>6.6981571000000002E-3</v>
      </c>
      <c r="Q2326" s="43">
        <v>6.0761419000000003E-4</v>
      </c>
      <c r="R2326" s="43">
        <v>2.1610239999999999E-2</v>
      </c>
      <c r="S2326" s="43">
        <v>3.5043933999999999E-3</v>
      </c>
      <c r="U2326" s="77">
        <f t="shared" si="185"/>
        <v>0.20118062931034483</v>
      </c>
    </row>
    <row r="2327" spans="1:21">
      <c r="A2327" s="41" t="s">
        <v>33</v>
      </c>
      <c r="B2327" s="41" t="s">
        <v>3809</v>
      </c>
      <c r="C2327" s="74">
        <f t="shared" si="181"/>
        <v>0.30786421660700003</v>
      </c>
      <c r="D2327" s="74">
        <f t="shared" si="182"/>
        <v>8.1830072199999999E-3</v>
      </c>
      <c r="E2327" s="74">
        <f t="shared" si="183"/>
        <v>0.24381805147000002</v>
      </c>
      <c r="F2327" s="74">
        <f t="shared" si="184"/>
        <v>2.4234791917000002E-2</v>
      </c>
      <c r="G2327" s="75">
        <v>3.1628365999999998E-2</v>
      </c>
      <c r="H2327" s="43">
        <v>6.5260247000000003E-4</v>
      </c>
      <c r="I2327" s="43">
        <v>0.21338420999999999</v>
      </c>
      <c r="J2327" s="43">
        <v>2.4012664000000001E-3</v>
      </c>
      <c r="K2327" s="43">
        <v>7.782307E-4</v>
      </c>
      <c r="L2327" s="43">
        <v>3.4511142E-4</v>
      </c>
      <c r="M2327" s="43">
        <v>4.6583987E-3</v>
      </c>
      <c r="N2327" s="43">
        <v>2.9781239000000001E-2</v>
      </c>
      <c r="O2327" s="43">
        <v>6.6016146999999995E-5</v>
      </c>
      <c r="P2327" s="43">
        <v>4.8781546000000002E-3</v>
      </c>
      <c r="Q2327" s="43">
        <v>2.5347196999999999E-4</v>
      </c>
      <c r="R2327" s="43">
        <v>1.4528417E-2</v>
      </c>
      <c r="S2327" s="43">
        <v>4.5087321999999997E-3</v>
      </c>
      <c r="U2327" s="77">
        <f t="shared" si="185"/>
        <v>0.27265832758620684</v>
      </c>
    </row>
    <row r="2328" spans="1:21">
      <c r="A2328" s="41" t="s">
        <v>33</v>
      </c>
      <c r="B2328" s="41" t="s">
        <v>3810</v>
      </c>
      <c r="C2328" s="74">
        <f t="shared" si="181"/>
        <v>0.34390894594700006</v>
      </c>
      <c r="D2328" s="74">
        <f t="shared" si="182"/>
        <v>6.1969989600000001E-3</v>
      </c>
      <c r="E2328" s="74">
        <f t="shared" si="183"/>
        <v>0.27403169260000004</v>
      </c>
      <c r="F2328" s="74">
        <f t="shared" si="184"/>
        <v>2.5190566386999999E-2</v>
      </c>
      <c r="G2328" s="75">
        <v>3.8489688000000001E-2</v>
      </c>
      <c r="H2328" s="43">
        <v>7.0005399999999998E-4</v>
      </c>
      <c r="I2328" s="43">
        <v>0.26852868000000002</v>
      </c>
      <c r="J2328" s="43">
        <v>2.2234937999999998E-3</v>
      </c>
      <c r="K2328" s="43">
        <v>7.3059611999999998E-4</v>
      </c>
      <c r="L2328" s="43">
        <v>1.9655504000000001E-4</v>
      </c>
      <c r="M2328" s="43">
        <v>3.0463539999999998E-3</v>
      </c>
      <c r="N2328" s="43">
        <v>4.8029585999999997E-3</v>
      </c>
      <c r="O2328" s="43">
        <v>6.4508677000000005E-5</v>
      </c>
      <c r="P2328" s="43">
        <v>4.4420526000000004E-3</v>
      </c>
      <c r="Q2328" s="43">
        <v>3.8297161000000002E-4</v>
      </c>
      <c r="R2328" s="43">
        <v>1.5865279999999999E-2</v>
      </c>
      <c r="S2328" s="43">
        <v>4.4357535000000003E-3</v>
      </c>
      <c r="U2328" s="77">
        <f t="shared" si="185"/>
        <v>0.33180765517241378</v>
      </c>
    </row>
    <row r="2329" spans="1:21">
      <c r="A2329" s="41" t="s">
        <v>33</v>
      </c>
      <c r="B2329" s="41" t="s">
        <v>3811</v>
      </c>
      <c r="C2329" s="74">
        <f t="shared" si="181"/>
        <v>0.24040354945</v>
      </c>
      <c r="D2329" s="74">
        <f t="shared" si="182"/>
        <v>9.022951710000001E-3</v>
      </c>
      <c r="E2329" s="74">
        <f t="shared" si="183"/>
        <v>0.16399816759999999</v>
      </c>
      <c r="F2329" s="74">
        <f t="shared" si="184"/>
        <v>3.5539418140000001E-2</v>
      </c>
      <c r="G2329" s="75">
        <v>3.1843011999999997E-2</v>
      </c>
      <c r="H2329" s="43">
        <v>1.4101909000000001E-3</v>
      </c>
      <c r="I2329" s="43">
        <v>0.15525406</v>
      </c>
      <c r="J2329" s="43">
        <v>4.4797837E-3</v>
      </c>
      <c r="K2329" s="43">
        <v>1.4800194000000001E-3</v>
      </c>
      <c r="L2329" s="43">
        <v>2.5218370999999999E-4</v>
      </c>
      <c r="M2329" s="43">
        <v>2.8109648999999999E-3</v>
      </c>
      <c r="N2329" s="43">
        <v>7.3339167E-3</v>
      </c>
      <c r="O2329" s="43">
        <v>1.1432490999999999E-4</v>
      </c>
      <c r="P2329" s="43">
        <v>9.516353E-3</v>
      </c>
      <c r="Q2329" s="43">
        <v>9.5638953000000003E-4</v>
      </c>
      <c r="R2329" s="43">
        <v>2.0297606999999999E-2</v>
      </c>
      <c r="S2329" s="43">
        <v>4.6547437000000001E-3</v>
      </c>
      <c r="U2329" s="77">
        <f t="shared" si="185"/>
        <v>0.27450872413793098</v>
      </c>
    </row>
    <row r="2330" spans="1:21">
      <c r="A2330" s="41" t="s">
        <v>33</v>
      </c>
      <c r="B2330" s="41" t="s">
        <v>3812</v>
      </c>
      <c r="C2330" s="74">
        <f t="shared" si="181"/>
        <v>0.32298400978100006</v>
      </c>
      <c r="D2330" s="74">
        <f t="shared" si="182"/>
        <v>8.4177869499999988E-3</v>
      </c>
      <c r="E2330" s="74">
        <f t="shared" si="183"/>
        <v>0.2473334271</v>
      </c>
      <c r="F2330" s="74">
        <f t="shared" si="184"/>
        <v>2.9520230730999998E-2</v>
      </c>
      <c r="G2330" s="75">
        <v>3.7712565000000003E-2</v>
      </c>
      <c r="H2330" s="43">
        <v>8.2336880000000005E-4</v>
      </c>
      <c r="I2330" s="43">
        <v>0.24338899</v>
      </c>
      <c r="J2330" s="43">
        <v>2.9539778999999999E-3</v>
      </c>
      <c r="K2330" s="43">
        <v>9.6414619000000003E-4</v>
      </c>
      <c r="L2330" s="43">
        <v>3.3056935999999998E-4</v>
      </c>
      <c r="M2330" s="43">
        <v>4.1690935000000002E-3</v>
      </c>
      <c r="N2330" s="43">
        <v>3.1210682999999999E-3</v>
      </c>
      <c r="O2330" s="43">
        <v>8.2244890999999998E-5</v>
      </c>
      <c r="P2330" s="43">
        <v>6.0293376000000003E-3</v>
      </c>
      <c r="Q2330" s="43">
        <v>3.7351803999999999E-4</v>
      </c>
      <c r="R2330" s="43">
        <v>1.7724054E-2</v>
      </c>
      <c r="S2330" s="43">
        <v>5.3110761999999997E-3</v>
      </c>
      <c r="U2330" s="77">
        <f t="shared" si="185"/>
        <v>0.32510831896551723</v>
      </c>
    </row>
    <row r="2331" spans="1:21">
      <c r="A2331" s="41" t="s">
        <v>33</v>
      </c>
      <c r="B2331" s="41" t="s">
        <v>3813</v>
      </c>
      <c r="C2331" s="74">
        <f t="shared" si="181"/>
        <v>0.27909540316799997</v>
      </c>
      <c r="D2331" s="74">
        <f t="shared" si="182"/>
        <v>9.0201897400000002E-3</v>
      </c>
      <c r="E2331" s="74">
        <f t="shared" si="183"/>
        <v>0.20503387770000001</v>
      </c>
      <c r="F2331" s="74">
        <f t="shared" si="184"/>
        <v>2.9166348727999999E-2</v>
      </c>
      <c r="G2331" s="75">
        <v>3.5874986999999997E-2</v>
      </c>
      <c r="H2331" s="43">
        <v>1.4060256E-3</v>
      </c>
      <c r="I2331" s="43">
        <v>0.20026524000000001</v>
      </c>
      <c r="J2331" s="43">
        <v>3.9675120999999999E-3</v>
      </c>
      <c r="K2331" s="43">
        <v>1.3072648999999999E-3</v>
      </c>
      <c r="L2331" s="43">
        <v>2.9662364000000003E-4</v>
      </c>
      <c r="M2331" s="43">
        <v>3.4487890999999999E-3</v>
      </c>
      <c r="N2331" s="43">
        <v>3.3626121000000001E-3</v>
      </c>
      <c r="O2331" s="43">
        <v>9.9014578000000006E-5</v>
      </c>
      <c r="P2331" s="43">
        <v>8.2647438999999996E-3</v>
      </c>
      <c r="Q2331" s="43">
        <v>9.6078975000000002E-4</v>
      </c>
      <c r="R2331" s="43">
        <v>1.4848593E-2</v>
      </c>
      <c r="S2331" s="43">
        <v>4.9932075000000001E-3</v>
      </c>
      <c r="U2331" s="77">
        <f t="shared" si="185"/>
        <v>0.30926712931034478</v>
      </c>
    </row>
    <row r="2332" spans="1:21">
      <c r="A2332" s="41" t="s">
        <v>33</v>
      </c>
      <c r="B2332" s="41" t="s">
        <v>3814</v>
      </c>
      <c r="C2332" s="74">
        <f t="shared" si="181"/>
        <v>0.19415690724699999</v>
      </c>
      <c r="D2332" s="74">
        <f t="shared" si="182"/>
        <v>6.2303469799999999E-3</v>
      </c>
      <c r="E2332" s="74">
        <f t="shared" si="183"/>
        <v>0.13312320550000001</v>
      </c>
      <c r="F2332" s="74">
        <f t="shared" si="184"/>
        <v>3.0951751767000001E-2</v>
      </c>
      <c r="G2332" s="75">
        <v>2.3851602999999999E-2</v>
      </c>
      <c r="H2332" s="43">
        <v>7.9451870000000005E-4</v>
      </c>
      <c r="I2332" s="43">
        <v>0.12981676</v>
      </c>
      <c r="J2332" s="43">
        <v>3.0573957999999999E-3</v>
      </c>
      <c r="K2332" s="43">
        <v>9.8757708000000001E-4</v>
      </c>
      <c r="L2332" s="43">
        <v>1.7688059999999999E-4</v>
      </c>
      <c r="M2332" s="43">
        <v>2.0084934999999998E-3</v>
      </c>
      <c r="N2332" s="43">
        <v>2.5119268000000001E-3</v>
      </c>
      <c r="O2332" s="43">
        <v>8.6167807000000004E-5</v>
      </c>
      <c r="P2332" s="43">
        <v>6.5618960000000002E-3</v>
      </c>
      <c r="Q2332" s="43">
        <v>3.7738756000000001E-4</v>
      </c>
      <c r="R2332" s="43">
        <v>1.8156315999999999E-2</v>
      </c>
      <c r="S2332" s="43">
        <v>5.7699843999999998E-3</v>
      </c>
      <c r="U2332" s="77">
        <f t="shared" si="185"/>
        <v>0.2056172672413793</v>
      </c>
    </row>
    <row r="2333" spans="1:21">
      <c r="A2333" s="41" t="s">
        <v>33</v>
      </c>
      <c r="B2333" s="41" t="s">
        <v>3815</v>
      </c>
      <c r="C2333" s="74">
        <f t="shared" si="181"/>
        <v>0.21846750786800001</v>
      </c>
      <c r="D2333" s="74">
        <f t="shared" si="182"/>
        <v>6.5067072599999994E-3</v>
      </c>
      <c r="E2333" s="74">
        <f t="shared" si="183"/>
        <v>0.16974193613000002</v>
      </c>
      <c r="F2333" s="74">
        <f t="shared" si="184"/>
        <v>1.7849703477999999E-2</v>
      </c>
      <c r="G2333" s="75">
        <v>2.4369161E-2</v>
      </c>
      <c r="H2333" s="43">
        <v>5.2279113000000001E-4</v>
      </c>
      <c r="I2333" s="43">
        <v>0.16602205</v>
      </c>
      <c r="J2333" s="43">
        <v>1.7718986E-3</v>
      </c>
      <c r="K2333" s="43">
        <v>5.8579792999999996E-4</v>
      </c>
      <c r="L2333" s="43">
        <v>3.0117913000000002E-4</v>
      </c>
      <c r="M2333" s="43">
        <v>3.8478316000000001E-3</v>
      </c>
      <c r="N2333" s="43">
        <v>3.1970950000000001E-3</v>
      </c>
      <c r="O2333" s="43">
        <v>4.8356487999999997E-5</v>
      </c>
      <c r="P2333" s="43">
        <v>3.5388937999999998E-3</v>
      </c>
      <c r="Q2333" s="43">
        <v>2.0136489000000001E-4</v>
      </c>
      <c r="R2333" s="43">
        <v>1.0426797999999999E-2</v>
      </c>
      <c r="S2333" s="43">
        <v>3.6342903000000002E-3</v>
      </c>
      <c r="U2333" s="77">
        <f t="shared" si="185"/>
        <v>0.21007897413793103</v>
      </c>
    </row>
    <row r="2334" spans="1:21">
      <c r="A2334" s="41" t="s">
        <v>33</v>
      </c>
      <c r="B2334" s="41" t="s">
        <v>3816</v>
      </c>
      <c r="C2334" s="74">
        <f t="shared" si="181"/>
        <v>0.39700224448999999</v>
      </c>
      <c r="D2334" s="74">
        <f t="shared" si="182"/>
        <v>1.0251403119999999E-2</v>
      </c>
      <c r="E2334" s="74">
        <f t="shared" si="183"/>
        <v>0.30221648369999998</v>
      </c>
      <c r="F2334" s="74">
        <f t="shared" si="184"/>
        <v>4.553465667E-2</v>
      </c>
      <c r="G2334" s="75">
        <v>3.8999700999999998E-2</v>
      </c>
      <c r="H2334" s="43">
        <v>1.0414617000000001E-3</v>
      </c>
      <c r="I2334" s="43">
        <v>0.22762273999999999</v>
      </c>
      <c r="J2334" s="43">
        <v>4.2692939999999999E-3</v>
      </c>
      <c r="K2334" s="43">
        <v>1.4083520999999999E-3</v>
      </c>
      <c r="L2334" s="43">
        <v>3.3271472000000001E-4</v>
      </c>
      <c r="M2334" s="43">
        <v>4.2410423000000001E-3</v>
      </c>
      <c r="N2334" s="43">
        <v>7.3552281999999997E-2</v>
      </c>
      <c r="O2334" s="43">
        <v>1.2163393E-4</v>
      </c>
      <c r="P2334" s="43">
        <v>9.0147959000000007E-3</v>
      </c>
      <c r="Q2334" s="43">
        <v>5.0174753999999999E-4</v>
      </c>
      <c r="R2334" s="43">
        <v>3.0145040000000001E-2</v>
      </c>
      <c r="S2334" s="43">
        <v>5.7514393000000002E-3</v>
      </c>
      <c r="U2334" s="77">
        <f t="shared" si="185"/>
        <v>0.33620431896551722</v>
      </c>
    </row>
    <row r="2335" spans="1:21">
      <c r="A2335" s="41" t="s">
        <v>33</v>
      </c>
      <c r="B2335" s="41" t="s">
        <v>3817</v>
      </c>
      <c r="C2335" s="74">
        <f t="shared" si="181"/>
        <v>0.18267498411800001</v>
      </c>
      <c r="D2335" s="74">
        <f t="shared" si="182"/>
        <v>4.2498785770000002E-3</v>
      </c>
      <c r="E2335" s="74">
        <f t="shared" si="183"/>
        <v>0.12656527240000001</v>
      </c>
      <c r="F2335" s="74">
        <f t="shared" si="184"/>
        <v>3.0465910141000002E-2</v>
      </c>
      <c r="G2335" s="75">
        <v>2.1393922999999999E-2</v>
      </c>
      <c r="H2335" s="43">
        <v>1.1920435E-3</v>
      </c>
      <c r="I2335" s="43">
        <v>0.12094328999999999</v>
      </c>
      <c r="J2335" s="43">
        <v>2.2470049999999998E-3</v>
      </c>
      <c r="K2335" s="43">
        <v>6.9199834999999999E-4</v>
      </c>
      <c r="L2335" s="43">
        <v>6.5650127000000004E-5</v>
      </c>
      <c r="M2335" s="43">
        <v>1.2452251E-3</v>
      </c>
      <c r="N2335" s="43">
        <v>4.4299389000000003E-3</v>
      </c>
      <c r="O2335" s="43">
        <v>7.6758360999999993E-5</v>
      </c>
      <c r="P2335" s="43">
        <v>4.5965804000000004E-3</v>
      </c>
      <c r="Q2335" s="43">
        <v>5.5100438000000001E-4</v>
      </c>
      <c r="R2335" s="43">
        <v>1.0705184E-2</v>
      </c>
      <c r="S2335" s="43">
        <v>1.4536383E-2</v>
      </c>
      <c r="U2335" s="77">
        <f t="shared" si="185"/>
        <v>0.18443037068965515</v>
      </c>
    </row>
    <row r="2336" spans="1:21">
      <c r="A2336" s="41" t="s">
        <v>33</v>
      </c>
      <c r="B2336" s="41" t="s">
        <v>3818</v>
      </c>
      <c r="C2336" s="74">
        <f t="shared" si="181"/>
        <v>0.15619929716399999</v>
      </c>
      <c r="D2336" s="74">
        <f t="shared" si="182"/>
        <v>4.9730665300000004E-3</v>
      </c>
      <c r="E2336" s="74">
        <f t="shared" si="183"/>
        <v>0.11142021304000001</v>
      </c>
      <c r="F2336" s="74">
        <f t="shared" si="184"/>
        <v>2.0933997593999998E-2</v>
      </c>
      <c r="G2336" s="75">
        <v>1.887202E-2</v>
      </c>
      <c r="H2336" s="43">
        <v>4.8801340000000001E-4</v>
      </c>
      <c r="I2336" s="43">
        <v>0.11036767</v>
      </c>
      <c r="J2336" s="43">
        <v>2.122245E-3</v>
      </c>
      <c r="K2336" s="43">
        <v>6.9746261999999995E-4</v>
      </c>
      <c r="L2336" s="43">
        <v>1.8644931E-4</v>
      </c>
      <c r="M2336" s="43">
        <v>1.9669096E-3</v>
      </c>
      <c r="N2336" s="43">
        <v>5.6452963999999997E-4</v>
      </c>
      <c r="O2336" s="43">
        <v>5.8809593999999997E-5</v>
      </c>
      <c r="P2336" s="43">
        <v>4.5081901999999997E-3</v>
      </c>
      <c r="Q2336" s="43">
        <v>2.006148E-4</v>
      </c>
      <c r="R2336" s="43">
        <v>1.3237311999999999E-2</v>
      </c>
      <c r="S2336" s="43">
        <v>2.9290710000000001E-3</v>
      </c>
      <c r="U2336" s="77">
        <f t="shared" si="185"/>
        <v>0.1626898275862069</v>
      </c>
    </row>
    <row r="2337" spans="1:21">
      <c r="A2337" s="41" t="s">
        <v>33</v>
      </c>
      <c r="B2337" s="41" t="s">
        <v>3819</v>
      </c>
      <c r="C2337" s="74">
        <f t="shared" si="181"/>
        <v>0.21746420399400002</v>
      </c>
      <c r="D2337" s="74">
        <f t="shared" si="182"/>
        <v>6.6338853199999995E-3</v>
      </c>
      <c r="E2337" s="74">
        <f t="shared" si="183"/>
        <v>0.15347161123</v>
      </c>
      <c r="F2337" s="74">
        <f t="shared" si="184"/>
        <v>3.1000675443999998E-2</v>
      </c>
      <c r="G2337" s="75">
        <v>2.6358032E-2</v>
      </c>
      <c r="H2337" s="43">
        <v>8.3554672999999996E-4</v>
      </c>
      <c r="I2337" s="43">
        <v>0.14951749</v>
      </c>
      <c r="J2337" s="43">
        <v>2.9866481999999998E-3</v>
      </c>
      <c r="K2337" s="43">
        <v>1.0022029000000001E-3</v>
      </c>
      <c r="L2337" s="43">
        <v>2.1246441999999999E-4</v>
      </c>
      <c r="M2337" s="43">
        <v>2.4325698000000002E-3</v>
      </c>
      <c r="N2337" s="43">
        <v>3.1185745E-3</v>
      </c>
      <c r="O2337" s="43">
        <v>8.3619654000000003E-5</v>
      </c>
      <c r="P2337" s="43">
        <v>6.2704804999999999E-3</v>
      </c>
      <c r="Q2337" s="43">
        <v>4.8410488999999998E-4</v>
      </c>
      <c r="R2337" s="43">
        <v>2.0270389999999999E-2</v>
      </c>
      <c r="S2337" s="43">
        <v>3.8920804000000002E-3</v>
      </c>
      <c r="U2337" s="77">
        <f t="shared" si="185"/>
        <v>0.22722441379310343</v>
      </c>
    </row>
    <row r="2338" spans="1:21">
      <c r="A2338" s="41" t="s">
        <v>33</v>
      </c>
      <c r="B2338" s="41" t="s">
        <v>3820</v>
      </c>
      <c r="C2338" s="74">
        <f t="shared" si="181"/>
        <v>0.54100754850999999</v>
      </c>
      <c r="D2338" s="74">
        <f t="shared" si="182"/>
        <v>1.4961211499999998E-2</v>
      </c>
      <c r="E2338" s="74">
        <f t="shared" si="183"/>
        <v>0.37008584830000002</v>
      </c>
      <c r="F2338" s="74">
        <f t="shared" si="184"/>
        <v>0.10598721971</v>
      </c>
      <c r="G2338" s="75">
        <v>4.9973269000000001E-2</v>
      </c>
      <c r="H2338" s="43">
        <v>2.6396882999999999E-3</v>
      </c>
      <c r="I2338" s="43">
        <v>0.27617267000000001</v>
      </c>
      <c r="J2338" s="43">
        <v>5.9425785000000002E-3</v>
      </c>
      <c r="K2338" s="43">
        <v>1.8589679999999999E-3</v>
      </c>
      <c r="L2338" s="43">
        <v>4.0436680000000003E-4</v>
      </c>
      <c r="M2338" s="43">
        <v>6.7552981999999999E-3</v>
      </c>
      <c r="N2338" s="43">
        <v>9.1273489999999999E-2</v>
      </c>
      <c r="O2338" s="43">
        <v>2.0751641E-4</v>
      </c>
      <c r="P2338" s="43">
        <v>1.2134228E-2</v>
      </c>
      <c r="Q2338" s="43">
        <v>1.0435482999999999E-3</v>
      </c>
      <c r="R2338" s="43">
        <v>4.3823490999999999E-2</v>
      </c>
      <c r="S2338" s="43">
        <v>4.8778436000000001E-2</v>
      </c>
      <c r="U2338" s="77">
        <f t="shared" si="185"/>
        <v>0.43080404310344828</v>
      </c>
    </row>
    <row r="2339" spans="1:21">
      <c r="A2339" s="41" t="s">
        <v>33</v>
      </c>
      <c r="B2339" s="41" t="s">
        <v>3821</v>
      </c>
      <c r="C2339" s="74">
        <f t="shared" si="181"/>
        <v>0.17725951986800001</v>
      </c>
      <c r="D2339" s="74">
        <f t="shared" si="182"/>
        <v>4.63478646E-3</v>
      </c>
      <c r="E2339" s="74">
        <f t="shared" si="183"/>
        <v>0.12378680439999999</v>
      </c>
      <c r="F2339" s="74">
        <f t="shared" si="184"/>
        <v>2.7014459008000001E-2</v>
      </c>
      <c r="G2339" s="75">
        <v>2.1823470000000001E-2</v>
      </c>
      <c r="H2339" s="43">
        <v>1.2972679E-3</v>
      </c>
      <c r="I2339" s="43">
        <v>0.11851439</v>
      </c>
      <c r="J2339" s="43">
        <v>2.5305797000000001E-3</v>
      </c>
      <c r="K2339" s="43">
        <v>7.6179804E-4</v>
      </c>
      <c r="L2339" s="43">
        <v>7.0888119999999998E-5</v>
      </c>
      <c r="M2339" s="43">
        <v>1.2715205999999999E-3</v>
      </c>
      <c r="N2339" s="43">
        <v>3.9751465000000003E-3</v>
      </c>
      <c r="O2339" s="43">
        <v>8.5757898000000002E-5</v>
      </c>
      <c r="P2339" s="43">
        <v>5.2541645000000001E-3</v>
      </c>
      <c r="Q2339" s="43">
        <v>5.5569961000000005E-4</v>
      </c>
      <c r="R2339" s="43">
        <v>1.0360641E-2</v>
      </c>
      <c r="S2339" s="43">
        <v>1.0758195999999999E-2</v>
      </c>
      <c r="U2339" s="77">
        <f t="shared" si="185"/>
        <v>0.18813336206896553</v>
      </c>
    </row>
    <row r="2340" spans="1:21">
      <c r="B2340" s="81" t="s">
        <v>3822</v>
      </c>
      <c r="C2340" s="76"/>
      <c r="D2340" s="76"/>
      <c r="E2340" s="76"/>
      <c r="F2340" s="76"/>
      <c r="U2340" s="78"/>
    </row>
    <row r="2341" spans="1:21">
      <c r="A2341" s="41" t="s">
        <v>33</v>
      </c>
      <c r="B2341" s="41" t="s">
        <v>3823</v>
      </c>
      <c r="C2341" s="74">
        <f t="shared" si="181"/>
        <v>1.509739379485</v>
      </c>
      <c r="D2341" s="74">
        <f t="shared" si="182"/>
        <v>1.139030443E-2</v>
      </c>
      <c r="E2341" s="74">
        <f t="shared" si="183"/>
        <v>0.84331947090000003</v>
      </c>
      <c r="F2341" s="74">
        <f t="shared" si="184"/>
        <v>5.4364254155E-2</v>
      </c>
      <c r="G2341" s="75">
        <v>0.60066534999999999</v>
      </c>
      <c r="H2341" s="43">
        <v>1.4773208999999999E-3</v>
      </c>
      <c r="I2341" s="43">
        <v>0.17328740000000001</v>
      </c>
      <c r="J2341" s="43">
        <v>4.0011552999999998E-3</v>
      </c>
      <c r="K2341" s="43">
        <v>1.4987010000000001E-3</v>
      </c>
      <c r="L2341" s="43">
        <v>2.1968043E-4</v>
      </c>
      <c r="M2341" s="43">
        <v>5.6707677E-3</v>
      </c>
      <c r="N2341" s="43">
        <v>0.66855474999999998</v>
      </c>
      <c r="O2341" s="43">
        <v>9.8373945000000007E-5</v>
      </c>
      <c r="P2341" s="43">
        <v>6.9957513000000002E-3</v>
      </c>
      <c r="Q2341" s="43">
        <v>9.9422891000000005E-4</v>
      </c>
      <c r="R2341" s="43">
        <v>2.5268657999999999E-2</v>
      </c>
      <c r="S2341" s="43">
        <v>2.1007241999999999E-2</v>
      </c>
      <c r="U2341" s="77">
        <f t="shared" si="185"/>
        <v>5.1781495689655168</v>
      </c>
    </row>
    <row r="2342" spans="1:21">
      <c r="A2342" s="41" t="s">
        <v>33</v>
      </c>
      <c r="B2342" s="41" t="s">
        <v>3824</v>
      </c>
      <c r="C2342" s="74">
        <f t="shared" si="181"/>
        <v>0.58032734939999997</v>
      </c>
      <c r="D2342" s="74">
        <f t="shared" si="182"/>
        <v>1.4840726299999999E-2</v>
      </c>
      <c r="E2342" s="74">
        <f t="shared" si="183"/>
        <v>0.47681788709999995</v>
      </c>
      <c r="F2342" s="74">
        <f t="shared" si="184"/>
        <v>4.1371999E-2</v>
      </c>
      <c r="G2342" s="75">
        <v>4.7296736999999998E-2</v>
      </c>
      <c r="H2342" s="43">
        <v>1.0642570999999999E-3</v>
      </c>
      <c r="I2342" s="43">
        <v>0.22836883999999999</v>
      </c>
      <c r="J2342" s="43">
        <v>5.3262528999999999E-3</v>
      </c>
      <c r="K2342" s="43">
        <v>1.5673658000000001E-3</v>
      </c>
      <c r="L2342" s="43">
        <v>1.2754034E-3</v>
      </c>
      <c r="M2342" s="43">
        <v>6.6717041999999997E-3</v>
      </c>
      <c r="N2342" s="43">
        <v>0.24738478999999999</v>
      </c>
      <c r="O2342" s="43">
        <v>1.1330404E-4</v>
      </c>
      <c r="P2342" s="43">
        <v>1.0475431E-2</v>
      </c>
      <c r="Q2342" s="43">
        <v>5.4161596000000002E-4</v>
      </c>
      <c r="R2342" s="43">
        <v>1.7333672000000001E-2</v>
      </c>
      <c r="S2342" s="43">
        <v>1.2907976E-2</v>
      </c>
      <c r="U2342" s="77">
        <f t="shared" si="185"/>
        <v>0.40773049137931033</v>
      </c>
    </row>
    <row r="2343" spans="1:21">
      <c r="A2343" s="41" t="s">
        <v>33</v>
      </c>
      <c r="B2343" s="41" t="s">
        <v>3825</v>
      </c>
      <c r="C2343" s="74">
        <f t="shared" si="181"/>
        <v>2.26047012695</v>
      </c>
      <c r="D2343" s="74">
        <f t="shared" si="182"/>
        <v>1.8882704600000001E-2</v>
      </c>
      <c r="E2343" s="74">
        <f t="shared" si="183"/>
        <v>2.0599468864000001</v>
      </c>
      <c r="F2343" s="74">
        <f t="shared" si="184"/>
        <v>8.1766899949999999E-2</v>
      </c>
      <c r="G2343" s="75">
        <v>9.9873636000000002E-2</v>
      </c>
      <c r="H2343" s="43">
        <v>1.7417564E-3</v>
      </c>
      <c r="I2343" s="43">
        <v>0.22311412999999999</v>
      </c>
      <c r="J2343" s="43">
        <v>6.5489186999999997E-3</v>
      </c>
      <c r="K2343" s="43">
        <v>2.360932E-3</v>
      </c>
      <c r="L2343" s="43">
        <v>2.9343240000000002E-4</v>
      </c>
      <c r="M2343" s="43">
        <v>9.6794215000000003E-3</v>
      </c>
      <c r="N2343" s="43">
        <v>1.835091</v>
      </c>
      <c r="O2343" s="43">
        <v>1.6356874999999999E-4</v>
      </c>
      <c r="P2343" s="43">
        <v>1.2335637999999999E-2</v>
      </c>
      <c r="Q2343" s="43">
        <v>1.0208432000000001E-3</v>
      </c>
      <c r="R2343" s="43">
        <v>4.2651942999999998E-2</v>
      </c>
      <c r="S2343" s="43">
        <v>2.5594907E-2</v>
      </c>
      <c r="U2343" s="77">
        <f t="shared" si="185"/>
        <v>0.86097962068965517</v>
      </c>
    </row>
    <row r="2344" spans="1:21">
      <c r="A2344" s="41" t="s">
        <v>33</v>
      </c>
      <c r="B2344" s="41" t="s">
        <v>3826</v>
      </c>
      <c r="C2344" s="74">
        <f t="shared" si="181"/>
        <v>0.88747911535800006</v>
      </c>
      <c r="D2344" s="74">
        <f t="shared" si="182"/>
        <v>2.3989923999999999E-2</v>
      </c>
      <c r="E2344" s="74">
        <f t="shared" si="183"/>
        <v>0.78849237859999999</v>
      </c>
      <c r="F2344" s="74">
        <f t="shared" si="184"/>
        <v>2.9584401757999999E-2</v>
      </c>
      <c r="G2344" s="75">
        <v>4.5412411E-2</v>
      </c>
      <c r="H2344" s="43">
        <v>1.0075886E-3</v>
      </c>
      <c r="I2344" s="43">
        <v>0.32245569000000002</v>
      </c>
      <c r="J2344" s="43">
        <v>4.3369009999999998E-3</v>
      </c>
      <c r="K2344" s="43">
        <v>1.124678E-3</v>
      </c>
      <c r="L2344" s="43">
        <v>3.4970470000000001E-3</v>
      </c>
      <c r="M2344" s="43">
        <v>1.5031298E-2</v>
      </c>
      <c r="N2344" s="43">
        <v>0.46502909999999997</v>
      </c>
      <c r="O2344" s="43">
        <v>7.9524188000000001E-5</v>
      </c>
      <c r="P2344" s="43">
        <v>8.1924104000000008E-3</v>
      </c>
      <c r="Q2344" s="43">
        <v>5.4099756999999998E-4</v>
      </c>
      <c r="R2344" s="43">
        <v>1.175296E-2</v>
      </c>
      <c r="S2344" s="43">
        <v>9.0185096000000003E-3</v>
      </c>
      <c r="U2344" s="77">
        <f t="shared" si="185"/>
        <v>0.3914863017241379</v>
      </c>
    </row>
    <row r="2345" spans="1:21">
      <c r="A2345" s="41" t="s">
        <v>33</v>
      </c>
      <c r="B2345" s="41" t="s">
        <v>3827</v>
      </c>
      <c r="C2345" s="74">
        <f t="shared" si="181"/>
        <v>0.44344082598999995</v>
      </c>
      <c r="D2345" s="74">
        <f t="shared" si="182"/>
        <v>1.0091704109999999E-2</v>
      </c>
      <c r="E2345" s="74">
        <f t="shared" si="183"/>
        <v>0.3343383848</v>
      </c>
      <c r="F2345" s="74">
        <f t="shared" si="184"/>
        <v>5.1369586079999995E-2</v>
      </c>
      <c r="G2345" s="75">
        <v>4.7641151E-2</v>
      </c>
      <c r="H2345" s="43">
        <v>1.0176848000000001E-3</v>
      </c>
      <c r="I2345" s="43">
        <v>0.17817027999999999</v>
      </c>
      <c r="J2345" s="43">
        <v>5.9103139999999998E-3</v>
      </c>
      <c r="K2345" s="43">
        <v>1.8332174E-3</v>
      </c>
      <c r="L2345" s="43">
        <v>1.6245931000000001E-4</v>
      </c>
      <c r="M2345" s="43">
        <v>2.1857133999999999E-3</v>
      </c>
      <c r="N2345" s="43">
        <v>0.15515042000000001</v>
      </c>
      <c r="O2345" s="43">
        <v>1.3645138E-4</v>
      </c>
      <c r="P2345" s="43">
        <v>1.1994424E-2</v>
      </c>
      <c r="Q2345" s="43">
        <v>4.9812269999999995E-4</v>
      </c>
      <c r="R2345" s="43">
        <v>2.4124805999999999E-2</v>
      </c>
      <c r="S2345" s="43">
        <v>1.4615782000000001E-2</v>
      </c>
      <c r="U2345" s="77">
        <f t="shared" si="185"/>
        <v>0.4106995775862069</v>
      </c>
    </row>
    <row r="2346" spans="1:21">
      <c r="A2346" s="41" t="s">
        <v>33</v>
      </c>
      <c r="B2346" s="41" t="s">
        <v>3828</v>
      </c>
      <c r="C2346" s="74">
        <f t="shared" si="181"/>
        <v>0.7653803561200001</v>
      </c>
      <c r="D2346" s="74">
        <f t="shared" si="182"/>
        <v>1.3916766840000001E-2</v>
      </c>
      <c r="E2346" s="74">
        <f t="shared" si="183"/>
        <v>0.64156020100000011</v>
      </c>
      <c r="F2346" s="74">
        <f t="shared" si="184"/>
        <v>5.4517285280000001E-2</v>
      </c>
      <c r="G2346" s="75">
        <v>5.5386102999999999E-2</v>
      </c>
      <c r="H2346" s="43">
        <v>1.390751E-3</v>
      </c>
      <c r="I2346" s="43">
        <v>0.30580863000000003</v>
      </c>
      <c r="J2346" s="43">
        <v>5.1071924000000001E-3</v>
      </c>
      <c r="K2346" s="43">
        <v>1.5716024E-3</v>
      </c>
      <c r="L2346" s="43">
        <v>3.9242893999999999E-4</v>
      </c>
      <c r="M2346" s="43">
        <v>6.8455431000000004E-3</v>
      </c>
      <c r="N2346" s="43">
        <v>0.33436082</v>
      </c>
      <c r="O2346" s="43">
        <v>1.1436369E-4</v>
      </c>
      <c r="P2346" s="43">
        <v>8.1266037999999999E-3</v>
      </c>
      <c r="Q2346" s="43">
        <v>7.3772878999999998E-4</v>
      </c>
      <c r="R2346" s="43">
        <v>2.6887218000000001E-2</v>
      </c>
      <c r="S2346" s="43">
        <v>1.8651371E-2</v>
      </c>
      <c r="U2346" s="77">
        <f t="shared" si="185"/>
        <v>0.47746640517241379</v>
      </c>
    </row>
    <row r="2347" spans="1:21">
      <c r="A2347" s="41" t="s">
        <v>33</v>
      </c>
      <c r="B2347" s="41" t="s">
        <v>3829</v>
      </c>
      <c r="C2347" s="74">
        <f t="shared" si="181"/>
        <v>0.64840613684000004</v>
      </c>
      <c r="D2347" s="74">
        <f t="shared" si="182"/>
        <v>2.1021980599999997E-2</v>
      </c>
      <c r="E2347" s="74">
        <f t="shared" si="183"/>
        <v>0.53277403800000001</v>
      </c>
      <c r="F2347" s="74">
        <f t="shared" si="184"/>
        <v>3.8287089239999995E-2</v>
      </c>
      <c r="G2347" s="75">
        <v>5.6323028999999997E-2</v>
      </c>
      <c r="H2347" s="43">
        <v>1.1908279999999999E-3</v>
      </c>
      <c r="I2347" s="43">
        <v>0.30717652000000001</v>
      </c>
      <c r="J2347" s="43">
        <v>5.3801698E-3</v>
      </c>
      <c r="K2347" s="43">
        <v>1.4636842999999999E-3</v>
      </c>
      <c r="L2347" s="43">
        <v>2.4793515E-3</v>
      </c>
      <c r="M2347" s="43">
        <v>1.1698775E-2</v>
      </c>
      <c r="N2347" s="43">
        <v>0.22440668999999999</v>
      </c>
      <c r="O2347" s="43">
        <v>1.0463069E-4</v>
      </c>
      <c r="P2347" s="43">
        <v>1.0061509E-2</v>
      </c>
      <c r="Q2347" s="43">
        <v>6.2277155000000002E-4</v>
      </c>
      <c r="R2347" s="43">
        <v>1.4553428E-2</v>
      </c>
      <c r="S2347" s="43">
        <v>1.294475E-2</v>
      </c>
      <c r="U2347" s="77">
        <f t="shared" si="185"/>
        <v>0.48554335344827582</v>
      </c>
    </row>
    <row r="2348" spans="1:21">
      <c r="A2348" s="41" t="s">
        <v>33</v>
      </c>
      <c r="B2348" s="41" t="s">
        <v>3830</v>
      </c>
      <c r="C2348" s="74">
        <f t="shared" si="181"/>
        <v>5.4263853606099994</v>
      </c>
      <c r="D2348" s="74">
        <f t="shared" si="182"/>
        <v>0.10369970370000001</v>
      </c>
      <c r="E2348" s="74">
        <f t="shared" si="183"/>
        <v>4.9496989101999995</v>
      </c>
      <c r="F2348" s="74">
        <f t="shared" si="184"/>
        <v>0.20481368671</v>
      </c>
      <c r="G2348" s="75">
        <v>0.16817306000000001</v>
      </c>
      <c r="H2348" s="43">
        <v>5.2767702000000001E-3</v>
      </c>
      <c r="I2348" s="43">
        <v>0.91294003999999995</v>
      </c>
      <c r="J2348" s="43">
        <v>2.3877608000000002E-2</v>
      </c>
      <c r="K2348" s="43">
        <v>6.9261106999999999E-3</v>
      </c>
      <c r="L2348" s="43">
        <v>1.3141358000000001E-2</v>
      </c>
      <c r="M2348" s="43">
        <v>5.9754626999999998E-2</v>
      </c>
      <c r="N2348" s="43">
        <v>4.0314820999999998</v>
      </c>
      <c r="O2348" s="43">
        <v>4.8629201E-4</v>
      </c>
      <c r="P2348" s="43">
        <v>4.9013610999999999E-2</v>
      </c>
      <c r="Q2348" s="43">
        <v>2.8943187000000001E-3</v>
      </c>
      <c r="R2348" s="43">
        <v>6.9511270999999999E-2</v>
      </c>
      <c r="S2348" s="43">
        <v>8.2908194000000004E-2</v>
      </c>
      <c r="U2348" s="77">
        <f t="shared" si="185"/>
        <v>1.4497677586206896</v>
      </c>
    </row>
    <row r="2349" spans="1:21">
      <c r="A2349" s="41" t="s">
        <v>33</v>
      </c>
      <c r="B2349" s="41" t="s">
        <v>3831</v>
      </c>
      <c r="C2349" s="74">
        <f t="shared" si="181"/>
        <v>0.55076206363199998</v>
      </c>
      <c r="D2349" s="74">
        <f t="shared" si="182"/>
        <v>1.0733482039999999E-2</v>
      </c>
      <c r="E2349" s="74">
        <f t="shared" si="183"/>
        <v>0.45045953921999998</v>
      </c>
      <c r="F2349" s="74">
        <f t="shared" si="184"/>
        <v>3.8659888372000004E-2</v>
      </c>
      <c r="G2349" s="75">
        <v>5.0909153999999998E-2</v>
      </c>
      <c r="H2349" s="43">
        <v>9.3419922000000002E-4</v>
      </c>
      <c r="I2349" s="43">
        <v>0.26667225999999999</v>
      </c>
      <c r="J2349" s="43">
        <v>3.9362358999999996E-3</v>
      </c>
      <c r="K2349" s="43">
        <v>1.1227577000000001E-3</v>
      </c>
      <c r="L2349" s="43">
        <v>4.9795974000000005E-4</v>
      </c>
      <c r="M2349" s="43">
        <v>5.1765287000000004E-3</v>
      </c>
      <c r="N2349" s="43">
        <v>0.18285308</v>
      </c>
      <c r="O2349" s="43">
        <v>8.2818812E-5</v>
      </c>
      <c r="P2349" s="43">
        <v>6.2119337E-3</v>
      </c>
      <c r="Q2349" s="43">
        <v>4.7397485999999998E-4</v>
      </c>
      <c r="R2349" s="43">
        <v>1.8345493000000001E-2</v>
      </c>
      <c r="S2349" s="43">
        <v>1.3545668E-2</v>
      </c>
      <c r="U2349" s="77">
        <f t="shared" si="185"/>
        <v>0.43887201724137925</v>
      </c>
    </row>
    <row r="2350" spans="1:21">
      <c r="A2350" s="41" t="s">
        <v>33</v>
      </c>
      <c r="B2350" s="41" t="s">
        <v>3832</v>
      </c>
      <c r="C2350" s="74">
        <f t="shared" si="181"/>
        <v>0.84051326765699985</v>
      </c>
      <c r="D2350" s="74">
        <f t="shared" si="182"/>
        <v>1.41096248E-2</v>
      </c>
      <c r="E2350" s="74">
        <f t="shared" si="183"/>
        <v>0.74273806180999991</v>
      </c>
      <c r="F2350" s="74">
        <f t="shared" si="184"/>
        <v>3.2758450047000003E-2</v>
      </c>
      <c r="G2350" s="75">
        <v>5.0907131000000001E-2</v>
      </c>
      <c r="H2350" s="43">
        <v>9.5119181000000001E-4</v>
      </c>
      <c r="I2350" s="43">
        <v>0.28555132999999999</v>
      </c>
      <c r="J2350" s="43">
        <v>4.1286650000000001E-3</v>
      </c>
      <c r="K2350" s="43">
        <v>1.0973224000000001E-3</v>
      </c>
      <c r="L2350" s="43">
        <v>1.2209984E-3</v>
      </c>
      <c r="M2350" s="43">
        <v>7.6626389999999997E-3</v>
      </c>
      <c r="N2350" s="43">
        <v>0.45623553999999999</v>
      </c>
      <c r="O2350" s="43">
        <v>8.0620877000000003E-5</v>
      </c>
      <c r="P2350" s="43">
        <v>6.8684640999999999E-3</v>
      </c>
      <c r="Q2350" s="43">
        <v>4.9243007000000002E-4</v>
      </c>
      <c r="R2350" s="43">
        <v>1.3774998E-2</v>
      </c>
      <c r="S2350" s="43">
        <v>1.1541937E-2</v>
      </c>
      <c r="U2350" s="77">
        <f t="shared" si="185"/>
        <v>0.43885457758620688</v>
      </c>
    </row>
    <row r="2351" spans="1:21">
      <c r="A2351" s="41" t="s">
        <v>33</v>
      </c>
      <c r="B2351" s="41" t="s">
        <v>3833</v>
      </c>
      <c r="C2351" s="74">
        <f t="shared" si="181"/>
        <v>0.48432053785400003</v>
      </c>
      <c r="D2351" s="74">
        <f t="shared" si="182"/>
        <v>1.8953897000000001E-2</v>
      </c>
      <c r="E2351" s="74">
        <f t="shared" si="183"/>
        <v>0.38090349433000004</v>
      </c>
      <c r="F2351" s="74">
        <f t="shared" si="184"/>
        <v>3.8056286524000005E-2</v>
      </c>
      <c r="G2351" s="75">
        <v>4.6406860000000001E-2</v>
      </c>
      <c r="H2351" s="43">
        <v>9.2970433000000004E-4</v>
      </c>
      <c r="I2351" s="43">
        <v>0.26145673000000003</v>
      </c>
      <c r="J2351" s="43">
        <v>4.7980853000000002E-3</v>
      </c>
      <c r="K2351" s="43">
        <v>1.3415702999999999E-3</v>
      </c>
      <c r="L2351" s="43">
        <v>2.8725637000000001E-3</v>
      </c>
      <c r="M2351" s="43">
        <v>9.9416777000000001E-3</v>
      </c>
      <c r="N2351" s="43">
        <v>0.11851705999999999</v>
      </c>
      <c r="O2351" s="43">
        <v>9.5695674000000002E-5</v>
      </c>
      <c r="P2351" s="43">
        <v>9.5453411999999998E-3</v>
      </c>
      <c r="Q2351" s="43">
        <v>4.8269265000000001E-4</v>
      </c>
      <c r="R2351" s="43">
        <v>1.6194304E-2</v>
      </c>
      <c r="S2351" s="43">
        <v>1.1738253000000001E-2</v>
      </c>
      <c r="U2351" s="77">
        <f t="shared" si="185"/>
        <v>0.40005913793103448</v>
      </c>
    </row>
    <row r="2352" spans="1:21">
      <c r="A2352" s="41" t="s">
        <v>33</v>
      </c>
      <c r="B2352" s="41" t="s">
        <v>3834</v>
      </c>
      <c r="C2352" s="74">
        <f t="shared" si="181"/>
        <v>0.48888851578000003</v>
      </c>
      <c r="D2352" s="74">
        <f t="shared" si="182"/>
        <v>1.3796803549999999E-2</v>
      </c>
      <c r="E2352" s="74">
        <f t="shared" si="183"/>
        <v>0.35919664220000003</v>
      </c>
      <c r="F2352" s="74">
        <f t="shared" si="184"/>
        <v>5.8601776029999997E-2</v>
      </c>
      <c r="G2352" s="75">
        <v>5.7293294000000002E-2</v>
      </c>
      <c r="H2352" s="43">
        <v>1.3095121999999999E-3</v>
      </c>
      <c r="I2352" s="43">
        <v>0.22439735</v>
      </c>
      <c r="J2352" s="43">
        <v>6.2129398999999997E-3</v>
      </c>
      <c r="K2352" s="43">
        <v>1.9546634999999999E-3</v>
      </c>
      <c r="L2352" s="43">
        <v>6.3422594999999998E-4</v>
      </c>
      <c r="M2352" s="43">
        <v>4.9949742000000002E-3</v>
      </c>
      <c r="N2352" s="43">
        <v>0.13348978</v>
      </c>
      <c r="O2352" s="43">
        <v>1.4109788E-4</v>
      </c>
      <c r="P2352" s="43">
        <v>1.1907473E-2</v>
      </c>
      <c r="Q2352" s="43">
        <v>6.7446615000000003E-4</v>
      </c>
      <c r="R2352" s="43">
        <v>2.7095960999999998E-2</v>
      </c>
      <c r="S2352" s="43">
        <v>1.8782778E-2</v>
      </c>
      <c r="U2352" s="77">
        <f t="shared" si="185"/>
        <v>0.49390770689655172</v>
      </c>
    </row>
    <row r="2353" spans="1:21">
      <c r="A2353" s="41" t="s">
        <v>33</v>
      </c>
      <c r="B2353" s="41" t="s">
        <v>3835</v>
      </c>
      <c r="C2353" s="74">
        <f t="shared" si="181"/>
        <v>1.2771602603700003</v>
      </c>
      <c r="D2353" s="74">
        <f t="shared" si="182"/>
        <v>3.0851751699999999E-2</v>
      </c>
      <c r="E2353" s="74">
        <f t="shared" si="183"/>
        <v>1.0265858144000002</v>
      </c>
      <c r="F2353" s="74">
        <f t="shared" si="184"/>
        <v>0.13697957827000001</v>
      </c>
      <c r="G2353" s="75">
        <v>8.2743116000000005E-2</v>
      </c>
      <c r="H2353" s="43">
        <v>3.1050743999999999E-3</v>
      </c>
      <c r="I2353" s="43">
        <v>0.38068074000000002</v>
      </c>
      <c r="J2353" s="43">
        <v>1.0654105000000001E-2</v>
      </c>
      <c r="K2353" s="43">
        <v>3.2435278999999998E-3</v>
      </c>
      <c r="L2353" s="43">
        <v>2.0774828000000001E-3</v>
      </c>
      <c r="M2353" s="43">
        <v>1.4876636E-2</v>
      </c>
      <c r="N2353" s="43">
        <v>0.64280000000000004</v>
      </c>
      <c r="O2353" s="43">
        <v>2.2506587000000001E-4</v>
      </c>
      <c r="P2353" s="43">
        <v>2.0196014000000002E-2</v>
      </c>
      <c r="Q2353" s="43">
        <v>1.7580283999999999E-3</v>
      </c>
      <c r="R2353" s="43">
        <v>3.2348809999999999E-2</v>
      </c>
      <c r="S2353" s="43">
        <v>8.2451659999999996E-2</v>
      </c>
      <c r="U2353" s="77">
        <f t="shared" si="185"/>
        <v>0.71330272413793105</v>
      </c>
    </row>
    <row r="2354" spans="1:21">
      <c r="A2354" s="41" t="s">
        <v>33</v>
      </c>
      <c r="B2354" s="41" t="s">
        <v>3836</v>
      </c>
      <c r="C2354" s="74">
        <f t="shared" si="181"/>
        <v>0.44313617215000001</v>
      </c>
      <c r="D2354" s="74">
        <f t="shared" si="182"/>
        <v>1.447798609E-2</v>
      </c>
      <c r="E2354" s="74">
        <f t="shared" si="183"/>
        <v>0.31258703529999998</v>
      </c>
      <c r="F2354" s="74">
        <f t="shared" si="184"/>
        <v>5.7023118759999998E-2</v>
      </c>
      <c r="G2354" s="75">
        <v>5.9048032E-2</v>
      </c>
      <c r="H2354" s="43">
        <v>1.2759373000000001E-3</v>
      </c>
      <c r="I2354" s="43">
        <v>0.24153730000000001</v>
      </c>
      <c r="J2354" s="43">
        <v>5.9263802000000003E-3</v>
      </c>
      <c r="K2354" s="43">
        <v>1.8583853E-3</v>
      </c>
      <c r="L2354" s="43">
        <v>8.2971558999999999E-4</v>
      </c>
      <c r="M2354" s="43">
        <v>5.8635049999999998E-3</v>
      </c>
      <c r="N2354" s="43">
        <v>6.9773797999999998E-2</v>
      </c>
      <c r="O2354" s="43">
        <v>1.3170127E-4</v>
      </c>
      <c r="P2354" s="43">
        <v>1.1077313E-2</v>
      </c>
      <c r="Q2354" s="43">
        <v>6.6546249000000001E-4</v>
      </c>
      <c r="R2354" s="43">
        <v>2.5732424E-2</v>
      </c>
      <c r="S2354" s="43">
        <v>1.9416217999999999E-2</v>
      </c>
      <c r="U2354" s="77">
        <f t="shared" si="185"/>
        <v>0.50903475862068959</v>
      </c>
    </row>
    <row r="2355" spans="1:21">
      <c r="A2355" s="41" t="s">
        <v>33</v>
      </c>
      <c r="B2355" s="41" t="s">
        <v>3837</v>
      </c>
      <c r="C2355" s="74">
        <f t="shared" si="181"/>
        <v>0.54215436949499995</v>
      </c>
      <c r="D2355" s="74">
        <f t="shared" si="182"/>
        <v>1.073599234E-2</v>
      </c>
      <c r="E2355" s="74">
        <f t="shared" si="183"/>
        <v>0.43460797798999995</v>
      </c>
      <c r="F2355" s="74">
        <f t="shared" si="184"/>
        <v>3.3698223164999999E-2</v>
      </c>
      <c r="G2355" s="75">
        <v>6.3112176000000006E-2</v>
      </c>
      <c r="H2355" s="43">
        <v>9.3178798999999995E-4</v>
      </c>
      <c r="I2355" s="43">
        <v>0.23576189</v>
      </c>
      <c r="J2355" s="43">
        <v>3.8919146E-3</v>
      </c>
      <c r="K2355" s="43">
        <v>1.1100705000000001E-3</v>
      </c>
      <c r="L2355" s="43">
        <v>5.2368124000000003E-4</v>
      </c>
      <c r="M2355" s="43">
        <v>5.2103260000000004E-3</v>
      </c>
      <c r="N2355" s="43">
        <v>0.19791429999999999</v>
      </c>
      <c r="O2355" s="43">
        <v>8.1301965000000006E-5</v>
      </c>
      <c r="P2355" s="43">
        <v>6.6478950999999996E-3</v>
      </c>
      <c r="Q2355" s="43">
        <v>5.5268910000000001E-4</v>
      </c>
      <c r="R2355" s="43">
        <v>1.451846E-2</v>
      </c>
      <c r="S2355" s="43">
        <v>1.1897876999999999E-2</v>
      </c>
      <c r="U2355" s="77">
        <f t="shared" si="185"/>
        <v>0.54407048275862069</v>
      </c>
    </row>
    <row r="2356" spans="1:21">
      <c r="A2356" s="41" t="s">
        <v>33</v>
      </c>
      <c r="B2356" s="41" t="s">
        <v>3838</v>
      </c>
      <c r="C2356" s="74">
        <f t="shared" si="181"/>
        <v>0.55692369373599993</v>
      </c>
      <c r="D2356" s="74">
        <f t="shared" si="182"/>
        <v>1.3102634289999998E-2</v>
      </c>
      <c r="E2356" s="74">
        <f t="shared" si="183"/>
        <v>0.4595157936</v>
      </c>
      <c r="F2356" s="74">
        <f t="shared" si="184"/>
        <v>3.5304443845999997E-2</v>
      </c>
      <c r="G2356" s="75">
        <v>4.9000821999999999E-2</v>
      </c>
      <c r="H2356" s="43">
        <v>1.0160335999999999E-3</v>
      </c>
      <c r="I2356" s="43">
        <v>0.25143486999999998</v>
      </c>
      <c r="J2356" s="43">
        <v>4.1419932999999997E-3</v>
      </c>
      <c r="K2356" s="43">
        <v>1.1886646000000001E-3</v>
      </c>
      <c r="L2356" s="43">
        <v>7.4323078999999998E-4</v>
      </c>
      <c r="M2356" s="43">
        <v>7.0287455999999996E-3</v>
      </c>
      <c r="N2356" s="43">
        <v>0.20706489</v>
      </c>
      <c r="O2356" s="43">
        <v>8.6568685999999998E-5</v>
      </c>
      <c r="P2356" s="43">
        <v>7.0925412999999996E-3</v>
      </c>
      <c r="Q2356" s="43">
        <v>5.2990885999999997E-4</v>
      </c>
      <c r="R2356" s="43">
        <v>1.5409628999999999E-2</v>
      </c>
      <c r="S2356" s="43">
        <v>1.2185796E-2</v>
      </c>
      <c r="U2356" s="77">
        <f t="shared" si="185"/>
        <v>0.42242087931034478</v>
      </c>
    </row>
    <row r="2357" spans="1:21">
      <c r="A2357" s="41" t="s">
        <v>33</v>
      </c>
      <c r="B2357" s="41" t="s">
        <v>3839</v>
      </c>
      <c r="C2357" s="74">
        <f t="shared" si="181"/>
        <v>1.8588705506299998</v>
      </c>
      <c r="D2357" s="74">
        <f t="shared" si="182"/>
        <v>2.0770300669999998E-2</v>
      </c>
      <c r="E2357" s="74">
        <f t="shared" si="183"/>
        <v>1.6997246323999999</v>
      </c>
      <c r="F2357" s="74">
        <f t="shared" si="184"/>
        <v>7.4095041559999991E-2</v>
      </c>
      <c r="G2357" s="75">
        <v>6.4280576000000006E-2</v>
      </c>
      <c r="H2357" s="43">
        <v>1.7210923999999999E-3</v>
      </c>
      <c r="I2357" s="43">
        <v>0.25463214000000001</v>
      </c>
      <c r="J2357" s="43">
        <v>8.9142878999999998E-3</v>
      </c>
      <c r="K2357" s="43">
        <v>2.7762705000000001E-3</v>
      </c>
      <c r="L2357" s="43">
        <v>5.0567196999999999E-4</v>
      </c>
      <c r="M2357" s="43">
        <v>8.5740703000000001E-3</v>
      </c>
      <c r="N2357" s="43">
        <v>1.4433714</v>
      </c>
      <c r="O2357" s="43">
        <v>2.0363248000000001E-4</v>
      </c>
      <c r="P2357" s="43">
        <v>1.8050335000000001E-2</v>
      </c>
      <c r="Q2357" s="43">
        <v>8.3962407999999997E-4</v>
      </c>
      <c r="R2357" s="43">
        <v>3.372124E-2</v>
      </c>
      <c r="S2357" s="43">
        <v>2.1280210000000001E-2</v>
      </c>
      <c r="U2357" s="77">
        <f t="shared" si="185"/>
        <v>0.55414289655172411</v>
      </c>
    </row>
    <row r="2358" spans="1:21">
      <c r="A2358" s="41" t="s">
        <v>33</v>
      </c>
      <c r="B2358" s="41" t="s">
        <v>3840</v>
      </c>
      <c r="C2358" s="74">
        <f t="shared" si="181"/>
        <v>0.53819133047000001</v>
      </c>
      <c r="D2358" s="74">
        <f t="shared" si="182"/>
        <v>1.262868396E-2</v>
      </c>
      <c r="E2358" s="74">
        <f t="shared" si="183"/>
        <v>0.43156800689999997</v>
      </c>
      <c r="F2358" s="74">
        <f t="shared" si="184"/>
        <v>4.8560857610000001E-2</v>
      </c>
      <c r="G2358" s="75">
        <v>4.5433781999999999E-2</v>
      </c>
      <c r="H2358" s="43">
        <v>1.1336568999999999E-3</v>
      </c>
      <c r="I2358" s="43">
        <v>0.18210059000000001</v>
      </c>
      <c r="J2358" s="43">
        <v>5.8937978000000004E-3</v>
      </c>
      <c r="K2358" s="43">
        <v>1.8419759999999999E-3</v>
      </c>
      <c r="L2358" s="43">
        <v>5.5751376000000004E-4</v>
      </c>
      <c r="M2358" s="43">
        <v>4.3353964000000002E-3</v>
      </c>
      <c r="N2358" s="43">
        <v>0.24833375999999999</v>
      </c>
      <c r="O2358" s="43">
        <v>1.3326812000000001E-4</v>
      </c>
      <c r="P2358" s="43">
        <v>1.2063923000000001E-2</v>
      </c>
      <c r="Q2358" s="43">
        <v>5.8524648999999998E-4</v>
      </c>
      <c r="R2358" s="43">
        <v>2.1329244000000001E-2</v>
      </c>
      <c r="S2358" s="43">
        <v>1.4449175999999999E-2</v>
      </c>
      <c r="U2358" s="77">
        <f t="shared" si="185"/>
        <v>0.39167053448275857</v>
      </c>
    </row>
    <row r="2359" spans="1:21">
      <c r="A2359" s="41" t="s">
        <v>33</v>
      </c>
      <c r="B2359" s="41" t="s">
        <v>3841</v>
      </c>
      <c r="C2359" s="74">
        <f t="shared" si="181"/>
        <v>0.60309667730599992</v>
      </c>
      <c r="D2359" s="74">
        <f t="shared" si="182"/>
        <v>1.7678098E-2</v>
      </c>
      <c r="E2359" s="74">
        <f t="shared" si="183"/>
        <v>0.5058985654</v>
      </c>
      <c r="F2359" s="74">
        <f t="shared" si="184"/>
        <v>3.2139318905999997E-2</v>
      </c>
      <c r="G2359" s="75">
        <v>4.7380695E-2</v>
      </c>
      <c r="H2359" s="43">
        <v>1.2276754E-3</v>
      </c>
      <c r="I2359" s="43">
        <v>0.26671973999999998</v>
      </c>
      <c r="J2359" s="43">
        <v>4.0356534000000003E-3</v>
      </c>
      <c r="K2359" s="43">
        <v>1.1729943E-3</v>
      </c>
      <c r="L2359" s="43">
        <v>1.8033343000000001E-3</v>
      </c>
      <c r="M2359" s="43">
        <v>1.0666116E-2</v>
      </c>
      <c r="N2359" s="43">
        <v>0.23795115</v>
      </c>
      <c r="O2359" s="43">
        <v>7.8626396000000006E-5</v>
      </c>
      <c r="P2359" s="43">
        <v>7.0606009999999997E-3</v>
      </c>
      <c r="Q2359" s="43">
        <v>7.6711951000000005E-4</v>
      </c>
      <c r="R2359" s="43">
        <v>1.2153802999999999E-2</v>
      </c>
      <c r="S2359" s="43">
        <v>1.2079169000000001E-2</v>
      </c>
      <c r="U2359" s="77">
        <f t="shared" si="185"/>
        <v>0.40845426724137929</v>
      </c>
    </row>
    <row r="2360" spans="1:21">
      <c r="A2360" s="41" t="s">
        <v>33</v>
      </c>
      <c r="B2360" s="41" t="s">
        <v>3842</v>
      </c>
      <c r="C2360" s="74">
        <f t="shared" si="181"/>
        <v>1.29629906284</v>
      </c>
      <c r="D2360" s="74">
        <f t="shared" si="182"/>
        <v>2.2236819599999999E-2</v>
      </c>
      <c r="E2360" s="74">
        <f t="shared" si="183"/>
        <v>1.1626170376</v>
      </c>
      <c r="F2360" s="74">
        <f t="shared" si="184"/>
        <v>5.5803830639999996E-2</v>
      </c>
      <c r="G2360" s="75">
        <v>5.5641375E-2</v>
      </c>
      <c r="H2360" s="43">
        <v>1.5486975999999999E-3</v>
      </c>
      <c r="I2360" s="43">
        <v>0.28939227000000001</v>
      </c>
      <c r="J2360" s="43">
        <v>7.2593919999999999E-3</v>
      </c>
      <c r="K2360" s="43">
        <v>2.2169708999999998E-3</v>
      </c>
      <c r="L2360" s="43">
        <v>1.2774826999999999E-3</v>
      </c>
      <c r="M2360" s="43">
        <v>1.1482974E-2</v>
      </c>
      <c r="N2360" s="43">
        <v>0.87167607000000003</v>
      </c>
      <c r="O2360" s="43">
        <v>1.5963579E-4</v>
      </c>
      <c r="P2360" s="43">
        <v>1.4357541999999999E-2</v>
      </c>
      <c r="Q2360" s="43">
        <v>7.8059384999999996E-4</v>
      </c>
      <c r="R2360" s="43">
        <v>2.3829880000000001E-2</v>
      </c>
      <c r="S2360" s="43">
        <v>1.6676178999999999E-2</v>
      </c>
      <c r="U2360" s="77">
        <f t="shared" si="185"/>
        <v>0.47966702586206894</v>
      </c>
    </row>
    <row r="2361" spans="1:21">
      <c r="A2361" s="41" t="s">
        <v>33</v>
      </c>
      <c r="B2361" s="41" t="s">
        <v>3843</v>
      </c>
      <c r="C2361" s="74">
        <f t="shared" si="181"/>
        <v>0.46572402825999998</v>
      </c>
      <c r="D2361" s="74">
        <f t="shared" si="182"/>
        <v>1.5386392780000001E-2</v>
      </c>
      <c r="E2361" s="74">
        <f t="shared" si="183"/>
        <v>0.32738251800000001</v>
      </c>
      <c r="F2361" s="74">
        <f t="shared" si="184"/>
        <v>6.0945136480000002E-2</v>
      </c>
      <c r="G2361" s="75">
        <v>6.2009980999999999E-2</v>
      </c>
      <c r="H2361" s="43">
        <v>1.566993E-3</v>
      </c>
      <c r="I2361" s="43">
        <v>0.25299506999999999</v>
      </c>
      <c r="J2361" s="43">
        <v>7.6227973000000003E-3</v>
      </c>
      <c r="K2361" s="43">
        <v>2.3112595000000001E-3</v>
      </c>
      <c r="L2361" s="43">
        <v>4.3963678E-4</v>
      </c>
      <c r="M2361" s="43">
        <v>5.0126991999999999E-3</v>
      </c>
      <c r="N2361" s="43">
        <v>7.2820455000000006E-2</v>
      </c>
      <c r="O2361" s="43">
        <v>1.6904134000000001E-4</v>
      </c>
      <c r="P2361" s="43">
        <v>1.4804859E-2</v>
      </c>
      <c r="Q2361" s="43">
        <v>7.5458914000000005E-4</v>
      </c>
      <c r="R2361" s="43">
        <v>2.6481672000000001E-2</v>
      </c>
      <c r="S2361" s="43">
        <v>1.8734975000000001E-2</v>
      </c>
      <c r="U2361" s="77">
        <f t="shared" si="185"/>
        <v>0.5345688017241379</v>
      </c>
    </row>
    <row r="2362" spans="1:21">
      <c r="A2362" s="41" t="s">
        <v>33</v>
      </c>
      <c r="B2362" s="41" t="s">
        <v>3844</v>
      </c>
      <c r="C2362" s="74">
        <f t="shared" si="181"/>
        <v>0.52847290174000006</v>
      </c>
      <c r="D2362" s="74">
        <f t="shared" si="182"/>
        <v>1.558649703E-2</v>
      </c>
      <c r="E2362" s="74">
        <f t="shared" si="183"/>
        <v>0.38700158640000004</v>
      </c>
      <c r="F2362" s="74">
        <f t="shared" si="184"/>
        <v>6.5821540309999996E-2</v>
      </c>
      <c r="G2362" s="75">
        <v>6.0063277999999998E-2</v>
      </c>
      <c r="H2362" s="43">
        <v>1.6350463999999999E-3</v>
      </c>
      <c r="I2362" s="43">
        <v>0.22903955000000001</v>
      </c>
      <c r="J2362" s="43">
        <v>8.0147388000000007E-3</v>
      </c>
      <c r="K2362" s="43">
        <v>2.4898338000000002E-3</v>
      </c>
      <c r="L2362" s="43">
        <v>4.6083872999999999E-4</v>
      </c>
      <c r="M2362" s="43">
        <v>4.6210857000000003E-3</v>
      </c>
      <c r="N2362" s="43">
        <v>0.15632699</v>
      </c>
      <c r="O2362" s="43">
        <v>1.8119811999999999E-4</v>
      </c>
      <c r="P2362" s="43">
        <v>1.6073727999999999E-2</v>
      </c>
      <c r="Q2362" s="43">
        <v>8.3421019000000005E-4</v>
      </c>
      <c r="R2362" s="43">
        <v>2.9145542E-2</v>
      </c>
      <c r="S2362" s="43">
        <v>1.9586862E-2</v>
      </c>
      <c r="U2362" s="77">
        <f t="shared" si="185"/>
        <v>0.51778687931034473</v>
      </c>
    </row>
    <row r="2363" spans="1:21">
      <c r="A2363" s="41" t="s">
        <v>33</v>
      </c>
      <c r="B2363" s="41" t="s">
        <v>3845</v>
      </c>
      <c r="C2363" s="74">
        <f t="shared" si="181"/>
        <v>0.8011746043500001</v>
      </c>
      <c r="D2363" s="74">
        <f t="shared" si="182"/>
        <v>3.84192187E-2</v>
      </c>
      <c r="E2363" s="74">
        <f t="shared" si="183"/>
        <v>0.66521472570000006</v>
      </c>
      <c r="F2363" s="74">
        <f t="shared" si="184"/>
        <v>3.5777641950000001E-2</v>
      </c>
      <c r="G2363" s="75">
        <v>6.1763018000000003E-2</v>
      </c>
      <c r="H2363" s="43">
        <v>1.0544956999999999E-3</v>
      </c>
      <c r="I2363" s="43">
        <v>0.45245769000000002</v>
      </c>
      <c r="J2363" s="43">
        <v>5.3707744999999998E-3</v>
      </c>
      <c r="K2363" s="43">
        <v>1.2190229E-3</v>
      </c>
      <c r="L2363" s="43">
        <v>7.6463942999999996E-3</v>
      </c>
      <c r="M2363" s="43">
        <v>2.4183026999999999E-2</v>
      </c>
      <c r="N2363" s="43">
        <v>0.21170253999999999</v>
      </c>
      <c r="O2363" s="43">
        <v>8.3886000000000003E-5</v>
      </c>
      <c r="P2363" s="43">
        <v>1.0602001999999999E-2</v>
      </c>
      <c r="Q2363" s="43">
        <v>5.8779494999999999E-4</v>
      </c>
      <c r="R2363" s="43">
        <v>1.3414689E-2</v>
      </c>
      <c r="S2363" s="43">
        <v>1.108927E-2</v>
      </c>
      <c r="U2363" s="77">
        <f t="shared" si="185"/>
        <v>0.53243981034482757</v>
      </c>
    </row>
    <row r="2364" spans="1:21">
      <c r="A2364" s="41" t="s">
        <v>33</v>
      </c>
      <c r="B2364" s="41" t="s">
        <v>3846</v>
      </c>
      <c r="C2364" s="74">
        <f t="shared" si="181"/>
        <v>0.61158023159999997</v>
      </c>
      <c r="D2364" s="74">
        <f t="shared" si="182"/>
        <v>2.7491530899999998E-2</v>
      </c>
      <c r="E2364" s="74">
        <f t="shared" si="183"/>
        <v>0.44657282190000003</v>
      </c>
      <c r="F2364" s="74">
        <f t="shared" si="184"/>
        <v>6.0487814799999998E-2</v>
      </c>
      <c r="G2364" s="75">
        <v>7.7028063999999993E-2</v>
      </c>
      <c r="H2364" s="43">
        <v>1.7343979E-3</v>
      </c>
      <c r="I2364" s="43">
        <v>0.37182575000000001</v>
      </c>
      <c r="J2364" s="43">
        <v>7.8279371999999993E-3</v>
      </c>
      <c r="K2364" s="43">
        <v>2.2937446000000001E-3</v>
      </c>
      <c r="L2364" s="43">
        <v>2.3084561E-3</v>
      </c>
      <c r="M2364" s="43">
        <v>1.5061392999999999E-2</v>
      </c>
      <c r="N2364" s="43">
        <v>7.3012674E-2</v>
      </c>
      <c r="O2364" s="43">
        <v>1.6182341999999999E-4</v>
      </c>
      <c r="P2364" s="43">
        <v>1.4707533E-2</v>
      </c>
      <c r="Q2364" s="43">
        <v>8.7408137999999997E-4</v>
      </c>
      <c r="R2364" s="43">
        <v>2.3618561999999999E-2</v>
      </c>
      <c r="S2364" s="43">
        <v>2.1125814999999999E-2</v>
      </c>
      <c r="U2364" s="77">
        <f t="shared" si="185"/>
        <v>0.66403503448275858</v>
      </c>
    </row>
    <row r="2365" spans="1:21">
      <c r="A2365" s="41" t="s">
        <v>33</v>
      </c>
      <c r="B2365" s="41" t="s">
        <v>3847</v>
      </c>
      <c r="C2365" s="74">
        <f t="shared" si="181"/>
        <v>0.58840174429999992</v>
      </c>
      <c r="D2365" s="74">
        <f t="shared" si="182"/>
        <v>1.8367748199999999E-2</v>
      </c>
      <c r="E2365" s="74">
        <f t="shared" si="183"/>
        <v>0.45435808280000001</v>
      </c>
      <c r="F2365" s="74">
        <f t="shared" si="184"/>
        <v>5.8703652299999992E-2</v>
      </c>
      <c r="G2365" s="75">
        <v>5.6972261000000003E-2</v>
      </c>
      <c r="H2365" s="43">
        <v>1.5077828000000001E-3</v>
      </c>
      <c r="I2365" s="43">
        <v>0.24712893999999999</v>
      </c>
      <c r="J2365" s="43">
        <v>7.3537875000000003E-3</v>
      </c>
      <c r="K2365" s="43">
        <v>2.2576222E-3</v>
      </c>
      <c r="L2365" s="43">
        <v>1.0462893E-3</v>
      </c>
      <c r="M2365" s="43">
        <v>7.7100492000000001E-3</v>
      </c>
      <c r="N2365" s="43">
        <v>0.20572135999999999</v>
      </c>
      <c r="O2365" s="43">
        <v>1.6316447E-4</v>
      </c>
      <c r="P2365" s="43">
        <v>1.4709905000000001E-2</v>
      </c>
      <c r="Q2365" s="43">
        <v>7.5538183E-4</v>
      </c>
      <c r="R2365" s="43">
        <v>2.5274462000000001E-2</v>
      </c>
      <c r="S2365" s="43">
        <v>1.7800738999999999E-2</v>
      </c>
      <c r="U2365" s="77">
        <f t="shared" si="185"/>
        <v>0.49114018103448276</v>
      </c>
    </row>
    <row r="2366" spans="1:21">
      <c r="A2366" s="41" t="s">
        <v>33</v>
      </c>
      <c r="B2366" s="41" t="s">
        <v>3848</v>
      </c>
      <c r="C2366" s="74">
        <f t="shared" si="181"/>
        <v>1.2016053809300002</v>
      </c>
      <c r="D2366" s="74">
        <f t="shared" si="182"/>
        <v>4.7662398699999997E-2</v>
      </c>
      <c r="E2366" s="74">
        <f t="shared" si="183"/>
        <v>0.9275536203000001</v>
      </c>
      <c r="F2366" s="74">
        <f t="shared" si="184"/>
        <v>0.11529285193000001</v>
      </c>
      <c r="G2366" s="75">
        <v>0.11109651</v>
      </c>
      <c r="H2366" s="43">
        <v>3.0986103E-3</v>
      </c>
      <c r="I2366" s="43">
        <v>0.51164999</v>
      </c>
      <c r="J2366" s="43">
        <v>1.4472077999999999E-2</v>
      </c>
      <c r="K2366" s="43">
        <v>4.3965256999999999E-3</v>
      </c>
      <c r="L2366" s="43">
        <v>3.627595E-3</v>
      </c>
      <c r="M2366" s="43">
        <v>2.51662E-2</v>
      </c>
      <c r="N2366" s="43">
        <v>0.41280502000000002</v>
      </c>
      <c r="O2366" s="43">
        <v>3.1436383E-4</v>
      </c>
      <c r="P2366" s="43">
        <v>2.8833972999999999E-2</v>
      </c>
      <c r="Q2366" s="43">
        <v>1.5580590999999999E-3</v>
      </c>
      <c r="R2366" s="43">
        <v>4.9222473000000003E-2</v>
      </c>
      <c r="S2366" s="43">
        <v>3.5363983000000002E-2</v>
      </c>
      <c r="U2366" s="77">
        <f t="shared" si="185"/>
        <v>0.95772853448275852</v>
      </c>
    </row>
    <row r="2367" spans="1:21">
      <c r="A2367" s="41" t="s">
        <v>33</v>
      </c>
      <c r="B2367" s="41" t="s">
        <v>3849</v>
      </c>
      <c r="C2367" s="74">
        <f t="shared" si="181"/>
        <v>0.45698207253000001</v>
      </c>
      <c r="D2367" s="74">
        <f t="shared" si="182"/>
        <v>1.475405474E-2</v>
      </c>
      <c r="E2367" s="74">
        <f t="shared" si="183"/>
        <v>0.33103516239999997</v>
      </c>
      <c r="F2367" s="74">
        <f t="shared" si="184"/>
        <v>6.2910553390000012E-2</v>
      </c>
      <c r="G2367" s="75">
        <v>4.8282301999999999E-2</v>
      </c>
      <c r="H2367" s="43">
        <v>1.3067224000000001E-3</v>
      </c>
      <c r="I2367" s="43">
        <v>0.18284159999999999</v>
      </c>
      <c r="J2367" s="43">
        <v>7.5152622999999997E-3</v>
      </c>
      <c r="K2367" s="43">
        <v>2.4026558999999999E-3</v>
      </c>
      <c r="L2367" s="43">
        <v>6.5967863999999996E-4</v>
      </c>
      <c r="M2367" s="43">
        <v>4.1764578999999996E-3</v>
      </c>
      <c r="N2367" s="43">
        <v>0.14688683999999999</v>
      </c>
      <c r="O2367" s="43">
        <v>1.7529888000000001E-4</v>
      </c>
      <c r="P2367" s="43">
        <v>1.6037327000000001E-2</v>
      </c>
      <c r="Q2367" s="43">
        <v>6.4602450999999995E-4</v>
      </c>
      <c r="R2367" s="43">
        <v>2.8799543E-2</v>
      </c>
      <c r="S2367" s="43">
        <v>1.7252360000000001E-2</v>
      </c>
      <c r="U2367" s="77">
        <f t="shared" si="185"/>
        <v>0.41622674137931032</v>
      </c>
    </row>
    <row r="2368" spans="1:21">
      <c r="A2368" s="41" t="s">
        <v>33</v>
      </c>
      <c r="B2368" s="41" t="s">
        <v>3850</v>
      </c>
      <c r="C2368" s="74">
        <f t="shared" si="181"/>
        <v>0.68592680432999997</v>
      </c>
      <c r="D2368" s="74">
        <f t="shared" si="182"/>
        <v>1.552088183E-2</v>
      </c>
      <c r="E2368" s="74">
        <f t="shared" si="183"/>
        <v>0.52446687780000001</v>
      </c>
      <c r="F2368" s="74">
        <f t="shared" si="184"/>
        <v>9.2681948700000003E-2</v>
      </c>
      <c r="G2368" s="75">
        <v>5.3257095999999997E-2</v>
      </c>
      <c r="H2368" s="43">
        <v>1.5394478000000001E-3</v>
      </c>
      <c r="I2368" s="43">
        <v>0.18069553999999999</v>
      </c>
      <c r="J2368" s="43">
        <v>7.2272843999999998E-3</v>
      </c>
      <c r="K2368" s="43">
        <v>2.5623684999999999E-3</v>
      </c>
      <c r="L2368" s="43">
        <v>6.0249942999999995E-4</v>
      </c>
      <c r="M2368" s="43">
        <v>5.1287295E-3</v>
      </c>
      <c r="N2368" s="43">
        <v>0.34223188999999998</v>
      </c>
      <c r="O2368" s="43">
        <v>1.8271524E-4</v>
      </c>
      <c r="P2368" s="43">
        <v>1.4966671000000001E-2</v>
      </c>
      <c r="Q2368" s="43">
        <v>7.5736846000000002E-4</v>
      </c>
      <c r="R2368" s="43">
        <v>4.5175530999999998E-2</v>
      </c>
      <c r="S2368" s="43">
        <v>3.1599663E-2</v>
      </c>
      <c r="U2368" s="77">
        <f t="shared" si="185"/>
        <v>0.4591128965517241</v>
      </c>
    </row>
    <row r="2369" spans="1:21">
      <c r="A2369" s="41" t="s">
        <v>33</v>
      </c>
      <c r="B2369" s="41" t="s">
        <v>3851</v>
      </c>
      <c r="C2369" s="74">
        <f t="shared" si="181"/>
        <v>0.35474291357999999</v>
      </c>
      <c r="D2369" s="74">
        <f t="shared" si="182"/>
        <v>1.0704167739999999E-2</v>
      </c>
      <c r="E2369" s="74">
        <f t="shared" si="183"/>
        <v>0.25726213712000001</v>
      </c>
      <c r="F2369" s="74">
        <f t="shared" si="184"/>
        <v>4.2243312719999995E-2</v>
      </c>
      <c r="G2369" s="75">
        <v>4.4533296E-2</v>
      </c>
      <c r="H2369" s="43">
        <v>9.3871212000000003E-4</v>
      </c>
      <c r="I2369" s="43">
        <v>0.1894786</v>
      </c>
      <c r="J2369" s="43">
        <v>4.545454E-3</v>
      </c>
      <c r="K2369" s="43">
        <v>1.4165784000000001E-3</v>
      </c>
      <c r="L2369" s="43">
        <v>6.2505693999999996E-4</v>
      </c>
      <c r="M2369" s="43">
        <v>4.1170783999999998E-3</v>
      </c>
      <c r="N2369" s="43">
        <v>6.6844824999999997E-2</v>
      </c>
      <c r="O2369" s="43">
        <v>1.0130716E-4</v>
      </c>
      <c r="P2369" s="43">
        <v>8.7200564000000005E-3</v>
      </c>
      <c r="Q2369" s="43">
        <v>4.9252015999999999E-4</v>
      </c>
      <c r="R2369" s="43">
        <v>1.9144031999999998E-2</v>
      </c>
      <c r="S2369" s="43">
        <v>1.3785397E-2</v>
      </c>
      <c r="U2369" s="77">
        <f t="shared" si="185"/>
        <v>0.38390772413793101</v>
      </c>
    </row>
    <row r="2370" spans="1:21">
      <c r="A2370" s="41" t="s">
        <v>33</v>
      </c>
      <c r="B2370" s="41" t="s">
        <v>3852</v>
      </c>
      <c r="C2370" s="74">
        <f t="shared" si="181"/>
        <v>0.55311449061999995</v>
      </c>
      <c r="D2370" s="74">
        <f t="shared" si="182"/>
        <v>1.86396801E-2</v>
      </c>
      <c r="E2370" s="74">
        <f t="shared" si="183"/>
        <v>0.4204409858</v>
      </c>
      <c r="F2370" s="74">
        <f t="shared" si="184"/>
        <v>5.0463689720000003E-2</v>
      </c>
      <c r="G2370" s="75">
        <v>6.3570135E-2</v>
      </c>
      <c r="H2370" s="43">
        <v>1.4193258E-3</v>
      </c>
      <c r="I2370" s="43">
        <v>0.24039488000000001</v>
      </c>
      <c r="J2370" s="43">
        <v>6.3599889000000003E-3</v>
      </c>
      <c r="K2370" s="43">
        <v>1.9646647999999999E-3</v>
      </c>
      <c r="L2370" s="43">
        <v>1.4018784E-3</v>
      </c>
      <c r="M2370" s="43">
        <v>8.9131479999999992E-3</v>
      </c>
      <c r="N2370" s="43">
        <v>0.17862678000000001</v>
      </c>
      <c r="O2370" s="43">
        <v>1.3759942E-4</v>
      </c>
      <c r="P2370" s="43">
        <v>1.2576623E-2</v>
      </c>
      <c r="Q2370" s="43">
        <v>7.4155529999999996E-4</v>
      </c>
      <c r="R2370" s="43">
        <v>2.0367275000000001E-2</v>
      </c>
      <c r="S2370" s="43">
        <v>1.6640637E-2</v>
      </c>
      <c r="U2370" s="77">
        <f t="shared" si="185"/>
        <v>0.54801840517241374</v>
      </c>
    </row>
    <row r="2371" spans="1:21">
      <c r="A2371" s="41" t="s">
        <v>33</v>
      </c>
      <c r="B2371" s="41" t="s">
        <v>3853</v>
      </c>
      <c r="C2371" s="74">
        <f t="shared" si="181"/>
        <v>0.48701864828000002</v>
      </c>
      <c r="D2371" s="74">
        <f t="shared" si="182"/>
        <v>1.1729720900000001E-2</v>
      </c>
      <c r="E2371" s="74">
        <f t="shared" si="183"/>
        <v>0.38066611699999997</v>
      </c>
      <c r="F2371" s="74">
        <f t="shared" si="184"/>
        <v>4.7011027380000001E-2</v>
      </c>
      <c r="G2371" s="75">
        <v>4.7611782999999998E-2</v>
      </c>
      <c r="H2371" s="43">
        <v>1.0862669999999999E-3</v>
      </c>
      <c r="I2371" s="43">
        <v>0.22021674999999999</v>
      </c>
      <c r="J2371" s="43">
        <v>5.1078152999999996E-3</v>
      </c>
      <c r="K2371" s="43">
        <v>1.5811313E-3</v>
      </c>
      <c r="L2371" s="43">
        <v>4.7280059999999999E-4</v>
      </c>
      <c r="M2371" s="43">
        <v>4.5679737000000002E-3</v>
      </c>
      <c r="N2371" s="43">
        <v>0.15936310000000001</v>
      </c>
      <c r="O2371" s="43">
        <v>1.1446388E-4</v>
      </c>
      <c r="P2371" s="43">
        <v>9.6326078999999995E-3</v>
      </c>
      <c r="Q2371" s="43">
        <v>5.9669159999999998E-4</v>
      </c>
      <c r="R2371" s="43">
        <v>2.1684436000000001E-2</v>
      </c>
      <c r="S2371" s="43">
        <v>1.4982828E-2</v>
      </c>
      <c r="U2371" s="77">
        <f t="shared" si="185"/>
        <v>0.41044640517241376</v>
      </c>
    </row>
    <row r="2372" spans="1:21">
      <c r="A2372" s="41" t="s">
        <v>33</v>
      </c>
      <c r="B2372" s="41" t="s">
        <v>3854</v>
      </c>
      <c r="C2372" s="74">
        <f t="shared" si="181"/>
        <v>1.42366745869</v>
      </c>
      <c r="D2372" s="74">
        <f t="shared" si="182"/>
        <v>1.9478771740000001E-2</v>
      </c>
      <c r="E2372" s="74">
        <f t="shared" si="183"/>
        <v>1.2598027883</v>
      </c>
      <c r="F2372" s="74">
        <f t="shared" si="184"/>
        <v>8.107662865000001E-2</v>
      </c>
      <c r="G2372" s="75">
        <v>6.3309270000000001E-2</v>
      </c>
      <c r="H2372" s="43">
        <v>2.0164783E-3</v>
      </c>
      <c r="I2372" s="43">
        <v>0.22684791000000001</v>
      </c>
      <c r="J2372" s="43">
        <v>9.3251826000000006E-3</v>
      </c>
      <c r="K2372" s="43">
        <v>2.9530441000000002E-3</v>
      </c>
      <c r="L2372" s="43">
        <v>4.5749693999999998E-4</v>
      </c>
      <c r="M2372" s="43">
        <v>6.7430481000000002E-3</v>
      </c>
      <c r="N2372" s="43">
        <v>1.0309383999999999</v>
      </c>
      <c r="O2372" s="43">
        <v>2.1332965000000001E-4</v>
      </c>
      <c r="P2372" s="43">
        <v>1.9156136000000001E-2</v>
      </c>
      <c r="Q2372" s="43">
        <v>1.1626220000000001E-3</v>
      </c>
      <c r="R2372" s="43">
        <v>3.4143831999999999E-2</v>
      </c>
      <c r="S2372" s="43">
        <v>2.6400709000000001E-2</v>
      </c>
      <c r="U2372" s="77">
        <f t="shared" si="185"/>
        <v>0.5457695689655172</v>
      </c>
    </row>
    <row r="2373" spans="1:21">
      <c r="A2373" s="41" t="s">
        <v>33</v>
      </c>
      <c r="B2373" s="41" t="s">
        <v>3855</v>
      </c>
      <c r="C2373" s="74">
        <f t="shared" si="181"/>
        <v>1.88529874722</v>
      </c>
      <c r="D2373" s="74">
        <f t="shared" si="182"/>
        <v>2.0940956230000002E-2</v>
      </c>
      <c r="E2373" s="74">
        <f t="shared" si="183"/>
        <v>1.6652664796999999</v>
      </c>
      <c r="F2373" s="74">
        <f t="shared" si="184"/>
        <v>0.13556937328999999</v>
      </c>
      <c r="G2373" s="75">
        <v>6.3521938E-2</v>
      </c>
      <c r="H2373" s="43">
        <v>4.0114896999999998E-3</v>
      </c>
      <c r="I2373" s="43">
        <v>0.32816638999999997</v>
      </c>
      <c r="J2373" s="43">
        <v>5.9881709E-3</v>
      </c>
      <c r="K2373" s="43">
        <v>1.6683736999999999E-3</v>
      </c>
      <c r="L2373" s="43">
        <v>7.2055562999999998E-4</v>
      </c>
      <c r="M2373" s="43">
        <v>1.2563856E-2</v>
      </c>
      <c r="N2373" s="43">
        <v>1.3330886</v>
      </c>
      <c r="O2373" s="43">
        <v>2.0737999E-4</v>
      </c>
      <c r="P2373" s="43">
        <v>9.1628401999999994E-3</v>
      </c>
      <c r="Q2373" s="43">
        <v>1.5122690999999999E-3</v>
      </c>
      <c r="R2373" s="43">
        <v>2.4325343999999999E-2</v>
      </c>
      <c r="S2373" s="43">
        <v>0.10036154</v>
      </c>
      <c r="U2373" s="77">
        <f t="shared" si="185"/>
        <v>0.54760291379310344</v>
      </c>
    </row>
    <row r="2374" spans="1:21">
      <c r="A2374" s="41" t="s">
        <v>33</v>
      </c>
      <c r="B2374" s="41" t="s">
        <v>3856</v>
      </c>
      <c r="C2374" s="74">
        <f t="shared" si="181"/>
        <v>3.1104185693700002</v>
      </c>
      <c r="D2374" s="74">
        <f t="shared" si="182"/>
        <v>1.4015315280000001E-2</v>
      </c>
      <c r="E2374" s="74">
        <f t="shared" si="183"/>
        <v>2.3983357328000001</v>
      </c>
      <c r="F2374" s="74">
        <f t="shared" si="184"/>
        <v>9.3722891289999999E-2</v>
      </c>
      <c r="G2374" s="75">
        <v>0.60434463000000005</v>
      </c>
      <c r="H2374" s="43">
        <v>2.5045827999999998E-3</v>
      </c>
      <c r="I2374" s="43">
        <v>0.31288284999999999</v>
      </c>
      <c r="J2374" s="43">
        <v>6.4078303999999999E-3</v>
      </c>
      <c r="K2374" s="43">
        <v>2.4027465E-3</v>
      </c>
      <c r="L2374" s="43">
        <v>3.0718218000000001E-4</v>
      </c>
      <c r="M2374" s="43">
        <v>4.8975562E-3</v>
      </c>
      <c r="N2374" s="43">
        <v>2.0829483</v>
      </c>
      <c r="O2374" s="43">
        <v>1.5690098999999999E-4</v>
      </c>
      <c r="P2374" s="43">
        <v>1.1279684999999999E-2</v>
      </c>
      <c r="Q2374" s="43">
        <v>1.7593452999999999E-3</v>
      </c>
      <c r="R2374" s="43">
        <v>3.9380626000000002E-2</v>
      </c>
      <c r="S2374" s="43">
        <v>4.1146334E-2</v>
      </c>
      <c r="U2374" s="77">
        <f t="shared" si="185"/>
        <v>5.2098675000000005</v>
      </c>
    </row>
    <row r="2375" spans="1:21">
      <c r="A2375" s="41" t="s">
        <v>33</v>
      </c>
      <c r="B2375" s="41" t="s">
        <v>3857</v>
      </c>
      <c r="C2375" s="74">
        <f t="shared" si="181"/>
        <v>1.5128955019799999</v>
      </c>
      <c r="D2375" s="74">
        <f t="shared" si="182"/>
        <v>2.3084144000000001E-2</v>
      </c>
      <c r="E2375" s="74">
        <f t="shared" si="183"/>
        <v>1.3191428392</v>
      </c>
      <c r="F2375" s="74">
        <f t="shared" si="184"/>
        <v>7.3771503779999997E-2</v>
      </c>
      <c r="G2375" s="75">
        <v>9.6897015000000003E-2</v>
      </c>
      <c r="H2375" s="43">
        <v>2.3100391999999999E-3</v>
      </c>
      <c r="I2375" s="43">
        <v>0.46942848999999998</v>
      </c>
      <c r="J2375" s="43">
        <v>9.8086388E-3</v>
      </c>
      <c r="K2375" s="43">
        <v>2.9227611999999999E-3</v>
      </c>
      <c r="L2375" s="43">
        <v>2.2391274000000002E-3</v>
      </c>
      <c r="M2375" s="43">
        <v>8.1136165999999999E-3</v>
      </c>
      <c r="N2375" s="43">
        <v>0.84740431000000005</v>
      </c>
      <c r="O2375" s="43">
        <v>2.0576378E-4</v>
      </c>
      <c r="P2375" s="43">
        <v>1.8462863999999999E-2</v>
      </c>
      <c r="Q2375" s="43">
        <v>1.1584189999999999E-3</v>
      </c>
      <c r="R2375" s="43">
        <v>2.8686534E-2</v>
      </c>
      <c r="S2375" s="43">
        <v>2.5257923000000002E-2</v>
      </c>
      <c r="U2375" s="77">
        <f t="shared" si="185"/>
        <v>0.83531909482758615</v>
      </c>
    </row>
    <row r="2376" spans="1:21">
      <c r="A2376" s="41" t="s">
        <v>33</v>
      </c>
      <c r="B2376" s="41" t="s">
        <v>3858</v>
      </c>
      <c r="C2376" s="74">
        <f t="shared" si="181"/>
        <v>3.1111920753700004</v>
      </c>
      <c r="D2376" s="74">
        <f t="shared" si="182"/>
        <v>4.8285845100000002E-2</v>
      </c>
      <c r="E2376" s="74">
        <f t="shared" si="183"/>
        <v>2.8979609229000003</v>
      </c>
      <c r="F2376" s="74">
        <f t="shared" si="184"/>
        <v>7.1071559369999995E-2</v>
      </c>
      <c r="G2376" s="75">
        <v>9.3873748000000007E-2</v>
      </c>
      <c r="H2376" s="43">
        <v>2.4665328999999999E-3</v>
      </c>
      <c r="I2376" s="43">
        <v>0.64664739000000004</v>
      </c>
      <c r="J2376" s="43">
        <v>9.6365597000000001E-3</v>
      </c>
      <c r="K2376" s="43">
        <v>2.6919196999999999E-3</v>
      </c>
      <c r="L2376" s="43">
        <v>8.1981316999999998E-3</v>
      </c>
      <c r="M2376" s="43">
        <v>2.7759234000000001E-2</v>
      </c>
      <c r="N2376" s="43">
        <v>2.248847</v>
      </c>
      <c r="O2376" s="43">
        <v>1.8241487000000001E-4</v>
      </c>
      <c r="P2376" s="43">
        <v>1.9309324999999999E-2</v>
      </c>
      <c r="Q2376" s="43">
        <v>1.5523545000000001E-3</v>
      </c>
      <c r="R2376" s="43">
        <v>2.7641750999999999E-2</v>
      </c>
      <c r="S2376" s="43">
        <v>2.2385714000000001E-2</v>
      </c>
      <c r="U2376" s="77">
        <f t="shared" si="185"/>
        <v>0.80925644827586207</v>
      </c>
    </row>
    <row r="2377" spans="1:21">
      <c r="A2377" s="41" t="s">
        <v>33</v>
      </c>
      <c r="B2377" s="41" t="s">
        <v>3859</v>
      </c>
      <c r="C2377" s="74">
        <f t="shared" si="181"/>
        <v>1.3915372213000001</v>
      </c>
      <c r="D2377" s="74">
        <f t="shared" si="182"/>
        <v>2.096555789E-2</v>
      </c>
      <c r="E2377" s="74">
        <f t="shared" si="183"/>
        <v>1.1336766855</v>
      </c>
      <c r="F2377" s="74">
        <f t="shared" si="184"/>
        <v>0.11625178790999999</v>
      </c>
      <c r="G2377" s="75">
        <v>0.12064319</v>
      </c>
      <c r="H2377" s="43">
        <v>5.1462955000000001E-3</v>
      </c>
      <c r="I2377" s="43">
        <v>0.47113215000000003</v>
      </c>
      <c r="J2377" s="43">
        <v>1.3495277999999999E-2</v>
      </c>
      <c r="K2377" s="43">
        <v>4.4911127E-3</v>
      </c>
      <c r="L2377" s="43">
        <v>4.5402139E-4</v>
      </c>
      <c r="M2377" s="43">
        <v>2.5251458000000002E-3</v>
      </c>
      <c r="N2377" s="43">
        <v>0.65739824000000002</v>
      </c>
      <c r="O2377" s="43">
        <v>2.9882140999999999E-4</v>
      </c>
      <c r="P2377" s="43">
        <v>2.5962953E-2</v>
      </c>
      <c r="Q2377" s="43">
        <v>1.8467415E-3</v>
      </c>
      <c r="R2377" s="43">
        <v>4.9527259999999997E-2</v>
      </c>
      <c r="S2377" s="43">
        <v>3.8616011999999998E-2</v>
      </c>
      <c r="U2377" s="77">
        <f t="shared" si="185"/>
        <v>1.0400274999999999</v>
      </c>
    </row>
    <row r="2378" spans="1:21">
      <c r="A2378" s="41" t="s">
        <v>33</v>
      </c>
      <c r="B2378" s="41" t="s">
        <v>3860</v>
      </c>
      <c r="C2378" s="74">
        <f t="shared" ref="C2378:C2441" si="186">D2378+E2378+F2378+G2378</f>
        <v>7.941465138149999</v>
      </c>
      <c r="D2378" s="74">
        <f t="shared" ref="D2378:D2441" si="187">J2378+K2378+L2378+M2378</f>
        <v>4.2940826000000001E-2</v>
      </c>
      <c r="E2378" s="74">
        <f t="shared" ref="E2378:E2441" si="188">H2378+I2378+N2378</f>
        <v>7.4409209150999995</v>
      </c>
      <c r="F2378" s="74">
        <f t="shared" ref="F2378:F2441" si="189">O2378+IF(P2378="x",0,P2378)+IF(Q2378="x",0,Q2378)+IF(R2378="x",0,R2378)+S2378</f>
        <v>0.12089516705</v>
      </c>
      <c r="G2378" s="75">
        <v>0.33670823</v>
      </c>
      <c r="H2378" s="43">
        <v>3.5377551000000001E-3</v>
      </c>
      <c r="I2378" s="43">
        <v>0.56493506000000004</v>
      </c>
      <c r="J2378" s="43">
        <v>1.2681695999999999E-2</v>
      </c>
      <c r="K2378" s="43">
        <v>4.0465897000000004E-3</v>
      </c>
      <c r="L2378" s="43">
        <v>1.5193972999999999E-3</v>
      </c>
      <c r="M2378" s="43">
        <v>2.4693143000000001E-2</v>
      </c>
      <c r="N2378" s="43">
        <v>6.8724480999999997</v>
      </c>
      <c r="O2378" s="43">
        <v>2.8538555E-4</v>
      </c>
      <c r="P2378" s="43">
        <v>2.3019871000000001E-2</v>
      </c>
      <c r="Q2378" s="43">
        <v>2.0404015E-3</v>
      </c>
      <c r="R2378" s="43">
        <v>5.6172487E-2</v>
      </c>
      <c r="S2378" s="43">
        <v>3.9377021999999998E-2</v>
      </c>
      <c r="U2378" s="77">
        <f t="shared" si="185"/>
        <v>2.9026571551724136</v>
      </c>
    </row>
    <row r="2379" spans="1:21">
      <c r="A2379" s="41" t="s">
        <v>33</v>
      </c>
      <c r="B2379" s="41" t="s">
        <v>3861</v>
      </c>
      <c r="C2379" s="74">
        <f t="shared" si="186"/>
        <v>1.44641092677</v>
      </c>
      <c r="D2379" s="74">
        <f t="shared" si="187"/>
        <v>1.2131589449999999E-2</v>
      </c>
      <c r="E2379" s="74">
        <f t="shared" si="188"/>
        <v>1.2586111047999999</v>
      </c>
      <c r="F2379" s="74">
        <f t="shared" si="189"/>
        <v>6.2972552520000002E-2</v>
      </c>
      <c r="G2379" s="75">
        <v>0.11269568000000001</v>
      </c>
      <c r="H2379" s="43">
        <v>1.9406448000000001E-3</v>
      </c>
      <c r="I2379" s="43">
        <v>0.53488407999999998</v>
      </c>
      <c r="J2379" s="43">
        <v>6.6957214999999997E-3</v>
      </c>
      <c r="K2379" s="43">
        <v>1.8702742E-3</v>
      </c>
      <c r="L2379" s="43">
        <v>4.3948994999999999E-4</v>
      </c>
      <c r="M2379" s="43">
        <v>3.1261038000000001E-3</v>
      </c>
      <c r="N2379" s="43">
        <v>0.72178637999999995</v>
      </c>
      <c r="O2379" s="43">
        <v>1.4028359E-4</v>
      </c>
      <c r="P2379" s="43">
        <v>9.5208541000000001E-3</v>
      </c>
      <c r="Q2379" s="43">
        <v>9.9055482999999998E-4</v>
      </c>
      <c r="R2379" s="43">
        <v>2.8817639999999999E-2</v>
      </c>
      <c r="S2379" s="43">
        <v>2.3503219999999998E-2</v>
      </c>
      <c r="U2379" s="77">
        <f t="shared" si="185"/>
        <v>0.97151448275862073</v>
      </c>
    </row>
    <row r="2380" spans="1:21">
      <c r="A2380" s="41" t="s">
        <v>33</v>
      </c>
      <c r="B2380" s="41" t="s">
        <v>3862</v>
      </c>
      <c r="C2380" s="74">
        <f t="shared" si="186"/>
        <v>1.82287371134</v>
      </c>
      <c r="D2380" s="74">
        <f t="shared" si="187"/>
        <v>3.8028068900000003E-2</v>
      </c>
      <c r="E2380" s="74">
        <f t="shared" si="188"/>
        <v>1.5772951565</v>
      </c>
      <c r="F2380" s="74">
        <f t="shared" si="189"/>
        <v>7.9396865940000005E-2</v>
      </c>
      <c r="G2380" s="75">
        <v>0.12815362</v>
      </c>
      <c r="H2380" s="43">
        <v>2.8997665E-3</v>
      </c>
      <c r="I2380" s="43">
        <v>0.69257541</v>
      </c>
      <c r="J2380" s="43">
        <v>1.1392866E-2</v>
      </c>
      <c r="K2380" s="43">
        <v>3.1067858999999998E-3</v>
      </c>
      <c r="L2380" s="43">
        <v>4.8848650000000004E-3</v>
      </c>
      <c r="M2380" s="43">
        <v>1.8643552000000001E-2</v>
      </c>
      <c r="N2380" s="43">
        <v>0.88181997999999995</v>
      </c>
      <c r="O2380" s="43">
        <v>2.1738403999999999E-4</v>
      </c>
      <c r="P2380" s="43">
        <v>2.0207235E-2</v>
      </c>
      <c r="Q2380" s="43">
        <v>1.5640859000000001E-3</v>
      </c>
      <c r="R2380" s="43">
        <v>2.7908346000000001E-2</v>
      </c>
      <c r="S2380" s="43">
        <v>2.9499814999999999E-2</v>
      </c>
      <c r="U2380" s="77">
        <f t="shared" si="185"/>
        <v>1.1047725862068964</v>
      </c>
    </row>
    <row r="2381" spans="1:21">
      <c r="A2381" s="41" t="s">
        <v>33</v>
      </c>
      <c r="B2381" s="41" t="s">
        <v>3863</v>
      </c>
      <c r="C2381" s="74">
        <f t="shared" si="186"/>
        <v>7.6149838008399993</v>
      </c>
      <c r="D2381" s="74">
        <f t="shared" si="187"/>
        <v>4.6928287200000002E-2</v>
      </c>
      <c r="E2381" s="74">
        <f t="shared" si="188"/>
        <v>7.2445026454999999</v>
      </c>
      <c r="F2381" s="74">
        <f t="shared" si="189"/>
        <v>0.18189429813999999</v>
      </c>
      <c r="G2381" s="75">
        <v>0.14165857000000001</v>
      </c>
      <c r="H2381" s="43">
        <v>4.3488155000000004E-3</v>
      </c>
      <c r="I2381" s="43">
        <v>0.79676612999999996</v>
      </c>
      <c r="J2381" s="43">
        <v>1.4171639999999999E-2</v>
      </c>
      <c r="K2381" s="43">
        <v>4.2224083000000001E-3</v>
      </c>
      <c r="L2381" s="43">
        <v>1.9127539E-3</v>
      </c>
      <c r="M2381" s="43">
        <v>2.6621485E-2</v>
      </c>
      <c r="N2381" s="43">
        <v>6.4433876999999997</v>
      </c>
      <c r="O2381" s="43">
        <v>2.9393284000000001E-4</v>
      </c>
      <c r="P2381" s="43">
        <v>2.3826099E-2</v>
      </c>
      <c r="Q2381" s="43">
        <v>2.7446533000000002E-3</v>
      </c>
      <c r="R2381" s="43">
        <v>2.8292472999999999E-2</v>
      </c>
      <c r="S2381" s="43">
        <v>0.12673714</v>
      </c>
      <c r="U2381" s="77">
        <f t="shared" si="185"/>
        <v>1.2211945689655173</v>
      </c>
    </row>
    <row r="2382" spans="1:21">
      <c r="A2382" s="41" t="s">
        <v>33</v>
      </c>
      <c r="B2382" s="41" t="s">
        <v>3864</v>
      </c>
      <c r="C2382" s="74">
        <f t="shared" si="186"/>
        <v>1.69955910721</v>
      </c>
      <c r="D2382" s="74">
        <f t="shared" si="187"/>
        <v>1.9037720500000001E-2</v>
      </c>
      <c r="E2382" s="74">
        <f t="shared" si="188"/>
        <v>1.4450385067</v>
      </c>
      <c r="F2382" s="74">
        <f t="shared" si="189"/>
        <v>8.1831410009999994E-2</v>
      </c>
      <c r="G2382" s="75">
        <v>0.15365147000000001</v>
      </c>
      <c r="H2382" s="43">
        <v>2.2805067000000001E-3</v>
      </c>
      <c r="I2382" s="43">
        <v>0.69302381000000002</v>
      </c>
      <c r="J2382" s="43">
        <v>8.9745451999999996E-3</v>
      </c>
      <c r="K2382" s="43">
        <v>2.3974921999999998E-3</v>
      </c>
      <c r="L2382" s="43">
        <v>1.1064501E-3</v>
      </c>
      <c r="M2382" s="43">
        <v>6.5592330000000003E-3</v>
      </c>
      <c r="N2382" s="43">
        <v>0.74973418999999997</v>
      </c>
      <c r="O2382" s="43">
        <v>1.7854951000000001E-4</v>
      </c>
      <c r="P2382" s="43">
        <v>1.2874113E-2</v>
      </c>
      <c r="Q2382" s="43">
        <v>1.1706004999999999E-3</v>
      </c>
      <c r="R2382" s="43">
        <v>3.6846273999999998E-2</v>
      </c>
      <c r="S2382" s="43">
        <v>3.0761872999999999E-2</v>
      </c>
      <c r="U2382" s="77">
        <f t="shared" si="185"/>
        <v>1.3245816379310345</v>
      </c>
    </row>
    <row r="2383" spans="1:21">
      <c r="A2383" s="41" t="s">
        <v>33</v>
      </c>
      <c r="B2383" s="41" t="s">
        <v>3865</v>
      </c>
      <c r="C2383" s="74">
        <f t="shared" si="186"/>
        <v>2.8159470325</v>
      </c>
      <c r="D2383" s="74">
        <f t="shared" si="187"/>
        <v>2.7331488800000001E-2</v>
      </c>
      <c r="E2383" s="74">
        <f t="shared" si="188"/>
        <v>2.602985442</v>
      </c>
      <c r="F2383" s="74">
        <f t="shared" si="189"/>
        <v>7.3893071700000007E-2</v>
      </c>
      <c r="G2383" s="75">
        <v>0.11173703</v>
      </c>
      <c r="H2383" s="43">
        <v>2.4088820000000002E-3</v>
      </c>
      <c r="I2383" s="43">
        <v>0.59769835999999998</v>
      </c>
      <c r="J2383" s="43">
        <v>9.1245509000000002E-3</v>
      </c>
      <c r="K2383" s="43">
        <v>2.5578899000000001E-3</v>
      </c>
      <c r="L2383" s="43">
        <v>2.7104030000000001E-3</v>
      </c>
      <c r="M2383" s="43">
        <v>1.2938645E-2</v>
      </c>
      <c r="N2383" s="43">
        <v>2.0028782000000001</v>
      </c>
      <c r="O2383" s="43">
        <v>1.813335E-4</v>
      </c>
      <c r="P2383" s="43">
        <v>1.5295166000000001E-2</v>
      </c>
      <c r="Q2383" s="43">
        <v>1.3122882000000001E-3</v>
      </c>
      <c r="R2383" s="43">
        <v>2.9337463000000001E-2</v>
      </c>
      <c r="S2383" s="43">
        <v>2.7766821000000001E-2</v>
      </c>
      <c r="U2383" s="77">
        <f t="shared" si="185"/>
        <v>0.96325025862068958</v>
      </c>
    </row>
    <row r="2384" spans="1:21">
      <c r="A2384" s="41" t="s">
        <v>33</v>
      </c>
      <c r="B2384" s="41" t="s">
        <v>3866</v>
      </c>
      <c r="C2384" s="74">
        <f t="shared" si="186"/>
        <v>2.8991846140299997</v>
      </c>
      <c r="D2384" s="74">
        <f t="shared" si="187"/>
        <v>4.4380609699999997E-2</v>
      </c>
      <c r="E2384" s="74">
        <f t="shared" si="188"/>
        <v>1.723301636</v>
      </c>
      <c r="F2384" s="74">
        <f t="shared" si="189"/>
        <v>0.95659016832999999</v>
      </c>
      <c r="G2384" s="75">
        <v>0.17491219999999999</v>
      </c>
      <c r="H2384" s="43">
        <v>1.7047995999999999E-2</v>
      </c>
      <c r="I2384" s="43">
        <v>0.66098204000000005</v>
      </c>
      <c r="J2384" s="43">
        <v>2.2741916000000001E-2</v>
      </c>
      <c r="K2384" s="43">
        <v>7.1933962000000004E-3</v>
      </c>
      <c r="L2384" s="43">
        <v>1.8685365E-3</v>
      </c>
      <c r="M2384" s="43">
        <v>1.2576761000000001E-2</v>
      </c>
      <c r="N2384" s="43">
        <v>1.0452716</v>
      </c>
      <c r="O2384" s="43">
        <v>4.0877132999999998E-4</v>
      </c>
      <c r="P2384" s="43">
        <v>3.7664295E-2</v>
      </c>
      <c r="Q2384" s="43">
        <v>1.2563899999999999E-2</v>
      </c>
      <c r="R2384" s="43">
        <v>2.5258122000000001E-2</v>
      </c>
      <c r="S2384" s="43">
        <v>0.88069507999999996</v>
      </c>
      <c r="U2384" s="77">
        <f t="shared" si="185"/>
        <v>1.5078637931034482</v>
      </c>
    </row>
    <row r="2385" spans="1:21">
      <c r="A2385" s="41" t="s">
        <v>33</v>
      </c>
      <c r="B2385" s="41" t="s">
        <v>3867</v>
      </c>
      <c r="C2385" s="74">
        <f t="shared" si="186"/>
        <v>1.8536404556199997</v>
      </c>
      <c r="D2385" s="74">
        <f t="shared" si="187"/>
        <v>2.46303028E-2</v>
      </c>
      <c r="E2385" s="74">
        <f t="shared" si="188"/>
        <v>1.5669217207999999</v>
      </c>
      <c r="F2385" s="74">
        <f t="shared" si="189"/>
        <v>0.13394313201999999</v>
      </c>
      <c r="G2385" s="75">
        <v>0.12814529999999999</v>
      </c>
      <c r="H2385" s="43">
        <v>2.9679308E-3</v>
      </c>
      <c r="I2385" s="43">
        <v>0.65445651000000005</v>
      </c>
      <c r="J2385" s="43">
        <v>1.078228E-2</v>
      </c>
      <c r="K2385" s="43">
        <v>2.9926716999999999E-3</v>
      </c>
      <c r="L2385" s="43">
        <v>1.3707140999999999E-3</v>
      </c>
      <c r="M2385" s="43">
        <v>9.4846370000000006E-3</v>
      </c>
      <c r="N2385" s="43">
        <v>0.90949727999999996</v>
      </c>
      <c r="O2385" s="43">
        <v>2.1637041999999999E-4</v>
      </c>
      <c r="P2385" s="43">
        <v>1.7428720000000002E-2</v>
      </c>
      <c r="Q2385" s="43">
        <v>5.1916146E-3</v>
      </c>
      <c r="R2385" s="43">
        <v>3.2437605000000001E-2</v>
      </c>
      <c r="S2385" s="43">
        <v>7.8668821999999999E-2</v>
      </c>
      <c r="U2385" s="77">
        <f t="shared" si="185"/>
        <v>1.1047008620689653</v>
      </c>
    </row>
    <row r="2386" spans="1:21">
      <c r="A2386" s="41" t="s">
        <v>33</v>
      </c>
      <c r="B2386" s="41" t="s">
        <v>3868</v>
      </c>
      <c r="C2386" s="74">
        <f t="shared" si="186"/>
        <v>3.6813640785800001</v>
      </c>
      <c r="D2386" s="74">
        <f t="shared" si="187"/>
        <v>3.2789327699999996E-2</v>
      </c>
      <c r="E2386" s="74">
        <f t="shared" si="188"/>
        <v>2.9649320549999998</v>
      </c>
      <c r="F2386" s="74">
        <f t="shared" si="189"/>
        <v>0.51638790588000005</v>
      </c>
      <c r="G2386" s="75">
        <v>0.16725478999999999</v>
      </c>
      <c r="H2386" s="43">
        <v>2.3329684999999999E-2</v>
      </c>
      <c r="I2386" s="43">
        <v>0.64334747000000003</v>
      </c>
      <c r="J2386" s="43">
        <v>1.8621497000000001E-2</v>
      </c>
      <c r="K2386" s="43">
        <v>7.3911265999999998E-3</v>
      </c>
      <c r="L2386" s="43">
        <v>4.8233750000000001E-4</v>
      </c>
      <c r="M2386" s="43">
        <v>6.2943666000000002E-3</v>
      </c>
      <c r="N2386" s="43">
        <v>2.2982548999999999</v>
      </c>
      <c r="O2386" s="43">
        <v>3.2543028E-4</v>
      </c>
      <c r="P2386" s="43">
        <v>2.9472689999999999E-2</v>
      </c>
      <c r="Q2386" s="43">
        <v>1.9499696E-3</v>
      </c>
      <c r="R2386" s="43">
        <v>2.5911345999999998E-2</v>
      </c>
      <c r="S2386" s="43">
        <v>0.45872847</v>
      </c>
      <c r="U2386" s="77">
        <f t="shared" ref="U2386:U2449" si="190">G2386/0.116</f>
        <v>1.4418516379310342</v>
      </c>
    </row>
    <row r="2387" spans="1:21">
      <c r="A2387" s="41" t="s">
        <v>33</v>
      </c>
      <c r="B2387" s="41" t="s">
        <v>3869</v>
      </c>
      <c r="C2387" s="74">
        <f t="shared" si="186"/>
        <v>1.9185039653999998</v>
      </c>
      <c r="D2387" s="74">
        <f t="shared" si="187"/>
        <v>2.6108903300000003E-2</v>
      </c>
      <c r="E2387" s="74">
        <f t="shared" si="188"/>
        <v>1.6453994091999999</v>
      </c>
      <c r="F2387" s="74">
        <f t="shared" si="189"/>
        <v>0.10812241290000001</v>
      </c>
      <c r="G2387" s="75">
        <v>0.13887324000000001</v>
      </c>
      <c r="H2387" s="43">
        <v>2.8514892000000001E-3</v>
      </c>
      <c r="I2387" s="43">
        <v>0.56789732000000004</v>
      </c>
      <c r="J2387" s="43">
        <v>1.3767321000000001E-2</v>
      </c>
      <c r="K2387" s="43">
        <v>4.0375996000000004E-3</v>
      </c>
      <c r="L2387" s="43">
        <v>1.3198897999999999E-3</v>
      </c>
      <c r="M2387" s="43">
        <v>6.9840928999999998E-3</v>
      </c>
      <c r="N2387" s="43">
        <v>1.0746506</v>
      </c>
      <c r="O2387" s="43">
        <v>2.9499909999999998E-4</v>
      </c>
      <c r="P2387" s="43">
        <v>2.5834978000000001E-2</v>
      </c>
      <c r="Q2387" s="43">
        <v>1.4843158E-3</v>
      </c>
      <c r="R2387" s="43">
        <v>4.4795502000000001E-2</v>
      </c>
      <c r="S2387" s="43">
        <v>3.5712618000000002E-2</v>
      </c>
      <c r="U2387" s="77">
        <f t="shared" si="190"/>
        <v>1.1971831034482758</v>
      </c>
    </row>
    <row r="2388" spans="1:21">
      <c r="A2388" s="41" t="s">
        <v>33</v>
      </c>
      <c r="B2388" s="41" t="s">
        <v>3870</v>
      </c>
      <c r="C2388" s="74">
        <f t="shared" si="186"/>
        <v>1.3152816220799999</v>
      </c>
      <c r="D2388" s="74">
        <f t="shared" si="187"/>
        <v>1.7740001060000003E-2</v>
      </c>
      <c r="E2388" s="74">
        <f t="shared" si="188"/>
        <v>0.88883000869999995</v>
      </c>
      <c r="F2388" s="74">
        <f t="shared" si="189"/>
        <v>0.14904152232000001</v>
      </c>
      <c r="G2388" s="75">
        <v>0.25967009000000002</v>
      </c>
      <c r="H2388" s="43">
        <v>1.5356466999999999E-3</v>
      </c>
      <c r="I2388" s="43">
        <v>0.81711602999999999</v>
      </c>
      <c r="J2388" s="43">
        <v>5.5477846000000003E-3</v>
      </c>
      <c r="K2388" s="43">
        <v>1.6086704999999999E-3</v>
      </c>
      <c r="L2388" s="43">
        <v>9.5969836000000001E-4</v>
      </c>
      <c r="M2388" s="43">
        <v>9.6238476000000007E-3</v>
      </c>
      <c r="N2388" s="43">
        <v>7.0178331999999996E-2</v>
      </c>
      <c r="O2388" s="43">
        <v>1.2618349E-4</v>
      </c>
      <c r="P2388" s="43">
        <v>4.7032319999999999E-3</v>
      </c>
      <c r="Q2388" s="43">
        <v>6.4643682999999995E-4</v>
      </c>
      <c r="R2388" s="43">
        <v>5.6318132E-2</v>
      </c>
      <c r="S2388" s="43">
        <v>8.7247537999999999E-2</v>
      </c>
      <c r="U2388" s="77">
        <f t="shared" si="190"/>
        <v>2.2385352586206899</v>
      </c>
    </row>
    <row r="2389" spans="1:21">
      <c r="A2389" s="41" t="s">
        <v>33</v>
      </c>
      <c r="B2389" s="41" t="s">
        <v>3871</v>
      </c>
      <c r="C2389" s="74">
        <f t="shared" si="186"/>
        <v>2.6921824271099997</v>
      </c>
      <c r="D2389" s="74">
        <f t="shared" si="187"/>
        <v>5.3098173469999996E-2</v>
      </c>
      <c r="E2389" s="74">
        <f t="shared" si="188"/>
        <v>1.8969206085999999</v>
      </c>
      <c r="F2389" s="74">
        <f t="shared" si="189"/>
        <v>0.38648778503999998</v>
      </c>
      <c r="G2389" s="75">
        <v>0.35567586000000001</v>
      </c>
      <c r="H2389" s="43">
        <v>5.4660085999999998E-3</v>
      </c>
      <c r="I2389" s="43">
        <v>1.1328703</v>
      </c>
      <c r="J2389" s="43">
        <v>2.6195538000000001E-2</v>
      </c>
      <c r="K2389" s="43">
        <v>7.9313735E-3</v>
      </c>
      <c r="L2389" s="43">
        <v>8.8780197000000005E-4</v>
      </c>
      <c r="M2389" s="43">
        <v>1.8083459999999999E-2</v>
      </c>
      <c r="N2389" s="43">
        <v>0.75858429999999999</v>
      </c>
      <c r="O2389" s="43">
        <v>5.8864973999999998E-4</v>
      </c>
      <c r="P2389" s="43">
        <v>4.6842858000000001E-2</v>
      </c>
      <c r="Q2389" s="43">
        <v>2.3536722999999999E-3</v>
      </c>
      <c r="R2389" s="43">
        <v>6.8914434999999996E-2</v>
      </c>
      <c r="S2389" s="43">
        <v>0.26778816999999999</v>
      </c>
      <c r="U2389" s="77">
        <f t="shared" si="190"/>
        <v>3.0661712068965516</v>
      </c>
    </row>
    <row r="2390" spans="1:21">
      <c r="A2390" s="41" t="s">
        <v>33</v>
      </c>
      <c r="B2390" s="41" t="s">
        <v>3872</v>
      </c>
      <c r="C2390" s="74">
        <f t="shared" si="186"/>
        <v>3.3977726529400005</v>
      </c>
      <c r="D2390" s="74">
        <f t="shared" si="187"/>
        <v>3.5468782599999998E-2</v>
      </c>
      <c r="E2390" s="74">
        <f t="shared" si="188"/>
        <v>2.9629131204000001</v>
      </c>
      <c r="F2390" s="74">
        <f t="shared" si="189"/>
        <v>0.26129631994000002</v>
      </c>
      <c r="G2390" s="75">
        <v>0.13809442999999999</v>
      </c>
      <c r="H2390" s="43">
        <v>5.2788204000000002E-3</v>
      </c>
      <c r="I2390" s="43">
        <v>0.7430409</v>
      </c>
      <c r="J2390" s="43">
        <v>1.448823E-2</v>
      </c>
      <c r="K2390" s="43">
        <v>3.9704234999999996E-3</v>
      </c>
      <c r="L2390" s="43">
        <v>1.7638501E-3</v>
      </c>
      <c r="M2390" s="43">
        <v>1.5246279E-2</v>
      </c>
      <c r="N2390" s="43">
        <v>2.2145934</v>
      </c>
      <c r="O2390" s="43">
        <v>2.8539153999999998E-4</v>
      </c>
      <c r="P2390" s="43">
        <v>2.4484454999999999E-2</v>
      </c>
      <c r="Q2390" s="43">
        <v>2.3203954E-3</v>
      </c>
      <c r="R2390" s="43">
        <v>2.9074918000000002E-2</v>
      </c>
      <c r="S2390" s="43">
        <v>0.20513116000000001</v>
      </c>
      <c r="U2390" s="77">
        <f t="shared" si="190"/>
        <v>1.1904692241379309</v>
      </c>
    </row>
    <row r="2391" spans="1:21">
      <c r="A2391" s="41" t="s">
        <v>33</v>
      </c>
      <c r="B2391" s="41" t="s">
        <v>3873</v>
      </c>
      <c r="C2391" s="74">
        <f t="shared" si="186"/>
        <v>1.0461673419099999</v>
      </c>
      <c r="D2391" s="74">
        <f t="shared" si="187"/>
        <v>2.2067028540000002E-2</v>
      </c>
      <c r="E2391" s="74">
        <f t="shared" si="188"/>
        <v>0.7855359516</v>
      </c>
      <c r="F2391" s="74">
        <f t="shared" si="189"/>
        <v>0.10717851176999998</v>
      </c>
      <c r="G2391" s="75">
        <v>0.13138585</v>
      </c>
      <c r="H2391" s="43">
        <v>2.9493516E-3</v>
      </c>
      <c r="I2391" s="43">
        <v>0.53828109999999996</v>
      </c>
      <c r="J2391" s="43">
        <v>1.3788421E-2</v>
      </c>
      <c r="K2391" s="43">
        <v>4.0746157E-3</v>
      </c>
      <c r="L2391" s="43">
        <v>7.8825504000000002E-4</v>
      </c>
      <c r="M2391" s="43">
        <v>3.4157367999999998E-3</v>
      </c>
      <c r="N2391" s="43">
        <v>0.24430550000000001</v>
      </c>
      <c r="O2391" s="43">
        <v>2.9984896999999999E-4</v>
      </c>
      <c r="P2391" s="43">
        <v>2.5990934E-2</v>
      </c>
      <c r="Q2391" s="43">
        <v>1.4671628E-3</v>
      </c>
      <c r="R2391" s="43">
        <v>4.5292039999999999E-2</v>
      </c>
      <c r="S2391" s="43">
        <v>3.4128525999999999E-2</v>
      </c>
      <c r="U2391" s="77">
        <f t="shared" si="190"/>
        <v>1.1326366379310344</v>
      </c>
    </row>
    <row r="2392" spans="1:21">
      <c r="A2392" s="41" t="s">
        <v>33</v>
      </c>
      <c r="B2392" s="41" t="s">
        <v>3874</v>
      </c>
      <c r="C2392" s="74">
        <f t="shared" si="186"/>
        <v>6.5891910784200007</v>
      </c>
      <c r="D2392" s="74">
        <f t="shared" si="187"/>
        <v>6.6963438799999997E-2</v>
      </c>
      <c r="E2392" s="74">
        <f t="shared" si="188"/>
        <v>6.0053586791000004</v>
      </c>
      <c r="F2392" s="74">
        <f t="shared" si="189"/>
        <v>0.29651540052000003</v>
      </c>
      <c r="G2392" s="75">
        <v>0.22035356</v>
      </c>
      <c r="H2392" s="43">
        <v>8.9241791000000004E-3</v>
      </c>
      <c r="I2392" s="43">
        <v>1.2293946</v>
      </c>
      <c r="J2392" s="43">
        <v>2.2709449999999999E-2</v>
      </c>
      <c r="K2392" s="43">
        <v>6.2534875999999996E-3</v>
      </c>
      <c r="L2392" s="43">
        <v>3.9709662000000003E-3</v>
      </c>
      <c r="M2392" s="43">
        <v>3.4029535E-2</v>
      </c>
      <c r="N2392" s="43">
        <v>4.7670399000000003</v>
      </c>
      <c r="O2392" s="43">
        <v>4.6380112000000002E-4</v>
      </c>
      <c r="P2392" s="43">
        <v>3.7582064999999998E-2</v>
      </c>
      <c r="Q2392" s="43">
        <v>3.2695813999999998E-3</v>
      </c>
      <c r="R2392" s="43">
        <v>8.4048052999999998E-2</v>
      </c>
      <c r="S2392" s="43">
        <v>0.1711519</v>
      </c>
      <c r="U2392" s="77">
        <f t="shared" si="190"/>
        <v>1.8995996551724137</v>
      </c>
    </row>
    <row r="2393" spans="1:21">
      <c r="A2393" s="41" t="s">
        <v>33</v>
      </c>
      <c r="B2393" s="41" t="s">
        <v>3875</v>
      </c>
      <c r="C2393" s="74">
        <f t="shared" si="186"/>
        <v>1.7523355024699998</v>
      </c>
      <c r="D2393" s="74">
        <f t="shared" si="187"/>
        <v>6.0438022600000002E-2</v>
      </c>
      <c r="E2393" s="74">
        <f t="shared" si="188"/>
        <v>1.5230044729999999</v>
      </c>
      <c r="F2393" s="74">
        <f t="shared" si="189"/>
        <v>7.2522543869999997E-2</v>
      </c>
      <c r="G2393" s="75">
        <v>9.6370463000000003E-2</v>
      </c>
      <c r="H2393" s="43">
        <v>2.142503E-3</v>
      </c>
      <c r="I2393" s="43">
        <v>0.74608353000000005</v>
      </c>
      <c r="J2393" s="43">
        <v>9.4387507999999995E-3</v>
      </c>
      <c r="K2393" s="43">
        <v>2.3571557999999999E-3</v>
      </c>
      <c r="L2393" s="43">
        <v>1.3695196E-2</v>
      </c>
      <c r="M2393" s="43">
        <v>3.4946919999999999E-2</v>
      </c>
      <c r="N2393" s="43">
        <v>0.77477843999999996</v>
      </c>
      <c r="O2393" s="43">
        <v>1.5491786999999999E-4</v>
      </c>
      <c r="P2393" s="43">
        <v>1.9809934000000001E-2</v>
      </c>
      <c r="Q2393" s="43">
        <v>1.3449340000000001E-3</v>
      </c>
      <c r="R2393" s="43">
        <v>2.4101058000000002E-2</v>
      </c>
      <c r="S2393" s="43">
        <v>2.7111699999999999E-2</v>
      </c>
      <c r="U2393" s="77">
        <f t="shared" si="190"/>
        <v>0.83077985344827587</v>
      </c>
    </row>
    <row r="2394" spans="1:21">
      <c r="A2394" s="41" t="s">
        <v>33</v>
      </c>
      <c r="B2394" s="41" t="s">
        <v>3876</v>
      </c>
      <c r="C2394" s="74">
        <f t="shared" si="186"/>
        <v>1.0459498434799999</v>
      </c>
      <c r="D2394" s="74">
        <f t="shared" si="187"/>
        <v>3.3712451300000001E-2</v>
      </c>
      <c r="E2394" s="74">
        <f t="shared" si="188"/>
        <v>0.7184860126</v>
      </c>
      <c r="F2394" s="74">
        <f t="shared" si="189"/>
        <v>0.14860979958000001</v>
      </c>
      <c r="G2394" s="75">
        <v>0.14514157999999999</v>
      </c>
      <c r="H2394" s="43">
        <v>3.5959270000000001E-3</v>
      </c>
      <c r="I2394" s="43">
        <v>0.70908570000000004</v>
      </c>
      <c r="J2394" s="43">
        <v>1.9222557000000001E-2</v>
      </c>
      <c r="K2394" s="43">
        <v>6.1853022999999998E-3</v>
      </c>
      <c r="L2394" s="43">
        <v>1.2944543999999999E-3</v>
      </c>
      <c r="M2394" s="43">
        <v>7.0101375999999998E-3</v>
      </c>
      <c r="N2394" s="43">
        <v>5.8043855999999998E-3</v>
      </c>
      <c r="O2394" s="43">
        <v>4.5683128000000001E-4</v>
      </c>
      <c r="P2394" s="43">
        <v>3.7590316999999998E-2</v>
      </c>
      <c r="Q2394" s="43">
        <v>1.6233583E-3</v>
      </c>
      <c r="R2394" s="43">
        <v>5.3389880000000001E-2</v>
      </c>
      <c r="S2394" s="43">
        <v>5.5549412999999999E-2</v>
      </c>
      <c r="U2394" s="77">
        <f t="shared" si="190"/>
        <v>1.2512205172413793</v>
      </c>
    </row>
    <row r="2395" spans="1:21">
      <c r="A2395" s="41" t="s">
        <v>33</v>
      </c>
      <c r="B2395" s="41" t="s">
        <v>3877</v>
      </c>
      <c r="C2395" s="74">
        <f t="shared" si="186"/>
        <v>3.3563572434299997</v>
      </c>
      <c r="D2395" s="74">
        <f t="shared" si="187"/>
        <v>4.6853970470000006E-2</v>
      </c>
      <c r="E2395" s="74">
        <f t="shared" si="188"/>
        <v>0.97060441259999997</v>
      </c>
      <c r="F2395" s="74">
        <f t="shared" si="189"/>
        <v>1.7843865403600001</v>
      </c>
      <c r="G2395" s="75">
        <v>0.55451231999999995</v>
      </c>
      <c r="H2395" s="43">
        <v>5.0015225999999998E-3</v>
      </c>
      <c r="I2395" s="43">
        <v>0.93775540999999996</v>
      </c>
      <c r="J2395" s="43">
        <v>2.7990019000000001E-2</v>
      </c>
      <c r="K2395" s="43">
        <v>7.9753624999999995E-3</v>
      </c>
      <c r="L2395" s="43">
        <v>7.7972896999999996E-4</v>
      </c>
      <c r="M2395" s="43">
        <v>1.0108860000000001E-2</v>
      </c>
      <c r="N2395" s="43">
        <v>2.7847480000000001E-2</v>
      </c>
      <c r="O2395" s="43">
        <v>6.0222235999999999E-4</v>
      </c>
      <c r="P2395" s="43">
        <v>5.5012582999999997E-2</v>
      </c>
      <c r="Q2395" s="43">
        <v>2.0740429999999998E-3</v>
      </c>
      <c r="R2395" s="43">
        <v>6.5915992000000007E-2</v>
      </c>
      <c r="S2395" s="43">
        <v>1.6607817</v>
      </c>
      <c r="U2395" s="77">
        <f t="shared" si="190"/>
        <v>4.7802786206896544</v>
      </c>
    </row>
    <row r="2396" spans="1:21">
      <c r="A2396" s="41" t="s">
        <v>33</v>
      </c>
      <c r="B2396" s="41" t="s">
        <v>3878</v>
      </c>
      <c r="C2396" s="74">
        <f t="shared" si="186"/>
        <v>1.8239808854899999</v>
      </c>
      <c r="D2396" s="74">
        <f t="shared" si="187"/>
        <v>3.6086957899999994E-2</v>
      </c>
      <c r="E2396" s="74">
        <f t="shared" si="188"/>
        <v>1.5064637794</v>
      </c>
      <c r="F2396" s="74">
        <f t="shared" si="189"/>
        <v>0.11347973819</v>
      </c>
      <c r="G2396" s="75">
        <v>0.16795040999999999</v>
      </c>
      <c r="H2396" s="43">
        <v>3.6937494000000002E-3</v>
      </c>
      <c r="I2396" s="43">
        <v>0.77949373</v>
      </c>
      <c r="J2396" s="43">
        <v>1.5521699999999999E-2</v>
      </c>
      <c r="K2396" s="43">
        <v>4.3125708999999998E-3</v>
      </c>
      <c r="L2396" s="43">
        <v>2.069914E-3</v>
      </c>
      <c r="M2396" s="43">
        <v>1.4182772999999999E-2</v>
      </c>
      <c r="N2396" s="43">
        <v>0.72327629999999998</v>
      </c>
      <c r="O2396" s="43">
        <v>3.1725718999999999E-4</v>
      </c>
      <c r="P2396" s="43">
        <v>2.6879693999999999E-2</v>
      </c>
      <c r="Q2396" s="43">
        <v>1.6885240000000001E-3</v>
      </c>
      <c r="R2396" s="43">
        <v>4.3587078000000001E-2</v>
      </c>
      <c r="S2396" s="43">
        <v>4.1007185000000002E-2</v>
      </c>
      <c r="U2396" s="77">
        <f t="shared" si="190"/>
        <v>1.4478483620689655</v>
      </c>
    </row>
    <row r="2397" spans="1:21">
      <c r="A2397" s="41" t="s">
        <v>33</v>
      </c>
      <c r="B2397" s="41" t="s">
        <v>3879</v>
      </c>
      <c r="C2397" s="74">
        <f t="shared" si="186"/>
        <v>3.2489993958299999</v>
      </c>
      <c r="D2397" s="74">
        <f t="shared" si="187"/>
        <v>6.7555261599999999E-2</v>
      </c>
      <c r="E2397" s="74">
        <f t="shared" si="188"/>
        <v>1.3870872439999999</v>
      </c>
      <c r="F2397" s="74">
        <f t="shared" si="189"/>
        <v>1.5448882102300001</v>
      </c>
      <c r="G2397" s="75">
        <v>0.24946868</v>
      </c>
      <c r="H2397" s="43">
        <v>2.7635294000000001E-2</v>
      </c>
      <c r="I2397" s="43">
        <v>0.76111576999999997</v>
      </c>
      <c r="J2397" s="43">
        <v>3.8613133000000001E-2</v>
      </c>
      <c r="K2397" s="43">
        <v>1.1172059999999999E-2</v>
      </c>
      <c r="L2397" s="43">
        <v>2.7182676000000001E-3</v>
      </c>
      <c r="M2397" s="43">
        <v>1.5051801E-2</v>
      </c>
      <c r="N2397" s="43">
        <v>0.59833618</v>
      </c>
      <c r="O2397" s="43">
        <v>6.5964832999999997E-4</v>
      </c>
      <c r="P2397" s="43">
        <v>6.4532012E-2</v>
      </c>
      <c r="Q2397" s="43">
        <v>3.4229549000000001E-3</v>
      </c>
      <c r="R2397" s="43">
        <v>3.4249795E-2</v>
      </c>
      <c r="S2397" s="43">
        <v>1.4420238000000001</v>
      </c>
      <c r="U2397" s="77">
        <f t="shared" si="190"/>
        <v>2.1505920689655169</v>
      </c>
    </row>
    <row r="2398" spans="1:21">
      <c r="A2398" s="41" t="s">
        <v>33</v>
      </c>
      <c r="B2398" s="41" t="s">
        <v>3880</v>
      </c>
      <c r="C2398" s="74">
        <f t="shared" si="186"/>
        <v>1.70067149073</v>
      </c>
      <c r="D2398" s="74">
        <f t="shared" si="187"/>
        <v>3.8562008500000002E-2</v>
      </c>
      <c r="E2398" s="74">
        <f t="shared" si="188"/>
        <v>1.3464588784</v>
      </c>
      <c r="F2398" s="74">
        <f t="shared" si="189"/>
        <v>0.16969790383</v>
      </c>
      <c r="G2398" s="75">
        <v>0.14595269999999999</v>
      </c>
      <c r="H2398" s="43">
        <v>5.0225484000000001E-3</v>
      </c>
      <c r="I2398" s="43">
        <v>0.57537974000000003</v>
      </c>
      <c r="J2398" s="43">
        <v>2.0596693999999999E-2</v>
      </c>
      <c r="K2398" s="43">
        <v>6.7202653999999997E-3</v>
      </c>
      <c r="L2398" s="43">
        <v>1.8890121000000001E-3</v>
      </c>
      <c r="M2398" s="43">
        <v>9.3560369999999993E-3</v>
      </c>
      <c r="N2398" s="43">
        <v>0.76605659000000004</v>
      </c>
      <c r="O2398" s="43">
        <v>4.6682773000000002E-4</v>
      </c>
      <c r="P2398" s="43">
        <v>4.2032436999999999E-2</v>
      </c>
      <c r="Q2398" s="43">
        <v>1.9276711E-3</v>
      </c>
      <c r="R2398" s="43">
        <v>7.3268585999999997E-2</v>
      </c>
      <c r="S2398" s="43">
        <v>5.2002382E-2</v>
      </c>
      <c r="U2398" s="77">
        <f t="shared" si="190"/>
        <v>1.2582129310344825</v>
      </c>
    </row>
    <row r="2399" spans="1:21">
      <c r="A2399" s="41" t="s">
        <v>33</v>
      </c>
      <c r="B2399" s="41" t="s">
        <v>3881</v>
      </c>
      <c r="C2399" s="74">
        <f t="shared" si="186"/>
        <v>2.01456216933</v>
      </c>
      <c r="D2399" s="74">
        <f t="shared" si="187"/>
        <v>3.0161856700000003E-2</v>
      </c>
      <c r="E2399" s="74">
        <f t="shared" si="188"/>
        <v>1.4761412064999999</v>
      </c>
      <c r="F2399" s="74">
        <f t="shared" si="189"/>
        <v>0.34454813613000002</v>
      </c>
      <c r="G2399" s="75">
        <v>0.16371097000000001</v>
      </c>
      <c r="H2399" s="43">
        <v>8.8414365000000009E-3</v>
      </c>
      <c r="I2399" s="43">
        <v>0.53660414000000001</v>
      </c>
      <c r="J2399" s="43">
        <v>1.5667396E-2</v>
      </c>
      <c r="K2399" s="43">
        <v>4.6452532000000003E-3</v>
      </c>
      <c r="L2399" s="43">
        <v>9.9597919999999999E-4</v>
      </c>
      <c r="M2399" s="43">
        <v>8.8532283E-3</v>
      </c>
      <c r="N2399" s="43">
        <v>0.93069563</v>
      </c>
      <c r="O2399" s="43">
        <v>3.3885513000000002E-4</v>
      </c>
      <c r="P2399" s="43">
        <v>2.8581868E-2</v>
      </c>
      <c r="Q2399" s="43">
        <v>3.200091E-3</v>
      </c>
      <c r="R2399" s="43">
        <v>5.8945912000000003E-2</v>
      </c>
      <c r="S2399" s="43">
        <v>0.25348141000000002</v>
      </c>
      <c r="U2399" s="77">
        <f t="shared" si="190"/>
        <v>1.4113014655172413</v>
      </c>
    </row>
    <row r="2400" spans="1:21">
      <c r="A2400" s="41" t="s">
        <v>33</v>
      </c>
      <c r="B2400" s="41" t="s">
        <v>3882</v>
      </c>
      <c r="C2400" s="74">
        <f t="shared" si="186"/>
        <v>1.4883371541699999</v>
      </c>
      <c r="D2400" s="74">
        <f t="shared" si="187"/>
        <v>3.0489746300000002E-2</v>
      </c>
      <c r="E2400" s="74">
        <f t="shared" si="188"/>
        <v>1.2353455432</v>
      </c>
      <c r="F2400" s="74">
        <f t="shared" si="189"/>
        <v>9.5446984669999999E-2</v>
      </c>
      <c r="G2400" s="75">
        <v>0.12705488000000001</v>
      </c>
      <c r="H2400" s="43">
        <v>3.1625132000000001E-3</v>
      </c>
      <c r="I2400" s="43">
        <v>0.58662265999999996</v>
      </c>
      <c r="J2400" s="43">
        <v>1.2465118000000001E-2</v>
      </c>
      <c r="K2400" s="43">
        <v>3.7247674000000001E-3</v>
      </c>
      <c r="L2400" s="43">
        <v>2.5480639E-3</v>
      </c>
      <c r="M2400" s="43">
        <v>1.1751797E-2</v>
      </c>
      <c r="N2400" s="43">
        <v>0.64556036999999999</v>
      </c>
      <c r="O2400" s="43">
        <v>2.5741467000000001E-4</v>
      </c>
      <c r="P2400" s="43">
        <v>2.2726990999999998E-2</v>
      </c>
      <c r="Q2400" s="43">
        <v>1.7253870000000001E-3</v>
      </c>
      <c r="R2400" s="43">
        <v>3.5353825999999998E-2</v>
      </c>
      <c r="S2400" s="43">
        <v>3.5383365999999999E-2</v>
      </c>
      <c r="U2400" s="77">
        <f t="shared" si="190"/>
        <v>1.0953006896551725</v>
      </c>
    </row>
    <row r="2401" spans="1:21">
      <c r="A2401" s="41" t="s">
        <v>33</v>
      </c>
      <c r="B2401" s="41" t="s">
        <v>3883</v>
      </c>
      <c r="C2401" s="74">
        <f t="shared" si="186"/>
        <v>1.4827730095799998</v>
      </c>
      <c r="D2401" s="74">
        <f t="shared" si="187"/>
        <v>2.1949813499999998E-2</v>
      </c>
      <c r="E2401" s="74">
        <f t="shared" si="188"/>
        <v>1.2100460447999999</v>
      </c>
      <c r="F2401" s="74">
        <f t="shared" si="189"/>
        <v>0.10197377128</v>
      </c>
      <c r="G2401" s="75">
        <v>0.14880338000000001</v>
      </c>
      <c r="H2401" s="43">
        <v>3.2399448000000001E-3</v>
      </c>
      <c r="I2401" s="43">
        <v>0.56390752</v>
      </c>
      <c r="J2401" s="43">
        <v>1.1563486E-2</v>
      </c>
      <c r="K2401" s="43">
        <v>3.4633967999999999E-3</v>
      </c>
      <c r="L2401" s="43">
        <v>1.0605027999999999E-3</v>
      </c>
      <c r="M2401" s="43">
        <v>5.8624278999999998E-3</v>
      </c>
      <c r="N2401" s="43">
        <v>0.64289858</v>
      </c>
      <c r="O2401" s="43">
        <v>2.4837638000000002E-4</v>
      </c>
      <c r="P2401" s="43">
        <v>2.0524489999999999E-2</v>
      </c>
      <c r="Q2401" s="43">
        <v>2.7506878999999998E-3</v>
      </c>
      <c r="R2401" s="43">
        <v>4.2884509000000001E-2</v>
      </c>
      <c r="S2401" s="43">
        <v>3.5565708000000001E-2</v>
      </c>
      <c r="U2401" s="77">
        <f t="shared" si="190"/>
        <v>1.2827877586206897</v>
      </c>
    </row>
    <row r="2402" spans="1:21">
      <c r="A2402" s="41" t="s">
        <v>33</v>
      </c>
      <c r="B2402" s="41" t="s">
        <v>3884</v>
      </c>
      <c r="C2402" s="74">
        <f t="shared" si="186"/>
        <v>2.1563689569099997</v>
      </c>
      <c r="D2402" s="74">
        <f t="shared" si="187"/>
        <v>2.97111028E-2</v>
      </c>
      <c r="E2402" s="74">
        <f t="shared" si="188"/>
        <v>1.8613959464000001</v>
      </c>
      <c r="F2402" s="74">
        <f t="shared" si="189"/>
        <v>0.13927193770999999</v>
      </c>
      <c r="G2402" s="75">
        <v>0.12598997000000001</v>
      </c>
      <c r="H2402" s="43">
        <v>3.3985164E-3</v>
      </c>
      <c r="I2402" s="43">
        <v>0.66808522999999997</v>
      </c>
      <c r="J2402" s="43">
        <v>1.460292E-2</v>
      </c>
      <c r="K2402" s="43">
        <v>4.6407816999999999E-3</v>
      </c>
      <c r="L2402" s="43">
        <v>7.7446429999999998E-4</v>
      </c>
      <c r="M2402" s="43">
        <v>9.6929367999999995E-3</v>
      </c>
      <c r="N2402" s="43">
        <v>1.1899122</v>
      </c>
      <c r="O2402" s="43">
        <v>3.3512731000000001E-4</v>
      </c>
      <c r="P2402" s="43">
        <v>2.6547479999999998E-2</v>
      </c>
      <c r="Q2402" s="43">
        <v>1.6593094E-3</v>
      </c>
      <c r="R2402" s="43">
        <v>6.6866360999999999E-2</v>
      </c>
      <c r="S2402" s="43">
        <v>4.3863659999999999E-2</v>
      </c>
      <c r="U2402" s="77">
        <f t="shared" si="190"/>
        <v>1.0861204310344827</v>
      </c>
    </row>
    <row r="2403" spans="1:21">
      <c r="A2403" s="41" t="s">
        <v>33</v>
      </c>
      <c r="B2403" s="41" t="s">
        <v>3885</v>
      </c>
      <c r="C2403" s="74">
        <f t="shared" si="186"/>
        <v>2.6119743055100004</v>
      </c>
      <c r="D2403" s="74">
        <f t="shared" si="187"/>
        <v>3.3312833930000001E-2</v>
      </c>
      <c r="E2403" s="74">
        <f t="shared" si="188"/>
        <v>2.0564328489000001</v>
      </c>
      <c r="F2403" s="74">
        <f t="shared" si="189"/>
        <v>0.35579450268000001</v>
      </c>
      <c r="G2403" s="75">
        <v>0.16643411999999999</v>
      </c>
      <c r="H2403" s="43">
        <v>7.6714388999999999E-3</v>
      </c>
      <c r="I2403" s="43">
        <v>0.68999641</v>
      </c>
      <c r="J2403" s="43">
        <v>1.9381176E-2</v>
      </c>
      <c r="K2403" s="43">
        <v>4.9810655000000004E-3</v>
      </c>
      <c r="L2403" s="43">
        <v>4.3328822999999999E-4</v>
      </c>
      <c r="M2403" s="43">
        <v>8.5173042000000008E-3</v>
      </c>
      <c r="N2403" s="43">
        <v>1.358765</v>
      </c>
      <c r="O2403" s="43">
        <v>3.7119618E-4</v>
      </c>
      <c r="P2403" s="43">
        <v>3.3390524999999997E-2</v>
      </c>
      <c r="Q2403" s="43">
        <v>2.6278224999999999E-3</v>
      </c>
      <c r="R2403" s="43">
        <v>3.2127088999999998E-2</v>
      </c>
      <c r="S2403" s="43">
        <v>0.28727786999999999</v>
      </c>
      <c r="U2403" s="77">
        <f t="shared" si="190"/>
        <v>1.434776896551724</v>
      </c>
    </row>
    <row r="2404" spans="1:21">
      <c r="A2404" s="41" t="s">
        <v>33</v>
      </c>
      <c r="B2404" s="41" t="s">
        <v>3886</v>
      </c>
      <c r="C2404" s="74">
        <f t="shared" si="186"/>
        <v>3.8356416531799997</v>
      </c>
      <c r="D2404" s="74">
        <f t="shared" si="187"/>
        <v>3.2022355080000002E-2</v>
      </c>
      <c r="E2404" s="74">
        <f t="shared" si="188"/>
        <v>3.4744849059999998</v>
      </c>
      <c r="F2404" s="74">
        <f t="shared" si="189"/>
        <v>0.17548827210000001</v>
      </c>
      <c r="G2404" s="75">
        <v>0.15364612</v>
      </c>
      <c r="H2404" s="43">
        <v>4.9072960000000002E-3</v>
      </c>
      <c r="I2404" s="43">
        <v>0.50751851000000003</v>
      </c>
      <c r="J2404" s="43">
        <v>1.6205547000000001E-2</v>
      </c>
      <c r="K2404" s="43">
        <v>4.7984235999999998E-3</v>
      </c>
      <c r="L2404" s="43">
        <v>7.2309748000000005E-4</v>
      </c>
      <c r="M2404" s="43">
        <v>1.0295287E-2</v>
      </c>
      <c r="N2404" s="43">
        <v>2.9620590999999998</v>
      </c>
      <c r="O2404" s="43">
        <v>3.5098449999999999E-4</v>
      </c>
      <c r="P2404" s="43">
        <v>3.1509497999999997E-2</v>
      </c>
      <c r="Q2404" s="43">
        <v>3.2210046000000002E-3</v>
      </c>
      <c r="R2404" s="43">
        <v>4.7795419999999998E-2</v>
      </c>
      <c r="S2404" s="43">
        <v>9.2611365000000001E-2</v>
      </c>
      <c r="U2404" s="77">
        <f t="shared" si="190"/>
        <v>1.3245355172413793</v>
      </c>
    </row>
    <row r="2405" spans="1:21">
      <c r="A2405" s="41" t="s">
        <v>33</v>
      </c>
      <c r="B2405" s="41" t="s">
        <v>3887</v>
      </c>
      <c r="C2405" s="74">
        <f t="shared" si="186"/>
        <v>3.1708666070099998</v>
      </c>
      <c r="D2405" s="74">
        <f t="shared" si="187"/>
        <v>4.6530777400000001E-2</v>
      </c>
      <c r="E2405" s="74">
        <f t="shared" si="188"/>
        <v>2.8173829699999997</v>
      </c>
      <c r="F2405" s="74">
        <f t="shared" si="189"/>
        <v>0.11897758961</v>
      </c>
      <c r="G2405" s="75">
        <v>0.18797527</v>
      </c>
      <c r="H2405" s="43">
        <v>4.3186700000000001E-3</v>
      </c>
      <c r="I2405" s="43">
        <v>1.1498103</v>
      </c>
      <c r="J2405" s="43">
        <v>1.7391564000000002E-2</v>
      </c>
      <c r="K2405" s="43">
        <v>4.6774737000000004E-3</v>
      </c>
      <c r="L2405" s="43">
        <v>2.1010236999999998E-3</v>
      </c>
      <c r="M2405" s="43">
        <v>2.2360715999999999E-2</v>
      </c>
      <c r="N2405" s="43">
        <v>1.663254</v>
      </c>
      <c r="O2405" s="43">
        <v>3.5564861000000002E-4</v>
      </c>
      <c r="P2405" s="43">
        <v>2.6963437999999999E-2</v>
      </c>
      <c r="Q2405" s="43">
        <v>1.8283349999999999E-3</v>
      </c>
      <c r="R2405" s="43">
        <v>4.3690614000000003E-2</v>
      </c>
      <c r="S2405" s="43">
        <v>4.6139553999999999E-2</v>
      </c>
      <c r="U2405" s="77">
        <f t="shared" si="190"/>
        <v>1.6204764655172412</v>
      </c>
    </row>
    <row r="2406" spans="1:21">
      <c r="A2406" s="41" t="s">
        <v>33</v>
      </c>
      <c r="B2406" s="41" t="s">
        <v>3888</v>
      </c>
      <c r="C2406" s="74">
        <f t="shared" si="186"/>
        <v>7.78275250028</v>
      </c>
      <c r="D2406" s="74">
        <f t="shared" si="187"/>
        <v>3.81076173E-2</v>
      </c>
      <c r="E2406" s="74">
        <f t="shared" si="188"/>
        <v>7.4546547341</v>
      </c>
      <c r="F2406" s="74">
        <f t="shared" si="189"/>
        <v>0.16364975888</v>
      </c>
      <c r="G2406" s="75">
        <v>0.12634039</v>
      </c>
      <c r="H2406" s="43">
        <v>3.2977640999999999E-3</v>
      </c>
      <c r="I2406" s="43">
        <v>0.72227047</v>
      </c>
      <c r="J2406" s="43">
        <v>6.5090069999999998E-3</v>
      </c>
      <c r="K2406" s="43">
        <v>2.4317741999999999E-3</v>
      </c>
      <c r="L2406" s="43">
        <v>1.2181941E-3</v>
      </c>
      <c r="M2406" s="43">
        <v>2.7948641999999999E-2</v>
      </c>
      <c r="N2406" s="43">
        <v>6.7290865000000002</v>
      </c>
      <c r="O2406" s="43">
        <v>1.5124687999999999E-4</v>
      </c>
      <c r="P2406" s="43">
        <v>5.2080290999999999E-3</v>
      </c>
      <c r="Q2406" s="43">
        <v>2.0502408999999999E-3</v>
      </c>
      <c r="R2406" s="43">
        <v>6.5120796999999994E-2</v>
      </c>
      <c r="S2406" s="43">
        <v>9.1119444999999993E-2</v>
      </c>
      <c r="U2406" s="77">
        <f t="shared" si="190"/>
        <v>1.0891412931034481</v>
      </c>
    </row>
    <row r="2407" spans="1:21">
      <c r="A2407" s="41" t="s">
        <v>33</v>
      </c>
      <c r="B2407" s="41" t="s">
        <v>3889</v>
      </c>
      <c r="C2407" s="74">
        <f t="shared" si="186"/>
        <v>0.71256692609999994</v>
      </c>
      <c r="D2407" s="74">
        <f t="shared" si="187"/>
        <v>1.9451514E-2</v>
      </c>
      <c r="E2407" s="74">
        <f t="shared" si="188"/>
        <v>0.5859365379</v>
      </c>
      <c r="F2407" s="74">
        <f t="shared" si="189"/>
        <v>5.3866374199999997E-2</v>
      </c>
      <c r="G2407" s="75">
        <v>5.3312499999999999E-2</v>
      </c>
      <c r="H2407" s="43">
        <v>1.3301478999999999E-3</v>
      </c>
      <c r="I2407" s="43">
        <v>0.24097347</v>
      </c>
      <c r="J2407" s="43">
        <v>6.8052238999999999E-3</v>
      </c>
      <c r="K2407" s="43">
        <v>2.0423904E-3</v>
      </c>
      <c r="L2407" s="43">
        <v>1.7002068E-3</v>
      </c>
      <c r="M2407" s="43">
        <v>8.9036928999999994E-3</v>
      </c>
      <c r="N2407" s="43">
        <v>0.34363292000000001</v>
      </c>
      <c r="O2407" s="43">
        <v>1.4711680000000001E-4</v>
      </c>
      <c r="P2407" s="43">
        <v>1.3768733E-2</v>
      </c>
      <c r="Q2407" s="43">
        <v>6.8047639999999998E-4</v>
      </c>
      <c r="R2407" s="43">
        <v>2.2973751000000001E-2</v>
      </c>
      <c r="S2407" s="43">
        <v>1.6296297000000001E-2</v>
      </c>
      <c r="U2407" s="77">
        <f t="shared" si="190"/>
        <v>0.45959051724137928</v>
      </c>
    </row>
    <row r="2408" spans="1:21">
      <c r="A2408" s="41" t="s">
        <v>33</v>
      </c>
      <c r="B2408" s="41" t="s">
        <v>3890</v>
      </c>
      <c r="C2408" s="74">
        <f t="shared" si="186"/>
        <v>1.1448565238900001</v>
      </c>
      <c r="D2408" s="74">
        <f t="shared" si="187"/>
        <v>3.1855990099999995E-2</v>
      </c>
      <c r="E2408" s="74">
        <f t="shared" si="188"/>
        <v>1.0218713823000001</v>
      </c>
      <c r="F2408" s="74">
        <f t="shared" si="189"/>
        <v>3.8455409490000002E-2</v>
      </c>
      <c r="G2408" s="75">
        <v>5.2673742000000003E-2</v>
      </c>
      <c r="H2408" s="43">
        <v>1.2273223E-3</v>
      </c>
      <c r="I2408" s="43">
        <v>0.37515313</v>
      </c>
      <c r="J2408" s="43">
        <v>5.5234393999999999E-3</v>
      </c>
      <c r="K2408" s="43">
        <v>1.4408697E-3</v>
      </c>
      <c r="L2408" s="43">
        <v>4.6449159999999998E-3</v>
      </c>
      <c r="M2408" s="43">
        <v>2.0246765E-2</v>
      </c>
      <c r="N2408" s="43">
        <v>0.64549093000000002</v>
      </c>
      <c r="O2408" s="43">
        <v>1.0189446E-4</v>
      </c>
      <c r="P2408" s="43">
        <v>1.0684776999999999E-2</v>
      </c>
      <c r="Q2408" s="43">
        <v>6.6372703000000001E-4</v>
      </c>
      <c r="R2408" s="43">
        <v>1.5591736E-2</v>
      </c>
      <c r="S2408" s="43">
        <v>1.1413275000000001E-2</v>
      </c>
      <c r="U2408" s="77">
        <f t="shared" si="190"/>
        <v>0.45408398275862066</v>
      </c>
    </row>
    <row r="2409" spans="1:21">
      <c r="A2409" s="41" t="s">
        <v>33</v>
      </c>
      <c r="B2409" s="41" t="s">
        <v>3891</v>
      </c>
      <c r="C2409" s="74">
        <f t="shared" si="186"/>
        <v>0.75260276973000007</v>
      </c>
      <c r="D2409" s="74">
        <f t="shared" si="187"/>
        <v>1.9612050290000002E-2</v>
      </c>
      <c r="E2409" s="74">
        <f t="shared" si="188"/>
        <v>0.55562377490000003</v>
      </c>
      <c r="F2409" s="74">
        <f t="shared" si="189"/>
        <v>0.10229364054000001</v>
      </c>
      <c r="G2409" s="75">
        <v>7.5073303999999993E-2</v>
      </c>
      <c r="H2409" s="43">
        <v>2.1637949E-3</v>
      </c>
      <c r="I2409" s="43">
        <v>0.22634483</v>
      </c>
      <c r="J2409" s="43">
        <v>1.1330041000000001E-2</v>
      </c>
      <c r="K2409" s="43">
        <v>3.6729815999999998E-3</v>
      </c>
      <c r="L2409" s="43">
        <v>3.9287139E-4</v>
      </c>
      <c r="M2409" s="43">
        <v>4.2161563000000001E-3</v>
      </c>
      <c r="N2409" s="43">
        <v>0.32711515000000002</v>
      </c>
      <c r="O2409" s="43">
        <v>2.6704183999999998E-4</v>
      </c>
      <c r="P2409" s="43">
        <v>2.3723431999999999E-2</v>
      </c>
      <c r="Q2409" s="43">
        <v>1.0126887000000001E-3</v>
      </c>
      <c r="R2409" s="43">
        <v>4.8474260999999998E-2</v>
      </c>
      <c r="S2409" s="43">
        <v>2.8816217000000002E-2</v>
      </c>
      <c r="U2409" s="77">
        <f t="shared" si="190"/>
        <v>0.64718365517241372</v>
      </c>
    </row>
    <row r="2410" spans="1:21">
      <c r="A2410" s="41" t="s">
        <v>33</v>
      </c>
      <c r="B2410" s="41" t="s">
        <v>3892</v>
      </c>
      <c r="C2410" s="74">
        <f t="shared" si="186"/>
        <v>0.79696434442999997</v>
      </c>
      <c r="D2410" s="74">
        <f t="shared" si="187"/>
        <v>1.4786384829999999E-2</v>
      </c>
      <c r="E2410" s="74">
        <f t="shared" si="188"/>
        <v>0.66874743339999998</v>
      </c>
      <c r="F2410" s="74">
        <f t="shared" si="189"/>
        <v>5.7849877199999997E-2</v>
      </c>
      <c r="G2410" s="75">
        <v>5.5580649000000003E-2</v>
      </c>
      <c r="H2410" s="43">
        <v>1.4099534E-3</v>
      </c>
      <c r="I2410" s="43">
        <v>0.29844283999999999</v>
      </c>
      <c r="J2410" s="43">
        <v>5.3574918000000001E-3</v>
      </c>
      <c r="K2410" s="43">
        <v>1.6545138999999999E-3</v>
      </c>
      <c r="L2410" s="43">
        <v>4.0939242999999998E-4</v>
      </c>
      <c r="M2410" s="43">
        <v>7.3649867000000003E-3</v>
      </c>
      <c r="N2410" s="43">
        <v>0.36889464</v>
      </c>
      <c r="O2410" s="43">
        <v>1.208259E-4</v>
      </c>
      <c r="P2410" s="43">
        <v>8.6669511000000005E-3</v>
      </c>
      <c r="Q2410" s="43">
        <v>7.3206919999999997E-4</v>
      </c>
      <c r="R2410" s="43">
        <v>2.8664416000000002E-2</v>
      </c>
      <c r="S2410" s="43">
        <v>1.9665615000000001E-2</v>
      </c>
      <c r="U2410" s="77">
        <f t="shared" si="190"/>
        <v>0.47914352586206899</v>
      </c>
    </row>
    <row r="2411" spans="1:21">
      <c r="A2411" s="41" t="s">
        <v>33</v>
      </c>
      <c r="B2411" s="41" t="s">
        <v>3893</v>
      </c>
      <c r="C2411" s="74">
        <f t="shared" si="186"/>
        <v>0.80176050210999994</v>
      </c>
      <c r="D2411" s="74">
        <f t="shared" si="187"/>
        <v>2.7651662199999996E-2</v>
      </c>
      <c r="E2411" s="74">
        <f t="shared" si="188"/>
        <v>0.65867437539999996</v>
      </c>
      <c r="F2411" s="74">
        <f t="shared" si="189"/>
        <v>4.8856815509999998E-2</v>
      </c>
      <c r="G2411" s="75">
        <v>6.6577649000000003E-2</v>
      </c>
      <c r="H2411" s="43">
        <v>1.4744453999999999E-3</v>
      </c>
      <c r="I2411" s="43">
        <v>0.35371757999999998</v>
      </c>
      <c r="J2411" s="43">
        <v>6.8022083999999998E-3</v>
      </c>
      <c r="K2411" s="43">
        <v>1.8632626000000001E-3</v>
      </c>
      <c r="L2411" s="43">
        <v>3.2287281999999998E-3</v>
      </c>
      <c r="M2411" s="43">
        <v>1.5757462999999999E-2</v>
      </c>
      <c r="N2411" s="43">
        <v>0.30348235000000001</v>
      </c>
      <c r="O2411" s="43">
        <v>1.3309465999999999E-4</v>
      </c>
      <c r="P2411" s="43">
        <v>1.2890931E-2</v>
      </c>
      <c r="Q2411" s="43">
        <v>7.6371684999999997E-4</v>
      </c>
      <c r="R2411" s="43">
        <v>1.8843627000000002E-2</v>
      </c>
      <c r="S2411" s="43">
        <v>1.6225446000000001E-2</v>
      </c>
      <c r="U2411" s="77">
        <f t="shared" si="190"/>
        <v>0.57394524999999996</v>
      </c>
    </row>
    <row r="2412" spans="1:21">
      <c r="A2412" s="41" t="s">
        <v>33</v>
      </c>
      <c r="B2412" s="41" t="s">
        <v>3894</v>
      </c>
      <c r="C2412" s="74">
        <f t="shared" si="186"/>
        <v>6.3212154856999998</v>
      </c>
      <c r="D2412" s="74">
        <f t="shared" si="187"/>
        <v>0.10133999299999999</v>
      </c>
      <c r="E2412" s="74">
        <f t="shared" si="188"/>
        <v>4.3614262840000002</v>
      </c>
      <c r="F2412" s="74">
        <f t="shared" si="189"/>
        <v>1.6132204887000001</v>
      </c>
      <c r="G2412" s="75">
        <v>0.24522872000000001</v>
      </c>
      <c r="H2412" s="43">
        <v>1.6120453999999999E-2</v>
      </c>
      <c r="I2412" s="43">
        <v>0.77816132999999998</v>
      </c>
      <c r="J2412" s="43">
        <v>3.2539565999999999E-2</v>
      </c>
      <c r="K2412" s="43">
        <v>1.0036353E-2</v>
      </c>
      <c r="L2412" s="43">
        <v>1.0973235E-2</v>
      </c>
      <c r="M2412" s="43">
        <v>4.7790839000000002E-2</v>
      </c>
      <c r="N2412" s="43">
        <v>3.5671444999999999</v>
      </c>
      <c r="O2412" s="43">
        <v>6.3812570000000004E-4</v>
      </c>
      <c r="P2412" s="43">
        <v>6.5935967999999998E-2</v>
      </c>
      <c r="Q2412" s="43">
        <v>1.4700138E-2</v>
      </c>
      <c r="R2412" s="43">
        <v>5.8446656999999999E-2</v>
      </c>
      <c r="S2412" s="43">
        <v>1.4734996</v>
      </c>
      <c r="U2412" s="77">
        <f t="shared" si="190"/>
        <v>2.1140406896551722</v>
      </c>
    </row>
    <row r="2413" spans="1:21">
      <c r="A2413" s="41" t="s">
        <v>33</v>
      </c>
      <c r="B2413" s="41" t="s">
        <v>3895</v>
      </c>
      <c r="C2413" s="74">
        <f t="shared" si="186"/>
        <v>0.70954987633000022</v>
      </c>
      <c r="D2413" s="74">
        <f t="shared" si="187"/>
        <v>1.482231312E-2</v>
      </c>
      <c r="E2413" s="74">
        <f t="shared" si="188"/>
        <v>0.57817426720000009</v>
      </c>
      <c r="F2413" s="74">
        <f t="shared" si="189"/>
        <v>5.571891901E-2</v>
      </c>
      <c r="G2413" s="75">
        <v>6.0834377000000002E-2</v>
      </c>
      <c r="H2413" s="43">
        <v>1.3296772000000001E-3</v>
      </c>
      <c r="I2413" s="43">
        <v>0.29679059000000002</v>
      </c>
      <c r="J2413" s="43">
        <v>5.3573281000000002E-3</v>
      </c>
      <c r="K2413" s="43">
        <v>1.6016997000000001E-3</v>
      </c>
      <c r="L2413" s="43">
        <v>7.3798861999999998E-4</v>
      </c>
      <c r="M2413" s="43">
        <v>7.1252967000000004E-3</v>
      </c>
      <c r="N2413" s="43">
        <v>0.28005400000000003</v>
      </c>
      <c r="O2413" s="43">
        <v>1.1656210999999999E-4</v>
      </c>
      <c r="P2413" s="43">
        <v>8.9619786999999996E-3</v>
      </c>
      <c r="Q2413" s="43">
        <v>6.5170919999999995E-4</v>
      </c>
      <c r="R2413" s="43">
        <v>2.6986248000000001E-2</v>
      </c>
      <c r="S2413" s="43">
        <v>1.9002420999999999E-2</v>
      </c>
      <c r="U2413" s="77">
        <f t="shared" si="190"/>
        <v>0.52443428448275864</v>
      </c>
    </row>
    <row r="2414" spans="1:21">
      <c r="A2414" s="41" t="s">
        <v>33</v>
      </c>
      <c r="B2414" s="41" t="s">
        <v>3896</v>
      </c>
      <c r="C2414" s="74">
        <f t="shared" si="186"/>
        <v>1.08432156499</v>
      </c>
      <c r="D2414" s="74">
        <f t="shared" si="187"/>
        <v>1.9051264599999999E-2</v>
      </c>
      <c r="E2414" s="74">
        <f t="shared" si="188"/>
        <v>0.96554828829999995</v>
      </c>
      <c r="F2414" s="74">
        <f t="shared" si="189"/>
        <v>4.472523909E-2</v>
      </c>
      <c r="G2414" s="75">
        <v>5.4996772999999999E-2</v>
      </c>
      <c r="H2414" s="43">
        <v>1.1827283E-3</v>
      </c>
      <c r="I2414" s="43">
        <v>0.29344903</v>
      </c>
      <c r="J2414" s="43">
        <v>5.2762388000000002E-3</v>
      </c>
      <c r="K2414" s="43">
        <v>1.4918096E-3</v>
      </c>
      <c r="L2414" s="43">
        <v>1.7192442E-3</v>
      </c>
      <c r="M2414" s="43">
        <v>1.0563972E-2</v>
      </c>
      <c r="N2414" s="43">
        <v>0.67091652999999996</v>
      </c>
      <c r="O2414" s="43">
        <v>1.0769781E-4</v>
      </c>
      <c r="P2414" s="43">
        <v>9.4742873000000002E-3</v>
      </c>
      <c r="Q2414" s="43">
        <v>6.3337797999999995E-4</v>
      </c>
      <c r="R2414" s="43">
        <v>1.9356203999999998E-2</v>
      </c>
      <c r="S2414" s="43">
        <v>1.5153672E-2</v>
      </c>
      <c r="U2414" s="77">
        <f t="shared" si="190"/>
        <v>0.47411011206896547</v>
      </c>
    </row>
    <row r="2415" spans="1:21">
      <c r="A2415" s="41" t="s">
        <v>33</v>
      </c>
      <c r="B2415" s="41" t="s">
        <v>3897</v>
      </c>
      <c r="C2415" s="74">
        <f t="shared" si="186"/>
        <v>0.52514619798000006</v>
      </c>
      <c r="D2415" s="74">
        <f t="shared" si="187"/>
        <v>2.20040684E-2</v>
      </c>
      <c r="E2415" s="74">
        <f t="shared" si="188"/>
        <v>0.40924423640000002</v>
      </c>
      <c r="F2415" s="74">
        <f t="shared" si="189"/>
        <v>4.3037747180000002E-2</v>
      </c>
      <c r="G2415" s="75">
        <v>5.0860146000000002E-2</v>
      </c>
      <c r="H2415" s="43">
        <v>1.0188263999999999E-3</v>
      </c>
      <c r="I2415" s="43">
        <v>0.26829562000000001</v>
      </c>
      <c r="J2415" s="43">
        <v>5.3963515000000004E-3</v>
      </c>
      <c r="K2415" s="43">
        <v>1.5174253999999999E-3</v>
      </c>
      <c r="L2415" s="43">
        <v>3.2868935000000001E-3</v>
      </c>
      <c r="M2415" s="43">
        <v>1.1803398E-2</v>
      </c>
      <c r="N2415" s="43">
        <v>0.13992979</v>
      </c>
      <c r="O2415" s="43">
        <v>1.0822169E-4</v>
      </c>
      <c r="P2415" s="43">
        <v>1.0872119E-2</v>
      </c>
      <c r="Q2415" s="43">
        <v>5.1938449000000001E-4</v>
      </c>
      <c r="R2415" s="43">
        <v>1.8504956999999999E-2</v>
      </c>
      <c r="S2415" s="43">
        <v>1.3033065E-2</v>
      </c>
      <c r="U2415" s="77">
        <f t="shared" si="190"/>
        <v>0.43844953448275864</v>
      </c>
    </row>
    <row r="2416" spans="1:21">
      <c r="A2416" s="41" t="s">
        <v>33</v>
      </c>
      <c r="B2416" s="41" t="s">
        <v>3898</v>
      </c>
      <c r="C2416" s="74">
        <f t="shared" si="186"/>
        <v>0.59117484059000003</v>
      </c>
      <c r="D2416" s="74">
        <f t="shared" si="187"/>
        <v>1.8518917310000001E-2</v>
      </c>
      <c r="E2416" s="74">
        <f t="shared" si="188"/>
        <v>0.42656949799999999</v>
      </c>
      <c r="F2416" s="74">
        <f t="shared" si="189"/>
        <v>8.0001694280000007E-2</v>
      </c>
      <c r="G2416" s="75">
        <v>6.6084730999999994E-2</v>
      </c>
      <c r="H2416" s="43">
        <v>1.701808E-3</v>
      </c>
      <c r="I2416" s="43">
        <v>0.23475012000000001</v>
      </c>
      <c r="J2416" s="43">
        <v>8.2397505999999999E-3</v>
      </c>
      <c r="K2416" s="43">
        <v>2.6674255999999999E-3</v>
      </c>
      <c r="L2416" s="43">
        <v>8.9166191000000002E-4</v>
      </c>
      <c r="M2416" s="43">
        <v>6.7200792000000004E-3</v>
      </c>
      <c r="N2416" s="43">
        <v>0.19011757000000001</v>
      </c>
      <c r="O2416" s="43">
        <v>1.9102375999999999E-4</v>
      </c>
      <c r="P2416" s="43">
        <v>1.6334831000000001E-2</v>
      </c>
      <c r="Q2416" s="43">
        <v>8.6787452000000001E-4</v>
      </c>
      <c r="R2416" s="43">
        <v>3.7436851E-2</v>
      </c>
      <c r="S2416" s="43">
        <v>2.5171114000000001E-2</v>
      </c>
      <c r="U2416" s="77">
        <f t="shared" si="190"/>
        <v>0.56969595689655161</v>
      </c>
    </row>
    <row r="2417" spans="1:21">
      <c r="A2417" s="41" t="s">
        <v>33</v>
      </c>
      <c r="B2417" s="41" t="s">
        <v>3899</v>
      </c>
      <c r="C2417" s="74">
        <f t="shared" si="186"/>
        <v>2.84859059345</v>
      </c>
      <c r="D2417" s="74">
        <f t="shared" si="187"/>
        <v>5.9358289299999999E-2</v>
      </c>
      <c r="E2417" s="74">
        <f t="shared" si="188"/>
        <v>1.5688585400000001</v>
      </c>
      <c r="F2417" s="74">
        <f t="shared" si="189"/>
        <v>1.04096785415</v>
      </c>
      <c r="G2417" s="75">
        <v>0.17940591</v>
      </c>
      <c r="H2417" s="43">
        <v>1.7362519999999999E-2</v>
      </c>
      <c r="I2417" s="43">
        <v>0.46699592000000001</v>
      </c>
      <c r="J2417" s="43">
        <v>2.7118522999999999E-2</v>
      </c>
      <c r="K2417" s="43">
        <v>8.8523778999999997E-3</v>
      </c>
      <c r="L2417" s="43">
        <v>3.2863343999999998E-3</v>
      </c>
      <c r="M2417" s="43">
        <v>2.0101054E-2</v>
      </c>
      <c r="N2417" s="43">
        <v>1.0845001000000001</v>
      </c>
      <c r="O2417" s="43">
        <v>5.2877014999999996E-4</v>
      </c>
      <c r="P2417" s="43">
        <v>5.0587646999999999E-2</v>
      </c>
      <c r="Q2417" s="43">
        <v>1.2917303E-2</v>
      </c>
      <c r="R2417" s="43">
        <v>5.1951624000000002E-2</v>
      </c>
      <c r="S2417" s="43">
        <v>0.92498250999999998</v>
      </c>
      <c r="U2417" s="77">
        <f t="shared" si="190"/>
        <v>1.5466026724137931</v>
      </c>
    </row>
    <row r="2418" spans="1:21">
      <c r="A2418" s="41" t="s">
        <v>33</v>
      </c>
      <c r="B2418" s="41" t="s">
        <v>3900</v>
      </c>
      <c r="C2418" s="74">
        <f t="shared" si="186"/>
        <v>0.42772614794999991</v>
      </c>
      <c r="D2418" s="74">
        <f t="shared" si="187"/>
        <v>1.5149752229999999E-2</v>
      </c>
      <c r="E2418" s="74">
        <f t="shared" si="188"/>
        <v>0.29679267849999996</v>
      </c>
      <c r="F2418" s="74">
        <f t="shared" si="189"/>
        <v>5.9527696220000002E-2</v>
      </c>
      <c r="G2418" s="75">
        <v>5.6256021000000003E-2</v>
      </c>
      <c r="H2418" s="43">
        <v>1.2875905000000001E-3</v>
      </c>
      <c r="I2418" s="43">
        <v>0.22097048999999999</v>
      </c>
      <c r="J2418" s="43">
        <v>6.1305958000000002E-3</v>
      </c>
      <c r="K2418" s="43">
        <v>1.9484354E-3</v>
      </c>
      <c r="L2418" s="43">
        <v>8.6817462999999996E-4</v>
      </c>
      <c r="M2418" s="43">
        <v>6.2025463999999999E-3</v>
      </c>
      <c r="N2418" s="43">
        <v>7.4534597999999994E-2</v>
      </c>
      <c r="O2418" s="43">
        <v>1.3794545000000001E-4</v>
      </c>
      <c r="P2418" s="43">
        <v>1.1728104E-2</v>
      </c>
      <c r="Q2418" s="43">
        <v>6.6144977E-4</v>
      </c>
      <c r="R2418" s="43">
        <v>2.7236624000000001E-2</v>
      </c>
      <c r="S2418" s="43">
        <v>1.9763573E-2</v>
      </c>
      <c r="U2418" s="77">
        <f t="shared" si="190"/>
        <v>0.48496569827586206</v>
      </c>
    </row>
    <row r="2419" spans="1:21">
      <c r="A2419" s="41" t="s">
        <v>33</v>
      </c>
      <c r="B2419" s="41" t="s">
        <v>3901</v>
      </c>
      <c r="C2419" s="74">
        <f t="shared" si="186"/>
        <v>0.69416775292999999</v>
      </c>
      <c r="D2419" s="74">
        <f t="shared" si="187"/>
        <v>1.5010476809999999E-2</v>
      </c>
      <c r="E2419" s="74">
        <f t="shared" si="188"/>
        <v>0.56728799190000001</v>
      </c>
      <c r="F2419" s="74">
        <f t="shared" si="189"/>
        <v>5.5873497219999999E-2</v>
      </c>
      <c r="G2419" s="75">
        <v>5.5995786999999998E-2</v>
      </c>
      <c r="H2419" s="43">
        <v>1.2516618999999999E-3</v>
      </c>
      <c r="I2419" s="43">
        <v>0.27157782000000003</v>
      </c>
      <c r="J2419" s="43">
        <v>5.3995609999999998E-3</v>
      </c>
      <c r="K2419" s="43">
        <v>1.5653644E-3</v>
      </c>
      <c r="L2419" s="43">
        <v>7.5775780999999998E-4</v>
      </c>
      <c r="M2419" s="43">
        <v>7.2877936000000001E-3</v>
      </c>
      <c r="N2419" s="43">
        <v>0.29445851000000001</v>
      </c>
      <c r="O2419" s="43">
        <v>1.1449481999999999E-4</v>
      </c>
      <c r="P2419" s="43">
        <v>9.5639937000000005E-3</v>
      </c>
      <c r="Q2419" s="43">
        <v>1.3454256999999999E-3</v>
      </c>
      <c r="R2419" s="43">
        <v>2.0700188000000001E-2</v>
      </c>
      <c r="S2419" s="43">
        <v>2.4149395000000001E-2</v>
      </c>
      <c r="U2419" s="77">
        <f t="shared" si="190"/>
        <v>0.48272230172413788</v>
      </c>
    </row>
    <row r="2420" spans="1:21">
      <c r="A2420" s="41" t="s">
        <v>33</v>
      </c>
      <c r="B2420" s="41" t="s">
        <v>3902</v>
      </c>
      <c r="C2420" s="74">
        <f t="shared" si="186"/>
        <v>0.55111924315299998</v>
      </c>
      <c r="D2420" s="74">
        <f t="shared" si="187"/>
        <v>1.3379531520000001E-2</v>
      </c>
      <c r="E2420" s="74">
        <f t="shared" si="188"/>
        <v>0.45391962586000001</v>
      </c>
      <c r="F2420" s="74">
        <f t="shared" si="189"/>
        <v>3.7850162773000004E-2</v>
      </c>
      <c r="G2420" s="75">
        <v>4.5969923000000003E-2</v>
      </c>
      <c r="H2420" s="43">
        <v>9.9434586000000003E-4</v>
      </c>
      <c r="I2420" s="43">
        <v>0.22256144</v>
      </c>
      <c r="J2420" s="43">
        <v>4.1920491000000002E-3</v>
      </c>
      <c r="K2420" s="43">
        <v>1.2371172999999999E-3</v>
      </c>
      <c r="L2420" s="43">
        <v>7.6656722E-4</v>
      </c>
      <c r="M2420" s="43">
        <v>7.1837979000000003E-3</v>
      </c>
      <c r="N2420" s="43">
        <v>0.23036383999999999</v>
      </c>
      <c r="O2420" s="43">
        <v>8.9607783E-5</v>
      </c>
      <c r="P2420" s="43">
        <v>7.5145995E-3</v>
      </c>
      <c r="Q2420" s="43">
        <v>5.3128848999999998E-4</v>
      </c>
      <c r="R2420" s="43">
        <v>1.6448813E-2</v>
      </c>
      <c r="S2420" s="43">
        <v>1.3265854000000001E-2</v>
      </c>
      <c r="U2420" s="77">
        <f t="shared" si="190"/>
        <v>0.39629243965517241</v>
      </c>
    </row>
    <row r="2421" spans="1:21">
      <c r="A2421" s="41" t="s">
        <v>33</v>
      </c>
      <c r="B2421" s="41" t="s">
        <v>3903</v>
      </c>
      <c r="C2421" s="74">
        <f t="shared" si="186"/>
        <v>2.8931202703999999</v>
      </c>
      <c r="D2421" s="74">
        <f t="shared" si="187"/>
        <v>3.496117252E-2</v>
      </c>
      <c r="E2421" s="74">
        <f t="shared" si="188"/>
        <v>2.5835368003000001</v>
      </c>
      <c r="F2421" s="74">
        <f t="shared" si="189"/>
        <v>0.16099523758000001</v>
      </c>
      <c r="G2421" s="75">
        <v>0.11362706</v>
      </c>
      <c r="H2421" s="43">
        <v>4.9903502999999998E-3</v>
      </c>
      <c r="I2421" s="43">
        <v>0.40562155</v>
      </c>
      <c r="J2421" s="43">
        <v>1.4293659E-2</v>
      </c>
      <c r="K2421" s="43">
        <v>4.5794138999999999E-3</v>
      </c>
      <c r="L2421" s="43">
        <v>8.4233061999999998E-4</v>
      </c>
      <c r="M2421" s="43">
        <v>1.5245768999999999E-2</v>
      </c>
      <c r="N2421" s="43">
        <v>2.1729248999999999</v>
      </c>
      <c r="O2421" s="43">
        <v>3.1192098000000002E-4</v>
      </c>
      <c r="P2421" s="43">
        <v>2.7504310000000001E-2</v>
      </c>
      <c r="Q2421" s="43">
        <v>1.3536396E-3</v>
      </c>
      <c r="R2421" s="43">
        <v>4.8352104E-2</v>
      </c>
      <c r="S2421" s="43">
        <v>8.3473263000000006E-2</v>
      </c>
      <c r="U2421" s="77">
        <f t="shared" si="190"/>
        <v>0.97954362068965517</v>
      </c>
    </row>
    <row r="2422" spans="1:21">
      <c r="A2422" s="41" t="s">
        <v>33</v>
      </c>
      <c r="B2422" s="41" t="s">
        <v>3904</v>
      </c>
      <c r="C2422" s="74">
        <f t="shared" si="186"/>
        <v>0.80752418155000005</v>
      </c>
      <c r="D2422" s="74">
        <f t="shared" si="187"/>
        <v>2.0261493870000001E-2</v>
      </c>
      <c r="E2422" s="74">
        <f t="shared" si="188"/>
        <v>0.64599418870000003</v>
      </c>
      <c r="F2422" s="74">
        <f t="shared" si="189"/>
        <v>7.8186774979999998E-2</v>
      </c>
      <c r="G2422" s="75">
        <v>6.3081724000000006E-2</v>
      </c>
      <c r="H2422" s="43">
        <v>1.7691287E-3</v>
      </c>
      <c r="I2422" s="43">
        <v>0.22194439999999999</v>
      </c>
      <c r="J2422" s="43">
        <v>9.3104104E-3</v>
      </c>
      <c r="K2422" s="43">
        <v>2.9479044E-3</v>
      </c>
      <c r="L2422" s="43">
        <v>9.4598417000000005E-4</v>
      </c>
      <c r="M2422" s="43">
        <v>7.0571949E-3</v>
      </c>
      <c r="N2422" s="43">
        <v>0.42228065999999997</v>
      </c>
      <c r="O2422" s="43">
        <v>2.1268673999999999E-4</v>
      </c>
      <c r="P2422" s="43">
        <v>1.9411245000000001E-2</v>
      </c>
      <c r="Q2422" s="43">
        <v>9.1968523999999996E-4</v>
      </c>
      <c r="R2422" s="43">
        <v>3.4645759999999998E-2</v>
      </c>
      <c r="S2422" s="43">
        <v>2.2997397999999999E-2</v>
      </c>
      <c r="U2422" s="77">
        <f t="shared" si="190"/>
        <v>0.54380796551724142</v>
      </c>
    </row>
    <row r="2423" spans="1:21">
      <c r="A2423" s="41" t="s">
        <v>33</v>
      </c>
      <c r="B2423" s="41" t="s">
        <v>3905</v>
      </c>
      <c r="C2423" s="74">
        <f t="shared" si="186"/>
        <v>0.56282957625899999</v>
      </c>
      <c r="D2423" s="74">
        <f t="shared" si="187"/>
        <v>1.7481402600000001E-2</v>
      </c>
      <c r="E2423" s="74">
        <f t="shared" si="188"/>
        <v>0.47384488859999996</v>
      </c>
      <c r="F2423" s="74">
        <f t="shared" si="189"/>
        <v>3.1206163059000001E-2</v>
      </c>
      <c r="G2423" s="75">
        <v>4.0297121999999998E-2</v>
      </c>
      <c r="H2423" s="43">
        <v>1.1127886E-3</v>
      </c>
      <c r="I2423" s="43">
        <v>0.22682063999999999</v>
      </c>
      <c r="J2423" s="43">
        <v>3.8463702000000001E-3</v>
      </c>
      <c r="K2423" s="43">
        <v>1.1469105000000001E-3</v>
      </c>
      <c r="L2423" s="43">
        <v>1.7915578999999999E-3</v>
      </c>
      <c r="M2423" s="43">
        <v>1.0696564E-2</v>
      </c>
      <c r="N2423" s="43">
        <v>0.24591146</v>
      </c>
      <c r="O2423" s="43">
        <v>7.7006078999999997E-5</v>
      </c>
      <c r="P2423" s="43">
        <v>7.0918116000000002E-3</v>
      </c>
      <c r="Q2423" s="43">
        <v>6.8750837999999998E-4</v>
      </c>
      <c r="R2423" s="43">
        <v>1.2257390999999999E-2</v>
      </c>
      <c r="S2423" s="43">
        <v>1.1092446000000001E-2</v>
      </c>
      <c r="U2423" s="77">
        <f t="shared" si="190"/>
        <v>0.34738898275862068</v>
      </c>
    </row>
    <row r="2424" spans="1:21">
      <c r="A2424" s="41" t="s">
        <v>33</v>
      </c>
      <c r="B2424" s="41" t="s">
        <v>3906</v>
      </c>
      <c r="C2424" s="74">
        <f t="shared" si="186"/>
        <v>2.3235517726100001</v>
      </c>
      <c r="D2424" s="74">
        <f t="shared" si="187"/>
        <v>3.8813060900000002E-2</v>
      </c>
      <c r="E2424" s="74">
        <f t="shared" si="188"/>
        <v>2.0436069084000001</v>
      </c>
      <c r="F2424" s="74">
        <f t="shared" si="189"/>
        <v>0.13209456331000002</v>
      </c>
      <c r="G2424" s="75">
        <v>0.10903723999999999</v>
      </c>
      <c r="H2424" s="43">
        <v>3.1183883999999999E-3</v>
      </c>
      <c r="I2424" s="43">
        <v>0.57646041999999997</v>
      </c>
      <c r="J2424" s="43">
        <v>1.2977170999999999E-2</v>
      </c>
      <c r="K2424" s="43">
        <v>3.6645171E-3</v>
      </c>
      <c r="L2424" s="43">
        <v>2.1220917999999998E-3</v>
      </c>
      <c r="M2424" s="43">
        <v>2.0049280999999999E-2</v>
      </c>
      <c r="N2424" s="43">
        <v>1.4640280999999999</v>
      </c>
      <c r="O2424" s="43">
        <v>2.7046001E-4</v>
      </c>
      <c r="P2424" s="43">
        <v>2.3868479000000001E-2</v>
      </c>
      <c r="Q2424" s="43">
        <v>1.4836122999999999E-3</v>
      </c>
      <c r="R2424" s="43">
        <v>3.8052264000000002E-2</v>
      </c>
      <c r="S2424" s="43">
        <v>6.8419748000000002E-2</v>
      </c>
      <c r="U2424" s="77">
        <f t="shared" si="190"/>
        <v>0.93997620689655159</v>
      </c>
    </row>
    <row r="2425" spans="1:21">
      <c r="A2425" s="41" t="s">
        <v>33</v>
      </c>
      <c r="B2425" s="41" t="s">
        <v>3907</v>
      </c>
      <c r="C2425" s="74">
        <f t="shared" si="186"/>
        <v>0.64278275699999998</v>
      </c>
      <c r="D2425" s="74">
        <f t="shared" si="187"/>
        <v>2.3344994500000001E-2</v>
      </c>
      <c r="E2425" s="74">
        <f t="shared" si="188"/>
        <v>0.43819882870000004</v>
      </c>
      <c r="F2425" s="74">
        <f t="shared" si="189"/>
        <v>9.1934746799999995E-2</v>
      </c>
      <c r="G2425" s="75">
        <v>8.9304186999999993E-2</v>
      </c>
      <c r="H2425" s="43">
        <v>2.2937087E-3</v>
      </c>
      <c r="I2425" s="43">
        <v>0.32266230000000001</v>
      </c>
      <c r="J2425" s="43">
        <v>1.132821E-2</v>
      </c>
      <c r="K2425" s="43">
        <v>3.4572458000000001E-3</v>
      </c>
      <c r="L2425" s="43">
        <v>7.026806E-4</v>
      </c>
      <c r="M2425" s="43">
        <v>7.8568580999999992E-3</v>
      </c>
      <c r="N2425" s="43">
        <v>0.11324281999999999</v>
      </c>
      <c r="O2425" s="43">
        <v>2.5255690000000001E-4</v>
      </c>
      <c r="P2425" s="43">
        <v>2.2231853999999999E-2</v>
      </c>
      <c r="Q2425" s="43">
        <v>1.1163739E-3</v>
      </c>
      <c r="R2425" s="43">
        <v>3.9987698000000002E-2</v>
      </c>
      <c r="S2425" s="43">
        <v>2.8346263999999999E-2</v>
      </c>
      <c r="U2425" s="77">
        <f t="shared" si="190"/>
        <v>0.76986368103448266</v>
      </c>
    </row>
    <row r="2426" spans="1:21">
      <c r="A2426" s="41" t="s">
        <v>33</v>
      </c>
      <c r="B2426" s="41" t="s">
        <v>3908</v>
      </c>
      <c r="C2426" s="74">
        <f t="shared" si="186"/>
        <v>0.69656952272000006</v>
      </c>
      <c r="D2426" s="74">
        <f t="shared" si="187"/>
        <v>2.0618762169999999E-2</v>
      </c>
      <c r="E2426" s="74">
        <f t="shared" si="188"/>
        <v>0.47582860989999998</v>
      </c>
      <c r="F2426" s="74">
        <f t="shared" si="189"/>
        <v>8.7896640649999996E-2</v>
      </c>
      <c r="G2426" s="75">
        <v>0.11222551</v>
      </c>
      <c r="H2426" s="43">
        <v>2.0974998999999999E-3</v>
      </c>
      <c r="I2426" s="43">
        <v>0.25620275999999997</v>
      </c>
      <c r="J2426" s="43">
        <v>1.0592033000000001E-2</v>
      </c>
      <c r="K2426" s="43">
        <v>3.3127594999999999E-3</v>
      </c>
      <c r="L2426" s="43">
        <v>6.3428127E-4</v>
      </c>
      <c r="M2426" s="43">
        <v>6.0796883999999999E-3</v>
      </c>
      <c r="N2426" s="43">
        <v>0.21752835000000001</v>
      </c>
      <c r="O2426" s="43">
        <v>2.4113165000000001E-4</v>
      </c>
      <c r="P2426" s="43">
        <v>2.154497E-2</v>
      </c>
      <c r="Q2426" s="43">
        <v>1.061551E-3</v>
      </c>
      <c r="R2426" s="43">
        <v>3.9333314000000001E-2</v>
      </c>
      <c r="S2426" s="43">
        <v>2.5715674000000001E-2</v>
      </c>
      <c r="U2426" s="77">
        <f t="shared" si="190"/>
        <v>0.96746129310344819</v>
      </c>
    </row>
    <row r="2427" spans="1:21">
      <c r="A2427" s="41" t="s">
        <v>33</v>
      </c>
      <c r="B2427" s="41" t="s">
        <v>3909</v>
      </c>
      <c r="C2427" s="74">
        <f t="shared" si="186"/>
        <v>1.0036435137799999</v>
      </c>
      <c r="D2427" s="74">
        <f t="shared" si="187"/>
        <v>5.0008997700000002E-2</v>
      </c>
      <c r="E2427" s="74">
        <f t="shared" si="188"/>
        <v>0.83230025119999995</v>
      </c>
      <c r="F2427" s="74">
        <f t="shared" si="189"/>
        <v>4.5784112879999998E-2</v>
      </c>
      <c r="G2427" s="75">
        <v>7.5550151999999995E-2</v>
      </c>
      <c r="H2427" s="43">
        <v>1.3046411999999999E-3</v>
      </c>
      <c r="I2427" s="43">
        <v>0.54869701999999998</v>
      </c>
      <c r="J2427" s="43">
        <v>6.8084968000000001E-3</v>
      </c>
      <c r="K2427" s="43">
        <v>1.5349643999999999E-3</v>
      </c>
      <c r="L2427" s="43">
        <v>9.7872015000000003E-3</v>
      </c>
      <c r="M2427" s="43">
        <v>3.1878335000000001E-2</v>
      </c>
      <c r="N2427" s="43">
        <v>0.28229859000000002</v>
      </c>
      <c r="O2427" s="43">
        <v>1.0595629000000001E-4</v>
      </c>
      <c r="P2427" s="43">
        <v>1.3451305E-2</v>
      </c>
      <c r="Q2427" s="43">
        <v>7.1429459E-4</v>
      </c>
      <c r="R2427" s="43">
        <v>1.7116599E-2</v>
      </c>
      <c r="S2427" s="43">
        <v>1.4395958E-2</v>
      </c>
      <c r="U2427" s="77">
        <f t="shared" si="190"/>
        <v>0.65129441379310338</v>
      </c>
    </row>
    <row r="2428" spans="1:21">
      <c r="A2428" s="41" t="s">
        <v>33</v>
      </c>
      <c r="B2428" s="41" t="s">
        <v>3910</v>
      </c>
      <c r="C2428" s="74">
        <f t="shared" si="186"/>
        <v>0.59928276700999994</v>
      </c>
      <c r="D2428" s="74">
        <f t="shared" si="187"/>
        <v>2.8048332400000001E-2</v>
      </c>
      <c r="E2428" s="74">
        <f t="shared" si="188"/>
        <v>0.43495716149999997</v>
      </c>
      <c r="F2428" s="74">
        <f t="shared" si="189"/>
        <v>6.0465065110000001E-2</v>
      </c>
      <c r="G2428" s="75">
        <v>7.5812208000000006E-2</v>
      </c>
      <c r="H2428" s="43">
        <v>1.6961725000000001E-3</v>
      </c>
      <c r="I2428" s="43">
        <v>0.36082278000000001</v>
      </c>
      <c r="J2428" s="43">
        <v>7.8514841000000002E-3</v>
      </c>
      <c r="K2428" s="43">
        <v>2.2907817999999998E-3</v>
      </c>
      <c r="L2428" s="43">
        <v>2.3090674999999999E-3</v>
      </c>
      <c r="M2428" s="43">
        <v>1.5596999E-2</v>
      </c>
      <c r="N2428" s="43">
        <v>7.2438209000000003E-2</v>
      </c>
      <c r="O2428" s="43">
        <v>1.6213824999999999E-4</v>
      </c>
      <c r="P2428" s="43">
        <v>1.4783568E-2</v>
      </c>
      <c r="Q2428" s="43">
        <v>8.3129685999999996E-4</v>
      </c>
      <c r="R2428" s="43">
        <v>2.3683334E-2</v>
      </c>
      <c r="S2428" s="43">
        <v>2.1004728E-2</v>
      </c>
      <c r="U2428" s="77">
        <f t="shared" si="190"/>
        <v>0.65355351724137933</v>
      </c>
    </row>
    <row r="2429" spans="1:21">
      <c r="A2429" s="41" t="s">
        <v>33</v>
      </c>
      <c r="B2429" s="41" t="s">
        <v>3911</v>
      </c>
      <c r="C2429" s="74">
        <f t="shared" si="186"/>
        <v>0.70201613739000002</v>
      </c>
      <c r="D2429" s="74">
        <f t="shared" si="187"/>
        <v>2.2992699200000001E-2</v>
      </c>
      <c r="E2429" s="74">
        <f t="shared" si="188"/>
        <v>0.53930653370000003</v>
      </c>
      <c r="F2429" s="74">
        <f t="shared" si="189"/>
        <v>7.5328161490000003E-2</v>
      </c>
      <c r="G2429" s="75">
        <v>6.4388742999999998E-2</v>
      </c>
      <c r="H2429" s="43">
        <v>1.8330537000000001E-3</v>
      </c>
      <c r="I2429" s="43">
        <v>0.25834198000000003</v>
      </c>
      <c r="J2429" s="43">
        <v>9.2641761999999999E-3</v>
      </c>
      <c r="K2429" s="43">
        <v>2.8865955999999998E-3</v>
      </c>
      <c r="L2429" s="43">
        <v>1.3554011E-3</v>
      </c>
      <c r="M2429" s="43">
        <v>9.4865262999999991E-3</v>
      </c>
      <c r="N2429" s="43">
        <v>0.27913149999999998</v>
      </c>
      <c r="O2429" s="43">
        <v>2.0821863000000001E-4</v>
      </c>
      <c r="P2429" s="43">
        <v>1.9019970000000001E-2</v>
      </c>
      <c r="Q2429" s="43">
        <v>9.2086486E-4</v>
      </c>
      <c r="R2429" s="43">
        <v>3.3032695000000001E-2</v>
      </c>
      <c r="S2429" s="43">
        <v>2.2146413E-2</v>
      </c>
      <c r="U2429" s="77">
        <f t="shared" si="190"/>
        <v>0.55507537068965518</v>
      </c>
    </row>
    <row r="2430" spans="1:21">
      <c r="A2430" s="41" t="s">
        <v>33</v>
      </c>
      <c r="B2430" s="41" t="s">
        <v>3912</v>
      </c>
      <c r="C2430" s="74">
        <f t="shared" si="186"/>
        <v>1.93238588586</v>
      </c>
      <c r="D2430" s="74">
        <f t="shared" si="187"/>
        <v>7.3957439900000005E-2</v>
      </c>
      <c r="E2430" s="74">
        <f t="shared" si="188"/>
        <v>1.4394935563</v>
      </c>
      <c r="F2430" s="74">
        <f t="shared" si="189"/>
        <v>0.24569797965999998</v>
      </c>
      <c r="G2430" s="75">
        <v>0.17323690999999999</v>
      </c>
      <c r="H2430" s="43">
        <v>5.7525963000000001E-3</v>
      </c>
      <c r="I2430" s="43">
        <v>0.75760061000000001</v>
      </c>
      <c r="J2430" s="43">
        <v>2.3509544E-2</v>
      </c>
      <c r="K2430" s="43">
        <v>7.0652279000000002E-3</v>
      </c>
      <c r="L2430" s="43">
        <v>5.645817E-3</v>
      </c>
      <c r="M2430" s="43">
        <v>3.7736851000000002E-2</v>
      </c>
      <c r="N2430" s="43">
        <v>0.67614034999999995</v>
      </c>
      <c r="O2430" s="43">
        <v>5.0220376E-4</v>
      </c>
      <c r="P2430" s="43">
        <v>4.6577819999999999E-2</v>
      </c>
      <c r="Q2430" s="43">
        <v>2.4281259E-3</v>
      </c>
      <c r="R2430" s="43">
        <v>7.6927289999999995E-2</v>
      </c>
      <c r="S2430" s="43">
        <v>0.11926254</v>
      </c>
      <c r="U2430" s="77">
        <f t="shared" si="190"/>
        <v>1.4934216379310343</v>
      </c>
    </row>
    <row r="2431" spans="1:21">
      <c r="A2431" s="41" t="s">
        <v>33</v>
      </c>
      <c r="B2431" s="41" t="s">
        <v>3913</v>
      </c>
      <c r="C2431" s="74">
        <f t="shared" si="186"/>
        <v>0.6740775401700001</v>
      </c>
      <c r="D2431" s="74">
        <f t="shared" si="187"/>
        <v>2.3558889199999999E-2</v>
      </c>
      <c r="E2431" s="74">
        <f t="shared" si="188"/>
        <v>0.48141913359999999</v>
      </c>
      <c r="F2431" s="74">
        <f t="shared" si="189"/>
        <v>9.9121314370000005E-2</v>
      </c>
      <c r="G2431" s="75">
        <v>6.9978203000000003E-2</v>
      </c>
      <c r="H2431" s="43">
        <v>2.1165735999999998E-3</v>
      </c>
      <c r="I2431" s="43">
        <v>0.23713922000000001</v>
      </c>
      <c r="J2431" s="43">
        <v>1.1737601E-2</v>
      </c>
      <c r="K2431" s="43">
        <v>3.7824180000000001E-3</v>
      </c>
      <c r="L2431" s="43">
        <v>1.0910004000000001E-3</v>
      </c>
      <c r="M2431" s="43">
        <v>6.9478698E-3</v>
      </c>
      <c r="N2431" s="43">
        <v>0.24216334</v>
      </c>
      <c r="O2431" s="43">
        <v>2.7383307000000001E-4</v>
      </c>
      <c r="P2431" s="43">
        <v>2.5116419000000001E-2</v>
      </c>
      <c r="Q2431" s="43">
        <v>1.0003523E-3</v>
      </c>
      <c r="R2431" s="43">
        <v>4.5377344999999999E-2</v>
      </c>
      <c r="S2431" s="43">
        <v>2.7353365000000001E-2</v>
      </c>
      <c r="U2431" s="77">
        <f t="shared" si="190"/>
        <v>0.60326037068965521</v>
      </c>
    </row>
    <row r="2432" spans="1:21">
      <c r="A2432" s="41" t="s">
        <v>33</v>
      </c>
      <c r="B2432" s="41" t="s">
        <v>3914</v>
      </c>
      <c r="C2432" s="74">
        <f t="shared" si="186"/>
        <v>0.38444413758999996</v>
      </c>
      <c r="D2432" s="74">
        <f t="shared" si="187"/>
        <v>1.2571525869999999E-2</v>
      </c>
      <c r="E2432" s="74">
        <f t="shared" si="188"/>
        <v>0.27518342819999997</v>
      </c>
      <c r="F2432" s="74">
        <f t="shared" si="189"/>
        <v>4.8127146520000004E-2</v>
      </c>
      <c r="G2432" s="75">
        <v>4.8562037000000002E-2</v>
      </c>
      <c r="H2432" s="43">
        <v>1.0463422000000001E-3</v>
      </c>
      <c r="I2432" s="43">
        <v>0.19604398000000001</v>
      </c>
      <c r="J2432" s="43">
        <v>5.1742851999999999E-3</v>
      </c>
      <c r="K2432" s="43">
        <v>1.6062219E-3</v>
      </c>
      <c r="L2432" s="43">
        <v>7.2324306999999998E-4</v>
      </c>
      <c r="M2432" s="43">
        <v>5.0677756999999999E-3</v>
      </c>
      <c r="N2432" s="43">
        <v>7.8093105999999995E-2</v>
      </c>
      <c r="O2432" s="43">
        <v>1.1511526E-4</v>
      </c>
      <c r="P2432" s="43">
        <v>9.9352533000000003E-3</v>
      </c>
      <c r="Q2432" s="43">
        <v>5.3911995999999997E-4</v>
      </c>
      <c r="R2432" s="43">
        <v>2.1856684000000001E-2</v>
      </c>
      <c r="S2432" s="43">
        <v>1.5680974E-2</v>
      </c>
      <c r="U2432" s="77">
        <f t="shared" si="190"/>
        <v>0.41863824999999999</v>
      </c>
    </row>
    <row r="2433" spans="1:21">
      <c r="A2433" s="41" t="s">
        <v>33</v>
      </c>
      <c r="B2433" s="41" t="s">
        <v>3915</v>
      </c>
      <c r="C2433" s="74">
        <f t="shared" si="186"/>
        <v>0.72588014048000005</v>
      </c>
      <c r="D2433" s="74">
        <f t="shared" si="187"/>
        <v>2.6817320700000001E-2</v>
      </c>
      <c r="E2433" s="74">
        <f t="shared" si="188"/>
        <v>0.55978040690000008</v>
      </c>
      <c r="F2433" s="74">
        <f t="shared" si="189"/>
        <v>7.2526379879999991E-2</v>
      </c>
      <c r="G2433" s="75">
        <v>6.6756033000000006E-2</v>
      </c>
      <c r="H2433" s="43">
        <v>1.9632069000000002E-3</v>
      </c>
      <c r="I2433" s="43">
        <v>0.28101522000000001</v>
      </c>
      <c r="J2433" s="43">
        <v>8.9978326000000001E-3</v>
      </c>
      <c r="K2433" s="43">
        <v>2.8190583999999999E-3</v>
      </c>
      <c r="L2433" s="43">
        <v>2.0768427E-3</v>
      </c>
      <c r="M2433" s="43">
        <v>1.2923587E-2</v>
      </c>
      <c r="N2433" s="43">
        <v>0.27680198</v>
      </c>
      <c r="O2433" s="43">
        <v>1.9735468E-4</v>
      </c>
      <c r="P2433" s="43">
        <v>1.8248146999999999E-2</v>
      </c>
      <c r="Q2433" s="43">
        <v>1.0379212000000001E-3</v>
      </c>
      <c r="R2433" s="43">
        <v>3.0008867000000002E-2</v>
      </c>
      <c r="S2433" s="43">
        <v>2.303409E-2</v>
      </c>
      <c r="U2433" s="77">
        <f t="shared" si="190"/>
        <v>0.57548304310344833</v>
      </c>
    </row>
    <row r="2434" spans="1:21">
      <c r="A2434" s="41" t="s">
        <v>33</v>
      </c>
      <c r="B2434" s="41" t="s">
        <v>3916</v>
      </c>
      <c r="C2434" s="74">
        <f t="shared" si="186"/>
        <v>0.81463953794999988</v>
      </c>
      <c r="D2434" s="74">
        <f t="shared" si="187"/>
        <v>2.2587526480000002E-2</v>
      </c>
      <c r="E2434" s="74">
        <f t="shared" si="188"/>
        <v>0.61869021449999995</v>
      </c>
      <c r="F2434" s="74">
        <f t="shared" si="189"/>
        <v>9.348675897E-2</v>
      </c>
      <c r="G2434" s="75">
        <v>7.9875037999999995E-2</v>
      </c>
      <c r="H2434" s="43">
        <v>3.4126945000000001E-3</v>
      </c>
      <c r="I2434" s="43">
        <v>0.31980061999999998</v>
      </c>
      <c r="J2434" s="43">
        <v>9.9044613000000004E-3</v>
      </c>
      <c r="K2434" s="43">
        <v>3.1040505999999999E-3</v>
      </c>
      <c r="L2434" s="43">
        <v>9.1109747999999996E-4</v>
      </c>
      <c r="M2434" s="43">
        <v>8.6679171000000003E-3</v>
      </c>
      <c r="N2434" s="43">
        <v>0.29547689999999999</v>
      </c>
      <c r="O2434" s="43">
        <v>2.1854797000000001E-4</v>
      </c>
      <c r="P2434" s="43">
        <v>1.8778982E-2</v>
      </c>
      <c r="Q2434" s="43">
        <v>4.0618049999999999E-3</v>
      </c>
      <c r="R2434" s="43">
        <v>3.8396324000000003E-2</v>
      </c>
      <c r="S2434" s="43">
        <v>3.20311E-2</v>
      </c>
      <c r="U2434" s="77">
        <f t="shared" si="190"/>
        <v>0.6885779137931034</v>
      </c>
    </row>
    <row r="2435" spans="1:21">
      <c r="A2435" s="41" t="s">
        <v>33</v>
      </c>
      <c r="B2435" s="41" t="s">
        <v>3917</v>
      </c>
      <c r="C2435" s="74">
        <f t="shared" si="186"/>
        <v>1.7264200429100001</v>
      </c>
      <c r="D2435" s="74">
        <f t="shared" si="187"/>
        <v>2.32864422E-2</v>
      </c>
      <c r="E2435" s="74">
        <f t="shared" si="188"/>
        <v>1.5337573255999999</v>
      </c>
      <c r="F2435" s="74">
        <f t="shared" si="189"/>
        <v>0.10059169410999999</v>
      </c>
      <c r="G2435" s="75">
        <v>6.8784580999999997E-2</v>
      </c>
      <c r="H2435" s="43">
        <v>2.4015056000000002E-3</v>
      </c>
      <c r="I2435" s="43">
        <v>0.22071631999999999</v>
      </c>
      <c r="J2435" s="43">
        <v>1.1181515E-2</v>
      </c>
      <c r="K2435" s="43">
        <v>3.5736784E-3</v>
      </c>
      <c r="L2435" s="43">
        <v>5.5175350000000005E-4</v>
      </c>
      <c r="M2435" s="43">
        <v>7.9794953000000002E-3</v>
      </c>
      <c r="N2435" s="43">
        <v>1.3106395</v>
      </c>
      <c r="O2435" s="43">
        <v>2.5806880999999999E-4</v>
      </c>
      <c r="P2435" s="43">
        <v>2.3427746999999999E-2</v>
      </c>
      <c r="Q2435" s="43">
        <v>1.3952793E-3</v>
      </c>
      <c r="R2435" s="43">
        <v>4.1571596000000002E-2</v>
      </c>
      <c r="S2435" s="43">
        <v>3.3939003000000002E-2</v>
      </c>
      <c r="U2435" s="77">
        <f t="shared" si="190"/>
        <v>0.59297052586206889</v>
      </c>
    </row>
    <row r="2436" spans="1:21">
      <c r="A2436" s="41" t="s">
        <v>33</v>
      </c>
      <c r="B2436" s="41" t="s">
        <v>3918</v>
      </c>
      <c r="C2436" s="74">
        <f t="shared" si="186"/>
        <v>0.97216560084399994</v>
      </c>
      <c r="D2436" s="74">
        <f t="shared" si="187"/>
        <v>8.4134746709999993E-3</v>
      </c>
      <c r="E2436" s="74">
        <f t="shared" si="188"/>
        <v>0.56750394839999996</v>
      </c>
      <c r="F2436" s="74">
        <f t="shared" si="189"/>
        <v>0.16325203777300001</v>
      </c>
      <c r="G2436" s="75">
        <v>0.23299613999999999</v>
      </c>
      <c r="H2436" s="43">
        <v>1.5227894E-3</v>
      </c>
      <c r="I2436" s="43">
        <v>7.9604069E-2</v>
      </c>
      <c r="J2436" s="43">
        <v>5.0249496000000001E-3</v>
      </c>
      <c r="K2436" s="43">
        <v>9.5891607000000002E-4</v>
      </c>
      <c r="L2436" s="43">
        <v>3.1842601000000002E-5</v>
      </c>
      <c r="M2436" s="43">
        <v>2.3977664000000001E-3</v>
      </c>
      <c r="N2436" s="43">
        <v>0.48637709000000001</v>
      </c>
      <c r="O2436" s="43">
        <v>6.5752432999999994E-5</v>
      </c>
      <c r="P2436" s="43">
        <v>5.4519551000000001E-3</v>
      </c>
      <c r="Q2436" s="43">
        <v>6.0520124E-4</v>
      </c>
      <c r="R2436" s="43">
        <v>1.3218969000000001E-2</v>
      </c>
      <c r="S2436" s="43">
        <v>0.14391016000000001</v>
      </c>
      <c r="U2436" s="77">
        <f t="shared" si="190"/>
        <v>2.0085874137931032</v>
      </c>
    </row>
    <row r="2437" spans="1:21">
      <c r="A2437" s="41" t="s">
        <v>33</v>
      </c>
      <c r="B2437" s="41" t="s">
        <v>3919</v>
      </c>
      <c r="C2437" s="74">
        <f t="shared" si="186"/>
        <v>0.75338936427000003</v>
      </c>
      <c r="D2437" s="74">
        <f t="shared" si="187"/>
        <v>2.3207247309999998E-2</v>
      </c>
      <c r="E2437" s="74">
        <f t="shared" si="188"/>
        <v>0.32541221100000001</v>
      </c>
      <c r="F2437" s="74">
        <f t="shared" si="189"/>
        <v>0.14472470596000001</v>
      </c>
      <c r="G2437" s="75">
        <v>0.26004519999999998</v>
      </c>
      <c r="H2437" s="43">
        <v>4.1302521000000002E-2</v>
      </c>
      <c r="I2437" s="43">
        <v>0.12107536000000001</v>
      </c>
      <c r="J2437" s="43">
        <v>1.1427293E-2</v>
      </c>
      <c r="K2437" s="43">
        <v>9.3335899999999992E-3</v>
      </c>
      <c r="L2437" s="43">
        <v>9.9446409999999998E-5</v>
      </c>
      <c r="M2437" s="43">
        <v>2.3469178999999999E-3</v>
      </c>
      <c r="N2437" s="43">
        <v>0.16303433000000001</v>
      </c>
      <c r="O2437" s="43">
        <v>1.3772196E-4</v>
      </c>
      <c r="P2437" s="43">
        <v>1.259863E-2</v>
      </c>
      <c r="Q2437" s="43">
        <v>1.0638185E-2</v>
      </c>
      <c r="R2437" s="43">
        <v>1.7453749000000001E-2</v>
      </c>
      <c r="S2437" s="43">
        <v>0.10389642</v>
      </c>
      <c r="U2437" s="77">
        <f t="shared" si="190"/>
        <v>2.2417689655172413</v>
      </c>
    </row>
    <row r="2438" spans="1:21">
      <c r="A2438" s="41" t="s">
        <v>33</v>
      </c>
      <c r="B2438" s="41" t="s">
        <v>3920</v>
      </c>
      <c r="C2438" s="74">
        <f t="shared" si="186"/>
        <v>1.9150219855799999</v>
      </c>
      <c r="D2438" s="74">
        <f t="shared" si="187"/>
        <v>1.69573758E-2</v>
      </c>
      <c r="E2438" s="74">
        <f t="shared" si="188"/>
        <v>1.7320367252000002</v>
      </c>
      <c r="F2438" s="74">
        <f t="shared" si="189"/>
        <v>7.3575734579999996E-2</v>
      </c>
      <c r="G2438" s="75">
        <v>9.2452149999999997E-2</v>
      </c>
      <c r="H2438" s="43">
        <v>1.3910751999999999E-3</v>
      </c>
      <c r="I2438" s="43">
        <v>0.21761944999999999</v>
      </c>
      <c r="J2438" s="43">
        <v>5.9224203E-3</v>
      </c>
      <c r="K2438" s="43">
        <v>1.5672971999999999E-3</v>
      </c>
      <c r="L2438" s="43">
        <v>4.4724830000000002E-4</v>
      </c>
      <c r="M2438" s="43">
        <v>9.0204099999999995E-3</v>
      </c>
      <c r="N2438" s="43">
        <v>1.5130262000000001</v>
      </c>
      <c r="O2438" s="43">
        <v>1.2628031E-4</v>
      </c>
      <c r="P2438" s="43">
        <v>9.8040043000000004E-3</v>
      </c>
      <c r="Q2438" s="43">
        <v>7.0805697000000001E-4</v>
      </c>
      <c r="R2438" s="43">
        <v>1.7861083999999999E-2</v>
      </c>
      <c r="S2438" s="43">
        <v>4.5076309000000002E-2</v>
      </c>
      <c r="U2438" s="77">
        <f t="shared" si="190"/>
        <v>0.79700129310344825</v>
      </c>
    </row>
    <row r="2439" spans="1:21">
      <c r="A2439" s="41" t="s">
        <v>33</v>
      </c>
      <c r="B2439" s="41" t="s">
        <v>3921</v>
      </c>
      <c r="C2439" s="74">
        <f t="shared" si="186"/>
        <v>1.8211477723709999</v>
      </c>
      <c r="D2439" s="74">
        <f t="shared" si="187"/>
        <v>1.723953894E-2</v>
      </c>
      <c r="E2439" s="74">
        <f t="shared" si="188"/>
        <v>1.5331564252999998</v>
      </c>
      <c r="F2439" s="74">
        <f t="shared" si="189"/>
        <v>0.12424442813100001</v>
      </c>
      <c r="G2439" s="75">
        <v>0.14650737999999999</v>
      </c>
      <c r="H2439" s="43">
        <v>1.2421852999999999E-3</v>
      </c>
      <c r="I2439" s="43">
        <v>0.25494393999999998</v>
      </c>
      <c r="J2439" s="43">
        <v>6.0348755999999996E-3</v>
      </c>
      <c r="K2439" s="43">
        <v>1.346734E-3</v>
      </c>
      <c r="L2439" s="43">
        <v>5.1280703999999995E-4</v>
      </c>
      <c r="M2439" s="43">
        <v>9.3451222999999996E-3</v>
      </c>
      <c r="N2439" s="43">
        <v>1.2769702999999999</v>
      </c>
      <c r="O2439" s="43">
        <v>9.5743231000000007E-5</v>
      </c>
      <c r="P2439" s="43">
        <v>8.0012077000000004E-3</v>
      </c>
      <c r="Q2439" s="43">
        <v>6.9248870000000002E-4</v>
      </c>
      <c r="R2439" s="43">
        <v>8.1055685000000002E-3</v>
      </c>
      <c r="S2439" s="43">
        <v>0.10734942</v>
      </c>
      <c r="U2439" s="77">
        <f t="shared" si="190"/>
        <v>1.2629946551724136</v>
      </c>
    </row>
    <row r="2440" spans="1:21">
      <c r="A2440" s="41" t="s">
        <v>33</v>
      </c>
      <c r="B2440" s="41" t="s">
        <v>3922</v>
      </c>
      <c r="C2440" s="74">
        <f t="shared" si="186"/>
        <v>0.92508572843100001</v>
      </c>
      <c r="D2440" s="74">
        <f t="shared" si="187"/>
        <v>1.9129380341E-2</v>
      </c>
      <c r="E2440" s="74">
        <f t="shared" si="188"/>
        <v>0.55296239960000004</v>
      </c>
      <c r="F2440" s="74">
        <f t="shared" si="189"/>
        <v>0.17065864848999998</v>
      </c>
      <c r="G2440" s="75">
        <v>0.18233530000000001</v>
      </c>
      <c r="H2440" s="43">
        <v>1.6997996000000001E-3</v>
      </c>
      <c r="I2440" s="43">
        <v>0.30512375000000003</v>
      </c>
      <c r="J2440" s="43">
        <v>1.2100193E-2</v>
      </c>
      <c r="K2440" s="43">
        <v>2.7343150999999998E-3</v>
      </c>
      <c r="L2440" s="43">
        <v>8.7056940999999995E-5</v>
      </c>
      <c r="M2440" s="43">
        <v>4.2078152999999998E-3</v>
      </c>
      <c r="N2440" s="43">
        <v>0.24613884999999999</v>
      </c>
      <c r="O2440" s="43">
        <v>2.1331588999999999E-4</v>
      </c>
      <c r="P2440" s="43">
        <v>2.1365232000000001E-2</v>
      </c>
      <c r="Q2440" s="43">
        <v>7.1476389999999997E-4</v>
      </c>
      <c r="R2440" s="43">
        <v>5.4554067000000001E-3</v>
      </c>
      <c r="S2440" s="43">
        <v>0.14290992999999999</v>
      </c>
      <c r="U2440" s="77">
        <f t="shared" si="190"/>
        <v>1.5718560344827586</v>
      </c>
    </row>
    <row r="2441" spans="1:21">
      <c r="A2441" s="41" t="s">
        <v>33</v>
      </c>
      <c r="B2441" s="41" t="s">
        <v>3923</v>
      </c>
      <c r="C2441" s="74">
        <f t="shared" si="186"/>
        <v>1.7313899738099998</v>
      </c>
      <c r="D2441" s="74">
        <f t="shared" si="187"/>
        <v>2.306045499E-2</v>
      </c>
      <c r="E2441" s="74">
        <f t="shared" si="188"/>
        <v>0.50496134400000003</v>
      </c>
      <c r="F2441" s="74">
        <f t="shared" si="189"/>
        <v>0.88071336481999996</v>
      </c>
      <c r="G2441" s="75">
        <v>0.32265481000000001</v>
      </c>
      <c r="H2441" s="43">
        <v>1.3910504000000001E-2</v>
      </c>
      <c r="I2441" s="43">
        <v>0.14884706</v>
      </c>
      <c r="J2441" s="43">
        <v>1.3390038E-2</v>
      </c>
      <c r="K2441" s="43">
        <v>3.7050733999999998E-3</v>
      </c>
      <c r="L2441" s="43">
        <v>6.8756288999999998E-4</v>
      </c>
      <c r="M2441" s="43">
        <v>5.2777806999999999E-3</v>
      </c>
      <c r="N2441" s="43">
        <v>0.34220378000000001</v>
      </c>
      <c r="O2441" s="43">
        <v>1.5642881999999999E-4</v>
      </c>
      <c r="P2441" s="43">
        <v>1.4121015000000001E-2</v>
      </c>
      <c r="Q2441" s="43">
        <v>1.1171298E-2</v>
      </c>
      <c r="R2441" s="43">
        <v>1.2014923E-2</v>
      </c>
      <c r="S2441" s="43">
        <v>0.84324969999999999</v>
      </c>
      <c r="U2441" s="77">
        <f t="shared" si="190"/>
        <v>2.7815069827586205</v>
      </c>
    </row>
    <row r="2442" spans="1:21">
      <c r="A2442" s="41" t="s">
        <v>33</v>
      </c>
      <c r="B2442" s="41" t="s">
        <v>3924</v>
      </c>
      <c r="C2442" s="74">
        <f t="shared" ref="C2442:C2505" si="191">D2442+E2442+F2442+G2442</f>
        <v>1.3253096465499998</v>
      </c>
      <c r="D2442" s="74">
        <f t="shared" ref="D2442:D2505" si="192">J2442+K2442+L2442+M2442</f>
        <v>2.2565258179999999E-2</v>
      </c>
      <c r="E2442" s="74">
        <f t="shared" ref="E2442:E2505" si="193">H2442+I2442+N2442</f>
        <v>0.63913165309999997</v>
      </c>
      <c r="F2442" s="74">
        <f t="shared" ref="F2442:F2505" si="194">O2442+IF(P2442="x",0,P2442)+IF(Q2442="x",0,Q2442)+IF(R2442="x",0,R2442)+S2442</f>
        <v>0.19521624526999998</v>
      </c>
      <c r="G2442" s="75">
        <v>0.46839649</v>
      </c>
      <c r="H2442" s="43">
        <v>1.7453430999999999E-3</v>
      </c>
      <c r="I2442" s="43">
        <v>0.26494248999999997</v>
      </c>
      <c r="J2442" s="43">
        <v>1.2006595E-2</v>
      </c>
      <c r="K2442" s="43">
        <v>1.8577189E-3</v>
      </c>
      <c r="L2442" s="43">
        <v>7.0505687999999997E-4</v>
      </c>
      <c r="M2442" s="43">
        <v>7.9958874000000003E-3</v>
      </c>
      <c r="N2442" s="43">
        <v>0.37244381999999998</v>
      </c>
      <c r="O2442" s="43">
        <v>1.3388726999999999E-4</v>
      </c>
      <c r="P2442" s="43">
        <v>1.1606774E-2</v>
      </c>
      <c r="Q2442" s="43">
        <v>1.1181628000000001E-2</v>
      </c>
      <c r="R2442" s="43">
        <v>1.9293516E-2</v>
      </c>
      <c r="S2442" s="43">
        <v>0.15300043999999999</v>
      </c>
      <c r="U2442" s="77">
        <f t="shared" si="190"/>
        <v>4.0379007758620684</v>
      </c>
    </row>
    <row r="2443" spans="1:21">
      <c r="A2443" s="41" t="s">
        <v>33</v>
      </c>
      <c r="B2443" s="41" t="s">
        <v>3925</v>
      </c>
      <c r="C2443" s="74">
        <f t="shared" si="191"/>
        <v>1.5730318772</v>
      </c>
      <c r="D2443" s="74">
        <f t="shared" si="192"/>
        <v>1.9534445519999999E-2</v>
      </c>
      <c r="E2443" s="74">
        <f t="shared" si="193"/>
        <v>0.904271571</v>
      </c>
      <c r="F2443" s="74">
        <f t="shared" si="194"/>
        <v>0.33289316068000002</v>
      </c>
      <c r="G2443" s="75">
        <v>0.31633270000000002</v>
      </c>
      <c r="H2443" s="43">
        <v>1.5579691E-2</v>
      </c>
      <c r="I2443" s="43">
        <v>0.14203869999999999</v>
      </c>
      <c r="J2443" s="43">
        <v>1.0660307000000001E-2</v>
      </c>
      <c r="K2443" s="43">
        <v>3.8524562999999999E-3</v>
      </c>
      <c r="L2443" s="43">
        <v>1.4995542000000001E-4</v>
      </c>
      <c r="M2443" s="43">
        <v>4.8717268000000001E-3</v>
      </c>
      <c r="N2443" s="43">
        <v>0.74665318000000003</v>
      </c>
      <c r="O2443" s="43">
        <v>1.1624108000000001E-4</v>
      </c>
      <c r="P2443" s="43">
        <v>1.0274149E-2</v>
      </c>
      <c r="Q2443" s="43">
        <v>9.0156060000000002E-4</v>
      </c>
      <c r="R2443" s="43">
        <v>1.21637E-2</v>
      </c>
      <c r="S2443" s="43">
        <v>0.30943751000000003</v>
      </c>
      <c r="U2443" s="77">
        <f t="shared" si="190"/>
        <v>2.7270060344827587</v>
      </c>
    </row>
    <row r="2444" spans="1:21">
      <c r="A2444" s="41" t="s">
        <v>33</v>
      </c>
      <c r="B2444" s="41" t="s">
        <v>3926</v>
      </c>
      <c r="C2444" s="74">
        <f t="shared" si="191"/>
        <v>1.14481644525</v>
      </c>
      <c r="D2444" s="74">
        <f t="shared" si="192"/>
        <v>2.3193678289999999E-2</v>
      </c>
      <c r="E2444" s="74">
        <f t="shared" si="193"/>
        <v>0.64338064039999998</v>
      </c>
      <c r="F2444" s="74">
        <f t="shared" si="194"/>
        <v>0.10349745656000001</v>
      </c>
      <c r="G2444" s="75">
        <v>0.37474467</v>
      </c>
      <c r="H2444" s="43">
        <v>3.7557803999999999E-3</v>
      </c>
      <c r="I2444" s="43">
        <v>0.19556211000000001</v>
      </c>
      <c r="J2444" s="43">
        <v>1.3152066E-2</v>
      </c>
      <c r="K2444" s="43">
        <v>2.8509074999999999E-3</v>
      </c>
      <c r="L2444" s="43">
        <v>7.1622278999999996E-4</v>
      </c>
      <c r="M2444" s="43">
        <v>6.4744820000000002E-3</v>
      </c>
      <c r="N2444" s="43">
        <v>0.44406275000000001</v>
      </c>
      <c r="O2444" s="43">
        <v>1.9595896E-4</v>
      </c>
      <c r="P2444" s="43">
        <v>1.8093077999999999E-2</v>
      </c>
      <c r="Q2444" s="43">
        <v>2.5160776E-3</v>
      </c>
      <c r="R2444" s="43">
        <v>2.6846872000000001E-2</v>
      </c>
      <c r="S2444" s="43">
        <v>5.5845470000000001E-2</v>
      </c>
      <c r="U2444" s="77">
        <f t="shared" si="190"/>
        <v>3.2305574999999997</v>
      </c>
    </row>
    <row r="2445" spans="1:21">
      <c r="A2445" s="41" t="s">
        <v>33</v>
      </c>
      <c r="B2445" s="41" t="s">
        <v>3927</v>
      </c>
      <c r="C2445" s="74">
        <f t="shared" si="191"/>
        <v>1.00332218412</v>
      </c>
      <c r="D2445" s="74">
        <f t="shared" si="192"/>
        <v>1.8274172970000002E-2</v>
      </c>
      <c r="E2445" s="74">
        <f t="shared" si="193"/>
        <v>0.47516800189999997</v>
      </c>
      <c r="F2445" s="74">
        <f t="shared" si="194"/>
        <v>0.33282667924999998</v>
      </c>
      <c r="G2445" s="75">
        <v>0.17705333000000001</v>
      </c>
      <c r="H2445" s="43">
        <v>1.5020318999999999E-3</v>
      </c>
      <c r="I2445" s="43">
        <v>0.34965607999999998</v>
      </c>
      <c r="J2445" s="43">
        <v>8.8516718000000005E-3</v>
      </c>
      <c r="K2445" s="43">
        <v>2.1124669000000002E-3</v>
      </c>
      <c r="L2445" s="43">
        <v>2.0364976999999999E-4</v>
      </c>
      <c r="M2445" s="43">
        <v>7.1063845E-3</v>
      </c>
      <c r="N2445" s="43">
        <v>0.12400989</v>
      </c>
      <c r="O2445" s="43">
        <v>1.5837847999999999E-4</v>
      </c>
      <c r="P2445" s="43">
        <v>1.2917499000000001E-2</v>
      </c>
      <c r="Q2445" s="43">
        <v>6.2210076999999996E-4</v>
      </c>
      <c r="R2445" s="43">
        <v>1.6132041E-2</v>
      </c>
      <c r="S2445" s="43">
        <v>0.30299665999999997</v>
      </c>
      <c r="U2445" s="77">
        <f t="shared" si="190"/>
        <v>1.5263218103448275</v>
      </c>
    </row>
    <row r="2446" spans="1:21">
      <c r="A2446" s="41" t="s">
        <v>33</v>
      </c>
      <c r="B2446" s="41" t="s">
        <v>3928</v>
      </c>
      <c r="C2446" s="74">
        <f t="shared" si="191"/>
        <v>1.6114398913599999</v>
      </c>
      <c r="D2446" s="74">
        <f t="shared" si="192"/>
        <v>2.1003027039999997E-2</v>
      </c>
      <c r="E2446" s="74">
        <f t="shared" si="193"/>
        <v>0.96223055049999995</v>
      </c>
      <c r="F2446" s="74">
        <f t="shared" si="194"/>
        <v>0.27526049382000001</v>
      </c>
      <c r="G2446" s="75">
        <v>0.35294582000000002</v>
      </c>
      <c r="H2446" s="43">
        <v>3.8030905E-3</v>
      </c>
      <c r="I2446" s="43">
        <v>0.24140154</v>
      </c>
      <c r="J2446" s="43">
        <v>1.0433125999999999E-2</v>
      </c>
      <c r="K2446" s="43">
        <v>1.8043684999999999E-3</v>
      </c>
      <c r="L2446" s="43">
        <v>6.9946334000000005E-4</v>
      </c>
      <c r="M2446" s="43">
        <v>8.0660691999999996E-3</v>
      </c>
      <c r="N2446" s="43">
        <v>0.71702591999999998</v>
      </c>
      <c r="O2446" s="43">
        <v>1.2520022E-4</v>
      </c>
      <c r="P2446" s="43">
        <v>1.0753907E-2</v>
      </c>
      <c r="Q2446" s="43">
        <v>1.5648416E-3</v>
      </c>
      <c r="R2446" s="43">
        <v>1.3676275E-2</v>
      </c>
      <c r="S2446" s="43">
        <v>0.24914027</v>
      </c>
      <c r="U2446" s="77">
        <f t="shared" si="190"/>
        <v>3.0426363793103448</v>
      </c>
    </row>
    <row r="2447" spans="1:21">
      <c r="A2447" s="41" t="s">
        <v>33</v>
      </c>
      <c r="B2447" s="41" t="s">
        <v>3929</v>
      </c>
      <c r="C2447" s="74">
        <f t="shared" si="191"/>
        <v>0.42582936172300001</v>
      </c>
      <c r="D2447" s="74">
        <f t="shared" si="192"/>
        <v>6.5042582900000003E-3</v>
      </c>
      <c r="E2447" s="74">
        <f t="shared" si="193"/>
        <v>0.10006730715999999</v>
      </c>
      <c r="F2447" s="74">
        <f t="shared" si="194"/>
        <v>5.3524886273000005E-2</v>
      </c>
      <c r="G2447" s="75">
        <v>0.26573290999999999</v>
      </c>
      <c r="H2447" s="43">
        <v>3.2216967E-4</v>
      </c>
      <c r="I2447" s="43">
        <v>9.9580561999999997E-2</v>
      </c>
      <c r="J2447" s="43">
        <v>3.7718400999999999E-3</v>
      </c>
      <c r="K2447" s="43">
        <v>7.1898690999999996E-4</v>
      </c>
      <c r="L2447" s="43">
        <v>1.4752488000000001E-4</v>
      </c>
      <c r="M2447" s="43">
        <v>1.8659064E-3</v>
      </c>
      <c r="N2447" s="43">
        <v>1.6457549E-4</v>
      </c>
      <c r="O2447" s="43">
        <v>4.7464252999999997E-5</v>
      </c>
      <c r="P2447" s="43">
        <v>1.9580278E-3</v>
      </c>
      <c r="Q2447" s="43">
        <v>1.9767122E-4</v>
      </c>
      <c r="R2447" s="43">
        <v>2.8746941000000002E-2</v>
      </c>
      <c r="S2447" s="43">
        <v>2.2574782000000002E-2</v>
      </c>
      <c r="U2447" s="77">
        <f t="shared" si="190"/>
        <v>2.2908009482758618</v>
      </c>
    </row>
    <row r="2448" spans="1:21">
      <c r="A2448" s="41" t="s">
        <v>33</v>
      </c>
      <c r="B2448" s="41" t="s">
        <v>3930</v>
      </c>
      <c r="C2448" s="74">
        <f t="shared" si="191"/>
        <v>0.63217601121</v>
      </c>
      <c r="D2448" s="74">
        <f t="shared" si="192"/>
        <v>9.0539446600000004E-3</v>
      </c>
      <c r="E2448" s="74">
        <f t="shared" si="193"/>
        <v>0.38235115606999998</v>
      </c>
      <c r="F2448" s="74">
        <f t="shared" si="194"/>
        <v>3.5805920480000003E-2</v>
      </c>
      <c r="G2448" s="75">
        <v>0.20496499000000001</v>
      </c>
      <c r="H2448" s="43">
        <v>5.3388606999999995E-4</v>
      </c>
      <c r="I2448" s="43">
        <v>0.10102451</v>
      </c>
      <c r="J2448" s="43">
        <v>4.9974783999999998E-3</v>
      </c>
      <c r="K2448" s="43">
        <v>1.1042656999999999E-3</v>
      </c>
      <c r="L2448" s="43">
        <v>2.2398595999999999E-4</v>
      </c>
      <c r="M2448" s="43">
        <v>2.7282145999999998E-3</v>
      </c>
      <c r="N2448" s="43">
        <v>0.28079275999999997</v>
      </c>
      <c r="O2448" s="43">
        <v>7.7526590000000003E-5</v>
      </c>
      <c r="P2448" s="43">
        <v>5.8505431999999998E-3</v>
      </c>
      <c r="Q2448" s="43">
        <v>2.9314069000000001E-4</v>
      </c>
      <c r="R2448" s="43">
        <v>1.4332526999999999E-2</v>
      </c>
      <c r="S2448" s="43">
        <v>1.5252183000000001E-2</v>
      </c>
      <c r="U2448" s="77">
        <f t="shared" si="190"/>
        <v>1.7669395689655172</v>
      </c>
    </row>
    <row r="2449" spans="1:21">
      <c r="A2449" s="41" t="s">
        <v>33</v>
      </c>
      <c r="B2449" s="41" t="s">
        <v>3931</v>
      </c>
      <c r="C2449" s="74">
        <f t="shared" si="191"/>
        <v>2.81808532748</v>
      </c>
      <c r="D2449" s="74">
        <f t="shared" si="192"/>
        <v>2.9180116450000002E-2</v>
      </c>
      <c r="E2449" s="74">
        <f t="shared" si="193"/>
        <v>0.50521126699999996</v>
      </c>
      <c r="F2449" s="74">
        <f t="shared" si="194"/>
        <v>1.96172688403</v>
      </c>
      <c r="G2449" s="75">
        <v>0.32196706000000003</v>
      </c>
      <c r="H2449" s="43">
        <v>2.4566161E-3</v>
      </c>
      <c r="I2449" s="43">
        <v>0.49286532</v>
      </c>
      <c r="J2449" s="43">
        <v>1.5823549999999999E-2</v>
      </c>
      <c r="K2449" s="43">
        <v>3.7580870999999998E-3</v>
      </c>
      <c r="L2449" s="43">
        <v>3.5145854999999999E-4</v>
      </c>
      <c r="M2449" s="43">
        <v>9.2470208000000002E-3</v>
      </c>
      <c r="N2449" s="43">
        <v>9.8893308999999999E-3</v>
      </c>
      <c r="O2449" s="43">
        <v>2.8705720000000003E-4</v>
      </c>
      <c r="P2449" s="43">
        <v>2.6631307E-2</v>
      </c>
      <c r="Q2449" s="43">
        <v>9.9259782999999995E-4</v>
      </c>
      <c r="R2449" s="43">
        <v>2.5324922E-2</v>
      </c>
      <c r="S2449" s="43">
        <v>1.9084909999999999</v>
      </c>
      <c r="U2449" s="77">
        <f t="shared" si="190"/>
        <v>2.775578103448276</v>
      </c>
    </row>
    <row r="2450" spans="1:21">
      <c r="A2450" s="41" t="s">
        <v>33</v>
      </c>
      <c r="B2450" s="41" t="s">
        <v>3932</v>
      </c>
      <c r="C2450" s="74">
        <f t="shared" si="191"/>
        <v>1.4501806569300002</v>
      </c>
      <c r="D2450" s="74">
        <f t="shared" si="192"/>
        <v>2.7336471599999999E-2</v>
      </c>
      <c r="E2450" s="74">
        <f t="shared" si="193"/>
        <v>0.39515054500000002</v>
      </c>
      <c r="F2450" s="74">
        <f t="shared" si="194"/>
        <v>0.62570119033000005</v>
      </c>
      <c r="G2450" s="75">
        <v>0.40199245</v>
      </c>
      <c r="H2450" s="43">
        <v>1.0429895E-2</v>
      </c>
      <c r="I2450" s="43">
        <v>0.20032900000000001</v>
      </c>
      <c r="J2450" s="43">
        <v>1.4842309999999999E-2</v>
      </c>
      <c r="K2450" s="43">
        <v>3.1202102000000001E-3</v>
      </c>
      <c r="L2450" s="43">
        <v>1.0774385E-3</v>
      </c>
      <c r="M2450" s="43">
        <v>8.2965129000000006E-3</v>
      </c>
      <c r="N2450" s="43">
        <v>0.18439164999999999</v>
      </c>
      <c r="O2450" s="43">
        <v>1.6128826000000001E-4</v>
      </c>
      <c r="P2450" s="43">
        <v>1.5042155E-2</v>
      </c>
      <c r="Q2450" s="43">
        <v>9.8158207000000009E-4</v>
      </c>
      <c r="R2450" s="43">
        <v>1.5635385000000002E-2</v>
      </c>
      <c r="S2450" s="43">
        <v>0.59388078</v>
      </c>
      <c r="U2450" s="77">
        <f t="shared" ref="U2450:U2513" si="195">G2450/0.116</f>
        <v>3.4654521551724136</v>
      </c>
    </row>
    <row r="2451" spans="1:21">
      <c r="A2451" s="41" t="s">
        <v>33</v>
      </c>
      <c r="B2451" s="41" t="s">
        <v>3933</v>
      </c>
      <c r="C2451" s="74">
        <f t="shared" si="191"/>
        <v>0.77746540425999999</v>
      </c>
      <c r="D2451" s="74">
        <f t="shared" si="192"/>
        <v>2.4653204939999999E-2</v>
      </c>
      <c r="E2451" s="74">
        <f t="shared" si="193"/>
        <v>0.31936141000000001</v>
      </c>
      <c r="F2451" s="74">
        <f t="shared" si="194"/>
        <v>0.12379473932</v>
      </c>
      <c r="G2451" s="75">
        <v>0.30965605000000002</v>
      </c>
      <c r="H2451" s="43">
        <v>1.971622E-2</v>
      </c>
      <c r="I2451" s="43">
        <v>0.14671200000000001</v>
      </c>
      <c r="J2451" s="43">
        <v>1.2681413000000001E-2</v>
      </c>
      <c r="K2451" s="43">
        <v>7.4283646E-3</v>
      </c>
      <c r="L2451" s="43">
        <v>4.6689673999999998E-4</v>
      </c>
      <c r="M2451" s="43">
        <v>4.0765306000000003E-3</v>
      </c>
      <c r="N2451" s="43">
        <v>0.15293319</v>
      </c>
      <c r="O2451" s="43">
        <v>1.7315062E-4</v>
      </c>
      <c r="P2451" s="43">
        <v>1.5823521E-2</v>
      </c>
      <c r="Q2451" s="43">
        <v>1.9488227E-3</v>
      </c>
      <c r="R2451" s="43">
        <v>2.1103026E-2</v>
      </c>
      <c r="S2451" s="43">
        <v>8.4746218999999998E-2</v>
      </c>
      <c r="U2451" s="77">
        <f t="shared" si="195"/>
        <v>2.6694487068965516</v>
      </c>
    </row>
    <row r="2452" spans="1:21">
      <c r="A2452" s="41" t="s">
        <v>33</v>
      </c>
      <c r="B2452" s="41" t="s">
        <v>3934</v>
      </c>
      <c r="C2452" s="74">
        <f t="shared" si="191"/>
        <v>0.93494412602999999</v>
      </c>
      <c r="D2452" s="74">
        <f t="shared" si="192"/>
        <v>1.7241827840000001E-2</v>
      </c>
      <c r="E2452" s="74">
        <f t="shared" si="193"/>
        <v>0.39907463649999997</v>
      </c>
      <c r="F2452" s="74">
        <f t="shared" si="194"/>
        <v>0.25370157169000002</v>
      </c>
      <c r="G2452" s="75">
        <v>0.26492609</v>
      </c>
      <c r="H2452" s="43">
        <v>6.8450765E-3</v>
      </c>
      <c r="I2452" s="43">
        <v>0.19438242999999999</v>
      </c>
      <c r="J2452" s="43">
        <v>9.0488605999999999E-3</v>
      </c>
      <c r="K2452" s="43">
        <v>1.6657903E-3</v>
      </c>
      <c r="L2452" s="43">
        <v>2.7376583999999998E-4</v>
      </c>
      <c r="M2452" s="43">
        <v>6.2534111E-3</v>
      </c>
      <c r="N2452" s="43">
        <v>0.19784713000000001</v>
      </c>
      <c r="O2452" s="43">
        <v>1.2202329E-4</v>
      </c>
      <c r="P2452" s="43">
        <v>1.0597992000000001E-2</v>
      </c>
      <c r="Q2452" s="43">
        <v>2.2720183999999999E-3</v>
      </c>
      <c r="R2452" s="43">
        <v>1.7542037999999999E-2</v>
      </c>
      <c r="S2452" s="43">
        <v>0.22316749999999999</v>
      </c>
      <c r="U2452" s="77">
        <f t="shared" si="195"/>
        <v>2.2838456034482757</v>
      </c>
    </row>
    <row r="2453" spans="1:21">
      <c r="A2453" s="41" t="s">
        <v>33</v>
      </c>
      <c r="B2453" s="41" t="s">
        <v>3935</v>
      </c>
      <c r="C2453" s="74">
        <f t="shared" si="191"/>
        <v>1.18242877528</v>
      </c>
      <c r="D2453" s="74">
        <f t="shared" si="192"/>
        <v>2.1152016750000002E-2</v>
      </c>
      <c r="E2453" s="74">
        <f t="shared" si="193"/>
        <v>0.75485216830000001</v>
      </c>
      <c r="F2453" s="74">
        <f t="shared" si="194"/>
        <v>0.13069414023000001</v>
      </c>
      <c r="G2453" s="75">
        <v>0.27573045000000002</v>
      </c>
      <c r="H2453" s="43">
        <v>1.6875283000000001E-3</v>
      </c>
      <c r="I2453" s="43">
        <v>0.37049306999999998</v>
      </c>
      <c r="J2453" s="43">
        <v>1.0828422000000001E-2</v>
      </c>
      <c r="K2453" s="43">
        <v>2.3776165000000001E-3</v>
      </c>
      <c r="L2453" s="43">
        <v>3.3539974999999999E-4</v>
      </c>
      <c r="M2453" s="43">
        <v>7.6105785000000004E-3</v>
      </c>
      <c r="N2453" s="43">
        <v>0.38267157000000002</v>
      </c>
      <c r="O2453" s="43">
        <v>1.7654482E-4</v>
      </c>
      <c r="P2453" s="43">
        <v>1.4533714E-2</v>
      </c>
      <c r="Q2453" s="43">
        <v>7.8303640999999996E-4</v>
      </c>
      <c r="R2453" s="43">
        <v>3.1006733000000002E-2</v>
      </c>
      <c r="S2453" s="43">
        <v>8.4194112000000002E-2</v>
      </c>
      <c r="U2453" s="77">
        <f t="shared" si="195"/>
        <v>2.3769866379310347</v>
      </c>
    </row>
    <row r="2454" spans="1:21">
      <c r="A2454" s="41" t="s">
        <v>33</v>
      </c>
      <c r="B2454" s="41" t="s">
        <v>3936</v>
      </c>
      <c r="C2454" s="74">
        <f t="shared" si="191"/>
        <v>1.2337487469699999</v>
      </c>
      <c r="D2454" s="74">
        <f t="shared" si="192"/>
        <v>2.0010912280000001E-2</v>
      </c>
      <c r="E2454" s="74">
        <f t="shared" si="193"/>
        <v>0.59292487900000002</v>
      </c>
      <c r="F2454" s="74">
        <f t="shared" si="194"/>
        <v>0.40307652569000002</v>
      </c>
      <c r="G2454" s="75">
        <v>0.21773643000000001</v>
      </c>
      <c r="H2454" s="43">
        <v>7.1011390000000002E-3</v>
      </c>
      <c r="I2454" s="43">
        <v>0.20779105</v>
      </c>
      <c r="J2454" s="43">
        <v>1.2236975000000001E-2</v>
      </c>
      <c r="K2454" s="43">
        <v>2.3987029999999999E-3</v>
      </c>
      <c r="L2454" s="43">
        <v>1.2574447999999999E-4</v>
      </c>
      <c r="M2454" s="43">
        <v>5.2494897999999998E-3</v>
      </c>
      <c r="N2454" s="43">
        <v>0.37803269</v>
      </c>
      <c r="O2454" s="43">
        <v>1.7753779000000001E-4</v>
      </c>
      <c r="P2454" s="43">
        <v>1.6735666E-2</v>
      </c>
      <c r="Q2454" s="43">
        <v>2.1239128999999998E-3</v>
      </c>
      <c r="R2454" s="43">
        <v>1.2049439E-2</v>
      </c>
      <c r="S2454" s="43">
        <v>0.37198997</v>
      </c>
      <c r="U2454" s="77">
        <f t="shared" si="195"/>
        <v>1.8770381896551724</v>
      </c>
    </row>
    <row r="2455" spans="1:21">
      <c r="A2455" s="41" t="s">
        <v>33</v>
      </c>
      <c r="B2455" s="41" t="s">
        <v>3937</v>
      </c>
      <c r="C2455" s="74">
        <f t="shared" si="191"/>
        <v>1.7340937092100002</v>
      </c>
      <c r="D2455" s="74">
        <f t="shared" si="192"/>
        <v>2.0628338079999999E-2</v>
      </c>
      <c r="E2455" s="74">
        <f t="shared" si="193"/>
        <v>1.138441845</v>
      </c>
      <c r="F2455" s="74">
        <f t="shared" si="194"/>
        <v>0.35033198612999999</v>
      </c>
      <c r="G2455" s="75">
        <v>0.22469154</v>
      </c>
      <c r="H2455" s="43">
        <v>1.0728705E-2</v>
      </c>
      <c r="I2455" s="43">
        <v>0.25236512999999999</v>
      </c>
      <c r="J2455" s="43">
        <v>7.9208548999999996E-3</v>
      </c>
      <c r="K2455" s="43">
        <v>1.0923411E-3</v>
      </c>
      <c r="L2455" s="43">
        <v>3.3279208E-4</v>
      </c>
      <c r="M2455" s="43">
        <v>1.128235E-2</v>
      </c>
      <c r="N2455" s="43">
        <v>0.87534800999999995</v>
      </c>
      <c r="O2455" s="43">
        <v>4.1794952999999998E-4</v>
      </c>
      <c r="P2455" s="43">
        <v>6.4587715E-3</v>
      </c>
      <c r="Q2455" s="43">
        <v>3.2316771000000001E-3</v>
      </c>
      <c r="R2455" s="43">
        <v>1.1155508E-2</v>
      </c>
      <c r="S2455" s="43">
        <v>0.32906807999999999</v>
      </c>
      <c r="U2455" s="77">
        <f t="shared" si="195"/>
        <v>1.9369960344827586</v>
      </c>
    </row>
    <row r="2456" spans="1:21">
      <c r="A2456" s="41" t="s">
        <v>33</v>
      </c>
      <c r="B2456" s="41" t="s">
        <v>3938</v>
      </c>
      <c r="C2456" s="74">
        <f t="shared" si="191"/>
        <v>1.4413810839849999</v>
      </c>
      <c r="D2456" s="74">
        <f t="shared" si="192"/>
        <v>1.2482331354E-2</v>
      </c>
      <c r="E2456" s="74">
        <f t="shared" si="193"/>
        <v>1.1828849930000001</v>
      </c>
      <c r="F2456" s="74">
        <f t="shared" si="194"/>
        <v>8.1469229630999992E-2</v>
      </c>
      <c r="G2456" s="75">
        <v>0.16454452999999999</v>
      </c>
      <c r="H2456" s="43">
        <v>1.704653E-3</v>
      </c>
      <c r="I2456" s="43">
        <v>0.12968234000000001</v>
      </c>
      <c r="J2456" s="43">
        <v>5.1956592000000001E-3</v>
      </c>
      <c r="K2456" s="43">
        <v>1.1381639000000001E-3</v>
      </c>
      <c r="L2456" s="43">
        <v>9.4808153999999999E-5</v>
      </c>
      <c r="M2456" s="43">
        <v>6.0537001E-3</v>
      </c>
      <c r="N2456" s="43">
        <v>1.051498</v>
      </c>
      <c r="O2456" s="43">
        <v>7.1975231E-5</v>
      </c>
      <c r="P2456" s="43">
        <v>5.9294778999999997E-3</v>
      </c>
      <c r="Q2456" s="43">
        <v>1.419645E-3</v>
      </c>
      <c r="R2456" s="43">
        <v>9.2484455000000007E-3</v>
      </c>
      <c r="S2456" s="43">
        <v>6.4799685999999995E-2</v>
      </c>
      <c r="U2456" s="77">
        <f t="shared" si="195"/>
        <v>1.4184873275862069</v>
      </c>
    </row>
    <row r="2457" spans="1:21">
      <c r="A2457" s="41" t="s">
        <v>33</v>
      </c>
      <c r="B2457" s="41" t="s">
        <v>3939</v>
      </c>
      <c r="C2457" s="74">
        <f t="shared" si="191"/>
        <v>0.78553475649000004</v>
      </c>
      <c r="D2457" s="74">
        <f t="shared" si="192"/>
        <v>1.6178357210000001E-2</v>
      </c>
      <c r="E2457" s="74">
        <f t="shared" si="193"/>
        <v>0.55369170030000003</v>
      </c>
      <c r="F2457" s="74">
        <f t="shared" si="194"/>
        <v>4.8673298980000002E-2</v>
      </c>
      <c r="G2457" s="75">
        <v>0.16699140000000001</v>
      </c>
      <c r="H2457" s="43">
        <v>1.1401903E-3</v>
      </c>
      <c r="I2457" s="43">
        <v>0.25365848000000002</v>
      </c>
      <c r="J2457" s="43">
        <v>6.5626215999999996E-3</v>
      </c>
      <c r="K2457" s="43">
        <v>1.4113592999999999E-3</v>
      </c>
      <c r="L2457" s="43">
        <v>4.8786500999999999E-4</v>
      </c>
      <c r="M2457" s="43">
        <v>7.7165113000000002E-3</v>
      </c>
      <c r="N2457" s="43">
        <v>0.29889303</v>
      </c>
      <c r="O2457" s="43">
        <v>1.0428747000000001E-4</v>
      </c>
      <c r="P2457" s="43">
        <v>8.5881375000000006E-3</v>
      </c>
      <c r="Q2457" s="43">
        <v>4.7262801000000002E-4</v>
      </c>
      <c r="R2457" s="43">
        <v>1.13331E-2</v>
      </c>
      <c r="S2457" s="43">
        <v>2.8175146000000002E-2</v>
      </c>
      <c r="U2457" s="77">
        <f t="shared" si="195"/>
        <v>1.4395810344827586</v>
      </c>
    </row>
    <row r="2458" spans="1:21">
      <c r="A2458" s="41" t="s">
        <v>33</v>
      </c>
      <c r="B2458" s="41" t="s">
        <v>3940</v>
      </c>
      <c r="C2458" s="74">
        <f t="shared" si="191"/>
        <v>0.75940434113999988</v>
      </c>
      <c r="D2458" s="74">
        <f t="shared" si="192"/>
        <v>1.76961757E-2</v>
      </c>
      <c r="E2458" s="74">
        <f t="shared" si="193"/>
        <v>0.64432634849999992</v>
      </c>
      <c r="F2458" s="74">
        <f t="shared" si="194"/>
        <v>4.8600706940000002E-2</v>
      </c>
      <c r="G2458" s="75">
        <v>4.8781110000000003E-2</v>
      </c>
      <c r="H2458" s="43">
        <v>1.2229585000000001E-3</v>
      </c>
      <c r="I2458" s="43">
        <v>0.22341047999999999</v>
      </c>
      <c r="J2458" s="43">
        <v>6.1385071999999997E-3</v>
      </c>
      <c r="K2458" s="43">
        <v>1.8476498000000001E-3</v>
      </c>
      <c r="L2458" s="43">
        <v>1.5823121E-3</v>
      </c>
      <c r="M2458" s="43">
        <v>8.1277065999999995E-3</v>
      </c>
      <c r="N2458" s="43">
        <v>0.41969290999999997</v>
      </c>
      <c r="O2458" s="43">
        <v>1.3267819999999999E-4</v>
      </c>
      <c r="P2458" s="43">
        <v>1.2405960000000001E-2</v>
      </c>
      <c r="Q2458" s="43">
        <v>6.4029574000000001E-4</v>
      </c>
      <c r="R2458" s="43">
        <v>2.0717283999999999E-2</v>
      </c>
      <c r="S2458" s="43">
        <v>1.4704488999999999E-2</v>
      </c>
      <c r="U2458" s="77">
        <f t="shared" si="195"/>
        <v>0.42052681034482758</v>
      </c>
    </row>
    <row r="2459" spans="1:21">
      <c r="A2459" s="41" t="s">
        <v>33</v>
      </c>
      <c r="B2459" s="41" t="s">
        <v>3941</v>
      </c>
      <c r="C2459" s="74">
        <f t="shared" si="191"/>
        <v>0.89284831306000001</v>
      </c>
      <c r="D2459" s="74">
        <f t="shared" si="192"/>
        <v>2.0338106160000001E-2</v>
      </c>
      <c r="E2459" s="74">
        <f t="shared" si="193"/>
        <v>0.69113323599999998</v>
      </c>
      <c r="F2459" s="74">
        <f t="shared" si="194"/>
        <v>0.1044939469</v>
      </c>
      <c r="G2459" s="75">
        <v>7.6883023999999994E-2</v>
      </c>
      <c r="H2459" s="43">
        <v>1.988826E-3</v>
      </c>
      <c r="I2459" s="43">
        <v>0.23156489</v>
      </c>
      <c r="J2459" s="43">
        <v>1.1587639E-2</v>
      </c>
      <c r="K2459" s="43">
        <v>3.7234611E-3</v>
      </c>
      <c r="L2459" s="43">
        <v>4.5638716E-4</v>
      </c>
      <c r="M2459" s="43">
        <v>4.5706189000000001E-3</v>
      </c>
      <c r="N2459" s="43">
        <v>0.45757952000000002</v>
      </c>
      <c r="O2459" s="43">
        <v>2.7378290000000001E-4</v>
      </c>
      <c r="P2459" s="43">
        <v>2.4278911E-2</v>
      </c>
      <c r="Q2459" s="43">
        <v>9.9026499999999994E-4</v>
      </c>
      <c r="R2459" s="43">
        <v>4.9842604999999998E-2</v>
      </c>
      <c r="S2459" s="43">
        <v>2.9108383000000002E-2</v>
      </c>
      <c r="U2459" s="77">
        <f t="shared" si="195"/>
        <v>0.66278468965517234</v>
      </c>
    </row>
    <row r="2460" spans="1:21">
      <c r="A2460" s="41" t="s">
        <v>33</v>
      </c>
      <c r="B2460" s="41" t="s">
        <v>3942</v>
      </c>
      <c r="C2460" s="74">
        <f t="shared" si="191"/>
        <v>0.65064699205999998</v>
      </c>
      <c r="D2460" s="74">
        <f t="shared" si="192"/>
        <v>2.2921306400000001E-2</v>
      </c>
      <c r="E2460" s="74">
        <f t="shared" si="193"/>
        <v>0.48029527779999998</v>
      </c>
      <c r="F2460" s="74">
        <f t="shared" si="194"/>
        <v>7.3751509860000009E-2</v>
      </c>
      <c r="G2460" s="75">
        <v>7.3678898000000007E-2</v>
      </c>
      <c r="H2460" s="43">
        <v>1.8743248E-3</v>
      </c>
      <c r="I2460" s="43">
        <v>0.38328509999999999</v>
      </c>
      <c r="J2460" s="43">
        <v>7.5589337000000001E-3</v>
      </c>
      <c r="K2460" s="43">
        <v>2.2829437999999998E-3</v>
      </c>
      <c r="L2460" s="43">
        <v>1.3800109E-3</v>
      </c>
      <c r="M2460" s="43">
        <v>1.1699418E-2</v>
      </c>
      <c r="N2460" s="43">
        <v>9.5135853000000006E-2</v>
      </c>
      <c r="O2460" s="43">
        <v>1.6640692999999999E-4</v>
      </c>
      <c r="P2460" s="43">
        <v>1.290433E-2</v>
      </c>
      <c r="Q2460" s="43">
        <v>9.2197193000000002E-4</v>
      </c>
      <c r="R2460" s="43">
        <v>3.5487561000000001E-2</v>
      </c>
      <c r="S2460" s="43">
        <v>2.4271239999999999E-2</v>
      </c>
      <c r="U2460" s="77">
        <f t="shared" si="195"/>
        <v>0.63516291379310352</v>
      </c>
    </row>
    <row r="2461" spans="1:21">
      <c r="A2461" s="41" t="s">
        <v>33</v>
      </c>
      <c r="B2461" s="41" t="s">
        <v>3943</v>
      </c>
      <c r="C2461" s="74">
        <f t="shared" si="191"/>
        <v>1.05605296646</v>
      </c>
      <c r="D2461" s="74">
        <f t="shared" si="192"/>
        <v>1.66123624E-2</v>
      </c>
      <c r="E2461" s="74">
        <f t="shared" si="193"/>
        <v>0.90927501570000002</v>
      </c>
      <c r="F2461" s="74">
        <f t="shared" si="194"/>
        <v>7.1279514360000004E-2</v>
      </c>
      <c r="G2461" s="75">
        <v>5.8886073999999997E-2</v>
      </c>
      <c r="H2461" s="43">
        <v>1.6329957E-3</v>
      </c>
      <c r="I2461" s="43">
        <v>0.29497449999999997</v>
      </c>
      <c r="J2461" s="43">
        <v>6.1508539999999999E-3</v>
      </c>
      <c r="K2461" s="43">
        <v>1.9951909999999999E-3</v>
      </c>
      <c r="L2461" s="43">
        <v>5.3361170000000005E-4</v>
      </c>
      <c r="M2461" s="43">
        <v>7.9327057000000006E-3</v>
      </c>
      <c r="N2461" s="43">
        <v>0.61266752000000002</v>
      </c>
      <c r="O2461" s="43">
        <v>1.4483011999999999E-4</v>
      </c>
      <c r="P2461" s="43">
        <v>1.051655E-2</v>
      </c>
      <c r="Q2461" s="43">
        <v>9.0398924000000002E-4</v>
      </c>
      <c r="R2461" s="43">
        <v>3.5341637000000002E-2</v>
      </c>
      <c r="S2461" s="43">
        <v>2.4372508000000001E-2</v>
      </c>
      <c r="U2461" s="77">
        <f t="shared" si="195"/>
        <v>0.50763856896551718</v>
      </c>
    </row>
    <row r="2462" spans="1:21">
      <c r="A2462" s="41" t="s">
        <v>33</v>
      </c>
      <c r="B2462" s="41" t="s">
        <v>3944</v>
      </c>
      <c r="C2462" s="74">
        <f t="shared" si="191"/>
        <v>0.79442957584999985</v>
      </c>
      <c r="D2462" s="74">
        <f t="shared" si="192"/>
        <v>2.40299928E-2</v>
      </c>
      <c r="E2462" s="74">
        <f t="shared" si="193"/>
        <v>0.66905685679999993</v>
      </c>
      <c r="F2462" s="74">
        <f t="shared" si="194"/>
        <v>4.2589923250000002E-2</v>
      </c>
      <c r="G2462" s="75">
        <v>5.8752802999999999E-2</v>
      </c>
      <c r="H2462" s="43">
        <v>1.3179868E-3</v>
      </c>
      <c r="I2462" s="43">
        <v>0.31452915999999997</v>
      </c>
      <c r="J2462" s="43">
        <v>5.9308636E-3</v>
      </c>
      <c r="K2462" s="43">
        <v>1.6315375999999999E-3</v>
      </c>
      <c r="L2462" s="43">
        <v>2.8433476000000002E-3</v>
      </c>
      <c r="M2462" s="43">
        <v>1.3624244000000001E-2</v>
      </c>
      <c r="N2462" s="43">
        <v>0.35320971000000001</v>
      </c>
      <c r="O2462" s="43">
        <v>1.1605189E-4</v>
      </c>
      <c r="P2462" s="43">
        <v>1.1230963E-2</v>
      </c>
      <c r="Q2462" s="43">
        <v>7.0025836000000001E-4</v>
      </c>
      <c r="R2462" s="43">
        <v>1.6333476999999999E-2</v>
      </c>
      <c r="S2462" s="43">
        <v>1.4209173E-2</v>
      </c>
      <c r="U2462" s="77">
        <f t="shared" si="195"/>
        <v>0.50648968103448277</v>
      </c>
    </row>
    <row r="2463" spans="1:21">
      <c r="A2463" s="41" t="s">
        <v>33</v>
      </c>
      <c r="B2463" s="41" t="s">
        <v>3945</v>
      </c>
      <c r="C2463" s="74">
        <f t="shared" si="191"/>
        <v>0.58691301826600006</v>
      </c>
      <c r="D2463" s="74">
        <f t="shared" si="192"/>
        <v>1.051655386E-2</v>
      </c>
      <c r="E2463" s="74">
        <f t="shared" si="193"/>
        <v>0.49246751714000003</v>
      </c>
      <c r="F2463" s="74">
        <f t="shared" si="194"/>
        <v>3.9252974266000003E-2</v>
      </c>
      <c r="G2463" s="75">
        <v>4.4675973000000001E-2</v>
      </c>
      <c r="H2463" s="43">
        <v>8.8796714000000001E-4</v>
      </c>
      <c r="I2463" s="43">
        <v>0.22461823</v>
      </c>
      <c r="J2463" s="43">
        <v>3.8147809000000001E-3</v>
      </c>
      <c r="K2463" s="43">
        <v>1.1409332999999999E-3</v>
      </c>
      <c r="L2463" s="43">
        <v>5.4706066E-4</v>
      </c>
      <c r="M2463" s="43">
        <v>5.0137790000000003E-3</v>
      </c>
      <c r="N2463" s="43">
        <v>0.26696132</v>
      </c>
      <c r="O2463" s="43">
        <v>8.3116026E-5</v>
      </c>
      <c r="P2463" s="43">
        <v>6.4008926000000002E-3</v>
      </c>
      <c r="Q2463" s="43">
        <v>4.6875463999999998E-4</v>
      </c>
      <c r="R2463" s="43">
        <v>1.9078398E-2</v>
      </c>
      <c r="S2463" s="43">
        <v>1.3221813000000001E-2</v>
      </c>
      <c r="U2463" s="77">
        <f t="shared" si="195"/>
        <v>0.38513769827586208</v>
      </c>
    </row>
    <row r="2464" spans="1:21">
      <c r="A2464" s="41" t="s">
        <v>33</v>
      </c>
      <c r="B2464" s="41" t="s">
        <v>3946</v>
      </c>
      <c r="C2464" s="74">
        <f t="shared" si="191"/>
        <v>1.1235621827859998</v>
      </c>
      <c r="D2464" s="74">
        <f t="shared" si="192"/>
        <v>1.6333920699999997E-2</v>
      </c>
      <c r="E2464" s="74">
        <f t="shared" si="193"/>
        <v>1.0226152152999999</v>
      </c>
      <c r="F2464" s="74">
        <f t="shared" si="194"/>
        <v>3.7319547785999996E-2</v>
      </c>
      <c r="G2464" s="75">
        <v>4.7293499000000003E-2</v>
      </c>
      <c r="H2464" s="43">
        <v>1.0218352999999999E-3</v>
      </c>
      <c r="I2464" s="43">
        <v>0.25562005999999998</v>
      </c>
      <c r="J2464" s="43">
        <v>4.4562318999999996E-3</v>
      </c>
      <c r="K2464" s="43">
        <v>1.2651441E-3</v>
      </c>
      <c r="L2464" s="43">
        <v>1.4857683E-3</v>
      </c>
      <c r="M2464" s="43">
        <v>9.1267763999999998E-3</v>
      </c>
      <c r="N2464" s="43">
        <v>0.76597331999999996</v>
      </c>
      <c r="O2464" s="43">
        <v>9.0970645999999999E-5</v>
      </c>
      <c r="P2464" s="43">
        <v>7.9989724000000002E-3</v>
      </c>
      <c r="Q2464" s="43">
        <v>5.5319074000000003E-4</v>
      </c>
      <c r="R2464" s="43">
        <v>1.6260915000000001E-2</v>
      </c>
      <c r="S2464" s="43">
        <v>1.2415499E-2</v>
      </c>
      <c r="U2464" s="77">
        <f t="shared" si="195"/>
        <v>0.40770257758620693</v>
      </c>
    </row>
    <row r="2465" spans="1:21">
      <c r="A2465" s="41" t="s">
        <v>33</v>
      </c>
      <c r="B2465" s="41" t="s">
        <v>3947</v>
      </c>
      <c r="C2465" s="74">
        <f t="shared" si="191"/>
        <v>0.48540651170100002</v>
      </c>
      <c r="D2465" s="74">
        <f t="shared" si="192"/>
        <v>1.82094714E-2</v>
      </c>
      <c r="E2465" s="74">
        <f t="shared" si="193"/>
        <v>0.38840978345999999</v>
      </c>
      <c r="F2465" s="74">
        <f t="shared" si="194"/>
        <v>3.5842519841000002E-2</v>
      </c>
      <c r="G2465" s="75">
        <v>4.2944736999999997E-2</v>
      </c>
      <c r="H2465" s="43">
        <v>8.6233345999999996E-4</v>
      </c>
      <c r="I2465" s="43">
        <v>0.23224259</v>
      </c>
      <c r="J2465" s="43">
        <v>4.506754E-3</v>
      </c>
      <c r="K2465" s="43">
        <v>1.270123E-3</v>
      </c>
      <c r="L2465" s="43">
        <v>2.7673477000000001E-3</v>
      </c>
      <c r="M2465" s="43">
        <v>9.6652466999999995E-3</v>
      </c>
      <c r="N2465" s="43">
        <v>0.15530485999999999</v>
      </c>
      <c r="O2465" s="43">
        <v>9.0439411000000004E-5</v>
      </c>
      <c r="P2465" s="43">
        <v>9.0808830999999993E-3</v>
      </c>
      <c r="Q2465" s="43">
        <v>4.4620732999999999E-4</v>
      </c>
      <c r="R2465" s="43">
        <v>1.5354875E-2</v>
      </c>
      <c r="S2465" s="43">
        <v>1.0870115E-2</v>
      </c>
      <c r="U2465" s="77">
        <f t="shared" si="195"/>
        <v>0.37021324999999994</v>
      </c>
    </row>
    <row r="2466" spans="1:21">
      <c r="A2466" s="41" t="s">
        <v>33</v>
      </c>
      <c r="B2466" s="41" t="s">
        <v>3948</v>
      </c>
      <c r="C2466" s="74">
        <f t="shared" si="191"/>
        <v>0.54848398973000001</v>
      </c>
      <c r="D2466" s="74">
        <f t="shared" si="192"/>
        <v>1.5294937200000001E-2</v>
      </c>
      <c r="E2466" s="74">
        <f t="shared" si="193"/>
        <v>0.4122159172</v>
      </c>
      <c r="F2466" s="74">
        <f t="shared" si="194"/>
        <v>6.5613252329999996E-2</v>
      </c>
      <c r="G2466" s="75">
        <v>5.5359882999999999E-2</v>
      </c>
      <c r="H2466" s="43">
        <v>1.4096572E-3</v>
      </c>
      <c r="I2466" s="43">
        <v>0.20186778</v>
      </c>
      <c r="J2466" s="43">
        <v>6.7938384000000001E-3</v>
      </c>
      <c r="K2466" s="43">
        <v>2.2020863999999999E-3</v>
      </c>
      <c r="L2466" s="43">
        <v>7.707123E-4</v>
      </c>
      <c r="M2466" s="43">
        <v>5.5283001000000003E-3</v>
      </c>
      <c r="N2466" s="43">
        <v>0.20893848000000001</v>
      </c>
      <c r="O2466" s="43">
        <v>1.5754911000000001E-4</v>
      </c>
      <c r="P2466" s="43">
        <v>1.3468523E-2</v>
      </c>
      <c r="Q2466" s="43">
        <v>7.3135721999999996E-4</v>
      </c>
      <c r="R2466" s="43">
        <v>3.0748985E-2</v>
      </c>
      <c r="S2466" s="43">
        <v>2.0506837999999999E-2</v>
      </c>
      <c r="U2466" s="77">
        <f t="shared" si="195"/>
        <v>0.47724037068965514</v>
      </c>
    </row>
    <row r="2467" spans="1:21">
      <c r="A2467" s="41" t="s">
        <v>33</v>
      </c>
      <c r="B2467" s="41" t="s">
        <v>3949</v>
      </c>
      <c r="C2467" s="74">
        <f t="shared" si="191"/>
        <v>1.9715326789600001</v>
      </c>
      <c r="D2467" s="74">
        <f t="shared" si="192"/>
        <v>3.8695277100000001E-2</v>
      </c>
      <c r="E2467" s="74">
        <f t="shared" si="193"/>
        <v>1.7287675182</v>
      </c>
      <c r="F2467" s="74">
        <f t="shared" si="194"/>
        <v>0.10692751266</v>
      </c>
      <c r="G2467" s="75">
        <v>9.7142371000000005E-2</v>
      </c>
      <c r="H2467" s="43">
        <v>2.7817281999999999E-3</v>
      </c>
      <c r="I2467" s="43">
        <v>0.41141158999999999</v>
      </c>
      <c r="J2467" s="43">
        <v>1.3232854E-2</v>
      </c>
      <c r="K2467" s="43">
        <v>4.0733647000000001E-3</v>
      </c>
      <c r="L2467" s="43">
        <v>2.9385093999999999E-3</v>
      </c>
      <c r="M2467" s="43">
        <v>1.8450549E-2</v>
      </c>
      <c r="N2467" s="43">
        <v>1.3145742</v>
      </c>
      <c r="O2467" s="43">
        <v>2.9094215999999999E-4</v>
      </c>
      <c r="P2467" s="43">
        <v>2.6540965E-2</v>
      </c>
      <c r="Q2467" s="43">
        <v>1.4058244999999999E-3</v>
      </c>
      <c r="R2467" s="43">
        <v>4.6577195000000002E-2</v>
      </c>
      <c r="S2467" s="43">
        <v>3.2112585999999999E-2</v>
      </c>
      <c r="U2467" s="77">
        <f t="shared" si="195"/>
        <v>0.83743423275862072</v>
      </c>
    </row>
    <row r="2468" spans="1:21">
      <c r="A2468" s="41" t="s">
        <v>33</v>
      </c>
      <c r="B2468" s="41" t="s">
        <v>3950</v>
      </c>
      <c r="C2468" s="74">
        <f t="shared" si="191"/>
        <v>0.50830589834000006</v>
      </c>
      <c r="D2468" s="74">
        <f t="shared" si="192"/>
        <v>1.7305404E-2</v>
      </c>
      <c r="E2468" s="74">
        <f t="shared" si="193"/>
        <v>0.3591191541</v>
      </c>
      <c r="F2468" s="74">
        <f t="shared" si="194"/>
        <v>6.7711401239999996E-2</v>
      </c>
      <c r="G2468" s="75">
        <v>6.4169938999999995E-2</v>
      </c>
      <c r="H2468" s="43">
        <v>1.4783041E-3</v>
      </c>
      <c r="I2468" s="43">
        <v>0.24642363</v>
      </c>
      <c r="J2468" s="43">
        <v>6.9471100999999999E-3</v>
      </c>
      <c r="K2468" s="43">
        <v>2.2132514E-3</v>
      </c>
      <c r="L2468" s="43">
        <v>1.0617542999999999E-3</v>
      </c>
      <c r="M2468" s="43">
        <v>7.0832882000000002E-3</v>
      </c>
      <c r="N2468" s="43">
        <v>0.11121722000000001</v>
      </c>
      <c r="O2468" s="43">
        <v>1.5643376000000001E-4</v>
      </c>
      <c r="P2468" s="43">
        <v>1.3266839000000001E-2</v>
      </c>
      <c r="Q2468" s="43">
        <v>7.6903647999999999E-4</v>
      </c>
      <c r="R2468" s="43">
        <v>3.0977375000000001E-2</v>
      </c>
      <c r="S2468" s="43">
        <v>2.2541716999999999E-2</v>
      </c>
      <c r="U2468" s="77">
        <f t="shared" si="195"/>
        <v>0.55318912931034481</v>
      </c>
    </row>
    <row r="2469" spans="1:21">
      <c r="A2469" s="41" t="s">
        <v>33</v>
      </c>
      <c r="B2469" s="41" t="s">
        <v>3951</v>
      </c>
      <c r="C2469" s="74">
        <f t="shared" si="191"/>
        <v>0.75753600514999997</v>
      </c>
      <c r="D2469" s="74">
        <f t="shared" si="192"/>
        <v>1.43603512E-2</v>
      </c>
      <c r="E2469" s="74">
        <f t="shared" si="193"/>
        <v>0.64542743409999992</v>
      </c>
      <c r="F2469" s="74">
        <f t="shared" si="194"/>
        <v>4.4050938849999999E-2</v>
      </c>
      <c r="G2469" s="75">
        <v>5.3697280999999999E-2</v>
      </c>
      <c r="H2469" s="43">
        <v>1.1894240999999999E-3</v>
      </c>
      <c r="I2469" s="43">
        <v>0.26395176999999997</v>
      </c>
      <c r="J2469" s="43">
        <v>5.0334734999999999E-3</v>
      </c>
      <c r="K2469" s="43">
        <v>1.4667007000000001E-3</v>
      </c>
      <c r="L2469" s="43">
        <v>7.8016190000000001E-4</v>
      </c>
      <c r="M2469" s="43">
        <v>7.0800150999999999E-3</v>
      </c>
      <c r="N2469" s="43">
        <v>0.38028624</v>
      </c>
      <c r="O2469" s="43">
        <v>1.0684412E-4</v>
      </c>
      <c r="P2469" s="43">
        <v>8.8402154000000004E-3</v>
      </c>
      <c r="Q2469" s="43">
        <v>6.6215833000000002E-4</v>
      </c>
      <c r="R2469" s="43">
        <v>1.9853987E-2</v>
      </c>
      <c r="S2469" s="43">
        <v>1.4587734E-2</v>
      </c>
      <c r="U2469" s="77">
        <f t="shared" si="195"/>
        <v>0.4629075948275862</v>
      </c>
    </row>
    <row r="2470" spans="1:21">
      <c r="A2470" s="41" t="s">
        <v>33</v>
      </c>
      <c r="B2470" s="41" t="s">
        <v>3952</v>
      </c>
      <c r="C2470" s="74">
        <f t="shared" si="191"/>
        <v>0.82462970276000003</v>
      </c>
      <c r="D2470" s="74">
        <f t="shared" si="192"/>
        <v>1.8041232599999998E-2</v>
      </c>
      <c r="E2470" s="74">
        <f t="shared" si="193"/>
        <v>0.69596314719999997</v>
      </c>
      <c r="F2470" s="74">
        <f t="shared" si="194"/>
        <v>4.8730859959999998E-2</v>
      </c>
      <c r="G2470" s="75">
        <v>6.1894462999999997E-2</v>
      </c>
      <c r="H2470" s="43">
        <v>1.3349772000000001E-3</v>
      </c>
      <c r="I2470" s="43">
        <v>0.28249237999999999</v>
      </c>
      <c r="J2470" s="43">
        <v>5.4953546000000002E-3</v>
      </c>
      <c r="K2470" s="43">
        <v>1.6296424000000001E-3</v>
      </c>
      <c r="L2470" s="43">
        <v>1.1150877000000001E-3</v>
      </c>
      <c r="M2470" s="43">
        <v>9.8011478999999995E-3</v>
      </c>
      <c r="N2470" s="43">
        <v>0.41213579</v>
      </c>
      <c r="O2470" s="43">
        <v>1.1751968E-4</v>
      </c>
      <c r="P2470" s="43">
        <v>9.7964794000000004E-3</v>
      </c>
      <c r="Q2470" s="43">
        <v>7.2789687999999996E-4</v>
      </c>
      <c r="R2470" s="43">
        <v>2.1820371000000002E-2</v>
      </c>
      <c r="S2470" s="43">
        <v>1.6268593000000001E-2</v>
      </c>
      <c r="U2470" s="77">
        <f t="shared" si="195"/>
        <v>0.53357295689655171</v>
      </c>
    </row>
    <row r="2471" spans="1:21">
      <c r="A2471" s="41" t="s">
        <v>33</v>
      </c>
      <c r="B2471" s="41" t="s">
        <v>3953</v>
      </c>
      <c r="C2471" s="74">
        <f t="shared" si="191"/>
        <v>3.3454009319700004</v>
      </c>
      <c r="D2471" s="74">
        <f t="shared" si="192"/>
        <v>3.2443180049999999E-2</v>
      </c>
      <c r="E2471" s="74">
        <f t="shared" si="193"/>
        <v>3.1179256427000004</v>
      </c>
      <c r="F2471" s="74">
        <f t="shared" si="194"/>
        <v>0.10000847722</v>
      </c>
      <c r="G2471" s="75">
        <v>9.5023631999999997E-2</v>
      </c>
      <c r="H2471" s="43">
        <v>2.4911927E-3</v>
      </c>
      <c r="I2471" s="43">
        <v>0.37728315000000001</v>
      </c>
      <c r="J2471" s="43">
        <v>1.2303924000000001E-2</v>
      </c>
      <c r="K2471" s="43">
        <v>3.7355562999999998E-3</v>
      </c>
      <c r="L2471" s="43">
        <v>8.1990874999999998E-4</v>
      </c>
      <c r="M2471" s="43">
        <v>1.5583791E-2</v>
      </c>
      <c r="N2471" s="43">
        <v>2.7381513000000002</v>
      </c>
      <c r="O2471" s="43">
        <v>2.7460332000000002E-4</v>
      </c>
      <c r="P2471" s="43">
        <v>2.3990748999999999E-2</v>
      </c>
      <c r="Q2471" s="43">
        <v>1.1838548999999999E-3</v>
      </c>
      <c r="R2471" s="43">
        <v>4.4640807999999997E-2</v>
      </c>
      <c r="S2471" s="43">
        <v>2.9918462E-2</v>
      </c>
      <c r="U2471" s="77">
        <f t="shared" si="195"/>
        <v>0.81916924137931024</v>
      </c>
    </row>
    <row r="2472" spans="1:21">
      <c r="A2472" s="41" t="s">
        <v>33</v>
      </c>
      <c r="B2472" s="41" t="s">
        <v>3954</v>
      </c>
      <c r="C2472" s="74">
        <f t="shared" si="191"/>
        <v>0.92623050577999999</v>
      </c>
      <c r="D2472" s="74">
        <f t="shared" si="192"/>
        <v>1.9778953540000001E-2</v>
      </c>
      <c r="E2472" s="74">
        <f t="shared" si="193"/>
        <v>0.77041861540000001</v>
      </c>
      <c r="F2472" s="74">
        <f t="shared" si="194"/>
        <v>7.4986662839999996E-2</v>
      </c>
      <c r="G2472" s="75">
        <v>6.1046273999999998E-2</v>
      </c>
      <c r="H2472" s="43">
        <v>1.7044753999999999E-3</v>
      </c>
      <c r="I2472" s="43">
        <v>0.21661053999999999</v>
      </c>
      <c r="J2472" s="43">
        <v>8.9295623000000008E-3</v>
      </c>
      <c r="K2472" s="43">
        <v>2.8342909E-3</v>
      </c>
      <c r="L2472" s="43">
        <v>9.6636803999999995E-4</v>
      </c>
      <c r="M2472" s="43">
        <v>7.0487322999999999E-3</v>
      </c>
      <c r="N2472" s="43">
        <v>0.55210360000000003</v>
      </c>
      <c r="O2472" s="43">
        <v>2.0416023E-4</v>
      </c>
      <c r="P2472" s="43">
        <v>1.8592439999999998E-2</v>
      </c>
      <c r="Q2472" s="43">
        <v>8.9531261000000005E-4</v>
      </c>
      <c r="R2472" s="43">
        <v>3.3410071E-2</v>
      </c>
      <c r="S2472" s="43">
        <v>2.1884679000000001E-2</v>
      </c>
      <c r="U2472" s="77">
        <f t="shared" si="195"/>
        <v>0.52626098275862065</v>
      </c>
    </row>
    <row r="2473" spans="1:21">
      <c r="A2473" s="41" t="s">
        <v>33</v>
      </c>
      <c r="B2473" s="41" t="s">
        <v>3955</v>
      </c>
      <c r="C2473" s="74">
        <f t="shared" si="191"/>
        <v>1.4961249890499997</v>
      </c>
      <c r="D2473" s="74">
        <f t="shared" si="192"/>
        <v>4.35802816E-2</v>
      </c>
      <c r="E2473" s="74">
        <f t="shared" si="193"/>
        <v>1.2860158830999999</v>
      </c>
      <c r="F2473" s="74">
        <f t="shared" si="194"/>
        <v>7.5649344350000008E-2</v>
      </c>
      <c r="G2473" s="75">
        <v>9.0879479999999999E-2</v>
      </c>
      <c r="H2473" s="43">
        <v>2.7814831E-3</v>
      </c>
      <c r="I2473" s="43">
        <v>0.48883051999999999</v>
      </c>
      <c r="J2473" s="43">
        <v>9.1217846000000002E-3</v>
      </c>
      <c r="K2473" s="43">
        <v>2.7428284999999998E-3</v>
      </c>
      <c r="L2473" s="43">
        <v>4.5878515000000002E-3</v>
      </c>
      <c r="M2473" s="43">
        <v>2.7127816999999999E-2</v>
      </c>
      <c r="N2473" s="43">
        <v>0.79440387999999995</v>
      </c>
      <c r="O2473" s="43">
        <v>1.8210335000000001E-4</v>
      </c>
      <c r="P2473" s="43">
        <v>1.6626786000000001E-2</v>
      </c>
      <c r="Q2473" s="43">
        <v>1.7724310000000001E-3</v>
      </c>
      <c r="R2473" s="43">
        <v>2.9758749000000001E-2</v>
      </c>
      <c r="S2473" s="43">
        <v>2.7309275000000001E-2</v>
      </c>
      <c r="U2473" s="77">
        <f t="shared" si="195"/>
        <v>0.78344379310344825</v>
      </c>
    </row>
    <row r="2474" spans="1:21">
      <c r="A2474" s="41" t="s">
        <v>33</v>
      </c>
      <c r="B2474" s="41" t="s">
        <v>3956</v>
      </c>
      <c r="C2474" s="74">
        <f t="shared" si="191"/>
        <v>2.1703220985099998</v>
      </c>
      <c r="D2474" s="74">
        <f t="shared" si="192"/>
        <v>2.9957504900000001E-2</v>
      </c>
      <c r="E2474" s="74">
        <f t="shared" si="193"/>
        <v>1.9874651985</v>
      </c>
      <c r="F2474" s="74">
        <f t="shared" si="194"/>
        <v>6.9834507109999999E-2</v>
      </c>
      <c r="G2474" s="75">
        <v>8.3064888000000003E-2</v>
      </c>
      <c r="H2474" s="43">
        <v>2.0563284999999998E-3</v>
      </c>
      <c r="I2474" s="43">
        <v>0.45401416999999999</v>
      </c>
      <c r="J2474" s="43">
        <v>9.5291999999999998E-3</v>
      </c>
      <c r="K2474" s="43">
        <v>2.7016931999999999E-3</v>
      </c>
      <c r="L2474" s="43">
        <v>1.6599657E-3</v>
      </c>
      <c r="M2474" s="43">
        <v>1.6066646E-2</v>
      </c>
      <c r="N2474" s="43">
        <v>1.5313947000000001</v>
      </c>
      <c r="O2474" s="43">
        <v>1.9945860999999999E-4</v>
      </c>
      <c r="P2474" s="43">
        <v>1.7499522999999999E-2</v>
      </c>
      <c r="Q2474" s="43">
        <v>1.0479915E-3</v>
      </c>
      <c r="R2474" s="43">
        <v>2.9247259000000001E-2</v>
      </c>
      <c r="S2474" s="43">
        <v>2.1840274999999999E-2</v>
      </c>
      <c r="U2474" s="77">
        <f t="shared" si="195"/>
        <v>0.71607662068965516</v>
      </c>
    </row>
    <row r="2475" spans="1:21">
      <c r="A2475" s="41" t="s">
        <v>33</v>
      </c>
      <c r="B2475" s="41" t="s">
        <v>3957</v>
      </c>
      <c r="C2475" s="74">
        <f t="shared" si="191"/>
        <v>0.65125849607000008</v>
      </c>
      <c r="D2475" s="74">
        <f t="shared" si="192"/>
        <v>2.247566904E-2</v>
      </c>
      <c r="E2475" s="74">
        <f t="shared" si="193"/>
        <v>0.45846227280000007</v>
      </c>
      <c r="F2475" s="74">
        <f t="shared" si="194"/>
        <v>8.7828790229999995E-2</v>
      </c>
      <c r="G2475" s="75">
        <v>8.2491763999999995E-2</v>
      </c>
      <c r="H2475" s="43">
        <v>2.2251528E-3</v>
      </c>
      <c r="I2475" s="43">
        <v>0.31284999000000002</v>
      </c>
      <c r="J2475" s="43">
        <v>1.0871202E-2</v>
      </c>
      <c r="K2475" s="43">
        <v>3.3242787999999998E-3</v>
      </c>
      <c r="L2475" s="43">
        <v>7.2753323999999995E-4</v>
      </c>
      <c r="M2475" s="43">
        <v>7.5526550000000001E-3</v>
      </c>
      <c r="N2475" s="43">
        <v>0.14338713</v>
      </c>
      <c r="O2475" s="43">
        <v>2.4250053000000001E-4</v>
      </c>
      <c r="P2475" s="43">
        <v>2.1309226000000001E-2</v>
      </c>
      <c r="Q2475" s="43">
        <v>1.0742517E-3</v>
      </c>
      <c r="R2475" s="43">
        <v>3.8476258999999999E-2</v>
      </c>
      <c r="S2475" s="43">
        <v>2.6726553E-2</v>
      </c>
      <c r="U2475" s="77">
        <f t="shared" si="195"/>
        <v>0.71113589655172404</v>
      </c>
    </row>
    <row r="2476" spans="1:21">
      <c r="A2476" s="41" t="s">
        <v>33</v>
      </c>
      <c r="B2476" s="41" t="s">
        <v>3958</v>
      </c>
      <c r="C2476" s="74">
        <f t="shared" si="191"/>
        <v>0.50499743122999996</v>
      </c>
      <c r="D2476" s="74">
        <f t="shared" si="192"/>
        <v>1.3801703750000002E-2</v>
      </c>
      <c r="E2476" s="74">
        <f t="shared" si="193"/>
        <v>0.38166747449999999</v>
      </c>
      <c r="F2476" s="74">
        <f t="shared" si="194"/>
        <v>5.8744534979999999E-2</v>
      </c>
      <c r="G2476" s="75">
        <v>5.0783717999999999E-2</v>
      </c>
      <c r="H2476" s="43">
        <v>1.4219145E-3</v>
      </c>
      <c r="I2476" s="43">
        <v>0.18677084999999999</v>
      </c>
      <c r="J2476" s="43">
        <v>7.1171877999999999E-3</v>
      </c>
      <c r="K2476" s="43">
        <v>2.2278879999999999E-3</v>
      </c>
      <c r="L2476" s="43">
        <v>4.4285825E-4</v>
      </c>
      <c r="M2476" s="43">
        <v>4.0137697000000002E-3</v>
      </c>
      <c r="N2476" s="43">
        <v>0.19347470999999999</v>
      </c>
      <c r="O2476" s="43">
        <v>1.6198001999999999E-4</v>
      </c>
      <c r="P2476" s="43">
        <v>1.4487309E-2</v>
      </c>
      <c r="Q2476" s="43">
        <v>7.2842396000000003E-4</v>
      </c>
      <c r="R2476" s="43">
        <v>2.6178673E-2</v>
      </c>
      <c r="S2476" s="43">
        <v>1.7188149E-2</v>
      </c>
      <c r="U2476" s="77">
        <f t="shared" si="195"/>
        <v>0.43779067241379305</v>
      </c>
    </row>
    <row r="2477" spans="1:21">
      <c r="A2477" s="41" t="s">
        <v>33</v>
      </c>
      <c r="B2477" s="41" t="s">
        <v>3959</v>
      </c>
      <c r="C2477" s="74">
        <f t="shared" si="191"/>
        <v>1.4867501671399999</v>
      </c>
      <c r="D2477" s="74">
        <f t="shared" si="192"/>
        <v>6.8823313499999997E-2</v>
      </c>
      <c r="E2477" s="74">
        <f t="shared" si="193"/>
        <v>1.2537903574</v>
      </c>
      <c r="F2477" s="74">
        <f t="shared" si="194"/>
        <v>6.2232996239999998E-2</v>
      </c>
      <c r="G2477" s="75">
        <v>0.10190349999999999</v>
      </c>
      <c r="H2477" s="43">
        <v>1.8461074E-3</v>
      </c>
      <c r="I2477" s="43">
        <v>0.73622354000000001</v>
      </c>
      <c r="J2477" s="43">
        <v>9.2612488E-3</v>
      </c>
      <c r="K2477" s="43">
        <v>2.0976266999999998E-3</v>
      </c>
      <c r="L2477" s="43">
        <v>1.3492516E-2</v>
      </c>
      <c r="M2477" s="43">
        <v>4.3971921999999997E-2</v>
      </c>
      <c r="N2477" s="43">
        <v>0.51572070999999997</v>
      </c>
      <c r="O2477" s="43">
        <v>1.4367774000000001E-4</v>
      </c>
      <c r="P2477" s="43">
        <v>1.8227021999999999E-2</v>
      </c>
      <c r="Q2477" s="43">
        <v>1.0460265E-3</v>
      </c>
      <c r="R2477" s="43">
        <v>2.3424956E-2</v>
      </c>
      <c r="S2477" s="43">
        <v>1.9391314E-2</v>
      </c>
      <c r="U2477" s="77">
        <f t="shared" si="195"/>
        <v>0.87847844827586197</v>
      </c>
    </row>
    <row r="2478" spans="1:21">
      <c r="A2478" s="41" t="s">
        <v>33</v>
      </c>
      <c r="B2478" s="41" t="s">
        <v>3960</v>
      </c>
      <c r="C2478" s="74">
        <f t="shared" si="191"/>
        <v>0.50060369055999998</v>
      </c>
      <c r="D2478" s="74">
        <f t="shared" si="192"/>
        <v>2.1865670300000001E-2</v>
      </c>
      <c r="E2478" s="74">
        <f t="shared" si="193"/>
        <v>0.36785269180000002</v>
      </c>
      <c r="F2478" s="74">
        <f t="shared" si="194"/>
        <v>4.7617769460000001E-2</v>
      </c>
      <c r="G2478" s="75">
        <v>6.3267559000000001E-2</v>
      </c>
      <c r="H2478" s="43">
        <v>1.3532457999999999E-3</v>
      </c>
      <c r="I2478" s="43">
        <v>0.29443965999999999</v>
      </c>
      <c r="J2478" s="43">
        <v>6.2022320000000002E-3</v>
      </c>
      <c r="K2478" s="43">
        <v>1.8126621000000001E-3</v>
      </c>
      <c r="L2478" s="43">
        <v>1.8445181999999999E-3</v>
      </c>
      <c r="M2478" s="43">
        <v>1.2006258000000001E-2</v>
      </c>
      <c r="N2478" s="43">
        <v>7.2059786000000001E-2</v>
      </c>
      <c r="O2478" s="43">
        <v>1.2812880999999999E-4</v>
      </c>
      <c r="P2478" s="43">
        <v>1.1687341E-2</v>
      </c>
      <c r="Q2478" s="43">
        <v>6.7214564999999997E-4</v>
      </c>
      <c r="R2478" s="43">
        <v>1.8575871000000001E-2</v>
      </c>
      <c r="S2478" s="43">
        <v>1.6554282999999999E-2</v>
      </c>
      <c r="U2478" s="77">
        <f t="shared" si="195"/>
        <v>0.54540999137931034</v>
      </c>
    </row>
    <row r="2479" spans="1:21">
      <c r="A2479" s="41" t="s">
        <v>33</v>
      </c>
      <c r="B2479" s="41" t="s">
        <v>3961</v>
      </c>
      <c r="C2479" s="74">
        <f t="shared" si="191"/>
        <v>0.78817722419000003</v>
      </c>
      <c r="D2479" s="74">
        <f t="shared" si="192"/>
        <v>2.2810865899999998E-2</v>
      </c>
      <c r="E2479" s="74">
        <f t="shared" si="193"/>
        <v>0.62756475639999998</v>
      </c>
      <c r="F2479" s="74">
        <f t="shared" si="194"/>
        <v>7.4165690889999997E-2</v>
      </c>
      <c r="G2479" s="75">
        <v>6.3635911000000003E-2</v>
      </c>
      <c r="H2479" s="43">
        <v>1.8245764E-3</v>
      </c>
      <c r="I2479" s="43">
        <v>0.25601657999999999</v>
      </c>
      <c r="J2479" s="43">
        <v>9.1162598999999997E-3</v>
      </c>
      <c r="K2479" s="43">
        <v>2.8462588999999998E-3</v>
      </c>
      <c r="L2479" s="43">
        <v>1.3913237999999999E-3</v>
      </c>
      <c r="M2479" s="43">
        <v>9.4570233000000007E-3</v>
      </c>
      <c r="N2479" s="43">
        <v>0.36972359999999999</v>
      </c>
      <c r="O2479" s="43">
        <v>2.0496887999999999E-4</v>
      </c>
      <c r="P2479" s="43">
        <v>1.8699974000000001E-2</v>
      </c>
      <c r="Q2479" s="43">
        <v>9.3429001000000002E-4</v>
      </c>
      <c r="R2479" s="43">
        <v>3.2505828E-2</v>
      </c>
      <c r="S2479" s="43">
        <v>2.1820630000000001E-2</v>
      </c>
      <c r="U2479" s="77">
        <f t="shared" si="195"/>
        <v>0.54858543965517237</v>
      </c>
    </row>
    <row r="2480" spans="1:21">
      <c r="A2480" s="41" t="s">
        <v>33</v>
      </c>
      <c r="B2480" s="41" t="s">
        <v>3962</v>
      </c>
      <c r="C2480" s="74">
        <f t="shared" si="191"/>
        <v>2.9477399430100002</v>
      </c>
      <c r="D2480" s="74">
        <f t="shared" si="192"/>
        <v>0.10393010350000001</v>
      </c>
      <c r="E2480" s="74">
        <f t="shared" si="193"/>
        <v>2.3520670686000003</v>
      </c>
      <c r="F2480" s="74">
        <f t="shared" si="194"/>
        <v>0.25409976090999997</v>
      </c>
      <c r="G2480" s="75">
        <v>0.23764300999999999</v>
      </c>
      <c r="H2480" s="43">
        <v>6.7194686000000003E-3</v>
      </c>
      <c r="I2480" s="43">
        <v>1.0551465</v>
      </c>
      <c r="J2480" s="43">
        <v>3.1700942000000003E-2</v>
      </c>
      <c r="K2480" s="43">
        <v>9.5747412000000004E-3</v>
      </c>
      <c r="L2480" s="43">
        <v>8.1440543000000001E-3</v>
      </c>
      <c r="M2480" s="43">
        <v>5.4510365999999998E-2</v>
      </c>
      <c r="N2480" s="43">
        <v>1.2902011</v>
      </c>
      <c r="O2480" s="43">
        <v>6.8692120999999998E-4</v>
      </c>
      <c r="P2480" s="43">
        <v>6.3233941000000002E-2</v>
      </c>
      <c r="Q2480" s="43">
        <v>3.5000137E-3</v>
      </c>
      <c r="R2480" s="43">
        <v>0.10957937</v>
      </c>
      <c r="S2480" s="43">
        <v>7.7099514999999993E-2</v>
      </c>
      <c r="U2480" s="77">
        <f t="shared" si="195"/>
        <v>2.0486466379310344</v>
      </c>
    </row>
    <row r="2481" spans="1:21">
      <c r="A2481" s="41" t="s">
        <v>33</v>
      </c>
      <c r="B2481" s="41" t="s">
        <v>3963</v>
      </c>
      <c r="C2481" s="74">
        <f t="shared" si="191"/>
        <v>0.66594306615999999</v>
      </c>
      <c r="D2481" s="74">
        <f t="shared" si="192"/>
        <v>2.0527042799999999E-2</v>
      </c>
      <c r="E2481" s="74">
        <f t="shared" si="193"/>
        <v>0.4983503306</v>
      </c>
      <c r="F2481" s="74">
        <f t="shared" si="194"/>
        <v>8.5707695760000008E-2</v>
      </c>
      <c r="G2481" s="75">
        <v>6.1357996999999997E-2</v>
      </c>
      <c r="H2481" s="43">
        <v>1.7651906E-3</v>
      </c>
      <c r="I2481" s="43">
        <v>0.21221285000000001</v>
      </c>
      <c r="J2481" s="43">
        <v>1.0170537E-2</v>
      </c>
      <c r="K2481" s="43">
        <v>3.2614873000000001E-3</v>
      </c>
      <c r="L2481" s="43">
        <v>9.8964610000000009E-4</v>
      </c>
      <c r="M2481" s="43">
        <v>6.1053723999999997E-3</v>
      </c>
      <c r="N2481" s="43">
        <v>0.28437229000000003</v>
      </c>
      <c r="O2481" s="43">
        <v>2.3759972000000001E-4</v>
      </c>
      <c r="P2481" s="43">
        <v>2.1774471E-2</v>
      </c>
      <c r="Q2481" s="43">
        <v>8.7382303999999997E-4</v>
      </c>
      <c r="R2481" s="43">
        <v>3.9364726000000003E-2</v>
      </c>
      <c r="S2481" s="43">
        <v>2.3457076E-2</v>
      </c>
      <c r="U2481" s="77">
        <f t="shared" si="195"/>
        <v>0.5289482499999999</v>
      </c>
    </row>
    <row r="2482" spans="1:21">
      <c r="A2482" s="41" t="s">
        <v>33</v>
      </c>
      <c r="B2482" s="41" t="s">
        <v>3964</v>
      </c>
      <c r="C2482" s="74">
        <f t="shared" si="191"/>
        <v>0.93858778665999998</v>
      </c>
      <c r="D2482" s="74">
        <f t="shared" si="192"/>
        <v>1.8370913910000002E-2</v>
      </c>
      <c r="E2482" s="74">
        <f t="shared" si="193"/>
        <v>0.75245177529999996</v>
      </c>
      <c r="F2482" s="74">
        <f t="shared" si="194"/>
        <v>0.10990022244999999</v>
      </c>
      <c r="G2482" s="75">
        <v>5.7864875000000003E-2</v>
      </c>
      <c r="H2482" s="43">
        <v>1.8221253000000001E-3</v>
      </c>
      <c r="I2482" s="43">
        <v>0.17980375000000001</v>
      </c>
      <c r="J2482" s="43">
        <v>8.3893625000000006E-3</v>
      </c>
      <c r="K2482" s="43">
        <v>2.9882687999999999E-3</v>
      </c>
      <c r="L2482" s="43">
        <v>7.6045911E-4</v>
      </c>
      <c r="M2482" s="43">
        <v>6.2328234999999999E-3</v>
      </c>
      <c r="N2482" s="43">
        <v>0.5708259</v>
      </c>
      <c r="O2482" s="43">
        <v>2.1270400999999999E-4</v>
      </c>
      <c r="P2482" s="43">
        <v>1.7542262999999999E-2</v>
      </c>
      <c r="Q2482" s="43">
        <v>8.9631043999999997E-4</v>
      </c>
      <c r="R2482" s="43">
        <v>5.2823941999999999E-2</v>
      </c>
      <c r="S2482" s="43">
        <v>3.8425002999999999E-2</v>
      </c>
      <c r="U2482" s="77">
        <f t="shared" si="195"/>
        <v>0.49883512931034485</v>
      </c>
    </row>
    <row r="2483" spans="1:21">
      <c r="A2483" s="41" t="s">
        <v>33</v>
      </c>
      <c r="B2483" s="41" t="s">
        <v>3965</v>
      </c>
      <c r="C2483" s="74">
        <f t="shared" si="191"/>
        <v>0.300995694599</v>
      </c>
      <c r="D2483" s="74">
        <f t="shared" si="192"/>
        <v>8.6438111200000008E-3</v>
      </c>
      <c r="E2483" s="74">
        <f t="shared" si="193"/>
        <v>0.22347263720999999</v>
      </c>
      <c r="F2483" s="74">
        <f t="shared" si="194"/>
        <v>3.3446545268999997E-2</v>
      </c>
      <c r="G2483" s="75">
        <v>3.5432700999999997E-2</v>
      </c>
      <c r="H2483" s="43">
        <v>7.3987721000000003E-4</v>
      </c>
      <c r="I2483" s="43">
        <v>0.1513758</v>
      </c>
      <c r="J2483" s="43">
        <v>3.6314423E-3</v>
      </c>
      <c r="K2483" s="43">
        <v>1.1279425E-3</v>
      </c>
      <c r="L2483" s="43">
        <v>5.2440582000000001E-4</v>
      </c>
      <c r="M2483" s="43">
        <v>3.3600205000000002E-3</v>
      </c>
      <c r="N2483" s="43">
        <v>7.1356959999999997E-2</v>
      </c>
      <c r="O2483" s="43">
        <v>8.0774948999999999E-5</v>
      </c>
      <c r="P2483" s="43">
        <v>6.9893949000000002E-3</v>
      </c>
      <c r="Q2483" s="43">
        <v>3.8382341999999999E-4</v>
      </c>
      <c r="R2483" s="43">
        <v>1.5123357E-2</v>
      </c>
      <c r="S2483" s="43">
        <v>1.0869195E-2</v>
      </c>
      <c r="U2483" s="77">
        <f t="shared" si="195"/>
        <v>0.30545431896551722</v>
      </c>
    </row>
    <row r="2484" spans="1:21">
      <c r="A2484" s="41" t="s">
        <v>33</v>
      </c>
      <c r="B2484" s="41" t="s">
        <v>3966</v>
      </c>
      <c r="C2484" s="74">
        <f t="shared" si="191"/>
        <v>0.63173621779</v>
      </c>
      <c r="D2484" s="74">
        <f t="shared" si="192"/>
        <v>1.4522178109999999E-2</v>
      </c>
      <c r="E2484" s="74">
        <f t="shared" si="193"/>
        <v>0.50743507310000002</v>
      </c>
      <c r="F2484" s="74">
        <f t="shared" si="194"/>
        <v>5.647975358E-2</v>
      </c>
      <c r="G2484" s="75">
        <v>5.3299212999999998E-2</v>
      </c>
      <c r="H2484" s="43">
        <v>1.2519631000000001E-3</v>
      </c>
      <c r="I2484" s="43">
        <v>0.23382274</v>
      </c>
      <c r="J2484" s="43">
        <v>6.0791624000000001E-3</v>
      </c>
      <c r="K2484" s="43">
        <v>1.8969754000000001E-3</v>
      </c>
      <c r="L2484" s="43">
        <v>6.4384290999999999E-4</v>
      </c>
      <c r="M2484" s="43">
        <v>5.9021973999999998E-3</v>
      </c>
      <c r="N2484" s="43">
        <v>0.27236037000000002</v>
      </c>
      <c r="O2484" s="43">
        <v>1.3710628E-4</v>
      </c>
      <c r="P2484" s="43">
        <v>1.1579330000000001E-2</v>
      </c>
      <c r="Q2484" s="43">
        <v>6.308113E-4</v>
      </c>
      <c r="R2484" s="43">
        <v>2.6332383000000001E-2</v>
      </c>
      <c r="S2484" s="43">
        <v>1.7800123000000001E-2</v>
      </c>
      <c r="U2484" s="77">
        <f t="shared" si="195"/>
        <v>0.45947597413793101</v>
      </c>
    </row>
    <row r="2485" spans="1:21">
      <c r="A2485" s="41" t="s">
        <v>33</v>
      </c>
      <c r="B2485" s="41" t="s">
        <v>3967</v>
      </c>
      <c r="C2485" s="74">
        <f t="shared" si="191"/>
        <v>2.0029261251900001</v>
      </c>
      <c r="D2485" s="74">
        <f t="shared" si="192"/>
        <v>2.2203663419999999E-2</v>
      </c>
      <c r="E2485" s="74">
        <f t="shared" si="193"/>
        <v>1.8293706786999999</v>
      </c>
      <c r="F2485" s="74">
        <f t="shared" si="194"/>
        <v>8.6859051069999998E-2</v>
      </c>
      <c r="G2485" s="75">
        <v>6.4492731999999997E-2</v>
      </c>
      <c r="H2485" s="43">
        <v>2.1115087E-3</v>
      </c>
      <c r="I2485" s="43">
        <v>0.21614427</v>
      </c>
      <c r="J2485" s="43">
        <v>1.0064409E-2</v>
      </c>
      <c r="K2485" s="43">
        <v>3.2155106999999998E-3</v>
      </c>
      <c r="L2485" s="43">
        <v>5.5109622000000004E-4</v>
      </c>
      <c r="M2485" s="43">
        <v>8.3726475000000002E-3</v>
      </c>
      <c r="N2485" s="43">
        <v>1.6111149</v>
      </c>
      <c r="O2485" s="43">
        <v>2.3181127000000001E-4</v>
      </c>
      <c r="P2485" s="43">
        <v>2.0916888000000002E-2</v>
      </c>
      <c r="Q2485" s="43">
        <v>1.2073958000000001E-3</v>
      </c>
      <c r="R2485" s="43">
        <v>3.7568997999999999E-2</v>
      </c>
      <c r="S2485" s="43">
        <v>2.6933958000000001E-2</v>
      </c>
      <c r="U2485" s="77">
        <f t="shared" si="195"/>
        <v>0.55597182758620689</v>
      </c>
    </row>
    <row r="2486" spans="1:21">
      <c r="A2486" s="41" t="s">
        <v>33</v>
      </c>
      <c r="B2486" s="41" t="s">
        <v>3968</v>
      </c>
      <c r="C2486" s="74">
        <f t="shared" si="191"/>
        <v>4.7014460308099997</v>
      </c>
      <c r="D2486" s="74">
        <f t="shared" si="192"/>
        <v>3.8266516700000003E-2</v>
      </c>
      <c r="E2486" s="74">
        <f t="shared" si="193"/>
        <v>4.3752618268000001</v>
      </c>
      <c r="F2486" s="74">
        <f t="shared" si="194"/>
        <v>0.20198624631000001</v>
      </c>
      <c r="G2486" s="75">
        <v>8.5931440999999997E-2</v>
      </c>
      <c r="H2486" s="43">
        <v>5.4349767999999996E-3</v>
      </c>
      <c r="I2486" s="43">
        <v>0.38363714999999998</v>
      </c>
      <c r="J2486" s="43">
        <v>9.9331184999999992E-3</v>
      </c>
      <c r="K2486" s="43">
        <v>3.1421103000000001E-3</v>
      </c>
      <c r="L2486" s="43">
        <v>1.4864079E-3</v>
      </c>
      <c r="M2486" s="43">
        <v>2.3704880000000001E-2</v>
      </c>
      <c r="N2486" s="43">
        <v>3.9861897000000002</v>
      </c>
      <c r="O2486" s="43">
        <v>3.2381340999999999E-4</v>
      </c>
      <c r="P2486" s="43">
        <v>1.7460699E-2</v>
      </c>
      <c r="Q2486" s="43">
        <v>2.3009759000000001E-3</v>
      </c>
      <c r="R2486" s="43">
        <v>5.1134718000000003E-2</v>
      </c>
      <c r="S2486" s="43">
        <v>0.13076604</v>
      </c>
      <c r="U2486" s="77">
        <f t="shared" si="195"/>
        <v>0.74078828448275857</v>
      </c>
    </row>
    <row r="2487" spans="1:21">
      <c r="A2487" s="41" t="s">
        <v>33</v>
      </c>
      <c r="B2487" s="41" t="s">
        <v>3969</v>
      </c>
      <c r="C2487" s="74">
        <f t="shared" si="191"/>
        <v>1.078616216935</v>
      </c>
      <c r="D2487" s="74">
        <f t="shared" si="192"/>
        <v>1.001036659E-2</v>
      </c>
      <c r="E2487" s="74">
        <f t="shared" si="193"/>
        <v>0.86859081290000006</v>
      </c>
      <c r="F2487" s="74">
        <f t="shared" si="194"/>
        <v>4.3979077445E-2</v>
      </c>
      <c r="G2487" s="75">
        <v>0.15603596</v>
      </c>
      <c r="H2487" s="43">
        <v>1.1522129E-3</v>
      </c>
      <c r="I2487" s="43">
        <v>0.14257306</v>
      </c>
      <c r="J2487" s="43">
        <v>3.2186368999999999E-3</v>
      </c>
      <c r="K2487" s="43">
        <v>1.1860652999999999E-3</v>
      </c>
      <c r="L2487" s="43">
        <v>1.6032659E-4</v>
      </c>
      <c r="M2487" s="43">
        <v>5.4453378E-3</v>
      </c>
      <c r="N2487" s="43">
        <v>0.72486554000000003</v>
      </c>
      <c r="O2487" s="43">
        <v>7.8746684999999995E-5</v>
      </c>
      <c r="P2487" s="43">
        <v>5.5420712999999996E-3</v>
      </c>
      <c r="Q2487" s="43">
        <v>7.3588145999999998E-4</v>
      </c>
      <c r="R2487" s="43">
        <v>1.9730843000000001E-2</v>
      </c>
      <c r="S2487" s="43">
        <v>1.7891535E-2</v>
      </c>
      <c r="U2487" s="77">
        <f t="shared" si="195"/>
        <v>1.3451375862068964</v>
      </c>
    </row>
    <row r="2488" spans="1:21">
      <c r="A2488" s="41" t="s">
        <v>33</v>
      </c>
      <c r="B2488" s="41" t="s">
        <v>3970</v>
      </c>
      <c r="C2488" s="74">
        <f t="shared" si="191"/>
        <v>2.1683286333999998</v>
      </c>
      <c r="D2488" s="74">
        <f t="shared" si="192"/>
        <v>1.6073213289999999E-2</v>
      </c>
      <c r="E2488" s="74">
        <f t="shared" si="193"/>
        <v>2.0121602907000002</v>
      </c>
      <c r="F2488" s="74">
        <f t="shared" si="194"/>
        <v>9.8357421410000007E-2</v>
      </c>
      <c r="G2488" s="75">
        <v>4.1737707999999998E-2</v>
      </c>
      <c r="H2488" s="43">
        <v>1.7044007E-3</v>
      </c>
      <c r="I2488" s="43">
        <v>0.18253579</v>
      </c>
      <c r="J2488" s="43">
        <v>5.0278787999999998E-3</v>
      </c>
      <c r="K2488" s="43">
        <v>1.7419829999999999E-3</v>
      </c>
      <c r="L2488" s="43">
        <v>2.0312239000000001E-4</v>
      </c>
      <c r="M2488" s="43">
        <v>9.1002290999999992E-3</v>
      </c>
      <c r="N2488" s="43">
        <v>1.8279201</v>
      </c>
      <c r="O2488" s="43">
        <v>1.2958855E-4</v>
      </c>
      <c r="P2488" s="43">
        <v>9.1636475999999998E-3</v>
      </c>
      <c r="Q2488" s="43">
        <v>7.3938225999999995E-4</v>
      </c>
      <c r="R2488" s="43">
        <v>2.9806098E-2</v>
      </c>
      <c r="S2488" s="43">
        <v>5.8518704999999997E-2</v>
      </c>
      <c r="U2488" s="77">
        <f t="shared" si="195"/>
        <v>0.35980782758620689</v>
      </c>
    </row>
    <row r="2489" spans="1:21">
      <c r="A2489" s="41" t="s">
        <v>33</v>
      </c>
      <c r="B2489" s="41" t="s">
        <v>3971</v>
      </c>
      <c r="C2489" s="74">
        <f t="shared" si="191"/>
        <v>0.86981053398000008</v>
      </c>
      <c r="D2489" s="74">
        <f t="shared" si="192"/>
        <v>2.0118801489999998E-2</v>
      </c>
      <c r="E2489" s="74">
        <f t="shared" si="193"/>
        <v>0.67621378399999998</v>
      </c>
      <c r="F2489" s="74">
        <f t="shared" si="194"/>
        <v>0.11418058349000001</v>
      </c>
      <c r="G2489" s="75">
        <v>5.9297364999999998E-2</v>
      </c>
      <c r="H2489" s="43">
        <v>1.893374E-3</v>
      </c>
      <c r="I2489" s="43">
        <v>0.22155949</v>
      </c>
      <c r="J2489" s="43">
        <v>1.1081743999999999E-2</v>
      </c>
      <c r="K2489" s="43">
        <v>3.1370918000000001E-3</v>
      </c>
      <c r="L2489" s="43">
        <v>1.6352089E-4</v>
      </c>
      <c r="M2489" s="43">
        <v>5.7364447999999997E-3</v>
      </c>
      <c r="N2489" s="43">
        <v>0.45276092000000001</v>
      </c>
      <c r="O2489" s="43">
        <v>2.3778591000000001E-4</v>
      </c>
      <c r="P2489" s="43">
        <v>2.3497014E-2</v>
      </c>
      <c r="Q2489" s="43">
        <v>8.2286858E-4</v>
      </c>
      <c r="R2489" s="43">
        <v>1.0033543000000001E-2</v>
      </c>
      <c r="S2489" s="43">
        <v>7.9589372000000005E-2</v>
      </c>
      <c r="U2489" s="77">
        <f t="shared" si="195"/>
        <v>0.51118418103448271</v>
      </c>
    </row>
    <row r="2490" spans="1:21">
      <c r="A2490" s="41" t="s">
        <v>33</v>
      </c>
      <c r="B2490" s="41" t="s">
        <v>3972</v>
      </c>
      <c r="C2490" s="74">
        <f t="shared" si="191"/>
        <v>1.47705900703</v>
      </c>
      <c r="D2490" s="74">
        <f t="shared" si="192"/>
        <v>4.1112369490000002E-2</v>
      </c>
      <c r="E2490" s="74">
        <f t="shared" si="193"/>
        <v>1.0630833583000001</v>
      </c>
      <c r="F2490" s="74">
        <f t="shared" si="194"/>
        <v>0.23386593924000001</v>
      </c>
      <c r="G2490" s="75">
        <v>0.13899734</v>
      </c>
      <c r="H2490" s="43">
        <v>4.0133482999999996E-3</v>
      </c>
      <c r="I2490" s="43">
        <v>0.55103144999999998</v>
      </c>
      <c r="J2490" s="43">
        <v>2.0772168000000001E-2</v>
      </c>
      <c r="K2490" s="43">
        <v>6.9220091000000003E-3</v>
      </c>
      <c r="L2490" s="43">
        <v>5.6604139000000005E-4</v>
      </c>
      <c r="M2490" s="43">
        <v>1.2852150999999999E-2</v>
      </c>
      <c r="N2490" s="43">
        <v>0.50803856000000003</v>
      </c>
      <c r="O2490" s="43">
        <v>5.0384973999999998E-4</v>
      </c>
      <c r="P2490" s="43">
        <v>4.1062014000000001E-2</v>
      </c>
      <c r="Q2490" s="43">
        <v>1.8666835E-3</v>
      </c>
      <c r="R2490" s="43">
        <v>6.6962822000000005E-2</v>
      </c>
      <c r="S2490" s="43">
        <v>0.12347057</v>
      </c>
      <c r="U2490" s="77">
        <f t="shared" si="195"/>
        <v>1.1982529310344827</v>
      </c>
    </row>
    <row r="2491" spans="1:21">
      <c r="A2491" s="41" t="s">
        <v>33</v>
      </c>
      <c r="B2491" s="41" t="s">
        <v>3973</v>
      </c>
      <c r="C2491" s="74">
        <f t="shared" si="191"/>
        <v>1.4118700759499998</v>
      </c>
      <c r="D2491" s="74">
        <f t="shared" si="192"/>
        <v>1.7284768199999998E-2</v>
      </c>
      <c r="E2491" s="74">
        <f t="shared" si="193"/>
        <v>1.1852455655</v>
      </c>
      <c r="F2491" s="74">
        <f t="shared" si="194"/>
        <v>0.16214322025</v>
      </c>
      <c r="G2491" s="75">
        <v>4.7196521999999998E-2</v>
      </c>
      <c r="H2491" s="43">
        <v>4.4328055000000003E-3</v>
      </c>
      <c r="I2491" s="43">
        <v>0.16777416000000001</v>
      </c>
      <c r="J2491" s="43">
        <v>6.5156624999999999E-3</v>
      </c>
      <c r="K2491" s="43">
        <v>1.9907409999999999E-3</v>
      </c>
      <c r="L2491" s="43">
        <v>1.0394419E-3</v>
      </c>
      <c r="M2491" s="43">
        <v>7.7389227999999999E-3</v>
      </c>
      <c r="N2491" s="43">
        <v>1.0130386</v>
      </c>
      <c r="O2491" s="43">
        <v>1.4337795000000001E-4</v>
      </c>
      <c r="P2491" s="43">
        <v>1.2739854E-2</v>
      </c>
      <c r="Q2491" s="43">
        <v>1.0994882999999999E-3</v>
      </c>
      <c r="R2491" s="43">
        <v>2.575504E-2</v>
      </c>
      <c r="S2491" s="43">
        <v>0.12240545999999999</v>
      </c>
      <c r="U2491" s="77">
        <f t="shared" si="195"/>
        <v>0.40686656896551721</v>
      </c>
    </row>
    <row r="2492" spans="1:21">
      <c r="A2492" s="41" t="s">
        <v>33</v>
      </c>
      <c r="B2492" s="41" t="s">
        <v>3974</v>
      </c>
      <c r="C2492" s="74">
        <f t="shared" si="191"/>
        <v>0.24490620699000001</v>
      </c>
      <c r="D2492" s="74">
        <f t="shared" si="192"/>
        <v>6.2475546699999988E-3</v>
      </c>
      <c r="E2492" s="74">
        <f t="shared" si="193"/>
        <v>0.10965592044</v>
      </c>
      <c r="F2492" s="74">
        <f t="shared" si="194"/>
        <v>8.9998595880000004E-2</v>
      </c>
      <c r="G2492" s="75">
        <v>3.9004136000000002E-2</v>
      </c>
      <c r="H2492" s="43">
        <v>7.2858943999999995E-4</v>
      </c>
      <c r="I2492" s="43">
        <v>0.10791764</v>
      </c>
      <c r="J2492" s="43">
        <v>2.7667212999999999E-3</v>
      </c>
      <c r="K2492" s="43">
        <v>1.9448097000000001E-3</v>
      </c>
      <c r="L2492" s="43">
        <v>3.5009766999999998E-4</v>
      </c>
      <c r="M2492" s="43">
        <v>1.1859259999999999E-3</v>
      </c>
      <c r="N2492" s="43">
        <v>1.0096910000000001E-3</v>
      </c>
      <c r="O2492" s="43">
        <v>1.2775081999999999E-4</v>
      </c>
      <c r="P2492" s="43">
        <v>4.8715874999999999E-3</v>
      </c>
      <c r="Q2492" s="43">
        <v>5.1439056000000003E-4</v>
      </c>
      <c r="R2492" s="43">
        <v>4.4422736999999997E-2</v>
      </c>
      <c r="S2492" s="43">
        <v>4.0062130000000001E-2</v>
      </c>
      <c r="U2492" s="77">
        <f t="shared" si="195"/>
        <v>0.33624255172413792</v>
      </c>
    </row>
    <row r="2493" spans="1:21">
      <c r="A2493" s="41" t="s">
        <v>33</v>
      </c>
      <c r="B2493" s="41" t="s">
        <v>3975</v>
      </c>
      <c r="C2493" s="74">
        <f t="shared" si="191"/>
        <v>1.20562999251</v>
      </c>
      <c r="D2493" s="74">
        <f t="shared" si="192"/>
        <v>2.2854795300000001E-2</v>
      </c>
      <c r="E2493" s="74">
        <f t="shared" si="193"/>
        <v>0.95604528020000001</v>
      </c>
      <c r="F2493" s="74">
        <f t="shared" si="194"/>
        <v>0.13159441700999999</v>
      </c>
      <c r="G2493" s="75">
        <v>9.5135499999999998E-2</v>
      </c>
      <c r="H2493" s="43">
        <v>1.9591902E-3</v>
      </c>
      <c r="I2493" s="43">
        <v>0.19782644999999999</v>
      </c>
      <c r="J2493" s="43">
        <v>1.0501236000000001E-2</v>
      </c>
      <c r="K2493" s="43">
        <v>3.8611392E-3</v>
      </c>
      <c r="L2493" s="43">
        <v>9.4180730000000001E-4</v>
      </c>
      <c r="M2493" s="43">
        <v>7.5506128000000002E-3</v>
      </c>
      <c r="N2493" s="43">
        <v>0.75625964000000001</v>
      </c>
      <c r="O2493" s="43">
        <v>2.7419431000000002E-4</v>
      </c>
      <c r="P2493" s="43">
        <v>2.2360461000000002E-2</v>
      </c>
      <c r="Q2493" s="43">
        <v>1.0458497E-3</v>
      </c>
      <c r="R2493" s="43">
        <v>7.0062878999999995E-2</v>
      </c>
      <c r="S2493" s="43">
        <v>3.7851032999999999E-2</v>
      </c>
      <c r="U2493" s="77">
        <f t="shared" si="195"/>
        <v>0.82013362068965512</v>
      </c>
    </row>
    <row r="2494" spans="1:21">
      <c r="A2494" s="41" t="s">
        <v>33</v>
      </c>
      <c r="B2494" s="41" t="s">
        <v>3976</v>
      </c>
      <c r="C2494" s="74">
        <f t="shared" si="191"/>
        <v>1.752980346</v>
      </c>
      <c r="D2494" s="74">
        <f t="shared" si="192"/>
        <v>1.9277822600000001E-2</v>
      </c>
      <c r="E2494" s="74">
        <f t="shared" si="193"/>
        <v>1.5835044958</v>
      </c>
      <c r="F2494" s="74">
        <f t="shared" si="194"/>
        <v>7.1718373599999996E-2</v>
      </c>
      <c r="G2494" s="75">
        <v>7.8479653999999996E-2</v>
      </c>
      <c r="H2494" s="43">
        <v>1.7627258E-3</v>
      </c>
      <c r="I2494" s="43">
        <v>0.20516597</v>
      </c>
      <c r="J2494" s="43">
        <v>8.6176994999999992E-3</v>
      </c>
      <c r="K2494" s="43">
        <v>2.7430515E-3</v>
      </c>
      <c r="L2494" s="43">
        <v>4.209269E-4</v>
      </c>
      <c r="M2494" s="43">
        <v>7.4961447000000004E-3</v>
      </c>
      <c r="N2494" s="43">
        <v>1.3765757999999999</v>
      </c>
      <c r="O2494" s="43">
        <v>1.9829004999999999E-4</v>
      </c>
      <c r="P2494" s="43">
        <v>1.7669687999999999E-2</v>
      </c>
      <c r="Q2494" s="43">
        <v>9.7826055000000008E-4</v>
      </c>
      <c r="R2494" s="43">
        <v>3.2106297999999998E-2</v>
      </c>
      <c r="S2494" s="43">
        <v>2.0765836999999999E-2</v>
      </c>
      <c r="U2494" s="77">
        <f t="shared" si="195"/>
        <v>0.67654874137931031</v>
      </c>
    </row>
    <row r="2495" spans="1:21">
      <c r="A2495" s="41" t="s">
        <v>33</v>
      </c>
      <c r="B2495" s="41" t="s">
        <v>3977</v>
      </c>
      <c r="C2495" s="74">
        <f t="shared" si="191"/>
        <v>2.2221098497200003</v>
      </c>
      <c r="D2495" s="74">
        <f t="shared" si="192"/>
        <v>2.0380861159999999E-2</v>
      </c>
      <c r="E2495" s="74">
        <f t="shared" si="193"/>
        <v>2.0713709573000001</v>
      </c>
      <c r="F2495" s="74">
        <f t="shared" si="194"/>
        <v>7.3511537260000009E-2</v>
      </c>
      <c r="G2495" s="75">
        <v>5.6846493999999997E-2</v>
      </c>
      <c r="H2495" s="43">
        <v>2.1474672999999998E-3</v>
      </c>
      <c r="I2495" s="43">
        <v>0.31027948999999999</v>
      </c>
      <c r="J2495" s="43">
        <v>5.1019541999999998E-3</v>
      </c>
      <c r="K2495" s="43">
        <v>1.4718578000000001E-3</v>
      </c>
      <c r="L2495" s="43">
        <v>6.6490815999999998E-4</v>
      </c>
      <c r="M2495" s="43">
        <v>1.3142141E-2</v>
      </c>
      <c r="N2495" s="43">
        <v>1.7589440000000001</v>
      </c>
      <c r="O2495" s="43">
        <v>1.3349525E-4</v>
      </c>
      <c r="P2495" s="43">
        <v>7.7890518000000002E-3</v>
      </c>
      <c r="Q2495" s="43">
        <v>9.4229920999999999E-4</v>
      </c>
      <c r="R2495" s="43">
        <v>2.2555498E-2</v>
      </c>
      <c r="S2495" s="43">
        <v>4.2091192999999999E-2</v>
      </c>
      <c r="U2495" s="77">
        <f t="shared" si="195"/>
        <v>0.49005598275862067</v>
      </c>
    </row>
    <row r="2496" spans="1:21">
      <c r="A2496" s="41" t="s">
        <v>33</v>
      </c>
      <c r="B2496" s="41" t="s">
        <v>3978</v>
      </c>
      <c r="C2496" s="74">
        <f t="shared" si="191"/>
        <v>3.2084660888789993</v>
      </c>
      <c r="D2496" s="74">
        <f t="shared" si="192"/>
        <v>1.6863135969999998E-2</v>
      </c>
      <c r="E2496" s="74">
        <f t="shared" si="193"/>
        <v>3.0593671790999997</v>
      </c>
      <c r="F2496" s="74">
        <f t="shared" si="194"/>
        <v>9.2079712809E-2</v>
      </c>
      <c r="G2496" s="75">
        <v>4.0156061E-2</v>
      </c>
      <c r="H2496" s="43">
        <v>1.2194491000000001E-3</v>
      </c>
      <c r="I2496" s="43">
        <v>0.19152892999999999</v>
      </c>
      <c r="J2496" s="43">
        <v>2.3190234000000001E-3</v>
      </c>
      <c r="K2496" s="43">
        <v>1.2062444999999999E-3</v>
      </c>
      <c r="L2496" s="43">
        <v>5.5117706999999996E-4</v>
      </c>
      <c r="M2496" s="43">
        <v>1.2786690999999999E-2</v>
      </c>
      <c r="N2496" s="43">
        <v>2.8666187999999999</v>
      </c>
      <c r="O2496" s="43">
        <v>7.3009059E-5</v>
      </c>
      <c r="P2496" s="43">
        <v>2.6237309999999998E-3</v>
      </c>
      <c r="Q2496" s="43">
        <v>8.6612275000000002E-4</v>
      </c>
      <c r="R2496" s="43">
        <v>4.0149968000000001E-2</v>
      </c>
      <c r="S2496" s="43">
        <v>4.8366882E-2</v>
      </c>
      <c r="U2496" s="77">
        <f t="shared" si="195"/>
        <v>0.34617293965517237</v>
      </c>
    </row>
    <row r="2497" spans="1:21">
      <c r="A2497" s="41" t="s">
        <v>33</v>
      </c>
      <c r="B2497" s="41" t="s">
        <v>3979</v>
      </c>
      <c r="C2497" s="74">
        <f t="shared" si="191"/>
        <v>0.65348596789000002</v>
      </c>
      <c r="D2497" s="74">
        <f t="shared" si="192"/>
        <v>1.4844032399999998E-2</v>
      </c>
      <c r="E2497" s="74">
        <f t="shared" si="193"/>
        <v>0.54027569239999995</v>
      </c>
      <c r="F2497" s="74">
        <f t="shared" si="194"/>
        <v>4.139542509E-2</v>
      </c>
      <c r="G2497" s="75">
        <v>5.6970817999999999E-2</v>
      </c>
      <c r="H2497" s="43">
        <v>1.0517924000000001E-3</v>
      </c>
      <c r="I2497" s="43">
        <v>0.19359683</v>
      </c>
      <c r="J2497" s="43">
        <v>5.2614263999999997E-3</v>
      </c>
      <c r="K2497" s="43">
        <v>1.5830111999999999E-3</v>
      </c>
      <c r="L2497" s="43">
        <v>1.2508637999999999E-3</v>
      </c>
      <c r="M2497" s="43">
        <v>6.748731E-3</v>
      </c>
      <c r="N2497" s="43">
        <v>0.34562706999999998</v>
      </c>
      <c r="O2497" s="43">
        <v>1.1400113E-4</v>
      </c>
      <c r="P2497" s="43">
        <v>1.0664721E-2</v>
      </c>
      <c r="Q2497" s="43">
        <v>5.4390196000000002E-4</v>
      </c>
      <c r="R2497" s="43">
        <v>1.7289248E-2</v>
      </c>
      <c r="S2497" s="43">
        <v>1.2783553E-2</v>
      </c>
      <c r="U2497" s="77">
        <f t="shared" si="195"/>
        <v>0.49112774137931031</v>
      </c>
    </row>
    <row r="2498" spans="1:21">
      <c r="A2498" s="41" t="s">
        <v>33</v>
      </c>
      <c r="B2498" s="41" t="s">
        <v>3980</v>
      </c>
      <c r="C2498" s="74">
        <f t="shared" si="191"/>
        <v>1.1035282043450003</v>
      </c>
      <c r="D2498" s="74">
        <f t="shared" si="192"/>
        <v>2.5631760600000001E-2</v>
      </c>
      <c r="E2498" s="74">
        <f t="shared" si="193"/>
        <v>0.99902113050000008</v>
      </c>
      <c r="F2498" s="74">
        <f t="shared" si="194"/>
        <v>3.5487878245E-2</v>
      </c>
      <c r="G2498" s="75">
        <v>4.3387435000000002E-2</v>
      </c>
      <c r="H2498" s="43">
        <v>1.0275205E-3</v>
      </c>
      <c r="I2498" s="43">
        <v>0.30928702000000002</v>
      </c>
      <c r="J2498" s="43">
        <v>4.4658863999999998E-3</v>
      </c>
      <c r="K2498" s="43">
        <v>1.1743042E-3</v>
      </c>
      <c r="L2498" s="43">
        <v>3.6736519999999999E-3</v>
      </c>
      <c r="M2498" s="43">
        <v>1.6317918000000001E-2</v>
      </c>
      <c r="N2498" s="43">
        <v>0.68870659000000001</v>
      </c>
      <c r="O2498" s="43">
        <v>8.2562624999999996E-5</v>
      </c>
      <c r="P2498" s="43">
        <v>8.6332471999999993E-3</v>
      </c>
      <c r="Q2498" s="43">
        <v>6.2065942000000002E-4</v>
      </c>
      <c r="R2498" s="43">
        <v>1.2420637E-2</v>
      </c>
      <c r="S2498" s="43">
        <v>1.3730772E-2</v>
      </c>
      <c r="U2498" s="77">
        <f t="shared" si="195"/>
        <v>0.37402961206896551</v>
      </c>
    </row>
    <row r="2499" spans="1:21">
      <c r="A2499" s="41" t="s">
        <v>33</v>
      </c>
      <c r="B2499" s="41" t="s">
        <v>3981</v>
      </c>
      <c r="C2499" s="74">
        <f t="shared" si="191"/>
        <v>0.63719196016000001</v>
      </c>
      <c r="D2499" s="74">
        <f t="shared" si="192"/>
        <v>1.470735146E-2</v>
      </c>
      <c r="E2499" s="74">
        <f t="shared" si="193"/>
        <v>0.46333294070000003</v>
      </c>
      <c r="F2499" s="74">
        <f t="shared" si="194"/>
        <v>7.858996E-2</v>
      </c>
      <c r="G2499" s="75">
        <v>8.0561707999999996E-2</v>
      </c>
      <c r="H2499" s="43">
        <v>5.1506407000000004E-3</v>
      </c>
      <c r="I2499" s="43">
        <v>0.16636195000000001</v>
      </c>
      <c r="J2499" s="43">
        <v>8.2783642000000008E-3</v>
      </c>
      <c r="K2499" s="43">
        <v>3.2654792E-3</v>
      </c>
      <c r="L2499" s="43">
        <v>2.3279645999999999E-4</v>
      </c>
      <c r="M2499" s="43">
        <v>2.9307116000000001E-3</v>
      </c>
      <c r="N2499" s="43">
        <v>0.29182035000000001</v>
      </c>
      <c r="O2499" s="43">
        <v>1.8882060000000001E-4</v>
      </c>
      <c r="P2499" s="43">
        <v>1.6935478E-2</v>
      </c>
      <c r="Q2499" s="43">
        <v>1.6286193999999999E-3</v>
      </c>
      <c r="R2499" s="43">
        <v>3.2155418999999998E-2</v>
      </c>
      <c r="S2499" s="43">
        <v>2.7681622999999999E-2</v>
      </c>
      <c r="U2499" s="77">
        <f t="shared" si="195"/>
        <v>0.69449748275862067</v>
      </c>
    </row>
    <row r="2500" spans="1:21">
      <c r="A2500" s="41" t="s">
        <v>33</v>
      </c>
      <c r="B2500" s="41" t="s">
        <v>3982</v>
      </c>
      <c r="C2500" s="74">
        <f t="shared" si="191"/>
        <v>0.81515530806000003</v>
      </c>
      <c r="D2500" s="74">
        <f t="shared" si="192"/>
        <v>2.4854420700000001E-2</v>
      </c>
      <c r="E2500" s="74">
        <f t="shared" si="193"/>
        <v>0.68380225550000007</v>
      </c>
      <c r="F2500" s="74">
        <f t="shared" si="194"/>
        <v>4.4120531859999999E-2</v>
      </c>
      <c r="G2500" s="75">
        <v>6.2378099999999999E-2</v>
      </c>
      <c r="H2500" s="43">
        <v>1.3610054999999999E-3</v>
      </c>
      <c r="I2500" s="43">
        <v>0.32240735999999998</v>
      </c>
      <c r="J2500" s="43">
        <v>6.1176900999999999E-3</v>
      </c>
      <c r="K2500" s="43">
        <v>1.6849038E-3</v>
      </c>
      <c r="L2500" s="43">
        <v>2.8757928000000001E-3</v>
      </c>
      <c r="M2500" s="43">
        <v>1.4176034000000001E-2</v>
      </c>
      <c r="N2500" s="43">
        <v>0.36003389000000002</v>
      </c>
      <c r="O2500" s="43">
        <v>1.1989027E-4</v>
      </c>
      <c r="P2500" s="43">
        <v>1.1582224E-2</v>
      </c>
      <c r="Q2500" s="43">
        <v>7.4265458999999995E-4</v>
      </c>
      <c r="R2500" s="43">
        <v>1.6862899000000001E-2</v>
      </c>
      <c r="S2500" s="43">
        <v>1.4812864E-2</v>
      </c>
      <c r="U2500" s="77">
        <f t="shared" si="195"/>
        <v>0.53774224137931026</v>
      </c>
    </row>
    <row r="2501" spans="1:21">
      <c r="A2501" s="41" t="s">
        <v>33</v>
      </c>
      <c r="B2501" s="41" t="s">
        <v>3983</v>
      </c>
      <c r="C2501" s="74">
        <f t="shared" si="191"/>
        <v>0.62026081477400008</v>
      </c>
      <c r="D2501" s="74">
        <f t="shared" si="192"/>
        <v>1.1021310959999999E-2</v>
      </c>
      <c r="E2501" s="74">
        <f t="shared" si="193"/>
        <v>0.50790582449999999</v>
      </c>
      <c r="F2501" s="74">
        <f t="shared" si="194"/>
        <v>4.1908533314000004E-2</v>
      </c>
      <c r="G2501" s="75">
        <v>5.9425145999999998E-2</v>
      </c>
      <c r="H2501" s="43">
        <v>1.1577244999999999E-3</v>
      </c>
      <c r="I2501" s="43">
        <v>0.23160428999999999</v>
      </c>
      <c r="J2501" s="43">
        <v>3.9989133999999999E-3</v>
      </c>
      <c r="K2501" s="43">
        <v>1.2074365000000001E-3</v>
      </c>
      <c r="L2501" s="43">
        <v>5.1493795999999999E-4</v>
      </c>
      <c r="M2501" s="43">
        <v>5.3000230999999997E-3</v>
      </c>
      <c r="N2501" s="43">
        <v>0.27514380999999999</v>
      </c>
      <c r="O2501" s="43">
        <v>8.6998544000000004E-5</v>
      </c>
      <c r="P2501" s="43">
        <v>6.6840068000000004E-3</v>
      </c>
      <c r="Q2501" s="43">
        <v>5.2822296999999999E-4</v>
      </c>
      <c r="R2501" s="43">
        <v>1.9905954999999999E-2</v>
      </c>
      <c r="S2501" s="43">
        <v>1.470335E-2</v>
      </c>
      <c r="U2501" s="77">
        <f t="shared" si="195"/>
        <v>0.51228574137931027</v>
      </c>
    </row>
    <row r="2502" spans="1:21">
      <c r="A2502" s="41" t="s">
        <v>33</v>
      </c>
      <c r="B2502" s="41" t="s">
        <v>3984</v>
      </c>
      <c r="C2502" s="74">
        <f t="shared" si="191"/>
        <v>0.99843905449300008</v>
      </c>
      <c r="D2502" s="74">
        <f t="shared" si="192"/>
        <v>1.44698906E-2</v>
      </c>
      <c r="E2502" s="74">
        <f t="shared" si="193"/>
        <v>0.90559051382</v>
      </c>
      <c r="F2502" s="74">
        <f t="shared" si="194"/>
        <v>3.3560826072999997E-2</v>
      </c>
      <c r="G2502" s="75">
        <v>4.4817823999999999E-2</v>
      </c>
      <c r="H2502" s="43">
        <v>9.1336382000000002E-4</v>
      </c>
      <c r="I2502" s="43">
        <v>0.23169525999999999</v>
      </c>
      <c r="J2502" s="43">
        <v>3.9791977000000001E-3</v>
      </c>
      <c r="K2502" s="43">
        <v>1.1315470999999999E-3</v>
      </c>
      <c r="L2502" s="43">
        <v>1.2534934E-3</v>
      </c>
      <c r="M2502" s="43">
        <v>8.1056523999999998E-3</v>
      </c>
      <c r="N2502" s="43">
        <v>0.67298188999999997</v>
      </c>
      <c r="O2502" s="43">
        <v>8.1384862999999999E-5</v>
      </c>
      <c r="P2502" s="43">
        <v>7.1506236999999999E-3</v>
      </c>
      <c r="Q2502" s="43">
        <v>5.0022350999999997E-4</v>
      </c>
      <c r="R2502" s="43">
        <v>1.4458052000000001E-2</v>
      </c>
      <c r="S2502" s="43">
        <v>1.1370542000000001E-2</v>
      </c>
      <c r="U2502" s="77">
        <f t="shared" si="195"/>
        <v>0.38636055172413791</v>
      </c>
    </row>
    <row r="2503" spans="1:21">
      <c r="A2503" s="41" t="s">
        <v>33</v>
      </c>
      <c r="B2503" s="41" t="s">
        <v>3985</v>
      </c>
      <c r="C2503" s="74">
        <f t="shared" si="191"/>
        <v>0.522197064963</v>
      </c>
      <c r="D2503" s="74">
        <f t="shared" si="192"/>
        <v>2.0002315600000001E-2</v>
      </c>
      <c r="E2503" s="74">
        <f t="shared" si="193"/>
        <v>0.41801394518000001</v>
      </c>
      <c r="F2503" s="74">
        <f t="shared" si="194"/>
        <v>3.9312793183000003E-2</v>
      </c>
      <c r="G2503" s="75">
        <v>4.4868010999999999E-2</v>
      </c>
      <c r="H2503" s="43">
        <v>9.4374518E-4</v>
      </c>
      <c r="I2503" s="43">
        <v>0.24907059000000001</v>
      </c>
      <c r="J2503" s="43">
        <v>4.9150671E-3</v>
      </c>
      <c r="K2503" s="43">
        <v>1.3874838E-3</v>
      </c>
      <c r="L2503" s="43">
        <v>2.9755997E-3</v>
      </c>
      <c r="M2503" s="43">
        <v>1.0724165000000001E-2</v>
      </c>
      <c r="N2503" s="43">
        <v>0.16799960999999999</v>
      </c>
      <c r="O2503" s="43">
        <v>9.8776812999999995E-5</v>
      </c>
      <c r="P2503" s="43">
        <v>9.8954296999999997E-3</v>
      </c>
      <c r="Q2503" s="43">
        <v>4.8931967000000003E-4</v>
      </c>
      <c r="R2503" s="43">
        <v>1.6816742999999999E-2</v>
      </c>
      <c r="S2503" s="43">
        <v>1.2012524E-2</v>
      </c>
      <c r="U2503" s="77">
        <f t="shared" si="195"/>
        <v>0.38679319827586206</v>
      </c>
    </row>
    <row r="2504" spans="1:21">
      <c r="A2504" s="41" t="s">
        <v>33</v>
      </c>
      <c r="B2504" s="41" t="s">
        <v>3986</v>
      </c>
      <c r="C2504" s="74">
        <f t="shared" si="191"/>
        <v>0.43048809575999997</v>
      </c>
      <c r="D2504" s="74">
        <f t="shared" si="192"/>
        <v>1.163920354E-2</v>
      </c>
      <c r="E2504" s="74">
        <f t="shared" si="193"/>
        <v>0.32374268340000001</v>
      </c>
      <c r="F2504" s="74">
        <f t="shared" si="194"/>
        <v>5.0523247819999999E-2</v>
      </c>
      <c r="G2504" s="75">
        <v>4.4582960999999997E-2</v>
      </c>
      <c r="H2504" s="43">
        <v>1.0924334E-3</v>
      </c>
      <c r="I2504" s="43">
        <v>0.16491591999999999</v>
      </c>
      <c r="J2504" s="43">
        <v>5.2312614000000002E-3</v>
      </c>
      <c r="K2504" s="43">
        <v>1.6978525999999999E-3</v>
      </c>
      <c r="L2504" s="43">
        <v>5.2016224000000003E-4</v>
      </c>
      <c r="M2504" s="43">
        <v>4.1899273000000001E-3</v>
      </c>
      <c r="N2504" s="43">
        <v>0.15773433000000001</v>
      </c>
      <c r="O2504" s="43">
        <v>1.2148935E-4</v>
      </c>
      <c r="P2504" s="43">
        <v>1.0380888E-2</v>
      </c>
      <c r="Q2504" s="43">
        <v>5.6411047000000001E-4</v>
      </c>
      <c r="R2504" s="43">
        <v>2.3542225999999999E-2</v>
      </c>
      <c r="S2504" s="43">
        <v>1.5914534000000001E-2</v>
      </c>
      <c r="U2504" s="77">
        <f t="shared" si="195"/>
        <v>0.38433587068965513</v>
      </c>
    </row>
    <row r="2505" spans="1:21">
      <c r="A2505" s="41" t="s">
        <v>33</v>
      </c>
      <c r="B2505" s="41" t="s">
        <v>3987</v>
      </c>
      <c r="C2505" s="74">
        <f t="shared" si="191"/>
        <v>2.6139284817499999</v>
      </c>
      <c r="D2505" s="74">
        <f t="shared" si="192"/>
        <v>4.7803789900000004E-2</v>
      </c>
      <c r="E2505" s="74">
        <f t="shared" si="193"/>
        <v>1.553861749</v>
      </c>
      <c r="F2505" s="74">
        <f t="shared" si="194"/>
        <v>0.81726087284999993</v>
      </c>
      <c r="G2505" s="75">
        <v>0.19500207</v>
      </c>
      <c r="H2505" s="43">
        <v>1.3836239E-2</v>
      </c>
      <c r="I2505" s="43">
        <v>0.38124270999999998</v>
      </c>
      <c r="J2505" s="43">
        <v>2.1592808000000002E-2</v>
      </c>
      <c r="K2505" s="43">
        <v>7.0619335E-3</v>
      </c>
      <c r="L2505" s="43">
        <v>2.5949374E-3</v>
      </c>
      <c r="M2505" s="43">
        <v>1.6554111E-2</v>
      </c>
      <c r="N2505" s="43">
        <v>1.1587828</v>
      </c>
      <c r="O2505" s="43">
        <v>4.2167084999999998E-4</v>
      </c>
      <c r="P2505" s="43">
        <v>4.0269820999999997E-2</v>
      </c>
      <c r="Q2505" s="43">
        <v>1.0304858E-2</v>
      </c>
      <c r="R2505" s="43">
        <v>4.1406483000000001E-2</v>
      </c>
      <c r="S2505" s="43">
        <v>0.72485803999999998</v>
      </c>
      <c r="U2505" s="77">
        <f t="shared" si="195"/>
        <v>1.6810523275862068</v>
      </c>
    </row>
    <row r="2506" spans="1:21">
      <c r="A2506" s="41" t="s">
        <v>33</v>
      </c>
      <c r="B2506" s="41" t="s">
        <v>3988</v>
      </c>
      <c r="C2506" s="74">
        <f t="shared" ref="C2506:C2569" si="196">D2506+E2506+F2506+G2506</f>
        <v>0.74892023369999994</v>
      </c>
      <c r="D2506" s="74">
        <f t="shared" ref="D2506:D2569" si="197">J2506+K2506+L2506+M2506</f>
        <v>1.3296215770000001E-2</v>
      </c>
      <c r="E2506" s="74">
        <f t="shared" ref="E2506:E2569" si="198">H2506+I2506+N2506</f>
        <v>0.58906877579999994</v>
      </c>
      <c r="F2506" s="74">
        <f t="shared" ref="F2506:F2569" si="199">O2506+IF(P2506="x",0,P2506)+IF(Q2506="x",0,Q2506)+IF(R2506="x",0,R2506)+S2506</f>
        <v>5.0522677129999999E-2</v>
      </c>
      <c r="G2506" s="75">
        <v>9.6032565E-2</v>
      </c>
      <c r="H2506" s="43">
        <v>1.1369157999999999E-3</v>
      </c>
      <c r="I2506" s="43">
        <v>0.24466573</v>
      </c>
      <c r="J2506" s="43">
        <v>4.7712848E-3</v>
      </c>
      <c r="K2506" s="43">
        <v>1.3911303000000001E-3</v>
      </c>
      <c r="L2506" s="43">
        <v>6.4953766999999998E-4</v>
      </c>
      <c r="M2506" s="43">
        <v>6.4842629999999997E-3</v>
      </c>
      <c r="N2506" s="43">
        <v>0.34326613</v>
      </c>
      <c r="O2506" s="43">
        <v>1.0131673E-4</v>
      </c>
      <c r="P2506" s="43">
        <v>8.4486361000000003E-3</v>
      </c>
      <c r="Q2506" s="43">
        <v>1.3062973E-3</v>
      </c>
      <c r="R2506" s="43">
        <v>1.8142094000000001E-2</v>
      </c>
      <c r="S2506" s="43">
        <v>2.2524333000000001E-2</v>
      </c>
      <c r="U2506" s="77">
        <f t="shared" si="195"/>
        <v>0.82786693965517233</v>
      </c>
    </row>
    <row r="2507" spans="1:21">
      <c r="A2507" s="41" t="s">
        <v>33</v>
      </c>
      <c r="B2507" s="41" t="s">
        <v>3989</v>
      </c>
      <c r="C2507" s="74">
        <f t="shared" si="196"/>
        <v>0.84430772361999995</v>
      </c>
      <c r="D2507" s="74">
        <f t="shared" si="197"/>
        <v>1.8648216000000002E-2</v>
      </c>
      <c r="E2507" s="74">
        <f t="shared" si="198"/>
        <v>0.71006377170000001</v>
      </c>
      <c r="F2507" s="74">
        <f t="shared" si="199"/>
        <v>5.351028092E-2</v>
      </c>
      <c r="G2507" s="75">
        <v>6.2085454999999998E-2</v>
      </c>
      <c r="H2507" s="43">
        <v>1.4052216999999999E-3</v>
      </c>
      <c r="I2507" s="43">
        <v>0.28905318000000002</v>
      </c>
      <c r="J2507" s="43">
        <v>5.6832033000000001E-3</v>
      </c>
      <c r="K2507" s="43">
        <v>1.6884896E-3</v>
      </c>
      <c r="L2507" s="43">
        <v>1.0914331E-3</v>
      </c>
      <c r="M2507" s="43">
        <v>1.0185090000000001E-2</v>
      </c>
      <c r="N2507" s="43">
        <v>0.41960536999999998</v>
      </c>
      <c r="O2507" s="43">
        <v>1.2161072000000001E-4</v>
      </c>
      <c r="P2507" s="43">
        <v>1.0123943E-2</v>
      </c>
      <c r="Q2507" s="43">
        <v>7.778762E-4</v>
      </c>
      <c r="R2507" s="43">
        <v>2.2491256000000001E-2</v>
      </c>
      <c r="S2507" s="43">
        <v>1.9995595000000001E-2</v>
      </c>
      <c r="U2507" s="77">
        <f t="shared" si="195"/>
        <v>0.53521943965517238</v>
      </c>
    </row>
    <row r="2508" spans="1:21">
      <c r="A2508" s="41" t="s">
        <v>33</v>
      </c>
      <c r="B2508" s="41" t="s">
        <v>3990</v>
      </c>
      <c r="C2508" s="74">
        <f t="shared" si="196"/>
        <v>0.71627104114000018</v>
      </c>
      <c r="D2508" s="74">
        <f t="shared" si="197"/>
        <v>1.4851857350000001E-2</v>
      </c>
      <c r="E2508" s="74">
        <f t="shared" si="198"/>
        <v>0.57435734420000006</v>
      </c>
      <c r="F2508" s="74">
        <f t="shared" si="199"/>
        <v>5.818243859000001E-2</v>
      </c>
      <c r="G2508" s="75">
        <v>6.8879401000000007E-2</v>
      </c>
      <c r="H2508" s="43">
        <v>1.4162841999999999E-3</v>
      </c>
      <c r="I2508" s="43">
        <v>0.17153721999999999</v>
      </c>
      <c r="J2508" s="43">
        <v>6.8971950999999997E-3</v>
      </c>
      <c r="K2508" s="43">
        <v>2.1862037000000001E-3</v>
      </c>
      <c r="L2508" s="43">
        <v>6.4045995000000001E-4</v>
      </c>
      <c r="M2508" s="43">
        <v>5.1279986000000001E-3</v>
      </c>
      <c r="N2508" s="43">
        <v>0.40140384000000001</v>
      </c>
      <c r="O2508" s="43">
        <v>1.5723173000000001E-4</v>
      </c>
      <c r="P2508" s="43">
        <v>1.441334E-2</v>
      </c>
      <c r="Q2508" s="43">
        <v>7.6987585999999998E-4</v>
      </c>
      <c r="R2508" s="43">
        <v>2.4596689000000001E-2</v>
      </c>
      <c r="S2508" s="43">
        <v>1.8245302000000001E-2</v>
      </c>
      <c r="U2508" s="77">
        <f t="shared" si="195"/>
        <v>0.5937879396551724</v>
      </c>
    </row>
    <row r="2509" spans="1:21">
      <c r="A2509" s="41" t="s">
        <v>33</v>
      </c>
      <c r="B2509" s="41" t="s">
        <v>3991</v>
      </c>
      <c r="C2509" s="74">
        <f t="shared" si="196"/>
        <v>0.48141482430000004</v>
      </c>
      <c r="D2509" s="74">
        <f t="shared" si="197"/>
        <v>1.5851290680000001E-2</v>
      </c>
      <c r="E2509" s="74">
        <f t="shared" si="198"/>
        <v>0.33566443340000002</v>
      </c>
      <c r="F2509" s="74">
        <f t="shared" si="199"/>
        <v>6.2657061220000004E-2</v>
      </c>
      <c r="G2509" s="75">
        <v>6.7242039000000003E-2</v>
      </c>
      <c r="H2509" s="43">
        <v>1.5855763999999999E-3</v>
      </c>
      <c r="I2509" s="43">
        <v>0.23445624000000001</v>
      </c>
      <c r="J2509" s="43">
        <v>7.7558999E-3</v>
      </c>
      <c r="K2509" s="43">
        <v>2.3735313E-3</v>
      </c>
      <c r="L2509" s="43">
        <v>4.4401498E-4</v>
      </c>
      <c r="M2509" s="43">
        <v>5.2778445E-3</v>
      </c>
      <c r="N2509" s="43">
        <v>9.9622616999999997E-2</v>
      </c>
      <c r="O2509" s="43">
        <v>1.7321247999999999E-4</v>
      </c>
      <c r="P2509" s="43">
        <v>1.5229398E-2</v>
      </c>
      <c r="Q2509" s="43">
        <v>7.7744773999999998E-4</v>
      </c>
      <c r="R2509" s="43">
        <v>2.7213019000000001E-2</v>
      </c>
      <c r="S2509" s="43">
        <v>1.9263984000000001E-2</v>
      </c>
      <c r="U2509" s="77">
        <f t="shared" si="195"/>
        <v>0.57967274999999996</v>
      </c>
    </row>
    <row r="2510" spans="1:21">
      <c r="A2510" s="41" t="s">
        <v>33</v>
      </c>
      <c r="B2510" s="41" t="s">
        <v>3992</v>
      </c>
      <c r="C2510" s="74">
        <f t="shared" si="196"/>
        <v>0.66001647114000006</v>
      </c>
      <c r="D2510" s="74">
        <f t="shared" si="197"/>
        <v>1.498227479E-2</v>
      </c>
      <c r="E2510" s="74">
        <f t="shared" si="198"/>
        <v>0.40785895850000004</v>
      </c>
      <c r="F2510" s="74">
        <f t="shared" si="199"/>
        <v>6.3834207849999991E-2</v>
      </c>
      <c r="G2510" s="75">
        <v>0.17334103000000001</v>
      </c>
      <c r="H2510" s="43">
        <v>1.5457785E-3</v>
      </c>
      <c r="I2510" s="43">
        <v>0.19836511000000001</v>
      </c>
      <c r="J2510" s="43">
        <v>7.7098069999999999E-3</v>
      </c>
      <c r="K2510" s="43">
        <v>2.4182941000000001E-3</v>
      </c>
      <c r="L2510" s="43">
        <v>4.3012029000000002E-4</v>
      </c>
      <c r="M2510" s="43">
        <v>4.4240534E-3</v>
      </c>
      <c r="N2510" s="43">
        <v>0.20794807000000001</v>
      </c>
      <c r="O2510" s="43">
        <v>1.7580577999999999E-4</v>
      </c>
      <c r="P2510" s="43">
        <v>1.5683276999999999E-2</v>
      </c>
      <c r="Q2510" s="43">
        <v>7.9346606999999999E-4</v>
      </c>
      <c r="R2510" s="43">
        <v>2.8471732E-2</v>
      </c>
      <c r="S2510" s="43">
        <v>1.8709927000000001E-2</v>
      </c>
      <c r="U2510" s="77">
        <f t="shared" si="195"/>
        <v>1.4943192241379311</v>
      </c>
    </row>
    <row r="2511" spans="1:21">
      <c r="A2511" s="41" t="s">
        <v>33</v>
      </c>
      <c r="B2511" s="41" t="s">
        <v>3993</v>
      </c>
      <c r="C2511" s="74">
        <f t="shared" si="196"/>
        <v>1.0804722383100001</v>
      </c>
      <c r="D2511" s="74">
        <f t="shared" si="197"/>
        <v>4.9364206199999996E-2</v>
      </c>
      <c r="E2511" s="74">
        <f t="shared" si="198"/>
        <v>0.90900284549999999</v>
      </c>
      <c r="F2511" s="74">
        <f t="shared" si="199"/>
        <v>4.7292468609999999E-2</v>
      </c>
      <c r="G2511" s="75">
        <v>7.4812718E-2</v>
      </c>
      <c r="H2511" s="43">
        <v>1.3387155E-3</v>
      </c>
      <c r="I2511" s="43">
        <v>0.54189834000000003</v>
      </c>
      <c r="J2511" s="43">
        <v>6.7343537E-3</v>
      </c>
      <c r="K2511" s="43">
        <v>1.5312021E-3</v>
      </c>
      <c r="L2511" s="43">
        <v>9.6213403999999992E-3</v>
      </c>
      <c r="M2511" s="43">
        <v>3.1477310000000001E-2</v>
      </c>
      <c r="N2511" s="43">
        <v>0.36576578999999998</v>
      </c>
      <c r="O2511" s="43">
        <v>1.0507061E-4</v>
      </c>
      <c r="P2511" s="43">
        <v>1.3282178E-2</v>
      </c>
      <c r="Q2511" s="43">
        <v>7.5852099999999996E-4</v>
      </c>
      <c r="R2511" s="43">
        <v>1.6844008000000001E-2</v>
      </c>
      <c r="S2511" s="43">
        <v>1.6302691000000001E-2</v>
      </c>
      <c r="U2511" s="77">
        <f t="shared" si="195"/>
        <v>0.64493722413793098</v>
      </c>
    </row>
    <row r="2512" spans="1:21">
      <c r="A2512" s="41" t="s">
        <v>33</v>
      </c>
      <c r="B2512" s="41" t="s">
        <v>3994</v>
      </c>
      <c r="C2512" s="74">
        <f t="shared" si="196"/>
        <v>0.73104397830000001</v>
      </c>
      <c r="D2512" s="74">
        <f t="shared" si="197"/>
        <v>3.36651673E-2</v>
      </c>
      <c r="E2512" s="74">
        <f t="shared" si="198"/>
        <v>0.53491517200000005</v>
      </c>
      <c r="F2512" s="74">
        <f t="shared" si="199"/>
        <v>7.2577111E-2</v>
      </c>
      <c r="G2512" s="75">
        <v>8.9886527999999993E-2</v>
      </c>
      <c r="H2512" s="43">
        <v>2.055982E-3</v>
      </c>
      <c r="I2512" s="43">
        <v>0.42361483</v>
      </c>
      <c r="J2512" s="43">
        <v>9.3696109999999999E-3</v>
      </c>
      <c r="K2512" s="43">
        <v>2.7434383000000001E-3</v>
      </c>
      <c r="L2512" s="43">
        <v>2.7847380000000001E-3</v>
      </c>
      <c r="M2512" s="43">
        <v>1.876738E-2</v>
      </c>
      <c r="N2512" s="43">
        <v>0.10924436</v>
      </c>
      <c r="O2512" s="43">
        <v>1.9386880000000001E-4</v>
      </c>
      <c r="P2512" s="43">
        <v>1.7612016000000001E-2</v>
      </c>
      <c r="Q2512" s="43">
        <v>1.0245242E-3</v>
      </c>
      <c r="R2512" s="43">
        <v>2.8327578999999999E-2</v>
      </c>
      <c r="S2512" s="43">
        <v>2.5419122999999998E-2</v>
      </c>
      <c r="U2512" s="77">
        <f t="shared" si="195"/>
        <v>0.77488386206896542</v>
      </c>
    </row>
    <row r="2513" spans="1:21">
      <c r="A2513" s="41" t="s">
        <v>33</v>
      </c>
      <c r="B2513" s="41" t="s">
        <v>3995</v>
      </c>
      <c r="C2513" s="74">
        <f t="shared" si="196"/>
        <v>0.63020206700999992</v>
      </c>
      <c r="D2513" s="74">
        <f t="shared" si="197"/>
        <v>1.7910561999999998E-2</v>
      </c>
      <c r="E2513" s="74">
        <f t="shared" si="198"/>
        <v>0.50046052070000002</v>
      </c>
      <c r="F2513" s="74">
        <f t="shared" si="199"/>
        <v>5.8629047310000001E-2</v>
      </c>
      <c r="G2513" s="75">
        <v>5.3201936999999998E-2</v>
      </c>
      <c r="H2513" s="43">
        <v>1.4486106999999999E-3</v>
      </c>
      <c r="I2513" s="43">
        <v>0.21121107</v>
      </c>
      <c r="J2513" s="43">
        <v>7.2224139999999999E-3</v>
      </c>
      <c r="K2513" s="43">
        <v>2.2574483000000001E-3</v>
      </c>
      <c r="L2513" s="43">
        <v>1.0256594000000001E-3</v>
      </c>
      <c r="M2513" s="43">
        <v>7.4050403000000004E-3</v>
      </c>
      <c r="N2513" s="43">
        <v>0.28780084</v>
      </c>
      <c r="O2513" s="43">
        <v>1.6259873E-4</v>
      </c>
      <c r="P2513" s="43">
        <v>1.482467E-2</v>
      </c>
      <c r="Q2513" s="43">
        <v>7.4061357999999995E-4</v>
      </c>
      <c r="R2513" s="43">
        <v>2.5634402000000001E-2</v>
      </c>
      <c r="S2513" s="43">
        <v>1.7266763000000001E-2</v>
      </c>
      <c r="U2513" s="77">
        <f t="shared" si="195"/>
        <v>0.45863738793103442</v>
      </c>
    </row>
    <row r="2514" spans="1:21">
      <c r="A2514" s="41" t="s">
        <v>33</v>
      </c>
      <c r="B2514" s="41" t="s">
        <v>3996</v>
      </c>
      <c r="C2514" s="74">
        <f t="shared" si="196"/>
        <v>2.3302878332599999</v>
      </c>
      <c r="D2514" s="74">
        <f t="shared" si="197"/>
        <v>7.2085410900000008E-2</v>
      </c>
      <c r="E2514" s="74">
        <f t="shared" si="198"/>
        <v>1.3689054430000001</v>
      </c>
      <c r="F2514" s="74">
        <f t="shared" si="199"/>
        <v>0.71026275935999994</v>
      </c>
      <c r="G2514" s="75">
        <v>0.17903421999999999</v>
      </c>
      <c r="H2514" s="43">
        <v>1.3367943E-2</v>
      </c>
      <c r="I2514" s="43">
        <v>0.63065411999999998</v>
      </c>
      <c r="J2514" s="43">
        <v>2.8168226000000001E-2</v>
      </c>
      <c r="K2514" s="43">
        <v>8.4208801E-3</v>
      </c>
      <c r="L2514" s="43">
        <v>4.5882748000000001E-3</v>
      </c>
      <c r="M2514" s="43">
        <v>3.090803E-2</v>
      </c>
      <c r="N2514" s="43">
        <v>0.72488337999999997</v>
      </c>
      <c r="O2514" s="43">
        <v>5.5050105999999998E-4</v>
      </c>
      <c r="P2514" s="43">
        <v>5.2767712000000001E-2</v>
      </c>
      <c r="Q2514" s="43">
        <v>2.7175472999999999E-3</v>
      </c>
      <c r="R2514" s="43">
        <v>6.2250268999999997E-2</v>
      </c>
      <c r="S2514" s="43">
        <v>0.59197672999999995</v>
      </c>
      <c r="U2514" s="77">
        <f t="shared" ref="U2514:U2577" si="200">G2514/0.116</f>
        <v>1.543398448275862</v>
      </c>
    </row>
    <row r="2515" spans="1:21">
      <c r="A2515" s="41" t="s">
        <v>33</v>
      </c>
      <c r="B2515" s="41" t="s">
        <v>3997</v>
      </c>
      <c r="C2515" s="74">
        <f t="shared" si="196"/>
        <v>0.52653634462999999</v>
      </c>
      <c r="D2515" s="74">
        <f t="shared" si="197"/>
        <v>1.488677685E-2</v>
      </c>
      <c r="E2515" s="74">
        <f t="shared" si="198"/>
        <v>0.36125489319999998</v>
      </c>
      <c r="F2515" s="74">
        <f t="shared" si="199"/>
        <v>6.3597487580000001E-2</v>
      </c>
      <c r="G2515" s="75">
        <v>8.6797186999999998E-2</v>
      </c>
      <c r="H2515" s="43">
        <v>1.9785331999999998E-3</v>
      </c>
      <c r="I2515" s="43">
        <v>0.16259531999999999</v>
      </c>
      <c r="J2515" s="43">
        <v>7.4748376E-3</v>
      </c>
      <c r="K2515" s="43">
        <v>2.5618788999999999E-3</v>
      </c>
      <c r="L2515" s="43">
        <v>6.2220514999999997E-4</v>
      </c>
      <c r="M2515" s="43">
        <v>4.2278552E-3</v>
      </c>
      <c r="N2515" s="43">
        <v>0.19668104</v>
      </c>
      <c r="O2515" s="43">
        <v>1.7285924E-4</v>
      </c>
      <c r="P2515" s="43">
        <v>1.5899028999999999E-2</v>
      </c>
      <c r="Q2515" s="43">
        <v>6.8184034000000001E-4</v>
      </c>
      <c r="R2515" s="43">
        <v>2.7603537000000001E-2</v>
      </c>
      <c r="S2515" s="43">
        <v>1.9240222000000001E-2</v>
      </c>
      <c r="U2515" s="77">
        <f t="shared" si="200"/>
        <v>0.74825161206896551</v>
      </c>
    </row>
    <row r="2516" spans="1:21">
      <c r="A2516" s="41" t="s">
        <v>33</v>
      </c>
      <c r="B2516" s="41" t="s">
        <v>3998</v>
      </c>
      <c r="C2516" s="74">
        <f t="shared" si="196"/>
        <v>0.32790044909600002</v>
      </c>
      <c r="D2516" s="74">
        <f t="shared" si="197"/>
        <v>9.6569774200000007E-3</v>
      </c>
      <c r="E2516" s="74">
        <f t="shared" si="198"/>
        <v>0.2418186846</v>
      </c>
      <c r="F2516" s="74">
        <f t="shared" si="199"/>
        <v>3.7623035076000004E-2</v>
      </c>
      <c r="G2516" s="75">
        <v>3.8801752000000002E-2</v>
      </c>
      <c r="H2516" s="43">
        <v>8.2410260000000005E-4</v>
      </c>
      <c r="I2516" s="43">
        <v>0.16254045</v>
      </c>
      <c r="J2516" s="43">
        <v>4.0284092000000002E-3</v>
      </c>
      <c r="K2516" s="43">
        <v>1.2541136E-3</v>
      </c>
      <c r="L2516" s="43">
        <v>5.3158462E-4</v>
      </c>
      <c r="M2516" s="43">
        <v>3.84287E-3</v>
      </c>
      <c r="N2516" s="43">
        <v>7.8454131999999996E-2</v>
      </c>
      <c r="O2516" s="43">
        <v>8.9805345999999998E-5</v>
      </c>
      <c r="P2516" s="43">
        <v>7.7440911999999999E-3</v>
      </c>
      <c r="Q2516" s="43">
        <v>4.4559052999999999E-4</v>
      </c>
      <c r="R2516" s="43">
        <v>1.6858224000000002E-2</v>
      </c>
      <c r="S2516" s="43">
        <v>1.2485324000000001E-2</v>
      </c>
      <c r="U2516" s="77">
        <f t="shared" si="200"/>
        <v>0.33449786206896553</v>
      </c>
    </row>
    <row r="2517" spans="1:21">
      <c r="A2517" s="41" t="s">
        <v>33</v>
      </c>
      <c r="B2517" s="41" t="s">
        <v>3999</v>
      </c>
      <c r="C2517" s="74">
        <f t="shared" si="196"/>
        <v>0.61852886202000001</v>
      </c>
      <c r="D2517" s="74">
        <f t="shared" si="197"/>
        <v>1.8954423599999999E-2</v>
      </c>
      <c r="E2517" s="74">
        <f t="shared" si="198"/>
        <v>0.47120466660000004</v>
      </c>
      <c r="F2517" s="74">
        <f t="shared" si="199"/>
        <v>5.1595269820000005E-2</v>
      </c>
      <c r="G2517" s="75">
        <v>7.6774501999999994E-2</v>
      </c>
      <c r="H2517" s="43">
        <v>1.4367866E-3</v>
      </c>
      <c r="I2517" s="43">
        <v>0.21260655000000001</v>
      </c>
      <c r="J2517" s="43">
        <v>6.4176590999999996E-3</v>
      </c>
      <c r="K2517" s="43">
        <v>2.0193833000000001E-3</v>
      </c>
      <c r="L2517" s="43">
        <v>1.432808E-3</v>
      </c>
      <c r="M2517" s="43">
        <v>9.0845731999999995E-3</v>
      </c>
      <c r="N2517" s="43">
        <v>0.25716133000000002</v>
      </c>
      <c r="O2517" s="43">
        <v>1.4089507999999999E-4</v>
      </c>
      <c r="P2517" s="43">
        <v>1.3007415E-2</v>
      </c>
      <c r="Q2517" s="43">
        <v>7.8007873999999999E-4</v>
      </c>
      <c r="R2517" s="43">
        <v>2.1207907000000002E-2</v>
      </c>
      <c r="S2517" s="43">
        <v>1.6458974000000001E-2</v>
      </c>
      <c r="U2517" s="77">
        <f t="shared" si="200"/>
        <v>0.66184915517241372</v>
      </c>
    </row>
    <row r="2518" spans="1:21">
      <c r="A2518" s="41" t="s">
        <v>33</v>
      </c>
      <c r="B2518" s="41" t="s">
        <v>4000</v>
      </c>
      <c r="C2518" s="74">
        <f t="shared" si="196"/>
        <v>0.65676139894000007</v>
      </c>
      <c r="D2518" s="74">
        <f t="shared" si="197"/>
        <v>1.5378680040000002E-2</v>
      </c>
      <c r="E2518" s="74">
        <f t="shared" si="198"/>
        <v>0.50597364480000007</v>
      </c>
      <c r="F2518" s="74">
        <f t="shared" si="199"/>
        <v>6.3102162099999998E-2</v>
      </c>
      <c r="G2518" s="75">
        <v>7.2306912000000001E-2</v>
      </c>
      <c r="H2518" s="43">
        <v>2.1901747999999999E-3</v>
      </c>
      <c r="I2518" s="43">
        <v>0.23395736</v>
      </c>
      <c r="J2518" s="43">
        <v>6.7147339000000004E-3</v>
      </c>
      <c r="K2518" s="43">
        <v>2.1087745000000001E-3</v>
      </c>
      <c r="L2518" s="43">
        <v>5.8968734000000003E-4</v>
      </c>
      <c r="M2518" s="43">
        <v>5.9654842999999997E-3</v>
      </c>
      <c r="N2518" s="43">
        <v>0.26982611000000001</v>
      </c>
      <c r="O2518" s="43">
        <v>1.4893409999999999E-4</v>
      </c>
      <c r="P2518" s="43">
        <v>1.2745591000000001E-2</v>
      </c>
      <c r="Q2518" s="43">
        <v>2.467136E-3</v>
      </c>
      <c r="R2518" s="43">
        <v>2.6347226000000001E-2</v>
      </c>
      <c r="S2518" s="43">
        <v>2.1393275E-2</v>
      </c>
      <c r="U2518" s="77">
        <f t="shared" si="200"/>
        <v>0.62333544827586207</v>
      </c>
    </row>
    <row r="2519" spans="1:21">
      <c r="A2519" s="41" t="s">
        <v>33</v>
      </c>
      <c r="B2519" s="41" t="s">
        <v>4001</v>
      </c>
      <c r="C2519" s="74">
        <f t="shared" si="196"/>
        <v>1.23614816361</v>
      </c>
      <c r="D2519" s="74">
        <f t="shared" si="197"/>
        <v>1.4743964240000001E-2</v>
      </c>
      <c r="E2519" s="74">
        <f t="shared" si="198"/>
        <v>1.108238316</v>
      </c>
      <c r="F2519" s="74">
        <f t="shared" si="199"/>
        <v>6.491598237E-2</v>
      </c>
      <c r="G2519" s="75">
        <v>4.8249900999999998E-2</v>
      </c>
      <c r="H2519" s="43">
        <v>1.549106E-3</v>
      </c>
      <c r="I2519" s="43">
        <v>0.23183388999999999</v>
      </c>
      <c r="J2519" s="43">
        <v>4.9610660000000001E-3</v>
      </c>
      <c r="K2519" s="43">
        <v>1.7711012E-3</v>
      </c>
      <c r="L2519" s="43">
        <v>2.9086983999999997E-4</v>
      </c>
      <c r="M2519" s="43">
        <v>7.7209271999999999E-3</v>
      </c>
      <c r="N2519" s="43">
        <v>0.87485531999999999</v>
      </c>
      <c r="O2519" s="43">
        <v>1.2087635E-4</v>
      </c>
      <c r="P2519" s="43">
        <v>8.5212885999999995E-3</v>
      </c>
      <c r="Q2519" s="43">
        <v>9.2259442000000005E-4</v>
      </c>
      <c r="R2519" s="43">
        <v>3.1014544000000002E-2</v>
      </c>
      <c r="S2519" s="43">
        <v>2.4336679E-2</v>
      </c>
      <c r="U2519" s="77">
        <f t="shared" si="200"/>
        <v>0.41594742241379307</v>
      </c>
    </row>
    <row r="2520" spans="1:21">
      <c r="A2520" s="41" t="s">
        <v>33</v>
      </c>
      <c r="B2520" s="41" t="s">
        <v>4002</v>
      </c>
      <c r="C2520" s="74">
        <f t="shared" si="196"/>
        <v>0.63442817068000001</v>
      </c>
      <c r="D2520" s="74">
        <f t="shared" si="197"/>
        <v>1.57676473E-2</v>
      </c>
      <c r="E2520" s="74">
        <f t="shared" si="198"/>
        <v>0.5203895784</v>
      </c>
      <c r="F2520" s="74">
        <f t="shared" si="199"/>
        <v>4.1376203979999998E-2</v>
      </c>
      <c r="G2520" s="75">
        <v>5.6894740999999999E-2</v>
      </c>
      <c r="H2520" s="43">
        <v>1.0537783999999999E-3</v>
      </c>
      <c r="I2520" s="43">
        <v>0.25816852000000001</v>
      </c>
      <c r="J2520" s="43">
        <v>5.4453345999999998E-3</v>
      </c>
      <c r="K2520" s="43">
        <v>1.5514732999999999E-3</v>
      </c>
      <c r="L2520" s="43">
        <v>1.2668885E-3</v>
      </c>
      <c r="M2520" s="43">
        <v>7.5039509000000004E-3</v>
      </c>
      <c r="N2520" s="43">
        <v>0.26116728</v>
      </c>
      <c r="O2520" s="43">
        <v>1.1358703E-4</v>
      </c>
      <c r="P2520" s="43">
        <v>1.036779E-2</v>
      </c>
      <c r="Q2520" s="43">
        <v>4.9741094999999999E-4</v>
      </c>
      <c r="R2520" s="43">
        <v>1.7091861E-2</v>
      </c>
      <c r="S2520" s="43">
        <v>1.3305555E-2</v>
      </c>
      <c r="U2520" s="77">
        <f t="shared" si="200"/>
        <v>0.49047190517241374</v>
      </c>
    </row>
    <row r="2521" spans="1:21">
      <c r="A2521" s="41" t="s">
        <v>33</v>
      </c>
      <c r="B2521" s="41" t="s">
        <v>4003</v>
      </c>
      <c r="C2521" s="74">
        <f t="shared" si="196"/>
        <v>2.77387777613</v>
      </c>
      <c r="D2521" s="74">
        <f t="shared" si="197"/>
        <v>2.2607034099999999E-2</v>
      </c>
      <c r="E2521" s="74">
        <f t="shared" si="198"/>
        <v>2.5403298114999999</v>
      </c>
      <c r="F2521" s="74">
        <f t="shared" si="199"/>
        <v>0.10109186052999999</v>
      </c>
      <c r="G2521" s="75">
        <v>0.10984906999999999</v>
      </c>
      <c r="H2521" s="43">
        <v>1.9529415000000001E-3</v>
      </c>
      <c r="I2521" s="43">
        <v>0.28081996999999997</v>
      </c>
      <c r="J2521" s="43">
        <v>7.5477705000000003E-3</v>
      </c>
      <c r="K2521" s="43">
        <v>2.6265568000000002E-3</v>
      </c>
      <c r="L2521" s="43">
        <v>3.4752479999999999E-4</v>
      </c>
      <c r="M2521" s="43">
        <v>1.2085182E-2</v>
      </c>
      <c r="N2521" s="43">
        <v>2.2575569</v>
      </c>
      <c r="O2521" s="43">
        <v>1.8737593000000001E-4</v>
      </c>
      <c r="P2521" s="43">
        <v>1.3891872E-2</v>
      </c>
      <c r="Q2521" s="43">
        <v>1.0001316E-3</v>
      </c>
      <c r="R2521" s="43">
        <v>4.7713627000000002E-2</v>
      </c>
      <c r="S2521" s="43">
        <v>3.8298854E-2</v>
      </c>
      <c r="U2521" s="77">
        <f t="shared" si="200"/>
        <v>0.94697474137931026</v>
      </c>
    </row>
    <row r="2522" spans="1:21">
      <c r="A2522" s="41" t="s">
        <v>33</v>
      </c>
      <c r="B2522" s="41" t="s">
        <v>4004</v>
      </c>
      <c r="C2522" s="74">
        <f t="shared" si="196"/>
        <v>0.91159158881400004</v>
      </c>
      <c r="D2522" s="74">
        <f t="shared" si="197"/>
        <v>2.2974490300000001E-2</v>
      </c>
      <c r="E2522" s="74">
        <f t="shared" si="198"/>
        <v>0.81303752531999995</v>
      </c>
      <c r="F2522" s="74">
        <f t="shared" si="199"/>
        <v>2.6892774194000001E-2</v>
      </c>
      <c r="G2522" s="75">
        <v>4.8686799000000003E-2</v>
      </c>
      <c r="H2522" s="43">
        <v>8.8477531999999999E-4</v>
      </c>
      <c r="I2522" s="43">
        <v>0.35527030999999998</v>
      </c>
      <c r="J2522" s="43">
        <v>4.2215107000000002E-3</v>
      </c>
      <c r="K2522" s="43">
        <v>1.0014805999999999E-3</v>
      </c>
      <c r="L2522" s="43">
        <v>3.1845049999999998E-3</v>
      </c>
      <c r="M2522" s="43">
        <v>1.4566994E-2</v>
      </c>
      <c r="N2522" s="43">
        <v>0.45688244</v>
      </c>
      <c r="O2522" s="43">
        <v>7.4521583999999998E-5</v>
      </c>
      <c r="P2522" s="43">
        <v>7.4972620000000002E-3</v>
      </c>
      <c r="Q2522" s="43">
        <v>4.2292821000000001E-4</v>
      </c>
      <c r="R2522" s="43">
        <v>1.0737379E-2</v>
      </c>
      <c r="S2522" s="43">
        <v>8.1606834000000003E-3</v>
      </c>
      <c r="U2522" s="77">
        <f t="shared" si="200"/>
        <v>0.41971378448275865</v>
      </c>
    </row>
    <row r="2523" spans="1:21">
      <c r="A2523" s="41" t="s">
        <v>33</v>
      </c>
      <c r="B2523" s="41" t="s">
        <v>4005</v>
      </c>
      <c r="C2523" s="74">
        <f t="shared" si="196"/>
        <v>0.44171092092000003</v>
      </c>
      <c r="D2523" s="74">
        <f t="shared" si="197"/>
        <v>9.7210939999999996E-3</v>
      </c>
      <c r="E2523" s="74">
        <f t="shared" si="198"/>
        <v>0.33690658364000003</v>
      </c>
      <c r="F2523" s="74">
        <f t="shared" si="199"/>
        <v>4.6797671280000001E-2</v>
      </c>
      <c r="G2523" s="75">
        <v>4.8285571999999999E-2</v>
      </c>
      <c r="H2523" s="43">
        <v>9.4065364E-4</v>
      </c>
      <c r="I2523" s="43">
        <v>0.18244861000000001</v>
      </c>
      <c r="J2523" s="43">
        <v>5.4632611000000001E-3</v>
      </c>
      <c r="K2523" s="43">
        <v>1.6701908000000001E-3</v>
      </c>
      <c r="L2523" s="43">
        <v>1.4506069999999999E-4</v>
      </c>
      <c r="M2523" s="43">
        <v>2.4425813999999998E-3</v>
      </c>
      <c r="N2523" s="43">
        <v>0.15351732000000001</v>
      </c>
      <c r="O2523" s="43">
        <v>1.2492071E-4</v>
      </c>
      <c r="P2523" s="43">
        <v>1.0918328E-2</v>
      </c>
      <c r="Q2523" s="43">
        <v>4.4605957000000001E-4</v>
      </c>
      <c r="R2523" s="43">
        <v>2.1823934E-2</v>
      </c>
      <c r="S2523" s="43">
        <v>1.3484428999999999E-2</v>
      </c>
      <c r="U2523" s="77">
        <f t="shared" si="200"/>
        <v>0.41625493103448274</v>
      </c>
    </row>
    <row r="2524" spans="1:21">
      <c r="A2524" s="41" t="s">
        <v>33</v>
      </c>
      <c r="B2524" s="41" t="s">
        <v>4006</v>
      </c>
      <c r="C2524" s="74">
        <f t="shared" si="196"/>
        <v>3.4772893637000002</v>
      </c>
      <c r="D2524" s="74">
        <f t="shared" si="197"/>
        <v>3.0713970200000003E-2</v>
      </c>
      <c r="E2524" s="74">
        <f t="shared" si="198"/>
        <v>2.8014390361000001</v>
      </c>
      <c r="F2524" s="74">
        <f t="shared" si="199"/>
        <v>7.8941507399999999E-2</v>
      </c>
      <c r="G2524" s="75">
        <v>0.56619485000000003</v>
      </c>
      <c r="H2524" s="43">
        <v>2.1709161000000002E-3</v>
      </c>
      <c r="I2524" s="43">
        <v>0.38103712000000001</v>
      </c>
      <c r="J2524" s="43">
        <v>8.5178232999999996E-3</v>
      </c>
      <c r="K2524" s="43">
        <v>2.6292057000000001E-3</v>
      </c>
      <c r="L2524" s="43">
        <v>1.0839972E-3</v>
      </c>
      <c r="M2524" s="43">
        <v>1.8482944000000001E-2</v>
      </c>
      <c r="N2524" s="43">
        <v>2.418231</v>
      </c>
      <c r="O2524" s="43">
        <v>1.89469E-4</v>
      </c>
      <c r="P2524" s="43">
        <v>1.5104833E-2</v>
      </c>
      <c r="Q2524" s="43">
        <v>1.0401504E-3</v>
      </c>
      <c r="R2524" s="43">
        <v>3.7003336999999997E-2</v>
      </c>
      <c r="S2524" s="43">
        <v>2.5603718000000001E-2</v>
      </c>
      <c r="U2524" s="77">
        <f t="shared" si="200"/>
        <v>4.8809900862068964</v>
      </c>
    </row>
    <row r="2525" spans="1:21">
      <c r="A2525" s="41" t="s">
        <v>33</v>
      </c>
      <c r="B2525" s="41" t="s">
        <v>4007</v>
      </c>
      <c r="C2525" s="74">
        <f t="shared" si="196"/>
        <v>0.77181427369</v>
      </c>
      <c r="D2525" s="74">
        <f t="shared" si="197"/>
        <v>1.3490901829999999E-2</v>
      </c>
      <c r="E2525" s="74">
        <f t="shared" si="198"/>
        <v>0.65147008789999994</v>
      </c>
      <c r="F2525" s="74">
        <f t="shared" si="199"/>
        <v>5.4922905960000004E-2</v>
      </c>
      <c r="G2525" s="75">
        <v>5.1930377999999999E-2</v>
      </c>
      <c r="H2525" s="43">
        <v>1.2357978999999999E-3</v>
      </c>
      <c r="I2525" s="43">
        <v>0.28032161999999999</v>
      </c>
      <c r="J2525" s="43">
        <v>4.9870942999999997E-3</v>
      </c>
      <c r="K2525" s="43">
        <v>1.5730677000000001E-3</v>
      </c>
      <c r="L2525" s="43">
        <v>3.7460302999999998E-4</v>
      </c>
      <c r="M2525" s="43">
        <v>6.5561368E-3</v>
      </c>
      <c r="N2525" s="43">
        <v>0.36991267</v>
      </c>
      <c r="O2525" s="43">
        <v>1.1453896000000001E-4</v>
      </c>
      <c r="P2525" s="43">
        <v>8.3081688999999993E-3</v>
      </c>
      <c r="Q2525" s="43">
        <v>6.227661E-4</v>
      </c>
      <c r="R2525" s="43">
        <v>2.7919155000000001E-2</v>
      </c>
      <c r="S2525" s="43">
        <v>1.7958277000000002E-2</v>
      </c>
      <c r="U2525" s="77">
        <f t="shared" si="200"/>
        <v>0.44767567241379308</v>
      </c>
    </row>
    <row r="2526" spans="1:21">
      <c r="A2526" s="41" t="s">
        <v>33</v>
      </c>
      <c r="B2526" s="41" t="s">
        <v>4008</v>
      </c>
      <c r="C2526" s="74">
        <f t="shared" si="196"/>
        <v>0.79275009358999982</v>
      </c>
      <c r="D2526" s="74">
        <f t="shared" si="197"/>
        <v>2.5902591699999998E-2</v>
      </c>
      <c r="E2526" s="74">
        <f t="shared" si="198"/>
        <v>0.65178107229999993</v>
      </c>
      <c r="F2526" s="74">
        <f t="shared" si="199"/>
        <v>4.4603900590000002E-2</v>
      </c>
      <c r="G2526" s="75">
        <v>7.0462528999999996E-2</v>
      </c>
      <c r="H2526" s="43">
        <v>1.3368023000000001E-3</v>
      </c>
      <c r="I2526" s="43">
        <v>0.38056614</v>
      </c>
      <c r="J2526" s="43">
        <v>6.3877055000000002E-3</v>
      </c>
      <c r="K2526" s="43">
        <v>1.6800539E-3</v>
      </c>
      <c r="L2526" s="43">
        <v>2.8964983000000001E-3</v>
      </c>
      <c r="M2526" s="43">
        <v>1.4938333999999999E-2</v>
      </c>
      <c r="N2526" s="43">
        <v>0.26987812999999999</v>
      </c>
      <c r="O2526" s="43">
        <v>1.2220965999999999E-4</v>
      </c>
      <c r="P2526" s="43">
        <v>1.158702E-2</v>
      </c>
      <c r="Q2526" s="43">
        <v>6.2996193000000003E-4</v>
      </c>
      <c r="R2526" s="43">
        <v>1.6799316000000002E-2</v>
      </c>
      <c r="S2526" s="43">
        <v>1.5465392999999999E-2</v>
      </c>
      <c r="U2526" s="77">
        <f t="shared" si="200"/>
        <v>0.60743559482758613</v>
      </c>
    </row>
    <row r="2527" spans="1:21">
      <c r="A2527" s="41" t="s">
        <v>33</v>
      </c>
      <c r="B2527" s="41" t="s">
        <v>4009</v>
      </c>
      <c r="C2527" s="74">
        <f t="shared" si="196"/>
        <v>1.9496735736600002</v>
      </c>
      <c r="D2527" s="74">
        <f t="shared" si="197"/>
        <v>2.4058546610000002E-2</v>
      </c>
      <c r="E2527" s="74">
        <f t="shared" si="198"/>
        <v>1.6355987497</v>
      </c>
      <c r="F2527" s="74">
        <f t="shared" si="199"/>
        <v>0.22401550435000001</v>
      </c>
      <c r="G2527" s="75">
        <v>6.6000772999999999E-2</v>
      </c>
      <c r="H2527" s="43">
        <v>1.8785296999999999E-3</v>
      </c>
      <c r="I2527" s="43">
        <v>0.35353881999999998</v>
      </c>
      <c r="J2527" s="43">
        <v>8.2771282000000009E-3</v>
      </c>
      <c r="K2527" s="43">
        <v>2.3525968E-3</v>
      </c>
      <c r="L2527" s="43">
        <v>7.6548361000000002E-4</v>
      </c>
      <c r="M2527" s="43">
        <v>1.2663338E-2</v>
      </c>
      <c r="N2527" s="43">
        <v>1.2801814</v>
      </c>
      <c r="O2527" s="43">
        <v>1.7113109E-4</v>
      </c>
      <c r="P2527" s="43">
        <v>1.5378141E-2</v>
      </c>
      <c r="Q2527" s="43">
        <v>8.9957426000000004E-4</v>
      </c>
      <c r="R2527" s="43">
        <v>1.0576168E-2</v>
      </c>
      <c r="S2527" s="43">
        <v>0.19699048999999999</v>
      </c>
      <c r="U2527" s="77">
        <f t="shared" si="200"/>
        <v>0.56897218103448277</v>
      </c>
    </row>
    <row r="2528" spans="1:21">
      <c r="A2528" s="41" t="s">
        <v>33</v>
      </c>
      <c r="B2528" s="41" t="s">
        <v>4010</v>
      </c>
      <c r="C2528" s="74">
        <f t="shared" si="196"/>
        <v>4.3862589247300008</v>
      </c>
      <c r="D2528" s="74">
        <f t="shared" si="197"/>
        <v>7.5342076899999999E-2</v>
      </c>
      <c r="E2528" s="74">
        <f t="shared" si="198"/>
        <v>3.8414031851999999</v>
      </c>
      <c r="F2528" s="74">
        <f t="shared" si="199"/>
        <v>0.26998893263000001</v>
      </c>
      <c r="G2528" s="75">
        <v>0.19952473000000001</v>
      </c>
      <c r="H2528" s="43">
        <v>4.5707652000000001E-3</v>
      </c>
      <c r="I2528" s="43">
        <v>0.67154451999999998</v>
      </c>
      <c r="J2528" s="43">
        <v>1.8165694E-2</v>
      </c>
      <c r="K2528" s="43">
        <v>5.2805214E-3</v>
      </c>
      <c r="L2528" s="43">
        <v>9.3618085000000007E-3</v>
      </c>
      <c r="M2528" s="43">
        <v>4.2534053000000002E-2</v>
      </c>
      <c r="N2528" s="43">
        <v>3.1652879</v>
      </c>
      <c r="O2528" s="43">
        <v>3.6851982999999998E-4</v>
      </c>
      <c r="P2528" s="43">
        <v>3.7417457000000001E-2</v>
      </c>
      <c r="Q2528" s="43">
        <v>2.9465488000000001E-3</v>
      </c>
      <c r="R2528" s="43">
        <v>4.9931387000000001E-2</v>
      </c>
      <c r="S2528" s="43">
        <v>0.17932502</v>
      </c>
      <c r="U2528" s="77">
        <f t="shared" si="200"/>
        <v>1.720040775862069</v>
      </c>
    </row>
    <row r="2529" spans="1:21">
      <c r="A2529" s="41" t="s">
        <v>33</v>
      </c>
      <c r="B2529" s="41" t="s">
        <v>4011</v>
      </c>
      <c r="C2529" s="74">
        <f t="shared" si="196"/>
        <v>0.56466943348700005</v>
      </c>
      <c r="D2529" s="74">
        <f t="shared" si="197"/>
        <v>1.0628444500000001E-2</v>
      </c>
      <c r="E2529" s="74">
        <f t="shared" si="198"/>
        <v>0.46499081079000004</v>
      </c>
      <c r="F2529" s="74">
        <f t="shared" si="199"/>
        <v>3.4377879197E-2</v>
      </c>
      <c r="G2529" s="75">
        <v>5.4672299000000001E-2</v>
      </c>
      <c r="H2529" s="43">
        <v>8.4695078999999995E-4</v>
      </c>
      <c r="I2529" s="43">
        <v>0.29534041999999999</v>
      </c>
      <c r="J2529" s="43">
        <v>3.7563220999999999E-3</v>
      </c>
      <c r="K2529" s="43">
        <v>9.8347056000000011E-4</v>
      </c>
      <c r="L2529" s="43">
        <v>4.3420794000000002E-4</v>
      </c>
      <c r="M2529" s="43">
        <v>5.4544438999999997E-3</v>
      </c>
      <c r="N2529" s="43">
        <v>0.16880344</v>
      </c>
      <c r="O2529" s="43">
        <v>7.5094206999999996E-5</v>
      </c>
      <c r="P2529" s="43">
        <v>5.4688252999999997E-3</v>
      </c>
      <c r="Q2529" s="43">
        <v>3.8986369000000001E-4</v>
      </c>
      <c r="R2529" s="43">
        <v>1.5950031E-2</v>
      </c>
      <c r="S2529" s="43">
        <v>1.2494065E-2</v>
      </c>
      <c r="U2529" s="77">
        <f t="shared" si="200"/>
        <v>0.47131292241379308</v>
      </c>
    </row>
    <row r="2530" spans="1:21">
      <c r="A2530" s="41" t="s">
        <v>33</v>
      </c>
      <c r="B2530" s="41" t="s">
        <v>4012</v>
      </c>
      <c r="C2530" s="74">
        <f t="shared" si="196"/>
        <v>0.77344536353999993</v>
      </c>
      <c r="D2530" s="74">
        <f t="shared" si="197"/>
        <v>1.258266811E-2</v>
      </c>
      <c r="E2530" s="74">
        <f t="shared" si="198"/>
        <v>0.68600259855000001</v>
      </c>
      <c r="F2530" s="74">
        <f t="shared" si="199"/>
        <v>2.7983333880000003E-2</v>
      </c>
      <c r="G2530" s="75">
        <v>4.6876763000000002E-2</v>
      </c>
      <c r="H2530" s="43">
        <v>7.7375855000000001E-4</v>
      </c>
      <c r="I2530" s="43">
        <v>0.26080544</v>
      </c>
      <c r="J2530" s="43">
        <v>3.578038E-3</v>
      </c>
      <c r="K2530" s="43">
        <v>9.3797040999999998E-4</v>
      </c>
      <c r="L2530" s="43">
        <v>1.02563E-3</v>
      </c>
      <c r="M2530" s="43">
        <v>7.0410296999999997E-3</v>
      </c>
      <c r="N2530" s="43">
        <v>0.42442340000000001</v>
      </c>
      <c r="O2530" s="43">
        <v>6.9794119999999998E-5</v>
      </c>
      <c r="P2530" s="43">
        <v>5.9459915999999996E-3</v>
      </c>
      <c r="Q2530" s="43">
        <v>3.6981446E-4</v>
      </c>
      <c r="R2530" s="43">
        <v>1.1795180000000001E-2</v>
      </c>
      <c r="S2530" s="43">
        <v>9.8025536999999992E-3</v>
      </c>
      <c r="U2530" s="77">
        <f t="shared" si="200"/>
        <v>0.40411002586206896</v>
      </c>
    </row>
    <row r="2531" spans="1:21">
      <c r="A2531" s="41" t="s">
        <v>33</v>
      </c>
      <c r="B2531" s="41" t="s">
        <v>4013</v>
      </c>
      <c r="C2531" s="74">
        <f t="shared" si="196"/>
        <v>0.45857367937700005</v>
      </c>
      <c r="D2531" s="74">
        <f t="shared" si="197"/>
        <v>1.60380244E-2</v>
      </c>
      <c r="E2531" s="74">
        <f t="shared" si="198"/>
        <v>0.36336209199000002</v>
      </c>
      <c r="F2531" s="74">
        <f t="shared" si="199"/>
        <v>3.1258005987000001E-2</v>
      </c>
      <c r="G2531" s="75">
        <v>4.7915556999999998E-2</v>
      </c>
      <c r="H2531" s="43">
        <v>7.7079299000000002E-4</v>
      </c>
      <c r="I2531" s="43">
        <v>0.26755431000000002</v>
      </c>
      <c r="J2531" s="43">
        <v>4.0862523E-3</v>
      </c>
      <c r="K2531" s="43">
        <v>1.0619501999999999E-3</v>
      </c>
      <c r="L2531" s="43">
        <v>2.2007694000000001E-3</v>
      </c>
      <c r="M2531" s="43">
        <v>8.6890525000000007E-3</v>
      </c>
      <c r="N2531" s="43">
        <v>9.5036989000000002E-2</v>
      </c>
      <c r="O2531" s="43">
        <v>7.7763937000000004E-5</v>
      </c>
      <c r="P2531" s="43">
        <v>7.5168576000000003E-3</v>
      </c>
      <c r="Q2531" s="43">
        <v>3.5775845E-4</v>
      </c>
      <c r="R2531" s="43">
        <v>1.2445060000000001E-2</v>
      </c>
      <c r="S2531" s="43">
        <v>1.0860566E-2</v>
      </c>
      <c r="U2531" s="77">
        <f t="shared" si="200"/>
        <v>0.4130651465517241</v>
      </c>
    </row>
    <row r="2532" spans="1:21">
      <c r="A2532" s="41" t="s">
        <v>33</v>
      </c>
      <c r="B2532" s="41" t="s">
        <v>4014</v>
      </c>
      <c r="C2532" s="74">
        <f t="shared" si="196"/>
        <v>0.51696928271999998</v>
      </c>
      <c r="D2532" s="74">
        <f t="shared" si="197"/>
        <v>1.445506218E-2</v>
      </c>
      <c r="E2532" s="74">
        <f t="shared" si="198"/>
        <v>0.37813010340000003</v>
      </c>
      <c r="F2532" s="74">
        <f t="shared" si="199"/>
        <v>5.4365643139999996E-2</v>
      </c>
      <c r="G2532" s="75">
        <v>7.0018473999999997E-2</v>
      </c>
      <c r="H2532" s="43">
        <v>1.2608534000000001E-3</v>
      </c>
      <c r="I2532" s="43">
        <v>0.24974502000000001</v>
      </c>
      <c r="J2532" s="43">
        <v>5.9642152999999998E-3</v>
      </c>
      <c r="K2532" s="43">
        <v>1.8227919999999999E-3</v>
      </c>
      <c r="L2532" s="43">
        <v>6.0432917999999995E-4</v>
      </c>
      <c r="M2532" s="43">
        <v>6.0637256999999996E-3</v>
      </c>
      <c r="N2532" s="43">
        <v>0.12712423</v>
      </c>
      <c r="O2532" s="43">
        <v>1.3224045000000001E-4</v>
      </c>
      <c r="P2532" s="43">
        <v>1.0947906E-2</v>
      </c>
      <c r="Q2532" s="43">
        <v>5.8826869000000003E-4</v>
      </c>
      <c r="R2532" s="43">
        <v>2.4547108000000002E-2</v>
      </c>
      <c r="S2532" s="43">
        <v>1.8150119999999999E-2</v>
      </c>
      <c r="U2532" s="77">
        <f t="shared" si="200"/>
        <v>0.60360753448275861</v>
      </c>
    </row>
    <row r="2533" spans="1:21">
      <c r="A2533" s="41" t="s">
        <v>33</v>
      </c>
      <c r="B2533" s="41" t="s">
        <v>4015</v>
      </c>
      <c r="C2533" s="74">
        <f t="shared" si="196"/>
        <v>1.2482943793300001</v>
      </c>
      <c r="D2533" s="74">
        <f t="shared" si="197"/>
        <v>2.9468381699999997E-2</v>
      </c>
      <c r="E2533" s="74">
        <f t="shared" si="198"/>
        <v>1.0307203144999999</v>
      </c>
      <c r="F2533" s="74">
        <f t="shared" si="199"/>
        <v>0.10639627213</v>
      </c>
      <c r="G2533" s="75">
        <v>8.1709410999999996E-2</v>
      </c>
      <c r="H2533" s="43">
        <v>2.5484345000000002E-3</v>
      </c>
      <c r="I2533" s="43">
        <v>0.37495088999999998</v>
      </c>
      <c r="J2533" s="43">
        <v>9.8118266999999999E-3</v>
      </c>
      <c r="K2533" s="43">
        <v>2.9478397000000001E-3</v>
      </c>
      <c r="L2533" s="43">
        <v>1.9475022999999999E-3</v>
      </c>
      <c r="M2533" s="43">
        <v>1.4761213E-2</v>
      </c>
      <c r="N2533" s="43">
        <v>0.65322099</v>
      </c>
      <c r="O2533" s="43">
        <v>2.0800423E-4</v>
      </c>
      <c r="P2533" s="43">
        <v>1.8551742E-2</v>
      </c>
      <c r="Q2533" s="43">
        <v>1.3202948999999999E-3</v>
      </c>
      <c r="R2533" s="43">
        <v>3.0373576999999999E-2</v>
      </c>
      <c r="S2533" s="43">
        <v>5.5942654000000001E-2</v>
      </c>
      <c r="U2533" s="77">
        <f t="shared" si="200"/>
        <v>0.70439147413793091</v>
      </c>
    </row>
    <row r="2534" spans="1:21">
      <c r="A2534" s="41" t="s">
        <v>33</v>
      </c>
      <c r="B2534" s="41" t="s">
        <v>4016</v>
      </c>
      <c r="C2534" s="74">
        <f t="shared" si="196"/>
        <v>0.44893894605999995</v>
      </c>
      <c r="D2534" s="74">
        <f t="shared" si="197"/>
        <v>1.4160796610000002E-2</v>
      </c>
      <c r="E2534" s="74">
        <f t="shared" si="198"/>
        <v>0.31912954989999998</v>
      </c>
      <c r="F2534" s="74">
        <f t="shared" si="199"/>
        <v>5.3198331550000005E-2</v>
      </c>
      <c r="G2534" s="75">
        <v>6.2450268000000003E-2</v>
      </c>
      <c r="H2534" s="43">
        <v>1.1557759E-3</v>
      </c>
      <c r="I2534" s="43">
        <v>0.25491029999999998</v>
      </c>
      <c r="J2534" s="43">
        <v>5.642935E-3</v>
      </c>
      <c r="K2534" s="43">
        <v>1.7159956000000001E-3</v>
      </c>
      <c r="L2534" s="43">
        <v>7.6444630999999996E-4</v>
      </c>
      <c r="M2534" s="43">
        <v>6.0374197000000003E-3</v>
      </c>
      <c r="N2534" s="43">
        <v>6.3063473999999994E-2</v>
      </c>
      <c r="O2534" s="43">
        <v>1.2313548E-4</v>
      </c>
      <c r="P2534" s="43">
        <v>1.0264216E-2</v>
      </c>
      <c r="Q2534" s="43">
        <v>5.6186207000000004E-4</v>
      </c>
      <c r="R2534" s="43">
        <v>2.3728437000000002E-2</v>
      </c>
      <c r="S2534" s="43">
        <v>1.8520681000000001E-2</v>
      </c>
      <c r="U2534" s="77">
        <f t="shared" si="200"/>
        <v>0.53836437931034486</v>
      </c>
    </row>
    <row r="2535" spans="1:21">
      <c r="A2535" s="41" t="s">
        <v>33</v>
      </c>
      <c r="B2535" s="41" t="s">
        <v>4017</v>
      </c>
      <c r="C2535" s="74">
        <f t="shared" si="196"/>
        <v>0.56970809300300007</v>
      </c>
      <c r="D2535" s="74">
        <f t="shared" si="197"/>
        <v>1.0948279049999999E-2</v>
      </c>
      <c r="E2535" s="74">
        <f t="shared" si="198"/>
        <v>0.46770795185000003</v>
      </c>
      <c r="F2535" s="74">
        <f t="shared" si="199"/>
        <v>3.1026483102999998E-2</v>
      </c>
      <c r="G2535" s="75">
        <v>6.0025378999999997E-2</v>
      </c>
      <c r="H2535" s="43">
        <v>8.4791184999999999E-4</v>
      </c>
      <c r="I2535" s="43">
        <v>0.27505415</v>
      </c>
      <c r="J2535" s="43">
        <v>3.8742056000000001E-3</v>
      </c>
      <c r="K2535" s="43">
        <v>1.0106564999999999E-3</v>
      </c>
      <c r="L2535" s="43">
        <v>4.8179315E-4</v>
      </c>
      <c r="M2535" s="43">
        <v>5.5816238000000002E-3</v>
      </c>
      <c r="N2535" s="43">
        <v>0.19180589000000001</v>
      </c>
      <c r="O2535" s="43">
        <v>7.7307263000000003E-5</v>
      </c>
      <c r="P2535" s="43">
        <v>6.1590598999999996E-3</v>
      </c>
      <c r="Q2535" s="43">
        <v>4.2683294000000002E-4</v>
      </c>
      <c r="R2535" s="43">
        <v>1.3421972000000001E-2</v>
      </c>
      <c r="S2535" s="43">
        <v>1.0941311E-2</v>
      </c>
      <c r="U2535" s="77">
        <f t="shared" si="200"/>
        <v>0.51746016379310344</v>
      </c>
    </row>
    <row r="2536" spans="1:21">
      <c r="A2536" s="41" t="s">
        <v>33</v>
      </c>
      <c r="B2536" s="41" t="s">
        <v>4018</v>
      </c>
      <c r="C2536" s="74">
        <f t="shared" si="196"/>
        <v>0.54918110901799999</v>
      </c>
      <c r="D2536" s="74">
        <f t="shared" si="197"/>
        <v>1.1794390599999999E-2</v>
      </c>
      <c r="E2536" s="74">
        <f t="shared" si="198"/>
        <v>0.45527179820000002</v>
      </c>
      <c r="F2536" s="74">
        <f t="shared" si="199"/>
        <v>2.8289897218000001E-2</v>
      </c>
      <c r="G2536" s="75">
        <v>5.3825023E-2</v>
      </c>
      <c r="H2536" s="43">
        <v>8.424382E-4</v>
      </c>
      <c r="I2536" s="43">
        <v>0.28758201</v>
      </c>
      <c r="J2536" s="43">
        <v>3.7010250000000001E-3</v>
      </c>
      <c r="K2536" s="43">
        <v>9.2229403000000003E-4</v>
      </c>
      <c r="L2536" s="43">
        <v>5.6810927000000002E-4</v>
      </c>
      <c r="M2536" s="43">
        <v>6.6029623000000001E-3</v>
      </c>
      <c r="N2536" s="43">
        <v>0.16684735000000001</v>
      </c>
      <c r="O2536" s="43">
        <v>7.1339187999999997E-5</v>
      </c>
      <c r="P2536" s="43">
        <v>5.5820239000000001E-3</v>
      </c>
      <c r="Q2536" s="43">
        <v>3.8473412999999999E-4</v>
      </c>
      <c r="R2536" s="43">
        <v>1.1854883E-2</v>
      </c>
      <c r="S2536" s="43">
        <v>1.0396917E-2</v>
      </c>
      <c r="U2536" s="77">
        <f t="shared" si="200"/>
        <v>0.46400881896551721</v>
      </c>
    </row>
    <row r="2537" spans="1:21">
      <c r="A2537" s="41" t="s">
        <v>33</v>
      </c>
      <c r="B2537" s="41" t="s">
        <v>4019</v>
      </c>
      <c r="C2537" s="74">
        <f t="shared" si="196"/>
        <v>1.9960437221999998</v>
      </c>
      <c r="D2537" s="74">
        <f t="shared" si="197"/>
        <v>2.159464337E-2</v>
      </c>
      <c r="E2537" s="74">
        <f t="shared" si="198"/>
        <v>1.8215004805999999</v>
      </c>
      <c r="F2537" s="74">
        <f t="shared" si="199"/>
        <v>8.7663398229999995E-2</v>
      </c>
      <c r="G2537" s="75">
        <v>6.5285200000000002E-2</v>
      </c>
      <c r="H2537" s="43">
        <v>2.3750505999999998E-3</v>
      </c>
      <c r="I2537" s="43">
        <v>0.26007793000000001</v>
      </c>
      <c r="J2537" s="43">
        <v>9.0715421999999993E-3</v>
      </c>
      <c r="K2537" s="43">
        <v>2.8810419999999999E-3</v>
      </c>
      <c r="L2537" s="43">
        <v>4.9548316999999998E-4</v>
      </c>
      <c r="M2537" s="43">
        <v>9.146576E-3</v>
      </c>
      <c r="N2537" s="43">
        <v>1.5590474999999999</v>
      </c>
      <c r="O2537" s="43">
        <v>2.0443956000000001E-4</v>
      </c>
      <c r="P2537" s="43">
        <v>1.8148555E-2</v>
      </c>
      <c r="Q2537" s="43">
        <v>8.2318566999999997E-4</v>
      </c>
      <c r="R2537" s="43">
        <v>3.2972081E-2</v>
      </c>
      <c r="S2537" s="43">
        <v>3.5515137000000002E-2</v>
      </c>
      <c r="U2537" s="77">
        <f t="shared" si="200"/>
        <v>0.56280344827586204</v>
      </c>
    </row>
    <row r="2538" spans="1:21">
      <c r="A2538" s="41" t="s">
        <v>33</v>
      </c>
      <c r="B2538" s="41" t="s">
        <v>4020</v>
      </c>
      <c r="C2538" s="74">
        <f t="shared" si="196"/>
        <v>0.56261673208999996</v>
      </c>
      <c r="D2538" s="74">
        <f t="shared" si="197"/>
        <v>1.282768921E-2</v>
      </c>
      <c r="E2538" s="74">
        <f t="shared" si="198"/>
        <v>0.45503999049999999</v>
      </c>
      <c r="F2538" s="74">
        <f t="shared" si="199"/>
        <v>4.5776996379999997E-2</v>
      </c>
      <c r="G2538" s="75">
        <v>4.8972056E-2</v>
      </c>
      <c r="H2538" s="43">
        <v>1.0721305000000001E-3</v>
      </c>
      <c r="I2538" s="43">
        <v>0.20580113999999999</v>
      </c>
      <c r="J2538" s="43">
        <v>5.6947133999999998E-3</v>
      </c>
      <c r="K2538" s="43">
        <v>1.7237736E-3</v>
      </c>
      <c r="L2538" s="43">
        <v>5.2411961000000003E-4</v>
      </c>
      <c r="M2538" s="43">
        <v>4.8850826E-3</v>
      </c>
      <c r="N2538" s="43">
        <v>0.24816672000000001</v>
      </c>
      <c r="O2538" s="43">
        <v>1.2610105000000001E-4</v>
      </c>
      <c r="P2538" s="43">
        <v>1.1279025999999999E-2</v>
      </c>
      <c r="Q2538" s="43">
        <v>5.1731832999999999E-4</v>
      </c>
      <c r="R2538" s="43">
        <v>1.9782096999999998E-2</v>
      </c>
      <c r="S2538" s="43">
        <v>1.4072454E-2</v>
      </c>
      <c r="U2538" s="77">
        <f t="shared" si="200"/>
        <v>0.42217289655172413</v>
      </c>
    </row>
    <row r="2539" spans="1:21">
      <c r="A2539" s="41" t="s">
        <v>33</v>
      </c>
      <c r="B2539" s="41" t="s">
        <v>4021</v>
      </c>
      <c r="C2539" s="74">
        <f t="shared" si="196"/>
        <v>0.54792830181700003</v>
      </c>
      <c r="D2539" s="74">
        <f t="shared" si="197"/>
        <v>1.5550777500000001E-2</v>
      </c>
      <c r="E2539" s="74">
        <f t="shared" si="198"/>
        <v>0.46010632193000001</v>
      </c>
      <c r="F2539" s="74">
        <f t="shared" si="199"/>
        <v>2.6727143387E-2</v>
      </c>
      <c r="G2539" s="75">
        <v>4.5544058999999998E-2</v>
      </c>
      <c r="H2539" s="43">
        <v>9.1246193000000001E-4</v>
      </c>
      <c r="I2539" s="43">
        <v>0.26162672999999997</v>
      </c>
      <c r="J2539" s="43">
        <v>3.5151178000000002E-3</v>
      </c>
      <c r="K2539" s="43">
        <v>9.5799939999999999E-4</v>
      </c>
      <c r="L2539" s="43">
        <v>1.4817635E-3</v>
      </c>
      <c r="M2539" s="43">
        <v>9.5958967999999999E-3</v>
      </c>
      <c r="N2539" s="43">
        <v>0.19756713000000001</v>
      </c>
      <c r="O2539" s="43">
        <v>6.7015767000000006E-5</v>
      </c>
      <c r="P2539" s="43">
        <v>5.9458936999999996E-3</v>
      </c>
      <c r="Q2539" s="43">
        <v>4.9535992000000002E-4</v>
      </c>
      <c r="R2539" s="43">
        <v>1.0082745000000001E-2</v>
      </c>
      <c r="S2539" s="43">
        <v>1.0136129000000001E-2</v>
      </c>
      <c r="U2539" s="77">
        <f t="shared" si="200"/>
        <v>0.392621198275862</v>
      </c>
    </row>
    <row r="2540" spans="1:21">
      <c r="A2540" s="41" t="s">
        <v>33</v>
      </c>
      <c r="B2540" s="41" t="s">
        <v>4022</v>
      </c>
      <c r="C2540" s="74">
        <f t="shared" si="196"/>
        <v>1.53785623784</v>
      </c>
      <c r="D2540" s="74">
        <f t="shared" si="197"/>
        <v>2.8015244269999996E-2</v>
      </c>
      <c r="E2540" s="74">
        <f t="shared" si="198"/>
        <v>0.58391281449999999</v>
      </c>
      <c r="F2540" s="74">
        <f t="shared" si="199"/>
        <v>0.81196023907000003</v>
      </c>
      <c r="G2540" s="75">
        <v>0.11396794</v>
      </c>
      <c r="H2540" s="43">
        <v>2.6430745000000002E-3</v>
      </c>
      <c r="I2540" s="43">
        <v>0.4647889</v>
      </c>
      <c r="J2540" s="43">
        <v>1.4536238999999999E-2</v>
      </c>
      <c r="K2540" s="43">
        <v>4.0927333E-3</v>
      </c>
      <c r="L2540" s="43">
        <v>3.1498916999999997E-4</v>
      </c>
      <c r="M2540" s="43">
        <v>9.0712828000000002E-3</v>
      </c>
      <c r="N2540" s="43">
        <v>0.11648084</v>
      </c>
      <c r="O2540" s="43">
        <v>3.0938676999999999E-4</v>
      </c>
      <c r="P2540" s="43">
        <v>2.8559905999999999E-2</v>
      </c>
      <c r="Q2540" s="43">
        <v>1.0828793E-3</v>
      </c>
      <c r="R2540" s="43">
        <v>1.9303297000000001E-2</v>
      </c>
      <c r="S2540" s="43">
        <v>0.76270477000000003</v>
      </c>
      <c r="U2540" s="77">
        <f t="shared" si="200"/>
        <v>0.98248224137931028</v>
      </c>
    </row>
    <row r="2541" spans="1:21">
      <c r="A2541" s="41" t="s">
        <v>33</v>
      </c>
      <c r="B2541" s="41" t="s">
        <v>4023</v>
      </c>
      <c r="C2541" s="74">
        <f t="shared" si="196"/>
        <v>1.3853392121800001</v>
      </c>
      <c r="D2541" s="74">
        <f t="shared" si="197"/>
        <v>2.4154412600000001E-2</v>
      </c>
      <c r="E2541" s="74">
        <f t="shared" si="198"/>
        <v>1.2371681693000001</v>
      </c>
      <c r="F2541" s="74">
        <f t="shared" si="199"/>
        <v>6.3468922280000006E-2</v>
      </c>
      <c r="G2541" s="75">
        <v>6.0547707999999999E-2</v>
      </c>
      <c r="H2541" s="43">
        <v>1.6790493000000001E-3</v>
      </c>
      <c r="I2541" s="43">
        <v>0.32396580000000003</v>
      </c>
      <c r="J2541" s="43">
        <v>7.4416634000000004E-3</v>
      </c>
      <c r="K2541" s="43">
        <v>2.2192697000000001E-3</v>
      </c>
      <c r="L2541" s="43">
        <v>1.2702074999999999E-3</v>
      </c>
      <c r="M2541" s="43">
        <v>1.3223271999999999E-2</v>
      </c>
      <c r="N2541" s="43">
        <v>0.91152332000000003</v>
      </c>
      <c r="O2541" s="43">
        <v>1.6055778999999999E-4</v>
      </c>
      <c r="P2541" s="43">
        <v>1.4208119E-2</v>
      </c>
      <c r="Q2541" s="43">
        <v>7.6052648999999997E-4</v>
      </c>
      <c r="R2541" s="43">
        <v>2.2840913000000001E-2</v>
      </c>
      <c r="S2541" s="43">
        <v>2.5498805999999999E-2</v>
      </c>
      <c r="U2541" s="77">
        <f t="shared" si="200"/>
        <v>0.52196299999999995</v>
      </c>
    </row>
    <row r="2542" spans="1:21">
      <c r="A2542" s="41" t="s">
        <v>33</v>
      </c>
      <c r="B2542" s="41" t="s">
        <v>4024</v>
      </c>
      <c r="C2542" s="74">
        <f t="shared" si="196"/>
        <v>0.40732251743000003</v>
      </c>
      <c r="D2542" s="74">
        <f t="shared" si="197"/>
        <v>1.2418762449999999E-2</v>
      </c>
      <c r="E2542" s="74">
        <f t="shared" si="198"/>
        <v>0.29007040940000001</v>
      </c>
      <c r="F2542" s="74">
        <f t="shared" si="199"/>
        <v>4.6723049579999995E-2</v>
      </c>
      <c r="G2542" s="75">
        <v>5.8110295999999999E-2</v>
      </c>
      <c r="H2542" s="43">
        <v>1.2039063999999999E-3</v>
      </c>
      <c r="I2542" s="43">
        <v>0.23445356000000001</v>
      </c>
      <c r="J2542" s="43">
        <v>6.0058663E-3</v>
      </c>
      <c r="K2542" s="43">
        <v>1.7692672E-3</v>
      </c>
      <c r="L2542" s="43">
        <v>3.1730324999999998E-4</v>
      </c>
      <c r="M2542" s="43">
        <v>4.3263256999999996E-3</v>
      </c>
      <c r="N2542" s="43">
        <v>5.4412942999999998E-2</v>
      </c>
      <c r="O2542" s="43">
        <v>1.3107651000000001E-4</v>
      </c>
      <c r="P2542" s="43">
        <v>1.13936E-2</v>
      </c>
      <c r="Q2542" s="43">
        <v>5.4368807000000001E-4</v>
      </c>
      <c r="R2542" s="43">
        <v>2.0126365E-2</v>
      </c>
      <c r="S2542" s="43">
        <v>1.4528320000000001E-2</v>
      </c>
      <c r="U2542" s="77">
        <f t="shared" si="200"/>
        <v>0.5009508275862069</v>
      </c>
    </row>
    <row r="2543" spans="1:21">
      <c r="A2543" s="41" t="s">
        <v>33</v>
      </c>
      <c r="B2543" s="41" t="s">
        <v>4025</v>
      </c>
      <c r="C2543" s="74">
        <f t="shared" si="196"/>
        <v>0.54755114004999994</v>
      </c>
      <c r="D2543" s="74">
        <f t="shared" si="197"/>
        <v>1.2724155999999999E-2</v>
      </c>
      <c r="E2543" s="74">
        <f t="shared" si="198"/>
        <v>0.34376457440000002</v>
      </c>
      <c r="F2543" s="74">
        <f t="shared" si="199"/>
        <v>5.0104019649999998E-2</v>
      </c>
      <c r="G2543" s="75">
        <v>0.14095838999999999</v>
      </c>
      <c r="H2543" s="43">
        <v>1.2498544E-3</v>
      </c>
      <c r="I2543" s="43">
        <v>0.22038651000000001</v>
      </c>
      <c r="J2543" s="43">
        <v>6.2925402000000002E-3</v>
      </c>
      <c r="K2543" s="43">
        <v>1.893437E-3</v>
      </c>
      <c r="L2543" s="43">
        <v>3.3698989999999998E-4</v>
      </c>
      <c r="M2543" s="43">
        <v>4.2011888999999997E-3</v>
      </c>
      <c r="N2543" s="43">
        <v>0.12212821</v>
      </c>
      <c r="O2543" s="43">
        <v>1.3962638999999999E-4</v>
      </c>
      <c r="P2543" s="43">
        <v>1.2263249E-2</v>
      </c>
      <c r="Q2543" s="43">
        <v>5.8731726000000001E-4</v>
      </c>
      <c r="R2543" s="43">
        <v>2.1932839999999999E-2</v>
      </c>
      <c r="S2543" s="43">
        <v>1.5180987E-2</v>
      </c>
      <c r="U2543" s="77">
        <f t="shared" si="200"/>
        <v>1.2151585344827585</v>
      </c>
    </row>
    <row r="2544" spans="1:21">
      <c r="A2544" s="41" t="s">
        <v>33</v>
      </c>
      <c r="B2544" s="41" t="s">
        <v>4026</v>
      </c>
      <c r="C2544" s="74">
        <f t="shared" si="196"/>
        <v>1.3488392728900001</v>
      </c>
      <c r="D2544" s="74">
        <f t="shared" si="197"/>
        <v>1.9747923699999999E-2</v>
      </c>
      <c r="E2544" s="74">
        <f t="shared" si="198"/>
        <v>0.864140503</v>
      </c>
      <c r="F2544" s="74">
        <f t="shared" si="199"/>
        <v>0.38643638118999996</v>
      </c>
      <c r="G2544" s="75">
        <v>7.8514465000000006E-2</v>
      </c>
      <c r="H2544" s="43">
        <v>1.1612333000000001E-2</v>
      </c>
      <c r="I2544" s="43">
        <v>0.28830860000000003</v>
      </c>
      <c r="J2544" s="43">
        <v>9.0041836999999996E-3</v>
      </c>
      <c r="K2544" s="43">
        <v>2.1580226000000001E-3</v>
      </c>
      <c r="L2544" s="43">
        <v>7.9234049999999995E-4</v>
      </c>
      <c r="M2544" s="43">
        <v>7.7933769000000002E-3</v>
      </c>
      <c r="N2544" s="43">
        <v>0.56421957</v>
      </c>
      <c r="O2544" s="43">
        <v>1.6498749E-4</v>
      </c>
      <c r="P2544" s="43">
        <v>1.4571771000000001E-2</v>
      </c>
      <c r="Q2544" s="43">
        <v>1.9713647E-3</v>
      </c>
      <c r="R2544" s="43">
        <v>1.7995388000000001E-2</v>
      </c>
      <c r="S2544" s="43">
        <v>0.35173286999999998</v>
      </c>
      <c r="U2544" s="77">
        <f t="shared" si="200"/>
        <v>0.67684883620689662</v>
      </c>
    </row>
    <row r="2545" spans="1:21">
      <c r="A2545" s="41" t="s">
        <v>33</v>
      </c>
      <c r="B2545" s="41" t="s">
        <v>4027</v>
      </c>
      <c r="C2545" s="74">
        <f t="shared" si="196"/>
        <v>0.77243893416800002</v>
      </c>
      <c r="D2545" s="74">
        <f t="shared" si="197"/>
        <v>3.3192215999999997E-2</v>
      </c>
      <c r="E2545" s="74">
        <f t="shared" si="198"/>
        <v>0.63835095391999996</v>
      </c>
      <c r="F2545" s="74">
        <f t="shared" si="199"/>
        <v>3.0935808248000001E-2</v>
      </c>
      <c r="G2545" s="75">
        <v>6.9959956000000004E-2</v>
      </c>
      <c r="H2545" s="43">
        <v>9.0206392000000005E-4</v>
      </c>
      <c r="I2545" s="43">
        <v>0.46506795000000001</v>
      </c>
      <c r="J2545" s="43">
        <v>4.9163577999999999E-3</v>
      </c>
      <c r="K2545" s="43">
        <v>1.0028379E-3</v>
      </c>
      <c r="L2545" s="43">
        <v>6.1368163000000003E-3</v>
      </c>
      <c r="M2545" s="43">
        <v>2.1136203999999999E-2</v>
      </c>
      <c r="N2545" s="43">
        <v>0.17238094000000001</v>
      </c>
      <c r="O2545" s="43">
        <v>7.2736438000000001E-5</v>
      </c>
      <c r="P2545" s="43">
        <v>8.6348443999999993E-3</v>
      </c>
      <c r="Q2545" s="43">
        <v>4.2913741E-4</v>
      </c>
      <c r="R2545" s="43">
        <v>1.0736091E-2</v>
      </c>
      <c r="S2545" s="43">
        <v>1.1062999E-2</v>
      </c>
      <c r="U2545" s="77">
        <f t="shared" si="200"/>
        <v>0.60310306896551724</v>
      </c>
    </row>
    <row r="2546" spans="1:21">
      <c r="A2546" s="41" t="s">
        <v>33</v>
      </c>
      <c r="B2546" s="41" t="s">
        <v>4028</v>
      </c>
      <c r="C2546" s="74">
        <f t="shared" si="196"/>
        <v>0.56752221081999998</v>
      </c>
      <c r="D2546" s="74">
        <f t="shared" si="197"/>
        <v>2.45373529E-2</v>
      </c>
      <c r="E2546" s="74">
        <f t="shared" si="198"/>
        <v>0.4166155184</v>
      </c>
      <c r="F2546" s="74">
        <f t="shared" si="199"/>
        <v>5.2133435520000007E-2</v>
      </c>
      <c r="G2546" s="75">
        <v>7.4235904000000005E-2</v>
      </c>
      <c r="H2546" s="43">
        <v>1.4469094E-3</v>
      </c>
      <c r="I2546" s="43">
        <v>0.35810277000000001</v>
      </c>
      <c r="J2546" s="43">
        <v>6.8870104E-3</v>
      </c>
      <c r="K2546" s="43">
        <v>1.9597935999999998E-3</v>
      </c>
      <c r="L2546" s="43">
        <v>1.9582408999999999E-3</v>
      </c>
      <c r="M2546" s="43">
        <v>1.3732308E-2</v>
      </c>
      <c r="N2546" s="43">
        <v>5.7065839E-2</v>
      </c>
      <c r="O2546" s="43">
        <v>1.4011184000000001E-4</v>
      </c>
      <c r="P2546" s="43">
        <v>1.2613955E-2</v>
      </c>
      <c r="Q2546" s="43">
        <v>6.6993168000000001E-4</v>
      </c>
      <c r="R2546" s="43">
        <v>2.0075964000000002E-2</v>
      </c>
      <c r="S2546" s="43">
        <v>1.8633473000000001E-2</v>
      </c>
      <c r="U2546" s="77">
        <f t="shared" si="200"/>
        <v>0.63996468965517239</v>
      </c>
    </row>
    <row r="2547" spans="1:21">
      <c r="A2547" s="41" t="s">
        <v>33</v>
      </c>
      <c r="B2547" s="41" t="s">
        <v>4029</v>
      </c>
      <c r="C2547" s="74">
        <f t="shared" si="196"/>
        <v>2.1658846549999997</v>
      </c>
      <c r="D2547" s="74">
        <f t="shared" si="197"/>
        <v>3.5868082029999998E-2</v>
      </c>
      <c r="E2547" s="74">
        <f t="shared" si="198"/>
        <v>0.57348897369999996</v>
      </c>
      <c r="F2547" s="74">
        <f t="shared" si="199"/>
        <v>1.36431695927</v>
      </c>
      <c r="G2547" s="75">
        <v>0.19221063999999999</v>
      </c>
      <c r="H2547" s="43">
        <v>3.2836317000000002E-3</v>
      </c>
      <c r="I2547" s="43">
        <v>0.55765067999999995</v>
      </c>
      <c r="J2547" s="43">
        <v>1.8286166999999999E-2</v>
      </c>
      <c r="K2547" s="43">
        <v>5.1221067000000002E-3</v>
      </c>
      <c r="L2547" s="43">
        <v>5.0682533000000001E-4</v>
      </c>
      <c r="M2547" s="43">
        <v>1.1952983E-2</v>
      </c>
      <c r="N2547" s="43">
        <v>1.2554661999999999E-2</v>
      </c>
      <c r="O2547" s="43">
        <v>3.8655507000000001E-4</v>
      </c>
      <c r="P2547" s="43">
        <v>3.6240518999999999E-2</v>
      </c>
      <c r="Q2547" s="43">
        <v>1.3263642000000001E-3</v>
      </c>
      <c r="R2547" s="43">
        <v>3.3815321000000002E-2</v>
      </c>
      <c r="S2547" s="43">
        <v>1.2925481999999999</v>
      </c>
      <c r="U2547" s="77">
        <f t="shared" si="200"/>
        <v>1.6569882758620689</v>
      </c>
    </row>
    <row r="2548" spans="1:21">
      <c r="A2548" s="41" t="s">
        <v>33</v>
      </c>
      <c r="B2548" s="41" t="s">
        <v>4030</v>
      </c>
      <c r="C2548" s="74">
        <f t="shared" si="196"/>
        <v>0.5721192357199999</v>
      </c>
      <c r="D2548" s="74">
        <f t="shared" si="197"/>
        <v>1.7075628289999999E-2</v>
      </c>
      <c r="E2548" s="74">
        <f t="shared" si="198"/>
        <v>0.44815424869999998</v>
      </c>
      <c r="F2548" s="74">
        <f t="shared" si="199"/>
        <v>4.9224100729999998E-2</v>
      </c>
      <c r="G2548" s="75">
        <v>5.7665257999999997E-2</v>
      </c>
      <c r="H2548" s="43">
        <v>1.3105287000000001E-3</v>
      </c>
      <c r="I2548" s="43">
        <v>0.26911962</v>
      </c>
      <c r="J2548" s="43">
        <v>6.4315904000000002E-3</v>
      </c>
      <c r="K2548" s="43">
        <v>1.8860518E-3</v>
      </c>
      <c r="L2548" s="43">
        <v>8.7290689000000003E-4</v>
      </c>
      <c r="M2548" s="43">
        <v>7.8850792000000006E-3</v>
      </c>
      <c r="N2548" s="43">
        <v>0.1777241</v>
      </c>
      <c r="O2548" s="43">
        <v>1.3835033000000001E-4</v>
      </c>
      <c r="P2548" s="43">
        <v>1.2213682999999999E-2</v>
      </c>
      <c r="Q2548" s="43">
        <v>5.9359039999999999E-4</v>
      </c>
      <c r="R2548" s="43">
        <v>2.0614466000000001E-2</v>
      </c>
      <c r="S2548" s="43">
        <v>1.5664010999999999E-2</v>
      </c>
      <c r="U2548" s="77">
        <f t="shared" si="200"/>
        <v>0.49711429310344823</v>
      </c>
    </row>
    <row r="2549" spans="1:21">
      <c r="A2549" s="41" t="s">
        <v>33</v>
      </c>
      <c r="B2549" s="41" t="s">
        <v>4031</v>
      </c>
      <c r="C2549" s="74">
        <f t="shared" si="196"/>
        <v>1.5097967988600001</v>
      </c>
      <c r="D2549" s="74">
        <f t="shared" si="197"/>
        <v>5.6169455899999998E-2</v>
      </c>
      <c r="E2549" s="74">
        <f t="shared" si="198"/>
        <v>1.088892755</v>
      </c>
      <c r="F2549" s="74">
        <f t="shared" si="199"/>
        <v>0.22148385795999997</v>
      </c>
      <c r="G2549" s="75">
        <v>0.14325072999999999</v>
      </c>
      <c r="H2549" s="43">
        <v>5.0088349999999997E-3</v>
      </c>
      <c r="I2549" s="43">
        <v>0.64748760000000005</v>
      </c>
      <c r="J2549" s="43">
        <v>1.7502375000000001E-2</v>
      </c>
      <c r="K2549" s="43">
        <v>5.1057799999999999E-3</v>
      </c>
      <c r="L2549" s="43">
        <v>3.8331278999999998E-3</v>
      </c>
      <c r="M2549" s="43">
        <v>2.9728173E-2</v>
      </c>
      <c r="N2549" s="43">
        <v>0.43639632</v>
      </c>
      <c r="O2549" s="43">
        <v>3.5981085999999999E-4</v>
      </c>
      <c r="P2549" s="43">
        <v>3.2767408999999997E-2</v>
      </c>
      <c r="Q2549" s="43">
        <v>1.6394941000000001E-3</v>
      </c>
      <c r="R2549" s="43">
        <v>5.0410994000000001E-2</v>
      </c>
      <c r="S2549" s="43">
        <v>0.13630614999999999</v>
      </c>
      <c r="U2549" s="77">
        <f t="shared" si="200"/>
        <v>1.2349200862068965</v>
      </c>
    </row>
    <row r="2550" spans="1:21">
      <c r="A2550" s="41" t="s">
        <v>33</v>
      </c>
      <c r="B2550" s="41" t="s">
        <v>4032</v>
      </c>
      <c r="C2550" s="74">
        <f t="shared" si="196"/>
        <v>0.47403314867000002</v>
      </c>
      <c r="D2550" s="74">
        <f t="shared" si="197"/>
        <v>1.5241083320000001E-2</v>
      </c>
      <c r="E2550" s="74">
        <f t="shared" si="198"/>
        <v>0.34518385149999997</v>
      </c>
      <c r="F2550" s="74">
        <f t="shared" si="199"/>
        <v>6.2985715849999999E-2</v>
      </c>
      <c r="G2550" s="75">
        <v>5.0622498000000002E-2</v>
      </c>
      <c r="H2550" s="43">
        <v>2.2598614999999999E-3</v>
      </c>
      <c r="I2550" s="43">
        <v>0.19690758999999999</v>
      </c>
      <c r="J2550" s="43">
        <v>7.4835624000000002E-3</v>
      </c>
      <c r="K2550" s="43">
        <v>2.5866292000000001E-3</v>
      </c>
      <c r="L2550" s="43">
        <v>6.1178931999999998E-4</v>
      </c>
      <c r="M2550" s="43">
        <v>4.5591023999999999E-3</v>
      </c>
      <c r="N2550" s="43">
        <v>0.14601639999999999</v>
      </c>
      <c r="O2550" s="43">
        <v>1.6997635E-4</v>
      </c>
      <c r="P2550" s="43">
        <v>1.5523063E-2</v>
      </c>
      <c r="Q2550" s="43">
        <v>6.7442849999999998E-4</v>
      </c>
      <c r="R2550" s="43">
        <v>2.6441573999999999E-2</v>
      </c>
      <c r="S2550" s="43">
        <v>2.0176673999999999E-2</v>
      </c>
      <c r="U2550" s="77">
        <f t="shared" si="200"/>
        <v>0.43640084482758618</v>
      </c>
    </row>
    <row r="2551" spans="1:21">
      <c r="A2551" s="41" t="s">
        <v>33</v>
      </c>
      <c r="B2551" s="41" t="s">
        <v>4033</v>
      </c>
      <c r="C2551" s="74">
        <f t="shared" si="196"/>
        <v>0.68121415721</v>
      </c>
      <c r="D2551" s="74">
        <f t="shared" si="197"/>
        <v>1.480976361E-2</v>
      </c>
      <c r="E2551" s="74">
        <f t="shared" si="198"/>
        <v>0.52971528909999999</v>
      </c>
      <c r="F2551" s="74">
        <f t="shared" si="199"/>
        <v>8.1346967500000006E-2</v>
      </c>
      <c r="G2551" s="75">
        <v>5.5342137E-2</v>
      </c>
      <c r="H2551" s="43">
        <v>1.3597791E-3</v>
      </c>
      <c r="I2551" s="43">
        <v>0.1920647</v>
      </c>
      <c r="J2551" s="43">
        <v>6.6163771999999997E-3</v>
      </c>
      <c r="K2551" s="43">
        <v>2.3004204999999998E-3</v>
      </c>
      <c r="L2551" s="43">
        <v>5.4347151000000004E-4</v>
      </c>
      <c r="M2551" s="43">
        <v>5.3494943999999999E-3</v>
      </c>
      <c r="N2551" s="43">
        <v>0.33629081</v>
      </c>
      <c r="O2551" s="43">
        <v>1.6507461999999999E-4</v>
      </c>
      <c r="P2551" s="43">
        <v>1.3385806E-2</v>
      </c>
      <c r="Q2551" s="43">
        <v>6.5468188000000001E-4</v>
      </c>
      <c r="R2551" s="43">
        <v>4.0450551000000001E-2</v>
      </c>
      <c r="S2551" s="43">
        <v>2.6690854E-2</v>
      </c>
      <c r="U2551" s="77">
        <f t="shared" si="200"/>
        <v>0.47708738793103445</v>
      </c>
    </row>
    <row r="2552" spans="1:21">
      <c r="A2552" s="41" t="s">
        <v>33</v>
      </c>
      <c r="B2552" s="41" t="s">
        <v>4034</v>
      </c>
      <c r="C2552" s="74">
        <f t="shared" si="196"/>
        <v>0.38287307197699999</v>
      </c>
      <c r="D2552" s="74">
        <f t="shared" si="197"/>
        <v>9.9589501299999997E-3</v>
      </c>
      <c r="E2552" s="74">
        <f t="shared" si="198"/>
        <v>0.28576258556</v>
      </c>
      <c r="F2552" s="74">
        <f t="shared" si="199"/>
        <v>3.4287345287000004E-2</v>
      </c>
      <c r="G2552" s="75">
        <v>5.2864190999999998E-2</v>
      </c>
      <c r="H2552" s="43">
        <v>7.9624256E-4</v>
      </c>
      <c r="I2552" s="43">
        <v>0.23387442999999999</v>
      </c>
      <c r="J2552" s="43">
        <v>3.9894461000000003E-3</v>
      </c>
      <c r="K2552" s="43">
        <v>1.107668E-3</v>
      </c>
      <c r="L2552" s="43">
        <v>4.7799273000000001E-4</v>
      </c>
      <c r="M2552" s="43">
        <v>4.3838432999999998E-3</v>
      </c>
      <c r="N2552" s="43">
        <v>5.1091913000000003E-2</v>
      </c>
      <c r="O2552" s="43">
        <v>8.1695986999999996E-5</v>
      </c>
      <c r="P2552" s="43">
        <v>6.7449451999999997E-3</v>
      </c>
      <c r="Q2552" s="43">
        <v>3.7555009999999997E-4</v>
      </c>
      <c r="R2552" s="43">
        <v>1.446588E-2</v>
      </c>
      <c r="S2552" s="43">
        <v>1.2619274E-2</v>
      </c>
      <c r="U2552" s="77">
        <f t="shared" si="200"/>
        <v>0.45572578448275858</v>
      </c>
    </row>
    <row r="2553" spans="1:21">
      <c r="A2553" s="41" t="s">
        <v>33</v>
      </c>
      <c r="B2553" s="41" t="s">
        <v>4035</v>
      </c>
      <c r="C2553" s="74">
        <f t="shared" si="196"/>
        <v>0.54803270099000001</v>
      </c>
      <c r="D2553" s="74">
        <f t="shared" si="197"/>
        <v>1.87216885E-2</v>
      </c>
      <c r="E2553" s="74">
        <f t="shared" si="198"/>
        <v>0.42585253700000003</v>
      </c>
      <c r="F2553" s="74">
        <f t="shared" si="199"/>
        <v>4.7003744489999999E-2</v>
      </c>
      <c r="G2553" s="75">
        <v>5.6454731000000001E-2</v>
      </c>
      <c r="H2553" s="43">
        <v>1.3106369999999999E-3</v>
      </c>
      <c r="I2553" s="43">
        <v>0.26151848</v>
      </c>
      <c r="J2553" s="43">
        <v>6.0636138000000001E-3</v>
      </c>
      <c r="K2553" s="43">
        <v>1.8207843000000001E-3</v>
      </c>
      <c r="L2553" s="43">
        <v>1.2929622E-3</v>
      </c>
      <c r="M2553" s="43">
        <v>9.5443282000000004E-3</v>
      </c>
      <c r="N2553" s="43">
        <v>0.16302342</v>
      </c>
      <c r="O2553" s="43">
        <v>1.2850979999999999E-4</v>
      </c>
      <c r="P2553" s="43">
        <v>1.1561632000000001E-2</v>
      </c>
      <c r="Q2553" s="43">
        <v>6.1856069000000005E-4</v>
      </c>
      <c r="R2553" s="43">
        <v>1.8490533E-2</v>
      </c>
      <c r="S2553" s="43">
        <v>1.6204508999999999E-2</v>
      </c>
      <c r="U2553" s="77">
        <f t="shared" si="200"/>
        <v>0.48667871551724134</v>
      </c>
    </row>
    <row r="2554" spans="1:21">
      <c r="A2554" s="41" t="s">
        <v>33</v>
      </c>
      <c r="B2554" s="41" t="s">
        <v>4036</v>
      </c>
      <c r="C2554" s="74">
        <f t="shared" si="196"/>
        <v>0.47568426466000002</v>
      </c>
      <c r="D2554" s="74">
        <f t="shared" si="197"/>
        <v>1.1286353400000001E-2</v>
      </c>
      <c r="E2554" s="74">
        <f t="shared" si="198"/>
        <v>0.37595489754</v>
      </c>
      <c r="F2554" s="74">
        <f t="shared" si="199"/>
        <v>4.1671332720000002E-2</v>
      </c>
      <c r="G2554" s="75">
        <v>4.6771681000000002E-2</v>
      </c>
      <c r="H2554" s="43">
        <v>9.6565753999999998E-4</v>
      </c>
      <c r="I2554" s="43">
        <v>0.22575239</v>
      </c>
      <c r="J2554" s="43">
        <v>4.6477727999999999E-3</v>
      </c>
      <c r="K2554" s="43">
        <v>1.4033373E-3</v>
      </c>
      <c r="L2554" s="43">
        <v>4.1504680000000003E-4</v>
      </c>
      <c r="M2554" s="43">
        <v>4.8201965000000003E-3</v>
      </c>
      <c r="N2554" s="43">
        <v>0.14923685</v>
      </c>
      <c r="O2554" s="43">
        <v>1.0236452999999999E-4</v>
      </c>
      <c r="P2554" s="43">
        <v>8.5116283000000008E-3</v>
      </c>
      <c r="Q2554" s="43">
        <v>4.8297188999999998E-4</v>
      </c>
      <c r="R2554" s="43">
        <v>1.8960357000000001E-2</v>
      </c>
      <c r="S2554" s="43">
        <v>1.3614011000000001E-2</v>
      </c>
      <c r="U2554" s="77">
        <f t="shared" si="200"/>
        <v>0.40320414655172415</v>
      </c>
    </row>
    <row r="2555" spans="1:21">
      <c r="A2555" s="41" t="s">
        <v>33</v>
      </c>
      <c r="B2555" s="41" t="s">
        <v>4037</v>
      </c>
      <c r="C2555" s="74">
        <f t="shared" si="196"/>
        <v>1.3559748626399999</v>
      </c>
      <c r="D2555" s="74">
        <f t="shared" si="197"/>
        <v>2.4955017770000001E-2</v>
      </c>
      <c r="E2555" s="74">
        <f t="shared" si="198"/>
        <v>1.1089051502</v>
      </c>
      <c r="F2555" s="74">
        <f t="shared" si="199"/>
        <v>0.13578560567</v>
      </c>
      <c r="G2555" s="75">
        <v>8.6329088999999998E-2</v>
      </c>
      <c r="H2555" s="43">
        <v>3.0822601999999999E-3</v>
      </c>
      <c r="I2555" s="43">
        <v>0.34119421</v>
      </c>
      <c r="J2555" s="43">
        <v>1.1684106E-2</v>
      </c>
      <c r="K2555" s="43">
        <v>3.4294435000000001E-3</v>
      </c>
      <c r="L2555" s="43">
        <v>2.9713686999999998E-4</v>
      </c>
      <c r="M2555" s="43">
        <v>9.5443313999999998E-3</v>
      </c>
      <c r="N2555" s="43">
        <v>0.76462867999999995</v>
      </c>
      <c r="O2555" s="43">
        <v>2.5220597E-4</v>
      </c>
      <c r="P2555" s="43">
        <v>2.2194467999999998E-2</v>
      </c>
      <c r="Q2555" s="43">
        <v>1.2083487E-3</v>
      </c>
      <c r="R2555" s="43">
        <v>3.4579565E-2</v>
      </c>
      <c r="S2555" s="43">
        <v>7.7551017999999999E-2</v>
      </c>
      <c r="U2555" s="77">
        <f t="shared" si="200"/>
        <v>0.74421628448275856</v>
      </c>
    </row>
    <row r="2556" spans="1:21">
      <c r="A2556" s="41" t="s">
        <v>33</v>
      </c>
      <c r="B2556" s="41" t="s">
        <v>4038</v>
      </c>
      <c r="C2556" s="74">
        <f t="shared" si="196"/>
        <v>1.18157423506</v>
      </c>
      <c r="D2556" s="74">
        <f t="shared" si="197"/>
        <v>1.5218419699999999E-2</v>
      </c>
      <c r="E2556" s="74">
        <f t="shared" si="198"/>
        <v>1.0494291397</v>
      </c>
      <c r="F2556" s="74">
        <f t="shared" si="199"/>
        <v>6.1719761659999997E-2</v>
      </c>
      <c r="G2556" s="75">
        <v>5.5206914000000003E-2</v>
      </c>
      <c r="H2556" s="43">
        <v>1.4763297E-3</v>
      </c>
      <c r="I2556" s="43">
        <v>0.20395874999999999</v>
      </c>
      <c r="J2556" s="43">
        <v>7.1549767999999998E-3</v>
      </c>
      <c r="K2556" s="43">
        <v>2.2179923999999999E-3</v>
      </c>
      <c r="L2556" s="43">
        <v>3.1939019999999998E-4</v>
      </c>
      <c r="M2556" s="43">
        <v>5.5260602999999998E-3</v>
      </c>
      <c r="N2556" s="43">
        <v>0.84399405999999999</v>
      </c>
      <c r="O2556" s="43">
        <v>1.6233879999999999E-4</v>
      </c>
      <c r="P2556" s="43">
        <v>1.455335E-2</v>
      </c>
      <c r="Q2556" s="43">
        <v>8.0652386E-4</v>
      </c>
      <c r="R2556" s="43">
        <v>2.5591686999999998E-2</v>
      </c>
      <c r="S2556" s="43">
        <v>2.0605861999999999E-2</v>
      </c>
      <c r="U2556" s="77">
        <f t="shared" si="200"/>
        <v>0.47592167241379313</v>
      </c>
    </row>
    <row r="2557" spans="1:21">
      <c r="A2557" s="41" t="s">
        <v>33</v>
      </c>
      <c r="B2557" s="41" t="s">
        <v>4039</v>
      </c>
      <c r="C2557" s="74">
        <f t="shared" si="196"/>
        <v>2.33405359598</v>
      </c>
      <c r="D2557" s="74">
        <f t="shared" si="197"/>
        <v>2.396919816E-2</v>
      </c>
      <c r="E2557" s="74">
        <f t="shared" si="198"/>
        <v>2.1485409030999998</v>
      </c>
      <c r="F2557" s="74">
        <f t="shared" si="199"/>
        <v>9.5677964719999994E-2</v>
      </c>
      <c r="G2557" s="75">
        <v>6.5865530000000005E-2</v>
      </c>
      <c r="H2557" s="43">
        <v>2.5929731000000002E-3</v>
      </c>
      <c r="I2557" s="43">
        <v>0.35119202999999999</v>
      </c>
      <c r="J2557" s="43">
        <v>6.2704112999999997E-3</v>
      </c>
      <c r="K2557" s="43">
        <v>1.8768433999999999E-3</v>
      </c>
      <c r="L2557" s="43">
        <v>8.7344645999999995E-4</v>
      </c>
      <c r="M2557" s="43">
        <v>1.4948497E-2</v>
      </c>
      <c r="N2557" s="43">
        <v>1.7947559</v>
      </c>
      <c r="O2557" s="43">
        <v>1.7107752000000001E-4</v>
      </c>
      <c r="P2557" s="43">
        <v>1.0188363000000001E-2</v>
      </c>
      <c r="Q2557" s="43">
        <v>1.0861811999999999E-3</v>
      </c>
      <c r="R2557" s="43">
        <v>2.9833911000000001E-2</v>
      </c>
      <c r="S2557" s="43">
        <v>5.4398431999999997E-2</v>
      </c>
      <c r="U2557" s="77">
        <f t="shared" si="200"/>
        <v>0.56780629310344832</v>
      </c>
    </row>
    <row r="2558" spans="1:21">
      <c r="B2558" s="81" t="s">
        <v>4040</v>
      </c>
      <c r="C2558" s="76"/>
      <c r="D2558" s="76"/>
      <c r="E2558" s="76"/>
      <c r="F2558" s="76"/>
      <c r="U2558" s="78"/>
    </row>
    <row r="2559" spans="1:21">
      <c r="A2559" s="41" t="s">
        <v>33</v>
      </c>
      <c r="B2559" s="41" t="s">
        <v>4041</v>
      </c>
      <c r="C2559" s="74">
        <f t="shared" si="196"/>
        <v>4.3634518725399998</v>
      </c>
      <c r="D2559" s="74">
        <f t="shared" si="197"/>
        <v>1.774137202E-2</v>
      </c>
      <c r="E2559" s="74">
        <f t="shared" si="198"/>
        <v>3.1966037943999996</v>
      </c>
      <c r="F2559" s="74">
        <f t="shared" si="199"/>
        <v>0.14046230611999999</v>
      </c>
      <c r="G2559" s="75">
        <v>1.0086444000000001</v>
      </c>
      <c r="H2559" s="43">
        <v>3.7597543999999998E-3</v>
      </c>
      <c r="I2559" s="43">
        <v>0.45262753999999999</v>
      </c>
      <c r="J2559" s="43">
        <v>4.4552899999999998E-3</v>
      </c>
      <c r="K2559" s="43">
        <v>2.4599537000000002E-3</v>
      </c>
      <c r="L2559" s="43">
        <v>4.7332932E-4</v>
      </c>
      <c r="M2559" s="43">
        <v>1.0352798999999999E-2</v>
      </c>
      <c r="N2559" s="43">
        <v>2.7402164999999998</v>
      </c>
      <c r="O2559" s="43">
        <v>1.3296141999999999E-4</v>
      </c>
      <c r="P2559" s="43">
        <v>6.3115237999999997E-3</v>
      </c>
      <c r="Q2559" s="43">
        <v>3.3056479E-3</v>
      </c>
      <c r="R2559" s="43">
        <v>6.3561976000000006E-2</v>
      </c>
      <c r="S2559" s="43">
        <v>6.7150196999999995E-2</v>
      </c>
      <c r="U2559" s="77">
        <f t="shared" si="200"/>
        <v>8.6952103448275864</v>
      </c>
    </row>
    <row r="2560" spans="1:21">
      <c r="A2560" s="41" t="s">
        <v>33</v>
      </c>
      <c r="B2560" s="41" t="s">
        <v>4042</v>
      </c>
      <c r="C2560" s="74">
        <f t="shared" si="196"/>
        <v>5.9369144227100001</v>
      </c>
      <c r="D2560" s="74">
        <f t="shared" si="197"/>
        <v>4.0788136269999997E-2</v>
      </c>
      <c r="E2560" s="74">
        <f t="shared" si="198"/>
        <v>4.860684075</v>
      </c>
      <c r="F2560" s="74">
        <f t="shared" si="199"/>
        <v>0.88610803143999994</v>
      </c>
      <c r="G2560" s="75">
        <v>0.14933418000000001</v>
      </c>
      <c r="H2560" s="43">
        <v>1.0579675E-2</v>
      </c>
      <c r="I2560" s="43">
        <v>0.84842709999999999</v>
      </c>
      <c r="J2560" s="43">
        <v>1.1837495E-2</v>
      </c>
      <c r="K2560" s="43">
        <v>3.3387999999999998E-3</v>
      </c>
      <c r="L2560" s="43">
        <v>6.5539026999999995E-4</v>
      </c>
      <c r="M2560" s="43">
        <v>2.4956451000000001E-2</v>
      </c>
      <c r="N2560" s="43">
        <v>4.0016772999999999</v>
      </c>
      <c r="O2560" s="43">
        <v>3.8132303999999998E-4</v>
      </c>
      <c r="P2560" s="43">
        <v>1.6264621999999999E-2</v>
      </c>
      <c r="Q2560" s="43">
        <v>2.0100404E-3</v>
      </c>
      <c r="R2560" s="43">
        <v>5.3878875999999999E-2</v>
      </c>
      <c r="S2560" s="43">
        <v>0.81357316999999996</v>
      </c>
      <c r="U2560" s="77">
        <f t="shared" si="200"/>
        <v>1.2873636206896553</v>
      </c>
    </row>
    <row r="2561" spans="1:21">
      <c r="A2561" s="41" t="s">
        <v>33</v>
      </c>
      <c r="B2561" s="41" t="s">
        <v>4043</v>
      </c>
      <c r="C2561" s="74">
        <f t="shared" si="196"/>
        <v>6.4910424115499996</v>
      </c>
      <c r="D2561" s="74">
        <f t="shared" si="197"/>
        <v>2.8343471200000001E-2</v>
      </c>
      <c r="E2561" s="74">
        <f t="shared" si="198"/>
        <v>5.6852270511</v>
      </c>
      <c r="F2561" s="74">
        <f t="shared" si="199"/>
        <v>9.4595479250000003E-2</v>
      </c>
      <c r="G2561" s="75">
        <v>0.68287640999999999</v>
      </c>
      <c r="H2561" s="43">
        <v>2.2737511000000001E-3</v>
      </c>
      <c r="I2561" s="43">
        <v>0.45706010000000002</v>
      </c>
      <c r="J2561" s="43">
        <v>5.1993309999999997E-3</v>
      </c>
      <c r="K2561" s="43">
        <v>2.2649097000000001E-3</v>
      </c>
      <c r="L2561" s="43">
        <v>1.2481415000000001E-3</v>
      </c>
      <c r="M2561" s="43">
        <v>1.9631089000000001E-2</v>
      </c>
      <c r="N2561" s="43">
        <v>5.2258931999999998</v>
      </c>
      <c r="O2561" s="43">
        <v>1.4158334999999999E-4</v>
      </c>
      <c r="P2561" s="43">
        <v>9.5364642000000006E-3</v>
      </c>
      <c r="Q2561" s="43">
        <v>1.7730987000000001E-3</v>
      </c>
      <c r="R2561" s="43">
        <v>5.1010051000000001E-2</v>
      </c>
      <c r="S2561" s="43">
        <v>3.2134282E-2</v>
      </c>
      <c r="U2561" s="77">
        <f t="shared" si="200"/>
        <v>5.8868656034482756</v>
      </c>
    </row>
    <row r="2562" spans="1:21">
      <c r="A2562" s="41" t="s">
        <v>33</v>
      </c>
      <c r="B2562" s="41" t="s">
        <v>4044</v>
      </c>
      <c r="C2562" s="74">
        <f t="shared" si="196"/>
        <v>6.2425736014800002</v>
      </c>
      <c r="D2562" s="74">
        <f t="shared" si="197"/>
        <v>4.2198196100000002E-2</v>
      </c>
      <c r="E2562" s="74">
        <f t="shared" si="198"/>
        <v>5.9211478149000003</v>
      </c>
      <c r="F2562" s="74">
        <f t="shared" si="199"/>
        <v>0.15757890048000001</v>
      </c>
      <c r="G2562" s="75">
        <v>0.12164869</v>
      </c>
      <c r="H2562" s="43">
        <v>4.1197548999999997E-3</v>
      </c>
      <c r="I2562" s="43">
        <v>0.75561206000000003</v>
      </c>
      <c r="J2562" s="43">
        <v>8.6680279999999995E-3</v>
      </c>
      <c r="K2562" s="43">
        <v>3.0275975000000001E-3</v>
      </c>
      <c r="L2562" s="43">
        <v>1.8813586000000001E-3</v>
      </c>
      <c r="M2562" s="43">
        <v>2.8621212E-2</v>
      </c>
      <c r="N2562" s="43">
        <v>5.161416</v>
      </c>
      <c r="O2562" s="43">
        <v>1.8739477999999999E-4</v>
      </c>
      <c r="P2562" s="43">
        <v>1.3094909E-2</v>
      </c>
      <c r="Q2562" s="43">
        <v>3.0435407000000002E-3</v>
      </c>
      <c r="R2562" s="43">
        <v>4.5250332999999997E-2</v>
      </c>
      <c r="S2562" s="43">
        <v>9.6002722999999998E-2</v>
      </c>
      <c r="U2562" s="77">
        <f t="shared" si="200"/>
        <v>1.0486956034482759</v>
      </c>
    </row>
    <row r="2563" spans="1:21">
      <c r="A2563" s="41" t="s">
        <v>33</v>
      </c>
      <c r="B2563" s="41" t="s">
        <v>4045</v>
      </c>
      <c r="C2563" s="74">
        <f t="shared" si="196"/>
        <v>3.8105530865900006</v>
      </c>
      <c r="D2563" s="74">
        <f t="shared" si="197"/>
        <v>8.360726299E-2</v>
      </c>
      <c r="E2563" s="74">
        <f t="shared" si="198"/>
        <v>2.8035066711000001</v>
      </c>
      <c r="F2563" s="74">
        <f t="shared" si="199"/>
        <v>0.63637409249999999</v>
      </c>
      <c r="G2563" s="75">
        <v>0.28706505999999998</v>
      </c>
      <c r="H2563" s="43">
        <v>8.2074711000000005E-3</v>
      </c>
      <c r="I2563" s="43">
        <v>1.2566605</v>
      </c>
      <c r="J2563" s="43">
        <v>4.8971418000000003E-2</v>
      </c>
      <c r="K2563" s="43">
        <v>1.3239177E-2</v>
      </c>
      <c r="L2563" s="43">
        <v>8.6973398999999998E-4</v>
      </c>
      <c r="M2563" s="43">
        <v>2.0526934E-2</v>
      </c>
      <c r="N2563" s="43">
        <v>1.5386386999999999</v>
      </c>
      <c r="O2563" s="43">
        <v>1.0159532000000001E-3</v>
      </c>
      <c r="P2563" s="43">
        <v>0.10274402000000001</v>
      </c>
      <c r="Q2563" s="43">
        <v>3.5805933000000001E-3</v>
      </c>
      <c r="R2563" s="43">
        <v>5.0468996000000002E-2</v>
      </c>
      <c r="S2563" s="43">
        <v>0.47856452999999999</v>
      </c>
      <c r="U2563" s="77">
        <f t="shared" si="200"/>
        <v>2.4746987931034479</v>
      </c>
    </row>
    <row r="2564" spans="1:21">
      <c r="A2564" s="41" t="s">
        <v>33</v>
      </c>
      <c r="B2564" s="41" t="s">
        <v>4046</v>
      </c>
      <c r="C2564" s="74">
        <f t="shared" si="196"/>
        <v>1.0622940996000001</v>
      </c>
      <c r="D2564" s="74">
        <f t="shared" si="197"/>
        <v>1.9376531699999998E-2</v>
      </c>
      <c r="E2564" s="74">
        <f t="shared" si="198"/>
        <v>0.75679005288000001</v>
      </c>
      <c r="F2564" s="74">
        <f t="shared" si="199"/>
        <v>0.18454708502</v>
      </c>
      <c r="G2564" s="75">
        <v>0.10158043</v>
      </c>
      <c r="H2564" s="43">
        <v>9.5749287999999995E-4</v>
      </c>
      <c r="I2564" s="43">
        <v>0.64173745000000004</v>
      </c>
      <c r="J2564" s="43">
        <v>3.0214577999999998E-3</v>
      </c>
      <c r="K2564" s="43">
        <v>2.5150583999999998E-3</v>
      </c>
      <c r="L2564" s="43">
        <v>1.5644635E-3</v>
      </c>
      <c r="M2564" s="43">
        <v>1.2275552E-2</v>
      </c>
      <c r="N2564" s="43">
        <v>0.11409511</v>
      </c>
      <c r="O2564" s="43">
        <v>1.6139069000000001E-4</v>
      </c>
      <c r="P2564" s="43">
        <v>4.5745832000000002E-3</v>
      </c>
      <c r="Q2564" s="43">
        <v>7.0855612999999997E-4</v>
      </c>
      <c r="R2564" s="43">
        <v>0.12069688000000001</v>
      </c>
      <c r="S2564" s="43">
        <v>5.8405674999999997E-2</v>
      </c>
      <c r="U2564" s="77">
        <f t="shared" si="200"/>
        <v>0.87569336206896542</v>
      </c>
    </row>
    <row r="2565" spans="1:21">
      <c r="A2565" s="41" t="s">
        <v>33</v>
      </c>
      <c r="B2565" s="41" t="s">
        <v>4047</v>
      </c>
      <c r="C2565" s="74">
        <f t="shared" si="196"/>
        <v>2.88714636564</v>
      </c>
      <c r="D2565" s="74">
        <f t="shared" si="197"/>
        <v>4.74284653E-2</v>
      </c>
      <c r="E2565" s="74">
        <f t="shared" si="198"/>
        <v>2.0183195282000002</v>
      </c>
      <c r="F2565" s="74">
        <f t="shared" si="199"/>
        <v>0.59828187213999995</v>
      </c>
      <c r="G2565" s="75">
        <v>0.2231165</v>
      </c>
      <c r="H2565" s="43">
        <v>4.4170381999999999E-3</v>
      </c>
      <c r="I2565" s="43">
        <v>1.3390162000000001</v>
      </c>
      <c r="J2565" s="43">
        <v>1.9297071999999998E-2</v>
      </c>
      <c r="K2565" s="43">
        <v>6.1823659000000003E-3</v>
      </c>
      <c r="L2565" s="43">
        <v>8.7542640000000003E-4</v>
      </c>
      <c r="M2565" s="43">
        <v>2.1073601000000001E-2</v>
      </c>
      <c r="N2565" s="43">
        <v>0.67488629</v>
      </c>
      <c r="O2565" s="43">
        <v>4.5347623999999998E-4</v>
      </c>
      <c r="P2565" s="43">
        <v>3.1763962999999999E-2</v>
      </c>
      <c r="Q2565" s="43">
        <v>2.0061529000000001E-3</v>
      </c>
      <c r="R2565" s="43">
        <v>0.11649546</v>
      </c>
      <c r="S2565" s="43">
        <v>0.44756281999999997</v>
      </c>
      <c r="U2565" s="77">
        <f t="shared" si="200"/>
        <v>1.9234181034482758</v>
      </c>
    </row>
    <row r="2566" spans="1:21">
      <c r="A2566" s="41" t="s">
        <v>33</v>
      </c>
      <c r="B2566" s="41" t="s">
        <v>4048</v>
      </c>
      <c r="C2566" s="74">
        <f t="shared" si="196"/>
        <v>5.6426831721300008</v>
      </c>
      <c r="D2566" s="74">
        <f t="shared" si="197"/>
        <v>4.7500598300000002E-2</v>
      </c>
      <c r="E2566" s="74">
        <f t="shared" si="198"/>
        <v>5.2919554872000001</v>
      </c>
      <c r="F2566" s="74">
        <f t="shared" si="199"/>
        <v>0.17351622662999999</v>
      </c>
      <c r="G2566" s="75">
        <v>0.12971086000000001</v>
      </c>
      <c r="H2566" s="43">
        <v>3.5950871999999999E-3</v>
      </c>
      <c r="I2566" s="43">
        <v>0.75293889999999997</v>
      </c>
      <c r="J2566" s="43">
        <v>1.0928589000000001E-2</v>
      </c>
      <c r="K2566" s="43">
        <v>4.3386071E-3</v>
      </c>
      <c r="L2566" s="43">
        <v>4.0563481999999996E-3</v>
      </c>
      <c r="M2566" s="43">
        <v>2.8177054E-2</v>
      </c>
      <c r="N2566" s="43">
        <v>4.5354215</v>
      </c>
      <c r="O2566" s="43">
        <v>2.8302352999999997E-4</v>
      </c>
      <c r="P2566" s="43">
        <v>2.1198986E-2</v>
      </c>
      <c r="Q2566" s="43">
        <v>2.6878880999999999E-3</v>
      </c>
      <c r="R2566" s="43">
        <v>9.4425686999999994E-2</v>
      </c>
      <c r="S2566" s="43">
        <v>5.4920641999999999E-2</v>
      </c>
      <c r="U2566" s="77">
        <f t="shared" si="200"/>
        <v>1.1181970689655172</v>
      </c>
    </row>
    <row r="2567" spans="1:21">
      <c r="A2567" s="41" t="s">
        <v>33</v>
      </c>
      <c r="B2567" s="41" t="s">
        <v>4049</v>
      </c>
      <c r="C2567" s="74">
        <f t="shared" si="196"/>
        <v>2.54857143535</v>
      </c>
      <c r="D2567" s="74">
        <f t="shared" si="197"/>
        <v>1.9757234780000001E-2</v>
      </c>
      <c r="E2567" s="74">
        <f t="shared" si="198"/>
        <v>1.9716525769</v>
      </c>
      <c r="F2567" s="74">
        <f t="shared" si="199"/>
        <v>0.39448053367000002</v>
      </c>
      <c r="G2567" s="75">
        <v>0.16268109</v>
      </c>
      <c r="H2567" s="43">
        <v>2.2949869E-3</v>
      </c>
      <c r="I2567" s="43">
        <v>0.86839708999999998</v>
      </c>
      <c r="J2567" s="43">
        <v>5.7459017999999997E-3</v>
      </c>
      <c r="K2567" s="43">
        <v>4.5915182999999998E-3</v>
      </c>
      <c r="L2567" s="43">
        <v>3.0502098000000002E-4</v>
      </c>
      <c r="M2567" s="43">
        <v>9.1147937000000002E-3</v>
      </c>
      <c r="N2567" s="43">
        <v>1.1009605</v>
      </c>
      <c r="O2567" s="43">
        <v>2.9328227000000002E-4</v>
      </c>
      <c r="P2567" s="43">
        <v>6.5851775E-3</v>
      </c>
      <c r="Q2567" s="43">
        <v>1.5701939E-3</v>
      </c>
      <c r="R2567" s="43">
        <v>0.21542571999999999</v>
      </c>
      <c r="S2567" s="43">
        <v>0.17060616000000001</v>
      </c>
      <c r="U2567" s="77">
        <f t="shared" si="200"/>
        <v>1.4024231896551724</v>
      </c>
    </row>
    <row r="2568" spans="1:21">
      <c r="A2568" s="41" t="s">
        <v>33</v>
      </c>
      <c r="B2568" s="41" t="s">
        <v>4050</v>
      </c>
      <c r="C2568" s="74">
        <f t="shared" si="196"/>
        <v>4.1637465126700004</v>
      </c>
      <c r="D2568" s="74">
        <f t="shared" si="197"/>
        <v>2.8379543899999998E-2</v>
      </c>
      <c r="E2568" s="74">
        <f t="shared" si="198"/>
        <v>3.5423352858000001</v>
      </c>
      <c r="F2568" s="74">
        <f t="shared" si="199"/>
        <v>0.30358380296999998</v>
      </c>
      <c r="G2568" s="75">
        <v>0.28944787999999999</v>
      </c>
      <c r="H2568" s="43">
        <v>2.1945158E-3</v>
      </c>
      <c r="I2568" s="43">
        <v>0.85927887000000003</v>
      </c>
      <c r="J2568" s="43">
        <v>5.8858473000000001E-3</v>
      </c>
      <c r="K2568" s="43">
        <v>4.3235779000000002E-3</v>
      </c>
      <c r="L2568" s="43">
        <v>1.5070376999999999E-3</v>
      </c>
      <c r="M2568" s="43">
        <v>1.6663081E-2</v>
      </c>
      <c r="N2568" s="43">
        <v>2.6808619</v>
      </c>
      <c r="O2568" s="43">
        <v>2.7446527E-4</v>
      </c>
      <c r="P2568" s="43">
        <v>7.5332061999999998E-3</v>
      </c>
      <c r="Q2568" s="43">
        <v>1.4943104999999999E-3</v>
      </c>
      <c r="R2568" s="43">
        <v>0.19460105999999999</v>
      </c>
      <c r="S2568" s="43">
        <v>9.9680761000000007E-2</v>
      </c>
      <c r="U2568" s="77">
        <f t="shared" si="200"/>
        <v>2.4952403448275859</v>
      </c>
    </row>
    <row r="2569" spans="1:21">
      <c r="A2569" s="41" t="s">
        <v>33</v>
      </c>
      <c r="B2569" s="41" t="s">
        <v>4051</v>
      </c>
      <c r="C2569" s="74">
        <f t="shared" si="196"/>
        <v>2.5450990932300002</v>
      </c>
      <c r="D2569" s="74">
        <f t="shared" si="197"/>
        <v>2.6074498889999999E-2</v>
      </c>
      <c r="E2569" s="74">
        <f t="shared" si="198"/>
        <v>2.2112670635000002</v>
      </c>
      <c r="F2569" s="74">
        <f t="shared" si="199"/>
        <v>0.18871069084</v>
      </c>
      <c r="G2569" s="75">
        <v>0.11904684</v>
      </c>
      <c r="H2569" s="43">
        <v>2.9452735000000002E-3</v>
      </c>
      <c r="I2569" s="43">
        <v>0.59738099</v>
      </c>
      <c r="J2569" s="43">
        <v>1.0536268E-2</v>
      </c>
      <c r="K2569" s="43">
        <v>4.5226208E-3</v>
      </c>
      <c r="L2569" s="43">
        <v>8.9309608999999998E-4</v>
      </c>
      <c r="M2569" s="43">
        <v>1.0122514000000001E-2</v>
      </c>
      <c r="N2569" s="43">
        <v>1.6109408000000001</v>
      </c>
      <c r="O2569" s="43">
        <v>3.0340534000000002E-4</v>
      </c>
      <c r="P2569" s="43">
        <v>2.0999855000000001E-2</v>
      </c>
      <c r="Q2569" s="43">
        <v>2.0287374999999998E-3</v>
      </c>
      <c r="R2569" s="43">
        <v>0.1067491</v>
      </c>
      <c r="S2569" s="43">
        <v>5.8629593000000001E-2</v>
      </c>
      <c r="U2569" s="77">
        <f t="shared" si="200"/>
        <v>1.0262658620689655</v>
      </c>
    </row>
    <row r="2570" spans="1:21">
      <c r="A2570" s="41" t="s">
        <v>33</v>
      </c>
      <c r="B2570" s="41" t="s">
        <v>4052</v>
      </c>
      <c r="C2570" s="74">
        <f t="shared" ref="C2570:C2633" si="201">D2570+E2570+F2570+G2570</f>
        <v>3.9122605374799999</v>
      </c>
      <c r="D2570" s="74">
        <f t="shared" ref="D2570:D2633" si="202">J2570+K2570+L2570+M2570</f>
        <v>6.3153151290000001E-2</v>
      </c>
      <c r="E2570" s="74">
        <f t="shared" ref="E2570:E2633" si="203">H2570+I2570+N2570</f>
        <v>2.5417626719999999</v>
      </c>
      <c r="F2570" s="74">
        <f t="shared" ref="F2570:F2633" si="204">O2570+IF(P2570="x",0,P2570)+IF(Q2570="x",0,Q2570)+IF(R2570="x",0,R2570)+S2570</f>
        <v>1.04583386419</v>
      </c>
      <c r="G2570" s="75">
        <v>0.26151085000000002</v>
      </c>
      <c r="H2570" s="43">
        <v>1.9576581999999999E-2</v>
      </c>
      <c r="I2570" s="43">
        <v>0.87039648999999997</v>
      </c>
      <c r="J2570" s="43">
        <v>3.5365671000000001E-2</v>
      </c>
      <c r="K2570" s="43">
        <v>8.8550044999999994E-3</v>
      </c>
      <c r="L2570" s="43">
        <v>7.2958978999999998E-4</v>
      </c>
      <c r="M2570" s="43">
        <v>1.8202886000000001E-2</v>
      </c>
      <c r="N2570" s="43">
        <v>1.6517896000000001</v>
      </c>
      <c r="O2570" s="43">
        <v>6.5169409000000005E-4</v>
      </c>
      <c r="P2570" s="43">
        <v>6.2092165999999997E-2</v>
      </c>
      <c r="Q2570" s="43">
        <v>6.2526861E-3</v>
      </c>
      <c r="R2570" s="43">
        <v>4.4711137999999997E-2</v>
      </c>
      <c r="S2570" s="43">
        <v>0.93212618000000003</v>
      </c>
      <c r="U2570" s="77">
        <f t="shared" si="200"/>
        <v>2.2544038793103449</v>
      </c>
    </row>
    <row r="2571" spans="1:21">
      <c r="A2571" s="41" t="s">
        <v>33</v>
      </c>
      <c r="B2571" s="41" t="s">
        <v>4053</v>
      </c>
      <c r="C2571" s="74">
        <f t="shared" si="201"/>
        <v>3.6361953575900001</v>
      </c>
      <c r="D2571" s="74">
        <f t="shared" si="202"/>
        <v>3.3753760300000005E-2</v>
      </c>
      <c r="E2571" s="74">
        <f t="shared" si="203"/>
        <v>1.1280954350000001</v>
      </c>
      <c r="F2571" s="74">
        <f t="shared" si="204"/>
        <v>0.40989306229</v>
      </c>
      <c r="G2571" s="75">
        <v>2.0644531000000002</v>
      </c>
      <c r="H2571" s="43">
        <v>2.703591E-3</v>
      </c>
      <c r="I2571" s="43">
        <v>1.0964251</v>
      </c>
      <c r="J2571" s="43">
        <v>8.2572983000000003E-3</v>
      </c>
      <c r="K2571" s="43">
        <v>5.7819545999999999E-3</v>
      </c>
      <c r="L2571" s="43">
        <v>3.5626823999999999E-3</v>
      </c>
      <c r="M2571" s="43">
        <v>1.6151825000000002E-2</v>
      </c>
      <c r="N2571" s="43">
        <v>2.8966743999999999E-2</v>
      </c>
      <c r="O2571" s="43">
        <v>3.7236909000000002E-4</v>
      </c>
      <c r="P2571" s="43">
        <v>1.1049279E-2</v>
      </c>
      <c r="Q2571" s="43">
        <v>1.6885842E-3</v>
      </c>
      <c r="R2571" s="43">
        <v>0.26381101000000001</v>
      </c>
      <c r="S2571" s="43">
        <v>0.13297181999999999</v>
      </c>
      <c r="U2571" s="77">
        <f t="shared" si="200"/>
        <v>17.797009482758622</v>
      </c>
    </row>
    <row r="2572" spans="1:21">
      <c r="A2572" s="41" t="s">
        <v>33</v>
      </c>
      <c r="B2572" s="41" t="s">
        <v>4054</v>
      </c>
      <c r="C2572" s="74">
        <f t="shared" si="201"/>
        <v>2.6381017383400005</v>
      </c>
      <c r="D2572" s="74">
        <f t="shared" si="202"/>
        <v>3.6197607399999998E-2</v>
      </c>
      <c r="E2572" s="74">
        <f t="shared" si="203"/>
        <v>2.3453437833000002</v>
      </c>
      <c r="F2572" s="74">
        <f t="shared" si="204"/>
        <v>0.13589928764</v>
      </c>
      <c r="G2572" s="75">
        <v>0.12066106</v>
      </c>
      <c r="H2572" s="43">
        <v>2.7343332999999999E-3</v>
      </c>
      <c r="I2572" s="43">
        <v>0.72861134999999999</v>
      </c>
      <c r="J2572" s="43">
        <v>9.4210852000000001E-3</v>
      </c>
      <c r="K2572" s="43">
        <v>3.4002948000000002E-3</v>
      </c>
      <c r="L2572" s="43">
        <v>2.1497894000000002E-3</v>
      </c>
      <c r="M2572" s="43">
        <v>2.1226438E-2</v>
      </c>
      <c r="N2572" s="43">
        <v>1.6139981000000001</v>
      </c>
      <c r="O2572" s="43">
        <v>2.3643614000000001E-4</v>
      </c>
      <c r="P2572" s="43">
        <v>1.6675780000000001E-2</v>
      </c>
      <c r="Q2572" s="43">
        <v>1.4932505E-3</v>
      </c>
      <c r="R2572" s="43">
        <v>7.3598389E-2</v>
      </c>
      <c r="S2572" s="43">
        <v>4.3895431999999998E-2</v>
      </c>
      <c r="U2572" s="77">
        <f t="shared" si="200"/>
        <v>1.040181551724138</v>
      </c>
    </row>
    <row r="2573" spans="1:21">
      <c r="A2573" s="41" t="s">
        <v>33</v>
      </c>
      <c r="B2573" s="41" t="s">
        <v>4055</v>
      </c>
      <c r="C2573" s="74">
        <f t="shared" si="201"/>
        <v>14.720162911870002</v>
      </c>
      <c r="D2573" s="74">
        <f t="shared" si="202"/>
        <v>6.4405665200000004E-2</v>
      </c>
      <c r="E2573" s="74">
        <f t="shared" si="203"/>
        <v>13.919130565800002</v>
      </c>
      <c r="F2573" s="74">
        <f t="shared" si="204"/>
        <v>0.5770644708699999</v>
      </c>
      <c r="G2573" s="75">
        <v>0.15956221000000001</v>
      </c>
      <c r="H2573" s="43">
        <v>6.0816758000000002E-3</v>
      </c>
      <c r="I2573" s="43">
        <v>0.82011889000000004</v>
      </c>
      <c r="J2573" s="43">
        <v>7.2671141999999999E-3</v>
      </c>
      <c r="K2573" s="43">
        <v>4.6457297999999998E-3</v>
      </c>
      <c r="L2573" s="43">
        <v>2.3188281999999998E-3</v>
      </c>
      <c r="M2573" s="43">
        <v>5.0173993E-2</v>
      </c>
      <c r="N2573" s="43">
        <v>13.092930000000001</v>
      </c>
      <c r="O2573" s="43">
        <v>2.4991866999999999E-4</v>
      </c>
      <c r="P2573" s="43">
        <v>8.1182101000000003E-3</v>
      </c>
      <c r="Q2573" s="43">
        <v>5.1730120999999999E-3</v>
      </c>
      <c r="R2573" s="43">
        <v>0.15024352999999999</v>
      </c>
      <c r="S2573" s="43">
        <v>0.41327979999999997</v>
      </c>
      <c r="U2573" s="77">
        <f t="shared" si="200"/>
        <v>1.3755362931034483</v>
      </c>
    </row>
    <row r="2574" spans="1:21">
      <c r="A2574" s="41" t="s">
        <v>33</v>
      </c>
      <c r="B2574" s="41" t="s">
        <v>4056</v>
      </c>
      <c r="C2574" s="74">
        <f t="shared" si="201"/>
        <v>7.0596385719699999</v>
      </c>
      <c r="D2574" s="74">
        <f t="shared" si="202"/>
        <v>4.9113369800000001E-2</v>
      </c>
      <c r="E2574" s="74">
        <f t="shared" si="203"/>
        <v>6.2676139859999997</v>
      </c>
      <c r="F2574" s="74">
        <f t="shared" si="204"/>
        <v>0.60666427617000007</v>
      </c>
      <c r="G2574" s="75">
        <v>0.13624694000000001</v>
      </c>
      <c r="H2574" s="43">
        <v>1.0959666E-2</v>
      </c>
      <c r="I2574" s="43">
        <v>0.28451041999999999</v>
      </c>
      <c r="J2574" s="43">
        <v>1.9444005E-2</v>
      </c>
      <c r="K2574" s="43">
        <v>8.1019296999999997E-3</v>
      </c>
      <c r="L2574" s="43">
        <v>1.0373091E-3</v>
      </c>
      <c r="M2574" s="43">
        <v>2.0530125999999999E-2</v>
      </c>
      <c r="N2574" s="43">
        <v>5.9721438999999998</v>
      </c>
      <c r="O2574" s="43">
        <v>4.9751077000000001E-4</v>
      </c>
      <c r="P2574" s="43">
        <v>3.7353156999999998E-2</v>
      </c>
      <c r="Q2574" s="43">
        <v>7.9332084000000008E-3</v>
      </c>
      <c r="R2574" s="43">
        <v>0.13826794000000001</v>
      </c>
      <c r="S2574" s="43">
        <v>0.42261246000000002</v>
      </c>
      <c r="U2574" s="77">
        <f t="shared" si="200"/>
        <v>1.1745425862068966</v>
      </c>
    </row>
    <row r="2575" spans="1:21">
      <c r="A2575" s="41" t="s">
        <v>33</v>
      </c>
      <c r="B2575" s="41" t="s">
        <v>4057</v>
      </c>
      <c r="C2575" s="74">
        <f t="shared" si="201"/>
        <v>5.1863941583799997</v>
      </c>
      <c r="D2575" s="74">
        <f t="shared" si="202"/>
        <v>0.1200193</v>
      </c>
      <c r="E2575" s="74">
        <f t="shared" si="203"/>
        <v>4.4962493226999998</v>
      </c>
      <c r="F2575" s="74">
        <f t="shared" si="204"/>
        <v>0.32346330567999998</v>
      </c>
      <c r="G2575" s="75">
        <v>0.24666223000000001</v>
      </c>
      <c r="H2575" s="43">
        <v>9.4224527000000002E-3</v>
      </c>
      <c r="I2575" s="43">
        <v>0.95706526999999997</v>
      </c>
      <c r="J2575" s="43">
        <v>3.8814632000000002E-2</v>
      </c>
      <c r="K2575" s="43">
        <v>1.2560991000000001E-2</v>
      </c>
      <c r="L2575" s="43">
        <v>1.0752003E-2</v>
      </c>
      <c r="M2575" s="43">
        <v>5.7891673999999997E-2</v>
      </c>
      <c r="N2575" s="43">
        <v>3.5297616000000001</v>
      </c>
      <c r="O2575" s="43">
        <v>8.6783748000000003E-4</v>
      </c>
      <c r="P2575" s="43">
        <v>8.1122392000000001E-2</v>
      </c>
      <c r="Q2575" s="43">
        <v>5.6483362000000004E-3</v>
      </c>
      <c r="R2575" s="43">
        <v>0.13576215999999999</v>
      </c>
      <c r="S2575" s="43">
        <v>0.10006258</v>
      </c>
      <c r="U2575" s="77">
        <f t="shared" si="200"/>
        <v>2.1263985344827585</v>
      </c>
    </row>
    <row r="2576" spans="1:21">
      <c r="A2576" s="41" t="s">
        <v>33</v>
      </c>
      <c r="B2576" s="41" t="s">
        <v>4058</v>
      </c>
      <c r="C2576" s="74">
        <f t="shared" si="201"/>
        <v>20.885367304199999</v>
      </c>
      <c r="D2576" s="74">
        <f t="shared" si="202"/>
        <v>0.45700109900000002</v>
      </c>
      <c r="E2576" s="74">
        <f t="shared" si="203"/>
        <v>19.290263945</v>
      </c>
      <c r="F2576" s="74">
        <f t="shared" si="204"/>
        <v>0.59030212020000006</v>
      </c>
      <c r="G2576" s="75">
        <v>0.54780013999999999</v>
      </c>
      <c r="H2576" s="43">
        <v>2.2245845E-2</v>
      </c>
      <c r="I2576" s="43">
        <v>3.5263781000000001</v>
      </c>
      <c r="J2576" s="43">
        <v>7.2038772000000001E-2</v>
      </c>
      <c r="K2576" s="43">
        <v>2.1499924E-2</v>
      </c>
      <c r="L2576" s="43">
        <v>6.7381253000000002E-2</v>
      </c>
      <c r="M2576" s="43">
        <v>0.29608115000000002</v>
      </c>
      <c r="N2576" s="43">
        <v>15.74164</v>
      </c>
      <c r="O2576" s="43">
        <v>1.3875161999999999E-3</v>
      </c>
      <c r="P2576" s="43">
        <v>0.14799208999999999</v>
      </c>
      <c r="Q2576" s="43">
        <v>1.5854974000000001E-2</v>
      </c>
      <c r="R2576" s="43">
        <v>0.22155242</v>
      </c>
      <c r="S2576" s="43">
        <v>0.20351511999999999</v>
      </c>
      <c r="U2576" s="77">
        <f t="shared" si="200"/>
        <v>4.7224149999999998</v>
      </c>
    </row>
    <row r="2577" spans="1:21">
      <c r="A2577" s="41" t="s">
        <v>33</v>
      </c>
      <c r="B2577" s="41" t="s">
        <v>4059</v>
      </c>
      <c r="C2577" s="74">
        <f t="shared" si="201"/>
        <v>3.5915507016799997</v>
      </c>
      <c r="D2577" s="74">
        <f t="shared" si="202"/>
        <v>8.0520214000000007E-2</v>
      </c>
      <c r="E2577" s="74">
        <f t="shared" si="203"/>
        <v>2.7762094849999999</v>
      </c>
      <c r="F2577" s="74">
        <f t="shared" si="204"/>
        <v>0.42991926268000002</v>
      </c>
      <c r="G2577" s="75">
        <v>0.30490173999999998</v>
      </c>
      <c r="H2577" s="43">
        <v>2.9421014999999998E-2</v>
      </c>
      <c r="I2577" s="43">
        <v>0.91190146999999999</v>
      </c>
      <c r="J2577" s="43">
        <v>4.3390482000000001E-2</v>
      </c>
      <c r="K2577" s="43">
        <v>1.7169607999999999E-2</v>
      </c>
      <c r="L2577" s="43">
        <v>1.67902E-3</v>
      </c>
      <c r="M2577" s="43">
        <v>1.8281103999999999E-2</v>
      </c>
      <c r="N2577" s="43">
        <v>1.8348869999999999</v>
      </c>
      <c r="O2577" s="43">
        <v>9.6989937999999998E-4</v>
      </c>
      <c r="P2577" s="43">
        <v>8.5672306000000004E-2</v>
      </c>
      <c r="Q2577" s="43">
        <v>9.3696173000000008E-3</v>
      </c>
      <c r="R2577" s="43">
        <v>0.16325298999999999</v>
      </c>
      <c r="S2577" s="43">
        <v>0.17065445000000001</v>
      </c>
      <c r="U2577" s="77">
        <f t="shared" si="200"/>
        <v>2.6284632758620687</v>
      </c>
    </row>
    <row r="2578" spans="1:21">
      <c r="A2578" s="41" t="s">
        <v>33</v>
      </c>
      <c r="B2578" s="41" t="s">
        <v>4060</v>
      </c>
      <c r="C2578" s="74">
        <f t="shared" si="201"/>
        <v>7.3307218189000007</v>
      </c>
      <c r="D2578" s="74">
        <f t="shared" si="202"/>
        <v>0.27775696599999999</v>
      </c>
      <c r="E2578" s="74">
        <f t="shared" si="203"/>
        <v>5.1709326669999998</v>
      </c>
      <c r="F2578" s="74">
        <f t="shared" si="204"/>
        <v>1.1467464859000001</v>
      </c>
      <c r="G2578" s="75">
        <v>0.73528570000000004</v>
      </c>
      <c r="H2578" s="43">
        <v>2.7589767000000001E-2</v>
      </c>
      <c r="I2578" s="43">
        <v>2.871191</v>
      </c>
      <c r="J2578" s="43">
        <v>0.10199113999999999</v>
      </c>
      <c r="K2578" s="43">
        <v>3.5129326000000002E-2</v>
      </c>
      <c r="L2578" s="43">
        <v>2.0459419999999999E-2</v>
      </c>
      <c r="M2578" s="43">
        <v>0.12017708000000001</v>
      </c>
      <c r="N2578" s="43">
        <v>2.2721518999999999</v>
      </c>
      <c r="O2578" s="43">
        <v>2.4307539000000002E-3</v>
      </c>
      <c r="P2578" s="43">
        <v>0.19796131</v>
      </c>
      <c r="Q2578" s="43">
        <v>1.7954892E-2</v>
      </c>
      <c r="R2578" s="43">
        <v>0.57094637999999998</v>
      </c>
      <c r="S2578" s="43">
        <v>0.35745315</v>
      </c>
      <c r="U2578" s="77">
        <f t="shared" ref="U2578:U2641" si="205">G2578/0.116</f>
        <v>6.338669827586207</v>
      </c>
    </row>
    <row r="2579" spans="1:21">
      <c r="A2579" s="41" t="s">
        <v>33</v>
      </c>
      <c r="B2579" s="41" t="s">
        <v>4061</v>
      </c>
      <c r="C2579" s="74">
        <f t="shared" si="201"/>
        <v>3.8077587130400001</v>
      </c>
      <c r="D2579" s="74">
        <f t="shared" si="202"/>
        <v>5.4559416299999997E-2</v>
      </c>
      <c r="E2579" s="74">
        <f t="shared" si="203"/>
        <v>3.3368587596000001</v>
      </c>
      <c r="F2579" s="74">
        <f t="shared" si="204"/>
        <v>0.22316442714000001</v>
      </c>
      <c r="G2579" s="75">
        <v>0.19317611000000001</v>
      </c>
      <c r="H2579" s="43">
        <v>6.2535795999999998E-3</v>
      </c>
      <c r="I2579" s="43">
        <v>0.97295337999999998</v>
      </c>
      <c r="J2579" s="43">
        <v>1.9199412999999999E-2</v>
      </c>
      <c r="K2579" s="43">
        <v>6.3208719999999999E-3</v>
      </c>
      <c r="L2579" s="43">
        <v>1.8047753000000001E-3</v>
      </c>
      <c r="M2579" s="43">
        <v>2.7234356000000001E-2</v>
      </c>
      <c r="N2579" s="43">
        <v>2.3576518000000002</v>
      </c>
      <c r="O2579" s="43">
        <v>4.4375304000000002E-4</v>
      </c>
      <c r="P2579" s="43">
        <v>3.1095406999999999E-2</v>
      </c>
      <c r="Q2579" s="43">
        <v>3.9602270999999998E-3</v>
      </c>
      <c r="R2579" s="43">
        <v>0.10837078999999999</v>
      </c>
      <c r="S2579" s="43">
        <v>7.9294249999999997E-2</v>
      </c>
      <c r="U2579" s="77">
        <f t="shared" si="205"/>
        <v>1.6653112931034484</v>
      </c>
    </row>
    <row r="2580" spans="1:21">
      <c r="A2580" s="41" t="s">
        <v>33</v>
      </c>
      <c r="B2580" s="41" t="s">
        <v>4062</v>
      </c>
      <c r="C2580" s="74">
        <f t="shared" si="201"/>
        <v>15.953450681610002</v>
      </c>
      <c r="D2580" s="74">
        <f t="shared" si="202"/>
        <v>0.10643291329999999</v>
      </c>
      <c r="E2580" s="74">
        <f t="shared" si="203"/>
        <v>15.31995238</v>
      </c>
      <c r="F2580" s="74">
        <f t="shared" si="204"/>
        <v>0.33203534830999998</v>
      </c>
      <c r="G2580" s="75">
        <v>0.19503003999999999</v>
      </c>
      <c r="H2580" s="43">
        <v>1.088826E-2</v>
      </c>
      <c r="I2580" s="43">
        <v>0.76404212000000005</v>
      </c>
      <c r="J2580" s="43">
        <v>2.7205356999999999E-2</v>
      </c>
      <c r="K2580" s="43">
        <v>9.8798901999999997E-3</v>
      </c>
      <c r="L2580" s="43">
        <v>4.8279341000000003E-3</v>
      </c>
      <c r="M2580" s="43">
        <v>6.4519731999999996E-2</v>
      </c>
      <c r="N2580" s="43">
        <v>14.545021999999999</v>
      </c>
      <c r="O2580" s="43">
        <v>6.2618620999999996E-4</v>
      </c>
      <c r="P2580" s="43">
        <v>5.2356207000000002E-2</v>
      </c>
      <c r="Q2580" s="43">
        <v>8.5325051000000006E-3</v>
      </c>
      <c r="R2580" s="43">
        <v>0.127501</v>
      </c>
      <c r="S2580" s="43">
        <v>0.14301944999999999</v>
      </c>
      <c r="U2580" s="77">
        <f t="shared" si="205"/>
        <v>1.6812934482758619</v>
      </c>
    </row>
    <row r="2581" spans="1:21">
      <c r="A2581" s="41" t="s">
        <v>33</v>
      </c>
      <c r="B2581" s="41" t="s">
        <v>4063</v>
      </c>
      <c r="C2581" s="74">
        <f t="shared" si="201"/>
        <v>3.5373423471900001</v>
      </c>
      <c r="D2581" s="74">
        <f t="shared" si="202"/>
        <v>6.3450297200000005E-2</v>
      </c>
      <c r="E2581" s="74">
        <f t="shared" si="203"/>
        <v>3.0183655322999998</v>
      </c>
      <c r="F2581" s="74">
        <f t="shared" si="204"/>
        <v>0.24922420769</v>
      </c>
      <c r="G2581" s="75">
        <v>0.20630230999999999</v>
      </c>
      <c r="H2581" s="43">
        <v>7.6736323000000002E-3</v>
      </c>
      <c r="I2581" s="43">
        <v>0.88478889999999999</v>
      </c>
      <c r="J2581" s="43">
        <v>2.1845060999999999E-2</v>
      </c>
      <c r="K2581" s="43">
        <v>7.3941524000000003E-3</v>
      </c>
      <c r="L2581" s="43">
        <v>3.5951818000000001E-3</v>
      </c>
      <c r="M2581" s="43">
        <v>3.0615902E-2</v>
      </c>
      <c r="N2581" s="43">
        <v>2.1259030000000001</v>
      </c>
      <c r="O2581" s="43">
        <v>5.0232349000000004E-4</v>
      </c>
      <c r="P2581" s="43">
        <v>3.9101334000000001E-2</v>
      </c>
      <c r="Q2581" s="43">
        <v>4.1354321999999997E-3</v>
      </c>
      <c r="R2581" s="43">
        <v>0.11815694</v>
      </c>
      <c r="S2581" s="43">
        <v>8.7328178000000006E-2</v>
      </c>
      <c r="U2581" s="77">
        <f t="shared" si="205"/>
        <v>1.7784681896551722</v>
      </c>
    </row>
    <row r="2582" spans="1:21">
      <c r="A2582" s="41" t="s">
        <v>33</v>
      </c>
      <c r="B2582" s="41" t="s">
        <v>4064</v>
      </c>
      <c r="C2582" s="74">
        <f t="shared" si="201"/>
        <v>8.2269946967000003</v>
      </c>
      <c r="D2582" s="74">
        <f t="shared" si="202"/>
        <v>0.1089819113</v>
      </c>
      <c r="E2582" s="74">
        <f t="shared" si="203"/>
        <v>7.6349364528999999</v>
      </c>
      <c r="F2582" s="74">
        <f t="shared" si="204"/>
        <v>0.25783569249999999</v>
      </c>
      <c r="G2582" s="75">
        <v>0.22524063999999999</v>
      </c>
      <c r="H2582" s="43">
        <v>8.0357529E-3</v>
      </c>
      <c r="I2582" s="43">
        <v>1.0631462</v>
      </c>
      <c r="J2582" s="43">
        <v>2.7632152E-2</v>
      </c>
      <c r="K2582" s="43">
        <v>8.9217442999999994E-3</v>
      </c>
      <c r="L2582" s="43">
        <v>1.0437404000000001E-2</v>
      </c>
      <c r="M2582" s="43">
        <v>6.1990611000000001E-2</v>
      </c>
      <c r="N2582" s="43">
        <v>6.5637544999999999</v>
      </c>
      <c r="O2582" s="43">
        <v>6.0001729999999999E-4</v>
      </c>
      <c r="P2582" s="43">
        <v>5.3643866999999998E-2</v>
      </c>
      <c r="Q2582" s="43">
        <v>5.3645122000000002E-3</v>
      </c>
      <c r="R2582" s="43">
        <v>0.11244451</v>
      </c>
      <c r="S2582" s="43">
        <v>8.5782786E-2</v>
      </c>
      <c r="U2582" s="77">
        <f t="shared" si="205"/>
        <v>1.9417296551724137</v>
      </c>
    </row>
    <row r="2583" spans="1:21">
      <c r="A2583" s="41" t="s">
        <v>33</v>
      </c>
      <c r="B2583" s="41" t="s">
        <v>4065</v>
      </c>
      <c r="C2583" s="74">
        <f t="shared" si="201"/>
        <v>17.325245084799999</v>
      </c>
      <c r="D2583" s="74">
        <f t="shared" si="202"/>
        <v>0.67273390899999996</v>
      </c>
      <c r="E2583" s="74">
        <f t="shared" si="203"/>
        <v>14.003895201999999</v>
      </c>
      <c r="F2583" s="74">
        <f t="shared" si="204"/>
        <v>1.2888451738</v>
      </c>
      <c r="G2583" s="75">
        <v>1.3597707999999999</v>
      </c>
      <c r="H2583" s="43">
        <v>3.5830102000000003E-2</v>
      </c>
      <c r="I2583" s="43">
        <v>6.7997367999999998</v>
      </c>
      <c r="J2583" s="43">
        <v>0.15774405</v>
      </c>
      <c r="K2583" s="43">
        <v>4.4913122999999999E-2</v>
      </c>
      <c r="L2583" s="43">
        <v>9.9848166000000002E-2</v>
      </c>
      <c r="M2583" s="43">
        <v>0.37022856999999998</v>
      </c>
      <c r="N2583" s="43">
        <v>7.1683282999999998</v>
      </c>
      <c r="O2583" s="43">
        <v>3.1349968E-3</v>
      </c>
      <c r="P2583" s="43">
        <v>0.3085601</v>
      </c>
      <c r="Q2583" s="43">
        <v>2.1278647000000001E-2</v>
      </c>
      <c r="R2583" s="43">
        <v>0.54128041999999998</v>
      </c>
      <c r="S2583" s="43">
        <v>0.41459100999999998</v>
      </c>
      <c r="U2583" s="77">
        <f t="shared" si="205"/>
        <v>11.722162068965517</v>
      </c>
    </row>
    <row r="2584" spans="1:21">
      <c r="A2584" s="41" t="s">
        <v>33</v>
      </c>
      <c r="B2584" s="41" t="s">
        <v>4066</v>
      </c>
      <c r="C2584" s="74">
        <f t="shared" si="201"/>
        <v>13.824227403100002</v>
      </c>
      <c r="D2584" s="74">
        <f t="shared" si="202"/>
        <v>0.21520930700000002</v>
      </c>
      <c r="E2584" s="74">
        <f t="shared" si="203"/>
        <v>8.8370990700000007</v>
      </c>
      <c r="F2584" s="74">
        <f t="shared" si="204"/>
        <v>4.2689284261000005</v>
      </c>
      <c r="G2584" s="75">
        <v>0.50299059999999995</v>
      </c>
      <c r="H2584" s="43">
        <v>6.7266080000000006E-2</v>
      </c>
      <c r="I2584" s="43">
        <v>0.99673659000000003</v>
      </c>
      <c r="J2584" s="43">
        <v>0.10266173000000001</v>
      </c>
      <c r="K2584" s="43">
        <v>3.505258E-2</v>
      </c>
      <c r="L2584" s="43">
        <v>1.3359395E-2</v>
      </c>
      <c r="M2584" s="43">
        <v>6.4135602E-2</v>
      </c>
      <c r="N2584" s="43">
        <v>7.7730964</v>
      </c>
      <c r="O2584" s="43">
        <v>2.0661891E-3</v>
      </c>
      <c r="P2584" s="43">
        <v>0.20105124999999999</v>
      </c>
      <c r="Q2584" s="43">
        <v>5.1686706999999998E-2</v>
      </c>
      <c r="R2584" s="43">
        <v>0.21936127999999999</v>
      </c>
      <c r="S2584" s="43">
        <v>3.7947630000000001</v>
      </c>
      <c r="U2584" s="77">
        <f t="shared" si="205"/>
        <v>4.3361258620689647</v>
      </c>
    </row>
    <row r="2585" spans="1:21">
      <c r="A2585" s="41" t="s">
        <v>33</v>
      </c>
      <c r="B2585" s="41" t="s">
        <v>4067</v>
      </c>
      <c r="C2585" s="74">
        <f t="shared" si="201"/>
        <v>3.4217469863299996</v>
      </c>
      <c r="D2585" s="74">
        <f t="shared" si="202"/>
        <v>6.3360810300000001E-2</v>
      </c>
      <c r="E2585" s="74">
        <f t="shared" si="203"/>
        <v>2.8897476335999999</v>
      </c>
      <c r="F2585" s="74">
        <f t="shared" si="204"/>
        <v>0.31198734243000004</v>
      </c>
      <c r="G2585" s="75">
        <v>0.15665119999999999</v>
      </c>
      <c r="H2585" s="43">
        <v>6.8604636E-3</v>
      </c>
      <c r="I2585" s="43">
        <v>0.59538566999999998</v>
      </c>
      <c r="J2585" s="43">
        <v>2.1823980999999999E-2</v>
      </c>
      <c r="K2585" s="43">
        <v>7.4984861E-3</v>
      </c>
      <c r="L2585" s="43">
        <v>3.6598452000000002E-3</v>
      </c>
      <c r="M2585" s="43">
        <v>3.0378498E-2</v>
      </c>
      <c r="N2585" s="43">
        <v>2.2875014999999999</v>
      </c>
      <c r="O2585" s="43">
        <v>5.0143243000000002E-4</v>
      </c>
      <c r="P2585" s="43">
        <v>4.3468010000000001E-2</v>
      </c>
      <c r="Q2585" s="43">
        <v>1.1928243999999999E-2</v>
      </c>
      <c r="R2585" s="43">
        <v>9.0416495999999999E-2</v>
      </c>
      <c r="S2585" s="43">
        <v>0.16567316000000001</v>
      </c>
      <c r="U2585" s="77">
        <f t="shared" si="205"/>
        <v>1.3504413793103447</v>
      </c>
    </row>
    <row r="2586" spans="1:21">
      <c r="A2586" s="41" t="s">
        <v>33</v>
      </c>
      <c r="B2586" s="41" t="s">
        <v>4068</v>
      </c>
      <c r="C2586" s="74">
        <f t="shared" si="201"/>
        <v>3.3904569447999995</v>
      </c>
      <c r="D2586" s="74">
        <f t="shared" si="202"/>
        <v>6.0631849799999998E-2</v>
      </c>
      <c r="E2586" s="74">
        <f t="shared" si="203"/>
        <v>2.9497308157999997</v>
      </c>
      <c r="F2586" s="74">
        <f t="shared" si="204"/>
        <v>0.19699498919999997</v>
      </c>
      <c r="G2586" s="75">
        <v>0.18309929</v>
      </c>
      <c r="H2586" s="43">
        <v>5.8630258000000003E-3</v>
      </c>
      <c r="I2586" s="43">
        <v>0.83174398999999999</v>
      </c>
      <c r="J2586" s="43">
        <v>1.9553951E-2</v>
      </c>
      <c r="K2586" s="43">
        <v>6.2987564000000001E-3</v>
      </c>
      <c r="L2586" s="43">
        <v>4.1815903999999999E-3</v>
      </c>
      <c r="M2586" s="43">
        <v>3.0597552E-2</v>
      </c>
      <c r="N2586" s="43">
        <v>2.1121238</v>
      </c>
      <c r="O2586" s="43">
        <v>4.319374E-4</v>
      </c>
      <c r="P2586" s="43">
        <v>3.6648397999999999E-2</v>
      </c>
      <c r="Q2586" s="43">
        <v>4.1249297999999997E-3</v>
      </c>
      <c r="R2586" s="43">
        <v>8.4617303000000005E-2</v>
      </c>
      <c r="S2586" s="43">
        <v>7.1172421E-2</v>
      </c>
      <c r="U2586" s="77">
        <f t="shared" si="205"/>
        <v>1.5784421551724137</v>
      </c>
    </row>
    <row r="2587" spans="1:21">
      <c r="A2587" s="41" t="s">
        <v>33</v>
      </c>
      <c r="B2587" s="41" t="s">
        <v>4069</v>
      </c>
      <c r="C2587" s="74">
        <f t="shared" si="201"/>
        <v>4.6377168718000013</v>
      </c>
      <c r="D2587" s="74">
        <f t="shared" si="202"/>
        <v>9.4661074900000003E-2</v>
      </c>
      <c r="E2587" s="74">
        <f t="shared" si="203"/>
        <v>3.9278418302000002</v>
      </c>
      <c r="F2587" s="74">
        <f t="shared" si="204"/>
        <v>0.34160758669999997</v>
      </c>
      <c r="G2587" s="75">
        <v>0.27360637999999998</v>
      </c>
      <c r="H2587" s="43">
        <v>9.4144802000000003E-3</v>
      </c>
      <c r="I2587" s="43">
        <v>0.92169064999999994</v>
      </c>
      <c r="J2587" s="43">
        <v>4.0238115999999997E-2</v>
      </c>
      <c r="K2587" s="43">
        <v>1.2933266000000001E-2</v>
      </c>
      <c r="L2587" s="43">
        <v>4.4989909000000003E-3</v>
      </c>
      <c r="M2587" s="43">
        <v>3.6990702E-2</v>
      </c>
      <c r="N2587" s="43">
        <v>2.9967367</v>
      </c>
      <c r="O2587" s="43">
        <v>9.1220549999999998E-4</v>
      </c>
      <c r="P2587" s="43">
        <v>8.1960243000000002E-2</v>
      </c>
      <c r="Q2587" s="43">
        <v>5.4954182000000002E-3</v>
      </c>
      <c r="R2587" s="43">
        <v>0.14360978999999999</v>
      </c>
      <c r="S2587" s="43">
        <v>0.10962993</v>
      </c>
      <c r="U2587" s="77">
        <f t="shared" si="205"/>
        <v>2.3586756896551719</v>
      </c>
    </row>
    <row r="2588" spans="1:21">
      <c r="A2588" s="41" t="s">
        <v>33</v>
      </c>
      <c r="B2588" s="41" t="s">
        <v>4070</v>
      </c>
      <c r="C2588" s="74">
        <f t="shared" si="201"/>
        <v>4.3514829345999999</v>
      </c>
      <c r="D2588" s="74">
        <f t="shared" si="202"/>
        <v>0.11262497649999999</v>
      </c>
      <c r="E2588" s="74">
        <f t="shared" si="203"/>
        <v>3.0488677260000001</v>
      </c>
      <c r="F2588" s="74">
        <f t="shared" si="204"/>
        <v>0.82871043209999995</v>
      </c>
      <c r="G2588" s="75">
        <v>0.36127979999999998</v>
      </c>
      <c r="H2588" s="43">
        <v>1.1766525999999999E-2</v>
      </c>
      <c r="I2588" s="43">
        <v>1.0737684000000001</v>
      </c>
      <c r="J2588" s="43">
        <v>6.3152109999999997E-2</v>
      </c>
      <c r="K2588" s="43">
        <v>2.1814956E-2</v>
      </c>
      <c r="L2588" s="43">
        <v>1.4729115000000001E-3</v>
      </c>
      <c r="M2588" s="43">
        <v>2.6184999E-2</v>
      </c>
      <c r="N2588" s="43">
        <v>1.9633328000000001</v>
      </c>
      <c r="O2588" s="43">
        <v>1.5753421E-3</v>
      </c>
      <c r="P2588" s="43">
        <v>0.13134219999999999</v>
      </c>
      <c r="Q2588" s="43">
        <v>5.89531E-3</v>
      </c>
      <c r="R2588" s="43">
        <v>0.3401305</v>
      </c>
      <c r="S2588" s="43">
        <v>0.34976708000000001</v>
      </c>
      <c r="U2588" s="77">
        <f t="shared" si="205"/>
        <v>3.1144810344827585</v>
      </c>
    </row>
    <row r="2589" spans="1:21">
      <c r="A2589" s="41" t="s">
        <v>33</v>
      </c>
      <c r="B2589" s="41" t="s">
        <v>4071</v>
      </c>
      <c r="C2589" s="74">
        <f t="shared" si="201"/>
        <v>20.1390533545</v>
      </c>
      <c r="D2589" s="74">
        <f t="shared" si="202"/>
        <v>0.24586514700000001</v>
      </c>
      <c r="E2589" s="74">
        <f t="shared" si="203"/>
        <v>17.965276825</v>
      </c>
      <c r="F2589" s="74">
        <f t="shared" si="204"/>
        <v>1.1691759825000001</v>
      </c>
      <c r="G2589" s="75">
        <v>0.75873539999999995</v>
      </c>
      <c r="H2589" s="43">
        <v>2.5770524999999999E-2</v>
      </c>
      <c r="I2589" s="43">
        <v>2.3093583</v>
      </c>
      <c r="J2589" s="43">
        <v>8.0399125000000002E-2</v>
      </c>
      <c r="K2589" s="43">
        <v>2.5059590999999999E-2</v>
      </c>
      <c r="L2589" s="43">
        <v>1.3640331E-2</v>
      </c>
      <c r="M2589" s="43">
        <v>0.12676609999999999</v>
      </c>
      <c r="N2589" s="43">
        <v>15.630148</v>
      </c>
      <c r="O2589" s="43">
        <v>1.7400015000000001E-3</v>
      </c>
      <c r="P2589" s="43">
        <v>0.15697525000000001</v>
      </c>
      <c r="Q2589" s="43">
        <v>1.4236421000000001E-2</v>
      </c>
      <c r="R2589" s="43">
        <v>0.2464797</v>
      </c>
      <c r="S2589" s="43">
        <v>0.74974461000000003</v>
      </c>
      <c r="U2589" s="77">
        <f t="shared" si="205"/>
        <v>6.5408224137931024</v>
      </c>
    </row>
    <row r="2590" spans="1:21">
      <c r="A2590" s="41" t="s">
        <v>33</v>
      </c>
      <c r="B2590" s="41" t="s">
        <v>4072</v>
      </c>
      <c r="C2590" s="74">
        <f t="shared" si="201"/>
        <v>2.9361284444</v>
      </c>
      <c r="D2590" s="74">
        <f t="shared" si="202"/>
        <v>0.1033189251</v>
      </c>
      <c r="E2590" s="74">
        <f t="shared" si="203"/>
        <v>2.071531287</v>
      </c>
      <c r="F2590" s="74">
        <f t="shared" si="204"/>
        <v>0.42525290230000001</v>
      </c>
      <c r="G2590" s="75">
        <v>0.33602533000000001</v>
      </c>
      <c r="H2590" s="43">
        <v>1.1433677E-2</v>
      </c>
      <c r="I2590" s="43">
        <v>1.0857193000000001</v>
      </c>
      <c r="J2590" s="43">
        <v>5.0374009999999997E-2</v>
      </c>
      <c r="K2590" s="43">
        <v>1.6187277E-2</v>
      </c>
      <c r="L2590" s="43">
        <v>3.5633241000000001E-3</v>
      </c>
      <c r="M2590" s="43">
        <v>3.3194314000000003E-2</v>
      </c>
      <c r="N2590" s="43">
        <v>0.97437830999999997</v>
      </c>
      <c r="O2590" s="43">
        <v>1.1511434E-3</v>
      </c>
      <c r="P2590" s="43">
        <v>0.10134509</v>
      </c>
      <c r="Q2590" s="43">
        <v>6.3747889E-3</v>
      </c>
      <c r="R2590" s="43">
        <v>0.18463557</v>
      </c>
      <c r="S2590" s="43">
        <v>0.13174631000000001</v>
      </c>
      <c r="U2590" s="77">
        <f t="shared" si="205"/>
        <v>2.8967700862068964</v>
      </c>
    </row>
    <row r="2591" spans="1:21">
      <c r="A2591" s="41" t="s">
        <v>33</v>
      </c>
      <c r="B2591" s="41" t="s">
        <v>4073</v>
      </c>
      <c r="C2591" s="74">
        <f t="shared" si="201"/>
        <v>2.2518530273499997</v>
      </c>
      <c r="D2591" s="74">
        <f t="shared" si="202"/>
        <v>5.8928248599999997E-2</v>
      </c>
      <c r="E2591" s="74">
        <f t="shared" si="203"/>
        <v>1.7423909608999999</v>
      </c>
      <c r="F2591" s="74">
        <f t="shared" si="204"/>
        <v>0.24974021785</v>
      </c>
      <c r="G2591" s="75">
        <v>0.20079359999999999</v>
      </c>
      <c r="H2591" s="43">
        <v>6.8060509E-3</v>
      </c>
      <c r="I2591" s="43">
        <v>0.67460350999999996</v>
      </c>
      <c r="J2591" s="43">
        <v>2.9489550999999999E-2</v>
      </c>
      <c r="K2591" s="43">
        <v>9.5107581000000007E-3</v>
      </c>
      <c r="L2591" s="43">
        <v>2.0194484999999998E-3</v>
      </c>
      <c r="M2591" s="43">
        <v>1.7908490999999999E-2</v>
      </c>
      <c r="N2591" s="43">
        <v>1.0609814</v>
      </c>
      <c r="O2591" s="43">
        <v>6.7569234999999999E-4</v>
      </c>
      <c r="P2591" s="43">
        <v>5.9805152E-2</v>
      </c>
      <c r="Q2591" s="43">
        <v>3.9460355000000003E-3</v>
      </c>
      <c r="R2591" s="43">
        <v>0.10951245</v>
      </c>
      <c r="S2591" s="43">
        <v>7.5800887999999997E-2</v>
      </c>
      <c r="U2591" s="77">
        <f t="shared" si="205"/>
        <v>1.7309793103448274</v>
      </c>
    </row>
    <row r="2592" spans="1:21">
      <c r="A2592" s="41" t="s">
        <v>33</v>
      </c>
      <c r="B2592" s="41" t="s">
        <v>4074</v>
      </c>
      <c r="C2592" s="74">
        <f t="shared" si="201"/>
        <v>3.0569525562699997</v>
      </c>
      <c r="D2592" s="74">
        <f t="shared" si="202"/>
        <v>8.3775532799999997E-2</v>
      </c>
      <c r="E2592" s="74">
        <f t="shared" si="203"/>
        <v>2.492528573</v>
      </c>
      <c r="F2592" s="74">
        <f t="shared" si="204"/>
        <v>0.27506526047000002</v>
      </c>
      <c r="G2592" s="75">
        <v>0.20558319</v>
      </c>
      <c r="H2592" s="43">
        <v>7.6412729999999996E-3</v>
      </c>
      <c r="I2592" s="43">
        <v>0.73924889999999999</v>
      </c>
      <c r="J2592" s="43">
        <v>3.2569207000000003E-2</v>
      </c>
      <c r="K2592" s="43">
        <v>1.0669948E-2</v>
      </c>
      <c r="L2592" s="43">
        <v>5.2291207999999997E-3</v>
      </c>
      <c r="M2592" s="43">
        <v>3.5307257000000002E-2</v>
      </c>
      <c r="N2592" s="43">
        <v>1.7456384</v>
      </c>
      <c r="O2592" s="43">
        <v>7.4577656999999997E-4</v>
      </c>
      <c r="P2592" s="43">
        <v>6.7773205000000003E-2</v>
      </c>
      <c r="Q2592" s="43">
        <v>4.4640009E-3</v>
      </c>
      <c r="R2592" s="43">
        <v>0.11884444</v>
      </c>
      <c r="S2592" s="43">
        <v>8.3237837999999995E-2</v>
      </c>
      <c r="U2592" s="77">
        <f t="shared" si="205"/>
        <v>1.7722688793103447</v>
      </c>
    </row>
    <row r="2593" spans="1:21">
      <c r="A2593" s="41" t="s">
        <v>33</v>
      </c>
      <c r="B2593" s="41" t="s">
        <v>4075</v>
      </c>
      <c r="C2593" s="74">
        <f t="shared" si="201"/>
        <v>2.2041256470999997</v>
      </c>
      <c r="D2593" s="74">
        <f t="shared" si="202"/>
        <v>6.21793031E-2</v>
      </c>
      <c r="E2593" s="74">
        <f t="shared" si="203"/>
        <v>1.6848928851</v>
      </c>
      <c r="F2593" s="74">
        <f t="shared" si="204"/>
        <v>0.26031625889999999</v>
      </c>
      <c r="G2593" s="75">
        <v>0.1967372</v>
      </c>
      <c r="H2593" s="43">
        <v>9.4828850999999995E-3</v>
      </c>
      <c r="I2593" s="43">
        <v>0.69962597999999998</v>
      </c>
      <c r="J2593" s="43">
        <v>3.0314171000000001E-2</v>
      </c>
      <c r="K2593" s="43">
        <v>1.0539885000000001E-2</v>
      </c>
      <c r="L2593" s="43">
        <v>2.8637750999999999E-3</v>
      </c>
      <c r="M2593" s="43">
        <v>1.8461472E-2</v>
      </c>
      <c r="N2593" s="43">
        <v>0.97578401999999997</v>
      </c>
      <c r="O2593" s="43">
        <v>6.8952219999999999E-4</v>
      </c>
      <c r="P2593" s="43">
        <v>6.2582401999999995E-2</v>
      </c>
      <c r="Q2593" s="43">
        <v>3.1582057000000001E-3</v>
      </c>
      <c r="R2593" s="43">
        <v>0.11026221</v>
      </c>
      <c r="S2593" s="43">
        <v>8.3623919000000005E-2</v>
      </c>
      <c r="U2593" s="77">
        <f t="shared" si="205"/>
        <v>1.6960103448275861</v>
      </c>
    </row>
    <row r="2594" spans="1:21">
      <c r="A2594" s="41" t="s">
        <v>33</v>
      </c>
      <c r="B2594" s="41" t="s">
        <v>4076</v>
      </c>
      <c r="C2594" s="74">
        <f t="shared" si="201"/>
        <v>4.04229760646</v>
      </c>
      <c r="D2594" s="74">
        <f t="shared" si="202"/>
        <v>7.1667456099999999E-2</v>
      </c>
      <c r="E2594" s="74">
        <f t="shared" si="203"/>
        <v>3.2835664564</v>
      </c>
      <c r="F2594" s="74">
        <f t="shared" si="204"/>
        <v>0.42423514396000001</v>
      </c>
      <c r="G2594" s="75">
        <v>0.26282854999999999</v>
      </c>
      <c r="H2594" s="43">
        <v>7.0489664000000004E-3</v>
      </c>
      <c r="I2594" s="43">
        <v>0.50404989</v>
      </c>
      <c r="J2594" s="43">
        <v>3.2486487000000001E-2</v>
      </c>
      <c r="K2594" s="43">
        <v>1.1992538000000001E-2</v>
      </c>
      <c r="L2594" s="43">
        <v>3.1064381E-3</v>
      </c>
      <c r="M2594" s="43">
        <v>2.4081992999999999E-2</v>
      </c>
      <c r="N2594" s="43">
        <v>2.7724676000000001</v>
      </c>
      <c r="O2594" s="43">
        <v>8.4444086000000005E-4</v>
      </c>
      <c r="P2594" s="43">
        <v>6.9487965999999998E-2</v>
      </c>
      <c r="Q2594" s="43">
        <v>3.7831671000000001E-3</v>
      </c>
      <c r="R2594" s="43">
        <v>0.21092422</v>
      </c>
      <c r="S2594" s="43">
        <v>0.13919535</v>
      </c>
      <c r="U2594" s="77">
        <f t="shared" si="205"/>
        <v>2.2657633620689652</v>
      </c>
    </row>
    <row r="2595" spans="1:21">
      <c r="A2595" s="41" t="s">
        <v>33</v>
      </c>
      <c r="B2595" s="41" t="s">
        <v>4077</v>
      </c>
      <c r="C2595" s="74">
        <f t="shared" si="201"/>
        <v>1.6747146416900001</v>
      </c>
      <c r="D2595" s="74">
        <f t="shared" si="202"/>
        <v>5.0608749799999998E-2</v>
      </c>
      <c r="E2595" s="74">
        <f t="shared" si="203"/>
        <v>1.2463295723000001</v>
      </c>
      <c r="F2595" s="74">
        <f t="shared" si="204"/>
        <v>0.19980288958999998</v>
      </c>
      <c r="G2595" s="75">
        <v>0.17797342999999999</v>
      </c>
      <c r="H2595" s="43">
        <v>4.8697423000000004E-3</v>
      </c>
      <c r="I2595" s="43">
        <v>0.66384261</v>
      </c>
      <c r="J2595" s="43">
        <v>2.0681272000000001E-2</v>
      </c>
      <c r="K2595" s="43">
        <v>6.7338603E-3</v>
      </c>
      <c r="L2595" s="43">
        <v>3.3401824999999999E-3</v>
      </c>
      <c r="M2595" s="43">
        <v>1.9853434999999999E-2</v>
      </c>
      <c r="N2595" s="43">
        <v>0.57761722000000004</v>
      </c>
      <c r="O2595" s="43">
        <v>4.7053139000000001E-4</v>
      </c>
      <c r="P2595" s="43">
        <v>4.0463838000000002E-2</v>
      </c>
      <c r="Q2595" s="43">
        <v>2.9529982000000001E-3</v>
      </c>
      <c r="R2595" s="43">
        <v>9.0463856999999995E-2</v>
      </c>
      <c r="S2595" s="43">
        <v>6.5451665000000006E-2</v>
      </c>
      <c r="U2595" s="77">
        <f t="shared" si="205"/>
        <v>1.5342537068965516</v>
      </c>
    </row>
    <row r="2596" spans="1:21">
      <c r="A2596" s="41" t="s">
        <v>33</v>
      </c>
      <c r="B2596" s="41" t="s">
        <v>4078</v>
      </c>
      <c r="C2596" s="74">
        <f t="shared" si="201"/>
        <v>3.7121600954999998</v>
      </c>
      <c r="D2596" s="74">
        <f t="shared" si="202"/>
        <v>8.7729883699999997E-2</v>
      </c>
      <c r="E2596" s="74">
        <f t="shared" si="203"/>
        <v>2.9333738660000002</v>
      </c>
      <c r="F2596" s="74">
        <f t="shared" si="204"/>
        <v>0.33757422579999996</v>
      </c>
      <c r="G2596" s="75">
        <v>0.35348212000000001</v>
      </c>
      <c r="H2596" s="43">
        <v>1.1895566E-2</v>
      </c>
      <c r="I2596" s="43">
        <v>1.0704539</v>
      </c>
      <c r="J2596" s="43">
        <v>3.5372607E-2</v>
      </c>
      <c r="K2596" s="43">
        <v>1.1468809E-2</v>
      </c>
      <c r="L2596" s="43">
        <v>3.8229217000000002E-3</v>
      </c>
      <c r="M2596" s="43">
        <v>3.7065545999999998E-2</v>
      </c>
      <c r="N2596" s="43">
        <v>1.8510244</v>
      </c>
      <c r="O2596" s="43">
        <v>7.928608E-4</v>
      </c>
      <c r="P2596" s="43">
        <v>6.6931025000000005E-2</v>
      </c>
      <c r="Q2596" s="43">
        <v>1.230181E-2</v>
      </c>
      <c r="R2596" s="43">
        <v>0.14136414999999999</v>
      </c>
      <c r="S2596" s="43">
        <v>0.11618438</v>
      </c>
      <c r="U2596" s="77">
        <f t="shared" si="205"/>
        <v>3.0472596551724136</v>
      </c>
    </row>
    <row r="2597" spans="1:21">
      <c r="A2597" s="41" t="s">
        <v>33</v>
      </c>
      <c r="B2597" s="41" t="s">
        <v>4079</v>
      </c>
      <c r="C2597" s="74">
        <f t="shared" si="201"/>
        <v>9.4413142789999984</v>
      </c>
      <c r="D2597" s="74">
        <f t="shared" si="202"/>
        <v>9.2297960799999995E-2</v>
      </c>
      <c r="E2597" s="74">
        <f t="shared" si="203"/>
        <v>8.7246349609999996</v>
      </c>
      <c r="F2597" s="74">
        <f t="shared" si="204"/>
        <v>0.4031016872</v>
      </c>
      <c r="G2597" s="75">
        <v>0.22127967000000001</v>
      </c>
      <c r="H2597" s="43">
        <v>1.1031661E-2</v>
      </c>
      <c r="I2597" s="43">
        <v>0.5509117</v>
      </c>
      <c r="J2597" s="43">
        <v>4.1386192000000002E-2</v>
      </c>
      <c r="K2597" s="43">
        <v>1.3889106999999999E-2</v>
      </c>
      <c r="L2597" s="43">
        <v>2.3235748E-3</v>
      </c>
      <c r="M2597" s="43">
        <v>3.4699087000000003E-2</v>
      </c>
      <c r="N2597" s="43">
        <v>8.1626916000000005</v>
      </c>
      <c r="O2597" s="43">
        <v>9.7098119999999995E-4</v>
      </c>
      <c r="P2597" s="43">
        <v>8.8297416000000004E-2</v>
      </c>
      <c r="Q2597" s="43">
        <v>7.4831799999999999E-3</v>
      </c>
      <c r="R2597" s="43">
        <v>0.15586781</v>
      </c>
      <c r="S2597" s="43">
        <v>0.15048230000000001</v>
      </c>
      <c r="U2597" s="77">
        <f t="shared" si="205"/>
        <v>1.9075833620689655</v>
      </c>
    </row>
    <row r="2598" spans="1:21">
      <c r="A2598" s="41" t="s">
        <v>33</v>
      </c>
      <c r="B2598" s="41" t="s">
        <v>4080</v>
      </c>
      <c r="C2598" s="74">
        <f t="shared" si="201"/>
        <v>13.9700999965</v>
      </c>
      <c r="D2598" s="74">
        <f t="shared" si="202"/>
        <v>0.1011004244</v>
      </c>
      <c r="E2598" s="74">
        <f t="shared" si="203"/>
        <v>12.727884435</v>
      </c>
      <c r="F2598" s="74">
        <f t="shared" si="204"/>
        <v>0.9020659271</v>
      </c>
      <c r="G2598" s="75">
        <v>0.23904921000000001</v>
      </c>
      <c r="H2598" s="43">
        <v>2.6657215000000001E-2</v>
      </c>
      <c r="I2598" s="43">
        <v>0.78029521999999996</v>
      </c>
      <c r="J2598" s="43">
        <v>2.7623233000000001E-2</v>
      </c>
      <c r="K2598" s="43">
        <v>8.5367259000000001E-3</v>
      </c>
      <c r="L2598" s="43">
        <v>3.5864535E-3</v>
      </c>
      <c r="M2598" s="43">
        <v>6.1354011999999999E-2</v>
      </c>
      <c r="N2598" s="43">
        <v>11.920932000000001</v>
      </c>
      <c r="O2598" s="43">
        <v>1.2455201E-3</v>
      </c>
      <c r="P2598" s="43">
        <v>4.7393985E-2</v>
      </c>
      <c r="Q2598" s="43">
        <v>1.0660522E-2</v>
      </c>
      <c r="R2598" s="43">
        <v>0.12628737000000001</v>
      </c>
      <c r="S2598" s="43">
        <v>0.71647852999999995</v>
      </c>
      <c r="U2598" s="77">
        <f t="shared" si="205"/>
        <v>2.0607690517241379</v>
      </c>
    </row>
    <row r="2599" spans="1:21">
      <c r="A2599" s="41" t="s">
        <v>33</v>
      </c>
      <c r="B2599" s="41" t="s">
        <v>4081</v>
      </c>
      <c r="C2599" s="74">
        <f t="shared" si="201"/>
        <v>5.2606828734800004</v>
      </c>
      <c r="D2599" s="74">
        <f t="shared" si="202"/>
        <v>7.1837859199999993E-2</v>
      </c>
      <c r="E2599" s="74">
        <f t="shared" si="203"/>
        <v>4.6300706687000002</v>
      </c>
      <c r="F2599" s="74">
        <f t="shared" si="204"/>
        <v>0.32123986558000001</v>
      </c>
      <c r="G2599" s="75">
        <v>0.23753447999999999</v>
      </c>
      <c r="H2599" s="43">
        <v>8.4522686999999996E-3</v>
      </c>
      <c r="I2599" s="43">
        <v>1.0650674</v>
      </c>
      <c r="J2599" s="43">
        <v>2.6380443E-2</v>
      </c>
      <c r="K2599" s="43">
        <v>9.2255024999999997E-3</v>
      </c>
      <c r="L2599" s="43">
        <v>2.4911857000000002E-3</v>
      </c>
      <c r="M2599" s="43">
        <v>3.3740727999999998E-2</v>
      </c>
      <c r="N2599" s="43">
        <v>3.5565509999999998</v>
      </c>
      <c r="O2599" s="43">
        <v>6.2827018000000004E-4</v>
      </c>
      <c r="P2599" s="43">
        <v>4.5754291000000002E-2</v>
      </c>
      <c r="Q2599" s="43">
        <v>5.6331243999999999E-3</v>
      </c>
      <c r="R2599" s="43">
        <v>0.1635402</v>
      </c>
      <c r="S2599" s="43">
        <v>0.10568398</v>
      </c>
      <c r="U2599" s="77">
        <f t="shared" si="205"/>
        <v>2.0477110344827585</v>
      </c>
    </row>
    <row r="2600" spans="1:21">
      <c r="A2600" s="41" t="s">
        <v>33</v>
      </c>
      <c r="B2600" s="41" t="s">
        <v>4082</v>
      </c>
      <c r="C2600" s="74">
        <f t="shared" si="201"/>
        <v>5.19562966195</v>
      </c>
      <c r="D2600" s="74">
        <f t="shared" si="202"/>
        <v>0.1153775839</v>
      </c>
      <c r="E2600" s="74">
        <f t="shared" si="203"/>
        <v>4.3083893179999997</v>
      </c>
      <c r="F2600" s="74">
        <f t="shared" si="204"/>
        <v>0.36501788005000002</v>
      </c>
      <c r="G2600" s="75">
        <v>0.40684488000000002</v>
      </c>
      <c r="H2600" s="43">
        <v>1.0628418000000001E-2</v>
      </c>
      <c r="I2600" s="43">
        <v>1.2738163</v>
      </c>
      <c r="J2600" s="43">
        <v>3.3481229000000001E-2</v>
      </c>
      <c r="K2600" s="43">
        <v>1.1418714999999999E-2</v>
      </c>
      <c r="L2600" s="43">
        <v>5.8905438999999997E-3</v>
      </c>
      <c r="M2600" s="43">
        <v>6.4587095999999997E-2</v>
      </c>
      <c r="N2600" s="43">
        <v>3.0239446000000001</v>
      </c>
      <c r="O2600" s="43">
        <v>7.6749485000000004E-4</v>
      </c>
      <c r="P2600" s="43">
        <v>5.7838846999999999E-2</v>
      </c>
      <c r="Q2600" s="43">
        <v>6.0048482000000002E-3</v>
      </c>
      <c r="R2600" s="43">
        <v>0.16697507</v>
      </c>
      <c r="S2600" s="43">
        <v>0.13343162</v>
      </c>
      <c r="U2600" s="77">
        <f t="shared" si="205"/>
        <v>3.5072834482758619</v>
      </c>
    </row>
    <row r="2601" spans="1:21">
      <c r="A2601" s="41" t="s">
        <v>33</v>
      </c>
      <c r="B2601" s="41" t="s">
        <v>4083</v>
      </c>
      <c r="C2601" s="74">
        <f t="shared" si="201"/>
        <v>9.7399415126699989</v>
      </c>
      <c r="D2601" s="74">
        <f t="shared" si="202"/>
        <v>0.165437584</v>
      </c>
      <c r="E2601" s="74">
        <f t="shared" si="203"/>
        <v>8.9071211770000005</v>
      </c>
      <c r="F2601" s="74">
        <f t="shared" si="204"/>
        <v>0.31568981166999999</v>
      </c>
      <c r="G2601" s="75">
        <v>0.35169294000000001</v>
      </c>
      <c r="H2601" s="43">
        <v>1.2092277E-2</v>
      </c>
      <c r="I2601" s="43">
        <v>1.6730741</v>
      </c>
      <c r="J2601" s="43">
        <v>3.6982686000000001E-2</v>
      </c>
      <c r="K2601" s="43">
        <v>1.1507753000000001E-2</v>
      </c>
      <c r="L2601" s="43">
        <v>1.2750745000000001E-2</v>
      </c>
      <c r="M2601" s="43">
        <v>0.10419639999999999</v>
      </c>
      <c r="N2601" s="43">
        <v>7.2219547999999998</v>
      </c>
      <c r="O2601" s="43">
        <v>7.6765217000000004E-4</v>
      </c>
      <c r="P2601" s="43">
        <v>6.3281062999999999E-2</v>
      </c>
      <c r="Q2601" s="43">
        <v>6.7462965000000003E-3</v>
      </c>
      <c r="R2601" s="43">
        <v>0.12324582000000001</v>
      </c>
      <c r="S2601" s="43">
        <v>0.12164898</v>
      </c>
      <c r="U2601" s="77">
        <f t="shared" si="205"/>
        <v>3.0318356896551721</v>
      </c>
    </row>
    <row r="2602" spans="1:21">
      <c r="A2602" s="41" t="s">
        <v>33</v>
      </c>
      <c r="B2602" s="41" t="s">
        <v>4084</v>
      </c>
      <c r="C2602" s="74">
        <f t="shared" si="201"/>
        <v>5.8382615657999999</v>
      </c>
      <c r="D2602" s="74">
        <f t="shared" si="202"/>
        <v>0.103336129</v>
      </c>
      <c r="E2602" s="74">
        <f t="shared" si="203"/>
        <v>4.8566203054999999</v>
      </c>
      <c r="F2602" s="74">
        <f t="shared" si="204"/>
        <v>0.59559213129999999</v>
      </c>
      <c r="G2602" s="75">
        <v>0.28271299999999999</v>
      </c>
      <c r="H2602" s="43">
        <v>9.2421554999999999E-3</v>
      </c>
      <c r="I2602" s="43">
        <v>0.68916904999999995</v>
      </c>
      <c r="J2602" s="43">
        <v>4.7337019000000001E-2</v>
      </c>
      <c r="K2602" s="43">
        <v>1.7708936000000002E-2</v>
      </c>
      <c r="L2602" s="43">
        <v>4.5917120000000004E-3</v>
      </c>
      <c r="M2602" s="43">
        <v>3.3698461999999998E-2</v>
      </c>
      <c r="N2602" s="43">
        <v>4.1582090999999997</v>
      </c>
      <c r="O2602" s="43">
        <v>1.2458916E-3</v>
      </c>
      <c r="P2602" s="43">
        <v>0.10249171999999999</v>
      </c>
      <c r="Q2602" s="43">
        <v>5.2586897000000002E-3</v>
      </c>
      <c r="R2602" s="43">
        <v>0.31635066000000001</v>
      </c>
      <c r="S2602" s="43">
        <v>0.17024517</v>
      </c>
      <c r="U2602" s="77">
        <f t="shared" si="205"/>
        <v>2.4371810344827582</v>
      </c>
    </row>
    <row r="2603" spans="1:21">
      <c r="A2603" s="41" t="s">
        <v>33</v>
      </c>
      <c r="B2603" s="41" t="s">
        <v>4085</v>
      </c>
      <c r="C2603" s="74">
        <f t="shared" si="201"/>
        <v>13.7803306686</v>
      </c>
      <c r="D2603" s="74">
        <f t="shared" si="202"/>
        <v>0.12984653060000001</v>
      </c>
      <c r="E2603" s="74">
        <f t="shared" si="203"/>
        <v>12.808630017999999</v>
      </c>
      <c r="F2603" s="74">
        <f t="shared" si="204"/>
        <v>0.51522776000000003</v>
      </c>
      <c r="G2603" s="75">
        <v>0.32662636</v>
      </c>
      <c r="H2603" s="43">
        <v>1.3873658000000001E-2</v>
      </c>
      <c r="I2603" s="43">
        <v>0.67950836000000003</v>
      </c>
      <c r="J2603" s="43">
        <v>5.8000438000000001E-2</v>
      </c>
      <c r="K2603" s="43">
        <v>1.9883206E-2</v>
      </c>
      <c r="L2603" s="43">
        <v>3.3762855999999999E-3</v>
      </c>
      <c r="M2603" s="43">
        <v>4.8586601E-2</v>
      </c>
      <c r="N2603" s="43">
        <v>12.115247999999999</v>
      </c>
      <c r="O2603" s="43">
        <v>1.3831722000000001E-3</v>
      </c>
      <c r="P2603" s="43">
        <v>0.12544345000000001</v>
      </c>
      <c r="Q2603" s="43">
        <v>9.1853678000000001E-3</v>
      </c>
      <c r="R2603" s="43">
        <v>0.23133734</v>
      </c>
      <c r="S2603" s="43">
        <v>0.14787843000000001</v>
      </c>
      <c r="U2603" s="77">
        <f t="shared" si="205"/>
        <v>2.8157444827586207</v>
      </c>
    </row>
    <row r="2604" spans="1:21">
      <c r="A2604" s="41" t="s">
        <v>33</v>
      </c>
      <c r="B2604" s="41" t="s">
        <v>4086</v>
      </c>
      <c r="C2604" s="74">
        <f t="shared" si="201"/>
        <v>6.2837713295700004</v>
      </c>
      <c r="D2604" s="74">
        <f t="shared" si="202"/>
        <v>3.107813404E-2</v>
      </c>
      <c r="E2604" s="74">
        <f t="shared" si="203"/>
        <v>4.2200763578</v>
      </c>
      <c r="F2604" s="74">
        <f t="shared" si="204"/>
        <v>0.18217703772999999</v>
      </c>
      <c r="G2604" s="75">
        <v>1.8504398</v>
      </c>
      <c r="H2604" s="43">
        <v>5.6706177999999996E-3</v>
      </c>
      <c r="I2604" s="43">
        <v>0.26764093999999999</v>
      </c>
      <c r="J2604" s="43">
        <v>1.1142638999999999E-2</v>
      </c>
      <c r="K2604" s="43">
        <v>4.9096056000000003E-3</v>
      </c>
      <c r="L2604" s="43">
        <v>6.4472843999999999E-4</v>
      </c>
      <c r="M2604" s="43">
        <v>1.4381161E-2</v>
      </c>
      <c r="N2604" s="43">
        <v>3.9467648</v>
      </c>
      <c r="O2604" s="43">
        <v>2.9654573000000001E-4</v>
      </c>
      <c r="P2604" s="43">
        <v>2.0847411999999999E-2</v>
      </c>
      <c r="Q2604" s="43">
        <v>4.8545029999999996E-3</v>
      </c>
      <c r="R2604" s="43">
        <v>9.3126502E-2</v>
      </c>
      <c r="S2604" s="43">
        <v>6.3052074999999999E-2</v>
      </c>
      <c r="U2604" s="77">
        <f t="shared" si="205"/>
        <v>15.952067241379309</v>
      </c>
    </row>
    <row r="2605" spans="1:21">
      <c r="A2605" s="41" t="s">
        <v>33</v>
      </c>
      <c r="B2605" s="41" t="s">
        <v>4087</v>
      </c>
      <c r="C2605" s="74">
        <f t="shared" si="201"/>
        <v>2.4088552406299999</v>
      </c>
      <c r="D2605" s="74">
        <f t="shared" si="202"/>
        <v>5.4858896500000004E-2</v>
      </c>
      <c r="E2605" s="74">
        <f t="shared" si="203"/>
        <v>2.0604273770999999</v>
      </c>
      <c r="F2605" s="74">
        <f t="shared" si="204"/>
        <v>0.12967125703000001</v>
      </c>
      <c r="G2605" s="75">
        <v>0.16389771</v>
      </c>
      <c r="H2605" s="43">
        <v>4.2243271000000004E-3</v>
      </c>
      <c r="I2605" s="43">
        <v>0.78174054999999998</v>
      </c>
      <c r="J2605" s="43">
        <v>1.6900678999999998E-2</v>
      </c>
      <c r="K2605" s="43">
        <v>4.9859483000000001E-3</v>
      </c>
      <c r="L2605" s="43">
        <v>4.1412981999999999E-3</v>
      </c>
      <c r="M2605" s="43">
        <v>2.8830971E-2</v>
      </c>
      <c r="N2605" s="43">
        <v>1.2744625000000001</v>
      </c>
      <c r="O2605" s="43">
        <v>3.4978343000000001E-4</v>
      </c>
      <c r="P2605" s="43">
        <v>3.0892488999999999E-2</v>
      </c>
      <c r="Q2605" s="43">
        <v>2.2530186000000001E-3</v>
      </c>
      <c r="R2605" s="43">
        <v>5.0292173000000003E-2</v>
      </c>
      <c r="S2605" s="43">
        <v>4.5883792999999999E-2</v>
      </c>
      <c r="U2605" s="77">
        <f t="shared" si="205"/>
        <v>1.4129112931034482</v>
      </c>
    </row>
    <row r="2606" spans="1:21">
      <c r="A2606" s="41" t="s">
        <v>33</v>
      </c>
      <c r="B2606" s="41" t="s">
        <v>4088</v>
      </c>
      <c r="C2606" s="74">
        <f t="shared" si="201"/>
        <v>10.715973166469999</v>
      </c>
      <c r="D2606" s="74">
        <f t="shared" si="202"/>
        <v>6.4416037529999998E-2</v>
      </c>
      <c r="E2606" s="74">
        <f t="shared" si="203"/>
        <v>9.7866078036999991</v>
      </c>
      <c r="F2606" s="74">
        <f t="shared" si="204"/>
        <v>0.24186293523999997</v>
      </c>
      <c r="G2606" s="75">
        <v>0.62308638999999999</v>
      </c>
      <c r="H2606" s="43">
        <v>6.0085236999999998E-3</v>
      </c>
      <c r="I2606" s="43">
        <v>0.70641328000000003</v>
      </c>
      <c r="J2606" s="43">
        <v>1.929701E-2</v>
      </c>
      <c r="K2606" s="43">
        <v>6.9439832999999996E-3</v>
      </c>
      <c r="L2606" s="43">
        <v>9.8754423000000009E-4</v>
      </c>
      <c r="M2606" s="43">
        <v>3.7187499999999998E-2</v>
      </c>
      <c r="N2606" s="43">
        <v>9.0741859999999992</v>
      </c>
      <c r="O2606" s="43">
        <v>4.7350883999999998E-4</v>
      </c>
      <c r="P2606" s="43">
        <v>3.4708450000000002E-2</v>
      </c>
      <c r="Q2606" s="43">
        <v>3.9733264000000003E-3</v>
      </c>
      <c r="R2606" s="43">
        <v>0.12414003999999999</v>
      </c>
      <c r="S2606" s="43">
        <v>7.8567609999999996E-2</v>
      </c>
      <c r="U2606" s="77">
        <f t="shared" si="205"/>
        <v>5.3714343965517237</v>
      </c>
    </row>
    <row r="2607" spans="1:21">
      <c r="A2607" s="41" t="s">
        <v>33</v>
      </c>
      <c r="B2607" s="41" t="s">
        <v>4089</v>
      </c>
      <c r="C2607" s="74">
        <f t="shared" si="201"/>
        <v>4.3376527366600008</v>
      </c>
      <c r="D2607" s="74">
        <f t="shared" si="202"/>
        <v>9.0613016699999993E-2</v>
      </c>
      <c r="E2607" s="74">
        <f t="shared" si="203"/>
        <v>3.9535924863000003</v>
      </c>
      <c r="F2607" s="74">
        <f t="shared" si="204"/>
        <v>0.10660011366</v>
      </c>
      <c r="G2607" s="75">
        <v>0.18684712000000001</v>
      </c>
      <c r="H2607" s="43">
        <v>4.6690862999999999E-3</v>
      </c>
      <c r="I2607" s="43">
        <v>1.2196787</v>
      </c>
      <c r="J2607" s="43">
        <v>1.5891809999999999E-2</v>
      </c>
      <c r="K2607" s="43">
        <v>4.0476237E-3</v>
      </c>
      <c r="L2607" s="43">
        <v>1.2083274E-2</v>
      </c>
      <c r="M2607" s="43">
        <v>5.8590309E-2</v>
      </c>
      <c r="N2607" s="43">
        <v>2.7292447000000002</v>
      </c>
      <c r="O2607" s="43">
        <v>2.8047226000000003E-4</v>
      </c>
      <c r="P2607" s="43">
        <v>2.7374393E-2</v>
      </c>
      <c r="Q2607" s="43">
        <v>2.8596023999999999E-3</v>
      </c>
      <c r="R2607" s="43">
        <v>3.9388725999999999E-2</v>
      </c>
      <c r="S2607" s="43">
        <v>3.6696920000000001E-2</v>
      </c>
      <c r="U2607" s="77">
        <f t="shared" si="205"/>
        <v>1.6107510344827587</v>
      </c>
    </row>
    <row r="2608" spans="1:21">
      <c r="A2608" s="41" t="s">
        <v>33</v>
      </c>
      <c r="B2608" s="41" t="s">
        <v>4090</v>
      </c>
      <c r="C2608" s="74">
        <f t="shared" si="201"/>
        <v>1.6763843563700001</v>
      </c>
      <c r="D2608" s="74">
        <f t="shared" si="202"/>
        <v>2.941404915E-2</v>
      </c>
      <c r="E2608" s="74">
        <f t="shared" si="203"/>
        <v>1.2256623477000002</v>
      </c>
      <c r="F2608" s="74">
        <f t="shared" si="204"/>
        <v>0.13881135952000001</v>
      </c>
      <c r="G2608" s="75">
        <v>0.28249659999999999</v>
      </c>
      <c r="H2608" s="43">
        <v>2.9232176999999999E-3</v>
      </c>
      <c r="I2608" s="43">
        <v>0.51168901</v>
      </c>
      <c r="J2608" s="43">
        <v>1.6094285999999999E-2</v>
      </c>
      <c r="K2608" s="43">
        <v>4.9587271E-3</v>
      </c>
      <c r="L2608" s="43">
        <v>5.9718735000000001E-4</v>
      </c>
      <c r="M2608" s="43">
        <v>7.7638487000000001E-3</v>
      </c>
      <c r="N2608" s="43">
        <v>0.71105012000000001</v>
      </c>
      <c r="O2608" s="43">
        <v>3.6881182000000001E-4</v>
      </c>
      <c r="P2608" s="43">
        <v>3.2039927000000003E-2</v>
      </c>
      <c r="Q2608" s="43">
        <v>1.4758696999999999E-3</v>
      </c>
      <c r="R2608" s="43">
        <v>6.4468697000000005E-2</v>
      </c>
      <c r="S2608" s="43">
        <v>4.0458054E-2</v>
      </c>
      <c r="U2608" s="77">
        <f t="shared" si="205"/>
        <v>2.4353155172413792</v>
      </c>
    </row>
    <row r="2609" spans="1:21">
      <c r="A2609" s="41" t="s">
        <v>33</v>
      </c>
      <c r="B2609" s="41" t="s">
        <v>4091</v>
      </c>
      <c r="C2609" s="74">
        <f t="shared" si="201"/>
        <v>3.1819442286599999</v>
      </c>
      <c r="D2609" s="74">
        <f t="shared" si="202"/>
        <v>4.6924619099999995E-2</v>
      </c>
      <c r="E2609" s="74">
        <f t="shared" si="203"/>
        <v>2.6638082774999998</v>
      </c>
      <c r="F2609" s="74">
        <f t="shared" si="204"/>
        <v>0.16010497206000002</v>
      </c>
      <c r="G2609" s="75">
        <v>0.31110636000000003</v>
      </c>
      <c r="H2609" s="43">
        <v>4.8888174999999999E-3</v>
      </c>
      <c r="I2609" s="43">
        <v>0.98210215999999995</v>
      </c>
      <c r="J2609" s="43">
        <v>1.5468857000000001E-2</v>
      </c>
      <c r="K2609" s="43">
        <v>4.7312240999999996E-3</v>
      </c>
      <c r="L2609" s="43">
        <v>1.4115670000000001E-3</v>
      </c>
      <c r="M2609" s="43">
        <v>2.5312971E-2</v>
      </c>
      <c r="N2609" s="43">
        <v>1.6768173</v>
      </c>
      <c r="O2609" s="43">
        <v>3.3394525999999998E-4</v>
      </c>
      <c r="P2609" s="43">
        <v>2.2962344999999999E-2</v>
      </c>
      <c r="Q2609" s="43">
        <v>2.8557857999999998E-3</v>
      </c>
      <c r="R2609" s="43">
        <v>7.8425781E-2</v>
      </c>
      <c r="S2609" s="43">
        <v>5.5527115000000002E-2</v>
      </c>
      <c r="U2609" s="77">
        <f t="shared" si="205"/>
        <v>2.6819513793103451</v>
      </c>
    </row>
    <row r="2610" spans="1:21">
      <c r="A2610" s="41" t="s">
        <v>33</v>
      </c>
      <c r="B2610" s="41" t="s">
        <v>4092</v>
      </c>
      <c r="C2610" s="74">
        <f t="shared" si="201"/>
        <v>2.86100323956</v>
      </c>
      <c r="D2610" s="74">
        <f t="shared" si="202"/>
        <v>7.5594507000000005E-2</v>
      </c>
      <c r="E2610" s="74">
        <f t="shared" si="203"/>
        <v>2.4325666215999999</v>
      </c>
      <c r="F2610" s="74">
        <f t="shared" si="204"/>
        <v>0.13201259096000001</v>
      </c>
      <c r="G2610" s="75">
        <v>0.22082952</v>
      </c>
      <c r="H2610" s="43">
        <v>5.0170216000000002E-3</v>
      </c>
      <c r="I2610" s="43">
        <v>1.1184575999999999</v>
      </c>
      <c r="J2610" s="43">
        <v>1.8546093999999999E-2</v>
      </c>
      <c r="K2610" s="43">
        <v>4.9561194000000003E-3</v>
      </c>
      <c r="L2610" s="43">
        <v>8.3035456000000001E-3</v>
      </c>
      <c r="M2610" s="43">
        <v>4.3788748000000002E-2</v>
      </c>
      <c r="N2610" s="43">
        <v>1.3090919999999999</v>
      </c>
      <c r="O2610" s="43">
        <v>3.4682046000000002E-4</v>
      </c>
      <c r="P2610" s="43">
        <v>3.2039939000000003E-2</v>
      </c>
      <c r="Q2610" s="43">
        <v>2.9821275E-3</v>
      </c>
      <c r="R2610" s="43">
        <v>4.6771181000000002E-2</v>
      </c>
      <c r="S2610" s="43">
        <v>4.9872523000000002E-2</v>
      </c>
      <c r="U2610" s="77">
        <f t="shared" si="205"/>
        <v>1.9037027586206896</v>
      </c>
    </row>
    <row r="2611" spans="1:21">
      <c r="A2611" s="41" t="s">
        <v>33</v>
      </c>
      <c r="B2611" s="41" t="s">
        <v>4093</v>
      </c>
      <c r="C2611" s="74">
        <f t="shared" si="201"/>
        <v>10.573161102150001</v>
      </c>
      <c r="D2611" s="74">
        <f t="shared" si="202"/>
        <v>7.41239858E-2</v>
      </c>
      <c r="E2611" s="74">
        <f t="shared" si="203"/>
        <v>10.158795170300001</v>
      </c>
      <c r="F2611" s="74">
        <f t="shared" si="204"/>
        <v>0.19015177605</v>
      </c>
      <c r="G2611" s="75">
        <v>0.15009016999999999</v>
      </c>
      <c r="H2611" s="43">
        <v>7.1876602999999999E-3</v>
      </c>
      <c r="I2611" s="43">
        <v>0.67378621000000005</v>
      </c>
      <c r="J2611" s="43">
        <v>1.8412230000000002E-2</v>
      </c>
      <c r="K2611" s="43">
        <v>6.5125620000000004E-3</v>
      </c>
      <c r="L2611" s="43">
        <v>3.2306318000000001E-3</v>
      </c>
      <c r="M2611" s="43">
        <v>4.5968561999999998E-2</v>
      </c>
      <c r="N2611" s="43">
        <v>9.4778213000000004</v>
      </c>
      <c r="O2611" s="43">
        <v>4.1746665000000002E-4</v>
      </c>
      <c r="P2611" s="43">
        <v>3.4188069000000001E-2</v>
      </c>
      <c r="Q2611" s="43">
        <v>5.4155764000000002E-3</v>
      </c>
      <c r="R2611" s="43">
        <v>8.4647152000000003E-2</v>
      </c>
      <c r="S2611" s="43">
        <v>6.5483511999999994E-2</v>
      </c>
      <c r="U2611" s="77">
        <f t="shared" si="205"/>
        <v>1.293880775862069</v>
      </c>
    </row>
    <row r="2612" spans="1:21">
      <c r="A2612" s="41" t="s">
        <v>33</v>
      </c>
      <c r="B2612" s="41" t="s">
        <v>4094</v>
      </c>
      <c r="C2612" s="74">
        <f t="shared" si="201"/>
        <v>2.0628872487100001</v>
      </c>
      <c r="D2612" s="74">
        <f t="shared" si="202"/>
        <v>3.4709425900000007E-2</v>
      </c>
      <c r="E2612" s="74">
        <f t="shared" si="203"/>
        <v>1.7342011297</v>
      </c>
      <c r="F2612" s="74">
        <f t="shared" si="204"/>
        <v>0.10737462311000001</v>
      </c>
      <c r="G2612" s="75">
        <v>0.18660207000000001</v>
      </c>
      <c r="H2612" s="43">
        <v>3.1693997000000001E-3</v>
      </c>
      <c r="I2612" s="43">
        <v>0.88509039</v>
      </c>
      <c r="J2612" s="43">
        <v>1.1682015E-2</v>
      </c>
      <c r="K2612" s="43">
        <v>3.1403850999999999E-3</v>
      </c>
      <c r="L2612" s="43">
        <v>1.5636018E-3</v>
      </c>
      <c r="M2612" s="43">
        <v>1.8323424000000001E-2</v>
      </c>
      <c r="N2612" s="43">
        <v>0.84594133999999999</v>
      </c>
      <c r="O2612" s="43">
        <v>2.3164561E-4</v>
      </c>
      <c r="P2612" s="43">
        <v>1.6570629E-2</v>
      </c>
      <c r="Q2612" s="43">
        <v>1.7361404999999999E-3</v>
      </c>
      <c r="R2612" s="43">
        <v>4.8191540999999997E-2</v>
      </c>
      <c r="S2612" s="43">
        <v>4.0644667000000002E-2</v>
      </c>
      <c r="U2612" s="77">
        <f t="shared" si="205"/>
        <v>1.6086385344827585</v>
      </c>
    </row>
    <row r="2613" spans="1:21">
      <c r="A2613" s="41" t="s">
        <v>33</v>
      </c>
      <c r="B2613" s="41" t="s">
        <v>4095</v>
      </c>
      <c r="C2613" s="74">
        <f t="shared" si="201"/>
        <v>3.67716069026</v>
      </c>
      <c r="D2613" s="74">
        <f t="shared" si="202"/>
        <v>5.0819105599999997E-2</v>
      </c>
      <c r="E2613" s="74">
        <f t="shared" si="203"/>
        <v>3.3435773232999999</v>
      </c>
      <c r="F2613" s="74">
        <f t="shared" si="204"/>
        <v>0.10639807136</v>
      </c>
      <c r="G2613" s="75">
        <v>0.17636619000000001</v>
      </c>
      <c r="H2613" s="43">
        <v>3.7449833E-3</v>
      </c>
      <c r="I2613" s="43">
        <v>0.92463483999999996</v>
      </c>
      <c r="J2613" s="43">
        <v>1.3431072E-2</v>
      </c>
      <c r="K2613" s="43">
        <v>3.5957212000000001E-3</v>
      </c>
      <c r="L2613" s="43">
        <v>4.0448133999999997E-3</v>
      </c>
      <c r="M2613" s="43">
        <v>2.9747499E-2</v>
      </c>
      <c r="N2613" s="43">
        <v>2.4151975000000001</v>
      </c>
      <c r="O2613" s="43">
        <v>2.5741385999999999E-4</v>
      </c>
      <c r="P2613" s="43">
        <v>2.1143507999999998E-2</v>
      </c>
      <c r="Q2613" s="43">
        <v>2.1571264999999998E-3</v>
      </c>
      <c r="R2613" s="43">
        <v>4.2189563999999999E-2</v>
      </c>
      <c r="S2613" s="43">
        <v>4.0650459E-2</v>
      </c>
      <c r="U2613" s="77">
        <f t="shared" si="205"/>
        <v>1.5203981896551724</v>
      </c>
    </row>
    <row r="2614" spans="1:21">
      <c r="A2614" s="41" t="s">
        <v>33</v>
      </c>
      <c r="B2614" s="41" t="s">
        <v>4096</v>
      </c>
      <c r="C2614" s="74">
        <f t="shared" si="201"/>
        <v>1.6643433439400002</v>
      </c>
      <c r="D2614" s="74">
        <f t="shared" si="202"/>
        <v>5.3998665099999996E-2</v>
      </c>
      <c r="E2614" s="74">
        <f t="shared" si="203"/>
        <v>1.3546929564000001</v>
      </c>
      <c r="F2614" s="74">
        <f t="shared" si="204"/>
        <v>0.10483938243999999</v>
      </c>
      <c r="G2614" s="75">
        <v>0.15081233999999999</v>
      </c>
      <c r="H2614" s="43">
        <v>2.9730764E-3</v>
      </c>
      <c r="I2614" s="43">
        <v>0.80500621999999999</v>
      </c>
      <c r="J2614" s="43">
        <v>1.3438304999999999E-2</v>
      </c>
      <c r="K2614" s="43">
        <v>3.6393877999999998E-3</v>
      </c>
      <c r="L2614" s="43">
        <v>7.7617462999999996E-3</v>
      </c>
      <c r="M2614" s="43">
        <v>2.9159226E-2</v>
      </c>
      <c r="N2614" s="43">
        <v>0.54671365999999999</v>
      </c>
      <c r="O2614" s="43">
        <v>2.5868194000000001E-4</v>
      </c>
      <c r="P2614" s="43">
        <v>2.5032881E-2</v>
      </c>
      <c r="Q2614" s="43">
        <v>1.6890835E-3</v>
      </c>
      <c r="R2614" s="43">
        <v>4.2601621999999999E-2</v>
      </c>
      <c r="S2614" s="43">
        <v>3.5257113999999999E-2</v>
      </c>
      <c r="U2614" s="77">
        <f t="shared" si="205"/>
        <v>1.3001063793103447</v>
      </c>
    </row>
    <row r="2615" spans="1:21">
      <c r="A2615" s="41" t="s">
        <v>33</v>
      </c>
      <c r="B2615" s="41" t="s">
        <v>4097</v>
      </c>
      <c r="C2615" s="74">
        <f t="shared" si="201"/>
        <v>2.0013106437700001</v>
      </c>
      <c r="D2615" s="74">
        <f t="shared" si="202"/>
        <v>5.2665927099999996E-2</v>
      </c>
      <c r="E2615" s="74">
        <f t="shared" si="203"/>
        <v>1.5158626770000001</v>
      </c>
      <c r="F2615" s="74">
        <f t="shared" si="204"/>
        <v>0.18541810967</v>
      </c>
      <c r="G2615" s="75">
        <v>0.24736393000000001</v>
      </c>
      <c r="H2615" s="43">
        <v>5.043517E-3</v>
      </c>
      <c r="I2615" s="43">
        <v>0.82480924</v>
      </c>
      <c r="J2615" s="43">
        <v>2.0193243E-2</v>
      </c>
      <c r="K2615" s="43">
        <v>6.1936209000000002E-3</v>
      </c>
      <c r="L2615" s="43">
        <v>2.3221282000000002E-3</v>
      </c>
      <c r="M2615" s="43">
        <v>2.3956934999999999E-2</v>
      </c>
      <c r="N2615" s="43">
        <v>0.68600992000000005</v>
      </c>
      <c r="O2615" s="43">
        <v>4.4108427000000001E-4</v>
      </c>
      <c r="P2615" s="43">
        <v>3.5634877000000002E-2</v>
      </c>
      <c r="Q2615" s="43">
        <v>2.6405144000000002E-3</v>
      </c>
      <c r="R2615" s="43">
        <v>8.0920651999999996E-2</v>
      </c>
      <c r="S2615" s="43">
        <v>6.5780982000000002E-2</v>
      </c>
      <c r="U2615" s="77">
        <f t="shared" si="205"/>
        <v>2.1324476724137931</v>
      </c>
    </row>
    <row r="2616" spans="1:21">
      <c r="A2616" s="41" t="s">
        <v>33</v>
      </c>
      <c r="B2616" s="41" t="s">
        <v>4098</v>
      </c>
      <c r="C2616" s="74">
        <f t="shared" si="201"/>
        <v>4.0641018079600002</v>
      </c>
      <c r="D2616" s="74">
        <f t="shared" si="202"/>
        <v>8.3331782899999998E-2</v>
      </c>
      <c r="E2616" s="74">
        <f t="shared" si="203"/>
        <v>3.4967973939000001</v>
      </c>
      <c r="F2616" s="74">
        <f t="shared" si="204"/>
        <v>0.27290157115999997</v>
      </c>
      <c r="G2616" s="75">
        <v>0.21107106</v>
      </c>
      <c r="H2616" s="43">
        <v>7.7490839000000002E-3</v>
      </c>
      <c r="I2616" s="43">
        <v>0.98737741000000001</v>
      </c>
      <c r="J2616" s="43">
        <v>2.4931314999999999E-2</v>
      </c>
      <c r="K2616" s="43">
        <v>7.6910277000000003E-3</v>
      </c>
      <c r="L2616" s="43">
        <v>5.0732492000000002E-3</v>
      </c>
      <c r="M2616" s="43">
        <v>4.5636191E-2</v>
      </c>
      <c r="N2616" s="43">
        <v>2.5016709000000001</v>
      </c>
      <c r="O2616" s="43">
        <v>5.2152956E-4</v>
      </c>
      <c r="P2616" s="43">
        <v>4.5116642999999998E-2</v>
      </c>
      <c r="Q2616" s="43">
        <v>4.2893356000000002E-3</v>
      </c>
      <c r="R2616" s="43">
        <v>7.2031472999999999E-2</v>
      </c>
      <c r="S2616" s="43">
        <v>0.15094258999999999</v>
      </c>
      <c r="U2616" s="77">
        <f t="shared" si="205"/>
        <v>1.8195781034482759</v>
      </c>
    </row>
    <row r="2617" spans="1:21">
      <c r="A2617" s="41" t="s">
        <v>33</v>
      </c>
      <c r="B2617" s="41" t="s">
        <v>4099</v>
      </c>
      <c r="C2617" s="74">
        <f t="shared" si="201"/>
        <v>2.2310283538300002</v>
      </c>
      <c r="D2617" s="74">
        <f t="shared" si="202"/>
        <v>7.2527471199999999E-2</v>
      </c>
      <c r="E2617" s="74">
        <f t="shared" si="203"/>
        <v>1.6251480482000003</v>
      </c>
      <c r="F2617" s="74">
        <f t="shared" si="204"/>
        <v>0.25729729442999999</v>
      </c>
      <c r="G2617" s="75">
        <v>0.27605553999999999</v>
      </c>
      <c r="H2617" s="43">
        <v>6.6492382000000001E-3</v>
      </c>
      <c r="I2617" s="43">
        <v>1.0720966000000001</v>
      </c>
      <c r="J2617" s="43">
        <v>2.6876957999999999E-2</v>
      </c>
      <c r="K2617" s="43">
        <v>8.4089170999999997E-3</v>
      </c>
      <c r="L2617" s="43">
        <v>4.1250771E-3</v>
      </c>
      <c r="M2617" s="43">
        <v>3.3116518999999997E-2</v>
      </c>
      <c r="N2617" s="43">
        <v>0.54640221</v>
      </c>
      <c r="O2617" s="43">
        <v>5.8519093000000005E-4</v>
      </c>
      <c r="P2617" s="43">
        <v>4.7875905000000003E-2</v>
      </c>
      <c r="Q2617" s="43">
        <v>3.7067864999999998E-3</v>
      </c>
      <c r="R2617" s="43">
        <v>0.11191503</v>
      </c>
      <c r="S2617" s="43">
        <v>9.3214381999999998E-2</v>
      </c>
      <c r="U2617" s="77">
        <f t="shared" si="205"/>
        <v>2.3797891379310343</v>
      </c>
    </row>
    <row r="2618" spans="1:21">
      <c r="A2618" s="41" t="s">
        <v>33</v>
      </c>
      <c r="B2618" s="41" t="s">
        <v>4100</v>
      </c>
      <c r="C2618" s="74">
        <f t="shared" si="201"/>
        <v>2.6576159855000001</v>
      </c>
      <c r="D2618" s="74">
        <f t="shared" si="202"/>
        <v>4.6203307399999997E-2</v>
      </c>
      <c r="E2618" s="74">
        <f t="shared" si="203"/>
        <v>2.1739599696000003</v>
      </c>
      <c r="F2618" s="74">
        <f t="shared" si="204"/>
        <v>0.12178110849999998</v>
      </c>
      <c r="G2618" s="75">
        <v>0.3156716</v>
      </c>
      <c r="H2618" s="43">
        <v>4.3291296000000003E-3</v>
      </c>
      <c r="I2618" s="43">
        <v>0.96254424000000005</v>
      </c>
      <c r="J2618" s="43">
        <v>1.4785886E-2</v>
      </c>
      <c r="K2618" s="43">
        <v>4.0487665000000003E-3</v>
      </c>
      <c r="L2618" s="43">
        <v>2.1806349000000002E-3</v>
      </c>
      <c r="M2618" s="43">
        <v>2.5188019999999998E-2</v>
      </c>
      <c r="N2618" s="43">
        <v>1.2070866</v>
      </c>
      <c r="O2618" s="43">
        <v>2.9235479999999999E-4</v>
      </c>
      <c r="P2618" s="43">
        <v>2.2573151E-2</v>
      </c>
      <c r="Q2618" s="43">
        <v>2.6634676999999999E-3</v>
      </c>
      <c r="R2618" s="43">
        <v>4.9193832999999999E-2</v>
      </c>
      <c r="S2618" s="43">
        <v>4.7058302000000003E-2</v>
      </c>
      <c r="U2618" s="77">
        <f t="shared" si="205"/>
        <v>2.7213068965517238</v>
      </c>
    </row>
    <row r="2619" spans="1:21">
      <c r="A2619" s="41" t="s">
        <v>33</v>
      </c>
      <c r="B2619" s="41" t="s">
        <v>4101</v>
      </c>
      <c r="C2619" s="74">
        <f t="shared" si="201"/>
        <v>2.6342131412400005</v>
      </c>
      <c r="D2619" s="74">
        <f t="shared" si="202"/>
        <v>4.9653181400000003E-2</v>
      </c>
      <c r="E2619" s="74">
        <f t="shared" si="203"/>
        <v>2.2504803531000004</v>
      </c>
      <c r="F2619" s="74">
        <f t="shared" si="204"/>
        <v>0.11889732674</v>
      </c>
      <c r="G2619" s="75">
        <v>0.21518228</v>
      </c>
      <c r="H2619" s="43">
        <v>4.2965531000000003E-3</v>
      </c>
      <c r="I2619" s="43">
        <v>1.0727796000000001</v>
      </c>
      <c r="J2619" s="43">
        <v>1.5014690000000001E-2</v>
      </c>
      <c r="K2619" s="43">
        <v>3.8957464E-3</v>
      </c>
      <c r="L2619" s="43">
        <v>2.651296E-3</v>
      </c>
      <c r="M2619" s="43">
        <v>2.8091449000000001E-2</v>
      </c>
      <c r="N2619" s="43">
        <v>1.1734042</v>
      </c>
      <c r="O2619" s="43">
        <v>2.8744243999999998E-4</v>
      </c>
      <c r="P2619" s="43">
        <v>2.2057087999999999E-2</v>
      </c>
      <c r="Q2619" s="43">
        <v>2.5029173E-3</v>
      </c>
      <c r="R2619" s="43">
        <v>4.8430566000000001E-2</v>
      </c>
      <c r="S2619" s="43">
        <v>4.5619313000000002E-2</v>
      </c>
      <c r="U2619" s="77">
        <f t="shared" si="205"/>
        <v>1.8550196551724136</v>
      </c>
    </row>
    <row r="2620" spans="1:21">
      <c r="A2620" s="41" t="s">
        <v>33</v>
      </c>
      <c r="B2620" s="41" t="s">
        <v>4102</v>
      </c>
      <c r="C2620" s="74">
        <f t="shared" si="201"/>
        <v>7.7683481266600003</v>
      </c>
      <c r="D2620" s="74">
        <f t="shared" si="202"/>
        <v>6.4187047999999997E-2</v>
      </c>
      <c r="E2620" s="74">
        <f t="shared" si="203"/>
        <v>7.2762609045</v>
      </c>
      <c r="F2620" s="74">
        <f t="shared" si="204"/>
        <v>0.20435858416000002</v>
      </c>
      <c r="G2620" s="75">
        <v>0.22354159000000001</v>
      </c>
      <c r="H2620" s="43">
        <v>5.1153544999999996E-3</v>
      </c>
      <c r="I2620" s="43">
        <v>0.65696195000000002</v>
      </c>
      <c r="J2620" s="43">
        <v>2.4215150000000001E-2</v>
      </c>
      <c r="K2620" s="43">
        <v>7.7355897999999996E-3</v>
      </c>
      <c r="L2620" s="43">
        <v>1.5482072000000001E-3</v>
      </c>
      <c r="M2620" s="43">
        <v>3.0688100999999999E-2</v>
      </c>
      <c r="N2620" s="43">
        <v>6.6141835999999996</v>
      </c>
      <c r="O2620" s="43">
        <v>5.5558356000000005E-4</v>
      </c>
      <c r="P2620" s="43">
        <v>4.8888716999999998E-2</v>
      </c>
      <c r="Q2620" s="43">
        <v>2.6888346E-3</v>
      </c>
      <c r="R2620" s="43">
        <v>9.0893412000000007E-2</v>
      </c>
      <c r="S2620" s="43">
        <v>6.1332036999999999E-2</v>
      </c>
      <c r="U2620" s="77">
        <f t="shared" si="205"/>
        <v>1.9270826724137931</v>
      </c>
    </row>
    <row r="2621" spans="1:21">
      <c r="A2621" s="41" t="s">
        <v>33</v>
      </c>
      <c r="B2621" s="41" t="s">
        <v>4103</v>
      </c>
      <c r="C2621" s="74">
        <f t="shared" si="201"/>
        <v>2.2052617132900001</v>
      </c>
      <c r="D2621" s="74">
        <f t="shared" si="202"/>
        <v>4.06697221E-2</v>
      </c>
      <c r="E2621" s="74">
        <f t="shared" si="203"/>
        <v>1.7872902926999998</v>
      </c>
      <c r="F2621" s="74">
        <f t="shared" si="204"/>
        <v>0.13924351849</v>
      </c>
      <c r="G2621" s="75">
        <v>0.23805818000000001</v>
      </c>
      <c r="H2621" s="43">
        <v>3.9710626999999998E-3</v>
      </c>
      <c r="I2621" s="43">
        <v>0.64953293000000001</v>
      </c>
      <c r="J2621" s="43">
        <v>1.7215095999999999E-2</v>
      </c>
      <c r="K2621" s="43">
        <v>5.1765645000000004E-3</v>
      </c>
      <c r="L2621" s="43">
        <v>1.7258256E-3</v>
      </c>
      <c r="M2621" s="43">
        <v>1.6552236000000001E-2</v>
      </c>
      <c r="N2621" s="43">
        <v>1.1337862999999999</v>
      </c>
      <c r="O2621" s="43">
        <v>3.7189629000000001E-4</v>
      </c>
      <c r="P2621" s="43">
        <v>3.2732537999999999E-2</v>
      </c>
      <c r="Q2621" s="43">
        <v>2.2139951999999999E-3</v>
      </c>
      <c r="R2621" s="43">
        <v>5.5633141999999997E-2</v>
      </c>
      <c r="S2621" s="43">
        <v>4.8291947000000002E-2</v>
      </c>
      <c r="U2621" s="77">
        <f t="shared" si="205"/>
        <v>2.0522256896551725</v>
      </c>
    </row>
    <row r="2622" spans="1:21">
      <c r="A2622" s="41" t="s">
        <v>33</v>
      </c>
      <c r="B2622" s="41" t="s">
        <v>4104</v>
      </c>
      <c r="C2622" s="74">
        <f t="shared" si="201"/>
        <v>3.0785463697800002</v>
      </c>
      <c r="D2622" s="74">
        <f t="shared" si="202"/>
        <v>7.2849707200000002E-2</v>
      </c>
      <c r="E2622" s="74">
        <f t="shared" si="203"/>
        <v>2.6682771813000001</v>
      </c>
      <c r="F2622" s="74">
        <f t="shared" si="204"/>
        <v>0.13087684127999999</v>
      </c>
      <c r="G2622" s="75">
        <v>0.20654264</v>
      </c>
      <c r="H2622" s="43">
        <v>6.3362812999999997E-3</v>
      </c>
      <c r="I2622" s="43">
        <v>1.0762651000000001</v>
      </c>
      <c r="J2622" s="43">
        <v>1.6066819999999999E-2</v>
      </c>
      <c r="K2622" s="43">
        <v>4.7185328000000004E-3</v>
      </c>
      <c r="L2622" s="43">
        <v>6.9399003999999999E-3</v>
      </c>
      <c r="M2622" s="43">
        <v>4.5124454000000001E-2</v>
      </c>
      <c r="N2622" s="43">
        <v>1.5856758</v>
      </c>
      <c r="O2622" s="43">
        <v>2.9700958E-4</v>
      </c>
      <c r="P2622" s="43">
        <v>2.5425501999999999E-2</v>
      </c>
      <c r="Q2622" s="43">
        <v>4.5553017000000001E-3</v>
      </c>
      <c r="R2622" s="43">
        <v>4.4439631E-2</v>
      </c>
      <c r="S2622" s="43">
        <v>5.6159397E-2</v>
      </c>
      <c r="U2622" s="77">
        <f t="shared" si="205"/>
        <v>1.78054</v>
      </c>
    </row>
    <row r="2623" spans="1:21">
      <c r="A2623" s="41" t="s">
        <v>33</v>
      </c>
      <c r="B2623" s="41" t="s">
        <v>4105</v>
      </c>
      <c r="C2623" s="74">
        <f t="shared" si="201"/>
        <v>4.1566042576699997</v>
      </c>
      <c r="D2623" s="74">
        <f t="shared" si="202"/>
        <v>7.9885484069999999E-2</v>
      </c>
      <c r="E2623" s="74">
        <f t="shared" si="203"/>
        <v>1.8226389991999998</v>
      </c>
      <c r="F2623" s="74">
        <f t="shared" si="204"/>
        <v>1.9982209044000001</v>
      </c>
      <c r="G2623" s="75">
        <v>0.25585887000000002</v>
      </c>
      <c r="H2623" s="43">
        <v>7.9727492000000004E-3</v>
      </c>
      <c r="I2623" s="43">
        <v>1.0037662999999999</v>
      </c>
      <c r="J2623" s="43">
        <v>4.4367745E-2</v>
      </c>
      <c r="K2623" s="43">
        <v>1.3667978000000001E-2</v>
      </c>
      <c r="L2623" s="43">
        <v>9.6135806999999998E-4</v>
      </c>
      <c r="M2623" s="43">
        <v>2.0888403E-2</v>
      </c>
      <c r="N2623" s="43">
        <v>0.81089995000000004</v>
      </c>
      <c r="O2623" s="43">
        <v>1.0110535E-3</v>
      </c>
      <c r="P2623" s="43">
        <v>9.1322127000000003E-2</v>
      </c>
      <c r="Q2623" s="43">
        <v>3.6016739E-3</v>
      </c>
      <c r="R2623" s="43">
        <v>0.14148094999999999</v>
      </c>
      <c r="S2623" s="43">
        <v>1.7608051</v>
      </c>
      <c r="U2623" s="77">
        <f t="shared" si="205"/>
        <v>2.2056799137931034</v>
      </c>
    </row>
    <row r="2624" spans="1:21">
      <c r="A2624" s="41" t="s">
        <v>33</v>
      </c>
      <c r="B2624" s="41" t="s">
        <v>4106</v>
      </c>
      <c r="C2624" s="74">
        <f t="shared" si="201"/>
        <v>5.5820400039200004</v>
      </c>
      <c r="D2624" s="74">
        <f t="shared" si="202"/>
        <v>6.9711284999999998E-2</v>
      </c>
      <c r="E2624" s="74">
        <f t="shared" si="203"/>
        <v>5.1743485713000004</v>
      </c>
      <c r="F2624" s="74">
        <f t="shared" si="204"/>
        <v>0.16530036762</v>
      </c>
      <c r="G2624" s="75">
        <v>0.17267978</v>
      </c>
      <c r="H2624" s="43">
        <v>5.3569413000000001E-3</v>
      </c>
      <c r="I2624" s="43">
        <v>0.89118392999999996</v>
      </c>
      <c r="J2624" s="43">
        <v>2.1145003999999998E-2</v>
      </c>
      <c r="K2624" s="43">
        <v>6.4784029999999998E-3</v>
      </c>
      <c r="L2624" s="43">
        <v>3.8099340000000001E-3</v>
      </c>
      <c r="M2624" s="43">
        <v>3.8277944000000001E-2</v>
      </c>
      <c r="N2624" s="43">
        <v>4.2778077000000003</v>
      </c>
      <c r="O2624" s="43">
        <v>4.5624452E-4</v>
      </c>
      <c r="P2624" s="43">
        <v>4.0219222999999998E-2</v>
      </c>
      <c r="Q2624" s="43">
        <v>3.1250961E-3</v>
      </c>
      <c r="R2624" s="43">
        <v>6.9067229999999993E-2</v>
      </c>
      <c r="S2624" s="43">
        <v>5.2432574000000003E-2</v>
      </c>
      <c r="U2624" s="77">
        <f t="shared" si="205"/>
        <v>1.4886187931034482</v>
      </c>
    </row>
    <row r="2625" spans="1:21">
      <c r="A2625" s="41" t="s">
        <v>33</v>
      </c>
      <c r="B2625" s="41" t="s">
        <v>4107</v>
      </c>
      <c r="C2625" s="74">
        <f t="shared" si="201"/>
        <v>1.4459948442400001</v>
      </c>
      <c r="D2625" s="74">
        <f t="shared" si="202"/>
        <v>4.2553509999999996E-2</v>
      </c>
      <c r="E2625" s="74">
        <f t="shared" si="203"/>
        <v>1.0548596887999999</v>
      </c>
      <c r="F2625" s="74">
        <f t="shared" si="204"/>
        <v>0.15496974544</v>
      </c>
      <c r="G2625" s="75">
        <v>0.1936119</v>
      </c>
      <c r="H2625" s="43">
        <v>4.5220488000000001E-3</v>
      </c>
      <c r="I2625" s="43">
        <v>0.71979819</v>
      </c>
      <c r="J2625" s="43">
        <v>1.9619609999999999E-2</v>
      </c>
      <c r="K2625" s="43">
        <v>5.8984750999999998E-3</v>
      </c>
      <c r="L2625" s="43">
        <v>1.2976648999999999E-3</v>
      </c>
      <c r="M2625" s="43">
        <v>1.573776E-2</v>
      </c>
      <c r="N2625" s="43">
        <v>0.33053945000000001</v>
      </c>
      <c r="O2625" s="43">
        <v>4.2749264000000001E-4</v>
      </c>
      <c r="P2625" s="43">
        <v>3.6675109999999997E-2</v>
      </c>
      <c r="Q2625" s="43">
        <v>2.3241377999999998E-3</v>
      </c>
      <c r="R2625" s="43">
        <v>6.5108720999999994E-2</v>
      </c>
      <c r="S2625" s="43">
        <v>5.0434284000000003E-2</v>
      </c>
      <c r="U2625" s="77">
        <f t="shared" si="205"/>
        <v>1.6690681034482757</v>
      </c>
    </row>
    <row r="2626" spans="1:21">
      <c r="A2626" s="41" t="s">
        <v>33</v>
      </c>
      <c r="B2626" s="41" t="s">
        <v>4108</v>
      </c>
      <c r="C2626" s="74">
        <f t="shared" si="201"/>
        <v>1.8899980629100002</v>
      </c>
      <c r="D2626" s="74">
        <f t="shared" si="202"/>
        <v>4.1311367799999998E-2</v>
      </c>
      <c r="E2626" s="74">
        <f t="shared" si="203"/>
        <v>1.2096129782</v>
      </c>
      <c r="F2626" s="74">
        <f t="shared" si="204"/>
        <v>0.14911518691</v>
      </c>
      <c r="G2626" s="75">
        <v>0.48995853</v>
      </c>
      <c r="H2626" s="43">
        <v>4.4133382000000002E-3</v>
      </c>
      <c r="I2626" s="43">
        <v>0.61164019000000003</v>
      </c>
      <c r="J2626" s="43">
        <v>1.837045E-2</v>
      </c>
      <c r="K2626" s="43">
        <v>5.7441241999999998E-3</v>
      </c>
      <c r="L2626" s="43">
        <v>1.2616156E-3</v>
      </c>
      <c r="M2626" s="43">
        <v>1.5935178000000001E-2</v>
      </c>
      <c r="N2626" s="43">
        <v>0.59355944999999999</v>
      </c>
      <c r="O2626" s="43">
        <v>4.0748690999999998E-4</v>
      </c>
      <c r="P2626" s="43">
        <v>3.5199874999999999E-2</v>
      </c>
      <c r="Q2626" s="43">
        <v>2.356164E-3</v>
      </c>
      <c r="R2626" s="43">
        <v>6.2545555000000003E-2</v>
      </c>
      <c r="S2626" s="43">
        <v>4.8606106000000003E-2</v>
      </c>
      <c r="U2626" s="77">
        <f t="shared" si="205"/>
        <v>4.2237804310344824</v>
      </c>
    </row>
    <row r="2627" spans="1:21">
      <c r="A2627" s="41" t="s">
        <v>33</v>
      </c>
      <c r="B2627" s="41" t="s">
        <v>4109</v>
      </c>
      <c r="C2627" s="74">
        <f t="shared" si="201"/>
        <v>3.9447642991099996</v>
      </c>
      <c r="D2627" s="74">
        <f t="shared" si="202"/>
        <v>0.153778476</v>
      </c>
      <c r="E2627" s="74">
        <f t="shared" si="203"/>
        <v>3.3227229693</v>
      </c>
      <c r="F2627" s="74">
        <f t="shared" si="204"/>
        <v>0.14590353380999999</v>
      </c>
      <c r="G2627" s="75">
        <v>0.32235932</v>
      </c>
      <c r="H2627" s="43">
        <v>5.6905693E-3</v>
      </c>
      <c r="I2627" s="43">
        <v>1.8920186999999999</v>
      </c>
      <c r="J2627" s="43">
        <v>2.1971139000000001E-2</v>
      </c>
      <c r="K2627" s="43">
        <v>4.9144820000000004E-3</v>
      </c>
      <c r="L2627" s="43">
        <v>2.8119556E-2</v>
      </c>
      <c r="M2627" s="43">
        <v>9.8773298999999995E-2</v>
      </c>
      <c r="N2627" s="43">
        <v>1.4250137</v>
      </c>
      <c r="O2627" s="43">
        <v>3.2765611E-4</v>
      </c>
      <c r="P2627" s="43">
        <v>3.8407299999999998E-2</v>
      </c>
      <c r="Q2627" s="43">
        <v>3.5679977000000001E-3</v>
      </c>
      <c r="R2627" s="43">
        <v>4.8404425000000001E-2</v>
      </c>
      <c r="S2627" s="43">
        <v>5.5196154999999997E-2</v>
      </c>
      <c r="U2627" s="77">
        <f t="shared" si="205"/>
        <v>2.7789596551724136</v>
      </c>
    </row>
    <row r="2628" spans="1:21">
      <c r="A2628" s="41" t="s">
        <v>33</v>
      </c>
      <c r="B2628" s="41" t="s">
        <v>4110</v>
      </c>
      <c r="C2628" s="74">
        <f t="shared" si="201"/>
        <v>2.0204541819799999</v>
      </c>
      <c r="D2628" s="74">
        <f t="shared" si="202"/>
        <v>8.5538721799999995E-2</v>
      </c>
      <c r="E2628" s="74">
        <f t="shared" si="203"/>
        <v>1.5149675072</v>
      </c>
      <c r="F2628" s="74">
        <f t="shared" si="204"/>
        <v>0.18265462297999999</v>
      </c>
      <c r="G2628" s="75">
        <v>0.23729333</v>
      </c>
      <c r="H2628" s="43">
        <v>5.9540772000000004E-3</v>
      </c>
      <c r="I2628" s="43">
        <v>1.1236870999999999</v>
      </c>
      <c r="J2628" s="43">
        <v>2.3487764000000001E-2</v>
      </c>
      <c r="K2628" s="43">
        <v>6.9533698000000003E-3</v>
      </c>
      <c r="L2628" s="43">
        <v>7.0010480000000002E-3</v>
      </c>
      <c r="M2628" s="43">
        <v>4.809654E-2</v>
      </c>
      <c r="N2628" s="43">
        <v>0.38532632999999999</v>
      </c>
      <c r="O2628" s="43">
        <v>4.8045298000000001E-4</v>
      </c>
      <c r="P2628" s="43">
        <v>4.2903585000000001E-2</v>
      </c>
      <c r="Q2628" s="43">
        <v>3.3127719999999999E-3</v>
      </c>
      <c r="R2628" s="43">
        <v>6.8857514999999994E-2</v>
      </c>
      <c r="S2628" s="43">
        <v>6.7100298000000003E-2</v>
      </c>
      <c r="U2628" s="77">
        <f t="shared" si="205"/>
        <v>2.0456321551724135</v>
      </c>
    </row>
    <row r="2629" spans="1:21">
      <c r="A2629" s="41" t="s">
        <v>33</v>
      </c>
      <c r="B2629" s="41" t="s">
        <v>4111</v>
      </c>
      <c r="C2629" s="74">
        <f t="shared" si="201"/>
        <v>2.1867384112999999</v>
      </c>
      <c r="D2629" s="74">
        <f t="shared" si="202"/>
        <v>5.6787822600000003E-2</v>
      </c>
      <c r="E2629" s="74">
        <f t="shared" si="203"/>
        <v>1.7795301246999999</v>
      </c>
      <c r="F2629" s="74">
        <f t="shared" si="204"/>
        <v>0.14473578400000001</v>
      </c>
      <c r="G2629" s="75">
        <v>0.20568468000000001</v>
      </c>
      <c r="H2629" s="43">
        <v>4.7783647E-3</v>
      </c>
      <c r="I2629" s="43">
        <v>0.95763034000000002</v>
      </c>
      <c r="J2629" s="43">
        <v>1.9547568000000001E-2</v>
      </c>
      <c r="K2629" s="43">
        <v>5.5291680000000001E-3</v>
      </c>
      <c r="L2629" s="43">
        <v>2.8037525999999998E-3</v>
      </c>
      <c r="M2629" s="43">
        <v>2.8907334E-2</v>
      </c>
      <c r="N2629" s="43">
        <v>0.81712141999999999</v>
      </c>
      <c r="O2629" s="43">
        <v>4.0141690000000002E-4</v>
      </c>
      <c r="P2629" s="43">
        <v>3.3904094000000003E-2</v>
      </c>
      <c r="Q2629" s="43">
        <v>2.4041320999999998E-3</v>
      </c>
      <c r="R2629" s="43">
        <v>5.6679603000000002E-2</v>
      </c>
      <c r="S2629" s="43">
        <v>5.1346537999999997E-2</v>
      </c>
      <c r="U2629" s="77">
        <f t="shared" si="205"/>
        <v>1.7731437931034482</v>
      </c>
    </row>
    <row r="2630" spans="1:21">
      <c r="A2630" s="41" t="s">
        <v>33</v>
      </c>
      <c r="B2630" s="41" t="s">
        <v>4112</v>
      </c>
      <c r="C2630" s="74">
        <f t="shared" si="201"/>
        <v>1.5209337655899999</v>
      </c>
      <c r="D2630" s="74">
        <f t="shared" si="202"/>
        <v>3.7918696700000004E-2</v>
      </c>
      <c r="E2630" s="74">
        <f t="shared" si="203"/>
        <v>1.0963073165999999</v>
      </c>
      <c r="F2630" s="74">
        <f t="shared" si="204"/>
        <v>0.15079387229000002</v>
      </c>
      <c r="G2630" s="75">
        <v>0.23591387999999999</v>
      </c>
      <c r="H2630" s="43">
        <v>3.4003065999999998E-3</v>
      </c>
      <c r="I2630" s="43">
        <v>0.49851403999999999</v>
      </c>
      <c r="J2630" s="43">
        <v>1.8054513000000001E-2</v>
      </c>
      <c r="K2630" s="43">
        <v>5.7427535000000004E-3</v>
      </c>
      <c r="L2630" s="43">
        <v>1.7218092E-3</v>
      </c>
      <c r="M2630" s="43">
        <v>1.2399621E-2</v>
      </c>
      <c r="N2630" s="43">
        <v>0.59439297000000002</v>
      </c>
      <c r="O2630" s="43">
        <v>4.1705628999999999E-4</v>
      </c>
      <c r="P2630" s="43">
        <v>3.7592156000000002E-2</v>
      </c>
      <c r="Q2630" s="43">
        <v>1.736053E-3</v>
      </c>
      <c r="R2630" s="43">
        <v>6.8379545999999999E-2</v>
      </c>
      <c r="S2630" s="43">
        <v>4.2669061000000001E-2</v>
      </c>
      <c r="U2630" s="77">
        <f t="shared" si="205"/>
        <v>2.0337403448275859</v>
      </c>
    </row>
    <row r="2631" spans="1:21">
      <c r="A2631" s="41" t="s">
        <v>33</v>
      </c>
      <c r="B2631" s="41" t="s">
        <v>4113</v>
      </c>
      <c r="C2631" s="74">
        <f t="shared" si="201"/>
        <v>2.8813547875999999</v>
      </c>
      <c r="D2631" s="74">
        <f t="shared" si="202"/>
        <v>5.1516290100000001E-2</v>
      </c>
      <c r="E2631" s="74">
        <f t="shared" si="203"/>
        <v>2.3529897982999999</v>
      </c>
      <c r="F2631" s="74">
        <f t="shared" si="204"/>
        <v>0.27999975919999998</v>
      </c>
      <c r="G2631" s="75">
        <v>0.19684894</v>
      </c>
      <c r="H2631" s="43">
        <v>4.5437482999999999E-3</v>
      </c>
      <c r="I2631" s="43">
        <v>0.44452934999999999</v>
      </c>
      <c r="J2631" s="43">
        <v>2.2811370000000001E-2</v>
      </c>
      <c r="K2631" s="43">
        <v>8.3817222000000004E-3</v>
      </c>
      <c r="L2631" s="43">
        <v>2.1396759E-3</v>
      </c>
      <c r="M2631" s="43">
        <v>1.8183522000000001E-2</v>
      </c>
      <c r="N2631" s="43">
        <v>1.9039166999999999</v>
      </c>
      <c r="O2631" s="43">
        <v>5.9089829999999996E-4</v>
      </c>
      <c r="P2631" s="43">
        <v>4.8275690000000003E-2</v>
      </c>
      <c r="Q2631" s="43">
        <v>2.4882859000000001E-3</v>
      </c>
      <c r="R2631" s="43">
        <v>0.14725109</v>
      </c>
      <c r="S2631" s="43">
        <v>8.1393795000000005E-2</v>
      </c>
      <c r="U2631" s="77">
        <f t="shared" si="205"/>
        <v>1.6969736206896551</v>
      </c>
    </row>
    <row r="2632" spans="1:21">
      <c r="A2632" s="41" t="s">
        <v>33</v>
      </c>
      <c r="B2632" s="41" t="s">
        <v>4114</v>
      </c>
      <c r="C2632" s="74">
        <f t="shared" si="201"/>
        <v>1.4081117838300001</v>
      </c>
      <c r="D2632" s="74">
        <f t="shared" si="202"/>
        <v>3.6888295000000002E-2</v>
      </c>
      <c r="E2632" s="74">
        <f t="shared" si="203"/>
        <v>1.072046719</v>
      </c>
      <c r="F2632" s="74">
        <f t="shared" si="204"/>
        <v>0.12504615983</v>
      </c>
      <c r="G2632" s="75">
        <v>0.17413060999999999</v>
      </c>
      <c r="H2632" s="43">
        <v>3.3181389999999999E-3</v>
      </c>
      <c r="I2632" s="43">
        <v>0.74283049000000001</v>
      </c>
      <c r="J2632" s="43">
        <v>1.4182313E-2</v>
      </c>
      <c r="K2632" s="43">
        <v>4.0979229000000002E-3</v>
      </c>
      <c r="L2632" s="43">
        <v>2.0106941E-3</v>
      </c>
      <c r="M2632" s="43">
        <v>1.6597364999999999E-2</v>
      </c>
      <c r="N2632" s="43">
        <v>0.32589808999999997</v>
      </c>
      <c r="O2632" s="43">
        <v>2.9343682999999999E-4</v>
      </c>
      <c r="P2632" s="43">
        <v>2.4020262000000001E-2</v>
      </c>
      <c r="Q2632" s="43">
        <v>1.8116160000000001E-3</v>
      </c>
      <c r="R2632" s="43">
        <v>5.2160476999999997E-2</v>
      </c>
      <c r="S2632" s="43">
        <v>4.6760367999999997E-2</v>
      </c>
      <c r="U2632" s="77">
        <f t="shared" si="205"/>
        <v>1.5011259482758619</v>
      </c>
    </row>
    <row r="2633" spans="1:21">
      <c r="A2633" s="41" t="s">
        <v>33</v>
      </c>
      <c r="B2633" s="41" t="s">
        <v>4115</v>
      </c>
      <c r="C2633" s="74">
        <f t="shared" si="201"/>
        <v>2.24731075522</v>
      </c>
      <c r="D2633" s="74">
        <f t="shared" si="202"/>
        <v>6.1600111499999999E-2</v>
      </c>
      <c r="E2633" s="74">
        <f t="shared" si="203"/>
        <v>1.7884217971999998</v>
      </c>
      <c r="F2633" s="74">
        <f t="shared" si="204"/>
        <v>0.15373629652000001</v>
      </c>
      <c r="G2633" s="75">
        <v>0.24355255000000001</v>
      </c>
      <c r="H2633" s="43">
        <v>5.3787872000000004E-3</v>
      </c>
      <c r="I2633" s="43">
        <v>0.80343346999999998</v>
      </c>
      <c r="J2633" s="43">
        <v>1.9372785999999999E-2</v>
      </c>
      <c r="K2633" s="43">
        <v>5.9976973999999999E-3</v>
      </c>
      <c r="L2633" s="43">
        <v>4.3120891000000003E-3</v>
      </c>
      <c r="M2633" s="43">
        <v>3.1917539000000002E-2</v>
      </c>
      <c r="N2633" s="43">
        <v>0.97960954</v>
      </c>
      <c r="O2633" s="43">
        <v>4.0594412E-4</v>
      </c>
      <c r="P2633" s="43">
        <v>3.5836415000000003E-2</v>
      </c>
      <c r="Q2633" s="43">
        <v>3.1755704000000001E-3</v>
      </c>
      <c r="R2633" s="43">
        <v>5.7678565000000001E-2</v>
      </c>
      <c r="S2633" s="43">
        <v>5.6639802000000003E-2</v>
      </c>
      <c r="U2633" s="77">
        <f t="shared" si="205"/>
        <v>2.0995909482758619</v>
      </c>
    </row>
    <row r="2634" spans="1:21">
      <c r="A2634" s="41" t="s">
        <v>33</v>
      </c>
      <c r="B2634" s="41" t="s">
        <v>4116</v>
      </c>
      <c r="C2634" s="74">
        <f t="shared" ref="C2634:C2697" si="206">D2634+E2634+F2634+G2634</f>
        <v>1.6540652904199999</v>
      </c>
      <c r="D2634" s="74">
        <f t="shared" ref="D2634:D2697" si="207">J2634+K2634+L2634+M2634</f>
        <v>3.5533623700000003E-2</v>
      </c>
      <c r="E2634" s="74">
        <f t="shared" ref="E2634:E2697" si="208">H2634+I2634+N2634</f>
        <v>1.309150491</v>
      </c>
      <c r="F2634" s="74">
        <f t="shared" ref="F2634:F2697" si="209">O2634+IF(P2634="x",0,P2634)+IF(Q2634="x",0,Q2634)+IF(R2634="x",0,R2634)+S2634</f>
        <v>0.12670524572</v>
      </c>
      <c r="G2634" s="75">
        <v>0.18267592999999999</v>
      </c>
      <c r="H2634" s="43">
        <v>3.3244809999999998E-3</v>
      </c>
      <c r="I2634" s="43">
        <v>0.57866868999999999</v>
      </c>
      <c r="J2634" s="43">
        <v>1.3715946999999999E-2</v>
      </c>
      <c r="K2634" s="43">
        <v>4.3729299000000001E-3</v>
      </c>
      <c r="L2634" s="43">
        <v>1.4801438E-3</v>
      </c>
      <c r="M2634" s="43">
        <v>1.5964603000000001E-2</v>
      </c>
      <c r="N2634" s="43">
        <v>0.72715732</v>
      </c>
      <c r="O2634" s="43">
        <v>3.0814222000000001E-4</v>
      </c>
      <c r="P2634" s="43">
        <v>2.5535931000000001E-2</v>
      </c>
      <c r="Q2634" s="43">
        <v>1.8422754999999999E-3</v>
      </c>
      <c r="R2634" s="43">
        <v>5.6844855E-2</v>
      </c>
      <c r="S2634" s="43">
        <v>4.2174042000000002E-2</v>
      </c>
      <c r="U2634" s="77">
        <f t="shared" si="205"/>
        <v>1.5747924999999998</v>
      </c>
    </row>
    <row r="2635" spans="1:21">
      <c r="A2635" s="41" t="s">
        <v>33</v>
      </c>
      <c r="B2635" s="41" t="s">
        <v>4117</v>
      </c>
      <c r="C2635" s="74">
        <f t="shared" si="206"/>
        <v>4.2849684327999995</v>
      </c>
      <c r="D2635" s="74">
        <f t="shared" si="207"/>
        <v>4.2650009000000003E-2</v>
      </c>
      <c r="E2635" s="74">
        <f t="shared" si="208"/>
        <v>3.9171657086999998</v>
      </c>
      <c r="F2635" s="74">
        <f t="shared" si="209"/>
        <v>0.1536204451</v>
      </c>
      <c r="G2635" s="75">
        <v>0.17153226999999999</v>
      </c>
      <c r="H2635" s="43">
        <v>4.3614986999999999E-3</v>
      </c>
      <c r="I2635" s="43">
        <v>0.46268711000000001</v>
      </c>
      <c r="J2635" s="43">
        <v>1.8237745E-2</v>
      </c>
      <c r="K2635" s="43">
        <v>5.9523461999999999E-3</v>
      </c>
      <c r="L2635" s="43">
        <v>1.0059378E-3</v>
      </c>
      <c r="M2635" s="43">
        <v>1.7453980000000001E-2</v>
      </c>
      <c r="N2635" s="43">
        <v>3.4501170999999999</v>
      </c>
      <c r="O2635" s="43">
        <v>4.1921979999999997E-4</v>
      </c>
      <c r="P2635" s="43">
        <v>3.7286184999999999E-2</v>
      </c>
      <c r="Q2635" s="43">
        <v>2.7000783E-3</v>
      </c>
      <c r="R2635" s="43">
        <v>6.698316E-2</v>
      </c>
      <c r="S2635" s="43">
        <v>4.6231802000000002E-2</v>
      </c>
      <c r="U2635" s="77">
        <f t="shared" si="205"/>
        <v>1.4787264655172412</v>
      </c>
    </row>
    <row r="2636" spans="1:21">
      <c r="A2636" s="41" t="s">
        <v>33</v>
      </c>
      <c r="B2636" s="41" t="s">
        <v>4118</v>
      </c>
      <c r="C2636" s="74">
        <f t="shared" si="206"/>
        <v>9.3878968461799985</v>
      </c>
      <c r="D2636" s="74">
        <f t="shared" si="207"/>
        <v>6.3699732000000009E-2</v>
      </c>
      <c r="E2636" s="74">
        <f t="shared" si="208"/>
        <v>8.9672299981999988</v>
      </c>
      <c r="F2636" s="74">
        <f t="shared" si="209"/>
        <v>0.19195554597999998</v>
      </c>
      <c r="G2636" s="75">
        <v>0.16501157</v>
      </c>
      <c r="H2636" s="43">
        <v>5.2873182000000001E-3</v>
      </c>
      <c r="I2636" s="43">
        <v>0.71705607999999998</v>
      </c>
      <c r="J2636" s="43">
        <v>1.5492682000000001E-2</v>
      </c>
      <c r="K2636" s="43">
        <v>5.3035466999999999E-3</v>
      </c>
      <c r="L2636" s="43">
        <v>2.4758232999999999E-3</v>
      </c>
      <c r="M2636" s="43">
        <v>4.0427680000000001E-2</v>
      </c>
      <c r="N2636" s="43">
        <v>8.2448865999999992</v>
      </c>
      <c r="O2636" s="43">
        <v>3.7439028000000002E-4</v>
      </c>
      <c r="P2636" s="43">
        <v>2.7721751999999999E-2</v>
      </c>
      <c r="Q2636" s="43">
        <v>3.5349856999999998E-3</v>
      </c>
      <c r="R2636" s="43">
        <v>8.8769265999999999E-2</v>
      </c>
      <c r="S2636" s="43">
        <v>7.1555151999999997E-2</v>
      </c>
      <c r="U2636" s="77">
        <f t="shared" si="205"/>
        <v>1.4225135344827584</v>
      </c>
    </row>
    <row r="2637" spans="1:21">
      <c r="A2637" s="41" t="s">
        <v>33</v>
      </c>
      <c r="B2637" s="41" t="s">
        <v>4119</v>
      </c>
      <c r="C2637" s="74">
        <f t="shared" si="206"/>
        <v>4.8077884133</v>
      </c>
      <c r="D2637" s="74">
        <f t="shared" si="207"/>
        <v>0.11667528900000002</v>
      </c>
      <c r="E2637" s="74">
        <f t="shared" si="208"/>
        <v>3.3456490829999996</v>
      </c>
      <c r="F2637" s="74">
        <f t="shared" si="209"/>
        <v>0.96423766129999988</v>
      </c>
      <c r="G2637" s="75">
        <v>0.38122637999999998</v>
      </c>
      <c r="H2637" s="43">
        <v>1.2285783E-2</v>
      </c>
      <c r="I2637" s="43">
        <v>1.1022957</v>
      </c>
      <c r="J2637" s="43">
        <v>6.5134759E-2</v>
      </c>
      <c r="K2637" s="43">
        <v>2.3096141000000001E-2</v>
      </c>
      <c r="L2637" s="43">
        <v>1.5500589999999999E-3</v>
      </c>
      <c r="M2637" s="43">
        <v>2.6894330000000001E-2</v>
      </c>
      <c r="N2637" s="43">
        <v>2.2310675999999998</v>
      </c>
      <c r="O2637" s="43">
        <v>1.6598466E-3</v>
      </c>
      <c r="P2637" s="43">
        <v>0.13537837999999999</v>
      </c>
      <c r="Q2637" s="43">
        <v>6.2853047E-3</v>
      </c>
      <c r="R2637" s="43">
        <v>0.38679293999999997</v>
      </c>
      <c r="S2637" s="43">
        <v>0.43412118999999999</v>
      </c>
      <c r="U2637" s="77">
        <f t="shared" si="205"/>
        <v>3.286434310344827</v>
      </c>
    </row>
    <row r="2638" spans="1:21">
      <c r="A2638" s="41" t="s">
        <v>33</v>
      </c>
      <c r="B2638" s="41" t="s">
        <v>4120</v>
      </c>
      <c r="C2638" s="74">
        <f t="shared" si="206"/>
        <v>14.303411067999997</v>
      </c>
      <c r="D2638" s="74">
        <f t="shared" si="207"/>
        <v>0.14978306299999999</v>
      </c>
      <c r="E2638" s="74">
        <f t="shared" si="208"/>
        <v>12.753100503999999</v>
      </c>
      <c r="F2638" s="74">
        <f t="shared" si="209"/>
        <v>1.0230957510000001</v>
      </c>
      <c r="G2638" s="75">
        <v>0.37743175000000001</v>
      </c>
      <c r="H2638" s="43">
        <v>2.7326274000000001E-2</v>
      </c>
      <c r="I2638" s="43">
        <v>0.90545323</v>
      </c>
      <c r="J2638" s="43">
        <v>4.9161677000000001E-2</v>
      </c>
      <c r="K2638" s="43">
        <v>1.6809293999999999E-2</v>
      </c>
      <c r="L2638" s="43">
        <v>1.0667431999999999E-2</v>
      </c>
      <c r="M2638" s="43">
        <v>7.314466E-2</v>
      </c>
      <c r="N2638" s="43">
        <v>11.820321</v>
      </c>
      <c r="O2638" s="43">
        <v>1.1520720000000001E-3</v>
      </c>
      <c r="P2638" s="43">
        <v>0.10073604</v>
      </c>
      <c r="Q2638" s="43">
        <v>1.0087209E-2</v>
      </c>
      <c r="R2638" s="43">
        <v>0.24507187999999999</v>
      </c>
      <c r="S2638" s="43">
        <v>0.66604854999999996</v>
      </c>
      <c r="U2638" s="77">
        <f t="shared" si="205"/>
        <v>3.2537219827586208</v>
      </c>
    </row>
    <row r="2639" spans="1:21">
      <c r="A2639" s="41" t="s">
        <v>33</v>
      </c>
      <c r="B2639" s="41" t="s">
        <v>4121</v>
      </c>
      <c r="C2639" s="74">
        <f t="shared" si="206"/>
        <v>7.2033688883</v>
      </c>
      <c r="D2639" s="74">
        <f t="shared" si="207"/>
        <v>0.1617146763</v>
      </c>
      <c r="E2639" s="74">
        <f t="shared" si="208"/>
        <v>1.111388772</v>
      </c>
      <c r="F2639" s="74">
        <f t="shared" si="209"/>
        <v>5.4803224799999999</v>
      </c>
      <c r="G2639" s="75">
        <v>0.44994296</v>
      </c>
      <c r="H2639" s="43">
        <v>1.6115741999999999E-2</v>
      </c>
      <c r="I2639" s="43">
        <v>0.98628671999999995</v>
      </c>
      <c r="J2639" s="43">
        <v>9.8979353000000006E-2</v>
      </c>
      <c r="K2639" s="43">
        <v>3.3084798999999998E-2</v>
      </c>
      <c r="L2639" s="43">
        <v>2.8527773E-3</v>
      </c>
      <c r="M2639" s="43">
        <v>2.6797747E-2</v>
      </c>
      <c r="N2639" s="43">
        <v>0.10898631</v>
      </c>
      <c r="O2639" s="43">
        <v>2.4114974E-3</v>
      </c>
      <c r="P2639" s="43">
        <v>0.21942512</v>
      </c>
      <c r="Q2639" s="43">
        <v>7.6887726000000002E-3</v>
      </c>
      <c r="R2639" s="43">
        <v>0.40572299000000001</v>
      </c>
      <c r="S2639" s="43">
        <v>4.8450740999999997</v>
      </c>
      <c r="U2639" s="77">
        <f t="shared" si="205"/>
        <v>3.8788186206896551</v>
      </c>
    </row>
    <row r="2640" spans="1:21">
      <c r="A2640" s="41" t="s">
        <v>33</v>
      </c>
      <c r="B2640" s="41" t="s">
        <v>4122</v>
      </c>
      <c r="C2640" s="74">
        <f t="shared" si="206"/>
        <v>12.688473874400001</v>
      </c>
      <c r="D2640" s="74">
        <f t="shared" si="207"/>
        <v>0.17031306899999998</v>
      </c>
      <c r="E2640" s="74">
        <f t="shared" si="208"/>
        <v>10.056944102000001</v>
      </c>
      <c r="F2640" s="74">
        <f t="shared" si="209"/>
        <v>1.9656858334</v>
      </c>
      <c r="G2640" s="75">
        <v>0.49553087000000001</v>
      </c>
      <c r="H2640" s="43">
        <v>3.7592552000000001E-2</v>
      </c>
      <c r="I2640" s="43">
        <v>0.87196695000000002</v>
      </c>
      <c r="J2640" s="43">
        <v>9.7396397999999995E-2</v>
      </c>
      <c r="K2640" s="43">
        <v>2.9039189E-2</v>
      </c>
      <c r="L2640" s="43">
        <v>1.687657E-3</v>
      </c>
      <c r="M2640" s="43">
        <v>4.2189825E-2</v>
      </c>
      <c r="N2640" s="43">
        <v>9.1473846000000005</v>
      </c>
      <c r="O2640" s="43">
        <v>2.0921783999999998E-3</v>
      </c>
      <c r="P2640" s="43">
        <v>0.19676025</v>
      </c>
      <c r="Q2640" s="43">
        <v>1.4547134999999999E-2</v>
      </c>
      <c r="R2640" s="43">
        <v>0.25721047000000002</v>
      </c>
      <c r="S2640" s="43">
        <v>1.4950758</v>
      </c>
      <c r="U2640" s="77">
        <f t="shared" si="205"/>
        <v>4.2718178448275861</v>
      </c>
    </row>
    <row r="2641" spans="1:21">
      <c r="A2641" s="41" t="s">
        <v>33</v>
      </c>
      <c r="B2641" s="41" t="s">
        <v>4123</v>
      </c>
      <c r="C2641" s="74">
        <f t="shared" si="206"/>
        <v>2.4949015343299998</v>
      </c>
      <c r="D2641" s="74">
        <f t="shared" si="207"/>
        <v>1.6234336320000001E-2</v>
      </c>
      <c r="E2641" s="74">
        <f t="shared" si="208"/>
        <v>1.2127474371</v>
      </c>
      <c r="F2641" s="74">
        <f t="shared" si="209"/>
        <v>0.11401866091</v>
      </c>
      <c r="G2641" s="75">
        <v>1.1519010999999999</v>
      </c>
      <c r="H2641" s="43">
        <v>3.2951271000000002E-3</v>
      </c>
      <c r="I2641" s="43">
        <v>0.16211581</v>
      </c>
      <c r="J2641" s="43">
        <v>6.8966404999999996E-3</v>
      </c>
      <c r="K2641" s="43">
        <v>3.0366036999999999E-3</v>
      </c>
      <c r="L2641" s="43">
        <v>4.4461172000000003E-4</v>
      </c>
      <c r="M2641" s="43">
        <v>5.8564804E-3</v>
      </c>
      <c r="N2641" s="43">
        <v>1.0473364999999999</v>
      </c>
      <c r="O2641" s="43">
        <v>1.8657311000000001E-4</v>
      </c>
      <c r="P2641" s="43">
        <v>1.3222345999999999E-2</v>
      </c>
      <c r="Q2641" s="43">
        <v>2.7355968000000001E-3</v>
      </c>
      <c r="R2641" s="43">
        <v>5.6134336E-2</v>
      </c>
      <c r="S2641" s="43">
        <v>4.1739809000000003E-2</v>
      </c>
      <c r="U2641" s="77">
        <f t="shared" si="205"/>
        <v>9.9301818965517228</v>
      </c>
    </row>
    <row r="2642" spans="1:21">
      <c r="A2642" s="41" t="s">
        <v>33</v>
      </c>
      <c r="B2642" s="41" t="s">
        <v>4124</v>
      </c>
      <c r="C2642" s="74">
        <f t="shared" si="206"/>
        <v>1.4768167700700001</v>
      </c>
      <c r="D2642" s="74">
        <f t="shared" si="207"/>
        <v>5.0797550600000005E-2</v>
      </c>
      <c r="E2642" s="74">
        <f t="shared" si="208"/>
        <v>1.1254850755000001</v>
      </c>
      <c r="F2642" s="74">
        <f t="shared" si="209"/>
        <v>0.14380696397000001</v>
      </c>
      <c r="G2642" s="75">
        <v>0.15672717999999999</v>
      </c>
      <c r="H2642" s="43">
        <v>3.6859555E-3</v>
      </c>
      <c r="I2642" s="43">
        <v>0.48728366000000001</v>
      </c>
      <c r="J2642" s="43">
        <v>1.6544110000000001E-2</v>
      </c>
      <c r="K2642" s="43">
        <v>5.3407194999999996E-3</v>
      </c>
      <c r="L2642" s="43">
        <v>4.9743851E-3</v>
      </c>
      <c r="M2642" s="43">
        <v>2.3938336000000001E-2</v>
      </c>
      <c r="N2642" s="43">
        <v>0.63451546000000003</v>
      </c>
      <c r="O2642" s="43">
        <v>3.7280876999999999E-4</v>
      </c>
      <c r="P2642" s="43">
        <v>3.4518316E-2</v>
      </c>
      <c r="Q2642" s="43">
        <v>2.0520071999999999E-3</v>
      </c>
      <c r="R2642" s="43">
        <v>6.3519739000000006E-2</v>
      </c>
      <c r="S2642" s="43">
        <v>4.3344093E-2</v>
      </c>
      <c r="U2642" s="77">
        <f t="shared" ref="U2642:U2705" si="210">G2642/0.116</f>
        <v>1.3510963793103448</v>
      </c>
    </row>
    <row r="2643" spans="1:21">
      <c r="A2643" s="41" t="s">
        <v>33</v>
      </c>
      <c r="B2643" s="41" t="s">
        <v>4125</v>
      </c>
      <c r="C2643" s="74">
        <f t="shared" si="206"/>
        <v>1.6207625995700001</v>
      </c>
      <c r="D2643" s="74">
        <f t="shared" si="207"/>
        <v>4.3298146199999998E-2</v>
      </c>
      <c r="E2643" s="74">
        <f t="shared" si="208"/>
        <v>1.1164755533000001</v>
      </c>
      <c r="F2643" s="74">
        <f t="shared" si="209"/>
        <v>0.22939861007000001</v>
      </c>
      <c r="G2643" s="75">
        <v>0.23159029</v>
      </c>
      <c r="H2643" s="43">
        <v>5.1653133E-3</v>
      </c>
      <c r="I2643" s="43">
        <v>0.64528682000000004</v>
      </c>
      <c r="J2643" s="43">
        <v>2.4206149E-2</v>
      </c>
      <c r="K2643" s="43">
        <v>7.7956674999999998E-3</v>
      </c>
      <c r="L2643" s="43">
        <v>1.0902837000000001E-3</v>
      </c>
      <c r="M2643" s="43">
        <v>1.0206046E-2</v>
      </c>
      <c r="N2643" s="43">
        <v>0.46602342000000002</v>
      </c>
      <c r="O2643" s="43">
        <v>5.6592446999999995E-4</v>
      </c>
      <c r="P2643" s="43">
        <v>4.8243107E-2</v>
      </c>
      <c r="Q2643" s="43">
        <v>2.4097065999999999E-3</v>
      </c>
      <c r="R2643" s="43">
        <v>0.11003408000000001</v>
      </c>
      <c r="S2643" s="43">
        <v>6.8145791999999997E-2</v>
      </c>
      <c r="U2643" s="77">
        <f t="shared" si="210"/>
        <v>1.9964680172413793</v>
      </c>
    </row>
    <row r="2644" spans="1:21">
      <c r="A2644" s="41" t="s">
        <v>33</v>
      </c>
      <c r="B2644" s="41" t="s">
        <v>4126</v>
      </c>
      <c r="C2644" s="74">
        <f t="shared" si="206"/>
        <v>3.8054992670400001</v>
      </c>
      <c r="D2644" s="74">
        <f t="shared" si="207"/>
        <v>4.2259948999999998E-2</v>
      </c>
      <c r="E2644" s="74">
        <f t="shared" si="208"/>
        <v>2.4646172641000001</v>
      </c>
      <c r="F2644" s="74">
        <f t="shared" si="209"/>
        <v>0.12111215394000001</v>
      </c>
      <c r="G2644" s="75">
        <v>1.1775099</v>
      </c>
      <c r="H2644" s="43">
        <v>3.4936340999999998E-3</v>
      </c>
      <c r="I2644" s="43">
        <v>0.25248133</v>
      </c>
      <c r="J2644" s="43">
        <v>1.1030610999999999E-2</v>
      </c>
      <c r="K2644" s="43">
        <v>3.9455371999999999E-3</v>
      </c>
      <c r="L2644" s="43">
        <v>1.8588858000000001E-3</v>
      </c>
      <c r="M2644" s="43">
        <v>2.5424914999999999E-2</v>
      </c>
      <c r="N2644" s="43">
        <v>2.2086423000000002</v>
      </c>
      <c r="O2644" s="43">
        <v>2.6858414000000003E-4</v>
      </c>
      <c r="P2644" s="43">
        <v>2.2103747999999999E-2</v>
      </c>
      <c r="Q2644" s="43">
        <v>1.9714227999999999E-3</v>
      </c>
      <c r="R2644" s="43">
        <v>5.7165485000000002E-2</v>
      </c>
      <c r="S2644" s="43">
        <v>3.9602914000000003E-2</v>
      </c>
      <c r="U2644" s="77">
        <f t="shared" si="210"/>
        <v>10.150947413793103</v>
      </c>
    </row>
    <row r="2645" spans="1:21">
      <c r="A2645" s="41" t="s">
        <v>33</v>
      </c>
      <c r="B2645" s="41" t="s">
        <v>4127</v>
      </c>
      <c r="C2645" s="74">
        <f t="shared" si="206"/>
        <v>1.0244346385600001</v>
      </c>
      <c r="D2645" s="74">
        <f t="shared" si="207"/>
        <v>2.1877153599999997E-2</v>
      </c>
      <c r="E2645" s="74">
        <f t="shared" si="208"/>
        <v>0.68979616700000002</v>
      </c>
      <c r="F2645" s="74">
        <f t="shared" si="209"/>
        <v>0.10885886795999999</v>
      </c>
      <c r="G2645" s="75">
        <v>0.20390245000000001</v>
      </c>
      <c r="H2645" s="43">
        <v>2.5068870000000002E-3</v>
      </c>
      <c r="I2645" s="43">
        <v>0.19640228000000001</v>
      </c>
      <c r="J2645" s="43">
        <v>7.7384224000000001E-3</v>
      </c>
      <c r="K2645" s="43">
        <v>3.1351969000000001E-3</v>
      </c>
      <c r="L2645" s="43">
        <v>8.6026229999999998E-4</v>
      </c>
      <c r="M2645" s="43">
        <v>1.0143272E-2</v>
      </c>
      <c r="N2645" s="43">
        <v>0.49088700000000002</v>
      </c>
      <c r="O2645" s="43">
        <v>2.0572866000000001E-4</v>
      </c>
      <c r="P2645" s="43">
        <v>1.5434332E-2</v>
      </c>
      <c r="Q2645" s="43">
        <v>1.5943193E-3</v>
      </c>
      <c r="R2645" s="43">
        <v>5.6404743E-2</v>
      </c>
      <c r="S2645" s="43">
        <v>3.5219744999999997E-2</v>
      </c>
      <c r="U2645" s="77">
        <f t="shared" si="210"/>
        <v>1.7577797413793104</v>
      </c>
    </row>
    <row r="2646" spans="1:21">
      <c r="A2646" s="41" t="s">
        <v>33</v>
      </c>
      <c r="B2646" s="41" t="s">
        <v>4128</v>
      </c>
      <c r="C2646" s="74">
        <f t="shared" si="206"/>
        <v>1.96108915138</v>
      </c>
      <c r="D2646" s="74">
        <f t="shared" si="207"/>
        <v>8.2404016599999991E-2</v>
      </c>
      <c r="E2646" s="74">
        <f t="shared" si="208"/>
        <v>1.5704470836</v>
      </c>
      <c r="F2646" s="74">
        <f t="shared" si="209"/>
        <v>0.15501528118000002</v>
      </c>
      <c r="G2646" s="75">
        <v>0.15322277000000001</v>
      </c>
      <c r="H2646" s="43">
        <v>4.7533836000000001E-3</v>
      </c>
      <c r="I2646" s="43">
        <v>0.82515508000000004</v>
      </c>
      <c r="J2646" s="43">
        <v>1.9267027999999999E-2</v>
      </c>
      <c r="K2646" s="43">
        <v>5.8239996E-3</v>
      </c>
      <c r="L2646" s="43">
        <v>1.1081519999999999E-2</v>
      </c>
      <c r="M2646" s="43">
        <v>4.6231468999999997E-2</v>
      </c>
      <c r="N2646" s="43">
        <v>0.74053862000000004</v>
      </c>
      <c r="O2646" s="43">
        <v>3.9794207999999998E-4</v>
      </c>
      <c r="P2646" s="43">
        <v>3.9329501000000003E-2</v>
      </c>
      <c r="Q2646" s="43">
        <v>2.9394440999999999E-3</v>
      </c>
      <c r="R2646" s="43">
        <v>6.3971915000000004E-2</v>
      </c>
      <c r="S2646" s="43">
        <v>4.8376479E-2</v>
      </c>
      <c r="U2646" s="77">
        <f t="shared" si="210"/>
        <v>1.3208859482758621</v>
      </c>
    </row>
    <row r="2647" spans="1:21">
      <c r="A2647" s="41" t="s">
        <v>33</v>
      </c>
      <c r="B2647" s="41" t="s">
        <v>4129</v>
      </c>
      <c r="C2647" s="74">
        <f t="shared" si="206"/>
        <v>5.1346882877300004</v>
      </c>
      <c r="D2647" s="74">
        <f t="shared" si="207"/>
        <v>6.597409600000001E-2</v>
      </c>
      <c r="E2647" s="74">
        <f t="shared" si="208"/>
        <v>4.5840827049000001</v>
      </c>
      <c r="F2647" s="74">
        <f t="shared" si="209"/>
        <v>0.33780147683</v>
      </c>
      <c r="G2647" s="75">
        <v>0.14683001000000001</v>
      </c>
      <c r="H2647" s="43">
        <v>6.9385248999999996E-3</v>
      </c>
      <c r="I2647" s="43">
        <v>0.58855747999999997</v>
      </c>
      <c r="J2647" s="43">
        <v>2.0844279E-2</v>
      </c>
      <c r="K2647" s="43">
        <v>7.3051093999999999E-3</v>
      </c>
      <c r="L2647" s="43">
        <v>3.5614826000000001E-3</v>
      </c>
      <c r="M2647" s="43">
        <v>3.4263225000000001E-2</v>
      </c>
      <c r="N2647" s="43">
        <v>3.9885866999999999</v>
      </c>
      <c r="O2647" s="43">
        <v>4.8053442999999998E-4</v>
      </c>
      <c r="P2647" s="43">
        <v>4.0890714000000002E-2</v>
      </c>
      <c r="Q2647" s="43">
        <v>4.8721384E-3</v>
      </c>
      <c r="R2647" s="43">
        <v>5.3955160000000002E-2</v>
      </c>
      <c r="S2647" s="43">
        <v>0.23760292999999999</v>
      </c>
      <c r="U2647" s="77">
        <f t="shared" si="210"/>
        <v>1.2657759482758622</v>
      </c>
    </row>
    <row r="2648" spans="1:21">
      <c r="A2648" s="41" t="s">
        <v>33</v>
      </c>
      <c r="B2648" s="41" t="s">
        <v>4130</v>
      </c>
      <c r="C2648" s="74">
        <f t="shared" si="206"/>
        <v>1.5047493877</v>
      </c>
      <c r="D2648" s="74">
        <f t="shared" si="207"/>
        <v>3.6264373099999997E-2</v>
      </c>
      <c r="E2648" s="74">
        <f t="shared" si="208"/>
        <v>1.1189878054</v>
      </c>
      <c r="F2648" s="74">
        <f t="shared" si="209"/>
        <v>0.1501024192</v>
      </c>
      <c r="G2648" s="75">
        <v>0.19939478999999999</v>
      </c>
      <c r="H2648" s="43">
        <v>3.3994054E-3</v>
      </c>
      <c r="I2648" s="43">
        <v>0.58204427999999997</v>
      </c>
      <c r="J2648" s="43">
        <v>1.2736114999999999E-2</v>
      </c>
      <c r="K2648" s="43">
        <v>4.2718006000000003E-3</v>
      </c>
      <c r="L2648" s="43">
        <v>2.2491055000000001E-3</v>
      </c>
      <c r="M2648" s="43">
        <v>1.7007352E-2</v>
      </c>
      <c r="N2648" s="43">
        <v>0.53354411999999996</v>
      </c>
      <c r="O2648" s="43">
        <v>2.9740449999999998E-4</v>
      </c>
      <c r="P2648" s="43">
        <v>2.2576551E-2</v>
      </c>
      <c r="Q2648" s="43">
        <v>1.9964106999999999E-3</v>
      </c>
      <c r="R2648" s="43">
        <v>7.5200900000000001E-2</v>
      </c>
      <c r="S2648" s="43">
        <v>5.0031153000000002E-2</v>
      </c>
      <c r="U2648" s="77">
        <f t="shared" si="210"/>
        <v>1.7189206034482756</v>
      </c>
    </row>
    <row r="2649" spans="1:21">
      <c r="A2649" s="41" t="s">
        <v>33</v>
      </c>
      <c r="B2649" s="41" t="s">
        <v>4131</v>
      </c>
      <c r="C2649" s="74">
        <f t="shared" si="206"/>
        <v>2.8394486908700003</v>
      </c>
      <c r="D2649" s="74">
        <f t="shared" si="207"/>
        <v>6.4927513899999997E-2</v>
      </c>
      <c r="E2649" s="74">
        <f t="shared" si="208"/>
        <v>2.4223037516000003</v>
      </c>
      <c r="F2649" s="74">
        <f t="shared" si="209"/>
        <v>0.16614679537000002</v>
      </c>
      <c r="G2649" s="75">
        <v>0.18607062999999999</v>
      </c>
      <c r="H2649" s="43">
        <v>4.5241116000000001E-3</v>
      </c>
      <c r="I2649" s="43">
        <v>0.73052214000000004</v>
      </c>
      <c r="J2649" s="43">
        <v>1.719654E-2</v>
      </c>
      <c r="K2649" s="43">
        <v>5.4954931999999998E-3</v>
      </c>
      <c r="L2649" s="43">
        <v>7.0134426999999997E-3</v>
      </c>
      <c r="M2649" s="43">
        <v>3.5222037999999997E-2</v>
      </c>
      <c r="N2649" s="43">
        <v>1.6872575000000001</v>
      </c>
      <c r="O2649" s="43">
        <v>3.7640827000000001E-4</v>
      </c>
      <c r="P2649" s="43">
        <v>3.3277977E-2</v>
      </c>
      <c r="Q2649" s="43">
        <v>2.7863171E-3</v>
      </c>
      <c r="R2649" s="43">
        <v>7.5945994000000003E-2</v>
      </c>
      <c r="S2649" s="43">
        <v>5.3760098999999999E-2</v>
      </c>
      <c r="U2649" s="77">
        <f t="shared" si="210"/>
        <v>1.6040571551724137</v>
      </c>
    </row>
    <row r="2650" spans="1:21">
      <c r="A2650" s="41" t="s">
        <v>33</v>
      </c>
      <c r="B2650" s="41" t="s">
        <v>4132</v>
      </c>
      <c r="C2650" s="74">
        <f t="shared" si="206"/>
        <v>4.9868415417000005</v>
      </c>
      <c r="D2650" s="74">
        <f t="shared" si="207"/>
        <v>9.6441457400000014E-2</v>
      </c>
      <c r="E2650" s="74">
        <f t="shared" si="208"/>
        <v>1.1696836349999999</v>
      </c>
      <c r="F2650" s="74">
        <f t="shared" si="209"/>
        <v>3.4360028993</v>
      </c>
      <c r="G2650" s="75">
        <v>0.28471354999999998</v>
      </c>
      <c r="H2650" s="43">
        <v>5.6153225000000001E-2</v>
      </c>
      <c r="I2650" s="43">
        <v>0.36011223999999997</v>
      </c>
      <c r="J2650" s="43">
        <v>5.9248249000000003E-2</v>
      </c>
      <c r="K2650" s="43">
        <v>2.0498550000000001E-2</v>
      </c>
      <c r="L2650" s="43">
        <v>3.4780744E-3</v>
      </c>
      <c r="M2650" s="43">
        <v>1.3216584E-2</v>
      </c>
      <c r="N2650" s="43">
        <v>0.75341817</v>
      </c>
      <c r="O2650" s="43">
        <v>1.0693593000000001E-3</v>
      </c>
      <c r="P2650" s="43">
        <v>0.10690537999999999</v>
      </c>
      <c r="Q2650" s="43">
        <v>4.4215458999999999E-2</v>
      </c>
      <c r="R2650" s="43">
        <v>5.5268601000000001E-2</v>
      </c>
      <c r="S2650" s="43">
        <v>3.2285441000000001</v>
      </c>
      <c r="U2650" s="77">
        <f t="shared" si="210"/>
        <v>2.4544271551724135</v>
      </c>
    </row>
    <row r="2651" spans="1:21">
      <c r="A2651" s="41" t="s">
        <v>33</v>
      </c>
      <c r="B2651" s="41" t="s">
        <v>4133</v>
      </c>
      <c r="C2651" s="74">
        <f t="shared" si="206"/>
        <v>1.4940998857899999</v>
      </c>
      <c r="D2651" s="74">
        <f t="shared" si="207"/>
        <v>4.0030135800000005E-2</v>
      </c>
      <c r="E2651" s="74">
        <f t="shared" si="208"/>
        <v>1.0176414391999999</v>
      </c>
      <c r="F2651" s="74">
        <f t="shared" si="209"/>
        <v>0.28270757078999997</v>
      </c>
      <c r="G2651" s="75">
        <v>0.15372073999999999</v>
      </c>
      <c r="H2651" s="43">
        <v>4.2055992E-3</v>
      </c>
      <c r="I2651" s="43">
        <v>0.40397425999999997</v>
      </c>
      <c r="J2651" s="43">
        <v>1.4773272E-2</v>
      </c>
      <c r="K2651" s="43">
        <v>4.9653008999999996E-3</v>
      </c>
      <c r="L2651" s="43">
        <v>2.4208989000000002E-3</v>
      </c>
      <c r="M2651" s="43">
        <v>1.7870664000000001E-2</v>
      </c>
      <c r="N2651" s="43">
        <v>0.60946157999999995</v>
      </c>
      <c r="O2651" s="43">
        <v>3.3996778999999998E-4</v>
      </c>
      <c r="P2651" s="43">
        <v>2.9647858999999999E-2</v>
      </c>
      <c r="Q2651" s="43">
        <v>1.2709679E-2</v>
      </c>
      <c r="R2651" s="43">
        <v>6.0532685000000003E-2</v>
      </c>
      <c r="S2651" s="43">
        <v>0.17947737999999999</v>
      </c>
      <c r="U2651" s="77">
        <f t="shared" si="210"/>
        <v>1.3251787931034482</v>
      </c>
    </row>
    <row r="2652" spans="1:21">
      <c r="A2652" s="41" t="s">
        <v>33</v>
      </c>
      <c r="B2652" s="41" t="s">
        <v>4134</v>
      </c>
      <c r="C2652" s="74">
        <f t="shared" si="206"/>
        <v>2.4357415013399999</v>
      </c>
      <c r="D2652" s="74">
        <f t="shared" si="207"/>
        <v>3.3374496160000003E-2</v>
      </c>
      <c r="E2652" s="74">
        <f t="shared" si="208"/>
        <v>2.0642692088999999</v>
      </c>
      <c r="F2652" s="74">
        <f t="shared" si="209"/>
        <v>0.18102482628</v>
      </c>
      <c r="G2652" s="75">
        <v>0.15707297000000001</v>
      </c>
      <c r="H2652" s="43">
        <v>5.4458088999999998E-3</v>
      </c>
      <c r="I2652" s="43">
        <v>0.41369889999999998</v>
      </c>
      <c r="J2652" s="43">
        <v>1.5524694E-2</v>
      </c>
      <c r="K2652" s="43">
        <v>5.2441770999999996E-3</v>
      </c>
      <c r="L2652" s="43">
        <v>9.7285305999999995E-4</v>
      </c>
      <c r="M2652" s="43">
        <v>1.1632772E-2</v>
      </c>
      <c r="N2652" s="43">
        <v>1.6451245000000001</v>
      </c>
      <c r="O2652" s="43">
        <v>3.5245407999999999E-4</v>
      </c>
      <c r="P2652" s="43">
        <v>3.0941759999999999E-2</v>
      </c>
      <c r="Q2652" s="43">
        <v>1.6106412E-3</v>
      </c>
      <c r="R2652" s="43">
        <v>6.0123717E-2</v>
      </c>
      <c r="S2652" s="43">
        <v>8.7996253999999996E-2</v>
      </c>
      <c r="U2652" s="77">
        <f t="shared" si="210"/>
        <v>1.3540773275862068</v>
      </c>
    </row>
    <row r="2653" spans="1:21">
      <c r="A2653" s="41" t="s">
        <v>33</v>
      </c>
      <c r="B2653" s="41" t="s">
        <v>4135</v>
      </c>
      <c r="C2653" s="74">
        <f t="shared" si="206"/>
        <v>1.5548794504800001</v>
      </c>
      <c r="D2653" s="74">
        <f t="shared" si="207"/>
        <v>4.2612687299999993E-2</v>
      </c>
      <c r="E2653" s="74">
        <f t="shared" si="208"/>
        <v>1.0953709739000002</v>
      </c>
      <c r="F2653" s="74">
        <f t="shared" si="209"/>
        <v>0.16296131928000002</v>
      </c>
      <c r="G2653" s="75">
        <v>0.25393447000000002</v>
      </c>
      <c r="H2653" s="43">
        <v>3.9628438999999996E-3</v>
      </c>
      <c r="I2653" s="43">
        <v>0.50663714999999998</v>
      </c>
      <c r="J2653" s="43">
        <v>1.8421706999999999E-2</v>
      </c>
      <c r="K2653" s="43">
        <v>5.9329407999999997E-3</v>
      </c>
      <c r="L2653" s="43">
        <v>2.2369635E-3</v>
      </c>
      <c r="M2653" s="43">
        <v>1.6021075999999999E-2</v>
      </c>
      <c r="N2653" s="43">
        <v>0.58477098000000005</v>
      </c>
      <c r="O2653" s="43">
        <v>4.2184678E-4</v>
      </c>
      <c r="P2653" s="43">
        <v>3.7180494000000001E-2</v>
      </c>
      <c r="Q2653" s="43">
        <v>2.1586474999999998E-3</v>
      </c>
      <c r="R2653" s="43">
        <v>7.2970142000000002E-2</v>
      </c>
      <c r="S2653" s="43">
        <v>5.0230189000000001E-2</v>
      </c>
      <c r="U2653" s="77">
        <f t="shared" si="210"/>
        <v>2.18909025862069</v>
      </c>
    </row>
    <row r="2654" spans="1:21">
      <c r="A2654" s="41" t="s">
        <v>33</v>
      </c>
      <c r="B2654" s="41" t="s">
        <v>4136</v>
      </c>
      <c r="C2654" s="74">
        <f t="shared" si="206"/>
        <v>1.7932436656799999</v>
      </c>
      <c r="D2654" s="74">
        <f t="shared" si="207"/>
        <v>5.6402355230000006E-2</v>
      </c>
      <c r="E2654" s="74">
        <f t="shared" si="208"/>
        <v>0.95683200290000003</v>
      </c>
      <c r="F2654" s="74">
        <f t="shared" si="209"/>
        <v>0.27251975755000002</v>
      </c>
      <c r="G2654" s="75">
        <v>0.50748954999999996</v>
      </c>
      <c r="H2654" s="43">
        <v>5.4733129E-3</v>
      </c>
      <c r="I2654" s="43">
        <v>0.60086382000000005</v>
      </c>
      <c r="J2654" s="43">
        <v>2.7362055E-2</v>
      </c>
      <c r="K2654" s="43">
        <v>9.4926405999999994E-3</v>
      </c>
      <c r="L2654" s="43">
        <v>9.4107762999999999E-4</v>
      </c>
      <c r="M2654" s="43">
        <v>1.8606582E-2</v>
      </c>
      <c r="N2654" s="43">
        <v>0.35049487000000001</v>
      </c>
      <c r="O2654" s="43">
        <v>6.8631184999999996E-4</v>
      </c>
      <c r="P2654" s="43">
        <v>5.5855568000000001E-2</v>
      </c>
      <c r="Q2654" s="43">
        <v>2.5814066999999999E-3</v>
      </c>
      <c r="R2654" s="43">
        <v>9.9770301000000006E-2</v>
      </c>
      <c r="S2654" s="43">
        <v>0.11362617</v>
      </c>
      <c r="U2654" s="77">
        <f t="shared" si="210"/>
        <v>4.3749099137931031</v>
      </c>
    </row>
    <row r="2655" spans="1:21">
      <c r="A2655" s="41" t="s">
        <v>33</v>
      </c>
      <c r="B2655" s="41" t="s">
        <v>4137</v>
      </c>
      <c r="C2655" s="74">
        <f t="shared" si="206"/>
        <v>2.0418516262700002</v>
      </c>
      <c r="D2655" s="74">
        <f t="shared" si="207"/>
        <v>4.0205600600000002E-2</v>
      </c>
      <c r="E2655" s="74">
        <f t="shared" si="208"/>
        <v>1.6281400881000001</v>
      </c>
      <c r="F2655" s="74">
        <f t="shared" si="209"/>
        <v>0.23302378756999997</v>
      </c>
      <c r="G2655" s="75">
        <v>0.14048215</v>
      </c>
      <c r="H2655" s="43">
        <v>4.4781081000000002E-3</v>
      </c>
      <c r="I2655" s="43">
        <v>0.51602897999999997</v>
      </c>
      <c r="J2655" s="43">
        <v>1.4698503999999999E-2</v>
      </c>
      <c r="K2655" s="43">
        <v>4.5090853999999996E-3</v>
      </c>
      <c r="L2655" s="43">
        <v>2.5181612000000002E-3</v>
      </c>
      <c r="M2655" s="43">
        <v>1.8479849999999999E-2</v>
      </c>
      <c r="N2655" s="43">
        <v>1.1076330000000001</v>
      </c>
      <c r="O2655" s="43">
        <v>3.1943967000000001E-4</v>
      </c>
      <c r="P2655" s="43">
        <v>2.8697073999999999E-2</v>
      </c>
      <c r="Q2655" s="43">
        <v>2.1976709E-3</v>
      </c>
      <c r="R2655" s="43">
        <v>4.5541132999999998E-2</v>
      </c>
      <c r="S2655" s="43">
        <v>0.15626846999999999</v>
      </c>
      <c r="U2655" s="77">
        <f t="shared" si="210"/>
        <v>1.2110530172413791</v>
      </c>
    </row>
    <row r="2656" spans="1:21">
      <c r="A2656" s="41" t="s">
        <v>33</v>
      </c>
      <c r="B2656" s="41" t="s">
        <v>4138</v>
      </c>
      <c r="C2656" s="74">
        <f t="shared" si="206"/>
        <v>14.0702131217</v>
      </c>
      <c r="D2656" s="74">
        <f t="shared" si="207"/>
        <v>0.1279698853</v>
      </c>
      <c r="E2656" s="74">
        <f t="shared" si="208"/>
        <v>13.4117706345</v>
      </c>
      <c r="F2656" s="74">
        <f t="shared" si="209"/>
        <v>0.23514189189999998</v>
      </c>
      <c r="G2656" s="75">
        <v>0.29533071</v>
      </c>
      <c r="H2656" s="43">
        <v>9.4323845E-3</v>
      </c>
      <c r="I2656" s="43">
        <v>0.81541925000000004</v>
      </c>
      <c r="J2656" s="43">
        <v>2.3935232000000001E-2</v>
      </c>
      <c r="K2656" s="43">
        <v>8.5050388999999994E-3</v>
      </c>
      <c r="L2656" s="43">
        <v>6.6205264E-3</v>
      </c>
      <c r="M2656" s="43">
        <v>8.8909087999999997E-2</v>
      </c>
      <c r="N2656" s="43">
        <v>12.586919</v>
      </c>
      <c r="O2656" s="43">
        <v>5.384004E-4</v>
      </c>
      <c r="P2656" s="43">
        <v>4.5162292E-2</v>
      </c>
      <c r="Q2656" s="43">
        <v>6.3826415000000003E-3</v>
      </c>
      <c r="R2656" s="43">
        <v>9.7720183000000002E-2</v>
      </c>
      <c r="S2656" s="43">
        <v>8.5338374999999994E-2</v>
      </c>
      <c r="U2656" s="77">
        <f t="shared" si="210"/>
        <v>2.545954396551724</v>
      </c>
    </row>
    <row r="2657" spans="1:21">
      <c r="A2657" s="41" t="s">
        <v>33</v>
      </c>
      <c r="B2657" s="41" t="s">
        <v>4139</v>
      </c>
      <c r="C2657" s="74">
        <f t="shared" si="206"/>
        <v>3.1427745300399996</v>
      </c>
      <c r="D2657" s="74">
        <f t="shared" si="207"/>
        <v>6.4307525099999999E-2</v>
      </c>
      <c r="E2657" s="74">
        <f t="shared" si="208"/>
        <v>2.231600126</v>
      </c>
      <c r="F2657" s="74">
        <f t="shared" si="209"/>
        <v>0.67627779893999995</v>
      </c>
      <c r="G2657" s="75">
        <v>0.17058908</v>
      </c>
      <c r="H2657" s="43">
        <v>1.8800226E-2</v>
      </c>
      <c r="I2657" s="43">
        <v>0.38821430000000001</v>
      </c>
      <c r="J2657" s="43">
        <v>2.3629391999999999E-2</v>
      </c>
      <c r="K2657" s="43">
        <v>7.5250606999999999E-3</v>
      </c>
      <c r="L2657" s="43">
        <v>4.4950264000000002E-3</v>
      </c>
      <c r="M2657" s="43">
        <v>2.8658046E-2</v>
      </c>
      <c r="N2657" s="43">
        <v>1.8245856</v>
      </c>
      <c r="O2657" s="43">
        <v>5.2941353999999996E-4</v>
      </c>
      <c r="P2657" s="43">
        <v>4.7163277000000003E-2</v>
      </c>
      <c r="Q2657" s="43">
        <v>4.6315434000000003E-3</v>
      </c>
      <c r="R2657" s="43">
        <v>9.8480125000000002E-2</v>
      </c>
      <c r="S2657" s="43">
        <v>0.52547343999999996</v>
      </c>
      <c r="U2657" s="77">
        <f t="shared" si="210"/>
        <v>1.4705955172413794</v>
      </c>
    </row>
    <row r="2658" spans="1:21">
      <c r="A2658" s="41" t="s">
        <v>33</v>
      </c>
      <c r="B2658" s="41" t="s">
        <v>4140</v>
      </c>
      <c r="C2658" s="74">
        <f t="shared" si="206"/>
        <v>1.5260120425399999</v>
      </c>
      <c r="D2658" s="74">
        <f t="shared" si="207"/>
        <v>5.88961281E-2</v>
      </c>
      <c r="E2658" s="74">
        <f t="shared" si="208"/>
        <v>1.1043983515</v>
      </c>
      <c r="F2658" s="74">
        <f t="shared" si="209"/>
        <v>0.20155234293999999</v>
      </c>
      <c r="G2658" s="75">
        <v>0.16116522</v>
      </c>
      <c r="H2658" s="43">
        <v>5.0836615000000003E-3</v>
      </c>
      <c r="I2658" s="43">
        <v>0.56839850999999997</v>
      </c>
      <c r="J2658" s="43">
        <v>2.2752583E-2</v>
      </c>
      <c r="K2658" s="43">
        <v>7.4720289999999998E-3</v>
      </c>
      <c r="L2658" s="43">
        <v>3.9415381000000001E-3</v>
      </c>
      <c r="M2658" s="43">
        <v>2.4729978E-2</v>
      </c>
      <c r="N2658" s="43">
        <v>0.53091617999999996</v>
      </c>
      <c r="O2658" s="43">
        <v>5.2561724000000005E-4</v>
      </c>
      <c r="P2658" s="43">
        <v>4.7107358000000002E-2</v>
      </c>
      <c r="Q2658" s="43">
        <v>2.8220926999999998E-3</v>
      </c>
      <c r="R2658" s="43">
        <v>9.0284324999999999E-2</v>
      </c>
      <c r="S2658" s="43">
        <v>6.0812949999999998E-2</v>
      </c>
      <c r="U2658" s="77">
        <f t="shared" si="210"/>
        <v>1.3893553448275862</v>
      </c>
    </row>
    <row r="2659" spans="1:21">
      <c r="A2659" s="41" t="s">
        <v>33</v>
      </c>
      <c r="B2659" s="41" t="s">
        <v>4141</v>
      </c>
      <c r="C2659" s="74">
        <f t="shared" si="206"/>
        <v>10.86133405366</v>
      </c>
      <c r="D2659" s="74">
        <f t="shared" si="207"/>
        <v>3.8894928750000002E-2</v>
      </c>
      <c r="E2659" s="74">
        <f t="shared" si="208"/>
        <v>8.643169434299999</v>
      </c>
      <c r="F2659" s="74">
        <f t="shared" si="209"/>
        <v>0.11580549061000001</v>
      </c>
      <c r="G2659" s="75">
        <v>2.0634641999999999</v>
      </c>
      <c r="H2659" s="43">
        <v>3.1326343000000001E-3</v>
      </c>
      <c r="I2659" s="43">
        <v>0.1768884</v>
      </c>
      <c r="J2659" s="43">
        <v>9.8152026999999992E-3</v>
      </c>
      <c r="K2659" s="43">
        <v>3.8636365999999999E-3</v>
      </c>
      <c r="L2659" s="43">
        <v>6.7217644999999996E-4</v>
      </c>
      <c r="M2659" s="43">
        <v>2.4543913000000001E-2</v>
      </c>
      <c r="N2659" s="43">
        <v>8.4631483999999997</v>
      </c>
      <c r="O2659" s="43">
        <v>2.5520101E-4</v>
      </c>
      <c r="P2659" s="43">
        <v>2.0454025000000001E-2</v>
      </c>
      <c r="Q2659" s="43">
        <v>2.3063246E-3</v>
      </c>
      <c r="R2659" s="43">
        <v>5.2708315999999998E-2</v>
      </c>
      <c r="S2659" s="43">
        <v>4.0081624000000003E-2</v>
      </c>
      <c r="U2659" s="77">
        <f t="shared" si="210"/>
        <v>17.788484482758619</v>
      </c>
    </row>
    <row r="2660" spans="1:21">
      <c r="A2660" s="41" t="s">
        <v>33</v>
      </c>
      <c r="B2660" s="41" t="s">
        <v>4142</v>
      </c>
      <c r="C2660" s="74">
        <f t="shared" si="206"/>
        <v>1.3898052624999999</v>
      </c>
      <c r="D2660" s="74">
        <f t="shared" si="207"/>
        <v>5.8982476500000006E-2</v>
      </c>
      <c r="E2660" s="74">
        <f t="shared" si="208"/>
        <v>0.82500194799999993</v>
      </c>
      <c r="F2660" s="74">
        <f t="shared" si="209"/>
        <v>0.28590541800000002</v>
      </c>
      <c r="G2660" s="75">
        <v>0.21991542</v>
      </c>
      <c r="H2660" s="43">
        <v>2.9098628000000001E-2</v>
      </c>
      <c r="I2660" s="43">
        <v>0.52264038999999995</v>
      </c>
      <c r="J2660" s="43">
        <v>2.9391869000000001E-2</v>
      </c>
      <c r="K2660" s="43">
        <v>1.5090075999999999E-2</v>
      </c>
      <c r="L2660" s="43">
        <v>2.0878354999999999E-3</v>
      </c>
      <c r="M2660" s="43">
        <v>1.2412696000000001E-2</v>
      </c>
      <c r="N2660" s="43">
        <v>0.27326293000000001</v>
      </c>
      <c r="O2660" s="43">
        <v>6.1660730000000002E-4</v>
      </c>
      <c r="P2660" s="43">
        <v>5.7414642000000002E-2</v>
      </c>
      <c r="Q2660" s="43">
        <v>4.0612977E-3</v>
      </c>
      <c r="R2660" s="43">
        <v>7.8698211000000004E-2</v>
      </c>
      <c r="S2660" s="43">
        <v>0.14511466000000001</v>
      </c>
      <c r="U2660" s="77">
        <f t="shared" si="210"/>
        <v>1.8958225862068965</v>
      </c>
    </row>
    <row r="2661" spans="1:21">
      <c r="A2661" s="41" t="s">
        <v>33</v>
      </c>
      <c r="B2661" s="41" t="s">
        <v>4143</v>
      </c>
      <c r="C2661" s="74">
        <f t="shared" si="206"/>
        <v>1.52118115918</v>
      </c>
      <c r="D2661" s="74">
        <f t="shared" si="207"/>
        <v>4.0933317700000006E-2</v>
      </c>
      <c r="E2661" s="74">
        <f t="shared" si="208"/>
        <v>1.0697659542</v>
      </c>
      <c r="F2661" s="74">
        <f t="shared" si="209"/>
        <v>0.23685085727999999</v>
      </c>
      <c r="G2661" s="75">
        <v>0.17363102999999999</v>
      </c>
      <c r="H2661" s="43">
        <v>3.6778641999999999E-3</v>
      </c>
      <c r="I2661" s="43">
        <v>0.44261758000000001</v>
      </c>
      <c r="J2661" s="43">
        <v>1.8286452000000002E-2</v>
      </c>
      <c r="K2661" s="43">
        <v>6.7404791000000002E-3</v>
      </c>
      <c r="L2661" s="43">
        <v>1.9097266E-3</v>
      </c>
      <c r="M2661" s="43">
        <v>1.3996659999999999E-2</v>
      </c>
      <c r="N2661" s="43">
        <v>0.62347050999999998</v>
      </c>
      <c r="O2661" s="43">
        <v>4.7534417999999998E-4</v>
      </c>
      <c r="P2661" s="43">
        <v>3.7660916000000003E-2</v>
      </c>
      <c r="Q2661" s="43">
        <v>1.9518191000000001E-3</v>
      </c>
      <c r="R2661" s="43">
        <v>0.12632261</v>
      </c>
      <c r="S2661" s="43">
        <v>7.0440167999999997E-2</v>
      </c>
      <c r="U2661" s="77">
        <f t="shared" si="210"/>
        <v>1.4968192241379308</v>
      </c>
    </row>
    <row r="2662" spans="1:21">
      <c r="A2662" s="41" t="s">
        <v>33</v>
      </c>
      <c r="B2662" s="41" t="s">
        <v>4144</v>
      </c>
      <c r="C2662" s="74">
        <f t="shared" si="206"/>
        <v>1.6367047173799998</v>
      </c>
      <c r="D2662" s="74">
        <f t="shared" si="207"/>
        <v>6.36488729E-2</v>
      </c>
      <c r="E2662" s="74">
        <f t="shared" si="208"/>
        <v>1.1595276084999999</v>
      </c>
      <c r="F2662" s="74">
        <f t="shared" si="209"/>
        <v>0.16321727597999999</v>
      </c>
      <c r="G2662" s="75">
        <v>0.25031096000000003</v>
      </c>
      <c r="H2662" s="43">
        <v>5.0648185000000002E-3</v>
      </c>
      <c r="I2662" s="43">
        <v>0.6788883</v>
      </c>
      <c r="J2662" s="43">
        <v>1.9276662999999999E-2</v>
      </c>
      <c r="K2662" s="43">
        <v>6.2358235999999999E-3</v>
      </c>
      <c r="L2662" s="43">
        <v>4.9482802999999999E-3</v>
      </c>
      <c r="M2662" s="43">
        <v>3.3188106000000002E-2</v>
      </c>
      <c r="N2662" s="43">
        <v>0.47557449000000002</v>
      </c>
      <c r="O2662" s="43">
        <v>4.2096477999999999E-4</v>
      </c>
      <c r="P2662" s="43">
        <v>3.7297372000000002E-2</v>
      </c>
      <c r="Q2662" s="43">
        <v>2.7855072000000001E-3</v>
      </c>
      <c r="R2662" s="43">
        <v>6.5991746000000004E-2</v>
      </c>
      <c r="S2662" s="43">
        <v>5.6721686E-2</v>
      </c>
      <c r="U2662" s="77">
        <f t="shared" si="210"/>
        <v>2.157853103448276</v>
      </c>
    </row>
    <row r="2663" spans="1:21">
      <c r="A2663" s="41" t="s">
        <v>33</v>
      </c>
      <c r="B2663" s="41" t="s">
        <v>4145</v>
      </c>
      <c r="C2663" s="74">
        <f t="shared" si="206"/>
        <v>1.6506632187400001</v>
      </c>
      <c r="D2663" s="74">
        <f t="shared" si="207"/>
        <v>4.6715566E-2</v>
      </c>
      <c r="E2663" s="74">
        <f t="shared" si="208"/>
        <v>1.0959384593000001</v>
      </c>
      <c r="F2663" s="74">
        <f t="shared" si="209"/>
        <v>0.18690462344000003</v>
      </c>
      <c r="G2663" s="75">
        <v>0.32110456999999998</v>
      </c>
      <c r="H2663" s="43">
        <v>5.5897893000000001E-3</v>
      </c>
      <c r="I2663" s="43">
        <v>0.66081570000000001</v>
      </c>
      <c r="J2663" s="43">
        <v>1.8744639E-2</v>
      </c>
      <c r="K2663" s="43">
        <v>6.0917397999999999E-3</v>
      </c>
      <c r="L2663" s="43">
        <v>2.2056611999999999E-3</v>
      </c>
      <c r="M2663" s="43">
        <v>1.9673526E-2</v>
      </c>
      <c r="N2663" s="43">
        <v>0.42953297000000001</v>
      </c>
      <c r="O2663" s="43">
        <v>4.2520364000000002E-4</v>
      </c>
      <c r="P2663" s="43">
        <v>3.5028139E-2</v>
      </c>
      <c r="Q2663" s="43">
        <v>5.0134797999999998E-3</v>
      </c>
      <c r="R2663" s="43">
        <v>8.3141641000000002E-2</v>
      </c>
      <c r="S2663" s="43">
        <v>6.3296160000000004E-2</v>
      </c>
      <c r="U2663" s="77">
        <f t="shared" si="210"/>
        <v>2.7681428448275858</v>
      </c>
    </row>
    <row r="2664" spans="1:21">
      <c r="A2664" s="41" t="s">
        <v>33</v>
      </c>
      <c r="B2664" s="41" t="s">
        <v>4146</v>
      </c>
      <c r="C2664" s="74">
        <f t="shared" si="206"/>
        <v>1.0558370056899999</v>
      </c>
      <c r="D2664" s="74">
        <f t="shared" si="207"/>
        <v>2.4376725169999999E-2</v>
      </c>
      <c r="E2664" s="74">
        <f t="shared" si="208"/>
        <v>0.85484005809999997</v>
      </c>
      <c r="F2664" s="74">
        <f t="shared" si="209"/>
        <v>9.0622660420000001E-2</v>
      </c>
      <c r="G2664" s="75">
        <v>8.5997562E-2</v>
      </c>
      <c r="H2664" s="43">
        <v>2.4430581000000002E-3</v>
      </c>
      <c r="I2664" s="43">
        <v>0.3381613</v>
      </c>
      <c r="J2664" s="43">
        <v>1.0686108E-2</v>
      </c>
      <c r="K2664" s="43">
        <v>3.4683875E-3</v>
      </c>
      <c r="L2664" s="43">
        <v>4.0354797E-4</v>
      </c>
      <c r="M2664" s="43">
        <v>9.8186816999999999E-3</v>
      </c>
      <c r="N2664" s="43">
        <v>0.51423569999999996</v>
      </c>
      <c r="O2664" s="43">
        <v>2.4448371999999998E-4</v>
      </c>
      <c r="P2664" s="43">
        <v>2.0630744999999999E-2</v>
      </c>
      <c r="Q2664" s="43">
        <v>1.1321877E-3</v>
      </c>
      <c r="R2664" s="43">
        <v>3.9300212000000001E-2</v>
      </c>
      <c r="S2664" s="43">
        <v>2.9315032000000001E-2</v>
      </c>
      <c r="U2664" s="77">
        <f t="shared" si="210"/>
        <v>0.74135829310344825</v>
      </c>
    </row>
    <row r="2665" spans="1:21">
      <c r="A2665" s="41" t="s">
        <v>33</v>
      </c>
      <c r="B2665" s="41" t="s">
        <v>4147</v>
      </c>
      <c r="C2665" s="74">
        <f t="shared" si="206"/>
        <v>2.3723451197600003</v>
      </c>
      <c r="D2665" s="74">
        <f t="shared" si="207"/>
        <v>3.9165727099999999E-2</v>
      </c>
      <c r="E2665" s="74">
        <f t="shared" si="208"/>
        <v>1.9835931973000001</v>
      </c>
      <c r="F2665" s="74">
        <f t="shared" si="209"/>
        <v>0.17739858536</v>
      </c>
      <c r="G2665" s="75">
        <v>0.17218760999999999</v>
      </c>
      <c r="H2665" s="43">
        <v>4.4321673000000004E-3</v>
      </c>
      <c r="I2665" s="43">
        <v>0.34998522999999998</v>
      </c>
      <c r="J2665" s="43">
        <v>1.9231754E-2</v>
      </c>
      <c r="K2665" s="43">
        <v>6.5486900000000002E-3</v>
      </c>
      <c r="L2665" s="43">
        <v>1.2063111000000001E-3</v>
      </c>
      <c r="M2665" s="43">
        <v>1.2178972E-2</v>
      </c>
      <c r="N2665" s="43">
        <v>1.6291758000000001</v>
      </c>
      <c r="O2665" s="43">
        <v>4.5869695999999999E-4</v>
      </c>
      <c r="P2665" s="43">
        <v>4.0675342000000003E-2</v>
      </c>
      <c r="Q2665" s="43">
        <v>2.7506974E-3</v>
      </c>
      <c r="R2665" s="43">
        <v>8.1561279E-2</v>
      </c>
      <c r="S2665" s="43">
        <v>5.1952570000000003E-2</v>
      </c>
      <c r="U2665" s="77">
        <f t="shared" si="210"/>
        <v>1.4843759482758618</v>
      </c>
    </row>
    <row r="2666" spans="1:21">
      <c r="A2666" s="41" t="s">
        <v>33</v>
      </c>
      <c r="B2666" s="41" t="s">
        <v>4148</v>
      </c>
      <c r="C2666" s="74">
        <f t="shared" si="206"/>
        <v>2.2510942619200001</v>
      </c>
      <c r="D2666" s="74">
        <f t="shared" si="207"/>
        <v>7.3318484999999989E-2</v>
      </c>
      <c r="E2666" s="74">
        <f t="shared" si="208"/>
        <v>1.8038063228000001</v>
      </c>
      <c r="F2666" s="74">
        <f t="shared" si="209"/>
        <v>0.19353886411999999</v>
      </c>
      <c r="G2666" s="75">
        <v>0.18043059</v>
      </c>
      <c r="H2666" s="43">
        <v>5.6617127999999996E-3</v>
      </c>
      <c r="I2666" s="43">
        <v>0.86221734999999999</v>
      </c>
      <c r="J2666" s="43">
        <v>2.2914400000000001E-2</v>
      </c>
      <c r="K2666" s="43">
        <v>7.2806108999999997E-3</v>
      </c>
      <c r="L2666" s="43">
        <v>3.6674110999999998E-3</v>
      </c>
      <c r="M2666" s="43">
        <v>3.9456063E-2</v>
      </c>
      <c r="N2666" s="43">
        <v>0.93592726000000004</v>
      </c>
      <c r="O2666" s="43">
        <v>5.2751782E-4</v>
      </c>
      <c r="P2666" s="43">
        <v>4.2697595999999997E-2</v>
      </c>
      <c r="Q2666" s="43">
        <v>2.5944842999999999E-3</v>
      </c>
      <c r="R2666" s="43">
        <v>7.6153636999999996E-2</v>
      </c>
      <c r="S2666" s="43">
        <v>7.1565629000000006E-2</v>
      </c>
      <c r="U2666" s="77">
        <f t="shared" si="210"/>
        <v>1.5554361206896552</v>
      </c>
    </row>
    <row r="2667" spans="1:21">
      <c r="A2667" s="41" t="s">
        <v>33</v>
      </c>
      <c r="B2667" s="41" t="s">
        <v>4149</v>
      </c>
      <c r="C2667" s="74">
        <f t="shared" si="206"/>
        <v>4.3228034489200011</v>
      </c>
      <c r="D2667" s="74">
        <f t="shared" si="207"/>
        <v>2.858945341E-2</v>
      </c>
      <c r="E2667" s="74">
        <f t="shared" si="208"/>
        <v>4.0297153225000004</v>
      </c>
      <c r="F2667" s="74">
        <f t="shared" si="209"/>
        <v>0.17328134501</v>
      </c>
      <c r="G2667" s="75">
        <v>9.1217328E-2</v>
      </c>
      <c r="H2667" s="43">
        <v>5.5795525000000004E-3</v>
      </c>
      <c r="I2667" s="43">
        <v>0.30282916999999998</v>
      </c>
      <c r="J2667" s="43">
        <v>1.0050254E-2</v>
      </c>
      <c r="K2667" s="43">
        <v>4.4907918000000003E-3</v>
      </c>
      <c r="L2667" s="43">
        <v>6.4319861000000005E-4</v>
      </c>
      <c r="M2667" s="43">
        <v>1.3405209E-2</v>
      </c>
      <c r="N2667" s="43">
        <v>3.7213066000000001</v>
      </c>
      <c r="O2667" s="43">
        <v>2.6596710999999998E-4</v>
      </c>
      <c r="P2667" s="43">
        <v>1.8380265999999999E-2</v>
      </c>
      <c r="Q2667" s="43">
        <v>4.8249078999999997E-3</v>
      </c>
      <c r="R2667" s="43">
        <v>8.4715608999999997E-2</v>
      </c>
      <c r="S2667" s="43">
        <v>6.5094595000000005E-2</v>
      </c>
      <c r="U2667" s="77">
        <f t="shared" si="210"/>
        <v>0.78635627586206891</v>
      </c>
    </row>
    <row r="2668" spans="1:21">
      <c r="A2668" s="41" t="s">
        <v>33</v>
      </c>
      <c r="B2668" s="41" t="s">
        <v>4150</v>
      </c>
      <c r="C2668" s="74">
        <f t="shared" si="206"/>
        <v>2.6391529982099997</v>
      </c>
      <c r="D2668" s="74">
        <f t="shared" si="207"/>
        <v>5.4182407100000003E-2</v>
      </c>
      <c r="E2668" s="74">
        <f t="shared" si="208"/>
        <v>2.3087232117999998</v>
      </c>
      <c r="F2668" s="74">
        <f t="shared" si="209"/>
        <v>0.14912050931000001</v>
      </c>
      <c r="G2668" s="75">
        <v>0.12712687</v>
      </c>
      <c r="H2668" s="43">
        <v>4.3596818000000001E-3</v>
      </c>
      <c r="I2668" s="43">
        <v>0.58249253000000001</v>
      </c>
      <c r="J2668" s="43">
        <v>1.6964718E-2</v>
      </c>
      <c r="K2668" s="43">
        <v>5.5743114999999999E-3</v>
      </c>
      <c r="L2668" s="43">
        <v>5.0586216000000003E-3</v>
      </c>
      <c r="M2668" s="43">
        <v>2.6584756000000001E-2</v>
      </c>
      <c r="N2668" s="43">
        <v>1.7218709999999999</v>
      </c>
      <c r="O2668" s="43">
        <v>3.8031860999999999E-4</v>
      </c>
      <c r="P2668" s="43">
        <v>3.5012102000000003E-2</v>
      </c>
      <c r="Q2668" s="43">
        <v>2.7182276999999999E-3</v>
      </c>
      <c r="R2668" s="43">
        <v>6.4544278999999996E-2</v>
      </c>
      <c r="S2668" s="43">
        <v>4.6465581999999998E-2</v>
      </c>
      <c r="U2668" s="77">
        <f t="shared" si="210"/>
        <v>1.0959212931034483</v>
      </c>
    </row>
    <row r="2669" spans="1:21">
      <c r="A2669" s="41" t="s">
        <v>33</v>
      </c>
      <c r="B2669" s="41" t="s">
        <v>4151</v>
      </c>
      <c r="C2669" s="74">
        <f t="shared" si="206"/>
        <v>11.04403390477</v>
      </c>
      <c r="D2669" s="74">
        <f t="shared" si="207"/>
        <v>6.6070124000000008E-2</v>
      </c>
      <c r="E2669" s="74">
        <f t="shared" si="208"/>
        <v>10.5541437979</v>
      </c>
      <c r="F2669" s="74">
        <f t="shared" si="209"/>
        <v>0.25110868286999999</v>
      </c>
      <c r="G2669" s="75">
        <v>0.17271130000000001</v>
      </c>
      <c r="H2669" s="43">
        <v>6.3755378999999996E-3</v>
      </c>
      <c r="I2669" s="43">
        <v>0.75962176000000003</v>
      </c>
      <c r="J2669" s="43">
        <v>1.9042235000000001E-2</v>
      </c>
      <c r="K2669" s="43">
        <v>6.9916094000000003E-3</v>
      </c>
      <c r="L2669" s="43">
        <v>1.0765696000000001E-3</v>
      </c>
      <c r="M2669" s="43">
        <v>3.8959710000000002E-2</v>
      </c>
      <c r="N2669" s="43">
        <v>9.7881464999999999</v>
      </c>
      <c r="O2669" s="43">
        <v>4.7059317000000002E-4</v>
      </c>
      <c r="P2669" s="43">
        <v>3.3549949000000003E-2</v>
      </c>
      <c r="Q2669" s="43">
        <v>4.3657447000000002E-3</v>
      </c>
      <c r="R2669" s="43">
        <v>0.12986226000000001</v>
      </c>
      <c r="S2669" s="43">
        <v>8.2860136000000001E-2</v>
      </c>
      <c r="U2669" s="77">
        <f t="shared" si="210"/>
        <v>1.4888905172413793</v>
      </c>
    </row>
    <row r="2670" spans="1:21">
      <c r="A2670" s="41" t="s">
        <v>33</v>
      </c>
      <c r="B2670" s="41" t="s">
        <v>4152</v>
      </c>
      <c r="C2670" s="74">
        <f t="shared" si="206"/>
        <v>1.8233488049399997</v>
      </c>
      <c r="D2670" s="74">
        <f t="shared" si="207"/>
        <v>3.1187645149999998E-2</v>
      </c>
      <c r="E2670" s="74">
        <f t="shared" si="208"/>
        <v>1.4223713843999999</v>
      </c>
      <c r="F2670" s="74">
        <f t="shared" si="209"/>
        <v>0.16047869539000001</v>
      </c>
      <c r="G2670" s="75">
        <v>0.20931108000000001</v>
      </c>
      <c r="H2670" s="43">
        <v>4.0852843999999999E-3</v>
      </c>
      <c r="I2670" s="43">
        <v>0.55186473000000003</v>
      </c>
      <c r="J2670" s="43">
        <v>1.6930634999999999E-2</v>
      </c>
      <c r="K2670" s="43">
        <v>5.5309998000000003E-3</v>
      </c>
      <c r="L2670" s="43">
        <v>7.3822234999999998E-4</v>
      </c>
      <c r="M2670" s="43">
        <v>7.9877879999999991E-3</v>
      </c>
      <c r="N2670" s="43">
        <v>0.86642136999999997</v>
      </c>
      <c r="O2670" s="43">
        <v>3.9490188999999999E-4</v>
      </c>
      <c r="P2670" s="43">
        <v>3.3674466E-2</v>
      </c>
      <c r="Q2670" s="43">
        <v>1.8916955E-3</v>
      </c>
      <c r="R2670" s="43">
        <v>7.6043865000000002E-2</v>
      </c>
      <c r="S2670" s="43">
        <v>4.8473767000000001E-2</v>
      </c>
      <c r="U2670" s="77">
        <f t="shared" si="210"/>
        <v>1.8044058620689656</v>
      </c>
    </row>
    <row r="2671" spans="1:21">
      <c r="A2671" s="41" t="s">
        <v>33</v>
      </c>
      <c r="B2671" s="41" t="s">
        <v>4153</v>
      </c>
      <c r="C2671" s="74">
        <f t="shared" si="206"/>
        <v>3.5663426671300003</v>
      </c>
      <c r="D2671" s="74">
        <f t="shared" si="207"/>
        <v>5.3844076399999996E-2</v>
      </c>
      <c r="E2671" s="74">
        <f t="shared" si="208"/>
        <v>2.8603301280000002</v>
      </c>
      <c r="F2671" s="74">
        <f t="shared" si="209"/>
        <v>0.45692845273000005</v>
      </c>
      <c r="G2671" s="75">
        <v>0.19524000999999999</v>
      </c>
      <c r="H2671" s="43">
        <v>1.0607078000000001E-2</v>
      </c>
      <c r="I2671" s="43">
        <v>0.96144525000000003</v>
      </c>
      <c r="J2671" s="43">
        <v>2.0674591999999999E-2</v>
      </c>
      <c r="K2671" s="43">
        <v>6.2016144000000004E-3</v>
      </c>
      <c r="L2671" s="43">
        <v>1.5202460000000001E-3</v>
      </c>
      <c r="M2671" s="43">
        <v>2.5447623999999999E-2</v>
      </c>
      <c r="N2671" s="43">
        <v>1.8882778</v>
      </c>
      <c r="O2671" s="43">
        <v>7.5278563000000004E-4</v>
      </c>
      <c r="P2671" s="43">
        <v>3.3950051000000002E-2</v>
      </c>
      <c r="Q2671" s="43">
        <v>6.8419700999999998E-3</v>
      </c>
      <c r="R2671" s="43">
        <v>8.4747706000000006E-2</v>
      </c>
      <c r="S2671" s="43">
        <v>0.33063594000000002</v>
      </c>
      <c r="U2671" s="77">
        <f t="shared" si="210"/>
        <v>1.6831035344827585</v>
      </c>
    </row>
    <row r="2672" spans="1:21">
      <c r="A2672" s="41" t="s">
        <v>33</v>
      </c>
      <c r="B2672" s="41" t="s">
        <v>4154</v>
      </c>
      <c r="C2672" s="74">
        <f t="shared" si="206"/>
        <v>3.4787026250199999</v>
      </c>
      <c r="D2672" s="74">
        <f t="shared" si="207"/>
        <v>9.1059778899999999E-2</v>
      </c>
      <c r="E2672" s="74">
        <f t="shared" si="208"/>
        <v>3.0139293272000001</v>
      </c>
      <c r="F2672" s="74">
        <f t="shared" si="209"/>
        <v>0.17095064892</v>
      </c>
      <c r="G2672" s="75">
        <v>0.20276287000000001</v>
      </c>
      <c r="H2672" s="43">
        <v>6.2350772000000004E-3</v>
      </c>
      <c r="I2672" s="43">
        <v>0.96074764999999995</v>
      </c>
      <c r="J2672" s="43">
        <v>2.0834173000000001E-2</v>
      </c>
      <c r="K2672" s="43">
        <v>6.4843028999999998E-3</v>
      </c>
      <c r="L2672" s="43">
        <v>1.1823201E-2</v>
      </c>
      <c r="M2672" s="43">
        <v>5.1918102000000001E-2</v>
      </c>
      <c r="N2672" s="43">
        <v>2.0469466000000001</v>
      </c>
      <c r="O2672" s="43">
        <v>4.2679512E-4</v>
      </c>
      <c r="P2672" s="43">
        <v>4.1808269000000002E-2</v>
      </c>
      <c r="Q2672" s="43">
        <v>4.3370248000000004E-3</v>
      </c>
      <c r="R2672" s="43">
        <v>6.8195479000000003E-2</v>
      </c>
      <c r="S2672" s="43">
        <v>5.6183081000000003E-2</v>
      </c>
      <c r="U2672" s="77">
        <f t="shared" si="210"/>
        <v>1.747955775862069</v>
      </c>
    </row>
    <row r="2673" spans="1:21">
      <c r="A2673" s="41" t="s">
        <v>33</v>
      </c>
      <c r="B2673" s="41" t="s">
        <v>4155</v>
      </c>
      <c r="C2673" s="74">
        <f t="shared" si="206"/>
        <v>8.5517964226699998</v>
      </c>
      <c r="D2673" s="74">
        <f t="shared" si="207"/>
        <v>6.3096582499999998E-2</v>
      </c>
      <c r="E2673" s="74">
        <f t="shared" si="208"/>
        <v>7.9587807215000002</v>
      </c>
      <c r="F2673" s="74">
        <f t="shared" si="209"/>
        <v>0.38596538866999996</v>
      </c>
      <c r="G2673" s="75">
        <v>0.14395373</v>
      </c>
      <c r="H2673" s="43">
        <v>6.4998215E-3</v>
      </c>
      <c r="I2673" s="43">
        <v>0.68424399999999996</v>
      </c>
      <c r="J2673" s="43">
        <v>1.7712074000000001E-2</v>
      </c>
      <c r="K2673" s="43">
        <v>5.9403242000000004E-3</v>
      </c>
      <c r="L2673" s="43">
        <v>2.5414473000000002E-3</v>
      </c>
      <c r="M2673" s="43">
        <v>3.6902736999999998E-2</v>
      </c>
      <c r="N2673" s="43">
        <v>7.2680369000000002</v>
      </c>
      <c r="O2673" s="43">
        <v>3.8747457000000001E-4</v>
      </c>
      <c r="P2673" s="43">
        <v>3.3174337999999998E-2</v>
      </c>
      <c r="Q2673" s="43">
        <v>4.7322140999999998E-3</v>
      </c>
      <c r="R2673" s="43">
        <v>6.2523211999999995E-2</v>
      </c>
      <c r="S2673" s="43">
        <v>0.28514814999999999</v>
      </c>
      <c r="U2673" s="77">
        <f t="shared" si="210"/>
        <v>1.2409804310344827</v>
      </c>
    </row>
    <row r="2674" spans="1:21">
      <c r="A2674" s="41" t="s">
        <v>33</v>
      </c>
      <c r="B2674" s="41" t="s">
        <v>4156</v>
      </c>
      <c r="C2674" s="74">
        <f t="shared" si="206"/>
        <v>2.2458873324999997</v>
      </c>
      <c r="D2674" s="74">
        <f t="shared" si="207"/>
        <v>3.5901720400000003E-2</v>
      </c>
      <c r="E2674" s="74">
        <f t="shared" si="208"/>
        <v>1.9354783203000001</v>
      </c>
      <c r="F2674" s="74">
        <f t="shared" si="209"/>
        <v>0.14272462180000001</v>
      </c>
      <c r="G2674" s="75">
        <v>0.13178266999999999</v>
      </c>
      <c r="H2674" s="43">
        <v>3.6619402999999999E-3</v>
      </c>
      <c r="I2674" s="43">
        <v>0.63430357999999998</v>
      </c>
      <c r="J2674" s="43">
        <v>1.2043959999999999E-2</v>
      </c>
      <c r="K2674" s="43">
        <v>4.1131513999999999E-3</v>
      </c>
      <c r="L2674" s="43">
        <v>2.105268E-3</v>
      </c>
      <c r="M2674" s="43">
        <v>1.7639340999999999E-2</v>
      </c>
      <c r="N2674" s="43">
        <v>1.2975128</v>
      </c>
      <c r="O2674" s="43">
        <v>2.7966189999999999E-4</v>
      </c>
      <c r="P2674" s="43">
        <v>2.1094700000000001E-2</v>
      </c>
      <c r="Q2674" s="43">
        <v>2.3636209000000002E-3</v>
      </c>
      <c r="R2674" s="43">
        <v>7.0302501000000003E-2</v>
      </c>
      <c r="S2674" s="43">
        <v>4.8684138000000002E-2</v>
      </c>
      <c r="U2674" s="77">
        <f t="shared" si="210"/>
        <v>1.1360574999999999</v>
      </c>
    </row>
    <row r="2675" spans="1:21">
      <c r="A2675" s="41" t="s">
        <v>33</v>
      </c>
      <c r="B2675" s="41" t="s">
        <v>4157</v>
      </c>
      <c r="C2675" s="74">
        <f t="shared" si="206"/>
        <v>5.7319543421800008</v>
      </c>
      <c r="D2675" s="74">
        <f t="shared" si="207"/>
        <v>7.1380725899999997E-2</v>
      </c>
      <c r="E2675" s="74">
        <f t="shared" si="208"/>
        <v>5.3311014393000002</v>
      </c>
      <c r="F2675" s="74">
        <f t="shared" si="209"/>
        <v>0.17018854697999999</v>
      </c>
      <c r="G2675" s="75">
        <v>0.15928363000000001</v>
      </c>
      <c r="H2675" s="43">
        <v>5.4085692999999999E-3</v>
      </c>
      <c r="I2675" s="43">
        <v>0.81070956999999999</v>
      </c>
      <c r="J2675" s="43">
        <v>1.7396762999999999E-2</v>
      </c>
      <c r="K2675" s="43">
        <v>5.6972048999999999E-3</v>
      </c>
      <c r="L2675" s="43">
        <v>7.0025390000000003E-3</v>
      </c>
      <c r="M2675" s="43">
        <v>4.1284218999999997E-2</v>
      </c>
      <c r="N2675" s="43">
        <v>4.5149832999999999</v>
      </c>
      <c r="O2675" s="43">
        <v>3.7793237999999999E-4</v>
      </c>
      <c r="P2675" s="43">
        <v>3.3143279999999997E-2</v>
      </c>
      <c r="Q2675" s="43">
        <v>3.7009266E-3</v>
      </c>
      <c r="R2675" s="43">
        <v>7.5786560000000003E-2</v>
      </c>
      <c r="S2675" s="43">
        <v>5.7179847999999998E-2</v>
      </c>
      <c r="U2675" s="77">
        <f t="shared" si="210"/>
        <v>1.3731347413793105</v>
      </c>
    </row>
    <row r="2676" spans="1:21">
      <c r="A2676" s="41" t="s">
        <v>33</v>
      </c>
      <c r="B2676" s="41" t="s">
        <v>4158</v>
      </c>
      <c r="C2676" s="74">
        <f t="shared" si="206"/>
        <v>3.5503178260400001</v>
      </c>
      <c r="D2676" s="74">
        <f t="shared" si="207"/>
        <v>6.7823923610000003E-2</v>
      </c>
      <c r="E2676" s="74">
        <f t="shared" si="208"/>
        <v>2.8528722197</v>
      </c>
      <c r="F2676" s="74">
        <f t="shared" si="209"/>
        <v>0.38419408273</v>
      </c>
      <c r="G2676" s="75">
        <v>0.2454276</v>
      </c>
      <c r="H2676" s="43">
        <v>6.4485196999999996E-3</v>
      </c>
      <c r="I2676" s="43">
        <v>1.1656978</v>
      </c>
      <c r="J2676" s="43">
        <v>3.5467156E-2</v>
      </c>
      <c r="K2676" s="43">
        <v>9.4282601000000004E-3</v>
      </c>
      <c r="L2676" s="43">
        <v>8.5250650999999997E-4</v>
      </c>
      <c r="M2676" s="43">
        <v>2.2076001000000001E-2</v>
      </c>
      <c r="N2676" s="43">
        <v>1.6807259000000001</v>
      </c>
      <c r="O2676" s="43">
        <v>7.2883032999999996E-4</v>
      </c>
      <c r="P2676" s="43">
        <v>6.9981687000000001E-2</v>
      </c>
      <c r="Q2676" s="43">
        <v>2.8738323999999999E-3</v>
      </c>
      <c r="R2676" s="43">
        <v>5.4179233E-2</v>
      </c>
      <c r="S2676" s="43">
        <v>0.25643050000000001</v>
      </c>
      <c r="U2676" s="77">
        <f t="shared" si="210"/>
        <v>2.1157551724137931</v>
      </c>
    </row>
    <row r="2677" spans="1:21">
      <c r="A2677" s="41" t="s">
        <v>33</v>
      </c>
      <c r="B2677" s="41" t="s">
        <v>4159</v>
      </c>
      <c r="C2677" s="74">
        <f t="shared" si="206"/>
        <v>8.1745493860000007</v>
      </c>
      <c r="D2677" s="74">
        <f t="shared" si="207"/>
        <v>0.12203189540000001</v>
      </c>
      <c r="E2677" s="74">
        <f t="shared" si="208"/>
        <v>6.305045432</v>
      </c>
      <c r="F2677" s="74">
        <f t="shared" si="209"/>
        <v>1.4715644486000001</v>
      </c>
      <c r="G2677" s="75">
        <v>0.27590761000000003</v>
      </c>
      <c r="H2677" s="43">
        <v>2.6933482000000002E-2</v>
      </c>
      <c r="I2677" s="43">
        <v>0.76186935</v>
      </c>
      <c r="J2677" s="43">
        <v>5.1287442000000003E-2</v>
      </c>
      <c r="K2677" s="43">
        <v>1.760285E-2</v>
      </c>
      <c r="L2677" s="43">
        <v>9.1466993999999996E-3</v>
      </c>
      <c r="M2677" s="43">
        <v>4.3994904000000001E-2</v>
      </c>
      <c r="N2677" s="43">
        <v>5.5162426</v>
      </c>
      <c r="O2677" s="43">
        <v>1.0889935999999999E-3</v>
      </c>
      <c r="P2677" s="43">
        <v>0.10348577</v>
      </c>
      <c r="Q2677" s="43">
        <v>2.0358134999999999E-2</v>
      </c>
      <c r="R2677" s="43">
        <v>0.15217765</v>
      </c>
      <c r="S2677" s="43">
        <v>1.1944539000000001</v>
      </c>
      <c r="U2677" s="77">
        <f t="shared" si="210"/>
        <v>2.3785138793103449</v>
      </c>
    </row>
    <row r="2678" spans="1:21">
      <c r="A2678" s="41" t="s">
        <v>33</v>
      </c>
      <c r="B2678" s="41" t="s">
        <v>4160</v>
      </c>
      <c r="C2678" s="74">
        <f t="shared" si="206"/>
        <v>2.8970847860200002</v>
      </c>
      <c r="D2678" s="74">
        <f t="shared" si="207"/>
        <v>4.94365425E-2</v>
      </c>
      <c r="E2678" s="74">
        <f t="shared" si="208"/>
        <v>2.5468700698000002</v>
      </c>
      <c r="F2678" s="74">
        <f t="shared" si="209"/>
        <v>0.16977424372</v>
      </c>
      <c r="G2678" s="75">
        <v>0.13100392999999999</v>
      </c>
      <c r="H2678" s="43">
        <v>5.3500798E-3</v>
      </c>
      <c r="I2678" s="43">
        <v>0.56371068999999996</v>
      </c>
      <c r="J2678" s="43">
        <v>1.5614673000000001E-2</v>
      </c>
      <c r="K2678" s="43">
        <v>5.5620814999999997E-3</v>
      </c>
      <c r="L2678" s="43">
        <v>3.039721E-3</v>
      </c>
      <c r="M2678" s="43">
        <v>2.5220066999999999E-2</v>
      </c>
      <c r="N2678" s="43">
        <v>1.9778093000000001</v>
      </c>
      <c r="O2678" s="43">
        <v>3.6417281999999999E-4</v>
      </c>
      <c r="P2678" s="43">
        <v>3.0285735000000001E-2</v>
      </c>
      <c r="Q2678" s="43">
        <v>4.0377518999999999E-3</v>
      </c>
      <c r="R2678" s="43">
        <v>7.5730297000000002E-2</v>
      </c>
      <c r="S2678" s="43">
        <v>5.9356287000000001E-2</v>
      </c>
      <c r="U2678" s="77">
        <f t="shared" si="210"/>
        <v>1.129344224137931</v>
      </c>
    </row>
    <row r="2679" spans="1:21">
      <c r="A2679" s="41" t="s">
        <v>33</v>
      </c>
      <c r="B2679" s="41" t="s">
        <v>4161</v>
      </c>
      <c r="C2679" s="74">
        <f t="shared" si="206"/>
        <v>6.7207328647300004</v>
      </c>
      <c r="D2679" s="74">
        <f t="shared" si="207"/>
        <v>6.3115872399999995E-2</v>
      </c>
      <c r="E2679" s="74">
        <f t="shared" si="208"/>
        <v>5.6774758060000003</v>
      </c>
      <c r="F2679" s="74">
        <f t="shared" si="209"/>
        <v>0.74251717633000003</v>
      </c>
      <c r="G2679" s="75">
        <v>0.23762401</v>
      </c>
      <c r="H2679" s="43">
        <v>3.2904405999999997E-2</v>
      </c>
      <c r="I2679" s="43">
        <v>0.55561910000000003</v>
      </c>
      <c r="J2679" s="43">
        <v>2.8837372E-2</v>
      </c>
      <c r="K2679" s="43">
        <v>1.2218234999999999E-2</v>
      </c>
      <c r="L2679" s="43">
        <v>1.1650663999999999E-3</v>
      </c>
      <c r="M2679" s="43">
        <v>2.0895199E-2</v>
      </c>
      <c r="N2679" s="43">
        <v>5.0889522999999999</v>
      </c>
      <c r="O2679" s="43">
        <v>5.6995832999999995E-4</v>
      </c>
      <c r="P2679" s="43">
        <v>5.2496624999999998E-2</v>
      </c>
      <c r="Q2679" s="43">
        <v>3.3847399999999998E-3</v>
      </c>
      <c r="R2679" s="43">
        <v>6.7843043000000006E-2</v>
      </c>
      <c r="S2679" s="43">
        <v>0.61822281000000001</v>
      </c>
      <c r="U2679" s="77">
        <f t="shared" si="210"/>
        <v>2.048482844827586</v>
      </c>
    </row>
    <row r="2680" spans="1:21">
      <c r="A2680" s="41" t="s">
        <v>33</v>
      </c>
      <c r="B2680" s="41" t="s">
        <v>4162</v>
      </c>
      <c r="C2680" s="74">
        <f t="shared" si="206"/>
        <v>2.2555987064800003</v>
      </c>
      <c r="D2680" s="74">
        <f t="shared" si="207"/>
        <v>3.9174041499999999E-2</v>
      </c>
      <c r="E2680" s="74">
        <f t="shared" si="208"/>
        <v>1.9100345669000001</v>
      </c>
      <c r="F2680" s="74">
        <f t="shared" si="209"/>
        <v>0.14443566808</v>
      </c>
      <c r="G2680" s="75">
        <v>0.16195443000000001</v>
      </c>
      <c r="H2680" s="43">
        <v>3.8471769000000002E-3</v>
      </c>
      <c r="I2680" s="43">
        <v>0.54289989000000005</v>
      </c>
      <c r="J2680" s="43">
        <v>1.6256930999999999E-2</v>
      </c>
      <c r="K2680" s="43">
        <v>5.2969048999999997E-3</v>
      </c>
      <c r="L2680" s="43">
        <v>1.9539026000000002E-3</v>
      </c>
      <c r="M2680" s="43">
        <v>1.5666302999999999E-2</v>
      </c>
      <c r="N2680" s="43">
        <v>1.3632875</v>
      </c>
      <c r="O2680" s="43">
        <v>3.7112258E-4</v>
      </c>
      <c r="P2680" s="43">
        <v>3.2584559999999999E-2</v>
      </c>
      <c r="Q2680" s="43">
        <v>2.2802675000000001E-3</v>
      </c>
      <c r="R2680" s="43">
        <v>6.3959503000000001E-2</v>
      </c>
      <c r="S2680" s="43">
        <v>4.5240215E-2</v>
      </c>
      <c r="U2680" s="77">
        <f t="shared" si="210"/>
        <v>1.3961588793103448</v>
      </c>
    </row>
    <row r="2681" spans="1:21">
      <c r="A2681" s="41" t="s">
        <v>33</v>
      </c>
      <c r="B2681" s="41" t="s">
        <v>4163</v>
      </c>
      <c r="C2681" s="74">
        <f t="shared" si="206"/>
        <v>3.9559277972000002</v>
      </c>
      <c r="D2681" s="74">
        <f t="shared" si="207"/>
        <v>8.6617798699999998E-2</v>
      </c>
      <c r="E2681" s="74">
        <f t="shared" si="208"/>
        <v>2.4315266396000004</v>
      </c>
      <c r="F2681" s="74">
        <f t="shared" si="209"/>
        <v>1.1474953589000001</v>
      </c>
      <c r="G2681" s="75">
        <v>0.29028799999999999</v>
      </c>
      <c r="H2681" s="43">
        <v>8.9194396000000006E-3</v>
      </c>
      <c r="I2681" s="43">
        <v>1.0271519</v>
      </c>
      <c r="J2681" s="43">
        <v>4.7250707000000003E-2</v>
      </c>
      <c r="K2681" s="43">
        <v>1.5922154000000001E-2</v>
      </c>
      <c r="L2681" s="43">
        <v>1.1683977000000001E-3</v>
      </c>
      <c r="M2681" s="43">
        <v>2.2276540000000001E-2</v>
      </c>
      <c r="N2681" s="43">
        <v>1.3954553000000001</v>
      </c>
      <c r="O2681" s="43">
        <v>1.1553205E-3</v>
      </c>
      <c r="P2681" s="43">
        <v>9.6622810000000003E-2</v>
      </c>
      <c r="Q2681" s="43">
        <v>4.3732583999999998E-3</v>
      </c>
      <c r="R2681" s="43">
        <v>0.23745372000000001</v>
      </c>
      <c r="S2681" s="43">
        <v>0.80789025000000003</v>
      </c>
      <c r="U2681" s="77">
        <f t="shared" si="210"/>
        <v>2.5024827586206895</v>
      </c>
    </row>
    <row r="2682" spans="1:21">
      <c r="A2682" s="41" t="s">
        <v>33</v>
      </c>
      <c r="B2682" s="41" t="s">
        <v>4164</v>
      </c>
      <c r="C2682" s="74">
        <f t="shared" si="206"/>
        <v>6.3271753294300002</v>
      </c>
      <c r="D2682" s="74">
        <f t="shared" si="207"/>
        <v>7.0992450400000004E-2</v>
      </c>
      <c r="E2682" s="74">
        <f t="shared" si="208"/>
        <v>5.8376614520999999</v>
      </c>
      <c r="F2682" s="74">
        <f t="shared" si="209"/>
        <v>0.24359106692999999</v>
      </c>
      <c r="G2682" s="75">
        <v>0.17493036000000001</v>
      </c>
      <c r="H2682" s="43">
        <v>6.5362121E-3</v>
      </c>
      <c r="I2682" s="43">
        <v>0.87056383999999998</v>
      </c>
      <c r="J2682" s="43">
        <v>2.1798494000000002E-2</v>
      </c>
      <c r="K2682" s="43">
        <v>6.9223875000000001E-3</v>
      </c>
      <c r="L2682" s="43">
        <v>4.1581318999999997E-3</v>
      </c>
      <c r="M2682" s="43">
        <v>3.8113437E-2</v>
      </c>
      <c r="N2682" s="43">
        <v>4.9605613999999996</v>
      </c>
      <c r="O2682" s="43">
        <v>4.7651182999999998E-4</v>
      </c>
      <c r="P2682" s="43">
        <v>4.2018751999999999E-2</v>
      </c>
      <c r="Q2682" s="43">
        <v>3.9820691E-3</v>
      </c>
      <c r="R2682" s="43">
        <v>7.6527354000000006E-2</v>
      </c>
      <c r="S2682" s="43">
        <v>0.12058638000000001</v>
      </c>
      <c r="U2682" s="77">
        <f t="shared" si="210"/>
        <v>1.5080203448275862</v>
      </c>
    </row>
    <row r="2683" spans="1:21">
      <c r="A2683" s="41" t="s">
        <v>33</v>
      </c>
      <c r="B2683" s="41" t="s">
        <v>4165</v>
      </c>
      <c r="C2683" s="74">
        <f t="shared" si="206"/>
        <v>2.5626598708000001</v>
      </c>
      <c r="D2683" s="74">
        <f t="shared" si="207"/>
        <v>6.4397610499999994E-2</v>
      </c>
      <c r="E2683" s="74">
        <f t="shared" si="208"/>
        <v>2.1097123815000001</v>
      </c>
      <c r="F2683" s="74">
        <f t="shared" si="209"/>
        <v>0.21568486879999998</v>
      </c>
      <c r="G2683" s="75">
        <v>0.17286501000000001</v>
      </c>
      <c r="H2683" s="43">
        <v>5.9580715000000003E-3</v>
      </c>
      <c r="I2683" s="43">
        <v>0.66476310999999999</v>
      </c>
      <c r="J2683" s="43">
        <v>2.4149911999999999E-2</v>
      </c>
      <c r="K2683" s="43">
        <v>8.0242807000000006E-3</v>
      </c>
      <c r="L2683" s="43">
        <v>4.1703798000000004E-3</v>
      </c>
      <c r="M2683" s="43">
        <v>2.8053037999999999E-2</v>
      </c>
      <c r="N2683" s="43">
        <v>1.4389912</v>
      </c>
      <c r="O2683" s="43">
        <v>5.5612269999999995E-4</v>
      </c>
      <c r="P2683" s="43">
        <v>4.9620298E-2</v>
      </c>
      <c r="Q2683" s="43">
        <v>3.5898180999999999E-3</v>
      </c>
      <c r="R2683" s="43">
        <v>9.5347480999999998E-2</v>
      </c>
      <c r="S2683" s="43">
        <v>6.6571148999999996E-2</v>
      </c>
      <c r="U2683" s="77">
        <f t="shared" si="210"/>
        <v>1.4902156034482759</v>
      </c>
    </row>
    <row r="2684" spans="1:21">
      <c r="A2684" s="41" t="s">
        <v>33</v>
      </c>
      <c r="B2684" s="41" t="s">
        <v>4166</v>
      </c>
      <c r="C2684" s="74">
        <f t="shared" si="206"/>
        <v>1.9115110505500001</v>
      </c>
      <c r="D2684" s="74">
        <f t="shared" si="207"/>
        <v>4.8643325900000006E-2</v>
      </c>
      <c r="E2684" s="74">
        <f t="shared" si="208"/>
        <v>1.4481176968</v>
      </c>
      <c r="F2684" s="74">
        <f t="shared" si="209"/>
        <v>0.21122911784999998</v>
      </c>
      <c r="G2684" s="75">
        <v>0.20352091</v>
      </c>
      <c r="H2684" s="43">
        <v>8.7059767999999992E-3</v>
      </c>
      <c r="I2684" s="43">
        <v>0.63631548000000004</v>
      </c>
      <c r="J2684" s="43">
        <v>2.3187264999999999E-2</v>
      </c>
      <c r="K2684" s="43">
        <v>8.4573015999999997E-3</v>
      </c>
      <c r="L2684" s="43">
        <v>2.2916112999999999E-3</v>
      </c>
      <c r="M2684" s="43">
        <v>1.4707148E-2</v>
      </c>
      <c r="N2684" s="43">
        <v>0.80309624000000002</v>
      </c>
      <c r="O2684" s="43">
        <v>5.2713935000000005E-4</v>
      </c>
      <c r="P2684" s="43">
        <v>4.7154980999999999E-2</v>
      </c>
      <c r="Q2684" s="43">
        <v>2.5933215000000002E-3</v>
      </c>
      <c r="R2684" s="43">
        <v>8.8986339999999997E-2</v>
      </c>
      <c r="S2684" s="43">
        <v>7.1967336000000007E-2</v>
      </c>
      <c r="U2684" s="77">
        <f t="shared" si="210"/>
        <v>1.7544906034482757</v>
      </c>
    </row>
    <row r="2685" spans="1:21">
      <c r="A2685" s="41" t="s">
        <v>33</v>
      </c>
      <c r="B2685" s="41" t="s">
        <v>4167</v>
      </c>
      <c r="C2685" s="74">
        <f t="shared" si="206"/>
        <v>2.4580432097600005</v>
      </c>
      <c r="D2685" s="74">
        <f t="shared" si="207"/>
        <v>4.0430094300000004E-2</v>
      </c>
      <c r="E2685" s="74">
        <f t="shared" si="208"/>
        <v>2.0420887415000002</v>
      </c>
      <c r="F2685" s="74">
        <f t="shared" si="209"/>
        <v>0.22475014395999998</v>
      </c>
      <c r="G2685" s="75">
        <v>0.15077423000000001</v>
      </c>
      <c r="H2685" s="43">
        <v>3.6403515000000002E-3</v>
      </c>
      <c r="I2685" s="43">
        <v>0.45099229000000002</v>
      </c>
      <c r="J2685" s="43">
        <v>1.7098153000000001E-2</v>
      </c>
      <c r="K2685" s="43">
        <v>6.3818343E-3</v>
      </c>
      <c r="L2685" s="43">
        <v>1.784381E-3</v>
      </c>
      <c r="M2685" s="43">
        <v>1.5165725999999999E-2</v>
      </c>
      <c r="N2685" s="43">
        <v>1.5874561</v>
      </c>
      <c r="O2685" s="43">
        <v>4.4701346000000002E-4</v>
      </c>
      <c r="P2685" s="43">
        <v>3.5431856999999997E-2</v>
      </c>
      <c r="Q2685" s="43">
        <v>2.0182655000000002E-3</v>
      </c>
      <c r="R2685" s="43">
        <v>0.11885329</v>
      </c>
      <c r="S2685" s="43">
        <v>6.7999718000000001E-2</v>
      </c>
      <c r="U2685" s="77">
        <f t="shared" si="210"/>
        <v>1.2997778448275863</v>
      </c>
    </row>
    <row r="2686" spans="1:21">
      <c r="A2686" s="41" t="s">
        <v>33</v>
      </c>
      <c r="B2686" s="41" t="s">
        <v>4168</v>
      </c>
      <c r="C2686" s="74">
        <f t="shared" si="206"/>
        <v>1.8968427836599999</v>
      </c>
      <c r="D2686" s="74">
        <f t="shared" si="207"/>
        <v>3.7685773899999997E-2</v>
      </c>
      <c r="E2686" s="74">
        <f t="shared" si="208"/>
        <v>1.5181702149</v>
      </c>
      <c r="F2686" s="74">
        <f t="shared" si="209"/>
        <v>0.14597233486</v>
      </c>
      <c r="G2686" s="75">
        <v>0.19501446</v>
      </c>
      <c r="H2686" s="43">
        <v>4.0878549E-3</v>
      </c>
      <c r="I2686" s="43">
        <v>0.63022833</v>
      </c>
      <c r="J2686" s="43">
        <v>1.4628191E-2</v>
      </c>
      <c r="K2686" s="43">
        <v>4.7930680999999998E-3</v>
      </c>
      <c r="L2686" s="43">
        <v>1.7427988000000001E-3</v>
      </c>
      <c r="M2686" s="43">
        <v>1.6521715999999999E-2</v>
      </c>
      <c r="N2686" s="43">
        <v>0.88385402999999996</v>
      </c>
      <c r="O2686" s="43">
        <v>3.3306596000000002E-4</v>
      </c>
      <c r="P2686" s="43">
        <v>2.7220884000000001E-2</v>
      </c>
      <c r="Q2686" s="43">
        <v>3.0160908999999998E-3</v>
      </c>
      <c r="R2686" s="43">
        <v>6.6308428000000003E-2</v>
      </c>
      <c r="S2686" s="43">
        <v>4.9093866E-2</v>
      </c>
      <c r="U2686" s="77">
        <f t="shared" si="210"/>
        <v>1.6811591379310344</v>
      </c>
    </row>
    <row r="2687" spans="1:21">
      <c r="A2687" s="41" t="s">
        <v>33</v>
      </c>
      <c r="B2687" s="41" t="s">
        <v>4169</v>
      </c>
      <c r="C2687" s="74">
        <f t="shared" si="206"/>
        <v>3.80298146745</v>
      </c>
      <c r="D2687" s="74">
        <f t="shared" si="207"/>
        <v>5.1761876890000003E-2</v>
      </c>
      <c r="E2687" s="74">
        <f t="shared" si="208"/>
        <v>3.2072720275000002</v>
      </c>
      <c r="F2687" s="74">
        <f t="shared" si="209"/>
        <v>0.35348017306000001</v>
      </c>
      <c r="G2687" s="75">
        <v>0.19046738999999999</v>
      </c>
      <c r="H2687" s="43">
        <v>7.9298175000000002E-3</v>
      </c>
      <c r="I2687" s="43">
        <v>0.74378321000000003</v>
      </c>
      <c r="J2687" s="43">
        <v>2.4058887000000001E-2</v>
      </c>
      <c r="K2687" s="43">
        <v>7.0443980999999999E-3</v>
      </c>
      <c r="L2687" s="43">
        <v>7.0724079000000003E-4</v>
      </c>
      <c r="M2687" s="43">
        <v>1.9951350999999999E-2</v>
      </c>
      <c r="N2687" s="43">
        <v>2.455559</v>
      </c>
      <c r="O2687" s="43">
        <v>5.0924705999999998E-4</v>
      </c>
      <c r="P2687" s="43">
        <v>4.4678484999999997E-2</v>
      </c>
      <c r="Q2687" s="43">
        <v>3.299761E-3</v>
      </c>
      <c r="R2687" s="43">
        <v>6.8142170000000002E-2</v>
      </c>
      <c r="S2687" s="43">
        <v>0.23685050999999999</v>
      </c>
      <c r="U2687" s="77">
        <f t="shared" si="210"/>
        <v>1.6419602586206894</v>
      </c>
    </row>
    <row r="2688" spans="1:21">
      <c r="A2688" s="41" t="s">
        <v>33</v>
      </c>
      <c r="B2688" s="41" t="s">
        <v>4170</v>
      </c>
      <c r="C2688" s="74">
        <f t="shared" si="206"/>
        <v>5.2437054761699997</v>
      </c>
      <c r="D2688" s="74">
        <f t="shared" si="207"/>
        <v>4.8363171100000005E-2</v>
      </c>
      <c r="E2688" s="74">
        <f t="shared" si="208"/>
        <v>4.8255095885000001</v>
      </c>
      <c r="F2688" s="74">
        <f t="shared" si="209"/>
        <v>0.19019616656999999</v>
      </c>
      <c r="G2688" s="75">
        <v>0.17963655000000001</v>
      </c>
      <c r="H2688" s="43">
        <v>5.3790384999999998E-3</v>
      </c>
      <c r="I2688" s="43">
        <v>0.51913284999999998</v>
      </c>
      <c r="J2688" s="43">
        <v>2.0150906E-2</v>
      </c>
      <c r="K2688" s="43">
        <v>6.7303049000000002E-3</v>
      </c>
      <c r="L2688" s="43">
        <v>1.2586412000000001E-3</v>
      </c>
      <c r="M2688" s="43">
        <v>2.0223319E-2</v>
      </c>
      <c r="N2688" s="43">
        <v>4.3009976999999999</v>
      </c>
      <c r="O2688" s="43">
        <v>4.6811447000000002E-4</v>
      </c>
      <c r="P2688" s="43">
        <v>4.1017985E-2</v>
      </c>
      <c r="Q2688" s="43">
        <v>3.5603840999999998E-3</v>
      </c>
      <c r="R2688" s="43">
        <v>8.0801068000000004E-2</v>
      </c>
      <c r="S2688" s="43">
        <v>6.4348614999999998E-2</v>
      </c>
      <c r="U2688" s="77">
        <f t="shared" si="210"/>
        <v>1.548590948275862</v>
      </c>
    </row>
    <row r="2689" spans="1:21">
      <c r="A2689" s="41" t="s">
        <v>33</v>
      </c>
      <c r="B2689" s="41" t="s">
        <v>4171</v>
      </c>
      <c r="C2689" s="74">
        <f t="shared" si="206"/>
        <v>10.409644836529999</v>
      </c>
      <c r="D2689" s="74">
        <f t="shared" si="207"/>
        <v>6.8551175699999994E-2</v>
      </c>
      <c r="E2689" s="74">
        <f t="shared" si="208"/>
        <v>9.9136615168999995</v>
      </c>
      <c r="F2689" s="74">
        <f t="shared" si="209"/>
        <v>0.26688228393000002</v>
      </c>
      <c r="G2689" s="75">
        <v>0.16054985999999999</v>
      </c>
      <c r="H2689" s="43">
        <v>7.6792068999999999E-3</v>
      </c>
      <c r="I2689" s="43">
        <v>0.77946090999999995</v>
      </c>
      <c r="J2689" s="43">
        <v>1.6225624000000001E-2</v>
      </c>
      <c r="K2689" s="43">
        <v>5.5562600000000004E-3</v>
      </c>
      <c r="L2689" s="43">
        <v>2.7238166999999998E-3</v>
      </c>
      <c r="M2689" s="43">
        <v>4.4045475000000001E-2</v>
      </c>
      <c r="N2689" s="43">
        <v>9.1265213999999997</v>
      </c>
      <c r="O2689" s="43">
        <v>4.5126182999999999E-4</v>
      </c>
      <c r="P2689" s="43">
        <v>2.8099361E-2</v>
      </c>
      <c r="Q2689" s="43">
        <v>4.5489920999999996E-3</v>
      </c>
      <c r="R2689" s="43">
        <v>9.5287309000000001E-2</v>
      </c>
      <c r="S2689" s="43">
        <v>0.13849536000000001</v>
      </c>
      <c r="U2689" s="77">
        <f t="shared" si="210"/>
        <v>1.3840505172413791</v>
      </c>
    </row>
    <row r="2690" spans="1:21">
      <c r="B2690" s="81" t="s">
        <v>4172</v>
      </c>
      <c r="C2690" s="76"/>
      <c r="D2690" s="76"/>
      <c r="E2690" s="76"/>
      <c r="F2690" s="76"/>
      <c r="U2690" s="78"/>
    </row>
    <row r="2691" spans="1:21">
      <c r="A2691" s="41" t="s">
        <v>33</v>
      </c>
      <c r="B2691" s="41" t="s">
        <v>4173</v>
      </c>
      <c r="C2691" s="74">
        <f t="shared" si="206"/>
        <v>5.34158640352</v>
      </c>
      <c r="D2691" s="74">
        <f t="shared" si="207"/>
        <v>3.0238138959999997E-2</v>
      </c>
      <c r="E2691" s="74">
        <f t="shared" si="208"/>
        <v>4.0629484576000001</v>
      </c>
      <c r="F2691" s="74">
        <f t="shared" si="209"/>
        <v>0.16705810696000001</v>
      </c>
      <c r="G2691" s="75">
        <v>1.0813417000000001</v>
      </c>
      <c r="H2691" s="43">
        <v>4.9380976E-3</v>
      </c>
      <c r="I2691" s="43">
        <v>0.14216396000000001</v>
      </c>
      <c r="J2691" s="43">
        <v>9.1678087999999998E-3</v>
      </c>
      <c r="K2691" s="43">
        <v>4.1826305000000003E-3</v>
      </c>
      <c r="L2691" s="43">
        <v>6.9285265999999995E-4</v>
      </c>
      <c r="M2691" s="43">
        <v>1.6194846999999998E-2</v>
      </c>
      <c r="N2691" s="43">
        <v>3.9158463999999999</v>
      </c>
      <c r="O2691" s="43">
        <v>2.5087135999999998E-4</v>
      </c>
      <c r="P2691" s="43">
        <v>1.6925506999999999E-2</v>
      </c>
      <c r="Q2691" s="43">
        <v>4.1326356000000002E-3</v>
      </c>
      <c r="R2691" s="43">
        <v>8.0249190999999997E-2</v>
      </c>
      <c r="S2691" s="43">
        <v>6.5499901999999999E-2</v>
      </c>
      <c r="U2691" s="77">
        <f t="shared" si="210"/>
        <v>9.3219112068965515</v>
      </c>
    </row>
    <row r="2692" spans="1:21">
      <c r="A2692" s="41" t="s">
        <v>33</v>
      </c>
      <c r="B2692" s="41" t="s">
        <v>4174</v>
      </c>
      <c r="C2692" s="74">
        <f t="shared" si="206"/>
        <v>1.9268312240599998</v>
      </c>
      <c r="D2692" s="74">
        <f t="shared" si="207"/>
        <v>3.63559678E-2</v>
      </c>
      <c r="E2692" s="74">
        <f t="shared" si="208"/>
        <v>1.6470124850999999</v>
      </c>
      <c r="F2692" s="74">
        <f t="shared" si="209"/>
        <v>8.8322761159999999E-2</v>
      </c>
      <c r="G2692" s="75">
        <v>0.15514000999999999</v>
      </c>
      <c r="H2692" s="43">
        <v>3.3017050999999999E-3</v>
      </c>
      <c r="I2692" s="43">
        <v>0.70369775999999995</v>
      </c>
      <c r="J2692" s="43">
        <v>9.4708976999999996E-3</v>
      </c>
      <c r="K2692" s="43">
        <v>2.6502008E-3</v>
      </c>
      <c r="L2692" s="43">
        <v>1.0699683E-3</v>
      </c>
      <c r="M2692" s="43">
        <v>2.3164901000000002E-2</v>
      </c>
      <c r="N2692" s="43">
        <v>0.94001301999999998</v>
      </c>
      <c r="O2692" s="43">
        <v>1.8884716E-4</v>
      </c>
      <c r="P2692" s="43">
        <v>1.1335745E-2</v>
      </c>
      <c r="Q2692" s="43">
        <v>1.6209410000000001E-3</v>
      </c>
      <c r="R2692" s="43">
        <v>4.0483062E-2</v>
      </c>
      <c r="S2692" s="43">
        <v>3.4694165999999999E-2</v>
      </c>
      <c r="U2692" s="77">
        <f t="shared" si="210"/>
        <v>1.3374138793103447</v>
      </c>
    </row>
    <row r="2693" spans="1:21">
      <c r="A2693" s="41" t="s">
        <v>33</v>
      </c>
      <c r="B2693" s="41" t="s">
        <v>4175</v>
      </c>
      <c r="C2693" s="74">
        <f t="shared" si="206"/>
        <v>1.2915781377340001</v>
      </c>
      <c r="D2693" s="74">
        <f t="shared" si="207"/>
        <v>6.803227169E-3</v>
      </c>
      <c r="E2693" s="74">
        <f t="shared" si="208"/>
        <v>0.56183958051000005</v>
      </c>
      <c r="F2693" s="74">
        <f t="shared" si="209"/>
        <v>8.7311340054999992E-2</v>
      </c>
      <c r="G2693" s="75">
        <v>0.63562399000000003</v>
      </c>
      <c r="H2693" s="43">
        <v>7.4481050999999996E-4</v>
      </c>
      <c r="I2693" s="43">
        <v>0.12206448</v>
      </c>
      <c r="J2693" s="43">
        <v>2.3198902999999999E-3</v>
      </c>
      <c r="K2693" s="43">
        <v>1.5067629999999999E-3</v>
      </c>
      <c r="L2693" s="43">
        <v>8.0944968999999993E-5</v>
      </c>
      <c r="M2693" s="43">
        <v>2.8956288999999998E-3</v>
      </c>
      <c r="N2693" s="43">
        <v>0.43903028999999999</v>
      </c>
      <c r="O2693" s="43">
        <v>9.6032435000000001E-5</v>
      </c>
      <c r="P2693" s="43">
        <v>3.3282592000000001E-3</v>
      </c>
      <c r="Q2693" s="43">
        <v>4.9980241999999999E-4</v>
      </c>
      <c r="R2693" s="43">
        <v>5.2102305000000002E-2</v>
      </c>
      <c r="S2693" s="43">
        <v>3.1284940999999997E-2</v>
      </c>
      <c r="U2693" s="77">
        <f t="shared" si="210"/>
        <v>5.479517155172414</v>
      </c>
    </row>
    <row r="2694" spans="1:21">
      <c r="A2694" s="41" t="s">
        <v>33</v>
      </c>
      <c r="B2694" s="41" t="s">
        <v>4176</v>
      </c>
      <c r="C2694" s="74">
        <f t="shared" si="206"/>
        <v>1.5474180673500002</v>
      </c>
      <c r="D2694" s="74">
        <f t="shared" si="207"/>
        <v>2.9426641999999999E-2</v>
      </c>
      <c r="E2694" s="74">
        <f t="shared" si="208"/>
        <v>1.3602063502000001</v>
      </c>
      <c r="F2694" s="74">
        <f t="shared" si="209"/>
        <v>0.10460960315000001</v>
      </c>
      <c r="G2694" s="75">
        <v>5.3175472000000001E-2</v>
      </c>
      <c r="H2694" s="43">
        <v>2.7670402000000002E-3</v>
      </c>
      <c r="I2694" s="43">
        <v>0.16473631</v>
      </c>
      <c r="J2694" s="43">
        <v>8.4382397000000008E-3</v>
      </c>
      <c r="K2694" s="43">
        <v>3.2064867E-3</v>
      </c>
      <c r="L2694" s="43">
        <v>1.8304916000000001E-3</v>
      </c>
      <c r="M2694" s="43">
        <v>1.5951423999999999E-2</v>
      </c>
      <c r="N2694" s="43">
        <v>1.1927030000000001</v>
      </c>
      <c r="O2694" s="43">
        <v>2.0873225E-4</v>
      </c>
      <c r="P2694" s="43">
        <v>1.7518206000000001E-2</v>
      </c>
      <c r="Q2694" s="43">
        <v>2.3577779E-3</v>
      </c>
      <c r="R2694" s="43">
        <v>4.6159077999999999E-2</v>
      </c>
      <c r="S2694" s="43">
        <v>3.8365809000000001E-2</v>
      </c>
      <c r="U2694" s="77">
        <f t="shared" si="210"/>
        <v>0.45840924137931033</v>
      </c>
    </row>
    <row r="2695" spans="1:21">
      <c r="A2695" s="41" t="s">
        <v>33</v>
      </c>
      <c r="B2695" s="41" t="s">
        <v>4177</v>
      </c>
      <c r="C2695" s="74">
        <f t="shared" si="206"/>
        <v>3.7655138557300001</v>
      </c>
      <c r="D2695" s="74">
        <f t="shared" si="207"/>
        <v>2.8504210129999999E-2</v>
      </c>
      <c r="E2695" s="74">
        <f t="shared" si="208"/>
        <v>3.4262664815999999</v>
      </c>
      <c r="F2695" s="74">
        <f t="shared" si="209"/>
        <v>0.24300687399999998</v>
      </c>
      <c r="G2695" s="75">
        <v>6.7736290000000005E-2</v>
      </c>
      <c r="H2695" s="43">
        <v>8.2910416000000001E-3</v>
      </c>
      <c r="I2695" s="43">
        <v>0.16755844</v>
      </c>
      <c r="J2695" s="43">
        <v>1.1359065999999999E-2</v>
      </c>
      <c r="K2695" s="43">
        <v>4.4913026000000002E-3</v>
      </c>
      <c r="L2695" s="43">
        <v>6.0872952999999996E-4</v>
      </c>
      <c r="M2695" s="43">
        <v>1.2045112E-2</v>
      </c>
      <c r="N2695" s="43">
        <v>3.2504170000000001</v>
      </c>
      <c r="O2695" s="43">
        <v>2.5116340000000002E-4</v>
      </c>
      <c r="P2695" s="43">
        <v>2.2500930999999998E-2</v>
      </c>
      <c r="Q2695" s="43">
        <v>1.3393465999999999E-3</v>
      </c>
      <c r="R2695" s="43">
        <v>4.0757023000000003E-2</v>
      </c>
      <c r="S2695" s="43">
        <v>0.17815840999999999</v>
      </c>
      <c r="U2695" s="77">
        <f t="shared" si="210"/>
        <v>0.58393353448275864</v>
      </c>
    </row>
    <row r="2696" spans="1:21">
      <c r="A2696" s="41" t="s">
        <v>33</v>
      </c>
      <c r="B2696" s="41" t="s">
        <v>4178</v>
      </c>
      <c r="C2696" s="74">
        <f t="shared" si="206"/>
        <v>0.89118489283799995</v>
      </c>
      <c r="D2696" s="74">
        <f t="shared" si="207"/>
        <v>2.0455950600000002E-2</v>
      </c>
      <c r="E2696" s="74">
        <f t="shared" si="208"/>
        <v>0.79372924319999993</v>
      </c>
      <c r="F2696" s="74">
        <f t="shared" si="209"/>
        <v>4.0217189037999999E-2</v>
      </c>
      <c r="G2696" s="75">
        <v>3.6782509999999997E-2</v>
      </c>
      <c r="H2696" s="43">
        <v>1.7613431999999999E-3</v>
      </c>
      <c r="I2696" s="43">
        <v>0.19281242000000001</v>
      </c>
      <c r="J2696" s="43">
        <v>4.1453486000000003E-3</v>
      </c>
      <c r="K2696" s="43">
        <v>1.4189596E-3</v>
      </c>
      <c r="L2696" s="43">
        <v>2.3920873999999999E-3</v>
      </c>
      <c r="M2696" s="43">
        <v>1.2499555000000001E-2</v>
      </c>
      <c r="N2696" s="43">
        <v>0.59915547999999996</v>
      </c>
      <c r="O2696" s="43">
        <v>8.6606638000000002E-5</v>
      </c>
      <c r="P2696" s="43">
        <v>8.0799695000000008E-3</v>
      </c>
      <c r="Q2696" s="43">
        <v>1.3963078999999999E-3</v>
      </c>
      <c r="R2696" s="43">
        <v>1.6301346000000001E-2</v>
      </c>
      <c r="S2696" s="43">
        <v>1.4352959E-2</v>
      </c>
      <c r="U2696" s="77">
        <f t="shared" si="210"/>
        <v>0.31709060344827583</v>
      </c>
    </row>
    <row r="2697" spans="1:21">
      <c r="A2697" s="41" t="s">
        <v>33</v>
      </c>
      <c r="B2697" s="41" t="s">
        <v>4179</v>
      </c>
      <c r="C2697" s="74">
        <f t="shared" si="206"/>
        <v>3.47654485277</v>
      </c>
      <c r="D2697" s="74">
        <f t="shared" si="207"/>
        <v>3.7368830500000005E-2</v>
      </c>
      <c r="E2697" s="74">
        <f t="shared" si="208"/>
        <v>3.2751804592</v>
      </c>
      <c r="F2697" s="74">
        <f t="shared" si="209"/>
        <v>9.6812901069999999E-2</v>
      </c>
      <c r="G2697" s="75">
        <v>6.7182662000000004E-2</v>
      </c>
      <c r="H2697" s="43">
        <v>2.6376991999999999E-3</v>
      </c>
      <c r="I2697" s="43">
        <v>0.27836126</v>
      </c>
      <c r="J2697" s="43">
        <v>1.045417E-2</v>
      </c>
      <c r="K2697" s="43">
        <v>3.5564905E-3</v>
      </c>
      <c r="L2697" s="43">
        <v>2.3304250000000001E-3</v>
      </c>
      <c r="M2697" s="43">
        <v>2.1027745E-2</v>
      </c>
      <c r="N2697" s="43">
        <v>2.9941814999999998</v>
      </c>
      <c r="O2697" s="43">
        <v>2.4364707000000001E-4</v>
      </c>
      <c r="P2697" s="43">
        <v>2.1842189000000001E-2</v>
      </c>
      <c r="Q2697" s="43">
        <v>1.66186E-3</v>
      </c>
      <c r="R2697" s="43">
        <v>4.3502875000000003E-2</v>
      </c>
      <c r="S2697" s="43">
        <v>2.9562330000000001E-2</v>
      </c>
      <c r="U2697" s="77">
        <f t="shared" si="210"/>
        <v>0.57916087931034488</v>
      </c>
    </row>
    <row r="2698" spans="1:21">
      <c r="A2698" s="41" t="s">
        <v>33</v>
      </c>
      <c r="B2698" s="41" t="s">
        <v>4180</v>
      </c>
      <c r="C2698" s="74">
        <f t="shared" ref="C2698:C2761" si="211">D2698+E2698+F2698+G2698</f>
        <v>1.9201542738600001</v>
      </c>
      <c r="D2698" s="74">
        <f t="shared" ref="D2698:D2761" si="212">J2698+K2698+L2698+M2698</f>
        <v>8.8319709299999993E-2</v>
      </c>
      <c r="E2698" s="74">
        <f t="shared" ref="E2698:E2761" si="213">H2698+I2698+N2698</f>
        <v>1.6574175968</v>
      </c>
      <c r="F2698" s="74">
        <f t="shared" ref="F2698:F2761" si="214">O2698+IF(P2698="x",0,P2698)+IF(Q2698="x",0,Q2698)+IF(R2698="x",0,R2698)+S2698</f>
        <v>7.7923863760000003E-2</v>
      </c>
      <c r="G2698" s="75">
        <v>9.6493103999999996E-2</v>
      </c>
      <c r="H2698" s="43">
        <v>2.8171467999999998E-3</v>
      </c>
      <c r="I2698" s="43">
        <v>0.75619462999999998</v>
      </c>
      <c r="J2698" s="43">
        <v>1.0418985E-2</v>
      </c>
      <c r="K2698" s="43">
        <v>2.6832382999999998E-3</v>
      </c>
      <c r="L2698" s="43">
        <v>1.7156167999999999E-2</v>
      </c>
      <c r="M2698" s="43">
        <v>5.8061318000000001E-2</v>
      </c>
      <c r="N2698" s="43">
        <v>0.89840582000000002</v>
      </c>
      <c r="O2698" s="43">
        <v>1.6764956000000001E-4</v>
      </c>
      <c r="P2698" s="43">
        <v>2.1526744E-2</v>
      </c>
      <c r="Q2698" s="43">
        <v>1.8122322000000001E-3</v>
      </c>
      <c r="R2698" s="43">
        <v>2.9650719999999998E-2</v>
      </c>
      <c r="S2698" s="43">
        <v>2.4766518000000001E-2</v>
      </c>
      <c r="U2698" s="77">
        <f t="shared" si="210"/>
        <v>0.83183710344827577</v>
      </c>
    </row>
    <row r="2699" spans="1:21">
      <c r="A2699" s="41" t="s">
        <v>33</v>
      </c>
      <c r="B2699" s="41" t="s">
        <v>4181</v>
      </c>
      <c r="C2699" s="74">
        <f t="shared" si="211"/>
        <v>1.0660178762499999</v>
      </c>
      <c r="D2699" s="74">
        <f t="shared" si="212"/>
        <v>2.8564455500000002E-2</v>
      </c>
      <c r="E2699" s="74">
        <f t="shared" si="213"/>
        <v>0.87860294799999994</v>
      </c>
      <c r="F2699" s="74">
        <f t="shared" si="214"/>
        <v>9.5556723749999989E-2</v>
      </c>
      <c r="G2699" s="75">
        <v>6.3293748999999996E-2</v>
      </c>
      <c r="H2699" s="43">
        <v>2.421688E-3</v>
      </c>
      <c r="I2699" s="43">
        <v>0.21256685</v>
      </c>
      <c r="J2699" s="43">
        <v>1.0180702E-2</v>
      </c>
      <c r="K2699" s="43">
        <v>3.4596073000000001E-3</v>
      </c>
      <c r="L2699" s="43">
        <v>1.8686842000000001E-3</v>
      </c>
      <c r="M2699" s="43">
        <v>1.3055462E-2</v>
      </c>
      <c r="N2699" s="43">
        <v>0.66361440999999999</v>
      </c>
      <c r="O2699" s="43">
        <v>2.4031175000000001E-4</v>
      </c>
      <c r="P2699" s="43">
        <v>2.1415461E-2</v>
      </c>
      <c r="Q2699" s="43">
        <v>1.4017389999999999E-3</v>
      </c>
      <c r="R2699" s="43">
        <v>4.3630268999999999E-2</v>
      </c>
      <c r="S2699" s="43">
        <v>2.8868943000000001E-2</v>
      </c>
      <c r="U2699" s="77">
        <f t="shared" si="210"/>
        <v>0.5456357672413793</v>
      </c>
    </row>
    <row r="2700" spans="1:21">
      <c r="A2700" s="41" t="s">
        <v>33</v>
      </c>
      <c r="B2700" s="41" t="s">
        <v>4182</v>
      </c>
      <c r="C2700" s="74">
        <f t="shared" si="211"/>
        <v>1.6046120788299998</v>
      </c>
      <c r="D2700" s="74">
        <f t="shared" si="212"/>
        <v>4.4983900799999997E-2</v>
      </c>
      <c r="E2700" s="74">
        <f t="shared" si="213"/>
        <v>1.2440104493999999</v>
      </c>
      <c r="F2700" s="74">
        <f t="shared" si="214"/>
        <v>0.20856985862999999</v>
      </c>
      <c r="G2700" s="75">
        <v>0.10704787</v>
      </c>
      <c r="H2700" s="43">
        <v>3.9214393999999998E-3</v>
      </c>
      <c r="I2700" s="43">
        <v>0.27430974000000002</v>
      </c>
      <c r="J2700" s="43">
        <v>2.1070129E-2</v>
      </c>
      <c r="K2700" s="43">
        <v>7.3347046999999999E-3</v>
      </c>
      <c r="L2700" s="43">
        <v>2.5158071000000001E-3</v>
      </c>
      <c r="M2700" s="43">
        <v>1.4063259999999999E-2</v>
      </c>
      <c r="N2700" s="43">
        <v>0.96577926999999997</v>
      </c>
      <c r="O2700" s="43">
        <v>5.2091222999999995E-4</v>
      </c>
      <c r="P2700" s="43">
        <v>4.6627696000000003E-2</v>
      </c>
      <c r="Q2700" s="43">
        <v>2.1525464000000001E-3</v>
      </c>
      <c r="R2700" s="43">
        <v>0.10156482999999999</v>
      </c>
      <c r="S2700" s="43">
        <v>5.7703874000000002E-2</v>
      </c>
      <c r="U2700" s="77">
        <f t="shared" si="210"/>
        <v>0.92282646551724135</v>
      </c>
    </row>
    <row r="2701" spans="1:21">
      <c r="A2701" s="41" t="s">
        <v>33</v>
      </c>
      <c r="B2701" s="41" t="s">
        <v>4183</v>
      </c>
      <c r="C2701" s="74">
        <f t="shared" si="211"/>
        <v>5.3625719285800004</v>
      </c>
      <c r="D2701" s="74">
        <f t="shared" si="212"/>
        <v>3.78776366E-2</v>
      </c>
      <c r="E2701" s="74">
        <f t="shared" si="213"/>
        <v>4.9896347966999999</v>
      </c>
      <c r="F2701" s="74">
        <f t="shared" si="214"/>
        <v>0.25642257427999998</v>
      </c>
      <c r="G2701" s="75">
        <v>7.8636920999999999E-2</v>
      </c>
      <c r="H2701" s="43">
        <v>7.4818767E-3</v>
      </c>
      <c r="I2701" s="43">
        <v>0.31699092000000001</v>
      </c>
      <c r="J2701" s="43">
        <v>8.8681156000000004E-3</v>
      </c>
      <c r="K2701" s="43">
        <v>2.8389115000000001E-3</v>
      </c>
      <c r="L2701" s="43">
        <v>1.3319895E-3</v>
      </c>
      <c r="M2701" s="43">
        <v>2.4838619999999999E-2</v>
      </c>
      <c r="N2701" s="43">
        <v>4.6651619999999996</v>
      </c>
      <c r="O2701" s="43">
        <v>3.5959118000000002E-4</v>
      </c>
      <c r="P2701" s="43">
        <v>1.4582944E-2</v>
      </c>
      <c r="Q2701" s="43">
        <v>3.1217100999999998E-3</v>
      </c>
      <c r="R2701" s="43">
        <v>4.5838689000000002E-2</v>
      </c>
      <c r="S2701" s="43">
        <v>0.19251963999999999</v>
      </c>
      <c r="U2701" s="77">
        <f t="shared" si="210"/>
        <v>0.6779044913793103</v>
      </c>
    </row>
    <row r="2702" spans="1:21">
      <c r="A2702" s="41" t="s">
        <v>33</v>
      </c>
      <c r="B2702" s="41" t="s">
        <v>4184</v>
      </c>
      <c r="C2702" s="74">
        <f t="shared" si="211"/>
        <v>7.71915833099</v>
      </c>
      <c r="D2702" s="74">
        <f t="shared" si="212"/>
        <v>3.5892830100000002E-2</v>
      </c>
      <c r="E2702" s="74">
        <f t="shared" si="213"/>
        <v>7.1563798998000001</v>
      </c>
      <c r="F2702" s="74">
        <f t="shared" si="214"/>
        <v>0.47830249109</v>
      </c>
      <c r="G2702" s="75">
        <v>4.8583109999999999E-2</v>
      </c>
      <c r="H2702" s="43">
        <v>2.9013198000000001E-3</v>
      </c>
      <c r="I2702" s="43">
        <v>0.12871218000000001</v>
      </c>
      <c r="J2702" s="43">
        <v>4.2083954999999999E-3</v>
      </c>
      <c r="K2702" s="43">
        <v>2.5757593000000001E-3</v>
      </c>
      <c r="L2702" s="43">
        <v>1.1844042999999999E-3</v>
      </c>
      <c r="M2702" s="43">
        <v>2.7924271000000001E-2</v>
      </c>
      <c r="N2702" s="43">
        <v>7.0247663999999999</v>
      </c>
      <c r="O2702" s="43">
        <v>1.4526089E-4</v>
      </c>
      <c r="P2702" s="43">
        <v>6.5046015999999998E-3</v>
      </c>
      <c r="Q2702" s="43">
        <v>2.3197375999999999E-3</v>
      </c>
      <c r="R2702" s="43">
        <v>7.5162100999999995E-2</v>
      </c>
      <c r="S2702" s="43">
        <v>0.39417078999999999</v>
      </c>
      <c r="U2702" s="77">
        <f t="shared" si="210"/>
        <v>0.4188199137931034</v>
      </c>
    </row>
    <row r="2703" spans="1:21">
      <c r="A2703" s="41" t="s">
        <v>33</v>
      </c>
      <c r="B2703" s="41" t="s">
        <v>4185</v>
      </c>
      <c r="C2703" s="74">
        <f t="shared" si="211"/>
        <v>4.7341759899400007</v>
      </c>
      <c r="D2703" s="74">
        <f t="shared" si="212"/>
        <v>2.9196116080000001E-2</v>
      </c>
      <c r="E2703" s="74">
        <f t="shared" si="213"/>
        <v>4.4180010025000005</v>
      </c>
      <c r="F2703" s="74">
        <f t="shared" si="214"/>
        <v>0.10101866136</v>
      </c>
      <c r="G2703" s="75">
        <v>0.18596020999999999</v>
      </c>
      <c r="H2703" s="43">
        <v>2.3304024999999998E-3</v>
      </c>
      <c r="I2703" s="43">
        <v>0.118385</v>
      </c>
      <c r="J2703" s="43">
        <v>6.6772593999999998E-3</v>
      </c>
      <c r="K2703" s="43">
        <v>2.7008022E-3</v>
      </c>
      <c r="L2703" s="43">
        <v>5.0003147999999999E-4</v>
      </c>
      <c r="M2703" s="43">
        <v>1.9318023E-2</v>
      </c>
      <c r="N2703" s="43">
        <v>4.2972856000000004</v>
      </c>
      <c r="O2703" s="43">
        <v>1.7976246000000001E-4</v>
      </c>
      <c r="P2703" s="43">
        <v>1.3526656E-2</v>
      </c>
      <c r="Q2703" s="43">
        <v>1.5468178999999999E-3</v>
      </c>
      <c r="R2703" s="43">
        <v>5.3659823000000002E-2</v>
      </c>
      <c r="S2703" s="43">
        <v>3.2105601999999997E-2</v>
      </c>
      <c r="U2703" s="77">
        <f t="shared" si="210"/>
        <v>1.6031052586206895</v>
      </c>
    </row>
    <row r="2704" spans="1:21">
      <c r="A2704" s="41" t="s">
        <v>33</v>
      </c>
      <c r="B2704" s="41" t="s">
        <v>4186</v>
      </c>
      <c r="C2704" s="74">
        <f t="shared" si="211"/>
        <v>1.8519443535399998</v>
      </c>
      <c r="D2704" s="74">
        <f t="shared" si="212"/>
        <v>2.1646781800000001E-2</v>
      </c>
      <c r="E2704" s="74">
        <f t="shared" si="213"/>
        <v>1.7315170486</v>
      </c>
      <c r="F2704" s="74">
        <f t="shared" si="214"/>
        <v>5.240023013999999E-2</v>
      </c>
      <c r="G2704" s="75">
        <v>4.6380293000000003E-2</v>
      </c>
      <c r="H2704" s="43">
        <v>1.4722786E-3</v>
      </c>
      <c r="I2704" s="43">
        <v>0.22582316999999999</v>
      </c>
      <c r="J2704" s="43">
        <v>5.0832048999999999E-3</v>
      </c>
      <c r="K2704" s="43">
        <v>1.7159279E-3</v>
      </c>
      <c r="L2704" s="43">
        <v>2.1707359999999999E-3</v>
      </c>
      <c r="M2704" s="43">
        <v>1.2676913E-2</v>
      </c>
      <c r="N2704" s="43">
        <v>1.5042215999999999</v>
      </c>
      <c r="O2704" s="43">
        <v>1.1429434E-4</v>
      </c>
      <c r="P2704" s="43">
        <v>1.0143503E-2</v>
      </c>
      <c r="Q2704" s="43">
        <v>9.762668E-4</v>
      </c>
      <c r="R2704" s="43">
        <v>2.4294133999999998E-2</v>
      </c>
      <c r="S2704" s="43">
        <v>1.6872031999999999E-2</v>
      </c>
      <c r="U2704" s="77">
        <f t="shared" si="210"/>
        <v>0.39983011206896552</v>
      </c>
    </row>
    <row r="2705" spans="1:21">
      <c r="A2705" s="41" t="s">
        <v>33</v>
      </c>
      <c r="B2705" s="41" t="s">
        <v>4187</v>
      </c>
      <c r="C2705" s="74">
        <f t="shared" si="211"/>
        <v>1.0745488318300001</v>
      </c>
      <c r="D2705" s="74">
        <f t="shared" si="212"/>
        <v>1.54960245E-2</v>
      </c>
      <c r="E2705" s="74">
        <f t="shared" si="213"/>
        <v>0.83636479340000003</v>
      </c>
      <c r="F2705" s="74">
        <f t="shared" si="214"/>
        <v>6.1752113930000005E-2</v>
      </c>
      <c r="G2705" s="75">
        <v>0.16093589999999999</v>
      </c>
      <c r="H2705" s="43">
        <v>1.5522934000000001E-3</v>
      </c>
      <c r="I2705" s="43">
        <v>0.13808403999999999</v>
      </c>
      <c r="J2705" s="43">
        <v>4.9192530000000002E-3</v>
      </c>
      <c r="K2705" s="43">
        <v>1.8481955999999999E-3</v>
      </c>
      <c r="L2705" s="43">
        <v>9.9403940000000008E-4</v>
      </c>
      <c r="M2705" s="43">
        <v>7.7345364999999999E-3</v>
      </c>
      <c r="N2705" s="43">
        <v>0.69672845999999999</v>
      </c>
      <c r="O2705" s="43">
        <v>1.2146333E-4</v>
      </c>
      <c r="P2705" s="43">
        <v>1.0320618E-2</v>
      </c>
      <c r="Q2705" s="43">
        <v>1.4425266E-3</v>
      </c>
      <c r="R2705" s="43">
        <v>2.7044970000000002E-2</v>
      </c>
      <c r="S2705" s="43">
        <v>2.2822536000000001E-2</v>
      </c>
      <c r="U2705" s="77">
        <f t="shared" si="210"/>
        <v>1.387378448275862</v>
      </c>
    </row>
    <row r="2706" spans="1:21">
      <c r="A2706" s="41" t="s">
        <v>33</v>
      </c>
      <c r="B2706" s="41" t="s">
        <v>4188</v>
      </c>
      <c r="C2706" s="74">
        <f t="shared" si="211"/>
        <v>0.88884895008999998</v>
      </c>
      <c r="D2706" s="74">
        <f t="shared" si="212"/>
        <v>1.6001886100000001E-2</v>
      </c>
      <c r="E2706" s="74">
        <f t="shared" si="213"/>
        <v>0.78523502280000002</v>
      </c>
      <c r="F2706" s="74">
        <f t="shared" si="214"/>
        <v>5.1257743190000003E-2</v>
      </c>
      <c r="G2706" s="75">
        <v>3.6354298E-2</v>
      </c>
      <c r="H2706" s="43">
        <v>1.3763928E-3</v>
      </c>
      <c r="I2706" s="43">
        <v>0.15559928000000001</v>
      </c>
      <c r="J2706" s="43">
        <v>4.4377063000000001E-3</v>
      </c>
      <c r="K2706" s="43">
        <v>1.6622694E-3</v>
      </c>
      <c r="L2706" s="43">
        <v>1.1670845E-3</v>
      </c>
      <c r="M2706" s="43">
        <v>8.7348258999999998E-3</v>
      </c>
      <c r="N2706" s="43">
        <v>0.62825934999999999</v>
      </c>
      <c r="O2706" s="43">
        <v>1.0909935E-4</v>
      </c>
      <c r="P2706" s="43">
        <v>9.3227303999999997E-3</v>
      </c>
      <c r="Q2706" s="43">
        <v>9.6347643999999998E-4</v>
      </c>
      <c r="R2706" s="43">
        <v>2.4744041000000001E-2</v>
      </c>
      <c r="S2706" s="43">
        <v>1.6118396E-2</v>
      </c>
      <c r="U2706" s="77">
        <f t="shared" ref="U2706:U2769" si="215">G2706/0.116</f>
        <v>0.31339912068965514</v>
      </c>
    </row>
    <row r="2707" spans="1:21">
      <c r="A2707" s="41" t="s">
        <v>33</v>
      </c>
      <c r="B2707" s="41" t="s">
        <v>4189</v>
      </c>
      <c r="C2707" s="74">
        <f t="shared" si="211"/>
        <v>3.81053465938</v>
      </c>
      <c r="D2707" s="74">
        <f t="shared" si="212"/>
        <v>4.0697159299999994E-2</v>
      </c>
      <c r="E2707" s="74">
        <f t="shared" si="213"/>
        <v>3.5886475255999999</v>
      </c>
      <c r="F2707" s="74">
        <f t="shared" si="214"/>
        <v>0.10525128047999999</v>
      </c>
      <c r="G2707" s="75">
        <v>7.5938694000000001E-2</v>
      </c>
      <c r="H2707" s="43">
        <v>2.8665755999999999E-3</v>
      </c>
      <c r="I2707" s="43">
        <v>0.32992695</v>
      </c>
      <c r="J2707" s="43">
        <v>1.13639E-2</v>
      </c>
      <c r="K2707" s="43">
        <v>3.8621327000000001E-3</v>
      </c>
      <c r="L2707" s="43">
        <v>2.5410395999999999E-3</v>
      </c>
      <c r="M2707" s="43">
        <v>2.2930086999999998E-2</v>
      </c>
      <c r="N2707" s="43">
        <v>3.2558539999999998</v>
      </c>
      <c r="O2707" s="43">
        <v>2.6452297999999999E-4</v>
      </c>
      <c r="P2707" s="43">
        <v>2.3740376000000001E-2</v>
      </c>
      <c r="Q2707" s="43">
        <v>1.8059545E-3</v>
      </c>
      <c r="R2707" s="43">
        <v>4.7301463000000002E-2</v>
      </c>
      <c r="S2707" s="43">
        <v>3.2138963999999999E-2</v>
      </c>
      <c r="U2707" s="77">
        <f t="shared" si="215"/>
        <v>0.65464391379310338</v>
      </c>
    </row>
    <row r="2708" spans="1:21">
      <c r="A2708" s="41" t="s">
        <v>33</v>
      </c>
      <c r="B2708" s="41" t="s">
        <v>4190</v>
      </c>
      <c r="C2708" s="74">
        <f t="shared" si="211"/>
        <v>6.91461439455</v>
      </c>
      <c r="D2708" s="74">
        <f t="shared" si="212"/>
        <v>3.4034634229999999E-2</v>
      </c>
      <c r="E2708" s="74">
        <f t="shared" si="213"/>
        <v>4.3724762689999999</v>
      </c>
      <c r="F2708" s="74">
        <f t="shared" si="214"/>
        <v>0.16860309132000001</v>
      </c>
      <c r="G2708" s="75">
        <v>2.3395003999999999</v>
      </c>
      <c r="H2708" s="43">
        <v>5.2476290000000002E-3</v>
      </c>
      <c r="I2708" s="43">
        <v>0.32889533999999998</v>
      </c>
      <c r="J2708" s="43">
        <v>1.0471504E-2</v>
      </c>
      <c r="K2708" s="43">
        <v>4.4479449000000004E-3</v>
      </c>
      <c r="L2708" s="43">
        <v>7.7277032999999997E-4</v>
      </c>
      <c r="M2708" s="43">
        <v>1.8342415000000001E-2</v>
      </c>
      <c r="N2708" s="43">
        <v>4.0383332999999997</v>
      </c>
      <c r="O2708" s="43">
        <v>2.6329182E-4</v>
      </c>
      <c r="P2708" s="43">
        <v>1.7483267E-2</v>
      </c>
      <c r="Q2708" s="43">
        <v>4.3128274999999997E-3</v>
      </c>
      <c r="R2708" s="43">
        <v>8.2733453999999998E-2</v>
      </c>
      <c r="S2708" s="43">
        <v>6.3810250999999998E-2</v>
      </c>
      <c r="U2708" s="77">
        <f t="shared" si="215"/>
        <v>20.168106896551723</v>
      </c>
    </row>
    <row r="2709" spans="1:21">
      <c r="A2709" s="41" t="s">
        <v>33</v>
      </c>
      <c r="B2709" s="41" t="s">
        <v>4191</v>
      </c>
      <c r="C2709" s="74">
        <f t="shared" si="211"/>
        <v>6.1775281267600013</v>
      </c>
      <c r="D2709" s="74">
        <f t="shared" si="212"/>
        <v>3.6480926269999998E-2</v>
      </c>
      <c r="E2709" s="74">
        <f t="shared" si="213"/>
        <v>5.7699245772000003</v>
      </c>
      <c r="F2709" s="74">
        <f t="shared" si="214"/>
        <v>0.13072602328999999</v>
      </c>
      <c r="G2709" s="75">
        <v>0.24039659999999999</v>
      </c>
      <c r="H2709" s="43">
        <v>2.9940572000000001E-3</v>
      </c>
      <c r="I2709" s="43">
        <v>0.19644942000000001</v>
      </c>
      <c r="J2709" s="43">
        <v>8.7579036999999998E-3</v>
      </c>
      <c r="K2709" s="43">
        <v>3.4842657000000001E-3</v>
      </c>
      <c r="L2709" s="43">
        <v>6.1036187000000001E-4</v>
      </c>
      <c r="M2709" s="43">
        <v>2.3628395E-2</v>
      </c>
      <c r="N2709" s="43">
        <v>5.5704811000000003</v>
      </c>
      <c r="O2709" s="43">
        <v>2.3266798999999999E-4</v>
      </c>
      <c r="P2709" s="43">
        <v>1.7101251000000001E-2</v>
      </c>
      <c r="Q2709" s="43">
        <v>2.0108742999999998E-3</v>
      </c>
      <c r="R2709" s="43">
        <v>6.9566413999999993E-2</v>
      </c>
      <c r="S2709" s="43">
        <v>4.1814815999999998E-2</v>
      </c>
      <c r="U2709" s="77">
        <f t="shared" si="215"/>
        <v>2.0723844827586206</v>
      </c>
    </row>
    <row r="2710" spans="1:21">
      <c r="A2710" s="41" t="s">
        <v>33</v>
      </c>
      <c r="B2710" s="41" t="s">
        <v>4192</v>
      </c>
      <c r="C2710" s="74">
        <f t="shared" si="211"/>
        <v>1.34169015207</v>
      </c>
      <c r="D2710" s="74">
        <f t="shared" si="212"/>
        <v>3.8308149619999995E-2</v>
      </c>
      <c r="E2710" s="74">
        <f t="shared" si="213"/>
        <v>0.91923760890000006</v>
      </c>
      <c r="F2710" s="74">
        <f t="shared" si="214"/>
        <v>0.20945497355000003</v>
      </c>
      <c r="G2710" s="75">
        <v>0.17468942000000001</v>
      </c>
      <c r="H2710" s="43">
        <v>3.4450588999999998E-3</v>
      </c>
      <c r="I2710" s="43">
        <v>0.28778439</v>
      </c>
      <c r="J2710" s="43">
        <v>1.6458094E-2</v>
      </c>
      <c r="K2710" s="43">
        <v>5.8395117999999998E-3</v>
      </c>
      <c r="L2710" s="43">
        <v>6.5812781999999997E-4</v>
      </c>
      <c r="M2710" s="43">
        <v>1.5352416000000001E-2</v>
      </c>
      <c r="N2710" s="43">
        <v>0.62800816000000004</v>
      </c>
      <c r="O2710" s="43">
        <v>4.2046634999999999E-4</v>
      </c>
      <c r="P2710" s="43">
        <v>3.4276065000000001E-2</v>
      </c>
      <c r="Q2710" s="43">
        <v>1.6175312E-3</v>
      </c>
      <c r="R2710" s="43">
        <v>6.3336021000000006E-2</v>
      </c>
      <c r="S2710" s="43">
        <v>0.10980489</v>
      </c>
      <c r="U2710" s="77">
        <f t="shared" si="215"/>
        <v>1.505943275862069</v>
      </c>
    </row>
    <row r="2711" spans="1:21">
      <c r="A2711" s="41" t="s">
        <v>33</v>
      </c>
      <c r="B2711" s="41" t="s">
        <v>4193</v>
      </c>
      <c r="C2711" s="74">
        <f t="shared" si="211"/>
        <v>2.43607318888</v>
      </c>
      <c r="D2711" s="74">
        <f t="shared" si="212"/>
        <v>4.2228026799999999E-2</v>
      </c>
      <c r="E2711" s="74">
        <f t="shared" si="213"/>
        <v>1.9973573926000001</v>
      </c>
      <c r="F2711" s="74">
        <f t="shared" si="214"/>
        <v>0.18841734948</v>
      </c>
      <c r="G2711" s="75">
        <v>0.20807042000000001</v>
      </c>
      <c r="H2711" s="43">
        <v>3.6272826000000001E-3</v>
      </c>
      <c r="I2711" s="43">
        <v>0.66879540999999998</v>
      </c>
      <c r="J2711" s="43">
        <v>1.5480211000000001E-2</v>
      </c>
      <c r="K2711" s="43">
        <v>4.9964023000000002E-3</v>
      </c>
      <c r="L2711" s="43">
        <v>1.6302545E-3</v>
      </c>
      <c r="M2711" s="43">
        <v>2.0121159E-2</v>
      </c>
      <c r="N2711" s="43">
        <v>1.3249347</v>
      </c>
      <c r="O2711" s="43">
        <v>3.6323737999999998E-4</v>
      </c>
      <c r="P2711" s="43">
        <v>2.6663231999999999E-2</v>
      </c>
      <c r="Q2711" s="43">
        <v>1.7438681E-3</v>
      </c>
      <c r="R2711" s="43">
        <v>9.3607039000000003E-2</v>
      </c>
      <c r="S2711" s="43">
        <v>6.6039973000000002E-2</v>
      </c>
      <c r="U2711" s="77">
        <f t="shared" si="215"/>
        <v>1.7937105172413792</v>
      </c>
    </row>
    <row r="2712" spans="1:21">
      <c r="A2712" s="41" t="s">
        <v>33</v>
      </c>
      <c r="B2712" s="41" t="s">
        <v>4194</v>
      </c>
      <c r="C2712" s="74">
        <f t="shared" si="211"/>
        <v>3.4823123854999998</v>
      </c>
      <c r="D2712" s="74">
        <f t="shared" si="212"/>
        <v>3.9100967319999999E-2</v>
      </c>
      <c r="E2712" s="74">
        <f t="shared" si="213"/>
        <v>3.1321498157000001</v>
      </c>
      <c r="F2712" s="74">
        <f t="shared" si="214"/>
        <v>0.20514679248000001</v>
      </c>
      <c r="G2712" s="75">
        <v>0.10591481</v>
      </c>
      <c r="H2712" s="43">
        <v>4.4273157E-3</v>
      </c>
      <c r="I2712" s="43">
        <v>0.3034578</v>
      </c>
      <c r="J2712" s="43">
        <v>1.7870417E-2</v>
      </c>
      <c r="K2712" s="43">
        <v>5.9985917999999996E-3</v>
      </c>
      <c r="L2712" s="43">
        <v>4.7055452000000002E-4</v>
      </c>
      <c r="M2712" s="43">
        <v>1.4761404000000001E-2</v>
      </c>
      <c r="N2712" s="43">
        <v>2.8242647000000001</v>
      </c>
      <c r="O2712" s="43">
        <v>4.2444138000000001E-4</v>
      </c>
      <c r="P2712" s="43">
        <v>3.6931356999999998E-2</v>
      </c>
      <c r="Q2712" s="43">
        <v>2.2110581000000002E-3</v>
      </c>
      <c r="R2712" s="43">
        <v>7.5317439999999999E-2</v>
      </c>
      <c r="S2712" s="43">
        <v>9.0262495999999998E-2</v>
      </c>
      <c r="U2712" s="77">
        <f t="shared" si="215"/>
        <v>0.91305870689655166</v>
      </c>
    </row>
    <row r="2713" spans="1:21">
      <c r="A2713" s="41" t="s">
        <v>33</v>
      </c>
      <c r="B2713" s="41" t="s">
        <v>4195</v>
      </c>
      <c r="C2713" s="74">
        <f t="shared" si="211"/>
        <v>6.1887341867699996</v>
      </c>
      <c r="D2713" s="74">
        <f t="shared" si="212"/>
        <v>4.2228281999999999E-2</v>
      </c>
      <c r="E2713" s="74">
        <f t="shared" si="213"/>
        <v>5.9568129284999998</v>
      </c>
      <c r="F2713" s="74">
        <f t="shared" si="214"/>
        <v>0.10930517527</v>
      </c>
      <c r="G2713" s="75">
        <v>8.0387800999999995E-2</v>
      </c>
      <c r="H2713" s="43">
        <v>2.8953684999999999E-3</v>
      </c>
      <c r="I2713" s="43">
        <v>0.29571925999999998</v>
      </c>
      <c r="J2713" s="43">
        <v>8.0608374999999993E-3</v>
      </c>
      <c r="K2713" s="43">
        <v>3.1447421999999999E-3</v>
      </c>
      <c r="L2713" s="43">
        <v>1.6604153E-3</v>
      </c>
      <c r="M2713" s="43">
        <v>2.9362287000000001E-2</v>
      </c>
      <c r="N2713" s="43">
        <v>5.6581982999999996</v>
      </c>
      <c r="O2713" s="43">
        <v>2.0338716999999999E-4</v>
      </c>
      <c r="P2713" s="43">
        <v>1.5183644E-2</v>
      </c>
      <c r="Q2713" s="43">
        <v>1.9826970999999999E-3</v>
      </c>
      <c r="R2713" s="43">
        <v>5.5610685E-2</v>
      </c>
      <c r="S2713" s="43">
        <v>3.6324761999999997E-2</v>
      </c>
      <c r="U2713" s="77">
        <f t="shared" si="215"/>
        <v>0.69299828448275858</v>
      </c>
    </row>
    <row r="2714" spans="1:21">
      <c r="A2714" s="41" t="s">
        <v>33</v>
      </c>
      <c r="B2714" s="41" t="s">
        <v>4196</v>
      </c>
      <c r="C2714" s="74">
        <f t="shared" si="211"/>
        <v>7.1470379063499996</v>
      </c>
      <c r="D2714" s="74">
        <f t="shared" si="212"/>
        <v>3.4344599109999999E-2</v>
      </c>
      <c r="E2714" s="74">
        <f t="shared" si="213"/>
        <v>6.5721779447999999</v>
      </c>
      <c r="F2714" s="74">
        <f t="shared" si="214"/>
        <v>0.14695118243999999</v>
      </c>
      <c r="G2714" s="75">
        <v>0.39356417999999999</v>
      </c>
      <c r="H2714" s="43">
        <v>3.0566247999999998E-3</v>
      </c>
      <c r="I2714" s="43">
        <v>0.20866232000000001</v>
      </c>
      <c r="J2714" s="43">
        <v>9.4012664000000003E-3</v>
      </c>
      <c r="K2714" s="43">
        <v>3.8583429000000002E-3</v>
      </c>
      <c r="L2714" s="43">
        <v>4.8154281000000002E-4</v>
      </c>
      <c r="M2714" s="43">
        <v>2.0603447E-2</v>
      </c>
      <c r="N2714" s="43">
        <v>6.3604589999999996</v>
      </c>
      <c r="O2714" s="43">
        <v>2.5580754E-4</v>
      </c>
      <c r="P2714" s="43">
        <v>1.8594963999999999E-2</v>
      </c>
      <c r="Q2714" s="43">
        <v>2.2258798999999999E-3</v>
      </c>
      <c r="R2714" s="43">
        <v>7.9487546000000006E-2</v>
      </c>
      <c r="S2714" s="43">
        <v>4.6386984999999999E-2</v>
      </c>
      <c r="U2714" s="77">
        <f t="shared" si="215"/>
        <v>3.3927946551724135</v>
      </c>
    </row>
    <row r="2715" spans="1:21">
      <c r="A2715" s="41" t="s">
        <v>33</v>
      </c>
      <c r="B2715" s="41" t="s">
        <v>4197</v>
      </c>
      <c r="C2715" s="74">
        <f t="shared" si="211"/>
        <v>1.85773499289</v>
      </c>
      <c r="D2715" s="74">
        <f t="shared" si="212"/>
        <v>2.0415054240000001E-2</v>
      </c>
      <c r="E2715" s="74">
        <f t="shared" si="213"/>
        <v>1.4882773813000001</v>
      </c>
      <c r="F2715" s="74">
        <f t="shared" si="214"/>
        <v>0.10629555735000001</v>
      </c>
      <c r="G2715" s="75">
        <v>0.24274699999999999</v>
      </c>
      <c r="H2715" s="43">
        <v>2.3356213000000001E-3</v>
      </c>
      <c r="I2715" s="43">
        <v>0.18438756000000001</v>
      </c>
      <c r="J2715" s="43">
        <v>6.9666414999999997E-3</v>
      </c>
      <c r="K2715" s="43">
        <v>2.8655564000000001E-3</v>
      </c>
      <c r="L2715" s="43">
        <v>7.4931653999999999E-4</v>
      </c>
      <c r="M2715" s="43">
        <v>9.8335398000000008E-3</v>
      </c>
      <c r="N2715" s="43">
        <v>1.3015542</v>
      </c>
      <c r="O2715" s="43">
        <v>1.8743764999999999E-4</v>
      </c>
      <c r="P2715" s="43">
        <v>1.3657953E-2</v>
      </c>
      <c r="Q2715" s="43">
        <v>1.6351527E-3</v>
      </c>
      <c r="R2715" s="43">
        <v>5.6646442999999998E-2</v>
      </c>
      <c r="S2715" s="43">
        <v>3.4168571000000002E-2</v>
      </c>
      <c r="U2715" s="77">
        <f t="shared" si="215"/>
        <v>2.0926465517241377</v>
      </c>
    </row>
    <row r="2716" spans="1:21">
      <c r="A2716" s="41" t="s">
        <v>33</v>
      </c>
      <c r="B2716" s="41" t="s">
        <v>4198</v>
      </c>
      <c r="C2716" s="74">
        <f t="shared" si="211"/>
        <v>6.1507762061500006</v>
      </c>
      <c r="D2716" s="74">
        <f t="shared" si="212"/>
        <v>3.5737044760000003E-2</v>
      </c>
      <c r="E2716" s="74">
        <f t="shared" si="213"/>
        <v>5.9190592050999999</v>
      </c>
      <c r="F2716" s="74">
        <f t="shared" si="214"/>
        <v>0.13413667129000001</v>
      </c>
      <c r="G2716" s="75">
        <v>6.1843284999999998E-2</v>
      </c>
      <c r="H2716" s="43">
        <v>2.9704750999999998E-3</v>
      </c>
      <c r="I2716" s="43">
        <v>0.16719173000000001</v>
      </c>
      <c r="J2716" s="43">
        <v>8.7502228000000005E-3</v>
      </c>
      <c r="K2716" s="43">
        <v>3.5563817999999998E-3</v>
      </c>
      <c r="L2716" s="43">
        <v>5.7936716000000002E-4</v>
      </c>
      <c r="M2716" s="43">
        <v>2.2851073E-2</v>
      </c>
      <c r="N2716" s="43">
        <v>5.7488970000000004</v>
      </c>
      <c r="O2716" s="43">
        <v>2.3639089E-4</v>
      </c>
      <c r="P2716" s="43">
        <v>1.7491249E-2</v>
      </c>
      <c r="Q2716" s="43">
        <v>2.0459074000000002E-3</v>
      </c>
      <c r="R2716" s="43">
        <v>7.1807029999999994E-2</v>
      </c>
      <c r="S2716" s="43">
        <v>4.2556094000000003E-2</v>
      </c>
      <c r="U2716" s="77">
        <f t="shared" si="215"/>
        <v>0.53313176724137923</v>
      </c>
    </row>
    <row r="2717" spans="1:21">
      <c r="A2717" s="41" t="s">
        <v>33</v>
      </c>
      <c r="B2717" s="41" t="s">
        <v>4199</v>
      </c>
      <c r="C2717" s="74">
        <f t="shared" si="211"/>
        <v>4.02042161382</v>
      </c>
      <c r="D2717" s="74">
        <f t="shared" si="212"/>
        <v>5.1760200799999996E-2</v>
      </c>
      <c r="E2717" s="74">
        <f t="shared" si="213"/>
        <v>3.7498331644</v>
      </c>
      <c r="F2717" s="74">
        <f t="shared" si="214"/>
        <v>0.11882182862</v>
      </c>
      <c r="G2717" s="75">
        <v>0.10000642</v>
      </c>
      <c r="H2717" s="43">
        <v>3.3257944000000001E-3</v>
      </c>
      <c r="I2717" s="43">
        <v>0.32803457000000003</v>
      </c>
      <c r="J2717" s="43">
        <v>1.0939147E-2</v>
      </c>
      <c r="K2717" s="43">
        <v>3.9336299999999996E-3</v>
      </c>
      <c r="L2717" s="43">
        <v>5.1045648000000001E-3</v>
      </c>
      <c r="M2717" s="43">
        <v>3.1782858999999997E-2</v>
      </c>
      <c r="N2717" s="43">
        <v>3.4184728</v>
      </c>
      <c r="O2717" s="43">
        <v>2.5591382E-4</v>
      </c>
      <c r="P2717" s="43">
        <v>2.2896801000000001E-2</v>
      </c>
      <c r="Q2717" s="43">
        <v>2.1793927999999999E-3</v>
      </c>
      <c r="R2717" s="43">
        <v>5.5122955000000001E-2</v>
      </c>
      <c r="S2717" s="43">
        <v>3.8366765999999997E-2</v>
      </c>
      <c r="U2717" s="77">
        <f t="shared" si="215"/>
        <v>0.8621243103448275</v>
      </c>
    </row>
    <row r="2718" spans="1:21">
      <c r="A2718" s="41" t="s">
        <v>33</v>
      </c>
      <c r="B2718" s="41" t="s">
        <v>4200</v>
      </c>
      <c r="C2718" s="74">
        <f t="shared" si="211"/>
        <v>1.4504278438900002</v>
      </c>
      <c r="D2718" s="74">
        <f t="shared" si="212"/>
        <v>3.3162989800000001E-2</v>
      </c>
      <c r="E2718" s="74">
        <f t="shared" si="213"/>
        <v>1.2019637471</v>
      </c>
      <c r="F2718" s="74">
        <f t="shared" si="214"/>
        <v>0.12544437798999999</v>
      </c>
      <c r="G2718" s="75">
        <v>8.9856728999999996E-2</v>
      </c>
      <c r="H2718" s="43">
        <v>2.9303971E-3</v>
      </c>
      <c r="I2718" s="43">
        <v>0.30486541</v>
      </c>
      <c r="J2718" s="43">
        <v>1.3184059E-2</v>
      </c>
      <c r="K2718" s="43">
        <v>4.4525223999999997E-3</v>
      </c>
      <c r="L2718" s="43">
        <v>2.3802554000000001E-3</v>
      </c>
      <c r="M2718" s="43">
        <v>1.3146153000000001E-2</v>
      </c>
      <c r="N2718" s="43">
        <v>0.89416793999999999</v>
      </c>
      <c r="O2718" s="43">
        <v>3.1181498999999999E-4</v>
      </c>
      <c r="P2718" s="43">
        <v>2.8102944000000001E-2</v>
      </c>
      <c r="Q2718" s="43">
        <v>1.8168189999999999E-3</v>
      </c>
      <c r="R2718" s="43">
        <v>5.8961228999999997E-2</v>
      </c>
      <c r="S2718" s="43">
        <v>3.6251571000000003E-2</v>
      </c>
      <c r="U2718" s="77">
        <f t="shared" si="215"/>
        <v>0.77462697413793091</v>
      </c>
    </row>
    <row r="2719" spans="1:21">
      <c r="A2719" s="41" t="s">
        <v>33</v>
      </c>
      <c r="B2719" s="41" t="s">
        <v>4201</v>
      </c>
      <c r="C2719" s="74">
        <f t="shared" si="211"/>
        <v>1.5119143024899999</v>
      </c>
      <c r="D2719" s="74">
        <f t="shared" si="212"/>
        <v>2.8702106599999999E-2</v>
      </c>
      <c r="E2719" s="74">
        <f t="shared" si="213"/>
        <v>1.3401733543000001</v>
      </c>
      <c r="F2719" s="74">
        <f t="shared" si="214"/>
        <v>8.7833352589999997E-2</v>
      </c>
      <c r="G2719" s="75">
        <v>5.5205489000000003E-2</v>
      </c>
      <c r="H2719" s="43">
        <v>2.0887643E-3</v>
      </c>
      <c r="I2719" s="43">
        <v>0.23163888999999999</v>
      </c>
      <c r="J2719" s="43">
        <v>9.2718782E-3</v>
      </c>
      <c r="K2719" s="43">
        <v>3.1428949000000001E-3</v>
      </c>
      <c r="L2719" s="43">
        <v>3.0448645000000002E-3</v>
      </c>
      <c r="M2719" s="43">
        <v>1.3242469E-2</v>
      </c>
      <c r="N2719" s="43">
        <v>1.1064457000000001</v>
      </c>
      <c r="O2719" s="43">
        <v>2.1641558999999999E-4</v>
      </c>
      <c r="P2719" s="43">
        <v>2.0455369000000001E-2</v>
      </c>
      <c r="Q2719" s="43">
        <v>1.3493509999999999E-3</v>
      </c>
      <c r="R2719" s="43">
        <v>4.1123434E-2</v>
      </c>
      <c r="S2719" s="43">
        <v>2.4688782999999999E-2</v>
      </c>
      <c r="U2719" s="77">
        <f t="shared" si="215"/>
        <v>0.47590938793103449</v>
      </c>
    </row>
    <row r="2720" spans="1:21">
      <c r="A2720" s="41" t="s">
        <v>33</v>
      </c>
      <c r="B2720" s="41" t="s">
        <v>4202</v>
      </c>
      <c r="C2720" s="74">
        <f t="shared" si="211"/>
        <v>6.2767094514900004</v>
      </c>
      <c r="D2720" s="74">
        <f t="shared" si="212"/>
        <v>4.1741259070000002E-2</v>
      </c>
      <c r="E2720" s="74">
        <f t="shared" si="213"/>
        <v>6.0279115380000006</v>
      </c>
      <c r="F2720" s="74">
        <f t="shared" si="214"/>
        <v>0.13803192042000001</v>
      </c>
      <c r="G2720" s="75">
        <v>6.9024734000000004E-2</v>
      </c>
      <c r="H2720" s="43">
        <v>3.310768E-3</v>
      </c>
      <c r="I2720" s="43">
        <v>0.20519836999999999</v>
      </c>
      <c r="J2720" s="43">
        <v>9.4787181999999998E-3</v>
      </c>
      <c r="K2720" s="43">
        <v>3.7043216000000002E-3</v>
      </c>
      <c r="L2720" s="43">
        <v>7.4927326999999996E-4</v>
      </c>
      <c r="M2720" s="43">
        <v>2.7808946000000001E-2</v>
      </c>
      <c r="N2720" s="43">
        <v>5.8194024000000004</v>
      </c>
      <c r="O2720" s="43">
        <v>2.4780072E-4</v>
      </c>
      <c r="P2720" s="43">
        <v>1.8385832000000001E-2</v>
      </c>
      <c r="Q2720" s="43">
        <v>2.1373767000000001E-3</v>
      </c>
      <c r="R2720" s="43">
        <v>7.2642694999999993E-2</v>
      </c>
      <c r="S2720" s="43">
        <v>4.4618216000000002E-2</v>
      </c>
      <c r="U2720" s="77">
        <f t="shared" si="215"/>
        <v>0.59504081034482759</v>
      </c>
    </row>
    <row r="2721" spans="1:21">
      <c r="A2721" s="41" t="s">
        <v>33</v>
      </c>
      <c r="B2721" s="41" t="s">
        <v>4203</v>
      </c>
      <c r="C2721" s="74">
        <f t="shared" si="211"/>
        <v>2.1205019521499997</v>
      </c>
      <c r="D2721" s="74">
        <f t="shared" si="212"/>
        <v>4.1412746299999997E-2</v>
      </c>
      <c r="E2721" s="74">
        <f t="shared" si="213"/>
        <v>1.9717049226999999</v>
      </c>
      <c r="F2721" s="74">
        <f t="shared" si="214"/>
        <v>5.1508968149999994E-2</v>
      </c>
      <c r="G2721" s="75">
        <v>5.5875315000000002E-2</v>
      </c>
      <c r="H2721" s="43">
        <v>1.8138827E-3</v>
      </c>
      <c r="I2721" s="43">
        <v>0.39279794000000001</v>
      </c>
      <c r="J2721" s="43">
        <v>6.2885633000000002E-3</v>
      </c>
      <c r="K2721" s="43">
        <v>1.8447997000000001E-3</v>
      </c>
      <c r="L2721" s="43">
        <v>6.3500522999999998E-3</v>
      </c>
      <c r="M2721" s="43">
        <v>2.6929331000000001E-2</v>
      </c>
      <c r="N2721" s="43">
        <v>1.5770930999999999</v>
      </c>
      <c r="O2721" s="43">
        <v>1.2019275E-4</v>
      </c>
      <c r="P2721" s="43">
        <v>1.2963718000000001E-2</v>
      </c>
      <c r="Q2721" s="43">
        <v>1.2526834E-3</v>
      </c>
      <c r="R2721" s="43">
        <v>2.1235898999999999E-2</v>
      </c>
      <c r="S2721" s="43">
        <v>1.5936474999999999E-2</v>
      </c>
      <c r="U2721" s="77">
        <f t="shared" si="215"/>
        <v>0.48168374999999997</v>
      </c>
    </row>
    <row r="2722" spans="1:21">
      <c r="A2722" s="41" t="s">
        <v>33</v>
      </c>
      <c r="B2722" s="41" t="s">
        <v>4204</v>
      </c>
      <c r="C2722" s="74">
        <f t="shared" si="211"/>
        <v>0.89138526856</v>
      </c>
      <c r="D2722" s="74">
        <f t="shared" si="212"/>
        <v>1.5371093430000001E-2</v>
      </c>
      <c r="E2722" s="74">
        <f t="shared" si="213"/>
        <v>0.70982919030000002</v>
      </c>
      <c r="F2722" s="74">
        <f t="shared" si="214"/>
        <v>9.4176435830000002E-2</v>
      </c>
      <c r="G2722" s="75">
        <v>7.2008549000000005E-2</v>
      </c>
      <c r="H2722" s="43">
        <v>1.5834503E-3</v>
      </c>
      <c r="I2722" s="43">
        <v>0.13427105</v>
      </c>
      <c r="J2722" s="43">
        <v>8.7437672000000004E-3</v>
      </c>
      <c r="K2722" s="43">
        <v>3.1149507999999998E-3</v>
      </c>
      <c r="L2722" s="43">
        <v>3.6561203000000001E-4</v>
      </c>
      <c r="M2722" s="43">
        <v>3.1467634E-3</v>
      </c>
      <c r="N2722" s="43">
        <v>0.57397469000000001</v>
      </c>
      <c r="O2722" s="43">
        <v>2.2218402E-4</v>
      </c>
      <c r="P2722" s="43">
        <v>1.9317253999999999E-2</v>
      </c>
      <c r="Q2722" s="43">
        <v>8.7447181000000005E-4</v>
      </c>
      <c r="R2722" s="43">
        <v>4.7856638999999999E-2</v>
      </c>
      <c r="S2722" s="43">
        <v>2.5905886999999999E-2</v>
      </c>
      <c r="U2722" s="77">
        <f t="shared" si="215"/>
        <v>0.62076335344827582</v>
      </c>
    </row>
    <row r="2723" spans="1:21">
      <c r="A2723" s="41" t="s">
        <v>33</v>
      </c>
      <c r="B2723" s="41" t="s">
        <v>4205</v>
      </c>
      <c r="C2723" s="74">
        <f t="shared" si="211"/>
        <v>1.1916492461899999</v>
      </c>
      <c r="D2723" s="74">
        <f t="shared" si="212"/>
        <v>1.218675982E-2</v>
      </c>
      <c r="E2723" s="74">
        <f t="shared" si="213"/>
        <v>0.98364590370000005</v>
      </c>
      <c r="F2723" s="74">
        <f t="shared" si="214"/>
        <v>6.9663282669999993E-2</v>
      </c>
      <c r="G2723" s="75">
        <v>0.1261533</v>
      </c>
      <c r="H2723" s="43">
        <v>1.4723537000000001E-3</v>
      </c>
      <c r="I2723" s="43">
        <v>0.12575104000000001</v>
      </c>
      <c r="J2723" s="43">
        <v>4.4969807000000001E-3</v>
      </c>
      <c r="K2723" s="43">
        <v>1.8640314000000001E-3</v>
      </c>
      <c r="L2723" s="43">
        <v>4.3848822E-4</v>
      </c>
      <c r="M2723" s="43">
        <v>5.3872594999999999E-3</v>
      </c>
      <c r="N2723" s="43">
        <v>0.85642251000000003</v>
      </c>
      <c r="O2723" s="43">
        <v>1.2198557E-4</v>
      </c>
      <c r="P2723" s="43">
        <v>9.0563572999999998E-3</v>
      </c>
      <c r="Q2723" s="43">
        <v>1.0630958000000001E-3</v>
      </c>
      <c r="R2723" s="43">
        <v>3.7335145E-2</v>
      </c>
      <c r="S2723" s="43">
        <v>2.2086699000000001E-2</v>
      </c>
      <c r="U2723" s="77">
        <f t="shared" si="215"/>
        <v>1.087528448275862</v>
      </c>
    </row>
    <row r="2724" spans="1:21">
      <c r="A2724" s="41" t="s">
        <v>33</v>
      </c>
      <c r="B2724" s="41" t="s">
        <v>4206</v>
      </c>
      <c r="C2724" s="74">
        <f t="shared" si="211"/>
        <v>1.3585857404100001</v>
      </c>
      <c r="D2724" s="74">
        <f t="shared" si="212"/>
        <v>3.65871116E-2</v>
      </c>
      <c r="E2724" s="74">
        <f t="shared" si="213"/>
        <v>1.1853632911</v>
      </c>
      <c r="F2724" s="74">
        <f t="shared" si="214"/>
        <v>6.8081425710000004E-2</v>
      </c>
      <c r="G2724" s="75">
        <v>6.8553911999999995E-2</v>
      </c>
      <c r="H2724" s="43">
        <v>2.1658811000000002E-3</v>
      </c>
      <c r="I2724" s="43">
        <v>0.34688171000000001</v>
      </c>
      <c r="J2724" s="43">
        <v>8.0129677E-3</v>
      </c>
      <c r="K2724" s="43">
        <v>2.5218189999999998E-3</v>
      </c>
      <c r="L2724" s="43">
        <v>4.8919378999999997E-3</v>
      </c>
      <c r="M2724" s="43">
        <v>2.1160386999999999E-2</v>
      </c>
      <c r="N2724" s="43">
        <v>0.8363157</v>
      </c>
      <c r="O2724" s="43">
        <v>1.6794670999999999E-4</v>
      </c>
      <c r="P2724" s="43">
        <v>1.6727412000000001E-2</v>
      </c>
      <c r="Q2724" s="43">
        <v>1.4464530000000001E-3</v>
      </c>
      <c r="R2724" s="43">
        <v>2.8628338999999999E-2</v>
      </c>
      <c r="S2724" s="43">
        <v>2.1111274999999999E-2</v>
      </c>
      <c r="U2724" s="77">
        <f t="shared" si="215"/>
        <v>0.5909819999999999</v>
      </c>
    </row>
    <row r="2725" spans="1:21">
      <c r="A2725" s="41" t="s">
        <v>33</v>
      </c>
      <c r="B2725" s="41" t="s">
        <v>4207</v>
      </c>
      <c r="C2725" s="74">
        <f t="shared" si="211"/>
        <v>8.72235550031</v>
      </c>
      <c r="D2725" s="74">
        <f t="shared" si="212"/>
        <v>7.1481814599999999E-2</v>
      </c>
      <c r="E2725" s="74">
        <f t="shared" si="213"/>
        <v>8.3965971948</v>
      </c>
      <c r="F2725" s="74">
        <f t="shared" si="214"/>
        <v>0.12491668090999999</v>
      </c>
      <c r="G2725" s="75">
        <v>0.12935980999999999</v>
      </c>
      <c r="H2725" s="43">
        <v>5.9353148E-3</v>
      </c>
      <c r="I2725" s="43">
        <v>0.53559957999999996</v>
      </c>
      <c r="J2725" s="43">
        <v>1.3933957E-2</v>
      </c>
      <c r="K2725" s="43">
        <v>4.9619058999999998E-3</v>
      </c>
      <c r="L2725" s="43">
        <v>2.9248107000000001E-3</v>
      </c>
      <c r="M2725" s="43">
        <v>4.9661140999999999E-2</v>
      </c>
      <c r="N2725" s="43">
        <v>7.8550623000000002</v>
      </c>
      <c r="O2725" s="43">
        <v>3.0884781000000002E-4</v>
      </c>
      <c r="P2725" s="43">
        <v>2.3834480000000002E-2</v>
      </c>
      <c r="Q2725" s="43">
        <v>4.0050041E-3</v>
      </c>
      <c r="R2725" s="43">
        <v>3.7949156999999997E-2</v>
      </c>
      <c r="S2725" s="43">
        <v>5.8819191999999999E-2</v>
      </c>
      <c r="U2725" s="77">
        <f t="shared" si="215"/>
        <v>1.1151707758620688</v>
      </c>
    </row>
    <row r="2726" spans="1:21">
      <c r="A2726" s="41" t="s">
        <v>33</v>
      </c>
      <c r="B2726" s="41" t="s">
        <v>4208</v>
      </c>
      <c r="C2726" s="74">
        <f t="shared" si="211"/>
        <v>0.94037215465000012</v>
      </c>
      <c r="D2726" s="74">
        <f t="shared" si="212"/>
        <v>1.38551869E-2</v>
      </c>
      <c r="E2726" s="74">
        <f t="shared" si="213"/>
        <v>0.81998128020000005</v>
      </c>
      <c r="F2726" s="74">
        <f t="shared" si="214"/>
        <v>6.7224399550000008E-2</v>
      </c>
      <c r="G2726" s="75">
        <v>3.9311288E-2</v>
      </c>
      <c r="H2726" s="43">
        <v>1.3627401999999999E-3</v>
      </c>
      <c r="I2726" s="43">
        <v>0.15923762</v>
      </c>
      <c r="J2726" s="43">
        <v>4.8076226000000003E-3</v>
      </c>
      <c r="K2726" s="43">
        <v>1.8634687000000001E-3</v>
      </c>
      <c r="L2726" s="43">
        <v>9.2300590000000005E-4</v>
      </c>
      <c r="M2726" s="43">
        <v>6.2610896999999999E-3</v>
      </c>
      <c r="N2726" s="43">
        <v>0.65938092000000004</v>
      </c>
      <c r="O2726" s="43">
        <v>1.2437848999999999E-4</v>
      </c>
      <c r="P2726" s="43">
        <v>9.7653402999999996E-3</v>
      </c>
      <c r="Q2726" s="43">
        <v>9.3002975999999997E-4</v>
      </c>
      <c r="R2726" s="43">
        <v>3.5399495000000003E-2</v>
      </c>
      <c r="S2726" s="43">
        <v>2.1005156000000001E-2</v>
      </c>
      <c r="U2726" s="77">
        <f t="shared" si="215"/>
        <v>0.33889041379310342</v>
      </c>
    </row>
    <row r="2727" spans="1:21">
      <c r="A2727" s="41" t="s">
        <v>33</v>
      </c>
      <c r="B2727" s="41" t="s">
        <v>4209</v>
      </c>
      <c r="C2727" s="74">
        <f t="shared" si="211"/>
        <v>2.0870434650699998</v>
      </c>
      <c r="D2727" s="74">
        <f t="shared" si="212"/>
        <v>2.78744072E-2</v>
      </c>
      <c r="E2727" s="74">
        <f t="shared" si="213"/>
        <v>1.9474950622</v>
      </c>
      <c r="F2727" s="74">
        <f t="shared" si="214"/>
        <v>6.1434274669999997E-2</v>
      </c>
      <c r="G2727" s="75">
        <v>5.0239721000000001E-2</v>
      </c>
      <c r="H2727" s="43">
        <v>1.8354122000000001E-3</v>
      </c>
      <c r="I2727" s="43">
        <v>0.24305984999999999</v>
      </c>
      <c r="J2727" s="43">
        <v>5.9895857999999998E-3</v>
      </c>
      <c r="K2727" s="43">
        <v>2.0573499999999999E-3</v>
      </c>
      <c r="L2727" s="43">
        <v>2.5663574000000001E-3</v>
      </c>
      <c r="M2727" s="43">
        <v>1.7261114000000001E-2</v>
      </c>
      <c r="N2727" s="43">
        <v>1.7025998</v>
      </c>
      <c r="O2727" s="43">
        <v>1.3500816999999999E-4</v>
      </c>
      <c r="P2727" s="43">
        <v>1.1843391E-2</v>
      </c>
      <c r="Q2727" s="43">
        <v>1.1356825E-3</v>
      </c>
      <c r="R2727" s="43">
        <v>2.7456475000000001E-2</v>
      </c>
      <c r="S2727" s="43">
        <v>2.0863718E-2</v>
      </c>
      <c r="U2727" s="77">
        <f t="shared" si="215"/>
        <v>0.43310104310344827</v>
      </c>
    </row>
    <row r="2728" spans="1:21">
      <c r="A2728" s="41" t="s">
        <v>33</v>
      </c>
      <c r="B2728" s="41" t="s">
        <v>4210</v>
      </c>
      <c r="C2728" s="74">
        <f t="shared" si="211"/>
        <v>0.69421493999999995</v>
      </c>
      <c r="D2728" s="74">
        <f t="shared" si="212"/>
        <v>2.62245493E-2</v>
      </c>
      <c r="E2728" s="74">
        <f t="shared" si="213"/>
        <v>0.5738630039</v>
      </c>
      <c r="F2728" s="74">
        <f t="shared" si="214"/>
        <v>5.2435628800000002E-2</v>
      </c>
      <c r="G2728" s="75">
        <v>4.1691758000000002E-2</v>
      </c>
      <c r="H2728" s="43">
        <v>1.2805039E-3</v>
      </c>
      <c r="I2728" s="43">
        <v>0.24842631000000001</v>
      </c>
      <c r="J2728" s="43">
        <v>5.6892949999999996E-3</v>
      </c>
      <c r="K2728" s="43">
        <v>1.7996870999999999E-3</v>
      </c>
      <c r="L2728" s="43">
        <v>4.2923941999999998E-3</v>
      </c>
      <c r="M2728" s="43">
        <v>1.4443173E-2</v>
      </c>
      <c r="N2728" s="43">
        <v>0.32415619000000001</v>
      </c>
      <c r="O2728" s="43">
        <v>1.2165918999999999E-4</v>
      </c>
      <c r="P2728" s="43">
        <v>1.2419168E-2</v>
      </c>
      <c r="Q2728" s="43">
        <v>7.7835060999999997E-4</v>
      </c>
      <c r="R2728" s="43">
        <v>2.3898499E-2</v>
      </c>
      <c r="S2728" s="43">
        <v>1.5217952E-2</v>
      </c>
      <c r="U2728" s="77">
        <f t="shared" si="215"/>
        <v>0.35941170689655172</v>
      </c>
    </row>
    <row r="2729" spans="1:21">
      <c r="A2729" s="41" t="s">
        <v>33</v>
      </c>
      <c r="B2729" s="41" t="s">
        <v>4211</v>
      </c>
      <c r="C2729" s="74">
        <f t="shared" si="211"/>
        <v>0.82096313761999995</v>
      </c>
      <c r="D2729" s="74">
        <f t="shared" si="212"/>
        <v>1.9450570400000002E-2</v>
      </c>
      <c r="E2729" s="74">
        <f t="shared" si="213"/>
        <v>0.6273235801</v>
      </c>
      <c r="F2729" s="74">
        <f t="shared" si="214"/>
        <v>9.286489312E-2</v>
      </c>
      <c r="G2729" s="75">
        <v>8.1324094E-2</v>
      </c>
      <c r="H2729" s="43">
        <v>1.9813601000000002E-3</v>
      </c>
      <c r="I2729" s="43">
        <v>0.21106332999999999</v>
      </c>
      <c r="J2729" s="43">
        <v>8.2046166000000007E-3</v>
      </c>
      <c r="K2729" s="43">
        <v>2.9279358999999999E-3</v>
      </c>
      <c r="L2729" s="43">
        <v>1.1022517000000001E-3</v>
      </c>
      <c r="M2729" s="43">
        <v>7.2157662000000003E-3</v>
      </c>
      <c r="N2729" s="43">
        <v>0.41427889000000001</v>
      </c>
      <c r="O2729" s="43">
        <v>2.0152671999999999E-4</v>
      </c>
      <c r="P2729" s="43">
        <v>1.6753831E-2</v>
      </c>
      <c r="Q2729" s="43">
        <v>1.1905944E-3</v>
      </c>
      <c r="R2729" s="43">
        <v>4.5549566999999999E-2</v>
      </c>
      <c r="S2729" s="43">
        <v>2.9169374000000001E-2</v>
      </c>
      <c r="U2729" s="77">
        <f t="shared" si="215"/>
        <v>0.70106977586206898</v>
      </c>
    </row>
    <row r="2730" spans="1:21">
      <c r="A2730" s="41" t="s">
        <v>33</v>
      </c>
      <c r="B2730" s="41" t="s">
        <v>4212</v>
      </c>
      <c r="C2730" s="74">
        <f t="shared" si="211"/>
        <v>3.5849896446399998</v>
      </c>
      <c r="D2730" s="74">
        <f t="shared" si="212"/>
        <v>5.0591522E-2</v>
      </c>
      <c r="E2730" s="74">
        <f t="shared" si="213"/>
        <v>3.1365428527999999</v>
      </c>
      <c r="F2730" s="74">
        <f t="shared" si="214"/>
        <v>0.22552779983999999</v>
      </c>
      <c r="G2730" s="75">
        <v>0.17232747000000001</v>
      </c>
      <c r="H2730" s="43">
        <v>4.6823728E-3</v>
      </c>
      <c r="I2730" s="43">
        <v>0.33347907999999998</v>
      </c>
      <c r="J2730" s="43">
        <v>1.7165232999999998E-2</v>
      </c>
      <c r="K2730" s="43">
        <v>5.8694832999999997E-3</v>
      </c>
      <c r="L2730" s="43">
        <v>4.4792477000000002E-3</v>
      </c>
      <c r="M2730" s="43">
        <v>2.3077558000000001E-2</v>
      </c>
      <c r="N2730" s="43">
        <v>2.7983813999999998</v>
      </c>
      <c r="O2730" s="43">
        <v>3.9935113999999997E-4</v>
      </c>
      <c r="P2730" s="43">
        <v>3.7093262000000002E-2</v>
      </c>
      <c r="Q2730" s="43">
        <v>3.1166666999999999E-3</v>
      </c>
      <c r="R2730" s="43">
        <v>7.5269520000000006E-2</v>
      </c>
      <c r="S2730" s="43">
        <v>0.109649</v>
      </c>
      <c r="U2730" s="77">
        <f t="shared" si="215"/>
        <v>1.4855816379310345</v>
      </c>
    </row>
    <row r="2731" spans="1:21">
      <c r="A2731" s="41" t="s">
        <v>33</v>
      </c>
      <c r="B2731" s="41" t="s">
        <v>4213</v>
      </c>
      <c r="C2731" s="74">
        <f t="shared" si="211"/>
        <v>0.61097030820000009</v>
      </c>
      <c r="D2731" s="74">
        <f t="shared" si="212"/>
        <v>1.9959193899999998E-2</v>
      </c>
      <c r="E2731" s="74">
        <f t="shared" si="213"/>
        <v>0.44553579450000003</v>
      </c>
      <c r="F2731" s="74">
        <f t="shared" si="214"/>
        <v>8.145252280000001E-2</v>
      </c>
      <c r="G2731" s="75">
        <v>6.4022797000000006E-2</v>
      </c>
      <c r="H2731" s="43">
        <v>1.8841545E-3</v>
      </c>
      <c r="I2731" s="43">
        <v>0.25010155000000001</v>
      </c>
      <c r="J2731" s="43">
        <v>7.2886946999999999E-3</v>
      </c>
      <c r="K2731" s="43">
        <v>2.5512355E-3</v>
      </c>
      <c r="L2731" s="43">
        <v>1.317499E-3</v>
      </c>
      <c r="M2731" s="43">
        <v>8.8017647000000008E-3</v>
      </c>
      <c r="N2731" s="43">
        <v>0.19355009000000001</v>
      </c>
      <c r="O2731" s="43">
        <v>1.7271640000000001E-4</v>
      </c>
      <c r="P2731" s="43">
        <v>1.4149675E-2</v>
      </c>
      <c r="Q2731" s="43">
        <v>1.1002023999999999E-3</v>
      </c>
      <c r="R2731" s="43">
        <v>3.8897081999999999E-2</v>
      </c>
      <c r="S2731" s="43">
        <v>2.7132847000000002E-2</v>
      </c>
      <c r="U2731" s="77">
        <f t="shared" si="215"/>
        <v>0.55192066379310345</v>
      </c>
    </row>
    <row r="2732" spans="1:21">
      <c r="A2732" s="41" t="s">
        <v>33</v>
      </c>
      <c r="B2732" s="41" t="s">
        <v>4214</v>
      </c>
      <c r="C2732" s="74">
        <f t="shared" si="211"/>
        <v>0.93139199840999987</v>
      </c>
      <c r="D2732" s="74">
        <f t="shared" si="212"/>
        <v>1.8046922399999998E-2</v>
      </c>
      <c r="E2732" s="74">
        <f t="shared" si="213"/>
        <v>0.81626633599999998</v>
      </c>
      <c r="F2732" s="74">
        <f t="shared" si="214"/>
        <v>6.1445361009999998E-2</v>
      </c>
      <c r="G2732" s="75">
        <v>3.5633379E-2</v>
      </c>
      <c r="H2732" s="43">
        <v>1.6833760000000001E-3</v>
      </c>
      <c r="I2732" s="43">
        <v>0.13907746000000001</v>
      </c>
      <c r="J2732" s="43">
        <v>5.0501024999999996E-3</v>
      </c>
      <c r="K2732" s="43">
        <v>1.8999624E-3</v>
      </c>
      <c r="L2732" s="43">
        <v>1.0524795E-3</v>
      </c>
      <c r="M2732" s="43">
        <v>1.0044378E-2</v>
      </c>
      <c r="N2732" s="43">
        <v>0.67550549999999998</v>
      </c>
      <c r="O2732" s="43">
        <v>1.2364390999999999E-4</v>
      </c>
      <c r="P2732" s="43">
        <v>1.0373154000000001E-2</v>
      </c>
      <c r="Q2732" s="43">
        <v>1.4183291000000001E-3</v>
      </c>
      <c r="R2732" s="43">
        <v>2.6146532E-2</v>
      </c>
      <c r="S2732" s="43">
        <v>2.3383701999999999E-2</v>
      </c>
      <c r="U2732" s="77">
        <f t="shared" si="215"/>
        <v>0.30718430172413791</v>
      </c>
    </row>
    <row r="2733" spans="1:21">
      <c r="A2733" s="41" t="s">
        <v>33</v>
      </c>
      <c r="B2733" s="41" t="s">
        <v>4215</v>
      </c>
      <c r="C2733" s="74">
        <f t="shared" si="211"/>
        <v>0.93526726765000001</v>
      </c>
      <c r="D2733" s="74">
        <f t="shared" si="212"/>
        <v>1.7000594399999999E-2</v>
      </c>
      <c r="E2733" s="74">
        <f t="shared" si="213"/>
        <v>0.82874555649999992</v>
      </c>
      <c r="F2733" s="74">
        <f t="shared" si="214"/>
        <v>5.4296955750000001E-2</v>
      </c>
      <c r="G2733" s="75">
        <v>3.5224160999999997E-2</v>
      </c>
      <c r="H2733" s="43">
        <v>1.4575465000000001E-3</v>
      </c>
      <c r="I2733" s="43">
        <v>0.16159715999999999</v>
      </c>
      <c r="J2733" s="43">
        <v>4.7017754000000002E-3</v>
      </c>
      <c r="K2733" s="43">
        <v>1.7586317999999999E-3</v>
      </c>
      <c r="L2733" s="43">
        <v>1.2410638E-3</v>
      </c>
      <c r="M2733" s="43">
        <v>9.2991233999999996E-3</v>
      </c>
      <c r="N2733" s="43">
        <v>0.66569084999999995</v>
      </c>
      <c r="O2733" s="43">
        <v>1.1538384999999999E-4</v>
      </c>
      <c r="P2733" s="43">
        <v>9.8766410000000002E-3</v>
      </c>
      <c r="Q2733" s="43">
        <v>1.0201759E-3</v>
      </c>
      <c r="R2733" s="43">
        <v>2.6212201000000001E-2</v>
      </c>
      <c r="S2733" s="43">
        <v>1.7072554E-2</v>
      </c>
      <c r="U2733" s="77">
        <f t="shared" si="215"/>
        <v>0.30365656034482752</v>
      </c>
    </row>
    <row r="2734" spans="1:21">
      <c r="A2734" s="41" t="s">
        <v>33</v>
      </c>
      <c r="B2734" s="41" t="s">
        <v>4216</v>
      </c>
      <c r="C2734" s="74">
        <f t="shared" si="211"/>
        <v>1.5492224315100001</v>
      </c>
      <c r="D2734" s="74">
        <f t="shared" si="212"/>
        <v>1.21894094E-2</v>
      </c>
      <c r="E2734" s="74">
        <f t="shared" si="213"/>
        <v>1.3734154045</v>
      </c>
      <c r="F2734" s="74">
        <f t="shared" si="214"/>
        <v>0.12624240361</v>
      </c>
      <c r="G2734" s="75">
        <v>3.7375213999999997E-2</v>
      </c>
      <c r="H2734" s="43">
        <v>5.1199345000000002E-3</v>
      </c>
      <c r="I2734" s="43">
        <v>0.11547137</v>
      </c>
      <c r="J2734" s="43">
        <v>5.3461591999999997E-3</v>
      </c>
      <c r="K2734" s="43">
        <v>2.221083E-3</v>
      </c>
      <c r="L2734" s="43">
        <v>1.9774150000000001E-4</v>
      </c>
      <c r="M2734" s="43">
        <v>4.4244256999999999E-3</v>
      </c>
      <c r="N2734" s="43">
        <v>1.2528241</v>
      </c>
      <c r="O2734" s="43">
        <v>1.1228194E-4</v>
      </c>
      <c r="P2734" s="43">
        <v>1.0312702999999999E-2</v>
      </c>
      <c r="Q2734" s="43">
        <v>6.1725466999999995E-4</v>
      </c>
      <c r="R2734" s="43">
        <v>1.5723699000000001E-2</v>
      </c>
      <c r="S2734" s="43">
        <v>9.9476465E-2</v>
      </c>
      <c r="U2734" s="77">
        <f t="shared" si="215"/>
        <v>0.32220012068965515</v>
      </c>
    </row>
    <row r="2735" spans="1:21">
      <c r="A2735" s="41" t="s">
        <v>33</v>
      </c>
      <c r="B2735" s="41" t="s">
        <v>4217</v>
      </c>
      <c r="C2735" s="74">
        <f t="shared" si="211"/>
        <v>1.1523476610199999</v>
      </c>
      <c r="D2735" s="74">
        <f t="shared" si="212"/>
        <v>1.99337344E-2</v>
      </c>
      <c r="E2735" s="74">
        <f t="shared" si="213"/>
        <v>0.99832081939999995</v>
      </c>
      <c r="F2735" s="74">
        <f t="shared" si="214"/>
        <v>8.6851165219999998E-2</v>
      </c>
      <c r="G2735" s="75">
        <v>4.7241942000000002E-2</v>
      </c>
      <c r="H2735" s="43">
        <v>2.0883894000000001E-3</v>
      </c>
      <c r="I2735" s="43">
        <v>0.14566636999999999</v>
      </c>
      <c r="J2735" s="43">
        <v>8.8066940999999999E-3</v>
      </c>
      <c r="K2735" s="43">
        <v>3.0681293999999999E-3</v>
      </c>
      <c r="L2735" s="43">
        <v>1.060189E-3</v>
      </c>
      <c r="M2735" s="43">
        <v>6.9987219000000002E-3</v>
      </c>
      <c r="N2735" s="43">
        <v>0.85056606000000001</v>
      </c>
      <c r="O2735" s="43">
        <v>2.1347702E-4</v>
      </c>
      <c r="P2735" s="43">
        <v>1.9502726000000001E-2</v>
      </c>
      <c r="Q2735" s="43">
        <v>1.3025762E-3</v>
      </c>
      <c r="R2735" s="43">
        <v>3.8946269999999998E-2</v>
      </c>
      <c r="S2735" s="43">
        <v>2.6886116000000002E-2</v>
      </c>
      <c r="U2735" s="77">
        <f t="shared" si="215"/>
        <v>0.40725812068965517</v>
      </c>
    </row>
    <row r="2736" spans="1:21">
      <c r="A2736" s="41" t="s">
        <v>33</v>
      </c>
      <c r="B2736" s="41" t="s">
        <v>4218</v>
      </c>
      <c r="C2736" s="74">
        <f t="shared" si="211"/>
        <v>1.2368538363800001</v>
      </c>
      <c r="D2736" s="74">
        <f t="shared" si="212"/>
        <v>2.8275048599999998E-2</v>
      </c>
      <c r="E2736" s="74">
        <f t="shared" si="213"/>
        <v>1.103104165</v>
      </c>
      <c r="F2736" s="74">
        <f t="shared" si="214"/>
        <v>5.4754263780000006E-2</v>
      </c>
      <c r="G2736" s="75">
        <v>5.0720359E-2</v>
      </c>
      <c r="H2736" s="43">
        <v>2.3962850000000002E-3</v>
      </c>
      <c r="I2736" s="43">
        <v>0.28201647000000002</v>
      </c>
      <c r="J2736" s="43">
        <v>5.6109087999999998E-3</v>
      </c>
      <c r="K2736" s="43">
        <v>1.9195262E-3</v>
      </c>
      <c r="L2736" s="43">
        <v>3.2969786000000001E-3</v>
      </c>
      <c r="M2736" s="43">
        <v>1.7447635E-2</v>
      </c>
      <c r="N2736" s="43">
        <v>0.81869141000000001</v>
      </c>
      <c r="O2736" s="43">
        <v>1.1688558E-4</v>
      </c>
      <c r="P2736" s="43">
        <v>1.0915882999999999E-2</v>
      </c>
      <c r="Q2736" s="43">
        <v>1.9020402000000001E-3</v>
      </c>
      <c r="R2736" s="43">
        <v>2.2247043000000001E-2</v>
      </c>
      <c r="S2736" s="43">
        <v>1.9572412000000001E-2</v>
      </c>
      <c r="U2736" s="77">
        <f t="shared" si="215"/>
        <v>0.43724447413793099</v>
      </c>
    </row>
    <row r="2737" spans="1:21">
      <c r="A2737" s="41" t="s">
        <v>33</v>
      </c>
      <c r="B2737" s="41" t="s">
        <v>4219</v>
      </c>
      <c r="C2737" s="74">
        <f t="shared" si="211"/>
        <v>3.08105557821</v>
      </c>
      <c r="D2737" s="74">
        <f t="shared" si="212"/>
        <v>3.2092728700000003E-2</v>
      </c>
      <c r="E2737" s="74">
        <f t="shared" si="213"/>
        <v>2.8518194997999999</v>
      </c>
      <c r="F2737" s="74">
        <f t="shared" si="214"/>
        <v>8.3420769710000009E-2</v>
      </c>
      <c r="G2737" s="75">
        <v>0.11372258</v>
      </c>
      <c r="H2737" s="43">
        <v>2.2752397999999999E-3</v>
      </c>
      <c r="I2737" s="43">
        <v>0.27431455999999999</v>
      </c>
      <c r="J2737" s="43">
        <v>9.0498474999999995E-3</v>
      </c>
      <c r="K2737" s="43">
        <v>3.068496E-3</v>
      </c>
      <c r="L2737" s="43">
        <v>1.9937202000000001E-3</v>
      </c>
      <c r="M2737" s="43">
        <v>1.7980665E-2</v>
      </c>
      <c r="N2737" s="43">
        <v>2.5752297</v>
      </c>
      <c r="O2737" s="43">
        <v>2.1023080999999999E-4</v>
      </c>
      <c r="P2737" s="43">
        <v>1.8920678E-2</v>
      </c>
      <c r="Q2737" s="43">
        <v>1.4314859E-3</v>
      </c>
      <c r="R2737" s="43">
        <v>3.7421059E-2</v>
      </c>
      <c r="S2737" s="43">
        <v>2.5437316000000001E-2</v>
      </c>
      <c r="U2737" s="77">
        <f t="shared" si="215"/>
        <v>0.98036706896551717</v>
      </c>
    </row>
    <row r="2738" spans="1:21">
      <c r="A2738" s="41" t="s">
        <v>33</v>
      </c>
      <c r="B2738" s="41" t="s">
        <v>4220</v>
      </c>
      <c r="C2738" s="74">
        <f t="shared" si="211"/>
        <v>0.53332888275000001</v>
      </c>
      <c r="D2738" s="74">
        <f t="shared" si="212"/>
        <v>1.65712807E-2</v>
      </c>
      <c r="E2738" s="74">
        <f t="shared" si="213"/>
        <v>0.36933314090000002</v>
      </c>
      <c r="F2738" s="74">
        <f t="shared" si="214"/>
        <v>8.2003918149999994E-2</v>
      </c>
      <c r="G2738" s="75">
        <v>6.5420542999999998E-2</v>
      </c>
      <c r="H2738" s="43">
        <v>1.8729609E-3</v>
      </c>
      <c r="I2738" s="43">
        <v>0.17089705999999999</v>
      </c>
      <c r="J2738" s="43">
        <v>8.4716248000000008E-3</v>
      </c>
      <c r="K2738" s="43">
        <v>2.9193748E-3</v>
      </c>
      <c r="L2738" s="43">
        <v>6.0906779999999998E-4</v>
      </c>
      <c r="M2738" s="43">
        <v>4.5712132999999999E-3</v>
      </c>
      <c r="N2738" s="43">
        <v>0.19656312000000001</v>
      </c>
      <c r="O2738" s="43">
        <v>2.0460104999999999E-4</v>
      </c>
      <c r="P2738" s="43">
        <v>1.7955672999999998E-2</v>
      </c>
      <c r="Q2738" s="43">
        <v>1.0861530999999999E-3</v>
      </c>
      <c r="R2738" s="43">
        <v>3.8512209999999998E-2</v>
      </c>
      <c r="S2738" s="43">
        <v>2.4245281E-2</v>
      </c>
      <c r="U2738" s="77">
        <f t="shared" si="215"/>
        <v>0.56397019827586203</v>
      </c>
    </row>
    <row r="2739" spans="1:21">
      <c r="A2739" s="41" t="s">
        <v>33</v>
      </c>
      <c r="B2739" s="41" t="s">
        <v>4221</v>
      </c>
      <c r="C2739" s="74">
        <f t="shared" si="211"/>
        <v>0.77780329261000003</v>
      </c>
      <c r="D2739" s="74">
        <f t="shared" si="212"/>
        <v>1.5838151889999999E-2</v>
      </c>
      <c r="E2739" s="74">
        <f t="shared" si="213"/>
        <v>0.53051283039999997</v>
      </c>
      <c r="F2739" s="74">
        <f t="shared" si="214"/>
        <v>7.5802340319999995E-2</v>
      </c>
      <c r="G2739" s="75">
        <v>0.15564997</v>
      </c>
      <c r="H2739" s="43">
        <v>1.8127904E-3</v>
      </c>
      <c r="I2739" s="43">
        <v>0.17659795</v>
      </c>
      <c r="J2739" s="43">
        <v>7.8774553000000008E-3</v>
      </c>
      <c r="K2739" s="43">
        <v>2.6905974E-3</v>
      </c>
      <c r="L2739" s="43">
        <v>5.6455679000000001E-4</v>
      </c>
      <c r="M2739" s="43">
        <v>4.7055424000000002E-3</v>
      </c>
      <c r="N2739" s="43">
        <v>0.35210208999999998</v>
      </c>
      <c r="O2739" s="43">
        <v>1.8845411999999999E-4</v>
      </c>
      <c r="P2739" s="43">
        <v>1.6469113000000001E-2</v>
      </c>
      <c r="Q2739" s="43">
        <v>1.0804572E-3</v>
      </c>
      <c r="R2739" s="43">
        <v>3.5397905E-2</v>
      </c>
      <c r="S2739" s="43">
        <v>2.2666411000000001E-2</v>
      </c>
      <c r="U2739" s="77">
        <f t="shared" si="215"/>
        <v>1.3418100862068965</v>
      </c>
    </row>
    <row r="2740" spans="1:21">
      <c r="A2740" s="41" t="s">
        <v>33</v>
      </c>
      <c r="B2740" s="41" t="s">
        <v>4222</v>
      </c>
      <c r="C2740" s="74">
        <f t="shared" si="211"/>
        <v>1.30184867743</v>
      </c>
      <c r="D2740" s="74">
        <f t="shared" si="212"/>
        <v>5.74443881E-2</v>
      </c>
      <c r="E2740" s="74">
        <f t="shared" si="213"/>
        <v>1.1254889015</v>
      </c>
      <c r="F2740" s="74">
        <f t="shared" si="214"/>
        <v>5.1198102829999995E-2</v>
      </c>
      <c r="G2740" s="75">
        <v>6.7717285000000002E-2</v>
      </c>
      <c r="H2740" s="43">
        <v>1.8541915E-3</v>
      </c>
      <c r="I2740" s="43">
        <v>0.53645814000000003</v>
      </c>
      <c r="J2740" s="43">
        <v>6.8917874999999996E-3</v>
      </c>
      <c r="K2740" s="43">
        <v>1.7743056000000001E-3</v>
      </c>
      <c r="L2740" s="43">
        <v>1.119419E-2</v>
      </c>
      <c r="M2740" s="43">
        <v>3.7584105E-2</v>
      </c>
      <c r="N2740" s="43">
        <v>0.58717657000000001</v>
      </c>
      <c r="O2740" s="43">
        <v>1.1098333E-4</v>
      </c>
      <c r="P2740" s="43">
        <v>1.4260169E-2</v>
      </c>
      <c r="Q2740" s="43">
        <v>1.1899075E-3</v>
      </c>
      <c r="R2740" s="43">
        <v>1.9410871E-2</v>
      </c>
      <c r="S2740" s="43">
        <v>1.6226172000000001E-2</v>
      </c>
      <c r="U2740" s="77">
        <f t="shared" si="215"/>
        <v>0.583769698275862</v>
      </c>
    </row>
    <row r="2741" spans="1:21">
      <c r="A2741" s="41" t="s">
        <v>33</v>
      </c>
      <c r="B2741" s="41" t="s">
        <v>4223</v>
      </c>
      <c r="C2741" s="74">
        <f t="shared" si="211"/>
        <v>0.89892835569000007</v>
      </c>
      <c r="D2741" s="74">
        <f t="shared" si="212"/>
        <v>2.2955611299999998E-2</v>
      </c>
      <c r="E2741" s="74">
        <f t="shared" si="213"/>
        <v>0.74413557780000006</v>
      </c>
      <c r="F2741" s="74">
        <f t="shared" si="214"/>
        <v>7.7173432590000007E-2</v>
      </c>
      <c r="G2741" s="75">
        <v>5.4663733999999999E-2</v>
      </c>
      <c r="H2741" s="43">
        <v>1.9592678000000001E-3</v>
      </c>
      <c r="I2741" s="43">
        <v>0.20790583000000001</v>
      </c>
      <c r="J2741" s="43">
        <v>8.2705734E-3</v>
      </c>
      <c r="K2741" s="43">
        <v>2.8003348000000001E-3</v>
      </c>
      <c r="L2741" s="43">
        <v>1.4909121000000001E-3</v>
      </c>
      <c r="M2741" s="43">
        <v>1.0393790999999999E-2</v>
      </c>
      <c r="N2741" s="43">
        <v>0.53427047999999999</v>
      </c>
      <c r="O2741" s="43">
        <v>1.9454689E-4</v>
      </c>
      <c r="P2741" s="43">
        <v>1.7411805999999998E-2</v>
      </c>
      <c r="Q2741" s="43">
        <v>1.1322247000000001E-3</v>
      </c>
      <c r="R2741" s="43">
        <v>3.5159804000000003E-2</v>
      </c>
      <c r="S2741" s="43">
        <v>2.3275051000000001E-2</v>
      </c>
      <c r="U2741" s="77">
        <f t="shared" si="215"/>
        <v>0.47123908620689653</v>
      </c>
    </row>
    <row r="2742" spans="1:21">
      <c r="A2742" s="41" t="s">
        <v>33</v>
      </c>
      <c r="B2742" s="41" t="s">
        <v>4224</v>
      </c>
      <c r="C2742" s="74">
        <f t="shared" si="211"/>
        <v>0.87524583029999992</v>
      </c>
      <c r="D2742" s="74">
        <f t="shared" si="212"/>
        <v>2.2910848899999999E-2</v>
      </c>
      <c r="E2742" s="74">
        <f t="shared" si="213"/>
        <v>0.68011490860000001</v>
      </c>
      <c r="F2742" s="74">
        <f t="shared" si="214"/>
        <v>0.1068452188</v>
      </c>
      <c r="G2742" s="75">
        <v>6.5374853999999996E-2</v>
      </c>
      <c r="H2742" s="43">
        <v>2.0196685999999998E-3</v>
      </c>
      <c r="I2742" s="43">
        <v>0.18603022</v>
      </c>
      <c r="J2742" s="43">
        <v>1.0899957E-2</v>
      </c>
      <c r="K2742" s="43">
        <v>3.7753479E-3</v>
      </c>
      <c r="L2742" s="43">
        <v>1.2503375E-3</v>
      </c>
      <c r="M2742" s="43">
        <v>6.9852064999999996E-3</v>
      </c>
      <c r="N2742" s="43">
        <v>0.49206502000000002</v>
      </c>
      <c r="O2742" s="43">
        <v>2.681971E-4</v>
      </c>
      <c r="P2742" s="43">
        <v>2.41385E-2</v>
      </c>
      <c r="Q2742" s="43">
        <v>1.1054096999999999E-3</v>
      </c>
      <c r="R2742" s="43">
        <v>5.1848217000000002E-2</v>
      </c>
      <c r="S2742" s="43">
        <v>2.9484895000000001E-2</v>
      </c>
      <c r="U2742" s="77">
        <f t="shared" si="215"/>
        <v>0.56357632758620679</v>
      </c>
    </row>
    <row r="2743" spans="1:21">
      <c r="A2743" s="41" t="s">
        <v>33</v>
      </c>
      <c r="B2743" s="41" t="s">
        <v>4225</v>
      </c>
      <c r="C2743" s="74">
        <f t="shared" si="211"/>
        <v>1.4466166196899999</v>
      </c>
      <c r="D2743" s="74">
        <f t="shared" si="212"/>
        <v>2.4871795129999999E-2</v>
      </c>
      <c r="E2743" s="74">
        <f t="shared" si="213"/>
        <v>1.2024352460999999</v>
      </c>
      <c r="F2743" s="74">
        <f t="shared" si="214"/>
        <v>0.11510510845999999</v>
      </c>
      <c r="G2743" s="75">
        <v>0.10420446999999999</v>
      </c>
      <c r="H2743" s="43">
        <v>2.2560360999999999E-3</v>
      </c>
      <c r="I2743" s="43">
        <v>0.41987112999999998</v>
      </c>
      <c r="J2743" s="43">
        <v>9.2899839999999994E-3</v>
      </c>
      <c r="K2743" s="43">
        <v>2.9793608000000002E-3</v>
      </c>
      <c r="L2743" s="43">
        <v>9.3294033000000003E-4</v>
      </c>
      <c r="M2743" s="43">
        <v>1.1669509999999999E-2</v>
      </c>
      <c r="N2743" s="43">
        <v>0.78030807999999996</v>
      </c>
      <c r="O2743" s="43">
        <v>2.1660696000000001E-4</v>
      </c>
      <c r="P2743" s="43">
        <v>1.6071210999999998E-2</v>
      </c>
      <c r="Q2743" s="43">
        <v>1.0660405E-3</v>
      </c>
      <c r="R2743" s="43">
        <v>5.5192829999999998E-2</v>
      </c>
      <c r="S2743" s="43">
        <v>4.255842E-2</v>
      </c>
      <c r="U2743" s="77">
        <f t="shared" si="215"/>
        <v>0.89831439655172407</v>
      </c>
    </row>
    <row r="2744" spans="1:21">
      <c r="A2744" s="41" t="s">
        <v>33</v>
      </c>
      <c r="B2744" s="41" t="s">
        <v>4226</v>
      </c>
      <c r="C2744" s="74">
        <f t="shared" si="211"/>
        <v>0.42089489100999999</v>
      </c>
      <c r="D2744" s="74">
        <f t="shared" si="212"/>
        <v>1.3259815170000001E-2</v>
      </c>
      <c r="E2744" s="74">
        <f t="shared" si="213"/>
        <v>0.31472188839999998</v>
      </c>
      <c r="F2744" s="74">
        <f t="shared" si="214"/>
        <v>5.7978883439999997E-2</v>
      </c>
      <c r="G2744" s="75">
        <v>3.4934303999999999E-2</v>
      </c>
      <c r="H2744" s="43">
        <v>1.2398984E-3</v>
      </c>
      <c r="I2744" s="43">
        <v>0.12772965</v>
      </c>
      <c r="J2744" s="43">
        <v>5.1306716999999996E-3</v>
      </c>
      <c r="K2744" s="43">
        <v>1.8811825000000001E-3</v>
      </c>
      <c r="L2744" s="43">
        <v>9.7774057000000005E-4</v>
      </c>
      <c r="M2744" s="43">
        <v>5.2702204000000001E-3</v>
      </c>
      <c r="N2744" s="43">
        <v>0.18575233999999999</v>
      </c>
      <c r="O2744" s="43">
        <v>1.2832450999999999E-4</v>
      </c>
      <c r="P2744" s="43">
        <v>1.1104635E-2</v>
      </c>
      <c r="Q2744" s="43">
        <v>7.6046792999999999E-4</v>
      </c>
      <c r="R2744" s="43">
        <v>2.8816567000000001E-2</v>
      </c>
      <c r="S2744" s="43">
        <v>1.7168889E-2</v>
      </c>
      <c r="U2744" s="77">
        <f t="shared" si="215"/>
        <v>0.30115779310344826</v>
      </c>
    </row>
    <row r="2745" spans="1:21">
      <c r="A2745" s="41" t="s">
        <v>33</v>
      </c>
      <c r="B2745" s="41" t="s">
        <v>4227</v>
      </c>
      <c r="C2745" s="74">
        <f t="shared" si="211"/>
        <v>1.2889090629400002</v>
      </c>
      <c r="D2745" s="74">
        <f t="shared" si="212"/>
        <v>3.44189856E-2</v>
      </c>
      <c r="E2745" s="74">
        <f t="shared" si="213"/>
        <v>1.0352155115000001</v>
      </c>
      <c r="F2745" s="74">
        <f t="shared" si="214"/>
        <v>9.4032715840000003E-2</v>
      </c>
      <c r="G2745" s="75">
        <v>0.12524184999999999</v>
      </c>
      <c r="H2745" s="43">
        <v>2.9037815E-3</v>
      </c>
      <c r="I2745" s="43">
        <v>0.35106984000000002</v>
      </c>
      <c r="J2745" s="43">
        <v>1.0436222E-2</v>
      </c>
      <c r="K2745" s="43">
        <v>3.4732754999999998E-3</v>
      </c>
      <c r="L2745" s="43">
        <v>2.8291291000000001E-3</v>
      </c>
      <c r="M2745" s="43">
        <v>1.7680359E-2</v>
      </c>
      <c r="N2745" s="43">
        <v>0.68124189000000002</v>
      </c>
      <c r="O2745" s="43">
        <v>2.3186303999999999E-4</v>
      </c>
      <c r="P2745" s="43">
        <v>2.0744582000000001E-2</v>
      </c>
      <c r="Q2745" s="43">
        <v>1.8087877999999999E-3</v>
      </c>
      <c r="R2745" s="43">
        <v>3.9753736999999997E-2</v>
      </c>
      <c r="S2745" s="43">
        <v>3.1493746000000003E-2</v>
      </c>
      <c r="U2745" s="77">
        <f t="shared" si="215"/>
        <v>1.079671120689655</v>
      </c>
    </row>
    <row r="2746" spans="1:21">
      <c r="A2746" s="41" t="s">
        <v>33</v>
      </c>
      <c r="B2746" s="41" t="s">
        <v>4228</v>
      </c>
      <c r="C2746" s="74">
        <f t="shared" si="211"/>
        <v>0.84335690307</v>
      </c>
      <c r="D2746" s="74">
        <f t="shared" si="212"/>
        <v>1.7500622399999999E-2</v>
      </c>
      <c r="E2746" s="74">
        <f t="shared" si="213"/>
        <v>0.70207976840000008</v>
      </c>
      <c r="F2746" s="74">
        <f t="shared" si="214"/>
        <v>7.7361986270000002E-2</v>
      </c>
      <c r="G2746" s="75">
        <v>4.6414525999999998E-2</v>
      </c>
      <c r="H2746" s="43">
        <v>1.5945084E-3</v>
      </c>
      <c r="I2746" s="43">
        <v>0.16803129</v>
      </c>
      <c r="J2746" s="43">
        <v>6.8451954000000002E-3</v>
      </c>
      <c r="K2746" s="43">
        <v>2.4267030000000001E-3</v>
      </c>
      <c r="L2746" s="43">
        <v>8.9864519999999996E-4</v>
      </c>
      <c r="M2746" s="43">
        <v>7.3300787999999997E-3</v>
      </c>
      <c r="N2746" s="43">
        <v>0.53245397000000005</v>
      </c>
      <c r="O2746" s="43">
        <v>1.6982596000000001E-4</v>
      </c>
      <c r="P2746" s="43">
        <v>1.4454969E-2</v>
      </c>
      <c r="Q2746" s="43">
        <v>9.4413731000000001E-4</v>
      </c>
      <c r="R2746" s="43">
        <v>3.8911446000000002E-2</v>
      </c>
      <c r="S2746" s="43">
        <v>2.2881608000000001E-2</v>
      </c>
      <c r="U2746" s="77">
        <f t="shared" si="215"/>
        <v>0.400125224137931</v>
      </c>
    </row>
    <row r="2747" spans="1:21">
      <c r="A2747" s="41" t="s">
        <v>33</v>
      </c>
      <c r="B2747" s="41" t="s">
        <v>4229</v>
      </c>
      <c r="C2747" s="74">
        <f t="shared" si="211"/>
        <v>2.8547127195600002</v>
      </c>
      <c r="D2747" s="74">
        <f t="shared" si="212"/>
        <v>3.2730629740000003E-2</v>
      </c>
      <c r="E2747" s="74">
        <f t="shared" si="213"/>
        <v>2.6546645795999999</v>
      </c>
      <c r="F2747" s="74">
        <f t="shared" si="214"/>
        <v>9.5722974220000007E-2</v>
      </c>
      <c r="G2747" s="75">
        <v>7.1594536E-2</v>
      </c>
      <c r="H2747" s="43">
        <v>2.8388295999999999E-3</v>
      </c>
      <c r="I2747" s="43">
        <v>0.23767835000000001</v>
      </c>
      <c r="J2747" s="43">
        <v>1.0512603000000001E-2</v>
      </c>
      <c r="K2747" s="43">
        <v>3.4107340999999999E-3</v>
      </c>
      <c r="L2747" s="43">
        <v>8.7060364E-4</v>
      </c>
      <c r="M2747" s="43">
        <v>1.7936688999999999E-2</v>
      </c>
      <c r="N2747" s="43">
        <v>2.4141474000000001</v>
      </c>
      <c r="O2747" s="43">
        <v>2.4229112000000001E-4</v>
      </c>
      <c r="P2747" s="43">
        <v>2.1124127999999999E-2</v>
      </c>
      <c r="Q2747" s="43">
        <v>1.6257221000000001E-3</v>
      </c>
      <c r="R2747" s="43">
        <v>4.2875162000000001E-2</v>
      </c>
      <c r="S2747" s="43">
        <v>2.9855671E-2</v>
      </c>
      <c r="U2747" s="77">
        <f t="shared" si="215"/>
        <v>0.61719427586206899</v>
      </c>
    </row>
    <row r="2748" spans="1:21">
      <c r="A2748" s="41" t="s">
        <v>33</v>
      </c>
      <c r="B2748" s="41" t="s">
        <v>4230</v>
      </c>
      <c r="C2748" s="74">
        <f t="shared" si="211"/>
        <v>4.9967702471000006</v>
      </c>
      <c r="D2748" s="74">
        <f t="shared" si="212"/>
        <v>3.9821059700000001E-2</v>
      </c>
      <c r="E2748" s="74">
        <f t="shared" si="213"/>
        <v>4.7754325150000003</v>
      </c>
      <c r="F2748" s="74">
        <f t="shared" si="214"/>
        <v>0.1107317874</v>
      </c>
      <c r="G2748" s="75">
        <v>7.0784885000000006E-2</v>
      </c>
      <c r="H2748" s="43">
        <v>3.2221749999999999E-3</v>
      </c>
      <c r="I2748" s="43">
        <v>0.25268454000000001</v>
      </c>
      <c r="J2748" s="43">
        <v>7.2370762000000003E-3</v>
      </c>
      <c r="K2748" s="43">
        <v>2.7962135999999999E-3</v>
      </c>
      <c r="L2748" s="43">
        <v>1.4883379E-3</v>
      </c>
      <c r="M2748" s="43">
        <v>2.8299431999999999E-2</v>
      </c>
      <c r="N2748" s="43">
        <v>4.5195258000000003</v>
      </c>
      <c r="O2748" s="43">
        <v>1.9589710000000001E-4</v>
      </c>
      <c r="P2748" s="43">
        <v>1.3193425999999999E-2</v>
      </c>
      <c r="Q2748" s="43">
        <v>1.8271502999999999E-3</v>
      </c>
      <c r="R2748" s="43">
        <v>4.4383214999999997E-2</v>
      </c>
      <c r="S2748" s="43">
        <v>5.1132099E-2</v>
      </c>
      <c r="U2748" s="77">
        <f t="shared" si="215"/>
        <v>0.61021452586206903</v>
      </c>
    </row>
    <row r="2749" spans="1:21">
      <c r="A2749" s="41" t="s">
        <v>33</v>
      </c>
      <c r="B2749" s="41" t="s">
        <v>4231</v>
      </c>
      <c r="C2749" s="74">
        <f t="shared" si="211"/>
        <v>1.6856263025600002</v>
      </c>
      <c r="D2749" s="74">
        <f t="shared" si="212"/>
        <v>3.8455945660000004E-2</v>
      </c>
      <c r="E2749" s="74">
        <f t="shared" si="213"/>
        <v>1.2144451863000001</v>
      </c>
      <c r="F2749" s="74">
        <f t="shared" si="214"/>
        <v>0.25508054060000002</v>
      </c>
      <c r="G2749" s="75">
        <v>0.17764463</v>
      </c>
      <c r="H2749" s="43">
        <v>3.9525662999999999E-3</v>
      </c>
      <c r="I2749" s="43">
        <v>0.40943998999999998</v>
      </c>
      <c r="J2749" s="43">
        <v>2.0449082E-2</v>
      </c>
      <c r="K2749" s="43">
        <v>7.3829719999999998E-3</v>
      </c>
      <c r="L2749" s="43">
        <v>5.1747065999999998E-4</v>
      </c>
      <c r="M2749" s="43">
        <v>1.0106421000000001E-2</v>
      </c>
      <c r="N2749" s="43">
        <v>0.80105263000000004</v>
      </c>
      <c r="O2749" s="43">
        <v>5.2787440000000004E-4</v>
      </c>
      <c r="P2749" s="43">
        <v>4.2219141000000002E-2</v>
      </c>
      <c r="Q2749" s="43">
        <v>2.0035652000000002E-3</v>
      </c>
      <c r="R2749" s="43">
        <v>8.1498290000000001E-2</v>
      </c>
      <c r="S2749" s="43">
        <v>0.12883167000000001</v>
      </c>
      <c r="U2749" s="77">
        <f t="shared" si="215"/>
        <v>1.531419224137931</v>
      </c>
    </row>
    <row r="2750" spans="1:21">
      <c r="B2750" s="81" t="s">
        <v>4232</v>
      </c>
      <c r="C2750" s="76"/>
      <c r="D2750" s="76"/>
      <c r="E2750" s="76"/>
      <c r="F2750" s="76"/>
      <c r="U2750" s="78"/>
    </row>
    <row r="2751" spans="1:21">
      <c r="A2751" s="41" t="s">
        <v>33</v>
      </c>
      <c r="B2751" s="41" t="s">
        <v>4233</v>
      </c>
      <c r="C2751" s="74">
        <f t="shared" si="211"/>
        <v>6.9463320016499992</v>
      </c>
      <c r="D2751" s="74">
        <f t="shared" si="212"/>
        <v>2.185316293E-2</v>
      </c>
      <c r="E2751" s="74">
        <f t="shared" si="213"/>
        <v>6.8810813465999994</v>
      </c>
      <c r="F2751" s="74">
        <f t="shared" si="214"/>
        <v>2.4623060119999998E-2</v>
      </c>
      <c r="G2751" s="75">
        <v>1.8774432000000001E-2</v>
      </c>
      <c r="H2751" s="43">
        <v>1.0670886000000001E-3</v>
      </c>
      <c r="I2751" s="43">
        <v>6.8955457999999997E-2</v>
      </c>
      <c r="J2751" s="43">
        <v>2.8351955000000002E-3</v>
      </c>
      <c r="K2751" s="43">
        <v>9.9457103999999992E-4</v>
      </c>
      <c r="L2751" s="43">
        <v>1.1944839E-4</v>
      </c>
      <c r="M2751" s="43">
        <v>1.7903947999999999E-2</v>
      </c>
      <c r="N2751" s="43">
        <v>6.8110587999999996</v>
      </c>
      <c r="O2751" s="43">
        <v>6.4142450000000001E-5</v>
      </c>
      <c r="P2751" s="43">
        <v>5.7269651999999997E-3</v>
      </c>
      <c r="Q2751" s="43">
        <v>8.1322016999999999E-4</v>
      </c>
      <c r="R2751" s="43">
        <v>9.7612827000000003E-3</v>
      </c>
      <c r="S2751" s="43">
        <v>8.2574495999999994E-3</v>
      </c>
      <c r="U2751" s="77">
        <f t="shared" si="215"/>
        <v>0.16184855172413792</v>
      </c>
    </row>
    <row r="2752" spans="1:21">
      <c r="A2752" s="41" t="s">
        <v>33</v>
      </c>
      <c r="B2752" s="41" t="s">
        <v>4234</v>
      </c>
      <c r="C2752" s="74">
        <f t="shared" si="211"/>
        <v>0.29120210756800002</v>
      </c>
      <c r="D2752" s="74">
        <f t="shared" si="212"/>
        <v>2.9554223800000003E-3</v>
      </c>
      <c r="E2752" s="74">
        <f t="shared" si="213"/>
        <v>0.26238915662000001</v>
      </c>
      <c r="F2752" s="74">
        <f t="shared" si="214"/>
        <v>1.1432782568E-2</v>
      </c>
      <c r="G2752" s="75">
        <v>1.4424746E-2</v>
      </c>
      <c r="H2752" s="43">
        <v>3.5537862000000001E-4</v>
      </c>
      <c r="I2752" s="43">
        <v>8.1046268000000005E-2</v>
      </c>
      <c r="J2752" s="43">
        <v>1.6193538000000001E-3</v>
      </c>
      <c r="K2752" s="43">
        <v>4.7476522999999999E-4</v>
      </c>
      <c r="L2752" s="43">
        <v>-8.3316559999999998E-5</v>
      </c>
      <c r="M2752" s="43">
        <v>9.4461991E-4</v>
      </c>
      <c r="N2752" s="43">
        <v>0.18098750999999999</v>
      </c>
      <c r="O2752" s="43">
        <v>3.4913197999999998E-5</v>
      </c>
      <c r="P2752" s="43">
        <v>2.9477972999999999E-3</v>
      </c>
      <c r="Q2752" s="43">
        <v>1.5246667000000001E-4</v>
      </c>
      <c r="R2752" s="43">
        <v>4.6805533999999998E-3</v>
      </c>
      <c r="S2752" s="43">
        <v>3.6170519999999999E-3</v>
      </c>
      <c r="U2752" s="77">
        <f t="shared" si="215"/>
        <v>0.12435125862068966</v>
      </c>
    </row>
    <row r="2753" spans="1:21">
      <c r="A2753" s="41" t="s">
        <v>33</v>
      </c>
      <c r="B2753" s="41" t="s">
        <v>4235</v>
      </c>
      <c r="C2753" s="74">
        <f t="shared" si="211"/>
        <v>0.71444531191100014</v>
      </c>
      <c r="D2753" s="74">
        <f t="shared" si="212"/>
        <v>3.9869763550000005E-3</v>
      </c>
      <c r="E2753" s="74">
        <f t="shared" si="213"/>
        <v>0.68404946860000004</v>
      </c>
      <c r="F2753" s="74">
        <f t="shared" si="214"/>
        <v>1.4618033956E-2</v>
      </c>
      <c r="G2753" s="75">
        <v>1.1790833000000001E-2</v>
      </c>
      <c r="H2753" s="43">
        <v>4.0651659999999998E-4</v>
      </c>
      <c r="I2753" s="43">
        <v>4.5342352000000002E-2</v>
      </c>
      <c r="J2753" s="43">
        <v>1.7311499000000001E-3</v>
      </c>
      <c r="K2753" s="43">
        <v>5.8598147000000003E-4</v>
      </c>
      <c r="L2753" s="43">
        <v>-7.1988115000000004E-5</v>
      </c>
      <c r="M2753" s="43">
        <v>1.7418331E-3</v>
      </c>
      <c r="N2753" s="43">
        <v>0.6383006</v>
      </c>
      <c r="O2753" s="43">
        <v>4.0947966000000002E-5</v>
      </c>
      <c r="P2753" s="43">
        <v>3.6960132999999998E-3</v>
      </c>
      <c r="Q2753" s="43">
        <v>2.4838899E-4</v>
      </c>
      <c r="R2753" s="43">
        <v>6.3831399000000002E-3</v>
      </c>
      <c r="S2753" s="43">
        <v>4.2495438E-3</v>
      </c>
      <c r="U2753" s="77">
        <f t="shared" si="215"/>
        <v>0.10164511206896552</v>
      </c>
    </row>
    <row r="2754" spans="1:21">
      <c r="A2754" s="41" t="s">
        <v>33</v>
      </c>
      <c r="B2754" s="41" t="s">
        <v>4236</v>
      </c>
      <c r="C2754" s="74">
        <f t="shared" si="211"/>
        <v>1.2533906070470002</v>
      </c>
      <c r="D2754" s="74">
        <f t="shared" si="212"/>
        <v>6.3736998850000004E-3</v>
      </c>
      <c r="E2754" s="74">
        <f t="shared" si="213"/>
        <v>1.2129165257600001</v>
      </c>
      <c r="F2754" s="74">
        <f t="shared" si="214"/>
        <v>1.7647340402E-2</v>
      </c>
      <c r="G2754" s="75">
        <v>1.6453041000000002E-2</v>
      </c>
      <c r="H2754" s="43">
        <v>5.1605075999999999E-4</v>
      </c>
      <c r="I2754" s="43">
        <v>7.7830974999999997E-2</v>
      </c>
      <c r="J2754" s="43">
        <v>2.1938789000000001E-3</v>
      </c>
      <c r="K2754" s="43">
        <v>6.9678679999999997E-4</v>
      </c>
      <c r="L2754" s="43">
        <v>5.1933484999999999E-5</v>
      </c>
      <c r="M2754" s="43">
        <v>3.4311007000000001E-3</v>
      </c>
      <c r="N2754" s="43">
        <v>1.1345695</v>
      </c>
      <c r="O2754" s="43">
        <v>4.9607102E-5</v>
      </c>
      <c r="P2754" s="43">
        <v>4.4517248000000001E-3</v>
      </c>
      <c r="Q2754" s="43">
        <v>3.076129E-4</v>
      </c>
      <c r="R2754" s="43">
        <v>7.7010454999999998E-3</v>
      </c>
      <c r="S2754" s="43">
        <v>5.1373501000000002E-3</v>
      </c>
      <c r="U2754" s="77">
        <f t="shared" si="215"/>
        <v>0.14183656034482758</v>
      </c>
    </row>
    <row r="2755" spans="1:21">
      <c r="A2755" s="41" t="s">
        <v>33</v>
      </c>
      <c r="B2755" s="41" t="s">
        <v>4237</v>
      </c>
      <c r="C2755" s="74">
        <f t="shared" si="211"/>
        <v>0.90119608418000008</v>
      </c>
      <c r="D2755" s="74">
        <f t="shared" si="212"/>
        <v>7.7946463199999993E-3</v>
      </c>
      <c r="E2755" s="74">
        <f t="shared" si="213"/>
        <v>0.85903548141999997</v>
      </c>
      <c r="F2755" s="74">
        <f t="shared" si="214"/>
        <v>1.6417699439999999E-2</v>
      </c>
      <c r="G2755" s="75">
        <v>1.7948256999999999E-2</v>
      </c>
      <c r="H2755" s="43">
        <v>7.1772842E-4</v>
      </c>
      <c r="I2755" s="43">
        <v>6.7660573000000002E-2</v>
      </c>
      <c r="J2755" s="43">
        <v>2.7910584E-3</v>
      </c>
      <c r="K2755" s="43">
        <v>8.2509037000000004E-4</v>
      </c>
      <c r="L2755" s="43">
        <v>3.5684304999999999E-4</v>
      </c>
      <c r="M2755" s="43">
        <v>3.8216545E-3</v>
      </c>
      <c r="N2755" s="43">
        <v>0.79065717999999996</v>
      </c>
      <c r="O2755" s="43">
        <v>5.7466210000000003E-5</v>
      </c>
      <c r="P2755" s="43">
        <v>5.7083817999999996E-3</v>
      </c>
      <c r="Q2755" s="43">
        <v>4.2655752999999999E-4</v>
      </c>
      <c r="R2755" s="43">
        <v>4.5302381999999999E-3</v>
      </c>
      <c r="S2755" s="43">
        <v>5.6950556999999999E-3</v>
      </c>
      <c r="U2755" s="77">
        <f t="shared" si="215"/>
        <v>0.15472635344827584</v>
      </c>
    </row>
    <row r="2756" spans="1:21">
      <c r="A2756" s="41" t="s">
        <v>33</v>
      </c>
      <c r="B2756" s="41" t="s">
        <v>4238</v>
      </c>
      <c r="C2756" s="74">
        <f t="shared" si="211"/>
        <v>1.6274087283940002</v>
      </c>
      <c r="D2756" s="74">
        <f t="shared" si="212"/>
        <v>1.0291497940000002E-2</v>
      </c>
      <c r="E2756" s="74">
        <f t="shared" si="213"/>
        <v>1.58915403316</v>
      </c>
      <c r="F2756" s="74">
        <f t="shared" si="214"/>
        <v>1.1445875294000001E-2</v>
      </c>
      <c r="G2756" s="75">
        <v>1.6517322000000001E-2</v>
      </c>
      <c r="H2756" s="43">
        <v>6.7967115999999998E-4</v>
      </c>
      <c r="I2756" s="43">
        <v>9.4861961999999994E-2</v>
      </c>
      <c r="J2756" s="43">
        <v>1.9581984000000001E-3</v>
      </c>
      <c r="K2756" s="43">
        <v>5.4495607999999998E-4</v>
      </c>
      <c r="L2756" s="43">
        <v>9.1812315999999998E-4</v>
      </c>
      <c r="M2756" s="43">
        <v>6.8702203000000003E-3</v>
      </c>
      <c r="N2756" s="43">
        <v>1.4936124</v>
      </c>
      <c r="O2756" s="43">
        <v>3.5616893999999998E-5</v>
      </c>
      <c r="P2756" s="43">
        <v>3.7041876E-3</v>
      </c>
      <c r="Q2756" s="43">
        <v>5.0301709999999995E-4</v>
      </c>
      <c r="R2756" s="43">
        <v>3.0930983E-3</v>
      </c>
      <c r="S2756" s="43">
        <v>4.1099554000000003E-3</v>
      </c>
      <c r="U2756" s="77">
        <f t="shared" si="215"/>
        <v>0.14239070689655173</v>
      </c>
    </row>
    <row r="2757" spans="1:21">
      <c r="A2757" s="41" t="s">
        <v>33</v>
      </c>
      <c r="B2757" s="41" t="s">
        <v>4239</v>
      </c>
      <c r="C2757" s="74">
        <f t="shared" si="211"/>
        <v>0.974225961488</v>
      </c>
      <c r="D2757" s="74">
        <f t="shared" si="212"/>
        <v>9.3303209080000012E-3</v>
      </c>
      <c r="E2757" s="74">
        <f t="shared" si="213"/>
        <v>0.90739220139999999</v>
      </c>
      <c r="F2757" s="74">
        <f t="shared" si="214"/>
        <v>3.1641229180000001E-2</v>
      </c>
      <c r="G2757" s="75">
        <v>2.586221E-2</v>
      </c>
      <c r="H2757" s="43">
        <v>2.0176643999999999E-3</v>
      </c>
      <c r="I2757" s="43">
        <v>7.1819187000000007E-2</v>
      </c>
      <c r="J2757" s="43">
        <v>4.8629398000000004E-3</v>
      </c>
      <c r="K2757" s="43">
        <v>1.6353456000000001E-3</v>
      </c>
      <c r="L2757" s="43">
        <v>9.7012708000000002E-5</v>
      </c>
      <c r="M2757" s="43">
        <v>2.7350228E-3</v>
      </c>
      <c r="N2757" s="43">
        <v>0.83355535000000003</v>
      </c>
      <c r="O2757" s="43">
        <v>1.0403616E-4</v>
      </c>
      <c r="P2757" s="43">
        <v>1.0430043999999999E-2</v>
      </c>
      <c r="Q2757" s="43">
        <v>7.2637872000000001E-4</v>
      </c>
      <c r="R2757" s="43">
        <v>1.0443355E-2</v>
      </c>
      <c r="S2757" s="43">
        <v>9.9374153000000003E-3</v>
      </c>
      <c r="U2757" s="77">
        <f t="shared" si="215"/>
        <v>0.22295008620689655</v>
      </c>
    </row>
    <row r="2758" spans="1:21">
      <c r="A2758" s="41" t="s">
        <v>33</v>
      </c>
      <c r="B2758" s="41" t="s">
        <v>4240</v>
      </c>
      <c r="C2758" s="74">
        <f t="shared" si="211"/>
        <v>1.7779897289330002</v>
      </c>
      <c r="D2758" s="74">
        <f t="shared" si="212"/>
        <v>1.0326700439999999E-2</v>
      </c>
      <c r="E2758" s="74">
        <f t="shared" si="213"/>
        <v>1.7168373456000001</v>
      </c>
      <c r="F2758" s="74">
        <f t="shared" si="214"/>
        <v>2.6563349893E-2</v>
      </c>
      <c r="G2758" s="75">
        <v>2.4262333000000001E-2</v>
      </c>
      <c r="H2758" s="43">
        <v>1.0202656E-3</v>
      </c>
      <c r="I2758" s="43">
        <v>0.10394117999999999</v>
      </c>
      <c r="J2758" s="43">
        <v>3.3513528E-3</v>
      </c>
      <c r="K2758" s="43">
        <v>1.0381098E-3</v>
      </c>
      <c r="L2758" s="43">
        <v>1.6314644E-4</v>
      </c>
      <c r="M2758" s="43">
        <v>5.7740914000000004E-3</v>
      </c>
      <c r="N2758" s="43">
        <v>1.6118759</v>
      </c>
      <c r="O2758" s="43">
        <v>7.0736073000000001E-5</v>
      </c>
      <c r="P2758" s="43">
        <v>6.3754492999999997E-3</v>
      </c>
      <c r="Q2758" s="43">
        <v>6.9932762000000004E-4</v>
      </c>
      <c r="R2758" s="43">
        <v>1.0894635E-2</v>
      </c>
      <c r="S2758" s="43">
        <v>8.5232018999999992E-3</v>
      </c>
      <c r="U2758" s="77">
        <f t="shared" si="215"/>
        <v>0.20915804310344827</v>
      </c>
    </row>
    <row r="2759" spans="1:21">
      <c r="A2759" s="41" t="s">
        <v>33</v>
      </c>
      <c r="B2759" s="41" t="s">
        <v>4241</v>
      </c>
      <c r="C2759" s="74">
        <f t="shared" si="211"/>
        <v>0.82514463030199992</v>
      </c>
      <c r="D2759" s="74">
        <f t="shared" si="212"/>
        <v>8.5663524800000009E-3</v>
      </c>
      <c r="E2759" s="74">
        <f t="shared" si="213"/>
        <v>0.78194151859999994</v>
      </c>
      <c r="F2759" s="74">
        <f t="shared" si="214"/>
        <v>1.4515096222E-2</v>
      </c>
      <c r="G2759" s="75">
        <v>2.0121663000000001E-2</v>
      </c>
      <c r="H2759" s="43">
        <v>7.6623459999999996E-4</v>
      </c>
      <c r="I2759" s="43">
        <v>8.9429923999999994E-2</v>
      </c>
      <c r="J2759" s="43">
        <v>2.5237853999999999E-3</v>
      </c>
      <c r="K2759" s="43">
        <v>7.2197131000000002E-4</v>
      </c>
      <c r="L2759" s="43">
        <v>6.5842847000000004E-4</v>
      </c>
      <c r="M2759" s="43">
        <v>4.6621672999999997E-3</v>
      </c>
      <c r="N2759" s="43">
        <v>0.69174535999999998</v>
      </c>
      <c r="O2759" s="43">
        <v>4.8453611999999999E-5</v>
      </c>
      <c r="P2759" s="43">
        <v>4.8808239000000002E-3</v>
      </c>
      <c r="Q2759" s="43">
        <v>5.2899380999999997E-4</v>
      </c>
      <c r="R2759" s="43">
        <v>3.7866026999999998E-3</v>
      </c>
      <c r="S2759" s="43">
        <v>5.2702221999999998E-3</v>
      </c>
      <c r="U2759" s="77">
        <f t="shared" si="215"/>
        <v>0.17346261206896552</v>
      </c>
    </row>
    <row r="2760" spans="1:21">
      <c r="A2760" s="41" t="s">
        <v>33</v>
      </c>
      <c r="B2760" s="41" t="s">
        <v>4242</v>
      </c>
      <c r="C2760" s="74">
        <f t="shared" si="211"/>
        <v>6.8949894434600001</v>
      </c>
      <c r="D2760" s="74">
        <f t="shared" si="212"/>
        <v>2.4288314370000001E-2</v>
      </c>
      <c r="E2760" s="74">
        <f t="shared" si="213"/>
        <v>6.8135150726000004</v>
      </c>
      <c r="F2760" s="74">
        <f t="shared" si="214"/>
        <v>3.033868549E-2</v>
      </c>
      <c r="G2760" s="75">
        <v>2.6847370999999998E-2</v>
      </c>
      <c r="H2760" s="43">
        <v>1.5928226E-3</v>
      </c>
      <c r="I2760" s="43">
        <v>0.11459055</v>
      </c>
      <c r="J2760" s="43">
        <v>3.5734212999999999E-3</v>
      </c>
      <c r="K2760" s="43">
        <v>1.1606544E-3</v>
      </c>
      <c r="L2760" s="43">
        <v>3.4784067000000001E-4</v>
      </c>
      <c r="M2760" s="43">
        <v>1.9206398E-2</v>
      </c>
      <c r="N2760" s="43">
        <v>6.6973317000000003</v>
      </c>
      <c r="O2760" s="43">
        <v>7.1380189999999997E-5</v>
      </c>
      <c r="P2760" s="43">
        <v>6.5125026999999997E-3</v>
      </c>
      <c r="Q2760" s="43">
        <v>1.2686341000000001E-3</v>
      </c>
      <c r="R2760" s="43">
        <v>8.3239484999999992E-3</v>
      </c>
      <c r="S2760" s="43">
        <v>1.416222E-2</v>
      </c>
      <c r="U2760" s="77">
        <f t="shared" si="215"/>
        <v>0.23144285344827584</v>
      </c>
    </row>
    <row r="2761" spans="1:21">
      <c r="A2761" s="41" t="s">
        <v>33</v>
      </c>
      <c r="B2761" s="41" t="s">
        <v>4243</v>
      </c>
      <c r="C2761" s="74">
        <f t="shared" si="211"/>
        <v>5.0541857118649993</v>
      </c>
      <c r="D2761" s="74">
        <f t="shared" si="212"/>
        <v>2.2229406E-2</v>
      </c>
      <c r="E2761" s="74">
        <f t="shared" si="213"/>
        <v>4.8919023712999996</v>
      </c>
      <c r="F2761" s="74">
        <f t="shared" si="214"/>
        <v>0.11313296356499999</v>
      </c>
      <c r="G2761" s="75">
        <v>2.6920970999999998E-2</v>
      </c>
      <c r="H2761" s="43">
        <v>1.8909713000000001E-3</v>
      </c>
      <c r="I2761" s="43">
        <v>0.10861709999999999</v>
      </c>
      <c r="J2761" s="43">
        <v>4.5769256999999997E-3</v>
      </c>
      <c r="K2761" s="43">
        <v>1.407691E-3</v>
      </c>
      <c r="L2761" s="43">
        <v>1.2331763E-3</v>
      </c>
      <c r="M2761" s="43">
        <v>1.5011613E-2</v>
      </c>
      <c r="N2761" s="43">
        <v>4.7813942999999997</v>
      </c>
      <c r="O2761" s="43">
        <v>8.9311064999999997E-5</v>
      </c>
      <c r="P2761" s="43">
        <v>9.3623721000000003E-3</v>
      </c>
      <c r="Q2761" s="43">
        <v>1.585904E-3</v>
      </c>
      <c r="R2761" s="43">
        <v>6.6241394000000004E-3</v>
      </c>
      <c r="S2761" s="43">
        <v>9.5471237E-2</v>
      </c>
      <c r="U2761" s="77">
        <f t="shared" si="215"/>
        <v>0.23207733620689652</v>
      </c>
    </row>
    <row r="2762" spans="1:21">
      <c r="A2762" s="41" t="s">
        <v>33</v>
      </c>
      <c r="B2762" s="41" t="s">
        <v>4244</v>
      </c>
      <c r="C2762" s="74">
        <f t="shared" ref="C2762:C2825" si="216">D2762+E2762+F2762+G2762</f>
        <v>0.765991922963</v>
      </c>
      <c r="D2762" s="74">
        <f t="shared" ref="D2762:D2825" si="217">J2762+K2762+L2762+M2762</f>
        <v>6.28730456E-3</v>
      </c>
      <c r="E2762" s="74">
        <f t="shared" ref="E2762:E2825" si="218">H2762+I2762+N2762</f>
        <v>0.72589068891999997</v>
      </c>
      <c r="F2762" s="74">
        <f t="shared" ref="F2762:F2825" si="219">O2762+IF(P2762="x",0,P2762)+IF(Q2762="x",0,Q2762)+IF(R2762="x",0,R2762)+S2762</f>
        <v>1.5182728483000001E-2</v>
      </c>
      <c r="G2762" s="75">
        <v>1.8631201E-2</v>
      </c>
      <c r="H2762" s="43">
        <v>6.9337992000000005E-4</v>
      </c>
      <c r="I2762" s="43">
        <v>8.2866149E-2</v>
      </c>
      <c r="J2762" s="43">
        <v>2.0588418999999999E-3</v>
      </c>
      <c r="K2762" s="43">
        <v>6.0655588999999996E-4</v>
      </c>
      <c r="L2762" s="43">
        <v>1.7265117000000001E-4</v>
      </c>
      <c r="M2762" s="43">
        <v>3.4492555999999998E-3</v>
      </c>
      <c r="N2762" s="43">
        <v>0.64233116000000001</v>
      </c>
      <c r="O2762" s="43">
        <v>4.1265193E-5</v>
      </c>
      <c r="P2762" s="43">
        <v>3.6758685999999999E-3</v>
      </c>
      <c r="Q2762" s="43">
        <v>3.8570549000000001E-4</v>
      </c>
      <c r="R2762" s="43">
        <v>5.3633570999999996E-3</v>
      </c>
      <c r="S2762" s="43">
        <v>5.7165321000000003E-3</v>
      </c>
      <c r="U2762" s="77">
        <f t="shared" si="215"/>
        <v>0.16061380172413792</v>
      </c>
    </row>
    <row r="2763" spans="1:21">
      <c r="A2763" s="41" t="s">
        <v>33</v>
      </c>
      <c r="B2763" s="41" t="s">
        <v>4245</v>
      </c>
      <c r="C2763" s="74">
        <f t="shared" si="216"/>
        <v>1.4173652157200001</v>
      </c>
      <c r="D2763" s="74">
        <f t="shared" si="217"/>
        <v>7.2962306799999998E-3</v>
      </c>
      <c r="E2763" s="74">
        <f t="shared" si="218"/>
        <v>1.3825228319</v>
      </c>
      <c r="F2763" s="74">
        <f t="shared" si="219"/>
        <v>1.322836814E-2</v>
      </c>
      <c r="G2763" s="75">
        <v>1.4317785E-2</v>
      </c>
      <c r="H2763" s="43">
        <v>5.5346189999999997E-4</v>
      </c>
      <c r="I2763" s="43">
        <v>6.4115169999999999E-2</v>
      </c>
      <c r="J2763" s="43">
        <v>1.7776974999999999E-3</v>
      </c>
      <c r="K2763" s="43">
        <v>5.1980652000000003E-4</v>
      </c>
      <c r="L2763" s="43">
        <v>2.9558645999999998E-4</v>
      </c>
      <c r="M2763" s="43">
        <v>4.7031401999999998E-3</v>
      </c>
      <c r="N2763" s="43">
        <v>1.3178542</v>
      </c>
      <c r="O2763" s="43">
        <v>3.5049860000000002E-5</v>
      </c>
      <c r="P2763" s="43">
        <v>3.3570715999999999E-3</v>
      </c>
      <c r="Q2763" s="43">
        <v>4.0026318000000003E-4</v>
      </c>
      <c r="R2763" s="43">
        <v>3.2258288999999999E-3</v>
      </c>
      <c r="S2763" s="43">
        <v>6.2101546000000001E-3</v>
      </c>
      <c r="U2763" s="77">
        <f t="shared" si="215"/>
        <v>0.12342918103448275</v>
      </c>
    </row>
    <row r="2764" spans="1:21">
      <c r="A2764" s="41" t="s">
        <v>33</v>
      </c>
      <c r="B2764" s="41" t="s">
        <v>4246</v>
      </c>
      <c r="C2764" s="74">
        <f t="shared" si="216"/>
        <v>0.39918863858099995</v>
      </c>
      <c r="D2764" s="74">
        <f t="shared" si="217"/>
        <v>6.0801295600000005E-3</v>
      </c>
      <c r="E2764" s="74">
        <f t="shared" si="218"/>
        <v>0.36288975306999999</v>
      </c>
      <c r="F2764" s="74">
        <f t="shared" si="219"/>
        <v>1.3652765951000002E-2</v>
      </c>
      <c r="G2764" s="75">
        <v>1.6565989999999999E-2</v>
      </c>
      <c r="H2764" s="43">
        <v>4.6614307000000002E-4</v>
      </c>
      <c r="I2764" s="43">
        <v>7.6791780000000004E-2</v>
      </c>
      <c r="J2764" s="43">
        <v>1.9757031000000001E-3</v>
      </c>
      <c r="K2764" s="43">
        <v>5.3508479E-4</v>
      </c>
      <c r="L2764" s="43">
        <v>6.0656187000000003E-4</v>
      </c>
      <c r="M2764" s="43">
        <v>2.9627797999999999E-3</v>
      </c>
      <c r="N2764" s="43">
        <v>0.28563182999999998</v>
      </c>
      <c r="O2764" s="43">
        <v>3.7765141000000001E-5</v>
      </c>
      <c r="P2764" s="43">
        <v>3.8560624000000001E-3</v>
      </c>
      <c r="Q2764" s="43">
        <v>2.6523190999999999E-4</v>
      </c>
      <c r="R2764" s="43">
        <v>3.3689963000000001E-3</v>
      </c>
      <c r="S2764" s="43">
        <v>6.1247102000000003E-3</v>
      </c>
      <c r="U2764" s="77">
        <f t="shared" si="215"/>
        <v>0.14281025862068963</v>
      </c>
    </row>
    <row r="2765" spans="1:21">
      <c r="A2765" s="41" t="s">
        <v>33</v>
      </c>
      <c r="B2765" s="41" t="s">
        <v>4247</v>
      </c>
      <c r="C2765" s="74">
        <f t="shared" si="216"/>
        <v>0.55429509678799993</v>
      </c>
      <c r="D2765" s="74">
        <f t="shared" si="217"/>
        <v>7.9946337700000005E-3</v>
      </c>
      <c r="E2765" s="74">
        <f t="shared" si="218"/>
        <v>0.50284828346999999</v>
      </c>
      <c r="F2765" s="74">
        <f t="shared" si="219"/>
        <v>2.2235994547999998E-2</v>
      </c>
      <c r="G2765" s="75">
        <v>2.1216184999999999E-2</v>
      </c>
      <c r="H2765" s="43">
        <v>8.0021246999999998E-4</v>
      </c>
      <c r="I2765" s="43">
        <v>6.9387670999999998E-2</v>
      </c>
      <c r="J2765" s="43">
        <v>3.2554946E-3</v>
      </c>
      <c r="K2765" s="43">
        <v>1.0025164000000001E-3</v>
      </c>
      <c r="L2765" s="43">
        <v>2.3038377000000001E-4</v>
      </c>
      <c r="M2765" s="43">
        <v>3.506239E-3</v>
      </c>
      <c r="N2765" s="43">
        <v>0.4326604</v>
      </c>
      <c r="O2765" s="43">
        <v>6.9518358E-5</v>
      </c>
      <c r="P2765" s="43">
        <v>6.6183743000000003E-3</v>
      </c>
      <c r="Q2765" s="43">
        <v>4.3622639000000002E-4</v>
      </c>
      <c r="R2765" s="43">
        <v>7.7084012999999998E-3</v>
      </c>
      <c r="S2765" s="43">
        <v>7.4034742000000002E-3</v>
      </c>
      <c r="U2765" s="77">
        <f t="shared" si="215"/>
        <v>0.18289814655172412</v>
      </c>
    </row>
    <row r="2766" spans="1:21">
      <c r="A2766" s="41" t="s">
        <v>33</v>
      </c>
      <c r="B2766" s="41" t="s">
        <v>4248</v>
      </c>
      <c r="C2766" s="74">
        <f t="shared" si="216"/>
        <v>1.4158081914399998</v>
      </c>
      <c r="D2766" s="74">
        <f t="shared" si="217"/>
        <v>1.5561589919999999E-2</v>
      </c>
      <c r="E2766" s="74">
        <f t="shared" si="218"/>
        <v>1.2755548988000001</v>
      </c>
      <c r="F2766" s="74">
        <f t="shared" si="219"/>
        <v>8.8176983720000005E-2</v>
      </c>
      <c r="G2766" s="75">
        <v>3.6514719000000001E-2</v>
      </c>
      <c r="H2766" s="43">
        <v>1.3904588000000001E-3</v>
      </c>
      <c r="I2766" s="43">
        <v>0.11791434000000001</v>
      </c>
      <c r="J2766" s="43">
        <v>8.1544515999999994E-3</v>
      </c>
      <c r="K2766" s="43">
        <v>2.2304588000000001E-3</v>
      </c>
      <c r="L2766" s="43">
        <v>1.0653202E-4</v>
      </c>
      <c r="M2766" s="43">
        <v>5.0701475000000003E-3</v>
      </c>
      <c r="N2766" s="43">
        <v>1.1562501000000001</v>
      </c>
      <c r="O2766" s="43">
        <v>1.6860706000000001E-4</v>
      </c>
      <c r="P2766" s="43">
        <v>1.7775381E-2</v>
      </c>
      <c r="Q2766" s="43">
        <v>6.3901036000000005E-4</v>
      </c>
      <c r="R2766" s="43">
        <v>5.3247383000000004E-3</v>
      </c>
      <c r="S2766" s="43">
        <v>6.4269247000000002E-2</v>
      </c>
      <c r="U2766" s="77">
        <f t="shared" si="215"/>
        <v>0.31478206034482759</v>
      </c>
    </row>
    <row r="2767" spans="1:21">
      <c r="A2767" s="41" t="s">
        <v>33</v>
      </c>
      <c r="B2767" s="41" t="s">
        <v>4249</v>
      </c>
      <c r="C2767" s="74">
        <f t="shared" si="216"/>
        <v>1.3150970876499999</v>
      </c>
      <c r="D2767" s="74">
        <f t="shared" si="217"/>
        <v>1.009091501E-2</v>
      </c>
      <c r="E2767" s="74">
        <f t="shared" si="218"/>
        <v>1.1820427461</v>
      </c>
      <c r="F2767" s="74">
        <f t="shared" si="219"/>
        <v>9.9229469540000004E-2</v>
      </c>
      <c r="G2767" s="75">
        <v>2.3733957E-2</v>
      </c>
      <c r="H2767" s="43">
        <v>2.0685001000000001E-3</v>
      </c>
      <c r="I2767" s="43">
        <v>7.9601346000000003E-2</v>
      </c>
      <c r="J2767" s="43">
        <v>3.8491259E-3</v>
      </c>
      <c r="K2767" s="43">
        <v>1.1961865999999999E-3</v>
      </c>
      <c r="L2767" s="43">
        <v>3.0386591E-4</v>
      </c>
      <c r="M2767" s="43">
        <v>4.7417366000000001E-3</v>
      </c>
      <c r="N2767" s="43">
        <v>1.1003729</v>
      </c>
      <c r="O2767" s="43">
        <v>7.3621140000000002E-5</v>
      </c>
      <c r="P2767" s="43">
        <v>7.2499126000000001E-3</v>
      </c>
      <c r="Q2767" s="43">
        <v>1.4991506000000001E-3</v>
      </c>
      <c r="R2767" s="43">
        <v>4.4975731999999996E-3</v>
      </c>
      <c r="S2767" s="43">
        <v>8.5909211999999999E-2</v>
      </c>
      <c r="U2767" s="77">
        <f t="shared" si="215"/>
        <v>0.20460307758620688</v>
      </c>
    </row>
    <row r="2768" spans="1:21">
      <c r="A2768" s="41" t="s">
        <v>33</v>
      </c>
      <c r="B2768" s="41" t="s">
        <v>4250</v>
      </c>
      <c r="C2768" s="74">
        <f t="shared" si="216"/>
        <v>0.25739019439599997</v>
      </c>
      <c r="D2768" s="74">
        <f t="shared" si="217"/>
        <v>6.2715393100000001E-3</v>
      </c>
      <c r="E2768" s="74">
        <f t="shared" si="218"/>
        <v>0.21700457370000001</v>
      </c>
      <c r="F2768" s="74">
        <f t="shared" si="219"/>
        <v>1.7269821386E-2</v>
      </c>
      <c r="G2768" s="75">
        <v>1.684426E-2</v>
      </c>
      <c r="H2768" s="43">
        <v>6.3943470000000005E-4</v>
      </c>
      <c r="I2768" s="43">
        <v>6.0464349000000001E-2</v>
      </c>
      <c r="J2768" s="43">
        <v>2.4744729E-3</v>
      </c>
      <c r="K2768" s="43">
        <v>7.6576376999999999E-4</v>
      </c>
      <c r="L2768" s="43">
        <v>2.2029754000000001E-4</v>
      </c>
      <c r="M2768" s="43">
        <v>2.8110051000000001E-3</v>
      </c>
      <c r="N2768" s="43">
        <v>0.15590079000000001</v>
      </c>
      <c r="O2768" s="43">
        <v>5.2248645999999999E-5</v>
      </c>
      <c r="P2768" s="43">
        <v>4.9452901999999998E-3</v>
      </c>
      <c r="Q2768" s="43">
        <v>3.5947483999999999E-4</v>
      </c>
      <c r="R2768" s="43">
        <v>5.4391704999999999E-3</v>
      </c>
      <c r="S2768" s="43">
        <v>6.4736372E-3</v>
      </c>
      <c r="U2768" s="77">
        <f t="shared" si="215"/>
        <v>0.14520913793103446</v>
      </c>
    </row>
    <row r="2769" spans="1:21">
      <c r="A2769" s="41" t="s">
        <v>33</v>
      </c>
      <c r="B2769" s="41" t="s">
        <v>4251</v>
      </c>
      <c r="C2769" s="74">
        <f t="shared" si="216"/>
        <v>0.64695762283899994</v>
      </c>
      <c r="D2769" s="74">
        <f t="shared" si="217"/>
        <v>5.3261552900000005E-3</v>
      </c>
      <c r="E2769" s="74">
        <f t="shared" si="218"/>
        <v>0.60958185022</v>
      </c>
      <c r="F2769" s="74">
        <f t="shared" si="219"/>
        <v>1.5798552329000001E-2</v>
      </c>
      <c r="G2769" s="75">
        <v>1.6251064999999999E-2</v>
      </c>
      <c r="H2769" s="43">
        <v>5.8816322000000004E-4</v>
      </c>
      <c r="I2769" s="43">
        <v>6.7361867000000006E-2</v>
      </c>
      <c r="J2769" s="43">
        <v>1.858244E-3</v>
      </c>
      <c r="K2769" s="43">
        <v>5.3907559E-4</v>
      </c>
      <c r="L2769" s="43">
        <v>1.3965949999999999E-4</v>
      </c>
      <c r="M2769" s="43">
        <v>2.7891762E-3</v>
      </c>
      <c r="N2769" s="43">
        <v>0.54163181999999999</v>
      </c>
      <c r="O2769" s="43">
        <v>3.6799599000000003E-5</v>
      </c>
      <c r="P2769" s="43">
        <v>3.4040137999999998E-3</v>
      </c>
      <c r="Q2769" s="43">
        <v>6.9227842999999996E-4</v>
      </c>
      <c r="R2769" s="43">
        <v>3.3196103999999999E-3</v>
      </c>
      <c r="S2769" s="43">
        <v>8.3458500999999997E-3</v>
      </c>
      <c r="U2769" s="77">
        <f t="shared" si="215"/>
        <v>0.14009538793103446</v>
      </c>
    </row>
    <row r="2770" spans="1:21">
      <c r="A2770" s="41" t="s">
        <v>33</v>
      </c>
      <c r="B2770" s="41" t="s">
        <v>4252</v>
      </c>
      <c r="C2770" s="74">
        <f t="shared" si="216"/>
        <v>0.70148132688100007</v>
      </c>
      <c r="D2770" s="74">
        <f t="shared" si="217"/>
        <v>6.8463733799999996E-3</v>
      </c>
      <c r="E2770" s="74">
        <f t="shared" si="218"/>
        <v>0.65805836705999998</v>
      </c>
      <c r="F2770" s="74">
        <f t="shared" si="219"/>
        <v>1.9011793440999999E-2</v>
      </c>
      <c r="G2770" s="75">
        <v>1.7564792999999999E-2</v>
      </c>
      <c r="H2770" s="43">
        <v>7.2880906000000005E-4</v>
      </c>
      <c r="I2770" s="43">
        <v>7.4056168000000006E-2</v>
      </c>
      <c r="J2770" s="43">
        <v>2.0568944999999998E-3</v>
      </c>
      <c r="K2770" s="43">
        <v>6.1338771000000005E-4</v>
      </c>
      <c r="L2770" s="43">
        <v>2.1802517E-4</v>
      </c>
      <c r="M2770" s="43">
        <v>3.9580659999999997E-3</v>
      </c>
      <c r="N2770" s="43">
        <v>0.58327339</v>
      </c>
      <c r="O2770" s="43">
        <v>4.0707090999999997E-5</v>
      </c>
      <c r="P2770" s="43">
        <v>3.6987622E-3</v>
      </c>
      <c r="Q2770" s="43">
        <v>4.6896654999999999E-4</v>
      </c>
      <c r="R2770" s="43">
        <v>3.6265265999999999E-3</v>
      </c>
      <c r="S2770" s="43">
        <v>1.1176831E-2</v>
      </c>
      <c r="U2770" s="77">
        <f t="shared" ref="U2770:U2833" si="220">G2770/0.116</f>
        <v>0.15142062931034481</v>
      </c>
    </row>
    <row r="2771" spans="1:21">
      <c r="A2771" s="41" t="s">
        <v>33</v>
      </c>
      <c r="B2771" s="41" t="s">
        <v>4253</v>
      </c>
      <c r="C2771" s="74">
        <f t="shared" si="216"/>
        <v>3.5569899223289996</v>
      </c>
      <c r="D2771" s="74">
        <f t="shared" si="217"/>
        <v>1.795761504E-2</v>
      </c>
      <c r="E2771" s="74">
        <f t="shared" si="218"/>
        <v>3.4042479450999998</v>
      </c>
      <c r="F2771" s="74">
        <f t="shared" si="219"/>
        <v>9.7644435188999998E-2</v>
      </c>
      <c r="G2771" s="75">
        <v>3.7139927000000003E-2</v>
      </c>
      <c r="H2771" s="43">
        <v>4.4113950999999998E-3</v>
      </c>
      <c r="I2771" s="43">
        <v>0.12526145</v>
      </c>
      <c r="J2771" s="43">
        <v>5.1122570999999999E-3</v>
      </c>
      <c r="K2771" s="43">
        <v>1.8575891E-3</v>
      </c>
      <c r="L2771" s="43">
        <v>1.8247584000000001E-4</v>
      </c>
      <c r="M2771" s="43">
        <v>1.0805293000000001E-2</v>
      </c>
      <c r="N2771" s="43">
        <v>3.2745750999999998</v>
      </c>
      <c r="O2771" s="43">
        <v>9.5306349E-5</v>
      </c>
      <c r="P2771" s="43">
        <v>9.0591934999999998E-3</v>
      </c>
      <c r="Q2771" s="43">
        <v>6.3361563999999996E-4</v>
      </c>
      <c r="R2771" s="43">
        <v>6.0948577000000002E-3</v>
      </c>
      <c r="S2771" s="43">
        <v>8.1761461999999993E-2</v>
      </c>
      <c r="U2771" s="77">
        <f t="shared" si="220"/>
        <v>0.32017178448275863</v>
      </c>
    </row>
    <row r="2772" spans="1:21">
      <c r="A2772" s="41" t="s">
        <v>33</v>
      </c>
      <c r="B2772" s="41" t="s">
        <v>4254</v>
      </c>
      <c r="C2772" s="74">
        <f t="shared" si="216"/>
        <v>0.92193433357999988</v>
      </c>
      <c r="D2772" s="74">
        <f t="shared" si="217"/>
        <v>6.9489380000000009E-3</v>
      </c>
      <c r="E2772" s="74">
        <f t="shared" si="218"/>
        <v>0.8799401363599999</v>
      </c>
      <c r="F2772" s="74">
        <f t="shared" si="219"/>
        <v>1.8371113219999999E-2</v>
      </c>
      <c r="G2772" s="75">
        <v>1.6674146000000001E-2</v>
      </c>
      <c r="H2772" s="43">
        <v>7.0245935999999998E-4</v>
      </c>
      <c r="I2772" s="43">
        <v>5.2453457000000002E-2</v>
      </c>
      <c r="J2772" s="43">
        <v>3.0267733000000001E-3</v>
      </c>
      <c r="K2772" s="43">
        <v>9.1563193000000005E-4</v>
      </c>
      <c r="L2772" s="43">
        <v>1.5853807E-4</v>
      </c>
      <c r="M2772" s="43">
        <v>2.8479947000000002E-3</v>
      </c>
      <c r="N2772" s="43">
        <v>0.82678421999999996</v>
      </c>
      <c r="O2772" s="43">
        <v>6.4466289999999996E-5</v>
      </c>
      <c r="P2772" s="43">
        <v>6.4929356999999998E-3</v>
      </c>
      <c r="Q2772" s="43">
        <v>4.3281373E-4</v>
      </c>
      <c r="R2772" s="43">
        <v>5.7974358000000004E-3</v>
      </c>
      <c r="S2772" s="43">
        <v>5.5834617000000003E-3</v>
      </c>
      <c r="U2772" s="77">
        <f t="shared" si="220"/>
        <v>0.14374263793103448</v>
      </c>
    </row>
    <row r="2773" spans="1:21">
      <c r="A2773" s="41" t="s">
        <v>33</v>
      </c>
      <c r="B2773" s="41" t="s">
        <v>4255</v>
      </c>
      <c r="C2773" s="74">
        <f t="shared" si="216"/>
        <v>0.9676777573219999</v>
      </c>
      <c r="D2773" s="74">
        <f t="shared" si="217"/>
        <v>9.5248463500000012E-3</v>
      </c>
      <c r="E2773" s="74">
        <f t="shared" si="218"/>
        <v>0.92318859689999999</v>
      </c>
      <c r="F2773" s="74">
        <f t="shared" si="219"/>
        <v>1.5844242072000001E-2</v>
      </c>
      <c r="G2773" s="75">
        <v>1.9120071999999998E-2</v>
      </c>
      <c r="H2773" s="43">
        <v>1.0769518999999999E-3</v>
      </c>
      <c r="I2773" s="43">
        <v>8.2465054999999995E-2</v>
      </c>
      <c r="J2773" s="43">
        <v>2.2886351999999999E-3</v>
      </c>
      <c r="K2773" s="43">
        <v>7.2772430999999997E-4</v>
      </c>
      <c r="L2773" s="43">
        <v>6.0752254E-4</v>
      </c>
      <c r="M2773" s="43">
        <v>5.9009643000000004E-3</v>
      </c>
      <c r="N2773" s="43">
        <v>0.83964658999999997</v>
      </c>
      <c r="O2773" s="43">
        <v>4.3479171999999999E-5</v>
      </c>
      <c r="P2773" s="43">
        <v>4.1400337999999998E-3</v>
      </c>
      <c r="Q2773" s="43">
        <v>8.2563730000000004E-4</v>
      </c>
      <c r="R2773" s="43">
        <v>3.8309049999999999E-3</v>
      </c>
      <c r="S2773" s="43">
        <v>7.0041868000000002E-3</v>
      </c>
      <c r="U2773" s="77">
        <f t="shared" si="220"/>
        <v>0.1648282068965517</v>
      </c>
    </row>
    <row r="2774" spans="1:21">
      <c r="A2774" s="41" t="s">
        <v>33</v>
      </c>
      <c r="B2774" s="41" t="s">
        <v>4256</v>
      </c>
      <c r="C2774" s="74">
        <f t="shared" si="216"/>
        <v>0.39847379140800004</v>
      </c>
      <c r="D2774" s="74">
        <f t="shared" si="217"/>
        <v>4.8296901720000004E-3</v>
      </c>
      <c r="E2774" s="74">
        <f t="shared" si="218"/>
        <v>0.31671535307999998</v>
      </c>
      <c r="F2774" s="74">
        <f t="shared" si="219"/>
        <v>5.1412209156000005E-2</v>
      </c>
      <c r="G2774" s="75">
        <v>2.5516539000000001E-2</v>
      </c>
      <c r="H2774" s="43">
        <v>4.6945607999999999E-4</v>
      </c>
      <c r="I2774" s="43">
        <v>5.4009937000000001E-2</v>
      </c>
      <c r="J2774" s="43">
        <v>2.6308668000000002E-3</v>
      </c>
      <c r="K2774" s="43">
        <v>7.8545014000000002E-4</v>
      </c>
      <c r="L2774" s="43">
        <v>3.0412332000000001E-5</v>
      </c>
      <c r="M2774" s="43">
        <v>1.3829609E-3</v>
      </c>
      <c r="N2774" s="43">
        <v>0.26223595999999999</v>
      </c>
      <c r="O2774" s="43">
        <v>5.7500036E-5</v>
      </c>
      <c r="P2774" s="43">
        <v>5.6084337999999997E-3</v>
      </c>
      <c r="Q2774" s="43">
        <v>2.1656442000000001E-4</v>
      </c>
      <c r="R2774" s="43">
        <v>6.3854919E-3</v>
      </c>
      <c r="S2774" s="43">
        <v>3.9144219000000001E-2</v>
      </c>
      <c r="U2774" s="77">
        <f t="shared" si="220"/>
        <v>0.21997016379310344</v>
      </c>
    </row>
    <row r="2775" spans="1:21">
      <c r="A2775" s="41" t="s">
        <v>33</v>
      </c>
      <c r="B2775" s="41" t="s">
        <v>4257</v>
      </c>
      <c r="C2775" s="74">
        <f t="shared" si="216"/>
        <v>2.552163754865</v>
      </c>
      <c r="D2775" s="74">
        <f t="shared" si="217"/>
        <v>1.2951857050000001E-2</v>
      </c>
      <c r="E2775" s="74">
        <f t="shared" si="218"/>
        <v>2.4601737925</v>
      </c>
      <c r="F2775" s="74">
        <f t="shared" si="219"/>
        <v>5.7041790315000007E-2</v>
      </c>
      <c r="G2775" s="75">
        <v>2.1996314999999999E-2</v>
      </c>
      <c r="H2775" s="43">
        <v>1.4004404999999999E-3</v>
      </c>
      <c r="I2775" s="43">
        <v>8.0594552E-2</v>
      </c>
      <c r="J2775" s="43">
        <v>3.6559142999999998E-3</v>
      </c>
      <c r="K2775" s="43">
        <v>1.1052531999999999E-3</v>
      </c>
      <c r="L2775" s="43">
        <v>3.0621374999999999E-4</v>
      </c>
      <c r="M2775" s="43">
        <v>7.8844758000000004E-3</v>
      </c>
      <c r="N2775" s="43">
        <v>2.3781788000000001</v>
      </c>
      <c r="O2775" s="43">
        <v>7.4294485000000004E-5</v>
      </c>
      <c r="P2775" s="43">
        <v>7.2516528999999998E-3</v>
      </c>
      <c r="Q2775" s="43">
        <v>7.8933922999999996E-4</v>
      </c>
      <c r="R2775" s="43">
        <v>5.3687607E-3</v>
      </c>
      <c r="S2775" s="43">
        <v>4.3557743000000003E-2</v>
      </c>
      <c r="U2775" s="77">
        <f t="shared" si="220"/>
        <v>0.18962340517241377</v>
      </c>
    </row>
    <row r="2776" spans="1:21">
      <c r="A2776" s="41" t="s">
        <v>33</v>
      </c>
      <c r="B2776" s="41" t="s">
        <v>4258</v>
      </c>
      <c r="C2776" s="74">
        <f t="shared" si="216"/>
        <v>0.42440225725199998</v>
      </c>
      <c r="D2776" s="74">
        <f t="shared" si="217"/>
        <v>8.9349576199999996E-3</v>
      </c>
      <c r="E2776" s="74">
        <f t="shared" si="218"/>
        <v>0.36026629379999997</v>
      </c>
      <c r="F2776" s="74">
        <f t="shared" si="219"/>
        <v>2.6657324832E-2</v>
      </c>
      <c r="G2776" s="75">
        <v>2.8543681000000001E-2</v>
      </c>
      <c r="H2776" s="43">
        <v>1.0261508E-3</v>
      </c>
      <c r="I2776" s="43">
        <v>9.9300123000000004E-2</v>
      </c>
      <c r="J2776" s="43">
        <v>4.4956652999999999E-3</v>
      </c>
      <c r="K2776" s="43">
        <v>1.3227323E-3</v>
      </c>
      <c r="L2776" s="43">
        <v>1.8657071999999999E-4</v>
      </c>
      <c r="M2776" s="43">
        <v>2.9299893000000001E-3</v>
      </c>
      <c r="N2776" s="43">
        <v>0.25994001999999999</v>
      </c>
      <c r="O2776" s="43">
        <v>9.4232672E-5</v>
      </c>
      <c r="P2776" s="43">
        <v>9.1345407000000007E-3</v>
      </c>
      <c r="Q2776" s="43">
        <v>5.5980335999999996E-4</v>
      </c>
      <c r="R2776" s="43">
        <v>8.6566973000000002E-3</v>
      </c>
      <c r="S2776" s="43">
        <v>8.2120508000000005E-3</v>
      </c>
      <c r="U2776" s="77">
        <f t="shared" si="220"/>
        <v>0.24606621551724137</v>
      </c>
    </row>
    <row r="2777" spans="1:21">
      <c r="A2777" s="41" t="s">
        <v>33</v>
      </c>
      <c r="B2777" s="41" t="s">
        <v>4259</v>
      </c>
      <c r="C2777" s="74">
        <f t="shared" si="216"/>
        <v>0.60509396938000004</v>
      </c>
      <c r="D2777" s="74">
        <f t="shared" si="217"/>
        <v>7.9287212400000005E-3</v>
      </c>
      <c r="E2777" s="74">
        <f t="shared" si="218"/>
        <v>0.54831185133000004</v>
      </c>
      <c r="F2777" s="74">
        <f t="shared" si="219"/>
        <v>2.253340081E-2</v>
      </c>
      <c r="G2777" s="75">
        <v>2.6319995999999998E-2</v>
      </c>
      <c r="H2777" s="43">
        <v>8.9384033E-4</v>
      </c>
      <c r="I2777" s="43">
        <v>9.5461081000000003E-2</v>
      </c>
      <c r="J2777" s="43">
        <v>3.8722384999999998E-3</v>
      </c>
      <c r="K2777" s="43">
        <v>1.1131240000000001E-3</v>
      </c>
      <c r="L2777" s="43">
        <v>1.4638254000000001E-4</v>
      </c>
      <c r="M2777" s="43">
        <v>2.7969762000000001E-3</v>
      </c>
      <c r="N2777" s="43">
        <v>0.45195692999999998</v>
      </c>
      <c r="O2777" s="43">
        <v>8.0044750000000006E-5</v>
      </c>
      <c r="P2777" s="43">
        <v>7.7554542999999998E-3</v>
      </c>
      <c r="Q2777" s="43">
        <v>5.0126445999999997E-4</v>
      </c>
      <c r="R2777" s="43">
        <v>7.2783733999999996E-3</v>
      </c>
      <c r="S2777" s="43">
        <v>6.9182638999999999E-3</v>
      </c>
      <c r="U2777" s="77">
        <f t="shared" si="220"/>
        <v>0.2268965172413793</v>
      </c>
    </row>
    <row r="2778" spans="1:21">
      <c r="A2778" s="41" t="s">
        <v>33</v>
      </c>
      <c r="B2778" s="41" t="s">
        <v>4260</v>
      </c>
      <c r="C2778" s="74">
        <f t="shared" si="216"/>
        <v>0.769997119703</v>
      </c>
      <c r="D2778" s="74">
        <f t="shared" si="217"/>
        <v>1.2013369360000001E-2</v>
      </c>
      <c r="E2778" s="74">
        <f t="shared" si="218"/>
        <v>0.72318698175000007</v>
      </c>
      <c r="F2778" s="74">
        <f t="shared" si="219"/>
        <v>1.3581382593000001E-2</v>
      </c>
      <c r="G2778" s="75">
        <v>2.1215385999999999E-2</v>
      </c>
      <c r="H2778" s="43">
        <v>7.3266175000000005E-4</v>
      </c>
      <c r="I2778" s="43">
        <v>0.12521180000000001</v>
      </c>
      <c r="J2778" s="43">
        <v>2.2300346999999999E-3</v>
      </c>
      <c r="K2778" s="43">
        <v>5.8404226000000005E-4</v>
      </c>
      <c r="L2778" s="43">
        <v>1.8692793000000001E-3</v>
      </c>
      <c r="M2778" s="43">
        <v>7.3300131000000003E-3</v>
      </c>
      <c r="N2778" s="43">
        <v>0.59724252</v>
      </c>
      <c r="O2778" s="43">
        <v>3.6859283000000001E-5</v>
      </c>
      <c r="P2778" s="43">
        <v>4.2599072999999999E-3</v>
      </c>
      <c r="Q2778" s="43">
        <v>5.3915291000000004E-4</v>
      </c>
      <c r="R2778" s="43">
        <v>3.2666694E-3</v>
      </c>
      <c r="S2778" s="43">
        <v>5.4787936999999998E-3</v>
      </c>
      <c r="U2778" s="77">
        <f t="shared" si="220"/>
        <v>0.18289125862068964</v>
      </c>
    </row>
    <row r="2779" spans="1:21">
      <c r="A2779" s="41" t="s">
        <v>33</v>
      </c>
      <c r="B2779" s="41" t="s">
        <v>4261</v>
      </c>
      <c r="C2779" s="74">
        <f t="shared" si="216"/>
        <v>0.29660420110500002</v>
      </c>
      <c r="D2779" s="74">
        <f t="shared" si="217"/>
        <v>9.2176955100000003E-3</v>
      </c>
      <c r="E2779" s="74">
        <f t="shared" si="218"/>
        <v>0.24529687586999999</v>
      </c>
      <c r="F2779" s="74">
        <f t="shared" si="219"/>
        <v>1.9960823725E-2</v>
      </c>
      <c r="G2779" s="75">
        <v>2.2128806000000001E-2</v>
      </c>
      <c r="H2779" s="43">
        <v>8.3940386999999995E-4</v>
      </c>
      <c r="I2779" s="43">
        <v>9.1789622000000001E-2</v>
      </c>
      <c r="J2779" s="43">
        <v>3.3008673E-3</v>
      </c>
      <c r="K2779" s="43">
        <v>9.8458728000000006E-4</v>
      </c>
      <c r="L2779" s="43">
        <v>5.4794942999999996E-4</v>
      </c>
      <c r="M2779" s="43">
        <v>4.3842915E-3</v>
      </c>
      <c r="N2779" s="43">
        <v>0.15266784999999999</v>
      </c>
      <c r="O2779" s="43">
        <v>6.7768314999999994E-5</v>
      </c>
      <c r="P2779" s="43">
        <v>6.6784892999999998E-3</v>
      </c>
      <c r="Q2779" s="43">
        <v>4.7875121E-4</v>
      </c>
      <c r="R2779" s="43">
        <v>5.3269653999999996E-3</v>
      </c>
      <c r="S2779" s="43">
        <v>7.4088495000000001E-3</v>
      </c>
      <c r="U2779" s="77">
        <f t="shared" si="220"/>
        <v>0.19076556896551725</v>
      </c>
    </row>
    <row r="2780" spans="1:21">
      <c r="A2780" s="41" t="s">
        <v>33</v>
      </c>
      <c r="B2780" s="41" t="s">
        <v>4262</v>
      </c>
      <c r="C2780" s="74">
        <f t="shared" si="216"/>
        <v>0.65814033076100009</v>
      </c>
      <c r="D2780" s="74">
        <f t="shared" si="217"/>
        <v>6.81242402E-3</v>
      </c>
      <c r="E2780" s="74">
        <f t="shared" si="218"/>
        <v>0.61662598162000004</v>
      </c>
      <c r="F2780" s="74">
        <f t="shared" si="219"/>
        <v>1.7864659121E-2</v>
      </c>
      <c r="G2780" s="75">
        <v>1.6837266E-2</v>
      </c>
      <c r="H2780" s="43">
        <v>6.9966462000000003E-4</v>
      </c>
      <c r="I2780" s="43">
        <v>5.8275867000000002E-2</v>
      </c>
      <c r="J2780" s="43">
        <v>3.0101218E-3</v>
      </c>
      <c r="K2780" s="43">
        <v>9.0417122000000004E-4</v>
      </c>
      <c r="L2780" s="43">
        <v>2.342531E-4</v>
      </c>
      <c r="M2780" s="43">
        <v>2.6638779000000001E-3</v>
      </c>
      <c r="N2780" s="43">
        <v>0.55765045000000002</v>
      </c>
      <c r="O2780" s="43">
        <v>6.3728921000000003E-5</v>
      </c>
      <c r="P2780" s="43">
        <v>6.4151436000000001E-3</v>
      </c>
      <c r="Q2780" s="43">
        <v>4.1598969999999999E-4</v>
      </c>
      <c r="R2780" s="43">
        <v>5.7761243999999998E-3</v>
      </c>
      <c r="S2780" s="43">
        <v>5.1936724999999996E-3</v>
      </c>
      <c r="U2780" s="77">
        <f t="shared" si="220"/>
        <v>0.14514884482758619</v>
      </c>
    </row>
    <row r="2781" spans="1:21">
      <c r="A2781" s="41" t="s">
        <v>33</v>
      </c>
      <c r="B2781" s="41" t="s">
        <v>4263</v>
      </c>
      <c r="C2781" s="74">
        <f t="shared" si="216"/>
        <v>1.10802606995</v>
      </c>
      <c r="D2781" s="74">
        <f t="shared" si="217"/>
        <v>1.555738576E-2</v>
      </c>
      <c r="E2781" s="74">
        <f t="shared" si="218"/>
        <v>0.86284690159999999</v>
      </c>
      <c r="F2781" s="74">
        <f t="shared" si="219"/>
        <v>0.18915478558999999</v>
      </c>
      <c r="G2781" s="75">
        <v>4.0466996999999998E-2</v>
      </c>
      <c r="H2781" s="43">
        <v>3.9198916000000002E-3</v>
      </c>
      <c r="I2781" s="43">
        <v>0.11812912</v>
      </c>
      <c r="J2781" s="43">
        <v>7.0549740999999999E-3</v>
      </c>
      <c r="K2781" s="43">
        <v>2.0972667999999998E-3</v>
      </c>
      <c r="L2781" s="43">
        <v>5.8360606000000005E-4</v>
      </c>
      <c r="M2781" s="43">
        <v>5.8215387999999996E-3</v>
      </c>
      <c r="N2781" s="43">
        <v>0.74079788999999996</v>
      </c>
      <c r="O2781" s="43">
        <v>1.2981223000000001E-4</v>
      </c>
      <c r="P2781" s="43">
        <v>1.3071335999999999E-2</v>
      </c>
      <c r="Q2781" s="43">
        <v>9.5175035999999998E-4</v>
      </c>
      <c r="R2781" s="43">
        <v>7.4765969999999998E-3</v>
      </c>
      <c r="S2781" s="43">
        <v>0.16752528999999999</v>
      </c>
      <c r="U2781" s="77">
        <f t="shared" si="220"/>
        <v>0.34885342241379308</v>
      </c>
    </row>
    <row r="2782" spans="1:21">
      <c r="A2782" s="41" t="s">
        <v>33</v>
      </c>
      <c r="B2782" s="41" t="s">
        <v>4264</v>
      </c>
      <c r="C2782" s="74">
        <f t="shared" si="216"/>
        <v>0.74598785157000003</v>
      </c>
      <c r="D2782" s="74">
        <f t="shared" si="217"/>
        <v>9.634391459999999E-3</v>
      </c>
      <c r="E2782" s="74">
        <f t="shared" si="218"/>
        <v>0.68295000100000003</v>
      </c>
      <c r="F2782" s="74">
        <f t="shared" si="219"/>
        <v>2.8722202109999997E-2</v>
      </c>
      <c r="G2782" s="75">
        <v>2.4681257000000002E-2</v>
      </c>
      <c r="H2782" s="43">
        <v>1.067096E-3</v>
      </c>
      <c r="I2782" s="43">
        <v>7.8457355000000006E-2</v>
      </c>
      <c r="J2782" s="43">
        <v>4.7451035999999999E-3</v>
      </c>
      <c r="K2782" s="43">
        <v>1.4632206999999999E-3</v>
      </c>
      <c r="L2782" s="43">
        <v>2.5643896000000001E-4</v>
      </c>
      <c r="M2782" s="43">
        <v>3.1696281999999999E-3</v>
      </c>
      <c r="N2782" s="43">
        <v>0.60342554999999998</v>
      </c>
      <c r="O2782" s="43">
        <v>1.0210843E-4</v>
      </c>
      <c r="P2782" s="43">
        <v>1.0267218E-2</v>
      </c>
      <c r="Q2782" s="43">
        <v>4.6407118000000002E-4</v>
      </c>
      <c r="R2782" s="43">
        <v>9.8258730000000006E-3</v>
      </c>
      <c r="S2782" s="43">
        <v>8.0629315000000003E-3</v>
      </c>
      <c r="U2782" s="77">
        <f t="shared" si="220"/>
        <v>0.21276945689655172</v>
      </c>
    </row>
    <row r="2783" spans="1:21">
      <c r="A2783" s="41" t="s">
        <v>33</v>
      </c>
      <c r="B2783" s="41" t="s">
        <v>4265</v>
      </c>
      <c r="C2783" s="74">
        <f t="shared" si="216"/>
        <v>0.98443482723700004</v>
      </c>
      <c r="D2783" s="74">
        <f t="shared" si="217"/>
        <v>6.6414105599999999E-3</v>
      </c>
      <c r="E2783" s="74">
        <f t="shared" si="218"/>
        <v>0.94163215493999997</v>
      </c>
      <c r="F2783" s="74">
        <f t="shared" si="219"/>
        <v>2.2211525736999999E-2</v>
      </c>
      <c r="G2783" s="75">
        <v>1.3949736000000001E-2</v>
      </c>
      <c r="H2783" s="43">
        <v>5.3214394000000004E-4</v>
      </c>
      <c r="I2783" s="43">
        <v>4.1078760999999998E-2</v>
      </c>
      <c r="J2783" s="43">
        <v>2.7083964999999998E-3</v>
      </c>
      <c r="K2783" s="43">
        <v>8.7424819999999996E-4</v>
      </c>
      <c r="L2783" s="43">
        <v>1.2507136000000001E-4</v>
      </c>
      <c r="M2783" s="43">
        <v>2.9336944999999999E-3</v>
      </c>
      <c r="N2783" s="43">
        <v>0.90002124999999999</v>
      </c>
      <c r="O2783" s="43">
        <v>6.1902716999999999E-5</v>
      </c>
      <c r="P2783" s="43">
        <v>6.0054152999999997E-3</v>
      </c>
      <c r="Q2783" s="43">
        <v>2.9429671999999999E-4</v>
      </c>
      <c r="R2783" s="43">
        <v>9.5661776999999993E-3</v>
      </c>
      <c r="S2783" s="43">
        <v>6.2837333000000002E-3</v>
      </c>
      <c r="U2783" s="77">
        <f t="shared" si="220"/>
        <v>0.12025634482758621</v>
      </c>
    </row>
    <row r="2784" spans="1:21">
      <c r="A2784" s="41" t="s">
        <v>33</v>
      </c>
      <c r="B2784" s="41" t="s">
        <v>4266</v>
      </c>
      <c r="C2784" s="74">
        <f t="shared" si="216"/>
        <v>0.241967275294</v>
      </c>
      <c r="D2784" s="74">
        <f t="shared" si="217"/>
        <v>4.2889947599999995E-3</v>
      </c>
      <c r="E2784" s="74">
        <f t="shared" si="218"/>
        <v>0.21015066539999999</v>
      </c>
      <c r="F2784" s="74">
        <f t="shared" si="219"/>
        <v>1.4326597134E-2</v>
      </c>
      <c r="G2784" s="75">
        <v>1.3201018E-2</v>
      </c>
      <c r="H2784" s="43">
        <v>4.627384E-4</v>
      </c>
      <c r="I2784" s="43">
        <v>4.8922466999999997E-2</v>
      </c>
      <c r="J2784" s="43">
        <v>1.9490505999999999E-3</v>
      </c>
      <c r="K2784" s="43">
        <v>5.8974711000000005E-4</v>
      </c>
      <c r="L2784" s="43">
        <v>1.4886074999999999E-4</v>
      </c>
      <c r="M2784" s="43">
        <v>1.6013363E-3</v>
      </c>
      <c r="N2784" s="43">
        <v>0.16076546</v>
      </c>
      <c r="O2784" s="43">
        <v>4.1025704E-5</v>
      </c>
      <c r="P2784" s="43">
        <v>3.9722244E-3</v>
      </c>
      <c r="Q2784" s="43">
        <v>3.4132073E-4</v>
      </c>
      <c r="R2784" s="43">
        <v>4.1407464999999996E-3</v>
      </c>
      <c r="S2784" s="43">
        <v>5.8312798000000002E-3</v>
      </c>
      <c r="U2784" s="77">
        <f t="shared" si="220"/>
        <v>0.11380187931034483</v>
      </c>
    </row>
    <row r="2785" spans="1:21">
      <c r="A2785" s="41" t="s">
        <v>33</v>
      </c>
      <c r="B2785" s="41" t="s">
        <v>4267</v>
      </c>
      <c r="C2785" s="74">
        <f t="shared" si="216"/>
        <v>0.72176599652499995</v>
      </c>
      <c r="D2785" s="74">
        <f t="shared" si="217"/>
        <v>8.6247436599999998E-3</v>
      </c>
      <c r="E2785" s="74">
        <f t="shared" si="218"/>
        <v>0.67173183430000005</v>
      </c>
      <c r="F2785" s="74">
        <f t="shared" si="219"/>
        <v>2.0122226564999998E-2</v>
      </c>
      <c r="G2785" s="75">
        <v>2.1287192E-2</v>
      </c>
      <c r="H2785" s="43">
        <v>1.0118783E-3</v>
      </c>
      <c r="I2785" s="43">
        <v>7.7294126000000005E-2</v>
      </c>
      <c r="J2785" s="43">
        <v>3.2670288999999998E-3</v>
      </c>
      <c r="K2785" s="43">
        <v>1.0172152E-3</v>
      </c>
      <c r="L2785" s="43">
        <v>4.1532876000000002E-4</v>
      </c>
      <c r="M2785" s="43">
        <v>3.9251707999999998E-3</v>
      </c>
      <c r="N2785" s="43">
        <v>0.59342583000000004</v>
      </c>
      <c r="O2785" s="43">
        <v>6.6855684999999997E-5</v>
      </c>
      <c r="P2785" s="43">
        <v>6.5983546999999997E-3</v>
      </c>
      <c r="Q2785" s="43">
        <v>6.9864228000000004E-4</v>
      </c>
      <c r="R2785" s="43">
        <v>5.7589659999999999E-3</v>
      </c>
      <c r="S2785" s="43">
        <v>6.9994078999999999E-3</v>
      </c>
      <c r="U2785" s="77">
        <f t="shared" si="220"/>
        <v>0.18351027586206894</v>
      </c>
    </row>
    <row r="2786" spans="1:21">
      <c r="A2786" s="41" t="s">
        <v>33</v>
      </c>
      <c r="B2786" s="41" t="s">
        <v>4268</v>
      </c>
      <c r="C2786" s="74">
        <f t="shared" si="216"/>
        <v>0.81271020773400005</v>
      </c>
      <c r="D2786" s="74">
        <f t="shared" si="217"/>
        <v>8.6267615300000006E-3</v>
      </c>
      <c r="E2786" s="74">
        <f t="shared" si="218"/>
        <v>0.75687358128000004</v>
      </c>
      <c r="F2786" s="74">
        <f t="shared" si="219"/>
        <v>2.2201659924E-2</v>
      </c>
      <c r="G2786" s="75">
        <v>2.5008204999999999E-2</v>
      </c>
      <c r="H2786" s="43">
        <v>8.9094127999999999E-4</v>
      </c>
      <c r="I2786" s="43">
        <v>0.10028310999999999</v>
      </c>
      <c r="J2786" s="43">
        <v>3.3610549999999999E-3</v>
      </c>
      <c r="K2786" s="43">
        <v>9.9162350000000002E-4</v>
      </c>
      <c r="L2786" s="43">
        <v>2.1449872999999999E-4</v>
      </c>
      <c r="M2786" s="43">
        <v>4.0595843000000003E-3</v>
      </c>
      <c r="N2786" s="43">
        <v>0.65569953000000003</v>
      </c>
      <c r="O2786" s="43">
        <v>6.9243003999999999E-5</v>
      </c>
      <c r="P2786" s="43">
        <v>6.5008651000000002E-3</v>
      </c>
      <c r="Q2786" s="43">
        <v>6.2417121999999996E-4</v>
      </c>
      <c r="R2786" s="43">
        <v>7.3980597999999996E-3</v>
      </c>
      <c r="S2786" s="43">
        <v>7.6093208000000004E-3</v>
      </c>
      <c r="U2786" s="77">
        <f t="shared" si="220"/>
        <v>0.21558797413793102</v>
      </c>
    </row>
    <row r="2787" spans="1:21">
      <c r="A2787" s="41" t="s">
        <v>33</v>
      </c>
      <c r="B2787" s="41" t="s">
        <v>4269</v>
      </c>
      <c r="C2787" s="74">
        <f t="shared" si="216"/>
        <v>1.3325098142059999</v>
      </c>
      <c r="D2787" s="74">
        <f t="shared" si="217"/>
        <v>9.8853949570000006E-3</v>
      </c>
      <c r="E2787" s="74">
        <f t="shared" si="218"/>
        <v>1.2304718886999999</v>
      </c>
      <c r="F2787" s="74">
        <f t="shared" si="219"/>
        <v>6.5614040548999997E-2</v>
      </c>
      <c r="G2787" s="75">
        <v>2.6538490000000001E-2</v>
      </c>
      <c r="H2787" s="43">
        <v>1.5425956999999999E-3</v>
      </c>
      <c r="I2787" s="43">
        <v>8.7143993000000003E-2</v>
      </c>
      <c r="J2787" s="43">
        <v>4.1057945E-3</v>
      </c>
      <c r="K2787" s="43">
        <v>1.0994635999999999E-3</v>
      </c>
      <c r="L2787" s="43">
        <v>7.2665857000000001E-5</v>
      </c>
      <c r="M2787" s="43">
        <v>4.6074710000000001E-3</v>
      </c>
      <c r="N2787" s="43">
        <v>1.1417853</v>
      </c>
      <c r="O2787" s="43">
        <v>7.9312149000000003E-5</v>
      </c>
      <c r="P2787" s="43">
        <v>7.7875586000000002E-3</v>
      </c>
      <c r="Q2787" s="43">
        <v>5.9904939999999996E-4</v>
      </c>
      <c r="R2787" s="43">
        <v>4.5563564000000003E-3</v>
      </c>
      <c r="S2787" s="43">
        <v>5.2591763999999999E-2</v>
      </c>
      <c r="U2787" s="77">
        <f t="shared" si="220"/>
        <v>0.22878008620689655</v>
      </c>
    </row>
    <row r="2788" spans="1:21">
      <c r="A2788" s="41" t="s">
        <v>33</v>
      </c>
      <c r="B2788" s="41" t="s">
        <v>4270</v>
      </c>
      <c r="C2788" s="74">
        <f t="shared" si="216"/>
        <v>2.2370474962019999</v>
      </c>
      <c r="D2788" s="74">
        <f t="shared" si="217"/>
        <v>1.0770591120000001E-2</v>
      </c>
      <c r="E2788" s="74">
        <f t="shared" si="218"/>
        <v>2.144887561</v>
      </c>
      <c r="F2788" s="74">
        <f t="shared" si="219"/>
        <v>6.1893319081999999E-2</v>
      </c>
      <c r="G2788" s="75">
        <v>1.9496025E-2</v>
      </c>
      <c r="H2788" s="43">
        <v>2.147403E-3</v>
      </c>
      <c r="I2788" s="43">
        <v>8.6162758000000006E-2</v>
      </c>
      <c r="J2788" s="43">
        <v>2.1111066E-3</v>
      </c>
      <c r="K2788" s="43">
        <v>5.2372981999999999E-4</v>
      </c>
      <c r="L2788" s="43">
        <v>1.352507E-4</v>
      </c>
      <c r="M2788" s="43">
        <v>8.0005040000000003E-3</v>
      </c>
      <c r="N2788" s="43">
        <v>2.0565774000000001</v>
      </c>
      <c r="O2788" s="43">
        <v>8.9375732000000006E-5</v>
      </c>
      <c r="P2788" s="43">
        <v>3.0819420999999999E-3</v>
      </c>
      <c r="Q2788" s="43">
        <v>7.7856715000000003E-4</v>
      </c>
      <c r="R2788" s="43">
        <v>3.0250781000000001E-3</v>
      </c>
      <c r="S2788" s="43">
        <v>5.4918356000000002E-2</v>
      </c>
      <c r="U2788" s="77">
        <f t="shared" si="220"/>
        <v>0.16806918103448276</v>
      </c>
    </row>
    <row r="2789" spans="1:21">
      <c r="B2789" s="81" t="s">
        <v>4271</v>
      </c>
      <c r="C2789" s="76"/>
      <c r="D2789" s="76"/>
      <c r="E2789" s="76"/>
      <c r="F2789" s="76"/>
      <c r="U2789" s="78"/>
    </row>
    <row r="2790" spans="1:21">
      <c r="A2790" s="41" t="s">
        <v>33</v>
      </c>
      <c r="B2790" s="41" t="s">
        <v>4272</v>
      </c>
      <c r="C2790" s="74">
        <f t="shared" si="216"/>
        <v>1.6337609839199998</v>
      </c>
      <c r="D2790" s="74">
        <f t="shared" si="217"/>
        <v>3.62277638E-2</v>
      </c>
      <c r="E2790" s="74">
        <f t="shared" si="218"/>
        <v>1.3611578740999999</v>
      </c>
      <c r="F2790" s="74">
        <f t="shared" si="219"/>
        <v>0.10432781602000001</v>
      </c>
      <c r="G2790" s="75">
        <v>0.13204753</v>
      </c>
      <c r="H2790" s="43">
        <v>3.9554541000000002E-3</v>
      </c>
      <c r="I2790" s="43">
        <v>0.63106956000000003</v>
      </c>
      <c r="J2790" s="43">
        <v>1.7010597999999998E-2</v>
      </c>
      <c r="K2790" s="43">
        <v>5.0910575000000001E-3</v>
      </c>
      <c r="L2790" s="43">
        <v>2.4104863E-3</v>
      </c>
      <c r="M2790" s="43">
        <v>1.1715622E-2</v>
      </c>
      <c r="N2790" s="43">
        <v>0.72613285999999999</v>
      </c>
      <c r="O2790" s="43">
        <v>3.6110392E-4</v>
      </c>
      <c r="P2790" s="43">
        <v>3.4954062000000001E-2</v>
      </c>
      <c r="Q2790" s="43">
        <v>2.1562960999999999E-3</v>
      </c>
      <c r="R2790" s="43">
        <v>3.2591878999999997E-2</v>
      </c>
      <c r="S2790" s="43">
        <v>3.4264475000000003E-2</v>
      </c>
      <c r="U2790" s="77">
        <f t="shared" si="220"/>
        <v>1.1383407758620689</v>
      </c>
    </row>
    <row r="2791" spans="1:21">
      <c r="A2791" s="41" t="s">
        <v>33</v>
      </c>
      <c r="B2791" s="41" t="s">
        <v>4273</v>
      </c>
      <c r="C2791" s="74">
        <f t="shared" si="216"/>
        <v>3.0106499950600001</v>
      </c>
      <c r="D2791" s="74">
        <f t="shared" si="217"/>
        <v>6.2473496200000006E-2</v>
      </c>
      <c r="E2791" s="74">
        <f t="shared" si="218"/>
        <v>2.7055741759999998</v>
      </c>
      <c r="F2791" s="74">
        <f t="shared" si="219"/>
        <v>9.2665562860000009E-2</v>
      </c>
      <c r="G2791" s="75">
        <v>0.14993676</v>
      </c>
      <c r="H2791" s="43">
        <v>4.6179860000000001E-3</v>
      </c>
      <c r="I2791" s="43">
        <v>0.98375409000000003</v>
      </c>
      <c r="J2791" s="43">
        <v>1.5792068999999999E-2</v>
      </c>
      <c r="K2791" s="43">
        <v>4.3475852000000002E-3</v>
      </c>
      <c r="L2791" s="43">
        <v>8.4773000000000001E-3</v>
      </c>
      <c r="M2791" s="43">
        <v>3.3856542000000003E-2</v>
      </c>
      <c r="N2791" s="43">
        <v>1.7172021</v>
      </c>
      <c r="O2791" s="43">
        <v>2.9692896000000003E-4</v>
      </c>
      <c r="P2791" s="43">
        <v>3.0382620999999999E-2</v>
      </c>
      <c r="Q2791" s="43">
        <v>3.0317908999999998E-3</v>
      </c>
      <c r="R2791" s="43">
        <v>2.8621760999999999E-2</v>
      </c>
      <c r="S2791" s="43">
        <v>3.0332461000000002E-2</v>
      </c>
      <c r="U2791" s="77">
        <f t="shared" si="220"/>
        <v>1.2925582758620688</v>
      </c>
    </row>
    <row r="2792" spans="1:21">
      <c r="A2792" s="41" t="s">
        <v>33</v>
      </c>
      <c r="B2792" s="41" t="s">
        <v>4274</v>
      </c>
      <c r="C2792" s="74">
        <f t="shared" si="216"/>
        <v>1.9903490666399999</v>
      </c>
      <c r="D2792" s="74">
        <f t="shared" si="217"/>
        <v>5.0128962999999999E-2</v>
      </c>
      <c r="E2792" s="74">
        <f t="shared" si="218"/>
        <v>1.6681993636999999</v>
      </c>
      <c r="F2792" s="74">
        <f t="shared" si="219"/>
        <v>0.10451511994000001</v>
      </c>
      <c r="G2792" s="75">
        <v>0.16750561999999999</v>
      </c>
      <c r="H2792" s="43">
        <v>4.6985537000000001E-3</v>
      </c>
      <c r="I2792" s="43">
        <v>0.85406269999999995</v>
      </c>
      <c r="J2792" s="43">
        <v>1.7695819000000002E-2</v>
      </c>
      <c r="K2792" s="43">
        <v>5.032272E-3</v>
      </c>
      <c r="L2792" s="43">
        <v>5.1858319999999996E-3</v>
      </c>
      <c r="M2792" s="43">
        <v>2.2215039999999998E-2</v>
      </c>
      <c r="N2792" s="43">
        <v>0.80943810999999999</v>
      </c>
      <c r="O2792" s="43">
        <v>3.4914954E-4</v>
      </c>
      <c r="P2792" s="43">
        <v>3.4485348999999998E-2</v>
      </c>
      <c r="Q2792" s="43">
        <v>2.9295634000000002E-3</v>
      </c>
      <c r="R2792" s="43">
        <v>3.0570981000000001E-2</v>
      </c>
      <c r="S2792" s="43">
        <v>3.6180076999999998E-2</v>
      </c>
      <c r="U2792" s="77">
        <f t="shared" si="220"/>
        <v>1.4440139655172413</v>
      </c>
    </row>
    <row r="2793" spans="1:21">
      <c r="A2793" s="41" t="s">
        <v>33</v>
      </c>
      <c r="B2793" s="41" t="s">
        <v>4275</v>
      </c>
      <c r="C2793" s="74">
        <f t="shared" si="216"/>
        <v>1.5692687296799996</v>
      </c>
      <c r="D2793" s="74">
        <f t="shared" si="217"/>
        <v>2.5019717149999999E-2</v>
      </c>
      <c r="E2793" s="74">
        <f t="shared" si="218"/>
        <v>1.3130605383999998</v>
      </c>
      <c r="F2793" s="74">
        <f t="shared" si="219"/>
        <v>9.2312534129999985E-2</v>
      </c>
      <c r="G2793" s="75">
        <v>0.13887594</v>
      </c>
      <c r="H2793" s="43">
        <v>3.2025883999999998E-3</v>
      </c>
      <c r="I2793" s="43">
        <v>0.74361608999999995</v>
      </c>
      <c r="J2793" s="43">
        <v>1.1935761E-2</v>
      </c>
      <c r="K2793" s="43">
        <v>3.4968310000000002E-3</v>
      </c>
      <c r="L2793" s="43">
        <v>9.7304875000000005E-4</v>
      </c>
      <c r="M2793" s="43">
        <v>8.6140764000000002E-3</v>
      </c>
      <c r="N2793" s="43">
        <v>0.56624185999999999</v>
      </c>
      <c r="O2793" s="43">
        <v>2.4872232999999998E-4</v>
      </c>
      <c r="P2793" s="43">
        <v>2.0838044999999999E-2</v>
      </c>
      <c r="Q2793" s="43">
        <v>1.8320398E-3</v>
      </c>
      <c r="R2793" s="43">
        <v>3.6498879999999997E-2</v>
      </c>
      <c r="S2793" s="43">
        <v>3.2894846999999998E-2</v>
      </c>
      <c r="U2793" s="77">
        <f t="shared" si="220"/>
        <v>1.1972063793103449</v>
      </c>
    </row>
    <row r="2794" spans="1:21">
      <c r="A2794" s="41" t="s">
        <v>33</v>
      </c>
      <c r="B2794" s="41" t="s">
        <v>4276</v>
      </c>
      <c r="C2794" s="74">
        <f t="shared" si="216"/>
        <v>2.6322631011300004</v>
      </c>
      <c r="D2794" s="74">
        <f t="shared" si="217"/>
        <v>3.9598404800000001E-2</v>
      </c>
      <c r="E2794" s="74">
        <f t="shared" si="218"/>
        <v>2.3360677885000003</v>
      </c>
      <c r="F2794" s="74">
        <f t="shared" si="219"/>
        <v>0.11005614782999999</v>
      </c>
      <c r="G2794" s="75">
        <v>0.14654075999999999</v>
      </c>
      <c r="H2794" s="43">
        <v>4.1331084999999997E-3</v>
      </c>
      <c r="I2794" s="43">
        <v>0.77878428</v>
      </c>
      <c r="J2794" s="43">
        <v>1.4851608000000001E-2</v>
      </c>
      <c r="K2794" s="43">
        <v>4.3291103999999999E-3</v>
      </c>
      <c r="L2794" s="43">
        <v>2.9249243999999999E-3</v>
      </c>
      <c r="M2794" s="43">
        <v>1.7492761999999999E-2</v>
      </c>
      <c r="N2794" s="43">
        <v>1.5531504</v>
      </c>
      <c r="O2794" s="43">
        <v>3.0141892999999999E-4</v>
      </c>
      <c r="P2794" s="43">
        <v>2.7672453999999999E-2</v>
      </c>
      <c r="Q2794" s="43">
        <v>2.6595048999999999E-3</v>
      </c>
      <c r="R2794" s="43">
        <v>3.2442248999999999E-2</v>
      </c>
      <c r="S2794" s="43">
        <v>4.6980520999999997E-2</v>
      </c>
      <c r="U2794" s="77">
        <f t="shared" si="220"/>
        <v>1.2632824137931034</v>
      </c>
    </row>
    <row r="2795" spans="1:21">
      <c r="A2795" s="41" t="s">
        <v>33</v>
      </c>
      <c r="B2795" s="41" t="s">
        <v>4277</v>
      </c>
      <c r="C2795" s="74">
        <f t="shared" si="216"/>
        <v>1.49390360981</v>
      </c>
      <c r="D2795" s="74">
        <f t="shared" si="217"/>
        <v>4.5785502999999998E-2</v>
      </c>
      <c r="E2795" s="74">
        <f t="shared" si="218"/>
        <v>1.203863809</v>
      </c>
      <c r="F2795" s="74">
        <f t="shared" si="219"/>
        <v>0.10017951781000001</v>
      </c>
      <c r="G2795" s="75">
        <v>0.14407478000000001</v>
      </c>
      <c r="H2795" s="43">
        <v>3.5157589999999998E-3</v>
      </c>
      <c r="I2795" s="43">
        <v>0.79622539999999997</v>
      </c>
      <c r="J2795" s="43">
        <v>1.5381674999999999E-2</v>
      </c>
      <c r="K2795" s="43">
        <v>4.3796293E-3</v>
      </c>
      <c r="L2795" s="43">
        <v>6.1691096999999997E-3</v>
      </c>
      <c r="M2795" s="43">
        <v>1.9855088999999999E-2</v>
      </c>
      <c r="N2795" s="43">
        <v>0.40412265000000003</v>
      </c>
      <c r="O2795" s="43">
        <v>3.0737750999999998E-4</v>
      </c>
      <c r="P2795" s="43">
        <v>3.0795365000000002E-2</v>
      </c>
      <c r="Q2795" s="43">
        <v>2.0069733000000001E-3</v>
      </c>
      <c r="R2795" s="43">
        <v>3.4791832000000002E-2</v>
      </c>
      <c r="S2795" s="43">
        <v>3.2277970000000003E-2</v>
      </c>
      <c r="U2795" s="77">
        <f t="shared" si="220"/>
        <v>1.2420239655172414</v>
      </c>
    </row>
    <row r="2796" spans="1:21">
      <c r="A2796" s="41" t="s">
        <v>33</v>
      </c>
      <c r="B2796" s="41" t="s">
        <v>4278</v>
      </c>
      <c r="C2796" s="74">
        <f t="shared" si="216"/>
        <v>2.8856714526600005</v>
      </c>
      <c r="D2796" s="74">
        <f t="shared" si="217"/>
        <v>5.3754702699999997E-2</v>
      </c>
      <c r="E2796" s="74">
        <f t="shared" si="218"/>
        <v>1.5290846550000001</v>
      </c>
      <c r="F2796" s="74">
        <f t="shared" si="219"/>
        <v>1.10278793496</v>
      </c>
      <c r="G2796" s="75">
        <v>0.20004416</v>
      </c>
      <c r="H2796" s="43">
        <v>2.0205114999999999E-2</v>
      </c>
      <c r="I2796" s="43">
        <v>0.73719924999999997</v>
      </c>
      <c r="J2796" s="43">
        <v>2.9637320000000002E-2</v>
      </c>
      <c r="K2796" s="43">
        <v>9.4183918999999998E-3</v>
      </c>
      <c r="L2796" s="43">
        <v>1.7114818E-3</v>
      </c>
      <c r="M2796" s="43">
        <v>1.2987509E-2</v>
      </c>
      <c r="N2796" s="43">
        <v>0.77168029000000005</v>
      </c>
      <c r="O2796" s="43">
        <v>5.5082595999999997E-4</v>
      </c>
      <c r="P2796" s="43">
        <v>5.3564319999999999E-2</v>
      </c>
      <c r="Q2796" s="43">
        <v>1.4979677E-2</v>
      </c>
      <c r="R2796" s="43">
        <v>2.5902712000000001E-2</v>
      </c>
      <c r="S2796" s="43">
        <v>1.0077904</v>
      </c>
      <c r="U2796" s="77">
        <f t="shared" si="220"/>
        <v>1.724518620689655</v>
      </c>
    </row>
    <row r="2797" spans="1:21">
      <c r="A2797" s="41" t="s">
        <v>33</v>
      </c>
      <c r="B2797" s="41" t="s">
        <v>4279</v>
      </c>
      <c r="C2797" s="74">
        <f t="shared" si="216"/>
        <v>1.6386433562399998</v>
      </c>
      <c r="D2797" s="74">
        <f t="shared" si="217"/>
        <v>5.0647386599999997E-2</v>
      </c>
      <c r="E2797" s="74">
        <f t="shared" si="218"/>
        <v>1.2186760711</v>
      </c>
      <c r="F2797" s="74">
        <f t="shared" si="219"/>
        <v>0.16749899854</v>
      </c>
      <c r="G2797" s="75">
        <v>0.2018209</v>
      </c>
      <c r="H2797" s="43">
        <v>5.5456511E-3</v>
      </c>
      <c r="I2797" s="43">
        <v>0.90780795000000003</v>
      </c>
      <c r="J2797" s="43">
        <v>2.1067121000000001E-2</v>
      </c>
      <c r="K2797" s="43">
        <v>6.6244054E-3</v>
      </c>
      <c r="L2797" s="43">
        <v>2.2889172000000002E-3</v>
      </c>
      <c r="M2797" s="43">
        <v>2.0666943E-2</v>
      </c>
      <c r="N2797" s="43">
        <v>0.30532247000000001</v>
      </c>
      <c r="O2797" s="43">
        <v>4.5230623999999999E-4</v>
      </c>
      <c r="P2797" s="43">
        <v>3.9279267999999999E-2</v>
      </c>
      <c r="Q2797" s="43">
        <v>3.0447393E-3</v>
      </c>
      <c r="R2797" s="43">
        <v>6.1405769999999998E-2</v>
      </c>
      <c r="S2797" s="43">
        <v>6.3316915000000001E-2</v>
      </c>
      <c r="U2797" s="77">
        <f t="shared" si="220"/>
        <v>1.7398353448275861</v>
      </c>
    </row>
    <row r="2798" spans="1:21">
      <c r="A2798" s="41" t="s">
        <v>33</v>
      </c>
      <c r="B2798" s="41" t="s">
        <v>4280</v>
      </c>
      <c r="C2798" s="74">
        <f t="shared" si="216"/>
        <v>1.4980955834599996</v>
      </c>
      <c r="D2798" s="74">
        <f t="shared" si="217"/>
        <v>2.6956120199999999E-2</v>
      </c>
      <c r="E2798" s="74">
        <f t="shared" si="218"/>
        <v>1.2578640772999998</v>
      </c>
      <c r="F2798" s="74">
        <f t="shared" si="219"/>
        <v>8.7632855960000006E-2</v>
      </c>
      <c r="G2798" s="75">
        <v>0.12564253</v>
      </c>
      <c r="H2798" s="43">
        <v>3.6089373000000001E-3</v>
      </c>
      <c r="I2798" s="43">
        <v>0.64638636999999999</v>
      </c>
      <c r="J2798" s="43">
        <v>1.2664425E-2</v>
      </c>
      <c r="K2798" s="43">
        <v>3.7620193999999998E-3</v>
      </c>
      <c r="L2798" s="43">
        <v>1.0092216E-3</v>
      </c>
      <c r="M2798" s="43">
        <v>9.5204542000000003E-3</v>
      </c>
      <c r="N2798" s="43">
        <v>0.60786876999999995</v>
      </c>
      <c r="O2798" s="43">
        <v>2.6283056000000001E-4</v>
      </c>
      <c r="P2798" s="43">
        <v>2.3560033000000001E-2</v>
      </c>
      <c r="Q2798" s="43">
        <v>2.5380374000000001E-3</v>
      </c>
      <c r="R2798" s="43">
        <v>2.6879612000000001E-2</v>
      </c>
      <c r="S2798" s="43">
        <v>3.4392342999999999E-2</v>
      </c>
      <c r="U2798" s="77">
        <f t="shared" si="220"/>
        <v>1.0831252586206896</v>
      </c>
    </row>
    <row r="2799" spans="1:21">
      <c r="A2799" s="41" t="s">
        <v>33</v>
      </c>
      <c r="B2799" s="41" t="s">
        <v>4281</v>
      </c>
      <c r="C2799" s="74">
        <f t="shared" si="216"/>
        <v>1.6941586266200002</v>
      </c>
      <c r="D2799" s="74">
        <f t="shared" si="217"/>
        <v>2.9686627E-2</v>
      </c>
      <c r="E2799" s="74">
        <f t="shared" si="218"/>
        <v>1.4308363739000001</v>
      </c>
      <c r="F2799" s="74">
        <f t="shared" si="219"/>
        <v>0.10095896571999999</v>
      </c>
      <c r="G2799" s="75">
        <v>0.13267666</v>
      </c>
      <c r="H2799" s="43">
        <v>3.8642138999999999E-3</v>
      </c>
      <c r="I2799" s="43">
        <v>0.67213586999999997</v>
      </c>
      <c r="J2799" s="43">
        <v>1.3630471999999999E-2</v>
      </c>
      <c r="K2799" s="43">
        <v>4.1084544999999998E-3</v>
      </c>
      <c r="L2799" s="43">
        <v>1.5062315E-3</v>
      </c>
      <c r="M2799" s="43">
        <v>1.0441469E-2</v>
      </c>
      <c r="N2799" s="43">
        <v>0.75483628999999997</v>
      </c>
      <c r="O2799" s="43">
        <v>2.8690952E-4</v>
      </c>
      <c r="P2799" s="43">
        <v>2.6135645999999998E-2</v>
      </c>
      <c r="Q2799" s="43">
        <v>2.4935142000000001E-3</v>
      </c>
      <c r="R2799" s="43">
        <v>3.3657247000000001E-2</v>
      </c>
      <c r="S2799" s="43">
        <v>3.8385649000000001E-2</v>
      </c>
      <c r="U2799" s="77">
        <f t="shared" si="220"/>
        <v>1.1437643103448276</v>
      </c>
    </row>
    <row r="2800" spans="1:21">
      <c r="A2800" s="41" t="s">
        <v>33</v>
      </c>
      <c r="B2800" s="41" t="s">
        <v>4282</v>
      </c>
      <c r="C2800" s="74">
        <f t="shared" si="216"/>
        <v>1.4819899000099999</v>
      </c>
      <c r="D2800" s="74">
        <f t="shared" si="217"/>
        <v>2.8102799099999999E-2</v>
      </c>
      <c r="E2800" s="74">
        <f t="shared" si="218"/>
        <v>1.2229747156999999</v>
      </c>
      <c r="F2800" s="74">
        <f t="shared" si="219"/>
        <v>0.10911002521</v>
      </c>
      <c r="G2800" s="75">
        <v>0.12180236</v>
      </c>
      <c r="H2800" s="43">
        <v>3.5342057000000001E-3</v>
      </c>
      <c r="I2800" s="43">
        <v>0.53372531000000001</v>
      </c>
      <c r="J2800" s="43">
        <v>1.680195E-2</v>
      </c>
      <c r="K2800" s="43">
        <v>5.1694593E-3</v>
      </c>
      <c r="L2800" s="43">
        <v>9.4348200000000004E-4</v>
      </c>
      <c r="M2800" s="43">
        <v>5.1879077999999997E-3</v>
      </c>
      <c r="N2800" s="43">
        <v>0.68571519999999997</v>
      </c>
      <c r="O2800" s="43">
        <v>3.7066730999999999E-4</v>
      </c>
      <c r="P2800" s="43">
        <v>3.5706900999999999E-2</v>
      </c>
      <c r="Q2800" s="43">
        <v>2.0170108999999999E-3</v>
      </c>
      <c r="R2800" s="43">
        <v>3.9314614999999997E-2</v>
      </c>
      <c r="S2800" s="43">
        <v>3.1700830999999999E-2</v>
      </c>
      <c r="U2800" s="77">
        <f t="shared" si="220"/>
        <v>1.0500203448275862</v>
      </c>
    </row>
    <row r="2801" spans="1:21">
      <c r="A2801" s="41" t="s">
        <v>33</v>
      </c>
      <c r="B2801" s="41" t="s">
        <v>4283</v>
      </c>
      <c r="C2801" s="74">
        <f t="shared" si="216"/>
        <v>3.3608287475499998</v>
      </c>
      <c r="D2801" s="74">
        <f t="shared" si="217"/>
        <v>5.0051344299999995E-2</v>
      </c>
      <c r="E2801" s="74">
        <f t="shared" si="218"/>
        <v>2.8665259910000001</v>
      </c>
      <c r="F2801" s="74">
        <f t="shared" si="219"/>
        <v>0.28535462224999997</v>
      </c>
      <c r="G2801" s="75">
        <v>0.15889679000000001</v>
      </c>
      <c r="H2801" s="43">
        <v>6.9111010000000002E-3</v>
      </c>
      <c r="I2801" s="43">
        <v>0.77004649000000003</v>
      </c>
      <c r="J2801" s="43">
        <v>2.1495335000000001E-2</v>
      </c>
      <c r="K2801" s="43">
        <v>6.4999932999999996E-3</v>
      </c>
      <c r="L2801" s="43">
        <v>2.130575E-3</v>
      </c>
      <c r="M2801" s="43">
        <v>1.9925440999999999E-2</v>
      </c>
      <c r="N2801" s="43">
        <v>2.0895684000000001</v>
      </c>
      <c r="O2801" s="43">
        <v>4.5176204999999999E-4</v>
      </c>
      <c r="P2801" s="43">
        <v>4.2575329000000002E-2</v>
      </c>
      <c r="Q2801" s="43">
        <v>3.5486412E-3</v>
      </c>
      <c r="R2801" s="43">
        <v>3.9968480000000001E-2</v>
      </c>
      <c r="S2801" s="43">
        <v>0.19881040999999999</v>
      </c>
      <c r="U2801" s="77">
        <f t="shared" si="220"/>
        <v>1.3697999137931034</v>
      </c>
    </row>
    <row r="2802" spans="1:21">
      <c r="A2802" s="41" t="s">
        <v>33</v>
      </c>
      <c r="B2802" s="41" t="s">
        <v>4284</v>
      </c>
      <c r="C2802" s="74">
        <f t="shared" si="216"/>
        <v>1.3217531740800004</v>
      </c>
      <c r="D2802" s="74">
        <f t="shared" si="217"/>
        <v>3.4700573279999994E-2</v>
      </c>
      <c r="E2802" s="74">
        <f t="shared" si="218"/>
        <v>0.99621453590000009</v>
      </c>
      <c r="F2802" s="74">
        <f t="shared" si="219"/>
        <v>0.12195144490000001</v>
      </c>
      <c r="G2802" s="75">
        <v>0.16888661999999999</v>
      </c>
      <c r="H2802" s="43">
        <v>4.4271259000000004E-3</v>
      </c>
      <c r="I2802" s="43">
        <v>0.77453348</v>
      </c>
      <c r="J2802" s="43">
        <v>1.9568769999999999E-2</v>
      </c>
      <c r="K2802" s="43">
        <v>5.704743E-3</v>
      </c>
      <c r="L2802" s="43">
        <v>7.4566257999999998E-4</v>
      </c>
      <c r="M2802" s="43">
        <v>8.6813976999999994E-3</v>
      </c>
      <c r="N2802" s="43">
        <v>0.21725393000000001</v>
      </c>
      <c r="O2802" s="43">
        <v>4.1413879999999999E-4</v>
      </c>
      <c r="P2802" s="43">
        <v>3.7917514999999999E-2</v>
      </c>
      <c r="Q2802" s="43">
        <v>2.2410351000000002E-3</v>
      </c>
      <c r="R2802" s="43">
        <v>4.1991703999999998E-2</v>
      </c>
      <c r="S2802" s="43">
        <v>3.9387051999999999E-2</v>
      </c>
      <c r="U2802" s="77">
        <f t="shared" si="220"/>
        <v>1.4559191379310343</v>
      </c>
    </row>
    <row r="2803" spans="1:21">
      <c r="A2803" s="41" t="s">
        <v>33</v>
      </c>
      <c r="B2803" s="41" t="s">
        <v>4285</v>
      </c>
      <c r="C2803" s="74">
        <f t="shared" si="216"/>
        <v>2.3641324058299995</v>
      </c>
      <c r="D2803" s="74">
        <f t="shared" si="217"/>
        <v>8.7525222499999999E-2</v>
      </c>
      <c r="E2803" s="74">
        <f t="shared" si="218"/>
        <v>2.0049693284999996</v>
      </c>
      <c r="F2803" s="74">
        <f t="shared" si="219"/>
        <v>9.9854304830000004E-2</v>
      </c>
      <c r="G2803" s="75">
        <v>0.17178355000000001</v>
      </c>
      <c r="H2803" s="43">
        <v>4.6577685000000002E-3</v>
      </c>
      <c r="I2803" s="43">
        <v>1.1567932999999999</v>
      </c>
      <c r="J2803" s="43">
        <v>1.6823457999999999E-2</v>
      </c>
      <c r="K2803" s="43">
        <v>4.3864524999999996E-3</v>
      </c>
      <c r="L2803" s="43">
        <v>1.6295575999999999E-2</v>
      </c>
      <c r="M2803" s="43">
        <v>5.0019736000000002E-2</v>
      </c>
      <c r="N2803" s="43">
        <v>0.84351825999999996</v>
      </c>
      <c r="O2803" s="43">
        <v>2.8724822999999999E-4</v>
      </c>
      <c r="P2803" s="43">
        <v>3.3476726999999998E-2</v>
      </c>
      <c r="Q2803" s="43">
        <v>3.1083845999999998E-3</v>
      </c>
      <c r="R2803" s="43">
        <v>2.8607790000000001E-2</v>
      </c>
      <c r="S2803" s="43">
        <v>3.4374155000000003E-2</v>
      </c>
      <c r="U2803" s="77">
        <f t="shared" si="220"/>
        <v>1.4808926724137932</v>
      </c>
    </row>
    <row r="2804" spans="1:21">
      <c r="A2804" s="41" t="s">
        <v>33</v>
      </c>
      <c r="B2804" s="41" t="s">
        <v>4286</v>
      </c>
      <c r="C2804" s="74">
        <f t="shared" si="216"/>
        <v>1.8136014816499999</v>
      </c>
      <c r="D2804" s="74">
        <f t="shared" si="217"/>
        <v>4.3292438099999997E-2</v>
      </c>
      <c r="E2804" s="74">
        <f t="shared" si="218"/>
        <v>1.4561266750000001</v>
      </c>
      <c r="F2804" s="74">
        <f t="shared" si="219"/>
        <v>0.12078183854999999</v>
      </c>
      <c r="G2804" s="75">
        <v>0.19340052999999999</v>
      </c>
      <c r="H2804" s="43">
        <v>4.7883450000000003E-3</v>
      </c>
      <c r="I2804" s="43">
        <v>0.95382699000000004</v>
      </c>
      <c r="J2804" s="43">
        <v>2.0082043000000001E-2</v>
      </c>
      <c r="K2804" s="43">
        <v>5.5876742999999996E-3</v>
      </c>
      <c r="L2804" s="43">
        <v>1.7455497999999999E-3</v>
      </c>
      <c r="M2804" s="43">
        <v>1.5877170999999999E-2</v>
      </c>
      <c r="N2804" s="43">
        <v>0.49751134000000002</v>
      </c>
      <c r="O2804" s="43">
        <v>4.0747715E-4</v>
      </c>
      <c r="P2804" s="43">
        <v>3.7160604999999999E-2</v>
      </c>
      <c r="Q2804" s="43">
        <v>2.3828444E-3</v>
      </c>
      <c r="R2804" s="43">
        <v>3.8636156999999997E-2</v>
      </c>
      <c r="S2804" s="43">
        <v>4.2194755E-2</v>
      </c>
      <c r="U2804" s="77">
        <f t="shared" si="220"/>
        <v>1.6672459482758619</v>
      </c>
    </row>
    <row r="2805" spans="1:21">
      <c r="A2805" s="41" t="s">
        <v>33</v>
      </c>
      <c r="B2805" s="41" t="s">
        <v>4287</v>
      </c>
      <c r="C2805" s="74">
        <f t="shared" si="216"/>
        <v>1.5331548271</v>
      </c>
      <c r="D2805" s="74">
        <f t="shared" si="217"/>
        <v>4.2617039000000002E-2</v>
      </c>
      <c r="E2805" s="74">
        <f t="shared" si="218"/>
        <v>1.1615646935999999</v>
      </c>
      <c r="F2805" s="74">
        <f t="shared" si="219"/>
        <v>0.16534369449999997</v>
      </c>
      <c r="G2805" s="75">
        <v>0.16362940000000001</v>
      </c>
      <c r="H2805" s="43">
        <v>6.0429335999999997E-3</v>
      </c>
      <c r="I2805" s="43">
        <v>0.70183034</v>
      </c>
      <c r="J2805" s="43">
        <v>2.3784802000000001E-2</v>
      </c>
      <c r="K2805" s="43">
        <v>7.7121708999999998E-3</v>
      </c>
      <c r="L2805" s="43">
        <v>1.4750543000000001E-3</v>
      </c>
      <c r="M2805" s="43">
        <v>9.6450118000000005E-3</v>
      </c>
      <c r="N2805" s="43">
        <v>0.45369142000000001</v>
      </c>
      <c r="O2805" s="43">
        <v>5.2836820000000005E-4</v>
      </c>
      <c r="P2805" s="43">
        <v>5.0069429999999998E-2</v>
      </c>
      <c r="Q2805" s="43">
        <v>2.3308213E-3</v>
      </c>
      <c r="R2805" s="43">
        <v>6.2121985999999997E-2</v>
      </c>
      <c r="S2805" s="43">
        <v>5.0293088999999999E-2</v>
      </c>
      <c r="U2805" s="77">
        <f t="shared" si="220"/>
        <v>1.410598275862069</v>
      </c>
    </row>
    <row r="2806" spans="1:21">
      <c r="A2806" s="41" t="s">
        <v>33</v>
      </c>
      <c r="B2806" s="41" t="s">
        <v>4288</v>
      </c>
      <c r="C2806" s="74">
        <f t="shared" si="216"/>
        <v>1.79325588463</v>
      </c>
      <c r="D2806" s="74">
        <f t="shared" si="217"/>
        <v>4.0539579000000006E-2</v>
      </c>
      <c r="E2806" s="74">
        <f t="shared" si="218"/>
        <v>1.4052370938999998</v>
      </c>
      <c r="F2806" s="74">
        <f t="shared" si="219"/>
        <v>0.17575335173000001</v>
      </c>
      <c r="G2806" s="75">
        <v>0.17172586000000001</v>
      </c>
      <c r="H2806" s="43">
        <v>5.0704438999999999E-3</v>
      </c>
      <c r="I2806" s="43">
        <v>0.8029657</v>
      </c>
      <c r="J2806" s="43">
        <v>1.6818887000000001E-2</v>
      </c>
      <c r="K2806" s="43">
        <v>5.2179100999999997E-3</v>
      </c>
      <c r="L2806" s="43">
        <v>1.1089149E-3</v>
      </c>
      <c r="M2806" s="43">
        <v>1.7393867E-2</v>
      </c>
      <c r="N2806" s="43">
        <v>0.59720094999999995</v>
      </c>
      <c r="O2806" s="43">
        <v>3.6914153000000002E-4</v>
      </c>
      <c r="P2806" s="43">
        <v>3.0570757E-2</v>
      </c>
      <c r="Q2806" s="43">
        <v>2.0696961999999998E-3</v>
      </c>
      <c r="R2806" s="43">
        <v>5.6290727999999998E-2</v>
      </c>
      <c r="S2806" s="43">
        <v>8.6453029000000001E-2</v>
      </c>
      <c r="U2806" s="77">
        <f t="shared" si="220"/>
        <v>1.4803953448275862</v>
      </c>
    </row>
    <row r="2807" spans="1:21">
      <c r="A2807" s="41" t="s">
        <v>33</v>
      </c>
      <c r="B2807" s="41" t="s">
        <v>4289</v>
      </c>
      <c r="C2807" s="74">
        <f t="shared" si="216"/>
        <v>1.15291732191</v>
      </c>
      <c r="D2807" s="74">
        <f t="shared" si="217"/>
        <v>2.7498145599999999E-2</v>
      </c>
      <c r="E2807" s="74">
        <f t="shared" si="218"/>
        <v>0.87078432510000003</v>
      </c>
      <c r="F2807" s="74">
        <f t="shared" si="219"/>
        <v>0.11551885121</v>
      </c>
      <c r="G2807" s="75">
        <v>0.13911599999999999</v>
      </c>
      <c r="H2807" s="43">
        <v>3.3639451000000002E-3</v>
      </c>
      <c r="I2807" s="43">
        <v>0.64093677999999998</v>
      </c>
      <c r="J2807" s="43">
        <v>1.480657E-2</v>
      </c>
      <c r="K2807" s="43">
        <v>4.4759999999999999E-3</v>
      </c>
      <c r="L2807" s="43">
        <v>1.2458860999999999E-3</v>
      </c>
      <c r="M2807" s="43">
        <v>6.9696895E-3</v>
      </c>
      <c r="N2807" s="43">
        <v>0.22648360000000001</v>
      </c>
      <c r="O2807" s="43">
        <v>3.1732111000000001E-4</v>
      </c>
      <c r="P2807" s="43">
        <v>2.9153511999999999E-2</v>
      </c>
      <c r="Q2807" s="43">
        <v>2.3653821000000001E-3</v>
      </c>
      <c r="R2807" s="43">
        <v>3.8299998000000002E-2</v>
      </c>
      <c r="S2807" s="43">
        <v>4.5382638000000003E-2</v>
      </c>
      <c r="U2807" s="77">
        <f t="shared" si="220"/>
        <v>1.1992758620689654</v>
      </c>
    </row>
    <row r="2808" spans="1:21">
      <c r="A2808" s="41" t="s">
        <v>33</v>
      </c>
      <c r="B2808" s="41" t="s">
        <v>4290</v>
      </c>
      <c r="C2808" s="74">
        <f t="shared" si="216"/>
        <v>3.6424594042299998</v>
      </c>
      <c r="D2808" s="74">
        <f t="shared" si="217"/>
        <v>5.2599945199999998E-2</v>
      </c>
      <c r="E2808" s="74">
        <f t="shared" si="218"/>
        <v>3.2055519863999997</v>
      </c>
      <c r="F2808" s="74">
        <f t="shared" si="219"/>
        <v>0.17089375263000001</v>
      </c>
      <c r="G2808" s="75">
        <v>0.21341372</v>
      </c>
      <c r="H2808" s="43">
        <v>6.4926263999999997E-3</v>
      </c>
      <c r="I2808" s="43">
        <v>0.95828475999999996</v>
      </c>
      <c r="J2808" s="43">
        <v>2.4448648999999999E-2</v>
      </c>
      <c r="K2808" s="43">
        <v>7.1948317999999999E-3</v>
      </c>
      <c r="L2808" s="43">
        <v>1.0241683999999999E-3</v>
      </c>
      <c r="M2808" s="43">
        <v>1.9932295999999999E-2</v>
      </c>
      <c r="N2808" s="43">
        <v>2.2407745999999999</v>
      </c>
      <c r="O2808" s="43">
        <v>5.1240113000000002E-4</v>
      </c>
      <c r="P2808" s="43">
        <v>4.6073383000000002E-2</v>
      </c>
      <c r="Q2808" s="43">
        <v>3.7397555000000002E-3</v>
      </c>
      <c r="R2808" s="43">
        <v>5.3127322999999997E-2</v>
      </c>
      <c r="S2808" s="43">
        <v>6.7440890000000003E-2</v>
      </c>
      <c r="U2808" s="77">
        <f t="shared" si="220"/>
        <v>1.8397734482758621</v>
      </c>
    </row>
    <row r="2809" spans="1:21">
      <c r="A2809" s="41" t="s">
        <v>33</v>
      </c>
      <c r="B2809" s="41" t="s">
        <v>4291</v>
      </c>
      <c r="C2809" s="74">
        <f t="shared" si="216"/>
        <v>4.0114941228699994</v>
      </c>
      <c r="D2809" s="74">
        <f t="shared" si="217"/>
        <v>4.1884915799999999E-2</v>
      </c>
      <c r="E2809" s="74">
        <f t="shared" si="218"/>
        <v>3.3660956509999997</v>
      </c>
      <c r="F2809" s="74">
        <f t="shared" si="219"/>
        <v>0.45540281606999999</v>
      </c>
      <c r="G2809" s="75">
        <v>0.14811073999999999</v>
      </c>
      <c r="H2809" s="43">
        <v>1.4850861E-2</v>
      </c>
      <c r="I2809" s="43">
        <v>0.71827238999999998</v>
      </c>
      <c r="J2809" s="43">
        <v>1.5486847E-2</v>
      </c>
      <c r="K2809" s="43">
        <v>4.1883214000000002E-3</v>
      </c>
      <c r="L2809" s="43">
        <v>1.0329753999999999E-3</v>
      </c>
      <c r="M2809" s="43">
        <v>2.1176772E-2</v>
      </c>
      <c r="N2809" s="43">
        <v>2.6329723999999999</v>
      </c>
      <c r="O2809" s="43">
        <v>6.6650176999999997E-4</v>
      </c>
      <c r="P2809" s="43">
        <v>2.5031046000000001E-2</v>
      </c>
      <c r="Q2809" s="43">
        <v>5.3956973000000002E-3</v>
      </c>
      <c r="R2809" s="43">
        <v>3.5149961E-2</v>
      </c>
      <c r="S2809" s="43">
        <v>0.38915960999999999</v>
      </c>
      <c r="U2809" s="77">
        <f t="shared" si="220"/>
        <v>1.2768167241379309</v>
      </c>
    </row>
    <row r="2810" spans="1:21">
      <c r="A2810" s="41" t="s">
        <v>33</v>
      </c>
      <c r="B2810" s="41" t="s">
        <v>4292</v>
      </c>
      <c r="C2810" s="74">
        <f t="shared" si="216"/>
        <v>9.3726412518899987E-2</v>
      </c>
      <c r="D2810" s="74">
        <f t="shared" si="217"/>
        <v>8.4900098090000004E-4</v>
      </c>
      <c r="E2810" s="74">
        <f t="shared" si="218"/>
        <v>6.8935125779999995E-2</v>
      </c>
      <c r="F2810" s="74">
        <f t="shared" si="219"/>
        <v>1.2469120758E-2</v>
      </c>
      <c r="G2810" s="75">
        <v>1.1473165E-2</v>
      </c>
      <c r="H2810" s="43">
        <v>2.4795977999999999E-4</v>
      </c>
      <c r="I2810" s="43">
        <v>1.3699543999999999E-2</v>
      </c>
      <c r="J2810" s="43">
        <v>4.8457623999999998E-4</v>
      </c>
      <c r="K2810" s="43">
        <v>1.5666820000000001E-4</v>
      </c>
      <c r="L2810" s="43">
        <v>8.0770208999999999E-6</v>
      </c>
      <c r="M2810" s="43">
        <v>1.9967952000000001E-4</v>
      </c>
      <c r="N2810" s="43">
        <v>5.4987622E-2</v>
      </c>
      <c r="O2810" s="43">
        <v>1.0160348E-5</v>
      </c>
      <c r="P2810" s="43">
        <v>8.7199724999999998E-4</v>
      </c>
      <c r="Q2810" s="43">
        <v>1.6075595999999999E-4</v>
      </c>
      <c r="R2810" s="43">
        <v>1.7169199E-3</v>
      </c>
      <c r="S2810" s="43">
        <v>9.7092872999999993E-3</v>
      </c>
      <c r="U2810" s="77">
        <f t="shared" si="220"/>
        <v>9.8906594827586208E-2</v>
      </c>
    </row>
    <row r="2811" spans="1:21">
      <c r="A2811" s="41" t="s">
        <v>33</v>
      </c>
      <c r="B2811" s="41" t="s">
        <v>4293</v>
      </c>
      <c r="C2811" s="74">
        <f t="shared" si="216"/>
        <v>0.11818610857379999</v>
      </c>
      <c r="D2811" s="74">
        <f t="shared" si="217"/>
        <v>1.1098969948000002E-3</v>
      </c>
      <c r="E2811" s="74">
        <f t="shared" si="218"/>
        <v>7.7624492160000003E-2</v>
      </c>
      <c r="F2811" s="74">
        <f t="shared" si="219"/>
        <v>3.5109661618999997E-2</v>
      </c>
      <c r="G2811" s="75">
        <v>4.3420578000000001E-3</v>
      </c>
      <c r="H2811" s="43">
        <v>4.3770115999999999E-4</v>
      </c>
      <c r="I2811" s="43">
        <v>1.8970607E-2</v>
      </c>
      <c r="J2811" s="43">
        <v>5.5851670999999999E-4</v>
      </c>
      <c r="K2811" s="43">
        <v>1.4090747999999999E-4</v>
      </c>
      <c r="L2811" s="43">
        <v>7.1173147999999999E-6</v>
      </c>
      <c r="M2811" s="43">
        <v>4.0335548999999998E-4</v>
      </c>
      <c r="N2811" s="43">
        <v>5.8216183999999997E-2</v>
      </c>
      <c r="O2811" s="43">
        <v>1.6675361999999999E-5</v>
      </c>
      <c r="P2811" s="43">
        <v>9.1454850999999997E-4</v>
      </c>
      <c r="Q2811" s="43">
        <v>7.1274947000000006E-5</v>
      </c>
      <c r="R2811" s="43">
        <v>1.1611808E-3</v>
      </c>
      <c r="S2811" s="43">
        <v>3.2945981999999999E-2</v>
      </c>
      <c r="U2811" s="77">
        <f t="shared" si="220"/>
        <v>3.7431532758620691E-2</v>
      </c>
    </row>
    <row r="2812" spans="1:21">
      <c r="A2812" s="41" t="s">
        <v>33</v>
      </c>
      <c r="B2812" s="41" t="s">
        <v>4294</v>
      </c>
      <c r="C2812" s="74">
        <f t="shared" si="216"/>
        <v>0.12415018592270001</v>
      </c>
      <c r="D2812" s="74">
        <f t="shared" si="217"/>
        <v>9.1593218900000006E-4</v>
      </c>
      <c r="E2812" s="74">
        <f t="shared" si="218"/>
        <v>0.10110262181</v>
      </c>
      <c r="F2812" s="74">
        <f t="shared" si="219"/>
        <v>3.6833329236999998E-3</v>
      </c>
      <c r="G2812" s="75">
        <v>1.8448299000000001E-2</v>
      </c>
      <c r="H2812" s="43">
        <v>1.2322881000000001E-4</v>
      </c>
      <c r="I2812" s="43">
        <v>1.3342914000000001E-2</v>
      </c>
      <c r="J2812" s="43">
        <v>4.2651621000000002E-4</v>
      </c>
      <c r="K2812" s="43">
        <v>1.2854838999999999E-4</v>
      </c>
      <c r="L2812" s="43">
        <v>2.5101049E-5</v>
      </c>
      <c r="M2812" s="43">
        <v>3.3576653999999999E-4</v>
      </c>
      <c r="N2812" s="43">
        <v>8.7636479000000003E-2</v>
      </c>
      <c r="O2812" s="43">
        <v>9.2048146999999999E-6</v>
      </c>
      <c r="P2812" s="43">
        <v>8.1423118000000004E-4</v>
      </c>
      <c r="Q2812" s="43">
        <v>7.8247229000000005E-5</v>
      </c>
      <c r="R2812" s="43">
        <v>1.2671284999999999E-3</v>
      </c>
      <c r="S2812" s="43">
        <v>1.5145212000000001E-3</v>
      </c>
      <c r="U2812" s="77">
        <f t="shared" si="220"/>
        <v>0.15903706034482759</v>
      </c>
    </row>
    <row r="2813" spans="1:21">
      <c r="A2813" s="41" t="s">
        <v>33</v>
      </c>
      <c r="B2813" s="41" t="s">
        <v>4295</v>
      </c>
      <c r="C2813" s="74">
        <f t="shared" si="216"/>
        <v>0.16451023272699999</v>
      </c>
      <c r="D2813" s="74">
        <f t="shared" si="217"/>
        <v>2.2378509240000002E-3</v>
      </c>
      <c r="E2813" s="74">
        <f t="shared" si="218"/>
        <v>0.14822539686</v>
      </c>
      <c r="F2813" s="74">
        <f t="shared" si="219"/>
        <v>6.7852264429999996E-3</v>
      </c>
      <c r="G2813" s="75">
        <v>7.2617584999999998E-3</v>
      </c>
      <c r="H2813" s="43">
        <v>2.5746485999999998E-4</v>
      </c>
      <c r="I2813" s="43">
        <v>4.2241052000000001E-2</v>
      </c>
      <c r="J2813" s="43">
        <v>6.5815923000000001E-4</v>
      </c>
      <c r="K2813" s="43">
        <v>1.8024232E-4</v>
      </c>
      <c r="L2813" s="43">
        <v>7.1927174E-5</v>
      </c>
      <c r="M2813" s="43">
        <v>1.3275222000000001E-3</v>
      </c>
      <c r="N2813" s="43">
        <v>0.10572688</v>
      </c>
      <c r="O2813" s="43">
        <v>1.1954743E-5</v>
      </c>
      <c r="P2813" s="43">
        <v>9.0615300000000004E-4</v>
      </c>
      <c r="Q2813" s="43">
        <v>1.5521919999999999E-4</v>
      </c>
      <c r="R2813" s="43">
        <v>1.3151486999999999E-3</v>
      </c>
      <c r="S2813" s="43">
        <v>4.3967507999999999E-3</v>
      </c>
      <c r="U2813" s="77">
        <f t="shared" si="220"/>
        <v>6.2601366379310339E-2</v>
      </c>
    </row>
    <row r="2814" spans="1:21">
      <c r="A2814" s="41" t="s">
        <v>33</v>
      </c>
      <c r="B2814" s="41" t="s">
        <v>4296</v>
      </c>
      <c r="C2814" s="74">
        <f t="shared" si="216"/>
        <v>6.2035109971400007E-2</v>
      </c>
      <c r="D2814" s="74">
        <f t="shared" si="217"/>
        <v>1.0240242789999999E-3</v>
      </c>
      <c r="E2814" s="74">
        <f t="shared" si="218"/>
        <v>5.4507822390000002E-2</v>
      </c>
      <c r="F2814" s="74">
        <f t="shared" si="219"/>
        <v>3.4238431024000001E-3</v>
      </c>
      <c r="G2814" s="75">
        <v>3.0794201999999999E-3</v>
      </c>
      <c r="H2814" s="43">
        <v>1.9160339E-4</v>
      </c>
      <c r="I2814" s="43">
        <v>1.2477421000000001E-2</v>
      </c>
      <c r="J2814" s="43">
        <v>4.5505292000000002E-4</v>
      </c>
      <c r="K2814" s="43">
        <v>1.4399568E-4</v>
      </c>
      <c r="L2814" s="43">
        <v>5.4835669000000003E-5</v>
      </c>
      <c r="M2814" s="43">
        <v>3.7014000999999999E-4</v>
      </c>
      <c r="N2814" s="43">
        <v>4.1838798000000003E-2</v>
      </c>
      <c r="O2814" s="43">
        <v>9.4252924000000006E-6</v>
      </c>
      <c r="P2814" s="43">
        <v>8.7172474999999998E-4</v>
      </c>
      <c r="Q2814" s="43">
        <v>1.0830926E-4</v>
      </c>
      <c r="R2814" s="43">
        <v>1.0660928999999999E-3</v>
      </c>
      <c r="S2814" s="43">
        <v>1.3682909E-3</v>
      </c>
      <c r="U2814" s="77">
        <f t="shared" si="220"/>
        <v>2.6546725862068962E-2</v>
      </c>
    </row>
    <row r="2815" spans="1:21">
      <c r="A2815" s="41" t="s">
        <v>33</v>
      </c>
      <c r="B2815" s="41" t="s">
        <v>4297</v>
      </c>
      <c r="C2815" s="74">
        <f t="shared" si="216"/>
        <v>6.1594993267199999E-2</v>
      </c>
      <c r="D2815" s="74">
        <f t="shared" si="217"/>
        <v>7.0274243600000012E-4</v>
      </c>
      <c r="E2815" s="74">
        <f t="shared" si="218"/>
        <v>2.6903995100000001E-2</v>
      </c>
      <c r="F2815" s="74">
        <f t="shared" si="219"/>
        <v>2.6104737831200001E-2</v>
      </c>
      <c r="G2815" s="75">
        <v>7.8835178999999995E-3</v>
      </c>
      <c r="H2815" s="43">
        <v>6.3008669999999997E-5</v>
      </c>
      <c r="I2815" s="43">
        <v>2.5849335000000001E-2</v>
      </c>
      <c r="J2815" s="43">
        <v>2.4744079000000002E-4</v>
      </c>
      <c r="K2815" s="43">
        <v>6.3392731999999995E-5</v>
      </c>
      <c r="L2815" s="43">
        <v>2.3523404E-5</v>
      </c>
      <c r="M2815" s="43">
        <v>3.6838551000000001E-4</v>
      </c>
      <c r="N2815" s="43">
        <v>9.9165143000000009E-4</v>
      </c>
      <c r="O2815" s="43">
        <v>4.9851311999999996E-6</v>
      </c>
      <c r="P2815" s="43">
        <v>2.7950208E-4</v>
      </c>
      <c r="Q2815" s="43">
        <v>2.4846320000000001E-5</v>
      </c>
      <c r="R2815" s="43">
        <v>1.6355273E-3</v>
      </c>
      <c r="S2815" s="43">
        <v>2.4159877E-2</v>
      </c>
      <c r="U2815" s="77">
        <f t="shared" si="220"/>
        <v>6.7961361206896539E-2</v>
      </c>
    </row>
    <row r="2816" spans="1:21">
      <c r="A2816" s="41" t="s">
        <v>33</v>
      </c>
      <c r="B2816" s="41" t="s">
        <v>4298</v>
      </c>
      <c r="C2816" s="74">
        <f t="shared" si="216"/>
        <v>0.13417828070600002</v>
      </c>
      <c r="D2816" s="74">
        <f t="shared" si="217"/>
        <v>1.9787032050000001E-3</v>
      </c>
      <c r="E2816" s="74">
        <f t="shared" si="218"/>
        <v>3.1436032250000003E-2</v>
      </c>
      <c r="F2816" s="74">
        <f t="shared" si="219"/>
        <v>9.4372155050999995E-2</v>
      </c>
      <c r="G2816" s="75">
        <v>6.3913902000000003E-3</v>
      </c>
      <c r="H2816" s="43">
        <v>2.1873695E-4</v>
      </c>
      <c r="I2816" s="43">
        <v>2.5873578000000001E-2</v>
      </c>
      <c r="J2816" s="43">
        <v>1.2730777999999999E-3</v>
      </c>
      <c r="K2816" s="43">
        <v>3.5187568000000002E-4</v>
      </c>
      <c r="L2816" s="43">
        <v>1.4207205E-5</v>
      </c>
      <c r="M2816" s="43">
        <v>3.3954252000000001E-4</v>
      </c>
      <c r="N2816" s="43">
        <v>5.3437173000000001E-3</v>
      </c>
      <c r="O2816" s="43">
        <v>2.6496088999999999E-5</v>
      </c>
      <c r="P2816" s="43">
        <v>2.6669923000000001E-3</v>
      </c>
      <c r="Q2816" s="43">
        <v>8.9350761999999994E-5</v>
      </c>
      <c r="R2816" s="43">
        <v>1.3285059000000001E-3</v>
      </c>
      <c r="S2816" s="43">
        <v>9.0260809999999997E-2</v>
      </c>
      <c r="U2816" s="77">
        <f t="shared" si="220"/>
        <v>5.5098191379310345E-2</v>
      </c>
    </row>
    <row r="2817" spans="1:21">
      <c r="A2817" s="41" t="s">
        <v>33</v>
      </c>
      <c r="B2817" s="41" t="s">
        <v>4299</v>
      </c>
      <c r="C2817" s="74">
        <f t="shared" si="216"/>
        <v>9.5383617207000004E-2</v>
      </c>
      <c r="D2817" s="74">
        <f t="shared" si="217"/>
        <v>1.3629035489999999E-3</v>
      </c>
      <c r="E2817" s="74">
        <f t="shared" si="218"/>
        <v>6.4658846130000003E-2</v>
      </c>
      <c r="F2817" s="74">
        <f t="shared" si="219"/>
        <v>2.3832962627999998E-2</v>
      </c>
      <c r="G2817" s="75">
        <v>5.5289049000000002E-3</v>
      </c>
      <c r="H2817" s="43">
        <v>7.4961112999999998E-4</v>
      </c>
      <c r="I2817" s="43">
        <v>1.9599266000000001E-2</v>
      </c>
      <c r="J2817" s="43">
        <v>6.8616279000000002E-4</v>
      </c>
      <c r="K2817" s="43">
        <v>1.7282805E-4</v>
      </c>
      <c r="L2817" s="43">
        <v>5.4830009E-5</v>
      </c>
      <c r="M2817" s="43">
        <v>4.4908269999999998E-4</v>
      </c>
      <c r="N2817" s="43">
        <v>4.4309968999999998E-2</v>
      </c>
      <c r="O2817" s="43">
        <v>1.2661498E-5</v>
      </c>
      <c r="P2817" s="43">
        <v>1.1363784999999999E-3</v>
      </c>
      <c r="Q2817" s="43">
        <v>1.5648033E-4</v>
      </c>
      <c r="R2817" s="43">
        <v>1.2755202999999999E-3</v>
      </c>
      <c r="S2817" s="43">
        <v>2.1251921999999999E-2</v>
      </c>
      <c r="U2817" s="77">
        <f t="shared" si="220"/>
        <v>4.7662973275862067E-2</v>
      </c>
    </row>
    <row r="2818" spans="1:21">
      <c r="A2818" s="41" t="s">
        <v>33</v>
      </c>
      <c r="B2818" s="41" t="s">
        <v>4300</v>
      </c>
      <c r="C2818" s="74">
        <f t="shared" si="216"/>
        <v>0.25318481359899997</v>
      </c>
      <c r="D2818" s="74">
        <f t="shared" si="217"/>
        <v>2.8765625339999996E-3</v>
      </c>
      <c r="E2818" s="74">
        <f t="shared" si="218"/>
        <v>3.1575694619999997E-2</v>
      </c>
      <c r="F2818" s="74">
        <f t="shared" si="219"/>
        <v>0.206460029445</v>
      </c>
      <c r="G2818" s="75">
        <v>1.2272527E-2</v>
      </c>
      <c r="H2818" s="43">
        <v>3.1034345999999998E-4</v>
      </c>
      <c r="I2818" s="43">
        <v>3.0863598999999999E-2</v>
      </c>
      <c r="J2818" s="43">
        <v>1.9885566E-3</v>
      </c>
      <c r="K2818" s="43">
        <v>5.4882114999999995E-4</v>
      </c>
      <c r="L2818" s="43">
        <v>2.0573013999999999E-5</v>
      </c>
      <c r="M2818" s="43">
        <v>3.1861177000000002E-4</v>
      </c>
      <c r="N2818" s="43">
        <v>4.0175216000000002E-4</v>
      </c>
      <c r="O2818" s="43">
        <v>4.1622595000000003E-5</v>
      </c>
      <c r="P2818" s="43">
        <v>4.3206761999999999E-3</v>
      </c>
      <c r="Q2818" s="43">
        <v>1.2812575E-4</v>
      </c>
      <c r="R2818" s="43">
        <v>1.6502349000000001E-3</v>
      </c>
      <c r="S2818" s="43">
        <v>0.20031937</v>
      </c>
      <c r="U2818" s="77">
        <f t="shared" si="220"/>
        <v>0.10579764655172413</v>
      </c>
    </row>
    <row r="2819" spans="1:21">
      <c r="A2819" s="41" t="s">
        <v>33</v>
      </c>
      <c r="B2819" s="41" t="s">
        <v>4301</v>
      </c>
      <c r="C2819" s="74">
        <f t="shared" si="216"/>
        <v>3.2748520901299996E-2</v>
      </c>
      <c r="D2819" s="74">
        <f t="shared" si="217"/>
        <v>8.1241943399999996E-5</v>
      </c>
      <c r="E2819" s="74">
        <f t="shared" si="218"/>
        <v>9.2934288159999996E-3</v>
      </c>
      <c r="F2819" s="74">
        <f t="shared" si="219"/>
        <v>2.2274322541900003E-2</v>
      </c>
      <c r="G2819" s="75">
        <v>1.0995276000000001E-3</v>
      </c>
      <c r="H2819" s="43">
        <v>2.4723116000000001E-5</v>
      </c>
      <c r="I2819" s="43">
        <v>5.8769206000000001E-3</v>
      </c>
      <c r="J2819" s="43">
        <v>7.5168785999999999E-5</v>
      </c>
      <c r="K2819" s="43">
        <v>3.3072811000000003E-5</v>
      </c>
      <c r="L2819" s="43">
        <v>-3.2654295999999999E-6</v>
      </c>
      <c r="M2819" s="43">
        <v>-2.3734224E-5</v>
      </c>
      <c r="N2819" s="43">
        <v>3.3917851000000001E-3</v>
      </c>
      <c r="O2819" s="43">
        <v>2.1575498999999998E-6</v>
      </c>
      <c r="P2819" s="43">
        <v>1.0586915E-4</v>
      </c>
      <c r="Q2819" s="43">
        <v>1.2051042E-5</v>
      </c>
      <c r="R2819" s="43">
        <v>1.0650098000000001E-3</v>
      </c>
      <c r="S2819" s="43">
        <v>2.1089235000000001E-2</v>
      </c>
      <c r="U2819" s="77">
        <f t="shared" si="220"/>
        <v>9.478686206896552E-3</v>
      </c>
    </row>
    <row r="2820" spans="1:21">
      <c r="A2820" s="41" t="s">
        <v>33</v>
      </c>
      <c r="B2820" s="41" t="s">
        <v>4302</v>
      </c>
      <c r="C2820" s="74">
        <f t="shared" si="216"/>
        <v>4.01401600916E-2</v>
      </c>
      <c r="D2820" s="74">
        <f t="shared" si="217"/>
        <v>9.0704368660000001E-4</v>
      </c>
      <c r="E2820" s="74">
        <f t="shared" si="218"/>
        <v>2.514930982E-2</v>
      </c>
      <c r="F2820" s="74">
        <f t="shared" si="219"/>
        <v>1.0913008185E-2</v>
      </c>
      <c r="G2820" s="75">
        <v>3.1707984E-3</v>
      </c>
      <c r="H2820" s="43">
        <v>1.2169582E-4</v>
      </c>
      <c r="I2820" s="43">
        <v>1.1246055E-2</v>
      </c>
      <c r="J2820" s="43">
        <v>6.1131654E-4</v>
      </c>
      <c r="K2820" s="43">
        <v>1.8367924E-4</v>
      </c>
      <c r="L2820" s="43">
        <v>7.8154266000000005E-6</v>
      </c>
      <c r="M2820" s="43">
        <v>1.0423247999999999E-4</v>
      </c>
      <c r="N2820" s="43">
        <v>1.3781559000000001E-2</v>
      </c>
      <c r="O2820" s="43">
        <v>1.3315522E-5</v>
      </c>
      <c r="P2820" s="43">
        <v>1.2950692999999999E-3</v>
      </c>
      <c r="Q2820" s="43">
        <v>6.1564562999999995E-5</v>
      </c>
      <c r="R2820" s="43">
        <v>1.2993283999999999E-3</v>
      </c>
      <c r="S2820" s="43">
        <v>8.2437303999999996E-3</v>
      </c>
      <c r="U2820" s="77">
        <f t="shared" si="220"/>
        <v>2.733446896551724E-2</v>
      </c>
    </row>
    <row r="2821" spans="1:21">
      <c r="A2821" s="41" t="s">
        <v>33</v>
      </c>
      <c r="B2821" s="41" t="s">
        <v>4303</v>
      </c>
      <c r="C2821" s="74">
        <f t="shared" si="216"/>
        <v>0.11192193518100001</v>
      </c>
      <c r="D2821" s="74">
        <f t="shared" si="217"/>
        <v>1.2739578400000002E-3</v>
      </c>
      <c r="E2821" s="74">
        <f t="shared" si="218"/>
        <v>9.3919159150000001E-2</v>
      </c>
      <c r="F2821" s="74">
        <f t="shared" si="219"/>
        <v>1.2619049491000001E-2</v>
      </c>
      <c r="G2821" s="75">
        <v>4.1097687000000004E-3</v>
      </c>
      <c r="H2821" s="43">
        <v>4.2080014999999998E-4</v>
      </c>
      <c r="I2821" s="43">
        <v>1.7787181999999999E-2</v>
      </c>
      <c r="J2821" s="43">
        <v>4.6715609E-4</v>
      </c>
      <c r="K2821" s="43">
        <v>1.2626837E-4</v>
      </c>
      <c r="L2821" s="43">
        <v>3.3450230000000002E-5</v>
      </c>
      <c r="M2821" s="43">
        <v>6.4708314999999995E-4</v>
      </c>
      <c r="N2821" s="43">
        <v>7.5711177000000005E-2</v>
      </c>
      <c r="O2821" s="43">
        <v>1.8548431000000002E-5</v>
      </c>
      <c r="P2821" s="43">
        <v>7.2297807000000003E-4</v>
      </c>
      <c r="Q2821" s="43">
        <v>1.6055379000000001E-4</v>
      </c>
      <c r="R2821" s="43">
        <v>1.1843352E-3</v>
      </c>
      <c r="S2821" s="43">
        <v>1.0532634000000001E-2</v>
      </c>
      <c r="U2821" s="77">
        <f t="shared" si="220"/>
        <v>3.5429040517241384E-2</v>
      </c>
    </row>
    <row r="2822" spans="1:21">
      <c r="A2822" s="41" t="s">
        <v>33</v>
      </c>
      <c r="B2822" s="41" t="s">
        <v>4304</v>
      </c>
      <c r="C2822" s="74">
        <f t="shared" si="216"/>
        <v>7.8025862850999994E-2</v>
      </c>
      <c r="D2822" s="74">
        <f t="shared" si="217"/>
        <v>2.00927469E-3</v>
      </c>
      <c r="E2822" s="74">
        <f t="shared" si="218"/>
        <v>5.3806625470000001E-2</v>
      </c>
      <c r="F2822" s="74">
        <f t="shared" si="219"/>
        <v>1.6733390391000001E-2</v>
      </c>
      <c r="G2822" s="75">
        <v>5.4765723000000004E-3</v>
      </c>
      <c r="H2822" s="43">
        <v>2.9146947E-4</v>
      </c>
      <c r="I2822" s="43">
        <v>2.5877211000000001E-2</v>
      </c>
      <c r="J2822" s="43">
        <v>7.5123325E-4</v>
      </c>
      <c r="K2822" s="43">
        <v>2.1197258000000001E-4</v>
      </c>
      <c r="L2822" s="43">
        <v>1.4689400999999999E-4</v>
      </c>
      <c r="M2822" s="43">
        <v>8.9917485000000005E-4</v>
      </c>
      <c r="N2822" s="43">
        <v>2.7637945000000001E-2</v>
      </c>
      <c r="O2822" s="43">
        <v>1.5039403E-5</v>
      </c>
      <c r="P2822" s="43">
        <v>1.4349459000000001E-3</v>
      </c>
      <c r="Q2822" s="43">
        <v>9.4272388000000003E-5</v>
      </c>
      <c r="R2822" s="43">
        <v>1.4905186999999999E-3</v>
      </c>
      <c r="S2822" s="43">
        <v>1.3698614E-2</v>
      </c>
      <c r="U2822" s="77">
        <f t="shared" si="220"/>
        <v>4.7211830172413795E-2</v>
      </c>
    </row>
    <row r="2823" spans="1:21">
      <c r="B2823" s="81" t="s">
        <v>4305</v>
      </c>
      <c r="C2823" s="76"/>
      <c r="D2823" s="76"/>
      <c r="E2823" s="76"/>
      <c r="F2823" s="76"/>
      <c r="U2823" s="78"/>
    </row>
    <row r="2824" spans="1:21">
      <c r="A2824" s="41" t="s">
        <v>33</v>
      </c>
      <c r="B2824" s="41" t="s">
        <v>4306</v>
      </c>
      <c r="C2824" s="74">
        <f t="shared" si="216"/>
        <v>0.18366289199499999</v>
      </c>
      <c r="D2824" s="74">
        <f t="shared" si="217"/>
        <v>3.5914007700000002E-3</v>
      </c>
      <c r="E2824" s="74">
        <f t="shared" si="218"/>
        <v>0.16375414909</v>
      </c>
      <c r="F2824" s="74">
        <f t="shared" si="219"/>
        <v>6.8557623349999996E-3</v>
      </c>
      <c r="G2824" s="75">
        <v>9.4615797999999997E-3</v>
      </c>
      <c r="H2824" s="43">
        <v>2.3536208999999999E-4</v>
      </c>
      <c r="I2824" s="43">
        <v>7.1148800999999998E-2</v>
      </c>
      <c r="J2824" s="43">
        <v>6.9904915000000003E-4</v>
      </c>
      <c r="K2824" s="43">
        <v>1.9625377999999999E-4</v>
      </c>
      <c r="L2824" s="43">
        <v>5.8112343999999999E-4</v>
      </c>
      <c r="M2824" s="43">
        <v>2.1149744000000001E-3</v>
      </c>
      <c r="N2824" s="43">
        <v>9.2369986000000001E-2</v>
      </c>
      <c r="O2824" s="43">
        <v>1.2748045E-5</v>
      </c>
      <c r="P2824" s="43">
        <v>1.3318452E-3</v>
      </c>
      <c r="Q2824" s="43">
        <v>1.7926829000000001E-4</v>
      </c>
      <c r="R2824" s="43">
        <v>1.9768597999999999E-3</v>
      </c>
      <c r="S2824" s="43">
        <v>3.355041E-3</v>
      </c>
      <c r="U2824" s="77">
        <f t="shared" si="220"/>
        <v>8.1565343103448276E-2</v>
      </c>
    </row>
    <row r="2825" spans="1:21">
      <c r="A2825" s="41" t="s">
        <v>33</v>
      </c>
      <c r="B2825" s="41" t="s">
        <v>4307</v>
      </c>
      <c r="C2825" s="74">
        <f t="shared" si="216"/>
        <v>0.40589366134400001</v>
      </c>
      <c r="D2825" s="74">
        <f t="shared" si="217"/>
        <v>1.595791861E-2</v>
      </c>
      <c r="E2825" s="74">
        <f t="shared" si="218"/>
        <v>0.34504593438999998</v>
      </c>
      <c r="F2825" s="74">
        <f t="shared" si="219"/>
        <v>1.6481344344000001E-2</v>
      </c>
      <c r="G2825" s="75">
        <v>2.8408464000000001E-2</v>
      </c>
      <c r="H2825" s="43">
        <v>6.7814438999999995E-4</v>
      </c>
      <c r="I2825" s="43">
        <v>0.20483365000000001</v>
      </c>
      <c r="J2825" s="43">
        <v>2.0287515999999998E-3</v>
      </c>
      <c r="K2825" s="43">
        <v>4.8215261000000002E-4</v>
      </c>
      <c r="L2825" s="43">
        <v>3.2002604E-3</v>
      </c>
      <c r="M2825" s="43">
        <v>1.0246754E-2</v>
      </c>
      <c r="N2825" s="43">
        <v>0.13953414</v>
      </c>
      <c r="O2825" s="43">
        <v>2.9293784E-5</v>
      </c>
      <c r="P2825" s="43">
        <v>3.6593258E-3</v>
      </c>
      <c r="Q2825" s="43">
        <v>5.1749456E-4</v>
      </c>
      <c r="R2825" s="43">
        <v>5.5652714999999998E-3</v>
      </c>
      <c r="S2825" s="43">
        <v>6.7099587E-3</v>
      </c>
      <c r="U2825" s="77">
        <f t="shared" si="220"/>
        <v>0.24490055172413794</v>
      </c>
    </row>
    <row r="2826" spans="1:21">
      <c r="B2826" s="81" t="s">
        <v>4308</v>
      </c>
      <c r="C2826" s="76"/>
      <c r="D2826" s="76"/>
      <c r="E2826" s="76"/>
      <c r="F2826" s="76"/>
      <c r="U2826" s="78"/>
    </row>
    <row r="2827" spans="1:21">
      <c r="A2827" s="41" t="s">
        <v>33</v>
      </c>
      <c r="B2827" s="41" t="s">
        <v>4309</v>
      </c>
      <c r="C2827" s="74">
        <f t="shared" ref="C2827:C2890" si="221">D2827+E2827+F2827+G2827</f>
        <v>0.89237768329999989</v>
      </c>
      <c r="D2827" s="74">
        <f t="shared" ref="D2827:D2890" si="222">J2827+K2827+L2827+M2827</f>
        <v>9.1264400700000001E-3</v>
      </c>
      <c r="E2827" s="74">
        <f t="shared" ref="E2827:E2890" si="223">H2827+I2827+N2827</f>
        <v>0.83643055082999995</v>
      </c>
      <c r="F2827" s="74">
        <f t="shared" ref="F2827:F2890" si="224">O2827+IF(P2827="x",0,P2827)+IF(Q2827="x",0,Q2827)+IF(R2827="x",0,R2827)+S2827</f>
        <v>2.0512078400000001E-2</v>
      </c>
      <c r="G2827" s="75">
        <v>2.6308614000000001E-2</v>
      </c>
      <c r="H2827" s="43">
        <v>7.1598083E-4</v>
      </c>
      <c r="I2827" s="43">
        <v>0.13164514999999999</v>
      </c>
      <c r="J2827" s="43">
        <v>2.3432636000000001E-3</v>
      </c>
      <c r="K2827" s="43">
        <v>6.5834640999999996E-4</v>
      </c>
      <c r="L2827" s="43">
        <v>7.7600366000000001E-4</v>
      </c>
      <c r="M2827" s="43">
        <v>5.3488264000000002E-3</v>
      </c>
      <c r="N2827" s="43">
        <v>0.70406941999999995</v>
      </c>
      <c r="O2827" s="43">
        <v>4.5687640000000002E-5</v>
      </c>
      <c r="P2827" s="43">
        <v>3.8003404999999999E-3</v>
      </c>
      <c r="Q2827" s="43">
        <v>4.8023195999999998E-4</v>
      </c>
      <c r="R2827" s="43">
        <v>8.4475885000000004E-3</v>
      </c>
      <c r="S2827" s="43">
        <v>7.7382298000000004E-3</v>
      </c>
      <c r="U2827" s="77">
        <f t="shared" si="220"/>
        <v>0.22679839655172412</v>
      </c>
    </row>
    <row r="2828" spans="1:21">
      <c r="A2828" s="41" t="s">
        <v>33</v>
      </c>
      <c r="B2828" s="41" t="s">
        <v>4310</v>
      </c>
      <c r="C2828" s="74">
        <f t="shared" si="221"/>
        <v>0.61155259634199999</v>
      </c>
      <c r="D2828" s="74">
        <f t="shared" si="222"/>
        <v>1.0196876922000001E-2</v>
      </c>
      <c r="E2828" s="74">
        <f t="shared" si="223"/>
        <v>0.51063993490000004</v>
      </c>
      <c r="F2828" s="74">
        <f t="shared" si="224"/>
        <v>5.9696499520000001E-2</v>
      </c>
      <c r="G2828" s="75">
        <v>3.1019285000000001E-2</v>
      </c>
      <c r="H2828" s="43">
        <v>1.0077449E-3</v>
      </c>
      <c r="I2828" s="43">
        <v>0.11438856</v>
      </c>
      <c r="J2828" s="43">
        <v>5.6755049000000004E-3</v>
      </c>
      <c r="K2828" s="43">
        <v>1.5857976999999999E-3</v>
      </c>
      <c r="L2828" s="43">
        <v>9.6723122000000003E-5</v>
      </c>
      <c r="M2828" s="43">
        <v>2.8388511999999999E-3</v>
      </c>
      <c r="N2828" s="43">
        <v>0.39524363000000001</v>
      </c>
      <c r="O2828" s="43">
        <v>1.2020002E-4</v>
      </c>
      <c r="P2828" s="43">
        <v>1.1786362999999999E-2</v>
      </c>
      <c r="Q2828" s="43">
        <v>4.739139E-4</v>
      </c>
      <c r="R2828" s="43">
        <v>5.0095835999999999E-3</v>
      </c>
      <c r="S2828" s="43">
        <v>4.2306439000000001E-2</v>
      </c>
      <c r="U2828" s="77">
        <f t="shared" si="220"/>
        <v>0.26740762931034484</v>
      </c>
    </row>
    <row r="2829" spans="1:21">
      <c r="A2829" s="41" t="s">
        <v>33</v>
      </c>
      <c r="B2829" s="41" t="s">
        <v>4311</v>
      </c>
      <c r="C2829" s="74">
        <f t="shared" si="221"/>
        <v>0.42485279767100004</v>
      </c>
      <c r="D2829" s="74">
        <f t="shared" si="222"/>
        <v>6.2398742899999991E-3</v>
      </c>
      <c r="E2829" s="74">
        <f t="shared" si="223"/>
        <v>0.32417622050000006</v>
      </c>
      <c r="F2829" s="74">
        <f t="shared" si="224"/>
        <v>7.6430512881000001E-2</v>
      </c>
      <c r="G2829" s="75">
        <v>1.8006189999999998E-2</v>
      </c>
      <c r="H2829" s="43">
        <v>1.4731575000000001E-3</v>
      </c>
      <c r="I2829" s="43">
        <v>6.4150573000000002E-2</v>
      </c>
      <c r="J2829" s="43">
        <v>2.5414615999999998E-3</v>
      </c>
      <c r="K2829" s="43">
        <v>8.0687716000000002E-4</v>
      </c>
      <c r="L2829" s="43">
        <v>3.2746403000000001E-4</v>
      </c>
      <c r="M2829" s="43">
        <v>2.5640715E-3</v>
      </c>
      <c r="N2829" s="43">
        <v>0.25855249000000002</v>
      </c>
      <c r="O2829" s="43">
        <v>4.9371681000000002E-5</v>
      </c>
      <c r="P2829" s="43">
        <v>4.5001486E-3</v>
      </c>
      <c r="Q2829" s="43">
        <v>1.0663612999999999E-3</v>
      </c>
      <c r="R2829" s="43">
        <v>5.0985233000000003E-3</v>
      </c>
      <c r="S2829" s="43">
        <v>6.5716107999999995E-2</v>
      </c>
      <c r="U2829" s="77">
        <f t="shared" si="220"/>
        <v>0.15522577586206895</v>
      </c>
    </row>
    <row r="2830" spans="1:21">
      <c r="A2830" s="41" t="s">
        <v>33</v>
      </c>
      <c r="B2830" s="41" t="s">
        <v>4312</v>
      </c>
      <c r="C2830" s="74">
        <f t="shared" si="221"/>
        <v>0.72675262786200001</v>
      </c>
      <c r="D2830" s="74">
        <f t="shared" si="222"/>
        <v>1.1999234290000001E-2</v>
      </c>
      <c r="E2830" s="74">
        <f t="shared" si="223"/>
        <v>0.6466683379</v>
      </c>
      <c r="F2830" s="74">
        <f t="shared" si="224"/>
        <v>3.8931061672E-2</v>
      </c>
      <c r="G2830" s="75">
        <v>2.9153993999999999E-2</v>
      </c>
      <c r="H2830" s="43">
        <v>1.2867678999999999E-3</v>
      </c>
      <c r="I2830" s="43">
        <v>0.10902351</v>
      </c>
      <c r="J2830" s="43">
        <v>3.4578731999999998E-3</v>
      </c>
      <c r="K2830" s="43">
        <v>1.1829046E-3</v>
      </c>
      <c r="L2830" s="43">
        <v>6.4243698999999997E-4</v>
      </c>
      <c r="M2830" s="43">
        <v>6.7160194999999999E-3</v>
      </c>
      <c r="N2830" s="43">
        <v>0.53635805999999997</v>
      </c>
      <c r="O2830" s="43">
        <v>7.7226072000000006E-5</v>
      </c>
      <c r="P2830" s="43">
        <v>6.1406029999999997E-3</v>
      </c>
      <c r="Q2830" s="43">
        <v>1.1464826000000001E-3</v>
      </c>
      <c r="R2830" s="43">
        <v>1.4947465E-2</v>
      </c>
      <c r="S2830" s="43">
        <v>1.6619285000000001E-2</v>
      </c>
      <c r="U2830" s="77">
        <f t="shared" si="220"/>
        <v>0.25132753448275857</v>
      </c>
    </row>
    <row r="2831" spans="1:21">
      <c r="A2831" s="41" t="s">
        <v>33</v>
      </c>
      <c r="B2831" s="41" t="s">
        <v>4313</v>
      </c>
      <c r="C2831" s="74">
        <f t="shared" si="221"/>
        <v>0.166764756884</v>
      </c>
      <c r="D2831" s="74">
        <f t="shared" si="222"/>
        <v>3.7775200500000002E-3</v>
      </c>
      <c r="E2831" s="74">
        <f t="shared" si="223"/>
        <v>0.13245894859000001</v>
      </c>
      <c r="F2831" s="74">
        <f t="shared" si="224"/>
        <v>1.7120365243999999E-2</v>
      </c>
      <c r="G2831" s="75">
        <v>1.3407923E-2</v>
      </c>
      <c r="H2831" s="43">
        <v>3.3195959000000003E-4</v>
      </c>
      <c r="I2831" s="43">
        <v>6.3366904000000002E-2</v>
      </c>
      <c r="J2831" s="43">
        <v>8.3965394999999999E-4</v>
      </c>
      <c r="K2831" s="43">
        <v>3.3557874999999999E-4</v>
      </c>
      <c r="L2831" s="43">
        <v>9.9399849999999993E-5</v>
      </c>
      <c r="M2831" s="43">
        <v>2.5028874999999998E-3</v>
      </c>
      <c r="N2831" s="43">
        <v>6.8760084999999999E-2</v>
      </c>
      <c r="O2831" s="43">
        <v>2.1907114000000001E-5</v>
      </c>
      <c r="P2831" s="43">
        <v>8.1340953000000001E-4</v>
      </c>
      <c r="Q2831" s="43">
        <v>1.3852029999999999E-4</v>
      </c>
      <c r="R2831" s="43">
        <v>9.2494602000000002E-3</v>
      </c>
      <c r="S2831" s="43">
        <v>6.8970680999999997E-3</v>
      </c>
      <c r="U2831" s="77">
        <f t="shared" si="220"/>
        <v>0.11558554310344828</v>
      </c>
    </row>
    <row r="2832" spans="1:21">
      <c r="A2832" s="41" t="s">
        <v>33</v>
      </c>
      <c r="B2832" s="41" t="s">
        <v>4314</v>
      </c>
      <c r="C2832" s="74">
        <f t="shared" si="221"/>
        <v>0.32461915822199999</v>
      </c>
      <c r="D2832" s="74">
        <f t="shared" si="222"/>
        <v>4.7500949050000001E-3</v>
      </c>
      <c r="E2832" s="74">
        <f t="shared" si="223"/>
        <v>0.27850758272999998</v>
      </c>
      <c r="F2832" s="74">
        <f t="shared" si="224"/>
        <v>2.8317749587E-2</v>
      </c>
      <c r="G2832" s="75">
        <v>1.3043730999999999E-2</v>
      </c>
      <c r="H2832" s="43">
        <v>4.3787273000000002E-4</v>
      </c>
      <c r="I2832" s="43">
        <v>5.4516479999999999E-2</v>
      </c>
      <c r="J2832" s="43">
        <v>1.4282131E-3</v>
      </c>
      <c r="K2832" s="43">
        <v>4.4912389000000002E-4</v>
      </c>
      <c r="L2832" s="43">
        <v>8.0720515000000002E-5</v>
      </c>
      <c r="M2832" s="43">
        <v>2.7920374E-3</v>
      </c>
      <c r="N2832" s="43">
        <v>0.22355322999999999</v>
      </c>
      <c r="O2832" s="43">
        <v>3.0547077000000001E-5</v>
      </c>
      <c r="P2832" s="43">
        <v>2.3921979999999999E-3</v>
      </c>
      <c r="Q2832" s="43">
        <v>1.9856871E-4</v>
      </c>
      <c r="R2832" s="43">
        <v>4.1323178000000002E-3</v>
      </c>
      <c r="S2832" s="43">
        <v>2.1564118E-2</v>
      </c>
      <c r="U2832" s="77">
        <f t="shared" si="220"/>
        <v>0.11244595689655171</v>
      </c>
    </row>
    <row r="2833" spans="1:21">
      <c r="A2833" s="41" t="s">
        <v>33</v>
      </c>
      <c r="B2833" s="41" t="s">
        <v>4315</v>
      </c>
      <c r="C2833" s="74">
        <f t="shared" si="221"/>
        <v>0.84480653120599991</v>
      </c>
      <c r="D2833" s="74">
        <f t="shared" si="222"/>
        <v>2.9112807599999999E-2</v>
      </c>
      <c r="E2833" s="74">
        <f t="shared" si="223"/>
        <v>0.73796666589999993</v>
      </c>
      <c r="F2833" s="74">
        <f t="shared" si="224"/>
        <v>2.9639746705999996E-2</v>
      </c>
      <c r="G2833" s="75">
        <v>4.8087311000000001E-2</v>
      </c>
      <c r="H2833" s="43">
        <v>1.1906059000000001E-3</v>
      </c>
      <c r="I2833" s="43">
        <v>0.31679180000000001</v>
      </c>
      <c r="J2833" s="43">
        <v>4.0138863E-3</v>
      </c>
      <c r="K2833" s="43">
        <v>9.3076430000000004E-4</v>
      </c>
      <c r="L2833" s="43">
        <v>5.5980309999999998E-3</v>
      </c>
      <c r="M2833" s="43">
        <v>1.8570125999999999E-2</v>
      </c>
      <c r="N2833" s="43">
        <v>0.41998426</v>
      </c>
      <c r="O2833" s="43">
        <v>5.9406335999999999E-5</v>
      </c>
      <c r="P2833" s="43">
        <v>7.2198862999999997E-3</v>
      </c>
      <c r="Q2833" s="43">
        <v>8.5832346999999999E-4</v>
      </c>
      <c r="R2833" s="43">
        <v>9.7189796000000002E-3</v>
      </c>
      <c r="S2833" s="43">
        <v>1.1783151E-2</v>
      </c>
      <c r="U2833" s="77">
        <f t="shared" si="220"/>
        <v>0.41454578448275858</v>
      </c>
    </row>
    <row r="2834" spans="1:21">
      <c r="A2834" s="41" t="s">
        <v>33</v>
      </c>
      <c r="B2834" s="41" t="s">
        <v>4316</v>
      </c>
      <c r="C2834" s="74">
        <f t="shared" si="221"/>
        <v>9.0438105175499999</v>
      </c>
      <c r="D2834" s="74">
        <f t="shared" si="222"/>
        <v>0.12201424650000001</v>
      </c>
      <c r="E2834" s="74">
        <f t="shared" si="223"/>
        <v>6.6949473810000004</v>
      </c>
      <c r="F2834" s="74">
        <f t="shared" si="224"/>
        <v>1.7825970900500001</v>
      </c>
      <c r="G2834" s="75">
        <v>0.44425179999999997</v>
      </c>
      <c r="H2834" s="43">
        <v>3.3538681000000001E-2</v>
      </c>
      <c r="I2834" s="43">
        <v>1.7915806999999999</v>
      </c>
      <c r="J2834" s="43">
        <v>5.3754124E-2</v>
      </c>
      <c r="K2834" s="43">
        <v>1.5791263999999999E-2</v>
      </c>
      <c r="L2834" s="43">
        <v>4.7998815000000004E-3</v>
      </c>
      <c r="M2834" s="43">
        <v>4.7668977000000001E-2</v>
      </c>
      <c r="N2834" s="43">
        <v>4.869828</v>
      </c>
      <c r="O2834" s="43">
        <v>9.6903405000000004E-4</v>
      </c>
      <c r="P2834" s="43">
        <v>8.6991727000000005E-2</v>
      </c>
      <c r="Q2834" s="43">
        <v>2.4060672000000002E-2</v>
      </c>
      <c r="R2834" s="43">
        <v>7.0837757000000001E-2</v>
      </c>
      <c r="S2834" s="43">
        <v>1.5997379</v>
      </c>
      <c r="U2834" s="77">
        <f t="shared" ref="U2834:U2897" si="225">G2834/0.116</f>
        <v>3.8297568965517237</v>
      </c>
    </row>
    <row r="2835" spans="1:21">
      <c r="A2835" s="41" t="s">
        <v>33</v>
      </c>
      <c r="B2835" s="41" t="s">
        <v>4317</v>
      </c>
      <c r="C2835" s="74">
        <f t="shared" si="221"/>
        <v>6.5229983096699993</v>
      </c>
      <c r="D2835" s="74">
        <f t="shared" si="222"/>
        <v>0.18851244420000002</v>
      </c>
      <c r="E2835" s="74">
        <f t="shared" si="223"/>
        <v>5.6421019576999996</v>
      </c>
      <c r="F2835" s="74">
        <f t="shared" si="224"/>
        <v>0.21124653776999999</v>
      </c>
      <c r="G2835" s="75">
        <v>0.48113737000000001</v>
      </c>
      <c r="H2835" s="43">
        <v>8.7753576999999999E-3</v>
      </c>
      <c r="I2835" s="43">
        <v>2.7759608</v>
      </c>
      <c r="J2835" s="43">
        <v>3.3310588000000002E-2</v>
      </c>
      <c r="K2835" s="43">
        <v>7.0067202000000002E-3</v>
      </c>
      <c r="L2835" s="43">
        <v>3.1329836E-2</v>
      </c>
      <c r="M2835" s="43">
        <v>0.11686530000000001</v>
      </c>
      <c r="N2835" s="43">
        <v>2.8573658000000002</v>
      </c>
      <c r="O2835" s="43">
        <v>4.8794277000000001E-4</v>
      </c>
      <c r="P2835" s="43">
        <v>5.0931946999999998E-2</v>
      </c>
      <c r="Q2835" s="43">
        <v>4.9257440000000001E-3</v>
      </c>
      <c r="R2835" s="43">
        <v>5.3956313999999998E-2</v>
      </c>
      <c r="S2835" s="43">
        <v>0.10094459</v>
      </c>
      <c r="U2835" s="77">
        <f t="shared" si="225"/>
        <v>4.1477359482758622</v>
      </c>
    </row>
    <row r="2836" spans="1:21">
      <c r="A2836" s="41" t="s">
        <v>33</v>
      </c>
      <c r="B2836" s="41" t="s">
        <v>4318</v>
      </c>
      <c r="C2836" s="74">
        <f t="shared" si="221"/>
        <v>5.1024971264199994</v>
      </c>
      <c r="D2836" s="74">
        <f t="shared" si="222"/>
        <v>7.8419725400000001E-2</v>
      </c>
      <c r="E2836" s="74">
        <f t="shared" si="223"/>
        <v>4.7177536408999998</v>
      </c>
      <c r="F2836" s="74">
        <f t="shared" si="224"/>
        <v>0.14741443012</v>
      </c>
      <c r="G2836" s="75">
        <v>0.15890932999999999</v>
      </c>
      <c r="H2836" s="43">
        <v>5.6422809000000003E-3</v>
      </c>
      <c r="I2836" s="43">
        <v>0.96473735999999999</v>
      </c>
      <c r="J2836" s="43">
        <v>1.7404019E-2</v>
      </c>
      <c r="K2836" s="43">
        <v>4.8928794000000003E-3</v>
      </c>
      <c r="L2836" s="43">
        <v>1.1495798999999999E-2</v>
      </c>
      <c r="M2836" s="43">
        <v>4.4627027999999999E-2</v>
      </c>
      <c r="N2836" s="43">
        <v>3.7473740000000002</v>
      </c>
      <c r="O2836" s="43">
        <v>3.2401651999999998E-4</v>
      </c>
      <c r="P2836" s="43">
        <v>3.3805274000000003E-2</v>
      </c>
      <c r="Q2836" s="43">
        <v>4.5344686E-3</v>
      </c>
      <c r="R2836" s="43">
        <v>3.9230653999999997E-2</v>
      </c>
      <c r="S2836" s="43">
        <v>6.9520017000000003E-2</v>
      </c>
      <c r="U2836" s="77">
        <f t="shared" si="225"/>
        <v>1.3699080172413791</v>
      </c>
    </row>
    <row r="2837" spans="1:21">
      <c r="A2837" s="41" t="s">
        <v>33</v>
      </c>
      <c r="B2837" s="41" t="s">
        <v>4319</v>
      </c>
      <c r="C2837" s="74">
        <f t="shared" si="221"/>
        <v>3.7382550542200002</v>
      </c>
      <c r="D2837" s="74">
        <f t="shared" si="222"/>
        <v>0.1182636457</v>
      </c>
      <c r="E2837" s="74">
        <f t="shared" si="223"/>
        <v>3.2517473917000004</v>
      </c>
      <c r="F2837" s="74">
        <f t="shared" si="224"/>
        <v>0.14439148682</v>
      </c>
      <c r="G2837" s="75">
        <v>0.22385252999999999</v>
      </c>
      <c r="H2837" s="43">
        <v>6.2994916999999997E-3</v>
      </c>
      <c r="I2837" s="43">
        <v>1.395529</v>
      </c>
      <c r="J2837" s="43">
        <v>2.0461650000000001E-2</v>
      </c>
      <c r="K2837" s="43">
        <v>5.1364586999999998E-3</v>
      </c>
      <c r="L2837" s="43">
        <v>2.2871677E-2</v>
      </c>
      <c r="M2837" s="43">
        <v>6.9793859999999999E-2</v>
      </c>
      <c r="N2837" s="43">
        <v>1.8499189</v>
      </c>
      <c r="O2837" s="43">
        <v>3.2985272E-4</v>
      </c>
      <c r="P2837" s="43">
        <v>3.9026528999999997E-2</v>
      </c>
      <c r="Q2837" s="43">
        <v>4.6507600999999999E-3</v>
      </c>
      <c r="R2837" s="43">
        <v>4.0180977E-2</v>
      </c>
      <c r="S2837" s="43">
        <v>6.0203368E-2</v>
      </c>
      <c r="U2837" s="77">
        <f t="shared" si="225"/>
        <v>1.9297631896551724</v>
      </c>
    </row>
    <row r="2838" spans="1:21">
      <c r="A2838" s="41" t="s">
        <v>33</v>
      </c>
      <c r="B2838" s="41" t="s">
        <v>4320</v>
      </c>
      <c r="C2838" s="74">
        <f t="shared" si="221"/>
        <v>13.128263897999998</v>
      </c>
      <c r="D2838" s="74">
        <f t="shared" si="222"/>
        <v>0.20742084020000001</v>
      </c>
      <c r="E2838" s="74">
        <f t="shared" si="223"/>
        <v>9.7774485200000001</v>
      </c>
      <c r="F2838" s="74">
        <f t="shared" si="224"/>
        <v>2.2285079778000001</v>
      </c>
      <c r="G2838" s="75">
        <v>0.91488656000000002</v>
      </c>
      <c r="H2838" s="43">
        <v>4.4541320000000002E-2</v>
      </c>
      <c r="I2838" s="43">
        <v>3.6049665000000002</v>
      </c>
      <c r="J2838" s="43">
        <v>7.4941609000000006E-2</v>
      </c>
      <c r="K2838" s="43">
        <v>2.0811006E-2</v>
      </c>
      <c r="L2838" s="43">
        <v>9.6539751999999996E-3</v>
      </c>
      <c r="M2838" s="43">
        <v>0.10201425</v>
      </c>
      <c r="N2838" s="43">
        <v>6.1279406999999999</v>
      </c>
      <c r="O2838" s="43">
        <v>1.3087538E-3</v>
      </c>
      <c r="P2838" s="43">
        <v>0.10636754</v>
      </c>
      <c r="Q2838" s="43">
        <v>3.0768724000000001E-2</v>
      </c>
      <c r="R2838" s="43">
        <v>0.12965515999999999</v>
      </c>
      <c r="S2838" s="43">
        <v>1.9604078</v>
      </c>
      <c r="U2838" s="77">
        <f t="shared" si="225"/>
        <v>7.8869531034482758</v>
      </c>
    </row>
    <row r="2839" spans="1:21">
      <c r="A2839" s="41" t="s">
        <v>33</v>
      </c>
      <c r="B2839" s="41" t="s">
        <v>4321</v>
      </c>
      <c r="C2839" s="74">
        <f t="shared" si="221"/>
        <v>8.4079859955499998</v>
      </c>
      <c r="D2839" s="74">
        <f t="shared" si="222"/>
        <v>0.15252604610000001</v>
      </c>
      <c r="E2839" s="74">
        <f t="shared" si="223"/>
        <v>7.217254982</v>
      </c>
      <c r="F2839" s="74">
        <f t="shared" si="224"/>
        <v>0.50303334744999995</v>
      </c>
      <c r="G2839" s="75">
        <v>0.53517161999999996</v>
      </c>
      <c r="H2839" s="43">
        <v>1.5199081999999999E-2</v>
      </c>
      <c r="I2839" s="43">
        <v>2.5137581999999998</v>
      </c>
      <c r="J2839" s="43">
        <v>4.1488445999999998E-2</v>
      </c>
      <c r="K2839" s="43">
        <v>1.172174E-2</v>
      </c>
      <c r="L2839" s="43">
        <v>6.8728990999999996E-3</v>
      </c>
      <c r="M2839" s="43">
        <v>9.2442961000000004E-2</v>
      </c>
      <c r="N2839" s="43">
        <v>4.6882976999999997</v>
      </c>
      <c r="O2839" s="43">
        <v>8.1022345000000004E-4</v>
      </c>
      <c r="P2839" s="43">
        <v>5.6289579999999999E-2</v>
      </c>
      <c r="Q2839" s="43">
        <v>1.8538414E-2</v>
      </c>
      <c r="R2839" s="43">
        <v>0.14174523</v>
      </c>
      <c r="S2839" s="43">
        <v>0.28564990000000001</v>
      </c>
      <c r="U2839" s="77">
        <f t="shared" si="225"/>
        <v>4.6135484482758615</v>
      </c>
    </row>
    <row r="2840" spans="1:21">
      <c r="A2840" s="41" t="s">
        <v>33</v>
      </c>
      <c r="B2840" s="41" t="s">
        <v>4322</v>
      </c>
      <c r="C2840" s="74">
        <f t="shared" si="221"/>
        <v>17.092424383900003</v>
      </c>
      <c r="D2840" s="74">
        <f t="shared" si="222"/>
        <v>0.56255652499999997</v>
      </c>
      <c r="E2840" s="74">
        <f t="shared" si="223"/>
        <v>14.576083513</v>
      </c>
      <c r="F2840" s="74">
        <f t="shared" si="224"/>
        <v>0.59928494590000003</v>
      </c>
      <c r="G2840" s="75">
        <v>1.3544993999999999</v>
      </c>
      <c r="H2840" s="43">
        <v>2.2607512999999999E-2</v>
      </c>
      <c r="I2840" s="43">
        <v>7.6731955000000003</v>
      </c>
      <c r="J2840" s="43">
        <v>7.9775393999999999E-2</v>
      </c>
      <c r="K2840" s="43">
        <v>1.5606111000000001E-2</v>
      </c>
      <c r="L2840" s="43">
        <v>0.10312259</v>
      </c>
      <c r="M2840" s="43">
        <v>0.36405242999999998</v>
      </c>
      <c r="N2840" s="43">
        <v>6.8802804999999996</v>
      </c>
      <c r="O2840" s="43">
        <v>1.0594439000000001E-3</v>
      </c>
      <c r="P2840" s="43">
        <v>0.11810121</v>
      </c>
      <c r="Q2840" s="43">
        <v>1.4899242E-2</v>
      </c>
      <c r="R2840" s="43">
        <v>0.17772803000000001</v>
      </c>
      <c r="S2840" s="43">
        <v>0.28749701999999999</v>
      </c>
      <c r="U2840" s="77">
        <f t="shared" si="225"/>
        <v>11.676718965517241</v>
      </c>
    </row>
    <row r="2841" spans="1:21">
      <c r="A2841" s="41" t="s">
        <v>33</v>
      </c>
      <c r="B2841" s="41" t="s">
        <v>4323</v>
      </c>
      <c r="C2841" s="74">
        <f t="shared" si="221"/>
        <v>16.656405526539999</v>
      </c>
      <c r="D2841" s="74">
        <f t="shared" si="222"/>
        <v>0.1027541448</v>
      </c>
      <c r="E2841" s="74">
        <f t="shared" si="223"/>
        <v>15.8614140811</v>
      </c>
      <c r="F2841" s="74">
        <f t="shared" si="224"/>
        <v>0.35619671064000002</v>
      </c>
      <c r="G2841" s="75">
        <v>0.33604058999999997</v>
      </c>
      <c r="H2841" s="43">
        <v>8.8266811000000008E-3</v>
      </c>
      <c r="I2841" s="43">
        <v>0.8583904</v>
      </c>
      <c r="J2841" s="43">
        <v>2.4360471000000002E-2</v>
      </c>
      <c r="K2841" s="43">
        <v>7.6573275999999996E-3</v>
      </c>
      <c r="L2841" s="43">
        <v>2.8124582E-3</v>
      </c>
      <c r="M2841" s="43">
        <v>6.7923888000000002E-2</v>
      </c>
      <c r="N2841" s="43">
        <v>14.994197</v>
      </c>
      <c r="O2841" s="43">
        <v>5.0948064000000003E-4</v>
      </c>
      <c r="P2841" s="43">
        <v>4.2908997999999997E-2</v>
      </c>
      <c r="Q2841" s="43">
        <v>1.7341955999999999E-2</v>
      </c>
      <c r="R2841" s="43">
        <v>6.2185296000000001E-2</v>
      </c>
      <c r="S2841" s="43">
        <v>0.23325098</v>
      </c>
      <c r="U2841" s="77">
        <f t="shared" si="225"/>
        <v>2.8969016379310339</v>
      </c>
    </row>
    <row r="2842" spans="1:21">
      <c r="A2842" s="41" t="s">
        <v>33</v>
      </c>
      <c r="B2842" s="41" t="s">
        <v>4324</v>
      </c>
      <c r="C2842" s="74">
        <f t="shared" si="221"/>
        <v>0.97026010925599993</v>
      </c>
      <c r="D2842" s="74">
        <f t="shared" si="222"/>
        <v>2.4806109900000001E-2</v>
      </c>
      <c r="E2842" s="74">
        <f t="shared" si="223"/>
        <v>0.87906969933000001</v>
      </c>
      <c r="F2842" s="74">
        <f t="shared" si="224"/>
        <v>3.5785470026000001E-2</v>
      </c>
      <c r="G2842" s="75">
        <v>3.059883E-2</v>
      </c>
      <c r="H2842" s="43">
        <v>9.9022933E-4</v>
      </c>
      <c r="I2842" s="43">
        <v>0.20721911000000001</v>
      </c>
      <c r="J2842" s="43">
        <v>3.8907640000000001E-3</v>
      </c>
      <c r="K2842" s="43">
        <v>1.1212754000000001E-3</v>
      </c>
      <c r="L2842" s="43">
        <v>3.8911894999999999E-3</v>
      </c>
      <c r="M2842" s="43">
        <v>1.5902881000000001E-2</v>
      </c>
      <c r="N2842" s="43">
        <v>0.67086036000000004</v>
      </c>
      <c r="O2842" s="43">
        <v>7.4901825999999999E-5</v>
      </c>
      <c r="P2842" s="43">
        <v>8.1247372000000009E-3</v>
      </c>
      <c r="Q2842" s="43">
        <v>6.85251E-4</v>
      </c>
      <c r="R2842" s="43">
        <v>1.293948E-2</v>
      </c>
      <c r="S2842" s="43">
        <v>1.3961100000000001E-2</v>
      </c>
      <c r="U2842" s="77">
        <f t="shared" si="225"/>
        <v>0.26378301724137931</v>
      </c>
    </row>
    <row r="2843" spans="1:21">
      <c r="A2843" s="41" t="s">
        <v>33</v>
      </c>
      <c r="B2843" s="41" t="s">
        <v>4325</v>
      </c>
      <c r="C2843" s="74">
        <f t="shared" si="221"/>
        <v>0.8823676424239999</v>
      </c>
      <c r="D2843" s="74">
        <f t="shared" si="222"/>
        <v>1.38422319E-2</v>
      </c>
      <c r="E2843" s="74">
        <f t="shared" si="223"/>
        <v>0.80525891034999997</v>
      </c>
      <c r="F2843" s="74">
        <f t="shared" si="224"/>
        <v>3.4751720174000002E-2</v>
      </c>
      <c r="G2843" s="75">
        <v>2.851478E-2</v>
      </c>
      <c r="H2843" s="43">
        <v>8.8501035E-4</v>
      </c>
      <c r="I2843" s="43">
        <v>0.11272778999999999</v>
      </c>
      <c r="J2843" s="43">
        <v>3.4037441999999998E-3</v>
      </c>
      <c r="K2843" s="43">
        <v>1.1308931E-3</v>
      </c>
      <c r="L2843" s="43">
        <v>1.4611343000000001E-3</v>
      </c>
      <c r="M2843" s="43">
        <v>7.8464603000000001E-3</v>
      </c>
      <c r="N2843" s="43">
        <v>0.69164610999999998</v>
      </c>
      <c r="O2843" s="43">
        <v>7.6707043999999996E-5</v>
      </c>
      <c r="P2843" s="43">
        <v>6.8758990000000004E-3</v>
      </c>
      <c r="Q2843" s="43">
        <v>5.5453513000000001E-4</v>
      </c>
      <c r="R2843" s="43">
        <v>1.6075472E-2</v>
      </c>
      <c r="S2843" s="43">
        <v>1.1169106999999999E-2</v>
      </c>
      <c r="U2843" s="77">
        <f t="shared" si="225"/>
        <v>0.24581706896551722</v>
      </c>
    </row>
    <row r="2844" spans="1:21">
      <c r="A2844" s="41" t="s">
        <v>33</v>
      </c>
      <c r="B2844" s="41" t="s">
        <v>4326</v>
      </c>
      <c r="C2844" s="74">
        <f t="shared" si="221"/>
        <v>0.63314105542999999</v>
      </c>
      <c r="D2844" s="74">
        <f t="shared" si="222"/>
        <v>1.6053323719999998E-2</v>
      </c>
      <c r="E2844" s="74">
        <f t="shared" si="223"/>
        <v>0.46665902749999999</v>
      </c>
      <c r="F2844" s="74">
        <f t="shared" si="224"/>
        <v>9.4888475210000003E-2</v>
      </c>
      <c r="G2844" s="75">
        <v>5.5540229000000003E-2</v>
      </c>
      <c r="H2844" s="43">
        <v>1.5109275E-3</v>
      </c>
      <c r="I2844" s="43">
        <v>0.24916756000000001</v>
      </c>
      <c r="J2844" s="43">
        <v>8.7600756000000002E-3</v>
      </c>
      <c r="K2844" s="43">
        <v>2.2601996999999999E-3</v>
      </c>
      <c r="L2844" s="43">
        <v>1.8732642E-4</v>
      </c>
      <c r="M2844" s="43">
        <v>4.8457220000000002E-3</v>
      </c>
      <c r="N2844" s="43">
        <v>0.21598054</v>
      </c>
      <c r="O2844" s="43">
        <v>1.7665291000000001E-4</v>
      </c>
      <c r="P2844" s="43">
        <v>1.7376952000000001E-2</v>
      </c>
      <c r="Q2844" s="43">
        <v>6.2552690000000004E-4</v>
      </c>
      <c r="R2844" s="43">
        <v>5.2353794000000002E-3</v>
      </c>
      <c r="S2844" s="43">
        <v>7.1473964000000001E-2</v>
      </c>
      <c r="U2844" s="77">
        <f t="shared" si="225"/>
        <v>0.47879507758620693</v>
      </c>
    </row>
    <row r="2845" spans="1:21">
      <c r="A2845" s="41" t="s">
        <v>33</v>
      </c>
      <c r="B2845" s="41" t="s">
        <v>4327</v>
      </c>
      <c r="C2845" s="74">
        <f t="shared" si="221"/>
        <v>0.31885103267700005</v>
      </c>
      <c r="D2845" s="74">
        <f t="shared" si="222"/>
        <v>7.0406183199999998E-3</v>
      </c>
      <c r="E2845" s="74">
        <f t="shared" si="223"/>
        <v>0.26772885849</v>
      </c>
      <c r="F2845" s="74">
        <f t="shared" si="224"/>
        <v>3.0470636866999998E-2</v>
      </c>
      <c r="G2845" s="75">
        <v>1.3610919000000001E-2</v>
      </c>
      <c r="H2845" s="43">
        <v>6.5878449000000003E-4</v>
      </c>
      <c r="I2845" s="43">
        <v>4.1138474000000001E-2</v>
      </c>
      <c r="J2845" s="43">
        <v>2.3738220999999999E-3</v>
      </c>
      <c r="K2845" s="43">
        <v>8.6921027000000004E-4</v>
      </c>
      <c r="L2845" s="43">
        <v>4.6642145E-4</v>
      </c>
      <c r="M2845" s="43">
        <v>3.3311644999999999E-3</v>
      </c>
      <c r="N2845" s="43">
        <v>0.22593160000000001</v>
      </c>
      <c r="O2845" s="43">
        <v>5.8401637000000001E-5</v>
      </c>
      <c r="P2845" s="43">
        <v>5.0578764999999999E-3</v>
      </c>
      <c r="Q2845" s="43">
        <v>7.3573973000000002E-4</v>
      </c>
      <c r="R2845" s="43">
        <v>1.2462347E-2</v>
      </c>
      <c r="S2845" s="43">
        <v>1.2156271999999999E-2</v>
      </c>
      <c r="U2845" s="77">
        <f t="shared" si="225"/>
        <v>0.11733550862068966</v>
      </c>
    </row>
    <row r="2846" spans="1:21">
      <c r="A2846" s="41" t="s">
        <v>33</v>
      </c>
      <c r="B2846" s="41" t="s">
        <v>4328</v>
      </c>
      <c r="C2846" s="74">
        <f t="shared" si="221"/>
        <v>0.55131197452900005</v>
      </c>
      <c r="D2846" s="74">
        <f t="shared" si="222"/>
        <v>1.3839893400000001E-2</v>
      </c>
      <c r="E2846" s="74">
        <f t="shared" si="223"/>
        <v>0.4673457801</v>
      </c>
      <c r="F2846" s="74">
        <f t="shared" si="224"/>
        <v>4.6882657029000005E-2</v>
      </c>
      <c r="G2846" s="75">
        <v>2.3243644000000001E-2</v>
      </c>
      <c r="H2846" s="43">
        <v>1.0908171E-3</v>
      </c>
      <c r="I2846" s="43">
        <v>8.2820243000000002E-2</v>
      </c>
      <c r="J2846" s="43">
        <v>3.8669092E-3</v>
      </c>
      <c r="K2846" s="43">
        <v>1.4256666999999999E-3</v>
      </c>
      <c r="L2846" s="43">
        <v>1.0514522999999999E-3</v>
      </c>
      <c r="M2846" s="43">
        <v>7.4958652000000001E-3</v>
      </c>
      <c r="N2846" s="43">
        <v>0.38343472000000001</v>
      </c>
      <c r="O2846" s="43">
        <v>9.5157488999999995E-5</v>
      </c>
      <c r="P2846" s="43">
        <v>8.2070527999999997E-3</v>
      </c>
      <c r="Q2846" s="43">
        <v>7.2470173999999998E-4</v>
      </c>
      <c r="R2846" s="43">
        <v>2.1428334E-2</v>
      </c>
      <c r="S2846" s="43">
        <v>1.6427410999999999E-2</v>
      </c>
      <c r="U2846" s="77">
        <f t="shared" si="225"/>
        <v>0.20037624137931034</v>
      </c>
    </row>
    <row r="2847" spans="1:21">
      <c r="A2847" s="41" t="s">
        <v>33</v>
      </c>
      <c r="B2847" s="41" t="s">
        <v>4329</v>
      </c>
      <c r="C2847" s="74">
        <f t="shared" si="221"/>
        <v>1.07021755263</v>
      </c>
      <c r="D2847" s="74">
        <f t="shared" si="222"/>
        <v>5.7743386699999996E-2</v>
      </c>
      <c r="E2847" s="74">
        <f t="shared" si="223"/>
        <v>0.89941505990000004</v>
      </c>
      <c r="F2847" s="74">
        <f t="shared" si="224"/>
        <v>5.2313651029999998E-2</v>
      </c>
      <c r="G2847" s="75">
        <v>6.0745454999999997E-2</v>
      </c>
      <c r="H2847" s="43">
        <v>1.6582699000000001E-3</v>
      </c>
      <c r="I2847" s="43">
        <v>0.47713568000000001</v>
      </c>
      <c r="J2847" s="43">
        <v>6.8675393999999999E-3</v>
      </c>
      <c r="K2847" s="43">
        <v>1.7368742999999999E-3</v>
      </c>
      <c r="L2847" s="43">
        <v>1.1265581E-2</v>
      </c>
      <c r="M2847" s="43">
        <v>3.7873391999999999E-2</v>
      </c>
      <c r="N2847" s="43">
        <v>0.42062111000000002</v>
      </c>
      <c r="O2847" s="43">
        <v>1.1114948E-4</v>
      </c>
      <c r="P2847" s="43">
        <v>1.4342730999999999E-2</v>
      </c>
      <c r="Q2847" s="43">
        <v>9.8766255000000002E-4</v>
      </c>
      <c r="R2847" s="43">
        <v>1.9421961000000001E-2</v>
      </c>
      <c r="S2847" s="43">
        <v>1.7450146999999999E-2</v>
      </c>
      <c r="U2847" s="77">
        <f t="shared" si="225"/>
        <v>0.52366771551724134</v>
      </c>
    </row>
    <row r="2848" spans="1:21">
      <c r="A2848" s="41" t="s">
        <v>33</v>
      </c>
      <c r="B2848" s="41" t="s">
        <v>4330</v>
      </c>
      <c r="C2848" s="74">
        <f t="shared" si="221"/>
        <v>2.8474042962650006</v>
      </c>
      <c r="D2848" s="74">
        <f t="shared" si="222"/>
        <v>1.6184512290000001E-2</v>
      </c>
      <c r="E2848" s="74">
        <f t="shared" si="223"/>
        <v>2.5433050111000002</v>
      </c>
      <c r="F2848" s="74">
        <f t="shared" si="224"/>
        <v>0.249863029875</v>
      </c>
      <c r="G2848" s="75">
        <v>3.8051742999999999E-2</v>
      </c>
      <c r="H2848" s="43">
        <v>1.3560611E-3</v>
      </c>
      <c r="I2848" s="43">
        <v>0.14160205000000001</v>
      </c>
      <c r="J2848" s="43">
        <v>2.6497669999999999E-3</v>
      </c>
      <c r="K2848" s="43">
        <v>1.2817542E-3</v>
      </c>
      <c r="L2848" s="43">
        <v>6.0182609000000004E-4</v>
      </c>
      <c r="M2848" s="43">
        <v>1.1651165E-2</v>
      </c>
      <c r="N2848" s="43">
        <v>2.4003469000000002</v>
      </c>
      <c r="O2848" s="43">
        <v>7.6539795000000002E-5</v>
      </c>
      <c r="P2848" s="43">
        <v>3.3665027999999998E-3</v>
      </c>
      <c r="Q2848" s="43">
        <v>9.7229428000000003E-4</v>
      </c>
      <c r="R2848" s="43">
        <v>3.7128383000000001E-2</v>
      </c>
      <c r="S2848" s="43">
        <v>0.20831931000000001</v>
      </c>
      <c r="U2848" s="77">
        <f t="shared" si="225"/>
        <v>0.32803226724137929</v>
      </c>
    </row>
    <row r="2849" spans="1:21">
      <c r="A2849" s="41" t="s">
        <v>33</v>
      </c>
      <c r="B2849" s="41" t="s">
        <v>4331</v>
      </c>
      <c r="C2849" s="74">
        <f t="shared" si="221"/>
        <v>37.169911941719995</v>
      </c>
      <c r="D2849" s="74">
        <f t="shared" si="222"/>
        <v>0.26305710560000001</v>
      </c>
      <c r="E2849" s="74">
        <f t="shared" si="223"/>
        <v>36.180629113999998</v>
      </c>
      <c r="F2849" s="74">
        <f t="shared" si="224"/>
        <v>0.31162648211999999</v>
      </c>
      <c r="G2849" s="75">
        <v>0.41459923999999998</v>
      </c>
      <c r="H2849" s="43">
        <v>1.2300014E-2</v>
      </c>
      <c r="I2849" s="43">
        <v>2.7858090999999998</v>
      </c>
      <c r="J2849" s="43">
        <v>3.6331276000000003E-2</v>
      </c>
      <c r="K2849" s="43">
        <v>9.2179315999999997E-3</v>
      </c>
      <c r="L2849" s="43">
        <v>3.1400918E-2</v>
      </c>
      <c r="M2849" s="43">
        <v>0.18610698000000001</v>
      </c>
      <c r="N2849" s="43">
        <v>33.38252</v>
      </c>
      <c r="O2849" s="43">
        <v>6.1696202000000001E-4</v>
      </c>
      <c r="P2849" s="43">
        <v>6.1034587000000001E-2</v>
      </c>
      <c r="Q2849" s="43">
        <v>9.4232330999999992E-3</v>
      </c>
      <c r="R2849" s="43">
        <v>0.10596189</v>
      </c>
      <c r="S2849" s="43">
        <v>0.13458981</v>
      </c>
      <c r="U2849" s="77">
        <f t="shared" si="225"/>
        <v>3.5741313793103444</v>
      </c>
    </row>
    <row r="2850" spans="1:21">
      <c r="A2850" s="41" t="s">
        <v>33</v>
      </c>
      <c r="B2850" s="41" t="s">
        <v>4332</v>
      </c>
      <c r="C2850" s="74">
        <f t="shared" si="221"/>
        <v>22.090134544089999</v>
      </c>
      <c r="D2850" s="74">
        <f t="shared" si="222"/>
        <v>0.42065537599999997</v>
      </c>
      <c r="E2850" s="74">
        <f t="shared" si="223"/>
        <v>20.418487698</v>
      </c>
      <c r="F2850" s="74">
        <f t="shared" si="224"/>
        <v>0.41909185009000005</v>
      </c>
      <c r="G2850" s="75">
        <v>0.83189961999999995</v>
      </c>
      <c r="H2850" s="43">
        <v>1.6378198E-2</v>
      </c>
      <c r="I2850" s="43">
        <v>4.9503634999999999</v>
      </c>
      <c r="J2850" s="43">
        <v>5.4910162999999998E-2</v>
      </c>
      <c r="K2850" s="43">
        <v>1.1782404E-2</v>
      </c>
      <c r="L2850" s="43">
        <v>7.6548479000000003E-2</v>
      </c>
      <c r="M2850" s="43">
        <v>0.27741432999999999</v>
      </c>
      <c r="N2850" s="43">
        <v>15.451746</v>
      </c>
      <c r="O2850" s="43">
        <v>7.6262609000000005E-4</v>
      </c>
      <c r="P2850" s="43">
        <v>8.9815007000000002E-2</v>
      </c>
      <c r="Q2850" s="43">
        <v>1.1489027000000001E-2</v>
      </c>
      <c r="R2850" s="43">
        <v>0.13306113</v>
      </c>
      <c r="S2850" s="43">
        <v>0.18396406000000001</v>
      </c>
      <c r="U2850" s="77">
        <f t="shared" si="225"/>
        <v>7.1715484482758614</v>
      </c>
    </row>
    <row r="2851" spans="1:21">
      <c r="B2851" s="81" t="s">
        <v>4333</v>
      </c>
      <c r="C2851" s="76"/>
      <c r="D2851" s="76"/>
      <c r="E2851" s="76"/>
      <c r="F2851" s="76"/>
      <c r="U2851" s="78"/>
    </row>
    <row r="2852" spans="1:21">
      <c r="A2852" s="41" t="s">
        <v>33</v>
      </c>
      <c r="B2852" s="41" t="s">
        <v>4334</v>
      </c>
      <c r="C2852" s="74">
        <f t="shared" si="221"/>
        <v>1.4409229748699999</v>
      </c>
      <c r="D2852" s="74">
        <f t="shared" si="222"/>
        <v>2.8620643710000001E-2</v>
      </c>
      <c r="E2852" s="74">
        <f t="shared" si="223"/>
        <v>1.1070388475999999</v>
      </c>
      <c r="F2852" s="74">
        <f t="shared" si="224"/>
        <v>4.8009703560000005E-2</v>
      </c>
      <c r="G2852" s="75">
        <v>0.25725377999999999</v>
      </c>
      <c r="H2852" s="43">
        <v>4.6054375999999998E-3</v>
      </c>
      <c r="I2852" s="43">
        <v>0.95627213</v>
      </c>
      <c r="J2852" s="43">
        <v>1.1216441000000001E-2</v>
      </c>
      <c r="K2852" s="43">
        <v>3.2829328E-3</v>
      </c>
      <c r="L2852" s="43">
        <v>7.3547790999999995E-4</v>
      </c>
      <c r="M2852" s="43">
        <v>1.3385792000000001E-2</v>
      </c>
      <c r="N2852" s="43">
        <v>0.14616128</v>
      </c>
      <c r="O2852" s="43">
        <v>1.7377595999999999E-4</v>
      </c>
      <c r="P2852" s="43">
        <v>1.8601939000000001E-2</v>
      </c>
      <c r="Q2852" s="43">
        <v>9.5702660000000002E-4</v>
      </c>
      <c r="R2852" s="43">
        <v>1.2027197E-2</v>
      </c>
      <c r="S2852" s="43">
        <v>1.6249764999999999E-2</v>
      </c>
      <c r="U2852" s="77">
        <f t="shared" si="225"/>
        <v>2.2177049999999996</v>
      </c>
    </row>
    <row r="2853" spans="1:21">
      <c r="A2853" s="41" t="s">
        <v>33</v>
      </c>
      <c r="B2853" s="41" t="s">
        <v>4335</v>
      </c>
      <c r="C2853" s="74">
        <f t="shared" si="221"/>
        <v>3.1008312115399996</v>
      </c>
      <c r="D2853" s="74">
        <f t="shared" si="222"/>
        <v>6.1590928199999992E-2</v>
      </c>
      <c r="E2853" s="74">
        <f t="shared" si="223"/>
        <v>2.3823206997000002</v>
      </c>
      <c r="F2853" s="74">
        <f t="shared" si="224"/>
        <v>0.10331571364</v>
      </c>
      <c r="G2853" s="75">
        <v>0.55360387</v>
      </c>
      <c r="H2853" s="43">
        <v>9.9107897000000004E-3</v>
      </c>
      <c r="I2853" s="43">
        <v>2.0578744000000002</v>
      </c>
      <c r="J2853" s="43">
        <v>2.4137507999999998E-2</v>
      </c>
      <c r="K2853" s="43">
        <v>7.0647916000000002E-3</v>
      </c>
      <c r="L2853" s="43">
        <v>1.5827306000000001E-3</v>
      </c>
      <c r="M2853" s="43">
        <v>2.8805898E-2</v>
      </c>
      <c r="N2853" s="43">
        <v>0.31453551000000002</v>
      </c>
      <c r="O2853" s="43">
        <v>3.7396164000000001E-4</v>
      </c>
      <c r="P2853" s="43">
        <v>4.0030919999999998E-2</v>
      </c>
      <c r="Q2853" s="43">
        <v>2.0594979999999999E-3</v>
      </c>
      <c r="R2853" s="43">
        <v>2.5882235999999999E-2</v>
      </c>
      <c r="S2853" s="43">
        <v>3.4969097999999997E-2</v>
      </c>
      <c r="U2853" s="77">
        <f t="shared" si="225"/>
        <v>4.7724471551724132</v>
      </c>
    </row>
    <row r="2854" spans="1:21">
      <c r="A2854" s="41" t="s">
        <v>33</v>
      </c>
      <c r="B2854" s="41" t="s">
        <v>4336</v>
      </c>
      <c r="C2854" s="74">
        <f t="shared" si="221"/>
        <v>1.9411227895599996</v>
      </c>
      <c r="D2854" s="74">
        <f t="shared" si="222"/>
        <v>3.8555969679999996E-2</v>
      </c>
      <c r="E2854" s="74">
        <f t="shared" si="223"/>
        <v>1.4913346421999998</v>
      </c>
      <c r="F2854" s="74">
        <f t="shared" si="224"/>
        <v>6.4675717679999994E-2</v>
      </c>
      <c r="G2854" s="75">
        <v>0.34655646000000001</v>
      </c>
      <c r="H2854" s="43">
        <v>6.2041622000000001E-3</v>
      </c>
      <c r="I2854" s="43">
        <v>1.2882309999999999</v>
      </c>
      <c r="J2854" s="43">
        <v>1.5110099E-2</v>
      </c>
      <c r="K2854" s="43">
        <v>4.4225651000000003E-3</v>
      </c>
      <c r="L2854" s="43">
        <v>9.9079057999999992E-4</v>
      </c>
      <c r="M2854" s="43">
        <v>1.8032514999999999E-2</v>
      </c>
      <c r="N2854" s="43">
        <v>0.19689947999999999</v>
      </c>
      <c r="O2854" s="43">
        <v>2.3410027999999999E-4</v>
      </c>
      <c r="P2854" s="43">
        <v>2.5059386999999999E-2</v>
      </c>
      <c r="Q2854" s="43">
        <v>1.2892474E-3</v>
      </c>
      <c r="R2854" s="43">
        <v>1.6202299999999999E-2</v>
      </c>
      <c r="S2854" s="43">
        <v>2.1890683000000001E-2</v>
      </c>
      <c r="U2854" s="77">
        <f t="shared" si="225"/>
        <v>2.9875556896551725</v>
      </c>
    </row>
    <row r="2855" spans="1:21">
      <c r="A2855" s="41" t="s">
        <v>33</v>
      </c>
      <c r="B2855" s="41" t="s">
        <v>4337</v>
      </c>
      <c r="C2855" s="74">
        <f t="shared" si="221"/>
        <v>25.883865517900002</v>
      </c>
      <c r="D2855" s="74">
        <f t="shared" si="222"/>
        <v>0.51412386099999996</v>
      </c>
      <c r="E2855" s="74">
        <f t="shared" si="223"/>
        <v>19.886173786000001</v>
      </c>
      <c r="F2855" s="74">
        <f t="shared" si="224"/>
        <v>0.86241717089999992</v>
      </c>
      <c r="G2855" s="75">
        <v>4.6211507000000003</v>
      </c>
      <c r="H2855" s="43">
        <v>8.2729285999999999E-2</v>
      </c>
      <c r="I2855" s="43">
        <v>17.177892</v>
      </c>
      <c r="J2855" s="43">
        <v>0.20148532999999999</v>
      </c>
      <c r="K2855" s="43">
        <v>5.8972612000000001E-2</v>
      </c>
      <c r="L2855" s="43">
        <v>1.3211679E-2</v>
      </c>
      <c r="M2855" s="43">
        <v>0.24045424000000001</v>
      </c>
      <c r="N2855" s="43">
        <v>2.6255525</v>
      </c>
      <c r="O2855" s="43">
        <v>3.1216058999999998E-3</v>
      </c>
      <c r="P2855" s="43">
        <v>0.33415393999999998</v>
      </c>
      <c r="Q2855" s="43">
        <v>1.7191445E-2</v>
      </c>
      <c r="R2855" s="43">
        <v>0.21604926999999999</v>
      </c>
      <c r="S2855" s="43">
        <v>0.29190091000000001</v>
      </c>
      <c r="U2855" s="77">
        <f t="shared" si="225"/>
        <v>39.837506034482757</v>
      </c>
    </row>
    <row r="2856" spans="1:21">
      <c r="A2856" s="41" t="s">
        <v>33</v>
      </c>
      <c r="B2856" s="41" t="s">
        <v>4338</v>
      </c>
      <c r="C2856" s="74">
        <f t="shared" si="221"/>
        <v>0.27911639983500003</v>
      </c>
      <c r="D2856" s="74">
        <f t="shared" si="222"/>
        <v>5.63019679E-3</v>
      </c>
      <c r="E2856" s="74">
        <f t="shared" si="223"/>
        <v>0.20035751146</v>
      </c>
      <c r="F2856" s="74">
        <f t="shared" si="224"/>
        <v>8.9845745850000002E-3</v>
      </c>
      <c r="G2856" s="75">
        <v>6.4144117E-2</v>
      </c>
      <c r="H2856" s="43">
        <v>8.4421645999999996E-4</v>
      </c>
      <c r="I2856" s="43">
        <v>0.15723528000000001</v>
      </c>
      <c r="J2856" s="43">
        <v>2.4690786999999998E-3</v>
      </c>
      <c r="K2856" s="43">
        <v>4.1231807E-4</v>
      </c>
      <c r="L2856" s="43">
        <v>1.2242392000000001E-4</v>
      </c>
      <c r="M2856" s="43">
        <v>2.6263761000000002E-3</v>
      </c>
      <c r="N2856" s="43">
        <v>4.2278015000000002E-2</v>
      </c>
      <c r="O2856" s="43">
        <v>2.7929255000000001E-5</v>
      </c>
      <c r="P2856" s="43">
        <v>3.3385343999999999E-3</v>
      </c>
      <c r="Q2856" s="43">
        <v>5.7971933000000001E-4</v>
      </c>
      <c r="R2856" s="43">
        <v>2.1880514E-3</v>
      </c>
      <c r="S2856" s="43">
        <v>2.8503401999999999E-3</v>
      </c>
      <c r="U2856" s="77">
        <f t="shared" si="225"/>
        <v>0.55296652586206896</v>
      </c>
    </row>
    <row r="2857" spans="1:21">
      <c r="A2857" s="41" t="s">
        <v>33</v>
      </c>
      <c r="B2857" s="41" t="s">
        <v>4339</v>
      </c>
      <c r="C2857" s="74">
        <f t="shared" si="221"/>
        <v>0.60065170684699998</v>
      </c>
      <c r="D2857" s="74">
        <f t="shared" si="222"/>
        <v>1.211604657E-2</v>
      </c>
      <c r="E2857" s="74">
        <f t="shared" si="223"/>
        <v>0.43116449429999998</v>
      </c>
      <c r="F2857" s="74">
        <f t="shared" si="224"/>
        <v>1.9334585977000003E-2</v>
      </c>
      <c r="G2857" s="75">
        <v>0.13803657999999999</v>
      </c>
      <c r="H2857" s="43">
        <v>1.8167332999999999E-3</v>
      </c>
      <c r="I2857" s="43">
        <v>0.33836650000000001</v>
      </c>
      <c r="J2857" s="43">
        <v>5.3133972999999998E-3</v>
      </c>
      <c r="K2857" s="43">
        <v>8.8729846999999998E-4</v>
      </c>
      <c r="L2857" s="43">
        <v>2.6345330000000002E-4</v>
      </c>
      <c r="M2857" s="43">
        <v>5.6518975000000001E-3</v>
      </c>
      <c r="N2857" s="43">
        <v>9.0981260999999994E-2</v>
      </c>
      <c r="O2857" s="43">
        <v>6.0103077000000001E-5</v>
      </c>
      <c r="P2857" s="43">
        <v>7.1844448000000002E-3</v>
      </c>
      <c r="Q2857" s="43">
        <v>1.2475419000000001E-3</v>
      </c>
      <c r="R2857" s="43">
        <v>4.7086332999999999E-3</v>
      </c>
      <c r="S2857" s="43">
        <v>6.1338629000000002E-3</v>
      </c>
      <c r="U2857" s="77">
        <f t="shared" si="225"/>
        <v>1.1899705172413793</v>
      </c>
    </row>
    <row r="2858" spans="1:21">
      <c r="A2858" s="41" t="s">
        <v>33</v>
      </c>
      <c r="B2858" s="41" t="s">
        <v>4340</v>
      </c>
      <c r="C2858" s="74">
        <f t="shared" si="221"/>
        <v>0.55581122622799994</v>
      </c>
      <c r="D2858" s="74">
        <f t="shared" si="222"/>
        <v>1.1211546730000001E-2</v>
      </c>
      <c r="E2858" s="74">
        <f t="shared" si="223"/>
        <v>0.39897674959999996</v>
      </c>
      <c r="F2858" s="74">
        <f t="shared" si="224"/>
        <v>1.7891199898000001E-2</v>
      </c>
      <c r="G2858" s="75">
        <v>0.12773172999999999</v>
      </c>
      <c r="H2858" s="43">
        <v>1.6811085999999999E-3</v>
      </c>
      <c r="I2858" s="43">
        <v>0.31310641</v>
      </c>
      <c r="J2858" s="43">
        <v>4.9167359999999997E-3</v>
      </c>
      <c r="K2858" s="43">
        <v>8.2105891999999995E-4</v>
      </c>
      <c r="L2858" s="43">
        <v>2.4378571000000001E-4</v>
      </c>
      <c r="M2858" s="43">
        <v>5.2299661000000004E-3</v>
      </c>
      <c r="N2858" s="43">
        <v>8.4189231000000003E-2</v>
      </c>
      <c r="O2858" s="43">
        <v>5.5616197999999999E-5</v>
      </c>
      <c r="P2858" s="43">
        <v>6.6481040000000002E-3</v>
      </c>
      <c r="Q2858" s="43">
        <v>1.1544090999999999E-3</v>
      </c>
      <c r="R2858" s="43">
        <v>4.3571193999999997E-3</v>
      </c>
      <c r="S2858" s="43">
        <v>5.6759512000000003E-3</v>
      </c>
      <c r="U2858" s="77">
        <f t="shared" si="225"/>
        <v>1.1011356034482758</v>
      </c>
    </row>
    <row r="2859" spans="1:21">
      <c r="A2859" s="41" t="s">
        <v>33</v>
      </c>
      <c r="B2859" s="41" t="s">
        <v>4341</v>
      </c>
      <c r="C2859" s="74">
        <f t="shared" si="221"/>
        <v>5.5611605375200002</v>
      </c>
      <c r="D2859" s="74">
        <f t="shared" si="222"/>
        <v>0.11217695749999999</v>
      </c>
      <c r="E2859" s="74">
        <f t="shared" si="223"/>
        <v>3.991955656</v>
      </c>
      <c r="F2859" s="74">
        <f t="shared" si="224"/>
        <v>0.17901012402000002</v>
      </c>
      <c r="G2859" s="75">
        <v>1.2780178</v>
      </c>
      <c r="H2859" s="43">
        <v>1.6820306E-2</v>
      </c>
      <c r="I2859" s="43">
        <v>3.1327813</v>
      </c>
      <c r="J2859" s="43">
        <v>4.9194325999999997E-2</v>
      </c>
      <c r="K2859" s="43">
        <v>8.2150924000000004E-3</v>
      </c>
      <c r="L2859" s="43">
        <v>2.4391941E-3</v>
      </c>
      <c r="M2859" s="43">
        <v>5.2328344999999998E-2</v>
      </c>
      <c r="N2859" s="43">
        <v>0.84235404999999997</v>
      </c>
      <c r="O2859" s="43">
        <v>5.5646701999999997E-4</v>
      </c>
      <c r="P2859" s="43">
        <v>6.6517502000000006E-2</v>
      </c>
      <c r="Q2859" s="43">
        <v>1.1550421999999999E-2</v>
      </c>
      <c r="R2859" s="43">
        <v>4.3595091000000002E-2</v>
      </c>
      <c r="S2859" s="43">
        <v>5.6790642000000002E-2</v>
      </c>
      <c r="U2859" s="77">
        <f t="shared" si="225"/>
        <v>11.017394827586207</v>
      </c>
    </row>
    <row r="2860" spans="1:21">
      <c r="B2860" s="81" t="s">
        <v>4342</v>
      </c>
      <c r="C2860" s="76"/>
      <c r="D2860" s="76"/>
      <c r="E2860" s="76"/>
      <c r="F2860" s="76"/>
      <c r="U2860" s="78"/>
    </row>
    <row r="2861" spans="1:21">
      <c r="A2861" s="41" t="s">
        <v>33</v>
      </c>
      <c r="B2861" s="41" t="s">
        <v>4343</v>
      </c>
      <c r="C2861" s="74">
        <f t="shared" si="221"/>
        <v>1.1736924685200001</v>
      </c>
      <c r="D2861" s="74">
        <f t="shared" si="222"/>
        <v>1.6620544299999998E-2</v>
      </c>
      <c r="E2861" s="74">
        <f t="shared" si="223"/>
        <v>1.0269333743</v>
      </c>
      <c r="F2861" s="74">
        <f t="shared" si="224"/>
        <v>5.5204738920000003E-2</v>
      </c>
      <c r="G2861" s="75">
        <v>7.4933811000000003E-2</v>
      </c>
      <c r="H2861" s="43">
        <v>2.4528242999999998E-3</v>
      </c>
      <c r="I2861" s="43">
        <v>0.26922127000000001</v>
      </c>
      <c r="J2861" s="43">
        <v>8.5933125000000003E-3</v>
      </c>
      <c r="K2861" s="43">
        <v>1.5818604E-3</v>
      </c>
      <c r="L2861" s="43">
        <v>1.0453579000000001E-3</v>
      </c>
      <c r="M2861" s="43">
        <v>5.4000135000000001E-3</v>
      </c>
      <c r="N2861" s="43">
        <v>0.75525927999999998</v>
      </c>
      <c r="O2861" s="43">
        <v>1.1239842000000001E-4</v>
      </c>
      <c r="P2861" s="43">
        <v>1.8029656000000002E-2</v>
      </c>
      <c r="Q2861" s="43">
        <v>4.0253295E-3</v>
      </c>
      <c r="R2861" s="43">
        <v>1.4238257000000001E-2</v>
      </c>
      <c r="S2861" s="43">
        <v>1.8799098E-2</v>
      </c>
      <c r="U2861" s="77">
        <f t="shared" si="225"/>
        <v>0.64598112931034479</v>
      </c>
    </row>
    <row r="2862" spans="1:21">
      <c r="A2862" s="41" t="s">
        <v>33</v>
      </c>
      <c r="B2862" s="41" t="s">
        <v>4344</v>
      </c>
      <c r="C2862" s="74">
        <f t="shared" si="221"/>
        <v>0.82563969188199993</v>
      </c>
      <c r="D2862" s="74">
        <f t="shared" si="222"/>
        <v>1.160710943E-2</v>
      </c>
      <c r="E2862" s="74">
        <f t="shared" si="223"/>
        <v>0.68496646829999996</v>
      </c>
      <c r="F2862" s="74">
        <f t="shared" si="224"/>
        <v>6.7844065152000005E-2</v>
      </c>
      <c r="G2862" s="75">
        <v>6.1222049000000001E-2</v>
      </c>
      <c r="H2862" s="43">
        <v>1.7269483E-3</v>
      </c>
      <c r="I2862" s="43">
        <v>0.28271871999999998</v>
      </c>
      <c r="J2862" s="43">
        <v>5.4777289999999998E-3</v>
      </c>
      <c r="K2862" s="43">
        <v>1.3834639E-3</v>
      </c>
      <c r="L2862" s="43">
        <v>6.0228563000000001E-4</v>
      </c>
      <c r="M2862" s="43">
        <v>4.1436308999999996E-3</v>
      </c>
      <c r="N2862" s="43">
        <v>0.40052080000000001</v>
      </c>
      <c r="O2862" s="43">
        <v>9.7743152000000005E-5</v>
      </c>
      <c r="P2862" s="43">
        <v>8.8658009999999995E-3</v>
      </c>
      <c r="Q2862" s="43">
        <v>1.0454023E-2</v>
      </c>
      <c r="R2862" s="43">
        <v>1.3963717E-2</v>
      </c>
      <c r="S2862" s="43">
        <v>3.4462780999999998E-2</v>
      </c>
      <c r="U2862" s="77">
        <f t="shared" si="225"/>
        <v>0.5277762844827586</v>
      </c>
    </row>
    <row r="2863" spans="1:21">
      <c r="A2863" s="41" t="s">
        <v>33</v>
      </c>
      <c r="B2863" s="41" t="s">
        <v>4345</v>
      </c>
      <c r="C2863" s="74">
        <f t="shared" si="221"/>
        <v>1.39840569113</v>
      </c>
      <c r="D2863" s="74">
        <f t="shared" si="222"/>
        <v>1.9805031170000001E-2</v>
      </c>
      <c r="E2863" s="74">
        <f t="shared" si="223"/>
        <v>1.1841316485</v>
      </c>
      <c r="F2863" s="74">
        <f t="shared" si="224"/>
        <v>0.11180625946</v>
      </c>
      <c r="G2863" s="75">
        <v>8.2662752000000006E-2</v>
      </c>
      <c r="H2863" s="43">
        <v>5.6027984999999997E-3</v>
      </c>
      <c r="I2863" s="43">
        <v>0.30050241999999999</v>
      </c>
      <c r="J2863" s="43">
        <v>1.0995670000000001E-2</v>
      </c>
      <c r="K2863" s="43">
        <v>2.2334130000000001E-3</v>
      </c>
      <c r="L2863" s="43">
        <v>7.2234727000000003E-4</v>
      </c>
      <c r="M2863" s="43">
        <v>5.8536009000000003E-3</v>
      </c>
      <c r="N2863" s="43">
        <v>0.87802643000000002</v>
      </c>
      <c r="O2863" s="43">
        <v>1.5712766000000001E-4</v>
      </c>
      <c r="P2863" s="43">
        <v>2.2064182000000002E-2</v>
      </c>
      <c r="Q2863" s="43">
        <v>2.1980718000000001E-3</v>
      </c>
      <c r="R2863" s="43">
        <v>1.4499519000000001E-2</v>
      </c>
      <c r="S2863" s="43">
        <v>7.2887358999999999E-2</v>
      </c>
      <c r="U2863" s="77">
        <f t="shared" si="225"/>
        <v>0.71260993103448278</v>
      </c>
    </row>
    <row r="2864" spans="1:21">
      <c r="A2864" s="41" t="s">
        <v>33</v>
      </c>
      <c r="B2864" s="41" t="s">
        <v>4346</v>
      </c>
      <c r="C2864" s="74">
        <f t="shared" si="221"/>
        <v>1.4562919874099998</v>
      </c>
      <c r="D2864" s="74">
        <f t="shared" si="222"/>
        <v>3.5246363119999999E-2</v>
      </c>
      <c r="E2864" s="74">
        <f t="shared" si="223"/>
        <v>1.2009684359999999</v>
      </c>
      <c r="F2864" s="74">
        <f t="shared" si="224"/>
        <v>0.10304612829000001</v>
      </c>
      <c r="G2864" s="75">
        <v>0.11703106000000001</v>
      </c>
      <c r="H2864" s="43">
        <v>1.0243296000000001E-2</v>
      </c>
      <c r="I2864" s="43">
        <v>0.27716551</v>
      </c>
      <c r="J2864" s="43">
        <v>2.5245641999999999E-2</v>
      </c>
      <c r="K2864" s="43">
        <v>3.4621751000000001E-3</v>
      </c>
      <c r="L2864" s="43">
        <v>8.6568962000000001E-4</v>
      </c>
      <c r="M2864" s="43">
        <v>5.6728563999999997E-3</v>
      </c>
      <c r="N2864" s="43">
        <v>0.91355962999999996</v>
      </c>
      <c r="O2864" s="43">
        <v>1.8043498999999999E-4</v>
      </c>
      <c r="P2864" s="43">
        <v>4.6881345999999997E-2</v>
      </c>
      <c r="Q2864" s="43">
        <v>2.8819993000000002E-3</v>
      </c>
      <c r="R2864" s="43">
        <v>1.8563919000000002E-2</v>
      </c>
      <c r="S2864" s="43">
        <v>3.4538429000000002E-2</v>
      </c>
      <c r="U2864" s="77">
        <f t="shared" si="225"/>
        <v>1.008888448275862</v>
      </c>
    </row>
    <row r="2865" spans="1:21">
      <c r="A2865" s="41" t="s">
        <v>33</v>
      </c>
      <c r="B2865" s="41" t="s">
        <v>4347</v>
      </c>
      <c r="C2865" s="74">
        <f t="shared" si="221"/>
        <v>0.85688316632999995</v>
      </c>
      <c r="D2865" s="74">
        <f t="shared" si="222"/>
        <v>1.9116381119999998E-2</v>
      </c>
      <c r="E2865" s="74">
        <f t="shared" si="223"/>
        <v>0.69252498699999998</v>
      </c>
      <c r="F2865" s="74">
        <f t="shared" si="224"/>
        <v>5.2666091210000002E-2</v>
      </c>
      <c r="G2865" s="75">
        <v>9.2575706999999993E-2</v>
      </c>
      <c r="H2865" s="43">
        <v>1.3611467E-2</v>
      </c>
      <c r="I2865" s="43">
        <v>0.33385849000000001</v>
      </c>
      <c r="J2865" s="43">
        <v>8.9747816000000005E-3</v>
      </c>
      <c r="K2865" s="43">
        <v>3.0437799999999998E-3</v>
      </c>
      <c r="L2865" s="43">
        <v>8.7357251999999996E-4</v>
      </c>
      <c r="M2865" s="43">
        <v>6.2242469999999996E-3</v>
      </c>
      <c r="N2865" s="43">
        <v>0.34505502999999998</v>
      </c>
      <c r="O2865" s="43">
        <v>1.4362909000000001E-4</v>
      </c>
      <c r="P2865" s="43">
        <v>1.2698968999999999E-2</v>
      </c>
      <c r="Q2865" s="43">
        <v>7.8924112000000005E-4</v>
      </c>
      <c r="R2865" s="43">
        <v>1.8886073999999999E-2</v>
      </c>
      <c r="S2865" s="43">
        <v>2.0148177999999999E-2</v>
      </c>
      <c r="U2865" s="77">
        <f t="shared" si="225"/>
        <v>0.79806643965517232</v>
      </c>
    </row>
    <row r="2866" spans="1:21">
      <c r="A2866" s="41" t="s">
        <v>33</v>
      </c>
      <c r="B2866" s="41" t="s">
        <v>4348</v>
      </c>
      <c r="C2866" s="74">
        <f t="shared" si="221"/>
        <v>1.12807255846</v>
      </c>
      <c r="D2866" s="74">
        <f t="shared" si="222"/>
        <v>3.7483837300000003E-2</v>
      </c>
      <c r="E2866" s="74">
        <f t="shared" si="223"/>
        <v>0.92346125680000002</v>
      </c>
      <c r="F2866" s="74">
        <f t="shared" si="224"/>
        <v>7.455752736E-2</v>
      </c>
      <c r="G2866" s="75">
        <v>9.2569937000000005E-2</v>
      </c>
      <c r="H2866" s="43">
        <v>9.2156067999999997E-3</v>
      </c>
      <c r="I2866" s="43">
        <v>0.49694269000000002</v>
      </c>
      <c r="J2866" s="43">
        <v>1.1957672000000001E-2</v>
      </c>
      <c r="K2866" s="43">
        <v>2.2296899999999999E-3</v>
      </c>
      <c r="L2866" s="43">
        <v>1.0599012999999999E-3</v>
      </c>
      <c r="M2866" s="43">
        <v>2.2236573999999999E-2</v>
      </c>
      <c r="N2866" s="43">
        <v>0.41730296</v>
      </c>
      <c r="O2866" s="43">
        <v>3.7086796E-4</v>
      </c>
      <c r="P2866" s="43">
        <v>2.1046832000000001E-2</v>
      </c>
      <c r="Q2866" s="43">
        <v>3.2851394E-3</v>
      </c>
      <c r="R2866" s="43">
        <v>1.6072010000000001E-2</v>
      </c>
      <c r="S2866" s="43">
        <v>3.3782677999999997E-2</v>
      </c>
      <c r="U2866" s="77">
        <f t="shared" si="225"/>
        <v>0.79801669827586208</v>
      </c>
    </row>
    <row r="2867" spans="1:21">
      <c r="A2867" s="41" t="s">
        <v>33</v>
      </c>
      <c r="B2867" s="41" t="s">
        <v>4349</v>
      </c>
      <c r="C2867" s="74">
        <f t="shared" si="221"/>
        <v>0.87636818773000003</v>
      </c>
      <c r="D2867" s="74">
        <f t="shared" si="222"/>
        <v>2.2213622929999999E-2</v>
      </c>
      <c r="E2867" s="74">
        <f t="shared" si="223"/>
        <v>0.70917440350000005</v>
      </c>
      <c r="F2867" s="74">
        <f t="shared" si="224"/>
        <v>5.9637692299999996E-2</v>
      </c>
      <c r="G2867" s="75">
        <v>8.5342469000000004E-2</v>
      </c>
      <c r="H2867" s="43">
        <v>3.8320034999999998E-3</v>
      </c>
      <c r="I2867" s="43">
        <v>0.19188456000000001</v>
      </c>
      <c r="J2867" s="43">
        <v>1.4445361E-2</v>
      </c>
      <c r="K2867" s="43">
        <v>3.2718424999999998E-3</v>
      </c>
      <c r="L2867" s="43">
        <v>7.4752692999999995E-4</v>
      </c>
      <c r="M2867" s="43">
        <v>3.7488924999999999E-3</v>
      </c>
      <c r="N2867" s="43">
        <v>0.51345784000000005</v>
      </c>
      <c r="O2867" s="43">
        <v>2.4069219999999999E-4</v>
      </c>
      <c r="P2867" s="43">
        <v>2.9826836999999998E-2</v>
      </c>
      <c r="Q2867" s="43">
        <v>4.8133344E-3</v>
      </c>
      <c r="R2867" s="43">
        <v>9.6464727000000004E-3</v>
      </c>
      <c r="S2867" s="43">
        <v>1.5110356E-2</v>
      </c>
      <c r="U2867" s="77">
        <f t="shared" si="225"/>
        <v>0.73571093965517242</v>
      </c>
    </row>
    <row r="2868" spans="1:21">
      <c r="A2868" s="41" t="s">
        <v>33</v>
      </c>
      <c r="B2868" s="41" t="s">
        <v>4350</v>
      </c>
      <c r="C2868" s="74">
        <f t="shared" si="221"/>
        <v>0.63939482712999995</v>
      </c>
      <c r="D2868" s="74">
        <f t="shared" si="222"/>
        <v>1.866741634E-2</v>
      </c>
      <c r="E2868" s="74">
        <f t="shared" si="223"/>
        <v>0.47760759450000001</v>
      </c>
      <c r="F2868" s="74">
        <f t="shared" si="224"/>
        <v>7.0606534289999995E-2</v>
      </c>
      <c r="G2868" s="75">
        <v>7.2513281999999998E-2</v>
      </c>
      <c r="H2868" s="43">
        <v>3.1457345E-3</v>
      </c>
      <c r="I2868" s="43">
        <v>0.20090056000000001</v>
      </c>
      <c r="J2868" s="43">
        <v>1.2233825E-2</v>
      </c>
      <c r="K2868" s="43">
        <v>3.1044517000000001E-3</v>
      </c>
      <c r="L2868" s="43">
        <v>4.4705354E-4</v>
      </c>
      <c r="M2868" s="43">
        <v>2.8820860999999999E-3</v>
      </c>
      <c r="N2868" s="43">
        <v>0.27356130000000001</v>
      </c>
      <c r="O2868" s="43">
        <v>2.2996419000000001E-4</v>
      </c>
      <c r="P2868" s="43">
        <v>2.3618317E-2</v>
      </c>
      <c r="Q2868" s="43">
        <v>1.1662107999999999E-2</v>
      </c>
      <c r="R2868" s="43">
        <v>9.4604700999999999E-3</v>
      </c>
      <c r="S2868" s="43">
        <v>2.5635675E-2</v>
      </c>
      <c r="U2868" s="77">
        <f t="shared" si="225"/>
        <v>0.62511449999999991</v>
      </c>
    </row>
    <row r="2869" spans="1:21">
      <c r="A2869" s="41" t="s">
        <v>33</v>
      </c>
      <c r="B2869" s="41" t="s">
        <v>4351</v>
      </c>
      <c r="C2869" s="74">
        <f t="shared" si="221"/>
        <v>1.0662812269199999</v>
      </c>
      <c r="D2869" s="74">
        <f t="shared" si="222"/>
        <v>3.4829874080000003E-2</v>
      </c>
      <c r="E2869" s="74">
        <f t="shared" si="223"/>
        <v>0.82653396020000003</v>
      </c>
      <c r="F2869" s="74">
        <f t="shared" si="224"/>
        <v>9.0963762640000001E-2</v>
      </c>
      <c r="G2869" s="75">
        <v>0.11395363</v>
      </c>
      <c r="H2869" s="43">
        <v>8.9593702000000004E-3</v>
      </c>
      <c r="I2869" s="43">
        <v>0.19729337999999999</v>
      </c>
      <c r="J2869" s="43">
        <v>2.5756158000000001E-2</v>
      </c>
      <c r="K2869" s="43">
        <v>4.5333172999999999E-3</v>
      </c>
      <c r="L2869" s="43">
        <v>6.2656938E-4</v>
      </c>
      <c r="M2869" s="43">
        <v>3.9138293999999999E-3</v>
      </c>
      <c r="N2869" s="43">
        <v>0.62028121000000003</v>
      </c>
      <c r="O2869" s="43">
        <v>2.8785314000000001E-4</v>
      </c>
      <c r="P2869" s="43">
        <v>4.9373884999999999E-2</v>
      </c>
      <c r="Q2869" s="43">
        <v>3.0544445000000001E-3</v>
      </c>
      <c r="R2869" s="43">
        <v>1.2577112E-2</v>
      </c>
      <c r="S2869" s="43">
        <v>2.5670467999999998E-2</v>
      </c>
      <c r="U2869" s="77">
        <f t="shared" si="225"/>
        <v>0.98235887931034482</v>
      </c>
    </row>
    <row r="2870" spans="1:21">
      <c r="A2870" s="41" t="s">
        <v>33</v>
      </c>
      <c r="B2870" s="41" t="s">
        <v>4352</v>
      </c>
      <c r="C2870" s="74">
        <f t="shared" si="221"/>
        <v>0.85150158488999994</v>
      </c>
      <c r="D2870" s="74">
        <f t="shared" si="222"/>
        <v>3.7695036680000002E-2</v>
      </c>
      <c r="E2870" s="74">
        <f t="shared" si="223"/>
        <v>0.643111612</v>
      </c>
      <c r="F2870" s="74">
        <f t="shared" si="224"/>
        <v>7.2778846209999998E-2</v>
      </c>
      <c r="G2870" s="75">
        <v>9.7916089999999997E-2</v>
      </c>
      <c r="H2870" s="43">
        <v>1.1062692000000001E-2</v>
      </c>
      <c r="I2870" s="43">
        <v>0.34652094999999999</v>
      </c>
      <c r="J2870" s="43">
        <v>1.705071E-2</v>
      </c>
      <c r="K2870" s="43">
        <v>3.6623697999999998E-3</v>
      </c>
      <c r="L2870" s="43">
        <v>7.6258687999999995E-4</v>
      </c>
      <c r="M2870" s="43">
        <v>1.621937E-2</v>
      </c>
      <c r="N2870" s="43">
        <v>0.28552797000000002</v>
      </c>
      <c r="O2870" s="43">
        <v>5.1791920999999996E-4</v>
      </c>
      <c r="P2870" s="43">
        <v>3.1870977000000002E-2</v>
      </c>
      <c r="Q2870" s="43">
        <v>3.6507449999999999E-3</v>
      </c>
      <c r="R2870" s="43">
        <v>1.0888844E-2</v>
      </c>
      <c r="S2870" s="43">
        <v>2.5850360999999999E-2</v>
      </c>
      <c r="U2870" s="77">
        <f t="shared" si="225"/>
        <v>0.84410422413793096</v>
      </c>
    </row>
    <row r="2871" spans="1:21">
      <c r="A2871" s="41" t="s">
        <v>33</v>
      </c>
      <c r="B2871" s="41" t="s">
        <v>4353</v>
      </c>
      <c r="C2871" s="74">
        <f t="shared" si="221"/>
        <v>0.89252590946999999</v>
      </c>
      <c r="D2871" s="74">
        <f t="shared" si="222"/>
        <v>3.92130142E-2</v>
      </c>
      <c r="E2871" s="74">
        <f t="shared" si="223"/>
        <v>0.64959067300000006</v>
      </c>
      <c r="F2871" s="74">
        <f t="shared" si="224"/>
        <v>9.8760802269999989E-2</v>
      </c>
      <c r="G2871" s="75">
        <v>0.10496142</v>
      </c>
      <c r="H2871" s="43">
        <v>8.0144729999999994E-3</v>
      </c>
      <c r="I2871" s="43">
        <v>0.32641416000000001</v>
      </c>
      <c r="J2871" s="43">
        <v>2.1700502999999999E-2</v>
      </c>
      <c r="K2871" s="43">
        <v>3.3311591999999998E-3</v>
      </c>
      <c r="L2871" s="43">
        <v>2.201461E-3</v>
      </c>
      <c r="M2871" s="43">
        <v>1.1979890999999999E-2</v>
      </c>
      <c r="N2871" s="43">
        <v>0.31516203999999998</v>
      </c>
      <c r="O2871" s="43">
        <v>2.4391577E-4</v>
      </c>
      <c r="P2871" s="43">
        <v>4.2270169000000003E-2</v>
      </c>
      <c r="Q2871" s="43">
        <v>7.4329184999999999E-3</v>
      </c>
      <c r="R2871" s="43">
        <v>2.3548171E-2</v>
      </c>
      <c r="S2871" s="43">
        <v>2.5265627999999998E-2</v>
      </c>
      <c r="U2871" s="77">
        <f t="shared" si="225"/>
        <v>0.90483982758620685</v>
      </c>
    </row>
    <row r="2872" spans="1:21">
      <c r="A2872" s="41" t="s">
        <v>33</v>
      </c>
      <c r="B2872" s="41" t="s">
        <v>4354</v>
      </c>
      <c r="C2872" s="74">
        <f t="shared" si="221"/>
        <v>0.97097308597000009</v>
      </c>
      <c r="D2872" s="74">
        <f t="shared" si="222"/>
        <v>4.5382705100000004E-2</v>
      </c>
      <c r="E2872" s="74">
        <f t="shared" si="223"/>
        <v>0.68675385270000011</v>
      </c>
      <c r="F2872" s="74">
        <f t="shared" si="224"/>
        <v>0.11353035817000001</v>
      </c>
      <c r="G2872" s="75">
        <v>0.12530616999999999</v>
      </c>
      <c r="H2872" s="43">
        <v>8.2099527000000002E-3</v>
      </c>
      <c r="I2872" s="43">
        <v>0.35825992000000001</v>
      </c>
      <c r="J2872" s="43">
        <v>2.5574304999999999E-2</v>
      </c>
      <c r="K2872" s="43">
        <v>3.8394465E-3</v>
      </c>
      <c r="L2872" s="43">
        <v>2.7453146000000002E-3</v>
      </c>
      <c r="M2872" s="43">
        <v>1.3223639000000001E-2</v>
      </c>
      <c r="N2872" s="43">
        <v>0.32028398000000002</v>
      </c>
      <c r="O2872" s="43">
        <v>3.0958656999999999E-4</v>
      </c>
      <c r="P2872" s="43">
        <v>5.2999121000000003E-2</v>
      </c>
      <c r="Q2872" s="43">
        <v>3.0627896E-3</v>
      </c>
      <c r="R2872" s="43">
        <v>2.7332836999999999E-2</v>
      </c>
      <c r="S2872" s="43">
        <v>2.9826024E-2</v>
      </c>
      <c r="U2872" s="77">
        <f t="shared" si="225"/>
        <v>1.0802256034482758</v>
      </c>
    </row>
    <row r="2873" spans="1:21">
      <c r="A2873" s="41" t="s">
        <v>33</v>
      </c>
      <c r="B2873" s="41" t="s">
        <v>4355</v>
      </c>
      <c r="C2873" s="74">
        <f t="shared" si="221"/>
        <v>1.1176345514099999</v>
      </c>
      <c r="D2873" s="74">
        <f t="shared" si="222"/>
        <v>1.90206204E-2</v>
      </c>
      <c r="E2873" s="74">
        <f t="shared" si="223"/>
        <v>0.97797646019999995</v>
      </c>
      <c r="F2873" s="74">
        <f t="shared" si="224"/>
        <v>5.1386563809999994E-2</v>
      </c>
      <c r="G2873" s="75">
        <v>6.9250907E-2</v>
      </c>
      <c r="H2873" s="43">
        <v>2.2342902E-3</v>
      </c>
      <c r="I2873" s="43">
        <v>0.25393951999999997</v>
      </c>
      <c r="J2873" s="43">
        <v>6.9050038000000001E-3</v>
      </c>
      <c r="K2873" s="43">
        <v>1.5814624E-3</v>
      </c>
      <c r="L2873" s="43">
        <v>1.4613482E-3</v>
      </c>
      <c r="M2873" s="43">
        <v>9.0728059999999992E-3</v>
      </c>
      <c r="N2873" s="43">
        <v>0.72180264999999999</v>
      </c>
      <c r="O2873" s="43">
        <v>1.3862360999999999E-4</v>
      </c>
      <c r="P2873" s="43">
        <v>1.2534019E-2</v>
      </c>
      <c r="Q2873" s="43">
        <v>3.2759771999999999E-3</v>
      </c>
      <c r="R2873" s="43">
        <v>1.7351115E-2</v>
      </c>
      <c r="S2873" s="43">
        <v>1.8086828999999999E-2</v>
      </c>
      <c r="U2873" s="77">
        <f t="shared" si="225"/>
        <v>0.59699057758620688</v>
      </c>
    </row>
    <row r="2874" spans="1:21">
      <c r="A2874" s="41" t="s">
        <v>33</v>
      </c>
      <c r="B2874" s="41" t="s">
        <v>4356</v>
      </c>
      <c r="C2874" s="74">
        <f t="shared" si="221"/>
        <v>1.10230948902</v>
      </c>
      <c r="D2874" s="74">
        <f t="shared" si="222"/>
        <v>3.29865877E-2</v>
      </c>
      <c r="E2874" s="74">
        <f t="shared" si="223"/>
        <v>0.88692308590000002</v>
      </c>
      <c r="F2874" s="74">
        <f t="shared" si="224"/>
        <v>8.3439946419999994E-2</v>
      </c>
      <c r="G2874" s="75">
        <v>9.8959869000000006E-2</v>
      </c>
      <c r="H2874" s="43">
        <v>4.6133459000000003E-3</v>
      </c>
      <c r="I2874" s="43">
        <v>0.28596156</v>
      </c>
      <c r="J2874" s="43">
        <v>1.8356581E-2</v>
      </c>
      <c r="K2874" s="43">
        <v>2.5764155E-3</v>
      </c>
      <c r="L2874" s="43">
        <v>1.8431802000000001E-3</v>
      </c>
      <c r="M2874" s="43">
        <v>1.0210411000000001E-2</v>
      </c>
      <c r="N2874" s="43">
        <v>0.59634818000000001</v>
      </c>
      <c r="O2874" s="43">
        <v>2.1779712E-4</v>
      </c>
      <c r="P2874" s="43">
        <v>3.9537748999999997E-2</v>
      </c>
      <c r="Q2874" s="43">
        <v>2.2747932999999999E-3</v>
      </c>
      <c r="R2874" s="43">
        <v>2.0199088E-2</v>
      </c>
      <c r="S2874" s="43">
        <v>2.1210519000000001E-2</v>
      </c>
      <c r="U2874" s="77">
        <f t="shared" si="225"/>
        <v>0.85310231896551725</v>
      </c>
    </row>
    <row r="2875" spans="1:21">
      <c r="A2875" s="41" t="s">
        <v>33</v>
      </c>
      <c r="B2875" s="41" t="s">
        <v>4357</v>
      </c>
      <c r="C2875" s="74">
        <f t="shared" si="221"/>
        <v>0.76392336031000008</v>
      </c>
      <c r="D2875" s="74">
        <f t="shared" si="222"/>
        <v>1.8217366999999998E-2</v>
      </c>
      <c r="E2875" s="74">
        <f t="shared" si="223"/>
        <v>0.63372575890000005</v>
      </c>
      <c r="F2875" s="74">
        <f t="shared" si="224"/>
        <v>4.2510085410000002E-2</v>
      </c>
      <c r="G2875" s="75">
        <v>6.9470148999999995E-2</v>
      </c>
      <c r="H2875" s="43">
        <v>1.8795189E-3</v>
      </c>
      <c r="I2875" s="43">
        <v>0.29941458999999998</v>
      </c>
      <c r="J2875" s="43">
        <v>6.4440888E-3</v>
      </c>
      <c r="K2875" s="43">
        <v>1.2849112E-3</v>
      </c>
      <c r="L2875" s="43">
        <v>1.5254991000000001E-3</v>
      </c>
      <c r="M2875" s="43">
        <v>8.9628678999999992E-3</v>
      </c>
      <c r="N2875" s="43">
        <v>0.33243165000000002</v>
      </c>
      <c r="O2875" s="43">
        <v>1.1520721E-4</v>
      </c>
      <c r="P2875" s="43">
        <v>1.0728154E-2</v>
      </c>
      <c r="Q2875" s="43">
        <v>6.0398991999999997E-3</v>
      </c>
      <c r="R2875" s="43">
        <v>1.2743712000000001E-2</v>
      </c>
      <c r="S2875" s="43">
        <v>1.2883113E-2</v>
      </c>
      <c r="U2875" s="77">
        <f t="shared" si="225"/>
        <v>0.59888059482758615</v>
      </c>
    </row>
    <row r="2876" spans="1:21">
      <c r="A2876" s="41" t="s">
        <v>33</v>
      </c>
      <c r="B2876" s="41" t="s">
        <v>4358</v>
      </c>
      <c r="C2876" s="74">
        <f t="shared" si="221"/>
        <v>0.60617810108000003</v>
      </c>
      <c r="D2876" s="74">
        <f t="shared" si="222"/>
        <v>1.328294076E-2</v>
      </c>
      <c r="E2876" s="74">
        <f t="shared" si="223"/>
        <v>0.47652768000000001</v>
      </c>
      <c r="F2876" s="74">
        <f t="shared" si="224"/>
        <v>4.3186715319999999E-2</v>
      </c>
      <c r="G2876" s="75">
        <v>7.3180764999999995E-2</v>
      </c>
      <c r="H2876" s="43">
        <v>1.5731729999999999E-2</v>
      </c>
      <c r="I2876" s="43">
        <v>0.29325623000000001</v>
      </c>
      <c r="J2876" s="43">
        <v>5.3784640000000003E-3</v>
      </c>
      <c r="K2876" s="43">
        <v>1.9180864E-3</v>
      </c>
      <c r="L2876" s="43">
        <v>4.3461476E-4</v>
      </c>
      <c r="M2876" s="43">
        <v>5.5517756000000003E-3</v>
      </c>
      <c r="N2876" s="43">
        <v>0.16753972</v>
      </c>
      <c r="O2876" s="43">
        <v>1.0630521999999999E-4</v>
      </c>
      <c r="P2876" s="43">
        <v>5.9614504999999998E-3</v>
      </c>
      <c r="Q2876" s="43">
        <v>2.8459995999999999E-3</v>
      </c>
      <c r="R2876" s="43">
        <v>1.5745474999999998E-2</v>
      </c>
      <c r="S2876" s="43">
        <v>1.8527485E-2</v>
      </c>
      <c r="U2876" s="77">
        <f t="shared" si="225"/>
        <v>0.63086866379310336</v>
      </c>
    </row>
    <row r="2877" spans="1:21">
      <c r="A2877" s="41" t="s">
        <v>33</v>
      </c>
      <c r="B2877" s="41" t="s">
        <v>4359</v>
      </c>
      <c r="C2877" s="74">
        <f t="shared" si="221"/>
        <v>0.77100053880000008</v>
      </c>
      <c r="D2877" s="74">
        <f t="shared" si="222"/>
        <v>1.384411265E-2</v>
      </c>
      <c r="E2877" s="74">
        <f t="shared" si="223"/>
        <v>0.65548026970000006</v>
      </c>
      <c r="F2877" s="74">
        <f t="shared" si="224"/>
        <v>3.6616205450000001E-2</v>
      </c>
      <c r="G2877" s="75">
        <v>6.5059951000000005E-2</v>
      </c>
      <c r="H2877" s="43">
        <v>1.8244297E-3</v>
      </c>
      <c r="I2877" s="43">
        <v>0.26134190000000002</v>
      </c>
      <c r="J2877" s="43">
        <v>4.7583477000000002E-3</v>
      </c>
      <c r="K2877" s="43">
        <v>1.1299899E-3</v>
      </c>
      <c r="L2877" s="43">
        <v>9.9194824999999996E-4</v>
      </c>
      <c r="M2877" s="43">
        <v>6.9638267999999996E-3</v>
      </c>
      <c r="N2877" s="43">
        <v>0.39231394000000003</v>
      </c>
      <c r="O2877" s="43">
        <v>1.0630105E-4</v>
      </c>
      <c r="P2877" s="43">
        <v>7.1067381999999997E-3</v>
      </c>
      <c r="Q2877" s="43">
        <v>3.1660412000000001E-3</v>
      </c>
      <c r="R2877" s="43">
        <v>1.2120116E-2</v>
      </c>
      <c r="S2877" s="43">
        <v>1.4117009E-2</v>
      </c>
      <c r="U2877" s="77">
        <f t="shared" si="225"/>
        <v>0.5608616465517241</v>
      </c>
    </row>
    <row r="2878" spans="1:21">
      <c r="A2878" s="41" t="s">
        <v>33</v>
      </c>
      <c r="B2878" s="41" t="s">
        <v>4360</v>
      </c>
      <c r="C2878" s="74">
        <f t="shared" si="221"/>
        <v>1.15300988294</v>
      </c>
      <c r="D2878" s="74">
        <f t="shared" si="222"/>
        <v>3.2732605100000006E-2</v>
      </c>
      <c r="E2878" s="74">
        <f t="shared" si="223"/>
        <v>0.90146414399999997</v>
      </c>
      <c r="F2878" s="74">
        <f t="shared" si="224"/>
        <v>0.10804850384</v>
      </c>
      <c r="G2878" s="75">
        <v>0.11076463</v>
      </c>
      <c r="H2878" s="43">
        <v>7.6120440000000001E-3</v>
      </c>
      <c r="I2878" s="43">
        <v>0.33302321000000001</v>
      </c>
      <c r="J2878" s="43">
        <v>1.6428330000000001E-2</v>
      </c>
      <c r="K2878" s="43">
        <v>3.4544863000000002E-3</v>
      </c>
      <c r="L2878" s="43">
        <v>1.4178598000000001E-3</v>
      </c>
      <c r="M2878" s="43">
        <v>1.1431929E-2</v>
      </c>
      <c r="N2878" s="43">
        <v>0.56082889000000002</v>
      </c>
      <c r="O2878" s="43">
        <v>2.4012384E-4</v>
      </c>
      <c r="P2878" s="43">
        <v>3.3353213E-2</v>
      </c>
      <c r="Q2878" s="43">
        <v>3.9817810000000002E-3</v>
      </c>
      <c r="R2878" s="43">
        <v>2.6164785999999999E-2</v>
      </c>
      <c r="S2878" s="43">
        <v>4.4308599999999997E-2</v>
      </c>
      <c r="U2878" s="77">
        <f t="shared" si="225"/>
        <v>0.95486749999999998</v>
      </c>
    </row>
    <row r="2879" spans="1:21">
      <c r="A2879" s="41" t="s">
        <v>33</v>
      </c>
      <c r="B2879" s="41" t="s">
        <v>4361</v>
      </c>
      <c r="C2879" s="74">
        <f t="shared" si="221"/>
        <v>0.58866243417000008</v>
      </c>
      <c r="D2879" s="74">
        <f t="shared" si="222"/>
        <v>1.197630027E-2</v>
      </c>
      <c r="E2879" s="74">
        <f t="shared" si="223"/>
        <v>0.46437102000000002</v>
      </c>
      <c r="F2879" s="74">
        <f t="shared" si="224"/>
        <v>4.1782292900000004E-2</v>
      </c>
      <c r="G2879" s="75">
        <v>7.0532820999999996E-2</v>
      </c>
      <c r="H2879" s="43">
        <v>1.35844E-3</v>
      </c>
      <c r="I2879" s="43">
        <v>0.27196344</v>
      </c>
      <c r="J2879" s="43">
        <v>4.8080257999999999E-3</v>
      </c>
      <c r="K2879" s="43">
        <v>1.1542404000000001E-3</v>
      </c>
      <c r="L2879" s="43">
        <v>4.8316226999999998E-4</v>
      </c>
      <c r="M2879" s="43">
        <v>5.5308718E-3</v>
      </c>
      <c r="N2879" s="43">
        <v>0.19104914000000001</v>
      </c>
      <c r="O2879" s="43">
        <v>1.0665489999999999E-4</v>
      </c>
      <c r="P2879" s="43">
        <v>7.2191625999999997E-3</v>
      </c>
      <c r="Q2879" s="43">
        <v>7.8044354000000003E-3</v>
      </c>
      <c r="R2879" s="43">
        <v>1.3216626E-2</v>
      </c>
      <c r="S2879" s="43">
        <v>1.3435414E-2</v>
      </c>
      <c r="U2879" s="77">
        <f t="shared" si="225"/>
        <v>0.60804156034482748</v>
      </c>
    </row>
    <row r="2880" spans="1:21">
      <c r="A2880" s="41" t="s">
        <v>33</v>
      </c>
      <c r="B2880" s="41" t="s">
        <v>4362</v>
      </c>
      <c r="C2880" s="74">
        <f t="shared" si="221"/>
        <v>0.57812615954999991</v>
      </c>
      <c r="D2880" s="74">
        <f t="shared" si="222"/>
        <v>1.3408836890000001E-2</v>
      </c>
      <c r="E2880" s="74">
        <f t="shared" si="223"/>
        <v>0.46319545400000001</v>
      </c>
      <c r="F2880" s="74">
        <f t="shared" si="224"/>
        <v>3.2535596659999999E-2</v>
      </c>
      <c r="G2880" s="75">
        <v>6.8986272000000001E-2</v>
      </c>
      <c r="H2880" s="43">
        <v>3.3139340000000002E-3</v>
      </c>
      <c r="I2880" s="43">
        <v>0.28279347999999999</v>
      </c>
      <c r="J2880" s="43">
        <v>4.9962662000000001E-3</v>
      </c>
      <c r="K2880" s="43">
        <v>1.2630784000000001E-3</v>
      </c>
      <c r="L2880" s="43">
        <v>5.9630868999999999E-4</v>
      </c>
      <c r="M2880" s="43">
        <v>6.5531836E-3</v>
      </c>
      <c r="N2880" s="43">
        <v>0.17708804</v>
      </c>
      <c r="O2880" s="43">
        <v>1.0010666E-4</v>
      </c>
      <c r="P2880" s="43">
        <v>6.6892617E-3</v>
      </c>
      <c r="Q2880" s="43">
        <v>2.7121472999999999E-3</v>
      </c>
      <c r="R2880" s="43">
        <v>1.2022797E-2</v>
      </c>
      <c r="S2880" s="43">
        <v>1.1011284E-2</v>
      </c>
      <c r="U2880" s="77">
        <f t="shared" si="225"/>
        <v>0.59470924137931036</v>
      </c>
    </row>
    <row r="2881" spans="1:21">
      <c r="A2881" s="41" t="s">
        <v>33</v>
      </c>
      <c r="B2881" s="41" t="s">
        <v>4363</v>
      </c>
      <c r="C2881" s="74">
        <f t="shared" si="221"/>
        <v>0.59460208164000006</v>
      </c>
      <c r="D2881" s="74">
        <f t="shared" si="222"/>
        <v>1.4797626809999999E-2</v>
      </c>
      <c r="E2881" s="74">
        <f t="shared" si="223"/>
        <v>0.4579722155</v>
      </c>
      <c r="F2881" s="74">
        <f t="shared" si="224"/>
        <v>5.5667320329999999E-2</v>
      </c>
      <c r="G2881" s="75">
        <v>6.6164919000000003E-2</v>
      </c>
      <c r="H2881" s="43">
        <v>6.4416954999999996E-3</v>
      </c>
      <c r="I2881" s="43">
        <v>0.20591748000000001</v>
      </c>
      <c r="J2881" s="43">
        <v>7.0911087999999999E-3</v>
      </c>
      <c r="K2881" s="43">
        <v>2.2207294E-3</v>
      </c>
      <c r="L2881" s="43">
        <v>5.2629960999999999E-4</v>
      </c>
      <c r="M2881" s="43">
        <v>4.9594890000000001E-3</v>
      </c>
      <c r="N2881" s="43">
        <v>0.24561304</v>
      </c>
      <c r="O2881" s="43">
        <v>1.6516333E-4</v>
      </c>
      <c r="P2881" s="43">
        <v>1.1948433E-2</v>
      </c>
      <c r="Q2881" s="43">
        <v>4.5965110000000002E-3</v>
      </c>
      <c r="R2881" s="43">
        <v>1.9584962000000001E-2</v>
      </c>
      <c r="S2881" s="43">
        <v>1.9372251E-2</v>
      </c>
      <c r="U2881" s="77">
        <f t="shared" si="225"/>
        <v>0.57038723275862069</v>
      </c>
    </row>
    <row r="2882" spans="1:21">
      <c r="A2882" s="41" t="s">
        <v>33</v>
      </c>
      <c r="B2882" s="41" t="s">
        <v>4364</v>
      </c>
      <c r="C2882" s="74">
        <f t="shared" si="221"/>
        <v>1.1922448230900002</v>
      </c>
      <c r="D2882" s="74">
        <f t="shared" si="222"/>
        <v>2.2650112319999999E-2</v>
      </c>
      <c r="E2882" s="74">
        <f t="shared" si="223"/>
        <v>1.0248589420000001</v>
      </c>
      <c r="F2882" s="74">
        <f t="shared" si="224"/>
        <v>6.6800771770000003E-2</v>
      </c>
      <c r="G2882" s="75">
        <v>7.7934997000000006E-2</v>
      </c>
      <c r="H2882" s="43">
        <v>4.7819919999999997E-3</v>
      </c>
      <c r="I2882" s="43">
        <v>0.29594193000000002</v>
      </c>
      <c r="J2882" s="43">
        <v>8.9589622999999997E-3</v>
      </c>
      <c r="K2882" s="43">
        <v>2.3368384000000001E-3</v>
      </c>
      <c r="L2882" s="43">
        <v>9.8399562E-4</v>
      </c>
      <c r="M2882" s="43">
        <v>1.0370315999999999E-2</v>
      </c>
      <c r="N2882" s="43">
        <v>0.72413501999999996</v>
      </c>
      <c r="O2882" s="43">
        <v>1.8678546999999999E-4</v>
      </c>
      <c r="P2882" s="43">
        <v>1.4869155E-2</v>
      </c>
      <c r="Q2882" s="43">
        <v>1.7153263E-3</v>
      </c>
      <c r="R2882" s="43">
        <v>2.2092469999999999E-2</v>
      </c>
      <c r="S2882" s="43">
        <v>2.7937034999999999E-2</v>
      </c>
      <c r="U2882" s="77">
        <f t="shared" si="225"/>
        <v>0.67185342241379309</v>
      </c>
    </row>
    <row r="2883" spans="1:21">
      <c r="A2883" s="41" t="s">
        <v>33</v>
      </c>
      <c r="B2883" s="41" t="s">
        <v>4365</v>
      </c>
      <c r="C2883" s="74">
        <f t="shared" si="221"/>
        <v>0.71887829129999992</v>
      </c>
      <c r="D2883" s="74">
        <f t="shared" si="222"/>
        <v>2.4200988600000001E-2</v>
      </c>
      <c r="E2883" s="74">
        <f t="shared" si="223"/>
        <v>0.55963343119999998</v>
      </c>
      <c r="F2883" s="74">
        <f t="shared" si="224"/>
        <v>4.8766350499999993E-2</v>
      </c>
      <c r="G2883" s="75">
        <v>8.6277520999999996E-2</v>
      </c>
      <c r="H2883" s="43">
        <v>3.5086812000000001E-3</v>
      </c>
      <c r="I2883" s="43">
        <v>0.31648512000000001</v>
      </c>
      <c r="J2883" s="43">
        <v>1.0851931E-2</v>
      </c>
      <c r="K2883" s="43">
        <v>1.6762350000000001E-3</v>
      </c>
      <c r="L2883" s="43">
        <v>1.9951565999999999E-3</v>
      </c>
      <c r="M2883" s="43">
        <v>9.6776659999999997E-3</v>
      </c>
      <c r="N2883" s="43">
        <v>0.23963962999999999</v>
      </c>
      <c r="O2883" s="43">
        <v>1.3349640000000001E-4</v>
      </c>
      <c r="P2883" s="43">
        <v>1.9527757999999999E-2</v>
      </c>
      <c r="Q2883" s="43">
        <v>1.7764841000000001E-3</v>
      </c>
      <c r="R2883" s="43">
        <v>1.2891280999999999E-2</v>
      </c>
      <c r="S2883" s="43">
        <v>1.4437330999999999E-2</v>
      </c>
      <c r="U2883" s="77">
        <f t="shared" si="225"/>
        <v>0.74377173275862063</v>
      </c>
    </row>
    <row r="2884" spans="1:21">
      <c r="A2884" s="41" t="s">
        <v>33</v>
      </c>
      <c r="B2884" s="41" t="s">
        <v>4366</v>
      </c>
      <c r="C2884" s="74">
        <f t="shared" si="221"/>
        <v>0.61433264715999991</v>
      </c>
      <c r="D2884" s="74">
        <f t="shared" si="222"/>
        <v>2.0269118709999999E-2</v>
      </c>
      <c r="E2884" s="74">
        <f t="shared" si="223"/>
        <v>0.45873299199999995</v>
      </c>
      <c r="F2884" s="74">
        <f t="shared" si="224"/>
        <v>5.5002391450000007E-2</v>
      </c>
      <c r="G2884" s="75">
        <v>8.0328145000000004E-2</v>
      </c>
      <c r="H2884" s="43">
        <v>1.2130732E-2</v>
      </c>
      <c r="I2884" s="43">
        <v>0.26897114999999999</v>
      </c>
      <c r="J2884" s="43">
        <v>8.5691145000000007E-3</v>
      </c>
      <c r="K2884" s="43">
        <v>2.9379760000000001E-3</v>
      </c>
      <c r="L2884" s="43">
        <v>8.5579171000000004E-4</v>
      </c>
      <c r="M2884" s="43">
        <v>7.9062365000000003E-3</v>
      </c>
      <c r="N2884" s="43">
        <v>0.17763111000000001</v>
      </c>
      <c r="O2884" s="43">
        <v>1.6864655E-4</v>
      </c>
      <c r="P2884" s="43">
        <v>1.2757119000000001E-2</v>
      </c>
      <c r="Q2884" s="43">
        <v>6.3619390000000005E-4</v>
      </c>
      <c r="R2884" s="43">
        <v>2.0284291999999999E-2</v>
      </c>
      <c r="S2884" s="43">
        <v>2.115614E-2</v>
      </c>
      <c r="U2884" s="77">
        <f t="shared" si="225"/>
        <v>0.69248400862068971</v>
      </c>
    </row>
    <row r="2885" spans="1:21">
      <c r="A2885" s="41" t="s">
        <v>33</v>
      </c>
      <c r="B2885" s="41" t="s">
        <v>4367</v>
      </c>
      <c r="C2885" s="74">
        <f t="shared" si="221"/>
        <v>0.93332611468000004</v>
      </c>
      <c r="D2885" s="74">
        <f t="shared" si="222"/>
        <v>3.7372215149999999E-2</v>
      </c>
      <c r="E2885" s="74">
        <f t="shared" si="223"/>
        <v>0.66695414600000003</v>
      </c>
      <c r="F2885" s="74">
        <f t="shared" si="224"/>
        <v>0.10421906352999999</v>
      </c>
      <c r="G2885" s="75">
        <v>0.12478069</v>
      </c>
      <c r="H2885" s="43">
        <v>1.0392396E-2</v>
      </c>
      <c r="I2885" s="43">
        <v>0.32390029999999997</v>
      </c>
      <c r="J2885" s="43">
        <v>2.4029925000000001E-2</v>
      </c>
      <c r="K2885" s="43">
        <v>3.5101406999999999E-3</v>
      </c>
      <c r="L2885" s="43">
        <v>9.9065245000000001E-4</v>
      </c>
      <c r="M2885" s="43">
        <v>8.8414970000000002E-3</v>
      </c>
      <c r="N2885" s="43">
        <v>0.33266145000000003</v>
      </c>
      <c r="O2885" s="43">
        <v>2.4810863000000001E-4</v>
      </c>
      <c r="P2885" s="43">
        <v>5.0225287E-2</v>
      </c>
      <c r="Q2885" s="43">
        <v>1.8218789E-3</v>
      </c>
      <c r="R2885" s="43">
        <v>1.9525786E-2</v>
      </c>
      <c r="S2885" s="43">
        <v>3.2398003000000002E-2</v>
      </c>
      <c r="U2885" s="77">
        <f t="shared" si="225"/>
        <v>1.0756956034482759</v>
      </c>
    </row>
    <row r="2886" spans="1:21">
      <c r="A2886" s="41" t="s">
        <v>33</v>
      </c>
      <c r="B2886" s="41" t="s">
        <v>4368</v>
      </c>
      <c r="C2886" s="74">
        <f t="shared" si="221"/>
        <v>0.52868233845000001</v>
      </c>
      <c r="D2886" s="74">
        <f t="shared" si="222"/>
        <v>2.1616041500000002E-2</v>
      </c>
      <c r="E2886" s="74">
        <f t="shared" si="223"/>
        <v>0.36653721900000003</v>
      </c>
      <c r="F2886" s="74">
        <f t="shared" si="224"/>
        <v>6.8515446950000003E-2</v>
      </c>
      <c r="G2886" s="75">
        <v>7.2013630999999995E-2</v>
      </c>
      <c r="H2886" s="43">
        <v>1.6495589000000001E-2</v>
      </c>
      <c r="I2886" s="43">
        <v>0.19888044999999999</v>
      </c>
      <c r="J2886" s="43">
        <v>9.7857549000000005E-3</v>
      </c>
      <c r="K2886" s="43">
        <v>6.5784099000000002E-3</v>
      </c>
      <c r="L2886" s="43">
        <v>5.9064269999999997E-4</v>
      </c>
      <c r="M2886" s="43">
        <v>4.6612340000000002E-3</v>
      </c>
      <c r="N2886" s="43">
        <v>0.15116118000000001</v>
      </c>
      <c r="O2886" s="43">
        <v>2.0535584999999999E-4</v>
      </c>
      <c r="P2886" s="43">
        <v>1.5906340000000001E-2</v>
      </c>
      <c r="Q2886" s="43">
        <v>1.7835260999999999E-3</v>
      </c>
      <c r="R2886" s="43">
        <v>2.5765092E-2</v>
      </c>
      <c r="S2886" s="43">
        <v>2.4855133000000001E-2</v>
      </c>
      <c r="U2886" s="77">
        <f t="shared" si="225"/>
        <v>0.62080716379310341</v>
      </c>
    </row>
    <row r="2887" spans="1:21">
      <c r="A2887" s="41" t="s">
        <v>33</v>
      </c>
      <c r="B2887" s="41" t="s">
        <v>4369</v>
      </c>
      <c r="C2887" s="74">
        <f t="shared" si="221"/>
        <v>0.75426297116999996</v>
      </c>
      <c r="D2887" s="74">
        <f t="shared" si="222"/>
        <v>1.94863329E-2</v>
      </c>
      <c r="E2887" s="74">
        <f t="shared" si="223"/>
        <v>0.56488923069999997</v>
      </c>
      <c r="F2887" s="74">
        <f t="shared" si="224"/>
        <v>6.0276487569999995E-2</v>
      </c>
      <c r="G2887" s="75">
        <v>0.10961092</v>
      </c>
      <c r="H2887" s="43">
        <v>3.8734907000000001E-3</v>
      </c>
      <c r="I2887" s="43">
        <v>0.26547857000000002</v>
      </c>
      <c r="J2887" s="43">
        <v>8.7063912E-3</v>
      </c>
      <c r="K2887" s="43">
        <v>1.4773856999999999E-3</v>
      </c>
      <c r="L2887" s="43">
        <v>1.3722001000000001E-3</v>
      </c>
      <c r="M2887" s="43">
        <v>7.9303558999999999E-3</v>
      </c>
      <c r="N2887" s="43">
        <v>0.29553717000000002</v>
      </c>
      <c r="O2887" s="43">
        <v>1.1450347E-4</v>
      </c>
      <c r="P2887" s="43">
        <v>9.3899030999999994E-3</v>
      </c>
      <c r="Q2887" s="43">
        <v>2.0630523000000001E-2</v>
      </c>
      <c r="R2887" s="43">
        <v>1.1154322E-2</v>
      </c>
      <c r="S2887" s="43">
        <v>1.8987236000000001E-2</v>
      </c>
      <c r="U2887" s="77">
        <f t="shared" si="225"/>
        <v>0.94492172413793096</v>
      </c>
    </row>
    <row r="2888" spans="1:21">
      <c r="A2888" s="41" t="s">
        <v>33</v>
      </c>
      <c r="B2888" s="41" t="s">
        <v>4370</v>
      </c>
      <c r="C2888" s="74">
        <f t="shared" si="221"/>
        <v>0.77772149611000008</v>
      </c>
      <c r="D2888" s="74">
        <f t="shared" si="222"/>
        <v>1.5716242620000001E-2</v>
      </c>
      <c r="E2888" s="74">
        <f t="shared" si="223"/>
        <v>0.58400912849999997</v>
      </c>
      <c r="F2888" s="74">
        <f t="shared" si="224"/>
        <v>5.7779094990000002E-2</v>
      </c>
      <c r="G2888" s="75">
        <v>0.12021703</v>
      </c>
      <c r="H2888" s="43">
        <v>4.9496284999999999E-3</v>
      </c>
      <c r="I2888" s="43">
        <v>0.23212041999999999</v>
      </c>
      <c r="J2888" s="43">
        <v>7.1803813000000001E-3</v>
      </c>
      <c r="K2888" s="43">
        <v>1.3737509000000001E-3</v>
      </c>
      <c r="L2888" s="43">
        <v>8.9237262000000002E-4</v>
      </c>
      <c r="M2888" s="43">
        <v>6.2697378000000003E-3</v>
      </c>
      <c r="N2888" s="43">
        <v>0.34693908000000001</v>
      </c>
      <c r="O2888" s="43">
        <v>1.3237608999999999E-4</v>
      </c>
      <c r="P2888" s="43">
        <v>6.2202298999999997E-3</v>
      </c>
      <c r="Q2888" s="43">
        <v>1.0512680999999999E-2</v>
      </c>
      <c r="R2888" s="43">
        <v>1.0608826999999999E-2</v>
      </c>
      <c r="S2888" s="43">
        <v>3.0304981000000002E-2</v>
      </c>
      <c r="U2888" s="77">
        <f t="shared" si="225"/>
        <v>1.0363537068965516</v>
      </c>
    </row>
    <row r="2889" spans="1:21">
      <c r="A2889" s="41" t="s">
        <v>33</v>
      </c>
      <c r="B2889" s="41" t="s">
        <v>4371</v>
      </c>
      <c r="C2889" s="74">
        <f t="shared" si="221"/>
        <v>1.1194761601200001</v>
      </c>
      <c r="D2889" s="74">
        <f t="shared" si="222"/>
        <v>3.4889491299999999E-2</v>
      </c>
      <c r="E2889" s="74">
        <f t="shared" si="223"/>
        <v>0.80785327200000001</v>
      </c>
      <c r="F2889" s="74">
        <f t="shared" si="224"/>
        <v>0.11451367681999999</v>
      </c>
      <c r="G2889" s="75">
        <v>0.16221972000000001</v>
      </c>
      <c r="H2889" s="43">
        <v>1.7542711999999999E-2</v>
      </c>
      <c r="I2889" s="43">
        <v>0.29590385000000002</v>
      </c>
      <c r="J2889" s="43">
        <v>1.8936393999999999E-2</v>
      </c>
      <c r="K2889" s="43">
        <v>4.4902806999999999E-3</v>
      </c>
      <c r="L2889" s="43">
        <v>1.3102696E-3</v>
      </c>
      <c r="M2889" s="43">
        <v>1.0152547E-2</v>
      </c>
      <c r="N2889" s="43">
        <v>0.49440671000000003</v>
      </c>
      <c r="O2889" s="43">
        <v>2.7174381999999999E-4</v>
      </c>
      <c r="P2889" s="43">
        <v>2.9192668000000001E-2</v>
      </c>
      <c r="Q2889" s="43">
        <v>1.0896189000000001E-2</v>
      </c>
      <c r="R2889" s="43">
        <v>2.2901313999999999E-2</v>
      </c>
      <c r="S2889" s="43">
        <v>5.1251761999999999E-2</v>
      </c>
      <c r="U2889" s="77">
        <f t="shared" si="225"/>
        <v>1.3984458620689655</v>
      </c>
    </row>
    <row r="2890" spans="1:21">
      <c r="A2890" s="41" t="s">
        <v>33</v>
      </c>
      <c r="B2890" s="41" t="s">
        <v>4372</v>
      </c>
      <c r="C2890" s="74">
        <f t="shared" si="221"/>
        <v>0.60730525281000003</v>
      </c>
      <c r="D2890" s="74">
        <f t="shared" si="222"/>
        <v>1.3954965220000001E-2</v>
      </c>
      <c r="E2890" s="74">
        <f t="shared" si="223"/>
        <v>0.41741404400000004</v>
      </c>
      <c r="F2890" s="74">
        <f t="shared" si="224"/>
        <v>6.8968533589999992E-2</v>
      </c>
      <c r="G2890" s="75">
        <v>0.10696770999999999</v>
      </c>
      <c r="H2890" s="43">
        <v>3.0592940000000002E-3</v>
      </c>
      <c r="I2890" s="43">
        <v>0.24107701000000001</v>
      </c>
      <c r="J2890" s="43">
        <v>7.1082945E-3</v>
      </c>
      <c r="K2890" s="43">
        <v>1.4551389E-3</v>
      </c>
      <c r="L2890" s="43">
        <v>4.5767292000000002E-4</v>
      </c>
      <c r="M2890" s="43">
        <v>4.9338589E-3</v>
      </c>
      <c r="N2890" s="43">
        <v>0.17327774000000001</v>
      </c>
      <c r="O2890" s="43">
        <v>1.1389329E-4</v>
      </c>
      <c r="P2890" s="43">
        <v>6.3186303000000001E-3</v>
      </c>
      <c r="Q2890" s="43">
        <v>2.7363081000000001E-2</v>
      </c>
      <c r="R2890" s="43">
        <v>1.1568334E-2</v>
      </c>
      <c r="S2890" s="43">
        <v>2.3604594999999999E-2</v>
      </c>
      <c r="U2890" s="77">
        <f t="shared" si="225"/>
        <v>0.9221354310344827</v>
      </c>
    </row>
    <row r="2891" spans="1:21">
      <c r="A2891" s="41" t="s">
        <v>33</v>
      </c>
      <c r="B2891" s="41" t="s">
        <v>4373</v>
      </c>
      <c r="C2891" s="74">
        <f t="shared" ref="C2891:C2954" si="226">D2891+E2891+F2891+G2891</f>
        <v>0.58913613753000005</v>
      </c>
      <c r="D2891" s="74">
        <f t="shared" ref="D2891:D2954" si="227">J2891+K2891+L2891+M2891</f>
        <v>1.6250788129999999E-2</v>
      </c>
      <c r="E2891" s="74">
        <f t="shared" ref="E2891:E2954" si="228">H2891+I2891+N2891</f>
        <v>0.41878958580000003</v>
      </c>
      <c r="F2891" s="74">
        <f t="shared" ref="F2891:F2954" si="229">O2891+IF(P2891="x",0,P2891)+IF(Q2891="x",0,Q2891)+IF(R2891="x",0,R2891)+S2891</f>
        <v>3.6968263599999995E-2</v>
      </c>
      <c r="G2891" s="75">
        <v>0.1171275</v>
      </c>
      <c r="H2891" s="43">
        <v>9.9973457999999998E-3</v>
      </c>
      <c r="I2891" s="43">
        <v>0.25155074999999999</v>
      </c>
      <c r="J2891" s="43">
        <v>7.8480288000000002E-3</v>
      </c>
      <c r="K2891" s="43">
        <v>2.0003408E-3</v>
      </c>
      <c r="L2891" s="43">
        <v>5.5179613000000004E-4</v>
      </c>
      <c r="M2891" s="43">
        <v>5.8506223999999999E-3</v>
      </c>
      <c r="N2891" s="43">
        <v>0.15724149000000001</v>
      </c>
      <c r="O2891" s="43">
        <v>1.0013620000000001E-4</v>
      </c>
      <c r="P2891" s="43">
        <v>5.8548302000000002E-3</v>
      </c>
      <c r="Q2891" s="43">
        <v>8.8066172000000002E-3</v>
      </c>
      <c r="R2891" s="43">
        <v>1.0524043E-2</v>
      </c>
      <c r="S2891" s="43">
        <v>1.1682636999999999E-2</v>
      </c>
      <c r="U2891" s="77">
        <f t="shared" si="225"/>
        <v>1.0097198275862067</v>
      </c>
    </row>
    <row r="2892" spans="1:21">
      <c r="A2892" s="41" t="s">
        <v>33</v>
      </c>
      <c r="B2892" s="41" t="s">
        <v>4374</v>
      </c>
      <c r="C2892" s="74">
        <f t="shared" si="226"/>
        <v>1.1512789155199998</v>
      </c>
      <c r="D2892" s="74">
        <f t="shared" si="227"/>
        <v>2.4620557629999998E-2</v>
      </c>
      <c r="E2892" s="74">
        <f t="shared" si="228"/>
        <v>0.91300925799999999</v>
      </c>
      <c r="F2892" s="74">
        <f t="shared" si="229"/>
        <v>8.1135479890000001E-2</v>
      </c>
      <c r="G2892" s="75">
        <v>0.13251362</v>
      </c>
      <c r="H2892" s="43">
        <v>1.1986378000000001E-2</v>
      </c>
      <c r="I2892" s="43">
        <v>0.26318417</v>
      </c>
      <c r="J2892" s="43">
        <v>1.1765833999999999E-2</v>
      </c>
      <c r="K2892" s="43">
        <v>2.7384525999999999E-3</v>
      </c>
      <c r="L2892" s="43">
        <v>9.1980003000000001E-4</v>
      </c>
      <c r="M2892" s="43">
        <v>9.1964709999999995E-3</v>
      </c>
      <c r="N2892" s="43">
        <v>0.63783871000000003</v>
      </c>
      <c r="O2892" s="43">
        <v>2.0866999000000001E-4</v>
      </c>
      <c r="P2892" s="43">
        <v>1.3014348E-2</v>
      </c>
      <c r="Q2892" s="43">
        <v>4.0226098999999998E-3</v>
      </c>
      <c r="R2892" s="43">
        <v>1.9337064000000001E-2</v>
      </c>
      <c r="S2892" s="43">
        <v>4.4552788000000003E-2</v>
      </c>
      <c r="U2892" s="77">
        <f t="shared" si="225"/>
        <v>1.1423587931034482</v>
      </c>
    </row>
    <row r="2893" spans="1:21">
      <c r="A2893" s="41" t="s">
        <v>33</v>
      </c>
      <c r="B2893" s="41" t="s">
        <v>4375</v>
      </c>
      <c r="C2893" s="74">
        <f t="shared" si="226"/>
        <v>0.70982515979999994</v>
      </c>
      <c r="D2893" s="74">
        <f t="shared" si="227"/>
        <v>2.4463569100000002E-2</v>
      </c>
      <c r="E2893" s="74">
        <f t="shared" si="228"/>
        <v>0.49605702270000002</v>
      </c>
      <c r="F2893" s="74">
        <f t="shared" si="229"/>
        <v>5.5418668000000004E-2</v>
      </c>
      <c r="G2893" s="75">
        <v>0.1338859</v>
      </c>
      <c r="H2893" s="43">
        <v>4.6891227000000002E-3</v>
      </c>
      <c r="I2893" s="43">
        <v>0.28034150000000002</v>
      </c>
      <c r="J2893" s="43">
        <v>1.2369887E-2</v>
      </c>
      <c r="K2893" s="43">
        <v>1.7694156999999999E-3</v>
      </c>
      <c r="L2893" s="43">
        <v>1.7849236999999999E-3</v>
      </c>
      <c r="M2893" s="43">
        <v>8.5393427000000008E-3</v>
      </c>
      <c r="N2893" s="43">
        <v>0.2110264</v>
      </c>
      <c r="O2893" s="43">
        <v>1.445742E-4</v>
      </c>
      <c r="P2893" s="43">
        <v>1.7091828E-2</v>
      </c>
      <c r="Q2893" s="43">
        <v>4.3060288000000002E-3</v>
      </c>
      <c r="R2893" s="43">
        <v>1.1283557E-2</v>
      </c>
      <c r="S2893" s="43">
        <v>2.259268E-2</v>
      </c>
      <c r="U2893" s="77">
        <f t="shared" si="225"/>
        <v>1.1541887931034482</v>
      </c>
    </row>
    <row r="2894" spans="1:21">
      <c r="B2894" s="81" t="s">
        <v>4376</v>
      </c>
      <c r="C2894" s="76"/>
      <c r="D2894" s="76"/>
      <c r="E2894" s="76"/>
      <c r="F2894" s="76"/>
      <c r="U2894" s="78"/>
    </row>
    <row r="2895" spans="1:21">
      <c r="A2895" s="41" t="s">
        <v>33</v>
      </c>
      <c r="B2895" s="41" t="s">
        <v>4377</v>
      </c>
      <c r="C2895" s="74">
        <f t="shared" si="226"/>
        <v>6.6624153855599992</v>
      </c>
      <c r="D2895" s="74">
        <f t="shared" si="227"/>
        <v>0.13810182879999999</v>
      </c>
      <c r="E2895" s="74">
        <f t="shared" si="228"/>
        <v>4.7641675699999997</v>
      </c>
      <c r="F2895" s="74">
        <f t="shared" si="229"/>
        <v>0.22168318675999998</v>
      </c>
      <c r="G2895" s="75">
        <v>1.5384628</v>
      </c>
      <c r="H2895" s="43">
        <v>2.1015269999999999E-2</v>
      </c>
      <c r="I2895" s="43">
        <v>3.7388169000000002</v>
      </c>
      <c r="J2895" s="43">
        <v>6.278359E-2</v>
      </c>
      <c r="K2895" s="43">
        <v>9.9493759999999994E-3</v>
      </c>
      <c r="L2895" s="43">
        <v>2.9226247999999998E-3</v>
      </c>
      <c r="M2895" s="43">
        <v>6.2446238000000001E-2</v>
      </c>
      <c r="N2895" s="43">
        <v>1.0043354</v>
      </c>
      <c r="O2895" s="43">
        <v>6.6859776000000005E-4</v>
      </c>
      <c r="P2895" s="43">
        <v>8.7522533E-2</v>
      </c>
      <c r="Q2895" s="43">
        <v>1.2286952E-2</v>
      </c>
      <c r="R2895" s="43">
        <v>5.1957691E-2</v>
      </c>
      <c r="S2895" s="43">
        <v>6.9247412999999994E-2</v>
      </c>
      <c r="U2895" s="77">
        <f t="shared" si="225"/>
        <v>13.262610344827586</v>
      </c>
    </row>
    <row r="2896" spans="1:21">
      <c r="A2896" s="41" t="s">
        <v>33</v>
      </c>
      <c r="B2896" s="41" t="s">
        <v>4378</v>
      </c>
      <c r="C2896" s="74">
        <f t="shared" si="226"/>
        <v>2.3517459300999999</v>
      </c>
      <c r="D2896" s="74">
        <f t="shared" si="227"/>
        <v>4.7633273099999998E-2</v>
      </c>
      <c r="E2896" s="74">
        <f t="shared" si="228"/>
        <v>1.6971403841999999</v>
      </c>
      <c r="F2896" s="74">
        <f t="shared" si="229"/>
        <v>7.7422802799999996E-2</v>
      </c>
      <c r="G2896" s="75">
        <v>0.52954946999999997</v>
      </c>
      <c r="H2896" s="43">
        <v>6.3724641999999996E-3</v>
      </c>
      <c r="I2896" s="43">
        <v>1.3327871</v>
      </c>
      <c r="J2896" s="43">
        <v>2.0929720999999998E-2</v>
      </c>
      <c r="K2896" s="43">
        <v>3.4202594999999999E-3</v>
      </c>
      <c r="L2896" s="43">
        <v>1.0376935999999999E-3</v>
      </c>
      <c r="M2896" s="43">
        <v>2.2245599000000001E-2</v>
      </c>
      <c r="N2896" s="43">
        <v>0.35798081999999998</v>
      </c>
      <c r="O2896" s="43">
        <v>2.2937289999999999E-4</v>
      </c>
      <c r="P2896" s="43">
        <v>3.1243811999999999E-2</v>
      </c>
      <c r="Q2896" s="43">
        <v>3.8039648999999998E-3</v>
      </c>
      <c r="R2896" s="43">
        <v>1.8547838000000001E-2</v>
      </c>
      <c r="S2896" s="43">
        <v>2.3597815000000001E-2</v>
      </c>
      <c r="U2896" s="77">
        <f t="shared" si="225"/>
        <v>4.5650816379310344</v>
      </c>
    </row>
    <row r="2897" spans="1:21">
      <c r="A2897" s="41" t="s">
        <v>33</v>
      </c>
      <c r="B2897" s="41" t="s">
        <v>4379</v>
      </c>
      <c r="C2897" s="74">
        <f t="shared" si="226"/>
        <v>2.1812433857200002</v>
      </c>
      <c r="D2897" s="74">
        <f t="shared" si="227"/>
        <v>4.4179840649999996E-2</v>
      </c>
      <c r="E2897" s="74">
        <f t="shared" si="228"/>
        <v>1.5740970179</v>
      </c>
      <c r="F2897" s="74">
        <f t="shared" si="229"/>
        <v>7.1809617169999992E-2</v>
      </c>
      <c r="G2897" s="75">
        <v>0.49115691</v>
      </c>
      <c r="H2897" s="43">
        <v>5.9104578999999999E-3</v>
      </c>
      <c r="I2897" s="43">
        <v>1.2361595000000001</v>
      </c>
      <c r="J2897" s="43">
        <v>1.9412307E-2</v>
      </c>
      <c r="K2897" s="43">
        <v>3.1722893000000001E-3</v>
      </c>
      <c r="L2897" s="43">
        <v>9.6246034999999995E-4</v>
      </c>
      <c r="M2897" s="43">
        <v>2.0632784000000001E-2</v>
      </c>
      <c r="N2897" s="43">
        <v>0.33202705999999998</v>
      </c>
      <c r="O2897" s="43">
        <v>2.1274327E-4</v>
      </c>
      <c r="P2897" s="43">
        <v>2.8978621999999999E-2</v>
      </c>
      <c r="Q2897" s="43">
        <v>3.5281759E-3</v>
      </c>
      <c r="R2897" s="43">
        <v>1.7203112E-2</v>
      </c>
      <c r="S2897" s="43">
        <v>2.1886963999999998E-2</v>
      </c>
      <c r="U2897" s="77">
        <f t="shared" si="225"/>
        <v>4.2341112931034477</v>
      </c>
    </row>
    <row r="2898" spans="1:21">
      <c r="A2898" s="41" t="s">
        <v>33</v>
      </c>
      <c r="B2898" s="41" t="s">
        <v>4380</v>
      </c>
      <c r="C2898" s="74">
        <f t="shared" si="226"/>
        <v>7.0125151404699997</v>
      </c>
      <c r="D2898" s="74">
        <f t="shared" si="227"/>
        <v>0.14352075399999997</v>
      </c>
      <c r="E2898" s="74">
        <f t="shared" si="228"/>
        <v>4.9919823020000003</v>
      </c>
      <c r="F2898" s="74">
        <f t="shared" si="229"/>
        <v>0.24776298447</v>
      </c>
      <c r="G2898" s="75">
        <v>1.6292491</v>
      </c>
      <c r="H2898" s="43">
        <v>1.9865502E-2</v>
      </c>
      <c r="I2898" s="43">
        <v>3.9193701000000001</v>
      </c>
      <c r="J2898" s="43">
        <v>6.4660556999999994E-2</v>
      </c>
      <c r="K2898" s="43">
        <v>1.0346855E-2</v>
      </c>
      <c r="L2898" s="43">
        <v>3.1107790000000001E-3</v>
      </c>
      <c r="M2898" s="43">
        <v>6.5402562999999997E-2</v>
      </c>
      <c r="N2898" s="43">
        <v>1.0527466999999999</v>
      </c>
      <c r="O2898" s="43">
        <v>7.0672046999999995E-4</v>
      </c>
      <c r="P2898" s="43">
        <v>9.1794212E-2</v>
      </c>
      <c r="Q2898" s="43">
        <v>1.3262194E-2</v>
      </c>
      <c r="R2898" s="43">
        <v>5.4494156000000002E-2</v>
      </c>
      <c r="S2898" s="43">
        <v>8.7505702000000005E-2</v>
      </c>
      <c r="U2898" s="77">
        <f t="shared" ref="U2898:U2961" si="230">G2898/0.116</f>
        <v>14.045250862068965</v>
      </c>
    </row>
    <row r="2899" spans="1:21">
      <c r="A2899" s="41" t="s">
        <v>33</v>
      </c>
      <c r="B2899" s="41" t="s">
        <v>4381</v>
      </c>
      <c r="C2899" s="74">
        <f t="shared" si="226"/>
        <v>7.7951058902000003</v>
      </c>
      <c r="D2899" s="74">
        <f t="shared" si="227"/>
        <v>0.1596627296</v>
      </c>
      <c r="E2899" s="74">
        <f t="shared" si="228"/>
        <v>5.5433052549999999</v>
      </c>
      <c r="F2899" s="74">
        <f t="shared" si="229"/>
        <v>0.2768364056</v>
      </c>
      <c r="G2899" s="75">
        <v>1.8153014999999999</v>
      </c>
      <c r="H2899" s="43">
        <v>2.2155254999999999E-2</v>
      </c>
      <c r="I2899" s="43">
        <v>4.3521549999999998</v>
      </c>
      <c r="J2899" s="43">
        <v>7.2066254999999996E-2</v>
      </c>
      <c r="K2899" s="43">
        <v>1.1514042E-2</v>
      </c>
      <c r="L2899" s="43">
        <v>3.4593326000000001E-3</v>
      </c>
      <c r="M2899" s="43">
        <v>7.2623099999999996E-2</v>
      </c>
      <c r="N2899" s="43">
        <v>1.168995</v>
      </c>
      <c r="O2899" s="43">
        <v>7.875076E-4</v>
      </c>
      <c r="P2899" s="43">
        <v>0.10192302</v>
      </c>
      <c r="Q2899" s="43">
        <v>1.4903969E-2</v>
      </c>
      <c r="R2899" s="43">
        <v>6.0507235999999999E-2</v>
      </c>
      <c r="S2899" s="43">
        <v>9.8714673000000003E-2</v>
      </c>
      <c r="U2899" s="77">
        <f t="shared" si="230"/>
        <v>15.649150862068964</v>
      </c>
    </row>
    <row r="2900" spans="1:21">
      <c r="A2900" s="41" t="s">
        <v>33</v>
      </c>
      <c r="B2900" s="41" t="s">
        <v>4382</v>
      </c>
      <c r="C2900" s="74">
        <f t="shared" si="226"/>
        <v>0.86103108758699998</v>
      </c>
      <c r="D2900" s="74">
        <f t="shared" si="227"/>
        <v>1.7439693520000001E-2</v>
      </c>
      <c r="E2900" s="74">
        <f t="shared" si="228"/>
        <v>0.62136416329999999</v>
      </c>
      <c r="F2900" s="74">
        <f t="shared" si="229"/>
        <v>2.8346360766999999E-2</v>
      </c>
      <c r="G2900" s="75">
        <v>0.19388087000000001</v>
      </c>
      <c r="H2900" s="43">
        <v>2.3331133E-3</v>
      </c>
      <c r="I2900" s="43">
        <v>0.48796560999999999</v>
      </c>
      <c r="J2900" s="43">
        <v>7.6628770999999998E-3</v>
      </c>
      <c r="K2900" s="43">
        <v>1.2522397000000001E-3</v>
      </c>
      <c r="L2900" s="43">
        <v>3.7992472000000001E-4</v>
      </c>
      <c r="M2900" s="43">
        <v>8.1446520000000005E-3</v>
      </c>
      <c r="N2900" s="43">
        <v>0.13106544000000001</v>
      </c>
      <c r="O2900" s="43">
        <v>8.3978967E-5</v>
      </c>
      <c r="P2900" s="43">
        <v>1.1439115E-2</v>
      </c>
      <c r="Q2900" s="43">
        <v>1.3927236E-3</v>
      </c>
      <c r="R2900" s="43">
        <v>6.7908120999999998E-3</v>
      </c>
      <c r="S2900" s="43">
        <v>8.6397311000000008E-3</v>
      </c>
      <c r="U2900" s="77">
        <f t="shared" si="230"/>
        <v>1.6713868103448275</v>
      </c>
    </row>
    <row r="2901" spans="1:21">
      <c r="A2901" s="41" t="s">
        <v>33</v>
      </c>
      <c r="B2901" s="41" t="s">
        <v>4383</v>
      </c>
      <c r="C2901" s="74">
        <f t="shared" si="226"/>
        <v>0.79949358329999987</v>
      </c>
      <c r="D2901" s="74">
        <f t="shared" si="227"/>
        <v>1.6193286769999999E-2</v>
      </c>
      <c r="E2901" s="74">
        <f t="shared" si="228"/>
        <v>0.57695554679999994</v>
      </c>
      <c r="F2901" s="74">
        <f t="shared" si="229"/>
        <v>2.6320459730000002E-2</v>
      </c>
      <c r="G2901" s="75">
        <v>0.18002429</v>
      </c>
      <c r="H2901" s="43">
        <v>2.1663668000000001E-3</v>
      </c>
      <c r="I2901" s="43">
        <v>0.45309093</v>
      </c>
      <c r="J2901" s="43">
        <v>7.1152148000000002E-3</v>
      </c>
      <c r="K2901" s="43">
        <v>1.1627428000000001E-3</v>
      </c>
      <c r="L2901" s="43">
        <v>3.5277167000000002E-4</v>
      </c>
      <c r="M2901" s="43">
        <v>7.5625574999999999E-3</v>
      </c>
      <c r="N2901" s="43">
        <v>0.12169824999999999</v>
      </c>
      <c r="O2901" s="43">
        <v>7.7977030000000004E-5</v>
      </c>
      <c r="P2901" s="43">
        <v>1.0621567E-2</v>
      </c>
      <c r="Q2901" s="43">
        <v>1.2931863000000001E-3</v>
      </c>
      <c r="R2901" s="43">
        <v>6.3054759000000004E-3</v>
      </c>
      <c r="S2901" s="43">
        <v>8.0222534999999998E-3</v>
      </c>
      <c r="U2901" s="77">
        <f t="shared" si="230"/>
        <v>1.5519335344827585</v>
      </c>
    </row>
    <row r="2902" spans="1:21">
      <c r="B2902" s="81" t="s">
        <v>4384</v>
      </c>
      <c r="C2902" s="76"/>
      <c r="D2902" s="76"/>
      <c r="E2902" s="76"/>
      <c r="F2902" s="76"/>
      <c r="U2902" s="78"/>
    </row>
    <row r="2903" spans="1:21">
      <c r="A2903" s="41" t="s">
        <v>33</v>
      </c>
      <c r="B2903" s="41" t="s">
        <v>4385</v>
      </c>
      <c r="C2903" s="74">
        <f t="shared" si="226"/>
        <v>2.5878185467200003</v>
      </c>
      <c r="D2903" s="74">
        <f t="shared" si="227"/>
        <v>6.6229354899999995E-2</v>
      </c>
      <c r="E2903" s="74">
        <f t="shared" si="228"/>
        <v>1.9805157470000001</v>
      </c>
      <c r="F2903" s="74">
        <f t="shared" si="229"/>
        <v>0.16575349482000001</v>
      </c>
      <c r="G2903" s="75">
        <v>0.37531995000000001</v>
      </c>
      <c r="H2903" s="43">
        <v>1.2870197E-2</v>
      </c>
      <c r="I2903" s="43">
        <v>0.78771835000000001</v>
      </c>
      <c r="J2903" s="43">
        <v>3.3967895999999997E-2</v>
      </c>
      <c r="K2903" s="43">
        <v>1.7051467000000001E-2</v>
      </c>
      <c r="L2903" s="43">
        <v>1.9162408999999999E-3</v>
      </c>
      <c r="M2903" s="43">
        <v>1.3293750999999999E-2</v>
      </c>
      <c r="N2903" s="43">
        <v>1.1799272000000001</v>
      </c>
      <c r="O2903" s="43">
        <v>3.2887382000000001E-4</v>
      </c>
      <c r="P2903" s="43">
        <v>5.9700598000000001E-2</v>
      </c>
      <c r="Q2903" s="43">
        <v>6.3843900000000002E-3</v>
      </c>
      <c r="R2903" s="43">
        <v>3.2979371E-2</v>
      </c>
      <c r="S2903" s="43">
        <v>6.6360262000000003E-2</v>
      </c>
      <c r="U2903" s="77">
        <f t="shared" si="230"/>
        <v>3.2355168103448277</v>
      </c>
    </row>
    <row r="2904" spans="1:21">
      <c r="A2904" s="41" t="s">
        <v>33</v>
      </c>
      <c r="B2904" s="41" t="s">
        <v>4386</v>
      </c>
      <c r="C2904" s="74">
        <f t="shared" si="226"/>
        <v>0.16576824586200001</v>
      </c>
      <c r="D2904" s="74">
        <f t="shared" si="227"/>
        <v>4.5578798100000002E-3</v>
      </c>
      <c r="E2904" s="74">
        <f t="shared" si="228"/>
        <v>0.13264601703000001</v>
      </c>
      <c r="F2904" s="74">
        <f t="shared" si="229"/>
        <v>9.1793440219999998E-3</v>
      </c>
      <c r="G2904" s="75">
        <v>1.9385005E-2</v>
      </c>
      <c r="H2904" s="43">
        <v>7.9035502999999995E-4</v>
      </c>
      <c r="I2904" s="43">
        <v>6.4519473999999993E-2</v>
      </c>
      <c r="J2904" s="43">
        <v>2.0980496E-3</v>
      </c>
      <c r="K2904" s="43">
        <v>1.2381338E-3</v>
      </c>
      <c r="L2904" s="43">
        <v>1.7905381E-4</v>
      </c>
      <c r="M2904" s="43">
        <v>1.0426426000000001E-3</v>
      </c>
      <c r="N2904" s="43">
        <v>6.7336188000000005E-2</v>
      </c>
      <c r="O2904" s="43">
        <v>2.7577212E-5</v>
      </c>
      <c r="P2904" s="43">
        <v>3.5744800000000001E-3</v>
      </c>
      <c r="Q2904" s="43">
        <v>5.1936650999999997E-4</v>
      </c>
      <c r="R2904" s="43">
        <v>2.1983586999999999E-3</v>
      </c>
      <c r="S2904" s="43">
        <v>2.8595615999999998E-3</v>
      </c>
      <c r="U2904" s="77">
        <f t="shared" si="230"/>
        <v>0.16711211206896551</v>
      </c>
    </row>
    <row r="2905" spans="1:21">
      <c r="B2905" s="81" t="s">
        <v>4387</v>
      </c>
      <c r="C2905" s="76"/>
      <c r="D2905" s="76"/>
      <c r="E2905" s="76"/>
      <c r="F2905" s="76"/>
      <c r="U2905" s="78"/>
    </row>
    <row r="2906" spans="1:21">
      <c r="A2906" s="41" t="s">
        <v>33</v>
      </c>
      <c r="B2906" s="41" t="s">
        <v>4388</v>
      </c>
      <c r="C2906" s="74">
        <f t="shared" si="226"/>
        <v>15.72821878905</v>
      </c>
      <c r="D2906" s="74">
        <f t="shared" si="227"/>
        <v>0.1385676579</v>
      </c>
      <c r="E2906" s="74">
        <f t="shared" si="228"/>
        <v>14.874230076</v>
      </c>
      <c r="F2906" s="74">
        <f t="shared" si="229"/>
        <v>0.40235151515000001</v>
      </c>
      <c r="G2906" s="75">
        <v>0.31306953999999998</v>
      </c>
      <c r="H2906" s="43">
        <v>2.7490566000000001E-2</v>
      </c>
      <c r="I2906" s="43">
        <v>0.57197851</v>
      </c>
      <c r="J2906" s="43">
        <v>5.4121359000000001E-2</v>
      </c>
      <c r="K2906" s="43">
        <v>1.3384111000000001E-2</v>
      </c>
      <c r="L2906" s="43">
        <v>4.1090559000000002E-3</v>
      </c>
      <c r="M2906" s="43">
        <v>6.6953131999999999E-2</v>
      </c>
      <c r="N2906" s="43">
        <v>14.274761</v>
      </c>
      <c r="O2906" s="43">
        <v>7.2510014999999995E-4</v>
      </c>
      <c r="P2906" s="43">
        <v>8.7910262000000003E-2</v>
      </c>
      <c r="Q2906" s="43">
        <v>1.5586163E-2</v>
      </c>
      <c r="R2906" s="43">
        <v>0.18488801999999999</v>
      </c>
      <c r="S2906" s="43">
        <v>0.11324197</v>
      </c>
      <c r="U2906" s="77">
        <f t="shared" si="230"/>
        <v>2.6988753448275857</v>
      </c>
    </row>
    <row r="2907" spans="1:21">
      <c r="A2907" s="41" t="s">
        <v>33</v>
      </c>
      <c r="B2907" s="41" t="s">
        <v>4389</v>
      </c>
      <c r="C2907" s="74">
        <f t="shared" si="226"/>
        <v>22.778241922199999</v>
      </c>
      <c r="D2907" s="74">
        <f t="shared" si="227"/>
        <v>0.2085284064</v>
      </c>
      <c r="E2907" s="74">
        <f t="shared" si="228"/>
        <v>21.238809405000001</v>
      </c>
      <c r="F2907" s="74">
        <f t="shared" si="229"/>
        <v>0.6663583608000001</v>
      </c>
      <c r="G2907" s="75">
        <v>0.66454575000000005</v>
      </c>
      <c r="H2907" s="43">
        <v>3.9756624999999997E-2</v>
      </c>
      <c r="I2907" s="43">
        <v>0.82829578000000004</v>
      </c>
      <c r="J2907" s="43">
        <v>8.7917797000000006E-2</v>
      </c>
      <c r="K2907" s="43">
        <v>1.8917302E-2</v>
      </c>
      <c r="L2907" s="43">
        <v>6.1108394E-3</v>
      </c>
      <c r="M2907" s="43">
        <v>9.5582468000000004E-2</v>
      </c>
      <c r="N2907" s="43">
        <v>20.370757000000001</v>
      </c>
      <c r="O2907" s="43">
        <v>1.1244498000000001E-3</v>
      </c>
      <c r="P2907" s="43">
        <v>0.12588867000000001</v>
      </c>
      <c r="Q2907" s="43">
        <v>1.4619981000000001E-2</v>
      </c>
      <c r="R2907" s="43">
        <v>0.26387078000000003</v>
      </c>
      <c r="S2907" s="43">
        <v>0.26085448</v>
      </c>
      <c r="U2907" s="77">
        <f t="shared" si="230"/>
        <v>5.7288426724137933</v>
      </c>
    </row>
    <row r="2908" spans="1:21">
      <c r="A2908" s="41" t="s">
        <v>33</v>
      </c>
      <c r="B2908" s="41" t="s">
        <v>4390</v>
      </c>
      <c r="C2908" s="74">
        <f t="shared" si="226"/>
        <v>4.1220121387899997</v>
      </c>
      <c r="D2908" s="74">
        <f t="shared" si="227"/>
        <v>6.5563433099999999E-2</v>
      </c>
      <c r="E2908" s="74">
        <f t="shared" si="228"/>
        <v>3.6255189529999998</v>
      </c>
      <c r="F2908" s="74">
        <f t="shared" si="229"/>
        <v>0.20154527269</v>
      </c>
      <c r="G2908" s="75">
        <v>0.22938448</v>
      </c>
      <c r="H2908" s="43">
        <v>8.0924229999999996E-3</v>
      </c>
      <c r="I2908" s="43">
        <v>0.51844752999999999</v>
      </c>
      <c r="J2908" s="43">
        <v>2.1144084E-2</v>
      </c>
      <c r="K2908" s="43">
        <v>5.4453697000000001E-3</v>
      </c>
      <c r="L2908" s="43">
        <v>5.0438184000000004E-3</v>
      </c>
      <c r="M2908" s="43">
        <v>3.3930161E-2</v>
      </c>
      <c r="N2908" s="43">
        <v>3.0989789999999999</v>
      </c>
      <c r="O2908" s="43">
        <v>4.1906699E-4</v>
      </c>
      <c r="P2908" s="43">
        <v>3.5394925000000001E-2</v>
      </c>
      <c r="Q2908" s="43">
        <v>3.7567596999999999E-3</v>
      </c>
      <c r="R2908" s="43">
        <v>6.4455248000000007E-2</v>
      </c>
      <c r="S2908" s="43">
        <v>9.7519273000000004E-2</v>
      </c>
      <c r="U2908" s="77">
        <f t="shared" si="230"/>
        <v>1.9774524137931033</v>
      </c>
    </row>
    <row r="2909" spans="1:21">
      <c r="A2909" s="41" t="s">
        <v>33</v>
      </c>
      <c r="B2909" s="41" t="s">
        <v>4391</v>
      </c>
      <c r="C2909" s="74">
        <f t="shared" si="226"/>
        <v>3.5224920166300002</v>
      </c>
      <c r="D2909" s="74">
        <f t="shared" si="227"/>
        <v>6.7248291200000004E-2</v>
      </c>
      <c r="E2909" s="74">
        <f t="shared" si="228"/>
        <v>2.9846467810000004</v>
      </c>
      <c r="F2909" s="74">
        <f t="shared" si="229"/>
        <v>0.21872489442999998</v>
      </c>
      <c r="G2909" s="75">
        <v>0.25187205000000001</v>
      </c>
      <c r="H2909" s="43">
        <v>8.3110409999999999E-3</v>
      </c>
      <c r="I2909" s="43">
        <v>0.56890653999999996</v>
      </c>
      <c r="J2909" s="43">
        <v>2.6826625E-2</v>
      </c>
      <c r="K2909" s="43">
        <v>6.6491731E-3</v>
      </c>
      <c r="L2909" s="43">
        <v>3.9714490999999998E-3</v>
      </c>
      <c r="M2909" s="43">
        <v>2.9801043999999999E-2</v>
      </c>
      <c r="N2909" s="43">
        <v>2.4074292000000002</v>
      </c>
      <c r="O2909" s="43">
        <v>4.5614853000000002E-4</v>
      </c>
      <c r="P2909" s="43">
        <v>4.5842457000000003E-2</v>
      </c>
      <c r="Q2909" s="43">
        <v>3.4904638999999999E-3</v>
      </c>
      <c r="R2909" s="43">
        <v>8.0415275999999994E-2</v>
      </c>
      <c r="S2909" s="43">
        <v>8.8520549000000004E-2</v>
      </c>
      <c r="U2909" s="77">
        <f t="shared" si="230"/>
        <v>2.1713107758620689</v>
      </c>
    </row>
    <row r="2910" spans="1:21">
      <c r="A2910" s="41" t="s">
        <v>33</v>
      </c>
      <c r="B2910" s="41" t="s">
        <v>4392</v>
      </c>
      <c r="C2910" s="74">
        <f t="shared" si="226"/>
        <v>0.63743904905000004</v>
      </c>
      <c r="D2910" s="74">
        <f t="shared" si="227"/>
        <v>1.182075369E-2</v>
      </c>
      <c r="E2910" s="74">
        <f t="shared" si="228"/>
        <v>0.45949132279999999</v>
      </c>
      <c r="F2910" s="74">
        <f t="shared" si="229"/>
        <v>6.2446852560000002E-2</v>
      </c>
      <c r="G2910" s="75">
        <v>0.10368012</v>
      </c>
      <c r="H2910" s="43">
        <v>3.7369717999999998E-3</v>
      </c>
      <c r="I2910" s="43">
        <v>6.8216331000000005E-2</v>
      </c>
      <c r="J2910" s="43">
        <v>6.0409814000000001E-3</v>
      </c>
      <c r="K2910" s="43">
        <v>8.3669332000000003E-4</v>
      </c>
      <c r="L2910" s="43">
        <v>6.6951917000000001E-4</v>
      </c>
      <c r="M2910" s="43">
        <v>4.2735598E-3</v>
      </c>
      <c r="N2910" s="43">
        <v>0.38753801999999998</v>
      </c>
      <c r="O2910" s="43">
        <v>1.1240286E-4</v>
      </c>
      <c r="P2910" s="43">
        <v>4.4265709999999998E-3</v>
      </c>
      <c r="Q2910" s="43">
        <v>1.1896195E-3</v>
      </c>
      <c r="R2910" s="43">
        <v>8.0471951999999992E-3</v>
      </c>
      <c r="S2910" s="43">
        <v>4.8671064E-2</v>
      </c>
      <c r="U2910" s="77">
        <f t="shared" si="230"/>
        <v>0.89379413793103446</v>
      </c>
    </row>
    <row r="2911" spans="1:21">
      <c r="A2911" s="41" t="s">
        <v>33</v>
      </c>
      <c r="B2911" s="41" t="s">
        <v>4393</v>
      </c>
      <c r="C2911" s="74">
        <f t="shared" si="226"/>
        <v>0.53110668494100011</v>
      </c>
      <c r="D2911" s="74">
        <f t="shared" si="227"/>
        <v>1.1392540899999999E-2</v>
      </c>
      <c r="E2911" s="74">
        <f t="shared" si="228"/>
        <v>0.37656437470000004</v>
      </c>
      <c r="F2911" s="74">
        <f t="shared" si="229"/>
        <v>4.7870739341000001E-2</v>
      </c>
      <c r="G2911" s="75">
        <v>9.5279030000000001E-2</v>
      </c>
      <c r="H2911" s="43">
        <v>1.6587686999999999E-3</v>
      </c>
      <c r="I2911" s="43">
        <v>7.4152975999999995E-2</v>
      </c>
      <c r="J2911" s="43">
        <v>6.1544471E-3</v>
      </c>
      <c r="K2911" s="43">
        <v>9.4068709000000002E-4</v>
      </c>
      <c r="L2911" s="43">
        <v>5.5823340999999998E-4</v>
      </c>
      <c r="M2911" s="43">
        <v>3.7391732999999998E-3</v>
      </c>
      <c r="N2911" s="43">
        <v>0.30075263000000002</v>
      </c>
      <c r="O2911" s="43">
        <v>8.1811421000000005E-5</v>
      </c>
      <c r="P2911" s="43">
        <v>5.7307380999999996E-3</v>
      </c>
      <c r="Q2911" s="43">
        <v>7.1116082000000005E-4</v>
      </c>
      <c r="R2911" s="43">
        <v>1.0039001000000001E-2</v>
      </c>
      <c r="S2911" s="43">
        <v>3.1308028000000002E-2</v>
      </c>
      <c r="U2911" s="77">
        <f t="shared" si="230"/>
        <v>0.82137094827586199</v>
      </c>
    </row>
    <row r="2912" spans="1:21">
      <c r="A2912" s="41" t="s">
        <v>33</v>
      </c>
      <c r="B2912" s="41" t="s">
        <v>4394</v>
      </c>
      <c r="C2912" s="74">
        <f t="shared" si="226"/>
        <v>1.9873681916999999</v>
      </c>
      <c r="D2912" s="74">
        <f t="shared" si="227"/>
        <v>3.6982102229999994E-2</v>
      </c>
      <c r="E2912" s="74">
        <f t="shared" si="228"/>
        <v>0.89046290500000003</v>
      </c>
      <c r="F2912" s="74">
        <f t="shared" si="229"/>
        <v>0.14367716447000001</v>
      </c>
      <c r="G2912" s="75">
        <v>0.91624601999999999</v>
      </c>
      <c r="H2912" s="43">
        <v>1.7927965000000001E-2</v>
      </c>
      <c r="I2912" s="43">
        <v>0.12734706000000001</v>
      </c>
      <c r="J2912" s="43">
        <v>2.8375076999999999E-2</v>
      </c>
      <c r="K2912" s="43">
        <v>3.1934655000000001E-3</v>
      </c>
      <c r="L2912" s="43">
        <v>4.0562772999999999E-4</v>
      </c>
      <c r="M2912" s="43">
        <v>5.0079319999999997E-3</v>
      </c>
      <c r="N2912" s="43">
        <v>0.74518788000000002</v>
      </c>
      <c r="O2912" s="43">
        <v>2.6822366999999998E-4</v>
      </c>
      <c r="P2912" s="43">
        <v>3.8300012000000001E-2</v>
      </c>
      <c r="Q2912" s="43">
        <v>4.3532948E-3</v>
      </c>
      <c r="R2912" s="43">
        <v>3.7466930000000002E-2</v>
      </c>
      <c r="S2912" s="43">
        <v>6.3288704000000001E-2</v>
      </c>
      <c r="U2912" s="77">
        <f t="shared" si="230"/>
        <v>7.8986725862068958</v>
      </c>
    </row>
    <row r="2913" spans="1:21">
      <c r="A2913" s="41" t="s">
        <v>33</v>
      </c>
      <c r="B2913" s="41" t="s">
        <v>4395</v>
      </c>
      <c r="C2913" s="74">
        <f t="shared" si="226"/>
        <v>2.8975128242900001</v>
      </c>
      <c r="D2913" s="74">
        <f t="shared" si="227"/>
        <v>6.9847775299999998E-2</v>
      </c>
      <c r="E2913" s="74">
        <f t="shared" si="228"/>
        <v>1.698176965</v>
      </c>
      <c r="F2913" s="74">
        <f t="shared" si="229"/>
        <v>0.18558109399</v>
      </c>
      <c r="G2913" s="75">
        <v>0.94390699</v>
      </c>
      <c r="H2913" s="43">
        <v>9.1169949999999993E-3</v>
      </c>
      <c r="I2913" s="43">
        <v>0.20525507000000001</v>
      </c>
      <c r="J2913" s="43">
        <v>4.5870321999999998E-2</v>
      </c>
      <c r="K2913" s="43">
        <v>4.7861032E-3</v>
      </c>
      <c r="L2913" s="43">
        <v>1.3614821E-3</v>
      </c>
      <c r="M2913" s="43">
        <v>1.7829867999999999E-2</v>
      </c>
      <c r="N2913" s="43">
        <v>1.4838049</v>
      </c>
      <c r="O2913" s="43">
        <v>4.8289949000000001E-4</v>
      </c>
      <c r="P2913" s="43">
        <v>8.1520865999999997E-2</v>
      </c>
      <c r="Q2913" s="43">
        <v>3.3297424999999999E-3</v>
      </c>
      <c r="R2913" s="43">
        <v>3.8175131000000001E-2</v>
      </c>
      <c r="S2913" s="43">
        <v>6.2072454999999999E-2</v>
      </c>
      <c r="U2913" s="77">
        <f t="shared" si="230"/>
        <v>8.1371292241379312</v>
      </c>
    </row>
    <row r="2914" spans="1:21">
      <c r="A2914" s="41" t="s">
        <v>33</v>
      </c>
      <c r="B2914" s="41" t="s">
        <v>4396</v>
      </c>
      <c r="C2914" s="74">
        <f t="shared" si="226"/>
        <v>2.43100808286</v>
      </c>
      <c r="D2914" s="74">
        <f t="shared" si="227"/>
        <v>5.4971173370000001E-2</v>
      </c>
      <c r="E2914" s="74">
        <f t="shared" si="228"/>
        <v>1.4513430619999999</v>
      </c>
      <c r="F2914" s="74">
        <f t="shared" si="229"/>
        <v>0.16965511749000001</v>
      </c>
      <c r="G2914" s="75">
        <v>0.75503872999999999</v>
      </c>
      <c r="H2914" s="43">
        <v>1.3691972E-2</v>
      </c>
      <c r="I2914" s="43">
        <v>0.19171579</v>
      </c>
      <c r="J2914" s="43">
        <v>3.6329633E-2</v>
      </c>
      <c r="K2914" s="43">
        <v>4.6796828000000004E-3</v>
      </c>
      <c r="L2914" s="43">
        <v>9.7258857000000003E-4</v>
      </c>
      <c r="M2914" s="43">
        <v>1.2989268999999999E-2</v>
      </c>
      <c r="N2914" s="43">
        <v>1.2459353</v>
      </c>
      <c r="O2914" s="43">
        <v>2.9627948999999998E-4</v>
      </c>
      <c r="P2914" s="43">
        <v>5.0152288000000003E-2</v>
      </c>
      <c r="Q2914" s="43">
        <v>1.0754163000000001E-2</v>
      </c>
      <c r="R2914" s="43">
        <v>3.8823573E-2</v>
      </c>
      <c r="S2914" s="43">
        <v>6.9628813999999997E-2</v>
      </c>
      <c r="U2914" s="77">
        <f t="shared" si="230"/>
        <v>6.5089545689655166</v>
      </c>
    </row>
    <row r="2915" spans="1:21">
      <c r="A2915" s="41" t="s">
        <v>33</v>
      </c>
      <c r="B2915" s="41" t="s">
        <v>4397</v>
      </c>
      <c r="C2915" s="74">
        <f t="shared" si="226"/>
        <v>2.3949031839799999</v>
      </c>
      <c r="D2915" s="74">
        <f t="shared" si="227"/>
        <v>5.2781033210000002E-2</v>
      </c>
      <c r="E2915" s="74">
        <f t="shared" si="228"/>
        <v>1.391176111</v>
      </c>
      <c r="F2915" s="74">
        <f t="shared" si="229"/>
        <v>0.14827663977</v>
      </c>
      <c r="G2915" s="75">
        <v>0.80266939999999998</v>
      </c>
      <c r="H2915" s="43">
        <v>2.2831971E-2</v>
      </c>
      <c r="I2915" s="43">
        <v>0.17678363999999999</v>
      </c>
      <c r="J2915" s="43">
        <v>3.4642616000000001E-2</v>
      </c>
      <c r="K2915" s="43">
        <v>5.7542367999999997E-3</v>
      </c>
      <c r="L2915" s="43">
        <v>9.4174641000000002E-4</v>
      </c>
      <c r="M2915" s="43">
        <v>1.1442434E-2</v>
      </c>
      <c r="N2915" s="43">
        <v>1.1915605</v>
      </c>
      <c r="O2915" s="43">
        <v>3.2176877000000001E-4</v>
      </c>
      <c r="P2915" s="43">
        <v>4.2299668999999998E-2</v>
      </c>
      <c r="Q2915" s="43">
        <v>1.0535149000000001E-2</v>
      </c>
      <c r="R2915" s="43">
        <v>3.8429616E-2</v>
      </c>
      <c r="S2915" s="43">
        <v>5.6690437000000003E-2</v>
      </c>
      <c r="U2915" s="77">
        <f t="shared" si="230"/>
        <v>6.9195637931034479</v>
      </c>
    </row>
    <row r="2916" spans="1:21">
      <c r="A2916" s="41" t="s">
        <v>33</v>
      </c>
      <c r="B2916" s="41" t="s">
        <v>4398</v>
      </c>
      <c r="C2916" s="74">
        <f t="shared" si="226"/>
        <v>2.4960322993999999</v>
      </c>
      <c r="D2916" s="74">
        <f t="shared" si="227"/>
        <v>6.22491477E-2</v>
      </c>
      <c r="E2916" s="74">
        <f t="shared" si="228"/>
        <v>1.4372096400000001</v>
      </c>
      <c r="F2916" s="74">
        <f t="shared" si="229"/>
        <v>0.18707074169999999</v>
      </c>
      <c r="G2916" s="75">
        <v>0.80950277000000004</v>
      </c>
      <c r="H2916" s="43">
        <v>1.276161E-2</v>
      </c>
      <c r="I2916" s="43">
        <v>0.21036693000000001</v>
      </c>
      <c r="J2916" s="43">
        <v>4.1365465999999997E-2</v>
      </c>
      <c r="K2916" s="43">
        <v>5.4494021000000004E-3</v>
      </c>
      <c r="L2916" s="43">
        <v>1.1193346E-3</v>
      </c>
      <c r="M2916" s="43">
        <v>1.4314945000000001E-2</v>
      </c>
      <c r="N2916" s="43">
        <v>1.2140811</v>
      </c>
      <c r="O2916" s="43">
        <v>2.9841569999999998E-4</v>
      </c>
      <c r="P2916" s="43">
        <v>5.9200765000000002E-2</v>
      </c>
      <c r="Q2916" s="43">
        <v>2.4852330999999998E-2</v>
      </c>
      <c r="R2916" s="43">
        <v>4.0297582999999998E-2</v>
      </c>
      <c r="S2916" s="43">
        <v>6.2421646999999997E-2</v>
      </c>
      <c r="U2916" s="77">
        <f t="shared" si="230"/>
        <v>6.9784721551724136</v>
      </c>
    </row>
    <row r="2917" spans="1:21">
      <c r="A2917" s="41" t="s">
        <v>33</v>
      </c>
      <c r="B2917" s="41" t="s">
        <v>4399</v>
      </c>
      <c r="C2917" s="74">
        <f t="shared" si="226"/>
        <v>2.09394844422</v>
      </c>
      <c r="D2917" s="74">
        <f t="shared" si="227"/>
        <v>5.1745846870000001E-2</v>
      </c>
      <c r="E2917" s="74">
        <f t="shared" si="228"/>
        <v>1.117788381</v>
      </c>
      <c r="F2917" s="74">
        <f t="shared" si="229"/>
        <v>0.13195467634999999</v>
      </c>
      <c r="G2917" s="75">
        <v>0.79245953999999996</v>
      </c>
      <c r="H2917" s="43">
        <v>1.8762651000000002E-2</v>
      </c>
      <c r="I2917" s="43">
        <v>0.17219478999999999</v>
      </c>
      <c r="J2917" s="43">
        <v>3.5982132999999999E-2</v>
      </c>
      <c r="K2917" s="43">
        <v>5.2007766999999996E-3</v>
      </c>
      <c r="L2917" s="43">
        <v>7.7578697000000002E-4</v>
      </c>
      <c r="M2917" s="43">
        <v>9.7871502000000006E-3</v>
      </c>
      <c r="N2917" s="43">
        <v>0.92683093999999999</v>
      </c>
      <c r="O2917" s="43">
        <v>2.3129045000000001E-4</v>
      </c>
      <c r="P2917" s="43">
        <v>4.6505394999999998E-2</v>
      </c>
      <c r="Q2917" s="43">
        <v>9.3419799000000001E-3</v>
      </c>
      <c r="R2917" s="43">
        <v>3.8424031999999997E-2</v>
      </c>
      <c r="S2917" s="43">
        <v>3.7451979000000003E-2</v>
      </c>
      <c r="U2917" s="77">
        <f t="shared" si="230"/>
        <v>6.8315477586206894</v>
      </c>
    </row>
    <row r="2918" spans="1:21">
      <c r="A2918" s="41" t="s">
        <v>33</v>
      </c>
      <c r="B2918" s="41" t="s">
        <v>4400</v>
      </c>
      <c r="C2918" s="74">
        <f t="shared" si="226"/>
        <v>2.1844133072099998</v>
      </c>
      <c r="D2918" s="74">
        <f t="shared" si="227"/>
        <v>5.0127088430000001E-2</v>
      </c>
      <c r="E2918" s="74">
        <f t="shared" si="228"/>
        <v>1.2463262739999998</v>
      </c>
      <c r="F2918" s="74">
        <f t="shared" si="229"/>
        <v>0.17080127478000001</v>
      </c>
      <c r="G2918" s="75">
        <v>0.71715867</v>
      </c>
      <c r="H2918" s="43">
        <v>1.8962164E-2</v>
      </c>
      <c r="I2918" s="43">
        <v>0.19976931000000001</v>
      </c>
      <c r="J2918" s="43">
        <v>3.456911E-2</v>
      </c>
      <c r="K2918" s="43">
        <v>4.8420344000000004E-3</v>
      </c>
      <c r="L2918" s="43">
        <v>9.3507283000000005E-4</v>
      </c>
      <c r="M2918" s="43">
        <v>9.7808711999999992E-3</v>
      </c>
      <c r="N2918" s="43">
        <v>1.0275947999999999</v>
      </c>
      <c r="O2918" s="43">
        <v>2.8847577999999998E-4</v>
      </c>
      <c r="P2918" s="43">
        <v>4.3424769000000002E-2</v>
      </c>
      <c r="Q2918" s="43">
        <v>4.9318399999999998E-3</v>
      </c>
      <c r="R2918" s="43">
        <v>3.7654884E-2</v>
      </c>
      <c r="S2918" s="43">
        <v>8.4501305999999998E-2</v>
      </c>
      <c r="U2918" s="77">
        <f t="shared" si="230"/>
        <v>6.1824023275862068</v>
      </c>
    </row>
    <row r="2919" spans="1:21">
      <c r="A2919" s="41" t="s">
        <v>33</v>
      </c>
      <c r="B2919" s="41" t="s">
        <v>4401</v>
      </c>
      <c r="C2919" s="74">
        <f t="shared" si="226"/>
        <v>2.39365545256</v>
      </c>
      <c r="D2919" s="74">
        <f t="shared" si="227"/>
        <v>5.6167940610000001E-2</v>
      </c>
      <c r="E2919" s="74">
        <f t="shared" si="228"/>
        <v>1.3582409929999999</v>
      </c>
      <c r="F2919" s="74">
        <f t="shared" si="229"/>
        <v>0.15075967894999998</v>
      </c>
      <c r="G2919" s="75">
        <v>0.82848683999999995</v>
      </c>
      <c r="H2919" s="43">
        <v>1.1740923E-2</v>
      </c>
      <c r="I2919" s="43">
        <v>0.18404746999999999</v>
      </c>
      <c r="J2919" s="43">
        <v>3.8108125E-2</v>
      </c>
      <c r="K2919" s="43">
        <v>4.6177541000000004E-3</v>
      </c>
      <c r="L2919" s="43">
        <v>9.9616951E-4</v>
      </c>
      <c r="M2919" s="43">
        <v>1.2445892E-2</v>
      </c>
      <c r="N2919" s="43">
        <v>1.1624525999999999</v>
      </c>
      <c r="O2919" s="43">
        <v>2.6252764999999998E-4</v>
      </c>
      <c r="P2919" s="43">
        <v>5.3871202E-2</v>
      </c>
      <c r="Q2919" s="43">
        <v>5.0669512999999998E-3</v>
      </c>
      <c r="R2919" s="43">
        <v>3.8385100999999998E-2</v>
      </c>
      <c r="S2919" s="43">
        <v>5.3173896999999998E-2</v>
      </c>
      <c r="U2919" s="77">
        <f t="shared" si="230"/>
        <v>7.1421279310344818</v>
      </c>
    </row>
    <row r="2920" spans="1:21">
      <c r="A2920" s="41" t="s">
        <v>33</v>
      </c>
      <c r="B2920" s="41" t="s">
        <v>4402</v>
      </c>
      <c r="C2920" s="74">
        <f t="shared" si="226"/>
        <v>2.65832121502</v>
      </c>
      <c r="D2920" s="74">
        <f t="shared" si="227"/>
        <v>5.5920605600000006E-2</v>
      </c>
      <c r="E2920" s="74">
        <f t="shared" si="228"/>
        <v>1.6871667460000002</v>
      </c>
      <c r="F2920" s="74">
        <f t="shared" si="229"/>
        <v>0.13901683341999999</v>
      </c>
      <c r="G2920" s="75">
        <v>0.77621702999999997</v>
      </c>
      <c r="H2920" s="43">
        <v>2.5829036E-2</v>
      </c>
      <c r="I2920" s="43">
        <v>0.18882681000000001</v>
      </c>
      <c r="J2920" s="43">
        <v>3.5897632999999998E-2</v>
      </c>
      <c r="K2920" s="43">
        <v>5.9408274999999998E-3</v>
      </c>
      <c r="L2920" s="43">
        <v>1.1539641E-3</v>
      </c>
      <c r="M2920" s="43">
        <v>1.2928181E-2</v>
      </c>
      <c r="N2920" s="43">
        <v>1.4725109000000001</v>
      </c>
      <c r="O2920" s="43">
        <v>3.1809492E-4</v>
      </c>
      <c r="P2920" s="43">
        <v>4.0996566999999998E-2</v>
      </c>
      <c r="Q2920" s="43">
        <v>2.4995594999999999E-3</v>
      </c>
      <c r="R2920" s="43">
        <v>3.8680166000000002E-2</v>
      </c>
      <c r="S2920" s="43">
        <v>5.6522445999999997E-2</v>
      </c>
      <c r="U2920" s="77">
        <f t="shared" si="230"/>
        <v>6.6915261206896544</v>
      </c>
    </row>
    <row r="2921" spans="1:21">
      <c r="A2921" s="41" t="s">
        <v>33</v>
      </c>
      <c r="B2921" s="41" t="s">
        <v>4403</v>
      </c>
      <c r="C2921" s="74">
        <f t="shared" si="226"/>
        <v>4.1339989676899993</v>
      </c>
      <c r="D2921" s="74">
        <f t="shared" si="227"/>
        <v>9.9599207999999995E-2</v>
      </c>
      <c r="E2921" s="74">
        <f t="shared" si="228"/>
        <v>2.1911455749999997</v>
      </c>
      <c r="F2921" s="74">
        <f t="shared" si="229"/>
        <v>0.30134778469000001</v>
      </c>
      <c r="G2921" s="75">
        <v>1.5419064</v>
      </c>
      <c r="H2921" s="43">
        <v>2.5477264999999999E-2</v>
      </c>
      <c r="I2921" s="43">
        <v>0.30893200999999998</v>
      </c>
      <c r="J2921" s="43">
        <v>6.9697133999999994E-2</v>
      </c>
      <c r="K2921" s="43">
        <v>8.0213928000000007E-3</v>
      </c>
      <c r="L2921" s="43">
        <v>1.7553222E-3</v>
      </c>
      <c r="M2921" s="43">
        <v>2.0125358999999999E-2</v>
      </c>
      <c r="N2921" s="43">
        <v>1.8567362999999999</v>
      </c>
      <c r="O2921" s="43">
        <v>5.2208199000000003E-4</v>
      </c>
      <c r="P2921" s="43">
        <v>8.6348431000000003E-2</v>
      </c>
      <c r="Q2921" s="43">
        <v>8.9174097000000001E-3</v>
      </c>
      <c r="R2921" s="43">
        <v>6.1252661999999999E-2</v>
      </c>
      <c r="S2921" s="43">
        <v>0.1443072</v>
      </c>
      <c r="U2921" s="77">
        <f t="shared" si="230"/>
        <v>13.292296551724137</v>
      </c>
    </row>
    <row r="2922" spans="1:21">
      <c r="A2922" s="41" t="s">
        <v>33</v>
      </c>
      <c r="B2922" s="41" t="s">
        <v>4404</v>
      </c>
      <c r="C2922" s="74">
        <f t="shared" si="226"/>
        <v>1.6706935098</v>
      </c>
      <c r="D2922" s="74">
        <f t="shared" si="227"/>
        <v>0.1039711988</v>
      </c>
      <c r="E2922" s="74">
        <f t="shared" si="228"/>
        <v>0.61942839800000005</v>
      </c>
      <c r="F2922" s="74">
        <f t="shared" si="229"/>
        <v>0.37348242300000001</v>
      </c>
      <c r="G2922" s="75">
        <v>0.57381148999999998</v>
      </c>
      <c r="H2922" s="43">
        <v>4.7780778000000003E-2</v>
      </c>
      <c r="I2922" s="43">
        <v>0.39425475999999998</v>
      </c>
      <c r="J2922" s="43">
        <v>7.131643E-2</v>
      </c>
      <c r="K2922" s="43">
        <v>9.6439270999999997E-3</v>
      </c>
      <c r="L2922" s="43">
        <v>1.0997207E-3</v>
      </c>
      <c r="M2922" s="43">
        <v>2.1911120999999999E-2</v>
      </c>
      <c r="N2922" s="43">
        <v>0.17739286000000001</v>
      </c>
      <c r="O2922" s="43">
        <v>1.779362E-3</v>
      </c>
      <c r="P2922" s="43">
        <v>7.4663632999999993E-2</v>
      </c>
      <c r="Q2922" s="43">
        <v>1.5927665000000001E-2</v>
      </c>
      <c r="R2922" s="43">
        <v>7.1919513000000004E-2</v>
      </c>
      <c r="S2922" s="43">
        <v>0.20919225</v>
      </c>
      <c r="U2922" s="77">
        <f t="shared" si="230"/>
        <v>4.9466507758620688</v>
      </c>
    </row>
    <row r="2923" spans="1:21">
      <c r="B2923" s="81" t="s">
        <v>4405</v>
      </c>
      <c r="C2923" s="76"/>
      <c r="D2923" s="76"/>
      <c r="E2923" s="76"/>
      <c r="F2923" s="76"/>
      <c r="U2923" s="78"/>
    </row>
    <row r="2924" spans="1:21">
      <c r="A2924" s="41" t="s">
        <v>33</v>
      </c>
      <c r="B2924" s="41" t="s">
        <v>4406</v>
      </c>
      <c r="C2924" s="74">
        <f t="shared" si="226"/>
        <v>2.0199722709999999</v>
      </c>
      <c r="D2924" s="74">
        <f t="shared" si="227"/>
        <v>2.5751726859999997E-2</v>
      </c>
      <c r="E2924" s="74">
        <f t="shared" si="228"/>
        <v>1.8223332969999999</v>
      </c>
      <c r="F2924" s="74">
        <f t="shared" si="229"/>
        <v>5.4126397139999997E-2</v>
      </c>
      <c r="G2924" s="75">
        <v>0.11776085</v>
      </c>
      <c r="H2924" s="43">
        <v>1.3306787E-2</v>
      </c>
      <c r="I2924" s="43">
        <v>0.13210431</v>
      </c>
      <c r="J2924" s="43">
        <v>1.6339217E-2</v>
      </c>
      <c r="K2924" s="43">
        <v>3.1722477999999998E-3</v>
      </c>
      <c r="L2924" s="43">
        <v>-1.4146824E-4</v>
      </c>
      <c r="M2924" s="43">
        <v>6.3817303000000001E-3</v>
      </c>
      <c r="N2924" s="43">
        <v>1.6769221999999999</v>
      </c>
      <c r="O2924" s="43">
        <v>2.5079204000000001E-4</v>
      </c>
      <c r="P2924" s="43">
        <v>2.1766022999999999E-2</v>
      </c>
      <c r="Q2924" s="43">
        <v>1.7200360999999999E-3</v>
      </c>
      <c r="R2924" s="43">
        <v>1.6673940000000002E-2</v>
      </c>
      <c r="S2924" s="43">
        <v>1.3715606E-2</v>
      </c>
      <c r="U2924" s="77">
        <f t="shared" si="230"/>
        <v>1.0151797413793102</v>
      </c>
    </row>
    <row r="2925" spans="1:21">
      <c r="A2925" s="41" t="s">
        <v>33</v>
      </c>
      <c r="B2925" s="41" t="s">
        <v>4407</v>
      </c>
      <c r="C2925" s="74">
        <f t="shared" si="226"/>
        <v>2.1338062228000001</v>
      </c>
      <c r="D2925" s="74">
        <f t="shared" si="227"/>
        <v>2.7688402500000001E-2</v>
      </c>
      <c r="E2925" s="74">
        <f t="shared" si="228"/>
        <v>1.9194198500000001</v>
      </c>
      <c r="F2925" s="74">
        <f t="shared" si="229"/>
        <v>5.6893980299999994E-2</v>
      </c>
      <c r="G2925" s="75">
        <v>0.12980399000000001</v>
      </c>
      <c r="H2925" s="43">
        <v>1.4429239999999999E-2</v>
      </c>
      <c r="I2925" s="43">
        <v>0.13973861000000001</v>
      </c>
      <c r="J2925" s="43">
        <v>1.7747235E-2</v>
      </c>
      <c r="K2925" s="43">
        <v>3.3547727E-3</v>
      </c>
      <c r="L2925" s="43">
        <v>-1.480784E-4</v>
      </c>
      <c r="M2925" s="43">
        <v>6.7344731999999996E-3</v>
      </c>
      <c r="N2925" s="43">
        <v>1.765252</v>
      </c>
      <c r="O2925" s="43">
        <v>2.6617900000000001E-4</v>
      </c>
      <c r="P2925" s="43">
        <v>2.2911602999999999E-2</v>
      </c>
      <c r="Q2925" s="43">
        <v>1.8812013E-3</v>
      </c>
      <c r="R2925" s="43">
        <v>1.7551516E-2</v>
      </c>
      <c r="S2925" s="43">
        <v>1.4283481000000001E-2</v>
      </c>
      <c r="U2925" s="77">
        <f t="shared" si="230"/>
        <v>1.1189999137931035</v>
      </c>
    </row>
    <row r="2926" spans="1:21">
      <c r="B2926" s="81" t="s">
        <v>4408</v>
      </c>
      <c r="C2926" s="76"/>
      <c r="D2926" s="76"/>
      <c r="E2926" s="76"/>
      <c r="F2926" s="76"/>
      <c r="U2926" s="78"/>
    </row>
    <row r="2927" spans="1:21">
      <c r="A2927" s="41" t="s">
        <v>33</v>
      </c>
      <c r="B2927" s="41" t="s">
        <v>4409</v>
      </c>
      <c r="C2927" s="74">
        <f t="shared" si="226"/>
        <v>0.328162215378</v>
      </c>
      <c r="D2927" s="74">
        <f t="shared" si="227"/>
        <v>7.7956837700000007E-3</v>
      </c>
      <c r="E2927" s="74">
        <f t="shared" si="228"/>
        <v>0.2393048512</v>
      </c>
      <c r="F2927" s="74">
        <f t="shared" si="229"/>
        <v>1.7388283407999999E-2</v>
      </c>
      <c r="G2927" s="75">
        <v>6.3673397000000007E-2</v>
      </c>
      <c r="H2927" s="43">
        <v>1.4546912E-3</v>
      </c>
      <c r="I2927" s="43">
        <v>0.11346325</v>
      </c>
      <c r="J2927" s="43">
        <v>4.0949660000000002E-3</v>
      </c>
      <c r="K2927" s="43">
        <v>8.2344307999999999E-4</v>
      </c>
      <c r="L2927" s="43">
        <v>4.1759339000000003E-4</v>
      </c>
      <c r="M2927" s="43">
        <v>2.4596813000000001E-3</v>
      </c>
      <c r="N2927" s="43">
        <v>0.12438691</v>
      </c>
      <c r="O2927" s="43">
        <v>5.1471858000000003E-5</v>
      </c>
      <c r="P2927" s="43">
        <v>6.4582666999999996E-3</v>
      </c>
      <c r="Q2927" s="43">
        <v>8.8942994999999996E-4</v>
      </c>
      <c r="R2927" s="43">
        <v>4.6372673999999997E-3</v>
      </c>
      <c r="S2927" s="43">
        <v>5.3518474999999996E-3</v>
      </c>
      <c r="U2927" s="77">
        <f t="shared" si="230"/>
        <v>0.54890859482758625</v>
      </c>
    </row>
    <row r="2928" spans="1:21">
      <c r="A2928" s="41" t="s">
        <v>33</v>
      </c>
      <c r="B2928" s="41" t="s">
        <v>4410</v>
      </c>
      <c r="C2928" s="74">
        <f t="shared" si="226"/>
        <v>4.1637625906700002</v>
      </c>
      <c r="D2928" s="74">
        <f t="shared" si="227"/>
        <v>9.8912596399999997E-2</v>
      </c>
      <c r="E2928" s="74">
        <f t="shared" si="228"/>
        <v>3.0363294019999998</v>
      </c>
      <c r="F2928" s="74">
        <f t="shared" si="229"/>
        <v>0.22062468226999998</v>
      </c>
      <c r="G2928" s="75">
        <v>0.80789591000000005</v>
      </c>
      <c r="H2928" s="43">
        <v>1.8457301999999998E-2</v>
      </c>
      <c r="I2928" s="43">
        <v>1.4396357</v>
      </c>
      <c r="J2928" s="43">
        <v>5.1957432999999997E-2</v>
      </c>
      <c r="K2928" s="43">
        <v>1.0447947000000001E-2</v>
      </c>
      <c r="L2928" s="43">
        <v>5.2984764E-3</v>
      </c>
      <c r="M2928" s="43">
        <v>3.1208739999999999E-2</v>
      </c>
      <c r="N2928" s="43">
        <v>1.5782364</v>
      </c>
      <c r="O2928" s="43">
        <v>6.5308127000000002E-4</v>
      </c>
      <c r="P2928" s="43">
        <v>8.1943284000000005E-2</v>
      </c>
      <c r="Q2928" s="43">
        <v>1.1285197E-2</v>
      </c>
      <c r="R2928" s="43">
        <v>5.8838219999999997E-2</v>
      </c>
      <c r="S2928" s="43">
        <v>6.7904900000000004E-2</v>
      </c>
      <c r="U2928" s="77">
        <f t="shared" si="230"/>
        <v>6.9646199137931033</v>
      </c>
    </row>
    <row r="2929" spans="1:21">
      <c r="B2929" s="81" t="s">
        <v>4411</v>
      </c>
      <c r="C2929" s="76"/>
      <c r="D2929" s="76"/>
      <c r="E2929" s="76"/>
      <c r="F2929" s="76"/>
      <c r="U2929" s="78"/>
    </row>
    <row r="2930" spans="1:21">
      <c r="A2930" s="41" t="s">
        <v>33</v>
      </c>
      <c r="B2930" s="41" t="s">
        <v>4412</v>
      </c>
      <c r="C2930" s="74">
        <f t="shared" si="226"/>
        <v>7.1810218141200002</v>
      </c>
      <c r="D2930" s="74">
        <f t="shared" si="227"/>
        <v>4.6995872799999998E-2</v>
      </c>
      <c r="E2930" s="74">
        <f t="shared" si="228"/>
        <v>6.8551668338000002</v>
      </c>
      <c r="F2930" s="74">
        <f t="shared" si="229"/>
        <v>0.10328509752000001</v>
      </c>
      <c r="G2930" s="75">
        <v>0.17557401</v>
      </c>
      <c r="H2930" s="43">
        <v>7.8585838000000009E-3</v>
      </c>
      <c r="I2930" s="43">
        <v>0.34447125000000001</v>
      </c>
      <c r="J2930" s="43">
        <v>1.7860254999999998E-2</v>
      </c>
      <c r="K2930" s="43">
        <v>2.9818684000000001E-3</v>
      </c>
      <c r="L2930" s="43">
        <v>1.8209564E-3</v>
      </c>
      <c r="M2930" s="43">
        <v>2.4332792999999998E-2</v>
      </c>
      <c r="N2930" s="43">
        <v>6.5028370000000004</v>
      </c>
      <c r="O2930" s="43">
        <v>2.4806931999999998E-4</v>
      </c>
      <c r="P2930" s="43">
        <v>2.4483404E-2</v>
      </c>
      <c r="Q2930" s="43">
        <v>2.7067952000000002E-3</v>
      </c>
      <c r="R2930" s="43">
        <v>1.6251394999999998E-2</v>
      </c>
      <c r="S2930" s="43">
        <v>5.9595434000000003E-2</v>
      </c>
      <c r="U2930" s="77">
        <f t="shared" si="230"/>
        <v>1.5135690517241378</v>
      </c>
    </row>
    <row r="2931" spans="1:21">
      <c r="A2931" s="41" t="s">
        <v>33</v>
      </c>
      <c r="B2931" s="41" t="s">
        <v>4413</v>
      </c>
      <c r="C2931" s="74">
        <f t="shared" si="226"/>
        <v>4.6348513144900005</v>
      </c>
      <c r="D2931" s="74">
        <f t="shared" si="227"/>
        <v>7.5794595899999997E-2</v>
      </c>
      <c r="E2931" s="74">
        <f t="shared" si="228"/>
        <v>4.2241353125000005</v>
      </c>
      <c r="F2931" s="74">
        <f t="shared" si="229"/>
        <v>0.11678861608999999</v>
      </c>
      <c r="G2931" s="75">
        <v>0.21813278999999999</v>
      </c>
      <c r="H2931" s="43">
        <v>8.1112925000000006E-3</v>
      </c>
      <c r="I2931" s="43">
        <v>0.60565871999999998</v>
      </c>
      <c r="J2931" s="43">
        <v>2.8653583999999999E-2</v>
      </c>
      <c r="K2931" s="43">
        <v>3.6445211E-3</v>
      </c>
      <c r="L2931" s="43">
        <v>8.2555107999999992E-3</v>
      </c>
      <c r="M2931" s="43">
        <v>3.5240979999999998E-2</v>
      </c>
      <c r="N2931" s="43">
        <v>3.6103653000000002</v>
      </c>
      <c r="O2931" s="43">
        <v>2.5046649000000002E-4</v>
      </c>
      <c r="P2931" s="43">
        <v>5.2058392000000002E-2</v>
      </c>
      <c r="Q2931" s="43">
        <v>3.4256586E-3</v>
      </c>
      <c r="R2931" s="43">
        <v>1.6425274E-2</v>
      </c>
      <c r="S2931" s="43">
        <v>4.4628824999999997E-2</v>
      </c>
      <c r="U2931" s="77">
        <f t="shared" si="230"/>
        <v>1.8804550862068965</v>
      </c>
    </row>
    <row r="2932" spans="1:21">
      <c r="A2932" s="41" t="s">
        <v>33</v>
      </c>
      <c r="B2932" s="41" t="s">
        <v>4414</v>
      </c>
      <c r="C2932" s="74">
        <f t="shared" si="226"/>
        <v>3.5894903228999997</v>
      </c>
      <c r="D2932" s="74">
        <f t="shared" si="227"/>
        <v>2.3491256889999999E-2</v>
      </c>
      <c r="E2932" s="74">
        <f t="shared" si="228"/>
        <v>3.426609145</v>
      </c>
      <c r="F2932" s="74">
        <f t="shared" si="229"/>
        <v>5.1627869010000008E-2</v>
      </c>
      <c r="G2932" s="75">
        <v>8.7762051999999993E-2</v>
      </c>
      <c r="H2932" s="43">
        <v>3.9281749999999999E-3</v>
      </c>
      <c r="I2932" s="43">
        <v>0.17218666999999999</v>
      </c>
      <c r="J2932" s="43">
        <v>8.9275890999999993E-3</v>
      </c>
      <c r="K2932" s="43">
        <v>1.4905103999999999E-3</v>
      </c>
      <c r="L2932" s="43">
        <v>9.1021939000000005E-4</v>
      </c>
      <c r="M2932" s="43">
        <v>1.2162938E-2</v>
      </c>
      <c r="N2932" s="43">
        <v>3.2504943000000002</v>
      </c>
      <c r="O2932" s="43">
        <v>1.2399941E-4</v>
      </c>
      <c r="P2932" s="43">
        <v>1.2238222E-2</v>
      </c>
      <c r="Q2932" s="43">
        <v>1.3530129000000001E-3</v>
      </c>
      <c r="R2932" s="43">
        <v>8.1233876999999999E-3</v>
      </c>
      <c r="S2932" s="43">
        <v>2.9789247000000001E-2</v>
      </c>
      <c r="U2932" s="77">
        <f t="shared" si="230"/>
        <v>0.75656941379310338</v>
      </c>
    </row>
    <row r="2933" spans="1:21">
      <c r="A2933" s="41" t="s">
        <v>33</v>
      </c>
      <c r="B2933" s="41" t="s">
        <v>4415</v>
      </c>
      <c r="C2933" s="74">
        <f t="shared" si="226"/>
        <v>2.3167670099499995</v>
      </c>
      <c r="D2933" s="74">
        <f t="shared" si="227"/>
        <v>3.7886526699999992E-2</v>
      </c>
      <c r="E2933" s="74">
        <f t="shared" si="228"/>
        <v>2.1114673735</v>
      </c>
      <c r="F2933" s="74">
        <f t="shared" si="229"/>
        <v>5.8377709749999999E-2</v>
      </c>
      <c r="G2933" s="75">
        <v>0.1090354</v>
      </c>
      <c r="H2933" s="43">
        <v>4.0544934999999999E-3</v>
      </c>
      <c r="I2933" s="43">
        <v>0.30274328</v>
      </c>
      <c r="J2933" s="43">
        <v>1.4322720000000001E-2</v>
      </c>
      <c r="K2933" s="43">
        <v>1.8217426000000001E-3</v>
      </c>
      <c r="L2933" s="43">
        <v>4.1265820999999998E-3</v>
      </c>
      <c r="M2933" s="43">
        <v>1.7615481999999998E-2</v>
      </c>
      <c r="N2933" s="43">
        <v>1.8046696</v>
      </c>
      <c r="O2933" s="43">
        <v>1.2519764999999999E-4</v>
      </c>
      <c r="P2933" s="43">
        <v>2.6021796999999999E-2</v>
      </c>
      <c r="Q2933" s="43">
        <v>1.7123424000000001E-3</v>
      </c>
      <c r="R2933" s="43">
        <v>8.2103026999999999E-3</v>
      </c>
      <c r="S2933" s="43">
        <v>2.2308069999999999E-2</v>
      </c>
      <c r="U2933" s="77">
        <f t="shared" si="230"/>
        <v>0.93996034482758617</v>
      </c>
    </row>
    <row r="2934" spans="1:21">
      <c r="B2934" s="81" t="s">
        <v>4416</v>
      </c>
      <c r="C2934" s="76"/>
      <c r="D2934" s="76"/>
      <c r="E2934" s="76"/>
      <c r="F2934" s="76"/>
      <c r="U2934" s="78"/>
    </row>
    <row r="2935" spans="1:21">
      <c r="A2935" s="41" t="s">
        <v>33</v>
      </c>
      <c r="B2935" s="41" t="s">
        <v>4417</v>
      </c>
      <c r="C2935" s="74">
        <f t="shared" si="226"/>
        <v>1.3424802605400001</v>
      </c>
      <c r="D2935" s="74">
        <f t="shared" si="227"/>
        <v>3.43290157E-2</v>
      </c>
      <c r="E2935" s="74">
        <f t="shared" si="228"/>
        <v>0.95804765260000002</v>
      </c>
      <c r="F2935" s="74">
        <f t="shared" si="229"/>
        <v>7.2635442240000014E-2</v>
      </c>
      <c r="G2935" s="75">
        <v>0.27746815000000002</v>
      </c>
      <c r="H2935" s="43">
        <v>7.0480826E-3</v>
      </c>
      <c r="I2935" s="43">
        <v>0.35244617</v>
      </c>
      <c r="J2935" s="43">
        <v>1.8347975999999998E-2</v>
      </c>
      <c r="K2935" s="43">
        <v>8.1410426000000004E-3</v>
      </c>
      <c r="L2935" s="43">
        <v>9.0559340000000003E-4</v>
      </c>
      <c r="M2935" s="43">
        <v>6.9344037000000002E-3</v>
      </c>
      <c r="N2935" s="43">
        <v>0.59855340000000001</v>
      </c>
      <c r="O2935" s="43">
        <v>2.2087653999999999E-4</v>
      </c>
      <c r="P2935" s="43">
        <v>3.0092937E-2</v>
      </c>
      <c r="Q2935" s="43">
        <v>3.5432527E-3</v>
      </c>
      <c r="R2935" s="43">
        <v>1.7384106E-2</v>
      </c>
      <c r="S2935" s="43">
        <v>2.139427E-2</v>
      </c>
      <c r="U2935" s="77">
        <f t="shared" si="230"/>
        <v>2.3919668103448277</v>
      </c>
    </row>
    <row r="2936" spans="1:21">
      <c r="A2936" s="41" t="s">
        <v>33</v>
      </c>
      <c r="B2936" s="41" t="s">
        <v>4418</v>
      </c>
      <c r="C2936" s="74">
        <f t="shared" si="226"/>
        <v>3.35881608516</v>
      </c>
      <c r="D2936" s="74">
        <f t="shared" si="227"/>
        <v>8.5889419800000005E-2</v>
      </c>
      <c r="E2936" s="74">
        <f t="shared" si="228"/>
        <v>2.396985608</v>
      </c>
      <c r="F2936" s="74">
        <f t="shared" si="229"/>
        <v>0.18173011736</v>
      </c>
      <c r="G2936" s="75">
        <v>0.69421094000000005</v>
      </c>
      <c r="H2936" s="43">
        <v>1.7633937999999998E-2</v>
      </c>
      <c r="I2936" s="43">
        <v>0.88180206999999999</v>
      </c>
      <c r="J2936" s="43">
        <v>4.5905686000000001E-2</v>
      </c>
      <c r="K2936" s="43">
        <v>2.0368467000000001E-2</v>
      </c>
      <c r="L2936" s="43">
        <v>2.2657478000000001E-3</v>
      </c>
      <c r="M2936" s="43">
        <v>1.7349519000000001E-2</v>
      </c>
      <c r="N2936" s="43">
        <v>1.4975495999999999</v>
      </c>
      <c r="O2936" s="43">
        <v>5.5262165999999996E-4</v>
      </c>
      <c r="P2936" s="43">
        <v>7.5290970999999998E-2</v>
      </c>
      <c r="Q2936" s="43">
        <v>8.8650346999999997E-3</v>
      </c>
      <c r="R2936" s="43">
        <v>4.3494132999999997E-2</v>
      </c>
      <c r="S2936" s="43">
        <v>5.3527356999999998E-2</v>
      </c>
      <c r="U2936" s="77">
        <f t="shared" si="230"/>
        <v>5.9845770689655176</v>
      </c>
    </row>
    <row r="2937" spans="1:21">
      <c r="B2937" s="81" t="s">
        <v>4419</v>
      </c>
      <c r="C2937" s="76"/>
      <c r="D2937" s="76"/>
      <c r="E2937" s="76"/>
      <c r="F2937" s="76"/>
      <c r="U2937" s="78"/>
    </row>
    <row r="2938" spans="1:21">
      <c r="A2938" s="41" t="s">
        <v>33</v>
      </c>
      <c r="B2938" s="41" t="s">
        <v>4420</v>
      </c>
      <c r="C2938" s="74">
        <f t="shared" si="226"/>
        <v>2.04187838519</v>
      </c>
      <c r="D2938" s="74">
        <f t="shared" si="227"/>
        <v>3.5755582849999995E-2</v>
      </c>
      <c r="E2938" s="74">
        <f t="shared" si="228"/>
        <v>1.6657430789999998</v>
      </c>
      <c r="F2938" s="74">
        <f t="shared" si="229"/>
        <v>0.14603446334</v>
      </c>
      <c r="G2938" s="75">
        <v>0.19434525999999999</v>
      </c>
      <c r="H2938" s="43">
        <v>1.6808579000000001E-2</v>
      </c>
      <c r="I2938" s="43">
        <v>0.28368290000000002</v>
      </c>
      <c r="J2938" s="43">
        <v>1.6339482999999998E-2</v>
      </c>
      <c r="K2938" s="43">
        <v>2.1484939999999999E-3</v>
      </c>
      <c r="L2938" s="43">
        <v>5.9949985000000005E-4</v>
      </c>
      <c r="M2938" s="43">
        <v>1.6668105999999999E-2</v>
      </c>
      <c r="N2938" s="43">
        <v>1.3652515999999999</v>
      </c>
      <c r="O2938" s="43">
        <v>2.9695753999999999E-4</v>
      </c>
      <c r="P2938" s="43">
        <v>2.0795755999999999E-2</v>
      </c>
      <c r="Q2938" s="43">
        <v>1.1545163000000001E-3</v>
      </c>
      <c r="R2938" s="43">
        <v>8.6526034999999998E-3</v>
      </c>
      <c r="S2938" s="43">
        <v>0.11513463</v>
      </c>
      <c r="U2938" s="77">
        <f t="shared" si="230"/>
        <v>1.675390172413793</v>
      </c>
    </row>
    <row r="2939" spans="1:21">
      <c r="A2939" s="41" t="s">
        <v>33</v>
      </c>
      <c r="B2939" s="41" t="s">
        <v>4421</v>
      </c>
      <c r="C2939" s="74">
        <f t="shared" si="226"/>
        <v>2.0906703351600004</v>
      </c>
      <c r="D2939" s="74">
        <f t="shared" si="227"/>
        <v>4.4132700029999999E-2</v>
      </c>
      <c r="E2939" s="74">
        <f t="shared" si="228"/>
        <v>1.6822442780000002</v>
      </c>
      <c r="F2939" s="74">
        <f t="shared" si="229"/>
        <v>0.14697240713000001</v>
      </c>
      <c r="G2939" s="75">
        <v>0.21732095000000001</v>
      </c>
      <c r="H2939" s="43">
        <v>2.8880567999999999E-2</v>
      </c>
      <c r="I2939" s="43">
        <v>0.28673050999999999</v>
      </c>
      <c r="J2939" s="43">
        <v>1.8968550000000001E-2</v>
      </c>
      <c r="K2939" s="43">
        <v>2.1937050999999998E-3</v>
      </c>
      <c r="L2939" s="43">
        <v>6.2839293000000005E-4</v>
      </c>
      <c r="M2939" s="43">
        <v>2.2342052000000001E-2</v>
      </c>
      <c r="N2939" s="43">
        <v>1.3666332000000001</v>
      </c>
      <c r="O2939" s="43">
        <v>4.5974082999999998E-4</v>
      </c>
      <c r="P2939" s="43">
        <v>2.0795755999999999E-2</v>
      </c>
      <c r="Q2939" s="43">
        <v>1.4774402000000001E-3</v>
      </c>
      <c r="R2939" s="43">
        <v>8.6526200999999994E-3</v>
      </c>
      <c r="S2939" s="43">
        <v>0.11558685</v>
      </c>
      <c r="U2939" s="77">
        <f t="shared" si="230"/>
        <v>1.8734564655172414</v>
      </c>
    </row>
    <row r="2940" spans="1:21">
      <c r="A2940" s="41" t="s">
        <v>33</v>
      </c>
      <c r="B2940" s="41" t="s">
        <v>4422</v>
      </c>
      <c r="C2940" s="74">
        <f t="shared" si="226"/>
        <v>1.9930864563899999</v>
      </c>
      <c r="D2940" s="74">
        <f t="shared" si="227"/>
        <v>2.737846666E-2</v>
      </c>
      <c r="E2940" s="74">
        <f t="shared" si="228"/>
        <v>1.6492418900999999</v>
      </c>
      <c r="F2940" s="74">
        <f t="shared" si="229"/>
        <v>0.14509651963</v>
      </c>
      <c r="G2940" s="75">
        <v>0.17136957999999999</v>
      </c>
      <c r="H2940" s="43">
        <v>4.7365901000000002E-3</v>
      </c>
      <c r="I2940" s="43">
        <v>0.28063529999999998</v>
      </c>
      <c r="J2940" s="43">
        <v>1.3710417000000001E-2</v>
      </c>
      <c r="K2940" s="43">
        <v>2.1032829E-3</v>
      </c>
      <c r="L2940" s="43">
        <v>5.7060675999999998E-4</v>
      </c>
      <c r="M2940" s="43">
        <v>1.0994159999999999E-2</v>
      </c>
      <c r="N2940" s="43">
        <v>1.3638699999999999</v>
      </c>
      <c r="O2940" s="43">
        <v>1.3417425000000001E-4</v>
      </c>
      <c r="P2940" s="43">
        <v>2.0795755999999999E-2</v>
      </c>
      <c r="Q2940" s="43">
        <v>8.3159238000000003E-4</v>
      </c>
      <c r="R2940" s="43">
        <v>8.6525869999999998E-3</v>
      </c>
      <c r="S2940" s="43">
        <v>0.11468241</v>
      </c>
      <c r="U2940" s="77">
        <f t="shared" si="230"/>
        <v>1.4773239655172412</v>
      </c>
    </row>
    <row r="2941" spans="1:21">
      <c r="A2941" s="41" t="s">
        <v>33</v>
      </c>
      <c r="B2941" s="41" t="s">
        <v>4423</v>
      </c>
      <c r="C2941" s="74">
        <f t="shared" si="226"/>
        <v>1.9575589045500004</v>
      </c>
      <c r="D2941" s="74">
        <f t="shared" si="227"/>
        <v>3.8823708659999998E-2</v>
      </c>
      <c r="E2941" s="74">
        <f t="shared" si="228"/>
        <v>1.5843302160000001</v>
      </c>
      <c r="F2941" s="74">
        <f t="shared" si="229"/>
        <v>0.13831168989000001</v>
      </c>
      <c r="G2941" s="75">
        <v>0.19609329</v>
      </c>
      <c r="H2941" s="43">
        <v>2.3255496000000001E-2</v>
      </c>
      <c r="I2941" s="43">
        <v>0.26983141999999999</v>
      </c>
      <c r="J2941" s="43">
        <v>1.6918438000000001E-2</v>
      </c>
      <c r="K2941" s="43">
        <v>2.0528563000000001E-3</v>
      </c>
      <c r="L2941" s="43">
        <v>5.8408435999999998E-4</v>
      </c>
      <c r="M2941" s="43">
        <v>1.926833E-2</v>
      </c>
      <c r="N2941" s="43">
        <v>1.2912433000000001</v>
      </c>
      <c r="O2941" s="43">
        <v>3.8059649000000002E-4</v>
      </c>
      <c r="P2941" s="43">
        <v>1.9655749E-2</v>
      </c>
      <c r="Q2941" s="43">
        <v>1.2702993E-3</v>
      </c>
      <c r="R2941" s="43">
        <v>8.1782751000000001E-3</v>
      </c>
      <c r="S2941" s="43">
        <v>0.10882677</v>
      </c>
      <c r="U2941" s="77">
        <f t="shared" si="230"/>
        <v>1.6904593965517241</v>
      </c>
    </row>
    <row r="2942" spans="1:21">
      <c r="A2942" s="41" t="s">
        <v>33</v>
      </c>
      <c r="B2942" s="41" t="s">
        <v>4424</v>
      </c>
      <c r="C2942" s="74">
        <f t="shared" si="226"/>
        <v>1.88516917891</v>
      </c>
      <c r="D2942" s="74">
        <f t="shared" si="227"/>
        <v>2.8871078849999999E-2</v>
      </c>
      <c r="E2942" s="74">
        <f t="shared" si="228"/>
        <v>1.5516600735999999</v>
      </c>
      <c r="F2942" s="74">
        <f t="shared" si="229"/>
        <v>0.13613568645999999</v>
      </c>
      <c r="G2942" s="75">
        <v>0.16850234</v>
      </c>
      <c r="H2942" s="43">
        <v>9.1541235999999995E-3</v>
      </c>
      <c r="I2942" s="43">
        <v>0.26403935000000001</v>
      </c>
      <c r="J2942" s="43">
        <v>1.3789513E-2</v>
      </c>
      <c r="K2942" s="43">
        <v>1.9849206E-3</v>
      </c>
      <c r="L2942" s="43">
        <v>5.4582424999999996E-4</v>
      </c>
      <c r="M2942" s="43">
        <v>1.2550821E-2</v>
      </c>
      <c r="N2942" s="43">
        <v>1.2784666</v>
      </c>
      <c r="O2942" s="43">
        <v>1.8968326E-4</v>
      </c>
      <c r="P2942" s="43">
        <v>1.9485421999999999E-2</v>
      </c>
      <c r="Q2942" s="43">
        <v>8.9371060000000002E-4</v>
      </c>
      <c r="R2942" s="43">
        <v>8.1073906000000001E-3</v>
      </c>
      <c r="S2942" s="43">
        <v>0.10745948</v>
      </c>
      <c r="U2942" s="77">
        <f t="shared" si="230"/>
        <v>1.4526063793103448</v>
      </c>
    </row>
    <row r="2943" spans="1:21">
      <c r="A2943" s="41" t="s">
        <v>33</v>
      </c>
      <c r="B2943" s="41" t="s">
        <v>4425</v>
      </c>
      <c r="C2943" s="74">
        <f t="shared" si="226"/>
        <v>2.0299486297799998</v>
      </c>
      <c r="D2943" s="74">
        <f t="shared" si="227"/>
        <v>4.8776338459999999E-2</v>
      </c>
      <c r="E2943" s="74">
        <f t="shared" si="228"/>
        <v>1.6170003579999999</v>
      </c>
      <c r="F2943" s="74">
        <f t="shared" si="229"/>
        <v>0.14048769332</v>
      </c>
      <c r="G2943" s="75">
        <v>0.22368424000000001</v>
      </c>
      <c r="H2943" s="43">
        <v>3.7356868000000001E-2</v>
      </c>
      <c r="I2943" s="43">
        <v>0.27562349000000003</v>
      </c>
      <c r="J2943" s="43">
        <v>2.0047362999999999E-2</v>
      </c>
      <c r="K2943" s="43">
        <v>2.1207919999999998E-3</v>
      </c>
      <c r="L2943" s="43">
        <v>6.2234446000000005E-4</v>
      </c>
      <c r="M2943" s="43">
        <v>2.5985839E-2</v>
      </c>
      <c r="N2943" s="43">
        <v>1.30402</v>
      </c>
      <c r="O2943" s="43">
        <v>5.7150972000000004E-4</v>
      </c>
      <c r="P2943" s="43">
        <v>1.9826076000000002E-2</v>
      </c>
      <c r="Q2943" s="43">
        <v>1.646888E-3</v>
      </c>
      <c r="R2943" s="43">
        <v>8.2491596E-3</v>
      </c>
      <c r="S2943" s="43">
        <v>0.11019406</v>
      </c>
      <c r="U2943" s="77">
        <f t="shared" si="230"/>
        <v>1.9283124137931034</v>
      </c>
    </row>
    <row r="2944" spans="1:21">
      <c r="A2944" s="41" t="s">
        <v>33</v>
      </c>
      <c r="B2944" s="41" t="s">
        <v>4426</v>
      </c>
      <c r="C2944" s="74">
        <f t="shared" si="226"/>
        <v>2.3228947958399999</v>
      </c>
      <c r="D2944" s="74">
        <f t="shared" si="227"/>
        <v>4.605773346E-2</v>
      </c>
      <c r="E2944" s="74">
        <f t="shared" si="228"/>
        <v>1.8800463199999999</v>
      </c>
      <c r="F2944" s="74">
        <f t="shared" si="229"/>
        <v>0.16412855238000001</v>
      </c>
      <c r="G2944" s="75">
        <v>0.23266218999999999</v>
      </c>
      <c r="H2944" s="43">
        <v>2.7577629999999999E-2</v>
      </c>
      <c r="I2944" s="43">
        <v>0.32019529000000002</v>
      </c>
      <c r="J2944" s="43">
        <v>2.0072494E-2</v>
      </c>
      <c r="K2944" s="43">
        <v>2.4359881000000001E-3</v>
      </c>
      <c r="L2944" s="43">
        <v>6.9306836E-4</v>
      </c>
      <c r="M2944" s="43">
        <v>2.2856182999999999E-2</v>
      </c>
      <c r="N2944" s="43">
        <v>1.5322734</v>
      </c>
      <c r="O2944" s="43">
        <v>4.5138618E-4</v>
      </c>
      <c r="P2944" s="43">
        <v>2.3324824000000001E-2</v>
      </c>
      <c r="Q2944" s="43">
        <v>1.5069250000000001E-3</v>
      </c>
      <c r="R2944" s="43">
        <v>9.7048871999999998E-3</v>
      </c>
      <c r="S2944" s="43">
        <v>0.12914053</v>
      </c>
      <c r="U2944" s="77">
        <f t="shared" si="230"/>
        <v>2.0057085344827583</v>
      </c>
    </row>
    <row r="2945" spans="1:21">
      <c r="A2945" s="41" t="s">
        <v>33</v>
      </c>
      <c r="B2945" s="41" t="s">
        <v>4427</v>
      </c>
      <c r="C2945" s="74">
        <f t="shared" si="226"/>
        <v>2.2396523071500001</v>
      </c>
      <c r="D2945" s="74">
        <f t="shared" si="227"/>
        <v>3.4299934559999995E-2</v>
      </c>
      <c r="E2945" s="74">
        <f t="shared" si="228"/>
        <v>1.8434308850000001</v>
      </c>
      <c r="F2945" s="74">
        <f t="shared" si="229"/>
        <v>0.16173433759</v>
      </c>
      <c r="G2945" s="75">
        <v>0.20018715000000001</v>
      </c>
      <c r="H2945" s="43">
        <v>1.0875444999999999E-2</v>
      </c>
      <c r="I2945" s="43">
        <v>0.31368874000000002</v>
      </c>
      <c r="J2945" s="43">
        <v>1.6382463E-2</v>
      </c>
      <c r="K2945" s="43">
        <v>2.3581607E-3</v>
      </c>
      <c r="L2945" s="43">
        <v>6.4845986000000003E-4</v>
      </c>
      <c r="M2945" s="43">
        <v>1.4910850999999999E-2</v>
      </c>
      <c r="N2945" s="43">
        <v>1.5188667</v>
      </c>
      <c r="O2945" s="43">
        <v>2.2535089E-4</v>
      </c>
      <c r="P2945" s="43">
        <v>2.3149418000000001E-2</v>
      </c>
      <c r="Q2945" s="43">
        <v>1.0617619999999999E-3</v>
      </c>
      <c r="R2945" s="43">
        <v>9.6318866999999999E-3</v>
      </c>
      <c r="S2945" s="43">
        <v>0.12766591999999999</v>
      </c>
      <c r="U2945" s="77">
        <f t="shared" si="230"/>
        <v>1.7257512931034482</v>
      </c>
    </row>
    <row r="2946" spans="1:21">
      <c r="A2946" s="41" t="s">
        <v>33</v>
      </c>
      <c r="B2946" s="41" t="s">
        <v>4428</v>
      </c>
      <c r="C2946" s="74">
        <f t="shared" si="226"/>
        <v>2.4061371724399998</v>
      </c>
      <c r="D2946" s="74">
        <f t="shared" si="227"/>
        <v>5.7815532369999999E-2</v>
      </c>
      <c r="E2946" s="74">
        <f t="shared" si="228"/>
        <v>1.9166616439999999</v>
      </c>
      <c r="F2946" s="74">
        <f t="shared" si="229"/>
        <v>0.16652275607</v>
      </c>
      <c r="G2946" s="75">
        <v>0.26513724</v>
      </c>
      <c r="H2946" s="43">
        <v>4.4279814000000001E-2</v>
      </c>
      <c r="I2946" s="43">
        <v>0.32670183000000003</v>
      </c>
      <c r="J2946" s="43">
        <v>2.3762525E-2</v>
      </c>
      <c r="K2946" s="43">
        <v>2.5138155000000001E-3</v>
      </c>
      <c r="L2946" s="43">
        <v>7.3767687000000004E-4</v>
      </c>
      <c r="M2946" s="43">
        <v>3.0801515000000002E-2</v>
      </c>
      <c r="N2946" s="43">
        <v>1.5456799999999999</v>
      </c>
      <c r="O2946" s="43">
        <v>6.7742146999999996E-4</v>
      </c>
      <c r="P2946" s="43">
        <v>2.3500229000000001E-2</v>
      </c>
      <c r="Q2946" s="43">
        <v>1.952088E-3</v>
      </c>
      <c r="R2946" s="43">
        <v>9.7778876000000001E-3</v>
      </c>
      <c r="S2946" s="43">
        <v>0.13061513</v>
      </c>
      <c r="U2946" s="77">
        <f t="shared" si="230"/>
        <v>2.2856658620689654</v>
      </c>
    </row>
    <row r="2947" spans="1:21">
      <c r="B2947" s="81" t="s">
        <v>4429</v>
      </c>
      <c r="C2947" s="76"/>
      <c r="D2947" s="76"/>
      <c r="E2947" s="76"/>
      <c r="F2947" s="76"/>
      <c r="U2947" s="78"/>
    </row>
    <row r="2948" spans="1:21">
      <c r="A2948" s="41" t="s">
        <v>33</v>
      </c>
      <c r="B2948" s="41" t="s">
        <v>4430</v>
      </c>
      <c r="C2948" s="74">
        <f t="shared" si="226"/>
        <v>0.59124177721999993</v>
      </c>
      <c r="D2948" s="74">
        <f t="shared" si="227"/>
        <v>1.544732198E-2</v>
      </c>
      <c r="E2948" s="74">
        <f t="shared" si="228"/>
        <v>0.39623849079999995</v>
      </c>
      <c r="F2948" s="74">
        <f t="shared" si="229"/>
        <v>8.3460616439999996E-2</v>
      </c>
      <c r="G2948" s="75">
        <v>9.6095347999999997E-2</v>
      </c>
      <c r="H2948" s="43">
        <v>2.4962508E-3</v>
      </c>
      <c r="I2948" s="43">
        <v>0.18526118999999999</v>
      </c>
      <c r="J2948" s="43">
        <v>9.2778695000000008E-3</v>
      </c>
      <c r="K2948" s="43">
        <v>2.0626707000000002E-3</v>
      </c>
      <c r="L2948" s="43">
        <v>7.0526347999999995E-4</v>
      </c>
      <c r="M2948" s="43">
        <v>3.4015183000000002E-3</v>
      </c>
      <c r="N2948" s="43">
        <v>0.20848105</v>
      </c>
      <c r="O2948" s="43">
        <v>1.6017350999999999E-4</v>
      </c>
      <c r="P2948" s="43">
        <v>1.7269632E-2</v>
      </c>
      <c r="Q2948" s="43">
        <v>8.6903493000000005E-4</v>
      </c>
      <c r="R2948" s="43">
        <v>9.3236650000000001E-3</v>
      </c>
      <c r="S2948" s="43">
        <v>5.5838111000000003E-2</v>
      </c>
      <c r="U2948" s="77">
        <f t="shared" si="230"/>
        <v>0.82840817241379305</v>
      </c>
    </row>
    <row r="2949" spans="1:21">
      <c r="A2949" s="41" t="s">
        <v>33</v>
      </c>
      <c r="B2949" s="41" t="s">
        <v>4431</v>
      </c>
      <c r="C2949" s="74">
        <f t="shared" si="226"/>
        <v>0.96776475030000009</v>
      </c>
      <c r="D2949" s="74">
        <f t="shared" si="227"/>
        <v>2.4930766E-2</v>
      </c>
      <c r="E2949" s="74">
        <f t="shared" si="228"/>
        <v>0.78381643970000003</v>
      </c>
      <c r="F2949" s="74">
        <f t="shared" si="229"/>
        <v>6.1197168599999997E-2</v>
      </c>
      <c r="G2949" s="75">
        <v>9.7820376000000001E-2</v>
      </c>
      <c r="H2949" s="43">
        <v>2.4958596999999998E-3</v>
      </c>
      <c r="I2949" s="43">
        <v>0.28859655000000001</v>
      </c>
      <c r="J2949" s="43">
        <v>1.0877298000000001E-2</v>
      </c>
      <c r="K2949" s="43">
        <v>1.8237004000000001E-3</v>
      </c>
      <c r="L2949" s="43">
        <v>2.4756678999999998E-3</v>
      </c>
      <c r="M2949" s="43">
        <v>9.7540996999999994E-3</v>
      </c>
      <c r="N2949" s="43">
        <v>0.49272402999999998</v>
      </c>
      <c r="O2949" s="43">
        <v>1.061631E-4</v>
      </c>
      <c r="P2949" s="43">
        <v>2.0001344000000001E-2</v>
      </c>
      <c r="Q2949" s="43">
        <v>3.4180357000000001E-3</v>
      </c>
      <c r="R2949" s="43">
        <v>8.1877218000000005E-3</v>
      </c>
      <c r="S2949" s="43">
        <v>2.9483903999999998E-2</v>
      </c>
      <c r="U2949" s="77">
        <f t="shared" si="230"/>
        <v>0.84327910344827584</v>
      </c>
    </row>
    <row r="2950" spans="1:21">
      <c r="A2950" s="41" t="s">
        <v>33</v>
      </c>
      <c r="B2950" s="41" t="s">
        <v>4432</v>
      </c>
      <c r="C2950" s="74">
        <f t="shared" si="226"/>
        <v>0.87197084043999995</v>
      </c>
      <c r="D2950" s="74">
        <f t="shared" si="227"/>
        <v>1.7112069299999998E-2</v>
      </c>
      <c r="E2950" s="74">
        <f t="shared" si="228"/>
        <v>0.67713068099999996</v>
      </c>
      <c r="F2950" s="74">
        <f t="shared" si="229"/>
        <v>7.6216340140000005E-2</v>
      </c>
      <c r="G2950" s="75">
        <v>0.10151175</v>
      </c>
      <c r="H2950" s="43">
        <v>3.4603910000000002E-3</v>
      </c>
      <c r="I2950" s="43">
        <v>0.22906691000000001</v>
      </c>
      <c r="J2950" s="43">
        <v>9.2984546000000005E-3</v>
      </c>
      <c r="K2950" s="43">
        <v>1.7980489999999999E-3</v>
      </c>
      <c r="L2950" s="43">
        <v>8.8891570000000002E-4</v>
      </c>
      <c r="M2950" s="43">
        <v>5.12665E-3</v>
      </c>
      <c r="N2950" s="43">
        <v>0.44460337999999999</v>
      </c>
      <c r="O2950" s="43">
        <v>1.3871104E-4</v>
      </c>
      <c r="P2950" s="43">
        <v>1.5519702E-2</v>
      </c>
      <c r="Q2950" s="43">
        <v>2.1577189000000002E-3</v>
      </c>
      <c r="R2950" s="43">
        <v>9.2791651999999999E-3</v>
      </c>
      <c r="S2950" s="43">
        <v>4.9121043000000003E-2</v>
      </c>
      <c r="U2950" s="77">
        <f t="shared" si="230"/>
        <v>0.8751012931034482</v>
      </c>
    </row>
    <row r="2951" spans="1:21">
      <c r="A2951" s="41" t="s">
        <v>33</v>
      </c>
      <c r="B2951" s="41" t="s">
        <v>4433</v>
      </c>
      <c r="C2951" s="74">
        <f t="shared" si="226"/>
        <v>0.96422528417999998</v>
      </c>
      <c r="D2951" s="74">
        <f t="shared" si="227"/>
        <v>2.4187429640000001E-2</v>
      </c>
      <c r="E2951" s="74">
        <f t="shared" si="228"/>
        <v>0.45197006099999998</v>
      </c>
      <c r="F2951" s="74">
        <f t="shared" si="229"/>
        <v>0.35943532354000002</v>
      </c>
      <c r="G2951" s="75">
        <v>0.12863247</v>
      </c>
      <c r="H2951" s="43">
        <v>1.0161081000000001E-2</v>
      </c>
      <c r="I2951" s="43">
        <v>0.21859767999999999</v>
      </c>
      <c r="J2951" s="43">
        <v>1.6105319E-2</v>
      </c>
      <c r="K2951" s="43">
        <v>3.6939806000000001E-3</v>
      </c>
      <c r="L2951" s="43">
        <v>5.7721463999999998E-4</v>
      </c>
      <c r="M2951" s="43">
        <v>3.8109153999999999E-3</v>
      </c>
      <c r="N2951" s="43">
        <v>0.2232113</v>
      </c>
      <c r="O2951" s="43">
        <v>2.3778164E-4</v>
      </c>
      <c r="P2951" s="43">
        <v>3.1146877E-2</v>
      </c>
      <c r="Q2951" s="43">
        <v>5.6638577999999998E-3</v>
      </c>
      <c r="R2951" s="43">
        <v>7.4104271000000003E-3</v>
      </c>
      <c r="S2951" s="43">
        <v>0.31497638</v>
      </c>
      <c r="U2951" s="77">
        <f t="shared" si="230"/>
        <v>1.1089006034482758</v>
      </c>
    </row>
    <row r="2952" spans="1:21">
      <c r="A2952" s="41" t="s">
        <v>33</v>
      </c>
      <c r="B2952" s="41" t="s">
        <v>4434</v>
      </c>
      <c r="C2952" s="74">
        <f t="shared" si="226"/>
        <v>0.55905061724999994</v>
      </c>
      <c r="D2952" s="74">
        <f t="shared" si="227"/>
        <v>1.6763441140000002E-2</v>
      </c>
      <c r="E2952" s="74">
        <f t="shared" si="228"/>
        <v>0.37255719009999999</v>
      </c>
      <c r="F2952" s="74">
        <f t="shared" si="229"/>
        <v>7.0737986010000004E-2</v>
      </c>
      <c r="G2952" s="75">
        <v>9.8991999999999997E-2</v>
      </c>
      <c r="H2952" s="43">
        <v>2.7006500999999998E-3</v>
      </c>
      <c r="I2952" s="43">
        <v>0.19371086000000001</v>
      </c>
      <c r="J2952" s="43">
        <v>1.1599648000000001E-2</v>
      </c>
      <c r="K2952" s="43">
        <v>2.0164530000000001E-3</v>
      </c>
      <c r="L2952" s="43">
        <v>3.4063334000000001E-4</v>
      </c>
      <c r="M2952" s="43">
        <v>2.8067067999999998E-3</v>
      </c>
      <c r="N2952" s="43">
        <v>0.17614568</v>
      </c>
      <c r="O2952" s="43">
        <v>1.1133781E-4</v>
      </c>
      <c r="P2952" s="43">
        <v>2.1178964000000002E-2</v>
      </c>
      <c r="Q2952" s="43">
        <v>4.4103989999999997E-3</v>
      </c>
      <c r="R2952" s="43">
        <v>7.6892821999999996E-3</v>
      </c>
      <c r="S2952" s="43">
        <v>3.7348002999999998E-2</v>
      </c>
      <c r="U2952" s="77">
        <f t="shared" si="230"/>
        <v>0.8533793103448275</v>
      </c>
    </row>
    <row r="2953" spans="1:21">
      <c r="A2953" s="41" t="s">
        <v>33</v>
      </c>
      <c r="B2953" s="41" t="s">
        <v>4435</v>
      </c>
      <c r="C2953" s="74">
        <f t="shared" si="226"/>
        <v>0.59279833327999998</v>
      </c>
      <c r="D2953" s="74">
        <f t="shared" si="227"/>
        <v>1.648493577E-2</v>
      </c>
      <c r="E2953" s="74">
        <f t="shared" si="228"/>
        <v>0.42054789290000005</v>
      </c>
      <c r="F2953" s="74">
        <f t="shared" si="229"/>
        <v>5.861704761E-2</v>
      </c>
      <c r="G2953" s="75">
        <v>9.7148456999999994E-2</v>
      </c>
      <c r="H2953" s="43">
        <v>3.0102128999999998E-3</v>
      </c>
      <c r="I2953" s="43">
        <v>0.20041421000000001</v>
      </c>
      <c r="J2953" s="43">
        <v>1.0933847E-2</v>
      </c>
      <c r="K2953" s="43">
        <v>2.0190294E-3</v>
      </c>
      <c r="L2953" s="43">
        <v>4.6081557E-4</v>
      </c>
      <c r="M2953" s="43">
        <v>3.0712437999999998E-3</v>
      </c>
      <c r="N2953" s="43">
        <v>0.21712347000000001</v>
      </c>
      <c r="O2953" s="43">
        <v>1.0903291000000001E-4</v>
      </c>
      <c r="P2953" s="43">
        <v>2.2413137E-2</v>
      </c>
      <c r="Q2953" s="43">
        <v>1.9234982999999999E-3</v>
      </c>
      <c r="R2953" s="43">
        <v>9.6288113999999994E-3</v>
      </c>
      <c r="S2953" s="43">
        <v>2.4542568000000001E-2</v>
      </c>
      <c r="U2953" s="77">
        <f t="shared" si="230"/>
        <v>0.83748669827586197</v>
      </c>
    </row>
    <row r="2954" spans="1:21">
      <c r="A2954" s="41" t="s">
        <v>33</v>
      </c>
      <c r="B2954" s="41" t="s">
        <v>4436</v>
      </c>
      <c r="C2954" s="74">
        <f t="shared" si="226"/>
        <v>1.1099528539600001</v>
      </c>
      <c r="D2954" s="74">
        <f t="shared" si="227"/>
        <v>2.3094413639999999E-2</v>
      </c>
      <c r="E2954" s="74">
        <f t="shared" si="228"/>
        <v>0.83353217990000006</v>
      </c>
      <c r="F2954" s="74">
        <f t="shared" si="229"/>
        <v>0.13768024041999999</v>
      </c>
      <c r="G2954" s="75">
        <v>0.11564602</v>
      </c>
      <c r="H2954" s="43">
        <v>5.0108899E-3</v>
      </c>
      <c r="I2954" s="43">
        <v>0.22892614999999999</v>
      </c>
      <c r="J2954" s="43">
        <v>1.3983437E-2</v>
      </c>
      <c r="K2954" s="43">
        <v>2.6410157999999999E-3</v>
      </c>
      <c r="L2954" s="43">
        <v>6.7017784E-4</v>
      </c>
      <c r="M2954" s="43">
        <v>5.7997830000000002E-3</v>
      </c>
      <c r="N2954" s="43">
        <v>0.59959514000000003</v>
      </c>
      <c r="O2954" s="43">
        <v>1.7800412000000001E-4</v>
      </c>
      <c r="P2954" s="43">
        <v>2.9797793E-2</v>
      </c>
      <c r="Q2954" s="43">
        <v>1.6286363E-3</v>
      </c>
      <c r="R2954" s="43">
        <v>1.1434501999999999E-2</v>
      </c>
      <c r="S2954" s="43">
        <v>9.4641304999999995E-2</v>
      </c>
      <c r="U2954" s="77">
        <f t="shared" si="230"/>
        <v>0.99694844827586204</v>
      </c>
    </row>
    <row r="2955" spans="1:21">
      <c r="A2955" s="41" t="s">
        <v>33</v>
      </c>
      <c r="B2955" s="41" t="s">
        <v>4437</v>
      </c>
      <c r="C2955" s="74">
        <f t="shared" ref="C2955:C3013" si="231">D2955+E2955+F2955+G2955</f>
        <v>0.76736564948999997</v>
      </c>
      <c r="D2955" s="74">
        <f t="shared" ref="D2955:D3013" si="232">J2955+K2955+L2955+M2955</f>
        <v>2.9641660600000001E-2</v>
      </c>
      <c r="E2955" s="74">
        <f t="shared" ref="E2955:E3013" si="233">H2955+I2955+N2955</f>
        <v>0.5794138029</v>
      </c>
      <c r="F2955" s="74">
        <f t="shared" ref="F2955:F3013" si="234">O2955+IF(P2955="x",0,P2955)+IF(Q2955="x",0,Q2955)+IF(R2955="x",0,R2955)+S2955</f>
        <v>5.9178904989999996E-2</v>
      </c>
      <c r="G2955" s="75">
        <v>9.9131281000000002E-2</v>
      </c>
      <c r="H2955" s="43">
        <v>2.0131429000000002E-3</v>
      </c>
      <c r="I2955" s="43">
        <v>0.33556313999999998</v>
      </c>
      <c r="J2955" s="43">
        <v>8.8490962999999995E-3</v>
      </c>
      <c r="K2955" s="43">
        <v>1.7340879999999999E-3</v>
      </c>
      <c r="L2955" s="43">
        <v>4.7086942999999999E-3</v>
      </c>
      <c r="M2955" s="43">
        <v>1.4349782E-2</v>
      </c>
      <c r="N2955" s="43">
        <v>0.24183752</v>
      </c>
      <c r="O2955" s="43">
        <v>1.0371029E-4</v>
      </c>
      <c r="P2955" s="43">
        <v>1.5165389E-2</v>
      </c>
      <c r="Q2955" s="43">
        <v>1.4185411E-3</v>
      </c>
      <c r="R2955" s="43">
        <v>8.1837505999999994E-3</v>
      </c>
      <c r="S2955" s="43">
        <v>3.4307513999999997E-2</v>
      </c>
      <c r="U2955" s="77">
        <f t="shared" si="230"/>
        <v>0.85458000862068961</v>
      </c>
    </row>
    <row r="2956" spans="1:21">
      <c r="A2956" s="41" t="s">
        <v>33</v>
      </c>
      <c r="B2956" s="41" t="s">
        <v>4438</v>
      </c>
      <c r="C2956" s="74">
        <f t="shared" si="231"/>
        <v>0.66968410552000002</v>
      </c>
      <c r="D2956" s="74">
        <f t="shared" si="232"/>
        <v>2.073610129E-2</v>
      </c>
      <c r="E2956" s="74">
        <f t="shared" si="233"/>
        <v>0.43258490789999998</v>
      </c>
      <c r="F2956" s="74">
        <f t="shared" si="234"/>
        <v>9.3427736329999997E-2</v>
      </c>
      <c r="G2956" s="75">
        <v>0.12293535999999999</v>
      </c>
      <c r="H2956" s="43">
        <v>7.8342179000000008E-3</v>
      </c>
      <c r="I2956" s="43">
        <v>0.28079061</v>
      </c>
      <c r="J2956" s="43">
        <v>1.2760598999999999E-2</v>
      </c>
      <c r="K2956" s="43">
        <v>2.7512557E-3</v>
      </c>
      <c r="L2956" s="43">
        <v>5.2591349000000003E-4</v>
      </c>
      <c r="M2956" s="43">
        <v>4.6983331000000003E-3</v>
      </c>
      <c r="N2956" s="43">
        <v>0.14396007999999999</v>
      </c>
      <c r="O2956" s="43">
        <v>1.8015543E-4</v>
      </c>
      <c r="P2956" s="43">
        <v>2.2003427999999998E-2</v>
      </c>
      <c r="Q2956" s="43">
        <v>1.0336549E-3</v>
      </c>
      <c r="R2956" s="43">
        <v>1.1055588999999999E-2</v>
      </c>
      <c r="S2956" s="43">
        <v>5.9154908999999999E-2</v>
      </c>
      <c r="U2956" s="77">
        <f t="shared" si="230"/>
        <v>1.0597875862068964</v>
      </c>
    </row>
    <row r="2957" spans="1:21">
      <c r="A2957" s="41" t="s">
        <v>33</v>
      </c>
      <c r="B2957" s="41" t="s">
        <v>4439</v>
      </c>
      <c r="C2957" s="74">
        <f t="shared" si="231"/>
        <v>1.0409801198199999</v>
      </c>
      <c r="D2957" s="74">
        <f t="shared" si="232"/>
        <v>6.4107427910000001E-2</v>
      </c>
      <c r="E2957" s="74">
        <f t="shared" si="233"/>
        <v>0.48041664399999995</v>
      </c>
      <c r="F2957" s="74">
        <f t="shared" si="234"/>
        <v>0.24915497791000002</v>
      </c>
      <c r="G2957" s="75">
        <v>0.24730107000000001</v>
      </c>
      <c r="H2957" s="43">
        <v>1.2143554000000001E-2</v>
      </c>
      <c r="I2957" s="43">
        <v>0.28414510999999998</v>
      </c>
      <c r="J2957" s="43">
        <v>5.1906610999999998E-2</v>
      </c>
      <c r="K2957" s="43">
        <v>5.7044851999999997E-3</v>
      </c>
      <c r="L2957" s="43">
        <v>4.3597191E-4</v>
      </c>
      <c r="M2957" s="43">
        <v>6.0603597999999998E-3</v>
      </c>
      <c r="N2957" s="43">
        <v>0.18412798</v>
      </c>
      <c r="O2957" s="43">
        <v>6.8164631000000001E-4</v>
      </c>
      <c r="P2957" s="43">
        <v>0.15113749000000001</v>
      </c>
      <c r="Q2957" s="43">
        <v>5.8955096000000004E-3</v>
      </c>
      <c r="R2957" s="43">
        <v>1.6117464000000001E-2</v>
      </c>
      <c r="S2957" s="43">
        <v>7.5322868000000001E-2</v>
      </c>
      <c r="U2957" s="77">
        <f t="shared" si="230"/>
        <v>2.131905775862069</v>
      </c>
    </row>
    <row r="2958" spans="1:21">
      <c r="A2958" s="41" t="s">
        <v>33</v>
      </c>
      <c r="B2958" s="41" t="s">
        <v>4440</v>
      </c>
      <c r="C2958" s="74">
        <f t="shared" si="231"/>
        <v>1.4850509019099998</v>
      </c>
      <c r="D2958" s="74">
        <f t="shared" si="232"/>
        <v>6.1157292779999997E-2</v>
      </c>
      <c r="E2958" s="74">
        <f t="shared" si="233"/>
        <v>1.0244026929999999</v>
      </c>
      <c r="F2958" s="74">
        <f t="shared" si="234"/>
        <v>0.23596113612999997</v>
      </c>
      <c r="G2958" s="75">
        <v>0.16352978000000001</v>
      </c>
      <c r="H2958" s="43">
        <v>1.0360113000000001E-2</v>
      </c>
      <c r="I2958" s="43">
        <v>0.25564837000000001</v>
      </c>
      <c r="J2958" s="43">
        <v>4.7690073999999999E-2</v>
      </c>
      <c r="K2958" s="43">
        <v>5.6091439000000003E-3</v>
      </c>
      <c r="L2958" s="43">
        <v>4.6749568E-4</v>
      </c>
      <c r="M2958" s="43">
        <v>7.3905791999999996E-3</v>
      </c>
      <c r="N2958" s="43">
        <v>0.75839420999999996</v>
      </c>
      <c r="O2958" s="43">
        <v>3.6613162999999998E-4</v>
      </c>
      <c r="P2958" s="43">
        <v>7.9531673999999997E-2</v>
      </c>
      <c r="Q2958" s="43">
        <v>2.9504485000000002E-3</v>
      </c>
      <c r="R2958" s="43">
        <v>1.0059692E-2</v>
      </c>
      <c r="S2958" s="43">
        <v>0.14305319</v>
      </c>
      <c r="U2958" s="77">
        <f t="shared" si="230"/>
        <v>1.4097394827586207</v>
      </c>
    </row>
    <row r="2959" spans="1:21">
      <c r="A2959" s="41" t="s">
        <v>33</v>
      </c>
      <c r="B2959" s="41" t="s">
        <v>4441</v>
      </c>
      <c r="C2959" s="74">
        <f t="shared" si="231"/>
        <v>0.9575494715909999</v>
      </c>
      <c r="D2959" s="74">
        <f t="shared" si="232"/>
        <v>2.5162872011000002E-2</v>
      </c>
      <c r="E2959" s="74">
        <f t="shared" si="233"/>
        <v>0.59055462999999997</v>
      </c>
      <c r="F2959" s="74">
        <f t="shared" si="234"/>
        <v>0.26852131858</v>
      </c>
      <c r="G2959" s="75">
        <v>7.3310651000000004E-2</v>
      </c>
      <c r="H2959" s="43">
        <v>1.245571E-2</v>
      </c>
      <c r="I2959" s="43">
        <v>0.14868870000000001</v>
      </c>
      <c r="J2959" s="43">
        <v>1.1925814E-2</v>
      </c>
      <c r="K2959" s="43">
        <v>1.0002193E-2</v>
      </c>
      <c r="L2959" s="43">
        <v>9.8592310999999998E-5</v>
      </c>
      <c r="M2959" s="43">
        <v>3.1362727000000001E-3</v>
      </c>
      <c r="N2959" s="43">
        <v>0.42941022000000001</v>
      </c>
      <c r="O2959" s="43">
        <v>1.6863438E-4</v>
      </c>
      <c r="P2959" s="43">
        <v>1.5442065E-2</v>
      </c>
      <c r="Q2959" s="43">
        <v>1.3149832000000001E-3</v>
      </c>
      <c r="R2959" s="43">
        <v>8.5042859999999998E-3</v>
      </c>
      <c r="S2959" s="43">
        <v>0.24309135000000001</v>
      </c>
      <c r="U2959" s="77">
        <f t="shared" si="230"/>
        <v>0.63198837068965519</v>
      </c>
    </row>
    <row r="2960" spans="1:21">
      <c r="A2960" s="41" t="s">
        <v>33</v>
      </c>
      <c r="B2960" s="41" t="s">
        <v>4442</v>
      </c>
      <c r="C2960" s="74">
        <f t="shared" si="231"/>
        <v>1.0018654680499999</v>
      </c>
      <c r="D2960" s="74">
        <f t="shared" si="232"/>
        <v>2.3750423230000001E-2</v>
      </c>
      <c r="E2960" s="74">
        <f t="shared" si="233"/>
        <v>0.76339952499999997</v>
      </c>
      <c r="F2960" s="74">
        <f t="shared" si="234"/>
        <v>3.7930009819999999E-2</v>
      </c>
      <c r="G2960" s="75">
        <v>0.17678551000000001</v>
      </c>
      <c r="H2960" s="43">
        <v>1.0153664999999999E-2</v>
      </c>
      <c r="I2960" s="43">
        <v>0.10759071000000001</v>
      </c>
      <c r="J2960" s="43">
        <v>1.0962845000000001E-2</v>
      </c>
      <c r="K2960" s="43">
        <v>9.9128163000000002E-3</v>
      </c>
      <c r="L2960" s="43">
        <v>2.3052413000000001E-4</v>
      </c>
      <c r="M2960" s="43">
        <v>2.6442378000000001E-3</v>
      </c>
      <c r="N2960" s="43">
        <v>0.64565514999999996</v>
      </c>
      <c r="O2960" s="43">
        <v>1.1400302E-4</v>
      </c>
      <c r="P2960" s="43">
        <v>1.4714572E-2</v>
      </c>
      <c r="Q2960" s="43">
        <v>1.36674E-3</v>
      </c>
      <c r="R2960" s="43">
        <v>9.2914508E-3</v>
      </c>
      <c r="S2960" s="43">
        <v>1.2443243999999999E-2</v>
      </c>
      <c r="U2960" s="77">
        <f t="shared" si="230"/>
        <v>1.5240130172413793</v>
      </c>
    </row>
    <row r="2961" spans="1:21">
      <c r="A2961" s="41" t="s">
        <v>33</v>
      </c>
      <c r="B2961" s="41" t="s">
        <v>4443</v>
      </c>
      <c r="C2961" s="74">
        <f t="shared" si="231"/>
        <v>1.0765883407900001</v>
      </c>
      <c r="D2961" s="74">
        <f t="shared" si="232"/>
        <v>3.1553716350000004E-2</v>
      </c>
      <c r="E2961" s="74">
        <f t="shared" si="233"/>
        <v>0.25272179099999997</v>
      </c>
      <c r="F2961" s="74">
        <f t="shared" si="234"/>
        <v>0.70390323344000005</v>
      </c>
      <c r="G2961" s="75">
        <v>8.8409600000000005E-2</v>
      </c>
      <c r="H2961" s="43">
        <v>1.0855138E-2</v>
      </c>
      <c r="I2961" s="43">
        <v>0.19960918999999999</v>
      </c>
      <c r="J2961" s="43">
        <v>1.7177056999999999E-2</v>
      </c>
      <c r="K2961" s="43">
        <v>1.1552241E-2</v>
      </c>
      <c r="L2961" s="43">
        <v>1.5071744999999999E-4</v>
      </c>
      <c r="M2961" s="43">
        <v>2.6737009000000001E-3</v>
      </c>
      <c r="N2961" s="43">
        <v>4.2257463000000002E-2</v>
      </c>
      <c r="O2961" s="43">
        <v>2.4093273999999999E-4</v>
      </c>
      <c r="P2961" s="43">
        <v>2.8314199000000002E-2</v>
      </c>
      <c r="Q2961" s="43">
        <v>1.4486256E-3</v>
      </c>
      <c r="R2961" s="43">
        <v>9.7484561000000004E-3</v>
      </c>
      <c r="S2961" s="43">
        <v>0.66415102000000004</v>
      </c>
      <c r="U2961" s="77">
        <f t="shared" si="230"/>
        <v>0.76215172413793109</v>
      </c>
    </row>
    <row r="2962" spans="1:21">
      <c r="A2962" s="41" t="s">
        <v>33</v>
      </c>
      <c r="B2962" s="41" t="s">
        <v>4444</v>
      </c>
      <c r="C2962" s="74">
        <f t="shared" si="231"/>
        <v>1.0051392556000001</v>
      </c>
      <c r="D2962" s="74">
        <f t="shared" si="232"/>
        <v>4.9791605070000002E-2</v>
      </c>
      <c r="E2962" s="74">
        <f t="shared" si="233"/>
        <v>0.52809358900000003</v>
      </c>
      <c r="F2962" s="74">
        <f t="shared" si="234"/>
        <v>0.26833506153000003</v>
      </c>
      <c r="G2962" s="75">
        <v>0.158919</v>
      </c>
      <c r="H2962" s="43">
        <v>1.7584928999999999E-2</v>
      </c>
      <c r="I2962" s="43">
        <v>0.17907384000000001</v>
      </c>
      <c r="J2962" s="43">
        <v>3.4755629000000003E-2</v>
      </c>
      <c r="K2962" s="43">
        <v>1.083314E-2</v>
      </c>
      <c r="L2962" s="43">
        <v>4.5818357000000003E-4</v>
      </c>
      <c r="M2962" s="43">
        <v>3.7446525E-3</v>
      </c>
      <c r="N2962" s="43">
        <v>0.33143482000000002</v>
      </c>
      <c r="O2962" s="43">
        <v>1.7372873000000001E-4</v>
      </c>
      <c r="P2962" s="43">
        <v>9.8318076000000004E-2</v>
      </c>
      <c r="Q2962" s="43">
        <v>2.2421098999999998E-3</v>
      </c>
      <c r="R2962" s="43">
        <v>9.3539069000000002E-3</v>
      </c>
      <c r="S2962" s="43">
        <v>0.15824724000000001</v>
      </c>
      <c r="U2962" s="77">
        <f t="shared" ref="U2962:U3012" si="235">G2962/0.116</f>
        <v>1.3699913793103449</v>
      </c>
    </row>
    <row r="2963" spans="1:21">
      <c r="A2963" s="41" t="s">
        <v>33</v>
      </c>
      <c r="B2963" s="41" t="s">
        <v>4445</v>
      </c>
      <c r="C2963" s="74">
        <f t="shared" si="231"/>
        <v>1.9568851191099998</v>
      </c>
      <c r="D2963" s="74">
        <f t="shared" si="232"/>
        <v>3.8219730090000008E-2</v>
      </c>
      <c r="E2963" s="74">
        <f t="shared" si="233"/>
        <v>0.25459858000000002</v>
      </c>
      <c r="F2963" s="74">
        <f t="shared" si="234"/>
        <v>1.5321708990199998</v>
      </c>
      <c r="G2963" s="75">
        <v>0.13189591000000001</v>
      </c>
      <c r="H2963" s="43">
        <v>1.1535711000000001E-2</v>
      </c>
      <c r="I2963" s="43">
        <v>0.2370582</v>
      </c>
      <c r="J2963" s="43">
        <v>2.2480821000000002E-2</v>
      </c>
      <c r="K2963" s="43">
        <v>1.3012215000000001E-2</v>
      </c>
      <c r="L2963" s="43">
        <v>1.9798419000000001E-4</v>
      </c>
      <c r="M2963" s="43">
        <v>2.5287099E-3</v>
      </c>
      <c r="N2963" s="43">
        <v>6.0046689999999998E-3</v>
      </c>
      <c r="O2963" s="43">
        <v>3.5305252E-4</v>
      </c>
      <c r="P2963" s="43">
        <v>4.0565340999999998E-2</v>
      </c>
      <c r="Q2963" s="43">
        <v>1.7366095E-3</v>
      </c>
      <c r="R2963" s="43">
        <v>1.2153796E-2</v>
      </c>
      <c r="S2963" s="43">
        <v>1.4773620999999999</v>
      </c>
      <c r="U2963" s="77">
        <f t="shared" si="235"/>
        <v>1.1370337068965517</v>
      </c>
    </row>
    <row r="2964" spans="1:21">
      <c r="A2964" s="41" t="s">
        <v>33</v>
      </c>
      <c r="B2964" s="41" t="s">
        <v>4446</v>
      </c>
      <c r="C2964" s="74">
        <f t="shared" si="231"/>
        <v>0.33109509197890002</v>
      </c>
      <c r="D2964" s="74">
        <f t="shared" si="232"/>
        <v>1.7628545503899997E-2</v>
      </c>
      <c r="E2964" s="74">
        <f t="shared" si="233"/>
        <v>9.0036359800000007E-2</v>
      </c>
      <c r="F2964" s="74">
        <f t="shared" si="234"/>
        <v>0.17387601867499999</v>
      </c>
      <c r="G2964" s="75">
        <v>4.9554168000000003E-2</v>
      </c>
      <c r="H2964" s="43">
        <v>9.4309388000000001E-3</v>
      </c>
      <c r="I2964" s="43">
        <v>5.2745957000000003E-2</v>
      </c>
      <c r="J2964" s="43">
        <v>8.3852627999999995E-3</v>
      </c>
      <c r="K2964" s="43">
        <v>9.2121678000000005E-3</v>
      </c>
      <c r="L2964" s="43">
        <v>2.2577175E-5</v>
      </c>
      <c r="M2964" s="43">
        <v>8.5377289000000007E-6</v>
      </c>
      <c r="N2964" s="43">
        <v>2.7859464E-2</v>
      </c>
      <c r="O2964" s="43">
        <v>6.2291374999999996E-5</v>
      </c>
      <c r="P2964" s="43">
        <v>9.5186018000000001E-3</v>
      </c>
      <c r="Q2964" s="43">
        <v>8.8114200000000001E-4</v>
      </c>
      <c r="R2964" s="43">
        <v>7.7914235000000002E-3</v>
      </c>
      <c r="S2964" s="43">
        <v>0.15562255999999999</v>
      </c>
      <c r="U2964" s="77">
        <f t="shared" si="235"/>
        <v>0.42719110344827588</v>
      </c>
    </row>
    <row r="2965" spans="1:21">
      <c r="A2965" s="41" t="s">
        <v>33</v>
      </c>
      <c r="B2965" s="41" t="s">
        <v>4447</v>
      </c>
      <c r="C2965" s="74">
        <f t="shared" si="231"/>
        <v>0.51116487184799997</v>
      </c>
      <c r="D2965" s="74">
        <f t="shared" si="232"/>
        <v>3.7874625927999998E-2</v>
      </c>
      <c r="E2965" s="74">
        <f t="shared" si="233"/>
        <v>0.22645623300000001</v>
      </c>
      <c r="F2965" s="74">
        <f t="shared" si="234"/>
        <v>0.13808293292000001</v>
      </c>
      <c r="G2965" s="75">
        <v>0.10875108</v>
      </c>
      <c r="H2965" s="43">
        <v>1.1767193E-2</v>
      </c>
      <c r="I2965" s="43">
        <v>0.10859234</v>
      </c>
      <c r="J2965" s="43">
        <v>2.6183682999999999E-2</v>
      </c>
      <c r="K2965" s="43">
        <v>1.0522811E-2</v>
      </c>
      <c r="L2965" s="43">
        <v>9.5380728000000003E-5</v>
      </c>
      <c r="M2965" s="43">
        <v>1.0727511999999999E-3</v>
      </c>
      <c r="N2965" s="43">
        <v>0.1060967</v>
      </c>
      <c r="O2965" s="43">
        <v>1.6385732E-4</v>
      </c>
      <c r="P2965" s="43">
        <v>6.4750406999999996E-2</v>
      </c>
      <c r="Q2965" s="43">
        <v>1.4172328000000001E-3</v>
      </c>
      <c r="R2965" s="43">
        <v>9.5311408000000007E-3</v>
      </c>
      <c r="S2965" s="43">
        <v>6.2220295000000002E-2</v>
      </c>
      <c r="U2965" s="77">
        <f t="shared" si="235"/>
        <v>0.93750931034482754</v>
      </c>
    </row>
    <row r="2966" spans="1:21">
      <c r="A2966" s="41" t="s">
        <v>33</v>
      </c>
      <c r="B2966" s="41" t="s">
        <v>4448</v>
      </c>
      <c r="C2966" s="74">
        <f t="shared" si="231"/>
        <v>0.91168244850000013</v>
      </c>
      <c r="D2966" s="74">
        <f t="shared" si="232"/>
        <v>2.6366867430000003E-2</v>
      </c>
      <c r="E2966" s="74">
        <f t="shared" si="233"/>
        <v>0.71007392800000002</v>
      </c>
      <c r="F2966" s="74">
        <f t="shared" si="234"/>
        <v>0.10362435807000001</v>
      </c>
      <c r="G2966" s="75">
        <v>7.1617294999999997E-2</v>
      </c>
      <c r="H2966" s="43">
        <v>1.2332737999999999E-2</v>
      </c>
      <c r="I2966" s="43">
        <v>0.14005564000000001</v>
      </c>
      <c r="J2966" s="43">
        <v>1.1257602E-2</v>
      </c>
      <c r="K2966" s="43">
        <v>9.8952216000000003E-3</v>
      </c>
      <c r="L2966" s="43">
        <v>2.9151383000000002E-4</v>
      </c>
      <c r="M2966" s="43">
        <v>4.9225299999999996E-3</v>
      </c>
      <c r="N2966" s="43">
        <v>0.55768554999999997</v>
      </c>
      <c r="O2966" s="43">
        <v>1.8238797E-4</v>
      </c>
      <c r="P2966" s="43">
        <v>1.4040426E-2</v>
      </c>
      <c r="Q2966" s="43">
        <v>1.9691527999999999E-3</v>
      </c>
      <c r="R2966" s="43">
        <v>8.6761372999999992E-3</v>
      </c>
      <c r="S2966" s="43">
        <v>7.8756253999999998E-2</v>
      </c>
      <c r="U2966" s="77">
        <f t="shared" si="235"/>
        <v>0.61739047413793102</v>
      </c>
    </row>
    <row r="2967" spans="1:21">
      <c r="B2967" s="81" t="s">
        <v>4449</v>
      </c>
      <c r="C2967" s="76"/>
      <c r="D2967" s="76"/>
      <c r="E2967" s="76"/>
      <c r="F2967" s="76"/>
      <c r="U2967" s="78"/>
    </row>
    <row r="2968" spans="1:21">
      <c r="A2968" s="41" t="s">
        <v>33</v>
      </c>
      <c r="B2968" s="41" t="s">
        <v>4450</v>
      </c>
      <c r="C2968" s="74">
        <f t="shared" si="231"/>
        <v>0.78717464220999989</v>
      </c>
      <c r="D2968" s="74">
        <f t="shared" si="232"/>
        <v>2.8827831499999998E-2</v>
      </c>
      <c r="E2968" s="74">
        <f t="shared" si="233"/>
        <v>0.5928013057999999</v>
      </c>
      <c r="F2968" s="74">
        <f t="shared" si="234"/>
        <v>6.2406134910000001E-2</v>
      </c>
      <c r="G2968" s="75">
        <v>0.10313936999999999</v>
      </c>
      <c r="H2968" s="43">
        <v>2.5912257999999998E-3</v>
      </c>
      <c r="I2968" s="43">
        <v>0.31382822999999999</v>
      </c>
      <c r="J2968" s="43">
        <v>1.0239236000000001E-2</v>
      </c>
      <c r="K2968" s="43">
        <v>2.0220546999999999E-3</v>
      </c>
      <c r="L2968" s="43">
        <v>3.9843878000000001E-3</v>
      </c>
      <c r="M2968" s="43">
        <v>1.2582153E-2</v>
      </c>
      <c r="N2968" s="43">
        <v>0.27638184999999998</v>
      </c>
      <c r="O2968" s="43">
        <v>1.0797511E-4</v>
      </c>
      <c r="P2968" s="43">
        <v>1.8228694E-2</v>
      </c>
      <c r="Q2968" s="43">
        <v>1.7748194000000001E-3</v>
      </c>
      <c r="R2968" s="43">
        <v>8.2537944000000002E-3</v>
      </c>
      <c r="S2968" s="43">
        <v>3.4040852000000003E-2</v>
      </c>
      <c r="U2968" s="77">
        <f t="shared" si="235"/>
        <v>0.88913249999999988</v>
      </c>
    </row>
    <row r="2969" spans="1:21">
      <c r="B2969" s="81" t="s">
        <v>4451</v>
      </c>
      <c r="C2969" s="76"/>
      <c r="D2969" s="76"/>
      <c r="E2969" s="76"/>
      <c r="F2969" s="76"/>
      <c r="U2969" s="78"/>
    </row>
    <row r="2970" spans="1:21">
      <c r="A2970" s="41" t="s">
        <v>33</v>
      </c>
      <c r="B2970" s="41" t="s">
        <v>4452</v>
      </c>
      <c r="C2970" s="74">
        <f t="shared" si="231"/>
        <v>4.0326382657700002</v>
      </c>
      <c r="D2970" s="74">
        <f t="shared" si="232"/>
        <v>0.10638457379999999</v>
      </c>
      <c r="E2970" s="74">
        <f t="shared" si="233"/>
        <v>2.6306400920000002</v>
      </c>
      <c r="F2970" s="74">
        <f t="shared" si="234"/>
        <v>0.20369819996999999</v>
      </c>
      <c r="G2970" s="75">
        <v>1.0919154</v>
      </c>
      <c r="H2970" s="43">
        <v>2.2169892E-2</v>
      </c>
      <c r="I2970" s="43">
        <v>1.2931196</v>
      </c>
      <c r="J2970" s="43">
        <v>5.4287756E-2</v>
      </c>
      <c r="K2970" s="43">
        <v>2.5608657E-2</v>
      </c>
      <c r="L2970" s="43">
        <v>2.6403707999999998E-3</v>
      </c>
      <c r="M2970" s="43">
        <v>2.3847790000000001E-2</v>
      </c>
      <c r="N2970" s="43">
        <v>1.3153505999999999</v>
      </c>
      <c r="O2970" s="43">
        <v>8.8694196999999995E-4</v>
      </c>
      <c r="P2970" s="43">
        <v>6.9999207999999993E-2</v>
      </c>
      <c r="Q2970" s="43">
        <v>1.5176903E-2</v>
      </c>
      <c r="R2970" s="43">
        <v>4.2743957999999999E-2</v>
      </c>
      <c r="S2970" s="43">
        <v>7.4891188999999997E-2</v>
      </c>
      <c r="U2970" s="77">
        <f t="shared" si="235"/>
        <v>9.4130637931034471</v>
      </c>
    </row>
    <row r="2971" spans="1:21">
      <c r="A2971" s="41" t="s">
        <v>33</v>
      </c>
      <c r="B2971" s="41" t="s">
        <v>4453</v>
      </c>
      <c r="C2971" s="74">
        <f t="shared" si="231"/>
        <v>1.3143757468980002</v>
      </c>
      <c r="D2971" s="74">
        <f t="shared" si="232"/>
        <v>1.164910945E-2</v>
      </c>
      <c r="E2971" s="74">
        <f t="shared" si="233"/>
        <v>1.2404790856000001</v>
      </c>
      <c r="F2971" s="74">
        <f t="shared" si="234"/>
        <v>3.5165610848000003E-2</v>
      </c>
      <c r="G2971" s="75">
        <v>2.7081940999999998E-2</v>
      </c>
      <c r="H2971" s="43">
        <v>2.2261875999999999E-3</v>
      </c>
      <c r="I2971" s="43">
        <v>4.7839698E-2</v>
      </c>
      <c r="J2971" s="43">
        <v>4.6433389000000002E-3</v>
      </c>
      <c r="K2971" s="43">
        <v>1.0772944E-3</v>
      </c>
      <c r="L2971" s="43">
        <v>3.4559925000000001E-4</v>
      </c>
      <c r="M2971" s="43">
        <v>5.5828769000000004E-3</v>
      </c>
      <c r="N2971" s="43">
        <v>1.1904132000000001</v>
      </c>
      <c r="O2971" s="43">
        <v>6.1004737999999999E-5</v>
      </c>
      <c r="P2971" s="43">
        <v>7.3569100000000004E-3</v>
      </c>
      <c r="Q2971" s="43">
        <v>7.8740210999999997E-4</v>
      </c>
      <c r="R2971" s="43">
        <v>1.5420421E-2</v>
      </c>
      <c r="S2971" s="43">
        <v>1.1539873000000001E-2</v>
      </c>
      <c r="U2971" s="77">
        <f t="shared" si="235"/>
        <v>0.23346500862068964</v>
      </c>
    </row>
    <row r="2972" spans="1:21">
      <c r="A2972" s="41" t="s">
        <v>33</v>
      </c>
      <c r="B2972" s="41" t="s">
        <v>4454</v>
      </c>
      <c r="C2972" s="74">
        <f t="shared" si="231"/>
        <v>1.25684624237</v>
      </c>
      <c r="D2972" s="74">
        <f t="shared" si="232"/>
        <v>6.5718053119999995E-2</v>
      </c>
      <c r="E2972" s="74">
        <f t="shared" si="233"/>
        <v>0.38970038200000001</v>
      </c>
      <c r="F2972" s="74">
        <f t="shared" si="234"/>
        <v>0.21270629724999998</v>
      </c>
      <c r="G2972" s="75">
        <v>0.58872150999999995</v>
      </c>
      <c r="H2972" s="43">
        <v>4.3155671999999999E-2</v>
      </c>
      <c r="I2972" s="43">
        <v>0.16591059999999999</v>
      </c>
      <c r="J2972" s="43">
        <v>4.0835353999999997E-2</v>
      </c>
      <c r="K2972" s="43">
        <v>7.6980397000000001E-3</v>
      </c>
      <c r="L2972" s="43">
        <v>2.5415242E-4</v>
      </c>
      <c r="M2972" s="43">
        <v>1.6930507000000001E-2</v>
      </c>
      <c r="N2972" s="43">
        <v>0.18063410999999999</v>
      </c>
      <c r="O2972" s="43">
        <v>4.6507625000000001E-4</v>
      </c>
      <c r="P2972" s="43">
        <v>7.1777141000000003E-2</v>
      </c>
      <c r="Q2972" s="43">
        <v>2.714157E-3</v>
      </c>
      <c r="R2972" s="43">
        <v>0.11488698999999999</v>
      </c>
      <c r="S2972" s="43">
        <v>2.2862932999999998E-2</v>
      </c>
      <c r="U2972" s="77">
        <f t="shared" si="235"/>
        <v>5.0751854310344822</v>
      </c>
    </row>
    <row r="2973" spans="1:21">
      <c r="A2973" s="41" t="s">
        <v>33</v>
      </c>
      <c r="B2973" s="41" t="s">
        <v>4455</v>
      </c>
      <c r="C2973" s="74">
        <f t="shared" si="231"/>
        <v>5.4223684434999999</v>
      </c>
      <c r="D2973" s="74">
        <f t="shared" si="232"/>
        <v>0.1759592619</v>
      </c>
      <c r="E2973" s="74">
        <f t="shared" si="233"/>
        <v>4.2298585639999997</v>
      </c>
      <c r="F2973" s="74">
        <f t="shared" si="234"/>
        <v>0.2725781276</v>
      </c>
      <c r="G2973" s="75">
        <v>0.74397248999999999</v>
      </c>
      <c r="H2973" s="43">
        <v>6.9631564000000007E-2</v>
      </c>
      <c r="I2973" s="43">
        <v>3.1403357000000001</v>
      </c>
      <c r="J2973" s="43">
        <v>7.2626321999999993E-2</v>
      </c>
      <c r="K2973" s="43">
        <v>1.3566989E-2</v>
      </c>
      <c r="L2973" s="43">
        <v>2.2549738999999998E-3</v>
      </c>
      <c r="M2973" s="43">
        <v>8.7510977000000004E-2</v>
      </c>
      <c r="N2973" s="43">
        <v>1.0198913000000001</v>
      </c>
      <c r="O2973" s="43">
        <v>2.0319412999999999E-3</v>
      </c>
      <c r="P2973" s="43">
        <v>7.1893736E-2</v>
      </c>
      <c r="Q2973" s="43">
        <v>7.0148522999999999E-3</v>
      </c>
      <c r="R2973" s="43">
        <v>0.12727711999999999</v>
      </c>
      <c r="S2973" s="43">
        <v>6.4360477999999999E-2</v>
      </c>
      <c r="U2973" s="77">
        <f t="shared" si="235"/>
        <v>6.413555948275862</v>
      </c>
    </row>
    <row r="2974" spans="1:21">
      <c r="A2974" s="41" t="s">
        <v>33</v>
      </c>
      <c r="B2974" s="41" t="s">
        <v>4456</v>
      </c>
      <c r="C2974" s="74">
        <f t="shared" si="231"/>
        <v>0.96511208595999998</v>
      </c>
      <c r="D2974" s="74">
        <f t="shared" si="232"/>
        <v>6.7313403169999994E-2</v>
      </c>
      <c r="E2974" s="74">
        <f t="shared" si="233"/>
        <v>0.24773393300000002</v>
      </c>
      <c r="F2974" s="74">
        <f t="shared" si="234"/>
        <v>0.27707609978999997</v>
      </c>
      <c r="G2974" s="75">
        <v>0.37298864999999998</v>
      </c>
      <c r="H2974" s="43">
        <v>4.4899928999999998E-2</v>
      </c>
      <c r="I2974" s="43">
        <v>0.16944206000000001</v>
      </c>
      <c r="J2974" s="43">
        <v>4.4182146999999998E-2</v>
      </c>
      <c r="K2974" s="43">
        <v>9.4371491000000002E-3</v>
      </c>
      <c r="L2974" s="43">
        <v>2.0891707E-4</v>
      </c>
      <c r="M2974" s="43">
        <v>1.3485189999999999E-2</v>
      </c>
      <c r="N2974" s="43">
        <v>3.3391944E-2</v>
      </c>
      <c r="O2974" s="43">
        <v>7.0752559E-4</v>
      </c>
      <c r="P2974" s="43">
        <v>8.3997249999999996E-2</v>
      </c>
      <c r="Q2974" s="43">
        <v>3.0170472000000002E-3</v>
      </c>
      <c r="R2974" s="43">
        <v>0.16258900000000001</v>
      </c>
      <c r="S2974" s="43">
        <v>2.6765277000000001E-2</v>
      </c>
      <c r="U2974" s="77">
        <f t="shared" si="235"/>
        <v>3.2154193965517237</v>
      </c>
    </row>
    <row r="2975" spans="1:21">
      <c r="A2975" s="41" t="s">
        <v>33</v>
      </c>
      <c r="B2975" s="41" t="s">
        <v>4457</v>
      </c>
      <c r="C2975" s="74">
        <f t="shared" si="231"/>
        <v>3.82402955974</v>
      </c>
      <c r="D2975" s="74">
        <f t="shared" si="232"/>
        <v>8.2170943999999996E-2</v>
      </c>
      <c r="E2975" s="74">
        <f t="shared" si="233"/>
        <v>3.1206673579999999</v>
      </c>
      <c r="F2975" s="74">
        <f t="shared" si="234"/>
        <v>0.26533294773999999</v>
      </c>
      <c r="G2975" s="75">
        <v>0.35585831000000001</v>
      </c>
      <c r="H2975" s="43">
        <v>1.3837077999999999E-2</v>
      </c>
      <c r="I2975" s="43">
        <v>0.83502377999999999</v>
      </c>
      <c r="J2975" s="43">
        <v>5.1102792000000001E-2</v>
      </c>
      <c r="K2975" s="43">
        <v>1.1379978000000001E-2</v>
      </c>
      <c r="L2975" s="43">
        <v>3.2803099999999998E-3</v>
      </c>
      <c r="M2975" s="43">
        <v>1.6407864000000001E-2</v>
      </c>
      <c r="N2975" s="43">
        <v>2.2718064999999998</v>
      </c>
      <c r="O2975" s="43">
        <v>8.7890074000000003E-4</v>
      </c>
      <c r="P2975" s="43">
        <v>0.10619619</v>
      </c>
      <c r="Q2975" s="43">
        <v>1.7981954000000001E-2</v>
      </c>
      <c r="R2975" s="43">
        <v>4.2724446999999999E-2</v>
      </c>
      <c r="S2975" s="43">
        <v>9.7551455999999995E-2</v>
      </c>
      <c r="U2975" s="77">
        <f t="shared" si="235"/>
        <v>3.0677440517241377</v>
      </c>
    </row>
    <row r="2976" spans="1:21">
      <c r="A2976" s="41" t="s">
        <v>33</v>
      </c>
      <c r="B2976" s="41" t="s">
        <v>4458</v>
      </c>
      <c r="C2976" s="74">
        <f t="shared" si="231"/>
        <v>2.76779564922</v>
      </c>
      <c r="D2976" s="74">
        <f t="shared" si="232"/>
        <v>6.7754795200000009E-2</v>
      </c>
      <c r="E2976" s="74">
        <f t="shared" si="233"/>
        <v>2.0950381519999999</v>
      </c>
      <c r="F2976" s="74">
        <f t="shared" si="234"/>
        <v>0.30042901202000005</v>
      </c>
      <c r="G2976" s="75">
        <v>0.30457369000000001</v>
      </c>
      <c r="H2976" s="43">
        <v>1.0286372E-2</v>
      </c>
      <c r="I2976" s="43">
        <v>0.87567877999999999</v>
      </c>
      <c r="J2976" s="43">
        <v>4.2125936000000003E-2</v>
      </c>
      <c r="K2976" s="43">
        <v>1.1069038999999999E-2</v>
      </c>
      <c r="L2976" s="43">
        <v>1.9700932000000001E-3</v>
      </c>
      <c r="M2976" s="43">
        <v>1.2589727E-2</v>
      </c>
      <c r="N2976" s="43">
        <v>1.2090730000000001</v>
      </c>
      <c r="O2976" s="43">
        <v>8.0820301999999999E-4</v>
      </c>
      <c r="P2976" s="43">
        <v>7.8699290000000005E-2</v>
      </c>
      <c r="Q2976" s="43">
        <v>4.4553335999999999E-2</v>
      </c>
      <c r="R2976" s="43">
        <v>4.1900303E-2</v>
      </c>
      <c r="S2976" s="43">
        <v>0.13446788000000001</v>
      </c>
      <c r="U2976" s="77">
        <f t="shared" si="235"/>
        <v>2.6256352586206897</v>
      </c>
    </row>
    <row r="2977" spans="1:21">
      <c r="A2977" s="41" t="s">
        <v>33</v>
      </c>
      <c r="B2977" s="41" t="s">
        <v>4459</v>
      </c>
      <c r="C2977" s="74">
        <f t="shared" si="231"/>
        <v>4.6431835314000001</v>
      </c>
      <c r="D2977" s="74">
        <f t="shared" si="232"/>
        <v>0.13754747109999999</v>
      </c>
      <c r="E2977" s="74">
        <f t="shared" si="233"/>
        <v>3.6392060129999999</v>
      </c>
      <c r="F2977" s="74">
        <f t="shared" si="234"/>
        <v>0.3928972073</v>
      </c>
      <c r="G2977" s="75">
        <v>0.47353284000000001</v>
      </c>
      <c r="H2977" s="43">
        <v>3.5176702999999997E-2</v>
      </c>
      <c r="I2977" s="43">
        <v>0.85864021000000001</v>
      </c>
      <c r="J2977" s="43">
        <v>0.10066923999999999</v>
      </c>
      <c r="K2977" s="43">
        <v>1.6954772999999999E-2</v>
      </c>
      <c r="L2977" s="43">
        <v>2.7609481000000001E-3</v>
      </c>
      <c r="M2977" s="43">
        <v>1.7162509999999999E-2</v>
      </c>
      <c r="N2977" s="43">
        <v>2.7453891000000001</v>
      </c>
      <c r="O2977" s="43">
        <v>1.0578223E-3</v>
      </c>
      <c r="P2977" s="43">
        <v>0.19276807000000001</v>
      </c>
      <c r="Q2977" s="43">
        <v>1.1774511E-2</v>
      </c>
      <c r="R2977" s="43">
        <v>5.5703563999999997E-2</v>
      </c>
      <c r="S2977" s="43">
        <v>0.13159324</v>
      </c>
      <c r="U2977" s="77">
        <f t="shared" si="235"/>
        <v>4.0821796551724141</v>
      </c>
    </row>
    <row r="2978" spans="1:21">
      <c r="A2978" s="41" t="s">
        <v>33</v>
      </c>
      <c r="B2978" s="41" t="s">
        <v>4460</v>
      </c>
      <c r="C2978" s="74">
        <f t="shared" si="231"/>
        <v>3.6997044472000002</v>
      </c>
      <c r="D2978" s="74">
        <f t="shared" si="232"/>
        <v>0.148581516</v>
      </c>
      <c r="E2978" s="74">
        <f t="shared" si="233"/>
        <v>2.8210963850000002</v>
      </c>
      <c r="F2978" s="74">
        <f t="shared" si="234"/>
        <v>0.32000233620000001</v>
      </c>
      <c r="G2978" s="75">
        <v>0.41002421</v>
      </c>
      <c r="H2978" s="43">
        <v>4.0952984999999997E-2</v>
      </c>
      <c r="I2978" s="43">
        <v>1.5190882999999999</v>
      </c>
      <c r="J2978" s="43">
        <v>6.1987543999999999E-2</v>
      </c>
      <c r="K2978" s="43">
        <v>1.337591E-2</v>
      </c>
      <c r="L2978" s="43">
        <v>3.3497290000000001E-3</v>
      </c>
      <c r="M2978" s="43">
        <v>6.9868333000000005E-2</v>
      </c>
      <c r="N2978" s="43">
        <v>1.2610551000000001</v>
      </c>
      <c r="O2978" s="43">
        <v>1.9662602000000001E-3</v>
      </c>
      <c r="P2978" s="43">
        <v>0.11524948</v>
      </c>
      <c r="Q2978" s="43">
        <v>1.4335389E-2</v>
      </c>
      <c r="R2978" s="43">
        <v>4.8227447E-2</v>
      </c>
      <c r="S2978" s="43">
        <v>0.14022376</v>
      </c>
      <c r="U2978" s="77">
        <f t="shared" si="235"/>
        <v>3.5346914655172412</v>
      </c>
    </row>
    <row r="2979" spans="1:21">
      <c r="A2979" s="41" t="s">
        <v>33</v>
      </c>
      <c r="B2979" s="41" t="s">
        <v>4461</v>
      </c>
      <c r="C2979" s="74">
        <f t="shared" si="231"/>
        <v>3.17513253553</v>
      </c>
      <c r="D2979" s="74">
        <f t="shared" si="232"/>
        <v>7.7655700299999991E-2</v>
      </c>
      <c r="E2979" s="74">
        <f t="shared" si="233"/>
        <v>2.5621468480000003</v>
      </c>
      <c r="F2979" s="74">
        <f t="shared" si="234"/>
        <v>0.22630593722999998</v>
      </c>
      <c r="G2979" s="75">
        <v>0.30902404999999999</v>
      </c>
      <c r="H2979" s="43">
        <v>1.1981418000000001E-2</v>
      </c>
      <c r="I2979" s="43">
        <v>0.68616392999999998</v>
      </c>
      <c r="J2979" s="43">
        <v>5.2040827999999997E-2</v>
      </c>
      <c r="K2979" s="43">
        <v>9.3962604000000002E-3</v>
      </c>
      <c r="L2979" s="43">
        <v>2.7030219000000002E-3</v>
      </c>
      <c r="M2979" s="43">
        <v>1.3515589999999999E-2</v>
      </c>
      <c r="N2979" s="43">
        <v>1.8640015000000001</v>
      </c>
      <c r="O2979" s="43">
        <v>7.4054923000000002E-4</v>
      </c>
      <c r="P2979" s="43">
        <v>8.7340514999999994E-2</v>
      </c>
      <c r="Q2979" s="43">
        <v>1.4022461999999999E-2</v>
      </c>
      <c r="R2979" s="43">
        <v>3.5057430000000001E-2</v>
      </c>
      <c r="S2979" s="43">
        <v>8.9144980999999998E-2</v>
      </c>
      <c r="U2979" s="77">
        <f t="shared" si="235"/>
        <v>2.6640004310344825</v>
      </c>
    </row>
    <row r="2980" spans="1:21">
      <c r="A2980" s="41" t="s">
        <v>33</v>
      </c>
      <c r="B2980" s="41" t="s">
        <v>4462</v>
      </c>
      <c r="C2980" s="74">
        <f t="shared" si="231"/>
        <v>2.3065653083300002</v>
      </c>
      <c r="D2980" s="74">
        <f t="shared" si="232"/>
        <v>6.6213768100000001E-2</v>
      </c>
      <c r="E2980" s="74">
        <f t="shared" si="233"/>
        <v>1.7205565158</v>
      </c>
      <c r="F2980" s="74">
        <f t="shared" si="234"/>
        <v>0.25098126443000002</v>
      </c>
      <c r="G2980" s="75">
        <v>0.26881376000000001</v>
      </c>
      <c r="H2980" s="43">
        <v>8.9328158000000005E-3</v>
      </c>
      <c r="I2980" s="43">
        <v>0.71974351999999997</v>
      </c>
      <c r="J2980" s="43">
        <v>4.4920855000000003E-2</v>
      </c>
      <c r="K2980" s="43">
        <v>9.2690871000000001E-3</v>
      </c>
      <c r="L2980" s="43">
        <v>1.633954E-3</v>
      </c>
      <c r="M2980" s="43">
        <v>1.0389872E-2</v>
      </c>
      <c r="N2980" s="43">
        <v>0.99188018</v>
      </c>
      <c r="O2980" s="43">
        <v>6.7583243000000003E-4</v>
      </c>
      <c r="P2980" s="43">
        <v>6.4778221999999996E-2</v>
      </c>
      <c r="Q2980" s="43">
        <v>3.4547637999999999E-2</v>
      </c>
      <c r="R2980" s="43">
        <v>3.4381082E-2</v>
      </c>
      <c r="S2980" s="43">
        <v>0.11659849</v>
      </c>
      <c r="U2980" s="77">
        <f t="shared" si="235"/>
        <v>2.3173599999999999</v>
      </c>
    </row>
    <row r="2981" spans="1:21">
      <c r="A2981" s="41" t="s">
        <v>33</v>
      </c>
      <c r="B2981" s="41" t="s">
        <v>4463</v>
      </c>
      <c r="C2981" s="74">
        <f t="shared" si="231"/>
        <v>3.8409717369599998</v>
      </c>
      <c r="D2981" s="74">
        <f t="shared" si="232"/>
        <v>0.1229487699</v>
      </c>
      <c r="E2981" s="74">
        <f t="shared" si="233"/>
        <v>2.9873076219999999</v>
      </c>
      <c r="F2981" s="74">
        <f t="shared" si="234"/>
        <v>0.32777915505999999</v>
      </c>
      <c r="G2981" s="75">
        <v>0.40293619000000003</v>
      </c>
      <c r="H2981" s="43">
        <v>2.9102912000000002E-2</v>
      </c>
      <c r="I2981" s="43">
        <v>0.70544141000000005</v>
      </c>
      <c r="J2981" s="43">
        <v>9.2555941000000003E-2</v>
      </c>
      <c r="K2981" s="43">
        <v>1.3967956E-2</v>
      </c>
      <c r="L2981" s="43">
        <v>2.2815789000000001E-3</v>
      </c>
      <c r="M2981" s="43">
        <v>1.4143294000000001E-2</v>
      </c>
      <c r="N2981" s="43">
        <v>2.2527632999999998</v>
      </c>
      <c r="O2981" s="43">
        <v>8.7854625999999995E-4</v>
      </c>
      <c r="P2981" s="43">
        <v>0.15837614999999999</v>
      </c>
      <c r="Q2981" s="43">
        <v>9.4619137999999992E-3</v>
      </c>
      <c r="R2981" s="43">
        <v>4.5707194999999999E-2</v>
      </c>
      <c r="S2981" s="43">
        <v>0.11335534999999999</v>
      </c>
      <c r="U2981" s="77">
        <f t="shared" si="235"/>
        <v>3.4735878448275863</v>
      </c>
    </row>
    <row r="2982" spans="1:21">
      <c r="A2982" s="41" t="s">
        <v>33</v>
      </c>
      <c r="B2982" s="41" t="s">
        <v>4464</v>
      </c>
      <c r="C2982" s="74">
        <f t="shared" si="231"/>
        <v>3.0687203918000003</v>
      </c>
      <c r="D2982" s="74">
        <f t="shared" si="232"/>
        <v>0.13142204999999998</v>
      </c>
      <c r="E2982" s="74">
        <f t="shared" si="233"/>
        <v>2.3140068130000002</v>
      </c>
      <c r="F2982" s="74">
        <f t="shared" si="234"/>
        <v>0.27031131879999998</v>
      </c>
      <c r="G2982" s="75">
        <v>0.35298021000000002</v>
      </c>
      <c r="H2982" s="43">
        <v>3.2607512999999998E-2</v>
      </c>
      <c r="I2982" s="43">
        <v>1.2472056</v>
      </c>
      <c r="J2982" s="43">
        <v>6.0757786000000001E-2</v>
      </c>
      <c r="K2982" s="43">
        <v>1.1115204E-2</v>
      </c>
      <c r="L2982" s="43">
        <v>2.7604000000000001E-3</v>
      </c>
      <c r="M2982" s="43">
        <v>5.6788659999999998E-2</v>
      </c>
      <c r="N2982" s="43">
        <v>1.0341937000000001</v>
      </c>
      <c r="O2982" s="43">
        <v>1.5844068000000001E-3</v>
      </c>
      <c r="P2982" s="43">
        <v>9.4769092999999999E-2</v>
      </c>
      <c r="Q2982" s="43">
        <v>1.1516477000000001E-2</v>
      </c>
      <c r="R2982" s="43">
        <v>3.9573051999999997E-2</v>
      </c>
      <c r="S2982" s="43">
        <v>0.12286829000000001</v>
      </c>
      <c r="U2982" s="77">
        <f t="shared" si="235"/>
        <v>3.0429328448275861</v>
      </c>
    </row>
    <row r="2983" spans="1:21">
      <c r="A2983" s="41" t="s">
        <v>33</v>
      </c>
      <c r="B2983" s="41" t="s">
        <v>4465</v>
      </c>
      <c r="C2983" s="74">
        <f t="shared" si="231"/>
        <v>1.94739646328</v>
      </c>
      <c r="D2983" s="74">
        <f t="shared" si="232"/>
        <v>3.7533906870000001E-2</v>
      </c>
      <c r="E2983" s="74">
        <f t="shared" si="233"/>
        <v>0.32898810000000001</v>
      </c>
      <c r="F2983" s="74">
        <f t="shared" si="234"/>
        <v>5.3416356409999997E-2</v>
      </c>
      <c r="G2983" s="75">
        <v>1.5274581</v>
      </c>
      <c r="H2983" s="43">
        <v>2.1046743999999999E-2</v>
      </c>
      <c r="I2983" s="43">
        <v>0.28092428000000003</v>
      </c>
      <c r="J2983" s="43">
        <v>1.9599119000000002E-2</v>
      </c>
      <c r="K2983" s="43">
        <v>8.1041441000000002E-3</v>
      </c>
      <c r="L2983" s="43">
        <v>1.8059757000000001E-4</v>
      </c>
      <c r="M2983" s="43">
        <v>9.6500461999999999E-3</v>
      </c>
      <c r="N2983" s="43">
        <v>2.7017076000000001E-2</v>
      </c>
      <c r="O2983" s="43">
        <v>3.6737930999999999E-4</v>
      </c>
      <c r="P2983" s="43">
        <v>1.7644859999999998E-2</v>
      </c>
      <c r="Q2983" s="43">
        <v>2.4246541000000001E-3</v>
      </c>
      <c r="R2983" s="43">
        <v>1.9944166999999999E-2</v>
      </c>
      <c r="S2983" s="43">
        <v>1.3035296E-2</v>
      </c>
      <c r="U2983" s="77">
        <f t="shared" si="235"/>
        <v>13.16774224137931</v>
      </c>
    </row>
    <row r="2984" spans="1:21">
      <c r="A2984" s="41" t="s">
        <v>33</v>
      </c>
      <c r="B2984" s="41" t="s">
        <v>4466</v>
      </c>
      <c r="C2984" s="74">
        <f t="shared" si="231"/>
        <v>2.4934930574800003</v>
      </c>
      <c r="D2984" s="74">
        <f t="shared" si="232"/>
        <v>3.9071729239999999E-2</v>
      </c>
      <c r="E2984" s="74">
        <f t="shared" si="233"/>
        <v>1.6385024050000001</v>
      </c>
      <c r="F2984" s="74">
        <f t="shared" si="234"/>
        <v>5.360684324E-2</v>
      </c>
      <c r="G2984" s="75">
        <v>0.76231207999999995</v>
      </c>
      <c r="H2984" s="43">
        <v>2.5547375000000001E-2</v>
      </c>
      <c r="I2984" s="43">
        <v>0.21979603</v>
      </c>
      <c r="J2984" s="43">
        <v>1.8821727E-2</v>
      </c>
      <c r="K2984" s="43">
        <v>8.7747095000000001E-3</v>
      </c>
      <c r="L2984" s="43">
        <v>1.4956674000000001E-4</v>
      </c>
      <c r="M2984" s="43">
        <v>1.1325726E-2</v>
      </c>
      <c r="N2984" s="43">
        <v>1.393159</v>
      </c>
      <c r="O2984" s="43">
        <v>3.9977934000000001E-4</v>
      </c>
      <c r="P2984" s="43">
        <v>1.4820754E-2</v>
      </c>
      <c r="Q2984" s="43">
        <v>3.4216568999999998E-3</v>
      </c>
      <c r="R2984" s="43">
        <v>1.8176568000000001E-2</v>
      </c>
      <c r="S2984" s="43">
        <v>1.6788085000000001E-2</v>
      </c>
      <c r="U2984" s="77">
        <f t="shared" si="235"/>
        <v>6.5716558620689645</v>
      </c>
    </row>
    <row r="2985" spans="1:21">
      <c r="A2985" s="41" t="s">
        <v>33</v>
      </c>
      <c r="B2985" s="41" t="s">
        <v>4467</v>
      </c>
      <c r="C2985" s="74">
        <f t="shared" si="231"/>
        <v>1.9396187766500002</v>
      </c>
      <c r="D2985" s="74">
        <f t="shared" si="232"/>
        <v>3.2228403860000004E-2</v>
      </c>
      <c r="E2985" s="74">
        <f t="shared" si="233"/>
        <v>0.897289479</v>
      </c>
      <c r="F2985" s="74">
        <f t="shared" si="234"/>
        <v>5.3867083789999999E-2</v>
      </c>
      <c r="G2985" s="75">
        <v>0.95623380999999996</v>
      </c>
      <c r="H2985" s="43">
        <v>1.1257118999999999E-2</v>
      </c>
      <c r="I2985" s="43">
        <v>0.22300544999999999</v>
      </c>
      <c r="J2985" s="43">
        <v>1.9799837000000001E-2</v>
      </c>
      <c r="K2985" s="43">
        <v>8.0937473000000006E-3</v>
      </c>
      <c r="L2985" s="43">
        <v>1.3027646E-4</v>
      </c>
      <c r="M2985" s="43">
        <v>4.2045431000000003E-3</v>
      </c>
      <c r="N2985" s="43">
        <v>0.66302691000000002</v>
      </c>
      <c r="O2985" s="43">
        <v>3.4402709000000002E-4</v>
      </c>
      <c r="P2985" s="43">
        <v>1.8026655999999999E-2</v>
      </c>
      <c r="Q2985" s="43">
        <v>2.9936757000000001E-3</v>
      </c>
      <c r="R2985" s="43">
        <v>1.6828448999999999E-2</v>
      </c>
      <c r="S2985" s="43">
        <v>1.5674276000000001E-2</v>
      </c>
      <c r="U2985" s="77">
        <f t="shared" si="235"/>
        <v>8.243394913793102</v>
      </c>
    </row>
    <row r="2986" spans="1:21">
      <c r="A2986" s="41" t="s">
        <v>33</v>
      </c>
      <c r="B2986" s="41" t="s">
        <v>4468</v>
      </c>
      <c r="C2986" s="74">
        <f t="shared" si="231"/>
        <v>6.8064483094500012</v>
      </c>
      <c r="D2986" s="74">
        <f t="shared" si="232"/>
        <v>9.5828647900000008E-2</v>
      </c>
      <c r="E2986" s="74">
        <f t="shared" si="233"/>
        <v>5.9194215710000009</v>
      </c>
      <c r="F2986" s="74">
        <f t="shared" si="234"/>
        <v>0.26871059055000002</v>
      </c>
      <c r="G2986" s="75">
        <v>0.52248749999999999</v>
      </c>
      <c r="H2986" s="43">
        <v>2.2014091E-2</v>
      </c>
      <c r="I2986" s="43">
        <v>0.97860957999999998</v>
      </c>
      <c r="J2986" s="43">
        <v>4.8691865000000001E-2</v>
      </c>
      <c r="K2986" s="43">
        <v>9.6130543999999995E-3</v>
      </c>
      <c r="L2986" s="43">
        <v>2.6787174999999999E-3</v>
      </c>
      <c r="M2986" s="43">
        <v>3.4845011000000002E-2</v>
      </c>
      <c r="N2986" s="43">
        <v>4.9187979000000004</v>
      </c>
      <c r="O2986" s="43">
        <v>5.5994655000000005E-4</v>
      </c>
      <c r="P2986" s="43">
        <v>8.0907150999999997E-2</v>
      </c>
      <c r="Q2986" s="43">
        <v>1.3260302E-2</v>
      </c>
      <c r="R2986" s="43">
        <v>9.5106013000000003E-2</v>
      </c>
      <c r="S2986" s="43">
        <v>7.8877178000000006E-2</v>
      </c>
      <c r="U2986" s="77">
        <f t="shared" si="235"/>
        <v>4.5042025862068966</v>
      </c>
    </row>
    <row r="2987" spans="1:21">
      <c r="A2987" s="41" t="s">
        <v>33</v>
      </c>
      <c r="B2987" s="41" t="s">
        <v>4469</v>
      </c>
      <c r="C2987" s="74">
        <f t="shared" si="231"/>
        <v>4.7331651128899992</v>
      </c>
      <c r="D2987" s="74">
        <f t="shared" si="232"/>
        <v>7.4249681499999998E-2</v>
      </c>
      <c r="E2987" s="74">
        <f t="shared" si="233"/>
        <v>4.1261391510000003</v>
      </c>
      <c r="F2987" s="74">
        <f t="shared" si="234"/>
        <v>0.19034152038999999</v>
      </c>
      <c r="G2987" s="75">
        <v>0.34243476</v>
      </c>
      <c r="H2987" s="43">
        <v>1.0534751E-2</v>
      </c>
      <c r="I2987" s="43">
        <v>1.093936</v>
      </c>
      <c r="J2987" s="43">
        <v>2.9237348E-2</v>
      </c>
      <c r="K2987" s="43">
        <v>6.2211172999999996E-3</v>
      </c>
      <c r="L2987" s="43">
        <v>4.0379081999999998E-3</v>
      </c>
      <c r="M2987" s="43">
        <v>3.4753307999999997E-2</v>
      </c>
      <c r="N2987" s="43">
        <v>3.0216683999999998</v>
      </c>
      <c r="O2987" s="43">
        <v>4.3761939E-4</v>
      </c>
      <c r="P2987" s="43">
        <v>5.1166283E-2</v>
      </c>
      <c r="Q2987" s="43">
        <v>8.1015549999999999E-3</v>
      </c>
      <c r="R2987" s="43">
        <v>6.3533246000000002E-2</v>
      </c>
      <c r="S2987" s="43">
        <v>6.7102816999999995E-2</v>
      </c>
      <c r="U2987" s="77">
        <f t="shared" si="235"/>
        <v>2.9520237931034483</v>
      </c>
    </row>
    <row r="2988" spans="1:21">
      <c r="A2988" s="41" t="s">
        <v>33</v>
      </c>
      <c r="B2988" s="41" t="s">
        <v>4470</v>
      </c>
      <c r="C2988" s="74">
        <f t="shared" si="231"/>
        <v>6.7799423156900005</v>
      </c>
      <c r="D2988" s="74">
        <f t="shared" si="232"/>
        <v>0.1034411098</v>
      </c>
      <c r="E2988" s="74">
        <f t="shared" si="233"/>
        <v>5.8368822570000001</v>
      </c>
      <c r="F2988" s="74">
        <f t="shared" si="234"/>
        <v>0.27893964889</v>
      </c>
      <c r="G2988" s="75">
        <v>0.56067929999999999</v>
      </c>
      <c r="H2988" s="43">
        <v>2.6875947000000001E-2</v>
      </c>
      <c r="I2988" s="43">
        <v>0.90700601000000003</v>
      </c>
      <c r="J2988" s="43">
        <v>5.7881896000000002E-2</v>
      </c>
      <c r="K2988" s="43">
        <v>1.0669612E-2</v>
      </c>
      <c r="L2988" s="43">
        <v>2.4868858000000001E-3</v>
      </c>
      <c r="M2988" s="43">
        <v>3.2402715999999998E-2</v>
      </c>
      <c r="N2988" s="43">
        <v>4.9030003000000004</v>
      </c>
      <c r="O2988" s="43">
        <v>5.9518118999999997E-4</v>
      </c>
      <c r="P2988" s="43">
        <v>9.7135526E-2</v>
      </c>
      <c r="Q2988" s="43">
        <v>6.2569076999999997E-3</v>
      </c>
      <c r="R2988" s="43">
        <v>9.5736065999999995E-2</v>
      </c>
      <c r="S2988" s="43">
        <v>7.9215967999999998E-2</v>
      </c>
      <c r="U2988" s="77">
        <f t="shared" si="235"/>
        <v>4.8334422413793101</v>
      </c>
    </row>
    <row r="2989" spans="1:21">
      <c r="A2989" s="41" t="s">
        <v>33</v>
      </c>
      <c r="B2989" s="41" t="s">
        <v>4471</v>
      </c>
      <c r="C2989" s="74">
        <f t="shared" si="231"/>
        <v>5.7977163872300004</v>
      </c>
      <c r="D2989" s="74">
        <f t="shared" si="232"/>
        <v>8.7007102099999997E-2</v>
      </c>
      <c r="E2989" s="74">
        <f t="shared" si="233"/>
        <v>5.0223879189999998</v>
      </c>
      <c r="F2989" s="74">
        <f t="shared" si="234"/>
        <v>0.22988864612999999</v>
      </c>
      <c r="G2989" s="75">
        <v>0.45843272000000002</v>
      </c>
      <c r="H2989" s="43">
        <v>1.8869079E-2</v>
      </c>
      <c r="I2989" s="43">
        <v>0.82909463999999999</v>
      </c>
      <c r="J2989" s="43">
        <v>4.6973055999999999E-2</v>
      </c>
      <c r="K2989" s="43">
        <v>8.2325448999999995E-3</v>
      </c>
      <c r="L2989" s="43">
        <v>2.2812421999999998E-3</v>
      </c>
      <c r="M2989" s="43">
        <v>2.9520259E-2</v>
      </c>
      <c r="N2989" s="43">
        <v>4.1744241999999998</v>
      </c>
      <c r="O2989" s="43">
        <v>4.8284112999999999E-4</v>
      </c>
      <c r="P2989" s="43">
        <v>6.8466523000000001E-2</v>
      </c>
      <c r="Q2989" s="43">
        <v>1.0030223E-2</v>
      </c>
      <c r="R2989" s="43">
        <v>8.0479547999999998E-2</v>
      </c>
      <c r="S2989" s="43">
        <v>7.0429511E-2</v>
      </c>
      <c r="U2989" s="77">
        <f t="shared" si="235"/>
        <v>3.9520062068965518</v>
      </c>
    </row>
    <row r="2990" spans="1:21">
      <c r="A2990" s="41" t="s">
        <v>33</v>
      </c>
      <c r="B2990" s="41" t="s">
        <v>4472</v>
      </c>
      <c r="C2990" s="74">
        <f t="shared" si="231"/>
        <v>4.0504585369299999</v>
      </c>
      <c r="D2990" s="74">
        <f t="shared" si="232"/>
        <v>6.8815155099999997E-2</v>
      </c>
      <c r="E2990" s="74">
        <f t="shared" si="233"/>
        <v>3.5054017584000001</v>
      </c>
      <c r="F2990" s="74">
        <f t="shared" si="234"/>
        <v>0.16885670342999998</v>
      </c>
      <c r="G2990" s="75">
        <v>0.30738492000000001</v>
      </c>
      <c r="H2990" s="43">
        <v>9.5137383999999992E-3</v>
      </c>
      <c r="I2990" s="43">
        <v>0.92674402</v>
      </c>
      <c r="J2990" s="43">
        <v>3.0580875E-2</v>
      </c>
      <c r="K2990" s="43">
        <v>5.3694579000000001E-3</v>
      </c>
      <c r="L2990" s="43">
        <v>3.4266651999999998E-3</v>
      </c>
      <c r="M2990" s="43">
        <v>2.9438157E-2</v>
      </c>
      <c r="N2990" s="43">
        <v>2.5691440000000001</v>
      </c>
      <c r="O2990" s="43">
        <v>3.8884313000000001E-4</v>
      </c>
      <c r="P2990" s="43">
        <v>4.3299591999999998E-2</v>
      </c>
      <c r="Q2990" s="43">
        <v>6.3093263000000002E-3</v>
      </c>
      <c r="R2990" s="43">
        <v>5.3762589999999999E-2</v>
      </c>
      <c r="S2990" s="43">
        <v>6.5096351999999996E-2</v>
      </c>
      <c r="U2990" s="77">
        <f t="shared" si="235"/>
        <v>2.6498699999999999</v>
      </c>
    </row>
    <row r="2991" spans="1:21">
      <c r="A2991" s="41" t="s">
        <v>33</v>
      </c>
      <c r="B2991" s="41" t="s">
        <v>4473</v>
      </c>
      <c r="C2991" s="74">
        <f t="shared" si="231"/>
        <v>5.7763372899599998</v>
      </c>
      <c r="D2991" s="74">
        <f t="shared" si="232"/>
        <v>9.337921099999999E-2</v>
      </c>
      <c r="E2991" s="74">
        <f t="shared" si="233"/>
        <v>4.952685486</v>
      </c>
      <c r="F2991" s="74">
        <f t="shared" si="234"/>
        <v>0.24069937295999999</v>
      </c>
      <c r="G2991" s="75">
        <v>0.48957321999999998</v>
      </c>
      <c r="H2991" s="43">
        <v>2.2958995999999999E-2</v>
      </c>
      <c r="I2991" s="43">
        <v>0.76846999000000005</v>
      </c>
      <c r="J2991" s="43">
        <v>5.4675388999999998E-2</v>
      </c>
      <c r="K2991" s="43">
        <v>9.1300375999999999E-3</v>
      </c>
      <c r="L2991" s="43">
        <v>2.1187153999999999E-3</v>
      </c>
      <c r="M2991" s="43">
        <v>2.7455068999999999E-2</v>
      </c>
      <c r="N2991" s="43">
        <v>4.1612565000000004</v>
      </c>
      <c r="O2991" s="43">
        <v>5.1394476000000001E-4</v>
      </c>
      <c r="P2991" s="43">
        <v>8.2199088000000003E-2</v>
      </c>
      <c r="Q2991" s="43">
        <v>5.1521032E-3</v>
      </c>
      <c r="R2991" s="43">
        <v>8.1012737000000001E-2</v>
      </c>
      <c r="S2991" s="43">
        <v>7.1821499999999996E-2</v>
      </c>
      <c r="U2991" s="77">
        <f t="shared" si="235"/>
        <v>4.2204587931034476</v>
      </c>
    </row>
    <row r="2992" spans="1:21">
      <c r="A2992" s="41" t="s">
        <v>33</v>
      </c>
      <c r="B2992" s="41" t="s">
        <v>4474</v>
      </c>
      <c r="C2992" s="74">
        <f t="shared" si="231"/>
        <v>7.6858360590699997</v>
      </c>
      <c r="D2992" s="74">
        <f t="shared" si="232"/>
        <v>8.7338036899999999E-2</v>
      </c>
      <c r="E2992" s="74">
        <f t="shared" si="233"/>
        <v>7.0739043449999999</v>
      </c>
      <c r="F2992" s="74">
        <f t="shared" si="234"/>
        <v>0.22907189717000001</v>
      </c>
      <c r="G2992" s="75">
        <v>0.29552178000000001</v>
      </c>
      <c r="H2992" s="43">
        <v>1.4255485E-2</v>
      </c>
      <c r="I2992" s="43">
        <v>0.84881596000000004</v>
      </c>
      <c r="J2992" s="43">
        <v>3.9065305000000002E-2</v>
      </c>
      <c r="K2992" s="43">
        <v>7.1729487E-3</v>
      </c>
      <c r="L2992" s="43">
        <v>2.2594522E-3</v>
      </c>
      <c r="M2992" s="43">
        <v>3.8840330999999999E-2</v>
      </c>
      <c r="N2992" s="43">
        <v>6.2108328999999998</v>
      </c>
      <c r="O2992" s="43">
        <v>6.9503266999999997E-4</v>
      </c>
      <c r="P2992" s="43">
        <v>5.0519133000000001E-2</v>
      </c>
      <c r="Q2992" s="43">
        <v>6.0752645000000001E-3</v>
      </c>
      <c r="R2992" s="43">
        <v>8.7688207000000004E-2</v>
      </c>
      <c r="S2992" s="43">
        <v>8.4094260000000004E-2</v>
      </c>
      <c r="U2992" s="77">
        <f t="shared" si="235"/>
        <v>2.5476015517241377</v>
      </c>
    </row>
    <row r="2993" spans="1:21">
      <c r="A2993" s="41" t="s">
        <v>33</v>
      </c>
      <c r="B2993" s="41" t="s">
        <v>4475</v>
      </c>
      <c r="C2993" s="74">
        <f t="shared" si="231"/>
        <v>2.4809842762999996</v>
      </c>
      <c r="D2993" s="74">
        <f t="shared" si="232"/>
        <v>6.4649103520000001E-2</v>
      </c>
      <c r="E2993" s="74">
        <f t="shared" si="233"/>
        <v>1.9537988419999999</v>
      </c>
      <c r="F2993" s="74">
        <f t="shared" si="234"/>
        <v>0.18184103078000002</v>
      </c>
      <c r="G2993" s="75">
        <v>0.28069529999999998</v>
      </c>
      <c r="H2993" s="43">
        <v>4.0933751999999997E-2</v>
      </c>
      <c r="I2993" s="43">
        <v>0.33372169000000002</v>
      </c>
      <c r="J2993" s="43">
        <v>3.1843776999999997E-2</v>
      </c>
      <c r="K2993" s="43">
        <v>2.8977716000000001E-3</v>
      </c>
      <c r="L2993" s="43">
        <v>7.5772592000000001E-4</v>
      </c>
      <c r="M2993" s="43">
        <v>2.9149828999999999E-2</v>
      </c>
      <c r="N2993" s="43">
        <v>1.5791434</v>
      </c>
      <c r="O2993" s="43">
        <v>6.7562548000000004E-4</v>
      </c>
      <c r="P2993" s="43">
        <v>2.5133154000000001E-2</v>
      </c>
      <c r="Q2993" s="43">
        <v>2.3159023E-3</v>
      </c>
      <c r="R2993" s="43">
        <v>9.9888990000000007E-3</v>
      </c>
      <c r="S2993" s="43">
        <v>0.14372745000000001</v>
      </c>
      <c r="U2993" s="77">
        <f t="shared" si="235"/>
        <v>2.4197870689655168</v>
      </c>
    </row>
    <row r="2994" spans="1:21">
      <c r="A2994" s="41" t="s">
        <v>33</v>
      </c>
      <c r="B2994" s="41" t="s">
        <v>4476</v>
      </c>
      <c r="C2994" s="74">
        <f t="shared" si="231"/>
        <v>3.5483030794100001</v>
      </c>
      <c r="D2994" s="74">
        <f t="shared" si="232"/>
        <v>3.4646300790000001E-2</v>
      </c>
      <c r="E2994" s="74">
        <f t="shared" si="233"/>
        <v>1.7058161952000002</v>
      </c>
      <c r="F2994" s="74">
        <f t="shared" si="234"/>
        <v>0.18872608342</v>
      </c>
      <c r="G2994" s="75">
        <v>1.6191145</v>
      </c>
      <c r="H2994" s="43">
        <v>9.4560552000000006E-3</v>
      </c>
      <c r="I2994" s="43">
        <v>0.23409864</v>
      </c>
      <c r="J2994" s="43">
        <v>2.0606320000000001E-2</v>
      </c>
      <c r="K2994" s="43">
        <v>4.9877172999999997E-3</v>
      </c>
      <c r="L2994" s="43">
        <v>6.3537958999999996E-4</v>
      </c>
      <c r="M2994" s="43">
        <v>8.4168838999999999E-3</v>
      </c>
      <c r="N2994" s="43">
        <v>1.4622615000000001</v>
      </c>
      <c r="O2994" s="43">
        <v>3.1059782E-4</v>
      </c>
      <c r="P2994" s="43">
        <v>4.455129E-2</v>
      </c>
      <c r="Q2994" s="43">
        <v>4.6658206000000004E-3</v>
      </c>
      <c r="R2994" s="43">
        <v>7.6390796999999996E-2</v>
      </c>
      <c r="S2994" s="43">
        <v>6.2807578000000003E-2</v>
      </c>
      <c r="U2994" s="77">
        <f t="shared" si="235"/>
        <v>13.957883620689655</v>
      </c>
    </row>
    <row r="2995" spans="1:21">
      <c r="A2995" s="41" t="s">
        <v>33</v>
      </c>
      <c r="B2995" s="41" t="s">
        <v>4477</v>
      </c>
      <c r="C2995" s="74">
        <f t="shared" si="231"/>
        <v>5.3871232531800004</v>
      </c>
      <c r="D2995" s="74">
        <f t="shared" si="232"/>
        <v>8.5161079000000001E-2</v>
      </c>
      <c r="E2995" s="74">
        <f t="shared" si="233"/>
        <v>3.3934692983999999</v>
      </c>
      <c r="F2995" s="74">
        <f t="shared" si="234"/>
        <v>0.23204617578</v>
      </c>
      <c r="G2995" s="75">
        <v>1.6764467000000001</v>
      </c>
      <c r="H2995" s="43">
        <v>8.0232484000000003E-3</v>
      </c>
      <c r="I2995" s="43">
        <v>0.37376914999999999</v>
      </c>
      <c r="J2995" s="43">
        <v>4.0368478999999999E-2</v>
      </c>
      <c r="K2995" s="43">
        <v>7.1657153000000001E-3</v>
      </c>
      <c r="L2995" s="43">
        <v>2.5829587E-3</v>
      </c>
      <c r="M2995" s="43">
        <v>3.5043926000000003E-2</v>
      </c>
      <c r="N2995" s="43">
        <v>3.0116768999999999</v>
      </c>
      <c r="O2995" s="43">
        <v>4.7671787999999999E-4</v>
      </c>
      <c r="P2995" s="43">
        <v>9.0094919999999995E-2</v>
      </c>
      <c r="Q2995" s="43">
        <v>3.5692868999999999E-3</v>
      </c>
      <c r="R2995" s="43">
        <v>7.7834819E-2</v>
      </c>
      <c r="S2995" s="43">
        <v>6.0070432E-2</v>
      </c>
      <c r="U2995" s="77">
        <f t="shared" si="235"/>
        <v>14.452126724137932</v>
      </c>
    </row>
    <row r="2996" spans="1:21">
      <c r="A2996" s="41" t="s">
        <v>33</v>
      </c>
      <c r="B2996" s="41" t="s">
        <v>4478</v>
      </c>
      <c r="C2996" s="74">
        <f t="shared" si="231"/>
        <v>3.8527545182499998</v>
      </c>
      <c r="D2996" s="74">
        <f t="shared" si="232"/>
        <v>7.0597199100000008E-2</v>
      </c>
      <c r="E2996" s="74">
        <f t="shared" si="233"/>
        <v>2.5952960060000003</v>
      </c>
      <c r="F2996" s="74">
        <f t="shared" si="234"/>
        <v>0.22773823314999997</v>
      </c>
      <c r="G2996" s="75">
        <v>0.95912308000000002</v>
      </c>
      <c r="H2996" s="43">
        <v>1.4661016000000001E-2</v>
      </c>
      <c r="I2996" s="43">
        <v>0.39729358999999997</v>
      </c>
      <c r="J2996" s="43">
        <v>3.6849455000000003E-2</v>
      </c>
      <c r="K2996" s="43">
        <v>7.9576122999999999E-3</v>
      </c>
      <c r="L2996" s="43">
        <v>1.6574018E-3</v>
      </c>
      <c r="M2996" s="43">
        <v>2.4132730000000002E-2</v>
      </c>
      <c r="N2996" s="43">
        <v>2.1833414000000002</v>
      </c>
      <c r="O2996" s="43">
        <v>4.6908464999999999E-4</v>
      </c>
      <c r="P2996" s="43">
        <v>6.7381469999999999E-2</v>
      </c>
      <c r="Q2996" s="43">
        <v>5.1696575E-3</v>
      </c>
      <c r="R2996" s="43">
        <v>8.3907977999999994E-2</v>
      </c>
      <c r="S2996" s="43">
        <v>7.0810043000000003E-2</v>
      </c>
      <c r="U2996" s="77">
        <f t="shared" si="235"/>
        <v>8.2683024137931032</v>
      </c>
    </row>
    <row r="2997" spans="1:21">
      <c r="A2997" s="41" t="s">
        <v>33</v>
      </c>
      <c r="B2997" s="41" t="s">
        <v>4479</v>
      </c>
      <c r="C2997" s="74">
        <f t="shared" si="231"/>
        <v>1.13646561962</v>
      </c>
      <c r="D2997" s="74">
        <f t="shared" si="232"/>
        <v>5.9786351960000005E-2</v>
      </c>
      <c r="E2997" s="74">
        <f t="shared" si="233"/>
        <v>0.66498625599999994</v>
      </c>
      <c r="F2997" s="74">
        <f t="shared" si="234"/>
        <v>0.24812389165999998</v>
      </c>
      <c r="G2997" s="75">
        <v>0.16356912000000001</v>
      </c>
      <c r="H2997" s="43">
        <v>1.3865845999999999E-2</v>
      </c>
      <c r="I2997" s="43">
        <v>0.44946345999999998</v>
      </c>
      <c r="J2997" s="43">
        <v>3.3882438000000001E-2</v>
      </c>
      <c r="K2997" s="43">
        <v>7.9042812E-3</v>
      </c>
      <c r="L2997" s="43">
        <v>9.7517475999999998E-4</v>
      </c>
      <c r="M2997" s="43">
        <v>1.7024457999999999E-2</v>
      </c>
      <c r="N2997" s="43">
        <v>0.20165695</v>
      </c>
      <c r="O2997" s="43">
        <v>7.1589836000000005E-4</v>
      </c>
      <c r="P2997" s="43">
        <v>6.3225458999999998E-2</v>
      </c>
      <c r="Q2997" s="43">
        <v>6.8693553000000003E-3</v>
      </c>
      <c r="R2997" s="43">
        <v>9.1889094000000004E-2</v>
      </c>
      <c r="S2997" s="43">
        <v>8.5424084999999997E-2</v>
      </c>
      <c r="U2997" s="77">
        <f t="shared" si="235"/>
        <v>1.4100786206896552</v>
      </c>
    </row>
    <row r="2998" spans="1:21">
      <c r="A2998" s="41" t="s">
        <v>33</v>
      </c>
      <c r="B2998" s="41" t="s">
        <v>4480</v>
      </c>
      <c r="C2998" s="74">
        <f t="shared" si="231"/>
        <v>3.2477411997200001</v>
      </c>
      <c r="D2998" s="74">
        <f t="shared" si="232"/>
        <v>4.0915079690000002E-2</v>
      </c>
      <c r="E2998" s="74">
        <f t="shared" si="233"/>
        <v>1.5402867120000001</v>
      </c>
      <c r="F2998" s="74">
        <f t="shared" si="234"/>
        <v>0.18121510803000002</v>
      </c>
      <c r="G2998" s="75">
        <v>1.4853243</v>
      </c>
      <c r="H2998" s="43">
        <v>1.1807092E-2</v>
      </c>
      <c r="I2998" s="43">
        <v>0.21151942000000001</v>
      </c>
      <c r="J2998" s="43">
        <v>2.7877339000000001E-2</v>
      </c>
      <c r="K2998" s="43">
        <v>4.6591723999999998E-3</v>
      </c>
      <c r="L2998" s="43">
        <v>5.9620099000000002E-4</v>
      </c>
      <c r="M2998" s="43">
        <v>7.7823672999999998E-3</v>
      </c>
      <c r="N2998" s="43">
        <v>1.3169602</v>
      </c>
      <c r="O2998" s="43">
        <v>3.2009262999999999E-4</v>
      </c>
      <c r="P2998" s="43">
        <v>3.9926469999999999E-2</v>
      </c>
      <c r="Q2998" s="43">
        <v>4.7884714E-3</v>
      </c>
      <c r="R2998" s="43">
        <v>6.8457780999999995E-2</v>
      </c>
      <c r="S2998" s="43">
        <v>6.7722293000000003E-2</v>
      </c>
      <c r="U2998" s="77">
        <f t="shared" si="235"/>
        <v>12.804519827586207</v>
      </c>
    </row>
    <row r="2999" spans="1:21">
      <c r="A2999" s="41" t="s">
        <v>33</v>
      </c>
      <c r="B2999" s="41" t="s">
        <v>4481</v>
      </c>
      <c r="C2999" s="74">
        <f t="shared" si="231"/>
        <v>4.8828462404400002</v>
      </c>
      <c r="D2999" s="74">
        <f t="shared" si="232"/>
        <v>8.5790819399999996E-2</v>
      </c>
      <c r="E2999" s="74">
        <f t="shared" si="233"/>
        <v>3.0452235459999999</v>
      </c>
      <c r="F2999" s="74">
        <f t="shared" si="234"/>
        <v>0.21981517504000003</v>
      </c>
      <c r="G2999" s="75">
        <v>1.5320167</v>
      </c>
      <c r="H2999" s="43">
        <v>8.4794959999999996E-3</v>
      </c>
      <c r="I2999" s="43">
        <v>0.33641064999999998</v>
      </c>
      <c r="J2999" s="43">
        <v>4.5293594999999999E-2</v>
      </c>
      <c r="K2999" s="43">
        <v>6.5929088E-3</v>
      </c>
      <c r="L2999" s="43">
        <v>2.3376315999999999E-3</v>
      </c>
      <c r="M2999" s="43">
        <v>3.1566683999999998E-2</v>
      </c>
      <c r="N2999" s="43">
        <v>2.7003333999999999</v>
      </c>
      <c r="O2999" s="43">
        <v>4.9771823999999998E-4</v>
      </c>
      <c r="P2999" s="43">
        <v>8.0740019999999996E-2</v>
      </c>
      <c r="Q2999" s="43">
        <v>3.6755657999999998E-3</v>
      </c>
      <c r="R2999" s="43">
        <v>6.9751829000000001E-2</v>
      </c>
      <c r="S2999" s="43">
        <v>6.5150042000000005E-2</v>
      </c>
      <c r="U2999" s="77">
        <f t="shared" si="235"/>
        <v>13.207040517241378</v>
      </c>
    </row>
    <row r="3000" spans="1:21">
      <c r="A3000" s="41" t="s">
        <v>33</v>
      </c>
      <c r="B3000" s="41" t="s">
        <v>4482</v>
      </c>
      <c r="C3000" s="74">
        <f t="shared" si="231"/>
        <v>3.7281133454599997</v>
      </c>
      <c r="D3000" s="74">
        <f t="shared" si="232"/>
        <v>6.8029744500000003E-2</v>
      </c>
      <c r="E3000" s="74">
        <f t="shared" si="233"/>
        <v>2.5688995809999997</v>
      </c>
      <c r="F3000" s="74">
        <f t="shared" si="234"/>
        <v>0.21121778996000001</v>
      </c>
      <c r="G3000" s="75">
        <v>0.87996622999999996</v>
      </c>
      <c r="H3000" s="43">
        <v>1.4410661E-2</v>
      </c>
      <c r="I3000" s="43">
        <v>0.34296441999999999</v>
      </c>
      <c r="J3000" s="43">
        <v>3.8890647E-2</v>
      </c>
      <c r="K3000" s="43">
        <v>7.0321589E-3</v>
      </c>
      <c r="L3000" s="43">
        <v>1.3989155999999999E-3</v>
      </c>
      <c r="M3000" s="43">
        <v>2.0708022999999999E-2</v>
      </c>
      <c r="N3000" s="43">
        <v>2.2115244999999999</v>
      </c>
      <c r="O3000" s="43">
        <v>4.2634706000000002E-4</v>
      </c>
      <c r="P3000" s="43">
        <v>5.9803815000000003E-2</v>
      </c>
      <c r="Q3000" s="43">
        <v>6.5490139000000001E-3</v>
      </c>
      <c r="R3000" s="43">
        <v>7.2378888000000002E-2</v>
      </c>
      <c r="S3000" s="43">
        <v>7.2059726000000004E-2</v>
      </c>
      <c r="U3000" s="77">
        <f t="shared" si="235"/>
        <v>7.5859157758620679</v>
      </c>
    </row>
    <row r="3001" spans="1:21">
      <c r="A3001" s="41" t="s">
        <v>33</v>
      </c>
      <c r="B3001" s="41" t="s">
        <v>4483</v>
      </c>
      <c r="C3001" s="74">
        <f t="shared" si="231"/>
        <v>4.4375821390599999</v>
      </c>
      <c r="D3001" s="74">
        <f t="shared" si="232"/>
        <v>7.4847331399999995E-2</v>
      </c>
      <c r="E3001" s="74">
        <f t="shared" si="233"/>
        <v>2.9673277770000004</v>
      </c>
      <c r="F3001" s="74">
        <f t="shared" si="234"/>
        <v>0.20580213066000003</v>
      </c>
      <c r="G3001" s="75">
        <v>1.1896049</v>
      </c>
      <c r="H3001" s="43">
        <v>1.7159826999999999E-2</v>
      </c>
      <c r="I3001" s="43">
        <v>0.33306875000000002</v>
      </c>
      <c r="J3001" s="43">
        <v>4.0453543000000002E-2</v>
      </c>
      <c r="K3001" s="43">
        <v>7.4253323999999999E-3</v>
      </c>
      <c r="L3001" s="43">
        <v>1.780568E-3</v>
      </c>
      <c r="M3001" s="43">
        <v>2.5187887999999999E-2</v>
      </c>
      <c r="N3001" s="43">
        <v>2.6170992000000002</v>
      </c>
      <c r="O3001" s="43">
        <v>4.2519375999999998E-4</v>
      </c>
      <c r="P3001" s="43">
        <v>6.2397099999999997E-2</v>
      </c>
      <c r="Q3001" s="43">
        <v>6.0747209000000003E-3</v>
      </c>
      <c r="R3001" s="43">
        <v>7.0424285000000003E-2</v>
      </c>
      <c r="S3001" s="43">
        <v>6.6480831000000004E-2</v>
      </c>
      <c r="U3001" s="77">
        <f t="shared" si="235"/>
        <v>10.255214655172413</v>
      </c>
    </row>
    <row r="3002" spans="1:21">
      <c r="A3002" s="41" t="s">
        <v>33</v>
      </c>
      <c r="B3002" s="41" t="s">
        <v>4484</v>
      </c>
      <c r="C3002" s="74">
        <f t="shared" si="231"/>
        <v>3.6006130548599997</v>
      </c>
      <c r="D3002" s="74">
        <f t="shared" si="232"/>
        <v>6.5832239400000006E-2</v>
      </c>
      <c r="E3002" s="74">
        <f t="shared" si="233"/>
        <v>2.4853396979999998</v>
      </c>
      <c r="F3002" s="74">
        <f t="shared" si="234"/>
        <v>0.24240035745999999</v>
      </c>
      <c r="G3002" s="75">
        <v>0.80704076000000002</v>
      </c>
      <c r="H3002" s="43">
        <v>1.2072438E-2</v>
      </c>
      <c r="I3002" s="43">
        <v>0.35873516</v>
      </c>
      <c r="J3002" s="43">
        <v>3.5830458000000003E-2</v>
      </c>
      <c r="K3002" s="43">
        <v>6.8476615999999999E-3</v>
      </c>
      <c r="L3002" s="43">
        <v>1.7749618000000001E-3</v>
      </c>
      <c r="M3002" s="43">
        <v>2.1379157999999999E-2</v>
      </c>
      <c r="N3002" s="43">
        <v>2.1145320999999999</v>
      </c>
      <c r="O3002" s="43">
        <v>4.1326045999999999E-4</v>
      </c>
      <c r="P3002" s="43">
        <v>5.4661460000000002E-2</v>
      </c>
      <c r="Q3002" s="43">
        <v>1.3974291999999999E-2</v>
      </c>
      <c r="R3002" s="43">
        <v>7.0401185000000005E-2</v>
      </c>
      <c r="S3002" s="43">
        <v>0.10295016</v>
      </c>
      <c r="U3002" s="77">
        <f t="shared" si="235"/>
        <v>6.957247931034483</v>
      </c>
    </row>
    <row r="3003" spans="1:21">
      <c r="A3003" s="41" t="s">
        <v>33</v>
      </c>
      <c r="B3003" s="41" t="s">
        <v>4485</v>
      </c>
      <c r="C3003" s="74">
        <f t="shared" si="231"/>
        <v>3.8041805149700001</v>
      </c>
      <c r="D3003" s="74">
        <f t="shared" si="232"/>
        <v>7.4597802099999999E-2</v>
      </c>
      <c r="E3003" s="74">
        <f t="shared" si="233"/>
        <v>2.3784666269999999</v>
      </c>
      <c r="F3003" s="74">
        <f t="shared" si="234"/>
        <v>0.19372478586999997</v>
      </c>
      <c r="G3003" s="75">
        <v>1.1573913</v>
      </c>
      <c r="H3003" s="43">
        <v>1.6086126999999999E-2</v>
      </c>
      <c r="I3003" s="43">
        <v>0.33144960000000001</v>
      </c>
      <c r="J3003" s="43">
        <v>4.0341702E-2</v>
      </c>
      <c r="K3003" s="43">
        <v>7.1824211999999997E-3</v>
      </c>
      <c r="L3003" s="43">
        <v>1.8760599000000001E-3</v>
      </c>
      <c r="M3003" s="43">
        <v>2.5197619000000001E-2</v>
      </c>
      <c r="N3003" s="43">
        <v>2.0309309</v>
      </c>
      <c r="O3003" s="43">
        <v>3.8312467000000002E-4</v>
      </c>
      <c r="P3003" s="43">
        <v>6.1196625999999997E-2</v>
      </c>
      <c r="Q3003" s="43">
        <v>5.6575502E-3</v>
      </c>
      <c r="R3003" s="43">
        <v>6.9557438999999999E-2</v>
      </c>
      <c r="S3003" s="43">
        <v>5.6930045999999998E-2</v>
      </c>
      <c r="U3003" s="77">
        <f t="shared" si="235"/>
        <v>9.9775112068965512</v>
      </c>
    </row>
    <row r="3004" spans="1:21">
      <c r="A3004" s="41" t="s">
        <v>33</v>
      </c>
      <c r="B3004" s="41" t="s">
        <v>4486</v>
      </c>
      <c r="C3004" s="74">
        <f t="shared" si="231"/>
        <v>3.7864721323299997</v>
      </c>
      <c r="D3004" s="74">
        <f t="shared" si="232"/>
        <v>6.4498482199999999E-2</v>
      </c>
      <c r="E3004" s="74">
        <f t="shared" si="233"/>
        <v>2.7892958979999998</v>
      </c>
      <c r="F3004" s="74">
        <f t="shared" si="234"/>
        <v>0.24763078213</v>
      </c>
      <c r="G3004" s="75">
        <v>0.68504697000000003</v>
      </c>
      <c r="H3004" s="43">
        <v>1.2764508000000001E-2</v>
      </c>
      <c r="I3004" s="43">
        <v>0.45202449</v>
      </c>
      <c r="J3004" s="43">
        <v>3.3942786000000003E-2</v>
      </c>
      <c r="K3004" s="43">
        <v>6.8198883000000002E-3</v>
      </c>
      <c r="L3004" s="43">
        <v>2.1459609E-3</v>
      </c>
      <c r="M3004" s="43">
        <v>2.1589846999999999E-2</v>
      </c>
      <c r="N3004" s="43">
        <v>2.3245068999999998</v>
      </c>
      <c r="O3004" s="43">
        <v>4.4271593000000002E-4</v>
      </c>
      <c r="P3004" s="43">
        <v>5.2461003999999999E-2</v>
      </c>
      <c r="Q3004" s="43">
        <v>4.1279131999999996E-3</v>
      </c>
      <c r="R3004" s="43">
        <v>6.5855699000000004E-2</v>
      </c>
      <c r="S3004" s="43">
        <v>0.12474345000000001</v>
      </c>
      <c r="U3004" s="77">
        <f t="shared" si="235"/>
        <v>5.9055773275862071</v>
      </c>
    </row>
    <row r="3005" spans="1:21">
      <c r="A3005" s="41" t="s">
        <v>33</v>
      </c>
      <c r="B3005" s="41" t="s">
        <v>4487</v>
      </c>
      <c r="C3005" s="74">
        <f t="shared" si="231"/>
        <v>3.3599073882000003</v>
      </c>
      <c r="D3005" s="74">
        <f t="shared" si="232"/>
        <v>6.7305814399999997E-2</v>
      </c>
      <c r="E3005" s="74">
        <f t="shared" si="233"/>
        <v>2.2441573460000002</v>
      </c>
      <c r="F3005" s="74">
        <f t="shared" si="234"/>
        <v>0.2023942578</v>
      </c>
      <c r="G3005" s="75">
        <v>0.84604997000000004</v>
      </c>
      <c r="H3005" s="43">
        <v>1.3009076E-2</v>
      </c>
      <c r="I3005" s="43">
        <v>0.34411596999999999</v>
      </c>
      <c r="J3005" s="43">
        <v>3.8068757000000002E-2</v>
      </c>
      <c r="K3005" s="43">
        <v>6.8970548E-3</v>
      </c>
      <c r="L3005" s="43">
        <v>1.4488305999999999E-3</v>
      </c>
      <c r="M3005" s="43">
        <v>2.0891172E-2</v>
      </c>
      <c r="N3005" s="43">
        <v>1.8870323</v>
      </c>
      <c r="O3005" s="43">
        <v>4.14917E-4</v>
      </c>
      <c r="P3005" s="43">
        <v>5.8207597E-2</v>
      </c>
      <c r="Q3005" s="43">
        <v>4.6643227999999997E-3</v>
      </c>
      <c r="R3005" s="43">
        <v>7.2480694999999998E-2</v>
      </c>
      <c r="S3005" s="43">
        <v>6.6626725999999997E-2</v>
      </c>
      <c r="U3005" s="77">
        <f t="shared" si="235"/>
        <v>7.2935342241379306</v>
      </c>
    </row>
    <row r="3006" spans="1:21">
      <c r="A3006" s="41" t="s">
        <v>33</v>
      </c>
      <c r="B3006" s="41" t="s">
        <v>4488</v>
      </c>
      <c r="C3006" s="74">
        <f t="shared" si="231"/>
        <v>4.9034288402299993</v>
      </c>
      <c r="D3006" s="74">
        <f t="shared" si="232"/>
        <v>7.5285866500000007E-2</v>
      </c>
      <c r="E3006" s="74">
        <f t="shared" si="233"/>
        <v>3.3892351920000001</v>
      </c>
      <c r="F3006" s="74">
        <f t="shared" si="234"/>
        <v>0.21419478173000001</v>
      </c>
      <c r="G3006" s="75">
        <v>1.2247129999999999</v>
      </c>
      <c r="H3006" s="43">
        <v>1.8564882000000001E-2</v>
      </c>
      <c r="I3006" s="43">
        <v>0.33058481000000001</v>
      </c>
      <c r="J3006" s="43">
        <v>4.1503361000000003E-2</v>
      </c>
      <c r="K3006" s="43">
        <v>7.5043985000000004E-3</v>
      </c>
      <c r="L3006" s="43">
        <v>1.6877389999999999E-3</v>
      </c>
      <c r="M3006" s="43">
        <v>2.4590368000000001E-2</v>
      </c>
      <c r="N3006" s="43">
        <v>3.0400855</v>
      </c>
      <c r="O3006" s="43">
        <v>4.2265162999999999E-4</v>
      </c>
      <c r="P3006" s="43">
        <v>6.3775686999999998E-2</v>
      </c>
      <c r="Q3006" s="43">
        <v>3.7087270999999998E-3</v>
      </c>
      <c r="R3006" s="43">
        <v>7.0182938E-2</v>
      </c>
      <c r="S3006" s="43">
        <v>7.6104777999999998E-2</v>
      </c>
      <c r="U3006" s="77">
        <f t="shared" si="235"/>
        <v>10.557870689655172</v>
      </c>
    </row>
    <row r="3007" spans="1:21">
      <c r="A3007" s="41" t="s">
        <v>33</v>
      </c>
      <c r="B3007" s="41" t="s">
        <v>4489</v>
      </c>
      <c r="C3007" s="74">
        <f t="shared" si="231"/>
        <v>1.08807900493</v>
      </c>
      <c r="D3007" s="74">
        <f t="shared" si="232"/>
        <v>6.5020412969999997E-2</v>
      </c>
      <c r="E3007" s="74">
        <f t="shared" si="233"/>
        <v>0.60569035999999998</v>
      </c>
      <c r="F3007" s="74">
        <f t="shared" si="234"/>
        <v>0.23543582196000001</v>
      </c>
      <c r="G3007" s="75">
        <v>0.18193240999999999</v>
      </c>
      <c r="H3007" s="43">
        <v>1.7300679999999999E-2</v>
      </c>
      <c r="I3007" s="43">
        <v>0.40493054000000001</v>
      </c>
      <c r="J3007" s="43">
        <v>4.0076196000000001E-2</v>
      </c>
      <c r="K3007" s="43">
        <v>7.2662491000000003E-3</v>
      </c>
      <c r="L3007" s="43">
        <v>9.0356487000000003E-4</v>
      </c>
      <c r="M3007" s="43">
        <v>1.6774403E-2</v>
      </c>
      <c r="N3007" s="43">
        <v>0.18345913999999999</v>
      </c>
      <c r="O3007" s="43">
        <v>8.1887946000000001E-4</v>
      </c>
      <c r="P3007" s="43">
        <v>5.6661174000000002E-2</v>
      </c>
      <c r="Q3007" s="43">
        <v>7.5724865000000004E-3</v>
      </c>
      <c r="R3007" s="43">
        <v>8.2346452000000001E-2</v>
      </c>
      <c r="S3007" s="43">
        <v>8.8036829999999996E-2</v>
      </c>
      <c r="U3007" s="77">
        <f t="shared" si="235"/>
        <v>1.5683828448275861</v>
      </c>
    </row>
    <row r="3008" spans="1:21">
      <c r="A3008" s="41" t="s">
        <v>33</v>
      </c>
      <c r="B3008" s="41" t="s">
        <v>4490</v>
      </c>
      <c r="C3008" s="74">
        <f t="shared" si="231"/>
        <v>8.7064537717399997</v>
      </c>
      <c r="D3008" s="74">
        <f t="shared" si="232"/>
        <v>7.4239297400000001E-2</v>
      </c>
      <c r="E3008" s="74">
        <f t="shared" si="233"/>
        <v>8.0000065429999996</v>
      </c>
      <c r="F3008" s="74">
        <f t="shared" si="234"/>
        <v>0.39276314134000001</v>
      </c>
      <c r="G3008" s="75">
        <v>0.23944478999999999</v>
      </c>
      <c r="H3008" s="43">
        <v>1.6194143000000001E-2</v>
      </c>
      <c r="I3008" s="43">
        <v>0.61712739999999999</v>
      </c>
      <c r="J3008" s="43">
        <v>3.5974394999999999E-2</v>
      </c>
      <c r="K3008" s="43">
        <v>1.0055539E-2</v>
      </c>
      <c r="L3008" s="43">
        <v>1.3136794E-3</v>
      </c>
      <c r="M3008" s="43">
        <v>2.6895684E-2</v>
      </c>
      <c r="N3008" s="43">
        <v>7.3666850000000004</v>
      </c>
      <c r="O3008" s="43">
        <v>5.9904133999999997E-4</v>
      </c>
      <c r="P3008" s="43">
        <v>7.5950372000000002E-2</v>
      </c>
      <c r="Q3008" s="43">
        <v>1.0611858E-2</v>
      </c>
      <c r="R3008" s="43">
        <v>0.1674679</v>
      </c>
      <c r="S3008" s="43">
        <v>0.13813396999999999</v>
      </c>
      <c r="U3008" s="77">
        <f t="shared" si="235"/>
        <v>2.0641792241379306</v>
      </c>
    </row>
    <row r="3009" spans="1:21">
      <c r="A3009" s="41" t="s">
        <v>33</v>
      </c>
      <c r="B3009" s="41" t="s">
        <v>4491</v>
      </c>
      <c r="C3009" s="74">
        <f t="shared" si="231"/>
        <v>17.088623249479998</v>
      </c>
      <c r="D3009" s="74">
        <f t="shared" si="232"/>
        <v>0.17339259700000001</v>
      </c>
      <c r="E3009" s="74">
        <f t="shared" si="233"/>
        <v>15.699184885999999</v>
      </c>
      <c r="F3009" s="74">
        <f t="shared" si="234"/>
        <v>0.83960588648000001</v>
      </c>
      <c r="G3009" s="75">
        <v>0.37643988</v>
      </c>
      <c r="H3009" s="43">
        <v>2.8746285999999999E-2</v>
      </c>
      <c r="I3009" s="43">
        <v>1.3917446</v>
      </c>
      <c r="J3009" s="43">
        <v>7.5986212999999997E-2</v>
      </c>
      <c r="K3009" s="43">
        <v>1.5895744999999999E-2</v>
      </c>
      <c r="L3009" s="43">
        <v>5.1236839999999999E-3</v>
      </c>
      <c r="M3009" s="43">
        <v>7.6386955000000006E-2</v>
      </c>
      <c r="N3009" s="43">
        <v>14.278694</v>
      </c>
      <c r="O3009" s="43">
        <v>9.4334547999999998E-4</v>
      </c>
      <c r="P3009" s="43">
        <v>0.13593934999999999</v>
      </c>
      <c r="Q3009" s="43">
        <v>1.0246791E-2</v>
      </c>
      <c r="R3009" s="43">
        <v>0.12279269</v>
      </c>
      <c r="S3009" s="43">
        <v>0.56968370999999995</v>
      </c>
      <c r="U3009" s="77">
        <f t="shared" si="235"/>
        <v>3.2451713793103445</v>
      </c>
    </row>
    <row r="3010" spans="1:21">
      <c r="A3010" s="41" t="s">
        <v>33</v>
      </c>
      <c r="B3010" s="41" t="s">
        <v>4492</v>
      </c>
      <c r="C3010" s="74">
        <f t="shared" si="231"/>
        <v>10.476381699330002</v>
      </c>
      <c r="D3010" s="74">
        <f t="shared" si="232"/>
        <v>0.1096777592</v>
      </c>
      <c r="E3010" s="74">
        <f t="shared" si="233"/>
        <v>9.547627524000001</v>
      </c>
      <c r="F3010" s="74">
        <f t="shared" si="234"/>
        <v>0.41684073613</v>
      </c>
      <c r="G3010" s="75">
        <v>0.40223567999999998</v>
      </c>
      <c r="H3010" s="43">
        <v>1.6805324E-2</v>
      </c>
      <c r="I3010" s="43">
        <v>1.0375946</v>
      </c>
      <c r="J3010" s="43">
        <v>5.1103587999999998E-2</v>
      </c>
      <c r="K3010" s="43">
        <v>1.4142991000000001E-2</v>
      </c>
      <c r="L3010" s="43">
        <v>2.5196502000000001E-3</v>
      </c>
      <c r="M3010" s="43">
        <v>4.1911530000000002E-2</v>
      </c>
      <c r="N3010" s="43">
        <v>8.4932276000000009</v>
      </c>
      <c r="O3010" s="43">
        <v>9.929181300000001E-4</v>
      </c>
      <c r="P3010" s="43">
        <v>0.1083158</v>
      </c>
      <c r="Q3010" s="43">
        <v>1.1695258E-2</v>
      </c>
      <c r="R3010" s="43">
        <v>0.15947385</v>
      </c>
      <c r="S3010" s="43">
        <v>0.13636291</v>
      </c>
      <c r="U3010" s="77">
        <f t="shared" si="235"/>
        <v>3.4675489655172411</v>
      </c>
    </row>
    <row r="3011" spans="1:21">
      <c r="A3011" s="41" t="s">
        <v>33</v>
      </c>
      <c r="B3011" s="41" t="s">
        <v>4493</v>
      </c>
      <c r="C3011" s="74">
        <f t="shared" si="231"/>
        <v>7.4908533376200008</v>
      </c>
      <c r="D3011" s="74">
        <f t="shared" si="232"/>
        <v>7.7502851799999994E-2</v>
      </c>
      <c r="E3011" s="74">
        <f t="shared" si="233"/>
        <v>6.8454404370000006</v>
      </c>
      <c r="F3011" s="74">
        <f t="shared" si="234"/>
        <v>0.34407402882000004</v>
      </c>
      <c r="G3011" s="75">
        <v>0.22383602</v>
      </c>
      <c r="H3011" s="43">
        <v>1.4514157E-2</v>
      </c>
      <c r="I3011" s="43">
        <v>0.52907968000000005</v>
      </c>
      <c r="J3011" s="43">
        <v>4.4496292999999999E-2</v>
      </c>
      <c r="K3011" s="43">
        <v>8.7717700999999995E-3</v>
      </c>
      <c r="L3011" s="43">
        <v>1.1391067E-3</v>
      </c>
      <c r="M3011" s="43">
        <v>2.3095681999999999E-2</v>
      </c>
      <c r="N3011" s="43">
        <v>6.3018466000000002</v>
      </c>
      <c r="O3011" s="43">
        <v>5.4094351999999998E-4</v>
      </c>
      <c r="P3011" s="43">
        <v>6.5451571E-2</v>
      </c>
      <c r="Q3011" s="43">
        <v>9.3041843000000006E-3</v>
      </c>
      <c r="R3011" s="43">
        <v>0.14325478</v>
      </c>
      <c r="S3011" s="43">
        <v>0.12552255000000001</v>
      </c>
      <c r="U3011" s="77">
        <f t="shared" si="235"/>
        <v>1.9296208620689654</v>
      </c>
    </row>
    <row r="3012" spans="1:21">
      <c r="A3012" s="41" t="s">
        <v>33</v>
      </c>
      <c r="B3012" s="41" t="s">
        <v>4494</v>
      </c>
      <c r="C3012" s="74">
        <f t="shared" si="231"/>
        <v>14.660984198209999</v>
      </c>
      <c r="D3012" s="74">
        <f t="shared" si="232"/>
        <v>0.16223441080000001</v>
      </c>
      <c r="E3012" s="74">
        <f t="shared" si="233"/>
        <v>13.431450656999999</v>
      </c>
      <c r="F3012" s="74">
        <f t="shared" si="234"/>
        <v>0.72637380040999999</v>
      </c>
      <c r="G3012" s="75">
        <v>0.34092533000000003</v>
      </c>
      <c r="H3012" s="43">
        <v>2.5166556999999999E-2</v>
      </c>
      <c r="I3012" s="43">
        <v>1.1916731</v>
      </c>
      <c r="J3012" s="43">
        <v>7.8703289999999995E-2</v>
      </c>
      <c r="K3012" s="43">
        <v>1.3767682999999999E-2</v>
      </c>
      <c r="L3012" s="43">
        <v>4.3980188000000003E-3</v>
      </c>
      <c r="M3012" s="43">
        <v>6.5365418999999994E-2</v>
      </c>
      <c r="N3012" s="43">
        <v>12.214611</v>
      </c>
      <c r="O3012" s="43">
        <v>8.3352630999999997E-4</v>
      </c>
      <c r="P3012" s="43">
        <v>0.11676696</v>
      </c>
      <c r="Q3012" s="43">
        <v>8.9965241000000001E-3</v>
      </c>
      <c r="R3012" s="43">
        <v>0.10503899999999999</v>
      </c>
      <c r="S3012" s="43">
        <v>0.49473779000000001</v>
      </c>
      <c r="U3012" s="77">
        <f t="shared" si="235"/>
        <v>2.9390114655172415</v>
      </c>
    </row>
    <row r="3013" spans="1:21">
      <c r="A3013" s="41" t="s">
        <v>33</v>
      </c>
      <c r="B3013" s="41" t="s">
        <v>4495</v>
      </c>
      <c r="C3013" s="74">
        <f t="shared" si="231"/>
        <v>9.0047639732699984</v>
      </c>
      <c r="D3013" s="74">
        <f t="shared" si="232"/>
        <v>0.107776943</v>
      </c>
      <c r="E3013" s="74">
        <f t="shared" si="233"/>
        <v>8.1693630329999998</v>
      </c>
      <c r="F3013" s="74">
        <f t="shared" si="234"/>
        <v>0.36453826726999999</v>
      </c>
      <c r="G3013" s="75">
        <v>0.36308573</v>
      </c>
      <c r="H3013" s="43">
        <v>1.5007743E-2</v>
      </c>
      <c r="I3013" s="43">
        <v>0.88874279</v>
      </c>
      <c r="J3013" s="43">
        <v>5.7430742E-2</v>
      </c>
      <c r="K3013" s="43">
        <v>1.2268484E-2</v>
      </c>
      <c r="L3013" s="43">
        <v>2.1706450000000001E-3</v>
      </c>
      <c r="M3013" s="43">
        <v>3.5907071999999998E-2</v>
      </c>
      <c r="N3013" s="43">
        <v>7.2656124999999996</v>
      </c>
      <c r="O3013" s="43">
        <v>8.7785227000000004E-4</v>
      </c>
      <c r="P3013" s="43">
        <v>9.3137399999999995E-2</v>
      </c>
      <c r="Q3013" s="43">
        <v>1.0157705E-2</v>
      </c>
      <c r="R3013" s="43">
        <v>0.13641655999999999</v>
      </c>
      <c r="S3013" s="43">
        <v>0.12394875</v>
      </c>
      <c r="U3013" s="77">
        <f>G3013/0.116</f>
        <v>3.130049396551724</v>
      </c>
    </row>
  </sheetData>
  <hyperlinks>
    <hyperlink ref="B2" r:id="rId1" xr:uid="{5FCA8324-AD8D-C44D-B499-B97852F4D93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858E-2496-3E43-9DE2-D45043C41B5E}">
  <dimension ref="A1:U2157"/>
  <sheetViews>
    <sheetView zoomScale="70" zoomScaleNormal="7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8.83203125" defaultRowHeight="13"/>
  <cols>
    <col min="1" max="1" width="4.1640625" style="41" customWidth="1"/>
    <col min="2" max="2" width="74.83203125" style="41" customWidth="1"/>
    <col min="3" max="3" width="10.83203125" style="41" customWidth="1"/>
    <col min="4" max="4" width="13.83203125" style="41" customWidth="1"/>
    <col min="5" max="5" width="12.6640625" style="41" customWidth="1"/>
    <col min="6" max="6" width="13.1640625" style="41" customWidth="1"/>
    <col min="7" max="7" width="13.83203125" style="41" customWidth="1"/>
    <col min="8" max="8" width="10.6640625" style="41" customWidth="1"/>
    <col min="9" max="9" width="12.1640625" style="41" customWidth="1"/>
    <col min="10" max="10" width="12.83203125" style="41" customWidth="1"/>
    <col min="11" max="12" width="9.5" style="41" customWidth="1"/>
    <col min="13" max="13" width="11.1640625" style="41" customWidth="1"/>
    <col min="14" max="14" width="10.83203125" style="41" bestFit="1" customWidth="1"/>
    <col min="15" max="15" width="7.83203125" style="41" customWidth="1"/>
    <col min="16" max="16" width="10.83203125" style="41" bestFit="1" customWidth="1"/>
    <col min="17" max="18" width="12.1640625" style="41" customWidth="1"/>
    <col min="19" max="19" width="11.83203125" style="41" customWidth="1"/>
    <col min="20" max="20" width="4" style="41" customWidth="1"/>
    <col min="21" max="16384" width="8.83203125" style="41"/>
  </cols>
  <sheetData>
    <row r="1" spans="1:21">
      <c r="A1" s="40"/>
      <c r="B1" s="41" t="s">
        <v>4496</v>
      </c>
      <c r="K1" s="40"/>
      <c r="N1" s="83"/>
      <c r="U1" s="40"/>
    </row>
    <row r="2" spans="1:21">
      <c r="B2" s="84" t="s">
        <v>4497</v>
      </c>
      <c r="C2" s="47"/>
      <c r="D2" s="47"/>
      <c r="E2" s="47"/>
      <c r="F2" s="47"/>
      <c r="H2" s="47"/>
      <c r="J2" s="47"/>
      <c r="K2" s="85"/>
      <c r="L2" s="47"/>
      <c r="M2" s="47"/>
      <c r="U2" s="1"/>
    </row>
    <row r="3" spans="1:21">
      <c r="A3" s="50"/>
      <c r="B3" s="50"/>
      <c r="U3" s="51"/>
    </row>
    <row r="4" spans="1:21">
      <c r="A4" s="52"/>
      <c r="B4" s="52" t="s">
        <v>28</v>
      </c>
      <c r="C4" s="53" t="s">
        <v>20</v>
      </c>
      <c r="D4" s="54" t="s">
        <v>635</v>
      </c>
      <c r="E4" s="54" t="s">
        <v>635</v>
      </c>
      <c r="F4" s="54" t="s">
        <v>635</v>
      </c>
      <c r="G4" s="54" t="s">
        <v>635</v>
      </c>
      <c r="H4" s="86" t="s">
        <v>635</v>
      </c>
      <c r="I4" s="86" t="s">
        <v>635</v>
      </c>
      <c r="J4" s="86" t="s">
        <v>635</v>
      </c>
      <c r="K4" s="86" t="s">
        <v>635</v>
      </c>
      <c r="L4" s="86" t="s">
        <v>635</v>
      </c>
      <c r="M4" s="86" t="s">
        <v>635</v>
      </c>
      <c r="N4" s="86" t="s">
        <v>635</v>
      </c>
      <c r="O4" s="86" t="s">
        <v>635</v>
      </c>
      <c r="P4" s="86" t="s">
        <v>635</v>
      </c>
      <c r="Q4" s="86" t="s">
        <v>635</v>
      </c>
      <c r="R4" s="86" t="s">
        <v>635</v>
      </c>
      <c r="S4" s="87" t="s">
        <v>635</v>
      </c>
      <c r="T4" s="58"/>
      <c r="U4" s="59" t="s">
        <v>15</v>
      </c>
    </row>
    <row r="5" spans="1:21">
      <c r="A5" s="60"/>
      <c r="B5" s="60"/>
      <c r="C5" s="61" t="s">
        <v>16</v>
      </c>
      <c r="D5" s="62" t="s">
        <v>18</v>
      </c>
      <c r="E5" s="62" t="s">
        <v>636</v>
      </c>
      <c r="F5" s="62" t="s">
        <v>637</v>
      </c>
      <c r="G5" s="62" t="s">
        <v>69</v>
      </c>
      <c r="H5" s="88" t="s">
        <v>705</v>
      </c>
      <c r="I5" s="88" t="s">
        <v>706</v>
      </c>
      <c r="J5" s="88" t="s">
        <v>707</v>
      </c>
      <c r="K5" s="88" t="s">
        <v>708</v>
      </c>
      <c r="L5" s="88" t="s">
        <v>702</v>
      </c>
      <c r="M5" s="88" t="s">
        <v>702</v>
      </c>
      <c r="N5" s="88" t="s">
        <v>704</v>
      </c>
      <c r="O5" s="88" t="s">
        <v>876</v>
      </c>
      <c r="P5" s="88" t="s">
        <v>911</v>
      </c>
      <c r="Q5" s="88" t="s">
        <v>913</v>
      </c>
      <c r="R5" s="88" t="s">
        <v>67</v>
      </c>
      <c r="S5" s="89" t="s">
        <v>877</v>
      </c>
      <c r="T5" s="58"/>
      <c r="U5" s="59" t="s">
        <v>22</v>
      </c>
    </row>
    <row r="6" spans="1:21">
      <c r="A6" s="66" t="s">
        <v>1485</v>
      </c>
      <c r="B6" s="66"/>
      <c r="C6" s="67" t="s">
        <v>31</v>
      </c>
      <c r="D6" s="68" t="s">
        <v>31</v>
      </c>
      <c r="E6" s="68" t="s">
        <v>639</v>
      </c>
      <c r="F6" s="68" t="s">
        <v>1486</v>
      </c>
      <c r="G6" s="68" t="s">
        <v>638</v>
      </c>
      <c r="H6" s="90" t="s">
        <v>639</v>
      </c>
      <c r="I6" s="90" t="s">
        <v>639</v>
      </c>
      <c r="J6" s="91" t="s">
        <v>703</v>
      </c>
      <c r="K6" s="90" t="s">
        <v>639</v>
      </c>
      <c r="L6" s="90" t="s">
        <v>1487</v>
      </c>
      <c r="M6" s="90" t="s">
        <v>1488</v>
      </c>
      <c r="N6" s="90" t="s">
        <v>910</v>
      </c>
      <c r="O6" s="90" t="s">
        <v>639</v>
      </c>
      <c r="P6" s="90" t="s">
        <v>912</v>
      </c>
      <c r="Q6" s="90" t="s">
        <v>639</v>
      </c>
      <c r="R6" s="90" t="s">
        <v>639</v>
      </c>
      <c r="S6" s="91" t="s">
        <v>878</v>
      </c>
      <c r="T6" s="72"/>
      <c r="U6" s="73" t="s">
        <v>1489</v>
      </c>
    </row>
    <row r="8" spans="1:21">
      <c r="B8" s="40" t="s">
        <v>4498</v>
      </c>
    </row>
    <row r="9" spans="1:21">
      <c r="A9" s="41" t="s">
        <v>33</v>
      </c>
      <c r="B9" s="92" t="s">
        <v>4499</v>
      </c>
      <c r="C9" s="74">
        <f>D9+E9+F9+G9</f>
        <v>8.9126836836999998E-2</v>
      </c>
      <c r="D9" s="74">
        <f>J9+K9+L9+M9</f>
        <v>2.3201974970000002E-3</v>
      </c>
      <c r="E9" s="74">
        <f t="shared" ref="E9:E42" si="0">H9+I9+N9</f>
        <v>6.7064523500000001E-2</v>
      </c>
      <c r="F9" s="74">
        <f t="shared" ref="F9:F42" si="1">O9+IF(P9="x",0,P9)+IF(Q9="x",0,Q9)+IF(R9="x",0,R9)+S9</f>
        <v>8.3826178399999986E-3</v>
      </c>
      <c r="G9" s="74">
        <v>1.1359498000000001E-2</v>
      </c>
      <c r="H9" s="76">
        <v>1.2178415000000001E-3</v>
      </c>
      <c r="I9" s="76">
        <v>1.2577415999999999E-2</v>
      </c>
      <c r="J9" s="76">
        <v>1.4795443000000001E-3</v>
      </c>
      <c r="K9" s="76">
        <v>6.3485793999999999E-4</v>
      </c>
      <c r="L9" s="76">
        <v>2.9964367E-5</v>
      </c>
      <c r="M9" s="76">
        <v>1.7583089E-4</v>
      </c>
      <c r="N9" s="76">
        <v>5.3269266000000003E-2</v>
      </c>
      <c r="O9" s="76">
        <v>6.5326391999999997E-4</v>
      </c>
      <c r="P9" s="76">
        <v>0</v>
      </c>
      <c r="Q9" s="76">
        <v>1.7747684000000001E-4</v>
      </c>
      <c r="R9" s="76">
        <v>7.3034926999999998E-3</v>
      </c>
      <c r="S9" s="76">
        <v>2.4838437999999998E-4</v>
      </c>
      <c r="T9" s="76"/>
      <c r="U9" s="93">
        <f t="shared" ref="U9:U42" si="2">G9/0.116</f>
        <v>9.7926706896551724E-2</v>
      </c>
    </row>
    <row r="10" spans="1:21">
      <c r="A10" s="41" t="s">
        <v>33</v>
      </c>
      <c r="B10" s="92" t="s">
        <v>4500</v>
      </c>
      <c r="C10" s="74">
        <f t="shared" ref="C10:C42" si="3">D10+E10+F10+G10</f>
        <v>0.14925856758</v>
      </c>
      <c r="D10" s="74">
        <f t="shared" ref="D10:D42" si="4">J10+K10+L10+M10</f>
        <v>3.4620867399999997E-3</v>
      </c>
      <c r="E10" s="74">
        <f t="shared" si="0"/>
        <v>0.1124093446</v>
      </c>
      <c r="F10" s="74">
        <f t="shared" si="1"/>
        <v>1.2009530240000002E-2</v>
      </c>
      <c r="G10" s="74">
        <v>2.1377606E-2</v>
      </c>
      <c r="H10" s="76">
        <v>1.8933126000000001E-3</v>
      </c>
      <c r="I10" s="76">
        <v>2.2634106000000001E-2</v>
      </c>
      <c r="J10" s="76">
        <v>2.2024003999999999E-3</v>
      </c>
      <c r="K10" s="76">
        <v>9.7088394000000001E-4</v>
      </c>
      <c r="L10" s="76">
        <v>4.1756940000000003E-5</v>
      </c>
      <c r="M10" s="76">
        <v>2.4704546E-4</v>
      </c>
      <c r="N10" s="76">
        <v>8.7881925999999999E-2</v>
      </c>
      <c r="O10" s="76">
        <v>9.3567352000000002E-4</v>
      </c>
      <c r="P10" s="76">
        <v>0</v>
      </c>
      <c r="Q10" s="76">
        <v>2.6780655000000002E-4</v>
      </c>
      <c r="R10" s="76">
        <v>1.0596865E-2</v>
      </c>
      <c r="S10" s="76">
        <v>2.0918517E-4</v>
      </c>
      <c r="T10" s="76"/>
      <c r="U10" s="93">
        <f t="shared" si="2"/>
        <v>0.18428970689655172</v>
      </c>
    </row>
    <row r="11" spans="1:21">
      <c r="A11" s="41" t="s">
        <v>33</v>
      </c>
      <c r="B11" s="92" t="s">
        <v>4501</v>
      </c>
      <c r="C11" s="74">
        <f t="shared" si="3"/>
        <v>0.10930671088800001</v>
      </c>
      <c r="D11" s="74">
        <f t="shared" si="4"/>
        <v>2.2999630380000002E-3</v>
      </c>
      <c r="E11" s="74">
        <f t="shared" si="0"/>
        <v>6.1544661600000002E-2</v>
      </c>
      <c r="F11" s="74">
        <f t="shared" si="1"/>
        <v>8.5129122499999991E-3</v>
      </c>
      <c r="G11" s="74">
        <v>3.6949174000000001E-2</v>
      </c>
      <c r="H11" s="76">
        <v>1.1692435999999999E-3</v>
      </c>
      <c r="I11" s="76">
        <v>1.2983164E-2</v>
      </c>
      <c r="J11" s="76">
        <v>1.4732432E-3</v>
      </c>
      <c r="K11" s="76">
        <v>6.1902031000000003E-4</v>
      </c>
      <c r="L11" s="76">
        <v>3.0348688E-5</v>
      </c>
      <c r="M11" s="76">
        <v>1.7735084000000001E-4</v>
      </c>
      <c r="N11" s="76">
        <v>4.7392254000000002E-2</v>
      </c>
      <c r="O11" s="76">
        <v>6.6057989999999999E-4</v>
      </c>
      <c r="P11" s="76">
        <v>0</v>
      </c>
      <c r="Q11" s="76">
        <v>1.7375459999999999E-4</v>
      </c>
      <c r="R11" s="76">
        <v>7.2645566999999999E-3</v>
      </c>
      <c r="S11" s="76">
        <v>4.1402105E-4</v>
      </c>
      <c r="T11" s="76"/>
      <c r="U11" s="93">
        <f t="shared" si="2"/>
        <v>0.31852736206896554</v>
      </c>
    </row>
    <row r="12" spans="1:21">
      <c r="A12" s="41" t="s">
        <v>33</v>
      </c>
      <c r="B12" s="92" t="s">
        <v>4502</v>
      </c>
      <c r="C12" s="74">
        <f t="shared" si="3"/>
        <v>6.2630431729999991E-2</v>
      </c>
      <c r="D12" s="74">
        <f t="shared" si="4"/>
        <v>2.07511841E-3</v>
      </c>
      <c r="E12" s="74">
        <f t="shared" si="0"/>
        <v>4.1018810009999997E-2</v>
      </c>
      <c r="F12" s="74">
        <f t="shared" si="1"/>
        <v>1.135861811E-2</v>
      </c>
      <c r="G12" s="74">
        <v>8.1778852000000003E-3</v>
      </c>
      <c r="H12" s="76">
        <v>9.2753411000000003E-4</v>
      </c>
      <c r="I12" s="76">
        <v>8.7030388999999996E-3</v>
      </c>
      <c r="J12" s="76">
        <v>1.3735456999999999E-3</v>
      </c>
      <c r="K12" s="76">
        <v>5.0857864999999999E-4</v>
      </c>
      <c r="L12" s="76">
        <v>2.8712800000000001E-5</v>
      </c>
      <c r="M12" s="76">
        <v>1.6428126E-4</v>
      </c>
      <c r="N12" s="76">
        <v>3.1388236999999999E-2</v>
      </c>
      <c r="O12" s="76">
        <v>6.1117649000000005E-4</v>
      </c>
      <c r="P12" s="76">
        <v>0</v>
      </c>
      <c r="Q12" s="76">
        <v>1.3902078000000001E-4</v>
      </c>
      <c r="R12" s="76">
        <v>1.0260234999999999E-2</v>
      </c>
      <c r="S12" s="76">
        <v>3.4818583999999999E-4</v>
      </c>
      <c r="T12" s="76"/>
      <c r="U12" s="93">
        <f t="shared" si="2"/>
        <v>7.0499010344827584E-2</v>
      </c>
    </row>
    <row r="13" spans="1:21">
      <c r="A13" s="41" t="s">
        <v>33</v>
      </c>
      <c r="B13" s="92" t="s">
        <v>4503</v>
      </c>
      <c r="C13" s="74">
        <f t="shared" si="3"/>
        <v>0.19418172069</v>
      </c>
      <c r="D13" s="74">
        <f t="shared" si="4"/>
        <v>3.82702357E-3</v>
      </c>
      <c r="E13" s="74">
        <f t="shared" si="0"/>
        <v>0.1289947836</v>
      </c>
      <c r="F13" s="74">
        <f t="shared" si="1"/>
        <v>1.206123552E-2</v>
      </c>
      <c r="G13" s="74">
        <v>4.9298677999999999E-2</v>
      </c>
      <c r="H13" s="76">
        <v>2.1312926000000001E-3</v>
      </c>
      <c r="I13" s="76">
        <v>2.7218355E-2</v>
      </c>
      <c r="J13" s="76">
        <v>2.4216263000000002E-3</v>
      </c>
      <c r="K13" s="76">
        <v>1.0893648000000001E-3</v>
      </c>
      <c r="L13" s="76">
        <v>4.5469190000000001E-5</v>
      </c>
      <c r="M13" s="76">
        <v>2.7056328E-4</v>
      </c>
      <c r="N13" s="76">
        <v>9.9645135999999995E-2</v>
      </c>
      <c r="O13" s="76">
        <v>1.0293444000000001E-3</v>
      </c>
      <c r="P13" s="76">
        <v>0</v>
      </c>
      <c r="Q13" s="76">
        <v>3.007334E-4</v>
      </c>
      <c r="R13" s="76">
        <v>1.0484988000000001E-2</v>
      </c>
      <c r="S13" s="76">
        <v>2.4616972000000002E-4</v>
      </c>
      <c r="T13" s="76"/>
      <c r="U13" s="93">
        <f t="shared" si="2"/>
        <v>0.42498860344827583</v>
      </c>
    </row>
    <row r="14" spans="1:21">
      <c r="A14" s="41" t="s">
        <v>33</v>
      </c>
      <c r="B14" s="92" t="s">
        <v>4504</v>
      </c>
      <c r="C14" s="74">
        <f t="shared" si="3"/>
        <v>0.104266053119</v>
      </c>
      <c r="D14" s="74">
        <f t="shared" si="4"/>
        <v>2.668398389E-3</v>
      </c>
      <c r="E14" s="74">
        <f t="shared" si="0"/>
        <v>7.2667597599999995E-2</v>
      </c>
      <c r="F14" s="74">
        <f t="shared" si="1"/>
        <v>1.0953124130000002E-2</v>
      </c>
      <c r="G14" s="74">
        <v>1.7976933E-2</v>
      </c>
      <c r="H14" s="76">
        <v>1.3524895999999999E-3</v>
      </c>
      <c r="I14" s="76">
        <v>1.5656548999999999E-2</v>
      </c>
      <c r="J14" s="76">
        <v>1.7211352E-3</v>
      </c>
      <c r="K14" s="76">
        <v>7.1260610999999995E-4</v>
      </c>
      <c r="L14" s="76">
        <v>3.4259689000000003E-5</v>
      </c>
      <c r="M14" s="76">
        <v>2.0039739000000001E-4</v>
      </c>
      <c r="N14" s="76">
        <v>5.5658559000000003E-2</v>
      </c>
      <c r="O14" s="76">
        <v>7.5323589999999998E-4</v>
      </c>
      <c r="P14" s="76">
        <v>0</v>
      </c>
      <c r="Q14" s="76">
        <v>1.9574558999999999E-4</v>
      </c>
      <c r="R14" s="76">
        <v>9.7216086000000007E-3</v>
      </c>
      <c r="S14" s="76">
        <v>2.8253403999999998E-4</v>
      </c>
      <c r="T14" s="76"/>
      <c r="U14" s="93">
        <f t="shared" si="2"/>
        <v>0.15497356034482759</v>
      </c>
    </row>
    <row r="15" spans="1:21">
      <c r="A15" s="41" t="s">
        <v>33</v>
      </c>
      <c r="B15" s="92" t="s">
        <v>4505</v>
      </c>
      <c r="C15" s="74">
        <f t="shared" si="3"/>
        <v>7.4758130980999996E-2</v>
      </c>
      <c r="D15" s="74">
        <f t="shared" si="4"/>
        <v>2.3036029709999997E-3</v>
      </c>
      <c r="E15" s="74">
        <f t="shared" si="0"/>
        <v>4.9074865199999998E-2</v>
      </c>
      <c r="F15" s="74">
        <f t="shared" si="1"/>
        <v>1.1974357809999999E-2</v>
      </c>
      <c r="G15" s="74">
        <v>1.1405304999999999E-2</v>
      </c>
      <c r="H15" s="76">
        <v>1.0558352E-3</v>
      </c>
      <c r="I15" s="76">
        <v>1.1066071E-2</v>
      </c>
      <c r="J15" s="76">
        <v>1.5181744000000001E-3</v>
      </c>
      <c r="K15" s="76">
        <v>5.7482249999999996E-4</v>
      </c>
      <c r="L15" s="76">
        <v>3.1243330999999998E-5</v>
      </c>
      <c r="M15" s="76">
        <v>1.7936273999999999E-4</v>
      </c>
      <c r="N15" s="76">
        <v>3.6952959000000001E-2</v>
      </c>
      <c r="O15" s="76">
        <v>6.7154286000000005E-4</v>
      </c>
      <c r="P15" s="76">
        <v>0</v>
      </c>
      <c r="Q15" s="76">
        <v>1.5743159999999999E-4</v>
      </c>
      <c r="R15" s="76">
        <v>1.0735197E-2</v>
      </c>
      <c r="S15" s="76">
        <v>4.1018635E-4</v>
      </c>
      <c r="T15" s="76"/>
      <c r="U15" s="93">
        <f t="shared" si="2"/>
        <v>9.8321594827586192E-2</v>
      </c>
    </row>
    <row r="16" spans="1:21">
      <c r="A16" s="41" t="s">
        <v>33</v>
      </c>
      <c r="B16" s="92" t="s">
        <v>4506</v>
      </c>
      <c r="C16" s="74">
        <f t="shared" si="3"/>
        <v>0.18594331064199998</v>
      </c>
      <c r="D16" s="74">
        <f t="shared" si="4"/>
        <v>3.9584906420000003E-3</v>
      </c>
      <c r="E16" s="74">
        <f t="shared" si="0"/>
        <v>0.13645516990000001</v>
      </c>
      <c r="F16" s="74">
        <f t="shared" si="1"/>
        <v>1.0301788099999999E-2</v>
      </c>
      <c r="G16" s="74">
        <v>3.5227861999999999E-2</v>
      </c>
      <c r="H16" s="76">
        <v>2.2397589E-3</v>
      </c>
      <c r="I16" s="76">
        <v>3.0345071000000001E-2</v>
      </c>
      <c r="J16" s="76">
        <v>2.4838642000000002E-3</v>
      </c>
      <c r="K16" s="76">
        <v>1.1466016999999999E-3</v>
      </c>
      <c r="L16" s="76">
        <v>4.7122542000000003E-5</v>
      </c>
      <c r="M16" s="76">
        <v>2.8090219999999999E-4</v>
      </c>
      <c r="N16" s="76">
        <v>0.10387034000000001</v>
      </c>
      <c r="O16" s="76">
        <v>1.0713239E-3</v>
      </c>
      <c r="P16" s="76">
        <v>0</v>
      </c>
      <c r="Q16" s="76">
        <v>3.2145455000000001E-4</v>
      </c>
      <c r="R16" s="76">
        <v>8.3509095999999994E-3</v>
      </c>
      <c r="S16" s="76">
        <v>5.5810004999999998E-4</v>
      </c>
      <c r="T16" s="76"/>
      <c r="U16" s="93">
        <f t="shared" si="2"/>
        <v>0.30368846551724138</v>
      </c>
    </row>
    <row r="17" spans="1:21">
      <c r="A17" s="41" t="s">
        <v>33</v>
      </c>
      <c r="B17" s="92" t="s">
        <v>4507</v>
      </c>
      <c r="C17" s="74">
        <f t="shared" si="3"/>
        <v>0.17502482024500002</v>
      </c>
      <c r="D17" s="74">
        <f t="shared" si="4"/>
        <v>3.9598040250000003E-3</v>
      </c>
      <c r="E17" s="74">
        <f t="shared" si="0"/>
        <v>0.135464785</v>
      </c>
      <c r="F17" s="74">
        <f t="shared" si="1"/>
        <v>1.1799630219999999E-2</v>
      </c>
      <c r="G17" s="74">
        <v>2.3800601000000001E-2</v>
      </c>
      <c r="H17" s="76">
        <v>2.223821E-3</v>
      </c>
      <c r="I17" s="76">
        <v>2.8452163999999999E-2</v>
      </c>
      <c r="J17" s="76">
        <v>2.4985057000000001E-3</v>
      </c>
      <c r="K17" s="76">
        <v>1.1352756E-3</v>
      </c>
      <c r="L17" s="76">
        <v>4.6935294999999997E-5</v>
      </c>
      <c r="M17" s="76">
        <v>2.7908742999999998E-4</v>
      </c>
      <c r="N17" s="76">
        <v>0.1047888</v>
      </c>
      <c r="O17" s="76">
        <v>1.0627684000000001E-3</v>
      </c>
      <c r="P17" s="76">
        <v>0</v>
      </c>
      <c r="Q17" s="76">
        <v>3.1574708999999998E-4</v>
      </c>
      <c r="R17" s="76">
        <v>1.0047053E-2</v>
      </c>
      <c r="S17" s="76">
        <v>3.7406172999999998E-4</v>
      </c>
      <c r="T17" s="76"/>
      <c r="U17" s="93">
        <f t="shared" si="2"/>
        <v>0.20517759482758621</v>
      </c>
    </row>
    <row r="18" spans="1:21">
      <c r="A18" s="41" t="s">
        <v>33</v>
      </c>
      <c r="B18" s="92" t="s">
        <v>4508</v>
      </c>
      <c r="C18" s="74">
        <f t="shared" si="3"/>
        <v>0.12205051616599999</v>
      </c>
      <c r="D18" s="74">
        <f t="shared" si="4"/>
        <v>3.093384286E-3</v>
      </c>
      <c r="E18" s="74">
        <f t="shared" si="0"/>
        <v>9.4365281299999992E-2</v>
      </c>
      <c r="F18" s="74">
        <f t="shared" si="1"/>
        <v>6.7087635799999998E-3</v>
      </c>
      <c r="G18" s="74">
        <v>1.7883086999999999E-2</v>
      </c>
      <c r="H18" s="76">
        <v>1.6784113E-3</v>
      </c>
      <c r="I18" s="76">
        <v>2.2397627E-2</v>
      </c>
      <c r="J18" s="76">
        <v>1.9365944E-3</v>
      </c>
      <c r="K18" s="76">
        <v>8.8392082000000004E-4</v>
      </c>
      <c r="L18" s="76">
        <v>3.9853356E-5</v>
      </c>
      <c r="M18" s="76">
        <v>2.3301571E-4</v>
      </c>
      <c r="N18" s="76">
        <v>7.0289243000000001E-2</v>
      </c>
      <c r="O18" s="76">
        <v>8.8001702999999996E-4</v>
      </c>
      <c r="P18" s="76">
        <v>0</v>
      </c>
      <c r="Q18" s="76">
        <v>2.6134954999999999E-4</v>
      </c>
      <c r="R18" s="76">
        <v>4.1719254000000001E-3</v>
      </c>
      <c r="S18" s="76">
        <v>1.3954715999999999E-3</v>
      </c>
      <c r="T18" s="76"/>
      <c r="U18" s="93">
        <f t="shared" si="2"/>
        <v>0.15416454310344826</v>
      </c>
    </row>
    <row r="19" spans="1:21">
      <c r="A19" s="41" t="s">
        <v>33</v>
      </c>
      <c r="B19" s="92" t="s">
        <v>4509</v>
      </c>
      <c r="C19" s="74">
        <f t="shared" si="3"/>
        <v>0.22569778448200001</v>
      </c>
      <c r="D19" s="74">
        <f t="shared" si="4"/>
        <v>4.7863617920000006E-3</v>
      </c>
      <c r="E19" s="74">
        <f t="shared" si="0"/>
        <v>0.17705182079999998</v>
      </c>
      <c r="F19" s="74">
        <f t="shared" si="1"/>
        <v>1.0022503890000001E-2</v>
      </c>
      <c r="G19" s="74">
        <v>3.3837098000000003E-2</v>
      </c>
      <c r="H19" s="76">
        <v>2.8021328E-3</v>
      </c>
      <c r="I19" s="76">
        <v>4.2180217999999998E-2</v>
      </c>
      <c r="J19" s="76">
        <v>2.9756165000000001E-3</v>
      </c>
      <c r="K19" s="76">
        <v>1.4227979E-3</v>
      </c>
      <c r="L19" s="76">
        <v>5.5011311999999999E-5</v>
      </c>
      <c r="M19" s="76">
        <v>3.3293607999999999E-4</v>
      </c>
      <c r="N19" s="76">
        <v>0.13206946999999999</v>
      </c>
      <c r="O19" s="76">
        <v>1.2819350000000001E-3</v>
      </c>
      <c r="P19" s="76">
        <v>0</v>
      </c>
      <c r="Q19" s="76">
        <v>3.9405905000000001E-4</v>
      </c>
      <c r="R19" s="76">
        <v>7.9844235000000006E-3</v>
      </c>
      <c r="S19" s="76">
        <v>3.6208634000000001E-4</v>
      </c>
      <c r="T19" s="76"/>
      <c r="U19" s="93">
        <f t="shared" si="2"/>
        <v>0.2916991206896552</v>
      </c>
    </row>
    <row r="20" spans="1:21">
      <c r="A20" s="41" t="s">
        <v>33</v>
      </c>
      <c r="B20" s="92" t="s">
        <v>4510</v>
      </c>
      <c r="C20" s="74">
        <f t="shared" si="3"/>
        <v>0.17183647398999999</v>
      </c>
      <c r="D20" s="74">
        <f t="shared" si="4"/>
        <v>3.8385128099999999E-3</v>
      </c>
      <c r="E20" s="74">
        <f t="shared" si="0"/>
        <v>0.1329578005</v>
      </c>
      <c r="F20" s="74">
        <f t="shared" si="1"/>
        <v>8.0316206800000005E-3</v>
      </c>
      <c r="G20" s="74">
        <v>2.7008540000000001E-2</v>
      </c>
      <c r="H20" s="76">
        <v>2.1887264999999999E-3</v>
      </c>
      <c r="I20" s="76">
        <v>3.1631962E-2</v>
      </c>
      <c r="J20" s="76">
        <v>2.3907705000000001E-3</v>
      </c>
      <c r="K20" s="76">
        <v>1.1253302E-3</v>
      </c>
      <c r="L20" s="76">
        <v>4.6129269999999997E-5</v>
      </c>
      <c r="M20" s="76">
        <v>2.7628283999999999E-4</v>
      </c>
      <c r="N20" s="76">
        <v>9.9137111999999999E-2</v>
      </c>
      <c r="O20" s="76">
        <v>1.0541572000000001E-3</v>
      </c>
      <c r="P20" s="76">
        <v>0</v>
      </c>
      <c r="Q20" s="76">
        <v>3.1761901000000001E-4</v>
      </c>
      <c r="R20" s="76">
        <v>5.9573187999999999E-3</v>
      </c>
      <c r="S20" s="76">
        <v>7.0252566999999999E-4</v>
      </c>
      <c r="T20" s="76"/>
      <c r="U20" s="93">
        <f t="shared" si="2"/>
        <v>0.23283224137931033</v>
      </c>
    </row>
    <row r="21" spans="1:21">
      <c r="A21" s="41" t="s">
        <v>33</v>
      </c>
      <c r="B21" s="92" t="s">
        <v>4511</v>
      </c>
      <c r="C21" s="74">
        <f t="shared" si="3"/>
        <v>0.15141324958900002</v>
      </c>
      <c r="D21" s="74">
        <f t="shared" si="4"/>
        <v>3.2920588990000004E-3</v>
      </c>
      <c r="E21" s="74">
        <f t="shared" si="0"/>
        <v>0.10512884710000001</v>
      </c>
      <c r="F21" s="74">
        <f t="shared" si="1"/>
        <v>7.03182159E-3</v>
      </c>
      <c r="G21" s="74">
        <v>3.5960522000000002E-2</v>
      </c>
      <c r="H21" s="76">
        <v>1.8178370999999999E-3</v>
      </c>
      <c r="I21" s="76">
        <v>2.4973347E-2</v>
      </c>
      <c r="J21" s="76">
        <v>2.0569617000000002E-3</v>
      </c>
      <c r="K21" s="76">
        <v>9.4918007999999999E-4</v>
      </c>
      <c r="L21" s="76">
        <v>4.1440019000000002E-5</v>
      </c>
      <c r="M21" s="76">
        <v>2.4447709999999998E-4</v>
      </c>
      <c r="N21" s="76">
        <v>7.8337663000000002E-2</v>
      </c>
      <c r="O21" s="76">
        <v>9.2582958000000004E-4</v>
      </c>
      <c r="P21" s="76">
        <v>0</v>
      </c>
      <c r="Q21" s="76">
        <v>2.7588061E-4</v>
      </c>
      <c r="R21" s="76">
        <v>4.6711013000000001E-3</v>
      </c>
      <c r="S21" s="76">
        <v>1.1590101000000001E-3</v>
      </c>
      <c r="T21" s="76"/>
      <c r="U21" s="93">
        <f t="shared" si="2"/>
        <v>0.31000450000000002</v>
      </c>
    </row>
    <row r="22" spans="1:21">
      <c r="A22" s="41" t="s">
        <v>33</v>
      </c>
      <c r="B22" s="92" t="s">
        <v>4512</v>
      </c>
      <c r="C22" s="74">
        <f t="shared" si="3"/>
        <v>0.12172669336599999</v>
      </c>
      <c r="D22" s="74">
        <f t="shared" si="4"/>
        <v>3.0933824860000002E-3</v>
      </c>
      <c r="E22" s="74">
        <f t="shared" si="0"/>
        <v>9.4365281299999992E-2</v>
      </c>
      <c r="F22" s="74">
        <f t="shared" si="1"/>
        <v>6.7087635799999998E-3</v>
      </c>
      <c r="G22" s="74">
        <v>1.7559266E-2</v>
      </c>
      <c r="H22" s="76">
        <v>1.6784113E-3</v>
      </c>
      <c r="I22" s="76">
        <v>2.2397627E-2</v>
      </c>
      <c r="J22" s="76">
        <v>1.9365944E-3</v>
      </c>
      <c r="K22" s="76">
        <v>8.8392082000000004E-4</v>
      </c>
      <c r="L22" s="76">
        <v>3.9853356E-5</v>
      </c>
      <c r="M22" s="76">
        <v>2.3301391000000001E-4</v>
      </c>
      <c r="N22" s="76">
        <v>7.0289243000000001E-2</v>
      </c>
      <c r="O22" s="76">
        <v>8.8001702999999996E-4</v>
      </c>
      <c r="P22" s="76">
        <v>0</v>
      </c>
      <c r="Q22" s="76">
        <v>2.6134954999999999E-4</v>
      </c>
      <c r="R22" s="76">
        <v>4.1719254000000001E-3</v>
      </c>
      <c r="S22" s="76">
        <v>1.3954715999999999E-3</v>
      </c>
      <c r="T22" s="76"/>
      <c r="U22" s="93">
        <f t="shared" si="2"/>
        <v>0.15137298275862068</v>
      </c>
    </row>
    <row r="23" spans="1:21">
      <c r="A23" s="41" t="s">
        <v>33</v>
      </c>
      <c r="B23" s="92" t="s">
        <v>4513</v>
      </c>
      <c r="C23" s="74">
        <f t="shared" si="3"/>
        <v>0.15034851847000003</v>
      </c>
      <c r="D23" s="74">
        <f t="shared" si="4"/>
        <v>3.5812866999999997E-3</v>
      </c>
      <c r="E23" s="74">
        <f t="shared" si="0"/>
        <v>0.11687662630000001</v>
      </c>
      <c r="F23" s="74">
        <f t="shared" si="1"/>
        <v>7.7452934699999993E-3</v>
      </c>
      <c r="G23" s="74">
        <v>2.2145312E-2</v>
      </c>
      <c r="H23" s="76">
        <v>1.9928342999999999E-3</v>
      </c>
      <c r="I23" s="76">
        <v>2.7782721999999999E-2</v>
      </c>
      <c r="J23" s="76">
        <v>2.2378977999999998E-3</v>
      </c>
      <c r="K23" s="76">
        <v>1.0366869999999999E-3</v>
      </c>
      <c r="L23" s="76">
        <v>4.445897E-5</v>
      </c>
      <c r="M23" s="76">
        <v>2.6224293000000001E-4</v>
      </c>
      <c r="N23" s="76">
        <v>8.7101070000000003E-2</v>
      </c>
      <c r="O23" s="76">
        <v>9.9749780999999998E-4</v>
      </c>
      <c r="P23" s="76">
        <v>0</v>
      </c>
      <c r="Q23" s="76">
        <v>3.0088296E-4</v>
      </c>
      <c r="R23" s="76">
        <v>5.2062940000000002E-3</v>
      </c>
      <c r="S23" s="76">
        <v>1.2406187E-3</v>
      </c>
      <c r="T23" s="76"/>
      <c r="U23" s="93">
        <f t="shared" si="2"/>
        <v>0.19090786206896551</v>
      </c>
    </row>
    <row r="24" spans="1:21">
      <c r="A24" s="41" t="s">
        <v>33</v>
      </c>
      <c r="B24" s="92" t="s">
        <v>4514</v>
      </c>
      <c r="C24" s="74">
        <f t="shared" si="3"/>
        <v>0.244512776032</v>
      </c>
      <c r="D24" s="74">
        <f t="shared" si="4"/>
        <v>4.786466342E-3</v>
      </c>
      <c r="E24" s="74">
        <f t="shared" si="0"/>
        <v>0.17705182079999998</v>
      </c>
      <c r="F24" s="74">
        <f t="shared" si="1"/>
        <v>1.0022503890000001E-2</v>
      </c>
      <c r="G24" s="74">
        <v>5.2651984999999998E-2</v>
      </c>
      <c r="H24" s="76">
        <v>2.8021328E-3</v>
      </c>
      <c r="I24" s="76">
        <v>4.2180217999999998E-2</v>
      </c>
      <c r="J24" s="76">
        <v>2.9756165000000001E-3</v>
      </c>
      <c r="K24" s="76">
        <v>1.4227979E-3</v>
      </c>
      <c r="L24" s="76">
        <v>5.5011311999999999E-5</v>
      </c>
      <c r="M24" s="76">
        <v>3.3304063000000003E-4</v>
      </c>
      <c r="N24" s="76">
        <v>0.13206946999999999</v>
      </c>
      <c r="O24" s="76">
        <v>1.2819350000000001E-3</v>
      </c>
      <c r="P24" s="76">
        <v>0</v>
      </c>
      <c r="Q24" s="76">
        <v>3.9405905000000001E-4</v>
      </c>
      <c r="R24" s="76">
        <v>7.9844235000000006E-3</v>
      </c>
      <c r="S24" s="76">
        <v>3.6208634000000001E-4</v>
      </c>
      <c r="T24" s="76"/>
      <c r="U24" s="93">
        <f t="shared" si="2"/>
        <v>0.45389642241379308</v>
      </c>
    </row>
    <row r="25" spans="1:21">
      <c r="A25" s="41" t="s">
        <v>33</v>
      </c>
      <c r="B25" s="92" t="s">
        <v>4515</v>
      </c>
      <c r="C25" s="74">
        <f t="shared" si="3"/>
        <v>0.20081445548100002</v>
      </c>
      <c r="D25" s="74">
        <f t="shared" si="4"/>
        <v>4.2621969309999995E-3</v>
      </c>
      <c r="E25" s="74">
        <f t="shared" si="0"/>
        <v>0.15087901410000001</v>
      </c>
      <c r="F25" s="74">
        <f t="shared" si="1"/>
        <v>9.0316544500000009E-3</v>
      </c>
      <c r="G25" s="74">
        <v>3.6641590000000002E-2</v>
      </c>
      <c r="H25" s="76">
        <v>2.4501111000000001E-3</v>
      </c>
      <c r="I25" s="76">
        <v>3.5918123000000003E-2</v>
      </c>
      <c r="J25" s="76">
        <v>2.6547042E-3</v>
      </c>
      <c r="K25" s="76">
        <v>1.2548451999999999E-3</v>
      </c>
      <c r="L25" s="76">
        <v>5.0420371000000003E-5</v>
      </c>
      <c r="M25" s="76">
        <v>3.0222715999999998E-4</v>
      </c>
      <c r="N25" s="76">
        <v>0.11251078</v>
      </c>
      <c r="O25" s="76">
        <v>1.1582000000000001E-3</v>
      </c>
      <c r="P25" s="76">
        <v>0</v>
      </c>
      <c r="Q25" s="76">
        <v>3.5352304000000001E-4</v>
      </c>
      <c r="R25" s="76">
        <v>6.7761032000000004E-3</v>
      </c>
      <c r="S25" s="76">
        <v>7.4382821000000001E-4</v>
      </c>
      <c r="T25" s="76"/>
      <c r="U25" s="93">
        <f t="shared" si="2"/>
        <v>0.31587577586206894</v>
      </c>
    </row>
    <row r="26" spans="1:21">
      <c r="A26" s="41" t="s">
        <v>33</v>
      </c>
      <c r="B26" s="92" t="s">
        <v>4516</v>
      </c>
      <c r="C26" s="74">
        <f t="shared" si="3"/>
        <v>0.19746866621099998</v>
      </c>
      <c r="D26" s="74">
        <f t="shared" si="4"/>
        <v>4.3266494709999995E-3</v>
      </c>
      <c r="E26" s="74">
        <f t="shared" si="0"/>
        <v>0.15526872489999999</v>
      </c>
      <c r="F26" s="74">
        <f t="shared" si="1"/>
        <v>9.0812988400000016E-3</v>
      </c>
      <c r="G26" s="74">
        <v>2.8791992999999998E-2</v>
      </c>
      <c r="H26" s="76">
        <v>2.5017859000000002E-3</v>
      </c>
      <c r="I26" s="76">
        <v>3.6969008999999997E-2</v>
      </c>
      <c r="J26" s="76">
        <v>2.6925351999999999E-3</v>
      </c>
      <c r="K26" s="76">
        <v>1.2777591999999999E-3</v>
      </c>
      <c r="L26" s="76">
        <v>5.0774900999999997E-5</v>
      </c>
      <c r="M26" s="76">
        <v>3.0558016999999998E-4</v>
      </c>
      <c r="N26" s="76">
        <v>0.11579792999999999</v>
      </c>
      <c r="O26" s="76">
        <v>1.1719606000000001E-3</v>
      </c>
      <c r="P26" s="76">
        <v>0</v>
      </c>
      <c r="Q26" s="76">
        <v>3.5736966999999999E-4</v>
      </c>
      <c r="R26" s="76">
        <v>6.9818702000000003E-3</v>
      </c>
      <c r="S26" s="76">
        <v>5.7009837000000004E-4</v>
      </c>
      <c r="T26" s="76"/>
      <c r="U26" s="93">
        <f t="shared" si="2"/>
        <v>0.24820683620689651</v>
      </c>
    </row>
    <row r="27" spans="1:21">
      <c r="A27" s="41" t="s">
        <v>33</v>
      </c>
      <c r="B27" s="92" t="s">
        <v>4517</v>
      </c>
      <c r="C27" s="74">
        <f t="shared" si="3"/>
        <v>9.2081448976999991E-2</v>
      </c>
      <c r="D27" s="74">
        <f t="shared" si="4"/>
        <v>2.3321145169999998E-3</v>
      </c>
      <c r="E27" s="74">
        <f t="shared" si="0"/>
        <v>7.0046045900000006E-2</v>
      </c>
      <c r="F27" s="74">
        <f t="shared" si="1"/>
        <v>8.3507005599999986E-3</v>
      </c>
      <c r="G27" s="74">
        <v>1.1352588E-2</v>
      </c>
      <c r="H27" s="76">
        <v>1.2438459E-3</v>
      </c>
      <c r="I27" s="76">
        <v>1.2505482E-2</v>
      </c>
      <c r="J27" s="76">
        <v>1.4839101E-3</v>
      </c>
      <c r="K27" s="76">
        <v>6.4328789999999996E-4</v>
      </c>
      <c r="L27" s="76">
        <v>2.9735527000000001E-5</v>
      </c>
      <c r="M27" s="76">
        <v>1.7518098999999999E-4</v>
      </c>
      <c r="N27" s="76">
        <v>5.6296718000000003E-2</v>
      </c>
      <c r="O27" s="76">
        <v>6.4990234E-4</v>
      </c>
      <c r="P27" s="76">
        <v>0</v>
      </c>
      <c r="Q27" s="76">
        <v>1.7879091000000001E-4</v>
      </c>
      <c r="R27" s="76">
        <v>7.3990282000000003E-3</v>
      </c>
      <c r="S27" s="76">
        <v>1.2297911E-4</v>
      </c>
      <c r="T27" s="76"/>
      <c r="U27" s="93">
        <f t="shared" si="2"/>
        <v>9.7867137931034479E-2</v>
      </c>
    </row>
    <row r="28" spans="1:21">
      <c r="A28" s="41" t="s">
        <v>33</v>
      </c>
      <c r="B28" s="92" t="s">
        <v>4518</v>
      </c>
      <c r="C28" s="74">
        <f t="shared" si="3"/>
        <v>0.13315029228300002</v>
      </c>
      <c r="D28" s="74">
        <f t="shared" si="4"/>
        <v>3.1440646330000003E-3</v>
      </c>
      <c r="E28" s="74">
        <f t="shared" si="0"/>
        <v>9.9925884900000012E-2</v>
      </c>
      <c r="F28" s="74">
        <f t="shared" si="1"/>
        <v>1.1909340749999999E-2</v>
      </c>
      <c r="G28" s="74">
        <v>1.8171001999999999E-2</v>
      </c>
      <c r="H28" s="76">
        <v>1.7017899000000001E-3</v>
      </c>
      <c r="I28" s="76">
        <v>1.7844904000000002E-2</v>
      </c>
      <c r="J28" s="76">
        <v>2.0085884000000001E-3</v>
      </c>
      <c r="K28" s="76">
        <v>8.7172344999999997E-4</v>
      </c>
      <c r="L28" s="76">
        <v>3.8340392999999997E-5</v>
      </c>
      <c r="M28" s="76">
        <v>2.2541238999999999E-4</v>
      </c>
      <c r="N28" s="76">
        <v>8.0379191000000003E-2</v>
      </c>
      <c r="O28" s="76">
        <v>8.4738942999999995E-4</v>
      </c>
      <c r="P28" s="76">
        <v>0</v>
      </c>
      <c r="Q28" s="76">
        <v>2.413196E-4</v>
      </c>
      <c r="R28" s="76">
        <v>1.0646239E-2</v>
      </c>
      <c r="S28" s="76">
        <v>1.7439271999999999E-4</v>
      </c>
      <c r="T28" s="76"/>
      <c r="U28" s="93">
        <f t="shared" si="2"/>
        <v>0.15664656896551721</v>
      </c>
    </row>
    <row r="29" spans="1:21">
      <c r="A29" s="41" t="s">
        <v>33</v>
      </c>
      <c r="B29" s="92" t="s">
        <v>4519</v>
      </c>
      <c r="C29" s="74">
        <f t="shared" si="3"/>
        <v>0.108542243161</v>
      </c>
      <c r="D29" s="74">
        <f t="shared" si="4"/>
        <v>2.6005725610000001E-3</v>
      </c>
      <c r="E29" s="74">
        <f t="shared" si="0"/>
        <v>7.9939125E-2</v>
      </c>
      <c r="F29" s="74">
        <f t="shared" si="1"/>
        <v>9.5289395999999995E-3</v>
      </c>
      <c r="G29" s="74">
        <v>1.6473605999999998E-2</v>
      </c>
      <c r="H29" s="76">
        <v>1.3953800000000001E-3</v>
      </c>
      <c r="I29" s="76">
        <v>1.4273228000000001E-2</v>
      </c>
      <c r="J29" s="76">
        <v>1.6573283999999999E-3</v>
      </c>
      <c r="K29" s="76">
        <v>7.1886331999999995E-4</v>
      </c>
      <c r="L29" s="76">
        <v>3.2579390999999997E-5</v>
      </c>
      <c r="M29" s="76">
        <v>1.9180145000000001E-4</v>
      </c>
      <c r="N29" s="76">
        <v>6.4270516999999999E-2</v>
      </c>
      <c r="O29" s="76">
        <v>7.1518190000000004E-4</v>
      </c>
      <c r="P29" s="76">
        <v>0</v>
      </c>
      <c r="Q29" s="76">
        <v>1.9948293000000001E-4</v>
      </c>
      <c r="R29" s="76">
        <v>8.4742733999999993E-3</v>
      </c>
      <c r="S29" s="76">
        <v>1.4000136999999999E-4</v>
      </c>
      <c r="T29" s="76"/>
      <c r="U29" s="93">
        <f t="shared" si="2"/>
        <v>0.14201384482758619</v>
      </c>
    </row>
    <row r="30" spans="1:21">
      <c r="A30" s="41" t="s">
        <v>33</v>
      </c>
      <c r="B30" s="92" t="s">
        <v>4520</v>
      </c>
      <c r="C30" s="74">
        <f t="shared" si="3"/>
        <v>0.106185615365</v>
      </c>
      <c r="D30" s="74">
        <f t="shared" si="4"/>
        <v>2.142287455E-3</v>
      </c>
      <c r="E30" s="74">
        <f t="shared" si="0"/>
        <v>6.3039761999999999E-2</v>
      </c>
      <c r="F30" s="74">
        <f t="shared" si="1"/>
        <v>7.5162719099999995E-3</v>
      </c>
      <c r="G30" s="74">
        <v>3.3487294000000001E-2</v>
      </c>
      <c r="H30" s="76">
        <v>1.1365640000000001E-3</v>
      </c>
      <c r="I30" s="76">
        <v>1.1253608E-2</v>
      </c>
      <c r="J30" s="76">
        <v>1.3612117E-3</v>
      </c>
      <c r="K30" s="76">
        <v>5.8978809999999998E-4</v>
      </c>
      <c r="L30" s="76">
        <v>2.7723525000000002E-5</v>
      </c>
      <c r="M30" s="76">
        <v>1.6356412999999999E-4</v>
      </c>
      <c r="N30" s="76">
        <v>5.0649590000000001E-2</v>
      </c>
      <c r="O30" s="76">
        <v>6.0371310999999997E-4</v>
      </c>
      <c r="P30" s="76">
        <v>0</v>
      </c>
      <c r="Q30" s="76">
        <v>1.6414120000000001E-4</v>
      </c>
      <c r="R30" s="76">
        <v>6.6374935000000001E-3</v>
      </c>
      <c r="S30" s="76">
        <v>1.109241E-4</v>
      </c>
      <c r="T30" s="76"/>
      <c r="U30" s="93">
        <f t="shared" si="2"/>
        <v>0.28868356896551722</v>
      </c>
    </row>
    <row r="31" spans="1:21">
      <c r="A31" s="41" t="s">
        <v>33</v>
      </c>
      <c r="B31" s="92" t="s">
        <v>4521</v>
      </c>
      <c r="C31" s="74">
        <f t="shared" si="3"/>
        <v>0.10695117046200001</v>
      </c>
      <c r="D31" s="74">
        <f t="shared" si="4"/>
        <v>2.6565981419999999E-3</v>
      </c>
      <c r="E31" s="74">
        <f t="shared" si="0"/>
        <v>8.2006433099999998E-2</v>
      </c>
      <c r="F31" s="74">
        <f t="shared" si="1"/>
        <v>9.7751502200000007E-3</v>
      </c>
      <c r="G31" s="74">
        <v>1.2512989E-2</v>
      </c>
      <c r="H31" s="76">
        <v>1.4270350999999999E-3</v>
      </c>
      <c r="I31" s="76">
        <v>1.4642611999999999E-2</v>
      </c>
      <c r="J31" s="76">
        <v>1.6935323999999999E-3</v>
      </c>
      <c r="K31" s="76">
        <v>7.3464921999999997E-4</v>
      </c>
      <c r="L31" s="76">
        <v>3.3173061999999999E-5</v>
      </c>
      <c r="M31" s="76">
        <v>1.9524346000000001E-4</v>
      </c>
      <c r="N31" s="76">
        <v>6.5936785999999997E-2</v>
      </c>
      <c r="O31" s="76">
        <v>7.288107E-4</v>
      </c>
      <c r="P31" s="76">
        <v>0</v>
      </c>
      <c r="Q31" s="76">
        <v>2.0380554E-4</v>
      </c>
      <c r="R31" s="76">
        <v>8.6989756000000005E-3</v>
      </c>
      <c r="S31" s="76">
        <v>1.4355838000000001E-4</v>
      </c>
      <c r="T31" s="76"/>
      <c r="U31" s="93">
        <f t="shared" si="2"/>
        <v>0.10787059482758621</v>
      </c>
    </row>
    <row r="32" spans="1:21">
      <c r="A32" s="41" t="s">
        <v>33</v>
      </c>
      <c r="B32" s="92" t="s">
        <v>4522</v>
      </c>
      <c r="C32" s="74">
        <f t="shared" si="3"/>
        <v>0.114696584992</v>
      </c>
      <c r="D32" s="74">
        <f t="shared" si="4"/>
        <v>2.7918044119999998E-3</v>
      </c>
      <c r="E32" s="74">
        <f t="shared" si="0"/>
        <v>8.6989731200000003E-2</v>
      </c>
      <c r="F32" s="74">
        <f t="shared" si="1"/>
        <v>1.0368647379999998E-2</v>
      </c>
      <c r="G32" s="74">
        <v>1.4546402E-2</v>
      </c>
      <c r="H32" s="76">
        <v>1.5033612E-3</v>
      </c>
      <c r="I32" s="76">
        <v>1.5533049E-2</v>
      </c>
      <c r="J32" s="76">
        <v>1.7808727E-3</v>
      </c>
      <c r="K32" s="76">
        <v>7.7271516999999996E-4</v>
      </c>
      <c r="L32" s="76">
        <v>3.4605332E-5</v>
      </c>
      <c r="M32" s="76">
        <v>2.0361121E-4</v>
      </c>
      <c r="N32" s="76">
        <v>6.9953320999999999E-2</v>
      </c>
      <c r="O32" s="76">
        <v>7.6168831000000001E-4</v>
      </c>
      <c r="P32" s="76">
        <v>0</v>
      </c>
      <c r="Q32" s="76">
        <v>2.1422792999999999E-4</v>
      </c>
      <c r="R32" s="76">
        <v>9.2405983999999993E-3</v>
      </c>
      <c r="S32" s="76">
        <v>1.5213274E-4</v>
      </c>
      <c r="T32" s="76"/>
      <c r="U32" s="93">
        <f t="shared" si="2"/>
        <v>0.12540001724137931</v>
      </c>
    </row>
    <row r="33" spans="1:21">
      <c r="A33" s="41" t="s">
        <v>33</v>
      </c>
      <c r="B33" s="92" t="s">
        <v>4523</v>
      </c>
      <c r="C33" s="74">
        <f t="shared" si="3"/>
        <v>0.168802680742</v>
      </c>
      <c r="D33" s="74">
        <f t="shared" si="4"/>
        <v>3.3228770120000001E-3</v>
      </c>
      <c r="E33" s="74">
        <f t="shared" si="0"/>
        <v>0.10656637899999999</v>
      </c>
      <c r="F33" s="74">
        <f t="shared" si="1"/>
        <v>1.2700171730000001E-2</v>
      </c>
      <c r="G33" s="74">
        <v>4.6213253000000003E-2</v>
      </c>
      <c r="H33" s="76">
        <v>1.8031569999999999E-3</v>
      </c>
      <c r="I33" s="76">
        <v>1.9031022000000002E-2</v>
      </c>
      <c r="J33" s="76">
        <v>2.1238236000000001E-3</v>
      </c>
      <c r="K33" s="76">
        <v>9.2222389999999999E-4</v>
      </c>
      <c r="L33" s="76">
        <v>4.0229131999999998E-5</v>
      </c>
      <c r="M33" s="76">
        <v>2.3660038E-4</v>
      </c>
      <c r="N33" s="76">
        <v>8.5732199999999995E-2</v>
      </c>
      <c r="O33" s="76">
        <v>8.9078853000000005E-4</v>
      </c>
      <c r="P33" s="76">
        <v>0</v>
      </c>
      <c r="Q33" s="76">
        <v>2.5516573000000002E-4</v>
      </c>
      <c r="R33" s="76">
        <v>1.1368401E-2</v>
      </c>
      <c r="S33" s="76">
        <v>1.8581646999999999E-4</v>
      </c>
      <c r="T33" s="76"/>
      <c r="U33" s="93">
        <f t="shared" si="2"/>
        <v>0.39839011206896552</v>
      </c>
    </row>
    <row r="34" spans="1:21">
      <c r="A34" s="41" t="s">
        <v>33</v>
      </c>
      <c r="B34" s="92" t="s">
        <v>4524</v>
      </c>
      <c r="C34" s="74">
        <f t="shared" si="3"/>
        <v>0.15629008397300001</v>
      </c>
      <c r="D34" s="74">
        <f t="shared" si="4"/>
        <v>3.3528965629999997E-3</v>
      </c>
      <c r="E34" s="74">
        <f t="shared" si="0"/>
        <v>0.10769386509999999</v>
      </c>
      <c r="F34" s="74">
        <f t="shared" si="1"/>
        <v>1.2834450310000002E-2</v>
      </c>
      <c r="G34" s="74">
        <v>3.2408871999999998E-2</v>
      </c>
      <c r="H34" s="76">
        <v>1.8203141E-3</v>
      </c>
      <c r="I34" s="76">
        <v>1.9232339000000001E-2</v>
      </c>
      <c r="J34" s="76">
        <v>2.1432071999999999E-3</v>
      </c>
      <c r="K34" s="76">
        <v>9.3076276000000002E-4</v>
      </c>
      <c r="L34" s="76">
        <v>4.0546632999999999E-5</v>
      </c>
      <c r="M34" s="76">
        <v>2.3837996999999999E-4</v>
      </c>
      <c r="N34" s="76">
        <v>8.6641211999999995E-2</v>
      </c>
      <c r="O34" s="76">
        <v>8.9809183999999995E-4</v>
      </c>
      <c r="P34" s="76">
        <v>0</v>
      </c>
      <c r="Q34" s="76">
        <v>2.5750959999999999E-4</v>
      </c>
      <c r="R34" s="76">
        <v>1.1491093000000001E-2</v>
      </c>
      <c r="S34" s="76">
        <v>1.8775587E-4</v>
      </c>
      <c r="T34" s="76"/>
      <c r="U34" s="93">
        <f t="shared" si="2"/>
        <v>0.27938682758620687</v>
      </c>
    </row>
    <row r="35" spans="1:21">
      <c r="A35" s="41" t="s">
        <v>33</v>
      </c>
      <c r="B35" s="92" t="s">
        <v>4525</v>
      </c>
      <c r="C35" s="74">
        <f t="shared" si="3"/>
        <v>0.15582887929800002</v>
      </c>
      <c r="D35" s="74">
        <f t="shared" si="4"/>
        <v>3.6460456379999997E-3</v>
      </c>
      <c r="E35" s="74">
        <f t="shared" si="0"/>
        <v>0.11852672310000001</v>
      </c>
      <c r="F35" s="74">
        <f t="shared" si="1"/>
        <v>1.412458456E-2</v>
      </c>
      <c r="G35" s="74">
        <v>1.9531526E-2</v>
      </c>
      <c r="H35" s="76">
        <v>1.9860810999999998E-3</v>
      </c>
      <c r="I35" s="76">
        <v>2.1167813000000001E-2</v>
      </c>
      <c r="J35" s="76">
        <v>2.3325545999999999E-3</v>
      </c>
      <c r="K35" s="76">
        <v>1.0134111999999999E-3</v>
      </c>
      <c r="L35" s="76">
        <v>4.3651328000000003E-5</v>
      </c>
      <c r="M35" s="76">
        <v>2.5642850999999997E-4</v>
      </c>
      <c r="N35" s="76">
        <v>9.5372829000000006E-2</v>
      </c>
      <c r="O35" s="76">
        <v>9.6937770999999998E-4</v>
      </c>
      <c r="P35" s="76">
        <v>0</v>
      </c>
      <c r="Q35" s="76">
        <v>2.8014781999999999E-4</v>
      </c>
      <c r="R35" s="76">
        <v>1.2668665000000001E-2</v>
      </c>
      <c r="S35" s="76">
        <v>2.0639403000000001E-4</v>
      </c>
      <c r="T35" s="76"/>
      <c r="U35" s="93">
        <f t="shared" si="2"/>
        <v>0.16837522413793102</v>
      </c>
    </row>
    <row r="36" spans="1:21">
      <c r="A36" s="41" t="s">
        <v>33</v>
      </c>
      <c r="B36" s="92" t="s">
        <v>4526</v>
      </c>
      <c r="C36" s="74">
        <f t="shared" si="3"/>
        <v>1.908938739E-2</v>
      </c>
      <c r="D36" s="74">
        <f t="shared" si="4"/>
        <v>1.2295951900000001E-3</v>
      </c>
      <c r="E36" s="74">
        <f t="shared" si="0"/>
        <v>3.8631743199999996E-3</v>
      </c>
      <c r="F36" s="74">
        <f t="shared" si="1"/>
        <v>1.080263718E-2</v>
      </c>
      <c r="G36" s="74">
        <v>3.1939807000000001E-3</v>
      </c>
      <c r="H36" s="76">
        <v>3.8588936999999998E-4</v>
      </c>
      <c r="I36" s="76">
        <v>8.7889274999999997E-4</v>
      </c>
      <c r="J36" s="76">
        <v>8.6069167000000005E-4</v>
      </c>
      <c r="K36" s="76">
        <v>2.3927538E-4</v>
      </c>
      <c r="L36" s="76">
        <v>1.9692069999999999E-5</v>
      </c>
      <c r="M36" s="76">
        <v>1.0993607E-4</v>
      </c>
      <c r="N36" s="76">
        <v>2.5983921999999998E-3</v>
      </c>
      <c r="O36" s="76">
        <v>3.995383E-4</v>
      </c>
      <c r="P36" s="76">
        <v>0</v>
      </c>
      <c r="Q36" s="76">
        <v>5.8966074E-5</v>
      </c>
      <c r="R36" s="76">
        <v>1.0333998E-2</v>
      </c>
      <c r="S36" s="76">
        <v>1.0134806E-5</v>
      </c>
      <c r="T36" s="76"/>
      <c r="U36" s="93">
        <f t="shared" si="2"/>
        <v>2.7534316379310343E-2</v>
      </c>
    </row>
    <row r="37" spans="1:21">
      <c r="A37" s="41" t="s">
        <v>33</v>
      </c>
      <c r="B37" s="92" t="s">
        <v>4527</v>
      </c>
      <c r="C37" s="74">
        <f t="shared" si="3"/>
        <v>3.7788979075999998E-2</v>
      </c>
      <c r="D37" s="74">
        <f t="shared" si="4"/>
        <v>1.9545458639999998E-3</v>
      </c>
      <c r="E37" s="74">
        <f t="shared" si="0"/>
        <v>5.7576587199999994E-3</v>
      </c>
      <c r="F37" s="74">
        <f t="shared" si="1"/>
        <v>2.0550449292000002E-2</v>
      </c>
      <c r="G37" s="74">
        <v>9.5263251999999996E-3</v>
      </c>
      <c r="H37" s="76">
        <v>5.6804651999999998E-4</v>
      </c>
      <c r="I37" s="76">
        <v>1.4187522E-3</v>
      </c>
      <c r="J37" s="76">
        <v>1.4105456E-3</v>
      </c>
      <c r="K37" s="76">
        <v>3.5457697999999999E-4</v>
      </c>
      <c r="L37" s="76">
        <v>2.9207983999999998E-5</v>
      </c>
      <c r="M37" s="76">
        <v>1.602153E-4</v>
      </c>
      <c r="N37" s="76">
        <v>3.77086E-3</v>
      </c>
      <c r="O37" s="76">
        <v>5.9728232E-4</v>
      </c>
      <c r="P37" s="76">
        <v>0</v>
      </c>
      <c r="Q37" s="76">
        <v>8.2405348999999996E-5</v>
      </c>
      <c r="R37" s="76">
        <v>1.9856588000000001E-2</v>
      </c>
      <c r="S37" s="76">
        <v>1.4173623000000001E-5</v>
      </c>
      <c r="T37" s="76"/>
      <c r="U37" s="93">
        <f t="shared" si="2"/>
        <v>8.212349310344827E-2</v>
      </c>
    </row>
    <row r="38" spans="1:21">
      <c r="A38" s="41" t="s">
        <v>33</v>
      </c>
      <c r="B38" s="92" t="s">
        <v>4528</v>
      </c>
      <c r="C38" s="74">
        <f t="shared" si="3"/>
        <v>3.2210848146999996E-2</v>
      </c>
      <c r="D38" s="74">
        <f t="shared" si="4"/>
        <v>1.5694184209999998E-3</v>
      </c>
      <c r="E38" s="74">
        <f t="shared" si="0"/>
        <v>4.7511573999999999E-3</v>
      </c>
      <c r="F38" s="74">
        <f t="shared" si="1"/>
        <v>1.5368284326000001E-2</v>
      </c>
      <c r="G38" s="74">
        <v>1.0521987999999999E-2</v>
      </c>
      <c r="H38" s="76">
        <v>4.7127010000000001E-4</v>
      </c>
      <c r="I38" s="76">
        <v>1.1319358E-3</v>
      </c>
      <c r="J38" s="76">
        <v>1.1184192999999999E-3</v>
      </c>
      <c r="K38" s="76">
        <v>2.9331955999999999E-4</v>
      </c>
      <c r="L38" s="76">
        <v>2.4152371E-5</v>
      </c>
      <c r="M38" s="76">
        <v>1.3352719000000001E-4</v>
      </c>
      <c r="N38" s="76">
        <v>3.1479515000000001E-3</v>
      </c>
      <c r="O38" s="76">
        <v>4.9222491000000003E-4</v>
      </c>
      <c r="P38" s="76">
        <v>0</v>
      </c>
      <c r="Q38" s="76">
        <v>6.9952535000000001E-5</v>
      </c>
      <c r="R38" s="76">
        <v>1.4794079E-2</v>
      </c>
      <c r="S38" s="76">
        <v>1.2027881E-5</v>
      </c>
      <c r="T38" s="76"/>
      <c r="U38" s="93">
        <f t="shared" si="2"/>
        <v>9.0706793103448272E-2</v>
      </c>
    </row>
    <row r="39" spans="1:21">
      <c r="A39" s="41" t="s">
        <v>33</v>
      </c>
      <c r="B39" s="92" t="s">
        <v>4529</v>
      </c>
      <c r="C39" s="74">
        <f t="shared" si="3"/>
        <v>6.1620254462E-2</v>
      </c>
      <c r="D39" s="74">
        <f t="shared" si="4"/>
        <v>1.324906723E-3</v>
      </c>
      <c r="E39" s="74">
        <f t="shared" si="0"/>
        <v>4.1116660900000004E-3</v>
      </c>
      <c r="F39" s="74">
        <f t="shared" si="1"/>
        <v>1.2079299649000001E-2</v>
      </c>
      <c r="G39" s="74">
        <v>4.4104381999999998E-2</v>
      </c>
      <c r="H39" s="76">
        <v>4.0978218000000001E-4</v>
      </c>
      <c r="I39" s="76">
        <v>9.4970391000000003E-4</v>
      </c>
      <c r="J39" s="76">
        <v>9.3281376999999996E-4</v>
      </c>
      <c r="K39" s="76">
        <v>2.5439902000000002E-4</v>
      </c>
      <c r="L39" s="76">
        <v>2.0940233E-5</v>
      </c>
      <c r="M39" s="76">
        <v>1.1675370000000001E-4</v>
      </c>
      <c r="N39" s="76">
        <v>2.7521799999999999E-3</v>
      </c>
      <c r="O39" s="76">
        <v>4.2547557999999999E-4</v>
      </c>
      <c r="P39" s="76">
        <v>0</v>
      </c>
      <c r="Q39" s="76">
        <v>6.2040507999999999E-5</v>
      </c>
      <c r="R39" s="76">
        <v>1.1581119000000001E-2</v>
      </c>
      <c r="S39" s="76">
        <v>1.0664560999999999E-5</v>
      </c>
      <c r="T39" s="76"/>
      <c r="U39" s="93">
        <f t="shared" si="2"/>
        <v>0.38021018965517239</v>
      </c>
    </row>
    <row r="40" spans="1:21">
      <c r="A40" s="41" t="s">
        <v>33</v>
      </c>
      <c r="B40" s="92" t="s">
        <v>4530</v>
      </c>
      <c r="C40" s="74">
        <f t="shared" si="3"/>
        <v>2.2526204641999999E-2</v>
      </c>
      <c r="D40" s="74">
        <f t="shared" si="4"/>
        <v>1.4529055249999998E-3</v>
      </c>
      <c r="E40" s="74">
        <f t="shared" si="0"/>
        <v>4.4467757099999998E-3</v>
      </c>
      <c r="F40" s="74">
        <f t="shared" si="1"/>
        <v>1.3795136507000001E-2</v>
      </c>
      <c r="G40" s="74">
        <v>2.8313868999999998E-3</v>
      </c>
      <c r="H40" s="76">
        <v>4.4200340999999999E-4</v>
      </c>
      <c r="I40" s="76">
        <v>1.045198E-3</v>
      </c>
      <c r="J40" s="76">
        <v>1.0300757999999999E-3</v>
      </c>
      <c r="K40" s="76">
        <v>2.7479437000000001E-4</v>
      </c>
      <c r="L40" s="76">
        <v>2.2623474999999999E-5</v>
      </c>
      <c r="M40" s="76">
        <v>1.2541188E-4</v>
      </c>
      <c r="N40" s="76">
        <v>2.9595743000000001E-3</v>
      </c>
      <c r="O40" s="76">
        <v>4.6045392E-4</v>
      </c>
      <c r="P40" s="76">
        <v>0</v>
      </c>
      <c r="Q40" s="76">
        <v>6.6186611000000004E-5</v>
      </c>
      <c r="R40" s="76">
        <v>1.3257117000000001E-2</v>
      </c>
      <c r="S40" s="76">
        <v>1.1378976E-5</v>
      </c>
      <c r="T40" s="76"/>
      <c r="U40" s="93">
        <f t="shared" si="2"/>
        <v>2.4408507758620687E-2</v>
      </c>
    </row>
    <row r="41" spans="1:21">
      <c r="A41" s="41" t="s">
        <v>33</v>
      </c>
      <c r="B41" s="92" t="s">
        <v>4531</v>
      </c>
      <c r="C41" s="74">
        <f t="shared" si="3"/>
        <v>2.5645615289000001E-2</v>
      </c>
      <c r="D41" s="74">
        <f t="shared" si="4"/>
        <v>1.5112975699999999E-3</v>
      </c>
      <c r="E41" s="74">
        <f t="shared" si="0"/>
        <v>4.5993462599999996E-3</v>
      </c>
      <c r="F41" s="74">
        <f t="shared" si="1"/>
        <v>1.4594779558999999E-2</v>
      </c>
      <c r="G41" s="74">
        <v>4.9401918999999999E-3</v>
      </c>
      <c r="H41" s="76">
        <v>4.5667325999999999E-4</v>
      </c>
      <c r="I41" s="76">
        <v>1.0886750999999999E-3</v>
      </c>
      <c r="J41" s="76">
        <v>1.0743577E-3</v>
      </c>
      <c r="K41" s="76">
        <v>2.8408007999999998E-4</v>
      </c>
      <c r="L41" s="76">
        <v>2.338983E-5</v>
      </c>
      <c r="M41" s="76">
        <v>1.2946995999999999E-4</v>
      </c>
      <c r="N41" s="76">
        <v>3.0539979E-3</v>
      </c>
      <c r="O41" s="76">
        <v>4.7637904999999999E-4</v>
      </c>
      <c r="P41" s="76">
        <v>0</v>
      </c>
      <c r="Q41" s="76">
        <v>6.8074271E-5</v>
      </c>
      <c r="R41" s="76">
        <v>1.4038622000000001E-2</v>
      </c>
      <c r="S41" s="76">
        <v>1.1704237999999999E-5</v>
      </c>
      <c r="T41" s="76"/>
      <c r="U41" s="93">
        <f t="shared" si="2"/>
        <v>4.2587861206896546E-2</v>
      </c>
    </row>
    <row r="42" spans="1:21">
      <c r="A42" s="41" t="s">
        <v>33</v>
      </c>
      <c r="B42" s="92" t="s">
        <v>4532</v>
      </c>
      <c r="C42" s="74">
        <f t="shared" si="3"/>
        <v>8.4826456246000007E-2</v>
      </c>
      <c r="D42" s="74">
        <f t="shared" si="4"/>
        <v>1.9548072339999997E-3</v>
      </c>
      <c r="E42" s="74">
        <f t="shared" si="0"/>
        <v>5.7576587199999994E-3</v>
      </c>
      <c r="F42" s="74">
        <f t="shared" si="1"/>
        <v>2.0550449292000002E-2</v>
      </c>
      <c r="G42" s="74">
        <v>5.6563541000000002E-2</v>
      </c>
      <c r="H42" s="76">
        <v>5.6804651999999998E-4</v>
      </c>
      <c r="I42" s="76">
        <v>1.4187522E-3</v>
      </c>
      <c r="J42" s="76">
        <v>1.4105456E-3</v>
      </c>
      <c r="K42" s="76">
        <v>3.5457697999999999E-4</v>
      </c>
      <c r="L42" s="76">
        <v>2.9207983999999998E-5</v>
      </c>
      <c r="M42" s="76">
        <v>1.6047667000000001E-4</v>
      </c>
      <c r="N42" s="76">
        <v>3.77086E-3</v>
      </c>
      <c r="O42" s="76">
        <v>5.9728232E-4</v>
      </c>
      <c r="P42" s="76">
        <v>0</v>
      </c>
      <c r="Q42" s="76">
        <v>8.2405348999999996E-5</v>
      </c>
      <c r="R42" s="76">
        <v>1.9856588000000001E-2</v>
      </c>
      <c r="S42" s="76">
        <v>1.4173623000000001E-5</v>
      </c>
      <c r="T42" s="76"/>
      <c r="U42" s="93">
        <f t="shared" si="2"/>
        <v>0.48761673275862066</v>
      </c>
    </row>
    <row r="44" spans="1:21">
      <c r="B44" s="40" t="s">
        <v>4533</v>
      </c>
    </row>
    <row r="45" spans="1:21">
      <c r="A45" s="41" t="s">
        <v>33</v>
      </c>
      <c r="B45" s="94" t="s">
        <v>4534</v>
      </c>
      <c r="C45" s="74">
        <f t="shared" ref="C45:C93" si="5">D45+E45+F45+G45</f>
        <v>0.20981308052100001</v>
      </c>
      <c r="D45" s="74">
        <f t="shared" ref="D45:D93" si="6">J45+K45+L45+M45</f>
        <v>1.5119928811000001E-2</v>
      </c>
      <c r="E45" s="74">
        <f t="shared" ref="E45:E93" si="7">H45+I45+N45</f>
        <v>0.15326662895000001</v>
      </c>
      <c r="F45" s="74">
        <f t="shared" ref="F45:F93" si="8">O45+IF(P45="x",0,P45)+IF(Q45="x",0,Q45)+IF(R45="x",0,R45)+S45</f>
        <v>8.8190087600000001E-3</v>
      </c>
      <c r="G45" s="95">
        <v>3.2607513999999997E-2</v>
      </c>
      <c r="H45" s="43">
        <v>9.6958894999999996E-4</v>
      </c>
      <c r="I45" s="43">
        <v>9.5699817000000006E-2</v>
      </c>
      <c r="J45" s="43">
        <v>1.4546236000000001E-2</v>
      </c>
      <c r="K45" s="43">
        <v>4.6716412000000001E-4</v>
      </c>
      <c r="L45" s="43">
        <v>1.3789733E-5</v>
      </c>
      <c r="M45" s="43">
        <v>9.2738957999999999E-5</v>
      </c>
      <c r="N45" s="43">
        <v>5.6597223000000002E-2</v>
      </c>
      <c r="O45" s="43">
        <v>3.2886564000000001E-4</v>
      </c>
      <c r="P45" s="43">
        <v>0</v>
      </c>
      <c r="Q45" s="43">
        <v>1.3744829000000001E-4</v>
      </c>
      <c r="R45" s="43">
        <v>8.0870057999999998E-3</v>
      </c>
      <c r="S45" s="43">
        <v>2.6568902999999999E-4</v>
      </c>
      <c r="T45" s="43"/>
      <c r="U45" s="93">
        <f t="shared" ref="U45:U93" si="9">G45/0.116</f>
        <v>0.28109925862068963</v>
      </c>
    </row>
    <row r="46" spans="1:21">
      <c r="A46" s="41" t="s">
        <v>33</v>
      </c>
      <c r="B46" s="94" t="s">
        <v>4535</v>
      </c>
      <c r="C46" s="74">
        <f t="shared" si="5"/>
        <v>0.25554488620600002</v>
      </c>
      <c r="D46" s="74">
        <f t="shared" si="6"/>
        <v>1.6097065846E-2</v>
      </c>
      <c r="E46" s="74">
        <f t="shared" si="7"/>
        <v>0.1826059515</v>
      </c>
      <c r="F46" s="74">
        <f t="shared" si="8"/>
        <v>1.274839386E-2</v>
      </c>
      <c r="G46" s="95">
        <v>4.4093475E-2</v>
      </c>
      <c r="H46" s="43">
        <v>1.6409775E-3</v>
      </c>
      <c r="I46" s="43">
        <v>8.6416670000000001E-2</v>
      </c>
      <c r="J46" s="43">
        <v>1.5132354000000001E-2</v>
      </c>
      <c r="K46" s="43">
        <v>7.8998675000000005E-4</v>
      </c>
      <c r="L46" s="43">
        <v>2.2765406E-5</v>
      </c>
      <c r="M46" s="43">
        <v>1.5195968999999999E-4</v>
      </c>
      <c r="N46" s="43">
        <v>9.4548304E-2</v>
      </c>
      <c r="O46" s="43">
        <v>5.5577931999999997E-4</v>
      </c>
      <c r="P46" s="43">
        <v>0</v>
      </c>
      <c r="Q46" s="43">
        <v>2.2761073000000001E-4</v>
      </c>
      <c r="R46" s="43">
        <v>1.1744640000000001E-2</v>
      </c>
      <c r="S46" s="43">
        <v>2.2036380999999999E-4</v>
      </c>
      <c r="T46" s="43"/>
      <c r="U46" s="93">
        <f t="shared" si="9"/>
        <v>0.38011616379310342</v>
      </c>
    </row>
    <row r="47" spans="1:21">
      <c r="A47" s="41" t="s">
        <v>33</v>
      </c>
      <c r="B47" s="94" t="s">
        <v>4536</v>
      </c>
      <c r="C47" s="74">
        <f t="shared" si="5"/>
        <v>0.215591262378</v>
      </c>
      <c r="D47" s="74">
        <f t="shared" si="6"/>
        <v>1.5095164958000002E-2</v>
      </c>
      <c r="E47" s="74">
        <f t="shared" si="7"/>
        <v>0.1268688805</v>
      </c>
      <c r="F47" s="74">
        <f t="shared" si="8"/>
        <v>8.9493549199999994E-3</v>
      </c>
      <c r="G47" s="95">
        <v>6.4677862000000003E-2</v>
      </c>
      <c r="H47" s="43">
        <v>9.0513750000000004E-4</v>
      </c>
      <c r="I47" s="43">
        <v>7.5961679000000004E-2</v>
      </c>
      <c r="J47" s="43">
        <v>1.4545672000000001E-2</v>
      </c>
      <c r="K47" s="43">
        <v>4.4239810999999998E-4</v>
      </c>
      <c r="L47" s="43">
        <v>1.367965E-5</v>
      </c>
      <c r="M47" s="43">
        <v>9.3415197999999994E-5</v>
      </c>
      <c r="N47" s="43">
        <v>5.0002063999999999E-2</v>
      </c>
      <c r="O47" s="43">
        <v>3.2446572999999997E-4</v>
      </c>
      <c r="P47" s="43">
        <v>0</v>
      </c>
      <c r="Q47" s="43">
        <v>1.3193075E-4</v>
      </c>
      <c r="R47" s="43">
        <v>8.0434819999999994E-3</v>
      </c>
      <c r="S47" s="43">
        <v>4.4947644000000001E-4</v>
      </c>
      <c r="T47" s="43"/>
      <c r="U47" s="93">
        <f t="shared" si="9"/>
        <v>0.55756777586206896</v>
      </c>
    </row>
    <row r="48" spans="1:21">
      <c r="A48" s="41" t="s">
        <v>33</v>
      </c>
      <c r="B48" s="94" t="s">
        <v>4537</v>
      </c>
      <c r="C48" s="74">
        <f t="shared" si="5"/>
        <v>0.17889185923450002</v>
      </c>
      <c r="D48" s="74">
        <f t="shared" si="6"/>
        <v>1.4593855954499997E-2</v>
      </c>
      <c r="E48" s="74">
        <f t="shared" si="7"/>
        <v>0.12366266775000001</v>
      </c>
      <c r="F48" s="74">
        <f t="shared" si="8"/>
        <v>1.2045142529999999E-2</v>
      </c>
      <c r="G48" s="95">
        <v>2.8590193E-2</v>
      </c>
      <c r="H48" s="43">
        <v>5.8305374999999997E-4</v>
      </c>
      <c r="I48" s="43">
        <v>9.1206258999999998E-2</v>
      </c>
      <c r="J48" s="43">
        <v>1.4236255999999999E-2</v>
      </c>
      <c r="K48" s="43">
        <v>2.8631533999999998E-4</v>
      </c>
      <c r="L48" s="43">
        <v>9.0579264999999993E-6</v>
      </c>
      <c r="M48" s="43">
        <v>6.2226687999999999E-5</v>
      </c>
      <c r="N48" s="43">
        <v>3.1873354999999999E-2</v>
      </c>
      <c r="O48" s="43">
        <v>2.1255743000000001E-4</v>
      </c>
      <c r="P48" s="43">
        <v>0</v>
      </c>
      <c r="Q48" s="43">
        <v>8.6485579999999996E-5</v>
      </c>
      <c r="R48" s="43">
        <v>1.137094E-2</v>
      </c>
      <c r="S48" s="43">
        <v>3.7515952E-4</v>
      </c>
      <c r="T48" s="43"/>
      <c r="U48" s="93">
        <f t="shared" si="9"/>
        <v>0.24646718103448276</v>
      </c>
    </row>
    <row r="49" spans="1:21">
      <c r="A49" s="41" t="s">
        <v>33</v>
      </c>
      <c r="B49" s="94" t="s">
        <v>4538</v>
      </c>
      <c r="C49" s="74">
        <f t="shared" si="5"/>
        <v>0.30836262102299999</v>
      </c>
      <c r="D49" s="74">
        <f t="shared" si="6"/>
        <v>1.6482462232999998E-2</v>
      </c>
      <c r="E49" s="74">
        <f t="shared" si="7"/>
        <v>0.20096942130000001</v>
      </c>
      <c r="F49" s="74">
        <f t="shared" si="8"/>
        <v>1.2795462490000001E-2</v>
      </c>
      <c r="G49" s="95">
        <v>7.8115274999999998E-2</v>
      </c>
      <c r="H49" s="43">
        <v>1.8980643E-3</v>
      </c>
      <c r="I49" s="43">
        <v>9.1498457000000005E-2</v>
      </c>
      <c r="J49" s="43">
        <v>1.5363731E-2</v>
      </c>
      <c r="K49" s="43">
        <v>9.1648143000000004E-4</v>
      </c>
      <c r="L49" s="43">
        <v>2.6514653E-5</v>
      </c>
      <c r="M49" s="43">
        <v>1.7573514999999999E-4</v>
      </c>
      <c r="N49" s="43">
        <v>0.1075729</v>
      </c>
      <c r="O49" s="43">
        <v>6.5080007000000004E-4</v>
      </c>
      <c r="P49" s="43">
        <v>0</v>
      </c>
      <c r="Q49" s="43">
        <v>2.6322832999999999E-4</v>
      </c>
      <c r="R49" s="43">
        <v>1.1620157000000001E-2</v>
      </c>
      <c r="S49" s="43">
        <v>2.6127708999999999E-4</v>
      </c>
      <c r="T49" s="43"/>
      <c r="U49" s="93">
        <f t="shared" si="9"/>
        <v>0.67340754310344819</v>
      </c>
    </row>
    <row r="50" spans="1:21">
      <c r="A50" s="41" t="s">
        <v>33</v>
      </c>
      <c r="B50" s="94" t="s">
        <v>4539</v>
      </c>
      <c r="C50" s="74">
        <f t="shared" si="5"/>
        <v>0.20615281106700001</v>
      </c>
      <c r="D50" s="74">
        <f t="shared" si="6"/>
        <v>1.5283769156999999E-2</v>
      </c>
      <c r="E50" s="74">
        <f t="shared" si="7"/>
        <v>0.13862521230000002</v>
      </c>
      <c r="F50" s="74">
        <f t="shared" si="8"/>
        <v>1.159546461E-2</v>
      </c>
      <c r="G50" s="95">
        <v>4.0648364999999999E-2</v>
      </c>
      <c r="H50" s="43">
        <v>1.0568362999999999E-3</v>
      </c>
      <c r="I50" s="43">
        <v>7.8715533000000004E-2</v>
      </c>
      <c r="J50" s="43">
        <v>1.4650243E-2</v>
      </c>
      <c r="K50" s="43">
        <v>5.1352647000000001E-4</v>
      </c>
      <c r="L50" s="43">
        <v>1.5312917E-5</v>
      </c>
      <c r="M50" s="43">
        <v>1.0468677000000001E-4</v>
      </c>
      <c r="N50" s="43">
        <v>5.8852843000000002E-2</v>
      </c>
      <c r="O50" s="43">
        <v>3.7105926999999998E-4</v>
      </c>
      <c r="P50" s="43">
        <v>0</v>
      </c>
      <c r="Q50" s="43">
        <v>1.4969650999999999E-4</v>
      </c>
      <c r="R50" s="43">
        <v>1.0772478E-2</v>
      </c>
      <c r="S50" s="43">
        <v>3.0223083E-4</v>
      </c>
      <c r="T50" s="43"/>
      <c r="U50" s="93">
        <f t="shared" si="9"/>
        <v>0.3504169396551724</v>
      </c>
    </row>
    <row r="51" spans="1:21">
      <c r="A51" s="41" t="s">
        <v>33</v>
      </c>
      <c r="B51" s="94" t="s">
        <v>4540</v>
      </c>
      <c r="C51" s="74">
        <f t="shared" si="5"/>
        <v>0.12641182883429999</v>
      </c>
      <c r="D51" s="74">
        <f t="shared" si="6"/>
        <v>1.3726022541000001E-2</v>
      </c>
      <c r="E51" s="74">
        <f t="shared" si="7"/>
        <v>6.2319651293299999E-2</v>
      </c>
      <c r="F51" s="74">
        <f t="shared" si="8"/>
        <v>1.8209368E-2</v>
      </c>
      <c r="G51" s="95">
        <v>3.2156786999999999E-2</v>
      </c>
      <c r="H51" s="43">
        <v>0</v>
      </c>
      <c r="I51" s="43">
        <v>6.2316848000000001E-2</v>
      </c>
      <c r="J51" s="43">
        <v>1.3716017E-2</v>
      </c>
      <c r="K51" s="43">
        <v>0</v>
      </c>
      <c r="L51" s="43">
        <v>0</v>
      </c>
      <c r="M51" s="43">
        <v>1.0005541E-5</v>
      </c>
      <c r="N51" s="43">
        <v>2.8032933000000002E-6</v>
      </c>
      <c r="O51" s="43">
        <v>0</v>
      </c>
      <c r="P51" s="43">
        <v>0</v>
      </c>
      <c r="Q51" s="43">
        <v>0</v>
      </c>
      <c r="R51" s="43">
        <v>1.8209368E-2</v>
      </c>
      <c r="S51" s="43">
        <v>0</v>
      </c>
      <c r="T51" s="43"/>
      <c r="U51" s="93">
        <f t="shared" si="9"/>
        <v>0.27721368103448274</v>
      </c>
    </row>
    <row r="52" spans="1:21">
      <c r="A52" s="41" t="s">
        <v>33</v>
      </c>
      <c r="B52" s="94" t="s">
        <v>4541</v>
      </c>
      <c r="C52" s="74">
        <f t="shared" si="5"/>
        <v>0.1419745981261</v>
      </c>
      <c r="D52" s="74">
        <f t="shared" si="6"/>
        <v>1.3710758871E-2</v>
      </c>
      <c r="E52" s="74">
        <f t="shared" si="7"/>
        <v>8.2550609255100008E-2</v>
      </c>
      <c r="F52" s="74">
        <f t="shared" si="8"/>
        <v>1.4111734000000001E-2</v>
      </c>
      <c r="G52" s="95">
        <v>3.1601496E-2</v>
      </c>
      <c r="H52" s="43">
        <v>0</v>
      </c>
      <c r="I52" s="43">
        <v>8.2548334000000001E-2</v>
      </c>
      <c r="J52" s="43">
        <v>1.3702984E-2</v>
      </c>
      <c r="K52" s="43">
        <v>0</v>
      </c>
      <c r="L52" s="43">
        <v>0</v>
      </c>
      <c r="M52" s="43">
        <v>7.7748709999999997E-6</v>
      </c>
      <c r="N52" s="43">
        <v>2.2752550999999998E-6</v>
      </c>
      <c r="O52" s="43">
        <v>0</v>
      </c>
      <c r="P52" s="43">
        <v>0</v>
      </c>
      <c r="Q52" s="43">
        <v>0</v>
      </c>
      <c r="R52" s="43">
        <v>1.4111734000000001E-2</v>
      </c>
      <c r="S52" s="43">
        <v>0</v>
      </c>
      <c r="T52" s="43"/>
      <c r="U52" s="93">
        <f t="shared" si="9"/>
        <v>0.27242668965517242</v>
      </c>
    </row>
    <row r="53" spans="1:21">
      <c r="A53" s="41" t="s">
        <v>33</v>
      </c>
      <c r="B53" s="94" t="s">
        <v>4542</v>
      </c>
      <c r="C53" s="74">
        <f t="shared" si="5"/>
        <v>0.17256858490800001</v>
      </c>
      <c r="D53" s="74">
        <f t="shared" si="6"/>
        <v>1.4806610548000001E-2</v>
      </c>
      <c r="E53" s="74">
        <f t="shared" si="7"/>
        <v>0.11222879401999999</v>
      </c>
      <c r="F53" s="74">
        <f t="shared" si="8"/>
        <v>1.2709267339999998E-2</v>
      </c>
      <c r="G53" s="95">
        <v>3.2823913000000003E-2</v>
      </c>
      <c r="H53" s="43">
        <v>7.1018602000000005E-4</v>
      </c>
      <c r="I53" s="43">
        <v>7.3560109999999998E-2</v>
      </c>
      <c r="J53" s="43">
        <v>1.4368897E-2</v>
      </c>
      <c r="K53" s="43">
        <v>3.4987688E-4</v>
      </c>
      <c r="L53" s="43">
        <v>1.1068105E-5</v>
      </c>
      <c r="M53" s="43">
        <v>7.6768562999999994E-5</v>
      </c>
      <c r="N53" s="43">
        <v>3.7958498E-2</v>
      </c>
      <c r="O53" s="43">
        <v>2.6228413999999998E-4</v>
      </c>
      <c r="P53" s="43">
        <v>0</v>
      </c>
      <c r="Q53" s="43">
        <v>1.0494414E-4</v>
      </c>
      <c r="R53" s="43">
        <v>1.1898341999999999E-2</v>
      </c>
      <c r="S53" s="43">
        <v>4.4369705999999998E-4</v>
      </c>
      <c r="T53" s="43"/>
      <c r="U53" s="93">
        <f t="shared" si="9"/>
        <v>0.28296476724137931</v>
      </c>
    </row>
    <row r="54" spans="1:21">
      <c r="A54" s="41" t="s">
        <v>33</v>
      </c>
      <c r="B54" s="94" t="s">
        <v>4543</v>
      </c>
      <c r="C54" s="74">
        <f t="shared" si="5"/>
        <v>0.29790593387000003</v>
      </c>
      <c r="D54" s="74">
        <f t="shared" si="6"/>
        <v>1.6753413910000001E-2</v>
      </c>
      <c r="E54" s="74">
        <f t="shared" si="7"/>
        <v>0.20956293770000001</v>
      </c>
      <c r="F54" s="74">
        <f t="shared" si="8"/>
        <v>1.0872675260000001E-2</v>
      </c>
      <c r="G54" s="95">
        <v>6.0716907000000001E-2</v>
      </c>
      <c r="H54" s="43">
        <v>2.0458267E-3</v>
      </c>
      <c r="I54" s="43">
        <v>9.5071300999999997E-2</v>
      </c>
      <c r="J54" s="43">
        <v>1.5533126E-2</v>
      </c>
      <c r="K54" s="43">
        <v>9.9640329000000001E-4</v>
      </c>
      <c r="L54" s="43">
        <v>2.9788959999999999E-5</v>
      </c>
      <c r="M54" s="43">
        <v>1.9409566E-4</v>
      </c>
      <c r="N54" s="43">
        <v>0.11244580999999999</v>
      </c>
      <c r="O54" s="43">
        <v>7.2503520000000003E-4</v>
      </c>
      <c r="P54" s="43">
        <v>0</v>
      </c>
      <c r="Q54" s="43">
        <v>2.8971421999999999E-4</v>
      </c>
      <c r="R54" s="43">
        <v>9.2494880999999998E-3</v>
      </c>
      <c r="S54" s="43">
        <v>6.0843774000000005E-4</v>
      </c>
      <c r="T54" s="43"/>
      <c r="U54" s="93">
        <f t="shared" si="9"/>
        <v>0.52342161206896554</v>
      </c>
    </row>
    <row r="55" spans="1:21">
      <c r="A55" s="41" t="s">
        <v>33</v>
      </c>
      <c r="B55" s="94" t="s">
        <v>4544</v>
      </c>
      <c r="C55" s="74">
        <f t="shared" si="5"/>
        <v>0.28394361543699997</v>
      </c>
      <c r="D55" s="74">
        <f t="shared" si="6"/>
        <v>1.6652284926999997E-2</v>
      </c>
      <c r="E55" s="74">
        <f t="shared" si="7"/>
        <v>0.20821048289999999</v>
      </c>
      <c r="F55" s="74">
        <f t="shared" si="8"/>
        <v>1.2509818609999999E-2</v>
      </c>
      <c r="G55" s="95">
        <v>4.6571029E-2</v>
      </c>
      <c r="H55" s="43">
        <v>2.0053349E-3</v>
      </c>
      <c r="I55" s="43">
        <v>9.2887548E-2</v>
      </c>
      <c r="J55" s="43">
        <v>1.5467597E-2</v>
      </c>
      <c r="K55" s="43">
        <v>9.7006304000000002E-4</v>
      </c>
      <c r="L55" s="43">
        <v>2.8380586999999998E-5</v>
      </c>
      <c r="M55" s="43">
        <v>1.8624430000000001E-4</v>
      </c>
      <c r="N55" s="43">
        <v>0.1133176</v>
      </c>
      <c r="O55" s="43">
        <v>6.9223210999999998E-4</v>
      </c>
      <c r="P55" s="43">
        <v>0</v>
      </c>
      <c r="Q55" s="43">
        <v>2.8047229999999997E-4</v>
      </c>
      <c r="R55" s="43">
        <v>1.1133644999999999E-2</v>
      </c>
      <c r="S55" s="43">
        <v>4.0346920000000001E-4</v>
      </c>
      <c r="T55" s="43"/>
      <c r="U55" s="93">
        <f t="shared" si="9"/>
        <v>0.40147438793103446</v>
      </c>
    </row>
    <row r="56" spans="1:21">
      <c r="A56" s="41" t="s">
        <v>33</v>
      </c>
      <c r="B56" s="94" t="s">
        <v>4545</v>
      </c>
      <c r="C56" s="74">
        <f t="shared" si="5"/>
        <v>0.24669592718200001</v>
      </c>
      <c r="D56" s="74">
        <f t="shared" si="6"/>
        <v>1.6064110901999998E-2</v>
      </c>
      <c r="E56" s="74">
        <f t="shared" si="7"/>
        <v>0.18375173680000001</v>
      </c>
      <c r="F56" s="74">
        <f t="shared" si="8"/>
        <v>6.9625514800000007E-3</v>
      </c>
      <c r="G56" s="95">
        <v>3.9917528000000001E-2</v>
      </c>
      <c r="H56" s="43">
        <v>1.4893968000000001E-3</v>
      </c>
      <c r="I56" s="43">
        <v>0.10669289999999999</v>
      </c>
      <c r="J56" s="43">
        <v>1.5136355000000001E-2</v>
      </c>
      <c r="K56" s="43">
        <v>7.4604442999999998E-4</v>
      </c>
      <c r="L56" s="43">
        <v>2.5243812E-5</v>
      </c>
      <c r="M56" s="43">
        <v>1.5646766E-4</v>
      </c>
      <c r="N56" s="43">
        <v>7.5569440000000002E-2</v>
      </c>
      <c r="O56" s="43">
        <v>5.8318056000000002E-4</v>
      </c>
      <c r="P56" s="43">
        <v>0</v>
      </c>
      <c r="Q56" s="43">
        <v>2.3153841999999999E-4</v>
      </c>
      <c r="R56" s="43">
        <v>4.6075285000000002E-3</v>
      </c>
      <c r="S56" s="43">
        <v>1.5403039999999999E-3</v>
      </c>
      <c r="T56" s="43"/>
      <c r="U56" s="93">
        <f t="shared" si="9"/>
        <v>0.34411662068965515</v>
      </c>
    </row>
    <row r="57" spans="1:21">
      <c r="A57" s="41" t="s">
        <v>33</v>
      </c>
      <c r="B57" s="94" t="s">
        <v>4546</v>
      </c>
      <c r="C57" s="74">
        <f t="shared" si="5"/>
        <v>0.34065469579000007</v>
      </c>
      <c r="D57" s="74">
        <f t="shared" si="6"/>
        <v>1.7638274020000001E-2</v>
      </c>
      <c r="E57" s="74">
        <f t="shared" si="7"/>
        <v>0.25455272760000003</v>
      </c>
      <c r="F57" s="74">
        <f t="shared" si="8"/>
        <v>1.0542699169999999E-2</v>
      </c>
      <c r="G57" s="95">
        <v>5.7920995000000003E-2</v>
      </c>
      <c r="H57" s="43">
        <v>2.6570176E-3</v>
      </c>
      <c r="I57" s="43">
        <v>0.10820214</v>
      </c>
      <c r="J57" s="43">
        <v>1.6059476999999999E-2</v>
      </c>
      <c r="K57" s="43">
        <v>1.2935516E-3</v>
      </c>
      <c r="L57" s="43">
        <v>3.7856689999999999E-5</v>
      </c>
      <c r="M57" s="43">
        <v>2.4738872999999998E-4</v>
      </c>
      <c r="N57" s="43">
        <v>0.14369356999999999</v>
      </c>
      <c r="O57" s="43">
        <v>9.4186986000000005E-4</v>
      </c>
      <c r="P57" s="43">
        <v>0</v>
      </c>
      <c r="Q57" s="43">
        <v>3.6857596999999997E-4</v>
      </c>
      <c r="R57" s="43">
        <v>8.8419502000000004E-3</v>
      </c>
      <c r="S57" s="43">
        <v>3.9030313999999998E-4</v>
      </c>
      <c r="T57" s="43"/>
      <c r="U57" s="93">
        <f t="shared" si="9"/>
        <v>0.49931892241379311</v>
      </c>
    </row>
    <row r="58" spans="1:21">
      <c r="A58" s="41" t="s">
        <v>33</v>
      </c>
      <c r="B58" s="94" t="s">
        <v>4547</v>
      </c>
      <c r="C58" s="74">
        <f t="shared" si="5"/>
        <v>0.28183319101299997</v>
      </c>
      <c r="D58" s="74">
        <f t="shared" si="6"/>
        <v>1.6756280633000002E-2</v>
      </c>
      <c r="E58" s="74">
        <f t="shared" si="7"/>
        <v>0.20600670379999997</v>
      </c>
      <c r="F58" s="74">
        <f t="shared" si="8"/>
        <v>8.3846835799999998E-3</v>
      </c>
      <c r="G58" s="95">
        <v>5.0685523000000003E-2</v>
      </c>
      <c r="H58" s="43">
        <v>2.0184667999999998E-3</v>
      </c>
      <c r="I58" s="43">
        <v>9.6609326999999995E-2</v>
      </c>
      <c r="J58" s="43">
        <v>1.5539482E-2</v>
      </c>
      <c r="K58" s="43">
        <v>9.9025744999999997E-4</v>
      </c>
      <c r="L58" s="43">
        <v>3.0234693000000001E-5</v>
      </c>
      <c r="M58" s="43">
        <v>1.9630649000000001E-4</v>
      </c>
      <c r="N58" s="43">
        <v>0.10737890999999999</v>
      </c>
      <c r="O58" s="43">
        <v>7.3547556999999997E-4</v>
      </c>
      <c r="P58" s="43">
        <v>0</v>
      </c>
      <c r="Q58" s="43">
        <v>2.8917717999999999E-4</v>
      </c>
      <c r="R58" s="43">
        <v>6.5905080999999997E-3</v>
      </c>
      <c r="S58" s="43">
        <v>7.6952273000000003E-4</v>
      </c>
      <c r="T58" s="43"/>
      <c r="U58" s="93">
        <f t="shared" si="9"/>
        <v>0.43694416379310347</v>
      </c>
    </row>
    <row r="59" spans="1:21">
      <c r="A59" s="41" t="s">
        <v>33</v>
      </c>
      <c r="B59" s="94" t="s">
        <v>4548</v>
      </c>
      <c r="C59" s="74">
        <f t="shared" si="5"/>
        <v>0.26150905685199999</v>
      </c>
      <c r="D59" s="74">
        <f t="shared" si="6"/>
        <v>1.6257875511999999E-2</v>
      </c>
      <c r="E59" s="74">
        <f t="shared" si="7"/>
        <v>0.17536986039999999</v>
      </c>
      <c r="F59" s="74">
        <f t="shared" si="8"/>
        <v>7.3081539399999992E-3</v>
      </c>
      <c r="G59" s="95">
        <v>6.2573166999999999E-2</v>
      </c>
      <c r="H59" s="43">
        <v>1.6336954E-3</v>
      </c>
      <c r="I59" s="43">
        <v>8.9291858000000002E-2</v>
      </c>
      <c r="J59" s="43">
        <v>1.5251074999999999E-2</v>
      </c>
      <c r="K59" s="43">
        <v>8.1183310000000001E-4</v>
      </c>
      <c r="L59" s="43">
        <v>2.6452032000000001E-5</v>
      </c>
      <c r="M59" s="43">
        <v>1.6851537999999999E-4</v>
      </c>
      <c r="N59" s="43">
        <v>8.4444306999999996E-2</v>
      </c>
      <c r="O59" s="43">
        <v>6.2255570999999999E-4</v>
      </c>
      <c r="P59" s="43">
        <v>0</v>
      </c>
      <c r="Q59" s="43">
        <v>2.4631763E-4</v>
      </c>
      <c r="R59" s="43">
        <v>5.1619470999999997E-3</v>
      </c>
      <c r="S59" s="43">
        <v>1.2773335E-3</v>
      </c>
      <c r="T59" s="43"/>
      <c r="U59" s="93">
        <f t="shared" si="9"/>
        <v>0.53942385344827581</v>
      </c>
    </row>
    <row r="60" spans="1:21">
      <c r="A60" s="41" t="s">
        <v>33</v>
      </c>
      <c r="B60" s="94" t="s">
        <v>4549</v>
      </c>
      <c r="C60" s="74">
        <f t="shared" si="5"/>
        <v>0.24629564596200001</v>
      </c>
      <c r="D60" s="74">
        <f t="shared" si="6"/>
        <v>1.6064108681999999E-2</v>
      </c>
      <c r="E60" s="74">
        <f t="shared" si="7"/>
        <v>0.18375173680000001</v>
      </c>
      <c r="F60" s="74">
        <f t="shared" si="8"/>
        <v>6.9625514800000007E-3</v>
      </c>
      <c r="G60" s="95">
        <v>3.9517248999999997E-2</v>
      </c>
      <c r="H60" s="43">
        <v>1.4893968000000001E-3</v>
      </c>
      <c r="I60" s="43">
        <v>0.10669289999999999</v>
      </c>
      <c r="J60" s="43">
        <v>1.5136355000000001E-2</v>
      </c>
      <c r="K60" s="43">
        <v>7.4604442999999998E-4</v>
      </c>
      <c r="L60" s="43">
        <v>2.5243812E-5</v>
      </c>
      <c r="M60" s="43">
        <v>1.5646544E-4</v>
      </c>
      <c r="N60" s="43">
        <v>7.5569440000000002E-2</v>
      </c>
      <c r="O60" s="43">
        <v>5.8318056000000002E-4</v>
      </c>
      <c r="P60" s="43">
        <v>0</v>
      </c>
      <c r="Q60" s="43">
        <v>2.3153841999999999E-4</v>
      </c>
      <c r="R60" s="43">
        <v>4.6075285000000002E-3</v>
      </c>
      <c r="S60" s="43">
        <v>1.5403039999999999E-3</v>
      </c>
      <c r="T60" s="43"/>
      <c r="U60" s="93">
        <f t="shared" si="9"/>
        <v>0.34066593965517239</v>
      </c>
    </row>
    <row r="61" spans="1:21">
      <c r="A61" s="41" t="s">
        <v>33</v>
      </c>
      <c r="B61" s="94" t="s">
        <v>4550</v>
      </c>
      <c r="C61" s="74">
        <f t="shared" si="5"/>
        <v>0.258042840956</v>
      </c>
      <c r="D61" s="74">
        <f t="shared" si="6"/>
        <v>1.6534229075999999E-2</v>
      </c>
      <c r="E61" s="74">
        <f t="shared" si="7"/>
        <v>0.1883053495</v>
      </c>
      <c r="F61" s="74">
        <f t="shared" si="8"/>
        <v>8.0866843800000004E-3</v>
      </c>
      <c r="G61" s="95">
        <v>4.5116577999999997E-2</v>
      </c>
      <c r="H61" s="43">
        <v>1.8168295E-3</v>
      </c>
      <c r="I61" s="43">
        <v>9.2379874000000001E-2</v>
      </c>
      <c r="J61" s="43">
        <v>1.5417983E-2</v>
      </c>
      <c r="K61" s="43">
        <v>9.0190572999999995E-4</v>
      </c>
      <c r="L61" s="43">
        <v>2.9215726E-5</v>
      </c>
      <c r="M61" s="43">
        <v>1.8512461999999999E-4</v>
      </c>
      <c r="N61" s="43">
        <v>9.4108646000000004E-2</v>
      </c>
      <c r="O61" s="43">
        <v>6.8991224000000001E-4</v>
      </c>
      <c r="P61" s="43">
        <v>0</v>
      </c>
      <c r="Q61" s="43">
        <v>2.7264303999999999E-4</v>
      </c>
      <c r="R61" s="43">
        <v>5.7563700000000002E-3</v>
      </c>
      <c r="S61" s="43">
        <v>1.3677590999999999E-3</v>
      </c>
      <c r="T61" s="43"/>
      <c r="U61" s="93">
        <f t="shared" si="9"/>
        <v>0.38893601724137927</v>
      </c>
    </row>
    <row r="62" spans="1:21">
      <c r="A62" s="41" t="s">
        <v>33</v>
      </c>
      <c r="B62" s="94" t="s">
        <v>4551</v>
      </c>
      <c r="C62" s="74">
        <f t="shared" si="5"/>
        <v>0.36389120991000001</v>
      </c>
      <c r="D62" s="74">
        <f t="shared" si="6"/>
        <v>1.7638403140000002E-2</v>
      </c>
      <c r="E62" s="74">
        <f t="shared" si="7"/>
        <v>0.25455272760000003</v>
      </c>
      <c r="F62" s="74">
        <f t="shared" si="8"/>
        <v>1.0542699169999999E-2</v>
      </c>
      <c r="G62" s="95">
        <v>8.1157380000000001E-2</v>
      </c>
      <c r="H62" s="43">
        <v>2.6570176E-3</v>
      </c>
      <c r="I62" s="43">
        <v>0.10820214</v>
      </c>
      <c r="J62" s="43">
        <v>1.6059476999999999E-2</v>
      </c>
      <c r="K62" s="43">
        <v>1.2935516E-3</v>
      </c>
      <c r="L62" s="43">
        <v>3.7856689999999999E-5</v>
      </c>
      <c r="M62" s="43">
        <v>2.4751785000000001E-4</v>
      </c>
      <c r="N62" s="43">
        <v>0.14369356999999999</v>
      </c>
      <c r="O62" s="43">
        <v>9.4186986000000005E-4</v>
      </c>
      <c r="P62" s="43">
        <v>0</v>
      </c>
      <c r="Q62" s="43">
        <v>3.6857596999999997E-4</v>
      </c>
      <c r="R62" s="43">
        <v>8.8419502000000004E-3</v>
      </c>
      <c r="S62" s="43">
        <v>3.9030313999999998E-4</v>
      </c>
      <c r="T62" s="43"/>
      <c r="U62" s="93">
        <f t="shared" si="9"/>
        <v>0.6996325862068965</v>
      </c>
    </row>
    <row r="63" spans="1:21">
      <c r="A63" s="41" t="s">
        <v>33</v>
      </c>
      <c r="B63" s="94" t="s">
        <v>4552</v>
      </c>
      <c r="C63" s="74">
        <f t="shared" si="5"/>
        <v>0.31446948026799998</v>
      </c>
      <c r="D63" s="74">
        <f t="shared" si="6"/>
        <v>1.7158041177999996E-2</v>
      </c>
      <c r="E63" s="74">
        <f t="shared" si="7"/>
        <v>0.22573882479999999</v>
      </c>
      <c r="F63" s="74">
        <f t="shared" si="8"/>
        <v>9.47403229E-3</v>
      </c>
      <c r="G63" s="95">
        <v>6.2098581999999999E-2</v>
      </c>
      <c r="H63" s="43">
        <v>2.2915548000000002E-3</v>
      </c>
      <c r="I63" s="43">
        <v>0.10132033999999999</v>
      </c>
      <c r="J63" s="43">
        <v>1.5780401999999999E-2</v>
      </c>
      <c r="K63" s="43">
        <v>1.1231876000000001E-3</v>
      </c>
      <c r="L63" s="43">
        <v>3.4096778000000002E-5</v>
      </c>
      <c r="M63" s="43">
        <v>2.203548E-4</v>
      </c>
      <c r="N63" s="43">
        <v>0.12212692999999999</v>
      </c>
      <c r="O63" s="43">
        <v>8.3225580000000001E-4</v>
      </c>
      <c r="P63" s="43">
        <v>0</v>
      </c>
      <c r="Q63" s="43">
        <v>3.2683939000000001E-4</v>
      </c>
      <c r="R63" s="43">
        <v>7.4999070999999997E-3</v>
      </c>
      <c r="S63" s="43">
        <v>8.1503000000000001E-4</v>
      </c>
      <c r="T63" s="43"/>
      <c r="U63" s="93">
        <f t="shared" si="9"/>
        <v>0.53533260344827582</v>
      </c>
    </row>
    <row r="64" spans="1:21">
      <c r="A64" s="41" t="s">
        <v>33</v>
      </c>
      <c r="B64" s="94" t="s">
        <v>4553</v>
      </c>
      <c r="C64" s="74">
        <f t="shared" si="5"/>
        <v>0.30958868733799999</v>
      </c>
      <c r="D64" s="74">
        <f t="shared" si="6"/>
        <v>1.7212129688E-2</v>
      </c>
      <c r="E64" s="74">
        <f t="shared" si="7"/>
        <v>0.2305704989</v>
      </c>
      <c r="F64" s="74">
        <f t="shared" si="8"/>
        <v>9.5236577499999992E-3</v>
      </c>
      <c r="G64" s="95">
        <v>5.2282400999999999E-2</v>
      </c>
      <c r="H64" s="43">
        <v>2.3445688999999999E-3</v>
      </c>
      <c r="I64" s="43">
        <v>0.10247494</v>
      </c>
      <c r="J64" s="43">
        <v>1.5809147999999999E-2</v>
      </c>
      <c r="K64" s="43">
        <v>1.145861E-3</v>
      </c>
      <c r="L64" s="43">
        <v>3.4260717999999998E-5</v>
      </c>
      <c r="M64" s="43">
        <v>2.2285997E-4</v>
      </c>
      <c r="N64" s="43">
        <v>0.12575099000000001</v>
      </c>
      <c r="O64" s="43">
        <v>8.4276619E-4</v>
      </c>
      <c r="P64" s="43">
        <v>0</v>
      </c>
      <c r="Q64" s="43">
        <v>3.3054694000000001E-4</v>
      </c>
      <c r="R64" s="43">
        <v>7.7284453999999997E-3</v>
      </c>
      <c r="S64" s="43">
        <v>6.2189921999999996E-4</v>
      </c>
      <c r="T64" s="43"/>
      <c r="U64" s="93">
        <f t="shared" si="9"/>
        <v>0.45071035344827581</v>
      </c>
    </row>
    <row r="65" spans="1:21">
      <c r="A65" s="41" t="s">
        <v>33</v>
      </c>
      <c r="B65" s="94" t="s">
        <v>4554</v>
      </c>
      <c r="C65" s="74">
        <f t="shared" si="5"/>
        <v>0.213162505192</v>
      </c>
      <c r="D65" s="74">
        <f t="shared" si="6"/>
        <v>1.5142510222E-2</v>
      </c>
      <c r="E65" s="74">
        <f t="shared" si="7"/>
        <v>0.1566107327</v>
      </c>
      <c r="F65" s="74">
        <f t="shared" si="8"/>
        <v>8.7887632700000013E-3</v>
      </c>
      <c r="G65" s="95">
        <v>3.2620498999999997E-2</v>
      </c>
      <c r="H65" s="43">
        <v>1.0021146999999999E-3</v>
      </c>
      <c r="I65" s="43">
        <v>9.5625073000000005E-2</v>
      </c>
      <c r="J65" s="43">
        <v>1.4556459000000001E-2</v>
      </c>
      <c r="K65" s="43">
        <v>4.7911531999999998E-4</v>
      </c>
      <c r="L65" s="43">
        <v>1.3720851E-5</v>
      </c>
      <c r="M65" s="43">
        <v>9.3215050999999994E-5</v>
      </c>
      <c r="N65" s="43">
        <v>5.9983544999999999E-2</v>
      </c>
      <c r="O65" s="43">
        <v>3.2968949999999999E-4</v>
      </c>
      <c r="P65" s="43">
        <v>0</v>
      </c>
      <c r="Q65" s="43">
        <v>1.3938916E-4</v>
      </c>
      <c r="R65" s="43">
        <v>8.1932441000000002E-3</v>
      </c>
      <c r="S65" s="43">
        <v>1.2644051000000001E-4</v>
      </c>
      <c r="T65" s="43"/>
      <c r="U65" s="93">
        <f t="shared" si="9"/>
        <v>0.28121119827586205</v>
      </c>
    </row>
    <row r="66" spans="1:21">
      <c r="A66" s="41" t="s">
        <v>33</v>
      </c>
      <c r="B66" s="94" t="s">
        <v>4555</v>
      </c>
      <c r="C66" s="74">
        <f t="shared" si="5"/>
        <v>0.23790451168600002</v>
      </c>
      <c r="D66" s="74">
        <f t="shared" si="6"/>
        <v>1.5783643446000001E-2</v>
      </c>
      <c r="E66" s="74">
        <f t="shared" si="7"/>
        <v>0.1688575283</v>
      </c>
      <c r="F66" s="74">
        <f t="shared" si="8"/>
        <v>1.2655518939999999E-2</v>
      </c>
      <c r="G66" s="95">
        <v>4.0607821000000002E-2</v>
      </c>
      <c r="H66" s="43">
        <v>1.4415133000000001E-3</v>
      </c>
      <c r="I66" s="43">
        <v>8.1120516000000004E-2</v>
      </c>
      <c r="J66" s="43">
        <v>1.4942894999999999E-2</v>
      </c>
      <c r="K66" s="43">
        <v>6.8898615999999995E-4</v>
      </c>
      <c r="L66" s="43">
        <v>1.9654885999999999E-5</v>
      </c>
      <c r="M66" s="43">
        <v>1.3210739999999999E-4</v>
      </c>
      <c r="N66" s="43">
        <v>8.6295498999999998E-2</v>
      </c>
      <c r="O66" s="43">
        <v>4.737508E-4</v>
      </c>
      <c r="P66" s="43">
        <v>0</v>
      </c>
      <c r="Q66" s="43">
        <v>1.9993176000000001E-4</v>
      </c>
      <c r="R66" s="43">
        <v>1.1799809E-2</v>
      </c>
      <c r="S66" s="43">
        <v>1.8202738E-4</v>
      </c>
      <c r="T66" s="43"/>
      <c r="U66" s="93">
        <f t="shared" si="9"/>
        <v>0.35006742241379313</v>
      </c>
    </row>
    <row r="67" spans="1:21">
      <c r="A67" s="41" t="s">
        <v>33</v>
      </c>
      <c r="B67" s="94" t="s">
        <v>4556</v>
      </c>
      <c r="C67" s="74">
        <f t="shared" si="5"/>
        <v>0.21174308697499997</v>
      </c>
      <c r="D67" s="74">
        <f t="shared" si="6"/>
        <v>1.5365040284999999E-2</v>
      </c>
      <c r="E67" s="74">
        <f t="shared" si="7"/>
        <v>0.14713421189999998</v>
      </c>
      <c r="F67" s="74">
        <f t="shared" si="8"/>
        <v>1.006916179E-2</v>
      </c>
      <c r="G67" s="95">
        <v>3.9174673E-2</v>
      </c>
      <c r="H67" s="43">
        <v>1.1476138999999999E-3</v>
      </c>
      <c r="I67" s="43">
        <v>7.7289965000000002E-2</v>
      </c>
      <c r="J67" s="43">
        <v>1.4693138E-2</v>
      </c>
      <c r="K67" s="43">
        <v>5.4861052999999999E-4</v>
      </c>
      <c r="L67" s="43">
        <v>1.5685864999999999E-5</v>
      </c>
      <c r="M67" s="43">
        <v>1.0760589000000001E-4</v>
      </c>
      <c r="N67" s="43">
        <v>6.8696632999999993E-2</v>
      </c>
      <c r="O67" s="43">
        <v>3.7739326E-4</v>
      </c>
      <c r="P67" s="43">
        <v>0</v>
      </c>
      <c r="Q67" s="43">
        <v>1.5943721000000001E-4</v>
      </c>
      <c r="R67" s="43">
        <v>9.3874843000000003E-3</v>
      </c>
      <c r="S67" s="43">
        <v>1.4484702000000001E-4</v>
      </c>
      <c r="T67" s="43"/>
      <c r="U67" s="93">
        <f t="shared" si="9"/>
        <v>0.33771269827586203</v>
      </c>
    </row>
    <row r="68" spans="1:21">
      <c r="A68" s="41" t="s">
        <v>33</v>
      </c>
      <c r="B68" s="94" t="s">
        <v>4557</v>
      </c>
      <c r="C68" s="74">
        <f t="shared" si="5"/>
        <v>0.21231211569400002</v>
      </c>
      <c r="D68" s="74">
        <f t="shared" si="6"/>
        <v>1.5011154584000002E-2</v>
      </c>
      <c r="E68" s="74">
        <f t="shared" si="7"/>
        <v>0.12876301581999999</v>
      </c>
      <c r="F68" s="74">
        <f t="shared" si="8"/>
        <v>7.881929289999999E-3</v>
      </c>
      <c r="G68" s="95">
        <v>6.0656016E-2</v>
      </c>
      <c r="H68" s="43">
        <v>8.9906581999999997E-4</v>
      </c>
      <c r="I68" s="43">
        <v>7.4050490999999996E-2</v>
      </c>
      <c r="J68" s="43">
        <v>1.4481920000000001E-2</v>
      </c>
      <c r="K68" s="43">
        <v>4.2989577999999999E-4</v>
      </c>
      <c r="L68" s="43">
        <v>1.2329142E-5</v>
      </c>
      <c r="M68" s="43">
        <v>8.7009662000000004E-5</v>
      </c>
      <c r="N68" s="43">
        <v>5.3813459000000001E-2</v>
      </c>
      <c r="O68" s="43">
        <v>2.9590363000000001E-4</v>
      </c>
      <c r="P68" s="43">
        <v>0</v>
      </c>
      <c r="Q68" s="43">
        <v>1.2519024999999999E-4</v>
      </c>
      <c r="R68" s="43">
        <v>7.3474311999999998E-3</v>
      </c>
      <c r="S68" s="43">
        <v>1.1340421E-4</v>
      </c>
      <c r="T68" s="43"/>
      <c r="U68" s="93">
        <f t="shared" si="9"/>
        <v>0.52289668965517244</v>
      </c>
    </row>
    <row r="69" spans="1:21">
      <c r="A69" s="41" t="s">
        <v>33</v>
      </c>
      <c r="B69" s="94" t="s">
        <v>4558</v>
      </c>
      <c r="C69" s="74">
        <f t="shared" si="5"/>
        <v>0.22900210565899998</v>
      </c>
      <c r="D69" s="74">
        <f t="shared" si="6"/>
        <v>1.5393056899E-2</v>
      </c>
      <c r="E69" s="74">
        <f t="shared" si="7"/>
        <v>0.169612608</v>
      </c>
      <c r="F69" s="74">
        <f t="shared" si="8"/>
        <v>1.0336736760000001E-2</v>
      </c>
      <c r="G69" s="95">
        <v>3.3659703999999999E-2</v>
      </c>
      <c r="H69" s="43">
        <v>1.1780199999999999E-3</v>
      </c>
      <c r="I69" s="43">
        <v>9.7917750999999997E-2</v>
      </c>
      <c r="J69" s="43">
        <v>1.4705945E-2</v>
      </c>
      <c r="K69" s="43">
        <v>5.6313349000000005E-4</v>
      </c>
      <c r="L69" s="43">
        <v>1.6096508999999999E-5</v>
      </c>
      <c r="M69" s="43">
        <v>1.078819E-4</v>
      </c>
      <c r="N69" s="43">
        <v>7.0516836999999999E-2</v>
      </c>
      <c r="O69" s="43">
        <v>3.8736228E-4</v>
      </c>
      <c r="P69" s="43">
        <v>0</v>
      </c>
      <c r="Q69" s="43">
        <v>1.6362681000000001E-4</v>
      </c>
      <c r="R69" s="43">
        <v>9.6370541000000004E-3</v>
      </c>
      <c r="S69" s="43">
        <v>1.4869357000000001E-4</v>
      </c>
      <c r="T69" s="43"/>
      <c r="U69" s="93">
        <f t="shared" si="9"/>
        <v>0.2901698620689655</v>
      </c>
    </row>
    <row r="70" spans="1:21">
      <c r="A70" s="41" t="s">
        <v>33</v>
      </c>
      <c r="B70" s="94" t="s">
        <v>4559</v>
      </c>
      <c r="C70" s="74">
        <f t="shared" si="5"/>
        <v>0.21785090136599997</v>
      </c>
      <c r="D70" s="74">
        <f t="shared" si="6"/>
        <v>1.5512721096E-2</v>
      </c>
      <c r="E70" s="74">
        <f t="shared" si="7"/>
        <v>0.15479887889999999</v>
      </c>
      <c r="F70" s="74">
        <f t="shared" si="8"/>
        <v>1.098169937E-2</v>
      </c>
      <c r="G70" s="95">
        <v>3.6557602000000002E-2</v>
      </c>
      <c r="H70" s="43">
        <v>1.2513108999999999E-3</v>
      </c>
      <c r="I70" s="43">
        <v>7.8641508999999998E-2</v>
      </c>
      <c r="J70" s="43">
        <v>1.4781261E-2</v>
      </c>
      <c r="K70" s="43">
        <v>5.9813965000000003E-4</v>
      </c>
      <c r="L70" s="43">
        <v>1.7086326000000001E-5</v>
      </c>
      <c r="M70" s="43">
        <v>1.1623411999999999E-4</v>
      </c>
      <c r="N70" s="43">
        <v>7.4906058999999997E-2</v>
      </c>
      <c r="O70" s="43">
        <v>4.1139163999999998E-4</v>
      </c>
      <c r="P70" s="43">
        <v>0</v>
      </c>
      <c r="Q70" s="43">
        <v>1.7372543E-4</v>
      </c>
      <c r="R70" s="43">
        <v>1.0238617E-2</v>
      </c>
      <c r="S70" s="43">
        <v>1.579653E-4</v>
      </c>
      <c r="T70" s="43"/>
      <c r="U70" s="93">
        <f t="shared" si="9"/>
        <v>0.31515174137931035</v>
      </c>
    </row>
    <row r="71" spans="1:21">
      <c r="A71" s="41" t="s">
        <v>33</v>
      </c>
      <c r="B71" s="94" t="s">
        <v>4560</v>
      </c>
      <c r="C71" s="74">
        <f t="shared" si="5"/>
        <v>0.28050357176499996</v>
      </c>
      <c r="D71" s="74">
        <f t="shared" si="6"/>
        <v>1.5923029174999999E-2</v>
      </c>
      <c r="E71" s="74">
        <f t="shared" si="7"/>
        <v>0.17608084839999999</v>
      </c>
      <c r="F71" s="74">
        <f t="shared" si="8"/>
        <v>1.3515482190000001E-2</v>
      </c>
      <c r="G71" s="95">
        <v>7.4984211999999995E-2</v>
      </c>
      <c r="H71" s="43">
        <v>1.5392394000000001E-3</v>
      </c>
      <c r="I71" s="43">
        <v>8.2394253000000001E-2</v>
      </c>
      <c r="J71" s="43">
        <v>1.5025945000000001E-2</v>
      </c>
      <c r="K71" s="43">
        <v>7.3566383000000005E-4</v>
      </c>
      <c r="L71" s="43">
        <v>2.0974895000000001E-5</v>
      </c>
      <c r="M71" s="43">
        <v>1.4044544999999999E-4</v>
      </c>
      <c r="N71" s="43">
        <v>9.2147356E-2</v>
      </c>
      <c r="O71" s="43">
        <v>5.0579265999999999E-4</v>
      </c>
      <c r="P71" s="43">
        <v>0</v>
      </c>
      <c r="Q71" s="43">
        <v>2.1339855999999999E-4</v>
      </c>
      <c r="R71" s="43">
        <v>1.2601901E-2</v>
      </c>
      <c r="S71" s="43">
        <v>1.9438997E-4</v>
      </c>
      <c r="T71" s="43"/>
      <c r="U71" s="93">
        <f t="shared" si="9"/>
        <v>0.64641562068965508</v>
      </c>
    </row>
    <row r="72" spans="1:21">
      <c r="A72" s="41" t="s">
        <v>33</v>
      </c>
      <c r="B72" s="94" t="s">
        <v>4561</v>
      </c>
      <c r="C72" s="74">
        <f t="shared" si="5"/>
        <v>0.264878015099</v>
      </c>
      <c r="D72" s="74">
        <f t="shared" si="6"/>
        <v>1.5946581549000003E-2</v>
      </c>
      <c r="E72" s="74">
        <f t="shared" si="7"/>
        <v>0.17730801600000001</v>
      </c>
      <c r="F72" s="74">
        <f t="shared" si="8"/>
        <v>1.3661585549999999E-2</v>
      </c>
      <c r="G72" s="95">
        <v>5.7961831999999998E-2</v>
      </c>
      <c r="H72" s="43">
        <v>1.555842E-3</v>
      </c>
      <c r="I72" s="43">
        <v>8.2610644999999996E-2</v>
      </c>
      <c r="J72" s="43">
        <v>1.5040054000000001E-2</v>
      </c>
      <c r="K72" s="43">
        <v>7.4359380000000002E-4</v>
      </c>
      <c r="L72" s="43">
        <v>2.1199119E-5</v>
      </c>
      <c r="M72" s="43">
        <v>1.4173463E-4</v>
      </c>
      <c r="N72" s="43">
        <v>9.3141529000000001E-2</v>
      </c>
      <c r="O72" s="43">
        <v>5.1123605E-4</v>
      </c>
      <c r="P72" s="43">
        <v>0</v>
      </c>
      <c r="Q72" s="43">
        <v>2.156862E-4</v>
      </c>
      <c r="R72" s="43">
        <v>1.2738173E-2</v>
      </c>
      <c r="S72" s="43">
        <v>1.964903E-4</v>
      </c>
      <c r="T72" s="43"/>
      <c r="U72" s="93">
        <f t="shared" si="9"/>
        <v>0.49967096551724133</v>
      </c>
    </row>
    <row r="73" spans="1:21">
      <c r="A73" s="41" t="s">
        <v>33</v>
      </c>
      <c r="B73" s="94" t="s">
        <v>4562</v>
      </c>
      <c r="C73" s="74">
        <f t="shared" si="5"/>
        <v>0.262009695263</v>
      </c>
      <c r="D73" s="74">
        <f t="shared" si="6"/>
        <v>1.6173456983E-2</v>
      </c>
      <c r="E73" s="74">
        <f t="shared" si="7"/>
        <v>0.18908622930000002</v>
      </c>
      <c r="F73" s="74">
        <f t="shared" si="8"/>
        <v>1.5063844980000001E-2</v>
      </c>
      <c r="G73" s="95">
        <v>4.1686163999999998E-2</v>
      </c>
      <c r="H73" s="43">
        <v>1.7151923E-3</v>
      </c>
      <c r="I73" s="43">
        <v>8.4687567000000005E-2</v>
      </c>
      <c r="J73" s="43">
        <v>1.5175473E-2</v>
      </c>
      <c r="K73" s="43">
        <v>8.1970521999999999E-4</v>
      </c>
      <c r="L73" s="43">
        <v>2.3351383000000002E-5</v>
      </c>
      <c r="M73" s="43">
        <v>1.5492737999999999E-4</v>
      </c>
      <c r="N73" s="43">
        <v>0.10268347</v>
      </c>
      <c r="O73" s="43">
        <v>5.6348217999999995E-4</v>
      </c>
      <c r="P73" s="43">
        <v>0</v>
      </c>
      <c r="Q73" s="43">
        <v>2.3764408E-4</v>
      </c>
      <c r="R73" s="43">
        <v>1.4046070000000001E-2</v>
      </c>
      <c r="S73" s="43">
        <v>2.1664872E-4</v>
      </c>
      <c r="T73" s="43"/>
      <c r="U73" s="93">
        <f t="shared" si="9"/>
        <v>0.35936348275862068</v>
      </c>
    </row>
    <row r="74" spans="1:21">
      <c r="A74" s="41" t="s">
        <v>33</v>
      </c>
      <c r="B74" s="94" t="s">
        <v>4563</v>
      </c>
      <c r="C74" s="74">
        <f t="shared" si="5"/>
        <v>0.12641182883429999</v>
      </c>
      <c r="D74" s="74">
        <f t="shared" si="6"/>
        <v>1.3726022541000001E-2</v>
      </c>
      <c r="E74" s="74">
        <f t="shared" si="7"/>
        <v>6.2319651293299999E-2</v>
      </c>
      <c r="F74" s="74">
        <f t="shared" si="8"/>
        <v>1.8209368E-2</v>
      </c>
      <c r="G74" s="95">
        <v>3.2156786999999999E-2</v>
      </c>
      <c r="H74" s="43">
        <v>0</v>
      </c>
      <c r="I74" s="43">
        <v>6.2316848000000001E-2</v>
      </c>
      <c r="J74" s="43">
        <v>1.3716017E-2</v>
      </c>
      <c r="K74" s="43">
        <v>0</v>
      </c>
      <c r="L74" s="43">
        <v>0</v>
      </c>
      <c r="M74" s="43">
        <v>1.0005541E-5</v>
      </c>
      <c r="N74" s="43">
        <v>2.8032933000000002E-6</v>
      </c>
      <c r="O74" s="43">
        <v>0</v>
      </c>
      <c r="P74" s="43">
        <v>0</v>
      </c>
      <c r="Q74" s="43">
        <v>0</v>
      </c>
      <c r="R74" s="43">
        <v>1.8209368E-2</v>
      </c>
      <c r="S74" s="43">
        <v>0</v>
      </c>
      <c r="T74" s="43"/>
      <c r="U74" s="93">
        <f t="shared" si="9"/>
        <v>0.27721368103448274</v>
      </c>
    </row>
    <row r="75" spans="1:21">
      <c r="A75" s="41" t="s">
        <v>33</v>
      </c>
      <c r="B75" s="94" t="s">
        <v>4564</v>
      </c>
      <c r="C75" s="74">
        <f t="shared" si="5"/>
        <v>0.1419745981261</v>
      </c>
      <c r="D75" s="74">
        <f t="shared" si="6"/>
        <v>1.3710758871E-2</v>
      </c>
      <c r="E75" s="74">
        <f t="shared" si="7"/>
        <v>8.2550609255100008E-2</v>
      </c>
      <c r="F75" s="74">
        <f t="shared" si="8"/>
        <v>1.4111734000000001E-2</v>
      </c>
      <c r="G75" s="95">
        <v>3.1601496E-2</v>
      </c>
      <c r="H75" s="43">
        <v>0</v>
      </c>
      <c r="I75" s="43">
        <v>8.2548334000000001E-2</v>
      </c>
      <c r="J75" s="43">
        <v>1.3702984E-2</v>
      </c>
      <c r="K75" s="43">
        <v>0</v>
      </c>
      <c r="L75" s="43">
        <v>0</v>
      </c>
      <c r="M75" s="43">
        <v>7.7748709999999997E-6</v>
      </c>
      <c r="N75" s="43">
        <v>2.2752550999999998E-6</v>
      </c>
      <c r="O75" s="43">
        <v>0</v>
      </c>
      <c r="P75" s="43">
        <v>0</v>
      </c>
      <c r="Q75" s="43">
        <v>0</v>
      </c>
      <c r="R75" s="43">
        <v>1.4111734000000001E-2</v>
      </c>
      <c r="S75" s="43">
        <v>0</v>
      </c>
      <c r="T75" s="43"/>
      <c r="U75" s="93">
        <f t="shared" si="9"/>
        <v>0.27242668965517242</v>
      </c>
    </row>
    <row r="76" spans="1:21">
      <c r="A76" s="41" t="s">
        <v>33</v>
      </c>
      <c r="B76" s="94" t="s">
        <v>4565</v>
      </c>
      <c r="C76" s="74">
        <f t="shared" si="5"/>
        <v>0.13097240976400001</v>
      </c>
      <c r="D76" s="74">
        <f t="shared" si="6"/>
        <v>1.37107125089E-2</v>
      </c>
      <c r="E76" s="74">
        <f t="shared" si="7"/>
        <v>8.2550609255100008E-2</v>
      </c>
      <c r="F76" s="74">
        <f t="shared" si="8"/>
        <v>1.1453333E-2</v>
      </c>
      <c r="G76" s="95">
        <v>2.3257755000000001E-2</v>
      </c>
      <c r="H76" s="43">
        <v>0</v>
      </c>
      <c r="I76" s="43">
        <v>8.2548334000000001E-2</v>
      </c>
      <c r="J76" s="43">
        <v>1.3702984E-2</v>
      </c>
      <c r="K76" s="43">
        <v>0</v>
      </c>
      <c r="L76" s="43">
        <v>0</v>
      </c>
      <c r="M76" s="43">
        <v>7.7285089000000003E-6</v>
      </c>
      <c r="N76" s="43">
        <v>2.2752550999999998E-6</v>
      </c>
      <c r="O76" s="43">
        <v>0</v>
      </c>
      <c r="P76" s="43">
        <v>0</v>
      </c>
      <c r="Q76" s="43">
        <v>0</v>
      </c>
      <c r="R76" s="43">
        <v>1.1453333E-2</v>
      </c>
      <c r="S76" s="43">
        <v>0</v>
      </c>
      <c r="T76" s="43"/>
      <c r="U76" s="93">
        <f t="shared" si="9"/>
        <v>0.20049788793103449</v>
      </c>
    </row>
    <row r="77" spans="1:21">
      <c r="A77" s="41" t="s">
        <v>33</v>
      </c>
      <c r="B77" s="94" t="s">
        <v>4566</v>
      </c>
      <c r="C77" s="74">
        <f t="shared" si="5"/>
        <v>0.1282221876655</v>
      </c>
      <c r="D77" s="74">
        <f t="shared" si="6"/>
        <v>1.37260113722E-2</v>
      </c>
      <c r="E77" s="74">
        <f t="shared" si="7"/>
        <v>6.2319651293299999E-2</v>
      </c>
      <c r="F77" s="74">
        <f t="shared" si="8"/>
        <v>2.2029771E-2</v>
      </c>
      <c r="G77" s="95">
        <v>3.0146754000000001E-2</v>
      </c>
      <c r="H77" s="43">
        <v>0</v>
      </c>
      <c r="I77" s="43">
        <v>6.2316848000000001E-2</v>
      </c>
      <c r="J77" s="43">
        <v>1.3716017E-2</v>
      </c>
      <c r="K77" s="43">
        <v>0</v>
      </c>
      <c r="L77" s="43">
        <v>0</v>
      </c>
      <c r="M77" s="43">
        <v>9.9943722000000003E-6</v>
      </c>
      <c r="N77" s="43">
        <v>2.8032933000000002E-6</v>
      </c>
      <c r="O77" s="43">
        <v>0</v>
      </c>
      <c r="P77" s="43">
        <v>0</v>
      </c>
      <c r="Q77" s="43">
        <v>0</v>
      </c>
      <c r="R77" s="43">
        <v>2.2029771E-2</v>
      </c>
      <c r="S77" s="43">
        <v>0</v>
      </c>
      <c r="T77" s="43"/>
      <c r="U77" s="93">
        <f t="shared" si="9"/>
        <v>0.25988581034482761</v>
      </c>
    </row>
    <row r="78" spans="1:21">
      <c r="A78" s="41" t="s">
        <v>33</v>
      </c>
      <c r="B78" s="94" t="s">
        <v>4567</v>
      </c>
      <c r="C78" s="74">
        <f t="shared" si="5"/>
        <v>0.12460946283429999</v>
      </c>
      <c r="D78" s="74">
        <f t="shared" si="6"/>
        <v>1.3726022541000001E-2</v>
      </c>
      <c r="E78" s="74">
        <f t="shared" si="7"/>
        <v>6.2319651293299999E-2</v>
      </c>
      <c r="F78" s="74">
        <f t="shared" si="8"/>
        <v>1.6407002E-2</v>
      </c>
      <c r="G78" s="95">
        <v>3.2156786999999999E-2</v>
      </c>
      <c r="H78" s="43">
        <v>0</v>
      </c>
      <c r="I78" s="43">
        <v>6.2316848000000001E-2</v>
      </c>
      <c r="J78" s="43">
        <v>1.3716017E-2</v>
      </c>
      <c r="K78" s="43">
        <v>0</v>
      </c>
      <c r="L78" s="43">
        <v>0</v>
      </c>
      <c r="M78" s="43">
        <v>1.0005541E-5</v>
      </c>
      <c r="N78" s="43">
        <v>2.8032933000000002E-6</v>
      </c>
      <c r="O78" s="43">
        <v>0</v>
      </c>
      <c r="P78" s="43">
        <v>0</v>
      </c>
      <c r="Q78" s="43">
        <v>0</v>
      </c>
      <c r="R78" s="43">
        <v>1.6407002E-2</v>
      </c>
      <c r="S78" s="43">
        <v>0</v>
      </c>
      <c r="T78" s="43"/>
      <c r="U78" s="93">
        <f t="shared" si="9"/>
        <v>0.27721368103448274</v>
      </c>
    </row>
    <row r="79" spans="1:21">
      <c r="A79" s="41" t="s">
        <v>33</v>
      </c>
      <c r="B79" s="94" t="s">
        <v>4568</v>
      </c>
      <c r="C79" s="74">
        <f t="shared" si="5"/>
        <v>0.16298488189429999</v>
      </c>
      <c r="D79" s="74">
        <f t="shared" si="6"/>
        <v>1.3726255601000001E-2</v>
      </c>
      <c r="E79" s="74">
        <f t="shared" si="7"/>
        <v>6.2319651293299999E-2</v>
      </c>
      <c r="F79" s="74">
        <f t="shared" si="8"/>
        <v>1.2838471000000001E-2</v>
      </c>
      <c r="G79" s="95">
        <v>7.4100503999999998E-2</v>
      </c>
      <c r="H79" s="43">
        <v>0</v>
      </c>
      <c r="I79" s="43">
        <v>6.2316848000000001E-2</v>
      </c>
      <c r="J79" s="43">
        <v>1.3716017E-2</v>
      </c>
      <c r="K79" s="43">
        <v>0</v>
      </c>
      <c r="L79" s="43">
        <v>0</v>
      </c>
      <c r="M79" s="43">
        <v>1.0238601E-5</v>
      </c>
      <c r="N79" s="43">
        <v>2.8032933000000002E-6</v>
      </c>
      <c r="O79" s="43">
        <v>0</v>
      </c>
      <c r="P79" s="43">
        <v>0</v>
      </c>
      <c r="Q79" s="43">
        <v>0</v>
      </c>
      <c r="R79" s="43">
        <v>1.2838471000000001E-2</v>
      </c>
      <c r="S79" s="43">
        <v>0</v>
      </c>
      <c r="T79" s="43"/>
      <c r="U79" s="93">
        <f t="shared" si="9"/>
        <v>0.63879744827586205</v>
      </c>
    </row>
    <row r="80" spans="1:21">
      <c r="A80" s="41" t="s">
        <v>33</v>
      </c>
      <c r="B80" s="94" t="s">
        <v>4569</v>
      </c>
      <c r="C80" s="74">
        <f t="shared" si="5"/>
        <v>0.1333164547489</v>
      </c>
      <c r="D80" s="74">
        <f t="shared" si="6"/>
        <v>1.37107074938E-2</v>
      </c>
      <c r="E80" s="74">
        <f t="shared" si="7"/>
        <v>8.2550609255100008E-2</v>
      </c>
      <c r="F80" s="74">
        <f t="shared" si="8"/>
        <v>1.4699944E-2</v>
      </c>
      <c r="G80" s="95">
        <v>2.2355193999999998E-2</v>
      </c>
      <c r="H80" s="43">
        <v>0</v>
      </c>
      <c r="I80" s="43">
        <v>8.2548334000000001E-2</v>
      </c>
      <c r="J80" s="43">
        <v>1.3702984E-2</v>
      </c>
      <c r="K80" s="43">
        <v>0</v>
      </c>
      <c r="L80" s="43">
        <v>0</v>
      </c>
      <c r="M80" s="43">
        <v>7.7234938000000002E-6</v>
      </c>
      <c r="N80" s="43">
        <v>2.2752550999999998E-6</v>
      </c>
      <c r="O80" s="43">
        <v>0</v>
      </c>
      <c r="P80" s="43">
        <v>0</v>
      </c>
      <c r="Q80" s="43">
        <v>0</v>
      </c>
      <c r="R80" s="43">
        <v>1.4699944E-2</v>
      </c>
      <c r="S80" s="43">
        <v>0</v>
      </c>
      <c r="T80" s="43"/>
      <c r="U80" s="93">
        <f t="shared" si="9"/>
        <v>0.1927171896551724</v>
      </c>
    </row>
    <row r="81" spans="1:21">
      <c r="A81" s="41" t="s">
        <v>33</v>
      </c>
      <c r="B81" s="94" t="s">
        <v>4570</v>
      </c>
      <c r="C81" s="74">
        <f t="shared" si="5"/>
        <v>0.1170096962685</v>
      </c>
      <c r="D81" s="74">
        <f t="shared" si="6"/>
        <v>1.3725984975200001E-2</v>
      </c>
      <c r="E81" s="74">
        <f t="shared" si="7"/>
        <v>6.2319651293299999E-2</v>
      </c>
      <c r="F81" s="74">
        <f t="shared" si="8"/>
        <v>1.5567943000000001E-2</v>
      </c>
      <c r="G81" s="95">
        <v>2.5396116999999999E-2</v>
      </c>
      <c r="H81" s="43">
        <v>0</v>
      </c>
      <c r="I81" s="43">
        <v>6.2316848000000001E-2</v>
      </c>
      <c r="J81" s="43">
        <v>1.3716017E-2</v>
      </c>
      <c r="K81" s="43">
        <v>0</v>
      </c>
      <c r="L81" s="43">
        <v>0</v>
      </c>
      <c r="M81" s="43">
        <v>9.9679751999999999E-6</v>
      </c>
      <c r="N81" s="43">
        <v>2.8032933000000002E-6</v>
      </c>
      <c r="O81" s="43">
        <v>0</v>
      </c>
      <c r="P81" s="43">
        <v>0</v>
      </c>
      <c r="Q81" s="43">
        <v>0</v>
      </c>
      <c r="R81" s="43">
        <v>1.5567943000000001E-2</v>
      </c>
      <c r="S81" s="43">
        <v>0</v>
      </c>
      <c r="T81" s="43"/>
      <c r="U81" s="93">
        <f t="shared" si="9"/>
        <v>0.21893204310344827</v>
      </c>
    </row>
    <row r="82" spans="1:21">
      <c r="A82" s="41" t="s">
        <v>33</v>
      </c>
      <c r="B82" s="94" t="s">
        <v>4571</v>
      </c>
      <c r="C82" s="74">
        <f t="shared" si="5"/>
        <v>0.18624553007030001</v>
      </c>
      <c r="D82" s="74">
        <f t="shared" si="6"/>
        <v>1.3726333777000001E-2</v>
      </c>
      <c r="E82" s="74">
        <f t="shared" si="7"/>
        <v>6.2319651293299999E-2</v>
      </c>
      <c r="F82" s="74">
        <f t="shared" si="8"/>
        <v>2.2029771E-2</v>
      </c>
      <c r="G82" s="95">
        <v>8.8169774000000006E-2</v>
      </c>
      <c r="H82" s="43">
        <v>0</v>
      </c>
      <c r="I82" s="43">
        <v>6.2316848000000001E-2</v>
      </c>
      <c r="J82" s="43">
        <v>1.3716017E-2</v>
      </c>
      <c r="K82" s="43">
        <v>0</v>
      </c>
      <c r="L82" s="43">
        <v>0</v>
      </c>
      <c r="M82" s="43">
        <v>1.0316777E-5</v>
      </c>
      <c r="N82" s="43">
        <v>2.8032933000000002E-6</v>
      </c>
      <c r="O82" s="43">
        <v>0</v>
      </c>
      <c r="P82" s="43">
        <v>0</v>
      </c>
      <c r="Q82" s="43">
        <v>0</v>
      </c>
      <c r="R82" s="43">
        <v>2.2029771E-2</v>
      </c>
      <c r="S82" s="43">
        <v>0</v>
      </c>
      <c r="T82" s="43"/>
      <c r="U82" s="93">
        <f t="shared" si="9"/>
        <v>0.76008425862068962</v>
      </c>
    </row>
    <row r="83" spans="1:21">
      <c r="A83" s="41" t="s">
        <v>33</v>
      </c>
      <c r="B83" s="94" t="s">
        <v>4572</v>
      </c>
      <c r="C83" s="74">
        <f t="shared" si="5"/>
        <v>0.25237570251199998</v>
      </c>
      <c r="D83" s="74">
        <f t="shared" si="6"/>
        <v>1.6257055171999997E-2</v>
      </c>
      <c r="E83" s="74">
        <f t="shared" si="7"/>
        <v>0.17503735139999999</v>
      </c>
      <c r="F83" s="74">
        <f t="shared" si="8"/>
        <v>7.3081539399999992E-3</v>
      </c>
      <c r="G83" s="95">
        <v>5.3773142000000003E-2</v>
      </c>
      <c r="H83" s="43">
        <v>1.6336954E-3</v>
      </c>
      <c r="I83" s="43">
        <v>8.8959548999999999E-2</v>
      </c>
      <c r="J83" s="43">
        <v>1.5251074999999999E-2</v>
      </c>
      <c r="K83" s="43">
        <v>8.1183310000000001E-4</v>
      </c>
      <c r="L83" s="43">
        <v>2.6452032000000001E-5</v>
      </c>
      <c r="M83" s="43">
        <v>1.6769503999999999E-4</v>
      </c>
      <c r="N83" s="43">
        <v>8.4444107000000004E-2</v>
      </c>
      <c r="O83" s="43">
        <v>6.2255570999999999E-4</v>
      </c>
      <c r="P83" s="43">
        <v>0</v>
      </c>
      <c r="Q83" s="43">
        <v>2.4631763E-4</v>
      </c>
      <c r="R83" s="43">
        <v>5.1619470999999997E-3</v>
      </c>
      <c r="S83" s="43">
        <v>1.2773335E-3</v>
      </c>
      <c r="T83" s="43"/>
      <c r="U83" s="93">
        <f t="shared" si="9"/>
        <v>0.46356156896551726</v>
      </c>
    </row>
    <row r="84" spans="1:21">
      <c r="A84" s="41" t="s">
        <v>33</v>
      </c>
      <c r="B84" s="94" t="s">
        <v>4573</v>
      </c>
      <c r="C84" s="74">
        <f t="shared" si="5"/>
        <v>0.24890948561599999</v>
      </c>
      <c r="D84" s="74">
        <f t="shared" si="6"/>
        <v>1.6533408735999996E-2</v>
      </c>
      <c r="E84" s="74">
        <f t="shared" si="7"/>
        <v>0.18797283949999999</v>
      </c>
      <c r="F84" s="74">
        <f t="shared" si="8"/>
        <v>8.0866843800000004E-3</v>
      </c>
      <c r="G84" s="95">
        <v>3.6316553000000001E-2</v>
      </c>
      <c r="H84" s="43">
        <v>1.8168295E-3</v>
      </c>
      <c r="I84" s="43">
        <v>9.2047564999999998E-2</v>
      </c>
      <c r="J84" s="43">
        <v>1.5417983E-2</v>
      </c>
      <c r="K84" s="43">
        <v>9.0190572999999995E-4</v>
      </c>
      <c r="L84" s="43">
        <v>2.9215726E-5</v>
      </c>
      <c r="M84" s="43">
        <v>1.8430428000000001E-4</v>
      </c>
      <c r="N84" s="43">
        <v>9.4108444999999999E-2</v>
      </c>
      <c r="O84" s="43">
        <v>6.8991224000000001E-4</v>
      </c>
      <c r="P84" s="43">
        <v>0</v>
      </c>
      <c r="Q84" s="43">
        <v>2.7264303999999999E-4</v>
      </c>
      <c r="R84" s="43">
        <v>5.7563700000000002E-3</v>
      </c>
      <c r="S84" s="43">
        <v>1.3677590999999999E-3</v>
      </c>
      <c r="T84" s="43"/>
      <c r="U84" s="93">
        <f t="shared" si="9"/>
        <v>0.31307373275862066</v>
      </c>
    </row>
    <row r="85" spans="1:21">
      <c r="A85" s="41" t="s">
        <v>33</v>
      </c>
      <c r="B85" s="94" t="s">
        <v>4574</v>
      </c>
      <c r="C85" s="74">
        <f t="shared" si="5"/>
        <v>0.30045534099800003</v>
      </c>
      <c r="D85" s="74">
        <f t="shared" si="6"/>
        <v>1.7211309348000001E-2</v>
      </c>
      <c r="E85" s="74">
        <f t="shared" si="7"/>
        <v>0.23023799890000002</v>
      </c>
      <c r="F85" s="74">
        <f t="shared" si="8"/>
        <v>9.5236577499999992E-3</v>
      </c>
      <c r="G85" s="95">
        <v>4.3482374999999997E-2</v>
      </c>
      <c r="H85" s="43">
        <v>2.3445688999999999E-3</v>
      </c>
      <c r="I85" s="43">
        <v>0.10214264000000001</v>
      </c>
      <c r="J85" s="43">
        <v>1.5809147999999999E-2</v>
      </c>
      <c r="K85" s="43">
        <v>1.145861E-3</v>
      </c>
      <c r="L85" s="43">
        <v>3.4260717999999998E-5</v>
      </c>
      <c r="M85" s="43">
        <v>2.2203963E-4</v>
      </c>
      <c r="N85" s="43">
        <v>0.12575079</v>
      </c>
      <c r="O85" s="43">
        <v>8.4276619E-4</v>
      </c>
      <c r="P85" s="43">
        <v>0</v>
      </c>
      <c r="Q85" s="43">
        <v>3.3054694000000001E-4</v>
      </c>
      <c r="R85" s="43">
        <v>7.7284453999999997E-3</v>
      </c>
      <c r="S85" s="43">
        <v>6.2189921999999996E-4</v>
      </c>
      <c r="T85" s="43"/>
      <c r="U85" s="93">
        <f t="shared" si="9"/>
        <v>0.37484806034482754</v>
      </c>
    </row>
    <row r="86" spans="1:21">
      <c r="A86" s="41" t="s">
        <v>33</v>
      </c>
      <c r="B86" s="94" t="s">
        <v>4575</v>
      </c>
      <c r="C86" s="74">
        <f t="shared" si="5"/>
        <v>0.20317876035499999</v>
      </c>
      <c r="D86" s="74">
        <f t="shared" si="6"/>
        <v>1.5010334245000001E-2</v>
      </c>
      <c r="E86" s="74">
        <f t="shared" si="7"/>
        <v>0.12843050581999998</v>
      </c>
      <c r="F86" s="74">
        <f t="shared" si="8"/>
        <v>7.881929289999999E-3</v>
      </c>
      <c r="G86" s="95">
        <v>5.1855990999999997E-2</v>
      </c>
      <c r="H86" s="43">
        <v>8.9906581999999997E-4</v>
      </c>
      <c r="I86" s="43">
        <v>7.3718181999999993E-2</v>
      </c>
      <c r="J86" s="43">
        <v>1.4481920000000001E-2</v>
      </c>
      <c r="K86" s="43">
        <v>4.2989577999999999E-4</v>
      </c>
      <c r="L86" s="43">
        <v>1.2329142E-5</v>
      </c>
      <c r="M86" s="43">
        <v>8.6189322999999994E-5</v>
      </c>
      <c r="N86" s="43">
        <v>5.3813258000000003E-2</v>
      </c>
      <c r="O86" s="43">
        <v>2.9590363000000001E-4</v>
      </c>
      <c r="P86" s="43">
        <v>0</v>
      </c>
      <c r="Q86" s="43">
        <v>1.2519024999999999E-4</v>
      </c>
      <c r="R86" s="43">
        <v>7.3474311999999998E-3</v>
      </c>
      <c r="S86" s="43">
        <v>1.1340421E-4</v>
      </c>
      <c r="T86" s="43"/>
      <c r="U86" s="93">
        <f t="shared" si="9"/>
        <v>0.44703440517241372</v>
      </c>
    </row>
    <row r="87" spans="1:21">
      <c r="A87" s="41" t="s">
        <v>33</v>
      </c>
      <c r="B87" s="94" t="s">
        <v>4576</v>
      </c>
      <c r="C87" s="74">
        <f t="shared" si="5"/>
        <v>0.20871754702600001</v>
      </c>
      <c r="D87" s="74">
        <f t="shared" si="6"/>
        <v>1.5511900756000001E-2</v>
      </c>
      <c r="E87" s="74">
        <f t="shared" si="7"/>
        <v>0.15446636990000001</v>
      </c>
      <c r="F87" s="74">
        <f t="shared" si="8"/>
        <v>1.098169937E-2</v>
      </c>
      <c r="G87" s="95">
        <v>2.7757576999999999E-2</v>
      </c>
      <c r="H87" s="43">
        <v>1.2513108999999999E-3</v>
      </c>
      <c r="I87" s="43">
        <v>7.8309200999999995E-2</v>
      </c>
      <c r="J87" s="43">
        <v>1.4781261E-2</v>
      </c>
      <c r="K87" s="43">
        <v>5.9813965000000003E-4</v>
      </c>
      <c r="L87" s="43">
        <v>1.7086326000000001E-5</v>
      </c>
      <c r="M87" s="43">
        <v>1.1541378E-4</v>
      </c>
      <c r="N87" s="43">
        <v>7.4905858000000006E-2</v>
      </c>
      <c r="O87" s="43">
        <v>4.1139163999999998E-4</v>
      </c>
      <c r="P87" s="43">
        <v>0</v>
      </c>
      <c r="Q87" s="43">
        <v>1.7372543E-4</v>
      </c>
      <c r="R87" s="43">
        <v>1.0238617E-2</v>
      </c>
      <c r="S87" s="43">
        <v>1.579653E-4</v>
      </c>
      <c r="T87" s="43"/>
      <c r="U87" s="93">
        <f t="shared" si="9"/>
        <v>0.23928945689655171</v>
      </c>
    </row>
    <row r="88" spans="1:21">
      <c r="A88" s="41" t="s">
        <v>33</v>
      </c>
      <c r="B88" s="94" t="s">
        <v>4577</v>
      </c>
      <c r="C88" s="74">
        <f t="shared" si="5"/>
        <v>0.25287634092299999</v>
      </c>
      <c r="D88" s="74">
        <f t="shared" si="6"/>
        <v>1.6172636643000001E-2</v>
      </c>
      <c r="E88" s="74">
        <f t="shared" si="7"/>
        <v>0.18875372029999998</v>
      </c>
      <c r="F88" s="74">
        <f t="shared" si="8"/>
        <v>1.5063844980000001E-2</v>
      </c>
      <c r="G88" s="95">
        <v>3.2886139000000002E-2</v>
      </c>
      <c r="H88" s="43">
        <v>1.7151923E-3</v>
      </c>
      <c r="I88" s="43">
        <v>8.4355258000000002E-2</v>
      </c>
      <c r="J88" s="43">
        <v>1.5175473E-2</v>
      </c>
      <c r="K88" s="43">
        <v>8.1970521999999999E-4</v>
      </c>
      <c r="L88" s="43">
        <v>2.3351383000000002E-5</v>
      </c>
      <c r="M88" s="43">
        <v>1.5410704000000001E-4</v>
      </c>
      <c r="N88" s="43">
        <v>0.10268326999999999</v>
      </c>
      <c r="O88" s="43">
        <v>5.6348217999999995E-4</v>
      </c>
      <c r="P88" s="43">
        <v>0</v>
      </c>
      <c r="Q88" s="43">
        <v>2.3764408E-4</v>
      </c>
      <c r="R88" s="43">
        <v>1.4046070000000001E-2</v>
      </c>
      <c r="S88" s="43">
        <v>2.1664872E-4</v>
      </c>
      <c r="T88" s="43"/>
      <c r="U88" s="93">
        <f t="shared" si="9"/>
        <v>0.28350119827586207</v>
      </c>
    </row>
    <row r="89" spans="1:21">
      <c r="A89" s="41" t="s">
        <v>33</v>
      </c>
      <c r="B89" s="94" t="s">
        <v>4578</v>
      </c>
      <c r="C89" s="74">
        <f t="shared" si="5"/>
        <v>0.15385152703130001</v>
      </c>
      <c r="D89" s="74">
        <f t="shared" si="6"/>
        <v>1.37254352616E-2</v>
      </c>
      <c r="E89" s="74">
        <f t="shared" si="7"/>
        <v>6.1987141769700001E-2</v>
      </c>
      <c r="F89" s="74">
        <f t="shared" si="8"/>
        <v>1.2838471000000001E-2</v>
      </c>
      <c r="G89" s="95">
        <v>6.5300478999999995E-2</v>
      </c>
      <c r="H89" s="43">
        <v>0</v>
      </c>
      <c r="I89" s="43">
        <v>6.1984538999999998E-2</v>
      </c>
      <c r="J89" s="43">
        <v>1.3716017E-2</v>
      </c>
      <c r="K89" s="43">
        <v>0</v>
      </c>
      <c r="L89" s="43">
        <v>0</v>
      </c>
      <c r="M89" s="43">
        <v>9.4182616000000006E-6</v>
      </c>
      <c r="N89" s="43">
        <v>2.6027697000000001E-6</v>
      </c>
      <c r="O89" s="43">
        <v>0</v>
      </c>
      <c r="P89" s="43">
        <v>0</v>
      </c>
      <c r="Q89" s="43">
        <v>0</v>
      </c>
      <c r="R89" s="43">
        <v>1.2838471000000001E-2</v>
      </c>
      <c r="S89" s="43">
        <v>0</v>
      </c>
      <c r="T89" s="43"/>
      <c r="U89" s="93">
        <f t="shared" si="9"/>
        <v>0.56293516379310338</v>
      </c>
    </row>
    <row r="90" spans="1:21">
      <c r="A90" s="41" t="s">
        <v>33</v>
      </c>
      <c r="B90" s="94" t="s">
        <v>4579</v>
      </c>
      <c r="C90" s="74">
        <f t="shared" si="5"/>
        <v>0.10787634140499999</v>
      </c>
      <c r="D90" s="74">
        <f t="shared" si="6"/>
        <v>1.37251646353E-2</v>
      </c>
      <c r="E90" s="74">
        <f t="shared" si="7"/>
        <v>6.1987141769700001E-2</v>
      </c>
      <c r="F90" s="74">
        <f t="shared" si="8"/>
        <v>1.5567943000000001E-2</v>
      </c>
      <c r="G90" s="95">
        <v>1.6596092E-2</v>
      </c>
      <c r="H90" s="43">
        <v>0</v>
      </c>
      <c r="I90" s="43">
        <v>6.1984538999999998E-2</v>
      </c>
      <c r="J90" s="43">
        <v>1.3716017E-2</v>
      </c>
      <c r="K90" s="43">
        <v>0</v>
      </c>
      <c r="L90" s="43">
        <v>0</v>
      </c>
      <c r="M90" s="43">
        <v>9.1476352999999992E-6</v>
      </c>
      <c r="N90" s="43">
        <v>2.6027697000000001E-6</v>
      </c>
      <c r="O90" s="43">
        <v>0</v>
      </c>
      <c r="P90" s="43">
        <v>0</v>
      </c>
      <c r="Q90" s="43">
        <v>0</v>
      </c>
      <c r="R90" s="43">
        <v>1.5567943000000001E-2</v>
      </c>
      <c r="S90" s="43">
        <v>0</v>
      </c>
      <c r="T90" s="43"/>
      <c r="U90" s="93">
        <f t="shared" si="9"/>
        <v>0.14306975862068966</v>
      </c>
    </row>
    <row r="91" spans="1:21">
      <c r="A91" s="41" t="s">
        <v>33</v>
      </c>
      <c r="B91" s="94" t="s">
        <v>4580</v>
      </c>
      <c r="C91" s="74">
        <f t="shared" si="5"/>
        <v>0.206448773217</v>
      </c>
      <c r="D91" s="74">
        <f t="shared" si="6"/>
        <v>1.5094343797000002E-2</v>
      </c>
      <c r="E91" s="74">
        <f t="shared" si="7"/>
        <v>0.1265360375</v>
      </c>
      <c r="F91" s="74">
        <f t="shared" si="8"/>
        <v>8.9493549199999994E-3</v>
      </c>
      <c r="G91" s="95">
        <v>5.5869037000000003E-2</v>
      </c>
      <c r="H91" s="43">
        <v>9.0513750000000004E-4</v>
      </c>
      <c r="I91" s="43">
        <v>7.5629036999999996E-2</v>
      </c>
      <c r="J91" s="43">
        <v>1.4545672000000001E-2</v>
      </c>
      <c r="K91" s="43">
        <v>4.4239810999999998E-4</v>
      </c>
      <c r="L91" s="43">
        <v>1.367965E-5</v>
      </c>
      <c r="M91" s="43">
        <v>9.2594037000000003E-5</v>
      </c>
      <c r="N91" s="43">
        <v>5.0001863000000001E-2</v>
      </c>
      <c r="O91" s="43">
        <v>3.2446572999999997E-4</v>
      </c>
      <c r="P91" s="43">
        <v>0</v>
      </c>
      <c r="Q91" s="43">
        <v>1.3193075E-4</v>
      </c>
      <c r="R91" s="43">
        <v>8.0434819999999994E-3</v>
      </c>
      <c r="S91" s="43">
        <v>4.4947644000000001E-4</v>
      </c>
      <c r="T91" s="43"/>
      <c r="U91" s="93">
        <f t="shared" si="9"/>
        <v>0.48162962931034481</v>
      </c>
    </row>
    <row r="92" spans="1:21">
      <c r="A92" s="41" t="s">
        <v>33</v>
      </c>
      <c r="B92" s="94" t="s">
        <v>4581</v>
      </c>
      <c r="C92" s="74">
        <f t="shared" si="5"/>
        <v>0.163435228568</v>
      </c>
      <c r="D92" s="74">
        <f t="shared" si="6"/>
        <v>1.4805790208E-2</v>
      </c>
      <c r="E92" s="74">
        <f t="shared" si="7"/>
        <v>0.11189628402</v>
      </c>
      <c r="F92" s="74">
        <f t="shared" si="8"/>
        <v>1.2709267339999998E-2</v>
      </c>
      <c r="G92" s="95">
        <v>2.4023887000000001E-2</v>
      </c>
      <c r="H92" s="43">
        <v>7.1018602000000005E-4</v>
      </c>
      <c r="I92" s="43">
        <v>7.3227800999999995E-2</v>
      </c>
      <c r="J92" s="43">
        <v>1.4368897E-2</v>
      </c>
      <c r="K92" s="43">
        <v>3.4987688E-4</v>
      </c>
      <c r="L92" s="43">
        <v>1.1068105E-5</v>
      </c>
      <c r="M92" s="43">
        <v>7.5948223000000002E-5</v>
      </c>
      <c r="N92" s="43">
        <v>3.7958297000000002E-2</v>
      </c>
      <c r="O92" s="43">
        <v>2.6228413999999998E-4</v>
      </c>
      <c r="P92" s="43">
        <v>0</v>
      </c>
      <c r="Q92" s="43">
        <v>1.0494414E-4</v>
      </c>
      <c r="R92" s="43">
        <v>1.1898341999999999E-2</v>
      </c>
      <c r="S92" s="43">
        <v>4.4369705999999998E-4</v>
      </c>
      <c r="T92" s="43"/>
      <c r="U92" s="93">
        <f t="shared" si="9"/>
        <v>0.20710247413793104</v>
      </c>
    </row>
    <row r="93" spans="1:21">
      <c r="A93" s="41" t="s">
        <v>33</v>
      </c>
      <c r="B93" s="94" t="s">
        <v>4582</v>
      </c>
      <c r="C93" s="74">
        <f t="shared" si="5"/>
        <v>0.27481026110700002</v>
      </c>
      <c r="D93" s="74">
        <f t="shared" si="6"/>
        <v>1.6651464596999999E-2</v>
      </c>
      <c r="E93" s="74">
        <f t="shared" si="7"/>
        <v>0.20787797390000001</v>
      </c>
      <c r="F93" s="74">
        <f t="shared" si="8"/>
        <v>1.2509818609999999E-2</v>
      </c>
      <c r="G93" s="95">
        <v>3.7771003999999997E-2</v>
      </c>
      <c r="H93" s="43">
        <v>2.0053349E-3</v>
      </c>
      <c r="I93" s="43">
        <v>9.2555238999999997E-2</v>
      </c>
      <c r="J93" s="43">
        <v>1.5467597E-2</v>
      </c>
      <c r="K93" s="43">
        <v>9.7006304000000002E-4</v>
      </c>
      <c r="L93" s="43">
        <v>2.8380586999999998E-5</v>
      </c>
      <c r="M93" s="43">
        <v>1.8542396999999999E-4</v>
      </c>
      <c r="N93" s="43">
        <v>0.1133174</v>
      </c>
      <c r="O93" s="43">
        <v>6.9223210999999998E-4</v>
      </c>
      <c r="P93" s="43">
        <v>0</v>
      </c>
      <c r="Q93" s="43">
        <v>2.8047229999999997E-4</v>
      </c>
      <c r="R93" s="43">
        <v>1.1133644999999999E-2</v>
      </c>
      <c r="S93" s="43">
        <v>4.0346920000000001E-4</v>
      </c>
      <c r="T93" s="43"/>
      <c r="U93" s="93">
        <f t="shared" si="9"/>
        <v>0.32561210344827579</v>
      </c>
    </row>
    <row r="95" spans="1:21">
      <c r="B95" s="40" t="s">
        <v>4583</v>
      </c>
    </row>
    <row r="96" spans="1:21">
      <c r="A96" s="41" t="s">
        <v>33</v>
      </c>
      <c r="B96" s="94" t="s">
        <v>4584</v>
      </c>
      <c r="C96" s="74">
        <f t="shared" ref="C96:C129" si="10">D96+E96+F96+G96</f>
        <v>0.13259196133200002</v>
      </c>
      <c r="D96" s="74">
        <f t="shared" ref="D96:D129" si="11">J96+K96+L96+M96</f>
        <v>4.3153464120000004E-3</v>
      </c>
      <c r="E96" s="74">
        <f t="shared" ref="E96:E129" si="12">H96+I96+N96</f>
        <v>0.1009571917</v>
      </c>
      <c r="F96" s="74">
        <f t="shared" ref="F96:F129" si="13">O96+IF(P96="x",0,P96)+IF(Q96="x",0,Q96)+IF(R96="x",0,R96)+S96</f>
        <v>7.5468162200000004E-3</v>
      </c>
      <c r="G96" s="95">
        <v>1.9772607000000001E-2</v>
      </c>
      <c r="H96" s="43">
        <v>2.3473967000000001E-3</v>
      </c>
      <c r="I96" s="43">
        <v>2.3096201E-2</v>
      </c>
      <c r="J96" s="43">
        <v>2.506908E-3</v>
      </c>
      <c r="K96" s="43">
        <v>1.2813258999999999E-3</v>
      </c>
      <c r="L96" s="43">
        <v>8.3019752000000003E-5</v>
      </c>
      <c r="M96" s="43">
        <v>4.4409275999999999E-4</v>
      </c>
      <c r="N96" s="43">
        <v>7.5513594000000003E-2</v>
      </c>
      <c r="O96" s="43">
        <v>1.5371342E-3</v>
      </c>
      <c r="P96" s="43">
        <v>0</v>
      </c>
      <c r="Q96" s="43">
        <v>3.1628781999999998E-4</v>
      </c>
      <c r="R96" s="43">
        <v>4.2741180000000004E-3</v>
      </c>
      <c r="S96" s="43">
        <v>1.4192762E-3</v>
      </c>
      <c r="U96" s="93">
        <f t="shared" ref="U96:U129" si="14">G96/0.116</f>
        <v>0.17045350862068964</v>
      </c>
    </row>
    <row r="97" spans="1:21">
      <c r="A97" s="41" t="s">
        <v>33</v>
      </c>
      <c r="B97" s="94" t="s">
        <v>4585</v>
      </c>
      <c r="C97" s="74">
        <f t="shared" si="10"/>
        <v>0.23747517565600001</v>
      </c>
      <c r="D97" s="74">
        <f t="shared" si="11"/>
        <v>6.1358533959999986E-3</v>
      </c>
      <c r="E97" s="74">
        <f t="shared" si="12"/>
        <v>0.18444583850000001</v>
      </c>
      <c r="F97" s="74">
        <f t="shared" si="13"/>
        <v>1.083014176E-2</v>
      </c>
      <c r="G97" s="95">
        <v>3.6063341999999998E-2</v>
      </c>
      <c r="H97" s="43">
        <v>3.5312354999999999E-3</v>
      </c>
      <c r="I97" s="43">
        <v>4.2912582999999997E-2</v>
      </c>
      <c r="J97" s="43">
        <v>3.5671692999999999E-3</v>
      </c>
      <c r="K97" s="43">
        <v>1.9218722999999999E-3</v>
      </c>
      <c r="L97" s="43">
        <v>9.7997065999999998E-5</v>
      </c>
      <c r="M97" s="43">
        <v>5.4881473000000002E-4</v>
      </c>
      <c r="N97" s="43">
        <v>0.13800202</v>
      </c>
      <c r="O97" s="43">
        <v>1.9247329000000001E-3</v>
      </c>
      <c r="P97" s="43">
        <v>0</v>
      </c>
      <c r="Q97" s="43">
        <v>4.4303456000000001E-4</v>
      </c>
      <c r="R97" s="43">
        <v>8.0864435000000002E-3</v>
      </c>
      <c r="S97" s="43">
        <v>3.7593080000000002E-4</v>
      </c>
      <c r="U97" s="93">
        <f t="shared" si="14"/>
        <v>0.31089087931034481</v>
      </c>
    </row>
    <row r="98" spans="1:21">
      <c r="A98" s="41" t="s">
        <v>33</v>
      </c>
      <c r="B98" s="94" t="s">
        <v>4586</v>
      </c>
      <c r="C98" s="74">
        <f t="shared" si="10"/>
        <v>0.18306319217899999</v>
      </c>
      <c r="D98" s="74">
        <f t="shared" si="11"/>
        <v>5.1127486790000006E-3</v>
      </c>
      <c r="E98" s="74">
        <f t="shared" si="12"/>
        <v>0.1399385001</v>
      </c>
      <c r="F98" s="74">
        <f t="shared" si="13"/>
        <v>8.8906104000000003E-3</v>
      </c>
      <c r="G98" s="95">
        <v>2.9121332999999999E-2</v>
      </c>
      <c r="H98" s="43">
        <v>2.9020020999999999E-3</v>
      </c>
      <c r="I98" s="43">
        <v>3.2355848E-2</v>
      </c>
      <c r="J98" s="43">
        <v>2.9733620999999998E-3</v>
      </c>
      <c r="K98" s="43">
        <v>1.5595672000000001E-3</v>
      </c>
      <c r="L98" s="43">
        <v>8.9319058999999998E-5</v>
      </c>
      <c r="M98" s="43">
        <v>4.9050031999999996E-4</v>
      </c>
      <c r="N98" s="43">
        <v>0.10468065</v>
      </c>
      <c r="O98" s="43">
        <v>1.7050444000000001E-3</v>
      </c>
      <c r="P98" s="43">
        <v>0</v>
      </c>
      <c r="Q98" s="43">
        <v>4.0781260000000001E-4</v>
      </c>
      <c r="R98" s="43">
        <v>6.0595362999999996E-3</v>
      </c>
      <c r="S98" s="43">
        <v>7.1821709999999998E-4</v>
      </c>
      <c r="U98" s="93">
        <f t="shared" si="14"/>
        <v>0.25104597413793101</v>
      </c>
    </row>
    <row r="99" spans="1:21">
      <c r="A99" s="41" t="s">
        <v>33</v>
      </c>
      <c r="B99" s="94" t="s">
        <v>4587</v>
      </c>
      <c r="C99" s="74">
        <f t="shared" si="10"/>
        <v>0.16224331489999999</v>
      </c>
      <c r="D99" s="74">
        <f t="shared" si="11"/>
        <v>4.5177943599999998E-3</v>
      </c>
      <c r="E99" s="74">
        <f t="shared" si="12"/>
        <v>0.11184964829999999</v>
      </c>
      <c r="F99" s="74">
        <f t="shared" si="13"/>
        <v>7.9640332400000013E-3</v>
      </c>
      <c r="G99" s="95">
        <v>3.7911839000000003E-2</v>
      </c>
      <c r="H99" s="43">
        <v>2.5064133E-3</v>
      </c>
      <c r="I99" s="43">
        <v>2.5702632E-2</v>
      </c>
      <c r="J99" s="43">
        <v>2.6298029E-3</v>
      </c>
      <c r="K99" s="43">
        <v>1.3456624E-3</v>
      </c>
      <c r="L99" s="43">
        <v>8.4706169999999997E-5</v>
      </c>
      <c r="M99" s="43">
        <v>4.5762289E-4</v>
      </c>
      <c r="N99" s="43">
        <v>8.3640602999999994E-2</v>
      </c>
      <c r="O99" s="43">
        <v>1.5821074000000001E-3</v>
      </c>
      <c r="P99" s="43">
        <v>0</v>
      </c>
      <c r="Q99" s="43">
        <v>4.3167964000000002E-4</v>
      </c>
      <c r="R99" s="43">
        <v>4.7738147000000002E-3</v>
      </c>
      <c r="S99" s="43">
        <v>1.1764315000000001E-3</v>
      </c>
      <c r="U99" s="93">
        <f t="shared" si="14"/>
        <v>0.32682619827586207</v>
      </c>
    </row>
    <row r="100" spans="1:21">
      <c r="A100" s="41" t="s">
        <v>33</v>
      </c>
      <c r="B100" s="94" t="s">
        <v>4588</v>
      </c>
      <c r="C100" s="74">
        <f t="shared" si="10"/>
        <v>0.13459717046200001</v>
      </c>
      <c r="D100" s="74">
        <f t="shared" si="11"/>
        <v>4.4711335619999999E-3</v>
      </c>
      <c r="E100" s="74">
        <f t="shared" si="12"/>
        <v>0.1024596083</v>
      </c>
      <c r="F100" s="74">
        <f t="shared" si="13"/>
        <v>7.5445325999999998E-3</v>
      </c>
      <c r="G100" s="95">
        <v>2.0121896E-2</v>
      </c>
      <c r="H100" s="43">
        <v>2.4650343000000002E-3</v>
      </c>
      <c r="I100" s="43">
        <v>2.320055E-2</v>
      </c>
      <c r="J100" s="43">
        <v>2.5920133999999999E-3</v>
      </c>
      <c r="K100" s="43">
        <v>1.3339571E-3</v>
      </c>
      <c r="L100" s="43">
        <v>8.4067391999999999E-5</v>
      </c>
      <c r="M100" s="43">
        <v>4.6109567E-4</v>
      </c>
      <c r="N100" s="43">
        <v>7.6794024000000002E-2</v>
      </c>
      <c r="O100" s="43">
        <v>1.5397273E-3</v>
      </c>
      <c r="P100" s="43">
        <v>0</v>
      </c>
      <c r="Q100" s="43">
        <v>3.1800099999999999E-4</v>
      </c>
      <c r="R100" s="43">
        <v>4.274333E-3</v>
      </c>
      <c r="S100" s="43">
        <v>1.4124713000000001E-3</v>
      </c>
      <c r="U100" s="93">
        <f t="shared" si="14"/>
        <v>0.17346462068965515</v>
      </c>
    </row>
    <row r="101" spans="1:21">
      <c r="A101" s="41" t="s">
        <v>33</v>
      </c>
      <c r="B101" s="94" t="s">
        <v>4589</v>
      </c>
      <c r="C101" s="74">
        <f t="shared" si="10"/>
        <v>0.161557050082</v>
      </c>
      <c r="D101" s="74">
        <f t="shared" si="11"/>
        <v>4.8313903020000002E-3</v>
      </c>
      <c r="E101" s="74">
        <f t="shared" si="12"/>
        <v>0.12379739249999999</v>
      </c>
      <c r="F101" s="74">
        <f t="shared" si="13"/>
        <v>8.5558842799999986E-3</v>
      </c>
      <c r="G101" s="95">
        <v>2.4372383000000001E-2</v>
      </c>
      <c r="H101" s="43">
        <v>2.7191304999999999E-3</v>
      </c>
      <c r="I101" s="43">
        <v>2.8529268999999999E-2</v>
      </c>
      <c r="J101" s="43">
        <v>2.8316041999999998E-3</v>
      </c>
      <c r="K101" s="43">
        <v>1.4330040000000001E-3</v>
      </c>
      <c r="L101" s="43">
        <v>8.7776212000000001E-5</v>
      </c>
      <c r="M101" s="43">
        <v>4.7900588999999998E-4</v>
      </c>
      <c r="N101" s="43">
        <v>9.2548992999999996E-2</v>
      </c>
      <c r="O101" s="43">
        <v>1.6511492E-3</v>
      </c>
      <c r="P101" s="43">
        <v>0</v>
      </c>
      <c r="Q101" s="43">
        <v>3.4359738000000001E-4</v>
      </c>
      <c r="R101" s="43">
        <v>5.3084081999999998E-3</v>
      </c>
      <c r="S101" s="43">
        <v>1.2527294999999999E-3</v>
      </c>
      <c r="U101" s="93">
        <f t="shared" si="14"/>
        <v>0.21010675000000001</v>
      </c>
    </row>
    <row r="102" spans="1:21">
      <c r="A102" s="41" t="s">
        <v>33</v>
      </c>
      <c r="B102" s="94" t="s">
        <v>4590</v>
      </c>
      <c r="C102" s="74">
        <f t="shared" si="10"/>
        <v>0.25506504059399998</v>
      </c>
      <c r="D102" s="74">
        <f t="shared" si="11"/>
        <v>5.9619427840000008E-3</v>
      </c>
      <c r="E102" s="74">
        <f t="shared" si="12"/>
        <v>0.18364153899999999</v>
      </c>
      <c r="F102" s="74">
        <f t="shared" si="13"/>
        <v>1.093882581E-2</v>
      </c>
      <c r="G102" s="95">
        <v>5.4522732999999997E-2</v>
      </c>
      <c r="H102" s="43">
        <v>3.4782350000000001E-3</v>
      </c>
      <c r="I102" s="43">
        <v>4.2871974E-2</v>
      </c>
      <c r="J102" s="43">
        <v>3.510174E-3</v>
      </c>
      <c r="K102" s="43">
        <v>1.8115277000000001E-3</v>
      </c>
      <c r="L102" s="43">
        <v>9.7625084000000004E-5</v>
      </c>
      <c r="M102" s="43">
        <v>5.42616E-4</v>
      </c>
      <c r="N102" s="43">
        <v>0.13729132999999999</v>
      </c>
      <c r="O102" s="43">
        <v>1.9245579E-3</v>
      </c>
      <c r="P102" s="43">
        <v>0</v>
      </c>
      <c r="Q102" s="43">
        <v>5.4819886999999995E-4</v>
      </c>
      <c r="R102" s="43">
        <v>8.0868425000000001E-3</v>
      </c>
      <c r="S102" s="43">
        <v>3.7922653999999999E-4</v>
      </c>
      <c r="U102" s="93">
        <f t="shared" si="14"/>
        <v>0.47002356034482756</v>
      </c>
    </row>
    <row r="103" spans="1:21">
      <c r="A103" s="41" t="s">
        <v>33</v>
      </c>
      <c r="B103" s="94" t="s">
        <v>4591</v>
      </c>
      <c r="C103" s="74">
        <f t="shared" si="10"/>
        <v>0.21146809879599998</v>
      </c>
      <c r="D103" s="74">
        <f t="shared" si="11"/>
        <v>5.4560170059999996E-3</v>
      </c>
      <c r="E103" s="74">
        <f t="shared" si="12"/>
        <v>0.157516562</v>
      </c>
      <c r="F103" s="74">
        <f t="shared" si="13"/>
        <v>9.9537757899999992E-3</v>
      </c>
      <c r="G103" s="95">
        <v>3.8541744000000003E-2</v>
      </c>
      <c r="H103" s="43">
        <v>3.1307660000000001E-3</v>
      </c>
      <c r="I103" s="43">
        <v>3.6623575999999998E-2</v>
      </c>
      <c r="J103" s="43">
        <v>3.2032344999999999E-3</v>
      </c>
      <c r="K103" s="43">
        <v>1.6464046E-3</v>
      </c>
      <c r="L103" s="43">
        <v>9.3272246000000004E-5</v>
      </c>
      <c r="M103" s="43">
        <v>5.1310565999999999E-4</v>
      </c>
      <c r="N103" s="43">
        <v>0.11776222</v>
      </c>
      <c r="O103" s="43">
        <v>1.8058067000000001E-3</v>
      </c>
      <c r="P103" s="43">
        <v>0</v>
      </c>
      <c r="Q103" s="43">
        <v>5.0826843999999996E-4</v>
      </c>
      <c r="R103" s="43">
        <v>6.8786296E-3</v>
      </c>
      <c r="S103" s="43">
        <v>7.6107105000000001E-4</v>
      </c>
      <c r="U103" s="93">
        <f t="shared" si="14"/>
        <v>0.33225641379310344</v>
      </c>
    </row>
    <row r="104" spans="1:21">
      <c r="A104" s="41" t="s">
        <v>33</v>
      </c>
      <c r="B104" s="94" t="s">
        <v>4592</v>
      </c>
      <c r="C104" s="74">
        <f t="shared" si="10"/>
        <v>0.20827078126699999</v>
      </c>
      <c r="D104" s="74">
        <f t="shared" si="11"/>
        <v>5.5442680870000007E-3</v>
      </c>
      <c r="E104" s="74">
        <f t="shared" si="12"/>
        <v>0.1619650389</v>
      </c>
      <c r="F104" s="74">
        <f t="shared" si="13"/>
        <v>9.9649492800000013E-3</v>
      </c>
      <c r="G104" s="95">
        <v>3.0796525000000002E-2</v>
      </c>
      <c r="H104" s="43">
        <v>3.1789638999999998E-3</v>
      </c>
      <c r="I104" s="43">
        <v>3.7653884999999998E-2</v>
      </c>
      <c r="J104" s="43">
        <v>3.2376747000000001E-3</v>
      </c>
      <c r="K104" s="43">
        <v>1.6965864000000001E-3</v>
      </c>
      <c r="L104" s="43">
        <v>9.3570146999999996E-5</v>
      </c>
      <c r="M104" s="43">
        <v>5.1643684E-4</v>
      </c>
      <c r="N104" s="43">
        <v>0.12113219</v>
      </c>
      <c r="O104" s="43">
        <v>1.8182923000000001E-3</v>
      </c>
      <c r="P104" s="43">
        <v>0</v>
      </c>
      <c r="Q104" s="43">
        <v>4.7696229000000003E-4</v>
      </c>
      <c r="R104" s="43">
        <v>7.0839109000000004E-3</v>
      </c>
      <c r="S104" s="43">
        <v>5.8578378999999997E-4</v>
      </c>
      <c r="U104" s="93">
        <f t="shared" si="14"/>
        <v>0.2654872844827586</v>
      </c>
    </row>
    <row r="105" spans="1:21">
      <c r="A105" s="41" t="s">
        <v>33</v>
      </c>
      <c r="B105" s="94" t="s">
        <v>4593</v>
      </c>
      <c r="C105" s="74">
        <f t="shared" si="10"/>
        <v>0.10183164438999999</v>
      </c>
      <c r="D105" s="74">
        <f t="shared" si="11"/>
        <v>3.4492864500000001E-3</v>
      </c>
      <c r="E105" s="74">
        <f t="shared" si="12"/>
        <v>7.606788049999999E-2</v>
      </c>
      <c r="F105" s="74">
        <f t="shared" si="13"/>
        <v>9.1423854399999994E-3</v>
      </c>
      <c r="G105" s="95">
        <v>1.3172092E-2</v>
      </c>
      <c r="H105" s="43">
        <v>1.8504545E-3</v>
      </c>
      <c r="I105" s="43">
        <v>1.3156307000000001E-2</v>
      </c>
      <c r="J105" s="43">
        <v>2.0008422000000001E-3</v>
      </c>
      <c r="K105" s="43">
        <v>1.0124505E-3</v>
      </c>
      <c r="L105" s="43">
        <v>6.6660010000000003E-5</v>
      </c>
      <c r="M105" s="43">
        <v>3.6933373999999998E-4</v>
      </c>
      <c r="N105" s="43">
        <v>6.1061118999999997E-2</v>
      </c>
      <c r="O105" s="43">
        <v>1.2695524999999999E-3</v>
      </c>
      <c r="P105" s="43">
        <v>0</v>
      </c>
      <c r="Q105" s="43">
        <v>2.3660915000000001E-4</v>
      </c>
      <c r="R105" s="43">
        <v>7.4932836000000001E-3</v>
      </c>
      <c r="S105" s="43">
        <v>1.4294019000000001E-4</v>
      </c>
      <c r="U105" s="93">
        <f t="shared" si="14"/>
        <v>0.1135525172413793</v>
      </c>
    </row>
    <row r="106" spans="1:21">
      <c r="A106" s="41" t="s">
        <v>33</v>
      </c>
      <c r="B106" s="94" t="s">
        <v>4594</v>
      </c>
      <c r="C106" s="74">
        <f t="shared" si="10"/>
        <v>0.143612422972</v>
      </c>
      <c r="D106" s="74">
        <f t="shared" si="11"/>
        <v>4.3366635919999995E-3</v>
      </c>
      <c r="E106" s="74">
        <f t="shared" si="12"/>
        <v>0.10640527299999999</v>
      </c>
      <c r="F106" s="74">
        <f t="shared" si="13"/>
        <v>1.2685575379999999E-2</v>
      </c>
      <c r="G106" s="95">
        <v>2.0184911E-2</v>
      </c>
      <c r="H106" s="43">
        <v>2.3429330000000002E-3</v>
      </c>
      <c r="I106" s="43">
        <v>1.851792E-2</v>
      </c>
      <c r="J106" s="43">
        <v>2.5408066999999999E-3</v>
      </c>
      <c r="K106" s="43">
        <v>1.2980750999999999E-3</v>
      </c>
      <c r="L106" s="43">
        <v>7.5223931999999997E-5</v>
      </c>
      <c r="M106" s="43">
        <v>4.2255785999999998E-4</v>
      </c>
      <c r="N106" s="43">
        <v>8.5544419999999996E-2</v>
      </c>
      <c r="O106" s="43">
        <v>1.4603280999999999E-3</v>
      </c>
      <c r="P106" s="43">
        <v>0</v>
      </c>
      <c r="Q106" s="43">
        <v>2.9597630999999999E-4</v>
      </c>
      <c r="R106" s="43">
        <v>1.0740425E-2</v>
      </c>
      <c r="S106" s="43">
        <v>1.8884597000000001E-4</v>
      </c>
      <c r="U106" s="93">
        <f t="shared" si="14"/>
        <v>0.17400785344827585</v>
      </c>
    </row>
    <row r="107" spans="1:21">
      <c r="A107" s="41" t="s">
        <v>33</v>
      </c>
      <c r="B107" s="94" t="s">
        <v>4595</v>
      </c>
      <c r="C107" s="74">
        <f t="shared" si="10"/>
        <v>0.118706224135</v>
      </c>
      <c r="D107" s="74">
        <f t="shared" si="11"/>
        <v>3.752769635E-3</v>
      </c>
      <c r="E107" s="74">
        <f t="shared" si="12"/>
        <v>8.6192563400000005E-2</v>
      </c>
      <c r="F107" s="74">
        <f t="shared" si="13"/>
        <v>1.0334148100000001E-2</v>
      </c>
      <c r="G107" s="95">
        <v>1.8426742999999999E-2</v>
      </c>
      <c r="H107" s="43">
        <v>2.0280794E-3</v>
      </c>
      <c r="I107" s="43">
        <v>1.4942584E-2</v>
      </c>
      <c r="J107" s="43">
        <v>2.1856398999999999E-3</v>
      </c>
      <c r="K107" s="43">
        <v>1.1094112000000001E-3</v>
      </c>
      <c r="L107" s="43">
        <v>6.9594545000000002E-5</v>
      </c>
      <c r="M107" s="43">
        <v>3.8812398999999999E-4</v>
      </c>
      <c r="N107" s="43">
        <v>6.9221900000000003E-2</v>
      </c>
      <c r="O107" s="43">
        <v>1.3329968E-3</v>
      </c>
      <c r="P107" s="43">
        <v>0</v>
      </c>
      <c r="Q107" s="43">
        <v>2.7708501000000001E-4</v>
      </c>
      <c r="R107" s="43">
        <v>8.5685776999999998E-3</v>
      </c>
      <c r="S107" s="43">
        <v>1.5548859000000001E-4</v>
      </c>
      <c r="U107" s="93">
        <f t="shared" si="14"/>
        <v>0.15885123275862068</v>
      </c>
    </row>
    <row r="108" spans="1:21">
      <c r="A108" s="41" t="s">
        <v>33</v>
      </c>
      <c r="B108" s="94" t="s">
        <v>4596</v>
      </c>
      <c r="C108" s="74">
        <f t="shared" si="10"/>
        <v>0.11615489657399999</v>
      </c>
      <c r="D108" s="74">
        <f t="shared" si="11"/>
        <v>3.2721832240000001E-3</v>
      </c>
      <c r="E108" s="74">
        <f t="shared" si="12"/>
        <v>6.9160921E-2</v>
      </c>
      <c r="F108" s="74">
        <f t="shared" si="13"/>
        <v>8.3636273499999997E-3</v>
      </c>
      <c r="G108" s="95">
        <v>3.5358164999999997E-2</v>
      </c>
      <c r="H108" s="43">
        <v>1.7566940000000001E-3</v>
      </c>
      <c r="I108" s="43">
        <v>1.192943E-2</v>
      </c>
      <c r="J108" s="43">
        <v>1.8876432999999999E-3</v>
      </c>
      <c r="K108" s="43">
        <v>9.6007739999999996E-4</v>
      </c>
      <c r="L108" s="43">
        <v>6.4841373999999994E-5</v>
      </c>
      <c r="M108" s="43">
        <v>3.5962115000000002E-4</v>
      </c>
      <c r="N108" s="43">
        <v>5.5474796999999999E-2</v>
      </c>
      <c r="O108" s="43">
        <v>1.2257844000000001E-3</v>
      </c>
      <c r="P108" s="43">
        <v>0</v>
      </c>
      <c r="Q108" s="43">
        <v>2.7834404999999999E-4</v>
      </c>
      <c r="R108" s="43">
        <v>6.7321005000000001E-3</v>
      </c>
      <c r="S108" s="43">
        <v>1.273984E-4</v>
      </c>
      <c r="U108" s="93">
        <f t="shared" si="14"/>
        <v>0.30481176724137926</v>
      </c>
    </row>
    <row r="109" spans="1:21">
      <c r="A109" s="41" t="s">
        <v>33</v>
      </c>
      <c r="B109" s="94" t="s">
        <v>4597</v>
      </c>
      <c r="C109" s="74">
        <f t="shared" si="10"/>
        <v>0.11793463017700001</v>
      </c>
      <c r="D109" s="74">
        <f t="shared" si="11"/>
        <v>3.8493484370000003E-3</v>
      </c>
      <c r="E109" s="74">
        <f t="shared" si="12"/>
        <v>8.8834328900000009E-2</v>
      </c>
      <c r="F109" s="74">
        <f t="shared" si="13"/>
        <v>1.056209784E-2</v>
      </c>
      <c r="G109" s="95">
        <v>1.4688855000000001E-2</v>
      </c>
      <c r="H109" s="43">
        <v>2.0962748999999998E-3</v>
      </c>
      <c r="I109" s="43">
        <v>1.5343216999999999E-2</v>
      </c>
      <c r="J109" s="43">
        <v>2.2493882999999998E-3</v>
      </c>
      <c r="K109" s="43">
        <v>1.1313591E-3</v>
      </c>
      <c r="L109" s="43">
        <v>7.0537157000000002E-5</v>
      </c>
      <c r="M109" s="43">
        <v>3.9806387999999999E-4</v>
      </c>
      <c r="N109" s="43">
        <v>7.1394837000000003E-2</v>
      </c>
      <c r="O109" s="43">
        <v>1.3469207E-3</v>
      </c>
      <c r="P109" s="43">
        <v>0</v>
      </c>
      <c r="Q109" s="43">
        <v>2.6221335999999999E-4</v>
      </c>
      <c r="R109" s="43">
        <v>8.7932862000000001E-3</v>
      </c>
      <c r="S109" s="43">
        <v>1.5967758000000001E-4</v>
      </c>
      <c r="U109" s="93">
        <f t="shared" si="14"/>
        <v>0.1266280603448276</v>
      </c>
    </row>
    <row r="110" spans="1:21">
      <c r="A110" s="41" t="s">
        <v>33</v>
      </c>
      <c r="B110" s="94" t="s">
        <v>4598</v>
      </c>
      <c r="C110" s="74">
        <f t="shared" si="10"/>
        <v>0.12477958327999998</v>
      </c>
      <c r="D110" s="74">
        <f t="shared" si="11"/>
        <v>3.9177719300000002E-3</v>
      </c>
      <c r="E110" s="74">
        <f t="shared" si="12"/>
        <v>9.317642679999999E-2</v>
      </c>
      <c r="F110" s="74">
        <f t="shared" si="13"/>
        <v>1.1142913549999999E-2</v>
      </c>
      <c r="G110" s="95">
        <v>1.6542471E-2</v>
      </c>
      <c r="H110" s="43">
        <v>2.1401117999999999E-3</v>
      </c>
      <c r="I110" s="43">
        <v>1.6205418999999999E-2</v>
      </c>
      <c r="J110" s="43">
        <v>2.3055916999999999E-3</v>
      </c>
      <c r="K110" s="43">
        <v>1.1402184000000001E-3</v>
      </c>
      <c r="L110" s="43">
        <v>7.1524849999999993E-5</v>
      </c>
      <c r="M110" s="43">
        <v>4.0043697999999999E-4</v>
      </c>
      <c r="N110" s="43">
        <v>7.4830895999999994E-2</v>
      </c>
      <c r="O110" s="43">
        <v>1.3775549999999999E-3</v>
      </c>
      <c r="P110" s="43">
        <v>0</v>
      </c>
      <c r="Q110" s="43">
        <v>2.6502939000000003E-4</v>
      </c>
      <c r="R110" s="43">
        <v>9.3347702000000001E-3</v>
      </c>
      <c r="S110" s="43">
        <v>1.6555895999999999E-4</v>
      </c>
      <c r="U110" s="93">
        <f t="shared" si="14"/>
        <v>0.14260750862068963</v>
      </c>
    </row>
    <row r="111" spans="1:21">
      <c r="A111" s="41" t="s">
        <v>33</v>
      </c>
      <c r="B111" s="94" t="s">
        <v>4599</v>
      </c>
      <c r="C111" s="74">
        <f t="shared" si="10"/>
        <v>0.17855148148899999</v>
      </c>
      <c r="D111" s="74">
        <f t="shared" si="11"/>
        <v>4.4128846689999992E-3</v>
      </c>
      <c r="E111" s="74">
        <f t="shared" si="12"/>
        <v>0.112583499</v>
      </c>
      <c r="F111" s="74">
        <f t="shared" si="13"/>
        <v>1.3534916819999999E-2</v>
      </c>
      <c r="G111" s="95">
        <v>4.8020181000000002E-2</v>
      </c>
      <c r="H111" s="43">
        <v>2.4133869999999999E-3</v>
      </c>
      <c r="I111" s="43">
        <v>1.9677059E-2</v>
      </c>
      <c r="J111" s="43">
        <v>2.6198712999999998E-3</v>
      </c>
      <c r="K111" s="43">
        <v>1.2863604E-3</v>
      </c>
      <c r="L111" s="43">
        <v>7.6829218999999998E-5</v>
      </c>
      <c r="M111" s="43">
        <v>4.2982375000000001E-4</v>
      </c>
      <c r="N111" s="43">
        <v>9.0493053000000004E-2</v>
      </c>
      <c r="O111" s="43">
        <v>1.5020224999999999E-3</v>
      </c>
      <c r="P111" s="43">
        <v>0</v>
      </c>
      <c r="Q111" s="43">
        <v>3.6805174000000001E-4</v>
      </c>
      <c r="R111" s="43">
        <v>1.1462775E-2</v>
      </c>
      <c r="S111" s="43">
        <v>2.0206757999999999E-4</v>
      </c>
      <c r="U111" s="93">
        <f t="shared" si="14"/>
        <v>0.41396707758620688</v>
      </c>
    </row>
    <row r="112" spans="1:21">
      <c r="A112" s="41" t="s">
        <v>33</v>
      </c>
      <c r="B112" s="94" t="s">
        <v>4600</v>
      </c>
      <c r="C112" s="74">
        <f t="shared" si="10"/>
        <v>0.16603348425000003</v>
      </c>
      <c r="D112" s="74">
        <f t="shared" si="11"/>
        <v>4.4419273700000003E-3</v>
      </c>
      <c r="E112" s="74">
        <f t="shared" si="12"/>
        <v>0.1137084376</v>
      </c>
      <c r="F112" s="74">
        <f t="shared" si="13"/>
        <v>1.3668885280000001E-2</v>
      </c>
      <c r="G112" s="95">
        <v>3.4214234000000003E-2</v>
      </c>
      <c r="H112" s="43">
        <v>2.4303015999999999E-3</v>
      </c>
      <c r="I112" s="43">
        <v>1.9877646999999998E-2</v>
      </c>
      <c r="J112" s="43">
        <v>2.6385108E-3</v>
      </c>
      <c r="K112" s="43">
        <v>1.2947486000000001E-3</v>
      </c>
      <c r="L112" s="43">
        <v>7.713404E-5</v>
      </c>
      <c r="M112" s="43">
        <v>4.3153392999999997E-4</v>
      </c>
      <c r="N112" s="43">
        <v>9.1400489000000001E-2</v>
      </c>
      <c r="O112" s="43">
        <v>1.5090603999999999E-3</v>
      </c>
      <c r="P112" s="43">
        <v>0</v>
      </c>
      <c r="Q112" s="43">
        <v>3.7036335999999999E-4</v>
      </c>
      <c r="R112" s="43">
        <v>1.1585460000000001E-2</v>
      </c>
      <c r="S112" s="43">
        <v>2.0400152E-4</v>
      </c>
      <c r="U112" s="93">
        <f t="shared" si="14"/>
        <v>0.29495029310344828</v>
      </c>
    </row>
    <row r="113" spans="1:21">
      <c r="A113" s="41" t="s">
        <v>33</v>
      </c>
      <c r="B113" s="94" t="s">
        <v>4601</v>
      </c>
      <c r="C113" s="74">
        <f t="shared" si="10"/>
        <v>0.16561110819399999</v>
      </c>
      <c r="D113" s="74">
        <f t="shared" si="11"/>
        <v>4.7403051739999995E-3</v>
      </c>
      <c r="E113" s="74">
        <f t="shared" si="12"/>
        <v>0.1245534589</v>
      </c>
      <c r="F113" s="74">
        <f t="shared" si="13"/>
        <v>1.4935084120000001E-2</v>
      </c>
      <c r="G113" s="95">
        <v>2.138226E-2</v>
      </c>
      <c r="H113" s="43">
        <v>2.5923239E-3</v>
      </c>
      <c r="I113" s="43">
        <v>2.1795684999999999E-2</v>
      </c>
      <c r="J113" s="43">
        <v>2.8198568000000002E-3</v>
      </c>
      <c r="K113" s="43">
        <v>1.3913403999999999E-3</v>
      </c>
      <c r="L113" s="43">
        <v>8.0105214000000005E-5</v>
      </c>
      <c r="M113" s="43">
        <v>4.4900275999999999E-4</v>
      </c>
      <c r="N113" s="43">
        <v>0.10016545</v>
      </c>
      <c r="O113" s="43">
        <v>1.5774413000000001E-3</v>
      </c>
      <c r="P113" s="43">
        <v>0</v>
      </c>
      <c r="Q113" s="43">
        <v>3.7319776999999998E-4</v>
      </c>
      <c r="R113" s="43">
        <v>1.2762715000000001E-2</v>
      </c>
      <c r="S113" s="43">
        <v>2.2173005E-4</v>
      </c>
      <c r="U113" s="93">
        <f t="shared" si="14"/>
        <v>0.18432982758620689</v>
      </c>
    </row>
    <row r="114" spans="1:21">
      <c r="A114" s="41" t="s">
        <v>33</v>
      </c>
      <c r="B114" s="94" t="s">
        <v>4602</v>
      </c>
      <c r="C114" s="74">
        <f t="shared" si="10"/>
        <v>2.3165202883000002E-2</v>
      </c>
      <c r="D114" s="74">
        <f t="shared" si="11"/>
        <v>1.4048006589999999E-3</v>
      </c>
      <c r="E114" s="74">
        <f t="shared" si="12"/>
        <v>7.0607519500000002E-3</v>
      </c>
      <c r="F114" s="74">
        <f t="shared" si="13"/>
        <v>1.1259550974000001E-2</v>
      </c>
      <c r="G114" s="95">
        <v>3.4400993E-3</v>
      </c>
      <c r="H114" s="43">
        <v>6.8380397E-4</v>
      </c>
      <c r="I114" s="43">
        <v>8.8414788000000001E-4</v>
      </c>
      <c r="J114" s="43">
        <v>7.0621054999999995E-4</v>
      </c>
      <c r="K114" s="43">
        <v>4.3622311000000001E-4</v>
      </c>
      <c r="L114" s="43">
        <v>3.8965428999999997E-5</v>
      </c>
      <c r="M114" s="43">
        <v>2.2340157E-4</v>
      </c>
      <c r="N114" s="43">
        <v>5.4928001000000004E-3</v>
      </c>
      <c r="O114" s="43">
        <v>7.6139595999999996E-4</v>
      </c>
      <c r="P114" s="43">
        <v>0</v>
      </c>
      <c r="Q114" s="43">
        <v>6.5931069999999994E-5</v>
      </c>
      <c r="R114" s="43">
        <v>1.0413805E-2</v>
      </c>
      <c r="S114" s="43">
        <v>1.8418944000000001E-5</v>
      </c>
      <c r="U114" s="93">
        <f t="shared" si="14"/>
        <v>2.9656028448275862E-2</v>
      </c>
    </row>
    <row r="115" spans="1:21">
      <c r="A115" s="41" t="s">
        <v>33</v>
      </c>
      <c r="B115" s="94" t="s">
        <v>4603</v>
      </c>
      <c r="C115" s="74">
        <f t="shared" si="10"/>
        <v>4.0552942958E-2</v>
      </c>
      <c r="D115" s="74">
        <f t="shared" si="11"/>
        <v>1.8883280919999999E-3</v>
      </c>
      <c r="E115" s="74">
        <f t="shared" si="12"/>
        <v>8.3360020900000008E-3</v>
      </c>
      <c r="F115" s="74">
        <f t="shared" si="13"/>
        <v>2.0938181776000001E-2</v>
      </c>
      <c r="G115" s="95">
        <v>9.3904309999999994E-3</v>
      </c>
      <c r="H115" s="43">
        <v>8.0738699000000005E-4</v>
      </c>
      <c r="I115" s="43">
        <v>1.2396925999999999E-3</v>
      </c>
      <c r="J115" s="43">
        <v>1.0690595E-3</v>
      </c>
      <c r="K115" s="43">
        <v>5.1686080999999997E-4</v>
      </c>
      <c r="L115" s="43">
        <v>4.5716792000000001E-5</v>
      </c>
      <c r="M115" s="43">
        <v>2.5669099000000001E-4</v>
      </c>
      <c r="N115" s="43">
        <v>6.2889225000000003E-3</v>
      </c>
      <c r="O115" s="43">
        <v>9.0048413000000003E-4</v>
      </c>
      <c r="P115" s="43">
        <v>0</v>
      </c>
      <c r="Q115" s="43">
        <v>8.1793857999999995E-5</v>
      </c>
      <c r="R115" s="43">
        <v>1.9934760999999999E-2</v>
      </c>
      <c r="S115" s="43">
        <v>2.1142788000000001E-5</v>
      </c>
      <c r="U115" s="93">
        <f t="shared" si="14"/>
        <v>8.0951991379310334E-2</v>
      </c>
    </row>
    <row r="116" spans="1:21">
      <c r="A116" s="41" t="s">
        <v>33</v>
      </c>
      <c r="B116" s="94" t="s">
        <v>4604</v>
      </c>
      <c r="C116" s="74">
        <f t="shared" si="10"/>
        <v>3.5671771682000003E-2</v>
      </c>
      <c r="D116" s="74">
        <f t="shared" si="11"/>
        <v>1.6314639290000001E-3</v>
      </c>
      <c r="E116" s="74">
        <f t="shared" si="12"/>
        <v>7.6584874200000003E-3</v>
      </c>
      <c r="F116" s="74">
        <f t="shared" si="13"/>
        <v>1.5792771333E-2</v>
      </c>
      <c r="G116" s="95">
        <v>1.0589049E-2</v>
      </c>
      <c r="H116" s="43">
        <v>7.4172981999999998E-4</v>
      </c>
      <c r="I116" s="43">
        <v>1.0507989E-3</v>
      </c>
      <c r="J116" s="43">
        <v>8.7628515999999999E-4</v>
      </c>
      <c r="K116" s="43">
        <v>4.7401962999999998E-4</v>
      </c>
      <c r="L116" s="43">
        <v>4.2129928999999997E-5</v>
      </c>
      <c r="M116" s="43">
        <v>2.3902921000000001E-4</v>
      </c>
      <c r="N116" s="43">
        <v>5.8659586999999999E-3</v>
      </c>
      <c r="O116" s="43">
        <v>8.2658939000000004E-4</v>
      </c>
      <c r="P116" s="43">
        <v>0</v>
      </c>
      <c r="Q116" s="43">
        <v>7.3366278000000002E-5</v>
      </c>
      <c r="R116" s="43">
        <v>1.487312E-2</v>
      </c>
      <c r="S116" s="43">
        <v>1.9695664999999999E-5</v>
      </c>
      <c r="U116" s="93">
        <f t="shared" si="14"/>
        <v>9.1284905172413791E-2</v>
      </c>
    </row>
    <row r="117" spans="1:21">
      <c r="A117" s="41" t="s">
        <v>33</v>
      </c>
      <c r="B117" s="94" t="s">
        <v>4605</v>
      </c>
      <c r="C117" s="74">
        <f t="shared" si="10"/>
        <v>6.5524000504999999E-2</v>
      </c>
      <c r="D117" s="74">
        <f t="shared" si="11"/>
        <v>1.4684456879999999E-3</v>
      </c>
      <c r="E117" s="74">
        <f t="shared" si="12"/>
        <v>7.22802128E-3</v>
      </c>
      <c r="F117" s="74">
        <f t="shared" si="13"/>
        <v>1.2527139537000001E-2</v>
      </c>
      <c r="G117" s="95">
        <v>4.4300394E-2</v>
      </c>
      <c r="H117" s="43">
        <v>7.0001385000000005E-4</v>
      </c>
      <c r="I117" s="43">
        <v>9.3078322999999997E-4</v>
      </c>
      <c r="J117" s="43">
        <v>7.5380396999999997E-4</v>
      </c>
      <c r="K117" s="43">
        <v>4.4680003000000001E-4</v>
      </c>
      <c r="L117" s="43">
        <v>3.9850978000000002E-5</v>
      </c>
      <c r="M117" s="43">
        <v>2.2799071E-4</v>
      </c>
      <c r="N117" s="43">
        <v>5.5972241999999997E-3</v>
      </c>
      <c r="O117" s="43">
        <v>7.7963958999999997E-4</v>
      </c>
      <c r="P117" s="43">
        <v>0</v>
      </c>
      <c r="Q117" s="43">
        <v>6.8011727000000005E-5</v>
      </c>
      <c r="R117" s="43">
        <v>1.1660712E-2</v>
      </c>
      <c r="S117" s="43">
        <v>1.877622E-5</v>
      </c>
      <c r="U117" s="93">
        <f t="shared" si="14"/>
        <v>0.38189994827586204</v>
      </c>
    </row>
    <row r="118" spans="1:21">
      <c r="A118" s="41" t="s">
        <v>33</v>
      </c>
      <c r="B118" s="94" t="s">
        <v>4606</v>
      </c>
      <c r="C118" s="74">
        <f t="shared" si="10"/>
        <v>2.6197900745999998E-2</v>
      </c>
      <c r="D118" s="74">
        <f t="shared" si="11"/>
        <v>1.5537398360000001E-3</v>
      </c>
      <c r="E118" s="74">
        <f t="shared" si="12"/>
        <v>7.4535964500000006E-3</v>
      </c>
      <c r="F118" s="74">
        <f t="shared" si="13"/>
        <v>1.4230739159999999E-2</v>
      </c>
      <c r="G118" s="95">
        <v>2.9598252999999998E-3</v>
      </c>
      <c r="H118" s="43">
        <v>7.2187407999999996E-4</v>
      </c>
      <c r="I118" s="43">
        <v>9.9367447000000002E-4</v>
      </c>
      <c r="J118" s="43">
        <v>8.1798722000000004E-4</v>
      </c>
      <c r="K118" s="43">
        <v>4.6106378999999999E-4</v>
      </c>
      <c r="L118" s="43">
        <v>4.1045206000000001E-5</v>
      </c>
      <c r="M118" s="43">
        <v>2.3364362E-4</v>
      </c>
      <c r="N118" s="43">
        <v>5.7380479000000003E-3</v>
      </c>
      <c r="O118" s="43">
        <v>8.0424247999999997E-4</v>
      </c>
      <c r="P118" s="43">
        <v>0</v>
      </c>
      <c r="Q118" s="43">
        <v>7.0817647999999996E-5</v>
      </c>
      <c r="R118" s="43">
        <v>1.3336420999999999E-2</v>
      </c>
      <c r="S118" s="43">
        <v>1.9258031999999998E-5</v>
      </c>
      <c r="U118" s="93">
        <f t="shared" si="14"/>
        <v>2.5515735344827584E-2</v>
      </c>
    </row>
    <row r="119" spans="1:21">
      <c r="A119" s="41" t="s">
        <v>33</v>
      </c>
      <c r="B119" s="94" t="s">
        <v>4607</v>
      </c>
      <c r="C119" s="74">
        <f t="shared" si="10"/>
        <v>2.9211662297999999E-2</v>
      </c>
      <c r="D119" s="74">
        <f t="shared" si="11"/>
        <v>1.5926891309999999E-3</v>
      </c>
      <c r="E119" s="74">
        <f t="shared" si="12"/>
        <v>7.5562975200000005E-3</v>
      </c>
      <c r="F119" s="74">
        <f t="shared" si="13"/>
        <v>1.5024810346999999E-2</v>
      </c>
      <c r="G119" s="95">
        <v>5.0378653000000004E-3</v>
      </c>
      <c r="H119" s="43">
        <v>7.3182672000000003E-4</v>
      </c>
      <c r="I119" s="43">
        <v>1.0223078999999999E-3</v>
      </c>
      <c r="J119" s="43">
        <v>8.4720890999999995E-4</v>
      </c>
      <c r="K119" s="43">
        <v>4.6755787E-4</v>
      </c>
      <c r="L119" s="43">
        <v>4.1588921000000002E-5</v>
      </c>
      <c r="M119" s="43">
        <v>2.3633342999999999E-4</v>
      </c>
      <c r="N119" s="43">
        <v>5.8021629000000003E-3</v>
      </c>
      <c r="O119" s="43">
        <v>8.1544381000000002E-4</v>
      </c>
      <c r="P119" s="43">
        <v>0</v>
      </c>
      <c r="Q119" s="43">
        <v>7.2095141999999995E-5</v>
      </c>
      <c r="R119" s="43">
        <v>1.4117793999999999E-2</v>
      </c>
      <c r="S119" s="43">
        <v>1.9477395000000001E-5</v>
      </c>
      <c r="U119" s="93">
        <f t="shared" si="14"/>
        <v>4.342987327586207E-2</v>
      </c>
    </row>
    <row r="120" spans="1:21">
      <c r="A120" s="41" t="s">
        <v>33</v>
      </c>
      <c r="B120" s="94" t="s">
        <v>4608</v>
      </c>
      <c r="C120" s="74">
        <f t="shared" si="10"/>
        <v>8.759042031799999E-2</v>
      </c>
      <c r="D120" s="74">
        <f t="shared" si="11"/>
        <v>1.8885894519999999E-3</v>
      </c>
      <c r="E120" s="74">
        <f t="shared" si="12"/>
        <v>8.3360020900000008E-3</v>
      </c>
      <c r="F120" s="74">
        <f t="shared" si="13"/>
        <v>2.0938181776000001E-2</v>
      </c>
      <c r="G120" s="95">
        <v>5.6427646999999997E-2</v>
      </c>
      <c r="H120" s="43">
        <v>8.0738699000000005E-4</v>
      </c>
      <c r="I120" s="43">
        <v>1.2396925999999999E-3</v>
      </c>
      <c r="J120" s="43">
        <v>1.0690595E-3</v>
      </c>
      <c r="K120" s="43">
        <v>5.1686080999999997E-4</v>
      </c>
      <c r="L120" s="43">
        <v>4.5716792000000001E-5</v>
      </c>
      <c r="M120" s="43">
        <v>2.5695235000000003E-4</v>
      </c>
      <c r="N120" s="43">
        <v>6.2889225000000003E-3</v>
      </c>
      <c r="O120" s="43">
        <v>9.0048413000000003E-4</v>
      </c>
      <c r="P120" s="43">
        <v>0</v>
      </c>
      <c r="Q120" s="43">
        <v>8.1793857999999995E-5</v>
      </c>
      <c r="R120" s="43">
        <v>1.9934760999999999E-2</v>
      </c>
      <c r="S120" s="43">
        <v>2.1142788000000001E-5</v>
      </c>
      <c r="U120" s="93">
        <f t="shared" si="14"/>
        <v>0.48644523275862062</v>
      </c>
    </row>
    <row r="121" spans="1:21">
      <c r="A121" s="41" t="s">
        <v>33</v>
      </c>
      <c r="B121" s="94" t="s">
        <v>4609</v>
      </c>
      <c r="C121" s="74">
        <f t="shared" si="10"/>
        <v>9.8484256657999994E-2</v>
      </c>
      <c r="D121" s="74">
        <f t="shared" si="11"/>
        <v>3.3693519979999995E-3</v>
      </c>
      <c r="E121" s="74">
        <f t="shared" si="12"/>
        <v>7.2909548699999993E-2</v>
      </c>
      <c r="F121" s="74">
        <f t="shared" si="13"/>
        <v>9.1510969600000006E-3</v>
      </c>
      <c r="G121" s="95">
        <v>1.3054259E-2</v>
      </c>
      <c r="H121" s="43">
        <v>1.8051317E-3</v>
      </c>
      <c r="I121" s="43">
        <v>1.3179074000000001E-2</v>
      </c>
      <c r="J121" s="43">
        <v>1.9457361E-3</v>
      </c>
      <c r="K121" s="43">
        <v>9.9254821000000003E-4</v>
      </c>
      <c r="L121" s="43">
        <v>6.6067797999999999E-5</v>
      </c>
      <c r="M121" s="43">
        <v>3.6499988999999999E-4</v>
      </c>
      <c r="N121" s="43">
        <v>5.7925342999999997E-2</v>
      </c>
      <c r="O121" s="43">
        <v>1.2552310000000001E-3</v>
      </c>
      <c r="P121" s="43">
        <v>0</v>
      </c>
      <c r="Q121" s="43">
        <v>2.3071813E-4</v>
      </c>
      <c r="R121" s="43">
        <v>7.3973757999999997E-3</v>
      </c>
      <c r="S121" s="43">
        <v>2.6777202999999999E-4</v>
      </c>
      <c r="U121" s="93">
        <f t="shared" si="14"/>
        <v>0.11253671551724137</v>
      </c>
    </row>
    <row r="122" spans="1:21">
      <c r="A122" s="41" t="s">
        <v>33</v>
      </c>
      <c r="B122" s="94" t="s">
        <v>4610</v>
      </c>
      <c r="C122" s="74">
        <f t="shared" si="10"/>
        <v>0.15954367739700001</v>
      </c>
      <c r="D122" s="74">
        <f t="shared" si="11"/>
        <v>4.6117756570000007E-3</v>
      </c>
      <c r="E122" s="74">
        <f t="shared" si="12"/>
        <v>0.11885857560000002</v>
      </c>
      <c r="F122" s="74">
        <f t="shared" si="13"/>
        <v>1.2768438140000001E-2</v>
      </c>
      <c r="G122" s="95">
        <v>2.3304887999999999E-2</v>
      </c>
      <c r="H122" s="43">
        <v>2.5298505999999999E-3</v>
      </c>
      <c r="I122" s="43">
        <v>2.3266832000000001E-2</v>
      </c>
      <c r="J122" s="43">
        <v>2.6929418999999998E-3</v>
      </c>
      <c r="K122" s="43">
        <v>1.3977887000000001E-3</v>
      </c>
      <c r="L122" s="43">
        <v>7.8801026999999994E-5</v>
      </c>
      <c r="M122" s="43">
        <v>4.4224402999999999E-4</v>
      </c>
      <c r="N122" s="43">
        <v>9.3061893000000007E-2</v>
      </c>
      <c r="O122" s="43">
        <v>1.5359551999999999E-3</v>
      </c>
      <c r="P122" s="43">
        <v>0</v>
      </c>
      <c r="Q122" s="43">
        <v>3.1756261000000002E-4</v>
      </c>
      <c r="R122" s="43">
        <v>1.0691907E-2</v>
      </c>
      <c r="S122" s="43">
        <v>2.2301333E-4</v>
      </c>
      <c r="U122" s="93">
        <f t="shared" si="14"/>
        <v>0.2009042068965517</v>
      </c>
    </row>
    <row r="123" spans="1:21">
      <c r="A123" s="41" t="s">
        <v>33</v>
      </c>
      <c r="B123" s="94" t="s">
        <v>4611</v>
      </c>
      <c r="C123" s="74">
        <f t="shared" si="10"/>
        <v>0.11258001011199999</v>
      </c>
      <c r="D123" s="74">
        <f t="shared" si="11"/>
        <v>3.5030544320000002E-3</v>
      </c>
      <c r="E123" s="74">
        <f t="shared" si="12"/>
        <v>7.8062054399999997E-2</v>
      </c>
      <c r="F123" s="74">
        <f t="shared" si="13"/>
        <v>1.165109628E-2</v>
      </c>
      <c r="G123" s="95">
        <v>1.9363805000000001E-2</v>
      </c>
      <c r="H123" s="43">
        <v>1.8928033999999999E-3</v>
      </c>
      <c r="I123" s="43">
        <v>1.6097628999999999E-2</v>
      </c>
      <c r="J123" s="43">
        <v>2.0145444000000002E-3</v>
      </c>
      <c r="K123" s="43">
        <v>1.0486539E-3</v>
      </c>
      <c r="L123" s="43">
        <v>6.7055791999999994E-5</v>
      </c>
      <c r="M123" s="43">
        <v>3.7280034000000001E-4</v>
      </c>
      <c r="N123" s="43">
        <v>6.0071621999999998E-2</v>
      </c>
      <c r="O123" s="43">
        <v>1.2889268E-3</v>
      </c>
      <c r="P123" s="43">
        <v>0</v>
      </c>
      <c r="Q123" s="43">
        <v>2.5314392000000001E-4</v>
      </c>
      <c r="R123" s="43">
        <v>9.8135020999999996E-3</v>
      </c>
      <c r="S123" s="43">
        <v>2.9552346000000001E-4</v>
      </c>
      <c r="U123" s="93">
        <f t="shared" si="14"/>
        <v>0.16692935344827586</v>
      </c>
    </row>
    <row r="124" spans="1:21">
      <c r="A124" s="41" t="s">
        <v>33</v>
      </c>
      <c r="B124" s="94" t="s">
        <v>4612</v>
      </c>
      <c r="C124" s="74">
        <f t="shared" si="10"/>
        <v>0.11803900221700001</v>
      </c>
      <c r="D124" s="74">
        <f t="shared" si="11"/>
        <v>3.2143973470000003E-3</v>
      </c>
      <c r="E124" s="74">
        <f t="shared" si="12"/>
        <v>6.7108428799999995E-2</v>
      </c>
      <c r="F124" s="74">
        <f t="shared" si="13"/>
        <v>9.2877960700000015E-3</v>
      </c>
      <c r="G124" s="95">
        <v>3.8428379999999998E-2</v>
      </c>
      <c r="H124" s="43">
        <v>1.7289428000000001E-3</v>
      </c>
      <c r="I124" s="43">
        <v>1.3502709999999999E-2</v>
      </c>
      <c r="J124" s="43">
        <v>1.8383671000000001E-3</v>
      </c>
      <c r="K124" s="43">
        <v>9.5340625000000004E-4</v>
      </c>
      <c r="L124" s="43">
        <v>6.4876296999999999E-5</v>
      </c>
      <c r="M124" s="43">
        <v>3.5774770000000002E-4</v>
      </c>
      <c r="N124" s="43">
        <v>5.1876775999999999E-2</v>
      </c>
      <c r="O124" s="43">
        <v>1.2270031E-3</v>
      </c>
      <c r="P124" s="43">
        <v>0</v>
      </c>
      <c r="Q124" s="43">
        <v>2.7403335999999999E-4</v>
      </c>
      <c r="R124" s="43">
        <v>7.3580420000000004E-3</v>
      </c>
      <c r="S124" s="43">
        <v>4.2871761000000001E-4</v>
      </c>
      <c r="U124" s="93">
        <f t="shared" si="14"/>
        <v>0.33127913793103447</v>
      </c>
    </row>
    <row r="125" spans="1:21">
      <c r="A125" s="41" t="s">
        <v>33</v>
      </c>
      <c r="B125" s="94" t="s">
        <v>4613</v>
      </c>
      <c r="C125" s="74">
        <f t="shared" si="10"/>
        <v>6.9910861148999998E-2</v>
      </c>
      <c r="D125" s="74">
        <f t="shared" si="11"/>
        <v>2.6932832689999997E-3</v>
      </c>
      <c r="E125" s="74">
        <f t="shared" si="12"/>
        <v>4.5974033499999997E-2</v>
      </c>
      <c r="F125" s="74">
        <f t="shared" si="13"/>
        <v>1.195829388E-2</v>
      </c>
      <c r="G125" s="95">
        <v>9.2852504999999998E-3</v>
      </c>
      <c r="H125" s="43">
        <v>1.4033462E-3</v>
      </c>
      <c r="I125" s="43">
        <v>9.0022603000000003E-3</v>
      </c>
      <c r="J125" s="43">
        <v>1.5184834999999999E-3</v>
      </c>
      <c r="K125" s="43">
        <v>7.9849189000000004E-4</v>
      </c>
      <c r="L125" s="43">
        <v>5.6920938999999999E-5</v>
      </c>
      <c r="M125" s="43">
        <v>3.1938693999999999E-4</v>
      </c>
      <c r="N125" s="43">
        <v>3.5568427E-2</v>
      </c>
      <c r="O125" s="43">
        <v>1.0838461000000001E-3</v>
      </c>
      <c r="P125" s="43">
        <v>0</v>
      </c>
      <c r="Q125" s="43">
        <v>1.6670682E-4</v>
      </c>
      <c r="R125" s="43">
        <v>1.0347887E-2</v>
      </c>
      <c r="S125" s="43">
        <v>3.5985396E-4</v>
      </c>
      <c r="U125" s="93">
        <f t="shared" si="14"/>
        <v>8.0045262931034478E-2</v>
      </c>
    </row>
    <row r="126" spans="1:21">
      <c r="A126" s="41" t="s">
        <v>33</v>
      </c>
      <c r="B126" s="94" t="s">
        <v>4614</v>
      </c>
      <c r="C126" s="74">
        <f t="shared" si="10"/>
        <v>8.1456957016000003E-2</v>
      </c>
      <c r="D126" s="74">
        <f t="shared" si="11"/>
        <v>2.8696347460000003E-3</v>
      </c>
      <c r="E126" s="74">
        <f t="shared" si="12"/>
        <v>5.3639213200000001E-2</v>
      </c>
      <c r="F126" s="74">
        <f t="shared" si="13"/>
        <v>1.256267407E-2</v>
      </c>
      <c r="G126" s="95">
        <v>1.2385435E-2</v>
      </c>
      <c r="H126" s="43">
        <v>1.5132392000000001E-3</v>
      </c>
      <c r="I126" s="43">
        <v>1.1338213999999999E-2</v>
      </c>
      <c r="J126" s="43">
        <v>1.6335282E-3</v>
      </c>
      <c r="K126" s="43">
        <v>8.4584023E-4</v>
      </c>
      <c r="L126" s="43">
        <v>5.9425736000000001E-5</v>
      </c>
      <c r="M126" s="43">
        <v>3.3084058000000001E-4</v>
      </c>
      <c r="N126" s="43">
        <v>4.0787759999999999E-2</v>
      </c>
      <c r="O126" s="43">
        <v>1.1405530999999999E-3</v>
      </c>
      <c r="P126" s="43">
        <v>0</v>
      </c>
      <c r="Q126" s="43">
        <v>1.7891270999999999E-4</v>
      </c>
      <c r="R126" s="43">
        <v>1.0823243999999999E-2</v>
      </c>
      <c r="S126" s="43">
        <v>4.1996425999999998E-4</v>
      </c>
      <c r="U126" s="93">
        <f t="shared" si="14"/>
        <v>0.10677099137931034</v>
      </c>
    </row>
    <row r="127" spans="1:21">
      <c r="A127" s="41" t="s">
        <v>33</v>
      </c>
      <c r="B127" s="94" t="s">
        <v>4615</v>
      </c>
      <c r="C127" s="74">
        <f t="shared" si="10"/>
        <v>0.20387688228100001</v>
      </c>
      <c r="D127" s="74">
        <f t="shared" si="11"/>
        <v>4.8894260409999991E-3</v>
      </c>
      <c r="E127" s="74">
        <f t="shared" si="12"/>
        <v>0.1350552441</v>
      </c>
      <c r="F127" s="74">
        <f t="shared" si="13"/>
        <v>1.2904430139999999E-2</v>
      </c>
      <c r="G127" s="95">
        <v>5.1027782000000001E-2</v>
      </c>
      <c r="H127" s="43">
        <v>2.7478190999999999E-3</v>
      </c>
      <c r="I127" s="43">
        <v>2.7838675E-2</v>
      </c>
      <c r="J127" s="43">
        <v>2.8884575999999999E-3</v>
      </c>
      <c r="K127" s="43">
        <v>1.4524929E-3</v>
      </c>
      <c r="L127" s="43">
        <v>8.3373831000000003E-5</v>
      </c>
      <c r="M127" s="43">
        <v>4.6510170999999997E-4</v>
      </c>
      <c r="N127" s="43">
        <v>0.10446875</v>
      </c>
      <c r="O127" s="43">
        <v>1.6366199000000001E-3</v>
      </c>
      <c r="P127" s="43">
        <v>0</v>
      </c>
      <c r="Q127" s="43">
        <v>4.2385804E-4</v>
      </c>
      <c r="R127" s="43">
        <v>1.0581673E-2</v>
      </c>
      <c r="S127" s="43">
        <v>2.6227919999999999E-4</v>
      </c>
      <c r="U127" s="93">
        <f t="shared" si="14"/>
        <v>0.4398946724137931</v>
      </c>
    </row>
    <row r="128" spans="1:21">
      <c r="A128" s="41" t="s">
        <v>33</v>
      </c>
      <c r="B128" s="94" t="s">
        <v>4616</v>
      </c>
      <c r="C128" s="74">
        <f t="shared" si="10"/>
        <v>0.19629293535499998</v>
      </c>
      <c r="D128" s="74">
        <f t="shared" si="11"/>
        <v>5.1173110850000003E-3</v>
      </c>
      <c r="E128" s="74">
        <f t="shared" si="12"/>
        <v>0.1428846469</v>
      </c>
      <c r="F128" s="74">
        <f t="shared" si="13"/>
        <v>1.1194622370000001E-2</v>
      </c>
      <c r="G128" s="95">
        <v>3.7096354999999998E-2</v>
      </c>
      <c r="H128" s="43">
        <v>2.8968109E-3</v>
      </c>
      <c r="I128" s="43">
        <v>3.1030436000000002E-2</v>
      </c>
      <c r="J128" s="43">
        <v>3.0146168000000002E-3</v>
      </c>
      <c r="K128" s="43">
        <v>1.5289514999999999E-3</v>
      </c>
      <c r="L128" s="43">
        <v>8.7882084999999996E-5</v>
      </c>
      <c r="M128" s="43">
        <v>4.8586069999999998E-4</v>
      </c>
      <c r="N128" s="43">
        <v>0.1089574</v>
      </c>
      <c r="O128" s="43">
        <v>1.7066933999999999E-3</v>
      </c>
      <c r="P128" s="43">
        <v>0</v>
      </c>
      <c r="Q128" s="43">
        <v>4.6220814000000001E-4</v>
      </c>
      <c r="R128" s="43">
        <v>8.4507109999999996E-3</v>
      </c>
      <c r="S128" s="43">
        <v>5.7500982999999996E-4</v>
      </c>
      <c r="U128" s="93">
        <f t="shared" si="14"/>
        <v>0.31979616379310344</v>
      </c>
    </row>
    <row r="129" spans="1:21">
      <c r="A129" s="41" t="s">
        <v>33</v>
      </c>
      <c r="B129" s="94" t="s">
        <v>4617</v>
      </c>
      <c r="C129" s="74">
        <f t="shared" si="10"/>
        <v>0.18527721955800003</v>
      </c>
      <c r="D129" s="74">
        <f t="shared" si="11"/>
        <v>5.1109320180000003E-3</v>
      </c>
      <c r="E129" s="74">
        <f t="shared" si="12"/>
        <v>0.14180019990000001</v>
      </c>
      <c r="F129" s="74">
        <f t="shared" si="13"/>
        <v>1.2643851639999999E-2</v>
      </c>
      <c r="G129" s="95">
        <v>2.5722235999999999E-2</v>
      </c>
      <c r="H129" s="43">
        <v>2.8627649000000002E-3</v>
      </c>
      <c r="I129" s="43">
        <v>2.9106315000000001E-2</v>
      </c>
      <c r="J129" s="43">
        <v>3.0124708E-3</v>
      </c>
      <c r="K129" s="43">
        <v>1.5320588E-3</v>
      </c>
      <c r="L129" s="43">
        <v>8.6312548000000002E-5</v>
      </c>
      <c r="M129" s="43">
        <v>4.8008987E-4</v>
      </c>
      <c r="N129" s="43">
        <v>0.10983112</v>
      </c>
      <c r="O129" s="43">
        <v>1.6884736E-3</v>
      </c>
      <c r="P129" s="43">
        <v>0</v>
      </c>
      <c r="Q129" s="43">
        <v>4.2103322000000001E-4</v>
      </c>
      <c r="R129" s="43">
        <v>1.0144785999999999E-2</v>
      </c>
      <c r="S129" s="43">
        <v>3.8955882E-4</v>
      </c>
      <c r="U129" s="93">
        <f t="shared" si="14"/>
        <v>0.22174341379310342</v>
      </c>
    </row>
    <row r="131" spans="1:21">
      <c r="B131" s="40" t="s">
        <v>4618</v>
      </c>
    </row>
    <row r="132" spans="1:21">
      <c r="A132" s="41" t="s">
        <v>33</v>
      </c>
      <c r="B132" s="94" t="s">
        <v>4619</v>
      </c>
      <c r="C132" s="74">
        <f t="shared" ref="C132:C169" si="15">D132+E132+F132+G132</f>
        <v>0.64376340292000001</v>
      </c>
      <c r="D132" s="74">
        <f t="shared" ref="D132:D169" si="16">J132+K132+L132+M132</f>
        <v>3.3011992919999997E-2</v>
      </c>
      <c r="E132" s="74">
        <f t="shared" ref="E132:E169" si="17">H132+I132+N132</f>
        <v>0.43481422749999998</v>
      </c>
      <c r="F132" s="74">
        <f t="shared" ref="F132:F169" si="18">O132+IF(P132="x",0,P132)+IF(Q132="x",0,Q132)+IF(R132="x",0,R132)+S132</f>
        <v>3.0559382500000003E-2</v>
      </c>
      <c r="G132" s="95">
        <v>0.1453778</v>
      </c>
      <c r="H132" s="43">
        <v>6.7899974999999996E-3</v>
      </c>
      <c r="I132" s="43">
        <v>0.29484349999999998</v>
      </c>
      <c r="J132" s="43">
        <v>1.6843845999999999E-2</v>
      </c>
      <c r="K132" s="43">
        <v>9.5369498999999993E-3</v>
      </c>
      <c r="L132" s="43">
        <v>6.3976821999999997E-4</v>
      </c>
      <c r="M132" s="43">
        <v>5.9914288000000003E-3</v>
      </c>
      <c r="N132" s="43">
        <v>0.13318073</v>
      </c>
      <c r="O132" s="43">
        <v>3.8112306999999999E-3</v>
      </c>
      <c r="P132" s="43">
        <v>0</v>
      </c>
      <c r="Q132" s="43">
        <v>1.4862122000000001E-3</v>
      </c>
      <c r="R132" s="43">
        <v>1.8832311000000001E-2</v>
      </c>
      <c r="S132" s="43">
        <v>6.4296285999999999E-3</v>
      </c>
      <c r="U132" s="93">
        <f t="shared" ref="U132:U169" si="19">G132/0.116</f>
        <v>1.2532568965517241</v>
      </c>
    </row>
    <row r="133" spans="1:21">
      <c r="A133" s="41" t="s">
        <v>33</v>
      </c>
      <c r="B133" s="94" t="s">
        <v>4620</v>
      </c>
      <c r="C133" s="74">
        <f t="shared" si="15"/>
        <v>0.40468351832999999</v>
      </c>
      <c r="D133" s="74">
        <f t="shared" si="16"/>
        <v>1.986325362E-2</v>
      </c>
      <c r="E133" s="74">
        <f t="shared" si="17"/>
        <v>0.28859433429999998</v>
      </c>
      <c r="F133" s="74">
        <f t="shared" si="18"/>
        <v>2.0527814410000001E-2</v>
      </c>
      <c r="G133" s="95">
        <v>7.5698115999999996E-2</v>
      </c>
      <c r="H133" s="43">
        <v>4.6936542999999999E-3</v>
      </c>
      <c r="I133" s="43">
        <v>0.18067453999999999</v>
      </c>
      <c r="J133" s="43">
        <v>1.0460659000000001E-2</v>
      </c>
      <c r="K133" s="43">
        <v>5.3189943000000002E-3</v>
      </c>
      <c r="L133" s="43">
        <v>4.0661262000000001E-4</v>
      </c>
      <c r="M133" s="43">
        <v>3.6769876999999999E-3</v>
      </c>
      <c r="N133" s="43">
        <v>0.10322613999999999</v>
      </c>
      <c r="O133" s="43">
        <v>2.5442348000000001E-3</v>
      </c>
      <c r="P133" s="43">
        <v>0</v>
      </c>
      <c r="Q133" s="43">
        <v>9.5251690999999998E-4</v>
      </c>
      <c r="R133" s="43">
        <v>1.2639024E-2</v>
      </c>
      <c r="S133" s="43">
        <v>4.3920386999999998E-3</v>
      </c>
      <c r="U133" s="93">
        <f t="shared" si="19"/>
        <v>0.65256996551724133</v>
      </c>
    </row>
    <row r="134" spans="1:21">
      <c r="A134" s="41" t="s">
        <v>33</v>
      </c>
      <c r="B134" s="94" t="s">
        <v>4621</v>
      </c>
      <c r="C134" s="74">
        <f t="shared" si="15"/>
        <v>0.40076371889000001</v>
      </c>
      <c r="D134" s="74">
        <f t="shared" si="16"/>
        <v>1.9797736239999999E-2</v>
      </c>
      <c r="E134" s="74">
        <f t="shared" si="17"/>
        <v>0.28540628070000001</v>
      </c>
      <c r="F134" s="74">
        <f t="shared" si="18"/>
        <v>2.0497088949999999E-2</v>
      </c>
      <c r="G134" s="95">
        <v>7.5062613E-2</v>
      </c>
      <c r="H134" s="43">
        <v>4.6479206999999996E-3</v>
      </c>
      <c r="I134" s="43">
        <v>0.18021534</v>
      </c>
      <c r="J134" s="43">
        <v>1.0421527999999999E-2</v>
      </c>
      <c r="K134" s="43">
        <v>5.2971297000000001E-3</v>
      </c>
      <c r="L134" s="43">
        <v>4.0600074000000003E-4</v>
      </c>
      <c r="M134" s="43">
        <v>3.6730778000000001E-3</v>
      </c>
      <c r="N134" s="43">
        <v>0.10054302</v>
      </c>
      <c r="O134" s="43">
        <v>2.5289907999999999E-3</v>
      </c>
      <c r="P134" s="43">
        <v>0</v>
      </c>
      <c r="Q134" s="43">
        <v>9.4641785000000003E-4</v>
      </c>
      <c r="R134" s="43">
        <v>1.2623034E-2</v>
      </c>
      <c r="S134" s="43">
        <v>4.3986462999999996E-3</v>
      </c>
      <c r="U134" s="93">
        <f t="shared" si="19"/>
        <v>0.64709149137931032</v>
      </c>
    </row>
    <row r="135" spans="1:21">
      <c r="A135" s="41" t="s">
        <v>33</v>
      </c>
      <c r="B135" s="94" t="s">
        <v>4622</v>
      </c>
      <c r="C135" s="74">
        <f t="shared" si="15"/>
        <v>0.59630158985999993</v>
      </c>
      <c r="D135" s="74">
        <f t="shared" si="16"/>
        <v>2.810165806E-2</v>
      </c>
      <c r="E135" s="74">
        <f t="shared" si="17"/>
        <v>0.44546677109999999</v>
      </c>
      <c r="F135" s="74">
        <f t="shared" si="18"/>
        <v>2.5244679700000001E-2</v>
      </c>
      <c r="G135" s="95">
        <v>9.7488481000000002E-2</v>
      </c>
      <c r="H135" s="43">
        <v>6.7331811E-3</v>
      </c>
      <c r="I135" s="43">
        <v>0.31802321</v>
      </c>
      <c r="J135" s="43">
        <v>1.4818098E-2</v>
      </c>
      <c r="K135" s="43">
        <v>6.2554354000000003E-3</v>
      </c>
      <c r="L135" s="43">
        <v>7.4782326000000004E-4</v>
      </c>
      <c r="M135" s="43">
        <v>6.2803014000000004E-3</v>
      </c>
      <c r="N135" s="43">
        <v>0.12071038000000001</v>
      </c>
      <c r="O135" s="43">
        <v>3.8030965999999999E-3</v>
      </c>
      <c r="P135" s="43">
        <v>0</v>
      </c>
      <c r="Q135" s="43">
        <v>1.6285659000000001E-3</v>
      </c>
      <c r="R135" s="43">
        <v>1.5819203E-2</v>
      </c>
      <c r="S135" s="43">
        <v>3.9938142000000001E-3</v>
      </c>
      <c r="U135" s="93">
        <f t="shared" si="19"/>
        <v>0.84041793965517242</v>
      </c>
    </row>
    <row r="136" spans="1:21">
      <c r="A136" s="41" t="s">
        <v>33</v>
      </c>
      <c r="B136" s="94" t="s">
        <v>4623</v>
      </c>
      <c r="C136" s="74">
        <f t="shared" si="15"/>
        <v>0.52082281235000005</v>
      </c>
      <c r="D136" s="74">
        <f t="shared" si="16"/>
        <v>2.3521934750000001E-2</v>
      </c>
      <c r="E136" s="74">
        <f t="shared" si="17"/>
        <v>0.40189912820000001</v>
      </c>
      <c r="F136" s="74">
        <f t="shared" si="18"/>
        <v>3.0009218400000003E-2</v>
      </c>
      <c r="G136" s="95">
        <v>6.5392531000000004E-2</v>
      </c>
      <c r="H136" s="43">
        <v>6.8950082000000003E-3</v>
      </c>
      <c r="I136" s="43">
        <v>0.29261213000000003</v>
      </c>
      <c r="J136" s="43">
        <v>1.4974239E-2</v>
      </c>
      <c r="K136" s="43">
        <v>4.4137578999999998E-3</v>
      </c>
      <c r="L136" s="43">
        <v>4.6537115000000001E-4</v>
      </c>
      <c r="M136" s="43">
        <v>3.6685667000000001E-3</v>
      </c>
      <c r="N136" s="43">
        <v>0.10239199</v>
      </c>
      <c r="O136" s="43">
        <v>3.8141802E-3</v>
      </c>
      <c r="P136" s="43">
        <v>0</v>
      </c>
      <c r="Q136" s="43">
        <v>1.4967577000000001E-3</v>
      </c>
      <c r="R136" s="43">
        <v>2.1001517000000001E-2</v>
      </c>
      <c r="S136" s="43">
        <v>3.6967635000000002E-3</v>
      </c>
      <c r="U136" s="93">
        <f t="shared" si="19"/>
        <v>0.56372871551724135</v>
      </c>
    </row>
    <row r="137" spans="1:21">
      <c r="A137" s="41" t="s">
        <v>33</v>
      </c>
      <c r="B137" s="94" t="s">
        <v>4624</v>
      </c>
      <c r="C137" s="74">
        <f t="shared" si="15"/>
        <v>0.20202006325799998</v>
      </c>
      <c r="D137" s="74">
        <f t="shared" si="16"/>
        <v>1.4297388418E-2</v>
      </c>
      <c r="E137" s="74">
        <f t="shared" si="17"/>
        <v>0.14764163390000001</v>
      </c>
      <c r="F137" s="74">
        <f t="shared" si="18"/>
        <v>8.8422549399999988E-3</v>
      </c>
      <c r="G137" s="95">
        <v>3.1238786000000001E-2</v>
      </c>
      <c r="H137" s="43">
        <v>1.0280769E-3</v>
      </c>
      <c r="I137" s="43">
        <v>8.9923365000000005E-2</v>
      </c>
      <c r="J137" s="43">
        <v>1.3664201000000001E-2</v>
      </c>
      <c r="K137" s="43">
        <v>5.0394100000000005E-4</v>
      </c>
      <c r="L137" s="43">
        <v>1.7449198E-5</v>
      </c>
      <c r="M137" s="43">
        <v>1.1179722E-4</v>
      </c>
      <c r="N137" s="43">
        <v>5.6690192E-2</v>
      </c>
      <c r="O137" s="43">
        <v>3.9371121999999997E-4</v>
      </c>
      <c r="P137" s="43">
        <v>0</v>
      </c>
      <c r="Q137" s="43">
        <v>1.4397718000000001E-4</v>
      </c>
      <c r="R137" s="43">
        <v>8.0387316999999993E-3</v>
      </c>
      <c r="S137" s="43">
        <v>2.6583484000000001E-4</v>
      </c>
      <c r="U137" s="93">
        <f t="shared" si="19"/>
        <v>0.26929987931034483</v>
      </c>
    </row>
    <row r="138" spans="1:21">
      <c r="A138" s="41" t="s">
        <v>33</v>
      </c>
      <c r="B138" s="94" t="s">
        <v>4625</v>
      </c>
      <c r="C138" s="74">
        <f t="shared" si="15"/>
        <v>0.24882480125000001</v>
      </c>
      <c r="D138" s="74">
        <f t="shared" si="16"/>
        <v>1.529309538E-2</v>
      </c>
      <c r="E138" s="74">
        <f t="shared" si="17"/>
        <v>0.17814363459999999</v>
      </c>
      <c r="F138" s="74">
        <f t="shared" si="18"/>
        <v>1.274979727E-2</v>
      </c>
      <c r="G138" s="95">
        <v>4.2638273999999997E-2</v>
      </c>
      <c r="H138" s="43">
        <v>1.7031985999999999E-3</v>
      </c>
      <c r="I138" s="43">
        <v>8.1996181000000001E-2</v>
      </c>
      <c r="J138" s="43">
        <v>1.4261595E-2</v>
      </c>
      <c r="K138" s="43">
        <v>8.3253289E-4</v>
      </c>
      <c r="L138" s="43">
        <v>2.6687899999999999E-5</v>
      </c>
      <c r="M138" s="43">
        <v>1.7227959000000001E-4</v>
      </c>
      <c r="N138" s="43">
        <v>9.4444255000000005E-2</v>
      </c>
      <c r="O138" s="43">
        <v>6.2439163000000005E-4</v>
      </c>
      <c r="P138" s="43">
        <v>0</v>
      </c>
      <c r="Q138" s="43">
        <v>2.3390737000000001E-4</v>
      </c>
      <c r="R138" s="43">
        <v>1.1670949E-2</v>
      </c>
      <c r="S138" s="43">
        <v>2.2054927000000001E-4</v>
      </c>
      <c r="U138" s="93">
        <f t="shared" si="19"/>
        <v>0.36757132758620686</v>
      </c>
    </row>
    <row r="139" spans="1:21">
      <c r="A139" s="41" t="s">
        <v>33</v>
      </c>
      <c r="B139" s="94" t="s">
        <v>4626</v>
      </c>
      <c r="C139" s="74">
        <f t="shared" si="15"/>
        <v>0.290793023569</v>
      </c>
      <c r="D139" s="74">
        <f t="shared" si="16"/>
        <v>1.5938886398999999E-2</v>
      </c>
      <c r="E139" s="74">
        <f t="shared" si="17"/>
        <v>0.20489545660000003</v>
      </c>
      <c r="F139" s="74">
        <f t="shared" si="18"/>
        <v>1.089521157E-2</v>
      </c>
      <c r="G139" s="95">
        <v>5.9063469E-2</v>
      </c>
      <c r="H139" s="43">
        <v>2.1053956000000001E-3</v>
      </c>
      <c r="I139" s="43">
        <v>9.0588441000000006E-2</v>
      </c>
      <c r="J139" s="43">
        <v>1.4656829999999999E-2</v>
      </c>
      <c r="K139" s="43">
        <v>1.0336817000000001E-3</v>
      </c>
      <c r="L139" s="43">
        <v>3.3855478999999997E-5</v>
      </c>
      <c r="M139" s="43">
        <v>2.1451922E-4</v>
      </c>
      <c r="N139" s="43">
        <v>0.11220162</v>
      </c>
      <c r="O139" s="43">
        <v>7.9375127999999995E-4</v>
      </c>
      <c r="P139" s="43">
        <v>0</v>
      </c>
      <c r="Q139" s="43">
        <v>3.0178879999999999E-4</v>
      </c>
      <c r="R139" s="43">
        <v>9.1935737000000007E-3</v>
      </c>
      <c r="S139" s="43">
        <v>6.0609778999999998E-4</v>
      </c>
      <c r="U139" s="93">
        <f t="shared" si="19"/>
        <v>0.50916783620689654</v>
      </c>
    </row>
    <row r="140" spans="1:21">
      <c r="A140" s="41" t="s">
        <v>33</v>
      </c>
      <c r="B140" s="94" t="s">
        <v>4627</v>
      </c>
      <c r="C140" s="74">
        <f t="shared" si="15"/>
        <v>0.290793023569</v>
      </c>
      <c r="D140" s="74">
        <f t="shared" si="16"/>
        <v>1.5938886398999999E-2</v>
      </c>
      <c r="E140" s="74">
        <f t="shared" si="17"/>
        <v>0.20489545660000003</v>
      </c>
      <c r="F140" s="74">
        <f t="shared" si="18"/>
        <v>1.089521157E-2</v>
      </c>
      <c r="G140" s="95">
        <v>5.9063469E-2</v>
      </c>
      <c r="H140" s="43">
        <v>2.1053956000000001E-3</v>
      </c>
      <c r="I140" s="43">
        <v>9.0588441000000006E-2</v>
      </c>
      <c r="J140" s="43">
        <v>1.4656829999999999E-2</v>
      </c>
      <c r="K140" s="43">
        <v>1.0336817000000001E-3</v>
      </c>
      <c r="L140" s="43">
        <v>3.3855478999999997E-5</v>
      </c>
      <c r="M140" s="43">
        <v>2.1451922E-4</v>
      </c>
      <c r="N140" s="43">
        <v>0.11220162</v>
      </c>
      <c r="O140" s="43">
        <v>7.9375127999999995E-4</v>
      </c>
      <c r="P140" s="43">
        <v>0</v>
      </c>
      <c r="Q140" s="43">
        <v>3.0178879999999999E-4</v>
      </c>
      <c r="R140" s="43">
        <v>9.1935737000000007E-3</v>
      </c>
      <c r="S140" s="43">
        <v>6.0609778999999998E-4</v>
      </c>
      <c r="U140" s="93">
        <f t="shared" si="19"/>
        <v>0.50916783620689654</v>
      </c>
    </row>
    <row r="141" spans="1:21">
      <c r="A141" s="41" t="s">
        <v>33</v>
      </c>
      <c r="B141" s="94" t="s">
        <v>4628</v>
      </c>
      <c r="C141" s="74">
        <f t="shared" si="15"/>
        <v>0.171263188999</v>
      </c>
      <c r="D141" s="74">
        <f t="shared" si="16"/>
        <v>1.3760815942000001E-2</v>
      </c>
      <c r="E141" s="74">
        <f t="shared" si="17"/>
        <v>0.11822446322000001</v>
      </c>
      <c r="F141" s="74">
        <f t="shared" si="18"/>
        <v>1.2039062837E-2</v>
      </c>
      <c r="G141" s="95">
        <v>2.7238847E-2</v>
      </c>
      <c r="H141" s="43">
        <v>6.4047422000000002E-4</v>
      </c>
      <c r="I141" s="43">
        <v>8.5451978999999997E-2</v>
      </c>
      <c r="J141" s="43">
        <v>1.3346012000000001E-2</v>
      </c>
      <c r="K141" s="43">
        <v>3.2216770000000002E-4</v>
      </c>
      <c r="L141" s="43">
        <v>1.2408337000000001E-5</v>
      </c>
      <c r="M141" s="43">
        <v>8.0227905000000005E-5</v>
      </c>
      <c r="N141" s="43">
        <v>3.2132010000000003E-2</v>
      </c>
      <c r="O141" s="43">
        <v>2.7354764000000001E-4</v>
      </c>
      <c r="P141" s="43">
        <v>0</v>
      </c>
      <c r="Q141" s="43">
        <v>9.2101066999999994E-5</v>
      </c>
      <c r="R141" s="43">
        <v>1.1299326E-2</v>
      </c>
      <c r="S141" s="43">
        <v>3.7408812999999998E-4</v>
      </c>
      <c r="U141" s="93">
        <f t="shared" si="19"/>
        <v>0.23481764655172413</v>
      </c>
    </row>
    <row r="142" spans="1:21">
      <c r="A142" s="41" t="s">
        <v>33</v>
      </c>
      <c r="B142" s="94" t="s">
        <v>4629</v>
      </c>
      <c r="C142" s="74">
        <f t="shared" si="15"/>
        <v>0.27703696207400003</v>
      </c>
      <c r="D142" s="74">
        <f t="shared" si="16"/>
        <v>1.5844390013999999E-2</v>
      </c>
      <c r="E142" s="74">
        <f t="shared" si="17"/>
        <v>0.20356175700000001</v>
      </c>
      <c r="F142" s="74">
        <f t="shared" si="18"/>
        <v>1.251920106E-2</v>
      </c>
      <c r="G142" s="95">
        <v>4.5111614000000001E-2</v>
      </c>
      <c r="H142" s="43">
        <v>2.0653550000000001E-3</v>
      </c>
      <c r="I142" s="43">
        <v>8.8422862000000005E-2</v>
      </c>
      <c r="J142" s="43">
        <v>1.4595738E-2</v>
      </c>
      <c r="K142" s="43">
        <v>1.0094027E-3</v>
      </c>
      <c r="L142" s="43">
        <v>3.2435823999999998E-5</v>
      </c>
      <c r="M142" s="43">
        <v>2.0681348999999999E-4</v>
      </c>
      <c r="N142" s="43">
        <v>0.11307354</v>
      </c>
      <c r="O142" s="43">
        <v>7.6196901999999996E-4</v>
      </c>
      <c r="P142" s="43">
        <v>0</v>
      </c>
      <c r="Q142" s="43">
        <v>2.9031156E-4</v>
      </c>
      <c r="R142" s="43">
        <v>1.1064424999999999E-2</v>
      </c>
      <c r="S142" s="43">
        <v>4.0249547999999998E-4</v>
      </c>
      <c r="U142" s="93">
        <f t="shared" si="19"/>
        <v>0.38889322413793104</v>
      </c>
    </row>
    <row r="143" spans="1:21">
      <c r="A143" s="41" t="s">
        <v>33</v>
      </c>
      <c r="B143" s="94" t="s">
        <v>4630</v>
      </c>
      <c r="C143" s="74">
        <f t="shared" si="15"/>
        <v>0.23249877312</v>
      </c>
      <c r="D143" s="74">
        <f t="shared" si="16"/>
        <v>1.399288865E-2</v>
      </c>
      <c r="E143" s="74">
        <f t="shared" si="17"/>
        <v>0.16029363769999999</v>
      </c>
      <c r="F143" s="74">
        <f t="shared" si="18"/>
        <v>1.1291750770000001E-2</v>
      </c>
      <c r="G143" s="95">
        <v>4.6920495999999999E-2</v>
      </c>
      <c r="H143" s="43">
        <v>1.8488917000000001E-3</v>
      </c>
      <c r="I143" s="43">
        <v>9.1216219000000001E-2</v>
      </c>
      <c r="J143" s="43">
        <v>1.0430160000000001E-2</v>
      </c>
      <c r="K143" s="43">
        <v>2.2352768999999999E-3</v>
      </c>
      <c r="L143" s="43">
        <v>1.3633904999999999E-4</v>
      </c>
      <c r="M143" s="43">
        <v>1.1911127000000001E-3</v>
      </c>
      <c r="N143" s="43">
        <v>6.7228526999999996E-2</v>
      </c>
      <c r="O143" s="43">
        <v>9.8140380000000011E-4</v>
      </c>
      <c r="P143" s="43">
        <v>0</v>
      </c>
      <c r="Q143" s="43">
        <v>3.0644857000000002E-4</v>
      </c>
      <c r="R143" s="43">
        <v>7.9172349000000003E-3</v>
      </c>
      <c r="S143" s="43">
        <v>2.0866635000000001E-3</v>
      </c>
      <c r="U143" s="93">
        <f t="shared" si="19"/>
        <v>0.40448703448275858</v>
      </c>
    </row>
    <row r="144" spans="1:21">
      <c r="A144" s="41" t="s">
        <v>33</v>
      </c>
      <c r="B144" s="94" t="s">
        <v>4631</v>
      </c>
      <c r="C144" s="74">
        <f t="shared" si="15"/>
        <v>0.21473386668</v>
      </c>
      <c r="D144" s="74">
        <f t="shared" si="16"/>
        <v>1.018427933E-2</v>
      </c>
      <c r="E144" s="74">
        <f t="shared" si="17"/>
        <v>0.15203550539999999</v>
      </c>
      <c r="F144" s="74">
        <f t="shared" si="18"/>
        <v>1.1225379949999999E-2</v>
      </c>
      <c r="G144" s="95">
        <v>4.1288701999999997E-2</v>
      </c>
      <c r="H144" s="43">
        <v>2.2866013999999998E-3</v>
      </c>
      <c r="I144" s="43">
        <v>7.2497848000000004E-2</v>
      </c>
      <c r="J144" s="43">
        <v>6.2658235E-3</v>
      </c>
      <c r="K144" s="43">
        <v>2.3942769000000002E-3</v>
      </c>
      <c r="L144" s="43">
        <v>1.7241153E-4</v>
      </c>
      <c r="M144" s="43">
        <v>1.3517673999999999E-3</v>
      </c>
      <c r="N144" s="43">
        <v>7.7251055999999999E-2</v>
      </c>
      <c r="O144" s="43">
        <v>1.2971832E-3</v>
      </c>
      <c r="P144" s="43">
        <v>0</v>
      </c>
      <c r="Q144" s="43">
        <v>3.6719092E-4</v>
      </c>
      <c r="R144" s="43">
        <v>8.6430211999999999E-3</v>
      </c>
      <c r="S144" s="43">
        <v>9.1798463000000003E-4</v>
      </c>
      <c r="U144" s="93">
        <f t="shared" si="19"/>
        <v>0.35593708620689651</v>
      </c>
    </row>
    <row r="145" spans="1:21">
      <c r="A145" s="41" t="s">
        <v>33</v>
      </c>
      <c r="B145" s="94" t="s">
        <v>4632</v>
      </c>
      <c r="C145" s="74">
        <f t="shared" si="15"/>
        <v>6.7529272391999989E-2</v>
      </c>
      <c r="D145" s="74">
        <f t="shared" si="16"/>
        <v>3.5587186719999997E-3</v>
      </c>
      <c r="E145" s="74">
        <f t="shared" si="17"/>
        <v>4.5282022399999997E-2</v>
      </c>
      <c r="F145" s="74">
        <f t="shared" si="18"/>
        <v>5.4599563200000006E-3</v>
      </c>
      <c r="G145" s="95">
        <v>1.3228574999999999E-2</v>
      </c>
      <c r="H145" s="43">
        <v>8.7158839999999999E-4</v>
      </c>
      <c r="I145" s="43">
        <v>2.0856494999999999E-2</v>
      </c>
      <c r="J145" s="43">
        <v>2.0912772E-3</v>
      </c>
      <c r="K145" s="43">
        <v>9.3103206000000002E-4</v>
      </c>
      <c r="L145" s="43">
        <v>6.1187202000000001E-5</v>
      </c>
      <c r="M145" s="43">
        <v>4.7522221E-4</v>
      </c>
      <c r="N145" s="43">
        <v>2.3553938999999999E-2</v>
      </c>
      <c r="O145" s="43">
        <v>5.7825824999999998E-4</v>
      </c>
      <c r="P145" s="43">
        <v>0</v>
      </c>
      <c r="Q145" s="43">
        <v>1.3023557E-4</v>
      </c>
      <c r="R145" s="43">
        <v>4.4061265000000004E-3</v>
      </c>
      <c r="S145" s="43">
        <v>3.4533600000000002E-4</v>
      </c>
      <c r="U145" s="93">
        <f t="shared" si="19"/>
        <v>0.11403943965517241</v>
      </c>
    </row>
    <row r="146" spans="1:21">
      <c r="A146" s="41" t="s">
        <v>33</v>
      </c>
      <c r="B146" s="94" t="s">
        <v>4633</v>
      </c>
      <c r="C146" s="74">
        <f t="shared" si="15"/>
        <v>0.36820379524000002</v>
      </c>
      <c r="D146" s="74">
        <f t="shared" si="16"/>
        <v>1.855488747E-2</v>
      </c>
      <c r="E146" s="74">
        <f t="shared" si="17"/>
        <v>0.25498168110000002</v>
      </c>
      <c r="F146" s="74">
        <f t="shared" si="18"/>
        <v>1.5613259670000001E-2</v>
      </c>
      <c r="G146" s="95">
        <v>7.9053967000000003E-2</v>
      </c>
      <c r="H146" s="43">
        <v>3.6207310999999999E-3</v>
      </c>
      <c r="I146" s="43">
        <v>0.12977946000000001</v>
      </c>
      <c r="J146" s="43">
        <v>1.2347051E-2</v>
      </c>
      <c r="K146" s="43">
        <v>3.6492960999999998E-3</v>
      </c>
      <c r="L146" s="43">
        <v>2.7990486999999997E-4</v>
      </c>
      <c r="M146" s="43">
        <v>2.2786354999999999E-3</v>
      </c>
      <c r="N146" s="43">
        <v>0.12158149</v>
      </c>
      <c r="O146" s="43">
        <v>1.9661591999999999E-3</v>
      </c>
      <c r="P146" s="43">
        <v>0</v>
      </c>
      <c r="Q146" s="43">
        <v>6.9958317000000001E-4</v>
      </c>
      <c r="R146" s="43">
        <v>1.1091346E-2</v>
      </c>
      <c r="S146" s="43">
        <v>1.8561713000000001E-3</v>
      </c>
      <c r="U146" s="93">
        <f t="shared" si="19"/>
        <v>0.68149971551724142</v>
      </c>
    </row>
    <row r="147" spans="1:21">
      <c r="A147" s="41" t="s">
        <v>33</v>
      </c>
      <c r="B147" s="94" t="s">
        <v>4634</v>
      </c>
      <c r="C147" s="74">
        <f t="shared" si="15"/>
        <v>0.33165217435999994</v>
      </c>
      <c r="D147" s="74">
        <f t="shared" si="16"/>
        <v>1.498048915E-2</v>
      </c>
      <c r="E147" s="74">
        <f t="shared" si="17"/>
        <v>0.25233539599999999</v>
      </c>
      <c r="F147" s="74">
        <f t="shared" si="18"/>
        <v>1.8415375210000001E-2</v>
      </c>
      <c r="G147" s="95">
        <v>4.5920914E-2</v>
      </c>
      <c r="H147" s="43">
        <v>3.9092659999999998E-3</v>
      </c>
      <c r="I147" s="43">
        <v>0.1372391</v>
      </c>
      <c r="J147" s="43">
        <v>1.0964812000000001E-2</v>
      </c>
      <c r="K147" s="43">
        <v>2.3177158E-3</v>
      </c>
      <c r="L147" s="43">
        <v>2.0189975E-4</v>
      </c>
      <c r="M147" s="43">
        <v>1.4960615999999999E-3</v>
      </c>
      <c r="N147" s="43">
        <v>0.11118703000000001</v>
      </c>
      <c r="O147" s="43">
        <v>2.0836305000000001E-3</v>
      </c>
      <c r="P147" s="43">
        <v>0</v>
      </c>
      <c r="Q147" s="43">
        <v>7.2561721000000004E-4</v>
      </c>
      <c r="R147" s="43">
        <v>1.4149327E-2</v>
      </c>
      <c r="S147" s="43">
        <v>1.4568005E-3</v>
      </c>
      <c r="U147" s="93">
        <f t="shared" si="19"/>
        <v>0.39586994827586203</v>
      </c>
    </row>
    <row r="148" spans="1:21">
      <c r="A148" s="41" t="s">
        <v>33</v>
      </c>
      <c r="B148" s="94" t="s">
        <v>4635</v>
      </c>
      <c r="C148" s="74">
        <f t="shared" si="15"/>
        <v>0.28058286120100001</v>
      </c>
      <c r="D148" s="74">
        <f t="shared" si="16"/>
        <v>1.6087076031000003E-2</v>
      </c>
      <c r="E148" s="74">
        <f t="shared" si="17"/>
        <v>0.15025987290000001</v>
      </c>
      <c r="F148" s="74">
        <f t="shared" si="18"/>
        <v>4.8371948270000006E-2</v>
      </c>
      <c r="G148" s="95">
        <v>6.5863963999999997E-2</v>
      </c>
      <c r="H148" s="43">
        <v>1.9004028999999999E-3</v>
      </c>
      <c r="I148" s="43">
        <v>8.6003760999999998E-2</v>
      </c>
      <c r="J148" s="43">
        <v>1.4520196000000001E-2</v>
      </c>
      <c r="K148" s="43">
        <v>9.7371885999999997E-4</v>
      </c>
      <c r="L148" s="43">
        <v>7.9892511000000005E-5</v>
      </c>
      <c r="M148" s="43">
        <v>5.1326865999999996E-4</v>
      </c>
      <c r="N148" s="43">
        <v>6.2355709000000002E-2</v>
      </c>
      <c r="O148" s="43">
        <v>1.1434783E-3</v>
      </c>
      <c r="P148" s="43">
        <v>0</v>
      </c>
      <c r="Q148" s="43">
        <v>7.3192506999999996E-4</v>
      </c>
      <c r="R148" s="43">
        <v>9.5916279E-3</v>
      </c>
      <c r="S148" s="43">
        <v>3.6904917000000002E-2</v>
      </c>
      <c r="U148" s="93">
        <f t="shared" si="19"/>
        <v>0.56779279310344821</v>
      </c>
    </row>
    <row r="149" spans="1:21">
      <c r="A149" s="41" t="s">
        <v>33</v>
      </c>
      <c r="B149" s="94" t="s">
        <v>4636</v>
      </c>
      <c r="C149" s="74">
        <f t="shared" si="15"/>
        <v>0.19168147600299998</v>
      </c>
      <c r="D149" s="74">
        <f t="shared" si="16"/>
        <v>1.4590189713000001E-2</v>
      </c>
      <c r="E149" s="74">
        <f t="shared" si="17"/>
        <v>0.13070604750000001</v>
      </c>
      <c r="F149" s="74">
        <f t="shared" si="18"/>
        <v>1.383063979E-2</v>
      </c>
      <c r="G149" s="95">
        <v>3.2554598999999997E-2</v>
      </c>
      <c r="H149" s="43">
        <v>1.0621235000000001E-3</v>
      </c>
      <c r="I149" s="43">
        <v>7.8621298000000006E-2</v>
      </c>
      <c r="J149" s="43">
        <v>1.3570037E-2</v>
      </c>
      <c r="K149" s="43">
        <v>5.5969463999999995E-4</v>
      </c>
      <c r="L149" s="43">
        <v>4.7348363000000001E-5</v>
      </c>
      <c r="M149" s="43">
        <v>4.1310970999999997E-4</v>
      </c>
      <c r="N149" s="43">
        <v>5.1022626000000001E-2</v>
      </c>
      <c r="O149" s="43">
        <v>4.9672534999999996E-4</v>
      </c>
      <c r="P149" s="43">
        <v>0</v>
      </c>
      <c r="Q149" s="43">
        <v>1.5979890000000001E-4</v>
      </c>
      <c r="R149" s="43">
        <v>1.2650128E-2</v>
      </c>
      <c r="S149" s="43">
        <v>5.2398753999999997E-4</v>
      </c>
      <c r="U149" s="93">
        <f t="shared" si="19"/>
        <v>0.28064309482758615</v>
      </c>
    </row>
    <row r="150" spans="1:21">
      <c r="A150" s="41" t="s">
        <v>33</v>
      </c>
      <c r="B150" s="94" t="s">
        <v>4637</v>
      </c>
      <c r="C150" s="74">
        <f t="shared" si="15"/>
        <v>0.29825203778200005</v>
      </c>
      <c r="D150" s="74">
        <f t="shared" si="16"/>
        <v>1.6388016272000001E-2</v>
      </c>
      <c r="E150" s="74">
        <f t="shared" si="17"/>
        <v>0.2224673855</v>
      </c>
      <c r="F150" s="74">
        <f t="shared" si="18"/>
        <v>1.365608701E-2</v>
      </c>
      <c r="G150" s="95">
        <v>4.5740548999999998E-2</v>
      </c>
      <c r="H150" s="43">
        <v>2.3100784999999999E-3</v>
      </c>
      <c r="I150" s="43">
        <v>9.7099847000000003E-2</v>
      </c>
      <c r="J150" s="43">
        <v>1.4642983E-2</v>
      </c>
      <c r="K150" s="43">
        <v>1.1597215E-3</v>
      </c>
      <c r="L150" s="43">
        <v>6.4569691999999998E-5</v>
      </c>
      <c r="M150" s="43">
        <v>5.2074208000000004E-4</v>
      </c>
      <c r="N150" s="43">
        <v>0.12305745999999999</v>
      </c>
      <c r="O150" s="43">
        <v>9.1710168000000002E-4</v>
      </c>
      <c r="P150" s="43">
        <v>0</v>
      </c>
      <c r="Q150" s="43">
        <v>3.3254359E-4</v>
      </c>
      <c r="R150" s="43">
        <v>1.1920514E-2</v>
      </c>
      <c r="S150" s="43">
        <v>4.8592774000000001E-4</v>
      </c>
      <c r="U150" s="93">
        <f t="shared" si="19"/>
        <v>0.39431507758620687</v>
      </c>
    </row>
    <row r="151" spans="1:21">
      <c r="A151" s="41" t="s">
        <v>33</v>
      </c>
      <c r="B151" s="94" t="s">
        <v>4638</v>
      </c>
      <c r="C151" s="74">
        <f t="shared" si="15"/>
        <v>0.21598136001999999</v>
      </c>
      <c r="D151" s="74">
        <f t="shared" si="16"/>
        <v>1.2401789579999999E-2</v>
      </c>
      <c r="E151" s="74">
        <f t="shared" si="17"/>
        <v>0.13534904780000001</v>
      </c>
      <c r="F151" s="74">
        <f t="shared" si="18"/>
        <v>9.942391640000001E-3</v>
      </c>
      <c r="G151" s="95">
        <v>5.8288131E-2</v>
      </c>
      <c r="H151" s="43">
        <v>1.7947548E-3</v>
      </c>
      <c r="I151" s="43">
        <v>7.3070936000000003E-2</v>
      </c>
      <c r="J151" s="43">
        <v>9.4223715999999999E-3</v>
      </c>
      <c r="K151" s="43">
        <v>1.7481433000000001E-3</v>
      </c>
      <c r="L151" s="43">
        <v>1.1896738E-4</v>
      </c>
      <c r="M151" s="43">
        <v>1.1123073E-3</v>
      </c>
      <c r="N151" s="43">
        <v>6.0483357000000001E-2</v>
      </c>
      <c r="O151" s="43">
        <v>1.0319521999999999E-3</v>
      </c>
      <c r="P151" s="43">
        <v>0</v>
      </c>
      <c r="Q151" s="43">
        <v>3.6821903999999998E-4</v>
      </c>
      <c r="R151" s="43">
        <v>7.6179923000000002E-3</v>
      </c>
      <c r="S151" s="43">
        <v>9.2422809999999995E-4</v>
      </c>
      <c r="U151" s="93">
        <f t="shared" si="19"/>
        <v>0.50248388793103449</v>
      </c>
    </row>
    <row r="152" spans="1:21">
      <c r="A152" s="41" t="s">
        <v>33</v>
      </c>
      <c r="B152" s="94" t="s">
        <v>4639</v>
      </c>
      <c r="C152" s="74">
        <f t="shared" si="15"/>
        <v>0.23676039324999998</v>
      </c>
      <c r="D152" s="74">
        <f t="shared" si="16"/>
        <v>1.5200099009999999E-2</v>
      </c>
      <c r="E152" s="74">
        <f t="shared" si="17"/>
        <v>0.17087805179999999</v>
      </c>
      <c r="F152" s="74">
        <f t="shared" si="18"/>
        <v>1.5825892439999999E-2</v>
      </c>
      <c r="G152" s="95">
        <v>3.4856350000000001E-2</v>
      </c>
      <c r="H152" s="43">
        <v>1.7437708E-3</v>
      </c>
      <c r="I152" s="43">
        <v>9.7213125999999997E-2</v>
      </c>
      <c r="J152" s="43">
        <v>1.2986236999999999E-2</v>
      </c>
      <c r="K152" s="43">
        <v>1.0600547E-3</v>
      </c>
      <c r="L152" s="43">
        <v>1.1628601000000001E-4</v>
      </c>
      <c r="M152" s="43">
        <v>1.0375212999999999E-3</v>
      </c>
      <c r="N152" s="43">
        <v>7.1921155000000001E-2</v>
      </c>
      <c r="O152" s="43">
        <v>9.0806386999999996E-4</v>
      </c>
      <c r="P152" s="43">
        <v>0</v>
      </c>
      <c r="Q152" s="43">
        <v>2.9748675E-4</v>
      </c>
      <c r="R152" s="43">
        <v>1.3686159999999999E-2</v>
      </c>
      <c r="S152" s="43">
        <v>9.3418182000000005E-4</v>
      </c>
      <c r="U152" s="93">
        <f t="shared" si="19"/>
        <v>0.30048577586206898</v>
      </c>
    </row>
    <row r="153" spans="1:21">
      <c r="A153" s="41" t="s">
        <v>33</v>
      </c>
      <c r="B153" s="94" t="s">
        <v>4640</v>
      </c>
      <c r="C153" s="74">
        <f t="shared" si="15"/>
        <v>0.30181976738999999</v>
      </c>
      <c r="D153" s="74">
        <f t="shared" si="16"/>
        <v>1.3593919490000002E-2</v>
      </c>
      <c r="E153" s="74">
        <f t="shared" si="17"/>
        <v>0.2294358594</v>
      </c>
      <c r="F153" s="74">
        <f t="shared" si="18"/>
        <v>1.6992399500000002E-2</v>
      </c>
      <c r="G153" s="95">
        <v>4.1797589000000003E-2</v>
      </c>
      <c r="H153" s="43">
        <v>3.5739394000000001E-3</v>
      </c>
      <c r="I153" s="43">
        <v>0.11243684</v>
      </c>
      <c r="J153" s="43">
        <v>1.0181746E-2</v>
      </c>
      <c r="K153" s="43">
        <v>2.0290997000000002E-3</v>
      </c>
      <c r="L153" s="43">
        <v>1.5485039000000001E-4</v>
      </c>
      <c r="M153" s="43">
        <v>1.2282234E-3</v>
      </c>
      <c r="N153" s="43">
        <v>0.11342508</v>
      </c>
      <c r="O153" s="43">
        <v>1.8943362E-3</v>
      </c>
      <c r="P153" s="43">
        <v>0</v>
      </c>
      <c r="Q153" s="43">
        <v>6.3780010000000003E-4</v>
      </c>
      <c r="R153" s="43">
        <v>1.3267167999999999E-2</v>
      </c>
      <c r="S153" s="43">
        <v>1.1930952E-3</v>
      </c>
      <c r="U153" s="93">
        <f t="shared" si="19"/>
        <v>0.36032404310344829</v>
      </c>
    </row>
    <row r="154" spans="1:21">
      <c r="A154" s="41" t="s">
        <v>33</v>
      </c>
      <c r="B154" s="94" t="s">
        <v>4641</v>
      </c>
      <c r="C154" s="74">
        <f t="shared" si="15"/>
        <v>1.2985586406</v>
      </c>
      <c r="D154" s="74">
        <f t="shared" si="16"/>
        <v>5.7655412099999997E-2</v>
      </c>
      <c r="E154" s="74">
        <f t="shared" si="17"/>
        <v>0.865151377</v>
      </c>
      <c r="F154" s="74">
        <f t="shared" si="18"/>
        <v>3.3502211500000004E-2</v>
      </c>
      <c r="G154" s="95">
        <v>0.34224964000000002</v>
      </c>
      <c r="H154" s="43">
        <v>1.1722757E-2</v>
      </c>
      <c r="I154" s="43">
        <v>0.30027263999999998</v>
      </c>
      <c r="J154" s="43">
        <v>2.4948801999999999E-2</v>
      </c>
      <c r="K154" s="43">
        <v>2.1403381999999999E-2</v>
      </c>
      <c r="L154" s="43">
        <v>2.0568513999999999E-3</v>
      </c>
      <c r="M154" s="43">
        <v>9.2463766999999995E-3</v>
      </c>
      <c r="N154" s="43">
        <v>0.55315597999999999</v>
      </c>
      <c r="O154" s="43">
        <v>5.7049376000000004E-3</v>
      </c>
      <c r="P154" s="43">
        <v>0</v>
      </c>
      <c r="Q154" s="43">
        <v>1.7379400999999999E-3</v>
      </c>
      <c r="R154" s="43">
        <v>2.2991586000000001E-2</v>
      </c>
      <c r="S154" s="43">
        <v>3.0677477999999998E-3</v>
      </c>
      <c r="U154" s="93">
        <f t="shared" si="19"/>
        <v>2.9504279310344828</v>
      </c>
    </row>
    <row r="155" spans="1:21">
      <c r="A155" s="41" t="s">
        <v>33</v>
      </c>
      <c r="B155" s="94" t="s">
        <v>4642</v>
      </c>
      <c r="C155" s="74">
        <f t="shared" si="15"/>
        <v>0.98935646416999989</v>
      </c>
      <c r="D155" s="74">
        <f t="shared" si="16"/>
        <v>4.2521116470000002E-2</v>
      </c>
      <c r="E155" s="74">
        <f t="shared" si="17"/>
        <v>0.65060558999999996</v>
      </c>
      <c r="F155" s="74">
        <f t="shared" si="18"/>
        <v>5.1337167699999998E-2</v>
      </c>
      <c r="G155" s="95">
        <v>0.24489258999999999</v>
      </c>
      <c r="H155" s="43">
        <v>1.008392E-2</v>
      </c>
      <c r="I155" s="43">
        <v>0.20463321000000001</v>
      </c>
      <c r="J155" s="43">
        <v>1.9757123000000001E-2</v>
      </c>
      <c r="K155" s="43">
        <v>1.5948944E-2</v>
      </c>
      <c r="L155" s="43">
        <v>9.6481767000000001E-4</v>
      </c>
      <c r="M155" s="43">
        <v>5.8502318000000003E-3</v>
      </c>
      <c r="N155" s="43">
        <v>0.43588845999999998</v>
      </c>
      <c r="O155" s="43">
        <v>5.2906676E-3</v>
      </c>
      <c r="P155" s="43">
        <v>0</v>
      </c>
      <c r="Q155" s="43">
        <v>2.1633221000000001E-3</v>
      </c>
      <c r="R155" s="43">
        <v>1.8502609E-2</v>
      </c>
      <c r="S155" s="43">
        <v>2.5380568999999999E-2</v>
      </c>
      <c r="U155" s="93">
        <f t="shared" si="19"/>
        <v>2.1111430172413792</v>
      </c>
    </row>
    <row r="156" spans="1:21">
      <c r="A156" s="41" t="s">
        <v>33</v>
      </c>
      <c r="B156" s="94" t="s">
        <v>4643</v>
      </c>
      <c r="C156" s="74">
        <f t="shared" si="15"/>
        <v>0.70991550406999993</v>
      </c>
      <c r="D156" s="74">
        <f t="shared" si="16"/>
        <v>3.7821008469999993E-2</v>
      </c>
      <c r="E156" s="74">
        <f t="shared" si="17"/>
        <v>0.42917359379999998</v>
      </c>
      <c r="F156" s="74">
        <f t="shared" si="18"/>
        <v>3.0009601800000001E-2</v>
      </c>
      <c r="G156" s="95">
        <v>0.2129113</v>
      </c>
      <c r="H156" s="43">
        <v>7.4777738000000003E-3</v>
      </c>
      <c r="I156" s="43">
        <v>0.24067433999999999</v>
      </c>
      <c r="J156" s="43">
        <v>1.8631109999999999E-2</v>
      </c>
      <c r="K156" s="43">
        <v>1.3083025999999999E-2</v>
      </c>
      <c r="L156" s="43">
        <v>6.9262896999999996E-4</v>
      </c>
      <c r="M156" s="43">
        <v>5.4142434999999997E-3</v>
      </c>
      <c r="N156" s="43">
        <v>0.18102148000000001</v>
      </c>
      <c r="O156" s="43">
        <v>3.8219839E-3</v>
      </c>
      <c r="P156" s="43">
        <v>0</v>
      </c>
      <c r="Q156" s="43">
        <v>1.6290577E-3</v>
      </c>
      <c r="R156" s="43">
        <v>2.0191008E-2</v>
      </c>
      <c r="S156" s="43">
        <v>4.3675522000000003E-3</v>
      </c>
      <c r="U156" s="93">
        <f t="shared" si="19"/>
        <v>1.8354422413793103</v>
      </c>
    </row>
    <row r="157" spans="1:21">
      <c r="A157" s="41" t="s">
        <v>33</v>
      </c>
      <c r="B157" s="94" t="s">
        <v>4644</v>
      </c>
      <c r="C157" s="74">
        <f t="shared" si="15"/>
        <v>0.69710983684999994</v>
      </c>
      <c r="D157" s="74">
        <f t="shared" si="16"/>
        <v>3.5449846450000003E-2</v>
      </c>
      <c r="E157" s="74">
        <f t="shared" si="17"/>
        <v>0.38148045730000002</v>
      </c>
      <c r="F157" s="74">
        <f t="shared" si="18"/>
        <v>7.2440303100000006E-2</v>
      </c>
      <c r="G157" s="95">
        <v>0.20773923</v>
      </c>
      <c r="H157" s="43">
        <v>8.4775273000000009E-3</v>
      </c>
      <c r="I157" s="43">
        <v>0.2114984</v>
      </c>
      <c r="J157" s="43">
        <v>1.7499409E-2</v>
      </c>
      <c r="K157" s="43">
        <v>1.3018264E-2</v>
      </c>
      <c r="L157" s="43">
        <v>5.9904515000000003E-4</v>
      </c>
      <c r="M157" s="43">
        <v>4.3331283E-3</v>
      </c>
      <c r="N157" s="43">
        <v>0.16150453000000001</v>
      </c>
      <c r="O157" s="43">
        <v>4.2574025999999997E-3</v>
      </c>
      <c r="P157" s="43">
        <v>0</v>
      </c>
      <c r="Q157" s="43">
        <v>2.3446955000000001E-3</v>
      </c>
      <c r="R157" s="43">
        <v>1.5366375999999999E-2</v>
      </c>
      <c r="S157" s="43">
        <v>5.0471829000000003E-2</v>
      </c>
      <c r="U157" s="93">
        <f t="shared" si="19"/>
        <v>1.7908554310344826</v>
      </c>
    </row>
    <row r="158" spans="1:21">
      <c r="A158" s="41" t="s">
        <v>33</v>
      </c>
      <c r="B158" s="94" t="s">
        <v>4645</v>
      </c>
      <c r="C158" s="74">
        <f t="shared" si="15"/>
        <v>0.92472348296000006</v>
      </c>
      <c r="D158" s="74">
        <f t="shared" si="16"/>
        <v>3.601610786E-2</v>
      </c>
      <c r="E158" s="74">
        <f t="shared" si="17"/>
        <v>0.63058290900000002</v>
      </c>
      <c r="F158" s="74">
        <f t="shared" si="18"/>
        <v>6.8415976099999998E-2</v>
      </c>
      <c r="G158" s="95">
        <v>0.18970849000000001</v>
      </c>
      <c r="H158" s="43">
        <v>1.0242569E-2</v>
      </c>
      <c r="I158" s="43">
        <v>0.13378081999999999</v>
      </c>
      <c r="J158" s="43">
        <v>1.7294666E-2</v>
      </c>
      <c r="K158" s="43">
        <v>1.2609123E-2</v>
      </c>
      <c r="L158" s="43">
        <v>6.9580895999999998E-4</v>
      </c>
      <c r="M158" s="43">
        <v>5.4165098999999998E-3</v>
      </c>
      <c r="N158" s="43">
        <v>0.48655952000000002</v>
      </c>
      <c r="O158" s="43">
        <v>5.1710849999999997E-3</v>
      </c>
      <c r="P158" s="43">
        <v>0</v>
      </c>
      <c r="Q158" s="43">
        <v>2.3482110999999998E-3</v>
      </c>
      <c r="R158" s="43">
        <v>1.3696966E-2</v>
      </c>
      <c r="S158" s="43">
        <v>4.7199713999999997E-2</v>
      </c>
      <c r="U158" s="93">
        <f t="shared" si="19"/>
        <v>1.6354180172413793</v>
      </c>
    </row>
    <row r="159" spans="1:21">
      <c r="A159" s="41" t="s">
        <v>33</v>
      </c>
      <c r="B159" s="94" t="s">
        <v>4646</v>
      </c>
      <c r="C159" s="74">
        <f t="shared" si="15"/>
        <v>0.91626580332999996</v>
      </c>
      <c r="D159" s="74">
        <f t="shared" si="16"/>
        <v>3.7018266129999998E-2</v>
      </c>
      <c r="E159" s="74">
        <f t="shared" si="17"/>
        <v>0.6271000363</v>
      </c>
      <c r="F159" s="74">
        <f t="shared" si="18"/>
        <v>4.6509700899999999E-2</v>
      </c>
      <c r="G159" s="95">
        <v>0.20563780000000001</v>
      </c>
      <c r="H159" s="43">
        <v>7.6106063000000003E-3</v>
      </c>
      <c r="I159" s="43">
        <v>0.16816607</v>
      </c>
      <c r="J159" s="43">
        <v>1.632022E-2</v>
      </c>
      <c r="K159" s="43">
        <v>1.3806196999999999E-2</v>
      </c>
      <c r="L159" s="43">
        <v>8.8147463000000001E-4</v>
      </c>
      <c r="M159" s="43">
        <v>6.0103745000000004E-3</v>
      </c>
      <c r="N159" s="43">
        <v>0.45132336000000001</v>
      </c>
      <c r="O159" s="43">
        <v>3.9513901000000004E-3</v>
      </c>
      <c r="P159" s="43">
        <v>0</v>
      </c>
      <c r="Q159" s="43">
        <v>1.8256538000000001E-3</v>
      </c>
      <c r="R159" s="43">
        <v>1.6494717999999998E-2</v>
      </c>
      <c r="S159" s="43">
        <v>2.4237939E-2</v>
      </c>
      <c r="U159" s="93">
        <f t="shared" si="19"/>
        <v>1.7727396551724137</v>
      </c>
    </row>
    <row r="160" spans="1:21">
      <c r="A160" s="41" t="s">
        <v>33</v>
      </c>
      <c r="B160" s="94" t="s">
        <v>4647</v>
      </c>
      <c r="C160" s="74">
        <f t="shared" si="15"/>
        <v>0.64519703078000001</v>
      </c>
      <c r="D160" s="74">
        <f t="shared" si="16"/>
        <v>3.0584142380000002E-2</v>
      </c>
      <c r="E160" s="74">
        <f t="shared" si="17"/>
        <v>0.46738005400000004</v>
      </c>
      <c r="F160" s="74">
        <f t="shared" si="18"/>
        <v>3.2122864399999999E-2</v>
      </c>
      <c r="G160" s="95">
        <v>0.11510997000000001</v>
      </c>
      <c r="H160" s="43">
        <v>8.0987939999999994E-3</v>
      </c>
      <c r="I160" s="43">
        <v>0.30504730000000002</v>
      </c>
      <c r="J160" s="43">
        <v>1.7318284E-2</v>
      </c>
      <c r="K160" s="43">
        <v>7.3093382000000004E-3</v>
      </c>
      <c r="L160" s="43">
        <v>6.1476618000000003E-4</v>
      </c>
      <c r="M160" s="43">
        <v>5.3417539999999998E-3</v>
      </c>
      <c r="N160" s="43">
        <v>0.15423396</v>
      </c>
      <c r="O160" s="43">
        <v>4.0383881E-3</v>
      </c>
      <c r="P160" s="43">
        <v>0</v>
      </c>
      <c r="Q160" s="43">
        <v>1.6863532000000001E-3</v>
      </c>
      <c r="R160" s="43">
        <v>2.1913650999999999E-2</v>
      </c>
      <c r="S160" s="43">
        <v>4.4844721000000002E-3</v>
      </c>
      <c r="U160" s="93">
        <f t="shared" si="19"/>
        <v>0.9923273275862069</v>
      </c>
    </row>
    <row r="161" spans="1:21">
      <c r="A161" s="41" t="s">
        <v>33</v>
      </c>
      <c r="B161" s="94" t="s">
        <v>4648</v>
      </c>
      <c r="C161" s="74">
        <f t="shared" si="15"/>
        <v>0.64872769756000004</v>
      </c>
      <c r="D161" s="74">
        <f t="shared" si="16"/>
        <v>3.2512515659999998E-2</v>
      </c>
      <c r="E161" s="74">
        <f t="shared" si="17"/>
        <v>0.37054524710000003</v>
      </c>
      <c r="F161" s="74">
        <f t="shared" si="18"/>
        <v>6.5439784799999998E-2</v>
      </c>
      <c r="G161" s="95">
        <v>0.18023015000000001</v>
      </c>
      <c r="H161" s="43">
        <v>7.0687971000000004E-3</v>
      </c>
      <c r="I161" s="43">
        <v>0.21925736000000001</v>
      </c>
      <c r="J161" s="43">
        <v>1.6136991E-2</v>
      </c>
      <c r="K161" s="43">
        <v>1.1121901999999999E-2</v>
      </c>
      <c r="L161" s="43">
        <v>5.4455346000000003E-4</v>
      </c>
      <c r="M161" s="43">
        <v>4.7090691999999998E-3</v>
      </c>
      <c r="N161" s="43">
        <v>0.14421908999999999</v>
      </c>
      <c r="O161" s="43">
        <v>3.5882064000000002E-3</v>
      </c>
      <c r="P161" s="43">
        <v>0</v>
      </c>
      <c r="Q161" s="43">
        <v>1.9816883999999998E-3</v>
      </c>
      <c r="R161" s="43">
        <v>1.5528999999999999E-2</v>
      </c>
      <c r="S161" s="43">
        <v>4.4340890000000001E-2</v>
      </c>
      <c r="U161" s="93">
        <f t="shared" si="19"/>
        <v>1.5537081896551723</v>
      </c>
    </row>
    <row r="162" spans="1:21">
      <c r="A162" s="41" t="s">
        <v>33</v>
      </c>
      <c r="B162" s="94" t="s">
        <v>4649</v>
      </c>
      <c r="C162" s="74">
        <f t="shared" si="15"/>
        <v>0.8951549780400001</v>
      </c>
      <c r="D162" s="74">
        <f t="shared" si="16"/>
        <v>3.225695504E-2</v>
      </c>
      <c r="E162" s="74">
        <f t="shared" si="17"/>
        <v>0.61859653300000006</v>
      </c>
      <c r="F162" s="74">
        <f t="shared" si="18"/>
        <v>6.7448220000000003E-2</v>
      </c>
      <c r="G162" s="95">
        <v>0.17685327000000001</v>
      </c>
      <c r="H162" s="43">
        <v>8.1083030000000007E-3</v>
      </c>
      <c r="I162" s="43">
        <v>0.12519313000000001</v>
      </c>
      <c r="J162" s="43">
        <v>1.4965332E-2</v>
      </c>
      <c r="K162" s="43">
        <v>1.1641857E-2</v>
      </c>
      <c r="L162" s="43">
        <v>6.6121354000000002E-4</v>
      </c>
      <c r="M162" s="43">
        <v>4.9885525E-3</v>
      </c>
      <c r="N162" s="43">
        <v>0.48529509999999998</v>
      </c>
      <c r="O162" s="43">
        <v>4.7635864000000003E-3</v>
      </c>
      <c r="P162" s="43">
        <v>0</v>
      </c>
      <c r="Q162" s="43">
        <v>2.2270136000000001E-3</v>
      </c>
      <c r="R162" s="43">
        <v>1.2788531000000001E-2</v>
      </c>
      <c r="S162" s="43">
        <v>4.7669088999999998E-2</v>
      </c>
      <c r="U162" s="93">
        <f t="shared" si="19"/>
        <v>1.5245971551724138</v>
      </c>
    </row>
    <row r="163" spans="1:21">
      <c r="A163" s="41" t="s">
        <v>33</v>
      </c>
      <c r="B163" s="94" t="s">
        <v>4650</v>
      </c>
      <c r="C163" s="74">
        <f t="shared" si="15"/>
        <v>0.48827590648999997</v>
      </c>
      <c r="D163" s="74">
        <f t="shared" si="16"/>
        <v>2.732418369E-2</v>
      </c>
      <c r="E163" s="74">
        <f t="shared" si="17"/>
        <v>0.30448408969999996</v>
      </c>
      <c r="F163" s="74">
        <f t="shared" si="18"/>
        <v>2.2044073099999999E-2</v>
      </c>
      <c r="G163" s="95">
        <v>0.13442356</v>
      </c>
      <c r="H163" s="43">
        <v>5.0622096999999996E-3</v>
      </c>
      <c r="I163" s="43">
        <v>0.17586784999999999</v>
      </c>
      <c r="J163" s="43">
        <v>1.3527199E-2</v>
      </c>
      <c r="K163" s="43">
        <v>8.6407376000000001E-3</v>
      </c>
      <c r="L163" s="43">
        <v>4.8552139E-4</v>
      </c>
      <c r="M163" s="43">
        <v>4.6707257000000004E-3</v>
      </c>
      <c r="N163" s="43">
        <v>0.12355403</v>
      </c>
      <c r="O163" s="43">
        <v>3.8179677E-3</v>
      </c>
      <c r="P163" s="43">
        <v>0</v>
      </c>
      <c r="Q163" s="43">
        <v>1.0708851E-3</v>
      </c>
      <c r="R163" s="43">
        <v>1.3955634999999999E-2</v>
      </c>
      <c r="S163" s="43">
        <v>3.1995853000000001E-3</v>
      </c>
      <c r="U163" s="93">
        <f t="shared" si="19"/>
        <v>1.1588237931034482</v>
      </c>
    </row>
    <row r="164" spans="1:21">
      <c r="A164" s="41" t="s">
        <v>33</v>
      </c>
      <c r="B164" s="94" t="s">
        <v>4651</v>
      </c>
      <c r="C164" s="74">
        <f t="shared" si="15"/>
        <v>0.48233753440999994</v>
      </c>
      <c r="D164" s="74">
        <f t="shared" si="16"/>
        <v>2.477735671E-2</v>
      </c>
      <c r="E164" s="74">
        <f t="shared" si="17"/>
        <v>0.26333204229999996</v>
      </c>
      <c r="F164" s="74">
        <f t="shared" si="18"/>
        <v>5.9895145400000002E-2</v>
      </c>
      <c r="G164" s="95">
        <v>0.13433299000000001</v>
      </c>
      <c r="H164" s="43">
        <v>5.1123323000000003E-3</v>
      </c>
      <c r="I164" s="43">
        <v>0.14080751999999999</v>
      </c>
      <c r="J164" s="43">
        <v>1.2154238E-2</v>
      </c>
      <c r="K164" s="43">
        <v>8.5860782999999993E-3</v>
      </c>
      <c r="L164" s="43">
        <v>4.5003121000000002E-4</v>
      </c>
      <c r="M164" s="43">
        <v>3.5870092E-3</v>
      </c>
      <c r="N164" s="43">
        <v>0.11741219</v>
      </c>
      <c r="O164" s="43">
        <v>3.6179133E-3</v>
      </c>
      <c r="P164" s="43">
        <v>0</v>
      </c>
      <c r="Q164" s="43">
        <v>1.4468871E-3</v>
      </c>
      <c r="R164" s="43">
        <v>1.10779E-2</v>
      </c>
      <c r="S164" s="43">
        <v>4.3752445000000001E-2</v>
      </c>
      <c r="U164" s="93">
        <f t="shared" si="19"/>
        <v>1.1580430172413794</v>
      </c>
    </row>
    <row r="165" spans="1:21">
      <c r="A165" s="41" t="s">
        <v>33</v>
      </c>
      <c r="B165" s="94" t="s">
        <v>4652</v>
      </c>
      <c r="C165" s="74">
        <f t="shared" si="15"/>
        <v>0.65477425588000004</v>
      </c>
      <c r="D165" s="74">
        <f t="shared" si="16"/>
        <v>3.498991328E-2</v>
      </c>
      <c r="E165" s="74">
        <f t="shared" si="17"/>
        <v>0.42061394360000004</v>
      </c>
      <c r="F165" s="74">
        <f t="shared" si="18"/>
        <v>2.8907258999999998E-2</v>
      </c>
      <c r="G165" s="95">
        <v>0.17026314000000001</v>
      </c>
      <c r="H165" s="43">
        <v>9.1439936000000006E-3</v>
      </c>
      <c r="I165" s="43">
        <v>0.23427426000000001</v>
      </c>
      <c r="J165" s="43">
        <v>1.8334361E-2</v>
      </c>
      <c r="K165" s="43">
        <v>1.0995491E-2</v>
      </c>
      <c r="L165" s="43">
        <v>6.5274487999999998E-4</v>
      </c>
      <c r="M165" s="43">
        <v>5.0073163999999996E-3</v>
      </c>
      <c r="N165" s="43">
        <v>0.17719568999999999</v>
      </c>
      <c r="O165" s="43">
        <v>4.6359801000000001E-3</v>
      </c>
      <c r="P165" s="43">
        <v>0</v>
      </c>
      <c r="Q165" s="43">
        <v>1.8721364999999999E-3</v>
      </c>
      <c r="R165" s="43">
        <v>1.8613630999999999E-2</v>
      </c>
      <c r="S165" s="43">
        <v>3.7855113999999998E-3</v>
      </c>
      <c r="U165" s="93">
        <f t="shared" si="19"/>
        <v>1.4677856896551724</v>
      </c>
    </row>
    <row r="166" spans="1:21">
      <c r="A166" s="41" t="s">
        <v>33</v>
      </c>
      <c r="B166" s="94" t="s">
        <v>4653</v>
      </c>
      <c r="C166" s="74">
        <f t="shared" si="15"/>
        <v>0.83567501437000002</v>
      </c>
      <c r="D166" s="74">
        <f t="shared" si="16"/>
        <v>2.9481131769999998E-2</v>
      </c>
      <c r="E166" s="74">
        <f t="shared" si="17"/>
        <v>0.61751069270000003</v>
      </c>
      <c r="F166" s="74">
        <f t="shared" si="18"/>
        <v>6.2824749900000004E-2</v>
      </c>
      <c r="G166" s="95">
        <v>0.12585843999999999</v>
      </c>
      <c r="H166" s="43">
        <v>9.2377527000000008E-3</v>
      </c>
      <c r="I166" s="43">
        <v>0.16560069999999999</v>
      </c>
      <c r="J166" s="43">
        <v>1.5804255E-2</v>
      </c>
      <c r="K166" s="43">
        <v>8.7719353999999999E-3</v>
      </c>
      <c r="L166" s="43">
        <v>6.1715947000000001E-4</v>
      </c>
      <c r="M166" s="43">
        <v>4.2877818999999999E-3</v>
      </c>
      <c r="N166" s="43">
        <v>0.44267223999999999</v>
      </c>
      <c r="O166" s="43">
        <v>4.8255616000000001E-3</v>
      </c>
      <c r="P166" s="43">
        <v>0</v>
      </c>
      <c r="Q166" s="43">
        <v>2.4180222999999998E-3</v>
      </c>
      <c r="R166" s="43">
        <v>1.4325032E-2</v>
      </c>
      <c r="S166" s="43">
        <v>4.1256134E-2</v>
      </c>
      <c r="U166" s="93">
        <f t="shared" si="19"/>
        <v>1.0849865517241377</v>
      </c>
    </row>
    <row r="167" spans="1:21">
      <c r="A167" s="41" t="s">
        <v>33</v>
      </c>
      <c r="B167" s="94" t="s">
        <v>4654</v>
      </c>
      <c r="C167" s="74">
        <f t="shared" si="15"/>
        <v>0.64553864357000001</v>
      </c>
      <c r="D167" s="74">
        <f t="shared" si="16"/>
        <v>3.3475151970000006E-2</v>
      </c>
      <c r="E167" s="74">
        <f t="shared" si="17"/>
        <v>0.39491367789999998</v>
      </c>
      <c r="F167" s="74">
        <f t="shared" si="18"/>
        <v>4.5277293699999999E-2</v>
      </c>
      <c r="G167" s="95">
        <v>0.17187252</v>
      </c>
      <c r="H167" s="43">
        <v>8.1938679000000004E-3</v>
      </c>
      <c r="I167" s="43">
        <v>0.22815788000000001</v>
      </c>
      <c r="J167" s="43">
        <v>1.6886529000000001E-2</v>
      </c>
      <c r="K167" s="43">
        <v>1.0933065E-2</v>
      </c>
      <c r="L167" s="43">
        <v>7.2083927000000003E-4</v>
      </c>
      <c r="M167" s="43">
        <v>4.9347187000000001E-3</v>
      </c>
      <c r="N167" s="43">
        <v>0.15856192999999999</v>
      </c>
      <c r="O167" s="43">
        <v>4.5381826000000002E-3</v>
      </c>
      <c r="P167" s="43">
        <v>0</v>
      </c>
      <c r="Q167" s="43">
        <v>2.0728801000000001E-3</v>
      </c>
      <c r="R167" s="43">
        <v>1.4805242E-2</v>
      </c>
      <c r="S167" s="43">
        <v>2.3860988999999999E-2</v>
      </c>
      <c r="U167" s="93">
        <f t="shared" si="19"/>
        <v>1.4816596551724137</v>
      </c>
    </row>
    <row r="168" spans="1:21">
      <c r="A168" s="41" t="s">
        <v>33</v>
      </c>
      <c r="B168" s="94" t="s">
        <v>4655</v>
      </c>
      <c r="C168" s="74">
        <f t="shared" si="15"/>
        <v>0.60544280334999989</v>
      </c>
      <c r="D168" s="74">
        <f t="shared" si="16"/>
        <v>3.1256143950000002E-2</v>
      </c>
      <c r="E168" s="74">
        <f t="shared" si="17"/>
        <v>0.40453332419999999</v>
      </c>
      <c r="F168" s="74">
        <f t="shared" si="18"/>
        <v>2.7860435199999999E-2</v>
      </c>
      <c r="G168" s="95">
        <v>0.1417929</v>
      </c>
      <c r="H168" s="43">
        <v>7.9037941999999996E-3</v>
      </c>
      <c r="I168" s="43">
        <v>0.23740944999999999</v>
      </c>
      <c r="J168" s="43">
        <v>1.6879509000000001E-2</v>
      </c>
      <c r="K168" s="43">
        <v>9.1775239999999994E-3</v>
      </c>
      <c r="L168" s="43">
        <v>5.9074894999999999E-4</v>
      </c>
      <c r="M168" s="43">
        <v>4.6083620000000004E-3</v>
      </c>
      <c r="N168" s="43">
        <v>0.15922008000000001</v>
      </c>
      <c r="O168" s="43">
        <v>4.2633871999999996E-3</v>
      </c>
      <c r="P168" s="43">
        <v>0</v>
      </c>
      <c r="Q168" s="43">
        <v>1.5736105E-3</v>
      </c>
      <c r="R168" s="43">
        <v>1.8228325E-2</v>
      </c>
      <c r="S168" s="43">
        <v>3.7951125E-3</v>
      </c>
      <c r="U168" s="93">
        <f t="shared" si="19"/>
        <v>1.2223525862068965</v>
      </c>
    </row>
    <row r="169" spans="1:21">
      <c r="A169" s="41" t="s">
        <v>33</v>
      </c>
      <c r="B169" s="94" t="s">
        <v>4656</v>
      </c>
      <c r="C169" s="74">
        <f t="shared" si="15"/>
        <v>0.58309219833999992</v>
      </c>
      <c r="D169" s="74">
        <f t="shared" si="16"/>
        <v>3.0535989140000001E-2</v>
      </c>
      <c r="E169" s="74">
        <f t="shared" si="17"/>
        <v>0.32574591489999999</v>
      </c>
      <c r="F169" s="74">
        <f t="shared" si="18"/>
        <v>6.1379744299999997E-2</v>
      </c>
      <c r="G169" s="95">
        <v>0.16543055000000001</v>
      </c>
      <c r="H169" s="43">
        <v>7.1031349000000004E-3</v>
      </c>
      <c r="I169" s="43">
        <v>0.17744283999999999</v>
      </c>
      <c r="J169" s="43">
        <v>1.5025983E-2</v>
      </c>
      <c r="K169" s="43">
        <v>1.0587245E-2</v>
      </c>
      <c r="L169" s="43">
        <v>5.6760223999999997E-4</v>
      </c>
      <c r="M169" s="43">
        <v>4.3551589000000003E-3</v>
      </c>
      <c r="N169" s="43">
        <v>0.14119994</v>
      </c>
      <c r="O169" s="43">
        <v>4.2575846000000002E-3</v>
      </c>
      <c r="P169" s="43">
        <v>0</v>
      </c>
      <c r="Q169" s="43">
        <v>1.8947217000000001E-3</v>
      </c>
      <c r="R169" s="43">
        <v>1.3121615999999999E-2</v>
      </c>
      <c r="S169" s="43">
        <v>4.2105822000000001E-2</v>
      </c>
      <c r="U169" s="93">
        <f t="shared" si="19"/>
        <v>1.4261254310344829</v>
      </c>
    </row>
    <row r="171" spans="1:21">
      <c r="B171" s="40" t="s">
        <v>4657</v>
      </c>
    </row>
    <row r="172" spans="1:21">
      <c r="A172" s="41" t="s">
        <v>33</v>
      </c>
      <c r="B172" s="94" t="s">
        <v>4658</v>
      </c>
      <c r="C172" s="74">
        <f t="shared" ref="C172:C235" si="20">D172+E172+F172+G172</f>
        <v>1.3117618192</v>
      </c>
      <c r="D172" s="74">
        <f t="shared" ref="D172:D235" si="21">J172+K172+L172+M172</f>
        <v>0.10639098409999999</v>
      </c>
      <c r="E172" s="74">
        <f t="shared" ref="E172:E235" si="22">H172+I172+N172</f>
        <v>0.75642502099999998</v>
      </c>
      <c r="F172" s="74">
        <f t="shared" ref="F172:F235" si="23">O172+IF(P172="x",0,P172)+IF(Q172="x",0,Q172)+IF(R172="x",0,R172)+S172</f>
        <v>4.7294994100000001E-2</v>
      </c>
      <c r="G172" s="95">
        <v>0.40165082000000002</v>
      </c>
      <c r="H172" s="43">
        <v>8.5355950999999999E-2</v>
      </c>
      <c r="I172" s="43">
        <v>0.11426885000000001</v>
      </c>
      <c r="J172" s="43">
        <v>4.7487346999999999E-2</v>
      </c>
      <c r="K172" s="43">
        <v>5.0389597000000001E-2</v>
      </c>
      <c r="L172" s="43">
        <v>1.099273E-3</v>
      </c>
      <c r="M172" s="43">
        <v>7.4147670999999997E-3</v>
      </c>
      <c r="N172" s="43">
        <v>0.55680021999999996</v>
      </c>
      <c r="O172" s="43">
        <v>7.5698303000000002E-3</v>
      </c>
      <c r="P172" s="43">
        <v>0</v>
      </c>
      <c r="Q172" s="43">
        <v>2.5983085E-2</v>
      </c>
      <c r="R172" s="43">
        <v>4.8261644999999997E-3</v>
      </c>
      <c r="S172" s="43">
        <v>8.9159142999999993E-3</v>
      </c>
      <c r="U172" s="93">
        <f t="shared" ref="U172:U235" si="24">G172/0.116</f>
        <v>3.4625070689655173</v>
      </c>
    </row>
    <row r="173" spans="1:21">
      <c r="A173" s="41" t="s">
        <v>33</v>
      </c>
      <c r="B173" s="94" t="s">
        <v>4659</v>
      </c>
      <c r="C173" s="74">
        <f t="shared" si="20"/>
        <v>1.24790094205</v>
      </c>
      <c r="D173" s="74">
        <f t="shared" si="21"/>
        <v>0.10598665064999999</v>
      </c>
      <c r="E173" s="74">
        <f t="shared" si="22"/>
        <v>0.69814974299999999</v>
      </c>
      <c r="F173" s="74">
        <f t="shared" si="23"/>
        <v>4.7503868400000003E-2</v>
      </c>
      <c r="G173" s="95">
        <v>0.39626067999999998</v>
      </c>
      <c r="H173" s="43">
        <v>8.4943053000000004E-2</v>
      </c>
      <c r="I173" s="43">
        <v>0.12471242</v>
      </c>
      <c r="J173" s="43">
        <v>4.7941483E-2</v>
      </c>
      <c r="K173" s="43">
        <v>4.9940687999999997E-2</v>
      </c>
      <c r="L173" s="43">
        <v>9.9749244999999993E-4</v>
      </c>
      <c r="M173" s="43">
        <v>7.1069871999999996E-3</v>
      </c>
      <c r="N173" s="43">
        <v>0.48849427000000001</v>
      </c>
      <c r="O173" s="43">
        <v>7.3940552000000001E-3</v>
      </c>
      <c r="P173" s="43">
        <v>0</v>
      </c>
      <c r="Q173" s="43">
        <v>2.6001309E-2</v>
      </c>
      <c r="R173" s="43">
        <v>5.0690179999999998E-3</v>
      </c>
      <c r="S173" s="43">
        <v>9.0394862000000003E-3</v>
      </c>
      <c r="U173" s="93">
        <f t="shared" si="24"/>
        <v>3.4160403448275858</v>
      </c>
    </row>
    <row r="174" spans="1:21">
      <c r="A174" s="41" t="s">
        <v>33</v>
      </c>
      <c r="B174" s="94" t="s">
        <v>4660</v>
      </c>
      <c r="C174" s="74">
        <f t="shared" si="20"/>
        <v>0.27976532155</v>
      </c>
      <c r="D174" s="74">
        <f t="shared" si="21"/>
        <v>1.272811141E-2</v>
      </c>
      <c r="E174" s="74">
        <f t="shared" si="22"/>
        <v>0.2118618528</v>
      </c>
      <c r="F174" s="74">
        <f t="shared" si="23"/>
        <v>1.6162701340000002E-2</v>
      </c>
      <c r="G174" s="95">
        <v>3.9012656E-2</v>
      </c>
      <c r="H174" s="43">
        <v>3.5883517999999999E-3</v>
      </c>
      <c r="I174" s="43">
        <v>0.11579484</v>
      </c>
      <c r="J174" s="43">
        <v>7.4579668000000002E-3</v>
      </c>
      <c r="K174" s="43">
        <v>3.1923831000000001E-3</v>
      </c>
      <c r="L174" s="43">
        <v>2.6149841000000002E-4</v>
      </c>
      <c r="M174" s="43">
        <v>1.8162631000000001E-3</v>
      </c>
      <c r="N174" s="43">
        <v>9.2478661000000004E-2</v>
      </c>
      <c r="O174" s="43">
        <v>2.1965098E-3</v>
      </c>
      <c r="P174" s="43">
        <v>0</v>
      </c>
      <c r="Q174" s="43">
        <v>8.5167244000000002E-4</v>
      </c>
      <c r="R174" s="43">
        <v>9.4703505000000004E-3</v>
      </c>
      <c r="S174" s="43">
        <v>3.6441685999999999E-3</v>
      </c>
      <c r="U174" s="93">
        <f t="shared" si="24"/>
        <v>0.336316</v>
      </c>
    </row>
    <row r="175" spans="1:21">
      <c r="A175" s="41" t="s">
        <v>33</v>
      </c>
      <c r="B175" s="94" t="s">
        <v>4661</v>
      </c>
      <c r="C175" s="74">
        <f t="shared" si="20"/>
        <v>0.64809804248000003</v>
      </c>
      <c r="D175" s="74">
        <f t="shared" si="21"/>
        <v>2.5326416179999998E-2</v>
      </c>
      <c r="E175" s="74">
        <f t="shared" si="22"/>
        <v>0.48993902820000002</v>
      </c>
      <c r="F175" s="74">
        <f t="shared" si="23"/>
        <v>4.0235223100000002E-2</v>
      </c>
      <c r="G175" s="95">
        <v>9.2597374999999996E-2</v>
      </c>
      <c r="H175" s="43">
        <v>6.4446881999999997E-3</v>
      </c>
      <c r="I175" s="43">
        <v>0.23051278</v>
      </c>
      <c r="J175" s="43">
        <v>1.4309979E-2</v>
      </c>
      <c r="K175" s="43">
        <v>6.3536647999999996E-3</v>
      </c>
      <c r="L175" s="43">
        <v>6.5485648000000003E-4</v>
      </c>
      <c r="M175" s="43">
        <v>4.0079158999999998E-3</v>
      </c>
      <c r="N175" s="43">
        <v>0.25298155999999999</v>
      </c>
      <c r="O175" s="43">
        <v>5.8583372999999996E-3</v>
      </c>
      <c r="P175" s="43">
        <v>0</v>
      </c>
      <c r="Q175" s="43">
        <v>1.3655417999999999E-3</v>
      </c>
      <c r="R175" s="43">
        <v>1.9715400000000001E-2</v>
      </c>
      <c r="S175" s="43">
        <v>1.3295944000000001E-2</v>
      </c>
      <c r="U175" s="93">
        <f t="shared" si="24"/>
        <v>0.79825323275862059</v>
      </c>
    </row>
    <row r="176" spans="1:21">
      <c r="A176" s="41" t="s">
        <v>33</v>
      </c>
      <c r="B176" s="94" t="s">
        <v>4662</v>
      </c>
      <c r="C176" s="74">
        <f t="shared" si="20"/>
        <v>0.84077866297000003</v>
      </c>
      <c r="D176" s="74">
        <f t="shared" si="21"/>
        <v>5.4849400469999997E-2</v>
      </c>
      <c r="E176" s="74">
        <f t="shared" si="22"/>
        <v>0.47050994999999995</v>
      </c>
      <c r="F176" s="74">
        <f t="shared" si="23"/>
        <v>3.8598432500000002E-2</v>
      </c>
      <c r="G176" s="95">
        <v>0.27682087999999999</v>
      </c>
      <c r="H176" s="43">
        <v>1.5799480000000001E-2</v>
      </c>
      <c r="I176" s="43">
        <v>0.27059634999999999</v>
      </c>
      <c r="J176" s="43">
        <v>2.6477239E-2</v>
      </c>
      <c r="K176" s="43">
        <v>1.7123718E-2</v>
      </c>
      <c r="L176" s="43">
        <v>8.2388347000000005E-4</v>
      </c>
      <c r="M176" s="43">
        <v>1.0424559999999999E-2</v>
      </c>
      <c r="N176" s="43">
        <v>0.18411411999999999</v>
      </c>
      <c r="O176" s="43">
        <v>4.9090599999999998E-3</v>
      </c>
      <c r="P176" s="43">
        <v>0</v>
      </c>
      <c r="Q176" s="43">
        <v>2.0325306E-3</v>
      </c>
      <c r="R176" s="43">
        <v>2.4963015000000002E-2</v>
      </c>
      <c r="S176" s="43">
        <v>6.6938268999999998E-3</v>
      </c>
      <c r="U176" s="93">
        <f t="shared" si="24"/>
        <v>2.3863868965517239</v>
      </c>
    </row>
    <row r="177" spans="1:21">
      <c r="A177" s="41" t="s">
        <v>33</v>
      </c>
      <c r="B177" s="94" t="s">
        <v>4663</v>
      </c>
      <c r="C177" s="74">
        <f t="shared" si="20"/>
        <v>0.925997827</v>
      </c>
      <c r="D177" s="74">
        <f t="shared" si="21"/>
        <v>6.0575784300000005E-2</v>
      </c>
      <c r="E177" s="74">
        <f t="shared" si="22"/>
        <v>0.49305985299999999</v>
      </c>
      <c r="F177" s="74">
        <f t="shared" si="23"/>
        <v>3.8536189700000001E-2</v>
      </c>
      <c r="G177" s="95">
        <v>0.33382600000000001</v>
      </c>
      <c r="H177" s="43">
        <v>1.6982852999999999E-2</v>
      </c>
      <c r="I177" s="43">
        <v>0.28172479</v>
      </c>
      <c r="J177" s="43">
        <v>2.9153015000000001E-2</v>
      </c>
      <c r="K177" s="43">
        <v>1.9668083999999999E-2</v>
      </c>
      <c r="L177" s="43">
        <v>9.3240429999999995E-4</v>
      </c>
      <c r="M177" s="43">
        <v>1.0822281E-2</v>
      </c>
      <c r="N177" s="43">
        <v>0.19435221</v>
      </c>
      <c r="O177" s="43">
        <v>5.2322380999999998E-3</v>
      </c>
      <c r="P177" s="43">
        <v>0</v>
      </c>
      <c r="Q177" s="43">
        <v>2.4976045999999998E-3</v>
      </c>
      <c r="R177" s="43">
        <v>2.3409085999999999E-2</v>
      </c>
      <c r="S177" s="43">
        <v>7.3972609999999996E-3</v>
      </c>
      <c r="U177" s="93">
        <f t="shared" si="24"/>
        <v>2.8778103448275862</v>
      </c>
    </row>
    <row r="178" spans="1:21">
      <c r="A178" s="41" t="s">
        <v>33</v>
      </c>
      <c r="B178" s="94" t="s">
        <v>4664</v>
      </c>
      <c r="C178" s="74">
        <f t="shared" si="20"/>
        <v>1.1404265874999999</v>
      </c>
      <c r="D178" s="74">
        <f t="shared" si="21"/>
        <v>8.7591782899999998E-2</v>
      </c>
      <c r="E178" s="74">
        <f t="shared" si="22"/>
        <v>0.42350134100000003</v>
      </c>
      <c r="F178" s="74">
        <f t="shared" si="23"/>
        <v>3.03198236E-2</v>
      </c>
      <c r="G178" s="95">
        <v>0.59901364000000001</v>
      </c>
      <c r="H178" s="43">
        <v>1.5595681E-2</v>
      </c>
      <c r="I178" s="43">
        <v>0.19236771999999999</v>
      </c>
      <c r="J178" s="43">
        <v>3.6407930999999998E-2</v>
      </c>
      <c r="K178" s="43">
        <v>3.7603063999999999E-2</v>
      </c>
      <c r="L178" s="43">
        <v>1.2359529000000001E-3</v>
      </c>
      <c r="M178" s="43">
        <v>1.2344835E-2</v>
      </c>
      <c r="N178" s="43">
        <v>0.21553794000000001</v>
      </c>
      <c r="O178" s="43">
        <v>4.4665614000000001E-3</v>
      </c>
      <c r="P178" s="43">
        <v>0</v>
      </c>
      <c r="Q178" s="43">
        <v>1.5361299000000001E-3</v>
      </c>
      <c r="R178" s="43">
        <v>1.5509480000000001E-2</v>
      </c>
      <c r="S178" s="43">
        <v>8.8076522999999997E-3</v>
      </c>
      <c r="U178" s="93">
        <f t="shared" si="24"/>
        <v>5.1639106896551725</v>
      </c>
    </row>
    <row r="179" spans="1:21">
      <c r="A179" s="41" t="s">
        <v>33</v>
      </c>
      <c r="B179" s="94" t="s">
        <v>4665</v>
      </c>
      <c r="C179" s="74">
        <f t="shared" si="20"/>
        <v>0.60178671152999996</v>
      </c>
      <c r="D179" s="74">
        <f t="shared" si="21"/>
        <v>3.3751781530000004E-2</v>
      </c>
      <c r="E179" s="74">
        <f t="shared" si="22"/>
        <v>0.43217895200000001</v>
      </c>
      <c r="F179" s="74">
        <f t="shared" si="23"/>
        <v>3.9965854999999995E-2</v>
      </c>
      <c r="G179" s="95">
        <v>9.5890122999999994E-2</v>
      </c>
      <c r="H179" s="43">
        <v>1.4715951999999999E-2</v>
      </c>
      <c r="I179" s="43">
        <v>0.27472486000000002</v>
      </c>
      <c r="J179" s="43">
        <v>2.0166786999999999E-2</v>
      </c>
      <c r="K179" s="43">
        <v>5.4837245000000003E-3</v>
      </c>
      <c r="L179" s="43">
        <v>4.7953463000000002E-4</v>
      </c>
      <c r="M179" s="43">
        <v>7.6217354000000003E-3</v>
      </c>
      <c r="N179" s="43">
        <v>0.14273814000000001</v>
      </c>
      <c r="O179" s="43">
        <v>4.3215553999999996E-3</v>
      </c>
      <c r="P179" s="43">
        <v>0</v>
      </c>
      <c r="Q179" s="43">
        <v>2.0655399999999998E-3</v>
      </c>
      <c r="R179" s="43">
        <v>2.8747972E-2</v>
      </c>
      <c r="S179" s="43">
        <v>4.8307875999999998E-3</v>
      </c>
      <c r="U179" s="93">
        <f t="shared" si="24"/>
        <v>0.8266389913793103</v>
      </c>
    </row>
    <row r="180" spans="1:21">
      <c r="A180" s="41" t="s">
        <v>33</v>
      </c>
      <c r="B180" s="94" t="s">
        <v>4666</v>
      </c>
      <c r="C180" s="74">
        <f t="shared" si="20"/>
        <v>2.75313784048E-3</v>
      </c>
      <c r="D180" s="74">
        <f t="shared" si="21"/>
        <v>4.429196638E-4</v>
      </c>
      <c r="E180" s="74">
        <f t="shared" si="22"/>
        <v>1.09043555E-3</v>
      </c>
      <c r="F180" s="74">
        <f t="shared" si="23"/>
        <v>5.2842926680000008E-5</v>
      </c>
      <c r="G180" s="95">
        <v>1.1669397000000001E-3</v>
      </c>
      <c r="H180" s="43">
        <v>1.2184959000000001E-4</v>
      </c>
      <c r="I180" s="43">
        <v>2.0786146E-4</v>
      </c>
      <c r="J180" s="43">
        <v>2.2957285000000001E-4</v>
      </c>
      <c r="K180" s="43">
        <v>1.8344830999999999E-4</v>
      </c>
      <c r="L180" s="43">
        <v>2.5123578000000001E-6</v>
      </c>
      <c r="M180" s="43">
        <v>2.7386146000000001E-5</v>
      </c>
      <c r="N180" s="43">
        <v>7.6072450000000001E-4</v>
      </c>
      <c r="O180" s="43">
        <v>3.3939936000000002E-5</v>
      </c>
      <c r="P180" s="43">
        <v>0</v>
      </c>
      <c r="Q180" s="43">
        <v>1.5298247000000001E-5</v>
      </c>
      <c r="R180" s="43">
        <v>1.8074418000000001E-7</v>
      </c>
      <c r="S180" s="43">
        <v>3.4239995E-6</v>
      </c>
      <c r="U180" s="93">
        <f t="shared" si="24"/>
        <v>1.0059825E-2</v>
      </c>
    </row>
    <row r="181" spans="1:21">
      <c r="A181" s="41" t="s">
        <v>33</v>
      </c>
      <c r="B181" s="94" t="s">
        <v>4667</v>
      </c>
      <c r="C181" s="74">
        <f t="shared" si="20"/>
        <v>1.60171451676</v>
      </c>
      <c r="D181" s="74">
        <f t="shared" si="21"/>
        <v>0.11233366660000001</v>
      </c>
      <c r="E181" s="74">
        <f t="shared" si="22"/>
        <v>0.87932845500000001</v>
      </c>
      <c r="F181" s="74">
        <f t="shared" si="23"/>
        <v>4.7908065160000006E-2</v>
      </c>
      <c r="G181" s="95">
        <v>0.56214432999999997</v>
      </c>
      <c r="H181" s="43">
        <v>9.5849265000000003E-2</v>
      </c>
      <c r="I181" s="43">
        <v>6.1004450000000002E-2</v>
      </c>
      <c r="J181" s="43">
        <v>5.3833948999999999E-2</v>
      </c>
      <c r="K181" s="43">
        <v>4.8026317999999998E-2</v>
      </c>
      <c r="L181" s="43">
        <v>2.6747017000000001E-3</v>
      </c>
      <c r="M181" s="43">
        <v>7.7986979000000001E-3</v>
      </c>
      <c r="N181" s="43">
        <v>0.72247474</v>
      </c>
      <c r="O181" s="43">
        <v>1.3575780000000001E-2</v>
      </c>
      <c r="P181" s="43">
        <v>0</v>
      </c>
      <c r="Q181" s="43">
        <v>2.6748646000000001E-2</v>
      </c>
      <c r="R181" s="43">
        <v>3.0380966000000001E-4</v>
      </c>
      <c r="S181" s="43">
        <v>7.2798295000000004E-3</v>
      </c>
      <c r="U181" s="93">
        <f t="shared" si="24"/>
        <v>4.846071810344827</v>
      </c>
    </row>
    <row r="182" spans="1:21">
      <c r="A182" s="41" t="s">
        <v>33</v>
      </c>
      <c r="B182" s="94" t="s">
        <v>4668</v>
      </c>
      <c r="C182" s="74">
        <f t="shared" si="20"/>
        <v>0.31172536989999999</v>
      </c>
      <c r="D182" s="74">
        <f t="shared" si="21"/>
        <v>4.777070831E-2</v>
      </c>
      <c r="E182" s="74">
        <f t="shared" si="22"/>
        <v>0.16054336600000002</v>
      </c>
      <c r="F182" s="74">
        <f t="shared" si="23"/>
        <v>4.8197325900000004E-3</v>
      </c>
      <c r="G182" s="95">
        <v>9.8591562999999993E-2</v>
      </c>
      <c r="H182" s="43">
        <v>3.8718560999999999E-2</v>
      </c>
      <c r="I182" s="43">
        <v>3.7069149000000003E-2</v>
      </c>
      <c r="J182" s="43">
        <v>3.3794016000000003E-2</v>
      </c>
      <c r="K182" s="43">
        <v>1.2110749000000001E-2</v>
      </c>
      <c r="L182" s="43">
        <v>3.3525621E-4</v>
      </c>
      <c r="M182" s="43">
        <v>1.5306871E-3</v>
      </c>
      <c r="N182" s="43">
        <v>8.4755655999999999E-2</v>
      </c>
      <c r="O182" s="43">
        <v>2.1403511E-3</v>
      </c>
      <c r="P182" s="43">
        <v>0</v>
      </c>
      <c r="Q182" s="43">
        <v>1.4253586E-3</v>
      </c>
      <c r="R182" s="43">
        <v>2.0352419000000001E-4</v>
      </c>
      <c r="S182" s="43">
        <v>1.0504987E-3</v>
      </c>
      <c r="U182" s="93">
        <f t="shared" si="24"/>
        <v>0.84992726724137924</v>
      </c>
    </row>
    <row r="183" spans="1:21">
      <c r="A183" s="41" t="s">
        <v>33</v>
      </c>
      <c r="B183" s="94" t="s">
        <v>4669</v>
      </c>
      <c r="C183" s="74">
        <f t="shared" si="20"/>
        <v>0.79179296711999991</v>
      </c>
      <c r="D183" s="74">
        <f t="shared" si="21"/>
        <v>4.4380834719999998E-2</v>
      </c>
      <c r="E183" s="74">
        <f t="shared" si="22"/>
        <v>0.53683322859999993</v>
      </c>
      <c r="F183" s="74">
        <f t="shared" si="23"/>
        <v>0.1247513968</v>
      </c>
      <c r="G183" s="95">
        <v>8.5827506999999997E-2</v>
      </c>
      <c r="H183" s="43">
        <v>9.6415886000000006E-3</v>
      </c>
      <c r="I183" s="43">
        <v>0.17522551</v>
      </c>
      <c r="J183" s="43">
        <v>2.4987054000000002E-2</v>
      </c>
      <c r="K183" s="43">
        <v>8.1870347999999996E-3</v>
      </c>
      <c r="L183" s="43">
        <v>5.9981992000000004E-4</v>
      </c>
      <c r="M183" s="43">
        <v>1.0606925999999999E-2</v>
      </c>
      <c r="N183" s="43">
        <v>0.35196612999999999</v>
      </c>
      <c r="O183" s="43">
        <v>5.9877647000000003E-3</v>
      </c>
      <c r="P183" s="43">
        <v>0</v>
      </c>
      <c r="Q183" s="43">
        <v>1.4015829E-3</v>
      </c>
      <c r="R183" s="43">
        <v>4.6924992000000002E-3</v>
      </c>
      <c r="S183" s="43">
        <v>0.11266954999999999</v>
      </c>
      <c r="U183" s="93">
        <f t="shared" si="24"/>
        <v>0.73989230172413789</v>
      </c>
    </row>
    <row r="184" spans="1:21">
      <c r="A184" s="41" t="s">
        <v>33</v>
      </c>
      <c r="B184" s="94" t="s">
        <v>4670</v>
      </c>
      <c r="C184" s="74">
        <f t="shared" si="20"/>
        <v>0.61182023080000003</v>
      </c>
      <c r="D184" s="74">
        <f t="shared" si="21"/>
        <v>3.1892866040000002E-2</v>
      </c>
      <c r="E184" s="74">
        <f t="shared" si="22"/>
        <v>0.51441988849999998</v>
      </c>
      <c r="F184" s="74">
        <f t="shared" si="23"/>
        <v>8.1996892600000003E-3</v>
      </c>
      <c r="G184" s="95">
        <v>5.7307786999999999E-2</v>
      </c>
      <c r="H184" s="43">
        <v>5.0297785000000001E-3</v>
      </c>
      <c r="I184" s="43">
        <v>0.32732621000000001</v>
      </c>
      <c r="J184" s="43">
        <v>1.2118191E-2</v>
      </c>
      <c r="K184" s="43">
        <v>5.5580105999999997E-3</v>
      </c>
      <c r="L184" s="43">
        <v>4.0347144E-4</v>
      </c>
      <c r="M184" s="43">
        <v>1.3813193E-2</v>
      </c>
      <c r="N184" s="43">
        <v>0.1820639</v>
      </c>
      <c r="O184" s="43">
        <v>2.1629406000000001E-3</v>
      </c>
      <c r="P184" s="43">
        <v>0</v>
      </c>
      <c r="Q184" s="43">
        <v>8.0497616000000001E-4</v>
      </c>
      <c r="R184" s="43">
        <v>3.3233716000000001E-3</v>
      </c>
      <c r="S184" s="43">
        <v>1.9084009000000001E-3</v>
      </c>
      <c r="U184" s="93">
        <f t="shared" si="24"/>
        <v>0.49403264655172413</v>
      </c>
    </row>
    <row r="185" spans="1:21">
      <c r="A185" s="41" t="s">
        <v>33</v>
      </c>
      <c r="B185" s="94" t="s">
        <v>4671</v>
      </c>
      <c r="C185" s="74">
        <f t="shared" si="20"/>
        <v>1.40343014043</v>
      </c>
      <c r="D185" s="74">
        <f t="shared" si="21"/>
        <v>4.7470511399999998E-2</v>
      </c>
      <c r="E185" s="74">
        <f t="shared" si="22"/>
        <v>1.080197203</v>
      </c>
      <c r="F185" s="74">
        <f t="shared" si="23"/>
        <v>3.1519416030000004E-2</v>
      </c>
      <c r="G185" s="95">
        <v>0.24424301000000001</v>
      </c>
      <c r="H185" s="43">
        <v>9.1707530000000002E-3</v>
      </c>
      <c r="I185" s="43">
        <v>0.34145076000000002</v>
      </c>
      <c r="J185" s="43">
        <v>2.0348598999999998E-2</v>
      </c>
      <c r="K185" s="43">
        <v>1.5414290000000001E-2</v>
      </c>
      <c r="L185" s="43">
        <v>2.5583269E-3</v>
      </c>
      <c r="M185" s="43">
        <v>9.1492954999999997E-3</v>
      </c>
      <c r="N185" s="43">
        <v>0.72957569</v>
      </c>
      <c r="O185" s="43">
        <v>4.9396674999999998E-3</v>
      </c>
      <c r="P185" s="43">
        <v>0</v>
      </c>
      <c r="Q185" s="43">
        <v>1.4487765999999999E-3</v>
      </c>
      <c r="R185" s="43">
        <v>2.4158829999999999E-2</v>
      </c>
      <c r="S185" s="43">
        <v>9.7214193000000001E-4</v>
      </c>
      <c r="U185" s="93">
        <f t="shared" si="24"/>
        <v>2.1055431896551724</v>
      </c>
    </row>
    <row r="186" spans="1:21">
      <c r="A186" s="41" t="s">
        <v>33</v>
      </c>
      <c r="B186" s="94" t="s">
        <v>4672</v>
      </c>
      <c r="C186" s="74">
        <f t="shared" si="20"/>
        <v>0.70531089234</v>
      </c>
      <c r="D186" s="74">
        <f t="shared" si="21"/>
        <v>3.6469264840000001E-2</v>
      </c>
      <c r="E186" s="74">
        <f t="shared" si="22"/>
        <v>0.42960580609999999</v>
      </c>
      <c r="F186" s="74">
        <f t="shared" si="23"/>
        <v>3.01799614E-2</v>
      </c>
      <c r="G186" s="95">
        <v>0.20905586000000001</v>
      </c>
      <c r="H186" s="43">
        <v>6.5508461000000004E-3</v>
      </c>
      <c r="I186" s="43">
        <v>0.24531128999999999</v>
      </c>
      <c r="J186" s="43">
        <v>1.8143767000000002E-2</v>
      </c>
      <c r="K186" s="43">
        <v>1.2600126E-2</v>
      </c>
      <c r="L186" s="43">
        <v>6.6920694000000003E-4</v>
      </c>
      <c r="M186" s="43">
        <v>5.0561649E-3</v>
      </c>
      <c r="N186" s="43">
        <v>0.17774366999999999</v>
      </c>
      <c r="O186" s="43">
        <v>3.5019118999999998E-3</v>
      </c>
      <c r="P186" s="43">
        <v>0</v>
      </c>
      <c r="Q186" s="43">
        <v>1.3713018E-3</v>
      </c>
      <c r="R186" s="43">
        <v>2.0764261999999999E-2</v>
      </c>
      <c r="S186" s="43">
        <v>4.5424857000000004E-3</v>
      </c>
      <c r="U186" s="93">
        <f t="shared" si="24"/>
        <v>1.8022056896551724</v>
      </c>
    </row>
    <row r="187" spans="1:21">
      <c r="A187" s="41" t="s">
        <v>33</v>
      </c>
      <c r="B187" s="94" t="s">
        <v>4673</v>
      </c>
      <c r="C187" s="74">
        <f t="shared" si="20"/>
        <v>0.89772237135999988</v>
      </c>
      <c r="D187" s="74">
        <f t="shared" si="21"/>
        <v>2.7650795759999999E-2</v>
      </c>
      <c r="E187" s="74">
        <f t="shared" si="22"/>
        <v>0.70261432309999994</v>
      </c>
      <c r="F187" s="74">
        <f t="shared" si="23"/>
        <v>5.4905002500000001E-2</v>
      </c>
      <c r="G187" s="95">
        <v>0.11255225000000001</v>
      </c>
      <c r="H187" s="43">
        <v>7.3056231000000003E-3</v>
      </c>
      <c r="I187" s="43">
        <v>0.18749763999999999</v>
      </c>
      <c r="J187" s="43">
        <v>1.4311839E-2</v>
      </c>
      <c r="K187" s="43">
        <v>8.2731508999999998E-3</v>
      </c>
      <c r="L187" s="43">
        <v>8.4544676000000002E-4</v>
      </c>
      <c r="M187" s="43">
        <v>4.2203591000000004E-3</v>
      </c>
      <c r="N187" s="43">
        <v>0.50781105999999998</v>
      </c>
      <c r="O187" s="43">
        <v>4.2128868999999998E-3</v>
      </c>
      <c r="P187" s="43">
        <v>0</v>
      </c>
      <c r="Q187" s="43">
        <v>1.7012226000000001E-3</v>
      </c>
      <c r="R187" s="43">
        <v>1.6425754000000001E-2</v>
      </c>
      <c r="S187" s="43">
        <v>3.2565139E-2</v>
      </c>
      <c r="U187" s="93">
        <f t="shared" si="24"/>
        <v>0.9702780172413793</v>
      </c>
    </row>
    <row r="188" spans="1:21">
      <c r="A188" s="41" t="s">
        <v>33</v>
      </c>
      <c r="B188" s="94" t="s">
        <v>4674</v>
      </c>
      <c r="C188" s="74">
        <f t="shared" si="20"/>
        <v>0.87392863943999999</v>
      </c>
      <c r="D188" s="74">
        <f t="shared" si="21"/>
        <v>1.8580404540000001E-2</v>
      </c>
      <c r="E188" s="74">
        <f t="shared" si="22"/>
        <v>0.72359856769999997</v>
      </c>
      <c r="F188" s="74">
        <f t="shared" si="23"/>
        <v>8.4854589199999997E-2</v>
      </c>
      <c r="G188" s="95">
        <v>4.6895078E-2</v>
      </c>
      <c r="H188" s="43">
        <v>7.0180577000000001E-3</v>
      </c>
      <c r="I188" s="43">
        <v>8.2187899999999994E-2</v>
      </c>
      <c r="J188" s="43">
        <v>1.0011239E-2</v>
      </c>
      <c r="K188" s="43">
        <v>4.3289317999999997E-3</v>
      </c>
      <c r="L188" s="43">
        <v>5.2511653999999996E-4</v>
      </c>
      <c r="M188" s="43">
        <v>3.7151172000000001E-3</v>
      </c>
      <c r="N188" s="43">
        <v>0.63439261000000002</v>
      </c>
      <c r="O188" s="43">
        <v>4.1553181000000003E-3</v>
      </c>
      <c r="P188" s="43">
        <v>0</v>
      </c>
      <c r="Q188" s="43">
        <v>2.3614197999999999E-3</v>
      </c>
      <c r="R188" s="43">
        <v>9.0845492999999996E-3</v>
      </c>
      <c r="S188" s="43">
        <v>6.9253302000000003E-2</v>
      </c>
      <c r="U188" s="93">
        <f t="shared" si="24"/>
        <v>0.40426791379310345</v>
      </c>
    </row>
    <row r="189" spans="1:21">
      <c r="A189" s="41" t="s">
        <v>33</v>
      </c>
      <c r="B189" s="94" t="s">
        <v>4675</v>
      </c>
      <c r="C189" s="74">
        <f t="shared" si="20"/>
        <v>0.62824655001999996</v>
      </c>
      <c r="D189" s="74">
        <f t="shared" si="21"/>
        <v>2.9399102119999999E-2</v>
      </c>
      <c r="E189" s="74">
        <f t="shared" si="22"/>
        <v>0.35916648439999999</v>
      </c>
      <c r="F189" s="74">
        <f t="shared" si="23"/>
        <v>7.7240633500000003E-2</v>
      </c>
      <c r="G189" s="95">
        <v>0.16244032999999999</v>
      </c>
      <c r="H189" s="43">
        <v>6.3816843999999996E-3</v>
      </c>
      <c r="I189" s="43">
        <v>0.21014177000000001</v>
      </c>
      <c r="J189" s="43">
        <v>1.5277791000000001E-2</v>
      </c>
      <c r="K189" s="43">
        <v>1.0085426E-2</v>
      </c>
      <c r="L189" s="43">
        <v>4.9241281999999999E-4</v>
      </c>
      <c r="M189" s="43">
        <v>3.5434722999999999E-3</v>
      </c>
      <c r="N189" s="43">
        <v>0.14264303</v>
      </c>
      <c r="O189" s="43">
        <v>3.6606873999999998E-3</v>
      </c>
      <c r="P189" s="43">
        <v>0</v>
      </c>
      <c r="Q189" s="43">
        <v>1.8911831000000001E-3</v>
      </c>
      <c r="R189" s="43">
        <v>1.4678126999999999E-2</v>
      </c>
      <c r="S189" s="43">
        <v>5.7010636000000003E-2</v>
      </c>
      <c r="U189" s="93">
        <f t="shared" si="24"/>
        <v>1.4003476724137929</v>
      </c>
    </row>
    <row r="190" spans="1:21">
      <c r="A190" s="41" t="s">
        <v>33</v>
      </c>
      <c r="B190" s="94" t="s">
        <v>4676</v>
      </c>
      <c r="C190" s="74">
        <f t="shared" si="20"/>
        <v>0.6553214193000001</v>
      </c>
      <c r="D190" s="74">
        <f t="shared" si="21"/>
        <v>2.7360007600000003E-2</v>
      </c>
      <c r="E190" s="74">
        <f t="shared" si="22"/>
        <v>0.50991411399999997</v>
      </c>
      <c r="F190" s="74">
        <f t="shared" si="23"/>
        <v>3.4924831699999999E-2</v>
      </c>
      <c r="G190" s="95">
        <v>8.3122466000000006E-2</v>
      </c>
      <c r="H190" s="43">
        <v>6.379544E-3</v>
      </c>
      <c r="I190" s="43">
        <v>0.34800808</v>
      </c>
      <c r="J190" s="43">
        <v>1.6437607E-2</v>
      </c>
      <c r="K190" s="43">
        <v>4.9777765999999999E-3</v>
      </c>
      <c r="L190" s="43">
        <v>6.0405229999999999E-4</v>
      </c>
      <c r="M190" s="43">
        <v>5.3405717000000004E-3</v>
      </c>
      <c r="N190" s="43">
        <v>0.15552648999999999</v>
      </c>
      <c r="O190" s="43">
        <v>3.9395790999999999E-3</v>
      </c>
      <c r="P190" s="43">
        <v>0</v>
      </c>
      <c r="Q190" s="43">
        <v>1.5290105000000001E-3</v>
      </c>
      <c r="R190" s="43">
        <v>2.4653174E-2</v>
      </c>
      <c r="S190" s="43">
        <v>4.8030681000000002E-3</v>
      </c>
      <c r="U190" s="93">
        <f t="shared" si="24"/>
        <v>0.71657298275862069</v>
      </c>
    </row>
    <row r="191" spans="1:21">
      <c r="A191" s="41" t="s">
        <v>33</v>
      </c>
      <c r="B191" s="94" t="s">
        <v>4677</v>
      </c>
      <c r="C191" s="74">
        <f t="shared" si="20"/>
        <v>1.0427002255</v>
      </c>
      <c r="D191" s="74">
        <f t="shared" si="21"/>
        <v>3.8649644399999995E-2</v>
      </c>
      <c r="E191" s="74">
        <f t="shared" si="22"/>
        <v>0.73748489969999997</v>
      </c>
      <c r="F191" s="74">
        <f t="shared" si="23"/>
        <v>5.4700461399999997E-2</v>
      </c>
      <c r="G191" s="95">
        <v>0.21186521999999999</v>
      </c>
      <c r="H191" s="43">
        <v>7.4066297000000003E-3</v>
      </c>
      <c r="I191" s="43">
        <v>0.18361454999999999</v>
      </c>
      <c r="J191" s="43">
        <v>1.6989589999999999E-2</v>
      </c>
      <c r="K191" s="43">
        <v>1.412851E-2</v>
      </c>
      <c r="L191" s="43">
        <v>9.888694E-4</v>
      </c>
      <c r="M191" s="43">
        <v>6.5426750000000004E-3</v>
      </c>
      <c r="N191" s="43">
        <v>0.54646371999999999</v>
      </c>
      <c r="O191" s="43">
        <v>3.984497E-3</v>
      </c>
      <c r="P191" s="43">
        <v>0</v>
      </c>
      <c r="Q191" s="43">
        <v>1.7910514E-3</v>
      </c>
      <c r="R191" s="43">
        <v>1.8473611000000001E-2</v>
      </c>
      <c r="S191" s="43">
        <v>3.0451302E-2</v>
      </c>
      <c r="U191" s="93">
        <f t="shared" si="24"/>
        <v>1.8264243103448274</v>
      </c>
    </row>
    <row r="192" spans="1:21">
      <c r="A192" s="41" t="s">
        <v>33</v>
      </c>
      <c r="B192" s="94" t="s">
        <v>4678</v>
      </c>
      <c r="C192" s="74">
        <f t="shared" si="20"/>
        <v>0.85901253410000011</v>
      </c>
      <c r="D192" s="74">
        <f t="shared" si="21"/>
        <v>1.8650950700000002E-2</v>
      </c>
      <c r="E192" s="74">
        <f t="shared" si="22"/>
        <v>0.71040490720000005</v>
      </c>
      <c r="F192" s="74">
        <f t="shared" si="23"/>
        <v>8.2309013200000003E-2</v>
      </c>
      <c r="G192" s="95">
        <v>4.7647663E-2</v>
      </c>
      <c r="H192" s="43">
        <v>6.9444972000000001E-3</v>
      </c>
      <c r="I192" s="43">
        <v>9.0115520000000005E-2</v>
      </c>
      <c r="J192" s="43">
        <v>1.017085E-2</v>
      </c>
      <c r="K192" s="43">
        <v>4.3089076999999996E-3</v>
      </c>
      <c r="L192" s="43">
        <v>5.1822589999999996E-4</v>
      </c>
      <c r="M192" s="43">
        <v>3.6529671000000001E-3</v>
      </c>
      <c r="N192" s="43">
        <v>0.61334489000000003</v>
      </c>
      <c r="O192" s="43">
        <v>4.1162482000000004E-3</v>
      </c>
      <c r="P192" s="43">
        <v>0</v>
      </c>
      <c r="Q192" s="43">
        <v>2.3113829000000002E-3</v>
      </c>
      <c r="R192" s="43">
        <v>9.6470701000000002E-3</v>
      </c>
      <c r="S192" s="43">
        <v>6.6234312000000004E-2</v>
      </c>
      <c r="U192" s="93">
        <f t="shared" si="24"/>
        <v>0.41075571551724138</v>
      </c>
    </row>
    <row r="193" spans="1:21">
      <c r="A193" s="41" t="s">
        <v>33</v>
      </c>
      <c r="B193" s="94" t="s">
        <v>4679</v>
      </c>
      <c r="C193" s="74">
        <f t="shared" si="20"/>
        <v>0.68322180399999999</v>
      </c>
      <c r="D193" s="74">
        <f t="shared" si="21"/>
        <v>3.3591639E-2</v>
      </c>
      <c r="E193" s="74">
        <f t="shared" si="22"/>
        <v>0.3920109719</v>
      </c>
      <c r="F193" s="74">
        <f t="shared" si="23"/>
        <v>7.1462413100000011E-2</v>
      </c>
      <c r="G193" s="95">
        <v>0.18615677999999999</v>
      </c>
      <c r="H193" s="43">
        <v>6.5848818999999998E-3</v>
      </c>
      <c r="I193" s="43">
        <v>0.23839900999999999</v>
      </c>
      <c r="J193" s="43">
        <v>1.6769947E-2</v>
      </c>
      <c r="K193" s="43">
        <v>1.1269616999999999E-2</v>
      </c>
      <c r="L193" s="43">
        <v>5.5745999999999997E-4</v>
      </c>
      <c r="M193" s="43">
        <v>4.994615E-3</v>
      </c>
      <c r="N193" s="43">
        <v>0.14702708</v>
      </c>
      <c r="O193" s="43">
        <v>3.7077265999999999E-3</v>
      </c>
      <c r="P193" s="43">
        <v>0</v>
      </c>
      <c r="Q193" s="43">
        <v>1.8697975E-3</v>
      </c>
      <c r="R193" s="43">
        <v>1.6836215000000002E-2</v>
      </c>
      <c r="S193" s="43">
        <v>4.9048674E-2</v>
      </c>
      <c r="U193" s="93">
        <f t="shared" si="24"/>
        <v>1.6047998275862068</v>
      </c>
    </row>
    <row r="194" spans="1:21">
      <c r="A194" s="41" t="s">
        <v>33</v>
      </c>
      <c r="B194" s="94" t="s">
        <v>4680</v>
      </c>
      <c r="C194" s="74">
        <f t="shared" si="20"/>
        <v>0.56731315833999996</v>
      </c>
      <c r="D194" s="74">
        <f t="shared" si="21"/>
        <v>2.3437591739999996E-2</v>
      </c>
      <c r="E194" s="74">
        <f t="shared" si="22"/>
        <v>0.43814198090000001</v>
      </c>
      <c r="F194" s="74">
        <f t="shared" si="23"/>
        <v>2.86233127E-2</v>
      </c>
      <c r="G194" s="95">
        <v>7.7110272999999993E-2</v>
      </c>
      <c r="H194" s="43">
        <v>5.7229209000000001E-3</v>
      </c>
      <c r="I194" s="43">
        <v>0.27155003</v>
      </c>
      <c r="J194" s="43">
        <v>1.4616532999999999E-2</v>
      </c>
      <c r="K194" s="43">
        <v>4.8583517999999997E-3</v>
      </c>
      <c r="L194" s="43">
        <v>5.1975914000000005E-4</v>
      </c>
      <c r="M194" s="43">
        <v>3.4429477999999999E-3</v>
      </c>
      <c r="N194" s="43">
        <v>0.16086903</v>
      </c>
      <c r="O194" s="43">
        <v>3.5522241000000001E-3</v>
      </c>
      <c r="P194" s="43">
        <v>0</v>
      </c>
      <c r="Q194" s="43">
        <v>1.3562601E-3</v>
      </c>
      <c r="R194" s="43">
        <v>2.020394E-2</v>
      </c>
      <c r="S194" s="43">
        <v>3.5108884999999999E-3</v>
      </c>
      <c r="U194" s="93">
        <f t="shared" si="24"/>
        <v>0.66474373275862064</v>
      </c>
    </row>
    <row r="195" spans="1:21">
      <c r="A195" s="41" t="s">
        <v>33</v>
      </c>
      <c r="B195" s="94" t="s">
        <v>4681</v>
      </c>
      <c r="C195" s="74">
        <f t="shared" si="20"/>
        <v>0.93522653750999996</v>
      </c>
      <c r="D195" s="74">
        <f t="shared" si="21"/>
        <v>3.5504620010000001E-2</v>
      </c>
      <c r="E195" s="74">
        <f t="shared" si="22"/>
        <v>0.67145683410000001</v>
      </c>
      <c r="F195" s="74">
        <f t="shared" si="23"/>
        <v>0.1129016634</v>
      </c>
      <c r="G195" s="95">
        <v>0.11536341999999999</v>
      </c>
      <c r="H195" s="43">
        <v>8.6629241000000003E-3</v>
      </c>
      <c r="I195" s="43">
        <v>0.19526141</v>
      </c>
      <c r="J195" s="43">
        <v>2.1918060999999999E-2</v>
      </c>
      <c r="K195" s="43">
        <v>7.7208863000000003E-3</v>
      </c>
      <c r="L195" s="43">
        <v>7.6149870999999997E-4</v>
      </c>
      <c r="M195" s="43">
        <v>5.1041740000000004E-3</v>
      </c>
      <c r="N195" s="43">
        <v>0.46753250000000002</v>
      </c>
      <c r="O195" s="43">
        <v>5.6780169999999996E-3</v>
      </c>
      <c r="P195" s="43">
        <v>0</v>
      </c>
      <c r="Q195" s="43">
        <v>1.4782733999999999E-3</v>
      </c>
      <c r="R195" s="43">
        <v>1.4027098999999999E-2</v>
      </c>
      <c r="S195" s="43">
        <v>9.1718274000000002E-2</v>
      </c>
      <c r="U195" s="93">
        <f t="shared" si="24"/>
        <v>0.99451224137931027</v>
      </c>
    </row>
    <row r="196" spans="1:21">
      <c r="A196" s="41" t="s">
        <v>33</v>
      </c>
      <c r="B196" s="94" t="s">
        <v>4682</v>
      </c>
      <c r="C196" s="74">
        <f t="shared" si="20"/>
        <v>1.08806934938</v>
      </c>
      <c r="D196" s="74">
        <f t="shared" si="21"/>
        <v>3.6890455579999995E-2</v>
      </c>
      <c r="E196" s="74">
        <f t="shared" si="22"/>
        <v>0.59680836199999998</v>
      </c>
      <c r="F196" s="74">
        <f t="shared" si="23"/>
        <v>0.22917847180000001</v>
      </c>
      <c r="G196" s="95">
        <v>0.22519206</v>
      </c>
      <c r="H196" s="43">
        <v>1.7030512000000001E-2</v>
      </c>
      <c r="I196" s="43">
        <v>0.25142835000000002</v>
      </c>
      <c r="J196" s="43">
        <v>1.9328281999999999E-2</v>
      </c>
      <c r="K196" s="43">
        <v>1.1396082E-2</v>
      </c>
      <c r="L196" s="43">
        <v>7.7583378E-4</v>
      </c>
      <c r="M196" s="43">
        <v>5.3902578000000001E-3</v>
      </c>
      <c r="N196" s="43">
        <v>0.32834950000000002</v>
      </c>
      <c r="O196" s="43">
        <v>8.8724657000000002E-3</v>
      </c>
      <c r="P196" s="43">
        <v>0</v>
      </c>
      <c r="Q196" s="43">
        <v>6.2912280999999999E-3</v>
      </c>
      <c r="R196" s="43">
        <v>1.5018808E-2</v>
      </c>
      <c r="S196" s="43">
        <v>0.19899596999999999</v>
      </c>
      <c r="U196" s="93">
        <f t="shared" si="24"/>
        <v>1.9413108620689654</v>
      </c>
    </row>
    <row r="197" spans="1:21">
      <c r="A197" s="41" t="s">
        <v>33</v>
      </c>
      <c r="B197" s="94" t="s">
        <v>4683</v>
      </c>
      <c r="C197" s="74">
        <f t="shared" si="20"/>
        <v>0.50941546282000005</v>
      </c>
      <c r="D197" s="74">
        <f t="shared" si="21"/>
        <v>1.851466392E-2</v>
      </c>
      <c r="E197" s="74">
        <f t="shared" si="22"/>
        <v>0.30395337420000001</v>
      </c>
      <c r="F197" s="74">
        <f t="shared" si="23"/>
        <v>0.12684516570000001</v>
      </c>
      <c r="G197" s="95">
        <v>6.0102258999999998E-2</v>
      </c>
      <c r="H197" s="43">
        <v>5.9087541999999996E-3</v>
      </c>
      <c r="I197" s="43">
        <v>0.16801926</v>
      </c>
      <c r="J197" s="43">
        <v>1.141347E-2</v>
      </c>
      <c r="K197" s="43">
        <v>4.3314047999999999E-3</v>
      </c>
      <c r="L197" s="43">
        <v>4.1316121999999999E-4</v>
      </c>
      <c r="M197" s="43">
        <v>2.3566278999999999E-3</v>
      </c>
      <c r="N197" s="43">
        <v>0.13002536000000001</v>
      </c>
      <c r="O197" s="43">
        <v>3.9335330000000003E-3</v>
      </c>
      <c r="P197" s="43">
        <v>0</v>
      </c>
      <c r="Q197" s="43">
        <v>2.3877757000000002E-3</v>
      </c>
      <c r="R197" s="43">
        <v>1.1027426999999999E-2</v>
      </c>
      <c r="S197" s="43">
        <v>0.10949643000000001</v>
      </c>
      <c r="U197" s="93">
        <f t="shared" si="24"/>
        <v>0.5181229224137931</v>
      </c>
    </row>
    <row r="198" spans="1:21">
      <c r="A198" s="41" t="s">
        <v>33</v>
      </c>
      <c r="B198" s="94" t="s">
        <v>4684</v>
      </c>
      <c r="C198" s="74">
        <f t="shared" si="20"/>
        <v>0.60634905736</v>
      </c>
      <c r="D198" s="74">
        <f t="shared" si="21"/>
        <v>2.5458482859999999E-2</v>
      </c>
      <c r="E198" s="74">
        <f t="shared" si="22"/>
        <v>0.4858270006</v>
      </c>
      <c r="F198" s="74">
        <f t="shared" si="23"/>
        <v>2.5714102900000001E-2</v>
      </c>
      <c r="G198" s="95">
        <v>6.9349470999999996E-2</v>
      </c>
      <c r="H198" s="43">
        <v>6.8729406000000003E-3</v>
      </c>
      <c r="I198" s="43">
        <v>0.37044052</v>
      </c>
      <c r="J198" s="43">
        <v>1.4332737999999999E-2</v>
      </c>
      <c r="K198" s="43">
        <v>4.4443223999999998E-3</v>
      </c>
      <c r="L198" s="43">
        <v>7.9748926000000001E-4</v>
      </c>
      <c r="M198" s="43">
        <v>5.8839332000000001E-3</v>
      </c>
      <c r="N198" s="43">
        <v>0.10851354000000001</v>
      </c>
      <c r="O198" s="43">
        <v>3.2268666999999999E-3</v>
      </c>
      <c r="P198" s="43">
        <v>0</v>
      </c>
      <c r="Q198" s="43">
        <v>1.7730872000000001E-3</v>
      </c>
      <c r="R198" s="43">
        <v>1.5983231000000001E-2</v>
      </c>
      <c r="S198" s="43">
        <v>4.7309179999999998E-3</v>
      </c>
      <c r="U198" s="93">
        <f t="shared" si="24"/>
        <v>0.59784026724137929</v>
      </c>
    </row>
    <row r="199" spans="1:21">
      <c r="A199" s="41" t="s">
        <v>33</v>
      </c>
      <c r="B199" s="94" t="s">
        <v>4685</v>
      </c>
      <c r="C199" s="74">
        <f t="shared" si="20"/>
        <v>0.6713462537399999</v>
      </c>
      <c r="D199" s="74">
        <f t="shared" si="21"/>
        <v>2.959215464E-2</v>
      </c>
      <c r="E199" s="74">
        <f t="shared" si="22"/>
        <v>0.51187042999999999</v>
      </c>
      <c r="F199" s="74">
        <f t="shared" si="23"/>
        <v>3.6327354100000001E-2</v>
      </c>
      <c r="G199" s="95">
        <v>9.3556315000000001E-2</v>
      </c>
      <c r="H199" s="43">
        <v>7.7215799999999996E-3</v>
      </c>
      <c r="I199" s="43">
        <v>0.38314714999999999</v>
      </c>
      <c r="J199" s="43">
        <v>1.6695351000000001E-2</v>
      </c>
      <c r="K199" s="43">
        <v>6.3809204000000001E-3</v>
      </c>
      <c r="L199" s="43">
        <v>6.3509354E-4</v>
      </c>
      <c r="M199" s="43">
        <v>5.8807896999999998E-3</v>
      </c>
      <c r="N199" s="43">
        <v>0.1210017</v>
      </c>
      <c r="O199" s="43">
        <v>3.8866897999999999E-3</v>
      </c>
      <c r="P199" s="43">
        <v>0</v>
      </c>
      <c r="Q199" s="43">
        <v>1.8424162E-3</v>
      </c>
      <c r="R199" s="43">
        <v>2.2759618999999998E-2</v>
      </c>
      <c r="S199" s="43">
        <v>7.8386290999999993E-3</v>
      </c>
      <c r="U199" s="93">
        <f t="shared" si="24"/>
        <v>0.80651995689655165</v>
      </c>
    </row>
    <row r="200" spans="1:21">
      <c r="A200" s="41" t="s">
        <v>33</v>
      </c>
      <c r="B200" s="94" t="s">
        <v>4686</v>
      </c>
      <c r="C200" s="74">
        <f t="shared" si="20"/>
        <v>0.53649532150000001</v>
      </c>
      <c r="D200" s="74">
        <f t="shared" si="21"/>
        <v>2.5704899600000001E-2</v>
      </c>
      <c r="E200" s="74">
        <f t="shared" si="22"/>
        <v>0.41096614920000002</v>
      </c>
      <c r="F200" s="74">
        <f t="shared" si="23"/>
        <v>3.1856043699999996E-2</v>
      </c>
      <c r="G200" s="95">
        <v>6.7968229000000005E-2</v>
      </c>
      <c r="H200" s="43">
        <v>7.5596431999999996E-3</v>
      </c>
      <c r="I200" s="43">
        <v>0.32675789999999999</v>
      </c>
      <c r="J200" s="43">
        <v>1.6739965999999998E-2</v>
      </c>
      <c r="K200" s="43">
        <v>4.8030722000000003E-3</v>
      </c>
      <c r="L200" s="43">
        <v>4.4991900000000001E-4</v>
      </c>
      <c r="M200" s="43">
        <v>3.7119423999999999E-3</v>
      </c>
      <c r="N200" s="43">
        <v>7.6648605999999994E-2</v>
      </c>
      <c r="O200" s="43">
        <v>4.0464706000000001E-3</v>
      </c>
      <c r="P200" s="43">
        <v>0</v>
      </c>
      <c r="Q200" s="43">
        <v>1.7220819E-3</v>
      </c>
      <c r="R200" s="43">
        <v>2.1451418999999999E-2</v>
      </c>
      <c r="S200" s="43">
        <v>4.6360721999999998E-3</v>
      </c>
      <c r="U200" s="93">
        <f t="shared" si="24"/>
        <v>0.58593300862068964</v>
      </c>
    </row>
    <row r="201" spans="1:21">
      <c r="A201" s="41" t="s">
        <v>33</v>
      </c>
      <c r="B201" s="94" t="s">
        <v>4687</v>
      </c>
      <c r="C201" s="74">
        <f t="shared" si="20"/>
        <v>0.54609991839999994</v>
      </c>
      <c r="D201" s="74">
        <f t="shared" si="21"/>
        <v>2.2455135299999998E-2</v>
      </c>
      <c r="E201" s="74">
        <f t="shared" si="22"/>
        <v>0.42527527100000001</v>
      </c>
      <c r="F201" s="74">
        <f t="shared" si="23"/>
        <v>2.7585210099999997E-2</v>
      </c>
      <c r="G201" s="95">
        <v>7.0784301999999993E-2</v>
      </c>
      <c r="H201" s="43">
        <v>5.6095010000000002E-3</v>
      </c>
      <c r="I201" s="43">
        <v>0.25841184</v>
      </c>
      <c r="J201" s="43">
        <v>1.4128099999999999E-2</v>
      </c>
      <c r="K201" s="43">
        <v>4.5293026E-3</v>
      </c>
      <c r="L201" s="43">
        <v>5.0168900000000004E-4</v>
      </c>
      <c r="M201" s="43">
        <v>3.2960437E-3</v>
      </c>
      <c r="N201" s="43">
        <v>0.16125392999999999</v>
      </c>
      <c r="O201" s="43">
        <v>3.4947405999999999E-3</v>
      </c>
      <c r="P201" s="43">
        <v>0</v>
      </c>
      <c r="Q201" s="43">
        <v>1.3332963E-3</v>
      </c>
      <c r="R201" s="43">
        <v>1.9521483999999999E-2</v>
      </c>
      <c r="S201" s="43">
        <v>3.2356892E-3</v>
      </c>
      <c r="U201" s="93">
        <f t="shared" si="24"/>
        <v>0.61020949999999996</v>
      </c>
    </row>
    <row r="202" spans="1:21">
      <c r="A202" s="41" t="s">
        <v>33</v>
      </c>
      <c r="B202" s="94" t="s">
        <v>4688</v>
      </c>
      <c r="C202" s="74">
        <f t="shared" si="20"/>
        <v>0.49562006070000009</v>
      </c>
      <c r="D202" s="74">
        <f t="shared" si="21"/>
        <v>1.86578196E-2</v>
      </c>
      <c r="E202" s="74">
        <f t="shared" si="22"/>
        <v>0.29501577740000001</v>
      </c>
      <c r="F202" s="74">
        <f t="shared" si="23"/>
        <v>0.1165138037</v>
      </c>
      <c r="G202" s="95">
        <v>6.5432660000000004E-2</v>
      </c>
      <c r="H202" s="43">
        <v>5.7155673999999997E-3</v>
      </c>
      <c r="I202" s="43">
        <v>0.15762597</v>
      </c>
      <c r="J202" s="43">
        <v>1.1190887E-2</v>
      </c>
      <c r="K202" s="43">
        <v>4.6095512E-3</v>
      </c>
      <c r="L202" s="43">
        <v>4.2619480000000002E-4</v>
      </c>
      <c r="M202" s="43">
        <v>2.4311865999999999E-3</v>
      </c>
      <c r="N202" s="43">
        <v>0.13167424</v>
      </c>
      <c r="O202" s="43">
        <v>3.7209888E-3</v>
      </c>
      <c r="P202" s="43">
        <v>0</v>
      </c>
      <c r="Q202" s="43">
        <v>2.2403878999999998E-3</v>
      </c>
      <c r="R202" s="43">
        <v>1.0473147E-2</v>
      </c>
      <c r="S202" s="43">
        <v>0.10007928000000001</v>
      </c>
      <c r="U202" s="93">
        <f t="shared" si="24"/>
        <v>0.56407465517241384</v>
      </c>
    </row>
    <row r="203" spans="1:21">
      <c r="A203" s="41" t="s">
        <v>33</v>
      </c>
      <c r="B203" s="94" t="s">
        <v>4689</v>
      </c>
      <c r="C203" s="74">
        <f t="shared" si="20"/>
        <v>0.51312572569000003</v>
      </c>
      <c r="D203" s="74">
        <f t="shared" si="21"/>
        <v>2.0403339590000003E-2</v>
      </c>
      <c r="E203" s="74">
        <f t="shared" si="22"/>
        <v>0.4117294843</v>
      </c>
      <c r="F203" s="74">
        <f t="shared" si="23"/>
        <v>2.65232998E-2</v>
      </c>
      <c r="G203" s="95">
        <v>5.4469601999999999E-2</v>
      </c>
      <c r="H203" s="43">
        <v>5.4127343000000003E-3</v>
      </c>
      <c r="I203" s="43">
        <v>0.24778196999999999</v>
      </c>
      <c r="J203" s="43">
        <v>1.3294011E-2</v>
      </c>
      <c r="K203" s="43">
        <v>3.6133955999999999E-3</v>
      </c>
      <c r="L203" s="43">
        <v>4.7176549000000001E-4</v>
      </c>
      <c r="M203" s="43">
        <v>3.0241675000000001E-3</v>
      </c>
      <c r="N203" s="43">
        <v>0.15853477999999999</v>
      </c>
      <c r="O203" s="43">
        <v>3.4187136000000001E-3</v>
      </c>
      <c r="P203" s="43">
        <v>0</v>
      </c>
      <c r="Q203" s="43">
        <v>1.3025937999999999E-3</v>
      </c>
      <c r="R203" s="43">
        <v>1.8822411000000001E-2</v>
      </c>
      <c r="S203" s="43">
        <v>2.9795813999999999E-3</v>
      </c>
      <c r="U203" s="93">
        <f t="shared" si="24"/>
        <v>0.46956553448275856</v>
      </c>
    </row>
    <row r="204" spans="1:21">
      <c r="A204" s="41" t="s">
        <v>33</v>
      </c>
      <c r="B204" s="94" t="s">
        <v>4690</v>
      </c>
      <c r="C204" s="74">
        <f t="shared" si="20"/>
        <v>0.79227276287999993</v>
      </c>
      <c r="D204" s="74">
        <f t="shared" si="21"/>
        <v>2.0891561879999999E-2</v>
      </c>
      <c r="E204" s="74">
        <f t="shared" si="22"/>
        <v>0.65047125819999996</v>
      </c>
      <c r="F204" s="74">
        <f t="shared" si="23"/>
        <v>6.8778259800000005E-2</v>
      </c>
      <c r="G204" s="95">
        <v>5.2131682999999998E-2</v>
      </c>
      <c r="H204" s="43">
        <v>6.8663982000000002E-3</v>
      </c>
      <c r="I204" s="43">
        <v>0.15515979999999999</v>
      </c>
      <c r="J204" s="43">
        <v>1.2664636999999999E-2</v>
      </c>
      <c r="K204" s="43">
        <v>4.2887411E-3</v>
      </c>
      <c r="L204" s="43">
        <v>5.0299098000000002E-4</v>
      </c>
      <c r="M204" s="43">
        <v>3.4351927999999999E-3</v>
      </c>
      <c r="N204" s="43">
        <v>0.48844505999999999</v>
      </c>
      <c r="O204" s="43">
        <v>4.3007719E-3</v>
      </c>
      <c r="P204" s="43">
        <v>0</v>
      </c>
      <c r="Q204" s="43">
        <v>2.0192789000000001E-3</v>
      </c>
      <c r="R204" s="43">
        <v>1.3085661E-2</v>
      </c>
      <c r="S204" s="43">
        <v>4.9372548000000002E-2</v>
      </c>
      <c r="U204" s="93">
        <f t="shared" si="24"/>
        <v>0.44941106034482753</v>
      </c>
    </row>
    <row r="205" spans="1:21">
      <c r="A205" s="41" t="s">
        <v>33</v>
      </c>
      <c r="B205" s="94" t="s">
        <v>4691</v>
      </c>
      <c r="C205" s="74">
        <f t="shared" si="20"/>
        <v>0.49714628048000004</v>
      </c>
      <c r="D205" s="74">
        <f t="shared" si="21"/>
        <v>1.8466228180000002E-2</v>
      </c>
      <c r="E205" s="74">
        <f t="shared" si="22"/>
        <v>0.3710303962</v>
      </c>
      <c r="F205" s="74">
        <f t="shared" si="23"/>
        <v>5.2459766099999999E-2</v>
      </c>
      <c r="G205" s="95">
        <v>5.5189889999999998E-2</v>
      </c>
      <c r="H205" s="43">
        <v>5.0283962000000001E-3</v>
      </c>
      <c r="I205" s="43">
        <v>0.23824645999999999</v>
      </c>
      <c r="J205" s="43">
        <v>1.1732226E-2</v>
      </c>
      <c r="K205" s="43">
        <v>3.4279523999999999E-3</v>
      </c>
      <c r="L205" s="43">
        <v>5.8020817999999996E-4</v>
      </c>
      <c r="M205" s="43">
        <v>2.7258415999999999E-3</v>
      </c>
      <c r="N205" s="43">
        <v>0.12775554</v>
      </c>
      <c r="O205" s="43">
        <v>3.1845969999999999E-3</v>
      </c>
      <c r="P205" s="43">
        <v>0</v>
      </c>
      <c r="Q205" s="43">
        <v>1.6494801000000001E-3</v>
      </c>
      <c r="R205" s="43">
        <v>1.288651E-2</v>
      </c>
      <c r="S205" s="43">
        <v>3.4739179000000002E-2</v>
      </c>
      <c r="U205" s="93">
        <f t="shared" si="24"/>
        <v>0.47577491379310344</v>
      </c>
    </row>
    <row r="206" spans="1:21">
      <c r="A206" s="41" t="s">
        <v>33</v>
      </c>
      <c r="B206" s="94" t="s">
        <v>4692</v>
      </c>
      <c r="C206" s="74">
        <f t="shared" si="20"/>
        <v>0.54071888042999994</v>
      </c>
      <c r="D206" s="74">
        <f t="shared" si="21"/>
        <v>2.1221254629999999E-2</v>
      </c>
      <c r="E206" s="74">
        <f t="shared" si="22"/>
        <v>0.43428467699999995</v>
      </c>
      <c r="F206" s="74">
        <f t="shared" si="23"/>
        <v>2.8330347800000003E-2</v>
      </c>
      <c r="G206" s="95">
        <v>5.6882600999999998E-2</v>
      </c>
      <c r="H206" s="43">
        <v>5.5448770000000001E-3</v>
      </c>
      <c r="I206" s="43">
        <v>0.27327238999999998</v>
      </c>
      <c r="J206" s="43">
        <v>1.3872745000000001E-2</v>
      </c>
      <c r="K206" s="43">
        <v>3.6795040000000001E-3</v>
      </c>
      <c r="L206" s="43">
        <v>4.9353012999999997E-4</v>
      </c>
      <c r="M206" s="43">
        <v>3.1754754999999998E-3</v>
      </c>
      <c r="N206" s="43">
        <v>0.15546741</v>
      </c>
      <c r="O206" s="43">
        <v>3.5090365999999999E-3</v>
      </c>
      <c r="P206" s="43">
        <v>0</v>
      </c>
      <c r="Q206" s="43">
        <v>1.3379182000000001E-3</v>
      </c>
      <c r="R206" s="43">
        <v>2.0016721000000001E-2</v>
      </c>
      <c r="S206" s="43">
        <v>3.4666720000000001E-3</v>
      </c>
      <c r="U206" s="93">
        <f t="shared" si="24"/>
        <v>0.49036724999999998</v>
      </c>
    </row>
    <row r="207" spans="1:21">
      <c r="A207" s="41" t="s">
        <v>33</v>
      </c>
      <c r="B207" s="94" t="s">
        <v>4693</v>
      </c>
      <c r="C207" s="74">
        <f t="shared" si="20"/>
        <v>0.46236823142</v>
      </c>
      <c r="D207" s="74">
        <f t="shared" si="21"/>
        <v>1.714894992E-2</v>
      </c>
      <c r="E207" s="74">
        <f t="shared" si="22"/>
        <v>0.30009335190000003</v>
      </c>
      <c r="F207" s="74">
        <f t="shared" si="23"/>
        <v>8.8662812600000002E-2</v>
      </c>
      <c r="G207" s="95">
        <v>5.6463117E-2</v>
      </c>
      <c r="H207" s="43">
        <v>5.2160718999999999E-3</v>
      </c>
      <c r="I207" s="43">
        <v>0.17267013</v>
      </c>
      <c r="J207" s="43">
        <v>1.0500300000000001E-2</v>
      </c>
      <c r="K207" s="43">
        <v>3.9692379000000003E-3</v>
      </c>
      <c r="L207" s="43">
        <v>4.1479101999999999E-4</v>
      </c>
      <c r="M207" s="43">
        <v>2.2646210000000001E-3</v>
      </c>
      <c r="N207" s="43">
        <v>0.12220715</v>
      </c>
      <c r="O207" s="43">
        <v>3.3353581000000001E-3</v>
      </c>
      <c r="P207" s="43">
        <v>0</v>
      </c>
      <c r="Q207" s="43">
        <v>1.9840075E-3</v>
      </c>
      <c r="R207" s="43">
        <v>1.0696031999999999E-2</v>
      </c>
      <c r="S207" s="43">
        <v>7.2647415000000007E-2</v>
      </c>
      <c r="U207" s="93">
        <f t="shared" si="24"/>
        <v>0.48675100862068965</v>
      </c>
    </row>
    <row r="208" spans="1:21">
      <c r="A208" s="41" t="s">
        <v>33</v>
      </c>
      <c r="B208" s="94" t="s">
        <v>4694</v>
      </c>
      <c r="C208" s="74">
        <f t="shared" si="20"/>
        <v>2.75313784048E-3</v>
      </c>
      <c r="D208" s="74">
        <f t="shared" si="21"/>
        <v>4.429196638E-4</v>
      </c>
      <c r="E208" s="74">
        <f t="shared" si="22"/>
        <v>1.09043555E-3</v>
      </c>
      <c r="F208" s="74">
        <f t="shared" si="23"/>
        <v>5.2842926680000008E-5</v>
      </c>
      <c r="G208" s="95">
        <v>1.1669397000000001E-3</v>
      </c>
      <c r="H208" s="43">
        <v>1.2184959000000001E-4</v>
      </c>
      <c r="I208" s="43">
        <v>2.0786146E-4</v>
      </c>
      <c r="J208" s="43">
        <v>2.2957285000000001E-4</v>
      </c>
      <c r="K208" s="43">
        <v>1.8344830999999999E-4</v>
      </c>
      <c r="L208" s="43">
        <v>2.5123578000000001E-6</v>
      </c>
      <c r="M208" s="43">
        <v>2.7386146000000001E-5</v>
      </c>
      <c r="N208" s="43">
        <v>7.6072450000000001E-4</v>
      </c>
      <c r="O208" s="43">
        <v>3.3939936000000002E-5</v>
      </c>
      <c r="P208" s="43">
        <v>0</v>
      </c>
      <c r="Q208" s="43">
        <v>1.5298247000000001E-5</v>
      </c>
      <c r="R208" s="43">
        <v>1.8074418000000001E-7</v>
      </c>
      <c r="S208" s="43">
        <v>3.4239995E-6</v>
      </c>
      <c r="U208" s="93">
        <f t="shared" si="24"/>
        <v>1.0059825E-2</v>
      </c>
    </row>
    <row r="209" spans="1:21">
      <c r="A209" s="41" t="s">
        <v>33</v>
      </c>
      <c r="B209" s="94" t="s">
        <v>4695</v>
      </c>
      <c r="C209" s="74">
        <f t="shared" si="20"/>
        <v>0.65049601446000005</v>
      </c>
      <c r="D209" s="74">
        <f t="shared" si="21"/>
        <v>3.2776514550000004E-2</v>
      </c>
      <c r="E209" s="74">
        <f t="shared" si="22"/>
        <v>0.40515710390000004</v>
      </c>
      <c r="F209" s="74">
        <f t="shared" si="23"/>
        <v>2.3381216010000001E-2</v>
      </c>
      <c r="G209" s="95">
        <v>0.18918118</v>
      </c>
      <c r="H209" s="43">
        <v>5.4062939000000003E-3</v>
      </c>
      <c r="I209" s="43">
        <v>0.20615659</v>
      </c>
      <c r="J209" s="43">
        <v>1.4624343E-2</v>
      </c>
      <c r="K209" s="43">
        <v>1.1343601E-2</v>
      </c>
      <c r="L209" s="43">
        <v>7.5310375000000001E-4</v>
      </c>
      <c r="M209" s="43">
        <v>6.0554668000000001E-3</v>
      </c>
      <c r="N209" s="43">
        <v>0.19359422000000001</v>
      </c>
      <c r="O209" s="43">
        <v>3.1073138999999999E-3</v>
      </c>
      <c r="P209" s="43">
        <v>0</v>
      </c>
      <c r="Q209" s="43">
        <v>7.8839551000000003E-4</v>
      </c>
      <c r="R209" s="43">
        <v>1.6564453E-2</v>
      </c>
      <c r="S209" s="43">
        <v>2.9210536E-3</v>
      </c>
      <c r="U209" s="93">
        <f t="shared" si="24"/>
        <v>1.6308722413793102</v>
      </c>
    </row>
    <row r="210" spans="1:21">
      <c r="A210" s="41" t="s">
        <v>33</v>
      </c>
      <c r="B210" s="94" t="s">
        <v>4696</v>
      </c>
      <c r="C210" s="74">
        <f t="shared" si="20"/>
        <v>0.55610759233999996</v>
      </c>
      <c r="D210" s="74">
        <f t="shared" si="21"/>
        <v>2.4454261599999999E-2</v>
      </c>
      <c r="E210" s="74">
        <f t="shared" si="22"/>
        <v>0.3907689674</v>
      </c>
      <c r="F210" s="74">
        <f t="shared" si="23"/>
        <v>2.3838243340000002E-2</v>
      </c>
      <c r="G210" s="95">
        <v>0.11704612</v>
      </c>
      <c r="H210" s="43">
        <v>5.1877774000000003E-3</v>
      </c>
      <c r="I210" s="43">
        <v>0.20424223999999999</v>
      </c>
      <c r="J210" s="43">
        <v>1.2114691E-2</v>
      </c>
      <c r="K210" s="43">
        <v>7.0757768999999996E-3</v>
      </c>
      <c r="L210" s="43">
        <v>6.3516129999999997E-4</v>
      </c>
      <c r="M210" s="43">
        <v>4.6286323999999998E-3</v>
      </c>
      <c r="N210" s="43">
        <v>0.18133895</v>
      </c>
      <c r="O210" s="43">
        <v>2.9638186999999998E-3</v>
      </c>
      <c r="P210" s="43">
        <v>0</v>
      </c>
      <c r="Q210" s="43">
        <v>7.8885483999999997E-4</v>
      </c>
      <c r="R210" s="43">
        <v>1.8425805E-2</v>
      </c>
      <c r="S210" s="43">
        <v>1.6597648E-3</v>
      </c>
      <c r="U210" s="93">
        <f t="shared" si="24"/>
        <v>1.0090182758620689</v>
      </c>
    </row>
    <row r="211" spans="1:21">
      <c r="A211" s="41" t="s">
        <v>33</v>
      </c>
      <c r="B211" s="94" t="s">
        <v>4697</v>
      </c>
      <c r="C211" s="74">
        <f t="shared" si="20"/>
        <v>0.54397964995000003</v>
      </c>
      <c r="D211" s="74">
        <f t="shared" si="21"/>
        <v>2.4260085719999998E-2</v>
      </c>
      <c r="E211" s="74">
        <f t="shared" si="22"/>
        <v>0.38077428840000005</v>
      </c>
      <c r="F211" s="74">
        <f t="shared" si="23"/>
        <v>2.3747115830000002E-2</v>
      </c>
      <c r="G211" s="95">
        <v>0.11519815999999999</v>
      </c>
      <c r="H211" s="43">
        <v>5.0525683999999996E-3</v>
      </c>
      <c r="I211" s="43">
        <v>0.20229189</v>
      </c>
      <c r="J211" s="43">
        <v>1.1998651000000001E-2</v>
      </c>
      <c r="K211" s="43">
        <v>7.0110542000000001E-3</v>
      </c>
      <c r="L211" s="43">
        <v>6.3333512000000002E-4</v>
      </c>
      <c r="M211" s="43">
        <v>4.6170454000000003E-3</v>
      </c>
      <c r="N211" s="43">
        <v>0.17342983000000001</v>
      </c>
      <c r="O211" s="43">
        <v>2.9183891E-3</v>
      </c>
      <c r="P211" s="43">
        <v>0</v>
      </c>
      <c r="Q211" s="43">
        <v>7.7082482999999997E-4</v>
      </c>
      <c r="R211" s="43">
        <v>1.8378677E-2</v>
      </c>
      <c r="S211" s="43">
        <v>1.6792249000000001E-3</v>
      </c>
      <c r="U211" s="93">
        <f t="shared" si="24"/>
        <v>0.99308758620689641</v>
      </c>
    </row>
    <row r="212" spans="1:21">
      <c r="A212" s="41" t="s">
        <v>33</v>
      </c>
      <c r="B212" s="94" t="s">
        <v>4698</v>
      </c>
      <c r="C212" s="74">
        <f t="shared" si="20"/>
        <v>0.56291689148000001</v>
      </c>
      <c r="D212" s="74">
        <f t="shared" si="21"/>
        <v>2.7375940580000001E-2</v>
      </c>
      <c r="E212" s="74">
        <f t="shared" si="22"/>
        <v>0.36951096400000005</v>
      </c>
      <c r="F212" s="74">
        <f t="shared" si="23"/>
        <v>2.5699906899999996E-2</v>
      </c>
      <c r="G212" s="95">
        <v>0.14033008</v>
      </c>
      <c r="H212" s="43">
        <v>5.9451640000000002E-3</v>
      </c>
      <c r="I212" s="43">
        <v>0.19039921000000001</v>
      </c>
      <c r="J212" s="43">
        <v>1.3567393000000001E-2</v>
      </c>
      <c r="K212" s="43">
        <v>8.2625256000000008E-3</v>
      </c>
      <c r="L212" s="43">
        <v>6.8619958000000003E-4</v>
      </c>
      <c r="M212" s="43">
        <v>4.8598223999999999E-3</v>
      </c>
      <c r="N212" s="43">
        <v>0.17316659000000001</v>
      </c>
      <c r="O212" s="43">
        <v>3.4290929000000002E-3</v>
      </c>
      <c r="P212" s="43">
        <v>0</v>
      </c>
      <c r="Q212" s="43">
        <v>1.0853427E-3</v>
      </c>
      <c r="R212" s="43">
        <v>1.6956013999999998E-2</v>
      </c>
      <c r="S212" s="43">
        <v>4.2294573000000004E-3</v>
      </c>
      <c r="U212" s="93">
        <f t="shared" si="24"/>
        <v>1.2097420689655172</v>
      </c>
    </row>
    <row r="213" spans="1:21">
      <c r="A213" s="41" t="s">
        <v>33</v>
      </c>
      <c r="B213" s="94" t="s">
        <v>4699</v>
      </c>
      <c r="C213" s="74">
        <f t="shared" si="20"/>
        <v>0.48421193283000002</v>
      </c>
      <c r="D213" s="74">
        <f t="shared" si="21"/>
        <v>1.703323684E-2</v>
      </c>
      <c r="E213" s="74">
        <f t="shared" si="22"/>
        <v>0.38551171969999998</v>
      </c>
      <c r="F213" s="74">
        <f t="shared" si="23"/>
        <v>2.441286229E-2</v>
      </c>
      <c r="G213" s="95">
        <v>5.7254114000000002E-2</v>
      </c>
      <c r="H213" s="43">
        <v>5.0079097000000003E-3</v>
      </c>
      <c r="I213" s="43">
        <v>0.20285829</v>
      </c>
      <c r="J213" s="43">
        <v>9.8275515999999997E-3</v>
      </c>
      <c r="K213" s="43">
        <v>3.2980853000000002E-3</v>
      </c>
      <c r="L213" s="43">
        <v>5.2959153999999995E-4</v>
      </c>
      <c r="M213" s="43">
        <v>3.3780084000000002E-3</v>
      </c>
      <c r="N213" s="43">
        <v>0.17764552</v>
      </c>
      <c r="O213" s="43">
        <v>2.8954689999999999E-3</v>
      </c>
      <c r="P213" s="43">
        <v>0</v>
      </c>
      <c r="Q213" s="43">
        <v>8.1634158999999997E-4</v>
      </c>
      <c r="R213" s="43">
        <v>1.9550125000000002E-2</v>
      </c>
      <c r="S213" s="43">
        <v>1.1509267000000001E-3</v>
      </c>
      <c r="U213" s="93">
        <f t="shared" si="24"/>
        <v>0.49356994827586204</v>
      </c>
    </row>
    <row r="214" spans="1:21">
      <c r="A214" s="41" t="s">
        <v>33</v>
      </c>
      <c r="B214" s="94" t="s">
        <v>4700</v>
      </c>
      <c r="C214" s="74">
        <f t="shared" si="20"/>
        <v>3.0220928368110002E-2</v>
      </c>
      <c r="D214" s="74">
        <f t="shared" si="21"/>
        <v>3.0400526239999998E-3</v>
      </c>
      <c r="E214" s="74">
        <f t="shared" si="22"/>
        <v>2.0983872110000003E-2</v>
      </c>
      <c r="F214" s="74">
        <f t="shared" si="23"/>
        <v>2.8770983411000002E-4</v>
      </c>
      <c r="G214" s="95">
        <v>5.9092937999999998E-3</v>
      </c>
      <c r="H214" s="43">
        <v>6.2850861000000001E-4</v>
      </c>
      <c r="I214" s="43">
        <v>1.4367175000000001E-3</v>
      </c>
      <c r="J214" s="43">
        <v>1.444744E-3</v>
      </c>
      <c r="K214" s="43">
        <v>1.4411109000000001E-3</v>
      </c>
      <c r="L214" s="43">
        <v>1.3419094E-5</v>
      </c>
      <c r="M214" s="43">
        <v>1.4077862999999999E-4</v>
      </c>
      <c r="N214" s="43">
        <v>1.8918646000000001E-2</v>
      </c>
      <c r="O214" s="43">
        <v>1.8301164999999999E-4</v>
      </c>
      <c r="P214" s="43">
        <v>0</v>
      </c>
      <c r="Q214" s="43">
        <v>7.8752795999999998E-5</v>
      </c>
      <c r="R214" s="43">
        <v>9.9823911000000002E-7</v>
      </c>
      <c r="S214" s="43">
        <v>2.4947149000000001E-5</v>
      </c>
      <c r="U214" s="93">
        <f t="shared" si="24"/>
        <v>5.0942187931034479E-2</v>
      </c>
    </row>
    <row r="215" spans="1:21">
      <c r="A215" s="41" t="s">
        <v>33</v>
      </c>
      <c r="B215" s="94" t="s">
        <v>4701</v>
      </c>
      <c r="C215" s="74">
        <f t="shared" si="20"/>
        <v>3.00167443575E-2</v>
      </c>
      <c r="D215" s="74">
        <f t="shared" si="21"/>
        <v>2.9965264109999999E-3</v>
      </c>
      <c r="E215" s="74">
        <f t="shared" si="22"/>
        <v>2.0872936679999999E-2</v>
      </c>
      <c r="F215" s="74">
        <f t="shared" si="23"/>
        <v>3.050237665E-4</v>
      </c>
      <c r="G215" s="95">
        <v>5.8422574999999997E-3</v>
      </c>
      <c r="H215" s="43">
        <v>6.1429227999999997E-4</v>
      </c>
      <c r="I215" s="43">
        <v>1.4091734E-3</v>
      </c>
      <c r="J215" s="43">
        <v>1.4182093E-3</v>
      </c>
      <c r="K215" s="43">
        <v>1.4276026E-3</v>
      </c>
      <c r="L215" s="43">
        <v>1.3382361000000001E-5</v>
      </c>
      <c r="M215" s="43">
        <v>1.3733214999999999E-4</v>
      </c>
      <c r="N215" s="43">
        <v>1.8849471E-2</v>
      </c>
      <c r="O215" s="43">
        <v>1.8428299E-4</v>
      </c>
      <c r="P215" s="43">
        <v>0</v>
      </c>
      <c r="Q215" s="43">
        <v>9.3743006000000003E-5</v>
      </c>
      <c r="R215" s="43">
        <v>1.1027265E-6</v>
      </c>
      <c r="S215" s="43">
        <v>2.5895043999999999E-5</v>
      </c>
      <c r="U215" s="93">
        <f t="shared" si="24"/>
        <v>5.0364288793103444E-2</v>
      </c>
    </row>
    <row r="216" spans="1:21">
      <c r="A216" s="41" t="s">
        <v>33</v>
      </c>
      <c r="B216" s="94" t="s">
        <v>4702</v>
      </c>
      <c r="C216" s="74">
        <f t="shared" si="20"/>
        <v>2.9411603744319999E-2</v>
      </c>
      <c r="D216" s="74">
        <f t="shared" si="21"/>
        <v>2.8976454220000004E-3</v>
      </c>
      <c r="E216" s="74">
        <f t="shared" si="22"/>
        <v>2.0648511539999997E-2</v>
      </c>
      <c r="F216" s="74">
        <f t="shared" si="23"/>
        <v>2.7144868231999996E-4</v>
      </c>
      <c r="G216" s="95">
        <v>5.5939980999999998E-3</v>
      </c>
      <c r="H216" s="43">
        <v>5.9399403999999998E-4</v>
      </c>
      <c r="I216" s="43">
        <v>1.3474805E-3</v>
      </c>
      <c r="J216" s="43">
        <v>1.3563881000000001E-3</v>
      </c>
      <c r="K216" s="43">
        <v>1.3956251E-3</v>
      </c>
      <c r="L216" s="43">
        <v>1.2441892E-5</v>
      </c>
      <c r="M216" s="43">
        <v>1.3319033E-4</v>
      </c>
      <c r="N216" s="43">
        <v>1.8707036999999999E-2</v>
      </c>
      <c r="O216" s="43">
        <v>1.7203788999999999E-4</v>
      </c>
      <c r="P216" s="43">
        <v>0</v>
      </c>
      <c r="Q216" s="43">
        <v>7.4408003999999994E-5</v>
      </c>
      <c r="R216" s="43">
        <v>9.4417631999999997E-7</v>
      </c>
      <c r="S216" s="43">
        <v>2.4058612E-5</v>
      </c>
      <c r="U216" s="93">
        <f t="shared" si="24"/>
        <v>4.8224121551724133E-2</v>
      </c>
    </row>
    <row r="217" spans="1:21">
      <c r="A217" s="41" t="s">
        <v>33</v>
      </c>
      <c r="B217" s="94" t="s">
        <v>4703</v>
      </c>
      <c r="C217" s="74">
        <f t="shared" si="20"/>
        <v>0.80515066623000009</v>
      </c>
      <c r="D217" s="74">
        <f t="shared" si="21"/>
        <v>2.792803143E-2</v>
      </c>
      <c r="E217" s="74">
        <f t="shared" si="22"/>
        <v>0.67764464620000009</v>
      </c>
      <c r="F217" s="74">
        <f t="shared" si="23"/>
        <v>4.1691678600000004E-2</v>
      </c>
      <c r="G217" s="95">
        <v>5.7886310000000003E-2</v>
      </c>
      <c r="H217" s="43">
        <v>8.4781661999999997E-3</v>
      </c>
      <c r="I217" s="43">
        <v>0.30065560000000002</v>
      </c>
      <c r="J217" s="43">
        <v>1.3804749E-2</v>
      </c>
      <c r="K217" s="43">
        <v>4.9540818999999998E-3</v>
      </c>
      <c r="L217" s="43">
        <v>8.6569483000000001E-4</v>
      </c>
      <c r="M217" s="43">
        <v>8.3035056999999999E-3</v>
      </c>
      <c r="N217" s="43">
        <v>0.36851087999999999</v>
      </c>
      <c r="O217" s="43">
        <v>4.8998946999999999E-3</v>
      </c>
      <c r="P217" s="43">
        <v>0</v>
      </c>
      <c r="Q217" s="43">
        <v>1.3957821E-3</v>
      </c>
      <c r="R217" s="43">
        <v>3.2856454E-2</v>
      </c>
      <c r="S217" s="43">
        <v>2.5395477999999999E-3</v>
      </c>
      <c r="U217" s="93">
        <f t="shared" si="24"/>
        <v>0.49901991379310345</v>
      </c>
    </row>
    <row r="218" spans="1:21">
      <c r="A218" s="41" t="s">
        <v>33</v>
      </c>
      <c r="B218" s="94" t="s">
        <v>4704</v>
      </c>
      <c r="C218" s="74">
        <f t="shared" si="20"/>
        <v>2.0346242674999999</v>
      </c>
      <c r="D218" s="74">
        <f t="shared" si="21"/>
        <v>5.9111537499999998E-2</v>
      </c>
      <c r="E218" s="74">
        <f t="shared" si="22"/>
        <v>0.82010939699999996</v>
      </c>
      <c r="F218" s="74">
        <f t="shared" si="23"/>
        <v>1.0192557330000001</v>
      </c>
      <c r="G218" s="95">
        <v>0.13614760000000001</v>
      </c>
      <c r="H218" s="43">
        <v>2.5136247E-2</v>
      </c>
      <c r="I218" s="43">
        <v>0.4311432</v>
      </c>
      <c r="J218" s="43">
        <v>3.3767986E-2</v>
      </c>
      <c r="K218" s="43">
        <v>1.3266738E-2</v>
      </c>
      <c r="L218" s="43">
        <v>1.6313685E-3</v>
      </c>
      <c r="M218" s="43">
        <v>1.0445444999999999E-2</v>
      </c>
      <c r="N218" s="43">
        <v>0.36382995000000001</v>
      </c>
      <c r="O218" s="43">
        <v>1.9913126999999999E-2</v>
      </c>
      <c r="P218" s="43">
        <v>0</v>
      </c>
      <c r="Q218" s="43">
        <v>1.5294138000000001E-2</v>
      </c>
      <c r="R218" s="43">
        <v>4.8811628000000003E-2</v>
      </c>
      <c r="S218" s="43">
        <v>0.93523683999999996</v>
      </c>
      <c r="U218" s="93">
        <f t="shared" si="24"/>
        <v>1.1736862068965517</v>
      </c>
    </row>
    <row r="219" spans="1:21">
      <c r="A219" s="41" t="s">
        <v>33</v>
      </c>
      <c r="B219" s="94" t="s">
        <v>4705</v>
      </c>
      <c r="C219" s="74">
        <f t="shared" si="20"/>
        <v>0.80515066623000009</v>
      </c>
      <c r="D219" s="74">
        <f t="shared" si="21"/>
        <v>2.792803143E-2</v>
      </c>
      <c r="E219" s="74">
        <f t="shared" si="22"/>
        <v>0.67764464620000009</v>
      </c>
      <c r="F219" s="74">
        <f t="shared" si="23"/>
        <v>4.1691678600000004E-2</v>
      </c>
      <c r="G219" s="95">
        <v>5.7886310000000003E-2</v>
      </c>
      <c r="H219" s="43">
        <v>8.4781661999999997E-3</v>
      </c>
      <c r="I219" s="43">
        <v>0.30065560000000002</v>
      </c>
      <c r="J219" s="43">
        <v>1.3804749E-2</v>
      </c>
      <c r="K219" s="43">
        <v>4.9540818999999998E-3</v>
      </c>
      <c r="L219" s="43">
        <v>8.6569483000000001E-4</v>
      </c>
      <c r="M219" s="43">
        <v>8.3035056999999999E-3</v>
      </c>
      <c r="N219" s="43">
        <v>0.36851087999999999</v>
      </c>
      <c r="O219" s="43">
        <v>4.8998946999999999E-3</v>
      </c>
      <c r="P219" s="43">
        <v>0</v>
      </c>
      <c r="Q219" s="43">
        <v>1.3957821E-3</v>
      </c>
      <c r="R219" s="43">
        <v>3.2856454E-2</v>
      </c>
      <c r="S219" s="43">
        <v>2.5395477999999999E-3</v>
      </c>
      <c r="U219" s="93">
        <f t="shared" si="24"/>
        <v>0.49901991379310345</v>
      </c>
    </row>
    <row r="220" spans="1:21">
      <c r="A220" s="41" t="s">
        <v>33</v>
      </c>
      <c r="B220" s="94" t="s">
        <v>4706</v>
      </c>
      <c r="C220" s="74">
        <f t="shared" si="20"/>
        <v>0.94999168722000005</v>
      </c>
      <c r="D220" s="74">
        <f t="shared" si="21"/>
        <v>5.9533309550000003E-2</v>
      </c>
      <c r="E220" s="74">
        <f t="shared" si="22"/>
        <v>0.38960831299999998</v>
      </c>
      <c r="F220" s="74">
        <f t="shared" si="23"/>
        <v>2.2946704670000002E-2</v>
      </c>
      <c r="G220" s="95">
        <v>0.47790336</v>
      </c>
      <c r="H220" s="43">
        <v>7.1541162000000005E-2</v>
      </c>
      <c r="I220" s="43">
        <v>3.5470940999999999E-2</v>
      </c>
      <c r="J220" s="43">
        <v>3.6376505000000003E-2</v>
      </c>
      <c r="K220" s="43">
        <v>1.812778E-2</v>
      </c>
      <c r="L220" s="43">
        <v>9.1804395E-4</v>
      </c>
      <c r="M220" s="43">
        <v>4.1109806000000004E-3</v>
      </c>
      <c r="N220" s="43">
        <v>0.28259621000000001</v>
      </c>
      <c r="O220" s="43">
        <v>1.0543083999999999E-2</v>
      </c>
      <c r="P220" s="43">
        <v>0</v>
      </c>
      <c r="Q220" s="43">
        <v>1.0563797999999999E-2</v>
      </c>
      <c r="R220" s="43">
        <v>3.0444887000000002E-4</v>
      </c>
      <c r="S220" s="43">
        <v>1.5353738000000001E-3</v>
      </c>
      <c r="U220" s="93">
        <f t="shared" si="24"/>
        <v>4.1198565517241379</v>
      </c>
    </row>
    <row r="221" spans="1:21">
      <c r="A221" s="41" t="s">
        <v>33</v>
      </c>
      <c r="B221" s="94" t="s">
        <v>4707</v>
      </c>
      <c r="C221" s="74">
        <f t="shared" si="20"/>
        <v>0.10936993522000002</v>
      </c>
      <c r="D221" s="74">
        <f t="shared" si="21"/>
        <v>7.4676270699999998E-3</v>
      </c>
      <c r="E221" s="74">
        <f t="shared" si="22"/>
        <v>7.9027262300000012E-2</v>
      </c>
      <c r="F221" s="74">
        <f t="shared" si="23"/>
        <v>5.8083278499999995E-3</v>
      </c>
      <c r="G221" s="95">
        <v>1.7066718000000002E-2</v>
      </c>
      <c r="H221" s="43">
        <v>1.8842503E-3</v>
      </c>
      <c r="I221" s="43">
        <v>3.6443954000000001E-2</v>
      </c>
      <c r="J221" s="43">
        <v>3.5525502999999999E-3</v>
      </c>
      <c r="K221" s="43">
        <v>1.7757701999999999E-3</v>
      </c>
      <c r="L221" s="43">
        <v>1.0031877E-4</v>
      </c>
      <c r="M221" s="43">
        <v>2.0389878000000002E-3</v>
      </c>
      <c r="N221" s="43">
        <v>4.0699058000000003E-2</v>
      </c>
      <c r="O221" s="43">
        <v>7.7481885E-4</v>
      </c>
      <c r="P221" s="43">
        <v>0</v>
      </c>
      <c r="Q221" s="43">
        <v>4.4169358000000001E-4</v>
      </c>
      <c r="R221" s="43">
        <v>6.3004762000000002E-4</v>
      </c>
      <c r="S221" s="43">
        <v>3.9617678E-3</v>
      </c>
      <c r="U221" s="93">
        <f t="shared" si="24"/>
        <v>0.14712687931034482</v>
      </c>
    </row>
    <row r="222" spans="1:21">
      <c r="A222" s="41" t="s">
        <v>33</v>
      </c>
      <c r="B222" s="94" t="s">
        <v>4708</v>
      </c>
      <c r="C222" s="74">
        <f t="shared" si="20"/>
        <v>0.9822913673</v>
      </c>
      <c r="D222" s="74">
        <f t="shared" si="21"/>
        <v>7.6776169399999997E-2</v>
      </c>
      <c r="E222" s="74">
        <f t="shared" si="22"/>
        <v>0.41236458040000001</v>
      </c>
      <c r="F222" s="74">
        <f t="shared" si="23"/>
        <v>3.4738867499999999E-2</v>
      </c>
      <c r="G222" s="95">
        <v>0.45841175000000001</v>
      </c>
      <c r="H222" s="43">
        <v>8.4692803999999993E-3</v>
      </c>
      <c r="I222" s="43">
        <v>0.22750691000000001</v>
      </c>
      <c r="J222" s="43">
        <v>3.3817941999999997E-2</v>
      </c>
      <c r="K222" s="43">
        <v>3.0300493000000001E-2</v>
      </c>
      <c r="L222" s="43">
        <v>1.0601514E-3</v>
      </c>
      <c r="M222" s="43">
        <v>1.1597583E-2</v>
      </c>
      <c r="N222" s="43">
        <v>0.17638839000000001</v>
      </c>
      <c r="O222" s="43">
        <v>7.6306176000000003E-3</v>
      </c>
      <c r="P222" s="43">
        <v>0</v>
      </c>
      <c r="Q222" s="43">
        <v>1.7607953E-3</v>
      </c>
      <c r="R222" s="43">
        <v>2.1237226000000001E-2</v>
      </c>
      <c r="S222" s="43">
        <v>4.1102285999999998E-3</v>
      </c>
      <c r="U222" s="93">
        <f t="shared" si="24"/>
        <v>3.9518254310344827</v>
      </c>
    </row>
    <row r="223" spans="1:21">
      <c r="A223" s="41" t="s">
        <v>33</v>
      </c>
      <c r="B223" s="94" t="s">
        <v>4709</v>
      </c>
      <c r="C223" s="74">
        <f t="shared" si="20"/>
        <v>0.66293720481999996</v>
      </c>
      <c r="D223" s="74">
        <f t="shared" si="21"/>
        <v>4.6228700719999995E-2</v>
      </c>
      <c r="E223" s="74">
        <f t="shared" si="22"/>
        <v>0.36508777319999997</v>
      </c>
      <c r="F223" s="74">
        <f t="shared" si="23"/>
        <v>2.6806680899999998E-2</v>
      </c>
      <c r="G223" s="95">
        <v>0.22481404999999999</v>
      </c>
      <c r="H223" s="43">
        <v>6.5830031999999997E-3</v>
      </c>
      <c r="I223" s="43">
        <v>0.19459309999999999</v>
      </c>
      <c r="J223" s="43">
        <v>2.0236443E-2</v>
      </c>
      <c r="K223" s="43">
        <v>1.6791001E-2</v>
      </c>
      <c r="L223" s="43">
        <v>6.5929902000000005E-4</v>
      </c>
      <c r="M223" s="43">
        <v>8.5419577E-3</v>
      </c>
      <c r="N223" s="43">
        <v>0.16391167000000001</v>
      </c>
      <c r="O223" s="43">
        <v>6.9654779999999998E-3</v>
      </c>
      <c r="P223" s="43">
        <v>0</v>
      </c>
      <c r="Q223" s="43">
        <v>1.4108815000000001E-3</v>
      </c>
      <c r="R223" s="43">
        <v>1.4608655999999999E-2</v>
      </c>
      <c r="S223" s="43">
        <v>3.8216653999999998E-3</v>
      </c>
      <c r="U223" s="93">
        <f t="shared" si="24"/>
        <v>1.9380521551724137</v>
      </c>
    </row>
    <row r="224" spans="1:21">
      <c r="A224" s="41" t="s">
        <v>33</v>
      </c>
      <c r="B224" s="94" t="s">
        <v>4710</v>
      </c>
      <c r="C224" s="74">
        <f t="shared" si="20"/>
        <v>0.74520277654</v>
      </c>
      <c r="D224" s="74">
        <f t="shared" si="21"/>
        <v>5.1933045140000002E-2</v>
      </c>
      <c r="E224" s="74">
        <f t="shared" si="22"/>
        <v>0.4155705066</v>
      </c>
      <c r="F224" s="74">
        <f t="shared" si="23"/>
        <v>2.93651048E-2</v>
      </c>
      <c r="G224" s="95">
        <v>0.24833411999999999</v>
      </c>
      <c r="H224" s="43">
        <v>8.1059966000000001E-3</v>
      </c>
      <c r="I224" s="43">
        <v>0.2393969</v>
      </c>
      <c r="J224" s="43">
        <v>2.3105376E-2</v>
      </c>
      <c r="K224" s="43">
        <v>1.6606181000000001E-2</v>
      </c>
      <c r="L224" s="43">
        <v>8.3462914000000002E-4</v>
      </c>
      <c r="M224" s="43">
        <v>1.1386858999999999E-2</v>
      </c>
      <c r="N224" s="43">
        <v>0.16806761000000001</v>
      </c>
      <c r="O224" s="43">
        <v>7.7104052000000001E-3</v>
      </c>
      <c r="P224" s="43">
        <v>0</v>
      </c>
      <c r="Q224" s="43">
        <v>1.6506037999999999E-3</v>
      </c>
      <c r="R224" s="43">
        <v>1.8080625999999999E-2</v>
      </c>
      <c r="S224" s="43">
        <v>1.9234698E-3</v>
      </c>
      <c r="U224" s="93">
        <f t="shared" si="24"/>
        <v>2.1408113793103447</v>
      </c>
    </row>
    <row r="225" spans="1:21">
      <c r="A225" s="41" t="s">
        <v>33</v>
      </c>
      <c r="B225" s="94" t="s">
        <v>4711</v>
      </c>
      <c r="C225" s="74">
        <f t="shared" si="20"/>
        <v>1.1490634536999997</v>
      </c>
      <c r="D225" s="74">
        <f t="shared" si="21"/>
        <v>8.8128280499999989E-2</v>
      </c>
      <c r="E225" s="74">
        <f t="shared" si="22"/>
        <v>0.45323854659999996</v>
      </c>
      <c r="F225" s="74">
        <f t="shared" si="23"/>
        <v>3.3521016600000002E-2</v>
      </c>
      <c r="G225" s="95">
        <v>0.57417560999999995</v>
      </c>
      <c r="H225" s="43">
        <v>8.9158566000000009E-3</v>
      </c>
      <c r="I225" s="43">
        <v>0.21450965</v>
      </c>
      <c r="J225" s="43">
        <v>3.6963361E-2</v>
      </c>
      <c r="K225" s="43">
        <v>3.6808236000000001E-2</v>
      </c>
      <c r="L225" s="43">
        <v>1.2373725E-3</v>
      </c>
      <c r="M225" s="43">
        <v>1.3119311E-2</v>
      </c>
      <c r="N225" s="43">
        <v>0.22981304</v>
      </c>
      <c r="O225" s="43">
        <v>7.9034780999999998E-3</v>
      </c>
      <c r="P225" s="43">
        <v>0</v>
      </c>
      <c r="Q225" s="43">
        <v>1.63422E-3</v>
      </c>
      <c r="R225" s="43">
        <v>1.7351915999999998E-2</v>
      </c>
      <c r="S225" s="43">
        <v>6.6314025000000004E-3</v>
      </c>
      <c r="U225" s="93">
        <f t="shared" si="24"/>
        <v>4.9497897413793099</v>
      </c>
    </row>
    <row r="226" spans="1:21">
      <c r="A226" s="41" t="s">
        <v>33</v>
      </c>
      <c r="B226" s="94" t="s">
        <v>4712</v>
      </c>
      <c r="C226" s="74">
        <f t="shared" si="20"/>
        <v>0.55587957126999998</v>
      </c>
      <c r="D226" s="74">
        <f t="shared" si="21"/>
        <v>3.0913569370000005E-2</v>
      </c>
      <c r="E226" s="74">
        <f t="shared" si="22"/>
        <v>0.39765127089999996</v>
      </c>
      <c r="F226" s="74">
        <f t="shared" si="23"/>
        <v>3.8439045999999998E-2</v>
      </c>
      <c r="G226" s="95">
        <v>8.8875684999999996E-2</v>
      </c>
      <c r="H226" s="43">
        <v>7.2971308999999996E-3</v>
      </c>
      <c r="I226" s="43">
        <v>0.25509041999999998</v>
      </c>
      <c r="J226" s="43">
        <v>1.8266310000000001E-2</v>
      </c>
      <c r="K226" s="43">
        <v>5.032707E-3</v>
      </c>
      <c r="L226" s="43">
        <v>4.4825927000000001E-4</v>
      </c>
      <c r="M226" s="43">
        <v>7.1662931000000003E-3</v>
      </c>
      <c r="N226" s="43">
        <v>0.13526372</v>
      </c>
      <c r="O226" s="43">
        <v>7.4229689999999997E-3</v>
      </c>
      <c r="P226" s="43">
        <v>0</v>
      </c>
      <c r="Q226" s="43">
        <v>1.9752794000000001E-3</v>
      </c>
      <c r="R226" s="43">
        <v>2.7425155999999999E-2</v>
      </c>
      <c r="S226" s="43">
        <v>1.6156415999999999E-3</v>
      </c>
      <c r="U226" s="93">
        <f t="shared" si="24"/>
        <v>0.76616969827586201</v>
      </c>
    </row>
    <row r="227" spans="1:21">
      <c r="A227" s="41" t="s">
        <v>33</v>
      </c>
      <c r="B227" s="94" t="s">
        <v>4713</v>
      </c>
      <c r="C227" s="74">
        <f t="shared" si="20"/>
        <v>0.53554437980000003</v>
      </c>
      <c r="D227" s="74">
        <f t="shared" si="21"/>
        <v>3.2366502509999999E-2</v>
      </c>
      <c r="E227" s="74">
        <f t="shared" si="22"/>
        <v>0.3650699986</v>
      </c>
      <c r="F227" s="74">
        <f t="shared" si="23"/>
        <v>1.434986869E-2</v>
      </c>
      <c r="G227" s="95">
        <v>0.12375801</v>
      </c>
      <c r="H227" s="43">
        <v>3.7644385999999999E-3</v>
      </c>
      <c r="I227" s="43">
        <v>0.11452933999999999</v>
      </c>
      <c r="J227" s="43">
        <v>1.1738795999999999E-2</v>
      </c>
      <c r="K227" s="43">
        <v>1.6309911E-2</v>
      </c>
      <c r="L227" s="43">
        <v>3.4605911000000001E-4</v>
      </c>
      <c r="M227" s="43">
        <v>3.9717364000000002E-3</v>
      </c>
      <c r="N227" s="43">
        <v>0.24677621999999999</v>
      </c>
      <c r="O227" s="43">
        <v>5.6054774000000003E-3</v>
      </c>
      <c r="P227" s="43">
        <v>0</v>
      </c>
      <c r="Q227" s="43">
        <v>6.9151738999999996E-4</v>
      </c>
      <c r="R227" s="43">
        <v>2.4819985000000002E-3</v>
      </c>
      <c r="S227" s="43">
        <v>5.5708753999999996E-3</v>
      </c>
      <c r="U227" s="93">
        <f t="shared" si="24"/>
        <v>1.066879396551724</v>
      </c>
    </row>
    <row r="228" spans="1:21">
      <c r="A228" s="41" t="s">
        <v>33</v>
      </c>
      <c r="B228" s="94" t="s">
        <v>4714</v>
      </c>
      <c r="C228" s="74">
        <f t="shared" si="20"/>
        <v>1.2912102524</v>
      </c>
      <c r="D228" s="74">
        <f t="shared" si="21"/>
        <v>8.1966597499999988E-2</v>
      </c>
      <c r="E228" s="74">
        <f t="shared" si="22"/>
        <v>0.53623625200000002</v>
      </c>
      <c r="F228" s="74">
        <f t="shared" si="23"/>
        <v>4.6155472899999994E-2</v>
      </c>
      <c r="G228" s="95">
        <v>0.62685192999999995</v>
      </c>
      <c r="H228" s="43">
        <v>1.0502671999999999E-2</v>
      </c>
      <c r="I228" s="43">
        <v>0.28316170000000002</v>
      </c>
      <c r="J228" s="43">
        <v>3.3184524999999999E-2</v>
      </c>
      <c r="K228" s="43">
        <v>3.6712716999999999E-2</v>
      </c>
      <c r="L228" s="43">
        <v>1.2540695E-3</v>
      </c>
      <c r="M228" s="43">
        <v>1.0815286E-2</v>
      </c>
      <c r="N228" s="43">
        <v>0.24257187999999999</v>
      </c>
      <c r="O228" s="43">
        <v>8.0629744000000007E-3</v>
      </c>
      <c r="P228" s="43">
        <v>0</v>
      </c>
      <c r="Q228" s="43">
        <v>1.630547E-3</v>
      </c>
      <c r="R228" s="43">
        <v>2.7858813999999999E-2</v>
      </c>
      <c r="S228" s="43">
        <v>8.6031375E-3</v>
      </c>
      <c r="U228" s="93">
        <f t="shared" si="24"/>
        <v>5.4038959482758617</v>
      </c>
    </row>
    <row r="229" spans="1:21">
      <c r="A229" s="41" t="s">
        <v>33</v>
      </c>
      <c r="B229" s="94" t="s">
        <v>4715</v>
      </c>
      <c r="C229" s="74">
        <f t="shared" si="20"/>
        <v>0.90014326479999995</v>
      </c>
      <c r="D229" s="74">
        <f t="shared" si="21"/>
        <v>5.3930790299999996E-2</v>
      </c>
      <c r="E229" s="74">
        <f t="shared" si="22"/>
        <v>0.41343726199999997</v>
      </c>
      <c r="F229" s="74">
        <f t="shared" si="23"/>
        <v>6.8846662500000003E-2</v>
      </c>
      <c r="G229" s="95">
        <v>0.36392855000000002</v>
      </c>
      <c r="H229" s="43">
        <v>1.0293521999999999E-2</v>
      </c>
      <c r="I229" s="43">
        <v>0.17315646000000001</v>
      </c>
      <c r="J229" s="43">
        <v>2.3097257E-2</v>
      </c>
      <c r="K229" s="43">
        <v>2.2928976E-2</v>
      </c>
      <c r="L229" s="43">
        <v>8.0336019999999999E-4</v>
      </c>
      <c r="M229" s="43">
        <v>7.1011970999999997E-3</v>
      </c>
      <c r="N229" s="43">
        <v>0.22998727999999999</v>
      </c>
      <c r="O229" s="43">
        <v>7.6501548000000004E-3</v>
      </c>
      <c r="P229" s="43">
        <v>0</v>
      </c>
      <c r="Q229" s="43">
        <v>2.3536957000000001E-3</v>
      </c>
      <c r="R229" s="43">
        <v>1.9105272E-2</v>
      </c>
      <c r="S229" s="43">
        <v>3.9737540000000002E-2</v>
      </c>
      <c r="U229" s="93">
        <f t="shared" si="24"/>
        <v>3.1373150862068964</v>
      </c>
    </row>
    <row r="230" spans="1:21">
      <c r="A230" s="41" t="s">
        <v>33</v>
      </c>
      <c r="B230" s="94" t="s">
        <v>4716</v>
      </c>
      <c r="C230" s="74">
        <f t="shared" si="20"/>
        <v>1.1609838124</v>
      </c>
      <c r="D230" s="74">
        <f t="shared" si="21"/>
        <v>7.2554226799999996E-2</v>
      </c>
      <c r="E230" s="74">
        <f t="shared" si="22"/>
        <v>0.49613294799999996</v>
      </c>
      <c r="F230" s="74">
        <f t="shared" si="23"/>
        <v>5.4420937599999997E-2</v>
      </c>
      <c r="G230" s="95">
        <v>0.53787569999999996</v>
      </c>
      <c r="H230" s="43">
        <v>1.0479608E-2</v>
      </c>
      <c r="I230" s="43">
        <v>0.24608975999999999</v>
      </c>
      <c r="J230" s="43">
        <v>2.9816883999999998E-2</v>
      </c>
      <c r="K230" s="43">
        <v>3.2065165E-2</v>
      </c>
      <c r="L230" s="43">
        <v>1.1025373999999999E-3</v>
      </c>
      <c r="M230" s="43">
        <v>9.5696403999999992E-3</v>
      </c>
      <c r="N230" s="43">
        <v>0.23956358</v>
      </c>
      <c r="O230" s="43">
        <v>7.9398986000000001E-3</v>
      </c>
      <c r="P230" s="43">
        <v>0</v>
      </c>
      <c r="Q230" s="43">
        <v>1.8929109999999999E-3</v>
      </c>
      <c r="R230" s="43">
        <v>2.4943304999999999E-2</v>
      </c>
      <c r="S230" s="43">
        <v>1.9644822999999999E-2</v>
      </c>
      <c r="U230" s="93">
        <f t="shared" si="24"/>
        <v>4.63685948275862</v>
      </c>
    </row>
    <row r="231" spans="1:21">
      <c r="A231" s="41" t="s">
        <v>33</v>
      </c>
      <c r="B231" s="94" t="s">
        <v>4717</v>
      </c>
      <c r="C231" s="74">
        <f t="shared" si="20"/>
        <v>1.2333095578000002</v>
      </c>
      <c r="D231" s="74">
        <f t="shared" si="21"/>
        <v>7.7778056199999987E-2</v>
      </c>
      <c r="E231" s="74">
        <f t="shared" si="22"/>
        <v>0.51840187100000001</v>
      </c>
      <c r="F231" s="74">
        <f t="shared" si="23"/>
        <v>4.9828110599999996E-2</v>
      </c>
      <c r="G231" s="95">
        <v>0.58730152000000002</v>
      </c>
      <c r="H231" s="43">
        <v>1.0491640999999999E-2</v>
      </c>
      <c r="I231" s="43">
        <v>0.26668014000000001</v>
      </c>
      <c r="J231" s="43">
        <v>3.1683287999999997E-2</v>
      </c>
      <c r="K231" s="43">
        <v>3.4646608000000002E-2</v>
      </c>
      <c r="L231" s="43">
        <v>1.1866632E-3</v>
      </c>
      <c r="M231" s="43">
        <v>1.0261497E-2</v>
      </c>
      <c r="N231" s="43">
        <v>0.24123009000000001</v>
      </c>
      <c r="O231" s="43">
        <v>8.0075801999999995E-3</v>
      </c>
      <c r="P231" s="43">
        <v>0</v>
      </c>
      <c r="Q231" s="43">
        <v>1.7469704E-3</v>
      </c>
      <c r="R231" s="43">
        <v>2.6563028999999998E-2</v>
      </c>
      <c r="S231" s="43">
        <v>1.3510530999999999E-2</v>
      </c>
      <c r="U231" s="93">
        <f t="shared" si="24"/>
        <v>5.0629441379310345</v>
      </c>
    </row>
    <row r="232" spans="1:21">
      <c r="A232" s="41" t="s">
        <v>33</v>
      </c>
      <c r="B232" s="94" t="s">
        <v>4718</v>
      </c>
      <c r="C232" s="74">
        <f t="shared" si="20"/>
        <v>5.5062757919699997E-3</v>
      </c>
      <c r="D232" s="74">
        <f t="shared" si="21"/>
        <v>8.8583932869999997E-4</v>
      </c>
      <c r="E232" s="74">
        <f t="shared" si="22"/>
        <v>2.18087111E-3</v>
      </c>
      <c r="F232" s="74">
        <f t="shared" si="23"/>
        <v>1.0568585327000001E-4</v>
      </c>
      <c r="G232" s="95">
        <v>2.3338794999999998E-3</v>
      </c>
      <c r="H232" s="43">
        <v>2.4369918000000001E-4</v>
      </c>
      <c r="I232" s="43">
        <v>4.1572293000000001E-4</v>
      </c>
      <c r="J232" s="43">
        <v>4.5914570000000002E-4</v>
      </c>
      <c r="K232" s="43">
        <v>3.6689661999999998E-4</v>
      </c>
      <c r="L232" s="43">
        <v>5.0247157000000001E-6</v>
      </c>
      <c r="M232" s="43">
        <v>5.4772292999999998E-5</v>
      </c>
      <c r="N232" s="43">
        <v>1.521449E-3</v>
      </c>
      <c r="O232" s="43">
        <v>6.7879872000000004E-5</v>
      </c>
      <c r="P232" s="43">
        <v>0</v>
      </c>
      <c r="Q232" s="43">
        <v>3.0596494000000001E-5</v>
      </c>
      <c r="R232" s="43">
        <v>3.6148837000000001E-7</v>
      </c>
      <c r="S232" s="43">
        <v>6.8479989000000002E-6</v>
      </c>
      <c r="U232" s="93">
        <f t="shared" si="24"/>
        <v>2.0119650862068964E-2</v>
      </c>
    </row>
    <row r="233" spans="1:21">
      <c r="A233" s="41" t="s">
        <v>33</v>
      </c>
      <c r="B233" s="94" t="s">
        <v>4719</v>
      </c>
      <c r="C233" s="74">
        <f t="shared" si="20"/>
        <v>0.94314363767999998</v>
      </c>
      <c r="D233" s="74">
        <f t="shared" si="21"/>
        <v>5.7684260479999999E-2</v>
      </c>
      <c r="E233" s="74">
        <f t="shared" si="22"/>
        <v>0.4172217782</v>
      </c>
      <c r="F233" s="74">
        <f t="shared" si="23"/>
        <v>3.7985359000000003E-2</v>
      </c>
      <c r="G233" s="95">
        <v>0.43025224000000001</v>
      </c>
      <c r="H233" s="43">
        <v>5.3923482E-3</v>
      </c>
      <c r="I233" s="43">
        <v>0.22689871</v>
      </c>
      <c r="J233" s="43">
        <v>2.2389011E-2</v>
      </c>
      <c r="K233" s="43">
        <v>2.5865283999999999E-2</v>
      </c>
      <c r="L233" s="43">
        <v>8.6457758000000001E-4</v>
      </c>
      <c r="M233" s="43">
        <v>8.5653879000000006E-3</v>
      </c>
      <c r="N233" s="43">
        <v>0.18493071999999999</v>
      </c>
      <c r="O233" s="43">
        <v>2.8328719000000001E-3</v>
      </c>
      <c r="P233" s="43">
        <v>0</v>
      </c>
      <c r="Q233" s="43">
        <v>1.2249285999999999E-3</v>
      </c>
      <c r="R233" s="43">
        <v>2.7766379000000001E-2</v>
      </c>
      <c r="S233" s="43">
        <v>6.1611794999999999E-3</v>
      </c>
      <c r="U233" s="93">
        <f t="shared" si="24"/>
        <v>3.7090710344827587</v>
      </c>
    </row>
    <row r="234" spans="1:21">
      <c r="A234" s="41" t="s">
        <v>33</v>
      </c>
      <c r="B234" s="94" t="s">
        <v>4720</v>
      </c>
      <c r="C234" s="74">
        <f t="shared" si="20"/>
        <v>1.1169822003999998</v>
      </c>
      <c r="D234" s="74">
        <f t="shared" si="21"/>
        <v>6.9610294099999998E-2</v>
      </c>
      <c r="E234" s="74">
        <f t="shared" si="22"/>
        <v>0.46445092529999998</v>
      </c>
      <c r="F234" s="74">
        <f t="shared" si="23"/>
        <v>3.7363221000000002E-2</v>
      </c>
      <c r="G234" s="95">
        <v>0.54555776</v>
      </c>
      <c r="H234" s="43">
        <v>7.9531653000000004E-3</v>
      </c>
      <c r="I234" s="43">
        <v>0.24920737000000001</v>
      </c>
      <c r="J234" s="43">
        <v>2.7908812000000002E-2</v>
      </c>
      <c r="K234" s="43">
        <v>3.1240972999999998E-2</v>
      </c>
      <c r="L234" s="43">
        <v>1.0828182E-3</v>
      </c>
      <c r="M234" s="43">
        <v>9.3776908999999992E-3</v>
      </c>
      <c r="N234" s="43">
        <v>0.20729038999999999</v>
      </c>
      <c r="O234" s="43">
        <v>3.4808235999999998E-3</v>
      </c>
      <c r="P234" s="43">
        <v>0</v>
      </c>
      <c r="Q234" s="43">
        <v>1.6711778999999999E-3</v>
      </c>
      <c r="R234" s="43">
        <v>2.4655671000000001E-2</v>
      </c>
      <c r="S234" s="43">
        <v>7.5555485000000002E-3</v>
      </c>
      <c r="U234" s="93">
        <f t="shared" si="24"/>
        <v>4.7030841379310342</v>
      </c>
    </row>
    <row r="235" spans="1:21">
      <c r="A235" s="41" t="s">
        <v>33</v>
      </c>
      <c r="B235" s="94" t="s">
        <v>4721</v>
      </c>
      <c r="C235" s="74">
        <f t="shared" si="20"/>
        <v>1.1097703471</v>
      </c>
      <c r="D235" s="74">
        <f t="shared" si="21"/>
        <v>6.9202366500000001E-2</v>
      </c>
      <c r="E235" s="74">
        <f t="shared" si="22"/>
        <v>0.46069425250000001</v>
      </c>
      <c r="F235" s="74">
        <f t="shared" si="23"/>
        <v>3.6480598099999997E-2</v>
      </c>
      <c r="G235" s="95">
        <v>0.54339313</v>
      </c>
      <c r="H235" s="43">
        <v>7.4187825000000002E-3</v>
      </c>
      <c r="I235" s="43">
        <v>0.24879337000000001</v>
      </c>
      <c r="J235" s="43">
        <v>2.7711797999999999E-2</v>
      </c>
      <c r="K235" s="43">
        <v>3.1128077000000001E-2</v>
      </c>
      <c r="L235" s="43">
        <v>1.0731251999999999E-3</v>
      </c>
      <c r="M235" s="43">
        <v>9.2893663000000008E-3</v>
      </c>
      <c r="N235" s="43">
        <v>0.2044821</v>
      </c>
      <c r="O235" s="43">
        <v>3.2689373000000001E-3</v>
      </c>
      <c r="P235" s="43">
        <v>0</v>
      </c>
      <c r="Q235" s="43">
        <v>1.0395076E-3</v>
      </c>
      <c r="R235" s="43">
        <v>2.4647087000000002E-2</v>
      </c>
      <c r="S235" s="43">
        <v>7.5250661999999996E-3</v>
      </c>
      <c r="U235" s="93">
        <f t="shared" si="24"/>
        <v>4.6844235344827583</v>
      </c>
    </row>
    <row r="236" spans="1:21">
      <c r="A236" s="41" t="s">
        <v>33</v>
      </c>
      <c r="B236" s="94" t="s">
        <v>4722</v>
      </c>
      <c r="C236" s="74">
        <f t="shared" ref="C236:C240" si="25">D236+E236+F236+G236</f>
        <v>0.15617685227</v>
      </c>
      <c r="D236" s="74">
        <f t="shared" ref="D236:D240" si="26">J236+K236+L236+M236</f>
        <v>6.4077453900000005E-3</v>
      </c>
      <c r="E236" s="74">
        <f t="shared" ref="E236:E240" si="27">H236+I236+N236</f>
        <v>0.11521769530000001</v>
      </c>
      <c r="F236" s="74">
        <f t="shared" ref="F236:F240" si="28">O236+IF(P236="x",0,P236)+IF(Q236="x",0,Q236)+IF(R236="x",0,R236)+S236</f>
        <v>8.2648335800000004E-3</v>
      </c>
      <c r="G236" s="95">
        <v>2.6286578000000001E-2</v>
      </c>
      <c r="H236" s="43">
        <v>3.0911423E-3</v>
      </c>
      <c r="I236" s="43">
        <v>5.6661815999999997E-2</v>
      </c>
      <c r="J236" s="43">
        <v>4.6156883999999999E-3</v>
      </c>
      <c r="K236" s="43">
        <v>2.4556396000000001E-3</v>
      </c>
      <c r="L236" s="43">
        <v>1.0338174E-4</v>
      </c>
      <c r="M236" s="43">
        <v>-7.6696434999999998E-4</v>
      </c>
      <c r="N236" s="43">
        <v>5.5464737E-2</v>
      </c>
      <c r="O236" s="43">
        <v>1.3149584000000001E-3</v>
      </c>
      <c r="P236" s="43">
        <v>0</v>
      </c>
      <c r="Q236" s="43">
        <v>9.2823707999999995E-4</v>
      </c>
      <c r="R236" s="43">
        <v>1.7484193000000001E-3</v>
      </c>
      <c r="S236" s="43">
        <v>4.2732187999999999E-3</v>
      </c>
      <c r="U236" s="93">
        <f t="shared" ref="U236:U240" si="29">G236/0.116</f>
        <v>0.22660843103448275</v>
      </c>
    </row>
    <row r="237" spans="1:21">
      <c r="A237" s="41" t="s">
        <v>33</v>
      </c>
      <c r="B237" s="94" t="s">
        <v>4723</v>
      </c>
      <c r="C237" s="74">
        <f t="shared" si="25"/>
        <v>9.2882030121000006E-2</v>
      </c>
      <c r="D237" s="74">
        <f t="shared" si="26"/>
        <v>3.9999363310000008E-3</v>
      </c>
      <c r="E237" s="74">
        <f t="shared" si="27"/>
        <v>6.4319113999999997E-2</v>
      </c>
      <c r="F237" s="74">
        <f t="shared" si="28"/>
        <v>5.6212757899999997E-3</v>
      </c>
      <c r="G237" s="95">
        <v>1.8941704E-2</v>
      </c>
      <c r="H237" s="43">
        <v>1.661704E-3</v>
      </c>
      <c r="I237" s="43">
        <v>3.4131184000000002E-2</v>
      </c>
      <c r="J237" s="43">
        <v>3.5639471000000001E-3</v>
      </c>
      <c r="K237" s="43">
        <v>1.6872895E-3</v>
      </c>
      <c r="L237" s="43">
        <v>5.3982130999999997E-5</v>
      </c>
      <c r="M237" s="43">
        <v>-1.3052824E-3</v>
      </c>
      <c r="N237" s="43">
        <v>2.8526225999999998E-2</v>
      </c>
      <c r="O237" s="43">
        <v>1.0325991E-3</v>
      </c>
      <c r="P237" s="43">
        <v>0</v>
      </c>
      <c r="Q237" s="43">
        <v>2.0590258000000002E-3</v>
      </c>
      <c r="R237" s="43">
        <v>2.1465087999999999E-3</v>
      </c>
      <c r="S237" s="43">
        <v>3.8314209000000002E-4</v>
      </c>
      <c r="U237" s="93">
        <f t="shared" si="29"/>
        <v>0.16329055172413792</v>
      </c>
    </row>
    <row r="238" spans="1:21">
      <c r="A238" s="41" t="s">
        <v>33</v>
      </c>
      <c r="B238" s="94" t="s">
        <v>4724</v>
      </c>
      <c r="C238" s="74">
        <f t="shared" si="25"/>
        <v>2.75313784048E-3</v>
      </c>
      <c r="D238" s="74">
        <f t="shared" si="26"/>
        <v>4.429196638E-4</v>
      </c>
      <c r="E238" s="74">
        <f t="shared" si="27"/>
        <v>1.09043555E-3</v>
      </c>
      <c r="F238" s="74">
        <f t="shared" si="28"/>
        <v>5.2842926680000008E-5</v>
      </c>
      <c r="G238" s="95">
        <v>1.1669397000000001E-3</v>
      </c>
      <c r="H238" s="43">
        <v>1.2184959000000001E-4</v>
      </c>
      <c r="I238" s="43">
        <v>2.0786146E-4</v>
      </c>
      <c r="J238" s="43">
        <v>2.2957285000000001E-4</v>
      </c>
      <c r="K238" s="43">
        <v>1.8344830999999999E-4</v>
      </c>
      <c r="L238" s="43">
        <v>2.5123578000000001E-6</v>
      </c>
      <c r="M238" s="43">
        <v>2.7386146000000001E-5</v>
      </c>
      <c r="N238" s="43">
        <v>7.6072450000000001E-4</v>
      </c>
      <c r="O238" s="43">
        <v>3.3939936000000002E-5</v>
      </c>
      <c r="P238" s="43">
        <v>0</v>
      </c>
      <c r="Q238" s="43">
        <v>1.5298247000000001E-5</v>
      </c>
      <c r="R238" s="43">
        <v>1.8074418000000001E-7</v>
      </c>
      <c r="S238" s="43">
        <v>3.4239995E-6</v>
      </c>
      <c r="U238" s="93">
        <f t="shared" si="29"/>
        <v>1.0059825E-2</v>
      </c>
    </row>
    <row r="239" spans="1:21">
      <c r="A239" s="41" t="s">
        <v>33</v>
      </c>
      <c r="B239" s="94" t="s">
        <v>4725</v>
      </c>
      <c r="C239" s="74">
        <f t="shared" si="25"/>
        <v>6.2007610735899995E-3</v>
      </c>
      <c r="D239" s="74">
        <f t="shared" si="26"/>
        <v>9.9756681359999995E-4</v>
      </c>
      <c r="E239" s="74">
        <f t="shared" si="27"/>
        <v>2.4559359599999999E-3</v>
      </c>
      <c r="F239" s="74">
        <f t="shared" si="28"/>
        <v>1.1901559999E-4</v>
      </c>
      <c r="G239" s="95">
        <v>2.6282427000000001E-3</v>
      </c>
      <c r="H239" s="43">
        <v>2.7443600999999999E-4</v>
      </c>
      <c r="I239" s="43">
        <v>4.6815645E-4</v>
      </c>
      <c r="J239" s="43">
        <v>5.1705597000000002E-4</v>
      </c>
      <c r="K239" s="43">
        <v>4.1317186999999998E-4</v>
      </c>
      <c r="L239" s="43">
        <v>5.6584636000000002E-6</v>
      </c>
      <c r="M239" s="43">
        <v>6.1680510000000001E-5</v>
      </c>
      <c r="N239" s="43">
        <v>1.7133434999999999E-3</v>
      </c>
      <c r="O239" s="43">
        <v>7.6441297000000001E-5</v>
      </c>
      <c r="P239" s="43">
        <v>0</v>
      </c>
      <c r="Q239" s="43">
        <v>3.4455510999999999E-5</v>
      </c>
      <c r="R239" s="43">
        <v>4.0708149000000002E-7</v>
      </c>
      <c r="S239" s="43">
        <v>7.7117104999999998E-6</v>
      </c>
      <c r="U239" s="93">
        <f t="shared" si="29"/>
        <v>2.2657264655172413E-2</v>
      </c>
    </row>
    <row r="240" spans="1:21">
      <c r="A240" s="41" t="s">
        <v>33</v>
      </c>
      <c r="B240" s="94" t="s">
        <v>4726</v>
      </c>
      <c r="C240" s="74">
        <f t="shared" si="25"/>
        <v>0.120655359031</v>
      </c>
      <c r="D240" s="74">
        <f t="shared" si="26"/>
        <v>1.0129130760999999E-2</v>
      </c>
      <c r="E240" s="74">
        <f t="shared" si="27"/>
        <v>7.4051992099999991E-2</v>
      </c>
      <c r="F240" s="74">
        <f t="shared" si="28"/>
        <v>9.7274171699999988E-3</v>
      </c>
      <c r="G240" s="95">
        <v>2.6746819000000002E-2</v>
      </c>
      <c r="H240" s="43">
        <v>3.1530810999999999E-3</v>
      </c>
      <c r="I240" s="43">
        <v>2.649611E-2</v>
      </c>
      <c r="J240" s="43">
        <v>5.3708686999999998E-3</v>
      </c>
      <c r="K240" s="43">
        <v>3.2089671000000001E-3</v>
      </c>
      <c r="L240" s="43">
        <v>9.6600061000000004E-5</v>
      </c>
      <c r="M240" s="43">
        <v>1.4526948999999999E-3</v>
      </c>
      <c r="N240" s="43">
        <v>4.4402800999999999E-2</v>
      </c>
      <c r="O240" s="43">
        <v>1.1506454E-3</v>
      </c>
      <c r="P240" s="43">
        <v>0</v>
      </c>
      <c r="Q240" s="43">
        <v>5.7549577000000005E-4</v>
      </c>
      <c r="R240" s="43">
        <v>1.5332091E-3</v>
      </c>
      <c r="S240" s="43">
        <v>6.4680668999999996E-3</v>
      </c>
      <c r="U240" s="93">
        <f t="shared" si="29"/>
        <v>0.23057602586206896</v>
      </c>
    </row>
    <row r="242" spans="1:21">
      <c r="B242" s="40" t="s">
        <v>4727</v>
      </c>
      <c r="U242" s="93">
        <f t="shared" ref="U242:U259" si="30">G242/0.116</f>
        <v>0</v>
      </c>
    </row>
    <row r="243" spans="1:21">
      <c r="A243" s="41" t="s">
        <v>33</v>
      </c>
      <c r="B243" s="94" t="s">
        <v>4728</v>
      </c>
      <c r="C243" s="74">
        <f t="shared" ref="C243:C259" si="31">D243+E243+F243+G243</f>
        <v>3.4980922482999999</v>
      </c>
      <c r="D243" s="74">
        <f t="shared" ref="D243:D259" si="32">J243+K243+L243+M243</f>
        <v>0.20579373479999999</v>
      </c>
      <c r="E243" s="74">
        <f t="shared" ref="E243:E259" si="33">H243+I243+N243</f>
        <v>2.3348100010000001</v>
      </c>
      <c r="F243" s="74">
        <f t="shared" ref="F243:F259" si="34">O243+IF(P243="x",0,P243)+IF(Q243="x",0,Q243)+IF(R243="x",0,R243)+S243</f>
        <v>8.4424942500000003E-2</v>
      </c>
      <c r="G243" s="95">
        <v>0.87306357000000001</v>
      </c>
      <c r="H243" s="43">
        <v>2.9744640999999999E-2</v>
      </c>
      <c r="I243" s="43">
        <v>0.92585236000000004</v>
      </c>
      <c r="J243" s="43">
        <v>0.12346712999999999</v>
      </c>
      <c r="K243" s="43">
        <v>5.3938514999999999E-2</v>
      </c>
      <c r="L243" s="43">
        <v>5.1611838E-3</v>
      </c>
      <c r="M243" s="43">
        <v>2.3226905999999999E-2</v>
      </c>
      <c r="N243" s="43">
        <v>1.379213</v>
      </c>
      <c r="O243" s="43">
        <v>1.5145063E-2</v>
      </c>
      <c r="P243" s="43">
        <v>0</v>
      </c>
      <c r="Q243" s="43">
        <v>4.4690666999999996E-3</v>
      </c>
      <c r="R243" s="43">
        <v>5.7103646000000001E-2</v>
      </c>
      <c r="S243" s="43">
        <v>7.7071667999999999E-3</v>
      </c>
      <c r="U243" s="93">
        <f t="shared" si="30"/>
        <v>7.5264100862068961</v>
      </c>
    </row>
    <row r="244" spans="1:21">
      <c r="A244" s="41" t="s">
        <v>33</v>
      </c>
      <c r="B244" s="94" t="s">
        <v>4729</v>
      </c>
      <c r="C244" s="74">
        <f t="shared" si="31"/>
        <v>2.5815641906</v>
      </c>
      <c r="D244" s="74">
        <f t="shared" si="32"/>
        <v>0.15273984549999997</v>
      </c>
      <c r="E244" s="74">
        <f t="shared" si="33"/>
        <v>1.7603196780000001</v>
      </c>
      <c r="F244" s="74">
        <f t="shared" si="34"/>
        <v>0.1720146471</v>
      </c>
      <c r="G244" s="95">
        <v>0.49649001999999998</v>
      </c>
      <c r="H244" s="43">
        <v>2.6168888000000001E-2</v>
      </c>
      <c r="I244" s="43">
        <v>0.51480088999999996</v>
      </c>
      <c r="J244" s="43">
        <v>0.10492928999999999</v>
      </c>
      <c r="K244" s="43">
        <v>3.2239984999999999E-2</v>
      </c>
      <c r="L244" s="43">
        <v>1.7898594999999999E-3</v>
      </c>
      <c r="M244" s="43">
        <v>1.3780710999999999E-2</v>
      </c>
      <c r="N244" s="43">
        <v>1.2193499000000001</v>
      </c>
      <c r="O244" s="43">
        <v>1.3881404999999999E-2</v>
      </c>
      <c r="P244" s="43">
        <v>0</v>
      </c>
      <c r="Q244" s="43">
        <v>6.1337880999999999E-3</v>
      </c>
      <c r="R244" s="43">
        <v>3.4181523999999998E-2</v>
      </c>
      <c r="S244" s="43">
        <v>0.11781793</v>
      </c>
      <c r="U244" s="93">
        <f t="shared" si="30"/>
        <v>4.2800863793103447</v>
      </c>
    </row>
    <row r="245" spans="1:21">
      <c r="A245" s="41" t="s">
        <v>33</v>
      </c>
      <c r="B245" s="94" t="s">
        <v>4730</v>
      </c>
      <c r="C245" s="74">
        <f t="shared" si="31"/>
        <v>2.9292949399000001</v>
      </c>
      <c r="D245" s="74">
        <f t="shared" si="32"/>
        <v>0.18029804500000002</v>
      </c>
      <c r="E245" s="74">
        <f t="shared" si="33"/>
        <v>1.932715095</v>
      </c>
      <c r="F245" s="74">
        <f t="shared" si="34"/>
        <v>0.1381441799</v>
      </c>
      <c r="G245" s="95">
        <v>0.67813762</v>
      </c>
      <c r="H245" s="43">
        <v>2.7841024999999998E-2</v>
      </c>
      <c r="I245" s="43">
        <v>0.73573297000000004</v>
      </c>
      <c r="J245" s="43">
        <v>0.11803036</v>
      </c>
      <c r="K245" s="43">
        <v>4.3691951999999999E-2</v>
      </c>
      <c r="L245" s="43">
        <v>2.6397360000000002E-3</v>
      </c>
      <c r="M245" s="43">
        <v>1.5935997E-2</v>
      </c>
      <c r="N245" s="43">
        <v>1.1691411</v>
      </c>
      <c r="O245" s="43">
        <v>1.5380682999999999E-2</v>
      </c>
      <c r="P245" s="43">
        <v>0</v>
      </c>
      <c r="Q245" s="43">
        <v>5.9466288999999997E-3</v>
      </c>
      <c r="R245" s="43">
        <v>4.9228240999999999E-2</v>
      </c>
      <c r="S245" s="43">
        <v>6.7588626999999998E-2</v>
      </c>
      <c r="U245" s="93">
        <f t="shared" si="30"/>
        <v>5.8460139655172414</v>
      </c>
    </row>
    <row r="246" spans="1:21">
      <c r="A246" s="41" t="s">
        <v>33</v>
      </c>
      <c r="B246" s="94" t="s">
        <v>4731</v>
      </c>
      <c r="C246" s="74">
        <f t="shared" si="31"/>
        <v>2.1471846692999996</v>
      </c>
      <c r="D246" s="74">
        <f t="shared" si="32"/>
        <v>0.163102255</v>
      </c>
      <c r="E246" s="74">
        <f t="shared" si="33"/>
        <v>1.2159725209999999</v>
      </c>
      <c r="F246" s="74">
        <f t="shared" si="34"/>
        <v>0.19302933329999999</v>
      </c>
      <c r="G246" s="95">
        <v>0.57508055999999996</v>
      </c>
      <c r="H246" s="43">
        <v>2.3121560999999999E-2</v>
      </c>
      <c r="I246" s="43">
        <v>0.75898758</v>
      </c>
      <c r="J246" s="43">
        <v>0.11439383</v>
      </c>
      <c r="K246" s="43">
        <v>3.5290233999999997E-2</v>
      </c>
      <c r="L246" s="43">
        <v>1.6468139999999999E-3</v>
      </c>
      <c r="M246" s="43">
        <v>1.1771377E-2</v>
      </c>
      <c r="N246" s="43">
        <v>0.43386338000000002</v>
      </c>
      <c r="O246" s="43">
        <v>1.2398553E-2</v>
      </c>
      <c r="P246" s="43">
        <v>0</v>
      </c>
      <c r="Q246" s="43">
        <v>6.5069113000000003E-3</v>
      </c>
      <c r="R246" s="43">
        <v>4.0637988999999999E-2</v>
      </c>
      <c r="S246" s="43">
        <v>0.13348588</v>
      </c>
      <c r="U246" s="93">
        <f t="shared" si="30"/>
        <v>4.9575910344827578</v>
      </c>
    </row>
    <row r="247" spans="1:21">
      <c r="A247" s="41" t="s">
        <v>33</v>
      </c>
      <c r="B247" s="94" t="s">
        <v>4732</v>
      </c>
      <c r="C247" s="74">
        <f t="shared" si="31"/>
        <v>2.1468231898000001</v>
      </c>
      <c r="D247" s="74">
        <f t="shared" si="32"/>
        <v>0.1631123629</v>
      </c>
      <c r="E247" s="74">
        <f t="shared" si="33"/>
        <v>1.2159196080000001</v>
      </c>
      <c r="F247" s="74">
        <f t="shared" si="34"/>
        <v>0.19297575890000002</v>
      </c>
      <c r="G247" s="95">
        <v>0.57481545999999994</v>
      </c>
      <c r="H247" s="43">
        <v>2.3170797999999999E-2</v>
      </c>
      <c r="I247" s="43">
        <v>0.75894614999999999</v>
      </c>
      <c r="J247" s="43">
        <v>0.11440380999999999</v>
      </c>
      <c r="K247" s="43">
        <v>3.5294303999999999E-2</v>
      </c>
      <c r="L247" s="43">
        <v>1.6470939E-3</v>
      </c>
      <c r="M247" s="43">
        <v>1.1767155E-2</v>
      </c>
      <c r="N247" s="43">
        <v>0.43380266000000001</v>
      </c>
      <c r="O247" s="43">
        <v>1.2396907E-2</v>
      </c>
      <c r="P247" s="43">
        <v>0</v>
      </c>
      <c r="Q247" s="43">
        <v>6.4243399000000001E-3</v>
      </c>
      <c r="R247" s="43">
        <v>4.0637991999999998E-2</v>
      </c>
      <c r="S247" s="43">
        <v>0.13351652</v>
      </c>
      <c r="U247" s="93">
        <f t="shared" si="30"/>
        <v>4.9553056896551713</v>
      </c>
    </row>
    <row r="248" spans="1:21">
      <c r="A248" s="41" t="s">
        <v>33</v>
      </c>
      <c r="B248" s="94" t="s">
        <v>4733</v>
      </c>
      <c r="C248" s="74">
        <f t="shared" si="31"/>
        <v>2.2108694388000001</v>
      </c>
      <c r="D248" s="74">
        <f t="shared" si="32"/>
        <v>0.17309393149999999</v>
      </c>
      <c r="E248" s="74">
        <f t="shared" si="33"/>
        <v>1.3611922440000002</v>
      </c>
      <c r="F248" s="74">
        <f t="shared" si="34"/>
        <v>8.1507363299999996E-2</v>
      </c>
      <c r="G248" s="95">
        <v>0.59507589999999999</v>
      </c>
      <c r="H248" s="43">
        <v>2.1066714E-2</v>
      </c>
      <c r="I248" s="43">
        <v>0.84965690000000005</v>
      </c>
      <c r="J248" s="43">
        <v>0.12059122</v>
      </c>
      <c r="K248" s="43">
        <v>3.5800053999999998E-2</v>
      </c>
      <c r="L248" s="43">
        <v>1.9132575E-3</v>
      </c>
      <c r="M248" s="43">
        <v>1.4789399999999999E-2</v>
      </c>
      <c r="N248" s="43">
        <v>0.49046863000000002</v>
      </c>
      <c r="O248" s="43">
        <v>1.1335085999999999E-2</v>
      </c>
      <c r="P248" s="43">
        <v>0</v>
      </c>
      <c r="Q248" s="43">
        <v>4.5247433E-3</v>
      </c>
      <c r="R248" s="43">
        <v>5.3873992000000002E-2</v>
      </c>
      <c r="S248" s="43">
        <v>1.1773542E-2</v>
      </c>
      <c r="U248" s="93">
        <f t="shared" si="30"/>
        <v>5.1299646551724134</v>
      </c>
    </row>
    <row r="249" spans="1:21">
      <c r="A249" s="41" t="s">
        <v>33</v>
      </c>
      <c r="B249" s="94" t="s">
        <v>4734</v>
      </c>
      <c r="C249" s="74">
        <f t="shared" si="31"/>
        <v>2.5828043409000001</v>
      </c>
      <c r="D249" s="74">
        <f t="shared" si="32"/>
        <v>0.15285018289999999</v>
      </c>
      <c r="E249" s="74">
        <f t="shared" si="33"/>
        <v>1.760912153</v>
      </c>
      <c r="F249" s="74">
        <f t="shared" si="34"/>
        <v>0.17201166499999998</v>
      </c>
      <c r="G249" s="95">
        <v>0.49703034000000001</v>
      </c>
      <c r="H249" s="43">
        <v>2.6236873000000001E-2</v>
      </c>
      <c r="I249" s="43">
        <v>0.51484638000000005</v>
      </c>
      <c r="J249" s="43">
        <v>0.10495433</v>
      </c>
      <c r="K249" s="43">
        <v>3.2318250999999999E-2</v>
      </c>
      <c r="L249" s="43">
        <v>1.7905098999999999E-3</v>
      </c>
      <c r="M249" s="43">
        <v>1.3787092000000001E-2</v>
      </c>
      <c r="N249" s="43">
        <v>1.2198289</v>
      </c>
      <c r="O249" s="43">
        <v>1.3884715000000001E-2</v>
      </c>
      <c r="P249" s="43">
        <v>0</v>
      </c>
      <c r="Q249" s="43">
        <v>6.1495459999999997E-3</v>
      </c>
      <c r="R249" s="43">
        <v>3.4181744E-2</v>
      </c>
      <c r="S249" s="43">
        <v>0.11779566</v>
      </c>
      <c r="U249" s="93">
        <f t="shared" si="30"/>
        <v>4.2847443103448271</v>
      </c>
    </row>
    <row r="250" spans="1:21">
      <c r="A250" s="41" t="s">
        <v>33</v>
      </c>
      <c r="B250" s="94" t="s">
        <v>4735</v>
      </c>
      <c r="C250" s="74">
        <f t="shared" si="31"/>
        <v>2.4334284961000003</v>
      </c>
      <c r="D250" s="74">
        <f t="shared" si="32"/>
        <v>0.14038716919999999</v>
      </c>
      <c r="E250" s="74">
        <f t="shared" si="33"/>
        <v>1.634956804</v>
      </c>
      <c r="F250" s="74">
        <f t="shared" si="34"/>
        <v>0.16287482289999999</v>
      </c>
      <c r="G250" s="95">
        <v>0.49520969999999997</v>
      </c>
      <c r="H250" s="43">
        <v>2.2417234000000001E-2</v>
      </c>
      <c r="I250" s="43">
        <v>0.47493267</v>
      </c>
      <c r="J250" s="43">
        <v>9.5245834000000001E-2</v>
      </c>
      <c r="K250" s="43">
        <v>3.0398699000000001E-2</v>
      </c>
      <c r="L250" s="43">
        <v>1.8587132E-3</v>
      </c>
      <c r="M250" s="43">
        <v>1.2883923E-2</v>
      </c>
      <c r="N250" s="43">
        <v>1.1376069</v>
      </c>
      <c r="O250" s="43">
        <v>1.6890424000000001E-2</v>
      </c>
      <c r="P250" s="43">
        <v>0</v>
      </c>
      <c r="Q250" s="43">
        <v>7.5605419000000004E-3</v>
      </c>
      <c r="R250" s="43">
        <v>2.9529327000000001E-2</v>
      </c>
      <c r="S250" s="43">
        <v>0.10889453</v>
      </c>
      <c r="U250" s="93">
        <f t="shared" si="30"/>
        <v>4.2690491379310345</v>
      </c>
    </row>
    <row r="251" spans="1:21">
      <c r="A251" s="41" t="s">
        <v>33</v>
      </c>
      <c r="B251" s="94" t="s">
        <v>4736</v>
      </c>
      <c r="C251" s="74">
        <f t="shared" si="31"/>
        <v>3.6955555188</v>
      </c>
      <c r="D251" s="74">
        <f t="shared" si="32"/>
        <v>0.21756704319999998</v>
      </c>
      <c r="E251" s="74">
        <f t="shared" si="33"/>
        <v>2.3586037549999999</v>
      </c>
      <c r="F251" s="74">
        <f t="shared" si="34"/>
        <v>0.1598245606</v>
      </c>
      <c r="G251" s="95">
        <v>0.95956016</v>
      </c>
      <c r="H251" s="43">
        <v>2.9883465000000001E-2</v>
      </c>
      <c r="I251" s="43">
        <v>0.79817199000000005</v>
      </c>
      <c r="J251" s="43">
        <v>0.14177008999999999</v>
      </c>
      <c r="K251" s="43">
        <v>5.0922909000000002E-2</v>
      </c>
      <c r="L251" s="43">
        <v>3.2019942000000002E-3</v>
      </c>
      <c r="M251" s="43">
        <v>2.1672050000000002E-2</v>
      </c>
      <c r="N251" s="43">
        <v>1.5305483</v>
      </c>
      <c r="O251" s="43">
        <v>1.8036277E-2</v>
      </c>
      <c r="P251" s="43">
        <v>0</v>
      </c>
      <c r="Q251" s="43">
        <v>6.8868276000000001E-3</v>
      </c>
      <c r="R251" s="43">
        <v>5.4661237000000001E-2</v>
      </c>
      <c r="S251" s="43">
        <v>8.0240219000000002E-2</v>
      </c>
      <c r="U251" s="93">
        <f t="shared" si="30"/>
        <v>8.2720703448275863</v>
      </c>
    </row>
    <row r="252" spans="1:21">
      <c r="A252" s="41" t="s">
        <v>33</v>
      </c>
      <c r="B252" s="94" t="s">
        <v>4737</v>
      </c>
      <c r="C252" s="74">
        <f t="shared" si="31"/>
        <v>1.9864245913</v>
      </c>
      <c r="D252" s="74">
        <f t="shared" si="32"/>
        <v>0.1471407505</v>
      </c>
      <c r="E252" s="74">
        <f t="shared" si="33"/>
        <v>1.114322673</v>
      </c>
      <c r="F252" s="74">
        <f t="shared" si="34"/>
        <v>0.16518956779999999</v>
      </c>
      <c r="G252" s="95">
        <v>0.55977160000000004</v>
      </c>
      <c r="H252" s="43">
        <v>2.0606362999999999E-2</v>
      </c>
      <c r="I252" s="43">
        <v>0.71138778000000003</v>
      </c>
      <c r="J252" s="43">
        <v>0.10235590999999999</v>
      </c>
      <c r="K252" s="43">
        <v>3.0294419E-2</v>
      </c>
      <c r="L252" s="43">
        <v>1.6298834999999999E-3</v>
      </c>
      <c r="M252" s="43">
        <v>1.2860537999999999E-2</v>
      </c>
      <c r="N252" s="43">
        <v>0.38232853</v>
      </c>
      <c r="O252" s="43">
        <v>1.4025287000000001E-2</v>
      </c>
      <c r="P252" s="43">
        <v>0</v>
      </c>
      <c r="Q252" s="43">
        <v>6.8141217999999996E-3</v>
      </c>
      <c r="R252" s="43">
        <v>3.7650588999999998E-2</v>
      </c>
      <c r="S252" s="43">
        <v>0.10669956999999999</v>
      </c>
      <c r="U252" s="93">
        <f t="shared" si="30"/>
        <v>4.8256172413793106</v>
      </c>
    </row>
    <row r="253" spans="1:21">
      <c r="A253" s="41" t="s">
        <v>33</v>
      </c>
      <c r="B253" s="94" t="s">
        <v>4738</v>
      </c>
      <c r="C253" s="74">
        <f t="shared" si="31"/>
        <v>2.6184804551999998</v>
      </c>
      <c r="D253" s="74">
        <f t="shared" si="32"/>
        <v>0.19386803759999999</v>
      </c>
      <c r="E253" s="74">
        <f t="shared" si="33"/>
        <v>1.4717922589999999</v>
      </c>
      <c r="F253" s="74">
        <f t="shared" si="34"/>
        <v>0.21728896860000002</v>
      </c>
      <c r="G253" s="95">
        <v>0.73553119</v>
      </c>
      <c r="H253" s="43">
        <v>2.6757369E-2</v>
      </c>
      <c r="I253" s="43">
        <v>0.94699911999999997</v>
      </c>
      <c r="J253" s="43">
        <v>0.13569532000000001</v>
      </c>
      <c r="K253" s="43">
        <v>3.9404748000000003E-2</v>
      </c>
      <c r="L253" s="43">
        <v>2.0738356000000002E-3</v>
      </c>
      <c r="M253" s="43">
        <v>1.6694133999999999E-2</v>
      </c>
      <c r="N253" s="43">
        <v>0.49803576999999999</v>
      </c>
      <c r="O253" s="43">
        <v>1.6975855000000001E-2</v>
      </c>
      <c r="P253" s="43">
        <v>0</v>
      </c>
      <c r="Q253" s="43">
        <v>7.7596716000000003E-3</v>
      </c>
      <c r="R253" s="43">
        <v>5.0089821999999999E-2</v>
      </c>
      <c r="S253" s="43">
        <v>0.14246362000000001</v>
      </c>
      <c r="U253" s="93">
        <f t="shared" si="30"/>
        <v>6.3407861206896552</v>
      </c>
    </row>
    <row r="254" spans="1:21">
      <c r="A254" s="41" t="s">
        <v>33</v>
      </c>
      <c r="B254" s="94" t="s">
        <v>4739</v>
      </c>
      <c r="C254" s="74">
        <f t="shared" si="31"/>
        <v>1.9859790624000002</v>
      </c>
      <c r="D254" s="74">
        <f t="shared" si="32"/>
        <v>0.14720258280000001</v>
      </c>
      <c r="E254" s="74">
        <f t="shared" si="33"/>
        <v>1.1140424920000001</v>
      </c>
      <c r="F254" s="74">
        <f t="shared" si="34"/>
        <v>0.16461435760000001</v>
      </c>
      <c r="G254" s="95">
        <v>0.56011962999999998</v>
      </c>
      <c r="H254" s="43">
        <v>2.0537382E-2</v>
      </c>
      <c r="I254" s="43">
        <v>0.71030490000000002</v>
      </c>
      <c r="J254" s="43">
        <v>0.10244093</v>
      </c>
      <c r="K254" s="43">
        <v>3.0291894E-2</v>
      </c>
      <c r="L254" s="43">
        <v>1.6300898E-3</v>
      </c>
      <c r="M254" s="43">
        <v>1.2839669E-2</v>
      </c>
      <c r="N254" s="43">
        <v>0.38320020999999999</v>
      </c>
      <c r="O254" s="43">
        <v>1.3998355000000001E-2</v>
      </c>
      <c r="P254" s="43">
        <v>0</v>
      </c>
      <c r="Q254" s="43">
        <v>6.2327685999999998E-3</v>
      </c>
      <c r="R254" s="43">
        <v>3.7652284000000001E-2</v>
      </c>
      <c r="S254" s="43">
        <v>0.10673095</v>
      </c>
      <c r="U254" s="93">
        <f t="shared" si="30"/>
        <v>4.8286175</v>
      </c>
    </row>
    <row r="255" spans="1:21">
      <c r="A255" s="41" t="s">
        <v>33</v>
      </c>
      <c r="B255" s="94" t="s">
        <v>4740</v>
      </c>
      <c r="C255" s="74">
        <f t="shared" si="31"/>
        <v>2.2275066394</v>
      </c>
      <c r="D255" s="74">
        <f t="shared" si="32"/>
        <v>0.16471859889999999</v>
      </c>
      <c r="E255" s="74">
        <f t="shared" si="33"/>
        <v>1.5162227100000001</v>
      </c>
      <c r="F255" s="74">
        <f t="shared" si="34"/>
        <v>9.3347290499999999E-2</v>
      </c>
      <c r="G255" s="95">
        <v>0.45321803999999999</v>
      </c>
      <c r="H255" s="43">
        <v>2.815088E-2</v>
      </c>
      <c r="I255" s="43">
        <v>1.0354977000000001</v>
      </c>
      <c r="J255" s="43">
        <v>0.12353119999999999</v>
      </c>
      <c r="K255" s="43">
        <v>2.3198303999999999E-2</v>
      </c>
      <c r="L255" s="43">
        <v>1.9681539000000001E-3</v>
      </c>
      <c r="M255" s="43">
        <v>1.6020941E-2</v>
      </c>
      <c r="N255" s="43">
        <v>0.45257413000000002</v>
      </c>
      <c r="O255" s="43">
        <v>1.5865771000000001E-2</v>
      </c>
      <c r="P255" s="43">
        <v>0</v>
      </c>
      <c r="Q255" s="43">
        <v>5.4862705000000003E-3</v>
      </c>
      <c r="R255" s="43">
        <v>5.9114588000000003E-2</v>
      </c>
      <c r="S255" s="43">
        <v>1.2880661E-2</v>
      </c>
      <c r="U255" s="93">
        <f t="shared" si="30"/>
        <v>3.907052068965517</v>
      </c>
    </row>
    <row r="256" spans="1:21">
      <c r="A256" s="41" t="s">
        <v>33</v>
      </c>
      <c r="B256" s="94" t="s">
        <v>4741</v>
      </c>
      <c r="C256" s="74">
        <f t="shared" si="31"/>
        <v>2.0225367275999999</v>
      </c>
      <c r="D256" s="74">
        <f t="shared" si="32"/>
        <v>0.15036077640000001</v>
      </c>
      <c r="E256" s="74">
        <f t="shared" si="33"/>
        <v>1.114104465</v>
      </c>
      <c r="F256" s="74">
        <f t="shared" si="34"/>
        <v>0.1639968862</v>
      </c>
      <c r="G256" s="95">
        <v>0.59407460000000001</v>
      </c>
      <c r="H256" s="43">
        <v>2.1968584999999999E-2</v>
      </c>
      <c r="I256" s="43">
        <v>0.70948257000000003</v>
      </c>
      <c r="J256" s="43">
        <v>0.10399492</v>
      </c>
      <c r="K256" s="43">
        <v>3.1780460000000003E-2</v>
      </c>
      <c r="L256" s="43">
        <v>1.6343544000000001E-3</v>
      </c>
      <c r="M256" s="43">
        <v>1.2951041999999999E-2</v>
      </c>
      <c r="N256" s="43">
        <v>0.38265331000000002</v>
      </c>
      <c r="O256" s="43">
        <v>1.3975448999999999E-2</v>
      </c>
      <c r="P256" s="43">
        <v>0</v>
      </c>
      <c r="Q256" s="43">
        <v>5.6217222000000001E-3</v>
      </c>
      <c r="R256" s="43">
        <v>3.7640785000000003E-2</v>
      </c>
      <c r="S256" s="43">
        <v>0.10675893</v>
      </c>
      <c r="U256" s="93">
        <f t="shared" si="30"/>
        <v>5.1213327586206896</v>
      </c>
    </row>
    <row r="257" spans="1:21">
      <c r="A257" s="41" t="s">
        <v>33</v>
      </c>
      <c r="B257" s="94" t="s">
        <v>4742</v>
      </c>
      <c r="C257" s="74">
        <f t="shared" si="31"/>
        <v>2.1991241593000002</v>
      </c>
      <c r="D257" s="74">
        <f t="shared" si="32"/>
        <v>0.15803462130000001</v>
      </c>
      <c r="E257" s="74">
        <f t="shared" si="33"/>
        <v>1.3049615210000001</v>
      </c>
      <c r="F257" s="74">
        <f t="shared" si="34"/>
        <v>0.151563487</v>
      </c>
      <c r="G257" s="95">
        <v>0.58456452999999997</v>
      </c>
      <c r="H257" s="43">
        <v>2.3220601E-2</v>
      </c>
      <c r="I257" s="43">
        <v>0.78252080000000002</v>
      </c>
      <c r="J257" s="43">
        <v>0.11068939999999999</v>
      </c>
      <c r="K257" s="43">
        <v>3.1213352E-2</v>
      </c>
      <c r="L257" s="43">
        <v>1.8383663E-3</v>
      </c>
      <c r="M257" s="43">
        <v>1.4293503000000001E-2</v>
      </c>
      <c r="N257" s="43">
        <v>0.49922011999999999</v>
      </c>
      <c r="O257" s="43">
        <v>1.4757424999999999E-2</v>
      </c>
      <c r="P257" s="43">
        <v>0</v>
      </c>
      <c r="Q257" s="43">
        <v>6.112101E-3</v>
      </c>
      <c r="R257" s="43">
        <v>4.3353001000000002E-2</v>
      </c>
      <c r="S257" s="43">
        <v>8.7340959999999995E-2</v>
      </c>
      <c r="U257" s="93">
        <f t="shared" si="30"/>
        <v>5.0393493965517235</v>
      </c>
    </row>
    <row r="258" spans="1:21">
      <c r="A258" s="41" t="s">
        <v>33</v>
      </c>
      <c r="B258" s="94" t="s">
        <v>4743</v>
      </c>
      <c r="C258" s="74">
        <f t="shared" si="31"/>
        <v>2.1547394369999999</v>
      </c>
      <c r="D258" s="74">
        <f t="shared" si="32"/>
        <v>0.1640231379</v>
      </c>
      <c r="E258" s="74">
        <f t="shared" si="33"/>
        <v>1.219857827</v>
      </c>
      <c r="F258" s="74">
        <f t="shared" si="34"/>
        <v>0.1938458921</v>
      </c>
      <c r="G258" s="95">
        <v>0.57701258</v>
      </c>
      <c r="H258" s="43">
        <v>2.3376567000000001E-2</v>
      </c>
      <c r="I258" s="43">
        <v>0.75986383999999996</v>
      </c>
      <c r="J258" s="43">
        <v>0.11459685</v>
      </c>
      <c r="K258" s="43">
        <v>3.5862803999999998E-2</v>
      </c>
      <c r="L258" s="43">
        <v>1.6759639E-3</v>
      </c>
      <c r="M258" s="43">
        <v>1.188752E-2</v>
      </c>
      <c r="N258" s="43">
        <v>0.43661741999999998</v>
      </c>
      <c r="O258" s="43">
        <v>1.2982888999999999E-2</v>
      </c>
      <c r="P258" s="43">
        <v>0</v>
      </c>
      <c r="Q258" s="43">
        <v>6.7353331000000001E-3</v>
      </c>
      <c r="R258" s="43">
        <v>4.0654719999999998E-2</v>
      </c>
      <c r="S258" s="43">
        <v>0.13347295000000001</v>
      </c>
      <c r="U258" s="93">
        <f t="shared" si="30"/>
        <v>4.9742463793103449</v>
      </c>
    </row>
    <row r="259" spans="1:21">
      <c r="A259" s="41" t="s">
        <v>33</v>
      </c>
      <c r="B259" s="94" t="s">
        <v>4744</v>
      </c>
      <c r="C259" s="74">
        <f t="shared" si="31"/>
        <v>2.2239061563</v>
      </c>
      <c r="D259" s="74">
        <f t="shared" si="32"/>
        <v>0.1742177281</v>
      </c>
      <c r="E259" s="74">
        <f t="shared" si="33"/>
        <v>1.3697823169999999</v>
      </c>
      <c r="F259" s="74">
        <f t="shared" si="34"/>
        <v>8.2141961200000002E-2</v>
      </c>
      <c r="G259" s="95">
        <v>0.59776415000000005</v>
      </c>
      <c r="H259" s="43">
        <v>2.1777656999999999E-2</v>
      </c>
      <c r="I259" s="43">
        <v>0.85074371999999998</v>
      </c>
      <c r="J259" s="43">
        <v>0.1208953</v>
      </c>
      <c r="K259" s="43">
        <v>3.6416048999999999E-2</v>
      </c>
      <c r="L259" s="43">
        <v>1.9480840999999999E-3</v>
      </c>
      <c r="M259" s="43">
        <v>1.4958295E-2</v>
      </c>
      <c r="N259" s="43">
        <v>0.49726093999999998</v>
      </c>
      <c r="O259" s="43">
        <v>1.1935658E-2</v>
      </c>
      <c r="P259" s="43">
        <v>0</v>
      </c>
      <c r="Q259" s="43">
        <v>4.6180242000000002E-3</v>
      </c>
      <c r="R259" s="43">
        <v>5.3893577999999998E-2</v>
      </c>
      <c r="S259" s="43">
        <v>1.1694701E-2</v>
      </c>
      <c r="U259" s="93">
        <f t="shared" si="30"/>
        <v>5.1531392241379308</v>
      </c>
    </row>
    <row r="261" spans="1:21">
      <c r="B261" s="40" t="s">
        <v>4745</v>
      </c>
    </row>
    <row r="262" spans="1:21">
      <c r="A262" s="41" t="s">
        <v>17</v>
      </c>
      <c r="B262" s="94" t="s">
        <v>4746</v>
      </c>
      <c r="C262" s="74">
        <f t="shared" ref="C262:C266" si="35">D262+E262+F262+G262</f>
        <v>587.00084909999998</v>
      </c>
      <c r="D262" s="74">
        <f t="shared" ref="D262:D266" si="36">J262+K262+L262+M262</f>
        <v>50.652886200000005</v>
      </c>
      <c r="E262" s="74">
        <f t="shared" ref="E262:E266" si="37">H262+I262+N262</f>
        <v>368.36485499999998</v>
      </c>
      <c r="F262" s="74">
        <f t="shared" ref="F262:F266" si="38">O262+IF(P262="x",0,P262)+IF(Q262="x",0,Q262)+IF(R262="x",0,R262)+S262</f>
        <v>76.505562900000001</v>
      </c>
      <c r="G262" s="95">
        <v>91.477545000000006</v>
      </c>
      <c r="H262" s="43">
        <v>20.11992</v>
      </c>
      <c r="I262" s="43">
        <v>71.634675000000001</v>
      </c>
      <c r="J262" s="43">
        <v>16.463006</v>
      </c>
      <c r="K262" s="43">
        <v>18.569706</v>
      </c>
      <c r="L262" s="43">
        <v>3.2812792000000002</v>
      </c>
      <c r="M262" s="43">
        <v>12.338895000000001</v>
      </c>
      <c r="N262" s="43">
        <v>276.61025999999998</v>
      </c>
      <c r="O262" s="43">
        <v>67.091988999999998</v>
      </c>
      <c r="P262" s="43">
        <v>0</v>
      </c>
      <c r="Q262" s="43">
        <v>6.3024046</v>
      </c>
      <c r="R262" s="43">
        <v>1.8149181999999999</v>
      </c>
      <c r="S262" s="43">
        <v>1.2962511000000001</v>
      </c>
      <c r="U262" s="93">
        <f t="shared" ref="U262:U266" si="39">G262/0.116</f>
        <v>788.59952586206896</v>
      </c>
    </row>
    <row r="263" spans="1:21">
      <c r="A263" s="41" t="s">
        <v>33</v>
      </c>
      <c r="B263" s="94" t="s">
        <v>4747</v>
      </c>
      <c r="C263" s="74">
        <f t="shared" si="35"/>
        <v>0.38963317324799995</v>
      </c>
      <c r="D263" s="74">
        <f t="shared" si="36"/>
        <v>0.15789349151999998</v>
      </c>
      <c r="E263" s="74">
        <f t="shared" si="37"/>
        <v>0.20373476469999999</v>
      </c>
      <c r="F263" s="74">
        <f t="shared" si="38"/>
        <v>6.1775940279999997E-3</v>
      </c>
      <c r="G263" s="95">
        <v>2.1827322999999999E-2</v>
      </c>
      <c r="H263" s="43">
        <v>1.2346847E-3</v>
      </c>
      <c r="I263" s="43">
        <v>1.103851E-2</v>
      </c>
      <c r="J263" s="43">
        <v>4.6446890999999997E-2</v>
      </c>
      <c r="K263" s="43">
        <v>9.8502593999999999E-2</v>
      </c>
      <c r="L263" s="43">
        <v>3.1105852E-4</v>
      </c>
      <c r="M263" s="43">
        <v>1.2632948E-2</v>
      </c>
      <c r="N263" s="43">
        <v>0.19146157</v>
      </c>
      <c r="O263" s="43">
        <v>1.0543658999999999E-3</v>
      </c>
      <c r="P263" s="43">
        <v>0</v>
      </c>
      <c r="Q263" s="43">
        <v>5.3982656000000002E-4</v>
      </c>
      <c r="R263" s="43">
        <v>4.5268113999999996E-3</v>
      </c>
      <c r="S263" s="43">
        <v>5.6590167999999998E-5</v>
      </c>
      <c r="U263" s="93">
        <f t="shared" si="39"/>
        <v>0.18816657758620689</v>
      </c>
    </row>
    <row r="264" spans="1:21">
      <c r="A264" s="41" t="s">
        <v>33</v>
      </c>
      <c r="B264" s="94" t="s">
        <v>4748</v>
      </c>
      <c r="C264" s="74">
        <f t="shared" si="35"/>
        <v>2.2601196215999999</v>
      </c>
      <c r="D264" s="74">
        <f t="shared" si="36"/>
        <v>9.1842580600000015E-2</v>
      </c>
      <c r="E264" s="74">
        <f t="shared" si="37"/>
        <v>1.368597198</v>
      </c>
      <c r="F264" s="74">
        <f t="shared" si="38"/>
        <v>0.182885993</v>
      </c>
      <c r="G264" s="95">
        <v>0.61679384999999998</v>
      </c>
      <c r="H264" s="43">
        <v>2.2706578000000002E-2</v>
      </c>
      <c r="I264" s="43">
        <v>0.93940502000000004</v>
      </c>
      <c r="J264" s="43">
        <v>4.6471722E-2</v>
      </c>
      <c r="K264" s="43">
        <v>3.0823162000000001E-2</v>
      </c>
      <c r="L264" s="43">
        <v>1.5291246E-3</v>
      </c>
      <c r="M264" s="43">
        <v>1.3018572000000001E-2</v>
      </c>
      <c r="N264" s="43">
        <v>0.4064856</v>
      </c>
      <c r="O264" s="43">
        <v>1.0209152000000001E-2</v>
      </c>
      <c r="P264" s="43">
        <v>0</v>
      </c>
      <c r="Q264" s="43">
        <v>1.0243403E-2</v>
      </c>
      <c r="R264" s="43">
        <v>4.1851078E-2</v>
      </c>
      <c r="S264" s="43">
        <v>0.12058236</v>
      </c>
      <c r="U264" s="93">
        <f t="shared" si="39"/>
        <v>5.3171883620689648</v>
      </c>
    </row>
    <row r="265" spans="1:21">
      <c r="A265" s="41" t="s">
        <v>13</v>
      </c>
      <c r="B265" s="94" t="s">
        <v>4749</v>
      </c>
      <c r="C265" s="74">
        <f t="shared" si="35"/>
        <v>0.13687976286699999</v>
      </c>
      <c r="D265" s="74">
        <f t="shared" si="36"/>
        <v>5.6772654570000003E-3</v>
      </c>
      <c r="E265" s="74">
        <f t="shared" si="37"/>
        <v>8.2628586399999995E-2</v>
      </c>
      <c r="F265" s="74">
        <f t="shared" si="38"/>
        <v>1.100672001E-2</v>
      </c>
      <c r="G265" s="95">
        <v>3.7567191E-2</v>
      </c>
      <c r="H265" s="43">
        <v>1.4212824E-3</v>
      </c>
      <c r="I265" s="43">
        <v>5.6455566999999998E-2</v>
      </c>
      <c r="J265" s="43">
        <v>2.8834902999999999E-3</v>
      </c>
      <c r="K265" s="43">
        <v>1.9075969E-3</v>
      </c>
      <c r="L265" s="43">
        <v>9.3263227000000006E-5</v>
      </c>
      <c r="M265" s="43">
        <v>7.9291503000000004E-4</v>
      </c>
      <c r="N265" s="43">
        <v>2.4751736999999999E-2</v>
      </c>
      <c r="O265" s="43">
        <v>6.3755704999999998E-4</v>
      </c>
      <c r="P265" s="43">
        <v>0</v>
      </c>
      <c r="Q265" s="43">
        <v>6.2157776E-4</v>
      </c>
      <c r="R265" s="43">
        <v>2.5111812E-3</v>
      </c>
      <c r="S265" s="43">
        <v>7.2364040000000001E-3</v>
      </c>
      <c r="U265" s="93">
        <f t="shared" si="39"/>
        <v>0.32385509482758618</v>
      </c>
    </row>
    <row r="266" spans="1:21">
      <c r="A266" s="41" t="s">
        <v>13</v>
      </c>
      <c r="B266" s="94" t="s">
        <v>4750</v>
      </c>
      <c r="C266" s="74">
        <f t="shared" si="35"/>
        <v>45.55857761</v>
      </c>
      <c r="D266" s="74">
        <f t="shared" si="36"/>
        <v>4.4085562700000001</v>
      </c>
      <c r="E266" s="74">
        <f t="shared" si="37"/>
        <v>24.8559299</v>
      </c>
      <c r="F266" s="74">
        <f t="shared" si="38"/>
        <v>4.45256644</v>
      </c>
      <c r="G266" s="95">
        <v>11.841525000000001</v>
      </c>
      <c r="H266" s="43">
        <v>1.9799891999999999</v>
      </c>
      <c r="I266" s="43">
        <v>2.9589267000000001</v>
      </c>
      <c r="J266" s="43">
        <v>1.7599748</v>
      </c>
      <c r="K266" s="43">
        <v>1.6756932</v>
      </c>
      <c r="L266" s="43">
        <v>0.20232246000000001</v>
      </c>
      <c r="M266" s="43">
        <v>0.77056581000000002</v>
      </c>
      <c r="N266" s="43">
        <v>19.917014000000002</v>
      </c>
      <c r="O266" s="43">
        <v>3.4443899</v>
      </c>
      <c r="P266" s="43">
        <v>0</v>
      </c>
      <c r="Q266" s="43">
        <v>0.50401178000000002</v>
      </c>
      <c r="R266" s="43">
        <v>0.37859109000000002</v>
      </c>
      <c r="S266" s="43">
        <v>0.12557367</v>
      </c>
      <c r="U266" s="93">
        <f t="shared" si="39"/>
        <v>102.08211206896551</v>
      </c>
    </row>
    <row r="268" spans="1:21">
      <c r="B268" s="40" t="s">
        <v>4751</v>
      </c>
    </row>
    <row r="269" spans="1:21">
      <c r="A269" s="41" t="s">
        <v>33</v>
      </c>
      <c r="B269" s="94" t="s">
        <v>4752</v>
      </c>
      <c r="C269" s="74">
        <f t="shared" ref="C269:C288" si="40">D269+E269+F269+G269</f>
        <v>0.14644922187359999</v>
      </c>
      <c r="D269" s="74">
        <f t="shared" ref="D269:D288" si="41">J269+K269+L269+M269</f>
        <v>3.59474322323E-2</v>
      </c>
      <c r="E269" s="74">
        <f t="shared" ref="E269:E288" si="42">H269+I269+N269</f>
        <v>0.10669541204129999</v>
      </c>
      <c r="F269" s="74">
        <f t="shared" ref="F269:F288" si="43">O269+IF(P269="x",0,P269)+IF(Q269="x",0,Q269)+IF(R269="x",0,R269)+S269</f>
        <v>0</v>
      </c>
      <c r="G269" s="95">
        <v>3.8063775999999999E-3</v>
      </c>
      <c r="H269" s="43">
        <v>0</v>
      </c>
      <c r="I269" s="43">
        <v>0.10669484</v>
      </c>
      <c r="J269" s="43">
        <v>3.5944719E-2</v>
      </c>
      <c r="K269" s="43">
        <v>0</v>
      </c>
      <c r="L269" s="43">
        <v>0</v>
      </c>
      <c r="M269" s="43">
        <v>2.7132323E-6</v>
      </c>
      <c r="N269" s="43">
        <v>5.7204129999999998E-7</v>
      </c>
      <c r="O269" s="43">
        <v>0</v>
      </c>
      <c r="P269" s="43">
        <v>0</v>
      </c>
      <c r="Q269" s="43">
        <v>0</v>
      </c>
      <c r="R269" s="43">
        <v>0</v>
      </c>
      <c r="S269" s="43">
        <v>0</v>
      </c>
      <c r="U269" s="93">
        <f t="shared" ref="U269:U288" si="44">G269/0.116</f>
        <v>3.2813599999999998E-2</v>
      </c>
    </row>
    <row r="270" spans="1:21">
      <c r="A270" s="41" t="s">
        <v>33</v>
      </c>
      <c r="B270" s="94" t="s">
        <v>4753</v>
      </c>
      <c r="C270" s="74">
        <f t="shared" si="40"/>
        <v>0.15064008192749997</v>
      </c>
      <c r="D270" s="74">
        <f t="shared" si="41"/>
        <v>3.6013735320999996E-2</v>
      </c>
      <c r="E270" s="74">
        <f t="shared" si="42"/>
        <v>0.1066977002065</v>
      </c>
      <c r="F270" s="74">
        <f t="shared" si="43"/>
        <v>0</v>
      </c>
      <c r="G270" s="95">
        <v>7.9286463999999994E-3</v>
      </c>
      <c r="H270" s="43">
        <v>0</v>
      </c>
      <c r="I270" s="43">
        <v>0.10669484</v>
      </c>
      <c r="J270" s="43">
        <v>3.6001196999999999E-2</v>
      </c>
      <c r="K270" s="43">
        <v>0</v>
      </c>
      <c r="L270" s="43">
        <v>0</v>
      </c>
      <c r="M270" s="43">
        <v>1.2538321000000001E-5</v>
      </c>
      <c r="N270" s="43">
        <v>2.8602065E-6</v>
      </c>
      <c r="O270" s="43">
        <v>0</v>
      </c>
      <c r="P270" s="43">
        <v>0</v>
      </c>
      <c r="Q270" s="43">
        <v>0</v>
      </c>
      <c r="R270" s="43">
        <v>0</v>
      </c>
      <c r="S270" s="43">
        <v>0</v>
      </c>
      <c r="U270" s="93">
        <f t="shared" si="44"/>
        <v>6.8350399999999992E-2</v>
      </c>
    </row>
    <row r="271" spans="1:21">
      <c r="A271" s="41" t="s">
        <v>33</v>
      </c>
      <c r="B271" s="94" t="s">
        <v>4754</v>
      </c>
      <c r="C271" s="74">
        <f t="shared" si="40"/>
        <v>0.15587865509599999</v>
      </c>
      <c r="D271" s="74">
        <f t="shared" si="41"/>
        <v>3.6096612682999997E-2</v>
      </c>
      <c r="E271" s="74">
        <f t="shared" si="42"/>
        <v>0.106700560413</v>
      </c>
      <c r="F271" s="74">
        <f t="shared" si="43"/>
        <v>0</v>
      </c>
      <c r="G271" s="95">
        <v>1.3081482E-2</v>
      </c>
      <c r="H271" s="43">
        <v>0</v>
      </c>
      <c r="I271" s="43">
        <v>0.10669484</v>
      </c>
      <c r="J271" s="43">
        <v>3.6071792999999998E-2</v>
      </c>
      <c r="K271" s="43">
        <v>0</v>
      </c>
      <c r="L271" s="43">
        <v>0</v>
      </c>
      <c r="M271" s="43">
        <v>2.4819682999999999E-5</v>
      </c>
      <c r="N271" s="43">
        <v>5.720413E-6</v>
      </c>
      <c r="O271" s="43">
        <v>0</v>
      </c>
      <c r="P271" s="43">
        <v>0</v>
      </c>
      <c r="Q271" s="43">
        <v>0</v>
      </c>
      <c r="R271" s="43">
        <v>0</v>
      </c>
      <c r="S271" s="43">
        <v>0</v>
      </c>
      <c r="U271" s="93">
        <f t="shared" si="44"/>
        <v>0.11277139655172413</v>
      </c>
    </row>
    <row r="272" spans="1:21">
      <c r="A272" s="41" t="s">
        <v>33</v>
      </c>
      <c r="B272" s="94" t="s">
        <v>4755</v>
      </c>
      <c r="C272" s="74">
        <f t="shared" si="40"/>
        <v>0.50522622602099998</v>
      </c>
      <c r="D272" s="74">
        <f t="shared" si="41"/>
        <v>0.102832688608</v>
      </c>
      <c r="E272" s="74">
        <f t="shared" si="42"/>
        <v>0.30484811041300003</v>
      </c>
      <c r="F272" s="74">
        <f t="shared" si="43"/>
        <v>0</v>
      </c>
      <c r="G272" s="95">
        <v>9.7545427000000004E-2</v>
      </c>
      <c r="H272" s="43">
        <v>0</v>
      </c>
      <c r="I272" s="43">
        <v>0.30484239000000002</v>
      </c>
      <c r="J272" s="43">
        <v>0.10280005</v>
      </c>
      <c r="K272" s="43">
        <v>0</v>
      </c>
      <c r="L272" s="43">
        <v>0</v>
      </c>
      <c r="M272" s="43">
        <v>3.2638607999999998E-5</v>
      </c>
      <c r="N272" s="43">
        <v>5.720413E-6</v>
      </c>
      <c r="O272" s="43">
        <v>0</v>
      </c>
      <c r="P272" s="43">
        <v>0</v>
      </c>
      <c r="Q272" s="43">
        <v>0</v>
      </c>
      <c r="R272" s="43">
        <v>0</v>
      </c>
      <c r="S272" s="43">
        <v>0</v>
      </c>
      <c r="U272" s="93">
        <f t="shared" si="44"/>
        <v>0.84090885344827582</v>
      </c>
    </row>
    <row r="273" spans="1:21">
      <c r="A273" s="41" t="s">
        <v>33</v>
      </c>
      <c r="B273" s="94" t="s">
        <v>4756</v>
      </c>
      <c r="C273" s="74">
        <f t="shared" si="40"/>
        <v>0.51046480058960009</v>
      </c>
      <c r="D273" s="74">
        <f t="shared" si="41"/>
        <v>0.10291556997</v>
      </c>
      <c r="E273" s="74">
        <f t="shared" si="42"/>
        <v>0.30485097061960004</v>
      </c>
      <c r="F273" s="74">
        <f t="shared" si="43"/>
        <v>0</v>
      </c>
      <c r="G273" s="95">
        <v>0.10269826</v>
      </c>
      <c r="H273" s="43">
        <v>0</v>
      </c>
      <c r="I273" s="43">
        <v>0.30484239000000002</v>
      </c>
      <c r="J273" s="43">
        <v>0.10287064999999999</v>
      </c>
      <c r="K273" s="43">
        <v>0</v>
      </c>
      <c r="L273" s="43">
        <v>0</v>
      </c>
      <c r="M273" s="43">
        <v>4.4919970000000002E-5</v>
      </c>
      <c r="N273" s="43">
        <v>8.5806196000000004E-6</v>
      </c>
      <c r="O273" s="43">
        <v>0</v>
      </c>
      <c r="P273" s="43">
        <v>0</v>
      </c>
      <c r="Q273" s="43">
        <v>0</v>
      </c>
      <c r="R273" s="43">
        <v>0</v>
      </c>
      <c r="S273" s="43">
        <v>0</v>
      </c>
      <c r="U273" s="93">
        <f t="shared" si="44"/>
        <v>0.88532982758620682</v>
      </c>
    </row>
    <row r="274" spans="1:21">
      <c r="A274" s="41" t="s">
        <v>33</v>
      </c>
      <c r="B274" s="94" t="s">
        <v>4757</v>
      </c>
      <c r="C274" s="74">
        <f t="shared" si="40"/>
        <v>0.51570337215700002</v>
      </c>
      <c r="D274" s="74">
        <f t="shared" si="41"/>
        <v>0.102998441331</v>
      </c>
      <c r="E274" s="74">
        <f t="shared" si="42"/>
        <v>0.30485383082600004</v>
      </c>
      <c r="F274" s="74">
        <f t="shared" si="43"/>
        <v>0</v>
      </c>
      <c r="G274" s="95">
        <v>0.10785110000000001</v>
      </c>
      <c r="H274" s="43">
        <v>0</v>
      </c>
      <c r="I274" s="43">
        <v>0.30484239000000002</v>
      </c>
      <c r="J274" s="43">
        <v>0.10294124</v>
      </c>
      <c r="K274" s="43">
        <v>0</v>
      </c>
      <c r="L274" s="43">
        <v>0</v>
      </c>
      <c r="M274" s="43">
        <v>5.7201331000000002E-5</v>
      </c>
      <c r="N274" s="43">
        <v>1.1440826E-5</v>
      </c>
      <c r="O274" s="43">
        <v>0</v>
      </c>
      <c r="P274" s="43">
        <v>0</v>
      </c>
      <c r="Q274" s="43">
        <v>0</v>
      </c>
      <c r="R274" s="43">
        <v>0</v>
      </c>
      <c r="S274" s="43">
        <v>0</v>
      </c>
      <c r="U274" s="93">
        <f t="shared" si="44"/>
        <v>0.92975086206896551</v>
      </c>
    </row>
    <row r="275" spans="1:21">
      <c r="A275" s="41" t="s">
        <v>33</v>
      </c>
      <c r="B275" s="94" t="s">
        <v>4758</v>
      </c>
      <c r="C275" s="74">
        <f t="shared" si="40"/>
        <v>1.5642661378100002</v>
      </c>
      <c r="D275" s="74">
        <f t="shared" si="41"/>
        <v>0.21692211890000002</v>
      </c>
      <c r="E275" s="74">
        <f t="shared" si="42"/>
        <v>0.61008520891000007</v>
      </c>
      <c r="F275" s="74">
        <f t="shared" si="43"/>
        <v>0</v>
      </c>
      <c r="G275" s="95">
        <v>0.73725881000000004</v>
      </c>
      <c r="H275" s="43">
        <v>0</v>
      </c>
      <c r="I275" s="43">
        <v>0.60968478000000004</v>
      </c>
      <c r="J275" s="43">
        <v>0.21520126000000001</v>
      </c>
      <c r="K275" s="43">
        <v>0</v>
      </c>
      <c r="L275" s="43">
        <v>0</v>
      </c>
      <c r="M275" s="43">
        <v>1.7208588999999999E-3</v>
      </c>
      <c r="N275" s="43">
        <v>4.0042890999999998E-4</v>
      </c>
      <c r="O275" s="43">
        <v>0</v>
      </c>
      <c r="P275" s="43">
        <v>0</v>
      </c>
      <c r="Q275" s="43">
        <v>0</v>
      </c>
      <c r="R275" s="43">
        <v>0</v>
      </c>
      <c r="S275" s="43">
        <v>0</v>
      </c>
      <c r="U275" s="93">
        <f t="shared" si="44"/>
        <v>6.3556793965517242</v>
      </c>
    </row>
    <row r="276" spans="1:21">
      <c r="A276" s="41" t="s">
        <v>33</v>
      </c>
      <c r="B276" s="94" t="s">
        <v>4759</v>
      </c>
      <c r="C276" s="74">
        <f t="shared" si="40"/>
        <v>1.64808332292</v>
      </c>
      <c r="D276" s="74">
        <f t="shared" si="41"/>
        <v>0.2182481607</v>
      </c>
      <c r="E276" s="74">
        <f t="shared" si="42"/>
        <v>0.61013097222000001</v>
      </c>
      <c r="F276" s="74">
        <f t="shared" si="43"/>
        <v>0</v>
      </c>
      <c r="G276" s="95">
        <v>0.81970419000000005</v>
      </c>
      <c r="H276" s="43">
        <v>0</v>
      </c>
      <c r="I276" s="43">
        <v>0.60968478000000004</v>
      </c>
      <c r="J276" s="43">
        <v>0.21633079999999999</v>
      </c>
      <c r="K276" s="43">
        <v>0</v>
      </c>
      <c r="L276" s="43">
        <v>0</v>
      </c>
      <c r="M276" s="43">
        <v>1.9173606999999999E-3</v>
      </c>
      <c r="N276" s="43">
        <v>4.4619221999999997E-4</v>
      </c>
      <c r="O276" s="43">
        <v>0</v>
      </c>
      <c r="P276" s="43">
        <v>0</v>
      </c>
      <c r="Q276" s="43">
        <v>0</v>
      </c>
      <c r="R276" s="43">
        <v>0</v>
      </c>
      <c r="S276" s="43">
        <v>0</v>
      </c>
      <c r="U276" s="93">
        <f t="shared" si="44"/>
        <v>7.0664154310344829</v>
      </c>
    </row>
    <row r="277" spans="1:21">
      <c r="A277" s="41" t="s">
        <v>33</v>
      </c>
      <c r="B277" s="94" t="s">
        <v>4760</v>
      </c>
      <c r="C277" s="74">
        <f t="shared" si="40"/>
        <v>1.66903761924</v>
      </c>
      <c r="D277" s="74">
        <f t="shared" si="41"/>
        <v>0.21857967620000002</v>
      </c>
      <c r="E277" s="74">
        <f t="shared" si="42"/>
        <v>0.61014241304000005</v>
      </c>
      <c r="F277" s="74">
        <f t="shared" si="43"/>
        <v>0</v>
      </c>
      <c r="G277" s="95">
        <v>0.84031553000000003</v>
      </c>
      <c r="H277" s="43">
        <v>0</v>
      </c>
      <c r="I277" s="43">
        <v>0.60968478000000004</v>
      </c>
      <c r="J277" s="43">
        <v>0.21661319000000001</v>
      </c>
      <c r="K277" s="43">
        <v>0</v>
      </c>
      <c r="L277" s="43">
        <v>0</v>
      </c>
      <c r="M277" s="43">
        <v>1.9664862E-3</v>
      </c>
      <c r="N277" s="43">
        <v>4.5763303999999999E-4</v>
      </c>
      <c r="O277" s="43">
        <v>0</v>
      </c>
      <c r="P277" s="43">
        <v>0</v>
      </c>
      <c r="Q277" s="43">
        <v>0</v>
      </c>
      <c r="R277" s="43">
        <v>0</v>
      </c>
      <c r="S277" s="43">
        <v>0</v>
      </c>
      <c r="U277" s="93">
        <f t="shared" si="44"/>
        <v>7.2440993965517242</v>
      </c>
    </row>
    <row r="278" spans="1:21">
      <c r="A278" s="41" t="s">
        <v>33</v>
      </c>
      <c r="B278" s="94" t="s">
        <v>4761</v>
      </c>
      <c r="C278" s="74">
        <f t="shared" si="40"/>
        <v>1.0630081064799999</v>
      </c>
      <c r="D278" s="74">
        <f t="shared" si="41"/>
        <v>0.20863613821999999</v>
      </c>
      <c r="E278" s="74">
        <f t="shared" si="42"/>
        <v>0.61256953825999994</v>
      </c>
      <c r="F278" s="74">
        <f t="shared" si="43"/>
        <v>0</v>
      </c>
      <c r="G278" s="95">
        <v>0.24180243000000001</v>
      </c>
      <c r="H278" s="43">
        <v>0</v>
      </c>
      <c r="I278" s="43">
        <v>0.61245512999999996</v>
      </c>
      <c r="J278" s="43">
        <v>0.20814157999999999</v>
      </c>
      <c r="K278" s="43">
        <v>0</v>
      </c>
      <c r="L278" s="43">
        <v>0</v>
      </c>
      <c r="M278" s="43">
        <v>4.9455821999999997E-4</v>
      </c>
      <c r="N278" s="43">
        <v>1.1440826E-4</v>
      </c>
      <c r="O278" s="43">
        <v>0</v>
      </c>
      <c r="P278" s="43">
        <v>0</v>
      </c>
      <c r="Q278" s="43">
        <v>0</v>
      </c>
      <c r="R278" s="43">
        <v>0</v>
      </c>
      <c r="S278" s="43">
        <v>0</v>
      </c>
      <c r="U278" s="93">
        <f t="shared" si="44"/>
        <v>2.0845037068965517</v>
      </c>
    </row>
    <row r="279" spans="1:21">
      <c r="A279" s="41" t="s">
        <v>33</v>
      </c>
      <c r="B279" s="94" t="s">
        <v>4762</v>
      </c>
      <c r="C279" s="74">
        <f t="shared" si="40"/>
        <v>1.31883430545</v>
      </c>
      <c r="D279" s="74">
        <f t="shared" si="41"/>
        <v>0.21228277809999999</v>
      </c>
      <c r="E279" s="74">
        <f t="shared" si="42"/>
        <v>0.63802431734999998</v>
      </c>
      <c r="F279" s="74">
        <f t="shared" si="43"/>
        <v>0</v>
      </c>
      <c r="G279" s="95">
        <v>0.46852721000000003</v>
      </c>
      <c r="H279" s="43">
        <v>0</v>
      </c>
      <c r="I279" s="43">
        <v>0.63778405999999999</v>
      </c>
      <c r="J279" s="43">
        <v>0.21124783999999999</v>
      </c>
      <c r="K279" s="43">
        <v>0</v>
      </c>
      <c r="L279" s="43">
        <v>0</v>
      </c>
      <c r="M279" s="43">
        <v>1.0349381E-3</v>
      </c>
      <c r="N279" s="43">
        <v>2.4025735E-4</v>
      </c>
      <c r="O279" s="43">
        <v>0</v>
      </c>
      <c r="P279" s="43">
        <v>0</v>
      </c>
      <c r="Q279" s="43">
        <v>0</v>
      </c>
      <c r="R279" s="43">
        <v>0</v>
      </c>
      <c r="S279" s="43">
        <v>0</v>
      </c>
      <c r="U279" s="93">
        <f t="shared" si="44"/>
        <v>4.039027672413793</v>
      </c>
    </row>
    <row r="280" spans="1:21">
      <c r="A280" s="41" t="s">
        <v>33</v>
      </c>
      <c r="B280" s="94" t="s">
        <v>4763</v>
      </c>
      <c r="C280" s="74">
        <f t="shared" si="40"/>
        <v>1.6645802089799999</v>
      </c>
      <c r="D280" s="74">
        <f t="shared" si="41"/>
        <v>0.21775272800000001</v>
      </c>
      <c r="E280" s="74">
        <f t="shared" si="42"/>
        <v>0.63821309098000001</v>
      </c>
      <c r="F280" s="74">
        <f t="shared" si="43"/>
        <v>0</v>
      </c>
      <c r="G280" s="95">
        <v>0.80861439000000002</v>
      </c>
      <c r="H280" s="43">
        <v>0</v>
      </c>
      <c r="I280" s="43">
        <v>0.63778405999999999</v>
      </c>
      <c r="J280" s="43">
        <v>0.21590722000000001</v>
      </c>
      <c r="K280" s="43">
        <v>0</v>
      </c>
      <c r="L280" s="43">
        <v>0</v>
      </c>
      <c r="M280" s="43">
        <v>1.845508E-3</v>
      </c>
      <c r="N280" s="43">
        <v>4.2903097999999999E-4</v>
      </c>
      <c r="O280" s="43">
        <v>0</v>
      </c>
      <c r="P280" s="43">
        <v>0</v>
      </c>
      <c r="Q280" s="43">
        <v>0</v>
      </c>
      <c r="R280" s="43">
        <v>0</v>
      </c>
      <c r="S280" s="43">
        <v>0</v>
      </c>
      <c r="U280" s="93">
        <f t="shared" si="44"/>
        <v>6.9708137068965517</v>
      </c>
    </row>
    <row r="281" spans="1:21">
      <c r="A281" s="41" t="s">
        <v>33</v>
      </c>
      <c r="B281" s="94" t="s">
        <v>4764</v>
      </c>
      <c r="C281" s="74">
        <f t="shared" si="40"/>
        <v>0.85451307621759998</v>
      </c>
      <c r="D281" s="74">
        <f t="shared" si="41"/>
        <v>0.205568546598</v>
      </c>
      <c r="E281" s="74">
        <f t="shared" si="42"/>
        <v>0.6096933606196</v>
      </c>
      <c r="F281" s="74">
        <f t="shared" si="43"/>
        <v>0</v>
      </c>
      <c r="G281" s="95">
        <v>3.9251169000000002E-2</v>
      </c>
      <c r="H281" s="43">
        <v>0</v>
      </c>
      <c r="I281" s="43">
        <v>0.60968478000000004</v>
      </c>
      <c r="J281" s="43">
        <v>0.2055295</v>
      </c>
      <c r="K281" s="43">
        <v>0</v>
      </c>
      <c r="L281" s="43">
        <v>0</v>
      </c>
      <c r="M281" s="43">
        <v>3.9046598000000001E-5</v>
      </c>
      <c r="N281" s="43">
        <v>8.5806196000000004E-6</v>
      </c>
      <c r="O281" s="43">
        <v>0</v>
      </c>
      <c r="P281" s="43">
        <v>0</v>
      </c>
      <c r="Q281" s="43">
        <v>0</v>
      </c>
      <c r="R281" s="43">
        <v>0</v>
      </c>
      <c r="S281" s="43">
        <v>0</v>
      </c>
      <c r="U281" s="93">
        <f t="shared" si="44"/>
        <v>0.33837214655172415</v>
      </c>
    </row>
    <row r="282" spans="1:21">
      <c r="A282" s="41" t="s">
        <v>33</v>
      </c>
      <c r="B282" s="94" t="s">
        <v>4765</v>
      </c>
      <c r="C282" s="74">
        <f t="shared" si="40"/>
        <v>0.79908061471999992</v>
      </c>
      <c r="D282" s="74">
        <f t="shared" si="41"/>
        <v>0.14703928646</v>
      </c>
      <c r="E282" s="74">
        <f t="shared" si="42"/>
        <v>0.42689375825999998</v>
      </c>
      <c r="F282" s="74">
        <f t="shared" si="43"/>
        <v>0</v>
      </c>
      <c r="G282" s="95">
        <v>0.22514756999999999</v>
      </c>
      <c r="H282" s="43">
        <v>0</v>
      </c>
      <c r="I282" s="43">
        <v>0.42677935</v>
      </c>
      <c r="J282" s="43">
        <v>0.14654627000000001</v>
      </c>
      <c r="K282" s="43">
        <v>0</v>
      </c>
      <c r="L282" s="43">
        <v>0</v>
      </c>
      <c r="M282" s="43">
        <v>4.9301645999999999E-4</v>
      </c>
      <c r="N282" s="43">
        <v>1.1440826E-4</v>
      </c>
      <c r="O282" s="43">
        <v>0</v>
      </c>
      <c r="P282" s="43">
        <v>0</v>
      </c>
      <c r="Q282" s="43">
        <v>0</v>
      </c>
      <c r="R282" s="43">
        <v>0</v>
      </c>
      <c r="S282" s="43">
        <v>0</v>
      </c>
      <c r="U282" s="93">
        <f t="shared" si="44"/>
        <v>1.9409273275862067</v>
      </c>
    </row>
    <row r="283" spans="1:21">
      <c r="A283" s="41" t="s">
        <v>33</v>
      </c>
      <c r="B283" s="94" t="s">
        <v>4766</v>
      </c>
      <c r="C283" s="74">
        <f t="shared" si="40"/>
        <v>1.02957788375</v>
      </c>
      <c r="D283" s="74">
        <f t="shared" si="41"/>
        <v>0.1506859264</v>
      </c>
      <c r="E283" s="74">
        <f t="shared" si="42"/>
        <v>0.42701960735</v>
      </c>
      <c r="F283" s="74">
        <f t="shared" si="43"/>
        <v>0</v>
      </c>
      <c r="G283" s="95">
        <v>0.45187234999999998</v>
      </c>
      <c r="H283" s="43">
        <v>0</v>
      </c>
      <c r="I283" s="43">
        <v>0.42677935</v>
      </c>
      <c r="J283" s="43">
        <v>0.14965253000000001</v>
      </c>
      <c r="K283" s="43">
        <v>0</v>
      </c>
      <c r="L283" s="43">
        <v>0</v>
      </c>
      <c r="M283" s="43">
        <v>1.0333963999999999E-3</v>
      </c>
      <c r="N283" s="43">
        <v>2.4025735E-4</v>
      </c>
      <c r="O283" s="43">
        <v>0</v>
      </c>
      <c r="P283" s="43">
        <v>0</v>
      </c>
      <c r="Q283" s="43">
        <v>0</v>
      </c>
      <c r="R283" s="43">
        <v>0</v>
      </c>
      <c r="S283" s="43">
        <v>0</v>
      </c>
      <c r="U283" s="93">
        <f t="shared" si="44"/>
        <v>3.8954512931034477</v>
      </c>
    </row>
    <row r="284" spans="1:21">
      <c r="A284" s="41" t="s">
        <v>33</v>
      </c>
      <c r="B284" s="94" t="s">
        <v>4767</v>
      </c>
      <c r="C284" s="74">
        <f t="shared" si="40"/>
        <v>1.3753237871799999</v>
      </c>
      <c r="D284" s="74">
        <f t="shared" si="41"/>
        <v>0.15615587619999999</v>
      </c>
      <c r="E284" s="74">
        <f t="shared" si="42"/>
        <v>0.42720838098000002</v>
      </c>
      <c r="F284" s="74">
        <f t="shared" si="43"/>
        <v>0</v>
      </c>
      <c r="G284" s="95">
        <v>0.79195952999999997</v>
      </c>
      <c r="H284" s="43">
        <v>0</v>
      </c>
      <c r="I284" s="43">
        <v>0.42677935</v>
      </c>
      <c r="J284" s="43">
        <v>0.15431191</v>
      </c>
      <c r="K284" s="43">
        <v>0</v>
      </c>
      <c r="L284" s="43">
        <v>0</v>
      </c>
      <c r="M284" s="43">
        <v>1.8439661999999999E-3</v>
      </c>
      <c r="N284" s="43">
        <v>4.2903097999999999E-4</v>
      </c>
      <c r="O284" s="43">
        <v>0</v>
      </c>
      <c r="P284" s="43">
        <v>0</v>
      </c>
      <c r="Q284" s="43">
        <v>0</v>
      </c>
      <c r="R284" s="43">
        <v>0</v>
      </c>
      <c r="S284" s="43">
        <v>0</v>
      </c>
      <c r="U284" s="93">
        <f t="shared" si="44"/>
        <v>6.8272373275862064</v>
      </c>
    </row>
    <row r="285" spans="1:21">
      <c r="A285" s="41" t="s">
        <v>33</v>
      </c>
      <c r="B285" s="94" t="s">
        <v>4768</v>
      </c>
      <c r="C285" s="74">
        <f t="shared" si="40"/>
        <v>0.72471036395700006</v>
      </c>
      <c r="D285" s="74">
        <f t="shared" si="41"/>
        <v>0.15432273213100001</v>
      </c>
      <c r="E285" s="74">
        <f t="shared" si="42"/>
        <v>0.51805274082600006</v>
      </c>
      <c r="F285" s="74">
        <f t="shared" si="43"/>
        <v>0</v>
      </c>
      <c r="G285" s="95">
        <v>5.2334891000000001E-2</v>
      </c>
      <c r="H285" s="43">
        <v>0</v>
      </c>
      <c r="I285" s="43">
        <v>0.51804130000000004</v>
      </c>
      <c r="J285" s="43">
        <v>0.15427067</v>
      </c>
      <c r="K285" s="43">
        <v>0</v>
      </c>
      <c r="L285" s="43">
        <v>0</v>
      </c>
      <c r="M285" s="43">
        <v>5.2062131000000002E-5</v>
      </c>
      <c r="N285" s="43">
        <v>1.1440826E-5</v>
      </c>
      <c r="O285" s="43">
        <v>0</v>
      </c>
      <c r="P285" s="43">
        <v>0</v>
      </c>
      <c r="Q285" s="43">
        <v>0</v>
      </c>
      <c r="R285" s="43">
        <v>0</v>
      </c>
      <c r="S285" s="43">
        <v>0</v>
      </c>
      <c r="U285" s="93">
        <f t="shared" si="44"/>
        <v>0.45116285344827584</v>
      </c>
    </row>
    <row r="286" spans="1:21">
      <c r="A286" s="41" t="s">
        <v>33</v>
      </c>
      <c r="B286" s="94" t="s">
        <v>4769</v>
      </c>
      <c r="C286" s="74">
        <f t="shared" si="40"/>
        <v>0.74566466423200006</v>
      </c>
      <c r="D286" s="74">
        <f t="shared" si="41"/>
        <v>0.15465424757999999</v>
      </c>
      <c r="E286" s="74">
        <f t="shared" si="42"/>
        <v>0.51806418165200008</v>
      </c>
      <c r="F286" s="74">
        <f t="shared" si="43"/>
        <v>0</v>
      </c>
      <c r="G286" s="95">
        <v>7.2946234999999998E-2</v>
      </c>
      <c r="H286" s="43">
        <v>0</v>
      </c>
      <c r="I286" s="43">
        <v>0.51804130000000004</v>
      </c>
      <c r="J286" s="43">
        <v>0.15455305999999999</v>
      </c>
      <c r="K286" s="43">
        <v>0</v>
      </c>
      <c r="L286" s="43">
        <v>0</v>
      </c>
      <c r="M286" s="43">
        <v>1.0118758000000001E-4</v>
      </c>
      <c r="N286" s="43">
        <v>2.2881652E-5</v>
      </c>
      <c r="O286" s="43">
        <v>0</v>
      </c>
      <c r="P286" s="43">
        <v>0</v>
      </c>
      <c r="Q286" s="43">
        <v>0</v>
      </c>
      <c r="R286" s="43">
        <v>0</v>
      </c>
      <c r="S286" s="43">
        <v>0</v>
      </c>
      <c r="U286" s="93">
        <f t="shared" si="44"/>
        <v>0.62884685344827584</v>
      </c>
    </row>
    <row r="287" spans="1:21">
      <c r="A287" s="41" t="s">
        <v>33</v>
      </c>
      <c r="B287" s="94" t="s">
        <v>4770</v>
      </c>
      <c r="C287" s="74">
        <f t="shared" si="40"/>
        <v>0.75614180936499997</v>
      </c>
      <c r="D287" s="74">
        <f t="shared" si="41"/>
        <v>0.15482000030000001</v>
      </c>
      <c r="E287" s="74">
        <f t="shared" si="42"/>
        <v>0.51806990206500003</v>
      </c>
      <c r="F287" s="74">
        <f t="shared" si="43"/>
        <v>0</v>
      </c>
      <c r="G287" s="95">
        <v>8.3251907E-2</v>
      </c>
      <c r="H287" s="43">
        <v>0</v>
      </c>
      <c r="I287" s="43">
        <v>0.51804130000000004</v>
      </c>
      <c r="J287" s="43">
        <v>0.15469425000000001</v>
      </c>
      <c r="K287" s="43">
        <v>0</v>
      </c>
      <c r="L287" s="43">
        <v>0</v>
      </c>
      <c r="M287" s="43">
        <v>1.2575029999999999E-4</v>
      </c>
      <c r="N287" s="43">
        <v>2.8602064999999999E-5</v>
      </c>
      <c r="O287" s="43">
        <v>0</v>
      </c>
      <c r="P287" s="43">
        <v>0</v>
      </c>
      <c r="Q287" s="43">
        <v>0</v>
      </c>
      <c r="R287" s="43">
        <v>0</v>
      </c>
      <c r="S287" s="43">
        <v>0</v>
      </c>
      <c r="U287" s="93">
        <f t="shared" si="44"/>
        <v>0.71768885344827582</v>
      </c>
    </row>
    <row r="288" spans="1:21">
      <c r="A288" s="41" t="s">
        <v>33</v>
      </c>
      <c r="B288" s="94" t="s">
        <v>4771</v>
      </c>
      <c r="C288" s="74">
        <f t="shared" si="40"/>
        <v>0.64647743892389997</v>
      </c>
      <c r="D288" s="74">
        <f t="shared" si="41"/>
        <v>0.15492259935200001</v>
      </c>
      <c r="E288" s="74">
        <f t="shared" si="42"/>
        <v>0.45935947057190002</v>
      </c>
      <c r="F288" s="74">
        <f t="shared" si="43"/>
        <v>0</v>
      </c>
      <c r="G288" s="95">
        <v>3.2195369000000001E-2</v>
      </c>
      <c r="H288" s="43">
        <v>0</v>
      </c>
      <c r="I288" s="43">
        <v>0.45935155</v>
      </c>
      <c r="J288" s="43">
        <v>0.15488693000000001</v>
      </c>
      <c r="K288" s="43">
        <v>0</v>
      </c>
      <c r="L288" s="43">
        <v>0</v>
      </c>
      <c r="M288" s="43">
        <v>3.5669352000000003E-5</v>
      </c>
      <c r="N288" s="43">
        <v>7.9205719000000002E-6</v>
      </c>
      <c r="O288" s="43">
        <v>0</v>
      </c>
      <c r="P288" s="43">
        <v>0</v>
      </c>
      <c r="Q288" s="43">
        <v>0</v>
      </c>
      <c r="R288" s="43">
        <v>0</v>
      </c>
      <c r="S288" s="43">
        <v>0</v>
      </c>
      <c r="U288" s="93">
        <f t="shared" si="44"/>
        <v>0.27754628448275864</v>
      </c>
    </row>
    <row r="290" spans="1:21">
      <c r="B290" s="40" t="s">
        <v>4772</v>
      </c>
    </row>
    <row r="291" spans="1:21">
      <c r="A291" s="41" t="s">
        <v>13</v>
      </c>
      <c r="B291" s="94" t="s">
        <v>4773</v>
      </c>
      <c r="C291" s="74">
        <f t="shared" ref="C291:C315" si="45">D291+E291+F291+G291</f>
        <v>0.18427142370999999</v>
      </c>
      <c r="D291" s="74">
        <f t="shared" ref="D291:D315" si="46">J291+K291+L291+M291</f>
        <v>8.0751972099999993E-3</v>
      </c>
      <c r="E291" s="74">
        <f t="shared" ref="E291:E315" si="47">H291+I291+N291</f>
        <v>0.1088800318</v>
      </c>
      <c r="F291" s="74">
        <f t="shared" ref="F291:F315" si="48">O291+IF(P291="x",0,P291)+IF(Q291="x",0,Q291)+IF(R291="x",0,R291)+S291</f>
        <v>1.5900298699999999E-2</v>
      </c>
      <c r="G291" s="95">
        <v>5.1415896000000003E-2</v>
      </c>
      <c r="H291" s="43">
        <v>2.9290017999999999E-3</v>
      </c>
      <c r="I291" s="43">
        <v>7.0723237999999994E-2</v>
      </c>
      <c r="J291" s="43">
        <v>4.1899103000000004E-3</v>
      </c>
      <c r="K291" s="43">
        <v>2.6400481999999999E-3</v>
      </c>
      <c r="L291" s="43">
        <v>1.3761801000000001E-4</v>
      </c>
      <c r="M291" s="43">
        <v>1.1076206999999999E-3</v>
      </c>
      <c r="N291" s="43">
        <v>3.5227792000000001E-2</v>
      </c>
      <c r="O291" s="43">
        <v>1.0044684E-3</v>
      </c>
      <c r="P291" s="43">
        <v>0</v>
      </c>
      <c r="Q291" s="43">
        <v>2.7626921999999998E-3</v>
      </c>
      <c r="R291" s="43">
        <v>3.1091231000000001E-3</v>
      </c>
      <c r="S291" s="43">
        <v>9.0240149999999998E-3</v>
      </c>
      <c r="U291" s="93">
        <f t="shared" ref="U291:U315" si="49">G291/0.116</f>
        <v>0.44324048275862071</v>
      </c>
    </row>
    <row r="292" spans="1:21">
      <c r="A292" s="41" t="s">
        <v>117</v>
      </c>
      <c r="B292" s="94" t="s">
        <v>4774</v>
      </c>
      <c r="C292" s="74">
        <f t="shared" si="45"/>
        <v>3.8832098862000004E-8</v>
      </c>
      <c r="D292" s="74">
        <f t="shared" si="46"/>
        <v>3.0527015399999998E-9</v>
      </c>
      <c r="E292" s="74">
        <f t="shared" si="47"/>
        <v>2.1083813200000002E-8</v>
      </c>
      <c r="F292" s="74">
        <f t="shared" si="48"/>
        <v>4.0692021219999998E-9</v>
      </c>
      <c r="G292" s="95">
        <v>1.0626382E-8</v>
      </c>
      <c r="H292" s="43">
        <v>1.4650155E-9</v>
      </c>
      <c r="I292" s="43">
        <v>3.6622157000000001E-9</v>
      </c>
      <c r="J292" s="43">
        <v>1.1097005E-9</v>
      </c>
      <c r="K292" s="43">
        <v>1.1693330000000001E-9</v>
      </c>
      <c r="L292" s="43">
        <v>1.5951611999999999E-10</v>
      </c>
      <c r="M292" s="43">
        <v>6.1415191999999996E-10</v>
      </c>
      <c r="N292" s="43">
        <v>1.5956582000000001E-8</v>
      </c>
      <c r="O292" s="43">
        <v>3.1225594999999999E-9</v>
      </c>
      <c r="P292" s="43">
        <v>0</v>
      </c>
      <c r="Q292" s="43">
        <v>5.0472077999999995E-10</v>
      </c>
      <c r="R292" s="43">
        <v>8.2781381999999994E-11</v>
      </c>
      <c r="S292" s="43">
        <v>3.5914045999999999E-10</v>
      </c>
      <c r="U292" s="93">
        <f t="shared" si="49"/>
        <v>9.1606741379310335E-8</v>
      </c>
    </row>
    <row r="293" spans="1:21">
      <c r="A293" s="41" t="s">
        <v>117</v>
      </c>
      <c r="B293" s="94" t="s">
        <v>4775</v>
      </c>
      <c r="C293" s="74">
        <f t="shared" si="45"/>
        <v>3.8664373270000002E-8</v>
      </c>
      <c r="D293" s="74">
        <f t="shared" si="46"/>
        <v>2.979931E-9</v>
      </c>
      <c r="E293" s="74">
        <f t="shared" si="47"/>
        <v>2.0813989700000002E-8</v>
      </c>
      <c r="F293" s="74">
        <f t="shared" si="48"/>
        <v>4.6310125699999998E-9</v>
      </c>
      <c r="G293" s="95">
        <v>1.023944E-8</v>
      </c>
      <c r="H293" s="43">
        <v>1.3781933E-9</v>
      </c>
      <c r="I293" s="43">
        <v>3.6555244E-9</v>
      </c>
      <c r="J293" s="43">
        <v>1.0800177000000001E-9</v>
      </c>
      <c r="K293" s="43">
        <v>1.1253229999999999E-9</v>
      </c>
      <c r="L293" s="43">
        <v>1.5877937E-10</v>
      </c>
      <c r="M293" s="43">
        <v>6.1581092999999997E-10</v>
      </c>
      <c r="N293" s="43">
        <v>1.5780272E-8</v>
      </c>
      <c r="O293" s="43">
        <v>3.1177872000000002E-9</v>
      </c>
      <c r="P293" s="43">
        <v>0</v>
      </c>
      <c r="Q293" s="43">
        <v>1.0541898E-9</v>
      </c>
      <c r="R293" s="43">
        <v>8.3568199999999997E-11</v>
      </c>
      <c r="S293" s="43">
        <v>3.7546737000000002E-10</v>
      </c>
      <c r="U293" s="93">
        <f t="shared" si="49"/>
        <v>8.8271034482758607E-8</v>
      </c>
    </row>
    <row r="294" spans="1:21">
      <c r="A294" s="41" t="s">
        <v>117</v>
      </c>
      <c r="B294" s="94" t="s">
        <v>4776</v>
      </c>
      <c r="C294" s="74">
        <f t="shared" si="45"/>
        <v>5.3212015737000001E-8</v>
      </c>
      <c r="D294" s="74">
        <f t="shared" si="46"/>
        <v>4.7662136300000001E-9</v>
      </c>
      <c r="E294" s="74">
        <f t="shared" si="47"/>
        <v>2.9892665699999996E-8</v>
      </c>
      <c r="F294" s="74">
        <f t="shared" si="48"/>
        <v>3.9571144069999998E-9</v>
      </c>
      <c r="G294" s="95">
        <v>1.4596021999999999E-8</v>
      </c>
      <c r="H294" s="43">
        <v>2.1534146000000001E-9</v>
      </c>
      <c r="I294" s="43">
        <v>4.3738230999999998E-9</v>
      </c>
      <c r="J294" s="43">
        <v>1.7133208999999999E-9</v>
      </c>
      <c r="K294" s="43">
        <v>2.1915854000000001E-9</v>
      </c>
      <c r="L294" s="43">
        <v>1.6478694999999999E-10</v>
      </c>
      <c r="M294" s="43">
        <v>6.9652038000000003E-10</v>
      </c>
      <c r="N294" s="43">
        <v>2.3365427999999999E-8</v>
      </c>
      <c r="O294" s="43">
        <v>3.1354742999999999E-9</v>
      </c>
      <c r="P294" s="43">
        <v>0</v>
      </c>
      <c r="Q294" s="43">
        <v>4.6725660000000005E-10</v>
      </c>
      <c r="R294" s="43">
        <v>8.4317777000000002E-11</v>
      </c>
      <c r="S294" s="43">
        <v>2.7006572999999998E-10</v>
      </c>
      <c r="U294" s="93">
        <f t="shared" si="49"/>
        <v>1.2582777586206896E-7</v>
      </c>
    </row>
    <row r="295" spans="1:21">
      <c r="A295" s="41" t="s">
        <v>117</v>
      </c>
      <c r="B295" s="94" t="s">
        <v>4777</v>
      </c>
      <c r="C295" s="74">
        <f t="shared" si="45"/>
        <v>4.2717417988999999E-8</v>
      </c>
      <c r="D295" s="74">
        <f t="shared" si="46"/>
        <v>3.1223256700000003E-9</v>
      </c>
      <c r="E295" s="74">
        <f t="shared" si="47"/>
        <v>2.2870984799999999E-8</v>
      </c>
      <c r="F295" s="74">
        <f t="shared" si="48"/>
        <v>4.5086595189999994E-9</v>
      </c>
      <c r="G295" s="95">
        <v>1.2215447999999999E-8</v>
      </c>
      <c r="H295" s="43">
        <v>1.4229977E-9</v>
      </c>
      <c r="I295" s="43">
        <v>4.4940210999999997E-9</v>
      </c>
      <c r="J295" s="43">
        <v>1.1682054E-9</v>
      </c>
      <c r="K295" s="43">
        <v>1.150778E-9</v>
      </c>
      <c r="L295" s="43">
        <v>1.6097252E-10</v>
      </c>
      <c r="M295" s="43">
        <v>6.4236975000000005E-10</v>
      </c>
      <c r="N295" s="43">
        <v>1.6953966E-8</v>
      </c>
      <c r="O295" s="43">
        <v>3.1476082999999999E-9</v>
      </c>
      <c r="P295" s="43">
        <v>0</v>
      </c>
      <c r="Q295" s="43">
        <v>9.9707551999999993E-10</v>
      </c>
      <c r="R295" s="43">
        <v>8.6872258999999998E-11</v>
      </c>
      <c r="S295" s="43">
        <v>2.7710343999999997E-10</v>
      </c>
      <c r="U295" s="93">
        <f t="shared" si="49"/>
        <v>1.0530558620689654E-7</v>
      </c>
    </row>
    <row r="296" spans="1:21">
      <c r="A296" s="41" t="s">
        <v>117</v>
      </c>
      <c r="B296" s="94" t="s">
        <v>4778</v>
      </c>
      <c r="C296" s="74">
        <f t="shared" si="45"/>
        <v>4.1353531823000002E-8</v>
      </c>
      <c r="D296" s="74">
        <f t="shared" si="46"/>
        <v>3.1579802399999997E-9</v>
      </c>
      <c r="E296" s="74">
        <f t="shared" si="47"/>
        <v>2.2656833700000001E-8</v>
      </c>
      <c r="F296" s="74">
        <f t="shared" si="48"/>
        <v>4.3049878829999997E-9</v>
      </c>
      <c r="G296" s="95">
        <v>1.123373E-8</v>
      </c>
      <c r="H296" s="43">
        <v>1.6084165E-9</v>
      </c>
      <c r="I296" s="43">
        <v>4.3272982000000004E-9</v>
      </c>
      <c r="J296" s="43">
        <v>1.2037639E-9</v>
      </c>
      <c r="K296" s="43">
        <v>1.1658083E-9</v>
      </c>
      <c r="L296" s="43">
        <v>1.6201147999999999E-10</v>
      </c>
      <c r="M296" s="43">
        <v>6.2639656000000001E-10</v>
      </c>
      <c r="N296" s="43">
        <v>1.6721119E-8</v>
      </c>
      <c r="O296" s="43">
        <v>3.1412479999999999E-9</v>
      </c>
      <c r="P296" s="43">
        <v>0</v>
      </c>
      <c r="Q296" s="43">
        <v>6.8568828999999997E-10</v>
      </c>
      <c r="R296" s="43">
        <v>8.6539983000000002E-11</v>
      </c>
      <c r="S296" s="43">
        <v>3.9151161000000001E-10</v>
      </c>
      <c r="U296" s="93">
        <f t="shared" si="49"/>
        <v>9.6842499999999989E-8</v>
      </c>
    </row>
    <row r="297" spans="1:21">
      <c r="A297" s="41" t="s">
        <v>117</v>
      </c>
      <c r="B297" s="94" t="s">
        <v>4779</v>
      </c>
      <c r="C297" s="74">
        <f t="shared" si="45"/>
        <v>4.9181893228E-8</v>
      </c>
      <c r="D297" s="74">
        <f t="shared" si="46"/>
        <v>3.6848393899999998E-9</v>
      </c>
      <c r="E297" s="74">
        <f t="shared" si="47"/>
        <v>2.6750351899999999E-8</v>
      </c>
      <c r="F297" s="74">
        <f t="shared" si="48"/>
        <v>4.1735319380000002E-9</v>
      </c>
      <c r="G297" s="95">
        <v>1.457317E-8</v>
      </c>
      <c r="H297" s="43">
        <v>2.9667533000000001E-9</v>
      </c>
      <c r="I297" s="43">
        <v>4.3186896E-9</v>
      </c>
      <c r="J297" s="43">
        <v>1.5397016000000001E-9</v>
      </c>
      <c r="K297" s="43">
        <v>1.2304578E-9</v>
      </c>
      <c r="L297" s="43">
        <v>1.6967191E-10</v>
      </c>
      <c r="M297" s="43">
        <v>7.4500808000000002E-10</v>
      </c>
      <c r="N297" s="43">
        <v>1.9464909E-8</v>
      </c>
      <c r="O297" s="43">
        <v>3.1341445999999999E-9</v>
      </c>
      <c r="P297" s="43">
        <v>0</v>
      </c>
      <c r="Q297" s="43">
        <v>5.0968930999999995E-10</v>
      </c>
      <c r="R297" s="43">
        <v>9.9284637999999994E-11</v>
      </c>
      <c r="S297" s="43">
        <v>4.3041339000000002E-10</v>
      </c>
      <c r="U297" s="93">
        <f t="shared" si="49"/>
        <v>1.2563077586206897E-7</v>
      </c>
    </row>
    <row r="298" spans="1:21">
      <c r="A298" s="41" t="s">
        <v>117</v>
      </c>
      <c r="B298" s="94" t="s">
        <v>4780</v>
      </c>
      <c r="C298" s="74">
        <f t="shared" si="45"/>
        <v>4.4182412527000001E-8</v>
      </c>
      <c r="D298" s="74">
        <f t="shared" si="46"/>
        <v>3.4753659200000002E-9</v>
      </c>
      <c r="E298" s="74">
        <f t="shared" si="47"/>
        <v>2.3441775799999997E-8</v>
      </c>
      <c r="F298" s="74">
        <f t="shared" si="48"/>
        <v>4.6129038070000007E-9</v>
      </c>
      <c r="G298" s="95">
        <v>1.2652366999999999E-8</v>
      </c>
      <c r="H298" s="43">
        <v>1.6828875E-9</v>
      </c>
      <c r="I298" s="43">
        <v>3.8580862999999999E-9</v>
      </c>
      <c r="J298" s="43">
        <v>1.1935751E-9</v>
      </c>
      <c r="K298" s="43">
        <v>1.4760870999999999E-9</v>
      </c>
      <c r="L298" s="43">
        <v>1.6164096000000001E-10</v>
      </c>
      <c r="M298" s="43">
        <v>6.4406276000000004E-10</v>
      </c>
      <c r="N298" s="43">
        <v>1.7900801999999999E-8</v>
      </c>
      <c r="O298" s="43">
        <v>3.1319995000000002E-9</v>
      </c>
      <c r="P298" s="43">
        <v>0</v>
      </c>
      <c r="Q298" s="43">
        <v>1.1247390000000001E-9</v>
      </c>
      <c r="R298" s="43">
        <v>8.3705877000000006E-11</v>
      </c>
      <c r="S298" s="43">
        <v>2.7245943E-10</v>
      </c>
      <c r="U298" s="93">
        <f t="shared" si="49"/>
        <v>1.0907212931034482E-7</v>
      </c>
    </row>
    <row r="299" spans="1:21">
      <c r="A299" s="41" t="s">
        <v>13</v>
      </c>
      <c r="B299" s="94" t="s">
        <v>4781</v>
      </c>
      <c r="C299" s="74">
        <f t="shared" si="45"/>
        <v>0.18402050064999997</v>
      </c>
      <c r="D299" s="74">
        <f t="shared" si="46"/>
        <v>8.0643120499999995E-3</v>
      </c>
      <c r="E299" s="74">
        <f t="shared" si="47"/>
        <v>0.10873203149999999</v>
      </c>
      <c r="F299" s="74">
        <f t="shared" si="48"/>
        <v>1.58784101E-2</v>
      </c>
      <c r="G299" s="95">
        <v>5.1345746999999997E-2</v>
      </c>
      <c r="H299" s="43">
        <v>2.9248924999999999E-3</v>
      </c>
      <c r="I299" s="43">
        <v>7.0627141000000004E-2</v>
      </c>
      <c r="J299" s="43">
        <v>4.1842462999999996E-3</v>
      </c>
      <c r="K299" s="43">
        <v>2.6364946999999999E-3</v>
      </c>
      <c r="L299" s="43">
        <v>1.3743444999999999E-4</v>
      </c>
      <c r="M299" s="43">
        <v>1.1061366E-3</v>
      </c>
      <c r="N299" s="43">
        <v>3.5179997999999997E-2</v>
      </c>
      <c r="O299" s="43">
        <v>1.0031553E-3</v>
      </c>
      <c r="P299" s="43">
        <v>0</v>
      </c>
      <c r="Q299" s="43">
        <v>2.7585945999999998E-3</v>
      </c>
      <c r="R299" s="43">
        <v>3.1049012999999999E-3</v>
      </c>
      <c r="S299" s="43">
        <v>9.0117588999999998E-3</v>
      </c>
      <c r="U299" s="93">
        <f t="shared" si="49"/>
        <v>0.44263574999999994</v>
      </c>
    </row>
    <row r="300" spans="1:21">
      <c r="A300" s="41" t="s">
        <v>117</v>
      </c>
      <c r="B300" s="94" t="s">
        <v>4782</v>
      </c>
      <c r="C300" s="74">
        <f t="shared" si="45"/>
        <v>3.3800407559999996E-8</v>
      </c>
      <c r="D300" s="74">
        <f t="shared" si="46"/>
        <v>3.30198274E-9</v>
      </c>
      <c r="E300" s="74">
        <f t="shared" si="47"/>
        <v>1.8050470299999999E-8</v>
      </c>
      <c r="F300" s="74">
        <f t="shared" si="48"/>
        <v>3.7974222199999994E-9</v>
      </c>
      <c r="G300" s="95">
        <v>8.6505323000000006E-9</v>
      </c>
      <c r="H300" s="43">
        <v>1.4926022999999999E-9</v>
      </c>
      <c r="I300" s="43">
        <v>2.1251200000000002E-9</v>
      </c>
      <c r="J300" s="43">
        <v>1.2220547E-9</v>
      </c>
      <c r="K300" s="43">
        <v>1.4217287E-9</v>
      </c>
      <c r="L300" s="43">
        <v>1.3404735E-10</v>
      </c>
      <c r="M300" s="43">
        <v>5.2415198999999997E-10</v>
      </c>
      <c r="N300" s="43">
        <v>1.4432748E-8</v>
      </c>
      <c r="O300" s="43">
        <v>2.2384864999999999E-9</v>
      </c>
      <c r="P300" s="43">
        <v>0</v>
      </c>
      <c r="Q300" s="43">
        <v>9.3517414000000002E-10</v>
      </c>
      <c r="R300" s="43">
        <v>2.4137660999999999E-10</v>
      </c>
      <c r="S300" s="43">
        <v>3.8238496999999999E-10</v>
      </c>
      <c r="U300" s="93">
        <f t="shared" si="49"/>
        <v>7.4573554310344825E-8</v>
      </c>
    </row>
    <row r="301" spans="1:21">
      <c r="A301" s="41" t="s">
        <v>117</v>
      </c>
      <c r="B301" s="94" t="s">
        <v>4783</v>
      </c>
      <c r="C301" s="74">
        <f t="shared" si="45"/>
        <v>4.6826399150000003E-8</v>
      </c>
      <c r="D301" s="74">
        <f t="shared" si="46"/>
        <v>4.9014243800000003E-9</v>
      </c>
      <c r="E301" s="74">
        <f t="shared" si="47"/>
        <v>2.61795375E-8</v>
      </c>
      <c r="F301" s="74">
        <f t="shared" si="48"/>
        <v>3.1940122700000002E-9</v>
      </c>
      <c r="G301" s="95">
        <v>1.2551424999999999E-8</v>
      </c>
      <c r="H301" s="43">
        <v>2.1867372000000002E-9</v>
      </c>
      <c r="I301" s="43">
        <v>2.7682862999999998E-9</v>
      </c>
      <c r="J301" s="43">
        <v>1.7891159000000001E-9</v>
      </c>
      <c r="K301" s="43">
        <v>2.3764624999999998E-9</v>
      </c>
      <c r="L301" s="43">
        <v>1.3942656000000001E-10</v>
      </c>
      <c r="M301" s="43">
        <v>5.9641942E-10</v>
      </c>
      <c r="N301" s="43">
        <v>2.1224514E-8</v>
      </c>
      <c r="O301" s="43">
        <v>2.2543236E-9</v>
      </c>
      <c r="P301" s="43">
        <v>0</v>
      </c>
      <c r="Q301" s="43">
        <v>4.0963278999999998E-10</v>
      </c>
      <c r="R301" s="43">
        <v>2.4204777999999999E-10</v>
      </c>
      <c r="S301" s="43">
        <v>2.8800809999999998E-10</v>
      </c>
      <c r="U301" s="93">
        <f t="shared" si="49"/>
        <v>1.082019396551724E-7</v>
      </c>
    </row>
    <row r="302" spans="1:21">
      <c r="A302" s="41" t="s">
        <v>117</v>
      </c>
      <c r="B302" s="94" t="s">
        <v>4784</v>
      </c>
      <c r="C302" s="74">
        <f t="shared" si="45"/>
        <v>3.7429512440000001E-8</v>
      </c>
      <c r="D302" s="74">
        <f t="shared" si="46"/>
        <v>3.4294832299999997E-9</v>
      </c>
      <c r="E302" s="74">
        <f t="shared" si="47"/>
        <v>1.9892308199999999E-8</v>
      </c>
      <c r="F302" s="74">
        <f t="shared" si="48"/>
        <v>3.6878670100000001E-9</v>
      </c>
      <c r="G302" s="95">
        <v>1.0419854E-8</v>
      </c>
      <c r="H302" s="43">
        <v>1.5327202999999999E-9</v>
      </c>
      <c r="I302" s="43">
        <v>2.8759119E-9</v>
      </c>
      <c r="J302" s="43">
        <v>1.3010182E-9</v>
      </c>
      <c r="K302" s="43">
        <v>1.4445211E-9</v>
      </c>
      <c r="L302" s="43">
        <v>1.3601111000000001E-10</v>
      </c>
      <c r="M302" s="43">
        <v>5.4793282000000004E-10</v>
      </c>
      <c r="N302" s="43">
        <v>1.5483676000000001E-8</v>
      </c>
      <c r="O302" s="43">
        <v>2.2651884E-9</v>
      </c>
      <c r="P302" s="43">
        <v>0</v>
      </c>
      <c r="Q302" s="43">
        <v>8.8403386000000003E-10</v>
      </c>
      <c r="R302" s="43">
        <v>2.4433507000000002E-10</v>
      </c>
      <c r="S302" s="43">
        <v>2.9430968000000001E-10</v>
      </c>
      <c r="U302" s="93">
        <f t="shared" si="49"/>
        <v>8.9826327586206894E-8</v>
      </c>
    </row>
    <row r="303" spans="1:21">
      <c r="A303" s="41" t="s">
        <v>117</v>
      </c>
      <c r="B303" s="94" t="s">
        <v>4785</v>
      </c>
      <c r="C303" s="74">
        <f t="shared" si="45"/>
        <v>3.620828557E-8</v>
      </c>
      <c r="D303" s="74">
        <f t="shared" si="46"/>
        <v>3.4614084800000002E-9</v>
      </c>
      <c r="E303" s="74">
        <f t="shared" si="47"/>
        <v>1.9700556399999996E-8</v>
      </c>
      <c r="F303" s="74">
        <f t="shared" si="48"/>
        <v>3.5054988899999998E-9</v>
      </c>
      <c r="G303" s="95">
        <v>9.5408218000000003E-9</v>
      </c>
      <c r="H303" s="43">
        <v>1.6987446999999999E-9</v>
      </c>
      <c r="I303" s="43">
        <v>2.7266276999999998E-9</v>
      </c>
      <c r="J303" s="43">
        <v>1.3328574000000001E-9</v>
      </c>
      <c r="K303" s="43">
        <v>1.4579792999999999E-9</v>
      </c>
      <c r="L303" s="43">
        <v>1.3694139000000001E-10</v>
      </c>
      <c r="M303" s="43">
        <v>5.3363039000000003E-10</v>
      </c>
      <c r="N303" s="43">
        <v>1.5275183999999999E-8</v>
      </c>
      <c r="O303" s="43">
        <v>2.2594932999999998E-9</v>
      </c>
      <c r="P303" s="43">
        <v>0</v>
      </c>
      <c r="Q303" s="43">
        <v>6.0521701999999996E-10</v>
      </c>
      <c r="R303" s="43">
        <v>2.4403755000000001E-10</v>
      </c>
      <c r="S303" s="43">
        <v>3.9675101999999999E-10</v>
      </c>
      <c r="U303" s="93">
        <f t="shared" si="49"/>
        <v>8.2248463793103453E-8</v>
      </c>
    </row>
    <row r="304" spans="1:21">
      <c r="A304" s="41" t="s">
        <v>117</v>
      </c>
      <c r="B304" s="94" t="s">
        <v>4786</v>
      </c>
      <c r="C304" s="74">
        <f t="shared" si="45"/>
        <v>3.7236563870000002E-8</v>
      </c>
      <c r="D304" s="74">
        <f t="shared" si="46"/>
        <v>3.4548363300000004E-9</v>
      </c>
      <c r="E304" s="74">
        <f t="shared" si="47"/>
        <v>1.9776446200000001E-8</v>
      </c>
      <c r="F304" s="74">
        <f t="shared" si="48"/>
        <v>3.4444603400000002E-9</v>
      </c>
      <c r="G304" s="95">
        <v>1.0560821E-8</v>
      </c>
      <c r="H304" s="43">
        <v>1.5034818E-9</v>
      </c>
      <c r="I304" s="43">
        <v>2.4157063999999998E-9</v>
      </c>
      <c r="J304" s="43">
        <v>1.3359187000000001E-9</v>
      </c>
      <c r="K304" s="43">
        <v>1.4437069E-9</v>
      </c>
      <c r="L304" s="43">
        <v>1.3610268999999999E-10</v>
      </c>
      <c r="M304" s="43">
        <v>5.3910803999999997E-10</v>
      </c>
      <c r="N304" s="43">
        <v>1.5857258E-8</v>
      </c>
      <c r="O304" s="43">
        <v>2.2535727000000001E-9</v>
      </c>
      <c r="P304" s="43">
        <v>0</v>
      </c>
      <c r="Q304" s="43">
        <v>6.3661269999999997E-10</v>
      </c>
      <c r="R304" s="43">
        <v>2.4547108999999998E-10</v>
      </c>
      <c r="S304" s="43">
        <v>3.0880385E-10</v>
      </c>
      <c r="U304" s="93">
        <f t="shared" si="49"/>
        <v>9.1041560344827584E-8</v>
      </c>
    </row>
    <row r="305" spans="1:21">
      <c r="A305" s="41" t="s">
        <v>117</v>
      </c>
      <c r="B305" s="94" t="s">
        <v>4787</v>
      </c>
      <c r="C305" s="74">
        <f t="shared" si="45"/>
        <v>4.3217818530000001E-8</v>
      </c>
      <c r="D305" s="74">
        <f t="shared" si="46"/>
        <v>3.9331594900000001E-9</v>
      </c>
      <c r="E305" s="74">
        <f t="shared" si="47"/>
        <v>2.3365903099999999E-8</v>
      </c>
      <c r="F305" s="74">
        <f t="shared" si="48"/>
        <v>3.3877929399999998E-9</v>
      </c>
      <c r="G305" s="95">
        <v>1.2530963E-8</v>
      </c>
      <c r="H305" s="43">
        <v>2.9150024999999999E-9</v>
      </c>
      <c r="I305" s="43">
        <v>2.7189195999999998E-9</v>
      </c>
      <c r="J305" s="43">
        <v>1.6336567999999999E-9</v>
      </c>
      <c r="K305" s="43">
        <v>1.5158667E-9</v>
      </c>
      <c r="L305" s="43">
        <v>1.4380056999999999E-10</v>
      </c>
      <c r="M305" s="43">
        <v>6.3983542E-10</v>
      </c>
      <c r="N305" s="43">
        <v>1.7731981E-8</v>
      </c>
      <c r="O305" s="43">
        <v>2.2531329000000002E-9</v>
      </c>
      <c r="P305" s="43">
        <v>0</v>
      </c>
      <c r="Q305" s="43">
        <v>4.4762713000000002E-10</v>
      </c>
      <c r="R305" s="43">
        <v>2.5544913999999998E-10</v>
      </c>
      <c r="S305" s="43">
        <v>4.3158377000000002E-10</v>
      </c>
      <c r="U305" s="93">
        <f t="shared" si="49"/>
        <v>1.0802554310344827E-7</v>
      </c>
    </row>
    <row r="306" spans="1:21">
      <c r="A306" s="41" t="s">
        <v>117</v>
      </c>
      <c r="B306" s="94" t="s">
        <v>4788</v>
      </c>
      <c r="C306" s="74">
        <f t="shared" si="45"/>
        <v>3.8622855289999998E-8</v>
      </c>
      <c r="D306" s="74">
        <f t="shared" si="46"/>
        <v>4.2391489299999998E-9</v>
      </c>
      <c r="E306" s="74">
        <f t="shared" si="47"/>
        <v>2.0192910399999999E-8</v>
      </c>
      <c r="F306" s="74">
        <f t="shared" si="48"/>
        <v>3.1817949600000002E-9</v>
      </c>
      <c r="G306" s="95">
        <v>1.1009001E-8</v>
      </c>
      <c r="H306" s="43">
        <v>2.1124021000000001E-9</v>
      </c>
      <c r="I306" s="43">
        <v>2.4636363E-9</v>
      </c>
      <c r="J306" s="43">
        <v>1.4710035000000001E-9</v>
      </c>
      <c r="K306" s="43">
        <v>2.0770389000000002E-9</v>
      </c>
      <c r="L306" s="43">
        <v>1.3791679E-10</v>
      </c>
      <c r="M306" s="43">
        <v>5.5318974000000001E-10</v>
      </c>
      <c r="N306" s="43">
        <v>1.5616871999999999E-8</v>
      </c>
      <c r="O306" s="43">
        <v>2.2438131000000001E-9</v>
      </c>
      <c r="P306" s="43">
        <v>0</v>
      </c>
      <c r="Q306" s="43">
        <v>3.7663254000000001E-10</v>
      </c>
      <c r="R306" s="43">
        <v>2.4059488000000002E-10</v>
      </c>
      <c r="S306" s="43">
        <v>3.2075443999999998E-10</v>
      </c>
      <c r="U306" s="93">
        <f t="shared" si="49"/>
        <v>9.4905181034482748E-8</v>
      </c>
    </row>
    <row r="307" spans="1:21">
      <c r="A307" s="41" t="s">
        <v>117</v>
      </c>
      <c r="B307" s="94" t="s">
        <v>4789</v>
      </c>
      <c r="C307" s="74">
        <f t="shared" si="45"/>
        <v>4.0044390800000003E-8</v>
      </c>
      <c r="D307" s="74">
        <f t="shared" si="46"/>
        <v>3.1557372599999999E-9</v>
      </c>
      <c r="E307" s="74">
        <f t="shared" si="47"/>
        <v>2.0774826500000002E-8</v>
      </c>
      <c r="F307" s="74">
        <f t="shared" si="48"/>
        <v>5.0572310399999996E-9</v>
      </c>
      <c r="G307" s="95">
        <v>1.1056596E-8</v>
      </c>
      <c r="H307" s="43">
        <v>1.5175724999999999E-9</v>
      </c>
      <c r="I307" s="43">
        <v>3.688433E-9</v>
      </c>
      <c r="J307" s="43">
        <v>1.1418063000000001E-9</v>
      </c>
      <c r="K307" s="43">
        <v>1.2347957E-9</v>
      </c>
      <c r="L307" s="43">
        <v>1.5944278E-10</v>
      </c>
      <c r="M307" s="43">
        <v>6.1969248000000004E-10</v>
      </c>
      <c r="N307" s="43">
        <v>1.5568821000000001E-8</v>
      </c>
      <c r="O307" s="43">
        <v>3.1276477000000001E-9</v>
      </c>
      <c r="P307" s="43">
        <v>0</v>
      </c>
      <c r="Q307" s="43">
        <v>1.4961209999999999E-9</v>
      </c>
      <c r="R307" s="43">
        <v>8.4382079999999996E-11</v>
      </c>
      <c r="S307" s="43">
        <v>3.4908026000000002E-10</v>
      </c>
      <c r="U307" s="93">
        <f t="shared" si="49"/>
        <v>9.5315482758620685E-8</v>
      </c>
    </row>
    <row r="308" spans="1:21">
      <c r="A308" s="41" t="s">
        <v>117</v>
      </c>
      <c r="B308" s="94" t="s">
        <v>4790</v>
      </c>
      <c r="C308" s="74">
        <f t="shared" si="45"/>
        <v>6.4437161034999995E-8</v>
      </c>
      <c r="D308" s="74">
        <f t="shared" si="46"/>
        <v>6.1508880200000003E-9</v>
      </c>
      <c r="E308" s="74">
        <f t="shared" si="47"/>
        <v>3.5997503200000003E-8</v>
      </c>
      <c r="F308" s="74">
        <f t="shared" si="48"/>
        <v>3.9272718149999997E-9</v>
      </c>
      <c r="G308" s="95">
        <v>1.8361498000000001E-8</v>
      </c>
      <c r="H308" s="43">
        <v>2.8174254E-9</v>
      </c>
      <c r="I308" s="43">
        <v>4.8928408000000001E-9</v>
      </c>
      <c r="J308" s="43">
        <v>2.2036979999999999E-9</v>
      </c>
      <c r="K308" s="43">
        <v>3.0226518999999999E-9</v>
      </c>
      <c r="L308" s="43">
        <v>1.6951601000000001E-10</v>
      </c>
      <c r="M308" s="43">
        <v>7.5502211000000004E-10</v>
      </c>
      <c r="N308" s="43">
        <v>2.8287237E-8</v>
      </c>
      <c r="O308" s="43">
        <v>3.1573046000000001E-9</v>
      </c>
      <c r="P308" s="43">
        <v>0</v>
      </c>
      <c r="Q308" s="43">
        <v>5.1198028999999997E-10</v>
      </c>
      <c r="R308" s="43">
        <v>8.5638935E-11</v>
      </c>
      <c r="S308" s="43">
        <v>1.7234798999999999E-10</v>
      </c>
      <c r="U308" s="93">
        <f t="shared" si="49"/>
        <v>1.5828877586206897E-7</v>
      </c>
    </row>
    <row r="309" spans="1:21">
      <c r="A309" s="41" t="s">
        <v>117</v>
      </c>
      <c r="B309" s="94" t="s">
        <v>4791</v>
      </c>
      <c r="C309" s="74">
        <f t="shared" si="45"/>
        <v>4.6840335373999998E-8</v>
      </c>
      <c r="D309" s="74">
        <f t="shared" si="46"/>
        <v>3.3944977399999997E-9</v>
      </c>
      <c r="E309" s="74">
        <f t="shared" si="47"/>
        <v>2.42238943E-8</v>
      </c>
      <c r="F309" s="74">
        <f t="shared" si="48"/>
        <v>4.8520753340000003E-9</v>
      </c>
      <c r="G309" s="95">
        <v>1.4369868E-8</v>
      </c>
      <c r="H309" s="43">
        <v>1.5926983E-9</v>
      </c>
      <c r="I309" s="43">
        <v>5.0943829999999997E-9</v>
      </c>
      <c r="J309" s="43">
        <v>1.2896752E-9</v>
      </c>
      <c r="K309" s="43">
        <v>1.2774774E-9</v>
      </c>
      <c r="L309" s="43">
        <v>1.6312015E-10</v>
      </c>
      <c r="M309" s="43">
        <v>6.6422499000000001E-10</v>
      </c>
      <c r="N309" s="43">
        <v>1.7536813E-8</v>
      </c>
      <c r="O309" s="43">
        <v>3.1776502000000001E-9</v>
      </c>
      <c r="P309" s="43">
        <v>0</v>
      </c>
      <c r="Q309" s="43">
        <v>1.4003545E-9</v>
      </c>
      <c r="R309" s="43">
        <v>8.9922163999999994E-11</v>
      </c>
      <c r="S309" s="43">
        <v>1.8414846999999999E-10</v>
      </c>
      <c r="U309" s="93">
        <f t="shared" si="49"/>
        <v>1.238781724137931E-7</v>
      </c>
    </row>
    <row r="310" spans="1:21">
      <c r="A310" s="41" t="s">
        <v>117</v>
      </c>
      <c r="B310" s="94" t="s">
        <v>4792</v>
      </c>
      <c r="C310" s="74">
        <f t="shared" si="45"/>
        <v>4.455343991E-8</v>
      </c>
      <c r="D310" s="74">
        <f t="shared" si="46"/>
        <v>3.4542814699999999E-9</v>
      </c>
      <c r="E310" s="74">
        <f t="shared" si="47"/>
        <v>2.38648166E-8</v>
      </c>
      <c r="F310" s="74">
        <f t="shared" si="48"/>
        <v>4.5105688399999999E-9</v>
      </c>
      <c r="G310" s="95">
        <v>1.2723773000000001E-8</v>
      </c>
      <c r="H310" s="43">
        <v>1.9035995000000002E-9</v>
      </c>
      <c r="I310" s="43">
        <v>4.8148301E-9</v>
      </c>
      <c r="J310" s="43">
        <v>1.3492979E-9</v>
      </c>
      <c r="K310" s="43">
        <v>1.3026793999999999E-9</v>
      </c>
      <c r="L310" s="43">
        <v>1.6486222999999999E-10</v>
      </c>
      <c r="M310" s="43">
        <v>6.3744193999999998E-10</v>
      </c>
      <c r="N310" s="43">
        <v>1.7146387000000001E-8</v>
      </c>
      <c r="O310" s="43">
        <v>3.1669855999999999E-9</v>
      </c>
      <c r="P310" s="43">
        <v>0</v>
      </c>
      <c r="Q310" s="43">
        <v>8.7823577000000004E-10</v>
      </c>
      <c r="R310" s="43">
        <v>8.9365020000000005E-11</v>
      </c>
      <c r="S310" s="43">
        <v>3.7598244999999998E-10</v>
      </c>
      <c r="U310" s="93">
        <f t="shared" si="49"/>
        <v>1.0968769827586207E-7</v>
      </c>
    </row>
    <row r="311" spans="1:21">
      <c r="A311" s="41" t="s">
        <v>117</v>
      </c>
      <c r="B311" s="94" t="s">
        <v>4793</v>
      </c>
      <c r="C311" s="74">
        <f t="shared" si="45"/>
        <v>4.6479015282000003E-8</v>
      </c>
      <c r="D311" s="74">
        <f t="shared" si="46"/>
        <v>3.4419743600000002E-9</v>
      </c>
      <c r="E311" s="74">
        <f t="shared" si="47"/>
        <v>2.40069283E-8</v>
      </c>
      <c r="F311" s="74">
        <f t="shared" si="48"/>
        <v>4.3962666219999999E-9</v>
      </c>
      <c r="G311" s="95">
        <v>1.4633845999999999E-8</v>
      </c>
      <c r="H311" s="43">
        <v>1.5379456000000001E-9</v>
      </c>
      <c r="I311" s="43">
        <v>4.2325917000000003E-9</v>
      </c>
      <c r="J311" s="43">
        <v>1.3550307E-9</v>
      </c>
      <c r="K311" s="43">
        <v>1.2759525000000001E-9</v>
      </c>
      <c r="L311" s="43">
        <v>1.6329165E-10</v>
      </c>
      <c r="M311" s="43">
        <v>6.4769951000000004E-10</v>
      </c>
      <c r="N311" s="43">
        <v>1.8236391000000001E-8</v>
      </c>
      <c r="O311" s="43">
        <v>3.1558985000000002E-9</v>
      </c>
      <c r="P311" s="43">
        <v>0</v>
      </c>
      <c r="Q311" s="43">
        <v>9.3702802999999993E-10</v>
      </c>
      <c r="R311" s="43">
        <v>9.2049511999999998E-11</v>
      </c>
      <c r="S311" s="43">
        <v>2.1129058E-10</v>
      </c>
      <c r="U311" s="93">
        <f t="shared" si="49"/>
        <v>1.261538448275862E-7</v>
      </c>
    </row>
    <row r="312" spans="1:21">
      <c r="A312" s="41" t="s">
        <v>117</v>
      </c>
      <c r="B312" s="94" t="s">
        <v>4794</v>
      </c>
      <c r="C312" s="74">
        <f t="shared" si="45"/>
        <v>5.7679649199999998E-8</v>
      </c>
      <c r="D312" s="74">
        <f t="shared" si="46"/>
        <v>4.337693060000001E-9</v>
      </c>
      <c r="E312" s="74">
        <f t="shared" si="47"/>
        <v>3.07286262E-8</v>
      </c>
      <c r="F312" s="74">
        <f t="shared" si="48"/>
        <v>4.2901499399999999E-9</v>
      </c>
      <c r="G312" s="95">
        <v>1.8323179999999999E-8</v>
      </c>
      <c r="H312" s="43">
        <v>4.1811915000000002E-9</v>
      </c>
      <c r="I312" s="43">
        <v>4.8003957000000004E-9</v>
      </c>
      <c r="J312" s="43">
        <v>1.9125817000000002E-9</v>
      </c>
      <c r="K312" s="43">
        <v>1.4110806E-9</v>
      </c>
      <c r="L312" s="43">
        <v>1.7770686999999999E-10</v>
      </c>
      <c r="M312" s="43">
        <v>8.3632389000000002E-10</v>
      </c>
      <c r="N312" s="43">
        <v>2.1747038999999999E-8</v>
      </c>
      <c r="O312" s="43">
        <v>3.1550748999999998E-9</v>
      </c>
      <c r="P312" s="43">
        <v>0</v>
      </c>
      <c r="Q312" s="43">
        <v>5.8312935999999997E-10</v>
      </c>
      <c r="R312" s="43">
        <v>1.1073463E-10</v>
      </c>
      <c r="S312" s="43">
        <v>4.4121104999999999E-10</v>
      </c>
      <c r="U312" s="93">
        <f t="shared" si="49"/>
        <v>1.5795844827586206E-7</v>
      </c>
    </row>
    <row r="313" spans="1:21">
      <c r="A313" s="41" t="s">
        <v>117</v>
      </c>
      <c r="B313" s="94" t="s">
        <v>4795</v>
      </c>
      <c r="C313" s="74">
        <f t="shared" si="45"/>
        <v>4.9075015304000002E-8</v>
      </c>
      <c r="D313" s="74">
        <f t="shared" si="46"/>
        <v>4.9106959000000008E-9</v>
      </c>
      <c r="E313" s="74">
        <f t="shared" si="47"/>
        <v>2.4786808000000001E-8</v>
      </c>
      <c r="F313" s="74">
        <f t="shared" si="48"/>
        <v>3.904393404E-9</v>
      </c>
      <c r="G313" s="95">
        <v>1.5473118E-8</v>
      </c>
      <c r="H313" s="43">
        <v>2.6782236999999998E-9</v>
      </c>
      <c r="I313" s="43">
        <v>4.3223463000000001E-9</v>
      </c>
      <c r="J313" s="43">
        <v>1.6079934E-9</v>
      </c>
      <c r="K313" s="43">
        <v>2.4619445000000001E-9</v>
      </c>
      <c r="L313" s="43">
        <v>1.6668877999999999E-10</v>
      </c>
      <c r="M313" s="43">
        <v>6.7406921999999997E-10</v>
      </c>
      <c r="N313" s="43">
        <v>1.7786238000000001E-8</v>
      </c>
      <c r="O313" s="43">
        <v>3.1376224000000001E-9</v>
      </c>
      <c r="P313" s="43">
        <v>0</v>
      </c>
      <c r="Q313" s="43">
        <v>4.5018328000000002E-10</v>
      </c>
      <c r="R313" s="43">
        <v>8.2918194000000001E-11</v>
      </c>
      <c r="S313" s="43">
        <v>2.3366953000000001E-10</v>
      </c>
      <c r="U313" s="93">
        <f t="shared" si="49"/>
        <v>1.3338894827586206E-7</v>
      </c>
    </row>
    <row r="314" spans="1:21">
      <c r="A314" s="41" t="s">
        <v>117</v>
      </c>
      <c r="B314" s="94" t="s">
        <v>4796</v>
      </c>
      <c r="C314" s="74">
        <f t="shared" si="45"/>
        <v>8.3921042300000006E-8</v>
      </c>
      <c r="D314" s="74">
        <f t="shared" si="46"/>
        <v>7.7720690599999996E-9</v>
      </c>
      <c r="E314" s="74">
        <f t="shared" si="47"/>
        <v>4.4212929499999996E-8</v>
      </c>
      <c r="F314" s="74">
        <f t="shared" si="48"/>
        <v>8.9402507400000008E-9</v>
      </c>
      <c r="G314" s="95">
        <v>2.2995793E-8</v>
      </c>
      <c r="H314" s="43">
        <v>2.8098682000000002E-9</v>
      </c>
      <c r="I314" s="43">
        <v>9.1891913000000002E-9</v>
      </c>
      <c r="J314" s="43">
        <v>2.279821E-9</v>
      </c>
      <c r="K314" s="43">
        <v>3.9000007999999996E-9</v>
      </c>
      <c r="L314" s="43">
        <v>3.1921146000000002E-10</v>
      </c>
      <c r="M314" s="43">
        <v>1.2730358000000001E-9</v>
      </c>
      <c r="N314" s="43">
        <v>3.2213869999999998E-8</v>
      </c>
      <c r="O314" s="43">
        <v>6.3056350999999998E-9</v>
      </c>
      <c r="P314" s="43">
        <v>0</v>
      </c>
      <c r="Q314" s="43">
        <v>2.1899172000000002E-9</v>
      </c>
      <c r="R314" s="43">
        <v>1.7645491E-10</v>
      </c>
      <c r="S314" s="43">
        <v>2.6824353E-10</v>
      </c>
      <c r="U314" s="93">
        <f t="shared" si="49"/>
        <v>1.982395948275862E-7</v>
      </c>
    </row>
    <row r="315" spans="1:21">
      <c r="A315" s="41" t="s">
        <v>117</v>
      </c>
      <c r="B315" s="94" t="s">
        <v>4797</v>
      </c>
      <c r="C315" s="74">
        <f t="shared" si="45"/>
        <v>1.1655064163E-7</v>
      </c>
      <c r="D315" s="74">
        <f t="shared" si="46"/>
        <v>9.4517702599999994E-9</v>
      </c>
      <c r="E315" s="74">
        <f t="shared" si="47"/>
        <v>7.0222888700000002E-8</v>
      </c>
      <c r="F315" s="74">
        <f t="shared" si="48"/>
        <v>7.7586926700000003E-9</v>
      </c>
      <c r="G315" s="95">
        <v>2.9117289999999998E-8</v>
      </c>
      <c r="H315" s="43">
        <v>6.6754677000000004E-9</v>
      </c>
      <c r="I315" s="43">
        <v>1.0221077000000001E-8</v>
      </c>
      <c r="J315" s="43">
        <v>3.2570480999999998E-9</v>
      </c>
      <c r="K315" s="43">
        <v>4.2056470999999997E-9</v>
      </c>
      <c r="L315" s="43">
        <v>3.5572355999999997E-10</v>
      </c>
      <c r="M315" s="43">
        <v>1.6333515E-9</v>
      </c>
      <c r="N315" s="43">
        <v>5.3326344000000001E-8</v>
      </c>
      <c r="O315" s="43">
        <v>6.3787856999999999E-9</v>
      </c>
      <c r="P315" s="43">
        <v>0</v>
      </c>
      <c r="Q315" s="43">
        <v>1.0178517000000001E-9</v>
      </c>
      <c r="R315" s="43">
        <v>2.0689896999999999E-10</v>
      </c>
      <c r="S315" s="43">
        <v>1.5515629999999999E-10</v>
      </c>
      <c r="U315" s="93">
        <f t="shared" si="49"/>
        <v>2.5101112068965513E-7</v>
      </c>
    </row>
    <row r="317" spans="1:21">
      <c r="B317" s="40" t="s">
        <v>4798</v>
      </c>
    </row>
    <row r="318" spans="1:21">
      <c r="A318" s="41" t="s">
        <v>33</v>
      </c>
      <c r="B318" s="94" t="s">
        <v>4799</v>
      </c>
      <c r="C318" s="74">
        <f t="shared" ref="C318:C334" si="50">D318+E318+F318+G318</f>
        <v>8.180533521000001</v>
      </c>
      <c r="D318" s="74">
        <f t="shared" ref="D318:D334" si="51">J318+K318+L318+M318</f>
        <v>0.51049462000000001</v>
      </c>
      <c r="E318" s="74">
        <f t="shared" ref="E318:E334" si="52">H318+I318+N318</f>
        <v>4.6928115930000001</v>
      </c>
      <c r="F318" s="74">
        <f t="shared" ref="F318:F334" si="53">O318+IF(P318="x",0,P318)+IF(Q318="x",0,Q318)+IF(R318="x",0,R318)+S318</f>
        <v>0.32560910800000004</v>
      </c>
      <c r="G318" s="95">
        <v>2.6516182000000001</v>
      </c>
      <c r="H318" s="43">
        <v>7.2308292999999996E-2</v>
      </c>
      <c r="I318" s="43">
        <v>2.9849738000000001</v>
      </c>
      <c r="J318" s="43">
        <v>0.42719876000000001</v>
      </c>
      <c r="K318" s="43">
        <v>4.7126380000000002E-2</v>
      </c>
      <c r="L318" s="43">
        <v>4.1020889999999997E-3</v>
      </c>
      <c r="M318" s="43">
        <v>3.2067391000000001E-2</v>
      </c>
      <c r="N318" s="43">
        <v>1.6355295000000001</v>
      </c>
      <c r="O318" s="43">
        <v>4.8054746000000002E-2</v>
      </c>
      <c r="P318" s="43">
        <v>0</v>
      </c>
      <c r="Q318" s="43">
        <v>1.2851365999999999E-2</v>
      </c>
      <c r="R318" s="43">
        <v>0.21333044000000001</v>
      </c>
      <c r="S318" s="43">
        <v>5.1372556E-2</v>
      </c>
      <c r="U318" s="93">
        <f t="shared" ref="U318:U381" si="54">G318/0.116</f>
        <v>22.858777586206898</v>
      </c>
    </row>
    <row r="319" spans="1:21">
      <c r="A319" s="41" t="s">
        <v>33</v>
      </c>
      <c r="B319" s="94" t="s">
        <v>4800</v>
      </c>
      <c r="C319" s="74">
        <f t="shared" si="50"/>
        <v>11.701532440799999</v>
      </c>
      <c r="D319" s="74">
        <f t="shared" si="51"/>
        <v>0.81140388679999997</v>
      </c>
      <c r="E319" s="74">
        <f t="shared" si="52"/>
        <v>6.3041753009999999</v>
      </c>
      <c r="F319" s="74">
        <f t="shared" si="53"/>
        <v>0.400883453</v>
      </c>
      <c r="G319" s="95">
        <v>4.1850698</v>
      </c>
      <c r="H319" s="43">
        <v>7.5655400999999997E-2</v>
      </c>
      <c r="I319" s="43">
        <v>3.9922271999999999</v>
      </c>
      <c r="J319" s="43">
        <v>0.68405329999999998</v>
      </c>
      <c r="K319" s="43">
        <v>8.0541905999999996E-2</v>
      </c>
      <c r="L319" s="43">
        <v>5.3992418000000002E-3</v>
      </c>
      <c r="M319" s="43">
        <v>4.1409438999999999E-2</v>
      </c>
      <c r="N319" s="43">
        <v>2.2362926999999999</v>
      </c>
      <c r="O319" s="43">
        <v>6.7101216000000005E-2</v>
      </c>
      <c r="P319" s="43">
        <v>0</v>
      </c>
      <c r="Q319" s="43">
        <v>1.3418826999999999E-2</v>
      </c>
      <c r="R319" s="43">
        <v>0.26743565000000002</v>
      </c>
      <c r="S319" s="43">
        <v>5.2927759999999997E-2</v>
      </c>
      <c r="U319" s="93">
        <f t="shared" si="54"/>
        <v>36.078187931034478</v>
      </c>
    </row>
    <row r="320" spans="1:21">
      <c r="A320" s="41" t="s">
        <v>33</v>
      </c>
      <c r="B320" s="94" t="s">
        <v>4801</v>
      </c>
      <c r="C320" s="74">
        <f t="shared" si="50"/>
        <v>13.80374819</v>
      </c>
      <c r="D320" s="74">
        <f t="shared" si="51"/>
        <v>1.1083220229999999</v>
      </c>
      <c r="E320" s="74">
        <f t="shared" si="52"/>
        <v>7.71686125</v>
      </c>
      <c r="F320" s="74">
        <f t="shared" si="53"/>
        <v>0.51050781700000003</v>
      </c>
      <c r="G320" s="95">
        <v>4.4680571000000002</v>
      </c>
      <c r="H320" s="43">
        <v>0.11679055000000001</v>
      </c>
      <c r="I320" s="43">
        <v>4.6451159999999998</v>
      </c>
      <c r="J320" s="43">
        <v>0.91624857000000004</v>
      </c>
      <c r="K320" s="43">
        <v>0.12442317999999999</v>
      </c>
      <c r="L320" s="43">
        <v>8.1215739999999995E-3</v>
      </c>
      <c r="M320" s="43">
        <v>5.9528698999999997E-2</v>
      </c>
      <c r="N320" s="43">
        <v>2.9549547</v>
      </c>
      <c r="O320" s="43">
        <v>9.3385426999999993E-2</v>
      </c>
      <c r="P320" s="43">
        <v>0</v>
      </c>
      <c r="Q320" s="43">
        <v>1.80045E-2</v>
      </c>
      <c r="R320" s="43">
        <v>0.2961107</v>
      </c>
      <c r="S320" s="43">
        <v>0.10300719</v>
      </c>
      <c r="U320" s="93">
        <f t="shared" si="54"/>
        <v>38.517733620689654</v>
      </c>
    </row>
    <row r="321" spans="1:21">
      <c r="A321" s="41" t="s">
        <v>33</v>
      </c>
      <c r="B321" s="94" t="s">
        <v>4802</v>
      </c>
      <c r="C321" s="74">
        <f t="shared" si="50"/>
        <v>9.4789316027999995</v>
      </c>
      <c r="D321" s="74">
        <f t="shared" si="51"/>
        <v>0.62025068979999998</v>
      </c>
      <c r="E321" s="74">
        <f t="shared" si="52"/>
        <v>5.6094664590000001</v>
      </c>
      <c r="F321" s="74">
        <f t="shared" si="53"/>
        <v>0.31066435400000003</v>
      </c>
      <c r="G321" s="95">
        <v>2.9385501000000001</v>
      </c>
      <c r="H321" s="43">
        <v>7.6429258999999999E-2</v>
      </c>
      <c r="I321" s="43">
        <v>3.4679316</v>
      </c>
      <c r="J321" s="43">
        <v>0.49422128999999998</v>
      </c>
      <c r="K321" s="43">
        <v>7.0240269999999994E-2</v>
      </c>
      <c r="L321" s="43">
        <v>6.2806058000000001E-3</v>
      </c>
      <c r="M321" s="43">
        <v>4.9508523999999998E-2</v>
      </c>
      <c r="N321" s="43">
        <v>2.0651055999999999</v>
      </c>
      <c r="O321" s="43">
        <v>5.6342914000000001E-2</v>
      </c>
      <c r="P321" s="43">
        <v>0</v>
      </c>
      <c r="Q321" s="43">
        <v>1.9015528E-2</v>
      </c>
      <c r="R321" s="43">
        <v>0.19160065000000001</v>
      </c>
      <c r="S321" s="43">
        <v>4.3705262000000002E-2</v>
      </c>
      <c r="U321" s="93">
        <f t="shared" si="54"/>
        <v>25.33232844827586</v>
      </c>
    </row>
    <row r="322" spans="1:21">
      <c r="A322" s="41" t="s">
        <v>33</v>
      </c>
      <c r="B322" s="94" t="s">
        <v>4803</v>
      </c>
      <c r="C322" s="74">
        <f t="shared" si="50"/>
        <v>8.3006437371999997</v>
      </c>
      <c r="D322" s="74">
        <f t="shared" si="51"/>
        <v>0.43443460020000002</v>
      </c>
      <c r="E322" s="74">
        <f t="shared" si="52"/>
        <v>4.6462353329999999</v>
      </c>
      <c r="F322" s="74">
        <f t="shared" si="53"/>
        <v>0.29407320400000003</v>
      </c>
      <c r="G322" s="95">
        <v>2.9259005999999999</v>
      </c>
      <c r="H322" s="43">
        <v>6.5804133000000001E-2</v>
      </c>
      <c r="I322" s="43">
        <v>2.3162072</v>
      </c>
      <c r="J322" s="43">
        <v>0.34378423000000002</v>
      </c>
      <c r="K322" s="43">
        <v>5.5821609000000001E-2</v>
      </c>
      <c r="L322" s="43">
        <v>4.0261402000000002E-3</v>
      </c>
      <c r="M322" s="43">
        <v>3.0802620999999999E-2</v>
      </c>
      <c r="N322" s="43">
        <v>2.264224</v>
      </c>
      <c r="O322" s="43">
        <v>4.5659974999999998E-2</v>
      </c>
      <c r="P322" s="43">
        <v>0</v>
      </c>
      <c r="Q322" s="43">
        <v>1.5711987E-2</v>
      </c>
      <c r="R322" s="43">
        <v>0.18969321</v>
      </c>
      <c r="S322" s="43">
        <v>4.3008032000000002E-2</v>
      </c>
      <c r="U322" s="93">
        <f t="shared" si="54"/>
        <v>25.223281034482756</v>
      </c>
    </row>
    <row r="323" spans="1:21">
      <c r="A323" s="41" t="s">
        <v>33</v>
      </c>
      <c r="B323" s="94" t="s">
        <v>4804</v>
      </c>
      <c r="C323" s="74">
        <f t="shared" si="50"/>
        <v>12.566344496700001</v>
      </c>
      <c r="D323" s="74">
        <f t="shared" si="51"/>
        <v>1.2656329156999999</v>
      </c>
      <c r="E323" s="74">
        <f t="shared" si="52"/>
        <v>5.9275315200000005</v>
      </c>
      <c r="F323" s="74">
        <f t="shared" si="53"/>
        <v>0.47239786100000003</v>
      </c>
      <c r="G323" s="95">
        <v>4.9007822000000001</v>
      </c>
      <c r="H323" s="43">
        <v>0.10277752</v>
      </c>
      <c r="I323" s="43">
        <v>4.0802588000000002</v>
      </c>
      <c r="J323" s="43">
        <v>1.1141656</v>
      </c>
      <c r="K323" s="43">
        <v>9.6633330000000003E-2</v>
      </c>
      <c r="L323" s="43">
        <v>6.7587827000000003E-3</v>
      </c>
      <c r="M323" s="43">
        <v>4.8075202999999997E-2</v>
      </c>
      <c r="N323" s="43">
        <v>1.7444952</v>
      </c>
      <c r="O323" s="43">
        <v>9.2828456000000004E-2</v>
      </c>
      <c r="P323" s="43">
        <v>0</v>
      </c>
      <c r="Q323" s="43">
        <v>1.4904325E-2</v>
      </c>
      <c r="R323" s="43">
        <v>0.19275584000000001</v>
      </c>
      <c r="S323" s="43">
        <v>0.17190923999999999</v>
      </c>
      <c r="U323" s="93">
        <f t="shared" si="54"/>
        <v>42.248122413793105</v>
      </c>
    </row>
    <row r="324" spans="1:21">
      <c r="A324" s="41" t="s">
        <v>33</v>
      </c>
      <c r="B324" s="94" t="s">
        <v>4805</v>
      </c>
      <c r="C324" s="74">
        <f t="shared" si="50"/>
        <v>7.8060718290000004</v>
      </c>
      <c r="D324" s="74">
        <f t="shared" si="51"/>
        <v>0.50485378999999997</v>
      </c>
      <c r="E324" s="74">
        <f t="shared" si="52"/>
        <v>5.0914417850000007</v>
      </c>
      <c r="F324" s="74">
        <f t="shared" si="53"/>
        <v>0.35580585400000003</v>
      </c>
      <c r="G324" s="95">
        <v>1.8539703999999999</v>
      </c>
      <c r="H324" s="43">
        <v>8.3454185E-2</v>
      </c>
      <c r="I324" s="43">
        <v>3.5995929000000002</v>
      </c>
      <c r="J324" s="43">
        <v>0.39965868999999998</v>
      </c>
      <c r="K324" s="43">
        <v>5.9066755999999998E-2</v>
      </c>
      <c r="L324" s="43">
        <v>5.4304419999999997E-3</v>
      </c>
      <c r="M324" s="43">
        <v>4.0697902000000001E-2</v>
      </c>
      <c r="N324" s="43">
        <v>1.4083947000000001</v>
      </c>
      <c r="O324" s="43">
        <v>5.6800305000000002E-2</v>
      </c>
      <c r="P324" s="43">
        <v>0</v>
      </c>
      <c r="Q324" s="43">
        <v>2.1222992E-2</v>
      </c>
      <c r="R324" s="43">
        <v>0.22709926</v>
      </c>
      <c r="S324" s="43">
        <v>5.0683297000000002E-2</v>
      </c>
      <c r="U324" s="93">
        <f t="shared" si="54"/>
        <v>15.98250344827586</v>
      </c>
    </row>
    <row r="325" spans="1:21">
      <c r="A325" s="41" t="s">
        <v>33</v>
      </c>
      <c r="B325" s="94" t="s">
        <v>4806</v>
      </c>
      <c r="C325" s="74">
        <f t="shared" si="50"/>
        <v>9.0750324698999982</v>
      </c>
      <c r="D325" s="74">
        <f t="shared" si="51"/>
        <v>0.57994592319999994</v>
      </c>
      <c r="E325" s="74">
        <f t="shared" si="52"/>
        <v>3.7141265450000001</v>
      </c>
      <c r="F325" s="74">
        <f t="shared" si="53"/>
        <v>0.47252080169999999</v>
      </c>
      <c r="G325" s="95">
        <v>4.3084391999999996</v>
      </c>
      <c r="H325" s="43">
        <v>5.5217334999999999E-2</v>
      </c>
      <c r="I325" s="43">
        <v>2.9019140999999999</v>
      </c>
      <c r="J325" s="43">
        <v>0.47019701000000003</v>
      </c>
      <c r="K325" s="43">
        <v>6.6437381000000004E-2</v>
      </c>
      <c r="L325" s="43">
        <v>2.9679341999999998E-3</v>
      </c>
      <c r="M325" s="43">
        <v>4.0343598000000001E-2</v>
      </c>
      <c r="N325" s="43">
        <v>0.75699510999999997</v>
      </c>
      <c r="O325" s="43">
        <v>2.0119682E-2</v>
      </c>
      <c r="P325" s="43">
        <v>0</v>
      </c>
      <c r="Q325" s="43">
        <v>6.9498047000000002E-3</v>
      </c>
      <c r="R325" s="43">
        <v>0.42254595</v>
      </c>
      <c r="S325" s="43">
        <v>2.2905365E-2</v>
      </c>
      <c r="U325" s="93">
        <f t="shared" si="54"/>
        <v>37.141717241379304</v>
      </c>
    </row>
    <row r="326" spans="1:21">
      <c r="A326" s="41" t="s">
        <v>33</v>
      </c>
      <c r="B326" s="94" t="s">
        <v>4807</v>
      </c>
      <c r="C326" s="74">
        <f t="shared" si="50"/>
        <v>7.5645575683999997</v>
      </c>
      <c r="D326" s="74">
        <f t="shared" si="51"/>
        <v>0.45499695360000003</v>
      </c>
      <c r="E326" s="74">
        <f t="shared" si="52"/>
        <v>3.3646101289999999</v>
      </c>
      <c r="F326" s="74">
        <f t="shared" si="53"/>
        <v>0.38794508580000003</v>
      </c>
      <c r="G326" s="95">
        <v>3.3570053999999998</v>
      </c>
      <c r="H326" s="43">
        <v>7.3288228999999996E-2</v>
      </c>
      <c r="I326" s="43">
        <v>2.2423226000000001</v>
      </c>
      <c r="J326" s="43">
        <v>0.32863901000000001</v>
      </c>
      <c r="K326" s="43">
        <v>7.5769920000000004E-2</v>
      </c>
      <c r="L326" s="43">
        <v>3.6812175999999999E-3</v>
      </c>
      <c r="M326" s="43">
        <v>4.6906806000000002E-2</v>
      </c>
      <c r="N326" s="43">
        <v>1.0489993</v>
      </c>
      <c r="O326" s="43">
        <v>2.8688436000000001E-2</v>
      </c>
      <c r="P326" s="43">
        <v>0</v>
      </c>
      <c r="Q326" s="43">
        <v>9.4176477999999997E-3</v>
      </c>
      <c r="R326" s="43">
        <v>0.32284675000000002</v>
      </c>
      <c r="S326" s="43">
        <v>2.6992252000000001E-2</v>
      </c>
      <c r="U326" s="93">
        <f t="shared" si="54"/>
        <v>28.93970172413793</v>
      </c>
    </row>
    <row r="327" spans="1:21">
      <c r="A327" s="41" t="s">
        <v>33</v>
      </c>
      <c r="B327" s="94" t="s">
        <v>4808</v>
      </c>
      <c r="C327" s="74">
        <f t="shared" si="50"/>
        <v>2.8295144477999998</v>
      </c>
      <c r="D327" s="74">
        <f t="shared" si="51"/>
        <v>0.15125773179999999</v>
      </c>
      <c r="E327" s="74">
        <f t="shared" si="52"/>
        <v>1.4364055709999999</v>
      </c>
      <c r="F327" s="74">
        <f t="shared" si="53"/>
        <v>0.11019694500000002</v>
      </c>
      <c r="G327" s="95">
        <v>1.1316542000000001</v>
      </c>
      <c r="H327" s="43">
        <v>3.8893590999999998E-2</v>
      </c>
      <c r="I327" s="43">
        <v>0.54966872</v>
      </c>
      <c r="J327" s="43">
        <v>8.9476923E-2</v>
      </c>
      <c r="K327" s="43">
        <v>4.3715553999999997E-2</v>
      </c>
      <c r="L327" s="43">
        <v>1.7624868E-3</v>
      </c>
      <c r="M327" s="43">
        <v>1.6302767999999999E-2</v>
      </c>
      <c r="N327" s="43">
        <v>0.84784325999999999</v>
      </c>
      <c r="O327" s="43">
        <v>1.9508378E-2</v>
      </c>
      <c r="P327" s="43">
        <v>0</v>
      </c>
      <c r="Q327" s="43">
        <v>5.6531940000000003E-3</v>
      </c>
      <c r="R327" s="43">
        <v>7.0582768000000004E-2</v>
      </c>
      <c r="S327" s="43">
        <v>1.4452605E-2</v>
      </c>
      <c r="U327" s="93">
        <f t="shared" si="54"/>
        <v>9.7556396551724145</v>
      </c>
    </row>
    <row r="328" spans="1:21">
      <c r="A328" s="41" t="s">
        <v>33</v>
      </c>
      <c r="B328" s="94" t="s">
        <v>4809</v>
      </c>
      <c r="C328" s="74">
        <f t="shared" si="50"/>
        <v>3.1998543875000003</v>
      </c>
      <c r="D328" s="74">
        <f t="shared" si="51"/>
        <v>0.1695830311</v>
      </c>
      <c r="E328" s="74">
        <f t="shared" si="52"/>
        <v>1.615481527</v>
      </c>
      <c r="F328" s="74">
        <f t="shared" si="53"/>
        <v>0.1192017294</v>
      </c>
      <c r="G328" s="95">
        <v>1.2955881</v>
      </c>
      <c r="H328" s="43">
        <v>4.2100776999999999E-2</v>
      </c>
      <c r="I328" s="43">
        <v>0.62055488999999997</v>
      </c>
      <c r="J328" s="43">
        <v>0.10500449000000001</v>
      </c>
      <c r="K328" s="43">
        <v>4.5721669999999999E-2</v>
      </c>
      <c r="L328" s="43">
        <v>1.7790281E-3</v>
      </c>
      <c r="M328" s="43">
        <v>1.7077842999999999E-2</v>
      </c>
      <c r="N328" s="43">
        <v>0.95282586000000002</v>
      </c>
      <c r="O328" s="43">
        <v>2.0209100000000001E-2</v>
      </c>
      <c r="P328" s="43">
        <v>0</v>
      </c>
      <c r="Q328" s="43">
        <v>6.0442213999999999E-3</v>
      </c>
      <c r="R328" s="43">
        <v>7.9833976000000001E-2</v>
      </c>
      <c r="S328" s="43">
        <v>1.3114432000000001E-2</v>
      </c>
      <c r="U328" s="93">
        <f t="shared" si="54"/>
        <v>11.168862931034482</v>
      </c>
    </row>
    <row r="329" spans="1:21">
      <c r="A329" s="41" t="s">
        <v>33</v>
      </c>
      <c r="B329" s="94" t="s">
        <v>4810</v>
      </c>
      <c r="C329" s="74">
        <f t="shared" si="50"/>
        <v>3.1686876246000004</v>
      </c>
      <c r="D329" s="74">
        <f t="shared" si="51"/>
        <v>0.17977307029999998</v>
      </c>
      <c r="E329" s="74">
        <f t="shared" si="52"/>
        <v>1.6095006980000002</v>
      </c>
      <c r="F329" s="74">
        <f t="shared" si="53"/>
        <v>0.1139667563</v>
      </c>
      <c r="G329" s="95">
        <v>1.2654471</v>
      </c>
      <c r="H329" s="43">
        <v>4.0469638000000002E-2</v>
      </c>
      <c r="I329" s="43">
        <v>0.68399874000000005</v>
      </c>
      <c r="J329" s="43">
        <v>0.11453165</v>
      </c>
      <c r="K329" s="43">
        <v>4.6019259E-2</v>
      </c>
      <c r="L329" s="43">
        <v>1.7460073E-3</v>
      </c>
      <c r="M329" s="43">
        <v>1.7476154000000001E-2</v>
      </c>
      <c r="N329" s="43">
        <v>0.88503231999999998</v>
      </c>
      <c r="O329" s="43">
        <v>1.7939257E-2</v>
      </c>
      <c r="P329" s="43">
        <v>0</v>
      </c>
      <c r="Q329" s="43">
        <v>5.7423913E-3</v>
      </c>
      <c r="R329" s="43">
        <v>7.6375126000000002E-2</v>
      </c>
      <c r="S329" s="43">
        <v>1.3909982E-2</v>
      </c>
      <c r="U329" s="93">
        <f t="shared" si="54"/>
        <v>10.909026724137931</v>
      </c>
    </row>
    <row r="330" spans="1:21">
      <c r="A330" s="41" t="s">
        <v>33</v>
      </c>
      <c r="B330" s="94" t="s">
        <v>4811</v>
      </c>
      <c r="C330" s="74">
        <f t="shared" si="50"/>
        <v>4.8710358686999999</v>
      </c>
      <c r="D330" s="74">
        <f t="shared" si="51"/>
        <v>0.27920030400000001</v>
      </c>
      <c r="E330" s="74">
        <f t="shared" si="52"/>
        <v>2.2775206379999999</v>
      </c>
      <c r="F330" s="74">
        <f t="shared" si="53"/>
        <v>0.23792732669999997</v>
      </c>
      <c r="G330" s="95">
        <v>2.0763875999999999</v>
      </c>
      <c r="H330" s="43">
        <v>4.8241847999999997E-2</v>
      </c>
      <c r="I330" s="43">
        <v>1.3340011000000001</v>
      </c>
      <c r="J330" s="43">
        <v>0.19974749999999999</v>
      </c>
      <c r="K330" s="43">
        <v>5.0126983E-2</v>
      </c>
      <c r="L330" s="43">
        <v>2.4116960000000001E-3</v>
      </c>
      <c r="M330" s="43">
        <v>2.6914125000000001E-2</v>
      </c>
      <c r="N330" s="43">
        <v>0.89527769000000001</v>
      </c>
      <c r="O330" s="43">
        <v>2.2339326E-2</v>
      </c>
      <c r="P330" s="43">
        <v>0</v>
      </c>
      <c r="Q330" s="43">
        <v>6.6907086999999999E-3</v>
      </c>
      <c r="R330" s="43">
        <v>0.18576155999999999</v>
      </c>
      <c r="S330" s="43">
        <v>2.3135731999999999E-2</v>
      </c>
      <c r="U330" s="93">
        <f t="shared" si="54"/>
        <v>17.899893103448274</v>
      </c>
    </row>
    <row r="331" spans="1:21">
      <c r="A331" s="41" t="s">
        <v>33</v>
      </c>
      <c r="B331" s="94" t="s">
        <v>4812</v>
      </c>
      <c r="C331" s="74">
        <f t="shared" si="50"/>
        <v>6.7512195249999998</v>
      </c>
      <c r="D331" s="74">
        <f t="shared" si="51"/>
        <v>0.37765134689999996</v>
      </c>
      <c r="E331" s="74">
        <f t="shared" si="52"/>
        <v>2.9527370749999999</v>
      </c>
      <c r="F331" s="74">
        <f t="shared" si="53"/>
        <v>0.31558150309999999</v>
      </c>
      <c r="G331" s="95">
        <v>3.1052496000000001</v>
      </c>
      <c r="H331" s="43">
        <v>5.7742984999999997E-2</v>
      </c>
      <c r="I331" s="43">
        <v>1.9581324</v>
      </c>
      <c r="J331" s="43">
        <v>0.27065096</v>
      </c>
      <c r="K331" s="43">
        <v>6.3016718999999999E-2</v>
      </c>
      <c r="L331" s="43">
        <v>3.4733909000000001E-3</v>
      </c>
      <c r="M331" s="43">
        <v>4.0510276999999997E-2</v>
      </c>
      <c r="N331" s="43">
        <v>0.93686168999999997</v>
      </c>
      <c r="O331" s="43">
        <v>2.6028003000000001E-2</v>
      </c>
      <c r="P331" s="43">
        <v>0</v>
      </c>
      <c r="Q331" s="43">
        <v>8.2260401E-3</v>
      </c>
      <c r="R331" s="43">
        <v>0.24194192</v>
      </c>
      <c r="S331" s="43">
        <v>3.9385539999999997E-2</v>
      </c>
      <c r="U331" s="93">
        <f t="shared" si="54"/>
        <v>26.769393103448277</v>
      </c>
    </row>
    <row r="332" spans="1:21">
      <c r="A332" s="41" t="s">
        <v>33</v>
      </c>
      <c r="B332" s="94" t="s">
        <v>4813</v>
      </c>
      <c r="C332" s="74">
        <f t="shared" si="50"/>
        <v>7.111706271700001</v>
      </c>
      <c r="D332" s="74">
        <f t="shared" si="51"/>
        <v>0.38402479960000002</v>
      </c>
      <c r="E332" s="74">
        <f t="shared" si="52"/>
        <v>3.1493615670000006</v>
      </c>
      <c r="F332" s="74">
        <f t="shared" si="53"/>
        <v>0.3307223051</v>
      </c>
      <c r="G332" s="95">
        <v>3.2475976000000002</v>
      </c>
      <c r="H332" s="43">
        <v>6.0598167000000001E-2</v>
      </c>
      <c r="I332" s="43">
        <v>2.0273310000000002</v>
      </c>
      <c r="J332" s="43">
        <v>0.27168510000000001</v>
      </c>
      <c r="K332" s="43">
        <v>6.5937490000000001E-2</v>
      </c>
      <c r="L332" s="43">
        <v>3.8244146000000001E-3</v>
      </c>
      <c r="M332" s="43">
        <v>4.2577795000000002E-2</v>
      </c>
      <c r="N332" s="43">
        <v>1.0614323999999999</v>
      </c>
      <c r="O332" s="43">
        <v>2.9423110999999998E-2</v>
      </c>
      <c r="P332" s="43">
        <v>0</v>
      </c>
      <c r="Q332" s="43">
        <v>8.9158831000000008E-3</v>
      </c>
      <c r="R332" s="43">
        <v>0.24563662999999999</v>
      </c>
      <c r="S332" s="43">
        <v>4.6746680999999998E-2</v>
      </c>
      <c r="U332" s="93">
        <f t="shared" si="54"/>
        <v>27.996531034482757</v>
      </c>
    </row>
    <row r="333" spans="1:21">
      <c r="A333" s="41" t="s">
        <v>33</v>
      </c>
      <c r="B333" s="94" t="s">
        <v>4814</v>
      </c>
      <c r="C333" s="74">
        <f t="shared" si="50"/>
        <v>3.9083424675999998</v>
      </c>
      <c r="D333" s="74">
        <f t="shared" si="51"/>
        <v>0.21772763489999999</v>
      </c>
      <c r="E333" s="74">
        <f t="shared" si="52"/>
        <v>1.762241827</v>
      </c>
      <c r="F333" s="74">
        <f t="shared" si="53"/>
        <v>0.24035120570000001</v>
      </c>
      <c r="G333" s="95">
        <v>1.6880218</v>
      </c>
      <c r="H333" s="43">
        <v>3.5681076999999999E-2</v>
      </c>
      <c r="I333" s="43">
        <v>0.94969285999999997</v>
      </c>
      <c r="J333" s="43">
        <v>0.15534535999999999</v>
      </c>
      <c r="K333" s="43">
        <v>4.0599349999999999E-2</v>
      </c>
      <c r="L333" s="43">
        <v>2.1942499E-3</v>
      </c>
      <c r="M333" s="43">
        <v>1.9588675E-2</v>
      </c>
      <c r="N333" s="43">
        <v>0.77686789000000001</v>
      </c>
      <c r="O333" s="43">
        <v>2.2826922999999999E-2</v>
      </c>
      <c r="P333" s="43">
        <v>0</v>
      </c>
      <c r="Q333" s="43">
        <v>5.2558466999999996E-3</v>
      </c>
      <c r="R333" s="43">
        <v>0.18511923999999999</v>
      </c>
      <c r="S333" s="43">
        <v>2.7149196E-2</v>
      </c>
      <c r="U333" s="93">
        <f t="shared" si="54"/>
        <v>14.551912068965517</v>
      </c>
    </row>
    <row r="334" spans="1:21">
      <c r="A334" s="41" t="s">
        <v>33</v>
      </c>
      <c r="B334" s="94" t="s">
        <v>4815</v>
      </c>
      <c r="C334" s="74">
        <f t="shared" si="50"/>
        <v>2.8518003121</v>
      </c>
      <c r="D334" s="74">
        <f t="shared" si="51"/>
        <v>0.14845765820000001</v>
      </c>
      <c r="E334" s="74">
        <f t="shared" si="52"/>
        <v>1.6487966300000001</v>
      </c>
      <c r="F334" s="74">
        <f t="shared" si="53"/>
        <v>0.1379143139</v>
      </c>
      <c r="G334" s="95">
        <v>0.91663170999999999</v>
      </c>
      <c r="H334" s="43">
        <v>4.0020100000000003E-2</v>
      </c>
      <c r="I334" s="43">
        <v>0.70884701999999999</v>
      </c>
      <c r="J334" s="43">
        <v>9.7704657E-2</v>
      </c>
      <c r="K334" s="43">
        <v>3.3251668999999998E-2</v>
      </c>
      <c r="L334" s="43">
        <v>1.6183762E-3</v>
      </c>
      <c r="M334" s="43">
        <v>1.5882956E-2</v>
      </c>
      <c r="N334" s="43">
        <v>0.89992950999999999</v>
      </c>
      <c r="O334" s="43">
        <v>2.0334741E-2</v>
      </c>
      <c r="P334" s="43">
        <v>0</v>
      </c>
      <c r="Q334" s="43">
        <v>5.7174879000000001E-3</v>
      </c>
      <c r="R334" s="43">
        <v>9.4300969999999998E-2</v>
      </c>
      <c r="S334" s="43">
        <v>1.7561114999999999E-2</v>
      </c>
      <c r="U334" s="93">
        <f t="shared" si="54"/>
        <v>7.9019974999999993</v>
      </c>
    </row>
    <row r="336" spans="1:21">
      <c r="B336" s="40" t="s">
        <v>4816</v>
      </c>
      <c r="U336" s="93">
        <f t="shared" si="54"/>
        <v>0</v>
      </c>
    </row>
    <row r="337" spans="1:21">
      <c r="A337" s="41" t="s">
        <v>13</v>
      </c>
      <c r="B337" s="94" t="s">
        <v>4817</v>
      </c>
      <c r="C337" s="74">
        <f t="shared" ref="C337:C361" si="55">D337+E337+F337+G337</f>
        <v>65.275561789999998</v>
      </c>
      <c r="D337" s="74">
        <f t="shared" ref="D337:D361" si="56">J337+K337+L337+M337</f>
        <v>6.6150212499999999</v>
      </c>
      <c r="E337" s="74">
        <f t="shared" ref="E337:E361" si="57">H337+I337+N337</f>
        <v>28.966883299999999</v>
      </c>
      <c r="F337" s="74">
        <f t="shared" ref="F337:F361" si="58">O337+IF(P337="x",0,P337)+IF(Q337="x",0,Q337)+IF(R337="x",0,R337)+S337</f>
        <v>7.67049424</v>
      </c>
      <c r="G337" s="95">
        <v>22.023163</v>
      </c>
      <c r="H337" s="43">
        <v>3.5960136999999999</v>
      </c>
      <c r="I337" s="43">
        <v>3.6964215999999999</v>
      </c>
      <c r="J337" s="43">
        <v>2.9015385</v>
      </c>
      <c r="K337" s="43">
        <v>2.8201507000000001</v>
      </c>
      <c r="L337" s="43">
        <v>0.19864209999999999</v>
      </c>
      <c r="M337" s="43">
        <v>0.69468995</v>
      </c>
      <c r="N337" s="43">
        <v>21.674448000000002</v>
      </c>
      <c r="O337" s="43">
        <v>3.6606643000000001</v>
      </c>
      <c r="P337" s="43">
        <v>0</v>
      </c>
      <c r="Q337" s="43">
        <v>0.26752639</v>
      </c>
      <c r="R337" s="43">
        <v>0.14077645</v>
      </c>
      <c r="S337" s="43">
        <v>3.6015271000000002</v>
      </c>
      <c r="U337" s="93">
        <f t="shared" si="54"/>
        <v>189.85485344827586</v>
      </c>
    </row>
    <row r="338" spans="1:21">
      <c r="A338" s="41" t="s">
        <v>13</v>
      </c>
      <c r="B338" s="94" t="s">
        <v>4818</v>
      </c>
      <c r="C338" s="74">
        <f t="shared" si="55"/>
        <v>45.839843260000002</v>
      </c>
      <c r="D338" s="74">
        <f t="shared" si="56"/>
        <v>5.6625435900000003</v>
      </c>
      <c r="E338" s="74">
        <f t="shared" si="57"/>
        <v>20.928474900000001</v>
      </c>
      <c r="F338" s="74">
        <f t="shared" si="58"/>
        <v>5.1107407699999996</v>
      </c>
      <c r="G338" s="95">
        <v>14.138083999999999</v>
      </c>
      <c r="H338" s="43">
        <v>2.2654249000000002</v>
      </c>
      <c r="I338" s="43">
        <v>2.3990480000000001</v>
      </c>
      <c r="J338" s="43">
        <v>2.1334680000000001</v>
      </c>
      <c r="K338" s="43">
        <v>2.7912656999999998</v>
      </c>
      <c r="L338" s="43">
        <v>0.19094094</v>
      </c>
      <c r="M338" s="43">
        <v>0.54686895000000002</v>
      </c>
      <c r="N338" s="43">
        <v>16.264002000000001</v>
      </c>
      <c r="O338" s="43">
        <v>3.6434719000000002</v>
      </c>
      <c r="P338" s="43">
        <v>0</v>
      </c>
      <c r="Q338" s="43">
        <v>0.52205190999999995</v>
      </c>
      <c r="R338" s="43">
        <v>0.1404851</v>
      </c>
      <c r="S338" s="43">
        <v>0.80473185999999997</v>
      </c>
      <c r="U338" s="93">
        <f t="shared" si="54"/>
        <v>121.8800344827586</v>
      </c>
    </row>
    <row r="339" spans="1:21">
      <c r="A339" s="41" t="s">
        <v>13</v>
      </c>
      <c r="B339" s="94" t="s">
        <v>4819</v>
      </c>
      <c r="C339" s="74">
        <f t="shared" si="55"/>
        <v>81.428908930000006</v>
      </c>
      <c r="D339" s="74">
        <f t="shared" si="56"/>
        <v>9.6929870999999999</v>
      </c>
      <c r="E339" s="74">
        <f t="shared" si="57"/>
        <v>41.648250300000001</v>
      </c>
      <c r="F339" s="74">
        <f t="shared" si="58"/>
        <v>6.6123835300000007</v>
      </c>
      <c r="G339" s="95">
        <v>23.475287999999999</v>
      </c>
      <c r="H339" s="43">
        <v>3.8846454000000001</v>
      </c>
      <c r="I339" s="43">
        <v>4.0728578999999998</v>
      </c>
      <c r="J339" s="43">
        <v>3.5532759</v>
      </c>
      <c r="K339" s="43">
        <v>5.1957601999999996</v>
      </c>
      <c r="L339" s="43">
        <v>0.20333876000000001</v>
      </c>
      <c r="M339" s="43">
        <v>0.74061224000000003</v>
      </c>
      <c r="N339" s="43">
        <v>33.690747000000002</v>
      </c>
      <c r="O339" s="43">
        <v>3.6738496</v>
      </c>
      <c r="P339" s="43">
        <v>0</v>
      </c>
      <c r="Q339" s="43">
        <v>0.43393039999999999</v>
      </c>
      <c r="R339" s="43">
        <v>0.14409892999999999</v>
      </c>
      <c r="S339" s="43">
        <v>2.3605046000000001</v>
      </c>
      <c r="U339" s="93">
        <f t="shared" si="54"/>
        <v>202.37317241379307</v>
      </c>
    </row>
    <row r="340" spans="1:21">
      <c r="A340" s="41" t="s">
        <v>13</v>
      </c>
      <c r="B340" s="94" t="s">
        <v>4820</v>
      </c>
      <c r="C340" s="74">
        <f t="shared" si="55"/>
        <v>55.567143020000003</v>
      </c>
      <c r="D340" s="74">
        <f t="shared" si="56"/>
        <v>5.8263100500000009</v>
      </c>
      <c r="E340" s="74">
        <f t="shared" si="57"/>
        <v>25.132177800000001</v>
      </c>
      <c r="F340" s="74">
        <f t="shared" si="58"/>
        <v>6.7328421700000005</v>
      </c>
      <c r="G340" s="95">
        <v>17.875813000000001</v>
      </c>
      <c r="H340" s="43">
        <v>2.1665926999999998</v>
      </c>
      <c r="I340" s="43">
        <v>4.3555821000000003</v>
      </c>
      <c r="J340" s="43">
        <v>2.2710804000000002</v>
      </c>
      <c r="K340" s="43">
        <v>2.7476213999999999</v>
      </c>
      <c r="L340" s="43">
        <v>0.19436661999999999</v>
      </c>
      <c r="M340" s="43">
        <v>0.61324162999999998</v>
      </c>
      <c r="N340" s="43">
        <v>18.610002999999999</v>
      </c>
      <c r="O340" s="43">
        <v>3.7023904999999999</v>
      </c>
      <c r="P340" s="43">
        <v>0</v>
      </c>
      <c r="Q340" s="43">
        <v>1.6801459000000001</v>
      </c>
      <c r="R340" s="43">
        <v>0.15010746999999999</v>
      </c>
      <c r="S340" s="43">
        <v>1.2001983000000001</v>
      </c>
      <c r="U340" s="93">
        <f t="shared" si="54"/>
        <v>154.10183620689656</v>
      </c>
    </row>
    <row r="341" spans="1:21">
      <c r="A341" s="41" t="s">
        <v>13</v>
      </c>
      <c r="B341" s="94" t="s">
        <v>4821</v>
      </c>
      <c r="C341" s="74">
        <f t="shared" si="55"/>
        <v>59.107331680000001</v>
      </c>
      <c r="D341" s="74">
        <f t="shared" si="56"/>
        <v>6.20063224</v>
      </c>
      <c r="E341" s="74">
        <f t="shared" si="57"/>
        <v>27.4359705</v>
      </c>
      <c r="F341" s="74">
        <f t="shared" si="58"/>
        <v>8.2030029400000011</v>
      </c>
      <c r="G341" s="95">
        <v>17.267726</v>
      </c>
      <c r="H341" s="43">
        <v>3.1670083999999998</v>
      </c>
      <c r="I341" s="43">
        <v>2.9875571000000001</v>
      </c>
      <c r="J341" s="43">
        <v>2.5711713999999999</v>
      </c>
      <c r="K341" s="43">
        <v>2.7888687999999999</v>
      </c>
      <c r="L341" s="43">
        <v>0.19617445</v>
      </c>
      <c r="M341" s="43">
        <v>0.64441758999999998</v>
      </c>
      <c r="N341" s="43">
        <v>21.281404999999999</v>
      </c>
      <c r="O341" s="43">
        <v>3.6684608999999999</v>
      </c>
      <c r="P341" s="43">
        <v>0</v>
      </c>
      <c r="Q341" s="43">
        <v>2.3934041000000001</v>
      </c>
      <c r="R341" s="43">
        <v>0.17152624</v>
      </c>
      <c r="S341" s="43">
        <v>1.9696117</v>
      </c>
      <c r="U341" s="93">
        <f t="shared" si="54"/>
        <v>148.85970689655173</v>
      </c>
    </row>
    <row r="342" spans="1:21">
      <c r="A342" s="41" t="s">
        <v>13</v>
      </c>
      <c r="B342" s="94" t="s">
        <v>4822</v>
      </c>
      <c r="C342" s="74">
        <f t="shared" si="55"/>
        <v>99.693167559999992</v>
      </c>
      <c r="D342" s="74">
        <f t="shared" si="56"/>
        <v>9.0497026799999993</v>
      </c>
      <c r="E342" s="74">
        <f t="shared" si="57"/>
        <v>53.593988400000001</v>
      </c>
      <c r="F342" s="74">
        <f t="shared" si="58"/>
        <v>8.2766514799999999</v>
      </c>
      <c r="G342" s="95">
        <v>28.772825000000001</v>
      </c>
      <c r="H342" s="43">
        <v>4.8230991000000003</v>
      </c>
      <c r="I342" s="43">
        <v>4.6678062999999996</v>
      </c>
      <c r="J342" s="43">
        <v>3.9838274</v>
      </c>
      <c r="K342" s="43">
        <v>3.9355715999999998</v>
      </c>
      <c r="L342" s="43">
        <v>0.21371870000000001</v>
      </c>
      <c r="M342" s="43">
        <v>0.91658497999999999</v>
      </c>
      <c r="N342" s="43">
        <v>44.103082999999998</v>
      </c>
      <c r="O342" s="43">
        <v>3.6998503</v>
      </c>
      <c r="P342" s="43">
        <v>0</v>
      </c>
      <c r="Q342" s="43">
        <v>0.55929971000000001</v>
      </c>
      <c r="R342" s="43">
        <v>0.14515947000000001</v>
      </c>
      <c r="S342" s="43">
        <v>3.8723420000000002</v>
      </c>
      <c r="U342" s="93">
        <f t="shared" si="54"/>
        <v>248.04159482758621</v>
      </c>
    </row>
    <row r="343" spans="1:21">
      <c r="A343" s="41" t="s">
        <v>13</v>
      </c>
      <c r="B343" s="94" t="s">
        <v>4823</v>
      </c>
      <c r="C343" s="74">
        <f t="shared" si="55"/>
        <v>60.130457509999999</v>
      </c>
      <c r="D343" s="74">
        <f t="shared" si="56"/>
        <v>6.6567149599999995</v>
      </c>
      <c r="E343" s="74">
        <f t="shared" si="57"/>
        <v>26.474765999999999</v>
      </c>
      <c r="F343" s="74">
        <f t="shared" si="58"/>
        <v>8.0954635499999998</v>
      </c>
      <c r="G343" s="95">
        <v>18.903513</v>
      </c>
      <c r="H343" s="43">
        <v>2.7778934</v>
      </c>
      <c r="I343" s="43">
        <v>2.8597655999999998</v>
      </c>
      <c r="J343" s="43">
        <v>2.3307538999999999</v>
      </c>
      <c r="K343" s="43">
        <v>3.5127983</v>
      </c>
      <c r="L343" s="43">
        <v>0.1959389</v>
      </c>
      <c r="M343" s="43">
        <v>0.61722385999999996</v>
      </c>
      <c r="N343" s="43">
        <v>20.837107</v>
      </c>
      <c r="O343" s="43">
        <v>3.6656762000000001</v>
      </c>
      <c r="P343" s="43">
        <v>0</v>
      </c>
      <c r="Q343" s="43">
        <v>1.9804301</v>
      </c>
      <c r="R343" s="43">
        <v>0.14265965</v>
      </c>
      <c r="S343" s="43">
        <v>2.3066976000000001</v>
      </c>
      <c r="U343" s="93">
        <f t="shared" si="54"/>
        <v>162.96131896551722</v>
      </c>
    </row>
    <row r="344" spans="1:21">
      <c r="A344" s="41" t="s">
        <v>13</v>
      </c>
      <c r="B344" s="94" t="s">
        <v>4824</v>
      </c>
      <c r="C344" s="74">
        <f t="shared" si="55"/>
        <v>44.903417169999997</v>
      </c>
      <c r="D344" s="74">
        <f t="shared" si="56"/>
        <v>4.9830050099999994</v>
      </c>
      <c r="E344" s="74">
        <f t="shared" si="57"/>
        <v>19.847310800000002</v>
      </c>
      <c r="F344" s="74">
        <f t="shared" si="58"/>
        <v>6.6351493599999998</v>
      </c>
      <c r="G344" s="95">
        <v>13.437951999999999</v>
      </c>
      <c r="H344" s="43">
        <v>2.0355281000000001</v>
      </c>
      <c r="I344" s="43">
        <v>2.3967657</v>
      </c>
      <c r="J344" s="43">
        <v>2.1124616000000001</v>
      </c>
      <c r="K344" s="43">
        <v>2.1380113999999999</v>
      </c>
      <c r="L344" s="43">
        <v>0.18563001000000001</v>
      </c>
      <c r="M344" s="43">
        <v>0.546902</v>
      </c>
      <c r="N344" s="43">
        <v>15.415017000000001</v>
      </c>
      <c r="O344" s="43">
        <v>3.5777947000000001</v>
      </c>
      <c r="P344" s="43">
        <v>0</v>
      </c>
      <c r="Q344" s="43">
        <v>0.2532063</v>
      </c>
      <c r="R344" s="43">
        <v>0.13968106</v>
      </c>
      <c r="S344" s="43">
        <v>2.6644673000000001</v>
      </c>
      <c r="U344" s="93">
        <f t="shared" si="54"/>
        <v>115.84441379310344</v>
      </c>
    </row>
    <row r="345" spans="1:21">
      <c r="A345" s="41" t="s">
        <v>13</v>
      </c>
      <c r="B345" s="94" t="s">
        <v>4825</v>
      </c>
      <c r="C345" s="74">
        <f t="shared" si="55"/>
        <v>38.72919658</v>
      </c>
      <c r="D345" s="74">
        <f t="shared" si="56"/>
        <v>4.7534922900000005</v>
      </c>
      <c r="E345" s="74">
        <f t="shared" si="57"/>
        <v>17.910344899999998</v>
      </c>
      <c r="F345" s="74">
        <f t="shared" si="58"/>
        <v>4.5274253899999994</v>
      </c>
      <c r="G345" s="95">
        <v>11.537934</v>
      </c>
      <c r="H345" s="43">
        <v>1.7149042999999999</v>
      </c>
      <c r="I345" s="43">
        <v>2.0841455999999998</v>
      </c>
      <c r="J345" s="43">
        <v>1.9273844</v>
      </c>
      <c r="K345" s="43">
        <v>2.1310511000000001</v>
      </c>
      <c r="L345" s="43">
        <v>0.18377431</v>
      </c>
      <c r="M345" s="43">
        <v>0.51128247999999998</v>
      </c>
      <c r="N345" s="43">
        <v>14.111295</v>
      </c>
      <c r="O345" s="43">
        <v>3.5736520000000001</v>
      </c>
      <c r="P345" s="43">
        <v>0</v>
      </c>
      <c r="Q345" s="43">
        <v>0.31453775</v>
      </c>
      <c r="R345" s="43">
        <v>0.13961086</v>
      </c>
      <c r="S345" s="43">
        <v>0.49962477999999999</v>
      </c>
      <c r="U345" s="93">
        <f t="shared" si="54"/>
        <v>99.464948275862056</v>
      </c>
    </row>
    <row r="346" spans="1:21">
      <c r="A346" s="41" t="s">
        <v>13</v>
      </c>
      <c r="B346" s="94" t="s">
        <v>4826</v>
      </c>
      <c r="C346" s="74">
        <f t="shared" si="55"/>
        <v>48.168036760000007</v>
      </c>
      <c r="D346" s="74">
        <f t="shared" si="56"/>
        <v>5.7246835399999991</v>
      </c>
      <c r="E346" s="74">
        <f t="shared" si="57"/>
        <v>22.903062300000002</v>
      </c>
      <c r="F346" s="74">
        <f t="shared" si="58"/>
        <v>5.7524289199999998</v>
      </c>
      <c r="G346" s="95">
        <v>13.787862000000001</v>
      </c>
      <c r="H346" s="43">
        <v>2.1050779999999998</v>
      </c>
      <c r="I346" s="43">
        <v>2.4874733</v>
      </c>
      <c r="J346" s="43">
        <v>2.2695067999999998</v>
      </c>
      <c r="K346" s="43">
        <v>2.7104474000000001</v>
      </c>
      <c r="L346" s="43">
        <v>0.18676172999999999</v>
      </c>
      <c r="M346" s="43">
        <v>0.55796760999999995</v>
      </c>
      <c r="N346" s="43">
        <v>18.310511000000002</v>
      </c>
      <c r="O346" s="43">
        <v>3.5809719000000002</v>
      </c>
      <c r="P346" s="43">
        <v>0</v>
      </c>
      <c r="Q346" s="43">
        <v>0.29330366000000002</v>
      </c>
      <c r="R346" s="43">
        <v>0.14048166000000001</v>
      </c>
      <c r="S346" s="43">
        <v>1.7376716999999999</v>
      </c>
      <c r="U346" s="93">
        <f t="shared" si="54"/>
        <v>118.86087931034483</v>
      </c>
    </row>
    <row r="347" spans="1:21">
      <c r="A347" s="41" t="s">
        <v>13</v>
      </c>
      <c r="B347" s="94" t="s">
        <v>4827</v>
      </c>
      <c r="C347" s="74">
        <f t="shared" si="55"/>
        <v>41.360844720000003</v>
      </c>
      <c r="D347" s="74">
        <f t="shared" si="56"/>
        <v>4.7929540700000004</v>
      </c>
      <c r="E347" s="74">
        <f t="shared" si="57"/>
        <v>18.9232859</v>
      </c>
      <c r="F347" s="74">
        <f t="shared" si="58"/>
        <v>5.2060137500000003</v>
      </c>
      <c r="G347" s="95">
        <v>12.438591000000001</v>
      </c>
      <c r="H347" s="43">
        <v>1.6910893</v>
      </c>
      <c r="I347" s="43">
        <v>2.5555995999999999</v>
      </c>
      <c r="J347" s="43">
        <v>1.9605440000000001</v>
      </c>
      <c r="K347" s="43">
        <v>2.1205343999999999</v>
      </c>
      <c r="L347" s="43">
        <v>0.18459977</v>
      </c>
      <c r="M347" s="43">
        <v>0.52727590000000002</v>
      </c>
      <c r="N347" s="43">
        <v>14.676596999999999</v>
      </c>
      <c r="O347" s="43">
        <v>3.5878492</v>
      </c>
      <c r="P347" s="43">
        <v>0</v>
      </c>
      <c r="Q347" s="43">
        <v>0.59359653999999995</v>
      </c>
      <c r="R347" s="43">
        <v>0.14192949999999999</v>
      </c>
      <c r="S347" s="43">
        <v>0.88263851000000004</v>
      </c>
      <c r="U347" s="93">
        <f t="shared" si="54"/>
        <v>107.2292327586207</v>
      </c>
    </row>
    <row r="348" spans="1:21">
      <c r="A348" s="41" t="s">
        <v>13</v>
      </c>
      <c r="B348" s="94" t="s">
        <v>4828</v>
      </c>
      <c r="C348" s="74">
        <f t="shared" si="55"/>
        <v>42.609154599999997</v>
      </c>
      <c r="D348" s="74">
        <f t="shared" si="56"/>
        <v>4.8831522700000001</v>
      </c>
      <c r="E348" s="74">
        <f t="shared" si="57"/>
        <v>19.4784164</v>
      </c>
      <c r="F348" s="74">
        <f t="shared" si="58"/>
        <v>5.9555219299999997</v>
      </c>
      <c r="G348" s="95">
        <v>12.292064</v>
      </c>
      <c r="H348" s="43">
        <v>1.9321534</v>
      </c>
      <c r="I348" s="43">
        <v>2.2259549999999999</v>
      </c>
      <c r="J348" s="43">
        <v>2.0328550999999999</v>
      </c>
      <c r="K348" s="43">
        <v>2.1304736000000002</v>
      </c>
      <c r="L348" s="43">
        <v>0.18503538999999999</v>
      </c>
      <c r="M348" s="43">
        <v>0.53478817999999995</v>
      </c>
      <c r="N348" s="43">
        <v>15.320308000000001</v>
      </c>
      <c r="O348" s="43">
        <v>3.5796733999999999</v>
      </c>
      <c r="P348" s="43">
        <v>0</v>
      </c>
      <c r="Q348" s="43">
        <v>0.76546597999999999</v>
      </c>
      <c r="R348" s="43">
        <v>0.14709064999999999</v>
      </c>
      <c r="S348" s="43">
        <v>1.4632919</v>
      </c>
      <c r="U348" s="93">
        <f t="shared" si="54"/>
        <v>105.96606896551724</v>
      </c>
    </row>
    <row r="349" spans="1:21">
      <c r="A349" s="41" t="s">
        <v>13</v>
      </c>
      <c r="B349" s="94" t="s">
        <v>4829</v>
      </c>
      <c r="C349" s="74">
        <f t="shared" si="55"/>
        <v>53.278192839999996</v>
      </c>
      <c r="D349" s="74">
        <f t="shared" si="56"/>
        <v>5.5696752000000007</v>
      </c>
      <c r="E349" s="74">
        <f t="shared" si="57"/>
        <v>25.781553799999998</v>
      </c>
      <c r="F349" s="74">
        <f t="shared" si="58"/>
        <v>6.8625868399999996</v>
      </c>
      <c r="G349" s="95">
        <v>15.064377</v>
      </c>
      <c r="H349" s="43">
        <v>2.3312113999999999</v>
      </c>
      <c r="I349" s="43">
        <v>2.6308343999999999</v>
      </c>
      <c r="J349" s="43">
        <v>2.3732541</v>
      </c>
      <c r="K349" s="43">
        <v>2.4067875000000001</v>
      </c>
      <c r="L349" s="43">
        <v>0.18926292</v>
      </c>
      <c r="M349" s="43">
        <v>0.60037068000000005</v>
      </c>
      <c r="N349" s="43">
        <v>20.819507999999999</v>
      </c>
      <c r="O349" s="43">
        <v>3.5872370999999998</v>
      </c>
      <c r="P349" s="43">
        <v>0</v>
      </c>
      <c r="Q349" s="43">
        <v>0.32351312999999998</v>
      </c>
      <c r="R349" s="43">
        <v>0.14073721</v>
      </c>
      <c r="S349" s="43">
        <v>2.8110993999999998</v>
      </c>
      <c r="U349" s="93">
        <f t="shared" si="54"/>
        <v>129.86531896551725</v>
      </c>
    </row>
    <row r="350" spans="1:21">
      <c r="A350" s="41" t="s">
        <v>13</v>
      </c>
      <c r="B350" s="94" t="s">
        <v>4830</v>
      </c>
      <c r="C350" s="74">
        <f t="shared" si="55"/>
        <v>43.006817030000001</v>
      </c>
      <c r="D350" s="74">
        <f t="shared" si="56"/>
        <v>4.9930516000000003</v>
      </c>
      <c r="E350" s="74">
        <f t="shared" si="57"/>
        <v>19.2468006</v>
      </c>
      <c r="F350" s="74">
        <f t="shared" si="58"/>
        <v>6.0807348299999999</v>
      </c>
      <c r="G350" s="95">
        <v>12.68623</v>
      </c>
      <c r="H350" s="43">
        <v>1.8383906999999999</v>
      </c>
      <c r="I350" s="43">
        <v>2.1951619</v>
      </c>
      <c r="J350" s="43">
        <v>1.9749231</v>
      </c>
      <c r="K350" s="43">
        <v>2.3049143999999999</v>
      </c>
      <c r="L350" s="43">
        <v>0.18497863</v>
      </c>
      <c r="M350" s="43">
        <v>0.52823547000000004</v>
      </c>
      <c r="N350" s="43">
        <v>15.213248</v>
      </c>
      <c r="O350" s="43">
        <v>3.5790023999999998</v>
      </c>
      <c r="P350" s="43">
        <v>0</v>
      </c>
      <c r="Q350" s="43">
        <v>0.66595417999999995</v>
      </c>
      <c r="R350" s="43">
        <v>0.14013485000000001</v>
      </c>
      <c r="S350" s="43">
        <v>1.6956434</v>
      </c>
      <c r="U350" s="93">
        <f t="shared" si="54"/>
        <v>109.36405172413792</v>
      </c>
    </row>
    <row r="351" spans="1:21">
      <c r="A351" s="41" t="s">
        <v>13</v>
      </c>
      <c r="B351" s="94" t="s">
        <v>4831</v>
      </c>
      <c r="C351" s="74">
        <f t="shared" si="55"/>
        <v>128.80988513</v>
      </c>
      <c r="D351" s="74">
        <f t="shared" si="56"/>
        <v>8.4041116599999999</v>
      </c>
      <c r="E351" s="74">
        <f t="shared" si="57"/>
        <v>76.940803799999998</v>
      </c>
      <c r="F351" s="74">
        <f t="shared" si="58"/>
        <v>19.47445767</v>
      </c>
      <c r="G351" s="95">
        <v>23.990511999999999</v>
      </c>
      <c r="H351" s="43">
        <v>3.5263688000000002</v>
      </c>
      <c r="I351" s="43">
        <v>30.670589</v>
      </c>
      <c r="J351" s="43">
        <v>4.0762086999999996</v>
      </c>
      <c r="K351" s="43">
        <v>3.0833818000000002</v>
      </c>
      <c r="L351" s="43">
        <v>0.25386312</v>
      </c>
      <c r="M351" s="43">
        <v>0.99065804000000002</v>
      </c>
      <c r="N351" s="43">
        <v>42.743845999999998</v>
      </c>
      <c r="O351" s="43">
        <v>4.3858416</v>
      </c>
      <c r="P351" s="43">
        <v>0</v>
      </c>
      <c r="Q351" s="43">
        <v>0.37992437000000001</v>
      </c>
      <c r="R351" s="43">
        <v>1.9093457</v>
      </c>
      <c r="S351" s="43">
        <v>12.799346</v>
      </c>
      <c r="U351" s="93">
        <f t="shared" si="54"/>
        <v>206.81475862068964</v>
      </c>
    </row>
    <row r="352" spans="1:21">
      <c r="A352" s="41" t="s">
        <v>13</v>
      </c>
      <c r="B352" s="94" t="s">
        <v>4832</v>
      </c>
      <c r="C352" s="74">
        <f t="shared" si="55"/>
        <v>106.91209507000002</v>
      </c>
      <c r="D352" s="74">
        <f t="shared" si="56"/>
        <v>7.7729518200000003</v>
      </c>
      <c r="E352" s="74">
        <f t="shared" si="57"/>
        <v>71.614148300000011</v>
      </c>
      <c r="F352" s="74">
        <f t="shared" si="58"/>
        <v>8.759534949999999</v>
      </c>
      <c r="G352" s="95">
        <v>18.765460000000001</v>
      </c>
      <c r="H352" s="43">
        <v>2.6446532999999999</v>
      </c>
      <c r="I352" s="43">
        <v>29.810884000000001</v>
      </c>
      <c r="J352" s="43">
        <v>3.5672464000000002</v>
      </c>
      <c r="K352" s="43">
        <v>3.0642410999999998</v>
      </c>
      <c r="L352" s="43">
        <v>0.24875995000000001</v>
      </c>
      <c r="M352" s="43">
        <v>0.89270437000000002</v>
      </c>
      <c r="N352" s="43">
        <v>39.158611000000001</v>
      </c>
      <c r="O352" s="43">
        <v>4.3744490999999996</v>
      </c>
      <c r="P352" s="43">
        <v>0</v>
      </c>
      <c r="Q352" s="43">
        <v>0.54858585000000004</v>
      </c>
      <c r="R352" s="43">
        <v>1.9091526999999999</v>
      </c>
      <c r="S352" s="43">
        <v>1.9273473000000001</v>
      </c>
      <c r="U352" s="93">
        <f t="shared" si="54"/>
        <v>161.77120689655172</v>
      </c>
    </row>
    <row r="353" spans="1:21">
      <c r="A353" s="41" t="s">
        <v>13</v>
      </c>
      <c r="B353" s="94" t="s">
        <v>4833</v>
      </c>
      <c r="C353" s="74">
        <f t="shared" si="55"/>
        <v>135.71656396</v>
      </c>
      <c r="D353" s="74">
        <f t="shared" si="56"/>
        <v>10.443727669999999</v>
      </c>
      <c r="E353" s="74">
        <f t="shared" si="57"/>
        <v>85.344119800000001</v>
      </c>
      <c r="F353" s="74">
        <f t="shared" si="58"/>
        <v>14.975952489999999</v>
      </c>
      <c r="G353" s="95">
        <v>24.952763999999998</v>
      </c>
      <c r="H353" s="43">
        <v>3.7176307999999998</v>
      </c>
      <c r="I353" s="43">
        <v>30.920034999999999</v>
      </c>
      <c r="J353" s="43">
        <v>4.5080828999999998</v>
      </c>
      <c r="K353" s="43">
        <v>4.6575809000000001</v>
      </c>
      <c r="L353" s="43">
        <v>0.25697536999999998</v>
      </c>
      <c r="M353" s="43">
        <v>1.0210885000000001</v>
      </c>
      <c r="N353" s="43">
        <v>50.706454000000001</v>
      </c>
      <c r="O353" s="43">
        <v>4.3945789</v>
      </c>
      <c r="P353" s="43">
        <v>0</v>
      </c>
      <c r="Q353" s="43">
        <v>0.49019209000000002</v>
      </c>
      <c r="R353" s="43">
        <v>1.9115473999999999</v>
      </c>
      <c r="S353" s="43">
        <v>8.1796340999999995</v>
      </c>
      <c r="U353" s="93">
        <f t="shared" si="54"/>
        <v>215.11003448275861</v>
      </c>
    </row>
    <row r="354" spans="1:21">
      <c r="A354" s="41" t="s">
        <v>13</v>
      </c>
      <c r="B354" s="94" t="s">
        <v>4834</v>
      </c>
      <c r="C354" s="74">
        <f t="shared" si="55"/>
        <v>115.09834514999999</v>
      </c>
      <c r="D354" s="74">
        <f t="shared" si="56"/>
        <v>7.8814717500000002</v>
      </c>
      <c r="E354" s="74">
        <f t="shared" si="57"/>
        <v>74.399733099999992</v>
      </c>
      <c r="F354" s="74">
        <f t="shared" si="58"/>
        <v>11.574872300000001</v>
      </c>
      <c r="G354" s="95">
        <v>21.242267999999999</v>
      </c>
      <c r="H354" s="43">
        <v>2.5791621</v>
      </c>
      <c r="I354" s="43">
        <v>31.107382000000001</v>
      </c>
      <c r="J354" s="43">
        <v>3.6584352999999998</v>
      </c>
      <c r="K354" s="43">
        <v>3.0353202000000001</v>
      </c>
      <c r="L354" s="43">
        <v>0.25102997999999999</v>
      </c>
      <c r="M354" s="43">
        <v>0.93668627000000004</v>
      </c>
      <c r="N354" s="43">
        <v>40.713189</v>
      </c>
      <c r="O354" s="43">
        <v>4.4134916000000004</v>
      </c>
      <c r="P354" s="43">
        <v>0</v>
      </c>
      <c r="Q354" s="43">
        <v>1.3159974999999999</v>
      </c>
      <c r="R354" s="43">
        <v>1.9155289</v>
      </c>
      <c r="S354" s="43">
        <v>3.9298543000000001</v>
      </c>
      <c r="U354" s="93">
        <f t="shared" si="54"/>
        <v>183.12299999999999</v>
      </c>
    </row>
    <row r="355" spans="1:21">
      <c r="A355" s="41" t="s">
        <v>13</v>
      </c>
      <c r="B355" s="94" t="s">
        <v>4835</v>
      </c>
      <c r="C355" s="74">
        <f t="shared" si="55"/>
        <v>119.83517765999999</v>
      </c>
      <c r="D355" s="74">
        <f t="shared" si="56"/>
        <v>8.1295165600000008</v>
      </c>
      <c r="E355" s="74">
        <f t="shared" si="57"/>
        <v>75.926344199999988</v>
      </c>
      <c r="F355" s="74">
        <f t="shared" si="58"/>
        <v>14.9399979</v>
      </c>
      <c r="G355" s="95">
        <v>20.839319</v>
      </c>
      <c r="H355" s="43">
        <v>3.2420882</v>
      </c>
      <c r="I355" s="43">
        <v>30.200859999999999</v>
      </c>
      <c r="J355" s="43">
        <v>3.8572907999999999</v>
      </c>
      <c r="K355" s="43">
        <v>3.0626528</v>
      </c>
      <c r="L355" s="43">
        <v>0.25222792999999999</v>
      </c>
      <c r="M355" s="43">
        <v>0.95734503000000004</v>
      </c>
      <c r="N355" s="43">
        <v>42.483395999999999</v>
      </c>
      <c r="O355" s="43">
        <v>4.3910080000000002</v>
      </c>
      <c r="P355" s="43">
        <v>0</v>
      </c>
      <c r="Q355" s="43">
        <v>1.7886385</v>
      </c>
      <c r="R355" s="43">
        <v>1.9297221</v>
      </c>
      <c r="S355" s="43">
        <v>6.8306293</v>
      </c>
      <c r="U355" s="93">
        <f t="shared" si="54"/>
        <v>179.64930172413793</v>
      </c>
    </row>
    <row r="356" spans="1:21">
      <c r="A356" s="41" t="s">
        <v>13</v>
      </c>
      <c r="B356" s="94" t="s">
        <v>4836</v>
      </c>
      <c r="C356" s="74">
        <f t="shared" si="55"/>
        <v>152.10898297</v>
      </c>
      <c r="D356" s="74">
        <f t="shared" si="56"/>
        <v>10.01745474</v>
      </c>
      <c r="E356" s="74">
        <f t="shared" si="57"/>
        <v>93.259970699999997</v>
      </c>
      <c r="F356" s="74">
        <f t="shared" si="58"/>
        <v>20.368377529999997</v>
      </c>
      <c r="G356" s="95">
        <v>28.463180000000001</v>
      </c>
      <c r="H356" s="43">
        <v>4.3394976999999999</v>
      </c>
      <c r="I356" s="43">
        <v>31.314278000000002</v>
      </c>
      <c r="J356" s="43">
        <v>4.7933880999999996</v>
      </c>
      <c r="K356" s="43">
        <v>3.8225161000000001</v>
      </c>
      <c r="L356" s="43">
        <v>0.26385364</v>
      </c>
      <c r="M356" s="43">
        <v>1.1376968999999999</v>
      </c>
      <c r="N356" s="43">
        <v>57.606195</v>
      </c>
      <c r="O356" s="43">
        <v>4.4118082999999997</v>
      </c>
      <c r="P356" s="43">
        <v>0</v>
      </c>
      <c r="Q356" s="43">
        <v>0.57326812999999999</v>
      </c>
      <c r="R356" s="43">
        <v>1.9122501000000001</v>
      </c>
      <c r="S356" s="43">
        <v>13.471050999999999</v>
      </c>
      <c r="U356" s="93">
        <f t="shared" si="54"/>
        <v>245.37224137931034</v>
      </c>
    </row>
    <row r="357" spans="1:21">
      <c r="A357" s="41" t="s">
        <v>13</v>
      </c>
      <c r="B357" s="94" t="s">
        <v>4837</v>
      </c>
      <c r="C357" s="74">
        <f t="shared" si="55"/>
        <v>121.42732903999999</v>
      </c>
      <c r="D357" s="74">
        <f t="shared" si="56"/>
        <v>8.4317400400000011</v>
      </c>
      <c r="E357" s="74">
        <f t="shared" si="57"/>
        <v>75.289401900000001</v>
      </c>
      <c r="F357" s="74">
        <f t="shared" si="58"/>
        <v>15.7829131</v>
      </c>
      <c r="G357" s="95">
        <v>21.923273999999999</v>
      </c>
      <c r="H357" s="43">
        <v>2.9842409000000001</v>
      </c>
      <c r="I357" s="43">
        <v>30.116178999999999</v>
      </c>
      <c r="J357" s="43">
        <v>3.697978</v>
      </c>
      <c r="K357" s="43">
        <v>3.5423651</v>
      </c>
      <c r="L357" s="43">
        <v>0.25207184999999999</v>
      </c>
      <c r="M357" s="43">
        <v>0.93932508999999997</v>
      </c>
      <c r="N357" s="43">
        <v>42.188982000000003</v>
      </c>
      <c r="O357" s="43">
        <v>4.3891628000000003</v>
      </c>
      <c r="P357" s="43">
        <v>0</v>
      </c>
      <c r="Q357" s="43">
        <v>1.5149809999999999</v>
      </c>
      <c r="R357" s="43">
        <v>1.9105935999999999</v>
      </c>
      <c r="S357" s="43">
        <v>7.9681756999999998</v>
      </c>
      <c r="U357" s="93">
        <f t="shared" si="54"/>
        <v>188.99374137931034</v>
      </c>
    </row>
    <row r="358" spans="1:21">
      <c r="A358" s="41" t="s">
        <v>17</v>
      </c>
      <c r="B358" s="94" t="s">
        <v>4838</v>
      </c>
      <c r="C358" s="74">
        <f t="shared" si="55"/>
        <v>140.49364853999998</v>
      </c>
      <c r="D358" s="74">
        <f t="shared" si="56"/>
        <v>17.430148709999997</v>
      </c>
      <c r="E358" s="74">
        <f t="shared" si="57"/>
        <v>69.276139400000005</v>
      </c>
      <c r="F358" s="74">
        <f t="shared" si="58"/>
        <v>16.808365429999998</v>
      </c>
      <c r="G358" s="95">
        <v>36.978994999999998</v>
      </c>
      <c r="H358" s="43">
        <v>6.6530123000000003</v>
      </c>
      <c r="I358" s="43">
        <v>7.4111830999999997</v>
      </c>
      <c r="J358" s="43">
        <v>6.9922453999999998</v>
      </c>
      <c r="K358" s="43">
        <v>7.4824846999999997</v>
      </c>
      <c r="L358" s="43">
        <v>0.57112151</v>
      </c>
      <c r="M358" s="43">
        <v>2.3842970999999999</v>
      </c>
      <c r="N358" s="43">
        <v>55.211944000000003</v>
      </c>
      <c r="O358" s="43">
        <v>12.287083000000001</v>
      </c>
      <c r="P358" s="43">
        <v>0</v>
      </c>
      <c r="Q358" s="43">
        <v>1.1544650999999999</v>
      </c>
      <c r="R358" s="43">
        <v>3.0022361000000002</v>
      </c>
      <c r="S358" s="43">
        <v>0.36458122999999998</v>
      </c>
      <c r="U358" s="93">
        <f t="shared" si="54"/>
        <v>318.78443965517238</v>
      </c>
    </row>
    <row r="359" spans="1:21">
      <c r="A359" s="41" t="s">
        <v>13</v>
      </c>
      <c r="B359" s="94" t="s">
        <v>4839</v>
      </c>
      <c r="C359" s="74">
        <f t="shared" si="55"/>
        <v>1198.9355176000001</v>
      </c>
      <c r="D359" s="74">
        <f t="shared" si="56"/>
        <v>160.93833309999999</v>
      </c>
      <c r="E359" s="74">
        <f t="shared" si="57"/>
        <v>544.02533800000003</v>
      </c>
      <c r="F359" s="74">
        <f t="shared" si="58"/>
        <v>149.01291650000002</v>
      </c>
      <c r="G359" s="95">
        <v>344.95893000000001</v>
      </c>
      <c r="H359" s="43">
        <v>53.704633999999999</v>
      </c>
      <c r="I359" s="43">
        <v>65.334354000000005</v>
      </c>
      <c r="J359" s="43">
        <v>65.307548999999995</v>
      </c>
      <c r="K359" s="43">
        <v>71.134584000000004</v>
      </c>
      <c r="L359" s="43">
        <v>6.2548301000000004</v>
      </c>
      <c r="M359" s="43">
        <v>18.24137</v>
      </c>
      <c r="N359" s="43">
        <v>424.98635000000002</v>
      </c>
      <c r="O359" s="43">
        <v>130.00219000000001</v>
      </c>
      <c r="P359" s="43">
        <v>0</v>
      </c>
      <c r="Q359" s="43">
        <v>8.5820442000000003</v>
      </c>
      <c r="R359" s="43">
        <v>5.8682767</v>
      </c>
      <c r="S359" s="43">
        <v>4.5604056000000002</v>
      </c>
      <c r="U359" s="93">
        <f t="shared" si="54"/>
        <v>2973.7838793103447</v>
      </c>
    </row>
    <row r="360" spans="1:21">
      <c r="A360" s="41" t="s">
        <v>13</v>
      </c>
      <c r="B360" s="94" t="s">
        <v>4840</v>
      </c>
      <c r="C360" s="74">
        <f t="shared" si="55"/>
        <v>6247.5430130000004</v>
      </c>
      <c r="D360" s="74">
        <f t="shared" si="56"/>
        <v>658.88247100000001</v>
      </c>
      <c r="E360" s="74">
        <f t="shared" si="57"/>
        <v>3390.1430300000002</v>
      </c>
      <c r="F360" s="74">
        <f t="shared" si="58"/>
        <v>814.56071199999997</v>
      </c>
      <c r="G360" s="95">
        <v>1383.9567999999999</v>
      </c>
      <c r="H360" s="43">
        <v>222.09513000000001</v>
      </c>
      <c r="I360" s="43">
        <v>722.54520000000002</v>
      </c>
      <c r="J360" s="43">
        <v>237.69429</v>
      </c>
      <c r="K360" s="43">
        <v>270.01612</v>
      </c>
      <c r="L360" s="43">
        <v>28.778950999999999</v>
      </c>
      <c r="M360" s="43">
        <v>122.39310999999999</v>
      </c>
      <c r="N360" s="43">
        <v>2445.5027</v>
      </c>
      <c r="O360" s="43">
        <v>725.29341999999997</v>
      </c>
      <c r="P360" s="43">
        <v>0</v>
      </c>
      <c r="Q360" s="43">
        <v>56.818891000000001</v>
      </c>
      <c r="R360" s="43">
        <v>18.240848</v>
      </c>
      <c r="S360" s="43">
        <v>14.207553000000001</v>
      </c>
      <c r="U360" s="93">
        <f t="shared" si="54"/>
        <v>11930.662068965516</v>
      </c>
    </row>
    <row r="361" spans="1:21">
      <c r="A361" s="41" t="s">
        <v>13</v>
      </c>
      <c r="B361" s="94" t="s">
        <v>4841</v>
      </c>
      <c r="C361" s="74">
        <f t="shared" si="55"/>
        <v>5318.0371809400003</v>
      </c>
      <c r="D361" s="74">
        <f t="shared" si="56"/>
        <v>345.92321000000004</v>
      </c>
      <c r="E361" s="74">
        <f t="shared" si="57"/>
        <v>4195.6781200000005</v>
      </c>
      <c r="F361" s="74">
        <f t="shared" si="58"/>
        <v>467.34286094000004</v>
      </c>
      <c r="G361" s="95">
        <v>309.09298999999999</v>
      </c>
      <c r="H361" s="43">
        <v>418.97322000000003</v>
      </c>
      <c r="I361" s="43">
        <v>249.6352</v>
      </c>
      <c r="J361" s="43">
        <v>83.820122999999995</v>
      </c>
      <c r="K361" s="43">
        <v>91.797329000000005</v>
      </c>
      <c r="L361" s="43">
        <v>14.768798</v>
      </c>
      <c r="M361" s="43">
        <v>155.53695999999999</v>
      </c>
      <c r="N361" s="43">
        <v>3527.0697</v>
      </c>
      <c r="O361" s="43">
        <v>450.41896000000003</v>
      </c>
      <c r="P361" s="43">
        <v>0</v>
      </c>
      <c r="Q361" s="43">
        <v>14.173676</v>
      </c>
      <c r="R361" s="43">
        <v>0.36010154</v>
      </c>
      <c r="S361" s="43">
        <v>2.3901233999999998</v>
      </c>
      <c r="U361" s="93">
        <f t="shared" si="54"/>
        <v>2664.5947413793101</v>
      </c>
    </row>
    <row r="363" spans="1:21">
      <c r="B363" s="40" t="s">
        <v>4842</v>
      </c>
      <c r="U363" s="93">
        <f t="shared" si="54"/>
        <v>0</v>
      </c>
    </row>
    <row r="364" spans="1:21">
      <c r="A364" s="41" t="s">
        <v>33</v>
      </c>
      <c r="B364" s="94" t="s">
        <v>4843</v>
      </c>
      <c r="C364" s="74">
        <f t="shared" ref="C364:C381" si="59">D364+E364+F364+G364</f>
        <v>9.0168354381319996E-2</v>
      </c>
      <c r="D364" s="74">
        <f t="shared" ref="D364:D381" si="60">J364+K364+L364+M364</f>
        <v>2.2157659026799999E-2</v>
      </c>
      <c r="E364" s="74">
        <f t="shared" ref="E364:E381" si="61">H364+I364+N364</f>
        <v>6.5771083354519991E-2</v>
      </c>
      <c r="F364" s="74">
        <f t="shared" ref="F364:F381" si="62">O364+IF(P364="x",0,P364)+IF(Q364="x",0,Q364)+IF(R364="x",0,R364)+S364</f>
        <v>0</v>
      </c>
      <c r="G364" s="95">
        <v>2.2396120000000002E-3</v>
      </c>
      <c r="H364" s="43">
        <v>0</v>
      </c>
      <c r="I364" s="43">
        <v>6.5770789999999996E-2</v>
      </c>
      <c r="J364" s="43">
        <v>2.2156241E-2</v>
      </c>
      <c r="K364" s="43">
        <v>0</v>
      </c>
      <c r="L364" s="43">
        <v>0</v>
      </c>
      <c r="M364" s="43">
        <v>1.4180268E-6</v>
      </c>
      <c r="N364" s="43">
        <v>2.9335452E-7</v>
      </c>
      <c r="O364" s="43">
        <v>0</v>
      </c>
      <c r="P364" s="43">
        <v>0</v>
      </c>
      <c r="Q364" s="43">
        <v>0</v>
      </c>
      <c r="R364" s="43">
        <v>0</v>
      </c>
      <c r="S364" s="43">
        <v>0</v>
      </c>
      <c r="U364" s="93">
        <f t="shared" si="54"/>
        <v>1.9307000000000001E-2</v>
      </c>
    </row>
    <row r="365" spans="1:21">
      <c r="A365" s="41" t="s">
        <v>33</v>
      </c>
      <c r="B365" s="94" t="s">
        <v>4844</v>
      </c>
      <c r="C365" s="74">
        <f t="shared" si="59"/>
        <v>9.23175123066E-2</v>
      </c>
      <c r="D365" s="74">
        <f t="shared" si="60"/>
        <v>2.2191659533999999E-2</v>
      </c>
      <c r="E365" s="74">
        <f t="shared" si="61"/>
        <v>6.5772256772599999E-2</v>
      </c>
      <c r="F365" s="74">
        <f t="shared" si="62"/>
        <v>0</v>
      </c>
      <c r="G365" s="95">
        <v>4.3535960000000004E-3</v>
      </c>
      <c r="H365" s="43">
        <v>0</v>
      </c>
      <c r="I365" s="43">
        <v>6.5770789999999996E-2</v>
      </c>
      <c r="J365" s="43">
        <v>2.2185203000000001E-2</v>
      </c>
      <c r="K365" s="43">
        <v>0</v>
      </c>
      <c r="L365" s="43">
        <v>0</v>
      </c>
      <c r="M365" s="43">
        <v>6.4565339999999996E-6</v>
      </c>
      <c r="N365" s="43">
        <v>1.4667726E-6</v>
      </c>
      <c r="O365" s="43">
        <v>0</v>
      </c>
      <c r="P365" s="43">
        <v>0</v>
      </c>
      <c r="Q365" s="43">
        <v>0</v>
      </c>
      <c r="R365" s="43">
        <v>0</v>
      </c>
      <c r="S365" s="43">
        <v>0</v>
      </c>
      <c r="U365" s="93">
        <f t="shared" si="54"/>
        <v>3.7531000000000002E-2</v>
      </c>
    </row>
    <row r="366" spans="1:21">
      <c r="A366" s="41" t="s">
        <v>33</v>
      </c>
      <c r="B366" s="94" t="s">
        <v>4845</v>
      </c>
      <c r="C366" s="74">
        <f t="shared" si="59"/>
        <v>9.5003961213199997E-2</v>
      </c>
      <c r="D366" s="74">
        <f t="shared" si="60"/>
        <v>2.2234161667999998E-2</v>
      </c>
      <c r="E366" s="74">
        <f t="shared" si="61"/>
        <v>6.5773723545200002E-2</v>
      </c>
      <c r="F366" s="74">
        <f t="shared" si="62"/>
        <v>0</v>
      </c>
      <c r="G366" s="95">
        <v>6.9960760000000004E-3</v>
      </c>
      <c r="H366" s="43">
        <v>0</v>
      </c>
      <c r="I366" s="43">
        <v>6.5770789999999996E-2</v>
      </c>
      <c r="J366" s="43">
        <v>2.2221406999999999E-2</v>
      </c>
      <c r="K366" s="43">
        <v>0</v>
      </c>
      <c r="L366" s="43">
        <v>0</v>
      </c>
      <c r="M366" s="43">
        <v>1.2754667999999999E-5</v>
      </c>
      <c r="N366" s="43">
        <v>2.9335452E-6</v>
      </c>
      <c r="O366" s="43">
        <v>0</v>
      </c>
      <c r="P366" s="43">
        <v>0</v>
      </c>
      <c r="Q366" s="43">
        <v>0</v>
      </c>
      <c r="R366" s="43">
        <v>0</v>
      </c>
      <c r="S366" s="43">
        <v>0</v>
      </c>
      <c r="U366" s="93">
        <f t="shared" si="54"/>
        <v>6.0311000000000003E-2</v>
      </c>
    </row>
    <row r="367" spans="1:21">
      <c r="A367" s="41" t="s">
        <v>33</v>
      </c>
      <c r="B367" s="94" t="s">
        <v>4846</v>
      </c>
      <c r="C367" s="74">
        <f t="shared" si="59"/>
        <v>0.31035520309920001</v>
      </c>
      <c r="D367" s="74">
        <f t="shared" si="60"/>
        <v>6.3372838553999999E-2</v>
      </c>
      <c r="E367" s="74">
        <f t="shared" si="61"/>
        <v>0.1879194735452</v>
      </c>
      <c r="F367" s="74">
        <f t="shared" si="62"/>
        <v>0</v>
      </c>
      <c r="G367" s="95">
        <v>5.9062890999999999E-2</v>
      </c>
      <c r="H367" s="43">
        <v>0</v>
      </c>
      <c r="I367" s="43">
        <v>0.18791653999999999</v>
      </c>
      <c r="J367" s="43">
        <v>6.3355263999999994E-2</v>
      </c>
      <c r="K367" s="43">
        <v>0</v>
      </c>
      <c r="L367" s="43">
        <v>0</v>
      </c>
      <c r="M367" s="43">
        <v>1.7574554E-5</v>
      </c>
      <c r="N367" s="43">
        <v>2.9335452E-6</v>
      </c>
      <c r="O367" s="43">
        <v>0</v>
      </c>
      <c r="P367" s="43">
        <v>0</v>
      </c>
      <c r="Q367" s="43">
        <v>0</v>
      </c>
      <c r="R367" s="43">
        <v>0</v>
      </c>
      <c r="S367" s="43">
        <v>0</v>
      </c>
      <c r="U367" s="93">
        <f t="shared" si="54"/>
        <v>0.50916285344827583</v>
      </c>
    </row>
    <row r="368" spans="1:21">
      <c r="A368" s="41" t="s">
        <v>33</v>
      </c>
      <c r="B368" s="94" t="s">
        <v>4847</v>
      </c>
      <c r="C368" s="74">
        <f t="shared" si="59"/>
        <v>0.31304165100569997</v>
      </c>
      <c r="D368" s="74">
        <f t="shared" si="60"/>
        <v>6.3415339688000005E-2</v>
      </c>
      <c r="E368" s="74">
        <f t="shared" si="61"/>
        <v>0.18792094031769999</v>
      </c>
      <c r="F368" s="74">
        <f t="shared" si="62"/>
        <v>0</v>
      </c>
      <c r="G368" s="95">
        <v>6.1705371000000002E-2</v>
      </c>
      <c r="H368" s="43">
        <v>0</v>
      </c>
      <c r="I368" s="43">
        <v>0.18791653999999999</v>
      </c>
      <c r="J368" s="43">
        <v>6.3391467000000007E-2</v>
      </c>
      <c r="K368" s="43">
        <v>0</v>
      </c>
      <c r="L368" s="43">
        <v>0</v>
      </c>
      <c r="M368" s="43">
        <v>2.3872688E-5</v>
      </c>
      <c r="N368" s="43">
        <v>4.4003177000000003E-6</v>
      </c>
      <c r="O368" s="43">
        <v>0</v>
      </c>
      <c r="P368" s="43">
        <v>0</v>
      </c>
      <c r="Q368" s="43">
        <v>0</v>
      </c>
      <c r="R368" s="43">
        <v>0</v>
      </c>
      <c r="S368" s="43">
        <v>0</v>
      </c>
      <c r="U368" s="93">
        <f t="shared" si="54"/>
        <v>0.53194285344827585</v>
      </c>
    </row>
    <row r="369" spans="1:21">
      <c r="A369" s="41" t="s">
        <v>33</v>
      </c>
      <c r="B369" s="94" t="s">
        <v>4848</v>
      </c>
      <c r="C369" s="74">
        <f t="shared" si="59"/>
        <v>0.31572809991230005</v>
      </c>
      <c r="D369" s="74">
        <f t="shared" si="60"/>
        <v>6.3457841822000011E-2</v>
      </c>
      <c r="E369" s="74">
        <f t="shared" si="61"/>
        <v>0.1879224070903</v>
      </c>
      <c r="F369" s="74">
        <f t="shared" si="62"/>
        <v>0</v>
      </c>
      <c r="G369" s="95">
        <v>6.4347850999999998E-2</v>
      </c>
      <c r="H369" s="43">
        <v>0</v>
      </c>
      <c r="I369" s="43">
        <v>0.18791653999999999</v>
      </c>
      <c r="J369" s="43">
        <v>6.3427671000000005E-2</v>
      </c>
      <c r="K369" s="43">
        <v>0</v>
      </c>
      <c r="L369" s="43">
        <v>0</v>
      </c>
      <c r="M369" s="43">
        <v>3.0170821999999999E-5</v>
      </c>
      <c r="N369" s="43">
        <v>5.8670903000000001E-6</v>
      </c>
      <c r="O369" s="43">
        <v>0</v>
      </c>
      <c r="P369" s="43">
        <v>0</v>
      </c>
      <c r="Q369" s="43">
        <v>0</v>
      </c>
      <c r="R369" s="43">
        <v>0</v>
      </c>
      <c r="S369" s="43">
        <v>0</v>
      </c>
      <c r="U369" s="93">
        <f t="shared" si="54"/>
        <v>0.55472285344827577</v>
      </c>
    </row>
    <row r="370" spans="1:21">
      <c r="A370" s="41" t="s">
        <v>33</v>
      </c>
      <c r="B370" s="94" t="s">
        <v>4849</v>
      </c>
      <c r="C370" s="74">
        <f t="shared" si="59"/>
        <v>0.82425808891999996</v>
      </c>
      <c r="D370" s="74">
        <f t="shared" si="60"/>
        <v>0.11669601076</v>
      </c>
      <c r="E370" s="74">
        <f t="shared" si="61"/>
        <v>0.32905929816000001</v>
      </c>
      <c r="F370" s="74">
        <f t="shared" si="62"/>
        <v>0</v>
      </c>
      <c r="G370" s="95">
        <v>0.37850277999999998</v>
      </c>
      <c r="H370" s="43">
        <v>0</v>
      </c>
      <c r="I370" s="43">
        <v>0.32885395000000001</v>
      </c>
      <c r="J370" s="43">
        <v>0.11581348</v>
      </c>
      <c r="K370" s="43">
        <v>0</v>
      </c>
      <c r="L370" s="43">
        <v>0</v>
      </c>
      <c r="M370" s="43">
        <v>8.8253075999999997E-4</v>
      </c>
      <c r="N370" s="43">
        <v>2.0534816000000001E-4</v>
      </c>
      <c r="O370" s="43">
        <v>0</v>
      </c>
      <c r="P370" s="43">
        <v>0</v>
      </c>
      <c r="Q370" s="43">
        <v>0</v>
      </c>
      <c r="R370" s="43">
        <v>0</v>
      </c>
      <c r="S370" s="43">
        <v>0</v>
      </c>
      <c r="U370" s="93">
        <f t="shared" si="54"/>
        <v>3.2629549999999998</v>
      </c>
    </row>
    <row r="371" spans="1:21">
      <c r="A371" s="41" t="s">
        <v>33</v>
      </c>
      <c r="B371" s="94" t="s">
        <v>4850</v>
      </c>
      <c r="C371" s="74">
        <f t="shared" si="59"/>
        <v>0.86724126742000007</v>
      </c>
      <c r="D371" s="74">
        <f t="shared" si="60"/>
        <v>0.11737604089999999</v>
      </c>
      <c r="E371" s="74">
        <f t="shared" si="61"/>
        <v>0.32908276652000001</v>
      </c>
      <c r="F371" s="74">
        <f t="shared" si="62"/>
        <v>0</v>
      </c>
      <c r="G371" s="95">
        <v>0.42078246000000002</v>
      </c>
      <c r="H371" s="43">
        <v>0</v>
      </c>
      <c r="I371" s="43">
        <v>0.32885395000000001</v>
      </c>
      <c r="J371" s="43">
        <v>0.11639273999999999</v>
      </c>
      <c r="K371" s="43">
        <v>0</v>
      </c>
      <c r="L371" s="43">
        <v>0</v>
      </c>
      <c r="M371" s="43">
        <v>9.8330089999999998E-4</v>
      </c>
      <c r="N371" s="43">
        <v>2.2881652E-4</v>
      </c>
      <c r="O371" s="43">
        <v>0</v>
      </c>
      <c r="P371" s="43">
        <v>0</v>
      </c>
      <c r="Q371" s="43">
        <v>0</v>
      </c>
      <c r="R371" s="43">
        <v>0</v>
      </c>
      <c r="S371" s="43">
        <v>0</v>
      </c>
      <c r="U371" s="93">
        <f t="shared" si="54"/>
        <v>3.6274350000000002</v>
      </c>
    </row>
    <row r="372" spans="1:21">
      <c r="A372" s="41" t="s">
        <v>33</v>
      </c>
      <c r="B372" s="94" t="s">
        <v>4851</v>
      </c>
      <c r="C372" s="74">
        <f t="shared" si="59"/>
        <v>0.87798705701000002</v>
      </c>
      <c r="D372" s="74">
        <f t="shared" si="60"/>
        <v>0.11754604340000001</v>
      </c>
      <c r="E372" s="74">
        <f t="shared" si="61"/>
        <v>0.32908863361000001</v>
      </c>
      <c r="F372" s="74">
        <f t="shared" si="62"/>
        <v>0</v>
      </c>
      <c r="G372" s="95">
        <v>0.43135237999999998</v>
      </c>
      <c r="H372" s="43">
        <v>0</v>
      </c>
      <c r="I372" s="43">
        <v>0.32885395000000001</v>
      </c>
      <c r="J372" s="43">
        <v>0.11653755</v>
      </c>
      <c r="K372" s="43">
        <v>0</v>
      </c>
      <c r="L372" s="43">
        <v>0</v>
      </c>
      <c r="M372" s="43">
        <v>1.0084934E-3</v>
      </c>
      <c r="N372" s="43">
        <v>2.3468360999999999E-4</v>
      </c>
      <c r="O372" s="43">
        <v>0</v>
      </c>
      <c r="P372" s="43">
        <v>0</v>
      </c>
      <c r="Q372" s="43">
        <v>0</v>
      </c>
      <c r="R372" s="43">
        <v>0</v>
      </c>
      <c r="S372" s="43">
        <v>0</v>
      </c>
      <c r="U372" s="93">
        <f t="shared" si="54"/>
        <v>3.7185549999999998</v>
      </c>
    </row>
    <row r="373" spans="1:21">
      <c r="A373" s="41" t="s">
        <v>33</v>
      </c>
      <c r="B373" s="94" t="s">
        <v>4852</v>
      </c>
      <c r="C373" s="74">
        <f t="shared" si="59"/>
        <v>0.63462917283300002</v>
      </c>
      <c r="D373" s="74">
        <f t="shared" si="60"/>
        <v>0.12826781193</v>
      </c>
      <c r="E373" s="74">
        <f t="shared" si="61"/>
        <v>0.37866210090300001</v>
      </c>
      <c r="F373" s="74">
        <f t="shared" si="62"/>
        <v>0</v>
      </c>
      <c r="G373" s="95">
        <v>0.12769926000000001</v>
      </c>
      <c r="H373" s="43">
        <v>0</v>
      </c>
      <c r="I373" s="43">
        <v>0.37860343000000002</v>
      </c>
      <c r="J373" s="43">
        <v>0.12801385000000001</v>
      </c>
      <c r="K373" s="43">
        <v>0</v>
      </c>
      <c r="L373" s="43">
        <v>0</v>
      </c>
      <c r="M373" s="43">
        <v>2.5396193E-4</v>
      </c>
      <c r="N373" s="43">
        <v>5.8670903000000003E-5</v>
      </c>
      <c r="O373" s="43">
        <v>0</v>
      </c>
      <c r="P373" s="43">
        <v>0</v>
      </c>
      <c r="Q373" s="43">
        <v>0</v>
      </c>
      <c r="R373" s="43">
        <v>0</v>
      </c>
      <c r="S373" s="43">
        <v>0</v>
      </c>
      <c r="U373" s="93">
        <f t="shared" si="54"/>
        <v>1.1008556896551724</v>
      </c>
    </row>
    <row r="374" spans="1:21">
      <c r="A374" s="41" t="s">
        <v>33</v>
      </c>
      <c r="B374" s="94" t="s">
        <v>4853</v>
      </c>
      <c r="C374" s="74">
        <f t="shared" si="59"/>
        <v>0.77816183873</v>
      </c>
      <c r="D374" s="74">
        <f t="shared" si="60"/>
        <v>0.13013787983</v>
      </c>
      <c r="E374" s="74">
        <f t="shared" si="61"/>
        <v>0.40405557889999999</v>
      </c>
      <c r="F374" s="74">
        <f t="shared" si="62"/>
        <v>0</v>
      </c>
      <c r="G374" s="95">
        <v>0.24396838000000001</v>
      </c>
      <c r="H374" s="43">
        <v>0</v>
      </c>
      <c r="I374" s="43">
        <v>0.40393236999999999</v>
      </c>
      <c r="J374" s="43">
        <v>0.12960679999999999</v>
      </c>
      <c r="K374" s="43">
        <v>0</v>
      </c>
      <c r="L374" s="43">
        <v>0</v>
      </c>
      <c r="M374" s="43">
        <v>5.3107982999999999E-4</v>
      </c>
      <c r="N374" s="43">
        <v>1.2320890000000001E-4</v>
      </c>
      <c r="O374" s="43">
        <v>0</v>
      </c>
      <c r="P374" s="43">
        <v>0</v>
      </c>
      <c r="Q374" s="43">
        <v>0</v>
      </c>
      <c r="R374" s="43">
        <v>0</v>
      </c>
      <c r="S374" s="43">
        <v>0</v>
      </c>
      <c r="U374" s="93">
        <f t="shared" si="54"/>
        <v>2.1031756896551723</v>
      </c>
    </row>
    <row r="375" spans="1:21">
      <c r="A375" s="41" t="s">
        <v>33</v>
      </c>
      <c r="B375" s="94" t="s">
        <v>4854</v>
      </c>
      <c r="C375" s="74">
        <f t="shared" si="59"/>
        <v>0.95546743255999989</v>
      </c>
      <c r="D375" s="74">
        <f t="shared" si="60"/>
        <v>0.13294298666999999</v>
      </c>
      <c r="E375" s="74">
        <f t="shared" si="61"/>
        <v>0.40415238588999997</v>
      </c>
      <c r="F375" s="74">
        <f t="shared" si="62"/>
        <v>0</v>
      </c>
      <c r="G375" s="95">
        <v>0.41837205999999999</v>
      </c>
      <c r="H375" s="43">
        <v>0</v>
      </c>
      <c r="I375" s="43">
        <v>0.40393236999999999</v>
      </c>
      <c r="J375" s="43">
        <v>0.13199622999999999</v>
      </c>
      <c r="K375" s="43">
        <v>0</v>
      </c>
      <c r="L375" s="43">
        <v>0</v>
      </c>
      <c r="M375" s="43">
        <v>9.4675667000000002E-4</v>
      </c>
      <c r="N375" s="43">
        <v>2.2001588999999999E-4</v>
      </c>
      <c r="O375" s="43">
        <v>0</v>
      </c>
      <c r="P375" s="43">
        <v>0</v>
      </c>
      <c r="Q375" s="43">
        <v>0</v>
      </c>
      <c r="R375" s="43">
        <v>0</v>
      </c>
      <c r="S375" s="43">
        <v>0</v>
      </c>
      <c r="U375" s="93">
        <f t="shared" si="54"/>
        <v>3.606655689655172</v>
      </c>
    </row>
    <row r="376" spans="1:21">
      <c r="A376" s="41" t="s">
        <v>33</v>
      </c>
      <c r="B376" s="94" t="s">
        <v>4855</v>
      </c>
      <c r="C376" s="74">
        <f t="shared" si="59"/>
        <v>0.470871550433</v>
      </c>
      <c r="D376" s="74">
        <f t="shared" si="60"/>
        <v>9.0297149529999995E-2</v>
      </c>
      <c r="E376" s="74">
        <f t="shared" si="61"/>
        <v>0.26314183090299997</v>
      </c>
      <c r="F376" s="74">
        <f t="shared" si="62"/>
        <v>0</v>
      </c>
      <c r="G376" s="95">
        <v>0.11743257</v>
      </c>
      <c r="H376" s="43">
        <v>0</v>
      </c>
      <c r="I376" s="43">
        <v>0.26308315999999998</v>
      </c>
      <c r="J376" s="43">
        <v>9.0044137999999996E-2</v>
      </c>
      <c r="K376" s="43">
        <v>0</v>
      </c>
      <c r="L376" s="43">
        <v>0</v>
      </c>
      <c r="M376" s="43">
        <v>2.5301152999999998E-4</v>
      </c>
      <c r="N376" s="43">
        <v>5.8670903000000003E-5</v>
      </c>
      <c r="O376" s="43">
        <v>0</v>
      </c>
      <c r="P376" s="43">
        <v>0</v>
      </c>
      <c r="Q376" s="43">
        <v>0</v>
      </c>
      <c r="R376" s="43">
        <v>0</v>
      </c>
      <c r="S376" s="43">
        <v>0</v>
      </c>
      <c r="U376" s="93">
        <f t="shared" si="54"/>
        <v>1.0123497413793103</v>
      </c>
    </row>
    <row r="377" spans="1:21">
      <c r="A377" s="41" t="s">
        <v>33</v>
      </c>
      <c r="B377" s="94" t="s">
        <v>4856</v>
      </c>
      <c r="C377" s="74">
        <f t="shared" si="59"/>
        <v>0.58907527832999995</v>
      </c>
      <c r="D377" s="74">
        <f t="shared" si="60"/>
        <v>9.2167219430000003E-2</v>
      </c>
      <c r="E377" s="74">
        <f t="shared" si="61"/>
        <v>0.26320636889999999</v>
      </c>
      <c r="F377" s="74">
        <f t="shared" si="62"/>
        <v>0</v>
      </c>
      <c r="G377" s="95">
        <v>0.23370168999999999</v>
      </c>
      <c r="H377" s="43">
        <v>0</v>
      </c>
      <c r="I377" s="43">
        <v>0.26308315999999998</v>
      </c>
      <c r="J377" s="43">
        <v>9.1637090000000004E-2</v>
      </c>
      <c r="K377" s="43">
        <v>0</v>
      </c>
      <c r="L377" s="43">
        <v>0</v>
      </c>
      <c r="M377" s="43">
        <v>5.3012942999999997E-4</v>
      </c>
      <c r="N377" s="43">
        <v>1.2320890000000001E-4</v>
      </c>
      <c r="O377" s="43">
        <v>0</v>
      </c>
      <c r="P377" s="43">
        <v>0</v>
      </c>
      <c r="Q377" s="43">
        <v>0</v>
      </c>
      <c r="R377" s="43">
        <v>0</v>
      </c>
      <c r="S377" s="43">
        <v>0</v>
      </c>
      <c r="U377" s="93">
        <f t="shared" si="54"/>
        <v>2.01466974137931</v>
      </c>
    </row>
    <row r="378" spans="1:21">
      <c r="A378" s="41" t="s">
        <v>33</v>
      </c>
      <c r="B378" s="94" t="s">
        <v>4857</v>
      </c>
      <c r="C378" s="74">
        <f t="shared" si="59"/>
        <v>0.76638087016000001</v>
      </c>
      <c r="D378" s="74">
        <f t="shared" si="60"/>
        <v>9.4972324270000005E-2</v>
      </c>
      <c r="E378" s="74">
        <f t="shared" si="61"/>
        <v>0.26330317588999996</v>
      </c>
      <c r="F378" s="74">
        <f t="shared" si="62"/>
        <v>0</v>
      </c>
      <c r="G378" s="95">
        <v>0.40810537000000002</v>
      </c>
      <c r="H378" s="43">
        <v>0</v>
      </c>
      <c r="I378" s="43">
        <v>0.26308315999999998</v>
      </c>
      <c r="J378" s="43">
        <v>9.4026518000000003E-2</v>
      </c>
      <c r="K378" s="43">
        <v>0</v>
      </c>
      <c r="L378" s="43">
        <v>0</v>
      </c>
      <c r="M378" s="43">
        <v>9.4580627E-4</v>
      </c>
      <c r="N378" s="43">
        <v>2.2001588999999999E-4</v>
      </c>
      <c r="O378" s="43">
        <v>0</v>
      </c>
      <c r="P378" s="43">
        <v>0</v>
      </c>
      <c r="Q378" s="43">
        <v>0</v>
      </c>
      <c r="R378" s="43">
        <v>0</v>
      </c>
      <c r="S378" s="43">
        <v>0</v>
      </c>
      <c r="U378" s="93">
        <f t="shared" si="54"/>
        <v>3.5181497413793106</v>
      </c>
    </row>
    <row r="379" spans="1:21">
      <c r="A379" s="41" t="s">
        <v>33</v>
      </c>
      <c r="B379" s="94" t="s">
        <v>4858</v>
      </c>
      <c r="C379" s="74">
        <f t="shared" si="59"/>
        <v>0.54935688091230006</v>
      </c>
      <c r="D379" s="74">
        <f t="shared" si="60"/>
        <v>9.5096102821999998E-2</v>
      </c>
      <c r="E379" s="74">
        <f t="shared" si="61"/>
        <v>0.42413524709029998</v>
      </c>
      <c r="F379" s="74">
        <f t="shared" si="62"/>
        <v>0</v>
      </c>
      <c r="G379" s="95">
        <v>3.0125531000000001E-2</v>
      </c>
      <c r="H379" s="43">
        <v>0</v>
      </c>
      <c r="I379" s="43">
        <v>0.42412938</v>
      </c>
      <c r="J379" s="43">
        <v>9.5069100000000004E-2</v>
      </c>
      <c r="K379" s="43">
        <v>0</v>
      </c>
      <c r="L379" s="43">
        <v>0</v>
      </c>
      <c r="M379" s="43">
        <v>2.7002821999999999E-5</v>
      </c>
      <c r="N379" s="43">
        <v>5.8670903000000001E-6</v>
      </c>
      <c r="O379" s="43">
        <v>0</v>
      </c>
      <c r="P379" s="43">
        <v>0</v>
      </c>
      <c r="Q379" s="43">
        <v>0</v>
      </c>
      <c r="R379" s="43">
        <v>0</v>
      </c>
      <c r="S379" s="43">
        <v>0</v>
      </c>
      <c r="U379" s="93">
        <f t="shared" si="54"/>
        <v>0.25970285344827587</v>
      </c>
    </row>
    <row r="380" spans="1:21">
      <c r="A380" s="41" t="s">
        <v>33</v>
      </c>
      <c r="B380" s="94" t="s">
        <v>4859</v>
      </c>
      <c r="C380" s="74">
        <f t="shared" si="59"/>
        <v>0.45531382353899996</v>
      </c>
      <c r="D380" s="74">
        <f t="shared" si="60"/>
        <v>9.5266108357999993E-2</v>
      </c>
      <c r="E380" s="74">
        <f t="shared" si="61"/>
        <v>0.31935226418099999</v>
      </c>
      <c r="F380" s="74">
        <f t="shared" si="62"/>
        <v>0</v>
      </c>
      <c r="G380" s="95">
        <v>4.0695451000000001E-2</v>
      </c>
      <c r="H380" s="43">
        <v>0</v>
      </c>
      <c r="I380" s="43">
        <v>0.31934053000000001</v>
      </c>
      <c r="J380" s="43">
        <v>9.5213912999999997E-2</v>
      </c>
      <c r="K380" s="43">
        <v>0</v>
      </c>
      <c r="L380" s="43">
        <v>0</v>
      </c>
      <c r="M380" s="43">
        <v>5.2195357999999997E-5</v>
      </c>
      <c r="N380" s="43">
        <v>1.1734181E-5</v>
      </c>
      <c r="O380" s="43">
        <v>0</v>
      </c>
      <c r="P380" s="43">
        <v>0</v>
      </c>
      <c r="Q380" s="43">
        <v>0</v>
      </c>
      <c r="R380" s="43">
        <v>0</v>
      </c>
      <c r="S380" s="43">
        <v>0</v>
      </c>
      <c r="U380" s="93">
        <f t="shared" si="54"/>
        <v>0.35082285344827585</v>
      </c>
    </row>
    <row r="381" spans="1:21">
      <c r="A381" s="41" t="s">
        <v>33</v>
      </c>
      <c r="B381" s="94" t="s">
        <v>4860</v>
      </c>
      <c r="C381" s="74">
        <f t="shared" si="59"/>
        <v>0.46068672035200003</v>
      </c>
      <c r="D381" s="74">
        <f t="shared" si="60"/>
        <v>9.535111162599999E-2</v>
      </c>
      <c r="E381" s="74">
        <f t="shared" si="61"/>
        <v>0.31935519772600002</v>
      </c>
      <c r="F381" s="74">
        <f t="shared" si="62"/>
        <v>0</v>
      </c>
      <c r="G381" s="95">
        <v>4.5980410999999999E-2</v>
      </c>
      <c r="H381" s="43">
        <v>0</v>
      </c>
      <c r="I381" s="43">
        <v>0.31934053000000001</v>
      </c>
      <c r="J381" s="43">
        <v>9.5286319999999994E-2</v>
      </c>
      <c r="K381" s="43">
        <v>0</v>
      </c>
      <c r="L381" s="43">
        <v>0</v>
      </c>
      <c r="M381" s="43">
        <v>6.4791626000000003E-5</v>
      </c>
      <c r="N381" s="43">
        <v>1.4667726E-5</v>
      </c>
      <c r="O381" s="43">
        <v>0</v>
      </c>
      <c r="P381" s="43">
        <v>0</v>
      </c>
      <c r="Q381" s="43">
        <v>0</v>
      </c>
      <c r="R381" s="43">
        <v>0</v>
      </c>
      <c r="S381" s="43">
        <v>0</v>
      </c>
      <c r="U381" s="93">
        <f t="shared" si="54"/>
        <v>0.39638285344827584</v>
      </c>
    </row>
    <row r="383" spans="1:21">
      <c r="B383" s="40" t="s">
        <v>4861</v>
      </c>
    </row>
    <row r="384" spans="1:21">
      <c r="A384" s="41" t="s">
        <v>33</v>
      </c>
      <c r="B384" s="94" t="s">
        <v>4862</v>
      </c>
      <c r="C384" s="74">
        <f t="shared" ref="C384" si="63">D384+E384+F384+G384</f>
        <v>7.2690593264999999</v>
      </c>
      <c r="D384" s="74">
        <f t="shared" ref="D384" si="64">J384+K384+L384+M384</f>
        <v>0.2707614995</v>
      </c>
      <c r="E384" s="74">
        <f t="shared" ref="E384" si="65">H384+I384+N384</f>
        <v>4.4525407690000005</v>
      </c>
      <c r="F384" s="74">
        <f t="shared" ref="F384" si="66">O384+IF(P384="x",0,P384)+IF(Q384="x",0,Q384)+IF(R384="x",0,R384)+S384</f>
        <v>0.34602575799999996</v>
      </c>
      <c r="G384" s="95">
        <v>2.1997312999999998</v>
      </c>
      <c r="H384" s="43">
        <v>8.4610568999999997E-2</v>
      </c>
      <c r="I384" s="43">
        <v>3.5537936999999999</v>
      </c>
      <c r="J384" s="43">
        <v>0.15824010999999999</v>
      </c>
      <c r="K384" s="43">
        <v>5.5575922E-2</v>
      </c>
      <c r="L384" s="43">
        <v>7.7876745000000002E-3</v>
      </c>
      <c r="M384" s="43">
        <v>4.9157792999999998E-2</v>
      </c>
      <c r="N384" s="43">
        <v>0.81413650000000004</v>
      </c>
      <c r="O384" s="43">
        <v>0.10322321</v>
      </c>
      <c r="P384" s="43">
        <v>0</v>
      </c>
      <c r="Q384" s="43">
        <v>5.0882009999999998E-2</v>
      </c>
      <c r="R384" s="43">
        <v>0.16914092</v>
      </c>
      <c r="S384" s="43">
        <v>2.2779618000000001E-2</v>
      </c>
      <c r="U384" s="93">
        <f t="shared" ref="U384" si="67">G384/0.116</f>
        <v>18.963200862068962</v>
      </c>
    </row>
    <row r="386" spans="1:21">
      <c r="B386" s="40" t="s">
        <v>4863</v>
      </c>
    </row>
    <row r="387" spans="1:21" ht="12" customHeight="1">
      <c r="A387" s="41" t="s">
        <v>33</v>
      </c>
      <c r="B387" s="94" t="s">
        <v>4864</v>
      </c>
      <c r="C387" s="74">
        <f t="shared" ref="C387:C449" si="68">D387+E387+F387+G387</f>
        <v>8.7093367800999992</v>
      </c>
      <c r="D387" s="74">
        <f t="shared" ref="D387:D449" si="69">J387+K387+L387+M387</f>
        <v>0.54604776509999997</v>
      </c>
      <c r="E387" s="74">
        <f t="shared" ref="E387:E449" si="70">H387+I387+N387</f>
        <v>5.3224322500000003</v>
      </c>
      <c r="F387" s="74">
        <f t="shared" ref="F387:F449" si="71">O387+IF(P387="x",0,P387)+IF(Q387="x",0,Q387)+IF(R387="x",0,R387)+S387</f>
        <v>0.38081406499999998</v>
      </c>
      <c r="G387" s="95">
        <v>2.4600426999999998</v>
      </c>
      <c r="H387" s="43">
        <v>9.3951350000000003E-2</v>
      </c>
      <c r="I387" s="43">
        <v>3.9550127000000002</v>
      </c>
      <c r="J387" s="43">
        <v>0.42769816999999999</v>
      </c>
      <c r="K387" s="43">
        <v>6.3086399000000001E-2</v>
      </c>
      <c r="L387" s="43">
        <v>6.2460231000000003E-3</v>
      </c>
      <c r="M387" s="43">
        <v>4.9017172999999997E-2</v>
      </c>
      <c r="N387" s="43">
        <v>1.2734681999999999</v>
      </c>
      <c r="O387" s="43">
        <v>6.2019377000000001E-2</v>
      </c>
      <c r="P387" s="43">
        <v>0</v>
      </c>
      <c r="Q387" s="43">
        <v>1.8402582000000001E-2</v>
      </c>
      <c r="R387" s="43">
        <v>0.23548733999999999</v>
      </c>
      <c r="S387" s="43">
        <v>6.4904766000000003E-2</v>
      </c>
      <c r="U387" s="93">
        <f t="shared" ref="U387:U449" si="72">G387/0.116</f>
        <v>21.207264655172413</v>
      </c>
    </row>
    <row r="388" spans="1:21">
      <c r="A388" s="41" t="s">
        <v>33</v>
      </c>
      <c r="B388" s="94" t="s">
        <v>4865</v>
      </c>
      <c r="C388" s="74">
        <f t="shared" si="68"/>
        <v>15.070424959</v>
      </c>
      <c r="D388" s="74">
        <f t="shared" si="69"/>
        <v>0.97376088700000007</v>
      </c>
      <c r="E388" s="74">
        <f t="shared" si="70"/>
        <v>9.1299197599999999</v>
      </c>
      <c r="F388" s="74">
        <f t="shared" si="71"/>
        <v>0.616695412</v>
      </c>
      <c r="G388" s="95">
        <v>4.3500489</v>
      </c>
      <c r="H388" s="43">
        <v>0.15074415999999999</v>
      </c>
      <c r="I388" s="43">
        <v>6.3148742000000002</v>
      </c>
      <c r="J388" s="43">
        <v>0.63709780999999999</v>
      </c>
      <c r="K388" s="43">
        <v>0.20303523000000001</v>
      </c>
      <c r="L388" s="43">
        <v>1.3860607E-2</v>
      </c>
      <c r="M388" s="43">
        <v>0.11976724</v>
      </c>
      <c r="N388" s="43">
        <v>2.6643013999999998</v>
      </c>
      <c r="O388" s="43">
        <v>0.11186117</v>
      </c>
      <c r="P388" s="43">
        <v>0</v>
      </c>
      <c r="Q388" s="43">
        <v>3.2588282000000003E-2</v>
      </c>
      <c r="R388" s="43">
        <v>0.34578488000000002</v>
      </c>
      <c r="S388" s="43">
        <v>0.12646108</v>
      </c>
      <c r="U388" s="93">
        <f t="shared" si="72"/>
        <v>37.500421551724138</v>
      </c>
    </row>
    <row r="389" spans="1:21">
      <c r="A389" s="41" t="s">
        <v>33</v>
      </c>
      <c r="B389" s="94" t="s">
        <v>4866</v>
      </c>
      <c r="C389" s="74">
        <f t="shared" si="68"/>
        <v>10.087896412999999</v>
      </c>
      <c r="D389" s="74">
        <f t="shared" si="69"/>
        <v>0.72864251600000007</v>
      </c>
      <c r="E389" s="74">
        <f t="shared" si="70"/>
        <v>6.0194244600000006</v>
      </c>
      <c r="F389" s="74">
        <f t="shared" si="71"/>
        <v>0.40703273699999998</v>
      </c>
      <c r="G389" s="95">
        <v>2.9327966999999999</v>
      </c>
      <c r="H389" s="43">
        <v>0.11201036</v>
      </c>
      <c r="I389" s="43">
        <v>3.9102689000000002</v>
      </c>
      <c r="J389" s="43">
        <v>0.51911381000000001</v>
      </c>
      <c r="K389" s="43">
        <v>0.13036016</v>
      </c>
      <c r="L389" s="43">
        <v>8.6447599999999996E-3</v>
      </c>
      <c r="M389" s="43">
        <v>7.0523786000000005E-2</v>
      </c>
      <c r="N389" s="43">
        <v>1.9971452000000001</v>
      </c>
      <c r="O389" s="43">
        <v>7.9692552999999999E-2</v>
      </c>
      <c r="P389" s="43">
        <v>0</v>
      </c>
      <c r="Q389" s="43">
        <v>1.9751904000000001E-2</v>
      </c>
      <c r="R389" s="43">
        <v>0.20568312</v>
      </c>
      <c r="S389" s="43">
        <v>0.10190515999999999</v>
      </c>
      <c r="U389" s="93">
        <f t="shared" si="72"/>
        <v>25.282730172413793</v>
      </c>
    </row>
    <row r="390" spans="1:21">
      <c r="A390" s="41" t="s">
        <v>33</v>
      </c>
      <c r="B390" s="94" t="s">
        <v>4867</v>
      </c>
      <c r="C390" s="74">
        <f t="shared" si="68"/>
        <v>11.064456223999999</v>
      </c>
      <c r="D390" s="74">
        <f t="shared" si="69"/>
        <v>0.73399239799999993</v>
      </c>
      <c r="E390" s="74">
        <f t="shared" si="70"/>
        <v>7.1630919299999993</v>
      </c>
      <c r="F390" s="74">
        <f t="shared" si="71"/>
        <v>0.38675909600000002</v>
      </c>
      <c r="G390" s="95">
        <v>2.7806128000000001</v>
      </c>
      <c r="H390" s="43">
        <v>0.10686473</v>
      </c>
      <c r="I390" s="43">
        <v>5.2726024999999996</v>
      </c>
      <c r="J390" s="43">
        <v>0.52806417999999999</v>
      </c>
      <c r="K390" s="43">
        <v>0.10204118</v>
      </c>
      <c r="L390" s="43">
        <v>1.1409114999999999E-2</v>
      </c>
      <c r="M390" s="43">
        <v>9.2477923000000004E-2</v>
      </c>
      <c r="N390" s="43">
        <v>1.7836247000000001</v>
      </c>
      <c r="O390" s="43">
        <v>7.7243416999999995E-2</v>
      </c>
      <c r="P390" s="43">
        <v>0</v>
      </c>
      <c r="Q390" s="43">
        <v>3.032665E-2</v>
      </c>
      <c r="R390" s="43">
        <v>0.21492865</v>
      </c>
      <c r="S390" s="43">
        <v>6.4260379000000006E-2</v>
      </c>
      <c r="U390" s="93">
        <f t="shared" si="72"/>
        <v>23.970800000000001</v>
      </c>
    </row>
    <row r="391" spans="1:21">
      <c r="A391" s="41" t="s">
        <v>33</v>
      </c>
      <c r="B391" s="94" t="s">
        <v>4868</v>
      </c>
      <c r="C391" s="74">
        <f t="shared" si="68"/>
        <v>10.867793806999998</v>
      </c>
      <c r="D391" s="74">
        <f t="shared" si="69"/>
        <v>0.71470904899999999</v>
      </c>
      <c r="E391" s="74">
        <f t="shared" si="70"/>
        <v>7.0524341599999998</v>
      </c>
      <c r="F391" s="74">
        <f t="shared" si="71"/>
        <v>0.39334349800000001</v>
      </c>
      <c r="G391" s="95">
        <v>2.7073071</v>
      </c>
      <c r="H391" s="43">
        <v>0.11016115999999999</v>
      </c>
      <c r="I391" s="43">
        <v>5.1662053999999999</v>
      </c>
      <c r="J391" s="43">
        <v>0.51071816000000003</v>
      </c>
      <c r="K391" s="43">
        <v>0.10120129999999999</v>
      </c>
      <c r="L391" s="43">
        <v>1.1296693999999999E-2</v>
      </c>
      <c r="M391" s="43">
        <v>9.1492895000000005E-2</v>
      </c>
      <c r="N391" s="43">
        <v>1.7760676</v>
      </c>
      <c r="O391" s="43">
        <v>7.6422206000000006E-2</v>
      </c>
      <c r="P391" s="43">
        <v>0</v>
      </c>
      <c r="Q391" s="43">
        <v>3.3207394000000001E-2</v>
      </c>
      <c r="R391" s="43">
        <v>0.21256231</v>
      </c>
      <c r="S391" s="43">
        <v>7.1151588000000002E-2</v>
      </c>
      <c r="U391" s="93">
        <f t="shared" si="72"/>
        <v>23.338854310344825</v>
      </c>
    </row>
    <row r="392" spans="1:21">
      <c r="A392" s="41" t="s">
        <v>33</v>
      </c>
      <c r="B392" s="94" t="s">
        <v>4869</v>
      </c>
      <c r="C392" s="74">
        <f t="shared" si="68"/>
        <v>10.000071458000001</v>
      </c>
      <c r="D392" s="74">
        <f t="shared" si="69"/>
        <v>0.67469742499999996</v>
      </c>
      <c r="E392" s="74">
        <f t="shared" si="70"/>
        <v>5.8655085400000004</v>
      </c>
      <c r="F392" s="74">
        <f t="shared" si="71"/>
        <v>0.43007889300000002</v>
      </c>
      <c r="G392" s="95">
        <v>3.0297866</v>
      </c>
      <c r="H392" s="43">
        <v>0.11842904</v>
      </c>
      <c r="I392" s="43">
        <v>3.7094279999999999</v>
      </c>
      <c r="J392" s="43">
        <v>0.47286981</v>
      </c>
      <c r="K392" s="43">
        <v>0.12108906</v>
      </c>
      <c r="L392" s="43">
        <v>8.7388220000000003E-3</v>
      </c>
      <c r="M392" s="43">
        <v>7.1999732999999996E-2</v>
      </c>
      <c r="N392" s="43">
        <v>2.0376514999999999</v>
      </c>
      <c r="O392" s="43">
        <v>7.9849126000000006E-2</v>
      </c>
      <c r="P392" s="43">
        <v>0</v>
      </c>
      <c r="Q392" s="43">
        <v>2.0633497000000001E-2</v>
      </c>
      <c r="R392" s="43">
        <v>0.20627240999999999</v>
      </c>
      <c r="S392" s="43">
        <v>0.12332385999999999</v>
      </c>
      <c r="U392" s="93">
        <f t="shared" si="72"/>
        <v>26.118849999999998</v>
      </c>
    </row>
    <row r="393" spans="1:21">
      <c r="A393" s="41" t="s">
        <v>33</v>
      </c>
      <c r="B393" s="94" t="s">
        <v>4870</v>
      </c>
      <c r="C393" s="74">
        <f t="shared" si="68"/>
        <v>7.9725599047999998</v>
      </c>
      <c r="D393" s="74">
        <f t="shared" si="69"/>
        <v>0.51625656580000001</v>
      </c>
      <c r="E393" s="74">
        <f t="shared" si="70"/>
        <v>5.3264509979999994</v>
      </c>
      <c r="F393" s="74">
        <f t="shared" si="71"/>
        <v>0.37756624099999997</v>
      </c>
      <c r="G393" s="95">
        <v>1.7522861000000001</v>
      </c>
      <c r="H393" s="43">
        <v>9.1316097999999998E-2</v>
      </c>
      <c r="I393" s="43">
        <v>3.9647774999999998</v>
      </c>
      <c r="J393" s="43">
        <v>0.3977058</v>
      </c>
      <c r="K393" s="43">
        <v>6.5317490000000006E-2</v>
      </c>
      <c r="L393" s="43">
        <v>6.2373157999999996E-3</v>
      </c>
      <c r="M393" s="43">
        <v>4.6995960000000003E-2</v>
      </c>
      <c r="N393" s="43">
        <v>1.2703574</v>
      </c>
      <c r="O393" s="43">
        <v>6.2035521000000003E-2</v>
      </c>
      <c r="P393" s="43">
        <v>0</v>
      </c>
      <c r="Q393" s="43">
        <v>2.3920024000000002E-2</v>
      </c>
      <c r="R393" s="43">
        <v>0.23549339999999999</v>
      </c>
      <c r="S393" s="43">
        <v>5.6117295999999997E-2</v>
      </c>
      <c r="U393" s="93">
        <f t="shared" si="72"/>
        <v>15.105914655172414</v>
      </c>
    </row>
    <row r="394" spans="1:21">
      <c r="A394" s="41" t="s">
        <v>33</v>
      </c>
      <c r="B394" s="94" t="s">
        <v>4871</v>
      </c>
      <c r="C394" s="74">
        <f t="shared" si="68"/>
        <v>6.6961942968999999</v>
      </c>
      <c r="D394" s="74">
        <f t="shared" si="69"/>
        <v>0.36312770100000002</v>
      </c>
      <c r="E394" s="74">
        <f t="shared" si="70"/>
        <v>3.6773276810000004</v>
      </c>
      <c r="F394" s="74">
        <f t="shared" si="71"/>
        <v>0.23747811490000001</v>
      </c>
      <c r="G394" s="95">
        <v>2.4182608000000001</v>
      </c>
      <c r="H394" s="43">
        <v>4.3029080999999997E-2</v>
      </c>
      <c r="I394" s="43">
        <v>1.6551237000000001</v>
      </c>
      <c r="J394" s="43">
        <v>0.32695806999999999</v>
      </c>
      <c r="K394" s="43">
        <v>2.5392003999999999E-2</v>
      </c>
      <c r="L394" s="43">
        <v>1.266945E-3</v>
      </c>
      <c r="M394" s="43">
        <v>9.5106819999999995E-3</v>
      </c>
      <c r="N394" s="43">
        <v>1.9791749000000001</v>
      </c>
      <c r="O394" s="43">
        <v>2.6715259000000002E-2</v>
      </c>
      <c r="P394" s="43">
        <v>0</v>
      </c>
      <c r="Q394" s="43">
        <v>5.9345448999999998E-3</v>
      </c>
      <c r="R394" s="43">
        <v>0.18817701000000001</v>
      </c>
      <c r="S394" s="43">
        <v>1.6651301E-2</v>
      </c>
      <c r="U394" s="93">
        <f t="shared" si="72"/>
        <v>20.847075862068966</v>
      </c>
    </row>
    <row r="395" spans="1:21">
      <c r="A395" s="41" t="s">
        <v>33</v>
      </c>
      <c r="B395" s="94" t="s">
        <v>4872</v>
      </c>
      <c r="C395" s="74">
        <f t="shared" si="68"/>
        <v>9.6772445074999993</v>
      </c>
      <c r="D395" s="74">
        <f t="shared" si="69"/>
        <v>0.60569748850000005</v>
      </c>
      <c r="E395" s="74">
        <f t="shared" si="70"/>
        <v>5.0014337219999998</v>
      </c>
      <c r="F395" s="74">
        <f t="shared" si="71"/>
        <v>0.31973969699999999</v>
      </c>
      <c r="G395" s="95">
        <v>3.7503736000000001</v>
      </c>
      <c r="H395" s="43">
        <v>4.9267921999999999E-2</v>
      </c>
      <c r="I395" s="43">
        <v>3.0443899999999999</v>
      </c>
      <c r="J395" s="43">
        <v>0.55168406000000003</v>
      </c>
      <c r="K395" s="43">
        <v>3.6716508000000002E-2</v>
      </c>
      <c r="L395" s="43">
        <v>2.3543925E-3</v>
      </c>
      <c r="M395" s="43">
        <v>1.4942528E-2</v>
      </c>
      <c r="N395" s="43">
        <v>1.9077758</v>
      </c>
      <c r="O395" s="43">
        <v>4.7422248E-2</v>
      </c>
      <c r="P395" s="43">
        <v>0</v>
      </c>
      <c r="Q395" s="43">
        <v>7.6213260000000003E-3</v>
      </c>
      <c r="R395" s="43">
        <v>0.25162034</v>
      </c>
      <c r="S395" s="43">
        <v>1.3075783000000001E-2</v>
      </c>
      <c r="U395" s="93">
        <f t="shared" si="72"/>
        <v>32.330806896551721</v>
      </c>
    </row>
    <row r="396" spans="1:21">
      <c r="A396" s="41" t="s">
        <v>33</v>
      </c>
      <c r="B396" s="94" t="s">
        <v>4873</v>
      </c>
      <c r="C396" s="74">
        <f t="shared" si="68"/>
        <v>11.9991478112</v>
      </c>
      <c r="D396" s="74">
        <f t="shared" si="69"/>
        <v>0.69585781920000001</v>
      </c>
      <c r="E396" s="74">
        <f t="shared" si="70"/>
        <v>6.4156865839999995</v>
      </c>
      <c r="F396" s="74">
        <f t="shared" si="71"/>
        <v>0.48840950799999999</v>
      </c>
      <c r="G396" s="95">
        <v>4.3991939000000002</v>
      </c>
      <c r="H396" s="43">
        <v>8.1108483999999995E-2</v>
      </c>
      <c r="I396" s="43">
        <v>2.9921183999999998</v>
      </c>
      <c r="J396" s="43">
        <v>0.61491200999999995</v>
      </c>
      <c r="K396" s="43">
        <v>5.8893688E-2</v>
      </c>
      <c r="L396" s="43">
        <v>3.0538141999999998E-3</v>
      </c>
      <c r="M396" s="43">
        <v>1.8998306999999999E-2</v>
      </c>
      <c r="N396" s="43">
        <v>3.3424597</v>
      </c>
      <c r="O396" s="43">
        <v>6.2244818E-2</v>
      </c>
      <c r="P396" s="43">
        <v>0</v>
      </c>
      <c r="Q396" s="43">
        <v>1.1203862E-2</v>
      </c>
      <c r="R396" s="43">
        <v>0.38803701000000002</v>
      </c>
      <c r="S396" s="43">
        <v>2.6923817999999999E-2</v>
      </c>
      <c r="U396" s="93">
        <f t="shared" si="72"/>
        <v>37.924085344827589</v>
      </c>
    </row>
    <row r="397" spans="1:21">
      <c r="A397" s="41" t="s">
        <v>33</v>
      </c>
      <c r="B397" s="94" t="s">
        <v>4874</v>
      </c>
      <c r="C397" s="74">
        <f t="shared" si="68"/>
        <v>7.685838326399999</v>
      </c>
      <c r="D397" s="74">
        <f t="shared" si="69"/>
        <v>0.41356532719999994</v>
      </c>
      <c r="E397" s="74">
        <f t="shared" si="70"/>
        <v>4.1875685349999996</v>
      </c>
      <c r="F397" s="74">
        <f t="shared" si="71"/>
        <v>0.23363706420000002</v>
      </c>
      <c r="G397" s="95">
        <v>2.8510673999999998</v>
      </c>
      <c r="H397" s="43">
        <v>4.8942334999999997E-2</v>
      </c>
      <c r="I397" s="43">
        <v>1.928078</v>
      </c>
      <c r="J397" s="43">
        <v>0.37057511999999998</v>
      </c>
      <c r="K397" s="43">
        <v>3.0570923999999999E-2</v>
      </c>
      <c r="L397" s="43">
        <v>1.5926111999999999E-3</v>
      </c>
      <c r="M397" s="43">
        <v>1.0826672000000001E-2</v>
      </c>
      <c r="N397" s="43">
        <v>2.2105481999999999</v>
      </c>
      <c r="O397" s="43">
        <v>3.3501182999999997E-2</v>
      </c>
      <c r="P397" s="43">
        <v>0</v>
      </c>
      <c r="Q397" s="43">
        <v>8.7549032000000006E-3</v>
      </c>
      <c r="R397" s="43">
        <v>0.17547651</v>
      </c>
      <c r="S397" s="43">
        <v>1.5904468000000001E-2</v>
      </c>
      <c r="U397" s="93">
        <f t="shared" si="72"/>
        <v>24.578167241379308</v>
      </c>
    </row>
    <row r="398" spans="1:21">
      <c r="A398" s="41" t="s">
        <v>33</v>
      </c>
      <c r="B398" s="94" t="s">
        <v>4875</v>
      </c>
      <c r="C398" s="74">
        <f t="shared" si="68"/>
        <v>7.6917067611000007</v>
      </c>
      <c r="D398" s="74">
        <f t="shared" si="69"/>
        <v>0.41399731360000003</v>
      </c>
      <c r="E398" s="74">
        <f t="shared" si="70"/>
        <v>4.1902176799999999</v>
      </c>
      <c r="F398" s="74">
        <f t="shared" si="71"/>
        <v>0.23733086749999999</v>
      </c>
      <c r="G398" s="95">
        <v>2.8501609000000001</v>
      </c>
      <c r="H398" s="43">
        <v>5.0130880000000003E-2</v>
      </c>
      <c r="I398" s="43">
        <v>1.9264043</v>
      </c>
      <c r="J398" s="43">
        <v>0.37091992000000001</v>
      </c>
      <c r="K398" s="43">
        <v>3.0619422E-2</v>
      </c>
      <c r="L398" s="43">
        <v>1.5947336000000001E-3</v>
      </c>
      <c r="M398" s="43">
        <v>1.0863238000000001E-2</v>
      </c>
      <c r="N398" s="43">
        <v>2.2136825</v>
      </c>
      <c r="O398" s="43">
        <v>3.3460269000000001E-2</v>
      </c>
      <c r="P398" s="43">
        <v>0</v>
      </c>
      <c r="Q398" s="43">
        <v>9.6027725000000005E-3</v>
      </c>
      <c r="R398" s="43">
        <v>0.17549862999999999</v>
      </c>
      <c r="S398" s="43">
        <v>1.8769195999999998E-2</v>
      </c>
      <c r="U398" s="93">
        <f t="shared" si="72"/>
        <v>24.570352586206898</v>
      </c>
    </row>
    <row r="399" spans="1:21">
      <c r="A399" s="41" t="s">
        <v>33</v>
      </c>
      <c r="B399" s="94" t="s">
        <v>4876</v>
      </c>
      <c r="C399" s="74">
        <f t="shared" si="68"/>
        <v>9.4258915148</v>
      </c>
      <c r="D399" s="74">
        <f t="shared" si="69"/>
        <v>0.62920423219999999</v>
      </c>
      <c r="E399" s="74">
        <f t="shared" si="70"/>
        <v>4.4051119569999999</v>
      </c>
      <c r="F399" s="74">
        <f t="shared" si="71"/>
        <v>0.4772725256</v>
      </c>
      <c r="G399" s="95">
        <v>3.9143028000000002</v>
      </c>
      <c r="H399" s="43">
        <v>4.8457256999999997E-2</v>
      </c>
      <c r="I399" s="43">
        <v>3.0494300000000001</v>
      </c>
      <c r="J399" s="43">
        <v>0.57161227999999997</v>
      </c>
      <c r="K399" s="43">
        <v>3.8566171000000003E-2</v>
      </c>
      <c r="L399" s="43">
        <v>2.6085992000000001E-3</v>
      </c>
      <c r="M399" s="43">
        <v>1.6417181999999999E-2</v>
      </c>
      <c r="N399" s="43">
        <v>1.3072246999999999</v>
      </c>
      <c r="O399" s="43">
        <v>5.0687395000000003E-2</v>
      </c>
      <c r="P399" s="43">
        <v>0</v>
      </c>
      <c r="Q399" s="43">
        <v>6.8473036000000001E-3</v>
      </c>
      <c r="R399" s="43">
        <v>0.37564934</v>
      </c>
      <c r="S399" s="43">
        <v>4.4088487000000003E-2</v>
      </c>
      <c r="U399" s="93">
        <f t="shared" si="72"/>
        <v>33.743989655172413</v>
      </c>
    </row>
    <row r="400" spans="1:21">
      <c r="A400" s="41" t="s">
        <v>33</v>
      </c>
      <c r="B400" s="94" t="s">
        <v>4877</v>
      </c>
      <c r="C400" s="74">
        <f t="shared" si="68"/>
        <v>6.5303715043000015</v>
      </c>
      <c r="D400" s="74">
        <f t="shared" si="69"/>
        <v>0.35649746030000001</v>
      </c>
      <c r="E400" s="74">
        <f t="shared" si="70"/>
        <v>3.6772723030000001</v>
      </c>
      <c r="F400" s="74">
        <f t="shared" si="71"/>
        <v>0.23540804100000001</v>
      </c>
      <c r="G400" s="95">
        <v>2.2611937000000002</v>
      </c>
      <c r="H400" s="43">
        <v>4.2298402999999998E-2</v>
      </c>
      <c r="I400" s="43">
        <v>1.6568912</v>
      </c>
      <c r="J400" s="43">
        <v>0.32018092999999997</v>
      </c>
      <c r="K400" s="43">
        <v>2.6002428000000001E-2</v>
      </c>
      <c r="L400" s="43">
        <v>1.2643787000000001E-3</v>
      </c>
      <c r="M400" s="43">
        <v>9.0497236000000002E-3</v>
      </c>
      <c r="N400" s="43">
        <v>1.9780827000000001</v>
      </c>
      <c r="O400" s="43">
        <v>2.6716110000000001E-2</v>
      </c>
      <c r="P400" s="43">
        <v>0</v>
      </c>
      <c r="Q400" s="43">
        <v>7.4516809999999999E-3</v>
      </c>
      <c r="R400" s="43">
        <v>0.18815411000000001</v>
      </c>
      <c r="S400" s="43">
        <v>1.308614E-2</v>
      </c>
      <c r="U400" s="93">
        <f t="shared" si="72"/>
        <v>19.493049137931035</v>
      </c>
    </row>
    <row r="401" spans="1:21">
      <c r="A401" s="41" t="s">
        <v>33</v>
      </c>
      <c r="B401" s="94" t="s">
        <v>4878</v>
      </c>
      <c r="C401" s="74">
        <f t="shared" si="68"/>
        <v>8.9598017290000005</v>
      </c>
      <c r="D401" s="74">
        <f t="shared" si="69"/>
        <v>0.61045734500000004</v>
      </c>
      <c r="E401" s="74">
        <f t="shared" si="70"/>
        <v>4.8688012980000002</v>
      </c>
      <c r="F401" s="74">
        <f t="shared" si="71"/>
        <v>0.34013348600000004</v>
      </c>
      <c r="G401" s="95">
        <v>3.1404095999999999</v>
      </c>
      <c r="H401" s="43">
        <v>7.2730098000000007E-2</v>
      </c>
      <c r="I401" s="43">
        <v>3.0214387999999999</v>
      </c>
      <c r="J401" s="43">
        <v>0.52677357000000002</v>
      </c>
      <c r="K401" s="43">
        <v>4.7580731000000001E-2</v>
      </c>
      <c r="L401" s="43">
        <v>4.0786540000000001E-3</v>
      </c>
      <c r="M401" s="43">
        <v>3.202439E-2</v>
      </c>
      <c r="N401" s="43">
        <v>1.7746324</v>
      </c>
      <c r="O401" s="43">
        <v>5.0774726999999999E-2</v>
      </c>
      <c r="P401" s="43">
        <v>0</v>
      </c>
      <c r="Q401" s="43">
        <v>1.2366566000000001E-2</v>
      </c>
      <c r="R401" s="43">
        <v>0.20894133000000001</v>
      </c>
      <c r="S401" s="43">
        <v>6.8050863000000003E-2</v>
      </c>
      <c r="U401" s="93">
        <f t="shared" si="72"/>
        <v>27.072496551724136</v>
      </c>
    </row>
    <row r="402" spans="1:21">
      <c r="A402" s="41" t="s">
        <v>33</v>
      </c>
      <c r="B402" s="94" t="s">
        <v>4879</v>
      </c>
      <c r="C402" s="74">
        <f t="shared" si="68"/>
        <v>13.3896691502</v>
      </c>
      <c r="D402" s="74">
        <f t="shared" si="69"/>
        <v>1.0279476392</v>
      </c>
      <c r="E402" s="74">
        <f t="shared" si="70"/>
        <v>7.2261659599999994</v>
      </c>
      <c r="F402" s="74">
        <f t="shared" si="71"/>
        <v>0.44836015100000004</v>
      </c>
      <c r="G402" s="95">
        <v>4.6871954000000002</v>
      </c>
      <c r="H402" s="43">
        <v>8.9867559999999999E-2</v>
      </c>
      <c r="I402" s="43">
        <v>4.5963618999999998</v>
      </c>
      <c r="J402" s="43">
        <v>0.86125373000000005</v>
      </c>
      <c r="K402" s="43">
        <v>0.10470032</v>
      </c>
      <c r="L402" s="43">
        <v>7.0899622000000001E-3</v>
      </c>
      <c r="M402" s="43">
        <v>5.4903627000000003E-2</v>
      </c>
      <c r="N402" s="43">
        <v>2.5399365</v>
      </c>
      <c r="O402" s="43">
        <v>8.0509939000000003E-2</v>
      </c>
      <c r="P402" s="43">
        <v>0</v>
      </c>
      <c r="Q402" s="43">
        <v>1.5873339E-2</v>
      </c>
      <c r="R402" s="43">
        <v>0.26761747000000002</v>
      </c>
      <c r="S402" s="43">
        <v>8.4359402999999999E-2</v>
      </c>
      <c r="U402" s="93">
        <f t="shared" si="72"/>
        <v>40.406856896551723</v>
      </c>
    </row>
    <row r="403" spans="1:21">
      <c r="A403" s="41" t="s">
        <v>33</v>
      </c>
      <c r="B403" s="94" t="s">
        <v>4880</v>
      </c>
      <c r="C403" s="74">
        <f t="shared" si="68"/>
        <v>15.4161020163</v>
      </c>
      <c r="D403" s="74">
        <f t="shared" si="69"/>
        <v>1.3300878913</v>
      </c>
      <c r="E403" s="74">
        <f t="shared" si="70"/>
        <v>8.5726039699999994</v>
      </c>
      <c r="F403" s="74">
        <f t="shared" si="71"/>
        <v>0.54836835500000003</v>
      </c>
      <c r="G403" s="95">
        <v>4.9650417999999998</v>
      </c>
      <c r="H403" s="43">
        <v>0.12720487</v>
      </c>
      <c r="I403" s="43">
        <v>5.2880051000000003</v>
      </c>
      <c r="J403" s="43">
        <v>1.1156873</v>
      </c>
      <c r="K403" s="43">
        <v>0.13895024</v>
      </c>
      <c r="L403" s="43">
        <v>9.2250183000000003E-3</v>
      </c>
      <c r="M403" s="43">
        <v>6.6225332999999997E-2</v>
      </c>
      <c r="N403" s="43">
        <v>3.157394</v>
      </c>
      <c r="O403" s="43">
        <v>0.1054496</v>
      </c>
      <c r="P403" s="43">
        <v>0</v>
      </c>
      <c r="Q403" s="43">
        <v>1.9158595E-2</v>
      </c>
      <c r="R403" s="43">
        <v>0.30138775000000001</v>
      </c>
      <c r="S403" s="43">
        <v>0.12237241</v>
      </c>
      <c r="U403" s="93">
        <f t="shared" si="72"/>
        <v>42.802084482758616</v>
      </c>
    </row>
    <row r="404" spans="1:21">
      <c r="A404" s="41" t="s">
        <v>33</v>
      </c>
      <c r="B404" s="94" t="s">
        <v>4881</v>
      </c>
      <c r="C404" s="74">
        <f t="shared" si="68"/>
        <v>9.634607956</v>
      </c>
      <c r="D404" s="74">
        <f t="shared" si="69"/>
        <v>0.68995843800000012</v>
      </c>
      <c r="E404" s="74">
        <f t="shared" si="70"/>
        <v>5.510670749</v>
      </c>
      <c r="F404" s="74">
        <f t="shared" si="71"/>
        <v>0.31136376900000001</v>
      </c>
      <c r="G404" s="95">
        <v>3.1226150000000001</v>
      </c>
      <c r="H404" s="43">
        <v>7.4217849000000002E-2</v>
      </c>
      <c r="I404" s="43">
        <v>3.2693186000000001</v>
      </c>
      <c r="J404" s="43">
        <v>0.56157376000000003</v>
      </c>
      <c r="K404" s="43">
        <v>7.6141596000000006E-2</v>
      </c>
      <c r="L404" s="43">
        <v>5.95022E-3</v>
      </c>
      <c r="M404" s="43">
        <v>4.6292861999999997E-2</v>
      </c>
      <c r="N404" s="43">
        <v>2.1671342999999998</v>
      </c>
      <c r="O404" s="43">
        <v>5.7798834E-2</v>
      </c>
      <c r="P404" s="43">
        <v>0</v>
      </c>
      <c r="Q404" s="43">
        <v>1.8227653999999999E-2</v>
      </c>
      <c r="R404" s="43">
        <v>0.18619775999999999</v>
      </c>
      <c r="S404" s="43">
        <v>4.9139520999999999E-2</v>
      </c>
      <c r="U404" s="93">
        <f t="shared" si="72"/>
        <v>26.919094827586207</v>
      </c>
    </row>
    <row r="405" spans="1:21">
      <c r="A405" s="41" t="s">
        <v>33</v>
      </c>
      <c r="B405" s="94" t="s">
        <v>4882</v>
      </c>
      <c r="C405" s="74">
        <f t="shared" si="68"/>
        <v>8.8047990924999997</v>
      </c>
      <c r="D405" s="74">
        <f t="shared" si="69"/>
        <v>0.44343210450000003</v>
      </c>
      <c r="E405" s="74">
        <f t="shared" si="70"/>
        <v>5.0040408940000001</v>
      </c>
      <c r="F405" s="74">
        <f t="shared" si="71"/>
        <v>0.34676369400000001</v>
      </c>
      <c r="G405" s="95">
        <v>3.0105624</v>
      </c>
      <c r="H405" s="43">
        <v>7.9666894000000002E-2</v>
      </c>
      <c r="I405" s="43">
        <v>2.5896837000000001</v>
      </c>
      <c r="J405" s="43">
        <v>0.30983490000000002</v>
      </c>
      <c r="K405" s="43">
        <v>7.9171564E-2</v>
      </c>
      <c r="L405" s="43">
        <v>6.1607894999999996E-3</v>
      </c>
      <c r="M405" s="43">
        <v>4.8264850999999998E-2</v>
      </c>
      <c r="N405" s="43">
        <v>2.3346903000000001</v>
      </c>
      <c r="O405" s="43">
        <v>5.6604080000000001E-2</v>
      </c>
      <c r="P405" s="43">
        <v>0</v>
      </c>
      <c r="Q405" s="43">
        <v>2.1107102999999999E-2</v>
      </c>
      <c r="R405" s="43">
        <v>0.20295436</v>
      </c>
      <c r="S405" s="43">
        <v>6.6098150999999994E-2</v>
      </c>
      <c r="U405" s="93">
        <f t="shared" si="72"/>
        <v>25.953124137931034</v>
      </c>
    </row>
    <row r="406" spans="1:21">
      <c r="A406" s="41" t="s">
        <v>33</v>
      </c>
      <c r="B406" s="94" t="s">
        <v>4883</v>
      </c>
      <c r="C406" s="74">
        <f t="shared" si="68"/>
        <v>12.851486149300001</v>
      </c>
      <c r="D406" s="74">
        <f t="shared" si="69"/>
        <v>1.3312924263000001</v>
      </c>
      <c r="E406" s="74">
        <f t="shared" si="70"/>
        <v>5.9344230600000003</v>
      </c>
      <c r="F406" s="74">
        <f t="shared" si="71"/>
        <v>0.47709996300000002</v>
      </c>
      <c r="G406" s="95">
        <v>5.1086707000000002</v>
      </c>
      <c r="H406" s="43">
        <v>0.10103846</v>
      </c>
      <c r="I406" s="43">
        <v>4.1214623000000001</v>
      </c>
      <c r="J406" s="43">
        <v>1.1854207000000001</v>
      </c>
      <c r="K406" s="43">
        <v>9.3916026E-2</v>
      </c>
      <c r="L406" s="43">
        <v>6.5387783E-3</v>
      </c>
      <c r="M406" s="43">
        <v>4.5416921999999998E-2</v>
      </c>
      <c r="N406" s="43">
        <v>1.7119222999999999</v>
      </c>
      <c r="O406" s="43">
        <v>9.4270602999999994E-2</v>
      </c>
      <c r="P406" s="43">
        <v>0</v>
      </c>
      <c r="Q406" s="43">
        <v>1.4267749999999999E-2</v>
      </c>
      <c r="R406" s="43">
        <v>0.19125400000000001</v>
      </c>
      <c r="S406" s="43">
        <v>0.17730761</v>
      </c>
      <c r="U406" s="93">
        <f t="shared" si="72"/>
        <v>44.040264655172415</v>
      </c>
    </row>
    <row r="407" spans="1:21">
      <c r="A407" s="41" t="s">
        <v>33</v>
      </c>
      <c r="B407" s="94" t="s">
        <v>4884</v>
      </c>
      <c r="C407" s="74">
        <f t="shared" si="68"/>
        <v>7.9071654147999988</v>
      </c>
      <c r="D407" s="74">
        <f t="shared" si="69"/>
        <v>0.56767926179999995</v>
      </c>
      <c r="E407" s="74">
        <f t="shared" si="70"/>
        <v>4.8797881429999999</v>
      </c>
      <c r="F407" s="74">
        <f t="shared" si="71"/>
        <v>0.32654130999999997</v>
      </c>
      <c r="G407" s="95">
        <v>2.1331566999999998</v>
      </c>
      <c r="H407" s="43">
        <v>7.0733042999999995E-2</v>
      </c>
      <c r="I407" s="43">
        <v>3.0371345999999999</v>
      </c>
      <c r="J407" s="43">
        <v>0.48504433000000002</v>
      </c>
      <c r="K407" s="43">
        <v>4.9266846000000003E-2</v>
      </c>
      <c r="L407" s="43">
        <v>4.0718928E-3</v>
      </c>
      <c r="M407" s="43">
        <v>2.9296193000000002E-2</v>
      </c>
      <c r="N407" s="43">
        <v>1.7719205</v>
      </c>
      <c r="O407" s="43">
        <v>5.0784849999999999E-2</v>
      </c>
      <c r="P407" s="43">
        <v>0</v>
      </c>
      <c r="Q407" s="43">
        <v>1.6540736E-2</v>
      </c>
      <c r="R407" s="43">
        <v>0.20893653000000001</v>
      </c>
      <c r="S407" s="43">
        <v>5.0279193999999999E-2</v>
      </c>
      <c r="U407" s="93">
        <f t="shared" si="72"/>
        <v>18.389281896551722</v>
      </c>
    </row>
    <row r="408" spans="1:21">
      <c r="A408" s="41" t="s">
        <v>33</v>
      </c>
      <c r="B408" s="94" t="s">
        <v>4885</v>
      </c>
      <c r="C408" s="74">
        <f t="shared" si="68"/>
        <v>3.4829880028</v>
      </c>
      <c r="D408" s="74">
        <f t="shared" si="69"/>
        <v>0.1344678467</v>
      </c>
      <c r="E408" s="74">
        <f t="shared" si="70"/>
        <v>1.750168119</v>
      </c>
      <c r="F408" s="74">
        <f t="shared" si="71"/>
        <v>0.1363928371</v>
      </c>
      <c r="G408" s="95">
        <v>1.4619591999999999</v>
      </c>
      <c r="H408" s="43">
        <v>4.4794669000000002E-2</v>
      </c>
      <c r="I408" s="43">
        <v>0.59622914999999999</v>
      </c>
      <c r="J408" s="43">
        <v>7.7500970000000002E-2</v>
      </c>
      <c r="K408" s="43">
        <v>3.6325067000000003E-2</v>
      </c>
      <c r="L408" s="43">
        <v>1.9276217E-3</v>
      </c>
      <c r="M408" s="43">
        <v>1.8714188E-2</v>
      </c>
      <c r="N408" s="43">
        <v>1.1091443000000001</v>
      </c>
      <c r="O408" s="43">
        <v>2.3144708999999999E-2</v>
      </c>
      <c r="P408" s="43">
        <v>0</v>
      </c>
      <c r="Q408" s="43">
        <v>6.8771320999999998E-3</v>
      </c>
      <c r="R408" s="43">
        <v>9.3468202E-2</v>
      </c>
      <c r="S408" s="43">
        <v>1.2902794E-2</v>
      </c>
      <c r="U408" s="93">
        <f t="shared" si="72"/>
        <v>12.603096551724137</v>
      </c>
    </row>
    <row r="409" spans="1:21">
      <c r="A409" s="41" t="s">
        <v>33</v>
      </c>
      <c r="B409" s="94" t="s">
        <v>4886</v>
      </c>
      <c r="C409" s="74">
        <f t="shared" si="68"/>
        <v>2.3115626660999999</v>
      </c>
      <c r="D409" s="74">
        <f t="shared" si="69"/>
        <v>0.13881102820000002</v>
      </c>
      <c r="E409" s="74">
        <f t="shared" si="70"/>
        <v>1.080010087</v>
      </c>
      <c r="F409" s="74">
        <f t="shared" si="71"/>
        <v>0.10788607089999999</v>
      </c>
      <c r="G409" s="95">
        <v>0.98485548000000001</v>
      </c>
      <c r="H409" s="43">
        <v>2.5199427E-2</v>
      </c>
      <c r="I409" s="43">
        <v>0.63737949000000005</v>
      </c>
      <c r="J409" s="43">
        <v>9.7036285E-2</v>
      </c>
      <c r="K409" s="43">
        <v>2.4950175000000002E-2</v>
      </c>
      <c r="L409" s="43">
        <v>1.2153302E-3</v>
      </c>
      <c r="M409" s="43">
        <v>1.5609237999999999E-2</v>
      </c>
      <c r="N409" s="43">
        <v>0.41743117000000002</v>
      </c>
      <c r="O409" s="43">
        <v>9.2195286000000005E-3</v>
      </c>
      <c r="P409" s="43">
        <v>0</v>
      </c>
      <c r="Q409" s="43">
        <v>3.3032653000000002E-3</v>
      </c>
      <c r="R409" s="43">
        <v>8.4620846999999999E-2</v>
      </c>
      <c r="S409" s="43">
        <v>1.0742430000000001E-2</v>
      </c>
      <c r="U409" s="93">
        <f t="shared" si="72"/>
        <v>8.490133448275861</v>
      </c>
    </row>
    <row r="410" spans="1:21">
      <c r="A410" s="41" t="s">
        <v>33</v>
      </c>
      <c r="B410" s="94" t="s">
        <v>4887</v>
      </c>
      <c r="C410" s="74">
        <f t="shared" si="68"/>
        <v>2.9203965925999995</v>
      </c>
      <c r="D410" s="74">
        <f t="shared" si="69"/>
        <v>0.12058744459999998</v>
      </c>
      <c r="E410" s="74">
        <f t="shared" si="70"/>
        <v>1.4650690399999999</v>
      </c>
      <c r="F410" s="74">
        <f t="shared" si="71"/>
        <v>0.113483308</v>
      </c>
      <c r="G410" s="95">
        <v>1.2212567999999999</v>
      </c>
      <c r="H410" s="43">
        <v>3.8461820000000001E-2</v>
      </c>
      <c r="I410" s="43">
        <v>0.53788130000000001</v>
      </c>
      <c r="J410" s="43">
        <v>6.8725526999999995E-2</v>
      </c>
      <c r="K410" s="43">
        <v>3.2929855000000001E-2</v>
      </c>
      <c r="L410" s="43">
        <v>1.7123796E-3</v>
      </c>
      <c r="M410" s="43">
        <v>1.7219683E-2</v>
      </c>
      <c r="N410" s="43">
        <v>0.88872591999999995</v>
      </c>
      <c r="O410" s="43">
        <v>1.8809646999999999E-2</v>
      </c>
      <c r="P410" s="43">
        <v>0</v>
      </c>
      <c r="Q410" s="43">
        <v>5.8671579999999999E-3</v>
      </c>
      <c r="R410" s="43">
        <v>7.6973754000000005E-2</v>
      </c>
      <c r="S410" s="43">
        <v>1.1832749E-2</v>
      </c>
      <c r="U410" s="93">
        <f t="shared" si="72"/>
        <v>10.528075862068965</v>
      </c>
    </row>
    <row r="411" spans="1:21">
      <c r="A411" s="41" t="s">
        <v>33</v>
      </c>
      <c r="B411" s="94" t="s">
        <v>4888</v>
      </c>
      <c r="C411" s="74">
        <f t="shared" si="68"/>
        <v>4.0311849584999999</v>
      </c>
      <c r="D411" s="74">
        <f t="shared" si="69"/>
        <v>0.23124378539999998</v>
      </c>
      <c r="E411" s="74">
        <f t="shared" si="70"/>
        <v>1.7411140059999999</v>
      </c>
      <c r="F411" s="74">
        <f t="shared" si="71"/>
        <v>0.1292876671</v>
      </c>
      <c r="G411" s="95">
        <v>1.9295395</v>
      </c>
      <c r="H411" s="43">
        <v>3.4700636E-2</v>
      </c>
      <c r="I411" s="43">
        <v>0.85697791999999995</v>
      </c>
      <c r="J411" s="43">
        <v>0.15221752999999999</v>
      </c>
      <c r="K411" s="43">
        <v>5.6161076999999997E-2</v>
      </c>
      <c r="L411" s="43">
        <v>2.0827473999999999E-3</v>
      </c>
      <c r="M411" s="43">
        <v>2.0782431000000001E-2</v>
      </c>
      <c r="N411" s="43">
        <v>0.84943544999999998</v>
      </c>
      <c r="O411" s="43">
        <v>1.5343839E-2</v>
      </c>
      <c r="P411" s="43">
        <v>0</v>
      </c>
      <c r="Q411" s="43">
        <v>4.0314721E-3</v>
      </c>
      <c r="R411" s="43">
        <v>9.5151653000000003E-2</v>
      </c>
      <c r="S411" s="43">
        <v>1.4760703E-2</v>
      </c>
      <c r="U411" s="93">
        <f t="shared" si="72"/>
        <v>16.633961206896551</v>
      </c>
    </row>
    <row r="412" spans="1:21">
      <c r="A412" s="41" t="s">
        <v>33</v>
      </c>
      <c r="B412" s="94" t="s">
        <v>4889</v>
      </c>
      <c r="C412" s="74">
        <f t="shared" si="68"/>
        <v>2.7026403517000004</v>
      </c>
      <c r="D412" s="74">
        <f t="shared" si="69"/>
        <v>0.1043425013</v>
      </c>
      <c r="E412" s="74">
        <f t="shared" si="70"/>
        <v>1.592604176</v>
      </c>
      <c r="F412" s="74">
        <f t="shared" si="71"/>
        <v>0.1335581444</v>
      </c>
      <c r="G412" s="95">
        <v>0.87213552999999999</v>
      </c>
      <c r="H412" s="43">
        <v>3.2770366000000002E-2</v>
      </c>
      <c r="I412" s="43">
        <v>0.66653777999999997</v>
      </c>
      <c r="J412" s="43">
        <v>6.9945472999999994E-2</v>
      </c>
      <c r="K412" s="43">
        <v>1.879451E-2</v>
      </c>
      <c r="L412" s="43">
        <v>1.4996002999999999E-3</v>
      </c>
      <c r="M412" s="43">
        <v>1.4102918000000001E-2</v>
      </c>
      <c r="N412" s="43">
        <v>0.89329603000000002</v>
      </c>
      <c r="O412" s="43">
        <v>1.8485192000000001E-2</v>
      </c>
      <c r="P412" s="43">
        <v>0</v>
      </c>
      <c r="Q412" s="43">
        <v>5.1393194E-3</v>
      </c>
      <c r="R412" s="43">
        <v>9.1196099000000003E-2</v>
      </c>
      <c r="S412" s="43">
        <v>1.8737534E-2</v>
      </c>
      <c r="U412" s="93">
        <f t="shared" si="72"/>
        <v>7.5184097413793101</v>
      </c>
    </row>
    <row r="413" spans="1:21">
      <c r="A413" s="41" t="s">
        <v>33</v>
      </c>
      <c r="B413" s="94" t="s">
        <v>4890</v>
      </c>
      <c r="C413" s="74">
        <f t="shared" si="68"/>
        <v>3.1442802768</v>
      </c>
      <c r="D413" s="74">
        <f t="shared" si="69"/>
        <v>0.1335446448</v>
      </c>
      <c r="E413" s="74">
        <f t="shared" si="70"/>
        <v>1.7130226799999999</v>
      </c>
      <c r="F413" s="74">
        <f t="shared" si="71"/>
        <v>0.11932105200000001</v>
      </c>
      <c r="G413" s="95">
        <v>1.1783919</v>
      </c>
      <c r="H413" s="43">
        <v>3.0662399999999999E-2</v>
      </c>
      <c r="I413" s="43">
        <v>0.71345873999999998</v>
      </c>
      <c r="J413" s="43">
        <v>9.4425382000000002E-2</v>
      </c>
      <c r="K413" s="43">
        <v>2.4564687000000002E-2</v>
      </c>
      <c r="L413" s="43">
        <v>1.4580418E-3</v>
      </c>
      <c r="M413" s="43">
        <v>1.3096534E-2</v>
      </c>
      <c r="N413" s="43">
        <v>0.96890153999999995</v>
      </c>
      <c r="O413" s="43">
        <v>1.6455781999999999E-2</v>
      </c>
      <c r="P413" s="43">
        <v>0</v>
      </c>
      <c r="Q413" s="43">
        <v>4.8923600000000001E-3</v>
      </c>
      <c r="R413" s="43">
        <v>8.0584948000000003E-2</v>
      </c>
      <c r="S413" s="43">
        <v>1.7387962E-2</v>
      </c>
      <c r="U413" s="93">
        <f t="shared" si="72"/>
        <v>10.158550862068966</v>
      </c>
    </row>
    <row r="414" spans="1:21">
      <c r="A414" s="41" t="s">
        <v>33</v>
      </c>
      <c r="B414" s="94" t="s">
        <v>4891</v>
      </c>
      <c r="C414" s="74">
        <f t="shared" si="68"/>
        <v>2.6554096648100001</v>
      </c>
      <c r="D414" s="74">
        <f t="shared" si="69"/>
        <v>0.14229949111000004</v>
      </c>
      <c r="E414" s="74">
        <f t="shared" si="70"/>
        <v>1.1607886390000002</v>
      </c>
      <c r="F414" s="74">
        <f t="shared" si="71"/>
        <v>0.10985013469999999</v>
      </c>
      <c r="G414" s="95">
        <v>1.2424713999999999</v>
      </c>
      <c r="H414" s="43">
        <v>1.7925519000000001E-2</v>
      </c>
      <c r="I414" s="43">
        <v>0.56022824000000004</v>
      </c>
      <c r="J414" s="43">
        <v>0.11313664</v>
      </c>
      <c r="K414" s="43">
        <v>2.0153849000000001E-2</v>
      </c>
      <c r="L414" s="43">
        <v>7.9226530999999996E-4</v>
      </c>
      <c r="M414" s="43">
        <v>8.2167368000000008E-3</v>
      </c>
      <c r="N414" s="43">
        <v>0.58263487999999997</v>
      </c>
      <c r="O414" s="43">
        <v>8.7324671999999999E-3</v>
      </c>
      <c r="P414" s="43">
        <v>0</v>
      </c>
      <c r="Q414" s="43">
        <v>2.2755168999999999E-3</v>
      </c>
      <c r="R414" s="43">
        <v>9.3129584000000001E-2</v>
      </c>
      <c r="S414" s="43">
        <v>5.7125665999999999E-3</v>
      </c>
      <c r="U414" s="93">
        <f t="shared" si="72"/>
        <v>10.710960344827585</v>
      </c>
    </row>
    <row r="415" spans="1:21">
      <c r="A415" s="41" t="s">
        <v>33</v>
      </c>
      <c r="B415" s="94" t="s">
        <v>4892</v>
      </c>
      <c r="C415" s="74">
        <f t="shared" si="68"/>
        <v>3.1084569591900002</v>
      </c>
      <c r="D415" s="74">
        <f t="shared" si="69"/>
        <v>0.13554231419000001</v>
      </c>
      <c r="E415" s="74">
        <f t="shared" si="70"/>
        <v>1.7348229590000002</v>
      </c>
      <c r="F415" s="74">
        <f t="shared" si="71"/>
        <v>0.121455786</v>
      </c>
      <c r="G415" s="95">
        <v>1.1166358999999999</v>
      </c>
      <c r="H415" s="43">
        <v>2.5672008999999999E-2</v>
      </c>
      <c r="I415" s="43">
        <v>0.70682495000000001</v>
      </c>
      <c r="J415" s="43">
        <v>0.11496088</v>
      </c>
      <c r="K415" s="43">
        <v>1.2628052000000001E-2</v>
      </c>
      <c r="L415" s="43">
        <v>6.5027439000000002E-4</v>
      </c>
      <c r="M415" s="43">
        <v>7.3031077999999999E-3</v>
      </c>
      <c r="N415" s="43">
        <v>1.0023260000000001</v>
      </c>
      <c r="O415" s="43">
        <v>1.1608988000000001E-2</v>
      </c>
      <c r="P415" s="43">
        <v>0</v>
      </c>
      <c r="Q415" s="43">
        <v>3.6679478999999998E-3</v>
      </c>
      <c r="R415" s="43">
        <v>0.10104336</v>
      </c>
      <c r="S415" s="43">
        <v>5.1354901E-3</v>
      </c>
      <c r="U415" s="93">
        <f t="shared" si="72"/>
        <v>9.626171551724136</v>
      </c>
    </row>
    <row r="416" spans="1:21">
      <c r="A416" s="41" t="s">
        <v>33</v>
      </c>
      <c r="B416" s="94" t="s">
        <v>4893</v>
      </c>
      <c r="C416" s="74">
        <f t="shared" si="68"/>
        <v>4.9806150036999997</v>
      </c>
      <c r="D416" s="74">
        <f t="shared" si="69"/>
        <v>0.2594979677</v>
      </c>
      <c r="E416" s="74">
        <f t="shared" si="70"/>
        <v>2.5439620469999999</v>
      </c>
      <c r="F416" s="74">
        <f t="shared" si="71"/>
        <v>0.22877428899999996</v>
      </c>
      <c r="G416" s="95">
        <v>1.9483807</v>
      </c>
      <c r="H416" s="43">
        <v>7.9615447000000006E-2</v>
      </c>
      <c r="I416" s="43">
        <v>1.1837614999999999</v>
      </c>
      <c r="J416" s="43">
        <v>0.13233426000000001</v>
      </c>
      <c r="K416" s="43">
        <v>7.7332917000000001E-2</v>
      </c>
      <c r="L416" s="43">
        <v>3.9001317000000001E-3</v>
      </c>
      <c r="M416" s="43">
        <v>4.5930658999999999E-2</v>
      </c>
      <c r="N416" s="43">
        <v>1.2805850999999999</v>
      </c>
      <c r="O416" s="43">
        <v>3.2780015000000003E-2</v>
      </c>
      <c r="P416" s="43">
        <v>0</v>
      </c>
      <c r="Q416" s="43">
        <v>1.0301292E-2</v>
      </c>
      <c r="R416" s="43">
        <v>0.15839213999999999</v>
      </c>
      <c r="S416" s="43">
        <v>2.7300841999999999E-2</v>
      </c>
      <c r="U416" s="93">
        <f t="shared" si="72"/>
        <v>16.796385344827584</v>
      </c>
    </row>
    <row r="417" spans="1:21">
      <c r="A417" s="41" t="s">
        <v>33</v>
      </c>
      <c r="B417" s="94" t="s">
        <v>4894</v>
      </c>
      <c r="C417" s="74">
        <f t="shared" si="68"/>
        <v>2.2119087582999999</v>
      </c>
      <c r="D417" s="74">
        <f t="shared" si="69"/>
        <v>9.4361051800000012E-2</v>
      </c>
      <c r="E417" s="74">
        <f t="shared" si="70"/>
        <v>1.131185377</v>
      </c>
      <c r="F417" s="74">
        <f t="shared" si="71"/>
        <v>8.6215129500000015E-2</v>
      </c>
      <c r="G417" s="95">
        <v>0.90014720000000004</v>
      </c>
      <c r="H417" s="43">
        <v>2.8173677000000001E-2</v>
      </c>
      <c r="I417" s="43">
        <v>0.44159996000000001</v>
      </c>
      <c r="J417" s="43">
        <v>5.5360017999999997E-2</v>
      </c>
      <c r="K417" s="43">
        <v>2.4633840000000001E-2</v>
      </c>
      <c r="L417" s="43">
        <v>1.3115008E-3</v>
      </c>
      <c r="M417" s="43">
        <v>1.3055693E-2</v>
      </c>
      <c r="N417" s="43">
        <v>0.66141174000000003</v>
      </c>
      <c r="O417" s="43">
        <v>1.3763188000000001E-2</v>
      </c>
      <c r="P417" s="43">
        <v>0</v>
      </c>
      <c r="Q417" s="43">
        <v>4.3336264999999999E-3</v>
      </c>
      <c r="R417" s="43">
        <v>5.7570694999999998E-2</v>
      </c>
      <c r="S417" s="43">
        <v>1.0547620000000001E-2</v>
      </c>
      <c r="U417" s="93">
        <f t="shared" si="72"/>
        <v>7.7598896551724135</v>
      </c>
    </row>
    <row r="418" spans="1:21">
      <c r="A418" s="41" t="s">
        <v>33</v>
      </c>
      <c r="B418" s="94" t="s">
        <v>4895</v>
      </c>
      <c r="C418" s="74">
        <f t="shared" si="68"/>
        <v>3.0449939098999996</v>
      </c>
      <c r="D418" s="74">
        <f t="shared" si="69"/>
        <v>0.12221704280000001</v>
      </c>
      <c r="E418" s="74">
        <f t="shared" si="70"/>
        <v>1.5905441329999999</v>
      </c>
      <c r="F418" s="74">
        <f t="shared" si="71"/>
        <v>0.12447503409999999</v>
      </c>
      <c r="G418" s="95">
        <v>1.2077576999999999</v>
      </c>
      <c r="H418" s="43">
        <v>3.8262863000000001E-2</v>
      </c>
      <c r="I418" s="43">
        <v>0.59941471999999996</v>
      </c>
      <c r="J418" s="43">
        <v>7.0195151999999997E-2</v>
      </c>
      <c r="K418" s="43">
        <v>3.2684150000000002E-2</v>
      </c>
      <c r="L418" s="43">
        <v>1.8770248E-3</v>
      </c>
      <c r="M418" s="43">
        <v>1.7460716000000001E-2</v>
      </c>
      <c r="N418" s="43">
        <v>0.95286654999999998</v>
      </c>
      <c r="O418" s="43">
        <v>2.0506888000000001E-2</v>
      </c>
      <c r="P418" s="43">
        <v>0</v>
      </c>
      <c r="Q418" s="43">
        <v>6.0399981E-3</v>
      </c>
      <c r="R418" s="43">
        <v>8.0678579E-2</v>
      </c>
      <c r="S418" s="43">
        <v>1.7249568999999999E-2</v>
      </c>
      <c r="U418" s="93">
        <f t="shared" si="72"/>
        <v>10.411704310344826</v>
      </c>
    </row>
    <row r="419" spans="1:21">
      <c r="A419" s="41" t="s">
        <v>33</v>
      </c>
      <c r="B419" s="94" t="s">
        <v>4896</v>
      </c>
      <c r="C419" s="74">
        <f t="shared" si="68"/>
        <v>2.5563009064999997</v>
      </c>
      <c r="D419" s="74">
        <f t="shared" si="69"/>
        <v>0.1073208947</v>
      </c>
      <c r="E419" s="74">
        <f t="shared" si="70"/>
        <v>1.3116977159999998</v>
      </c>
      <c r="F419" s="74">
        <f t="shared" si="71"/>
        <v>0.1018760958</v>
      </c>
      <c r="G419" s="95">
        <v>1.0354061999999999</v>
      </c>
      <c r="H419" s="43">
        <v>3.3163885999999997E-2</v>
      </c>
      <c r="I419" s="43">
        <v>0.50610427999999996</v>
      </c>
      <c r="J419" s="43">
        <v>6.1145109000000003E-2</v>
      </c>
      <c r="K419" s="43">
        <v>2.9097410000000001E-2</v>
      </c>
      <c r="L419" s="43">
        <v>1.5837227000000001E-3</v>
      </c>
      <c r="M419" s="43">
        <v>1.5494653000000001E-2</v>
      </c>
      <c r="N419" s="43">
        <v>0.77242955000000002</v>
      </c>
      <c r="O419" s="43">
        <v>1.6621879999999999E-2</v>
      </c>
      <c r="P419" s="43">
        <v>0</v>
      </c>
      <c r="Q419" s="43">
        <v>5.1400328000000004E-3</v>
      </c>
      <c r="R419" s="43">
        <v>6.6965220000000006E-2</v>
      </c>
      <c r="S419" s="43">
        <v>1.3148963E-2</v>
      </c>
      <c r="U419" s="93">
        <f t="shared" si="72"/>
        <v>8.9259155172413784</v>
      </c>
    </row>
    <row r="420" spans="1:21">
      <c r="A420" s="41" t="s">
        <v>33</v>
      </c>
      <c r="B420" s="94" t="s">
        <v>4897</v>
      </c>
      <c r="C420" s="74">
        <f t="shared" si="68"/>
        <v>2.1824613567000002</v>
      </c>
      <c r="D420" s="74">
        <f t="shared" si="69"/>
        <v>8.7822251900000009E-2</v>
      </c>
      <c r="E420" s="74">
        <f t="shared" si="70"/>
        <v>1.1517920699999999</v>
      </c>
      <c r="F420" s="74">
        <f t="shared" si="71"/>
        <v>9.0341644800000009E-2</v>
      </c>
      <c r="G420" s="95">
        <v>0.85250539000000003</v>
      </c>
      <c r="H420" s="43">
        <v>2.719864E-2</v>
      </c>
      <c r="I420" s="43">
        <v>0.44141775</v>
      </c>
      <c r="J420" s="43">
        <v>5.0403389999999999E-2</v>
      </c>
      <c r="K420" s="43">
        <v>2.3426407999999999E-2</v>
      </c>
      <c r="L420" s="43">
        <v>1.3762499000000001E-3</v>
      </c>
      <c r="M420" s="43">
        <v>1.2616204000000001E-2</v>
      </c>
      <c r="N420" s="43">
        <v>0.68317567999999995</v>
      </c>
      <c r="O420" s="43">
        <v>1.4816242E-2</v>
      </c>
      <c r="P420" s="43">
        <v>0</v>
      </c>
      <c r="Q420" s="43">
        <v>4.3300418E-3</v>
      </c>
      <c r="R420" s="43">
        <v>5.7746948999999999E-2</v>
      </c>
      <c r="S420" s="43">
        <v>1.3448412E-2</v>
      </c>
      <c r="U420" s="93">
        <f t="shared" si="72"/>
        <v>7.3491843965517241</v>
      </c>
    </row>
    <row r="421" spans="1:21">
      <c r="A421" s="41" t="s">
        <v>33</v>
      </c>
      <c r="B421" s="94" t="s">
        <v>4898</v>
      </c>
      <c r="C421" s="74">
        <f t="shared" si="68"/>
        <v>3.6314162697999999</v>
      </c>
      <c r="D421" s="74">
        <f t="shared" si="69"/>
        <v>0.19075792110000001</v>
      </c>
      <c r="E421" s="74">
        <f t="shared" si="70"/>
        <v>1.839207193</v>
      </c>
      <c r="F421" s="74">
        <f t="shared" si="71"/>
        <v>0.1337554557</v>
      </c>
      <c r="G421" s="95">
        <v>1.4676956999999999</v>
      </c>
      <c r="H421" s="43">
        <v>4.9504212999999998E-2</v>
      </c>
      <c r="I421" s="43">
        <v>0.88130454000000003</v>
      </c>
      <c r="J421" s="43">
        <v>0.11146317</v>
      </c>
      <c r="K421" s="43">
        <v>4.9853624999999999E-2</v>
      </c>
      <c r="L421" s="43">
        <v>2.4134440999999999E-3</v>
      </c>
      <c r="M421" s="43">
        <v>2.7027682000000001E-2</v>
      </c>
      <c r="N421" s="43">
        <v>0.90839844000000003</v>
      </c>
      <c r="O421" s="43">
        <v>1.8911331E-2</v>
      </c>
      <c r="P421" s="43">
        <v>0</v>
      </c>
      <c r="Q421" s="43">
        <v>7.3510247000000001E-3</v>
      </c>
      <c r="R421" s="43">
        <v>8.8720463999999999E-2</v>
      </c>
      <c r="S421" s="43">
        <v>1.8772635999999999E-2</v>
      </c>
      <c r="U421" s="93">
        <f t="shared" si="72"/>
        <v>12.652549137931032</v>
      </c>
    </row>
    <row r="422" spans="1:21">
      <c r="A422" s="41" t="s">
        <v>33</v>
      </c>
      <c r="B422" s="94" t="s">
        <v>4899</v>
      </c>
      <c r="C422" s="74">
        <f t="shared" si="68"/>
        <v>2.3901598805000006</v>
      </c>
      <c r="D422" s="74">
        <f t="shared" si="69"/>
        <v>9.0707718600000001E-2</v>
      </c>
      <c r="E422" s="74">
        <f t="shared" si="70"/>
        <v>1.3507025060000002</v>
      </c>
      <c r="F422" s="74">
        <f t="shared" si="71"/>
        <v>0.10706352590000001</v>
      </c>
      <c r="G422" s="95">
        <v>0.84168613000000003</v>
      </c>
      <c r="H422" s="43">
        <v>2.6785995999999999E-2</v>
      </c>
      <c r="I422" s="43">
        <v>0.53541685000000006</v>
      </c>
      <c r="J422" s="43">
        <v>5.3658734E-2</v>
      </c>
      <c r="K422" s="43">
        <v>2.2704574000000002E-2</v>
      </c>
      <c r="L422" s="43">
        <v>1.6002105999999999E-3</v>
      </c>
      <c r="M422" s="43">
        <v>1.2744200000000001E-2</v>
      </c>
      <c r="N422" s="43">
        <v>0.78849966000000005</v>
      </c>
      <c r="O422" s="43">
        <v>1.7324098999999999E-2</v>
      </c>
      <c r="P422" s="43">
        <v>0</v>
      </c>
      <c r="Q422" s="43">
        <v>4.5668719E-3</v>
      </c>
      <c r="R422" s="43">
        <v>6.3873888000000004E-2</v>
      </c>
      <c r="S422" s="43">
        <v>2.1298667E-2</v>
      </c>
      <c r="U422" s="93">
        <f t="shared" si="72"/>
        <v>7.2559149137931032</v>
      </c>
    </row>
    <row r="423" spans="1:21">
      <c r="A423" s="41" t="s">
        <v>33</v>
      </c>
      <c r="B423" s="94" t="s">
        <v>4900</v>
      </c>
      <c r="C423" s="74">
        <f t="shared" si="68"/>
        <v>2.9365519397000002</v>
      </c>
      <c r="D423" s="74">
        <f t="shared" si="69"/>
        <v>0.13111526250000002</v>
      </c>
      <c r="E423" s="74">
        <f t="shared" si="70"/>
        <v>1.5016493120000001</v>
      </c>
      <c r="F423" s="74">
        <f t="shared" si="71"/>
        <v>0.1075063652</v>
      </c>
      <c r="G423" s="95">
        <v>1.1962809999999999</v>
      </c>
      <c r="H423" s="43">
        <v>3.4630292E-2</v>
      </c>
      <c r="I423" s="43">
        <v>0.61329409000000001</v>
      </c>
      <c r="J423" s="43">
        <v>8.4028553000000006E-2</v>
      </c>
      <c r="K423" s="43">
        <v>2.9908343E-2</v>
      </c>
      <c r="L423" s="43">
        <v>1.5062935000000001E-3</v>
      </c>
      <c r="M423" s="43">
        <v>1.5672073000000002E-2</v>
      </c>
      <c r="N423" s="43">
        <v>0.85372493000000005</v>
      </c>
      <c r="O423" s="43">
        <v>1.5759370000000002E-2</v>
      </c>
      <c r="P423" s="43">
        <v>0</v>
      </c>
      <c r="Q423" s="43">
        <v>5.2312981999999997E-3</v>
      </c>
      <c r="R423" s="43">
        <v>7.4884037000000001E-2</v>
      </c>
      <c r="S423" s="43">
        <v>1.163166E-2</v>
      </c>
      <c r="U423" s="93">
        <f t="shared" si="72"/>
        <v>10.312767241379309</v>
      </c>
    </row>
    <row r="424" spans="1:21">
      <c r="A424" s="41" t="s">
        <v>33</v>
      </c>
      <c r="B424" s="94" t="s">
        <v>4901</v>
      </c>
      <c r="C424" s="74">
        <f t="shared" si="68"/>
        <v>4.9126078381999996</v>
      </c>
      <c r="D424" s="74">
        <f t="shared" si="69"/>
        <v>0.31916681619999998</v>
      </c>
      <c r="E424" s="74">
        <f t="shared" si="70"/>
        <v>2.1812271609999998</v>
      </c>
      <c r="F424" s="74">
        <f t="shared" si="71"/>
        <v>0.27890596099999998</v>
      </c>
      <c r="G424" s="95">
        <v>2.1333079000000001</v>
      </c>
      <c r="H424" s="43">
        <v>5.8404141E-2</v>
      </c>
      <c r="I424" s="43">
        <v>1.4478764</v>
      </c>
      <c r="J424" s="43">
        <v>0.21296166</v>
      </c>
      <c r="K424" s="43">
        <v>6.2868047999999996E-2</v>
      </c>
      <c r="L424" s="43">
        <v>3.0667082000000001E-3</v>
      </c>
      <c r="M424" s="43">
        <v>4.0270399999999998E-2</v>
      </c>
      <c r="N424" s="43">
        <v>0.67494662000000005</v>
      </c>
      <c r="O424" s="43">
        <v>1.9523362999999998E-2</v>
      </c>
      <c r="P424" s="43">
        <v>0</v>
      </c>
      <c r="Q424" s="43">
        <v>7.5525510000000002E-3</v>
      </c>
      <c r="R424" s="43">
        <v>0.22764694999999999</v>
      </c>
      <c r="S424" s="43">
        <v>2.4183097000000001E-2</v>
      </c>
      <c r="U424" s="93">
        <f t="shared" si="72"/>
        <v>18.390585344827585</v>
      </c>
    </row>
    <row r="425" spans="1:21">
      <c r="A425" s="41" t="s">
        <v>33</v>
      </c>
      <c r="B425" s="94" t="s">
        <v>4902</v>
      </c>
      <c r="C425" s="74">
        <f t="shared" si="68"/>
        <v>2.3269320058999998</v>
      </c>
      <c r="D425" s="74">
        <f t="shared" si="69"/>
        <v>0.12355274919999999</v>
      </c>
      <c r="E425" s="74">
        <f t="shared" si="70"/>
        <v>1.0074709210000001</v>
      </c>
      <c r="F425" s="74">
        <f t="shared" si="71"/>
        <v>8.2203835700000005E-2</v>
      </c>
      <c r="G425" s="95">
        <v>1.1137045000000001</v>
      </c>
      <c r="H425" s="43">
        <v>2.1512970999999999E-2</v>
      </c>
      <c r="I425" s="43">
        <v>0.54477443000000003</v>
      </c>
      <c r="J425" s="43">
        <v>9.0217337999999994E-2</v>
      </c>
      <c r="K425" s="43">
        <v>2.0629204000000002E-2</v>
      </c>
      <c r="L425" s="43">
        <v>1.0107342E-3</v>
      </c>
      <c r="M425" s="43">
        <v>1.1695473E-2</v>
      </c>
      <c r="N425" s="43">
        <v>0.44118352</v>
      </c>
      <c r="O425" s="43">
        <v>8.827896E-3</v>
      </c>
      <c r="P425" s="43">
        <v>0</v>
      </c>
      <c r="Q425" s="43">
        <v>3.1984996999999999E-3</v>
      </c>
      <c r="R425" s="43">
        <v>6.1504817000000003E-2</v>
      </c>
      <c r="S425" s="43">
        <v>8.6726230000000008E-3</v>
      </c>
      <c r="U425" s="93">
        <f t="shared" si="72"/>
        <v>9.6009008620689666</v>
      </c>
    </row>
    <row r="426" spans="1:21">
      <c r="A426" s="41" t="s">
        <v>33</v>
      </c>
      <c r="B426" s="94" t="s">
        <v>4903</v>
      </c>
      <c r="C426" s="74">
        <f t="shared" si="68"/>
        <v>5.4288513447</v>
      </c>
      <c r="D426" s="74">
        <f t="shared" si="69"/>
        <v>0.23346280059999999</v>
      </c>
      <c r="E426" s="74">
        <f t="shared" si="70"/>
        <v>2.5629658320000002</v>
      </c>
      <c r="F426" s="74">
        <f t="shared" si="71"/>
        <v>0.2112743121</v>
      </c>
      <c r="G426" s="95">
        <v>2.4211483999999999</v>
      </c>
      <c r="H426" s="43">
        <v>5.8346931999999997E-2</v>
      </c>
      <c r="I426" s="43">
        <v>1.3041480000000001</v>
      </c>
      <c r="J426" s="43">
        <v>0.12811412</v>
      </c>
      <c r="K426" s="43">
        <v>6.1341202999999997E-2</v>
      </c>
      <c r="L426" s="43">
        <v>3.9878895999999999E-3</v>
      </c>
      <c r="M426" s="43">
        <v>4.0019588000000002E-2</v>
      </c>
      <c r="N426" s="43">
        <v>1.2004709</v>
      </c>
      <c r="O426" s="43">
        <v>3.1722908000000001E-2</v>
      </c>
      <c r="P426" s="43">
        <v>0</v>
      </c>
      <c r="Q426" s="43">
        <v>9.1774610999999992E-3</v>
      </c>
      <c r="R426" s="43">
        <v>0.11518143</v>
      </c>
      <c r="S426" s="43">
        <v>5.5192512999999999E-2</v>
      </c>
      <c r="U426" s="93">
        <f t="shared" si="72"/>
        <v>20.87196896551724</v>
      </c>
    </row>
    <row r="427" spans="1:21">
      <c r="A427" s="41" t="s">
        <v>33</v>
      </c>
      <c r="B427" s="94" t="s">
        <v>4904</v>
      </c>
      <c r="C427" s="74">
        <f t="shared" si="68"/>
        <v>3.6128621384999997</v>
      </c>
      <c r="D427" s="74">
        <f t="shared" si="69"/>
        <v>0.20198516220000001</v>
      </c>
      <c r="E427" s="74">
        <f t="shared" si="70"/>
        <v>1.5809986030000001</v>
      </c>
      <c r="F427" s="74">
        <f t="shared" si="71"/>
        <v>0.13557027329999999</v>
      </c>
      <c r="G427" s="95">
        <v>1.6943081</v>
      </c>
      <c r="H427" s="43">
        <v>4.4071023000000001E-2</v>
      </c>
      <c r="I427" s="43">
        <v>0.95931005999999996</v>
      </c>
      <c r="J427" s="43">
        <v>0.12333284999999999</v>
      </c>
      <c r="K427" s="43">
        <v>4.6737347999999998E-2</v>
      </c>
      <c r="L427" s="43">
        <v>2.2327712000000002E-3</v>
      </c>
      <c r="M427" s="43">
        <v>2.9682192999999999E-2</v>
      </c>
      <c r="N427" s="43">
        <v>0.57761752</v>
      </c>
      <c r="O427" s="43">
        <v>1.4747367000000001E-2</v>
      </c>
      <c r="P427" s="43">
        <v>0</v>
      </c>
      <c r="Q427" s="43">
        <v>5.7282462999999999E-3</v>
      </c>
      <c r="R427" s="43">
        <v>9.6707850999999997E-2</v>
      </c>
      <c r="S427" s="43">
        <v>1.8386809E-2</v>
      </c>
      <c r="U427" s="93">
        <f t="shared" si="72"/>
        <v>14.606104310344827</v>
      </c>
    </row>
    <row r="428" spans="1:21">
      <c r="A428" s="41" t="s">
        <v>33</v>
      </c>
      <c r="B428" s="94" t="s">
        <v>4905</v>
      </c>
      <c r="C428" s="74">
        <f t="shared" si="68"/>
        <v>2.8297679491999999</v>
      </c>
      <c r="D428" s="74">
        <f t="shared" si="69"/>
        <v>0.11706225610000001</v>
      </c>
      <c r="E428" s="74">
        <f t="shared" si="70"/>
        <v>1.470234571</v>
      </c>
      <c r="F428" s="74">
        <f t="shared" si="71"/>
        <v>0.1154573221</v>
      </c>
      <c r="G428" s="95">
        <v>1.1270138000000001</v>
      </c>
      <c r="H428" s="43">
        <v>3.6541180999999999E-2</v>
      </c>
      <c r="I428" s="43">
        <v>0.56815446999999997</v>
      </c>
      <c r="J428" s="43">
        <v>6.5908557000000006E-2</v>
      </c>
      <c r="K428" s="43">
        <v>3.2108296000000001E-2</v>
      </c>
      <c r="L428" s="43">
        <v>1.8109401000000001E-3</v>
      </c>
      <c r="M428" s="43">
        <v>1.7234462999999998E-2</v>
      </c>
      <c r="N428" s="43">
        <v>0.86553891999999999</v>
      </c>
      <c r="O428" s="43">
        <v>1.8983007999999999E-2</v>
      </c>
      <c r="P428" s="43">
        <v>0</v>
      </c>
      <c r="Q428" s="43">
        <v>5.7356971000000001E-3</v>
      </c>
      <c r="R428" s="43">
        <v>7.4438547999999993E-2</v>
      </c>
      <c r="S428" s="43">
        <v>1.6300069E-2</v>
      </c>
      <c r="U428" s="93">
        <f t="shared" si="72"/>
        <v>9.7156362068965514</v>
      </c>
    </row>
    <row r="429" spans="1:21">
      <c r="A429" s="41" t="s">
        <v>33</v>
      </c>
      <c r="B429" s="94" t="s">
        <v>4906</v>
      </c>
      <c r="C429" s="74">
        <f t="shared" si="68"/>
        <v>4.8120254163</v>
      </c>
      <c r="D429" s="74">
        <f t="shared" si="69"/>
        <v>0.28539307629999999</v>
      </c>
      <c r="E429" s="74">
        <f t="shared" si="70"/>
        <v>1.850021457</v>
      </c>
      <c r="F429" s="74">
        <f t="shared" si="71"/>
        <v>0.35096308300000001</v>
      </c>
      <c r="G429" s="95">
        <v>2.3256478</v>
      </c>
      <c r="H429" s="43">
        <v>3.0919457000000001E-2</v>
      </c>
      <c r="I429" s="43">
        <v>1.2829588999999999</v>
      </c>
      <c r="J429" s="43">
        <v>0.22921319000000001</v>
      </c>
      <c r="K429" s="43">
        <v>3.2422304999999998E-2</v>
      </c>
      <c r="L429" s="43">
        <v>2.0639122999999999E-3</v>
      </c>
      <c r="M429" s="43">
        <v>2.1693668999999999E-2</v>
      </c>
      <c r="N429" s="43">
        <v>0.53614309999999998</v>
      </c>
      <c r="O429" s="43">
        <v>1.8015821000000001E-2</v>
      </c>
      <c r="P429" s="43">
        <v>0</v>
      </c>
      <c r="Q429" s="43">
        <v>4.9091309999999997E-3</v>
      </c>
      <c r="R429" s="43">
        <v>0.30482787</v>
      </c>
      <c r="S429" s="43">
        <v>2.3210260999999999E-2</v>
      </c>
      <c r="U429" s="93">
        <f t="shared" si="72"/>
        <v>20.048687931034483</v>
      </c>
    </row>
    <row r="430" spans="1:21">
      <c r="A430" s="41" t="s">
        <v>33</v>
      </c>
      <c r="B430" s="94" t="s">
        <v>4907</v>
      </c>
      <c r="C430" s="74">
        <f t="shared" si="68"/>
        <v>4.7171796683</v>
      </c>
      <c r="D430" s="74">
        <f t="shared" si="69"/>
        <v>0.2790198216</v>
      </c>
      <c r="E430" s="74">
        <f t="shared" si="70"/>
        <v>1.8249242859999999</v>
      </c>
      <c r="F430" s="74">
        <f t="shared" si="71"/>
        <v>0.35103236069999999</v>
      </c>
      <c r="G430" s="95">
        <v>2.2622032000000001</v>
      </c>
      <c r="H430" s="43">
        <v>2.9602406000000001E-2</v>
      </c>
      <c r="I430" s="43">
        <v>1.2705734</v>
      </c>
      <c r="J430" s="43">
        <v>0.22623515</v>
      </c>
      <c r="K430" s="43">
        <v>2.9590518999999999E-2</v>
      </c>
      <c r="L430" s="43">
        <v>1.9431326E-3</v>
      </c>
      <c r="M430" s="43">
        <v>2.1251019999999999E-2</v>
      </c>
      <c r="N430" s="43">
        <v>0.52474847999999996</v>
      </c>
      <c r="O430" s="43">
        <v>1.7656135999999999E-2</v>
      </c>
      <c r="P430" s="43">
        <v>0</v>
      </c>
      <c r="Q430" s="43">
        <v>4.3915207000000001E-3</v>
      </c>
      <c r="R430" s="43">
        <v>0.30655734000000001</v>
      </c>
      <c r="S430" s="43">
        <v>2.2427364000000002E-2</v>
      </c>
      <c r="U430" s="93">
        <f t="shared" si="72"/>
        <v>19.501751724137932</v>
      </c>
    </row>
    <row r="431" spans="1:21">
      <c r="A431" s="41" t="s">
        <v>33</v>
      </c>
      <c r="B431" s="94" t="s">
        <v>4908</v>
      </c>
      <c r="C431" s="74">
        <f t="shared" si="68"/>
        <v>12.036447623899999</v>
      </c>
      <c r="D431" s="74">
        <f t="shared" si="69"/>
        <v>0.8265595832</v>
      </c>
      <c r="E431" s="74">
        <f t="shared" si="70"/>
        <v>4.2818480389999998</v>
      </c>
      <c r="F431" s="74">
        <f t="shared" si="71"/>
        <v>0.5722501016999999</v>
      </c>
      <c r="G431" s="95">
        <v>6.3557899000000004</v>
      </c>
      <c r="H431" s="43">
        <v>6.0529158999999999E-2</v>
      </c>
      <c r="I431" s="43">
        <v>3.3928764999999999</v>
      </c>
      <c r="J431" s="43">
        <v>0.62359094999999998</v>
      </c>
      <c r="K431" s="43">
        <v>0.14340737000000001</v>
      </c>
      <c r="L431" s="43">
        <v>4.7765812000000003E-3</v>
      </c>
      <c r="M431" s="43">
        <v>5.4784682000000001E-2</v>
      </c>
      <c r="N431" s="43">
        <v>0.82844238000000003</v>
      </c>
      <c r="O431" s="43">
        <v>1.8818392999999999E-2</v>
      </c>
      <c r="P431" s="43">
        <v>0</v>
      </c>
      <c r="Q431" s="43">
        <v>6.0503296999999999E-3</v>
      </c>
      <c r="R431" s="43">
        <v>0.51400800999999996</v>
      </c>
      <c r="S431" s="43">
        <v>3.3373369E-2</v>
      </c>
      <c r="U431" s="93">
        <f t="shared" si="72"/>
        <v>54.79129224137931</v>
      </c>
    </row>
    <row r="432" spans="1:21">
      <c r="A432" s="41" t="s">
        <v>33</v>
      </c>
      <c r="B432" s="94" t="s">
        <v>4909</v>
      </c>
      <c r="C432" s="74">
        <f t="shared" si="68"/>
        <v>10.000109848399999</v>
      </c>
      <c r="D432" s="74">
        <f t="shared" si="69"/>
        <v>0.62301649250000002</v>
      </c>
      <c r="E432" s="74">
        <f t="shared" si="70"/>
        <v>4.3146538559999996</v>
      </c>
      <c r="F432" s="74">
        <f t="shared" si="71"/>
        <v>0.6087170999</v>
      </c>
      <c r="G432" s="95">
        <v>4.4537224000000002</v>
      </c>
      <c r="H432" s="43">
        <v>5.7203325999999999E-2</v>
      </c>
      <c r="I432" s="43">
        <v>3.7042291000000001</v>
      </c>
      <c r="J432" s="43">
        <v>0.56219101000000005</v>
      </c>
      <c r="K432" s="43">
        <v>2.1979636E-2</v>
      </c>
      <c r="L432" s="43">
        <v>1.9169285E-3</v>
      </c>
      <c r="M432" s="43">
        <v>3.6928917999999998E-2</v>
      </c>
      <c r="N432" s="43">
        <v>0.55322143000000001</v>
      </c>
      <c r="O432" s="43">
        <v>1.8270194999999999E-2</v>
      </c>
      <c r="P432" s="43">
        <v>0</v>
      </c>
      <c r="Q432" s="43">
        <v>8.0517738999999998E-3</v>
      </c>
      <c r="R432" s="43">
        <v>0.56405636999999997</v>
      </c>
      <c r="S432" s="43">
        <v>1.8338760999999999E-2</v>
      </c>
      <c r="U432" s="93">
        <f t="shared" si="72"/>
        <v>38.394158620689652</v>
      </c>
    </row>
    <row r="433" spans="1:21">
      <c r="A433" s="41" t="s">
        <v>33</v>
      </c>
      <c r="B433" s="94" t="s">
        <v>4910</v>
      </c>
      <c r="C433" s="74">
        <f t="shared" si="68"/>
        <v>10.903623226800001</v>
      </c>
      <c r="D433" s="74">
        <f t="shared" si="69"/>
        <v>0.70277641940000002</v>
      </c>
      <c r="E433" s="74">
        <f t="shared" si="70"/>
        <v>4.4595648739999998</v>
      </c>
      <c r="F433" s="74">
        <f t="shared" si="71"/>
        <v>0.6035475334</v>
      </c>
      <c r="G433" s="95">
        <v>5.1377344000000003</v>
      </c>
      <c r="H433" s="43">
        <v>6.1299623999999997E-2</v>
      </c>
      <c r="I433" s="43">
        <v>3.6886212</v>
      </c>
      <c r="J433" s="43">
        <v>0.58604778999999996</v>
      </c>
      <c r="K433" s="43">
        <v>6.5984837000000005E-2</v>
      </c>
      <c r="L433" s="43">
        <v>3.2187454E-3</v>
      </c>
      <c r="M433" s="43">
        <v>4.7525047000000001E-2</v>
      </c>
      <c r="N433" s="43">
        <v>0.70964404999999997</v>
      </c>
      <c r="O433" s="43">
        <v>2.0491267000000001E-2</v>
      </c>
      <c r="P433" s="43">
        <v>0</v>
      </c>
      <c r="Q433" s="43">
        <v>7.9269813999999997E-3</v>
      </c>
      <c r="R433" s="43">
        <v>0.54974727000000001</v>
      </c>
      <c r="S433" s="43">
        <v>2.5382015000000001E-2</v>
      </c>
      <c r="U433" s="93">
        <f t="shared" si="72"/>
        <v>44.290813793103446</v>
      </c>
    </row>
    <row r="434" spans="1:21">
      <c r="A434" s="41" t="s">
        <v>33</v>
      </c>
      <c r="B434" s="94" t="s">
        <v>4911</v>
      </c>
      <c r="C434" s="74">
        <f t="shared" si="68"/>
        <v>3.6763836226000004</v>
      </c>
      <c r="D434" s="74">
        <f t="shared" si="69"/>
        <v>0.17141200609999999</v>
      </c>
      <c r="E434" s="74">
        <f t="shared" si="70"/>
        <v>1.8524169819999998</v>
      </c>
      <c r="F434" s="74">
        <f t="shared" si="71"/>
        <v>0.14086603449999999</v>
      </c>
      <c r="G434" s="95">
        <v>1.5116886</v>
      </c>
      <c r="H434" s="43">
        <v>4.9951712000000002E-2</v>
      </c>
      <c r="I434" s="43">
        <v>0.78130206999999996</v>
      </c>
      <c r="J434" s="43">
        <v>9.7176007999999994E-2</v>
      </c>
      <c r="K434" s="43">
        <v>4.6808690999999999E-2</v>
      </c>
      <c r="L434" s="43">
        <v>2.3692901000000001E-3</v>
      </c>
      <c r="M434" s="43">
        <v>2.5058016999999998E-2</v>
      </c>
      <c r="N434" s="43">
        <v>1.0211631999999999</v>
      </c>
      <c r="O434" s="43">
        <v>2.2009304E-2</v>
      </c>
      <c r="P434" s="43">
        <v>0</v>
      </c>
      <c r="Q434" s="43">
        <v>7.5470134999999997E-3</v>
      </c>
      <c r="R434" s="43">
        <v>9.3520461999999999E-2</v>
      </c>
      <c r="S434" s="43">
        <v>1.7789255E-2</v>
      </c>
      <c r="U434" s="93">
        <f t="shared" si="72"/>
        <v>13.031798275862069</v>
      </c>
    </row>
    <row r="435" spans="1:21">
      <c r="A435" s="41" t="s">
        <v>33</v>
      </c>
      <c r="B435" s="94" t="s">
        <v>4912</v>
      </c>
      <c r="C435" s="74">
        <f t="shared" si="68"/>
        <v>3.0150166672000003</v>
      </c>
      <c r="D435" s="74">
        <f t="shared" si="69"/>
        <v>0.12205249939999999</v>
      </c>
      <c r="E435" s="74">
        <f t="shared" si="70"/>
        <v>1.7341862240000001</v>
      </c>
      <c r="F435" s="74">
        <f t="shared" si="71"/>
        <v>0.15201644380000001</v>
      </c>
      <c r="G435" s="95">
        <v>1.0067615000000001</v>
      </c>
      <c r="H435" s="43">
        <v>4.5589603999999999E-2</v>
      </c>
      <c r="I435" s="43">
        <v>0.75712546000000003</v>
      </c>
      <c r="J435" s="43">
        <v>8.0605764999999996E-2</v>
      </c>
      <c r="K435" s="43">
        <v>2.0767384E-2</v>
      </c>
      <c r="L435" s="43">
        <v>1.5294734000000001E-3</v>
      </c>
      <c r="M435" s="43">
        <v>1.9149876999999999E-2</v>
      </c>
      <c r="N435" s="43">
        <v>0.93147115999999996</v>
      </c>
      <c r="O435" s="43">
        <v>2.0217782E-2</v>
      </c>
      <c r="P435" s="43">
        <v>0</v>
      </c>
      <c r="Q435" s="43">
        <v>6.5524787999999999E-3</v>
      </c>
      <c r="R435" s="43">
        <v>0.11325244</v>
      </c>
      <c r="S435" s="43">
        <v>1.1993742999999999E-2</v>
      </c>
      <c r="U435" s="93">
        <f t="shared" si="72"/>
        <v>8.6789784482758616</v>
      </c>
    </row>
    <row r="436" spans="1:21">
      <c r="A436" s="41" t="s">
        <v>33</v>
      </c>
      <c r="B436" s="94" t="s">
        <v>4913</v>
      </c>
      <c r="C436" s="74">
        <f t="shared" si="68"/>
        <v>2.6541424605000001</v>
      </c>
      <c r="D436" s="74">
        <f t="shared" si="69"/>
        <v>0.122453939</v>
      </c>
      <c r="E436" s="74">
        <f t="shared" si="70"/>
        <v>1.3529806959999999</v>
      </c>
      <c r="F436" s="74">
        <f t="shared" si="71"/>
        <v>9.7798225500000002E-2</v>
      </c>
      <c r="G436" s="95">
        <v>1.0809096</v>
      </c>
      <c r="H436" s="43">
        <v>3.2549455999999997E-2</v>
      </c>
      <c r="I436" s="43">
        <v>0.57114193999999996</v>
      </c>
      <c r="J436" s="43">
        <v>7.6192131999999996E-2</v>
      </c>
      <c r="K436" s="43">
        <v>2.9279243E-2</v>
      </c>
      <c r="L436" s="43">
        <v>1.468198E-3</v>
      </c>
      <c r="M436" s="43">
        <v>1.5514366E-2</v>
      </c>
      <c r="N436" s="43">
        <v>0.74928930000000005</v>
      </c>
      <c r="O436" s="43">
        <v>1.4352386E-2</v>
      </c>
      <c r="P436" s="43">
        <v>0</v>
      </c>
      <c r="Q436" s="43">
        <v>4.9067325000000002E-3</v>
      </c>
      <c r="R436" s="43">
        <v>6.7105319999999996E-2</v>
      </c>
      <c r="S436" s="43">
        <v>1.1433787000000001E-2</v>
      </c>
      <c r="U436" s="93">
        <f t="shared" si="72"/>
        <v>9.3181862068965522</v>
      </c>
    </row>
    <row r="437" spans="1:21">
      <c r="A437" s="41" t="s">
        <v>33</v>
      </c>
      <c r="B437" s="94" t="s">
        <v>4914</v>
      </c>
      <c r="C437" s="74">
        <f t="shared" si="68"/>
        <v>3.0036075210600002</v>
      </c>
      <c r="D437" s="74">
        <f t="shared" si="69"/>
        <v>0.13511913006000001</v>
      </c>
      <c r="E437" s="74">
        <f t="shared" si="70"/>
        <v>1.626411316</v>
      </c>
      <c r="F437" s="74">
        <f t="shared" si="71"/>
        <v>8.8729475000000002E-2</v>
      </c>
      <c r="G437" s="95">
        <v>1.1533476</v>
      </c>
      <c r="H437" s="43">
        <v>1.7837676E-2</v>
      </c>
      <c r="I437" s="43">
        <v>0.70095216999999999</v>
      </c>
      <c r="J437" s="43">
        <v>0.12218202</v>
      </c>
      <c r="K437" s="43">
        <v>8.9451513000000007E-3</v>
      </c>
      <c r="L437" s="43">
        <v>3.3001016E-4</v>
      </c>
      <c r="M437" s="43">
        <v>3.6619486000000001E-3</v>
      </c>
      <c r="N437" s="43">
        <v>0.90762147000000004</v>
      </c>
      <c r="O437" s="43">
        <v>7.4139428E-3</v>
      </c>
      <c r="P437" s="43">
        <v>0</v>
      </c>
      <c r="Q437" s="43">
        <v>2.5861509E-3</v>
      </c>
      <c r="R437" s="43">
        <v>7.3832282999999999E-2</v>
      </c>
      <c r="S437" s="43">
        <v>4.8970982999999996E-3</v>
      </c>
      <c r="U437" s="93">
        <f t="shared" si="72"/>
        <v>9.9426517241379315</v>
      </c>
    </row>
    <row r="438" spans="1:21">
      <c r="A438" s="41" t="s">
        <v>33</v>
      </c>
      <c r="B438" s="94" t="s">
        <v>4915</v>
      </c>
      <c r="C438" s="74">
        <f t="shared" si="68"/>
        <v>1.81948405728</v>
      </c>
      <c r="D438" s="74">
        <f t="shared" si="69"/>
        <v>0.10818372364999998</v>
      </c>
      <c r="E438" s="74">
        <f t="shared" si="70"/>
        <v>0.77145439630000001</v>
      </c>
      <c r="F438" s="74">
        <f t="shared" si="71"/>
        <v>9.3624567330000005E-2</v>
      </c>
      <c r="G438" s="95">
        <v>0.84622136999999997</v>
      </c>
      <c r="H438" s="43">
        <v>6.3650562999999997E-3</v>
      </c>
      <c r="I438" s="43">
        <v>0.48075656999999999</v>
      </c>
      <c r="J438" s="43">
        <v>0.10224941999999999</v>
      </c>
      <c r="K438" s="43">
        <v>3.3505737000000002E-3</v>
      </c>
      <c r="L438" s="43">
        <v>1.5326595E-4</v>
      </c>
      <c r="M438" s="43">
        <v>2.4304639999999998E-3</v>
      </c>
      <c r="N438" s="43">
        <v>0.28433277000000001</v>
      </c>
      <c r="O438" s="43">
        <v>3.2436218000000002E-3</v>
      </c>
      <c r="P438" s="43">
        <v>0</v>
      </c>
      <c r="Q438" s="43">
        <v>9.0086273000000001E-4</v>
      </c>
      <c r="R438" s="43">
        <v>8.6230208000000003E-2</v>
      </c>
      <c r="S438" s="43">
        <v>3.2498748000000001E-3</v>
      </c>
      <c r="U438" s="93">
        <f t="shared" si="72"/>
        <v>7.2950118103448274</v>
      </c>
    </row>
    <row r="439" spans="1:21">
      <c r="A439" s="41" t="s">
        <v>33</v>
      </c>
      <c r="B439" s="94" t="s">
        <v>4916</v>
      </c>
      <c r="C439" s="74">
        <f t="shared" si="68"/>
        <v>3.3237602579000001</v>
      </c>
      <c r="D439" s="74">
        <f t="shared" si="69"/>
        <v>0.2380047686</v>
      </c>
      <c r="E439" s="74">
        <f t="shared" si="70"/>
        <v>1.0368080120000001</v>
      </c>
      <c r="F439" s="74">
        <f t="shared" si="71"/>
        <v>0.21319927729999999</v>
      </c>
      <c r="G439" s="95">
        <v>1.8357482000000001</v>
      </c>
      <c r="H439" s="43">
        <v>1.5258482E-2</v>
      </c>
      <c r="I439" s="43">
        <v>0.81260977999999995</v>
      </c>
      <c r="J439" s="43">
        <v>0.18640576</v>
      </c>
      <c r="K439" s="43">
        <v>3.6150821E-2</v>
      </c>
      <c r="L439" s="43">
        <v>1.2041036E-3</v>
      </c>
      <c r="M439" s="43">
        <v>1.4244084000000001E-2</v>
      </c>
      <c r="N439" s="43">
        <v>0.20893975000000001</v>
      </c>
      <c r="O439" s="43">
        <v>4.7438313000000001E-3</v>
      </c>
      <c r="P439" s="43">
        <v>0</v>
      </c>
      <c r="Q439" s="43">
        <v>1.5251963E-3</v>
      </c>
      <c r="R439" s="43">
        <v>0.19851732999999999</v>
      </c>
      <c r="S439" s="43">
        <v>8.4129197000000003E-3</v>
      </c>
      <c r="U439" s="93">
        <f t="shared" si="72"/>
        <v>15.825415517241378</v>
      </c>
    </row>
    <row r="440" spans="1:21">
      <c r="A440" s="41" t="s">
        <v>33</v>
      </c>
      <c r="B440" s="94" t="s">
        <v>4917</v>
      </c>
      <c r="C440" s="74">
        <f t="shared" si="68"/>
        <v>2.3808994020999998</v>
      </c>
      <c r="D440" s="74">
        <f t="shared" si="69"/>
        <v>8.0020995899999989E-2</v>
      </c>
      <c r="E440" s="74">
        <f t="shared" si="70"/>
        <v>1.1876215800000001</v>
      </c>
      <c r="F440" s="74">
        <f t="shared" si="71"/>
        <v>9.7427026200000003E-2</v>
      </c>
      <c r="G440" s="95">
        <v>1.0158297999999999</v>
      </c>
      <c r="H440" s="43">
        <v>1.951903E-2</v>
      </c>
      <c r="I440" s="43">
        <v>0.39509614999999998</v>
      </c>
      <c r="J440" s="43">
        <v>6.2601942999999993E-2</v>
      </c>
      <c r="K440" s="43">
        <v>1.1320693E-2</v>
      </c>
      <c r="L440" s="43">
        <v>6.9608850000000004E-4</v>
      </c>
      <c r="M440" s="43">
        <v>5.4022714000000003E-3</v>
      </c>
      <c r="N440" s="43">
        <v>0.77300639999999998</v>
      </c>
      <c r="O440" s="43">
        <v>1.2141333000000001E-2</v>
      </c>
      <c r="P440" s="43">
        <v>0</v>
      </c>
      <c r="Q440" s="43">
        <v>3.0315947000000001E-3</v>
      </c>
      <c r="R440" s="43">
        <v>7.7193372999999996E-2</v>
      </c>
      <c r="S440" s="43">
        <v>5.0607255E-3</v>
      </c>
      <c r="U440" s="93">
        <f t="shared" si="72"/>
        <v>8.7571534482758615</v>
      </c>
    </row>
    <row r="441" spans="1:21">
      <c r="A441" s="41" t="s">
        <v>33</v>
      </c>
      <c r="B441" s="94" t="s">
        <v>4918</v>
      </c>
      <c r="C441" s="74">
        <f t="shared" si="68"/>
        <v>5.3039337804999995</v>
      </c>
      <c r="D441" s="74">
        <f t="shared" si="69"/>
        <v>0.25988311739999997</v>
      </c>
      <c r="E441" s="74">
        <f t="shared" si="70"/>
        <v>2.7258649899999998</v>
      </c>
      <c r="F441" s="74">
        <f t="shared" si="71"/>
        <v>0.18471797309999999</v>
      </c>
      <c r="G441" s="95">
        <v>2.1334677000000002</v>
      </c>
      <c r="H441" s="43">
        <v>6.0097390000000001E-2</v>
      </c>
      <c r="I441" s="43">
        <v>1.233967</v>
      </c>
      <c r="J441" s="43">
        <v>0.1733941</v>
      </c>
      <c r="K441" s="43">
        <v>5.4819236E-2</v>
      </c>
      <c r="L441" s="43">
        <v>2.6254194000000001E-3</v>
      </c>
      <c r="M441" s="43">
        <v>2.9044362000000001E-2</v>
      </c>
      <c r="N441" s="43">
        <v>1.4318006000000001</v>
      </c>
      <c r="O441" s="43">
        <v>2.4079927000000001E-2</v>
      </c>
      <c r="P441" s="43">
        <v>0</v>
      </c>
      <c r="Q441" s="43">
        <v>8.9234890999999993E-3</v>
      </c>
      <c r="R441" s="43">
        <v>0.13041420000000001</v>
      </c>
      <c r="S441" s="43">
        <v>2.1300356999999999E-2</v>
      </c>
      <c r="U441" s="93">
        <f t="shared" si="72"/>
        <v>18.391962931034485</v>
      </c>
    </row>
    <row r="442" spans="1:21">
      <c r="A442" s="41" t="s">
        <v>33</v>
      </c>
      <c r="B442" s="94" t="s">
        <v>4919</v>
      </c>
      <c r="C442" s="74">
        <f t="shared" si="68"/>
        <v>4.9378576273999997</v>
      </c>
      <c r="D442" s="74">
        <f t="shared" si="69"/>
        <v>0.30266740419999999</v>
      </c>
      <c r="E442" s="74">
        <f t="shared" si="70"/>
        <v>2.0231318199999997</v>
      </c>
      <c r="F442" s="74">
        <f t="shared" si="71"/>
        <v>0.14871850319999999</v>
      </c>
      <c r="G442" s="95">
        <v>2.4633398999999998</v>
      </c>
      <c r="H442" s="43">
        <v>4.740875E-2</v>
      </c>
      <c r="I442" s="43">
        <v>0.98300913999999995</v>
      </c>
      <c r="J442" s="43">
        <v>0.17977999</v>
      </c>
      <c r="K442" s="43">
        <v>8.8450108999999999E-2</v>
      </c>
      <c r="L442" s="43">
        <v>3.1112902000000001E-3</v>
      </c>
      <c r="M442" s="43">
        <v>3.1326014999999999E-2</v>
      </c>
      <c r="N442" s="43">
        <v>0.99271392999999997</v>
      </c>
      <c r="O442" s="43">
        <v>1.8687829E-2</v>
      </c>
      <c r="P442" s="43">
        <v>0</v>
      </c>
      <c r="Q442" s="43">
        <v>5.2175922000000001E-3</v>
      </c>
      <c r="R442" s="43">
        <v>0.10344449</v>
      </c>
      <c r="S442" s="43">
        <v>2.1368591999999999E-2</v>
      </c>
      <c r="U442" s="93">
        <f t="shared" si="72"/>
        <v>21.235688793103446</v>
      </c>
    </row>
    <row r="443" spans="1:21">
      <c r="A443" s="41" t="s">
        <v>33</v>
      </c>
      <c r="B443" s="94" t="s">
        <v>4920</v>
      </c>
      <c r="C443" s="74">
        <f t="shared" si="68"/>
        <v>4.3259750166000002</v>
      </c>
      <c r="D443" s="74">
        <f t="shared" si="69"/>
        <v>0.23391356629999999</v>
      </c>
      <c r="E443" s="74">
        <f t="shared" si="70"/>
        <v>2.0622177060000002</v>
      </c>
      <c r="F443" s="74">
        <f t="shared" si="71"/>
        <v>0.19040094430000001</v>
      </c>
      <c r="G443" s="95">
        <v>1.8394428</v>
      </c>
      <c r="H443" s="43">
        <v>4.8630076000000001E-2</v>
      </c>
      <c r="I443" s="43">
        <v>1.0683015</v>
      </c>
      <c r="J443" s="43">
        <v>0.15932279999999999</v>
      </c>
      <c r="K443" s="43">
        <v>4.5043805999999999E-2</v>
      </c>
      <c r="L443" s="43">
        <v>2.2406213E-3</v>
      </c>
      <c r="M443" s="43">
        <v>2.7306338999999999E-2</v>
      </c>
      <c r="N443" s="43">
        <v>0.94528612999999995</v>
      </c>
      <c r="O443" s="43">
        <v>1.9984301999999999E-2</v>
      </c>
      <c r="P443" s="43">
        <v>0</v>
      </c>
      <c r="Q443" s="43">
        <v>6.4265523E-3</v>
      </c>
      <c r="R443" s="43">
        <v>0.14685123</v>
      </c>
      <c r="S443" s="43">
        <v>1.7138859999999999E-2</v>
      </c>
      <c r="U443" s="93">
        <f t="shared" si="72"/>
        <v>15.857265517241379</v>
      </c>
    </row>
    <row r="444" spans="1:21">
      <c r="A444" s="41" t="s">
        <v>33</v>
      </c>
      <c r="B444" s="94" t="s">
        <v>4921</v>
      </c>
      <c r="C444" s="74">
        <f t="shared" si="68"/>
        <v>3.0450761951</v>
      </c>
      <c r="D444" s="74">
        <f t="shared" si="69"/>
        <v>0.1201451266</v>
      </c>
      <c r="E444" s="74">
        <f t="shared" si="70"/>
        <v>1.6411596939999999</v>
      </c>
      <c r="F444" s="74">
        <f t="shared" si="71"/>
        <v>0.16250757450000003</v>
      </c>
      <c r="G444" s="95">
        <v>1.1212637999999999</v>
      </c>
      <c r="H444" s="43">
        <v>3.3239744000000002E-2</v>
      </c>
      <c r="I444" s="43">
        <v>0.69577487999999998</v>
      </c>
      <c r="J444" s="43">
        <v>7.1739542000000003E-2</v>
      </c>
      <c r="K444" s="43">
        <v>2.8713618E-2</v>
      </c>
      <c r="L444" s="43">
        <v>2.1746226E-3</v>
      </c>
      <c r="M444" s="43">
        <v>1.7517344000000001E-2</v>
      </c>
      <c r="N444" s="43">
        <v>0.91214507</v>
      </c>
      <c r="O444" s="43">
        <v>2.3555481999999999E-2</v>
      </c>
      <c r="P444" s="43">
        <v>0</v>
      </c>
      <c r="Q444" s="43">
        <v>5.3829244999999996E-3</v>
      </c>
      <c r="R444" s="43">
        <v>0.10403961</v>
      </c>
      <c r="S444" s="43">
        <v>2.9529558000000001E-2</v>
      </c>
      <c r="U444" s="93">
        <f t="shared" si="72"/>
        <v>9.6660672413793094</v>
      </c>
    </row>
    <row r="445" spans="1:21">
      <c r="A445" s="41" t="s">
        <v>33</v>
      </c>
      <c r="B445" s="94" t="s">
        <v>4922</v>
      </c>
      <c r="C445" s="74">
        <f t="shared" si="68"/>
        <v>2.6279706587999998</v>
      </c>
      <c r="D445" s="74">
        <f t="shared" si="69"/>
        <v>0.125261551</v>
      </c>
      <c r="E445" s="74">
        <f t="shared" si="70"/>
        <v>1.3208412869999999</v>
      </c>
      <c r="F445" s="74">
        <f t="shared" si="71"/>
        <v>0.1020348208</v>
      </c>
      <c r="G445" s="95">
        <v>1.079833</v>
      </c>
      <c r="H445" s="43">
        <v>3.7071247000000002E-2</v>
      </c>
      <c r="I445" s="43">
        <v>0.57027006999999996</v>
      </c>
      <c r="J445" s="43">
        <v>6.8508872999999998E-2</v>
      </c>
      <c r="K445" s="43">
        <v>3.5688340999999998E-2</v>
      </c>
      <c r="L445" s="43">
        <v>1.8118640000000001E-3</v>
      </c>
      <c r="M445" s="43">
        <v>1.9252472999999999E-2</v>
      </c>
      <c r="N445" s="43">
        <v>0.71349996999999998</v>
      </c>
      <c r="O445" s="43">
        <v>1.6106491000000001E-2</v>
      </c>
      <c r="P445" s="43">
        <v>0</v>
      </c>
      <c r="Q445" s="43">
        <v>5.6048117999999997E-3</v>
      </c>
      <c r="R445" s="43">
        <v>6.6520313999999997E-2</v>
      </c>
      <c r="S445" s="43">
        <v>1.3803203999999999E-2</v>
      </c>
      <c r="U445" s="93">
        <f t="shared" si="72"/>
        <v>9.3089051724137928</v>
      </c>
    </row>
    <row r="446" spans="1:21">
      <c r="A446" s="41" t="s">
        <v>33</v>
      </c>
      <c r="B446" s="94" t="s">
        <v>4923</v>
      </c>
      <c r="C446" s="74">
        <f t="shared" si="68"/>
        <v>3.2108806481999999</v>
      </c>
      <c r="D446" s="74">
        <f t="shared" si="69"/>
        <v>0.1482087976</v>
      </c>
      <c r="E446" s="74">
        <f t="shared" si="70"/>
        <v>1.6671909840000001</v>
      </c>
      <c r="F446" s="74">
        <f t="shared" si="71"/>
        <v>0.1177044666</v>
      </c>
      <c r="G446" s="95">
        <v>1.2777764</v>
      </c>
      <c r="H446" s="43">
        <v>3.6864564000000002E-2</v>
      </c>
      <c r="I446" s="43">
        <v>0.71721411000000002</v>
      </c>
      <c r="J446" s="43">
        <v>9.6427375999999995E-2</v>
      </c>
      <c r="K446" s="43">
        <v>3.2717115999999997E-2</v>
      </c>
      <c r="L446" s="43">
        <v>1.6785026000000001E-3</v>
      </c>
      <c r="M446" s="43">
        <v>1.7385802999999998E-2</v>
      </c>
      <c r="N446" s="43">
        <v>0.91311231000000004</v>
      </c>
      <c r="O446" s="43">
        <v>1.6557057999999999E-2</v>
      </c>
      <c r="P446" s="43">
        <v>0</v>
      </c>
      <c r="Q446" s="43">
        <v>5.6036656000000001E-3</v>
      </c>
      <c r="R446" s="43">
        <v>8.0796539000000001E-2</v>
      </c>
      <c r="S446" s="43">
        <v>1.4747204E-2</v>
      </c>
      <c r="U446" s="93">
        <f t="shared" si="72"/>
        <v>11.015313793103449</v>
      </c>
    </row>
    <row r="447" spans="1:21">
      <c r="A447" s="41" t="s">
        <v>33</v>
      </c>
      <c r="B447" s="94" t="s">
        <v>4924</v>
      </c>
      <c r="C447" s="74">
        <f t="shared" si="68"/>
        <v>2.7666868033999998</v>
      </c>
      <c r="D447" s="74">
        <f t="shared" si="69"/>
        <v>0.11693096160000001</v>
      </c>
      <c r="E447" s="74">
        <f t="shared" si="70"/>
        <v>1.5900512499999999</v>
      </c>
      <c r="F447" s="74">
        <f t="shared" si="71"/>
        <v>0.12798872180000001</v>
      </c>
      <c r="G447" s="95">
        <v>0.93171587</v>
      </c>
      <c r="H447" s="43">
        <v>3.4037039999999998E-2</v>
      </c>
      <c r="I447" s="43">
        <v>0.69763827</v>
      </c>
      <c r="J447" s="43">
        <v>8.5866778000000005E-2</v>
      </c>
      <c r="K447" s="43">
        <v>1.6267711000000001E-2</v>
      </c>
      <c r="L447" s="43">
        <v>1.1468016E-3</v>
      </c>
      <c r="M447" s="43">
        <v>1.3649671E-2</v>
      </c>
      <c r="N447" s="43">
        <v>0.85837593999999995</v>
      </c>
      <c r="O447" s="43">
        <v>1.5364452000000001E-2</v>
      </c>
      <c r="P447" s="43">
        <v>0</v>
      </c>
      <c r="Q447" s="43">
        <v>4.9560417999999998E-3</v>
      </c>
      <c r="R447" s="43">
        <v>9.6979491000000001E-2</v>
      </c>
      <c r="S447" s="43">
        <v>1.0688737E-2</v>
      </c>
      <c r="U447" s="93">
        <f t="shared" si="72"/>
        <v>8.0320333620689652</v>
      </c>
    </row>
    <row r="448" spans="1:21">
      <c r="A448" s="41" t="s">
        <v>33</v>
      </c>
      <c r="B448" s="94" t="s">
        <v>4925</v>
      </c>
      <c r="C448" s="74">
        <f t="shared" si="68"/>
        <v>2.6246919981000003</v>
      </c>
      <c r="D448" s="74">
        <f t="shared" si="69"/>
        <v>0.11220095569999999</v>
      </c>
      <c r="E448" s="74">
        <f t="shared" si="70"/>
        <v>1.5685356619999999</v>
      </c>
      <c r="F448" s="74">
        <f t="shared" si="71"/>
        <v>0.14153960039999999</v>
      </c>
      <c r="G448" s="95">
        <v>0.80241578000000002</v>
      </c>
      <c r="H448" s="43">
        <v>4.4890592E-2</v>
      </c>
      <c r="I448" s="43">
        <v>0.76176818999999996</v>
      </c>
      <c r="J448" s="43">
        <v>6.9853678000000002E-2</v>
      </c>
      <c r="K448" s="43">
        <v>2.0073272E-2</v>
      </c>
      <c r="L448" s="43">
        <v>1.5985747E-3</v>
      </c>
      <c r="M448" s="43">
        <v>2.0675431000000001E-2</v>
      </c>
      <c r="N448" s="43">
        <v>0.76187687999999998</v>
      </c>
      <c r="O448" s="43">
        <v>1.8890524999999998E-2</v>
      </c>
      <c r="P448" s="43">
        <v>0</v>
      </c>
      <c r="Q448" s="43">
        <v>6.4907804E-3</v>
      </c>
      <c r="R448" s="43">
        <v>0.10157007999999999</v>
      </c>
      <c r="S448" s="43">
        <v>1.4588215E-2</v>
      </c>
      <c r="U448" s="93">
        <f t="shared" si="72"/>
        <v>6.917377413793103</v>
      </c>
    </row>
    <row r="449" spans="1:21">
      <c r="A449" s="41" t="s">
        <v>33</v>
      </c>
      <c r="B449" s="94" t="s">
        <v>4926</v>
      </c>
      <c r="C449" s="74">
        <f t="shared" si="68"/>
        <v>2.7011628923999997</v>
      </c>
      <c r="D449" s="74">
        <f t="shared" si="69"/>
        <v>9.3558129099999998E-2</v>
      </c>
      <c r="E449" s="74">
        <f t="shared" si="70"/>
        <v>1.6084586679999999</v>
      </c>
      <c r="F449" s="74">
        <f t="shared" si="71"/>
        <v>0.1376927053</v>
      </c>
      <c r="G449" s="95">
        <v>0.86145338999999999</v>
      </c>
      <c r="H449" s="43">
        <v>3.0361518000000001E-2</v>
      </c>
      <c r="I449" s="43">
        <v>0.61428956000000001</v>
      </c>
      <c r="J449" s="43">
        <v>5.8094609999999998E-2</v>
      </c>
      <c r="K449" s="43">
        <v>2.0568553E-2</v>
      </c>
      <c r="L449" s="43">
        <v>1.7253590999999999E-3</v>
      </c>
      <c r="M449" s="43">
        <v>1.3169607E-2</v>
      </c>
      <c r="N449" s="43">
        <v>0.96380759000000005</v>
      </c>
      <c r="O449" s="43">
        <v>2.1040525000000001E-2</v>
      </c>
      <c r="P449" s="43">
        <v>0</v>
      </c>
      <c r="Q449" s="43">
        <v>5.0968042999999996E-3</v>
      </c>
      <c r="R449" s="43">
        <v>8.7243488999999994E-2</v>
      </c>
      <c r="S449" s="43">
        <v>2.4311887000000001E-2</v>
      </c>
      <c r="U449" s="93">
        <f t="shared" si="72"/>
        <v>7.426322327586206</v>
      </c>
    </row>
    <row r="451" spans="1:21">
      <c r="B451" s="40" t="s">
        <v>4927</v>
      </c>
    </row>
    <row r="452" spans="1:21">
      <c r="A452" s="41" t="s">
        <v>33</v>
      </c>
      <c r="B452" s="94" t="s">
        <v>4928</v>
      </c>
      <c r="C452" s="74">
        <f t="shared" ref="C452:C487" si="73">D452+E452+F452+G452</f>
        <v>0.68112416905000006</v>
      </c>
      <c r="D452" s="74">
        <f t="shared" ref="D452:D487" si="74">J452+K452+L452+M452</f>
        <v>6.0054626849999994E-2</v>
      </c>
      <c r="E452" s="74">
        <f t="shared" ref="E452:E487" si="75">H452+I452+N452</f>
        <v>0.35673502509999999</v>
      </c>
      <c r="F452" s="74">
        <f t="shared" ref="F452:F487" si="76">O452+IF(P452="x",0,P452)+IF(Q452="x",0,Q452)+IF(R452="x",0,R452)+S452</f>
        <v>1.9869937099999999E-2</v>
      </c>
      <c r="G452" s="95">
        <v>0.24446457999999999</v>
      </c>
      <c r="H452" s="43">
        <v>7.0060951E-3</v>
      </c>
      <c r="I452" s="43">
        <v>0.20001034000000001</v>
      </c>
      <c r="J452" s="43">
        <v>4.9612025999999997E-2</v>
      </c>
      <c r="K452" s="43">
        <v>7.3027372000000002E-3</v>
      </c>
      <c r="L452" s="43">
        <v>3.2088575000000001E-4</v>
      </c>
      <c r="M452" s="43">
        <v>2.8189779000000002E-3</v>
      </c>
      <c r="N452" s="43">
        <v>0.14971859000000001</v>
      </c>
      <c r="O452" s="43">
        <v>4.1036878000000002E-3</v>
      </c>
      <c r="P452" s="43">
        <v>0</v>
      </c>
      <c r="Q452" s="43">
        <v>1.4942397000000001E-3</v>
      </c>
      <c r="R452" s="43">
        <v>1.2095036E-2</v>
      </c>
      <c r="S452" s="43">
        <v>2.1769735999999998E-3</v>
      </c>
      <c r="U452" s="93">
        <f t="shared" ref="U452:U487" si="77">G452/0.116</f>
        <v>2.1074532758620688</v>
      </c>
    </row>
    <row r="453" spans="1:21">
      <c r="A453" s="41" t="s">
        <v>33</v>
      </c>
      <c r="B453" s="94" t="s">
        <v>4929</v>
      </c>
      <c r="C453" s="74">
        <f t="shared" si="73"/>
        <v>0.59675612491999996</v>
      </c>
      <c r="D453" s="74">
        <f t="shared" si="74"/>
        <v>4.8397180830000004E-2</v>
      </c>
      <c r="E453" s="74">
        <f t="shared" si="75"/>
        <v>0.26965923339999998</v>
      </c>
      <c r="F453" s="74">
        <f t="shared" si="76"/>
        <v>2.215780069E-2</v>
      </c>
      <c r="G453" s="95">
        <v>0.25654190999999998</v>
      </c>
      <c r="H453" s="43">
        <v>7.0632663999999996E-3</v>
      </c>
      <c r="I453" s="43">
        <v>0.16433437000000001</v>
      </c>
      <c r="J453" s="43">
        <v>3.7570195000000001E-2</v>
      </c>
      <c r="K453" s="43">
        <v>7.2394073999999999E-3</v>
      </c>
      <c r="L453" s="43">
        <v>2.9406952999999999E-4</v>
      </c>
      <c r="M453" s="43">
        <v>3.2935089E-3</v>
      </c>
      <c r="N453" s="43">
        <v>9.8261597000000006E-2</v>
      </c>
      <c r="O453" s="43">
        <v>3.0246281000000002E-3</v>
      </c>
      <c r="P453" s="43">
        <v>0</v>
      </c>
      <c r="Q453" s="43">
        <v>7.4788359E-4</v>
      </c>
      <c r="R453" s="43">
        <v>1.5520157999999999E-2</v>
      </c>
      <c r="S453" s="43">
        <v>2.8651309999999999E-3</v>
      </c>
      <c r="U453" s="93">
        <f t="shared" si="77"/>
        <v>2.2115681896551722</v>
      </c>
    </row>
    <row r="454" spans="1:21">
      <c r="A454" s="41" t="s">
        <v>33</v>
      </c>
      <c r="B454" s="94" t="s">
        <v>4930</v>
      </c>
      <c r="C454" s="74">
        <f t="shared" si="73"/>
        <v>0.62495878918000003</v>
      </c>
      <c r="D454" s="74">
        <f t="shared" si="74"/>
        <v>5.351604838E-2</v>
      </c>
      <c r="E454" s="74">
        <f t="shared" si="75"/>
        <v>0.32526490880000003</v>
      </c>
      <c r="F454" s="74">
        <f t="shared" si="76"/>
        <v>2.1473421999999999E-2</v>
      </c>
      <c r="G454" s="95">
        <v>0.22470440999999999</v>
      </c>
      <c r="H454" s="43">
        <v>6.5285888000000004E-3</v>
      </c>
      <c r="I454" s="43">
        <v>0.1810089</v>
      </c>
      <c r="J454" s="43">
        <v>4.3236753000000003E-2</v>
      </c>
      <c r="K454" s="43">
        <v>7.2101958000000002E-3</v>
      </c>
      <c r="L454" s="43">
        <v>3.0907678000000001E-4</v>
      </c>
      <c r="M454" s="43">
        <v>2.7600227999999998E-3</v>
      </c>
      <c r="N454" s="43">
        <v>0.13772741999999999</v>
      </c>
      <c r="O454" s="43">
        <v>3.7762523E-3</v>
      </c>
      <c r="P454" s="43">
        <v>0</v>
      </c>
      <c r="Q454" s="43">
        <v>3.5466278E-3</v>
      </c>
      <c r="R454" s="43">
        <v>1.1317855E-2</v>
      </c>
      <c r="S454" s="43">
        <v>2.8326868999999999E-3</v>
      </c>
      <c r="U454" s="93">
        <f t="shared" si="77"/>
        <v>1.9371069827586205</v>
      </c>
    </row>
    <row r="455" spans="1:21">
      <c r="A455" s="41" t="s">
        <v>33</v>
      </c>
      <c r="B455" s="94" t="s">
        <v>4931</v>
      </c>
      <c r="C455" s="74">
        <f t="shared" si="73"/>
        <v>1.00444604054</v>
      </c>
      <c r="D455" s="74">
        <f t="shared" si="74"/>
        <v>7.4779230710000005E-2</v>
      </c>
      <c r="E455" s="74">
        <f t="shared" si="75"/>
        <v>0.37885736000000003</v>
      </c>
      <c r="F455" s="74">
        <f t="shared" si="76"/>
        <v>4.3798409829999996E-2</v>
      </c>
      <c r="G455" s="95">
        <v>0.50701103999999997</v>
      </c>
      <c r="H455" s="43">
        <v>6.0515990000000004E-3</v>
      </c>
      <c r="I455" s="43">
        <v>0.28284488000000002</v>
      </c>
      <c r="J455" s="43">
        <v>5.7042730999999999E-2</v>
      </c>
      <c r="K455" s="43">
        <v>1.2792728999999999E-2</v>
      </c>
      <c r="L455" s="43">
        <v>4.3282191E-4</v>
      </c>
      <c r="M455" s="43">
        <v>4.5109488000000001E-3</v>
      </c>
      <c r="N455" s="43">
        <v>8.9960881000000006E-2</v>
      </c>
      <c r="O455" s="43">
        <v>2.6272146999999999E-3</v>
      </c>
      <c r="P455" s="43">
        <v>0</v>
      </c>
      <c r="Q455" s="43">
        <v>7.0379993000000004E-4</v>
      </c>
      <c r="R455" s="43">
        <v>3.7452200999999997E-2</v>
      </c>
      <c r="S455" s="43">
        <v>3.0151942000000002E-3</v>
      </c>
      <c r="U455" s="93">
        <f t="shared" si="77"/>
        <v>4.3707848275862062</v>
      </c>
    </row>
    <row r="456" spans="1:21">
      <c r="A456" s="41" t="s">
        <v>33</v>
      </c>
      <c r="B456" s="94" t="s">
        <v>4932</v>
      </c>
      <c r="C456" s="74">
        <f t="shared" si="73"/>
        <v>0.56362509522000004</v>
      </c>
      <c r="D456" s="74">
        <f t="shared" si="74"/>
        <v>4.7643584020000004E-2</v>
      </c>
      <c r="E456" s="74">
        <f t="shared" si="75"/>
        <v>0.32239143250000002</v>
      </c>
      <c r="F456" s="74">
        <f t="shared" si="76"/>
        <v>2.1696168700000001E-2</v>
      </c>
      <c r="G456" s="95">
        <v>0.17189391000000001</v>
      </c>
      <c r="H456" s="43">
        <v>5.7856825000000001E-3</v>
      </c>
      <c r="I456" s="43">
        <v>0.17956844</v>
      </c>
      <c r="J456" s="43">
        <v>3.9861224000000001E-2</v>
      </c>
      <c r="K456" s="43">
        <v>5.2845158000000003E-3</v>
      </c>
      <c r="L456" s="43">
        <v>2.7853002000000001E-4</v>
      </c>
      <c r="M456" s="43">
        <v>2.2193142000000001E-3</v>
      </c>
      <c r="N456" s="43">
        <v>0.13703731</v>
      </c>
      <c r="O456" s="43">
        <v>3.8305943000000002E-3</v>
      </c>
      <c r="P456" s="43">
        <v>0</v>
      </c>
      <c r="Q456" s="43">
        <v>1.7675922E-3</v>
      </c>
      <c r="R456" s="43">
        <v>1.2814643000000001E-2</v>
      </c>
      <c r="S456" s="43">
        <v>3.2833392000000002E-3</v>
      </c>
      <c r="U456" s="93">
        <f t="shared" si="77"/>
        <v>1.481844051724138</v>
      </c>
    </row>
    <row r="457" spans="1:21">
      <c r="A457" s="41" t="s">
        <v>33</v>
      </c>
      <c r="B457" s="94" t="s">
        <v>4933</v>
      </c>
      <c r="C457" s="74">
        <f t="shared" si="73"/>
        <v>0.63763912866999994</v>
      </c>
      <c r="D457" s="74">
        <f t="shared" si="74"/>
        <v>5.3421902569999999E-2</v>
      </c>
      <c r="E457" s="74">
        <f t="shared" si="75"/>
        <v>0.33838290039999996</v>
      </c>
      <c r="F457" s="74">
        <f t="shared" si="76"/>
        <v>2.0784675699999998E-2</v>
      </c>
      <c r="G457" s="95">
        <v>0.22504964999999999</v>
      </c>
      <c r="H457" s="43">
        <v>6.0930404000000002E-3</v>
      </c>
      <c r="I457" s="43">
        <v>0.18592168000000001</v>
      </c>
      <c r="J457" s="43">
        <v>4.4047967E-2</v>
      </c>
      <c r="K457" s="43">
        <v>6.6383694999999996E-3</v>
      </c>
      <c r="L457" s="43">
        <v>2.8846376999999999E-4</v>
      </c>
      <c r="M457" s="43">
        <v>2.4471023000000001E-3</v>
      </c>
      <c r="N457" s="43">
        <v>0.14636817999999999</v>
      </c>
      <c r="O457" s="43">
        <v>3.7489251999999998E-3</v>
      </c>
      <c r="P457" s="43">
        <v>0</v>
      </c>
      <c r="Q457" s="43">
        <v>2.8159154000000001E-3</v>
      </c>
      <c r="R457" s="43">
        <v>1.1758787999999999E-2</v>
      </c>
      <c r="S457" s="43">
        <v>2.4610471000000001E-3</v>
      </c>
      <c r="U457" s="93">
        <f t="shared" si="77"/>
        <v>1.9400831896551722</v>
      </c>
    </row>
    <row r="458" spans="1:21">
      <c r="A458" s="41" t="s">
        <v>33</v>
      </c>
      <c r="B458" s="94" t="s">
        <v>4934</v>
      </c>
      <c r="C458" s="74">
        <f t="shared" si="73"/>
        <v>0.8157616591500001</v>
      </c>
      <c r="D458" s="74">
        <f t="shared" si="74"/>
        <v>6.1705668739999997E-2</v>
      </c>
      <c r="E458" s="74">
        <f t="shared" si="75"/>
        <v>0.30519446020000002</v>
      </c>
      <c r="F458" s="74">
        <f t="shared" si="76"/>
        <v>3.8460390210000001E-2</v>
      </c>
      <c r="G458" s="95">
        <v>0.41040114</v>
      </c>
      <c r="H458" s="43">
        <v>4.8992771999999997E-3</v>
      </c>
      <c r="I458" s="43">
        <v>0.22910688000000001</v>
      </c>
      <c r="J458" s="43">
        <v>4.7767978000000003E-2</v>
      </c>
      <c r="K458" s="43">
        <v>1.0176437E-2</v>
      </c>
      <c r="L458" s="43">
        <v>3.2544364000000001E-4</v>
      </c>
      <c r="M458" s="43">
        <v>3.4358101000000001E-3</v>
      </c>
      <c r="N458" s="43">
        <v>7.1188302999999994E-2</v>
      </c>
      <c r="O458" s="43">
        <v>2.034461E-3</v>
      </c>
      <c r="P458" s="43">
        <v>0</v>
      </c>
      <c r="Q458" s="43">
        <v>4.5417310999999998E-4</v>
      </c>
      <c r="R458" s="43">
        <v>3.3183366999999998E-2</v>
      </c>
      <c r="S458" s="43">
        <v>2.7883891000000001E-3</v>
      </c>
      <c r="U458" s="93">
        <f t="shared" si="77"/>
        <v>3.5379408620689654</v>
      </c>
    </row>
    <row r="459" spans="1:21">
      <c r="A459" s="41" t="s">
        <v>33</v>
      </c>
      <c r="B459" s="94" t="s">
        <v>4935</v>
      </c>
      <c r="C459" s="74">
        <f t="shared" si="73"/>
        <v>0.93403138464999991</v>
      </c>
      <c r="D459" s="74">
        <f t="shared" si="74"/>
        <v>7.2963253349999993E-2</v>
      </c>
      <c r="E459" s="74">
        <f t="shared" si="75"/>
        <v>0.44165938900000001</v>
      </c>
      <c r="F459" s="74">
        <f t="shared" si="76"/>
        <v>4.2205172299999996E-2</v>
      </c>
      <c r="G459" s="95">
        <v>0.37720356999999999</v>
      </c>
      <c r="H459" s="43">
        <v>1.0094729E-2</v>
      </c>
      <c r="I459" s="43">
        <v>0.29518717</v>
      </c>
      <c r="J459" s="43">
        <v>5.5547908E-2</v>
      </c>
      <c r="K459" s="43">
        <v>1.1406276E-2</v>
      </c>
      <c r="L459" s="43">
        <v>4.7050934999999999E-4</v>
      </c>
      <c r="M459" s="43">
        <v>5.5385599999999997E-3</v>
      </c>
      <c r="N459" s="43">
        <v>0.13637748999999999</v>
      </c>
      <c r="O459" s="43">
        <v>4.1899509999999999E-3</v>
      </c>
      <c r="P459" s="43">
        <v>0</v>
      </c>
      <c r="Q459" s="43">
        <v>1.2298933E-3</v>
      </c>
      <c r="R459" s="43">
        <v>3.3107505000000002E-2</v>
      </c>
      <c r="S459" s="43">
        <v>3.6778230000000002E-3</v>
      </c>
      <c r="U459" s="93">
        <f t="shared" si="77"/>
        <v>3.251754913793103</v>
      </c>
    </row>
    <row r="460" spans="1:21">
      <c r="A460" s="41" t="s">
        <v>33</v>
      </c>
      <c r="B460" s="94" t="s">
        <v>4936</v>
      </c>
      <c r="C460" s="74">
        <f t="shared" si="73"/>
        <v>1.0454327807500001</v>
      </c>
      <c r="D460" s="74">
        <f t="shared" si="74"/>
        <v>7.7010015899999992E-2</v>
      </c>
      <c r="E460" s="74">
        <f t="shared" si="75"/>
        <v>0.38459252259999999</v>
      </c>
      <c r="F460" s="74">
        <f t="shared" si="76"/>
        <v>4.8102872250000005E-2</v>
      </c>
      <c r="G460" s="95">
        <v>0.53572737000000004</v>
      </c>
      <c r="H460" s="43">
        <v>5.3878716E-3</v>
      </c>
      <c r="I460" s="43">
        <v>0.3023035</v>
      </c>
      <c r="J460" s="43">
        <v>5.9720649000000001E-2</v>
      </c>
      <c r="K460" s="43">
        <v>1.2263402E-2</v>
      </c>
      <c r="L460" s="43">
        <v>4.2205040000000001E-4</v>
      </c>
      <c r="M460" s="43">
        <v>4.6039145000000004E-3</v>
      </c>
      <c r="N460" s="43">
        <v>7.6901151000000001E-2</v>
      </c>
      <c r="O460" s="43">
        <v>2.2104967E-3</v>
      </c>
      <c r="P460" s="43">
        <v>0</v>
      </c>
      <c r="Q460" s="43">
        <v>5.4157665E-4</v>
      </c>
      <c r="R460" s="43">
        <v>4.2428514000000001E-2</v>
      </c>
      <c r="S460" s="43">
        <v>2.9222849000000001E-3</v>
      </c>
      <c r="U460" s="93">
        <f t="shared" si="77"/>
        <v>4.6183393965517245</v>
      </c>
    </row>
    <row r="461" spans="1:21">
      <c r="A461" s="41" t="s">
        <v>33</v>
      </c>
      <c r="B461" s="94" t="s">
        <v>4937</v>
      </c>
      <c r="C461" s="74">
        <f t="shared" si="73"/>
        <v>0.54192612256999995</v>
      </c>
      <c r="D461" s="74">
        <f t="shared" si="74"/>
        <v>4.5543875469999995E-2</v>
      </c>
      <c r="E461" s="74">
        <f t="shared" si="75"/>
        <v>0.29090830629999997</v>
      </c>
      <c r="F461" s="74">
        <f t="shared" si="76"/>
        <v>1.8811950799999998E-2</v>
      </c>
      <c r="G461" s="95">
        <v>0.18666199</v>
      </c>
      <c r="H461" s="43">
        <v>6.9492362999999998E-3</v>
      </c>
      <c r="I461" s="43">
        <v>0.15618346</v>
      </c>
      <c r="J461" s="43">
        <v>3.5816872999999999E-2</v>
      </c>
      <c r="K461" s="43">
        <v>6.8880108999999998E-3</v>
      </c>
      <c r="L461" s="43">
        <v>2.9466806999999998E-4</v>
      </c>
      <c r="M461" s="43">
        <v>2.5443235E-3</v>
      </c>
      <c r="N461" s="43">
        <v>0.12777561000000001</v>
      </c>
      <c r="O461" s="43">
        <v>3.5216107999999999E-3</v>
      </c>
      <c r="P461" s="43">
        <v>0</v>
      </c>
      <c r="Q461" s="43">
        <v>2.6688802999999999E-3</v>
      </c>
      <c r="R461" s="43">
        <v>1.0413891999999999E-2</v>
      </c>
      <c r="S461" s="43">
        <v>2.2075676999999999E-3</v>
      </c>
      <c r="U461" s="93">
        <f t="shared" si="77"/>
        <v>1.6091550862068964</v>
      </c>
    </row>
    <row r="462" spans="1:21">
      <c r="A462" s="41" t="s">
        <v>33</v>
      </c>
      <c r="B462" s="94" t="s">
        <v>4938</v>
      </c>
      <c r="C462" s="74">
        <f t="shared" si="73"/>
        <v>0.55725631168</v>
      </c>
      <c r="D462" s="74">
        <f t="shared" si="74"/>
        <v>4.9031518680000004E-2</v>
      </c>
      <c r="E462" s="74">
        <f t="shared" si="75"/>
        <v>0.29146966429999999</v>
      </c>
      <c r="F462" s="74">
        <f t="shared" si="76"/>
        <v>1.7411718699999999E-2</v>
      </c>
      <c r="G462" s="95">
        <v>0.19934341</v>
      </c>
      <c r="H462" s="43">
        <v>6.0418143000000001E-3</v>
      </c>
      <c r="I462" s="43">
        <v>0.16316417999999999</v>
      </c>
      <c r="J462" s="43">
        <v>3.9649242000000001E-2</v>
      </c>
      <c r="K462" s="43">
        <v>6.6112532999999998E-3</v>
      </c>
      <c r="L462" s="43">
        <v>2.8787187999999999E-4</v>
      </c>
      <c r="M462" s="43">
        <v>2.4831515E-3</v>
      </c>
      <c r="N462" s="43">
        <v>0.12226367</v>
      </c>
      <c r="O462" s="43">
        <v>3.5979844E-3</v>
      </c>
      <c r="P462" s="43">
        <v>0</v>
      </c>
      <c r="Q462" s="43">
        <v>1.7075123999999999E-3</v>
      </c>
      <c r="R462" s="43">
        <v>9.7777183999999996E-3</v>
      </c>
      <c r="S462" s="43">
        <v>2.3285035000000002E-3</v>
      </c>
      <c r="U462" s="93">
        <f t="shared" si="77"/>
        <v>1.7184776724137929</v>
      </c>
    </row>
    <row r="463" spans="1:21">
      <c r="A463" s="41" t="s">
        <v>33</v>
      </c>
      <c r="B463" s="94" t="s">
        <v>4939</v>
      </c>
      <c r="C463" s="74">
        <f t="shared" si="73"/>
        <v>0.47880780979000004</v>
      </c>
      <c r="D463" s="74">
        <f t="shared" si="74"/>
        <v>4.2548524589999998E-2</v>
      </c>
      <c r="E463" s="74">
        <f t="shared" si="75"/>
        <v>0.2538630489</v>
      </c>
      <c r="F463" s="74">
        <f t="shared" si="76"/>
        <v>1.5011896300000001E-2</v>
      </c>
      <c r="G463" s="95">
        <v>0.16738433999999999</v>
      </c>
      <c r="H463" s="43">
        <v>5.2971388999999997E-3</v>
      </c>
      <c r="I463" s="43">
        <v>0.14060858000000001</v>
      </c>
      <c r="J463" s="43">
        <v>3.4031938999999997E-2</v>
      </c>
      <c r="K463" s="43">
        <v>6.1044454000000001E-3</v>
      </c>
      <c r="L463" s="43">
        <v>2.6048989E-4</v>
      </c>
      <c r="M463" s="43">
        <v>2.1516502999999998E-3</v>
      </c>
      <c r="N463" s="43">
        <v>0.10795733</v>
      </c>
      <c r="O463" s="43">
        <v>3.2690228000000002E-3</v>
      </c>
      <c r="P463" s="43">
        <v>0</v>
      </c>
      <c r="Q463" s="43">
        <v>1.0815804000000001E-3</v>
      </c>
      <c r="R463" s="43">
        <v>8.4792036000000005E-3</v>
      </c>
      <c r="S463" s="43">
        <v>2.1820895000000001E-3</v>
      </c>
      <c r="U463" s="93">
        <f t="shared" si="77"/>
        <v>1.442968448275862</v>
      </c>
    </row>
    <row r="464" spans="1:21">
      <c r="A464" s="41" t="s">
        <v>33</v>
      </c>
      <c r="B464" s="94" t="s">
        <v>4940</v>
      </c>
      <c r="C464" s="74">
        <f t="shared" si="73"/>
        <v>0.65693971953000008</v>
      </c>
      <c r="D464" s="74">
        <f t="shared" si="74"/>
        <v>5.5049739230000005E-2</v>
      </c>
      <c r="E464" s="74">
        <f t="shared" si="75"/>
        <v>0.33751135510000002</v>
      </c>
      <c r="F464" s="74">
        <f t="shared" si="76"/>
        <v>2.20509152E-2</v>
      </c>
      <c r="G464" s="95">
        <v>0.24232771</v>
      </c>
      <c r="H464" s="43">
        <v>8.4989651000000003E-3</v>
      </c>
      <c r="I464" s="43">
        <v>0.19012575000000001</v>
      </c>
      <c r="J464" s="43">
        <v>4.2014012000000003E-2</v>
      </c>
      <c r="K464" s="43">
        <v>8.9664212999999993E-3</v>
      </c>
      <c r="L464" s="43">
        <v>3.7382063E-4</v>
      </c>
      <c r="M464" s="43">
        <v>3.6954853000000002E-3</v>
      </c>
      <c r="N464" s="43">
        <v>0.13888664000000001</v>
      </c>
      <c r="O464" s="43">
        <v>3.8632495000000002E-3</v>
      </c>
      <c r="P464" s="43">
        <v>0</v>
      </c>
      <c r="Q464" s="43">
        <v>2.3695157999999998E-3</v>
      </c>
      <c r="R464" s="43">
        <v>1.2258921000000001E-2</v>
      </c>
      <c r="S464" s="43">
        <v>3.5592289000000001E-3</v>
      </c>
      <c r="U464" s="93">
        <f t="shared" si="77"/>
        <v>2.0890319827586206</v>
      </c>
    </row>
    <row r="465" spans="1:21">
      <c r="A465" s="41" t="s">
        <v>33</v>
      </c>
      <c r="B465" s="94" t="s">
        <v>4941</v>
      </c>
      <c r="C465" s="74">
        <f t="shared" si="73"/>
        <v>0.48778390190999998</v>
      </c>
      <c r="D465" s="74">
        <f t="shared" si="74"/>
        <v>4.2275642009999996E-2</v>
      </c>
      <c r="E465" s="74">
        <f t="shared" si="75"/>
        <v>0.27041537510000002</v>
      </c>
      <c r="F465" s="74">
        <f t="shared" si="76"/>
        <v>1.7655234800000003E-2</v>
      </c>
      <c r="G465" s="95">
        <v>0.15743765000000001</v>
      </c>
      <c r="H465" s="43">
        <v>5.2054750999999998E-3</v>
      </c>
      <c r="I465" s="43">
        <v>0.15148649</v>
      </c>
      <c r="J465" s="43">
        <v>3.3807083000000002E-2</v>
      </c>
      <c r="K465" s="43">
        <v>6.0648704000000001E-3</v>
      </c>
      <c r="L465" s="43">
        <v>2.7317261000000002E-4</v>
      </c>
      <c r="M465" s="43">
        <v>2.1305159999999998E-3</v>
      </c>
      <c r="N465" s="43">
        <v>0.11372341</v>
      </c>
      <c r="O465" s="43">
        <v>3.3686906999999999E-3</v>
      </c>
      <c r="P465" s="43">
        <v>0</v>
      </c>
      <c r="Q465" s="43">
        <v>2.7255475000000002E-3</v>
      </c>
      <c r="R465" s="43">
        <v>8.9260941000000003E-3</v>
      </c>
      <c r="S465" s="43">
        <v>2.6349024999999999E-3</v>
      </c>
      <c r="U465" s="93">
        <f t="shared" si="77"/>
        <v>1.3572211206896552</v>
      </c>
    </row>
    <row r="466" spans="1:21">
      <c r="A466" s="41" t="s">
        <v>33</v>
      </c>
      <c r="B466" s="94" t="s">
        <v>4942</v>
      </c>
      <c r="C466" s="74">
        <f t="shared" si="73"/>
        <v>0.61891931799</v>
      </c>
      <c r="D466" s="74">
        <f t="shared" si="74"/>
        <v>5.3487714589999999E-2</v>
      </c>
      <c r="E466" s="74">
        <f t="shared" si="75"/>
        <v>0.32131968119999998</v>
      </c>
      <c r="F466" s="74">
        <f t="shared" si="76"/>
        <v>2.2122712199999998E-2</v>
      </c>
      <c r="G466" s="95">
        <v>0.22198920999999999</v>
      </c>
      <c r="H466" s="43">
        <v>6.2534512000000002E-3</v>
      </c>
      <c r="I466" s="43">
        <v>0.17879136000000001</v>
      </c>
      <c r="J466" s="43">
        <v>4.3764691000000001E-2</v>
      </c>
      <c r="K466" s="43">
        <v>6.8695882000000003E-3</v>
      </c>
      <c r="L466" s="43">
        <v>2.8888018999999999E-4</v>
      </c>
      <c r="M466" s="43">
        <v>2.5645552000000001E-3</v>
      </c>
      <c r="N466" s="43">
        <v>0.13627486999999999</v>
      </c>
      <c r="O466" s="43">
        <v>3.6793375000000001E-3</v>
      </c>
      <c r="P466" s="43">
        <v>0</v>
      </c>
      <c r="Q466" s="43">
        <v>5.2065178999999998E-3</v>
      </c>
      <c r="R466" s="43">
        <v>1.1111197E-2</v>
      </c>
      <c r="S466" s="43">
        <v>2.1256598000000001E-3</v>
      </c>
      <c r="U466" s="93">
        <f t="shared" si="77"/>
        <v>1.9137000862068965</v>
      </c>
    </row>
    <row r="467" spans="1:21">
      <c r="A467" s="41" t="s">
        <v>33</v>
      </c>
      <c r="B467" s="94" t="s">
        <v>4943</v>
      </c>
      <c r="C467" s="74">
        <f t="shared" si="73"/>
        <v>0.5930858471599999</v>
      </c>
      <c r="D467" s="74">
        <f t="shared" si="74"/>
        <v>4.9102094660000005E-2</v>
      </c>
      <c r="E467" s="74">
        <f t="shared" si="75"/>
        <v>0.30854107259999997</v>
      </c>
      <c r="F467" s="74">
        <f t="shared" si="76"/>
        <v>1.9046159899999998E-2</v>
      </c>
      <c r="G467" s="95">
        <v>0.21639652000000001</v>
      </c>
      <c r="H467" s="43">
        <v>7.0474626000000002E-3</v>
      </c>
      <c r="I467" s="43">
        <v>0.16848500999999999</v>
      </c>
      <c r="J467" s="43">
        <v>3.8930112000000003E-2</v>
      </c>
      <c r="K467" s="43">
        <v>7.1485606999999998E-3</v>
      </c>
      <c r="L467" s="43">
        <v>2.9438975999999999E-4</v>
      </c>
      <c r="M467" s="43">
        <v>2.7290321999999998E-3</v>
      </c>
      <c r="N467" s="43">
        <v>0.1330086</v>
      </c>
      <c r="O467" s="43">
        <v>3.4374064000000002E-3</v>
      </c>
      <c r="P467" s="43">
        <v>0</v>
      </c>
      <c r="Q467" s="43">
        <v>2.1763529999999998E-3</v>
      </c>
      <c r="R467" s="43">
        <v>1.0937881999999999E-2</v>
      </c>
      <c r="S467" s="43">
        <v>2.4945185E-3</v>
      </c>
      <c r="U467" s="93">
        <f t="shared" si="77"/>
        <v>1.8654872413793104</v>
      </c>
    </row>
    <row r="468" spans="1:21">
      <c r="A468" s="41" t="s">
        <v>33</v>
      </c>
      <c r="B468" s="94" t="s">
        <v>4944</v>
      </c>
      <c r="C468" s="74">
        <f t="shared" si="73"/>
        <v>0.63665748795999999</v>
      </c>
      <c r="D468" s="74">
        <f t="shared" si="74"/>
        <v>5.5529206359999993E-2</v>
      </c>
      <c r="E468" s="74">
        <f t="shared" si="75"/>
        <v>0.33347123740000001</v>
      </c>
      <c r="F468" s="74">
        <f t="shared" si="76"/>
        <v>1.97734242E-2</v>
      </c>
      <c r="G468" s="95">
        <v>0.22788362000000001</v>
      </c>
      <c r="H468" s="43">
        <v>8.7172774000000008E-3</v>
      </c>
      <c r="I468" s="43">
        <v>0.18681302</v>
      </c>
      <c r="J468" s="43">
        <v>4.4433712E-2</v>
      </c>
      <c r="K468" s="43">
        <v>7.7137389999999998E-3</v>
      </c>
      <c r="L468" s="43">
        <v>3.4214016000000001E-4</v>
      </c>
      <c r="M468" s="43">
        <v>3.0396151999999999E-3</v>
      </c>
      <c r="N468" s="43">
        <v>0.13794094000000001</v>
      </c>
      <c r="O468" s="43">
        <v>3.9639239000000001E-3</v>
      </c>
      <c r="P468" s="43">
        <v>0</v>
      </c>
      <c r="Q468" s="43">
        <v>1.1626939000000001E-3</v>
      </c>
      <c r="R468" s="43">
        <v>1.1320388000000001E-2</v>
      </c>
      <c r="S468" s="43">
        <v>3.3264184E-3</v>
      </c>
      <c r="U468" s="93">
        <f t="shared" si="77"/>
        <v>1.9645139655172414</v>
      </c>
    </row>
    <row r="469" spans="1:21">
      <c r="A469" s="41" t="s">
        <v>33</v>
      </c>
      <c r="B469" s="94" t="s">
        <v>4945</v>
      </c>
      <c r="C469" s="74">
        <f t="shared" si="73"/>
        <v>0.51091911259000011</v>
      </c>
      <c r="D469" s="74">
        <f t="shared" si="74"/>
        <v>4.1248165789999992E-2</v>
      </c>
      <c r="E469" s="74">
        <f t="shared" si="75"/>
        <v>0.27133324450000001</v>
      </c>
      <c r="F469" s="74">
        <f t="shared" si="76"/>
        <v>1.8887712299999998E-2</v>
      </c>
      <c r="G469" s="95">
        <v>0.17944999</v>
      </c>
      <c r="H469" s="43">
        <v>5.6707344999999999E-3</v>
      </c>
      <c r="I469" s="43">
        <v>0.14131977000000001</v>
      </c>
      <c r="J469" s="43">
        <v>3.3626272999999998E-2</v>
      </c>
      <c r="K469" s="43">
        <v>5.5789936000000002E-3</v>
      </c>
      <c r="L469" s="43">
        <v>2.2715908999999999E-4</v>
      </c>
      <c r="M469" s="43">
        <v>1.8157401E-3</v>
      </c>
      <c r="N469" s="43">
        <v>0.12434273999999999</v>
      </c>
      <c r="O469" s="43">
        <v>3.1291494E-3</v>
      </c>
      <c r="P469" s="43">
        <v>0</v>
      </c>
      <c r="Q469" s="43">
        <v>3.3320603000000001E-3</v>
      </c>
      <c r="R469" s="43">
        <v>1.0929223E-2</v>
      </c>
      <c r="S469" s="43">
        <v>1.4972796E-3</v>
      </c>
      <c r="U469" s="93">
        <f t="shared" si="77"/>
        <v>1.5469826724137929</v>
      </c>
    </row>
    <row r="470" spans="1:21">
      <c r="A470" s="41" t="s">
        <v>33</v>
      </c>
      <c r="B470" s="94" t="s">
        <v>4946</v>
      </c>
      <c r="C470" s="74">
        <f t="shared" si="73"/>
        <v>1.59205609817</v>
      </c>
      <c r="D470" s="74">
        <f t="shared" si="74"/>
        <v>6.8600726999999986E-2</v>
      </c>
      <c r="E470" s="74">
        <f t="shared" si="75"/>
        <v>0.38184262080000003</v>
      </c>
      <c r="F470" s="74">
        <f t="shared" si="76"/>
        <v>4.6871350370000002E-2</v>
      </c>
      <c r="G470" s="95">
        <v>1.0947414</v>
      </c>
      <c r="H470" s="43">
        <v>7.5361517999999999E-3</v>
      </c>
      <c r="I470" s="43">
        <v>0.29528880000000002</v>
      </c>
      <c r="J470" s="43">
        <v>5.3416888000000003E-2</v>
      </c>
      <c r="K470" s="43">
        <v>9.9349024000000008E-3</v>
      </c>
      <c r="L470" s="43">
        <v>3.7633719999999999E-4</v>
      </c>
      <c r="M470" s="43">
        <v>4.8725994000000002E-3</v>
      </c>
      <c r="N470" s="43">
        <v>7.9017668999999999E-2</v>
      </c>
      <c r="O470" s="43">
        <v>2.8399701999999999E-3</v>
      </c>
      <c r="P470" s="43">
        <v>0</v>
      </c>
      <c r="Q470" s="43">
        <v>8.8924136999999996E-4</v>
      </c>
      <c r="R470" s="43">
        <v>3.9660333999999998E-2</v>
      </c>
      <c r="S470" s="43">
        <v>3.4818048000000001E-3</v>
      </c>
      <c r="U470" s="93">
        <f t="shared" si="77"/>
        <v>9.4374258620689648</v>
      </c>
    </row>
    <row r="471" spans="1:21">
      <c r="A471" s="41" t="s">
        <v>33</v>
      </c>
      <c r="B471" s="94" t="s">
        <v>4947</v>
      </c>
      <c r="C471" s="74">
        <f t="shared" si="73"/>
        <v>0.47898032970999999</v>
      </c>
      <c r="D471" s="74">
        <f t="shared" si="74"/>
        <v>3.5530230740000002E-2</v>
      </c>
      <c r="E471" s="74">
        <f t="shared" si="75"/>
        <v>0.23149356409999999</v>
      </c>
      <c r="F471" s="74">
        <f t="shared" si="76"/>
        <v>1.4975274869999999E-2</v>
      </c>
      <c r="G471" s="95">
        <v>0.19698125999999999</v>
      </c>
      <c r="H471" s="43">
        <v>4.4567241E-3</v>
      </c>
      <c r="I471" s="43">
        <v>0.12480115</v>
      </c>
      <c r="J471" s="43">
        <v>2.9400852000000002E-2</v>
      </c>
      <c r="K471" s="43">
        <v>4.5850984999999999E-3</v>
      </c>
      <c r="L471" s="43">
        <v>1.6122213999999999E-4</v>
      </c>
      <c r="M471" s="43">
        <v>1.3830581E-3</v>
      </c>
      <c r="N471" s="43">
        <v>0.10223569</v>
      </c>
      <c r="O471" s="43">
        <v>2.3398937999999998E-3</v>
      </c>
      <c r="P471" s="43">
        <v>0</v>
      </c>
      <c r="Q471" s="43">
        <v>6.7903207000000003E-4</v>
      </c>
      <c r="R471" s="43">
        <v>1.0311265E-2</v>
      </c>
      <c r="S471" s="43">
        <v>1.645084E-3</v>
      </c>
      <c r="U471" s="93">
        <f t="shared" si="77"/>
        <v>1.6981143103448275</v>
      </c>
    </row>
    <row r="472" spans="1:21">
      <c r="A472" s="41" t="s">
        <v>33</v>
      </c>
      <c r="B472" s="94" t="s">
        <v>4948</v>
      </c>
      <c r="C472" s="74">
        <f t="shared" si="73"/>
        <v>0.90231746900999998</v>
      </c>
      <c r="D472" s="74">
        <f t="shared" si="74"/>
        <v>7.8548304429999993E-2</v>
      </c>
      <c r="E472" s="74">
        <f t="shared" si="75"/>
        <v>0.42501035700000001</v>
      </c>
      <c r="F472" s="74">
        <f t="shared" si="76"/>
        <v>3.370503758E-2</v>
      </c>
      <c r="G472" s="95">
        <v>0.36505377</v>
      </c>
      <c r="H472" s="43">
        <v>7.1794770000000001E-3</v>
      </c>
      <c r="I472" s="43">
        <v>0.30874826</v>
      </c>
      <c r="J472" s="43">
        <v>6.5380552999999994E-2</v>
      </c>
      <c r="K472" s="43">
        <v>8.2594976000000004E-3</v>
      </c>
      <c r="L472" s="43">
        <v>4.0509182999999999E-4</v>
      </c>
      <c r="M472" s="43">
        <v>4.5031619999999998E-3</v>
      </c>
      <c r="N472" s="43">
        <v>0.10908262000000001</v>
      </c>
      <c r="O472" s="43">
        <v>3.3855589999999998E-3</v>
      </c>
      <c r="P472" s="43">
        <v>0</v>
      </c>
      <c r="Q472" s="43">
        <v>9.6943318000000005E-4</v>
      </c>
      <c r="R472" s="43">
        <v>2.4132272E-2</v>
      </c>
      <c r="S472" s="43">
        <v>5.2177734000000003E-3</v>
      </c>
      <c r="U472" s="93">
        <f t="shared" si="77"/>
        <v>3.1470152586206894</v>
      </c>
    </row>
    <row r="473" spans="1:21">
      <c r="A473" s="41" t="s">
        <v>33</v>
      </c>
      <c r="B473" s="94" t="s">
        <v>4949</v>
      </c>
      <c r="C473" s="74">
        <f t="shared" si="73"/>
        <v>0.71983032148000003</v>
      </c>
      <c r="D473" s="74">
        <f t="shared" si="74"/>
        <v>6.1198229979999998E-2</v>
      </c>
      <c r="E473" s="74">
        <f t="shared" si="75"/>
        <v>0.37664980269999998</v>
      </c>
      <c r="F473" s="74">
        <f t="shared" si="76"/>
        <v>2.2077838800000003E-2</v>
      </c>
      <c r="G473" s="95">
        <v>0.25990445000000001</v>
      </c>
      <c r="H473" s="43">
        <v>7.7948627000000003E-3</v>
      </c>
      <c r="I473" s="43">
        <v>0.21061559999999999</v>
      </c>
      <c r="J473" s="43">
        <v>4.9754159999999999E-2</v>
      </c>
      <c r="K473" s="43">
        <v>7.9440508999999992E-3</v>
      </c>
      <c r="L473" s="43">
        <v>3.4668467999999998E-4</v>
      </c>
      <c r="M473" s="43">
        <v>3.1533344E-3</v>
      </c>
      <c r="N473" s="43">
        <v>0.15823934000000001</v>
      </c>
      <c r="O473" s="43">
        <v>4.1409599000000004E-3</v>
      </c>
      <c r="P473" s="43">
        <v>0</v>
      </c>
      <c r="Q473" s="43">
        <v>1.4770989999999999E-3</v>
      </c>
      <c r="R473" s="43">
        <v>1.3086062000000001E-2</v>
      </c>
      <c r="S473" s="43">
        <v>3.3737178999999999E-3</v>
      </c>
      <c r="U473" s="93">
        <f t="shared" si="77"/>
        <v>2.2405556034482759</v>
      </c>
    </row>
    <row r="474" spans="1:21">
      <c r="A474" s="41" t="s">
        <v>33</v>
      </c>
      <c r="B474" s="94" t="s">
        <v>4950</v>
      </c>
      <c r="C474" s="74">
        <f t="shared" si="73"/>
        <v>0.66540589737000011</v>
      </c>
      <c r="D474" s="74">
        <f t="shared" si="74"/>
        <v>5.2236132169999991E-2</v>
      </c>
      <c r="E474" s="74">
        <f t="shared" si="75"/>
        <v>0.33936428740000002</v>
      </c>
      <c r="F474" s="74">
        <f t="shared" si="76"/>
        <v>2.74563078E-2</v>
      </c>
      <c r="G474" s="95">
        <v>0.24634917000000001</v>
      </c>
      <c r="H474" s="43">
        <v>7.2698674000000003E-3</v>
      </c>
      <c r="I474" s="43">
        <v>0.20901890000000001</v>
      </c>
      <c r="J474" s="43">
        <v>4.4062855999999997E-2</v>
      </c>
      <c r="K474" s="43">
        <v>5.1205575999999997E-3</v>
      </c>
      <c r="L474" s="43">
        <v>2.5022807000000001E-4</v>
      </c>
      <c r="M474" s="43">
        <v>2.8024905000000001E-3</v>
      </c>
      <c r="N474" s="43">
        <v>0.12307551999999999</v>
      </c>
      <c r="O474" s="43">
        <v>3.5093915999999999E-3</v>
      </c>
      <c r="P474" s="43">
        <v>0</v>
      </c>
      <c r="Q474" s="43">
        <v>1.0888085999999999E-3</v>
      </c>
      <c r="R474" s="43">
        <v>2.0178148E-2</v>
      </c>
      <c r="S474" s="43">
        <v>2.6799596000000002E-3</v>
      </c>
      <c r="U474" s="93">
        <f t="shared" si="77"/>
        <v>2.1236997413793102</v>
      </c>
    </row>
    <row r="475" spans="1:21">
      <c r="A475" s="41" t="s">
        <v>33</v>
      </c>
      <c r="B475" s="94" t="s">
        <v>4951</v>
      </c>
      <c r="C475" s="74">
        <f t="shared" si="73"/>
        <v>0.55372421264000005</v>
      </c>
      <c r="D475" s="74">
        <f t="shared" si="74"/>
        <v>4.6378345339999995E-2</v>
      </c>
      <c r="E475" s="74">
        <f t="shared" si="75"/>
        <v>0.28368347230000002</v>
      </c>
      <c r="F475" s="74">
        <f t="shared" si="76"/>
        <v>1.6756705E-2</v>
      </c>
      <c r="G475" s="95">
        <v>0.20690569</v>
      </c>
      <c r="H475" s="43">
        <v>5.8991423000000001E-3</v>
      </c>
      <c r="I475" s="43">
        <v>0.15635355000000001</v>
      </c>
      <c r="J475" s="43">
        <v>3.7042448999999998E-2</v>
      </c>
      <c r="K475" s="43">
        <v>6.6258623000000003E-3</v>
      </c>
      <c r="L475" s="43">
        <v>2.7434044000000001E-4</v>
      </c>
      <c r="M475" s="43">
        <v>2.4356935999999998E-3</v>
      </c>
      <c r="N475" s="43">
        <v>0.12143078</v>
      </c>
      <c r="O475" s="43">
        <v>3.3244169E-3</v>
      </c>
      <c r="P475" s="43">
        <v>0</v>
      </c>
      <c r="Q475" s="43">
        <v>1.2820965999999999E-3</v>
      </c>
      <c r="R475" s="43">
        <v>9.9811789000000001E-3</v>
      </c>
      <c r="S475" s="43">
        <v>2.1690125999999999E-3</v>
      </c>
      <c r="U475" s="93">
        <f t="shared" si="77"/>
        <v>1.7836697413793103</v>
      </c>
    </row>
    <row r="476" spans="1:21">
      <c r="A476" s="41" t="s">
        <v>33</v>
      </c>
      <c r="B476" s="94" t="s">
        <v>4952</v>
      </c>
      <c r="C476" s="74">
        <f t="shared" si="73"/>
        <v>0.47229678144000004</v>
      </c>
      <c r="D476" s="74">
        <f t="shared" si="74"/>
        <v>3.7376247449999997E-2</v>
      </c>
      <c r="E476" s="74">
        <f t="shared" si="75"/>
        <v>0.20275964490000004</v>
      </c>
      <c r="F476" s="74">
        <f t="shared" si="76"/>
        <v>1.8546829090000001E-2</v>
      </c>
      <c r="G476" s="95">
        <v>0.21361405999999999</v>
      </c>
      <c r="H476" s="43">
        <v>3.5371399000000002E-3</v>
      </c>
      <c r="I476" s="43">
        <v>0.12514332</v>
      </c>
      <c r="J476" s="43">
        <v>3.1110802E-2</v>
      </c>
      <c r="K476" s="43">
        <v>4.4986525000000003E-3</v>
      </c>
      <c r="L476" s="43">
        <v>1.6227114999999999E-4</v>
      </c>
      <c r="M476" s="43">
        <v>1.6045218000000001E-3</v>
      </c>
      <c r="N476" s="43">
        <v>7.4079185000000006E-2</v>
      </c>
      <c r="O476" s="43">
        <v>2.2303657E-3</v>
      </c>
      <c r="P476" s="43">
        <v>0</v>
      </c>
      <c r="Q476" s="43">
        <v>4.5915658999999998E-4</v>
      </c>
      <c r="R476" s="43">
        <v>1.4554403E-2</v>
      </c>
      <c r="S476" s="43">
        <v>1.3029038000000001E-3</v>
      </c>
      <c r="U476" s="93">
        <f t="shared" si="77"/>
        <v>1.8415005172413792</v>
      </c>
    </row>
    <row r="477" spans="1:21">
      <c r="A477" s="41" t="s">
        <v>33</v>
      </c>
      <c r="B477" s="94" t="s">
        <v>4953</v>
      </c>
      <c r="C477" s="74">
        <f t="shared" si="73"/>
        <v>0.92124543933000003</v>
      </c>
      <c r="D477" s="74">
        <f t="shared" si="74"/>
        <v>7.8769942230000001E-2</v>
      </c>
      <c r="E477" s="74">
        <f t="shared" si="75"/>
        <v>0.43658977190000003</v>
      </c>
      <c r="F477" s="74">
        <f t="shared" si="76"/>
        <v>3.4989185200000002E-2</v>
      </c>
      <c r="G477" s="95">
        <v>0.37089654</v>
      </c>
      <c r="H477" s="43">
        <v>7.1049818999999997E-3</v>
      </c>
      <c r="I477" s="43">
        <v>0.31382636000000003</v>
      </c>
      <c r="J477" s="43">
        <v>6.5632887000000001E-2</v>
      </c>
      <c r="K477" s="43">
        <v>8.1907765E-3</v>
      </c>
      <c r="L477" s="43">
        <v>4.2995513000000001E-4</v>
      </c>
      <c r="M477" s="43">
        <v>4.5163236000000002E-3</v>
      </c>
      <c r="N477" s="43">
        <v>0.11565843000000001</v>
      </c>
      <c r="O477" s="43">
        <v>3.6724027000000002E-3</v>
      </c>
      <c r="P477" s="43">
        <v>0</v>
      </c>
      <c r="Q477" s="43">
        <v>1.0430942999999999E-3</v>
      </c>
      <c r="R477" s="43">
        <v>2.4011304000000001E-2</v>
      </c>
      <c r="S477" s="43">
        <v>6.2623842000000002E-3</v>
      </c>
      <c r="U477" s="93">
        <f t="shared" si="77"/>
        <v>3.1973839655172411</v>
      </c>
    </row>
    <row r="478" spans="1:21">
      <c r="A478" s="41" t="s">
        <v>33</v>
      </c>
      <c r="B478" s="94" t="s">
        <v>4954</v>
      </c>
      <c r="C478" s="74">
        <f t="shared" si="73"/>
        <v>0.57415556086999997</v>
      </c>
      <c r="D478" s="74">
        <f t="shared" si="74"/>
        <v>4.6574979359999998E-2</v>
      </c>
      <c r="E478" s="74">
        <f t="shared" si="75"/>
        <v>0.2837138863</v>
      </c>
      <c r="F478" s="74">
        <f t="shared" si="76"/>
        <v>2.249263521E-2</v>
      </c>
      <c r="G478" s="95">
        <v>0.22137406000000001</v>
      </c>
      <c r="H478" s="43">
        <v>6.5275263000000002E-3</v>
      </c>
      <c r="I478" s="43">
        <v>0.1628782</v>
      </c>
      <c r="J478" s="43">
        <v>3.9391562999999997E-2</v>
      </c>
      <c r="K478" s="43">
        <v>4.9397479999999999E-3</v>
      </c>
      <c r="L478" s="43">
        <v>2.3665515999999999E-4</v>
      </c>
      <c r="M478" s="43">
        <v>2.0070131999999998E-3</v>
      </c>
      <c r="N478" s="43">
        <v>0.11430816000000001</v>
      </c>
      <c r="O478" s="43">
        <v>3.1085772E-3</v>
      </c>
      <c r="P478" s="43">
        <v>0</v>
      </c>
      <c r="Q478" s="43">
        <v>8.0330701000000003E-4</v>
      </c>
      <c r="R478" s="43">
        <v>1.6652660999999999E-2</v>
      </c>
      <c r="S478" s="43">
        <v>1.9280899999999999E-3</v>
      </c>
      <c r="U478" s="93">
        <f t="shared" si="77"/>
        <v>1.9083970689655172</v>
      </c>
    </row>
    <row r="479" spans="1:21">
      <c r="A479" s="41" t="s">
        <v>33</v>
      </c>
      <c r="B479" s="94" t="s">
        <v>4955</v>
      </c>
      <c r="C479" s="74">
        <f t="shared" si="73"/>
        <v>0.63240653166000005</v>
      </c>
      <c r="D479" s="74">
        <f t="shared" si="74"/>
        <v>5.2352460259999997E-2</v>
      </c>
      <c r="E479" s="74">
        <f t="shared" si="75"/>
        <v>0.32198043879999999</v>
      </c>
      <c r="F479" s="74">
        <f t="shared" si="76"/>
        <v>2.1774662599999998E-2</v>
      </c>
      <c r="G479" s="95">
        <v>0.23629897</v>
      </c>
      <c r="H479" s="43">
        <v>7.9373988000000003E-3</v>
      </c>
      <c r="I479" s="43">
        <v>0.18375309000000001</v>
      </c>
      <c r="J479" s="43">
        <v>4.0495149000000001E-2</v>
      </c>
      <c r="K479" s="43">
        <v>8.1721690999999996E-3</v>
      </c>
      <c r="L479" s="43">
        <v>3.4298725999999999E-4</v>
      </c>
      <c r="M479" s="43">
        <v>3.3421548999999998E-3</v>
      </c>
      <c r="N479" s="43">
        <v>0.13028994999999999</v>
      </c>
      <c r="O479" s="43">
        <v>3.6080396000000002E-3</v>
      </c>
      <c r="P479" s="43">
        <v>0</v>
      </c>
      <c r="Q479" s="43">
        <v>1.2011242000000001E-3</v>
      </c>
      <c r="R479" s="43">
        <v>1.3631832E-2</v>
      </c>
      <c r="S479" s="43">
        <v>3.3336668000000002E-3</v>
      </c>
      <c r="U479" s="93">
        <f t="shared" si="77"/>
        <v>2.0370600862068966</v>
      </c>
    </row>
    <row r="480" spans="1:21">
      <c r="A480" s="41" t="s">
        <v>33</v>
      </c>
      <c r="B480" s="94" t="s">
        <v>4956</v>
      </c>
      <c r="C480" s="74">
        <f t="shared" si="73"/>
        <v>1.0982381316999998</v>
      </c>
      <c r="D480" s="74">
        <f t="shared" si="74"/>
        <v>8.8240631400000005E-2</v>
      </c>
      <c r="E480" s="74">
        <f t="shared" si="75"/>
        <v>0.47501911199999997</v>
      </c>
      <c r="F480" s="74">
        <f t="shared" si="76"/>
        <v>4.8172348299999994E-2</v>
      </c>
      <c r="G480" s="95">
        <v>0.48680604</v>
      </c>
      <c r="H480" s="43">
        <v>1.7466651999999999E-2</v>
      </c>
      <c r="I480" s="43">
        <v>0.25677843</v>
      </c>
      <c r="J480" s="43">
        <v>5.7548282999999999E-2</v>
      </c>
      <c r="K480" s="43">
        <v>2.1183691000000001E-2</v>
      </c>
      <c r="L480" s="43">
        <v>1.3871812E-3</v>
      </c>
      <c r="M480" s="43">
        <v>8.1214761999999999E-3</v>
      </c>
      <c r="N480" s="43">
        <v>0.20077402999999999</v>
      </c>
      <c r="O480" s="43">
        <v>1.5037893E-2</v>
      </c>
      <c r="P480" s="43">
        <v>0</v>
      </c>
      <c r="Q480" s="43">
        <v>1.2652125999999999E-3</v>
      </c>
      <c r="R480" s="43">
        <v>2.8735118E-2</v>
      </c>
      <c r="S480" s="43">
        <v>3.1341247000000001E-3</v>
      </c>
      <c r="U480" s="93">
        <f t="shared" si="77"/>
        <v>4.1966037931034483</v>
      </c>
    </row>
    <row r="481" spans="1:21">
      <c r="A481" s="41" t="s">
        <v>33</v>
      </c>
      <c r="B481" s="94" t="s">
        <v>4957</v>
      </c>
      <c r="C481" s="74">
        <f t="shared" si="73"/>
        <v>0.58629715103000002</v>
      </c>
      <c r="D481" s="74">
        <f t="shared" si="74"/>
        <v>4.9814027829999996E-2</v>
      </c>
      <c r="E481" s="74">
        <f t="shared" si="75"/>
        <v>0.30281430930000003</v>
      </c>
      <c r="F481" s="74">
        <f t="shared" si="76"/>
        <v>1.9775543900000001E-2</v>
      </c>
      <c r="G481" s="95">
        <v>0.21389327</v>
      </c>
      <c r="H481" s="43">
        <v>6.3387792999999998E-3</v>
      </c>
      <c r="I481" s="43">
        <v>0.16969131000000001</v>
      </c>
      <c r="J481" s="43">
        <v>4.0376822E-2</v>
      </c>
      <c r="K481" s="43">
        <v>6.6275149E-3</v>
      </c>
      <c r="L481" s="43">
        <v>2.8478293E-4</v>
      </c>
      <c r="M481" s="43">
        <v>2.5249080000000002E-3</v>
      </c>
      <c r="N481" s="43">
        <v>0.12678422</v>
      </c>
      <c r="O481" s="43">
        <v>3.4983756E-3</v>
      </c>
      <c r="P481" s="43">
        <v>0</v>
      </c>
      <c r="Q481" s="43">
        <v>2.2697612E-3</v>
      </c>
      <c r="R481" s="43">
        <v>1.1630135E-2</v>
      </c>
      <c r="S481" s="43">
        <v>2.3772721000000002E-3</v>
      </c>
      <c r="U481" s="93">
        <f t="shared" si="77"/>
        <v>1.8439074999999998</v>
      </c>
    </row>
    <row r="482" spans="1:21">
      <c r="A482" s="41" t="s">
        <v>33</v>
      </c>
      <c r="B482" s="94" t="s">
        <v>4958</v>
      </c>
      <c r="C482" s="74">
        <f t="shared" si="73"/>
        <v>0.57803144180999999</v>
      </c>
      <c r="D482" s="74">
        <f t="shared" si="74"/>
        <v>4.6568537110000002E-2</v>
      </c>
      <c r="E482" s="74">
        <f t="shared" si="75"/>
        <v>0.31830796449999998</v>
      </c>
      <c r="F482" s="74">
        <f t="shared" si="76"/>
        <v>2.2944150200000003E-2</v>
      </c>
      <c r="G482" s="95">
        <v>0.19021078999999999</v>
      </c>
      <c r="H482" s="43">
        <v>6.7862345000000001E-3</v>
      </c>
      <c r="I482" s="43">
        <v>0.17646391</v>
      </c>
      <c r="J482" s="43">
        <v>3.8023145000000001E-2</v>
      </c>
      <c r="K482" s="43">
        <v>5.7150613000000001E-3</v>
      </c>
      <c r="L482" s="43">
        <v>2.7601481000000001E-4</v>
      </c>
      <c r="M482" s="43">
        <v>2.5543160000000001E-3</v>
      </c>
      <c r="N482" s="43">
        <v>0.13505782</v>
      </c>
      <c r="O482" s="43">
        <v>3.7823255000000002E-3</v>
      </c>
      <c r="P482" s="43">
        <v>0</v>
      </c>
      <c r="Q482" s="43">
        <v>1.8355715E-3</v>
      </c>
      <c r="R482" s="43">
        <v>1.4223675E-2</v>
      </c>
      <c r="S482" s="43">
        <v>3.1025782E-3</v>
      </c>
      <c r="U482" s="93">
        <f t="shared" si="77"/>
        <v>1.6397481896551722</v>
      </c>
    </row>
    <row r="483" spans="1:21">
      <c r="A483" s="41" t="s">
        <v>33</v>
      </c>
      <c r="B483" s="94" t="s">
        <v>4959</v>
      </c>
      <c r="C483" s="74">
        <f t="shared" si="73"/>
        <v>0.50855648399999998</v>
      </c>
      <c r="D483" s="74">
        <f t="shared" si="74"/>
        <v>4.1617512599999996E-2</v>
      </c>
      <c r="E483" s="74">
        <f t="shared" si="75"/>
        <v>0.2293157985</v>
      </c>
      <c r="F483" s="74">
        <f t="shared" si="76"/>
        <v>2.8738862899999999E-2</v>
      </c>
      <c r="G483" s="95">
        <v>0.20888430999999999</v>
      </c>
      <c r="H483" s="43">
        <v>3.7532845000000001E-3</v>
      </c>
      <c r="I483" s="43">
        <v>0.1593571</v>
      </c>
      <c r="J483" s="43">
        <v>3.5862326999999999E-2</v>
      </c>
      <c r="K483" s="43">
        <v>3.6602684000000001E-3</v>
      </c>
      <c r="L483" s="43">
        <v>2.058358E-4</v>
      </c>
      <c r="M483" s="43">
        <v>1.8890814000000001E-3</v>
      </c>
      <c r="N483" s="43">
        <v>6.6205414000000004E-2</v>
      </c>
      <c r="O483" s="43">
        <v>2.3838837000000001E-3</v>
      </c>
      <c r="P483" s="43">
        <v>0</v>
      </c>
      <c r="Q483" s="43">
        <v>1.0811416000000001E-3</v>
      </c>
      <c r="R483" s="43">
        <v>2.3321130999999998E-2</v>
      </c>
      <c r="S483" s="43">
        <v>1.9527066E-3</v>
      </c>
      <c r="U483" s="93">
        <f t="shared" si="77"/>
        <v>1.8007268103448275</v>
      </c>
    </row>
    <row r="484" spans="1:21">
      <c r="A484" s="41" t="s">
        <v>33</v>
      </c>
      <c r="B484" s="94" t="s">
        <v>4960</v>
      </c>
      <c r="C484" s="74">
        <f t="shared" si="73"/>
        <v>0.53318532605999991</v>
      </c>
      <c r="D484" s="74">
        <f t="shared" si="74"/>
        <v>4.180525786E-2</v>
      </c>
      <c r="E484" s="74">
        <f t="shared" si="75"/>
        <v>0.26410082879999996</v>
      </c>
      <c r="F484" s="74">
        <f t="shared" si="76"/>
        <v>2.79423094E-2</v>
      </c>
      <c r="G484" s="95">
        <v>0.19933693</v>
      </c>
      <c r="H484" s="43">
        <v>5.3277078000000004E-3</v>
      </c>
      <c r="I484" s="43">
        <v>0.16067377999999999</v>
      </c>
      <c r="J484" s="43">
        <v>3.3774536000000001E-2</v>
      </c>
      <c r="K484" s="43">
        <v>5.3646945000000003E-3</v>
      </c>
      <c r="L484" s="43">
        <v>2.9522165999999999E-4</v>
      </c>
      <c r="M484" s="43">
        <v>2.3708056999999999E-3</v>
      </c>
      <c r="N484" s="43">
        <v>9.8099341000000007E-2</v>
      </c>
      <c r="O484" s="43">
        <v>3.4886566999999999E-3</v>
      </c>
      <c r="P484" s="43">
        <v>0</v>
      </c>
      <c r="Q484" s="43">
        <v>1.5224848E-3</v>
      </c>
      <c r="R484" s="43">
        <v>1.9439972E-2</v>
      </c>
      <c r="S484" s="43">
        <v>3.4911959000000002E-3</v>
      </c>
      <c r="U484" s="93">
        <f t="shared" si="77"/>
        <v>1.7184218103448274</v>
      </c>
    </row>
    <row r="485" spans="1:21">
      <c r="A485" s="41" t="s">
        <v>33</v>
      </c>
      <c r="B485" s="94" t="s">
        <v>4961</v>
      </c>
      <c r="C485" s="74">
        <f t="shared" si="73"/>
        <v>0.51778563178000003</v>
      </c>
      <c r="D485" s="74">
        <f t="shared" si="74"/>
        <v>4.6474549980000009E-2</v>
      </c>
      <c r="E485" s="74">
        <f t="shared" si="75"/>
        <v>0.28149342230000002</v>
      </c>
      <c r="F485" s="74">
        <f t="shared" si="76"/>
        <v>1.80715995E-2</v>
      </c>
      <c r="G485" s="95">
        <v>0.17174606000000001</v>
      </c>
      <c r="H485" s="43">
        <v>5.6895723E-3</v>
      </c>
      <c r="I485" s="43">
        <v>0.16124277000000001</v>
      </c>
      <c r="J485" s="43">
        <v>3.7000731000000002E-2</v>
      </c>
      <c r="K485" s="43">
        <v>6.7249752000000003E-3</v>
      </c>
      <c r="L485" s="43">
        <v>2.8847018000000002E-4</v>
      </c>
      <c r="M485" s="43">
        <v>2.4603735999999998E-3</v>
      </c>
      <c r="N485" s="43">
        <v>0.11456108</v>
      </c>
      <c r="O485" s="43">
        <v>3.4744840999999999E-3</v>
      </c>
      <c r="P485" s="43">
        <v>0</v>
      </c>
      <c r="Q485" s="43">
        <v>2.8816464E-3</v>
      </c>
      <c r="R485" s="43">
        <v>9.3947886000000005E-3</v>
      </c>
      <c r="S485" s="43">
        <v>2.3206804E-3</v>
      </c>
      <c r="U485" s="93">
        <f t="shared" si="77"/>
        <v>1.4805694827586207</v>
      </c>
    </row>
    <row r="486" spans="1:21">
      <c r="A486" s="41" t="s">
        <v>33</v>
      </c>
      <c r="B486" s="94" t="s">
        <v>4962</v>
      </c>
      <c r="C486" s="74">
        <f t="shared" si="73"/>
        <v>0.56330202842999999</v>
      </c>
      <c r="D486" s="74">
        <f t="shared" si="74"/>
        <v>4.5271843430000007E-2</v>
      </c>
      <c r="E486" s="74">
        <f t="shared" si="75"/>
        <v>0.29092845039999998</v>
      </c>
      <c r="F486" s="74">
        <f t="shared" si="76"/>
        <v>2.29684546E-2</v>
      </c>
      <c r="G486" s="95">
        <v>0.20413328</v>
      </c>
      <c r="H486" s="43">
        <v>6.4544804000000004E-3</v>
      </c>
      <c r="I486" s="43">
        <v>0.16570897000000001</v>
      </c>
      <c r="J486" s="43">
        <v>3.6025131000000002E-2</v>
      </c>
      <c r="K486" s="43">
        <v>6.3918797999999999E-3</v>
      </c>
      <c r="L486" s="43">
        <v>2.8288112999999999E-4</v>
      </c>
      <c r="M486" s="43">
        <v>2.5719515E-3</v>
      </c>
      <c r="N486" s="43">
        <v>0.118765</v>
      </c>
      <c r="O486" s="43">
        <v>3.2142814E-3</v>
      </c>
      <c r="P486" s="43">
        <v>0</v>
      </c>
      <c r="Q486" s="43">
        <v>2.9219866999999999E-3</v>
      </c>
      <c r="R486" s="43">
        <v>1.4597284E-2</v>
      </c>
      <c r="S486" s="43">
        <v>2.2349025000000002E-3</v>
      </c>
      <c r="U486" s="93">
        <f t="shared" si="77"/>
        <v>1.7597696551724138</v>
      </c>
    </row>
    <row r="487" spans="1:21">
      <c r="A487" s="41" t="s">
        <v>33</v>
      </c>
      <c r="B487" s="94" t="s">
        <v>4963</v>
      </c>
      <c r="C487" s="74">
        <f t="shared" si="73"/>
        <v>0.56896793680000002</v>
      </c>
      <c r="D487" s="74">
        <f t="shared" si="74"/>
        <v>4.5795830699999998E-2</v>
      </c>
      <c r="E487" s="74">
        <f t="shared" si="75"/>
        <v>0.31544655290000001</v>
      </c>
      <c r="F487" s="74">
        <f t="shared" si="76"/>
        <v>2.2521883199999999E-2</v>
      </c>
      <c r="G487" s="95">
        <v>0.18520366999999999</v>
      </c>
      <c r="H487" s="43">
        <v>6.8216828999999998E-3</v>
      </c>
      <c r="I487" s="43">
        <v>0.17229847000000001</v>
      </c>
      <c r="J487" s="43">
        <v>3.7134241999999998E-2</v>
      </c>
      <c r="K487" s="43">
        <v>5.8267963999999997E-3</v>
      </c>
      <c r="L487" s="43">
        <v>2.7890450000000002E-4</v>
      </c>
      <c r="M487" s="43">
        <v>2.5558878E-3</v>
      </c>
      <c r="N487" s="43">
        <v>0.13632639999999999</v>
      </c>
      <c r="O487" s="43">
        <v>3.8110127000000001E-3</v>
      </c>
      <c r="P487" s="43">
        <v>0</v>
      </c>
      <c r="Q487" s="43">
        <v>1.9315348E-3</v>
      </c>
      <c r="R487" s="43">
        <v>1.3642479000000001E-2</v>
      </c>
      <c r="S487" s="43">
        <v>3.1368567000000002E-3</v>
      </c>
      <c r="U487" s="93">
        <f t="shared" si="77"/>
        <v>1.5965833620689653</v>
      </c>
    </row>
    <row r="489" spans="1:21">
      <c r="B489" s="40" t="s">
        <v>4964</v>
      </c>
    </row>
    <row r="490" spans="1:21">
      <c r="A490" s="41" t="s">
        <v>33</v>
      </c>
      <c r="B490" s="94" t="s">
        <v>4965</v>
      </c>
      <c r="C490" s="74">
        <f t="shared" ref="C490:C553" si="78">D490+E490+F490+G490</f>
        <v>0.14323309882699997</v>
      </c>
      <c r="D490" s="74">
        <f t="shared" ref="D490:D553" si="79">J490+K490+L490+M490</f>
        <v>4.1657256910000003E-2</v>
      </c>
      <c r="E490" s="74">
        <f t="shared" ref="E490:E553" si="80">H490+I490+N490</f>
        <v>5.5517328899999996E-2</v>
      </c>
      <c r="F490" s="74">
        <f t="shared" ref="F490:F553" si="81">O490+IF(P490="x",0,P490)+IF(Q490="x",0,Q490)+IF(R490="x",0,R490)+S490</f>
        <v>2.6562780170000001E-3</v>
      </c>
      <c r="G490" s="95">
        <v>4.3402234999999997E-2</v>
      </c>
      <c r="H490" s="43">
        <v>4.7398809E-3</v>
      </c>
      <c r="I490" s="43">
        <v>2.7272128999999999E-2</v>
      </c>
      <c r="J490" s="43">
        <v>2.6550474000000001E-2</v>
      </c>
      <c r="K490" s="43">
        <v>1.4312231E-2</v>
      </c>
      <c r="L490" s="43">
        <v>1.2720831999999999E-4</v>
      </c>
      <c r="M490" s="43">
        <v>6.6734358999999996E-4</v>
      </c>
      <c r="N490" s="43">
        <v>2.3505319E-2</v>
      </c>
      <c r="O490" s="43">
        <v>1.8183415E-3</v>
      </c>
      <c r="P490" s="43">
        <v>0</v>
      </c>
      <c r="Q490" s="43">
        <v>3.2145639999999999E-4</v>
      </c>
      <c r="R490" s="43">
        <v>6.8231826999999993E-5</v>
      </c>
      <c r="S490" s="43">
        <v>4.4824828999999997E-4</v>
      </c>
      <c r="U490" s="93">
        <f t="shared" ref="U490:U553" si="82">G490/0.116</f>
        <v>0.37415719827586202</v>
      </c>
    </row>
    <row r="491" spans="1:21">
      <c r="A491" s="41" t="s">
        <v>33</v>
      </c>
      <c r="B491" s="94" t="s">
        <v>4966</v>
      </c>
      <c r="C491" s="74">
        <f t="shared" si="78"/>
        <v>3.1875074791999997E-2</v>
      </c>
      <c r="D491" s="74">
        <f t="shared" si="79"/>
        <v>6.9067317410000011E-3</v>
      </c>
      <c r="E491" s="74">
        <f t="shared" si="80"/>
        <v>1.3338725499999999E-2</v>
      </c>
      <c r="F491" s="74">
        <f t="shared" si="81"/>
        <v>1.933268751E-3</v>
      </c>
      <c r="G491" s="95">
        <v>9.6963488000000007E-3</v>
      </c>
      <c r="H491" s="43">
        <v>1.2703351999999999E-3</v>
      </c>
      <c r="I491" s="43">
        <v>4.6487111999999999E-3</v>
      </c>
      <c r="J491" s="43">
        <v>4.0886511E-3</v>
      </c>
      <c r="K491" s="43">
        <v>2.5347218E-3</v>
      </c>
      <c r="L491" s="43">
        <v>6.0990531000000003E-5</v>
      </c>
      <c r="M491" s="43">
        <v>2.2236831E-4</v>
      </c>
      <c r="N491" s="43">
        <v>7.4196790999999998E-3</v>
      </c>
      <c r="O491" s="43">
        <v>1.1274823000000001E-3</v>
      </c>
      <c r="P491" s="43">
        <v>0</v>
      </c>
      <c r="Q491" s="43">
        <v>6.0555129E-4</v>
      </c>
      <c r="R491" s="43">
        <v>4.4962000999999997E-5</v>
      </c>
      <c r="S491" s="43">
        <v>1.5527316E-4</v>
      </c>
      <c r="U491" s="93">
        <f t="shared" si="82"/>
        <v>8.3589213793103453E-2</v>
      </c>
    </row>
    <row r="492" spans="1:21">
      <c r="A492" s="41" t="s">
        <v>33</v>
      </c>
      <c r="B492" s="94" t="s">
        <v>4967</v>
      </c>
      <c r="C492" s="74">
        <f t="shared" si="78"/>
        <v>4.1338900770999998E-2</v>
      </c>
      <c r="D492" s="74">
        <f t="shared" si="79"/>
        <v>7.4440986619999996E-3</v>
      </c>
      <c r="E492" s="74">
        <f t="shared" si="80"/>
        <v>1.74396863E-2</v>
      </c>
      <c r="F492" s="74">
        <f t="shared" si="81"/>
        <v>2.2488718090000002E-3</v>
      </c>
      <c r="G492" s="95">
        <v>1.4206244E-2</v>
      </c>
      <c r="H492" s="43">
        <v>2.1949206000000001E-3</v>
      </c>
      <c r="I492" s="43">
        <v>4.9889347000000002E-3</v>
      </c>
      <c r="J492" s="43">
        <v>4.5000361999999999E-3</v>
      </c>
      <c r="K492" s="43">
        <v>2.5821456999999999E-3</v>
      </c>
      <c r="L492" s="43">
        <v>6.4771872000000006E-5</v>
      </c>
      <c r="M492" s="43">
        <v>2.9714489000000002E-4</v>
      </c>
      <c r="N492" s="43">
        <v>1.0255831E-2</v>
      </c>
      <c r="O492" s="43">
        <v>1.1284502999999999E-3</v>
      </c>
      <c r="P492" s="43">
        <v>0</v>
      </c>
      <c r="Q492" s="43">
        <v>1.0699459E-4</v>
      </c>
      <c r="R492" s="43">
        <v>3.5187278999999997E-5</v>
      </c>
      <c r="S492" s="43">
        <v>9.7823963999999993E-4</v>
      </c>
      <c r="U492" s="93">
        <f t="shared" si="82"/>
        <v>0.12246762068965517</v>
      </c>
    </row>
    <row r="493" spans="1:21">
      <c r="A493" s="41" t="s">
        <v>33</v>
      </c>
      <c r="B493" s="94" t="s">
        <v>4968</v>
      </c>
      <c r="C493" s="74">
        <f t="shared" si="78"/>
        <v>3.4032239121999992E-2</v>
      </c>
      <c r="D493" s="74">
        <f t="shared" si="79"/>
        <v>6.9038700739999992E-3</v>
      </c>
      <c r="E493" s="74">
        <f t="shared" si="80"/>
        <v>1.2996882499999999E-2</v>
      </c>
      <c r="F493" s="74">
        <f t="shared" si="81"/>
        <v>4.681225847999999E-3</v>
      </c>
      <c r="G493" s="95">
        <v>9.4502606999999992E-3</v>
      </c>
      <c r="H493" s="43">
        <v>1.1324712E-3</v>
      </c>
      <c r="I493" s="43">
        <v>4.3684505E-3</v>
      </c>
      <c r="J493" s="43">
        <v>4.0900103000000004E-3</v>
      </c>
      <c r="K493" s="43">
        <v>2.5434251999999998E-3</v>
      </c>
      <c r="L493" s="43">
        <v>5.9964323999999997E-5</v>
      </c>
      <c r="M493" s="43">
        <v>2.1047025000000001E-4</v>
      </c>
      <c r="N493" s="43">
        <v>7.4959607999999997E-3</v>
      </c>
      <c r="O493" s="43">
        <v>1.1258380999999999E-3</v>
      </c>
      <c r="P493" s="43">
        <v>0</v>
      </c>
      <c r="Q493" s="43">
        <v>2.7158337999999998E-3</v>
      </c>
      <c r="R493" s="43">
        <v>4.3427977999999998E-5</v>
      </c>
      <c r="S493" s="43">
        <v>7.9612596999999998E-4</v>
      </c>
      <c r="U493" s="93">
        <f t="shared" si="82"/>
        <v>8.1467764655172401E-2</v>
      </c>
    </row>
    <row r="494" spans="1:21">
      <c r="A494" s="41" t="s">
        <v>33</v>
      </c>
      <c r="B494" s="94" t="s">
        <v>4969</v>
      </c>
      <c r="C494" s="74">
        <f t="shared" si="78"/>
        <v>2.6142290024999997E-2</v>
      </c>
      <c r="D494" s="74">
        <f t="shared" si="79"/>
        <v>5.5230553770000005E-3</v>
      </c>
      <c r="E494" s="74">
        <f t="shared" si="80"/>
        <v>1.0858469999999999E-2</v>
      </c>
      <c r="F494" s="74">
        <f t="shared" si="81"/>
        <v>1.7269033480000002E-3</v>
      </c>
      <c r="G494" s="95">
        <v>8.0338613000000003E-3</v>
      </c>
      <c r="H494" s="43">
        <v>1.2432763999999999E-3</v>
      </c>
      <c r="I494" s="43">
        <v>3.3133313999999998E-3</v>
      </c>
      <c r="J494" s="43">
        <v>3.1686607E-3</v>
      </c>
      <c r="K494" s="43">
        <v>2.1066353E-3</v>
      </c>
      <c r="L494" s="43">
        <v>5.7176387000000001E-5</v>
      </c>
      <c r="M494" s="43">
        <v>1.9058298999999999E-4</v>
      </c>
      <c r="N494" s="43">
        <v>6.3018622000000002E-3</v>
      </c>
      <c r="O494" s="43">
        <v>1.0795873E-3</v>
      </c>
      <c r="P494" s="43">
        <v>0</v>
      </c>
      <c r="Q494" s="43">
        <v>2.5271609999999998E-4</v>
      </c>
      <c r="R494" s="43">
        <v>3.4920828000000003E-5</v>
      </c>
      <c r="S494" s="43">
        <v>3.5967912000000002E-4</v>
      </c>
      <c r="U494" s="93">
        <f t="shared" si="82"/>
        <v>6.9257424999999997E-2</v>
      </c>
    </row>
    <row r="495" spans="1:21">
      <c r="A495" s="41" t="s">
        <v>33</v>
      </c>
      <c r="B495" s="94" t="s">
        <v>4970</v>
      </c>
      <c r="C495" s="74">
        <f t="shared" si="78"/>
        <v>3.0984830025999999E-2</v>
      </c>
      <c r="D495" s="74">
        <f t="shared" si="79"/>
        <v>6.9508827659999989E-3</v>
      </c>
      <c r="E495" s="74">
        <f t="shared" si="80"/>
        <v>1.23632532E-2</v>
      </c>
      <c r="F495" s="74">
        <f t="shared" si="81"/>
        <v>2.6440826600000003E-3</v>
      </c>
      <c r="G495" s="95">
        <v>9.0266114000000005E-3</v>
      </c>
      <c r="H495" s="43">
        <v>1.2752874000000001E-3</v>
      </c>
      <c r="I495" s="43">
        <v>4.3183652999999999E-3</v>
      </c>
      <c r="J495" s="43">
        <v>4.1158695999999996E-3</v>
      </c>
      <c r="K495" s="43">
        <v>2.5641132999999999E-3</v>
      </c>
      <c r="L495" s="43">
        <v>5.9297625999999997E-5</v>
      </c>
      <c r="M495" s="43">
        <v>2.1160223999999999E-4</v>
      </c>
      <c r="N495" s="43">
        <v>6.7696005000000004E-3</v>
      </c>
      <c r="O495" s="43">
        <v>1.1163264000000001E-3</v>
      </c>
      <c r="P495" s="43">
        <v>0</v>
      </c>
      <c r="Q495" s="43">
        <v>1.0468256999999999E-3</v>
      </c>
      <c r="R495" s="43">
        <v>3.6141250000000002E-5</v>
      </c>
      <c r="S495" s="43">
        <v>4.4478931000000002E-4</v>
      </c>
      <c r="U495" s="93">
        <f t="shared" si="82"/>
        <v>7.7815615517241379E-2</v>
      </c>
    </row>
    <row r="496" spans="1:21">
      <c r="A496" s="41" t="s">
        <v>33</v>
      </c>
      <c r="B496" s="94" t="s">
        <v>4971</v>
      </c>
      <c r="C496" s="74">
        <f t="shared" si="78"/>
        <v>3.0976447716E-2</v>
      </c>
      <c r="D496" s="74">
        <f t="shared" si="79"/>
        <v>6.8002708250000004E-3</v>
      </c>
      <c r="E496" s="74">
        <f t="shared" si="80"/>
        <v>1.2523727199999999E-2</v>
      </c>
      <c r="F496" s="74">
        <f t="shared" si="81"/>
        <v>3.487121691E-3</v>
      </c>
      <c r="G496" s="95">
        <v>8.1653279999999995E-3</v>
      </c>
      <c r="H496" s="43">
        <v>1.0572447E-3</v>
      </c>
      <c r="I496" s="43">
        <v>4.5792773999999998E-3</v>
      </c>
      <c r="J496" s="43">
        <v>4.0084198000000003E-3</v>
      </c>
      <c r="K496" s="43">
        <v>2.5283619000000001E-3</v>
      </c>
      <c r="L496" s="43">
        <v>5.8587505000000001E-5</v>
      </c>
      <c r="M496" s="43">
        <v>2.0490162E-4</v>
      </c>
      <c r="N496" s="43">
        <v>6.8872051E-3</v>
      </c>
      <c r="O496" s="43">
        <v>1.1221064E-3</v>
      </c>
      <c r="P496" s="43">
        <v>0</v>
      </c>
      <c r="Q496" s="43">
        <v>2.0286173E-3</v>
      </c>
      <c r="R496" s="43">
        <v>3.6576211000000001E-5</v>
      </c>
      <c r="S496" s="43">
        <v>2.9982178E-4</v>
      </c>
      <c r="U496" s="93">
        <f t="shared" si="82"/>
        <v>7.039075862068965E-2</v>
      </c>
    </row>
    <row r="497" spans="1:21">
      <c r="A497" s="41" t="s">
        <v>33</v>
      </c>
      <c r="B497" s="94" t="s">
        <v>4972</v>
      </c>
      <c r="C497" s="74">
        <f t="shared" si="78"/>
        <v>3.8961286668E-2</v>
      </c>
      <c r="D497" s="74">
        <f t="shared" si="79"/>
        <v>8.1177443410000005E-3</v>
      </c>
      <c r="E497" s="74">
        <f t="shared" si="80"/>
        <v>1.8246819099999999E-2</v>
      </c>
      <c r="F497" s="74">
        <f t="shared" si="81"/>
        <v>2.018658227E-3</v>
      </c>
      <c r="G497" s="95">
        <v>1.0578064999999999E-2</v>
      </c>
      <c r="H497" s="43">
        <v>2.1411164999999999E-3</v>
      </c>
      <c r="I497" s="43">
        <v>4.3707896000000001E-3</v>
      </c>
      <c r="J497" s="43">
        <v>4.0347424999999998E-3</v>
      </c>
      <c r="K497" s="43">
        <v>3.7825850000000002E-3</v>
      </c>
      <c r="L497" s="43">
        <v>6.0884100999999998E-5</v>
      </c>
      <c r="M497" s="43">
        <v>2.3953274000000001E-4</v>
      </c>
      <c r="N497" s="43">
        <v>1.1734913E-2</v>
      </c>
      <c r="O497" s="43">
        <v>1.0843846000000001E-3</v>
      </c>
      <c r="P497" s="43">
        <v>0</v>
      </c>
      <c r="Q497" s="43">
        <v>9.9589990999999996E-5</v>
      </c>
      <c r="R497" s="43">
        <v>3.5189915999999997E-5</v>
      </c>
      <c r="S497" s="43">
        <v>7.9949372000000002E-4</v>
      </c>
      <c r="U497" s="93">
        <f t="shared" si="82"/>
        <v>9.1190215517241366E-2</v>
      </c>
    </row>
    <row r="498" spans="1:21">
      <c r="A498" s="41" t="s">
        <v>33</v>
      </c>
      <c r="B498" s="94" t="s">
        <v>4973</v>
      </c>
      <c r="C498" s="74">
        <f t="shared" si="78"/>
        <v>4.8493440190000001E-2</v>
      </c>
      <c r="D498" s="74">
        <f t="shared" si="79"/>
        <v>8.3763500240000011E-3</v>
      </c>
      <c r="E498" s="74">
        <f t="shared" si="80"/>
        <v>2.3965249600000002E-2</v>
      </c>
      <c r="F498" s="74">
        <f t="shared" si="81"/>
        <v>2.0271035660000001E-3</v>
      </c>
      <c r="G498" s="95">
        <v>1.4124737E-2</v>
      </c>
      <c r="H498" s="43">
        <v>2.2706228000000002E-3</v>
      </c>
      <c r="I498" s="43">
        <v>4.5971177999999998E-3</v>
      </c>
      <c r="J498" s="43">
        <v>4.2912853000000003E-3</v>
      </c>
      <c r="K498" s="43">
        <v>3.7060829000000002E-3</v>
      </c>
      <c r="L498" s="43">
        <v>6.5588764000000006E-5</v>
      </c>
      <c r="M498" s="43">
        <v>3.1339306E-4</v>
      </c>
      <c r="N498" s="43">
        <v>1.7097509E-2</v>
      </c>
      <c r="O498" s="43">
        <v>1.1095813E-3</v>
      </c>
      <c r="P498" s="43">
        <v>0</v>
      </c>
      <c r="Q498" s="43">
        <v>2.0184658999999999E-4</v>
      </c>
      <c r="R498" s="43">
        <v>3.7145026000000002E-5</v>
      </c>
      <c r="S498" s="43">
        <v>6.7853065E-4</v>
      </c>
      <c r="U498" s="93">
        <f t="shared" si="82"/>
        <v>0.12176497413793103</v>
      </c>
    </row>
    <row r="499" spans="1:21">
      <c r="A499" s="41" t="s">
        <v>33</v>
      </c>
      <c r="B499" s="94" t="s">
        <v>4974</v>
      </c>
      <c r="C499" s="74">
        <f t="shared" si="78"/>
        <v>3.9259199514000004E-2</v>
      </c>
      <c r="D499" s="74">
        <f t="shared" si="79"/>
        <v>7.4028119280000002E-3</v>
      </c>
      <c r="E499" s="74">
        <f t="shared" si="80"/>
        <v>1.5319883400000001E-2</v>
      </c>
      <c r="F499" s="74">
        <f t="shared" si="81"/>
        <v>3.421900186E-3</v>
      </c>
      <c r="G499" s="95">
        <v>1.3114604E-2</v>
      </c>
      <c r="H499" s="43">
        <v>2.0196957E-3</v>
      </c>
      <c r="I499" s="43">
        <v>4.8845091999999996E-3</v>
      </c>
      <c r="J499" s="43">
        <v>4.4657317000000004E-3</v>
      </c>
      <c r="K499" s="43">
        <v>2.6074703999999999E-3</v>
      </c>
      <c r="L499" s="43">
        <v>6.7690997999999994E-5</v>
      </c>
      <c r="M499" s="43">
        <v>2.6191883000000003E-4</v>
      </c>
      <c r="N499" s="43">
        <v>8.4156785000000008E-3</v>
      </c>
      <c r="O499" s="43">
        <v>1.1332408E-3</v>
      </c>
      <c r="P499" s="43">
        <v>0</v>
      </c>
      <c r="Q499" s="43">
        <v>1.9115435999999999E-3</v>
      </c>
      <c r="R499" s="43">
        <v>4.2549755999999997E-5</v>
      </c>
      <c r="S499" s="43">
        <v>3.3456603E-4</v>
      </c>
      <c r="U499" s="93">
        <f t="shared" si="82"/>
        <v>0.11305693103448275</v>
      </c>
    </row>
    <row r="500" spans="1:21">
      <c r="A500" s="41" t="s">
        <v>33</v>
      </c>
      <c r="B500" s="94" t="s">
        <v>4975</v>
      </c>
      <c r="C500" s="74">
        <f t="shared" si="78"/>
        <v>3.6454438893999998E-2</v>
      </c>
      <c r="D500" s="74">
        <f t="shared" si="79"/>
        <v>7.0209660360000007E-3</v>
      </c>
      <c r="E500" s="74">
        <f t="shared" si="80"/>
        <v>1.5147292099999999E-2</v>
      </c>
      <c r="F500" s="74">
        <f t="shared" si="81"/>
        <v>2.5602087579999996E-3</v>
      </c>
      <c r="G500" s="95">
        <v>1.1725971999999999E-2</v>
      </c>
      <c r="H500" s="43">
        <v>1.3280937E-3</v>
      </c>
      <c r="I500" s="43">
        <v>5.4316E-3</v>
      </c>
      <c r="J500" s="43">
        <v>4.1563829E-3</v>
      </c>
      <c r="K500" s="43">
        <v>2.5545339000000002E-3</v>
      </c>
      <c r="L500" s="43">
        <v>6.2123736000000001E-5</v>
      </c>
      <c r="M500" s="43">
        <v>2.4792549999999998E-4</v>
      </c>
      <c r="N500" s="43">
        <v>8.3875983999999997E-3</v>
      </c>
      <c r="O500" s="43">
        <v>1.1546472E-3</v>
      </c>
      <c r="P500" s="43">
        <v>0</v>
      </c>
      <c r="Q500" s="43">
        <v>9.7150812E-4</v>
      </c>
      <c r="R500" s="43">
        <v>4.0888177999999999E-5</v>
      </c>
      <c r="S500" s="43">
        <v>3.9316526E-4</v>
      </c>
      <c r="U500" s="93">
        <f t="shared" si="82"/>
        <v>0.10108596551724137</v>
      </c>
    </row>
    <row r="501" spans="1:21">
      <c r="A501" s="41" t="s">
        <v>33</v>
      </c>
      <c r="B501" s="94" t="s">
        <v>4976</v>
      </c>
      <c r="C501" s="74">
        <f t="shared" si="78"/>
        <v>3.4752387648999995E-2</v>
      </c>
      <c r="D501" s="74">
        <f t="shared" si="79"/>
        <v>7.2618359959999998E-3</v>
      </c>
      <c r="E501" s="74">
        <f t="shared" si="80"/>
        <v>1.5241268799999999E-2</v>
      </c>
      <c r="F501" s="74">
        <f t="shared" si="81"/>
        <v>1.9678268529999998E-3</v>
      </c>
      <c r="G501" s="95">
        <v>1.0281456E-2</v>
      </c>
      <c r="H501" s="43">
        <v>1.3182770999999999E-3</v>
      </c>
      <c r="I501" s="43">
        <v>4.7836218999999999E-3</v>
      </c>
      <c r="J501" s="43">
        <v>4.3081467000000003E-3</v>
      </c>
      <c r="K501" s="43">
        <v>2.6566865999999999E-3</v>
      </c>
      <c r="L501" s="43">
        <v>6.2139355999999996E-5</v>
      </c>
      <c r="M501" s="43">
        <v>2.3486334E-4</v>
      </c>
      <c r="N501" s="43">
        <v>9.1393697999999999E-3</v>
      </c>
      <c r="O501" s="43">
        <v>1.1578738999999999E-3</v>
      </c>
      <c r="P501" s="43">
        <v>0</v>
      </c>
      <c r="Q501" s="43">
        <v>4.5272839000000002E-4</v>
      </c>
      <c r="R501" s="43">
        <v>6.4826953000000006E-5</v>
      </c>
      <c r="S501" s="43">
        <v>2.9239761000000001E-4</v>
      </c>
      <c r="U501" s="93">
        <f t="shared" si="82"/>
        <v>8.8633241379310335E-2</v>
      </c>
    </row>
    <row r="502" spans="1:21">
      <c r="A502" s="41" t="s">
        <v>33</v>
      </c>
      <c r="B502" s="94" t="s">
        <v>4977</v>
      </c>
      <c r="C502" s="74">
        <f t="shared" si="78"/>
        <v>3.6455870053000002E-2</v>
      </c>
      <c r="D502" s="74">
        <f t="shared" si="79"/>
        <v>7.427858800000001E-3</v>
      </c>
      <c r="E502" s="74">
        <f t="shared" si="80"/>
        <v>1.5124775E-2</v>
      </c>
      <c r="F502" s="74">
        <f t="shared" si="81"/>
        <v>3.7762902529999997E-3</v>
      </c>
      <c r="G502" s="95">
        <v>1.0126946E-2</v>
      </c>
      <c r="H502" s="43">
        <v>1.9456052000000001E-3</v>
      </c>
      <c r="I502" s="43">
        <v>4.7174238000000004E-3</v>
      </c>
      <c r="J502" s="43">
        <v>4.4519881000000001E-3</v>
      </c>
      <c r="K502" s="43">
        <v>2.6684552000000002E-3</v>
      </c>
      <c r="L502" s="43">
        <v>6.2781019999999995E-5</v>
      </c>
      <c r="M502" s="43">
        <v>2.4463448000000001E-4</v>
      </c>
      <c r="N502" s="43">
        <v>8.4617459999999992E-3</v>
      </c>
      <c r="O502" s="43">
        <v>1.1504363E-3</v>
      </c>
      <c r="P502" s="43">
        <v>0</v>
      </c>
      <c r="Q502" s="43">
        <v>1.3882428000000001E-3</v>
      </c>
      <c r="R502" s="43">
        <v>3.8790552999999999E-5</v>
      </c>
      <c r="S502" s="43">
        <v>1.1988206E-3</v>
      </c>
      <c r="U502" s="93">
        <f t="shared" si="82"/>
        <v>8.7301258620689645E-2</v>
      </c>
    </row>
    <row r="503" spans="1:21">
      <c r="A503" s="41" t="s">
        <v>33</v>
      </c>
      <c r="B503" s="94" t="s">
        <v>4978</v>
      </c>
      <c r="C503" s="74">
        <f t="shared" si="78"/>
        <v>3.3765986366999998E-2</v>
      </c>
      <c r="D503" s="74">
        <f t="shared" si="79"/>
        <v>7.1011890710000001E-3</v>
      </c>
      <c r="E503" s="74">
        <f t="shared" si="80"/>
        <v>1.37445659E-2</v>
      </c>
      <c r="F503" s="74">
        <f t="shared" si="81"/>
        <v>3.534687296E-3</v>
      </c>
      <c r="G503" s="95">
        <v>9.3855441000000005E-3</v>
      </c>
      <c r="H503" s="43">
        <v>1.2271345999999999E-3</v>
      </c>
      <c r="I503" s="43">
        <v>4.4434241000000001E-3</v>
      </c>
      <c r="J503" s="43">
        <v>4.2013359000000004E-3</v>
      </c>
      <c r="K503" s="43">
        <v>2.6207083999999999E-3</v>
      </c>
      <c r="L503" s="43">
        <v>6.0964941000000002E-5</v>
      </c>
      <c r="M503" s="43">
        <v>2.1817983E-4</v>
      </c>
      <c r="N503" s="43">
        <v>8.0740072000000003E-3</v>
      </c>
      <c r="O503" s="43">
        <v>1.1278421E-3</v>
      </c>
      <c r="P503" s="43">
        <v>0</v>
      </c>
      <c r="Q503" s="43">
        <v>2.0806031999999999E-3</v>
      </c>
      <c r="R503" s="43">
        <v>5.9539885999999997E-5</v>
      </c>
      <c r="S503" s="43">
        <v>2.6670211E-4</v>
      </c>
      <c r="U503" s="93">
        <f t="shared" si="82"/>
        <v>8.0909862931034485E-2</v>
      </c>
    </row>
    <row r="504" spans="1:21">
      <c r="A504" s="41" t="s">
        <v>33</v>
      </c>
      <c r="B504" s="94" t="s">
        <v>4979</v>
      </c>
      <c r="C504" s="74">
        <f t="shared" si="78"/>
        <v>3.2857727341000002E-2</v>
      </c>
      <c r="D504" s="74">
        <f t="shared" si="79"/>
        <v>6.7311028760000001E-3</v>
      </c>
      <c r="E504" s="74">
        <f t="shared" si="80"/>
        <v>1.2378341899999999E-2</v>
      </c>
      <c r="F504" s="74">
        <f t="shared" si="81"/>
        <v>5.9334122649999993E-3</v>
      </c>
      <c r="G504" s="95">
        <v>7.8148703000000003E-3</v>
      </c>
      <c r="H504" s="43">
        <v>1.0632038E-3</v>
      </c>
      <c r="I504" s="43">
        <v>4.1422313999999998E-3</v>
      </c>
      <c r="J504" s="43">
        <v>3.9629807999999999E-3</v>
      </c>
      <c r="K504" s="43">
        <v>2.5074983E-3</v>
      </c>
      <c r="L504" s="43">
        <v>5.9305015999999999E-5</v>
      </c>
      <c r="M504" s="43">
        <v>2.0131876E-4</v>
      </c>
      <c r="N504" s="43">
        <v>7.1729067000000004E-3</v>
      </c>
      <c r="O504" s="43">
        <v>1.1212513000000001E-3</v>
      </c>
      <c r="P504" s="43">
        <v>0</v>
      </c>
      <c r="Q504" s="43">
        <v>4.4113104999999996E-3</v>
      </c>
      <c r="R504" s="43">
        <v>3.5247874999999997E-5</v>
      </c>
      <c r="S504" s="43">
        <v>3.6560259E-4</v>
      </c>
      <c r="U504" s="93">
        <f t="shared" si="82"/>
        <v>6.7369571551724142E-2</v>
      </c>
    </row>
    <row r="505" spans="1:21">
      <c r="A505" s="41" t="s">
        <v>33</v>
      </c>
      <c r="B505" s="94" t="s">
        <v>4980</v>
      </c>
      <c r="C505" s="74">
        <f t="shared" si="78"/>
        <v>3.8808965601000001E-2</v>
      </c>
      <c r="D505" s="74">
        <f t="shared" si="79"/>
        <v>7.3879389150000004E-3</v>
      </c>
      <c r="E505" s="74">
        <f t="shared" si="80"/>
        <v>1.6742442499999999E-2</v>
      </c>
      <c r="F505" s="74">
        <f t="shared" si="81"/>
        <v>3.1694591859999996E-3</v>
      </c>
      <c r="G505" s="95">
        <v>1.1509125E-2</v>
      </c>
      <c r="H505" s="43">
        <v>1.9532055000000001E-3</v>
      </c>
      <c r="I505" s="43">
        <v>4.6897789999999998E-3</v>
      </c>
      <c r="J505" s="43">
        <v>4.4271757E-3</v>
      </c>
      <c r="K505" s="43">
        <v>2.6283508000000001E-3</v>
      </c>
      <c r="L505" s="43">
        <v>6.3572164999999999E-5</v>
      </c>
      <c r="M505" s="43">
        <v>2.6884024999999998E-4</v>
      </c>
      <c r="N505" s="43">
        <v>1.0099458E-2</v>
      </c>
      <c r="O505" s="43">
        <v>1.1385531000000001E-3</v>
      </c>
      <c r="P505" s="43">
        <v>0</v>
      </c>
      <c r="Q505" s="43">
        <v>1.4034033E-3</v>
      </c>
      <c r="R505" s="43">
        <v>5.3907186E-5</v>
      </c>
      <c r="S505" s="43">
        <v>5.7359559999999997E-4</v>
      </c>
      <c r="U505" s="93">
        <f t="shared" si="82"/>
        <v>9.9216594827586199E-2</v>
      </c>
    </row>
    <row r="506" spans="1:21">
      <c r="A506" s="41" t="s">
        <v>33</v>
      </c>
      <c r="B506" s="94" t="s">
        <v>4981</v>
      </c>
      <c r="C506" s="74">
        <f t="shared" si="78"/>
        <v>3.9322654839000007E-2</v>
      </c>
      <c r="D506" s="74">
        <f t="shared" si="79"/>
        <v>7.5767124310000006E-3</v>
      </c>
      <c r="E506" s="74">
        <f t="shared" si="80"/>
        <v>1.54746872E-2</v>
      </c>
      <c r="F506" s="74">
        <f t="shared" si="81"/>
        <v>2.4277442079999999E-3</v>
      </c>
      <c r="G506" s="95">
        <v>1.3843510999999999E-2</v>
      </c>
      <c r="H506" s="43">
        <v>3.1624942000000001E-3</v>
      </c>
      <c r="I506" s="43">
        <v>4.8658097999999999E-3</v>
      </c>
      <c r="J506" s="43">
        <v>4.3520041000000001E-3</v>
      </c>
      <c r="K506" s="43">
        <v>2.8199265000000001E-3</v>
      </c>
      <c r="L506" s="43">
        <v>7.1042801E-5</v>
      </c>
      <c r="M506" s="43">
        <v>3.3373902999999999E-4</v>
      </c>
      <c r="N506" s="43">
        <v>7.4463832000000001E-3</v>
      </c>
      <c r="O506" s="43">
        <v>1.140023E-3</v>
      </c>
      <c r="P506" s="43">
        <v>0</v>
      </c>
      <c r="Q506" s="43">
        <v>2.9628715E-4</v>
      </c>
      <c r="R506" s="43">
        <v>3.5017147999999998E-5</v>
      </c>
      <c r="S506" s="43">
        <v>9.5641691000000002E-4</v>
      </c>
      <c r="U506" s="93">
        <f t="shared" si="82"/>
        <v>0.1193406120689655</v>
      </c>
    </row>
    <row r="507" spans="1:21">
      <c r="A507" s="41" t="s">
        <v>33</v>
      </c>
      <c r="B507" s="94" t="s">
        <v>4982</v>
      </c>
      <c r="C507" s="74">
        <f t="shared" si="78"/>
        <v>3.6799803855999999E-2</v>
      </c>
      <c r="D507" s="74">
        <f t="shared" si="79"/>
        <v>7.15303964E-3</v>
      </c>
      <c r="E507" s="74">
        <f t="shared" si="80"/>
        <v>1.4633456E-2</v>
      </c>
      <c r="F507" s="74">
        <f t="shared" si="81"/>
        <v>4.0980532159999999E-3</v>
      </c>
      <c r="G507" s="95">
        <v>1.0915255E-2</v>
      </c>
      <c r="H507" s="43">
        <v>1.7903139000000001E-3</v>
      </c>
      <c r="I507" s="43">
        <v>4.6103411999999996E-3</v>
      </c>
      <c r="J507" s="43">
        <v>4.2561583999999996E-3</v>
      </c>
      <c r="K507" s="43">
        <v>2.5790904000000002E-3</v>
      </c>
      <c r="L507" s="43">
        <v>6.4686539999999994E-5</v>
      </c>
      <c r="M507" s="43">
        <v>2.5310429999999997E-4</v>
      </c>
      <c r="N507" s="43">
        <v>8.2328009000000001E-3</v>
      </c>
      <c r="O507" s="43">
        <v>1.1262647999999999E-3</v>
      </c>
      <c r="P507" s="43">
        <v>0</v>
      </c>
      <c r="Q507" s="43">
        <v>2.7372638E-3</v>
      </c>
      <c r="R507" s="43">
        <v>5.3176315999999998E-5</v>
      </c>
      <c r="S507" s="43">
        <v>1.8134830000000001E-4</v>
      </c>
      <c r="U507" s="93">
        <f t="shared" si="82"/>
        <v>9.4097025862068959E-2</v>
      </c>
    </row>
    <row r="508" spans="1:21">
      <c r="A508" s="41" t="s">
        <v>33</v>
      </c>
      <c r="B508" s="94" t="s">
        <v>4983</v>
      </c>
      <c r="C508" s="74">
        <f t="shared" si="78"/>
        <v>3.4121686254E-2</v>
      </c>
      <c r="D508" s="74">
        <f t="shared" si="79"/>
        <v>6.8238266830000002E-3</v>
      </c>
      <c r="E508" s="74">
        <f t="shared" si="80"/>
        <v>1.4142830300000001E-2</v>
      </c>
      <c r="F508" s="74">
        <f t="shared" si="81"/>
        <v>2.0785912710000001E-3</v>
      </c>
      <c r="G508" s="95">
        <v>1.1076437999999999E-2</v>
      </c>
      <c r="H508" s="43">
        <v>1.6478250999999999E-3</v>
      </c>
      <c r="I508" s="43">
        <v>4.3997480000000002E-3</v>
      </c>
      <c r="J508" s="43">
        <v>4.0614963E-3</v>
      </c>
      <c r="K508" s="43">
        <v>2.462194E-3</v>
      </c>
      <c r="L508" s="43">
        <v>6.1141872999999998E-5</v>
      </c>
      <c r="M508" s="43">
        <v>2.3899450999999999E-4</v>
      </c>
      <c r="N508" s="43">
        <v>8.0952572000000007E-3</v>
      </c>
      <c r="O508" s="43">
        <v>1.1235563E-3</v>
      </c>
      <c r="P508" s="43">
        <v>0</v>
      </c>
      <c r="Q508" s="43">
        <v>2.6281188000000001E-4</v>
      </c>
      <c r="R508" s="43">
        <v>4.1155421E-5</v>
      </c>
      <c r="S508" s="43">
        <v>6.5106767E-4</v>
      </c>
      <c r="U508" s="93">
        <f t="shared" si="82"/>
        <v>9.5486534482758609E-2</v>
      </c>
    </row>
    <row r="509" spans="1:21">
      <c r="A509" s="41" t="s">
        <v>33</v>
      </c>
      <c r="B509" s="94" t="s">
        <v>4984</v>
      </c>
      <c r="C509" s="74">
        <f t="shared" si="78"/>
        <v>3.5028786701E-2</v>
      </c>
      <c r="D509" s="74">
        <f t="shared" si="79"/>
        <v>7.0719640410000003E-3</v>
      </c>
      <c r="E509" s="74">
        <f t="shared" si="80"/>
        <v>1.48410221E-2</v>
      </c>
      <c r="F509" s="74">
        <f t="shared" si="81"/>
        <v>2.7939075600000004E-3</v>
      </c>
      <c r="G509" s="95">
        <v>1.0321893E-2</v>
      </c>
      <c r="H509" s="43">
        <v>1.5932882000000001E-3</v>
      </c>
      <c r="I509" s="43">
        <v>5.1931473000000001E-3</v>
      </c>
      <c r="J509" s="43">
        <v>4.2072411999999997E-3</v>
      </c>
      <c r="K509" s="43">
        <v>2.5760329000000001E-3</v>
      </c>
      <c r="L509" s="43">
        <v>6.3609720999999999E-5</v>
      </c>
      <c r="M509" s="43">
        <v>2.2508021999999999E-4</v>
      </c>
      <c r="N509" s="43">
        <v>8.0545866000000001E-3</v>
      </c>
      <c r="O509" s="43">
        <v>1.1455508E-3</v>
      </c>
      <c r="P509" s="43">
        <v>0</v>
      </c>
      <c r="Q509" s="43">
        <v>5.2614782999999997E-4</v>
      </c>
      <c r="R509" s="43">
        <v>4.0412930000000003E-5</v>
      </c>
      <c r="S509" s="43">
        <v>1.0817960000000001E-3</v>
      </c>
      <c r="U509" s="93">
        <f t="shared" si="82"/>
        <v>8.898183620689655E-2</v>
      </c>
    </row>
    <row r="510" spans="1:21">
      <c r="A510" s="41" t="s">
        <v>33</v>
      </c>
      <c r="B510" s="94" t="s">
        <v>4985</v>
      </c>
      <c r="C510" s="74">
        <f t="shared" si="78"/>
        <v>3.5724285241999998E-2</v>
      </c>
      <c r="D510" s="74">
        <f t="shared" si="79"/>
        <v>7.0226427759999994E-3</v>
      </c>
      <c r="E510" s="74">
        <f t="shared" si="80"/>
        <v>1.46230739E-2</v>
      </c>
      <c r="F510" s="74">
        <f t="shared" si="81"/>
        <v>2.443859566E-3</v>
      </c>
      <c r="G510" s="95">
        <v>1.1634709E-2</v>
      </c>
      <c r="H510" s="43">
        <v>1.8993965E-3</v>
      </c>
      <c r="I510" s="43">
        <v>4.2560178000000002E-3</v>
      </c>
      <c r="J510" s="43">
        <v>4.0747730999999999E-3</v>
      </c>
      <c r="K510" s="43">
        <v>2.6594164000000001E-3</v>
      </c>
      <c r="L510" s="43">
        <v>6.1687925999999994E-5</v>
      </c>
      <c r="M510" s="43">
        <v>2.2676535000000001E-4</v>
      </c>
      <c r="N510" s="43">
        <v>8.4676596E-3</v>
      </c>
      <c r="O510" s="43">
        <v>1.1119872999999999E-3</v>
      </c>
      <c r="P510" s="43">
        <v>0</v>
      </c>
      <c r="Q510" s="43">
        <v>3.2028067999999998E-4</v>
      </c>
      <c r="R510" s="43">
        <v>3.4516446E-5</v>
      </c>
      <c r="S510" s="43">
        <v>9.7707514000000008E-4</v>
      </c>
      <c r="U510" s="93">
        <f t="shared" si="82"/>
        <v>0.10029921551724137</v>
      </c>
    </row>
    <row r="511" spans="1:21">
      <c r="A511" s="41" t="s">
        <v>33</v>
      </c>
      <c r="B511" s="94" t="s">
        <v>4986</v>
      </c>
      <c r="C511" s="74">
        <f t="shared" si="78"/>
        <v>3.6567055817000003E-2</v>
      </c>
      <c r="D511" s="74">
        <f t="shared" si="79"/>
        <v>7.1956512410000003E-3</v>
      </c>
      <c r="E511" s="74">
        <f t="shared" si="80"/>
        <v>1.51315662E-2</v>
      </c>
      <c r="F511" s="74">
        <f t="shared" si="81"/>
        <v>2.1509163760000003E-3</v>
      </c>
      <c r="G511" s="95">
        <v>1.2088922E-2</v>
      </c>
      <c r="H511" s="43">
        <v>1.2956479999999999E-3</v>
      </c>
      <c r="I511" s="43">
        <v>4.7851808000000003E-3</v>
      </c>
      <c r="J511" s="43">
        <v>4.2985645999999997E-3</v>
      </c>
      <c r="K511" s="43">
        <v>2.5990279000000002E-3</v>
      </c>
      <c r="L511" s="43">
        <v>6.2561301000000003E-5</v>
      </c>
      <c r="M511" s="43">
        <v>2.3549743999999999E-4</v>
      </c>
      <c r="N511" s="43">
        <v>9.0507373999999998E-3</v>
      </c>
      <c r="O511" s="43">
        <v>1.1399343000000001E-3</v>
      </c>
      <c r="P511" s="43">
        <v>0</v>
      </c>
      <c r="Q511" s="43">
        <v>5.7720354999999995E-4</v>
      </c>
      <c r="R511" s="43">
        <v>4.2711696000000002E-5</v>
      </c>
      <c r="S511" s="43">
        <v>3.9106683000000002E-4</v>
      </c>
      <c r="U511" s="93">
        <f t="shared" si="82"/>
        <v>0.10421484482758621</v>
      </c>
    </row>
    <row r="512" spans="1:21">
      <c r="A512" s="41" t="s">
        <v>33</v>
      </c>
      <c r="B512" s="94" t="s">
        <v>4987</v>
      </c>
      <c r="C512" s="74">
        <f t="shared" si="78"/>
        <v>2.8214882551000003E-2</v>
      </c>
      <c r="D512" s="74">
        <f t="shared" si="79"/>
        <v>6.3264016669999992E-3</v>
      </c>
      <c r="E512" s="74">
        <f t="shared" si="80"/>
        <v>1.284194032E-2</v>
      </c>
      <c r="F512" s="74">
        <f t="shared" si="81"/>
        <v>1.5636135640000001E-3</v>
      </c>
      <c r="G512" s="95">
        <v>7.4829270000000003E-3</v>
      </c>
      <c r="H512" s="43">
        <v>9.7823912000000006E-4</v>
      </c>
      <c r="I512" s="43">
        <v>3.8261262000000001E-3</v>
      </c>
      <c r="J512" s="43">
        <v>3.6857043999999999E-3</v>
      </c>
      <c r="K512" s="43">
        <v>2.3864518000000002E-3</v>
      </c>
      <c r="L512" s="43">
        <v>5.8562167000000003E-5</v>
      </c>
      <c r="M512" s="43">
        <v>1.9568330000000001E-4</v>
      </c>
      <c r="N512" s="43">
        <v>8.0375749999999999E-3</v>
      </c>
      <c r="O512" s="43">
        <v>1.1151449000000001E-3</v>
      </c>
      <c r="P512" s="43">
        <v>0</v>
      </c>
      <c r="Q512" s="43">
        <v>1.1494062E-4</v>
      </c>
      <c r="R512" s="43">
        <v>3.4505363999999998E-5</v>
      </c>
      <c r="S512" s="43">
        <v>2.9902268000000002E-4</v>
      </c>
      <c r="U512" s="93">
        <f t="shared" si="82"/>
        <v>6.4507991379310348E-2</v>
      </c>
    </row>
    <row r="513" spans="1:21">
      <c r="A513" s="41" t="s">
        <v>33</v>
      </c>
      <c r="B513" s="94" t="s">
        <v>4988</v>
      </c>
      <c r="C513" s="74">
        <f t="shared" si="78"/>
        <v>4.3826418795000002E-2</v>
      </c>
      <c r="D513" s="74">
        <f t="shared" si="79"/>
        <v>7.2887424010000005E-3</v>
      </c>
      <c r="E513" s="74">
        <f t="shared" si="80"/>
        <v>2.00183497E-2</v>
      </c>
      <c r="F513" s="74">
        <f t="shared" si="81"/>
        <v>1.9723786940000002E-3</v>
      </c>
      <c r="G513" s="95">
        <v>1.4546948000000001E-2</v>
      </c>
      <c r="H513" s="43">
        <v>3.4790029E-3</v>
      </c>
      <c r="I513" s="43">
        <v>4.8261427999999997E-3</v>
      </c>
      <c r="J513" s="43">
        <v>4.3419727000000002E-3</v>
      </c>
      <c r="K513" s="43">
        <v>2.4853176000000001E-3</v>
      </c>
      <c r="L513" s="43">
        <v>7.3400830999999995E-5</v>
      </c>
      <c r="M513" s="43">
        <v>3.8805126999999999E-4</v>
      </c>
      <c r="N513" s="43">
        <v>1.1713204E-2</v>
      </c>
      <c r="O513" s="43">
        <v>1.1200272000000001E-3</v>
      </c>
      <c r="P513" s="43">
        <v>0</v>
      </c>
      <c r="Q513" s="43">
        <v>2.7081094E-4</v>
      </c>
      <c r="R513" s="43">
        <v>5.8605094000000003E-5</v>
      </c>
      <c r="S513" s="43">
        <v>5.2293545999999998E-4</v>
      </c>
      <c r="U513" s="93">
        <f t="shared" si="82"/>
        <v>0.12540472413793102</v>
      </c>
    </row>
    <row r="514" spans="1:21">
      <c r="A514" s="41" t="s">
        <v>33</v>
      </c>
      <c r="B514" s="94" t="s">
        <v>4989</v>
      </c>
      <c r="C514" s="74">
        <f t="shared" si="78"/>
        <v>3.5424620922000001E-2</v>
      </c>
      <c r="D514" s="74">
        <f t="shared" si="79"/>
        <v>7.2194232969999992E-3</v>
      </c>
      <c r="E514" s="74">
        <f t="shared" si="80"/>
        <v>1.5489096700000001E-2</v>
      </c>
      <c r="F514" s="74">
        <f t="shared" si="81"/>
        <v>2.5210119249999999E-3</v>
      </c>
      <c r="G514" s="95">
        <v>1.0195088999999999E-2</v>
      </c>
      <c r="H514" s="43">
        <v>2.0956169000000001E-3</v>
      </c>
      <c r="I514" s="43">
        <v>4.5797472000000004E-3</v>
      </c>
      <c r="J514" s="43">
        <v>4.3373735999999996E-3</v>
      </c>
      <c r="K514" s="43">
        <v>2.5812853000000001E-3</v>
      </c>
      <c r="L514" s="43">
        <v>6.1595477E-5</v>
      </c>
      <c r="M514" s="43">
        <v>2.3916892000000001E-4</v>
      </c>
      <c r="N514" s="43">
        <v>8.8137326000000005E-3</v>
      </c>
      <c r="O514" s="43">
        <v>1.1401917000000001E-3</v>
      </c>
      <c r="P514" s="43">
        <v>0</v>
      </c>
      <c r="Q514" s="43">
        <v>3.2225702999999999E-4</v>
      </c>
      <c r="R514" s="43">
        <v>4.1883494999999999E-5</v>
      </c>
      <c r="S514" s="43">
        <v>1.0166797E-3</v>
      </c>
      <c r="U514" s="93">
        <f t="shared" si="82"/>
        <v>8.7888698275862057E-2</v>
      </c>
    </row>
    <row r="515" spans="1:21">
      <c r="A515" s="41" t="s">
        <v>33</v>
      </c>
      <c r="B515" s="94" t="s">
        <v>4990</v>
      </c>
      <c r="C515" s="74">
        <f t="shared" si="78"/>
        <v>0.18884836242199998</v>
      </c>
      <c r="D515" s="74">
        <f t="shared" si="79"/>
        <v>2.113373151E-2</v>
      </c>
      <c r="E515" s="74">
        <f t="shared" si="80"/>
        <v>0.11710920349999999</v>
      </c>
      <c r="F515" s="74">
        <f t="shared" si="81"/>
        <v>1.4012996412000002E-2</v>
      </c>
      <c r="G515" s="95">
        <v>3.6592431000000002E-2</v>
      </c>
      <c r="H515" s="43">
        <v>1.1714591999999999E-2</v>
      </c>
      <c r="I515" s="43">
        <v>9.3645454999999999E-3</v>
      </c>
      <c r="J515" s="43">
        <v>7.2132730999999997E-3</v>
      </c>
      <c r="K515" s="43">
        <v>9.3197118999999995E-3</v>
      </c>
      <c r="L515" s="43">
        <v>9.7368561000000001E-4</v>
      </c>
      <c r="M515" s="43">
        <v>3.6270609E-3</v>
      </c>
      <c r="N515" s="43">
        <v>9.6030065999999997E-2</v>
      </c>
      <c r="O515" s="43">
        <v>1.3044676999999999E-2</v>
      </c>
      <c r="P515" s="43">
        <v>0</v>
      </c>
      <c r="Q515" s="43">
        <v>6.5811633999999998E-4</v>
      </c>
      <c r="R515" s="43">
        <v>7.6573861999999998E-5</v>
      </c>
      <c r="S515" s="43">
        <v>2.3362921000000001E-4</v>
      </c>
      <c r="U515" s="93">
        <f t="shared" si="82"/>
        <v>0.31545199137931035</v>
      </c>
    </row>
    <row r="516" spans="1:21">
      <c r="A516" s="41" t="s">
        <v>33</v>
      </c>
      <c r="B516" s="94" t="s">
        <v>4991</v>
      </c>
      <c r="C516" s="74">
        <f t="shared" si="78"/>
        <v>2.9867148957E-2</v>
      </c>
      <c r="D516" s="74">
        <f t="shared" si="79"/>
        <v>5.8584402080000004E-3</v>
      </c>
      <c r="E516" s="74">
        <f t="shared" si="80"/>
        <v>1.1816195299999999E-2</v>
      </c>
      <c r="F516" s="74">
        <f t="shared" si="81"/>
        <v>2.840928849E-3</v>
      </c>
      <c r="G516" s="95">
        <v>9.3515846000000007E-3</v>
      </c>
      <c r="H516" s="43">
        <v>1.9414359999999999E-3</v>
      </c>
      <c r="I516" s="43">
        <v>3.5365182999999999E-3</v>
      </c>
      <c r="J516" s="43">
        <v>3.2786958000000001E-3</v>
      </c>
      <c r="K516" s="43">
        <v>2.2610662E-3</v>
      </c>
      <c r="L516" s="43">
        <v>5.9436367999999998E-5</v>
      </c>
      <c r="M516" s="43">
        <v>2.5924184000000001E-4</v>
      </c>
      <c r="N516" s="43">
        <v>6.3382409999999997E-3</v>
      </c>
      <c r="O516" s="43">
        <v>1.1038879999999999E-3</v>
      </c>
      <c r="P516" s="43">
        <v>0</v>
      </c>
      <c r="Q516" s="43">
        <v>1.4418388E-3</v>
      </c>
      <c r="R516" s="43">
        <v>3.6047909000000002E-5</v>
      </c>
      <c r="S516" s="43">
        <v>2.5915413999999998E-4</v>
      </c>
      <c r="U516" s="93">
        <f t="shared" si="82"/>
        <v>8.0617108620689659E-2</v>
      </c>
    </row>
    <row r="517" spans="1:21">
      <c r="A517" s="41" t="s">
        <v>33</v>
      </c>
      <c r="B517" s="94" t="s">
        <v>4992</v>
      </c>
      <c r="C517" s="74">
        <f t="shared" si="78"/>
        <v>3.5260683491999997E-2</v>
      </c>
      <c r="D517" s="74">
        <f t="shared" si="79"/>
        <v>6.6416318429999999E-3</v>
      </c>
      <c r="E517" s="74">
        <f t="shared" si="80"/>
        <v>1.3674435299999999E-2</v>
      </c>
      <c r="F517" s="74">
        <f t="shared" si="81"/>
        <v>2.646873349E-3</v>
      </c>
      <c r="G517" s="95">
        <v>1.2297743E-2</v>
      </c>
      <c r="H517" s="43">
        <v>1.9723717999999999E-3</v>
      </c>
      <c r="I517" s="43">
        <v>4.0114579999999999E-3</v>
      </c>
      <c r="J517" s="43">
        <v>3.8524841999999998E-3</v>
      </c>
      <c r="K517" s="43">
        <v>2.500834E-3</v>
      </c>
      <c r="L517" s="43">
        <v>5.9924303E-5</v>
      </c>
      <c r="M517" s="43">
        <v>2.2838934000000001E-4</v>
      </c>
      <c r="N517" s="43">
        <v>7.6906055000000003E-3</v>
      </c>
      <c r="O517" s="43">
        <v>1.1029432E-3</v>
      </c>
      <c r="P517" s="43">
        <v>0</v>
      </c>
      <c r="Q517" s="43">
        <v>1.1518144000000001E-3</v>
      </c>
      <c r="R517" s="43">
        <v>3.4873168999999999E-5</v>
      </c>
      <c r="S517" s="43">
        <v>3.5724257999999998E-4</v>
      </c>
      <c r="U517" s="93">
        <f t="shared" si="82"/>
        <v>0.10601502586206896</v>
      </c>
    </row>
    <row r="518" spans="1:21">
      <c r="A518" s="41" t="s">
        <v>33</v>
      </c>
      <c r="B518" s="94" t="s">
        <v>4993</v>
      </c>
      <c r="C518" s="74">
        <f t="shared" si="78"/>
        <v>3.0812155232000003E-2</v>
      </c>
      <c r="D518" s="74">
        <f t="shared" si="79"/>
        <v>6.931919963E-3</v>
      </c>
      <c r="E518" s="74">
        <f t="shared" si="80"/>
        <v>1.22939707E-2</v>
      </c>
      <c r="F518" s="74">
        <f t="shared" si="81"/>
        <v>3.6362202690000001E-3</v>
      </c>
      <c r="G518" s="95">
        <v>7.9500443000000004E-3</v>
      </c>
      <c r="H518" s="43">
        <v>1.0373508999999999E-3</v>
      </c>
      <c r="I518" s="43">
        <v>4.2673887999999998E-3</v>
      </c>
      <c r="J518" s="43">
        <v>4.0840288999999998E-3</v>
      </c>
      <c r="K518" s="43">
        <v>2.5845337999999998E-3</v>
      </c>
      <c r="L518" s="43">
        <v>5.9403943E-5</v>
      </c>
      <c r="M518" s="43">
        <v>2.0395332000000001E-4</v>
      </c>
      <c r="N518" s="43">
        <v>6.9892310000000003E-3</v>
      </c>
      <c r="O518" s="43">
        <v>1.1254730999999999E-3</v>
      </c>
      <c r="P518" s="43">
        <v>0</v>
      </c>
      <c r="Q518" s="43">
        <v>2.1562118000000002E-3</v>
      </c>
      <c r="R518" s="43">
        <v>4.5035208999999997E-5</v>
      </c>
      <c r="S518" s="43">
        <v>3.0950016E-4</v>
      </c>
      <c r="U518" s="93">
        <f t="shared" si="82"/>
        <v>6.8534864655172417E-2</v>
      </c>
    </row>
    <row r="519" spans="1:21">
      <c r="A519" s="41" t="s">
        <v>33</v>
      </c>
      <c r="B519" s="94" t="s">
        <v>4994</v>
      </c>
      <c r="C519" s="74">
        <f t="shared" si="78"/>
        <v>3.5555011510999997E-2</v>
      </c>
      <c r="D519" s="74">
        <f t="shared" si="79"/>
        <v>6.8896717149999993E-3</v>
      </c>
      <c r="E519" s="74">
        <f t="shared" si="80"/>
        <v>1.4321936299999999E-2</v>
      </c>
      <c r="F519" s="74">
        <f t="shared" si="81"/>
        <v>3.9374664959999995E-3</v>
      </c>
      <c r="G519" s="95">
        <v>1.0405937000000001E-2</v>
      </c>
      <c r="H519" s="43">
        <v>2.0492124E-3</v>
      </c>
      <c r="I519" s="43">
        <v>4.3774243999999997E-3</v>
      </c>
      <c r="J519" s="43">
        <v>4.0531480999999999E-3</v>
      </c>
      <c r="K519" s="43">
        <v>2.5302966999999998E-3</v>
      </c>
      <c r="L519" s="43">
        <v>6.3417334999999996E-5</v>
      </c>
      <c r="M519" s="43">
        <v>2.4280958000000001E-4</v>
      </c>
      <c r="N519" s="43">
        <v>7.8952994999999995E-3</v>
      </c>
      <c r="O519" s="43">
        <v>1.1146572999999999E-3</v>
      </c>
      <c r="P519" s="43">
        <v>0</v>
      </c>
      <c r="Q519" s="43">
        <v>2.5929388999999998E-3</v>
      </c>
      <c r="R519" s="43">
        <v>4.2249785999999998E-5</v>
      </c>
      <c r="S519" s="43">
        <v>1.8762050999999999E-4</v>
      </c>
      <c r="U519" s="93">
        <f t="shared" si="82"/>
        <v>8.9706353448275863E-2</v>
      </c>
    </row>
    <row r="520" spans="1:21">
      <c r="A520" s="41" t="s">
        <v>33</v>
      </c>
      <c r="B520" s="94" t="s">
        <v>4995</v>
      </c>
      <c r="C520" s="74">
        <f t="shared" si="78"/>
        <v>3.9551868172000001E-2</v>
      </c>
      <c r="D520" s="74">
        <f t="shared" si="79"/>
        <v>7.7343536559999993E-3</v>
      </c>
      <c r="E520" s="74">
        <f t="shared" si="80"/>
        <v>1.6246245600000001E-2</v>
      </c>
      <c r="F520" s="74">
        <f t="shared" si="81"/>
        <v>2.9965509160000004E-3</v>
      </c>
      <c r="G520" s="95">
        <v>1.2574718E-2</v>
      </c>
      <c r="H520" s="43">
        <v>1.7242555E-3</v>
      </c>
      <c r="I520" s="43">
        <v>4.6566434000000004E-3</v>
      </c>
      <c r="J520" s="43">
        <v>4.3245693999999996E-3</v>
      </c>
      <c r="K520" s="43">
        <v>3.0929301999999999E-3</v>
      </c>
      <c r="L520" s="43">
        <v>6.3671916000000007E-5</v>
      </c>
      <c r="M520" s="43">
        <v>2.5318214E-4</v>
      </c>
      <c r="N520" s="43">
        <v>9.8653466999999995E-3</v>
      </c>
      <c r="O520" s="43">
        <v>1.1387134000000001E-3</v>
      </c>
      <c r="P520" s="43">
        <v>0</v>
      </c>
      <c r="Q520" s="43">
        <v>1.1521464000000001E-3</v>
      </c>
      <c r="R520" s="43">
        <v>3.6359316E-5</v>
      </c>
      <c r="S520" s="43">
        <v>6.6933179999999995E-4</v>
      </c>
      <c r="U520" s="93">
        <f t="shared" si="82"/>
        <v>0.10840274137931034</v>
      </c>
    </row>
    <row r="521" spans="1:21">
      <c r="A521" s="41" t="s">
        <v>33</v>
      </c>
      <c r="B521" s="94" t="s">
        <v>4996</v>
      </c>
      <c r="C521" s="74">
        <f t="shared" si="78"/>
        <v>3.6073447522E-2</v>
      </c>
      <c r="D521" s="74">
        <f t="shared" si="79"/>
        <v>9.0221518630000021E-3</v>
      </c>
      <c r="E521" s="74">
        <f t="shared" si="80"/>
        <v>1.5205775999999999E-2</v>
      </c>
      <c r="F521" s="74">
        <f t="shared" si="81"/>
        <v>1.7660346590000001E-3</v>
      </c>
      <c r="G521" s="95">
        <v>1.0079484999999999E-2</v>
      </c>
      <c r="H521" s="43">
        <v>1.3654279000000001E-3</v>
      </c>
      <c r="I521" s="43">
        <v>5.6308992E-3</v>
      </c>
      <c r="J521" s="43">
        <v>5.4456568000000004E-3</v>
      </c>
      <c r="K521" s="43">
        <v>3.2031967E-3</v>
      </c>
      <c r="L521" s="43">
        <v>6.7268172999999994E-5</v>
      </c>
      <c r="M521" s="43">
        <v>3.0603019E-4</v>
      </c>
      <c r="N521" s="43">
        <v>8.2094488999999993E-3</v>
      </c>
      <c r="O521" s="43">
        <v>1.0696954E-3</v>
      </c>
      <c r="P521" s="43">
        <v>0</v>
      </c>
      <c r="Q521" s="43">
        <v>1.1356594E-4</v>
      </c>
      <c r="R521" s="43">
        <v>8.5455668999999998E-5</v>
      </c>
      <c r="S521" s="43">
        <v>4.9731764999999995E-4</v>
      </c>
      <c r="U521" s="93">
        <f t="shared" si="82"/>
        <v>8.6892112068965507E-2</v>
      </c>
    </row>
    <row r="522" spans="1:21">
      <c r="A522" s="41" t="s">
        <v>33</v>
      </c>
      <c r="B522" s="94" t="s">
        <v>4997</v>
      </c>
      <c r="C522" s="74">
        <f t="shared" si="78"/>
        <v>6.3465462607999994E-3</v>
      </c>
      <c r="D522" s="74">
        <f t="shared" si="79"/>
        <v>1.148005129E-3</v>
      </c>
      <c r="E522" s="74">
        <f t="shared" si="80"/>
        <v>2.6529800100000001E-3</v>
      </c>
      <c r="F522" s="74">
        <f t="shared" si="81"/>
        <v>8.060730218000001E-4</v>
      </c>
      <c r="G522" s="95">
        <v>1.7394881E-3</v>
      </c>
      <c r="H522" s="43">
        <v>3.1247082E-4</v>
      </c>
      <c r="I522" s="43">
        <v>6.8846599000000003E-4</v>
      </c>
      <c r="J522" s="43">
        <v>6.5402370000000002E-4</v>
      </c>
      <c r="K522" s="43">
        <v>4.1001132000000002E-4</v>
      </c>
      <c r="L522" s="43">
        <v>2.4457868000000001E-5</v>
      </c>
      <c r="M522" s="43">
        <v>5.9512241000000001E-5</v>
      </c>
      <c r="N522" s="43">
        <v>1.6520432E-3</v>
      </c>
      <c r="O522" s="43">
        <v>5.5984785E-4</v>
      </c>
      <c r="P522" s="43">
        <v>0</v>
      </c>
      <c r="Q522" s="43">
        <v>5.9095097000000001E-5</v>
      </c>
      <c r="R522" s="43">
        <v>9.5893447999999997E-6</v>
      </c>
      <c r="S522" s="43">
        <v>1.7754072999999999E-4</v>
      </c>
      <c r="U522" s="93">
        <f t="shared" si="82"/>
        <v>1.4995587068965517E-2</v>
      </c>
    </row>
    <row r="523" spans="1:21">
      <c r="A523" s="41" t="s">
        <v>33</v>
      </c>
      <c r="B523" s="94" t="s">
        <v>4998</v>
      </c>
      <c r="C523" s="74">
        <f t="shared" si="78"/>
        <v>9.9169512578000003E-3</v>
      </c>
      <c r="D523" s="74">
        <f t="shared" si="79"/>
        <v>1.778659916E-3</v>
      </c>
      <c r="E523" s="74">
        <f t="shared" si="80"/>
        <v>4.4584229099999999E-3</v>
      </c>
      <c r="F523" s="74">
        <f t="shared" si="81"/>
        <v>1.3222779318000002E-3</v>
      </c>
      <c r="G523" s="95">
        <v>2.3575904999999999E-3</v>
      </c>
      <c r="H523" s="43">
        <v>5.3215719000000001E-4</v>
      </c>
      <c r="I523" s="43">
        <v>9.4394452000000004E-4</v>
      </c>
      <c r="J523" s="43">
        <v>8.626393E-4</v>
      </c>
      <c r="K523" s="43">
        <v>8.1921710000000005E-4</v>
      </c>
      <c r="L523" s="43">
        <v>2.5354531000000001E-5</v>
      </c>
      <c r="M523" s="43">
        <v>7.1448985000000006E-5</v>
      </c>
      <c r="N523" s="43">
        <v>2.9823212000000001E-3</v>
      </c>
      <c r="O523" s="43">
        <v>5.6085075000000004E-4</v>
      </c>
      <c r="P523" s="43">
        <v>0</v>
      </c>
      <c r="Q523" s="43">
        <v>2.1476247000000001E-5</v>
      </c>
      <c r="R523" s="43">
        <v>9.6549748E-6</v>
      </c>
      <c r="S523" s="43">
        <v>7.3029596000000001E-4</v>
      </c>
      <c r="U523" s="93">
        <f t="shared" si="82"/>
        <v>2.0324056034482757E-2</v>
      </c>
    </row>
    <row r="524" spans="1:21">
      <c r="A524" s="41" t="s">
        <v>33</v>
      </c>
      <c r="B524" s="94" t="s">
        <v>4999</v>
      </c>
      <c r="C524" s="74">
        <f t="shared" si="78"/>
        <v>2.4425359269000003E-2</v>
      </c>
      <c r="D524" s="74">
        <f t="shared" si="79"/>
        <v>5.5335397810000004E-3</v>
      </c>
      <c r="E524" s="74">
        <f t="shared" si="80"/>
        <v>1.0520227619999999E-2</v>
      </c>
      <c r="F524" s="74">
        <f t="shared" si="81"/>
        <v>1.3533464680000001E-3</v>
      </c>
      <c r="G524" s="95">
        <v>7.0182454000000003E-3</v>
      </c>
      <c r="H524" s="43">
        <v>9.5614751999999995E-4</v>
      </c>
      <c r="I524" s="43">
        <v>3.4388077000000001E-3</v>
      </c>
      <c r="J524" s="43">
        <v>3.3033441000000002E-3</v>
      </c>
      <c r="K524" s="43">
        <v>2.0602175000000002E-3</v>
      </c>
      <c r="L524" s="43">
        <v>3.4521850999999998E-5</v>
      </c>
      <c r="M524" s="43">
        <v>1.3545633000000001E-4</v>
      </c>
      <c r="N524" s="43">
        <v>6.1252724000000003E-3</v>
      </c>
      <c r="O524" s="43">
        <v>6.7269428000000001E-4</v>
      </c>
      <c r="P524" s="43">
        <v>0</v>
      </c>
      <c r="Q524" s="43">
        <v>7.1449370999999995E-5</v>
      </c>
      <c r="R524" s="43">
        <v>1.0380407000000001E-5</v>
      </c>
      <c r="S524" s="43">
        <v>5.9882241000000004E-4</v>
      </c>
      <c r="U524" s="93">
        <f t="shared" si="82"/>
        <v>6.0502115517241377E-2</v>
      </c>
    </row>
    <row r="525" spans="1:21">
      <c r="A525" s="41" t="s">
        <v>33</v>
      </c>
      <c r="B525" s="94" t="s">
        <v>5000</v>
      </c>
      <c r="C525" s="74">
        <f t="shared" si="78"/>
        <v>6.2457985899999997E-3</v>
      </c>
      <c r="D525" s="74">
        <f t="shared" si="79"/>
        <v>1.0879629560000001E-3</v>
      </c>
      <c r="E525" s="74">
        <f t="shared" si="80"/>
        <v>2.5723711E-3</v>
      </c>
      <c r="F525" s="74">
        <f t="shared" si="81"/>
        <v>7.2732333400000006E-4</v>
      </c>
      <c r="G525" s="95">
        <v>1.8581412000000001E-3</v>
      </c>
      <c r="H525" s="43">
        <v>2.3729788000000001E-4</v>
      </c>
      <c r="I525" s="43">
        <v>6.5377752000000001E-4</v>
      </c>
      <c r="J525" s="43">
        <v>6.2305585000000004E-4</v>
      </c>
      <c r="K525" s="43">
        <v>3.8147882000000001E-4</v>
      </c>
      <c r="L525" s="43">
        <v>2.4083150999999999E-5</v>
      </c>
      <c r="M525" s="43">
        <v>5.9345134999999998E-5</v>
      </c>
      <c r="N525" s="43">
        <v>1.6812957E-3</v>
      </c>
      <c r="O525" s="43">
        <v>5.5804626000000002E-4</v>
      </c>
      <c r="P525" s="43">
        <v>0</v>
      </c>
      <c r="Q525" s="43">
        <v>1.9794145000000001E-5</v>
      </c>
      <c r="R525" s="43">
        <v>1.0305669E-5</v>
      </c>
      <c r="S525" s="43">
        <v>1.3917726E-4</v>
      </c>
      <c r="U525" s="93">
        <f t="shared" si="82"/>
        <v>1.6018458620689655E-2</v>
      </c>
    </row>
    <row r="526" spans="1:21">
      <c r="A526" s="41" t="s">
        <v>33</v>
      </c>
      <c r="B526" s="94" t="s">
        <v>5001</v>
      </c>
      <c r="C526" s="74">
        <f t="shared" si="78"/>
        <v>2.26170941389E-2</v>
      </c>
      <c r="D526" s="74">
        <f t="shared" si="79"/>
        <v>6.2219007099999996E-3</v>
      </c>
      <c r="E526" s="74">
        <f t="shared" si="80"/>
        <v>7.9784681000000003E-3</v>
      </c>
      <c r="F526" s="74">
        <f t="shared" si="81"/>
        <v>1.5001688288999999E-3</v>
      </c>
      <c r="G526" s="95">
        <v>6.9165564999999997E-3</v>
      </c>
      <c r="H526" s="43">
        <v>1.0181804E-3</v>
      </c>
      <c r="I526" s="43">
        <v>3.3258133E-3</v>
      </c>
      <c r="J526" s="43">
        <v>3.1434635000000002E-3</v>
      </c>
      <c r="K526" s="43">
        <v>2.9187535999999998E-3</v>
      </c>
      <c r="L526" s="43">
        <v>3.408892E-5</v>
      </c>
      <c r="M526" s="43">
        <v>1.2559469000000001E-4</v>
      </c>
      <c r="N526" s="43">
        <v>3.6344744000000001E-3</v>
      </c>
      <c r="O526" s="43">
        <v>6.6113974000000001E-4</v>
      </c>
      <c r="P526" s="43">
        <v>0</v>
      </c>
      <c r="Q526" s="43">
        <v>4.6367706000000003E-5</v>
      </c>
      <c r="R526" s="43">
        <v>9.7188729000000006E-6</v>
      </c>
      <c r="S526" s="43">
        <v>7.8294251000000004E-4</v>
      </c>
      <c r="U526" s="93">
        <f t="shared" si="82"/>
        <v>5.9625487068965512E-2</v>
      </c>
    </row>
    <row r="527" spans="1:21">
      <c r="A527" s="41" t="s">
        <v>33</v>
      </c>
      <c r="B527" s="94" t="s">
        <v>5002</v>
      </c>
      <c r="C527" s="74">
        <f t="shared" si="78"/>
        <v>2.6407691766999999E-2</v>
      </c>
      <c r="D527" s="74">
        <f t="shared" si="79"/>
        <v>5.169172574E-3</v>
      </c>
      <c r="E527" s="74">
        <f t="shared" si="80"/>
        <v>1.1964074700000001E-2</v>
      </c>
      <c r="F527" s="74">
        <f t="shared" si="81"/>
        <v>1.7412705930000001E-3</v>
      </c>
      <c r="G527" s="95">
        <v>7.5331738999999997E-3</v>
      </c>
      <c r="H527" s="43">
        <v>1.0676679999999999E-3</v>
      </c>
      <c r="I527" s="43">
        <v>3.3502393999999998E-3</v>
      </c>
      <c r="J527" s="43">
        <v>3.1947212999999999E-3</v>
      </c>
      <c r="K527" s="43">
        <v>1.780584E-3</v>
      </c>
      <c r="L527" s="43">
        <v>3.5488184E-5</v>
      </c>
      <c r="M527" s="43">
        <v>1.5837908999999999E-4</v>
      </c>
      <c r="N527" s="43">
        <v>7.5461673E-3</v>
      </c>
      <c r="O527" s="43">
        <v>6.6889227000000004E-4</v>
      </c>
      <c r="P527" s="43">
        <v>0</v>
      </c>
      <c r="Q527" s="43">
        <v>8.8348092999999996E-5</v>
      </c>
      <c r="R527" s="43">
        <v>1.0520799999999999E-5</v>
      </c>
      <c r="S527" s="43">
        <v>9.7350943000000002E-4</v>
      </c>
      <c r="U527" s="93">
        <f t="shared" si="82"/>
        <v>6.494115431034482E-2</v>
      </c>
    </row>
    <row r="528" spans="1:21">
      <c r="A528" s="41" t="s">
        <v>33</v>
      </c>
      <c r="B528" s="94" t="s">
        <v>5003</v>
      </c>
      <c r="C528" s="74">
        <f t="shared" si="78"/>
        <v>2.30581691329E-2</v>
      </c>
      <c r="D528" s="74">
        <f t="shared" si="79"/>
        <v>5.6574845609999999E-3</v>
      </c>
      <c r="E528" s="74">
        <f t="shared" si="80"/>
        <v>8.8035277599999989E-3</v>
      </c>
      <c r="F528" s="74">
        <f t="shared" si="81"/>
        <v>1.7216087119E-3</v>
      </c>
      <c r="G528" s="95">
        <v>6.8755481E-3</v>
      </c>
      <c r="H528" s="43">
        <v>9.1358846000000001E-4</v>
      </c>
      <c r="I528" s="43">
        <v>3.6562621E-3</v>
      </c>
      <c r="J528" s="43">
        <v>3.5438043999999999E-3</v>
      </c>
      <c r="K528" s="43">
        <v>1.9592310000000001E-3</v>
      </c>
      <c r="L528" s="43">
        <v>3.4577530999999997E-5</v>
      </c>
      <c r="M528" s="43">
        <v>1.1987162999999999E-4</v>
      </c>
      <c r="N528" s="43">
        <v>4.2336772E-3</v>
      </c>
      <c r="O528" s="43">
        <v>6.8631067999999997E-4</v>
      </c>
      <c r="P528" s="43">
        <v>0</v>
      </c>
      <c r="Q528" s="43">
        <v>1.0343877999999999E-4</v>
      </c>
      <c r="R528" s="43">
        <v>9.7657018999999992E-6</v>
      </c>
      <c r="S528" s="43">
        <v>9.2209354999999999E-4</v>
      </c>
      <c r="U528" s="93">
        <f t="shared" si="82"/>
        <v>5.9271966379310342E-2</v>
      </c>
    </row>
    <row r="529" spans="1:21">
      <c r="A529" s="41" t="s">
        <v>33</v>
      </c>
      <c r="B529" s="94" t="s">
        <v>5004</v>
      </c>
      <c r="C529" s="74">
        <f t="shared" si="78"/>
        <v>2.0444408917900003E-2</v>
      </c>
      <c r="D529" s="74">
        <f t="shared" si="79"/>
        <v>4.8098509690000001E-3</v>
      </c>
      <c r="E529" s="74">
        <f t="shared" si="80"/>
        <v>7.5897905400000003E-3</v>
      </c>
      <c r="F529" s="74">
        <f t="shared" si="81"/>
        <v>2.0962204089E-3</v>
      </c>
      <c r="G529" s="95">
        <v>5.9485470000000002E-3</v>
      </c>
      <c r="H529" s="43">
        <v>9.1884854000000001E-4</v>
      </c>
      <c r="I529" s="43">
        <v>3.1261671E-3</v>
      </c>
      <c r="J529" s="43">
        <v>3.0260662000000001E-3</v>
      </c>
      <c r="K529" s="43">
        <v>1.6448488E-3</v>
      </c>
      <c r="L529" s="43">
        <v>3.3845879000000003E-5</v>
      </c>
      <c r="M529" s="43">
        <v>1.0509009E-4</v>
      </c>
      <c r="N529" s="43">
        <v>3.5447749E-3</v>
      </c>
      <c r="O529" s="43">
        <v>6.6203569000000001E-4</v>
      </c>
      <c r="P529" s="43">
        <v>0</v>
      </c>
      <c r="Q529" s="43">
        <v>1.1722744E-4</v>
      </c>
      <c r="R529" s="43">
        <v>9.7114788999999994E-6</v>
      </c>
      <c r="S529" s="43">
        <v>1.3072457999999999E-3</v>
      </c>
      <c r="U529" s="93">
        <f t="shared" si="82"/>
        <v>5.1280577586206896E-2</v>
      </c>
    </row>
    <row r="530" spans="1:21">
      <c r="A530" s="41" t="s">
        <v>33</v>
      </c>
      <c r="B530" s="94" t="s">
        <v>5005</v>
      </c>
      <c r="C530" s="74">
        <f t="shared" si="78"/>
        <v>1.0692492813999999E-2</v>
      </c>
      <c r="D530" s="74">
        <f t="shared" si="79"/>
        <v>1.544321862E-3</v>
      </c>
      <c r="E530" s="74">
        <f t="shared" si="80"/>
        <v>4.86200261E-3</v>
      </c>
      <c r="F530" s="74">
        <f t="shared" si="81"/>
        <v>9.8229464199999991E-4</v>
      </c>
      <c r="G530" s="95">
        <v>3.3038736999999999E-3</v>
      </c>
      <c r="H530" s="43">
        <v>8.5809470999999998E-4</v>
      </c>
      <c r="I530" s="43">
        <v>1.0341541000000001E-3</v>
      </c>
      <c r="J530" s="43">
        <v>9.1731324999999998E-4</v>
      </c>
      <c r="K530" s="43">
        <v>4.9099835999999995E-4</v>
      </c>
      <c r="L530" s="43">
        <v>2.8401072000000002E-5</v>
      </c>
      <c r="M530" s="43">
        <v>1.0760918000000001E-4</v>
      </c>
      <c r="N530" s="43">
        <v>2.9697538000000002E-3</v>
      </c>
      <c r="O530" s="43">
        <v>5.6890724000000002E-4</v>
      </c>
      <c r="P530" s="43">
        <v>0</v>
      </c>
      <c r="Q530" s="43">
        <v>6.2014683000000001E-5</v>
      </c>
      <c r="R530" s="43">
        <v>1.5393368999999999E-5</v>
      </c>
      <c r="S530" s="43">
        <v>3.3597934999999999E-4</v>
      </c>
      <c r="U530" s="93">
        <f t="shared" si="82"/>
        <v>2.8481669827586206E-2</v>
      </c>
    </row>
    <row r="531" spans="1:21">
      <c r="A531" s="41" t="s">
        <v>33</v>
      </c>
      <c r="B531" s="94" t="s">
        <v>5006</v>
      </c>
      <c r="C531" s="74">
        <f t="shared" si="78"/>
        <v>0.17107537257400002</v>
      </c>
      <c r="D531" s="74">
        <f t="shared" si="79"/>
        <v>1.6670023040000002E-2</v>
      </c>
      <c r="E531" s="74">
        <f t="shared" si="80"/>
        <v>0.10958316900000001</v>
      </c>
      <c r="F531" s="74">
        <f t="shared" si="81"/>
        <v>1.3316607534E-2</v>
      </c>
      <c r="G531" s="95">
        <v>3.1505573000000002E-2</v>
      </c>
      <c r="H531" s="43">
        <v>1.1054783E-2</v>
      </c>
      <c r="I531" s="43">
        <v>6.691486E-3</v>
      </c>
      <c r="J531" s="43">
        <v>4.6381440000000003E-3</v>
      </c>
      <c r="K531" s="43">
        <v>7.5896282000000002E-3</v>
      </c>
      <c r="L531" s="43">
        <v>9.4171423999999998E-4</v>
      </c>
      <c r="M531" s="43">
        <v>3.5005366E-3</v>
      </c>
      <c r="N531" s="43">
        <v>9.1836899999999999E-2</v>
      </c>
      <c r="O531" s="43">
        <v>1.2519722E-2</v>
      </c>
      <c r="P531" s="43">
        <v>0</v>
      </c>
      <c r="Q531" s="43">
        <v>5.8255191E-4</v>
      </c>
      <c r="R531" s="43">
        <v>5.1609973999999998E-5</v>
      </c>
      <c r="S531" s="43">
        <v>1.6272365000000001E-4</v>
      </c>
      <c r="U531" s="93">
        <f t="shared" si="82"/>
        <v>0.2715997672413793</v>
      </c>
    </row>
    <row r="532" spans="1:21">
      <c r="A532" s="41" t="s">
        <v>33</v>
      </c>
      <c r="B532" s="94" t="s">
        <v>5007</v>
      </c>
      <c r="C532" s="74">
        <f t="shared" si="78"/>
        <v>7.2069960665000002E-3</v>
      </c>
      <c r="D532" s="74">
        <f t="shared" si="79"/>
        <v>1.231652642E-3</v>
      </c>
      <c r="E532" s="74">
        <f t="shared" si="80"/>
        <v>2.8930107400000002E-3</v>
      </c>
      <c r="F532" s="74">
        <f t="shared" si="81"/>
        <v>1.0164687845000001E-3</v>
      </c>
      <c r="G532" s="95">
        <v>2.0658639000000001E-3</v>
      </c>
      <c r="H532" s="43">
        <v>4.8435246000000002E-4</v>
      </c>
      <c r="I532" s="43">
        <v>7.4351598000000003E-4</v>
      </c>
      <c r="J532" s="43">
        <v>6.8142709000000004E-4</v>
      </c>
      <c r="K532" s="43">
        <v>4.4875981999999999E-4</v>
      </c>
      <c r="L532" s="43">
        <v>2.5045889999999999E-5</v>
      </c>
      <c r="M532" s="43">
        <v>7.6419841999999998E-5</v>
      </c>
      <c r="N532" s="43">
        <v>1.6651423E-3</v>
      </c>
      <c r="O532" s="43">
        <v>5.6590931999999999E-4</v>
      </c>
      <c r="P532" s="43">
        <v>0</v>
      </c>
      <c r="Q532" s="43">
        <v>3.5032112999999998E-4</v>
      </c>
      <c r="R532" s="43">
        <v>9.8637355000000006E-6</v>
      </c>
      <c r="S532" s="43">
        <v>9.0374599000000004E-5</v>
      </c>
      <c r="U532" s="93">
        <f t="shared" si="82"/>
        <v>1.7809171551724137E-2</v>
      </c>
    </row>
    <row r="533" spans="1:21">
      <c r="A533" s="41" t="s">
        <v>33</v>
      </c>
      <c r="B533" s="94" t="s">
        <v>5008</v>
      </c>
      <c r="C533" s="74">
        <f t="shared" si="78"/>
        <v>8.5465056310999998E-3</v>
      </c>
      <c r="D533" s="74">
        <f t="shared" si="79"/>
        <v>1.3989901440000002E-3</v>
      </c>
      <c r="E533" s="74">
        <f t="shared" si="80"/>
        <v>3.31739279E-3</v>
      </c>
      <c r="F533" s="74">
        <f t="shared" si="81"/>
        <v>1.0667869970999999E-3</v>
      </c>
      <c r="G533" s="95">
        <v>2.7633356999999998E-3</v>
      </c>
      <c r="H533" s="43">
        <v>4.8922614999999999E-4</v>
      </c>
      <c r="I533" s="43">
        <v>8.4390674000000003E-4</v>
      </c>
      <c r="J533" s="43">
        <v>8.0645005999999998E-4</v>
      </c>
      <c r="K533" s="43">
        <v>4.9891625000000005E-4</v>
      </c>
      <c r="L533" s="43">
        <v>2.5088843E-5</v>
      </c>
      <c r="M533" s="43">
        <v>6.8534991000000002E-5</v>
      </c>
      <c r="N533" s="43">
        <v>1.9842598999999998E-3</v>
      </c>
      <c r="O533" s="43">
        <v>5.6499630999999996E-4</v>
      </c>
      <c r="P533" s="43">
        <v>0</v>
      </c>
      <c r="Q533" s="43">
        <v>2.7913052999999999E-4</v>
      </c>
      <c r="R533" s="43">
        <v>9.5737970999999998E-6</v>
      </c>
      <c r="S533" s="43">
        <v>2.1308636E-4</v>
      </c>
      <c r="U533" s="93">
        <f t="shared" si="82"/>
        <v>2.3821859482758619E-2</v>
      </c>
    </row>
    <row r="534" spans="1:21">
      <c r="A534" s="41" t="s">
        <v>33</v>
      </c>
      <c r="B534" s="94" t="s">
        <v>5009</v>
      </c>
      <c r="C534" s="74">
        <f t="shared" si="78"/>
        <v>8.426849840999999E-3</v>
      </c>
      <c r="D534" s="74">
        <f t="shared" si="79"/>
        <v>1.4329330699999999E-3</v>
      </c>
      <c r="E534" s="74">
        <f t="shared" si="80"/>
        <v>3.44257474E-3</v>
      </c>
      <c r="F534" s="74">
        <f t="shared" si="81"/>
        <v>1.2799107309999999E-3</v>
      </c>
      <c r="G534" s="95">
        <v>2.2714313000000001E-3</v>
      </c>
      <c r="H534" s="43">
        <v>5.0529880999999996E-4</v>
      </c>
      <c r="I534" s="43">
        <v>9.1565582999999996E-4</v>
      </c>
      <c r="J534" s="43">
        <v>8.3812272000000001E-4</v>
      </c>
      <c r="K534" s="43">
        <v>4.9715632000000003E-4</v>
      </c>
      <c r="L534" s="43">
        <v>2.5910421999999999E-5</v>
      </c>
      <c r="M534" s="43">
        <v>7.1743608000000004E-5</v>
      </c>
      <c r="N534" s="43">
        <v>2.0216201E-3</v>
      </c>
      <c r="O534" s="43">
        <v>5.6706979999999996E-4</v>
      </c>
      <c r="P534" s="43">
        <v>0</v>
      </c>
      <c r="Q534" s="43">
        <v>6.3245686999999998E-4</v>
      </c>
      <c r="R534" s="43">
        <v>1.1382256000000001E-5</v>
      </c>
      <c r="S534" s="43">
        <v>6.9001804999999994E-5</v>
      </c>
      <c r="U534" s="93">
        <f t="shared" si="82"/>
        <v>1.9581304310344827E-2</v>
      </c>
    </row>
    <row r="535" spans="1:21">
      <c r="A535" s="41" t="s">
        <v>34</v>
      </c>
      <c r="B535" s="94" t="s">
        <v>5010</v>
      </c>
      <c r="C535" s="74">
        <f t="shared" si="78"/>
        <v>2303.3514512299998</v>
      </c>
      <c r="D535" s="74">
        <f t="shared" si="79"/>
        <v>185.084744</v>
      </c>
      <c r="E535" s="74">
        <f t="shared" si="80"/>
        <v>1056.6473020000001</v>
      </c>
      <c r="F535" s="74">
        <f t="shared" si="81"/>
        <v>801.82419522999999</v>
      </c>
      <c r="G535" s="95">
        <v>259.79521</v>
      </c>
      <c r="H535" s="43">
        <v>104.91056</v>
      </c>
      <c r="I535" s="43">
        <v>59.659492</v>
      </c>
      <c r="J535" s="43">
        <v>47.258811000000001</v>
      </c>
      <c r="K535" s="43">
        <v>71.368285999999998</v>
      </c>
      <c r="L535" s="43">
        <v>28.992535</v>
      </c>
      <c r="M535" s="43">
        <v>37.465111999999998</v>
      </c>
      <c r="N535" s="43">
        <v>892.07725000000005</v>
      </c>
      <c r="O535" s="43">
        <v>787.81173999999999</v>
      </c>
      <c r="P535" s="43">
        <v>0</v>
      </c>
      <c r="Q535" s="43">
        <v>11.871394</v>
      </c>
      <c r="R535" s="43">
        <v>0.34617743000000001</v>
      </c>
      <c r="S535" s="43">
        <v>1.7948838</v>
      </c>
      <c r="U535" s="93">
        <f t="shared" si="82"/>
        <v>2239.6138793103446</v>
      </c>
    </row>
    <row r="536" spans="1:21">
      <c r="A536" s="41" t="s">
        <v>33</v>
      </c>
      <c r="B536" s="94" t="s">
        <v>5011</v>
      </c>
      <c r="C536" s="74">
        <f t="shared" si="78"/>
        <v>8.8311214200000009E-3</v>
      </c>
      <c r="D536" s="74">
        <f t="shared" si="79"/>
        <v>9.2100577400000007E-4</v>
      </c>
      <c r="E536" s="74">
        <f t="shared" si="80"/>
        <v>4.20039933E-3</v>
      </c>
      <c r="F536" s="74">
        <f t="shared" si="81"/>
        <v>8.3608841599999999E-4</v>
      </c>
      <c r="G536" s="95">
        <v>2.8736279E-3</v>
      </c>
      <c r="H536" s="43">
        <v>4.5147996999999999E-4</v>
      </c>
      <c r="I536" s="43">
        <v>6.7629316000000002E-4</v>
      </c>
      <c r="J536" s="43">
        <v>3.2879565E-4</v>
      </c>
      <c r="K536" s="43">
        <v>4.8291516E-4</v>
      </c>
      <c r="L536" s="43">
        <v>2.0893157000000001E-5</v>
      </c>
      <c r="M536" s="43">
        <v>8.8401806999999997E-5</v>
      </c>
      <c r="N536" s="43">
        <v>3.0726261999999998E-3</v>
      </c>
      <c r="O536" s="43">
        <v>2.9131289999999999E-4</v>
      </c>
      <c r="P536" s="43">
        <v>0</v>
      </c>
      <c r="Q536" s="43">
        <v>4.2665942999999998E-4</v>
      </c>
      <c r="R536" s="43">
        <v>3.2493821999999997E-5</v>
      </c>
      <c r="S536" s="43">
        <v>8.5622264000000003E-5</v>
      </c>
      <c r="U536" s="93">
        <f t="shared" si="82"/>
        <v>2.4772654310344828E-2</v>
      </c>
    </row>
    <row r="537" spans="1:21">
      <c r="A537" s="41" t="s">
        <v>33</v>
      </c>
      <c r="B537" s="94" t="s">
        <v>5012</v>
      </c>
      <c r="C537" s="74">
        <f t="shared" si="78"/>
        <v>1.5512970418E-2</v>
      </c>
      <c r="D537" s="74">
        <f t="shared" si="79"/>
        <v>1.3797421009999998E-3</v>
      </c>
      <c r="E537" s="74">
        <f t="shared" si="80"/>
        <v>7.3699871300000001E-3</v>
      </c>
      <c r="F537" s="74">
        <f t="shared" si="81"/>
        <v>4.27769987E-4</v>
      </c>
      <c r="G537" s="95">
        <v>6.3354711999999997E-3</v>
      </c>
      <c r="H537" s="43">
        <v>1.1557225E-3</v>
      </c>
      <c r="I537" s="43">
        <v>9.6708823000000001E-4</v>
      </c>
      <c r="J537" s="43">
        <v>6.7269992999999999E-4</v>
      </c>
      <c r="K537" s="43">
        <v>5.3755128999999997E-4</v>
      </c>
      <c r="L537" s="43">
        <v>2.3904061E-5</v>
      </c>
      <c r="M537" s="43">
        <v>1.4558681999999999E-4</v>
      </c>
      <c r="N537" s="43">
        <v>5.2471764000000002E-3</v>
      </c>
      <c r="O537" s="43">
        <v>2.9376131999999999E-4</v>
      </c>
      <c r="P537" s="43">
        <v>0</v>
      </c>
      <c r="Q537" s="43">
        <v>4.9537799000000003E-5</v>
      </c>
      <c r="R537" s="43">
        <v>2.5115668E-5</v>
      </c>
      <c r="S537" s="43">
        <v>5.9355199999999997E-5</v>
      </c>
      <c r="U537" s="93">
        <f t="shared" si="82"/>
        <v>5.4616131034482755E-2</v>
      </c>
    </row>
    <row r="538" spans="1:21">
      <c r="A538" s="41" t="s">
        <v>33</v>
      </c>
      <c r="B538" s="94" t="s">
        <v>5013</v>
      </c>
      <c r="C538" s="74">
        <f t="shared" si="78"/>
        <v>9.8015427680000003E-3</v>
      </c>
      <c r="D538" s="74">
        <f t="shared" si="79"/>
        <v>8.6821824200000004E-4</v>
      </c>
      <c r="E538" s="74">
        <f t="shared" si="80"/>
        <v>3.8785575899999997E-3</v>
      </c>
      <c r="F538" s="74">
        <f t="shared" si="81"/>
        <v>2.4188186360000002E-3</v>
      </c>
      <c r="G538" s="95">
        <v>2.6359483E-3</v>
      </c>
      <c r="H538" s="43">
        <v>3.4206942999999998E-4</v>
      </c>
      <c r="I538" s="43">
        <v>4.3135366000000001E-4</v>
      </c>
      <c r="J538" s="43">
        <v>2.9721001999999998E-4</v>
      </c>
      <c r="K538" s="43">
        <v>4.7220499E-4</v>
      </c>
      <c r="L538" s="43">
        <v>2.0008894000000001E-5</v>
      </c>
      <c r="M538" s="43">
        <v>7.8794337999999996E-5</v>
      </c>
      <c r="N538" s="43">
        <v>3.1051345E-3</v>
      </c>
      <c r="O538" s="43">
        <v>2.8862312000000001E-4</v>
      </c>
      <c r="P538" s="43">
        <v>0</v>
      </c>
      <c r="Q538" s="43">
        <v>2.0187279E-3</v>
      </c>
      <c r="R538" s="43">
        <v>3.1332883E-5</v>
      </c>
      <c r="S538" s="43">
        <v>8.0134733000000001E-5</v>
      </c>
      <c r="U538" s="93">
        <f t="shared" si="82"/>
        <v>2.2723692241379309E-2</v>
      </c>
    </row>
    <row r="539" spans="1:21">
      <c r="A539" s="41" t="s">
        <v>33</v>
      </c>
      <c r="B539" s="94" t="s">
        <v>5014</v>
      </c>
      <c r="C539" s="74">
        <f t="shared" si="78"/>
        <v>7.9942282549999993E-3</v>
      </c>
      <c r="D539" s="74">
        <f t="shared" si="79"/>
        <v>9.4271169899999997E-4</v>
      </c>
      <c r="E539" s="74">
        <f t="shared" si="80"/>
        <v>3.6816813099999996E-3</v>
      </c>
      <c r="F539" s="74">
        <f t="shared" si="81"/>
        <v>6.5231674599999995E-4</v>
      </c>
      <c r="G539" s="95">
        <v>2.7175185000000001E-3</v>
      </c>
      <c r="H539" s="43">
        <v>5.4520133999999998E-4</v>
      </c>
      <c r="I539" s="43">
        <v>3.7180737000000003E-4</v>
      </c>
      <c r="J539" s="43">
        <v>3.2028203000000001E-4</v>
      </c>
      <c r="K539" s="43">
        <v>5.2429785000000003E-4</v>
      </c>
      <c r="L539" s="43">
        <v>2.0370497999999999E-5</v>
      </c>
      <c r="M539" s="43">
        <v>7.7761320999999994E-5</v>
      </c>
      <c r="N539" s="43">
        <v>2.7646725999999999E-3</v>
      </c>
      <c r="O539" s="43">
        <v>2.8587282999999999E-4</v>
      </c>
      <c r="P539" s="43">
        <v>0</v>
      </c>
      <c r="Q539" s="43">
        <v>1.6632309999999999E-4</v>
      </c>
      <c r="R539" s="43">
        <v>2.4981986000000001E-5</v>
      </c>
      <c r="S539" s="43">
        <v>1.7513882999999999E-4</v>
      </c>
      <c r="U539" s="93">
        <f t="shared" si="82"/>
        <v>2.3426883620689655E-2</v>
      </c>
    </row>
    <row r="540" spans="1:21">
      <c r="A540" s="41" t="s">
        <v>33</v>
      </c>
      <c r="B540" s="94" t="s">
        <v>5015</v>
      </c>
      <c r="C540" s="74">
        <f t="shared" si="78"/>
        <v>7.7179832950000004E-3</v>
      </c>
      <c r="D540" s="74">
        <f t="shared" si="79"/>
        <v>8.5291277700000009E-4</v>
      </c>
      <c r="E540" s="74">
        <f t="shared" si="80"/>
        <v>3.3337287700000002E-3</v>
      </c>
      <c r="F540" s="74">
        <f t="shared" si="81"/>
        <v>1.2697615479999999E-3</v>
      </c>
      <c r="G540" s="95">
        <v>2.2615802000000001E-3</v>
      </c>
      <c r="H540" s="43">
        <v>4.4372587E-4</v>
      </c>
      <c r="I540" s="43">
        <v>3.5945079999999998E-4</v>
      </c>
      <c r="J540" s="43">
        <v>2.8391035000000002E-4</v>
      </c>
      <c r="K540" s="43">
        <v>4.7058399000000001E-4</v>
      </c>
      <c r="L540" s="43">
        <v>1.9400648E-5</v>
      </c>
      <c r="M540" s="43">
        <v>7.9017788999999997E-5</v>
      </c>
      <c r="N540" s="43">
        <v>2.5305521000000002E-3</v>
      </c>
      <c r="O540" s="43">
        <v>2.8011652E-4</v>
      </c>
      <c r="P540" s="43">
        <v>0</v>
      </c>
      <c r="Q540" s="43">
        <v>7.5717620999999995E-4</v>
      </c>
      <c r="R540" s="43">
        <v>2.5823558E-5</v>
      </c>
      <c r="S540" s="43">
        <v>2.0664526E-4</v>
      </c>
      <c r="U540" s="93">
        <f t="shared" si="82"/>
        <v>1.9496381034482757E-2</v>
      </c>
    </row>
    <row r="541" spans="1:21">
      <c r="A541" s="41" t="s">
        <v>33</v>
      </c>
      <c r="B541" s="94" t="s">
        <v>5016</v>
      </c>
      <c r="C541" s="74">
        <f t="shared" si="78"/>
        <v>7.8952516170000004E-3</v>
      </c>
      <c r="D541" s="74">
        <f t="shared" si="79"/>
        <v>7.8953925899999996E-4</v>
      </c>
      <c r="E541" s="74">
        <f t="shared" si="80"/>
        <v>3.5184019899999999E-3</v>
      </c>
      <c r="F541" s="74">
        <f t="shared" si="81"/>
        <v>1.9241265680000001E-3</v>
      </c>
      <c r="G541" s="95">
        <v>1.6631838E-3</v>
      </c>
      <c r="H541" s="43">
        <v>2.8442895999999999E-4</v>
      </c>
      <c r="I541" s="43">
        <v>5.9013893E-4</v>
      </c>
      <c r="J541" s="43">
        <v>2.3531598999999999E-4</v>
      </c>
      <c r="K541" s="43">
        <v>4.6072721E-4</v>
      </c>
      <c r="L541" s="43">
        <v>1.8963047E-5</v>
      </c>
      <c r="M541" s="43">
        <v>7.4533012000000006E-5</v>
      </c>
      <c r="N541" s="43">
        <v>2.6438340999999999E-3</v>
      </c>
      <c r="O541" s="43">
        <v>2.8572888999999998E-4</v>
      </c>
      <c r="P541" s="43">
        <v>0</v>
      </c>
      <c r="Q541" s="43">
        <v>1.5004961000000001E-3</v>
      </c>
      <c r="R541" s="43">
        <v>2.6155348000000001E-5</v>
      </c>
      <c r="S541" s="43">
        <v>1.1174623E-4</v>
      </c>
      <c r="U541" s="93">
        <f t="shared" si="82"/>
        <v>1.4337791379310344E-2</v>
      </c>
    </row>
    <row r="542" spans="1:21">
      <c r="A542" s="41" t="s">
        <v>33</v>
      </c>
      <c r="B542" s="94" t="s">
        <v>5017</v>
      </c>
      <c r="C542" s="74">
        <f t="shared" si="78"/>
        <v>1.6885766232999998E-2</v>
      </c>
      <c r="D542" s="74">
        <f t="shared" si="79"/>
        <v>2.7993950380000004E-3</v>
      </c>
      <c r="E542" s="74">
        <f t="shared" si="80"/>
        <v>9.1291135999999988E-3</v>
      </c>
      <c r="F542" s="74">
        <f t="shared" si="81"/>
        <v>4.2386349499999999E-4</v>
      </c>
      <c r="G542" s="95">
        <v>4.5333941000000001E-3</v>
      </c>
      <c r="H542" s="43">
        <v>1.2119492E-3</v>
      </c>
      <c r="I542" s="43">
        <v>1.1028486E-3</v>
      </c>
      <c r="J542" s="43">
        <v>9.0860048E-4</v>
      </c>
      <c r="K542" s="43">
        <v>1.754406E-3</v>
      </c>
      <c r="L542" s="43">
        <v>2.2948527999999999E-5</v>
      </c>
      <c r="M542" s="43">
        <v>1.1344003E-4</v>
      </c>
      <c r="N542" s="43">
        <v>6.8143157999999999E-3</v>
      </c>
      <c r="O542" s="43">
        <v>2.8659454E-4</v>
      </c>
      <c r="P542" s="43">
        <v>0</v>
      </c>
      <c r="Q542" s="43">
        <v>5.0092331E-5</v>
      </c>
      <c r="R542" s="43">
        <v>2.5178300999999999E-5</v>
      </c>
      <c r="S542" s="43">
        <v>6.1998322999999995E-5</v>
      </c>
      <c r="U542" s="93">
        <f t="shared" si="82"/>
        <v>3.9080983620689652E-2</v>
      </c>
    </row>
    <row r="543" spans="1:21">
      <c r="A543" s="41" t="s">
        <v>33</v>
      </c>
      <c r="B543" s="94" t="s">
        <v>5018</v>
      </c>
      <c r="C543" s="74">
        <f t="shared" si="78"/>
        <v>2.3513771729999997E-2</v>
      </c>
      <c r="D543" s="74">
        <f t="shared" si="79"/>
        <v>2.7920216250000001E-3</v>
      </c>
      <c r="E543" s="74">
        <f t="shared" si="80"/>
        <v>1.31886464E-2</v>
      </c>
      <c r="F543" s="74">
        <f t="shared" si="81"/>
        <v>5.3134600500000001E-4</v>
      </c>
      <c r="G543" s="95">
        <v>7.0017576999999998E-3</v>
      </c>
      <c r="H543" s="43">
        <v>1.2881569E-3</v>
      </c>
      <c r="I543" s="43">
        <v>1.1398105E-3</v>
      </c>
      <c r="J543" s="43">
        <v>9.7174008000000002E-4</v>
      </c>
      <c r="K543" s="43">
        <v>1.6275649000000001E-3</v>
      </c>
      <c r="L543" s="43">
        <v>2.6059054999999999E-5</v>
      </c>
      <c r="M543" s="43">
        <v>1.6665758999999999E-4</v>
      </c>
      <c r="N543" s="43">
        <v>1.0760679E-2</v>
      </c>
      <c r="O543" s="43">
        <v>2.9981119999999999E-4</v>
      </c>
      <c r="P543" s="43">
        <v>0</v>
      </c>
      <c r="Q543" s="43">
        <v>1.2588983999999999E-4</v>
      </c>
      <c r="R543" s="43">
        <v>2.6640142000000001E-5</v>
      </c>
      <c r="S543" s="43">
        <v>7.9004822999999996E-5</v>
      </c>
      <c r="U543" s="93">
        <f t="shared" si="82"/>
        <v>6.0359980172413785E-2</v>
      </c>
    </row>
    <row r="544" spans="1:21">
      <c r="A544" s="41" t="s">
        <v>33</v>
      </c>
      <c r="B544" s="94" t="s">
        <v>5019</v>
      </c>
      <c r="C544" s="74">
        <f t="shared" si="78"/>
        <v>8.1985789319999995E-3</v>
      </c>
      <c r="D544" s="74">
        <f t="shared" si="79"/>
        <v>8.9809701299999999E-4</v>
      </c>
      <c r="E544" s="74">
        <f t="shared" si="80"/>
        <v>3.3979241799999998E-3</v>
      </c>
      <c r="F544" s="74">
        <f t="shared" si="81"/>
        <v>7.5337543900000001E-4</v>
      </c>
      <c r="G544" s="95">
        <v>3.1491823E-3</v>
      </c>
      <c r="H544" s="43">
        <v>3.0734153999999999E-4</v>
      </c>
      <c r="I544" s="43">
        <v>3.6041444000000001E-4</v>
      </c>
      <c r="J544" s="43">
        <v>3.2250814999999999E-4</v>
      </c>
      <c r="K544" s="43">
        <v>4.8507845E-4</v>
      </c>
      <c r="L544" s="43">
        <v>1.7997052999999999E-5</v>
      </c>
      <c r="M544" s="43">
        <v>7.251336E-5</v>
      </c>
      <c r="N544" s="43">
        <v>2.7301681999999999E-3</v>
      </c>
      <c r="O544" s="43">
        <v>2.6824618000000002E-4</v>
      </c>
      <c r="P544" s="43">
        <v>0</v>
      </c>
      <c r="Q544" s="43">
        <v>4.5951331E-5</v>
      </c>
      <c r="R544" s="43">
        <v>2.7015187999999999E-5</v>
      </c>
      <c r="S544" s="43">
        <v>4.1216274000000001E-4</v>
      </c>
      <c r="U544" s="93">
        <f t="shared" si="82"/>
        <v>2.7148123275862069E-2</v>
      </c>
    </row>
    <row r="545" spans="1:21">
      <c r="A545" s="41" t="s">
        <v>33</v>
      </c>
      <c r="B545" s="94" t="s">
        <v>5020</v>
      </c>
      <c r="C545" s="74">
        <f t="shared" si="78"/>
        <v>1.3974680747E-2</v>
      </c>
      <c r="D545" s="74">
        <f t="shared" si="79"/>
        <v>1.1940880919999999E-3</v>
      </c>
      <c r="E545" s="74">
        <f t="shared" si="80"/>
        <v>5.5675888999999999E-3</v>
      </c>
      <c r="F545" s="74">
        <f t="shared" si="81"/>
        <v>1.8639439549999999E-3</v>
      </c>
      <c r="G545" s="95">
        <v>5.3490598E-3</v>
      </c>
      <c r="H545" s="43">
        <v>1.0061855999999999E-3</v>
      </c>
      <c r="I545" s="43">
        <v>7.8731319999999995E-4</v>
      </c>
      <c r="J545" s="43">
        <v>5.4811599999999997E-4</v>
      </c>
      <c r="K545" s="43">
        <v>5.0325464999999997E-4</v>
      </c>
      <c r="L545" s="43">
        <v>2.5729512000000001E-5</v>
      </c>
      <c r="M545" s="43">
        <v>1.1698792999999999E-4</v>
      </c>
      <c r="N545" s="43">
        <v>3.7740900999999999E-3</v>
      </c>
      <c r="O545" s="43">
        <v>2.9276006000000001E-4</v>
      </c>
      <c r="P545" s="43">
        <v>0</v>
      </c>
      <c r="Q545" s="43">
        <v>1.4114730999999999E-3</v>
      </c>
      <c r="R545" s="43">
        <v>3.0666814999999997E-5</v>
      </c>
      <c r="S545" s="43">
        <v>1.2904398000000001E-4</v>
      </c>
      <c r="U545" s="93">
        <f t="shared" si="82"/>
        <v>4.6112584482758616E-2</v>
      </c>
    </row>
    <row r="546" spans="1:21">
      <c r="A546" s="41" t="s">
        <v>33</v>
      </c>
      <c r="B546" s="94" t="s">
        <v>5021</v>
      </c>
      <c r="C546" s="74">
        <f t="shared" si="78"/>
        <v>1.2107847163E-2</v>
      </c>
      <c r="D546" s="74">
        <f t="shared" si="79"/>
        <v>1.007205958E-3</v>
      </c>
      <c r="E546" s="74">
        <f t="shared" si="80"/>
        <v>5.5651334399999999E-3</v>
      </c>
      <c r="F546" s="74">
        <f t="shared" si="81"/>
        <v>1.1303359649999999E-3</v>
      </c>
      <c r="G546" s="95">
        <v>4.4051717999999997E-3</v>
      </c>
      <c r="H546" s="43">
        <v>4.9506384000000002E-4</v>
      </c>
      <c r="I546" s="43">
        <v>1.2670577000000001E-3</v>
      </c>
      <c r="J546" s="43">
        <v>3.7990562000000001E-4</v>
      </c>
      <c r="K546" s="43">
        <v>4.9786492999999996E-4</v>
      </c>
      <c r="L546" s="43">
        <v>2.1748267999999999E-5</v>
      </c>
      <c r="M546" s="43">
        <v>1.0768714E-4</v>
      </c>
      <c r="N546" s="43">
        <v>3.8030119000000001E-3</v>
      </c>
      <c r="O546" s="43">
        <v>3.1181144999999999E-4</v>
      </c>
      <c r="P546" s="43">
        <v>0</v>
      </c>
      <c r="Q546" s="43">
        <v>7.0280932999999997E-4</v>
      </c>
      <c r="R546" s="43">
        <v>2.9419736000000001E-5</v>
      </c>
      <c r="S546" s="43">
        <v>8.6295448999999994E-5</v>
      </c>
      <c r="U546" s="93">
        <f t="shared" si="82"/>
        <v>3.7975618965517238E-2</v>
      </c>
    </row>
    <row r="547" spans="1:21">
      <c r="A547" s="41" t="s">
        <v>33</v>
      </c>
      <c r="B547" s="94" t="s">
        <v>5022</v>
      </c>
      <c r="C547" s="74">
        <f t="shared" si="78"/>
        <v>1.0257437421E-2</v>
      </c>
      <c r="D547" s="74">
        <f t="shared" si="79"/>
        <v>9.8644931099999998E-4</v>
      </c>
      <c r="E547" s="74">
        <f t="shared" si="80"/>
        <v>5.3804773499999993E-3</v>
      </c>
      <c r="F547" s="74">
        <f t="shared" si="81"/>
        <v>7.8330486E-4</v>
      </c>
      <c r="G547" s="95">
        <v>3.1072058999999999E-3</v>
      </c>
      <c r="H547" s="43">
        <v>4.6613916999999999E-4</v>
      </c>
      <c r="I547" s="43">
        <v>6.4427158000000004E-4</v>
      </c>
      <c r="J547" s="43">
        <v>3.6397947000000003E-4</v>
      </c>
      <c r="K547" s="43">
        <v>5.0583601999999999E-4</v>
      </c>
      <c r="L547" s="43">
        <v>2.1320463999999998E-5</v>
      </c>
      <c r="M547" s="43">
        <v>9.5313356999999997E-5</v>
      </c>
      <c r="N547" s="43">
        <v>4.2700665999999996E-3</v>
      </c>
      <c r="O547" s="43">
        <v>3.0844964000000002E-4</v>
      </c>
      <c r="P547" s="43">
        <v>0</v>
      </c>
      <c r="Q547" s="43">
        <v>3.0997541999999999E-4</v>
      </c>
      <c r="R547" s="43">
        <v>4.7470360000000003E-5</v>
      </c>
      <c r="S547" s="43">
        <v>1.1740944E-4</v>
      </c>
      <c r="U547" s="93">
        <f t="shared" si="82"/>
        <v>2.6786257758620688E-2</v>
      </c>
    </row>
    <row r="548" spans="1:21">
      <c r="A548" s="41" t="s">
        <v>33</v>
      </c>
      <c r="B548" s="94" t="s">
        <v>5023</v>
      </c>
      <c r="C548" s="74">
        <f t="shared" si="78"/>
        <v>1.1035539013000001E-2</v>
      </c>
      <c r="D548" s="74">
        <f t="shared" si="79"/>
        <v>1.1623593459999999E-3</v>
      </c>
      <c r="E548" s="74">
        <f t="shared" si="80"/>
        <v>5.3564683699999999E-3</v>
      </c>
      <c r="F548" s="74">
        <f t="shared" si="81"/>
        <v>1.4741106970000001E-3</v>
      </c>
      <c r="G548" s="95">
        <v>3.0426006000000001E-3</v>
      </c>
      <c r="H548" s="43">
        <v>9.4489800000000001E-4</v>
      </c>
      <c r="I548" s="43">
        <v>6.2777506999999995E-4</v>
      </c>
      <c r="J548" s="43">
        <v>5.0513356999999995E-4</v>
      </c>
      <c r="K548" s="43">
        <v>5.3199526999999996E-4</v>
      </c>
      <c r="L548" s="43">
        <v>2.1914565999999999E-5</v>
      </c>
      <c r="M548" s="43">
        <v>1.0331593999999999E-4</v>
      </c>
      <c r="N548" s="43">
        <v>3.7837953000000001E-3</v>
      </c>
      <c r="O548" s="43">
        <v>3.0428649000000001E-4</v>
      </c>
      <c r="P548" s="43">
        <v>0</v>
      </c>
      <c r="Q548" s="43">
        <v>1.0162513E-3</v>
      </c>
      <c r="R548" s="43">
        <v>2.7826766999999999E-5</v>
      </c>
      <c r="S548" s="43">
        <v>1.2574613999999999E-4</v>
      </c>
      <c r="U548" s="93">
        <f t="shared" si="82"/>
        <v>2.6229315517241378E-2</v>
      </c>
    </row>
    <row r="549" spans="1:21">
      <c r="A549" s="41" t="s">
        <v>33</v>
      </c>
      <c r="B549" s="94" t="s">
        <v>5024</v>
      </c>
      <c r="C549" s="74">
        <f t="shared" si="78"/>
        <v>9.6781090699999996E-3</v>
      </c>
      <c r="D549" s="74">
        <f t="shared" si="79"/>
        <v>9.1585572699999995E-4</v>
      </c>
      <c r="E549" s="74">
        <f t="shared" si="80"/>
        <v>4.31496838E-3</v>
      </c>
      <c r="F549" s="74">
        <f t="shared" si="81"/>
        <v>1.9641429629999999E-3</v>
      </c>
      <c r="G549" s="95">
        <v>2.4831419999999998E-3</v>
      </c>
      <c r="H549" s="43">
        <v>4.0274308000000001E-4</v>
      </c>
      <c r="I549" s="43">
        <v>4.210161E-4</v>
      </c>
      <c r="J549" s="43">
        <v>3.1599245000000001E-4</v>
      </c>
      <c r="K549" s="43">
        <v>4.9596573999999998E-4</v>
      </c>
      <c r="L549" s="43">
        <v>2.0544159999999999E-5</v>
      </c>
      <c r="M549" s="43">
        <v>8.3353376999999998E-5</v>
      </c>
      <c r="N549" s="43">
        <v>3.4912092E-3</v>
      </c>
      <c r="O549" s="43">
        <v>2.8723704999999999E-4</v>
      </c>
      <c r="P549" s="43">
        <v>0</v>
      </c>
      <c r="Q549" s="43">
        <v>1.5387034999999999E-3</v>
      </c>
      <c r="R549" s="43">
        <v>4.3484127E-5</v>
      </c>
      <c r="S549" s="43">
        <v>9.4718286000000006E-5</v>
      </c>
      <c r="U549" s="93">
        <f t="shared" si="82"/>
        <v>2.1406396551724136E-2</v>
      </c>
    </row>
    <row r="550" spans="1:21">
      <c r="A550" s="41" t="s">
        <v>33</v>
      </c>
      <c r="B550" s="94" t="s">
        <v>5025</v>
      </c>
      <c r="C550" s="74">
        <f t="shared" si="78"/>
        <v>9.4107689689999999E-3</v>
      </c>
      <c r="D550" s="74">
        <f t="shared" si="79"/>
        <v>7.8847738499999997E-4</v>
      </c>
      <c r="E550" s="74">
        <f t="shared" si="80"/>
        <v>3.47569923E-3</v>
      </c>
      <c r="F550" s="74">
        <f t="shared" si="81"/>
        <v>3.6927190540000003E-3</v>
      </c>
      <c r="G550" s="95">
        <v>1.4538732999999999E-3</v>
      </c>
      <c r="H550" s="43">
        <v>2.9517938000000001E-4</v>
      </c>
      <c r="I550" s="43">
        <v>2.9410565000000002E-4</v>
      </c>
      <c r="J550" s="43">
        <v>2.3396556E-4</v>
      </c>
      <c r="K550" s="43">
        <v>4.6237261000000001E-4</v>
      </c>
      <c r="L550" s="43">
        <v>1.9621280999999999E-5</v>
      </c>
      <c r="M550" s="43">
        <v>7.2517934000000005E-5</v>
      </c>
      <c r="N550" s="43">
        <v>2.8864142E-3</v>
      </c>
      <c r="O550" s="43">
        <v>2.8661110999999998E-4</v>
      </c>
      <c r="P550" s="43">
        <v>0</v>
      </c>
      <c r="Q550" s="43">
        <v>3.2984692000000001E-3</v>
      </c>
      <c r="R550" s="43">
        <v>2.5163584E-5</v>
      </c>
      <c r="S550" s="43">
        <v>8.2475159999999997E-5</v>
      </c>
      <c r="U550" s="93">
        <f t="shared" si="82"/>
        <v>1.2533390517241378E-2</v>
      </c>
    </row>
    <row r="551" spans="1:21">
      <c r="A551" s="41" t="s">
        <v>33</v>
      </c>
      <c r="B551" s="94" t="s">
        <v>5026</v>
      </c>
      <c r="C551" s="74">
        <f t="shared" si="78"/>
        <v>1.3404413415E-2</v>
      </c>
      <c r="D551" s="74">
        <f t="shared" si="79"/>
        <v>1.1841343999999998E-3</v>
      </c>
      <c r="E551" s="74">
        <f t="shared" si="80"/>
        <v>6.6471717000000001E-3</v>
      </c>
      <c r="F551" s="74">
        <f t="shared" si="81"/>
        <v>1.4318273150000001E-3</v>
      </c>
      <c r="G551" s="95">
        <v>4.1412799999999998E-3</v>
      </c>
      <c r="H551" s="43">
        <v>9.5663707999999999E-4</v>
      </c>
      <c r="I551" s="43">
        <v>6.4069921999999999E-4</v>
      </c>
      <c r="J551" s="43">
        <v>5.1948450000000002E-4</v>
      </c>
      <c r="K551" s="43">
        <v>5.1973226999999997E-4</v>
      </c>
      <c r="L551" s="43">
        <v>2.2635660000000001E-5</v>
      </c>
      <c r="M551" s="43">
        <v>1.2228196999999999E-4</v>
      </c>
      <c r="N551" s="43">
        <v>5.0498354000000001E-3</v>
      </c>
      <c r="O551" s="43">
        <v>2.9693941000000001E-4</v>
      </c>
      <c r="P551" s="43">
        <v>0</v>
      </c>
      <c r="Q551" s="43">
        <v>1.0273684E-3</v>
      </c>
      <c r="R551" s="43">
        <v>3.9233724000000002E-5</v>
      </c>
      <c r="S551" s="43">
        <v>6.8285780999999997E-5</v>
      </c>
      <c r="U551" s="93">
        <f t="shared" si="82"/>
        <v>3.570068965517241E-2</v>
      </c>
    </row>
    <row r="552" spans="1:21">
      <c r="A552" s="41" t="s">
        <v>33</v>
      </c>
      <c r="B552" s="94" t="s">
        <v>5027</v>
      </c>
      <c r="C552" s="74">
        <f t="shared" si="78"/>
        <v>1.3743860685E-2</v>
      </c>
      <c r="D552" s="74">
        <f t="shared" si="79"/>
        <v>1.3759417259999998E-3</v>
      </c>
      <c r="E552" s="74">
        <f t="shared" si="80"/>
        <v>5.7482959200000003E-3</v>
      </c>
      <c r="F552" s="74">
        <f t="shared" si="81"/>
        <v>6.6854793899999996E-4</v>
      </c>
      <c r="G552" s="95">
        <v>5.9510750999999997E-3</v>
      </c>
      <c r="H552" s="43">
        <v>1.8739159E-3</v>
      </c>
      <c r="I552" s="43">
        <v>8.0665882E-4</v>
      </c>
      <c r="J552" s="43">
        <v>4.9490924999999995E-4</v>
      </c>
      <c r="K552" s="43">
        <v>6.8085138E-4</v>
      </c>
      <c r="L552" s="43">
        <v>2.8368665999999999E-5</v>
      </c>
      <c r="M552" s="43">
        <v>1.7181242999999999E-4</v>
      </c>
      <c r="N552" s="43">
        <v>3.0677211999999999E-3</v>
      </c>
      <c r="O552" s="43">
        <v>2.99327E-4</v>
      </c>
      <c r="P552" s="43">
        <v>0</v>
      </c>
      <c r="Q552" s="43">
        <v>1.9294854000000001E-4</v>
      </c>
      <c r="R552" s="43">
        <v>2.4986108999999999E-5</v>
      </c>
      <c r="S552" s="43">
        <v>1.5128628999999999E-4</v>
      </c>
      <c r="U552" s="93">
        <f t="shared" si="82"/>
        <v>5.1302371551724131E-2</v>
      </c>
    </row>
    <row r="553" spans="1:21">
      <c r="A553" s="41" t="s">
        <v>33</v>
      </c>
      <c r="B553" s="94" t="s">
        <v>5028</v>
      </c>
      <c r="C553" s="74">
        <f t="shared" si="78"/>
        <v>1.2528061847000001E-2</v>
      </c>
      <c r="D553" s="74">
        <f t="shared" si="79"/>
        <v>1.1068690570000001E-3</v>
      </c>
      <c r="E553" s="74">
        <f t="shared" si="80"/>
        <v>5.1773989300000003E-3</v>
      </c>
      <c r="F553" s="74">
        <f t="shared" si="81"/>
        <v>2.4503833599999999E-3</v>
      </c>
      <c r="G553" s="95">
        <v>3.7934104999999998E-3</v>
      </c>
      <c r="H553" s="43">
        <v>8.4385364999999999E-4</v>
      </c>
      <c r="I553" s="43">
        <v>6.4733938000000003E-4</v>
      </c>
      <c r="J553" s="43">
        <v>4.5519612000000001E-4</v>
      </c>
      <c r="K553" s="43">
        <v>5.1639570000000003E-4</v>
      </c>
      <c r="L553" s="43">
        <v>2.3682157000000001E-5</v>
      </c>
      <c r="M553" s="43">
        <v>1.1159508E-4</v>
      </c>
      <c r="N553" s="43">
        <v>3.6862059E-3</v>
      </c>
      <c r="O553" s="43">
        <v>2.9039430000000002E-4</v>
      </c>
      <c r="P553" s="43">
        <v>0</v>
      </c>
      <c r="Q553" s="43">
        <v>2.0352405E-3</v>
      </c>
      <c r="R553" s="43">
        <v>3.8692310999999999E-5</v>
      </c>
      <c r="S553" s="43">
        <v>8.6056248999999999E-5</v>
      </c>
      <c r="U553" s="93">
        <f t="shared" si="82"/>
        <v>3.2701814655172412E-2</v>
      </c>
    </row>
    <row r="554" spans="1:21">
      <c r="A554" s="41" t="s">
        <v>33</v>
      </c>
      <c r="B554" s="94" t="s">
        <v>5029</v>
      </c>
      <c r="C554" s="74">
        <f t="shared" ref="C554:C570" si="83">D554+E554+F554+G554</f>
        <v>2.0163363548E-2</v>
      </c>
      <c r="D554" s="74">
        <f t="shared" ref="D554:D570" si="84">J554+K554+L554+M554</f>
        <v>5.7339561070000001E-3</v>
      </c>
      <c r="E554" s="74">
        <f t="shared" ref="E554:E570" si="85">H554+I554+N554</f>
        <v>6.4144518999999997E-3</v>
      </c>
      <c r="F554" s="74">
        <f t="shared" ref="F554:F570" si="86">O554+IF(P554="x",0,P554)+IF(Q554="x",0,Q554)+IF(R554="x",0,R554)+S554</f>
        <v>4.7855134099999996E-4</v>
      </c>
      <c r="G554" s="95">
        <v>7.5364042000000001E-3</v>
      </c>
      <c r="H554" s="43">
        <v>1.5665827E-3</v>
      </c>
      <c r="I554" s="43">
        <v>1.337747E-3</v>
      </c>
      <c r="J554" s="43">
        <v>1.0117306E-3</v>
      </c>
      <c r="K554" s="43">
        <v>4.5491154000000004E-3</v>
      </c>
      <c r="L554" s="43">
        <v>2.6519126999999999E-5</v>
      </c>
      <c r="M554" s="43">
        <v>1.4659098000000001E-4</v>
      </c>
      <c r="N554" s="43">
        <v>3.5101222000000001E-3</v>
      </c>
      <c r="O554" s="43">
        <v>2.8790290999999998E-4</v>
      </c>
      <c r="P554" s="43">
        <v>0</v>
      </c>
      <c r="Q554" s="43">
        <v>5.4327782000000003E-5</v>
      </c>
      <c r="R554" s="43">
        <v>2.4660899E-5</v>
      </c>
      <c r="S554" s="43">
        <v>1.1165974999999999E-4</v>
      </c>
      <c r="U554" s="93">
        <f t="shared" ref="U554:U570" si="87">G554/0.116</f>
        <v>6.4969001724137929E-2</v>
      </c>
    </row>
    <row r="555" spans="1:21">
      <c r="A555" s="41" t="s">
        <v>33</v>
      </c>
      <c r="B555" s="94" t="s">
        <v>5030</v>
      </c>
      <c r="C555" s="74">
        <f t="shared" si="83"/>
        <v>1.0812130302000001E-2</v>
      </c>
      <c r="D555" s="74">
        <f t="shared" si="84"/>
        <v>1.0622318589999999E-3</v>
      </c>
      <c r="E555" s="74">
        <f t="shared" si="85"/>
        <v>5.0688704099999997E-3</v>
      </c>
      <c r="F555" s="74">
        <f t="shared" si="86"/>
        <v>5.5434123300000001E-4</v>
      </c>
      <c r="G555" s="95">
        <v>4.1266868000000003E-3</v>
      </c>
      <c r="H555" s="43">
        <v>7.5847401000000004E-4</v>
      </c>
      <c r="I555" s="43">
        <v>6.2257969999999997E-4</v>
      </c>
      <c r="J555" s="43">
        <v>4.3921404E-4</v>
      </c>
      <c r="K555" s="43">
        <v>4.9802045999999996E-4</v>
      </c>
      <c r="L555" s="43">
        <v>2.1461159000000002E-5</v>
      </c>
      <c r="M555" s="43">
        <v>1.0353620000000001E-4</v>
      </c>
      <c r="N555" s="43">
        <v>3.6878166999999998E-3</v>
      </c>
      <c r="O555" s="43">
        <v>2.9431788E-4</v>
      </c>
      <c r="P555" s="43">
        <v>0</v>
      </c>
      <c r="Q555" s="43">
        <v>1.6873020000000001E-4</v>
      </c>
      <c r="R555" s="43">
        <v>2.963151E-5</v>
      </c>
      <c r="S555" s="43">
        <v>6.1661642999999997E-5</v>
      </c>
      <c r="U555" s="93">
        <f t="shared" si="87"/>
        <v>3.5574886206896555E-2</v>
      </c>
    </row>
    <row r="556" spans="1:21">
      <c r="A556" s="41" t="s">
        <v>33</v>
      </c>
      <c r="B556" s="94" t="s">
        <v>5031</v>
      </c>
      <c r="C556" s="74">
        <f t="shared" si="83"/>
        <v>3.1228728280999998E-2</v>
      </c>
      <c r="D556" s="74">
        <f t="shared" si="84"/>
        <v>2.4969113170000001E-3</v>
      </c>
      <c r="E556" s="74">
        <f t="shared" si="85"/>
        <v>1.8669834699999999E-2</v>
      </c>
      <c r="F556" s="74">
        <f t="shared" si="86"/>
        <v>6.2953486399999997E-4</v>
      </c>
      <c r="G556" s="95">
        <v>9.4324474000000002E-3</v>
      </c>
      <c r="H556" s="43">
        <v>1.7187526E-3</v>
      </c>
      <c r="I556" s="43">
        <v>1.4128551E-3</v>
      </c>
      <c r="J556" s="43">
        <v>1.1693437E-3</v>
      </c>
      <c r="K556" s="43">
        <v>1.0493458E-3</v>
      </c>
      <c r="L556" s="43">
        <v>3.0821736999999998E-5</v>
      </c>
      <c r="M556" s="43">
        <v>2.4740008E-4</v>
      </c>
      <c r="N556" s="43">
        <v>1.5538227E-2</v>
      </c>
      <c r="O556" s="43">
        <v>3.1174125000000001E-4</v>
      </c>
      <c r="P556" s="43">
        <v>0</v>
      </c>
      <c r="Q556" s="43">
        <v>1.8341371000000001E-4</v>
      </c>
      <c r="R556" s="43">
        <v>2.7126754E-5</v>
      </c>
      <c r="S556" s="43">
        <v>1.0725314999999999E-4</v>
      </c>
      <c r="U556" s="93">
        <f t="shared" si="87"/>
        <v>8.1314201724137933E-2</v>
      </c>
    </row>
    <row r="557" spans="1:21">
      <c r="A557" s="41" t="s">
        <v>33</v>
      </c>
      <c r="B557" s="94" t="s">
        <v>5032</v>
      </c>
      <c r="C557" s="74">
        <f t="shared" si="83"/>
        <v>1.0635899888000001E-2</v>
      </c>
      <c r="D557" s="74">
        <f t="shared" si="84"/>
        <v>1.0456897750000002E-3</v>
      </c>
      <c r="E557" s="74">
        <f t="shared" si="85"/>
        <v>5.3340274399999998E-3</v>
      </c>
      <c r="F557" s="74">
        <f t="shared" si="86"/>
        <v>9.105207729999999E-4</v>
      </c>
      <c r="G557" s="95">
        <v>3.3456619000000001E-3</v>
      </c>
      <c r="H557" s="43">
        <v>6.9517883999999997E-4</v>
      </c>
      <c r="I557" s="43">
        <v>1.0871224E-3</v>
      </c>
      <c r="J557" s="43">
        <v>4.1828344000000001E-4</v>
      </c>
      <c r="K557" s="43">
        <v>5.1408851000000002E-4</v>
      </c>
      <c r="L557" s="43">
        <v>2.2869593E-5</v>
      </c>
      <c r="M557" s="43">
        <v>9.0448232000000007E-5</v>
      </c>
      <c r="N557" s="43">
        <v>3.5517261999999999E-3</v>
      </c>
      <c r="O557" s="43">
        <v>3.0494746999999998E-4</v>
      </c>
      <c r="P557" s="43">
        <v>0</v>
      </c>
      <c r="Q557" s="43">
        <v>3.6674167E-4</v>
      </c>
      <c r="R557" s="43">
        <v>2.9061113000000001E-5</v>
      </c>
      <c r="S557" s="43">
        <v>2.0977052E-4</v>
      </c>
      <c r="U557" s="93">
        <f t="shared" si="87"/>
        <v>2.8841912931034483E-2</v>
      </c>
    </row>
    <row r="558" spans="1:21">
      <c r="A558" s="41" t="s">
        <v>33</v>
      </c>
      <c r="B558" s="94" t="s">
        <v>5033</v>
      </c>
      <c r="C558" s="74">
        <f t="shared" si="83"/>
        <v>1.2111807172999998E-2</v>
      </c>
      <c r="D558" s="74">
        <f t="shared" si="84"/>
        <v>1.3143696900000002E-3</v>
      </c>
      <c r="E558" s="74">
        <f t="shared" si="85"/>
        <v>5.5631709999999996E-3</v>
      </c>
      <c r="F558" s="74">
        <f t="shared" si="86"/>
        <v>5.7983968300000005E-4</v>
      </c>
      <c r="G558" s="95">
        <v>4.6544268E-3</v>
      </c>
      <c r="H558" s="43">
        <v>9.5948970999999998E-4</v>
      </c>
      <c r="I558" s="43">
        <v>5.8125609000000001E-4</v>
      </c>
      <c r="J558" s="43">
        <v>5.1476763000000004E-4</v>
      </c>
      <c r="K558" s="43">
        <v>6.8188494000000004E-4</v>
      </c>
      <c r="L558" s="43">
        <v>2.2102536999999998E-5</v>
      </c>
      <c r="M558" s="43">
        <v>9.5614582999999998E-5</v>
      </c>
      <c r="N558" s="43">
        <v>4.0224251999999997E-3</v>
      </c>
      <c r="O558" s="43">
        <v>2.8860072000000002E-4</v>
      </c>
      <c r="P558" s="43">
        <v>0</v>
      </c>
      <c r="Q558" s="43">
        <v>2.1233453E-4</v>
      </c>
      <c r="R558" s="43">
        <v>2.4626268000000001E-5</v>
      </c>
      <c r="S558" s="43">
        <v>5.4278165000000002E-5</v>
      </c>
      <c r="U558" s="93">
        <f t="shared" si="87"/>
        <v>4.0124368965517236E-2</v>
      </c>
    </row>
    <row r="559" spans="1:21">
      <c r="A559" s="41" t="s">
        <v>33</v>
      </c>
      <c r="B559" s="94" t="s">
        <v>5034</v>
      </c>
      <c r="C559" s="74">
        <f t="shared" si="83"/>
        <v>1.1875280484E-2</v>
      </c>
      <c r="D559" s="74">
        <f t="shared" si="84"/>
        <v>1.037764667E-3</v>
      </c>
      <c r="E559" s="74">
        <f t="shared" si="85"/>
        <v>5.4254814300000002E-3</v>
      </c>
      <c r="F559" s="74">
        <f t="shared" si="86"/>
        <v>8.3695178699999995E-4</v>
      </c>
      <c r="G559" s="95">
        <v>4.5750825999999996E-3</v>
      </c>
      <c r="H559" s="43">
        <v>4.598219E-4</v>
      </c>
      <c r="I559" s="43">
        <v>7.1236023000000005E-4</v>
      </c>
      <c r="J559" s="43">
        <v>4.2197212999999997E-4</v>
      </c>
      <c r="K559" s="43">
        <v>4.9688347000000001E-4</v>
      </c>
      <c r="L559" s="43">
        <v>2.1858657E-5</v>
      </c>
      <c r="M559" s="43">
        <v>9.7050410000000002E-5</v>
      </c>
      <c r="N559" s="43">
        <v>4.2532993E-3</v>
      </c>
      <c r="O559" s="43">
        <v>2.9781083000000001E-4</v>
      </c>
      <c r="P559" s="43">
        <v>0</v>
      </c>
      <c r="Q559" s="43">
        <v>4.0458630000000001E-4</v>
      </c>
      <c r="R559" s="43">
        <v>3.0789016999999999E-5</v>
      </c>
      <c r="S559" s="43">
        <v>1.0376564E-4</v>
      </c>
      <c r="U559" s="93">
        <f t="shared" si="87"/>
        <v>3.9440367241379302E-2</v>
      </c>
    </row>
    <row r="560" spans="1:21">
      <c r="A560" s="41" t="s">
        <v>33</v>
      </c>
      <c r="B560" s="94" t="s">
        <v>5035</v>
      </c>
      <c r="C560" s="74">
        <f t="shared" si="83"/>
        <v>6.9806288409999997E-3</v>
      </c>
      <c r="D560" s="74">
        <f t="shared" si="84"/>
        <v>7.8898901899999996E-4</v>
      </c>
      <c r="E560" s="74">
        <f t="shared" si="85"/>
        <v>4.2191349899999998E-3</v>
      </c>
      <c r="F560" s="74">
        <f t="shared" si="86"/>
        <v>4.5099553200000003E-4</v>
      </c>
      <c r="G560" s="95">
        <v>1.5215093E-3</v>
      </c>
      <c r="H560" s="43">
        <v>2.6438824000000002E-4</v>
      </c>
      <c r="I560" s="43">
        <v>2.5686165E-4</v>
      </c>
      <c r="J560" s="43">
        <v>2.2117799E-4</v>
      </c>
      <c r="K560" s="43">
        <v>4.7590697999999999E-4</v>
      </c>
      <c r="L560" s="43">
        <v>1.9743852000000001E-5</v>
      </c>
      <c r="M560" s="43">
        <v>7.2160196999999999E-5</v>
      </c>
      <c r="N560" s="43">
        <v>3.6978851000000002E-3</v>
      </c>
      <c r="O560" s="43">
        <v>2.9098349999999998E-4</v>
      </c>
      <c r="P560" s="43">
        <v>0</v>
      </c>
      <c r="Q560" s="43">
        <v>5.7385773999999998E-5</v>
      </c>
      <c r="R560" s="43">
        <v>2.4617905000000001E-5</v>
      </c>
      <c r="S560" s="43">
        <v>7.8008353000000002E-5</v>
      </c>
      <c r="U560" s="93">
        <f t="shared" si="87"/>
        <v>1.311645948275862E-2</v>
      </c>
    </row>
    <row r="561" spans="1:21">
      <c r="A561" s="41" t="s">
        <v>33</v>
      </c>
      <c r="B561" s="94" t="s">
        <v>5036</v>
      </c>
      <c r="C561" s="74">
        <f t="shared" si="83"/>
        <v>1.1831324786E-2</v>
      </c>
      <c r="D561" s="74">
        <f t="shared" si="84"/>
        <v>1.3920299300000001E-3</v>
      </c>
      <c r="E561" s="74">
        <f t="shared" si="85"/>
        <v>5.2193033400000002E-3</v>
      </c>
      <c r="F561" s="74">
        <f t="shared" si="86"/>
        <v>6.6012961600000011E-4</v>
      </c>
      <c r="G561" s="95">
        <v>4.5598619E-3</v>
      </c>
      <c r="H561" s="43">
        <v>1.2611461999999999E-3</v>
      </c>
      <c r="I561" s="43">
        <v>7.2385283999999999E-4</v>
      </c>
      <c r="J561" s="43">
        <v>6.5074458000000004E-4</v>
      </c>
      <c r="K561" s="43">
        <v>6.3197237E-4</v>
      </c>
      <c r="L561" s="43">
        <v>2.5771794999999999E-5</v>
      </c>
      <c r="M561" s="43">
        <v>8.3541184999999998E-5</v>
      </c>
      <c r="N561" s="43">
        <v>3.2343043E-3</v>
      </c>
      <c r="O561" s="43">
        <v>2.9065786000000003E-4</v>
      </c>
      <c r="P561" s="43">
        <v>0</v>
      </c>
      <c r="Q561" s="43">
        <v>2.7221511999999998E-4</v>
      </c>
      <c r="R561" s="43">
        <v>2.4638162999999999E-5</v>
      </c>
      <c r="S561" s="43">
        <v>7.2618472999999995E-5</v>
      </c>
      <c r="U561" s="93">
        <f t="shared" si="87"/>
        <v>3.9309154310344825E-2</v>
      </c>
    </row>
    <row r="562" spans="1:21">
      <c r="A562" s="41" t="s">
        <v>33</v>
      </c>
      <c r="B562" s="94" t="s">
        <v>5037</v>
      </c>
      <c r="C562" s="74">
        <f t="shared" si="83"/>
        <v>1.9084656347E-2</v>
      </c>
      <c r="D562" s="74">
        <f t="shared" si="84"/>
        <v>1.6143017209999998E-3</v>
      </c>
      <c r="E562" s="74">
        <f t="shared" si="85"/>
        <v>9.7519565000000006E-3</v>
      </c>
      <c r="F562" s="74">
        <f t="shared" si="86"/>
        <v>7.6864732600000001E-4</v>
      </c>
      <c r="G562" s="95">
        <v>6.9497507999999996E-3</v>
      </c>
      <c r="H562" s="43">
        <v>2.1611655999999998E-3</v>
      </c>
      <c r="I562" s="43">
        <v>1.0778312000000001E-3</v>
      </c>
      <c r="J562" s="43">
        <v>7.8084408000000005E-4</v>
      </c>
      <c r="K562" s="43">
        <v>5.8386080000000001E-4</v>
      </c>
      <c r="L562" s="43">
        <v>3.1137101E-5</v>
      </c>
      <c r="M562" s="43">
        <v>2.1845974E-4</v>
      </c>
      <c r="N562" s="43">
        <v>6.5129597000000003E-3</v>
      </c>
      <c r="O562" s="43">
        <v>2.9728063E-4</v>
      </c>
      <c r="P562" s="43">
        <v>0</v>
      </c>
      <c r="Q562" s="43">
        <v>1.7679554999999999E-4</v>
      </c>
      <c r="R562" s="43">
        <v>4.2815796E-5</v>
      </c>
      <c r="S562" s="43">
        <v>2.5175535E-4</v>
      </c>
      <c r="U562" s="93">
        <f t="shared" si="87"/>
        <v>5.9911644827586201E-2</v>
      </c>
    </row>
    <row r="563" spans="1:21">
      <c r="A563" s="41" t="s">
        <v>33</v>
      </c>
      <c r="B563" s="94" t="s">
        <v>5038</v>
      </c>
      <c r="C563" s="74">
        <f t="shared" si="83"/>
        <v>1.094969287E-2</v>
      </c>
      <c r="D563" s="74">
        <f t="shared" si="84"/>
        <v>1.158231285E-3</v>
      </c>
      <c r="E563" s="74">
        <f t="shared" si="85"/>
        <v>5.8291869799999996E-3</v>
      </c>
      <c r="F563" s="74">
        <f t="shared" si="86"/>
        <v>7.0859010500000006E-4</v>
      </c>
      <c r="G563" s="95">
        <v>3.2536844999999999E-3</v>
      </c>
      <c r="H563" s="43">
        <v>1.0748587E-3</v>
      </c>
      <c r="I563" s="43">
        <v>6.2458187999999998E-4</v>
      </c>
      <c r="J563" s="43">
        <v>5.1694342000000002E-4</v>
      </c>
      <c r="K563" s="43">
        <v>5.1877333000000002E-4</v>
      </c>
      <c r="L563" s="43">
        <v>2.1363855000000001E-5</v>
      </c>
      <c r="M563" s="43">
        <v>1.0115068E-4</v>
      </c>
      <c r="N563" s="43">
        <v>4.1297464000000002E-3</v>
      </c>
      <c r="O563" s="43">
        <v>3.0107422000000001E-4</v>
      </c>
      <c r="P563" s="43">
        <v>0</v>
      </c>
      <c r="Q563" s="43">
        <v>2.1222236999999999E-4</v>
      </c>
      <c r="R563" s="43">
        <v>3.0167435000000001E-5</v>
      </c>
      <c r="S563" s="43">
        <v>1.6512608000000001E-4</v>
      </c>
      <c r="U563" s="93">
        <f t="shared" si="87"/>
        <v>2.8049004310344825E-2</v>
      </c>
    </row>
    <row r="564" spans="1:21">
      <c r="A564" s="41" t="s">
        <v>33</v>
      </c>
      <c r="B564" s="94" t="s">
        <v>5039</v>
      </c>
      <c r="C564" s="74">
        <f t="shared" si="83"/>
        <v>5.0788385079999993E-3</v>
      </c>
      <c r="D564" s="74">
        <f t="shared" si="84"/>
        <v>7.6299284399999998E-4</v>
      </c>
      <c r="E564" s="74">
        <f t="shared" si="85"/>
        <v>2.66354062E-3</v>
      </c>
      <c r="F564" s="74">
        <f t="shared" si="86"/>
        <v>4.1786664399999995E-4</v>
      </c>
      <c r="G564" s="95">
        <v>1.2344383999999999E-3</v>
      </c>
      <c r="H564" s="43">
        <v>2.4568993000000002E-4</v>
      </c>
      <c r="I564" s="43">
        <v>2.4265549000000001E-4</v>
      </c>
      <c r="J564" s="43">
        <v>2.0790475999999999E-4</v>
      </c>
      <c r="K564" s="43">
        <v>4.6616817000000001E-4</v>
      </c>
      <c r="L564" s="43">
        <v>1.9040791000000001E-5</v>
      </c>
      <c r="M564" s="43">
        <v>6.9879122999999996E-5</v>
      </c>
      <c r="N564" s="43">
        <v>2.1751952000000001E-3</v>
      </c>
      <c r="O564" s="43">
        <v>2.8340603999999999E-4</v>
      </c>
      <c r="P564" s="43">
        <v>0</v>
      </c>
      <c r="Q564" s="43">
        <v>4.6457752999999999E-5</v>
      </c>
      <c r="R564" s="43">
        <v>2.4596533000000001E-5</v>
      </c>
      <c r="S564" s="43">
        <v>6.3406317999999999E-5</v>
      </c>
      <c r="U564" s="93">
        <f t="shared" si="87"/>
        <v>1.0641710344827585E-2</v>
      </c>
    </row>
    <row r="565" spans="1:21">
      <c r="A565" s="41" t="s">
        <v>33</v>
      </c>
      <c r="B565" s="94" t="s">
        <v>5040</v>
      </c>
      <c r="C565" s="74">
        <f t="shared" si="83"/>
        <v>1.0803953123000001E-2</v>
      </c>
      <c r="D565" s="74">
        <f t="shared" si="84"/>
        <v>1.1944489169999999E-3</v>
      </c>
      <c r="E565" s="74">
        <f t="shared" si="85"/>
        <v>4.3993756999999994E-3</v>
      </c>
      <c r="F565" s="74">
        <f t="shared" si="86"/>
        <v>1.5012625060000001E-3</v>
      </c>
      <c r="G565" s="95">
        <v>3.7088659999999999E-3</v>
      </c>
      <c r="H565" s="43">
        <v>1.0714793000000001E-3</v>
      </c>
      <c r="I565" s="43">
        <v>5.3994419999999995E-4</v>
      </c>
      <c r="J565" s="43">
        <v>4.0291368000000002E-4</v>
      </c>
      <c r="K565" s="43">
        <v>6.3998020999999998E-4</v>
      </c>
      <c r="L565" s="43">
        <v>2.2042457E-5</v>
      </c>
      <c r="M565" s="43">
        <v>1.2951257E-4</v>
      </c>
      <c r="N565" s="43">
        <v>2.7879521999999999E-3</v>
      </c>
      <c r="O565" s="43">
        <v>3.0411203999999999E-4</v>
      </c>
      <c r="P565" s="43">
        <v>0</v>
      </c>
      <c r="Q565" s="43">
        <v>1.0642198E-3</v>
      </c>
      <c r="R565" s="43">
        <v>2.5834676E-5</v>
      </c>
      <c r="S565" s="43">
        <v>1.0709599000000001E-4</v>
      </c>
      <c r="U565" s="93">
        <f t="shared" si="87"/>
        <v>3.1972982758620684E-2</v>
      </c>
    </row>
    <row r="566" spans="1:21">
      <c r="A566" s="41" t="s">
        <v>33</v>
      </c>
      <c r="B566" s="94" t="s">
        <v>5041</v>
      </c>
      <c r="C566" s="74">
        <f t="shared" si="83"/>
        <v>1.3484445305999999E-2</v>
      </c>
      <c r="D566" s="74">
        <f t="shared" si="84"/>
        <v>1.380899955E-3</v>
      </c>
      <c r="E566" s="74">
        <f t="shared" si="85"/>
        <v>5.2913374500000001E-3</v>
      </c>
      <c r="F566" s="74">
        <f t="shared" si="86"/>
        <v>1.295559701E-3</v>
      </c>
      <c r="G566" s="95">
        <v>5.5166481999999999E-3</v>
      </c>
      <c r="H566" s="43">
        <v>1.0519177999999999E-3</v>
      </c>
      <c r="I566" s="43">
        <v>6.3073974999999999E-4</v>
      </c>
      <c r="J566" s="43">
        <v>5.7508818999999997E-4</v>
      </c>
      <c r="K566" s="43">
        <v>6.8304867000000004E-4</v>
      </c>
      <c r="L566" s="43">
        <v>2.1555355000000001E-5</v>
      </c>
      <c r="M566" s="43">
        <v>1.0120774000000001E-4</v>
      </c>
      <c r="N566" s="43">
        <v>3.6086798999999999E-3</v>
      </c>
      <c r="O566" s="43">
        <v>2.9178933000000002E-4</v>
      </c>
      <c r="P566" s="43">
        <v>0</v>
      </c>
      <c r="Q566" s="43">
        <v>8.4249192000000002E-4</v>
      </c>
      <c r="R566" s="43">
        <v>2.4921301000000001E-5</v>
      </c>
      <c r="S566" s="43">
        <v>1.3635715000000001E-4</v>
      </c>
      <c r="U566" s="93">
        <f t="shared" si="87"/>
        <v>4.7557312068965511E-2</v>
      </c>
    </row>
    <row r="567" spans="1:21">
      <c r="A567" s="41" t="s">
        <v>33</v>
      </c>
      <c r="B567" s="94" t="s">
        <v>5042</v>
      </c>
      <c r="C567" s="74">
        <f t="shared" si="83"/>
        <v>7.4235101250000003E-3</v>
      </c>
      <c r="D567" s="74">
        <f t="shared" si="84"/>
        <v>7.8939538300000001E-4</v>
      </c>
      <c r="E567" s="74">
        <f t="shared" si="85"/>
        <v>3.2264804800000001E-3</v>
      </c>
      <c r="F567" s="74">
        <f t="shared" si="86"/>
        <v>2.0040063619999999E-3</v>
      </c>
      <c r="G567" s="95">
        <v>1.4036279E-3</v>
      </c>
      <c r="H567" s="43">
        <v>2.6015779E-4</v>
      </c>
      <c r="I567" s="43">
        <v>2.8850919E-4</v>
      </c>
      <c r="J567" s="43">
        <v>2.2793575E-4</v>
      </c>
      <c r="K567" s="43">
        <v>4.6938991000000001E-4</v>
      </c>
      <c r="L567" s="43">
        <v>1.9380437999999999E-5</v>
      </c>
      <c r="M567" s="43">
        <v>7.2689284999999994E-5</v>
      </c>
      <c r="N567" s="43">
        <v>2.6778135E-3</v>
      </c>
      <c r="O567" s="43">
        <v>2.8562009000000001E-4</v>
      </c>
      <c r="P567" s="43">
        <v>0</v>
      </c>
      <c r="Q567" s="43">
        <v>1.5950933E-3</v>
      </c>
      <c r="R567" s="43">
        <v>3.2535598999999998E-5</v>
      </c>
      <c r="S567" s="43">
        <v>9.0757372999999999E-5</v>
      </c>
      <c r="U567" s="93">
        <f t="shared" si="87"/>
        <v>1.210024051724138E-2</v>
      </c>
    </row>
    <row r="568" spans="1:21">
      <c r="A568" s="41" t="s">
        <v>33</v>
      </c>
      <c r="B568" s="94" t="s">
        <v>5043</v>
      </c>
      <c r="C568" s="74">
        <f t="shared" si="83"/>
        <v>1.2291685845999999E-2</v>
      </c>
      <c r="D568" s="74">
        <f t="shared" si="84"/>
        <v>1.1119182929999998E-3</v>
      </c>
      <c r="E568" s="74">
        <f t="shared" si="85"/>
        <v>5.2040230600000001E-3</v>
      </c>
      <c r="F568" s="74">
        <f t="shared" si="86"/>
        <v>2.3550145929999997E-3</v>
      </c>
      <c r="G568" s="95">
        <v>3.6207298999999999E-3</v>
      </c>
      <c r="H568" s="43">
        <v>1.0613592000000001E-3</v>
      </c>
      <c r="I568" s="43">
        <v>6.0573446000000003E-4</v>
      </c>
      <c r="J568" s="43">
        <v>4.3291458000000002E-4</v>
      </c>
      <c r="K568" s="43">
        <v>5.4941045999999996E-4</v>
      </c>
      <c r="L568" s="43">
        <v>2.3178213E-5</v>
      </c>
      <c r="M568" s="43">
        <v>1.0641504000000001E-4</v>
      </c>
      <c r="N568" s="43">
        <v>3.5369294E-3</v>
      </c>
      <c r="O568" s="43">
        <v>2.8760268999999998E-4</v>
      </c>
      <c r="P568" s="43">
        <v>0</v>
      </c>
      <c r="Q568" s="43">
        <v>1.9270343999999999E-3</v>
      </c>
      <c r="R568" s="43">
        <v>3.0457312999999999E-5</v>
      </c>
      <c r="S568" s="43">
        <v>1.0992019E-4</v>
      </c>
      <c r="U568" s="93">
        <f t="shared" si="87"/>
        <v>3.1213188793103447E-2</v>
      </c>
    </row>
    <row r="569" spans="1:21">
      <c r="A569" s="41" t="s">
        <v>33</v>
      </c>
      <c r="B569" s="94" t="s">
        <v>5044</v>
      </c>
      <c r="C569" s="74">
        <f t="shared" si="83"/>
        <v>1.3739606392E-2</v>
      </c>
      <c r="D569" s="74">
        <f t="shared" si="84"/>
        <v>1.3953986209999999E-3</v>
      </c>
      <c r="E569" s="74">
        <f t="shared" si="85"/>
        <v>6.2097329599999996E-3</v>
      </c>
      <c r="F569" s="74">
        <f t="shared" si="86"/>
        <v>1.2405837109999999E-3</v>
      </c>
      <c r="G569" s="95">
        <v>4.8938910999999996E-3</v>
      </c>
      <c r="H569" s="43">
        <v>7.7862183999999996E-4</v>
      </c>
      <c r="I569" s="43">
        <v>5.8229601999999997E-4</v>
      </c>
      <c r="J569" s="43">
        <v>4.0953567999999998E-4</v>
      </c>
      <c r="K569" s="43">
        <v>8.5339026999999999E-4</v>
      </c>
      <c r="L569" s="43">
        <v>2.2624921000000002E-5</v>
      </c>
      <c r="M569" s="43">
        <v>1.0984775000000001E-4</v>
      </c>
      <c r="N569" s="43">
        <v>4.8488150999999998E-3</v>
      </c>
      <c r="O569" s="43">
        <v>2.9559478000000002E-4</v>
      </c>
      <c r="P569" s="43">
        <v>0</v>
      </c>
      <c r="Q569" s="43">
        <v>8.3728288999999998E-4</v>
      </c>
      <c r="R569" s="43">
        <v>2.5988836999999999E-5</v>
      </c>
      <c r="S569" s="43">
        <v>8.1717204000000002E-5</v>
      </c>
      <c r="U569" s="93">
        <f t="shared" si="87"/>
        <v>4.2188716379310341E-2</v>
      </c>
    </row>
    <row r="570" spans="1:21">
      <c r="A570" s="41" t="s">
        <v>13</v>
      </c>
      <c r="B570" s="94" t="s">
        <v>5045</v>
      </c>
      <c r="C570" s="74">
        <f t="shared" si="83"/>
        <v>46.561962846999997</v>
      </c>
      <c r="D570" s="74">
        <f t="shared" si="84"/>
        <v>4.2662384299999996</v>
      </c>
      <c r="E570" s="74">
        <f t="shared" si="85"/>
        <v>21.535513900000002</v>
      </c>
      <c r="F570" s="74">
        <f t="shared" si="86"/>
        <v>11.962533717000001</v>
      </c>
      <c r="G570" s="95">
        <v>8.7976767999999996</v>
      </c>
      <c r="H570" s="43">
        <v>2.2107361000000001</v>
      </c>
      <c r="I570" s="43">
        <v>1.5539708000000001</v>
      </c>
      <c r="J570" s="43">
        <v>1.3608891999999999</v>
      </c>
      <c r="K570" s="43">
        <v>1.5372414000000001</v>
      </c>
      <c r="L570" s="43">
        <v>0.42066005000000001</v>
      </c>
      <c r="M570" s="43">
        <v>0.94744777999999996</v>
      </c>
      <c r="N570" s="43">
        <v>17.770807000000001</v>
      </c>
      <c r="O570" s="43">
        <v>11.514371000000001</v>
      </c>
      <c r="P570" s="43">
        <v>0</v>
      </c>
      <c r="Q570" s="43">
        <v>0.37861969000000001</v>
      </c>
      <c r="R570" s="43">
        <v>1.0456033E-2</v>
      </c>
      <c r="S570" s="43">
        <v>5.9086993999999997E-2</v>
      </c>
      <c r="U570" s="93">
        <f t="shared" si="87"/>
        <v>75.842041379310331</v>
      </c>
    </row>
    <row r="572" spans="1:21">
      <c r="B572" s="40" t="s">
        <v>5046</v>
      </c>
    </row>
    <row r="573" spans="1:21">
      <c r="A573" s="41" t="s">
        <v>33</v>
      </c>
      <c r="B573" s="94" t="s">
        <v>5047</v>
      </c>
      <c r="C573" s="74">
        <f t="shared" ref="C573:C614" si="88">D573+E573+F573+G573</f>
        <v>0.48812818842999994</v>
      </c>
      <c r="D573" s="74">
        <f t="shared" ref="D573:D614" si="89">J573+K573+L573+M573</f>
        <v>1.8845182910000001E-2</v>
      </c>
      <c r="E573" s="74">
        <f t="shared" ref="E573:E614" si="90">H573+I573+N573</f>
        <v>0.245279742</v>
      </c>
      <c r="F573" s="74">
        <f t="shared" ref="F573:F614" si="91">O573+IF(P573="x",0,P573)+IF(Q573="x",0,Q573)+IF(R573="x",0,R573)+S573</f>
        <v>1.9114963519999997E-2</v>
      </c>
      <c r="G573" s="95">
        <v>0.2048883</v>
      </c>
      <c r="H573" s="43">
        <v>6.2778110000000003E-3</v>
      </c>
      <c r="I573" s="43">
        <v>8.3559360999999999E-2</v>
      </c>
      <c r="J573" s="43">
        <v>1.0861480999999999E-2</v>
      </c>
      <c r="K573" s="43">
        <v>5.0908269000000004E-3</v>
      </c>
      <c r="L573" s="43">
        <v>2.7014920999999999E-4</v>
      </c>
      <c r="M573" s="43">
        <v>2.6227258000000001E-3</v>
      </c>
      <c r="N573" s="43">
        <v>0.15544257</v>
      </c>
      <c r="O573" s="43">
        <v>3.2436473000000002E-3</v>
      </c>
      <c r="P573" s="43">
        <v>0</v>
      </c>
      <c r="Q573" s="43">
        <v>9.6380521999999997E-4</v>
      </c>
      <c r="R573" s="43">
        <v>1.3099230999999999E-2</v>
      </c>
      <c r="S573" s="43">
        <v>1.80828E-3</v>
      </c>
      <c r="U573" s="93">
        <f t="shared" ref="U573:U614" si="92">G573/0.116</f>
        <v>1.766278448275862</v>
      </c>
    </row>
    <row r="574" spans="1:21">
      <c r="A574" s="41" t="s">
        <v>33</v>
      </c>
      <c r="B574" s="94" t="s">
        <v>5048</v>
      </c>
      <c r="C574" s="74">
        <f t="shared" si="88"/>
        <v>0.35419792426999996</v>
      </c>
      <c r="D574" s="74">
        <f t="shared" si="89"/>
        <v>2.1269844860000001E-2</v>
      </c>
      <c r="E574" s="74">
        <f t="shared" si="90"/>
        <v>0.16548862849999998</v>
      </c>
      <c r="F574" s="74">
        <f t="shared" si="91"/>
        <v>1.653125091E-2</v>
      </c>
      <c r="G574" s="95">
        <v>0.15090819999999999</v>
      </c>
      <c r="H574" s="43">
        <v>3.8612774999999999E-3</v>
      </c>
      <c r="I574" s="43">
        <v>9.7664881999999995E-2</v>
      </c>
      <c r="J574" s="43">
        <v>1.4868752000000001E-2</v>
      </c>
      <c r="K574" s="43">
        <v>3.8230848999999999E-3</v>
      </c>
      <c r="L574" s="43">
        <v>1.8622355999999999E-4</v>
      </c>
      <c r="M574" s="43">
        <v>2.3917843999999998E-3</v>
      </c>
      <c r="N574" s="43">
        <v>6.3962468999999994E-2</v>
      </c>
      <c r="O574" s="43">
        <v>1.4126970999999999E-3</v>
      </c>
      <c r="P574" s="43">
        <v>0</v>
      </c>
      <c r="Q574" s="43">
        <v>5.0615530999999995E-4</v>
      </c>
      <c r="R574" s="43">
        <v>1.2966349E-2</v>
      </c>
      <c r="S574" s="43">
        <v>1.6460495000000001E-3</v>
      </c>
      <c r="U574" s="93">
        <f t="shared" si="92"/>
        <v>1.3009327586206896</v>
      </c>
    </row>
    <row r="575" spans="1:21">
      <c r="A575" s="41" t="s">
        <v>33</v>
      </c>
      <c r="B575" s="94" t="s">
        <v>5049</v>
      </c>
      <c r="C575" s="74">
        <f t="shared" si="88"/>
        <v>0.41786985008999999</v>
      </c>
      <c r="D575" s="74">
        <f t="shared" si="89"/>
        <v>1.725445712E-2</v>
      </c>
      <c r="E575" s="74">
        <f t="shared" si="90"/>
        <v>0.20963186319999999</v>
      </c>
      <c r="F575" s="74">
        <f t="shared" si="91"/>
        <v>1.6237949769999999E-2</v>
      </c>
      <c r="G575" s="95">
        <v>0.17474558000000001</v>
      </c>
      <c r="H575" s="43">
        <v>5.5033742000000002E-3</v>
      </c>
      <c r="I575" s="43">
        <v>7.6963648999999995E-2</v>
      </c>
      <c r="J575" s="43">
        <v>9.8337075000000003E-3</v>
      </c>
      <c r="K575" s="43">
        <v>4.7118235999999997E-3</v>
      </c>
      <c r="L575" s="43">
        <v>2.4501872E-4</v>
      </c>
      <c r="M575" s="43">
        <v>2.4639073000000001E-3</v>
      </c>
      <c r="N575" s="43">
        <v>0.12716484</v>
      </c>
      <c r="O575" s="43">
        <v>2.6914098999999999E-3</v>
      </c>
      <c r="P575" s="43">
        <v>0</v>
      </c>
      <c r="Q575" s="43">
        <v>8.3951217000000002E-4</v>
      </c>
      <c r="R575" s="43">
        <v>1.1013919E-2</v>
      </c>
      <c r="S575" s="43">
        <v>1.6931087E-3</v>
      </c>
      <c r="U575" s="93">
        <f t="shared" si="92"/>
        <v>1.5064274137931035</v>
      </c>
    </row>
    <row r="576" spans="1:21">
      <c r="A576" s="41" t="s">
        <v>33</v>
      </c>
      <c r="B576" s="94" t="s">
        <v>5050</v>
      </c>
      <c r="C576" s="74">
        <f t="shared" si="88"/>
        <v>0.53064973710000007</v>
      </c>
      <c r="D576" s="74">
        <f t="shared" si="89"/>
        <v>3.0440045280000001E-2</v>
      </c>
      <c r="E576" s="74">
        <f t="shared" si="90"/>
        <v>0.22919357870000001</v>
      </c>
      <c r="F576" s="74">
        <f t="shared" si="91"/>
        <v>1.7018933119999999E-2</v>
      </c>
      <c r="G576" s="95">
        <v>0.25399717999999999</v>
      </c>
      <c r="H576" s="43">
        <v>4.5678587E-3</v>
      </c>
      <c r="I576" s="43">
        <v>0.11280929000000001</v>
      </c>
      <c r="J576" s="43">
        <v>2.0037332000000001E-2</v>
      </c>
      <c r="K576" s="43">
        <v>7.3928288999999996E-3</v>
      </c>
      <c r="L576" s="43">
        <v>2.7416487999999998E-4</v>
      </c>
      <c r="M576" s="43">
        <v>2.7357194999999999E-3</v>
      </c>
      <c r="N576" s="43">
        <v>0.11181642999999999</v>
      </c>
      <c r="O576" s="43">
        <v>2.0198042000000001E-3</v>
      </c>
      <c r="P576" s="43">
        <v>0</v>
      </c>
      <c r="Q576" s="43">
        <v>5.3068752000000005E-4</v>
      </c>
      <c r="R576" s="43">
        <v>1.2525399E-2</v>
      </c>
      <c r="S576" s="43">
        <v>1.9430424E-3</v>
      </c>
      <c r="U576" s="93">
        <f t="shared" si="92"/>
        <v>2.1896308620689653</v>
      </c>
    </row>
    <row r="577" spans="1:21">
      <c r="A577" s="41" t="s">
        <v>33</v>
      </c>
      <c r="B577" s="94" t="s">
        <v>5051</v>
      </c>
      <c r="C577" s="74">
        <f t="shared" si="88"/>
        <v>0.37369689594</v>
      </c>
      <c r="D577" s="74">
        <f t="shared" si="89"/>
        <v>1.4427546200000002E-2</v>
      </c>
      <c r="E577" s="74">
        <f t="shared" si="90"/>
        <v>0.2202110357</v>
      </c>
      <c r="F577" s="74">
        <f t="shared" si="91"/>
        <v>1.8467224039999997E-2</v>
      </c>
      <c r="G577" s="95">
        <v>0.12059109</v>
      </c>
      <c r="H577" s="43">
        <v>4.5311926999999997E-3</v>
      </c>
      <c r="I577" s="43">
        <v>9.2162873000000006E-2</v>
      </c>
      <c r="J577" s="43">
        <v>9.6714333000000006E-3</v>
      </c>
      <c r="K577" s="43">
        <v>2.5987365000000001E-3</v>
      </c>
      <c r="L577" s="43">
        <v>2.0735130000000001E-4</v>
      </c>
      <c r="M577" s="43">
        <v>1.9500251E-3</v>
      </c>
      <c r="N577" s="43">
        <v>0.12351697</v>
      </c>
      <c r="O577" s="43">
        <v>2.5559667E-3</v>
      </c>
      <c r="P577" s="43">
        <v>0</v>
      </c>
      <c r="Q577" s="43">
        <v>7.1061903999999996E-4</v>
      </c>
      <c r="R577" s="43">
        <v>1.2609779999999999E-2</v>
      </c>
      <c r="S577" s="43">
        <v>2.5908582999999998E-3</v>
      </c>
      <c r="U577" s="93">
        <f t="shared" si="92"/>
        <v>1.0395783620689654</v>
      </c>
    </row>
    <row r="578" spans="1:21">
      <c r="A578" s="41" t="s">
        <v>33</v>
      </c>
      <c r="B578" s="94" t="s">
        <v>5052</v>
      </c>
      <c r="C578" s="74">
        <f t="shared" si="88"/>
        <v>0.44226415096999999</v>
      </c>
      <c r="D578" s="74">
        <f t="shared" si="89"/>
        <v>1.8783951070000002E-2</v>
      </c>
      <c r="E578" s="74">
        <f t="shared" si="90"/>
        <v>0.24094815259999999</v>
      </c>
      <c r="F578" s="74">
        <f t="shared" si="91"/>
        <v>1.6783307300000001E-2</v>
      </c>
      <c r="G578" s="95">
        <v>0.16574874000000001</v>
      </c>
      <c r="H578" s="43">
        <v>4.3128725999999999E-3</v>
      </c>
      <c r="I578" s="43">
        <v>0.10035276999999999</v>
      </c>
      <c r="J578" s="43">
        <v>1.3281563999999999E-2</v>
      </c>
      <c r="K578" s="43">
        <v>3.4551882000000002E-3</v>
      </c>
      <c r="L578" s="43">
        <v>2.0508336999999999E-4</v>
      </c>
      <c r="M578" s="43">
        <v>1.8421155E-3</v>
      </c>
      <c r="N578" s="43">
        <v>0.13628251</v>
      </c>
      <c r="O578" s="43">
        <v>2.3146162999999999E-3</v>
      </c>
      <c r="P578" s="43">
        <v>0</v>
      </c>
      <c r="Q578" s="43">
        <v>6.881433E-4</v>
      </c>
      <c r="R578" s="43">
        <v>1.1334814E-2</v>
      </c>
      <c r="S578" s="43">
        <v>2.4457337000000001E-3</v>
      </c>
      <c r="U578" s="93">
        <f t="shared" si="92"/>
        <v>1.428868448275862</v>
      </c>
    </row>
    <row r="579" spans="1:21">
      <c r="A579" s="41" t="s">
        <v>33</v>
      </c>
      <c r="B579" s="94" t="s">
        <v>5053</v>
      </c>
      <c r="C579" s="74">
        <f t="shared" si="88"/>
        <v>0.35575373132999999</v>
      </c>
      <c r="D579" s="74">
        <f t="shared" si="89"/>
        <v>1.9064318519999998E-2</v>
      </c>
      <c r="E579" s="74">
        <f t="shared" si="90"/>
        <v>0.1555145691</v>
      </c>
      <c r="F579" s="74">
        <f t="shared" si="91"/>
        <v>1.4716973710000001E-2</v>
      </c>
      <c r="G579" s="95">
        <v>0.16645787000000001</v>
      </c>
      <c r="H579" s="43">
        <v>2.4015390999999999E-3</v>
      </c>
      <c r="I579" s="43">
        <v>7.5055571000000001E-2</v>
      </c>
      <c r="J579" s="43">
        <v>1.5157278E-2</v>
      </c>
      <c r="K579" s="43">
        <v>2.7000756999999999E-3</v>
      </c>
      <c r="L579" s="43">
        <v>1.0614232E-4</v>
      </c>
      <c r="M579" s="43">
        <v>1.1008225E-3</v>
      </c>
      <c r="N579" s="43">
        <v>7.8057458999999996E-2</v>
      </c>
      <c r="O579" s="43">
        <v>1.1699166E-3</v>
      </c>
      <c r="P579" s="43">
        <v>0</v>
      </c>
      <c r="Q579" s="43">
        <v>3.0485827999999999E-4</v>
      </c>
      <c r="R579" s="43">
        <v>1.2476868E-2</v>
      </c>
      <c r="S579" s="43">
        <v>7.6533082999999998E-4</v>
      </c>
      <c r="U579" s="93">
        <f t="shared" si="92"/>
        <v>1.4349816379310345</v>
      </c>
    </row>
    <row r="580" spans="1:21">
      <c r="A580" s="41" t="s">
        <v>33</v>
      </c>
      <c r="B580" s="94" t="s">
        <v>5054</v>
      </c>
      <c r="C580" s="74">
        <f t="shared" si="88"/>
        <v>0.38992557213099999</v>
      </c>
      <c r="D580" s="74">
        <f t="shared" si="89"/>
        <v>1.7002459811000001E-2</v>
      </c>
      <c r="E580" s="74">
        <f t="shared" si="90"/>
        <v>0.2176165998</v>
      </c>
      <c r="F580" s="74">
        <f t="shared" si="91"/>
        <v>1.523544252E-2</v>
      </c>
      <c r="G580" s="95">
        <v>0.14007106999999999</v>
      </c>
      <c r="H580" s="43">
        <v>3.2203027999999998E-3</v>
      </c>
      <c r="I580" s="43">
        <v>8.8664286999999994E-2</v>
      </c>
      <c r="J580" s="43">
        <v>1.442072E-2</v>
      </c>
      <c r="K580" s="43">
        <v>1.5840657E-3</v>
      </c>
      <c r="L580" s="43">
        <v>8.1570571000000002E-5</v>
      </c>
      <c r="M580" s="43">
        <v>9.1610354000000005E-4</v>
      </c>
      <c r="N580" s="43">
        <v>0.12573201000000001</v>
      </c>
      <c r="O580" s="43">
        <v>1.4562341999999999E-3</v>
      </c>
      <c r="P580" s="43">
        <v>0</v>
      </c>
      <c r="Q580" s="43">
        <v>4.6010824E-4</v>
      </c>
      <c r="R580" s="43">
        <v>1.2674903E-2</v>
      </c>
      <c r="S580" s="43">
        <v>6.4419708E-4</v>
      </c>
      <c r="U580" s="93">
        <f t="shared" si="92"/>
        <v>1.2075092241379308</v>
      </c>
    </row>
    <row r="581" spans="1:21">
      <c r="A581" s="41" t="s">
        <v>33</v>
      </c>
      <c r="B581" s="94" t="s">
        <v>5055</v>
      </c>
      <c r="C581" s="74">
        <f t="shared" si="88"/>
        <v>0.64607502146000007</v>
      </c>
      <c r="D581" s="74">
        <f t="shared" si="89"/>
        <v>3.3661536460000002E-2</v>
      </c>
      <c r="E581" s="74">
        <f t="shared" si="90"/>
        <v>0.32999747000000001</v>
      </c>
      <c r="F581" s="74">
        <f t="shared" si="91"/>
        <v>2.9676125000000001E-2</v>
      </c>
      <c r="G581" s="95">
        <v>0.25273989000000002</v>
      </c>
      <c r="H581" s="43">
        <v>1.032755E-2</v>
      </c>
      <c r="I581" s="43">
        <v>0.15355508000000001</v>
      </c>
      <c r="J581" s="43">
        <v>1.7166125000000001E-2</v>
      </c>
      <c r="K581" s="43">
        <v>1.0031465E-2</v>
      </c>
      <c r="L581" s="43">
        <v>5.0591695999999999E-4</v>
      </c>
      <c r="M581" s="43">
        <v>5.9580294999999998E-3</v>
      </c>
      <c r="N581" s="43">
        <v>0.16611484000000001</v>
      </c>
      <c r="O581" s="43">
        <v>4.2521553999999998E-3</v>
      </c>
      <c r="P581" s="43">
        <v>0</v>
      </c>
      <c r="Q581" s="43">
        <v>1.3362622E-3</v>
      </c>
      <c r="R581" s="43">
        <v>2.0546299000000001E-2</v>
      </c>
      <c r="S581" s="43">
        <v>3.5414083999999999E-3</v>
      </c>
      <c r="U581" s="93">
        <f t="shared" si="92"/>
        <v>2.1787921551724141</v>
      </c>
    </row>
    <row r="582" spans="1:21">
      <c r="A582" s="41" t="s">
        <v>33</v>
      </c>
      <c r="B582" s="94" t="s">
        <v>5056</v>
      </c>
      <c r="C582" s="74">
        <f t="shared" si="88"/>
        <v>0.34139455496000004</v>
      </c>
      <c r="D582" s="74">
        <f t="shared" si="89"/>
        <v>1.4564049500000001E-2</v>
      </c>
      <c r="E582" s="74">
        <f t="shared" si="90"/>
        <v>0.17459152920000001</v>
      </c>
      <c r="F582" s="74">
        <f t="shared" si="91"/>
        <v>1.330677626E-2</v>
      </c>
      <c r="G582" s="95">
        <v>0.13893220000000001</v>
      </c>
      <c r="H582" s="43">
        <v>4.3484342E-3</v>
      </c>
      <c r="I582" s="43">
        <v>6.8158245000000006E-2</v>
      </c>
      <c r="J582" s="43">
        <v>8.5444791999999999E-3</v>
      </c>
      <c r="K582" s="43">
        <v>3.802082E-3</v>
      </c>
      <c r="L582" s="43">
        <v>2.0242209999999999E-4</v>
      </c>
      <c r="M582" s="43">
        <v>2.0150661999999999E-3</v>
      </c>
      <c r="N582" s="43">
        <v>0.10208485</v>
      </c>
      <c r="O582" s="43">
        <v>2.1242636000000001E-3</v>
      </c>
      <c r="P582" s="43">
        <v>0</v>
      </c>
      <c r="Q582" s="43">
        <v>6.6886866000000005E-4</v>
      </c>
      <c r="R582" s="43">
        <v>8.8856835999999995E-3</v>
      </c>
      <c r="S582" s="43">
        <v>1.6279604E-3</v>
      </c>
      <c r="U582" s="93">
        <f t="shared" si="92"/>
        <v>1.1976913793103448</v>
      </c>
    </row>
    <row r="583" spans="1:21">
      <c r="A583" s="41" t="s">
        <v>33</v>
      </c>
      <c r="B583" s="94" t="s">
        <v>5057</v>
      </c>
      <c r="C583" s="74">
        <f t="shared" si="88"/>
        <v>0.42465395155999996</v>
      </c>
      <c r="D583" s="74">
        <f t="shared" si="89"/>
        <v>1.704435252E-2</v>
      </c>
      <c r="E583" s="74">
        <f t="shared" si="90"/>
        <v>0.22181681749999999</v>
      </c>
      <c r="F583" s="74">
        <f t="shared" si="91"/>
        <v>1.7359251539999999E-2</v>
      </c>
      <c r="G583" s="95">
        <v>0.16843353</v>
      </c>
      <c r="H583" s="43">
        <v>5.3361275000000001E-3</v>
      </c>
      <c r="I583" s="43">
        <v>8.3594199999999994E-2</v>
      </c>
      <c r="J583" s="43">
        <v>9.7893951000000007E-3</v>
      </c>
      <c r="K583" s="43">
        <v>4.5581218000000003E-3</v>
      </c>
      <c r="L583" s="43">
        <v>2.6176931999999999E-4</v>
      </c>
      <c r="M583" s="43">
        <v>2.4350663000000002E-3</v>
      </c>
      <c r="N583" s="43">
        <v>0.13288649</v>
      </c>
      <c r="O583" s="43">
        <v>2.8598845000000002E-3</v>
      </c>
      <c r="P583" s="43">
        <v>0</v>
      </c>
      <c r="Q583" s="43">
        <v>8.4233634E-4</v>
      </c>
      <c r="R583" s="43">
        <v>1.1251410999999999E-2</v>
      </c>
      <c r="S583" s="43">
        <v>2.4056197000000001E-3</v>
      </c>
      <c r="U583" s="93">
        <f t="shared" si="92"/>
        <v>1.4520131896551722</v>
      </c>
    </row>
    <row r="584" spans="1:21">
      <c r="A584" s="41" t="s">
        <v>33</v>
      </c>
      <c r="B584" s="94" t="s">
        <v>5058</v>
      </c>
      <c r="C584" s="74">
        <f t="shared" si="88"/>
        <v>0.34496853106000003</v>
      </c>
      <c r="D584" s="74">
        <f t="shared" si="89"/>
        <v>1.4482775330000001E-2</v>
      </c>
      <c r="E584" s="74">
        <f t="shared" si="90"/>
        <v>0.1770114169</v>
      </c>
      <c r="F584" s="74">
        <f t="shared" si="91"/>
        <v>1.374800883E-2</v>
      </c>
      <c r="G584" s="95">
        <v>0.13972633000000001</v>
      </c>
      <c r="H584" s="43">
        <v>4.4754108999999999E-3</v>
      </c>
      <c r="I584" s="43">
        <v>6.8297925999999995E-2</v>
      </c>
      <c r="J584" s="43">
        <v>8.2514301999999998E-3</v>
      </c>
      <c r="K584" s="43">
        <v>3.9266468999999997E-3</v>
      </c>
      <c r="L584" s="43">
        <v>2.1372072999999999E-4</v>
      </c>
      <c r="M584" s="43">
        <v>2.0909775000000001E-3</v>
      </c>
      <c r="N584" s="43">
        <v>0.10423808</v>
      </c>
      <c r="O584" s="43">
        <v>2.2430949E-3</v>
      </c>
      <c r="P584" s="43">
        <v>0</v>
      </c>
      <c r="Q584" s="43">
        <v>6.9363883000000005E-4</v>
      </c>
      <c r="R584" s="43">
        <v>9.0368445000000002E-3</v>
      </c>
      <c r="S584" s="43">
        <v>1.7744306E-3</v>
      </c>
      <c r="U584" s="93">
        <f t="shared" si="92"/>
        <v>1.204537327586207</v>
      </c>
    </row>
    <row r="585" spans="1:21">
      <c r="A585" s="41" t="s">
        <v>33</v>
      </c>
      <c r="B585" s="94" t="s">
        <v>5059</v>
      </c>
      <c r="C585" s="74">
        <f t="shared" si="88"/>
        <v>0.31334673352000003</v>
      </c>
      <c r="D585" s="74">
        <f t="shared" si="89"/>
        <v>1.260907338E-2</v>
      </c>
      <c r="E585" s="74">
        <f t="shared" si="90"/>
        <v>0.1653684648</v>
      </c>
      <c r="F585" s="74">
        <f t="shared" si="91"/>
        <v>1.2970795340000001E-2</v>
      </c>
      <c r="G585" s="95">
        <v>0.1223984</v>
      </c>
      <c r="H585" s="43">
        <v>3.9050427999999999E-3</v>
      </c>
      <c r="I585" s="43">
        <v>6.3376523000000004E-2</v>
      </c>
      <c r="J585" s="43">
        <v>7.2366631000000004E-3</v>
      </c>
      <c r="K585" s="43">
        <v>3.3634448E-3</v>
      </c>
      <c r="L585" s="43">
        <v>1.9759498000000001E-4</v>
      </c>
      <c r="M585" s="43">
        <v>1.8113705E-3</v>
      </c>
      <c r="N585" s="43">
        <v>9.8086899000000005E-2</v>
      </c>
      <c r="O585" s="43">
        <v>2.1272409000000002E-3</v>
      </c>
      <c r="P585" s="43">
        <v>0</v>
      </c>
      <c r="Q585" s="43">
        <v>6.2168544000000005E-4</v>
      </c>
      <c r="R585" s="43">
        <v>8.2910141000000007E-3</v>
      </c>
      <c r="S585" s="43">
        <v>1.9308549E-3</v>
      </c>
      <c r="U585" s="93">
        <f t="shared" si="92"/>
        <v>1.055158620689655</v>
      </c>
    </row>
    <row r="586" spans="1:21">
      <c r="A586" s="41" t="s">
        <v>33</v>
      </c>
      <c r="B586" s="94" t="s">
        <v>5060</v>
      </c>
      <c r="C586" s="74">
        <f t="shared" si="88"/>
        <v>0.52001537621000005</v>
      </c>
      <c r="D586" s="74">
        <f t="shared" si="89"/>
        <v>2.7316354509999998E-2</v>
      </c>
      <c r="E586" s="74">
        <f t="shared" si="90"/>
        <v>0.26337273640000003</v>
      </c>
      <c r="F586" s="74">
        <f t="shared" si="91"/>
        <v>1.9153655299999999E-2</v>
      </c>
      <c r="G586" s="95">
        <v>0.21017263</v>
      </c>
      <c r="H586" s="43">
        <v>7.0889563999999997E-3</v>
      </c>
      <c r="I586" s="43">
        <v>0.12620197999999999</v>
      </c>
      <c r="J586" s="43">
        <v>1.5961421E-2</v>
      </c>
      <c r="K586" s="43">
        <v>7.1389920000000003E-3</v>
      </c>
      <c r="L586" s="43">
        <v>3.4560291000000003E-4</v>
      </c>
      <c r="M586" s="43">
        <v>3.8703385999999998E-3</v>
      </c>
      <c r="N586" s="43">
        <v>0.1300818</v>
      </c>
      <c r="O586" s="43">
        <v>2.7080847000000002E-3</v>
      </c>
      <c r="P586" s="43">
        <v>0</v>
      </c>
      <c r="Q586" s="43">
        <v>1.0526597999999999E-3</v>
      </c>
      <c r="R586" s="43">
        <v>1.2704686999999999E-2</v>
      </c>
      <c r="S586" s="43">
        <v>2.6882237999999998E-3</v>
      </c>
      <c r="U586" s="93">
        <f t="shared" si="92"/>
        <v>1.8118330172413792</v>
      </c>
    </row>
    <row r="587" spans="1:21">
      <c r="A587" s="41" t="s">
        <v>33</v>
      </c>
      <c r="B587" s="94" t="s">
        <v>5061</v>
      </c>
      <c r="C587" s="74">
        <f t="shared" si="88"/>
        <v>0.33408874523999998</v>
      </c>
      <c r="D587" s="74">
        <f t="shared" si="89"/>
        <v>1.2678828309999999E-2</v>
      </c>
      <c r="E587" s="74">
        <f t="shared" si="90"/>
        <v>0.18879678699999999</v>
      </c>
      <c r="F587" s="74">
        <f t="shared" si="91"/>
        <v>1.4964989929999999E-2</v>
      </c>
      <c r="G587" s="95">
        <v>0.11764814</v>
      </c>
      <c r="H587" s="43">
        <v>3.7440590000000001E-3</v>
      </c>
      <c r="I587" s="43">
        <v>7.4838818000000001E-2</v>
      </c>
      <c r="J587" s="43">
        <v>7.5002424E-3</v>
      </c>
      <c r="K587" s="43">
        <v>3.1735711000000001E-3</v>
      </c>
      <c r="L587" s="43">
        <v>2.2367221000000001E-4</v>
      </c>
      <c r="M587" s="43">
        <v>1.7813426E-3</v>
      </c>
      <c r="N587" s="43">
        <v>0.11021391</v>
      </c>
      <c r="O587" s="43">
        <v>2.4215059999999999E-3</v>
      </c>
      <c r="P587" s="43">
        <v>0</v>
      </c>
      <c r="Q587" s="43">
        <v>6.3834242999999998E-4</v>
      </c>
      <c r="R587" s="43">
        <v>8.9280834E-3</v>
      </c>
      <c r="S587" s="43">
        <v>2.9770580999999999E-3</v>
      </c>
      <c r="U587" s="93">
        <f t="shared" si="92"/>
        <v>1.0142081034482757</v>
      </c>
    </row>
    <row r="588" spans="1:21">
      <c r="A588" s="41" t="s">
        <v>33</v>
      </c>
      <c r="B588" s="94" t="s">
        <v>5062</v>
      </c>
      <c r="C588" s="74">
        <f t="shared" si="88"/>
        <v>0.39210510154</v>
      </c>
      <c r="D588" s="74">
        <f t="shared" si="89"/>
        <v>1.750725517E-2</v>
      </c>
      <c r="E588" s="74">
        <f t="shared" si="90"/>
        <v>0.20050874540000002</v>
      </c>
      <c r="F588" s="74">
        <f t="shared" si="91"/>
        <v>1.4354860970000001E-2</v>
      </c>
      <c r="G588" s="95">
        <v>0.15973424</v>
      </c>
      <c r="H588" s="43">
        <v>4.6240333999999998E-3</v>
      </c>
      <c r="I588" s="43">
        <v>8.1890511999999999E-2</v>
      </c>
      <c r="J588" s="43">
        <v>1.1219969999999999E-2</v>
      </c>
      <c r="K588" s="43">
        <v>3.9935320000000002E-3</v>
      </c>
      <c r="L588" s="43">
        <v>2.0112887000000001E-4</v>
      </c>
      <c r="M588" s="43">
        <v>2.0926243000000001E-3</v>
      </c>
      <c r="N588" s="43">
        <v>0.1139942</v>
      </c>
      <c r="O588" s="43">
        <v>2.1042806999999998E-3</v>
      </c>
      <c r="P588" s="43">
        <v>0</v>
      </c>
      <c r="Q588" s="43">
        <v>6.9851267000000002E-4</v>
      </c>
      <c r="R588" s="43">
        <v>9.9989421999999994E-3</v>
      </c>
      <c r="S588" s="43">
        <v>1.5531254E-3</v>
      </c>
      <c r="U588" s="93">
        <f t="shared" si="92"/>
        <v>1.3770193103448276</v>
      </c>
    </row>
    <row r="589" spans="1:21">
      <c r="A589" s="41" t="s">
        <v>33</v>
      </c>
      <c r="B589" s="94" t="s">
        <v>5063</v>
      </c>
      <c r="C589" s="74">
        <f t="shared" si="88"/>
        <v>0.62388145975999998</v>
      </c>
      <c r="D589" s="74">
        <f t="shared" si="89"/>
        <v>4.0532904120000005E-2</v>
      </c>
      <c r="E589" s="74">
        <f t="shared" si="90"/>
        <v>0.27700709020000003</v>
      </c>
      <c r="F589" s="74">
        <f t="shared" si="91"/>
        <v>3.5419935440000001E-2</v>
      </c>
      <c r="G589" s="95">
        <v>0.27092153000000002</v>
      </c>
      <c r="H589" s="43">
        <v>7.4170911999999999E-3</v>
      </c>
      <c r="I589" s="43">
        <v>0.18387449</v>
      </c>
      <c r="J589" s="43">
        <v>2.7045276E-2</v>
      </c>
      <c r="K589" s="43">
        <v>7.9839895000000001E-3</v>
      </c>
      <c r="L589" s="43">
        <v>3.8945962E-4</v>
      </c>
      <c r="M589" s="43">
        <v>5.1141789999999999E-3</v>
      </c>
      <c r="N589" s="43">
        <v>8.5715508999999995E-2</v>
      </c>
      <c r="O589" s="43">
        <v>2.4793887000000001E-3</v>
      </c>
      <c r="P589" s="43">
        <v>0</v>
      </c>
      <c r="Q589" s="43">
        <v>9.5914364000000002E-4</v>
      </c>
      <c r="R589" s="43">
        <v>2.8910247E-2</v>
      </c>
      <c r="S589" s="43">
        <v>3.0711560999999998E-3</v>
      </c>
      <c r="U589" s="93">
        <f t="shared" si="92"/>
        <v>2.3355304310344827</v>
      </c>
    </row>
    <row r="590" spans="1:21">
      <c r="A590" s="41" t="s">
        <v>33</v>
      </c>
      <c r="B590" s="94" t="s">
        <v>5064</v>
      </c>
      <c r="C590" s="74">
        <f t="shared" si="88"/>
        <v>0.31955172572000001</v>
      </c>
      <c r="D590" s="74">
        <f t="shared" si="89"/>
        <v>1.6967188189999999E-2</v>
      </c>
      <c r="E590" s="74">
        <f t="shared" si="90"/>
        <v>0.13835345130000001</v>
      </c>
      <c r="F590" s="74">
        <f t="shared" si="91"/>
        <v>1.128884623E-2</v>
      </c>
      <c r="G590" s="95">
        <v>0.15294224000000001</v>
      </c>
      <c r="H590" s="43">
        <v>2.9543223000000002E-3</v>
      </c>
      <c r="I590" s="43">
        <v>7.4812504000000002E-2</v>
      </c>
      <c r="J590" s="43">
        <v>1.2389320000000001E-2</v>
      </c>
      <c r="K590" s="43">
        <v>2.8329567E-3</v>
      </c>
      <c r="L590" s="43">
        <v>1.3880159E-4</v>
      </c>
      <c r="M590" s="43">
        <v>1.6061099E-3</v>
      </c>
      <c r="N590" s="43">
        <v>6.0586624999999998E-2</v>
      </c>
      <c r="O590" s="43">
        <v>1.2123128E-3</v>
      </c>
      <c r="P590" s="43">
        <v>0</v>
      </c>
      <c r="Q590" s="43">
        <v>4.3924193000000002E-4</v>
      </c>
      <c r="R590" s="43">
        <v>8.4463019999999993E-3</v>
      </c>
      <c r="S590" s="43">
        <v>1.1909895000000001E-3</v>
      </c>
      <c r="U590" s="93">
        <f t="shared" si="92"/>
        <v>1.3184675862068966</v>
      </c>
    </row>
    <row r="591" spans="1:21">
      <c r="A591" s="41" t="s">
        <v>33</v>
      </c>
      <c r="B591" s="94" t="s">
        <v>5065</v>
      </c>
      <c r="C591" s="74">
        <f t="shared" si="88"/>
        <v>0.59820567074999997</v>
      </c>
      <c r="D591" s="74">
        <f t="shared" si="89"/>
        <v>2.5725289549999999E-2</v>
      </c>
      <c r="E591" s="74">
        <f t="shared" si="90"/>
        <v>0.28241345410000002</v>
      </c>
      <c r="F591" s="74">
        <f t="shared" si="91"/>
        <v>2.32803371E-2</v>
      </c>
      <c r="G591" s="95">
        <v>0.26678658999999999</v>
      </c>
      <c r="H591" s="43">
        <v>6.4292541000000002E-3</v>
      </c>
      <c r="I591" s="43">
        <v>0.1437042</v>
      </c>
      <c r="J591" s="43">
        <v>1.4116907999999999E-2</v>
      </c>
      <c r="K591" s="43">
        <v>6.7591932000000002E-3</v>
      </c>
      <c r="L591" s="43">
        <v>4.3942595000000001E-4</v>
      </c>
      <c r="M591" s="43">
        <v>4.4097624000000004E-3</v>
      </c>
      <c r="N591" s="43">
        <v>0.13228000000000001</v>
      </c>
      <c r="O591" s="43">
        <v>3.4955504000000002E-3</v>
      </c>
      <c r="P591" s="43">
        <v>0</v>
      </c>
      <c r="Q591" s="43">
        <v>1.0112653E-3</v>
      </c>
      <c r="R591" s="43">
        <v>1.2691852999999999E-2</v>
      </c>
      <c r="S591" s="43">
        <v>6.0816684000000003E-3</v>
      </c>
      <c r="U591" s="93">
        <f t="shared" si="92"/>
        <v>2.2998843965517239</v>
      </c>
    </row>
    <row r="592" spans="1:21">
      <c r="A592" s="41" t="s">
        <v>33</v>
      </c>
      <c r="B592" s="94" t="s">
        <v>5066</v>
      </c>
      <c r="C592" s="74">
        <f t="shared" si="88"/>
        <v>0.49659365424000002</v>
      </c>
      <c r="D592" s="74">
        <f t="shared" si="89"/>
        <v>2.7763181759999998E-2</v>
      </c>
      <c r="E592" s="74">
        <f t="shared" si="90"/>
        <v>0.21731078240000001</v>
      </c>
      <c r="F592" s="74">
        <f t="shared" si="91"/>
        <v>1.8634350080000001E-2</v>
      </c>
      <c r="G592" s="95">
        <v>0.23288534</v>
      </c>
      <c r="H592" s="43">
        <v>6.0576324000000004E-3</v>
      </c>
      <c r="I592" s="43">
        <v>0.1318587</v>
      </c>
      <c r="J592" s="43">
        <v>1.6952295999999999E-2</v>
      </c>
      <c r="K592" s="43">
        <v>6.4241230000000003E-3</v>
      </c>
      <c r="L592" s="43">
        <v>3.0689796E-4</v>
      </c>
      <c r="M592" s="43">
        <v>4.0798648000000002E-3</v>
      </c>
      <c r="N592" s="43">
        <v>7.9394450000000005E-2</v>
      </c>
      <c r="O592" s="43">
        <v>2.0270492E-3</v>
      </c>
      <c r="P592" s="43">
        <v>0</v>
      </c>
      <c r="Q592" s="43">
        <v>7.8735657999999997E-4</v>
      </c>
      <c r="R592" s="43">
        <v>1.3292648000000001E-2</v>
      </c>
      <c r="S592" s="43">
        <v>2.5272963000000002E-3</v>
      </c>
      <c r="U592" s="93">
        <f t="shared" si="92"/>
        <v>2.0076322413793104</v>
      </c>
    </row>
    <row r="593" spans="1:21">
      <c r="A593" s="41" t="s">
        <v>33</v>
      </c>
      <c r="B593" s="94" t="s">
        <v>5067</v>
      </c>
      <c r="C593" s="74">
        <f t="shared" si="88"/>
        <v>0.39934134100999996</v>
      </c>
      <c r="D593" s="74">
        <f t="shared" si="89"/>
        <v>1.6520011140000002E-2</v>
      </c>
      <c r="E593" s="74">
        <f t="shared" si="90"/>
        <v>0.20748183939999998</v>
      </c>
      <c r="F593" s="74">
        <f t="shared" si="91"/>
        <v>1.629352047E-2</v>
      </c>
      <c r="G593" s="95">
        <v>0.15904597000000001</v>
      </c>
      <c r="H593" s="43">
        <v>5.1567493999999997E-3</v>
      </c>
      <c r="I593" s="43">
        <v>8.0178860000000005E-2</v>
      </c>
      <c r="J593" s="43">
        <v>9.3011201000000009E-3</v>
      </c>
      <c r="K593" s="43">
        <v>4.5311735999999997E-3</v>
      </c>
      <c r="L593" s="43">
        <v>2.5556274E-4</v>
      </c>
      <c r="M593" s="43">
        <v>2.4321547E-3</v>
      </c>
      <c r="N593" s="43">
        <v>0.12214622999999999</v>
      </c>
      <c r="O593" s="43">
        <v>2.6789121999999999E-3</v>
      </c>
      <c r="P593" s="43">
        <v>0</v>
      </c>
      <c r="Q593" s="43">
        <v>8.0943067000000001E-4</v>
      </c>
      <c r="R593" s="43">
        <v>1.0504886E-2</v>
      </c>
      <c r="S593" s="43">
        <v>2.3002916000000001E-3</v>
      </c>
      <c r="U593" s="93">
        <f t="shared" si="92"/>
        <v>1.3710859482758622</v>
      </c>
    </row>
    <row r="594" spans="1:21">
      <c r="A594" s="41" t="s">
        <v>33</v>
      </c>
      <c r="B594" s="94" t="s">
        <v>5068</v>
      </c>
      <c r="C594" s="74">
        <f t="shared" si="88"/>
        <v>0.43579640488000004</v>
      </c>
      <c r="D594" s="74">
        <f t="shared" si="89"/>
        <v>2.5846346709999999E-2</v>
      </c>
      <c r="E594" s="74">
        <f t="shared" si="90"/>
        <v>0.1675453985</v>
      </c>
      <c r="F594" s="74">
        <f t="shared" si="91"/>
        <v>3.1784629670000002E-2</v>
      </c>
      <c r="G594" s="95">
        <v>0.21062003000000001</v>
      </c>
      <c r="H594" s="43">
        <v>2.8001904999999999E-3</v>
      </c>
      <c r="I594" s="43">
        <v>0.11618993</v>
      </c>
      <c r="J594" s="43">
        <v>2.0758470000000001E-2</v>
      </c>
      <c r="K594" s="43">
        <v>2.9362945000000001E-3</v>
      </c>
      <c r="L594" s="43">
        <v>1.8691621E-4</v>
      </c>
      <c r="M594" s="43">
        <v>1.9646659999999999E-3</v>
      </c>
      <c r="N594" s="43">
        <v>4.8555278E-2</v>
      </c>
      <c r="O594" s="43">
        <v>1.6315853E-3</v>
      </c>
      <c r="P594" s="43">
        <v>0</v>
      </c>
      <c r="Q594" s="43">
        <v>4.4459067E-4</v>
      </c>
      <c r="R594" s="43">
        <v>2.7606439E-2</v>
      </c>
      <c r="S594" s="43">
        <v>2.1020146999999999E-3</v>
      </c>
      <c r="U594" s="93">
        <f t="shared" si="92"/>
        <v>1.8156899137931035</v>
      </c>
    </row>
    <row r="595" spans="1:21">
      <c r="A595" s="41" t="s">
        <v>33</v>
      </c>
      <c r="B595" s="94" t="s">
        <v>5069</v>
      </c>
      <c r="C595" s="74">
        <f t="shared" si="88"/>
        <v>0.42720678141000001</v>
      </c>
      <c r="D595" s="74">
        <f t="shared" si="89"/>
        <v>2.5269158409999999E-2</v>
      </c>
      <c r="E595" s="74">
        <f t="shared" si="90"/>
        <v>0.1652724891</v>
      </c>
      <c r="F595" s="74">
        <f t="shared" si="91"/>
        <v>3.17909039E-2</v>
      </c>
      <c r="G595" s="95">
        <v>0.20487422999999999</v>
      </c>
      <c r="H595" s="43">
        <v>2.6809131000000001E-3</v>
      </c>
      <c r="I595" s="43">
        <v>0.11506824</v>
      </c>
      <c r="J595" s="43">
        <v>2.0488765999999999E-2</v>
      </c>
      <c r="K595" s="43">
        <v>2.6798364999999998E-3</v>
      </c>
      <c r="L595" s="43">
        <v>1.7597791000000001E-4</v>
      </c>
      <c r="M595" s="43">
        <v>1.9245779999999999E-3</v>
      </c>
      <c r="N595" s="43">
        <v>4.7523335999999999E-2</v>
      </c>
      <c r="O595" s="43">
        <v>1.5990106999999999E-3</v>
      </c>
      <c r="P595" s="43">
        <v>0</v>
      </c>
      <c r="Q595" s="43">
        <v>3.9771380000000001E-4</v>
      </c>
      <c r="R595" s="43">
        <v>2.7763066999999999E-2</v>
      </c>
      <c r="S595" s="43">
        <v>2.0311124E-3</v>
      </c>
      <c r="U595" s="93">
        <f t="shared" si="92"/>
        <v>1.7661571551724136</v>
      </c>
    </row>
    <row r="596" spans="1:21">
      <c r="A596" s="41" t="s">
        <v>33</v>
      </c>
      <c r="B596" s="94" t="s">
        <v>5070</v>
      </c>
      <c r="C596" s="74">
        <f t="shared" si="88"/>
        <v>1.10328593799</v>
      </c>
      <c r="D596" s="74">
        <f t="shared" si="89"/>
        <v>7.576417882E-2</v>
      </c>
      <c r="E596" s="74">
        <f t="shared" si="90"/>
        <v>0.39248313919999994</v>
      </c>
      <c r="F596" s="74">
        <f t="shared" si="91"/>
        <v>5.245363997E-2</v>
      </c>
      <c r="G596" s="95">
        <v>0.58258498000000003</v>
      </c>
      <c r="H596" s="43">
        <v>5.5482292000000001E-3</v>
      </c>
      <c r="I596" s="43">
        <v>0.31099814999999997</v>
      </c>
      <c r="J596" s="43">
        <v>5.7159649999999999E-2</v>
      </c>
      <c r="K596" s="43">
        <v>1.3145019000000001E-2</v>
      </c>
      <c r="L596" s="43">
        <v>4.3783142000000002E-4</v>
      </c>
      <c r="M596" s="43">
        <v>5.0216784E-3</v>
      </c>
      <c r="N596" s="43">
        <v>7.5936760000000006E-2</v>
      </c>
      <c r="O596" s="43">
        <v>1.7249333E-3</v>
      </c>
      <c r="P596" s="43">
        <v>0</v>
      </c>
      <c r="Q596" s="43">
        <v>5.5458587000000001E-4</v>
      </c>
      <c r="R596" s="43">
        <v>4.7115048E-2</v>
      </c>
      <c r="S596" s="43">
        <v>3.0590728000000002E-3</v>
      </c>
      <c r="U596" s="93">
        <f t="shared" si="92"/>
        <v>5.022284310344828</v>
      </c>
    </row>
    <row r="597" spans="1:21">
      <c r="A597" s="41" t="s">
        <v>33</v>
      </c>
      <c r="B597" s="94" t="s">
        <v>5071</v>
      </c>
      <c r="C597" s="74">
        <f t="shared" si="88"/>
        <v>0.91663097319999998</v>
      </c>
      <c r="D597" s="74">
        <f t="shared" si="89"/>
        <v>5.7106993879999998E-2</v>
      </c>
      <c r="E597" s="74">
        <f t="shared" si="90"/>
        <v>0.3954901884</v>
      </c>
      <c r="F597" s="74">
        <f t="shared" si="91"/>
        <v>5.5796280920000003E-2</v>
      </c>
      <c r="G597" s="95">
        <v>0.40823751000000003</v>
      </c>
      <c r="H597" s="43">
        <v>5.2433764000000002E-3</v>
      </c>
      <c r="I597" s="43">
        <v>0.33953738</v>
      </c>
      <c r="J597" s="43">
        <v>5.1531603000000002E-2</v>
      </c>
      <c r="K597" s="43">
        <v>2.0146994000000001E-3</v>
      </c>
      <c r="L597" s="43">
        <v>1.7570967999999999E-4</v>
      </c>
      <c r="M597" s="43">
        <v>3.3849817999999999E-3</v>
      </c>
      <c r="N597" s="43">
        <v>5.0709431999999999E-2</v>
      </c>
      <c r="O597" s="43">
        <v>1.6746843E-3</v>
      </c>
      <c r="P597" s="43">
        <v>0</v>
      </c>
      <c r="Q597" s="43">
        <v>7.3804242000000001E-4</v>
      </c>
      <c r="R597" s="43">
        <v>5.1702585000000002E-2</v>
      </c>
      <c r="S597" s="43">
        <v>1.6809692000000001E-3</v>
      </c>
      <c r="U597" s="93">
        <f t="shared" si="92"/>
        <v>3.519288879310345</v>
      </c>
    </row>
    <row r="598" spans="1:21">
      <c r="A598" s="41" t="s">
        <v>33</v>
      </c>
      <c r="B598" s="94" t="s">
        <v>5072</v>
      </c>
      <c r="C598" s="74">
        <f t="shared" si="88"/>
        <v>0.99944889011000004</v>
      </c>
      <c r="D598" s="74">
        <f t="shared" si="89"/>
        <v>6.4417955030000001E-2</v>
      </c>
      <c r="E598" s="74">
        <f t="shared" si="90"/>
        <v>0.4087730376</v>
      </c>
      <c r="F598" s="74">
        <f t="shared" si="91"/>
        <v>5.5322427479999998E-2</v>
      </c>
      <c r="G598" s="95">
        <v>0.47093547000000002</v>
      </c>
      <c r="H598" s="43">
        <v>5.6188516000000004E-3</v>
      </c>
      <c r="I598" s="43">
        <v>0.33810673000000002</v>
      </c>
      <c r="J598" s="43">
        <v>5.3718364999999997E-2</v>
      </c>
      <c r="K598" s="43">
        <v>6.0483079999999996E-3</v>
      </c>
      <c r="L598" s="43">
        <v>2.9503693000000001E-4</v>
      </c>
      <c r="M598" s="43">
        <v>4.3562451000000004E-3</v>
      </c>
      <c r="N598" s="43">
        <v>6.5047456000000003E-2</v>
      </c>
      <c r="O598" s="43">
        <v>1.8782722999999999E-3</v>
      </c>
      <c r="P598" s="43">
        <v>0</v>
      </c>
      <c r="Q598" s="43">
        <v>7.2660368000000003E-4</v>
      </c>
      <c r="R598" s="43">
        <v>5.0390983E-2</v>
      </c>
      <c r="S598" s="43">
        <v>2.3265684999999999E-3</v>
      </c>
      <c r="U598" s="93">
        <f t="shared" si="92"/>
        <v>4.0597885344827587</v>
      </c>
    </row>
    <row r="599" spans="1:21">
      <c r="A599" s="41" t="s">
        <v>33</v>
      </c>
      <c r="B599" s="94" t="s">
        <v>5073</v>
      </c>
      <c r="C599" s="74">
        <f t="shared" si="88"/>
        <v>0.49299926837000002</v>
      </c>
      <c r="D599" s="74">
        <f t="shared" si="89"/>
        <v>2.298617427E-2</v>
      </c>
      <c r="E599" s="74">
        <f t="shared" si="90"/>
        <v>0.24840721330000001</v>
      </c>
      <c r="F599" s="74">
        <f t="shared" si="91"/>
        <v>1.8889990799999999E-2</v>
      </c>
      <c r="G599" s="95">
        <v>0.20271589000000001</v>
      </c>
      <c r="H599" s="43">
        <v>6.6984732999999996E-3</v>
      </c>
      <c r="I599" s="43">
        <v>0.10477181000000001</v>
      </c>
      <c r="J599" s="43">
        <v>1.3031203E-2</v>
      </c>
      <c r="K599" s="43">
        <v>6.2769975E-3</v>
      </c>
      <c r="L599" s="43">
        <v>3.1771936999999998E-4</v>
      </c>
      <c r="M599" s="43">
        <v>3.3602544000000002E-3</v>
      </c>
      <c r="N599" s="43">
        <v>0.13693693000000001</v>
      </c>
      <c r="O599" s="43">
        <v>2.9514251000000002E-3</v>
      </c>
      <c r="P599" s="43">
        <v>0</v>
      </c>
      <c r="Q599" s="43">
        <v>1.0120468E-3</v>
      </c>
      <c r="R599" s="43">
        <v>1.2540997999999999E-2</v>
      </c>
      <c r="S599" s="43">
        <v>2.3855208999999998E-3</v>
      </c>
      <c r="U599" s="93">
        <f t="shared" si="92"/>
        <v>1.747550775862069</v>
      </c>
    </row>
    <row r="600" spans="1:21">
      <c r="A600" s="41" t="s">
        <v>33</v>
      </c>
      <c r="B600" s="94" t="s">
        <v>5074</v>
      </c>
      <c r="C600" s="74">
        <f t="shared" si="88"/>
        <v>0.40431065399999999</v>
      </c>
      <c r="D600" s="74">
        <f t="shared" si="89"/>
        <v>1.636711561E-2</v>
      </c>
      <c r="E600" s="74">
        <f t="shared" si="90"/>
        <v>0.23255259919999999</v>
      </c>
      <c r="F600" s="74">
        <f t="shared" si="91"/>
        <v>2.0385249189999999E-2</v>
      </c>
      <c r="G600" s="95">
        <v>0.13500569000000001</v>
      </c>
      <c r="H600" s="43">
        <v>6.1135191999999996E-3</v>
      </c>
      <c r="I600" s="43">
        <v>0.10152975</v>
      </c>
      <c r="J600" s="43">
        <v>1.0809150999999999E-2</v>
      </c>
      <c r="K600" s="43">
        <v>2.7848848999999999E-3</v>
      </c>
      <c r="L600" s="43">
        <v>2.0510080999999999E-4</v>
      </c>
      <c r="M600" s="43">
        <v>2.5679789000000001E-3</v>
      </c>
      <c r="N600" s="43">
        <v>0.12490933</v>
      </c>
      <c r="O600" s="43">
        <v>2.7111838000000001E-3</v>
      </c>
      <c r="P600" s="43">
        <v>0</v>
      </c>
      <c r="Q600" s="43">
        <v>8.7868069000000002E-4</v>
      </c>
      <c r="R600" s="43">
        <v>1.5187035999999999E-2</v>
      </c>
      <c r="S600" s="43">
        <v>1.6083486999999999E-3</v>
      </c>
      <c r="U600" s="93">
        <f t="shared" si="92"/>
        <v>1.1638421551724139</v>
      </c>
    </row>
    <row r="601" spans="1:21">
      <c r="A601" s="41" t="s">
        <v>33</v>
      </c>
      <c r="B601" s="94" t="s">
        <v>5075</v>
      </c>
      <c r="C601" s="74">
        <f t="shared" si="88"/>
        <v>0.36858551701999998</v>
      </c>
      <c r="D601" s="74">
        <f t="shared" si="89"/>
        <v>1.7005397989999997E-2</v>
      </c>
      <c r="E601" s="74">
        <f t="shared" si="90"/>
        <v>0.18789085429999999</v>
      </c>
      <c r="F601" s="74">
        <f t="shared" si="91"/>
        <v>1.358141473E-2</v>
      </c>
      <c r="G601" s="95">
        <v>0.15010784999999999</v>
      </c>
      <c r="H601" s="43">
        <v>4.5202013000000003E-3</v>
      </c>
      <c r="I601" s="43">
        <v>7.9315502999999996E-2</v>
      </c>
      <c r="J601" s="43">
        <v>1.0580938E-2</v>
      </c>
      <c r="K601" s="43">
        <v>4.0660608999999997E-3</v>
      </c>
      <c r="L601" s="43">
        <v>2.0389129E-4</v>
      </c>
      <c r="M601" s="43">
        <v>2.1545077999999998E-3</v>
      </c>
      <c r="N601" s="43">
        <v>0.10405515</v>
      </c>
      <c r="O601" s="43">
        <v>1.9931415000000001E-3</v>
      </c>
      <c r="P601" s="43">
        <v>0</v>
      </c>
      <c r="Q601" s="43">
        <v>6.8140672999999997E-4</v>
      </c>
      <c r="R601" s="43">
        <v>9.3190359999999993E-3</v>
      </c>
      <c r="S601" s="43">
        <v>1.5878305000000001E-3</v>
      </c>
      <c r="U601" s="93">
        <f t="shared" si="92"/>
        <v>1.2940331896551722</v>
      </c>
    </row>
    <row r="602" spans="1:21">
      <c r="A602" s="41" t="s">
        <v>33</v>
      </c>
      <c r="B602" s="94" t="s">
        <v>5076</v>
      </c>
      <c r="C602" s="74">
        <f t="shared" si="88"/>
        <v>0.39512351878199997</v>
      </c>
      <c r="D602" s="74">
        <f t="shared" si="89"/>
        <v>1.7774874281999999E-2</v>
      </c>
      <c r="E602" s="74">
        <f t="shared" si="90"/>
        <v>0.21395384309999999</v>
      </c>
      <c r="F602" s="74">
        <f t="shared" si="91"/>
        <v>1.1672331399999999E-2</v>
      </c>
      <c r="G602" s="95">
        <v>0.15172247</v>
      </c>
      <c r="H602" s="43">
        <v>2.3465400999999999E-3</v>
      </c>
      <c r="I602" s="43">
        <v>9.2210012999999993E-2</v>
      </c>
      <c r="J602" s="43">
        <v>1.6073001999999999E-2</v>
      </c>
      <c r="K602" s="43">
        <v>1.1767315E-3</v>
      </c>
      <c r="L602" s="43">
        <v>4.3412721999999999E-5</v>
      </c>
      <c r="M602" s="43">
        <v>4.8172805999999998E-4</v>
      </c>
      <c r="N602" s="43">
        <v>0.11939729</v>
      </c>
      <c r="O602" s="43">
        <v>9.7530157999999999E-4</v>
      </c>
      <c r="P602" s="43">
        <v>0</v>
      </c>
      <c r="Q602" s="43">
        <v>3.4020725000000001E-4</v>
      </c>
      <c r="R602" s="43">
        <v>9.7126109999999995E-3</v>
      </c>
      <c r="S602" s="43">
        <v>6.4421157E-4</v>
      </c>
      <c r="U602" s="93">
        <f t="shared" si="92"/>
        <v>1.3079523275862068</v>
      </c>
    </row>
    <row r="603" spans="1:21">
      <c r="A603" s="41" t="s">
        <v>33</v>
      </c>
      <c r="B603" s="94" t="s">
        <v>5077</v>
      </c>
      <c r="C603" s="74">
        <f t="shared" si="88"/>
        <v>0.26348340283100002</v>
      </c>
      <c r="D603" s="74">
        <f t="shared" si="89"/>
        <v>1.5666318270999999E-2</v>
      </c>
      <c r="E603" s="74">
        <f t="shared" si="90"/>
        <v>0.11171596949000001</v>
      </c>
      <c r="F603" s="74">
        <f t="shared" si="91"/>
        <v>1.3557975069999999E-2</v>
      </c>
      <c r="G603" s="95">
        <v>0.12254313999999999</v>
      </c>
      <c r="H603" s="43">
        <v>9.2173749000000005E-4</v>
      </c>
      <c r="I603" s="43">
        <v>6.9619392000000002E-2</v>
      </c>
      <c r="J603" s="43">
        <v>1.4806959E-2</v>
      </c>
      <c r="K603" s="43">
        <v>4.8520379000000001E-4</v>
      </c>
      <c r="L603" s="43">
        <v>2.2194771E-5</v>
      </c>
      <c r="M603" s="43">
        <v>3.5196070999999999E-4</v>
      </c>
      <c r="N603" s="43">
        <v>4.1174839999999997E-2</v>
      </c>
      <c r="O603" s="43">
        <v>4.6971584E-4</v>
      </c>
      <c r="P603" s="43">
        <v>0</v>
      </c>
      <c r="Q603" s="43">
        <v>1.3045586999999999E-4</v>
      </c>
      <c r="R603" s="43">
        <v>1.2487181999999999E-2</v>
      </c>
      <c r="S603" s="43">
        <v>4.7062135999999998E-4</v>
      </c>
      <c r="U603" s="93">
        <f t="shared" si="92"/>
        <v>1.0564063793103446</v>
      </c>
    </row>
    <row r="604" spans="1:21">
      <c r="A604" s="41" t="s">
        <v>33</v>
      </c>
      <c r="B604" s="94" t="s">
        <v>5078</v>
      </c>
      <c r="C604" s="74">
        <f t="shared" si="88"/>
        <v>0.37514329350999998</v>
      </c>
      <c r="D604" s="74">
        <f t="shared" si="89"/>
        <v>2.6862915120000001E-2</v>
      </c>
      <c r="E604" s="74">
        <f t="shared" si="90"/>
        <v>0.1170215471</v>
      </c>
      <c r="F604" s="74">
        <f t="shared" si="91"/>
        <v>2.4063191290000001E-2</v>
      </c>
      <c r="G604" s="95">
        <v>0.20719563999999999</v>
      </c>
      <c r="H604" s="43">
        <v>1.7221811E-3</v>
      </c>
      <c r="I604" s="43">
        <v>9.1716935999999999E-2</v>
      </c>
      <c r="J604" s="43">
        <v>2.1039083E-2</v>
      </c>
      <c r="K604" s="43">
        <v>4.0802395E-3</v>
      </c>
      <c r="L604" s="43">
        <v>1.3590372000000001E-4</v>
      </c>
      <c r="M604" s="43">
        <v>1.6076889E-3</v>
      </c>
      <c r="N604" s="43">
        <v>2.3582430000000001E-2</v>
      </c>
      <c r="O604" s="43">
        <v>5.3542263E-4</v>
      </c>
      <c r="P604" s="43">
        <v>0</v>
      </c>
      <c r="Q604" s="43">
        <v>1.7214452999999999E-4</v>
      </c>
      <c r="R604" s="43">
        <v>2.2406082000000001E-2</v>
      </c>
      <c r="S604" s="43">
        <v>9.4954212999999997E-4</v>
      </c>
      <c r="U604" s="93">
        <f t="shared" si="92"/>
        <v>1.7861693103448273</v>
      </c>
    </row>
    <row r="605" spans="1:21">
      <c r="A605" s="41" t="s">
        <v>33</v>
      </c>
      <c r="B605" s="94" t="s">
        <v>5079</v>
      </c>
      <c r="C605" s="74">
        <f t="shared" si="88"/>
        <v>0.33891547835699998</v>
      </c>
      <c r="D605" s="74">
        <f t="shared" si="89"/>
        <v>1.1390802627000001E-2</v>
      </c>
      <c r="E605" s="74">
        <f t="shared" si="90"/>
        <v>0.16905516539999998</v>
      </c>
      <c r="F605" s="74">
        <f t="shared" si="91"/>
        <v>1.3868510329999998E-2</v>
      </c>
      <c r="G605" s="95">
        <v>0.14460100000000001</v>
      </c>
      <c r="H605" s="43">
        <v>2.7784884000000001E-3</v>
      </c>
      <c r="I605" s="43">
        <v>5.6241016999999997E-2</v>
      </c>
      <c r="J605" s="43">
        <v>8.9112409000000007E-3</v>
      </c>
      <c r="K605" s="43">
        <v>1.6114744E-3</v>
      </c>
      <c r="L605" s="43">
        <v>9.9086577000000005E-5</v>
      </c>
      <c r="M605" s="43">
        <v>7.6900074999999997E-4</v>
      </c>
      <c r="N605" s="43">
        <v>0.11003565999999999</v>
      </c>
      <c r="O605" s="43">
        <v>1.7282904000000001E-3</v>
      </c>
      <c r="P605" s="43">
        <v>0</v>
      </c>
      <c r="Q605" s="43">
        <v>4.3154043999999998E-4</v>
      </c>
      <c r="R605" s="43">
        <v>1.0988296999999999E-2</v>
      </c>
      <c r="S605" s="43">
        <v>7.2038248999999998E-4</v>
      </c>
      <c r="U605" s="93">
        <f t="shared" si="92"/>
        <v>1.2465603448275862</v>
      </c>
    </row>
    <row r="606" spans="1:21">
      <c r="A606" s="41" t="s">
        <v>33</v>
      </c>
      <c r="B606" s="94" t="s">
        <v>5080</v>
      </c>
      <c r="C606" s="74">
        <f t="shared" si="88"/>
        <v>0.69573241558999999</v>
      </c>
      <c r="D606" s="74">
        <f t="shared" si="89"/>
        <v>3.4089623690000001E-2</v>
      </c>
      <c r="E606" s="74">
        <f t="shared" si="90"/>
        <v>0.3575596392</v>
      </c>
      <c r="F606" s="74">
        <f t="shared" si="91"/>
        <v>2.4229992700000001E-2</v>
      </c>
      <c r="G606" s="95">
        <v>0.27985315999999999</v>
      </c>
      <c r="H606" s="43">
        <v>7.8831492E-3</v>
      </c>
      <c r="I606" s="43">
        <v>0.16186304000000001</v>
      </c>
      <c r="J606" s="43">
        <v>2.2744607999999999E-2</v>
      </c>
      <c r="K606" s="43">
        <v>7.1907984999999997E-3</v>
      </c>
      <c r="L606" s="43">
        <v>3.4438388999999999E-4</v>
      </c>
      <c r="M606" s="43">
        <v>3.8098333E-3</v>
      </c>
      <c r="N606" s="43">
        <v>0.18781344999999999</v>
      </c>
      <c r="O606" s="43">
        <v>3.158634E-3</v>
      </c>
      <c r="P606" s="43">
        <v>0</v>
      </c>
      <c r="Q606" s="43">
        <v>1.17052E-3</v>
      </c>
      <c r="R606" s="43">
        <v>1.7106809000000001E-2</v>
      </c>
      <c r="S606" s="43">
        <v>2.7940297000000002E-3</v>
      </c>
      <c r="U606" s="93">
        <f t="shared" si="92"/>
        <v>2.4125272413793102</v>
      </c>
    </row>
    <row r="607" spans="1:21">
      <c r="A607" s="41" t="s">
        <v>33</v>
      </c>
      <c r="B607" s="94" t="s">
        <v>5081</v>
      </c>
      <c r="C607" s="74">
        <f t="shared" si="88"/>
        <v>0.64771312569999995</v>
      </c>
      <c r="D607" s="74">
        <f t="shared" si="89"/>
        <v>3.970176336999999E-2</v>
      </c>
      <c r="E607" s="74">
        <f t="shared" si="90"/>
        <v>0.26538007350000004</v>
      </c>
      <c r="F607" s="74">
        <f t="shared" si="91"/>
        <v>1.9507838829999999E-2</v>
      </c>
      <c r="G607" s="95">
        <v>0.32312344999999998</v>
      </c>
      <c r="H607" s="43">
        <v>6.2187435000000003E-3</v>
      </c>
      <c r="I607" s="43">
        <v>0.12894416</v>
      </c>
      <c r="J607" s="43">
        <v>2.3582263999999999E-2</v>
      </c>
      <c r="K607" s="43">
        <v>1.1602258000000001E-2</v>
      </c>
      <c r="L607" s="43">
        <v>4.0811697000000001E-4</v>
      </c>
      <c r="M607" s="43">
        <v>4.1091243999999997E-3</v>
      </c>
      <c r="N607" s="43">
        <v>0.13021716999999999</v>
      </c>
      <c r="O607" s="43">
        <v>2.4513368E-3</v>
      </c>
      <c r="P607" s="43">
        <v>0</v>
      </c>
      <c r="Q607" s="43">
        <v>6.8440673000000004E-4</v>
      </c>
      <c r="R607" s="43">
        <v>1.3569115E-2</v>
      </c>
      <c r="S607" s="43">
        <v>2.8029803000000002E-3</v>
      </c>
      <c r="U607" s="93">
        <f t="shared" si="92"/>
        <v>2.7855469827586203</v>
      </c>
    </row>
    <row r="608" spans="1:21">
      <c r="A608" s="41" t="s">
        <v>33</v>
      </c>
      <c r="B608" s="94" t="s">
        <v>5082</v>
      </c>
      <c r="C608" s="74">
        <f t="shared" si="88"/>
        <v>0.56745071433000005</v>
      </c>
      <c r="D608" s="74">
        <f t="shared" si="89"/>
        <v>3.06831215E-2</v>
      </c>
      <c r="E608" s="74">
        <f t="shared" si="90"/>
        <v>0.27050708830000003</v>
      </c>
      <c r="F608" s="74">
        <f t="shared" si="91"/>
        <v>2.4975444529999998E-2</v>
      </c>
      <c r="G608" s="95">
        <v>0.24128506</v>
      </c>
      <c r="H608" s="43">
        <v>6.3789483000000003E-3</v>
      </c>
      <c r="I608" s="43">
        <v>0.14013221000000001</v>
      </c>
      <c r="J608" s="43">
        <v>2.0898834000000002E-2</v>
      </c>
      <c r="K608" s="43">
        <v>5.9085268999999998E-3</v>
      </c>
      <c r="L608" s="43">
        <v>2.9390880000000001E-4</v>
      </c>
      <c r="M608" s="43">
        <v>3.5818517999999999E-3</v>
      </c>
      <c r="N608" s="43">
        <v>0.12399593</v>
      </c>
      <c r="O608" s="43">
        <v>2.621399E-3</v>
      </c>
      <c r="P608" s="43">
        <v>0</v>
      </c>
      <c r="Q608" s="43">
        <v>8.4298952999999999E-4</v>
      </c>
      <c r="R608" s="43">
        <v>1.9262901999999998E-2</v>
      </c>
      <c r="S608" s="43">
        <v>2.248154E-3</v>
      </c>
      <c r="U608" s="93">
        <f t="shared" si="92"/>
        <v>2.0800436206896551</v>
      </c>
    </row>
    <row r="609" spans="1:21">
      <c r="A609" s="41" t="s">
        <v>33</v>
      </c>
      <c r="B609" s="94" t="s">
        <v>5083</v>
      </c>
      <c r="C609" s="74">
        <f t="shared" si="88"/>
        <v>0.40518224995000007</v>
      </c>
      <c r="D609" s="74">
        <f t="shared" si="89"/>
        <v>1.5986684530000003E-2</v>
      </c>
      <c r="E609" s="74">
        <f t="shared" si="90"/>
        <v>0.21837508150000001</v>
      </c>
      <c r="F609" s="74">
        <f t="shared" si="91"/>
        <v>2.162349392E-2</v>
      </c>
      <c r="G609" s="95">
        <v>0.14919699</v>
      </c>
      <c r="H609" s="43">
        <v>4.4229285000000002E-3</v>
      </c>
      <c r="I609" s="43">
        <v>9.2580812999999998E-2</v>
      </c>
      <c r="J609" s="43">
        <v>9.5457673000000007E-3</v>
      </c>
      <c r="K609" s="43">
        <v>3.8206756000000001E-3</v>
      </c>
      <c r="L609" s="43">
        <v>2.8935842999999999E-4</v>
      </c>
      <c r="M609" s="43">
        <v>2.3308831999999998E-3</v>
      </c>
      <c r="N609" s="43">
        <v>0.12137133999999999</v>
      </c>
      <c r="O609" s="43">
        <v>3.1343264999999999E-3</v>
      </c>
      <c r="P609" s="43">
        <v>0</v>
      </c>
      <c r="Q609" s="43">
        <v>7.1625971999999996E-4</v>
      </c>
      <c r="R609" s="43">
        <v>1.3843662E-2</v>
      </c>
      <c r="S609" s="43">
        <v>3.9292457000000003E-3</v>
      </c>
      <c r="U609" s="93">
        <f t="shared" si="92"/>
        <v>1.2861809482758619</v>
      </c>
    </row>
    <row r="610" spans="1:21">
      <c r="A610" s="41" t="s">
        <v>33</v>
      </c>
      <c r="B610" s="94" t="s">
        <v>5084</v>
      </c>
      <c r="C610" s="74">
        <f t="shared" si="88"/>
        <v>0.37450041578999999</v>
      </c>
      <c r="D610" s="74">
        <f t="shared" si="89"/>
        <v>1.7850466580000002E-2</v>
      </c>
      <c r="E610" s="74">
        <f t="shared" si="90"/>
        <v>0.18822722059999999</v>
      </c>
      <c r="F610" s="74">
        <f t="shared" si="91"/>
        <v>1.4540528609999999E-2</v>
      </c>
      <c r="G610" s="95">
        <v>0.1538822</v>
      </c>
      <c r="H610" s="43">
        <v>5.2828585999999999E-3</v>
      </c>
      <c r="I610" s="43">
        <v>8.1266651999999995E-2</v>
      </c>
      <c r="J610" s="43">
        <v>9.7628948999999993E-3</v>
      </c>
      <c r="K610" s="43">
        <v>5.0857866999999999E-3</v>
      </c>
      <c r="L610" s="43">
        <v>2.5820067999999998E-4</v>
      </c>
      <c r="M610" s="43">
        <v>2.7435843E-3</v>
      </c>
      <c r="N610" s="43">
        <v>0.10167771</v>
      </c>
      <c r="O610" s="43">
        <v>2.2952644000000001E-3</v>
      </c>
      <c r="P610" s="43">
        <v>0</v>
      </c>
      <c r="Q610" s="43">
        <v>7.9871681E-4</v>
      </c>
      <c r="R610" s="43">
        <v>9.4795142000000006E-3</v>
      </c>
      <c r="S610" s="43">
        <v>1.9670332E-3</v>
      </c>
      <c r="U610" s="93">
        <f t="shared" si="92"/>
        <v>1.3265706896551723</v>
      </c>
    </row>
    <row r="611" spans="1:21">
      <c r="A611" s="41" t="s">
        <v>33</v>
      </c>
      <c r="B611" s="94" t="s">
        <v>5085</v>
      </c>
      <c r="C611" s="74">
        <f t="shared" si="88"/>
        <v>0.46276761212999995</v>
      </c>
      <c r="D611" s="74">
        <f t="shared" si="89"/>
        <v>2.1360567500000004E-2</v>
      </c>
      <c r="E611" s="74">
        <f t="shared" si="90"/>
        <v>0.2402836089</v>
      </c>
      <c r="F611" s="74">
        <f t="shared" si="91"/>
        <v>1.696413573E-2</v>
      </c>
      <c r="G611" s="95">
        <v>0.1841593</v>
      </c>
      <c r="H611" s="43">
        <v>5.3130989000000003E-3</v>
      </c>
      <c r="I611" s="43">
        <v>0.10336836000000001</v>
      </c>
      <c r="J611" s="43">
        <v>1.3897579E-2</v>
      </c>
      <c r="K611" s="43">
        <v>4.7153487000000001E-3</v>
      </c>
      <c r="L611" s="43">
        <v>2.4191389999999999E-4</v>
      </c>
      <c r="M611" s="43">
        <v>2.5057259000000002E-3</v>
      </c>
      <c r="N611" s="43">
        <v>0.13160215</v>
      </c>
      <c r="O611" s="43">
        <v>2.3862832E-3</v>
      </c>
      <c r="P611" s="43">
        <v>0</v>
      </c>
      <c r="Q611" s="43">
        <v>8.0762732999999998E-4</v>
      </c>
      <c r="R611" s="43">
        <v>1.1644787E-2</v>
      </c>
      <c r="S611" s="43">
        <v>2.1254382E-3</v>
      </c>
      <c r="U611" s="93">
        <f t="shared" si="92"/>
        <v>1.587580172413793</v>
      </c>
    </row>
    <row r="612" spans="1:21">
      <c r="A612" s="41" t="s">
        <v>33</v>
      </c>
      <c r="B612" s="94" t="s">
        <v>5086</v>
      </c>
      <c r="C612" s="74">
        <f t="shared" si="88"/>
        <v>0.39874825955999998</v>
      </c>
      <c r="D612" s="74">
        <f t="shared" si="89"/>
        <v>1.6852655089999998E-2</v>
      </c>
      <c r="E612" s="74">
        <f t="shared" si="90"/>
        <v>0.22916586249999998</v>
      </c>
      <c r="F612" s="74">
        <f t="shared" si="91"/>
        <v>1.844635197E-2</v>
      </c>
      <c r="G612" s="95">
        <v>0.13428339</v>
      </c>
      <c r="H612" s="43">
        <v>4.9055825000000001E-3</v>
      </c>
      <c r="I612" s="43">
        <v>0.100547</v>
      </c>
      <c r="J612" s="43">
        <v>1.2375535E-2</v>
      </c>
      <c r="K612" s="43">
        <v>2.3445810000000001E-3</v>
      </c>
      <c r="L612" s="43">
        <v>1.6528258999999999E-4</v>
      </c>
      <c r="M612" s="43">
        <v>1.9672564999999999E-3</v>
      </c>
      <c r="N612" s="43">
        <v>0.12371327999999999</v>
      </c>
      <c r="O612" s="43">
        <v>2.2143989000000001E-3</v>
      </c>
      <c r="P612" s="43">
        <v>0</v>
      </c>
      <c r="Q612" s="43">
        <v>7.1428867000000002E-4</v>
      </c>
      <c r="R612" s="43">
        <v>1.3977152E-2</v>
      </c>
      <c r="S612" s="43">
        <v>1.5405124000000001E-3</v>
      </c>
      <c r="U612" s="93">
        <f t="shared" si="92"/>
        <v>1.1576154310344826</v>
      </c>
    </row>
    <row r="613" spans="1:21">
      <c r="A613" s="41" t="s">
        <v>33</v>
      </c>
      <c r="B613" s="94" t="s">
        <v>5087</v>
      </c>
      <c r="C613" s="74">
        <f t="shared" si="88"/>
        <v>0.38271279073000003</v>
      </c>
      <c r="D613" s="74">
        <f t="shared" si="89"/>
        <v>1.6360296400000002E-2</v>
      </c>
      <c r="E613" s="74">
        <f t="shared" si="90"/>
        <v>0.22871203740000001</v>
      </c>
      <c r="F613" s="74">
        <f t="shared" si="91"/>
        <v>2.0638236930000001E-2</v>
      </c>
      <c r="G613" s="95">
        <v>0.11700222</v>
      </c>
      <c r="H613" s="43">
        <v>6.5456074000000003E-3</v>
      </c>
      <c r="I613" s="43">
        <v>0.11107528999999999</v>
      </c>
      <c r="J613" s="43">
        <v>1.0185536E-2</v>
      </c>
      <c r="K613" s="43">
        <v>2.9269330000000001E-3</v>
      </c>
      <c r="L613" s="43">
        <v>2.3309209999999999E-4</v>
      </c>
      <c r="M613" s="43">
        <v>3.0147352999999998E-3</v>
      </c>
      <c r="N613" s="43">
        <v>0.11109114</v>
      </c>
      <c r="O613" s="43">
        <v>2.7544738000000002E-3</v>
      </c>
      <c r="P613" s="43">
        <v>0</v>
      </c>
      <c r="Q613" s="43">
        <v>9.4643663000000002E-4</v>
      </c>
      <c r="R613" s="43">
        <v>1.4810182999999999E-2</v>
      </c>
      <c r="S613" s="43">
        <v>2.1271434999999999E-3</v>
      </c>
      <c r="U613" s="93">
        <f t="shared" si="92"/>
        <v>1.008639827586207</v>
      </c>
    </row>
    <row r="614" spans="1:21">
      <c r="A614" s="41" t="s">
        <v>33</v>
      </c>
      <c r="B614" s="94" t="s">
        <v>5088</v>
      </c>
      <c r="C614" s="74">
        <f t="shared" si="88"/>
        <v>0.38791058363999997</v>
      </c>
      <c r="D614" s="74">
        <f t="shared" si="89"/>
        <v>1.343576453E-2</v>
      </c>
      <c r="E614" s="74">
        <f t="shared" si="90"/>
        <v>0.23098871409999999</v>
      </c>
      <c r="F614" s="74">
        <f t="shared" si="91"/>
        <v>1.9773875010000001E-2</v>
      </c>
      <c r="G614" s="95">
        <v>0.12371223000000001</v>
      </c>
      <c r="H614" s="43">
        <v>4.3601791000000001E-3</v>
      </c>
      <c r="I614" s="43">
        <v>8.8217345000000003E-2</v>
      </c>
      <c r="J614" s="43">
        <v>8.3428934000000007E-3</v>
      </c>
      <c r="K614" s="43">
        <v>2.9538238999999998E-3</v>
      </c>
      <c r="L614" s="43">
        <v>2.4777662999999998E-4</v>
      </c>
      <c r="M614" s="43">
        <v>1.8912706E-3</v>
      </c>
      <c r="N614" s="43">
        <v>0.13841118999999999</v>
      </c>
      <c r="O614" s="43">
        <v>3.0216030999999999E-3</v>
      </c>
      <c r="P614" s="43">
        <v>0</v>
      </c>
      <c r="Q614" s="43">
        <v>7.3194560999999996E-4</v>
      </c>
      <c r="R614" s="43">
        <v>1.2528927E-2</v>
      </c>
      <c r="S614" s="43">
        <v>3.4913993000000002E-3</v>
      </c>
      <c r="U614" s="93">
        <f t="shared" si="92"/>
        <v>1.0664847413793104</v>
      </c>
    </row>
    <row r="616" spans="1:21">
      <c r="B616" s="40" t="s">
        <v>5089</v>
      </c>
    </row>
    <row r="617" spans="1:21">
      <c r="A617" s="41" t="s">
        <v>33</v>
      </c>
      <c r="B617" s="94" t="s">
        <v>5090</v>
      </c>
      <c r="C617" s="74">
        <f t="shared" ref="C617:C620" si="93">D617+E617+F617+G617</f>
        <v>0</v>
      </c>
      <c r="D617" s="74">
        <f t="shared" ref="D617:D620" si="94">J617+K617+L617+M617</f>
        <v>0</v>
      </c>
      <c r="E617" s="74">
        <f t="shared" ref="E617:E620" si="95">H617+I617+N617</f>
        <v>0</v>
      </c>
      <c r="F617" s="74">
        <f t="shared" ref="F617:F620" si="96">O617+IF(P617="x",0,P617)+IF(Q617="x",0,Q617)+IF(R617="x",0,R617)+S617</f>
        <v>0</v>
      </c>
      <c r="G617" s="95">
        <v>0</v>
      </c>
      <c r="H617" s="43">
        <v>0</v>
      </c>
      <c r="I617" s="43">
        <v>0</v>
      </c>
      <c r="J617" s="43">
        <v>0</v>
      </c>
      <c r="K617" s="43">
        <v>0</v>
      </c>
      <c r="L617" s="43">
        <v>0</v>
      </c>
      <c r="M617" s="43">
        <v>0</v>
      </c>
      <c r="N617" s="43">
        <v>0</v>
      </c>
      <c r="O617" s="43">
        <v>0</v>
      </c>
      <c r="P617" s="43">
        <v>0</v>
      </c>
      <c r="Q617" s="43">
        <v>0</v>
      </c>
      <c r="R617" s="43">
        <v>0</v>
      </c>
      <c r="S617" s="43">
        <v>0</v>
      </c>
      <c r="U617" s="93">
        <f t="shared" ref="U617:U625" si="97">G617/0.116</f>
        <v>0</v>
      </c>
    </row>
    <row r="618" spans="1:21">
      <c r="A618" s="41" t="s">
        <v>33</v>
      </c>
      <c r="B618" s="94" t="s">
        <v>5091</v>
      </c>
      <c r="C618" s="74">
        <f t="shared" si="93"/>
        <v>2.9820002981</v>
      </c>
      <c r="D618" s="74">
        <f t="shared" si="94"/>
        <v>0.12071524729999999</v>
      </c>
      <c r="E618" s="74">
        <f t="shared" si="95"/>
        <v>2.191817473</v>
      </c>
      <c r="F618" s="74">
        <f t="shared" si="96"/>
        <v>0.1040656178</v>
      </c>
      <c r="G618" s="95">
        <v>0.56540195999999998</v>
      </c>
      <c r="H618" s="43">
        <v>2.8808393000000002E-2</v>
      </c>
      <c r="I618" s="43">
        <v>0.63890928000000002</v>
      </c>
      <c r="J618" s="43">
        <v>5.5806707999999997E-2</v>
      </c>
      <c r="K618" s="43">
        <v>4.6328095999999999E-2</v>
      </c>
      <c r="L618" s="43">
        <v>3.1573663000000001E-3</v>
      </c>
      <c r="M618" s="43">
        <v>1.5423077E-2</v>
      </c>
      <c r="N618" s="43">
        <v>1.5240997999999999</v>
      </c>
      <c r="O618" s="43">
        <v>2.5924401999999999E-2</v>
      </c>
      <c r="P618" s="43">
        <v>0</v>
      </c>
      <c r="Q618" s="43">
        <v>6.0735277999999998E-3</v>
      </c>
      <c r="R618" s="43">
        <v>2.7428830000000001E-2</v>
      </c>
      <c r="S618" s="43">
        <v>4.4638857999999997E-2</v>
      </c>
      <c r="U618" s="93">
        <f t="shared" si="97"/>
        <v>4.8741548275862066</v>
      </c>
    </row>
    <row r="619" spans="1:21">
      <c r="A619" s="41" t="s">
        <v>33</v>
      </c>
      <c r="B619" s="94" t="s">
        <v>5092</v>
      </c>
      <c r="C619" s="74">
        <f t="shared" si="93"/>
        <v>4.0373277665000007</v>
      </c>
      <c r="D619" s="74">
        <f t="shared" si="94"/>
        <v>0.23169587949999998</v>
      </c>
      <c r="E619" s="74">
        <f t="shared" si="95"/>
        <v>2.74773011</v>
      </c>
      <c r="F619" s="74">
        <f t="shared" si="96"/>
        <v>0.216670847</v>
      </c>
      <c r="G619" s="95">
        <v>0.84123093000000004</v>
      </c>
      <c r="H619" s="43">
        <v>0.12052361</v>
      </c>
      <c r="I619" s="43">
        <v>1.6065712000000001</v>
      </c>
      <c r="J619" s="43">
        <v>0.1298166</v>
      </c>
      <c r="K619" s="43">
        <v>7.2418178E-2</v>
      </c>
      <c r="L619" s="43">
        <v>3.3807734999999998E-3</v>
      </c>
      <c r="M619" s="43">
        <v>2.6080328E-2</v>
      </c>
      <c r="N619" s="43">
        <v>1.0206352999999999</v>
      </c>
      <c r="O619" s="43">
        <v>2.4832024000000001E-2</v>
      </c>
      <c r="P619" s="43">
        <v>0</v>
      </c>
      <c r="Q619" s="43">
        <v>4.6790919E-2</v>
      </c>
      <c r="R619" s="43">
        <v>0.12770735999999999</v>
      </c>
      <c r="S619" s="43">
        <v>1.7340543999999999E-2</v>
      </c>
      <c r="U619" s="93">
        <f t="shared" si="97"/>
        <v>7.251990775862069</v>
      </c>
    </row>
    <row r="620" spans="1:21">
      <c r="A620" s="41" t="s">
        <v>33</v>
      </c>
      <c r="B620" s="94" t="s">
        <v>5093</v>
      </c>
      <c r="C620" s="74">
        <f t="shared" si="93"/>
        <v>1.4260576768000002</v>
      </c>
      <c r="D620" s="74">
        <f t="shared" si="94"/>
        <v>8.1839202700000002E-2</v>
      </c>
      <c r="E620" s="74">
        <f t="shared" si="95"/>
        <v>0.97054830400000003</v>
      </c>
      <c r="F620" s="74">
        <f t="shared" si="96"/>
        <v>7.6532090099999991E-2</v>
      </c>
      <c r="G620" s="95">
        <v>0.29713808000000003</v>
      </c>
      <c r="H620" s="43">
        <v>4.2571133999999997E-2</v>
      </c>
      <c r="I620" s="43">
        <v>0.56747020000000004</v>
      </c>
      <c r="J620" s="43">
        <v>4.5853586000000002E-2</v>
      </c>
      <c r="K620" s="43">
        <v>2.5579418999999999E-2</v>
      </c>
      <c r="L620" s="43">
        <v>1.1941508E-3</v>
      </c>
      <c r="M620" s="43">
        <v>9.2120468999999996E-3</v>
      </c>
      <c r="N620" s="43">
        <v>0.36050696999999998</v>
      </c>
      <c r="O620" s="43">
        <v>8.7711231000000001E-3</v>
      </c>
      <c r="P620" s="43">
        <v>0</v>
      </c>
      <c r="Q620" s="43">
        <v>1.6527404999999998E-2</v>
      </c>
      <c r="R620" s="43">
        <v>4.5108566000000003E-2</v>
      </c>
      <c r="S620" s="43">
        <v>6.1249959999999997E-3</v>
      </c>
      <c r="U620" s="93">
        <f t="shared" si="97"/>
        <v>2.5615351724137931</v>
      </c>
    </row>
    <row r="622" spans="1:21">
      <c r="B622" s="40" t="s">
        <v>5094</v>
      </c>
      <c r="U622" s="50"/>
    </row>
    <row r="623" spans="1:21">
      <c r="A623" s="41" t="s">
        <v>33</v>
      </c>
      <c r="B623" s="94" t="s">
        <v>5095</v>
      </c>
      <c r="C623" s="74">
        <f t="shared" ref="C623:C625" si="98">D623+E623+F623+G623</f>
        <v>0.83789287686000002</v>
      </c>
      <c r="D623" s="74">
        <f t="shared" ref="D623:D625" si="99">J623+K623+L623+M623</f>
        <v>4.3852447060000001E-2</v>
      </c>
      <c r="E623" s="74">
        <f t="shared" ref="E623:E625" si="100">H623+I623+N623</f>
        <v>0.52500857709999993</v>
      </c>
      <c r="F623" s="74">
        <f t="shared" ref="F623:F625" si="101">O623+IF(P623="x",0,P623)+IF(Q623="x",0,Q623)+IF(R623="x",0,R623)+S623</f>
        <v>3.6265852700000004E-2</v>
      </c>
      <c r="G623" s="95">
        <v>0.232766</v>
      </c>
      <c r="H623" s="43">
        <v>8.0222670999999992E-3</v>
      </c>
      <c r="I623" s="43">
        <v>0.14071893999999999</v>
      </c>
      <c r="J623" s="43">
        <v>2.04272E-2</v>
      </c>
      <c r="K623" s="43">
        <v>1.6440288000000001E-2</v>
      </c>
      <c r="L623" s="43">
        <v>8.2082116000000002E-4</v>
      </c>
      <c r="M623" s="43">
        <v>6.1641379E-3</v>
      </c>
      <c r="N623" s="43">
        <v>0.37626736999999999</v>
      </c>
      <c r="O623" s="43">
        <v>3.0992952999999998E-3</v>
      </c>
      <c r="P623" s="43">
        <v>0</v>
      </c>
      <c r="Q623" s="43">
        <v>1.6466924000000001E-3</v>
      </c>
      <c r="R623" s="43">
        <v>1.2308533E-2</v>
      </c>
      <c r="S623" s="43">
        <v>1.9211332000000001E-2</v>
      </c>
      <c r="U623" s="93">
        <f t="shared" si="97"/>
        <v>2.0066034482758619</v>
      </c>
    </row>
    <row r="624" spans="1:21">
      <c r="A624" s="41" t="s">
        <v>33</v>
      </c>
      <c r="B624" s="94" t="s">
        <v>5096</v>
      </c>
      <c r="C624" s="74">
        <f t="shared" si="98"/>
        <v>0.13200831555</v>
      </c>
      <c r="D624" s="74">
        <f t="shared" si="99"/>
        <v>7.2519333499999998E-3</v>
      </c>
      <c r="E624" s="74">
        <f t="shared" si="100"/>
        <v>9.3336832199999997E-2</v>
      </c>
      <c r="F624" s="74">
        <f t="shared" si="101"/>
        <v>7.5418450000000001E-3</v>
      </c>
      <c r="G624" s="95">
        <v>2.3877704999999999E-2</v>
      </c>
      <c r="H624" s="43">
        <v>3.1747072000000002E-3</v>
      </c>
      <c r="I624" s="43">
        <v>5.9121446000000001E-2</v>
      </c>
      <c r="J624" s="43">
        <v>4.1925811000000004E-3</v>
      </c>
      <c r="K624" s="43">
        <v>2.059515E-3</v>
      </c>
      <c r="L624" s="43">
        <v>1.1358212000000001E-4</v>
      </c>
      <c r="M624" s="43">
        <v>8.8625512999999999E-4</v>
      </c>
      <c r="N624" s="43">
        <v>3.1040679000000002E-2</v>
      </c>
      <c r="O624" s="43">
        <v>8.6464761000000002E-4</v>
      </c>
      <c r="P624" s="43">
        <v>0</v>
      </c>
      <c r="Q624" s="43">
        <v>1.3145352E-3</v>
      </c>
      <c r="R624" s="43">
        <v>4.7596579999999999E-3</v>
      </c>
      <c r="S624" s="43">
        <v>6.0300418999999997E-4</v>
      </c>
      <c r="U624" s="93">
        <f t="shared" si="97"/>
        <v>0.2058422844827586</v>
      </c>
    </row>
    <row r="625" spans="1:21">
      <c r="A625" s="41" t="s">
        <v>33</v>
      </c>
      <c r="B625" s="94" t="s">
        <v>5097</v>
      </c>
      <c r="C625" s="74">
        <f t="shared" si="98"/>
        <v>0.97246124372999998</v>
      </c>
      <c r="D625" s="74">
        <f t="shared" si="99"/>
        <v>5.3422575730000005E-2</v>
      </c>
      <c r="E625" s="74">
        <f t="shared" si="100"/>
        <v>0.68758131999999994</v>
      </c>
      <c r="F625" s="74">
        <f t="shared" si="101"/>
        <v>5.5558257999999999E-2</v>
      </c>
      <c r="G625" s="95">
        <v>0.17589909000000001</v>
      </c>
      <c r="H625" s="43">
        <v>2.338701E-2</v>
      </c>
      <c r="I625" s="43">
        <v>0.43552797999999998</v>
      </c>
      <c r="J625" s="43">
        <v>3.0885347E-2</v>
      </c>
      <c r="K625" s="43">
        <v>1.5171761000000001E-2</v>
      </c>
      <c r="L625" s="43">
        <v>8.3672162999999999E-4</v>
      </c>
      <c r="M625" s="43">
        <v>6.5287460999999998E-3</v>
      </c>
      <c r="N625" s="43">
        <v>0.22866633</v>
      </c>
      <c r="O625" s="43">
        <v>6.3695708E-3</v>
      </c>
      <c r="P625" s="43">
        <v>0</v>
      </c>
      <c r="Q625" s="43">
        <v>9.6837424000000005E-3</v>
      </c>
      <c r="R625" s="43">
        <v>3.5062813999999998E-2</v>
      </c>
      <c r="S625" s="43">
        <v>4.4421308000000001E-3</v>
      </c>
      <c r="U625" s="93">
        <f t="shared" si="97"/>
        <v>1.5163714655172413</v>
      </c>
    </row>
    <row r="627" spans="1:21">
      <c r="B627" s="40" t="s">
        <v>5098</v>
      </c>
    </row>
    <row r="628" spans="1:21">
      <c r="A628" s="41" t="s">
        <v>33</v>
      </c>
      <c r="B628" s="94" t="s">
        <v>5099</v>
      </c>
      <c r="C628" s="74">
        <f t="shared" ref="C628:C635" si="102">D628+E628+F628+G628</f>
        <v>4.0096244128</v>
      </c>
      <c r="D628" s="74">
        <f t="shared" ref="D628:D635" si="103">J628+K628+L628+M628</f>
        <v>6.3435199999999997E-2</v>
      </c>
      <c r="E628" s="74">
        <f t="shared" ref="E628:E635" si="104">H628+I628+N628</f>
        <v>2.1892128000000001E-3</v>
      </c>
      <c r="F628" s="74">
        <f t="shared" ref="F628:F635" si="105">O628+IF(P628="x",0,P628)+IF(Q628="x",0,Q628)+IF(R628="x",0,R628)+S628</f>
        <v>0</v>
      </c>
      <c r="G628" s="95">
        <v>3.944</v>
      </c>
      <c r="H628" s="43">
        <v>0</v>
      </c>
      <c r="I628" s="43">
        <v>0</v>
      </c>
      <c r="J628" s="43">
        <v>5.4035E-2</v>
      </c>
      <c r="K628" s="43">
        <v>0</v>
      </c>
      <c r="L628" s="43">
        <v>0</v>
      </c>
      <c r="M628" s="43">
        <v>9.4001999999999992E-3</v>
      </c>
      <c r="N628" s="43">
        <v>2.1892128000000001E-3</v>
      </c>
      <c r="O628" s="43">
        <v>0</v>
      </c>
      <c r="P628" s="43">
        <v>0</v>
      </c>
      <c r="Q628" s="43">
        <v>0</v>
      </c>
      <c r="R628" s="43">
        <v>0</v>
      </c>
      <c r="S628" s="43">
        <v>0</v>
      </c>
      <c r="U628" s="93">
        <f t="shared" ref="U628:U635" si="106">G628/0.116</f>
        <v>34</v>
      </c>
    </row>
    <row r="629" spans="1:21">
      <c r="A629" s="41" t="s">
        <v>33</v>
      </c>
      <c r="B629" s="94" t="s">
        <v>5100</v>
      </c>
      <c r="C629" s="74">
        <f t="shared" si="102"/>
        <v>4.0096244128</v>
      </c>
      <c r="D629" s="74">
        <f t="shared" si="103"/>
        <v>6.3435199999999997E-2</v>
      </c>
      <c r="E629" s="74">
        <f t="shared" si="104"/>
        <v>2.1892128000000001E-3</v>
      </c>
      <c r="F629" s="74">
        <f t="shared" si="105"/>
        <v>0</v>
      </c>
      <c r="G629" s="95">
        <v>3.944</v>
      </c>
      <c r="H629" s="43">
        <v>0</v>
      </c>
      <c r="I629" s="43">
        <v>0</v>
      </c>
      <c r="J629" s="43">
        <v>5.4035E-2</v>
      </c>
      <c r="K629" s="43">
        <v>0</v>
      </c>
      <c r="L629" s="43">
        <v>0</v>
      </c>
      <c r="M629" s="43">
        <v>9.4001999999999992E-3</v>
      </c>
      <c r="N629" s="43">
        <v>2.1892128000000001E-3</v>
      </c>
      <c r="O629" s="43">
        <v>0</v>
      </c>
      <c r="P629" s="43">
        <v>0</v>
      </c>
      <c r="Q629" s="43">
        <v>0</v>
      </c>
      <c r="R629" s="43">
        <v>0</v>
      </c>
      <c r="S629" s="43">
        <v>0</v>
      </c>
      <c r="U629" s="93">
        <f t="shared" si="106"/>
        <v>34</v>
      </c>
    </row>
    <row r="630" spans="1:21">
      <c r="A630" s="41" t="s">
        <v>33</v>
      </c>
      <c r="B630" s="94" t="s">
        <v>5101</v>
      </c>
      <c r="C630" s="74">
        <f t="shared" si="102"/>
        <v>4.0096244128</v>
      </c>
      <c r="D630" s="74">
        <f t="shared" si="103"/>
        <v>6.3435199999999997E-2</v>
      </c>
      <c r="E630" s="74">
        <f t="shared" si="104"/>
        <v>2.1892128000000001E-3</v>
      </c>
      <c r="F630" s="74">
        <f t="shared" si="105"/>
        <v>0</v>
      </c>
      <c r="G630" s="95">
        <v>3.944</v>
      </c>
      <c r="H630" s="43">
        <v>0</v>
      </c>
      <c r="I630" s="43">
        <v>0</v>
      </c>
      <c r="J630" s="43">
        <v>5.4035E-2</v>
      </c>
      <c r="K630" s="43">
        <v>0</v>
      </c>
      <c r="L630" s="43">
        <v>0</v>
      </c>
      <c r="M630" s="43">
        <v>9.4001999999999992E-3</v>
      </c>
      <c r="N630" s="43">
        <v>2.1892128000000001E-3</v>
      </c>
      <c r="O630" s="43">
        <v>0</v>
      </c>
      <c r="P630" s="43">
        <v>0</v>
      </c>
      <c r="Q630" s="43">
        <v>0</v>
      </c>
      <c r="R630" s="43">
        <v>0</v>
      </c>
      <c r="S630" s="43">
        <v>0</v>
      </c>
      <c r="U630" s="93">
        <f t="shared" si="106"/>
        <v>34</v>
      </c>
    </row>
    <row r="631" spans="1:21">
      <c r="A631" s="41" t="s">
        <v>33</v>
      </c>
      <c r="B631" s="94" t="s">
        <v>5102</v>
      </c>
      <c r="C631" s="74">
        <f t="shared" si="102"/>
        <v>0.27367313868569998</v>
      </c>
      <c r="D631" s="74">
        <f t="shared" si="103"/>
        <v>3.8127690759999999E-2</v>
      </c>
      <c r="E631" s="74">
        <f t="shared" si="104"/>
        <v>0.17311014692570001</v>
      </c>
      <c r="F631" s="74">
        <f t="shared" si="105"/>
        <v>0</v>
      </c>
      <c r="G631" s="95">
        <v>6.2435300999999999E-2</v>
      </c>
      <c r="H631" s="43">
        <v>0</v>
      </c>
      <c r="I631" s="43">
        <v>0.17310236000000001</v>
      </c>
      <c r="J631" s="43">
        <v>3.8100046999999998E-2</v>
      </c>
      <c r="K631" s="43">
        <v>0</v>
      </c>
      <c r="L631" s="43">
        <v>0</v>
      </c>
      <c r="M631" s="43">
        <v>2.7643759999999998E-5</v>
      </c>
      <c r="N631" s="43">
        <v>7.7869256999999996E-6</v>
      </c>
      <c r="O631" s="43">
        <v>0</v>
      </c>
      <c r="P631" s="43">
        <v>0</v>
      </c>
      <c r="Q631" s="43">
        <v>0</v>
      </c>
      <c r="R631" s="43">
        <v>0</v>
      </c>
      <c r="S631" s="43">
        <v>0</v>
      </c>
      <c r="U631" s="93">
        <f t="shared" si="106"/>
        <v>0.53823535344827578</v>
      </c>
    </row>
    <row r="632" spans="1:21">
      <c r="A632" s="41" t="s">
        <v>33</v>
      </c>
      <c r="B632" s="94" t="s">
        <v>5103</v>
      </c>
      <c r="C632" s="74">
        <f t="shared" si="102"/>
        <v>0.32828536560719995</v>
      </c>
      <c r="D632" s="74">
        <f t="shared" si="103"/>
        <v>3.8085290453999998E-2</v>
      </c>
      <c r="E632" s="74">
        <f t="shared" si="104"/>
        <v>0.2293072501532</v>
      </c>
      <c r="F632" s="74">
        <f t="shared" si="105"/>
        <v>0</v>
      </c>
      <c r="G632" s="95">
        <v>6.0892824999999998E-2</v>
      </c>
      <c r="H632" s="43">
        <v>0</v>
      </c>
      <c r="I632" s="43">
        <v>0.22930092999999999</v>
      </c>
      <c r="J632" s="43">
        <v>3.8063843E-2</v>
      </c>
      <c r="K632" s="43">
        <v>0</v>
      </c>
      <c r="L632" s="43">
        <v>0</v>
      </c>
      <c r="M632" s="43">
        <v>2.1447453999999998E-5</v>
      </c>
      <c r="N632" s="43">
        <v>6.3201531999999997E-6</v>
      </c>
      <c r="O632" s="43">
        <v>0</v>
      </c>
      <c r="P632" s="43">
        <v>0</v>
      </c>
      <c r="Q632" s="43">
        <v>0</v>
      </c>
      <c r="R632" s="43">
        <v>0</v>
      </c>
      <c r="S632" s="43">
        <v>0</v>
      </c>
      <c r="U632" s="93">
        <f t="shared" si="106"/>
        <v>0.52493814655172411</v>
      </c>
    </row>
    <row r="633" spans="1:21">
      <c r="A633" s="41" t="s">
        <v>33</v>
      </c>
      <c r="B633" s="94" t="s">
        <v>5104</v>
      </c>
      <c r="C633" s="74">
        <f t="shared" si="102"/>
        <v>0.24830270895389997</v>
      </c>
      <c r="D633" s="74">
        <f t="shared" si="103"/>
        <v>3.8125412037999996E-2</v>
      </c>
      <c r="E633" s="74">
        <f t="shared" si="104"/>
        <v>0.17218650991589998</v>
      </c>
      <c r="F633" s="74">
        <f t="shared" si="105"/>
        <v>0</v>
      </c>
      <c r="G633" s="95">
        <v>3.7990786999999998E-2</v>
      </c>
      <c r="H633" s="43">
        <v>0</v>
      </c>
      <c r="I633" s="43">
        <v>0.17217927999999999</v>
      </c>
      <c r="J633" s="43">
        <v>3.8100046999999998E-2</v>
      </c>
      <c r="K633" s="43">
        <v>0</v>
      </c>
      <c r="L633" s="43">
        <v>0</v>
      </c>
      <c r="M633" s="43">
        <v>2.5365037999999999E-5</v>
      </c>
      <c r="N633" s="43">
        <v>7.2299158999999997E-6</v>
      </c>
      <c r="O633" s="43">
        <v>0</v>
      </c>
      <c r="P633" s="43">
        <v>0</v>
      </c>
      <c r="Q633" s="43">
        <v>0</v>
      </c>
      <c r="R633" s="43">
        <v>0</v>
      </c>
      <c r="S633" s="43">
        <v>0</v>
      </c>
      <c r="U633" s="93">
        <f t="shared" si="106"/>
        <v>0.32750678448275861</v>
      </c>
    </row>
    <row r="634" spans="1:21">
      <c r="A634" s="41" t="s">
        <v>33</v>
      </c>
      <c r="B634" s="94" t="s">
        <v>5105</v>
      </c>
      <c r="C634" s="74">
        <f t="shared" si="102"/>
        <v>0.30291493487529997</v>
      </c>
      <c r="D634" s="74">
        <f t="shared" si="103"/>
        <v>3.8083011732000002E-2</v>
      </c>
      <c r="E634" s="74">
        <f t="shared" si="104"/>
        <v>0.2283836131433</v>
      </c>
      <c r="F634" s="74">
        <f t="shared" si="105"/>
        <v>0</v>
      </c>
      <c r="G634" s="95">
        <v>3.6448309999999998E-2</v>
      </c>
      <c r="H634" s="43">
        <v>0</v>
      </c>
      <c r="I634" s="43">
        <v>0.22837784999999999</v>
      </c>
      <c r="J634" s="43">
        <v>3.8063843E-2</v>
      </c>
      <c r="K634" s="43">
        <v>0</v>
      </c>
      <c r="L634" s="43">
        <v>0</v>
      </c>
      <c r="M634" s="43">
        <v>1.9168731999999999E-5</v>
      </c>
      <c r="N634" s="43">
        <v>5.7631432999999999E-6</v>
      </c>
      <c r="O634" s="43">
        <v>0</v>
      </c>
      <c r="P634" s="43">
        <v>0</v>
      </c>
      <c r="Q634" s="43">
        <v>0</v>
      </c>
      <c r="R634" s="43">
        <v>0</v>
      </c>
      <c r="S634" s="43">
        <v>0</v>
      </c>
      <c r="U634" s="93">
        <f t="shared" si="106"/>
        <v>0.31420956896551722</v>
      </c>
    </row>
    <row r="635" spans="1:21">
      <c r="A635" s="41" t="s">
        <v>33</v>
      </c>
      <c r="B635" s="94" t="s">
        <v>5106</v>
      </c>
      <c r="C635" s="74">
        <f t="shared" si="102"/>
        <v>0.12340811571429</v>
      </c>
      <c r="D635" s="74">
        <f t="shared" si="103"/>
        <v>6.8571429000000001E-7</v>
      </c>
      <c r="E635" s="74">
        <f t="shared" si="104"/>
        <v>0</v>
      </c>
      <c r="F635" s="74">
        <f t="shared" si="105"/>
        <v>0</v>
      </c>
      <c r="G635" s="95">
        <v>0.12340743</v>
      </c>
      <c r="H635" s="43">
        <v>0</v>
      </c>
      <c r="I635" s="43">
        <v>0</v>
      </c>
      <c r="J635" s="43">
        <v>0</v>
      </c>
      <c r="K635" s="43">
        <v>0</v>
      </c>
      <c r="L635" s="43">
        <v>0</v>
      </c>
      <c r="M635" s="43">
        <v>6.8571429000000001E-7</v>
      </c>
      <c r="N635" s="43">
        <v>0</v>
      </c>
      <c r="O635" s="43">
        <v>0</v>
      </c>
      <c r="P635" s="43">
        <v>0</v>
      </c>
      <c r="Q635" s="43">
        <v>0</v>
      </c>
      <c r="R635" s="43">
        <v>0</v>
      </c>
      <c r="S635" s="43">
        <v>0</v>
      </c>
      <c r="U635" s="93">
        <f t="shared" si="106"/>
        <v>1.0638571551724136</v>
      </c>
    </row>
    <row r="637" spans="1:21">
      <c r="B637" s="40" t="s">
        <v>5107</v>
      </c>
    </row>
    <row r="638" spans="1:21">
      <c r="A638" s="41" t="s">
        <v>34</v>
      </c>
      <c r="B638" s="94" t="s">
        <v>5108</v>
      </c>
      <c r="C638" s="74">
        <f t="shared" ref="C638:C644" si="107">D638+E638+F638+G638</f>
        <v>22.794044360000001</v>
      </c>
      <c r="D638" s="74">
        <f t="shared" ref="D638:D644" si="108">J638+K638+L638+M638</f>
        <v>2.9909749200000002</v>
      </c>
      <c r="E638" s="74">
        <f t="shared" ref="E638:E644" si="109">H638+I638+N638</f>
        <v>11.750344500000001</v>
      </c>
      <c r="F638" s="74">
        <f t="shared" ref="F638:F644" si="110">O638+IF(P638="x",0,P638)+IF(Q638="x",0,Q638)+IF(R638="x",0,R638)+S638</f>
        <v>1.9708454400000002</v>
      </c>
      <c r="G638" s="95">
        <v>6.0818795000000003</v>
      </c>
      <c r="H638" s="43">
        <v>1.153465</v>
      </c>
      <c r="I638" s="43">
        <v>1.3056264</v>
      </c>
      <c r="J638" s="43">
        <v>1.2118911999999999</v>
      </c>
      <c r="K638" s="43">
        <v>1.3823650000000001</v>
      </c>
      <c r="L638" s="43">
        <v>0.10004913999999999</v>
      </c>
      <c r="M638" s="43">
        <v>0.29666957999999999</v>
      </c>
      <c r="N638" s="43">
        <v>9.2912531000000005</v>
      </c>
      <c r="O638" s="43">
        <v>1.1628951000000001</v>
      </c>
      <c r="P638" s="43">
        <v>0</v>
      </c>
      <c r="Q638" s="43">
        <v>0.21702349000000001</v>
      </c>
      <c r="R638" s="43">
        <v>0.51869456000000003</v>
      </c>
      <c r="S638" s="43">
        <v>7.2232290000000005E-2</v>
      </c>
      <c r="U638" s="93">
        <f t="shared" ref="U638:U644" si="111">G638/0.116</f>
        <v>52.429995689655172</v>
      </c>
    </row>
    <row r="639" spans="1:21">
      <c r="A639" s="41" t="s">
        <v>34</v>
      </c>
      <c r="B639" s="94" t="s">
        <v>5109</v>
      </c>
      <c r="C639" s="74">
        <f t="shared" si="107"/>
        <v>42.695073170000001</v>
      </c>
      <c r="D639" s="74">
        <f t="shared" si="108"/>
        <v>4.6107862000000006</v>
      </c>
      <c r="E639" s="74">
        <f t="shared" si="109"/>
        <v>23.394125000000003</v>
      </c>
      <c r="F639" s="74">
        <f t="shared" si="110"/>
        <v>5.5691334699999997</v>
      </c>
      <c r="G639" s="95">
        <v>9.1210284999999995</v>
      </c>
      <c r="H639" s="43">
        <v>1.8375055</v>
      </c>
      <c r="I639" s="43">
        <v>3.8470684999999998</v>
      </c>
      <c r="J639" s="43">
        <v>1.7041534</v>
      </c>
      <c r="K639" s="43">
        <v>1.8889286999999999</v>
      </c>
      <c r="L639" s="43">
        <v>0.19019230000000001</v>
      </c>
      <c r="M639" s="43">
        <v>0.82751180000000002</v>
      </c>
      <c r="N639" s="43">
        <v>17.709551000000001</v>
      </c>
      <c r="O639" s="43">
        <v>4.7523838999999999</v>
      </c>
      <c r="P639" s="43">
        <v>0</v>
      </c>
      <c r="Q639" s="43">
        <v>0.34656393000000002</v>
      </c>
      <c r="R639" s="43">
        <v>0.37484773999999998</v>
      </c>
      <c r="S639" s="43">
        <v>9.5337900000000003E-2</v>
      </c>
      <c r="U639" s="93">
        <f t="shared" si="111"/>
        <v>78.629556034482746</v>
      </c>
    </row>
    <row r="640" spans="1:21">
      <c r="A640" s="41" t="s">
        <v>34</v>
      </c>
      <c r="B640" s="94" t="s">
        <v>5110</v>
      </c>
      <c r="C640" s="74">
        <f t="shared" si="107"/>
        <v>126.98474379700001</v>
      </c>
      <c r="D640" s="74">
        <f t="shared" si="108"/>
        <v>13.346032900000001</v>
      </c>
      <c r="E640" s="74">
        <f t="shared" si="109"/>
        <v>60.144423100000004</v>
      </c>
      <c r="F640" s="74">
        <f t="shared" si="110"/>
        <v>30.529569796999997</v>
      </c>
      <c r="G640" s="95">
        <v>22.964718000000001</v>
      </c>
      <c r="H640" s="43">
        <v>4.2258361000000004</v>
      </c>
      <c r="I640" s="43">
        <v>11.544485999999999</v>
      </c>
      <c r="J640" s="43">
        <v>4.2951297000000004</v>
      </c>
      <c r="K640" s="43">
        <v>5.5848937999999997</v>
      </c>
      <c r="L640" s="43">
        <v>1.0624180000000001</v>
      </c>
      <c r="M640" s="43">
        <v>2.4035913999999998</v>
      </c>
      <c r="N640" s="43">
        <v>44.374101000000003</v>
      </c>
      <c r="O640" s="43">
        <v>29.261531999999999</v>
      </c>
      <c r="P640" s="43">
        <v>0</v>
      </c>
      <c r="Q640" s="43">
        <v>0.97715940999999995</v>
      </c>
      <c r="R640" s="43">
        <v>1.6983326999999999E-2</v>
      </c>
      <c r="S640" s="43">
        <v>0.27389506000000002</v>
      </c>
      <c r="U640" s="93">
        <f t="shared" si="111"/>
        <v>197.97170689655172</v>
      </c>
    </row>
    <row r="641" spans="1:21">
      <c r="A641" s="41" t="s">
        <v>17</v>
      </c>
      <c r="B641" s="94" t="s">
        <v>5111</v>
      </c>
      <c r="C641" s="74">
        <f t="shared" si="107"/>
        <v>117.98723701</v>
      </c>
      <c r="D641" s="74">
        <f t="shared" si="108"/>
        <v>15.530248610000001</v>
      </c>
      <c r="E641" s="74">
        <f t="shared" si="109"/>
        <v>57.287072100000003</v>
      </c>
      <c r="F641" s="74">
        <f t="shared" si="110"/>
        <v>10.507862299999999</v>
      </c>
      <c r="G641" s="95">
        <v>34.662053999999998</v>
      </c>
      <c r="H641" s="43">
        <v>5.5573451</v>
      </c>
      <c r="I641" s="43">
        <v>6.9733070000000001</v>
      </c>
      <c r="J641" s="43">
        <v>6.4641665000000001</v>
      </c>
      <c r="K641" s="43">
        <v>7.1792034999999998</v>
      </c>
      <c r="L641" s="43">
        <v>0.36930331</v>
      </c>
      <c r="M641" s="43">
        <v>1.5175753000000001</v>
      </c>
      <c r="N641" s="43">
        <v>44.756419999999999</v>
      </c>
      <c r="O641" s="43">
        <v>5.4416115999999999</v>
      </c>
      <c r="P641" s="43">
        <v>0</v>
      </c>
      <c r="Q641" s="43">
        <v>1.1667072999999999</v>
      </c>
      <c r="R641" s="43">
        <v>3.5688542000000001</v>
      </c>
      <c r="S641" s="43">
        <v>0.33068920000000002</v>
      </c>
      <c r="U641" s="93">
        <f t="shared" si="111"/>
        <v>298.81081034482753</v>
      </c>
    </row>
    <row r="642" spans="1:21">
      <c r="A642" s="41" t="s">
        <v>34</v>
      </c>
      <c r="B642" s="94" t="s">
        <v>5112</v>
      </c>
      <c r="C642" s="74">
        <f t="shared" si="107"/>
        <v>50.069791172999999</v>
      </c>
      <c r="D642" s="74">
        <f t="shared" si="108"/>
        <v>7.1043303100000008</v>
      </c>
      <c r="E642" s="74">
        <f t="shared" si="109"/>
        <v>18.924253199999999</v>
      </c>
      <c r="F642" s="74">
        <f t="shared" si="110"/>
        <v>3.849416663</v>
      </c>
      <c r="G642" s="95">
        <v>20.191790999999998</v>
      </c>
      <c r="H642" s="43">
        <v>2.1858992000000002</v>
      </c>
      <c r="I642" s="43">
        <v>2.9685009999999998</v>
      </c>
      <c r="J642" s="43">
        <v>3.2374398000000002</v>
      </c>
      <c r="K642" s="43">
        <v>3.0595789</v>
      </c>
      <c r="L642" s="43">
        <v>0.19433723999999999</v>
      </c>
      <c r="M642" s="43">
        <v>0.61297436999999999</v>
      </c>
      <c r="N642" s="43">
        <v>13.769852999999999</v>
      </c>
      <c r="O642" s="43">
        <v>2.8404821</v>
      </c>
      <c r="P642" s="43">
        <v>0</v>
      </c>
      <c r="Q642" s="43">
        <v>0.70423212999999996</v>
      </c>
      <c r="R642" s="43">
        <v>2.1781722999999999E-2</v>
      </c>
      <c r="S642" s="43">
        <v>0.28292071000000002</v>
      </c>
      <c r="U642" s="93">
        <f t="shared" si="111"/>
        <v>174.06716379310342</v>
      </c>
    </row>
    <row r="643" spans="1:21">
      <c r="A643" s="41" t="s">
        <v>17</v>
      </c>
      <c r="B643" s="94" t="s">
        <v>5113</v>
      </c>
      <c r="C643" s="74">
        <f t="shared" si="107"/>
        <v>79.846841210000008</v>
      </c>
      <c r="D643" s="74">
        <f t="shared" si="108"/>
        <v>9.5674891500000001</v>
      </c>
      <c r="E643" s="74">
        <f t="shared" si="109"/>
        <v>42.1014117</v>
      </c>
      <c r="F643" s="74">
        <f t="shared" si="110"/>
        <v>6.8438593600000006</v>
      </c>
      <c r="G643" s="95">
        <v>21.334081000000001</v>
      </c>
      <c r="H643" s="43">
        <v>4.1033701999999996</v>
      </c>
      <c r="I643" s="43">
        <v>4.4251725000000004</v>
      </c>
      <c r="J643" s="43">
        <v>4.0686983000000003</v>
      </c>
      <c r="K643" s="43">
        <v>4.1485697999999998</v>
      </c>
      <c r="L643" s="43">
        <v>0.23288325000000001</v>
      </c>
      <c r="M643" s="43">
        <v>1.1173378</v>
      </c>
      <c r="N643" s="43">
        <v>33.572868999999997</v>
      </c>
      <c r="O643" s="43">
        <v>4.4218044000000001</v>
      </c>
      <c r="P643" s="43">
        <v>0</v>
      </c>
      <c r="Q643" s="43">
        <v>0.65189710999999995</v>
      </c>
      <c r="R643" s="43">
        <v>1.5254585000000001</v>
      </c>
      <c r="S643" s="43">
        <v>0.24469935000000001</v>
      </c>
      <c r="U643" s="93">
        <f t="shared" si="111"/>
        <v>183.91449137931033</v>
      </c>
    </row>
    <row r="644" spans="1:21">
      <c r="A644" s="41" t="s">
        <v>34</v>
      </c>
      <c r="B644" s="94" t="s">
        <v>5114</v>
      </c>
      <c r="C644" s="74">
        <f t="shared" si="107"/>
        <v>146.16737827700001</v>
      </c>
      <c r="D644" s="74">
        <f t="shared" si="108"/>
        <v>13.11943275</v>
      </c>
      <c r="E644" s="74">
        <f t="shared" si="109"/>
        <v>101.29802000000001</v>
      </c>
      <c r="F644" s="74">
        <f t="shared" si="110"/>
        <v>9.4002875269999997</v>
      </c>
      <c r="G644" s="95">
        <v>22.349637999999999</v>
      </c>
      <c r="H644" s="43">
        <v>10.613467999999999</v>
      </c>
      <c r="I644" s="43">
        <v>5.7680819999999997</v>
      </c>
      <c r="J644" s="43">
        <v>4.8599192999999996</v>
      </c>
      <c r="K644" s="43">
        <v>3.5773693</v>
      </c>
      <c r="L644" s="43">
        <v>0.43809894999999999</v>
      </c>
      <c r="M644" s="43">
        <v>4.2440452000000004</v>
      </c>
      <c r="N644" s="43">
        <v>84.916470000000004</v>
      </c>
      <c r="O644" s="43">
        <v>8.2852473</v>
      </c>
      <c r="P644" s="43">
        <v>0</v>
      </c>
      <c r="Q644" s="43">
        <v>0.87252735999999997</v>
      </c>
      <c r="R644" s="43">
        <v>4.0146006999999997E-2</v>
      </c>
      <c r="S644" s="43">
        <v>0.20236686000000001</v>
      </c>
      <c r="U644" s="93">
        <f t="shared" si="111"/>
        <v>192.66929310344827</v>
      </c>
    </row>
    <row r="646" spans="1:21">
      <c r="B646" s="40" t="s">
        <v>5115</v>
      </c>
    </row>
    <row r="647" spans="1:21">
      <c r="A647" s="41" t="s">
        <v>33</v>
      </c>
      <c r="B647" s="94" t="s">
        <v>5116</v>
      </c>
      <c r="C647" s="74">
        <f t="shared" ref="C647:C651" si="112">D647+E647+F647+G647</f>
        <v>2.64759859159</v>
      </c>
      <c r="D647" s="74">
        <f t="shared" ref="D647:D651" si="113">J647+K647+L647+M647</f>
        <v>0.17034338259000001</v>
      </c>
      <c r="E647" s="74">
        <f t="shared" ref="E647:E651" si="114">H647+I647+N647</f>
        <v>1.387940344</v>
      </c>
      <c r="F647" s="74">
        <f t="shared" ref="F647:F651" si="115">O647+IF(P647="x",0,P647)+IF(Q647="x",0,Q647)+IF(R647="x",0,R647)+S647</f>
        <v>0.12791087500000001</v>
      </c>
      <c r="G647" s="95">
        <v>0.96140398999999999</v>
      </c>
      <c r="H647" s="43">
        <v>1.9817143999999998E-2</v>
      </c>
      <c r="I647" s="43">
        <v>0.88551493000000003</v>
      </c>
      <c r="J647" s="43">
        <v>0.15336883000000001</v>
      </c>
      <c r="K647" s="43">
        <v>9.0206616000000003E-3</v>
      </c>
      <c r="L647" s="43">
        <v>7.8566338999999999E-4</v>
      </c>
      <c r="M647" s="43">
        <v>7.1682276000000003E-3</v>
      </c>
      <c r="N647" s="43">
        <v>0.48260827000000001</v>
      </c>
      <c r="O647" s="43">
        <v>8.9353663000000007E-3</v>
      </c>
      <c r="P647" s="43">
        <v>0</v>
      </c>
      <c r="Q647" s="43">
        <v>2.4511010999999998E-3</v>
      </c>
      <c r="R647" s="43">
        <v>0.11006771</v>
      </c>
      <c r="S647" s="43">
        <v>6.4566976000000002E-3</v>
      </c>
      <c r="U647" s="93">
        <f t="shared" ref="U647:U651" si="116">G647/0.116</f>
        <v>8.2879654310344826</v>
      </c>
    </row>
    <row r="648" spans="1:21">
      <c r="A648" s="41" t="s">
        <v>33</v>
      </c>
      <c r="B648" s="94" t="s">
        <v>5117</v>
      </c>
      <c r="C648" s="74">
        <f t="shared" si="112"/>
        <v>5.5410291833000009</v>
      </c>
      <c r="D648" s="74">
        <f t="shared" si="113"/>
        <v>0.44292632630000001</v>
      </c>
      <c r="E648" s="74">
        <f t="shared" si="114"/>
        <v>3.4507473170000003</v>
      </c>
      <c r="F648" s="74">
        <f t="shared" si="115"/>
        <v>0.19929754000000002</v>
      </c>
      <c r="G648" s="95">
        <v>1.4480580000000001</v>
      </c>
      <c r="H648" s="43">
        <v>4.6960416999999997E-2</v>
      </c>
      <c r="I648" s="43">
        <v>2.1562047</v>
      </c>
      <c r="J648" s="43">
        <v>0.39655246999999999</v>
      </c>
      <c r="K648" s="43">
        <v>2.7607339000000002E-2</v>
      </c>
      <c r="L648" s="43">
        <v>2.0206592999999998E-3</v>
      </c>
      <c r="M648" s="43">
        <v>1.6745857999999999E-2</v>
      </c>
      <c r="N648" s="43">
        <v>1.2475822000000001</v>
      </c>
      <c r="O648" s="43">
        <v>2.6292856999999999E-2</v>
      </c>
      <c r="P648" s="43">
        <v>0</v>
      </c>
      <c r="Q648" s="43">
        <v>1.0677175000000001E-2</v>
      </c>
      <c r="R648" s="43">
        <v>0.14803626</v>
      </c>
      <c r="S648" s="43">
        <v>1.4291247999999999E-2</v>
      </c>
      <c r="U648" s="93">
        <f t="shared" si="116"/>
        <v>12.483258620689655</v>
      </c>
    </row>
    <row r="649" spans="1:21">
      <c r="A649" s="41" t="s">
        <v>33</v>
      </c>
      <c r="B649" s="94" t="s">
        <v>5118</v>
      </c>
      <c r="C649" s="74">
        <f t="shared" si="112"/>
        <v>4.3088238605000004</v>
      </c>
      <c r="D649" s="74">
        <f t="shared" si="113"/>
        <v>0.26739590320000001</v>
      </c>
      <c r="E649" s="74">
        <f t="shared" si="114"/>
        <v>2.052481872</v>
      </c>
      <c r="F649" s="74">
        <f t="shared" si="115"/>
        <v>0.42310508530000002</v>
      </c>
      <c r="G649" s="95">
        <v>1.565841</v>
      </c>
      <c r="H649" s="43">
        <v>3.1387392E-2</v>
      </c>
      <c r="I649" s="43">
        <v>1.3084297</v>
      </c>
      <c r="J649" s="43">
        <v>0.23811286000000001</v>
      </c>
      <c r="K649" s="43">
        <v>1.7048184000000001E-2</v>
      </c>
      <c r="L649" s="43">
        <v>1.3568962000000001E-3</v>
      </c>
      <c r="M649" s="43">
        <v>1.0877962999999999E-2</v>
      </c>
      <c r="N649" s="43">
        <v>0.71266478</v>
      </c>
      <c r="O649" s="43">
        <v>1.7687486999999998E-2</v>
      </c>
      <c r="P649" s="43">
        <v>0</v>
      </c>
      <c r="Q649" s="43">
        <v>8.5694182999999993E-3</v>
      </c>
      <c r="R649" s="43">
        <v>0.10959022</v>
      </c>
      <c r="S649" s="43">
        <v>0.28725795999999998</v>
      </c>
      <c r="U649" s="93">
        <f t="shared" si="116"/>
        <v>13.498629310344826</v>
      </c>
    </row>
    <row r="650" spans="1:21">
      <c r="A650" s="41" t="s">
        <v>33</v>
      </c>
      <c r="B650" s="94" t="s">
        <v>5119</v>
      </c>
      <c r="C650" s="74">
        <f t="shared" si="112"/>
        <v>2.6194241523100001</v>
      </c>
      <c r="D650" s="74">
        <f t="shared" si="113"/>
        <v>0.16871346061</v>
      </c>
      <c r="E650" s="74">
        <f t="shared" si="114"/>
        <v>1.376601374</v>
      </c>
      <c r="F650" s="74">
        <f t="shared" si="115"/>
        <v>0.12788759769999999</v>
      </c>
      <c r="G650" s="95">
        <v>0.94622172000000004</v>
      </c>
      <c r="H650" s="43">
        <v>1.6965594000000001E-2</v>
      </c>
      <c r="I650" s="43">
        <v>0.88336493000000005</v>
      </c>
      <c r="J650" s="43">
        <v>0.15193654000000001</v>
      </c>
      <c r="K650" s="43">
        <v>9.0781312000000006E-3</v>
      </c>
      <c r="L650" s="43">
        <v>7.7204800999999997E-4</v>
      </c>
      <c r="M650" s="43">
        <v>6.9267414000000003E-3</v>
      </c>
      <c r="N650" s="43">
        <v>0.47627085000000002</v>
      </c>
      <c r="O650" s="43">
        <v>8.9945960000000005E-3</v>
      </c>
      <c r="P650" s="43">
        <v>0</v>
      </c>
      <c r="Q650" s="43">
        <v>2.3480058000000001E-3</v>
      </c>
      <c r="R650" s="43">
        <v>0.11006769</v>
      </c>
      <c r="S650" s="43">
        <v>6.4773058999999999E-3</v>
      </c>
      <c r="U650" s="93">
        <f t="shared" si="116"/>
        <v>8.1570837931034479</v>
      </c>
    </row>
    <row r="651" spans="1:21">
      <c r="A651" s="41" t="s">
        <v>33</v>
      </c>
      <c r="B651" s="94" t="s">
        <v>5120</v>
      </c>
      <c r="C651" s="74">
        <f t="shared" si="112"/>
        <v>5.4869068006000008</v>
      </c>
      <c r="D651" s="74">
        <f t="shared" si="113"/>
        <v>0.42232675860000002</v>
      </c>
      <c r="E651" s="74">
        <f t="shared" si="114"/>
        <v>3.4036473130000005</v>
      </c>
      <c r="F651" s="74">
        <f t="shared" si="115"/>
        <v>0.20045662900000003</v>
      </c>
      <c r="G651" s="95">
        <v>1.4604760999999999</v>
      </c>
      <c r="H651" s="43">
        <v>4.8362612999999999E-2</v>
      </c>
      <c r="I651" s="43">
        <v>2.0882550000000002</v>
      </c>
      <c r="J651" s="43">
        <v>0.37428496999999999</v>
      </c>
      <c r="K651" s="43">
        <v>2.9097400999999998E-2</v>
      </c>
      <c r="L651" s="43">
        <v>2.0367936000000001E-3</v>
      </c>
      <c r="M651" s="43">
        <v>1.6907594000000001E-2</v>
      </c>
      <c r="N651" s="43">
        <v>1.2670296999999999</v>
      </c>
      <c r="O651" s="43">
        <v>2.6425461000000001E-2</v>
      </c>
      <c r="P651" s="43">
        <v>0</v>
      </c>
      <c r="Q651" s="43">
        <v>1.0997796000000001E-2</v>
      </c>
      <c r="R651" s="43">
        <v>0.14912644</v>
      </c>
      <c r="S651" s="43">
        <v>1.3906932E-2</v>
      </c>
      <c r="U651" s="93">
        <f t="shared" si="116"/>
        <v>12.590311206896551</v>
      </c>
    </row>
    <row r="653" spans="1:21">
      <c r="B653" s="40" t="s">
        <v>5121</v>
      </c>
    </row>
    <row r="654" spans="1:21">
      <c r="A654" s="41" t="s">
        <v>33</v>
      </c>
      <c r="B654" s="94" t="s">
        <v>5122</v>
      </c>
      <c r="C654" s="74">
        <f t="shared" ref="C654:C659" si="117">D654+E654+F654+G654</f>
        <v>0.33201132517460002</v>
      </c>
      <c r="D654" s="74">
        <f t="shared" ref="D654:D659" si="118">J654+K654+L654+M654</f>
        <v>7.1801006984000007E-2</v>
      </c>
      <c r="E654" s="74">
        <f t="shared" ref="E654:E659" si="119">H654+I654+N654</f>
        <v>0.21297472019060001</v>
      </c>
      <c r="F654" s="74">
        <f t="shared" ref="F654:F659" si="120">O654+IF(P654="x",0,P654)+IF(Q654="x",0,Q654)+IF(R654="x",0,R654)+S654</f>
        <v>0</v>
      </c>
      <c r="G654" s="95">
        <v>4.7235597999999997E-2</v>
      </c>
      <c r="H654" s="43">
        <v>0</v>
      </c>
      <c r="I654" s="43">
        <v>0.21297208000000001</v>
      </c>
      <c r="J654" s="43">
        <v>7.1785738000000002E-2</v>
      </c>
      <c r="K654" s="43">
        <v>0</v>
      </c>
      <c r="L654" s="43">
        <v>0</v>
      </c>
      <c r="M654" s="43">
        <v>1.5268983999999999E-5</v>
      </c>
      <c r="N654" s="43">
        <v>2.6401905999999999E-6</v>
      </c>
      <c r="O654" s="43">
        <v>0</v>
      </c>
      <c r="P654" s="43">
        <v>0</v>
      </c>
      <c r="Q654" s="43">
        <v>0</v>
      </c>
      <c r="R654" s="43">
        <v>0</v>
      </c>
      <c r="S654" s="43">
        <v>0</v>
      </c>
      <c r="U654" s="93">
        <f t="shared" ref="U654:U659" si="121">G654/0.116</f>
        <v>0.4072034310344827</v>
      </c>
    </row>
    <row r="655" spans="1:21">
      <c r="A655" s="41" t="s">
        <v>33</v>
      </c>
      <c r="B655" s="94" t="s">
        <v>5123</v>
      </c>
      <c r="C655" s="74">
        <f t="shared" si="117"/>
        <v>0.33442912859100005</v>
      </c>
      <c r="D655" s="74">
        <f t="shared" si="118"/>
        <v>7.1839258305000001E-2</v>
      </c>
      <c r="E655" s="74">
        <f t="shared" si="119"/>
        <v>0.21297604028600001</v>
      </c>
      <c r="F655" s="74">
        <f t="shared" si="120"/>
        <v>0</v>
      </c>
      <c r="G655" s="95">
        <v>4.9613829999999998E-2</v>
      </c>
      <c r="H655" s="43">
        <v>0</v>
      </c>
      <c r="I655" s="43">
        <v>0.21297208000000001</v>
      </c>
      <c r="J655" s="43">
        <v>7.1818321000000004E-2</v>
      </c>
      <c r="K655" s="43">
        <v>0</v>
      </c>
      <c r="L655" s="43">
        <v>0</v>
      </c>
      <c r="M655" s="43">
        <v>2.0937305000000001E-5</v>
      </c>
      <c r="N655" s="43">
        <v>3.960286E-6</v>
      </c>
      <c r="O655" s="43">
        <v>0</v>
      </c>
      <c r="P655" s="43">
        <v>0</v>
      </c>
      <c r="Q655" s="43">
        <v>0</v>
      </c>
      <c r="R655" s="43">
        <v>0</v>
      </c>
      <c r="S655" s="43">
        <v>0</v>
      </c>
      <c r="U655" s="93">
        <f t="shared" si="121"/>
        <v>0.42770543103448272</v>
      </c>
    </row>
    <row r="656" spans="1:21">
      <c r="A656" s="41" t="s">
        <v>33</v>
      </c>
      <c r="B656" s="94" t="s">
        <v>5124</v>
      </c>
      <c r="C656" s="74">
        <f t="shared" si="117"/>
        <v>0.3368469320063</v>
      </c>
      <c r="D656" s="74">
        <f t="shared" si="118"/>
        <v>7.1877509624999988E-2</v>
      </c>
      <c r="E656" s="74">
        <f t="shared" si="119"/>
        <v>0.2129773603813</v>
      </c>
      <c r="F656" s="74">
        <f t="shared" si="120"/>
        <v>0</v>
      </c>
      <c r="G656" s="95">
        <v>5.1992061999999999E-2</v>
      </c>
      <c r="H656" s="43">
        <v>0</v>
      </c>
      <c r="I656" s="43">
        <v>0.21297208000000001</v>
      </c>
      <c r="J656" s="43">
        <v>7.1850903999999993E-2</v>
      </c>
      <c r="K656" s="43">
        <v>0</v>
      </c>
      <c r="L656" s="43">
        <v>0</v>
      </c>
      <c r="M656" s="43">
        <v>2.6605625E-5</v>
      </c>
      <c r="N656" s="43">
        <v>5.2803812999999998E-6</v>
      </c>
      <c r="O656" s="43">
        <v>0</v>
      </c>
      <c r="P656" s="43">
        <v>0</v>
      </c>
      <c r="Q656" s="43">
        <v>0</v>
      </c>
      <c r="R656" s="43">
        <v>0</v>
      </c>
      <c r="S656" s="43">
        <v>0</v>
      </c>
      <c r="U656" s="93">
        <f t="shared" si="121"/>
        <v>0.44820743103448274</v>
      </c>
    </row>
    <row r="657" spans="1:21">
      <c r="A657" s="41" t="s">
        <v>33</v>
      </c>
      <c r="B657" s="94" t="s">
        <v>5125</v>
      </c>
      <c r="C657" s="74">
        <f t="shared" si="117"/>
        <v>0.48256497489229994</v>
      </c>
      <c r="D657" s="74">
        <f t="shared" si="118"/>
        <v>0.107735487511</v>
      </c>
      <c r="E657" s="74">
        <f t="shared" si="119"/>
        <v>0.34777083038129997</v>
      </c>
      <c r="F657" s="74">
        <f t="shared" si="120"/>
        <v>0</v>
      </c>
      <c r="G657" s="95">
        <v>2.7058657E-2</v>
      </c>
      <c r="H657" s="43">
        <v>0</v>
      </c>
      <c r="I657" s="43">
        <v>0.34776554999999998</v>
      </c>
      <c r="J657" s="43">
        <v>0.10771119</v>
      </c>
      <c r="K657" s="43">
        <v>0</v>
      </c>
      <c r="L657" s="43">
        <v>0</v>
      </c>
      <c r="M657" s="43">
        <v>2.4297510999999999E-5</v>
      </c>
      <c r="N657" s="43">
        <v>5.2803812999999998E-6</v>
      </c>
      <c r="O657" s="43">
        <v>0</v>
      </c>
      <c r="P657" s="43">
        <v>0</v>
      </c>
      <c r="Q657" s="43">
        <v>0</v>
      </c>
      <c r="R657" s="43">
        <v>0</v>
      </c>
      <c r="S657" s="43">
        <v>0</v>
      </c>
      <c r="U657" s="93">
        <f t="shared" si="121"/>
        <v>0.2332642844827586</v>
      </c>
    </row>
    <row r="658" spans="1:21">
      <c r="A658" s="41" t="s">
        <v>33</v>
      </c>
      <c r="B658" s="94" t="s">
        <v>5126</v>
      </c>
      <c r="C658" s="74">
        <f t="shared" si="117"/>
        <v>0.49223618655599999</v>
      </c>
      <c r="D658" s="74">
        <f t="shared" si="118"/>
        <v>0.107888490793</v>
      </c>
      <c r="E658" s="74">
        <f t="shared" si="119"/>
        <v>0.34777611076299997</v>
      </c>
      <c r="F658" s="74">
        <f t="shared" si="120"/>
        <v>0</v>
      </c>
      <c r="G658" s="95">
        <v>3.6571584999999997E-2</v>
      </c>
      <c r="H658" s="43">
        <v>0</v>
      </c>
      <c r="I658" s="43">
        <v>0.34776554999999998</v>
      </c>
      <c r="J658" s="43">
        <v>0.10784152</v>
      </c>
      <c r="K658" s="43">
        <v>0</v>
      </c>
      <c r="L658" s="43">
        <v>0</v>
      </c>
      <c r="M658" s="43">
        <v>4.6970793000000002E-5</v>
      </c>
      <c r="N658" s="43">
        <v>1.0560762999999999E-5</v>
      </c>
      <c r="O658" s="43">
        <v>0</v>
      </c>
      <c r="P658" s="43">
        <v>0</v>
      </c>
      <c r="Q658" s="43">
        <v>0</v>
      </c>
      <c r="R658" s="43">
        <v>0</v>
      </c>
      <c r="S658" s="43">
        <v>0</v>
      </c>
      <c r="U658" s="93">
        <f t="shared" si="121"/>
        <v>0.31527228448275857</v>
      </c>
    </row>
    <row r="659" spans="1:21">
      <c r="A659" s="41" t="s">
        <v>33</v>
      </c>
      <c r="B659" s="94" t="s">
        <v>5127</v>
      </c>
      <c r="C659" s="74">
        <f t="shared" si="117"/>
        <v>0.49707179738799995</v>
      </c>
      <c r="D659" s="74">
        <f t="shared" si="118"/>
        <v>0.107964997435</v>
      </c>
      <c r="E659" s="74">
        <f t="shared" si="119"/>
        <v>0.34777875095299998</v>
      </c>
      <c r="F659" s="74">
        <f t="shared" si="120"/>
        <v>0</v>
      </c>
      <c r="G659" s="95">
        <v>4.1328048999999999E-2</v>
      </c>
      <c r="H659" s="43">
        <v>0</v>
      </c>
      <c r="I659" s="43">
        <v>0.34776554999999998</v>
      </c>
      <c r="J659" s="43">
        <v>0.10790669</v>
      </c>
      <c r="K659" s="43">
        <v>0</v>
      </c>
      <c r="L659" s="43">
        <v>0</v>
      </c>
      <c r="M659" s="43">
        <v>5.8307434999999999E-5</v>
      </c>
      <c r="N659" s="43">
        <v>1.3200952999999999E-5</v>
      </c>
      <c r="O659" s="43">
        <v>0</v>
      </c>
      <c r="P659" s="43">
        <v>0</v>
      </c>
      <c r="Q659" s="43">
        <v>0</v>
      </c>
      <c r="R659" s="43">
        <v>0</v>
      </c>
      <c r="S659" s="43">
        <v>0</v>
      </c>
      <c r="U659" s="93">
        <f t="shared" si="121"/>
        <v>0.35627628448275861</v>
      </c>
    </row>
    <row r="661" spans="1:21">
      <c r="B661" s="40" t="s">
        <v>5128</v>
      </c>
    </row>
    <row r="662" spans="1:21">
      <c r="A662" s="41" t="s">
        <v>33</v>
      </c>
      <c r="B662" s="94" t="s">
        <v>5129</v>
      </c>
      <c r="C662" s="74">
        <f t="shared" ref="C662:C691" si="122">D662+E662+F662+G662</f>
        <v>2.6006994469400002</v>
      </c>
      <c r="D662" s="74">
        <f t="shared" ref="D662:D691" si="123">J662+K662+L662+M662</f>
        <v>0.16657779273999998</v>
      </c>
      <c r="E662" s="74">
        <f t="shared" ref="E662:E691" si="124">H662+I662+N662</f>
        <v>1.3490613599999999</v>
      </c>
      <c r="F662" s="74">
        <f t="shared" ref="F662:F691" si="125">O662+IF(P662="x",0,P662)+IF(Q662="x",0,Q662)+IF(R662="x",0,R662)+S662</f>
        <v>0.1264658642</v>
      </c>
      <c r="G662" s="95">
        <v>0.95859443</v>
      </c>
      <c r="H662" s="43">
        <v>1.930163E-2</v>
      </c>
      <c r="I662" s="43">
        <v>0.86228210000000005</v>
      </c>
      <c r="J662" s="43">
        <v>0.15054387999999999</v>
      </c>
      <c r="K662" s="43">
        <v>8.6026074000000001E-3</v>
      </c>
      <c r="L662" s="43">
        <v>7.3262743999999999E-4</v>
      </c>
      <c r="M662" s="43">
        <v>6.6986779E-3</v>
      </c>
      <c r="N662" s="43">
        <v>0.46747762999999998</v>
      </c>
      <c r="O662" s="43">
        <v>8.5777131999999999E-3</v>
      </c>
      <c r="P662" s="43">
        <v>0</v>
      </c>
      <c r="Q662" s="43">
        <v>2.3184170000000001E-3</v>
      </c>
      <c r="R662" s="43">
        <v>0.10941054</v>
      </c>
      <c r="S662" s="43">
        <v>6.1591939999999998E-3</v>
      </c>
      <c r="U662" s="93">
        <f t="shared" ref="U662:U691" si="126">G662/0.116</f>
        <v>8.263745086206896</v>
      </c>
    </row>
    <row r="663" spans="1:21">
      <c r="A663" s="41" t="s">
        <v>33</v>
      </c>
      <c r="B663" s="94" t="s">
        <v>5130</v>
      </c>
      <c r="C663" s="74">
        <f t="shared" si="122"/>
        <v>5.3217933031999998</v>
      </c>
      <c r="D663" s="74">
        <f t="shared" si="123"/>
        <v>0.47383457900000003</v>
      </c>
      <c r="E663" s="74">
        <f t="shared" si="124"/>
        <v>3.3050275080000002</v>
      </c>
      <c r="F663" s="74">
        <f t="shared" si="125"/>
        <v>0.15676761619999999</v>
      </c>
      <c r="G663" s="95">
        <v>1.3861635999999999</v>
      </c>
      <c r="H663" s="43">
        <v>3.1206708E-2</v>
      </c>
      <c r="I663" s="43">
        <v>2.0368110000000001</v>
      </c>
      <c r="J663" s="43">
        <v>0.44833851000000002</v>
      </c>
      <c r="K663" s="43">
        <v>1.5554814E-2</v>
      </c>
      <c r="L663" s="43">
        <v>9.9836369999999996E-4</v>
      </c>
      <c r="M663" s="43">
        <v>8.9428913000000002E-3</v>
      </c>
      <c r="N663" s="43">
        <v>1.2370098</v>
      </c>
      <c r="O663" s="43">
        <v>1.3883876999999999E-2</v>
      </c>
      <c r="P663" s="43">
        <v>0</v>
      </c>
      <c r="Q663" s="43">
        <v>6.8912189E-3</v>
      </c>
      <c r="R663" s="43">
        <v>0.12851916999999999</v>
      </c>
      <c r="S663" s="43">
        <v>7.4733502999999998E-3</v>
      </c>
      <c r="U663" s="93">
        <f t="shared" si="126"/>
        <v>11.949686206896551</v>
      </c>
    </row>
    <row r="664" spans="1:21">
      <c r="A664" s="41" t="s">
        <v>33</v>
      </c>
      <c r="B664" s="94" t="s">
        <v>5131</v>
      </c>
      <c r="C664" s="74">
        <f t="shared" si="122"/>
        <v>4.2308176700000004</v>
      </c>
      <c r="D664" s="74">
        <f t="shared" si="123"/>
        <v>0.23589501469999999</v>
      </c>
      <c r="E664" s="74">
        <f t="shared" si="124"/>
        <v>1.9485138320000002</v>
      </c>
      <c r="F664" s="74">
        <f t="shared" si="125"/>
        <v>0.49504082329999999</v>
      </c>
      <c r="G664" s="95">
        <v>1.5513680000000001</v>
      </c>
      <c r="H664" s="43">
        <v>3.0929162E-2</v>
      </c>
      <c r="I664" s="43">
        <v>1.2106756000000001</v>
      </c>
      <c r="J664" s="43">
        <v>0.21046064</v>
      </c>
      <c r="K664" s="43">
        <v>1.4769496999999999E-2</v>
      </c>
      <c r="L664" s="43">
        <v>1.2415623E-3</v>
      </c>
      <c r="M664" s="43">
        <v>9.4233154E-3</v>
      </c>
      <c r="N664" s="43">
        <v>0.70690907000000003</v>
      </c>
      <c r="O664" s="43">
        <v>1.7276667999999998E-2</v>
      </c>
      <c r="P664" s="43">
        <v>0</v>
      </c>
      <c r="Q664" s="43">
        <v>9.1115152999999994E-3</v>
      </c>
      <c r="R664" s="43">
        <v>0.11266195</v>
      </c>
      <c r="S664" s="43">
        <v>0.35599069</v>
      </c>
      <c r="U664" s="93">
        <f t="shared" si="126"/>
        <v>13.373862068965517</v>
      </c>
    </row>
    <row r="665" spans="1:21">
      <c r="A665" s="41" t="s">
        <v>33</v>
      </c>
      <c r="B665" s="94" t="s">
        <v>5132</v>
      </c>
      <c r="C665" s="74">
        <f t="shared" si="122"/>
        <v>2.57271557296</v>
      </c>
      <c r="D665" s="74">
        <f t="shared" si="123"/>
        <v>0.16496603055999998</v>
      </c>
      <c r="E665" s="74">
        <f t="shared" si="124"/>
        <v>1.3378410569999999</v>
      </c>
      <c r="F665" s="74">
        <f t="shared" si="125"/>
        <v>0.12643744539999999</v>
      </c>
      <c r="G665" s="95">
        <v>0.94347104000000004</v>
      </c>
      <c r="H665" s="43">
        <v>1.6460176999999999E-2</v>
      </c>
      <c r="I665" s="43">
        <v>0.86013450999999996</v>
      </c>
      <c r="J665" s="43">
        <v>0.14911915000000001</v>
      </c>
      <c r="K665" s="43">
        <v>8.6692026999999998E-3</v>
      </c>
      <c r="L665" s="43">
        <v>7.1916226000000001E-4</v>
      </c>
      <c r="M665" s="43">
        <v>6.4585155999999999E-3</v>
      </c>
      <c r="N665" s="43">
        <v>0.46124637000000002</v>
      </c>
      <c r="O665" s="43">
        <v>8.6448658999999997E-3</v>
      </c>
      <c r="P665" s="43">
        <v>0</v>
      </c>
      <c r="Q665" s="43">
        <v>2.2027777000000002E-3</v>
      </c>
      <c r="R665" s="43">
        <v>0.10941018</v>
      </c>
      <c r="S665" s="43">
        <v>6.1796218E-3</v>
      </c>
      <c r="U665" s="93">
        <f t="shared" si="126"/>
        <v>8.1333710344827583</v>
      </c>
    </row>
    <row r="666" spans="1:21">
      <c r="A666" s="41" t="s">
        <v>33</v>
      </c>
      <c r="B666" s="94" t="s">
        <v>5133</v>
      </c>
      <c r="C666" s="74">
        <f t="shared" si="122"/>
        <v>4.5821039612000005</v>
      </c>
      <c r="D666" s="74">
        <f t="shared" si="123"/>
        <v>0.25006713489999999</v>
      </c>
      <c r="E666" s="74">
        <f t="shared" si="124"/>
        <v>2.7338418410000003</v>
      </c>
      <c r="F666" s="74">
        <f t="shared" si="125"/>
        <v>0.16888768530000001</v>
      </c>
      <c r="G666" s="95">
        <v>1.4293073000000001</v>
      </c>
      <c r="H666" s="43">
        <v>3.4447040999999998E-2</v>
      </c>
      <c r="I666" s="43">
        <v>1.3453303000000001</v>
      </c>
      <c r="J666" s="43">
        <v>0.22145456999999999</v>
      </c>
      <c r="K666" s="43">
        <v>1.7949357999999999E-2</v>
      </c>
      <c r="L666" s="43">
        <v>1.0676911E-3</v>
      </c>
      <c r="M666" s="43">
        <v>9.5955157999999992E-3</v>
      </c>
      <c r="N666" s="43">
        <v>1.3540645</v>
      </c>
      <c r="O666" s="43">
        <v>1.4773084000000001E-2</v>
      </c>
      <c r="P666" s="43">
        <v>0</v>
      </c>
      <c r="Q666" s="43">
        <v>7.5703547999999999E-3</v>
      </c>
      <c r="R666" s="43">
        <v>0.13905777</v>
      </c>
      <c r="S666" s="43">
        <v>7.4864765000000003E-3</v>
      </c>
      <c r="U666" s="93">
        <f t="shared" si="126"/>
        <v>12.321614655172414</v>
      </c>
    </row>
    <row r="667" spans="1:21">
      <c r="A667" s="41" t="s">
        <v>33</v>
      </c>
      <c r="B667" s="94" t="s">
        <v>5134</v>
      </c>
      <c r="C667" s="74">
        <f t="shared" si="122"/>
        <v>3.0696910185999995</v>
      </c>
      <c r="D667" s="74">
        <f t="shared" si="123"/>
        <v>0.20423370090000001</v>
      </c>
      <c r="E667" s="74">
        <f t="shared" si="124"/>
        <v>1.737851246</v>
      </c>
      <c r="F667" s="74">
        <f t="shared" si="125"/>
        <v>0.14091599169999999</v>
      </c>
      <c r="G667" s="95">
        <v>0.98669008000000002</v>
      </c>
      <c r="H667" s="43">
        <v>2.4456776E-2</v>
      </c>
      <c r="I667" s="43">
        <v>1.0946104999999999</v>
      </c>
      <c r="J667" s="43">
        <v>0.17879339</v>
      </c>
      <c r="K667" s="43">
        <v>1.2783149000000001E-2</v>
      </c>
      <c r="L667" s="43">
        <v>1.2629869000000001E-3</v>
      </c>
      <c r="M667" s="43">
        <v>1.1394174999999999E-2</v>
      </c>
      <c r="N667" s="43">
        <v>0.61878396999999996</v>
      </c>
      <c r="O667" s="43">
        <v>1.2154244E-2</v>
      </c>
      <c r="P667" s="43">
        <v>0</v>
      </c>
      <c r="Q667" s="43">
        <v>3.6452577000000001E-3</v>
      </c>
      <c r="R667" s="43">
        <v>0.11598226</v>
      </c>
      <c r="S667" s="43">
        <v>9.1342300000000001E-3</v>
      </c>
      <c r="U667" s="93">
        <f t="shared" si="126"/>
        <v>8.5059489655172413</v>
      </c>
    </row>
    <row r="668" spans="1:21">
      <c r="A668" s="41" t="s">
        <v>33</v>
      </c>
      <c r="B668" s="94" t="s">
        <v>5135</v>
      </c>
      <c r="C668" s="74">
        <f t="shared" si="122"/>
        <v>5.5653885927000006</v>
      </c>
      <c r="D668" s="74">
        <f t="shared" si="123"/>
        <v>0.43949207169999999</v>
      </c>
      <c r="E668" s="74">
        <f t="shared" si="124"/>
        <v>3.4669383300000001</v>
      </c>
      <c r="F668" s="74">
        <f t="shared" si="125"/>
        <v>0.20402309100000002</v>
      </c>
      <c r="G668" s="95">
        <v>1.4549350999999999</v>
      </c>
      <c r="H668" s="43">
        <v>4.8710829999999997E-2</v>
      </c>
      <c r="I668" s="43">
        <v>2.1694705999999999</v>
      </c>
      <c r="J668" s="43">
        <v>0.39079846000000001</v>
      </c>
      <c r="K668" s="43">
        <v>2.8946508999999999E-2</v>
      </c>
      <c r="L668" s="43">
        <v>2.1342476999999999E-3</v>
      </c>
      <c r="M668" s="43">
        <v>1.7612855E-2</v>
      </c>
      <c r="N668" s="43">
        <v>1.2487569000000001</v>
      </c>
      <c r="O668" s="43">
        <v>2.7671633000000001E-2</v>
      </c>
      <c r="P668" s="43">
        <v>0</v>
      </c>
      <c r="Q668" s="43">
        <v>1.1097836E-2</v>
      </c>
      <c r="R668" s="43">
        <v>0.15020483000000001</v>
      </c>
      <c r="S668" s="43">
        <v>1.5048792E-2</v>
      </c>
      <c r="U668" s="93">
        <f t="shared" si="126"/>
        <v>12.54254396551724</v>
      </c>
    </row>
    <row r="669" spans="1:21">
      <c r="A669" s="41" t="s">
        <v>33</v>
      </c>
      <c r="B669" s="94" t="s">
        <v>5136</v>
      </c>
      <c r="C669" s="74">
        <f t="shared" si="122"/>
        <v>4.6208483766999997</v>
      </c>
      <c r="D669" s="74">
        <f t="shared" si="123"/>
        <v>0.3933994361</v>
      </c>
      <c r="E669" s="74">
        <f t="shared" si="124"/>
        <v>2.4683541099999999</v>
      </c>
      <c r="F669" s="74">
        <f t="shared" si="125"/>
        <v>0.13536213059999999</v>
      </c>
      <c r="G669" s="95">
        <v>1.6237326999999999</v>
      </c>
      <c r="H669" s="43">
        <v>3.3220310000000003E-2</v>
      </c>
      <c r="I669" s="43">
        <v>1.6994461999999999</v>
      </c>
      <c r="J669" s="43">
        <v>0.34872172000000001</v>
      </c>
      <c r="K669" s="43">
        <v>2.6162931E-2</v>
      </c>
      <c r="L669" s="43">
        <v>1.8182321E-3</v>
      </c>
      <c r="M669" s="43">
        <v>1.6696552999999999E-2</v>
      </c>
      <c r="N669" s="43">
        <v>0.7356876</v>
      </c>
      <c r="O669" s="43">
        <v>1.9330763000000001E-2</v>
      </c>
      <c r="P669" s="43">
        <v>0</v>
      </c>
      <c r="Q669" s="43">
        <v>6.4010305999999996E-3</v>
      </c>
      <c r="R669" s="43">
        <v>9.7303297999999996E-2</v>
      </c>
      <c r="S669" s="43">
        <v>1.2327039E-2</v>
      </c>
      <c r="U669" s="93">
        <f t="shared" si="126"/>
        <v>13.997695689655171</v>
      </c>
    </row>
    <row r="670" spans="1:21">
      <c r="A670" s="41" t="s">
        <v>33</v>
      </c>
      <c r="B670" s="94" t="s">
        <v>5137</v>
      </c>
      <c r="C670" s="74">
        <f t="shared" si="122"/>
        <v>3.0398012349999997</v>
      </c>
      <c r="D670" s="74">
        <f t="shared" si="123"/>
        <v>0.20244031069999999</v>
      </c>
      <c r="E670" s="74">
        <f t="shared" si="124"/>
        <v>1.7254441759999999</v>
      </c>
      <c r="F670" s="74">
        <f t="shared" si="125"/>
        <v>0.14093893829999998</v>
      </c>
      <c r="G670" s="95">
        <v>0.97097781000000005</v>
      </c>
      <c r="H670" s="43">
        <v>2.1514346E-2</v>
      </c>
      <c r="I670" s="43">
        <v>1.0924387</v>
      </c>
      <c r="J670" s="43">
        <v>0.17729302999999999</v>
      </c>
      <c r="K670" s="43">
        <v>1.2758487000000001E-2</v>
      </c>
      <c r="L670" s="43">
        <v>1.2480197E-3</v>
      </c>
      <c r="M670" s="43">
        <v>1.1140774000000001E-2</v>
      </c>
      <c r="N670" s="43">
        <v>0.61149112999999999</v>
      </c>
      <c r="O670" s="43">
        <v>1.2142167000000001E-2</v>
      </c>
      <c r="P670" s="43">
        <v>0</v>
      </c>
      <c r="Q670" s="43">
        <v>3.6550584999999998E-3</v>
      </c>
      <c r="R670" s="43">
        <v>0.11598525</v>
      </c>
      <c r="S670" s="43">
        <v>9.1564627999999992E-3</v>
      </c>
      <c r="U670" s="93">
        <f t="shared" si="126"/>
        <v>8.3704983620689664</v>
      </c>
    </row>
    <row r="671" spans="1:21">
      <c r="A671" s="41" t="s">
        <v>33</v>
      </c>
      <c r="B671" s="94" t="s">
        <v>5138</v>
      </c>
      <c r="C671" s="74">
        <f t="shared" si="122"/>
        <v>5.5874405847000004</v>
      </c>
      <c r="D671" s="74">
        <f t="shared" si="123"/>
        <v>0.44146671069999999</v>
      </c>
      <c r="E671" s="74">
        <f t="shared" si="124"/>
        <v>3.4780701870000001</v>
      </c>
      <c r="F671" s="74">
        <f t="shared" si="125"/>
        <v>0.20396428699999999</v>
      </c>
      <c r="G671" s="95">
        <v>1.4639393999999999</v>
      </c>
      <c r="H671" s="43">
        <v>4.9908787000000003E-2</v>
      </c>
      <c r="I671" s="43">
        <v>2.1708021999999998</v>
      </c>
      <c r="J671" s="43">
        <v>0.39126612</v>
      </c>
      <c r="K671" s="43">
        <v>3.0336071999999999E-2</v>
      </c>
      <c r="L671" s="43">
        <v>2.1444717E-3</v>
      </c>
      <c r="M671" s="43">
        <v>1.7720046999999999E-2</v>
      </c>
      <c r="N671" s="43">
        <v>1.2573592</v>
      </c>
      <c r="O671" s="43">
        <v>2.7720168999999999E-2</v>
      </c>
      <c r="P671" s="43">
        <v>0</v>
      </c>
      <c r="Q671" s="43">
        <v>1.1378622999999999E-2</v>
      </c>
      <c r="R671" s="43">
        <v>0.15024518000000001</v>
      </c>
      <c r="S671" s="43">
        <v>1.4620315E-2</v>
      </c>
      <c r="U671" s="93">
        <f t="shared" si="126"/>
        <v>12.620167241379308</v>
      </c>
    </row>
    <row r="672" spans="1:21">
      <c r="A672" s="41" t="s">
        <v>33</v>
      </c>
      <c r="B672" s="94" t="s">
        <v>5139</v>
      </c>
      <c r="C672" s="74">
        <f t="shared" si="122"/>
        <v>2.6107033344800001</v>
      </c>
      <c r="D672" s="74">
        <f t="shared" si="123"/>
        <v>0.16721855908</v>
      </c>
      <c r="E672" s="74">
        <f t="shared" si="124"/>
        <v>1.3542506759999999</v>
      </c>
      <c r="F672" s="74">
        <f t="shared" si="125"/>
        <v>0.12695232940000001</v>
      </c>
      <c r="G672" s="95">
        <v>0.96228177000000004</v>
      </c>
      <c r="H672" s="43">
        <v>1.9375876E-2</v>
      </c>
      <c r="I672" s="43">
        <v>0.86559896000000003</v>
      </c>
      <c r="J672" s="43">
        <v>0.15112297</v>
      </c>
      <c r="K672" s="43">
        <v>8.6356984000000008E-3</v>
      </c>
      <c r="L672" s="43">
        <v>7.3544558E-4</v>
      </c>
      <c r="M672" s="43">
        <v>6.7244451000000004E-3</v>
      </c>
      <c r="N672" s="43">
        <v>0.46927584</v>
      </c>
      <c r="O672" s="43">
        <v>8.6107083000000004E-3</v>
      </c>
      <c r="P672" s="43">
        <v>0</v>
      </c>
      <c r="Q672" s="43">
        <v>2.3273350999999999E-3</v>
      </c>
      <c r="R672" s="43">
        <v>0.1098314</v>
      </c>
      <c r="S672" s="43">
        <v>6.1828860000000003E-3</v>
      </c>
      <c r="U672" s="93">
        <f t="shared" si="126"/>
        <v>8.2955325000000002</v>
      </c>
    </row>
    <row r="673" spans="1:21">
      <c r="A673" s="41" t="s">
        <v>33</v>
      </c>
      <c r="B673" s="94" t="s">
        <v>5140</v>
      </c>
      <c r="C673" s="74">
        <f t="shared" si="122"/>
        <v>5.3400504429</v>
      </c>
      <c r="D673" s="74">
        <f t="shared" si="123"/>
        <v>0.47546014800000003</v>
      </c>
      <c r="E673" s="74">
        <f t="shared" si="124"/>
        <v>3.3163658680000001</v>
      </c>
      <c r="F673" s="74">
        <f t="shared" si="125"/>
        <v>0.15730542689999999</v>
      </c>
      <c r="G673" s="95">
        <v>1.390919</v>
      </c>
      <c r="H673" s="43">
        <v>3.1313767999999999E-2</v>
      </c>
      <c r="I673" s="43">
        <v>2.0437986000000001</v>
      </c>
      <c r="J673" s="43">
        <v>0.44987661000000001</v>
      </c>
      <c r="K673" s="43">
        <v>1.5608178E-2</v>
      </c>
      <c r="L673" s="43">
        <v>1.0017887E-3</v>
      </c>
      <c r="M673" s="43">
        <v>8.9735713000000002E-3</v>
      </c>
      <c r="N673" s="43">
        <v>1.2412535</v>
      </c>
      <c r="O673" s="43">
        <v>1.3931508E-2</v>
      </c>
      <c r="P673" s="43">
        <v>0</v>
      </c>
      <c r="Q673" s="43">
        <v>6.9148602000000002E-3</v>
      </c>
      <c r="R673" s="43">
        <v>0.12896007000000001</v>
      </c>
      <c r="S673" s="43">
        <v>7.4989886999999996E-3</v>
      </c>
      <c r="U673" s="93">
        <f t="shared" si="126"/>
        <v>11.990681034482758</v>
      </c>
    </row>
    <row r="674" spans="1:21">
      <c r="A674" s="41" t="s">
        <v>33</v>
      </c>
      <c r="B674" s="94" t="s">
        <v>5141</v>
      </c>
      <c r="C674" s="74">
        <f t="shared" si="122"/>
        <v>4.2178037381000006</v>
      </c>
      <c r="D674" s="74">
        <f t="shared" si="123"/>
        <v>0.23516940970000003</v>
      </c>
      <c r="E674" s="74">
        <f t="shared" si="124"/>
        <v>1.942520155</v>
      </c>
      <c r="F674" s="74">
        <f t="shared" si="125"/>
        <v>0.49351807339999998</v>
      </c>
      <c r="G674" s="95">
        <v>1.5465960999999999</v>
      </c>
      <c r="H674" s="43">
        <v>3.0834025000000001E-2</v>
      </c>
      <c r="I674" s="43">
        <v>1.2069515</v>
      </c>
      <c r="J674" s="43">
        <v>0.20981327</v>
      </c>
      <c r="K674" s="43">
        <v>1.4724067E-2</v>
      </c>
      <c r="L674" s="43">
        <v>1.2377433E-3</v>
      </c>
      <c r="M674" s="43">
        <v>9.3943294E-3</v>
      </c>
      <c r="N674" s="43">
        <v>0.70473463000000003</v>
      </c>
      <c r="O674" s="43">
        <v>1.7223525E-2</v>
      </c>
      <c r="P674" s="43">
        <v>0</v>
      </c>
      <c r="Q674" s="43">
        <v>9.0834884000000008E-3</v>
      </c>
      <c r="R674" s="43">
        <v>0.1123154</v>
      </c>
      <c r="S674" s="43">
        <v>0.35489566</v>
      </c>
      <c r="U674" s="93">
        <f t="shared" si="126"/>
        <v>13.332724999999998</v>
      </c>
    </row>
    <row r="675" spans="1:21">
      <c r="A675" s="41" t="s">
        <v>33</v>
      </c>
      <c r="B675" s="94" t="s">
        <v>5142</v>
      </c>
      <c r="C675" s="74">
        <f t="shared" si="122"/>
        <v>2.5823917328800001</v>
      </c>
      <c r="D675" s="74">
        <f t="shared" si="123"/>
        <v>0.16558648177999999</v>
      </c>
      <c r="E675" s="74">
        <f t="shared" si="124"/>
        <v>1.3428727650000001</v>
      </c>
      <c r="F675" s="74">
        <f t="shared" si="125"/>
        <v>0.12691298610000001</v>
      </c>
      <c r="G675" s="95">
        <v>0.94701950000000001</v>
      </c>
      <c r="H675" s="43">
        <v>1.6522084999999999E-2</v>
      </c>
      <c r="I675" s="43">
        <v>0.86336953000000005</v>
      </c>
      <c r="J675" s="43">
        <v>0.14968000000000001</v>
      </c>
      <c r="K675" s="43">
        <v>8.7018081999999993E-3</v>
      </c>
      <c r="L675" s="43">
        <v>7.2186707999999996E-4</v>
      </c>
      <c r="M675" s="43">
        <v>6.4828065000000004E-3</v>
      </c>
      <c r="N675" s="43">
        <v>0.46298115000000001</v>
      </c>
      <c r="O675" s="43">
        <v>8.6773799000000006E-3</v>
      </c>
      <c r="P675" s="43">
        <v>0</v>
      </c>
      <c r="Q675" s="43">
        <v>2.2110624999999999E-3</v>
      </c>
      <c r="R675" s="43">
        <v>0.10982168</v>
      </c>
      <c r="S675" s="43">
        <v>6.2028637000000001E-3</v>
      </c>
      <c r="U675" s="93">
        <f t="shared" si="126"/>
        <v>8.1639612068965519</v>
      </c>
    </row>
    <row r="676" spans="1:21">
      <c r="A676" s="41" t="s">
        <v>33</v>
      </c>
      <c r="B676" s="94" t="s">
        <v>5143</v>
      </c>
      <c r="C676" s="74">
        <f t="shared" si="122"/>
        <v>4.5990742889999998</v>
      </c>
      <c r="D676" s="74">
        <f t="shared" si="123"/>
        <v>0.25099328519999997</v>
      </c>
      <c r="E676" s="74">
        <f t="shared" si="124"/>
        <v>2.7439669200000001</v>
      </c>
      <c r="F676" s="74">
        <f t="shared" si="125"/>
        <v>0.16951318379999999</v>
      </c>
      <c r="G676" s="95">
        <v>1.4346009</v>
      </c>
      <c r="H676" s="43">
        <v>3.457462E-2</v>
      </c>
      <c r="I676" s="43">
        <v>1.3503129</v>
      </c>
      <c r="J676" s="43">
        <v>0.22227474999999999</v>
      </c>
      <c r="K676" s="43">
        <v>1.8015836E-2</v>
      </c>
      <c r="L676" s="43">
        <v>1.0716453999999999E-3</v>
      </c>
      <c r="M676" s="43">
        <v>9.6310538000000008E-3</v>
      </c>
      <c r="N676" s="43">
        <v>1.3590793999999999</v>
      </c>
      <c r="O676" s="43">
        <v>1.4827798E-2</v>
      </c>
      <c r="P676" s="43">
        <v>0</v>
      </c>
      <c r="Q676" s="43">
        <v>7.5983924E-3</v>
      </c>
      <c r="R676" s="43">
        <v>0.13957279</v>
      </c>
      <c r="S676" s="43">
        <v>7.5142033999999998E-3</v>
      </c>
      <c r="U676" s="93">
        <f t="shared" si="126"/>
        <v>12.367249137931033</v>
      </c>
    </row>
    <row r="677" spans="1:21">
      <c r="A677" s="41" t="s">
        <v>33</v>
      </c>
      <c r="B677" s="94" t="s">
        <v>5144</v>
      </c>
      <c r="C677" s="74">
        <f t="shared" si="122"/>
        <v>3.0815356711000002</v>
      </c>
      <c r="D677" s="74">
        <f t="shared" si="123"/>
        <v>0.20502175530000002</v>
      </c>
      <c r="E677" s="74">
        <f t="shared" si="124"/>
        <v>1.7445568549999999</v>
      </c>
      <c r="F677" s="74">
        <f t="shared" si="125"/>
        <v>0.14145973079999999</v>
      </c>
      <c r="G677" s="95">
        <v>0.99049732999999995</v>
      </c>
      <c r="H677" s="43">
        <v>2.4551145E-2</v>
      </c>
      <c r="I677" s="43">
        <v>1.0988340999999999</v>
      </c>
      <c r="J677" s="43">
        <v>0.17948328</v>
      </c>
      <c r="K677" s="43">
        <v>1.2832474E-2</v>
      </c>
      <c r="L677" s="43">
        <v>1.2678603000000001E-3</v>
      </c>
      <c r="M677" s="43">
        <v>1.1438141000000001E-2</v>
      </c>
      <c r="N677" s="43">
        <v>0.62117160999999999</v>
      </c>
      <c r="O677" s="43">
        <v>1.2201142E-2</v>
      </c>
      <c r="P677" s="43">
        <v>0</v>
      </c>
      <c r="Q677" s="43">
        <v>3.6593234000000001E-3</v>
      </c>
      <c r="R677" s="43">
        <v>0.11642979000000001</v>
      </c>
      <c r="S677" s="43">
        <v>9.1694754E-3</v>
      </c>
      <c r="U677" s="93">
        <f t="shared" si="126"/>
        <v>8.5387700862068954</v>
      </c>
    </row>
    <row r="678" spans="1:21">
      <c r="A678" s="41" t="s">
        <v>33</v>
      </c>
      <c r="B678" s="94" t="s">
        <v>5145</v>
      </c>
      <c r="C678" s="74">
        <f t="shared" si="122"/>
        <v>5.5844657025000002</v>
      </c>
      <c r="D678" s="74">
        <f t="shared" si="123"/>
        <v>0.4409985635</v>
      </c>
      <c r="E678" s="74">
        <f t="shared" si="124"/>
        <v>3.4788223</v>
      </c>
      <c r="F678" s="74">
        <f t="shared" si="125"/>
        <v>0.20472243900000001</v>
      </c>
      <c r="G678" s="95">
        <v>1.4599224</v>
      </c>
      <c r="H678" s="43">
        <v>4.8877799999999999E-2</v>
      </c>
      <c r="I678" s="43">
        <v>2.1769071000000002</v>
      </c>
      <c r="J678" s="43">
        <v>0.39213804000000002</v>
      </c>
      <c r="K678" s="43">
        <v>2.9045732000000001E-2</v>
      </c>
      <c r="L678" s="43">
        <v>2.1415635000000001E-3</v>
      </c>
      <c r="M678" s="43">
        <v>1.7673227999999999E-2</v>
      </c>
      <c r="N678" s="43">
        <v>1.2530374</v>
      </c>
      <c r="O678" s="43">
        <v>2.7766486E-2</v>
      </c>
      <c r="P678" s="43">
        <v>0</v>
      </c>
      <c r="Q678" s="43">
        <v>1.1135877000000001E-2</v>
      </c>
      <c r="R678" s="43">
        <v>0.15071970000000001</v>
      </c>
      <c r="S678" s="43">
        <v>1.5100376E-2</v>
      </c>
      <c r="U678" s="93">
        <f t="shared" si="126"/>
        <v>12.585537931034482</v>
      </c>
    </row>
    <row r="679" spans="1:21">
      <c r="A679" s="41" t="s">
        <v>33</v>
      </c>
      <c r="B679" s="94" t="s">
        <v>5146</v>
      </c>
      <c r="C679" s="74">
        <f t="shared" si="122"/>
        <v>4.6090760395999997</v>
      </c>
      <c r="D679" s="74">
        <f t="shared" si="123"/>
        <v>0.39239718080000008</v>
      </c>
      <c r="E679" s="74">
        <f t="shared" si="124"/>
        <v>2.462065586</v>
      </c>
      <c r="F679" s="74">
        <f t="shared" si="125"/>
        <v>0.1350172728</v>
      </c>
      <c r="G679" s="95">
        <v>1.619596</v>
      </c>
      <c r="H679" s="43">
        <v>3.3135676000000003E-2</v>
      </c>
      <c r="I679" s="43">
        <v>1.6951166</v>
      </c>
      <c r="J679" s="43">
        <v>0.34783329000000002</v>
      </c>
      <c r="K679" s="43">
        <v>2.6096276000000002E-2</v>
      </c>
      <c r="L679" s="43">
        <v>1.8135998E-3</v>
      </c>
      <c r="M679" s="43">
        <v>1.6654015000000001E-2</v>
      </c>
      <c r="N679" s="43">
        <v>0.73381331000000005</v>
      </c>
      <c r="O679" s="43">
        <v>1.9281514999999999E-2</v>
      </c>
      <c r="P679" s="43">
        <v>0</v>
      </c>
      <c r="Q679" s="43">
        <v>6.3847228000000001E-3</v>
      </c>
      <c r="R679" s="43">
        <v>9.7055400999999999E-2</v>
      </c>
      <c r="S679" s="43">
        <v>1.2295634E-2</v>
      </c>
      <c r="U679" s="93">
        <f t="shared" si="126"/>
        <v>13.96203448275862</v>
      </c>
    </row>
    <row r="680" spans="1:21">
      <c r="A680" s="41" t="s">
        <v>33</v>
      </c>
      <c r="B680" s="94" t="s">
        <v>5147</v>
      </c>
      <c r="C680" s="74">
        <f t="shared" si="122"/>
        <v>3.0511333619999998</v>
      </c>
      <c r="D680" s="74">
        <f t="shared" si="123"/>
        <v>0.20319498829999999</v>
      </c>
      <c r="E680" s="74">
        <f t="shared" si="124"/>
        <v>1.7318764799999999</v>
      </c>
      <c r="F680" s="74">
        <f t="shared" si="125"/>
        <v>0.14146435369999999</v>
      </c>
      <c r="G680" s="95">
        <v>0.97459753999999998</v>
      </c>
      <c r="H680" s="43">
        <v>2.1594550000000001E-2</v>
      </c>
      <c r="I680" s="43">
        <v>1.0965111999999999</v>
      </c>
      <c r="J680" s="43">
        <v>0.17795395999999999</v>
      </c>
      <c r="K680" s="43">
        <v>1.2806049999999999E-2</v>
      </c>
      <c r="L680" s="43">
        <v>1.2526722999999999E-3</v>
      </c>
      <c r="M680" s="43">
        <v>1.1182305999999999E-2</v>
      </c>
      <c r="N680" s="43">
        <v>0.61377073000000004</v>
      </c>
      <c r="O680" s="43">
        <v>1.2187432E-2</v>
      </c>
      <c r="P680" s="43">
        <v>0</v>
      </c>
      <c r="Q680" s="43">
        <v>3.6686842999999998E-3</v>
      </c>
      <c r="R680" s="43">
        <v>0.11641764</v>
      </c>
      <c r="S680" s="43">
        <v>9.1905974000000001E-3</v>
      </c>
      <c r="U680" s="93">
        <f t="shared" si="126"/>
        <v>8.4017029310344817</v>
      </c>
    </row>
    <row r="681" spans="1:21">
      <c r="A681" s="41" t="s">
        <v>33</v>
      </c>
      <c r="B681" s="94" t="s">
        <v>5148</v>
      </c>
      <c r="C681" s="74">
        <f t="shared" si="122"/>
        <v>5.6127847888</v>
      </c>
      <c r="D681" s="74">
        <f t="shared" si="123"/>
        <v>0.44346916679999998</v>
      </c>
      <c r="E681" s="74">
        <f t="shared" si="124"/>
        <v>3.4938464690000002</v>
      </c>
      <c r="F681" s="74">
        <f t="shared" si="125"/>
        <v>0.20488945300000003</v>
      </c>
      <c r="G681" s="95">
        <v>1.4705797</v>
      </c>
      <c r="H681" s="43">
        <v>5.0135169E-2</v>
      </c>
      <c r="I681" s="43">
        <v>2.1806488000000002</v>
      </c>
      <c r="J681" s="43">
        <v>0.39304086999999999</v>
      </c>
      <c r="K681" s="43">
        <v>3.0473673999999999E-2</v>
      </c>
      <c r="L681" s="43">
        <v>2.1541987999999998E-3</v>
      </c>
      <c r="M681" s="43">
        <v>1.7800423999999999E-2</v>
      </c>
      <c r="N681" s="43">
        <v>1.2630625</v>
      </c>
      <c r="O681" s="43">
        <v>2.7845906E-2</v>
      </c>
      <c r="P681" s="43">
        <v>0</v>
      </c>
      <c r="Q681" s="43">
        <v>1.1430235E-2</v>
      </c>
      <c r="R681" s="43">
        <v>0.15092668000000001</v>
      </c>
      <c r="S681" s="43">
        <v>1.4686632E-2</v>
      </c>
      <c r="U681" s="93">
        <f t="shared" si="126"/>
        <v>12.677411206896551</v>
      </c>
    </row>
    <row r="682" spans="1:21">
      <c r="A682" s="41" t="s">
        <v>33</v>
      </c>
      <c r="B682" s="94" t="s">
        <v>5149</v>
      </c>
      <c r="C682" s="74">
        <f t="shared" si="122"/>
        <v>9.7939952621999993</v>
      </c>
      <c r="D682" s="74">
        <f t="shared" si="123"/>
        <v>0.62731667270000002</v>
      </c>
      <c r="E682" s="74">
        <f t="shared" si="124"/>
        <v>5.0804411649999999</v>
      </c>
      <c r="F682" s="74">
        <f t="shared" si="125"/>
        <v>0.47625882450000001</v>
      </c>
      <c r="G682" s="95">
        <v>3.6099785999999998</v>
      </c>
      <c r="H682" s="43">
        <v>7.2688164999999999E-2</v>
      </c>
      <c r="I682" s="43">
        <v>3.2472751999999998</v>
      </c>
      <c r="J682" s="43">
        <v>0.56693442999999999</v>
      </c>
      <c r="K682" s="43">
        <v>3.2396629000000003E-2</v>
      </c>
      <c r="L682" s="43">
        <v>2.7590077000000002E-3</v>
      </c>
      <c r="M682" s="43">
        <v>2.5226605999999999E-2</v>
      </c>
      <c r="N682" s="43">
        <v>1.7604778000000001</v>
      </c>
      <c r="O682" s="43">
        <v>3.2302879999999999E-2</v>
      </c>
      <c r="P682" s="43">
        <v>0</v>
      </c>
      <c r="Q682" s="43">
        <v>8.7309455000000001E-3</v>
      </c>
      <c r="R682" s="43">
        <v>0.41203003999999999</v>
      </c>
      <c r="S682" s="43">
        <v>2.3194959000000001E-2</v>
      </c>
      <c r="U682" s="93">
        <f t="shared" si="126"/>
        <v>31.12050517241379</v>
      </c>
    </row>
    <row r="683" spans="1:21">
      <c r="A683" s="41" t="s">
        <v>33</v>
      </c>
      <c r="B683" s="94" t="s">
        <v>5150</v>
      </c>
      <c r="C683" s="74">
        <f t="shared" si="122"/>
        <v>20.080581043199999</v>
      </c>
      <c r="D683" s="74">
        <f t="shared" si="123"/>
        <v>1.7879074412000002</v>
      </c>
      <c r="E683" s="74">
        <f t="shared" si="124"/>
        <v>12.47077234</v>
      </c>
      <c r="F683" s="74">
        <f t="shared" si="125"/>
        <v>0.59152706200000005</v>
      </c>
      <c r="G683" s="95">
        <v>5.2303742</v>
      </c>
      <c r="H683" s="43">
        <v>0.11775144</v>
      </c>
      <c r="I683" s="43">
        <v>7.6854448</v>
      </c>
      <c r="J683" s="43">
        <v>1.6917038</v>
      </c>
      <c r="K683" s="43">
        <v>5.8692568000000001E-2</v>
      </c>
      <c r="L683" s="43">
        <v>3.7670991999999999E-3</v>
      </c>
      <c r="M683" s="43">
        <v>3.3743974000000003E-2</v>
      </c>
      <c r="N683" s="43">
        <v>4.6675760999999998</v>
      </c>
      <c r="O683" s="43">
        <v>5.2387665E-2</v>
      </c>
      <c r="P683" s="43">
        <v>0</v>
      </c>
      <c r="Q683" s="43">
        <v>2.6002452999999998E-2</v>
      </c>
      <c r="R683" s="43">
        <v>0.48493795000000001</v>
      </c>
      <c r="S683" s="43">
        <v>2.8198994000000002E-2</v>
      </c>
      <c r="U683" s="93">
        <f t="shared" si="126"/>
        <v>45.089432758620688</v>
      </c>
    </row>
    <row r="684" spans="1:21">
      <c r="A684" s="41" t="s">
        <v>33</v>
      </c>
      <c r="B684" s="94" t="s">
        <v>5151</v>
      </c>
      <c r="C684" s="74">
        <f t="shared" si="122"/>
        <v>15.990388530500001</v>
      </c>
      <c r="D684" s="74">
        <f t="shared" si="123"/>
        <v>0.89156595049999998</v>
      </c>
      <c r="E684" s="74">
        <f t="shared" si="124"/>
        <v>7.3644139699999993</v>
      </c>
      <c r="F684" s="74">
        <f t="shared" si="125"/>
        <v>1.8710083100000001</v>
      </c>
      <c r="G684" s="95">
        <v>5.8634003000000003</v>
      </c>
      <c r="H684" s="43">
        <v>0.11689687</v>
      </c>
      <c r="I684" s="43">
        <v>4.5757520999999999</v>
      </c>
      <c r="J684" s="43">
        <v>0.79543664999999997</v>
      </c>
      <c r="K684" s="43">
        <v>5.5821361999999999E-2</v>
      </c>
      <c r="L684" s="43">
        <v>4.6924884999999996E-3</v>
      </c>
      <c r="M684" s="43">
        <v>3.561545E-2</v>
      </c>
      <c r="N684" s="43">
        <v>2.6717650000000002</v>
      </c>
      <c r="O684" s="43">
        <v>6.5297220000000003E-2</v>
      </c>
      <c r="P684" s="43">
        <v>0</v>
      </c>
      <c r="Q684" s="43">
        <v>3.4437000000000002E-2</v>
      </c>
      <c r="R684" s="43">
        <v>0.42580618999999997</v>
      </c>
      <c r="S684" s="43">
        <v>1.3454679</v>
      </c>
      <c r="U684" s="93">
        <f t="shared" si="126"/>
        <v>50.546554310344831</v>
      </c>
    </row>
    <row r="685" spans="1:21">
      <c r="A685" s="41" t="s">
        <v>33</v>
      </c>
      <c r="B685" s="94" t="s">
        <v>5152</v>
      </c>
      <c r="C685" s="74">
        <f t="shared" si="122"/>
        <v>9.6884947990000008</v>
      </c>
      <c r="D685" s="74">
        <f t="shared" si="123"/>
        <v>0.62123949369999998</v>
      </c>
      <c r="E685" s="74">
        <f t="shared" si="124"/>
        <v>5.038126374</v>
      </c>
      <c r="F685" s="74">
        <f t="shared" si="125"/>
        <v>0.4761461313</v>
      </c>
      <c r="G685" s="95">
        <v>3.5529828000000001</v>
      </c>
      <c r="H685" s="43">
        <v>6.1986774000000001E-2</v>
      </c>
      <c r="I685" s="43">
        <v>3.2391489</v>
      </c>
      <c r="J685" s="43">
        <v>0.56156231000000001</v>
      </c>
      <c r="K685" s="43">
        <v>3.2647031E-2</v>
      </c>
      <c r="L685" s="43">
        <v>2.7082667000000002E-3</v>
      </c>
      <c r="M685" s="43">
        <v>2.4321886000000001E-2</v>
      </c>
      <c r="N685" s="43">
        <v>1.7369907</v>
      </c>
      <c r="O685" s="43">
        <v>3.2555382000000001E-2</v>
      </c>
      <c r="P685" s="43">
        <v>0</v>
      </c>
      <c r="Q685" s="43">
        <v>8.2953592999999992E-3</v>
      </c>
      <c r="R685" s="43">
        <v>0.41202378000000001</v>
      </c>
      <c r="S685" s="43">
        <v>2.3271610000000002E-2</v>
      </c>
      <c r="U685" s="93">
        <f t="shared" si="126"/>
        <v>30.629162068965517</v>
      </c>
    </row>
    <row r="686" spans="1:21">
      <c r="A686" s="41" t="s">
        <v>33</v>
      </c>
      <c r="B686" s="94" t="s">
        <v>5153</v>
      </c>
      <c r="C686" s="74">
        <f t="shared" si="122"/>
        <v>17.290309191799999</v>
      </c>
      <c r="D686" s="74">
        <f t="shared" si="123"/>
        <v>0.94361414080000006</v>
      </c>
      <c r="E686" s="74">
        <f t="shared" si="124"/>
        <v>10.31599705</v>
      </c>
      <c r="F686" s="74">
        <f t="shared" si="125"/>
        <v>0.637288101</v>
      </c>
      <c r="G686" s="95">
        <v>5.3934099</v>
      </c>
      <c r="H686" s="43">
        <v>0.12998394999999999</v>
      </c>
      <c r="I686" s="43">
        <v>5.0765276000000004</v>
      </c>
      <c r="J686" s="43">
        <v>0.83564625000000003</v>
      </c>
      <c r="K686" s="43">
        <v>6.7730885000000005E-2</v>
      </c>
      <c r="L686" s="43">
        <v>4.0288718000000001E-3</v>
      </c>
      <c r="M686" s="43">
        <v>3.6208134000000003E-2</v>
      </c>
      <c r="N686" s="43">
        <v>5.1094854999999999</v>
      </c>
      <c r="O686" s="43">
        <v>5.5745392999999997E-2</v>
      </c>
      <c r="P686" s="43">
        <v>0</v>
      </c>
      <c r="Q686" s="43">
        <v>2.8566304000000001E-2</v>
      </c>
      <c r="R686" s="43">
        <v>0.52472660999999998</v>
      </c>
      <c r="S686" s="43">
        <v>2.8249794000000002E-2</v>
      </c>
      <c r="U686" s="93">
        <f t="shared" si="126"/>
        <v>46.494912931034477</v>
      </c>
    </row>
    <row r="687" spans="1:21">
      <c r="A687" s="41" t="s">
        <v>33</v>
      </c>
      <c r="B687" s="94" t="s">
        <v>5154</v>
      </c>
      <c r="C687" s="74">
        <f t="shared" si="122"/>
        <v>11.560312336499999</v>
      </c>
      <c r="D687" s="74">
        <f t="shared" si="123"/>
        <v>0.76913453949999999</v>
      </c>
      <c r="E687" s="74">
        <f t="shared" si="124"/>
        <v>6.5446661719999994</v>
      </c>
      <c r="F687" s="74">
        <f t="shared" si="125"/>
        <v>0.53068302499999997</v>
      </c>
      <c r="G687" s="95">
        <v>3.7158286</v>
      </c>
      <c r="H687" s="43">
        <v>9.2103071999999994E-2</v>
      </c>
      <c r="I687" s="43">
        <v>4.1222516999999996</v>
      </c>
      <c r="J687" s="43">
        <v>0.67332751999999996</v>
      </c>
      <c r="K687" s="43">
        <v>4.8140739000000002E-2</v>
      </c>
      <c r="L687" s="43">
        <v>4.7563494999999997E-3</v>
      </c>
      <c r="M687" s="43">
        <v>4.2909930999999998E-2</v>
      </c>
      <c r="N687" s="43">
        <v>2.3303113999999998</v>
      </c>
      <c r="O687" s="43">
        <v>4.5772313000000002E-2</v>
      </c>
      <c r="P687" s="43">
        <v>0</v>
      </c>
      <c r="Q687" s="43">
        <v>1.372787E-2</v>
      </c>
      <c r="R687" s="43">
        <v>0.43678376000000002</v>
      </c>
      <c r="S687" s="43">
        <v>3.4399081999999997E-2</v>
      </c>
      <c r="U687" s="93">
        <f t="shared" si="126"/>
        <v>32.033005172413795</v>
      </c>
    </row>
    <row r="688" spans="1:21">
      <c r="A688" s="41" t="s">
        <v>33</v>
      </c>
      <c r="B688" s="94" t="s">
        <v>5155</v>
      </c>
      <c r="C688" s="74">
        <f t="shared" si="122"/>
        <v>20.999962385</v>
      </c>
      <c r="D688" s="74">
        <f t="shared" si="123"/>
        <v>1.6583418100000002</v>
      </c>
      <c r="E688" s="74">
        <f t="shared" si="124"/>
        <v>13.08184928</v>
      </c>
      <c r="F688" s="74">
        <f t="shared" si="125"/>
        <v>0.76984329499999993</v>
      </c>
      <c r="G688" s="95">
        <v>5.4899279999999999</v>
      </c>
      <c r="H688" s="43">
        <v>0.18380128000000001</v>
      </c>
      <c r="I688" s="43">
        <v>8.1860952000000005</v>
      </c>
      <c r="J688" s="43">
        <v>1.4746055</v>
      </c>
      <c r="K688" s="43">
        <v>0.10922428000000001</v>
      </c>
      <c r="L688" s="43">
        <v>8.0531879999999993E-3</v>
      </c>
      <c r="M688" s="43">
        <v>6.6458842000000004E-2</v>
      </c>
      <c r="N688" s="43">
        <v>4.7119527999999997</v>
      </c>
      <c r="O688" s="43">
        <v>0.10441378</v>
      </c>
      <c r="P688" s="43">
        <v>0</v>
      </c>
      <c r="Q688" s="43">
        <v>4.1875627999999998E-2</v>
      </c>
      <c r="R688" s="43">
        <v>0.56677005999999996</v>
      </c>
      <c r="S688" s="43">
        <v>5.6783827000000002E-2</v>
      </c>
      <c r="U688" s="93">
        <f t="shared" si="126"/>
        <v>47.326965517241376</v>
      </c>
    </row>
    <row r="689" spans="1:21">
      <c r="A689" s="41" t="s">
        <v>33</v>
      </c>
      <c r="B689" s="94" t="s">
        <v>5156</v>
      </c>
      <c r="C689" s="74">
        <f t="shared" si="122"/>
        <v>17.464511033699999</v>
      </c>
      <c r="D689" s="74">
        <f t="shared" si="123"/>
        <v>1.4868543646999999</v>
      </c>
      <c r="E689" s="74">
        <f t="shared" si="124"/>
        <v>9.3291521700000004</v>
      </c>
      <c r="F689" s="74">
        <f t="shared" si="125"/>
        <v>0.51160159900000002</v>
      </c>
      <c r="G689" s="95">
        <v>6.1369028999999999</v>
      </c>
      <c r="H689" s="43">
        <v>0.12555627</v>
      </c>
      <c r="I689" s="43">
        <v>6.4230622999999998</v>
      </c>
      <c r="J689" s="43">
        <v>1.3179947999999999</v>
      </c>
      <c r="K689" s="43">
        <v>9.8882877999999994E-2</v>
      </c>
      <c r="L689" s="43">
        <v>6.8720137000000004E-3</v>
      </c>
      <c r="M689" s="43">
        <v>6.3104673E-2</v>
      </c>
      <c r="N689" s="43">
        <v>2.7805336</v>
      </c>
      <c r="O689" s="43">
        <v>7.3060680000000003E-2</v>
      </c>
      <c r="P689" s="43">
        <v>0</v>
      </c>
      <c r="Q689" s="43">
        <v>2.4192715E-2</v>
      </c>
      <c r="R689" s="43">
        <v>0.36775812000000002</v>
      </c>
      <c r="S689" s="43">
        <v>4.6590083999999997E-2</v>
      </c>
      <c r="U689" s="93">
        <f t="shared" si="126"/>
        <v>52.904335344827579</v>
      </c>
    </row>
    <row r="690" spans="1:21">
      <c r="A690" s="41" t="s">
        <v>33</v>
      </c>
      <c r="B690" s="94" t="s">
        <v>5157</v>
      </c>
      <c r="C690" s="74">
        <f t="shared" si="122"/>
        <v>11.4451811315</v>
      </c>
      <c r="D690" s="74">
        <f t="shared" si="123"/>
        <v>0.76220969849999987</v>
      </c>
      <c r="E690" s="74">
        <f t="shared" si="124"/>
        <v>6.4964843440000006</v>
      </c>
      <c r="F690" s="74">
        <f t="shared" si="125"/>
        <v>0.53065038899999994</v>
      </c>
      <c r="G690" s="95">
        <v>3.6558367000000001</v>
      </c>
      <c r="H690" s="43">
        <v>8.1003844000000005E-2</v>
      </c>
      <c r="I690" s="43">
        <v>4.1131501000000004</v>
      </c>
      <c r="J690" s="43">
        <v>0.66752745999999996</v>
      </c>
      <c r="K690" s="43">
        <v>4.8037086999999999E-2</v>
      </c>
      <c r="L690" s="43">
        <v>4.6989294999999999E-3</v>
      </c>
      <c r="M690" s="43">
        <v>4.1946221999999998E-2</v>
      </c>
      <c r="N690" s="43">
        <v>2.3023304000000002</v>
      </c>
      <c r="O690" s="43">
        <v>4.5716573000000003E-2</v>
      </c>
      <c r="P690" s="43">
        <v>0</v>
      </c>
      <c r="Q690" s="43">
        <v>1.3761691E-2</v>
      </c>
      <c r="R690" s="43">
        <v>0.43669704999999998</v>
      </c>
      <c r="S690" s="43">
        <v>3.4475075000000001E-2</v>
      </c>
      <c r="U690" s="93">
        <f t="shared" si="126"/>
        <v>31.515833620689655</v>
      </c>
    </row>
    <row r="691" spans="1:21">
      <c r="A691" s="41" t="s">
        <v>33</v>
      </c>
      <c r="B691" s="94" t="s">
        <v>5158</v>
      </c>
      <c r="C691" s="74">
        <f t="shared" si="122"/>
        <v>21.077421516500003</v>
      </c>
      <c r="D691" s="74">
        <f t="shared" si="123"/>
        <v>1.6653384675</v>
      </c>
      <c r="E691" s="74">
        <f t="shared" si="124"/>
        <v>13.120274200000001</v>
      </c>
      <c r="F691" s="74">
        <f t="shared" si="125"/>
        <v>0.76941154899999997</v>
      </c>
      <c r="G691" s="95">
        <v>5.5223972999999997</v>
      </c>
      <c r="H691" s="43">
        <v>0.1882702</v>
      </c>
      <c r="I691" s="43">
        <v>8.1888859000000007</v>
      </c>
      <c r="J691" s="43">
        <v>1.4759675000000001</v>
      </c>
      <c r="K691" s="43">
        <v>0.11443633</v>
      </c>
      <c r="L691" s="43">
        <v>8.0895594999999994E-3</v>
      </c>
      <c r="M691" s="43">
        <v>6.6845078000000002E-2</v>
      </c>
      <c r="N691" s="43">
        <v>4.7431181000000002</v>
      </c>
      <c r="O691" s="43">
        <v>0.10456840000000001</v>
      </c>
      <c r="P691" s="43">
        <v>0</v>
      </c>
      <c r="Q691" s="43">
        <v>4.2923414E-2</v>
      </c>
      <c r="R691" s="43">
        <v>0.56676773000000003</v>
      </c>
      <c r="S691" s="43">
        <v>5.5152004999999997E-2</v>
      </c>
      <c r="U691" s="93">
        <f t="shared" si="126"/>
        <v>47.606873275862064</v>
      </c>
    </row>
    <row r="693" spans="1:21">
      <c r="B693" s="40" t="s">
        <v>5115</v>
      </c>
    </row>
    <row r="694" spans="1:21">
      <c r="A694" s="41" t="s">
        <v>33</v>
      </c>
      <c r="B694" s="94" t="s">
        <v>5159</v>
      </c>
      <c r="C694" s="74">
        <f t="shared" ref="C694:C700" si="127">D694+E694+F694+G694</f>
        <v>1.8391430981000001</v>
      </c>
      <c r="D694" s="74">
        <f t="shared" ref="D694:D700" si="128">J694+K694+L694+M694</f>
        <v>0.1058351678</v>
      </c>
      <c r="E694" s="74">
        <f t="shared" ref="E694:E700" si="129">H694+I694+N694</f>
        <v>1.200346022</v>
      </c>
      <c r="F694" s="74">
        <f t="shared" ref="F694:F700" si="130">O694+IF(P694="x",0,P694)+IF(Q694="x",0,Q694)+IF(R694="x",0,R694)+S694</f>
        <v>0.1176552783</v>
      </c>
      <c r="G694" s="95">
        <v>0.41530663000000001</v>
      </c>
      <c r="H694" s="43">
        <v>1.9308812000000002E-2</v>
      </c>
      <c r="I694" s="43">
        <v>0.43239438000000002</v>
      </c>
      <c r="J694" s="43">
        <v>7.7734472999999998E-2</v>
      </c>
      <c r="K694" s="43">
        <v>1.8101161000000001E-2</v>
      </c>
      <c r="L694" s="43">
        <v>1.2704025000000001E-3</v>
      </c>
      <c r="M694" s="43">
        <v>8.7291312999999999E-3</v>
      </c>
      <c r="N694" s="43">
        <v>0.74864282999999998</v>
      </c>
      <c r="O694" s="43">
        <v>1.2013652E-2</v>
      </c>
      <c r="P694" s="43">
        <v>0</v>
      </c>
      <c r="Q694" s="43">
        <v>6.2412622999999997E-3</v>
      </c>
      <c r="R694" s="43">
        <v>2.4978876000000001E-2</v>
      </c>
      <c r="S694" s="43">
        <v>7.4421487999999994E-2</v>
      </c>
      <c r="U694" s="93">
        <f t="shared" ref="U694:U700" si="131">G694/0.116</f>
        <v>3.580229568965517</v>
      </c>
    </row>
    <row r="695" spans="1:21">
      <c r="A695" s="41" t="s">
        <v>33</v>
      </c>
      <c r="B695" s="94" t="s">
        <v>5160</v>
      </c>
      <c r="C695" s="74">
        <f t="shared" si="127"/>
        <v>1.5531010789999999</v>
      </c>
      <c r="D695" s="74">
        <f t="shared" si="128"/>
        <v>0.1170830873</v>
      </c>
      <c r="E695" s="74">
        <f t="shared" si="129"/>
        <v>0.88441560500000005</v>
      </c>
      <c r="F695" s="74">
        <f t="shared" si="130"/>
        <v>8.7685146699999994E-2</v>
      </c>
      <c r="G695" s="95">
        <v>0.46391724000000001</v>
      </c>
      <c r="H695" s="43">
        <v>1.7915065000000001E-2</v>
      </c>
      <c r="I695" s="43">
        <v>0.55709664000000003</v>
      </c>
      <c r="J695" s="43">
        <v>8.4239866999999996E-2</v>
      </c>
      <c r="K695" s="43">
        <v>2.1576688E-2</v>
      </c>
      <c r="L695" s="43">
        <v>1.4582994000000001E-3</v>
      </c>
      <c r="M695" s="43">
        <v>9.8082328999999999E-3</v>
      </c>
      <c r="N695" s="43">
        <v>0.30940390000000001</v>
      </c>
      <c r="O695" s="43">
        <v>1.1660366E-2</v>
      </c>
      <c r="P695" s="43">
        <v>0</v>
      </c>
      <c r="Q695" s="43">
        <v>5.5914277000000002E-3</v>
      </c>
      <c r="R695" s="43">
        <v>2.5970411999999998E-2</v>
      </c>
      <c r="S695" s="43">
        <v>4.4462940999999999E-2</v>
      </c>
      <c r="U695" s="93">
        <f t="shared" si="131"/>
        <v>3.9992865517241376</v>
      </c>
    </row>
    <row r="696" spans="1:21">
      <c r="A696" s="41" t="s">
        <v>33</v>
      </c>
      <c r="B696" s="94" t="s">
        <v>5161</v>
      </c>
      <c r="C696" s="74">
        <f t="shared" si="127"/>
        <v>1.5506726681000003</v>
      </c>
      <c r="D696" s="74">
        <f t="shared" si="128"/>
        <v>0.1171650134</v>
      </c>
      <c r="E696" s="74">
        <f t="shared" si="129"/>
        <v>0.88488711500000006</v>
      </c>
      <c r="F696" s="74">
        <f t="shared" si="130"/>
        <v>8.7027019699999986E-2</v>
      </c>
      <c r="G696" s="95">
        <v>0.46159351999999998</v>
      </c>
      <c r="H696" s="43">
        <v>1.7886715000000001E-2</v>
      </c>
      <c r="I696" s="43">
        <v>0.55619352</v>
      </c>
      <c r="J696" s="43">
        <v>8.4286516000000006E-2</v>
      </c>
      <c r="K696" s="43">
        <v>2.1624688999999999E-2</v>
      </c>
      <c r="L696" s="43">
        <v>1.4595122999999999E-3</v>
      </c>
      <c r="M696" s="43">
        <v>9.7942961000000005E-3</v>
      </c>
      <c r="N696" s="43">
        <v>0.31080688000000001</v>
      </c>
      <c r="O696" s="43">
        <v>1.168228E-2</v>
      </c>
      <c r="P696" s="43">
        <v>0</v>
      </c>
      <c r="Q696" s="43">
        <v>4.7488456999999996E-3</v>
      </c>
      <c r="R696" s="43">
        <v>2.6032969999999999E-2</v>
      </c>
      <c r="S696" s="43">
        <v>4.4562923999999997E-2</v>
      </c>
      <c r="U696" s="93">
        <f t="shared" si="131"/>
        <v>3.9792544827586203</v>
      </c>
    </row>
    <row r="697" spans="1:21">
      <c r="A697" s="41" t="s">
        <v>33</v>
      </c>
      <c r="B697" s="94" t="s">
        <v>5162</v>
      </c>
      <c r="C697" s="74">
        <f t="shared" si="127"/>
        <v>1.5546955001</v>
      </c>
      <c r="D697" s="74">
        <f t="shared" si="128"/>
        <v>0.11728736379999999</v>
      </c>
      <c r="E697" s="74">
        <f t="shared" si="129"/>
        <v>0.88462997100000007</v>
      </c>
      <c r="F697" s="74">
        <f t="shared" si="130"/>
        <v>8.8173455300000009E-2</v>
      </c>
      <c r="G697" s="95">
        <v>0.46460470999999998</v>
      </c>
      <c r="H697" s="43">
        <v>1.7965721E-2</v>
      </c>
      <c r="I697" s="43">
        <v>0.55702717999999996</v>
      </c>
      <c r="J697" s="43">
        <v>8.4398397E-2</v>
      </c>
      <c r="K697" s="43">
        <v>2.1615397000000001E-2</v>
      </c>
      <c r="L697" s="43">
        <v>1.4581722000000001E-3</v>
      </c>
      <c r="M697" s="43">
        <v>9.8153975999999993E-3</v>
      </c>
      <c r="N697" s="43">
        <v>0.30963707000000001</v>
      </c>
      <c r="O697" s="43">
        <v>1.1686881E-2</v>
      </c>
      <c r="P697" s="43">
        <v>0</v>
      </c>
      <c r="Q697" s="43">
        <v>5.6168572999999999E-3</v>
      </c>
      <c r="R697" s="43">
        <v>2.5978411E-2</v>
      </c>
      <c r="S697" s="43">
        <v>4.4891305999999999E-2</v>
      </c>
      <c r="U697" s="93">
        <f t="shared" si="131"/>
        <v>4.0052130172413785</v>
      </c>
    </row>
    <row r="698" spans="1:21">
      <c r="A698" s="41" t="s">
        <v>33</v>
      </c>
      <c r="B698" s="94" t="s">
        <v>5163</v>
      </c>
      <c r="C698" s="74">
        <f t="shared" si="127"/>
        <v>1.5531422838</v>
      </c>
      <c r="D698" s="74">
        <f t="shared" si="128"/>
        <v>0.11747453870000001</v>
      </c>
      <c r="E698" s="74">
        <f t="shared" si="129"/>
        <v>0.88490648500000002</v>
      </c>
      <c r="F698" s="74">
        <f t="shared" si="130"/>
        <v>8.7900570099999992E-2</v>
      </c>
      <c r="G698" s="95">
        <v>0.46286069000000002</v>
      </c>
      <c r="H698" s="43">
        <v>1.7886025E-2</v>
      </c>
      <c r="I698" s="43">
        <v>0.55609056000000001</v>
      </c>
      <c r="J698" s="43">
        <v>8.4550963000000007E-2</v>
      </c>
      <c r="K698" s="43">
        <v>2.1668405000000002E-2</v>
      </c>
      <c r="L698" s="43">
        <v>1.4571203E-3</v>
      </c>
      <c r="M698" s="43">
        <v>9.7980503999999993E-3</v>
      </c>
      <c r="N698" s="43">
        <v>0.31092989999999998</v>
      </c>
      <c r="O698" s="43">
        <v>1.1694586E-2</v>
      </c>
      <c r="P698" s="43">
        <v>0</v>
      </c>
      <c r="Q698" s="43">
        <v>4.7524300999999998E-3</v>
      </c>
      <c r="R698" s="43">
        <v>2.6041352E-2</v>
      </c>
      <c r="S698" s="43">
        <v>4.5412201999999999E-2</v>
      </c>
      <c r="U698" s="93">
        <f t="shared" si="131"/>
        <v>3.9901783620689657</v>
      </c>
    </row>
    <row r="699" spans="1:21">
      <c r="A699" s="41" t="s">
        <v>33</v>
      </c>
      <c r="B699" s="94" t="s">
        <v>5164</v>
      </c>
      <c r="C699" s="74">
        <f t="shared" si="127"/>
        <v>1.5261414072999999</v>
      </c>
      <c r="D699" s="74">
        <f t="shared" si="128"/>
        <v>0.12256313819999999</v>
      </c>
      <c r="E699" s="74">
        <f t="shared" si="129"/>
        <v>0.94430489599999989</v>
      </c>
      <c r="F699" s="74">
        <f t="shared" si="130"/>
        <v>5.52176131E-2</v>
      </c>
      <c r="G699" s="95">
        <v>0.40405575999999999</v>
      </c>
      <c r="H699" s="43">
        <v>2.0190575999999998E-2</v>
      </c>
      <c r="I699" s="43">
        <v>0.59358272999999995</v>
      </c>
      <c r="J699" s="43">
        <v>9.0887998999999997E-2</v>
      </c>
      <c r="K699" s="43">
        <v>2.0663049999999999E-2</v>
      </c>
      <c r="L699" s="43">
        <v>1.2768492999999999E-3</v>
      </c>
      <c r="M699" s="43">
        <v>9.7352398999999996E-3</v>
      </c>
      <c r="N699" s="43">
        <v>0.33053158999999999</v>
      </c>
      <c r="O699" s="43">
        <v>1.0458522E-2</v>
      </c>
      <c r="P699" s="43">
        <v>0</v>
      </c>
      <c r="Q699" s="43">
        <v>3.7050163999999999E-3</v>
      </c>
      <c r="R699" s="43">
        <v>3.2881212E-2</v>
      </c>
      <c r="S699" s="43">
        <v>8.1728627000000002E-3</v>
      </c>
      <c r="U699" s="93">
        <f t="shared" si="131"/>
        <v>3.4832393103448274</v>
      </c>
    </row>
    <row r="700" spans="1:21">
      <c r="A700" s="41" t="s">
        <v>33</v>
      </c>
      <c r="B700" s="94" t="s">
        <v>5165</v>
      </c>
      <c r="C700" s="74">
        <f t="shared" si="127"/>
        <v>1.7184942175</v>
      </c>
      <c r="D700" s="74">
        <f t="shared" si="128"/>
        <v>9.2610781400000008E-2</v>
      </c>
      <c r="E700" s="74">
        <f t="shared" si="129"/>
        <v>1.1522076750000001</v>
      </c>
      <c r="F700" s="74">
        <f t="shared" si="130"/>
        <v>0.10991559109999999</v>
      </c>
      <c r="G700" s="95">
        <v>0.36376016999999999</v>
      </c>
      <c r="H700" s="43">
        <v>1.9256575000000001E-2</v>
      </c>
      <c r="I700" s="43">
        <v>0.38017295000000001</v>
      </c>
      <c r="J700" s="43">
        <v>6.5754730999999997E-2</v>
      </c>
      <c r="K700" s="43">
        <v>1.7477365000000002E-2</v>
      </c>
      <c r="L700" s="43">
        <v>1.2092237E-3</v>
      </c>
      <c r="M700" s="43">
        <v>8.1694617000000001E-3</v>
      </c>
      <c r="N700" s="43">
        <v>0.75277815000000003</v>
      </c>
      <c r="O700" s="43">
        <v>1.1538466000000001E-2</v>
      </c>
      <c r="P700" s="43">
        <v>0</v>
      </c>
      <c r="Q700" s="43">
        <v>6.2025431000000001E-3</v>
      </c>
      <c r="R700" s="43">
        <v>2.3427938999999998E-2</v>
      </c>
      <c r="S700" s="43">
        <v>6.8746642999999996E-2</v>
      </c>
      <c r="U700" s="93">
        <f t="shared" si="131"/>
        <v>3.1358635344827586</v>
      </c>
    </row>
    <row r="702" spans="1:21">
      <c r="B702" s="40" t="s">
        <v>5166</v>
      </c>
    </row>
    <row r="703" spans="1:21">
      <c r="A703" s="41" t="s">
        <v>13</v>
      </c>
      <c r="B703" s="94" t="s">
        <v>5167</v>
      </c>
      <c r="C703" s="74">
        <f t="shared" ref="C703:C705" si="132">D703+E703+F703+G703</f>
        <v>2307.7995151999999</v>
      </c>
      <c r="D703" s="74">
        <f t="shared" ref="D703:D705" si="133">J703+K703+L703+M703</f>
        <v>285.671176</v>
      </c>
      <c r="E703" s="74">
        <f t="shared" ref="E703:E705" si="134">H703+I703+N703</f>
        <v>1137.8181179999999</v>
      </c>
      <c r="F703" s="74">
        <f t="shared" ref="F703:F705" si="135">O703+IF(P703="x",0,P703)+IF(Q703="x",0,Q703)+IF(R703="x",0,R703)+S703</f>
        <v>327.24212119999999</v>
      </c>
      <c r="G703" s="95">
        <v>557.06809999999996</v>
      </c>
      <c r="H703" s="43">
        <v>104.93425999999999</v>
      </c>
      <c r="I703" s="43">
        <v>98.307308000000006</v>
      </c>
      <c r="J703" s="43">
        <v>95.571680999999998</v>
      </c>
      <c r="K703" s="43">
        <v>120.00436000000001</v>
      </c>
      <c r="L703" s="43">
        <v>13.339945999999999</v>
      </c>
      <c r="M703" s="43">
        <v>56.755189000000001</v>
      </c>
      <c r="N703" s="43">
        <v>934.57655</v>
      </c>
      <c r="O703" s="43">
        <v>295.52366999999998</v>
      </c>
      <c r="P703" s="43">
        <v>0</v>
      </c>
      <c r="Q703" s="43">
        <v>16.227492000000002</v>
      </c>
      <c r="R703" s="43">
        <v>10.971788999999999</v>
      </c>
      <c r="S703" s="43">
        <v>4.5191701999999996</v>
      </c>
      <c r="U703" s="93">
        <f t="shared" ref="U703:U705" si="136">G703/0.116</f>
        <v>4802.3112068965511</v>
      </c>
    </row>
    <row r="704" spans="1:21">
      <c r="A704" s="41" t="s">
        <v>13</v>
      </c>
      <c r="B704" s="94" t="s">
        <v>5168</v>
      </c>
      <c r="C704" s="74">
        <f t="shared" si="132"/>
        <v>141.80031915000001</v>
      </c>
      <c r="D704" s="74">
        <f t="shared" si="133"/>
        <v>12.575468580000001</v>
      </c>
      <c r="E704" s="74">
        <f t="shared" si="134"/>
        <v>70.917702800000001</v>
      </c>
      <c r="F704" s="74">
        <f t="shared" si="135"/>
        <v>7.939903769999999</v>
      </c>
      <c r="G704" s="95">
        <v>50.367243999999999</v>
      </c>
      <c r="H704" s="43">
        <v>7.3897716999999998</v>
      </c>
      <c r="I704" s="43">
        <v>6.6176281000000001</v>
      </c>
      <c r="J704" s="43">
        <v>6.1357811</v>
      </c>
      <c r="K704" s="43">
        <v>4.6114549</v>
      </c>
      <c r="L704" s="43">
        <v>0.27621488</v>
      </c>
      <c r="M704" s="43">
        <v>1.5520176999999999</v>
      </c>
      <c r="N704" s="43">
        <v>56.910302999999999</v>
      </c>
      <c r="O704" s="43">
        <v>5.1125033999999996</v>
      </c>
      <c r="P704" s="43">
        <v>0</v>
      </c>
      <c r="Q704" s="43">
        <v>1.1473603999999999</v>
      </c>
      <c r="R704" s="43">
        <v>1.3954659</v>
      </c>
      <c r="S704" s="43">
        <v>0.28457407000000001</v>
      </c>
      <c r="U704" s="93">
        <f t="shared" si="136"/>
        <v>434.20037931034483</v>
      </c>
    </row>
    <row r="705" spans="1:21">
      <c r="A705" s="41" t="s">
        <v>13</v>
      </c>
      <c r="B705" s="94" t="s">
        <v>5169</v>
      </c>
      <c r="C705" s="74">
        <f t="shared" si="132"/>
        <v>206.45915083</v>
      </c>
      <c r="D705" s="74">
        <f t="shared" si="133"/>
        <v>21.833647500000005</v>
      </c>
      <c r="E705" s="74">
        <f t="shared" si="134"/>
        <v>101.98772199999999</v>
      </c>
      <c r="F705" s="74">
        <f t="shared" si="135"/>
        <v>23.68392433</v>
      </c>
      <c r="G705" s="95">
        <v>58.953856999999999</v>
      </c>
      <c r="H705" s="43">
        <v>9.8074803999999993</v>
      </c>
      <c r="I705" s="43">
        <v>9.6658145999999991</v>
      </c>
      <c r="J705" s="43">
        <v>9.1168165999999999</v>
      </c>
      <c r="K705" s="43">
        <v>9.1945022000000005</v>
      </c>
      <c r="L705" s="43">
        <v>1.0363955</v>
      </c>
      <c r="M705" s="43">
        <v>2.4859331999999998</v>
      </c>
      <c r="N705" s="43">
        <v>82.514426999999998</v>
      </c>
      <c r="O705" s="43">
        <v>18.810085000000001</v>
      </c>
      <c r="P705" s="43">
        <v>0</v>
      </c>
      <c r="Q705" s="43">
        <v>2.0487701999999999</v>
      </c>
      <c r="R705" s="43">
        <v>2.2012261</v>
      </c>
      <c r="S705" s="43">
        <v>0.62384302999999997</v>
      </c>
      <c r="U705" s="93">
        <f t="shared" si="136"/>
        <v>508.22290517241379</v>
      </c>
    </row>
    <row r="707" spans="1:21">
      <c r="B707" s="40" t="s">
        <v>5121</v>
      </c>
    </row>
    <row r="708" spans="1:21">
      <c r="A708" s="41" t="s">
        <v>33</v>
      </c>
      <c r="B708" s="94" t="s">
        <v>5170</v>
      </c>
      <c r="C708" s="74">
        <f t="shared" ref="C708:C728" si="137">D708+E708+F708+G708</f>
        <v>0.23096384115900004</v>
      </c>
      <c r="D708" s="74">
        <f t="shared" ref="D708:D728" si="138">J708+K708+L708+M708</f>
        <v>4.9603570206000001E-2</v>
      </c>
      <c r="E708" s="74">
        <f t="shared" ref="E708:E728" si="139">H708+I708+N708</f>
        <v>0.14617051095300002</v>
      </c>
      <c r="F708" s="74">
        <f t="shared" ref="F708:F728" si="140">O708+IF(P708="x",0,P708)+IF(Q708="x",0,Q708)+IF(R708="x",0,R708)+S708</f>
        <v>0</v>
      </c>
      <c r="G708" s="95">
        <v>3.518976E-2</v>
      </c>
      <c r="H708" s="43">
        <v>0</v>
      </c>
      <c r="I708" s="43">
        <v>0.14615731000000001</v>
      </c>
      <c r="J708" s="43">
        <v>4.9545830999999999E-2</v>
      </c>
      <c r="K708" s="43">
        <v>0</v>
      </c>
      <c r="L708" s="43">
        <v>0</v>
      </c>
      <c r="M708" s="43">
        <v>5.7739206000000001E-5</v>
      </c>
      <c r="N708" s="43">
        <v>1.3200952999999999E-5</v>
      </c>
      <c r="O708" s="43">
        <v>0</v>
      </c>
      <c r="P708" s="43">
        <v>0</v>
      </c>
      <c r="Q708" s="43">
        <v>0</v>
      </c>
      <c r="R708" s="43">
        <v>0</v>
      </c>
      <c r="S708" s="43">
        <v>0</v>
      </c>
      <c r="U708" s="93">
        <f t="shared" ref="U708:U728" si="141">G708/0.116</f>
        <v>0.30335999999999996</v>
      </c>
    </row>
    <row r="709" spans="1:21">
      <c r="A709" s="41" t="s">
        <v>33</v>
      </c>
      <c r="B709" s="94" t="s">
        <v>5171</v>
      </c>
      <c r="C709" s="74">
        <f t="shared" si="137"/>
        <v>0.23096384115900004</v>
      </c>
      <c r="D709" s="74">
        <f t="shared" si="138"/>
        <v>4.9603570206000001E-2</v>
      </c>
      <c r="E709" s="74">
        <f t="shared" si="139"/>
        <v>0.14617051095300002</v>
      </c>
      <c r="F709" s="74">
        <f t="shared" si="140"/>
        <v>0</v>
      </c>
      <c r="G709" s="95">
        <v>3.518976E-2</v>
      </c>
      <c r="H709" s="43">
        <v>0</v>
      </c>
      <c r="I709" s="43">
        <v>0.14615731000000001</v>
      </c>
      <c r="J709" s="43">
        <v>4.9545830999999999E-2</v>
      </c>
      <c r="K709" s="43">
        <v>0</v>
      </c>
      <c r="L709" s="43">
        <v>0</v>
      </c>
      <c r="M709" s="43">
        <v>5.7739206000000001E-5</v>
      </c>
      <c r="N709" s="43">
        <v>1.3200952999999999E-5</v>
      </c>
      <c r="O709" s="43">
        <v>0</v>
      </c>
      <c r="P709" s="43">
        <v>0</v>
      </c>
      <c r="Q709" s="43">
        <v>0</v>
      </c>
      <c r="R709" s="43">
        <v>0</v>
      </c>
      <c r="S709" s="43">
        <v>0</v>
      </c>
      <c r="U709" s="93">
        <f t="shared" si="141"/>
        <v>0.30335999999999996</v>
      </c>
    </row>
    <row r="710" spans="1:21">
      <c r="A710" s="41" t="s">
        <v>33</v>
      </c>
      <c r="B710" s="94" t="s">
        <v>5172</v>
      </c>
      <c r="C710" s="74">
        <f t="shared" si="137"/>
        <v>0.23096384115900004</v>
      </c>
      <c r="D710" s="74">
        <f t="shared" si="138"/>
        <v>4.9603570206000001E-2</v>
      </c>
      <c r="E710" s="74">
        <f t="shared" si="139"/>
        <v>0.14617051095300002</v>
      </c>
      <c r="F710" s="74">
        <f t="shared" si="140"/>
        <v>0</v>
      </c>
      <c r="G710" s="95">
        <v>3.518976E-2</v>
      </c>
      <c r="H710" s="43">
        <v>0</v>
      </c>
      <c r="I710" s="43">
        <v>0.14615731000000001</v>
      </c>
      <c r="J710" s="43">
        <v>4.9545830999999999E-2</v>
      </c>
      <c r="K710" s="43">
        <v>0</v>
      </c>
      <c r="L710" s="43">
        <v>0</v>
      </c>
      <c r="M710" s="43">
        <v>5.7739206000000001E-5</v>
      </c>
      <c r="N710" s="43">
        <v>1.3200952999999999E-5</v>
      </c>
      <c r="O710" s="43">
        <v>0</v>
      </c>
      <c r="P710" s="43">
        <v>0</v>
      </c>
      <c r="Q710" s="43">
        <v>0</v>
      </c>
      <c r="R710" s="43">
        <v>0</v>
      </c>
      <c r="S710" s="43">
        <v>0</v>
      </c>
      <c r="U710" s="93">
        <f t="shared" si="141"/>
        <v>0.30335999999999996</v>
      </c>
    </row>
    <row r="711" spans="1:21">
      <c r="A711" s="41" t="s">
        <v>33</v>
      </c>
      <c r="B711" s="94" t="s">
        <v>5173</v>
      </c>
      <c r="C711" s="74">
        <f t="shared" si="137"/>
        <v>0.14063500460796</v>
      </c>
      <c r="D711" s="74">
        <f t="shared" si="138"/>
        <v>3.4473372560300003E-2</v>
      </c>
      <c r="E711" s="74">
        <f t="shared" si="139"/>
        <v>0.10231078004766</v>
      </c>
      <c r="F711" s="74">
        <f t="shared" si="140"/>
        <v>0</v>
      </c>
      <c r="G711" s="95">
        <v>3.8508520000000001E-3</v>
      </c>
      <c r="H711" s="43">
        <v>0</v>
      </c>
      <c r="I711" s="43">
        <v>0.10231012</v>
      </c>
      <c r="J711" s="43">
        <v>3.4470292E-2</v>
      </c>
      <c r="K711" s="43">
        <v>0</v>
      </c>
      <c r="L711" s="43">
        <v>0</v>
      </c>
      <c r="M711" s="43">
        <v>3.0805603000000002E-6</v>
      </c>
      <c r="N711" s="43">
        <v>6.6004766000000002E-7</v>
      </c>
      <c r="O711" s="43">
        <v>0</v>
      </c>
      <c r="P711" s="43">
        <v>0</v>
      </c>
      <c r="Q711" s="43">
        <v>0</v>
      </c>
      <c r="R711" s="43">
        <v>0</v>
      </c>
      <c r="S711" s="43">
        <v>0</v>
      </c>
      <c r="U711" s="93">
        <f t="shared" si="141"/>
        <v>3.3196999999999997E-2</v>
      </c>
    </row>
    <row r="712" spans="1:21">
      <c r="A712" s="41" t="s">
        <v>33</v>
      </c>
      <c r="B712" s="94" t="s">
        <v>5174</v>
      </c>
      <c r="C712" s="74">
        <f t="shared" si="137"/>
        <v>0.14547061144030002</v>
      </c>
      <c r="D712" s="74">
        <f t="shared" si="138"/>
        <v>3.4549875202000001E-2</v>
      </c>
      <c r="E712" s="74">
        <f t="shared" si="139"/>
        <v>0.10231342023830001</v>
      </c>
      <c r="F712" s="74">
        <f t="shared" si="140"/>
        <v>0</v>
      </c>
      <c r="G712" s="95">
        <v>8.6073160000000003E-3</v>
      </c>
      <c r="H712" s="43">
        <v>0</v>
      </c>
      <c r="I712" s="43">
        <v>0.10231012</v>
      </c>
      <c r="J712" s="43">
        <v>3.4535457999999998E-2</v>
      </c>
      <c r="K712" s="43">
        <v>0</v>
      </c>
      <c r="L712" s="43">
        <v>0</v>
      </c>
      <c r="M712" s="43">
        <v>1.4417202E-5</v>
      </c>
      <c r="N712" s="43">
        <v>3.3002383000000002E-6</v>
      </c>
      <c r="O712" s="43">
        <v>0</v>
      </c>
      <c r="P712" s="43">
        <v>0</v>
      </c>
      <c r="Q712" s="43">
        <v>0</v>
      </c>
      <c r="R712" s="43">
        <v>0</v>
      </c>
      <c r="S712" s="43">
        <v>0</v>
      </c>
      <c r="U712" s="93">
        <f t="shared" si="141"/>
        <v>7.4201000000000003E-2</v>
      </c>
    </row>
    <row r="713" spans="1:21">
      <c r="A713" s="41" t="s">
        <v>33</v>
      </c>
      <c r="B713" s="94" t="s">
        <v>5175</v>
      </c>
      <c r="C713" s="74">
        <f t="shared" si="137"/>
        <v>0.1515151204796</v>
      </c>
      <c r="D713" s="74">
        <f t="shared" si="138"/>
        <v>3.4645504002999997E-2</v>
      </c>
      <c r="E713" s="74">
        <f t="shared" si="139"/>
        <v>0.10231672047660001</v>
      </c>
      <c r="F713" s="74">
        <f t="shared" si="140"/>
        <v>0</v>
      </c>
      <c r="G713" s="95">
        <v>1.4552895999999999E-2</v>
      </c>
      <c r="H713" s="43">
        <v>0</v>
      </c>
      <c r="I713" s="43">
        <v>0.10231012</v>
      </c>
      <c r="J713" s="43">
        <v>3.4616915999999998E-2</v>
      </c>
      <c r="K713" s="43">
        <v>0</v>
      </c>
      <c r="L713" s="43">
        <v>0</v>
      </c>
      <c r="M713" s="43">
        <v>2.8588003E-5</v>
      </c>
      <c r="N713" s="43">
        <v>6.6004766000000004E-6</v>
      </c>
      <c r="O713" s="43">
        <v>0</v>
      </c>
      <c r="P713" s="43">
        <v>0</v>
      </c>
      <c r="Q713" s="43">
        <v>0</v>
      </c>
      <c r="R713" s="43">
        <v>0</v>
      </c>
      <c r="S713" s="43">
        <v>0</v>
      </c>
      <c r="U713" s="93">
        <f t="shared" si="141"/>
        <v>0.12545599999999998</v>
      </c>
    </row>
    <row r="714" spans="1:21">
      <c r="A714" s="41" t="s">
        <v>33</v>
      </c>
      <c r="B714" s="94" t="s">
        <v>5176</v>
      </c>
      <c r="C714" s="74">
        <f t="shared" si="137"/>
        <v>0.48650594207960002</v>
      </c>
      <c r="D714" s="74">
        <f t="shared" si="138"/>
        <v>9.8639001603000001E-2</v>
      </c>
      <c r="E714" s="74">
        <f t="shared" si="139"/>
        <v>0.29232122047660003</v>
      </c>
      <c r="F714" s="74">
        <f t="shared" si="140"/>
        <v>0</v>
      </c>
      <c r="G714" s="95">
        <v>9.5545720000000001E-2</v>
      </c>
      <c r="H714" s="43">
        <v>0</v>
      </c>
      <c r="I714" s="43">
        <v>0.29231462000000002</v>
      </c>
      <c r="J714" s="43">
        <v>9.8602915999999999E-2</v>
      </c>
      <c r="K714" s="43">
        <v>0</v>
      </c>
      <c r="L714" s="43">
        <v>0</v>
      </c>
      <c r="M714" s="43">
        <v>3.6085603E-5</v>
      </c>
      <c r="N714" s="43">
        <v>6.6004766000000004E-6</v>
      </c>
      <c r="O714" s="43">
        <v>0</v>
      </c>
      <c r="P714" s="43">
        <v>0</v>
      </c>
      <c r="Q714" s="43">
        <v>0</v>
      </c>
      <c r="R714" s="43">
        <v>0</v>
      </c>
      <c r="S714" s="43">
        <v>0</v>
      </c>
      <c r="U714" s="93">
        <f t="shared" si="141"/>
        <v>0.82367000000000001</v>
      </c>
    </row>
    <row r="715" spans="1:21">
      <c r="A715" s="41" t="s">
        <v>33</v>
      </c>
      <c r="B715" s="94" t="s">
        <v>5177</v>
      </c>
      <c r="C715" s="74">
        <f t="shared" si="137"/>
        <v>0.49255045011990001</v>
      </c>
      <c r="D715" s="74">
        <f t="shared" si="138"/>
        <v>9.873462940500001E-2</v>
      </c>
      <c r="E715" s="74">
        <f t="shared" si="139"/>
        <v>0.2923245207149</v>
      </c>
      <c r="F715" s="74">
        <f t="shared" si="140"/>
        <v>0</v>
      </c>
      <c r="G715" s="95">
        <v>0.10149130000000001</v>
      </c>
      <c r="H715" s="43">
        <v>0</v>
      </c>
      <c r="I715" s="43">
        <v>0.29231462000000002</v>
      </c>
      <c r="J715" s="43">
        <v>9.8684373000000006E-2</v>
      </c>
      <c r="K715" s="43">
        <v>0</v>
      </c>
      <c r="L715" s="43">
        <v>0</v>
      </c>
      <c r="M715" s="43">
        <v>5.0256405000000003E-5</v>
      </c>
      <c r="N715" s="43">
        <v>9.9007148999999993E-6</v>
      </c>
      <c r="O715" s="43">
        <v>0</v>
      </c>
      <c r="P715" s="43">
        <v>0</v>
      </c>
      <c r="Q715" s="43">
        <v>0</v>
      </c>
      <c r="R715" s="43">
        <v>0</v>
      </c>
      <c r="S715" s="43">
        <v>0</v>
      </c>
      <c r="U715" s="93">
        <f t="shared" si="141"/>
        <v>0.87492500000000006</v>
      </c>
    </row>
    <row r="716" spans="1:21">
      <c r="A716" s="41" t="s">
        <v>33</v>
      </c>
      <c r="B716" s="94" t="s">
        <v>5178</v>
      </c>
      <c r="C716" s="74">
        <f t="shared" si="137"/>
        <v>0.49859495915900004</v>
      </c>
      <c r="D716" s="74">
        <f t="shared" si="138"/>
        <v>9.8830258205999999E-2</v>
      </c>
      <c r="E716" s="74">
        <f t="shared" si="139"/>
        <v>0.29232782095300003</v>
      </c>
      <c r="F716" s="74">
        <f t="shared" si="140"/>
        <v>0</v>
      </c>
      <c r="G716" s="95">
        <v>0.10743688</v>
      </c>
      <c r="H716" s="43">
        <v>0</v>
      </c>
      <c r="I716" s="43">
        <v>0.29231462000000002</v>
      </c>
      <c r="J716" s="43">
        <v>9.8765830999999998E-2</v>
      </c>
      <c r="K716" s="43">
        <v>0</v>
      </c>
      <c r="L716" s="43">
        <v>0</v>
      </c>
      <c r="M716" s="43">
        <v>6.4427206000000002E-5</v>
      </c>
      <c r="N716" s="43">
        <v>1.3200952999999999E-5</v>
      </c>
      <c r="O716" s="43">
        <v>0</v>
      </c>
      <c r="P716" s="43">
        <v>0</v>
      </c>
      <c r="Q716" s="43">
        <v>0</v>
      </c>
      <c r="R716" s="43">
        <v>0</v>
      </c>
      <c r="S716" s="43">
        <v>0</v>
      </c>
      <c r="U716" s="93">
        <f t="shared" si="141"/>
        <v>0.92617999999999989</v>
      </c>
    </row>
    <row r="717" spans="1:21">
      <c r="A717" s="41" t="s">
        <v>33</v>
      </c>
      <c r="B717" s="94" t="s">
        <v>5179</v>
      </c>
      <c r="C717" s="74">
        <f t="shared" si="137"/>
        <v>1.6429518035599999</v>
      </c>
      <c r="D717" s="74">
        <f t="shared" si="138"/>
        <v>0.21026941020000001</v>
      </c>
      <c r="E717" s="74">
        <f t="shared" si="139"/>
        <v>0.58509127336</v>
      </c>
      <c r="F717" s="74">
        <f t="shared" si="140"/>
        <v>0</v>
      </c>
      <c r="G717" s="95">
        <v>0.84759112000000003</v>
      </c>
      <c r="H717" s="43">
        <v>0</v>
      </c>
      <c r="I717" s="43">
        <v>0.58462924000000005</v>
      </c>
      <c r="J717" s="43">
        <v>0.20828409000000001</v>
      </c>
      <c r="K717" s="43">
        <v>0</v>
      </c>
      <c r="L717" s="43">
        <v>0</v>
      </c>
      <c r="M717" s="43">
        <v>1.9853202000000001E-3</v>
      </c>
      <c r="N717" s="43">
        <v>4.6203336000000001E-4</v>
      </c>
      <c r="O717" s="43">
        <v>0</v>
      </c>
      <c r="P717" s="43">
        <v>0</v>
      </c>
      <c r="Q717" s="43">
        <v>0</v>
      </c>
      <c r="R717" s="43">
        <v>0</v>
      </c>
      <c r="S717" s="43">
        <v>0</v>
      </c>
      <c r="U717" s="93">
        <f t="shared" si="141"/>
        <v>7.3068200000000001</v>
      </c>
    </row>
    <row r="718" spans="1:21">
      <c r="A718" s="41" t="s">
        <v>33</v>
      </c>
      <c r="B718" s="94" t="s">
        <v>5180</v>
      </c>
      <c r="C718" s="74">
        <f t="shared" si="137"/>
        <v>1.73966394017</v>
      </c>
      <c r="D718" s="74">
        <f t="shared" si="138"/>
        <v>0.21179946299999999</v>
      </c>
      <c r="E718" s="74">
        <f t="shared" si="139"/>
        <v>0.58514407717000005</v>
      </c>
      <c r="F718" s="74">
        <f t="shared" si="140"/>
        <v>0</v>
      </c>
      <c r="G718" s="95">
        <v>0.94272040000000001</v>
      </c>
      <c r="H718" s="43">
        <v>0</v>
      </c>
      <c r="I718" s="43">
        <v>0.58462924000000005</v>
      </c>
      <c r="J718" s="43">
        <v>0.20958741</v>
      </c>
      <c r="K718" s="43">
        <v>0</v>
      </c>
      <c r="L718" s="43">
        <v>0</v>
      </c>
      <c r="M718" s="43">
        <v>2.2120529999999998E-3</v>
      </c>
      <c r="N718" s="43">
        <v>5.1483716999999995E-4</v>
      </c>
      <c r="O718" s="43">
        <v>0</v>
      </c>
      <c r="P718" s="43">
        <v>0</v>
      </c>
      <c r="Q718" s="43">
        <v>0</v>
      </c>
      <c r="R718" s="43">
        <v>0</v>
      </c>
      <c r="S718" s="43">
        <v>0</v>
      </c>
      <c r="U718" s="93">
        <f t="shared" si="141"/>
        <v>8.1268999999999991</v>
      </c>
    </row>
    <row r="719" spans="1:21">
      <c r="A719" s="41" t="s">
        <v>33</v>
      </c>
      <c r="B719" s="94" t="s">
        <v>5181</v>
      </c>
      <c r="C719" s="74">
        <f t="shared" si="137"/>
        <v>1.76384197433</v>
      </c>
      <c r="D719" s="74">
        <f t="shared" si="138"/>
        <v>0.21218197620000001</v>
      </c>
      <c r="E719" s="74">
        <f t="shared" si="139"/>
        <v>0.58515727813000007</v>
      </c>
      <c r="F719" s="74">
        <f t="shared" si="140"/>
        <v>0</v>
      </c>
      <c r="G719" s="95">
        <v>0.96650272000000004</v>
      </c>
      <c r="H719" s="43">
        <v>0</v>
      </c>
      <c r="I719" s="43">
        <v>0.58462924000000005</v>
      </c>
      <c r="J719" s="43">
        <v>0.20991324</v>
      </c>
      <c r="K719" s="43">
        <v>0</v>
      </c>
      <c r="L719" s="43">
        <v>0</v>
      </c>
      <c r="M719" s="43">
        <v>2.2687362E-3</v>
      </c>
      <c r="N719" s="43">
        <v>5.2803813000000001E-4</v>
      </c>
      <c r="O719" s="43">
        <v>0</v>
      </c>
      <c r="P719" s="43">
        <v>0</v>
      </c>
      <c r="Q719" s="43">
        <v>0</v>
      </c>
      <c r="R719" s="43">
        <v>0</v>
      </c>
      <c r="S719" s="43">
        <v>0</v>
      </c>
      <c r="U719" s="93">
        <f t="shared" si="141"/>
        <v>8.3319200000000002</v>
      </c>
    </row>
    <row r="720" spans="1:21">
      <c r="A720" s="41" t="s">
        <v>33</v>
      </c>
      <c r="B720" s="94" t="s">
        <v>5182</v>
      </c>
      <c r="C720" s="74">
        <f t="shared" si="137"/>
        <v>1.2211686211899999</v>
      </c>
      <c r="D720" s="74">
        <f t="shared" si="138"/>
        <v>0.24008459166000001</v>
      </c>
      <c r="E720" s="74">
        <f t="shared" si="139"/>
        <v>0.70599652953000003</v>
      </c>
      <c r="F720" s="74">
        <f t="shared" si="140"/>
        <v>0</v>
      </c>
      <c r="G720" s="95">
        <v>0.27508749999999998</v>
      </c>
      <c r="H720" s="43">
        <v>0</v>
      </c>
      <c r="I720" s="43">
        <v>0.70586452</v>
      </c>
      <c r="J720" s="43">
        <v>0.23951431000000001</v>
      </c>
      <c r="K720" s="43">
        <v>0</v>
      </c>
      <c r="L720" s="43">
        <v>0</v>
      </c>
      <c r="M720" s="43">
        <v>5.7028166000000003E-4</v>
      </c>
      <c r="N720" s="43">
        <v>1.3200953000000001E-4</v>
      </c>
      <c r="O720" s="43">
        <v>0</v>
      </c>
      <c r="P720" s="43">
        <v>0</v>
      </c>
      <c r="Q720" s="43">
        <v>0</v>
      </c>
      <c r="R720" s="43">
        <v>0</v>
      </c>
      <c r="S720" s="43">
        <v>0</v>
      </c>
      <c r="U720" s="93">
        <f t="shared" si="141"/>
        <v>2.371443965517241</v>
      </c>
    </row>
    <row r="721" spans="1:21">
      <c r="A721" s="41" t="s">
        <v>33</v>
      </c>
      <c r="B721" s="94" t="s">
        <v>5183</v>
      </c>
      <c r="C721" s="74">
        <f t="shared" si="137"/>
        <v>1.52652757692</v>
      </c>
      <c r="D721" s="74">
        <f t="shared" si="138"/>
        <v>0.24429224689999998</v>
      </c>
      <c r="E721" s="74">
        <f t="shared" si="139"/>
        <v>0.74554231001999993</v>
      </c>
      <c r="F721" s="74">
        <f t="shared" si="140"/>
        <v>0</v>
      </c>
      <c r="G721" s="95">
        <v>0.53669301999999997</v>
      </c>
      <c r="H721" s="43">
        <v>0</v>
      </c>
      <c r="I721" s="43">
        <v>0.74526508999999996</v>
      </c>
      <c r="J721" s="43">
        <v>0.24309844999999999</v>
      </c>
      <c r="K721" s="43">
        <v>0</v>
      </c>
      <c r="L721" s="43">
        <v>0</v>
      </c>
      <c r="M721" s="43">
        <v>1.1937969000000001E-3</v>
      </c>
      <c r="N721" s="43">
        <v>2.7722001999999998E-4</v>
      </c>
      <c r="O721" s="43">
        <v>0</v>
      </c>
      <c r="P721" s="43">
        <v>0</v>
      </c>
      <c r="Q721" s="43">
        <v>0</v>
      </c>
      <c r="R721" s="43">
        <v>0</v>
      </c>
      <c r="S721" s="43">
        <v>0</v>
      </c>
      <c r="U721" s="93">
        <f t="shared" si="141"/>
        <v>4.626663965517241</v>
      </c>
    </row>
    <row r="722" spans="1:21">
      <c r="A722" s="41" t="s">
        <v>33</v>
      </c>
      <c r="B722" s="94" t="s">
        <v>5184</v>
      </c>
      <c r="C722" s="74">
        <f t="shared" si="137"/>
        <v>1.92546515554</v>
      </c>
      <c r="D722" s="74">
        <f t="shared" si="138"/>
        <v>0.25060372980000001</v>
      </c>
      <c r="E722" s="74">
        <f t="shared" si="139"/>
        <v>0.74576012573999995</v>
      </c>
      <c r="F722" s="74">
        <f t="shared" si="140"/>
        <v>0</v>
      </c>
      <c r="G722" s="95">
        <v>0.92910130000000002</v>
      </c>
      <c r="H722" s="43">
        <v>0</v>
      </c>
      <c r="I722" s="43">
        <v>0.74526508999999996</v>
      </c>
      <c r="J722" s="43">
        <v>0.24847466000000001</v>
      </c>
      <c r="K722" s="43">
        <v>0</v>
      </c>
      <c r="L722" s="43">
        <v>0</v>
      </c>
      <c r="M722" s="43">
        <v>2.1290698000000002E-3</v>
      </c>
      <c r="N722" s="43">
        <v>4.9503573999999998E-4</v>
      </c>
      <c r="O722" s="43">
        <v>0</v>
      </c>
      <c r="P722" s="43">
        <v>0</v>
      </c>
      <c r="Q722" s="43">
        <v>0</v>
      </c>
      <c r="R722" s="43">
        <v>0</v>
      </c>
      <c r="S722" s="43">
        <v>0</v>
      </c>
      <c r="U722" s="93">
        <f t="shared" si="141"/>
        <v>8.0094939655172404</v>
      </c>
    </row>
    <row r="723" spans="1:21">
      <c r="A723" s="41" t="s">
        <v>33</v>
      </c>
      <c r="B723" s="94" t="s">
        <v>5185</v>
      </c>
      <c r="C723" s="74">
        <f t="shared" si="137"/>
        <v>0.74733637558999999</v>
      </c>
      <c r="D723" s="74">
        <f t="shared" si="138"/>
        <v>0.12687672606</v>
      </c>
      <c r="E723" s="74">
        <f t="shared" si="139"/>
        <v>0.36552528952999996</v>
      </c>
      <c r="F723" s="74">
        <f t="shared" si="140"/>
        <v>0</v>
      </c>
      <c r="G723" s="95">
        <v>0.25493436000000003</v>
      </c>
      <c r="H723" s="43">
        <v>0</v>
      </c>
      <c r="I723" s="43">
        <v>0.36539327999999999</v>
      </c>
      <c r="J723" s="43">
        <v>0.12630831000000001</v>
      </c>
      <c r="K723" s="43">
        <v>0</v>
      </c>
      <c r="L723" s="43">
        <v>0</v>
      </c>
      <c r="M723" s="43">
        <v>5.6841605999999995E-4</v>
      </c>
      <c r="N723" s="43">
        <v>1.3200953000000001E-4</v>
      </c>
      <c r="O723" s="43">
        <v>0</v>
      </c>
      <c r="P723" s="43">
        <v>0</v>
      </c>
      <c r="Q723" s="43">
        <v>0</v>
      </c>
      <c r="R723" s="43">
        <v>0</v>
      </c>
      <c r="S723" s="43">
        <v>0</v>
      </c>
      <c r="U723" s="93">
        <f t="shared" si="141"/>
        <v>2.1977100000000003</v>
      </c>
    </row>
    <row r="724" spans="1:21">
      <c r="A724" s="41" t="s">
        <v>33</v>
      </c>
      <c r="B724" s="94" t="s">
        <v>5186</v>
      </c>
      <c r="C724" s="74">
        <f t="shared" si="137"/>
        <v>1.0132947613200001</v>
      </c>
      <c r="D724" s="74">
        <f t="shared" si="138"/>
        <v>0.1310843813</v>
      </c>
      <c r="E724" s="74">
        <f t="shared" si="139"/>
        <v>0.36567050002000001</v>
      </c>
      <c r="F724" s="74">
        <f t="shared" si="140"/>
        <v>0</v>
      </c>
      <c r="G724" s="95">
        <v>0.51653987999999995</v>
      </c>
      <c r="H724" s="43">
        <v>0</v>
      </c>
      <c r="I724" s="43">
        <v>0.36539327999999999</v>
      </c>
      <c r="J724" s="43">
        <v>0.12989244999999999</v>
      </c>
      <c r="K724" s="43">
        <v>0</v>
      </c>
      <c r="L724" s="43">
        <v>0</v>
      </c>
      <c r="M724" s="43">
        <v>1.1919312999999999E-3</v>
      </c>
      <c r="N724" s="43">
        <v>2.7722001999999998E-4</v>
      </c>
      <c r="O724" s="43">
        <v>0</v>
      </c>
      <c r="P724" s="43">
        <v>0</v>
      </c>
      <c r="Q724" s="43">
        <v>0</v>
      </c>
      <c r="R724" s="43">
        <v>0</v>
      </c>
      <c r="S724" s="43">
        <v>0</v>
      </c>
      <c r="U724" s="93">
        <f t="shared" si="141"/>
        <v>4.4529299999999994</v>
      </c>
    </row>
    <row r="725" spans="1:21">
      <c r="A725" s="41" t="s">
        <v>33</v>
      </c>
      <c r="B725" s="94" t="s">
        <v>5187</v>
      </c>
      <c r="C725" s="74">
        <f t="shared" si="137"/>
        <v>1.4122323399400001</v>
      </c>
      <c r="D725" s="74">
        <f t="shared" si="138"/>
        <v>0.13739586420000002</v>
      </c>
      <c r="E725" s="74">
        <f t="shared" si="139"/>
        <v>0.36588831573999997</v>
      </c>
      <c r="F725" s="74">
        <f t="shared" si="140"/>
        <v>0</v>
      </c>
      <c r="G725" s="95">
        <v>0.90894816</v>
      </c>
      <c r="H725" s="43">
        <v>0</v>
      </c>
      <c r="I725" s="43">
        <v>0.36539327999999999</v>
      </c>
      <c r="J725" s="43">
        <v>0.13526866000000001</v>
      </c>
      <c r="K725" s="43">
        <v>0</v>
      </c>
      <c r="L725" s="43">
        <v>0</v>
      </c>
      <c r="M725" s="43">
        <v>2.1272041999999998E-3</v>
      </c>
      <c r="N725" s="43">
        <v>4.9503573999999998E-4</v>
      </c>
      <c r="O725" s="43">
        <v>0</v>
      </c>
      <c r="P725" s="43">
        <v>0</v>
      </c>
      <c r="Q725" s="43">
        <v>0</v>
      </c>
      <c r="R725" s="43">
        <v>0</v>
      </c>
      <c r="S725" s="43">
        <v>0</v>
      </c>
      <c r="U725" s="93">
        <f t="shared" si="141"/>
        <v>7.8357599999999996</v>
      </c>
    </row>
    <row r="726" spans="1:21">
      <c r="A726" s="41" t="s">
        <v>33</v>
      </c>
      <c r="B726" s="94" t="s">
        <v>5188</v>
      </c>
      <c r="C726" s="74">
        <f t="shared" si="137"/>
        <v>0.99778283815899993</v>
      </c>
      <c r="D726" s="74">
        <f t="shared" si="138"/>
        <v>0.221875857206</v>
      </c>
      <c r="E726" s="74">
        <f t="shared" si="139"/>
        <v>0.71600110095299996</v>
      </c>
      <c r="F726" s="74">
        <f t="shared" si="140"/>
        <v>0</v>
      </c>
      <c r="G726" s="95">
        <v>5.9905880000000002E-2</v>
      </c>
      <c r="H726" s="43">
        <v>0</v>
      </c>
      <c r="I726" s="43">
        <v>0.71598790000000001</v>
      </c>
      <c r="J726" s="43">
        <v>0.22181582999999999</v>
      </c>
      <c r="K726" s="43">
        <v>0</v>
      </c>
      <c r="L726" s="43">
        <v>0</v>
      </c>
      <c r="M726" s="43">
        <v>6.0027206000000003E-5</v>
      </c>
      <c r="N726" s="43">
        <v>1.3200952999999999E-5</v>
      </c>
      <c r="O726" s="43">
        <v>0</v>
      </c>
      <c r="P726" s="43">
        <v>0</v>
      </c>
      <c r="Q726" s="43">
        <v>0</v>
      </c>
      <c r="R726" s="43">
        <v>0</v>
      </c>
      <c r="S726" s="43">
        <v>0</v>
      </c>
      <c r="U726" s="93">
        <f t="shared" si="141"/>
        <v>0.51642999999999994</v>
      </c>
    </row>
    <row r="727" spans="1:21">
      <c r="A727" s="41" t="s">
        <v>33</v>
      </c>
      <c r="B727" s="94" t="s">
        <v>5189</v>
      </c>
      <c r="C727" s="74">
        <f t="shared" si="137"/>
        <v>1.0219608723160001</v>
      </c>
      <c r="D727" s="74">
        <f t="shared" si="138"/>
        <v>0.22225837040999999</v>
      </c>
      <c r="E727" s="74">
        <f t="shared" si="139"/>
        <v>0.71601430190600002</v>
      </c>
      <c r="F727" s="74">
        <f t="shared" si="140"/>
        <v>0</v>
      </c>
      <c r="G727" s="95">
        <v>8.3688200000000004E-2</v>
      </c>
      <c r="H727" s="43">
        <v>0</v>
      </c>
      <c r="I727" s="43">
        <v>0.71598790000000001</v>
      </c>
      <c r="J727" s="43">
        <v>0.22214165999999999</v>
      </c>
      <c r="K727" s="43">
        <v>0</v>
      </c>
      <c r="L727" s="43">
        <v>0</v>
      </c>
      <c r="M727" s="43">
        <v>1.1671041E-4</v>
      </c>
      <c r="N727" s="43">
        <v>2.6401905999999998E-5</v>
      </c>
      <c r="O727" s="43">
        <v>0</v>
      </c>
      <c r="P727" s="43">
        <v>0</v>
      </c>
      <c r="Q727" s="43">
        <v>0</v>
      </c>
      <c r="R727" s="43">
        <v>0</v>
      </c>
      <c r="S727" s="43">
        <v>0</v>
      </c>
      <c r="U727" s="93">
        <f t="shared" si="141"/>
        <v>0.72145000000000004</v>
      </c>
    </row>
    <row r="728" spans="1:21">
      <c r="A728" s="41" t="s">
        <v>33</v>
      </c>
      <c r="B728" s="94" t="s">
        <v>5190</v>
      </c>
      <c r="C728" s="74">
        <f t="shared" si="137"/>
        <v>1.0340498944030001</v>
      </c>
      <c r="D728" s="74">
        <f t="shared" si="138"/>
        <v>0.22244963202000001</v>
      </c>
      <c r="E728" s="74">
        <f t="shared" si="139"/>
        <v>0.71602090238299998</v>
      </c>
      <c r="F728" s="74">
        <f t="shared" si="140"/>
        <v>0</v>
      </c>
      <c r="G728" s="95">
        <v>9.5579360000000002E-2</v>
      </c>
      <c r="H728" s="43">
        <v>0</v>
      </c>
      <c r="I728" s="43">
        <v>0.71598790000000001</v>
      </c>
      <c r="J728" s="43">
        <v>0.22230458</v>
      </c>
      <c r="K728" s="43">
        <v>0</v>
      </c>
      <c r="L728" s="43">
        <v>0</v>
      </c>
      <c r="M728" s="43">
        <v>1.4505202000000001E-4</v>
      </c>
      <c r="N728" s="43">
        <v>3.3002383000000001E-5</v>
      </c>
      <c r="O728" s="43">
        <v>0</v>
      </c>
      <c r="P728" s="43">
        <v>0</v>
      </c>
      <c r="Q728" s="43">
        <v>0</v>
      </c>
      <c r="R728" s="43">
        <v>0</v>
      </c>
      <c r="S728" s="43">
        <v>0</v>
      </c>
      <c r="U728" s="93">
        <f t="shared" si="141"/>
        <v>0.82396000000000003</v>
      </c>
    </row>
    <row r="730" spans="1:21">
      <c r="B730" s="40" t="s">
        <v>5191</v>
      </c>
    </row>
    <row r="731" spans="1:21">
      <c r="A731" s="41" t="s">
        <v>33</v>
      </c>
      <c r="B731" s="94" t="s">
        <v>5192</v>
      </c>
      <c r="C731" s="74">
        <f t="shared" ref="C731" si="142">D731+E731+F731+G731</f>
        <v>1.6462500474999999</v>
      </c>
      <c r="D731" s="74">
        <f t="shared" ref="D731" si="143">J731+K731+L731+M731</f>
        <v>7.4884106499999992E-2</v>
      </c>
      <c r="E731" s="74">
        <f t="shared" ref="E731" si="144">H731+I731+N731</f>
        <v>0.96447337700000002</v>
      </c>
      <c r="F731" s="74">
        <f t="shared" ref="F731" si="145">O731+IF(P731="x",0,P731)+IF(Q731="x",0,Q731)+IF(R731="x",0,R731)+S731</f>
        <v>0.14483279399999999</v>
      </c>
      <c r="G731" s="95">
        <v>0.46205976999999998</v>
      </c>
      <c r="H731" s="43">
        <v>2.2603477E-2</v>
      </c>
      <c r="I731" s="43">
        <v>0.60152172000000004</v>
      </c>
      <c r="J731" s="43">
        <v>3.7280095999999999E-2</v>
      </c>
      <c r="K731" s="43">
        <v>2.5317242E-2</v>
      </c>
      <c r="L731" s="43">
        <v>1.5536655E-3</v>
      </c>
      <c r="M731" s="43">
        <v>1.0733103000000001E-2</v>
      </c>
      <c r="N731" s="43">
        <v>0.34034818</v>
      </c>
      <c r="O731" s="43">
        <v>1.6248449000000002E-2</v>
      </c>
      <c r="P731" s="43">
        <v>0</v>
      </c>
      <c r="Q731" s="43">
        <v>1.2412955999999999E-2</v>
      </c>
      <c r="R731" s="43">
        <v>2.7631424000000002E-2</v>
      </c>
      <c r="S731" s="43">
        <v>8.8539964999999998E-2</v>
      </c>
      <c r="U731" s="93">
        <f t="shared" ref="U731" si="146">G731/0.116</f>
        <v>3.9832738793103446</v>
      </c>
    </row>
    <row r="734" spans="1:21">
      <c r="B734" s="40" t="s">
        <v>5128</v>
      </c>
    </row>
    <row r="735" spans="1:21">
      <c r="A735" s="41" t="s">
        <v>33</v>
      </c>
      <c r="B735" s="94" t="s">
        <v>5193</v>
      </c>
      <c r="C735" s="74">
        <f t="shared" ref="C735:C753" si="147">D735+E735+F735+G735</f>
        <v>1.8404871590000003</v>
      </c>
      <c r="D735" s="74">
        <f t="shared" ref="D735:D753" si="148">J735+K735+L735+M735</f>
        <v>0.14978333420000001</v>
      </c>
      <c r="E735" s="74">
        <f t="shared" ref="E735:E753" si="149">H735+I735+N735</f>
        <v>0.91028616699999998</v>
      </c>
      <c r="F735" s="74">
        <f t="shared" ref="F735:F753" si="150">O735+IF(P735="x",0,P735)+IF(Q735="x",0,Q735)+IF(R735="x",0,R735)+S735</f>
        <v>0.1525031178</v>
      </c>
      <c r="G735" s="95">
        <v>0.62791454000000002</v>
      </c>
      <c r="H735" s="43">
        <v>1.6443147000000002E-2</v>
      </c>
      <c r="I735" s="43">
        <v>0.57760027999999997</v>
      </c>
      <c r="J735" s="43">
        <v>0.1143159</v>
      </c>
      <c r="K735" s="43">
        <v>2.3750336E-2</v>
      </c>
      <c r="L735" s="43">
        <v>1.3487292E-3</v>
      </c>
      <c r="M735" s="43">
        <v>1.0368369000000001E-2</v>
      </c>
      <c r="N735" s="43">
        <v>0.31624274000000002</v>
      </c>
      <c r="O735" s="43">
        <v>1.3867187E-2</v>
      </c>
      <c r="P735" s="43">
        <v>0</v>
      </c>
      <c r="Q735" s="43">
        <v>5.6673397999999998E-3</v>
      </c>
      <c r="R735" s="43">
        <v>2.6648831000000001E-2</v>
      </c>
      <c r="S735" s="43">
        <v>0.10631976</v>
      </c>
      <c r="U735" s="93">
        <f t="shared" ref="U735:U753" si="151">G735/0.116</f>
        <v>5.413056379310345</v>
      </c>
    </row>
    <row r="736" spans="1:21">
      <c r="A736" s="41" t="s">
        <v>33</v>
      </c>
      <c r="B736" s="94" t="s">
        <v>5194</v>
      </c>
      <c r="C736" s="74">
        <f t="shared" si="147"/>
        <v>1.8290131732999999</v>
      </c>
      <c r="D736" s="74">
        <f t="shared" si="148"/>
        <v>0.1560576014</v>
      </c>
      <c r="E736" s="74">
        <f t="shared" si="149"/>
        <v>0.94151182800000011</v>
      </c>
      <c r="F736" s="74">
        <f t="shared" si="150"/>
        <v>0.15221757389999999</v>
      </c>
      <c r="G736" s="95">
        <v>0.57922616999999998</v>
      </c>
      <c r="H736" s="43">
        <v>1.6547708000000001E-2</v>
      </c>
      <c r="I736" s="43">
        <v>0.60601287999999998</v>
      </c>
      <c r="J736" s="43">
        <v>0.12059478999999999</v>
      </c>
      <c r="K736" s="43">
        <v>2.3809740999999999E-2</v>
      </c>
      <c r="L736" s="43">
        <v>1.3538474E-3</v>
      </c>
      <c r="M736" s="43">
        <v>1.0299223E-2</v>
      </c>
      <c r="N736" s="43">
        <v>0.31895124000000002</v>
      </c>
      <c r="O736" s="43">
        <v>1.3936782E-2</v>
      </c>
      <c r="P736" s="43">
        <v>0</v>
      </c>
      <c r="Q736" s="43">
        <v>5.5340509000000003E-3</v>
      </c>
      <c r="R736" s="43">
        <v>2.6656540999999999E-2</v>
      </c>
      <c r="S736" s="43">
        <v>0.1060902</v>
      </c>
      <c r="U736" s="93">
        <f t="shared" si="151"/>
        <v>4.9933290517241371</v>
      </c>
    </row>
    <row r="737" spans="1:21">
      <c r="A737" s="41" t="s">
        <v>33</v>
      </c>
      <c r="B737" s="94" t="s">
        <v>5195</v>
      </c>
      <c r="C737" s="74">
        <f t="shared" si="147"/>
        <v>1.8250119299000001</v>
      </c>
      <c r="D737" s="74">
        <f t="shared" si="148"/>
        <v>0.15601271630000002</v>
      </c>
      <c r="E737" s="74">
        <f t="shared" si="149"/>
        <v>0.94111253300000008</v>
      </c>
      <c r="F737" s="74">
        <f t="shared" si="150"/>
        <v>0.15146717060000001</v>
      </c>
      <c r="G737" s="95">
        <v>0.57641951000000002</v>
      </c>
      <c r="H737" s="43">
        <v>1.6485163000000001E-2</v>
      </c>
      <c r="I737" s="43">
        <v>0.60466618999999999</v>
      </c>
      <c r="J737" s="43">
        <v>0.12056035</v>
      </c>
      <c r="K737" s="43">
        <v>2.3826976999999999E-2</v>
      </c>
      <c r="L737" s="43">
        <v>1.3529223E-3</v>
      </c>
      <c r="M737" s="43">
        <v>1.0272467E-2</v>
      </c>
      <c r="N737" s="43">
        <v>0.31996118000000001</v>
      </c>
      <c r="O737" s="43">
        <v>1.3929512E-2</v>
      </c>
      <c r="P737" s="43">
        <v>0</v>
      </c>
      <c r="Q737" s="43">
        <v>4.6846055999999999E-3</v>
      </c>
      <c r="R737" s="43">
        <v>2.6695573E-2</v>
      </c>
      <c r="S737" s="43">
        <v>0.10615748</v>
      </c>
      <c r="U737" s="93">
        <f t="shared" si="151"/>
        <v>4.9691337068965513</v>
      </c>
    </row>
    <row r="738" spans="1:21">
      <c r="A738" s="41" t="s">
        <v>33</v>
      </c>
      <c r="B738" s="94" t="s">
        <v>5196</v>
      </c>
      <c r="C738" s="74">
        <f t="shared" si="147"/>
        <v>1.8266943952999997</v>
      </c>
      <c r="D738" s="74">
        <f t="shared" si="148"/>
        <v>0.15639308590000001</v>
      </c>
      <c r="E738" s="74">
        <f t="shared" si="149"/>
        <v>0.94106057499999984</v>
      </c>
      <c r="F738" s="74">
        <f t="shared" si="150"/>
        <v>0.15296094439999999</v>
      </c>
      <c r="G738" s="95">
        <v>0.57627978999999996</v>
      </c>
      <c r="H738" s="43">
        <v>1.7520404999999999E-2</v>
      </c>
      <c r="I738" s="43">
        <v>0.60463051999999995</v>
      </c>
      <c r="J738" s="43">
        <v>0.12086557000000001</v>
      </c>
      <c r="K738" s="43">
        <v>2.3883537999999999E-2</v>
      </c>
      <c r="L738" s="43">
        <v>1.3542069E-3</v>
      </c>
      <c r="M738" s="43">
        <v>1.0289771E-2</v>
      </c>
      <c r="N738" s="43">
        <v>0.31890964999999999</v>
      </c>
      <c r="O738" s="43">
        <v>1.3920508999999999E-2</v>
      </c>
      <c r="P738" s="43">
        <v>0</v>
      </c>
      <c r="Q738" s="43">
        <v>6.2118284000000001E-3</v>
      </c>
      <c r="R738" s="43">
        <v>2.6653097000000001E-2</v>
      </c>
      <c r="S738" s="43">
        <v>0.10617551</v>
      </c>
      <c r="U738" s="93">
        <f t="shared" si="151"/>
        <v>4.9679292241379303</v>
      </c>
    </row>
    <row r="739" spans="1:21">
      <c r="A739" s="41" t="s">
        <v>33</v>
      </c>
      <c r="B739" s="94" t="s">
        <v>5197</v>
      </c>
      <c r="C739" s="74">
        <f t="shared" si="147"/>
        <v>1.8134328920000002</v>
      </c>
      <c r="D739" s="74">
        <f t="shared" si="148"/>
        <v>0.15460927599999999</v>
      </c>
      <c r="E739" s="74">
        <f t="shared" si="149"/>
        <v>0.93490622899999998</v>
      </c>
      <c r="F739" s="74">
        <f t="shared" si="150"/>
        <v>0.15001297699999999</v>
      </c>
      <c r="G739" s="95">
        <v>0.57390441000000003</v>
      </c>
      <c r="H739" s="43">
        <v>1.6426289E-2</v>
      </c>
      <c r="I739" s="43">
        <v>0.60499934</v>
      </c>
      <c r="J739" s="43">
        <v>0.12014547</v>
      </c>
      <c r="K739" s="43">
        <v>2.321382E-2</v>
      </c>
      <c r="L739" s="43">
        <v>1.2861605999999999E-3</v>
      </c>
      <c r="M739" s="43">
        <v>9.9638253999999992E-3</v>
      </c>
      <c r="N739" s="43">
        <v>0.3134806</v>
      </c>
      <c r="O739" s="43">
        <v>1.2369875000000001E-2</v>
      </c>
      <c r="P739" s="43">
        <v>0</v>
      </c>
      <c r="Q739" s="43">
        <v>4.7198769999999999E-3</v>
      </c>
      <c r="R739" s="43">
        <v>2.6596435000000002E-2</v>
      </c>
      <c r="S739" s="43">
        <v>0.10632679</v>
      </c>
      <c r="U739" s="93">
        <f t="shared" si="151"/>
        <v>4.9474518103448277</v>
      </c>
    </row>
    <row r="740" spans="1:21">
      <c r="A740" s="41" t="s">
        <v>33</v>
      </c>
      <c r="B740" s="94" t="s">
        <v>5198</v>
      </c>
      <c r="C740" s="74">
        <f t="shared" si="147"/>
        <v>1.8470026278999998</v>
      </c>
      <c r="D740" s="74">
        <f t="shared" si="148"/>
        <v>0.17334218759999998</v>
      </c>
      <c r="E740" s="74">
        <f t="shared" si="149"/>
        <v>1.0974084749999999</v>
      </c>
      <c r="F740" s="74">
        <f t="shared" si="150"/>
        <v>6.0756535299999997E-2</v>
      </c>
      <c r="G740" s="95">
        <v>0.51549542999999998</v>
      </c>
      <c r="H740" s="43">
        <v>1.9755524999999999E-2</v>
      </c>
      <c r="I740" s="43">
        <v>0.73722471000000001</v>
      </c>
      <c r="J740" s="43">
        <v>0.13512163999999999</v>
      </c>
      <c r="K740" s="43">
        <v>2.3934397999999999E-2</v>
      </c>
      <c r="L740" s="43">
        <v>1.4149376E-3</v>
      </c>
      <c r="M740" s="43">
        <v>1.2871212E-2</v>
      </c>
      <c r="N740" s="43">
        <v>0.34042823999999999</v>
      </c>
      <c r="O740" s="43">
        <v>1.3095239999999999E-2</v>
      </c>
      <c r="P740" s="43">
        <v>0</v>
      </c>
      <c r="Q740" s="43">
        <v>3.4713843000000002E-3</v>
      </c>
      <c r="R740" s="43">
        <v>3.4112430999999999E-2</v>
      </c>
      <c r="S740" s="43">
        <v>1.007748E-2</v>
      </c>
      <c r="U740" s="93">
        <f t="shared" si="151"/>
        <v>4.443926120689655</v>
      </c>
    </row>
    <row r="741" spans="1:21">
      <c r="A741" s="41" t="s">
        <v>33</v>
      </c>
      <c r="B741" s="94" t="s">
        <v>5199</v>
      </c>
      <c r="C741" s="74">
        <f t="shared" si="147"/>
        <v>1.8825182299999998</v>
      </c>
      <c r="D741" s="74">
        <f t="shared" si="148"/>
        <v>0.10583864990000001</v>
      </c>
      <c r="E741" s="74">
        <f t="shared" si="149"/>
        <v>1.250585523</v>
      </c>
      <c r="F741" s="74">
        <f t="shared" si="150"/>
        <v>0.1173852671</v>
      </c>
      <c r="G741" s="95">
        <v>0.40870878999999999</v>
      </c>
      <c r="H741" s="43">
        <v>1.9659183E-2</v>
      </c>
      <c r="I741" s="43">
        <v>0.43062776000000003</v>
      </c>
      <c r="J741" s="43">
        <v>7.8134849000000006E-2</v>
      </c>
      <c r="K741" s="43">
        <v>1.7731034999999999E-2</v>
      </c>
      <c r="L741" s="43">
        <v>1.2761067E-3</v>
      </c>
      <c r="M741" s="43">
        <v>8.6966591999999999E-3</v>
      </c>
      <c r="N741" s="43">
        <v>0.80029857999999998</v>
      </c>
      <c r="O741" s="43">
        <v>1.2074958E-2</v>
      </c>
      <c r="P741" s="43">
        <v>0</v>
      </c>
      <c r="Q741" s="43">
        <v>6.3260621E-3</v>
      </c>
      <c r="R741" s="43">
        <v>2.5120574E-2</v>
      </c>
      <c r="S741" s="43">
        <v>7.3863673000000005E-2</v>
      </c>
      <c r="U741" s="93">
        <f t="shared" si="151"/>
        <v>3.5233516379310341</v>
      </c>
    </row>
    <row r="742" spans="1:21">
      <c r="A742" s="41" t="s">
        <v>33</v>
      </c>
      <c r="B742" s="94" t="s">
        <v>5200</v>
      </c>
      <c r="C742" s="74">
        <f t="shared" si="147"/>
        <v>1.5490513826999999</v>
      </c>
      <c r="D742" s="74">
        <f t="shared" si="148"/>
        <v>0.11653181959999999</v>
      </c>
      <c r="E742" s="74">
        <f t="shared" si="149"/>
        <v>0.88382050600000006</v>
      </c>
      <c r="F742" s="74">
        <f t="shared" si="150"/>
        <v>8.6591197100000003E-2</v>
      </c>
      <c r="G742" s="95">
        <v>0.46210785999999998</v>
      </c>
      <c r="H742" s="43">
        <v>1.7928896E-2</v>
      </c>
      <c r="I742" s="43">
        <v>0.55665014000000002</v>
      </c>
      <c r="J742" s="43">
        <v>8.3738286999999995E-2</v>
      </c>
      <c r="K742" s="43">
        <v>2.1531747E-2</v>
      </c>
      <c r="L742" s="43">
        <v>1.4605404999999999E-3</v>
      </c>
      <c r="M742" s="43">
        <v>9.8012450999999997E-3</v>
      </c>
      <c r="N742" s="43">
        <v>0.30924147000000002</v>
      </c>
      <c r="O742" s="43">
        <v>1.163084E-2</v>
      </c>
      <c r="P742" s="43">
        <v>0</v>
      </c>
      <c r="Q742" s="43">
        <v>5.5901361000000004E-3</v>
      </c>
      <c r="R742" s="43">
        <v>2.5959018E-2</v>
      </c>
      <c r="S742" s="43">
        <v>4.3411203000000002E-2</v>
      </c>
      <c r="U742" s="93">
        <f t="shared" si="151"/>
        <v>3.9836884482758617</v>
      </c>
    </row>
    <row r="743" spans="1:21">
      <c r="A743" s="41" t="s">
        <v>33</v>
      </c>
      <c r="B743" s="94" t="s">
        <v>5201</v>
      </c>
      <c r="C743" s="74">
        <f t="shared" si="147"/>
        <v>1.5466542903</v>
      </c>
      <c r="D743" s="74">
        <f t="shared" si="148"/>
        <v>0.116616287</v>
      </c>
      <c r="E743" s="74">
        <f t="shared" si="149"/>
        <v>0.88430940099999999</v>
      </c>
      <c r="F743" s="74">
        <f t="shared" si="150"/>
        <v>8.5934922300000008E-2</v>
      </c>
      <c r="G743" s="95">
        <v>0.45979367999999998</v>
      </c>
      <c r="H743" s="43">
        <v>1.7901220999999998E-2</v>
      </c>
      <c r="I743" s="43">
        <v>0.55575589999999997</v>
      </c>
      <c r="J743" s="43">
        <v>8.3786553999999999E-2</v>
      </c>
      <c r="K743" s="43">
        <v>2.1580366E-2</v>
      </c>
      <c r="L743" s="43">
        <v>1.4617971E-3</v>
      </c>
      <c r="M743" s="43">
        <v>9.7875698999999993E-3</v>
      </c>
      <c r="N743" s="43">
        <v>0.31065228</v>
      </c>
      <c r="O743" s="43">
        <v>1.1653365000000001E-2</v>
      </c>
      <c r="P743" s="43">
        <v>0</v>
      </c>
      <c r="Q743" s="43">
        <v>4.7476842999999999E-3</v>
      </c>
      <c r="R743" s="43">
        <v>2.6022044000000001E-2</v>
      </c>
      <c r="S743" s="43">
        <v>4.3511829000000002E-2</v>
      </c>
      <c r="U743" s="93">
        <f t="shared" si="151"/>
        <v>3.963738620689655</v>
      </c>
    </row>
    <row r="744" spans="1:21">
      <c r="A744" s="41" t="s">
        <v>33</v>
      </c>
      <c r="B744" s="94" t="s">
        <v>5202</v>
      </c>
      <c r="C744" s="74">
        <f t="shared" si="147"/>
        <v>1.5494690919</v>
      </c>
      <c r="D744" s="74">
        <f t="shared" si="148"/>
        <v>0.11657015999999999</v>
      </c>
      <c r="E744" s="74">
        <f t="shared" si="149"/>
        <v>0.88403219799999999</v>
      </c>
      <c r="F744" s="74">
        <f t="shared" si="150"/>
        <v>8.6619293899999991E-2</v>
      </c>
      <c r="G744" s="95">
        <v>0.46224744000000001</v>
      </c>
      <c r="H744" s="43">
        <v>1.7950667999999999E-2</v>
      </c>
      <c r="I744" s="43">
        <v>0.55666932999999996</v>
      </c>
      <c r="J744" s="43">
        <v>8.3755839999999998E-2</v>
      </c>
      <c r="K744" s="43">
        <v>2.1546106999999998E-2</v>
      </c>
      <c r="L744" s="43">
        <v>1.4615652E-3</v>
      </c>
      <c r="M744" s="43">
        <v>9.8066478000000002E-3</v>
      </c>
      <c r="N744" s="43">
        <v>0.30941220000000003</v>
      </c>
      <c r="O744" s="43">
        <v>1.1651027E-2</v>
      </c>
      <c r="P744" s="43">
        <v>0</v>
      </c>
      <c r="Q744" s="43">
        <v>5.5934408999999997E-3</v>
      </c>
      <c r="R744" s="43">
        <v>2.5962756E-2</v>
      </c>
      <c r="S744" s="43">
        <v>4.3412069999999997E-2</v>
      </c>
      <c r="U744" s="93">
        <f t="shared" si="151"/>
        <v>3.9848917241379311</v>
      </c>
    </row>
    <row r="745" spans="1:21">
      <c r="A745" s="41" t="s">
        <v>33</v>
      </c>
      <c r="B745" s="94" t="s">
        <v>5203</v>
      </c>
      <c r="C745" s="74">
        <f t="shared" si="147"/>
        <v>1.5474721878</v>
      </c>
      <c r="D745" s="74">
        <f t="shared" si="148"/>
        <v>0.1167443821</v>
      </c>
      <c r="E745" s="74">
        <f t="shared" si="149"/>
        <v>0.884208989</v>
      </c>
      <c r="F745" s="74">
        <f t="shared" si="150"/>
        <v>8.6209766699999996E-2</v>
      </c>
      <c r="G745" s="95">
        <v>0.46030905</v>
      </c>
      <c r="H745" s="43">
        <v>1.8396129000000001E-2</v>
      </c>
      <c r="I745" s="43">
        <v>0.55671294000000004</v>
      </c>
      <c r="J745" s="43">
        <v>8.3903965999999996E-2</v>
      </c>
      <c r="K745" s="43">
        <v>2.1598227000000001E-2</v>
      </c>
      <c r="L745" s="43">
        <v>1.465142E-3</v>
      </c>
      <c r="M745" s="43">
        <v>9.7770471000000001E-3</v>
      </c>
      <c r="N745" s="43">
        <v>0.30909991999999997</v>
      </c>
      <c r="O745" s="43">
        <v>1.1645759E-2</v>
      </c>
      <c r="P745" s="43">
        <v>0</v>
      </c>
      <c r="Q745" s="43">
        <v>4.8703567E-3</v>
      </c>
      <c r="R745" s="43">
        <v>2.5982239000000001E-2</v>
      </c>
      <c r="S745" s="43">
        <v>4.3711411999999998E-2</v>
      </c>
      <c r="U745" s="93">
        <f t="shared" si="151"/>
        <v>3.9681814655172412</v>
      </c>
    </row>
    <row r="746" spans="1:21">
      <c r="A746" s="41" t="s">
        <v>33</v>
      </c>
      <c r="B746" s="94" t="s">
        <v>5204</v>
      </c>
      <c r="C746" s="74">
        <f t="shared" si="147"/>
        <v>1.4608271454999999</v>
      </c>
      <c r="D746" s="74">
        <f t="shared" si="148"/>
        <v>0.11528077619999999</v>
      </c>
      <c r="E746" s="74">
        <f t="shared" si="149"/>
        <v>0.90113037100000004</v>
      </c>
      <c r="F746" s="74">
        <f t="shared" si="150"/>
        <v>5.28699683E-2</v>
      </c>
      <c r="G746" s="95">
        <v>0.39154602999999999</v>
      </c>
      <c r="H746" s="43">
        <v>1.9418610999999999E-2</v>
      </c>
      <c r="I746" s="43">
        <v>0.55923080000000003</v>
      </c>
      <c r="J746" s="43">
        <v>8.4375789000000007E-2</v>
      </c>
      <c r="K746" s="43">
        <v>2.0343962E-2</v>
      </c>
      <c r="L746" s="43">
        <v>1.2330176000000001E-3</v>
      </c>
      <c r="M746" s="43">
        <v>9.3280076000000003E-3</v>
      </c>
      <c r="N746" s="43">
        <v>0.32248095999999998</v>
      </c>
      <c r="O746" s="43">
        <v>9.8334649999999996E-3</v>
      </c>
      <c r="P746" s="43">
        <v>0</v>
      </c>
      <c r="Q746" s="43">
        <v>3.6356775000000001E-3</v>
      </c>
      <c r="R746" s="43">
        <v>3.1787656999999997E-2</v>
      </c>
      <c r="S746" s="43">
        <v>7.6131688000000003E-3</v>
      </c>
      <c r="U746" s="93">
        <f t="shared" si="151"/>
        <v>3.3753968103448275</v>
      </c>
    </row>
    <row r="747" spans="1:21">
      <c r="A747" s="41" t="s">
        <v>33</v>
      </c>
      <c r="B747" s="94" t="s">
        <v>5205</v>
      </c>
      <c r="C747" s="74">
        <f t="shared" si="147"/>
        <v>1.7184942175</v>
      </c>
      <c r="D747" s="74">
        <f t="shared" si="148"/>
        <v>9.2610781400000008E-2</v>
      </c>
      <c r="E747" s="74">
        <f t="shared" si="149"/>
        <v>1.1522076750000001</v>
      </c>
      <c r="F747" s="74">
        <f t="shared" si="150"/>
        <v>0.10991559109999999</v>
      </c>
      <c r="G747" s="95">
        <v>0.36376016999999999</v>
      </c>
      <c r="H747" s="43">
        <v>1.9256575000000001E-2</v>
      </c>
      <c r="I747" s="43">
        <v>0.38017295000000001</v>
      </c>
      <c r="J747" s="43">
        <v>6.5754730999999997E-2</v>
      </c>
      <c r="K747" s="43">
        <v>1.7477365000000002E-2</v>
      </c>
      <c r="L747" s="43">
        <v>1.2092237E-3</v>
      </c>
      <c r="M747" s="43">
        <v>8.1694617000000001E-3</v>
      </c>
      <c r="N747" s="43">
        <v>0.75277815000000003</v>
      </c>
      <c r="O747" s="43">
        <v>1.1538466000000001E-2</v>
      </c>
      <c r="P747" s="43">
        <v>0</v>
      </c>
      <c r="Q747" s="43">
        <v>6.2025431000000001E-3</v>
      </c>
      <c r="R747" s="43">
        <v>2.3427938999999998E-2</v>
      </c>
      <c r="S747" s="43">
        <v>6.8746642999999996E-2</v>
      </c>
      <c r="U747" s="93">
        <f t="shared" si="151"/>
        <v>3.1358635344827586</v>
      </c>
    </row>
    <row r="748" spans="1:21">
      <c r="A748" s="41" t="s">
        <v>33</v>
      </c>
      <c r="B748" s="94" t="s">
        <v>5206</v>
      </c>
      <c r="C748" s="74">
        <f t="shared" si="147"/>
        <v>1.4052424486999999</v>
      </c>
      <c r="D748" s="74">
        <f t="shared" si="148"/>
        <v>0.10091721510000001</v>
      </c>
      <c r="E748" s="74">
        <f t="shared" si="149"/>
        <v>0.7301799149999999</v>
      </c>
      <c r="F748" s="74">
        <f t="shared" si="150"/>
        <v>0.1164834186</v>
      </c>
      <c r="G748" s="95">
        <v>0.45766190000000001</v>
      </c>
      <c r="H748" s="43">
        <v>1.6123515000000001E-2</v>
      </c>
      <c r="I748" s="43">
        <v>0.43392659</v>
      </c>
      <c r="J748" s="43">
        <v>6.9666105000000006E-2</v>
      </c>
      <c r="K748" s="43">
        <v>2.1174736999999999E-2</v>
      </c>
      <c r="L748" s="43">
        <v>1.2046578999999999E-3</v>
      </c>
      <c r="M748" s="43">
        <v>8.8717151999999997E-3</v>
      </c>
      <c r="N748" s="43">
        <v>0.28012980999999998</v>
      </c>
      <c r="O748" s="43">
        <v>1.1194653000000001E-2</v>
      </c>
      <c r="P748" s="43">
        <v>0</v>
      </c>
      <c r="Q748" s="43">
        <v>5.4570336000000002E-3</v>
      </c>
      <c r="R748" s="43">
        <v>2.3376352E-2</v>
      </c>
      <c r="S748" s="43">
        <v>7.6455380000000003E-2</v>
      </c>
      <c r="U748" s="93">
        <f t="shared" si="151"/>
        <v>3.9453612068965516</v>
      </c>
    </row>
    <row r="749" spans="1:21">
      <c r="A749" s="41" t="s">
        <v>33</v>
      </c>
      <c r="B749" s="94" t="s">
        <v>5207</v>
      </c>
      <c r="C749" s="74">
        <f t="shared" si="147"/>
        <v>1.6740590856999997</v>
      </c>
      <c r="D749" s="74">
        <f t="shared" si="148"/>
        <v>0.1321328772</v>
      </c>
      <c r="E749" s="74">
        <f t="shared" si="149"/>
        <v>0.88563824699999993</v>
      </c>
      <c r="F749" s="74">
        <f t="shared" si="150"/>
        <v>0.1303598215</v>
      </c>
      <c r="G749" s="95">
        <v>0.52592813999999999</v>
      </c>
      <c r="H749" s="43">
        <v>1.7926966999999999E-2</v>
      </c>
      <c r="I749" s="43">
        <v>0.55193694000000004</v>
      </c>
      <c r="J749" s="43">
        <v>9.7039839000000003E-2</v>
      </c>
      <c r="K749" s="43">
        <v>2.3747873999999999E-2</v>
      </c>
      <c r="L749" s="43">
        <v>1.3431222E-3</v>
      </c>
      <c r="M749" s="43">
        <v>1.0002041999999999E-2</v>
      </c>
      <c r="N749" s="43">
        <v>0.31577433999999999</v>
      </c>
      <c r="O749" s="43">
        <v>1.2277537E-2</v>
      </c>
      <c r="P749" s="43">
        <v>0</v>
      </c>
      <c r="Q749" s="43">
        <v>5.7753795000000004E-3</v>
      </c>
      <c r="R749" s="43">
        <v>2.6400921000000001E-2</v>
      </c>
      <c r="S749" s="43">
        <v>8.5905984000000005E-2</v>
      </c>
      <c r="U749" s="93">
        <f t="shared" si="151"/>
        <v>4.5338632758620685</v>
      </c>
    </row>
    <row r="750" spans="1:21">
      <c r="A750" s="41" t="s">
        <v>33</v>
      </c>
      <c r="B750" s="94" t="s">
        <v>5208</v>
      </c>
      <c r="C750" s="74">
        <f t="shared" si="147"/>
        <v>1.6701352440999999</v>
      </c>
      <c r="D750" s="74">
        <f t="shared" si="148"/>
        <v>0.13209255099999997</v>
      </c>
      <c r="E750" s="74">
        <f t="shared" si="149"/>
        <v>0.88527798199999996</v>
      </c>
      <c r="F750" s="74">
        <f t="shared" si="150"/>
        <v>0.12961247110000002</v>
      </c>
      <c r="G750" s="95">
        <v>0.52315224000000005</v>
      </c>
      <c r="H750" s="43">
        <v>1.7866702000000002E-2</v>
      </c>
      <c r="I750" s="43">
        <v>0.55060787</v>
      </c>
      <c r="J750" s="43">
        <v>9.7008929999999993E-2</v>
      </c>
      <c r="K750" s="43">
        <v>2.3766137999999999E-2</v>
      </c>
      <c r="L750" s="43">
        <v>1.3421949E-3</v>
      </c>
      <c r="M750" s="43">
        <v>9.9752881000000002E-3</v>
      </c>
      <c r="N750" s="43">
        <v>0.31680341000000001</v>
      </c>
      <c r="O750" s="43">
        <v>1.2268704E-2</v>
      </c>
      <c r="P750" s="43">
        <v>0</v>
      </c>
      <c r="Q750" s="43">
        <v>4.9269051000000001E-3</v>
      </c>
      <c r="R750" s="43">
        <v>2.644115E-2</v>
      </c>
      <c r="S750" s="43">
        <v>8.5975711999999996E-2</v>
      </c>
      <c r="U750" s="93">
        <f t="shared" si="151"/>
        <v>4.5099331034482759</v>
      </c>
    </row>
    <row r="751" spans="1:21">
      <c r="A751" s="41" t="s">
        <v>33</v>
      </c>
      <c r="B751" s="94" t="s">
        <v>5209</v>
      </c>
      <c r="C751" s="74">
        <f t="shared" si="147"/>
        <v>1.6721767889999999</v>
      </c>
      <c r="D751" s="74">
        <f t="shared" si="148"/>
        <v>0.1325188538</v>
      </c>
      <c r="E751" s="74">
        <f t="shared" si="149"/>
        <v>0.88540674300000011</v>
      </c>
      <c r="F751" s="74">
        <f t="shared" si="150"/>
        <v>0.13115648220000001</v>
      </c>
      <c r="G751" s="95">
        <v>0.52309470999999996</v>
      </c>
      <c r="H751" s="43">
        <v>1.8918443E-2</v>
      </c>
      <c r="I751" s="43">
        <v>0.55058136000000002</v>
      </c>
      <c r="J751" s="43">
        <v>9.7328817999999998E-2</v>
      </c>
      <c r="K751" s="43">
        <v>2.3841866E-2</v>
      </c>
      <c r="L751" s="43">
        <v>1.3455947999999999E-3</v>
      </c>
      <c r="M751" s="43">
        <v>1.0002575E-2</v>
      </c>
      <c r="N751" s="43">
        <v>0.31590694000000002</v>
      </c>
      <c r="O751" s="43">
        <v>1.2308992E-2</v>
      </c>
      <c r="P751" s="43">
        <v>0</v>
      </c>
      <c r="Q751" s="43">
        <v>6.4550692E-3</v>
      </c>
      <c r="R751" s="43">
        <v>2.6400302E-2</v>
      </c>
      <c r="S751" s="43">
        <v>8.5992119000000006E-2</v>
      </c>
      <c r="U751" s="93">
        <f t="shared" si="151"/>
        <v>4.5094371551724128</v>
      </c>
    </row>
    <row r="752" spans="1:21">
      <c r="A752" s="41" t="s">
        <v>33</v>
      </c>
      <c r="B752" s="94" t="s">
        <v>5210</v>
      </c>
      <c r="C752" s="74">
        <f t="shared" si="147"/>
        <v>1.6709514264999998</v>
      </c>
      <c r="D752" s="74">
        <f t="shared" si="148"/>
        <v>0.13222017860000002</v>
      </c>
      <c r="E752" s="74">
        <f t="shared" si="149"/>
        <v>0.88517663199999996</v>
      </c>
      <c r="F752" s="74">
        <f t="shared" si="150"/>
        <v>0.1298854659</v>
      </c>
      <c r="G752" s="95">
        <v>0.52366915000000003</v>
      </c>
      <c r="H752" s="43">
        <v>1.8360972E-2</v>
      </c>
      <c r="I752" s="43">
        <v>0.55156883000000001</v>
      </c>
      <c r="J752" s="43">
        <v>9.7126502000000003E-2</v>
      </c>
      <c r="K752" s="43">
        <v>2.3783994999999999E-2</v>
      </c>
      <c r="L752" s="43">
        <v>1.3454138E-3</v>
      </c>
      <c r="M752" s="43">
        <v>9.9642677999999991E-3</v>
      </c>
      <c r="N752" s="43">
        <v>0.31524682999999998</v>
      </c>
      <c r="O752" s="43">
        <v>1.2257867E-2</v>
      </c>
      <c r="P752" s="43">
        <v>0</v>
      </c>
      <c r="Q752" s="43">
        <v>5.0494978999999999E-3</v>
      </c>
      <c r="R752" s="43">
        <v>2.6401605000000002E-2</v>
      </c>
      <c r="S752" s="43">
        <v>8.6176496000000005E-2</v>
      </c>
      <c r="U752" s="93">
        <f t="shared" si="151"/>
        <v>4.5143892241379309</v>
      </c>
    </row>
    <row r="753" spans="1:21">
      <c r="A753" s="41" t="s">
        <v>33</v>
      </c>
      <c r="B753" s="94" t="s">
        <v>5211</v>
      </c>
      <c r="C753" s="74">
        <f t="shared" si="147"/>
        <v>1.7101633546000004</v>
      </c>
      <c r="D753" s="74">
        <f t="shared" si="148"/>
        <v>0.14008030439999999</v>
      </c>
      <c r="E753" s="74">
        <f t="shared" si="149"/>
        <v>1.0777473930000001</v>
      </c>
      <c r="F753" s="74">
        <f t="shared" si="150"/>
        <v>6.3030877200000002E-2</v>
      </c>
      <c r="G753" s="95">
        <v>0.42930478</v>
      </c>
      <c r="H753" s="43">
        <v>2.3211052999999999E-2</v>
      </c>
      <c r="I753" s="43">
        <v>0.69539167999999996</v>
      </c>
      <c r="J753" s="43">
        <v>0.10678767</v>
      </c>
      <c r="K753" s="43">
        <v>2.1221314000000002E-2</v>
      </c>
      <c r="L753" s="43">
        <v>1.4157924000000001E-3</v>
      </c>
      <c r="M753" s="43">
        <v>1.0655527999999999E-2</v>
      </c>
      <c r="N753" s="43">
        <v>0.35914466</v>
      </c>
      <c r="O753" s="43">
        <v>1.2306394E-2</v>
      </c>
      <c r="P753" s="43">
        <v>0</v>
      </c>
      <c r="Q753" s="43">
        <v>4.0152308999999997E-3</v>
      </c>
      <c r="R753" s="43">
        <v>3.6790476000000003E-2</v>
      </c>
      <c r="S753" s="43">
        <v>9.9187762999999995E-3</v>
      </c>
      <c r="U753" s="93">
        <f t="shared" si="151"/>
        <v>3.7009032758620686</v>
      </c>
    </row>
    <row r="755" spans="1:21">
      <c r="B755" s="40" t="s">
        <v>5212</v>
      </c>
    </row>
    <row r="756" spans="1:21">
      <c r="A756" s="41" t="s">
        <v>33</v>
      </c>
      <c r="B756" s="94" t="s">
        <v>5213</v>
      </c>
      <c r="C756" s="74">
        <f t="shared" ref="C756:C805" si="152">D756+E756+F756+G756</f>
        <v>1.1883458395800002</v>
      </c>
      <c r="D756" s="74">
        <f t="shared" ref="D756:D805" si="153">J756+K756+L756+M756</f>
        <v>0.12135862970000001</v>
      </c>
      <c r="E756" s="74">
        <f t="shared" ref="E756:E805" si="154">H756+I756+N756</f>
        <v>0.53751387900000003</v>
      </c>
      <c r="F756" s="74">
        <f t="shared" ref="F756:F805" si="155">O756+IF(P756="x",0,P756)+IF(Q756="x",0,Q756)+IF(R756="x",0,R756)+S756</f>
        <v>0.26044537088000003</v>
      </c>
      <c r="G756" s="95">
        <v>0.26902796000000001</v>
      </c>
      <c r="H756" s="43">
        <v>6.6116632999999994E-2</v>
      </c>
      <c r="I756" s="43">
        <v>6.7559965999999999E-2</v>
      </c>
      <c r="J756" s="43">
        <v>6.1228408999999998E-2</v>
      </c>
      <c r="K756" s="43">
        <v>4.4527239000000003E-2</v>
      </c>
      <c r="L756" s="43">
        <v>3.4981267000000001E-3</v>
      </c>
      <c r="M756" s="43">
        <v>1.2104854999999999E-2</v>
      </c>
      <c r="N756" s="43">
        <v>0.40383728000000002</v>
      </c>
      <c r="O756" s="43">
        <v>5.6237686000000002E-2</v>
      </c>
      <c r="P756" s="43">
        <v>0</v>
      </c>
      <c r="Q756" s="43">
        <v>0.19141726000000001</v>
      </c>
      <c r="R756" s="43">
        <v>3.6842088000000001E-4</v>
      </c>
      <c r="S756" s="43">
        <v>1.2422004E-2</v>
      </c>
      <c r="U756" s="93">
        <f t="shared" ref="U756:U805" si="156">G756/0.116</f>
        <v>2.3192065517241378</v>
      </c>
    </row>
    <row r="757" spans="1:21">
      <c r="A757" s="41" t="s">
        <v>33</v>
      </c>
      <c r="B757" s="94" t="s">
        <v>5214</v>
      </c>
      <c r="C757" s="74">
        <f t="shared" si="152"/>
        <v>3.4366373316000001</v>
      </c>
      <c r="D757" s="74">
        <f t="shared" si="153"/>
        <v>0.15901001809999998</v>
      </c>
      <c r="E757" s="74">
        <f t="shared" si="154"/>
        <v>2.380449</v>
      </c>
      <c r="F757" s="74">
        <f t="shared" si="155"/>
        <v>0.4941831035</v>
      </c>
      <c r="G757" s="95">
        <v>0.40299520999999999</v>
      </c>
      <c r="H757" s="43">
        <v>3.2724110000000001E-2</v>
      </c>
      <c r="I757" s="43">
        <v>0.83074579000000004</v>
      </c>
      <c r="J757" s="43">
        <v>6.8088107999999994E-2</v>
      </c>
      <c r="K757" s="43">
        <v>5.3101727000000001E-2</v>
      </c>
      <c r="L757" s="43">
        <v>2.4506021000000001E-3</v>
      </c>
      <c r="M757" s="43">
        <v>3.5369580999999997E-2</v>
      </c>
      <c r="N757" s="43">
        <v>1.5169790999999999</v>
      </c>
      <c r="O757" s="43">
        <v>2.2603478E-2</v>
      </c>
      <c r="P757" s="43">
        <v>0</v>
      </c>
      <c r="Q757" s="43">
        <v>5.8409695000000003E-3</v>
      </c>
      <c r="R757" s="43">
        <v>4.2591575999999999E-2</v>
      </c>
      <c r="S757" s="43">
        <v>0.42314708000000001</v>
      </c>
      <c r="U757" s="93">
        <f t="shared" si="156"/>
        <v>3.4740966379310341</v>
      </c>
    </row>
    <row r="758" spans="1:21">
      <c r="A758" s="41" t="s">
        <v>33</v>
      </c>
      <c r="B758" s="94" t="s">
        <v>5215</v>
      </c>
      <c r="C758" s="74">
        <f t="shared" si="152"/>
        <v>3.1014947024000001</v>
      </c>
      <c r="D758" s="74">
        <f t="shared" si="153"/>
        <v>0.14370365509999999</v>
      </c>
      <c r="E758" s="74">
        <f t="shared" si="154"/>
        <v>2.1532571910000002</v>
      </c>
      <c r="F758" s="74">
        <f t="shared" si="155"/>
        <v>0.45896355629999996</v>
      </c>
      <c r="G758" s="95">
        <v>0.3455703</v>
      </c>
      <c r="H758" s="43">
        <v>2.5507931000000001E-2</v>
      </c>
      <c r="I758" s="43">
        <v>0.76999386000000003</v>
      </c>
      <c r="J758" s="43">
        <v>6.1315024000000003E-2</v>
      </c>
      <c r="K758" s="43">
        <v>4.7590511000000002E-2</v>
      </c>
      <c r="L758" s="43">
        <v>2.2168331000000001E-3</v>
      </c>
      <c r="M758" s="43">
        <v>3.2581287E-2</v>
      </c>
      <c r="N758" s="43">
        <v>1.3577554000000001</v>
      </c>
      <c r="O758" s="43">
        <v>2.0682982999999999E-2</v>
      </c>
      <c r="P758" s="43">
        <v>0</v>
      </c>
      <c r="Q758" s="43">
        <v>4.8073172999999999E-3</v>
      </c>
      <c r="R758" s="43">
        <v>3.9814405999999997E-2</v>
      </c>
      <c r="S758" s="43">
        <v>0.39365885</v>
      </c>
      <c r="U758" s="93">
        <f t="shared" si="156"/>
        <v>2.9790543103448273</v>
      </c>
    </row>
    <row r="759" spans="1:21">
      <c r="A759" s="41" t="s">
        <v>33</v>
      </c>
      <c r="B759" s="94" t="s">
        <v>5216</v>
      </c>
      <c r="C759" s="74">
        <f t="shared" si="152"/>
        <v>2.4880040839999999</v>
      </c>
      <c r="D759" s="74">
        <f t="shared" si="153"/>
        <v>0.1583880339</v>
      </c>
      <c r="E759" s="74">
        <f t="shared" si="154"/>
        <v>1.754955093</v>
      </c>
      <c r="F759" s="74">
        <f t="shared" si="155"/>
        <v>4.4233407100000004E-2</v>
      </c>
      <c r="G759" s="95">
        <v>0.53042754999999997</v>
      </c>
      <c r="H759" s="43">
        <v>2.9927012999999999E-2</v>
      </c>
      <c r="I759" s="43">
        <v>0.50076527999999998</v>
      </c>
      <c r="J759" s="43">
        <v>6.3821930999999998E-2</v>
      </c>
      <c r="K759" s="43">
        <v>7.6535887999999996E-2</v>
      </c>
      <c r="L759" s="43">
        <v>1.4928618999999999E-3</v>
      </c>
      <c r="M759" s="43">
        <v>1.6537353000000001E-2</v>
      </c>
      <c r="N759" s="43">
        <v>1.2242628</v>
      </c>
      <c r="O759" s="43">
        <v>5.6555568000000002E-3</v>
      </c>
      <c r="P759" s="43">
        <v>0</v>
      </c>
      <c r="Q759" s="43">
        <v>4.2845102999999997E-3</v>
      </c>
      <c r="R759" s="43">
        <v>1.1036475E-2</v>
      </c>
      <c r="S759" s="43">
        <v>2.3256865000000002E-2</v>
      </c>
      <c r="U759" s="93">
        <f t="shared" si="156"/>
        <v>4.5726512931034478</v>
      </c>
    </row>
    <row r="760" spans="1:21">
      <c r="A760" s="41" t="s">
        <v>33</v>
      </c>
      <c r="B760" s="94" t="s">
        <v>5217</v>
      </c>
      <c r="C760" s="74">
        <f t="shared" si="152"/>
        <v>3.4366373316000001</v>
      </c>
      <c r="D760" s="74">
        <f t="shared" si="153"/>
        <v>0.15901001809999998</v>
      </c>
      <c r="E760" s="74">
        <f t="shared" si="154"/>
        <v>2.380449</v>
      </c>
      <c r="F760" s="74">
        <f t="shared" si="155"/>
        <v>0.4941831035</v>
      </c>
      <c r="G760" s="95">
        <v>0.40299520999999999</v>
      </c>
      <c r="H760" s="43">
        <v>3.2724110000000001E-2</v>
      </c>
      <c r="I760" s="43">
        <v>0.83074579000000004</v>
      </c>
      <c r="J760" s="43">
        <v>6.8088107999999994E-2</v>
      </c>
      <c r="K760" s="43">
        <v>5.3101727000000001E-2</v>
      </c>
      <c r="L760" s="43">
        <v>2.4506021000000001E-3</v>
      </c>
      <c r="M760" s="43">
        <v>3.5369580999999997E-2</v>
      </c>
      <c r="N760" s="43">
        <v>1.5169790999999999</v>
      </c>
      <c r="O760" s="43">
        <v>2.2603478E-2</v>
      </c>
      <c r="P760" s="43">
        <v>0</v>
      </c>
      <c r="Q760" s="43">
        <v>5.8409695000000003E-3</v>
      </c>
      <c r="R760" s="43">
        <v>4.2591575999999999E-2</v>
      </c>
      <c r="S760" s="43">
        <v>0.42314708000000001</v>
      </c>
      <c r="U760" s="93">
        <f t="shared" si="156"/>
        <v>3.4740966379310341</v>
      </c>
    </row>
    <row r="761" spans="1:21">
      <c r="A761" s="41" t="s">
        <v>33</v>
      </c>
      <c r="B761" s="94" t="s">
        <v>5218</v>
      </c>
      <c r="C761" s="74">
        <f t="shared" si="152"/>
        <v>0.71698870635</v>
      </c>
      <c r="D761" s="74">
        <f t="shared" si="153"/>
        <v>3.7967263129999998E-2</v>
      </c>
      <c r="E761" s="74">
        <f t="shared" si="154"/>
        <v>0.4955183675</v>
      </c>
      <c r="F761" s="74">
        <f t="shared" si="155"/>
        <v>0.12407071672</v>
      </c>
      <c r="G761" s="95">
        <v>5.9432358999999997E-2</v>
      </c>
      <c r="H761" s="43">
        <v>4.7152835000000004E-3</v>
      </c>
      <c r="I761" s="43">
        <v>0.43163724999999997</v>
      </c>
      <c r="J761" s="43">
        <v>1.7210534999999999E-2</v>
      </c>
      <c r="K761" s="43">
        <v>2.8381629999999999E-3</v>
      </c>
      <c r="L761" s="43">
        <v>6.4591213000000003E-4</v>
      </c>
      <c r="M761" s="43">
        <v>1.7272652999999999E-2</v>
      </c>
      <c r="N761" s="43">
        <v>5.9165834E-2</v>
      </c>
      <c r="O761" s="43">
        <v>3.3150253000000002E-3</v>
      </c>
      <c r="P761" s="43">
        <v>0</v>
      </c>
      <c r="Q761" s="43">
        <v>8.8698781999999997E-4</v>
      </c>
      <c r="R761" s="43">
        <v>0.11076295</v>
      </c>
      <c r="S761" s="43">
        <v>9.1057536000000005E-3</v>
      </c>
      <c r="U761" s="93">
        <f t="shared" si="156"/>
        <v>0.51234792241379301</v>
      </c>
    </row>
    <row r="762" spans="1:21">
      <c r="A762" s="41" t="s">
        <v>33</v>
      </c>
      <c r="B762" s="94" t="s">
        <v>5219</v>
      </c>
      <c r="C762" s="74">
        <f t="shared" si="152"/>
        <v>3.8295771611000005</v>
      </c>
      <c r="D762" s="74">
        <f t="shared" si="153"/>
        <v>0.20279059630000001</v>
      </c>
      <c r="E762" s="74">
        <f t="shared" si="154"/>
        <v>2.6466606640000006</v>
      </c>
      <c r="F762" s="74">
        <f t="shared" si="155"/>
        <v>0.66268602080000005</v>
      </c>
      <c r="G762" s="95">
        <v>0.31743988000000001</v>
      </c>
      <c r="H762" s="43">
        <v>2.5185254000000001E-2</v>
      </c>
      <c r="I762" s="43">
        <v>2.3054591000000002</v>
      </c>
      <c r="J762" s="43">
        <v>9.1924844000000006E-2</v>
      </c>
      <c r="K762" s="43">
        <v>1.5159185E-2</v>
      </c>
      <c r="L762" s="43">
        <v>3.4499433000000001E-3</v>
      </c>
      <c r="M762" s="43">
        <v>9.2256623999999995E-2</v>
      </c>
      <c r="N762" s="43">
        <v>0.31601631000000002</v>
      </c>
      <c r="O762" s="43">
        <v>1.7706199999999998E-2</v>
      </c>
      <c r="P762" s="43">
        <v>0</v>
      </c>
      <c r="Q762" s="43">
        <v>4.7375758000000002E-3</v>
      </c>
      <c r="R762" s="43">
        <v>0.59160663000000002</v>
      </c>
      <c r="S762" s="43">
        <v>4.8635615E-2</v>
      </c>
      <c r="U762" s="93">
        <f t="shared" si="156"/>
        <v>2.7365506896551723</v>
      </c>
    </row>
    <row r="763" spans="1:21">
      <c r="A763" s="41" t="s">
        <v>33</v>
      </c>
      <c r="B763" s="94" t="s">
        <v>5220</v>
      </c>
      <c r="C763" s="74">
        <f t="shared" si="152"/>
        <v>0.78689239115999998</v>
      </c>
      <c r="D763" s="74">
        <f t="shared" si="153"/>
        <v>2.9896887260000001E-2</v>
      </c>
      <c r="E763" s="74">
        <f t="shared" si="154"/>
        <v>0.61416675129999998</v>
      </c>
      <c r="F763" s="74">
        <f t="shared" si="155"/>
        <v>4.3572442599999997E-2</v>
      </c>
      <c r="G763" s="95">
        <v>9.925631E-2</v>
      </c>
      <c r="H763" s="43">
        <v>5.9216312999999998E-3</v>
      </c>
      <c r="I763" s="43">
        <v>0.11228915</v>
      </c>
      <c r="J763" s="43">
        <v>1.8410643000000001E-2</v>
      </c>
      <c r="K763" s="43">
        <v>6.7416489999999997E-3</v>
      </c>
      <c r="L763" s="43">
        <v>7.4500895999999998E-4</v>
      </c>
      <c r="M763" s="43">
        <v>3.9995863E-3</v>
      </c>
      <c r="N763" s="43">
        <v>0.49595597000000002</v>
      </c>
      <c r="O763" s="43">
        <v>2.9683017999999999E-3</v>
      </c>
      <c r="P763" s="43">
        <v>0</v>
      </c>
      <c r="Q763" s="43">
        <v>1.4318817999999999E-3</v>
      </c>
      <c r="R763" s="43">
        <v>1.0311883000000001E-2</v>
      </c>
      <c r="S763" s="43">
        <v>2.8860376E-2</v>
      </c>
      <c r="U763" s="93">
        <f t="shared" si="156"/>
        <v>0.85565784482758611</v>
      </c>
    </row>
    <row r="764" spans="1:21">
      <c r="A764" s="41" t="s">
        <v>33</v>
      </c>
      <c r="B764" s="94" t="s">
        <v>5221</v>
      </c>
      <c r="C764" s="74">
        <f t="shared" si="152"/>
        <v>3.0492320231000001</v>
      </c>
      <c r="D764" s="74">
        <f t="shared" si="153"/>
        <v>0.11585135149999999</v>
      </c>
      <c r="E764" s="74">
        <f t="shared" si="154"/>
        <v>2.379914882</v>
      </c>
      <c r="F764" s="74">
        <f t="shared" si="155"/>
        <v>0.1688445496</v>
      </c>
      <c r="G764" s="95">
        <v>0.38462123999999998</v>
      </c>
      <c r="H764" s="43">
        <v>2.2946502000000001E-2</v>
      </c>
      <c r="I764" s="43">
        <v>0.43512388000000002</v>
      </c>
      <c r="J764" s="43">
        <v>7.1341803999999995E-2</v>
      </c>
      <c r="K764" s="43">
        <v>2.6124095999999999E-2</v>
      </c>
      <c r="L764" s="43">
        <v>2.8869325000000002E-3</v>
      </c>
      <c r="M764" s="43">
        <v>1.5498519000000001E-2</v>
      </c>
      <c r="N764" s="43">
        <v>1.9218445</v>
      </c>
      <c r="O764" s="43">
        <v>1.150226E-2</v>
      </c>
      <c r="P764" s="43">
        <v>0</v>
      </c>
      <c r="Q764" s="43">
        <v>5.5485856000000002E-3</v>
      </c>
      <c r="R764" s="43">
        <v>3.9958863999999997E-2</v>
      </c>
      <c r="S764" s="43">
        <v>0.11183484</v>
      </c>
      <c r="U764" s="93">
        <f t="shared" si="156"/>
        <v>3.3157003448275857</v>
      </c>
    </row>
    <row r="765" spans="1:21">
      <c r="A765" s="41" t="s">
        <v>33</v>
      </c>
      <c r="B765" s="94" t="s">
        <v>5222</v>
      </c>
      <c r="C765" s="74">
        <f t="shared" si="152"/>
        <v>3.4366373316000001</v>
      </c>
      <c r="D765" s="74">
        <f t="shared" si="153"/>
        <v>0.15901001809999998</v>
      </c>
      <c r="E765" s="74">
        <f t="shared" si="154"/>
        <v>2.380449</v>
      </c>
      <c r="F765" s="74">
        <f t="shared" si="155"/>
        <v>0.4941831035</v>
      </c>
      <c r="G765" s="95">
        <v>0.40299520999999999</v>
      </c>
      <c r="H765" s="43">
        <v>3.2724110000000001E-2</v>
      </c>
      <c r="I765" s="43">
        <v>0.83074579000000004</v>
      </c>
      <c r="J765" s="43">
        <v>6.8088107999999994E-2</v>
      </c>
      <c r="K765" s="43">
        <v>5.3101727000000001E-2</v>
      </c>
      <c r="L765" s="43">
        <v>2.4506021000000001E-3</v>
      </c>
      <c r="M765" s="43">
        <v>3.5369580999999997E-2</v>
      </c>
      <c r="N765" s="43">
        <v>1.5169790999999999</v>
      </c>
      <c r="O765" s="43">
        <v>2.2603478E-2</v>
      </c>
      <c r="P765" s="43">
        <v>0</v>
      </c>
      <c r="Q765" s="43">
        <v>5.8409695000000003E-3</v>
      </c>
      <c r="R765" s="43">
        <v>4.2591575999999999E-2</v>
      </c>
      <c r="S765" s="43">
        <v>0.42314708000000001</v>
      </c>
      <c r="U765" s="93">
        <f t="shared" si="156"/>
        <v>3.4740966379310341</v>
      </c>
    </row>
    <row r="766" spans="1:21">
      <c r="A766" s="41" t="s">
        <v>33</v>
      </c>
      <c r="B766" s="94" t="s">
        <v>5223</v>
      </c>
      <c r="C766" s="74">
        <f t="shared" si="152"/>
        <v>0.57535541124</v>
      </c>
      <c r="D766" s="74">
        <f t="shared" si="153"/>
        <v>1.6643176789999999E-2</v>
      </c>
      <c r="E766" s="74">
        <f t="shared" si="154"/>
        <v>0.51314281989999999</v>
      </c>
      <c r="F766" s="74">
        <f t="shared" si="155"/>
        <v>2.4053572549999999E-2</v>
      </c>
      <c r="G766" s="95">
        <v>2.1515842E-2</v>
      </c>
      <c r="H766" s="43">
        <v>3.1224069000000002E-3</v>
      </c>
      <c r="I766" s="43">
        <v>4.5948522999999998E-2</v>
      </c>
      <c r="J766" s="43">
        <v>9.0180802000000004E-3</v>
      </c>
      <c r="K766" s="43">
        <v>1.6051412000000001E-3</v>
      </c>
      <c r="L766" s="43">
        <v>3.7363769000000002E-4</v>
      </c>
      <c r="M766" s="43">
        <v>5.6463177000000003E-3</v>
      </c>
      <c r="N766" s="43">
        <v>0.46407188999999999</v>
      </c>
      <c r="O766" s="43">
        <v>1.491547E-3</v>
      </c>
      <c r="P766" s="43">
        <v>0</v>
      </c>
      <c r="Q766" s="43">
        <v>8.4774985000000004E-4</v>
      </c>
      <c r="R766" s="43">
        <v>6.5438157000000004E-3</v>
      </c>
      <c r="S766" s="43">
        <v>1.517046E-2</v>
      </c>
      <c r="U766" s="93">
        <f t="shared" si="156"/>
        <v>0.18548139655172413</v>
      </c>
    </row>
    <row r="767" spans="1:21">
      <c r="A767" s="41" t="s">
        <v>33</v>
      </c>
      <c r="B767" s="94" t="s">
        <v>5224</v>
      </c>
      <c r="C767" s="74">
        <f t="shared" si="152"/>
        <v>4.0560967738000002</v>
      </c>
      <c r="D767" s="74">
        <f t="shared" si="153"/>
        <v>0.1173297985</v>
      </c>
      <c r="E767" s="74">
        <f t="shared" si="154"/>
        <v>3.6175151960000003</v>
      </c>
      <c r="F767" s="74">
        <f t="shared" si="155"/>
        <v>0.1695710393</v>
      </c>
      <c r="G767" s="95">
        <v>0.15168074000000001</v>
      </c>
      <c r="H767" s="43">
        <v>2.2012106E-2</v>
      </c>
      <c r="I767" s="43">
        <v>0.32392439000000001</v>
      </c>
      <c r="J767" s="43">
        <v>6.3574974000000006E-2</v>
      </c>
      <c r="K767" s="43">
        <v>1.1315802E-2</v>
      </c>
      <c r="L767" s="43">
        <v>2.6340424999999998E-3</v>
      </c>
      <c r="M767" s="43">
        <v>3.9804979999999997E-2</v>
      </c>
      <c r="N767" s="43">
        <v>3.2715787000000001</v>
      </c>
      <c r="O767" s="43">
        <v>1.0514994E-2</v>
      </c>
      <c r="P767" s="43">
        <v>0</v>
      </c>
      <c r="Q767" s="43">
        <v>5.9764023000000001E-3</v>
      </c>
      <c r="R767" s="43">
        <v>4.6132092999999999E-2</v>
      </c>
      <c r="S767" s="43">
        <v>0.10694755</v>
      </c>
      <c r="U767" s="93">
        <f t="shared" si="156"/>
        <v>1.3075925862068967</v>
      </c>
    </row>
    <row r="768" spans="1:21">
      <c r="A768" s="41" t="s">
        <v>33</v>
      </c>
      <c r="B768" s="94" t="s">
        <v>5225</v>
      </c>
      <c r="C768" s="74">
        <f t="shared" si="152"/>
        <v>0.45130095231</v>
      </c>
      <c r="D768" s="74">
        <f t="shared" si="153"/>
        <v>2.5915537529999998E-2</v>
      </c>
      <c r="E768" s="74">
        <f t="shared" si="154"/>
        <v>0.31686860280000001</v>
      </c>
      <c r="F768" s="74">
        <f t="shared" si="155"/>
        <v>8.1438819799999999E-3</v>
      </c>
      <c r="G768" s="95">
        <v>0.10037293</v>
      </c>
      <c r="H768" s="43">
        <v>1.3741228E-3</v>
      </c>
      <c r="I768" s="43">
        <v>0.1022141</v>
      </c>
      <c r="J768" s="43">
        <v>8.9358751000000007E-3</v>
      </c>
      <c r="K768" s="43">
        <v>1.3396626E-2</v>
      </c>
      <c r="L768" s="43">
        <v>2.7463233000000001E-4</v>
      </c>
      <c r="M768" s="43">
        <v>3.3084041000000001E-3</v>
      </c>
      <c r="N768" s="43">
        <v>0.21328037999999999</v>
      </c>
      <c r="O768" s="43">
        <v>7.4668800999999998E-4</v>
      </c>
      <c r="P768" s="43">
        <v>0</v>
      </c>
      <c r="Q768" s="43">
        <v>1.8170717E-4</v>
      </c>
      <c r="R768" s="43">
        <v>2.2488622E-3</v>
      </c>
      <c r="S768" s="43">
        <v>4.9666246000000004E-3</v>
      </c>
      <c r="U768" s="93">
        <f t="shared" si="156"/>
        <v>0.86528387931034478</v>
      </c>
    </row>
    <row r="769" spans="1:21">
      <c r="A769" s="41" t="s">
        <v>33</v>
      </c>
      <c r="B769" s="94" t="s">
        <v>5226</v>
      </c>
      <c r="C769" s="74">
        <f t="shared" si="152"/>
        <v>0.51903491277000002</v>
      </c>
      <c r="D769" s="74">
        <f t="shared" si="153"/>
        <v>2.8976278460000001E-2</v>
      </c>
      <c r="E769" s="74">
        <f t="shared" si="154"/>
        <v>0.35834395870000002</v>
      </c>
      <c r="F769" s="74">
        <f t="shared" si="155"/>
        <v>9.9690256100000013E-3</v>
      </c>
      <c r="G769" s="95">
        <v>0.12174565</v>
      </c>
      <c r="H769" s="43">
        <v>1.4100086999999999E-3</v>
      </c>
      <c r="I769" s="43">
        <v>0.1275357</v>
      </c>
      <c r="J769" s="43">
        <v>9.8837344999999997E-3</v>
      </c>
      <c r="K769" s="43">
        <v>1.4709246E-2</v>
      </c>
      <c r="L769" s="43">
        <v>3.2641575999999998E-4</v>
      </c>
      <c r="M769" s="43">
        <v>4.0568821999999996E-3</v>
      </c>
      <c r="N769" s="43">
        <v>0.22939825</v>
      </c>
      <c r="O769" s="43">
        <v>7.4819983E-4</v>
      </c>
      <c r="P769" s="43">
        <v>0</v>
      </c>
      <c r="Q769" s="43">
        <v>1.9077817999999999E-4</v>
      </c>
      <c r="R769" s="43">
        <v>2.7310601E-3</v>
      </c>
      <c r="S769" s="43">
        <v>6.2989875000000004E-3</v>
      </c>
      <c r="U769" s="93">
        <f t="shared" si="156"/>
        <v>1.0495314655172412</v>
      </c>
    </row>
    <row r="770" spans="1:21">
      <c r="A770" s="41" t="s">
        <v>33</v>
      </c>
      <c r="B770" s="94" t="s">
        <v>5227</v>
      </c>
      <c r="C770" s="74">
        <f t="shared" si="152"/>
        <v>0.25505389346000001</v>
      </c>
      <c r="D770" s="74">
        <f t="shared" si="153"/>
        <v>1.7047587289999999E-2</v>
      </c>
      <c r="E770" s="74">
        <f t="shared" si="154"/>
        <v>0.1967011689</v>
      </c>
      <c r="F770" s="74">
        <f t="shared" si="155"/>
        <v>2.8558542700000003E-3</v>
      </c>
      <c r="G770" s="95">
        <v>3.8449283000000001E-2</v>
      </c>
      <c r="H770" s="43">
        <v>1.2701499E-3</v>
      </c>
      <c r="I770" s="43">
        <v>2.8849298999999998E-2</v>
      </c>
      <c r="J770" s="43">
        <v>6.1896217999999996E-3</v>
      </c>
      <c r="K770" s="43">
        <v>9.5935437999999998E-3</v>
      </c>
      <c r="L770" s="43">
        <v>1.2459909E-4</v>
      </c>
      <c r="M770" s="43">
        <v>1.1398226E-3</v>
      </c>
      <c r="N770" s="43">
        <v>0.16658171999999999</v>
      </c>
      <c r="O770" s="43">
        <v>7.4230780000000005E-4</v>
      </c>
      <c r="P770" s="43">
        <v>0</v>
      </c>
      <c r="Q770" s="43">
        <v>1.5542554999999999E-4</v>
      </c>
      <c r="R770" s="43">
        <v>8.5178011999999996E-4</v>
      </c>
      <c r="S770" s="43">
        <v>1.1063408E-3</v>
      </c>
      <c r="U770" s="93">
        <f t="shared" si="156"/>
        <v>0.33145933620689655</v>
      </c>
    </row>
    <row r="771" spans="1:21">
      <c r="A771" s="41" t="s">
        <v>33</v>
      </c>
      <c r="B771" s="94" t="s">
        <v>5228</v>
      </c>
      <c r="C771" s="74">
        <f t="shared" si="152"/>
        <v>3.2986340129</v>
      </c>
      <c r="D771" s="74">
        <f t="shared" si="153"/>
        <v>0.18942098750000003</v>
      </c>
      <c r="E771" s="74">
        <f t="shared" si="154"/>
        <v>2.316045533</v>
      </c>
      <c r="F771" s="74">
        <f t="shared" si="155"/>
        <v>5.9524992399999997E-2</v>
      </c>
      <c r="G771" s="95">
        <v>0.73364249999999998</v>
      </c>
      <c r="H771" s="43">
        <v>1.0043692999999999E-2</v>
      </c>
      <c r="I771" s="43">
        <v>0.74709994000000002</v>
      </c>
      <c r="J771" s="43">
        <v>6.5313802000000004E-2</v>
      </c>
      <c r="K771" s="43">
        <v>9.7918173999999997E-2</v>
      </c>
      <c r="L771" s="43">
        <v>2.0073335000000002E-3</v>
      </c>
      <c r="M771" s="43">
        <v>2.4181678000000002E-2</v>
      </c>
      <c r="N771" s="43">
        <v>1.5589019</v>
      </c>
      <c r="O771" s="43">
        <v>5.4576672999999999E-3</v>
      </c>
      <c r="P771" s="43">
        <v>0</v>
      </c>
      <c r="Q771" s="43">
        <v>1.3281281000000001E-3</v>
      </c>
      <c r="R771" s="43">
        <v>1.6437309000000001E-2</v>
      </c>
      <c r="S771" s="43">
        <v>3.6301887999999997E-2</v>
      </c>
      <c r="U771" s="93">
        <f t="shared" si="156"/>
        <v>6.3245043103448273</v>
      </c>
    </row>
    <row r="772" spans="1:21">
      <c r="A772" s="41" t="s">
        <v>33</v>
      </c>
      <c r="B772" s="94" t="s">
        <v>5229</v>
      </c>
      <c r="C772" s="74">
        <f t="shared" si="152"/>
        <v>3.7937128122999999</v>
      </c>
      <c r="D772" s="74">
        <f t="shared" si="153"/>
        <v>0.21179245130000002</v>
      </c>
      <c r="E772" s="74">
        <f t="shared" si="154"/>
        <v>2.6191957989999999</v>
      </c>
      <c r="F772" s="74">
        <f t="shared" si="155"/>
        <v>7.2865272000000009E-2</v>
      </c>
      <c r="G772" s="95">
        <v>0.88985928999999997</v>
      </c>
      <c r="H772" s="43">
        <v>1.0305989E-2</v>
      </c>
      <c r="I772" s="43">
        <v>0.93217970999999999</v>
      </c>
      <c r="J772" s="43">
        <v>7.2241865000000002E-2</v>
      </c>
      <c r="K772" s="43">
        <v>0.10751233</v>
      </c>
      <c r="L772" s="43">
        <v>2.3858273000000002E-3</v>
      </c>
      <c r="M772" s="43">
        <v>2.9652429000000001E-2</v>
      </c>
      <c r="N772" s="43">
        <v>1.6767101</v>
      </c>
      <c r="O772" s="43">
        <v>5.4687173999999998E-3</v>
      </c>
      <c r="P772" s="43">
        <v>0</v>
      </c>
      <c r="Q772" s="43">
        <v>1.3944296E-3</v>
      </c>
      <c r="R772" s="43">
        <v>1.9961774000000002E-2</v>
      </c>
      <c r="S772" s="43">
        <v>4.6040351E-2</v>
      </c>
      <c r="U772" s="93">
        <f t="shared" si="156"/>
        <v>7.6712007758620686</v>
      </c>
    </row>
    <row r="773" spans="1:21">
      <c r="A773" s="41" t="s">
        <v>33</v>
      </c>
      <c r="B773" s="94" t="s">
        <v>5230</v>
      </c>
      <c r="C773" s="74">
        <f t="shared" si="152"/>
        <v>1.8642314842499998</v>
      </c>
      <c r="D773" s="74">
        <f t="shared" si="153"/>
        <v>0.12460366095</v>
      </c>
      <c r="E773" s="74">
        <f t="shared" si="154"/>
        <v>1.4377216775999999</v>
      </c>
      <c r="F773" s="74">
        <f t="shared" si="155"/>
        <v>2.0873915700000002E-2</v>
      </c>
      <c r="G773" s="95">
        <v>0.28103222999999999</v>
      </c>
      <c r="H773" s="43">
        <v>9.2837375999999996E-3</v>
      </c>
      <c r="I773" s="43">
        <v>0.21086434000000001</v>
      </c>
      <c r="J773" s="43">
        <v>4.5240979000000001E-2</v>
      </c>
      <c r="K773" s="43">
        <v>7.0120813000000004E-2</v>
      </c>
      <c r="L773" s="43">
        <v>9.1071554999999995E-4</v>
      </c>
      <c r="M773" s="43">
        <v>8.3311533999999993E-3</v>
      </c>
      <c r="N773" s="43">
        <v>1.2175735999999999</v>
      </c>
      <c r="O773" s="43">
        <v>5.4256516000000003E-3</v>
      </c>
      <c r="P773" s="43">
        <v>0</v>
      </c>
      <c r="Q773" s="43">
        <v>1.1360312999999999E-3</v>
      </c>
      <c r="R773" s="43">
        <v>6.2258030999999998E-3</v>
      </c>
      <c r="S773" s="43">
        <v>8.0864296999999998E-3</v>
      </c>
      <c r="U773" s="93">
        <f t="shared" si="156"/>
        <v>2.4226916379310341</v>
      </c>
    </row>
    <row r="774" spans="1:21">
      <c r="A774" s="41" t="s">
        <v>33</v>
      </c>
      <c r="B774" s="94" t="s">
        <v>5231</v>
      </c>
      <c r="C774" s="74">
        <f t="shared" si="152"/>
        <v>2.5578250673</v>
      </c>
      <c r="D774" s="74">
        <f t="shared" si="153"/>
        <v>0.16289243750000004</v>
      </c>
      <c r="E774" s="74">
        <f t="shared" si="154"/>
        <v>1.8036748120000001</v>
      </c>
      <c r="F774" s="74">
        <f t="shared" si="155"/>
        <v>4.5563287799999998E-2</v>
      </c>
      <c r="G774" s="95">
        <v>0.54569453000000001</v>
      </c>
      <c r="H774" s="43">
        <v>3.0922071999999998E-2</v>
      </c>
      <c r="I774" s="43">
        <v>0.51442564000000002</v>
      </c>
      <c r="J774" s="43">
        <v>6.5646409000000003E-2</v>
      </c>
      <c r="K774" s="43">
        <v>7.8711428999999999E-2</v>
      </c>
      <c r="L774" s="43">
        <v>1.5349685E-3</v>
      </c>
      <c r="M774" s="43">
        <v>1.6999631000000001E-2</v>
      </c>
      <c r="N774" s="43">
        <v>1.2583271</v>
      </c>
      <c r="O774" s="43">
        <v>5.8200392999999996E-3</v>
      </c>
      <c r="P774" s="43">
        <v>0</v>
      </c>
      <c r="Q774" s="43">
        <v>4.5080305000000003E-3</v>
      </c>
      <c r="R774" s="43">
        <v>1.1335118E-2</v>
      </c>
      <c r="S774" s="43">
        <v>2.3900100000000001E-2</v>
      </c>
      <c r="U774" s="93">
        <f t="shared" si="156"/>
        <v>4.7042631896551725</v>
      </c>
    </row>
    <row r="775" spans="1:21">
      <c r="A775" s="41" t="s">
        <v>33</v>
      </c>
      <c r="B775" s="94" t="s">
        <v>5232</v>
      </c>
      <c r="C775" s="74">
        <f t="shared" si="152"/>
        <v>2.2920769868999997</v>
      </c>
      <c r="D775" s="74">
        <f t="shared" si="153"/>
        <v>0.1459685483</v>
      </c>
      <c r="E775" s="74">
        <f t="shared" si="154"/>
        <v>1.616280009</v>
      </c>
      <c r="F775" s="74">
        <f t="shared" si="155"/>
        <v>4.0829439600000003E-2</v>
      </c>
      <c r="G775" s="95">
        <v>0.48899899000000002</v>
      </c>
      <c r="H775" s="43">
        <v>2.7709389000000001E-2</v>
      </c>
      <c r="I775" s="43">
        <v>0.46097882000000001</v>
      </c>
      <c r="J775" s="43">
        <v>5.8826003000000002E-2</v>
      </c>
      <c r="K775" s="43">
        <v>7.0533618000000006E-2</v>
      </c>
      <c r="L775" s="43">
        <v>1.3754913000000001E-3</v>
      </c>
      <c r="M775" s="43">
        <v>1.5233436E-2</v>
      </c>
      <c r="N775" s="43">
        <v>1.1275918</v>
      </c>
      <c r="O775" s="43">
        <v>5.2153599E-3</v>
      </c>
      <c r="P775" s="43">
        <v>0</v>
      </c>
      <c r="Q775" s="43">
        <v>4.0396637000000004E-3</v>
      </c>
      <c r="R775" s="43">
        <v>1.0157443E-2</v>
      </c>
      <c r="S775" s="43">
        <v>2.1416972999999999E-2</v>
      </c>
      <c r="U775" s="93">
        <f t="shared" si="156"/>
        <v>4.2155085344827583</v>
      </c>
    </row>
    <row r="776" spans="1:21">
      <c r="A776" s="41" t="s">
        <v>33</v>
      </c>
      <c r="B776" s="94" t="s">
        <v>5233</v>
      </c>
      <c r="C776" s="74">
        <f t="shared" si="152"/>
        <v>2.3391127454</v>
      </c>
      <c r="D776" s="74">
        <f t="shared" si="153"/>
        <v>0.13850687389999999</v>
      </c>
      <c r="E776" s="74">
        <f t="shared" si="154"/>
        <v>1.6730587533000001</v>
      </c>
      <c r="F776" s="74">
        <f t="shared" si="155"/>
        <v>3.9165678199999998E-2</v>
      </c>
      <c r="G776" s="95">
        <v>0.48838144</v>
      </c>
      <c r="H776" s="43">
        <v>7.9824032999999996E-3</v>
      </c>
      <c r="I776" s="43">
        <v>0.47937815</v>
      </c>
      <c r="J776" s="43">
        <v>4.8301135000000002E-2</v>
      </c>
      <c r="K776" s="43">
        <v>7.2960306000000003E-2</v>
      </c>
      <c r="L776" s="43">
        <v>1.3700788999999999E-3</v>
      </c>
      <c r="M776" s="43">
        <v>1.5875354000000001E-2</v>
      </c>
      <c r="N776" s="43">
        <v>1.1856982</v>
      </c>
      <c r="O776" s="43">
        <v>4.4284181000000004E-3</v>
      </c>
      <c r="P776" s="43">
        <v>0</v>
      </c>
      <c r="Q776" s="43">
        <v>1.0337091000000001E-3</v>
      </c>
      <c r="R776" s="43">
        <v>1.0925349000000001E-2</v>
      </c>
      <c r="S776" s="43">
        <v>2.2778202000000001E-2</v>
      </c>
      <c r="U776" s="93">
        <f t="shared" si="156"/>
        <v>4.2101848275862066</v>
      </c>
    </row>
    <row r="777" spans="1:21">
      <c r="A777" s="41" t="s">
        <v>33</v>
      </c>
      <c r="B777" s="94" t="s">
        <v>5234</v>
      </c>
      <c r="C777" s="74">
        <f t="shared" si="152"/>
        <v>3.0835719587000003</v>
      </c>
      <c r="D777" s="74">
        <f t="shared" si="153"/>
        <v>0.17214726189999999</v>
      </c>
      <c r="E777" s="74">
        <f t="shared" si="154"/>
        <v>2.1289114625000001</v>
      </c>
      <c r="F777" s="74">
        <f t="shared" si="155"/>
        <v>5.9225704300000001E-2</v>
      </c>
      <c r="G777" s="95">
        <v>0.72328753000000001</v>
      </c>
      <c r="H777" s="43">
        <v>8.3768225000000005E-3</v>
      </c>
      <c r="I777" s="43">
        <v>0.75768603999999995</v>
      </c>
      <c r="J777" s="43">
        <v>5.8718990999999998E-2</v>
      </c>
      <c r="K777" s="43">
        <v>8.7387220000000002E-2</v>
      </c>
      <c r="L777" s="43">
        <v>1.9392268999999999E-3</v>
      </c>
      <c r="M777" s="43">
        <v>2.4101824000000001E-2</v>
      </c>
      <c r="N777" s="43">
        <v>1.3628486</v>
      </c>
      <c r="O777" s="43">
        <v>4.4450343999999998E-3</v>
      </c>
      <c r="P777" s="43">
        <v>0</v>
      </c>
      <c r="Q777" s="43">
        <v>1.1334079E-3</v>
      </c>
      <c r="R777" s="43">
        <v>1.6225152E-2</v>
      </c>
      <c r="S777" s="43">
        <v>3.7422110000000001E-2</v>
      </c>
      <c r="U777" s="93">
        <f t="shared" si="156"/>
        <v>6.2352373275862067</v>
      </c>
    </row>
    <row r="778" spans="1:21">
      <c r="A778" s="41" t="s">
        <v>33</v>
      </c>
      <c r="B778" s="94" t="s">
        <v>5235</v>
      </c>
      <c r="C778" s="74">
        <f t="shared" si="152"/>
        <v>1.5152680769100002</v>
      </c>
      <c r="D778" s="74">
        <f t="shared" si="153"/>
        <v>0.10127924093</v>
      </c>
      <c r="E778" s="74">
        <f t="shared" si="154"/>
        <v>1.1685961652000001</v>
      </c>
      <c r="F778" s="74">
        <f t="shared" si="155"/>
        <v>1.6966550779999999E-2</v>
      </c>
      <c r="G778" s="95">
        <v>0.22842612000000001</v>
      </c>
      <c r="H778" s="43">
        <v>7.5459252000000003E-3</v>
      </c>
      <c r="I778" s="43">
        <v>0.17139288</v>
      </c>
      <c r="J778" s="43">
        <v>3.6772370999999998E-2</v>
      </c>
      <c r="K778" s="43">
        <v>5.6994976000000003E-2</v>
      </c>
      <c r="L778" s="43">
        <v>7.4023972999999997E-4</v>
      </c>
      <c r="M778" s="43">
        <v>6.7716542000000003E-3</v>
      </c>
      <c r="N778" s="43">
        <v>0.98965736000000004</v>
      </c>
      <c r="O778" s="43">
        <v>4.4100299000000001E-3</v>
      </c>
      <c r="P778" s="43">
        <v>0</v>
      </c>
      <c r="Q778" s="43">
        <v>9.2337888000000004E-4</v>
      </c>
      <c r="R778" s="43">
        <v>5.0604020000000003E-3</v>
      </c>
      <c r="S778" s="43">
        <v>6.5727399999999997E-3</v>
      </c>
      <c r="U778" s="93">
        <f t="shared" si="156"/>
        <v>1.9691906896551723</v>
      </c>
    </row>
    <row r="779" spans="1:21">
      <c r="A779" s="41" t="s">
        <v>33</v>
      </c>
      <c r="B779" s="94" t="s">
        <v>5236</v>
      </c>
      <c r="C779" s="74">
        <f t="shared" si="152"/>
        <v>0.28614899769000002</v>
      </c>
      <c r="D779" s="74">
        <f t="shared" si="153"/>
        <v>1.615314419E-2</v>
      </c>
      <c r="E779" s="74">
        <f t="shared" si="154"/>
        <v>0.20426854290000002</v>
      </c>
      <c r="F779" s="74">
        <f t="shared" si="155"/>
        <v>3.16107396E-2</v>
      </c>
      <c r="G779" s="95">
        <v>3.4116570999999998E-2</v>
      </c>
      <c r="H779" s="43">
        <v>3.8582539000000002E-3</v>
      </c>
      <c r="I779" s="43">
        <v>0.12345134000000001</v>
      </c>
      <c r="J779" s="43">
        <v>9.8996792000000007E-3</v>
      </c>
      <c r="K779" s="43">
        <v>2.3322581999999999E-3</v>
      </c>
      <c r="L779" s="43">
        <v>5.6774269000000005E-4</v>
      </c>
      <c r="M779" s="43">
        <v>3.3534641E-3</v>
      </c>
      <c r="N779" s="43">
        <v>7.6958948999999999E-2</v>
      </c>
      <c r="O779" s="43">
        <v>1.9956926000000001E-3</v>
      </c>
      <c r="P779" s="43">
        <v>0</v>
      </c>
      <c r="Q779" s="43">
        <v>5.5757599999999995E-4</v>
      </c>
      <c r="R779" s="43">
        <v>1.130683E-2</v>
      </c>
      <c r="S779" s="43">
        <v>1.7750641000000001E-2</v>
      </c>
      <c r="U779" s="93">
        <f t="shared" si="156"/>
        <v>0.29410837068965512</v>
      </c>
    </row>
    <row r="780" spans="1:21">
      <c r="A780" s="41" t="s">
        <v>33</v>
      </c>
      <c r="B780" s="94" t="s">
        <v>5237</v>
      </c>
      <c r="C780" s="74">
        <f t="shared" si="152"/>
        <v>2.8683969508000002</v>
      </c>
      <c r="D780" s="74">
        <f t="shared" si="153"/>
        <v>0.1619213451</v>
      </c>
      <c r="E780" s="74">
        <f t="shared" si="154"/>
        <v>2.0476159890000001</v>
      </c>
      <c r="F780" s="74">
        <f t="shared" si="155"/>
        <v>0.3168704067</v>
      </c>
      <c r="G780" s="95">
        <v>0.34198920999999999</v>
      </c>
      <c r="H780" s="43">
        <v>3.8675669000000003E-2</v>
      </c>
      <c r="I780" s="43">
        <v>1.2374932000000001</v>
      </c>
      <c r="J780" s="43">
        <v>9.9235748999999998E-2</v>
      </c>
      <c r="K780" s="43">
        <v>2.3378877999999999E-2</v>
      </c>
      <c r="L780" s="43">
        <v>5.6911310999999999E-3</v>
      </c>
      <c r="M780" s="43">
        <v>3.3615587000000002E-2</v>
      </c>
      <c r="N780" s="43">
        <v>0.77144712000000004</v>
      </c>
      <c r="O780" s="43">
        <v>2.0005097999999999E-2</v>
      </c>
      <c r="P780" s="43">
        <v>0</v>
      </c>
      <c r="Q780" s="43">
        <v>5.5892186999999998E-3</v>
      </c>
      <c r="R780" s="43">
        <v>0.11334122000000001</v>
      </c>
      <c r="S780" s="43">
        <v>0.17793486999999999</v>
      </c>
      <c r="U780" s="93">
        <f t="shared" si="156"/>
        <v>2.9481828448275857</v>
      </c>
    </row>
    <row r="781" spans="1:21">
      <c r="A781" s="41" t="s">
        <v>33</v>
      </c>
      <c r="B781" s="94" t="s">
        <v>5238</v>
      </c>
      <c r="C781" s="74">
        <f t="shared" si="152"/>
        <v>0.46081282540999996</v>
      </c>
      <c r="D781" s="74">
        <f t="shared" si="153"/>
        <v>2.9653474899999997E-2</v>
      </c>
      <c r="E781" s="74">
        <f t="shared" si="154"/>
        <v>0.343709551</v>
      </c>
      <c r="F781" s="74">
        <f t="shared" si="155"/>
        <v>2.5658234509999999E-2</v>
      </c>
      <c r="G781" s="95">
        <v>6.1791565E-2</v>
      </c>
      <c r="H781" s="43">
        <v>4.0687129999999998E-3</v>
      </c>
      <c r="I781" s="43">
        <v>0.31187972000000003</v>
      </c>
      <c r="J781" s="43">
        <v>1.4002641999999999E-2</v>
      </c>
      <c r="K781" s="43">
        <v>2.2798599999999999E-3</v>
      </c>
      <c r="L781" s="43">
        <v>4.5597090000000002E-4</v>
      </c>
      <c r="M781" s="43">
        <v>1.2915002E-2</v>
      </c>
      <c r="N781" s="43">
        <v>2.7761118000000001E-2</v>
      </c>
      <c r="O781" s="43">
        <v>2.3170139E-3</v>
      </c>
      <c r="P781" s="43">
        <v>0</v>
      </c>
      <c r="Q781" s="43">
        <v>9.5914750999999995E-4</v>
      </c>
      <c r="R781" s="43">
        <v>2.2511175000000001E-2</v>
      </c>
      <c r="S781" s="43">
        <v>-1.2910189999999999E-4</v>
      </c>
      <c r="U781" s="93">
        <f t="shared" si="156"/>
        <v>0.53268590517241377</v>
      </c>
    </row>
    <row r="782" spans="1:21">
      <c r="A782" s="41" t="s">
        <v>33</v>
      </c>
      <c r="B782" s="94" t="s">
        <v>5239</v>
      </c>
      <c r="C782" s="74">
        <f t="shared" si="152"/>
        <v>0.49047300713000003</v>
      </c>
      <c r="D782" s="74">
        <f t="shared" si="153"/>
        <v>2.823334253E-2</v>
      </c>
      <c r="E782" s="74">
        <f t="shared" si="154"/>
        <v>0.36864360510000005</v>
      </c>
      <c r="F782" s="74">
        <f t="shared" si="155"/>
        <v>2.90574925E-2</v>
      </c>
      <c r="G782" s="95">
        <v>6.4538567000000005E-2</v>
      </c>
      <c r="H782" s="43">
        <v>4.9940510999999998E-3</v>
      </c>
      <c r="I782" s="43">
        <v>0.28488940000000001</v>
      </c>
      <c r="J782" s="43">
        <v>1.3737355E-2</v>
      </c>
      <c r="K782" s="43">
        <v>3.0777337999999999E-3</v>
      </c>
      <c r="L782" s="43">
        <v>5.0196672999999997E-4</v>
      </c>
      <c r="M782" s="43">
        <v>1.0916287E-2</v>
      </c>
      <c r="N782" s="43">
        <v>7.8760153999999999E-2</v>
      </c>
      <c r="O782" s="43">
        <v>2.8645903999999999E-3</v>
      </c>
      <c r="P782" s="43">
        <v>0</v>
      </c>
      <c r="Q782" s="43">
        <v>1.2751047E-3</v>
      </c>
      <c r="R782" s="43">
        <v>2.1483446E-2</v>
      </c>
      <c r="S782" s="43">
        <v>3.4343514000000001E-3</v>
      </c>
      <c r="U782" s="93">
        <f t="shared" si="156"/>
        <v>0.55636695689655169</v>
      </c>
    </row>
    <row r="783" spans="1:21">
      <c r="A783" s="41" t="s">
        <v>33</v>
      </c>
      <c r="B783" s="94" t="s">
        <v>5240</v>
      </c>
      <c r="C783" s="74">
        <f t="shared" si="152"/>
        <v>1.6857914233800002</v>
      </c>
      <c r="D783" s="74">
        <f t="shared" si="153"/>
        <v>0.10848129300000001</v>
      </c>
      <c r="E783" s="74">
        <f t="shared" si="154"/>
        <v>1.2573925610000001</v>
      </c>
      <c r="F783" s="74">
        <f t="shared" si="155"/>
        <v>9.386550937999999E-2</v>
      </c>
      <c r="G783" s="95">
        <v>0.22605206</v>
      </c>
      <c r="H783" s="43">
        <v>1.4884570999999999E-2</v>
      </c>
      <c r="I783" s="43">
        <v>1.1409495000000001</v>
      </c>
      <c r="J783" s="43">
        <v>5.1225857999999999E-2</v>
      </c>
      <c r="K783" s="43">
        <v>8.3404107999999998E-3</v>
      </c>
      <c r="L783" s="43">
        <v>1.6680782E-3</v>
      </c>
      <c r="M783" s="43">
        <v>4.7246945999999998E-2</v>
      </c>
      <c r="N783" s="43">
        <v>0.10155849</v>
      </c>
      <c r="O783" s="43">
        <v>8.4763309000000005E-3</v>
      </c>
      <c r="P783" s="43">
        <v>0</v>
      </c>
      <c r="Q783" s="43">
        <v>3.5088489E-3</v>
      </c>
      <c r="R783" s="43">
        <v>8.2352623E-2</v>
      </c>
      <c r="S783" s="43">
        <v>-4.7229341999999999E-4</v>
      </c>
      <c r="U783" s="93">
        <f t="shared" si="156"/>
        <v>1.9487246551724138</v>
      </c>
    </row>
    <row r="784" spans="1:21">
      <c r="A784" s="41" t="s">
        <v>33</v>
      </c>
      <c r="B784" s="94" t="s">
        <v>5241</v>
      </c>
      <c r="C784" s="74">
        <f t="shared" si="152"/>
        <v>1.7942972228000003</v>
      </c>
      <c r="D784" s="74">
        <f t="shared" si="153"/>
        <v>0.10328602470000001</v>
      </c>
      <c r="E784" s="74">
        <f t="shared" si="154"/>
        <v>1.3486087750000002</v>
      </c>
      <c r="F784" s="74">
        <f t="shared" si="155"/>
        <v>0.10630101310000001</v>
      </c>
      <c r="G784" s="95">
        <v>0.23610141000000001</v>
      </c>
      <c r="H784" s="43">
        <v>1.8269734999999999E-2</v>
      </c>
      <c r="I784" s="43">
        <v>1.0422108000000001</v>
      </c>
      <c r="J784" s="43">
        <v>5.0255358999999999E-2</v>
      </c>
      <c r="K784" s="43">
        <v>1.1259272000000001E-2</v>
      </c>
      <c r="L784" s="43">
        <v>1.8363447E-3</v>
      </c>
      <c r="M784" s="43">
        <v>3.9935049E-2</v>
      </c>
      <c r="N784" s="43">
        <v>0.28812823999999998</v>
      </c>
      <c r="O784" s="43">
        <v>1.0479530000000001E-2</v>
      </c>
      <c r="P784" s="43">
        <v>0</v>
      </c>
      <c r="Q784" s="43">
        <v>4.6647151000000003E-3</v>
      </c>
      <c r="R784" s="43">
        <v>7.8592882000000003E-2</v>
      </c>
      <c r="S784" s="43">
        <v>1.2563886E-2</v>
      </c>
      <c r="U784" s="93">
        <f t="shared" si="156"/>
        <v>2.0353569827586209</v>
      </c>
    </row>
    <row r="785" spans="1:21">
      <c r="A785" s="41" t="s">
        <v>33</v>
      </c>
      <c r="B785" s="94" t="s">
        <v>5242</v>
      </c>
      <c r="C785" s="74">
        <f t="shared" si="152"/>
        <v>2.4888409920000001</v>
      </c>
      <c r="D785" s="74">
        <f t="shared" si="153"/>
        <v>0.15844131409999998</v>
      </c>
      <c r="E785" s="74">
        <f t="shared" si="154"/>
        <v>1.7555454099999999</v>
      </c>
      <c r="F785" s="74">
        <f t="shared" si="155"/>
        <v>4.4248287900000002E-2</v>
      </c>
      <c r="G785" s="95">
        <v>0.53060598000000003</v>
      </c>
      <c r="H785" s="43">
        <v>2.9937080000000001E-2</v>
      </c>
      <c r="I785" s="43">
        <v>0.50093372999999997</v>
      </c>
      <c r="J785" s="43">
        <v>6.3843399999999995E-2</v>
      </c>
      <c r="K785" s="43">
        <v>7.6561634000000003E-2</v>
      </c>
      <c r="L785" s="43">
        <v>1.4933641000000001E-3</v>
      </c>
      <c r="M785" s="43">
        <v>1.6542916000000001E-2</v>
      </c>
      <c r="N785" s="43">
        <v>1.2246745999999999</v>
      </c>
      <c r="O785" s="43">
        <v>5.6574592999999998E-3</v>
      </c>
      <c r="P785" s="43">
        <v>0</v>
      </c>
      <c r="Q785" s="43">
        <v>4.2859515999999999E-3</v>
      </c>
      <c r="R785" s="43">
        <v>1.1040187999999999E-2</v>
      </c>
      <c r="S785" s="43">
        <v>2.3264689000000002E-2</v>
      </c>
      <c r="U785" s="93">
        <f t="shared" si="156"/>
        <v>4.5741894827586211</v>
      </c>
    </row>
    <row r="786" spans="1:21">
      <c r="A786" s="41" t="s">
        <v>33</v>
      </c>
      <c r="B786" s="94" t="s">
        <v>5243</v>
      </c>
      <c r="C786" s="74">
        <f t="shared" si="152"/>
        <v>0.93214300502999992</v>
      </c>
      <c r="D786" s="74">
        <f t="shared" si="153"/>
        <v>8.6693853499999987E-2</v>
      </c>
      <c r="E786" s="74">
        <f t="shared" si="154"/>
        <v>0.28147366359999998</v>
      </c>
      <c r="F786" s="74">
        <f t="shared" si="155"/>
        <v>2.315971793E-2</v>
      </c>
      <c r="G786" s="95">
        <v>0.54081577000000003</v>
      </c>
      <c r="H786" s="43">
        <v>5.6242536000000003E-3</v>
      </c>
      <c r="I786" s="43">
        <v>0.1970577</v>
      </c>
      <c r="J786" s="43">
        <v>3.7042703000000003E-2</v>
      </c>
      <c r="K786" s="43">
        <v>3.6551605000000001E-2</v>
      </c>
      <c r="L786" s="43">
        <v>1.1576265000000001E-3</v>
      </c>
      <c r="M786" s="43">
        <v>1.1941919E-2</v>
      </c>
      <c r="N786" s="43">
        <v>7.8791710000000001E-2</v>
      </c>
      <c r="O786" s="43">
        <v>1.8793518000000001E-3</v>
      </c>
      <c r="P786" s="43">
        <v>0</v>
      </c>
      <c r="Q786" s="43">
        <v>1.0421499999999999E-3</v>
      </c>
      <c r="R786" s="43">
        <v>2.0072011000000001E-2</v>
      </c>
      <c r="S786" s="43">
        <v>1.6620512999999999E-4</v>
      </c>
      <c r="U786" s="93">
        <f t="shared" si="156"/>
        <v>4.6622049137931034</v>
      </c>
    </row>
    <row r="787" spans="1:21">
      <c r="A787" s="41" t="s">
        <v>33</v>
      </c>
      <c r="B787" s="94" t="s">
        <v>5244</v>
      </c>
      <c r="C787" s="74">
        <f t="shared" si="152"/>
        <v>1.3647224596999998</v>
      </c>
      <c r="D787" s="74">
        <f t="shared" si="153"/>
        <v>0.1022404908</v>
      </c>
      <c r="E787" s="74">
        <f t="shared" si="154"/>
        <v>0.47563815310000002</v>
      </c>
      <c r="F787" s="74">
        <f t="shared" si="155"/>
        <v>3.3162965799999999E-2</v>
      </c>
      <c r="G787" s="95">
        <v>0.75368084999999996</v>
      </c>
      <c r="H787" s="43">
        <v>6.8492631E-3</v>
      </c>
      <c r="I787" s="43">
        <v>0.21487959000000001</v>
      </c>
      <c r="J787" s="43">
        <v>4.1492477999999999E-2</v>
      </c>
      <c r="K787" s="43">
        <v>4.4554859000000002E-2</v>
      </c>
      <c r="L787" s="43">
        <v>1.3685997999999999E-3</v>
      </c>
      <c r="M787" s="43">
        <v>1.4824554E-2</v>
      </c>
      <c r="N787" s="43">
        <v>0.2539093</v>
      </c>
      <c r="O787" s="43">
        <v>3.4204124E-3</v>
      </c>
      <c r="P787" s="43">
        <v>0</v>
      </c>
      <c r="Q787" s="43">
        <v>1.0593554E-3</v>
      </c>
      <c r="R787" s="43">
        <v>1.6889656999999999E-2</v>
      </c>
      <c r="S787" s="43">
        <v>1.1793540999999999E-2</v>
      </c>
      <c r="U787" s="93">
        <f t="shared" si="156"/>
        <v>6.497248706896551</v>
      </c>
    </row>
    <row r="788" spans="1:21">
      <c r="A788" s="41" t="s">
        <v>33</v>
      </c>
      <c r="B788" s="94" t="s">
        <v>5245</v>
      </c>
      <c r="C788" s="74">
        <f t="shared" si="152"/>
        <v>0.46215160309000003</v>
      </c>
      <c r="D788" s="74">
        <f t="shared" si="153"/>
        <v>2.133737669E-2</v>
      </c>
      <c r="E788" s="74">
        <f t="shared" si="154"/>
        <v>0.32898643579999998</v>
      </c>
      <c r="F788" s="74">
        <f t="shared" si="155"/>
        <v>3.6443044600000002E-2</v>
      </c>
      <c r="G788" s="95">
        <v>7.5384746000000002E-2</v>
      </c>
      <c r="H788" s="43">
        <v>4.3057657999999999E-3</v>
      </c>
      <c r="I788" s="43">
        <v>0.18696169000000001</v>
      </c>
      <c r="J788" s="43">
        <v>1.6438543999999999E-2</v>
      </c>
      <c r="K788" s="43">
        <v>3.5230306000000001E-3</v>
      </c>
      <c r="L788" s="43">
        <v>2.2129539E-4</v>
      </c>
      <c r="M788" s="43">
        <v>1.1545067E-3</v>
      </c>
      <c r="N788" s="43">
        <v>0.13771897999999999</v>
      </c>
      <c r="O788" s="43">
        <v>2.0601324999999998E-3</v>
      </c>
      <c r="P788" s="43">
        <v>0</v>
      </c>
      <c r="Q788" s="43">
        <v>1.6230449E-3</v>
      </c>
      <c r="R788" s="43">
        <v>3.0126367000000001E-2</v>
      </c>
      <c r="S788" s="43">
        <v>2.6335002000000001E-3</v>
      </c>
      <c r="U788" s="93">
        <f t="shared" si="156"/>
        <v>0.64986849999999996</v>
      </c>
    </row>
    <row r="789" spans="1:21">
      <c r="A789" s="41" t="s">
        <v>33</v>
      </c>
      <c r="B789" s="94" t="s">
        <v>5246</v>
      </c>
      <c r="C789" s="74">
        <f t="shared" si="152"/>
        <v>1.8831171771399999</v>
      </c>
      <c r="D789" s="74">
        <f t="shared" si="153"/>
        <v>0.1751390984</v>
      </c>
      <c r="E789" s="74">
        <f t="shared" si="154"/>
        <v>0.56863366900000001</v>
      </c>
      <c r="F789" s="74">
        <f t="shared" si="155"/>
        <v>4.6787309739999998E-2</v>
      </c>
      <c r="G789" s="95">
        <v>1.0925571000000001</v>
      </c>
      <c r="H789" s="43">
        <v>1.1362129E-2</v>
      </c>
      <c r="I789" s="43">
        <v>0.39809636999999998</v>
      </c>
      <c r="J789" s="43">
        <v>7.4833743999999994E-2</v>
      </c>
      <c r="K789" s="43">
        <v>7.3841627000000007E-2</v>
      </c>
      <c r="L789" s="43">
        <v>2.3386394000000001E-3</v>
      </c>
      <c r="M789" s="43">
        <v>2.4125087999999999E-2</v>
      </c>
      <c r="N789" s="43">
        <v>0.15917517</v>
      </c>
      <c r="O789" s="43">
        <v>3.7966704E-3</v>
      </c>
      <c r="P789" s="43">
        <v>0</v>
      </c>
      <c r="Q789" s="43">
        <v>2.1053534E-3</v>
      </c>
      <c r="R789" s="43">
        <v>4.0549518E-2</v>
      </c>
      <c r="S789" s="43">
        <v>3.3576793999999998E-4</v>
      </c>
      <c r="U789" s="93">
        <f t="shared" si="156"/>
        <v>9.4185956896551719</v>
      </c>
    </row>
    <row r="790" spans="1:21">
      <c r="A790" s="41" t="s">
        <v>33</v>
      </c>
      <c r="B790" s="94" t="s">
        <v>5247</v>
      </c>
      <c r="C790" s="74">
        <f t="shared" si="152"/>
        <v>2.7570150911000004</v>
      </c>
      <c r="D790" s="74">
        <f t="shared" si="153"/>
        <v>0.2065464461</v>
      </c>
      <c r="E790" s="74">
        <f t="shared" si="154"/>
        <v>0.96088515500000005</v>
      </c>
      <c r="F790" s="74">
        <f t="shared" si="155"/>
        <v>6.6995890000000002E-2</v>
      </c>
      <c r="G790" s="95">
        <v>1.5225876</v>
      </c>
      <c r="H790" s="43">
        <v>1.3836895E-2</v>
      </c>
      <c r="I790" s="43">
        <v>0.43410018</v>
      </c>
      <c r="J790" s="43">
        <v>8.3823186999999993E-2</v>
      </c>
      <c r="K790" s="43">
        <v>9.0009817000000006E-2</v>
      </c>
      <c r="L790" s="43">
        <v>2.7648480999999999E-3</v>
      </c>
      <c r="M790" s="43">
        <v>2.9948593999999999E-2</v>
      </c>
      <c r="N790" s="43">
        <v>0.51294808000000003</v>
      </c>
      <c r="O790" s="43">
        <v>6.9099241E-3</v>
      </c>
      <c r="P790" s="43">
        <v>0</v>
      </c>
      <c r="Q790" s="43">
        <v>2.1401119E-3</v>
      </c>
      <c r="R790" s="43">
        <v>3.4120519000000002E-2</v>
      </c>
      <c r="S790" s="43">
        <v>2.3825335E-2</v>
      </c>
      <c r="U790" s="93">
        <f t="shared" si="156"/>
        <v>13.125755172413793</v>
      </c>
    </row>
    <row r="791" spans="1:21">
      <c r="A791" s="41" t="s">
        <v>33</v>
      </c>
      <c r="B791" s="94" t="s">
        <v>5248</v>
      </c>
      <c r="C791" s="74">
        <f t="shared" si="152"/>
        <v>0.9336396012999999</v>
      </c>
      <c r="D791" s="74">
        <f t="shared" si="153"/>
        <v>4.3105811699999996E-2</v>
      </c>
      <c r="E791" s="74">
        <f t="shared" si="154"/>
        <v>0.6646190568</v>
      </c>
      <c r="F791" s="74">
        <f t="shared" si="155"/>
        <v>7.3622312800000006E-2</v>
      </c>
      <c r="G791" s="95">
        <v>0.15229242000000001</v>
      </c>
      <c r="H791" s="43">
        <v>8.6985168000000002E-3</v>
      </c>
      <c r="I791" s="43">
        <v>0.37770038</v>
      </c>
      <c r="J791" s="43">
        <v>3.3209179999999998E-2</v>
      </c>
      <c r="K791" s="43">
        <v>7.1172335000000003E-3</v>
      </c>
      <c r="L791" s="43">
        <v>4.4706139999999998E-4</v>
      </c>
      <c r="M791" s="43">
        <v>2.3323367999999998E-3</v>
      </c>
      <c r="N791" s="43">
        <v>0.27822015999999999</v>
      </c>
      <c r="O791" s="43">
        <v>4.1618838000000002E-3</v>
      </c>
      <c r="P791" s="43">
        <v>0</v>
      </c>
      <c r="Q791" s="43">
        <v>3.2788786E-3</v>
      </c>
      <c r="R791" s="43">
        <v>6.0861348000000003E-2</v>
      </c>
      <c r="S791" s="43">
        <v>5.3202023999999997E-3</v>
      </c>
      <c r="U791" s="93">
        <f t="shared" si="156"/>
        <v>1.3128656896551725</v>
      </c>
    </row>
    <row r="792" spans="1:21">
      <c r="A792" s="41" t="s">
        <v>33</v>
      </c>
      <c r="B792" s="94" t="s">
        <v>5249</v>
      </c>
      <c r="C792" s="74">
        <f t="shared" si="152"/>
        <v>1.8569038702</v>
      </c>
      <c r="D792" s="74">
        <f t="shared" si="153"/>
        <v>0.15418099590000001</v>
      </c>
      <c r="E792" s="74">
        <f t="shared" si="154"/>
        <v>0.66361495500000001</v>
      </c>
      <c r="F792" s="74">
        <f t="shared" si="155"/>
        <v>5.6155719300000004E-2</v>
      </c>
      <c r="G792" s="95">
        <v>0.98295220000000005</v>
      </c>
      <c r="H792" s="43">
        <v>1.1293045E-2</v>
      </c>
      <c r="I792" s="43">
        <v>0.40084373000000001</v>
      </c>
      <c r="J792" s="43">
        <v>6.8051324999999996E-2</v>
      </c>
      <c r="K792" s="43">
        <v>6.3307130000000003E-2</v>
      </c>
      <c r="L792" s="43">
        <v>2.0338199E-3</v>
      </c>
      <c r="M792" s="43">
        <v>2.0788721E-2</v>
      </c>
      <c r="N792" s="43">
        <v>0.25147818</v>
      </c>
      <c r="O792" s="43">
        <v>4.4694449999999998E-3</v>
      </c>
      <c r="P792" s="43">
        <v>0</v>
      </c>
      <c r="Q792" s="43">
        <v>2.3519389999999999E-3</v>
      </c>
      <c r="R792" s="43">
        <v>4.3466808000000003E-2</v>
      </c>
      <c r="S792" s="43">
        <v>5.8675272999999997E-3</v>
      </c>
      <c r="U792" s="93">
        <f t="shared" si="156"/>
        <v>8.4737258620689655</v>
      </c>
    </row>
    <row r="793" spans="1:21">
      <c r="A793" s="41" t="s">
        <v>33</v>
      </c>
      <c r="B793" s="94" t="s">
        <v>5250</v>
      </c>
      <c r="C793" s="74">
        <f t="shared" si="152"/>
        <v>0.93214300502999992</v>
      </c>
      <c r="D793" s="74">
        <f t="shared" si="153"/>
        <v>8.6693853499999987E-2</v>
      </c>
      <c r="E793" s="74">
        <f t="shared" si="154"/>
        <v>0.28147366359999998</v>
      </c>
      <c r="F793" s="74">
        <f t="shared" si="155"/>
        <v>2.315971793E-2</v>
      </c>
      <c r="G793" s="95">
        <v>0.54081577000000003</v>
      </c>
      <c r="H793" s="43">
        <v>5.6242536000000003E-3</v>
      </c>
      <c r="I793" s="43">
        <v>0.1970577</v>
      </c>
      <c r="J793" s="43">
        <v>3.7042703000000003E-2</v>
      </c>
      <c r="K793" s="43">
        <v>3.6551605000000001E-2</v>
      </c>
      <c r="L793" s="43">
        <v>1.1576265000000001E-3</v>
      </c>
      <c r="M793" s="43">
        <v>1.1941919E-2</v>
      </c>
      <c r="N793" s="43">
        <v>7.8791710000000001E-2</v>
      </c>
      <c r="O793" s="43">
        <v>1.8793518000000001E-3</v>
      </c>
      <c r="P793" s="43">
        <v>0</v>
      </c>
      <c r="Q793" s="43">
        <v>1.0421499999999999E-3</v>
      </c>
      <c r="R793" s="43">
        <v>2.0072011000000001E-2</v>
      </c>
      <c r="S793" s="43">
        <v>1.6620512999999999E-4</v>
      </c>
      <c r="U793" s="93">
        <f t="shared" si="156"/>
        <v>4.6622049137931034</v>
      </c>
    </row>
    <row r="794" spans="1:21">
      <c r="A794" s="41" t="s">
        <v>33</v>
      </c>
      <c r="B794" s="94" t="s">
        <v>5251</v>
      </c>
      <c r="C794" s="74">
        <f t="shared" si="152"/>
        <v>1.3647224596999998</v>
      </c>
      <c r="D794" s="74">
        <f t="shared" si="153"/>
        <v>0.1022404908</v>
      </c>
      <c r="E794" s="74">
        <f t="shared" si="154"/>
        <v>0.47563815310000002</v>
      </c>
      <c r="F794" s="74">
        <f t="shared" si="155"/>
        <v>3.3162965799999999E-2</v>
      </c>
      <c r="G794" s="95">
        <v>0.75368084999999996</v>
      </c>
      <c r="H794" s="43">
        <v>6.8492631E-3</v>
      </c>
      <c r="I794" s="43">
        <v>0.21487959000000001</v>
      </c>
      <c r="J794" s="43">
        <v>4.1492477999999999E-2</v>
      </c>
      <c r="K794" s="43">
        <v>4.4554859000000002E-2</v>
      </c>
      <c r="L794" s="43">
        <v>1.3685997999999999E-3</v>
      </c>
      <c r="M794" s="43">
        <v>1.4824554E-2</v>
      </c>
      <c r="N794" s="43">
        <v>0.2539093</v>
      </c>
      <c r="O794" s="43">
        <v>3.4204124E-3</v>
      </c>
      <c r="P794" s="43">
        <v>0</v>
      </c>
      <c r="Q794" s="43">
        <v>1.0593554E-3</v>
      </c>
      <c r="R794" s="43">
        <v>1.6889656999999999E-2</v>
      </c>
      <c r="S794" s="43">
        <v>1.1793540999999999E-2</v>
      </c>
      <c r="U794" s="93">
        <f t="shared" si="156"/>
        <v>6.497248706896551</v>
      </c>
    </row>
    <row r="795" spans="1:21">
      <c r="A795" s="41" t="s">
        <v>33</v>
      </c>
      <c r="B795" s="94" t="s">
        <v>5252</v>
      </c>
      <c r="C795" s="74">
        <f t="shared" si="152"/>
        <v>0.97336671849999989</v>
      </c>
      <c r="D795" s="74">
        <f t="shared" si="153"/>
        <v>7.9936311699999985E-2</v>
      </c>
      <c r="E795" s="74">
        <f t="shared" si="154"/>
        <v>0.34391689339999998</v>
      </c>
      <c r="F795" s="74">
        <f t="shared" si="155"/>
        <v>2.8218793400000001E-2</v>
      </c>
      <c r="G795" s="95">
        <v>0.52129471999999999</v>
      </c>
      <c r="H795" s="43">
        <v>5.7431134000000003E-3</v>
      </c>
      <c r="I795" s="43">
        <v>0.20033150999999999</v>
      </c>
      <c r="J795" s="43">
        <v>3.4785932999999998E-2</v>
      </c>
      <c r="K795" s="43">
        <v>3.3177658999999998E-2</v>
      </c>
      <c r="L795" s="43">
        <v>1.0575227E-3</v>
      </c>
      <c r="M795" s="43">
        <v>1.0915197E-2</v>
      </c>
      <c r="N795" s="43">
        <v>0.13784226999999999</v>
      </c>
      <c r="O795" s="43">
        <v>2.3415814999999999E-3</v>
      </c>
      <c r="P795" s="43">
        <v>0</v>
      </c>
      <c r="Q795" s="43">
        <v>1.1457195999999999E-3</v>
      </c>
      <c r="R795" s="43">
        <v>2.0890193000000001E-2</v>
      </c>
      <c r="S795" s="43">
        <v>3.8412992999999999E-3</v>
      </c>
      <c r="U795" s="93">
        <f t="shared" si="156"/>
        <v>4.4939199999999992</v>
      </c>
    </row>
    <row r="796" spans="1:21">
      <c r="A796" s="41" t="s">
        <v>33</v>
      </c>
      <c r="B796" s="94" t="s">
        <v>5253</v>
      </c>
      <c r="C796" s="74">
        <f t="shared" si="152"/>
        <v>0.46215160309000003</v>
      </c>
      <c r="D796" s="74">
        <f t="shared" si="153"/>
        <v>2.133737669E-2</v>
      </c>
      <c r="E796" s="74">
        <f t="shared" si="154"/>
        <v>0.32898643579999998</v>
      </c>
      <c r="F796" s="74">
        <f t="shared" si="155"/>
        <v>3.6443044600000002E-2</v>
      </c>
      <c r="G796" s="95">
        <v>7.5384746000000002E-2</v>
      </c>
      <c r="H796" s="43">
        <v>4.3057657999999999E-3</v>
      </c>
      <c r="I796" s="43">
        <v>0.18696169000000001</v>
      </c>
      <c r="J796" s="43">
        <v>1.6438543999999999E-2</v>
      </c>
      <c r="K796" s="43">
        <v>3.5230306000000001E-3</v>
      </c>
      <c r="L796" s="43">
        <v>2.2129539E-4</v>
      </c>
      <c r="M796" s="43">
        <v>1.1545067E-3</v>
      </c>
      <c r="N796" s="43">
        <v>0.13771897999999999</v>
      </c>
      <c r="O796" s="43">
        <v>2.0601324999999998E-3</v>
      </c>
      <c r="P796" s="43">
        <v>0</v>
      </c>
      <c r="Q796" s="43">
        <v>1.6230449E-3</v>
      </c>
      <c r="R796" s="43">
        <v>3.0126367000000001E-2</v>
      </c>
      <c r="S796" s="43">
        <v>2.6335002000000001E-3</v>
      </c>
      <c r="U796" s="93">
        <f t="shared" si="156"/>
        <v>0.64986849999999996</v>
      </c>
    </row>
    <row r="797" spans="1:21">
      <c r="A797" s="41" t="s">
        <v>33</v>
      </c>
      <c r="B797" s="94" t="s">
        <v>5254</v>
      </c>
      <c r="C797" s="74">
        <f t="shared" si="152"/>
        <v>2.3821431893499998</v>
      </c>
      <c r="D797" s="74">
        <f t="shared" si="153"/>
        <v>0.2215509598</v>
      </c>
      <c r="E797" s="74">
        <f t="shared" si="154"/>
        <v>0.71932158299999993</v>
      </c>
      <c r="F797" s="74">
        <f t="shared" si="155"/>
        <v>5.918594655E-2</v>
      </c>
      <c r="G797" s="95">
        <v>1.3820847000000001</v>
      </c>
      <c r="H797" s="43">
        <v>1.4373093E-2</v>
      </c>
      <c r="I797" s="43">
        <v>0.50359189999999998</v>
      </c>
      <c r="J797" s="43">
        <v>9.4664685999999998E-2</v>
      </c>
      <c r="K797" s="43">
        <v>9.3409658000000007E-2</v>
      </c>
      <c r="L797" s="43">
        <v>2.9583788000000001E-3</v>
      </c>
      <c r="M797" s="43">
        <v>3.0518237E-2</v>
      </c>
      <c r="N797" s="43">
        <v>0.20135659</v>
      </c>
      <c r="O797" s="43">
        <v>4.8027879999999997E-3</v>
      </c>
      <c r="P797" s="43">
        <v>0</v>
      </c>
      <c r="Q797" s="43">
        <v>2.6632721E-3</v>
      </c>
      <c r="R797" s="43">
        <v>5.1295140000000003E-2</v>
      </c>
      <c r="S797" s="43">
        <v>4.2474644999999998E-4</v>
      </c>
      <c r="U797" s="93">
        <f t="shared" si="156"/>
        <v>11.914523275862068</v>
      </c>
    </row>
    <row r="798" spans="1:21">
      <c r="A798" s="41" t="s">
        <v>33</v>
      </c>
      <c r="B798" s="94" t="s">
        <v>5255</v>
      </c>
      <c r="C798" s="74">
        <f t="shared" si="152"/>
        <v>3.4876240883</v>
      </c>
      <c r="D798" s="74">
        <f t="shared" si="153"/>
        <v>0.26128125480000003</v>
      </c>
      <c r="E798" s="74">
        <f t="shared" si="154"/>
        <v>1.215519732</v>
      </c>
      <c r="F798" s="74">
        <f t="shared" si="155"/>
        <v>8.4749801499999999E-2</v>
      </c>
      <c r="G798" s="95">
        <v>1.9260733000000001</v>
      </c>
      <c r="H798" s="43">
        <v>1.7503672000000001E-2</v>
      </c>
      <c r="I798" s="43">
        <v>0.54913672999999996</v>
      </c>
      <c r="J798" s="43">
        <v>0.10603633</v>
      </c>
      <c r="K798" s="43">
        <v>0.11386242000000001</v>
      </c>
      <c r="L798" s="43">
        <v>3.4975328000000001E-3</v>
      </c>
      <c r="M798" s="43">
        <v>3.7884972000000003E-2</v>
      </c>
      <c r="N798" s="43">
        <v>0.64887932999999998</v>
      </c>
      <c r="O798" s="43">
        <v>8.7410539999999998E-3</v>
      </c>
      <c r="P798" s="43">
        <v>0</v>
      </c>
      <c r="Q798" s="43">
        <v>2.7072415000000002E-3</v>
      </c>
      <c r="R798" s="43">
        <v>4.3162457000000001E-2</v>
      </c>
      <c r="S798" s="43">
        <v>3.0139049000000001E-2</v>
      </c>
      <c r="U798" s="93">
        <f t="shared" si="156"/>
        <v>16.604080172413791</v>
      </c>
    </row>
    <row r="799" spans="1:21">
      <c r="A799" s="41" t="s">
        <v>33</v>
      </c>
      <c r="B799" s="94" t="s">
        <v>5256</v>
      </c>
      <c r="C799" s="74">
        <f t="shared" si="152"/>
        <v>2.3489833679999998</v>
      </c>
      <c r="D799" s="74">
        <f t="shared" si="153"/>
        <v>0.1950389602</v>
      </c>
      <c r="E799" s="74">
        <f t="shared" si="154"/>
        <v>0.83947292200000001</v>
      </c>
      <c r="F799" s="74">
        <f t="shared" si="155"/>
        <v>7.1036985799999994E-2</v>
      </c>
      <c r="G799" s="95">
        <v>1.2434345</v>
      </c>
      <c r="H799" s="43">
        <v>1.4285702000000001E-2</v>
      </c>
      <c r="I799" s="43">
        <v>0.50706731999999999</v>
      </c>
      <c r="J799" s="43">
        <v>8.6084926000000006E-2</v>
      </c>
      <c r="K799" s="43">
        <v>8.0083519000000006E-2</v>
      </c>
      <c r="L799" s="43">
        <v>2.5727822000000001E-3</v>
      </c>
      <c r="M799" s="43">
        <v>2.6297733E-2</v>
      </c>
      <c r="N799" s="43">
        <v>0.31811990000000001</v>
      </c>
      <c r="O799" s="43">
        <v>5.6538478999999999E-3</v>
      </c>
      <c r="P799" s="43">
        <v>0</v>
      </c>
      <c r="Q799" s="43">
        <v>2.9752029E-3</v>
      </c>
      <c r="R799" s="43">
        <v>5.4985513E-2</v>
      </c>
      <c r="S799" s="43">
        <v>7.4224219999999997E-3</v>
      </c>
      <c r="U799" s="93">
        <f t="shared" si="156"/>
        <v>10.719262931034482</v>
      </c>
    </row>
    <row r="800" spans="1:21">
      <c r="A800" s="41" t="s">
        <v>33</v>
      </c>
      <c r="B800" s="94" t="s">
        <v>5257</v>
      </c>
      <c r="C800" s="74">
        <f t="shared" si="152"/>
        <v>1.1810541017699998</v>
      </c>
      <c r="D800" s="74">
        <f t="shared" si="153"/>
        <v>5.4528851169999996E-2</v>
      </c>
      <c r="E800" s="74">
        <f t="shared" si="154"/>
        <v>0.8407431139999999</v>
      </c>
      <c r="F800" s="74">
        <f t="shared" si="155"/>
        <v>9.3132226600000007E-2</v>
      </c>
      <c r="G800" s="95">
        <v>0.19264991000000001</v>
      </c>
      <c r="H800" s="43">
        <v>1.1003624E-2</v>
      </c>
      <c r="I800" s="43">
        <v>0.47779097999999998</v>
      </c>
      <c r="J800" s="43">
        <v>4.2009612000000002E-2</v>
      </c>
      <c r="K800" s="43">
        <v>9.0033004000000007E-3</v>
      </c>
      <c r="L800" s="43">
        <v>5.6553267000000003E-4</v>
      </c>
      <c r="M800" s="43">
        <v>2.9504061000000001E-3</v>
      </c>
      <c r="N800" s="43">
        <v>0.35194850999999999</v>
      </c>
      <c r="O800" s="43">
        <v>5.2647830000000003E-3</v>
      </c>
      <c r="P800" s="43">
        <v>0</v>
      </c>
      <c r="Q800" s="43">
        <v>4.1477815000000003E-3</v>
      </c>
      <c r="R800" s="43">
        <v>7.6989606000000002E-2</v>
      </c>
      <c r="S800" s="43">
        <v>6.7300561000000004E-3</v>
      </c>
      <c r="U800" s="93">
        <f t="shared" si="156"/>
        <v>1.6607750862068966</v>
      </c>
    </row>
    <row r="801" spans="1:21">
      <c r="A801" s="41" t="s">
        <v>33</v>
      </c>
      <c r="B801" s="94" t="s">
        <v>5258</v>
      </c>
      <c r="C801" s="74">
        <f t="shared" si="152"/>
        <v>1.3034366288000001</v>
      </c>
      <c r="D801" s="74">
        <f t="shared" si="153"/>
        <v>5.6176305199999998E-2</v>
      </c>
      <c r="E801" s="74">
        <f t="shared" si="154"/>
        <v>1.0548308020000001</v>
      </c>
      <c r="F801" s="74">
        <f t="shared" si="155"/>
        <v>4.6355671600000002E-2</v>
      </c>
      <c r="G801" s="95">
        <v>0.14607385000000001</v>
      </c>
      <c r="H801" s="43">
        <v>1.8015461999999999E-2</v>
      </c>
      <c r="I801" s="43">
        <v>0.43290802</v>
      </c>
      <c r="J801" s="43">
        <v>2.8559147E-2</v>
      </c>
      <c r="K801" s="43">
        <v>8.1912315999999995E-3</v>
      </c>
      <c r="L801" s="43">
        <v>1.7236485999999999E-3</v>
      </c>
      <c r="M801" s="43">
        <v>1.7702277999999998E-2</v>
      </c>
      <c r="N801" s="43">
        <v>0.60390732000000003</v>
      </c>
      <c r="O801" s="43">
        <v>9.3778038000000008E-3</v>
      </c>
      <c r="P801" s="43">
        <v>0</v>
      </c>
      <c r="Q801" s="43">
        <v>3.5702329999999999E-3</v>
      </c>
      <c r="R801" s="43">
        <v>3.2330906E-2</v>
      </c>
      <c r="S801" s="43">
        <v>1.0767287999999999E-3</v>
      </c>
      <c r="U801" s="93">
        <f t="shared" si="156"/>
        <v>1.2592573275862069</v>
      </c>
    </row>
    <row r="802" spans="1:21">
      <c r="A802" s="41" t="s">
        <v>33</v>
      </c>
      <c r="B802" s="94" t="s">
        <v>5259</v>
      </c>
      <c r="C802" s="74">
        <f t="shared" si="152"/>
        <v>0.48926099665</v>
      </c>
      <c r="D802" s="74">
        <f t="shared" si="153"/>
        <v>2.108646862E-2</v>
      </c>
      <c r="E802" s="74">
        <f t="shared" si="154"/>
        <v>0.3959437354</v>
      </c>
      <c r="F802" s="74">
        <f t="shared" si="155"/>
        <v>1.7400172630000002E-2</v>
      </c>
      <c r="G802" s="95">
        <v>5.4830619999999997E-2</v>
      </c>
      <c r="H802" s="43">
        <v>6.7623253999999997E-3</v>
      </c>
      <c r="I802" s="43">
        <v>0.16249736000000001</v>
      </c>
      <c r="J802" s="43">
        <v>1.0720028E-2</v>
      </c>
      <c r="K802" s="43">
        <v>3.0746797000000001E-3</v>
      </c>
      <c r="L802" s="43">
        <v>6.4699272000000004E-4</v>
      </c>
      <c r="M802" s="43">
        <v>6.6447681999999997E-3</v>
      </c>
      <c r="N802" s="43">
        <v>0.22668405</v>
      </c>
      <c r="O802" s="43">
        <v>3.5200741999999998E-3</v>
      </c>
      <c r="P802" s="43">
        <v>0</v>
      </c>
      <c r="Q802" s="43">
        <v>1.340131E-3</v>
      </c>
      <c r="R802" s="43">
        <v>1.2135804E-2</v>
      </c>
      <c r="S802" s="43">
        <v>4.0416342999999999E-4</v>
      </c>
      <c r="U802" s="93">
        <f t="shared" si="156"/>
        <v>0.47267775862068961</v>
      </c>
    </row>
    <row r="803" spans="1:21">
      <c r="A803" s="41" t="s">
        <v>33</v>
      </c>
      <c r="B803" s="94" t="s">
        <v>5260</v>
      </c>
      <c r="C803" s="74">
        <f t="shared" si="152"/>
        <v>3.2064540785999998</v>
      </c>
      <c r="D803" s="74">
        <f t="shared" si="153"/>
        <v>0.1381937124</v>
      </c>
      <c r="E803" s="74">
        <f t="shared" si="154"/>
        <v>2.5948837349999998</v>
      </c>
      <c r="F803" s="74">
        <f t="shared" si="155"/>
        <v>0.1140349512</v>
      </c>
      <c r="G803" s="95">
        <v>0.35934168</v>
      </c>
      <c r="H803" s="43">
        <v>4.4318034999999999E-2</v>
      </c>
      <c r="I803" s="43">
        <v>1.0649537</v>
      </c>
      <c r="J803" s="43">
        <v>7.0255502999999997E-2</v>
      </c>
      <c r="K803" s="43">
        <v>2.015043E-2</v>
      </c>
      <c r="L803" s="43">
        <v>4.2401753999999998E-3</v>
      </c>
      <c r="M803" s="43">
        <v>4.3547603999999997E-2</v>
      </c>
      <c r="N803" s="43">
        <v>1.4856119999999999</v>
      </c>
      <c r="O803" s="43">
        <v>2.3069396999999998E-2</v>
      </c>
      <c r="P803" s="43">
        <v>0</v>
      </c>
      <c r="Q803" s="43">
        <v>8.7827732999999995E-3</v>
      </c>
      <c r="R803" s="43">
        <v>7.9534028000000007E-2</v>
      </c>
      <c r="S803" s="43">
        <v>2.6487529000000002E-3</v>
      </c>
      <c r="U803" s="93">
        <f t="shared" si="156"/>
        <v>3.0977731034482758</v>
      </c>
    </row>
    <row r="804" spans="1:21">
      <c r="A804" s="41" t="s">
        <v>33</v>
      </c>
      <c r="B804" s="94" t="s">
        <v>5261</v>
      </c>
      <c r="C804" s="74">
        <f t="shared" si="152"/>
        <v>0</v>
      </c>
      <c r="D804" s="74">
        <f t="shared" si="153"/>
        <v>0</v>
      </c>
      <c r="E804" s="74">
        <f t="shared" si="154"/>
        <v>0</v>
      </c>
      <c r="F804" s="74">
        <f t="shared" si="155"/>
        <v>0</v>
      </c>
      <c r="G804" s="95">
        <v>0</v>
      </c>
      <c r="H804" s="43">
        <v>0</v>
      </c>
      <c r="I804" s="43">
        <v>0</v>
      </c>
      <c r="J804" s="43">
        <v>0</v>
      </c>
      <c r="K804" s="43">
        <v>0</v>
      </c>
      <c r="L804" s="43">
        <v>0</v>
      </c>
      <c r="M804" s="43">
        <v>0</v>
      </c>
      <c r="N804" s="43">
        <v>0</v>
      </c>
      <c r="O804" s="43">
        <v>0</v>
      </c>
      <c r="P804" s="43">
        <v>0</v>
      </c>
      <c r="Q804" s="43">
        <v>0</v>
      </c>
      <c r="R804" s="43">
        <v>0</v>
      </c>
      <c r="S804" s="43">
        <v>0</v>
      </c>
      <c r="U804" s="93">
        <f t="shared" si="156"/>
        <v>0</v>
      </c>
    </row>
    <row r="805" spans="1:21">
      <c r="A805" s="41" t="s">
        <v>33</v>
      </c>
      <c r="B805" s="94" t="s">
        <v>5262</v>
      </c>
      <c r="C805" s="74">
        <f t="shared" si="152"/>
        <v>3.4366373316000001</v>
      </c>
      <c r="D805" s="74">
        <f t="shared" si="153"/>
        <v>0.15901001809999998</v>
      </c>
      <c r="E805" s="74">
        <f t="shared" si="154"/>
        <v>2.380449</v>
      </c>
      <c r="F805" s="74">
        <f t="shared" si="155"/>
        <v>0.4941831035</v>
      </c>
      <c r="G805" s="95">
        <v>0.40299520999999999</v>
      </c>
      <c r="H805" s="43">
        <v>3.2724110000000001E-2</v>
      </c>
      <c r="I805" s="43">
        <v>0.83074579000000004</v>
      </c>
      <c r="J805" s="43">
        <v>6.8088107999999994E-2</v>
      </c>
      <c r="K805" s="43">
        <v>5.3101727000000001E-2</v>
      </c>
      <c r="L805" s="43">
        <v>2.4506021000000001E-3</v>
      </c>
      <c r="M805" s="43">
        <v>3.5369580999999997E-2</v>
      </c>
      <c r="N805" s="43">
        <v>1.5169790999999999</v>
      </c>
      <c r="O805" s="43">
        <v>2.2603478E-2</v>
      </c>
      <c r="P805" s="43">
        <v>0</v>
      </c>
      <c r="Q805" s="43">
        <v>5.8409695000000003E-3</v>
      </c>
      <c r="R805" s="43">
        <v>4.2591575999999999E-2</v>
      </c>
      <c r="S805" s="43">
        <v>0.42314708000000001</v>
      </c>
      <c r="U805" s="93">
        <f t="shared" si="156"/>
        <v>3.4740966379310341</v>
      </c>
    </row>
    <row r="807" spans="1:21">
      <c r="B807" s="40" t="s">
        <v>2248</v>
      </c>
    </row>
    <row r="808" spans="1:21">
      <c r="A808" s="41" t="s">
        <v>33</v>
      </c>
      <c r="B808" s="94" t="s">
        <v>5263</v>
      </c>
      <c r="C808" s="74">
        <f t="shared" ref="C808:C871" si="157">D808+E808+F808+G808</f>
        <v>0.54713615785000003</v>
      </c>
      <c r="D808" s="74">
        <f t="shared" ref="D808:D871" si="158">J808+K808+L808+M808</f>
        <v>2.2581638389999999E-2</v>
      </c>
      <c r="E808" s="74">
        <f t="shared" ref="E808:E871" si="159">H808+I808+N808</f>
        <v>0.40006954960000002</v>
      </c>
      <c r="F808" s="74">
        <f t="shared" ref="F808:F871" si="160">O808+IF(P808="x",0,P808)+IF(Q808="x",0,Q808)+IF(R808="x",0,R808)+S808</f>
        <v>3.4989224860000001E-2</v>
      </c>
      <c r="G808" s="95">
        <v>8.9495745000000002E-2</v>
      </c>
      <c r="H808" s="43">
        <v>4.1325796000000001E-3</v>
      </c>
      <c r="I808" s="43">
        <v>0.27269199</v>
      </c>
      <c r="J808" s="43">
        <v>1.3897596E-2</v>
      </c>
      <c r="K808" s="43">
        <v>5.0528339000000004E-3</v>
      </c>
      <c r="L808" s="43">
        <v>6.0749789000000005E-4</v>
      </c>
      <c r="M808" s="43">
        <v>3.0237106E-3</v>
      </c>
      <c r="N808" s="43">
        <v>0.12324498</v>
      </c>
      <c r="O808" s="43">
        <v>3.2263337999999999E-3</v>
      </c>
      <c r="P808" s="43">
        <v>0</v>
      </c>
      <c r="Q808" s="43">
        <v>7.6643755999999995E-4</v>
      </c>
      <c r="R808" s="43">
        <v>2.4010889000000001E-2</v>
      </c>
      <c r="S808" s="43">
        <v>6.9855645000000003E-3</v>
      </c>
      <c r="U808" s="93">
        <f t="shared" ref="U808:U871" si="161">G808/0.116</f>
        <v>0.77151504310344821</v>
      </c>
    </row>
    <row r="809" spans="1:21">
      <c r="A809" s="41" t="s">
        <v>33</v>
      </c>
      <c r="B809" s="94" t="s">
        <v>5264</v>
      </c>
      <c r="C809" s="74">
        <f t="shared" si="157"/>
        <v>0.63359947712999998</v>
      </c>
      <c r="D809" s="74">
        <f t="shared" si="158"/>
        <v>2.4492069129999999E-2</v>
      </c>
      <c r="E809" s="74">
        <f t="shared" si="159"/>
        <v>0.2950580558</v>
      </c>
      <c r="F809" s="74">
        <f t="shared" si="160"/>
        <v>0.23162098320000002</v>
      </c>
      <c r="G809" s="95">
        <v>8.2428369000000001E-2</v>
      </c>
      <c r="H809" s="43">
        <v>7.8646258000000004E-3</v>
      </c>
      <c r="I809" s="43">
        <v>0.18606343</v>
      </c>
      <c r="J809" s="43">
        <v>1.6655798999999999E-2</v>
      </c>
      <c r="K809" s="43">
        <v>4.7177184999999998E-3</v>
      </c>
      <c r="L809" s="43">
        <v>5.1237232999999996E-4</v>
      </c>
      <c r="M809" s="43">
        <v>2.6061792999999998E-3</v>
      </c>
      <c r="N809" s="43">
        <v>0.10113</v>
      </c>
      <c r="O809" s="43">
        <v>6.3758946999999998E-3</v>
      </c>
      <c r="P809" s="43">
        <v>0</v>
      </c>
      <c r="Q809" s="43">
        <v>1.2540705000000001E-3</v>
      </c>
      <c r="R809" s="43">
        <v>2.8391098E-2</v>
      </c>
      <c r="S809" s="43">
        <v>0.19559992000000001</v>
      </c>
      <c r="U809" s="93">
        <f t="shared" si="161"/>
        <v>0.71058938793103443</v>
      </c>
    </row>
    <row r="810" spans="1:21">
      <c r="A810" s="41" t="s">
        <v>33</v>
      </c>
      <c r="B810" s="94" t="s">
        <v>5265</v>
      </c>
      <c r="C810" s="74">
        <f t="shared" si="157"/>
        <v>0.30379897214999996</v>
      </c>
      <c r="D810" s="74">
        <f t="shared" si="158"/>
        <v>1.3396005969999999E-2</v>
      </c>
      <c r="E810" s="74">
        <f t="shared" si="159"/>
        <v>0.23158788649999998</v>
      </c>
      <c r="F810" s="74">
        <f t="shared" si="160"/>
        <v>2.4930723680000003E-2</v>
      </c>
      <c r="G810" s="95">
        <v>3.3884355999999997E-2</v>
      </c>
      <c r="H810" s="43">
        <v>3.0438635000000001E-3</v>
      </c>
      <c r="I810" s="43">
        <v>0.17744441999999999</v>
      </c>
      <c r="J810" s="43">
        <v>1.009241E-2</v>
      </c>
      <c r="K810" s="43">
        <v>1.8248012000000001E-3</v>
      </c>
      <c r="L810" s="43">
        <v>2.3408987000000001E-4</v>
      </c>
      <c r="M810" s="43">
        <v>1.2447049E-3</v>
      </c>
      <c r="N810" s="43">
        <v>5.1099603E-2</v>
      </c>
      <c r="O810" s="43">
        <v>2.8549774E-3</v>
      </c>
      <c r="P810" s="43">
        <v>0</v>
      </c>
      <c r="Q810" s="43">
        <v>7.3506137999999996E-4</v>
      </c>
      <c r="R810" s="43">
        <v>1.4176182000000001E-2</v>
      </c>
      <c r="S810" s="43">
        <v>7.1645029000000004E-3</v>
      </c>
      <c r="U810" s="93">
        <f t="shared" si="161"/>
        <v>0.29210651724137926</v>
      </c>
    </row>
    <row r="811" spans="1:21">
      <c r="A811" s="41" t="s">
        <v>33</v>
      </c>
      <c r="B811" s="94" t="s">
        <v>5266</v>
      </c>
      <c r="C811" s="74">
        <f t="shared" si="157"/>
        <v>0.35679437499</v>
      </c>
      <c r="D811" s="74">
        <f t="shared" si="158"/>
        <v>1.3245116160000001E-2</v>
      </c>
      <c r="E811" s="74">
        <f t="shared" si="159"/>
        <v>0.28074606099999999</v>
      </c>
      <c r="F811" s="74">
        <f t="shared" si="160"/>
        <v>2.3490384829999999E-2</v>
      </c>
      <c r="G811" s="95">
        <v>3.9312813000000002E-2</v>
      </c>
      <c r="H811" s="43">
        <v>2.5761629999999998E-3</v>
      </c>
      <c r="I811" s="43">
        <v>0.18999748999999999</v>
      </c>
      <c r="J811" s="43">
        <v>8.7079544000000005E-3</v>
      </c>
      <c r="K811" s="43">
        <v>1.5507921999999999E-3</v>
      </c>
      <c r="L811" s="43">
        <v>6.6151185999999997E-4</v>
      </c>
      <c r="M811" s="43">
        <v>2.3248576999999999E-3</v>
      </c>
      <c r="N811" s="43">
        <v>8.8172407999999994E-2</v>
      </c>
      <c r="O811" s="43">
        <v>2.2596249999999999E-3</v>
      </c>
      <c r="P811" s="43">
        <v>0</v>
      </c>
      <c r="Q811" s="43">
        <v>8.7916972999999997E-4</v>
      </c>
      <c r="R811" s="43">
        <v>8.9628920999999997E-3</v>
      </c>
      <c r="S811" s="43">
        <v>1.1388697999999999E-2</v>
      </c>
      <c r="U811" s="93">
        <f t="shared" si="161"/>
        <v>0.3389035603448276</v>
      </c>
    </row>
    <row r="812" spans="1:21">
      <c r="A812" s="41" t="s">
        <v>33</v>
      </c>
      <c r="B812" s="94" t="s">
        <v>5267</v>
      </c>
      <c r="C812" s="74">
        <f t="shared" si="157"/>
        <v>0.31162693445999995</v>
      </c>
      <c r="D812" s="74">
        <f t="shared" si="158"/>
        <v>1.1007197159999999E-2</v>
      </c>
      <c r="E812" s="74">
        <f t="shared" si="159"/>
        <v>0.23612679269999998</v>
      </c>
      <c r="F812" s="74">
        <f t="shared" si="160"/>
        <v>2.85312816E-2</v>
      </c>
      <c r="G812" s="95">
        <v>3.5961662999999998E-2</v>
      </c>
      <c r="H812" s="43">
        <v>2.1697236999999999E-3</v>
      </c>
      <c r="I812" s="43">
        <v>0.17128009</v>
      </c>
      <c r="J812" s="43">
        <v>6.5577593999999999E-3</v>
      </c>
      <c r="K812" s="43">
        <v>1.4847435999999999E-3</v>
      </c>
      <c r="L812" s="43">
        <v>6.8506695999999998E-4</v>
      </c>
      <c r="M812" s="43">
        <v>2.2796271999999999E-3</v>
      </c>
      <c r="N812" s="43">
        <v>6.2676978999999994E-2</v>
      </c>
      <c r="O812" s="43">
        <v>2.0026385999999999E-3</v>
      </c>
      <c r="P812" s="43">
        <v>0</v>
      </c>
      <c r="Q812" s="43">
        <v>2.4774863000000002E-3</v>
      </c>
      <c r="R812" s="43">
        <v>8.3353907000000005E-3</v>
      </c>
      <c r="S812" s="43">
        <v>1.5715765999999999E-2</v>
      </c>
      <c r="U812" s="93">
        <f t="shared" si="161"/>
        <v>0.3100143362068965</v>
      </c>
    </row>
    <row r="813" spans="1:21">
      <c r="A813" s="41" t="s">
        <v>33</v>
      </c>
      <c r="B813" s="94" t="s">
        <v>5268</v>
      </c>
      <c r="C813" s="74">
        <f t="shared" si="157"/>
        <v>0.26749679921000002</v>
      </c>
      <c r="D813" s="74">
        <f t="shared" si="158"/>
        <v>1.3653312420000001E-2</v>
      </c>
      <c r="E813" s="74">
        <f t="shared" si="159"/>
        <v>0.18991763740000001</v>
      </c>
      <c r="F813" s="74">
        <f t="shared" si="160"/>
        <v>2.5157108389999999E-2</v>
      </c>
      <c r="G813" s="95">
        <v>3.8768741000000002E-2</v>
      </c>
      <c r="H813" s="43">
        <v>2.6345304000000001E-3</v>
      </c>
      <c r="I813" s="43">
        <v>9.1702602999999994E-2</v>
      </c>
      <c r="J813" s="43">
        <v>8.4090033000000005E-3</v>
      </c>
      <c r="K813" s="43">
        <v>1.4496825000000001E-3</v>
      </c>
      <c r="L813" s="43">
        <v>7.7393931999999999E-4</v>
      </c>
      <c r="M813" s="43">
        <v>3.0206872999999999E-3</v>
      </c>
      <c r="N813" s="43">
        <v>9.5580503999999997E-2</v>
      </c>
      <c r="O813" s="43">
        <v>2.0089252E-3</v>
      </c>
      <c r="P813" s="43">
        <v>0</v>
      </c>
      <c r="Q813" s="43">
        <v>9.2618409E-4</v>
      </c>
      <c r="R813" s="43">
        <v>9.1149740999999992E-3</v>
      </c>
      <c r="S813" s="43">
        <v>1.3107025E-2</v>
      </c>
      <c r="U813" s="93">
        <f t="shared" si="161"/>
        <v>0.33421328448275861</v>
      </c>
    </row>
    <row r="814" spans="1:21">
      <c r="A814" s="41" t="s">
        <v>33</v>
      </c>
      <c r="B814" s="94" t="s">
        <v>5269</v>
      </c>
      <c r="C814" s="74">
        <f t="shared" si="157"/>
        <v>0.68835216200000005</v>
      </c>
      <c r="D814" s="74">
        <f t="shared" si="158"/>
        <v>1.6891122200000001E-2</v>
      </c>
      <c r="E814" s="74">
        <f t="shared" si="159"/>
        <v>0.52139843220000004</v>
      </c>
      <c r="F814" s="74">
        <f t="shared" si="160"/>
        <v>0.10340795459999999</v>
      </c>
      <c r="G814" s="95">
        <v>4.6654652999999997E-2</v>
      </c>
      <c r="H814" s="43">
        <v>4.7823722000000001E-3</v>
      </c>
      <c r="I814" s="43">
        <v>0.33819123000000001</v>
      </c>
      <c r="J814" s="43">
        <v>1.1396844E-2</v>
      </c>
      <c r="K814" s="43">
        <v>2.5285247000000001E-3</v>
      </c>
      <c r="L814" s="43">
        <v>4.555359E-4</v>
      </c>
      <c r="M814" s="43">
        <v>2.5102176000000001E-3</v>
      </c>
      <c r="N814" s="43">
        <v>0.17842483000000001</v>
      </c>
      <c r="O814" s="43">
        <v>3.8396216999999999E-3</v>
      </c>
      <c r="P814" s="43">
        <v>0</v>
      </c>
      <c r="Q814" s="43">
        <v>1.3192559E-3</v>
      </c>
      <c r="R814" s="43">
        <v>1.7275301999999999E-2</v>
      </c>
      <c r="S814" s="43">
        <v>8.0973774999999998E-2</v>
      </c>
      <c r="U814" s="93">
        <f t="shared" si="161"/>
        <v>0.4021952844827586</v>
      </c>
    </row>
    <row r="815" spans="1:21">
      <c r="A815" s="41" t="s">
        <v>33</v>
      </c>
      <c r="B815" s="94" t="s">
        <v>5270</v>
      </c>
      <c r="C815" s="74">
        <f t="shared" si="157"/>
        <v>0.37852334848000002</v>
      </c>
      <c r="D815" s="74">
        <f t="shared" si="158"/>
        <v>1.3373568859999999E-2</v>
      </c>
      <c r="E815" s="74">
        <f t="shared" si="159"/>
        <v>0.30456606470000003</v>
      </c>
      <c r="F815" s="74">
        <f t="shared" si="160"/>
        <v>2.329417592E-2</v>
      </c>
      <c r="G815" s="95">
        <v>3.7289538999999997E-2</v>
      </c>
      <c r="H815" s="43">
        <v>3.2094956999999999E-3</v>
      </c>
      <c r="I815" s="43">
        <v>0.21810276000000001</v>
      </c>
      <c r="J815" s="43">
        <v>9.2947849000000003E-3</v>
      </c>
      <c r="K815" s="43">
        <v>1.6385347999999999E-3</v>
      </c>
      <c r="L815" s="43">
        <v>3.3319246000000001E-4</v>
      </c>
      <c r="M815" s="43">
        <v>2.1070567000000002E-3</v>
      </c>
      <c r="N815" s="43">
        <v>8.3253808999999998E-2</v>
      </c>
      <c r="O815" s="43">
        <v>2.3584416E-3</v>
      </c>
      <c r="P815" s="43">
        <v>0</v>
      </c>
      <c r="Q815" s="43">
        <v>6.8962772E-4</v>
      </c>
      <c r="R815" s="43">
        <v>1.3786265000000001E-2</v>
      </c>
      <c r="S815" s="43">
        <v>6.4598416000000002E-3</v>
      </c>
      <c r="U815" s="93">
        <f t="shared" si="161"/>
        <v>0.32146154310344821</v>
      </c>
    </row>
    <row r="816" spans="1:21">
      <c r="A816" s="41" t="s">
        <v>33</v>
      </c>
      <c r="B816" s="94" t="s">
        <v>5271</v>
      </c>
      <c r="C816" s="74">
        <f t="shared" si="157"/>
        <v>0.47649693455000008</v>
      </c>
      <c r="D816" s="74">
        <f t="shared" si="158"/>
        <v>1.7276533449999999E-2</v>
      </c>
      <c r="E816" s="74">
        <f t="shared" si="159"/>
        <v>0.35871024550000002</v>
      </c>
      <c r="F816" s="74">
        <f t="shared" si="160"/>
        <v>5.3914400599999995E-2</v>
      </c>
      <c r="G816" s="95">
        <v>4.6595755000000003E-2</v>
      </c>
      <c r="H816" s="43">
        <v>4.9605205000000001E-3</v>
      </c>
      <c r="I816" s="43">
        <v>0.30492933999999999</v>
      </c>
      <c r="J816" s="43">
        <v>1.2369049E-2</v>
      </c>
      <c r="K816" s="43">
        <v>2.9233321999999999E-3</v>
      </c>
      <c r="L816" s="43">
        <v>2.9350284999999997E-4</v>
      </c>
      <c r="M816" s="43">
        <v>1.6906493999999999E-3</v>
      </c>
      <c r="N816" s="43">
        <v>4.8820385000000001E-2</v>
      </c>
      <c r="O816" s="43">
        <v>4.2844509999999999E-3</v>
      </c>
      <c r="P816" s="43">
        <v>0</v>
      </c>
      <c r="Q816" s="43">
        <v>1.3133465999999999E-3</v>
      </c>
      <c r="R816" s="43">
        <v>2.8589486000000001E-2</v>
      </c>
      <c r="S816" s="43">
        <v>1.9727116999999999E-2</v>
      </c>
      <c r="U816" s="93">
        <f t="shared" si="161"/>
        <v>0.40168754310344829</v>
      </c>
    </row>
    <row r="817" spans="1:21">
      <c r="A817" s="41" t="s">
        <v>33</v>
      </c>
      <c r="B817" s="94" t="s">
        <v>5272</v>
      </c>
      <c r="C817" s="74">
        <f t="shared" si="157"/>
        <v>0.67702334230000005</v>
      </c>
      <c r="D817" s="74">
        <f t="shared" si="158"/>
        <v>1.6628836899999999E-2</v>
      </c>
      <c r="E817" s="74">
        <f t="shared" si="159"/>
        <v>0.55597738060000002</v>
      </c>
      <c r="F817" s="74">
        <f t="shared" si="160"/>
        <v>6.0532575800000002E-2</v>
      </c>
      <c r="G817" s="95">
        <v>4.3884549000000002E-2</v>
      </c>
      <c r="H817" s="43">
        <v>6.1373805999999998E-3</v>
      </c>
      <c r="I817" s="43">
        <v>0.30114896000000002</v>
      </c>
      <c r="J817" s="43">
        <v>1.2001902E-2</v>
      </c>
      <c r="K817" s="43">
        <v>2.5681025999999998E-3</v>
      </c>
      <c r="L817" s="43">
        <v>2.9490830000000002E-4</v>
      </c>
      <c r="M817" s="43">
        <v>1.763924E-3</v>
      </c>
      <c r="N817" s="43">
        <v>0.24869104</v>
      </c>
      <c r="O817" s="43">
        <v>3.9628548000000003E-3</v>
      </c>
      <c r="P817" s="43">
        <v>0</v>
      </c>
      <c r="Q817" s="43">
        <v>2.7781780000000001E-3</v>
      </c>
      <c r="R817" s="43">
        <v>2.3670704000000001E-2</v>
      </c>
      <c r="S817" s="43">
        <v>3.0120839E-2</v>
      </c>
      <c r="U817" s="93">
        <f t="shared" si="161"/>
        <v>0.37831507758620692</v>
      </c>
    </row>
    <row r="818" spans="1:21">
      <c r="A818" s="41" t="s">
        <v>33</v>
      </c>
      <c r="B818" s="94" t="s">
        <v>5273</v>
      </c>
      <c r="C818" s="74">
        <f t="shared" si="157"/>
        <v>0.83306997269000005</v>
      </c>
      <c r="D818" s="74">
        <f t="shared" si="158"/>
        <v>5.3709040169999993E-2</v>
      </c>
      <c r="E818" s="74">
        <f t="shared" si="159"/>
        <v>0.39114848680000003</v>
      </c>
      <c r="F818" s="74">
        <f t="shared" si="160"/>
        <v>2.4803065720000003E-2</v>
      </c>
      <c r="G818" s="95">
        <v>0.36340938</v>
      </c>
      <c r="H818" s="43">
        <v>4.3015867999999999E-3</v>
      </c>
      <c r="I818" s="43">
        <v>0.24732781000000001</v>
      </c>
      <c r="J818" s="43">
        <v>2.1692676000000001E-2</v>
      </c>
      <c r="K818" s="43">
        <v>2.435178E-2</v>
      </c>
      <c r="L818" s="43">
        <v>7.7422886999999995E-4</v>
      </c>
      <c r="M818" s="43">
        <v>6.8903552999999996E-3</v>
      </c>
      <c r="N818" s="43">
        <v>0.13951909000000001</v>
      </c>
      <c r="O818" s="43">
        <v>2.1342028999999998E-3</v>
      </c>
      <c r="P818" s="43">
        <v>0</v>
      </c>
      <c r="Q818" s="43">
        <v>4.3612791999999998E-4</v>
      </c>
      <c r="R818" s="43">
        <v>1.9768474000000001E-2</v>
      </c>
      <c r="S818" s="43">
        <v>2.4642609000000001E-3</v>
      </c>
      <c r="U818" s="93">
        <f t="shared" si="161"/>
        <v>3.1328394827586208</v>
      </c>
    </row>
    <row r="819" spans="1:21">
      <c r="A819" s="41" t="s">
        <v>33</v>
      </c>
      <c r="B819" s="94" t="s">
        <v>5274</v>
      </c>
      <c r="C819" s="74">
        <f t="shared" si="157"/>
        <v>0.47774147747000001</v>
      </c>
      <c r="D819" s="74">
        <f t="shared" si="158"/>
        <v>2.369988982E-2</v>
      </c>
      <c r="E819" s="74">
        <f t="shared" si="159"/>
        <v>0.33536173000000002</v>
      </c>
      <c r="F819" s="74">
        <f t="shared" si="160"/>
        <v>4.219641465E-2</v>
      </c>
      <c r="G819" s="95">
        <v>7.6483442999999998E-2</v>
      </c>
      <c r="H819" s="43">
        <v>5.1302500000000003E-3</v>
      </c>
      <c r="I819" s="43">
        <v>0.22619955999999999</v>
      </c>
      <c r="J819" s="43">
        <v>1.6954996999999999E-2</v>
      </c>
      <c r="K819" s="43">
        <v>3.9711147000000002E-3</v>
      </c>
      <c r="L819" s="43">
        <v>4.3102302000000002E-4</v>
      </c>
      <c r="M819" s="43">
        <v>2.3427550999999998E-3</v>
      </c>
      <c r="N819" s="43">
        <v>0.10403192</v>
      </c>
      <c r="O819" s="43">
        <v>4.5699145000000002E-3</v>
      </c>
      <c r="P819" s="43">
        <v>0</v>
      </c>
      <c r="Q819" s="43">
        <v>7.2736494999999998E-4</v>
      </c>
      <c r="R819" s="43">
        <v>3.5411247999999999E-2</v>
      </c>
      <c r="S819" s="43">
        <v>1.4878872000000001E-3</v>
      </c>
      <c r="U819" s="93">
        <f t="shared" si="161"/>
        <v>0.65934002586206897</v>
      </c>
    </row>
    <row r="820" spans="1:21">
      <c r="A820" s="41" t="s">
        <v>33</v>
      </c>
      <c r="B820" s="94" t="s">
        <v>5275</v>
      </c>
      <c r="C820" s="74">
        <f t="shared" si="157"/>
        <v>0.43849234025000006</v>
      </c>
      <c r="D820" s="74">
        <f t="shared" si="158"/>
        <v>1.9200650420000003E-2</v>
      </c>
      <c r="E820" s="74">
        <f t="shared" si="159"/>
        <v>0.3453910832</v>
      </c>
      <c r="F820" s="74">
        <f t="shared" si="160"/>
        <v>2.7338552630000002E-2</v>
      </c>
      <c r="G820" s="95">
        <v>4.6562053999999999E-2</v>
      </c>
      <c r="H820" s="43">
        <v>4.0821021999999998E-3</v>
      </c>
      <c r="I820" s="43">
        <v>0.26670503000000001</v>
      </c>
      <c r="J820" s="43">
        <v>1.4717542E-2</v>
      </c>
      <c r="K820" s="43">
        <v>2.4215756999999998E-3</v>
      </c>
      <c r="L820" s="43">
        <v>3.1611452000000003E-4</v>
      </c>
      <c r="M820" s="43">
        <v>1.7454182E-3</v>
      </c>
      <c r="N820" s="43">
        <v>7.4603951000000002E-2</v>
      </c>
      <c r="O820" s="43">
        <v>3.6480281999999998E-3</v>
      </c>
      <c r="P820" s="43">
        <v>0</v>
      </c>
      <c r="Q820" s="43">
        <v>5.8195492999999995E-4</v>
      </c>
      <c r="R820" s="43">
        <v>2.1513737000000002E-2</v>
      </c>
      <c r="S820" s="43">
        <v>1.5948325E-3</v>
      </c>
      <c r="U820" s="93">
        <f t="shared" si="161"/>
        <v>0.40139701724137927</v>
      </c>
    </row>
    <row r="821" spans="1:21">
      <c r="A821" s="41" t="s">
        <v>33</v>
      </c>
      <c r="B821" s="94" t="s">
        <v>5276</v>
      </c>
      <c r="C821" s="74">
        <f t="shared" si="157"/>
        <v>0.47084025516000005</v>
      </c>
      <c r="D821" s="74">
        <f t="shared" si="158"/>
        <v>1.6978665589999997E-2</v>
      </c>
      <c r="E821" s="74">
        <f t="shared" si="159"/>
        <v>0.38734173470000005</v>
      </c>
      <c r="F821" s="74">
        <f t="shared" si="160"/>
        <v>1.7436318870000002E-2</v>
      </c>
      <c r="G821" s="95">
        <v>4.9083535999999997E-2</v>
      </c>
      <c r="H821" s="43">
        <v>2.9638947000000001E-3</v>
      </c>
      <c r="I821" s="43">
        <v>0.26443291000000002</v>
      </c>
      <c r="J821" s="43">
        <v>1.1233702999999999E-2</v>
      </c>
      <c r="K821" s="43">
        <v>1.7679003999999999E-3</v>
      </c>
      <c r="L821" s="43">
        <v>8.8794309000000005E-4</v>
      </c>
      <c r="M821" s="43">
        <v>3.0891191E-3</v>
      </c>
      <c r="N821" s="43">
        <v>0.11994493000000001</v>
      </c>
      <c r="O821" s="43">
        <v>2.4050749E-3</v>
      </c>
      <c r="P821" s="43">
        <v>0</v>
      </c>
      <c r="Q821" s="43">
        <v>7.2933476999999995E-4</v>
      </c>
      <c r="R821" s="43">
        <v>1.2609525E-2</v>
      </c>
      <c r="S821" s="43">
        <v>1.6923842E-3</v>
      </c>
      <c r="U821" s="93">
        <f t="shared" si="161"/>
        <v>0.42313393103448271</v>
      </c>
    </row>
    <row r="822" spans="1:21">
      <c r="A822" s="41" t="s">
        <v>33</v>
      </c>
      <c r="B822" s="94" t="s">
        <v>5277</v>
      </c>
      <c r="C822" s="74">
        <f t="shared" si="157"/>
        <v>0.39537174939000008</v>
      </c>
      <c r="D822" s="74">
        <f t="shared" si="158"/>
        <v>1.3680499119999998E-2</v>
      </c>
      <c r="E822" s="74">
        <f t="shared" si="159"/>
        <v>0.32141693630000001</v>
      </c>
      <c r="F822" s="74">
        <f t="shared" si="160"/>
        <v>1.530265397E-2</v>
      </c>
      <c r="G822" s="95">
        <v>4.4971659999999997E-2</v>
      </c>
      <c r="H822" s="43">
        <v>2.3235822999999999E-3</v>
      </c>
      <c r="I822" s="43">
        <v>0.23636641</v>
      </c>
      <c r="J822" s="43">
        <v>8.2716184999999994E-3</v>
      </c>
      <c r="K822" s="43">
        <v>1.5426865999999999E-3</v>
      </c>
      <c r="L822" s="43">
        <v>8.9686221999999999E-4</v>
      </c>
      <c r="M822" s="43">
        <v>2.9693317999999998E-3</v>
      </c>
      <c r="N822" s="43">
        <v>8.2726943999999997E-2</v>
      </c>
      <c r="O822" s="43">
        <v>1.7324237999999999E-3</v>
      </c>
      <c r="P822" s="43">
        <v>0</v>
      </c>
      <c r="Q822" s="43">
        <v>5.6028076999999998E-4</v>
      </c>
      <c r="R822" s="43">
        <v>1.1635454E-2</v>
      </c>
      <c r="S822" s="43">
        <v>1.3744954E-3</v>
      </c>
      <c r="U822" s="93">
        <f t="shared" si="161"/>
        <v>0.38768672413793098</v>
      </c>
    </row>
    <row r="823" spans="1:21">
      <c r="A823" s="41" t="s">
        <v>33</v>
      </c>
      <c r="B823" s="94" t="s">
        <v>5278</v>
      </c>
      <c r="C823" s="74">
        <f t="shared" si="157"/>
        <v>0.35577710170999993</v>
      </c>
      <c r="D823" s="74">
        <f t="shared" si="158"/>
        <v>1.8675374799999998E-2</v>
      </c>
      <c r="E823" s="74">
        <f t="shared" si="159"/>
        <v>0.26768661679999994</v>
      </c>
      <c r="F823" s="74">
        <f t="shared" si="160"/>
        <v>1.8140576110000001E-2</v>
      </c>
      <c r="G823" s="95">
        <v>5.1274533999999997E-2</v>
      </c>
      <c r="H823" s="43">
        <v>3.2232068E-3</v>
      </c>
      <c r="I823" s="43">
        <v>0.13038269</v>
      </c>
      <c r="J823" s="43">
        <v>1.1555368999999999E-2</v>
      </c>
      <c r="K823" s="43">
        <v>1.8224197000000001E-3</v>
      </c>
      <c r="L823" s="43">
        <v>1.0814971000000001E-3</v>
      </c>
      <c r="M823" s="43">
        <v>4.2160890000000001E-3</v>
      </c>
      <c r="N823" s="43">
        <v>0.13408071999999999</v>
      </c>
      <c r="O823" s="43">
        <v>2.4037758000000002E-3</v>
      </c>
      <c r="P823" s="43">
        <v>0</v>
      </c>
      <c r="Q823" s="43">
        <v>8.6572741000000004E-4</v>
      </c>
      <c r="R823" s="43">
        <v>1.3054474999999999E-2</v>
      </c>
      <c r="S823" s="43">
        <v>1.8165979E-3</v>
      </c>
      <c r="U823" s="93">
        <f t="shared" si="161"/>
        <v>0.44202184482758616</v>
      </c>
    </row>
    <row r="824" spans="1:21">
      <c r="A824" s="41" t="s">
        <v>33</v>
      </c>
      <c r="B824" s="94" t="s">
        <v>5279</v>
      </c>
      <c r="C824" s="74">
        <f t="shared" si="157"/>
        <v>0.73866580627000011</v>
      </c>
      <c r="D824" s="74">
        <f t="shared" si="158"/>
        <v>1.839667431E-2</v>
      </c>
      <c r="E824" s="74">
        <f t="shared" si="159"/>
        <v>0.64002574180000005</v>
      </c>
      <c r="F824" s="74">
        <f t="shared" si="160"/>
        <v>3.0540872160000003E-2</v>
      </c>
      <c r="G824" s="95">
        <v>4.9702518000000001E-2</v>
      </c>
      <c r="H824" s="43">
        <v>4.4489917999999996E-3</v>
      </c>
      <c r="I824" s="43">
        <v>0.41845431999999999</v>
      </c>
      <c r="J824" s="43">
        <v>1.2792655999999999E-2</v>
      </c>
      <c r="K824" s="43">
        <v>2.3110925E-3</v>
      </c>
      <c r="L824" s="43">
        <v>4.7790551000000001E-4</v>
      </c>
      <c r="M824" s="43">
        <v>2.8150203000000002E-3</v>
      </c>
      <c r="N824" s="43">
        <v>0.21712243000000001</v>
      </c>
      <c r="O824" s="43">
        <v>3.1890837999999999E-3</v>
      </c>
      <c r="P824" s="43">
        <v>0</v>
      </c>
      <c r="Q824" s="43">
        <v>9.0009316000000004E-4</v>
      </c>
      <c r="R824" s="43">
        <v>2.1799127000000001E-2</v>
      </c>
      <c r="S824" s="43">
        <v>4.6525682000000002E-3</v>
      </c>
      <c r="U824" s="93">
        <f t="shared" si="161"/>
        <v>0.42846998275862069</v>
      </c>
    </row>
    <row r="825" spans="1:21">
      <c r="A825" s="41" t="s">
        <v>33</v>
      </c>
      <c r="B825" s="94" t="s">
        <v>5280</v>
      </c>
      <c r="C825" s="74">
        <f t="shared" si="157"/>
        <v>0.64287405057999991</v>
      </c>
      <c r="D825" s="74">
        <f t="shared" si="158"/>
        <v>2.2411189580000004E-2</v>
      </c>
      <c r="E825" s="74">
        <f t="shared" si="159"/>
        <v>0.52859493349999997</v>
      </c>
      <c r="F825" s="74">
        <f t="shared" si="160"/>
        <v>3.3070699500000002E-2</v>
      </c>
      <c r="G825" s="95">
        <v>5.8797228E-2</v>
      </c>
      <c r="H825" s="43">
        <v>4.6052035000000002E-3</v>
      </c>
      <c r="I825" s="43">
        <v>0.38123765999999998</v>
      </c>
      <c r="J825" s="43">
        <v>1.5721351000000001E-2</v>
      </c>
      <c r="K825" s="43">
        <v>2.5879854999999998E-3</v>
      </c>
      <c r="L825" s="43">
        <v>5.5327497999999996E-4</v>
      </c>
      <c r="M825" s="43">
        <v>3.5485781000000002E-3</v>
      </c>
      <c r="N825" s="43">
        <v>0.14275207000000001</v>
      </c>
      <c r="O825" s="43">
        <v>3.6483407000000002E-3</v>
      </c>
      <c r="P825" s="43">
        <v>0</v>
      </c>
      <c r="Q825" s="43">
        <v>1.053451E-3</v>
      </c>
      <c r="R825" s="43">
        <v>2.4228446000000001E-2</v>
      </c>
      <c r="S825" s="43">
        <v>4.1404618000000001E-3</v>
      </c>
      <c r="U825" s="93">
        <f t="shared" si="161"/>
        <v>0.50687265517241376</v>
      </c>
    </row>
    <row r="826" spans="1:21">
      <c r="A826" s="41" t="s">
        <v>33</v>
      </c>
      <c r="B826" s="94" t="s">
        <v>5281</v>
      </c>
      <c r="C826" s="74">
        <f t="shared" si="157"/>
        <v>0.62346917935000001</v>
      </c>
      <c r="D826" s="74">
        <f t="shared" si="158"/>
        <v>2.0722385999999999E-2</v>
      </c>
      <c r="E826" s="74">
        <f t="shared" si="159"/>
        <v>0.49206228429999999</v>
      </c>
      <c r="F826" s="74">
        <f t="shared" si="160"/>
        <v>5.7112241050000005E-2</v>
      </c>
      <c r="G826" s="95">
        <v>5.3572267999999999E-2</v>
      </c>
      <c r="H826" s="43">
        <v>5.1784743000000003E-3</v>
      </c>
      <c r="I826" s="43">
        <v>0.42595136</v>
      </c>
      <c r="J826" s="43">
        <v>1.5305968E-2</v>
      </c>
      <c r="K826" s="43">
        <v>3.079184E-3</v>
      </c>
      <c r="L826" s="43">
        <v>3.2436630000000003E-4</v>
      </c>
      <c r="M826" s="43">
        <v>2.0128677E-3</v>
      </c>
      <c r="N826" s="43">
        <v>6.0932449999999999E-2</v>
      </c>
      <c r="O826" s="43">
        <v>4.4330217000000003E-3</v>
      </c>
      <c r="P826" s="43">
        <v>0</v>
      </c>
      <c r="Q826" s="43">
        <v>7.8071634999999999E-4</v>
      </c>
      <c r="R826" s="43">
        <v>4.0771709000000003E-2</v>
      </c>
      <c r="S826" s="43">
        <v>1.1126794000000001E-2</v>
      </c>
      <c r="U826" s="93">
        <f t="shared" si="161"/>
        <v>0.46182989655172413</v>
      </c>
    </row>
    <row r="827" spans="1:21">
      <c r="A827" s="41" t="s">
        <v>33</v>
      </c>
      <c r="B827" s="94" t="s">
        <v>5282</v>
      </c>
      <c r="C827" s="74">
        <f t="shared" si="157"/>
        <v>0.85969601896000003</v>
      </c>
      <c r="D827" s="74">
        <f t="shared" si="158"/>
        <v>1.9581022519999998E-2</v>
      </c>
      <c r="E827" s="74">
        <f t="shared" si="159"/>
        <v>0.7495144775</v>
      </c>
      <c r="F827" s="74">
        <f t="shared" si="160"/>
        <v>4.1081598939999998E-2</v>
      </c>
      <c r="G827" s="95">
        <v>4.9518920000000001E-2</v>
      </c>
      <c r="H827" s="43">
        <v>5.5395575000000002E-3</v>
      </c>
      <c r="I827" s="43">
        <v>0.40908946000000002</v>
      </c>
      <c r="J827" s="43">
        <v>1.4513376999999999E-2</v>
      </c>
      <c r="K827" s="43">
        <v>2.7100677999999999E-3</v>
      </c>
      <c r="L827" s="43">
        <v>3.1389021999999998E-4</v>
      </c>
      <c r="M827" s="43">
        <v>2.0436874999999999E-3</v>
      </c>
      <c r="N827" s="43">
        <v>0.33488546000000002</v>
      </c>
      <c r="O827" s="43">
        <v>3.9119677000000004E-3</v>
      </c>
      <c r="P827" s="43">
        <v>0</v>
      </c>
      <c r="Q827" s="43">
        <v>8.8629043999999995E-4</v>
      </c>
      <c r="R827" s="43">
        <v>3.2937926999999999E-2</v>
      </c>
      <c r="S827" s="43">
        <v>3.3454138E-3</v>
      </c>
      <c r="U827" s="93">
        <f t="shared" si="161"/>
        <v>0.42688724137931033</v>
      </c>
    </row>
    <row r="828" spans="1:21">
      <c r="A828" s="41" t="s">
        <v>33</v>
      </c>
      <c r="B828" s="94" t="s">
        <v>5283</v>
      </c>
      <c r="C828" s="74">
        <f t="shared" si="157"/>
        <v>0.29650608236999998</v>
      </c>
      <c r="D828" s="74">
        <f t="shared" si="158"/>
        <v>1.1461574510000001E-2</v>
      </c>
      <c r="E828" s="74">
        <f t="shared" si="159"/>
        <v>0.13807856660000001</v>
      </c>
      <c r="F828" s="74">
        <f t="shared" si="160"/>
        <v>0.10839186726</v>
      </c>
      <c r="G828" s="95">
        <v>3.8574074E-2</v>
      </c>
      <c r="H828" s="43">
        <v>3.6804156E-3</v>
      </c>
      <c r="I828" s="43">
        <v>8.7072259999999999E-2</v>
      </c>
      <c r="J828" s="43">
        <v>7.7944286000000002E-3</v>
      </c>
      <c r="K828" s="43">
        <v>2.2077546999999999E-3</v>
      </c>
      <c r="L828" s="43">
        <v>2.3977531E-4</v>
      </c>
      <c r="M828" s="43">
        <v>1.2196158999999999E-3</v>
      </c>
      <c r="N828" s="43">
        <v>4.7325891000000002E-2</v>
      </c>
      <c r="O828" s="43">
        <v>2.9837328000000001E-3</v>
      </c>
      <c r="P828" s="43">
        <v>0</v>
      </c>
      <c r="Q828" s="43">
        <v>5.8686846000000005E-4</v>
      </c>
      <c r="R828" s="43">
        <v>1.3286206E-2</v>
      </c>
      <c r="S828" s="43">
        <v>9.1535060000000001E-2</v>
      </c>
      <c r="U828" s="93">
        <f t="shared" si="161"/>
        <v>0.33253512068965513</v>
      </c>
    </row>
    <row r="829" spans="1:21">
      <c r="A829" s="41" t="s">
        <v>33</v>
      </c>
      <c r="B829" s="94" t="s">
        <v>5284</v>
      </c>
      <c r="C829" s="74">
        <f t="shared" si="157"/>
        <v>0.14214817321999998</v>
      </c>
      <c r="D829" s="74">
        <f t="shared" si="158"/>
        <v>6.2680192599999995E-3</v>
      </c>
      <c r="E829" s="74">
        <f t="shared" si="159"/>
        <v>0.1083604551</v>
      </c>
      <c r="F829" s="74">
        <f t="shared" si="160"/>
        <v>1.1665137859999999E-2</v>
      </c>
      <c r="G829" s="95">
        <v>1.5854561E-2</v>
      </c>
      <c r="H829" s="43">
        <v>1.4242301000000001E-3</v>
      </c>
      <c r="I829" s="43">
        <v>8.3026613999999999E-2</v>
      </c>
      <c r="J829" s="43">
        <v>4.7222597999999998E-3</v>
      </c>
      <c r="K829" s="43">
        <v>8.5382830000000005E-4</v>
      </c>
      <c r="L829" s="43">
        <v>1.0953114E-4</v>
      </c>
      <c r="M829" s="43">
        <v>5.8240001999999998E-4</v>
      </c>
      <c r="N829" s="43">
        <v>2.3909611000000001E-2</v>
      </c>
      <c r="O829" s="43">
        <v>1.3358498999999999E-3</v>
      </c>
      <c r="P829" s="43">
        <v>0</v>
      </c>
      <c r="Q829" s="43">
        <v>3.4393675999999998E-4</v>
      </c>
      <c r="R829" s="43">
        <v>6.6330653000000002E-3</v>
      </c>
      <c r="S829" s="43">
        <v>3.3522858999999999E-3</v>
      </c>
      <c r="U829" s="93">
        <f t="shared" si="161"/>
        <v>0.13667725</v>
      </c>
    </row>
    <row r="830" spans="1:21">
      <c r="A830" s="41" t="s">
        <v>33</v>
      </c>
      <c r="B830" s="94" t="s">
        <v>5285</v>
      </c>
      <c r="C830" s="74">
        <f t="shared" si="157"/>
        <v>0.16697701999999998</v>
      </c>
      <c r="D830" s="74">
        <f t="shared" si="158"/>
        <v>6.1986123400000004E-3</v>
      </c>
      <c r="E830" s="74">
        <f t="shared" si="159"/>
        <v>0.13138699439999998</v>
      </c>
      <c r="F830" s="74">
        <f t="shared" si="160"/>
        <v>1.0993319259999999E-2</v>
      </c>
      <c r="G830" s="95">
        <v>1.8398094E-2</v>
      </c>
      <c r="H830" s="43">
        <v>1.2056243999999999E-3</v>
      </c>
      <c r="I830" s="43">
        <v>8.8917362E-2</v>
      </c>
      <c r="J830" s="43">
        <v>4.0752556000000001E-3</v>
      </c>
      <c r="K830" s="43">
        <v>7.2575878999999995E-4</v>
      </c>
      <c r="L830" s="43">
        <v>3.0958245000000002E-4</v>
      </c>
      <c r="M830" s="43">
        <v>1.0880155000000001E-3</v>
      </c>
      <c r="N830" s="43">
        <v>4.1264007999999998E-2</v>
      </c>
      <c r="O830" s="43">
        <v>1.0574871E-3</v>
      </c>
      <c r="P830" s="43">
        <v>0</v>
      </c>
      <c r="Q830" s="43">
        <v>4.1144465999999998E-4</v>
      </c>
      <c r="R830" s="43">
        <v>4.1945643999999997E-3</v>
      </c>
      <c r="S830" s="43">
        <v>5.3298230999999996E-3</v>
      </c>
      <c r="U830" s="93">
        <f t="shared" si="161"/>
        <v>0.15860425862068964</v>
      </c>
    </row>
    <row r="831" spans="1:21">
      <c r="A831" s="41" t="s">
        <v>33</v>
      </c>
      <c r="B831" s="94" t="s">
        <v>5286</v>
      </c>
      <c r="C831" s="74">
        <f t="shared" si="157"/>
        <v>0.14584228897000001</v>
      </c>
      <c r="D831" s="74">
        <f t="shared" si="158"/>
        <v>5.1513995099999998E-3</v>
      </c>
      <c r="E831" s="74">
        <f t="shared" si="159"/>
        <v>0.1105080088</v>
      </c>
      <c r="F831" s="74">
        <f t="shared" si="160"/>
        <v>1.3352720660000001E-2</v>
      </c>
      <c r="G831" s="95">
        <v>1.683016E-2</v>
      </c>
      <c r="H831" s="43">
        <v>1.0154368E-3</v>
      </c>
      <c r="I831" s="43">
        <v>8.0159568E-2</v>
      </c>
      <c r="J831" s="43">
        <v>3.0690499999999998E-3</v>
      </c>
      <c r="K831" s="43">
        <v>6.9486422999999996E-4</v>
      </c>
      <c r="L831" s="43">
        <v>3.2061327999999999E-4</v>
      </c>
      <c r="M831" s="43">
        <v>1.066872E-3</v>
      </c>
      <c r="N831" s="43">
        <v>2.9333003999999999E-2</v>
      </c>
      <c r="O831" s="43">
        <v>9.3724056000000003E-4</v>
      </c>
      <c r="P831" s="43">
        <v>0</v>
      </c>
      <c r="Q831" s="43">
        <v>1.1594706000000001E-3</v>
      </c>
      <c r="R831" s="43">
        <v>3.9009865000000001E-3</v>
      </c>
      <c r="S831" s="43">
        <v>7.3550229999999996E-3</v>
      </c>
      <c r="U831" s="93">
        <f t="shared" si="161"/>
        <v>0.14508758620689655</v>
      </c>
    </row>
    <row r="832" spans="1:21">
      <c r="A832" s="41" t="s">
        <v>33</v>
      </c>
      <c r="B832" s="94" t="s">
        <v>5287</v>
      </c>
      <c r="C832" s="74">
        <f t="shared" si="157"/>
        <v>0.12519114913000001</v>
      </c>
      <c r="D832" s="74">
        <f t="shared" si="158"/>
        <v>6.3898852200000005E-3</v>
      </c>
      <c r="E832" s="74">
        <f t="shared" si="159"/>
        <v>8.8883333300000006E-2</v>
      </c>
      <c r="F832" s="74">
        <f t="shared" si="160"/>
        <v>1.177377561E-2</v>
      </c>
      <c r="G832" s="95">
        <v>1.8144154999999999E-2</v>
      </c>
      <c r="H832" s="43">
        <v>1.2329863E-3</v>
      </c>
      <c r="I832" s="43">
        <v>4.2917724999999997E-2</v>
      </c>
      <c r="J832" s="43">
        <v>3.9354966999999999E-3</v>
      </c>
      <c r="K832" s="43">
        <v>6.7846575999999995E-4</v>
      </c>
      <c r="L832" s="43">
        <v>3.6221126000000002E-4</v>
      </c>
      <c r="M832" s="43">
        <v>1.4137115E-3</v>
      </c>
      <c r="N832" s="43">
        <v>4.4732622E-2</v>
      </c>
      <c r="O832" s="43">
        <v>9.4019689000000004E-4</v>
      </c>
      <c r="P832" s="43">
        <v>0</v>
      </c>
      <c r="Q832" s="43">
        <v>4.3346332E-4</v>
      </c>
      <c r="R832" s="43">
        <v>4.2658981000000002E-3</v>
      </c>
      <c r="S832" s="43">
        <v>6.1342172999999996E-3</v>
      </c>
      <c r="U832" s="93">
        <f t="shared" si="161"/>
        <v>0.15641512931034482</v>
      </c>
    </row>
    <row r="833" spans="1:21">
      <c r="A833" s="41" t="s">
        <v>33</v>
      </c>
      <c r="B833" s="94" t="s">
        <v>5288</v>
      </c>
      <c r="C833" s="74">
        <f t="shared" si="157"/>
        <v>0.3221527327</v>
      </c>
      <c r="D833" s="74">
        <f t="shared" si="158"/>
        <v>7.9051414999999989E-3</v>
      </c>
      <c r="E833" s="74">
        <f t="shared" si="159"/>
        <v>0.24401743440000001</v>
      </c>
      <c r="F833" s="74">
        <f t="shared" si="160"/>
        <v>4.8395512799999998E-2</v>
      </c>
      <c r="G833" s="95">
        <v>2.1834644E-2</v>
      </c>
      <c r="H833" s="43">
        <v>2.2381774000000002E-3</v>
      </c>
      <c r="I833" s="43">
        <v>0.15827542</v>
      </c>
      <c r="J833" s="43">
        <v>5.3337879999999999E-3</v>
      </c>
      <c r="K833" s="43">
        <v>1.1833639999999999E-3</v>
      </c>
      <c r="L833" s="43">
        <v>2.131934E-4</v>
      </c>
      <c r="M833" s="43">
        <v>1.1747960999999999E-3</v>
      </c>
      <c r="N833" s="43">
        <v>8.3503836999999997E-2</v>
      </c>
      <c r="O833" s="43">
        <v>1.7969647999999999E-3</v>
      </c>
      <c r="P833" s="43">
        <v>0</v>
      </c>
      <c r="Q833" s="43">
        <v>6.1741930000000001E-4</v>
      </c>
      <c r="R833" s="43">
        <v>8.0849397E-3</v>
      </c>
      <c r="S833" s="43">
        <v>3.7896188999999997E-2</v>
      </c>
      <c r="U833" s="93">
        <f t="shared" si="161"/>
        <v>0.18822968965517239</v>
      </c>
    </row>
    <row r="834" spans="1:21">
      <c r="A834" s="41" t="s">
        <v>33</v>
      </c>
      <c r="B834" s="94" t="s">
        <v>5289</v>
      </c>
      <c r="C834" s="74">
        <f t="shared" si="157"/>
        <v>0.17538580474999999</v>
      </c>
      <c r="D834" s="74">
        <f t="shared" si="158"/>
        <v>6.1965375900000005E-3</v>
      </c>
      <c r="E834" s="74">
        <f t="shared" si="159"/>
        <v>0.1411182805</v>
      </c>
      <c r="F834" s="74">
        <f t="shared" si="160"/>
        <v>1.0793172659999999E-2</v>
      </c>
      <c r="G834" s="95">
        <v>1.7277813999999999E-2</v>
      </c>
      <c r="H834" s="43">
        <v>1.4870945E-3</v>
      </c>
      <c r="I834" s="43">
        <v>0.10105619</v>
      </c>
      <c r="J834" s="43">
        <v>4.3066652000000004E-3</v>
      </c>
      <c r="K834" s="43">
        <v>7.5920217000000003E-4</v>
      </c>
      <c r="L834" s="43">
        <v>1.5438210000000001E-4</v>
      </c>
      <c r="M834" s="43">
        <v>9.7628812000000002E-4</v>
      </c>
      <c r="N834" s="43">
        <v>3.8574996E-2</v>
      </c>
      <c r="O834" s="43">
        <v>1.0927653E-3</v>
      </c>
      <c r="P834" s="43">
        <v>0</v>
      </c>
      <c r="Q834" s="43">
        <v>3.1953355999999998E-4</v>
      </c>
      <c r="R834" s="43">
        <v>6.3877570999999996E-3</v>
      </c>
      <c r="S834" s="43">
        <v>2.9931166999999999E-3</v>
      </c>
      <c r="U834" s="93">
        <f t="shared" si="161"/>
        <v>0.14894667241379309</v>
      </c>
    </row>
    <row r="835" spans="1:21">
      <c r="A835" s="41" t="s">
        <v>33</v>
      </c>
      <c r="B835" s="94" t="s">
        <v>5290</v>
      </c>
      <c r="C835" s="74">
        <f t="shared" si="157"/>
        <v>0.22296599824999999</v>
      </c>
      <c r="D835" s="74">
        <f t="shared" si="158"/>
        <v>8.0841644999999993E-3</v>
      </c>
      <c r="E835" s="74">
        <f t="shared" si="159"/>
        <v>0.16785037169999997</v>
      </c>
      <c r="F835" s="74">
        <f t="shared" si="160"/>
        <v>2.5228029050000003E-2</v>
      </c>
      <c r="G835" s="95">
        <v>2.1803433000000001E-2</v>
      </c>
      <c r="H835" s="43">
        <v>2.3211637E-3</v>
      </c>
      <c r="I835" s="43">
        <v>0.14268481</v>
      </c>
      <c r="J835" s="43">
        <v>5.7878178000000001E-3</v>
      </c>
      <c r="K835" s="43">
        <v>1.3679073999999999E-3</v>
      </c>
      <c r="L835" s="43">
        <v>1.3733804000000001E-4</v>
      </c>
      <c r="M835" s="43">
        <v>7.9110126000000005E-4</v>
      </c>
      <c r="N835" s="43">
        <v>2.2844397999999998E-2</v>
      </c>
      <c r="O835" s="43">
        <v>2.0048123E-3</v>
      </c>
      <c r="P835" s="43">
        <v>0</v>
      </c>
      <c r="Q835" s="43">
        <v>6.1455094999999995E-4</v>
      </c>
      <c r="R835" s="43">
        <v>1.3377806000000001E-2</v>
      </c>
      <c r="S835" s="43">
        <v>9.2308597999999995E-3</v>
      </c>
      <c r="U835" s="93">
        <f t="shared" si="161"/>
        <v>0.18796062931034482</v>
      </c>
    </row>
    <row r="836" spans="1:21">
      <c r="A836" s="41" t="s">
        <v>33</v>
      </c>
      <c r="B836" s="94" t="s">
        <v>5291</v>
      </c>
      <c r="C836" s="74">
        <f t="shared" si="157"/>
        <v>0.31685526199000003</v>
      </c>
      <c r="D836" s="74">
        <f t="shared" si="158"/>
        <v>7.7825006900000002E-3</v>
      </c>
      <c r="E836" s="74">
        <f t="shared" si="159"/>
        <v>0.2602042598</v>
      </c>
      <c r="F836" s="74">
        <f t="shared" si="160"/>
        <v>2.8329991499999999E-2</v>
      </c>
      <c r="G836" s="95">
        <v>2.0538509999999999E-2</v>
      </c>
      <c r="H836" s="43">
        <v>2.8723697999999999E-3</v>
      </c>
      <c r="I836" s="43">
        <v>0.14094142000000001</v>
      </c>
      <c r="J836" s="43">
        <v>5.6170381E-3</v>
      </c>
      <c r="K836" s="43">
        <v>1.2019037000000001E-3</v>
      </c>
      <c r="L836" s="43">
        <v>1.3802072000000001E-4</v>
      </c>
      <c r="M836" s="43">
        <v>8.2553816999999998E-4</v>
      </c>
      <c r="N836" s="43">
        <v>0.11639047</v>
      </c>
      <c r="O836" s="43">
        <v>1.8546649000000001E-3</v>
      </c>
      <c r="P836" s="43">
        <v>0</v>
      </c>
      <c r="Q836" s="43">
        <v>1.3002216E-3</v>
      </c>
      <c r="R836" s="43">
        <v>1.1078180999999999E-2</v>
      </c>
      <c r="S836" s="43">
        <v>1.4096924E-2</v>
      </c>
      <c r="U836" s="93">
        <f t="shared" si="161"/>
        <v>0.17705612068965515</v>
      </c>
    </row>
    <row r="837" spans="1:21">
      <c r="A837" s="41" t="s">
        <v>33</v>
      </c>
      <c r="B837" s="94" t="s">
        <v>5292</v>
      </c>
      <c r="C837" s="74">
        <f t="shared" si="157"/>
        <v>0.38991557785999997</v>
      </c>
      <c r="D837" s="74">
        <f t="shared" si="158"/>
        <v>2.5138333700000001E-2</v>
      </c>
      <c r="E837" s="74">
        <f t="shared" si="159"/>
        <v>0.18307572320000001</v>
      </c>
      <c r="F837" s="74">
        <f t="shared" si="160"/>
        <v>1.1608990959999999E-2</v>
      </c>
      <c r="G837" s="95">
        <v>0.17009252999999999</v>
      </c>
      <c r="H837" s="43">
        <v>2.0133432E-3</v>
      </c>
      <c r="I837" s="43">
        <v>0.11576094000000001</v>
      </c>
      <c r="J837" s="43">
        <v>1.0153183E-2</v>
      </c>
      <c r="K837" s="43">
        <v>1.1397768000000001E-2</v>
      </c>
      <c r="L837" s="43">
        <v>3.6237520000000003E-4</v>
      </c>
      <c r="M837" s="43">
        <v>3.2250075E-3</v>
      </c>
      <c r="N837" s="43">
        <v>6.5301440000000002E-2</v>
      </c>
      <c r="O837" s="43">
        <v>9.9890646000000004E-4</v>
      </c>
      <c r="P837" s="43">
        <v>0</v>
      </c>
      <c r="Q837" s="43">
        <v>2.0412819999999999E-4</v>
      </c>
      <c r="R837" s="43">
        <v>9.2525673000000003E-3</v>
      </c>
      <c r="S837" s="43">
        <v>1.1533890000000001E-3</v>
      </c>
      <c r="U837" s="93">
        <f t="shared" si="161"/>
        <v>1.4663149137931033</v>
      </c>
    </row>
    <row r="838" spans="1:21">
      <c r="A838" s="41" t="s">
        <v>33</v>
      </c>
      <c r="B838" s="94" t="s">
        <v>5293</v>
      </c>
      <c r="C838" s="74">
        <f t="shared" si="157"/>
        <v>0.22358349548000001</v>
      </c>
      <c r="D838" s="74">
        <f t="shared" si="158"/>
        <v>1.109157241E-2</v>
      </c>
      <c r="E838" s="74">
        <f t="shared" si="159"/>
        <v>0.1569496292</v>
      </c>
      <c r="F838" s="74">
        <f t="shared" si="160"/>
        <v>1.9747964869999999E-2</v>
      </c>
      <c r="G838" s="95">
        <v>3.5794329E-2</v>
      </c>
      <c r="H838" s="43">
        <v>2.4009622E-3</v>
      </c>
      <c r="I838" s="43">
        <v>0.10586162</v>
      </c>
      <c r="J838" s="43">
        <v>7.9349556999999994E-3</v>
      </c>
      <c r="K838" s="43">
        <v>1.8584857E-3</v>
      </c>
      <c r="L838" s="43">
        <v>2.0171921E-4</v>
      </c>
      <c r="M838" s="43">
        <v>1.0964118000000001E-3</v>
      </c>
      <c r="N838" s="43">
        <v>4.8687046999999997E-2</v>
      </c>
      <c r="O838" s="43">
        <v>2.1387246E-3</v>
      </c>
      <c r="P838" s="43">
        <v>0</v>
      </c>
      <c r="Q838" s="43">
        <v>3.4040753999999999E-4</v>
      </c>
      <c r="R838" s="43">
        <v>1.65725E-2</v>
      </c>
      <c r="S838" s="43">
        <v>6.9633273000000004E-4</v>
      </c>
      <c r="U838" s="93">
        <f t="shared" si="161"/>
        <v>0.3085718017241379</v>
      </c>
    </row>
    <row r="839" spans="1:21">
      <c r="A839" s="41" t="s">
        <v>33</v>
      </c>
      <c r="B839" s="94" t="s">
        <v>5294</v>
      </c>
      <c r="C839" s="74">
        <f t="shared" si="157"/>
        <v>0.20518529179999997</v>
      </c>
      <c r="D839" s="74">
        <f t="shared" si="158"/>
        <v>8.9846292800000015E-3</v>
      </c>
      <c r="E839" s="74">
        <f t="shared" si="159"/>
        <v>0.1616200867</v>
      </c>
      <c r="F839" s="74">
        <f t="shared" si="160"/>
        <v>1.279262682E-2</v>
      </c>
      <c r="G839" s="95">
        <v>2.1787949000000001E-2</v>
      </c>
      <c r="H839" s="43">
        <v>1.9101527000000001E-3</v>
      </c>
      <c r="I839" s="43">
        <v>0.12480024000000001</v>
      </c>
      <c r="J839" s="43">
        <v>6.8868323000000004E-3</v>
      </c>
      <c r="K839" s="43">
        <v>1.1331366000000001E-3</v>
      </c>
      <c r="L839" s="43">
        <v>1.4792059999999999E-4</v>
      </c>
      <c r="M839" s="43">
        <v>8.1673977999999995E-4</v>
      </c>
      <c r="N839" s="43">
        <v>3.4909693999999998E-2</v>
      </c>
      <c r="O839" s="43">
        <v>1.7070348999999999E-3</v>
      </c>
      <c r="P839" s="43">
        <v>0</v>
      </c>
      <c r="Q839" s="43">
        <v>2.7231625999999998E-4</v>
      </c>
      <c r="R839" s="43">
        <v>1.0067E-2</v>
      </c>
      <c r="S839" s="43">
        <v>7.4627565999999998E-4</v>
      </c>
      <c r="U839" s="93">
        <f t="shared" si="161"/>
        <v>0.18782714655172414</v>
      </c>
    </row>
    <row r="840" spans="1:21">
      <c r="A840" s="41" t="s">
        <v>33</v>
      </c>
      <c r="B840" s="94" t="s">
        <v>5295</v>
      </c>
      <c r="C840" s="74">
        <f t="shared" si="157"/>
        <v>0.22031773411</v>
      </c>
      <c r="D840" s="74">
        <f t="shared" si="158"/>
        <v>7.9447352099999997E-3</v>
      </c>
      <c r="E840" s="74">
        <f t="shared" si="159"/>
        <v>0.1812467223</v>
      </c>
      <c r="F840" s="74">
        <f t="shared" si="160"/>
        <v>8.1588826000000003E-3</v>
      </c>
      <c r="G840" s="95">
        <v>2.2967393999999999E-2</v>
      </c>
      <c r="H840" s="43">
        <v>1.3868793E-3</v>
      </c>
      <c r="I840" s="43">
        <v>0.12373466</v>
      </c>
      <c r="J840" s="43">
        <v>5.2565258999999996E-3</v>
      </c>
      <c r="K840" s="43">
        <v>8.2724408999999995E-4</v>
      </c>
      <c r="L840" s="43">
        <v>4.1549042000000002E-4</v>
      </c>
      <c r="M840" s="43">
        <v>1.4454748E-3</v>
      </c>
      <c r="N840" s="43">
        <v>5.6125183000000002E-2</v>
      </c>
      <c r="O840" s="43">
        <v>1.1253936999999999E-3</v>
      </c>
      <c r="P840" s="43">
        <v>0</v>
      </c>
      <c r="Q840" s="43">
        <v>3.4127369000000002E-4</v>
      </c>
      <c r="R840" s="43">
        <v>5.9003069999999996E-3</v>
      </c>
      <c r="S840" s="43">
        <v>7.9190821000000005E-4</v>
      </c>
      <c r="U840" s="93">
        <f t="shared" si="161"/>
        <v>0.19799477586206896</v>
      </c>
    </row>
    <row r="841" spans="1:21">
      <c r="A841" s="41" t="s">
        <v>33</v>
      </c>
      <c r="B841" s="94" t="s">
        <v>5296</v>
      </c>
      <c r="C841" s="74">
        <f t="shared" si="157"/>
        <v>0.18503275870000002</v>
      </c>
      <c r="D841" s="74">
        <f t="shared" si="158"/>
        <v>6.4024315500000005E-3</v>
      </c>
      <c r="E841" s="74">
        <f t="shared" si="159"/>
        <v>0.15042213440000002</v>
      </c>
      <c r="F841" s="74">
        <f t="shared" si="160"/>
        <v>7.1615947499999999E-3</v>
      </c>
      <c r="G841" s="95">
        <v>2.1046598E-2</v>
      </c>
      <c r="H841" s="43">
        <v>1.0874293999999999E-3</v>
      </c>
      <c r="I841" s="43">
        <v>0.11061875</v>
      </c>
      <c r="J841" s="43">
        <v>3.871092E-3</v>
      </c>
      <c r="K841" s="43">
        <v>7.2197259000000001E-4</v>
      </c>
      <c r="L841" s="43">
        <v>4.1972876000000002E-4</v>
      </c>
      <c r="M841" s="43">
        <v>1.3896382E-3</v>
      </c>
      <c r="N841" s="43">
        <v>3.8715955000000003E-2</v>
      </c>
      <c r="O841" s="43">
        <v>8.1076898999999996E-4</v>
      </c>
      <c r="P841" s="43">
        <v>0</v>
      </c>
      <c r="Q841" s="43">
        <v>2.6220966999999999E-4</v>
      </c>
      <c r="R841" s="43">
        <v>5.4453564999999999E-3</v>
      </c>
      <c r="S841" s="43">
        <v>6.4325959E-4</v>
      </c>
      <c r="U841" s="93">
        <f t="shared" si="161"/>
        <v>0.18143618965517241</v>
      </c>
    </row>
    <row r="842" spans="1:21">
      <c r="A842" s="41" t="s">
        <v>33</v>
      </c>
      <c r="B842" s="94" t="s">
        <v>5297</v>
      </c>
      <c r="C842" s="74">
        <f t="shared" si="157"/>
        <v>0.16646859396000002</v>
      </c>
      <c r="D842" s="74">
        <f t="shared" si="158"/>
        <v>8.7382335599999993E-3</v>
      </c>
      <c r="E842" s="74">
        <f t="shared" si="159"/>
        <v>0.1252509349</v>
      </c>
      <c r="F842" s="74">
        <f t="shared" si="160"/>
        <v>8.4880005000000005E-3</v>
      </c>
      <c r="G842" s="95">
        <v>2.3991425E-2</v>
      </c>
      <c r="H842" s="43">
        <v>1.5081428999999999E-3</v>
      </c>
      <c r="I842" s="43">
        <v>6.1006240000000003E-2</v>
      </c>
      <c r="J842" s="43">
        <v>5.4067730999999997E-3</v>
      </c>
      <c r="K842" s="43">
        <v>8.5271269999999996E-4</v>
      </c>
      <c r="L842" s="43">
        <v>5.0603395999999998E-4</v>
      </c>
      <c r="M842" s="43">
        <v>1.9727137999999999E-3</v>
      </c>
      <c r="N842" s="43">
        <v>6.2736552000000001E-2</v>
      </c>
      <c r="O842" s="43">
        <v>1.12473E-3</v>
      </c>
      <c r="P842" s="43">
        <v>0</v>
      </c>
      <c r="Q842" s="43">
        <v>4.0507504000000002E-4</v>
      </c>
      <c r="R842" s="43">
        <v>6.1082068E-3</v>
      </c>
      <c r="S842" s="43">
        <v>8.4998866000000005E-4</v>
      </c>
      <c r="U842" s="93">
        <f t="shared" si="161"/>
        <v>0.20682262931034481</v>
      </c>
    </row>
    <row r="843" spans="1:21">
      <c r="A843" s="41" t="s">
        <v>33</v>
      </c>
      <c r="B843" s="94" t="s">
        <v>5298</v>
      </c>
      <c r="C843" s="74">
        <f t="shared" si="157"/>
        <v>0.34574859575</v>
      </c>
      <c r="D843" s="74">
        <f t="shared" si="158"/>
        <v>8.61096347E-3</v>
      </c>
      <c r="E843" s="74">
        <f t="shared" si="159"/>
        <v>0.29957796739999998</v>
      </c>
      <c r="F843" s="74">
        <f t="shared" si="160"/>
        <v>1.4295319880000001E-2</v>
      </c>
      <c r="G843" s="95">
        <v>2.3264344999999999E-2</v>
      </c>
      <c r="H843" s="43">
        <v>2.0824474E-3</v>
      </c>
      <c r="I843" s="43">
        <v>0.19586665</v>
      </c>
      <c r="J843" s="43">
        <v>5.9878808000000004E-3</v>
      </c>
      <c r="K843" s="43">
        <v>1.0817571000000001E-3</v>
      </c>
      <c r="L843" s="43">
        <v>2.2369406999999999E-4</v>
      </c>
      <c r="M843" s="43">
        <v>1.3176315000000001E-3</v>
      </c>
      <c r="N843" s="43">
        <v>0.10162887</v>
      </c>
      <c r="O843" s="43">
        <v>1.4927199999999999E-3</v>
      </c>
      <c r="P843" s="43">
        <v>0</v>
      </c>
      <c r="Q843" s="43">
        <v>4.2130818E-4</v>
      </c>
      <c r="R843" s="43">
        <v>1.0203556000000001E-2</v>
      </c>
      <c r="S843" s="43">
        <v>2.1777356999999999E-3</v>
      </c>
      <c r="U843" s="93">
        <f t="shared" si="161"/>
        <v>0.20055469827586206</v>
      </c>
    </row>
    <row r="844" spans="1:21">
      <c r="A844" s="41" t="s">
        <v>33</v>
      </c>
      <c r="B844" s="94" t="s">
        <v>5299</v>
      </c>
      <c r="C844" s="74">
        <f t="shared" si="157"/>
        <v>0.30082852303999996</v>
      </c>
      <c r="D844" s="74">
        <f t="shared" si="158"/>
        <v>1.0487163250000001E-2</v>
      </c>
      <c r="E844" s="74">
        <f t="shared" si="159"/>
        <v>0.2473523896</v>
      </c>
      <c r="F844" s="74">
        <f t="shared" si="160"/>
        <v>1.5475208190000001E-2</v>
      </c>
      <c r="G844" s="95">
        <v>2.7513762000000001E-2</v>
      </c>
      <c r="H844" s="43">
        <v>2.1549735999999999E-3</v>
      </c>
      <c r="I844" s="43">
        <v>0.17839756000000001</v>
      </c>
      <c r="J844" s="43">
        <v>7.3566988999999999E-3</v>
      </c>
      <c r="K844" s="43">
        <v>1.2110301999999999E-3</v>
      </c>
      <c r="L844" s="43">
        <v>2.5890125E-4</v>
      </c>
      <c r="M844" s="43">
        <v>1.6605329E-3</v>
      </c>
      <c r="N844" s="43">
        <v>6.6799856000000005E-2</v>
      </c>
      <c r="O844" s="43">
        <v>1.7072162E-3</v>
      </c>
      <c r="P844" s="43">
        <v>0</v>
      </c>
      <c r="Q844" s="43">
        <v>4.9295519E-4</v>
      </c>
      <c r="R844" s="43">
        <v>1.1337536E-2</v>
      </c>
      <c r="S844" s="43">
        <v>1.9375008E-3</v>
      </c>
      <c r="U844" s="93">
        <f t="shared" si="161"/>
        <v>0.23718760344827586</v>
      </c>
    </row>
    <row r="845" spans="1:21">
      <c r="A845" s="41" t="s">
        <v>33</v>
      </c>
      <c r="B845" s="94" t="s">
        <v>5300</v>
      </c>
      <c r="C845" s="74">
        <f t="shared" si="157"/>
        <v>0.29183213208999997</v>
      </c>
      <c r="D845" s="74">
        <f t="shared" si="158"/>
        <v>9.6996902399999977E-3</v>
      </c>
      <c r="E845" s="74">
        <f t="shared" si="159"/>
        <v>0.2303234713</v>
      </c>
      <c r="F845" s="74">
        <f t="shared" si="160"/>
        <v>2.6732976550000002E-2</v>
      </c>
      <c r="G845" s="95">
        <v>2.5075994000000001E-2</v>
      </c>
      <c r="H845" s="43">
        <v>2.4239293000000001E-3</v>
      </c>
      <c r="I845" s="43">
        <v>0.19937841000000001</v>
      </c>
      <c r="J845" s="43">
        <v>7.1643847999999996E-3</v>
      </c>
      <c r="K845" s="43">
        <v>1.4412978999999999E-3</v>
      </c>
      <c r="L845" s="43">
        <v>1.5182868999999999E-4</v>
      </c>
      <c r="M845" s="43">
        <v>9.4217884999999997E-4</v>
      </c>
      <c r="N845" s="43">
        <v>2.8521132000000001E-2</v>
      </c>
      <c r="O845" s="43">
        <v>2.0749993999999998E-3</v>
      </c>
      <c r="P845" s="43">
        <v>0</v>
      </c>
      <c r="Q845" s="43">
        <v>3.6543604999999998E-4</v>
      </c>
      <c r="R845" s="43">
        <v>1.9084335000000001E-2</v>
      </c>
      <c r="S845" s="43">
        <v>5.2082061000000004E-3</v>
      </c>
      <c r="U845" s="93">
        <f t="shared" si="161"/>
        <v>0.21617236206896551</v>
      </c>
    </row>
    <row r="846" spans="1:21">
      <c r="A846" s="41" t="s">
        <v>33</v>
      </c>
      <c r="B846" s="94" t="s">
        <v>5301</v>
      </c>
      <c r="C846" s="74">
        <f t="shared" si="157"/>
        <v>0.40239265722000001</v>
      </c>
      <c r="D846" s="74">
        <f t="shared" si="158"/>
        <v>9.165169669999999E-3</v>
      </c>
      <c r="E846" s="74">
        <f t="shared" si="159"/>
        <v>0.35082065680000002</v>
      </c>
      <c r="F846" s="74">
        <f t="shared" si="160"/>
        <v>1.9228812750000001E-2</v>
      </c>
      <c r="G846" s="95">
        <v>2.3178018000000002E-2</v>
      </c>
      <c r="H846" s="43">
        <v>2.5928667999999999E-3</v>
      </c>
      <c r="I846" s="43">
        <v>0.19148000000000001</v>
      </c>
      <c r="J846" s="43">
        <v>6.7931878000000003E-3</v>
      </c>
      <c r="K846" s="43">
        <v>1.2684848999999999E-3</v>
      </c>
      <c r="L846" s="43">
        <v>1.4692066999999999E-4</v>
      </c>
      <c r="M846" s="43">
        <v>9.5657629999999999E-4</v>
      </c>
      <c r="N846" s="43">
        <v>0.15674779</v>
      </c>
      <c r="O846" s="43">
        <v>1.8310507999999999E-3</v>
      </c>
      <c r="P846" s="43">
        <v>0</v>
      </c>
      <c r="Q846" s="43">
        <v>4.1484055E-4</v>
      </c>
      <c r="R846" s="43">
        <v>1.5417053999999999E-2</v>
      </c>
      <c r="S846" s="43">
        <v>1.5658674E-3</v>
      </c>
      <c r="U846" s="93">
        <f t="shared" si="161"/>
        <v>0.1998105</v>
      </c>
    </row>
    <row r="847" spans="1:21">
      <c r="A847" s="41" t="s">
        <v>33</v>
      </c>
      <c r="B847" s="94" t="s">
        <v>5302</v>
      </c>
      <c r="C847" s="74">
        <f t="shared" si="157"/>
        <v>0.62355696683999995</v>
      </c>
      <c r="D847" s="74">
        <f t="shared" si="158"/>
        <v>3.413206144E-2</v>
      </c>
      <c r="E847" s="74">
        <f t="shared" si="159"/>
        <v>0.45409111090000004</v>
      </c>
      <c r="F847" s="74">
        <f t="shared" si="160"/>
        <v>4.1553778499999999E-2</v>
      </c>
      <c r="G847" s="95">
        <v>9.3780015999999994E-2</v>
      </c>
      <c r="H847" s="43">
        <v>6.7640008999999999E-3</v>
      </c>
      <c r="I847" s="43">
        <v>0.29555455000000003</v>
      </c>
      <c r="J847" s="43">
        <v>2.2509326999999999E-2</v>
      </c>
      <c r="K847" s="43">
        <v>4.0433088999999997E-3</v>
      </c>
      <c r="L847" s="43">
        <v>5.6189764000000005E-4</v>
      </c>
      <c r="M847" s="43">
        <v>7.0175278999999998E-3</v>
      </c>
      <c r="N847" s="43">
        <v>0.15177256</v>
      </c>
      <c r="O847" s="43">
        <v>3.4603483999999999E-3</v>
      </c>
      <c r="P847" s="43">
        <v>0</v>
      </c>
      <c r="Q847" s="43">
        <v>8.3730960000000004E-4</v>
      </c>
      <c r="R847" s="43">
        <v>3.1292968999999997E-2</v>
      </c>
      <c r="S847" s="43">
        <v>5.9631514999999996E-3</v>
      </c>
      <c r="U847" s="93">
        <f t="shared" si="161"/>
        <v>0.80844841379310339</v>
      </c>
    </row>
    <row r="848" spans="1:21">
      <c r="A848" s="41" t="s">
        <v>33</v>
      </c>
      <c r="B848" s="94" t="s">
        <v>5303</v>
      </c>
      <c r="C848" s="74">
        <f t="shared" si="157"/>
        <v>0.45009946984999999</v>
      </c>
      <c r="D848" s="74">
        <f t="shared" si="158"/>
        <v>2.0885763709999998E-2</v>
      </c>
      <c r="E848" s="74">
        <f t="shared" si="159"/>
        <v>0.35039937379999997</v>
      </c>
      <c r="F848" s="74">
        <f t="shared" si="160"/>
        <v>3.0107686340000002E-2</v>
      </c>
      <c r="G848" s="95">
        <v>4.8706645999999999E-2</v>
      </c>
      <c r="H848" s="43">
        <v>4.4611468000000003E-3</v>
      </c>
      <c r="I848" s="43">
        <v>0.28315236999999999</v>
      </c>
      <c r="J848" s="43">
        <v>1.3264365E-2</v>
      </c>
      <c r="K848" s="43">
        <v>2.3345118999999999E-3</v>
      </c>
      <c r="L848" s="43">
        <v>4.0146341E-4</v>
      </c>
      <c r="M848" s="43">
        <v>4.8854234E-3</v>
      </c>
      <c r="N848" s="43">
        <v>6.2785857E-2</v>
      </c>
      <c r="O848" s="43">
        <v>2.2742965E-3</v>
      </c>
      <c r="P848" s="43">
        <v>0</v>
      </c>
      <c r="Q848" s="43">
        <v>5.7344443999999997E-4</v>
      </c>
      <c r="R848" s="43">
        <v>2.3704174000000001E-2</v>
      </c>
      <c r="S848" s="43">
        <v>3.5557713999999998E-3</v>
      </c>
      <c r="U848" s="93">
        <f t="shared" si="161"/>
        <v>0.41988487931034479</v>
      </c>
    </row>
    <row r="849" spans="1:21">
      <c r="A849" s="41" t="s">
        <v>33</v>
      </c>
      <c r="B849" s="94" t="s">
        <v>5304</v>
      </c>
      <c r="C849" s="74">
        <f t="shared" si="157"/>
        <v>0.52082043600000005</v>
      </c>
      <c r="D849" s="74">
        <f t="shared" si="158"/>
        <v>3.8432276299999998E-2</v>
      </c>
      <c r="E849" s="74">
        <f t="shared" si="159"/>
        <v>0.3747597654</v>
      </c>
      <c r="F849" s="74">
        <f t="shared" si="160"/>
        <v>4.10828123E-2</v>
      </c>
      <c r="G849" s="95">
        <v>6.6545582000000006E-2</v>
      </c>
      <c r="H849" s="43">
        <v>7.6139314000000001E-3</v>
      </c>
      <c r="I849" s="43">
        <v>0.29185543000000003</v>
      </c>
      <c r="J849" s="43">
        <v>1.9962286999999999E-2</v>
      </c>
      <c r="K849" s="43">
        <v>3.7631128000000002E-3</v>
      </c>
      <c r="L849" s="43">
        <v>1.0254215000000001E-3</v>
      </c>
      <c r="M849" s="43">
        <v>1.3681455E-2</v>
      </c>
      <c r="N849" s="43">
        <v>7.5290404000000005E-2</v>
      </c>
      <c r="O849" s="43">
        <v>3.2086606000000001E-3</v>
      </c>
      <c r="P849" s="43">
        <v>0</v>
      </c>
      <c r="Q849" s="43">
        <v>1.2178258999999999E-3</v>
      </c>
      <c r="R849" s="43">
        <v>3.1295325999999998E-2</v>
      </c>
      <c r="S849" s="43">
        <v>5.3609998000000002E-3</v>
      </c>
      <c r="U849" s="93">
        <f t="shared" si="161"/>
        <v>0.57366881034482764</v>
      </c>
    </row>
    <row r="850" spans="1:21">
      <c r="A850" s="41" t="s">
        <v>33</v>
      </c>
      <c r="B850" s="94" t="s">
        <v>5305</v>
      </c>
      <c r="C850" s="74">
        <f t="shared" si="157"/>
        <v>0.56097433778000005</v>
      </c>
      <c r="D850" s="74">
        <f t="shared" si="158"/>
        <v>3.2499740729999997E-2</v>
      </c>
      <c r="E850" s="74">
        <f t="shared" si="159"/>
        <v>0.42002982680000001</v>
      </c>
      <c r="F850" s="74">
        <f t="shared" si="160"/>
        <v>3.8478092249999998E-2</v>
      </c>
      <c r="G850" s="95">
        <v>6.9966678000000004E-2</v>
      </c>
      <c r="H850" s="43">
        <v>6.4853667999999996E-3</v>
      </c>
      <c r="I850" s="43">
        <v>0.30344357</v>
      </c>
      <c r="J850" s="43">
        <v>1.9856750999999999E-2</v>
      </c>
      <c r="K850" s="43">
        <v>3.3756921E-3</v>
      </c>
      <c r="L850" s="43">
        <v>6.7789542999999999E-4</v>
      </c>
      <c r="M850" s="43">
        <v>8.5894022000000004E-3</v>
      </c>
      <c r="N850" s="43">
        <v>0.11010089000000001</v>
      </c>
      <c r="O850" s="43">
        <v>3.1540555E-3</v>
      </c>
      <c r="P850" s="43">
        <v>0</v>
      </c>
      <c r="Q850" s="43">
        <v>9.3300345E-4</v>
      </c>
      <c r="R850" s="43">
        <v>2.9673353999999999E-2</v>
      </c>
      <c r="S850" s="43">
        <v>4.7176793000000003E-3</v>
      </c>
      <c r="U850" s="93">
        <f t="shared" si="161"/>
        <v>0.60316101724137927</v>
      </c>
    </row>
    <row r="851" spans="1:21">
      <c r="A851" s="41" t="s">
        <v>33</v>
      </c>
      <c r="B851" s="94" t="s">
        <v>5306</v>
      </c>
      <c r="C851" s="74">
        <f t="shared" si="157"/>
        <v>0.54258225090000001</v>
      </c>
      <c r="D851" s="74">
        <f t="shared" si="158"/>
        <v>3.9779436100000003E-2</v>
      </c>
      <c r="E851" s="74">
        <f t="shared" si="159"/>
        <v>0.39133484220000003</v>
      </c>
      <c r="F851" s="74">
        <f t="shared" si="160"/>
        <v>4.2794068600000006E-2</v>
      </c>
      <c r="G851" s="95">
        <v>6.8673903999999994E-2</v>
      </c>
      <c r="H851" s="43">
        <v>7.9237612000000006E-3</v>
      </c>
      <c r="I851" s="43">
        <v>0.30499027000000001</v>
      </c>
      <c r="J851" s="43">
        <v>2.0716629E-2</v>
      </c>
      <c r="K851" s="43">
        <v>3.7973301999999999E-3</v>
      </c>
      <c r="L851" s="43">
        <v>1.0683648999999999E-3</v>
      </c>
      <c r="M851" s="43">
        <v>1.4197112E-2</v>
      </c>
      <c r="N851" s="43">
        <v>7.8420811000000007E-2</v>
      </c>
      <c r="O851" s="43">
        <v>3.342032E-3</v>
      </c>
      <c r="P851" s="43">
        <v>0</v>
      </c>
      <c r="Q851" s="43">
        <v>1.2684905999999999E-3</v>
      </c>
      <c r="R851" s="43">
        <v>3.2599250000000003E-2</v>
      </c>
      <c r="S851" s="43">
        <v>5.5842959999999999E-3</v>
      </c>
      <c r="U851" s="93">
        <f t="shared" si="161"/>
        <v>0.59201641379310332</v>
      </c>
    </row>
    <row r="852" spans="1:21">
      <c r="A852" s="41" t="s">
        <v>33</v>
      </c>
      <c r="B852" s="94" t="s">
        <v>5307</v>
      </c>
      <c r="C852" s="74">
        <f t="shared" si="157"/>
        <v>0.40260662998000002</v>
      </c>
      <c r="D852" s="74">
        <f t="shared" si="158"/>
        <v>2.4898170979999999E-2</v>
      </c>
      <c r="E852" s="74">
        <f t="shared" si="159"/>
        <v>0.29734290600000002</v>
      </c>
      <c r="F852" s="74">
        <f t="shared" si="160"/>
        <v>2.8007874000000002E-2</v>
      </c>
      <c r="G852" s="95">
        <v>5.2357678999999997E-2</v>
      </c>
      <c r="H852" s="43">
        <v>4.8288389999999997E-3</v>
      </c>
      <c r="I852" s="43">
        <v>0.23054621</v>
      </c>
      <c r="J852" s="43">
        <v>1.5654458999999999E-2</v>
      </c>
      <c r="K852" s="43">
        <v>2.4016562999999999E-3</v>
      </c>
      <c r="L852" s="43">
        <v>5.1769828E-4</v>
      </c>
      <c r="M852" s="43">
        <v>6.3243574000000002E-3</v>
      </c>
      <c r="N852" s="43">
        <v>6.1967857000000001E-2</v>
      </c>
      <c r="O852" s="43">
        <v>2.3490541000000002E-3</v>
      </c>
      <c r="P852" s="43">
        <v>0</v>
      </c>
      <c r="Q852" s="43">
        <v>8.5703329999999999E-4</v>
      </c>
      <c r="R852" s="43">
        <v>2.1146274999999999E-2</v>
      </c>
      <c r="S852" s="43">
        <v>3.6555115999999999E-3</v>
      </c>
      <c r="U852" s="93">
        <f t="shared" si="161"/>
        <v>0.45135930172413791</v>
      </c>
    </row>
    <row r="853" spans="1:21">
      <c r="A853" s="41" t="s">
        <v>33</v>
      </c>
      <c r="B853" s="94" t="s">
        <v>5308</v>
      </c>
      <c r="C853" s="74">
        <f t="shared" si="157"/>
        <v>0.63558101307000003</v>
      </c>
      <c r="D853" s="74">
        <f t="shared" si="158"/>
        <v>3.2864491990000001E-2</v>
      </c>
      <c r="E853" s="74">
        <f t="shared" si="159"/>
        <v>0.48476946730000003</v>
      </c>
      <c r="F853" s="74">
        <f t="shared" si="160"/>
        <v>4.017433678E-2</v>
      </c>
      <c r="G853" s="95">
        <v>7.7772717000000005E-2</v>
      </c>
      <c r="H853" s="43">
        <v>6.5149772999999996E-3</v>
      </c>
      <c r="I853" s="43">
        <v>0.32783212</v>
      </c>
      <c r="J853" s="43">
        <v>2.2046089000000001E-2</v>
      </c>
      <c r="K853" s="43">
        <v>3.4910738000000002E-3</v>
      </c>
      <c r="L853" s="43">
        <v>5.6175889000000001E-4</v>
      </c>
      <c r="M853" s="43">
        <v>6.7655702999999999E-3</v>
      </c>
      <c r="N853" s="43">
        <v>0.15042237</v>
      </c>
      <c r="O853" s="43">
        <v>3.4555342000000002E-3</v>
      </c>
      <c r="P853" s="43">
        <v>0</v>
      </c>
      <c r="Q853" s="43">
        <v>8.7052348000000003E-4</v>
      </c>
      <c r="R853" s="43">
        <v>3.1292643000000002E-2</v>
      </c>
      <c r="S853" s="43">
        <v>4.5556360999999997E-3</v>
      </c>
      <c r="U853" s="93">
        <f t="shared" si="161"/>
        <v>0.6704544568965517</v>
      </c>
    </row>
    <row r="854" spans="1:21">
      <c r="A854" s="41" t="s">
        <v>33</v>
      </c>
      <c r="B854" s="94" t="s">
        <v>5309</v>
      </c>
      <c r="C854" s="74">
        <f t="shared" si="157"/>
        <v>0.30021292071</v>
      </c>
      <c r="D854" s="74">
        <f t="shared" si="158"/>
        <v>1.6432959E-2</v>
      </c>
      <c r="E854" s="74">
        <f t="shared" si="159"/>
        <v>0.21862319860000001</v>
      </c>
      <c r="F854" s="74">
        <f t="shared" si="160"/>
        <v>2.000616111E-2</v>
      </c>
      <c r="G854" s="95">
        <v>4.5150601999999998E-2</v>
      </c>
      <c r="H854" s="43">
        <v>3.2565436E-3</v>
      </c>
      <c r="I854" s="43">
        <v>0.14229541000000001</v>
      </c>
      <c r="J854" s="43">
        <v>1.0837167E-2</v>
      </c>
      <c r="K854" s="43">
        <v>1.9466602999999999E-3</v>
      </c>
      <c r="L854" s="43">
        <v>2.7052689999999997E-4</v>
      </c>
      <c r="M854" s="43">
        <v>3.3786048000000002E-3</v>
      </c>
      <c r="N854" s="43">
        <v>7.3071245000000007E-2</v>
      </c>
      <c r="O854" s="43">
        <v>1.6659926E-3</v>
      </c>
      <c r="P854" s="43">
        <v>0</v>
      </c>
      <c r="Q854" s="43">
        <v>4.0312460999999999E-4</v>
      </c>
      <c r="R854" s="43">
        <v>1.5066071E-2</v>
      </c>
      <c r="S854" s="43">
        <v>2.8709729000000002E-3</v>
      </c>
      <c r="U854" s="93">
        <f t="shared" si="161"/>
        <v>0.38922932758620687</v>
      </c>
    </row>
    <row r="855" spans="1:21">
      <c r="A855" s="41" t="s">
        <v>33</v>
      </c>
      <c r="B855" s="94" t="s">
        <v>5310</v>
      </c>
      <c r="C855" s="74">
        <f t="shared" si="157"/>
        <v>0.21670611499000003</v>
      </c>
      <c r="D855" s="74">
        <f t="shared" si="158"/>
        <v>1.005571657E-2</v>
      </c>
      <c r="E855" s="74">
        <f t="shared" si="159"/>
        <v>0.16870423590000003</v>
      </c>
      <c r="F855" s="74">
        <f t="shared" si="160"/>
        <v>1.4495728519999999E-2</v>
      </c>
      <c r="G855" s="95">
        <v>2.3450433999999999E-2</v>
      </c>
      <c r="H855" s="43">
        <v>2.1478758999999999E-3</v>
      </c>
      <c r="I855" s="43">
        <v>0.13632731000000001</v>
      </c>
      <c r="J855" s="43">
        <v>6.3862972999999996E-3</v>
      </c>
      <c r="K855" s="43">
        <v>1.1239804E-3</v>
      </c>
      <c r="L855" s="43">
        <v>1.9328967000000001E-4</v>
      </c>
      <c r="M855" s="43">
        <v>2.3521492000000001E-3</v>
      </c>
      <c r="N855" s="43">
        <v>3.022905E-2</v>
      </c>
      <c r="O855" s="43">
        <v>1.094989E-3</v>
      </c>
      <c r="P855" s="43">
        <v>0</v>
      </c>
      <c r="Q855" s="43">
        <v>2.7609211999999998E-4</v>
      </c>
      <c r="R855" s="43">
        <v>1.1412676E-2</v>
      </c>
      <c r="S855" s="43">
        <v>1.7119714E-3</v>
      </c>
      <c r="U855" s="93">
        <f t="shared" si="161"/>
        <v>0.20215891379310344</v>
      </c>
    </row>
    <row r="856" spans="1:21">
      <c r="A856" s="41" t="s">
        <v>33</v>
      </c>
      <c r="B856" s="94" t="s">
        <v>5311</v>
      </c>
      <c r="C856" s="74">
        <f t="shared" si="157"/>
        <v>0.25075018316999997</v>
      </c>
      <c r="D856" s="74">
        <f t="shared" si="158"/>
        <v>1.8503306910000003E-2</v>
      </c>
      <c r="E856" s="74">
        <f t="shared" si="159"/>
        <v>0.1804289406</v>
      </c>
      <c r="F856" s="74">
        <f t="shared" si="160"/>
        <v>1.9779413660000002E-2</v>
      </c>
      <c r="G856" s="95">
        <v>3.2038522E-2</v>
      </c>
      <c r="H856" s="43">
        <v>3.6657446000000001E-3</v>
      </c>
      <c r="I856" s="43">
        <v>0.14051446000000001</v>
      </c>
      <c r="J856" s="43">
        <v>9.6108886000000008E-3</v>
      </c>
      <c r="K856" s="43">
        <v>1.8117592000000001E-3</v>
      </c>
      <c r="L856" s="43">
        <v>4.9369151000000001E-4</v>
      </c>
      <c r="M856" s="43">
        <v>6.5869676000000002E-3</v>
      </c>
      <c r="N856" s="43">
        <v>3.6248735999999997E-2</v>
      </c>
      <c r="O856" s="43">
        <v>1.544817E-3</v>
      </c>
      <c r="P856" s="43">
        <v>0</v>
      </c>
      <c r="Q856" s="43">
        <v>5.8632506000000004E-4</v>
      </c>
      <c r="R856" s="43">
        <v>1.5067206E-2</v>
      </c>
      <c r="S856" s="43">
        <v>2.5810656000000002E-3</v>
      </c>
      <c r="U856" s="93">
        <f t="shared" si="161"/>
        <v>0.2761941551724138</v>
      </c>
    </row>
    <row r="857" spans="1:21">
      <c r="A857" s="41" t="s">
        <v>33</v>
      </c>
      <c r="B857" s="94" t="s">
        <v>5312</v>
      </c>
      <c r="C857" s="74">
        <f t="shared" si="157"/>
        <v>0.26125083570999996</v>
      </c>
      <c r="D857" s="74">
        <f t="shared" si="158"/>
        <v>1.9153613649999998E-2</v>
      </c>
      <c r="E857" s="74">
        <f t="shared" si="159"/>
        <v>0.18842591119999999</v>
      </c>
      <c r="F857" s="74">
        <f t="shared" si="160"/>
        <v>2.0605144860000001E-2</v>
      </c>
      <c r="G857" s="95">
        <v>3.3066166000000001E-2</v>
      </c>
      <c r="H857" s="43">
        <v>3.8152542000000002E-3</v>
      </c>
      <c r="I857" s="43">
        <v>0.14685139999999999</v>
      </c>
      <c r="J857" s="43">
        <v>9.9749607000000004E-3</v>
      </c>
      <c r="K857" s="43">
        <v>1.8283969E-3</v>
      </c>
      <c r="L857" s="43">
        <v>5.1441275000000005E-4</v>
      </c>
      <c r="M857" s="43">
        <v>6.8358433E-3</v>
      </c>
      <c r="N857" s="43">
        <v>3.7759256999999997E-2</v>
      </c>
      <c r="O857" s="43">
        <v>1.6091728999999999E-3</v>
      </c>
      <c r="P857" s="43">
        <v>0</v>
      </c>
      <c r="Q857" s="43">
        <v>6.1077235999999996E-4</v>
      </c>
      <c r="R857" s="43">
        <v>1.5696386999999999E-2</v>
      </c>
      <c r="S857" s="43">
        <v>2.6888125999999998E-3</v>
      </c>
      <c r="U857" s="93">
        <f t="shared" si="161"/>
        <v>0.28505315517241381</v>
      </c>
    </row>
    <row r="858" spans="1:21">
      <c r="A858" s="41" t="s">
        <v>33</v>
      </c>
      <c r="B858" s="94" t="s">
        <v>5313</v>
      </c>
      <c r="C858" s="74">
        <f t="shared" si="157"/>
        <v>0.19388839356000001</v>
      </c>
      <c r="D858" s="74">
        <f t="shared" si="158"/>
        <v>1.1990528640000001E-2</v>
      </c>
      <c r="E858" s="74">
        <f t="shared" si="159"/>
        <v>0.1431952044</v>
      </c>
      <c r="F858" s="74">
        <f t="shared" si="160"/>
        <v>1.3488107520000002E-2</v>
      </c>
      <c r="G858" s="95">
        <v>2.5214553000000001E-2</v>
      </c>
      <c r="H858" s="43">
        <v>2.3254854000000001E-3</v>
      </c>
      <c r="I858" s="43">
        <v>0.11102707000000001</v>
      </c>
      <c r="J858" s="43">
        <v>7.5389167999999999E-3</v>
      </c>
      <c r="K858" s="43">
        <v>1.1565961E-3</v>
      </c>
      <c r="L858" s="43">
        <v>2.4931454E-4</v>
      </c>
      <c r="M858" s="43">
        <v>3.0457012000000001E-3</v>
      </c>
      <c r="N858" s="43">
        <v>2.9842648999999999E-2</v>
      </c>
      <c r="O858" s="43">
        <v>1.1312639000000001E-3</v>
      </c>
      <c r="P858" s="43">
        <v>0</v>
      </c>
      <c r="Q858" s="43">
        <v>4.1273242000000002E-4</v>
      </c>
      <c r="R858" s="43">
        <v>1.0183680000000001E-2</v>
      </c>
      <c r="S858" s="43">
        <v>1.7604312000000001E-3</v>
      </c>
      <c r="U858" s="93">
        <f t="shared" si="161"/>
        <v>0.21736683620689654</v>
      </c>
    </row>
    <row r="859" spans="1:21">
      <c r="A859" s="41" t="s">
        <v>33</v>
      </c>
      <c r="B859" s="94" t="s">
        <v>5314</v>
      </c>
      <c r="C859" s="74">
        <f t="shared" si="157"/>
        <v>0.30600192410999999</v>
      </c>
      <c r="D859" s="74">
        <f t="shared" si="158"/>
        <v>1.5822684699999999E-2</v>
      </c>
      <c r="E859" s="74">
        <f t="shared" si="159"/>
        <v>0.2333933617</v>
      </c>
      <c r="F859" s="74">
        <f t="shared" si="160"/>
        <v>1.9342025709999999E-2</v>
      </c>
      <c r="G859" s="95">
        <v>3.7443852E-2</v>
      </c>
      <c r="H859" s="43">
        <v>3.1366507000000002E-3</v>
      </c>
      <c r="I859" s="43">
        <v>0.15783552000000001</v>
      </c>
      <c r="J859" s="43">
        <v>1.0614139999999999E-2</v>
      </c>
      <c r="K859" s="43">
        <v>1.6807854000000001E-3</v>
      </c>
      <c r="L859" s="43">
        <v>2.7046010000000002E-4</v>
      </c>
      <c r="M859" s="43">
        <v>3.2572992E-3</v>
      </c>
      <c r="N859" s="43">
        <v>7.2421190999999996E-2</v>
      </c>
      <c r="O859" s="43">
        <v>1.6636748E-3</v>
      </c>
      <c r="P859" s="43">
        <v>0</v>
      </c>
      <c r="Q859" s="43">
        <v>4.1911550999999998E-4</v>
      </c>
      <c r="R859" s="43">
        <v>1.5065914E-2</v>
      </c>
      <c r="S859" s="43">
        <v>2.1933213999999999E-3</v>
      </c>
      <c r="U859" s="93">
        <f t="shared" si="161"/>
        <v>0.32279182758620689</v>
      </c>
    </row>
    <row r="860" spans="1:21">
      <c r="A860" s="41" t="s">
        <v>33</v>
      </c>
      <c r="B860" s="94" t="s">
        <v>5315</v>
      </c>
      <c r="C860" s="74">
        <f t="shared" si="157"/>
        <v>1.0683946633499999</v>
      </c>
      <c r="D860" s="74">
        <f t="shared" si="158"/>
        <v>1.213249621E-2</v>
      </c>
      <c r="E860" s="74">
        <f t="shared" si="159"/>
        <v>0.89346532829999992</v>
      </c>
      <c r="F860" s="74">
        <f t="shared" si="160"/>
        <v>5.8629518839999999E-2</v>
      </c>
      <c r="G860" s="95">
        <v>0.10416731999999999</v>
      </c>
      <c r="H860" s="43">
        <v>2.0010882999999999E-3</v>
      </c>
      <c r="I860" s="43">
        <v>0.67644987999999995</v>
      </c>
      <c r="J860" s="43">
        <v>3.6755065E-3</v>
      </c>
      <c r="K860" s="43">
        <v>1.4300264E-3</v>
      </c>
      <c r="L860" s="43">
        <v>9.4131281000000005E-4</v>
      </c>
      <c r="M860" s="43">
        <v>6.0856505000000003E-3</v>
      </c>
      <c r="N860" s="43">
        <v>0.21501435999999999</v>
      </c>
      <c r="O860" s="43">
        <v>7.7588734999999996E-4</v>
      </c>
      <c r="P860" s="43">
        <v>0</v>
      </c>
      <c r="Q860" s="43">
        <v>4.9910839000000002E-4</v>
      </c>
      <c r="R860" s="43">
        <v>5.5955735E-2</v>
      </c>
      <c r="S860" s="43">
        <v>1.3987881E-3</v>
      </c>
      <c r="U860" s="93">
        <f t="shared" si="161"/>
        <v>0.89799413793103433</v>
      </c>
    </row>
    <row r="861" spans="1:21">
      <c r="A861" s="41" t="s">
        <v>33</v>
      </c>
      <c r="B861" s="94" t="s">
        <v>5316</v>
      </c>
      <c r="C861" s="74">
        <f t="shared" si="157"/>
        <v>0.87270766502999997</v>
      </c>
      <c r="D861" s="74">
        <f t="shared" si="158"/>
        <v>2.2613540730000003E-2</v>
      </c>
      <c r="E861" s="74">
        <f t="shared" si="159"/>
        <v>0.69871022669999994</v>
      </c>
      <c r="F861" s="74">
        <f t="shared" si="160"/>
        <v>4.9618537599999998E-2</v>
      </c>
      <c r="G861" s="95">
        <v>0.10176536</v>
      </c>
      <c r="H861" s="43">
        <v>5.0626367000000004E-3</v>
      </c>
      <c r="I861" s="43">
        <v>0.12852528999999999</v>
      </c>
      <c r="J861" s="43">
        <v>1.0521267000000001E-2</v>
      </c>
      <c r="K861" s="43">
        <v>6.8855768000000003E-3</v>
      </c>
      <c r="L861" s="43">
        <v>8.3672152999999996E-4</v>
      </c>
      <c r="M861" s="43">
        <v>4.3699754E-3</v>
      </c>
      <c r="N861" s="43">
        <v>0.56512229999999997</v>
      </c>
      <c r="O861" s="43">
        <v>3.1913066999999999E-3</v>
      </c>
      <c r="P861" s="43">
        <v>0</v>
      </c>
      <c r="Q861" s="43">
        <v>1.1504829000000001E-3</v>
      </c>
      <c r="R861" s="43">
        <v>1.1928308E-2</v>
      </c>
      <c r="S861" s="43">
        <v>3.334844E-2</v>
      </c>
      <c r="U861" s="93">
        <f t="shared" si="161"/>
        <v>0.87728758620689651</v>
      </c>
    </row>
    <row r="862" spans="1:21">
      <c r="A862" s="41" t="s">
        <v>33</v>
      </c>
      <c r="B862" s="94" t="s">
        <v>5317</v>
      </c>
      <c r="C862" s="74">
        <f t="shared" si="157"/>
        <v>0.51060862458</v>
      </c>
      <c r="D862" s="74">
        <f t="shared" si="158"/>
        <v>1.8021700630000002E-2</v>
      </c>
      <c r="E862" s="74">
        <f t="shared" si="159"/>
        <v>0.35801601599999999</v>
      </c>
      <c r="F862" s="74">
        <f t="shared" si="160"/>
        <v>3.0849417949999999E-2</v>
      </c>
      <c r="G862" s="95">
        <v>0.10372149</v>
      </c>
      <c r="H862" s="43">
        <v>3.095352E-3</v>
      </c>
      <c r="I862" s="43">
        <v>6.5531913999999997E-2</v>
      </c>
      <c r="J862" s="43">
        <v>7.8211336000000003E-3</v>
      </c>
      <c r="K862" s="43">
        <v>7.2691034999999996E-3</v>
      </c>
      <c r="L862" s="43">
        <v>3.1704223000000002E-4</v>
      </c>
      <c r="M862" s="43">
        <v>2.6144213000000001E-3</v>
      </c>
      <c r="N862" s="43">
        <v>0.28938874999999997</v>
      </c>
      <c r="O862" s="43">
        <v>1.9205851000000001E-3</v>
      </c>
      <c r="P862" s="43">
        <v>0</v>
      </c>
      <c r="Q862" s="43">
        <v>4.8725445E-4</v>
      </c>
      <c r="R862" s="43">
        <v>7.8006754000000001E-3</v>
      </c>
      <c r="S862" s="43">
        <v>2.0640902999999999E-2</v>
      </c>
      <c r="U862" s="93">
        <f t="shared" si="161"/>
        <v>0.89415077586206893</v>
      </c>
    </row>
    <row r="863" spans="1:21">
      <c r="A863" s="41" t="s">
        <v>33</v>
      </c>
      <c r="B863" s="94" t="s">
        <v>5318</v>
      </c>
      <c r="C863" s="74">
        <f t="shared" si="157"/>
        <v>0.12096554783999999</v>
      </c>
      <c r="D863" s="74">
        <f t="shared" si="158"/>
        <v>6.1499078999999995E-3</v>
      </c>
      <c r="E863" s="74">
        <f t="shared" si="159"/>
        <v>8.6976198899999996E-2</v>
      </c>
      <c r="F863" s="74">
        <f t="shared" si="160"/>
        <v>1.1522221039999999E-2</v>
      </c>
      <c r="G863" s="95">
        <v>1.631722E-2</v>
      </c>
      <c r="H863" s="43">
        <v>1.5608689000000001E-3</v>
      </c>
      <c r="I863" s="43">
        <v>4.9088888999999997E-2</v>
      </c>
      <c r="J863" s="43">
        <v>4.4283450000000002E-3</v>
      </c>
      <c r="K863" s="43">
        <v>9.9373193000000005E-4</v>
      </c>
      <c r="L863" s="43">
        <v>1.2301958E-4</v>
      </c>
      <c r="M863" s="43">
        <v>6.0481138999999998E-4</v>
      </c>
      <c r="N863" s="43">
        <v>3.6326441000000001E-2</v>
      </c>
      <c r="O863" s="43">
        <v>1.5867908999999999E-3</v>
      </c>
      <c r="P863" s="43">
        <v>0</v>
      </c>
      <c r="Q863" s="43">
        <v>3.7412714000000001E-4</v>
      </c>
      <c r="R863" s="43">
        <v>6.4579991000000003E-3</v>
      </c>
      <c r="S863" s="43">
        <v>3.1033038999999998E-3</v>
      </c>
      <c r="U863" s="93">
        <f t="shared" si="161"/>
        <v>0.1406656896551724</v>
      </c>
    </row>
    <row r="864" spans="1:21">
      <c r="A864" s="41" t="s">
        <v>33</v>
      </c>
      <c r="B864" s="94" t="s">
        <v>5319</v>
      </c>
      <c r="C864" s="74">
        <f t="shared" si="157"/>
        <v>2.3742333398</v>
      </c>
      <c r="D864" s="74">
        <f t="shared" si="158"/>
        <v>4.7383379000000003E-2</v>
      </c>
      <c r="E864" s="74">
        <f t="shared" si="159"/>
        <v>2.1089102460000002</v>
      </c>
      <c r="F864" s="74">
        <f t="shared" si="160"/>
        <v>9.7900804799999991E-2</v>
      </c>
      <c r="G864" s="95">
        <v>0.12003891</v>
      </c>
      <c r="H864" s="43">
        <v>1.6642186E-2</v>
      </c>
      <c r="I864" s="43">
        <v>0.32829416</v>
      </c>
      <c r="J864" s="43">
        <v>2.5627296000000001E-2</v>
      </c>
      <c r="K864" s="43">
        <v>1.0842732000000001E-2</v>
      </c>
      <c r="L864" s="43">
        <v>1.4978901E-3</v>
      </c>
      <c r="M864" s="43">
        <v>9.4154609000000004E-3</v>
      </c>
      <c r="N864" s="43">
        <v>1.7639739000000001</v>
      </c>
      <c r="O864" s="43">
        <v>6.2306174000000001E-3</v>
      </c>
      <c r="P864" s="43">
        <v>0</v>
      </c>
      <c r="Q864" s="43">
        <v>1.5359924E-3</v>
      </c>
      <c r="R864" s="43">
        <v>1.5669260000000001E-2</v>
      </c>
      <c r="S864" s="43">
        <v>7.4464934999999996E-2</v>
      </c>
      <c r="U864" s="93">
        <f t="shared" si="161"/>
        <v>1.0348181896551722</v>
      </c>
    </row>
    <row r="865" spans="1:21">
      <c r="A865" s="41" t="s">
        <v>33</v>
      </c>
      <c r="B865" s="94" t="s">
        <v>5320</v>
      </c>
      <c r="C865" s="74">
        <f t="shared" si="157"/>
        <v>0.34601089118</v>
      </c>
      <c r="D865" s="74">
        <f t="shared" si="158"/>
        <v>9.0550408800000003E-3</v>
      </c>
      <c r="E865" s="74">
        <f t="shared" si="159"/>
        <v>0.1557760155</v>
      </c>
      <c r="F865" s="74">
        <f t="shared" si="160"/>
        <v>0.15909297480000001</v>
      </c>
      <c r="G865" s="95">
        <v>2.208686E-2</v>
      </c>
      <c r="H865" s="43">
        <v>3.7154875000000001E-3</v>
      </c>
      <c r="I865" s="43">
        <v>5.1736277999999997E-2</v>
      </c>
      <c r="J865" s="43">
        <v>5.7132596000000003E-3</v>
      </c>
      <c r="K865" s="43">
        <v>1.8830335000000001E-3</v>
      </c>
      <c r="L865" s="43">
        <v>2.6244798E-4</v>
      </c>
      <c r="M865" s="43">
        <v>1.1962997999999999E-3</v>
      </c>
      <c r="N865" s="43">
        <v>0.10032425</v>
      </c>
      <c r="O865" s="43">
        <v>3.1442357999999998E-3</v>
      </c>
      <c r="P865" s="43">
        <v>0</v>
      </c>
      <c r="Q865" s="43">
        <v>2.1242320999999998E-3</v>
      </c>
      <c r="R865" s="43">
        <v>5.9039269000000002E-3</v>
      </c>
      <c r="S865" s="43">
        <v>0.14792058</v>
      </c>
      <c r="U865" s="93">
        <f t="shared" si="161"/>
        <v>0.19040396551724137</v>
      </c>
    </row>
    <row r="866" spans="1:21">
      <c r="A866" s="41" t="s">
        <v>33</v>
      </c>
      <c r="B866" s="94" t="s">
        <v>5321</v>
      </c>
      <c r="C866" s="74">
        <f t="shared" si="157"/>
        <v>0.72705734370999997</v>
      </c>
      <c r="D866" s="74">
        <f t="shared" si="158"/>
        <v>1.4832240759999999E-2</v>
      </c>
      <c r="E866" s="74">
        <f t="shared" si="159"/>
        <v>0.57951920049999994</v>
      </c>
      <c r="F866" s="74">
        <f t="shared" si="160"/>
        <v>9.5865315450000002E-2</v>
      </c>
      <c r="G866" s="95">
        <v>3.6840587000000001E-2</v>
      </c>
      <c r="H866" s="43">
        <v>5.6302204999999998E-3</v>
      </c>
      <c r="I866" s="43">
        <v>0.13008508999999999</v>
      </c>
      <c r="J866" s="43">
        <v>9.7237248999999994E-3</v>
      </c>
      <c r="K866" s="43">
        <v>2.8092321000000001E-3</v>
      </c>
      <c r="L866" s="43">
        <v>3.3078335999999999E-4</v>
      </c>
      <c r="M866" s="43">
        <v>1.9685003999999999E-3</v>
      </c>
      <c r="N866" s="43">
        <v>0.44380388999999998</v>
      </c>
      <c r="O866" s="43">
        <v>3.9738018000000002E-3</v>
      </c>
      <c r="P866" s="43">
        <v>0</v>
      </c>
      <c r="Q866" s="43">
        <v>9.3469064999999996E-4</v>
      </c>
      <c r="R866" s="43">
        <v>1.5847567E-2</v>
      </c>
      <c r="S866" s="43">
        <v>7.5109255999999999E-2</v>
      </c>
      <c r="U866" s="93">
        <f t="shared" si="161"/>
        <v>0.31759126724137932</v>
      </c>
    </row>
    <row r="867" spans="1:21">
      <c r="A867" s="41" t="s">
        <v>33</v>
      </c>
      <c r="B867" s="94" t="s">
        <v>5322</v>
      </c>
      <c r="C867" s="74">
        <f t="shared" si="157"/>
        <v>0.87948526595999998</v>
      </c>
      <c r="D867" s="74">
        <f t="shared" si="158"/>
        <v>1.4821997260000001E-2</v>
      </c>
      <c r="E867" s="74">
        <f t="shared" si="159"/>
        <v>0.73583617079999997</v>
      </c>
      <c r="F867" s="74">
        <f t="shared" si="160"/>
        <v>7.38568899E-2</v>
      </c>
      <c r="G867" s="95">
        <v>5.4970208E-2</v>
      </c>
      <c r="H867" s="43">
        <v>7.7296248000000003E-3</v>
      </c>
      <c r="I867" s="43">
        <v>7.8616216000000003E-2</v>
      </c>
      <c r="J867" s="43">
        <v>8.9927700000000006E-3</v>
      </c>
      <c r="K867" s="43">
        <v>3.0787502E-3</v>
      </c>
      <c r="L867" s="43">
        <v>3.2371476000000001E-4</v>
      </c>
      <c r="M867" s="43">
        <v>2.4267622999999999E-3</v>
      </c>
      <c r="N867" s="43">
        <v>0.64949033</v>
      </c>
      <c r="O867" s="43">
        <v>4.1787511999999997E-3</v>
      </c>
      <c r="P867" s="43">
        <v>0</v>
      </c>
      <c r="Q867" s="43">
        <v>4.5452757000000003E-3</v>
      </c>
      <c r="R867" s="43">
        <v>1.1003491000000001E-2</v>
      </c>
      <c r="S867" s="43">
        <v>5.4129372000000002E-2</v>
      </c>
      <c r="U867" s="93">
        <f t="shared" si="161"/>
        <v>0.47388110344827583</v>
      </c>
    </row>
    <row r="868" spans="1:21">
      <c r="A868" s="41" t="s">
        <v>33</v>
      </c>
      <c r="B868" s="94" t="s">
        <v>5323</v>
      </c>
      <c r="C868" s="74">
        <f t="shared" si="157"/>
        <v>0.73459862497999995</v>
      </c>
      <c r="D868" s="74">
        <f t="shared" si="158"/>
        <v>1.301060408E-2</v>
      </c>
      <c r="E868" s="74">
        <f t="shared" si="159"/>
        <v>0.61867885889999996</v>
      </c>
      <c r="F868" s="74">
        <f t="shared" si="160"/>
        <v>7.3099944E-2</v>
      </c>
      <c r="G868" s="95">
        <v>2.9809217999999998E-2</v>
      </c>
      <c r="H868" s="43">
        <v>4.6421409000000002E-3</v>
      </c>
      <c r="I868" s="43">
        <v>6.5483228000000004E-2</v>
      </c>
      <c r="J868" s="43">
        <v>7.1213244999999998E-3</v>
      </c>
      <c r="K868" s="43">
        <v>2.4437576000000002E-3</v>
      </c>
      <c r="L868" s="43">
        <v>4.3423688000000002E-4</v>
      </c>
      <c r="M868" s="43">
        <v>3.0112850999999999E-3</v>
      </c>
      <c r="N868" s="43">
        <v>0.54855348999999998</v>
      </c>
      <c r="O868" s="43">
        <v>3.2344432000000001E-3</v>
      </c>
      <c r="P868" s="43">
        <v>0</v>
      </c>
      <c r="Q868" s="43">
        <v>1.5980179000000001E-3</v>
      </c>
      <c r="R868" s="43">
        <v>7.1067908999999999E-3</v>
      </c>
      <c r="S868" s="43">
        <v>6.1160692000000003E-2</v>
      </c>
      <c r="U868" s="93">
        <f t="shared" si="161"/>
        <v>0.25697601724137931</v>
      </c>
    </row>
    <row r="869" spans="1:21">
      <c r="A869" s="41" t="s">
        <v>33</v>
      </c>
      <c r="B869" s="94" t="s">
        <v>5324</v>
      </c>
      <c r="C869" s="74">
        <f t="shared" si="157"/>
        <v>0.91403549084999991</v>
      </c>
      <c r="D869" s="74">
        <f t="shared" si="158"/>
        <v>3.2184353780000001E-2</v>
      </c>
      <c r="E869" s="74">
        <f t="shared" si="159"/>
        <v>0.67351600869999995</v>
      </c>
      <c r="F869" s="74">
        <f t="shared" si="160"/>
        <v>1.7964378370000002E-2</v>
      </c>
      <c r="G869" s="95">
        <v>0.19037075000000001</v>
      </c>
      <c r="H869" s="43">
        <v>4.7649386999999996E-3</v>
      </c>
      <c r="I869" s="43">
        <v>0.12333466</v>
      </c>
      <c r="J869" s="43">
        <v>1.3725275E-2</v>
      </c>
      <c r="K869" s="43">
        <v>1.3192561E-2</v>
      </c>
      <c r="L869" s="43">
        <v>5.3473408000000004E-4</v>
      </c>
      <c r="M869" s="43">
        <v>4.7317836999999996E-3</v>
      </c>
      <c r="N869" s="43">
        <v>0.54541640999999996</v>
      </c>
      <c r="O869" s="43">
        <v>2.4802228000000001E-3</v>
      </c>
      <c r="P869" s="43">
        <v>0</v>
      </c>
      <c r="Q869" s="43">
        <v>4.6626364000000001E-4</v>
      </c>
      <c r="R869" s="43">
        <v>1.4825862E-2</v>
      </c>
      <c r="S869" s="43">
        <v>1.9202993E-4</v>
      </c>
      <c r="U869" s="93">
        <f t="shared" si="161"/>
        <v>1.6411271551724138</v>
      </c>
    </row>
    <row r="870" spans="1:21">
      <c r="A870" s="41" t="s">
        <v>33</v>
      </c>
      <c r="B870" s="94" t="s">
        <v>5325</v>
      </c>
      <c r="C870" s="74">
        <f t="shared" si="157"/>
        <v>1.17533761385</v>
      </c>
      <c r="D870" s="74">
        <f t="shared" si="158"/>
        <v>3.6082615100000007E-2</v>
      </c>
      <c r="E870" s="74">
        <f t="shared" si="159"/>
        <v>0.92968939159999997</v>
      </c>
      <c r="F870" s="74">
        <f t="shared" si="160"/>
        <v>2.5987077149999999E-2</v>
      </c>
      <c r="G870" s="95">
        <v>0.18357852999999999</v>
      </c>
      <c r="H870" s="43">
        <v>6.4629715999999999E-3</v>
      </c>
      <c r="I870" s="43">
        <v>0.29405721000000001</v>
      </c>
      <c r="J870" s="43">
        <v>1.5498044000000001E-2</v>
      </c>
      <c r="K870" s="43">
        <v>1.098641E-2</v>
      </c>
      <c r="L870" s="43">
        <v>2.1982614000000001E-3</v>
      </c>
      <c r="M870" s="43">
        <v>7.3998997000000004E-3</v>
      </c>
      <c r="N870" s="43">
        <v>0.62916921000000003</v>
      </c>
      <c r="O870" s="43">
        <v>3.8865209E-3</v>
      </c>
      <c r="P870" s="43">
        <v>0</v>
      </c>
      <c r="Q870" s="43">
        <v>7.9171031999999996E-4</v>
      </c>
      <c r="R870" s="43">
        <v>2.0853145999999999E-2</v>
      </c>
      <c r="S870" s="43">
        <v>4.5569993000000003E-4</v>
      </c>
      <c r="U870" s="93">
        <f t="shared" si="161"/>
        <v>1.5825735344827585</v>
      </c>
    </row>
    <row r="871" spans="1:21">
      <c r="A871" s="41" t="s">
        <v>33</v>
      </c>
      <c r="B871" s="94" t="s">
        <v>5326</v>
      </c>
      <c r="C871" s="74">
        <f t="shared" si="157"/>
        <v>0.169691723776</v>
      </c>
      <c r="D871" s="74">
        <f t="shared" si="158"/>
        <v>8.5585821699999988E-3</v>
      </c>
      <c r="E871" s="74">
        <f t="shared" si="159"/>
        <v>0.126982235</v>
      </c>
      <c r="F871" s="74">
        <f t="shared" si="160"/>
        <v>1.1896124606000001E-2</v>
      </c>
      <c r="G871" s="95">
        <v>2.2254782000000001E-2</v>
      </c>
      <c r="H871" s="43">
        <v>2.048546E-3</v>
      </c>
      <c r="I871" s="43">
        <v>7.2528040000000002E-2</v>
      </c>
      <c r="J871" s="43">
        <v>6.2683766999999998E-3</v>
      </c>
      <c r="K871" s="43">
        <v>1.3014525E-3</v>
      </c>
      <c r="L871" s="43">
        <v>1.6304066999999999E-4</v>
      </c>
      <c r="M871" s="43">
        <v>8.2571230000000003E-4</v>
      </c>
      <c r="N871" s="43">
        <v>5.2405648999999999E-2</v>
      </c>
      <c r="O871" s="43">
        <v>2.0142771000000001E-3</v>
      </c>
      <c r="P871" s="43">
        <v>0</v>
      </c>
      <c r="Q871" s="43">
        <v>2.9111216000000001E-4</v>
      </c>
      <c r="R871" s="43">
        <v>9.5727716000000001E-3</v>
      </c>
      <c r="S871" s="43">
        <v>1.7963746000000001E-5</v>
      </c>
      <c r="U871" s="93">
        <f t="shared" si="161"/>
        <v>0.19185156896551725</v>
      </c>
    </row>
    <row r="872" spans="1:21">
      <c r="A872" s="41" t="s">
        <v>33</v>
      </c>
      <c r="B872" s="94" t="s">
        <v>5327</v>
      </c>
      <c r="C872" s="74">
        <f t="shared" ref="C872:C935" si="162">D872+E872+F872+G872</f>
        <v>2.8096660349000002</v>
      </c>
      <c r="D872" s="74">
        <f t="shared" ref="D872:D935" si="163">J872+K872+L872+M872</f>
        <v>5.5109795700000005E-2</v>
      </c>
      <c r="E872" s="74">
        <f t="shared" ref="E872:E935" si="164">H872+I872+N872</f>
        <v>2.5909711140000002</v>
      </c>
      <c r="F872" s="74">
        <f t="shared" ref="F872:F935" si="165">O872+IF(P872="x",0,P872)+IF(Q872="x",0,Q872)+IF(R872="x",0,R872)+S872</f>
        <v>3.0024565199999999E-2</v>
      </c>
      <c r="G872" s="95">
        <v>0.13356055999999999</v>
      </c>
      <c r="H872" s="43">
        <v>1.8027324000000001E-2</v>
      </c>
      <c r="I872" s="43">
        <v>0.40099068999999998</v>
      </c>
      <c r="J872" s="43">
        <v>2.9025130999999999E-2</v>
      </c>
      <c r="K872" s="43">
        <v>1.0766276E-2</v>
      </c>
      <c r="L872" s="43">
        <v>1.9561047E-3</v>
      </c>
      <c r="M872" s="43">
        <v>1.3362284E-2</v>
      </c>
      <c r="N872" s="43">
        <v>2.1719531000000001</v>
      </c>
      <c r="O872" s="43">
        <v>5.7371844999999999E-3</v>
      </c>
      <c r="P872" s="43">
        <v>0</v>
      </c>
      <c r="Q872" s="43">
        <v>1.3529589999999999E-3</v>
      </c>
      <c r="R872" s="43">
        <v>1.9435253E-2</v>
      </c>
      <c r="S872" s="43">
        <v>3.4991686999999998E-3</v>
      </c>
      <c r="U872" s="93">
        <f t="shared" ref="U872:U935" si="166">G872/0.116</f>
        <v>1.1513841379310343</v>
      </c>
    </row>
    <row r="873" spans="1:21">
      <c r="A873" s="41" t="s">
        <v>33</v>
      </c>
      <c r="B873" s="94" t="s">
        <v>5328</v>
      </c>
      <c r="C873" s="74">
        <f t="shared" si="162"/>
        <v>0.20489137847200001</v>
      </c>
      <c r="D873" s="74">
        <f t="shared" si="163"/>
        <v>6.6133532200000006E-3</v>
      </c>
      <c r="E873" s="74">
        <f t="shared" si="164"/>
        <v>0.17362103700000001</v>
      </c>
      <c r="F873" s="74">
        <f t="shared" si="165"/>
        <v>9.0504402520000006E-3</v>
      </c>
      <c r="G873" s="95">
        <v>1.5606548E-2</v>
      </c>
      <c r="H873" s="43">
        <v>1.777638E-3</v>
      </c>
      <c r="I873" s="43">
        <v>6.1049188999999997E-2</v>
      </c>
      <c r="J873" s="43">
        <v>4.5193053E-3</v>
      </c>
      <c r="K873" s="43">
        <v>9.8829802E-4</v>
      </c>
      <c r="L873" s="43">
        <v>1.819836E-4</v>
      </c>
      <c r="M873" s="43">
        <v>9.2376630000000001E-4</v>
      </c>
      <c r="N873" s="43">
        <v>0.11079421</v>
      </c>
      <c r="O873" s="43">
        <v>1.4473093E-3</v>
      </c>
      <c r="P873" s="43">
        <v>0</v>
      </c>
      <c r="Q873" s="43">
        <v>3.0321082000000002E-4</v>
      </c>
      <c r="R873" s="43">
        <v>7.2204722000000004E-3</v>
      </c>
      <c r="S873" s="43">
        <v>7.9447932000000003E-5</v>
      </c>
      <c r="U873" s="93">
        <f t="shared" si="166"/>
        <v>0.13453920689655172</v>
      </c>
    </row>
    <row r="874" spans="1:21">
      <c r="A874" s="41" t="s">
        <v>33</v>
      </c>
      <c r="B874" s="94" t="s">
        <v>5329</v>
      </c>
      <c r="C874" s="74">
        <f t="shared" si="162"/>
        <v>1.1952426856400002</v>
      </c>
      <c r="D874" s="74">
        <f t="shared" si="163"/>
        <v>2.5388795450000001E-2</v>
      </c>
      <c r="E874" s="74">
        <f t="shared" si="164"/>
        <v>1.0738324049000001</v>
      </c>
      <c r="F874" s="74">
        <f t="shared" si="165"/>
        <v>3.7398399289999995E-2</v>
      </c>
      <c r="G874" s="95">
        <v>5.8623085999999998E-2</v>
      </c>
      <c r="H874" s="43">
        <v>8.5484349000000005E-3</v>
      </c>
      <c r="I874" s="43">
        <v>0.24234769</v>
      </c>
      <c r="J874" s="43">
        <v>1.7322058000000001E-2</v>
      </c>
      <c r="K874" s="43">
        <v>4.1990990000000004E-3</v>
      </c>
      <c r="L874" s="43">
        <v>5.2933924999999996E-4</v>
      </c>
      <c r="M874" s="43">
        <v>3.3382991999999999E-3</v>
      </c>
      <c r="N874" s="43">
        <v>0.82293627999999996</v>
      </c>
      <c r="O874" s="43">
        <v>6.0476223000000004E-3</v>
      </c>
      <c r="P874" s="43">
        <v>0</v>
      </c>
      <c r="Q874" s="43">
        <v>1.0706083999999999E-3</v>
      </c>
      <c r="R874" s="43">
        <v>2.9655793999999999E-2</v>
      </c>
      <c r="S874" s="43">
        <v>6.2437459000000005E-4</v>
      </c>
      <c r="U874" s="93">
        <f t="shared" si="166"/>
        <v>0.50537143103448268</v>
      </c>
    </row>
    <row r="875" spans="1:21">
      <c r="A875" s="41" t="s">
        <v>33</v>
      </c>
      <c r="B875" s="94" t="s">
        <v>5330</v>
      </c>
      <c r="C875" s="74">
        <f t="shared" si="162"/>
        <v>0.30607619191000002</v>
      </c>
      <c r="D875" s="74">
        <f t="shared" si="163"/>
        <v>1.1489058390000001E-2</v>
      </c>
      <c r="E875" s="74">
        <f t="shared" si="164"/>
        <v>0.25243044450000002</v>
      </c>
      <c r="F875" s="74">
        <f t="shared" si="165"/>
        <v>1.4104398020000001E-2</v>
      </c>
      <c r="G875" s="95">
        <v>2.8052291E-2</v>
      </c>
      <c r="H875" s="43">
        <v>2.7568545000000002E-3</v>
      </c>
      <c r="I875" s="43">
        <v>0.10202876</v>
      </c>
      <c r="J875" s="43">
        <v>7.8200581000000009E-3</v>
      </c>
      <c r="K875" s="43">
        <v>1.6250875000000001E-3</v>
      </c>
      <c r="L875" s="43">
        <v>2.9454068999999999E-4</v>
      </c>
      <c r="M875" s="43">
        <v>1.7493720999999999E-3</v>
      </c>
      <c r="N875" s="43">
        <v>0.14764483</v>
      </c>
      <c r="O875" s="43">
        <v>2.2689145000000001E-3</v>
      </c>
      <c r="P875" s="43">
        <v>0</v>
      </c>
      <c r="Q875" s="43">
        <v>5.4748470000000001E-4</v>
      </c>
      <c r="R875" s="43">
        <v>1.112138E-2</v>
      </c>
      <c r="S875" s="43">
        <v>1.6661882E-4</v>
      </c>
      <c r="U875" s="93">
        <f t="shared" si="166"/>
        <v>0.24183009482758619</v>
      </c>
    </row>
    <row r="876" spans="1:21">
      <c r="A876" s="41" t="s">
        <v>33</v>
      </c>
      <c r="B876" s="94" t="s">
        <v>5331</v>
      </c>
      <c r="C876" s="74">
        <f t="shared" si="162"/>
        <v>1.0880019755599999</v>
      </c>
      <c r="D876" s="74">
        <f t="shared" si="163"/>
        <v>1.3756365609999998E-2</v>
      </c>
      <c r="E876" s="74">
        <f t="shared" si="164"/>
        <v>0.99840974969999996</v>
      </c>
      <c r="F876" s="74">
        <f t="shared" si="165"/>
        <v>1.871096425E-2</v>
      </c>
      <c r="G876" s="95">
        <v>5.7124896000000001E-2</v>
      </c>
      <c r="H876" s="43">
        <v>4.9325397000000003E-3</v>
      </c>
      <c r="I876" s="43">
        <v>0.10547887</v>
      </c>
      <c r="J876" s="43">
        <v>8.2854066999999993E-3</v>
      </c>
      <c r="K876" s="43">
        <v>2.6153503999999999E-3</v>
      </c>
      <c r="L876" s="43">
        <v>2.6376851000000002E-4</v>
      </c>
      <c r="M876" s="43">
        <v>2.5918400000000002E-3</v>
      </c>
      <c r="N876" s="43">
        <v>0.88799834</v>
      </c>
      <c r="O876" s="43">
        <v>2.7039662E-3</v>
      </c>
      <c r="P876" s="43">
        <v>0</v>
      </c>
      <c r="Q876" s="43">
        <v>5.1785551000000003E-4</v>
      </c>
      <c r="R876" s="43">
        <v>1.5368972E-2</v>
      </c>
      <c r="S876" s="43">
        <v>1.2017053999999999E-4</v>
      </c>
      <c r="U876" s="93">
        <f t="shared" si="166"/>
        <v>0.492456</v>
      </c>
    </row>
    <row r="877" spans="1:21">
      <c r="A877" s="41" t="s">
        <v>33</v>
      </c>
      <c r="B877" s="94" t="s">
        <v>5332</v>
      </c>
      <c r="C877" s="74">
        <f t="shared" si="162"/>
        <v>0.85987092459000003</v>
      </c>
      <c r="D877" s="74">
        <f t="shared" si="163"/>
        <v>1.31588682E-2</v>
      </c>
      <c r="E877" s="74">
        <f t="shared" si="164"/>
        <v>0.80759149159999999</v>
      </c>
      <c r="F877" s="74">
        <f t="shared" si="165"/>
        <v>1.2316668790000001E-2</v>
      </c>
      <c r="G877" s="95">
        <v>2.6803896000000001E-2</v>
      </c>
      <c r="H877" s="43">
        <v>4.1429416E-3</v>
      </c>
      <c r="I877" s="43">
        <v>8.3772070000000004E-2</v>
      </c>
      <c r="J877" s="43">
        <v>7.4637462000000003E-3</v>
      </c>
      <c r="K877" s="43">
        <v>1.6878430000000001E-3</v>
      </c>
      <c r="L877" s="43">
        <v>4.6250000000000002E-4</v>
      </c>
      <c r="M877" s="43">
        <v>3.5447790000000001E-3</v>
      </c>
      <c r="N877" s="43">
        <v>0.71967647999999995</v>
      </c>
      <c r="O877" s="43">
        <v>2.3289351999999999E-3</v>
      </c>
      <c r="P877" s="43">
        <v>0</v>
      </c>
      <c r="Q877" s="43">
        <v>4.9597379999999998E-4</v>
      </c>
      <c r="R877" s="43">
        <v>9.4499574000000003E-3</v>
      </c>
      <c r="S877" s="43">
        <v>4.1802389999999997E-5</v>
      </c>
      <c r="U877" s="93">
        <f t="shared" si="166"/>
        <v>0.23106806896551724</v>
      </c>
    </row>
    <row r="878" spans="1:21">
      <c r="A878" s="41" t="s">
        <v>33</v>
      </c>
      <c r="B878" s="94" t="s">
        <v>5333</v>
      </c>
      <c r="C878" s="74">
        <f t="shared" si="162"/>
        <v>1.7468719193999997E-2</v>
      </c>
      <c r="D878" s="74">
        <f t="shared" si="163"/>
        <v>6.1655055900000004E-4</v>
      </c>
      <c r="E878" s="74">
        <f t="shared" si="164"/>
        <v>1.224828763E-2</v>
      </c>
      <c r="F878" s="74">
        <f t="shared" si="165"/>
        <v>1.0554068049999999E-3</v>
      </c>
      <c r="G878" s="95">
        <v>3.5484741999999999E-3</v>
      </c>
      <c r="H878" s="43">
        <v>1.0589682999999999E-4</v>
      </c>
      <c r="I878" s="43">
        <v>2.2419492000000001E-3</v>
      </c>
      <c r="J878" s="43">
        <v>2.6757320999999998E-4</v>
      </c>
      <c r="K878" s="43">
        <v>2.4868740000000001E-4</v>
      </c>
      <c r="L878" s="43">
        <v>1.0846509999999999E-5</v>
      </c>
      <c r="M878" s="43">
        <v>8.9443438999999998E-5</v>
      </c>
      <c r="N878" s="43">
        <v>9.9004416000000005E-3</v>
      </c>
      <c r="O878" s="43">
        <v>6.5706219000000003E-5</v>
      </c>
      <c r="P878" s="43">
        <v>0</v>
      </c>
      <c r="Q878" s="43">
        <v>1.6669735999999999E-5</v>
      </c>
      <c r="R878" s="43">
        <v>2.6687329999999998E-4</v>
      </c>
      <c r="S878" s="43">
        <v>7.0615754999999998E-4</v>
      </c>
      <c r="U878" s="93">
        <f t="shared" si="166"/>
        <v>3.0590294827586205E-2</v>
      </c>
    </row>
    <row r="879" spans="1:21">
      <c r="A879" s="41" t="s">
        <v>33</v>
      </c>
      <c r="B879" s="94" t="s">
        <v>5334</v>
      </c>
      <c r="C879" s="74">
        <f t="shared" si="162"/>
        <v>4.1382950464999993E-3</v>
      </c>
      <c r="D879" s="74">
        <f t="shared" si="163"/>
        <v>2.1039158250000002E-4</v>
      </c>
      <c r="E879" s="74">
        <f t="shared" si="164"/>
        <v>2.9755015479999997E-3</v>
      </c>
      <c r="F879" s="74">
        <f t="shared" si="165"/>
        <v>3.9418124600000001E-4</v>
      </c>
      <c r="G879" s="95">
        <v>5.5822067000000004E-4</v>
      </c>
      <c r="H879" s="43">
        <v>5.3398147999999997E-5</v>
      </c>
      <c r="I879" s="43">
        <v>1.6793566999999999E-3</v>
      </c>
      <c r="J879" s="43">
        <v>1.5149601E-4</v>
      </c>
      <c r="K879" s="43">
        <v>3.3996092000000003E-5</v>
      </c>
      <c r="L879" s="43">
        <v>4.2085645000000002E-6</v>
      </c>
      <c r="M879" s="43">
        <v>2.0690915999999999E-5</v>
      </c>
      <c r="N879" s="43">
        <v>1.2427467000000001E-3</v>
      </c>
      <c r="O879" s="43">
        <v>5.4284950000000003E-5</v>
      </c>
      <c r="P879" s="43">
        <v>0</v>
      </c>
      <c r="Q879" s="43">
        <v>1.2799085999999999E-5</v>
      </c>
      <c r="R879" s="43">
        <v>2.2093155E-4</v>
      </c>
      <c r="S879" s="43">
        <v>1.0616566E-4</v>
      </c>
      <c r="U879" s="93">
        <f t="shared" si="166"/>
        <v>4.8122471551724135E-3</v>
      </c>
    </row>
    <row r="880" spans="1:21">
      <c r="A880" s="41" t="s">
        <v>33</v>
      </c>
      <c r="B880" s="94" t="s">
        <v>5335</v>
      </c>
      <c r="C880" s="74">
        <f t="shared" si="162"/>
        <v>8.1230832067999983E-2</v>
      </c>
      <c r="D880" s="74">
        <f t="shared" si="163"/>
        <v>1.6211512140000002E-3</v>
      </c>
      <c r="E880" s="74">
        <f t="shared" si="164"/>
        <v>7.2153200419999994E-2</v>
      </c>
      <c r="F880" s="74">
        <f t="shared" si="165"/>
        <v>3.3495291339999999E-3</v>
      </c>
      <c r="G880" s="95">
        <v>4.1069512999999998E-3</v>
      </c>
      <c r="H880" s="43">
        <v>5.6938742000000003E-4</v>
      </c>
      <c r="I880" s="43">
        <v>1.1232092000000001E-2</v>
      </c>
      <c r="J880" s="43">
        <v>8.7679947999999997E-4</v>
      </c>
      <c r="K880" s="43">
        <v>3.7096779999999999E-4</v>
      </c>
      <c r="L880" s="43">
        <v>5.1248064000000003E-5</v>
      </c>
      <c r="M880" s="43">
        <v>3.2213587000000003E-4</v>
      </c>
      <c r="N880" s="43">
        <v>6.0351720999999997E-2</v>
      </c>
      <c r="O880" s="43">
        <v>2.1317123000000001E-4</v>
      </c>
      <c r="P880" s="43">
        <v>0</v>
      </c>
      <c r="Q880" s="43">
        <v>5.2551674000000003E-5</v>
      </c>
      <c r="R880" s="43">
        <v>5.3610023000000002E-4</v>
      </c>
      <c r="S880" s="43">
        <v>2.5477059999999998E-3</v>
      </c>
      <c r="U880" s="93">
        <f t="shared" si="166"/>
        <v>3.5404752586206893E-2</v>
      </c>
    </row>
    <row r="881" spans="1:21">
      <c r="A881" s="41" t="s">
        <v>33</v>
      </c>
      <c r="B881" s="94" t="s">
        <v>5336</v>
      </c>
      <c r="C881" s="74">
        <f t="shared" si="162"/>
        <v>1.1837369144500001E-2</v>
      </c>
      <c r="D881" s="74">
        <f t="shared" si="163"/>
        <v>3.0978175750000003E-4</v>
      </c>
      <c r="E881" s="74">
        <f t="shared" si="164"/>
        <v>5.3292491399999998E-3</v>
      </c>
      <c r="F881" s="74">
        <f t="shared" si="165"/>
        <v>5.442725287E-3</v>
      </c>
      <c r="G881" s="95">
        <v>7.5561295999999997E-4</v>
      </c>
      <c r="H881" s="43">
        <v>1.2711044E-4</v>
      </c>
      <c r="I881" s="43">
        <v>1.7699484000000001E-3</v>
      </c>
      <c r="J881" s="43">
        <v>1.9545616999999999E-4</v>
      </c>
      <c r="K881" s="43">
        <v>6.4420406999999996E-5</v>
      </c>
      <c r="L881" s="43">
        <v>8.9786005000000004E-6</v>
      </c>
      <c r="M881" s="43">
        <v>4.0926580000000001E-5</v>
      </c>
      <c r="N881" s="43">
        <v>3.4321903E-3</v>
      </c>
      <c r="O881" s="43">
        <v>1.0756735999999999E-4</v>
      </c>
      <c r="P881" s="43">
        <v>0</v>
      </c>
      <c r="Q881" s="43">
        <v>7.2672047E-5</v>
      </c>
      <c r="R881" s="43">
        <v>2.0197908E-4</v>
      </c>
      <c r="S881" s="43">
        <v>5.0605067999999996E-3</v>
      </c>
      <c r="U881" s="93">
        <f t="shared" si="166"/>
        <v>6.5139048275862062E-3</v>
      </c>
    </row>
    <row r="882" spans="1:21">
      <c r="A882" s="41" t="s">
        <v>33</v>
      </c>
      <c r="B882" s="94" t="s">
        <v>5337</v>
      </c>
      <c r="C882" s="74">
        <f t="shared" si="162"/>
        <v>2.4873888464000002E-2</v>
      </c>
      <c r="D882" s="74">
        <f t="shared" si="163"/>
        <v>5.0743660099999998E-4</v>
      </c>
      <c r="E882" s="74">
        <f t="shared" si="164"/>
        <v>1.982635348E-2</v>
      </c>
      <c r="F882" s="74">
        <f t="shared" si="165"/>
        <v>3.2797181829999997E-3</v>
      </c>
      <c r="G882" s="95">
        <v>1.2603802E-3</v>
      </c>
      <c r="H882" s="43">
        <v>1.9261958000000001E-4</v>
      </c>
      <c r="I882" s="43">
        <v>4.4504358999999999E-3</v>
      </c>
      <c r="J882" s="43">
        <v>3.3266543999999998E-4</v>
      </c>
      <c r="K882" s="43">
        <v>9.6108687999999997E-5</v>
      </c>
      <c r="L882" s="43">
        <v>1.1316671E-5</v>
      </c>
      <c r="M882" s="43">
        <v>6.7345801999999994E-5</v>
      </c>
      <c r="N882" s="43">
        <v>1.5183298E-2</v>
      </c>
      <c r="O882" s="43">
        <v>1.3595063E-4</v>
      </c>
      <c r="P882" s="43">
        <v>0</v>
      </c>
      <c r="Q882" s="43">
        <v>3.1977383000000003E-5</v>
      </c>
      <c r="R882" s="43">
        <v>5.4217266999999998E-4</v>
      </c>
      <c r="S882" s="43">
        <v>2.5696174999999999E-3</v>
      </c>
      <c r="U882" s="93">
        <f t="shared" si="166"/>
        <v>1.0865346551724138E-2</v>
      </c>
    </row>
    <row r="883" spans="1:21">
      <c r="A883" s="41" t="s">
        <v>33</v>
      </c>
      <c r="B883" s="94" t="s">
        <v>5338</v>
      </c>
      <c r="C883" s="74">
        <f t="shared" si="162"/>
        <v>3.0088945649000002E-2</v>
      </c>
      <c r="D883" s="74">
        <f t="shared" si="163"/>
        <v>5.0709009900000001E-4</v>
      </c>
      <c r="E883" s="74">
        <f t="shared" si="164"/>
        <v>2.517442349E-2</v>
      </c>
      <c r="F883" s="74">
        <f t="shared" si="165"/>
        <v>2.52679156E-3</v>
      </c>
      <c r="G883" s="95">
        <v>1.8806405E-3</v>
      </c>
      <c r="H883" s="43">
        <v>2.6444589E-4</v>
      </c>
      <c r="I883" s="43">
        <v>2.6896175999999998E-3</v>
      </c>
      <c r="J883" s="43">
        <v>3.0766060000000001E-4</v>
      </c>
      <c r="K883" s="43">
        <v>1.0533019E-4</v>
      </c>
      <c r="L883" s="43">
        <v>1.1074928E-5</v>
      </c>
      <c r="M883" s="43">
        <v>8.3024381000000006E-5</v>
      </c>
      <c r="N883" s="43">
        <v>2.2220360000000001E-2</v>
      </c>
      <c r="O883" s="43">
        <v>1.4296342E-4</v>
      </c>
      <c r="P883" s="43">
        <v>0</v>
      </c>
      <c r="Q883" s="43">
        <v>1.5550294999999999E-4</v>
      </c>
      <c r="R883" s="43">
        <v>3.7645138999999999E-4</v>
      </c>
      <c r="S883" s="43">
        <v>1.8518738E-3</v>
      </c>
      <c r="U883" s="93">
        <f t="shared" si="166"/>
        <v>1.6212418103448274E-2</v>
      </c>
    </row>
    <row r="884" spans="1:21">
      <c r="A884" s="41" t="s">
        <v>33</v>
      </c>
      <c r="B884" s="94" t="s">
        <v>5339</v>
      </c>
      <c r="C884" s="74">
        <f t="shared" si="162"/>
        <v>2.5130608267000001E-2</v>
      </c>
      <c r="D884" s="74">
        <f t="shared" si="163"/>
        <v>4.4509256800000002E-4</v>
      </c>
      <c r="E884" s="74">
        <f t="shared" si="164"/>
        <v>2.1164994770000001E-2</v>
      </c>
      <c r="F884" s="74">
        <f t="shared" si="165"/>
        <v>2.500748029E-3</v>
      </c>
      <c r="G884" s="95">
        <v>1.0197729E-3</v>
      </c>
      <c r="H884" s="43">
        <v>1.5880757000000001E-4</v>
      </c>
      <c r="I884" s="43">
        <v>2.2401802000000001E-3</v>
      </c>
      <c r="J884" s="43">
        <v>2.436204E-4</v>
      </c>
      <c r="K884" s="43">
        <v>8.3600911000000005E-5</v>
      </c>
      <c r="L884" s="43">
        <v>1.4855236999999999E-5</v>
      </c>
      <c r="M884" s="43">
        <v>1.0301602000000001E-4</v>
      </c>
      <c r="N884" s="43">
        <v>1.8766007000000001E-2</v>
      </c>
      <c r="O884" s="43">
        <v>1.1065025E-4</v>
      </c>
      <c r="P884" s="43">
        <v>0</v>
      </c>
      <c r="Q884" s="43">
        <v>5.4668169000000001E-5</v>
      </c>
      <c r="R884" s="43">
        <v>2.4312321000000001E-4</v>
      </c>
      <c r="S884" s="43">
        <v>2.0923064000000001E-3</v>
      </c>
      <c r="U884" s="93">
        <f t="shared" si="166"/>
        <v>8.7911456896551717E-3</v>
      </c>
    </row>
    <row r="885" spans="1:21">
      <c r="A885" s="41" t="s">
        <v>33</v>
      </c>
      <c r="B885" s="94" t="s">
        <v>5340</v>
      </c>
      <c r="C885" s="74">
        <f t="shared" si="162"/>
        <v>3.1267315097799994E-2</v>
      </c>
      <c r="D885" s="74">
        <f t="shared" si="163"/>
        <v>1.1009619870000001E-3</v>
      </c>
      <c r="E885" s="74">
        <f t="shared" si="164"/>
        <v>2.3039627569999999E-2</v>
      </c>
      <c r="F885" s="74">
        <f t="shared" si="165"/>
        <v>6.1452524079999994E-4</v>
      </c>
      <c r="G885" s="95">
        <v>6.5122002999999998E-3</v>
      </c>
      <c r="H885" s="43">
        <v>1.6299897E-4</v>
      </c>
      <c r="I885" s="43">
        <v>4.2190305999999997E-3</v>
      </c>
      <c r="J885" s="43">
        <v>4.6951403999999998E-4</v>
      </c>
      <c r="K885" s="43">
        <v>4.5129097E-4</v>
      </c>
      <c r="L885" s="43">
        <v>1.8292177000000001E-5</v>
      </c>
      <c r="M885" s="43">
        <v>1.6186480000000001E-4</v>
      </c>
      <c r="N885" s="43">
        <v>1.8657598000000001E-2</v>
      </c>
      <c r="O885" s="43">
        <v>8.4843431999999996E-5</v>
      </c>
      <c r="P885" s="43">
        <v>0</v>
      </c>
      <c r="Q885" s="43">
        <v>1.5949941E-5</v>
      </c>
      <c r="R885" s="43">
        <v>5.0716290999999996E-4</v>
      </c>
      <c r="S885" s="43">
        <v>6.5689578000000004E-6</v>
      </c>
      <c r="U885" s="93">
        <f t="shared" si="166"/>
        <v>5.6139657758620683E-2</v>
      </c>
    </row>
    <row r="886" spans="1:21">
      <c r="A886" s="41" t="s">
        <v>33</v>
      </c>
      <c r="B886" s="94" t="s">
        <v>5341</v>
      </c>
      <c r="C886" s="74">
        <f t="shared" si="162"/>
        <v>4.0213131204000004E-2</v>
      </c>
      <c r="D886" s="74">
        <f t="shared" si="163"/>
        <v>1.2345346209999999E-3</v>
      </c>
      <c r="E886" s="74">
        <f t="shared" si="164"/>
        <v>3.1808495830000005E-2</v>
      </c>
      <c r="F886" s="74">
        <f t="shared" si="165"/>
        <v>8.8912475299999984E-4</v>
      </c>
      <c r="G886" s="95">
        <v>6.2809759999999997E-3</v>
      </c>
      <c r="H886" s="43">
        <v>2.2112483E-4</v>
      </c>
      <c r="I886" s="43">
        <v>1.0060906E-2</v>
      </c>
      <c r="J886" s="43">
        <v>5.3025179999999998E-4</v>
      </c>
      <c r="K886" s="43">
        <v>3.7589026999999999E-4</v>
      </c>
      <c r="L886" s="43">
        <v>7.5211561000000003E-5</v>
      </c>
      <c r="M886" s="43">
        <v>2.5318098999999999E-4</v>
      </c>
      <c r="N886" s="43">
        <v>2.1526465000000002E-2</v>
      </c>
      <c r="O886" s="43">
        <v>1.3297385999999999E-4</v>
      </c>
      <c r="P886" s="43">
        <v>0</v>
      </c>
      <c r="Q886" s="43">
        <v>2.7087664999999999E-5</v>
      </c>
      <c r="R886" s="43">
        <v>7.1347185999999995E-4</v>
      </c>
      <c r="S886" s="43">
        <v>1.5591368E-5</v>
      </c>
      <c r="U886" s="93">
        <f t="shared" si="166"/>
        <v>5.41463448275862E-2</v>
      </c>
    </row>
    <row r="887" spans="1:21">
      <c r="A887" s="41" t="s">
        <v>33</v>
      </c>
      <c r="B887" s="94" t="s">
        <v>5342</v>
      </c>
      <c r="C887" s="74">
        <f t="shared" si="162"/>
        <v>5.8052431176999998E-3</v>
      </c>
      <c r="D887" s="74">
        <f t="shared" si="163"/>
        <v>2.9279360319999995E-4</v>
      </c>
      <c r="E887" s="74">
        <f t="shared" si="164"/>
        <v>4.3441290349999998E-3</v>
      </c>
      <c r="F887" s="74">
        <f t="shared" si="165"/>
        <v>4.0697267950000001E-4</v>
      </c>
      <c r="G887" s="95">
        <v>7.6134779999999995E-4</v>
      </c>
      <c r="H887" s="43">
        <v>7.0081835000000006E-5</v>
      </c>
      <c r="I887" s="43">
        <v>2.4812224000000001E-3</v>
      </c>
      <c r="J887" s="43">
        <v>2.1444446999999999E-4</v>
      </c>
      <c r="K887" s="43">
        <v>4.4523373999999997E-5</v>
      </c>
      <c r="L887" s="43">
        <v>5.5777071999999998E-6</v>
      </c>
      <c r="M887" s="43">
        <v>2.8248052E-5</v>
      </c>
      <c r="N887" s="43">
        <v>1.7928248E-3</v>
      </c>
      <c r="O887" s="43">
        <v>6.8909479999999993E-5</v>
      </c>
      <c r="P887" s="43">
        <v>0</v>
      </c>
      <c r="Q887" s="43">
        <v>9.9591003000000007E-6</v>
      </c>
      <c r="R887" s="43">
        <v>3.2748955000000001E-4</v>
      </c>
      <c r="S887" s="43">
        <v>6.1454919999999996E-7</v>
      </c>
      <c r="U887" s="93">
        <f t="shared" si="166"/>
        <v>6.5633431034482752E-3</v>
      </c>
    </row>
    <row r="888" spans="1:21">
      <c r="A888" s="41" t="s">
        <v>33</v>
      </c>
      <c r="B888" s="94" t="s">
        <v>5343</v>
      </c>
      <c r="C888" s="74">
        <f t="shared" si="162"/>
        <v>9.6127421803999996E-2</v>
      </c>
      <c r="D888" s="74">
        <f t="shared" si="163"/>
        <v>1.8854776830000001E-3</v>
      </c>
      <c r="E888" s="74">
        <f t="shared" si="164"/>
        <v>8.8645187880000004E-2</v>
      </c>
      <c r="F888" s="74">
        <f t="shared" si="165"/>
        <v>1.0272338410000001E-3</v>
      </c>
      <c r="G888" s="95">
        <v>4.5695223999999996E-3</v>
      </c>
      <c r="H888" s="43">
        <v>6.1677088000000005E-4</v>
      </c>
      <c r="I888" s="43">
        <v>1.3719139999999999E-2</v>
      </c>
      <c r="J888" s="43">
        <v>9.9304010999999993E-4</v>
      </c>
      <c r="K888" s="43">
        <v>3.6834782000000002E-4</v>
      </c>
      <c r="L888" s="43">
        <v>6.6924433000000003E-5</v>
      </c>
      <c r="M888" s="43">
        <v>4.5716532000000001E-4</v>
      </c>
      <c r="N888" s="43">
        <v>7.4309277000000007E-2</v>
      </c>
      <c r="O888" s="43">
        <v>1.9628694000000001E-4</v>
      </c>
      <c r="P888" s="43">
        <v>0</v>
      </c>
      <c r="Q888" s="43">
        <v>4.6288941000000002E-5</v>
      </c>
      <c r="R888" s="43">
        <v>6.6494049999999999E-4</v>
      </c>
      <c r="S888" s="43">
        <v>1.1971746E-4</v>
      </c>
      <c r="U888" s="93">
        <f t="shared" si="166"/>
        <v>3.9392434482758615E-2</v>
      </c>
    </row>
    <row r="889" spans="1:21">
      <c r="A889" s="41" t="s">
        <v>33</v>
      </c>
      <c r="B889" s="94" t="s">
        <v>5344</v>
      </c>
      <c r="C889" s="74">
        <f t="shared" si="162"/>
        <v>7.0093574444000002E-3</v>
      </c>
      <c r="D889" s="74">
        <f t="shared" si="163"/>
        <v>2.2624356760000004E-4</v>
      </c>
      <c r="E889" s="74">
        <f t="shared" si="164"/>
        <v>5.9395955000000004E-3</v>
      </c>
      <c r="F889" s="74">
        <f t="shared" si="165"/>
        <v>3.0961659680000002E-4</v>
      </c>
      <c r="G889" s="95">
        <v>5.3390177999999996E-4</v>
      </c>
      <c r="H889" s="43">
        <v>6.0813200000000002E-5</v>
      </c>
      <c r="I889" s="43">
        <v>2.0884997E-3</v>
      </c>
      <c r="J889" s="43">
        <v>1.5460595000000001E-4</v>
      </c>
      <c r="K889" s="43">
        <v>3.3809788000000003E-5</v>
      </c>
      <c r="L889" s="43">
        <v>6.2256796000000001E-6</v>
      </c>
      <c r="M889" s="43">
        <v>3.1602149999999997E-5</v>
      </c>
      <c r="N889" s="43">
        <v>3.7902826000000001E-3</v>
      </c>
      <c r="O889" s="43">
        <v>4.9512616999999997E-5</v>
      </c>
      <c r="P889" s="43">
        <v>0</v>
      </c>
      <c r="Q889" s="43">
        <v>1.0372877000000001E-5</v>
      </c>
      <c r="R889" s="43">
        <v>2.4701318000000001E-4</v>
      </c>
      <c r="S889" s="43">
        <v>2.7179228E-6</v>
      </c>
      <c r="U889" s="93">
        <f t="shared" si="166"/>
        <v>4.6026015517241373E-3</v>
      </c>
    </row>
    <row r="890" spans="1:21">
      <c r="A890" s="41" t="s">
        <v>33</v>
      </c>
      <c r="B890" s="94" t="s">
        <v>5345</v>
      </c>
      <c r="C890" s="74">
        <f t="shared" si="162"/>
        <v>4.0892574916999998E-2</v>
      </c>
      <c r="D890" s="74">
        <f t="shared" si="163"/>
        <v>8.6862124699999997E-4</v>
      </c>
      <c r="E890" s="74">
        <f t="shared" si="164"/>
        <v>3.6738791819999998E-2</v>
      </c>
      <c r="F890" s="74">
        <f t="shared" si="165"/>
        <v>1.27950315E-3</v>
      </c>
      <c r="G890" s="95">
        <v>2.0056586999999998E-3</v>
      </c>
      <c r="H890" s="43">
        <v>2.9246572E-4</v>
      </c>
      <c r="I890" s="43">
        <v>8.2913880999999998E-3</v>
      </c>
      <c r="J890" s="43">
        <v>5.9263573999999996E-4</v>
      </c>
      <c r="K890" s="43">
        <v>1.4366285000000001E-4</v>
      </c>
      <c r="L890" s="43">
        <v>1.8110167000000001E-5</v>
      </c>
      <c r="M890" s="43">
        <v>1.1421249E-4</v>
      </c>
      <c r="N890" s="43">
        <v>2.8154938000000001E-2</v>
      </c>
      <c r="O890" s="43">
        <v>2.0690597000000001E-4</v>
      </c>
      <c r="P890" s="43">
        <v>0</v>
      </c>
      <c r="Q890" s="43">
        <v>3.6628490000000003E-5</v>
      </c>
      <c r="R890" s="43">
        <v>1.0146071000000001E-3</v>
      </c>
      <c r="S890" s="43">
        <v>2.1361590000000002E-5</v>
      </c>
      <c r="U890" s="93">
        <f t="shared" si="166"/>
        <v>1.729016120689655E-2</v>
      </c>
    </row>
    <row r="891" spans="1:21">
      <c r="A891" s="41" t="s">
        <v>33</v>
      </c>
      <c r="B891" s="94" t="s">
        <v>5346</v>
      </c>
      <c r="C891" s="74">
        <f t="shared" si="162"/>
        <v>1.0471417433800001E-2</v>
      </c>
      <c r="D891" s="74">
        <f t="shared" si="163"/>
        <v>3.9306136399999995E-4</v>
      </c>
      <c r="E891" s="74">
        <f t="shared" si="164"/>
        <v>8.636099853E-3</v>
      </c>
      <c r="F891" s="74">
        <f t="shared" si="165"/>
        <v>4.8253684680000001E-4</v>
      </c>
      <c r="G891" s="95">
        <v>9.5971936999999998E-4</v>
      </c>
      <c r="H891" s="43">
        <v>9.4316952999999996E-5</v>
      </c>
      <c r="I891" s="43">
        <v>3.4905877000000001E-3</v>
      </c>
      <c r="J891" s="43">
        <v>2.6753825999999999E-4</v>
      </c>
      <c r="K891" s="43">
        <v>5.5597168000000003E-5</v>
      </c>
      <c r="L891" s="43">
        <v>1.0076767E-5</v>
      </c>
      <c r="M891" s="43">
        <v>5.9849168999999998E-5</v>
      </c>
      <c r="N891" s="43">
        <v>5.0511951999999997E-3</v>
      </c>
      <c r="O891" s="43">
        <v>7.7623650000000003E-5</v>
      </c>
      <c r="P891" s="43">
        <v>0</v>
      </c>
      <c r="Q891" s="43">
        <v>1.8730437000000001E-5</v>
      </c>
      <c r="R891" s="43">
        <v>3.8048242999999998E-4</v>
      </c>
      <c r="S891" s="43">
        <v>5.7003298E-6</v>
      </c>
      <c r="U891" s="93">
        <f t="shared" si="166"/>
        <v>8.2734428448275853E-3</v>
      </c>
    </row>
    <row r="892" spans="1:21">
      <c r="A892" s="41" t="s">
        <v>33</v>
      </c>
      <c r="B892" s="94" t="s">
        <v>5347</v>
      </c>
      <c r="C892" s="74">
        <f t="shared" si="162"/>
        <v>3.72176005238E-2</v>
      </c>
      <c r="D892" s="74">
        <f t="shared" si="163"/>
        <v>4.7056800219999999E-4</v>
      </c>
      <c r="E892" s="74">
        <f t="shared" si="164"/>
        <v>3.4152893220000001E-2</v>
      </c>
      <c r="F892" s="74">
        <f t="shared" si="165"/>
        <v>6.4005140159999988E-4</v>
      </c>
      <c r="G892" s="95">
        <v>1.9540879000000001E-3</v>
      </c>
      <c r="H892" s="43">
        <v>1.6872881999999999E-4</v>
      </c>
      <c r="I892" s="43">
        <v>3.6081464000000001E-3</v>
      </c>
      <c r="J892" s="43">
        <v>2.8342131999999998E-4</v>
      </c>
      <c r="K892" s="43">
        <v>8.9464052000000005E-5</v>
      </c>
      <c r="L892" s="43">
        <v>9.0228062000000007E-6</v>
      </c>
      <c r="M892" s="43">
        <v>8.8659823999999993E-5</v>
      </c>
      <c r="N892" s="43">
        <v>3.0376018000000001E-2</v>
      </c>
      <c r="O892" s="43">
        <v>9.2495359000000003E-5</v>
      </c>
      <c r="P892" s="43">
        <v>0</v>
      </c>
      <c r="Q892" s="43">
        <v>1.7714434000000001E-5</v>
      </c>
      <c r="R892" s="43">
        <v>5.2573089999999995E-4</v>
      </c>
      <c r="S892" s="43">
        <v>4.1107086000000002E-6</v>
      </c>
      <c r="U892" s="93">
        <f t="shared" si="166"/>
        <v>1.6845585344827586E-2</v>
      </c>
    </row>
    <row r="893" spans="1:21">
      <c r="A893" s="41" t="s">
        <v>33</v>
      </c>
      <c r="B893" s="94" t="s">
        <v>5348</v>
      </c>
      <c r="C893" s="74">
        <f t="shared" si="162"/>
        <v>2.9417102730400001E-2</v>
      </c>
      <c r="D893" s="74">
        <f t="shared" si="163"/>
        <v>4.50178942E-4</v>
      </c>
      <c r="E893" s="74">
        <f t="shared" si="164"/>
        <v>2.762856746E-2</v>
      </c>
      <c r="F893" s="74">
        <f t="shared" si="165"/>
        <v>4.2136639840000001E-4</v>
      </c>
      <c r="G893" s="95">
        <v>9.1698992999999997E-4</v>
      </c>
      <c r="H893" s="43">
        <v>1.4173446E-4</v>
      </c>
      <c r="I893" s="43">
        <v>2.8659319999999999E-3</v>
      </c>
      <c r="J893" s="43">
        <v>2.5534272999999999E-4</v>
      </c>
      <c r="K893" s="43">
        <v>5.7742913000000001E-5</v>
      </c>
      <c r="L893" s="43">
        <v>1.5822618999999999E-5</v>
      </c>
      <c r="M893" s="43">
        <v>1.2127068E-4</v>
      </c>
      <c r="N893" s="43">
        <v>2.4620901000000001E-2</v>
      </c>
      <c r="O893" s="43">
        <v>7.9675361000000006E-5</v>
      </c>
      <c r="P893" s="43">
        <v>0</v>
      </c>
      <c r="Q893" s="43">
        <v>1.6967793000000001E-5</v>
      </c>
      <c r="R893" s="43">
        <v>3.2329313999999998E-4</v>
      </c>
      <c r="S893" s="43">
        <v>1.4301043999999999E-6</v>
      </c>
      <c r="U893" s="93">
        <f t="shared" si="166"/>
        <v>7.9050856034482749E-3</v>
      </c>
    </row>
    <row r="894" spans="1:21">
      <c r="A894" s="41" t="s">
        <v>33</v>
      </c>
      <c r="B894" s="94" t="s">
        <v>5349</v>
      </c>
      <c r="C894" s="74">
        <f t="shared" si="162"/>
        <v>3.9000821442000004E-2</v>
      </c>
      <c r="D894" s="74">
        <f t="shared" si="163"/>
        <v>1.7130021719999999E-3</v>
      </c>
      <c r="E894" s="74">
        <f t="shared" si="164"/>
        <v>3.0349257560000002E-2</v>
      </c>
      <c r="F894" s="74">
        <f t="shared" si="165"/>
        <v>2.30914931E-3</v>
      </c>
      <c r="G894" s="95">
        <v>4.6294124000000004E-3</v>
      </c>
      <c r="H894" s="43">
        <v>5.4290445999999998E-4</v>
      </c>
      <c r="I894" s="43">
        <v>2.6158763000000002E-2</v>
      </c>
      <c r="J894" s="43">
        <v>1.0082348000000001E-3</v>
      </c>
      <c r="K894" s="43">
        <v>2.9879792999999998E-4</v>
      </c>
      <c r="L894" s="43">
        <v>3.6693451999999999E-5</v>
      </c>
      <c r="M894" s="43">
        <v>3.6927599000000002E-4</v>
      </c>
      <c r="N894" s="43">
        <v>3.6475901000000001E-3</v>
      </c>
      <c r="O894" s="43">
        <v>2.325328E-4</v>
      </c>
      <c r="P894" s="43">
        <v>0</v>
      </c>
      <c r="Q894" s="43">
        <v>1.3245646000000001E-4</v>
      </c>
      <c r="R894" s="43">
        <v>1.3881855000000001E-3</v>
      </c>
      <c r="S894" s="43">
        <v>5.5597454999999996E-4</v>
      </c>
      <c r="U894" s="93">
        <f t="shared" si="166"/>
        <v>3.99087275862069E-2</v>
      </c>
    </row>
    <row r="895" spans="1:21">
      <c r="A895" s="41" t="s">
        <v>33</v>
      </c>
      <c r="B895" s="94" t="s">
        <v>5350</v>
      </c>
      <c r="C895" s="74">
        <f t="shared" si="162"/>
        <v>0.10146636948300002</v>
      </c>
      <c r="D895" s="74">
        <f t="shared" si="163"/>
        <v>3.3918870629999999E-3</v>
      </c>
      <c r="E895" s="74">
        <f t="shared" si="164"/>
        <v>9.0086425420000005E-2</v>
      </c>
      <c r="F895" s="74">
        <f t="shared" si="165"/>
        <v>2.4034021999999999E-3</v>
      </c>
      <c r="G895" s="95">
        <v>5.5846547999999999E-3</v>
      </c>
      <c r="H895" s="43">
        <v>6.5690042000000003E-4</v>
      </c>
      <c r="I895" s="43">
        <v>7.1538106000000004E-2</v>
      </c>
      <c r="J895" s="43">
        <v>1.3702421000000001E-3</v>
      </c>
      <c r="K895" s="43">
        <v>3.6559948999999997E-4</v>
      </c>
      <c r="L895" s="43">
        <v>5.3038273000000003E-5</v>
      </c>
      <c r="M895" s="43">
        <v>1.6030071999999999E-3</v>
      </c>
      <c r="N895" s="43">
        <v>1.7891418999999999E-2</v>
      </c>
      <c r="O895" s="43">
        <v>3.0153234000000002E-4</v>
      </c>
      <c r="P895" s="43">
        <v>0</v>
      </c>
      <c r="Q895" s="43">
        <v>1.4544005999999999E-4</v>
      </c>
      <c r="R895" s="43">
        <v>1.2893096E-3</v>
      </c>
      <c r="S895" s="43">
        <v>6.6712019999999996E-4</v>
      </c>
      <c r="U895" s="93">
        <f t="shared" si="166"/>
        <v>4.8143575862068966E-2</v>
      </c>
    </row>
    <row r="896" spans="1:21">
      <c r="A896" s="41" t="s">
        <v>33</v>
      </c>
      <c r="B896" s="94" t="s">
        <v>5351</v>
      </c>
      <c r="C896" s="74">
        <f t="shared" si="162"/>
        <v>0.45245765701999996</v>
      </c>
      <c r="D896" s="74">
        <f t="shared" si="163"/>
        <v>1.9872939419999999E-2</v>
      </c>
      <c r="E896" s="74">
        <f t="shared" si="164"/>
        <v>0.35208883879999997</v>
      </c>
      <c r="F896" s="74">
        <f t="shared" si="165"/>
        <v>2.67889818E-2</v>
      </c>
      <c r="G896" s="95">
        <v>5.3706897000000003E-2</v>
      </c>
      <c r="H896" s="43">
        <v>6.2983618E-3</v>
      </c>
      <c r="I896" s="43">
        <v>0.30347393</v>
      </c>
      <c r="J896" s="43">
        <v>1.1696768E-2</v>
      </c>
      <c r="K896" s="43">
        <v>3.4664247999999999E-3</v>
      </c>
      <c r="L896" s="43">
        <v>4.2568932000000001E-4</v>
      </c>
      <c r="M896" s="43">
        <v>4.2840572999999996E-3</v>
      </c>
      <c r="N896" s="43">
        <v>4.2316547000000003E-2</v>
      </c>
      <c r="O896" s="43">
        <v>2.6976675000000001E-3</v>
      </c>
      <c r="P896" s="43">
        <v>0</v>
      </c>
      <c r="Q896" s="43">
        <v>1.5366583999999999E-3</v>
      </c>
      <c r="R896" s="43">
        <v>1.6104665000000001E-2</v>
      </c>
      <c r="S896" s="43">
        <v>6.4499908999999999E-3</v>
      </c>
      <c r="U896" s="93">
        <f t="shared" si="166"/>
        <v>0.46299049137931036</v>
      </c>
    </row>
    <row r="897" spans="1:21">
      <c r="A897" s="41" t="s">
        <v>33</v>
      </c>
      <c r="B897" s="94" t="s">
        <v>5352</v>
      </c>
      <c r="C897" s="74">
        <f t="shared" si="162"/>
        <v>1.1773118248000001</v>
      </c>
      <c r="D897" s="74">
        <f t="shared" si="163"/>
        <v>3.9355983800000001E-2</v>
      </c>
      <c r="E897" s="74">
        <f t="shared" si="164"/>
        <v>1.0452706096</v>
      </c>
      <c r="F897" s="74">
        <f t="shared" si="165"/>
        <v>2.7886617400000001E-2</v>
      </c>
      <c r="G897" s="95">
        <v>6.4798614000000004E-2</v>
      </c>
      <c r="H897" s="43">
        <v>7.6219996000000002E-3</v>
      </c>
      <c r="I897" s="43">
        <v>0.83005490999999998</v>
      </c>
      <c r="J897" s="43">
        <v>1.5898886000000001E-2</v>
      </c>
      <c r="K897" s="43">
        <v>4.2420419999999997E-3</v>
      </c>
      <c r="L897" s="43">
        <v>6.1540179999999996E-4</v>
      </c>
      <c r="M897" s="43">
        <v>1.8599654E-2</v>
      </c>
      <c r="N897" s="43">
        <v>0.20759369999999999</v>
      </c>
      <c r="O897" s="43">
        <v>3.4986724000000001E-3</v>
      </c>
      <c r="P897" s="43">
        <v>0</v>
      </c>
      <c r="Q897" s="43">
        <v>1.6875375E-3</v>
      </c>
      <c r="R897" s="43">
        <v>1.4959828E-2</v>
      </c>
      <c r="S897" s="43">
        <v>7.7405794999999998E-3</v>
      </c>
      <c r="U897" s="93">
        <f t="shared" si="166"/>
        <v>0.55860874137931038</v>
      </c>
    </row>
    <row r="898" spans="1:21">
      <c r="A898" s="41" t="s">
        <v>33</v>
      </c>
      <c r="B898" s="94" t="s">
        <v>5353</v>
      </c>
      <c r="C898" s="74">
        <f t="shared" si="162"/>
        <v>0.58039441498</v>
      </c>
      <c r="D898" s="74">
        <f t="shared" si="163"/>
        <v>2.331169688E-2</v>
      </c>
      <c r="E898" s="74">
        <f t="shared" si="164"/>
        <v>0.47443541789999999</v>
      </c>
      <c r="F898" s="74">
        <f t="shared" si="165"/>
        <v>2.69827152E-2</v>
      </c>
      <c r="G898" s="95">
        <v>5.5664585000000003E-2</v>
      </c>
      <c r="H898" s="43">
        <v>6.5319838999999998E-3</v>
      </c>
      <c r="I898" s="43">
        <v>0.39641546999999999</v>
      </c>
      <c r="J898" s="43">
        <v>1.2438441999999999E-2</v>
      </c>
      <c r="K898" s="43">
        <v>3.6033212000000001E-3</v>
      </c>
      <c r="L898" s="43">
        <v>4.5917358000000002E-4</v>
      </c>
      <c r="M898" s="43">
        <v>6.8107601000000004E-3</v>
      </c>
      <c r="N898" s="43">
        <v>7.1487964000000001E-2</v>
      </c>
      <c r="O898" s="43">
        <v>2.8390448E-3</v>
      </c>
      <c r="P898" s="43">
        <v>0</v>
      </c>
      <c r="Q898" s="43">
        <v>1.5632885999999999E-3</v>
      </c>
      <c r="R898" s="43">
        <v>1.5902601999999998E-2</v>
      </c>
      <c r="S898" s="43">
        <v>6.6777798000000003E-3</v>
      </c>
      <c r="U898" s="93">
        <f t="shared" si="166"/>
        <v>0.47986711206896554</v>
      </c>
    </row>
    <row r="899" spans="1:21">
      <c r="A899" s="41" t="s">
        <v>33</v>
      </c>
      <c r="B899" s="94" t="s">
        <v>5354</v>
      </c>
      <c r="C899" s="74">
        <f t="shared" si="162"/>
        <v>3.2723077054000003</v>
      </c>
      <c r="D899" s="74">
        <f t="shared" si="163"/>
        <v>0.25967909300000003</v>
      </c>
      <c r="E899" s="74">
        <f t="shared" si="164"/>
        <v>1.781349751</v>
      </c>
      <c r="F899" s="74">
        <f t="shared" si="165"/>
        <v>0.60636227139999999</v>
      </c>
      <c r="G899" s="95">
        <v>0.62491658999999999</v>
      </c>
      <c r="H899" s="43">
        <v>1.7323191000000002E-2</v>
      </c>
      <c r="I899" s="43">
        <v>0.32488275999999999</v>
      </c>
      <c r="J899" s="43">
        <v>6.5785811999999999E-2</v>
      </c>
      <c r="K899" s="43">
        <v>3.4628955000000003E-2</v>
      </c>
      <c r="L899" s="43">
        <v>3.1278159999999998E-3</v>
      </c>
      <c r="M899" s="43">
        <v>0.15613651000000001</v>
      </c>
      <c r="N899" s="43">
        <v>1.4391438000000001</v>
      </c>
      <c r="O899" s="43">
        <v>6.1216635999999996E-3</v>
      </c>
      <c r="P899" s="43">
        <v>0</v>
      </c>
      <c r="Q899" s="43">
        <v>3.3190148000000002E-3</v>
      </c>
      <c r="R899" s="43">
        <v>2.2731782999999998E-2</v>
      </c>
      <c r="S899" s="43">
        <v>0.57418981000000002</v>
      </c>
      <c r="U899" s="93">
        <f t="shared" si="166"/>
        <v>5.38721198275862</v>
      </c>
    </row>
    <row r="900" spans="1:21">
      <c r="A900" s="41" t="s">
        <v>33</v>
      </c>
      <c r="B900" s="94" t="s">
        <v>5355</v>
      </c>
      <c r="C900" s="74">
        <f t="shared" si="162"/>
        <v>2.4637590936200002</v>
      </c>
      <c r="D900" s="74">
        <f t="shared" si="163"/>
        <v>0.41784264100000001</v>
      </c>
      <c r="E900" s="74">
        <f t="shared" si="164"/>
        <v>0.58542379500000008</v>
      </c>
      <c r="F900" s="74">
        <f t="shared" si="165"/>
        <v>6.4758457620000001E-2</v>
      </c>
      <c r="G900" s="95">
        <v>1.3957341999999999</v>
      </c>
      <c r="H900" s="43">
        <v>1.4288544E-2</v>
      </c>
      <c r="I900" s="43">
        <v>0.47349358000000002</v>
      </c>
      <c r="J900" s="43">
        <v>0.13255960999999999</v>
      </c>
      <c r="K900" s="43">
        <v>0.22610073999999999</v>
      </c>
      <c r="L900" s="43">
        <v>5.246428E-3</v>
      </c>
      <c r="M900" s="43">
        <v>5.3935863000000001E-2</v>
      </c>
      <c r="N900" s="43">
        <v>9.7641670999999999E-2</v>
      </c>
      <c r="O900" s="43">
        <v>1.7700938E-3</v>
      </c>
      <c r="P900" s="43">
        <v>0</v>
      </c>
      <c r="Q900" s="43">
        <v>3.2334052999999997E-4</v>
      </c>
      <c r="R900" s="43">
        <v>6.2561382999999998E-2</v>
      </c>
      <c r="S900" s="43">
        <v>1.0364029E-4</v>
      </c>
      <c r="U900" s="93">
        <f t="shared" si="166"/>
        <v>12.032191379310344</v>
      </c>
    </row>
    <row r="901" spans="1:21">
      <c r="A901" s="41" t="s">
        <v>33</v>
      </c>
      <c r="B901" s="94" t="s">
        <v>5356</v>
      </c>
      <c r="C901" s="74">
        <f t="shared" si="162"/>
        <v>7.2649503895000009E-2</v>
      </c>
      <c r="D901" s="74">
        <f t="shared" si="163"/>
        <v>2.7128366020000004E-3</v>
      </c>
      <c r="E901" s="74">
        <f t="shared" si="164"/>
        <v>5.0735901260000001E-2</v>
      </c>
      <c r="F901" s="74">
        <f t="shared" si="165"/>
        <v>1.1484042633E-2</v>
      </c>
      <c r="G901" s="95">
        <v>7.7167234000000001E-3</v>
      </c>
      <c r="H901" s="43">
        <v>6.0885325999999996E-4</v>
      </c>
      <c r="I901" s="43">
        <v>1.4425603E-2</v>
      </c>
      <c r="J901" s="43">
        <v>1.8746109E-3</v>
      </c>
      <c r="K901" s="43">
        <v>4.4074566E-4</v>
      </c>
      <c r="L901" s="43">
        <v>5.3532461999999999E-5</v>
      </c>
      <c r="M901" s="43">
        <v>3.4394758000000001E-4</v>
      </c>
      <c r="N901" s="43">
        <v>3.5701444999999998E-2</v>
      </c>
      <c r="O901" s="43">
        <v>4.7956304000000002E-4</v>
      </c>
      <c r="P901" s="43">
        <v>0</v>
      </c>
      <c r="Q901" s="43">
        <v>6.5715753000000003E-5</v>
      </c>
      <c r="R901" s="43">
        <v>9.1351484000000004E-4</v>
      </c>
      <c r="S901" s="43">
        <v>1.0025249E-2</v>
      </c>
      <c r="U901" s="93">
        <f t="shared" si="166"/>
        <v>6.65234775862069E-2</v>
      </c>
    </row>
    <row r="902" spans="1:21">
      <c r="A902" s="41" t="s">
        <v>33</v>
      </c>
      <c r="B902" s="94" t="s">
        <v>5357</v>
      </c>
      <c r="C902" s="74">
        <f t="shared" si="162"/>
        <v>8.8382563210999993E-2</v>
      </c>
      <c r="D902" s="74">
        <f t="shared" si="163"/>
        <v>4.7736115509999996E-3</v>
      </c>
      <c r="E902" s="74">
        <f t="shared" si="164"/>
        <v>3.9952059819999997E-2</v>
      </c>
      <c r="F902" s="74">
        <f t="shared" si="165"/>
        <v>2.6139509840000002E-2</v>
      </c>
      <c r="G902" s="95">
        <v>1.7517382000000001E-2</v>
      </c>
      <c r="H902" s="43">
        <v>8.8278881999999999E-4</v>
      </c>
      <c r="I902" s="43">
        <v>2.2824079000000001E-2</v>
      </c>
      <c r="J902" s="43">
        <v>2.8308991E-3</v>
      </c>
      <c r="K902" s="43">
        <v>5.4714547000000004E-4</v>
      </c>
      <c r="L902" s="43">
        <v>9.2208280999999997E-5</v>
      </c>
      <c r="M902" s="43">
        <v>1.3033586999999999E-3</v>
      </c>
      <c r="N902" s="43">
        <v>1.6245191999999999E-2</v>
      </c>
      <c r="O902" s="43">
        <v>7.2075583000000005E-4</v>
      </c>
      <c r="P902" s="43">
        <v>0</v>
      </c>
      <c r="Q902" s="43">
        <v>1.1206560999999999E-4</v>
      </c>
      <c r="R902" s="43">
        <v>1.2912054E-3</v>
      </c>
      <c r="S902" s="43">
        <v>2.4015483000000001E-2</v>
      </c>
      <c r="U902" s="93">
        <f t="shared" si="166"/>
        <v>0.15101191379310344</v>
      </c>
    </row>
    <row r="903" spans="1:21">
      <c r="A903" s="41" t="s">
        <v>33</v>
      </c>
      <c r="B903" s="94" t="s">
        <v>5358</v>
      </c>
      <c r="C903" s="74">
        <f t="shared" si="162"/>
        <v>0.82851285815000009</v>
      </c>
      <c r="D903" s="74">
        <f t="shared" si="163"/>
        <v>3.09378576E-2</v>
      </c>
      <c r="E903" s="74">
        <f t="shared" si="164"/>
        <v>0.57860473270000001</v>
      </c>
      <c r="F903" s="74">
        <f t="shared" si="165"/>
        <v>0.13096685184999998</v>
      </c>
      <c r="G903" s="95">
        <v>8.8003416000000001E-2</v>
      </c>
      <c r="H903" s="43">
        <v>6.9435126999999996E-3</v>
      </c>
      <c r="I903" s="43">
        <v>0.16451314</v>
      </c>
      <c r="J903" s="43">
        <v>2.1378524999999999E-2</v>
      </c>
      <c r="K903" s="43">
        <v>5.0263722000000004E-3</v>
      </c>
      <c r="L903" s="43">
        <v>6.1049740000000002E-4</v>
      </c>
      <c r="M903" s="43">
        <v>3.9224630000000002E-3</v>
      </c>
      <c r="N903" s="43">
        <v>0.40714808000000002</v>
      </c>
      <c r="O903" s="43">
        <v>5.4690551999999996E-3</v>
      </c>
      <c r="P903" s="43">
        <v>0</v>
      </c>
      <c r="Q903" s="43">
        <v>7.4943864999999995E-4</v>
      </c>
      <c r="R903" s="43">
        <v>1.0417948E-2</v>
      </c>
      <c r="S903" s="43">
        <v>0.11433040999999999</v>
      </c>
      <c r="U903" s="93">
        <f t="shared" si="166"/>
        <v>0.75865013793103442</v>
      </c>
    </row>
    <row r="904" spans="1:21">
      <c r="A904" s="41" t="s">
        <v>33</v>
      </c>
      <c r="B904" s="94" t="s">
        <v>5359</v>
      </c>
      <c r="C904" s="74">
        <f t="shared" si="162"/>
        <v>0.90543336595000001</v>
      </c>
      <c r="D904" s="74">
        <f t="shared" si="163"/>
        <v>4.1011691549999993E-2</v>
      </c>
      <c r="E904" s="74">
        <f t="shared" si="164"/>
        <v>0.52590363640000004</v>
      </c>
      <c r="F904" s="74">
        <f t="shared" si="165"/>
        <v>0.20260649800000002</v>
      </c>
      <c r="G904" s="95">
        <v>0.13591154</v>
      </c>
      <c r="H904" s="43">
        <v>8.2826663999999994E-3</v>
      </c>
      <c r="I904" s="43">
        <v>0.20556874999999999</v>
      </c>
      <c r="J904" s="43">
        <v>2.6053353000000001E-2</v>
      </c>
      <c r="K904" s="43">
        <v>5.5465604E-3</v>
      </c>
      <c r="L904" s="43">
        <v>7.9955974999999996E-4</v>
      </c>
      <c r="M904" s="43">
        <v>8.6122183999999997E-3</v>
      </c>
      <c r="N904" s="43">
        <v>0.31205221999999999</v>
      </c>
      <c r="O904" s="43">
        <v>6.6481309999999998E-3</v>
      </c>
      <c r="P904" s="43">
        <v>0</v>
      </c>
      <c r="Q904" s="43">
        <v>9.76015E-4</v>
      </c>
      <c r="R904" s="43">
        <v>1.2264331999999999E-2</v>
      </c>
      <c r="S904" s="43">
        <v>0.18271802000000001</v>
      </c>
      <c r="U904" s="93">
        <f t="shared" si="166"/>
        <v>1.1716512068965517</v>
      </c>
    </row>
    <row r="905" spans="1:21">
      <c r="A905" s="41" t="s">
        <v>33</v>
      </c>
      <c r="B905" s="94" t="s">
        <v>5360</v>
      </c>
      <c r="C905" s="74">
        <f t="shared" si="162"/>
        <v>1.0079820906000001</v>
      </c>
      <c r="D905" s="74">
        <f t="shared" si="163"/>
        <v>5.4441903399999998E-2</v>
      </c>
      <c r="E905" s="74">
        <f t="shared" si="164"/>
        <v>0.45564372600000003</v>
      </c>
      <c r="F905" s="74">
        <f t="shared" si="165"/>
        <v>0.29811488120000001</v>
      </c>
      <c r="G905" s="95">
        <v>0.19978157999999999</v>
      </c>
      <c r="H905" s="43">
        <v>1.0067995999999999E-2</v>
      </c>
      <c r="I905" s="43">
        <v>0.26030318000000002</v>
      </c>
      <c r="J905" s="43">
        <v>3.2285729999999999E-2</v>
      </c>
      <c r="K905" s="43">
        <v>6.2400639000000004E-3</v>
      </c>
      <c r="L905" s="43">
        <v>1.0516135E-3</v>
      </c>
      <c r="M905" s="43">
        <v>1.4864496E-2</v>
      </c>
      <c r="N905" s="43">
        <v>0.18527255000000001</v>
      </c>
      <c r="O905" s="43">
        <v>8.2200486999999996E-3</v>
      </c>
      <c r="P905" s="43">
        <v>0</v>
      </c>
      <c r="Q905" s="43">
        <v>1.2780815000000001E-3</v>
      </c>
      <c r="R905" s="43">
        <v>1.4725891E-2</v>
      </c>
      <c r="S905" s="43">
        <v>0.27389086000000001</v>
      </c>
      <c r="U905" s="93">
        <f t="shared" si="166"/>
        <v>1.7222549999999999</v>
      </c>
    </row>
    <row r="906" spans="1:21">
      <c r="A906" s="41" t="s">
        <v>33</v>
      </c>
      <c r="B906" s="94" t="s">
        <v>5361</v>
      </c>
      <c r="C906" s="74">
        <f t="shared" si="162"/>
        <v>1.03332055853</v>
      </c>
      <c r="D906" s="74">
        <f t="shared" si="163"/>
        <v>8.8471584300000003E-2</v>
      </c>
      <c r="E906" s="74">
        <f t="shared" si="164"/>
        <v>0.30719796859999998</v>
      </c>
      <c r="F906" s="74">
        <f t="shared" si="165"/>
        <v>2.5665075629999999E-2</v>
      </c>
      <c r="G906" s="95">
        <v>0.61198593000000001</v>
      </c>
      <c r="H906" s="43">
        <v>4.9259216E-3</v>
      </c>
      <c r="I906" s="43">
        <v>0.22520487</v>
      </c>
      <c r="J906" s="43">
        <v>3.2197414000000001E-2</v>
      </c>
      <c r="K906" s="43">
        <v>4.1406685999999998E-2</v>
      </c>
      <c r="L906" s="43">
        <v>1.3116693E-3</v>
      </c>
      <c r="M906" s="43">
        <v>1.3555815000000001E-2</v>
      </c>
      <c r="N906" s="43">
        <v>7.7067177000000001E-2</v>
      </c>
      <c r="O906" s="43">
        <v>1.9069032E-3</v>
      </c>
      <c r="P906" s="43">
        <v>0</v>
      </c>
      <c r="Q906" s="43">
        <v>4.1218412000000002E-4</v>
      </c>
      <c r="R906" s="43">
        <v>2.3201487999999999E-2</v>
      </c>
      <c r="S906" s="43">
        <v>1.4450031E-4</v>
      </c>
      <c r="U906" s="93">
        <f t="shared" si="166"/>
        <v>5.2757407758620687</v>
      </c>
    </row>
    <row r="907" spans="1:21">
      <c r="A907" s="41" t="s">
        <v>33</v>
      </c>
      <c r="B907" s="94" t="s">
        <v>5362</v>
      </c>
      <c r="C907" s="74">
        <f t="shared" si="162"/>
        <v>1.5380703185</v>
      </c>
      <c r="D907" s="74">
        <f t="shared" si="163"/>
        <v>0.1067991782</v>
      </c>
      <c r="E907" s="74">
        <f t="shared" si="164"/>
        <v>0.53368178020000001</v>
      </c>
      <c r="F907" s="74">
        <f t="shared" si="165"/>
        <v>3.7768900099999995E-2</v>
      </c>
      <c r="G907" s="95">
        <v>0.85982046000000001</v>
      </c>
      <c r="H907" s="43">
        <v>6.5331902000000004E-3</v>
      </c>
      <c r="I907" s="43">
        <v>0.24598016</v>
      </c>
      <c r="J907" s="43">
        <v>3.7415334000000001E-2</v>
      </c>
      <c r="K907" s="43">
        <v>5.0911650000000003E-2</v>
      </c>
      <c r="L907" s="43">
        <v>1.5575132E-3</v>
      </c>
      <c r="M907" s="43">
        <v>1.6914681000000001E-2</v>
      </c>
      <c r="N907" s="43">
        <v>0.28116843000000002</v>
      </c>
      <c r="O907" s="43">
        <v>3.6980368999999999E-3</v>
      </c>
      <c r="P907" s="43">
        <v>0</v>
      </c>
      <c r="Q907" s="43">
        <v>1.0215292E-3</v>
      </c>
      <c r="R907" s="43">
        <v>1.9522940999999999E-2</v>
      </c>
      <c r="S907" s="43">
        <v>1.3526392999999999E-2</v>
      </c>
      <c r="U907" s="93">
        <f t="shared" si="166"/>
        <v>7.4122453448275856</v>
      </c>
    </row>
    <row r="908" spans="1:21">
      <c r="A908" s="41" t="s">
        <v>33</v>
      </c>
      <c r="B908" s="94" t="s">
        <v>5363</v>
      </c>
      <c r="C908" s="74">
        <f t="shared" si="162"/>
        <v>0.93332403398999997</v>
      </c>
      <c r="D908" s="74">
        <f t="shared" si="163"/>
        <v>5.6904365909999997E-2</v>
      </c>
      <c r="E908" s="74">
        <f t="shared" si="164"/>
        <v>0.41170283839999999</v>
      </c>
      <c r="F908" s="74">
        <f t="shared" si="165"/>
        <v>3.7470429679999993E-2</v>
      </c>
      <c r="G908" s="95">
        <v>0.42724640000000003</v>
      </c>
      <c r="H908" s="43">
        <v>4.6915283999999996E-3</v>
      </c>
      <c r="I908" s="43">
        <v>0.22643727</v>
      </c>
      <c r="J908" s="43">
        <v>2.2057378999999998E-2</v>
      </c>
      <c r="K908" s="43">
        <v>2.5530074E-2</v>
      </c>
      <c r="L908" s="43">
        <v>8.5402261000000002E-4</v>
      </c>
      <c r="M908" s="43">
        <v>8.4628902999999995E-3</v>
      </c>
      <c r="N908" s="43">
        <v>0.18057403999999999</v>
      </c>
      <c r="O908" s="43">
        <v>2.6213749E-3</v>
      </c>
      <c r="P908" s="43">
        <v>0</v>
      </c>
      <c r="Q908" s="43">
        <v>9.4984188000000005E-4</v>
      </c>
      <c r="R908" s="43">
        <v>2.7759883999999999E-2</v>
      </c>
      <c r="S908" s="43">
        <v>6.1393289000000002E-3</v>
      </c>
      <c r="U908" s="93">
        <f t="shared" si="166"/>
        <v>3.6831586206896554</v>
      </c>
    </row>
    <row r="909" spans="1:21">
      <c r="A909" s="41" t="s">
        <v>33</v>
      </c>
      <c r="B909" s="94" t="s">
        <v>5364</v>
      </c>
      <c r="C909" s="74">
        <f t="shared" si="162"/>
        <v>0.48918912691000005</v>
      </c>
      <c r="D909" s="74">
        <f t="shared" si="163"/>
        <v>1.2841392910000001E-2</v>
      </c>
      <c r="E909" s="74">
        <f t="shared" si="164"/>
        <v>0.36179104949999996</v>
      </c>
      <c r="F909" s="74">
        <f t="shared" si="165"/>
        <v>4.1023396500000003E-2</v>
      </c>
      <c r="G909" s="95">
        <v>7.3533288000000002E-2</v>
      </c>
      <c r="H909" s="43">
        <v>3.3612995000000001E-3</v>
      </c>
      <c r="I909" s="43">
        <v>0.21350506999999999</v>
      </c>
      <c r="J909" s="43">
        <v>8.3597661000000007E-3</v>
      </c>
      <c r="K909" s="43">
        <v>3.1729766999999999E-3</v>
      </c>
      <c r="L909" s="43">
        <v>2.2875951E-4</v>
      </c>
      <c r="M909" s="43">
        <v>1.0798906E-3</v>
      </c>
      <c r="N909" s="43">
        <v>0.14492468</v>
      </c>
      <c r="O909" s="43">
        <v>2.1146515000000001E-3</v>
      </c>
      <c r="P909" s="43">
        <v>0</v>
      </c>
      <c r="Q909" s="43">
        <v>1.0720482E-3</v>
      </c>
      <c r="R909" s="43">
        <v>3.4826313999999997E-2</v>
      </c>
      <c r="S909" s="43">
        <v>3.0103828000000001E-3</v>
      </c>
      <c r="U909" s="93">
        <f t="shared" si="166"/>
        <v>0.63390765517241376</v>
      </c>
    </row>
    <row r="910" spans="1:21">
      <c r="A910" s="41" t="s">
        <v>33</v>
      </c>
      <c r="B910" s="94" t="s">
        <v>5365</v>
      </c>
      <c r="C910" s="74">
        <f t="shared" si="162"/>
        <v>0.30242439912000002</v>
      </c>
      <c r="D910" s="74">
        <f t="shared" si="163"/>
        <v>1.2193747850000001E-2</v>
      </c>
      <c r="E910" s="74">
        <f t="shared" si="164"/>
        <v>0.25466871330000002</v>
      </c>
      <c r="F910" s="74">
        <f t="shared" si="165"/>
        <v>1.167342897E-2</v>
      </c>
      <c r="G910" s="95">
        <v>2.3888508999999999E-2</v>
      </c>
      <c r="H910" s="43">
        <v>2.4415433000000001E-3</v>
      </c>
      <c r="I910" s="43">
        <v>0.10050536</v>
      </c>
      <c r="J910" s="43">
        <v>6.8758936999999999E-3</v>
      </c>
      <c r="K910" s="43">
        <v>1.4908116999999999E-3</v>
      </c>
      <c r="L910" s="43">
        <v>2.5362515E-4</v>
      </c>
      <c r="M910" s="43">
        <v>3.5734172999999998E-3</v>
      </c>
      <c r="N910" s="43">
        <v>0.15172181000000001</v>
      </c>
      <c r="O910" s="43">
        <v>1.9422347E-3</v>
      </c>
      <c r="P910" s="43">
        <v>0</v>
      </c>
      <c r="Q910" s="43">
        <v>4.1436396999999998E-4</v>
      </c>
      <c r="R910" s="43">
        <v>2.1190624999999999E-3</v>
      </c>
      <c r="S910" s="43">
        <v>7.1977678000000002E-3</v>
      </c>
      <c r="U910" s="93">
        <f t="shared" si="166"/>
        <v>0.20593542241379309</v>
      </c>
    </row>
    <row r="911" spans="1:21">
      <c r="A911" s="41" t="s">
        <v>33</v>
      </c>
      <c r="B911" s="94" t="s">
        <v>5366</v>
      </c>
      <c r="C911" s="74">
        <f t="shared" si="162"/>
        <v>0.43651375035000001</v>
      </c>
      <c r="D911" s="74">
        <f t="shared" si="163"/>
        <v>1.376389167E-2</v>
      </c>
      <c r="E911" s="74">
        <f t="shared" si="164"/>
        <v>0.38210800769999997</v>
      </c>
      <c r="F911" s="74">
        <f t="shared" si="165"/>
        <v>1.067584198E-2</v>
      </c>
      <c r="G911" s="95">
        <v>2.9966008999999998E-2</v>
      </c>
      <c r="H911" s="43">
        <v>3.0856176999999999E-3</v>
      </c>
      <c r="I911" s="43">
        <v>0.13143265000000001</v>
      </c>
      <c r="J911" s="43">
        <v>9.2016379999999998E-3</v>
      </c>
      <c r="K911" s="43">
        <v>2.0121587999999998E-3</v>
      </c>
      <c r="L911" s="43">
        <v>2.3842467E-4</v>
      </c>
      <c r="M911" s="43">
        <v>2.3116702000000001E-3</v>
      </c>
      <c r="N911" s="43">
        <v>0.24758974</v>
      </c>
      <c r="O911" s="43">
        <v>2.4961852999999998E-3</v>
      </c>
      <c r="P911" s="43">
        <v>0</v>
      </c>
      <c r="Q911" s="43">
        <v>6.7838217999999998E-4</v>
      </c>
      <c r="R911" s="43">
        <v>1.8085296999999999E-3</v>
      </c>
      <c r="S911" s="43">
        <v>5.6927447999999999E-3</v>
      </c>
      <c r="U911" s="93">
        <f t="shared" si="166"/>
        <v>0.2583276637931034</v>
      </c>
    </row>
    <row r="912" spans="1:21">
      <c r="A912" s="41" t="s">
        <v>33</v>
      </c>
      <c r="B912" s="94" t="s">
        <v>5367</v>
      </c>
      <c r="C912" s="74">
        <f t="shared" si="162"/>
        <v>0.14528602882000002</v>
      </c>
      <c r="D912" s="74">
        <f t="shared" si="163"/>
        <v>9.8981105700000002E-3</v>
      </c>
      <c r="E912" s="74">
        <f t="shared" si="164"/>
        <v>0.10654203330000001</v>
      </c>
      <c r="F912" s="74">
        <f t="shared" si="165"/>
        <v>8.25593495E-3</v>
      </c>
      <c r="G912" s="95">
        <v>2.0589949999999999E-2</v>
      </c>
      <c r="H912" s="43">
        <v>1.6911923000000001E-3</v>
      </c>
      <c r="I912" s="43">
        <v>8.6535017000000006E-2</v>
      </c>
      <c r="J912" s="43">
        <v>5.4148152999999996E-3</v>
      </c>
      <c r="K912" s="43">
        <v>1.0956306E-3</v>
      </c>
      <c r="L912" s="43">
        <v>2.0982537E-4</v>
      </c>
      <c r="M912" s="43">
        <v>3.1778393000000001E-3</v>
      </c>
      <c r="N912" s="43">
        <v>1.8315824000000001E-2</v>
      </c>
      <c r="O912" s="43">
        <v>1.4276152E-3</v>
      </c>
      <c r="P912" s="43">
        <v>0</v>
      </c>
      <c r="Q912" s="43">
        <v>1.9839675E-4</v>
      </c>
      <c r="R912" s="43">
        <v>2.4648972999999999E-3</v>
      </c>
      <c r="S912" s="43">
        <v>4.1650257E-3</v>
      </c>
      <c r="U912" s="93">
        <f t="shared" si="166"/>
        <v>0.17749956896551722</v>
      </c>
    </row>
    <row r="913" spans="1:21">
      <c r="A913" s="41" t="s">
        <v>33</v>
      </c>
      <c r="B913" s="94" t="s">
        <v>5368</v>
      </c>
      <c r="C913" s="74">
        <f t="shared" si="162"/>
        <v>0.36799435836</v>
      </c>
      <c r="D913" s="74">
        <f t="shared" si="163"/>
        <v>1.3634812689999999E-2</v>
      </c>
      <c r="E913" s="74">
        <f t="shared" si="164"/>
        <v>0.31518251949999998</v>
      </c>
      <c r="F913" s="74">
        <f t="shared" si="165"/>
        <v>1.7936308169999998E-2</v>
      </c>
      <c r="G913" s="95">
        <v>2.1240717999999999E-2</v>
      </c>
      <c r="H913" s="43">
        <v>2.7503405000000002E-3</v>
      </c>
      <c r="I913" s="43">
        <v>8.2882759E-2</v>
      </c>
      <c r="J913" s="43">
        <v>6.1541477000000002E-3</v>
      </c>
      <c r="K913" s="43">
        <v>1.4285135999999999E-3</v>
      </c>
      <c r="L913" s="43">
        <v>3.3691439000000002E-4</v>
      </c>
      <c r="M913" s="43">
        <v>5.7152369999999997E-3</v>
      </c>
      <c r="N913" s="43">
        <v>0.22954942</v>
      </c>
      <c r="O913" s="43">
        <v>2.0154870999999999E-3</v>
      </c>
      <c r="P913" s="43">
        <v>0</v>
      </c>
      <c r="Q913" s="43">
        <v>4.0598727000000002E-4</v>
      </c>
      <c r="R913" s="43">
        <v>1.9948418000000001E-3</v>
      </c>
      <c r="S913" s="43">
        <v>1.3519992E-2</v>
      </c>
      <c r="U913" s="93">
        <f t="shared" si="166"/>
        <v>0.18310963793103446</v>
      </c>
    </row>
    <row r="914" spans="1:21">
      <c r="A914" s="41" t="s">
        <v>33</v>
      </c>
      <c r="B914" s="94" t="s">
        <v>5369</v>
      </c>
      <c r="C914" s="74">
        <f t="shared" si="162"/>
        <v>0.50343506888</v>
      </c>
      <c r="D914" s="74">
        <f t="shared" si="163"/>
        <v>1.9505776239999998E-2</v>
      </c>
      <c r="E914" s="74">
        <f t="shared" si="164"/>
        <v>0.39920550450000003</v>
      </c>
      <c r="F914" s="74">
        <f t="shared" si="165"/>
        <v>3.2055107139999997E-2</v>
      </c>
      <c r="G914" s="95">
        <v>5.2668681000000002E-2</v>
      </c>
      <c r="H914" s="43">
        <v>3.9191475000000002E-3</v>
      </c>
      <c r="I914" s="43">
        <v>0.30796569000000001</v>
      </c>
      <c r="J914" s="43">
        <v>1.3197996E-2</v>
      </c>
      <c r="K914" s="43">
        <v>2.4736458999999999E-3</v>
      </c>
      <c r="L914" s="43">
        <v>4.5439324E-4</v>
      </c>
      <c r="M914" s="43">
        <v>3.3797410999999999E-3</v>
      </c>
      <c r="N914" s="43">
        <v>8.7320667000000005E-2</v>
      </c>
      <c r="O914" s="43">
        <v>3.2505920000000001E-3</v>
      </c>
      <c r="P914" s="43">
        <v>0</v>
      </c>
      <c r="Q914" s="43">
        <v>6.3298193999999995E-4</v>
      </c>
      <c r="R914" s="43">
        <v>2.5715097999999999E-2</v>
      </c>
      <c r="S914" s="43">
        <v>2.4564351999999999E-3</v>
      </c>
      <c r="U914" s="93">
        <f t="shared" si="166"/>
        <v>0.45404035344827587</v>
      </c>
    </row>
    <row r="915" spans="1:21">
      <c r="A915" s="41" t="s">
        <v>33</v>
      </c>
      <c r="B915" s="94" t="s">
        <v>5370</v>
      </c>
      <c r="C915" s="74">
        <f t="shared" si="162"/>
        <v>0.41526849639999996</v>
      </c>
      <c r="D915" s="74">
        <f t="shared" si="163"/>
        <v>1.1349939699999999E-2</v>
      </c>
      <c r="E915" s="74">
        <f t="shared" si="164"/>
        <v>0.26513958380000002</v>
      </c>
      <c r="F915" s="74">
        <f t="shared" si="165"/>
        <v>0.1056865989</v>
      </c>
      <c r="G915" s="95">
        <v>3.3092374000000001E-2</v>
      </c>
      <c r="H915" s="43">
        <v>4.3418038000000003E-3</v>
      </c>
      <c r="I915" s="43">
        <v>0.16175412</v>
      </c>
      <c r="J915" s="43">
        <v>7.2274582999999996E-3</v>
      </c>
      <c r="K915" s="43">
        <v>2.3527082999999999E-3</v>
      </c>
      <c r="L915" s="43">
        <v>3.0826209999999999E-4</v>
      </c>
      <c r="M915" s="43">
        <v>1.461511E-3</v>
      </c>
      <c r="N915" s="43">
        <v>9.9043660000000006E-2</v>
      </c>
      <c r="O915" s="43">
        <v>3.8895461999999999E-3</v>
      </c>
      <c r="P915" s="43">
        <v>0</v>
      </c>
      <c r="Q915" s="43">
        <v>1.2801157000000001E-3</v>
      </c>
      <c r="R915" s="43">
        <v>1.2932974E-2</v>
      </c>
      <c r="S915" s="43">
        <v>8.7583963000000001E-2</v>
      </c>
      <c r="U915" s="93">
        <f t="shared" si="166"/>
        <v>0.28527908620689657</v>
      </c>
    </row>
    <row r="916" spans="1:21">
      <c r="A916" s="41" t="s">
        <v>33</v>
      </c>
      <c r="B916" s="94" t="s">
        <v>5371</v>
      </c>
      <c r="C916" s="74">
        <f t="shared" si="162"/>
        <v>0.41149261904000001</v>
      </c>
      <c r="D916" s="74">
        <f t="shared" si="163"/>
        <v>1.7935887230000003E-2</v>
      </c>
      <c r="E916" s="74">
        <f t="shared" si="164"/>
        <v>0.31714986029999997</v>
      </c>
      <c r="F916" s="74">
        <f t="shared" si="165"/>
        <v>3.1975569509999996E-2</v>
      </c>
      <c r="G916" s="95">
        <v>4.4431301999999999E-2</v>
      </c>
      <c r="H916" s="43">
        <v>4.0096152999999999E-3</v>
      </c>
      <c r="I916" s="43">
        <v>0.24224402</v>
      </c>
      <c r="J916" s="43">
        <v>1.3566323E-2</v>
      </c>
      <c r="K916" s="43">
        <v>2.3942549E-3</v>
      </c>
      <c r="L916" s="43">
        <v>3.1186993000000002E-4</v>
      </c>
      <c r="M916" s="43">
        <v>1.6634394E-3</v>
      </c>
      <c r="N916" s="43">
        <v>7.0896224999999993E-2</v>
      </c>
      <c r="O916" s="43">
        <v>3.6794038000000002E-3</v>
      </c>
      <c r="P916" s="43">
        <v>0</v>
      </c>
      <c r="Q916" s="43">
        <v>8.8253221000000003E-4</v>
      </c>
      <c r="R916" s="43">
        <v>1.9594265E-2</v>
      </c>
      <c r="S916" s="43">
        <v>7.8193684999999999E-3</v>
      </c>
      <c r="U916" s="93">
        <f t="shared" si="166"/>
        <v>0.38302846551724135</v>
      </c>
    </row>
    <row r="917" spans="1:21">
      <c r="A917" s="41" t="s">
        <v>33</v>
      </c>
      <c r="B917" s="94" t="s">
        <v>5372</v>
      </c>
      <c r="C917" s="74">
        <f t="shared" si="162"/>
        <v>0.29604785817000001</v>
      </c>
      <c r="D917" s="74">
        <f t="shared" si="163"/>
        <v>9.8589508899999991E-3</v>
      </c>
      <c r="E917" s="74">
        <f t="shared" si="164"/>
        <v>0.23266865289999999</v>
      </c>
      <c r="F917" s="74">
        <f t="shared" si="165"/>
        <v>2.1998092380000001E-2</v>
      </c>
      <c r="G917" s="95">
        <v>3.1522161999999999E-2</v>
      </c>
      <c r="H917" s="43">
        <v>2.0799618999999998E-3</v>
      </c>
      <c r="I917" s="43">
        <v>0.15689475999999999</v>
      </c>
      <c r="J917" s="43">
        <v>6.9053559999999996E-3</v>
      </c>
      <c r="K917" s="43">
        <v>1.253309E-3</v>
      </c>
      <c r="L917" s="43">
        <v>3.2237069E-4</v>
      </c>
      <c r="M917" s="43">
        <v>1.3779152E-3</v>
      </c>
      <c r="N917" s="43">
        <v>7.3693931000000004E-2</v>
      </c>
      <c r="O917" s="43">
        <v>1.8180742000000001E-3</v>
      </c>
      <c r="P917" s="43">
        <v>0</v>
      </c>
      <c r="Q917" s="43">
        <v>7.8375248000000001E-4</v>
      </c>
      <c r="R917" s="43">
        <v>7.5871966999999998E-3</v>
      </c>
      <c r="S917" s="43">
        <v>1.1809069E-2</v>
      </c>
      <c r="U917" s="93">
        <f t="shared" si="166"/>
        <v>0.27174277586206896</v>
      </c>
    </row>
    <row r="918" spans="1:21">
      <c r="A918" s="41" t="s">
        <v>33</v>
      </c>
      <c r="B918" s="94" t="s">
        <v>5373</v>
      </c>
      <c r="C918" s="74">
        <f t="shared" si="162"/>
        <v>0.31197884136999998</v>
      </c>
      <c r="D918" s="74">
        <f t="shared" si="163"/>
        <v>1.0262840269999999E-2</v>
      </c>
      <c r="E918" s="74">
        <f t="shared" si="164"/>
        <v>0.23958920979999998</v>
      </c>
      <c r="F918" s="74">
        <f t="shared" si="165"/>
        <v>2.9964994299999999E-2</v>
      </c>
      <c r="G918" s="95">
        <v>3.2161796999999999E-2</v>
      </c>
      <c r="H918" s="43">
        <v>2.3929388000000001E-3</v>
      </c>
      <c r="I918" s="43">
        <v>0.17282929</v>
      </c>
      <c r="J918" s="43">
        <v>7.3491724999999999E-3</v>
      </c>
      <c r="K918" s="43">
        <v>1.5388380000000001E-3</v>
      </c>
      <c r="L918" s="43">
        <v>2.0390857000000001E-4</v>
      </c>
      <c r="M918" s="43">
        <v>1.1709212E-3</v>
      </c>
      <c r="N918" s="43">
        <v>6.4366981000000004E-2</v>
      </c>
      <c r="O918" s="43">
        <v>2.3703534000000001E-3</v>
      </c>
      <c r="P918" s="43">
        <v>0</v>
      </c>
      <c r="Q918" s="43">
        <v>2.5868013999999998E-3</v>
      </c>
      <c r="R918" s="43">
        <v>8.5306705000000004E-3</v>
      </c>
      <c r="S918" s="43">
        <v>1.6477169E-2</v>
      </c>
      <c r="U918" s="93">
        <f t="shared" si="166"/>
        <v>0.27725687068965515</v>
      </c>
    </row>
    <row r="919" spans="1:21">
      <c r="A919" s="41" t="s">
        <v>33</v>
      </c>
      <c r="B919" s="94" t="s">
        <v>5374</v>
      </c>
      <c r="C919" s="74">
        <f t="shared" si="162"/>
        <v>0.20493474769999998</v>
      </c>
      <c r="D919" s="74">
        <f t="shared" si="163"/>
        <v>9.9548187900000001E-3</v>
      </c>
      <c r="E919" s="74">
        <f t="shared" si="164"/>
        <v>0.14380949329999998</v>
      </c>
      <c r="F919" s="74">
        <f t="shared" si="165"/>
        <v>2.1619350610000001E-2</v>
      </c>
      <c r="G919" s="95">
        <v>2.9551085000000001E-2</v>
      </c>
      <c r="H919" s="43">
        <v>2.0438023E-3</v>
      </c>
      <c r="I919" s="43">
        <v>6.4654079000000003E-2</v>
      </c>
      <c r="J919" s="43">
        <v>6.1012393999999998E-3</v>
      </c>
      <c r="K919" s="43">
        <v>1.1020939E-3</v>
      </c>
      <c r="L919" s="43">
        <v>5.5678398999999999E-4</v>
      </c>
      <c r="M919" s="43">
        <v>2.1947015E-3</v>
      </c>
      <c r="N919" s="43">
        <v>7.7111611999999996E-2</v>
      </c>
      <c r="O919" s="43">
        <v>1.5356720000000001E-3</v>
      </c>
      <c r="P919" s="43">
        <v>0</v>
      </c>
      <c r="Q919" s="43">
        <v>7.5637261E-4</v>
      </c>
      <c r="R919" s="43">
        <v>6.5583289999999999E-3</v>
      </c>
      <c r="S919" s="43">
        <v>1.2768977000000001E-2</v>
      </c>
      <c r="U919" s="93">
        <f t="shared" si="166"/>
        <v>0.2547507327586207</v>
      </c>
    </row>
    <row r="920" spans="1:21">
      <c r="A920" s="41" t="s">
        <v>33</v>
      </c>
      <c r="B920" s="94" t="s">
        <v>5375</v>
      </c>
      <c r="C920" s="74">
        <f t="shared" si="162"/>
        <v>0.30539321116000001</v>
      </c>
      <c r="D920" s="74">
        <f t="shared" si="163"/>
        <v>1.0118695160000002E-2</v>
      </c>
      <c r="E920" s="74">
        <f t="shared" si="164"/>
        <v>0.24324965269999999</v>
      </c>
      <c r="F920" s="74">
        <f t="shared" si="165"/>
        <v>2.1366632300000001E-2</v>
      </c>
      <c r="G920" s="95">
        <v>3.0658231000000001E-2</v>
      </c>
      <c r="H920" s="43">
        <v>2.7250466999999999E-3</v>
      </c>
      <c r="I920" s="43">
        <v>0.17657392999999999</v>
      </c>
      <c r="J920" s="43">
        <v>7.4607817000000003E-3</v>
      </c>
      <c r="K920" s="43">
        <v>1.5095411999999999E-3</v>
      </c>
      <c r="L920" s="43">
        <v>1.7570785000000001E-4</v>
      </c>
      <c r="M920" s="43">
        <v>9.7266441000000003E-4</v>
      </c>
      <c r="N920" s="43">
        <v>6.3950675999999998E-2</v>
      </c>
      <c r="O920" s="43">
        <v>2.2760010000000002E-3</v>
      </c>
      <c r="P920" s="43">
        <v>0</v>
      </c>
      <c r="Q920" s="43">
        <v>1.4213208000000001E-3</v>
      </c>
      <c r="R920" s="43">
        <v>1.3170578E-2</v>
      </c>
      <c r="S920" s="43">
        <v>4.4987324999999998E-3</v>
      </c>
      <c r="U920" s="93">
        <f t="shared" si="166"/>
        <v>0.26429509482758623</v>
      </c>
    </row>
    <row r="921" spans="1:21">
      <c r="A921" s="41" t="s">
        <v>33</v>
      </c>
      <c r="B921" s="94" t="s">
        <v>5376</v>
      </c>
      <c r="C921" s="74">
        <f t="shared" si="162"/>
        <v>0.29378879094999999</v>
      </c>
      <c r="D921" s="74">
        <f t="shared" si="163"/>
        <v>1.039684188E-2</v>
      </c>
      <c r="E921" s="74">
        <f t="shared" si="164"/>
        <v>0.23307131999999997</v>
      </c>
      <c r="F921" s="74">
        <f t="shared" si="165"/>
        <v>1.9826956069999999E-2</v>
      </c>
      <c r="G921" s="95">
        <v>3.0493672999999999E-2</v>
      </c>
      <c r="H921" s="43">
        <v>2.658119E-3</v>
      </c>
      <c r="I921" s="43">
        <v>0.16323794999999999</v>
      </c>
      <c r="J921" s="43">
        <v>7.1217842E-3</v>
      </c>
      <c r="K921" s="43">
        <v>1.3245688E-3</v>
      </c>
      <c r="L921" s="43">
        <v>2.6526358000000002E-4</v>
      </c>
      <c r="M921" s="43">
        <v>1.6852252999999999E-3</v>
      </c>
      <c r="N921" s="43">
        <v>6.7175251000000005E-2</v>
      </c>
      <c r="O921" s="43">
        <v>1.8658366E-3</v>
      </c>
      <c r="P921" s="43">
        <v>0</v>
      </c>
      <c r="Q921" s="43">
        <v>5.5655416999999998E-4</v>
      </c>
      <c r="R921" s="43">
        <v>1.0702097000000001E-2</v>
      </c>
      <c r="S921" s="43">
        <v>6.7024683000000002E-3</v>
      </c>
      <c r="U921" s="93">
        <f t="shared" si="166"/>
        <v>0.2628764913793103</v>
      </c>
    </row>
    <row r="922" spans="1:21">
      <c r="A922" s="41" t="s">
        <v>33</v>
      </c>
      <c r="B922" s="94" t="s">
        <v>5377</v>
      </c>
      <c r="C922" s="74">
        <f t="shared" si="162"/>
        <v>0.42685271785000001</v>
      </c>
      <c r="D922" s="74">
        <f t="shared" si="163"/>
        <v>1.551536945E-2</v>
      </c>
      <c r="E922" s="74">
        <f t="shared" si="164"/>
        <v>0.31607546590000002</v>
      </c>
      <c r="F922" s="74">
        <f t="shared" si="165"/>
        <v>4.8469756500000002E-2</v>
      </c>
      <c r="G922" s="95">
        <v>4.6792126000000003E-2</v>
      </c>
      <c r="H922" s="43">
        <v>4.3492048999999996E-3</v>
      </c>
      <c r="I922" s="43">
        <v>0.26498973999999997</v>
      </c>
      <c r="J922" s="43">
        <v>1.0982542E-2</v>
      </c>
      <c r="K922" s="43">
        <v>2.8362219999999998E-3</v>
      </c>
      <c r="L922" s="43">
        <v>2.6648995000000001E-4</v>
      </c>
      <c r="M922" s="43">
        <v>1.4301155E-3</v>
      </c>
      <c r="N922" s="43">
        <v>4.6736521000000003E-2</v>
      </c>
      <c r="O922" s="43">
        <v>3.7147236999999999E-3</v>
      </c>
      <c r="P922" s="43">
        <v>0</v>
      </c>
      <c r="Q922" s="43">
        <v>1.2144898000000001E-3</v>
      </c>
      <c r="R922" s="43">
        <v>2.5790515E-2</v>
      </c>
      <c r="S922" s="43">
        <v>1.7750028000000001E-2</v>
      </c>
      <c r="U922" s="93">
        <f t="shared" si="166"/>
        <v>0.40338039655172414</v>
      </c>
    </row>
    <row r="923" spans="1:21">
      <c r="A923" s="41" t="s">
        <v>33</v>
      </c>
      <c r="B923" s="94" t="s">
        <v>5378</v>
      </c>
      <c r="C923" s="74">
        <f t="shared" si="162"/>
        <v>0.78306649483000001</v>
      </c>
      <c r="D923" s="74">
        <f t="shared" si="163"/>
        <v>2.7121917629999999E-2</v>
      </c>
      <c r="E923" s="74">
        <f t="shared" si="164"/>
        <v>0.53940712120000001</v>
      </c>
      <c r="F923" s="74">
        <f t="shared" si="165"/>
        <v>0.14450144300000001</v>
      </c>
      <c r="G923" s="95">
        <v>7.2036012999999996E-2</v>
      </c>
      <c r="H923" s="43">
        <v>7.4196111999999996E-3</v>
      </c>
      <c r="I923" s="43">
        <v>0.33786895</v>
      </c>
      <c r="J923" s="43">
        <v>1.8193352999999999E-2</v>
      </c>
      <c r="K923" s="43">
        <v>4.7648954E-3</v>
      </c>
      <c r="L923" s="43">
        <v>6.1706342999999996E-4</v>
      </c>
      <c r="M923" s="43">
        <v>3.5466057999999998E-3</v>
      </c>
      <c r="N923" s="43">
        <v>0.19411856</v>
      </c>
      <c r="O923" s="43">
        <v>6.4182685999999997E-3</v>
      </c>
      <c r="P923" s="43">
        <v>0</v>
      </c>
      <c r="Q923" s="43">
        <v>2.9815903999999998E-3</v>
      </c>
      <c r="R923" s="43">
        <v>2.0299964E-2</v>
      </c>
      <c r="S923" s="43">
        <v>0.11480161999999999</v>
      </c>
      <c r="U923" s="93">
        <f t="shared" si="166"/>
        <v>0.62100011206896544</v>
      </c>
    </row>
    <row r="924" spans="1:21">
      <c r="A924" s="41" t="s">
        <v>33</v>
      </c>
      <c r="B924" s="94" t="s">
        <v>5379</v>
      </c>
      <c r="C924" s="74">
        <f t="shared" si="162"/>
        <v>0.55213444981999993</v>
      </c>
      <c r="D924" s="74">
        <f t="shared" si="163"/>
        <v>1.307327351E-2</v>
      </c>
      <c r="E924" s="74">
        <f t="shared" si="164"/>
        <v>0.4734042329</v>
      </c>
      <c r="F924" s="74">
        <f t="shared" si="165"/>
        <v>3.0974373409999999E-2</v>
      </c>
      <c r="G924" s="95">
        <v>3.4682570000000003E-2</v>
      </c>
      <c r="H924" s="43">
        <v>3.6339928999999998E-3</v>
      </c>
      <c r="I924" s="43">
        <v>0.29921681</v>
      </c>
      <c r="J924" s="43">
        <v>9.1297337999999995E-3</v>
      </c>
      <c r="K924" s="43">
        <v>1.8314417999999999E-3</v>
      </c>
      <c r="L924" s="43">
        <v>3.0667921E-4</v>
      </c>
      <c r="M924" s="43">
        <v>1.8054187000000001E-3</v>
      </c>
      <c r="N924" s="43">
        <v>0.17055343000000001</v>
      </c>
      <c r="O924" s="43">
        <v>2.5391107E-3</v>
      </c>
      <c r="P924" s="43">
        <v>0</v>
      </c>
      <c r="Q924" s="43">
        <v>5.1515171000000002E-4</v>
      </c>
      <c r="R924" s="43">
        <v>2.5197306999999999E-2</v>
      </c>
      <c r="S924" s="43">
        <v>2.7228040000000001E-3</v>
      </c>
      <c r="U924" s="93">
        <f t="shared" si="166"/>
        <v>0.29898767241379309</v>
      </c>
    </row>
    <row r="925" spans="1:21">
      <c r="A925" s="41" t="s">
        <v>33</v>
      </c>
      <c r="B925" s="94" t="s">
        <v>5380</v>
      </c>
      <c r="C925" s="74">
        <f t="shared" si="162"/>
        <v>0.57565040214999996</v>
      </c>
      <c r="D925" s="74">
        <f t="shared" si="163"/>
        <v>2.96033323E-2</v>
      </c>
      <c r="E925" s="74">
        <f t="shared" si="164"/>
        <v>0.42234812510000003</v>
      </c>
      <c r="F925" s="74">
        <f t="shared" si="165"/>
        <v>4.5967006749999997E-2</v>
      </c>
      <c r="G925" s="95">
        <v>7.7731938E-2</v>
      </c>
      <c r="H925" s="43">
        <v>4.3966921000000003E-3</v>
      </c>
      <c r="I925" s="43">
        <v>0.37132268000000002</v>
      </c>
      <c r="J925" s="43">
        <v>1.3829156E-2</v>
      </c>
      <c r="K925" s="43">
        <v>2.9650738000000002E-3</v>
      </c>
      <c r="L925" s="43">
        <v>1.2147505000000001E-3</v>
      </c>
      <c r="M925" s="43">
        <v>1.1594352E-2</v>
      </c>
      <c r="N925" s="43">
        <v>4.6628753000000002E-2</v>
      </c>
      <c r="O925" s="43">
        <v>3.1225078999999999E-3</v>
      </c>
      <c r="P925" s="43">
        <v>0</v>
      </c>
      <c r="Q925" s="43">
        <v>8.2915625000000003E-4</v>
      </c>
      <c r="R925" s="43">
        <v>4.0504789999999999E-2</v>
      </c>
      <c r="S925" s="43">
        <v>1.5105526000000001E-3</v>
      </c>
      <c r="U925" s="93">
        <f t="shared" si="166"/>
        <v>0.67010291379310338</v>
      </c>
    </row>
    <row r="926" spans="1:21">
      <c r="A926" s="41" t="s">
        <v>33</v>
      </c>
      <c r="B926" s="94" t="s">
        <v>5381</v>
      </c>
      <c r="C926" s="74">
        <f t="shared" si="162"/>
        <v>0.40578712880000001</v>
      </c>
      <c r="D926" s="74">
        <f t="shared" si="163"/>
        <v>1.7484176739999999E-2</v>
      </c>
      <c r="E926" s="74">
        <f t="shared" si="164"/>
        <v>0.32123485039999999</v>
      </c>
      <c r="F926" s="74">
        <f t="shared" si="165"/>
        <v>2.4176985659999997E-2</v>
      </c>
      <c r="G926" s="95">
        <v>4.2891116E-2</v>
      </c>
      <c r="H926" s="43">
        <v>3.6230144000000001E-3</v>
      </c>
      <c r="I926" s="43">
        <v>0.24987718</v>
      </c>
      <c r="J926" s="43">
        <v>1.3574332999999999E-2</v>
      </c>
      <c r="K926" s="43">
        <v>2.1431466000000001E-3</v>
      </c>
      <c r="L926" s="43">
        <v>2.8175623999999999E-4</v>
      </c>
      <c r="M926" s="43">
        <v>1.4849409E-3</v>
      </c>
      <c r="N926" s="43">
        <v>6.7734656000000004E-2</v>
      </c>
      <c r="O926" s="43">
        <v>3.2395435999999999E-3</v>
      </c>
      <c r="P926" s="43">
        <v>0</v>
      </c>
      <c r="Q926" s="43">
        <v>5.0145799999999998E-4</v>
      </c>
      <c r="R926" s="43">
        <v>2.0219088999999999E-2</v>
      </c>
      <c r="S926" s="43">
        <v>2.1689505999999999E-4</v>
      </c>
      <c r="U926" s="93">
        <f t="shared" si="166"/>
        <v>0.369751</v>
      </c>
    </row>
    <row r="927" spans="1:21">
      <c r="A927" s="41" t="s">
        <v>33</v>
      </c>
      <c r="B927" s="94" t="s">
        <v>5382</v>
      </c>
      <c r="C927" s="74">
        <f t="shared" si="162"/>
        <v>0.47704740574999999</v>
      </c>
      <c r="D927" s="74">
        <f t="shared" si="163"/>
        <v>1.7223911889999999E-2</v>
      </c>
      <c r="E927" s="74">
        <f t="shared" si="164"/>
        <v>0.39329236769999998</v>
      </c>
      <c r="F927" s="74">
        <f t="shared" si="165"/>
        <v>1.561794216E-2</v>
      </c>
      <c r="G927" s="95">
        <v>5.0913184E-2</v>
      </c>
      <c r="H927" s="43">
        <v>3.2841277000000002E-3</v>
      </c>
      <c r="I927" s="43">
        <v>0.23168512999999999</v>
      </c>
      <c r="J927" s="43">
        <v>1.1492995000000001E-2</v>
      </c>
      <c r="K927" s="43">
        <v>2.7728529E-3</v>
      </c>
      <c r="L927" s="43">
        <v>4.9340948999999999E-4</v>
      </c>
      <c r="M927" s="43">
        <v>2.4646544999999999E-3</v>
      </c>
      <c r="N927" s="43">
        <v>0.15832310999999999</v>
      </c>
      <c r="O927" s="43">
        <v>2.3814463999999999E-3</v>
      </c>
      <c r="P927" s="43">
        <v>0</v>
      </c>
      <c r="Q927" s="43">
        <v>7.7095766000000003E-4</v>
      </c>
      <c r="R927" s="43">
        <v>1.0733371E-2</v>
      </c>
      <c r="S927" s="43">
        <v>1.7321671E-3</v>
      </c>
      <c r="U927" s="93">
        <f t="shared" si="166"/>
        <v>0.43890675862068962</v>
      </c>
    </row>
    <row r="928" spans="1:21">
      <c r="A928" s="41" t="s">
        <v>33</v>
      </c>
      <c r="B928" s="94" t="s">
        <v>5383</v>
      </c>
      <c r="C928" s="74">
        <f t="shared" si="162"/>
        <v>0.38838766626999999</v>
      </c>
      <c r="D928" s="74">
        <f t="shared" si="163"/>
        <v>1.237827082E-2</v>
      </c>
      <c r="E928" s="74">
        <f t="shared" si="164"/>
        <v>0.32110249410000002</v>
      </c>
      <c r="F928" s="74">
        <f t="shared" si="165"/>
        <v>1.6003228350000002E-2</v>
      </c>
      <c r="G928" s="95">
        <v>3.8903673E-2</v>
      </c>
      <c r="H928" s="43">
        <v>2.5661221000000001E-3</v>
      </c>
      <c r="I928" s="43">
        <v>0.23492590999999999</v>
      </c>
      <c r="J928" s="43">
        <v>9.1999578999999998E-3</v>
      </c>
      <c r="K928" s="43">
        <v>1.5714755000000001E-3</v>
      </c>
      <c r="L928" s="43">
        <v>2.1816351999999999E-4</v>
      </c>
      <c r="M928" s="43">
        <v>1.3886739000000001E-3</v>
      </c>
      <c r="N928" s="43">
        <v>8.3610461999999997E-2</v>
      </c>
      <c r="O928" s="43">
        <v>2.1676106000000001E-3</v>
      </c>
      <c r="P928" s="43">
        <v>0</v>
      </c>
      <c r="Q928" s="43">
        <v>5.7899294999999996E-4</v>
      </c>
      <c r="R928" s="43">
        <v>1.1729842000000001E-2</v>
      </c>
      <c r="S928" s="43">
        <v>1.5267828E-3</v>
      </c>
      <c r="U928" s="93">
        <f t="shared" si="166"/>
        <v>0.3353764913793103</v>
      </c>
    </row>
    <row r="929" spans="1:21">
      <c r="A929" s="41" t="s">
        <v>33</v>
      </c>
      <c r="B929" s="94" t="s">
        <v>5384</v>
      </c>
      <c r="C929" s="74">
        <f t="shared" si="162"/>
        <v>0.27125799243000004</v>
      </c>
      <c r="D929" s="74">
        <f t="shared" si="163"/>
        <v>1.3631843689999999E-2</v>
      </c>
      <c r="E929" s="74">
        <f t="shared" si="164"/>
        <v>0.20552822580000002</v>
      </c>
      <c r="F929" s="74">
        <f t="shared" si="165"/>
        <v>1.3446145940000001E-2</v>
      </c>
      <c r="G929" s="95">
        <v>3.8651776999999998E-2</v>
      </c>
      <c r="H929" s="43">
        <v>2.4242907999999998E-3</v>
      </c>
      <c r="I929" s="43">
        <v>9.3509675E-2</v>
      </c>
      <c r="J929" s="43">
        <v>8.4013027999999997E-3</v>
      </c>
      <c r="K929" s="43">
        <v>1.3506185E-3</v>
      </c>
      <c r="L929" s="43">
        <v>7.8647058999999997E-4</v>
      </c>
      <c r="M929" s="43">
        <v>3.0934517999999999E-3</v>
      </c>
      <c r="N929" s="43">
        <v>0.10959426</v>
      </c>
      <c r="O929" s="43">
        <v>1.7604662999999999E-3</v>
      </c>
      <c r="P929" s="43">
        <v>0</v>
      </c>
      <c r="Q929" s="43">
        <v>6.3728023999999996E-4</v>
      </c>
      <c r="R929" s="43">
        <v>9.5603145999999996E-3</v>
      </c>
      <c r="S929" s="43">
        <v>1.4880848E-3</v>
      </c>
      <c r="U929" s="93">
        <f t="shared" si="166"/>
        <v>0.33320497413793099</v>
      </c>
    </row>
    <row r="930" spans="1:21">
      <c r="A930" s="41" t="s">
        <v>33</v>
      </c>
      <c r="B930" s="94" t="s">
        <v>5385</v>
      </c>
      <c r="C930" s="74">
        <f t="shared" si="162"/>
        <v>0.44667305406000002</v>
      </c>
      <c r="D930" s="74">
        <f t="shared" si="163"/>
        <v>1.3856550089999999E-2</v>
      </c>
      <c r="E930" s="74">
        <f t="shared" si="164"/>
        <v>0.36491002830000002</v>
      </c>
      <c r="F930" s="74">
        <f t="shared" si="165"/>
        <v>2.7795216669999998E-2</v>
      </c>
      <c r="G930" s="95">
        <v>4.0111259000000003E-2</v>
      </c>
      <c r="H930" s="43">
        <v>3.2168903000000001E-3</v>
      </c>
      <c r="I930" s="43">
        <v>0.26848059000000002</v>
      </c>
      <c r="J930" s="43">
        <v>1.0523057000000001E-2</v>
      </c>
      <c r="K930" s="43">
        <v>1.8352171999999999E-3</v>
      </c>
      <c r="L930" s="43">
        <v>2.1598749E-4</v>
      </c>
      <c r="M930" s="43">
        <v>1.2822884000000001E-3</v>
      </c>
      <c r="N930" s="43">
        <v>9.3212548000000006E-2</v>
      </c>
      <c r="O930" s="43">
        <v>2.6035034999999998E-3</v>
      </c>
      <c r="P930" s="43">
        <v>0</v>
      </c>
      <c r="Q930" s="43">
        <v>6.4499257000000005E-4</v>
      </c>
      <c r="R930" s="43">
        <v>2.0109723999999999E-2</v>
      </c>
      <c r="S930" s="43">
        <v>4.4369965999999997E-3</v>
      </c>
      <c r="U930" s="93">
        <f t="shared" si="166"/>
        <v>0.34578671551724138</v>
      </c>
    </row>
    <row r="931" spans="1:21">
      <c r="A931" s="41" t="s">
        <v>33</v>
      </c>
      <c r="B931" s="94" t="s">
        <v>5386</v>
      </c>
      <c r="C931" s="74">
        <f t="shared" si="162"/>
        <v>0.45969438178000005</v>
      </c>
      <c r="D931" s="74">
        <f t="shared" si="163"/>
        <v>1.5372028959999999E-2</v>
      </c>
      <c r="E931" s="74">
        <f t="shared" si="164"/>
        <v>0.37738729780000002</v>
      </c>
      <c r="F931" s="74">
        <f t="shared" si="165"/>
        <v>2.6372014020000001E-2</v>
      </c>
      <c r="G931" s="95">
        <v>4.0563041000000001E-2</v>
      </c>
      <c r="H931" s="43">
        <v>3.3243577999999998E-3</v>
      </c>
      <c r="I931" s="43">
        <v>0.26674281999999999</v>
      </c>
      <c r="J931" s="43">
        <v>1.0443898E-2</v>
      </c>
      <c r="K931" s="43">
        <v>1.8817093E-3</v>
      </c>
      <c r="L931" s="43">
        <v>4.2065396000000001E-4</v>
      </c>
      <c r="M931" s="43">
        <v>2.6257677E-3</v>
      </c>
      <c r="N931" s="43">
        <v>0.10732012</v>
      </c>
      <c r="O931" s="43">
        <v>2.5739396000000001E-3</v>
      </c>
      <c r="P931" s="43">
        <v>0</v>
      </c>
      <c r="Q931" s="43">
        <v>6.9071341999999997E-4</v>
      </c>
      <c r="R931" s="43">
        <v>1.8820764E-2</v>
      </c>
      <c r="S931" s="43">
        <v>4.2865969999999996E-3</v>
      </c>
      <c r="U931" s="93">
        <f t="shared" si="166"/>
        <v>0.34968138793103448</v>
      </c>
    </row>
    <row r="932" spans="1:21">
      <c r="A932" s="41" t="s">
        <v>33</v>
      </c>
      <c r="B932" s="94" t="s">
        <v>5387</v>
      </c>
      <c r="C932" s="74">
        <f t="shared" si="162"/>
        <v>0.55959552636999998</v>
      </c>
      <c r="D932" s="74">
        <f t="shared" si="163"/>
        <v>1.9460954019999997E-2</v>
      </c>
      <c r="E932" s="74">
        <f t="shared" si="164"/>
        <v>0.43493459019999997</v>
      </c>
      <c r="F932" s="74">
        <f t="shared" si="165"/>
        <v>4.8891047150000005E-2</v>
      </c>
      <c r="G932" s="95">
        <v>5.6308934999999997E-2</v>
      </c>
      <c r="H932" s="43">
        <v>4.5832991999999999E-3</v>
      </c>
      <c r="I932" s="43">
        <v>0.37037524999999999</v>
      </c>
      <c r="J932" s="43">
        <v>1.4232953E-2</v>
      </c>
      <c r="K932" s="43">
        <v>3.1785973000000001E-3</v>
      </c>
      <c r="L932" s="43">
        <v>3.0391712000000002E-4</v>
      </c>
      <c r="M932" s="43">
        <v>1.7454866000000001E-3</v>
      </c>
      <c r="N932" s="43">
        <v>5.9976041000000001E-2</v>
      </c>
      <c r="O932" s="43">
        <v>3.9915931000000003E-3</v>
      </c>
      <c r="P932" s="43">
        <v>0</v>
      </c>
      <c r="Q932" s="43">
        <v>6.4400194999999995E-4</v>
      </c>
      <c r="R932" s="43">
        <v>3.6762442999999999E-2</v>
      </c>
      <c r="S932" s="43">
        <v>7.4930090999999997E-3</v>
      </c>
      <c r="U932" s="93">
        <f t="shared" si="166"/>
        <v>0.48542185344827582</v>
      </c>
    </row>
    <row r="933" spans="1:21">
      <c r="A933" s="41" t="s">
        <v>33</v>
      </c>
      <c r="B933" s="94" t="s">
        <v>5388</v>
      </c>
      <c r="C933" s="74">
        <f t="shared" si="162"/>
        <v>0.56406443601</v>
      </c>
      <c r="D933" s="74">
        <f t="shared" si="163"/>
        <v>1.9755393159999999E-2</v>
      </c>
      <c r="E933" s="74">
        <f t="shared" si="164"/>
        <v>0.47074571409999999</v>
      </c>
      <c r="F933" s="74">
        <f t="shared" si="165"/>
        <v>2.330623075E-2</v>
      </c>
      <c r="G933" s="95">
        <v>5.0257098E-2</v>
      </c>
      <c r="H933" s="43">
        <v>4.1644541000000002E-3</v>
      </c>
      <c r="I933" s="43">
        <v>0.30222437000000002</v>
      </c>
      <c r="J933" s="43">
        <v>1.4402632E-2</v>
      </c>
      <c r="K933" s="43">
        <v>2.3478000000000001E-3</v>
      </c>
      <c r="L933" s="43">
        <v>4.1778715999999999E-4</v>
      </c>
      <c r="M933" s="43">
        <v>2.5871739999999998E-3</v>
      </c>
      <c r="N933" s="43">
        <v>0.16435689000000001</v>
      </c>
      <c r="O933" s="43">
        <v>3.3835244999999999E-3</v>
      </c>
      <c r="P933" s="43">
        <v>0</v>
      </c>
      <c r="Q933" s="43">
        <v>6.3811721000000003E-4</v>
      </c>
      <c r="R933" s="43">
        <v>1.8986573E-2</v>
      </c>
      <c r="S933" s="43">
        <v>2.9801604000000002E-4</v>
      </c>
      <c r="U933" s="93">
        <f t="shared" si="166"/>
        <v>0.43325084482758619</v>
      </c>
    </row>
    <row r="934" spans="1:21">
      <c r="A934" s="41" t="s">
        <v>33</v>
      </c>
      <c r="B934" s="94" t="s">
        <v>5389</v>
      </c>
      <c r="C934" s="74">
        <f t="shared" si="162"/>
        <v>0.19998032462000004</v>
      </c>
      <c r="D934" s="74">
        <f t="shared" si="163"/>
        <v>5.4657761100000007E-3</v>
      </c>
      <c r="E934" s="74">
        <f t="shared" si="164"/>
        <v>0.127682934</v>
      </c>
      <c r="F934" s="74">
        <f t="shared" si="165"/>
        <v>5.0895361510000001E-2</v>
      </c>
      <c r="G934" s="95">
        <v>1.5936253000000001E-2</v>
      </c>
      <c r="H934" s="43">
        <v>2.0908770000000001E-3</v>
      </c>
      <c r="I934" s="43">
        <v>7.7895726999999998E-2</v>
      </c>
      <c r="J934" s="43">
        <v>3.4805179000000001E-3</v>
      </c>
      <c r="K934" s="43">
        <v>1.1329908E-3</v>
      </c>
      <c r="L934" s="43">
        <v>1.4844939E-4</v>
      </c>
      <c r="M934" s="43">
        <v>7.0381801999999996E-4</v>
      </c>
      <c r="N934" s="43">
        <v>4.7696330000000002E-2</v>
      </c>
      <c r="O934" s="43">
        <v>1.8730838000000001E-3</v>
      </c>
      <c r="P934" s="43">
        <v>0</v>
      </c>
      <c r="Q934" s="43">
        <v>6.1646371000000002E-4</v>
      </c>
      <c r="R934" s="43">
        <v>6.2281159999999997E-3</v>
      </c>
      <c r="S934" s="43">
        <v>4.2177698E-2</v>
      </c>
      <c r="U934" s="93">
        <f t="shared" si="166"/>
        <v>0.13738149137931036</v>
      </c>
    </row>
    <row r="935" spans="1:21">
      <c r="A935" s="41" t="s">
        <v>33</v>
      </c>
      <c r="B935" s="94" t="s">
        <v>5390</v>
      </c>
      <c r="C935" s="74">
        <f t="shared" si="162"/>
        <v>0.19812457892999999</v>
      </c>
      <c r="D935" s="74">
        <f t="shared" si="163"/>
        <v>8.6357322400000009E-3</v>
      </c>
      <c r="E935" s="74">
        <f t="shared" si="164"/>
        <v>0.15270063189999999</v>
      </c>
      <c r="F935" s="74">
        <f t="shared" si="165"/>
        <v>1.5395527789999999E-2</v>
      </c>
      <c r="G935" s="95">
        <v>2.1392687000000001E-2</v>
      </c>
      <c r="H935" s="43">
        <v>1.9305409E-3</v>
      </c>
      <c r="I935" s="43">
        <v>0.11663513</v>
      </c>
      <c r="J935" s="43">
        <v>6.5318839000000004E-3</v>
      </c>
      <c r="K935" s="43">
        <v>1.1527807E-3</v>
      </c>
      <c r="L935" s="43">
        <v>1.5015846000000001E-4</v>
      </c>
      <c r="M935" s="43">
        <v>8.0090917999999997E-4</v>
      </c>
      <c r="N935" s="43">
        <v>3.4134960999999998E-2</v>
      </c>
      <c r="O935" s="43">
        <v>1.7715514E-3</v>
      </c>
      <c r="P935" s="43">
        <v>0</v>
      </c>
      <c r="Q935" s="43">
        <v>4.2491969000000001E-4</v>
      </c>
      <c r="R935" s="43">
        <v>9.4342040999999995E-3</v>
      </c>
      <c r="S935" s="43">
        <v>3.7648526000000002E-3</v>
      </c>
      <c r="U935" s="93">
        <f t="shared" si="166"/>
        <v>0.18441971551724137</v>
      </c>
    </row>
    <row r="936" spans="1:21">
      <c r="A936" s="41" t="s">
        <v>33</v>
      </c>
      <c r="B936" s="94" t="s">
        <v>5391</v>
      </c>
      <c r="C936" s="74">
        <f t="shared" ref="C936:C952" si="167">D936+E936+F936+G936</f>
        <v>0.14256132367999999</v>
      </c>
      <c r="D936" s="74">
        <f t="shared" ref="D936:D952" si="168">J936+K936+L936+M936</f>
        <v>4.7475604199999997E-3</v>
      </c>
      <c r="E936" s="74">
        <f t="shared" ref="E936:E952" si="169">H936+I936+N936</f>
        <v>0.11204117899999999</v>
      </c>
      <c r="F936" s="74">
        <f t="shared" ref="F936:F952" si="170">O936+IF(P936="x",0,P936)+IF(Q936="x",0,Q936)+IF(R936="x",0,R936)+S936</f>
        <v>1.0593142260000001E-2</v>
      </c>
      <c r="G936" s="95">
        <v>1.5179442E-2</v>
      </c>
      <c r="H936" s="43">
        <v>1.0016020000000001E-3</v>
      </c>
      <c r="I936" s="43">
        <v>7.5552394999999994E-2</v>
      </c>
      <c r="J936" s="43">
        <v>3.3252619999999998E-3</v>
      </c>
      <c r="K936" s="43">
        <v>6.0352875000000002E-4</v>
      </c>
      <c r="L936" s="43">
        <v>1.5523703999999999E-4</v>
      </c>
      <c r="M936" s="43">
        <v>6.6353262999999997E-4</v>
      </c>
      <c r="N936" s="43">
        <v>3.5487181999999999E-2</v>
      </c>
      <c r="O936" s="43">
        <v>8.7549044000000001E-4</v>
      </c>
      <c r="P936" s="43">
        <v>0</v>
      </c>
      <c r="Q936" s="43">
        <v>3.7741461999999998E-4</v>
      </c>
      <c r="R936" s="43">
        <v>3.6536010999999998E-3</v>
      </c>
      <c r="S936" s="43">
        <v>5.6866360999999997E-3</v>
      </c>
      <c r="U936" s="93">
        <f t="shared" ref="U936:U952" si="171">G936/0.116</f>
        <v>0.13085725862068964</v>
      </c>
    </row>
    <row r="937" spans="1:21">
      <c r="A937" s="41" t="s">
        <v>33</v>
      </c>
      <c r="B937" s="94" t="s">
        <v>5392</v>
      </c>
      <c r="C937" s="74">
        <f t="shared" si="167"/>
        <v>0.15024559598699999</v>
      </c>
      <c r="D937" s="74">
        <f t="shared" si="168"/>
        <v>4.9424715869999993E-3</v>
      </c>
      <c r="E937" s="74">
        <f t="shared" si="169"/>
        <v>0.11538354109999999</v>
      </c>
      <c r="F937" s="74">
        <f t="shared" si="170"/>
        <v>1.4430813299999999E-2</v>
      </c>
      <c r="G937" s="95">
        <v>1.5488770000000001E-2</v>
      </c>
      <c r="H937" s="43">
        <v>1.1524131E-3</v>
      </c>
      <c r="I937" s="43">
        <v>8.3232694999999995E-2</v>
      </c>
      <c r="J937" s="43">
        <v>3.5392811000000001E-3</v>
      </c>
      <c r="K937" s="43">
        <v>7.4108753000000002E-4</v>
      </c>
      <c r="L937" s="43">
        <v>9.8200136999999996E-5</v>
      </c>
      <c r="M937" s="43">
        <v>5.6390282E-4</v>
      </c>
      <c r="N937" s="43">
        <v>3.0998432999999999E-2</v>
      </c>
      <c r="O937" s="43">
        <v>1.1415361999999999E-3</v>
      </c>
      <c r="P937" s="43">
        <v>0</v>
      </c>
      <c r="Q937" s="43">
        <v>1.2457752E-3</v>
      </c>
      <c r="R937" s="43">
        <v>4.1082775999999998E-3</v>
      </c>
      <c r="S937" s="43">
        <v>7.9352242999999999E-3</v>
      </c>
      <c r="U937" s="93">
        <f t="shared" si="171"/>
        <v>0.13352387931034482</v>
      </c>
    </row>
    <row r="938" spans="1:21">
      <c r="A938" s="41" t="s">
        <v>33</v>
      </c>
      <c r="B938" s="94" t="s">
        <v>5393</v>
      </c>
      <c r="C938" s="74">
        <f t="shared" si="167"/>
        <v>9.869683977999999E-2</v>
      </c>
      <c r="D938" s="74">
        <f t="shared" si="168"/>
        <v>4.7942536400000001E-3</v>
      </c>
      <c r="E938" s="74">
        <f t="shared" si="169"/>
        <v>6.9258837820000002E-2</v>
      </c>
      <c r="F938" s="74">
        <f t="shared" si="170"/>
        <v>1.041190732E-2</v>
      </c>
      <c r="G938" s="95">
        <v>1.4231841E-2</v>
      </c>
      <c r="H938" s="43">
        <v>9.8429782000000006E-4</v>
      </c>
      <c r="I938" s="43">
        <v>3.1137488000000001E-2</v>
      </c>
      <c r="J938" s="43">
        <v>2.9383648E-3</v>
      </c>
      <c r="K938" s="43">
        <v>5.3076985000000002E-4</v>
      </c>
      <c r="L938" s="43">
        <v>2.6814789000000001E-4</v>
      </c>
      <c r="M938" s="43">
        <v>1.0569710999999999E-3</v>
      </c>
      <c r="N938" s="43">
        <v>3.7137051999999997E-2</v>
      </c>
      <c r="O938" s="43">
        <v>7.3958159999999999E-4</v>
      </c>
      <c r="P938" s="43">
        <v>0</v>
      </c>
      <c r="Q938" s="43">
        <v>3.6427002000000001E-4</v>
      </c>
      <c r="R938" s="43">
        <v>3.1584997000000002E-3</v>
      </c>
      <c r="S938" s="43">
        <v>6.1495559999999996E-3</v>
      </c>
      <c r="U938" s="93">
        <f t="shared" si="171"/>
        <v>0.12268828448275862</v>
      </c>
    </row>
    <row r="939" spans="1:21">
      <c r="A939" s="41" t="s">
        <v>33</v>
      </c>
      <c r="B939" s="94" t="s">
        <v>5394</v>
      </c>
      <c r="C939" s="74">
        <f t="shared" si="167"/>
        <v>0.147075857999</v>
      </c>
      <c r="D939" s="74">
        <f t="shared" si="168"/>
        <v>4.8731135390000001E-3</v>
      </c>
      <c r="E939" s="74">
        <f t="shared" si="169"/>
        <v>0.117147828</v>
      </c>
      <c r="F939" s="74">
        <f t="shared" si="170"/>
        <v>1.029006446E-2</v>
      </c>
      <c r="G939" s="95">
        <v>1.4764852E-2</v>
      </c>
      <c r="H939" s="43">
        <v>1.3123690000000001E-3</v>
      </c>
      <c r="I939" s="43">
        <v>8.5037130000000002E-2</v>
      </c>
      <c r="J939" s="43">
        <v>3.5930756E-3</v>
      </c>
      <c r="K939" s="43">
        <v>7.2698754999999998E-4</v>
      </c>
      <c r="L939" s="43">
        <v>8.4620029000000006E-5</v>
      </c>
      <c r="M939" s="43">
        <v>4.6843036000000001E-4</v>
      </c>
      <c r="N939" s="43">
        <v>3.0798328999999999E-2</v>
      </c>
      <c r="O939" s="43">
        <v>1.0961108E-3</v>
      </c>
      <c r="P939" s="43">
        <v>0</v>
      </c>
      <c r="Q939" s="43">
        <v>6.8450105999999999E-4</v>
      </c>
      <c r="R939" s="43">
        <v>6.3428853E-3</v>
      </c>
      <c r="S939" s="43">
        <v>2.1665673E-3</v>
      </c>
      <c r="U939" s="93">
        <f t="shared" si="171"/>
        <v>0.12728320689655173</v>
      </c>
    </row>
    <row r="940" spans="1:21">
      <c r="A940" s="41" t="s">
        <v>33</v>
      </c>
      <c r="B940" s="94" t="s">
        <v>5395</v>
      </c>
      <c r="C940" s="74">
        <f t="shared" si="167"/>
        <v>0.14146522040000001</v>
      </c>
      <c r="D940" s="74">
        <f t="shared" si="168"/>
        <v>5.0062887399999999E-3</v>
      </c>
      <c r="E940" s="74">
        <f t="shared" si="169"/>
        <v>0.1122285349</v>
      </c>
      <c r="F940" s="74">
        <f t="shared" si="170"/>
        <v>9.5470787600000009E-3</v>
      </c>
      <c r="G940" s="95">
        <v>1.4683318000000001E-2</v>
      </c>
      <c r="H940" s="43">
        <v>1.2799379E-3</v>
      </c>
      <c r="I940" s="43">
        <v>7.8602360999999996E-2</v>
      </c>
      <c r="J940" s="43">
        <v>3.4292824999999998E-3</v>
      </c>
      <c r="K940" s="43">
        <v>6.3780656999999998E-4</v>
      </c>
      <c r="L940" s="43">
        <v>1.2772976000000001E-4</v>
      </c>
      <c r="M940" s="43">
        <v>8.1146991000000004E-4</v>
      </c>
      <c r="N940" s="43">
        <v>3.2346236E-2</v>
      </c>
      <c r="O940" s="43">
        <v>8.9843791999999999E-4</v>
      </c>
      <c r="P940" s="43">
        <v>0</v>
      </c>
      <c r="Q940" s="43">
        <v>2.6799203999999999E-4</v>
      </c>
      <c r="R940" s="43">
        <v>5.1532753000000002E-3</v>
      </c>
      <c r="S940" s="43">
        <v>3.2273735000000001E-3</v>
      </c>
      <c r="U940" s="93">
        <f t="shared" si="171"/>
        <v>0.12658032758620691</v>
      </c>
    </row>
    <row r="941" spans="1:21">
      <c r="A941" s="41" t="s">
        <v>33</v>
      </c>
      <c r="B941" s="94" t="s">
        <v>5396</v>
      </c>
      <c r="C941" s="74">
        <f t="shared" si="167"/>
        <v>0.20562713672000005</v>
      </c>
      <c r="D941" s="74">
        <f t="shared" si="168"/>
        <v>7.4741964899999996E-3</v>
      </c>
      <c r="E941" s="74">
        <f t="shared" si="169"/>
        <v>0.15226257220000003</v>
      </c>
      <c r="F941" s="74">
        <f t="shared" si="170"/>
        <v>2.334926503E-2</v>
      </c>
      <c r="G941" s="95">
        <v>2.2541103E-2</v>
      </c>
      <c r="H941" s="43">
        <v>2.0951362000000001E-3</v>
      </c>
      <c r="I941" s="43">
        <v>0.12765312000000001</v>
      </c>
      <c r="J941" s="43">
        <v>5.2906040999999996E-3</v>
      </c>
      <c r="K941" s="43">
        <v>1.3662890999999999E-3</v>
      </c>
      <c r="L941" s="43">
        <v>1.2837581999999999E-4</v>
      </c>
      <c r="M941" s="43">
        <v>6.8892746999999995E-4</v>
      </c>
      <c r="N941" s="43">
        <v>2.2514315999999999E-2</v>
      </c>
      <c r="O941" s="43">
        <v>1.7894884E-3</v>
      </c>
      <c r="P941" s="43">
        <v>0</v>
      </c>
      <c r="Q941" s="43">
        <v>5.8505443000000002E-4</v>
      </c>
      <c r="R941" s="43">
        <v>1.2424027000000001E-2</v>
      </c>
      <c r="S941" s="43">
        <v>8.5506951999999997E-3</v>
      </c>
      <c r="U941" s="93">
        <f t="shared" si="171"/>
        <v>0.19431985344827585</v>
      </c>
    </row>
    <row r="942" spans="1:21">
      <c r="A942" s="41" t="s">
        <v>33</v>
      </c>
      <c r="B942" s="94" t="s">
        <v>5397</v>
      </c>
      <c r="C942" s="74">
        <f t="shared" si="167"/>
        <v>0.37716726688999996</v>
      </c>
      <c r="D942" s="74">
        <f t="shared" si="168"/>
        <v>1.306338569E-2</v>
      </c>
      <c r="E942" s="74">
        <f t="shared" si="169"/>
        <v>0.25980770790000002</v>
      </c>
      <c r="F942" s="74">
        <f t="shared" si="170"/>
        <v>6.9599725299999998E-2</v>
      </c>
      <c r="G942" s="95">
        <v>3.4696447999999998E-2</v>
      </c>
      <c r="H942" s="43">
        <v>3.5736868999999998E-3</v>
      </c>
      <c r="I942" s="43">
        <v>0.16273599999999999</v>
      </c>
      <c r="J942" s="43">
        <v>8.7629049999999997E-3</v>
      </c>
      <c r="K942" s="43">
        <v>2.2950319000000002E-3</v>
      </c>
      <c r="L942" s="43">
        <v>2.9721119000000002E-4</v>
      </c>
      <c r="M942" s="43">
        <v>1.7082376E-3</v>
      </c>
      <c r="N942" s="43">
        <v>9.3498021000000001E-2</v>
      </c>
      <c r="O942" s="43">
        <v>3.0913859999999998E-3</v>
      </c>
      <c r="P942" s="43">
        <v>0</v>
      </c>
      <c r="Q942" s="43">
        <v>1.4360955E-3</v>
      </c>
      <c r="R942" s="43">
        <v>9.7775628000000003E-3</v>
      </c>
      <c r="S942" s="43">
        <v>5.5294680999999998E-2</v>
      </c>
      <c r="U942" s="93">
        <f t="shared" si="171"/>
        <v>0.29910731034482757</v>
      </c>
    </row>
    <row r="943" spans="1:21">
      <c r="A943" s="41" t="s">
        <v>33</v>
      </c>
      <c r="B943" s="94" t="s">
        <v>5398</v>
      </c>
      <c r="C943" s="74">
        <f t="shared" si="167"/>
        <v>0.26588899083999995</v>
      </c>
      <c r="D943" s="74">
        <f t="shared" si="168"/>
        <v>6.2956397600000009E-3</v>
      </c>
      <c r="E943" s="74">
        <f t="shared" si="169"/>
        <v>0.22797522119999997</v>
      </c>
      <c r="F943" s="74">
        <f t="shared" si="170"/>
        <v>1.4916194880000001E-2</v>
      </c>
      <c r="G943" s="95">
        <v>1.6701935000000001E-2</v>
      </c>
      <c r="H943" s="43">
        <v>1.7500062E-3</v>
      </c>
      <c r="I943" s="43">
        <v>0.14409253999999999</v>
      </c>
      <c r="J943" s="43">
        <v>4.3965664000000003E-3</v>
      </c>
      <c r="K943" s="43">
        <v>8.8195950000000004E-4</v>
      </c>
      <c r="L943" s="43">
        <v>1.4768617999999999E-4</v>
      </c>
      <c r="M943" s="43">
        <v>8.6942767999999998E-4</v>
      </c>
      <c r="N943" s="43">
        <v>8.2132675000000002E-2</v>
      </c>
      <c r="O943" s="43">
        <v>1.2227486000000001E-3</v>
      </c>
      <c r="P943" s="43">
        <v>0</v>
      </c>
      <c r="Q943" s="43">
        <v>2.4807938000000001E-4</v>
      </c>
      <c r="R943" s="43">
        <v>1.2134158000000001E-2</v>
      </c>
      <c r="S943" s="43">
        <v>1.3112089E-3</v>
      </c>
      <c r="U943" s="93">
        <f t="shared" si="171"/>
        <v>0.14398219827586206</v>
      </c>
    </row>
    <row r="944" spans="1:21">
      <c r="A944" s="41" t="s">
        <v>33</v>
      </c>
      <c r="B944" s="94" t="s">
        <v>5399</v>
      </c>
      <c r="C944" s="74">
        <f t="shared" si="167"/>
        <v>0.26544903815999998</v>
      </c>
      <c r="D944" s="74">
        <f t="shared" si="168"/>
        <v>1.3650952379999999E-2</v>
      </c>
      <c r="E944" s="74">
        <f t="shared" si="169"/>
        <v>0.19475692780000001</v>
      </c>
      <c r="F944" s="74">
        <f t="shared" si="170"/>
        <v>2.119671498E-2</v>
      </c>
      <c r="G944" s="95">
        <v>3.5844442999999997E-2</v>
      </c>
      <c r="H944" s="43">
        <v>2.0274417999999999E-3</v>
      </c>
      <c r="I944" s="43">
        <v>0.17122762</v>
      </c>
      <c r="J944" s="43">
        <v>6.3770236000000001E-3</v>
      </c>
      <c r="K944" s="43">
        <v>1.3672812E-3</v>
      </c>
      <c r="L944" s="43">
        <v>5.6015657999999998E-4</v>
      </c>
      <c r="M944" s="43">
        <v>5.3464910000000001E-3</v>
      </c>
      <c r="N944" s="43">
        <v>2.1501866000000001E-2</v>
      </c>
      <c r="O944" s="43">
        <v>1.4398785999999999E-3</v>
      </c>
      <c r="P944" s="43">
        <v>0</v>
      </c>
      <c r="Q944" s="43">
        <v>3.8234791E-4</v>
      </c>
      <c r="R944" s="43">
        <v>1.8677928999999999E-2</v>
      </c>
      <c r="S944" s="43">
        <v>6.9655946999999999E-4</v>
      </c>
      <c r="U944" s="93">
        <f t="shared" si="171"/>
        <v>0.30900381896551721</v>
      </c>
    </row>
    <row r="945" spans="1:21">
      <c r="A945" s="41" t="s">
        <v>33</v>
      </c>
      <c r="B945" s="94" t="s">
        <v>5400</v>
      </c>
      <c r="C945" s="74">
        <f t="shared" si="167"/>
        <v>0.19547393465000001</v>
      </c>
      <c r="D945" s="74">
        <f t="shared" si="168"/>
        <v>8.422398460000001E-3</v>
      </c>
      <c r="E945" s="74">
        <f t="shared" si="169"/>
        <v>0.1547437941</v>
      </c>
      <c r="F945" s="74">
        <f t="shared" si="170"/>
        <v>1.1646428090000001E-2</v>
      </c>
      <c r="G945" s="95">
        <v>2.0661314E-2</v>
      </c>
      <c r="H945" s="43">
        <v>1.7452621000000001E-3</v>
      </c>
      <c r="I945" s="43">
        <v>0.1203697</v>
      </c>
      <c r="J945" s="43">
        <v>6.5389662000000003E-3</v>
      </c>
      <c r="K945" s="43">
        <v>1.0323869E-3</v>
      </c>
      <c r="L945" s="43">
        <v>1.3572633999999999E-4</v>
      </c>
      <c r="M945" s="43">
        <v>7.1531901999999999E-4</v>
      </c>
      <c r="N945" s="43">
        <v>3.2628832000000003E-2</v>
      </c>
      <c r="O945" s="43">
        <v>1.5605383000000001E-3</v>
      </c>
      <c r="P945" s="43">
        <v>0</v>
      </c>
      <c r="Q945" s="43">
        <v>2.4156007999999999E-4</v>
      </c>
      <c r="R945" s="43">
        <v>9.7398480000000006E-3</v>
      </c>
      <c r="S945" s="43">
        <v>1.0448171E-4</v>
      </c>
      <c r="U945" s="93">
        <f t="shared" si="171"/>
        <v>0.17811477586206895</v>
      </c>
    </row>
    <row r="946" spans="1:21">
      <c r="A946" s="41" t="s">
        <v>33</v>
      </c>
      <c r="B946" s="94" t="s">
        <v>5401</v>
      </c>
      <c r="C946" s="74">
        <f t="shared" si="167"/>
        <v>0.22971759318999999</v>
      </c>
      <c r="D946" s="74">
        <f t="shared" si="168"/>
        <v>8.2940092999999986E-3</v>
      </c>
      <c r="E946" s="74">
        <f t="shared" si="169"/>
        <v>0.18938616010000001</v>
      </c>
      <c r="F946" s="74">
        <f t="shared" si="170"/>
        <v>7.5206697900000001E-3</v>
      </c>
      <c r="G946" s="95">
        <v>2.4516754000000002E-2</v>
      </c>
      <c r="H946" s="43">
        <v>1.5814401E-3</v>
      </c>
      <c r="I946" s="43">
        <v>0.11156575000000001</v>
      </c>
      <c r="J946" s="43">
        <v>5.5343412999999996E-3</v>
      </c>
      <c r="K946" s="43">
        <v>1.3352406999999999E-3</v>
      </c>
      <c r="L946" s="43">
        <v>2.3759660000000001E-4</v>
      </c>
      <c r="M946" s="43">
        <v>1.1868307000000001E-3</v>
      </c>
      <c r="N946" s="43">
        <v>7.6238970000000003E-2</v>
      </c>
      <c r="O946" s="43">
        <v>1.1467625999999999E-3</v>
      </c>
      <c r="P946" s="43">
        <v>0</v>
      </c>
      <c r="Q946" s="43">
        <v>3.7124724999999998E-4</v>
      </c>
      <c r="R946" s="43">
        <v>5.1685515000000001E-3</v>
      </c>
      <c r="S946" s="43">
        <v>8.3410844000000005E-4</v>
      </c>
      <c r="U946" s="93">
        <f t="shared" si="171"/>
        <v>0.21135132758620689</v>
      </c>
    </row>
    <row r="947" spans="1:21">
      <c r="A947" s="41" t="s">
        <v>33</v>
      </c>
      <c r="B947" s="94" t="s">
        <v>5402</v>
      </c>
      <c r="C947" s="74">
        <f t="shared" si="167"/>
        <v>0.1870332535</v>
      </c>
      <c r="D947" s="74">
        <f t="shared" si="168"/>
        <v>5.9609213299999997E-3</v>
      </c>
      <c r="E947" s="74">
        <f t="shared" si="169"/>
        <v>0.1546311823</v>
      </c>
      <c r="F947" s="74">
        <f t="shared" si="170"/>
        <v>7.7065678700000001E-3</v>
      </c>
      <c r="G947" s="95">
        <v>1.8734582E-2</v>
      </c>
      <c r="H947" s="43">
        <v>1.2357503E-3</v>
      </c>
      <c r="I947" s="43">
        <v>0.1131317</v>
      </c>
      <c r="J947" s="43">
        <v>4.4303624000000003E-3</v>
      </c>
      <c r="K947" s="43">
        <v>7.5676496000000001E-4</v>
      </c>
      <c r="L947" s="43">
        <v>1.0505955E-4</v>
      </c>
      <c r="M947" s="43">
        <v>6.6873441999999999E-4</v>
      </c>
      <c r="N947" s="43">
        <v>4.0263732000000003E-2</v>
      </c>
      <c r="O947" s="43">
        <v>1.0438418000000001E-3</v>
      </c>
      <c r="P947" s="43">
        <v>0</v>
      </c>
      <c r="Q947" s="43">
        <v>2.7882177000000002E-4</v>
      </c>
      <c r="R947" s="43">
        <v>5.6486616999999999E-3</v>
      </c>
      <c r="S947" s="43">
        <v>7.3524259999999998E-4</v>
      </c>
      <c r="U947" s="93">
        <f t="shared" si="171"/>
        <v>0.16150501724137931</v>
      </c>
    </row>
    <row r="948" spans="1:21">
      <c r="A948" s="41" t="s">
        <v>33</v>
      </c>
      <c r="B948" s="94" t="s">
        <v>5403</v>
      </c>
      <c r="C948" s="74">
        <f t="shared" si="167"/>
        <v>0.13062536787000001</v>
      </c>
      <c r="D948" s="74">
        <f t="shared" si="168"/>
        <v>6.5644687899999998E-3</v>
      </c>
      <c r="E948" s="74">
        <f t="shared" si="169"/>
        <v>9.8972936900000003E-2</v>
      </c>
      <c r="F948" s="74">
        <f t="shared" si="170"/>
        <v>6.4750451799999997E-3</v>
      </c>
      <c r="G948" s="95">
        <v>1.8612917E-2</v>
      </c>
      <c r="H948" s="43">
        <v>1.1674268999999999E-3</v>
      </c>
      <c r="I948" s="43">
        <v>4.5029957000000002E-2</v>
      </c>
      <c r="J948" s="43">
        <v>4.0456809000000002E-3</v>
      </c>
      <c r="K948" s="43">
        <v>6.5039573999999998E-4</v>
      </c>
      <c r="L948" s="43">
        <v>3.7872805000000001E-4</v>
      </c>
      <c r="M948" s="43">
        <v>1.4896641E-3</v>
      </c>
      <c r="N948" s="43">
        <v>5.2775553000000003E-2</v>
      </c>
      <c r="O948" s="43">
        <v>8.4775956000000005E-4</v>
      </c>
      <c r="P948" s="43">
        <v>0</v>
      </c>
      <c r="Q948" s="43">
        <v>3.0688484E-4</v>
      </c>
      <c r="R948" s="43">
        <v>4.6038075999999999E-3</v>
      </c>
      <c r="S948" s="43">
        <v>7.1659318E-4</v>
      </c>
      <c r="U948" s="93">
        <f t="shared" si="171"/>
        <v>0.16045618103448275</v>
      </c>
    </row>
    <row r="949" spans="1:21">
      <c r="A949" s="41" t="s">
        <v>33</v>
      </c>
      <c r="B949" s="94" t="s">
        <v>5404</v>
      </c>
      <c r="C949" s="74">
        <f t="shared" si="167"/>
        <v>0.21516834719000003</v>
      </c>
      <c r="D949" s="74">
        <f t="shared" si="168"/>
        <v>6.6748844E-3</v>
      </c>
      <c r="E949" s="74">
        <f t="shared" si="169"/>
        <v>0.17578201180000003</v>
      </c>
      <c r="F949" s="74">
        <f t="shared" si="170"/>
        <v>1.338932499E-2</v>
      </c>
      <c r="G949" s="95">
        <v>1.9322125999999998E-2</v>
      </c>
      <c r="H949" s="43">
        <v>1.5496188000000001E-3</v>
      </c>
      <c r="I949" s="43">
        <v>0.12933067000000001</v>
      </c>
      <c r="J949" s="43">
        <v>5.0690965000000001E-3</v>
      </c>
      <c r="K949" s="43">
        <v>8.8404852E-4</v>
      </c>
      <c r="L949" s="43">
        <v>1.0404404E-4</v>
      </c>
      <c r="M949" s="43">
        <v>6.1769533999999997E-4</v>
      </c>
      <c r="N949" s="43">
        <v>4.4901722999999998E-2</v>
      </c>
      <c r="O949" s="43">
        <v>1.2541422E-3</v>
      </c>
      <c r="P949" s="43">
        <v>0</v>
      </c>
      <c r="Q949" s="43">
        <v>3.1070149000000003E-4</v>
      </c>
      <c r="R949" s="43">
        <v>9.6871210999999995E-3</v>
      </c>
      <c r="S949" s="43">
        <v>2.1373602000000001E-3</v>
      </c>
      <c r="U949" s="93">
        <f t="shared" si="171"/>
        <v>0.16657005172413791</v>
      </c>
    </row>
    <row r="950" spans="1:21">
      <c r="A950" s="41" t="s">
        <v>33</v>
      </c>
      <c r="B950" s="94" t="s">
        <v>5405</v>
      </c>
      <c r="C950" s="74">
        <f t="shared" si="167"/>
        <v>0.22134176085999999</v>
      </c>
      <c r="D950" s="74">
        <f t="shared" si="168"/>
        <v>7.4015958800000003E-3</v>
      </c>
      <c r="E950" s="74">
        <f t="shared" si="169"/>
        <v>0.1817110935</v>
      </c>
      <c r="F950" s="74">
        <f t="shared" si="170"/>
        <v>1.2698062480000001E-2</v>
      </c>
      <c r="G950" s="95">
        <v>1.9531008999999998E-2</v>
      </c>
      <c r="H950" s="43">
        <v>1.6006705E-3</v>
      </c>
      <c r="I950" s="43">
        <v>0.12843604</v>
      </c>
      <c r="J950" s="43">
        <v>5.0287124000000004E-3</v>
      </c>
      <c r="K950" s="43">
        <v>9.0603858999999999E-4</v>
      </c>
      <c r="L950" s="43">
        <v>2.0254389000000001E-4</v>
      </c>
      <c r="M950" s="43">
        <v>1.264301E-3</v>
      </c>
      <c r="N950" s="43">
        <v>5.1674382999999997E-2</v>
      </c>
      <c r="O950" s="43">
        <v>1.2393458E-3</v>
      </c>
      <c r="P950" s="43">
        <v>0</v>
      </c>
      <c r="Q950" s="43">
        <v>3.3257688000000002E-4</v>
      </c>
      <c r="R950" s="43">
        <v>9.0621534999999996E-3</v>
      </c>
      <c r="S950" s="43">
        <v>2.0639863E-3</v>
      </c>
      <c r="U950" s="93">
        <f t="shared" si="171"/>
        <v>0.16837076724137928</v>
      </c>
    </row>
    <row r="951" spans="1:21">
      <c r="A951" s="41" t="s">
        <v>33</v>
      </c>
      <c r="B951" s="94" t="s">
        <v>5406</v>
      </c>
      <c r="C951" s="74">
        <f t="shared" si="167"/>
        <v>0.26961761816000002</v>
      </c>
      <c r="D951" s="74">
        <f t="shared" si="168"/>
        <v>9.3764438500000009E-3</v>
      </c>
      <c r="E951" s="74">
        <f t="shared" si="169"/>
        <v>0.20955497840000001</v>
      </c>
      <c r="F951" s="74">
        <f t="shared" si="170"/>
        <v>2.3556098909999997E-2</v>
      </c>
      <c r="G951" s="95">
        <v>2.7130096999999999E-2</v>
      </c>
      <c r="H951" s="43">
        <v>2.2082704000000002E-3</v>
      </c>
      <c r="I951" s="43">
        <v>0.17844977000000001</v>
      </c>
      <c r="J951" s="43">
        <v>6.8575509999999999E-3</v>
      </c>
      <c r="K951" s="43">
        <v>1.5314737E-3</v>
      </c>
      <c r="L951" s="43">
        <v>1.4642971000000001E-4</v>
      </c>
      <c r="M951" s="43">
        <v>8.4098943999999997E-4</v>
      </c>
      <c r="N951" s="43">
        <v>2.8896938E-2</v>
      </c>
      <c r="O951" s="43">
        <v>1.9231815999999999E-3</v>
      </c>
      <c r="P951" s="43">
        <v>0</v>
      </c>
      <c r="Q951" s="43">
        <v>3.1028531E-4</v>
      </c>
      <c r="R951" s="43">
        <v>1.7712439999999999E-2</v>
      </c>
      <c r="S951" s="43">
        <v>3.6101919999999999E-3</v>
      </c>
      <c r="U951" s="93">
        <f t="shared" si="171"/>
        <v>0.23388014655172412</v>
      </c>
    </row>
    <row r="952" spans="1:21">
      <c r="A952" s="41" t="s">
        <v>33</v>
      </c>
      <c r="B952" s="94" t="s">
        <v>5407</v>
      </c>
      <c r="C952" s="74">
        <f t="shared" si="167"/>
        <v>0.27171213565999996</v>
      </c>
      <c r="D952" s="74">
        <f t="shared" si="168"/>
        <v>9.5162532700000003E-3</v>
      </c>
      <c r="E952" s="74">
        <f t="shared" si="169"/>
        <v>0.22676012849999999</v>
      </c>
      <c r="F952" s="74">
        <f t="shared" si="170"/>
        <v>1.1226705889999999E-2</v>
      </c>
      <c r="G952" s="95">
        <v>2.4209048E-2</v>
      </c>
      <c r="H952" s="43">
        <v>2.0060345E-3</v>
      </c>
      <c r="I952" s="43">
        <v>0.14558271</v>
      </c>
      <c r="J952" s="43">
        <v>6.9378065000000001E-3</v>
      </c>
      <c r="K952" s="43">
        <v>1.1309448000000001E-3</v>
      </c>
      <c r="L952" s="43">
        <v>2.0124977000000001E-4</v>
      </c>
      <c r="M952" s="43">
        <v>1.2462522000000001E-3</v>
      </c>
      <c r="N952" s="43">
        <v>7.9171383999999997E-2</v>
      </c>
      <c r="O952" s="43">
        <v>1.6298574999999999E-3</v>
      </c>
      <c r="P952" s="43">
        <v>0</v>
      </c>
      <c r="Q952" s="43">
        <v>3.0738365E-4</v>
      </c>
      <c r="R952" s="43">
        <v>9.1459091999999999E-3</v>
      </c>
      <c r="S952" s="43">
        <v>1.4355554E-4</v>
      </c>
      <c r="U952" s="93">
        <f t="shared" si="171"/>
        <v>0.20869868965517241</v>
      </c>
    </row>
    <row r="954" spans="1:21">
      <c r="B954" s="40" t="s">
        <v>5408</v>
      </c>
    </row>
    <row r="955" spans="1:21">
      <c r="A955" s="41" t="s">
        <v>33</v>
      </c>
      <c r="B955" s="94" t="s">
        <v>5409</v>
      </c>
      <c r="C955" s="74">
        <f t="shared" ref="C955:C1018" si="172">D955+E955+F955+G955</f>
        <v>0.35344727497</v>
      </c>
      <c r="D955" s="74">
        <f t="shared" ref="D955:D1018" si="173">J955+K955+L955+M955</f>
        <v>2.3593834609999999E-2</v>
      </c>
      <c r="E955" s="74">
        <f t="shared" ref="E955:E1018" si="174">H955+I955+N955</f>
        <v>0.2245847339</v>
      </c>
      <c r="F955" s="74">
        <f t="shared" ref="F955:F1018" si="175">O955+IF(P955="x",0,P955)+IF(Q955="x",0,Q955)+IF(R955="x",0,R955)+S955</f>
        <v>2.7468281460000001E-2</v>
      </c>
      <c r="G955" s="95">
        <v>7.7800425000000006E-2</v>
      </c>
      <c r="H955" s="43">
        <v>3.6670339E-3</v>
      </c>
      <c r="I955" s="43">
        <v>0.12217778</v>
      </c>
      <c r="J955" s="43">
        <v>1.2200343000000001E-2</v>
      </c>
      <c r="K955" s="43">
        <v>6.2434305000000001E-3</v>
      </c>
      <c r="L955" s="43">
        <v>5.6990570999999998E-4</v>
      </c>
      <c r="M955" s="43">
        <v>4.5801554E-3</v>
      </c>
      <c r="N955" s="43">
        <v>9.8739919999999995E-2</v>
      </c>
      <c r="O955" s="43">
        <v>2.9117992000000001E-3</v>
      </c>
      <c r="P955" s="43">
        <v>0</v>
      </c>
      <c r="Q955" s="43">
        <v>5.3810656000000004E-4</v>
      </c>
      <c r="R955" s="43">
        <v>9.2812426999999992E-3</v>
      </c>
      <c r="S955" s="43">
        <v>1.4737132999999999E-2</v>
      </c>
      <c r="U955" s="93">
        <f t="shared" ref="U955:U1018" si="176">G955/0.116</f>
        <v>0.67069331896551732</v>
      </c>
    </row>
    <row r="956" spans="1:21">
      <c r="A956" s="41" t="s">
        <v>33</v>
      </c>
      <c r="B956" s="94" t="s">
        <v>5410</v>
      </c>
      <c r="C956" s="74">
        <f t="shared" si="172"/>
        <v>0.24133685679999997</v>
      </c>
      <c r="D956" s="74">
        <f t="shared" si="173"/>
        <v>6.79773329E-3</v>
      </c>
      <c r="E956" s="74">
        <f t="shared" si="174"/>
        <v>0.18362261419999998</v>
      </c>
      <c r="F956" s="74">
        <f t="shared" si="175"/>
        <v>3.9470475310000003E-2</v>
      </c>
      <c r="G956" s="95">
        <v>1.1446034000000001E-2</v>
      </c>
      <c r="H956" s="43">
        <v>2.3814382000000001E-3</v>
      </c>
      <c r="I956" s="43">
        <v>2.0703866000000001E-2</v>
      </c>
      <c r="J956" s="43">
        <v>3.3718107000000001E-3</v>
      </c>
      <c r="K956" s="43">
        <v>2.2548166E-3</v>
      </c>
      <c r="L956" s="43">
        <v>2.0050590999999999E-4</v>
      </c>
      <c r="M956" s="43">
        <v>9.7060007999999996E-4</v>
      </c>
      <c r="N956" s="43">
        <v>0.16053730999999999</v>
      </c>
      <c r="O956" s="43">
        <v>2.0634730000000001E-3</v>
      </c>
      <c r="P956" s="43">
        <v>0</v>
      </c>
      <c r="Q956" s="43">
        <v>2.4654541000000002E-4</v>
      </c>
      <c r="R956" s="43">
        <v>1.7647549E-3</v>
      </c>
      <c r="S956" s="43">
        <v>3.5395702000000001E-2</v>
      </c>
      <c r="U956" s="93">
        <f t="shared" si="176"/>
        <v>9.8672706896551721E-2</v>
      </c>
    </row>
    <row r="957" spans="1:21">
      <c r="A957" s="41" t="s">
        <v>33</v>
      </c>
      <c r="B957" s="94" t="s">
        <v>5411</v>
      </c>
      <c r="C957" s="74">
        <f t="shared" si="172"/>
        <v>0.47468903970999998</v>
      </c>
      <c r="D957" s="74">
        <f t="shared" si="173"/>
        <v>2.11526558E-2</v>
      </c>
      <c r="E957" s="74">
        <f t="shared" si="174"/>
        <v>0.3434998903</v>
      </c>
      <c r="F957" s="74">
        <f t="shared" si="175"/>
        <v>7.8545996610000002E-2</v>
      </c>
      <c r="G957" s="95">
        <v>3.1490496999999999E-2</v>
      </c>
      <c r="H957" s="43">
        <v>5.1347603E-3</v>
      </c>
      <c r="I957" s="43">
        <v>5.788488E-2</v>
      </c>
      <c r="J957" s="43">
        <v>1.4302357999999999E-2</v>
      </c>
      <c r="K957" s="43">
        <v>3.8906282000000002E-3</v>
      </c>
      <c r="L957" s="43">
        <v>5.4308399999999999E-4</v>
      </c>
      <c r="M957" s="43">
        <v>2.4165855999999999E-3</v>
      </c>
      <c r="N957" s="43">
        <v>0.28048024999999999</v>
      </c>
      <c r="O957" s="43">
        <v>5.2775004999999998E-3</v>
      </c>
      <c r="P957" s="43">
        <v>0</v>
      </c>
      <c r="Q957" s="43">
        <v>6.8268020999999999E-4</v>
      </c>
      <c r="R957" s="43">
        <v>4.7402149000000003E-3</v>
      </c>
      <c r="S957" s="43">
        <v>6.7845601000000005E-2</v>
      </c>
      <c r="U957" s="93">
        <f t="shared" si="176"/>
        <v>0.27146980172413793</v>
      </c>
    </row>
    <row r="958" spans="1:21">
      <c r="A958" s="41" t="s">
        <v>33</v>
      </c>
      <c r="B958" s="94" t="s">
        <v>5412</v>
      </c>
      <c r="C958" s="74">
        <f t="shared" si="172"/>
        <v>0.28678704201999999</v>
      </c>
      <c r="D958" s="74">
        <f t="shared" si="173"/>
        <v>1.0891061630000001E-2</v>
      </c>
      <c r="E958" s="74">
        <f t="shared" si="174"/>
        <v>0.20902286689999999</v>
      </c>
      <c r="F958" s="74">
        <f t="shared" si="175"/>
        <v>4.9270270490000004E-2</v>
      </c>
      <c r="G958" s="95">
        <v>1.7602843E-2</v>
      </c>
      <c r="H958" s="43">
        <v>3.0285098999999998E-3</v>
      </c>
      <c r="I958" s="43">
        <v>2.8700267000000002E-2</v>
      </c>
      <c r="J958" s="43">
        <v>6.7217509000000002E-3</v>
      </c>
      <c r="K958" s="43">
        <v>2.3502121E-3</v>
      </c>
      <c r="L958" s="43">
        <v>3.1178833E-4</v>
      </c>
      <c r="M958" s="43">
        <v>1.5073103000000001E-3</v>
      </c>
      <c r="N958" s="43">
        <v>0.17729408999999999</v>
      </c>
      <c r="O958" s="43">
        <v>2.9810752999999998E-3</v>
      </c>
      <c r="P958" s="43">
        <v>0</v>
      </c>
      <c r="Q958" s="43">
        <v>5.5767119000000003E-4</v>
      </c>
      <c r="R958" s="43">
        <v>2.8067019999999999E-3</v>
      </c>
      <c r="S958" s="43">
        <v>4.2924822000000001E-2</v>
      </c>
      <c r="U958" s="93">
        <f t="shared" si="176"/>
        <v>0.15174864655172413</v>
      </c>
    </row>
    <row r="959" spans="1:21">
      <c r="A959" s="41" t="s">
        <v>33</v>
      </c>
      <c r="B959" s="94" t="s">
        <v>5413</v>
      </c>
      <c r="C959" s="74">
        <f t="shared" si="172"/>
        <v>0.18626350287000004</v>
      </c>
      <c r="D959" s="74">
        <f t="shared" si="173"/>
        <v>5.0993963700000002E-3</v>
      </c>
      <c r="E959" s="74">
        <f t="shared" si="174"/>
        <v>0.14432798640000002</v>
      </c>
      <c r="F959" s="74">
        <f t="shared" si="175"/>
        <v>2.80249729E-2</v>
      </c>
      <c r="G959" s="95">
        <v>8.8111471999999993E-3</v>
      </c>
      <c r="H959" s="43">
        <v>1.6635300000000001E-3</v>
      </c>
      <c r="I959" s="43">
        <v>4.6381963999999999E-3</v>
      </c>
      <c r="J959" s="43">
        <v>2.7242286000000002E-3</v>
      </c>
      <c r="K959" s="43">
        <v>1.0722854E-3</v>
      </c>
      <c r="L959" s="43">
        <v>2.0089987000000001E-4</v>
      </c>
      <c r="M959" s="43">
        <v>1.1019825E-3</v>
      </c>
      <c r="N959" s="43">
        <v>0.13802626000000001</v>
      </c>
      <c r="O959" s="43">
        <v>1.6142681999999999E-3</v>
      </c>
      <c r="P959" s="43">
        <v>0</v>
      </c>
      <c r="Q959" s="43">
        <v>3.9259339999999997E-4</v>
      </c>
      <c r="R959" s="43">
        <v>1.9811682999999998E-3</v>
      </c>
      <c r="S959" s="43">
        <v>2.4036943000000002E-2</v>
      </c>
      <c r="U959" s="93">
        <f t="shared" si="176"/>
        <v>7.5958165517241369E-2</v>
      </c>
    </row>
    <row r="960" spans="1:21">
      <c r="A960" s="41" t="s">
        <v>33</v>
      </c>
      <c r="B960" s="94" t="s">
        <v>5414</v>
      </c>
      <c r="C960" s="74">
        <f t="shared" si="172"/>
        <v>0.15656207736000002</v>
      </c>
      <c r="D960" s="74">
        <f t="shared" si="173"/>
        <v>5.9077140300000004E-3</v>
      </c>
      <c r="E960" s="74">
        <f t="shared" si="174"/>
        <v>9.9847057000000003E-2</v>
      </c>
      <c r="F960" s="74">
        <f t="shared" si="175"/>
        <v>3.8204744329999998E-2</v>
      </c>
      <c r="G960" s="95">
        <v>1.2602561999999999E-2</v>
      </c>
      <c r="H960" s="43">
        <v>1.98649E-3</v>
      </c>
      <c r="I960" s="43">
        <v>1.8912502000000001E-2</v>
      </c>
      <c r="J960" s="43">
        <v>3.0910865E-3</v>
      </c>
      <c r="K960" s="43">
        <v>1.478928E-3</v>
      </c>
      <c r="L960" s="43">
        <v>1.9872522999999999E-4</v>
      </c>
      <c r="M960" s="43">
        <v>1.1389742999999999E-3</v>
      </c>
      <c r="N960" s="43">
        <v>7.8948064999999998E-2</v>
      </c>
      <c r="O960" s="43">
        <v>1.9459077E-3</v>
      </c>
      <c r="P960" s="43">
        <v>0</v>
      </c>
      <c r="Q960" s="43">
        <v>8.9214923000000002E-4</v>
      </c>
      <c r="R960" s="43">
        <v>1.8728443999999999E-3</v>
      </c>
      <c r="S960" s="43">
        <v>3.3493843000000002E-2</v>
      </c>
      <c r="U960" s="93">
        <f t="shared" si="176"/>
        <v>0.10864277586206895</v>
      </c>
    </row>
    <row r="961" spans="1:21">
      <c r="A961" s="41" t="s">
        <v>33</v>
      </c>
      <c r="B961" s="94" t="s">
        <v>5415</v>
      </c>
      <c r="C961" s="74">
        <f t="shared" si="172"/>
        <v>0.59841704501000004</v>
      </c>
      <c r="D961" s="74">
        <f t="shared" si="173"/>
        <v>1.6386436510000001E-2</v>
      </c>
      <c r="E961" s="74">
        <f t="shared" si="174"/>
        <v>0.1998267061</v>
      </c>
      <c r="F961" s="74">
        <f t="shared" si="175"/>
        <v>0.34812281640000003</v>
      </c>
      <c r="G961" s="95">
        <v>3.4081085999999997E-2</v>
      </c>
      <c r="H961" s="43">
        <v>8.0421260999999997E-3</v>
      </c>
      <c r="I961" s="43">
        <v>1.3620490000000001E-2</v>
      </c>
      <c r="J961" s="43">
        <v>8.7733146000000001E-3</v>
      </c>
      <c r="K961" s="43">
        <v>3.8571680999999998E-3</v>
      </c>
      <c r="L961" s="43">
        <v>5.3764931000000002E-4</v>
      </c>
      <c r="M961" s="43">
        <v>3.2183045000000001E-3</v>
      </c>
      <c r="N961" s="43">
        <v>0.17816409</v>
      </c>
      <c r="O961" s="43">
        <v>7.1057077E-3</v>
      </c>
      <c r="P961" s="43">
        <v>0</v>
      </c>
      <c r="Q961" s="43">
        <v>5.8468647E-3</v>
      </c>
      <c r="R961" s="43">
        <v>3.752914E-3</v>
      </c>
      <c r="S961" s="43">
        <v>0.33141733000000001</v>
      </c>
      <c r="U961" s="93">
        <f t="shared" si="176"/>
        <v>0.29380246551724132</v>
      </c>
    </row>
    <row r="962" spans="1:21">
      <c r="A962" s="41" t="s">
        <v>33</v>
      </c>
      <c r="B962" s="94" t="s">
        <v>5416</v>
      </c>
      <c r="C962" s="74">
        <f t="shared" si="172"/>
        <v>0.18408816176000001</v>
      </c>
      <c r="D962" s="74">
        <f t="shared" si="173"/>
        <v>5.1099206599999995E-3</v>
      </c>
      <c r="E962" s="74">
        <f t="shared" si="174"/>
        <v>0.14417075160000001</v>
      </c>
      <c r="F962" s="74">
        <f t="shared" si="175"/>
        <v>2.4756134499999999E-2</v>
      </c>
      <c r="G962" s="95">
        <v>1.0051355E-2</v>
      </c>
      <c r="H962" s="43">
        <v>1.3537146E-3</v>
      </c>
      <c r="I962" s="43">
        <v>1.9503586999999999E-2</v>
      </c>
      <c r="J962" s="43">
        <v>2.5369961000000002E-3</v>
      </c>
      <c r="K962" s="43">
        <v>7.6460006999999998E-4</v>
      </c>
      <c r="L962" s="43">
        <v>1.3803219000000001E-4</v>
      </c>
      <c r="M962" s="43">
        <v>1.6702923E-3</v>
      </c>
      <c r="N962" s="43">
        <v>0.12331345000000001</v>
      </c>
      <c r="O962" s="43">
        <v>1.2875714999999999E-3</v>
      </c>
      <c r="P962" s="43">
        <v>0</v>
      </c>
      <c r="Q962" s="43">
        <v>2.4502507E-3</v>
      </c>
      <c r="R962" s="43">
        <v>3.5090872999999998E-3</v>
      </c>
      <c r="S962" s="43">
        <v>1.7509225E-2</v>
      </c>
      <c r="U962" s="93">
        <f t="shared" si="176"/>
        <v>8.6649612068965515E-2</v>
      </c>
    </row>
    <row r="963" spans="1:21">
      <c r="A963" s="41" t="s">
        <v>33</v>
      </c>
      <c r="B963" s="94" t="s">
        <v>5417</v>
      </c>
      <c r="C963" s="74">
        <f t="shared" si="172"/>
        <v>0.33775526670000006</v>
      </c>
      <c r="D963" s="74">
        <f t="shared" si="173"/>
        <v>8.6987473999999999E-3</v>
      </c>
      <c r="E963" s="74">
        <f t="shared" si="174"/>
        <v>0.20463297999999999</v>
      </c>
      <c r="F963" s="74">
        <f t="shared" si="175"/>
        <v>0.10712070030000001</v>
      </c>
      <c r="G963" s="95">
        <v>1.7302839E-2</v>
      </c>
      <c r="H963" s="43">
        <v>3.4060259999999999E-3</v>
      </c>
      <c r="I963" s="43">
        <v>1.5988334E-2</v>
      </c>
      <c r="J963" s="43">
        <v>4.3705178999999999E-3</v>
      </c>
      <c r="K963" s="43">
        <v>1.6475609E-3</v>
      </c>
      <c r="L963" s="43">
        <v>2.7201770000000002E-4</v>
      </c>
      <c r="M963" s="43">
        <v>2.4086508999999999E-3</v>
      </c>
      <c r="N963" s="43">
        <v>0.18523861999999999</v>
      </c>
      <c r="O963" s="43">
        <v>2.8800496000000002E-3</v>
      </c>
      <c r="P963" s="43">
        <v>0</v>
      </c>
      <c r="Q963" s="43">
        <v>2.4766483999999998E-3</v>
      </c>
      <c r="R963" s="43">
        <v>3.7570183000000001E-3</v>
      </c>
      <c r="S963" s="43">
        <v>9.8006984000000005E-2</v>
      </c>
      <c r="U963" s="93">
        <f t="shared" si="176"/>
        <v>0.14916240517241378</v>
      </c>
    </row>
    <row r="964" spans="1:21">
      <c r="A964" s="41" t="s">
        <v>33</v>
      </c>
      <c r="B964" s="94" t="s">
        <v>5418</v>
      </c>
      <c r="C964" s="74">
        <f t="shared" si="172"/>
        <v>0.37511914266000002</v>
      </c>
      <c r="D964" s="74">
        <f t="shared" si="173"/>
        <v>8.1191261600000002E-3</v>
      </c>
      <c r="E964" s="74">
        <f t="shared" si="174"/>
        <v>0.26004448000000002</v>
      </c>
      <c r="F964" s="74">
        <f t="shared" si="175"/>
        <v>9.1343131500000008E-2</v>
      </c>
      <c r="G964" s="95">
        <v>1.5612404999999999E-2</v>
      </c>
      <c r="H964" s="43">
        <v>2.7506090000000002E-3</v>
      </c>
      <c r="I964" s="43">
        <v>1.2515271E-2</v>
      </c>
      <c r="J964" s="43">
        <v>3.8303975999999999E-3</v>
      </c>
      <c r="K964" s="43">
        <v>1.4208411E-3</v>
      </c>
      <c r="L964" s="43">
        <v>2.5054196000000003E-4</v>
      </c>
      <c r="M964" s="43">
        <v>2.6173454999999998E-3</v>
      </c>
      <c r="N964" s="43">
        <v>0.24477860000000001</v>
      </c>
      <c r="O964" s="43">
        <v>2.2382812E-3</v>
      </c>
      <c r="P964" s="43">
        <v>0</v>
      </c>
      <c r="Q964" s="43">
        <v>8.683435E-4</v>
      </c>
      <c r="R964" s="43">
        <v>3.9127038000000003E-3</v>
      </c>
      <c r="S964" s="43">
        <v>8.4323803000000003E-2</v>
      </c>
      <c r="U964" s="93">
        <f t="shared" si="176"/>
        <v>0.13458969827586206</v>
      </c>
    </row>
    <row r="965" spans="1:21">
      <c r="A965" s="41" t="s">
        <v>33</v>
      </c>
      <c r="B965" s="94" t="s">
        <v>5419</v>
      </c>
      <c r="C965" s="74">
        <f t="shared" si="172"/>
        <v>0.30936734587999998</v>
      </c>
      <c r="D965" s="74">
        <f t="shared" si="173"/>
        <v>7.5827199600000004E-3</v>
      </c>
      <c r="E965" s="74">
        <f t="shared" si="174"/>
        <v>0.27492778890000003</v>
      </c>
      <c r="F965" s="74">
        <f t="shared" si="175"/>
        <v>1.271085802E-2</v>
      </c>
      <c r="G965" s="95">
        <v>1.4145978999999999E-2</v>
      </c>
      <c r="H965" s="43">
        <v>2.7955828999999999E-3</v>
      </c>
      <c r="I965" s="43">
        <v>1.5039736E-2</v>
      </c>
      <c r="J965" s="43">
        <v>3.4972414E-3</v>
      </c>
      <c r="K965" s="43">
        <v>1.0986666000000001E-3</v>
      </c>
      <c r="L965" s="43">
        <v>2.5372356000000001E-4</v>
      </c>
      <c r="M965" s="43">
        <v>2.7330884E-3</v>
      </c>
      <c r="N965" s="43">
        <v>0.25709247000000002</v>
      </c>
      <c r="O965" s="43">
        <v>1.8351254999999999E-3</v>
      </c>
      <c r="P965" s="43">
        <v>0</v>
      </c>
      <c r="Q965" s="43">
        <v>2.6704072000000001E-4</v>
      </c>
      <c r="R965" s="43">
        <v>4.0924849000000003E-3</v>
      </c>
      <c r="S965" s="43">
        <v>6.5162069E-3</v>
      </c>
      <c r="U965" s="93">
        <f t="shared" si="176"/>
        <v>0.1219480948275862</v>
      </c>
    </row>
    <row r="966" spans="1:21">
      <c r="A966" s="41" t="s">
        <v>33</v>
      </c>
      <c r="B966" s="94" t="s">
        <v>5420</v>
      </c>
      <c r="C966" s="74">
        <f t="shared" si="172"/>
        <v>0.34698317483999996</v>
      </c>
      <c r="D966" s="74">
        <f t="shared" si="173"/>
        <v>1.0115510219999999E-2</v>
      </c>
      <c r="E966" s="74">
        <f t="shared" si="174"/>
        <v>0.30131271839999996</v>
      </c>
      <c r="F966" s="74">
        <f t="shared" si="175"/>
        <v>6.1531072199999997E-3</v>
      </c>
      <c r="G966" s="95">
        <v>2.9401838999999999E-2</v>
      </c>
      <c r="H966" s="43">
        <v>2.8314403999999999E-3</v>
      </c>
      <c r="I966" s="43">
        <v>9.4230917999999997E-2</v>
      </c>
      <c r="J966" s="43">
        <v>6.7598303999999998E-3</v>
      </c>
      <c r="K966" s="43">
        <v>1.8872176E-3</v>
      </c>
      <c r="L966" s="43">
        <v>1.8374601999999999E-4</v>
      </c>
      <c r="M966" s="43">
        <v>1.2847162000000001E-3</v>
      </c>
      <c r="N966" s="43">
        <v>0.20425035999999999</v>
      </c>
      <c r="O966" s="43">
        <v>1.9435033E-3</v>
      </c>
      <c r="P966" s="43">
        <v>0</v>
      </c>
      <c r="Q966" s="43">
        <v>3.4066841999999997E-4</v>
      </c>
      <c r="R966" s="43">
        <v>1.2788046999999999E-3</v>
      </c>
      <c r="S966" s="43">
        <v>2.5901307999999998E-3</v>
      </c>
      <c r="U966" s="93">
        <f t="shared" si="176"/>
        <v>0.25346412931034479</v>
      </c>
    </row>
    <row r="967" spans="1:21">
      <c r="A967" s="41" t="s">
        <v>33</v>
      </c>
      <c r="B967" s="94" t="s">
        <v>5421</v>
      </c>
      <c r="C967" s="74">
        <f t="shared" si="172"/>
        <v>0.52826188467000001</v>
      </c>
      <c r="D967" s="74">
        <f t="shared" si="173"/>
        <v>5.6803935599999992E-3</v>
      </c>
      <c r="E967" s="74">
        <f t="shared" si="174"/>
        <v>0.50095635920000003</v>
      </c>
      <c r="F967" s="74">
        <f t="shared" si="175"/>
        <v>1.1858660510000001E-2</v>
      </c>
      <c r="G967" s="95">
        <v>9.7664714000000007E-3</v>
      </c>
      <c r="H967" s="43">
        <v>1.8304791999999999E-3</v>
      </c>
      <c r="I967" s="43">
        <v>8.6910650000000006E-2</v>
      </c>
      <c r="J967" s="43">
        <v>3.2763603E-3</v>
      </c>
      <c r="K967" s="43">
        <v>6.7943015999999998E-4</v>
      </c>
      <c r="L967" s="43">
        <v>1.285014E-4</v>
      </c>
      <c r="M967" s="43">
        <v>1.5961017E-3</v>
      </c>
      <c r="N967" s="43">
        <v>0.41221522999999999</v>
      </c>
      <c r="O967" s="43">
        <v>1.1814404000000001E-3</v>
      </c>
      <c r="P967" s="43">
        <v>0</v>
      </c>
      <c r="Q967" s="43">
        <v>1.8552731000000001E-4</v>
      </c>
      <c r="R967" s="43">
        <v>1.3544163000000001E-3</v>
      </c>
      <c r="S967" s="43">
        <v>9.1372764999999995E-3</v>
      </c>
      <c r="U967" s="93">
        <f t="shared" si="176"/>
        <v>8.4193718965517236E-2</v>
      </c>
    </row>
    <row r="968" spans="1:21">
      <c r="A968" s="41" t="s">
        <v>33</v>
      </c>
      <c r="B968" s="94" t="s">
        <v>5422</v>
      </c>
      <c r="C968" s="74">
        <f t="shared" si="172"/>
        <v>0.31153193048</v>
      </c>
      <c r="D968" s="74">
        <f t="shared" si="173"/>
        <v>1.3168901749999998E-2</v>
      </c>
      <c r="E968" s="74">
        <f t="shared" si="174"/>
        <v>0.23947643310000002</v>
      </c>
      <c r="F968" s="74">
        <f t="shared" si="175"/>
        <v>2.9972171629999999E-2</v>
      </c>
      <c r="G968" s="95">
        <v>2.8914424000000001E-2</v>
      </c>
      <c r="H968" s="43">
        <v>3.3133330999999999E-3</v>
      </c>
      <c r="I968" s="43">
        <v>0.12559284000000001</v>
      </c>
      <c r="J968" s="43">
        <v>9.9722241999999992E-3</v>
      </c>
      <c r="K968" s="43">
        <v>1.9102211E-3</v>
      </c>
      <c r="L968" s="43">
        <v>2.0634405000000001E-4</v>
      </c>
      <c r="M968" s="43">
        <v>1.0801124E-3</v>
      </c>
      <c r="N968" s="43">
        <v>0.11057026</v>
      </c>
      <c r="O968" s="43">
        <v>2.5497724000000002E-3</v>
      </c>
      <c r="P968" s="43">
        <v>0</v>
      </c>
      <c r="Q968" s="43">
        <v>5.3597322999999997E-4</v>
      </c>
      <c r="R968" s="43">
        <v>2.1395860000000002E-3</v>
      </c>
      <c r="S968" s="43">
        <v>2.4746839999999999E-2</v>
      </c>
      <c r="U968" s="93">
        <f t="shared" si="176"/>
        <v>0.24926227586206895</v>
      </c>
    </row>
    <row r="969" spans="1:21">
      <c r="A969" s="41" t="s">
        <v>33</v>
      </c>
      <c r="B969" s="94" t="s">
        <v>5423</v>
      </c>
      <c r="C969" s="74">
        <f t="shared" si="172"/>
        <v>0.36376903509000003</v>
      </c>
      <c r="D969" s="74">
        <f t="shared" si="173"/>
        <v>1.1012879959999999E-2</v>
      </c>
      <c r="E969" s="74">
        <f t="shared" si="174"/>
        <v>0.30561636650000001</v>
      </c>
      <c r="F969" s="74">
        <f t="shared" si="175"/>
        <v>2.2215039630000002E-2</v>
      </c>
      <c r="G969" s="95">
        <v>2.4924749E-2</v>
      </c>
      <c r="H969" s="43">
        <v>2.9051665E-3</v>
      </c>
      <c r="I969" s="43">
        <v>0.11082314</v>
      </c>
      <c r="J969" s="43">
        <v>7.9456484999999993E-3</v>
      </c>
      <c r="K969" s="43">
        <v>1.6483890999999999E-3</v>
      </c>
      <c r="L969" s="43">
        <v>1.8557495999999999E-4</v>
      </c>
      <c r="M969" s="43">
        <v>1.2332674000000001E-3</v>
      </c>
      <c r="N969" s="43">
        <v>0.19188806</v>
      </c>
      <c r="O969" s="43">
        <v>2.1471089999999999E-3</v>
      </c>
      <c r="P969" s="43">
        <v>0</v>
      </c>
      <c r="Q969" s="43">
        <v>4.2334223E-4</v>
      </c>
      <c r="R969" s="43">
        <v>1.8072424000000001E-3</v>
      </c>
      <c r="S969" s="43">
        <v>1.7837346E-2</v>
      </c>
      <c r="U969" s="93">
        <f t="shared" si="176"/>
        <v>0.21486852586206895</v>
      </c>
    </row>
    <row r="970" spans="1:21">
      <c r="A970" s="41" t="s">
        <v>33</v>
      </c>
      <c r="B970" s="94" t="s">
        <v>5424</v>
      </c>
      <c r="C970" s="74">
        <f t="shared" si="172"/>
        <v>0.29312435666999992</v>
      </c>
      <c r="D970" s="74">
        <f t="shared" si="173"/>
        <v>1.416826167E-2</v>
      </c>
      <c r="E970" s="74">
        <f t="shared" si="174"/>
        <v>0.13561460889999999</v>
      </c>
      <c r="F970" s="74">
        <f t="shared" si="175"/>
        <v>0.1234822981</v>
      </c>
      <c r="G970" s="95">
        <v>1.9859188E-2</v>
      </c>
      <c r="H970" s="43">
        <v>2.7990899000000001E-3</v>
      </c>
      <c r="I970" s="43">
        <v>4.2369722999999998E-2</v>
      </c>
      <c r="J970" s="43">
        <v>1.0078346E-2</v>
      </c>
      <c r="K970" s="43">
        <v>2.0617590999999998E-3</v>
      </c>
      <c r="L970" s="43">
        <v>1.9876637E-4</v>
      </c>
      <c r="M970" s="43">
        <v>1.8293902E-3</v>
      </c>
      <c r="N970" s="43">
        <v>9.0445795999999995E-2</v>
      </c>
      <c r="O970" s="43">
        <v>2.8245259999999999E-3</v>
      </c>
      <c r="P970" s="43">
        <v>0</v>
      </c>
      <c r="Q970" s="43">
        <v>3.5420649999999998E-4</v>
      </c>
      <c r="R970" s="43">
        <v>1.9982756000000001E-3</v>
      </c>
      <c r="S970" s="43">
        <v>0.11830528999999999</v>
      </c>
      <c r="U970" s="93">
        <f t="shared" si="176"/>
        <v>0.17119989655172413</v>
      </c>
    </row>
    <row r="971" spans="1:21">
      <c r="A971" s="41" t="s">
        <v>33</v>
      </c>
      <c r="B971" s="94" t="s">
        <v>5425</v>
      </c>
      <c r="C971" s="74">
        <f t="shared" si="172"/>
        <v>1.1195271488</v>
      </c>
      <c r="D971" s="74">
        <f t="shared" si="173"/>
        <v>3.6727436400000001E-2</v>
      </c>
      <c r="E971" s="74">
        <f t="shared" si="174"/>
        <v>0.98700525859999999</v>
      </c>
      <c r="F971" s="74">
        <f t="shared" si="175"/>
        <v>4.1903866800000002E-2</v>
      </c>
      <c r="G971" s="95">
        <v>5.3890586999999997E-2</v>
      </c>
      <c r="H971" s="43">
        <v>6.4883785999999997E-3</v>
      </c>
      <c r="I971" s="43">
        <v>0.22875877999999999</v>
      </c>
      <c r="J971" s="43">
        <v>1.8428037000000001E-2</v>
      </c>
      <c r="K971" s="43">
        <v>5.8260322000000002E-3</v>
      </c>
      <c r="L971" s="43">
        <v>2.9403394999999999E-3</v>
      </c>
      <c r="M971" s="43">
        <v>9.5330277000000001E-3</v>
      </c>
      <c r="N971" s="43">
        <v>0.75175809999999998</v>
      </c>
      <c r="O971" s="43">
        <v>6.2064850000000003E-3</v>
      </c>
      <c r="P971" s="43">
        <v>0</v>
      </c>
      <c r="Q971" s="43">
        <v>1.3172891E-3</v>
      </c>
      <c r="R971" s="43">
        <v>8.9029087E-3</v>
      </c>
      <c r="S971" s="43">
        <v>2.5477184E-2</v>
      </c>
      <c r="U971" s="93">
        <f t="shared" si="176"/>
        <v>0.46457402586206892</v>
      </c>
    </row>
    <row r="972" spans="1:21">
      <c r="A972" s="41" t="s">
        <v>33</v>
      </c>
      <c r="B972" s="94" t="s">
        <v>5426</v>
      </c>
      <c r="C972" s="74">
        <f t="shared" si="172"/>
        <v>0.81527766883999986</v>
      </c>
      <c r="D972" s="74">
        <f t="shared" si="173"/>
        <v>2.56996393E-2</v>
      </c>
      <c r="E972" s="74">
        <f t="shared" si="174"/>
        <v>0.70752455189999996</v>
      </c>
      <c r="F972" s="74">
        <f t="shared" si="175"/>
        <v>4.975804264E-2</v>
      </c>
      <c r="G972" s="95">
        <v>3.2295434999999997E-2</v>
      </c>
      <c r="H972" s="43">
        <v>4.6251618999999999E-3</v>
      </c>
      <c r="I972" s="43">
        <v>0.13489317000000001</v>
      </c>
      <c r="J972" s="43">
        <v>1.0506593999999999E-2</v>
      </c>
      <c r="K972" s="43">
        <v>3.3910805E-3</v>
      </c>
      <c r="L972" s="43">
        <v>1.9069593000000001E-3</v>
      </c>
      <c r="M972" s="43">
        <v>9.8950054999999999E-3</v>
      </c>
      <c r="N972" s="43">
        <v>0.56800622000000001</v>
      </c>
      <c r="O972" s="43">
        <v>4.7458758000000004E-3</v>
      </c>
      <c r="P972" s="43">
        <v>0</v>
      </c>
      <c r="Q972" s="43">
        <v>7.4726204E-4</v>
      </c>
      <c r="R972" s="43">
        <v>5.9229577999999998E-3</v>
      </c>
      <c r="S972" s="43">
        <v>3.8341947000000001E-2</v>
      </c>
      <c r="U972" s="93">
        <f t="shared" si="176"/>
        <v>0.27840892241379306</v>
      </c>
    </row>
    <row r="973" spans="1:21">
      <c r="A973" s="41" t="s">
        <v>33</v>
      </c>
      <c r="B973" s="94" t="s">
        <v>5427</v>
      </c>
      <c r="C973" s="74">
        <f t="shared" si="172"/>
        <v>1.4542015780000002</v>
      </c>
      <c r="D973" s="74">
        <f t="shared" si="173"/>
        <v>4.8858013899999997E-2</v>
      </c>
      <c r="E973" s="74">
        <f t="shared" si="174"/>
        <v>1.2944340369</v>
      </c>
      <c r="F973" s="74">
        <f t="shared" si="175"/>
        <v>3.3264274199999999E-2</v>
      </c>
      <c r="G973" s="95">
        <v>7.7645252999999997E-2</v>
      </c>
      <c r="H973" s="43">
        <v>8.5379168999999994E-3</v>
      </c>
      <c r="I973" s="43">
        <v>0.33201096000000002</v>
      </c>
      <c r="J973" s="43">
        <v>2.7141624999999999E-2</v>
      </c>
      <c r="K973" s="43">
        <v>8.5044791000000002E-3</v>
      </c>
      <c r="L973" s="43">
        <v>4.0770577000000001E-3</v>
      </c>
      <c r="M973" s="43">
        <v>9.1348521000000002E-3</v>
      </c>
      <c r="N973" s="43">
        <v>0.95388516000000001</v>
      </c>
      <c r="O973" s="43">
        <v>7.8131552999999992E-3</v>
      </c>
      <c r="P973" s="43">
        <v>0</v>
      </c>
      <c r="Q973" s="43">
        <v>1.9443189000000001E-3</v>
      </c>
      <c r="R973" s="43">
        <v>1.2180855000000001E-2</v>
      </c>
      <c r="S973" s="43">
        <v>1.1325945E-2</v>
      </c>
      <c r="U973" s="93">
        <f t="shared" si="176"/>
        <v>0.66935562931034476</v>
      </c>
    </row>
    <row r="974" spans="1:21">
      <c r="A974" s="41" t="s">
        <v>33</v>
      </c>
      <c r="B974" s="94" t="s">
        <v>5428</v>
      </c>
      <c r="C974" s="74">
        <f t="shared" si="172"/>
        <v>3.0251222081</v>
      </c>
      <c r="D974" s="74">
        <f t="shared" si="173"/>
        <v>4.9976961099999995E-2</v>
      </c>
      <c r="E974" s="74">
        <f t="shared" si="174"/>
        <v>2.870481163</v>
      </c>
      <c r="F974" s="74">
        <f t="shared" si="175"/>
        <v>3.5073189999999997E-2</v>
      </c>
      <c r="G974" s="95">
        <v>6.9590894E-2</v>
      </c>
      <c r="H974" s="43">
        <v>1.9895342999999999E-2</v>
      </c>
      <c r="I974" s="43">
        <v>0.52194251999999997</v>
      </c>
      <c r="J974" s="43">
        <v>1.5238906999999999E-2</v>
      </c>
      <c r="K974" s="43">
        <v>5.9646838000000004E-3</v>
      </c>
      <c r="L974" s="43">
        <v>1.3237563E-3</v>
      </c>
      <c r="M974" s="43">
        <v>2.7449614000000001E-2</v>
      </c>
      <c r="N974" s="43">
        <v>2.3286433</v>
      </c>
      <c r="O974" s="43">
        <v>7.2930182000000001E-3</v>
      </c>
      <c r="P974" s="43">
        <v>0</v>
      </c>
      <c r="Q974" s="43">
        <v>2.3292539999999998E-3</v>
      </c>
      <c r="R974" s="43">
        <v>2.2610162E-2</v>
      </c>
      <c r="S974" s="43">
        <v>2.8407558000000002E-3</v>
      </c>
      <c r="U974" s="93">
        <f t="shared" si="176"/>
        <v>0.5999215</v>
      </c>
    </row>
    <row r="975" spans="1:21">
      <c r="A975" s="41" t="s">
        <v>33</v>
      </c>
      <c r="B975" s="94" t="s">
        <v>5429</v>
      </c>
      <c r="C975" s="74">
        <f t="shared" si="172"/>
        <v>2.749547476</v>
      </c>
      <c r="D975" s="74">
        <f t="shared" si="173"/>
        <v>4.3688260600000001E-2</v>
      </c>
      <c r="E975" s="74">
        <f t="shared" si="174"/>
        <v>2.6231484950000001</v>
      </c>
      <c r="F975" s="74">
        <f t="shared" si="175"/>
        <v>2.69183544E-2</v>
      </c>
      <c r="G975" s="95">
        <v>5.5792366000000003E-2</v>
      </c>
      <c r="H975" s="43">
        <v>1.8336225000000001E-2</v>
      </c>
      <c r="I975" s="43">
        <v>0.32321066999999998</v>
      </c>
      <c r="J975" s="43">
        <v>1.1943809E-2</v>
      </c>
      <c r="K975" s="43">
        <v>4.6947096999999998E-3</v>
      </c>
      <c r="L975" s="43">
        <v>1.2101048999999999E-3</v>
      </c>
      <c r="M975" s="43">
        <v>2.5839636999999999E-2</v>
      </c>
      <c r="N975" s="43">
        <v>2.2816016000000001</v>
      </c>
      <c r="O975" s="43">
        <v>5.8611762999999997E-3</v>
      </c>
      <c r="P975" s="43">
        <v>0</v>
      </c>
      <c r="Q975" s="43">
        <v>1.9823591E-3</v>
      </c>
      <c r="R975" s="43">
        <v>1.4778586E-2</v>
      </c>
      <c r="S975" s="43">
        <v>4.296233E-3</v>
      </c>
      <c r="U975" s="93">
        <f t="shared" si="176"/>
        <v>0.4809686724137931</v>
      </c>
    </row>
    <row r="976" spans="1:21">
      <c r="A976" s="41" t="s">
        <v>33</v>
      </c>
      <c r="B976" s="94" t="s">
        <v>5430</v>
      </c>
      <c r="C976" s="74">
        <f t="shared" si="172"/>
        <v>2.5981327711</v>
      </c>
      <c r="D976" s="74">
        <f t="shared" si="173"/>
        <v>4.0232930900000005E-2</v>
      </c>
      <c r="E976" s="74">
        <f t="shared" si="174"/>
        <v>2.487251407</v>
      </c>
      <c r="F976" s="74">
        <f t="shared" si="175"/>
        <v>2.2437676199999999E-2</v>
      </c>
      <c r="G976" s="95">
        <v>4.8210757E-2</v>
      </c>
      <c r="H976" s="43">
        <v>1.7479567000000001E-2</v>
      </c>
      <c r="I976" s="43">
        <v>0.21401734</v>
      </c>
      <c r="J976" s="43">
        <v>1.0133316E-2</v>
      </c>
      <c r="K976" s="43">
        <v>3.9969217999999999E-3</v>
      </c>
      <c r="L976" s="43">
        <v>1.1476590999999999E-3</v>
      </c>
      <c r="M976" s="43">
        <v>2.4955034000000001E-2</v>
      </c>
      <c r="N976" s="43">
        <v>2.2557545000000001</v>
      </c>
      <c r="O976" s="43">
        <v>5.0744500000000003E-3</v>
      </c>
      <c r="P976" s="43">
        <v>0</v>
      </c>
      <c r="Q976" s="43">
        <v>1.7917574999999999E-3</v>
      </c>
      <c r="R976" s="43">
        <v>1.0475523E-2</v>
      </c>
      <c r="S976" s="43">
        <v>5.0959457E-3</v>
      </c>
      <c r="U976" s="93">
        <f t="shared" si="176"/>
        <v>0.41560997413793099</v>
      </c>
    </row>
    <row r="977" spans="1:21">
      <c r="A977" s="41" t="s">
        <v>33</v>
      </c>
      <c r="B977" s="94" t="s">
        <v>5431</v>
      </c>
      <c r="C977" s="74">
        <f t="shared" si="172"/>
        <v>2.7215877849000005</v>
      </c>
      <c r="D977" s="74">
        <f t="shared" si="173"/>
        <v>0.16134766620000002</v>
      </c>
      <c r="E977" s="74">
        <f t="shared" si="174"/>
        <v>1.902885844</v>
      </c>
      <c r="F977" s="74">
        <f t="shared" si="175"/>
        <v>0.47877785470000001</v>
      </c>
      <c r="G977" s="95">
        <v>0.17857642000000001</v>
      </c>
      <c r="H977" s="43">
        <v>2.7331813999999999E-2</v>
      </c>
      <c r="I977" s="43">
        <v>0.44533523000000003</v>
      </c>
      <c r="J977" s="43">
        <v>4.5357157000000002E-2</v>
      </c>
      <c r="K977" s="43">
        <v>2.6225156999999999E-2</v>
      </c>
      <c r="L977" s="43">
        <v>4.8637482000000003E-3</v>
      </c>
      <c r="M977" s="43">
        <v>8.4901604000000006E-2</v>
      </c>
      <c r="N977" s="43">
        <v>1.4302188</v>
      </c>
      <c r="O977" s="43">
        <v>2.0637546999999999E-2</v>
      </c>
      <c r="P977" s="43">
        <v>0</v>
      </c>
      <c r="Q977" s="43">
        <v>3.0756646999999999E-3</v>
      </c>
      <c r="R977" s="43">
        <v>1.0821463E-2</v>
      </c>
      <c r="S977" s="43">
        <v>0.44424318000000002</v>
      </c>
      <c r="U977" s="93">
        <f t="shared" si="176"/>
        <v>1.5394518965517241</v>
      </c>
    </row>
    <row r="978" spans="1:21">
      <c r="A978" s="41" t="s">
        <v>33</v>
      </c>
      <c r="B978" s="94" t="s">
        <v>5432</v>
      </c>
      <c r="C978" s="74">
        <f t="shared" si="172"/>
        <v>1.9789575295999999</v>
      </c>
      <c r="D978" s="74">
        <f t="shared" si="173"/>
        <v>7.7657072600000002E-2</v>
      </c>
      <c r="E978" s="74">
        <f t="shared" si="174"/>
        <v>1.5680662649999999</v>
      </c>
      <c r="F978" s="74">
        <f t="shared" si="175"/>
        <v>0.212129032</v>
      </c>
      <c r="G978" s="95">
        <v>0.12110516</v>
      </c>
      <c r="H978" s="43">
        <v>1.7023844999999999E-2</v>
      </c>
      <c r="I978" s="43">
        <v>0.30495921999999998</v>
      </c>
      <c r="J978" s="43">
        <v>3.1625546999999997E-2</v>
      </c>
      <c r="K978" s="43">
        <v>1.382246E-2</v>
      </c>
      <c r="L978" s="43">
        <v>3.5971485999999999E-3</v>
      </c>
      <c r="M978" s="43">
        <v>2.8611917000000001E-2</v>
      </c>
      <c r="N978" s="43">
        <v>1.2460831999999999</v>
      </c>
      <c r="O978" s="43">
        <v>1.1740182E-2</v>
      </c>
      <c r="P978" s="43">
        <v>0</v>
      </c>
      <c r="Q978" s="43">
        <v>2.6615018E-3</v>
      </c>
      <c r="R978" s="43">
        <v>9.5429981999999997E-3</v>
      </c>
      <c r="S978" s="43">
        <v>0.18818435</v>
      </c>
      <c r="U978" s="93">
        <f t="shared" si="176"/>
        <v>1.0440099999999999</v>
      </c>
    </row>
    <row r="979" spans="1:21">
      <c r="A979" s="41" t="s">
        <v>33</v>
      </c>
      <c r="B979" s="94" t="s">
        <v>5433</v>
      </c>
      <c r="C979" s="74">
        <f t="shared" si="172"/>
        <v>0.74946673654000007</v>
      </c>
      <c r="D979" s="74">
        <f t="shared" si="173"/>
        <v>2.6355669599999999E-2</v>
      </c>
      <c r="E979" s="74">
        <f t="shared" si="174"/>
        <v>0.65364193380000002</v>
      </c>
      <c r="F979" s="74">
        <f t="shared" si="175"/>
        <v>3.5032620139999998E-2</v>
      </c>
      <c r="G979" s="95">
        <v>3.4436513000000002E-2</v>
      </c>
      <c r="H979" s="43">
        <v>5.5392237999999996E-3</v>
      </c>
      <c r="I979" s="43">
        <v>0.13842752999999999</v>
      </c>
      <c r="J979" s="43">
        <v>1.3470797E-2</v>
      </c>
      <c r="K979" s="43">
        <v>3.5989642000000001E-3</v>
      </c>
      <c r="L979" s="43">
        <v>2.8400713000000001E-3</v>
      </c>
      <c r="M979" s="43">
        <v>6.4458370999999999E-3</v>
      </c>
      <c r="N979" s="43">
        <v>0.50967518000000001</v>
      </c>
      <c r="O979" s="43">
        <v>5.1938970999999999E-3</v>
      </c>
      <c r="P979" s="43">
        <v>0</v>
      </c>
      <c r="Q979" s="43">
        <v>9.3034363999999997E-4</v>
      </c>
      <c r="R979" s="43">
        <v>9.3713904000000004E-3</v>
      </c>
      <c r="S979" s="43">
        <v>1.9536989000000001E-2</v>
      </c>
      <c r="U979" s="93">
        <f t="shared" si="176"/>
        <v>0.29686649137931037</v>
      </c>
    </row>
    <row r="980" spans="1:21">
      <c r="A980" s="41" t="s">
        <v>33</v>
      </c>
      <c r="B980" s="94" t="s">
        <v>5434</v>
      </c>
      <c r="C980" s="74">
        <f t="shared" si="172"/>
        <v>2.1305652814</v>
      </c>
      <c r="D980" s="74">
        <f t="shared" si="173"/>
        <v>6.980265699999999E-2</v>
      </c>
      <c r="E980" s="74">
        <f t="shared" si="174"/>
        <v>1.751137145</v>
      </c>
      <c r="F980" s="74">
        <f t="shared" si="175"/>
        <v>0.16769646939999999</v>
      </c>
      <c r="G980" s="95">
        <v>0.14192900999999999</v>
      </c>
      <c r="H980" s="43">
        <v>2.0726174999999999E-2</v>
      </c>
      <c r="I980" s="43">
        <v>0.31816967000000002</v>
      </c>
      <c r="J980" s="43">
        <v>3.6017277E-2</v>
      </c>
      <c r="K980" s="43">
        <v>1.5972745E-2</v>
      </c>
      <c r="L980" s="43">
        <v>4.2543879999999996E-3</v>
      </c>
      <c r="M980" s="43">
        <v>1.3558247000000001E-2</v>
      </c>
      <c r="N980" s="43">
        <v>1.4122413</v>
      </c>
      <c r="O980" s="43">
        <v>1.1742183999999999E-2</v>
      </c>
      <c r="P980" s="43">
        <v>0</v>
      </c>
      <c r="Q980" s="43">
        <v>2.2475224000000002E-3</v>
      </c>
      <c r="R980" s="43">
        <v>1.0927733E-2</v>
      </c>
      <c r="S980" s="43">
        <v>0.14277903</v>
      </c>
      <c r="U980" s="93">
        <f t="shared" si="176"/>
        <v>1.223525948275862</v>
      </c>
    </row>
    <row r="981" spans="1:21">
      <c r="A981" s="41" t="s">
        <v>33</v>
      </c>
      <c r="B981" s="94" t="s">
        <v>5435</v>
      </c>
      <c r="C981" s="74">
        <f t="shared" si="172"/>
        <v>1.5473879374999999</v>
      </c>
      <c r="D981" s="74">
        <f t="shared" si="173"/>
        <v>3.65676058E-2</v>
      </c>
      <c r="E981" s="74">
        <f t="shared" si="174"/>
        <v>1.3343508113</v>
      </c>
      <c r="F981" s="74">
        <f t="shared" si="175"/>
        <v>9.6313007399999997E-2</v>
      </c>
      <c r="G981" s="95">
        <v>8.0156512999999999E-2</v>
      </c>
      <c r="H981" s="43">
        <v>9.2388313E-3</v>
      </c>
      <c r="I981" s="43">
        <v>0.22688298000000001</v>
      </c>
      <c r="J981" s="43">
        <v>2.1994412000000001E-2</v>
      </c>
      <c r="K981" s="43">
        <v>5.6711586999999997E-3</v>
      </c>
      <c r="L981" s="43">
        <v>2.4336001000000002E-3</v>
      </c>
      <c r="M981" s="43">
        <v>6.4684349999999998E-3</v>
      </c>
      <c r="N981" s="43">
        <v>1.0982289999999999</v>
      </c>
      <c r="O981" s="43">
        <v>6.9126424000000002E-3</v>
      </c>
      <c r="P981" s="43">
        <v>0</v>
      </c>
      <c r="Q981" s="43">
        <v>2.8966415999999999E-3</v>
      </c>
      <c r="R981" s="43">
        <v>7.8217644000000003E-3</v>
      </c>
      <c r="S981" s="43">
        <v>7.8681958999999996E-2</v>
      </c>
      <c r="U981" s="93">
        <f t="shared" si="176"/>
        <v>0.69100442241379301</v>
      </c>
    </row>
    <row r="982" spans="1:21">
      <c r="A982" s="41" t="s">
        <v>33</v>
      </c>
      <c r="B982" s="94" t="s">
        <v>5436</v>
      </c>
      <c r="C982" s="74">
        <f t="shared" si="172"/>
        <v>2.5637237995420001</v>
      </c>
      <c r="D982" s="74">
        <f t="shared" si="173"/>
        <v>5.1362929000000002E-2</v>
      </c>
      <c r="E982" s="74">
        <f t="shared" si="174"/>
        <v>2.6532304509000002</v>
      </c>
      <c r="F982" s="74">
        <f t="shared" si="175"/>
        <v>5.3038699642000003E-2</v>
      </c>
      <c r="G982" s="95">
        <v>-0.19390827999999999</v>
      </c>
      <c r="H982" s="43">
        <v>2.4815809E-3</v>
      </c>
      <c r="I982" s="43">
        <v>2.2774770000000002</v>
      </c>
      <c r="J982" s="43">
        <v>4.6576393000000001E-2</v>
      </c>
      <c r="K982" s="43">
        <v>1.3891157E-3</v>
      </c>
      <c r="L982" s="43">
        <v>2.3443738000000001E-3</v>
      </c>
      <c r="M982" s="43">
        <v>1.0530464999999999E-3</v>
      </c>
      <c r="N982" s="43">
        <v>0.37327187000000001</v>
      </c>
      <c r="O982" s="43">
        <v>1.4199945999999999E-3</v>
      </c>
      <c r="P982" s="43">
        <v>0</v>
      </c>
      <c r="Q982" s="43">
        <v>6.7380482000000005E-4</v>
      </c>
      <c r="R982" s="43">
        <v>5.0863706000000002E-2</v>
      </c>
      <c r="S982" s="43">
        <v>8.1194222000000003E-5</v>
      </c>
      <c r="U982" s="93">
        <f t="shared" si="176"/>
        <v>-1.6716231034482756</v>
      </c>
    </row>
    <row r="983" spans="1:21">
      <c r="A983" s="41" t="s">
        <v>33</v>
      </c>
      <c r="B983" s="94" t="s">
        <v>5437</v>
      </c>
      <c r="C983" s="74">
        <f t="shared" si="172"/>
        <v>5.4009588879799999</v>
      </c>
      <c r="D983" s="74">
        <f t="shared" si="173"/>
        <v>0.54014984899999996</v>
      </c>
      <c r="E983" s="74">
        <f t="shared" si="174"/>
        <v>1.4507625050000001</v>
      </c>
      <c r="F983" s="74">
        <f t="shared" si="175"/>
        <v>5.6364133980000002E-2</v>
      </c>
      <c r="G983" s="95">
        <v>3.3536823999999998</v>
      </c>
      <c r="H983" s="43">
        <v>2.0397495000000002E-2</v>
      </c>
      <c r="I983" s="43">
        <v>1.0559025</v>
      </c>
      <c r="J983" s="43">
        <v>0.20939964999999999</v>
      </c>
      <c r="K983" s="43">
        <v>0.25962351</v>
      </c>
      <c r="L983" s="43">
        <v>8.7342129999999994E-3</v>
      </c>
      <c r="M983" s="43">
        <v>6.2392476000000002E-2</v>
      </c>
      <c r="N983" s="43">
        <v>0.37446251000000003</v>
      </c>
      <c r="O983" s="43">
        <v>2.4273516000000001E-3</v>
      </c>
      <c r="P983" s="43">
        <v>0</v>
      </c>
      <c r="Q983" s="43">
        <v>1.1530753E-3</v>
      </c>
      <c r="R983" s="43">
        <v>5.2459476999999997E-2</v>
      </c>
      <c r="S983" s="43">
        <v>3.2423008000000001E-4</v>
      </c>
      <c r="U983" s="93">
        <f t="shared" si="176"/>
        <v>28.911055172413789</v>
      </c>
    </row>
    <row r="984" spans="1:21">
      <c r="A984" s="41" t="s">
        <v>33</v>
      </c>
      <c r="B984" s="94" t="s">
        <v>5438</v>
      </c>
      <c r="C984" s="74">
        <f t="shared" si="172"/>
        <v>4.3103650345700002</v>
      </c>
      <c r="D984" s="74">
        <f t="shared" si="173"/>
        <v>0.39951698000000002</v>
      </c>
      <c r="E984" s="74">
        <f t="shared" si="174"/>
        <v>1.6675803519999999</v>
      </c>
      <c r="F984" s="74">
        <f t="shared" si="175"/>
        <v>6.4547702570000004E-2</v>
      </c>
      <c r="G984" s="95">
        <v>2.1787200000000002</v>
      </c>
      <c r="H984" s="43">
        <v>1.6822101999999999E-2</v>
      </c>
      <c r="I984" s="43">
        <v>1.1889780000000001</v>
      </c>
      <c r="J984" s="43">
        <v>0.16227558</v>
      </c>
      <c r="K984" s="43">
        <v>0.18473433</v>
      </c>
      <c r="L984" s="43">
        <v>7.7363220000000003E-3</v>
      </c>
      <c r="M984" s="43">
        <v>4.4770747999999999E-2</v>
      </c>
      <c r="N984" s="43">
        <v>0.46178025</v>
      </c>
      <c r="O984" s="43">
        <v>2.7198475999999998E-3</v>
      </c>
      <c r="P984" s="43">
        <v>0</v>
      </c>
      <c r="Q984" s="43">
        <v>1.2214967999999999E-3</v>
      </c>
      <c r="R984" s="43">
        <v>6.0311995E-2</v>
      </c>
      <c r="S984" s="43">
        <v>2.9436316999999999E-4</v>
      </c>
      <c r="U984" s="93">
        <f t="shared" si="176"/>
        <v>18.782068965517244</v>
      </c>
    </row>
    <row r="985" spans="1:21">
      <c r="A985" s="41" t="s">
        <v>33</v>
      </c>
      <c r="B985" s="94" t="s">
        <v>5439</v>
      </c>
      <c r="C985" s="74">
        <f t="shared" si="172"/>
        <v>2.7793161105040003</v>
      </c>
      <c r="D985" s="74">
        <f t="shared" si="173"/>
        <v>6.9583216700000006E-2</v>
      </c>
      <c r="E985" s="74">
        <f t="shared" si="174"/>
        <v>2.8438883179000003</v>
      </c>
      <c r="F985" s="74">
        <f t="shared" si="175"/>
        <v>5.3079465903999999E-2</v>
      </c>
      <c r="G985" s="95">
        <v>-0.18723488999999999</v>
      </c>
      <c r="H985" s="43">
        <v>3.0546178999999998E-3</v>
      </c>
      <c r="I985" s="43">
        <v>2.4377211000000001</v>
      </c>
      <c r="J985" s="43">
        <v>5.2557553999999999E-2</v>
      </c>
      <c r="K985" s="43">
        <v>1.0859219999999999E-2</v>
      </c>
      <c r="L985" s="43">
        <v>2.8423820000000001E-3</v>
      </c>
      <c r="M985" s="43">
        <v>3.3240607E-3</v>
      </c>
      <c r="N985" s="43">
        <v>0.40311259999999999</v>
      </c>
      <c r="O985" s="43">
        <v>1.4449341E-3</v>
      </c>
      <c r="P985" s="43">
        <v>0</v>
      </c>
      <c r="Q985" s="43">
        <v>6.7983161000000005E-4</v>
      </c>
      <c r="R985" s="43">
        <v>5.0867423000000002E-2</v>
      </c>
      <c r="S985" s="43">
        <v>8.7277193999999995E-5</v>
      </c>
      <c r="U985" s="93">
        <f t="shared" si="176"/>
        <v>-1.6140938793103445</v>
      </c>
    </row>
    <row r="986" spans="1:21">
      <c r="A986" s="41" t="s">
        <v>33</v>
      </c>
      <c r="B986" s="94" t="s">
        <v>5440</v>
      </c>
      <c r="C986" s="74">
        <f t="shared" si="172"/>
        <v>2.4084736727699996</v>
      </c>
      <c r="D986" s="74">
        <f t="shared" si="173"/>
        <v>0.20748016179999998</v>
      </c>
      <c r="E986" s="74">
        <f t="shared" si="174"/>
        <v>1.2228697415999998</v>
      </c>
      <c r="F986" s="74">
        <f t="shared" si="175"/>
        <v>4.8017269369999997E-2</v>
      </c>
      <c r="G986" s="95">
        <v>0.93010649999999995</v>
      </c>
      <c r="H986" s="43">
        <v>8.5830316000000007E-3</v>
      </c>
      <c r="I986" s="43">
        <v>0.84699303999999997</v>
      </c>
      <c r="J986" s="43">
        <v>9.8040053000000002E-2</v>
      </c>
      <c r="K986" s="43">
        <v>8.3474876000000003E-2</v>
      </c>
      <c r="L986" s="43">
        <v>4.5682737999999997E-3</v>
      </c>
      <c r="M986" s="43">
        <v>2.1396959E-2</v>
      </c>
      <c r="N986" s="43">
        <v>0.36729367000000002</v>
      </c>
      <c r="O986" s="43">
        <v>1.9808024E-3</v>
      </c>
      <c r="P986" s="43">
        <v>0</v>
      </c>
      <c r="Q986" s="43">
        <v>8.9808561000000002E-4</v>
      </c>
      <c r="R986" s="43">
        <v>4.4921633000000002E-2</v>
      </c>
      <c r="S986" s="43">
        <v>2.1674836E-4</v>
      </c>
      <c r="U986" s="93">
        <f t="shared" si="176"/>
        <v>8.0181594827586196</v>
      </c>
    </row>
    <row r="987" spans="1:21">
      <c r="A987" s="41" t="s">
        <v>33</v>
      </c>
      <c r="B987" s="94" t="s">
        <v>5441</v>
      </c>
      <c r="C987" s="74">
        <f t="shared" si="172"/>
        <v>8.7213061180999993</v>
      </c>
      <c r="D987" s="74">
        <f t="shared" si="173"/>
        <v>0.62292455499999999</v>
      </c>
      <c r="E987" s="74">
        <f t="shared" si="174"/>
        <v>3.5640372180000002</v>
      </c>
      <c r="F987" s="74">
        <f t="shared" si="175"/>
        <v>5.58422451E-2</v>
      </c>
      <c r="G987" s="95">
        <v>4.4785021</v>
      </c>
      <c r="H987" s="43">
        <v>2.2004108000000001E-2</v>
      </c>
      <c r="I987" s="43">
        <v>3.0115626</v>
      </c>
      <c r="J987" s="43">
        <v>0.23881089</v>
      </c>
      <c r="K987" s="43">
        <v>0.30000871000000001</v>
      </c>
      <c r="L987" s="43">
        <v>1.2197342999999999E-2</v>
      </c>
      <c r="M987" s="43">
        <v>7.1907611999999996E-2</v>
      </c>
      <c r="N987" s="43">
        <v>0.53047051000000001</v>
      </c>
      <c r="O987" s="43">
        <v>3.0273761000000001E-3</v>
      </c>
      <c r="P987" s="43">
        <v>0</v>
      </c>
      <c r="Q987" s="43">
        <v>1.2860809999999999E-3</v>
      </c>
      <c r="R987" s="43">
        <v>5.0988405000000001E-2</v>
      </c>
      <c r="S987" s="43">
        <v>5.4038299999999997E-4</v>
      </c>
      <c r="U987" s="93">
        <f t="shared" si="176"/>
        <v>38.607776724137928</v>
      </c>
    </row>
    <row r="988" spans="1:21">
      <c r="A988" s="41" t="s">
        <v>33</v>
      </c>
      <c r="B988" s="94" t="s">
        <v>5442</v>
      </c>
      <c r="C988" s="74">
        <f t="shared" si="172"/>
        <v>4.5349037052999996</v>
      </c>
      <c r="D988" s="74">
        <f t="shared" si="173"/>
        <v>0.37897764680000007</v>
      </c>
      <c r="E988" s="74">
        <f t="shared" si="174"/>
        <v>1.7015036159999999</v>
      </c>
      <c r="F988" s="74">
        <f t="shared" si="175"/>
        <v>9.4726842500000005E-2</v>
      </c>
      <c r="G988" s="95">
        <v>2.3596955999999998</v>
      </c>
      <c r="H988" s="43">
        <v>1.6689346000000001E-2</v>
      </c>
      <c r="I988" s="43">
        <v>1.1130899999999999</v>
      </c>
      <c r="J988" s="43">
        <v>0.15646278999999999</v>
      </c>
      <c r="K988" s="43">
        <v>0.16949436000000001</v>
      </c>
      <c r="L988" s="43">
        <v>8.2246838000000003E-3</v>
      </c>
      <c r="M988" s="43">
        <v>4.4795812999999997E-2</v>
      </c>
      <c r="N988" s="43">
        <v>0.57172427000000003</v>
      </c>
      <c r="O988" s="43">
        <v>3.4636256999999999E-3</v>
      </c>
      <c r="P988" s="43">
        <v>0</v>
      </c>
      <c r="Q988" s="43">
        <v>1.4789547E-3</v>
      </c>
      <c r="R988" s="43">
        <v>8.2333609000000002E-2</v>
      </c>
      <c r="S988" s="43">
        <v>7.4506531000000003E-3</v>
      </c>
      <c r="U988" s="93">
        <f t="shared" si="176"/>
        <v>20.34220344827586</v>
      </c>
    </row>
    <row r="989" spans="1:21">
      <c r="A989" s="41" t="s">
        <v>33</v>
      </c>
      <c r="B989" s="94" t="s">
        <v>5443</v>
      </c>
      <c r="C989" s="74">
        <f t="shared" si="172"/>
        <v>2.7070841172</v>
      </c>
      <c r="D989" s="74">
        <f t="shared" si="173"/>
        <v>0.12471912099999999</v>
      </c>
      <c r="E989" s="74">
        <f t="shared" si="174"/>
        <v>2.2137111840000001</v>
      </c>
      <c r="F989" s="74">
        <f t="shared" si="175"/>
        <v>8.3748482200000002E-2</v>
      </c>
      <c r="G989" s="95">
        <v>0.28490533000000001</v>
      </c>
      <c r="H989" s="43">
        <v>1.4353504E-2</v>
      </c>
      <c r="I989" s="43">
        <v>0.92241618000000003</v>
      </c>
      <c r="J989" s="43">
        <v>8.0304168999999995E-2</v>
      </c>
      <c r="K989" s="43">
        <v>9.6215819000000005E-3</v>
      </c>
      <c r="L989" s="43">
        <v>7.2242451000000003E-3</v>
      </c>
      <c r="M989" s="43">
        <v>2.7569125E-2</v>
      </c>
      <c r="N989" s="43">
        <v>1.2769415</v>
      </c>
      <c r="O989" s="43">
        <v>1.0318591E-2</v>
      </c>
      <c r="P989" s="43">
        <v>0</v>
      </c>
      <c r="Q989" s="43">
        <v>3.8021551999999998E-3</v>
      </c>
      <c r="R989" s="43">
        <v>3.3557271999999999E-2</v>
      </c>
      <c r="S989" s="43">
        <v>3.6070463999999997E-2</v>
      </c>
      <c r="U989" s="93">
        <f t="shared" si="176"/>
        <v>2.4560804310344828</v>
      </c>
    </row>
    <row r="990" spans="1:21">
      <c r="A990" s="41" t="s">
        <v>33</v>
      </c>
      <c r="B990" s="94" t="s">
        <v>5444</v>
      </c>
      <c r="C990" s="74">
        <f t="shared" si="172"/>
        <v>2.2881580459999999</v>
      </c>
      <c r="D990" s="74">
        <f t="shared" si="173"/>
        <v>0.1156329696</v>
      </c>
      <c r="E990" s="74">
        <f t="shared" si="174"/>
        <v>1.8400242790000001</v>
      </c>
      <c r="F990" s="74">
        <f t="shared" si="175"/>
        <v>7.99068374E-2</v>
      </c>
      <c r="G990" s="95">
        <v>0.25259396000000001</v>
      </c>
      <c r="H990" s="43">
        <v>1.1919679000000001E-2</v>
      </c>
      <c r="I990" s="43">
        <v>0.79490059999999996</v>
      </c>
      <c r="J990" s="43">
        <v>7.6975373E-2</v>
      </c>
      <c r="K990" s="43">
        <v>9.9771554999999994E-3</v>
      </c>
      <c r="L990" s="43">
        <v>6.1719861000000004E-3</v>
      </c>
      <c r="M990" s="43">
        <v>2.2508455E-2</v>
      </c>
      <c r="N990" s="43">
        <v>1.033204</v>
      </c>
      <c r="O990" s="43">
        <v>8.4685786999999998E-3</v>
      </c>
      <c r="P990" s="43">
        <v>0</v>
      </c>
      <c r="Q990" s="43">
        <v>2.6718457000000002E-3</v>
      </c>
      <c r="R990" s="43">
        <v>2.7009846000000001E-2</v>
      </c>
      <c r="S990" s="43">
        <v>4.1756567000000001E-2</v>
      </c>
      <c r="U990" s="93">
        <f t="shared" si="176"/>
        <v>2.1775341379310342</v>
      </c>
    </row>
    <row r="991" spans="1:21">
      <c r="A991" s="41" t="s">
        <v>33</v>
      </c>
      <c r="B991" s="94" t="s">
        <v>5445</v>
      </c>
      <c r="C991" s="74">
        <f t="shared" si="172"/>
        <v>4.7784160651999992</v>
      </c>
      <c r="D991" s="74">
        <f t="shared" si="173"/>
        <v>0.31103047839999998</v>
      </c>
      <c r="E991" s="74">
        <f t="shared" si="174"/>
        <v>2.3115399509999999</v>
      </c>
      <c r="F991" s="74">
        <f t="shared" si="175"/>
        <v>0.23617573580000001</v>
      </c>
      <c r="G991" s="95">
        <v>1.9196698999999999</v>
      </c>
      <c r="H991" s="43">
        <v>2.0754351000000001E-2</v>
      </c>
      <c r="I991" s="43">
        <v>1.3493721999999999</v>
      </c>
      <c r="J991" s="43">
        <v>0.14847246</v>
      </c>
      <c r="K991" s="43">
        <v>0.11915956</v>
      </c>
      <c r="L991" s="43">
        <v>5.6186404000000004E-3</v>
      </c>
      <c r="M991" s="43">
        <v>3.7779818E-2</v>
      </c>
      <c r="N991" s="43">
        <v>0.94141339999999996</v>
      </c>
      <c r="O991" s="43">
        <v>1.0862447000000001E-2</v>
      </c>
      <c r="P991" s="43">
        <v>0</v>
      </c>
      <c r="Q991" s="43">
        <v>2.8068248000000001E-3</v>
      </c>
      <c r="R991" s="43">
        <v>4.4290483999999998E-2</v>
      </c>
      <c r="S991" s="43">
        <v>0.17821598</v>
      </c>
      <c r="U991" s="93">
        <f t="shared" si="176"/>
        <v>16.548878448275861</v>
      </c>
    </row>
    <row r="992" spans="1:21">
      <c r="A992" s="41" t="s">
        <v>33</v>
      </c>
      <c r="B992" s="94" t="s">
        <v>5446</v>
      </c>
      <c r="C992" s="74">
        <f t="shared" si="172"/>
        <v>4.70256720198</v>
      </c>
      <c r="D992" s="74">
        <f t="shared" si="173"/>
        <v>0.40386969700000003</v>
      </c>
      <c r="E992" s="74">
        <f t="shared" si="174"/>
        <v>1.6128685970000001</v>
      </c>
      <c r="F992" s="74">
        <f t="shared" si="175"/>
        <v>9.3069107979999996E-2</v>
      </c>
      <c r="G992" s="95">
        <v>2.5927598000000001</v>
      </c>
      <c r="H992" s="43">
        <v>2.5589877E-2</v>
      </c>
      <c r="I992" s="43">
        <v>0.73889276000000004</v>
      </c>
      <c r="J992" s="43">
        <v>0.16041859999999999</v>
      </c>
      <c r="K992" s="43">
        <v>0.17989837</v>
      </c>
      <c r="L992" s="43">
        <v>1.2216166000000001E-2</v>
      </c>
      <c r="M992" s="43">
        <v>5.1336561000000003E-2</v>
      </c>
      <c r="N992" s="43">
        <v>0.84838595999999999</v>
      </c>
      <c r="O992" s="43">
        <v>4.2258080999999998E-3</v>
      </c>
      <c r="P992" s="43">
        <v>0</v>
      </c>
      <c r="Q992" s="43">
        <v>1.9710445000000001E-3</v>
      </c>
      <c r="R992" s="43">
        <v>8.6262122999999996E-2</v>
      </c>
      <c r="S992" s="43">
        <v>6.1013237999999999E-4</v>
      </c>
      <c r="U992" s="93">
        <f t="shared" si="176"/>
        <v>22.351377586206898</v>
      </c>
    </row>
    <row r="993" spans="1:21">
      <c r="A993" s="41" t="s">
        <v>33</v>
      </c>
      <c r="B993" s="94" t="s">
        <v>5447</v>
      </c>
      <c r="C993" s="74">
        <f t="shared" si="172"/>
        <v>4.1031902394799999</v>
      </c>
      <c r="D993" s="74">
        <f t="shared" si="173"/>
        <v>0.30130155999999997</v>
      </c>
      <c r="E993" s="74">
        <f t="shared" si="174"/>
        <v>1.9254286239999998</v>
      </c>
      <c r="F993" s="74">
        <f t="shared" si="175"/>
        <v>0.10373855547999999</v>
      </c>
      <c r="G993" s="95">
        <v>1.7727215000000001</v>
      </c>
      <c r="H993" s="43">
        <v>2.4278563999999999E-2</v>
      </c>
      <c r="I993" s="43">
        <v>0.79913776000000003</v>
      </c>
      <c r="J993" s="43">
        <v>0.12492301</v>
      </c>
      <c r="K993" s="43">
        <v>0.12542072000000001</v>
      </c>
      <c r="L993" s="43">
        <v>1.1737856E-2</v>
      </c>
      <c r="M993" s="43">
        <v>3.9219973999999998E-2</v>
      </c>
      <c r="N993" s="43">
        <v>1.1020122999999999</v>
      </c>
      <c r="O993" s="43">
        <v>4.7859182000000002E-3</v>
      </c>
      <c r="P993" s="43">
        <v>0</v>
      </c>
      <c r="Q993" s="43">
        <v>2.0280520999999998E-3</v>
      </c>
      <c r="R993" s="43">
        <v>9.6386768999999997E-2</v>
      </c>
      <c r="S993" s="43">
        <v>5.3781618000000003E-4</v>
      </c>
      <c r="U993" s="93">
        <f t="shared" si="176"/>
        <v>15.282081896551723</v>
      </c>
    </row>
    <row r="994" spans="1:21">
      <c r="A994" s="41" t="s">
        <v>33</v>
      </c>
      <c r="B994" s="94" t="s">
        <v>5448</v>
      </c>
      <c r="C994" s="74">
        <f t="shared" si="172"/>
        <v>2.7380459191600002</v>
      </c>
      <c r="D994" s="74">
        <f t="shared" si="173"/>
        <v>0.18096528319999999</v>
      </c>
      <c r="E994" s="74">
        <f t="shared" si="174"/>
        <v>1.529413283</v>
      </c>
      <c r="F994" s="74">
        <f t="shared" si="175"/>
        <v>8.3499762959999987E-2</v>
      </c>
      <c r="G994" s="95">
        <v>0.94416758999999995</v>
      </c>
      <c r="H994" s="43">
        <v>1.1068382999999999E-2</v>
      </c>
      <c r="I994" s="43">
        <v>0.63187170999999998</v>
      </c>
      <c r="J994" s="43">
        <v>8.6768389000000001E-2</v>
      </c>
      <c r="K994" s="43">
        <v>6.2257502999999999E-2</v>
      </c>
      <c r="L994" s="43">
        <v>8.7022291999999998E-3</v>
      </c>
      <c r="M994" s="43">
        <v>2.3237161999999999E-2</v>
      </c>
      <c r="N994" s="43">
        <v>0.88647319000000002</v>
      </c>
      <c r="O994" s="43">
        <v>3.6186367E-3</v>
      </c>
      <c r="P994" s="43">
        <v>0</v>
      </c>
      <c r="Q994" s="43">
        <v>1.3626026000000001E-3</v>
      </c>
      <c r="R994" s="43">
        <v>7.8009049999999996E-2</v>
      </c>
      <c r="S994" s="43">
        <v>5.0947366000000005E-4</v>
      </c>
      <c r="U994" s="93">
        <f t="shared" si="176"/>
        <v>8.1393757758620673</v>
      </c>
    </row>
    <row r="995" spans="1:21">
      <c r="A995" s="41" t="s">
        <v>33</v>
      </c>
      <c r="B995" s="94" t="s">
        <v>5449</v>
      </c>
      <c r="C995" s="74">
        <f t="shared" si="172"/>
        <v>5.6650139250800002</v>
      </c>
      <c r="D995" s="74">
        <f t="shared" si="173"/>
        <v>0.52537979750000008</v>
      </c>
      <c r="E995" s="74">
        <f t="shared" si="174"/>
        <v>1.4063078500000001</v>
      </c>
      <c r="F995" s="74">
        <f t="shared" si="175"/>
        <v>0.12644137758000001</v>
      </c>
      <c r="G995" s="95">
        <v>3.6068848999999998</v>
      </c>
      <c r="H995" s="43">
        <v>1.9659019999999999E-2</v>
      </c>
      <c r="I995" s="43">
        <v>1.0254395000000001</v>
      </c>
      <c r="J995" s="43">
        <v>0.20446908</v>
      </c>
      <c r="K995" s="43">
        <v>0.25190361</v>
      </c>
      <c r="L995" s="43">
        <v>8.4709155000000005E-3</v>
      </c>
      <c r="M995" s="43">
        <v>6.0536192000000003E-2</v>
      </c>
      <c r="N995" s="43">
        <v>0.36120933</v>
      </c>
      <c r="O995" s="43">
        <v>2.2793946999999999E-3</v>
      </c>
      <c r="P995" s="43">
        <v>0</v>
      </c>
      <c r="Q995" s="43">
        <v>1.0697472999999999E-3</v>
      </c>
      <c r="R995" s="43">
        <v>0.12278356999999999</v>
      </c>
      <c r="S995" s="43">
        <v>3.0866558000000003E-4</v>
      </c>
      <c r="U995" s="93">
        <f t="shared" si="176"/>
        <v>31.093835344827582</v>
      </c>
    </row>
    <row r="996" spans="1:21">
      <c r="A996" s="41" t="s">
        <v>33</v>
      </c>
      <c r="B996" s="94" t="s">
        <v>5450</v>
      </c>
      <c r="C996" s="74">
        <f t="shared" si="172"/>
        <v>4.5828178560300001</v>
      </c>
      <c r="D996" s="74">
        <f t="shared" si="173"/>
        <v>0.38221536490000002</v>
      </c>
      <c r="E996" s="74">
        <f t="shared" si="174"/>
        <v>1.585851991</v>
      </c>
      <c r="F996" s="74">
        <f t="shared" si="175"/>
        <v>0.14241300012999999</v>
      </c>
      <c r="G996" s="95">
        <v>2.4723375000000001</v>
      </c>
      <c r="H996" s="43">
        <v>1.5872001E-2</v>
      </c>
      <c r="I996" s="43">
        <v>1.1326985000000001</v>
      </c>
      <c r="J996" s="43">
        <v>0.15652474</v>
      </c>
      <c r="K996" s="43">
        <v>0.17573974000000001</v>
      </c>
      <c r="L996" s="43">
        <v>7.3569908999999998E-3</v>
      </c>
      <c r="M996" s="43">
        <v>4.2593894E-2</v>
      </c>
      <c r="N996" s="43">
        <v>0.43728148999999999</v>
      </c>
      <c r="O996" s="43">
        <v>2.5119824E-3</v>
      </c>
      <c r="P996" s="43">
        <v>0</v>
      </c>
      <c r="Q996" s="43">
        <v>1.1130713000000001E-3</v>
      </c>
      <c r="R996" s="43">
        <v>0.13851382000000001</v>
      </c>
      <c r="S996" s="43">
        <v>2.7412642999999999E-4</v>
      </c>
      <c r="U996" s="93">
        <f t="shared" si="176"/>
        <v>21.313254310344828</v>
      </c>
    </row>
    <row r="997" spans="1:21">
      <c r="A997" s="41" t="s">
        <v>33</v>
      </c>
      <c r="B997" s="94" t="s">
        <v>5451</v>
      </c>
      <c r="C997" s="74">
        <f t="shared" si="172"/>
        <v>2.6981907873899997</v>
      </c>
      <c r="D997" s="74">
        <f t="shared" si="173"/>
        <v>0.20234898440000001</v>
      </c>
      <c r="E997" s="74">
        <f t="shared" si="174"/>
        <v>1.1841606573000001</v>
      </c>
      <c r="F997" s="74">
        <f t="shared" si="175"/>
        <v>0.10800374569000001</v>
      </c>
      <c r="G997" s="95">
        <v>1.2036773999999999</v>
      </c>
      <c r="H997" s="43">
        <v>8.1810673000000007E-3</v>
      </c>
      <c r="I997" s="43">
        <v>0.82172878000000005</v>
      </c>
      <c r="J997" s="43">
        <v>9.6351019999999996E-2</v>
      </c>
      <c r="K997" s="43">
        <v>8.0859926999999998E-2</v>
      </c>
      <c r="L997" s="43">
        <v>4.4238144E-3</v>
      </c>
      <c r="M997" s="43">
        <v>2.0714223E-2</v>
      </c>
      <c r="N997" s="43">
        <v>0.35425081000000003</v>
      </c>
      <c r="O997" s="43">
        <v>1.8346771999999999E-3</v>
      </c>
      <c r="P997" s="43">
        <v>0</v>
      </c>
      <c r="Q997" s="43">
        <v>8.3964545000000002E-4</v>
      </c>
      <c r="R997" s="43">
        <v>0.10512306</v>
      </c>
      <c r="S997" s="43">
        <v>2.0636303999999999E-4</v>
      </c>
      <c r="U997" s="93">
        <f t="shared" si="176"/>
        <v>10.376529310344827</v>
      </c>
    </row>
    <row r="998" spans="1:21">
      <c r="A998" s="41" t="s">
        <v>33</v>
      </c>
      <c r="B998" s="94" t="s">
        <v>5452</v>
      </c>
      <c r="C998" s="74">
        <f t="shared" si="172"/>
        <v>3.7036139285000003</v>
      </c>
      <c r="D998" s="74">
        <f t="shared" si="173"/>
        <v>0.12349766719999999</v>
      </c>
      <c r="E998" s="74">
        <f t="shared" si="174"/>
        <v>3.1889529090000002</v>
      </c>
      <c r="F998" s="74">
        <f t="shared" si="175"/>
        <v>8.9547192300000009E-2</v>
      </c>
      <c r="G998" s="95">
        <v>0.30161616000000002</v>
      </c>
      <c r="H998" s="43">
        <v>1.3328509000000001E-2</v>
      </c>
      <c r="I998" s="43">
        <v>1.6917219999999999</v>
      </c>
      <c r="J998" s="43">
        <v>7.4978641999999998E-2</v>
      </c>
      <c r="K998" s="43">
        <v>9.0495412000000004E-3</v>
      </c>
      <c r="L998" s="43">
        <v>1.3465174E-2</v>
      </c>
      <c r="M998" s="43">
        <v>2.6004309999999999E-2</v>
      </c>
      <c r="N998" s="43">
        <v>1.4839024000000001</v>
      </c>
      <c r="O998" s="43">
        <v>7.8703834999999996E-3</v>
      </c>
      <c r="P998" s="43">
        <v>0</v>
      </c>
      <c r="Q998" s="43">
        <v>3.7344288E-3</v>
      </c>
      <c r="R998" s="43">
        <v>7.6039322000000006E-2</v>
      </c>
      <c r="S998" s="43">
        <v>1.903058E-3</v>
      </c>
      <c r="U998" s="93">
        <f t="shared" si="176"/>
        <v>2.6001393103448276</v>
      </c>
    </row>
    <row r="999" spans="1:21">
      <c r="A999" s="41" t="s">
        <v>33</v>
      </c>
      <c r="B999" s="94" t="s">
        <v>5453</v>
      </c>
      <c r="C999" s="74">
        <f t="shared" si="172"/>
        <v>3.8455409469999999</v>
      </c>
      <c r="D999" s="74">
        <f t="shared" si="173"/>
        <v>0.13529284400000002</v>
      </c>
      <c r="E999" s="74">
        <f t="shared" si="174"/>
        <v>3.3146676739999998</v>
      </c>
      <c r="F999" s="74">
        <f t="shared" si="175"/>
        <v>8.9572259000000001E-2</v>
      </c>
      <c r="G999" s="95">
        <v>0.30600817000000002</v>
      </c>
      <c r="H999" s="43">
        <v>1.3680874000000001E-2</v>
      </c>
      <c r="I999" s="43">
        <v>1.8049934999999999</v>
      </c>
      <c r="J999" s="43">
        <v>7.8656499000000005E-2</v>
      </c>
      <c r="K999" s="43">
        <v>1.4872773000000001E-2</v>
      </c>
      <c r="L999" s="43">
        <v>1.5157564E-2</v>
      </c>
      <c r="M999" s="43">
        <v>2.6606008E-2</v>
      </c>
      <c r="N999" s="43">
        <v>1.4959933000000001</v>
      </c>
      <c r="O999" s="43">
        <v>7.8857188999999998E-3</v>
      </c>
      <c r="P999" s="43">
        <v>0</v>
      </c>
      <c r="Q999" s="43">
        <v>3.7381347E-3</v>
      </c>
      <c r="R999" s="43">
        <v>7.6041606999999997E-2</v>
      </c>
      <c r="S999" s="43">
        <v>1.9067984E-3</v>
      </c>
      <c r="U999" s="93">
        <f t="shared" si="176"/>
        <v>2.6380014655172412</v>
      </c>
    </row>
    <row r="1000" spans="1:21">
      <c r="A1000" s="41" t="s">
        <v>33</v>
      </c>
      <c r="B1000" s="94" t="s">
        <v>5454</v>
      </c>
      <c r="C1000" s="74">
        <f t="shared" si="172"/>
        <v>7.5045927389999996</v>
      </c>
      <c r="D1000" s="74">
        <f t="shared" si="173"/>
        <v>0.49441493660000002</v>
      </c>
      <c r="E1000" s="74">
        <f t="shared" si="174"/>
        <v>3.2610334409999995</v>
      </c>
      <c r="F1000" s="74">
        <f t="shared" si="175"/>
        <v>0.1005953614</v>
      </c>
      <c r="G1000" s="95">
        <v>3.648549</v>
      </c>
      <c r="H1000" s="43">
        <v>2.2221340999999999E-2</v>
      </c>
      <c r="I1000" s="43">
        <v>2.3551259999999998</v>
      </c>
      <c r="J1000" s="43">
        <v>0.20032538</v>
      </c>
      <c r="K1000" s="43">
        <v>0.22483921000000001</v>
      </c>
      <c r="L1000" s="43">
        <v>9.8993065999999994E-3</v>
      </c>
      <c r="M1000" s="43">
        <v>5.9351040000000001E-2</v>
      </c>
      <c r="N1000" s="43">
        <v>0.88368610000000003</v>
      </c>
      <c r="O1000" s="43">
        <v>5.7923128000000003E-3</v>
      </c>
      <c r="P1000" s="43">
        <v>0</v>
      </c>
      <c r="Q1000" s="43">
        <v>2.6202431E-3</v>
      </c>
      <c r="R1000" s="43">
        <v>9.1102045000000006E-2</v>
      </c>
      <c r="S1000" s="43">
        <v>1.0807605E-3</v>
      </c>
      <c r="U1000" s="93">
        <f t="shared" si="176"/>
        <v>31.453008620689655</v>
      </c>
    </row>
    <row r="1001" spans="1:21">
      <c r="A1001" s="41" t="s">
        <v>33</v>
      </c>
      <c r="B1001" s="94" t="s">
        <v>5455</v>
      </c>
      <c r="C1001" s="74">
        <f t="shared" si="172"/>
        <v>3.1538791837</v>
      </c>
      <c r="D1001" s="74">
        <f t="shared" si="173"/>
        <v>0.10799446</v>
      </c>
      <c r="E1001" s="74">
        <f t="shared" si="174"/>
        <v>2.778521483</v>
      </c>
      <c r="F1001" s="74">
        <f t="shared" si="175"/>
        <v>7.9775710700000002E-2</v>
      </c>
      <c r="G1001" s="95">
        <v>0.18758753</v>
      </c>
      <c r="H1001" s="43">
        <v>1.1249683E-2</v>
      </c>
      <c r="I1001" s="43">
        <v>1.5897964</v>
      </c>
      <c r="J1001" s="43">
        <v>7.0327804999999993E-2</v>
      </c>
      <c r="K1001" s="43">
        <v>7.5358598000000001E-3</v>
      </c>
      <c r="L1001" s="43">
        <v>9.1463191999999992E-3</v>
      </c>
      <c r="M1001" s="43">
        <v>2.0984475999999998E-2</v>
      </c>
      <c r="N1001" s="43">
        <v>1.1774754000000001</v>
      </c>
      <c r="O1001" s="43">
        <v>7.1857602999999999E-3</v>
      </c>
      <c r="P1001" s="43">
        <v>0</v>
      </c>
      <c r="Q1001" s="43">
        <v>3.0814093999999999E-3</v>
      </c>
      <c r="R1001" s="43">
        <v>5.7756070999999999E-2</v>
      </c>
      <c r="S1001" s="43">
        <v>1.1752469999999999E-2</v>
      </c>
      <c r="U1001" s="93">
        <f t="shared" si="176"/>
        <v>1.6171338793103447</v>
      </c>
    </row>
    <row r="1002" spans="1:21">
      <c r="A1002" s="41" t="s">
        <v>33</v>
      </c>
      <c r="B1002" s="94" t="s">
        <v>5456</v>
      </c>
      <c r="C1002" s="74">
        <f t="shared" si="172"/>
        <v>5.4448360064800001</v>
      </c>
      <c r="D1002" s="74">
        <f t="shared" si="173"/>
        <v>0.51490069709999997</v>
      </c>
      <c r="E1002" s="74">
        <f t="shared" si="174"/>
        <v>1.4491644320000001</v>
      </c>
      <c r="F1002" s="74">
        <f t="shared" si="175"/>
        <v>9.687517738000001E-2</v>
      </c>
      <c r="G1002" s="95">
        <v>3.3838957000000001</v>
      </c>
      <c r="H1002" s="43">
        <v>2.0695881999999999E-2</v>
      </c>
      <c r="I1002" s="43">
        <v>0.99915511000000001</v>
      </c>
      <c r="J1002" s="43">
        <v>0.20051752</v>
      </c>
      <c r="K1002" s="43">
        <v>0.24532208999999999</v>
      </c>
      <c r="L1002" s="43">
        <v>9.0525850999999997E-3</v>
      </c>
      <c r="M1002" s="43">
        <v>6.0008501999999998E-2</v>
      </c>
      <c r="N1002" s="43">
        <v>0.42931343999999999</v>
      </c>
      <c r="O1002" s="43">
        <v>2.5856929E-3</v>
      </c>
      <c r="P1002" s="43">
        <v>0</v>
      </c>
      <c r="Q1002" s="43">
        <v>1.2169139999999999E-3</v>
      </c>
      <c r="R1002" s="43">
        <v>9.2719111000000007E-2</v>
      </c>
      <c r="S1002" s="43">
        <v>3.5345948000000001E-4</v>
      </c>
      <c r="U1002" s="93">
        <f t="shared" si="176"/>
        <v>29.171514655172412</v>
      </c>
    </row>
    <row r="1003" spans="1:21">
      <c r="A1003" s="41" t="s">
        <v>33</v>
      </c>
      <c r="B1003" s="94" t="s">
        <v>5457</v>
      </c>
      <c r="C1003" s="74">
        <f t="shared" si="172"/>
        <v>4.3966702928900006</v>
      </c>
      <c r="D1003" s="74">
        <f t="shared" si="173"/>
        <v>0.3862403049</v>
      </c>
      <c r="E1003" s="74">
        <f t="shared" si="174"/>
        <v>1.655390167</v>
      </c>
      <c r="F1003" s="74">
        <f t="shared" si="175"/>
        <v>9.610122099E-2</v>
      </c>
      <c r="G1003" s="95">
        <v>2.2589386</v>
      </c>
      <c r="H1003" s="43">
        <v>1.6992516999999999E-2</v>
      </c>
      <c r="I1003" s="43">
        <v>1.1408657</v>
      </c>
      <c r="J1003" s="43">
        <v>0.15753308999999999</v>
      </c>
      <c r="K1003" s="43">
        <v>0.17725437999999999</v>
      </c>
      <c r="L1003" s="43">
        <v>7.8760769000000008E-3</v>
      </c>
      <c r="M1003" s="43">
        <v>4.3576758E-2</v>
      </c>
      <c r="N1003" s="43">
        <v>0.49753195</v>
      </c>
      <c r="O1003" s="43">
        <v>2.7875624000000001E-3</v>
      </c>
      <c r="P1003" s="43">
        <v>0</v>
      </c>
      <c r="Q1003" s="43">
        <v>1.2378383000000001E-3</v>
      </c>
      <c r="R1003" s="43">
        <v>9.1771903000000002E-2</v>
      </c>
      <c r="S1003" s="43">
        <v>3.0391728999999999E-4</v>
      </c>
      <c r="U1003" s="93">
        <f t="shared" si="176"/>
        <v>19.473608620689653</v>
      </c>
    </row>
    <row r="1004" spans="1:21">
      <c r="A1004" s="41" t="s">
        <v>33</v>
      </c>
      <c r="B1004" s="94" t="s">
        <v>5458</v>
      </c>
      <c r="C1004" s="74">
        <f t="shared" si="172"/>
        <v>3.1716708527999997</v>
      </c>
      <c r="D1004" s="74">
        <f t="shared" si="173"/>
        <v>0.11894864099999999</v>
      </c>
      <c r="E1004" s="74">
        <f t="shared" si="174"/>
        <v>2.757418441</v>
      </c>
      <c r="F1004" s="74">
        <f t="shared" si="175"/>
        <v>8.0908750799999998E-2</v>
      </c>
      <c r="G1004" s="95">
        <v>0.21439501999999999</v>
      </c>
      <c r="H1004" s="43">
        <v>1.1505741E-2</v>
      </c>
      <c r="I1004" s="43">
        <v>1.5665720000000001</v>
      </c>
      <c r="J1004" s="43">
        <v>7.4186885999999994E-2</v>
      </c>
      <c r="K1004" s="43">
        <v>1.2655186000000001E-2</v>
      </c>
      <c r="L1004" s="43">
        <v>1.0345046E-2</v>
      </c>
      <c r="M1004" s="43">
        <v>2.1761523000000001E-2</v>
      </c>
      <c r="N1004" s="43">
        <v>1.1793407</v>
      </c>
      <c r="O1004" s="43">
        <v>7.1119449000000001E-3</v>
      </c>
      <c r="P1004" s="43">
        <v>0</v>
      </c>
      <c r="Q1004" s="43">
        <v>2.9275139E-3</v>
      </c>
      <c r="R1004" s="43">
        <v>5.6084997999999997E-2</v>
      </c>
      <c r="S1004" s="43">
        <v>1.4784294E-2</v>
      </c>
      <c r="U1004" s="93">
        <f t="shared" si="176"/>
        <v>1.8482329310344825</v>
      </c>
    </row>
    <row r="1005" spans="1:21">
      <c r="A1005" s="41" t="s">
        <v>33</v>
      </c>
      <c r="B1005" s="94" t="s">
        <v>5459</v>
      </c>
      <c r="C1005" s="74">
        <f t="shared" si="172"/>
        <v>2.6038563955100003</v>
      </c>
      <c r="D1005" s="74">
        <f t="shared" si="173"/>
        <v>0.1988502835</v>
      </c>
      <c r="E1005" s="74">
        <f t="shared" si="174"/>
        <v>1.2844090932999999</v>
      </c>
      <c r="F1005" s="74">
        <f t="shared" si="175"/>
        <v>8.0282618709999989E-2</v>
      </c>
      <c r="G1005" s="95">
        <v>1.0403144</v>
      </c>
      <c r="H1005" s="43">
        <v>9.0476033000000001E-3</v>
      </c>
      <c r="I1005" s="43">
        <v>0.78335964999999996</v>
      </c>
      <c r="J1005" s="43">
        <v>9.4563413999999998E-2</v>
      </c>
      <c r="K1005" s="43">
        <v>7.7150703000000001E-2</v>
      </c>
      <c r="L1005" s="43">
        <v>5.5454234999999996E-3</v>
      </c>
      <c r="M1005" s="43">
        <v>2.1590742999999999E-2</v>
      </c>
      <c r="N1005" s="43">
        <v>0.49200184000000002</v>
      </c>
      <c r="O1005" s="43">
        <v>2.3332721E-3</v>
      </c>
      <c r="P1005" s="43">
        <v>0</v>
      </c>
      <c r="Q1005" s="43">
        <v>9.9142320000000003E-4</v>
      </c>
      <c r="R1005" s="43">
        <v>7.6672043999999995E-2</v>
      </c>
      <c r="S1005" s="43">
        <v>2.8587940999999999E-4</v>
      </c>
      <c r="U1005" s="93">
        <f t="shared" si="176"/>
        <v>8.9682275862068952</v>
      </c>
    </row>
    <row r="1006" spans="1:21">
      <c r="A1006" s="41" t="s">
        <v>33</v>
      </c>
      <c r="B1006" s="94" t="s">
        <v>5460</v>
      </c>
      <c r="C1006" s="74">
        <f t="shared" si="172"/>
        <v>6.6603922277999992</v>
      </c>
      <c r="D1006" s="74">
        <f t="shared" si="173"/>
        <v>0.44602672929999998</v>
      </c>
      <c r="E1006" s="74">
        <f t="shared" si="174"/>
        <v>2.9452716529999998</v>
      </c>
      <c r="F1006" s="74">
        <f t="shared" si="175"/>
        <v>0.14541614549999998</v>
      </c>
      <c r="G1006" s="95">
        <v>3.1236777</v>
      </c>
      <c r="H1006" s="43">
        <v>2.1610113E-2</v>
      </c>
      <c r="I1006" s="43">
        <v>2.0810406000000001</v>
      </c>
      <c r="J1006" s="43">
        <v>0.18703012999999999</v>
      </c>
      <c r="K1006" s="43">
        <v>0.19715466000000001</v>
      </c>
      <c r="L1006" s="43">
        <v>8.6434932999999992E-3</v>
      </c>
      <c r="M1006" s="43">
        <v>5.3198446000000003E-2</v>
      </c>
      <c r="N1006" s="43">
        <v>0.84262093999999998</v>
      </c>
      <c r="O1006" s="43">
        <v>7.2719767000000001E-3</v>
      </c>
      <c r="P1006" s="43">
        <v>0</v>
      </c>
      <c r="Q1006" s="43">
        <v>2.4528608000000001E-3</v>
      </c>
      <c r="R1006" s="43">
        <v>6.5625081000000002E-2</v>
      </c>
      <c r="S1006" s="43">
        <v>7.0066226999999995E-2</v>
      </c>
      <c r="U1006" s="93">
        <f t="shared" si="176"/>
        <v>26.928256034482757</v>
      </c>
    </row>
    <row r="1007" spans="1:21">
      <c r="A1007" s="41" t="s">
        <v>33</v>
      </c>
      <c r="B1007" s="94" t="s">
        <v>5461</v>
      </c>
      <c r="C1007" s="74">
        <f t="shared" si="172"/>
        <v>0.105276592047</v>
      </c>
      <c r="D1007" s="74">
        <f t="shared" si="173"/>
        <v>4.0010961300000003E-3</v>
      </c>
      <c r="E1007" s="74">
        <f t="shared" si="174"/>
        <v>7.7295305930000002E-2</v>
      </c>
      <c r="F1007" s="74">
        <f t="shared" si="175"/>
        <v>9.765910987E-3</v>
      </c>
      <c r="G1007" s="95">
        <v>1.4214279E-2</v>
      </c>
      <c r="H1007" s="43">
        <v>5.3719092999999997E-4</v>
      </c>
      <c r="I1007" s="43">
        <v>4.0252663000000001E-2</v>
      </c>
      <c r="J1007" s="43">
        <v>1.5461559000000001E-3</v>
      </c>
      <c r="K1007" s="43">
        <v>9.3503862999999999E-4</v>
      </c>
      <c r="L1007" s="43">
        <v>9.4979899999999995E-5</v>
      </c>
      <c r="M1007" s="43">
        <v>1.4249217E-3</v>
      </c>
      <c r="N1007" s="43">
        <v>3.6505452000000001E-2</v>
      </c>
      <c r="O1007" s="43">
        <v>3.1472770999999998E-4</v>
      </c>
      <c r="P1007" s="43">
        <v>0</v>
      </c>
      <c r="Q1007" s="43">
        <v>5.6544676999999998E-5</v>
      </c>
      <c r="R1007" s="43">
        <v>1.1700125E-3</v>
      </c>
      <c r="S1007" s="43">
        <v>8.2246261000000001E-3</v>
      </c>
      <c r="U1007" s="93">
        <f t="shared" si="176"/>
        <v>0.12253688793103447</v>
      </c>
    </row>
    <row r="1008" spans="1:21">
      <c r="A1008" s="41" t="s">
        <v>33</v>
      </c>
      <c r="B1008" s="94" t="s">
        <v>5462</v>
      </c>
      <c r="C1008" s="74">
        <f t="shared" si="172"/>
        <v>5.9811548334999992E-2</v>
      </c>
      <c r="D1008" s="74">
        <f t="shared" si="173"/>
        <v>1.7485112819999999E-3</v>
      </c>
      <c r="E1008" s="74">
        <f t="shared" si="174"/>
        <v>5.4289597199999998E-2</v>
      </c>
      <c r="F1008" s="74">
        <f t="shared" si="175"/>
        <v>1.2604308529999999E-3</v>
      </c>
      <c r="G1008" s="95">
        <v>2.5130090000000001E-3</v>
      </c>
      <c r="H1008" s="43">
        <v>2.7656319999999997E-4</v>
      </c>
      <c r="I1008" s="43">
        <v>1.325426E-2</v>
      </c>
      <c r="J1008" s="43">
        <v>5.4732160000000001E-4</v>
      </c>
      <c r="K1008" s="43">
        <v>1.6821792999999999E-4</v>
      </c>
      <c r="L1008" s="43">
        <v>3.5188802000000003E-5</v>
      </c>
      <c r="M1008" s="43">
        <v>9.977829499999999E-4</v>
      </c>
      <c r="N1008" s="43">
        <v>4.0758773999999998E-2</v>
      </c>
      <c r="O1008" s="43">
        <v>1.7041943000000001E-4</v>
      </c>
      <c r="P1008" s="43">
        <v>0</v>
      </c>
      <c r="Q1008" s="43">
        <v>3.6616962999999997E-5</v>
      </c>
      <c r="R1008" s="43">
        <v>6.5300481999999997E-4</v>
      </c>
      <c r="S1008" s="43">
        <v>4.0038964000000001E-4</v>
      </c>
      <c r="U1008" s="93">
        <f t="shared" si="176"/>
        <v>2.1663870689655172E-2</v>
      </c>
    </row>
    <row r="1009" spans="1:21">
      <c r="A1009" s="41" t="s">
        <v>33</v>
      </c>
      <c r="B1009" s="94" t="s">
        <v>5463</v>
      </c>
      <c r="C1009" s="74">
        <f t="shared" si="172"/>
        <v>0.10985115889300001</v>
      </c>
      <c r="D1009" s="74">
        <f t="shared" si="173"/>
        <v>4.2663956530000005E-3</v>
      </c>
      <c r="E1009" s="74">
        <f t="shared" si="174"/>
        <v>7.4906076720000006E-2</v>
      </c>
      <c r="F1009" s="74">
        <f t="shared" si="175"/>
        <v>1.9769739519999999E-2</v>
      </c>
      <c r="G1009" s="95">
        <v>1.0908947E-2</v>
      </c>
      <c r="H1009" s="43">
        <v>6.8588071999999998E-4</v>
      </c>
      <c r="I1009" s="43">
        <v>2.3361751E-2</v>
      </c>
      <c r="J1009" s="43">
        <v>2.3368337000000002E-3</v>
      </c>
      <c r="K1009" s="43">
        <v>8.1295304999999996E-4</v>
      </c>
      <c r="L1009" s="43">
        <v>6.4639302999999998E-5</v>
      </c>
      <c r="M1009" s="43">
        <v>1.0519696E-3</v>
      </c>
      <c r="N1009" s="43">
        <v>5.0858445000000002E-2</v>
      </c>
      <c r="O1009" s="43">
        <v>6.0518644000000005E-4</v>
      </c>
      <c r="P1009" s="43">
        <v>0</v>
      </c>
      <c r="Q1009" s="43">
        <v>7.5146679999999995E-5</v>
      </c>
      <c r="R1009" s="43">
        <v>1.6228283999999999E-3</v>
      </c>
      <c r="S1009" s="43">
        <v>1.7466578E-2</v>
      </c>
      <c r="U1009" s="93">
        <f t="shared" si="176"/>
        <v>9.4042646551724132E-2</v>
      </c>
    </row>
    <row r="1010" spans="1:21">
      <c r="A1010" s="41" t="s">
        <v>33</v>
      </c>
      <c r="B1010" s="94" t="s">
        <v>5464</v>
      </c>
      <c r="C1010" s="74">
        <f t="shared" si="172"/>
        <v>0.97594174231999997</v>
      </c>
      <c r="D1010" s="74">
        <f t="shared" si="173"/>
        <v>3.7659013050000002E-2</v>
      </c>
      <c r="E1010" s="74">
        <f t="shared" si="174"/>
        <v>0.68042198769999995</v>
      </c>
      <c r="F1010" s="74">
        <f t="shared" si="175"/>
        <v>0.15098951157000001</v>
      </c>
      <c r="G1010" s="95">
        <v>0.10687123</v>
      </c>
      <c r="H1010" s="43">
        <v>5.7715077000000002E-3</v>
      </c>
      <c r="I1010" s="43">
        <v>0.25516906</v>
      </c>
      <c r="J1010" s="43">
        <v>1.8899164E-2</v>
      </c>
      <c r="K1010" s="43">
        <v>7.6327694000000003E-3</v>
      </c>
      <c r="L1010" s="43">
        <v>6.6230265000000003E-4</v>
      </c>
      <c r="M1010" s="43">
        <v>1.0464777E-2</v>
      </c>
      <c r="N1010" s="43">
        <v>0.41948141999999999</v>
      </c>
      <c r="O1010" s="43">
        <v>4.6666299999999997E-3</v>
      </c>
      <c r="P1010" s="43">
        <v>0</v>
      </c>
      <c r="Q1010" s="43">
        <v>6.2630157000000001E-4</v>
      </c>
      <c r="R1010" s="43">
        <v>1.3386459999999999E-2</v>
      </c>
      <c r="S1010" s="43">
        <v>0.13231012</v>
      </c>
      <c r="U1010" s="93">
        <f t="shared" si="176"/>
        <v>0.92130370689655161</v>
      </c>
    </row>
    <row r="1011" spans="1:21">
      <c r="A1011" s="41" t="s">
        <v>33</v>
      </c>
      <c r="B1011" s="94" t="s">
        <v>5465</v>
      </c>
      <c r="C1011" s="74">
        <f t="shared" si="172"/>
        <v>0.94789700226000007</v>
      </c>
      <c r="D1011" s="74">
        <f t="shared" si="173"/>
        <v>3.6025358399999999E-2</v>
      </c>
      <c r="E1011" s="74">
        <f t="shared" si="174"/>
        <v>0.69595706860000006</v>
      </c>
      <c r="F1011" s="74">
        <f t="shared" si="175"/>
        <v>8.7931015260000009E-2</v>
      </c>
      <c r="G1011" s="95">
        <v>0.12798356</v>
      </c>
      <c r="H1011" s="43">
        <v>4.8367986E-3</v>
      </c>
      <c r="I1011" s="43">
        <v>0.36242984</v>
      </c>
      <c r="J1011" s="43">
        <v>1.3921390000000001E-2</v>
      </c>
      <c r="K1011" s="43">
        <v>8.4189685000000004E-3</v>
      </c>
      <c r="L1011" s="43">
        <v>8.5518689999999995E-4</v>
      </c>
      <c r="M1011" s="43">
        <v>1.2829813000000001E-2</v>
      </c>
      <c r="N1011" s="43">
        <v>0.32869042999999998</v>
      </c>
      <c r="O1011" s="43">
        <v>2.8337682E-3</v>
      </c>
      <c r="P1011" s="43">
        <v>0</v>
      </c>
      <c r="Q1011" s="43">
        <v>5.0912106000000005E-4</v>
      </c>
      <c r="R1011" s="43">
        <v>1.0534643E-2</v>
      </c>
      <c r="S1011" s="43">
        <v>7.4053483000000003E-2</v>
      </c>
      <c r="U1011" s="93">
        <f t="shared" si="176"/>
        <v>1.1033065517241378</v>
      </c>
    </row>
    <row r="1012" spans="1:21">
      <c r="A1012" s="41" t="s">
        <v>33</v>
      </c>
      <c r="B1012" s="94" t="s">
        <v>5466</v>
      </c>
      <c r="C1012" s="74">
        <f t="shared" si="172"/>
        <v>0.53853098085999995</v>
      </c>
      <c r="D1012" s="74">
        <f t="shared" si="173"/>
        <v>1.574323889E-2</v>
      </c>
      <c r="E1012" s="74">
        <f t="shared" si="174"/>
        <v>0.4888124586</v>
      </c>
      <c r="F1012" s="74">
        <f t="shared" si="175"/>
        <v>1.134866237E-2</v>
      </c>
      <c r="G1012" s="95">
        <v>2.2626621E-2</v>
      </c>
      <c r="H1012" s="43">
        <v>2.4901186000000001E-3</v>
      </c>
      <c r="I1012" s="43">
        <v>0.11933865</v>
      </c>
      <c r="J1012" s="43">
        <v>4.9279720000000001E-3</v>
      </c>
      <c r="K1012" s="43">
        <v>1.5145999E-3</v>
      </c>
      <c r="L1012" s="43">
        <v>3.1683279000000001E-4</v>
      </c>
      <c r="M1012" s="43">
        <v>8.9838342000000005E-3</v>
      </c>
      <c r="N1012" s="43">
        <v>0.36698368999999997</v>
      </c>
      <c r="O1012" s="43">
        <v>1.5344218000000001E-3</v>
      </c>
      <c r="P1012" s="43">
        <v>0</v>
      </c>
      <c r="Q1012" s="43">
        <v>3.2969166999999999E-4</v>
      </c>
      <c r="R1012" s="43">
        <v>5.8795221999999999E-3</v>
      </c>
      <c r="S1012" s="43">
        <v>3.6050267000000001E-3</v>
      </c>
      <c r="U1012" s="93">
        <f t="shared" si="176"/>
        <v>0.19505707758620688</v>
      </c>
    </row>
    <row r="1013" spans="1:21">
      <c r="A1013" s="41" t="s">
        <v>33</v>
      </c>
      <c r="B1013" s="94" t="s">
        <v>5467</v>
      </c>
      <c r="C1013" s="74">
        <f t="shared" si="172"/>
        <v>0.98909793928</v>
      </c>
      <c r="D1013" s="74">
        <f t="shared" si="173"/>
        <v>3.8414553470000001E-2</v>
      </c>
      <c r="E1013" s="74">
        <f t="shared" si="174"/>
        <v>0.67445301819999992</v>
      </c>
      <c r="F1013" s="74">
        <f t="shared" si="175"/>
        <v>0.17800639661000001</v>
      </c>
      <c r="G1013" s="95">
        <v>9.8223970999999993E-2</v>
      </c>
      <c r="H1013" s="43">
        <v>6.1756581999999997E-3</v>
      </c>
      <c r="I1013" s="43">
        <v>0.2103488</v>
      </c>
      <c r="J1013" s="43">
        <v>2.1040811E-2</v>
      </c>
      <c r="K1013" s="43">
        <v>7.3198153E-3</v>
      </c>
      <c r="L1013" s="43">
        <v>5.8201116999999998E-4</v>
      </c>
      <c r="M1013" s="43">
        <v>9.4719160000000004E-3</v>
      </c>
      <c r="N1013" s="43">
        <v>0.45792855999999998</v>
      </c>
      <c r="O1013" s="43">
        <v>5.4490881999999996E-3</v>
      </c>
      <c r="P1013" s="43">
        <v>0</v>
      </c>
      <c r="Q1013" s="43">
        <v>6.7661941000000004E-4</v>
      </c>
      <c r="R1013" s="43">
        <v>1.4611918999999999E-2</v>
      </c>
      <c r="S1013" s="43">
        <v>0.15726877</v>
      </c>
      <c r="U1013" s="93">
        <f t="shared" si="176"/>
        <v>0.84675837068965509</v>
      </c>
    </row>
    <row r="1014" spans="1:21">
      <c r="A1014" s="41" t="s">
        <v>33</v>
      </c>
      <c r="B1014" s="94" t="s">
        <v>5468</v>
      </c>
      <c r="C1014" s="74">
        <f t="shared" si="172"/>
        <v>8.4977717451999997</v>
      </c>
      <c r="D1014" s="74">
        <f t="shared" si="173"/>
        <v>0.32130231399999998</v>
      </c>
      <c r="E1014" s="74">
        <f t="shared" si="174"/>
        <v>7.6032163669999999</v>
      </c>
      <c r="F1014" s="74">
        <f t="shared" si="175"/>
        <v>0.15148386420000001</v>
      </c>
      <c r="G1014" s="95">
        <v>0.42176920000000001</v>
      </c>
      <c r="H1014" s="43">
        <v>4.9916466999999999E-2</v>
      </c>
      <c r="I1014" s="43">
        <v>1.0234508</v>
      </c>
      <c r="J1014" s="43">
        <v>0.17249215000000001</v>
      </c>
      <c r="K1014" s="43">
        <v>4.7084199E-2</v>
      </c>
      <c r="L1014" s="43">
        <v>4.498045E-3</v>
      </c>
      <c r="M1014" s="43">
        <v>9.7227919999999995E-2</v>
      </c>
      <c r="N1014" s="43">
        <v>6.5298490999999999</v>
      </c>
      <c r="O1014" s="43">
        <v>2.9282479E-2</v>
      </c>
      <c r="P1014" s="43">
        <v>0</v>
      </c>
      <c r="Q1014" s="43">
        <v>7.6315382000000003E-3</v>
      </c>
      <c r="R1014" s="43">
        <v>4.2603691999999999E-2</v>
      </c>
      <c r="S1014" s="43">
        <v>7.1966155000000004E-2</v>
      </c>
      <c r="U1014" s="93">
        <f t="shared" si="176"/>
        <v>3.6359413793103448</v>
      </c>
    </row>
    <row r="1015" spans="1:21">
      <c r="A1015" s="41" t="s">
        <v>33</v>
      </c>
      <c r="B1015" s="94" t="s">
        <v>5469</v>
      </c>
      <c r="C1015" s="74">
        <f t="shared" si="172"/>
        <v>7.5571990255999992</v>
      </c>
      <c r="D1015" s="74">
        <f t="shared" si="173"/>
        <v>0.2074823381</v>
      </c>
      <c r="E1015" s="74">
        <f t="shared" si="174"/>
        <v>6.6711340099999994</v>
      </c>
      <c r="F1015" s="74">
        <f t="shared" si="175"/>
        <v>0.1596695675</v>
      </c>
      <c r="G1015" s="95">
        <v>0.51891310999999996</v>
      </c>
      <c r="H1015" s="43">
        <v>4.7655509999999998E-2</v>
      </c>
      <c r="I1015" s="43">
        <v>3.7820379000000002</v>
      </c>
      <c r="J1015" s="43">
        <v>0.1443392</v>
      </c>
      <c r="K1015" s="43">
        <v>2.0523441E-2</v>
      </c>
      <c r="L1015" s="43">
        <v>5.9836901000000003E-3</v>
      </c>
      <c r="M1015" s="43">
        <v>3.6636006999999998E-2</v>
      </c>
      <c r="N1015" s="43">
        <v>2.8414405999999999</v>
      </c>
      <c r="O1015" s="43">
        <v>2.1545857000000002E-2</v>
      </c>
      <c r="P1015" s="43">
        <v>0</v>
      </c>
      <c r="Q1015" s="43">
        <v>9.4774585000000008E-3</v>
      </c>
      <c r="R1015" s="43">
        <v>0.11826782</v>
      </c>
      <c r="S1015" s="43">
        <v>1.0378432E-2</v>
      </c>
      <c r="U1015" s="93">
        <f t="shared" si="176"/>
        <v>4.4733888793103445</v>
      </c>
    </row>
    <row r="1016" spans="1:21">
      <c r="A1016" s="41" t="s">
        <v>33</v>
      </c>
      <c r="B1016" s="94" t="s">
        <v>5470</v>
      </c>
      <c r="C1016" s="74">
        <f t="shared" si="172"/>
        <v>7.1224094899999999</v>
      </c>
      <c r="D1016" s="74">
        <f t="shared" si="173"/>
        <v>0.34711070970000002</v>
      </c>
      <c r="E1016" s="74">
        <f t="shared" si="174"/>
        <v>5.4294902779999994</v>
      </c>
      <c r="F1016" s="74">
        <f t="shared" si="175"/>
        <v>8.752750229999999E-2</v>
      </c>
      <c r="G1016" s="95">
        <v>1.258281</v>
      </c>
      <c r="H1016" s="43">
        <v>3.2204178E-2</v>
      </c>
      <c r="I1016" s="43">
        <v>3.1594080999999998</v>
      </c>
      <c r="J1016" s="43">
        <v>0.18928884000000001</v>
      </c>
      <c r="K1016" s="43">
        <v>7.1389933000000003E-2</v>
      </c>
      <c r="L1016" s="43">
        <v>8.5659016999999997E-3</v>
      </c>
      <c r="M1016" s="43">
        <v>7.7866035E-2</v>
      </c>
      <c r="N1016" s="43">
        <v>2.2378779999999998</v>
      </c>
      <c r="O1016" s="43">
        <v>1.5546523E-2</v>
      </c>
      <c r="P1016" s="43">
        <v>0</v>
      </c>
      <c r="Q1016" s="43">
        <v>5.4784782999999998E-3</v>
      </c>
      <c r="R1016" s="43">
        <v>5.2856335999999997E-2</v>
      </c>
      <c r="S1016" s="43">
        <v>1.3646165E-2</v>
      </c>
      <c r="U1016" s="93">
        <f t="shared" si="176"/>
        <v>10.847249999999999</v>
      </c>
    </row>
    <row r="1017" spans="1:21">
      <c r="A1017" s="41" t="s">
        <v>33</v>
      </c>
      <c r="B1017" s="94" t="s">
        <v>5471</v>
      </c>
      <c r="C1017" s="74">
        <f t="shared" si="172"/>
        <v>12.085806807999999</v>
      </c>
      <c r="D1017" s="74">
        <f t="shared" si="173"/>
        <v>0.93130978600000003</v>
      </c>
      <c r="E1017" s="74">
        <f t="shared" si="174"/>
        <v>8.6312254999999993</v>
      </c>
      <c r="F1017" s="74">
        <f t="shared" si="175"/>
        <v>0.48637772199999996</v>
      </c>
      <c r="G1017" s="95">
        <v>2.0368938000000001</v>
      </c>
      <c r="H1017" s="43">
        <v>0.23873212999999999</v>
      </c>
      <c r="I1017" s="43">
        <v>7.4275836000000002</v>
      </c>
      <c r="J1017" s="43">
        <v>0.42492573</v>
      </c>
      <c r="K1017" s="43">
        <v>8.6579296E-2</v>
      </c>
      <c r="L1017" s="43">
        <v>4.9817180000000003E-2</v>
      </c>
      <c r="M1017" s="43">
        <v>0.36998757999999998</v>
      </c>
      <c r="N1017" s="43">
        <v>0.96490977</v>
      </c>
      <c r="O1017" s="43">
        <v>6.9537103000000003E-2</v>
      </c>
      <c r="P1017" s="43">
        <v>0</v>
      </c>
      <c r="Q1017" s="43">
        <v>4.2509795000000003E-2</v>
      </c>
      <c r="R1017" s="43">
        <v>9.7571933999999999E-2</v>
      </c>
      <c r="S1017" s="43">
        <v>0.27675888999999998</v>
      </c>
      <c r="U1017" s="93">
        <f t="shared" si="176"/>
        <v>17.559429310344829</v>
      </c>
    </row>
    <row r="1018" spans="1:21">
      <c r="A1018" s="41" t="s">
        <v>33</v>
      </c>
      <c r="B1018" s="94" t="s">
        <v>5472</v>
      </c>
      <c r="C1018" s="74">
        <f t="shared" si="172"/>
        <v>8.7850151791000002</v>
      </c>
      <c r="D1018" s="74">
        <f t="shared" si="173"/>
        <v>0.36183381910000001</v>
      </c>
      <c r="E1018" s="74">
        <f t="shared" si="174"/>
        <v>5.9606594400000006</v>
      </c>
      <c r="F1018" s="74">
        <f t="shared" si="175"/>
        <v>1.6360407600000002</v>
      </c>
      <c r="G1018" s="95">
        <v>0.82648116000000005</v>
      </c>
      <c r="H1018" s="43">
        <v>0.11445614</v>
      </c>
      <c r="I1018" s="43">
        <v>4.3050050000000004</v>
      </c>
      <c r="J1018" s="43">
        <v>0.15801825999999999</v>
      </c>
      <c r="K1018" s="43">
        <v>5.5887701999999997E-2</v>
      </c>
      <c r="L1018" s="43">
        <v>9.3625371000000002E-3</v>
      </c>
      <c r="M1018" s="43">
        <v>0.13856531999999999</v>
      </c>
      <c r="N1018" s="43">
        <v>1.5411983</v>
      </c>
      <c r="O1018" s="43">
        <v>5.2802374999999999E-2</v>
      </c>
      <c r="P1018" s="43">
        <v>0</v>
      </c>
      <c r="Q1018" s="43">
        <v>2.6669104999999999E-2</v>
      </c>
      <c r="R1018" s="43">
        <v>0.25045928000000001</v>
      </c>
      <c r="S1018" s="43">
        <v>1.3061100000000001</v>
      </c>
      <c r="U1018" s="93">
        <f t="shared" si="176"/>
        <v>7.1248375862068967</v>
      </c>
    </row>
    <row r="1019" spans="1:21">
      <c r="A1019" s="41" t="s">
        <v>33</v>
      </c>
      <c r="B1019" s="94" t="s">
        <v>5473</v>
      </c>
      <c r="C1019" s="74">
        <f t="shared" ref="C1019:C1077" si="177">D1019+E1019+F1019+G1019</f>
        <v>13.257768996999999</v>
      </c>
      <c r="D1019" s="74">
        <f t="shared" ref="D1019:D1077" si="178">J1019+K1019+L1019+M1019</f>
        <v>0.94477580099999992</v>
      </c>
      <c r="E1019" s="74">
        <f t="shared" ref="E1019:E1077" si="179">H1019+I1019+N1019</f>
        <v>7.7352389499999994</v>
      </c>
      <c r="F1019" s="74">
        <f t="shared" ref="F1019:F1077" si="180">O1019+IF(P1019="x",0,P1019)+IF(Q1019="x",0,Q1019)+IF(R1019="x",0,R1019)+S1019</f>
        <v>0.65129914599999994</v>
      </c>
      <c r="G1019" s="95">
        <v>3.9264551000000001</v>
      </c>
      <c r="H1019" s="43">
        <v>0.13853624</v>
      </c>
      <c r="I1019" s="43">
        <v>6.7298894999999996</v>
      </c>
      <c r="J1019" s="43">
        <v>0.49914589999999998</v>
      </c>
      <c r="K1019" s="43">
        <v>0.25518026999999999</v>
      </c>
      <c r="L1019" s="43">
        <v>1.2330261E-2</v>
      </c>
      <c r="M1019" s="43">
        <v>0.17811937</v>
      </c>
      <c r="N1019" s="43">
        <v>0.86681321</v>
      </c>
      <c r="O1019" s="43">
        <v>4.7817058000000003E-2</v>
      </c>
      <c r="P1019" s="43">
        <v>0</v>
      </c>
      <c r="Q1019" s="43">
        <v>1.6531977999999999E-2</v>
      </c>
      <c r="R1019" s="43">
        <v>0.26171571999999999</v>
      </c>
      <c r="S1019" s="43">
        <v>0.32523438999999998</v>
      </c>
      <c r="U1019" s="93">
        <f t="shared" ref="U1019:U1077" si="181">G1019/0.116</f>
        <v>33.848750862068961</v>
      </c>
    </row>
    <row r="1020" spans="1:21">
      <c r="A1020" s="41" t="s">
        <v>33</v>
      </c>
      <c r="B1020" s="94" t="s">
        <v>5474</v>
      </c>
      <c r="C1020" s="74">
        <f t="shared" si="177"/>
        <v>2.3284691319999995</v>
      </c>
      <c r="D1020" s="74">
        <f t="shared" si="178"/>
        <v>0.24383625380000001</v>
      </c>
      <c r="E1020" s="74">
        <f t="shared" si="179"/>
        <v>1.823135376</v>
      </c>
      <c r="F1020" s="74">
        <f t="shared" si="180"/>
        <v>3.0583872199999997E-2</v>
      </c>
      <c r="G1020" s="95">
        <v>0.23091363000000001</v>
      </c>
      <c r="H1020" s="43">
        <v>1.1622876000000001E-2</v>
      </c>
      <c r="I1020" s="43">
        <v>0.49909320000000001</v>
      </c>
      <c r="J1020" s="43">
        <v>0.11056771999999999</v>
      </c>
      <c r="K1020" s="43">
        <v>3.0936546999999998E-2</v>
      </c>
      <c r="L1020" s="43">
        <v>3.8884347999999999E-3</v>
      </c>
      <c r="M1020" s="43">
        <v>9.8443552000000004E-2</v>
      </c>
      <c r="N1020" s="43">
        <v>1.3124193</v>
      </c>
      <c r="O1020" s="43">
        <v>6.1446981999999997E-3</v>
      </c>
      <c r="P1020" s="43">
        <v>0</v>
      </c>
      <c r="Q1020" s="43">
        <v>2.8878663999999999E-3</v>
      </c>
      <c r="R1020" s="43">
        <v>1.8915670999999998E-2</v>
      </c>
      <c r="S1020" s="43">
        <v>2.6356366E-3</v>
      </c>
      <c r="U1020" s="93">
        <f t="shared" si="181"/>
        <v>1.9906347413793104</v>
      </c>
    </row>
    <row r="1021" spans="1:21">
      <c r="A1021" s="41" t="s">
        <v>33</v>
      </c>
      <c r="B1021" s="94" t="s">
        <v>5475</v>
      </c>
      <c r="C1021" s="74">
        <f t="shared" si="177"/>
        <v>9.8020423309999991</v>
      </c>
      <c r="D1021" s="74">
        <f t="shared" si="178"/>
        <v>0.77041493999999999</v>
      </c>
      <c r="E1021" s="74">
        <f t="shared" si="179"/>
        <v>6.8609977549999996</v>
      </c>
      <c r="F1021" s="74">
        <f t="shared" si="180"/>
        <v>0.142868936</v>
      </c>
      <c r="G1021" s="95">
        <v>2.0277607</v>
      </c>
      <c r="H1021" s="43">
        <v>9.1317054999999994E-2</v>
      </c>
      <c r="I1021" s="43">
        <v>5.5151748999999999</v>
      </c>
      <c r="J1021" s="43">
        <v>0.25498799</v>
      </c>
      <c r="K1021" s="43">
        <v>0.12077839</v>
      </c>
      <c r="L1021" s="43">
        <v>1.9967599999999999E-2</v>
      </c>
      <c r="M1021" s="43">
        <v>0.37468096000000001</v>
      </c>
      <c r="N1021" s="43">
        <v>1.2545058</v>
      </c>
      <c r="O1021" s="43">
        <v>2.9040565000000001E-2</v>
      </c>
      <c r="P1021" s="43">
        <v>0</v>
      </c>
      <c r="Q1021" s="43">
        <v>1.0947969E-2</v>
      </c>
      <c r="R1021" s="43">
        <v>7.6681728000000005E-2</v>
      </c>
      <c r="S1021" s="43">
        <v>2.6198674000000002E-2</v>
      </c>
      <c r="U1021" s="93">
        <f t="shared" si="181"/>
        <v>17.480695689655171</v>
      </c>
    </row>
    <row r="1022" spans="1:21">
      <c r="A1022" s="41" t="s">
        <v>33</v>
      </c>
      <c r="B1022" s="94" t="s">
        <v>5476</v>
      </c>
      <c r="C1022" s="74">
        <f t="shared" si="177"/>
        <v>5.6536753510000013</v>
      </c>
      <c r="D1022" s="74">
        <f t="shared" si="178"/>
        <v>0.47404872599999998</v>
      </c>
      <c r="E1022" s="74">
        <f t="shared" si="179"/>
        <v>3.9954682200000002</v>
      </c>
      <c r="F1022" s="74">
        <f t="shared" si="180"/>
        <v>0.194346515</v>
      </c>
      <c r="G1022" s="95">
        <v>0.98981189000000003</v>
      </c>
      <c r="H1022" s="43">
        <v>0.10937969</v>
      </c>
      <c r="I1022" s="43">
        <v>3.4672401000000002</v>
      </c>
      <c r="J1022" s="43">
        <v>0.23942074999999999</v>
      </c>
      <c r="K1022" s="43">
        <v>3.8934738000000003E-2</v>
      </c>
      <c r="L1022" s="43">
        <v>2.3191047999999999E-2</v>
      </c>
      <c r="M1022" s="43">
        <v>0.17250219</v>
      </c>
      <c r="N1022" s="43">
        <v>0.41884842999999999</v>
      </c>
      <c r="O1022" s="43">
        <v>3.1197958000000001E-2</v>
      </c>
      <c r="P1022" s="43">
        <v>0</v>
      </c>
      <c r="Q1022" s="43">
        <v>1.9137674E-2</v>
      </c>
      <c r="R1022" s="43">
        <v>4.4954991999999999E-2</v>
      </c>
      <c r="S1022" s="43">
        <v>9.9055890999999993E-2</v>
      </c>
      <c r="U1022" s="93">
        <f t="shared" si="181"/>
        <v>8.5328611206896543</v>
      </c>
    </row>
    <row r="1023" spans="1:21">
      <c r="A1023" s="41" t="s">
        <v>33</v>
      </c>
      <c r="B1023" s="94" t="s">
        <v>5477</v>
      </c>
      <c r="C1023" s="74">
        <f t="shared" si="177"/>
        <v>3.3275223739000004</v>
      </c>
      <c r="D1023" s="74">
        <f t="shared" si="178"/>
        <v>0.31387330199999997</v>
      </c>
      <c r="E1023" s="74">
        <f t="shared" si="179"/>
        <v>2.0939953090000003</v>
      </c>
      <c r="F1023" s="74">
        <f t="shared" si="180"/>
        <v>6.1072222900000001E-2</v>
      </c>
      <c r="G1023" s="95">
        <v>0.85858153999999998</v>
      </c>
      <c r="H1023" s="43">
        <v>1.9926928999999999E-2</v>
      </c>
      <c r="I1023" s="43">
        <v>0.74269898000000001</v>
      </c>
      <c r="J1023" s="43">
        <v>0.14746537000000001</v>
      </c>
      <c r="K1023" s="43">
        <v>4.5244660999999999E-2</v>
      </c>
      <c r="L1023" s="43">
        <v>1.0418610999999999E-2</v>
      </c>
      <c r="M1023" s="43">
        <v>0.11074465999999999</v>
      </c>
      <c r="N1023" s="43">
        <v>1.3313694</v>
      </c>
      <c r="O1023" s="43">
        <v>1.0645035000000001E-2</v>
      </c>
      <c r="P1023" s="43">
        <v>0</v>
      </c>
      <c r="Q1023" s="43">
        <v>4.5336628999999998E-3</v>
      </c>
      <c r="R1023" s="43">
        <v>2.7745255999999999E-2</v>
      </c>
      <c r="S1023" s="43">
        <v>1.8148269000000002E-2</v>
      </c>
      <c r="U1023" s="93">
        <f t="shared" si="181"/>
        <v>7.4015649999999997</v>
      </c>
    </row>
    <row r="1024" spans="1:21">
      <c r="A1024" s="41" t="s">
        <v>33</v>
      </c>
      <c r="B1024" s="94" t="s">
        <v>5478</v>
      </c>
      <c r="C1024" s="74">
        <f t="shared" si="177"/>
        <v>6.2907565898000009</v>
      </c>
      <c r="D1024" s="74">
        <f t="shared" si="178"/>
        <v>0.3608977471</v>
      </c>
      <c r="E1024" s="74">
        <f t="shared" si="179"/>
        <v>4.9373605359999999</v>
      </c>
      <c r="F1024" s="74">
        <f t="shared" si="180"/>
        <v>0.16457564670000002</v>
      </c>
      <c r="G1024" s="95">
        <v>0.82792266000000003</v>
      </c>
      <c r="H1024" s="43">
        <v>4.6800236000000002E-2</v>
      </c>
      <c r="I1024" s="43">
        <v>2.0550505000000001</v>
      </c>
      <c r="J1024" s="43">
        <v>0.17303441</v>
      </c>
      <c r="K1024" s="43">
        <v>5.3071715999999998E-2</v>
      </c>
      <c r="L1024" s="43">
        <v>9.3156811000000006E-3</v>
      </c>
      <c r="M1024" s="43">
        <v>0.12547594000000001</v>
      </c>
      <c r="N1024" s="43">
        <v>2.8355098000000001</v>
      </c>
      <c r="O1024" s="43">
        <v>2.1184733000000001E-2</v>
      </c>
      <c r="P1024" s="43">
        <v>0</v>
      </c>
      <c r="Q1024" s="43">
        <v>8.0815026999999998E-3</v>
      </c>
      <c r="R1024" s="43">
        <v>5.8041305000000001E-2</v>
      </c>
      <c r="S1024" s="43">
        <v>7.7268106000000003E-2</v>
      </c>
      <c r="U1024" s="93">
        <f t="shared" si="181"/>
        <v>7.1372643103448272</v>
      </c>
    </row>
    <row r="1025" spans="1:21">
      <c r="A1025" s="41" t="s">
        <v>33</v>
      </c>
      <c r="B1025" s="94" t="s">
        <v>5479</v>
      </c>
      <c r="C1025" s="74">
        <f t="shared" si="177"/>
        <v>3.5882815997000002</v>
      </c>
      <c r="D1025" s="74">
        <f t="shared" si="178"/>
        <v>3.2691088300000004E-2</v>
      </c>
      <c r="E1025" s="74">
        <f t="shared" si="179"/>
        <v>3.3252223000000001</v>
      </c>
      <c r="F1025" s="74">
        <f t="shared" si="180"/>
        <v>0.1454007534</v>
      </c>
      <c r="G1025" s="95">
        <v>8.4967457999999996E-2</v>
      </c>
      <c r="H1025" s="43">
        <v>3.7242339999999999E-2</v>
      </c>
      <c r="I1025" s="43">
        <v>0.23850146</v>
      </c>
      <c r="J1025" s="43">
        <v>2.3158755999999999E-2</v>
      </c>
      <c r="K1025" s="43">
        <v>1.1408236E-2</v>
      </c>
      <c r="L1025" s="43">
        <v>4.0352130000000002E-3</v>
      </c>
      <c r="M1025" s="43">
        <v>-5.9111166999999999E-3</v>
      </c>
      <c r="N1025" s="43">
        <v>3.0494785000000002</v>
      </c>
      <c r="O1025" s="43">
        <v>1.2290989E-2</v>
      </c>
      <c r="P1025" s="43">
        <v>0</v>
      </c>
      <c r="Q1025" s="43">
        <v>3.7017393E-3</v>
      </c>
      <c r="R1025" s="43">
        <v>9.8102850999999998E-3</v>
      </c>
      <c r="S1025" s="43">
        <v>0.11959773999999999</v>
      </c>
      <c r="U1025" s="93">
        <f t="shared" si="181"/>
        <v>0.73247808620689647</v>
      </c>
    </row>
    <row r="1026" spans="1:21">
      <c r="A1026" s="41" t="s">
        <v>33</v>
      </c>
      <c r="B1026" s="94" t="s">
        <v>5480</v>
      </c>
      <c r="C1026" s="74">
        <f t="shared" si="177"/>
        <v>3.4576939983999999</v>
      </c>
      <c r="D1026" s="74">
        <f t="shared" si="178"/>
        <v>3.2414829399999991E-2</v>
      </c>
      <c r="E1026" s="74">
        <f t="shared" si="179"/>
        <v>3.2153971050000001</v>
      </c>
      <c r="F1026" s="74">
        <f t="shared" si="180"/>
        <v>0.13138107800000001</v>
      </c>
      <c r="G1026" s="95">
        <v>7.8500985999999995E-2</v>
      </c>
      <c r="H1026" s="43">
        <v>3.4814875000000002E-2</v>
      </c>
      <c r="I1026" s="43">
        <v>0.21382942999999999</v>
      </c>
      <c r="J1026" s="43">
        <v>2.1198313E-2</v>
      </c>
      <c r="K1026" s="43">
        <v>1.0419945999999999E-2</v>
      </c>
      <c r="L1026" s="43">
        <v>3.8502383999999999E-3</v>
      </c>
      <c r="M1026" s="43">
        <v>-3.0536679999999998E-3</v>
      </c>
      <c r="N1026" s="43">
        <v>2.9667528000000001</v>
      </c>
      <c r="O1026" s="43">
        <v>1.1557068E-2</v>
      </c>
      <c r="P1026" s="43">
        <v>0</v>
      </c>
      <c r="Q1026" s="43">
        <v>3.4998325999999998E-3</v>
      </c>
      <c r="R1026" s="43">
        <v>8.9008574E-3</v>
      </c>
      <c r="S1026" s="43">
        <v>0.10742332</v>
      </c>
      <c r="U1026" s="93">
        <f t="shared" si="181"/>
        <v>0.67673263793103444</v>
      </c>
    </row>
    <row r="1027" spans="1:21">
      <c r="A1027" s="41" t="s">
        <v>33</v>
      </c>
      <c r="B1027" s="94" t="s">
        <v>5481</v>
      </c>
      <c r="C1027" s="74">
        <f t="shared" si="177"/>
        <v>2.6177420845000006</v>
      </c>
      <c r="D1027" s="74">
        <f t="shared" si="178"/>
        <v>3.0637909100000003E-2</v>
      </c>
      <c r="E1027" s="74">
        <f t="shared" si="179"/>
        <v>2.5089910370000004</v>
      </c>
      <c r="F1027" s="74">
        <f t="shared" si="180"/>
        <v>4.1205144400000004E-2</v>
      </c>
      <c r="G1027" s="95">
        <v>3.6907994E-2</v>
      </c>
      <c r="H1027" s="43">
        <v>1.9201175000000001E-2</v>
      </c>
      <c r="I1027" s="43">
        <v>5.5136461999999997E-2</v>
      </c>
      <c r="J1027" s="43">
        <v>8.5885521000000006E-3</v>
      </c>
      <c r="K1027" s="43">
        <v>4.0631692000000002E-3</v>
      </c>
      <c r="L1027" s="43">
        <v>2.6604637999999999E-3</v>
      </c>
      <c r="M1027" s="43">
        <v>1.5325724000000001E-2</v>
      </c>
      <c r="N1027" s="43">
        <v>2.4346534000000002</v>
      </c>
      <c r="O1027" s="43">
        <v>6.8364122000000001E-3</v>
      </c>
      <c r="P1027" s="43">
        <v>0</v>
      </c>
      <c r="Q1027" s="43">
        <v>2.2011487999999998E-3</v>
      </c>
      <c r="R1027" s="43">
        <v>3.0513284E-3</v>
      </c>
      <c r="S1027" s="43">
        <v>2.9116255000000001E-2</v>
      </c>
      <c r="U1027" s="93">
        <f t="shared" si="181"/>
        <v>0.31817236206896549</v>
      </c>
    </row>
    <row r="1028" spans="1:21">
      <c r="A1028" s="41" t="s">
        <v>33</v>
      </c>
      <c r="B1028" s="94" t="s">
        <v>5482</v>
      </c>
      <c r="C1028" s="74">
        <f t="shared" si="177"/>
        <v>0.72393949945000002</v>
      </c>
      <c r="D1028" s="74">
        <f t="shared" si="178"/>
        <v>2.1643021970000002E-2</v>
      </c>
      <c r="E1028" s="74">
        <f t="shared" si="179"/>
        <v>0.64639740430000003</v>
      </c>
      <c r="F1028" s="74">
        <f t="shared" si="180"/>
        <v>1.4088586179999999E-2</v>
      </c>
      <c r="G1028" s="95">
        <v>4.1810487E-2</v>
      </c>
      <c r="H1028" s="43">
        <v>5.7889142999999997E-3</v>
      </c>
      <c r="I1028" s="43">
        <v>0.22266232999999999</v>
      </c>
      <c r="J1028" s="43">
        <v>1.0172989E-2</v>
      </c>
      <c r="K1028" s="43">
        <v>2.4681925999999999E-3</v>
      </c>
      <c r="L1028" s="43">
        <v>5.9445107000000001E-4</v>
      </c>
      <c r="M1028" s="43">
        <v>8.4073893E-3</v>
      </c>
      <c r="N1028" s="43">
        <v>0.41794616000000001</v>
      </c>
      <c r="O1028" s="43">
        <v>2.8200488999999998E-3</v>
      </c>
      <c r="P1028" s="43">
        <v>0</v>
      </c>
      <c r="Q1028" s="43">
        <v>1.1186275E-3</v>
      </c>
      <c r="R1028" s="43">
        <v>9.3353203999999995E-3</v>
      </c>
      <c r="S1028" s="43">
        <v>8.1458938E-4</v>
      </c>
      <c r="U1028" s="93">
        <f t="shared" si="181"/>
        <v>0.36043523275862066</v>
      </c>
    </row>
    <row r="1029" spans="1:21">
      <c r="A1029" s="41" t="s">
        <v>33</v>
      </c>
      <c r="B1029" s="94" t="s">
        <v>5483</v>
      </c>
      <c r="C1029" s="74">
        <f t="shared" si="177"/>
        <v>0.70598303923000005</v>
      </c>
      <c r="D1029" s="74">
        <f t="shared" si="178"/>
        <v>6.208638927E-2</v>
      </c>
      <c r="E1029" s="74">
        <f t="shared" si="179"/>
        <v>0.47159771990000005</v>
      </c>
      <c r="F1029" s="74">
        <f t="shared" si="180"/>
        <v>0.13951322406</v>
      </c>
      <c r="G1029" s="95">
        <v>3.2785705999999998E-2</v>
      </c>
      <c r="H1029" s="43">
        <v>6.2352259000000004E-3</v>
      </c>
      <c r="I1029" s="43">
        <v>6.9308724000000002E-2</v>
      </c>
      <c r="J1029" s="43">
        <v>8.5295093999999995E-3</v>
      </c>
      <c r="K1029" s="43">
        <v>6.8472215000000003E-3</v>
      </c>
      <c r="L1029" s="43">
        <v>9.4073837000000003E-4</v>
      </c>
      <c r="M1029" s="43">
        <v>4.5768919999999998E-2</v>
      </c>
      <c r="N1029" s="43">
        <v>0.39605377000000003</v>
      </c>
      <c r="O1029" s="43">
        <v>5.1863876E-3</v>
      </c>
      <c r="P1029" s="43">
        <v>0</v>
      </c>
      <c r="Q1029" s="43">
        <v>6.1461945999999996E-4</v>
      </c>
      <c r="R1029" s="43">
        <v>2.6020969999999998E-3</v>
      </c>
      <c r="S1029" s="43">
        <v>0.13111012</v>
      </c>
      <c r="U1029" s="93">
        <f t="shared" si="181"/>
        <v>0.28263539655172409</v>
      </c>
    </row>
    <row r="1030" spans="1:21">
      <c r="A1030" s="41" t="s">
        <v>33</v>
      </c>
      <c r="B1030" s="94" t="s">
        <v>5484</v>
      </c>
      <c r="C1030" s="74">
        <f t="shared" si="177"/>
        <v>1.9972472002000001</v>
      </c>
      <c r="D1030" s="74">
        <f t="shared" si="178"/>
        <v>0.15596927420000001</v>
      </c>
      <c r="E1030" s="74">
        <f t="shared" si="179"/>
        <v>1.4479832109999999</v>
      </c>
      <c r="F1030" s="74">
        <f t="shared" si="180"/>
        <v>0.32908218499999997</v>
      </c>
      <c r="G1030" s="95">
        <v>6.4212530000000004E-2</v>
      </c>
      <c r="H1030" s="43">
        <v>1.0766171E-2</v>
      </c>
      <c r="I1030" s="43">
        <v>0.20198234000000001</v>
      </c>
      <c r="J1030" s="43">
        <v>2.1116887000000001E-2</v>
      </c>
      <c r="K1030" s="43">
        <v>5.2533778000000003E-3</v>
      </c>
      <c r="L1030" s="43">
        <v>6.7169593999999999E-3</v>
      </c>
      <c r="M1030" s="43">
        <v>0.12288205000000001</v>
      </c>
      <c r="N1030" s="43">
        <v>1.2352346999999999</v>
      </c>
      <c r="O1030" s="43">
        <v>8.5420675999999997E-3</v>
      </c>
      <c r="P1030" s="43">
        <v>0</v>
      </c>
      <c r="Q1030" s="43">
        <v>4.8337924000000001E-3</v>
      </c>
      <c r="R1030" s="43">
        <v>1.0503715E-2</v>
      </c>
      <c r="S1030" s="43">
        <v>0.30520260999999999</v>
      </c>
      <c r="U1030" s="93">
        <f t="shared" si="181"/>
        <v>0.55355629310344823</v>
      </c>
    </row>
    <row r="1031" spans="1:21">
      <c r="A1031" s="41" t="s">
        <v>33</v>
      </c>
      <c r="B1031" s="94" t="s">
        <v>5485</v>
      </c>
      <c r="C1031" s="74">
        <f t="shared" si="177"/>
        <v>1.4809605219999999</v>
      </c>
      <c r="D1031" s="74">
        <f t="shared" si="178"/>
        <v>4.8116757299999993E-2</v>
      </c>
      <c r="E1031" s="74">
        <f t="shared" si="179"/>
        <v>1.2188088839</v>
      </c>
      <c r="F1031" s="74">
        <f t="shared" si="180"/>
        <v>0.1736895708</v>
      </c>
      <c r="G1031" s="95">
        <v>4.0345310000000002E-2</v>
      </c>
      <c r="H1031" s="43">
        <v>6.7848539000000003E-3</v>
      </c>
      <c r="I1031" s="43">
        <v>0.10653773</v>
      </c>
      <c r="J1031" s="43">
        <v>1.1580646E-2</v>
      </c>
      <c r="K1031" s="43">
        <v>4.5118583999999998E-3</v>
      </c>
      <c r="L1031" s="43">
        <v>1.9651729000000001E-3</v>
      </c>
      <c r="M1031" s="43">
        <v>3.0059079999999998E-2</v>
      </c>
      <c r="N1031" s="43">
        <v>1.1054862999999999</v>
      </c>
      <c r="O1031" s="43">
        <v>6.3510414000000001E-3</v>
      </c>
      <c r="P1031" s="43">
        <v>0</v>
      </c>
      <c r="Q1031" s="43">
        <v>2.8580789999999999E-3</v>
      </c>
      <c r="R1031" s="43">
        <v>7.7130504000000001E-3</v>
      </c>
      <c r="S1031" s="43">
        <v>0.1567674</v>
      </c>
      <c r="U1031" s="93">
        <f t="shared" si="181"/>
        <v>0.34780439655172413</v>
      </c>
    </row>
    <row r="1032" spans="1:21">
      <c r="A1032" s="41" t="s">
        <v>33</v>
      </c>
      <c r="B1032" s="94" t="s">
        <v>5486</v>
      </c>
      <c r="C1032" s="74">
        <f t="shared" si="177"/>
        <v>1.46738653359</v>
      </c>
      <c r="D1032" s="74">
        <f t="shared" si="178"/>
        <v>2.2721608489999996E-2</v>
      </c>
      <c r="E1032" s="74">
        <f t="shared" si="179"/>
        <v>1.2998302947</v>
      </c>
      <c r="F1032" s="74">
        <f t="shared" si="180"/>
        <v>0.1139989714</v>
      </c>
      <c r="G1032" s="95">
        <v>3.0835659000000001E-2</v>
      </c>
      <c r="H1032" s="43">
        <v>5.2104317000000004E-3</v>
      </c>
      <c r="I1032" s="43">
        <v>9.2506663000000003E-2</v>
      </c>
      <c r="J1032" s="43">
        <v>9.2449562999999992E-3</v>
      </c>
      <c r="K1032" s="43">
        <v>3.6732382000000002E-3</v>
      </c>
      <c r="L1032" s="43">
        <v>8.6719789000000002E-4</v>
      </c>
      <c r="M1032" s="43">
        <v>8.9362160999999999E-3</v>
      </c>
      <c r="N1032" s="43">
        <v>1.2021132000000001</v>
      </c>
      <c r="O1032" s="43">
        <v>5.2868586000000004E-3</v>
      </c>
      <c r="P1032" s="43">
        <v>0</v>
      </c>
      <c r="Q1032" s="43">
        <v>1.4454514999999999E-3</v>
      </c>
      <c r="R1032" s="43">
        <v>7.8602493000000002E-3</v>
      </c>
      <c r="S1032" s="43">
        <v>9.9406412E-2</v>
      </c>
      <c r="U1032" s="93">
        <f t="shared" si="181"/>
        <v>0.26582464655172411</v>
      </c>
    </row>
    <row r="1033" spans="1:21">
      <c r="A1033" s="41" t="s">
        <v>33</v>
      </c>
      <c r="B1033" s="94" t="s">
        <v>5487</v>
      </c>
      <c r="C1033" s="74">
        <f t="shared" si="177"/>
        <v>1.17463995588</v>
      </c>
      <c r="D1033" s="74">
        <f t="shared" si="178"/>
        <v>1.874732208E-2</v>
      </c>
      <c r="E1033" s="74">
        <f t="shared" si="179"/>
        <v>0.94924972289999998</v>
      </c>
      <c r="F1033" s="74">
        <f t="shared" si="180"/>
        <v>0.1668273649</v>
      </c>
      <c r="G1033" s="95">
        <v>3.9815546E-2</v>
      </c>
      <c r="H1033" s="43">
        <v>6.6782318999999996E-3</v>
      </c>
      <c r="I1033" s="43">
        <v>6.7590820999999995E-2</v>
      </c>
      <c r="J1033" s="43">
        <v>9.1223521999999994E-3</v>
      </c>
      <c r="K1033" s="43">
        <v>5.3289760999999996E-3</v>
      </c>
      <c r="L1033" s="43">
        <v>6.3915097999999999E-4</v>
      </c>
      <c r="M1033" s="43">
        <v>3.6568427999999998E-3</v>
      </c>
      <c r="N1033" s="43">
        <v>0.87498067000000002</v>
      </c>
      <c r="O1033" s="43">
        <v>6.5958201999999997E-3</v>
      </c>
      <c r="P1033" s="43">
        <v>0</v>
      </c>
      <c r="Q1033" s="43">
        <v>3.7740355E-3</v>
      </c>
      <c r="R1033" s="43">
        <v>5.7188092000000001E-3</v>
      </c>
      <c r="S1033" s="43">
        <v>0.1507387</v>
      </c>
      <c r="U1033" s="93">
        <f t="shared" si="181"/>
        <v>0.34323746551724138</v>
      </c>
    </row>
    <row r="1034" spans="1:21">
      <c r="A1034" s="41" t="s">
        <v>33</v>
      </c>
      <c r="B1034" s="94" t="s">
        <v>5488</v>
      </c>
      <c r="C1034" s="74">
        <f t="shared" si="177"/>
        <v>0.36374762016999995</v>
      </c>
      <c r="D1034" s="74">
        <f t="shared" si="178"/>
        <v>6.5790245700000005E-3</v>
      </c>
      <c r="E1034" s="74">
        <f t="shared" si="179"/>
        <v>0.26804170669999999</v>
      </c>
      <c r="F1034" s="74">
        <f t="shared" si="180"/>
        <v>7.4743145900000002E-2</v>
      </c>
      <c r="G1034" s="95">
        <v>1.4383742999999999E-2</v>
      </c>
      <c r="H1034" s="43">
        <v>2.2295777000000002E-3</v>
      </c>
      <c r="I1034" s="43">
        <v>2.0700669000000001E-2</v>
      </c>
      <c r="J1034" s="43">
        <v>3.2995911999999998E-3</v>
      </c>
      <c r="K1034" s="43">
        <v>9.5728057000000002E-4</v>
      </c>
      <c r="L1034" s="43">
        <v>2.0486650000000001E-4</v>
      </c>
      <c r="M1034" s="43">
        <v>2.1172863E-3</v>
      </c>
      <c r="N1034" s="43">
        <v>0.24511146</v>
      </c>
      <c r="O1034" s="43">
        <v>1.3980335999999999E-3</v>
      </c>
      <c r="P1034" s="43">
        <v>0</v>
      </c>
      <c r="Q1034" s="43">
        <v>1.1395691E-3</v>
      </c>
      <c r="R1034" s="43">
        <v>1.8857092E-3</v>
      </c>
      <c r="S1034" s="43">
        <v>7.0319833999999998E-2</v>
      </c>
      <c r="U1034" s="93">
        <f t="shared" si="181"/>
        <v>0.12399778448275861</v>
      </c>
    </row>
    <row r="1035" spans="1:21">
      <c r="A1035" s="41" t="s">
        <v>33</v>
      </c>
      <c r="B1035" s="94" t="s">
        <v>5489</v>
      </c>
      <c r="C1035" s="74">
        <f t="shared" si="177"/>
        <v>0.54073772689999999</v>
      </c>
      <c r="D1035" s="74">
        <f t="shared" si="178"/>
        <v>1.0601246389999999E-2</v>
      </c>
      <c r="E1035" s="74">
        <f t="shared" si="179"/>
        <v>0.43191547950000003</v>
      </c>
      <c r="F1035" s="74">
        <f t="shared" si="180"/>
        <v>7.5807200010000006E-2</v>
      </c>
      <c r="G1035" s="95">
        <v>2.2413801000000001E-2</v>
      </c>
      <c r="H1035" s="43">
        <v>3.3078685E-3</v>
      </c>
      <c r="I1035" s="43">
        <v>4.6823510999999998E-2</v>
      </c>
      <c r="J1035" s="43">
        <v>4.8939591000000003E-3</v>
      </c>
      <c r="K1035" s="43">
        <v>1.6364926E-3</v>
      </c>
      <c r="L1035" s="43">
        <v>3.0543588999999997E-4</v>
      </c>
      <c r="M1035" s="43">
        <v>3.7653588000000002E-3</v>
      </c>
      <c r="N1035" s="43">
        <v>0.38178410000000002</v>
      </c>
      <c r="O1035" s="43">
        <v>2.3003711999999999E-3</v>
      </c>
      <c r="P1035" s="43">
        <v>0</v>
      </c>
      <c r="Q1035" s="43">
        <v>8.0823080999999997E-4</v>
      </c>
      <c r="R1035" s="43">
        <v>3.0405499999999999E-3</v>
      </c>
      <c r="S1035" s="43">
        <v>6.9658048E-2</v>
      </c>
      <c r="U1035" s="93">
        <f t="shared" si="181"/>
        <v>0.19322242241379309</v>
      </c>
    </row>
    <row r="1036" spans="1:21">
      <c r="A1036" s="41" t="s">
        <v>33</v>
      </c>
      <c r="B1036" s="94" t="s">
        <v>5490</v>
      </c>
      <c r="C1036" s="74">
        <f t="shared" si="177"/>
        <v>1.07491247127</v>
      </c>
      <c r="D1036" s="74">
        <f t="shared" si="178"/>
        <v>1.433488607E-2</v>
      </c>
      <c r="E1036" s="74">
        <f t="shared" si="179"/>
        <v>0.88946234849999994</v>
      </c>
      <c r="F1036" s="74">
        <f t="shared" si="180"/>
        <v>0.1429934487</v>
      </c>
      <c r="G1036" s="95">
        <v>2.8121788000000002E-2</v>
      </c>
      <c r="H1036" s="43">
        <v>5.5557265000000002E-3</v>
      </c>
      <c r="I1036" s="43">
        <v>7.4047321999999999E-2</v>
      </c>
      <c r="J1036" s="43">
        <v>6.4410526000000003E-3</v>
      </c>
      <c r="K1036" s="43">
        <v>2.8292987999999999E-3</v>
      </c>
      <c r="L1036" s="43">
        <v>3.8095277000000001E-4</v>
      </c>
      <c r="M1036" s="43">
        <v>4.6835818999999999E-3</v>
      </c>
      <c r="N1036" s="43">
        <v>0.80985929999999995</v>
      </c>
      <c r="O1036" s="43">
        <v>4.1939248000000002E-3</v>
      </c>
      <c r="P1036" s="43">
        <v>0</v>
      </c>
      <c r="Q1036" s="43">
        <v>9.9301769999999992E-4</v>
      </c>
      <c r="R1036" s="43">
        <v>5.0652561999999998E-3</v>
      </c>
      <c r="S1036" s="43">
        <v>0.13274125000000001</v>
      </c>
      <c r="U1036" s="93">
        <f t="shared" si="181"/>
        <v>0.24242920689655173</v>
      </c>
    </row>
    <row r="1037" spans="1:21">
      <c r="A1037" s="41" t="s">
        <v>33</v>
      </c>
      <c r="B1037" s="94" t="s">
        <v>5491</v>
      </c>
      <c r="C1037" s="74">
        <f t="shared" si="177"/>
        <v>0.14171986782000001</v>
      </c>
      <c r="D1037" s="74">
        <f t="shared" si="178"/>
        <v>1.043360129E-2</v>
      </c>
      <c r="E1037" s="74">
        <f t="shared" si="179"/>
        <v>0.1016882315</v>
      </c>
      <c r="F1037" s="74">
        <f t="shared" si="180"/>
        <v>5.6702820299999995E-3</v>
      </c>
      <c r="G1037" s="95">
        <v>2.3927753E-2</v>
      </c>
      <c r="H1037" s="43">
        <v>1.9426455E-3</v>
      </c>
      <c r="I1037" s="43">
        <v>4.2584502000000003E-2</v>
      </c>
      <c r="J1037" s="43">
        <v>4.7564416999999999E-3</v>
      </c>
      <c r="K1037" s="43">
        <v>1.0127796999999999E-3</v>
      </c>
      <c r="L1037" s="43">
        <v>3.2013039000000003E-4</v>
      </c>
      <c r="M1037" s="43">
        <v>4.3442495000000003E-3</v>
      </c>
      <c r="N1037" s="43">
        <v>5.7161084000000001E-2</v>
      </c>
      <c r="O1037" s="43">
        <v>1.1446908999999999E-3</v>
      </c>
      <c r="P1037" s="43">
        <v>0</v>
      </c>
      <c r="Q1037" s="43">
        <v>3.0072633E-4</v>
      </c>
      <c r="R1037" s="43">
        <v>1.9836525E-3</v>
      </c>
      <c r="S1037" s="43">
        <v>2.2412122999999999E-3</v>
      </c>
      <c r="U1037" s="93">
        <f t="shared" si="181"/>
        <v>0.20627373275862068</v>
      </c>
    </row>
    <row r="1038" spans="1:21">
      <c r="A1038" s="41" t="s">
        <v>33</v>
      </c>
      <c r="B1038" s="94" t="s">
        <v>5492</v>
      </c>
      <c r="C1038" s="74">
        <f t="shared" si="177"/>
        <v>1.2768082558900002</v>
      </c>
      <c r="D1038" s="74">
        <f t="shared" si="178"/>
        <v>3.6903702699999999E-2</v>
      </c>
      <c r="E1038" s="74">
        <f t="shared" si="179"/>
        <v>1.0796431022999999</v>
      </c>
      <c r="F1038" s="74">
        <f t="shared" si="180"/>
        <v>9.0966925889999994E-2</v>
      </c>
      <c r="G1038" s="95">
        <v>6.9294524999999996E-2</v>
      </c>
      <c r="H1038" s="43">
        <v>8.6570523000000007E-3</v>
      </c>
      <c r="I1038" s="43">
        <v>0.19512897000000001</v>
      </c>
      <c r="J1038" s="43">
        <v>1.9362376000000001E-2</v>
      </c>
      <c r="K1038" s="43">
        <v>6.4153400000000003E-3</v>
      </c>
      <c r="L1038" s="43">
        <v>1.0876057E-3</v>
      </c>
      <c r="M1038" s="43">
        <v>1.0038381000000001E-2</v>
      </c>
      <c r="N1038" s="43">
        <v>0.87585707999999995</v>
      </c>
      <c r="O1038" s="43">
        <v>4.4333645000000001E-3</v>
      </c>
      <c r="P1038" s="43">
        <v>0</v>
      </c>
      <c r="Q1038" s="43">
        <v>7.6761788999999997E-4</v>
      </c>
      <c r="R1038" s="43">
        <v>8.5987605000000002E-3</v>
      </c>
      <c r="S1038" s="43">
        <v>7.7167183E-2</v>
      </c>
      <c r="U1038" s="93">
        <f t="shared" si="181"/>
        <v>0.59736659482758614</v>
      </c>
    </row>
    <row r="1039" spans="1:21">
      <c r="A1039" s="41" t="s">
        <v>33</v>
      </c>
      <c r="B1039" s="94" t="s">
        <v>5493</v>
      </c>
      <c r="C1039" s="74">
        <f t="shared" si="177"/>
        <v>0.38442964300999999</v>
      </c>
      <c r="D1039" s="74">
        <f t="shared" si="178"/>
        <v>7.1231635099999989E-3</v>
      </c>
      <c r="E1039" s="74">
        <f t="shared" si="179"/>
        <v>0.28797408470000002</v>
      </c>
      <c r="F1039" s="74">
        <f t="shared" si="180"/>
        <v>7.4507577800000002E-2</v>
      </c>
      <c r="G1039" s="95">
        <v>1.4824817000000001E-2</v>
      </c>
      <c r="H1039" s="43">
        <v>2.2363156999999998E-3</v>
      </c>
      <c r="I1039" s="43">
        <v>2.4469029E-2</v>
      </c>
      <c r="J1039" s="43">
        <v>3.4324891E-3</v>
      </c>
      <c r="K1039" s="43">
        <v>1.0522776999999999E-3</v>
      </c>
      <c r="L1039" s="43">
        <v>2.1822810999999999E-4</v>
      </c>
      <c r="M1039" s="43">
        <v>2.4201686000000001E-3</v>
      </c>
      <c r="N1039" s="43">
        <v>0.26126874</v>
      </c>
      <c r="O1039" s="43">
        <v>1.3090001000000001E-3</v>
      </c>
      <c r="P1039" s="43">
        <v>0</v>
      </c>
      <c r="Q1039" s="43">
        <v>1.1526989000000001E-3</v>
      </c>
      <c r="R1039" s="43">
        <v>2.3212138000000002E-3</v>
      </c>
      <c r="S1039" s="43">
        <v>6.9724665000000005E-2</v>
      </c>
      <c r="U1039" s="93">
        <f t="shared" si="181"/>
        <v>0.12780014655172414</v>
      </c>
    </row>
    <row r="1040" spans="1:21">
      <c r="A1040" s="41" t="s">
        <v>33</v>
      </c>
      <c r="B1040" s="94" t="s">
        <v>5494</v>
      </c>
      <c r="C1040" s="74">
        <f t="shared" si="177"/>
        <v>0.67581857290000003</v>
      </c>
      <c r="D1040" s="74">
        <f t="shared" si="178"/>
        <v>1.6847421300000002E-2</v>
      </c>
      <c r="E1040" s="74">
        <f t="shared" si="179"/>
        <v>0.54647824879999995</v>
      </c>
      <c r="F1040" s="74">
        <f t="shared" si="180"/>
        <v>7.9882058799999989E-2</v>
      </c>
      <c r="G1040" s="95">
        <v>3.2610844E-2</v>
      </c>
      <c r="H1040" s="43">
        <v>4.3328828E-3</v>
      </c>
      <c r="I1040" s="43">
        <v>8.0194725999999994E-2</v>
      </c>
      <c r="J1040" s="43">
        <v>8.6340849000000001E-3</v>
      </c>
      <c r="K1040" s="43">
        <v>2.8034816999999998E-3</v>
      </c>
      <c r="L1040" s="43">
        <v>5.0210649999999995E-4</v>
      </c>
      <c r="M1040" s="43">
        <v>4.9077482E-3</v>
      </c>
      <c r="N1040" s="43">
        <v>0.46195064000000002</v>
      </c>
      <c r="O1040" s="43">
        <v>2.3292006999999998E-3</v>
      </c>
      <c r="P1040" s="43">
        <v>0</v>
      </c>
      <c r="Q1040" s="43">
        <v>1.0269580999999999E-3</v>
      </c>
      <c r="R1040" s="43">
        <v>4.3710249999999997E-3</v>
      </c>
      <c r="S1040" s="43">
        <v>7.2154874999999993E-2</v>
      </c>
      <c r="U1040" s="93">
        <f t="shared" si="181"/>
        <v>0.28112796551724134</v>
      </c>
    </row>
    <row r="1041" spans="1:21">
      <c r="A1041" s="41" t="s">
        <v>33</v>
      </c>
      <c r="B1041" s="94" t="s">
        <v>5495</v>
      </c>
      <c r="C1041" s="74">
        <f t="shared" si="177"/>
        <v>1.0944044663900001</v>
      </c>
      <c r="D1041" s="74">
        <f t="shared" si="178"/>
        <v>3.7984725890000001E-2</v>
      </c>
      <c r="E1041" s="74">
        <f t="shared" si="179"/>
        <v>0.65376063699999998</v>
      </c>
      <c r="F1041" s="74">
        <f t="shared" si="180"/>
        <v>0.30911838650000001</v>
      </c>
      <c r="G1041" s="95">
        <v>9.3540716999999995E-2</v>
      </c>
      <c r="H1041" s="43">
        <v>1.1776797E-2</v>
      </c>
      <c r="I1041" s="43">
        <v>0.24354218999999999</v>
      </c>
      <c r="J1041" s="43">
        <v>2.3852859000000001E-2</v>
      </c>
      <c r="K1041" s="43">
        <v>7.8832988000000007E-3</v>
      </c>
      <c r="L1041" s="43">
        <v>8.8615169000000001E-4</v>
      </c>
      <c r="M1041" s="43">
        <v>5.3624164000000002E-3</v>
      </c>
      <c r="N1041" s="43">
        <v>0.39844164999999998</v>
      </c>
      <c r="O1041" s="43">
        <v>9.4087478000000006E-3</v>
      </c>
      <c r="P1041" s="43">
        <v>0</v>
      </c>
      <c r="Q1041" s="43">
        <v>1.9540769999999998E-3</v>
      </c>
      <c r="R1041" s="43">
        <v>7.9713217000000006E-3</v>
      </c>
      <c r="S1041" s="43">
        <v>0.28978424000000003</v>
      </c>
      <c r="U1041" s="93">
        <f t="shared" si="181"/>
        <v>0.80638549137931026</v>
      </c>
    </row>
    <row r="1042" spans="1:21">
      <c r="A1042" s="41" t="s">
        <v>33</v>
      </c>
      <c r="B1042" s="94" t="s">
        <v>5496</v>
      </c>
      <c r="C1042" s="74">
        <f t="shared" si="177"/>
        <v>1.4739278754</v>
      </c>
      <c r="D1042" s="74">
        <f t="shared" si="178"/>
        <v>5.5293224299999999E-2</v>
      </c>
      <c r="E1042" s="74">
        <f t="shared" si="179"/>
        <v>0.75135760699999998</v>
      </c>
      <c r="F1042" s="74">
        <f t="shared" si="180"/>
        <v>0.54591526410000002</v>
      </c>
      <c r="G1042" s="95">
        <v>0.12136178</v>
      </c>
      <c r="H1042" s="43">
        <v>1.7572926999999999E-2</v>
      </c>
      <c r="I1042" s="43">
        <v>0.25963388999999998</v>
      </c>
      <c r="J1042" s="43">
        <v>3.6399767E-2</v>
      </c>
      <c r="K1042" s="43">
        <v>1.0861888E-2</v>
      </c>
      <c r="L1042" s="43">
        <v>1.1162902000000001E-3</v>
      </c>
      <c r="M1042" s="43">
        <v>6.9152791000000003E-3</v>
      </c>
      <c r="N1042" s="43">
        <v>0.47415078999999999</v>
      </c>
      <c r="O1042" s="43">
        <v>1.2768608000000001E-2</v>
      </c>
      <c r="P1042" s="43">
        <v>0</v>
      </c>
      <c r="Q1042" s="43">
        <v>2.2655578999999999E-3</v>
      </c>
      <c r="R1042" s="43">
        <v>9.1347081999999993E-3</v>
      </c>
      <c r="S1042" s="43">
        <v>0.52174639</v>
      </c>
      <c r="U1042" s="93">
        <f t="shared" si="181"/>
        <v>1.0462222413793103</v>
      </c>
    </row>
    <row r="1043" spans="1:21">
      <c r="A1043" s="41" t="s">
        <v>33</v>
      </c>
      <c r="B1043" s="94" t="s">
        <v>5497</v>
      </c>
      <c r="C1043" s="74">
        <f t="shared" si="177"/>
        <v>0.84806510669000001</v>
      </c>
      <c r="D1043" s="74">
        <f t="shared" si="178"/>
        <v>1.7371425490000002E-2</v>
      </c>
      <c r="E1043" s="74">
        <f t="shared" si="179"/>
        <v>0.51149455700000002</v>
      </c>
      <c r="F1043" s="74">
        <f t="shared" si="180"/>
        <v>0.2686845142</v>
      </c>
      <c r="G1043" s="95">
        <v>5.0514610000000001E-2</v>
      </c>
      <c r="H1043" s="43">
        <v>7.8966169999999999E-3</v>
      </c>
      <c r="I1043" s="43">
        <v>0.20238935999999999</v>
      </c>
      <c r="J1043" s="43">
        <v>9.6707961999999998E-3</v>
      </c>
      <c r="K1043" s="43">
        <v>4.4295591999999996E-3</v>
      </c>
      <c r="L1043" s="43">
        <v>5.2410778999999999E-4</v>
      </c>
      <c r="M1043" s="43">
        <v>2.7469623E-3</v>
      </c>
      <c r="N1043" s="43">
        <v>0.30120858</v>
      </c>
      <c r="O1043" s="43">
        <v>6.6248981999999998E-3</v>
      </c>
      <c r="P1043" s="43">
        <v>0</v>
      </c>
      <c r="Q1043" s="43">
        <v>1.5693392E-3</v>
      </c>
      <c r="R1043" s="43">
        <v>7.1763367999999996E-3</v>
      </c>
      <c r="S1043" s="43">
        <v>0.25331394000000002</v>
      </c>
      <c r="U1043" s="93">
        <f t="shared" si="181"/>
        <v>0.43547077586206895</v>
      </c>
    </row>
    <row r="1044" spans="1:21">
      <c r="A1044" s="41" t="s">
        <v>33</v>
      </c>
      <c r="B1044" s="94" t="s">
        <v>5498</v>
      </c>
      <c r="C1044" s="74">
        <f t="shared" si="177"/>
        <v>1.17303135</v>
      </c>
      <c r="D1044" s="74">
        <f t="shared" si="178"/>
        <v>6.0331970399999997E-2</v>
      </c>
      <c r="E1044" s="74">
        <f t="shared" si="179"/>
        <v>0.83184887399999996</v>
      </c>
      <c r="F1044" s="74">
        <f t="shared" si="180"/>
        <v>0.13159953560000001</v>
      </c>
      <c r="G1044" s="95">
        <v>0.14925097000000001</v>
      </c>
      <c r="H1044" s="43">
        <v>1.3213753999999999E-2</v>
      </c>
      <c r="I1044" s="43">
        <v>0.30830469999999999</v>
      </c>
      <c r="J1044" s="43">
        <v>3.8531053000000003E-2</v>
      </c>
      <c r="K1044" s="43">
        <v>1.1541823999999999E-2</v>
      </c>
      <c r="L1044" s="43">
        <v>1.3592503999999999E-3</v>
      </c>
      <c r="M1044" s="43">
        <v>8.8998429999999993E-3</v>
      </c>
      <c r="N1044" s="43">
        <v>0.51033041999999995</v>
      </c>
      <c r="O1044" s="43">
        <v>1.1311158999999999E-2</v>
      </c>
      <c r="P1044" s="43">
        <v>0</v>
      </c>
      <c r="Q1044" s="43">
        <v>2.3838084E-3</v>
      </c>
      <c r="R1044" s="43">
        <v>8.2920782000000005E-3</v>
      </c>
      <c r="S1044" s="43">
        <v>0.10961249000000001</v>
      </c>
      <c r="U1044" s="93">
        <f t="shared" si="181"/>
        <v>1.2866462931034484</v>
      </c>
    </row>
    <row r="1045" spans="1:21">
      <c r="A1045" s="41" t="s">
        <v>33</v>
      </c>
      <c r="B1045" s="94" t="s">
        <v>5499</v>
      </c>
      <c r="C1045" s="74">
        <f t="shared" si="177"/>
        <v>0.34653835243999997</v>
      </c>
      <c r="D1045" s="74">
        <f t="shared" si="178"/>
        <v>1.9881869240000002E-2</v>
      </c>
      <c r="E1045" s="74">
        <f t="shared" si="179"/>
        <v>0.24220512109999998</v>
      </c>
      <c r="F1045" s="74">
        <f t="shared" si="180"/>
        <v>5.4878235099999999E-2</v>
      </c>
      <c r="G1045" s="95">
        <v>2.9573127000000001E-2</v>
      </c>
      <c r="H1045" s="43">
        <v>4.2714331000000003E-3</v>
      </c>
      <c r="I1045" s="43">
        <v>8.0597147999999993E-2</v>
      </c>
      <c r="J1045" s="43">
        <v>7.7820472000000003E-3</v>
      </c>
      <c r="K1045" s="43">
        <v>2.3935644000000001E-3</v>
      </c>
      <c r="L1045" s="43">
        <v>6.6905304000000002E-4</v>
      </c>
      <c r="M1045" s="43">
        <v>9.0372045999999994E-3</v>
      </c>
      <c r="N1045" s="43">
        <v>0.15733654</v>
      </c>
      <c r="O1045" s="43">
        <v>2.7012778E-3</v>
      </c>
      <c r="P1045" s="43">
        <v>0</v>
      </c>
      <c r="Q1045" s="43">
        <v>1.3624183000000001E-3</v>
      </c>
      <c r="R1045" s="43">
        <v>1.3758134E-2</v>
      </c>
      <c r="S1045" s="43">
        <v>3.7056405000000001E-2</v>
      </c>
      <c r="U1045" s="93">
        <f t="shared" si="181"/>
        <v>0.25494074999999999</v>
      </c>
    </row>
    <row r="1046" spans="1:21">
      <c r="A1046" s="41" t="s">
        <v>33</v>
      </c>
      <c r="B1046" s="94" t="s">
        <v>5500</v>
      </c>
      <c r="C1046" s="74">
        <f t="shared" si="177"/>
        <v>1.2336938696100002</v>
      </c>
      <c r="D1046" s="74">
        <f t="shared" si="178"/>
        <v>2.480018921E-2</v>
      </c>
      <c r="E1046" s="74">
        <f t="shared" si="179"/>
        <v>1.1220718314</v>
      </c>
      <c r="F1046" s="74">
        <f t="shared" si="180"/>
        <v>5.2357690999999998E-2</v>
      </c>
      <c r="G1046" s="95">
        <v>3.4464158000000002E-2</v>
      </c>
      <c r="H1046" s="43">
        <v>5.1110314000000004E-3</v>
      </c>
      <c r="I1046" s="43">
        <v>0.10013859999999999</v>
      </c>
      <c r="J1046" s="43">
        <v>9.1476700999999997E-3</v>
      </c>
      <c r="K1046" s="43">
        <v>2.6320508999999998E-3</v>
      </c>
      <c r="L1046" s="43">
        <v>8.0038620999999996E-4</v>
      </c>
      <c r="M1046" s="43">
        <v>1.2220082E-2</v>
      </c>
      <c r="N1046" s="43">
        <v>1.0168222</v>
      </c>
      <c r="O1046" s="43">
        <v>3.0529049999999999E-3</v>
      </c>
      <c r="P1046" s="43">
        <v>0</v>
      </c>
      <c r="Q1046" s="43">
        <v>1.3671250000000001E-3</v>
      </c>
      <c r="R1046" s="43">
        <v>1.4457842E-2</v>
      </c>
      <c r="S1046" s="43">
        <v>3.3479819000000001E-2</v>
      </c>
      <c r="U1046" s="93">
        <f t="shared" si="181"/>
        <v>0.29710481034482761</v>
      </c>
    </row>
    <row r="1047" spans="1:21">
      <c r="A1047" s="41" t="s">
        <v>33</v>
      </c>
      <c r="B1047" s="94" t="s">
        <v>5501</v>
      </c>
      <c r="C1047" s="74">
        <f t="shared" si="177"/>
        <v>3.2852409158000002</v>
      </c>
      <c r="D1047" s="74">
        <f t="shared" si="178"/>
        <v>3.6173804399999995E-2</v>
      </c>
      <c r="E1047" s="74">
        <f t="shared" si="179"/>
        <v>3.1567635125</v>
      </c>
      <c r="F1047" s="74">
        <f t="shared" si="180"/>
        <v>4.65289339E-2</v>
      </c>
      <c r="G1047" s="95">
        <v>4.5774664999999999E-2</v>
      </c>
      <c r="H1047" s="43">
        <v>7.0526024999999996E-3</v>
      </c>
      <c r="I1047" s="43">
        <v>0.14532821000000001</v>
      </c>
      <c r="J1047" s="43">
        <v>1.2305673E-2</v>
      </c>
      <c r="K1047" s="43">
        <v>3.1835511999999998E-3</v>
      </c>
      <c r="L1047" s="43">
        <v>1.1040942E-3</v>
      </c>
      <c r="M1047" s="43">
        <v>1.9580486000000001E-2</v>
      </c>
      <c r="N1047" s="43">
        <v>3.0043826999999999</v>
      </c>
      <c r="O1047" s="43">
        <v>3.8660427999999999E-3</v>
      </c>
      <c r="P1047" s="43">
        <v>0</v>
      </c>
      <c r="Q1047" s="43">
        <v>1.3780091E-3</v>
      </c>
      <c r="R1047" s="43">
        <v>1.6075918000000002E-2</v>
      </c>
      <c r="S1047" s="43">
        <v>2.5208964E-2</v>
      </c>
      <c r="U1047" s="93">
        <f t="shared" si="181"/>
        <v>0.39460918103448273</v>
      </c>
    </row>
    <row r="1048" spans="1:21">
      <c r="A1048" s="41" t="s">
        <v>33</v>
      </c>
      <c r="B1048" s="94" t="s">
        <v>5502</v>
      </c>
      <c r="C1048" s="74">
        <f t="shared" si="177"/>
        <v>0.23599822392999997</v>
      </c>
      <c r="D1048" s="74">
        <f t="shared" si="178"/>
        <v>9.5510694299999997E-3</v>
      </c>
      <c r="E1048" s="74">
        <f t="shared" si="179"/>
        <v>0.13286018399999999</v>
      </c>
      <c r="F1048" s="74">
        <f t="shared" si="180"/>
        <v>7.4499759499999998E-2</v>
      </c>
      <c r="G1048" s="95">
        <v>1.9087211E-2</v>
      </c>
      <c r="H1048" s="43">
        <v>2.197615E-3</v>
      </c>
      <c r="I1048" s="43">
        <v>2.5706238999999999E-2</v>
      </c>
      <c r="J1048" s="43">
        <v>4.3878218000000004E-3</v>
      </c>
      <c r="K1048" s="43">
        <v>9.6329447000000003E-4</v>
      </c>
      <c r="L1048" s="43">
        <v>1.8709626E-4</v>
      </c>
      <c r="M1048" s="43">
        <v>4.0128569000000003E-3</v>
      </c>
      <c r="N1048" s="43">
        <v>0.10495633</v>
      </c>
      <c r="O1048" s="43">
        <v>1.2177971000000001E-3</v>
      </c>
      <c r="P1048" s="43">
        <v>0</v>
      </c>
      <c r="Q1048" s="43">
        <v>1.2081217E-3</v>
      </c>
      <c r="R1048" s="43">
        <v>2.3321666999999999E-3</v>
      </c>
      <c r="S1048" s="43">
        <v>6.9741674000000003E-2</v>
      </c>
      <c r="U1048" s="93">
        <f t="shared" si="181"/>
        <v>0.16454492241379309</v>
      </c>
    </row>
    <row r="1049" spans="1:21">
      <c r="A1049" s="41" t="s">
        <v>33</v>
      </c>
      <c r="B1049" s="94" t="s">
        <v>5503</v>
      </c>
      <c r="C1049" s="74">
        <f t="shared" si="177"/>
        <v>0.19410682523</v>
      </c>
      <c r="D1049" s="74">
        <f t="shared" si="178"/>
        <v>6.7039875100000004E-3</v>
      </c>
      <c r="E1049" s="74">
        <f t="shared" si="179"/>
        <v>0.1225381118</v>
      </c>
      <c r="F1049" s="74">
        <f t="shared" si="180"/>
        <v>5.1387632920000002E-2</v>
      </c>
      <c r="G1049" s="95">
        <v>1.3477093000000001E-2</v>
      </c>
      <c r="H1049" s="43">
        <v>1.5762228E-3</v>
      </c>
      <c r="I1049" s="43">
        <v>2.3842507999999998E-2</v>
      </c>
      <c r="J1049" s="43">
        <v>3.2620728999999998E-3</v>
      </c>
      <c r="K1049" s="43">
        <v>7.6123977999999995E-4</v>
      </c>
      <c r="L1049" s="43">
        <v>1.5835733000000001E-4</v>
      </c>
      <c r="M1049" s="43">
        <v>2.5223174999999998E-3</v>
      </c>
      <c r="N1049" s="43">
        <v>9.7119381000000005E-2</v>
      </c>
      <c r="O1049" s="43">
        <v>9.4032364000000001E-4</v>
      </c>
      <c r="P1049" s="43">
        <v>0</v>
      </c>
      <c r="Q1049" s="43">
        <v>7.7074247999999997E-4</v>
      </c>
      <c r="R1049" s="43">
        <v>2.1794157999999999E-3</v>
      </c>
      <c r="S1049" s="43">
        <v>4.7497151000000001E-2</v>
      </c>
      <c r="U1049" s="93">
        <f t="shared" si="181"/>
        <v>0.11618183620689655</v>
      </c>
    </row>
    <row r="1050" spans="1:21">
      <c r="A1050" s="41" t="s">
        <v>33</v>
      </c>
      <c r="B1050" s="94" t="s">
        <v>5504</v>
      </c>
      <c r="C1050" s="74">
        <f t="shared" si="177"/>
        <v>0.19362950417999999</v>
      </c>
      <c r="D1050" s="74">
        <f t="shared" si="178"/>
        <v>4.4913623800000007E-3</v>
      </c>
      <c r="E1050" s="74">
        <f t="shared" si="179"/>
        <v>0.13097281080000001</v>
      </c>
      <c r="F1050" s="74">
        <f t="shared" si="180"/>
        <v>4.6889614000000003E-2</v>
      </c>
      <c r="G1050" s="95">
        <v>1.1275716999999999E-2</v>
      </c>
      <c r="H1050" s="43">
        <v>1.5967798E-3</v>
      </c>
      <c r="I1050" s="43">
        <v>2.1458260999999999E-2</v>
      </c>
      <c r="J1050" s="43">
        <v>2.1467013000000001E-3</v>
      </c>
      <c r="K1050" s="43">
        <v>8.8883687000000005E-4</v>
      </c>
      <c r="L1050" s="43">
        <v>1.2828771E-4</v>
      </c>
      <c r="M1050" s="43">
        <v>1.3275365E-3</v>
      </c>
      <c r="N1050" s="43">
        <v>0.10791777</v>
      </c>
      <c r="O1050" s="43">
        <v>1.1411148E-3</v>
      </c>
      <c r="P1050" s="43">
        <v>0</v>
      </c>
      <c r="Q1050" s="43">
        <v>8.8679150000000001E-4</v>
      </c>
      <c r="R1050" s="43">
        <v>2.1752976999999999E-3</v>
      </c>
      <c r="S1050" s="43">
        <v>4.2686410000000001E-2</v>
      </c>
      <c r="U1050" s="93">
        <f t="shared" si="181"/>
        <v>9.7204456896551716E-2</v>
      </c>
    </row>
    <row r="1051" spans="1:21">
      <c r="A1051" s="41" t="s">
        <v>33</v>
      </c>
      <c r="B1051" s="94" t="s">
        <v>5505</v>
      </c>
      <c r="C1051" s="74">
        <f t="shared" si="177"/>
        <v>0.14318082102999999</v>
      </c>
      <c r="D1051" s="74">
        <f t="shared" si="178"/>
        <v>4.5730557699999999E-3</v>
      </c>
      <c r="E1051" s="74">
        <f t="shared" si="179"/>
        <v>0.10477197479</v>
      </c>
      <c r="F1051" s="74">
        <f t="shared" si="180"/>
        <v>2.5874633469999998E-2</v>
      </c>
      <c r="G1051" s="95">
        <v>7.961157E-3</v>
      </c>
      <c r="H1051" s="43">
        <v>8.0395479000000005E-4</v>
      </c>
      <c r="I1051" s="43">
        <v>2.3018548999999999E-2</v>
      </c>
      <c r="J1051" s="43">
        <v>2.5662203999999998E-3</v>
      </c>
      <c r="K1051" s="43">
        <v>4.3635446000000002E-4</v>
      </c>
      <c r="L1051" s="43">
        <v>1.4156661000000001E-4</v>
      </c>
      <c r="M1051" s="43">
        <v>1.4289143E-3</v>
      </c>
      <c r="N1051" s="43">
        <v>8.0949470999999995E-2</v>
      </c>
      <c r="O1051" s="43">
        <v>4.7857282E-4</v>
      </c>
      <c r="P1051" s="43">
        <v>0</v>
      </c>
      <c r="Q1051" s="43">
        <v>1.6519055000000001E-4</v>
      </c>
      <c r="R1051" s="43">
        <v>1.9951721E-3</v>
      </c>
      <c r="S1051" s="43">
        <v>2.3235697999999999E-2</v>
      </c>
      <c r="U1051" s="93">
        <f t="shared" si="181"/>
        <v>6.8630663793103439E-2</v>
      </c>
    </row>
    <row r="1052" spans="1:21">
      <c r="A1052" s="41" t="s">
        <v>33</v>
      </c>
      <c r="B1052" s="94" t="s">
        <v>5506</v>
      </c>
      <c r="C1052" s="74">
        <f t="shared" si="177"/>
        <v>0.18464845637000005</v>
      </c>
      <c r="D1052" s="74">
        <f t="shared" si="178"/>
        <v>4.6214387600000007E-3</v>
      </c>
      <c r="E1052" s="74">
        <f t="shared" si="179"/>
        <v>0.16305986550000001</v>
      </c>
      <c r="F1052" s="74">
        <f t="shared" si="180"/>
        <v>5.2208451100000004E-3</v>
      </c>
      <c r="G1052" s="95">
        <v>1.1746306999999999E-2</v>
      </c>
      <c r="H1052" s="43">
        <v>1.1645245000000001E-3</v>
      </c>
      <c r="I1052" s="43">
        <v>4.4919990999999999E-2</v>
      </c>
      <c r="J1052" s="43">
        <v>2.3985829000000001E-3</v>
      </c>
      <c r="K1052" s="43">
        <v>5.4975616E-4</v>
      </c>
      <c r="L1052" s="43">
        <v>1.257668E-4</v>
      </c>
      <c r="M1052" s="43">
        <v>1.5473329000000001E-3</v>
      </c>
      <c r="N1052" s="43">
        <v>0.11697535000000001</v>
      </c>
      <c r="O1052" s="43">
        <v>6.2397563999999997E-4</v>
      </c>
      <c r="P1052" s="43">
        <v>0</v>
      </c>
      <c r="Q1052" s="43">
        <v>2.1233697000000001E-4</v>
      </c>
      <c r="R1052" s="43">
        <v>2.2678026E-3</v>
      </c>
      <c r="S1052" s="43">
        <v>2.1167298999999998E-3</v>
      </c>
      <c r="U1052" s="93">
        <f t="shared" si="181"/>
        <v>0.10126126724137929</v>
      </c>
    </row>
    <row r="1053" spans="1:21">
      <c r="A1053" s="41" t="s">
        <v>33</v>
      </c>
      <c r="B1053" s="94" t="s">
        <v>5507</v>
      </c>
      <c r="C1053" s="74">
        <f t="shared" si="177"/>
        <v>0.21512992325999999</v>
      </c>
      <c r="D1053" s="74">
        <f t="shared" si="178"/>
        <v>5.1700653799999999E-3</v>
      </c>
      <c r="E1053" s="74">
        <f t="shared" si="179"/>
        <v>0.1834907358</v>
      </c>
      <c r="F1053" s="74">
        <f t="shared" si="180"/>
        <v>1.332364908E-2</v>
      </c>
      <c r="G1053" s="95">
        <v>1.3145473E-2</v>
      </c>
      <c r="H1053" s="43">
        <v>1.3361688E-3</v>
      </c>
      <c r="I1053" s="43">
        <v>4.4186666999999999E-2</v>
      </c>
      <c r="J1053" s="43">
        <v>2.6588303000000001E-3</v>
      </c>
      <c r="K1053" s="43">
        <v>6.8185703E-4</v>
      </c>
      <c r="L1053" s="43">
        <v>1.3867115000000001E-4</v>
      </c>
      <c r="M1053" s="43">
        <v>1.6907069E-3</v>
      </c>
      <c r="N1053" s="43">
        <v>0.1379679</v>
      </c>
      <c r="O1053" s="43">
        <v>7.7970247999999999E-4</v>
      </c>
      <c r="P1053" s="43">
        <v>0</v>
      </c>
      <c r="Q1053" s="43">
        <v>3.693468E-4</v>
      </c>
      <c r="R1053" s="43">
        <v>2.3258444999999998E-3</v>
      </c>
      <c r="S1053" s="43">
        <v>9.8487552999999995E-3</v>
      </c>
      <c r="U1053" s="93">
        <f t="shared" si="181"/>
        <v>0.11332304310344826</v>
      </c>
    </row>
    <row r="1054" spans="1:21">
      <c r="A1054" s="41" t="s">
        <v>33</v>
      </c>
      <c r="B1054" s="94" t="s">
        <v>5508</v>
      </c>
      <c r="C1054" s="74">
        <f t="shared" si="177"/>
        <v>0.34467617896000002</v>
      </c>
      <c r="D1054" s="74">
        <f t="shared" si="178"/>
        <v>7.5017284599999999E-3</v>
      </c>
      <c r="E1054" s="74">
        <f t="shared" si="179"/>
        <v>0.27032195710000001</v>
      </c>
      <c r="F1054" s="74">
        <f t="shared" si="180"/>
        <v>4.7760566400000003E-2</v>
      </c>
      <c r="G1054" s="95">
        <v>1.9091927000000002E-2</v>
      </c>
      <c r="H1054" s="43">
        <v>2.0656570999999999E-3</v>
      </c>
      <c r="I1054" s="43">
        <v>4.1070040000000002E-2</v>
      </c>
      <c r="J1054" s="43">
        <v>3.7648819000000002E-3</v>
      </c>
      <c r="K1054" s="43">
        <v>1.2432857E-3</v>
      </c>
      <c r="L1054" s="43">
        <v>1.9351466000000001E-4</v>
      </c>
      <c r="M1054" s="43">
        <v>2.3000462000000001E-3</v>
      </c>
      <c r="N1054" s="43">
        <v>0.22718626</v>
      </c>
      <c r="O1054" s="43">
        <v>1.4415414999999999E-3</v>
      </c>
      <c r="P1054" s="43">
        <v>0</v>
      </c>
      <c r="Q1054" s="43">
        <v>1.0366386000000001E-3</v>
      </c>
      <c r="R1054" s="43">
        <v>2.5725222999999999E-3</v>
      </c>
      <c r="S1054" s="43">
        <v>4.2709864E-2</v>
      </c>
      <c r="U1054" s="93">
        <f t="shared" si="181"/>
        <v>0.1645855775862069</v>
      </c>
    </row>
    <row r="1055" spans="1:21">
      <c r="A1055" s="41" t="s">
        <v>33</v>
      </c>
      <c r="B1055" s="94" t="s">
        <v>5509</v>
      </c>
      <c r="C1055" s="74">
        <f t="shared" si="177"/>
        <v>0.52263003684999998</v>
      </c>
      <c r="D1055" s="74">
        <f t="shared" si="178"/>
        <v>2.056057843E-2</v>
      </c>
      <c r="E1055" s="74">
        <f t="shared" si="179"/>
        <v>0.35950483030000002</v>
      </c>
      <c r="F1055" s="74">
        <f t="shared" si="180"/>
        <v>1.029627812E-2</v>
      </c>
      <c r="G1055" s="95">
        <v>0.13226835000000001</v>
      </c>
      <c r="H1055" s="43">
        <v>1.8238302999999999E-3</v>
      </c>
      <c r="I1055" s="43">
        <v>0.12975117</v>
      </c>
      <c r="J1055" s="43">
        <v>7.9147469999999998E-3</v>
      </c>
      <c r="K1055" s="43">
        <v>8.5761339999999991E-3</v>
      </c>
      <c r="L1055" s="43">
        <v>3.0964793E-4</v>
      </c>
      <c r="M1055" s="43">
        <v>3.7600494999999999E-3</v>
      </c>
      <c r="N1055" s="43">
        <v>0.22792983</v>
      </c>
      <c r="O1055" s="43">
        <v>9.8278041000000003E-4</v>
      </c>
      <c r="P1055" s="43">
        <v>0</v>
      </c>
      <c r="Q1055" s="43">
        <v>2.2412821000000001E-4</v>
      </c>
      <c r="R1055" s="43">
        <v>2.9768171000000001E-3</v>
      </c>
      <c r="S1055" s="43">
        <v>6.1125524000000004E-3</v>
      </c>
      <c r="U1055" s="93">
        <f t="shared" si="181"/>
        <v>1.1402443965517242</v>
      </c>
    </row>
    <row r="1056" spans="1:21">
      <c r="A1056" s="41" t="s">
        <v>33</v>
      </c>
      <c r="B1056" s="94" t="s">
        <v>5510</v>
      </c>
      <c r="C1056" s="74">
        <f t="shared" si="177"/>
        <v>0.68280380523999995</v>
      </c>
      <c r="D1056" s="74">
        <f t="shared" si="178"/>
        <v>2.7798460509999998E-2</v>
      </c>
      <c r="E1056" s="74">
        <f t="shared" si="179"/>
        <v>0.45758361129999997</v>
      </c>
      <c r="F1056" s="74">
        <f t="shared" si="180"/>
        <v>1.4612283429999999E-2</v>
      </c>
      <c r="G1056" s="95">
        <v>0.18280945000000001</v>
      </c>
      <c r="H1056" s="43">
        <v>1.9086913E-3</v>
      </c>
      <c r="I1056" s="43">
        <v>0.18963037999999999</v>
      </c>
      <c r="J1056" s="43">
        <v>1.0156195999999999E-2</v>
      </c>
      <c r="K1056" s="43">
        <v>1.168015E-2</v>
      </c>
      <c r="L1056" s="43">
        <v>4.3210271E-4</v>
      </c>
      <c r="M1056" s="43">
        <v>5.5300117999999999E-3</v>
      </c>
      <c r="N1056" s="43">
        <v>0.26604454</v>
      </c>
      <c r="O1056" s="43">
        <v>9.8635547999999999E-4</v>
      </c>
      <c r="P1056" s="43">
        <v>0</v>
      </c>
      <c r="Q1056" s="43">
        <v>2.4557885E-4</v>
      </c>
      <c r="R1056" s="43">
        <v>4.1170935999999998E-3</v>
      </c>
      <c r="S1056" s="43">
        <v>9.2632554999999995E-3</v>
      </c>
      <c r="U1056" s="93">
        <f t="shared" si="181"/>
        <v>1.5759435344827586</v>
      </c>
    </row>
    <row r="1057" spans="1:21">
      <c r="A1057" s="41" t="s">
        <v>33</v>
      </c>
      <c r="B1057" s="94" t="s">
        <v>5511</v>
      </c>
      <c r="C1057" s="74">
        <f t="shared" si="177"/>
        <v>0.28465756838</v>
      </c>
      <c r="D1057" s="74">
        <f t="shared" si="178"/>
        <v>9.8071540200000001E-3</v>
      </c>
      <c r="E1057" s="74">
        <f t="shared" si="179"/>
        <v>0.2137877899</v>
      </c>
      <c r="F1057" s="74">
        <f t="shared" si="180"/>
        <v>3.8839274599999996E-3</v>
      </c>
      <c r="G1057" s="95">
        <v>5.7178697000000001E-2</v>
      </c>
      <c r="H1057" s="43">
        <v>1.6977508999999999E-3</v>
      </c>
      <c r="I1057" s="43">
        <v>4.0787788999999998E-2</v>
      </c>
      <c r="J1057" s="43">
        <v>4.5845944000000001E-3</v>
      </c>
      <c r="K1057" s="43">
        <v>3.9644531999999998E-3</v>
      </c>
      <c r="L1057" s="43">
        <v>1.2771511999999999E-4</v>
      </c>
      <c r="M1057" s="43">
        <v>1.1303913E-3</v>
      </c>
      <c r="N1057" s="43">
        <v>0.17130224999999999</v>
      </c>
      <c r="O1057" s="43">
        <v>9.7746888999999991E-4</v>
      </c>
      <c r="P1057" s="43">
        <v>0</v>
      </c>
      <c r="Q1057" s="43">
        <v>1.9225867000000001E-4</v>
      </c>
      <c r="R1057" s="43">
        <v>1.282692E-3</v>
      </c>
      <c r="S1057" s="43">
        <v>1.4315078999999999E-3</v>
      </c>
      <c r="U1057" s="93">
        <f t="shared" si="181"/>
        <v>0.49291980172413791</v>
      </c>
    </row>
    <row r="1058" spans="1:21">
      <c r="A1058" s="41" t="s">
        <v>33</v>
      </c>
      <c r="B1058" s="94" t="s">
        <v>5512</v>
      </c>
      <c r="C1058" s="74">
        <f t="shared" si="177"/>
        <v>0.65865129200000005</v>
      </c>
      <c r="D1058" s="74">
        <f t="shared" si="178"/>
        <v>3.0348054749999999E-2</v>
      </c>
      <c r="E1058" s="74">
        <f t="shared" si="179"/>
        <v>0.47831810400000002</v>
      </c>
      <c r="F1058" s="74">
        <f t="shared" si="180"/>
        <v>0.10020338625</v>
      </c>
      <c r="G1058" s="95">
        <v>4.9781747000000001E-2</v>
      </c>
      <c r="H1058" s="43">
        <v>7.0558540000000003E-3</v>
      </c>
      <c r="I1058" s="43">
        <v>0.11339436</v>
      </c>
      <c r="J1058" s="43">
        <v>1.9059013E-2</v>
      </c>
      <c r="K1058" s="43">
        <v>5.5889546999999999E-3</v>
      </c>
      <c r="L1058" s="43">
        <v>7.9046175000000005E-4</v>
      </c>
      <c r="M1058" s="43">
        <v>4.9096252999999996E-3</v>
      </c>
      <c r="N1058" s="43">
        <v>0.35786789000000002</v>
      </c>
      <c r="O1058" s="43">
        <v>6.0558890999999997E-3</v>
      </c>
      <c r="P1058" s="43">
        <v>0</v>
      </c>
      <c r="Q1058" s="43">
        <v>7.7776505000000005E-4</v>
      </c>
      <c r="R1058" s="43">
        <v>5.1487130999999997E-3</v>
      </c>
      <c r="S1058" s="43">
        <v>8.8221018999999998E-2</v>
      </c>
      <c r="U1058" s="93">
        <f t="shared" si="181"/>
        <v>0.42915299137931034</v>
      </c>
    </row>
    <row r="1059" spans="1:21">
      <c r="A1059" s="41" t="s">
        <v>33</v>
      </c>
      <c r="B1059" s="94" t="s">
        <v>5513</v>
      </c>
      <c r="C1059" s="74">
        <f t="shared" si="177"/>
        <v>0.37783306293999996</v>
      </c>
      <c r="D1059" s="74">
        <f t="shared" si="178"/>
        <v>8.5388821399999988E-3</v>
      </c>
      <c r="E1059" s="74">
        <f t="shared" si="179"/>
        <v>0.199986676</v>
      </c>
      <c r="F1059" s="74">
        <f t="shared" si="180"/>
        <v>0.1536973468</v>
      </c>
      <c r="G1059" s="95">
        <v>1.5610158000000001E-2</v>
      </c>
      <c r="H1059" s="43">
        <v>3.4400899999999998E-3</v>
      </c>
      <c r="I1059" s="43">
        <v>5.1427460000000001E-3</v>
      </c>
      <c r="J1059" s="43">
        <v>4.3448539E-3</v>
      </c>
      <c r="K1059" s="43">
        <v>1.8861526999999999E-3</v>
      </c>
      <c r="L1059" s="43">
        <v>3.4183454000000002E-4</v>
      </c>
      <c r="M1059" s="43">
        <v>1.966041E-3</v>
      </c>
      <c r="N1059" s="43">
        <v>0.19140383999999999</v>
      </c>
      <c r="O1059" s="43">
        <v>2.6857400999999999E-3</v>
      </c>
      <c r="P1059" s="43">
        <v>0</v>
      </c>
      <c r="Q1059" s="43">
        <v>2.0727101999999998E-3</v>
      </c>
      <c r="R1059" s="43">
        <v>2.8465065000000001E-3</v>
      </c>
      <c r="S1059" s="43">
        <v>0.14609238999999999</v>
      </c>
      <c r="U1059" s="93">
        <f t="shared" si="181"/>
        <v>0.13457032758620691</v>
      </c>
    </row>
    <row r="1060" spans="1:21">
      <c r="A1060" s="41" t="s">
        <v>33</v>
      </c>
      <c r="B1060" s="94" t="s">
        <v>5514</v>
      </c>
      <c r="C1060" s="74">
        <f t="shared" si="177"/>
        <v>0.43441513331999998</v>
      </c>
      <c r="D1060" s="74">
        <f t="shared" si="178"/>
        <v>9.9984796200000003E-3</v>
      </c>
      <c r="E1060" s="74">
        <f t="shared" si="179"/>
        <v>0.28319072270000001</v>
      </c>
      <c r="F1060" s="74">
        <f t="shared" si="180"/>
        <v>0.123638206</v>
      </c>
      <c r="G1060" s="95">
        <v>1.7587724999999998E-2</v>
      </c>
      <c r="H1060" s="43">
        <v>3.5804587000000001E-3</v>
      </c>
      <c r="I1060" s="43">
        <v>1.1471004E-2</v>
      </c>
      <c r="J1060" s="43">
        <v>5.1761513E-3</v>
      </c>
      <c r="K1060" s="43">
        <v>2.0626284000000001E-3</v>
      </c>
      <c r="L1060" s="43">
        <v>3.7721351999999998E-4</v>
      </c>
      <c r="M1060" s="43">
        <v>2.3824864000000002E-3</v>
      </c>
      <c r="N1060" s="43">
        <v>0.26813925999999999</v>
      </c>
      <c r="O1060" s="43">
        <v>2.9905470000000001E-3</v>
      </c>
      <c r="P1060" s="43">
        <v>0</v>
      </c>
      <c r="Q1060" s="43">
        <v>1.5897757999999999E-3</v>
      </c>
      <c r="R1060" s="43">
        <v>3.1635131999999998E-3</v>
      </c>
      <c r="S1060" s="43">
        <v>0.11589437</v>
      </c>
      <c r="U1060" s="93">
        <f t="shared" si="181"/>
        <v>0.15161831896551722</v>
      </c>
    </row>
    <row r="1061" spans="1:21">
      <c r="A1061" s="41" t="s">
        <v>33</v>
      </c>
      <c r="B1061" s="94" t="s">
        <v>5515</v>
      </c>
      <c r="C1061" s="74">
        <f t="shared" si="177"/>
        <v>0.50466838232</v>
      </c>
      <c r="D1061" s="74">
        <f t="shared" si="178"/>
        <v>1.0423582590000001E-2</v>
      </c>
      <c r="E1061" s="74">
        <f t="shared" si="179"/>
        <v>0.3993184924</v>
      </c>
      <c r="F1061" s="74">
        <f t="shared" si="180"/>
        <v>7.7202904329999988E-2</v>
      </c>
      <c r="G1061" s="95">
        <v>1.7723402999999999E-2</v>
      </c>
      <c r="H1061" s="43">
        <v>3.4767323999999999E-3</v>
      </c>
      <c r="I1061" s="43">
        <v>1.2009769999999999E-2</v>
      </c>
      <c r="J1061" s="43">
        <v>5.1998840999999997E-3</v>
      </c>
      <c r="K1061" s="43">
        <v>2.0125103E-3</v>
      </c>
      <c r="L1061" s="43">
        <v>3.9513679000000002E-4</v>
      </c>
      <c r="M1061" s="43">
        <v>2.8160514000000001E-3</v>
      </c>
      <c r="N1061" s="43">
        <v>0.38383199000000001</v>
      </c>
      <c r="O1061" s="43">
        <v>3.1921064999999998E-3</v>
      </c>
      <c r="P1061" s="43">
        <v>0</v>
      </c>
      <c r="Q1061" s="43">
        <v>8.8521632999999996E-4</v>
      </c>
      <c r="R1061" s="43">
        <v>3.4876955E-3</v>
      </c>
      <c r="S1061" s="43">
        <v>6.9637885999999996E-2</v>
      </c>
      <c r="U1061" s="93">
        <f t="shared" si="181"/>
        <v>0.1527879568965517</v>
      </c>
    </row>
    <row r="1062" spans="1:21">
      <c r="A1062" s="41" t="s">
        <v>33</v>
      </c>
      <c r="B1062" s="94" t="s">
        <v>5516</v>
      </c>
      <c r="C1062" s="74">
        <f t="shared" si="177"/>
        <v>0.30192698471000001</v>
      </c>
      <c r="D1062" s="74">
        <f t="shared" si="178"/>
        <v>1.5486658970000001E-2</v>
      </c>
      <c r="E1062" s="74">
        <f t="shared" si="179"/>
        <v>0.2106241056</v>
      </c>
      <c r="F1062" s="74">
        <f t="shared" si="180"/>
        <v>4.4695142139999998E-2</v>
      </c>
      <c r="G1062" s="95">
        <v>3.1121078E-2</v>
      </c>
      <c r="H1062" s="43">
        <v>3.2013186000000001E-3</v>
      </c>
      <c r="I1062" s="43">
        <v>4.4961117000000002E-2</v>
      </c>
      <c r="J1062" s="43">
        <v>9.9672658999999993E-3</v>
      </c>
      <c r="K1062" s="43">
        <v>3.0818040000000001E-3</v>
      </c>
      <c r="L1062" s="43">
        <v>3.3467547000000001E-4</v>
      </c>
      <c r="M1062" s="43">
        <v>2.1029135999999999E-3</v>
      </c>
      <c r="N1062" s="43">
        <v>0.16246167</v>
      </c>
      <c r="O1062" s="43">
        <v>3.2851078000000001E-3</v>
      </c>
      <c r="P1062" s="43">
        <v>0</v>
      </c>
      <c r="Q1062" s="43">
        <v>3.9871733999999998E-4</v>
      </c>
      <c r="R1062" s="43">
        <v>2.563334E-3</v>
      </c>
      <c r="S1062" s="43">
        <v>3.8447982999999998E-2</v>
      </c>
      <c r="U1062" s="93">
        <f t="shared" si="181"/>
        <v>0.2682851551724138</v>
      </c>
    </row>
    <row r="1063" spans="1:21">
      <c r="A1063" s="41" t="s">
        <v>33</v>
      </c>
      <c r="B1063" s="94" t="s">
        <v>5517</v>
      </c>
      <c r="C1063" s="74">
        <f t="shared" si="177"/>
        <v>0.21250687834999998</v>
      </c>
      <c r="D1063" s="74">
        <f t="shared" si="178"/>
        <v>4.2960912300000001E-3</v>
      </c>
      <c r="E1063" s="74">
        <f t="shared" si="179"/>
        <v>0.18682581609999999</v>
      </c>
      <c r="F1063" s="74">
        <f t="shared" si="180"/>
        <v>1.526937102E-2</v>
      </c>
      <c r="G1063" s="95">
        <v>6.1155999999999997E-3</v>
      </c>
      <c r="H1063" s="43">
        <v>1.1411761000000001E-3</v>
      </c>
      <c r="I1063" s="43">
        <v>1.386531E-2</v>
      </c>
      <c r="J1063" s="43">
        <v>2.0350832000000001E-3</v>
      </c>
      <c r="K1063" s="43">
        <v>8.5278093999999996E-4</v>
      </c>
      <c r="L1063" s="43">
        <v>1.3640949000000001E-4</v>
      </c>
      <c r="M1063" s="43">
        <v>1.2718175999999999E-3</v>
      </c>
      <c r="N1063" s="43">
        <v>0.17181932999999999</v>
      </c>
      <c r="O1063" s="43">
        <v>1.0451002E-3</v>
      </c>
      <c r="P1063" s="43">
        <v>0</v>
      </c>
      <c r="Q1063" s="43">
        <v>5.6551691999999997E-4</v>
      </c>
      <c r="R1063" s="43">
        <v>1.6171689000000001E-3</v>
      </c>
      <c r="S1063" s="43">
        <v>1.2041585E-2</v>
      </c>
      <c r="U1063" s="93">
        <f t="shared" si="181"/>
        <v>5.2720689655172411E-2</v>
      </c>
    </row>
    <row r="1064" spans="1:21">
      <c r="A1064" s="41" t="s">
        <v>33</v>
      </c>
      <c r="B1064" s="94" t="s">
        <v>5518</v>
      </c>
      <c r="C1064" s="74">
        <f t="shared" si="177"/>
        <v>0.62004067086000003</v>
      </c>
      <c r="D1064" s="74">
        <f t="shared" si="178"/>
        <v>2.8846611940000003E-2</v>
      </c>
      <c r="E1064" s="74">
        <f t="shared" si="179"/>
        <v>0.456539784</v>
      </c>
      <c r="F1064" s="74">
        <f t="shared" si="180"/>
        <v>8.6569733920000003E-2</v>
      </c>
      <c r="G1064" s="95">
        <v>4.8084541000000001E-2</v>
      </c>
      <c r="H1064" s="43">
        <v>6.7953639999999999E-3</v>
      </c>
      <c r="I1064" s="43">
        <v>0.11668988</v>
      </c>
      <c r="J1064" s="43">
        <v>1.8053967000000001E-2</v>
      </c>
      <c r="K1064" s="43">
        <v>5.3451525000000003E-3</v>
      </c>
      <c r="L1064" s="43">
        <v>7.8808893999999998E-4</v>
      </c>
      <c r="M1064" s="43">
        <v>4.6594035000000001E-3</v>
      </c>
      <c r="N1064" s="43">
        <v>0.33305454000000001</v>
      </c>
      <c r="O1064" s="43">
        <v>5.8714960000000004E-3</v>
      </c>
      <c r="P1064" s="43">
        <v>0</v>
      </c>
      <c r="Q1064" s="43">
        <v>7.4291511999999998E-4</v>
      </c>
      <c r="R1064" s="43">
        <v>5.4461118000000003E-3</v>
      </c>
      <c r="S1064" s="43">
        <v>7.4509211000000006E-2</v>
      </c>
      <c r="U1064" s="93">
        <f t="shared" si="181"/>
        <v>0.41452190517241377</v>
      </c>
    </row>
    <row r="1065" spans="1:21">
      <c r="A1065" s="41" t="s">
        <v>33</v>
      </c>
      <c r="B1065" s="94" t="s">
        <v>5519</v>
      </c>
      <c r="C1065" s="74">
        <f t="shared" si="177"/>
        <v>0.39825790207</v>
      </c>
      <c r="D1065" s="74">
        <f t="shared" si="178"/>
        <v>1.754960077E-2</v>
      </c>
      <c r="E1065" s="74">
        <f t="shared" si="179"/>
        <v>0.29717937169999997</v>
      </c>
      <c r="F1065" s="74">
        <f t="shared" si="180"/>
        <v>5.2667559599999997E-2</v>
      </c>
      <c r="G1065" s="95">
        <v>3.0861369999999999E-2</v>
      </c>
      <c r="H1065" s="43">
        <v>4.0096977000000002E-3</v>
      </c>
      <c r="I1065" s="43">
        <v>6.3766433999999997E-2</v>
      </c>
      <c r="J1065" s="43">
        <v>1.0906993E-2</v>
      </c>
      <c r="K1065" s="43">
        <v>3.3424406000000001E-3</v>
      </c>
      <c r="L1065" s="43">
        <v>4.5309407000000001E-4</v>
      </c>
      <c r="M1065" s="43">
        <v>2.8470730999999999E-3</v>
      </c>
      <c r="N1065" s="43">
        <v>0.22940324000000001</v>
      </c>
      <c r="O1065" s="43">
        <v>3.6648523999999998E-3</v>
      </c>
      <c r="P1065" s="43">
        <v>0</v>
      </c>
      <c r="Q1065" s="43">
        <v>5.732275E-4</v>
      </c>
      <c r="R1065" s="43">
        <v>3.4000726999999999E-3</v>
      </c>
      <c r="S1065" s="43">
        <v>4.5029407E-2</v>
      </c>
      <c r="U1065" s="93">
        <f t="shared" si="181"/>
        <v>0.26604629310344824</v>
      </c>
    </row>
    <row r="1066" spans="1:21">
      <c r="A1066" s="41" t="s">
        <v>33</v>
      </c>
      <c r="B1066" s="94" t="s">
        <v>5520</v>
      </c>
      <c r="C1066" s="74">
        <f t="shared" si="177"/>
        <v>0.78283780980999984</v>
      </c>
      <c r="D1066" s="74">
        <f t="shared" si="178"/>
        <v>5.63804839E-2</v>
      </c>
      <c r="E1066" s="74">
        <f t="shared" si="179"/>
        <v>0.68997623939999997</v>
      </c>
      <c r="F1066" s="74">
        <f t="shared" si="180"/>
        <v>5.6022775100000007E-3</v>
      </c>
      <c r="G1066" s="95">
        <v>3.0878809E-2</v>
      </c>
      <c r="H1066" s="43">
        <v>3.9697394E-3</v>
      </c>
      <c r="I1066" s="43">
        <v>0.1634507</v>
      </c>
      <c r="J1066" s="43">
        <v>7.0168582E-3</v>
      </c>
      <c r="K1066" s="43">
        <v>2.6494293000000001E-3</v>
      </c>
      <c r="L1066" s="43">
        <v>1.1495724000000001E-3</v>
      </c>
      <c r="M1066" s="43">
        <v>4.5564623999999998E-2</v>
      </c>
      <c r="N1066" s="43">
        <v>0.52255580000000001</v>
      </c>
      <c r="O1066" s="43">
        <v>2.2976088999999999E-3</v>
      </c>
      <c r="P1066" s="43">
        <v>0</v>
      </c>
      <c r="Q1066" s="43">
        <v>1.0179366000000001E-3</v>
      </c>
      <c r="R1066" s="43">
        <v>1.5891547E-3</v>
      </c>
      <c r="S1066" s="43">
        <v>6.9757730999999996E-4</v>
      </c>
      <c r="U1066" s="93">
        <f t="shared" si="181"/>
        <v>0.26619662931034482</v>
      </c>
    </row>
    <row r="1067" spans="1:21">
      <c r="A1067" s="41" t="s">
        <v>33</v>
      </c>
      <c r="B1067" s="94" t="s">
        <v>5521</v>
      </c>
      <c r="C1067" s="74">
        <f t="shared" si="177"/>
        <v>1.1079980268</v>
      </c>
      <c r="D1067" s="74">
        <f t="shared" si="178"/>
        <v>4.2774764799999997E-2</v>
      </c>
      <c r="E1067" s="74">
        <f t="shared" si="179"/>
        <v>0.95349453800000006</v>
      </c>
      <c r="F1067" s="74">
        <f t="shared" si="180"/>
        <v>3.6067485000000003E-2</v>
      </c>
      <c r="G1067" s="95">
        <v>7.5661239000000005E-2</v>
      </c>
      <c r="H1067" s="43">
        <v>1.2053738E-2</v>
      </c>
      <c r="I1067" s="43">
        <v>0.22623981000000001</v>
      </c>
      <c r="J1067" s="43">
        <v>2.3980498999999999E-2</v>
      </c>
      <c r="K1067" s="43">
        <v>8.1153896999999996E-3</v>
      </c>
      <c r="L1067" s="43">
        <v>1.4473181E-3</v>
      </c>
      <c r="M1067" s="43">
        <v>9.2315580000000008E-3</v>
      </c>
      <c r="N1067" s="43">
        <v>0.71520099000000004</v>
      </c>
      <c r="O1067" s="43">
        <v>1.0818926E-2</v>
      </c>
      <c r="P1067" s="43">
        <v>0</v>
      </c>
      <c r="Q1067" s="43">
        <v>1.924762E-3</v>
      </c>
      <c r="R1067" s="43">
        <v>9.9535639999999998E-3</v>
      </c>
      <c r="S1067" s="43">
        <v>1.3370233E-2</v>
      </c>
      <c r="U1067" s="93">
        <f t="shared" si="181"/>
        <v>0.65225206034482763</v>
      </c>
    </row>
    <row r="1068" spans="1:21">
      <c r="A1068" s="41" t="s">
        <v>33</v>
      </c>
      <c r="B1068" s="94" t="s">
        <v>5522</v>
      </c>
      <c r="C1068" s="74">
        <f t="shared" si="177"/>
        <v>1.4054620628000001</v>
      </c>
      <c r="D1068" s="74">
        <f t="shared" si="178"/>
        <v>6.2458117399999999E-2</v>
      </c>
      <c r="E1068" s="74">
        <f t="shared" si="179"/>
        <v>1.1906126509999999</v>
      </c>
      <c r="F1068" s="74">
        <f t="shared" si="180"/>
        <v>3.6427244400000003E-2</v>
      </c>
      <c r="G1068" s="95">
        <v>0.11596405</v>
      </c>
      <c r="H1068" s="43">
        <v>1.2989891E-2</v>
      </c>
      <c r="I1068" s="43">
        <v>0.40476968000000002</v>
      </c>
      <c r="J1068" s="43">
        <v>3.5388441E-2</v>
      </c>
      <c r="K1068" s="43">
        <v>1.2301674E-2</v>
      </c>
      <c r="L1068" s="43">
        <v>2.1432593999999999E-3</v>
      </c>
      <c r="M1068" s="43">
        <v>1.2624743000000001E-2</v>
      </c>
      <c r="N1068" s="43">
        <v>0.77285307999999997</v>
      </c>
      <c r="O1068" s="43">
        <v>1.2881666999999999E-2</v>
      </c>
      <c r="P1068" s="43">
        <v>0</v>
      </c>
      <c r="Q1068" s="43">
        <v>2.5010643E-3</v>
      </c>
      <c r="R1068" s="43">
        <v>1.2744587E-2</v>
      </c>
      <c r="S1068" s="43">
        <v>8.2999261000000005E-3</v>
      </c>
      <c r="U1068" s="93">
        <f t="shared" si="181"/>
        <v>0.99969008620689648</v>
      </c>
    </row>
    <row r="1069" spans="1:21">
      <c r="A1069" s="41" t="s">
        <v>33</v>
      </c>
      <c r="B1069" s="94" t="s">
        <v>5523</v>
      </c>
      <c r="C1069" s="74">
        <f t="shared" si="177"/>
        <v>1.1234110061000002</v>
      </c>
      <c r="D1069" s="74">
        <f t="shared" si="178"/>
        <v>4.6367403900000007E-2</v>
      </c>
      <c r="E1069" s="74">
        <f t="shared" si="179"/>
        <v>0.95018370200000002</v>
      </c>
      <c r="F1069" s="74">
        <f t="shared" si="180"/>
        <v>4.7310374199999998E-2</v>
      </c>
      <c r="G1069" s="95">
        <v>7.9549525999999995E-2</v>
      </c>
      <c r="H1069" s="43">
        <v>1.2038352E-2</v>
      </c>
      <c r="I1069" s="43">
        <v>0.22870562999999999</v>
      </c>
      <c r="J1069" s="43">
        <v>2.6603333E-2</v>
      </c>
      <c r="K1069" s="43">
        <v>8.5794709000000004E-3</v>
      </c>
      <c r="L1069" s="43">
        <v>1.5505636E-3</v>
      </c>
      <c r="M1069" s="43">
        <v>9.6340364000000005E-3</v>
      </c>
      <c r="N1069" s="43">
        <v>0.70943972</v>
      </c>
      <c r="O1069" s="43">
        <v>1.2750981999999999E-2</v>
      </c>
      <c r="P1069" s="43">
        <v>0</v>
      </c>
      <c r="Q1069" s="43">
        <v>2.0589881999999999E-3</v>
      </c>
      <c r="R1069" s="43">
        <v>1.1220323000000001E-2</v>
      </c>
      <c r="S1069" s="43">
        <v>2.1280080999999999E-2</v>
      </c>
      <c r="U1069" s="93">
        <f t="shared" si="181"/>
        <v>0.68577177586206894</v>
      </c>
    </row>
    <row r="1070" spans="1:21">
      <c r="A1070" s="41" t="s">
        <v>33</v>
      </c>
      <c r="B1070" s="94" t="s">
        <v>5524</v>
      </c>
      <c r="C1070" s="74">
        <f t="shared" si="177"/>
        <v>0.90879139350000004</v>
      </c>
      <c r="D1070" s="74">
        <f t="shared" si="178"/>
        <v>2.6015659600000001E-2</v>
      </c>
      <c r="E1070" s="74">
        <f t="shared" si="179"/>
        <v>0.81638870699999999</v>
      </c>
      <c r="F1070" s="74">
        <f t="shared" si="180"/>
        <v>2.0218875899999999E-2</v>
      </c>
      <c r="G1070" s="95">
        <v>4.6168150999999998E-2</v>
      </c>
      <c r="H1070" s="43">
        <v>1.1515657E-2</v>
      </c>
      <c r="I1070" s="43">
        <v>0.11611563</v>
      </c>
      <c r="J1070" s="43">
        <v>1.3515599E-2</v>
      </c>
      <c r="K1070" s="43">
        <v>4.9682071999999997E-3</v>
      </c>
      <c r="L1070" s="43">
        <v>8.8783419999999996E-4</v>
      </c>
      <c r="M1070" s="43">
        <v>6.6440192000000002E-3</v>
      </c>
      <c r="N1070" s="43">
        <v>0.68875741999999995</v>
      </c>
      <c r="O1070" s="43">
        <v>6.8995764999999999E-3</v>
      </c>
      <c r="P1070" s="43">
        <v>0</v>
      </c>
      <c r="Q1070" s="43">
        <v>1.3936987000000001E-3</v>
      </c>
      <c r="R1070" s="43">
        <v>6.5240862000000002E-3</v>
      </c>
      <c r="S1070" s="43">
        <v>5.4015145000000002E-3</v>
      </c>
      <c r="U1070" s="93">
        <f t="shared" si="181"/>
        <v>0.39800130172413789</v>
      </c>
    </row>
    <row r="1071" spans="1:21">
      <c r="A1071" s="41" t="s">
        <v>33</v>
      </c>
      <c r="B1071" s="94" t="s">
        <v>5525</v>
      </c>
      <c r="C1071" s="74">
        <f t="shared" si="177"/>
        <v>0.88948721529999997</v>
      </c>
      <c r="D1071" s="74">
        <f t="shared" si="178"/>
        <v>5.8153655300000009E-2</v>
      </c>
      <c r="E1071" s="74">
        <f t="shared" si="179"/>
        <v>0.34339234399999996</v>
      </c>
      <c r="F1071" s="74">
        <f t="shared" si="180"/>
        <v>0.10437411599999999</v>
      </c>
      <c r="G1071" s="95">
        <v>0.38356709999999999</v>
      </c>
      <c r="H1071" s="43">
        <v>2.4236557999999998E-2</v>
      </c>
      <c r="I1071" s="43">
        <v>4.8082875999999997E-2</v>
      </c>
      <c r="J1071" s="43">
        <v>2.3438123000000002E-2</v>
      </c>
      <c r="K1071" s="43">
        <v>2.5607009999999999E-2</v>
      </c>
      <c r="L1071" s="43">
        <v>2.9089859000000001E-3</v>
      </c>
      <c r="M1071" s="43">
        <v>6.1995364000000004E-3</v>
      </c>
      <c r="N1071" s="43">
        <v>0.27107291</v>
      </c>
      <c r="O1071" s="43">
        <v>2.6836510000000001E-2</v>
      </c>
      <c r="P1071" s="43">
        <v>0</v>
      </c>
      <c r="Q1071" s="43">
        <v>7.2939621999999996E-2</v>
      </c>
      <c r="R1071" s="43">
        <v>1.0883488000000001E-3</v>
      </c>
      <c r="S1071" s="43">
        <v>3.5096352000000002E-3</v>
      </c>
      <c r="U1071" s="93">
        <f t="shared" si="181"/>
        <v>3.3066129310344827</v>
      </c>
    </row>
    <row r="1072" spans="1:21">
      <c r="A1072" s="41" t="s">
        <v>33</v>
      </c>
      <c r="B1072" s="94" t="s">
        <v>5526</v>
      </c>
      <c r="C1072" s="74">
        <f t="shared" si="177"/>
        <v>0.53597072280000002</v>
      </c>
      <c r="D1072" s="74">
        <f t="shared" si="178"/>
        <v>6.1727862300000005E-2</v>
      </c>
      <c r="E1072" s="74">
        <f t="shared" si="179"/>
        <v>0.26999646599999999</v>
      </c>
      <c r="F1072" s="74">
        <f t="shared" si="180"/>
        <v>0.1124742165</v>
      </c>
      <c r="G1072" s="95">
        <v>9.1772177999999996E-2</v>
      </c>
      <c r="H1072" s="43">
        <v>1.4377858E-2</v>
      </c>
      <c r="I1072" s="43">
        <v>4.6007437999999998E-2</v>
      </c>
      <c r="J1072" s="43">
        <v>1.2536390999999999E-2</v>
      </c>
      <c r="K1072" s="43">
        <v>3.8694088000000001E-2</v>
      </c>
      <c r="L1072" s="43">
        <v>4.1294959000000003E-3</v>
      </c>
      <c r="M1072" s="43">
        <v>6.3678874000000002E-3</v>
      </c>
      <c r="N1072" s="43">
        <v>0.20961117000000001</v>
      </c>
      <c r="O1072" s="43">
        <v>3.8543107E-2</v>
      </c>
      <c r="P1072" s="43">
        <v>0</v>
      </c>
      <c r="Q1072" s="43">
        <v>6.8702326999999994E-2</v>
      </c>
      <c r="R1072" s="43">
        <v>1.7027056000000001E-3</v>
      </c>
      <c r="S1072" s="43">
        <v>3.5260768999999998E-3</v>
      </c>
      <c r="U1072" s="93">
        <f t="shared" si="181"/>
        <v>0.79113946551724135</v>
      </c>
    </row>
    <row r="1073" spans="1:21">
      <c r="A1073" s="41" t="s">
        <v>33</v>
      </c>
      <c r="B1073" s="94" t="s">
        <v>5527</v>
      </c>
      <c r="C1073" s="74">
        <f t="shared" si="177"/>
        <v>7.1005250891999996</v>
      </c>
      <c r="D1073" s="74">
        <f t="shared" si="178"/>
        <v>6.2632994600000005E-2</v>
      </c>
      <c r="E1073" s="74">
        <f t="shared" si="179"/>
        <v>6.9111508859999997</v>
      </c>
      <c r="F1073" s="74">
        <f t="shared" si="180"/>
        <v>8.4185954600000001E-2</v>
      </c>
      <c r="G1073" s="95">
        <v>4.2555254000000001E-2</v>
      </c>
      <c r="H1073" s="43">
        <v>5.4234540000000003E-3</v>
      </c>
      <c r="I1073" s="43">
        <v>3.8740832000000003E-2</v>
      </c>
      <c r="J1073" s="43">
        <v>6.0596167000000001E-3</v>
      </c>
      <c r="K1073" s="43">
        <v>3.0515249000000001E-2</v>
      </c>
      <c r="L1073" s="43">
        <v>3.0272849000000002E-3</v>
      </c>
      <c r="M1073" s="43">
        <v>2.3030844000000002E-2</v>
      </c>
      <c r="N1073" s="43">
        <v>6.8669865999999997</v>
      </c>
      <c r="O1073" s="43">
        <v>1.3720435E-2</v>
      </c>
      <c r="P1073" s="43">
        <v>0</v>
      </c>
      <c r="Q1073" s="43">
        <v>2.4706857E-3</v>
      </c>
      <c r="R1073" s="43">
        <v>2.1301889000000002E-3</v>
      </c>
      <c r="S1073" s="43">
        <v>6.5864644999999999E-2</v>
      </c>
      <c r="U1073" s="93">
        <f t="shared" si="181"/>
        <v>0.36685563793103448</v>
      </c>
    </row>
    <row r="1074" spans="1:21">
      <c r="A1074" s="41" t="s">
        <v>33</v>
      </c>
      <c r="B1074" s="94" t="s">
        <v>5528</v>
      </c>
      <c r="C1074" s="74">
        <f t="shared" si="177"/>
        <v>4.6140047111999989</v>
      </c>
      <c r="D1074" s="74">
        <f t="shared" si="178"/>
        <v>5.8207146400000007E-2</v>
      </c>
      <c r="E1074" s="74">
        <f t="shared" si="179"/>
        <v>4.4317294358999995</v>
      </c>
      <c r="F1074" s="74">
        <f t="shared" si="180"/>
        <v>7.7975497899999996E-2</v>
      </c>
      <c r="G1074" s="95">
        <v>4.6092631000000002E-2</v>
      </c>
      <c r="H1074" s="43">
        <v>6.0816289000000003E-3</v>
      </c>
      <c r="I1074" s="43">
        <v>5.5150406999999999E-2</v>
      </c>
      <c r="J1074" s="43">
        <v>7.9167930999999997E-3</v>
      </c>
      <c r="K1074" s="43">
        <v>3.0036034E-2</v>
      </c>
      <c r="L1074" s="43">
        <v>2.9007043000000001E-3</v>
      </c>
      <c r="M1074" s="43">
        <v>1.7353614999999999E-2</v>
      </c>
      <c r="N1074" s="43">
        <v>4.3704973999999996</v>
      </c>
      <c r="O1074" s="43">
        <v>1.3959042E-2</v>
      </c>
      <c r="P1074" s="43">
        <v>0</v>
      </c>
      <c r="Q1074" s="43">
        <v>2.321966E-3</v>
      </c>
      <c r="R1074" s="43">
        <v>2.0894309000000001E-3</v>
      </c>
      <c r="S1074" s="43">
        <v>5.9605059000000002E-2</v>
      </c>
      <c r="U1074" s="93">
        <f t="shared" si="181"/>
        <v>0.39735026724137928</v>
      </c>
    </row>
    <row r="1075" spans="1:21">
      <c r="A1075" s="41" t="s">
        <v>33</v>
      </c>
      <c r="B1075" s="94" t="s">
        <v>5529</v>
      </c>
      <c r="C1075" s="74">
        <f t="shared" si="177"/>
        <v>7.1740993400000006</v>
      </c>
      <c r="D1075" s="74">
        <f t="shared" si="178"/>
        <v>6.81345691E-2</v>
      </c>
      <c r="E1075" s="74">
        <f t="shared" si="179"/>
        <v>6.9830317204000005</v>
      </c>
      <c r="F1075" s="74">
        <f t="shared" si="180"/>
        <v>7.8606757499999999E-2</v>
      </c>
      <c r="G1075" s="95">
        <v>4.4326293000000003E-2</v>
      </c>
      <c r="H1075" s="43">
        <v>6.0358974000000003E-3</v>
      </c>
      <c r="I1075" s="43">
        <v>6.6458323E-2</v>
      </c>
      <c r="J1075" s="43">
        <v>8.6317592000000002E-3</v>
      </c>
      <c r="K1075" s="43">
        <v>3.2383413E-2</v>
      </c>
      <c r="L1075" s="43">
        <v>3.2467389000000002E-3</v>
      </c>
      <c r="M1075" s="43">
        <v>2.3872658000000001E-2</v>
      </c>
      <c r="N1075" s="43">
        <v>6.9105375000000002</v>
      </c>
      <c r="O1075" s="43">
        <v>1.4876502999999999E-2</v>
      </c>
      <c r="P1075" s="43">
        <v>0</v>
      </c>
      <c r="Q1075" s="43">
        <v>1.8307321999999999E-3</v>
      </c>
      <c r="R1075" s="43">
        <v>2.2503453000000001E-3</v>
      </c>
      <c r="S1075" s="43">
        <v>5.9649176999999998E-2</v>
      </c>
      <c r="U1075" s="93">
        <f t="shared" si="181"/>
        <v>0.38212321551724138</v>
      </c>
    </row>
    <row r="1076" spans="1:21">
      <c r="A1076" s="41" t="s">
        <v>33</v>
      </c>
      <c r="B1076" s="94" t="s">
        <v>5530</v>
      </c>
      <c r="C1076" s="74">
        <f t="shared" si="177"/>
        <v>1.4638840735000003</v>
      </c>
      <c r="D1076" s="74">
        <f t="shared" si="178"/>
        <v>6.14306352E-2</v>
      </c>
      <c r="E1076" s="74">
        <f t="shared" si="179"/>
        <v>1.2788460967000002</v>
      </c>
      <c r="F1076" s="74">
        <f t="shared" si="180"/>
        <v>6.1343857600000003E-2</v>
      </c>
      <c r="G1076" s="95">
        <v>6.2263484000000001E-2</v>
      </c>
      <c r="H1076" s="43">
        <v>8.1095566999999993E-3</v>
      </c>
      <c r="I1076" s="43">
        <v>0.13271874</v>
      </c>
      <c r="J1076" s="43">
        <v>1.2435988E-2</v>
      </c>
      <c r="K1076" s="43">
        <v>3.5205874999999998E-2</v>
      </c>
      <c r="L1076" s="43">
        <v>3.2702762E-3</v>
      </c>
      <c r="M1076" s="43">
        <v>1.0518496E-2</v>
      </c>
      <c r="N1076" s="43">
        <v>1.1380178000000001</v>
      </c>
      <c r="O1076" s="43">
        <v>1.7021145000000001E-2</v>
      </c>
      <c r="P1076" s="43">
        <v>0</v>
      </c>
      <c r="Q1076" s="43">
        <v>2.0646943999999999E-3</v>
      </c>
      <c r="R1076" s="43">
        <v>2.4484991999999999E-3</v>
      </c>
      <c r="S1076" s="43">
        <v>3.9809519000000002E-2</v>
      </c>
      <c r="U1076" s="93">
        <f t="shared" si="181"/>
        <v>0.53675417241379308</v>
      </c>
    </row>
    <row r="1077" spans="1:21">
      <c r="A1077" s="41" t="s">
        <v>33</v>
      </c>
      <c r="B1077" s="94" t="s">
        <v>5531</v>
      </c>
      <c r="C1077" s="74">
        <f t="shared" si="177"/>
        <v>1.3152339283000001</v>
      </c>
      <c r="D1077" s="74">
        <f t="shared" si="178"/>
        <v>4.6044409699999997E-2</v>
      </c>
      <c r="E1077" s="74">
        <f t="shared" si="179"/>
        <v>1.1499243061000002</v>
      </c>
      <c r="F1077" s="74">
        <f t="shared" si="180"/>
        <v>7.6043133499999999E-2</v>
      </c>
      <c r="G1077" s="95">
        <v>4.3222078999999997E-2</v>
      </c>
      <c r="H1077" s="43">
        <v>6.1178661E-3</v>
      </c>
      <c r="I1077" s="43">
        <v>3.739344E-2</v>
      </c>
      <c r="J1077" s="43">
        <v>8.6459612999999994E-3</v>
      </c>
      <c r="K1077" s="43">
        <v>2.5526991999999998E-2</v>
      </c>
      <c r="L1077" s="43">
        <v>2.370802E-3</v>
      </c>
      <c r="M1077" s="43">
        <v>9.5006543999999991E-3</v>
      </c>
      <c r="N1077" s="43">
        <v>1.1064130000000001</v>
      </c>
      <c r="O1077" s="43">
        <v>1.2384687E-2</v>
      </c>
      <c r="P1077" s="43">
        <v>0</v>
      </c>
      <c r="Q1077" s="43">
        <v>2.2617265000000001E-3</v>
      </c>
      <c r="R1077" s="43">
        <v>1.7618709999999999E-3</v>
      </c>
      <c r="S1077" s="43">
        <v>5.9634848999999997E-2</v>
      </c>
      <c r="U1077" s="93">
        <f t="shared" si="181"/>
        <v>0.37260412931034476</v>
      </c>
    </row>
    <row r="1079" spans="1:21">
      <c r="B1079" s="40" t="s">
        <v>5532</v>
      </c>
    </row>
    <row r="1080" spans="1:21">
      <c r="A1080" s="41" t="s">
        <v>33</v>
      </c>
      <c r="B1080" s="94" t="s">
        <v>5533</v>
      </c>
      <c r="C1080" s="74">
        <f t="shared" ref="C1080:C1094" si="182">D1080+E1080+F1080+G1080</f>
        <v>0.28082265489999997</v>
      </c>
      <c r="D1080" s="74">
        <f t="shared" ref="D1080:D1094" si="183">J1080+K1080+L1080+M1080</f>
        <v>1.3595902010000001E-2</v>
      </c>
      <c r="E1080" s="74">
        <f t="shared" ref="E1080:E1094" si="184">H1080+I1080+N1080</f>
        <v>0.16623197649999999</v>
      </c>
      <c r="F1080" s="74">
        <f t="shared" ref="F1080:F1094" si="185">O1080+IF(P1080="x",0,P1080)+IF(Q1080="x",0,Q1080)+IF(R1080="x",0,R1080)+S1080</f>
        <v>7.2685903390000001E-2</v>
      </c>
      <c r="G1080" s="95">
        <v>2.8308872999999998E-2</v>
      </c>
      <c r="H1080" s="43">
        <v>3.1219945000000001E-3</v>
      </c>
      <c r="I1080" s="43">
        <v>0.10297325</v>
      </c>
      <c r="J1080" s="43">
        <v>9.1096335000000004E-3</v>
      </c>
      <c r="K1080" s="43">
        <v>2.0044581999999998E-3</v>
      </c>
      <c r="L1080" s="43">
        <v>3.5123001000000002E-4</v>
      </c>
      <c r="M1080" s="43">
        <v>2.1305803000000001E-3</v>
      </c>
      <c r="N1080" s="43">
        <v>6.0136731999999998E-2</v>
      </c>
      <c r="O1080" s="43">
        <v>2.6389934999999998E-3</v>
      </c>
      <c r="P1080" s="43">
        <v>0</v>
      </c>
      <c r="Q1080" s="43">
        <v>4.9226448999999995E-4</v>
      </c>
      <c r="R1080" s="43">
        <v>5.6575703999999999E-3</v>
      </c>
      <c r="S1080" s="43">
        <v>6.3897074999999998E-2</v>
      </c>
      <c r="U1080" s="93">
        <f t="shared" ref="U1080:U1094" si="186">G1080/0.116</f>
        <v>0.24404200862068962</v>
      </c>
    </row>
    <row r="1081" spans="1:21">
      <c r="A1081" s="41" t="s">
        <v>33</v>
      </c>
      <c r="B1081" s="94" t="s">
        <v>5534</v>
      </c>
      <c r="C1081" s="74">
        <f t="shared" si="182"/>
        <v>0.29000469932000006</v>
      </c>
      <c r="D1081" s="74">
        <f t="shared" si="183"/>
        <v>1.3920039759999999E-2</v>
      </c>
      <c r="E1081" s="74">
        <f t="shared" si="184"/>
        <v>0.17262782170000002</v>
      </c>
      <c r="F1081" s="74">
        <f t="shared" si="185"/>
        <v>7.4406126860000005E-2</v>
      </c>
      <c r="G1081" s="95">
        <v>2.9050711E-2</v>
      </c>
      <c r="H1081" s="43">
        <v>3.1868817000000002E-3</v>
      </c>
      <c r="I1081" s="43">
        <v>0.10786198</v>
      </c>
      <c r="J1081" s="43">
        <v>9.3388800000000008E-3</v>
      </c>
      <c r="K1081" s="43">
        <v>2.0378756E-3</v>
      </c>
      <c r="L1081" s="43">
        <v>3.6065145999999998E-4</v>
      </c>
      <c r="M1081" s="43">
        <v>2.1826327000000001E-3</v>
      </c>
      <c r="N1081" s="43">
        <v>6.1578960000000002E-2</v>
      </c>
      <c r="O1081" s="43">
        <v>2.676912E-3</v>
      </c>
      <c r="P1081" s="43">
        <v>0</v>
      </c>
      <c r="Q1081" s="43">
        <v>4.8241316000000002E-4</v>
      </c>
      <c r="R1081" s="43">
        <v>5.8793926999999996E-3</v>
      </c>
      <c r="S1081" s="43">
        <v>6.5367409000000001E-2</v>
      </c>
      <c r="U1081" s="93">
        <f t="shared" si="186"/>
        <v>0.25043716379310343</v>
      </c>
    </row>
    <row r="1082" spans="1:21">
      <c r="A1082" s="41" t="s">
        <v>33</v>
      </c>
      <c r="B1082" s="94" t="s">
        <v>5535</v>
      </c>
      <c r="C1082" s="74">
        <f t="shared" si="182"/>
        <v>0.11078478784</v>
      </c>
      <c r="D1082" s="74">
        <f t="shared" si="183"/>
        <v>7.5933541000000005E-3</v>
      </c>
      <c r="E1082" s="74">
        <f t="shared" si="184"/>
        <v>4.7790391299999999E-2</v>
      </c>
      <c r="F1082" s="74">
        <f t="shared" si="185"/>
        <v>4.0829912440000005E-2</v>
      </c>
      <c r="G1082" s="95">
        <v>1.457113E-2</v>
      </c>
      <c r="H1082" s="43">
        <v>1.9203803000000001E-3</v>
      </c>
      <c r="I1082" s="43">
        <v>1.2441199E-2</v>
      </c>
      <c r="J1082" s="43">
        <v>4.8643295999999999E-3</v>
      </c>
      <c r="K1082" s="43">
        <v>1.3856179000000001E-3</v>
      </c>
      <c r="L1082" s="43">
        <v>1.7675880000000001E-4</v>
      </c>
      <c r="M1082" s="43">
        <v>1.1666478000000001E-3</v>
      </c>
      <c r="N1082" s="43">
        <v>3.3428812000000002E-2</v>
      </c>
      <c r="O1082" s="43">
        <v>1.9368003999999999E-3</v>
      </c>
      <c r="P1082" s="43">
        <v>0</v>
      </c>
      <c r="Q1082" s="43">
        <v>6.7469663999999996E-4</v>
      </c>
      <c r="R1082" s="43">
        <v>1.5497484E-3</v>
      </c>
      <c r="S1082" s="43">
        <v>3.6668667000000002E-2</v>
      </c>
      <c r="U1082" s="93">
        <f t="shared" si="186"/>
        <v>0.1256131896551724</v>
      </c>
    </row>
    <row r="1083" spans="1:21">
      <c r="A1083" s="41" t="s">
        <v>33</v>
      </c>
      <c r="B1083" s="94" t="s">
        <v>5536</v>
      </c>
      <c r="C1083" s="74">
        <f t="shared" si="182"/>
        <v>0.93380567020000005</v>
      </c>
      <c r="D1083" s="74">
        <f t="shared" si="183"/>
        <v>3.2946657000000004E-2</v>
      </c>
      <c r="E1083" s="74">
        <f t="shared" si="184"/>
        <v>0.79469880079999999</v>
      </c>
      <c r="F1083" s="74">
        <f t="shared" si="185"/>
        <v>4.0367350400000002E-2</v>
      </c>
      <c r="G1083" s="95">
        <v>6.5792861999999994E-2</v>
      </c>
      <c r="H1083" s="43">
        <v>5.1789408000000002E-3</v>
      </c>
      <c r="I1083" s="43">
        <v>0.42505273999999998</v>
      </c>
      <c r="J1083" s="43">
        <v>1.8209708000000002E-2</v>
      </c>
      <c r="K1083" s="43">
        <v>2.9450315E-3</v>
      </c>
      <c r="L1083" s="43">
        <v>1.2703714999999999E-3</v>
      </c>
      <c r="M1083" s="43">
        <v>1.0521546E-2</v>
      </c>
      <c r="N1083" s="43">
        <v>0.36446711999999998</v>
      </c>
      <c r="O1083" s="43">
        <v>2.7138213E-3</v>
      </c>
      <c r="P1083" s="43">
        <v>0</v>
      </c>
      <c r="Q1083" s="43">
        <v>1.2840500999999999E-3</v>
      </c>
      <c r="R1083" s="43">
        <v>2.1121773E-2</v>
      </c>
      <c r="S1083" s="43">
        <v>1.5247706E-2</v>
      </c>
      <c r="U1083" s="93">
        <f t="shared" si="186"/>
        <v>0.5671798448275861</v>
      </c>
    </row>
    <row r="1084" spans="1:21">
      <c r="A1084" s="41" t="s">
        <v>33</v>
      </c>
      <c r="B1084" s="94" t="s">
        <v>5537</v>
      </c>
      <c r="C1084" s="74">
        <f t="shared" si="182"/>
        <v>3.0412457514000004</v>
      </c>
      <c r="D1084" s="74">
        <f t="shared" si="183"/>
        <v>0.20663775340000001</v>
      </c>
      <c r="E1084" s="74">
        <f t="shared" si="184"/>
        <v>1.8675984189999999</v>
      </c>
      <c r="F1084" s="74">
        <f t="shared" si="185"/>
        <v>0.36494239900000003</v>
      </c>
      <c r="G1084" s="95">
        <v>0.60206718000000004</v>
      </c>
      <c r="H1084" s="43">
        <v>3.7209389000000002E-2</v>
      </c>
      <c r="I1084" s="43">
        <v>1.2001812999999999</v>
      </c>
      <c r="J1084" s="43">
        <v>6.4438851000000005E-2</v>
      </c>
      <c r="K1084" s="43">
        <v>2.5005863E-2</v>
      </c>
      <c r="L1084" s="43">
        <v>3.6572193999999999E-3</v>
      </c>
      <c r="M1084" s="43">
        <v>0.11353582</v>
      </c>
      <c r="N1084" s="43">
        <v>0.63020772999999997</v>
      </c>
      <c r="O1084" s="43">
        <v>1.1155834E-2</v>
      </c>
      <c r="P1084" s="43">
        <v>0</v>
      </c>
      <c r="Q1084" s="43">
        <v>1.2147669E-2</v>
      </c>
      <c r="R1084" s="43">
        <v>2.3056356E-2</v>
      </c>
      <c r="S1084" s="43">
        <v>0.31858254000000003</v>
      </c>
      <c r="U1084" s="93">
        <f t="shared" si="186"/>
        <v>5.1902343103448274</v>
      </c>
    </row>
    <row r="1085" spans="1:21">
      <c r="A1085" s="41" t="s">
        <v>33</v>
      </c>
      <c r="B1085" s="94" t="s">
        <v>5538</v>
      </c>
      <c r="C1085" s="74">
        <f t="shared" si="182"/>
        <v>4.0541095208</v>
      </c>
      <c r="D1085" s="74">
        <f t="shared" si="183"/>
        <v>0.1042101076</v>
      </c>
      <c r="E1085" s="74">
        <f t="shared" si="184"/>
        <v>2.5241707589999995</v>
      </c>
      <c r="F1085" s="74">
        <f t="shared" si="185"/>
        <v>1.0007744242000001</v>
      </c>
      <c r="G1085" s="95">
        <v>0.42495422999999999</v>
      </c>
      <c r="H1085" s="43">
        <v>3.3302809000000003E-2</v>
      </c>
      <c r="I1085" s="43">
        <v>1.9690458</v>
      </c>
      <c r="J1085" s="43">
        <v>6.6149902999999996E-2</v>
      </c>
      <c r="K1085" s="43">
        <v>1.8759013000000001E-2</v>
      </c>
      <c r="L1085" s="43">
        <v>3.2394386000000001E-3</v>
      </c>
      <c r="M1085" s="43">
        <v>1.6061753000000002E-2</v>
      </c>
      <c r="N1085" s="43">
        <v>0.52182214999999998</v>
      </c>
      <c r="O1085" s="43">
        <v>1.3744015E-2</v>
      </c>
      <c r="P1085" s="43">
        <v>0</v>
      </c>
      <c r="Q1085" s="43">
        <v>9.8450981999999992E-3</v>
      </c>
      <c r="R1085" s="43">
        <v>1.1225001E-2</v>
      </c>
      <c r="S1085" s="43">
        <v>0.96596031000000004</v>
      </c>
      <c r="U1085" s="93">
        <f t="shared" si="186"/>
        <v>3.6633985344827584</v>
      </c>
    </row>
    <row r="1086" spans="1:21">
      <c r="A1086" s="41" t="s">
        <v>33</v>
      </c>
      <c r="B1086" s="94" t="s">
        <v>5539</v>
      </c>
      <c r="C1086" s="74">
        <f t="shared" si="182"/>
        <v>3.1170599724999999</v>
      </c>
      <c r="D1086" s="74">
        <f t="shared" si="183"/>
        <v>0.2111664935</v>
      </c>
      <c r="E1086" s="74">
        <f t="shared" si="184"/>
        <v>1.940416275</v>
      </c>
      <c r="F1086" s="74">
        <f t="shared" si="185"/>
        <v>0.37635896400000002</v>
      </c>
      <c r="G1086" s="95">
        <v>0.58911824000000002</v>
      </c>
      <c r="H1086" s="43">
        <v>3.8053995E-2</v>
      </c>
      <c r="I1086" s="43">
        <v>1.2552437000000001</v>
      </c>
      <c r="J1086" s="43">
        <v>6.4274464000000003E-2</v>
      </c>
      <c r="K1086" s="43">
        <v>2.3862584999999999E-2</v>
      </c>
      <c r="L1086" s="43">
        <v>3.7667245000000001E-3</v>
      </c>
      <c r="M1086" s="43">
        <v>0.11926272</v>
      </c>
      <c r="N1086" s="43">
        <v>0.64711858</v>
      </c>
      <c r="O1086" s="43">
        <v>1.1301775999999999E-2</v>
      </c>
      <c r="P1086" s="43">
        <v>0</v>
      </c>
      <c r="Q1086" s="43">
        <v>1.2281897E-2</v>
      </c>
      <c r="R1086" s="43">
        <v>2.4253771E-2</v>
      </c>
      <c r="S1086" s="43">
        <v>0.32852152000000001</v>
      </c>
      <c r="U1086" s="93">
        <f t="shared" si="186"/>
        <v>5.0786055172413791</v>
      </c>
    </row>
    <row r="1087" spans="1:21">
      <c r="A1087" s="41" t="s">
        <v>33</v>
      </c>
      <c r="B1087" s="94" t="s">
        <v>5540</v>
      </c>
      <c r="C1087" s="74">
        <f t="shared" si="182"/>
        <v>1.6948860646999999</v>
      </c>
      <c r="D1087" s="74">
        <f t="shared" si="183"/>
        <v>0.1615974026</v>
      </c>
      <c r="E1087" s="74">
        <f t="shared" si="184"/>
        <v>0.65150573899999997</v>
      </c>
      <c r="F1087" s="74">
        <f t="shared" si="185"/>
        <v>2.6859703100000003E-2</v>
      </c>
      <c r="G1087" s="95">
        <v>0.85492321999999998</v>
      </c>
      <c r="H1087" s="43">
        <v>2.6013949000000001E-2</v>
      </c>
      <c r="I1087" s="43">
        <v>0.26693789000000001</v>
      </c>
      <c r="J1087" s="43">
        <v>7.1471270000000003E-2</v>
      </c>
      <c r="K1087" s="43">
        <v>4.7122366999999998E-2</v>
      </c>
      <c r="L1087" s="43">
        <v>2.2767785999999999E-3</v>
      </c>
      <c r="M1087" s="43">
        <v>4.0726986999999999E-2</v>
      </c>
      <c r="N1087" s="43">
        <v>0.35855389999999998</v>
      </c>
      <c r="O1087" s="43">
        <v>9.0019735999999993E-3</v>
      </c>
      <c r="P1087" s="43">
        <v>0</v>
      </c>
      <c r="Q1087" s="43">
        <v>8.8345973000000001E-3</v>
      </c>
      <c r="R1087" s="43">
        <v>5.5921597E-3</v>
      </c>
      <c r="S1087" s="43">
        <v>3.4309725000000002E-3</v>
      </c>
      <c r="U1087" s="93">
        <f t="shared" si="186"/>
        <v>7.3700277586206893</v>
      </c>
    </row>
    <row r="1088" spans="1:21">
      <c r="A1088" s="41" t="s">
        <v>33</v>
      </c>
      <c r="B1088" s="94" t="s">
        <v>5541</v>
      </c>
      <c r="C1088" s="74">
        <f t="shared" si="182"/>
        <v>2.8078716032999997</v>
      </c>
      <c r="D1088" s="74">
        <f t="shared" si="183"/>
        <v>0.19614488390000001</v>
      </c>
      <c r="E1088" s="74">
        <f t="shared" si="184"/>
        <v>1.2724643739999999</v>
      </c>
      <c r="F1088" s="74">
        <f t="shared" si="185"/>
        <v>0.75224738540000002</v>
      </c>
      <c r="G1088" s="95">
        <v>0.58701495999999997</v>
      </c>
      <c r="H1088" s="43">
        <v>3.0278434E-2</v>
      </c>
      <c r="I1088" s="43">
        <v>0.86390164999999997</v>
      </c>
      <c r="J1088" s="43">
        <v>4.4753790000000002E-2</v>
      </c>
      <c r="K1088" s="43">
        <v>1.3028013E-2</v>
      </c>
      <c r="L1088" s="43">
        <v>2.7254508999999998E-3</v>
      </c>
      <c r="M1088" s="43">
        <v>0.13563763000000001</v>
      </c>
      <c r="N1088" s="43">
        <v>0.37828429000000002</v>
      </c>
      <c r="O1088" s="43">
        <v>7.6591973999999997E-3</v>
      </c>
      <c r="P1088" s="43">
        <v>0</v>
      </c>
      <c r="Q1088" s="43">
        <v>1.8033995000000001E-2</v>
      </c>
      <c r="R1088" s="43">
        <v>3.0346512999999999E-2</v>
      </c>
      <c r="S1088" s="43">
        <v>0.69620768</v>
      </c>
      <c r="U1088" s="93">
        <f t="shared" si="186"/>
        <v>5.0604737931034478</v>
      </c>
    </row>
    <row r="1089" spans="1:21">
      <c r="A1089" s="41" t="s">
        <v>33</v>
      </c>
      <c r="B1089" s="94" t="s">
        <v>5542</v>
      </c>
      <c r="C1089" s="74">
        <f t="shared" si="182"/>
        <v>2.6950415715</v>
      </c>
      <c r="D1089" s="74">
        <f t="shared" si="183"/>
        <v>0.17196857760000001</v>
      </c>
      <c r="E1089" s="74">
        <f t="shared" si="184"/>
        <v>1.466058579</v>
      </c>
      <c r="F1089" s="74">
        <f t="shared" si="185"/>
        <v>0.50619903490000007</v>
      </c>
      <c r="G1089" s="95">
        <v>0.55081537999999997</v>
      </c>
      <c r="H1089" s="43">
        <v>2.9524669E-2</v>
      </c>
      <c r="I1089" s="43">
        <v>0.69253898000000003</v>
      </c>
      <c r="J1089" s="43">
        <v>4.0716726000000002E-2</v>
      </c>
      <c r="K1089" s="43">
        <v>1.2132409E-2</v>
      </c>
      <c r="L1089" s="43">
        <v>2.2168026000000001E-3</v>
      </c>
      <c r="M1089" s="43">
        <v>0.11690264</v>
      </c>
      <c r="N1089" s="43">
        <v>0.74399493000000005</v>
      </c>
      <c r="O1089" s="43">
        <v>7.6615959000000001E-3</v>
      </c>
      <c r="P1089" s="43">
        <v>0</v>
      </c>
      <c r="Q1089" s="43">
        <v>2.0277375E-2</v>
      </c>
      <c r="R1089" s="43">
        <v>2.6415534000000001E-2</v>
      </c>
      <c r="S1089" s="43">
        <v>0.45184453000000002</v>
      </c>
      <c r="U1089" s="93">
        <f t="shared" si="186"/>
        <v>4.7484084482758613</v>
      </c>
    </row>
    <row r="1090" spans="1:21">
      <c r="A1090" s="41" t="s">
        <v>33</v>
      </c>
      <c r="B1090" s="94" t="s">
        <v>5543</v>
      </c>
      <c r="C1090" s="74">
        <f t="shared" si="182"/>
        <v>1.5105756878000001</v>
      </c>
      <c r="D1090" s="74">
        <f t="shared" si="183"/>
        <v>6.7482449700000002E-2</v>
      </c>
      <c r="E1090" s="74">
        <f t="shared" si="184"/>
        <v>0.94972446200000005</v>
      </c>
      <c r="F1090" s="74">
        <f t="shared" si="185"/>
        <v>0.39485425010000003</v>
      </c>
      <c r="G1090" s="95">
        <v>9.8514526000000005E-2</v>
      </c>
      <c r="H1090" s="43">
        <v>1.5279342E-2</v>
      </c>
      <c r="I1090" s="43">
        <v>0.2034097</v>
      </c>
      <c r="J1090" s="43">
        <v>4.9783353000000002E-2</v>
      </c>
      <c r="K1090" s="43">
        <v>1.0800028999999999E-2</v>
      </c>
      <c r="L1090" s="43">
        <v>1.0717987999999999E-3</v>
      </c>
      <c r="M1090" s="43">
        <v>5.8272688999999999E-3</v>
      </c>
      <c r="N1090" s="43">
        <v>0.73103541999999999</v>
      </c>
      <c r="O1090" s="43">
        <v>1.4185418E-2</v>
      </c>
      <c r="P1090" s="43">
        <v>0</v>
      </c>
      <c r="Q1090" s="43">
        <v>1.7027901000000001E-3</v>
      </c>
      <c r="R1090" s="43">
        <v>1.4181991999999999E-2</v>
      </c>
      <c r="S1090" s="43">
        <v>0.36478405000000003</v>
      </c>
      <c r="U1090" s="93">
        <f t="shared" si="186"/>
        <v>0.8492631551724138</v>
      </c>
    </row>
    <row r="1091" spans="1:21">
      <c r="A1091" s="41" t="s">
        <v>33</v>
      </c>
      <c r="B1091" s="94" t="s">
        <v>5544</v>
      </c>
      <c r="C1091" s="74">
        <f t="shared" si="182"/>
        <v>0.46572762953000002</v>
      </c>
      <c r="D1091" s="74">
        <f t="shared" si="183"/>
        <v>2.9535092139999997E-2</v>
      </c>
      <c r="E1091" s="74">
        <f t="shared" si="184"/>
        <v>0.3622357095</v>
      </c>
      <c r="F1091" s="74">
        <f t="shared" si="185"/>
        <v>3.215211389E-2</v>
      </c>
      <c r="G1091" s="95">
        <v>4.1804714E-2</v>
      </c>
      <c r="H1091" s="43">
        <v>5.3701994999999997E-3</v>
      </c>
      <c r="I1091" s="43">
        <v>0.12491441</v>
      </c>
      <c r="J1091" s="43">
        <v>1.7122518E-2</v>
      </c>
      <c r="K1091" s="43">
        <v>3.2917774999999998E-3</v>
      </c>
      <c r="L1091" s="43">
        <v>4.7749743999999999E-4</v>
      </c>
      <c r="M1091" s="43">
        <v>8.6432991999999993E-3</v>
      </c>
      <c r="N1091" s="43">
        <v>0.23195109999999999</v>
      </c>
      <c r="O1091" s="43">
        <v>4.7291822999999998E-3</v>
      </c>
      <c r="P1091" s="43">
        <v>0</v>
      </c>
      <c r="Q1091" s="43">
        <v>7.2146088999999996E-4</v>
      </c>
      <c r="R1091" s="43">
        <v>7.3309127E-3</v>
      </c>
      <c r="S1091" s="43">
        <v>1.9370558E-2</v>
      </c>
      <c r="U1091" s="93">
        <f t="shared" si="186"/>
        <v>0.36038546551724138</v>
      </c>
    </row>
    <row r="1092" spans="1:21">
      <c r="A1092" s="41" t="s">
        <v>33</v>
      </c>
      <c r="B1092" s="94" t="s">
        <v>5545</v>
      </c>
      <c r="C1092" s="74">
        <f t="shared" si="182"/>
        <v>0.64489899609000001</v>
      </c>
      <c r="D1092" s="74">
        <f t="shared" si="183"/>
        <v>2.3952017490000001E-2</v>
      </c>
      <c r="E1092" s="74">
        <f t="shared" si="184"/>
        <v>0.48459943300000002</v>
      </c>
      <c r="F1092" s="74">
        <f t="shared" si="185"/>
        <v>9.1279018599999998E-2</v>
      </c>
      <c r="G1092" s="95">
        <v>4.5068526999999997E-2</v>
      </c>
      <c r="H1092" s="43">
        <v>4.196913E-3</v>
      </c>
      <c r="I1092" s="43">
        <v>0.15283926</v>
      </c>
      <c r="J1092" s="43">
        <v>1.4070289E-2</v>
      </c>
      <c r="K1092" s="43">
        <v>3.2932814E-3</v>
      </c>
      <c r="L1092" s="43">
        <v>3.7647419000000001E-4</v>
      </c>
      <c r="M1092" s="43">
        <v>6.2119729000000004E-3</v>
      </c>
      <c r="N1092" s="43">
        <v>0.32756326000000002</v>
      </c>
      <c r="O1092" s="43">
        <v>3.6449682999999998E-3</v>
      </c>
      <c r="P1092" s="43">
        <v>0</v>
      </c>
      <c r="Q1092" s="43">
        <v>4.473953E-4</v>
      </c>
      <c r="R1092" s="43">
        <v>1.0454852000000001E-2</v>
      </c>
      <c r="S1092" s="43">
        <v>7.6731803000000001E-2</v>
      </c>
      <c r="U1092" s="93">
        <f t="shared" si="186"/>
        <v>0.38852178448275859</v>
      </c>
    </row>
    <row r="1093" spans="1:21">
      <c r="A1093" s="41" t="s">
        <v>33</v>
      </c>
      <c r="B1093" s="94" t="s">
        <v>5546</v>
      </c>
      <c r="C1093" s="74">
        <f t="shared" si="182"/>
        <v>11.593856592529999</v>
      </c>
      <c r="D1093" s="74">
        <f t="shared" si="183"/>
        <v>9.1632819399999996E-2</v>
      </c>
      <c r="E1093" s="74">
        <f t="shared" si="184"/>
        <v>9.714703171</v>
      </c>
      <c r="F1093" s="74">
        <f t="shared" si="185"/>
        <v>0.60949730212999997</v>
      </c>
      <c r="G1093" s="95">
        <v>1.1780233</v>
      </c>
      <c r="H1093" s="43">
        <v>2.8141221000000001E-2</v>
      </c>
      <c r="I1093" s="43">
        <v>9.3859297999999995</v>
      </c>
      <c r="J1093" s="43">
        <v>3.8381207000000001E-2</v>
      </c>
      <c r="K1093" s="43">
        <v>4.1239658999999998E-2</v>
      </c>
      <c r="L1093" s="43">
        <v>1.0665824000000001E-3</v>
      </c>
      <c r="M1093" s="43">
        <v>1.0945371000000001E-2</v>
      </c>
      <c r="N1093" s="43">
        <v>0.30063214999999999</v>
      </c>
      <c r="O1093" s="43">
        <v>3.1389436000000001E-3</v>
      </c>
      <c r="P1093" s="43">
        <v>0</v>
      </c>
      <c r="Q1093" s="43">
        <v>2.0570349E-3</v>
      </c>
      <c r="R1093" s="43">
        <v>0.60378761000000003</v>
      </c>
      <c r="S1093" s="43">
        <v>5.1371363000000004E-4</v>
      </c>
      <c r="U1093" s="93">
        <f t="shared" si="186"/>
        <v>10.155373275862068</v>
      </c>
    </row>
    <row r="1094" spans="1:21">
      <c r="A1094" s="41" t="s">
        <v>33</v>
      </c>
      <c r="B1094" s="94" t="s">
        <v>5547</v>
      </c>
      <c r="C1094" s="74">
        <f t="shared" si="182"/>
        <v>1.7008189219734002</v>
      </c>
      <c r="D1094" s="74">
        <f t="shared" si="183"/>
        <v>6.7225306649999995E-3</v>
      </c>
      <c r="E1094" s="74">
        <f t="shared" si="184"/>
        <v>1.43682998842</v>
      </c>
      <c r="F1094" s="74">
        <f t="shared" si="185"/>
        <v>9.2623002888400002E-2</v>
      </c>
      <c r="G1094" s="95">
        <v>0.1646434</v>
      </c>
      <c r="H1094" s="43">
        <v>2.3225692E-4</v>
      </c>
      <c r="I1094" s="43">
        <v>1.4352688</v>
      </c>
      <c r="J1094" s="43">
        <v>2.2545731999999998E-3</v>
      </c>
      <c r="K1094" s="43">
        <v>3.5149933999999998E-3</v>
      </c>
      <c r="L1094" s="43">
        <v>8.6969204999999994E-5</v>
      </c>
      <c r="M1094" s="43">
        <v>8.6599485999999995E-4</v>
      </c>
      <c r="N1094" s="43">
        <v>1.3289314999999999E-3</v>
      </c>
      <c r="O1094" s="43">
        <v>2.9628435000000002E-5</v>
      </c>
      <c r="P1094" s="43">
        <v>0</v>
      </c>
      <c r="Q1094" s="43">
        <v>5.0701333000000001E-6</v>
      </c>
      <c r="R1094" s="43">
        <v>9.2585549000000003E-2</v>
      </c>
      <c r="S1094" s="43">
        <v>2.7553201000000002E-6</v>
      </c>
      <c r="U1094" s="93">
        <f t="shared" si="186"/>
        <v>1.4193396551724138</v>
      </c>
    </row>
    <row r="1096" spans="1:21">
      <c r="B1096" s="40" t="s">
        <v>5548</v>
      </c>
    </row>
    <row r="1097" spans="1:21">
      <c r="A1097" s="41" t="s">
        <v>33</v>
      </c>
      <c r="B1097" s="94" t="s">
        <v>5549</v>
      </c>
      <c r="C1097" s="74">
        <f t="shared" ref="C1097:C1101" si="187">D1097+E1097+F1097+G1097</f>
        <v>0.119657444222</v>
      </c>
      <c r="D1097" s="74">
        <f t="shared" ref="D1097:D1102" si="188">J1097+K1097+L1097+M1097</f>
        <v>5.5755777619999995E-3</v>
      </c>
      <c r="E1097" s="74">
        <f t="shared" ref="E1097:E1102" si="189">H1097+I1097+N1097</f>
        <v>8.4536417500000002E-2</v>
      </c>
      <c r="F1097" s="74">
        <f t="shared" ref="F1097:F1102" si="190">O1097+IF(P1097="x",0,P1097)+IF(Q1097="x",0,Q1097)+IF(R1097="x",0,R1097)+S1097</f>
        <v>2.44971096E-3</v>
      </c>
      <c r="G1097" s="95">
        <v>2.7095738000000001E-2</v>
      </c>
      <c r="H1097" s="43">
        <v>2.6276365000000002E-3</v>
      </c>
      <c r="I1097" s="43">
        <v>6.0897593999999999E-2</v>
      </c>
      <c r="J1097" s="43">
        <v>2.9993573999999999E-3</v>
      </c>
      <c r="K1097" s="43">
        <v>1.6783409E-3</v>
      </c>
      <c r="L1097" s="43">
        <v>7.5048252E-5</v>
      </c>
      <c r="M1097" s="43">
        <v>8.2283121000000002E-4</v>
      </c>
      <c r="N1097" s="43">
        <v>2.1011187000000001E-2</v>
      </c>
      <c r="O1097" s="43">
        <v>6.9785177000000005E-4</v>
      </c>
      <c r="P1097" s="43">
        <v>0</v>
      </c>
      <c r="Q1097" s="43">
        <v>1.0338093E-3</v>
      </c>
      <c r="R1097" s="43">
        <v>4.4879467000000001E-4</v>
      </c>
      <c r="S1097" s="43">
        <v>2.6925522000000003E-4</v>
      </c>
      <c r="U1097" s="93">
        <f t="shared" ref="U1097:U1102" si="191">G1097/0.116</f>
        <v>0.23358394827586207</v>
      </c>
    </row>
    <row r="1098" spans="1:21">
      <c r="A1098" s="41" t="s">
        <v>33</v>
      </c>
      <c r="B1098" s="94" t="s">
        <v>5550</v>
      </c>
      <c r="C1098" s="74">
        <f t="shared" si="187"/>
        <v>1.2179019370499999</v>
      </c>
      <c r="D1098" s="74">
        <f t="shared" si="188"/>
        <v>5.6115909249999998E-2</v>
      </c>
      <c r="E1098" s="74">
        <f t="shared" si="189"/>
        <v>0.56517165999999996</v>
      </c>
      <c r="F1098" s="74">
        <f t="shared" si="190"/>
        <v>0.1079290878</v>
      </c>
      <c r="G1098" s="95">
        <v>0.48868528</v>
      </c>
      <c r="H1098" s="43">
        <v>1.9750119999999999E-2</v>
      </c>
      <c r="I1098" s="43">
        <v>0.24448164999999999</v>
      </c>
      <c r="J1098" s="43">
        <v>2.8415818999999998E-2</v>
      </c>
      <c r="K1098" s="43">
        <v>2.0980721000000001E-2</v>
      </c>
      <c r="L1098" s="43">
        <v>7.2755845000000005E-4</v>
      </c>
      <c r="M1098" s="43">
        <v>5.9918107999999996E-3</v>
      </c>
      <c r="N1098" s="43">
        <v>0.30093988999999999</v>
      </c>
      <c r="O1098" s="43">
        <v>1.2408463999999999E-2</v>
      </c>
      <c r="P1098" s="43">
        <v>0</v>
      </c>
      <c r="Q1098" s="43">
        <v>1.1360448E-2</v>
      </c>
      <c r="R1098" s="43">
        <v>3.2191557999999999E-3</v>
      </c>
      <c r="S1098" s="43">
        <v>8.0941020000000002E-2</v>
      </c>
      <c r="U1098" s="93">
        <f t="shared" si="191"/>
        <v>4.2128041379310339</v>
      </c>
    </row>
    <row r="1099" spans="1:21">
      <c r="A1099" s="41" t="s">
        <v>33</v>
      </c>
      <c r="B1099" s="94" t="s">
        <v>5551</v>
      </c>
      <c r="C1099" s="74">
        <f t="shared" si="187"/>
        <v>0.82739131830000012</v>
      </c>
      <c r="D1099" s="74">
        <f t="shared" si="188"/>
        <v>5.0329352600000002E-2</v>
      </c>
      <c r="E1099" s="74">
        <f t="shared" si="189"/>
        <v>0.57042147500000007</v>
      </c>
      <c r="F1099" s="74">
        <f t="shared" si="190"/>
        <v>8.6237050699999998E-2</v>
      </c>
      <c r="G1099" s="95">
        <v>0.12040344</v>
      </c>
      <c r="H1099" s="43">
        <v>1.4907225E-2</v>
      </c>
      <c r="I1099" s="43">
        <v>0.24054292999999999</v>
      </c>
      <c r="J1099" s="43">
        <v>3.0723456999999999E-2</v>
      </c>
      <c r="K1099" s="43">
        <v>7.9977429000000003E-3</v>
      </c>
      <c r="L1099" s="43">
        <v>7.6285070000000005E-4</v>
      </c>
      <c r="M1099" s="43">
        <v>1.0845301999999999E-2</v>
      </c>
      <c r="N1099" s="43">
        <v>0.31497132</v>
      </c>
      <c r="O1099" s="43">
        <v>9.0952068999999997E-3</v>
      </c>
      <c r="P1099" s="43">
        <v>0</v>
      </c>
      <c r="Q1099" s="43">
        <v>4.6497698000000001E-3</v>
      </c>
      <c r="R1099" s="43">
        <v>1.5470686000000001E-2</v>
      </c>
      <c r="S1099" s="43">
        <v>5.7021387999999999E-2</v>
      </c>
      <c r="U1099" s="93">
        <f t="shared" si="191"/>
        <v>1.0379606896551723</v>
      </c>
    </row>
    <row r="1100" spans="1:21">
      <c r="A1100" s="41" t="s">
        <v>33</v>
      </c>
      <c r="B1100" s="94" t="s">
        <v>5552</v>
      </c>
      <c r="C1100" s="74">
        <f t="shared" si="187"/>
        <v>0.87028307071999988</v>
      </c>
      <c r="D1100" s="74">
        <f t="shared" si="188"/>
        <v>6.0487953219999994E-2</v>
      </c>
      <c r="E1100" s="74">
        <f t="shared" si="189"/>
        <v>0.61653863499999995</v>
      </c>
      <c r="F1100" s="74">
        <f t="shared" si="190"/>
        <v>5.7573622499999998E-2</v>
      </c>
      <c r="G1100" s="95">
        <v>0.13568285999999999</v>
      </c>
      <c r="H1100" s="43">
        <v>1.9727084999999998E-2</v>
      </c>
      <c r="I1100" s="43">
        <v>0.24309706</v>
      </c>
      <c r="J1100" s="43">
        <v>3.3931696999999997E-2</v>
      </c>
      <c r="K1100" s="43">
        <v>1.4508871E-2</v>
      </c>
      <c r="L1100" s="43">
        <v>7.8757321999999995E-4</v>
      </c>
      <c r="M1100" s="43">
        <v>1.1259811999999999E-2</v>
      </c>
      <c r="N1100" s="43">
        <v>0.35371448999999999</v>
      </c>
      <c r="O1100" s="43">
        <v>9.0976406999999995E-3</v>
      </c>
      <c r="P1100" s="43">
        <v>0</v>
      </c>
      <c r="Q1100" s="43">
        <v>2.5606207999999998E-3</v>
      </c>
      <c r="R1100" s="43">
        <v>1.5453844E-2</v>
      </c>
      <c r="S1100" s="43">
        <v>3.0461517E-2</v>
      </c>
      <c r="U1100" s="93">
        <f t="shared" si="191"/>
        <v>1.1696798275862068</v>
      </c>
    </row>
    <row r="1101" spans="1:21">
      <c r="A1101" s="41" t="s">
        <v>33</v>
      </c>
      <c r="B1101" s="94" t="s">
        <v>5553</v>
      </c>
      <c r="C1101" s="74">
        <f t="shared" si="187"/>
        <v>0.72742903218999999</v>
      </c>
      <c r="D1101" s="74">
        <f t="shared" si="188"/>
        <v>7.9261622990000002E-2</v>
      </c>
      <c r="E1101" s="74">
        <f t="shared" si="189"/>
        <v>0.419951297</v>
      </c>
      <c r="F1101" s="74">
        <f t="shared" si="190"/>
        <v>2.2464932200000003E-2</v>
      </c>
      <c r="G1101" s="95">
        <v>0.20575118000000001</v>
      </c>
      <c r="H1101" s="43">
        <v>3.6315671000000001E-2</v>
      </c>
      <c r="I1101" s="43">
        <v>7.5969765999999994E-2</v>
      </c>
      <c r="J1101" s="43">
        <v>3.0606793E-2</v>
      </c>
      <c r="K1101" s="43">
        <v>4.2898680000000002E-2</v>
      </c>
      <c r="L1101" s="43">
        <v>5.1449419E-4</v>
      </c>
      <c r="M1101" s="43">
        <v>5.2416557999999999E-3</v>
      </c>
      <c r="N1101" s="43">
        <v>0.30766586000000001</v>
      </c>
      <c r="O1101" s="43">
        <v>4.3160255E-3</v>
      </c>
      <c r="P1101" s="43">
        <v>0</v>
      </c>
      <c r="Q1101" s="43">
        <v>5.2733223000000001E-3</v>
      </c>
      <c r="R1101" s="43">
        <v>5.4234857999999999E-3</v>
      </c>
      <c r="S1101" s="43">
        <v>7.4520986000000001E-3</v>
      </c>
      <c r="U1101" s="93">
        <f t="shared" si="191"/>
        <v>1.7737170689655173</v>
      </c>
    </row>
    <row r="1102" spans="1:21">
      <c r="A1102" s="41" t="s">
        <v>33</v>
      </c>
      <c r="B1102" s="94" t="s">
        <v>5554</v>
      </c>
      <c r="C1102" s="74">
        <f>D1102+E1102+F1102+G1102</f>
        <v>0.24994520653999999</v>
      </c>
      <c r="D1102" s="74">
        <f t="shared" si="188"/>
        <v>2.5651032439999999E-2</v>
      </c>
      <c r="E1102" s="74">
        <f t="shared" si="189"/>
        <v>0.14289898400000001</v>
      </c>
      <c r="F1102" s="74">
        <f t="shared" si="190"/>
        <v>7.2089631000000001E-3</v>
      </c>
      <c r="G1102" s="95">
        <v>7.4186226999999993E-2</v>
      </c>
      <c r="H1102" s="43">
        <v>1.3184757E-2</v>
      </c>
      <c r="I1102" s="43">
        <v>2.4965937000000001E-2</v>
      </c>
      <c r="J1102" s="43">
        <v>1.0365249E-2</v>
      </c>
      <c r="K1102" s="43">
        <v>1.3433865999999999E-2</v>
      </c>
      <c r="L1102" s="43">
        <v>1.7739304E-4</v>
      </c>
      <c r="M1102" s="43">
        <v>1.6745244000000001E-3</v>
      </c>
      <c r="N1102" s="43">
        <v>0.10474828999999999</v>
      </c>
      <c r="O1102" s="43">
        <v>1.4653146999999999E-3</v>
      </c>
      <c r="P1102" s="43">
        <v>0</v>
      </c>
      <c r="Q1102" s="43">
        <v>2.0048597000000001E-3</v>
      </c>
      <c r="R1102" s="43">
        <v>1.8416766E-3</v>
      </c>
      <c r="S1102" s="43">
        <v>1.8971121000000001E-3</v>
      </c>
      <c r="U1102" s="93">
        <f t="shared" si="191"/>
        <v>0.63953643965517237</v>
      </c>
    </row>
    <row r="1104" spans="1:21">
      <c r="B1104" s="40" t="s">
        <v>5555</v>
      </c>
    </row>
    <row r="1105" spans="1:21">
      <c r="A1105" s="41" t="s">
        <v>33</v>
      </c>
      <c r="B1105" s="94" t="s">
        <v>5556</v>
      </c>
      <c r="C1105" s="74">
        <f t="shared" ref="C1105:C1145" si="192">D1105+E1105+F1105+G1105</f>
        <v>0.27807985233999999</v>
      </c>
      <c r="D1105" s="74">
        <f t="shared" ref="D1105:D1145" si="193">J1105+K1105+L1105+M1105</f>
        <v>1.6152895940000002E-2</v>
      </c>
      <c r="E1105" s="74">
        <f t="shared" ref="E1105:E1145" si="194">H1105+I1105+N1105</f>
        <v>0.1476222026</v>
      </c>
      <c r="F1105" s="74">
        <f t="shared" ref="F1105:F1145" si="195">O1105+IF(P1105="x",0,P1105)+IF(Q1105="x",0,Q1105)+IF(R1105="x",0,R1105)+S1105</f>
        <v>8.54741688E-2</v>
      </c>
      <c r="G1105" s="95">
        <v>2.8830584999999999E-2</v>
      </c>
      <c r="H1105" s="43">
        <v>3.9758325999999997E-3</v>
      </c>
      <c r="I1105" s="43">
        <v>3.7325329999999997E-2</v>
      </c>
      <c r="J1105" s="43">
        <v>5.5617838999999997E-3</v>
      </c>
      <c r="K1105" s="43">
        <v>2.5500579E-3</v>
      </c>
      <c r="L1105" s="43">
        <v>2.1039923999999999E-4</v>
      </c>
      <c r="M1105" s="43">
        <v>7.8306548999999993E-3</v>
      </c>
      <c r="N1105" s="43">
        <v>0.10632104000000001</v>
      </c>
      <c r="O1105" s="43">
        <v>3.4636521999999999E-3</v>
      </c>
      <c r="P1105" s="43">
        <v>0</v>
      </c>
      <c r="Q1105" s="43">
        <v>1.9975715999999998E-3</v>
      </c>
      <c r="R1105" s="43">
        <v>2.4985039999999999E-3</v>
      </c>
      <c r="S1105" s="43">
        <v>7.7514441000000003E-2</v>
      </c>
      <c r="U1105" s="93">
        <f t="shared" ref="U1105:U1145" si="196">G1105/0.116</f>
        <v>0.24853952586206896</v>
      </c>
    </row>
    <row r="1106" spans="1:21">
      <c r="A1106" s="41" t="s">
        <v>33</v>
      </c>
      <c r="B1106" s="94" t="s">
        <v>5557</v>
      </c>
      <c r="C1106" s="74">
        <f t="shared" si="192"/>
        <v>7.6327359583999996</v>
      </c>
      <c r="D1106" s="74">
        <f t="shared" si="193"/>
        <v>0.44336469740000001</v>
      </c>
      <c r="E1106" s="74">
        <f t="shared" si="194"/>
        <v>4.0519343499999998</v>
      </c>
      <c r="F1106" s="74">
        <f t="shared" si="195"/>
        <v>2.3460950110000001</v>
      </c>
      <c r="G1106" s="95">
        <v>0.79134190000000004</v>
      </c>
      <c r="H1106" s="43">
        <v>0.10912864999999999</v>
      </c>
      <c r="I1106" s="43">
        <v>1.0245057</v>
      </c>
      <c r="J1106" s="43">
        <v>0.15265985000000001</v>
      </c>
      <c r="K1106" s="43">
        <v>6.9993989000000006E-2</v>
      </c>
      <c r="L1106" s="43">
        <v>5.7750383999999998E-3</v>
      </c>
      <c r="M1106" s="43">
        <v>0.21493582</v>
      </c>
      <c r="N1106" s="43">
        <v>2.9182999999999999</v>
      </c>
      <c r="O1106" s="43">
        <v>9.5070325999999997E-2</v>
      </c>
      <c r="P1106" s="43">
        <v>0</v>
      </c>
      <c r="Q1106" s="43">
        <v>5.4829346000000001E-2</v>
      </c>
      <c r="R1106" s="43">
        <v>6.8578939000000005E-2</v>
      </c>
      <c r="S1106" s="43">
        <v>2.1276164</v>
      </c>
      <c r="U1106" s="93">
        <f t="shared" si="196"/>
        <v>6.8219129310344826</v>
      </c>
    </row>
    <row r="1107" spans="1:21">
      <c r="A1107" s="41" t="s">
        <v>33</v>
      </c>
      <c r="B1107" s="94" t="s">
        <v>5558</v>
      </c>
      <c r="C1107" s="74">
        <f t="shared" si="192"/>
        <v>0.19333171007</v>
      </c>
      <c r="D1107" s="74">
        <f t="shared" si="193"/>
        <v>1.1230108669999999E-2</v>
      </c>
      <c r="E1107" s="74">
        <f t="shared" si="194"/>
        <v>0.1026325813</v>
      </c>
      <c r="F1107" s="74">
        <f t="shared" si="195"/>
        <v>5.9424899099999998E-2</v>
      </c>
      <c r="G1107" s="95">
        <v>2.0044121000000002E-2</v>
      </c>
      <c r="H1107" s="43">
        <v>2.7641503E-3</v>
      </c>
      <c r="I1107" s="43">
        <v>2.5949990999999999E-2</v>
      </c>
      <c r="J1107" s="43">
        <v>3.8667641E-3</v>
      </c>
      <c r="K1107" s="43">
        <v>1.7728974E-3</v>
      </c>
      <c r="L1107" s="43">
        <v>1.4627756999999999E-4</v>
      </c>
      <c r="M1107" s="43">
        <v>5.4441695999999998E-3</v>
      </c>
      <c r="N1107" s="43">
        <v>7.3918440000000002E-2</v>
      </c>
      <c r="O1107" s="43">
        <v>2.4080629999999998E-3</v>
      </c>
      <c r="P1107" s="43">
        <v>0</v>
      </c>
      <c r="Q1107" s="43">
        <v>1.3887878999999999E-3</v>
      </c>
      <c r="R1107" s="43">
        <v>1.7370552E-3</v>
      </c>
      <c r="S1107" s="43">
        <v>5.3890992999999998E-2</v>
      </c>
      <c r="U1107" s="93">
        <f t="shared" si="196"/>
        <v>0.17279414655172415</v>
      </c>
    </row>
    <row r="1108" spans="1:21">
      <c r="A1108" s="41" t="s">
        <v>33</v>
      </c>
      <c r="B1108" s="94" t="s">
        <v>5559</v>
      </c>
      <c r="C1108" s="74">
        <f t="shared" si="192"/>
        <v>2.0205977506999999</v>
      </c>
      <c r="D1108" s="74">
        <f t="shared" si="193"/>
        <v>5.7372375000000003E-2</v>
      </c>
      <c r="E1108" s="74">
        <f t="shared" si="194"/>
        <v>1.6761836940000001</v>
      </c>
      <c r="F1108" s="74">
        <f t="shared" si="195"/>
        <v>0.17233753169999999</v>
      </c>
      <c r="G1108" s="95">
        <v>0.11470415</v>
      </c>
      <c r="H1108" s="43">
        <v>1.5428104E-2</v>
      </c>
      <c r="I1108" s="43">
        <v>0.35064828999999997</v>
      </c>
      <c r="J1108" s="43">
        <v>3.5210877000000002E-2</v>
      </c>
      <c r="K1108" s="43">
        <v>1.0711281E-2</v>
      </c>
      <c r="L1108" s="43">
        <v>1.5669257000000001E-3</v>
      </c>
      <c r="M1108" s="43">
        <v>9.8832912999999994E-3</v>
      </c>
      <c r="N1108" s="43">
        <v>1.3101073000000001</v>
      </c>
      <c r="O1108" s="43">
        <v>9.7372320000000002E-3</v>
      </c>
      <c r="P1108" s="43">
        <v>0</v>
      </c>
      <c r="Q1108" s="43">
        <v>1.3445996999999999E-3</v>
      </c>
      <c r="R1108" s="43">
        <v>2.3747540000000001E-2</v>
      </c>
      <c r="S1108" s="43">
        <v>0.13750815999999999</v>
      </c>
      <c r="U1108" s="93">
        <f t="shared" si="196"/>
        <v>0.9888288793103448</v>
      </c>
    </row>
    <row r="1109" spans="1:21">
      <c r="A1109" s="41" t="s">
        <v>33</v>
      </c>
      <c r="B1109" s="94" t="s">
        <v>5560</v>
      </c>
      <c r="C1109" s="74">
        <f t="shared" si="192"/>
        <v>2.549887198</v>
      </c>
      <c r="D1109" s="74">
        <f t="shared" si="193"/>
        <v>0.14742065299999998</v>
      </c>
      <c r="E1109" s="74">
        <f t="shared" si="194"/>
        <v>1.3540367870000001</v>
      </c>
      <c r="F1109" s="74">
        <f t="shared" si="195"/>
        <v>0.787999538</v>
      </c>
      <c r="G1109" s="95">
        <v>0.26043021999999999</v>
      </c>
      <c r="H1109" s="43">
        <v>3.5689896999999998E-2</v>
      </c>
      <c r="I1109" s="43">
        <v>0.34343193999999999</v>
      </c>
      <c r="J1109" s="43">
        <v>5.0527368000000003E-2</v>
      </c>
      <c r="K1109" s="43">
        <v>2.2883223000000001E-2</v>
      </c>
      <c r="L1109" s="43">
        <v>1.924345E-3</v>
      </c>
      <c r="M1109" s="43">
        <v>7.2085716999999994E-2</v>
      </c>
      <c r="N1109" s="43">
        <v>0.97491494999999995</v>
      </c>
      <c r="O1109" s="43">
        <v>3.1839512E-2</v>
      </c>
      <c r="P1109" s="43">
        <v>0</v>
      </c>
      <c r="Q1109" s="43">
        <v>1.7908159999999999E-2</v>
      </c>
      <c r="R1109" s="43">
        <v>2.3051516000000001E-2</v>
      </c>
      <c r="S1109" s="43">
        <v>0.71520035000000004</v>
      </c>
      <c r="U1109" s="93">
        <f t="shared" si="196"/>
        <v>2.2450881034482757</v>
      </c>
    </row>
    <row r="1110" spans="1:21">
      <c r="A1110" s="41" t="s">
        <v>33</v>
      </c>
      <c r="B1110" s="94" t="s">
        <v>5561</v>
      </c>
      <c r="C1110" s="74">
        <f t="shared" si="192"/>
        <v>2.6822095728999997</v>
      </c>
      <c r="D1110" s="74">
        <f t="shared" si="193"/>
        <v>0.1699327229</v>
      </c>
      <c r="E1110" s="74">
        <f t="shared" si="194"/>
        <v>1.273500066</v>
      </c>
      <c r="F1110" s="74">
        <f t="shared" si="195"/>
        <v>0.94191504400000003</v>
      </c>
      <c r="G1110" s="95">
        <v>0.29686173999999999</v>
      </c>
      <c r="H1110" s="43">
        <v>4.0755345999999998E-2</v>
      </c>
      <c r="I1110" s="43">
        <v>0.34162785000000001</v>
      </c>
      <c r="J1110" s="43">
        <v>5.4356491E-2</v>
      </c>
      <c r="K1110" s="43">
        <v>2.5926207999999999E-2</v>
      </c>
      <c r="L1110" s="43">
        <v>2.0136999000000002E-3</v>
      </c>
      <c r="M1110" s="43">
        <v>8.7636324000000002E-2</v>
      </c>
      <c r="N1110" s="43">
        <v>0.89111686999999995</v>
      </c>
      <c r="O1110" s="43">
        <v>3.7365083E-2</v>
      </c>
      <c r="P1110" s="43">
        <v>0</v>
      </c>
      <c r="Q1110" s="43">
        <v>2.2049051E-2</v>
      </c>
      <c r="R1110" s="43">
        <v>2.287751E-2</v>
      </c>
      <c r="S1110" s="43">
        <v>0.85962340000000004</v>
      </c>
      <c r="U1110" s="93">
        <f t="shared" si="196"/>
        <v>2.5591529310344825</v>
      </c>
    </row>
    <row r="1111" spans="1:21">
      <c r="A1111" s="41" t="s">
        <v>33</v>
      </c>
      <c r="B1111" s="94" t="s">
        <v>5562</v>
      </c>
      <c r="C1111" s="74">
        <f t="shared" si="192"/>
        <v>14.741360198119999</v>
      </c>
      <c r="D1111" s="74">
        <f t="shared" si="193"/>
        <v>2.0899196409999998</v>
      </c>
      <c r="E1111" s="74">
        <f t="shared" si="194"/>
        <v>2.3989274530000002</v>
      </c>
      <c r="F1111" s="74">
        <f t="shared" si="195"/>
        <v>0.16677510411999999</v>
      </c>
      <c r="G1111" s="95">
        <v>10.085737999999999</v>
      </c>
      <c r="H1111" s="43">
        <v>4.2838032999999998E-2</v>
      </c>
      <c r="I1111" s="43">
        <v>2.1313355</v>
      </c>
      <c r="J1111" s="43">
        <v>1.2651771000000001</v>
      </c>
      <c r="K1111" s="43">
        <v>0.65308922999999997</v>
      </c>
      <c r="L1111" s="43">
        <v>1.5328520999999999E-2</v>
      </c>
      <c r="M1111" s="43">
        <v>0.15632478999999999</v>
      </c>
      <c r="N1111" s="43">
        <v>0.22475392</v>
      </c>
      <c r="O1111" s="43">
        <v>2.2935780000000001E-3</v>
      </c>
      <c r="P1111" s="43">
        <v>0</v>
      </c>
      <c r="Q1111" s="43">
        <v>1.438728E-3</v>
      </c>
      <c r="R1111" s="43">
        <v>0.16253925999999999</v>
      </c>
      <c r="S1111" s="43">
        <v>5.0353812000000005E-4</v>
      </c>
      <c r="U1111" s="93">
        <f t="shared" si="196"/>
        <v>86.946017241379295</v>
      </c>
    </row>
    <row r="1112" spans="1:21">
      <c r="A1112" s="41" t="s">
        <v>33</v>
      </c>
      <c r="B1112" s="94" t="s">
        <v>5563</v>
      </c>
      <c r="C1112" s="74">
        <f t="shared" si="192"/>
        <v>8.2804313546999992</v>
      </c>
      <c r="D1112" s="74">
        <f t="shared" si="193"/>
        <v>1.1809446495</v>
      </c>
      <c r="E1112" s="74">
        <f t="shared" si="194"/>
        <v>3.7527669110000001</v>
      </c>
      <c r="F1112" s="74">
        <f t="shared" si="195"/>
        <v>6.9901194200000002E-2</v>
      </c>
      <c r="G1112" s="95">
        <v>3.2768185999999999</v>
      </c>
      <c r="H1112" s="43">
        <v>2.0692911000000001E-2</v>
      </c>
      <c r="I1112" s="43">
        <v>1.2668330000000001</v>
      </c>
      <c r="J1112" s="43">
        <v>0.96385023999999997</v>
      </c>
      <c r="K1112" s="43">
        <v>0.16351335</v>
      </c>
      <c r="L1112" s="43">
        <v>4.4264454999999999E-3</v>
      </c>
      <c r="M1112" s="43">
        <v>4.9154613999999999E-2</v>
      </c>
      <c r="N1112" s="43">
        <v>2.4652409999999998</v>
      </c>
      <c r="O1112" s="43">
        <v>6.1095222000000001E-3</v>
      </c>
      <c r="P1112" s="43">
        <v>0</v>
      </c>
      <c r="Q1112" s="43">
        <v>1.6473395E-3</v>
      </c>
      <c r="R1112" s="43">
        <v>5.9964824E-2</v>
      </c>
      <c r="S1112" s="43">
        <v>2.1795084999999999E-3</v>
      </c>
      <c r="U1112" s="93">
        <f t="shared" si="196"/>
        <v>28.24843620689655</v>
      </c>
    </row>
    <row r="1113" spans="1:21">
      <c r="A1113" s="41" t="s">
        <v>33</v>
      </c>
      <c r="B1113" s="94" t="s">
        <v>5564</v>
      </c>
      <c r="C1113" s="74">
        <f t="shared" si="192"/>
        <v>8.8717213079100006</v>
      </c>
      <c r="D1113" s="74">
        <f t="shared" si="193"/>
        <v>0.88965757060999995</v>
      </c>
      <c r="E1113" s="74">
        <f t="shared" si="194"/>
        <v>6.8288368970000004</v>
      </c>
      <c r="F1113" s="74">
        <f t="shared" si="195"/>
        <v>7.1304140299999999E-2</v>
      </c>
      <c r="G1113" s="95">
        <v>1.0819227</v>
      </c>
      <c r="H1113" s="43">
        <v>1.9657496999999999E-2</v>
      </c>
      <c r="I1113" s="43">
        <v>1.2795335000000001</v>
      </c>
      <c r="J1113" s="43">
        <v>0.86638459000000001</v>
      </c>
      <c r="K1113" s="43">
        <v>7.3279149000000003E-3</v>
      </c>
      <c r="L1113" s="43">
        <v>9.6510870999999999E-4</v>
      </c>
      <c r="M1113" s="43">
        <v>1.4979957E-2</v>
      </c>
      <c r="N1113" s="43">
        <v>5.5296459000000002</v>
      </c>
      <c r="O1113" s="43">
        <v>1.1581862E-2</v>
      </c>
      <c r="P1113" s="43">
        <v>0</v>
      </c>
      <c r="Q1113" s="43">
        <v>1.7339681E-3</v>
      </c>
      <c r="R1113" s="43">
        <v>5.4573099999999999E-2</v>
      </c>
      <c r="S1113" s="43">
        <v>3.4152102000000002E-3</v>
      </c>
      <c r="U1113" s="93">
        <f t="shared" si="196"/>
        <v>9.326919827586206</v>
      </c>
    </row>
    <row r="1114" spans="1:21">
      <c r="A1114" s="41" t="s">
        <v>33</v>
      </c>
      <c r="B1114" s="94" t="s">
        <v>5565</v>
      </c>
      <c r="C1114" s="74">
        <f t="shared" si="192"/>
        <v>5.1766079678999999</v>
      </c>
      <c r="D1114" s="74">
        <f t="shared" si="193"/>
        <v>0.91980890209999999</v>
      </c>
      <c r="E1114" s="74">
        <f t="shared" si="194"/>
        <v>2.9031638400000004</v>
      </c>
      <c r="F1114" s="74">
        <f t="shared" si="195"/>
        <v>2.6861225799999996E-2</v>
      </c>
      <c r="G1114" s="95">
        <v>1.3267739999999999</v>
      </c>
      <c r="H1114" s="43">
        <v>1.148977E-2</v>
      </c>
      <c r="I1114" s="43">
        <v>0.88265987000000001</v>
      </c>
      <c r="J1114" s="43">
        <v>0.87770674999999998</v>
      </c>
      <c r="K1114" s="43">
        <v>2.253583E-2</v>
      </c>
      <c r="L1114" s="43">
        <v>1.2792890999999999E-3</v>
      </c>
      <c r="M1114" s="43">
        <v>1.8287033000000001E-2</v>
      </c>
      <c r="N1114" s="43">
        <v>2.0090142000000002</v>
      </c>
      <c r="O1114" s="43">
        <v>5.2138384999999999E-3</v>
      </c>
      <c r="P1114" s="43">
        <v>0</v>
      </c>
      <c r="Q1114" s="43">
        <v>1.6979999E-3</v>
      </c>
      <c r="R1114" s="43">
        <v>1.7615876999999999E-2</v>
      </c>
      <c r="S1114" s="43">
        <v>2.3335104000000001E-3</v>
      </c>
      <c r="U1114" s="93">
        <f t="shared" si="196"/>
        <v>11.437706896551722</v>
      </c>
    </row>
    <row r="1115" spans="1:21">
      <c r="A1115" s="41" t="s">
        <v>33</v>
      </c>
      <c r="B1115" s="94" t="s">
        <v>5566</v>
      </c>
      <c r="C1115" s="74">
        <f t="shared" si="192"/>
        <v>1.9519135124</v>
      </c>
      <c r="D1115" s="74">
        <f t="shared" si="193"/>
        <v>0.1221908298</v>
      </c>
      <c r="E1115" s="74">
        <f t="shared" si="194"/>
        <v>1.4545495339999999</v>
      </c>
      <c r="F1115" s="74">
        <f t="shared" si="195"/>
        <v>0.1159928386</v>
      </c>
      <c r="G1115" s="95">
        <v>0.25918031000000002</v>
      </c>
      <c r="H1115" s="43">
        <v>1.8147323999999999E-2</v>
      </c>
      <c r="I1115" s="43">
        <v>0.83117847</v>
      </c>
      <c r="J1115" s="43">
        <v>7.6348607999999998E-2</v>
      </c>
      <c r="K1115" s="43">
        <v>8.6325819999999998E-3</v>
      </c>
      <c r="L1115" s="43">
        <v>4.7172087999999999E-3</v>
      </c>
      <c r="M1115" s="43">
        <v>3.2492431000000002E-2</v>
      </c>
      <c r="N1115" s="43">
        <v>0.60522374000000001</v>
      </c>
      <c r="O1115" s="43">
        <v>1.0537348E-2</v>
      </c>
      <c r="P1115" s="43">
        <v>0</v>
      </c>
      <c r="Q1115" s="43">
        <v>5.6952976000000004E-3</v>
      </c>
      <c r="R1115" s="43">
        <v>5.3528222E-2</v>
      </c>
      <c r="S1115" s="43">
        <v>4.6231970999999997E-2</v>
      </c>
      <c r="U1115" s="93">
        <f t="shared" si="196"/>
        <v>2.2343130172413792</v>
      </c>
    </row>
    <row r="1116" spans="1:21">
      <c r="A1116" s="41" t="s">
        <v>33</v>
      </c>
      <c r="B1116" s="94" t="s">
        <v>5567</v>
      </c>
      <c r="C1116" s="74">
        <f t="shared" si="192"/>
        <v>2.3651348953999998</v>
      </c>
      <c r="D1116" s="74">
        <f t="shared" si="193"/>
        <v>5.2114753700000002E-2</v>
      </c>
      <c r="E1116" s="74">
        <f t="shared" si="194"/>
        <v>1.7468900970000001</v>
      </c>
      <c r="F1116" s="74">
        <f t="shared" si="195"/>
        <v>0.44133235469999998</v>
      </c>
      <c r="G1116" s="95">
        <v>0.12479769</v>
      </c>
      <c r="H1116" s="43">
        <v>1.5605877000000001E-2</v>
      </c>
      <c r="I1116" s="43">
        <v>0.56405691999999996</v>
      </c>
      <c r="J1116" s="43">
        <v>3.4028056000000001E-2</v>
      </c>
      <c r="K1116" s="43">
        <v>8.4489445999999992E-3</v>
      </c>
      <c r="L1116" s="43">
        <v>1.4224652E-3</v>
      </c>
      <c r="M1116" s="43">
        <v>8.2152878999999998E-3</v>
      </c>
      <c r="N1116" s="43">
        <v>1.1672273</v>
      </c>
      <c r="O1116" s="43">
        <v>1.1660830000000001E-2</v>
      </c>
      <c r="P1116" s="43">
        <v>0</v>
      </c>
      <c r="Q1116" s="43">
        <v>5.0375137000000002E-3</v>
      </c>
      <c r="R1116" s="43">
        <v>4.7581700999999997E-2</v>
      </c>
      <c r="S1116" s="43">
        <v>0.37705231</v>
      </c>
      <c r="U1116" s="93">
        <f t="shared" si="196"/>
        <v>1.0758421551724138</v>
      </c>
    </row>
    <row r="1117" spans="1:21">
      <c r="A1117" s="41" t="s">
        <v>33</v>
      </c>
      <c r="B1117" s="94" t="s">
        <v>5568</v>
      </c>
      <c r="C1117" s="74">
        <f t="shared" si="192"/>
        <v>1.8739353152999998</v>
      </c>
      <c r="D1117" s="74">
        <f t="shared" si="193"/>
        <v>0.13112877820000002</v>
      </c>
      <c r="E1117" s="74">
        <f t="shared" si="194"/>
        <v>1.394237773</v>
      </c>
      <c r="F1117" s="74">
        <f t="shared" si="195"/>
        <v>7.2655154100000008E-2</v>
      </c>
      <c r="G1117" s="95">
        <v>0.27591360999999998</v>
      </c>
      <c r="H1117" s="43">
        <v>1.8421513E-2</v>
      </c>
      <c r="I1117" s="43">
        <v>0.86649509000000002</v>
      </c>
      <c r="J1117" s="43">
        <v>8.1749598000000007E-2</v>
      </c>
      <c r="K1117" s="43">
        <v>8.5756061000000008E-3</v>
      </c>
      <c r="L1117" s="43">
        <v>5.1538151000000004E-3</v>
      </c>
      <c r="M1117" s="43">
        <v>3.5649759000000003E-2</v>
      </c>
      <c r="N1117" s="43">
        <v>0.50932116999999999</v>
      </c>
      <c r="O1117" s="43">
        <v>1.0321980999999999E-2</v>
      </c>
      <c r="P1117" s="43">
        <v>0</v>
      </c>
      <c r="Q1117" s="43">
        <v>5.6953511E-3</v>
      </c>
      <c r="R1117" s="43">
        <v>5.4688109999999998E-2</v>
      </c>
      <c r="S1117" s="43">
        <v>1.9497119999999999E-3</v>
      </c>
      <c r="U1117" s="93">
        <f t="shared" si="196"/>
        <v>2.3785656034482754</v>
      </c>
    </row>
    <row r="1118" spans="1:21">
      <c r="A1118" s="41" t="s">
        <v>33</v>
      </c>
      <c r="B1118" s="94" t="s">
        <v>5569</v>
      </c>
      <c r="C1118" s="74">
        <f t="shared" si="192"/>
        <v>3.9486598222000002</v>
      </c>
      <c r="D1118" s="74">
        <f t="shared" si="193"/>
        <v>7.5018958199999999E-2</v>
      </c>
      <c r="E1118" s="74">
        <f t="shared" si="194"/>
        <v>3.217024265</v>
      </c>
      <c r="F1118" s="74">
        <f t="shared" si="195"/>
        <v>0.46023925899999996</v>
      </c>
      <c r="G1118" s="95">
        <v>0.19637734000000001</v>
      </c>
      <c r="H1118" s="43">
        <v>1.9834025000000002E-2</v>
      </c>
      <c r="I1118" s="43">
        <v>0.56662044</v>
      </c>
      <c r="J1118" s="43">
        <v>4.7645710000000001E-2</v>
      </c>
      <c r="K1118" s="43">
        <v>1.3976043E-2</v>
      </c>
      <c r="L1118" s="43">
        <v>1.3859282000000001E-3</v>
      </c>
      <c r="M1118" s="43">
        <v>1.2011277000000001E-2</v>
      </c>
      <c r="N1118" s="43">
        <v>2.6305698</v>
      </c>
      <c r="O1118" s="43">
        <v>1.6194440000000001E-2</v>
      </c>
      <c r="P1118" s="43">
        <v>0</v>
      </c>
      <c r="Q1118" s="43">
        <v>1.0953928E-2</v>
      </c>
      <c r="R1118" s="43">
        <v>2.2227990999999999E-2</v>
      </c>
      <c r="S1118" s="43">
        <v>0.41086289999999998</v>
      </c>
      <c r="U1118" s="93">
        <f t="shared" si="196"/>
        <v>1.6929081034482758</v>
      </c>
    </row>
    <row r="1119" spans="1:21">
      <c r="A1119" s="41" t="s">
        <v>33</v>
      </c>
      <c r="B1119" s="94" t="s">
        <v>5570</v>
      </c>
      <c r="C1119" s="74">
        <f t="shared" si="192"/>
        <v>0.97585627912000006</v>
      </c>
      <c r="D1119" s="74">
        <f t="shared" si="193"/>
        <v>7.3738198200000007E-2</v>
      </c>
      <c r="E1119" s="74">
        <f t="shared" si="194"/>
        <v>0.40145599980000002</v>
      </c>
      <c r="F1119" s="74">
        <f t="shared" si="195"/>
        <v>0.11589307112</v>
      </c>
      <c r="G1119" s="95">
        <v>0.38476901000000002</v>
      </c>
      <c r="H1119" s="43">
        <v>9.5861417999999997E-3</v>
      </c>
      <c r="I1119" s="43">
        <v>0.30759142</v>
      </c>
      <c r="J1119" s="43">
        <v>3.7068231E-2</v>
      </c>
      <c r="K1119" s="43">
        <v>2.6604536000000002E-2</v>
      </c>
      <c r="L1119" s="43">
        <v>1.1219528999999999E-3</v>
      </c>
      <c r="M1119" s="43">
        <v>8.9434783E-3</v>
      </c>
      <c r="N1119" s="43">
        <v>8.4278437999999997E-2</v>
      </c>
      <c r="O1119" s="43">
        <v>6.6452539999999997E-3</v>
      </c>
      <c r="P1119" s="43">
        <v>0</v>
      </c>
      <c r="Q1119" s="43">
        <v>9.8665312000000005E-4</v>
      </c>
      <c r="R1119" s="43">
        <v>4.1055372999999999E-2</v>
      </c>
      <c r="S1119" s="43">
        <v>6.7205791000000001E-2</v>
      </c>
      <c r="U1119" s="93">
        <f t="shared" si="196"/>
        <v>3.316974224137931</v>
      </c>
    </row>
    <row r="1120" spans="1:21">
      <c r="A1120" s="41" t="s">
        <v>33</v>
      </c>
      <c r="B1120" s="94" t="s">
        <v>5571</v>
      </c>
      <c r="C1120" s="74">
        <f t="shared" si="192"/>
        <v>0.73927024381999995</v>
      </c>
      <c r="D1120" s="74">
        <f t="shared" si="193"/>
        <v>3.6711732499999997E-2</v>
      </c>
      <c r="E1120" s="74">
        <f t="shared" si="194"/>
        <v>0.48108207809999992</v>
      </c>
      <c r="F1120" s="74">
        <f t="shared" si="195"/>
        <v>0.13392235722000001</v>
      </c>
      <c r="G1120" s="95">
        <v>8.7554075999999995E-2</v>
      </c>
      <c r="H1120" s="43">
        <v>8.7957981000000001E-3</v>
      </c>
      <c r="I1120" s="43">
        <v>0.31704580999999998</v>
      </c>
      <c r="J1120" s="43">
        <v>2.3150227999999998E-2</v>
      </c>
      <c r="K1120" s="43">
        <v>6.9069663999999998E-3</v>
      </c>
      <c r="L1120" s="43">
        <v>1.1018554E-3</v>
      </c>
      <c r="M1120" s="43">
        <v>5.5526827000000004E-3</v>
      </c>
      <c r="N1120" s="43">
        <v>0.15524046999999999</v>
      </c>
      <c r="O1120" s="43">
        <v>5.3636669000000003E-3</v>
      </c>
      <c r="P1120" s="43">
        <v>0</v>
      </c>
      <c r="Q1120" s="43">
        <v>7.9095931999999996E-4</v>
      </c>
      <c r="R1120" s="43">
        <v>2.5666851000000001E-2</v>
      </c>
      <c r="S1120" s="43">
        <v>0.10210088</v>
      </c>
      <c r="U1120" s="93">
        <f t="shared" si="196"/>
        <v>0.75477651724137917</v>
      </c>
    </row>
    <row r="1121" spans="1:21">
      <c r="A1121" s="41" t="s">
        <v>33</v>
      </c>
      <c r="B1121" s="94" t="s">
        <v>5572</v>
      </c>
      <c r="C1121" s="74">
        <f t="shared" si="192"/>
        <v>1.2047272949999999</v>
      </c>
      <c r="D1121" s="74">
        <f t="shared" si="193"/>
        <v>5.8161055599999997E-2</v>
      </c>
      <c r="E1121" s="74">
        <f t="shared" si="194"/>
        <v>0.87504433799999992</v>
      </c>
      <c r="F1121" s="74">
        <f t="shared" si="195"/>
        <v>0.13646309140000001</v>
      </c>
      <c r="G1121" s="95">
        <v>0.13505881</v>
      </c>
      <c r="H1121" s="43">
        <v>1.4964277999999999E-2</v>
      </c>
      <c r="I1121" s="43">
        <v>0.53465434999999994</v>
      </c>
      <c r="J1121" s="43">
        <v>3.2205324E-2</v>
      </c>
      <c r="K1121" s="43">
        <v>9.2120801000000006E-3</v>
      </c>
      <c r="L1121" s="43">
        <v>2.4399615000000002E-3</v>
      </c>
      <c r="M1121" s="43">
        <v>1.4303690000000001E-2</v>
      </c>
      <c r="N1121" s="43">
        <v>0.32542570999999998</v>
      </c>
      <c r="O1121" s="43">
        <v>8.4225114000000007E-3</v>
      </c>
      <c r="P1121" s="43">
        <v>0</v>
      </c>
      <c r="Q1121" s="43">
        <v>1.914792E-3</v>
      </c>
      <c r="R1121" s="43">
        <v>4.9093715000000003E-2</v>
      </c>
      <c r="S1121" s="43">
        <v>7.7032073000000006E-2</v>
      </c>
      <c r="U1121" s="93">
        <f t="shared" si="196"/>
        <v>1.1643000862068964</v>
      </c>
    </row>
    <row r="1122" spans="1:21">
      <c r="A1122" s="41" t="s">
        <v>33</v>
      </c>
      <c r="B1122" s="94" t="s">
        <v>5573</v>
      </c>
      <c r="C1122" s="74">
        <f t="shared" si="192"/>
        <v>2.3639127059999998</v>
      </c>
      <c r="D1122" s="74">
        <f t="shared" si="193"/>
        <v>0.1047110851</v>
      </c>
      <c r="E1122" s="74">
        <f t="shared" si="194"/>
        <v>1.9198657450000001</v>
      </c>
      <c r="F1122" s="74">
        <f t="shared" si="195"/>
        <v>0.1274279559</v>
      </c>
      <c r="G1122" s="95">
        <v>0.21190792</v>
      </c>
      <c r="H1122" s="43">
        <v>2.9457214999999998E-2</v>
      </c>
      <c r="I1122" s="43">
        <v>1.1396820000000001</v>
      </c>
      <c r="J1122" s="43">
        <v>5.2382293000000003E-2</v>
      </c>
      <c r="K1122" s="43">
        <v>1.2589246E-2</v>
      </c>
      <c r="L1122" s="43">
        <v>5.2999440999999996E-3</v>
      </c>
      <c r="M1122" s="43">
        <v>3.4439602E-2</v>
      </c>
      <c r="N1122" s="43">
        <v>0.75072653</v>
      </c>
      <c r="O1122" s="43">
        <v>1.4988021000000001E-2</v>
      </c>
      <c r="P1122" s="43">
        <v>0</v>
      </c>
      <c r="Q1122" s="43">
        <v>3.4140593000000002E-3</v>
      </c>
      <c r="R1122" s="43">
        <v>0.10547863</v>
      </c>
      <c r="S1122" s="43">
        <v>3.5472455999999999E-3</v>
      </c>
      <c r="U1122" s="93">
        <f t="shared" si="196"/>
        <v>1.8267924137931033</v>
      </c>
    </row>
    <row r="1123" spans="1:21">
      <c r="A1123" s="41" t="s">
        <v>33</v>
      </c>
      <c r="B1123" s="94" t="s">
        <v>5574</v>
      </c>
      <c r="C1123" s="74">
        <f t="shared" si="192"/>
        <v>0.59620362339999999</v>
      </c>
      <c r="D1123" s="74">
        <f t="shared" si="193"/>
        <v>4.2014520500000006E-2</v>
      </c>
      <c r="E1123" s="74">
        <f t="shared" si="194"/>
        <v>0.26221643299999997</v>
      </c>
      <c r="F1123" s="74">
        <f t="shared" si="195"/>
        <v>0.18566953990000001</v>
      </c>
      <c r="G1123" s="95">
        <v>0.10630313</v>
      </c>
      <c r="H1123" s="43">
        <v>1.0289052999999999E-2</v>
      </c>
      <c r="I1123" s="43">
        <v>0.10091025000000001</v>
      </c>
      <c r="J1123" s="43">
        <v>2.4384023000000001E-2</v>
      </c>
      <c r="K1123" s="43">
        <v>7.1137793000000003E-3</v>
      </c>
      <c r="L1123" s="43">
        <v>2.3279863999999999E-3</v>
      </c>
      <c r="M1123" s="43">
        <v>8.1887317999999997E-3</v>
      </c>
      <c r="N1123" s="43">
        <v>0.15101713</v>
      </c>
      <c r="O1123" s="43">
        <v>7.6714681000000003E-3</v>
      </c>
      <c r="P1123" s="43">
        <v>0</v>
      </c>
      <c r="Q1123" s="43">
        <v>4.4693657999999997E-3</v>
      </c>
      <c r="R1123" s="43">
        <v>2.3179585999999999E-2</v>
      </c>
      <c r="S1123" s="43">
        <v>0.15034912</v>
      </c>
      <c r="U1123" s="93">
        <f t="shared" si="196"/>
        <v>0.91640629310344823</v>
      </c>
    </row>
    <row r="1124" spans="1:21">
      <c r="A1124" s="41" t="s">
        <v>33</v>
      </c>
      <c r="B1124" s="94" t="s">
        <v>5575</v>
      </c>
      <c r="C1124" s="74">
        <f t="shared" si="192"/>
        <v>1.0323334107</v>
      </c>
      <c r="D1124" s="74">
        <f t="shared" si="193"/>
        <v>7.8129078699999993E-2</v>
      </c>
      <c r="E1124" s="74">
        <f t="shared" si="194"/>
        <v>0.42412255099999996</v>
      </c>
      <c r="F1124" s="74">
        <f t="shared" si="195"/>
        <v>0.121872121</v>
      </c>
      <c r="G1124" s="95">
        <v>0.40820965999999997</v>
      </c>
      <c r="H1124" s="43">
        <v>1.0491445E-2</v>
      </c>
      <c r="I1124" s="43">
        <v>0.32340250999999998</v>
      </c>
      <c r="J1124" s="43">
        <v>3.9377883000000002E-2</v>
      </c>
      <c r="K1124" s="43">
        <v>2.8130672999999998E-2</v>
      </c>
      <c r="L1124" s="43">
        <v>1.1847405000000001E-3</v>
      </c>
      <c r="M1124" s="43">
        <v>9.4357821999999994E-3</v>
      </c>
      <c r="N1124" s="43">
        <v>9.0228595999999994E-2</v>
      </c>
      <c r="O1124" s="43">
        <v>7.0514367000000001E-3</v>
      </c>
      <c r="P1124" s="43">
        <v>0</v>
      </c>
      <c r="Q1124" s="43">
        <v>1.1339313E-3</v>
      </c>
      <c r="R1124" s="43">
        <v>4.3108400999999998E-2</v>
      </c>
      <c r="S1124" s="43">
        <v>7.0578351999999997E-2</v>
      </c>
      <c r="U1124" s="93">
        <f t="shared" si="196"/>
        <v>3.519048793103448</v>
      </c>
    </row>
    <row r="1125" spans="1:21">
      <c r="A1125" s="41" t="s">
        <v>33</v>
      </c>
      <c r="B1125" s="94" t="s">
        <v>5576</v>
      </c>
      <c r="C1125" s="74">
        <f t="shared" si="192"/>
        <v>0.78916095110999995</v>
      </c>
      <c r="D1125" s="74">
        <f t="shared" si="193"/>
        <v>3.9893628399999999E-2</v>
      </c>
      <c r="E1125" s="74">
        <f t="shared" si="194"/>
        <v>0.51111868569999996</v>
      </c>
      <c r="F1125" s="74">
        <f t="shared" si="195"/>
        <v>0.14075482801</v>
      </c>
      <c r="G1125" s="95">
        <v>9.7393808999999998E-2</v>
      </c>
      <c r="H1125" s="43">
        <v>9.8861556999999996E-3</v>
      </c>
      <c r="I1125" s="43">
        <v>0.33357324999999999</v>
      </c>
      <c r="J1125" s="43">
        <v>2.4965186E-2</v>
      </c>
      <c r="K1125" s="43">
        <v>7.8547022000000008E-3</v>
      </c>
      <c r="L1125" s="43">
        <v>1.1653222E-3</v>
      </c>
      <c r="M1125" s="43">
        <v>5.9084180000000004E-3</v>
      </c>
      <c r="N1125" s="43">
        <v>0.16765927999999999</v>
      </c>
      <c r="O1125" s="43">
        <v>5.7102554000000002E-3</v>
      </c>
      <c r="P1125" s="43">
        <v>0</v>
      </c>
      <c r="Q1125" s="43">
        <v>8.7744961000000004E-4</v>
      </c>
      <c r="R1125" s="43">
        <v>2.6951183E-2</v>
      </c>
      <c r="S1125" s="43">
        <v>0.10721594</v>
      </c>
      <c r="U1125" s="93">
        <f t="shared" si="196"/>
        <v>0.8396018017241379</v>
      </c>
    </row>
    <row r="1126" spans="1:21">
      <c r="A1126" s="41" t="s">
        <v>33</v>
      </c>
      <c r="B1126" s="94" t="s">
        <v>5577</v>
      </c>
      <c r="C1126" s="74">
        <f t="shared" si="192"/>
        <v>2.4978927958000003</v>
      </c>
      <c r="D1126" s="74">
        <f t="shared" si="193"/>
        <v>0.11118363519999999</v>
      </c>
      <c r="E1126" s="74">
        <f t="shared" si="194"/>
        <v>2.0238715250000001</v>
      </c>
      <c r="F1126" s="74">
        <f t="shared" si="195"/>
        <v>0.13397207559999999</v>
      </c>
      <c r="G1126" s="95">
        <v>0.22886556</v>
      </c>
      <c r="H1126" s="43">
        <v>3.1740114999999999E-2</v>
      </c>
      <c r="I1126" s="43">
        <v>1.1974423999999999</v>
      </c>
      <c r="J1126" s="43">
        <v>5.5732018000000001E-2</v>
      </c>
      <c r="K1126" s="43">
        <v>1.3606952E-2</v>
      </c>
      <c r="L1126" s="43">
        <v>5.5750792000000002E-3</v>
      </c>
      <c r="M1126" s="43">
        <v>3.6269585999999999E-2</v>
      </c>
      <c r="N1126" s="43">
        <v>0.79468901000000003</v>
      </c>
      <c r="O1126" s="43">
        <v>1.5820246E-2</v>
      </c>
      <c r="P1126" s="43">
        <v>0</v>
      </c>
      <c r="Q1126" s="43">
        <v>3.6530084999999999E-3</v>
      </c>
      <c r="R1126" s="43">
        <v>0.11075374</v>
      </c>
      <c r="S1126" s="43">
        <v>3.7450811E-3</v>
      </c>
      <c r="U1126" s="93">
        <f t="shared" si="196"/>
        <v>1.9729789655172412</v>
      </c>
    </row>
    <row r="1127" spans="1:21">
      <c r="A1127" s="41" t="s">
        <v>33</v>
      </c>
      <c r="B1127" s="94" t="s">
        <v>5578</v>
      </c>
      <c r="C1127" s="74">
        <f t="shared" si="192"/>
        <v>0.63533184549999999</v>
      </c>
      <c r="D1127" s="74">
        <f t="shared" si="193"/>
        <v>4.4945602099999996E-2</v>
      </c>
      <c r="E1127" s="74">
        <f t="shared" si="194"/>
        <v>0.278731334</v>
      </c>
      <c r="F1127" s="74">
        <f t="shared" si="195"/>
        <v>0.19535147940000003</v>
      </c>
      <c r="G1127" s="95">
        <v>0.11630343</v>
      </c>
      <c r="H1127" s="43">
        <v>1.1266004E-2</v>
      </c>
      <c r="I1127" s="43">
        <v>0.10642477</v>
      </c>
      <c r="J1127" s="43">
        <v>2.6052927E-2</v>
      </c>
      <c r="K1127" s="43">
        <v>7.7858705999999996E-3</v>
      </c>
      <c r="L1127" s="43">
        <v>2.4515023E-3</v>
      </c>
      <c r="M1127" s="43">
        <v>8.6553021999999993E-3</v>
      </c>
      <c r="N1127" s="43">
        <v>0.16104056</v>
      </c>
      <c r="O1127" s="43">
        <v>8.1320577000000005E-3</v>
      </c>
      <c r="P1127" s="43">
        <v>0</v>
      </c>
      <c r="Q1127" s="43">
        <v>5.0025727000000001E-3</v>
      </c>
      <c r="R1127" s="43">
        <v>2.4339309E-2</v>
      </c>
      <c r="S1127" s="43">
        <v>0.15787754000000001</v>
      </c>
      <c r="U1127" s="93">
        <f t="shared" si="196"/>
        <v>1.0026157758620688</v>
      </c>
    </row>
    <row r="1128" spans="1:21">
      <c r="A1128" s="41" t="s">
        <v>33</v>
      </c>
      <c r="B1128" s="94" t="s">
        <v>5579</v>
      </c>
      <c r="C1128" s="74">
        <f t="shared" si="192"/>
        <v>1.2634005113000002</v>
      </c>
      <c r="D1128" s="74">
        <f t="shared" si="193"/>
        <v>9.5683673000000011E-2</v>
      </c>
      <c r="E1128" s="74">
        <f t="shared" si="194"/>
        <v>0.51885508300000005</v>
      </c>
      <c r="F1128" s="74">
        <f t="shared" si="195"/>
        <v>0.14883991530000001</v>
      </c>
      <c r="G1128" s="95">
        <v>0.50002184000000005</v>
      </c>
      <c r="H1128" s="43">
        <v>1.3179033E-2</v>
      </c>
      <c r="I1128" s="43">
        <v>0.39466304000000002</v>
      </c>
      <c r="J1128" s="43">
        <v>4.8296441000000002E-2</v>
      </c>
      <c r="K1128" s="43">
        <v>3.4385655000000001E-2</v>
      </c>
      <c r="L1128" s="43">
        <v>1.44944E-3</v>
      </c>
      <c r="M1128" s="43">
        <v>1.1552137000000001E-2</v>
      </c>
      <c r="N1128" s="43">
        <v>0.11101301</v>
      </c>
      <c r="O1128" s="43">
        <v>8.6334273999999992E-3</v>
      </c>
      <c r="P1128" s="43">
        <v>0</v>
      </c>
      <c r="Q1128" s="43">
        <v>1.5474048999999999E-3</v>
      </c>
      <c r="R1128" s="43">
        <v>5.2571428000000003E-2</v>
      </c>
      <c r="S1128" s="43">
        <v>8.6087654999999999E-2</v>
      </c>
      <c r="U1128" s="93">
        <f t="shared" si="196"/>
        <v>4.3105331034482761</v>
      </c>
    </row>
    <row r="1129" spans="1:21">
      <c r="A1129" s="41" t="s">
        <v>33</v>
      </c>
      <c r="B1129" s="94" t="s">
        <v>5580</v>
      </c>
      <c r="C1129" s="74">
        <f t="shared" si="192"/>
        <v>0.97712405439999994</v>
      </c>
      <c r="D1129" s="74">
        <f t="shared" si="193"/>
        <v>5.0313972700000001E-2</v>
      </c>
      <c r="E1129" s="74">
        <f t="shared" si="194"/>
        <v>0.63158942399999995</v>
      </c>
      <c r="F1129" s="74">
        <f t="shared" si="195"/>
        <v>0.17177343769999998</v>
      </c>
      <c r="G1129" s="95">
        <v>0.12344722</v>
      </c>
      <c r="H1129" s="43">
        <v>1.2881004E-2</v>
      </c>
      <c r="I1129" s="43">
        <v>0.40754385999999998</v>
      </c>
      <c r="J1129" s="43">
        <v>3.1114319000000001E-2</v>
      </c>
      <c r="K1129" s="43">
        <v>1.0455502E-2</v>
      </c>
      <c r="L1129" s="43">
        <v>1.4290596999999999E-3</v>
      </c>
      <c r="M1129" s="43">
        <v>7.3150919999999996E-3</v>
      </c>
      <c r="N1129" s="43">
        <v>0.21116456</v>
      </c>
      <c r="O1129" s="43">
        <v>7.0066306999999996E-3</v>
      </c>
      <c r="P1129" s="43">
        <v>0</v>
      </c>
      <c r="Q1129" s="43">
        <v>1.1346629999999999E-3</v>
      </c>
      <c r="R1129" s="43">
        <v>3.2868934000000002E-2</v>
      </c>
      <c r="S1129" s="43">
        <v>0.13076320999999999</v>
      </c>
      <c r="U1129" s="93">
        <f t="shared" si="196"/>
        <v>1.0642001724137931</v>
      </c>
    </row>
    <row r="1130" spans="1:21">
      <c r="A1130" s="41" t="s">
        <v>33</v>
      </c>
      <c r="B1130" s="94" t="s">
        <v>5581</v>
      </c>
      <c r="C1130" s="74">
        <f t="shared" si="192"/>
        <v>3.0665430255999997</v>
      </c>
      <c r="D1130" s="74">
        <f t="shared" si="193"/>
        <v>0.13703876710000001</v>
      </c>
      <c r="E1130" s="74">
        <f t="shared" si="194"/>
        <v>2.4803882960000001</v>
      </c>
      <c r="F1130" s="74">
        <f t="shared" si="195"/>
        <v>0.16357305250000001</v>
      </c>
      <c r="G1130" s="95">
        <v>0.28554290999999998</v>
      </c>
      <c r="H1130" s="43">
        <v>3.9844716000000002E-2</v>
      </c>
      <c r="I1130" s="43">
        <v>1.4612409</v>
      </c>
      <c r="J1130" s="43">
        <v>6.8778236000000006E-2</v>
      </c>
      <c r="K1130" s="43">
        <v>1.7050749E-2</v>
      </c>
      <c r="L1130" s="43">
        <v>6.8102691000000003E-3</v>
      </c>
      <c r="M1130" s="43">
        <v>4.4399513000000002E-2</v>
      </c>
      <c r="N1130" s="43">
        <v>0.97930267999999998</v>
      </c>
      <c r="O1130" s="43">
        <v>1.9344546000000001E-2</v>
      </c>
      <c r="P1130" s="43">
        <v>0</v>
      </c>
      <c r="Q1130" s="43">
        <v>4.5612439000000003E-3</v>
      </c>
      <c r="R1130" s="43">
        <v>0.13506752</v>
      </c>
      <c r="S1130" s="43">
        <v>4.5997425999999998E-3</v>
      </c>
      <c r="U1130" s="93">
        <f t="shared" si="196"/>
        <v>2.4615768103448272</v>
      </c>
    </row>
    <row r="1131" spans="1:21">
      <c r="A1131" s="41" t="s">
        <v>33</v>
      </c>
      <c r="B1131" s="94" t="s">
        <v>5582</v>
      </c>
      <c r="C1131" s="74">
        <f t="shared" si="192"/>
        <v>0.78245416740000007</v>
      </c>
      <c r="D1131" s="74">
        <f t="shared" si="193"/>
        <v>5.5463718999999995E-2</v>
      </c>
      <c r="E1131" s="74">
        <f t="shared" si="194"/>
        <v>0.34313684300000002</v>
      </c>
      <c r="F1131" s="74">
        <f t="shared" si="195"/>
        <v>0.23886844539999999</v>
      </c>
      <c r="G1131" s="95">
        <v>0.14498516</v>
      </c>
      <c r="H1131" s="43">
        <v>1.4195153E-2</v>
      </c>
      <c r="I1131" s="43">
        <v>0.13012951</v>
      </c>
      <c r="J1131" s="43">
        <v>3.2033684999999999E-2</v>
      </c>
      <c r="K1131" s="43">
        <v>9.8110683999999993E-3</v>
      </c>
      <c r="L1131" s="43">
        <v>2.9951076000000001E-3</v>
      </c>
      <c r="M1131" s="43">
        <v>1.0623858E-2</v>
      </c>
      <c r="N1131" s="43">
        <v>0.19881218000000001</v>
      </c>
      <c r="O1131" s="43">
        <v>9.9573261000000003E-3</v>
      </c>
      <c r="P1131" s="43">
        <v>0</v>
      </c>
      <c r="Q1131" s="43">
        <v>6.6803462999999999E-3</v>
      </c>
      <c r="R1131" s="43">
        <v>2.9683243000000002E-2</v>
      </c>
      <c r="S1131" s="43">
        <v>0.19254752999999999</v>
      </c>
      <c r="U1131" s="93">
        <f t="shared" si="196"/>
        <v>1.2498720689655172</v>
      </c>
    </row>
    <row r="1132" spans="1:21">
      <c r="A1132" s="41" t="s">
        <v>33</v>
      </c>
      <c r="B1132" s="94" t="s">
        <v>5583</v>
      </c>
      <c r="C1132" s="74">
        <f t="shared" si="192"/>
        <v>1.3563332326999999</v>
      </c>
      <c r="D1132" s="74">
        <f t="shared" si="193"/>
        <v>0.10274978779999999</v>
      </c>
      <c r="E1132" s="74">
        <f t="shared" si="194"/>
        <v>0.55513665099999998</v>
      </c>
      <c r="F1132" s="74">
        <f t="shared" si="195"/>
        <v>0.15735252389999999</v>
      </c>
      <c r="G1132" s="95">
        <v>0.54109426999999999</v>
      </c>
      <c r="H1132" s="43">
        <v>1.6195131000000001E-2</v>
      </c>
      <c r="I1132" s="43">
        <v>0.41572812999999997</v>
      </c>
      <c r="J1132" s="43">
        <v>5.2353602999999999E-2</v>
      </c>
      <c r="K1132" s="43">
        <v>3.6622956999999998E-2</v>
      </c>
      <c r="L1132" s="43">
        <v>1.5450378E-3</v>
      </c>
      <c r="M1132" s="43">
        <v>1.222819E-2</v>
      </c>
      <c r="N1132" s="43">
        <v>0.12321339000000001</v>
      </c>
      <c r="O1132" s="43">
        <v>9.2571548000000003E-3</v>
      </c>
      <c r="P1132" s="43">
        <v>0</v>
      </c>
      <c r="Q1132" s="43">
        <v>2.5732541000000001E-3</v>
      </c>
      <c r="R1132" s="43">
        <v>5.513705E-2</v>
      </c>
      <c r="S1132" s="43">
        <v>9.0385065000000001E-2</v>
      </c>
      <c r="U1132" s="93">
        <f t="shared" si="196"/>
        <v>4.6646057758620687</v>
      </c>
    </row>
    <row r="1133" spans="1:21">
      <c r="A1133" s="41" t="s">
        <v>33</v>
      </c>
      <c r="B1133" s="94" t="s">
        <v>5584</v>
      </c>
      <c r="C1133" s="74">
        <f t="shared" si="192"/>
        <v>1.1154019048999999</v>
      </c>
      <c r="D1133" s="74">
        <f t="shared" si="193"/>
        <v>6.2433366399999995E-2</v>
      </c>
      <c r="E1133" s="74">
        <f t="shared" si="194"/>
        <v>0.71170535800000001</v>
      </c>
      <c r="F1133" s="74">
        <f t="shared" si="195"/>
        <v>0.1808612205</v>
      </c>
      <c r="G1133" s="95">
        <v>0.16040196000000001</v>
      </c>
      <c r="H1133" s="43">
        <v>1.8423017999999999E-2</v>
      </c>
      <c r="I1133" s="43">
        <v>0.43199334</v>
      </c>
      <c r="J1133" s="43">
        <v>3.6609469999999998E-2</v>
      </c>
      <c r="K1133" s="43">
        <v>1.6123736999999999E-2</v>
      </c>
      <c r="L1133" s="43">
        <v>1.5427144000000001E-3</v>
      </c>
      <c r="M1133" s="43">
        <v>8.1574449999999993E-3</v>
      </c>
      <c r="N1133" s="43">
        <v>0.26128899999999999</v>
      </c>
      <c r="O1133" s="43">
        <v>7.6017397000000004E-3</v>
      </c>
      <c r="P1133" s="43">
        <v>0</v>
      </c>
      <c r="Q1133" s="43">
        <v>1.5634068000000001E-3</v>
      </c>
      <c r="R1133" s="43">
        <v>3.4481713999999997E-2</v>
      </c>
      <c r="S1133" s="43">
        <v>0.13721436000000001</v>
      </c>
      <c r="U1133" s="93">
        <f t="shared" si="196"/>
        <v>1.3827755172413794</v>
      </c>
    </row>
    <row r="1134" spans="1:21">
      <c r="A1134" s="41" t="s">
        <v>33</v>
      </c>
      <c r="B1134" s="94" t="s">
        <v>5585</v>
      </c>
      <c r="C1134" s="74">
        <f t="shared" si="192"/>
        <v>3.3390656117000002</v>
      </c>
      <c r="D1134" s="74">
        <f t="shared" si="193"/>
        <v>0.15215203839999999</v>
      </c>
      <c r="E1134" s="74">
        <f t="shared" si="194"/>
        <v>2.673653045</v>
      </c>
      <c r="F1134" s="74">
        <f t="shared" si="195"/>
        <v>0.1726721883</v>
      </c>
      <c r="G1134" s="95">
        <v>0.34058833999999999</v>
      </c>
      <c r="H1134" s="43">
        <v>4.8506044999999998E-2</v>
      </c>
      <c r="I1134" s="43">
        <v>1.5382339</v>
      </c>
      <c r="J1134" s="43">
        <v>7.6938310999999995E-2</v>
      </c>
      <c r="K1134" s="43">
        <v>2.0618213E-2</v>
      </c>
      <c r="L1134" s="43">
        <v>7.2063754000000002E-3</v>
      </c>
      <c r="M1134" s="43">
        <v>4.7389138999999997E-2</v>
      </c>
      <c r="N1134" s="43">
        <v>1.0869131000000001</v>
      </c>
      <c r="O1134" s="43">
        <v>2.0591486999999999E-2</v>
      </c>
      <c r="P1134" s="43">
        <v>0</v>
      </c>
      <c r="Q1134" s="43">
        <v>5.3981384000000004E-3</v>
      </c>
      <c r="R1134" s="43">
        <v>0.14166764000000001</v>
      </c>
      <c r="S1134" s="43">
        <v>5.0149228999999997E-3</v>
      </c>
      <c r="U1134" s="93">
        <f t="shared" si="196"/>
        <v>2.9361063793103446</v>
      </c>
    </row>
    <row r="1135" spans="1:21">
      <c r="A1135" s="41" t="s">
        <v>33</v>
      </c>
      <c r="B1135" s="94" t="s">
        <v>5586</v>
      </c>
      <c r="C1135" s="74">
        <f t="shared" si="192"/>
        <v>0.87040766000000014</v>
      </c>
      <c r="D1135" s="74">
        <f t="shared" si="193"/>
        <v>6.1997622000000002E-2</v>
      </c>
      <c r="E1135" s="74">
        <f t="shared" si="194"/>
        <v>0.380013567</v>
      </c>
      <c r="F1135" s="74">
        <f t="shared" si="195"/>
        <v>0.25419437100000003</v>
      </c>
      <c r="G1135" s="95">
        <v>0.1742021</v>
      </c>
      <c r="H1135" s="43">
        <v>1.7673736999999998E-2</v>
      </c>
      <c r="I1135" s="43">
        <v>0.13871462000000001</v>
      </c>
      <c r="J1135" s="43">
        <v>3.5223600000000001E-2</v>
      </c>
      <c r="K1135" s="43">
        <v>1.221267E-2</v>
      </c>
      <c r="L1135" s="43">
        <v>3.1709300000000002E-3</v>
      </c>
      <c r="M1135" s="43">
        <v>1.1390422000000001E-2</v>
      </c>
      <c r="N1135" s="43">
        <v>0.22362520999999999</v>
      </c>
      <c r="O1135" s="43">
        <v>1.068066E-2</v>
      </c>
      <c r="P1135" s="43">
        <v>0</v>
      </c>
      <c r="Q1135" s="43">
        <v>1.0352484E-2</v>
      </c>
      <c r="R1135" s="43">
        <v>3.1137857000000001E-2</v>
      </c>
      <c r="S1135" s="43">
        <v>0.20202337000000001</v>
      </c>
      <c r="U1135" s="93">
        <f t="shared" si="196"/>
        <v>1.5017422413793102</v>
      </c>
    </row>
    <row r="1136" spans="1:21">
      <c r="A1136" s="41" t="s">
        <v>33</v>
      </c>
      <c r="B1136" s="94" t="s">
        <v>5587</v>
      </c>
      <c r="C1136" s="74">
        <f t="shared" si="192"/>
        <v>1.4321857444999999</v>
      </c>
      <c r="D1136" s="74">
        <f t="shared" si="193"/>
        <v>0.1082187428</v>
      </c>
      <c r="E1136" s="74">
        <f t="shared" si="194"/>
        <v>0.58246680699999998</v>
      </c>
      <c r="F1136" s="74">
        <f t="shared" si="195"/>
        <v>0.16244252469999998</v>
      </c>
      <c r="G1136" s="95">
        <v>0.57905766999999997</v>
      </c>
      <c r="H1136" s="43">
        <v>1.9210176999999998E-2</v>
      </c>
      <c r="I1136" s="43">
        <v>0.42787483999999998</v>
      </c>
      <c r="J1136" s="43">
        <v>5.5699223999999999E-2</v>
      </c>
      <c r="K1136" s="43">
        <v>3.8230579000000001E-2</v>
      </c>
      <c r="L1136" s="43">
        <v>1.6114698E-3</v>
      </c>
      <c r="M1136" s="43">
        <v>1.267747E-2</v>
      </c>
      <c r="N1136" s="43">
        <v>0.13538179</v>
      </c>
      <c r="O1136" s="43">
        <v>9.7111126999999998E-3</v>
      </c>
      <c r="P1136" s="43">
        <v>0</v>
      </c>
      <c r="Q1136" s="43">
        <v>3.5637500000000001E-3</v>
      </c>
      <c r="R1136" s="43">
        <v>5.6483066999999998E-2</v>
      </c>
      <c r="S1136" s="43">
        <v>9.2684594999999995E-2</v>
      </c>
      <c r="U1136" s="93">
        <f t="shared" si="196"/>
        <v>4.9918764655172412</v>
      </c>
    </row>
    <row r="1137" spans="1:21">
      <c r="A1137" s="41" t="s">
        <v>33</v>
      </c>
      <c r="B1137" s="94" t="s">
        <v>5588</v>
      </c>
      <c r="C1137" s="74">
        <f t="shared" si="192"/>
        <v>1.2424967976000001</v>
      </c>
      <c r="D1137" s="74">
        <f t="shared" si="193"/>
        <v>7.3916987200000006E-2</v>
      </c>
      <c r="E1137" s="74">
        <f t="shared" si="194"/>
        <v>0.77977317599999996</v>
      </c>
      <c r="F1137" s="74">
        <f t="shared" si="195"/>
        <v>0.18600114439999998</v>
      </c>
      <c r="G1137" s="95">
        <v>0.20280549</v>
      </c>
      <c r="H1137" s="43">
        <v>2.3939005999999999E-2</v>
      </c>
      <c r="I1137" s="43">
        <v>0.44719099000000001</v>
      </c>
      <c r="J1137" s="43">
        <v>4.1763142000000003E-2</v>
      </c>
      <c r="K1137" s="43">
        <v>2.1659764000000001E-2</v>
      </c>
      <c r="L1137" s="43">
        <v>1.6274369E-3</v>
      </c>
      <c r="M1137" s="43">
        <v>8.8666443000000005E-3</v>
      </c>
      <c r="N1137" s="43">
        <v>0.30864318000000002</v>
      </c>
      <c r="O1137" s="43">
        <v>8.0641848000000006E-3</v>
      </c>
      <c r="P1137" s="43">
        <v>0</v>
      </c>
      <c r="Q1137" s="43">
        <v>1.9736155999999999E-3</v>
      </c>
      <c r="R1137" s="43">
        <v>3.5331894000000003E-2</v>
      </c>
      <c r="S1137" s="43">
        <v>0.14063144999999999</v>
      </c>
      <c r="U1137" s="93">
        <f t="shared" si="196"/>
        <v>1.7483231896551723</v>
      </c>
    </row>
    <row r="1138" spans="1:21">
      <c r="A1138" s="41" t="s">
        <v>33</v>
      </c>
      <c r="B1138" s="94" t="s">
        <v>5589</v>
      </c>
      <c r="C1138" s="74">
        <f t="shared" si="192"/>
        <v>3.5515241044999999</v>
      </c>
      <c r="D1138" s="74">
        <f t="shared" si="193"/>
        <v>0.16463300149999999</v>
      </c>
      <c r="E1138" s="74">
        <f t="shared" si="194"/>
        <v>2.8116885309999997</v>
      </c>
      <c r="F1138" s="74">
        <f t="shared" si="195"/>
        <v>0.17800855200000001</v>
      </c>
      <c r="G1138" s="95">
        <v>0.39719401999999998</v>
      </c>
      <c r="H1138" s="43">
        <v>5.6493131000000002E-2</v>
      </c>
      <c r="I1138" s="43">
        <v>1.5815144999999999</v>
      </c>
      <c r="J1138" s="43">
        <v>8.3872695999999997E-2</v>
      </c>
      <c r="K1138" s="43">
        <v>2.3930864999999999E-2</v>
      </c>
      <c r="L1138" s="43">
        <v>7.4484525000000001E-3</v>
      </c>
      <c r="M1138" s="43">
        <v>4.9380988000000001E-2</v>
      </c>
      <c r="N1138" s="43">
        <v>1.1736808999999999</v>
      </c>
      <c r="O1138" s="43">
        <v>2.1418889999999999E-2</v>
      </c>
      <c r="P1138" s="43">
        <v>0</v>
      </c>
      <c r="Q1138" s="43">
        <v>6.1339743E-3</v>
      </c>
      <c r="R1138" s="43">
        <v>0.14513407</v>
      </c>
      <c r="S1138" s="43">
        <v>5.3216176999999996E-3</v>
      </c>
      <c r="U1138" s="93">
        <f t="shared" si="196"/>
        <v>3.4240863793103444</v>
      </c>
    </row>
    <row r="1139" spans="1:21">
      <c r="A1139" s="41" t="s">
        <v>33</v>
      </c>
      <c r="B1139" s="94" t="s">
        <v>5590</v>
      </c>
      <c r="C1139" s="74">
        <f t="shared" si="192"/>
        <v>0.95220713260000001</v>
      </c>
      <c r="D1139" s="74">
        <f t="shared" si="193"/>
        <v>6.7849541599999993E-2</v>
      </c>
      <c r="E1139" s="74">
        <f t="shared" si="194"/>
        <v>0.411900561</v>
      </c>
      <c r="F1139" s="74">
        <f t="shared" si="195"/>
        <v>0.26397857999999996</v>
      </c>
      <c r="G1139" s="95">
        <v>0.20847845000000001</v>
      </c>
      <c r="H1139" s="43">
        <v>2.1122511E-2</v>
      </c>
      <c r="I1139" s="43">
        <v>0.14451333</v>
      </c>
      <c r="J1139" s="43">
        <v>3.8080206999999998E-2</v>
      </c>
      <c r="K1139" s="43">
        <v>1.4537625E-2</v>
      </c>
      <c r="L1139" s="43">
        <v>3.2816655999999998E-3</v>
      </c>
      <c r="M1139" s="43">
        <v>1.1950044E-2</v>
      </c>
      <c r="N1139" s="43">
        <v>0.24626471999999999</v>
      </c>
      <c r="O1139" s="43">
        <v>1.1203069E-2</v>
      </c>
      <c r="P1139" s="43">
        <v>0</v>
      </c>
      <c r="Q1139" s="43">
        <v>1.3840107000000001E-2</v>
      </c>
      <c r="R1139" s="43">
        <v>3.1903814000000003E-2</v>
      </c>
      <c r="S1139" s="43">
        <v>0.20703158999999999</v>
      </c>
      <c r="U1139" s="93">
        <f t="shared" si="196"/>
        <v>1.7972280172413793</v>
      </c>
    </row>
    <row r="1140" spans="1:21">
      <c r="A1140" s="41" t="s">
        <v>33</v>
      </c>
      <c r="B1140" s="94" t="s">
        <v>5591</v>
      </c>
      <c r="C1140" s="74">
        <f t="shared" si="192"/>
        <v>3.7283714727999997</v>
      </c>
      <c r="D1140" s="74">
        <f t="shared" si="193"/>
        <v>0.13560390580000001</v>
      </c>
      <c r="E1140" s="74">
        <f t="shared" si="194"/>
        <v>2.3740448179999998</v>
      </c>
      <c r="F1140" s="74">
        <f t="shared" si="195"/>
        <v>0.994413239</v>
      </c>
      <c r="G1140" s="95">
        <v>0.22430950999999999</v>
      </c>
      <c r="H1140" s="43">
        <v>2.8089478000000001E-2</v>
      </c>
      <c r="I1140" s="43">
        <v>0.61634434000000005</v>
      </c>
      <c r="J1140" s="43">
        <v>5.4891433000000003E-2</v>
      </c>
      <c r="K1140" s="43">
        <v>1.9306625000000001E-2</v>
      </c>
      <c r="L1140" s="43">
        <v>1.7390178000000001E-3</v>
      </c>
      <c r="M1140" s="43">
        <v>5.9666829999999997E-2</v>
      </c>
      <c r="N1140" s="43">
        <v>1.729611</v>
      </c>
      <c r="O1140" s="43">
        <v>1.9114662000000001E-2</v>
      </c>
      <c r="P1140" s="43">
        <v>0</v>
      </c>
      <c r="Q1140" s="43">
        <v>1.5103505999999999E-2</v>
      </c>
      <c r="R1140" s="43">
        <v>2.0328671E-2</v>
      </c>
      <c r="S1140" s="43">
        <v>0.93986639999999999</v>
      </c>
      <c r="U1140" s="93">
        <f t="shared" si="196"/>
        <v>1.9337026724137929</v>
      </c>
    </row>
    <row r="1141" spans="1:21">
      <c r="A1141" s="41" t="s">
        <v>33</v>
      </c>
      <c r="B1141" s="94" t="s">
        <v>5592</v>
      </c>
      <c r="C1141" s="74">
        <f t="shared" si="192"/>
        <v>3.7758489942000004</v>
      </c>
      <c r="D1141" s="74">
        <f t="shared" si="193"/>
        <v>8.1657862500000011E-2</v>
      </c>
      <c r="E1141" s="74">
        <f t="shared" si="194"/>
        <v>2.3697623619999999</v>
      </c>
      <c r="F1141" s="74">
        <f t="shared" si="195"/>
        <v>1.1365799497</v>
      </c>
      <c r="G1141" s="95">
        <v>0.18784882</v>
      </c>
      <c r="H1141" s="43">
        <v>2.6221272E-2</v>
      </c>
      <c r="I1141" s="43">
        <v>0.87646608999999998</v>
      </c>
      <c r="J1141" s="43">
        <v>4.6974711000000002E-2</v>
      </c>
      <c r="K1141" s="43">
        <v>1.8115910999999998E-2</v>
      </c>
      <c r="L1141" s="43">
        <v>1.7455925E-3</v>
      </c>
      <c r="M1141" s="43">
        <v>1.4821648E-2</v>
      </c>
      <c r="N1141" s="43">
        <v>1.4670749999999999</v>
      </c>
      <c r="O1141" s="43">
        <v>2.0123827E-2</v>
      </c>
      <c r="P1141" s="43">
        <v>0</v>
      </c>
      <c r="Q1141" s="43">
        <v>8.2088636999999992E-3</v>
      </c>
      <c r="R1141" s="43">
        <v>1.7939858999999999E-2</v>
      </c>
      <c r="S1141" s="43">
        <v>1.0903073999999999</v>
      </c>
      <c r="U1141" s="93">
        <f t="shared" si="196"/>
        <v>1.6193863793103447</v>
      </c>
    </row>
    <row r="1142" spans="1:21">
      <c r="A1142" s="41" t="s">
        <v>33</v>
      </c>
      <c r="B1142" s="94" t="s">
        <v>5593</v>
      </c>
      <c r="C1142" s="74">
        <f t="shared" si="192"/>
        <v>3.6876765043999997</v>
      </c>
      <c r="D1142" s="74">
        <f t="shared" si="193"/>
        <v>0.18184337039999998</v>
      </c>
      <c r="E1142" s="74">
        <f t="shared" si="194"/>
        <v>2.377715528</v>
      </c>
      <c r="F1142" s="74">
        <f t="shared" si="195"/>
        <v>0.87255606600000002</v>
      </c>
      <c r="G1142" s="95">
        <v>0.25556153999999998</v>
      </c>
      <c r="H1142" s="43">
        <v>2.9690798000000001E-2</v>
      </c>
      <c r="I1142" s="43">
        <v>0.39338283000000002</v>
      </c>
      <c r="J1142" s="43">
        <v>6.1677193999999998E-2</v>
      </c>
      <c r="K1142" s="43">
        <v>2.0327235999999999E-2</v>
      </c>
      <c r="L1142" s="43">
        <v>1.7333824E-3</v>
      </c>
      <c r="M1142" s="43">
        <v>9.8105557999999995E-2</v>
      </c>
      <c r="N1142" s="43">
        <v>1.9546418999999999</v>
      </c>
      <c r="O1142" s="43">
        <v>1.8249663999999999E-2</v>
      </c>
      <c r="P1142" s="43">
        <v>0</v>
      </c>
      <c r="Q1142" s="43">
        <v>2.1013199E-2</v>
      </c>
      <c r="R1142" s="43">
        <v>2.2376223000000001E-2</v>
      </c>
      <c r="S1142" s="43">
        <v>0.81091698000000001</v>
      </c>
      <c r="U1142" s="93">
        <f t="shared" si="196"/>
        <v>2.2031167241379306</v>
      </c>
    </row>
    <row r="1143" spans="1:21">
      <c r="A1143" s="41" t="s">
        <v>33</v>
      </c>
      <c r="B1143" s="94" t="s">
        <v>5594</v>
      </c>
      <c r="C1143" s="74">
        <f t="shared" si="192"/>
        <v>3.9877497938400001E-2</v>
      </c>
      <c r="D1143" s="74">
        <f t="shared" si="193"/>
        <v>1.348535071E-3</v>
      </c>
      <c r="E1143" s="74">
        <f t="shared" si="194"/>
        <v>2.4608101530000002E-2</v>
      </c>
      <c r="F1143" s="74">
        <f t="shared" si="195"/>
        <v>6.6380733739999996E-4</v>
      </c>
      <c r="G1143" s="95">
        <v>1.3257054000000001E-2</v>
      </c>
      <c r="H1143" s="43">
        <v>9.0898852999999995E-4</v>
      </c>
      <c r="I1143" s="43">
        <v>2.0915130000000001E-3</v>
      </c>
      <c r="J1143" s="43">
        <v>6.6638831000000003E-4</v>
      </c>
      <c r="K1143" s="43">
        <v>4.4703347999999998E-4</v>
      </c>
      <c r="L1143" s="43">
        <v>3.3402431000000002E-5</v>
      </c>
      <c r="M1143" s="43">
        <v>2.0171085000000001E-4</v>
      </c>
      <c r="N1143" s="43">
        <v>2.1607600000000001E-2</v>
      </c>
      <c r="O1143" s="43">
        <v>2.178371E-4</v>
      </c>
      <c r="P1143" s="43">
        <v>0</v>
      </c>
      <c r="Q1143" s="43">
        <v>4.8459415000000003E-4</v>
      </c>
      <c r="R1143" s="43">
        <v>1.3090074E-6</v>
      </c>
      <c r="S1143" s="43">
        <v>-3.993292E-5</v>
      </c>
      <c r="U1143" s="93">
        <f t="shared" si="196"/>
        <v>0.11428494827586207</v>
      </c>
    </row>
    <row r="1144" spans="1:21">
      <c r="A1144" s="41" t="s">
        <v>33</v>
      </c>
      <c r="B1144" s="94" t="s">
        <v>5595</v>
      </c>
      <c r="C1144" s="74">
        <f t="shared" si="192"/>
        <v>2.6922090241700003</v>
      </c>
      <c r="D1144" s="74">
        <f t="shared" si="193"/>
        <v>4.8036184170000003E-2</v>
      </c>
      <c r="E1144" s="74">
        <f t="shared" si="194"/>
        <v>2.0088893350000001</v>
      </c>
      <c r="F1144" s="74">
        <f t="shared" si="195"/>
        <v>0.48489209500000002</v>
      </c>
      <c r="G1144" s="95">
        <v>0.15039141</v>
      </c>
      <c r="H1144" s="43">
        <v>1.7684845000000001E-2</v>
      </c>
      <c r="I1144" s="43">
        <v>0.86771069000000001</v>
      </c>
      <c r="J1144" s="43">
        <v>2.8562395000000001E-2</v>
      </c>
      <c r="K1144" s="43">
        <v>1.1456253E-2</v>
      </c>
      <c r="L1144" s="43">
        <v>9.1733576999999998E-4</v>
      </c>
      <c r="M1144" s="43">
        <v>7.1002004000000002E-3</v>
      </c>
      <c r="N1144" s="43">
        <v>1.1234938000000001</v>
      </c>
      <c r="O1144" s="43">
        <v>1.4426891000000001E-2</v>
      </c>
      <c r="P1144" s="43">
        <v>0</v>
      </c>
      <c r="Q1144" s="43">
        <v>1.0144680999999999E-2</v>
      </c>
      <c r="R1144" s="43">
        <v>1.0499733000000001E-2</v>
      </c>
      <c r="S1144" s="43">
        <v>0.44982079000000003</v>
      </c>
      <c r="U1144" s="93">
        <f t="shared" si="196"/>
        <v>1.296477672413793</v>
      </c>
    </row>
    <row r="1145" spans="1:21">
      <c r="A1145" s="41" t="s">
        <v>33</v>
      </c>
      <c r="B1145" s="94" t="s">
        <v>5596</v>
      </c>
      <c r="C1145" s="74">
        <f t="shared" si="192"/>
        <v>4.2384893758999995</v>
      </c>
      <c r="D1145" s="74">
        <f t="shared" si="193"/>
        <v>8.7519360900000009E-2</v>
      </c>
      <c r="E1145" s="74">
        <f t="shared" si="194"/>
        <v>3.100063682</v>
      </c>
      <c r="F1145" s="74">
        <f t="shared" si="195"/>
        <v>0.74546264299999998</v>
      </c>
      <c r="G1145" s="95">
        <v>0.30544368999999999</v>
      </c>
      <c r="H1145" s="43">
        <v>3.8429181999999999E-2</v>
      </c>
      <c r="I1145" s="43">
        <v>1.3098913000000001</v>
      </c>
      <c r="J1145" s="43">
        <v>4.7971887999999997E-2</v>
      </c>
      <c r="K1145" s="43">
        <v>2.5901763000000001E-2</v>
      </c>
      <c r="L1145" s="43">
        <v>1.5474079000000001E-3</v>
      </c>
      <c r="M1145" s="43">
        <v>1.2098302E-2</v>
      </c>
      <c r="N1145" s="43">
        <v>1.7517431999999999</v>
      </c>
      <c r="O1145" s="43">
        <v>2.2907770000000001E-2</v>
      </c>
      <c r="P1145" s="43">
        <v>0</v>
      </c>
      <c r="Q1145" s="43">
        <v>3.1637265999999997E-2</v>
      </c>
      <c r="R1145" s="43">
        <v>1.5781507E-2</v>
      </c>
      <c r="S1145" s="43">
        <v>0.67513610000000002</v>
      </c>
      <c r="U1145" s="93">
        <f t="shared" si="196"/>
        <v>2.6331352586206895</v>
      </c>
    </row>
    <row r="1147" spans="1:21">
      <c r="B1147" s="40" t="s">
        <v>3074</v>
      </c>
    </row>
    <row r="1148" spans="1:21">
      <c r="A1148" s="41" t="s">
        <v>33</v>
      </c>
      <c r="B1148" s="94" t="s">
        <v>5597</v>
      </c>
      <c r="C1148" s="74">
        <f t="shared" ref="C1148:C1157" si="197">D1148+E1148+F1148+G1148</f>
        <v>1.6991052424000002</v>
      </c>
      <c r="D1148" s="74">
        <f t="shared" ref="D1148:D1157" si="198">J1148+K1148+L1148+M1148</f>
        <v>8.1113808799999992E-2</v>
      </c>
      <c r="E1148" s="74">
        <f t="shared" ref="E1148:E1157" si="199">H1148+I1148+N1148</f>
        <v>1.1820496387000001</v>
      </c>
      <c r="F1148" s="74">
        <f t="shared" ref="F1148:F1157" si="200">O1148+IF(P1148="x",0,P1148)+IF(Q1148="x",0,Q1148)+IF(R1148="x",0,R1148)+S1148</f>
        <v>0.31739435490000001</v>
      </c>
      <c r="G1148" s="95">
        <v>0.11854744</v>
      </c>
      <c r="H1148" s="43">
        <v>9.3261456999999999E-3</v>
      </c>
      <c r="I1148" s="43">
        <v>1.0769959</v>
      </c>
      <c r="J1148" s="43">
        <v>3.4454339E-2</v>
      </c>
      <c r="K1148" s="43">
        <v>5.1898817999999998E-3</v>
      </c>
      <c r="L1148" s="43">
        <v>1.456536E-3</v>
      </c>
      <c r="M1148" s="43">
        <v>4.0013052E-2</v>
      </c>
      <c r="N1148" s="43">
        <v>9.5727593E-2</v>
      </c>
      <c r="O1148" s="43">
        <v>7.3272754000000004E-3</v>
      </c>
      <c r="P1148" s="43">
        <v>0</v>
      </c>
      <c r="Q1148" s="43">
        <v>1.5286525000000001E-3</v>
      </c>
      <c r="R1148" s="43">
        <v>0.28513476999999998</v>
      </c>
      <c r="S1148" s="43">
        <v>2.3403657000000001E-2</v>
      </c>
      <c r="U1148" s="93">
        <f t="shared" ref="U1148:U1157" si="201">G1148/0.116</f>
        <v>1.0219606896551725</v>
      </c>
    </row>
    <row r="1149" spans="1:21">
      <c r="A1149" s="41" t="s">
        <v>33</v>
      </c>
      <c r="B1149" s="94" t="s">
        <v>5598</v>
      </c>
      <c r="C1149" s="74">
        <f t="shared" si="197"/>
        <v>1.6304271169000002</v>
      </c>
      <c r="D1149" s="74">
        <f t="shared" si="198"/>
        <v>8.0933732300000005E-2</v>
      </c>
      <c r="E1149" s="74">
        <f t="shared" si="199"/>
        <v>1.1380058019000001</v>
      </c>
      <c r="F1149" s="74">
        <f t="shared" si="200"/>
        <v>0.28641478270000004</v>
      </c>
      <c r="G1149" s="95">
        <v>0.12507280000000001</v>
      </c>
      <c r="H1149" s="43">
        <v>9.6291219000000008E-3</v>
      </c>
      <c r="I1149" s="43">
        <v>0.99818492000000003</v>
      </c>
      <c r="J1149" s="43">
        <v>3.3899016999999997E-2</v>
      </c>
      <c r="K1149" s="43">
        <v>5.7769997000000003E-3</v>
      </c>
      <c r="L1149" s="43">
        <v>1.4697855999999999E-3</v>
      </c>
      <c r="M1149" s="43">
        <v>3.9787929999999999E-2</v>
      </c>
      <c r="N1149" s="43">
        <v>0.13019175999999999</v>
      </c>
      <c r="O1149" s="43">
        <v>7.3713663000000004E-3</v>
      </c>
      <c r="P1149" s="43">
        <v>0</v>
      </c>
      <c r="Q1149" s="43">
        <v>1.5412373999999999E-3</v>
      </c>
      <c r="R1149" s="43">
        <v>0.25646949000000002</v>
      </c>
      <c r="S1149" s="43">
        <v>2.1032689E-2</v>
      </c>
      <c r="U1149" s="93">
        <f t="shared" si="201"/>
        <v>1.0782137931034483</v>
      </c>
    </row>
    <row r="1150" spans="1:21">
      <c r="A1150" s="41" t="s">
        <v>33</v>
      </c>
      <c r="B1150" s="94" t="s">
        <v>5599</v>
      </c>
      <c r="C1150" s="74">
        <f t="shared" si="197"/>
        <v>1.0515683470000001</v>
      </c>
      <c r="D1150" s="74">
        <f t="shared" si="198"/>
        <v>7.9415943200000005E-2</v>
      </c>
      <c r="E1150" s="74">
        <f t="shared" si="199"/>
        <v>0.76677888900000002</v>
      </c>
      <c r="F1150" s="74">
        <f t="shared" si="200"/>
        <v>2.5301254799999999E-2</v>
      </c>
      <c r="G1150" s="95">
        <v>0.18007226000000001</v>
      </c>
      <c r="H1150" s="43">
        <v>1.2182778999999999E-2</v>
      </c>
      <c r="I1150" s="43">
        <v>0.33392069000000002</v>
      </c>
      <c r="J1150" s="43">
        <v>2.9218448000000001E-2</v>
      </c>
      <c r="K1150" s="43">
        <v>1.0725564999999999E-2</v>
      </c>
      <c r="L1150" s="43">
        <v>1.5814612E-3</v>
      </c>
      <c r="M1150" s="43">
        <v>3.7890469000000003E-2</v>
      </c>
      <c r="N1150" s="43">
        <v>0.42067542000000002</v>
      </c>
      <c r="O1150" s="43">
        <v>7.7429899999999999E-3</v>
      </c>
      <c r="P1150" s="43">
        <v>0</v>
      </c>
      <c r="Q1150" s="43">
        <v>1.6473098000000001E-3</v>
      </c>
      <c r="R1150" s="43">
        <v>1.4862139E-2</v>
      </c>
      <c r="S1150" s="43">
        <v>1.0488159999999999E-3</v>
      </c>
      <c r="U1150" s="93">
        <f t="shared" si="201"/>
        <v>1.5523470689655172</v>
      </c>
    </row>
    <row r="1151" spans="1:21">
      <c r="A1151" s="41" t="s">
        <v>33</v>
      </c>
      <c r="B1151" s="94" t="s">
        <v>5600</v>
      </c>
      <c r="C1151" s="74">
        <f t="shared" si="197"/>
        <v>0.99534323536000002</v>
      </c>
      <c r="D1151" s="74">
        <f t="shared" si="198"/>
        <v>5.9272369380000002E-2</v>
      </c>
      <c r="E1151" s="74">
        <f t="shared" si="199"/>
        <v>0.75390732579999997</v>
      </c>
      <c r="F1151" s="74">
        <f t="shared" si="200"/>
        <v>5.5517050180000006E-2</v>
      </c>
      <c r="G1151" s="95">
        <v>0.12664649</v>
      </c>
      <c r="H1151" s="43">
        <v>8.2244668E-3</v>
      </c>
      <c r="I1151" s="43">
        <v>0.68786022999999996</v>
      </c>
      <c r="J1151" s="43">
        <v>2.5288972999999999E-2</v>
      </c>
      <c r="K1151" s="43">
        <v>4.6441544999999999E-3</v>
      </c>
      <c r="L1151" s="43">
        <v>9.8467587999999991E-4</v>
      </c>
      <c r="M1151" s="43">
        <v>2.8354566000000001E-2</v>
      </c>
      <c r="N1151" s="43">
        <v>5.7822629E-2</v>
      </c>
      <c r="O1151" s="43">
        <v>4.8212706000000001E-3</v>
      </c>
      <c r="P1151" s="43">
        <v>0</v>
      </c>
      <c r="Q1151" s="43">
        <v>1.4085513E-3</v>
      </c>
      <c r="R1151" s="43">
        <v>4.9709040000000003E-2</v>
      </c>
      <c r="S1151" s="43">
        <v>-4.2181172000000001E-4</v>
      </c>
      <c r="U1151" s="93">
        <f t="shared" si="201"/>
        <v>1.0917800862068965</v>
      </c>
    </row>
    <row r="1152" spans="1:21">
      <c r="A1152" s="41" t="s">
        <v>33</v>
      </c>
      <c r="B1152" s="94" t="s">
        <v>5601</v>
      </c>
      <c r="C1152" s="74">
        <f t="shared" si="197"/>
        <v>1.0533501411999999</v>
      </c>
      <c r="D1152" s="74">
        <f t="shared" si="198"/>
        <v>5.5368202799999995E-2</v>
      </c>
      <c r="E1152" s="74">
        <f t="shared" si="199"/>
        <v>0.80470842009999999</v>
      </c>
      <c r="F1152" s="74">
        <f t="shared" si="200"/>
        <v>6.3295488300000008E-2</v>
      </c>
      <c r="G1152" s="95">
        <v>0.12997802999999999</v>
      </c>
      <c r="H1152" s="43">
        <v>9.7392701000000009E-3</v>
      </c>
      <c r="I1152" s="43">
        <v>0.62784923999999998</v>
      </c>
      <c r="J1152" s="43">
        <v>2.438423E-2</v>
      </c>
      <c r="K1152" s="43">
        <v>6.0018086000000002E-3</v>
      </c>
      <c r="L1152" s="43">
        <v>1.0826691999999999E-3</v>
      </c>
      <c r="M1152" s="43">
        <v>2.3899495E-2</v>
      </c>
      <c r="N1152" s="43">
        <v>0.16711991000000001</v>
      </c>
      <c r="O1152" s="43">
        <v>6.0213057E-3</v>
      </c>
      <c r="P1152" s="43">
        <v>0</v>
      </c>
      <c r="Q1152" s="43">
        <v>2.3032413999999998E-3</v>
      </c>
      <c r="R1152" s="43">
        <v>4.7438611999999998E-2</v>
      </c>
      <c r="S1152" s="43">
        <v>7.5323292E-3</v>
      </c>
      <c r="U1152" s="93">
        <f t="shared" si="201"/>
        <v>1.1205002586206896</v>
      </c>
    </row>
    <row r="1153" spans="1:21">
      <c r="A1153" s="41" t="s">
        <v>33</v>
      </c>
      <c r="B1153" s="94" t="s">
        <v>5602</v>
      </c>
      <c r="C1153" s="74">
        <f t="shared" si="197"/>
        <v>1.4319293216000002</v>
      </c>
      <c r="D1153" s="74">
        <f t="shared" si="198"/>
        <v>4.3394175899999998E-2</v>
      </c>
      <c r="E1153" s="74">
        <f t="shared" si="199"/>
        <v>1.2626650282</v>
      </c>
      <c r="F1153" s="74">
        <f t="shared" si="200"/>
        <v>5.0621478499999997E-2</v>
      </c>
      <c r="G1153" s="95">
        <v>7.5248639000000006E-2</v>
      </c>
      <c r="H1153" s="43">
        <v>6.4494482000000001E-3</v>
      </c>
      <c r="I1153" s="43">
        <v>0.84818616999999996</v>
      </c>
      <c r="J1153" s="43">
        <v>1.7095767000000001E-2</v>
      </c>
      <c r="K1153" s="43">
        <v>3.0810955E-3</v>
      </c>
      <c r="L1153" s="43">
        <v>1.1079574E-3</v>
      </c>
      <c r="M1153" s="43">
        <v>2.2109356E-2</v>
      </c>
      <c r="N1153" s="43">
        <v>0.40802940999999998</v>
      </c>
      <c r="O1153" s="43">
        <v>3.6475346999999998E-3</v>
      </c>
      <c r="P1153" s="43">
        <v>0</v>
      </c>
      <c r="Q1153" s="43">
        <v>1.0318167999999999E-3</v>
      </c>
      <c r="R1153" s="43">
        <v>4.4400729E-2</v>
      </c>
      <c r="S1153" s="43">
        <v>1.541398E-3</v>
      </c>
      <c r="U1153" s="93">
        <f t="shared" si="201"/>
        <v>0.64869516379310344</v>
      </c>
    </row>
    <row r="1154" spans="1:21">
      <c r="A1154" s="41" t="s">
        <v>33</v>
      </c>
      <c r="B1154" s="94" t="s">
        <v>5603</v>
      </c>
      <c r="C1154" s="74">
        <f t="shared" si="197"/>
        <v>1.15984659713</v>
      </c>
      <c r="D1154" s="74">
        <f t="shared" si="198"/>
        <v>4.0939520399999998E-2</v>
      </c>
      <c r="E1154" s="74">
        <f t="shared" si="199"/>
        <v>0.98943260189999993</v>
      </c>
      <c r="F1154" s="74">
        <f t="shared" si="200"/>
        <v>3.8618013830000006E-2</v>
      </c>
      <c r="G1154" s="95">
        <v>9.0856460999999999E-2</v>
      </c>
      <c r="H1154" s="43">
        <v>6.8809619000000004E-3</v>
      </c>
      <c r="I1154" s="43">
        <v>0.42715976999999999</v>
      </c>
      <c r="J1154" s="43">
        <v>1.8785738E-2</v>
      </c>
      <c r="K1154" s="43">
        <v>4.0889778E-3</v>
      </c>
      <c r="L1154" s="43">
        <v>1.5320676E-3</v>
      </c>
      <c r="M1154" s="43">
        <v>1.6532736999999999E-2</v>
      </c>
      <c r="N1154" s="43">
        <v>0.55539187000000001</v>
      </c>
      <c r="O1154" s="43">
        <v>4.0016306999999997E-3</v>
      </c>
      <c r="P1154" s="43">
        <v>0</v>
      </c>
      <c r="Q1154" s="43">
        <v>1.2520928000000001E-3</v>
      </c>
      <c r="R1154" s="43">
        <v>3.2514893000000003E-2</v>
      </c>
      <c r="S1154" s="43">
        <v>8.4939732999999998E-4</v>
      </c>
      <c r="U1154" s="93">
        <f t="shared" si="201"/>
        <v>0.78324535344827584</v>
      </c>
    </row>
    <row r="1155" spans="1:21">
      <c r="A1155" s="41" t="s">
        <v>33</v>
      </c>
      <c r="B1155" s="94" t="s">
        <v>5604</v>
      </c>
      <c r="C1155" s="74">
        <f t="shared" si="197"/>
        <v>0.98391552487999989</v>
      </c>
      <c r="D1155" s="74">
        <f t="shared" si="198"/>
        <v>3.6985310699999996E-2</v>
      </c>
      <c r="E1155" s="74">
        <f t="shared" si="199"/>
        <v>0.85117286029999994</v>
      </c>
      <c r="F1155" s="74">
        <f t="shared" si="200"/>
        <v>2.5647694879999999E-2</v>
      </c>
      <c r="G1155" s="95">
        <v>7.0109659000000005E-2</v>
      </c>
      <c r="H1155" s="43">
        <v>6.8558402999999999E-3</v>
      </c>
      <c r="I1155" s="43">
        <v>0.19463386999999999</v>
      </c>
      <c r="J1155" s="43">
        <v>1.9082524999999999E-2</v>
      </c>
      <c r="K1155" s="43">
        <v>4.0163678000000001E-3</v>
      </c>
      <c r="L1155" s="43">
        <v>1.2838149E-3</v>
      </c>
      <c r="M1155" s="43">
        <v>1.2602603E-2</v>
      </c>
      <c r="N1155" s="43">
        <v>0.64968314999999999</v>
      </c>
      <c r="O1155" s="43">
        <v>4.0955330999999998E-3</v>
      </c>
      <c r="P1155" s="43">
        <v>0</v>
      </c>
      <c r="Q1155" s="43">
        <v>1.3113764999999999E-3</v>
      </c>
      <c r="R1155" s="43">
        <v>1.9713907999999999E-2</v>
      </c>
      <c r="S1155" s="43">
        <v>5.2687728E-4</v>
      </c>
      <c r="U1155" s="93">
        <f t="shared" si="201"/>
        <v>0.60439361206896558</v>
      </c>
    </row>
    <row r="1156" spans="1:21">
      <c r="A1156" s="41" t="s">
        <v>33</v>
      </c>
      <c r="B1156" s="94" t="s">
        <v>5605</v>
      </c>
      <c r="C1156" s="74">
        <f t="shared" si="197"/>
        <v>1.8789514402999998</v>
      </c>
      <c r="D1156" s="74">
        <f t="shared" si="198"/>
        <v>9.7549419599999992E-2</v>
      </c>
      <c r="E1156" s="74">
        <f t="shared" si="199"/>
        <v>1.5405467289999999</v>
      </c>
      <c r="F1156" s="74">
        <f t="shared" si="200"/>
        <v>4.3848721699999996E-2</v>
      </c>
      <c r="G1156" s="95">
        <v>0.19700656999999999</v>
      </c>
      <c r="H1156" s="43">
        <v>1.1874889E-2</v>
      </c>
      <c r="I1156" s="43">
        <v>0.81846432000000002</v>
      </c>
      <c r="J1156" s="43">
        <v>3.699964E-2</v>
      </c>
      <c r="K1156" s="43">
        <v>8.7577768000000004E-3</v>
      </c>
      <c r="L1156" s="43">
        <v>2.5734228E-3</v>
      </c>
      <c r="M1156" s="43">
        <v>4.9218579999999998E-2</v>
      </c>
      <c r="N1156" s="43">
        <v>0.71020751999999998</v>
      </c>
      <c r="O1156" s="43">
        <v>7.2153052999999997E-3</v>
      </c>
      <c r="P1156" s="43">
        <v>0</v>
      </c>
      <c r="Q1156" s="43">
        <v>1.5845739E-3</v>
      </c>
      <c r="R1156" s="43">
        <v>3.3664715999999997E-2</v>
      </c>
      <c r="S1156" s="43">
        <v>1.3841265E-3</v>
      </c>
      <c r="U1156" s="93">
        <f t="shared" si="201"/>
        <v>1.6983324999999998</v>
      </c>
    </row>
    <row r="1157" spans="1:21">
      <c r="A1157" s="41" t="s">
        <v>33</v>
      </c>
      <c r="B1157" s="94" t="s">
        <v>5606</v>
      </c>
      <c r="C1157" s="74">
        <f t="shared" si="197"/>
        <v>1.158206898</v>
      </c>
      <c r="D1157" s="74">
        <f t="shared" si="198"/>
        <v>4.4621516900000005E-2</v>
      </c>
      <c r="E1157" s="74">
        <f t="shared" si="199"/>
        <v>0.90691127420000006</v>
      </c>
      <c r="F1157" s="74">
        <f t="shared" si="200"/>
        <v>5.11264669E-2</v>
      </c>
      <c r="G1157" s="95">
        <v>0.15554763999999999</v>
      </c>
      <c r="H1157" s="43">
        <v>7.3685141999999997E-3</v>
      </c>
      <c r="I1157" s="43">
        <v>0.35871437</v>
      </c>
      <c r="J1157" s="43">
        <v>1.9849726000000002E-2</v>
      </c>
      <c r="K1157" s="43">
        <v>5.4864524000000003E-3</v>
      </c>
      <c r="L1157" s="43">
        <v>2.6399434999999998E-3</v>
      </c>
      <c r="M1157" s="43">
        <v>1.6645395E-2</v>
      </c>
      <c r="N1157" s="43">
        <v>0.54082839000000005</v>
      </c>
      <c r="O1157" s="43">
        <v>4.1727878000000001E-3</v>
      </c>
      <c r="P1157" s="43">
        <v>0</v>
      </c>
      <c r="Q1157" s="43">
        <v>1.4107783E-3</v>
      </c>
      <c r="R1157" s="43">
        <v>4.4936713000000003E-2</v>
      </c>
      <c r="S1157" s="43">
        <v>6.0618779999999995E-4</v>
      </c>
      <c r="U1157" s="93">
        <f t="shared" si="201"/>
        <v>1.3409279310344826</v>
      </c>
    </row>
    <row r="1159" spans="1:21">
      <c r="B1159" s="40" t="s">
        <v>3525</v>
      </c>
    </row>
    <row r="1160" spans="1:21">
      <c r="A1160" s="41" t="s">
        <v>33</v>
      </c>
      <c r="B1160" s="94" t="s">
        <v>5607</v>
      </c>
      <c r="C1160" s="74">
        <f t="shared" ref="C1160:C1170" si="202">D1160+E1160+F1160+G1160</f>
        <v>0.83209727749999995</v>
      </c>
      <c r="D1160" s="74">
        <f t="shared" ref="D1160:D1170" si="203">J1160+K1160+L1160+M1160</f>
        <v>2.1495598790000001E-2</v>
      </c>
      <c r="E1160" s="74">
        <f t="shared" ref="E1160:E1170" si="204">H1160+I1160+N1160</f>
        <v>0.74722642169999998</v>
      </c>
      <c r="F1160" s="74">
        <f t="shared" ref="F1160:F1170" si="205">O1160+IF(P1160="x",0,P1160)+IF(Q1160="x",0,Q1160)+IF(R1160="x",0,R1160)+S1160</f>
        <v>5.2364940099999995E-3</v>
      </c>
      <c r="G1160" s="95">
        <v>5.8138763000000003E-2</v>
      </c>
      <c r="H1160" s="43">
        <v>4.1798416999999999E-3</v>
      </c>
      <c r="I1160" s="43">
        <v>0.37998158999999998</v>
      </c>
      <c r="J1160" s="43">
        <v>1.317859E-2</v>
      </c>
      <c r="K1160" s="43">
        <v>3.2564244000000001E-3</v>
      </c>
      <c r="L1160" s="43">
        <v>4.9341239E-4</v>
      </c>
      <c r="M1160" s="43">
        <v>4.5671720000000004E-3</v>
      </c>
      <c r="N1160" s="43">
        <v>0.36306498999999998</v>
      </c>
      <c r="O1160" s="43">
        <v>1.1989904E-3</v>
      </c>
      <c r="P1160" s="43">
        <v>0</v>
      </c>
      <c r="Q1160" s="43">
        <v>5.4490590999999998E-4</v>
      </c>
      <c r="R1160" s="43">
        <v>2.2294827999999999E-3</v>
      </c>
      <c r="S1160" s="43">
        <v>1.2631149E-3</v>
      </c>
      <c r="U1160" s="93">
        <f t="shared" ref="U1160:U1170" si="206">G1160/0.116</f>
        <v>0.50119623275862069</v>
      </c>
    </row>
    <row r="1161" spans="1:21">
      <c r="A1161" s="41" t="s">
        <v>33</v>
      </c>
      <c r="B1161" s="94" t="s">
        <v>5608</v>
      </c>
      <c r="C1161" s="74">
        <f t="shared" si="202"/>
        <v>0.17944360330999998</v>
      </c>
      <c r="D1161" s="74">
        <f t="shared" si="203"/>
        <v>5.8254279699999998E-3</v>
      </c>
      <c r="E1161" s="74">
        <f t="shared" si="204"/>
        <v>0.14052325709999999</v>
      </c>
      <c r="F1161" s="74">
        <f t="shared" si="205"/>
        <v>1.7872694240000001E-2</v>
      </c>
      <c r="G1161" s="95">
        <v>1.5222223999999999E-2</v>
      </c>
      <c r="H1161" s="43">
        <v>1.8681750999999999E-3</v>
      </c>
      <c r="I1161" s="43">
        <v>6.3751240000000001E-2</v>
      </c>
      <c r="J1161" s="43">
        <v>3.1350209E-3</v>
      </c>
      <c r="K1161" s="43">
        <v>9.9409962999999989E-4</v>
      </c>
      <c r="L1161" s="43">
        <v>1.3341544000000001E-4</v>
      </c>
      <c r="M1161" s="43">
        <v>1.562892E-3</v>
      </c>
      <c r="N1161" s="43">
        <v>7.4903841999999998E-2</v>
      </c>
      <c r="O1161" s="43">
        <v>1.5303972E-3</v>
      </c>
      <c r="P1161" s="43">
        <v>0</v>
      </c>
      <c r="Q1161" s="43">
        <v>4.4876764000000003E-4</v>
      </c>
      <c r="R1161" s="43">
        <v>1.9688663999999998E-3</v>
      </c>
      <c r="S1161" s="43">
        <v>1.3924663E-2</v>
      </c>
      <c r="U1161" s="93">
        <f t="shared" si="206"/>
        <v>0.13122606896551722</v>
      </c>
    </row>
    <row r="1162" spans="1:21">
      <c r="A1162" s="41" t="s">
        <v>33</v>
      </c>
      <c r="B1162" s="94" t="s">
        <v>5609</v>
      </c>
      <c r="C1162" s="74">
        <f t="shared" si="202"/>
        <v>0.21981825015000001</v>
      </c>
      <c r="D1162" s="74">
        <f t="shared" si="203"/>
        <v>6.7130166099999998E-3</v>
      </c>
      <c r="E1162" s="74">
        <f t="shared" si="204"/>
        <v>0.17763612200000001</v>
      </c>
      <c r="F1162" s="74">
        <f t="shared" si="205"/>
        <v>1.028651354E-2</v>
      </c>
      <c r="G1162" s="95">
        <v>2.5182598E-2</v>
      </c>
      <c r="H1162" s="43">
        <v>1.3417520000000001E-3</v>
      </c>
      <c r="I1162" s="43">
        <v>9.2419408999999994E-2</v>
      </c>
      <c r="J1162" s="43">
        <v>4.0762903999999999E-3</v>
      </c>
      <c r="K1162" s="43">
        <v>9.1850660999999998E-4</v>
      </c>
      <c r="L1162" s="43">
        <v>1.6670049999999999E-4</v>
      </c>
      <c r="M1162" s="43">
        <v>1.5515190999999999E-3</v>
      </c>
      <c r="N1162" s="43">
        <v>8.3874960999999998E-2</v>
      </c>
      <c r="O1162" s="43">
        <v>1.0778627E-3</v>
      </c>
      <c r="P1162" s="43">
        <v>0</v>
      </c>
      <c r="Q1162" s="43">
        <v>5.2151184000000001E-4</v>
      </c>
      <c r="R1162" s="43">
        <v>2.1313416999999999E-3</v>
      </c>
      <c r="S1162" s="43">
        <v>6.5557973E-3</v>
      </c>
      <c r="U1162" s="93">
        <f t="shared" si="206"/>
        <v>0.21709136206896551</v>
      </c>
    </row>
    <row r="1163" spans="1:21">
      <c r="A1163" s="41" t="s">
        <v>33</v>
      </c>
      <c r="B1163" s="94" t="s">
        <v>5610</v>
      </c>
      <c r="C1163" s="74">
        <f t="shared" si="202"/>
        <v>0.31185131417</v>
      </c>
      <c r="D1163" s="74">
        <f t="shared" si="203"/>
        <v>1.726805524E-2</v>
      </c>
      <c r="E1163" s="74">
        <f t="shared" si="204"/>
        <v>0.23301919869999999</v>
      </c>
      <c r="F1163" s="74">
        <f t="shared" si="205"/>
        <v>2.6573480229999998E-2</v>
      </c>
      <c r="G1163" s="95">
        <v>3.499058E-2</v>
      </c>
      <c r="H1163" s="43">
        <v>4.2268087000000001E-3</v>
      </c>
      <c r="I1163" s="43">
        <v>0.12108718</v>
      </c>
      <c r="J1163" s="43">
        <v>7.4330845999999997E-3</v>
      </c>
      <c r="K1163" s="43">
        <v>3.1618632000000001E-3</v>
      </c>
      <c r="L1163" s="43">
        <v>5.0225824000000002E-4</v>
      </c>
      <c r="M1163" s="43">
        <v>6.1708492E-3</v>
      </c>
      <c r="N1163" s="43">
        <v>0.10770521</v>
      </c>
      <c r="O1163" s="43">
        <v>2.3209759000000002E-3</v>
      </c>
      <c r="P1163" s="43">
        <v>0</v>
      </c>
      <c r="Q1163" s="43">
        <v>5.5653243000000001E-4</v>
      </c>
      <c r="R1163" s="43">
        <v>5.6838699000000001E-3</v>
      </c>
      <c r="S1163" s="43">
        <v>1.8012101999999999E-2</v>
      </c>
      <c r="U1163" s="93">
        <f t="shared" si="206"/>
        <v>0.30164293103448275</v>
      </c>
    </row>
    <row r="1164" spans="1:21">
      <c r="A1164" s="41" t="s">
        <v>33</v>
      </c>
      <c r="B1164" s="94" t="s">
        <v>5611</v>
      </c>
      <c r="C1164" s="74">
        <f t="shared" si="202"/>
        <v>0.16927499906000001</v>
      </c>
      <c r="D1164" s="74">
        <f t="shared" si="203"/>
        <v>4.8454334700000004E-3</v>
      </c>
      <c r="E1164" s="74">
        <f t="shared" si="204"/>
        <v>0.147463766</v>
      </c>
      <c r="F1164" s="74">
        <f t="shared" si="205"/>
        <v>5.9577865899999999E-3</v>
      </c>
      <c r="G1164" s="95">
        <v>1.1008013000000001E-2</v>
      </c>
      <c r="H1164" s="43">
        <v>1.182956E-3</v>
      </c>
      <c r="I1164" s="43">
        <v>5.5477094999999997E-2</v>
      </c>
      <c r="J1164" s="43">
        <v>2.5600808E-3</v>
      </c>
      <c r="K1164" s="43">
        <v>7.0578611000000002E-4</v>
      </c>
      <c r="L1164" s="43">
        <v>1.1798525999999999E-4</v>
      </c>
      <c r="M1164" s="43">
        <v>1.4615813000000001E-3</v>
      </c>
      <c r="N1164" s="43">
        <v>9.0803714999999993E-2</v>
      </c>
      <c r="O1164" s="43">
        <v>9.8467299999999993E-4</v>
      </c>
      <c r="P1164" s="43">
        <v>0</v>
      </c>
      <c r="Q1164" s="43">
        <v>3.2650889000000001E-4</v>
      </c>
      <c r="R1164" s="43">
        <v>2.2233689000000002E-3</v>
      </c>
      <c r="S1164" s="43">
        <v>2.4232358E-3</v>
      </c>
      <c r="U1164" s="93">
        <f t="shared" si="206"/>
        <v>9.489666379310345E-2</v>
      </c>
    </row>
    <row r="1165" spans="1:21">
      <c r="A1165" s="41" t="s">
        <v>33</v>
      </c>
      <c r="B1165" s="94" t="s">
        <v>5612</v>
      </c>
      <c r="C1165" s="74">
        <f t="shared" si="202"/>
        <v>0.14206372680999999</v>
      </c>
      <c r="D1165" s="74">
        <f t="shared" si="203"/>
        <v>5.0848054300000004E-3</v>
      </c>
      <c r="E1165" s="74">
        <f t="shared" si="204"/>
        <v>0.11942439129999999</v>
      </c>
      <c r="F1165" s="74">
        <f t="shared" si="205"/>
        <v>6.5913070800000008E-3</v>
      </c>
      <c r="G1165" s="95">
        <v>1.0963222999999999E-2</v>
      </c>
      <c r="H1165" s="43">
        <v>1.2210493E-3</v>
      </c>
      <c r="I1165" s="43">
        <v>3.8944475999999999E-2</v>
      </c>
      <c r="J1165" s="43">
        <v>2.6104743999999999E-3</v>
      </c>
      <c r="K1165" s="43">
        <v>7.3558648999999998E-4</v>
      </c>
      <c r="L1165" s="43">
        <v>1.3465064000000001E-4</v>
      </c>
      <c r="M1165" s="43">
        <v>1.6040939000000001E-3</v>
      </c>
      <c r="N1165" s="43">
        <v>7.9258865999999997E-2</v>
      </c>
      <c r="O1165" s="43">
        <v>1.0227312999999999E-3</v>
      </c>
      <c r="P1165" s="43">
        <v>0</v>
      </c>
      <c r="Q1165" s="43">
        <v>6.8878907999999999E-4</v>
      </c>
      <c r="R1165" s="43">
        <v>2.2879034000000001E-3</v>
      </c>
      <c r="S1165" s="43">
        <v>2.5918832999999998E-3</v>
      </c>
      <c r="U1165" s="93">
        <f t="shared" si="206"/>
        <v>9.4510543103448266E-2</v>
      </c>
    </row>
    <row r="1166" spans="1:21">
      <c r="A1166" s="41" t="s">
        <v>33</v>
      </c>
      <c r="B1166" s="94" t="s">
        <v>5613</v>
      </c>
      <c r="C1166" s="74">
        <f t="shared" si="202"/>
        <v>0.20127899364999999</v>
      </c>
      <c r="D1166" s="74">
        <f t="shared" si="203"/>
        <v>6.9654770100000003E-3</v>
      </c>
      <c r="E1166" s="74">
        <f t="shared" si="204"/>
        <v>0.1674168721</v>
      </c>
      <c r="F1166" s="74">
        <f t="shared" si="205"/>
        <v>1.0224434540000001E-2</v>
      </c>
      <c r="G1166" s="95">
        <v>1.667221E-2</v>
      </c>
      <c r="H1166" s="43">
        <v>1.5988510999999999E-3</v>
      </c>
      <c r="I1166" s="43">
        <v>8.2560604999999995E-2</v>
      </c>
      <c r="J1166" s="43">
        <v>3.6750529000000001E-3</v>
      </c>
      <c r="K1166" s="43">
        <v>9.9752208999999989E-4</v>
      </c>
      <c r="L1166" s="43">
        <v>1.7292092E-4</v>
      </c>
      <c r="M1166" s="43">
        <v>2.1199811E-3</v>
      </c>
      <c r="N1166" s="43">
        <v>8.3257416000000001E-2</v>
      </c>
      <c r="O1166" s="43">
        <v>1.2360251E-3</v>
      </c>
      <c r="P1166" s="43">
        <v>0</v>
      </c>
      <c r="Q1166" s="43">
        <v>4.9496534000000004E-4</v>
      </c>
      <c r="R1166" s="43">
        <v>2.4472575000000002E-3</v>
      </c>
      <c r="S1166" s="43">
        <v>6.0461865999999996E-3</v>
      </c>
      <c r="U1166" s="93">
        <f t="shared" si="206"/>
        <v>0.14372594827586205</v>
      </c>
    </row>
    <row r="1167" spans="1:21">
      <c r="A1167" s="41" t="s">
        <v>33</v>
      </c>
      <c r="B1167" s="94" t="s">
        <v>5614</v>
      </c>
      <c r="C1167" s="74">
        <f t="shared" si="202"/>
        <v>0.33323107897999998</v>
      </c>
      <c r="D1167" s="74">
        <f t="shared" si="203"/>
        <v>2.091815642E-2</v>
      </c>
      <c r="E1167" s="74">
        <f t="shared" si="204"/>
        <v>0.22165643800000001</v>
      </c>
      <c r="F1167" s="74">
        <f t="shared" si="205"/>
        <v>5.6277223559999999E-2</v>
      </c>
      <c r="G1167" s="95">
        <v>3.4379261000000001E-2</v>
      </c>
      <c r="H1167" s="43">
        <v>4.3742290000000003E-3</v>
      </c>
      <c r="I1167" s="43">
        <v>0.12420597</v>
      </c>
      <c r="J1167" s="43">
        <v>9.0557461999999991E-3</v>
      </c>
      <c r="K1167" s="43">
        <v>2.4287347999999999E-3</v>
      </c>
      <c r="L1167" s="43">
        <v>6.0341002E-4</v>
      </c>
      <c r="M1167" s="43">
        <v>8.8302654000000005E-3</v>
      </c>
      <c r="N1167" s="43">
        <v>9.3076239000000005E-2</v>
      </c>
      <c r="O1167" s="43">
        <v>2.8577148999999998E-3</v>
      </c>
      <c r="P1167" s="43">
        <v>0</v>
      </c>
      <c r="Q1167" s="43">
        <v>6.0640225999999996E-4</v>
      </c>
      <c r="R1167" s="43">
        <v>1.4532044E-3</v>
      </c>
      <c r="S1167" s="43">
        <v>5.1359901999999999E-2</v>
      </c>
      <c r="U1167" s="93">
        <f t="shared" si="206"/>
        <v>0.29637293965517242</v>
      </c>
    </row>
    <row r="1168" spans="1:21">
      <c r="A1168" s="41" t="s">
        <v>33</v>
      </c>
      <c r="B1168" s="94" t="s">
        <v>5615</v>
      </c>
      <c r="C1168" s="74">
        <f t="shared" si="202"/>
        <v>0.25143019086000001</v>
      </c>
      <c r="D1168" s="74">
        <f t="shared" si="203"/>
        <v>6.7202068100000005E-3</v>
      </c>
      <c r="E1168" s="74">
        <f t="shared" si="204"/>
        <v>0.21981938770000001</v>
      </c>
      <c r="F1168" s="74">
        <f t="shared" si="205"/>
        <v>7.4709753499999998E-3</v>
      </c>
      <c r="G1168" s="95">
        <v>1.7419621E-2</v>
      </c>
      <c r="H1168" s="43">
        <v>1.4981387E-3</v>
      </c>
      <c r="I1168" s="43">
        <v>0.13896428999999999</v>
      </c>
      <c r="J1168" s="43">
        <v>3.8980581999999999E-3</v>
      </c>
      <c r="K1168" s="43">
        <v>8.8238599999999998E-4</v>
      </c>
      <c r="L1168" s="43">
        <v>1.4709061E-4</v>
      </c>
      <c r="M1168" s="43">
        <v>1.7926719999999999E-3</v>
      </c>
      <c r="N1168" s="43">
        <v>7.9356959000000005E-2</v>
      </c>
      <c r="O1168" s="43">
        <v>1.1902817000000001E-3</v>
      </c>
      <c r="P1168" s="43">
        <v>0</v>
      </c>
      <c r="Q1168" s="43">
        <v>4.3925244999999999E-4</v>
      </c>
      <c r="R1168" s="43">
        <v>2.2519483999999998E-3</v>
      </c>
      <c r="S1168" s="43">
        <v>3.5894928E-3</v>
      </c>
      <c r="U1168" s="93">
        <f t="shared" si="206"/>
        <v>0.15016914655172411</v>
      </c>
    </row>
    <row r="1169" spans="1:21">
      <c r="A1169" s="41" t="s">
        <v>33</v>
      </c>
      <c r="B1169" s="94" t="s">
        <v>5616</v>
      </c>
      <c r="C1169" s="74">
        <f t="shared" si="202"/>
        <v>0.17381918768999999</v>
      </c>
      <c r="D1169" s="74">
        <f t="shared" si="203"/>
        <v>1.087708251E-2</v>
      </c>
      <c r="E1169" s="74">
        <f t="shared" si="204"/>
        <v>0.13053654919999999</v>
      </c>
      <c r="F1169" s="74">
        <f t="shared" si="205"/>
        <v>1.4121169980000001E-2</v>
      </c>
      <c r="G1169" s="95">
        <v>1.8284386E-2</v>
      </c>
      <c r="H1169" s="43">
        <v>2.4363202000000001E-3</v>
      </c>
      <c r="I1169" s="43">
        <v>8.8762659999999993E-2</v>
      </c>
      <c r="J1169" s="43">
        <v>6.1171484000000003E-3</v>
      </c>
      <c r="K1169" s="43">
        <v>1.5981642999999999E-3</v>
      </c>
      <c r="L1169" s="43">
        <v>1.7329520999999999E-4</v>
      </c>
      <c r="M1169" s="43">
        <v>2.9884745999999998E-3</v>
      </c>
      <c r="N1169" s="43">
        <v>3.9337569000000003E-2</v>
      </c>
      <c r="O1169" s="43">
        <v>2.2800491000000002E-3</v>
      </c>
      <c r="P1169" s="43">
        <v>0</v>
      </c>
      <c r="Q1169" s="43">
        <v>4.0884367999999998E-4</v>
      </c>
      <c r="R1169" s="43">
        <v>4.3354997999999999E-3</v>
      </c>
      <c r="S1169" s="43">
        <v>7.0967774000000004E-3</v>
      </c>
      <c r="U1169" s="93">
        <f t="shared" si="206"/>
        <v>0.15762401724137931</v>
      </c>
    </row>
    <row r="1170" spans="1:21">
      <c r="A1170" s="41" t="s">
        <v>33</v>
      </c>
      <c r="B1170" s="94" t="s">
        <v>5617</v>
      </c>
      <c r="C1170" s="74">
        <f t="shared" si="202"/>
        <v>0.27559944023000005</v>
      </c>
      <c r="D1170" s="74">
        <f t="shared" si="203"/>
        <v>2.3684335430000002E-2</v>
      </c>
      <c r="E1170" s="74">
        <f t="shared" si="204"/>
        <v>0.20917338620000001</v>
      </c>
      <c r="F1170" s="74">
        <f t="shared" si="205"/>
        <v>2.0523616600000003E-2</v>
      </c>
      <c r="G1170" s="95">
        <v>2.2218102E-2</v>
      </c>
      <c r="H1170" s="43">
        <v>2.7701561999999998E-3</v>
      </c>
      <c r="I1170" s="43">
        <v>0.14958506999999999</v>
      </c>
      <c r="J1170" s="43">
        <v>7.0184360999999999E-3</v>
      </c>
      <c r="K1170" s="43">
        <v>1.6438296000000001E-3</v>
      </c>
      <c r="L1170" s="43">
        <v>3.0377372999999998E-4</v>
      </c>
      <c r="M1170" s="43">
        <v>1.4718296000000001E-2</v>
      </c>
      <c r="N1170" s="43">
        <v>5.6818159999999999E-2</v>
      </c>
      <c r="O1170" s="43">
        <v>1.7842391E-3</v>
      </c>
      <c r="P1170" s="43">
        <v>0</v>
      </c>
      <c r="Q1170" s="43">
        <v>5.372978E-4</v>
      </c>
      <c r="R1170" s="43">
        <v>5.8092457E-3</v>
      </c>
      <c r="S1170" s="43">
        <v>1.2392834E-2</v>
      </c>
      <c r="U1170" s="93">
        <f t="shared" si="206"/>
        <v>0.19153536206896551</v>
      </c>
    </row>
    <row r="1172" spans="1:21">
      <c r="B1172" s="40" t="s">
        <v>5618</v>
      </c>
    </row>
    <row r="1173" spans="1:21">
      <c r="A1173" s="41" t="s">
        <v>33</v>
      </c>
      <c r="B1173" s="94" t="s">
        <v>5619</v>
      </c>
      <c r="C1173" s="74">
        <f t="shared" ref="C1173:C1187" si="207">D1173+E1173+F1173+G1173</f>
        <v>8.0443247131999976E-2</v>
      </c>
      <c r="D1173" s="74">
        <f t="shared" ref="D1173:D1187" si="208">J1173+K1173+L1173+M1173</f>
        <v>1.3225913219999999E-3</v>
      </c>
      <c r="E1173" s="74">
        <f t="shared" ref="E1173:E1187" si="209">H1173+I1173+N1173</f>
        <v>6.471010163999999E-2</v>
      </c>
      <c r="F1173" s="74">
        <f t="shared" ref="F1173:F1187" si="210">O1173+IF(P1173="x",0,P1173)+IF(Q1173="x",0,Q1173)+IF(R1173="x",0,R1173)+S1173</f>
        <v>3.54070117E-3</v>
      </c>
      <c r="G1173" s="95">
        <v>1.0869853000000001E-2</v>
      </c>
      <c r="H1173" s="43">
        <v>8.9446163999999998E-4</v>
      </c>
      <c r="I1173" s="43">
        <v>1.5440236E-2</v>
      </c>
      <c r="J1173" s="43">
        <v>7.9116718999999996E-4</v>
      </c>
      <c r="K1173" s="43">
        <v>4.3602703000000001E-4</v>
      </c>
      <c r="L1173" s="43">
        <v>1.2986173000000001E-5</v>
      </c>
      <c r="M1173" s="43">
        <v>8.2410928999999993E-5</v>
      </c>
      <c r="N1173" s="43">
        <v>4.8375403999999997E-2</v>
      </c>
      <c r="O1173" s="43">
        <v>3.1839754E-4</v>
      </c>
      <c r="P1173" s="43">
        <v>0</v>
      </c>
      <c r="Q1173" s="43">
        <v>1.2580084999999999E-4</v>
      </c>
      <c r="R1173" s="43">
        <v>2.9656812E-3</v>
      </c>
      <c r="S1173" s="43">
        <v>1.3082158E-4</v>
      </c>
      <c r="U1173" s="93">
        <f t="shared" ref="U1173:U1187" si="211">G1173/0.116</f>
        <v>9.3705629310344832E-2</v>
      </c>
    </row>
    <row r="1174" spans="1:21">
      <c r="A1174" s="41" t="s">
        <v>33</v>
      </c>
      <c r="B1174" s="94" t="s">
        <v>5620</v>
      </c>
      <c r="C1174" s="74">
        <f t="shared" si="207"/>
        <v>4.8508879874600001E-2</v>
      </c>
      <c r="D1174" s="74">
        <f t="shared" si="208"/>
        <v>7.4067328760000009E-4</v>
      </c>
      <c r="E1174" s="74">
        <f t="shared" si="209"/>
        <v>3.8219346709999998E-2</v>
      </c>
      <c r="F1174" s="74">
        <f t="shared" si="210"/>
        <v>4.5245090770000005E-3</v>
      </c>
      <c r="G1174" s="95">
        <v>5.0243507999999997E-3</v>
      </c>
      <c r="H1174" s="43">
        <v>5.1720290999999997E-4</v>
      </c>
      <c r="I1174" s="43">
        <v>6.7550377999999996E-3</v>
      </c>
      <c r="J1174" s="43">
        <v>4.4120622000000002E-4</v>
      </c>
      <c r="K1174" s="43">
        <v>2.4745821000000002E-4</v>
      </c>
      <c r="L1174" s="43">
        <v>7.1532625999999996E-6</v>
      </c>
      <c r="M1174" s="43">
        <v>4.4855594999999998E-5</v>
      </c>
      <c r="N1174" s="43">
        <v>3.0947105999999999E-2</v>
      </c>
      <c r="O1174" s="43">
        <v>1.7059167999999999E-4</v>
      </c>
      <c r="P1174" s="43">
        <v>0</v>
      </c>
      <c r="Q1174" s="43">
        <v>7.2443114999999999E-5</v>
      </c>
      <c r="R1174" s="43">
        <v>4.2163447000000001E-3</v>
      </c>
      <c r="S1174" s="43">
        <v>6.5129581999999998E-5</v>
      </c>
      <c r="U1174" s="93">
        <f t="shared" si="211"/>
        <v>4.331336896551724E-2</v>
      </c>
    </row>
    <row r="1175" spans="1:21">
      <c r="A1175" s="41" t="s">
        <v>33</v>
      </c>
      <c r="B1175" s="94" t="s">
        <v>5621</v>
      </c>
      <c r="C1175" s="74">
        <f t="shared" si="207"/>
        <v>7.3628571E-3</v>
      </c>
      <c r="D1175" s="74">
        <f t="shared" si="208"/>
        <v>0</v>
      </c>
      <c r="E1175" s="74">
        <f t="shared" si="209"/>
        <v>0</v>
      </c>
      <c r="F1175" s="74">
        <f t="shared" si="210"/>
        <v>7.3628571E-3</v>
      </c>
      <c r="G1175" s="95">
        <v>0</v>
      </c>
      <c r="H1175" s="43">
        <v>0</v>
      </c>
      <c r="I1175" s="43">
        <v>0</v>
      </c>
      <c r="J1175" s="43">
        <v>0</v>
      </c>
      <c r="K1175" s="43">
        <v>0</v>
      </c>
      <c r="L1175" s="43">
        <v>0</v>
      </c>
      <c r="M1175" s="43">
        <v>0</v>
      </c>
      <c r="N1175" s="43">
        <v>0</v>
      </c>
      <c r="O1175" s="43">
        <v>0</v>
      </c>
      <c r="P1175" s="43">
        <v>0</v>
      </c>
      <c r="Q1175" s="43">
        <v>0</v>
      </c>
      <c r="R1175" s="43">
        <v>7.3628571E-3</v>
      </c>
      <c r="S1175" s="43">
        <v>0</v>
      </c>
      <c r="U1175" s="93">
        <f t="shared" si="211"/>
        <v>0</v>
      </c>
    </row>
    <row r="1176" spans="1:21">
      <c r="A1176" s="41" t="s">
        <v>33</v>
      </c>
      <c r="B1176" s="94" t="s">
        <v>5622</v>
      </c>
      <c r="C1176" s="74">
        <f t="shared" si="207"/>
        <v>0.174942678765</v>
      </c>
      <c r="D1176" s="74">
        <f t="shared" si="208"/>
        <v>2.8648065450000001E-3</v>
      </c>
      <c r="E1176" s="74">
        <f t="shared" si="209"/>
        <v>0.1406818138</v>
      </c>
      <c r="F1176" s="74">
        <f t="shared" si="210"/>
        <v>7.7130044199999991E-3</v>
      </c>
      <c r="G1176" s="95">
        <v>2.3683053999999999E-2</v>
      </c>
      <c r="H1176" s="43">
        <v>1.9444977999999999E-3</v>
      </c>
      <c r="I1176" s="43">
        <v>3.3578466000000001E-2</v>
      </c>
      <c r="J1176" s="43">
        <v>1.7157009E-3</v>
      </c>
      <c r="K1176" s="43">
        <v>9.4683444E-4</v>
      </c>
      <c r="L1176" s="43">
        <v>2.7777094999999998E-5</v>
      </c>
      <c r="M1176" s="43">
        <v>1.7449410999999999E-4</v>
      </c>
      <c r="N1176" s="43">
        <v>0.10515885</v>
      </c>
      <c r="O1176" s="43">
        <v>6.8968871000000002E-4</v>
      </c>
      <c r="P1176" s="43">
        <v>0</v>
      </c>
      <c r="Q1176" s="43">
        <v>2.7025102000000003E-4</v>
      </c>
      <c r="R1176" s="43">
        <v>6.4675975999999996E-3</v>
      </c>
      <c r="S1176" s="43">
        <v>2.8546708999999999E-4</v>
      </c>
      <c r="U1176" s="93">
        <f t="shared" si="211"/>
        <v>0.20416425862068963</v>
      </c>
    </row>
    <row r="1177" spans="1:21">
      <c r="A1177" s="41" t="s">
        <v>33</v>
      </c>
      <c r="B1177" s="94" t="s">
        <v>5623</v>
      </c>
      <c r="C1177" s="74">
        <f t="shared" si="207"/>
        <v>0.10567306212099999</v>
      </c>
      <c r="D1177" s="74">
        <f t="shared" si="208"/>
        <v>1.6080677009999999E-3</v>
      </c>
      <c r="E1177" s="74">
        <f t="shared" si="209"/>
        <v>8.3231304799999989E-2</v>
      </c>
      <c r="F1177" s="74">
        <f t="shared" si="210"/>
        <v>9.8835296199999995E-3</v>
      </c>
      <c r="G1177" s="95">
        <v>1.095016E-2</v>
      </c>
      <c r="H1177" s="43">
        <v>1.1261798E-3</v>
      </c>
      <c r="I1177" s="43">
        <v>1.4692195E-2</v>
      </c>
      <c r="J1177" s="43">
        <v>9.5871976999999998E-4</v>
      </c>
      <c r="K1177" s="43">
        <v>5.3832567999999997E-4</v>
      </c>
      <c r="L1177" s="43">
        <v>1.5377694E-5</v>
      </c>
      <c r="M1177" s="43">
        <v>9.5644557000000005E-5</v>
      </c>
      <c r="N1177" s="43">
        <v>6.7412929999999996E-2</v>
      </c>
      <c r="O1177" s="43">
        <v>3.7025247000000002E-4</v>
      </c>
      <c r="P1177" s="43">
        <v>0</v>
      </c>
      <c r="Q1177" s="43">
        <v>1.5635287999999999E-4</v>
      </c>
      <c r="R1177" s="43">
        <v>9.2147554999999996E-3</v>
      </c>
      <c r="S1177" s="43">
        <v>1.4216877000000001E-4</v>
      </c>
      <c r="U1177" s="93">
        <f t="shared" si="211"/>
        <v>9.4397931034482754E-2</v>
      </c>
    </row>
    <row r="1178" spans="1:21">
      <c r="A1178" s="41" t="s">
        <v>33</v>
      </c>
      <c r="B1178" s="94" t="s">
        <v>5624</v>
      </c>
      <c r="C1178" s="74">
        <f t="shared" si="207"/>
        <v>1.6106249999999999E-2</v>
      </c>
      <c r="D1178" s="74">
        <f t="shared" si="208"/>
        <v>0</v>
      </c>
      <c r="E1178" s="74">
        <f t="shared" si="209"/>
        <v>0</v>
      </c>
      <c r="F1178" s="74">
        <f t="shared" si="210"/>
        <v>1.6106249999999999E-2</v>
      </c>
      <c r="G1178" s="95">
        <v>0</v>
      </c>
      <c r="H1178" s="43">
        <v>0</v>
      </c>
      <c r="I1178" s="43">
        <v>0</v>
      </c>
      <c r="J1178" s="43">
        <v>0</v>
      </c>
      <c r="K1178" s="43">
        <v>0</v>
      </c>
      <c r="L1178" s="43">
        <v>0</v>
      </c>
      <c r="M1178" s="43">
        <v>0</v>
      </c>
      <c r="N1178" s="43">
        <v>0</v>
      </c>
      <c r="O1178" s="43">
        <v>0</v>
      </c>
      <c r="P1178" s="43">
        <v>0</v>
      </c>
      <c r="Q1178" s="43">
        <v>0</v>
      </c>
      <c r="R1178" s="43">
        <v>1.6106249999999999E-2</v>
      </c>
      <c r="S1178" s="43">
        <v>0</v>
      </c>
      <c r="U1178" s="93">
        <f t="shared" si="211"/>
        <v>0</v>
      </c>
    </row>
    <row r="1179" spans="1:21">
      <c r="A1179" s="41" t="s">
        <v>33</v>
      </c>
      <c r="B1179" s="94" t="s">
        <v>5625</v>
      </c>
      <c r="C1179" s="74">
        <f t="shared" si="207"/>
        <v>0.69717633972000004</v>
      </c>
      <c r="D1179" s="74">
        <f t="shared" si="208"/>
        <v>1.1387575220000001E-2</v>
      </c>
      <c r="E1179" s="74">
        <f t="shared" si="209"/>
        <v>0.56052544920000003</v>
      </c>
      <c r="F1179" s="74">
        <f t="shared" si="210"/>
        <v>3.0770469300000002E-2</v>
      </c>
      <c r="G1179" s="95">
        <v>9.4492846000000005E-2</v>
      </c>
      <c r="H1179" s="43">
        <v>7.7473291999999999E-3</v>
      </c>
      <c r="I1179" s="43">
        <v>0.13381604999999999</v>
      </c>
      <c r="J1179" s="43">
        <v>6.8249664999999998E-3</v>
      </c>
      <c r="K1179" s="43">
        <v>3.7697174999999999E-3</v>
      </c>
      <c r="L1179" s="43">
        <v>1.095164E-4</v>
      </c>
      <c r="M1179" s="43">
        <v>6.8337482000000002E-4</v>
      </c>
      <c r="N1179" s="43">
        <v>0.41896207000000002</v>
      </c>
      <c r="O1179" s="43">
        <v>2.741561E-3</v>
      </c>
      <c r="P1179" s="43">
        <v>0</v>
      </c>
      <c r="Q1179" s="43">
        <v>1.0685282999999999E-3</v>
      </c>
      <c r="R1179" s="43">
        <v>2.5820293000000001E-2</v>
      </c>
      <c r="S1179" s="43">
        <v>1.1400869999999999E-3</v>
      </c>
      <c r="U1179" s="93">
        <f t="shared" si="211"/>
        <v>0.81459349999999997</v>
      </c>
    </row>
    <row r="1180" spans="1:21">
      <c r="A1180" s="41" t="s">
        <v>33</v>
      </c>
      <c r="B1180" s="94" t="s">
        <v>5626</v>
      </c>
      <c r="C1180" s="74">
        <f t="shared" si="207"/>
        <v>0.42158038592800001</v>
      </c>
      <c r="D1180" s="74">
        <f t="shared" si="208"/>
        <v>6.4015631980000008E-3</v>
      </c>
      <c r="E1180" s="74">
        <f t="shared" si="209"/>
        <v>0.3319816002</v>
      </c>
      <c r="F1180" s="74">
        <f t="shared" si="210"/>
        <v>3.9499169530000003E-2</v>
      </c>
      <c r="G1180" s="95">
        <v>4.3698053000000001E-2</v>
      </c>
      <c r="H1180" s="43">
        <v>4.4915781999999996E-3</v>
      </c>
      <c r="I1180" s="43">
        <v>5.8555431999999998E-2</v>
      </c>
      <c r="J1180" s="43">
        <v>3.8186631E-3</v>
      </c>
      <c r="K1180" s="43">
        <v>2.1457512000000001E-3</v>
      </c>
      <c r="L1180" s="43">
        <v>6.0828498000000003E-5</v>
      </c>
      <c r="M1180" s="43">
        <v>3.763204E-4</v>
      </c>
      <c r="N1180" s="43">
        <v>0.26893458999999997</v>
      </c>
      <c r="O1180" s="43">
        <v>1.4736411E-3</v>
      </c>
      <c r="P1180" s="43">
        <v>0</v>
      </c>
      <c r="Q1180" s="43">
        <v>6.2006476999999999E-4</v>
      </c>
      <c r="R1180" s="43">
        <v>3.6837552000000003E-2</v>
      </c>
      <c r="S1180" s="43">
        <v>5.6791166000000001E-4</v>
      </c>
      <c r="U1180" s="93">
        <f t="shared" si="211"/>
        <v>0.37670735344827583</v>
      </c>
    </row>
    <row r="1181" spans="1:21">
      <c r="A1181" s="41" t="s">
        <v>33</v>
      </c>
      <c r="B1181" s="94" t="s">
        <v>5627</v>
      </c>
      <c r="C1181" s="74">
        <f t="shared" si="207"/>
        <v>6.4424999999999996E-2</v>
      </c>
      <c r="D1181" s="74">
        <f t="shared" si="208"/>
        <v>0</v>
      </c>
      <c r="E1181" s="74">
        <f t="shared" si="209"/>
        <v>0</v>
      </c>
      <c r="F1181" s="74">
        <f t="shared" si="210"/>
        <v>6.4424999999999996E-2</v>
      </c>
      <c r="G1181" s="95">
        <v>0</v>
      </c>
      <c r="H1181" s="43">
        <v>0</v>
      </c>
      <c r="I1181" s="43">
        <v>0</v>
      </c>
      <c r="J1181" s="43">
        <v>0</v>
      </c>
      <c r="K1181" s="43">
        <v>0</v>
      </c>
      <c r="L1181" s="43">
        <v>0</v>
      </c>
      <c r="M1181" s="43">
        <v>0</v>
      </c>
      <c r="N1181" s="43">
        <v>0</v>
      </c>
      <c r="O1181" s="43">
        <v>0</v>
      </c>
      <c r="P1181" s="43">
        <v>0</v>
      </c>
      <c r="Q1181" s="43">
        <v>0</v>
      </c>
      <c r="R1181" s="43">
        <v>6.4424999999999996E-2</v>
      </c>
      <c r="S1181" s="43">
        <v>0</v>
      </c>
      <c r="U1181" s="93">
        <f t="shared" si="211"/>
        <v>0</v>
      </c>
    </row>
    <row r="1182" spans="1:21">
      <c r="A1182" s="41" t="s">
        <v>33</v>
      </c>
      <c r="B1182" s="94" t="s">
        <v>5628</v>
      </c>
      <c r="C1182" s="74">
        <f t="shared" si="207"/>
        <v>0.27938940725599998</v>
      </c>
      <c r="D1182" s="74">
        <f t="shared" si="208"/>
        <v>4.5693604060000007E-3</v>
      </c>
      <c r="E1182" s="74">
        <f t="shared" si="209"/>
        <v>0.22465053709999999</v>
      </c>
      <c r="F1182" s="74">
        <f t="shared" si="210"/>
        <v>1.232449775E-2</v>
      </c>
      <c r="G1182" s="95">
        <v>3.7845011999999997E-2</v>
      </c>
      <c r="H1182" s="43">
        <v>3.1050640999999999E-3</v>
      </c>
      <c r="I1182" s="43">
        <v>5.3625983000000002E-2</v>
      </c>
      <c r="J1182" s="43">
        <v>2.7375541000000001E-3</v>
      </c>
      <c r="K1182" s="43">
        <v>1.5114111000000001E-3</v>
      </c>
      <c r="L1182" s="43">
        <v>4.4124956000000002E-5</v>
      </c>
      <c r="M1182" s="43">
        <v>2.7627024999999999E-4</v>
      </c>
      <c r="N1182" s="43">
        <v>0.16791949</v>
      </c>
      <c r="O1182" s="43">
        <v>1.1000631999999999E-3</v>
      </c>
      <c r="P1182" s="43">
        <v>0</v>
      </c>
      <c r="Q1182" s="43">
        <v>4.2990646999999999E-4</v>
      </c>
      <c r="R1182" s="43">
        <v>1.0338137000000001E-2</v>
      </c>
      <c r="S1182" s="43">
        <v>4.5639108000000001E-4</v>
      </c>
      <c r="U1182" s="93">
        <f t="shared" si="211"/>
        <v>0.32625010344827582</v>
      </c>
    </row>
    <row r="1183" spans="1:21">
      <c r="A1183" s="41" t="s">
        <v>33</v>
      </c>
      <c r="B1183" s="94" t="s">
        <v>5629</v>
      </c>
      <c r="C1183" s="74">
        <f t="shared" si="207"/>
        <v>0.16885452606500001</v>
      </c>
      <c r="D1183" s="74">
        <f t="shared" si="208"/>
        <v>2.5667667649999998E-3</v>
      </c>
      <c r="E1183" s="74">
        <f t="shared" si="209"/>
        <v>0.13298136250000001</v>
      </c>
      <c r="F1183" s="74">
        <f t="shared" si="210"/>
        <v>1.5806657799999999E-2</v>
      </c>
      <c r="G1183" s="95">
        <v>1.7499739E-2</v>
      </c>
      <c r="H1183" s="43">
        <v>1.7992595000000001E-3</v>
      </c>
      <c r="I1183" s="43">
        <v>2.3464842999999999E-2</v>
      </c>
      <c r="J1183" s="43">
        <v>1.5307083999999999E-3</v>
      </c>
      <c r="K1183" s="43">
        <v>8.5981079000000001E-4</v>
      </c>
      <c r="L1183" s="43">
        <v>2.4467855E-5</v>
      </c>
      <c r="M1183" s="43">
        <v>1.5177971999999999E-4</v>
      </c>
      <c r="N1183" s="43">
        <v>0.10771726</v>
      </c>
      <c r="O1183" s="43">
        <v>5.9093019000000004E-4</v>
      </c>
      <c r="P1183" s="43">
        <v>0</v>
      </c>
      <c r="Q1183" s="43">
        <v>2.4909526E-4</v>
      </c>
      <c r="R1183" s="43">
        <v>1.4739314999999999E-2</v>
      </c>
      <c r="S1183" s="43">
        <v>2.2731735E-4</v>
      </c>
      <c r="U1183" s="93">
        <f t="shared" si="211"/>
        <v>0.15085981896551723</v>
      </c>
    </row>
    <row r="1184" spans="1:21">
      <c r="A1184" s="41" t="s">
        <v>33</v>
      </c>
      <c r="B1184" s="94" t="s">
        <v>5630</v>
      </c>
      <c r="C1184" s="74">
        <f t="shared" si="207"/>
        <v>2.5770000000000001E-2</v>
      </c>
      <c r="D1184" s="74">
        <f t="shared" si="208"/>
        <v>0</v>
      </c>
      <c r="E1184" s="74">
        <f t="shared" si="209"/>
        <v>0</v>
      </c>
      <c r="F1184" s="74">
        <f t="shared" si="210"/>
        <v>2.5770000000000001E-2</v>
      </c>
      <c r="G1184" s="95">
        <v>0</v>
      </c>
      <c r="H1184" s="43">
        <v>0</v>
      </c>
      <c r="I1184" s="43">
        <v>0</v>
      </c>
      <c r="J1184" s="43">
        <v>0</v>
      </c>
      <c r="K1184" s="43">
        <v>0</v>
      </c>
      <c r="L1184" s="43">
        <v>0</v>
      </c>
      <c r="M1184" s="43">
        <v>0</v>
      </c>
      <c r="N1184" s="43">
        <v>0</v>
      </c>
      <c r="O1184" s="43">
        <v>0</v>
      </c>
      <c r="P1184" s="43">
        <v>0</v>
      </c>
      <c r="Q1184" s="43">
        <v>0</v>
      </c>
      <c r="R1184" s="43">
        <v>2.5770000000000001E-2</v>
      </c>
      <c r="S1184" s="43">
        <v>0</v>
      </c>
      <c r="U1184" s="93">
        <f t="shared" si="211"/>
        <v>0</v>
      </c>
    </row>
    <row r="1185" spans="1:21">
      <c r="A1185" s="41" t="s">
        <v>33</v>
      </c>
      <c r="B1185" s="94" t="s">
        <v>5631</v>
      </c>
      <c r="C1185" s="74">
        <f t="shared" si="207"/>
        <v>0.11517971215099999</v>
      </c>
      <c r="D1185" s="74">
        <f t="shared" si="208"/>
        <v>2.1180625609999999E-3</v>
      </c>
      <c r="E1185" s="74">
        <f t="shared" si="209"/>
        <v>9.1081018200000002E-2</v>
      </c>
      <c r="F1185" s="74">
        <f t="shared" si="210"/>
        <v>6.2662963899999995E-3</v>
      </c>
      <c r="G1185" s="95">
        <v>1.5714334999999999E-2</v>
      </c>
      <c r="H1185" s="43">
        <v>1.3404572E-3</v>
      </c>
      <c r="I1185" s="43">
        <v>2.1730112999999999E-2</v>
      </c>
      <c r="J1185" s="43">
        <v>1.2900339E-3</v>
      </c>
      <c r="K1185" s="43">
        <v>6.7143998999999997E-4</v>
      </c>
      <c r="L1185" s="43">
        <v>2.2719430999999999E-5</v>
      </c>
      <c r="M1185" s="43">
        <v>1.3386923999999999E-4</v>
      </c>
      <c r="N1185" s="43">
        <v>6.8010448000000001E-2</v>
      </c>
      <c r="O1185" s="43">
        <v>5.2486250999999999E-4</v>
      </c>
      <c r="P1185" s="43">
        <v>0</v>
      </c>
      <c r="Q1185" s="43">
        <v>2.0838458E-4</v>
      </c>
      <c r="R1185" s="43">
        <v>4.1467756999999999E-3</v>
      </c>
      <c r="S1185" s="43">
        <v>1.3862735999999999E-3</v>
      </c>
      <c r="U1185" s="93">
        <f t="shared" si="211"/>
        <v>0.13546840517241379</v>
      </c>
    </row>
    <row r="1186" spans="1:21">
      <c r="A1186" s="41" t="s">
        <v>33</v>
      </c>
      <c r="B1186" s="94" t="s">
        <v>5632</v>
      </c>
      <c r="C1186" s="74">
        <f t="shared" si="207"/>
        <v>6.7764183528299993E-2</v>
      </c>
      <c r="D1186" s="74">
        <f t="shared" si="208"/>
        <v>1.0328482433000002E-3</v>
      </c>
      <c r="E1186" s="74">
        <f t="shared" si="209"/>
        <v>5.338126956E-2</v>
      </c>
      <c r="F1186" s="74">
        <f t="shared" si="210"/>
        <v>6.3296528249999996E-3</v>
      </c>
      <c r="G1186" s="95">
        <v>7.0204129000000001E-3</v>
      </c>
      <c r="H1186" s="43">
        <v>7.2233195999999995E-4</v>
      </c>
      <c r="I1186" s="43">
        <v>9.4286066000000002E-3</v>
      </c>
      <c r="J1186" s="43">
        <v>6.1552657000000003E-4</v>
      </c>
      <c r="K1186" s="43">
        <v>3.4543462E-4</v>
      </c>
      <c r="L1186" s="43">
        <v>9.9235972999999993E-6</v>
      </c>
      <c r="M1186" s="43">
        <v>6.1963455999999997E-5</v>
      </c>
      <c r="N1186" s="43">
        <v>4.3230330999999997E-2</v>
      </c>
      <c r="O1186" s="43">
        <v>2.3784583999999999E-4</v>
      </c>
      <c r="P1186" s="43">
        <v>0</v>
      </c>
      <c r="Q1186" s="43">
        <v>1.0070746E-4</v>
      </c>
      <c r="R1186" s="43">
        <v>5.9000199000000001E-3</v>
      </c>
      <c r="S1186" s="43">
        <v>9.1079624999999996E-5</v>
      </c>
      <c r="U1186" s="93">
        <f t="shared" si="211"/>
        <v>6.0520800862068964E-2</v>
      </c>
    </row>
    <row r="1187" spans="1:21">
      <c r="A1187" s="41" t="s">
        <v>33</v>
      </c>
      <c r="B1187" s="94" t="s">
        <v>5633</v>
      </c>
      <c r="C1187" s="74">
        <f t="shared" si="207"/>
        <v>1.0307999999999999E-2</v>
      </c>
      <c r="D1187" s="74">
        <f t="shared" si="208"/>
        <v>0</v>
      </c>
      <c r="E1187" s="74">
        <f t="shared" si="209"/>
        <v>0</v>
      </c>
      <c r="F1187" s="74">
        <f t="shared" si="210"/>
        <v>1.0307999999999999E-2</v>
      </c>
      <c r="G1187" s="95">
        <v>0</v>
      </c>
      <c r="H1187" s="43">
        <v>0</v>
      </c>
      <c r="I1187" s="43">
        <v>0</v>
      </c>
      <c r="J1187" s="43">
        <v>0</v>
      </c>
      <c r="K1187" s="43">
        <v>0</v>
      </c>
      <c r="L1187" s="43">
        <v>0</v>
      </c>
      <c r="M1187" s="43">
        <v>0</v>
      </c>
      <c r="N1187" s="43">
        <v>0</v>
      </c>
      <c r="O1187" s="43">
        <v>0</v>
      </c>
      <c r="P1187" s="43">
        <v>0</v>
      </c>
      <c r="Q1187" s="43">
        <v>0</v>
      </c>
      <c r="R1187" s="43">
        <v>1.0307999999999999E-2</v>
      </c>
      <c r="S1187" s="43">
        <v>0</v>
      </c>
      <c r="U1187" s="93">
        <f t="shared" si="211"/>
        <v>0</v>
      </c>
    </row>
    <row r="1189" spans="1:21">
      <c r="B1189" s="40" t="s">
        <v>5634</v>
      </c>
    </row>
    <row r="1190" spans="1:21" ht="15">
      <c r="A1190" s="41" t="s">
        <v>33</v>
      </c>
      <c r="B1190" s="94" t="s">
        <v>5635</v>
      </c>
      <c r="C1190" s="74">
        <f t="shared" ref="C1190" si="212">D1190+E1190+F1190+G1190</f>
        <v>0.11805003589800001</v>
      </c>
      <c r="D1190" s="74">
        <f t="shared" ref="D1190" si="213">J1190+K1190+L1190+M1190</f>
        <v>3.887741471E-3</v>
      </c>
      <c r="E1190" s="74">
        <f t="shared" ref="E1190" si="214">H1190+I1190+N1190</f>
        <v>3.6140845900000003E-2</v>
      </c>
      <c r="F1190" s="74">
        <f t="shared" ref="F1190" si="215">O1190+IF(P1190="x",0,P1190)+IF(Q1190="x",0,Q1190)+IF(R1190="x",0,R1190)+S1190</f>
        <v>1.6058583527E-2</v>
      </c>
      <c r="G1190" s="96">
        <v>6.1962864999999999E-2</v>
      </c>
      <c r="H1190" s="97">
        <v>1.1752621999999999E-3</v>
      </c>
      <c r="I1190" s="97">
        <v>2.7242717000000001E-3</v>
      </c>
      <c r="J1190" s="97">
        <v>2.2893362E-3</v>
      </c>
      <c r="K1190" s="97">
        <v>1.3762942E-3</v>
      </c>
      <c r="L1190" s="97">
        <v>2.9842501E-5</v>
      </c>
      <c r="M1190" s="97">
        <v>1.9226857E-4</v>
      </c>
      <c r="N1190" s="97">
        <v>3.2241312000000001E-2</v>
      </c>
      <c r="O1190" s="97">
        <v>1.4481361000000001E-3</v>
      </c>
      <c r="P1190" s="97">
        <v>0</v>
      </c>
      <c r="Q1190" s="97">
        <v>5.9369413999999995E-4</v>
      </c>
      <c r="R1190" s="97">
        <v>1.1503287E-5</v>
      </c>
      <c r="S1190" s="97">
        <v>1.400525E-2</v>
      </c>
      <c r="U1190" s="93">
        <f t="shared" ref="U1190" si="216">G1190/0.116</f>
        <v>0.53416262931034475</v>
      </c>
    </row>
    <row r="1192" spans="1:21">
      <c r="B1192" s="40" t="s">
        <v>5636</v>
      </c>
    </row>
    <row r="1193" spans="1:21">
      <c r="A1193" s="41" t="s">
        <v>33</v>
      </c>
      <c r="B1193" s="94" t="s">
        <v>5637</v>
      </c>
      <c r="C1193" s="74">
        <f t="shared" ref="C1193:C1208" si="217">D1193+E1193+F1193+G1193</f>
        <v>-3.1335279420000002E-3</v>
      </c>
      <c r="D1193" s="74">
        <f>J1193+K1193+L1193+M1193</f>
        <v>-1.4210218420000001E-3</v>
      </c>
      <c r="E1193" s="74">
        <f>H1193+I1193+N1193</f>
        <v>-1.7125061E-3</v>
      </c>
      <c r="F1193" s="74">
        <f t="shared" ref="F1193:F1208" si="218">O1193+IF(P1193="x",0,P1193)+IF(Q1193="x",0,Q1193)+IF(R1193="x",0,R1193)+S1193</f>
        <v>0</v>
      </c>
      <c r="G1193" s="95">
        <v>0</v>
      </c>
      <c r="H1193" s="43">
        <v>0</v>
      </c>
      <c r="I1193" s="43">
        <v>0</v>
      </c>
      <c r="J1193" s="43">
        <v>0</v>
      </c>
      <c r="K1193" s="43">
        <v>0</v>
      </c>
      <c r="L1193" s="43">
        <v>-1.2615942000000001E-5</v>
      </c>
      <c r="M1193" s="43">
        <v>-1.4084059E-3</v>
      </c>
      <c r="N1193" s="43">
        <v>-1.7125061E-3</v>
      </c>
      <c r="O1193" s="43">
        <v>0</v>
      </c>
      <c r="P1193" s="43">
        <v>0</v>
      </c>
      <c r="Q1193" s="43">
        <v>0</v>
      </c>
      <c r="R1193" s="43">
        <v>0</v>
      </c>
      <c r="S1193" s="43">
        <v>0</v>
      </c>
      <c r="U1193" s="93">
        <f t="shared" ref="U1193:U1208" si="219">G1193/0.116</f>
        <v>0</v>
      </c>
    </row>
    <row r="1194" spans="1:21">
      <c r="A1194" s="41" t="s">
        <v>33</v>
      </c>
      <c r="B1194" s="94" t="s">
        <v>5638</v>
      </c>
      <c r="C1194" s="74">
        <f t="shared" si="217"/>
        <v>-3.608051352E-3</v>
      </c>
      <c r="D1194" s="74">
        <f t="shared" ref="D1194:D1208" si="220">J1194+K1194+L1194+M1194</f>
        <v>-1.659886252E-3</v>
      </c>
      <c r="E1194" s="74">
        <f t="shared" ref="E1194:E1208" si="221">H1194+I1194+N1194</f>
        <v>-1.9481651E-3</v>
      </c>
      <c r="F1194" s="74">
        <f t="shared" si="218"/>
        <v>0</v>
      </c>
      <c r="G1194" s="95">
        <v>0</v>
      </c>
      <c r="H1194" s="43">
        <v>0</v>
      </c>
      <c r="I1194" s="43">
        <v>0</v>
      </c>
      <c r="J1194" s="43">
        <v>0</v>
      </c>
      <c r="K1194" s="43">
        <v>0</v>
      </c>
      <c r="L1194" s="43">
        <v>-9.3987751999999997E-5</v>
      </c>
      <c r="M1194" s="43">
        <v>-1.5658985E-3</v>
      </c>
      <c r="N1194" s="43">
        <v>-1.9481651E-3</v>
      </c>
      <c r="O1194" s="43">
        <v>0</v>
      </c>
      <c r="P1194" s="43">
        <v>0</v>
      </c>
      <c r="Q1194" s="43">
        <v>0</v>
      </c>
      <c r="R1194" s="43">
        <v>0</v>
      </c>
      <c r="S1194" s="43">
        <v>0</v>
      </c>
      <c r="U1194" s="93">
        <f t="shared" si="219"/>
        <v>0</v>
      </c>
    </row>
    <row r="1195" spans="1:21">
      <c r="A1195" s="41" t="s">
        <v>33</v>
      </c>
      <c r="B1195" s="94" t="s">
        <v>5639</v>
      </c>
      <c r="C1195" s="74">
        <f t="shared" si="217"/>
        <v>-8.640882267000001E-3</v>
      </c>
      <c r="D1195" s="74">
        <f t="shared" si="220"/>
        <v>-5.9066785670000002E-3</v>
      </c>
      <c r="E1195" s="74">
        <f t="shared" si="221"/>
        <v>-2.7342037E-3</v>
      </c>
      <c r="F1195" s="74">
        <f t="shared" si="218"/>
        <v>0</v>
      </c>
      <c r="G1195" s="95">
        <v>0</v>
      </c>
      <c r="H1195" s="43">
        <v>0</v>
      </c>
      <c r="I1195" s="43">
        <v>0</v>
      </c>
      <c r="J1195" s="43">
        <v>0</v>
      </c>
      <c r="K1195" s="43">
        <v>0</v>
      </c>
      <c r="L1195" s="43">
        <v>-6.9039966999999999E-5</v>
      </c>
      <c r="M1195" s="43">
        <v>-5.8376386000000002E-3</v>
      </c>
      <c r="N1195" s="43">
        <v>-2.7342037E-3</v>
      </c>
      <c r="O1195" s="43">
        <v>0</v>
      </c>
      <c r="P1195" s="43">
        <v>0</v>
      </c>
      <c r="Q1195" s="43">
        <v>0</v>
      </c>
      <c r="R1195" s="43">
        <v>0</v>
      </c>
      <c r="S1195" s="43">
        <v>0</v>
      </c>
      <c r="U1195" s="93">
        <f t="shared" si="219"/>
        <v>0</v>
      </c>
    </row>
    <row r="1196" spans="1:21">
      <c r="A1196" s="41" t="s">
        <v>33</v>
      </c>
      <c r="B1196" s="94" t="s">
        <v>5640</v>
      </c>
      <c r="C1196" s="74">
        <f t="shared" si="217"/>
        <v>-4.8745072590000004E-3</v>
      </c>
      <c r="D1196" s="74">
        <f t="shared" si="220"/>
        <v>-2.3969048590000001E-3</v>
      </c>
      <c r="E1196" s="74">
        <f t="shared" si="221"/>
        <v>-2.4776023999999999E-3</v>
      </c>
      <c r="F1196" s="74">
        <f t="shared" si="218"/>
        <v>0</v>
      </c>
      <c r="G1196" s="95">
        <v>0</v>
      </c>
      <c r="H1196" s="43">
        <v>0</v>
      </c>
      <c r="I1196" s="43">
        <v>0</v>
      </c>
      <c r="J1196" s="43">
        <v>0</v>
      </c>
      <c r="K1196" s="43">
        <v>0</v>
      </c>
      <c r="L1196" s="43">
        <v>-8.2091959000000001E-5</v>
      </c>
      <c r="M1196" s="43">
        <v>-2.3148129000000002E-3</v>
      </c>
      <c r="N1196" s="43">
        <v>-2.4776023999999999E-3</v>
      </c>
      <c r="O1196" s="43">
        <v>0</v>
      </c>
      <c r="P1196" s="43">
        <v>0</v>
      </c>
      <c r="Q1196" s="43">
        <v>0</v>
      </c>
      <c r="R1196" s="43">
        <v>0</v>
      </c>
      <c r="S1196" s="43">
        <v>0</v>
      </c>
      <c r="U1196" s="93">
        <f t="shared" si="219"/>
        <v>0</v>
      </c>
    </row>
    <row r="1197" spans="1:21">
      <c r="A1197" s="41" t="s">
        <v>33</v>
      </c>
      <c r="B1197" s="94" t="s">
        <v>5641</v>
      </c>
      <c r="C1197" s="74">
        <f t="shared" si="217"/>
        <v>-2.015066737E-2</v>
      </c>
      <c r="D1197" s="74">
        <f t="shared" si="220"/>
        <v>-1.6574784070000001E-2</v>
      </c>
      <c r="E1197" s="74">
        <f t="shared" si="221"/>
        <v>-3.5758832999999999E-3</v>
      </c>
      <c r="F1197" s="74">
        <f t="shared" si="218"/>
        <v>0</v>
      </c>
      <c r="G1197" s="95">
        <v>0</v>
      </c>
      <c r="H1197" s="43">
        <v>0</v>
      </c>
      <c r="I1197" s="43">
        <v>0</v>
      </c>
      <c r="J1197" s="43">
        <v>0</v>
      </c>
      <c r="K1197" s="43">
        <v>0</v>
      </c>
      <c r="L1197" s="43">
        <v>-1.2292706999999999E-4</v>
      </c>
      <c r="M1197" s="43">
        <v>-1.6451857E-2</v>
      </c>
      <c r="N1197" s="43">
        <v>-3.5758832999999999E-3</v>
      </c>
      <c r="O1197" s="43">
        <v>0</v>
      </c>
      <c r="P1197" s="43">
        <v>0</v>
      </c>
      <c r="Q1197" s="43">
        <v>0</v>
      </c>
      <c r="R1197" s="43">
        <v>0</v>
      </c>
      <c r="S1197" s="43">
        <v>0</v>
      </c>
      <c r="U1197" s="93">
        <f t="shared" si="219"/>
        <v>0</v>
      </c>
    </row>
    <row r="1198" spans="1:21">
      <c r="A1198" s="41" t="s">
        <v>33</v>
      </c>
      <c r="B1198" s="94" t="s">
        <v>5642</v>
      </c>
      <c r="C1198" s="74">
        <f t="shared" si="217"/>
        <v>-2.520209182E-3</v>
      </c>
      <c r="D1198" s="74">
        <f t="shared" si="220"/>
        <v>-1.367068682E-3</v>
      </c>
      <c r="E1198" s="74">
        <f t="shared" si="221"/>
        <v>-1.1531404999999999E-3</v>
      </c>
      <c r="F1198" s="74">
        <f t="shared" si="218"/>
        <v>0</v>
      </c>
      <c r="G1198" s="95">
        <v>0</v>
      </c>
      <c r="H1198" s="43">
        <v>0</v>
      </c>
      <c r="I1198" s="43">
        <v>0</v>
      </c>
      <c r="J1198" s="43">
        <v>0</v>
      </c>
      <c r="K1198" s="43">
        <v>0</v>
      </c>
      <c r="L1198" s="43">
        <v>-5.2223781999999997E-5</v>
      </c>
      <c r="M1198" s="43">
        <v>-1.3148449E-3</v>
      </c>
      <c r="N1198" s="43">
        <v>-1.1531404999999999E-3</v>
      </c>
      <c r="O1198" s="43">
        <v>0</v>
      </c>
      <c r="P1198" s="43">
        <v>0</v>
      </c>
      <c r="Q1198" s="43">
        <v>0</v>
      </c>
      <c r="R1198" s="43">
        <v>0</v>
      </c>
      <c r="S1198" s="43">
        <v>0</v>
      </c>
      <c r="U1198" s="93">
        <f t="shared" si="219"/>
        <v>0</v>
      </c>
    </row>
    <row r="1199" spans="1:21">
      <c r="A1199" s="41" t="s">
        <v>33</v>
      </c>
      <c r="B1199" s="94" t="s">
        <v>5643</v>
      </c>
      <c r="C1199" s="74">
        <f t="shared" si="217"/>
        <v>-6.614170245999999E-3</v>
      </c>
      <c r="D1199" s="74">
        <f t="shared" si="220"/>
        <v>-4.5122563459999996E-3</v>
      </c>
      <c r="E1199" s="74">
        <f t="shared" si="221"/>
        <v>-2.1019138999999998E-3</v>
      </c>
      <c r="F1199" s="74">
        <f t="shared" si="218"/>
        <v>0</v>
      </c>
      <c r="G1199" s="95">
        <v>0</v>
      </c>
      <c r="H1199" s="43">
        <v>0</v>
      </c>
      <c r="I1199" s="43">
        <v>0</v>
      </c>
      <c r="J1199" s="43">
        <v>0</v>
      </c>
      <c r="K1199" s="43">
        <v>0</v>
      </c>
      <c r="L1199" s="43">
        <v>-7.6369246000000007E-5</v>
      </c>
      <c r="M1199" s="43">
        <v>-4.4358870999999999E-3</v>
      </c>
      <c r="N1199" s="43">
        <v>-2.1019138999999998E-3</v>
      </c>
      <c r="O1199" s="43">
        <v>0</v>
      </c>
      <c r="P1199" s="43">
        <v>0</v>
      </c>
      <c r="Q1199" s="43">
        <v>0</v>
      </c>
      <c r="R1199" s="43">
        <v>0</v>
      </c>
      <c r="S1199" s="43">
        <v>0</v>
      </c>
      <c r="U1199" s="93">
        <f t="shared" si="219"/>
        <v>0</v>
      </c>
    </row>
    <row r="1200" spans="1:21">
      <c r="A1200" s="41" t="s">
        <v>33</v>
      </c>
      <c r="B1200" s="94" t="s">
        <v>5644</v>
      </c>
      <c r="C1200" s="74">
        <f t="shared" si="217"/>
        <v>-1.1658760701E-2</v>
      </c>
      <c r="D1200" s="74">
        <f t="shared" si="220"/>
        <v>-9.1970379010000002E-3</v>
      </c>
      <c r="E1200" s="74">
        <f t="shared" si="221"/>
        <v>-2.4617227999999998E-3</v>
      </c>
      <c r="F1200" s="74">
        <f t="shared" si="218"/>
        <v>0</v>
      </c>
      <c r="G1200" s="95">
        <v>0</v>
      </c>
      <c r="H1200" s="43">
        <v>0</v>
      </c>
      <c r="I1200" s="43">
        <v>0</v>
      </c>
      <c r="J1200" s="43">
        <v>0</v>
      </c>
      <c r="K1200" s="43">
        <v>0</v>
      </c>
      <c r="L1200" s="43">
        <v>-4.6438601000000002E-5</v>
      </c>
      <c r="M1200" s="43">
        <v>-9.1505992999999994E-3</v>
      </c>
      <c r="N1200" s="43">
        <v>-2.4617227999999998E-3</v>
      </c>
      <c r="O1200" s="43">
        <v>0</v>
      </c>
      <c r="P1200" s="43">
        <v>0</v>
      </c>
      <c r="Q1200" s="43">
        <v>0</v>
      </c>
      <c r="R1200" s="43">
        <v>0</v>
      </c>
      <c r="S1200" s="43">
        <v>0</v>
      </c>
      <c r="U1200" s="93">
        <f t="shared" si="219"/>
        <v>0</v>
      </c>
    </row>
    <row r="1201" spans="1:21">
      <c r="A1201" s="41" t="s">
        <v>33</v>
      </c>
      <c r="B1201" s="94" t="s">
        <v>5645</v>
      </c>
      <c r="C1201" s="74">
        <f t="shared" si="217"/>
        <v>-8.5125760030000004E-3</v>
      </c>
      <c r="D1201" s="74">
        <f t="shared" si="220"/>
        <v>-4.3947652029999998E-3</v>
      </c>
      <c r="E1201" s="74">
        <f t="shared" si="221"/>
        <v>-4.1178107999999998E-3</v>
      </c>
      <c r="F1201" s="74">
        <f t="shared" si="218"/>
        <v>0</v>
      </c>
      <c r="G1201" s="95">
        <v>0</v>
      </c>
      <c r="H1201" s="43">
        <v>0</v>
      </c>
      <c r="I1201" s="43">
        <v>0</v>
      </c>
      <c r="J1201" s="43">
        <v>0</v>
      </c>
      <c r="K1201" s="43">
        <v>0</v>
      </c>
      <c r="L1201" s="43">
        <v>-4.6536903E-5</v>
      </c>
      <c r="M1201" s="43">
        <v>-4.3482282999999997E-3</v>
      </c>
      <c r="N1201" s="43">
        <v>-4.1178107999999998E-3</v>
      </c>
      <c r="O1201" s="43">
        <v>0</v>
      </c>
      <c r="P1201" s="43">
        <v>0</v>
      </c>
      <c r="Q1201" s="43">
        <v>0</v>
      </c>
      <c r="R1201" s="43">
        <v>0</v>
      </c>
      <c r="S1201" s="43">
        <v>0</v>
      </c>
      <c r="U1201" s="93">
        <f t="shared" si="219"/>
        <v>0</v>
      </c>
    </row>
    <row r="1202" spans="1:21">
      <c r="A1202" s="41" t="s">
        <v>33</v>
      </c>
      <c r="B1202" s="94" t="s">
        <v>5646</v>
      </c>
      <c r="C1202" s="74">
        <f t="shared" si="217"/>
        <v>-2.7171226560000001E-2</v>
      </c>
      <c r="D1202" s="74">
        <f t="shared" si="220"/>
        <v>-2.419456846E-2</v>
      </c>
      <c r="E1202" s="74">
        <f t="shared" si="221"/>
        <v>-2.9766581000000001E-3</v>
      </c>
      <c r="F1202" s="74">
        <f t="shared" si="218"/>
        <v>0</v>
      </c>
      <c r="G1202" s="95">
        <v>0</v>
      </c>
      <c r="H1202" s="43">
        <v>0</v>
      </c>
      <c r="I1202" s="43">
        <v>0</v>
      </c>
      <c r="J1202" s="43">
        <v>0</v>
      </c>
      <c r="K1202" s="43">
        <v>0</v>
      </c>
      <c r="L1202" s="43">
        <v>-2.9826845999999998E-4</v>
      </c>
      <c r="M1202" s="43">
        <v>-2.3896299999999999E-2</v>
      </c>
      <c r="N1202" s="43">
        <v>-2.9766581000000001E-3</v>
      </c>
      <c r="O1202" s="43">
        <v>0</v>
      </c>
      <c r="P1202" s="43">
        <v>0</v>
      </c>
      <c r="Q1202" s="43">
        <v>0</v>
      </c>
      <c r="R1202" s="43">
        <v>0</v>
      </c>
      <c r="S1202" s="43">
        <v>0</v>
      </c>
      <c r="U1202" s="93">
        <f t="shared" si="219"/>
        <v>0</v>
      </c>
    </row>
    <row r="1203" spans="1:21">
      <c r="A1203" s="41" t="s">
        <v>33</v>
      </c>
      <c r="B1203" s="94" t="s">
        <v>5647</v>
      </c>
      <c r="C1203" s="74">
        <f t="shared" si="217"/>
        <v>-5.1547889999999999E-3</v>
      </c>
      <c r="D1203" s="74">
        <f t="shared" si="220"/>
        <v>-2.9217808E-3</v>
      </c>
      <c r="E1203" s="74">
        <f t="shared" si="221"/>
        <v>-2.2330081999999999E-3</v>
      </c>
      <c r="F1203" s="74">
        <f t="shared" si="218"/>
        <v>0</v>
      </c>
      <c r="G1203" s="95">
        <v>0</v>
      </c>
      <c r="H1203" s="43">
        <v>0</v>
      </c>
      <c r="I1203" s="43">
        <v>0</v>
      </c>
      <c r="J1203" s="43">
        <v>0</v>
      </c>
      <c r="K1203" s="43">
        <v>0</v>
      </c>
      <c r="L1203" s="43">
        <v>-6.3651000000000004E-5</v>
      </c>
      <c r="M1203" s="43">
        <v>-2.8581297999999999E-3</v>
      </c>
      <c r="N1203" s="43">
        <v>-2.2330081999999999E-3</v>
      </c>
      <c r="O1203" s="43">
        <v>0</v>
      </c>
      <c r="P1203" s="43">
        <v>0</v>
      </c>
      <c r="Q1203" s="43">
        <v>0</v>
      </c>
      <c r="R1203" s="43">
        <v>0</v>
      </c>
      <c r="S1203" s="43">
        <v>0</v>
      </c>
      <c r="U1203" s="93">
        <f t="shared" si="219"/>
        <v>0</v>
      </c>
    </row>
    <row r="1204" spans="1:21">
      <c r="A1204" s="41" t="s">
        <v>33</v>
      </c>
      <c r="B1204" s="94" t="s">
        <v>5648</v>
      </c>
      <c r="C1204" s="74">
        <f t="shared" si="217"/>
        <v>-2.8511354319999999E-3</v>
      </c>
      <c r="D1204" s="74">
        <f t="shared" si="220"/>
        <v>-1.4813125319999999E-3</v>
      </c>
      <c r="E1204" s="74">
        <f t="shared" si="221"/>
        <v>-1.3698229E-3</v>
      </c>
      <c r="F1204" s="74">
        <f t="shared" si="218"/>
        <v>0</v>
      </c>
      <c r="G1204" s="95">
        <v>0</v>
      </c>
      <c r="H1204" s="43">
        <v>0</v>
      </c>
      <c r="I1204" s="43">
        <v>0</v>
      </c>
      <c r="J1204" s="43">
        <v>0</v>
      </c>
      <c r="K1204" s="43">
        <v>0</v>
      </c>
      <c r="L1204" s="43">
        <v>-5.5753932000000003E-5</v>
      </c>
      <c r="M1204" s="43">
        <v>-1.4255585999999999E-3</v>
      </c>
      <c r="N1204" s="43">
        <v>-1.3698229E-3</v>
      </c>
      <c r="O1204" s="43">
        <v>0</v>
      </c>
      <c r="P1204" s="43">
        <v>0</v>
      </c>
      <c r="Q1204" s="43">
        <v>0</v>
      </c>
      <c r="R1204" s="43">
        <v>0</v>
      </c>
      <c r="S1204" s="43">
        <v>0</v>
      </c>
      <c r="U1204" s="93">
        <f t="shared" si="219"/>
        <v>0</v>
      </c>
    </row>
    <row r="1205" spans="1:21">
      <c r="A1205" s="41" t="s">
        <v>33</v>
      </c>
      <c r="B1205" s="94" t="s">
        <v>5649</v>
      </c>
      <c r="C1205" s="74">
        <f t="shared" si="217"/>
        <v>-8.70401409E-3</v>
      </c>
      <c r="D1205" s="74">
        <f t="shared" si="220"/>
        <v>-2.4301484899999998E-3</v>
      </c>
      <c r="E1205" s="74">
        <f t="shared" si="221"/>
        <v>-6.2738656000000002E-3</v>
      </c>
      <c r="F1205" s="74">
        <f t="shared" si="218"/>
        <v>0</v>
      </c>
      <c r="G1205" s="95">
        <v>0</v>
      </c>
      <c r="H1205" s="43">
        <v>0</v>
      </c>
      <c r="I1205" s="43">
        <v>0</v>
      </c>
      <c r="J1205" s="43">
        <v>0</v>
      </c>
      <c r="K1205" s="43">
        <v>0</v>
      </c>
      <c r="L1205" s="43">
        <v>-1.7045499000000001E-4</v>
      </c>
      <c r="M1205" s="43">
        <v>-2.2596934999999999E-3</v>
      </c>
      <c r="N1205" s="43">
        <v>-6.2738656000000002E-3</v>
      </c>
      <c r="O1205" s="43">
        <v>0</v>
      </c>
      <c r="P1205" s="43">
        <v>0</v>
      </c>
      <c r="Q1205" s="43">
        <v>0</v>
      </c>
      <c r="R1205" s="43">
        <v>0</v>
      </c>
      <c r="S1205" s="43">
        <v>0</v>
      </c>
      <c r="U1205" s="93">
        <f t="shared" si="219"/>
        <v>0</v>
      </c>
    </row>
    <row r="1206" spans="1:21">
      <c r="A1206" s="41" t="s">
        <v>33</v>
      </c>
      <c r="B1206" s="94" t="s">
        <v>5650</v>
      </c>
      <c r="C1206" s="74">
        <f t="shared" si="217"/>
        <v>-1.7914241140000002E-2</v>
      </c>
      <c r="D1206" s="74">
        <f t="shared" si="220"/>
        <v>-1.298186634E-2</v>
      </c>
      <c r="E1206" s="74">
        <f t="shared" si="221"/>
        <v>-4.9323748000000001E-3</v>
      </c>
      <c r="F1206" s="74">
        <f t="shared" si="218"/>
        <v>0</v>
      </c>
      <c r="G1206" s="95">
        <v>0</v>
      </c>
      <c r="H1206" s="43">
        <v>0</v>
      </c>
      <c r="I1206" s="43">
        <v>0</v>
      </c>
      <c r="J1206" s="43">
        <v>0</v>
      </c>
      <c r="K1206" s="43">
        <v>0</v>
      </c>
      <c r="L1206" s="43">
        <v>-1.6101734E-4</v>
      </c>
      <c r="M1206" s="43">
        <v>-1.2820849E-2</v>
      </c>
      <c r="N1206" s="43">
        <v>-4.9323748000000001E-3</v>
      </c>
      <c r="O1206" s="43">
        <v>0</v>
      </c>
      <c r="P1206" s="43">
        <v>0</v>
      </c>
      <c r="Q1206" s="43">
        <v>0</v>
      </c>
      <c r="R1206" s="43">
        <v>0</v>
      </c>
      <c r="S1206" s="43">
        <v>0</v>
      </c>
      <c r="U1206" s="93">
        <f t="shared" si="219"/>
        <v>0</v>
      </c>
    </row>
    <row r="1207" spans="1:21">
      <c r="A1207" s="41" t="s">
        <v>33</v>
      </c>
      <c r="B1207" s="94" t="s">
        <v>5651</v>
      </c>
      <c r="C1207" s="74">
        <f t="shared" si="217"/>
        <v>-3.811707452E-3</v>
      </c>
      <c r="D1207" s="74">
        <f t="shared" si="220"/>
        <v>-2.419240752E-3</v>
      </c>
      <c r="E1207" s="74">
        <f t="shared" si="221"/>
        <v>-1.3924667E-3</v>
      </c>
      <c r="F1207" s="74">
        <f t="shared" si="218"/>
        <v>0</v>
      </c>
      <c r="G1207" s="95">
        <v>0</v>
      </c>
      <c r="H1207" s="43">
        <v>0</v>
      </c>
      <c r="I1207" s="43">
        <v>0</v>
      </c>
      <c r="J1207" s="43">
        <v>0</v>
      </c>
      <c r="K1207" s="43">
        <v>0</v>
      </c>
      <c r="L1207" s="43">
        <v>-2.5728352000000001E-5</v>
      </c>
      <c r="M1207" s="43">
        <v>-2.3935124000000001E-3</v>
      </c>
      <c r="N1207" s="43">
        <v>-1.3924667E-3</v>
      </c>
      <c r="O1207" s="43">
        <v>0</v>
      </c>
      <c r="P1207" s="43">
        <v>0</v>
      </c>
      <c r="Q1207" s="43">
        <v>0</v>
      </c>
      <c r="R1207" s="43">
        <v>0</v>
      </c>
      <c r="S1207" s="43">
        <v>0</v>
      </c>
      <c r="U1207" s="93">
        <f t="shared" si="219"/>
        <v>0</v>
      </c>
    </row>
    <row r="1208" spans="1:21">
      <c r="A1208" s="41" t="s">
        <v>33</v>
      </c>
      <c r="B1208" s="94" t="s">
        <v>5652</v>
      </c>
      <c r="C1208" s="74">
        <f t="shared" si="217"/>
        <v>-3.2339264039999999E-3</v>
      </c>
      <c r="D1208" s="74">
        <f t="shared" si="220"/>
        <v>-2.0628235040000002E-3</v>
      </c>
      <c r="E1208" s="74">
        <f t="shared" si="221"/>
        <v>-1.1711028999999999E-3</v>
      </c>
      <c r="F1208" s="74">
        <f t="shared" si="218"/>
        <v>0</v>
      </c>
      <c r="G1208" s="95">
        <v>0</v>
      </c>
      <c r="H1208" s="43">
        <v>0</v>
      </c>
      <c r="I1208" s="43">
        <v>0</v>
      </c>
      <c r="J1208" s="43">
        <v>0</v>
      </c>
      <c r="K1208" s="43">
        <v>0</v>
      </c>
      <c r="L1208" s="43">
        <v>-7.3587304000000004E-5</v>
      </c>
      <c r="M1208" s="43">
        <v>-1.9892362000000002E-3</v>
      </c>
      <c r="N1208" s="43">
        <v>-1.1711028999999999E-3</v>
      </c>
      <c r="O1208" s="43">
        <v>0</v>
      </c>
      <c r="P1208" s="43">
        <v>0</v>
      </c>
      <c r="Q1208" s="43">
        <v>0</v>
      </c>
      <c r="R1208" s="43">
        <v>0</v>
      </c>
      <c r="S1208" s="43">
        <v>0</v>
      </c>
      <c r="U1208" s="93">
        <f t="shared" si="219"/>
        <v>0</v>
      </c>
    </row>
    <row r="1210" spans="1:21">
      <c r="B1210" s="40" t="s">
        <v>5653</v>
      </c>
    </row>
    <row r="1211" spans="1:21">
      <c r="A1211" s="41" t="s">
        <v>29</v>
      </c>
      <c r="B1211" s="94" t="s">
        <v>5654</v>
      </c>
      <c r="C1211" s="74">
        <f t="shared" ref="C1211:C1216" si="222">D1211+E1211+F1211+G1211</f>
        <v>4.1762659650999998E-2</v>
      </c>
      <c r="D1211" s="74">
        <f t="shared" ref="D1211:D1216" si="223">J1211+K1211+L1211+M1211</f>
        <v>8.0172043080000005E-3</v>
      </c>
      <c r="E1211" s="74">
        <f t="shared" ref="E1211:E1216" si="224">H1211+I1211+N1211</f>
        <v>1.8891499999999999E-2</v>
      </c>
      <c r="F1211" s="74">
        <f t="shared" ref="F1211:F1216" si="225">O1211+IF(P1211="x",0,P1211)+IF(Q1211="x",0,Q1211)+IF(R1211="x",0,R1211)+S1211</f>
        <v>1.5498683430000002E-3</v>
      </c>
      <c r="G1211" s="95">
        <v>1.3304086999999999E-2</v>
      </c>
      <c r="H1211" s="43">
        <v>1.8276410999999999E-3</v>
      </c>
      <c r="I1211" s="43">
        <v>6.3557409000000002E-3</v>
      </c>
      <c r="J1211" s="43">
        <v>6.0905576999999997E-3</v>
      </c>
      <c r="K1211" s="43">
        <v>1.1088287000000001E-3</v>
      </c>
      <c r="L1211" s="43">
        <v>5.9224358E-5</v>
      </c>
      <c r="M1211" s="43">
        <v>7.5859354999999998E-4</v>
      </c>
      <c r="N1211" s="43">
        <v>1.0708118000000001E-2</v>
      </c>
      <c r="O1211" s="43">
        <v>1.2442758E-3</v>
      </c>
      <c r="P1211" s="43">
        <v>0</v>
      </c>
      <c r="Q1211" s="43">
        <v>1.8339642999999999E-4</v>
      </c>
      <c r="R1211" s="43">
        <v>8.1748509000000003E-5</v>
      </c>
      <c r="S1211" s="43">
        <v>4.0447604E-5</v>
      </c>
      <c r="U1211" s="93">
        <f t="shared" ref="U1211:U1216" si="226">G1211/0.116</f>
        <v>0.11469040517241379</v>
      </c>
    </row>
    <row r="1212" spans="1:21">
      <c r="A1212" s="41" t="s">
        <v>29</v>
      </c>
      <c r="B1212" s="94" t="s">
        <v>5655</v>
      </c>
      <c r="C1212" s="74">
        <f t="shared" si="222"/>
        <v>3.4355856060639997E-2</v>
      </c>
      <c r="D1212" s="74">
        <f t="shared" si="223"/>
        <v>9.2760569262999998E-3</v>
      </c>
      <c r="E1212" s="74">
        <f t="shared" si="224"/>
        <v>1.4696335500000001E-2</v>
      </c>
      <c r="F1212" s="74">
        <f t="shared" si="225"/>
        <v>9.9501634339999997E-5</v>
      </c>
      <c r="G1212" s="95">
        <v>1.0283962000000001E-2</v>
      </c>
      <c r="H1212" s="43">
        <v>1.3256571999999999E-3</v>
      </c>
      <c r="I1212" s="43">
        <v>9.0563594000000001E-3</v>
      </c>
      <c r="J1212" s="43">
        <v>8.4086426000000002E-3</v>
      </c>
      <c r="K1212" s="43">
        <v>6.7227506000000004E-4</v>
      </c>
      <c r="L1212" s="43">
        <v>3.9788863E-6</v>
      </c>
      <c r="M1212" s="43">
        <v>1.9116038000000001E-4</v>
      </c>
      <c r="N1212" s="43">
        <v>4.3143189E-3</v>
      </c>
      <c r="O1212" s="43">
        <v>4.4836131000000001E-5</v>
      </c>
      <c r="P1212" s="43">
        <v>0</v>
      </c>
      <c r="Q1212" s="43">
        <v>3.9623870999999999E-5</v>
      </c>
      <c r="R1212" s="43">
        <v>3.7683233999999998E-7</v>
      </c>
      <c r="S1212" s="43">
        <v>1.4664800000000001E-5</v>
      </c>
      <c r="U1212" s="93">
        <f t="shared" si="226"/>
        <v>8.8654844827586204E-2</v>
      </c>
    </row>
    <row r="1213" spans="1:21">
      <c r="A1213" s="41" t="s">
        <v>29</v>
      </c>
      <c r="B1213" s="94" t="s">
        <v>5656</v>
      </c>
      <c r="C1213" s="74">
        <f t="shared" si="222"/>
        <v>3.4480773069610005E-2</v>
      </c>
      <c r="D1213" s="74">
        <f t="shared" si="223"/>
        <v>9.3160424772999999E-3</v>
      </c>
      <c r="E1213" s="74">
        <f t="shared" si="224"/>
        <v>1.46771199E-2</v>
      </c>
      <c r="F1213" s="74">
        <f t="shared" si="225"/>
        <v>1.1251869231E-4</v>
      </c>
      <c r="G1213" s="95">
        <v>1.0375092000000001E-2</v>
      </c>
      <c r="H1213" s="43">
        <v>1.1011183E-3</v>
      </c>
      <c r="I1213" s="43">
        <v>9.0685732000000008E-3</v>
      </c>
      <c r="J1213" s="43">
        <v>8.4273561E-3</v>
      </c>
      <c r="K1213" s="43">
        <v>6.8800728999999995E-4</v>
      </c>
      <c r="L1213" s="43">
        <v>4.7459773000000002E-6</v>
      </c>
      <c r="M1213" s="43">
        <v>1.9593310999999999E-4</v>
      </c>
      <c r="N1213" s="43">
        <v>4.5074284000000001E-3</v>
      </c>
      <c r="O1213" s="43">
        <v>6.1577992000000004E-5</v>
      </c>
      <c r="P1213" s="43">
        <v>0</v>
      </c>
      <c r="Q1213" s="43">
        <v>3.5608280000000001E-5</v>
      </c>
      <c r="R1213" s="43">
        <v>4.9392530999999996E-7</v>
      </c>
      <c r="S1213" s="43">
        <v>1.4838495E-5</v>
      </c>
      <c r="U1213" s="93">
        <f t="shared" si="226"/>
        <v>8.9440448275862075E-2</v>
      </c>
    </row>
    <row r="1214" spans="1:21">
      <c r="A1214" s="41" t="s">
        <v>33</v>
      </c>
      <c r="B1214" s="94" t="s">
        <v>5657</v>
      </c>
      <c r="C1214" s="74">
        <f t="shared" si="222"/>
        <v>0.86497103699799993</v>
      </c>
      <c r="D1214" s="74">
        <f t="shared" si="223"/>
        <v>0.105218335</v>
      </c>
      <c r="E1214" s="74">
        <f t="shared" si="224"/>
        <v>0.32583849100000001</v>
      </c>
      <c r="F1214" s="74">
        <f t="shared" si="225"/>
        <v>4.6512609979999994E-3</v>
      </c>
      <c r="G1214" s="95">
        <v>0.42926294999999998</v>
      </c>
      <c r="H1214" s="43">
        <v>4.2951890999999999E-2</v>
      </c>
      <c r="I1214" s="43">
        <v>0.10074157</v>
      </c>
      <c r="J1214" s="43">
        <v>9.5811247000000002E-2</v>
      </c>
      <c r="K1214" s="43">
        <v>6.1058049000000001E-3</v>
      </c>
      <c r="L1214" s="43">
        <v>1.1227866E-3</v>
      </c>
      <c r="M1214" s="43">
        <v>2.1784965E-3</v>
      </c>
      <c r="N1214" s="43">
        <v>0.18214503000000001</v>
      </c>
      <c r="O1214" s="43">
        <v>1.8817185000000001E-3</v>
      </c>
      <c r="P1214" s="43">
        <v>0</v>
      </c>
      <c r="Q1214" s="43">
        <v>2.1169941000000001E-3</v>
      </c>
      <c r="R1214" s="43">
        <v>1.7212238000000002E-5</v>
      </c>
      <c r="S1214" s="43">
        <v>6.3533616000000003E-4</v>
      </c>
      <c r="U1214" s="93">
        <f t="shared" si="226"/>
        <v>3.7005426724137926</v>
      </c>
    </row>
    <row r="1215" spans="1:21">
      <c r="A1215" s="41" t="s">
        <v>33</v>
      </c>
      <c r="B1215" s="94" t="s">
        <v>5658</v>
      </c>
      <c r="C1215" s="74">
        <f t="shared" si="222"/>
        <v>1.5141427813349999</v>
      </c>
      <c r="D1215" s="74">
        <f t="shared" si="223"/>
        <v>0.56512916349999998</v>
      </c>
      <c r="E1215" s="74">
        <f t="shared" si="224"/>
        <v>0.375148659</v>
      </c>
      <c r="F1215" s="74">
        <f t="shared" si="225"/>
        <v>6.3759888349999997E-3</v>
      </c>
      <c r="G1215" s="95">
        <v>0.56748896999999998</v>
      </c>
      <c r="H1215" s="43">
        <v>4.2912269000000003E-2</v>
      </c>
      <c r="I1215" s="43">
        <v>0.14178758</v>
      </c>
      <c r="J1215" s="43">
        <v>0.35620004999999999</v>
      </c>
      <c r="K1215" s="43">
        <v>1.7558628999999999E-2</v>
      </c>
      <c r="L1215" s="43">
        <v>1.7259545E-3</v>
      </c>
      <c r="M1215" s="43">
        <v>0.18964453000000001</v>
      </c>
      <c r="N1215" s="43">
        <v>0.19044881</v>
      </c>
      <c r="O1215" s="43">
        <v>2.3772471999999999E-3</v>
      </c>
      <c r="P1215" s="43">
        <v>0</v>
      </c>
      <c r="Q1215" s="43">
        <v>3.2691857999999998E-3</v>
      </c>
      <c r="R1215" s="43">
        <v>2.5073004999999999E-5</v>
      </c>
      <c r="S1215" s="43">
        <v>7.0448283000000003E-4</v>
      </c>
      <c r="U1215" s="93">
        <f t="shared" si="226"/>
        <v>4.8921462931034476</v>
      </c>
    </row>
    <row r="1216" spans="1:21">
      <c r="A1216" s="41" t="s">
        <v>33</v>
      </c>
      <c r="B1216" s="94" t="s">
        <v>5659</v>
      </c>
      <c r="C1216" s="74">
        <f t="shared" si="222"/>
        <v>1.5141427813349999</v>
      </c>
      <c r="D1216" s="74">
        <f t="shared" si="223"/>
        <v>0.56512916349999998</v>
      </c>
      <c r="E1216" s="74">
        <f t="shared" si="224"/>
        <v>0.375148659</v>
      </c>
      <c r="F1216" s="74">
        <f t="shared" si="225"/>
        <v>6.3759888349999997E-3</v>
      </c>
      <c r="G1216" s="95">
        <v>0.56748896999999998</v>
      </c>
      <c r="H1216" s="43">
        <v>4.2912269000000003E-2</v>
      </c>
      <c r="I1216" s="43">
        <v>0.14178758</v>
      </c>
      <c r="J1216" s="43">
        <v>0.35620004999999999</v>
      </c>
      <c r="K1216" s="43">
        <v>1.7558628999999999E-2</v>
      </c>
      <c r="L1216" s="43">
        <v>1.7259545E-3</v>
      </c>
      <c r="M1216" s="43">
        <v>0.18964453000000001</v>
      </c>
      <c r="N1216" s="43">
        <v>0.19044881</v>
      </c>
      <c r="O1216" s="43">
        <v>2.3772471999999999E-3</v>
      </c>
      <c r="P1216" s="43">
        <v>0</v>
      </c>
      <c r="Q1216" s="43">
        <v>3.2691857999999998E-3</v>
      </c>
      <c r="R1216" s="43">
        <v>2.5073004999999999E-5</v>
      </c>
      <c r="S1216" s="43">
        <v>7.0448283000000003E-4</v>
      </c>
      <c r="U1216" s="93">
        <f t="shared" si="226"/>
        <v>4.8921462931034476</v>
      </c>
    </row>
    <row r="1218" spans="1:21">
      <c r="B1218" s="40" t="s">
        <v>5660</v>
      </c>
    </row>
    <row r="1219" spans="1:21">
      <c r="A1219" s="41" t="s">
        <v>17</v>
      </c>
      <c r="B1219" s="94" t="s">
        <v>5661</v>
      </c>
      <c r="C1219" s="74">
        <f t="shared" ref="C1219:C1225" si="227">D1219+E1219+F1219+G1219</f>
        <v>7.9917421643000003E-3</v>
      </c>
      <c r="D1219" s="74">
        <f t="shared" ref="D1219:D1225" si="228">J1219+K1219+L1219+M1219</f>
        <v>1.0407260189000001E-3</v>
      </c>
      <c r="E1219" s="74">
        <f t="shared" ref="E1219:E1225" si="229">H1219+I1219+N1219</f>
        <v>1.94723953E-3</v>
      </c>
      <c r="F1219" s="74">
        <f t="shared" ref="F1219:F1225" si="230">O1219+IF(P1219="x",0,P1219)+IF(Q1219="x",0,Q1219)+IF(R1219="x",0,R1219)+S1219</f>
        <v>7.2618391539999998E-4</v>
      </c>
      <c r="G1219" s="95">
        <v>4.2775927E-3</v>
      </c>
      <c r="H1219" s="43">
        <v>6.6754170000000003E-4</v>
      </c>
      <c r="I1219" s="43">
        <v>4.6605589000000002E-4</v>
      </c>
      <c r="J1219" s="43">
        <v>7.3510589000000002E-4</v>
      </c>
      <c r="K1219" s="43">
        <v>2.4405733999999999E-4</v>
      </c>
      <c r="L1219" s="43">
        <v>5.3720818999999998E-6</v>
      </c>
      <c r="M1219" s="43">
        <v>5.6190707000000003E-5</v>
      </c>
      <c r="N1219" s="43">
        <v>8.1364193999999997E-4</v>
      </c>
      <c r="O1219" s="43">
        <v>3.8416710000000002E-5</v>
      </c>
      <c r="P1219" s="43">
        <v>0</v>
      </c>
      <c r="Q1219" s="43">
        <v>6.2648491000000001E-4</v>
      </c>
      <c r="R1219" s="43">
        <v>9.5560994000000002E-6</v>
      </c>
      <c r="S1219" s="43">
        <v>5.1726196000000002E-5</v>
      </c>
      <c r="U1219" s="93">
        <f t="shared" ref="U1219:U1225" si="231">G1219/0.116</f>
        <v>3.6875799137931035E-2</v>
      </c>
    </row>
    <row r="1220" spans="1:21">
      <c r="A1220" s="41" t="s">
        <v>13</v>
      </c>
      <c r="B1220" s="94" t="s">
        <v>5662</v>
      </c>
      <c r="C1220" s="74">
        <f t="shared" si="227"/>
        <v>8.8225981893999994E-2</v>
      </c>
      <c r="D1220" s="74">
        <f t="shared" si="228"/>
        <v>9.1356907670000001E-3</v>
      </c>
      <c r="E1220" s="74">
        <f t="shared" si="229"/>
        <v>2.4422210499999999E-2</v>
      </c>
      <c r="F1220" s="74">
        <f t="shared" si="230"/>
        <v>9.7174406269999979E-3</v>
      </c>
      <c r="G1220" s="95">
        <v>4.495064E-2</v>
      </c>
      <c r="H1220" s="43">
        <v>7.0450364999999999E-3</v>
      </c>
      <c r="I1220" s="43">
        <v>5.4529189999999996E-3</v>
      </c>
      <c r="J1220" s="43">
        <v>6.5285396999999997E-3</v>
      </c>
      <c r="K1220" s="43">
        <v>2.1304572000000002E-3</v>
      </c>
      <c r="L1220" s="43">
        <v>6.0328936999999999E-5</v>
      </c>
      <c r="M1220" s="43">
        <v>4.1636492999999998E-4</v>
      </c>
      <c r="N1220" s="43">
        <v>1.1924255E-2</v>
      </c>
      <c r="O1220" s="43">
        <v>1.723381E-3</v>
      </c>
      <c r="P1220" s="43">
        <v>0</v>
      </c>
      <c r="Q1220" s="43">
        <v>7.4688602999999996E-3</v>
      </c>
      <c r="R1220" s="43">
        <v>8.1665657000000002E-5</v>
      </c>
      <c r="S1220" s="43">
        <v>4.4353367E-4</v>
      </c>
      <c r="U1220" s="93">
        <f t="shared" si="231"/>
        <v>0.38750551724137927</v>
      </c>
    </row>
    <row r="1221" spans="1:21">
      <c r="A1221" s="41" t="s">
        <v>13</v>
      </c>
      <c r="B1221" s="94" t="s">
        <v>5663</v>
      </c>
      <c r="C1221" s="74">
        <f t="shared" si="227"/>
        <v>0.13636795710299998</v>
      </c>
      <c r="D1221" s="74">
        <f t="shared" si="228"/>
        <v>1.2685992049999999E-2</v>
      </c>
      <c r="E1221" s="74">
        <f t="shared" si="229"/>
        <v>4.2544357099999999E-2</v>
      </c>
      <c r="F1221" s="74">
        <f t="shared" si="230"/>
        <v>1.0482924953000001E-2</v>
      </c>
      <c r="G1221" s="95">
        <v>7.0654682999999996E-2</v>
      </c>
      <c r="H1221" s="43">
        <v>1.0895629E-2</v>
      </c>
      <c r="I1221" s="43">
        <v>6.9336881E-3</v>
      </c>
      <c r="J1221" s="43">
        <v>9.0489513000000001E-3</v>
      </c>
      <c r="K1221" s="43">
        <v>3.0748377000000002E-3</v>
      </c>
      <c r="L1221" s="43">
        <v>1.3248660999999999E-4</v>
      </c>
      <c r="M1221" s="43">
        <v>4.2971643999999999E-4</v>
      </c>
      <c r="N1221" s="43">
        <v>2.4715040000000001E-2</v>
      </c>
      <c r="O1221" s="43">
        <v>1.939351E-3</v>
      </c>
      <c r="P1221" s="43">
        <v>0</v>
      </c>
      <c r="Q1221" s="43">
        <v>7.3806402999999996E-3</v>
      </c>
      <c r="R1221" s="43">
        <v>8.5233553000000001E-5</v>
      </c>
      <c r="S1221" s="43">
        <v>1.0777001E-3</v>
      </c>
      <c r="U1221" s="93">
        <f t="shared" si="231"/>
        <v>0.60909209482758619</v>
      </c>
    </row>
    <row r="1222" spans="1:21">
      <c r="A1222" s="41" t="s">
        <v>17</v>
      </c>
      <c r="B1222" s="94" t="s">
        <v>5664</v>
      </c>
      <c r="C1222" s="74">
        <f t="shared" si="227"/>
        <v>9.5160953303999995E-3</v>
      </c>
      <c r="D1222" s="74">
        <f t="shared" si="228"/>
        <v>1.1324341184E-3</v>
      </c>
      <c r="E1222" s="74">
        <f t="shared" si="229"/>
        <v>2.3433473799999997E-3</v>
      </c>
      <c r="F1222" s="74">
        <f t="shared" si="230"/>
        <v>8.3082363199999992E-4</v>
      </c>
      <c r="G1222" s="95">
        <v>5.2094901999999998E-3</v>
      </c>
      <c r="H1222" s="43">
        <v>7.6673094999999997E-4</v>
      </c>
      <c r="I1222" s="43">
        <v>5.9126025999999996E-4</v>
      </c>
      <c r="J1222" s="43">
        <v>8.0323243999999995E-4</v>
      </c>
      <c r="K1222" s="43">
        <v>2.7889861999999999E-4</v>
      </c>
      <c r="L1222" s="43">
        <v>6.1212384000000003E-6</v>
      </c>
      <c r="M1222" s="43">
        <v>4.4181819999999999E-5</v>
      </c>
      <c r="N1222" s="43">
        <v>9.8535616999999992E-4</v>
      </c>
      <c r="O1222" s="43">
        <v>4.7947905999999999E-5</v>
      </c>
      <c r="P1222" s="43">
        <v>0</v>
      </c>
      <c r="Q1222" s="43">
        <v>7.0309911999999995E-4</v>
      </c>
      <c r="R1222" s="43">
        <v>1.1599295000000001E-5</v>
      </c>
      <c r="S1222" s="43">
        <v>6.8177310999999999E-5</v>
      </c>
      <c r="U1222" s="93">
        <f t="shared" si="231"/>
        <v>4.4909398275862066E-2</v>
      </c>
    </row>
    <row r="1223" spans="1:21">
      <c r="A1223" s="41" t="s">
        <v>33</v>
      </c>
      <c r="B1223" s="94" t="s">
        <v>5665</v>
      </c>
      <c r="C1223" s="74">
        <f t="shared" si="227"/>
        <v>6.2449309612999999E-2</v>
      </c>
      <c r="D1223" s="74">
        <f t="shared" si="228"/>
        <v>6.1887606820000005E-3</v>
      </c>
      <c r="E1223" s="74">
        <f t="shared" si="229"/>
        <v>1.7249149599999999E-2</v>
      </c>
      <c r="F1223" s="74">
        <f t="shared" si="230"/>
        <v>3.9752313310000001E-3</v>
      </c>
      <c r="G1223" s="95">
        <v>3.5036167999999999E-2</v>
      </c>
      <c r="H1223" s="43">
        <v>3.9649029000000001E-3</v>
      </c>
      <c r="I1223" s="43">
        <v>2.8624666999999999E-3</v>
      </c>
      <c r="J1223" s="43">
        <v>4.0028306E-3</v>
      </c>
      <c r="K1223" s="43">
        <v>1.7951309999999999E-3</v>
      </c>
      <c r="L1223" s="43">
        <v>4.3719062000000002E-5</v>
      </c>
      <c r="M1223" s="43">
        <v>3.4708002000000002E-4</v>
      </c>
      <c r="N1223" s="43">
        <v>1.042178E-2</v>
      </c>
      <c r="O1223" s="43">
        <v>9.6654181999999999E-4</v>
      </c>
      <c r="P1223" s="43">
        <v>0</v>
      </c>
      <c r="Q1223" s="43">
        <v>2.7979743E-3</v>
      </c>
      <c r="R1223" s="43">
        <v>3.4010400999999998E-5</v>
      </c>
      <c r="S1223" s="43">
        <v>1.7670481000000001E-4</v>
      </c>
      <c r="U1223" s="93">
        <f t="shared" si="231"/>
        <v>0.30203593103448273</v>
      </c>
    </row>
    <row r="1224" spans="1:21">
      <c r="A1224" s="41" t="s">
        <v>33</v>
      </c>
      <c r="B1224" s="94" t="s">
        <v>5666</v>
      </c>
      <c r="C1224" s="74">
        <f t="shared" si="227"/>
        <v>2.5275327508000002E-3</v>
      </c>
      <c r="D1224" s="74">
        <f t="shared" si="228"/>
        <v>2.483487748E-4</v>
      </c>
      <c r="E1224" s="74">
        <f t="shared" si="229"/>
        <v>7.8994787000000004E-4</v>
      </c>
      <c r="F1224" s="74">
        <f t="shared" si="230"/>
        <v>1.5175410599999999E-4</v>
      </c>
      <c r="G1224" s="95">
        <v>1.3374820000000001E-3</v>
      </c>
      <c r="H1224" s="43">
        <v>1.6528847E-4</v>
      </c>
      <c r="I1224" s="43">
        <v>1.2285337000000001E-4</v>
      </c>
      <c r="J1224" s="43">
        <v>1.5134320999999999E-4</v>
      </c>
      <c r="K1224" s="43">
        <v>8.1130546000000004E-5</v>
      </c>
      <c r="L1224" s="43">
        <v>1.6094648E-6</v>
      </c>
      <c r="M1224" s="43">
        <v>1.4265554E-5</v>
      </c>
      <c r="N1224" s="43">
        <v>5.0180603000000003E-4</v>
      </c>
      <c r="O1224" s="43">
        <v>9.1471863999999992E-6</v>
      </c>
      <c r="P1224" s="43">
        <v>0</v>
      </c>
      <c r="Q1224" s="43">
        <v>1.2576530999999999E-4</v>
      </c>
      <c r="R1224" s="43">
        <v>1.3895335999999999E-6</v>
      </c>
      <c r="S1224" s="43">
        <v>1.5452075999999998E-5</v>
      </c>
      <c r="U1224" s="93">
        <f t="shared" si="231"/>
        <v>1.1530017241379311E-2</v>
      </c>
    </row>
    <row r="1225" spans="1:21">
      <c r="A1225" s="41" t="s">
        <v>17</v>
      </c>
      <c r="B1225" s="94" t="s">
        <v>5667</v>
      </c>
      <c r="C1225" s="74">
        <f t="shared" si="227"/>
        <v>0.110737114404</v>
      </c>
      <c r="D1225" s="74">
        <f t="shared" si="228"/>
        <v>1.4106698534E-2</v>
      </c>
      <c r="E1225" s="74">
        <f t="shared" si="229"/>
        <v>2.9564878000000003E-2</v>
      </c>
      <c r="F1225" s="74">
        <f t="shared" si="230"/>
        <v>1.040468487E-2</v>
      </c>
      <c r="G1225" s="95">
        <v>5.6660852999999997E-2</v>
      </c>
      <c r="H1225" s="43">
        <v>9.6883725000000004E-3</v>
      </c>
      <c r="I1225" s="43">
        <v>6.5712245000000002E-3</v>
      </c>
      <c r="J1225" s="43">
        <v>9.8640001000000008E-3</v>
      </c>
      <c r="K1225" s="43">
        <v>3.7669423999999998E-3</v>
      </c>
      <c r="L1225" s="43">
        <v>8.2269014000000006E-5</v>
      </c>
      <c r="M1225" s="43">
        <v>3.9348702000000001E-4</v>
      </c>
      <c r="N1225" s="43">
        <v>1.3305281E-2</v>
      </c>
      <c r="O1225" s="43">
        <v>5.9714969000000001E-4</v>
      </c>
      <c r="P1225" s="43">
        <v>0</v>
      </c>
      <c r="Q1225" s="43">
        <v>9.0282234000000003E-3</v>
      </c>
      <c r="R1225" s="43">
        <v>1.0667319E-4</v>
      </c>
      <c r="S1225" s="43">
        <v>6.7263858999999995E-4</v>
      </c>
      <c r="U1225" s="93">
        <f t="shared" si="231"/>
        <v>0.48845562931034475</v>
      </c>
    </row>
    <row r="1227" spans="1:21">
      <c r="B1227" s="40" t="s">
        <v>5668</v>
      </c>
    </row>
    <row r="1228" spans="1:21">
      <c r="A1228" s="41" t="s">
        <v>5669</v>
      </c>
      <c r="B1228" s="94" t="s">
        <v>5670</v>
      </c>
      <c r="C1228" s="74">
        <f t="shared" ref="C1228:C1229" si="232">D1228+E1228+F1228+G1228</f>
        <v>5.3320927156000002E-2</v>
      </c>
      <c r="D1228" s="74">
        <f t="shared" ref="D1228:D1229" si="233">J1228+K1228+L1228+M1228</f>
        <v>1.236902485E-2</v>
      </c>
      <c r="E1228" s="74">
        <f t="shared" ref="E1228:E1229" si="234">H1228+I1228+N1228</f>
        <v>2.51468865E-2</v>
      </c>
      <c r="F1228" s="74">
        <f t="shared" ref="F1228:F1229" si="235">O1228+IF(P1228="x",0,P1228)+IF(Q1228="x",0,Q1228)+IF(R1228="x",0,R1228)+S1228</f>
        <v>3.2248298060000001E-3</v>
      </c>
      <c r="G1228" s="95">
        <v>1.2580186E-2</v>
      </c>
      <c r="H1228" s="43">
        <v>2.0533856999999998E-3</v>
      </c>
      <c r="I1228" s="43">
        <v>8.7133538000000003E-3</v>
      </c>
      <c r="J1228" s="43">
        <v>8.3874789999999998E-3</v>
      </c>
      <c r="K1228" s="43">
        <v>2.2953294000000002E-3</v>
      </c>
      <c r="L1228" s="43">
        <v>6.3469765000000004E-4</v>
      </c>
      <c r="M1228" s="43">
        <v>1.0515188E-3</v>
      </c>
      <c r="N1228" s="43">
        <v>1.4380146999999999E-2</v>
      </c>
      <c r="O1228" s="43">
        <v>2.7594617000000002E-3</v>
      </c>
      <c r="P1228" s="43">
        <v>0</v>
      </c>
      <c r="Q1228" s="43">
        <v>2.9231066000000002E-4</v>
      </c>
      <c r="R1228" s="43">
        <v>4.3290225999999999E-5</v>
      </c>
      <c r="S1228" s="43">
        <v>1.2976721999999999E-4</v>
      </c>
      <c r="U1228" s="93">
        <f t="shared" ref="U1228:U1229" si="236">G1228/0.116</f>
        <v>0.10844987931034482</v>
      </c>
    </row>
    <row r="1229" spans="1:21">
      <c r="A1229" s="41" t="s">
        <v>5669</v>
      </c>
      <c r="B1229" s="94" t="s">
        <v>5671</v>
      </c>
      <c r="C1229" s="74">
        <f t="shared" si="232"/>
        <v>3.3164587305000007E-2</v>
      </c>
      <c r="D1229" s="74">
        <f t="shared" si="233"/>
        <v>6.4904651400000003E-3</v>
      </c>
      <c r="E1229" s="74">
        <f t="shared" si="234"/>
        <v>1.6461388800000001E-2</v>
      </c>
      <c r="F1229" s="74">
        <f t="shared" si="235"/>
        <v>2.7752699650000004E-3</v>
      </c>
      <c r="G1229" s="95">
        <v>7.4374634000000002E-3</v>
      </c>
      <c r="H1229" s="43">
        <v>1.2986731E-3</v>
      </c>
      <c r="I1229" s="43">
        <v>2.5389897E-3</v>
      </c>
      <c r="J1229" s="43">
        <v>3.8975428000000002E-3</v>
      </c>
      <c r="K1229" s="43">
        <v>1.7108538999999999E-3</v>
      </c>
      <c r="L1229" s="43">
        <v>3.3562647999999998E-4</v>
      </c>
      <c r="M1229" s="43">
        <v>5.4644196000000001E-4</v>
      </c>
      <c r="N1229" s="43">
        <v>1.2623726E-2</v>
      </c>
      <c r="O1229" s="43">
        <v>2.1659757999999999E-3</v>
      </c>
      <c r="P1229" s="43">
        <v>0</v>
      </c>
      <c r="Q1229" s="43">
        <v>2.0916829000000001E-4</v>
      </c>
      <c r="R1229" s="43">
        <v>3.5530524E-4</v>
      </c>
      <c r="S1229" s="43">
        <v>4.4820634999999998E-5</v>
      </c>
      <c r="U1229" s="93">
        <f t="shared" si="236"/>
        <v>6.4116063793103445E-2</v>
      </c>
    </row>
    <row r="1231" spans="1:21">
      <c r="B1231" s="40" t="s">
        <v>3576</v>
      </c>
    </row>
    <row r="1232" spans="1:21">
      <c r="A1232" s="41" t="s">
        <v>33</v>
      </c>
      <c r="B1232" s="94" t="s">
        <v>5672</v>
      </c>
      <c r="C1232" s="74">
        <f t="shared" ref="C1232:C1243" si="237">D1232+E1232+F1232+G1232</f>
        <v>0.39123547386999991</v>
      </c>
      <c r="D1232" s="74">
        <f t="shared" ref="D1232:D1243" si="238">J1232+K1232+L1232+M1232</f>
        <v>4.3454528199999998E-3</v>
      </c>
      <c r="E1232" s="74">
        <f t="shared" ref="E1232:E1243" si="239">H1232+I1232+N1232</f>
        <v>0.36439418259999995</v>
      </c>
      <c r="F1232" s="74">
        <f t="shared" ref="F1232:F1243" si="240">O1232+IF(P1232="x",0,P1232)+IF(Q1232="x",0,Q1232)+IF(R1232="x",0,R1232)+S1232</f>
        <v>1.3044024749999999E-2</v>
      </c>
      <c r="G1232" s="98">
        <v>9.4518137000000006E-3</v>
      </c>
      <c r="H1232" s="80">
        <v>1.3759426E-3</v>
      </c>
      <c r="I1232" s="80">
        <v>1.88147E-2</v>
      </c>
      <c r="J1232" s="80">
        <v>1.9998339000000002E-3</v>
      </c>
      <c r="K1232" s="80">
        <v>6.7015479000000005E-4</v>
      </c>
      <c r="L1232" s="80">
        <v>1.3307662999999999E-4</v>
      </c>
      <c r="M1232" s="80">
        <v>1.5423875000000001E-3</v>
      </c>
      <c r="N1232" s="80">
        <v>0.34420353999999997</v>
      </c>
      <c r="O1232" s="80">
        <v>1.0704492999999999E-3</v>
      </c>
      <c r="P1232" s="80">
        <v>0</v>
      </c>
      <c r="Q1232" s="80">
        <v>7.1578254999999996E-4</v>
      </c>
      <c r="R1232" s="80">
        <v>1.4595246E-3</v>
      </c>
      <c r="S1232" s="80">
        <v>9.7982682999999994E-3</v>
      </c>
      <c r="U1232" s="93">
        <f t="shared" ref="U1232:U1243" si="241">G1232/0.116</f>
        <v>8.1481152586206904E-2</v>
      </c>
    </row>
    <row r="1233" spans="1:21">
      <c r="A1233" s="41" t="s">
        <v>33</v>
      </c>
      <c r="B1233" s="94" t="s">
        <v>5673</v>
      </c>
      <c r="C1233" s="74">
        <f t="shared" si="237"/>
        <v>0.119636883429</v>
      </c>
      <c r="D1233" s="74">
        <f t="shared" si="238"/>
        <v>4.4682531790000007E-3</v>
      </c>
      <c r="E1233" s="74">
        <f t="shared" si="239"/>
        <v>0.10731755597000001</v>
      </c>
      <c r="F1233" s="74">
        <f t="shared" si="240"/>
        <v>1.5266569799999999E-3</v>
      </c>
      <c r="G1233" s="98">
        <v>6.3244173000000002E-3</v>
      </c>
      <c r="H1233" s="80">
        <v>4.5418797000000002E-4</v>
      </c>
      <c r="I1233" s="80">
        <v>6.6549519000000001E-2</v>
      </c>
      <c r="J1233" s="80">
        <v>1.4906226E-3</v>
      </c>
      <c r="K1233" s="80">
        <v>2.5627465000000002E-4</v>
      </c>
      <c r="L1233" s="80">
        <v>7.1199229E-5</v>
      </c>
      <c r="M1233" s="80">
        <v>2.6501567000000001E-3</v>
      </c>
      <c r="N1233" s="80">
        <v>4.0313848999999999E-2</v>
      </c>
      <c r="O1233" s="80">
        <v>3.2493234E-4</v>
      </c>
      <c r="P1233" s="80">
        <v>0</v>
      </c>
      <c r="Q1233" s="80">
        <v>1.0393903E-4</v>
      </c>
      <c r="R1233" s="80">
        <v>6.4679270999999997E-4</v>
      </c>
      <c r="S1233" s="80">
        <v>4.5099289999999998E-4</v>
      </c>
      <c r="U1233" s="93">
        <f t="shared" si="241"/>
        <v>5.4520838793103446E-2</v>
      </c>
    </row>
    <row r="1234" spans="1:21">
      <c r="A1234" s="41" t="s">
        <v>33</v>
      </c>
      <c r="B1234" s="94" t="s">
        <v>5674</v>
      </c>
      <c r="C1234" s="74">
        <f t="shared" si="237"/>
        <v>8.5567678006999992E-2</v>
      </c>
      <c r="D1234" s="74">
        <f t="shared" si="238"/>
        <v>3.5312784779999999E-3</v>
      </c>
      <c r="E1234" s="74">
        <f t="shared" si="239"/>
        <v>7.6249636169999996E-2</v>
      </c>
      <c r="F1234" s="74">
        <f t="shared" si="240"/>
        <v>1.0798705590000001E-3</v>
      </c>
      <c r="G1234" s="98">
        <v>4.7068928000000001E-3</v>
      </c>
      <c r="H1234" s="80">
        <v>3.3896217000000002E-4</v>
      </c>
      <c r="I1234" s="80">
        <v>5.4632819999999999E-2</v>
      </c>
      <c r="J1234" s="80">
        <v>9.9686423000000003E-4</v>
      </c>
      <c r="K1234" s="80">
        <v>1.8051554E-4</v>
      </c>
      <c r="L1234" s="80">
        <v>5.7847908000000001E-5</v>
      </c>
      <c r="M1234" s="80">
        <v>2.2960507999999998E-3</v>
      </c>
      <c r="N1234" s="80">
        <v>2.1277853999999999E-2</v>
      </c>
      <c r="O1234" s="80">
        <v>1.8243803000000001E-4</v>
      </c>
      <c r="P1234" s="80">
        <v>0</v>
      </c>
      <c r="Q1234" s="80">
        <v>6.0861539E-5</v>
      </c>
      <c r="R1234" s="80">
        <v>6.0096680000000003E-4</v>
      </c>
      <c r="S1234" s="80">
        <v>2.3560418999999999E-4</v>
      </c>
      <c r="U1234" s="93">
        <f t="shared" si="241"/>
        <v>4.0576662068965513E-2</v>
      </c>
    </row>
    <row r="1235" spans="1:21">
      <c r="A1235" s="41" t="s">
        <v>33</v>
      </c>
      <c r="B1235" s="94" t="s">
        <v>5675</v>
      </c>
      <c r="C1235" s="74">
        <f t="shared" si="237"/>
        <v>0.11592962325</v>
      </c>
      <c r="D1235" s="74">
        <f t="shared" si="238"/>
        <v>5.6121039299999991E-3</v>
      </c>
      <c r="E1235" s="74">
        <f t="shared" si="239"/>
        <v>9.4066960800000002E-2</v>
      </c>
      <c r="F1235" s="74">
        <f t="shared" si="240"/>
        <v>7.2759210200000002E-3</v>
      </c>
      <c r="G1235" s="98">
        <v>8.9746375000000003E-3</v>
      </c>
      <c r="H1235" s="80">
        <v>8.2160079999999997E-4</v>
      </c>
      <c r="I1235" s="80">
        <v>4.9257716E-2</v>
      </c>
      <c r="J1235" s="80">
        <v>2.4596918999999998E-3</v>
      </c>
      <c r="K1235" s="80">
        <v>4.6805704000000002E-4</v>
      </c>
      <c r="L1235" s="80">
        <v>1.0526899E-4</v>
      </c>
      <c r="M1235" s="80">
        <v>2.579086E-3</v>
      </c>
      <c r="N1235" s="80">
        <v>4.3987643999999999E-2</v>
      </c>
      <c r="O1235" s="80">
        <v>5.8864045999999998E-4</v>
      </c>
      <c r="P1235" s="80">
        <v>0</v>
      </c>
      <c r="Q1235" s="80">
        <v>1.2717784E-4</v>
      </c>
      <c r="R1235" s="80">
        <v>8.9755542000000002E-4</v>
      </c>
      <c r="S1235" s="80">
        <v>5.6625473000000001E-3</v>
      </c>
      <c r="U1235" s="93">
        <f t="shared" si="241"/>
        <v>7.7367564655172416E-2</v>
      </c>
    </row>
    <row r="1236" spans="1:21">
      <c r="A1236" s="41" t="s">
        <v>33</v>
      </c>
      <c r="B1236" s="94" t="s">
        <v>5676</v>
      </c>
      <c r="C1236" s="74">
        <f t="shared" si="237"/>
        <v>0.12418645956000002</v>
      </c>
      <c r="D1236" s="74">
        <f t="shared" si="238"/>
        <v>7.5123516799999995E-3</v>
      </c>
      <c r="E1236" s="74">
        <f t="shared" si="239"/>
        <v>9.8935268800000004E-2</v>
      </c>
      <c r="F1236" s="74">
        <f t="shared" si="240"/>
        <v>4.9478050800000001E-3</v>
      </c>
      <c r="G1236" s="98">
        <v>1.2791034E-2</v>
      </c>
      <c r="H1236" s="80">
        <v>1.1396017999999999E-3</v>
      </c>
      <c r="I1236" s="80">
        <v>4.5947188999999999E-2</v>
      </c>
      <c r="J1236" s="80">
        <v>3.4268377000000001E-3</v>
      </c>
      <c r="K1236" s="80">
        <v>6.6594406E-4</v>
      </c>
      <c r="L1236" s="80">
        <v>1.6773071999999999E-4</v>
      </c>
      <c r="M1236" s="80">
        <v>3.2518391999999999E-3</v>
      </c>
      <c r="N1236" s="80">
        <v>5.1848478000000003E-2</v>
      </c>
      <c r="O1236" s="80">
        <v>8.1949983000000005E-4</v>
      </c>
      <c r="P1236" s="80">
        <v>0</v>
      </c>
      <c r="Q1236" s="80">
        <v>1.4926954999999999E-4</v>
      </c>
      <c r="R1236" s="80">
        <v>1.306481E-3</v>
      </c>
      <c r="S1236" s="80">
        <v>2.6725547E-3</v>
      </c>
      <c r="U1236" s="93">
        <f t="shared" si="241"/>
        <v>0.11026753448275861</v>
      </c>
    </row>
    <row r="1237" spans="1:21">
      <c r="A1237" s="41" t="s">
        <v>33</v>
      </c>
      <c r="B1237" s="94" t="s">
        <v>5677</v>
      </c>
      <c r="C1237" s="74">
        <f t="shared" si="237"/>
        <v>0.1364317434</v>
      </c>
      <c r="D1237" s="74">
        <f t="shared" si="238"/>
        <v>6.3471286500000005E-3</v>
      </c>
      <c r="E1237" s="74">
        <f t="shared" si="239"/>
        <v>9.5996629700000002E-2</v>
      </c>
      <c r="F1237" s="74">
        <f t="shared" si="240"/>
        <v>2.3211480049999997E-2</v>
      </c>
      <c r="G1237" s="98">
        <v>1.0876505E-2</v>
      </c>
      <c r="H1237" s="80">
        <v>1.2634567000000001E-3</v>
      </c>
      <c r="I1237" s="80">
        <v>3.2000813000000003E-2</v>
      </c>
      <c r="J1237" s="80">
        <v>3.6627028000000002E-3</v>
      </c>
      <c r="K1237" s="80">
        <v>7.1257256999999997E-4</v>
      </c>
      <c r="L1237" s="80">
        <v>1.0143118E-4</v>
      </c>
      <c r="M1237" s="80">
        <v>1.8704221000000001E-3</v>
      </c>
      <c r="N1237" s="80">
        <v>6.2732360000000001E-2</v>
      </c>
      <c r="O1237" s="80">
        <v>9.7263708000000005E-4</v>
      </c>
      <c r="P1237" s="80">
        <v>0</v>
      </c>
      <c r="Q1237" s="80">
        <v>1.9454442E-4</v>
      </c>
      <c r="R1237" s="80">
        <v>8.8123455000000002E-4</v>
      </c>
      <c r="S1237" s="80">
        <v>2.1163063999999999E-2</v>
      </c>
      <c r="U1237" s="93">
        <f t="shared" si="241"/>
        <v>9.3762974137931027E-2</v>
      </c>
    </row>
    <row r="1238" spans="1:21">
      <c r="A1238" s="41" t="s">
        <v>33</v>
      </c>
      <c r="B1238" s="94" t="s">
        <v>5678</v>
      </c>
      <c r="C1238" s="74">
        <f t="shared" si="237"/>
        <v>0.110475009887</v>
      </c>
      <c r="D1238" s="74">
        <f t="shared" si="238"/>
        <v>4.3172215070000006E-3</v>
      </c>
      <c r="E1238" s="74">
        <f t="shared" si="239"/>
        <v>8.2417982240000007E-2</v>
      </c>
      <c r="F1238" s="74">
        <f t="shared" si="240"/>
        <v>1.2152797139999999E-2</v>
      </c>
      <c r="G1238" s="98">
        <v>1.1587009000000001E-2</v>
      </c>
      <c r="H1238" s="80">
        <v>9.9752923999999995E-4</v>
      </c>
      <c r="I1238" s="80">
        <v>2.9884949000000001E-2</v>
      </c>
      <c r="J1238" s="80">
        <v>2.7749567000000001E-3</v>
      </c>
      <c r="K1238" s="80">
        <v>6.1726979999999999E-4</v>
      </c>
      <c r="L1238" s="80">
        <v>9.3806957000000001E-5</v>
      </c>
      <c r="M1238" s="80">
        <v>8.3118804999999997E-4</v>
      </c>
      <c r="N1238" s="80">
        <v>5.1535504000000003E-2</v>
      </c>
      <c r="O1238" s="80">
        <v>6.4513592000000003E-4</v>
      </c>
      <c r="P1238" s="80">
        <v>0</v>
      </c>
      <c r="Q1238" s="80">
        <v>2.2249286999999999E-4</v>
      </c>
      <c r="R1238" s="80">
        <v>8.1742135000000004E-4</v>
      </c>
      <c r="S1238" s="80">
        <v>1.0467746999999999E-2</v>
      </c>
      <c r="U1238" s="93">
        <f t="shared" si="241"/>
        <v>9.9888008620689653E-2</v>
      </c>
    </row>
    <row r="1239" spans="1:21">
      <c r="A1239" s="41" t="s">
        <v>33</v>
      </c>
      <c r="B1239" s="94" t="s">
        <v>5679</v>
      </c>
      <c r="C1239" s="74">
        <f t="shared" si="237"/>
        <v>7.4450082670000001E-2</v>
      </c>
      <c r="D1239" s="74">
        <f t="shared" si="238"/>
        <v>1.4625434E-2</v>
      </c>
      <c r="E1239" s="74">
        <f t="shared" si="239"/>
        <v>3.0190912020000002E-2</v>
      </c>
      <c r="F1239" s="74">
        <f t="shared" si="240"/>
        <v>3.28132465E-3</v>
      </c>
      <c r="G1239" s="98">
        <v>2.6352411999999999E-2</v>
      </c>
      <c r="H1239" s="80">
        <v>6.6349151999999998E-4</v>
      </c>
      <c r="I1239" s="80">
        <v>2.9869595000000001E-3</v>
      </c>
      <c r="J1239" s="80">
        <v>1.6246832000000001E-3</v>
      </c>
      <c r="K1239" s="80">
        <v>2.6761838999999998E-3</v>
      </c>
      <c r="L1239" s="80">
        <v>2.4909821000000001E-3</v>
      </c>
      <c r="M1239" s="80">
        <v>7.8335847999999996E-3</v>
      </c>
      <c r="N1239" s="80">
        <v>2.6540461000000001E-2</v>
      </c>
      <c r="O1239" s="80">
        <v>4.5992096999999997E-4</v>
      </c>
      <c r="P1239" s="80">
        <v>0</v>
      </c>
      <c r="Q1239" s="80">
        <v>1.4305416999999999E-4</v>
      </c>
      <c r="R1239" s="80">
        <v>9.3643250999999998E-4</v>
      </c>
      <c r="S1239" s="80">
        <v>1.7419169999999999E-3</v>
      </c>
      <c r="U1239" s="93">
        <f t="shared" si="241"/>
        <v>0.22717596551724137</v>
      </c>
    </row>
    <row r="1240" spans="1:21">
      <c r="A1240" s="41" t="s">
        <v>33</v>
      </c>
      <c r="B1240" s="94" t="s">
        <v>5680</v>
      </c>
      <c r="C1240" s="74">
        <f t="shared" si="237"/>
        <v>8.6201521579999996E-2</v>
      </c>
      <c r="D1240" s="74">
        <f t="shared" si="238"/>
        <v>1.14634821E-2</v>
      </c>
      <c r="E1240" s="74">
        <f t="shared" si="239"/>
        <v>4.7109749079999999E-2</v>
      </c>
      <c r="F1240" s="74">
        <f t="shared" si="240"/>
        <v>7.7338063999999995E-3</v>
      </c>
      <c r="G1240" s="98">
        <v>1.9894484E-2</v>
      </c>
      <c r="H1240" s="80">
        <v>7.8733708000000005E-4</v>
      </c>
      <c r="I1240" s="80">
        <v>9.4306379999999999E-3</v>
      </c>
      <c r="J1240" s="80">
        <v>1.9521757E-3</v>
      </c>
      <c r="K1240" s="80">
        <v>2.0965009000000001E-3</v>
      </c>
      <c r="L1240" s="80">
        <v>1.5353508000000001E-3</v>
      </c>
      <c r="M1240" s="80">
        <v>5.8794546999999999E-3</v>
      </c>
      <c r="N1240" s="80">
        <v>3.6891774000000002E-2</v>
      </c>
      <c r="O1240" s="80">
        <v>5.5715872999999999E-4</v>
      </c>
      <c r="P1240" s="80">
        <v>0</v>
      </c>
      <c r="Q1240" s="80">
        <v>1.5586587000000001E-4</v>
      </c>
      <c r="R1240" s="80">
        <v>1.0152059E-3</v>
      </c>
      <c r="S1240" s="80">
        <v>6.0055758999999998E-3</v>
      </c>
      <c r="U1240" s="93">
        <f t="shared" si="241"/>
        <v>0.17150417241379309</v>
      </c>
    </row>
    <row r="1241" spans="1:21">
      <c r="A1241" s="41" t="s">
        <v>33</v>
      </c>
      <c r="B1241" s="94" t="s">
        <v>5681</v>
      </c>
      <c r="C1241" s="74">
        <f t="shared" si="237"/>
        <v>0.16154040035</v>
      </c>
      <c r="D1241" s="74">
        <f t="shared" si="238"/>
        <v>3.4290283500000001E-3</v>
      </c>
      <c r="E1241" s="74">
        <f t="shared" si="239"/>
        <v>0.12609817079999999</v>
      </c>
      <c r="F1241" s="74">
        <f t="shared" si="240"/>
        <v>2.43680015E-2</v>
      </c>
      <c r="G1241" s="98">
        <v>7.6451996999999999E-3</v>
      </c>
      <c r="H1241" s="80">
        <v>1.0796788E-3</v>
      </c>
      <c r="I1241" s="80">
        <v>2.0232911999999999E-2</v>
      </c>
      <c r="J1241" s="80">
        <v>1.5716529000000001E-3</v>
      </c>
      <c r="K1241" s="80">
        <v>5.4115398000000004E-4</v>
      </c>
      <c r="L1241" s="80">
        <v>1.0943347E-4</v>
      </c>
      <c r="M1241" s="80">
        <v>1.2067880000000001E-3</v>
      </c>
      <c r="N1241" s="80">
        <v>0.10478558</v>
      </c>
      <c r="O1241" s="80">
        <v>4.9881945999999996E-4</v>
      </c>
      <c r="P1241" s="80">
        <v>0</v>
      </c>
      <c r="Q1241" s="80">
        <v>1.5844974000000001E-4</v>
      </c>
      <c r="R1241" s="80">
        <v>1.5935052999999999E-3</v>
      </c>
      <c r="S1241" s="80">
        <v>2.2117227E-2</v>
      </c>
      <c r="U1241" s="93">
        <f t="shared" si="241"/>
        <v>6.5906893965517244E-2</v>
      </c>
    </row>
    <row r="1242" spans="1:21">
      <c r="A1242" s="41" t="s">
        <v>33</v>
      </c>
      <c r="B1242" s="94" t="s">
        <v>5682</v>
      </c>
      <c r="C1242" s="74">
        <f t="shared" si="237"/>
        <v>8.5709518800000009E-2</v>
      </c>
      <c r="D1242" s="74">
        <f t="shared" si="238"/>
        <v>1.000026073E-2</v>
      </c>
      <c r="E1242" s="74">
        <f t="shared" si="239"/>
        <v>4.3619673430000006E-2</v>
      </c>
      <c r="F1242" s="74">
        <f t="shared" si="240"/>
        <v>2.4424005239999998E-2</v>
      </c>
      <c r="G1242" s="98">
        <v>7.6655793999999998E-3</v>
      </c>
      <c r="H1242" s="80">
        <v>8.7889043000000003E-4</v>
      </c>
      <c r="I1242" s="80">
        <v>1.6102274E-2</v>
      </c>
      <c r="J1242" s="80">
        <v>1.4132333E-3</v>
      </c>
      <c r="K1242" s="80">
        <v>1.8438682999999999E-3</v>
      </c>
      <c r="L1242" s="80">
        <v>1.1840463E-4</v>
      </c>
      <c r="M1242" s="80">
        <v>6.6247544999999998E-3</v>
      </c>
      <c r="N1242" s="80">
        <v>2.6638509000000001E-2</v>
      </c>
      <c r="O1242" s="80">
        <v>7.0603074000000004E-4</v>
      </c>
      <c r="P1242" s="80">
        <v>0</v>
      </c>
      <c r="Q1242" s="80">
        <v>1.6688738999999999E-4</v>
      </c>
      <c r="R1242" s="80">
        <v>7.9061210999999999E-4</v>
      </c>
      <c r="S1242" s="80">
        <v>2.2760474999999999E-2</v>
      </c>
      <c r="U1242" s="93">
        <f t="shared" si="241"/>
        <v>6.6082581034482751E-2</v>
      </c>
    </row>
    <row r="1243" spans="1:21">
      <c r="A1243" s="41" t="s">
        <v>33</v>
      </c>
      <c r="B1243" s="94" t="s">
        <v>5683</v>
      </c>
      <c r="C1243" s="74">
        <f t="shared" si="237"/>
        <v>8.0458479752000003E-2</v>
      </c>
      <c r="D1243" s="74">
        <f t="shared" si="238"/>
        <v>8.532176382E-3</v>
      </c>
      <c r="E1243" s="74">
        <f t="shared" si="239"/>
        <v>5.132008549E-2</v>
      </c>
      <c r="F1243" s="74">
        <f t="shared" si="240"/>
        <v>9.7389488800000007E-3</v>
      </c>
      <c r="G1243" s="98">
        <v>1.0867269000000001E-2</v>
      </c>
      <c r="H1243" s="80">
        <v>9.3778948999999996E-4</v>
      </c>
      <c r="I1243" s="80">
        <v>1.4266546999999999E-2</v>
      </c>
      <c r="J1243" s="80">
        <v>2.8372442000000001E-3</v>
      </c>
      <c r="K1243" s="80">
        <v>1.6698400999999999E-3</v>
      </c>
      <c r="L1243" s="80">
        <v>7.1234082E-5</v>
      </c>
      <c r="M1243" s="80">
        <v>3.9538580000000002E-3</v>
      </c>
      <c r="N1243" s="80">
        <v>3.6115749000000003E-2</v>
      </c>
      <c r="O1243" s="80">
        <v>8.1650802999999996E-4</v>
      </c>
      <c r="P1243" s="80">
        <v>0</v>
      </c>
      <c r="Q1243" s="80">
        <v>1.6140605E-4</v>
      </c>
      <c r="R1243" s="80">
        <v>1.1551008999999999E-3</v>
      </c>
      <c r="S1243" s="80">
        <v>7.6059339000000004E-3</v>
      </c>
      <c r="U1243" s="93">
        <f t="shared" si="241"/>
        <v>9.3683353448275858E-2</v>
      </c>
    </row>
    <row r="1245" spans="1:21">
      <c r="B1245" s="40" t="s">
        <v>3632</v>
      </c>
    </row>
    <row r="1246" spans="1:21">
      <c r="A1246" s="41" t="s">
        <v>33</v>
      </c>
      <c r="B1246" s="94" t="s">
        <v>5684</v>
      </c>
      <c r="C1246" s="74">
        <f t="shared" ref="C1246:C1270" si="242">D1246+E1246+F1246+G1246</f>
        <v>0.91007980339999994</v>
      </c>
      <c r="D1246" s="74">
        <f t="shared" ref="D1246:D1270" si="243">J1246+K1246+L1246+M1246</f>
        <v>4.1561795999999998E-2</v>
      </c>
      <c r="E1246" s="74">
        <f t="shared" ref="E1246:E1270" si="244">H1246+I1246+N1246</f>
        <v>0.61331554099999996</v>
      </c>
      <c r="F1246" s="74">
        <f t="shared" ref="F1246:F1270" si="245">O1246+IF(P1246="x",0,P1246)+IF(Q1246="x",0,Q1246)+IF(R1246="x",0,R1246)+S1246</f>
        <v>0.1713135804</v>
      </c>
      <c r="G1246" s="98">
        <v>8.3888885999999996E-2</v>
      </c>
      <c r="H1246" s="80">
        <v>9.3887710000000006E-3</v>
      </c>
      <c r="I1246" s="80">
        <v>0.29106058000000001</v>
      </c>
      <c r="J1246" s="80">
        <v>2.6058932999999999E-2</v>
      </c>
      <c r="K1246" s="80">
        <v>6.9595446E-3</v>
      </c>
      <c r="L1246" s="80">
        <v>1.0584164999999999E-3</v>
      </c>
      <c r="M1246" s="80">
        <v>7.4849019000000003E-3</v>
      </c>
      <c r="N1246" s="80">
        <v>0.31286618999999999</v>
      </c>
      <c r="O1246" s="80">
        <v>6.7991108999999996E-3</v>
      </c>
      <c r="P1246" s="80">
        <v>0</v>
      </c>
      <c r="Q1246" s="80">
        <v>1.1221345000000001E-3</v>
      </c>
      <c r="R1246" s="80">
        <v>1.8056434999999999E-2</v>
      </c>
      <c r="S1246" s="80">
        <v>0.14533589999999999</v>
      </c>
      <c r="U1246" s="93">
        <f t="shared" ref="U1246:U1270" si="246">G1246/0.116</f>
        <v>0.72318005172413791</v>
      </c>
    </row>
    <row r="1247" spans="1:21">
      <c r="A1247" s="41" t="s">
        <v>33</v>
      </c>
      <c r="B1247" s="94" t="s">
        <v>5685</v>
      </c>
      <c r="C1247" s="74">
        <f t="shared" si="242"/>
        <v>0.95044136009999991</v>
      </c>
      <c r="D1247" s="74">
        <f t="shared" si="243"/>
        <v>3.7284603099999994E-2</v>
      </c>
      <c r="E1247" s="74">
        <f t="shared" si="244"/>
        <v>0.7544848529999999</v>
      </c>
      <c r="F1247" s="74">
        <f t="shared" si="245"/>
        <v>9.2613191000000011E-2</v>
      </c>
      <c r="G1247" s="98">
        <v>6.6058713000000005E-2</v>
      </c>
      <c r="H1247" s="80">
        <v>1.2001503E-2</v>
      </c>
      <c r="I1247" s="80">
        <v>0.22181132000000001</v>
      </c>
      <c r="J1247" s="80">
        <v>1.5760982999999999E-2</v>
      </c>
      <c r="K1247" s="80">
        <v>5.2276186999999997E-3</v>
      </c>
      <c r="L1247" s="80">
        <v>1.4926334000000001E-3</v>
      </c>
      <c r="M1247" s="80">
        <v>1.4803368000000001E-2</v>
      </c>
      <c r="N1247" s="80">
        <v>0.52067202999999995</v>
      </c>
      <c r="O1247" s="80">
        <v>6.4653805999999999E-3</v>
      </c>
      <c r="P1247" s="80">
        <v>0</v>
      </c>
      <c r="Q1247" s="80">
        <v>9.4010714000000006E-3</v>
      </c>
      <c r="R1247" s="80">
        <v>2.2970166E-2</v>
      </c>
      <c r="S1247" s="80">
        <v>5.3776573000000001E-2</v>
      </c>
      <c r="U1247" s="93">
        <f t="shared" si="246"/>
        <v>0.56947166379310343</v>
      </c>
    </row>
    <row r="1248" spans="1:21">
      <c r="A1248" s="41" t="s">
        <v>33</v>
      </c>
      <c r="B1248" s="94" t="s">
        <v>5686</v>
      </c>
      <c r="C1248" s="74">
        <f t="shared" si="242"/>
        <v>0.88305130999999992</v>
      </c>
      <c r="D1248" s="74">
        <f t="shared" si="243"/>
        <v>4.07277115E-2</v>
      </c>
      <c r="E1248" s="74">
        <f t="shared" si="244"/>
        <v>0.58832086449999998</v>
      </c>
      <c r="F1248" s="74">
        <f t="shared" si="245"/>
        <v>0.16815688699999998</v>
      </c>
      <c r="G1248" s="98">
        <v>8.5845847000000003E-2</v>
      </c>
      <c r="H1248" s="80">
        <v>9.0851844999999994E-3</v>
      </c>
      <c r="I1248" s="80">
        <v>0.28038893999999998</v>
      </c>
      <c r="J1248" s="80">
        <v>2.5482627000000001E-2</v>
      </c>
      <c r="K1248" s="80">
        <v>6.9990508E-3</v>
      </c>
      <c r="L1248" s="80">
        <v>1.0184968999999999E-3</v>
      </c>
      <c r="M1248" s="80">
        <v>7.2275368E-3</v>
      </c>
      <c r="N1248" s="80">
        <v>0.29884674</v>
      </c>
      <c r="O1248" s="80">
        <v>6.6176621999999999E-3</v>
      </c>
      <c r="P1248" s="80">
        <v>0</v>
      </c>
      <c r="Q1248" s="80">
        <v>1.1064378000000001E-3</v>
      </c>
      <c r="R1248" s="80">
        <v>1.7411856999999999E-2</v>
      </c>
      <c r="S1248" s="80">
        <v>0.14302092999999999</v>
      </c>
      <c r="U1248" s="93">
        <f t="shared" si="246"/>
        <v>0.74005040517241383</v>
      </c>
    </row>
    <row r="1249" spans="1:21">
      <c r="A1249" s="41" t="s">
        <v>33</v>
      </c>
      <c r="B1249" s="94" t="s">
        <v>5687</v>
      </c>
      <c r="C1249" s="74">
        <f t="shared" si="242"/>
        <v>0.55433961268999998</v>
      </c>
      <c r="D1249" s="74">
        <f t="shared" si="243"/>
        <v>3.3824240970000002E-2</v>
      </c>
      <c r="E1249" s="74">
        <f t="shared" si="244"/>
        <v>0.22899875679999998</v>
      </c>
      <c r="F1249" s="74">
        <f t="shared" si="245"/>
        <v>0.14792338492000001</v>
      </c>
      <c r="G1249" s="98">
        <v>0.14359322999999999</v>
      </c>
      <c r="H1249" s="80">
        <v>5.1119078E-3</v>
      </c>
      <c r="I1249" s="80">
        <v>0.13921982999999999</v>
      </c>
      <c r="J1249" s="80">
        <v>2.0448395000000001E-2</v>
      </c>
      <c r="K1249" s="80">
        <v>9.3960335999999992E-3</v>
      </c>
      <c r="L1249" s="80">
        <v>4.5286586999999999E-4</v>
      </c>
      <c r="M1249" s="80">
        <v>3.5269465000000002E-3</v>
      </c>
      <c r="N1249" s="80">
        <v>8.4667018999999996E-2</v>
      </c>
      <c r="O1249" s="80">
        <v>4.5910465000000003E-3</v>
      </c>
      <c r="P1249" s="80">
        <v>0</v>
      </c>
      <c r="Q1249" s="80">
        <v>6.8054211999999997E-4</v>
      </c>
      <c r="R1249" s="80">
        <v>8.5866063000000006E-3</v>
      </c>
      <c r="S1249" s="80">
        <v>0.13406519</v>
      </c>
      <c r="U1249" s="93">
        <f t="shared" si="246"/>
        <v>1.237872672413793</v>
      </c>
    </row>
    <row r="1250" spans="1:21">
      <c r="A1250" s="41" t="s">
        <v>33</v>
      </c>
      <c r="B1250" s="94" t="s">
        <v>5688</v>
      </c>
      <c r="C1250" s="74">
        <f t="shared" si="242"/>
        <v>0.16325506389</v>
      </c>
      <c r="D1250" s="74">
        <f t="shared" si="243"/>
        <v>1.00508601E-2</v>
      </c>
      <c r="E1250" s="74">
        <f t="shared" si="244"/>
        <v>0.11071797329999999</v>
      </c>
      <c r="F1250" s="74">
        <f t="shared" si="245"/>
        <v>2.542054949E-2</v>
      </c>
      <c r="G1250" s="98">
        <v>1.7065680999999999E-2</v>
      </c>
      <c r="H1250" s="80">
        <v>1.8456203E-3</v>
      </c>
      <c r="I1250" s="80">
        <v>5.0343291999999998E-2</v>
      </c>
      <c r="J1250" s="80">
        <v>5.0532609999999999E-3</v>
      </c>
      <c r="K1250" s="80">
        <v>1.4081745000000001E-3</v>
      </c>
      <c r="L1250" s="80">
        <v>2.1042740000000001E-4</v>
      </c>
      <c r="M1250" s="80">
        <v>3.3789972E-3</v>
      </c>
      <c r="N1250" s="80">
        <v>5.8529061E-2</v>
      </c>
      <c r="O1250" s="80">
        <v>1.4593976000000001E-3</v>
      </c>
      <c r="P1250" s="80">
        <v>0</v>
      </c>
      <c r="Q1250" s="80">
        <v>1.8233788999999999E-4</v>
      </c>
      <c r="R1250" s="80">
        <v>2.7180440000000002E-3</v>
      </c>
      <c r="S1250" s="80">
        <v>2.1060769999999999E-2</v>
      </c>
      <c r="U1250" s="93">
        <f t="shared" si="246"/>
        <v>0.14711793965517239</v>
      </c>
    </row>
    <row r="1251" spans="1:21">
      <c r="A1251" s="41" t="s">
        <v>33</v>
      </c>
      <c r="B1251" s="94" t="s">
        <v>5689</v>
      </c>
      <c r="C1251" s="74">
        <f t="shared" si="242"/>
        <v>0.14287932077000001</v>
      </c>
      <c r="D1251" s="74">
        <f t="shared" si="243"/>
        <v>7.08148224E-3</v>
      </c>
      <c r="E1251" s="74">
        <f t="shared" si="244"/>
        <v>9.9945442400000001E-2</v>
      </c>
      <c r="F1251" s="74">
        <f t="shared" si="245"/>
        <v>2.2775514130000001E-2</v>
      </c>
      <c r="G1251" s="98">
        <v>1.3076882E-2</v>
      </c>
      <c r="H1251" s="80">
        <v>1.3927714E-3</v>
      </c>
      <c r="I1251" s="80">
        <v>3.6667346000000003E-2</v>
      </c>
      <c r="J1251" s="80">
        <v>3.7692700999999999E-3</v>
      </c>
      <c r="K1251" s="80">
        <v>9.8951664999999997E-4</v>
      </c>
      <c r="L1251" s="80">
        <v>1.5469139E-4</v>
      </c>
      <c r="M1251" s="80">
        <v>2.1680040999999999E-3</v>
      </c>
      <c r="N1251" s="80">
        <v>6.1885324999999998E-2</v>
      </c>
      <c r="O1251" s="80">
        <v>1.1477649E-3</v>
      </c>
      <c r="P1251" s="80">
        <v>0</v>
      </c>
      <c r="Q1251" s="80">
        <v>2.0815912999999999E-4</v>
      </c>
      <c r="R1251" s="80">
        <v>2.1600011E-3</v>
      </c>
      <c r="S1251" s="80">
        <v>1.9259589000000001E-2</v>
      </c>
      <c r="U1251" s="93">
        <f t="shared" si="246"/>
        <v>0.11273174137931034</v>
      </c>
    </row>
    <row r="1252" spans="1:21">
      <c r="A1252" s="41" t="s">
        <v>33</v>
      </c>
      <c r="B1252" s="94" t="s">
        <v>5690</v>
      </c>
      <c r="C1252" s="74">
        <f t="shared" si="242"/>
        <v>0.17944564312</v>
      </c>
      <c r="D1252" s="74">
        <f t="shared" si="243"/>
        <v>7.978125820000001E-3</v>
      </c>
      <c r="E1252" s="74">
        <f t="shared" si="244"/>
        <v>8.2459328599999993E-2</v>
      </c>
      <c r="F1252" s="74">
        <f t="shared" si="245"/>
        <v>7.3834419700000001E-2</v>
      </c>
      <c r="G1252" s="98">
        <v>1.5173769E-2</v>
      </c>
      <c r="H1252" s="80">
        <v>1.6729176000000001E-3</v>
      </c>
      <c r="I1252" s="80">
        <v>2.6428002999999999E-2</v>
      </c>
      <c r="J1252" s="80">
        <v>4.5699874000000003E-3</v>
      </c>
      <c r="K1252" s="80">
        <v>1.0903652999999999E-3</v>
      </c>
      <c r="L1252" s="80">
        <v>1.3130172000000001E-4</v>
      </c>
      <c r="M1252" s="80">
        <v>2.1864713999999999E-3</v>
      </c>
      <c r="N1252" s="80">
        <v>5.4358407999999997E-2</v>
      </c>
      <c r="O1252" s="80">
        <v>1.4342151E-3</v>
      </c>
      <c r="P1252" s="80">
        <v>0</v>
      </c>
      <c r="Q1252" s="80">
        <v>4.556521E-4</v>
      </c>
      <c r="R1252" s="80">
        <v>1.4824924999999999E-3</v>
      </c>
      <c r="S1252" s="80">
        <v>7.0462060000000007E-2</v>
      </c>
      <c r="U1252" s="93">
        <f t="shared" si="246"/>
        <v>0.13080835344827585</v>
      </c>
    </row>
    <row r="1253" spans="1:21">
      <c r="A1253" s="41" t="s">
        <v>33</v>
      </c>
      <c r="B1253" s="94" t="s">
        <v>5691</v>
      </c>
      <c r="C1253" s="74">
        <f t="shared" si="242"/>
        <v>0.10859122990999999</v>
      </c>
      <c r="D1253" s="74">
        <f t="shared" si="243"/>
        <v>3.2510132900000002E-3</v>
      </c>
      <c r="E1253" s="74">
        <f t="shared" si="244"/>
        <v>9.1506619230000003E-2</v>
      </c>
      <c r="F1253" s="74">
        <f t="shared" si="245"/>
        <v>6.13707339E-3</v>
      </c>
      <c r="G1253" s="98">
        <v>7.6965239999999997E-3</v>
      </c>
      <c r="H1253" s="80">
        <v>7.7086323000000005E-4</v>
      </c>
      <c r="I1253" s="80">
        <v>2.2806817E-2</v>
      </c>
      <c r="J1253" s="80">
        <v>2.0042502E-3</v>
      </c>
      <c r="K1253" s="80">
        <v>4.5618120999999998E-4</v>
      </c>
      <c r="L1253" s="80">
        <v>9.3376660000000001E-5</v>
      </c>
      <c r="M1253" s="80">
        <v>6.9720521999999999E-4</v>
      </c>
      <c r="N1253" s="80">
        <v>6.7928938999999994E-2</v>
      </c>
      <c r="O1253" s="80">
        <v>6.9514361000000001E-4</v>
      </c>
      <c r="P1253" s="80">
        <v>0</v>
      </c>
      <c r="Q1253" s="80">
        <v>1.7428668E-4</v>
      </c>
      <c r="R1253" s="80">
        <v>1.6627670999999999E-3</v>
      </c>
      <c r="S1253" s="80">
        <v>3.6048759999999999E-3</v>
      </c>
      <c r="U1253" s="93">
        <f t="shared" si="246"/>
        <v>6.6349344827586199E-2</v>
      </c>
    </row>
    <row r="1254" spans="1:21">
      <c r="A1254" s="41" t="s">
        <v>33</v>
      </c>
      <c r="B1254" s="94" t="s">
        <v>5692</v>
      </c>
      <c r="C1254" s="74">
        <f t="shared" si="242"/>
        <v>0.40094476369999998</v>
      </c>
      <c r="D1254" s="74">
        <f t="shared" si="243"/>
        <v>2.9116045199999999E-2</v>
      </c>
      <c r="E1254" s="74">
        <f t="shared" si="244"/>
        <v>0.27672687730000001</v>
      </c>
      <c r="F1254" s="74">
        <f t="shared" si="245"/>
        <v>5.4985484200000004E-2</v>
      </c>
      <c r="G1254" s="98">
        <v>4.0116356999999998E-2</v>
      </c>
      <c r="H1254" s="80">
        <v>5.7511673000000003E-3</v>
      </c>
      <c r="I1254" s="80">
        <v>0.10321691</v>
      </c>
      <c r="J1254" s="80">
        <v>6.8075143000000003E-3</v>
      </c>
      <c r="K1254" s="80">
        <v>1.3694527999999999E-2</v>
      </c>
      <c r="L1254" s="80">
        <v>1.5231909999999999E-3</v>
      </c>
      <c r="M1254" s="80">
        <v>7.0908118999999997E-3</v>
      </c>
      <c r="N1254" s="80">
        <v>0.16775880000000001</v>
      </c>
      <c r="O1254" s="80">
        <v>1.3559551E-2</v>
      </c>
      <c r="P1254" s="80">
        <v>0</v>
      </c>
      <c r="Q1254" s="80">
        <v>1.4219987999999999E-3</v>
      </c>
      <c r="R1254" s="80">
        <v>3.9117674000000002E-3</v>
      </c>
      <c r="S1254" s="80">
        <v>3.6092167000000001E-2</v>
      </c>
      <c r="U1254" s="93">
        <f t="shared" si="246"/>
        <v>0.3458306637931034</v>
      </c>
    </row>
    <row r="1255" spans="1:21">
      <c r="A1255" s="41" t="s">
        <v>33</v>
      </c>
      <c r="B1255" s="94" t="s">
        <v>5693</v>
      </c>
      <c r="C1255" s="74">
        <f t="shared" si="242"/>
        <v>0.19721080861099999</v>
      </c>
      <c r="D1255" s="74">
        <f t="shared" si="243"/>
        <v>5.4416235110000006E-3</v>
      </c>
      <c r="E1255" s="74">
        <f t="shared" si="244"/>
        <v>0.15550843321999999</v>
      </c>
      <c r="F1255" s="74">
        <f t="shared" si="245"/>
        <v>1.2158312880000001E-2</v>
      </c>
      <c r="G1255" s="98">
        <v>2.4102439E-2</v>
      </c>
      <c r="H1255" s="80">
        <v>8.0513722000000003E-4</v>
      </c>
      <c r="I1255" s="80">
        <v>0.10362252</v>
      </c>
      <c r="J1255" s="80">
        <v>4.2325134000000004E-3</v>
      </c>
      <c r="K1255" s="80">
        <v>5.6308712000000005E-4</v>
      </c>
      <c r="L1255" s="80">
        <v>8.7296281000000001E-5</v>
      </c>
      <c r="M1255" s="80">
        <v>5.5872671000000004E-4</v>
      </c>
      <c r="N1255" s="80">
        <v>5.1080776000000001E-2</v>
      </c>
      <c r="O1255" s="80">
        <v>4.3030934000000003E-4</v>
      </c>
      <c r="P1255" s="80">
        <v>0</v>
      </c>
      <c r="Q1255" s="80">
        <v>1.2329914000000001E-4</v>
      </c>
      <c r="R1255" s="80">
        <v>3.2910847999999999E-3</v>
      </c>
      <c r="S1255" s="80">
        <v>8.3136196000000006E-3</v>
      </c>
      <c r="U1255" s="93">
        <f t="shared" si="246"/>
        <v>0.20777964655172412</v>
      </c>
    </row>
    <row r="1256" spans="1:21">
      <c r="A1256" s="41" t="s">
        <v>33</v>
      </c>
      <c r="B1256" s="94" t="s">
        <v>5694</v>
      </c>
      <c r="C1256" s="74">
        <f t="shared" si="242"/>
        <v>0.59683310554000002</v>
      </c>
      <c r="D1256" s="74">
        <f t="shared" si="243"/>
        <v>2.3818942859999997E-2</v>
      </c>
      <c r="E1256" s="74">
        <f t="shared" si="244"/>
        <v>0.44406657830000001</v>
      </c>
      <c r="F1256" s="74">
        <f t="shared" si="245"/>
        <v>9.5220118379999996E-2</v>
      </c>
      <c r="G1256" s="98">
        <v>3.3727465999999998E-2</v>
      </c>
      <c r="H1256" s="80">
        <v>5.6835682999999996E-3</v>
      </c>
      <c r="I1256" s="80">
        <v>0.15267258</v>
      </c>
      <c r="J1256" s="80">
        <v>6.0769035000000004E-3</v>
      </c>
      <c r="K1256" s="80">
        <v>3.1166279000000002E-3</v>
      </c>
      <c r="L1256" s="80">
        <v>5.7546745999999998E-4</v>
      </c>
      <c r="M1256" s="80">
        <v>1.4049944E-2</v>
      </c>
      <c r="N1256" s="80">
        <v>0.28571043000000002</v>
      </c>
      <c r="O1256" s="80">
        <v>3.7897124999999999E-3</v>
      </c>
      <c r="P1256" s="80">
        <v>0</v>
      </c>
      <c r="Q1256" s="80">
        <v>8.5779917999999995E-4</v>
      </c>
      <c r="R1256" s="80">
        <v>6.1133046999999998E-3</v>
      </c>
      <c r="S1256" s="80">
        <v>8.4459302E-2</v>
      </c>
      <c r="U1256" s="93">
        <f t="shared" si="246"/>
        <v>0.29075401724137928</v>
      </c>
    </row>
    <row r="1257" spans="1:21">
      <c r="A1257" s="41" t="s">
        <v>33</v>
      </c>
      <c r="B1257" s="94" t="s">
        <v>5695</v>
      </c>
      <c r="C1257" s="74">
        <f t="shared" si="242"/>
        <v>0.35655348019999999</v>
      </c>
      <c r="D1257" s="74">
        <f t="shared" si="243"/>
        <v>5.9500129499999999E-2</v>
      </c>
      <c r="E1257" s="74">
        <f t="shared" si="244"/>
        <v>0.185981693</v>
      </c>
      <c r="F1257" s="74">
        <f t="shared" si="245"/>
        <v>4.6848785699999999E-2</v>
      </c>
      <c r="G1257" s="98">
        <v>6.4222872E-2</v>
      </c>
      <c r="H1257" s="80">
        <v>1.0782823E-2</v>
      </c>
      <c r="I1257" s="80">
        <v>4.0167460000000002E-2</v>
      </c>
      <c r="J1257" s="80">
        <v>1.0307955000000001E-2</v>
      </c>
      <c r="K1257" s="80">
        <v>4.0224642999999997E-2</v>
      </c>
      <c r="L1257" s="80">
        <v>4.1595355000000004E-3</v>
      </c>
      <c r="M1257" s="80">
        <v>4.8079960000000001E-3</v>
      </c>
      <c r="N1257" s="80">
        <v>0.13503140999999999</v>
      </c>
      <c r="O1257" s="80">
        <v>3.9063922000000001E-2</v>
      </c>
      <c r="P1257" s="80">
        <v>0</v>
      </c>
      <c r="Q1257" s="80">
        <v>3.4353512000000002E-3</v>
      </c>
      <c r="R1257" s="80">
        <v>1.7438359999999999E-3</v>
      </c>
      <c r="S1257" s="80">
        <v>2.6056765000000001E-3</v>
      </c>
      <c r="U1257" s="93">
        <f t="shared" si="246"/>
        <v>0.55364544827586204</v>
      </c>
    </row>
    <row r="1258" spans="1:21">
      <c r="A1258" s="41" t="s">
        <v>33</v>
      </c>
      <c r="B1258" s="94" t="s">
        <v>5696</v>
      </c>
      <c r="C1258" s="74">
        <f t="shared" si="242"/>
        <v>0.34422416080000001</v>
      </c>
      <c r="D1258" s="74">
        <f t="shared" si="243"/>
        <v>1.8168996900000001E-2</v>
      </c>
      <c r="E1258" s="74">
        <f t="shared" si="244"/>
        <v>0.23974051709999999</v>
      </c>
      <c r="F1258" s="74">
        <f t="shared" si="245"/>
        <v>5.8734045800000002E-2</v>
      </c>
      <c r="G1258" s="98">
        <v>2.7580601E-2</v>
      </c>
      <c r="H1258" s="80">
        <v>3.3175040999999998E-3</v>
      </c>
      <c r="I1258" s="80">
        <v>7.4362922999999997E-2</v>
      </c>
      <c r="J1258" s="80">
        <v>6.7287800000000002E-3</v>
      </c>
      <c r="K1258" s="80">
        <v>1.8890811E-3</v>
      </c>
      <c r="L1258" s="80">
        <v>9.7748449999999999E-4</v>
      </c>
      <c r="M1258" s="80">
        <v>8.5736513000000004E-3</v>
      </c>
      <c r="N1258" s="80">
        <v>0.16206008999999999</v>
      </c>
      <c r="O1258" s="80">
        <v>1.8358287999999999E-3</v>
      </c>
      <c r="P1258" s="80">
        <v>0</v>
      </c>
      <c r="Q1258" s="80">
        <v>1.5747069E-3</v>
      </c>
      <c r="R1258" s="80">
        <v>5.5087301000000003E-3</v>
      </c>
      <c r="S1258" s="80">
        <v>4.9814780000000003E-2</v>
      </c>
      <c r="U1258" s="93">
        <f t="shared" si="246"/>
        <v>0.23776380172413791</v>
      </c>
    </row>
    <row r="1259" spans="1:21">
      <c r="A1259" s="41" t="s">
        <v>33</v>
      </c>
      <c r="B1259" s="94" t="s">
        <v>5697</v>
      </c>
      <c r="C1259" s="74">
        <f t="shared" si="242"/>
        <v>0.16871433763999999</v>
      </c>
      <c r="D1259" s="74">
        <f t="shared" si="243"/>
        <v>1.0727554739999999E-2</v>
      </c>
      <c r="E1259" s="74">
        <f t="shared" si="244"/>
        <v>0.1174499753</v>
      </c>
      <c r="F1259" s="74">
        <f t="shared" si="245"/>
        <v>2.2052235600000001E-2</v>
      </c>
      <c r="G1259" s="98">
        <v>1.8484572000000001E-2</v>
      </c>
      <c r="H1259" s="80">
        <v>2.3936283000000002E-3</v>
      </c>
      <c r="I1259" s="80">
        <v>4.1784806000000001E-2</v>
      </c>
      <c r="J1259" s="80">
        <v>5.9610712000000001E-3</v>
      </c>
      <c r="K1259" s="80">
        <v>1.7604908E-3</v>
      </c>
      <c r="L1259" s="80">
        <v>3.0704544000000002E-4</v>
      </c>
      <c r="M1259" s="80">
        <v>2.6989472999999998E-3</v>
      </c>
      <c r="N1259" s="80">
        <v>7.3271540999999996E-2</v>
      </c>
      <c r="O1259" s="80">
        <v>1.4498823999999999E-3</v>
      </c>
      <c r="P1259" s="80">
        <v>0</v>
      </c>
      <c r="Q1259" s="80">
        <v>2.4878949999999997E-4</v>
      </c>
      <c r="R1259" s="80">
        <v>1.6595137000000001E-3</v>
      </c>
      <c r="S1259" s="80">
        <v>1.869405E-2</v>
      </c>
      <c r="U1259" s="93">
        <f t="shared" si="246"/>
        <v>0.15934975862068965</v>
      </c>
    </row>
    <row r="1260" spans="1:21">
      <c r="A1260" s="41" t="s">
        <v>33</v>
      </c>
      <c r="B1260" s="94" t="s">
        <v>5698</v>
      </c>
      <c r="C1260" s="74">
        <f t="shared" si="242"/>
        <v>0.29774497118999999</v>
      </c>
      <c r="D1260" s="74">
        <f t="shared" si="243"/>
        <v>2.4555326509999999E-2</v>
      </c>
      <c r="E1260" s="74">
        <f t="shared" si="244"/>
        <v>0.218129515</v>
      </c>
      <c r="F1260" s="74">
        <f t="shared" si="245"/>
        <v>2.6136996680000003E-2</v>
      </c>
      <c r="G1260" s="98">
        <v>2.8923133E-2</v>
      </c>
      <c r="H1260" s="80">
        <v>3.1431150000000001E-3</v>
      </c>
      <c r="I1260" s="80">
        <v>0.11280031</v>
      </c>
      <c r="J1260" s="80">
        <v>9.5366983000000002E-3</v>
      </c>
      <c r="K1260" s="80">
        <v>2.3100349000000002E-3</v>
      </c>
      <c r="L1260" s="80">
        <v>4.1483730999999999E-4</v>
      </c>
      <c r="M1260" s="80">
        <v>1.2293755999999999E-2</v>
      </c>
      <c r="N1260" s="80">
        <v>0.10218608999999999</v>
      </c>
      <c r="O1260" s="80">
        <v>2.0147801999999999E-3</v>
      </c>
      <c r="P1260" s="80">
        <v>0</v>
      </c>
      <c r="Q1260" s="80">
        <v>4.1184828E-4</v>
      </c>
      <c r="R1260" s="80">
        <v>2.2188771999999998E-3</v>
      </c>
      <c r="S1260" s="80">
        <v>2.1491491000000001E-2</v>
      </c>
      <c r="U1260" s="93">
        <f t="shared" si="246"/>
        <v>0.24933735344827584</v>
      </c>
    </row>
    <row r="1261" spans="1:21">
      <c r="A1261" s="41" t="s">
        <v>33</v>
      </c>
      <c r="B1261" s="94" t="s">
        <v>5699</v>
      </c>
      <c r="C1261" s="74">
        <f t="shared" si="242"/>
        <v>0.50106907685000002</v>
      </c>
      <c r="D1261" s="74">
        <f t="shared" si="243"/>
        <v>5.0838510020000005E-2</v>
      </c>
      <c r="E1261" s="74">
        <f t="shared" si="244"/>
        <v>0.3506077084</v>
      </c>
      <c r="F1261" s="74">
        <f t="shared" si="245"/>
        <v>5.0937687430000003E-2</v>
      </c>
      <c r="G1261" s="98">
        <v>4.8685170999999999E-2</v>
      </c>
      <c r="H1261" s="80">
        <v>4.8272884E-3</v>
      </c>
      <c r="I1261" s="80">
        <v>0.21667713999999999</v>
      </c>
      <c r="J1261" s="80">
        <v>1.6549856000000002E-2</v>
      </c>
      <c r="K1261" s="80">
        <v>3.4960207000000001E-3</v>
      </c>
      <c r="L1261" s="80">
        <v>7.3718432000000002E-4</v>
      </c>
      <c r="M1261" s="80">
        <v>3.0055449000000001E-2</v>
      </c>
      <c r="N1261" s="80">
        <v>0.12910327999999999</v>
      </c>
      <c r="O1261" s="80">
        <v>3.2551860000000002E-3</v>
      </c>
      <c r="P1261" s="80">
        <v>0</v>
      </c>
      <c r="Q1261" s="80">
        <v>6.1242212999999997E-4</v>
      </c>
      <c r="R1261" s="80">
        <v>2.8330993E-3</v>
      </c>
      <c r="S1261" s="80">
        <v>4.4236980000000002E-2</v>
      </c>
      <c r="U1261" s="93">
        <f t="shared" si="246"/>
        <v>0.41969974999999998</v>
      </c>
    </row>
    <row r="1262" spans="1:21">
      <c r="A1262" s="41" t="s">
        <v>33</v>
      </c>
      <c r="B1262" s="94" t="s">
        <v>5700</v>
      </c>
      <c r="C1262" s="74">
        <f t="shared" si="242"/>
        <v>0.16755866316999998</v>
      </c>
      <c r="D1262" s="74">
        <f t="shared" si="243"/>
        <v>8.4981813100000001E-3</v>
      </c>
      <c r="E1262" s="74">
        <f t="shared" si="244"/>
        <v>0.1346387637</v>
      </c>
      <c r="F1262" s="74">
        <f t="shared" si="245"/>
        <v>7.7424961599999991E-3</v>
      </c>
      <c r="G1262" s="98">
        <v>1.6679222E-2</v>
      </c>
      <c r="H1262" s="80">
        <v>2.0034087000000002E-3</v>
      </c>
      <c r="I1262" s="80">
        <v>4.7829028000000003E-2</v>
      </c>
      <c r="J1262" s="80">
        <v>5.1820824999999999E-3</v>
      </c>
      <c r="K1262" s="80">
        <v>1.5415712999999999E-3</v>
      </c>
      <c r="L1262" s="80">
        <v>1.9072081000000001E-4</v>
      </c>
      <c r="M1262" s="80">
        <v>1.5838066999999999E-3</v>
      </c>
      <c r="N1262" s="80">
        <v>8.4806327000000001E-2</v>
      </c>
      <c r="O1262" s="80">
        <v>1.2188871999999999E-3</v>
      </c>
      <c r="P1262" s="80">
        <v>0</v>
      </c>
      <c r="Q1262" s="80">
        <v>3.1183445999999999E-4</v>
      </c>
      <c r="R1262" s="80">
        <v>1.9068768999999999E-3</v>
      </c>
      <c r="S1262" s="80">
        <v>4.3048975999999996E-3</v>
      </c>
      <c r="U1262" s="93">
        <f t="shared" si="246"/>
        <v>0.14378639655172412</v>
      </c>
    </row>
    <row r="1263" spans="1:21">
      <c r="A1263" s="41" t="s">
        <v>33</v>
      </c>
      <c r="B1263" s="94" t="s">
        <v>5701</v>
      </c>
      <c r="C1263" s="74">
        <f t="shared" si="242"/>
        <v>0.35032908474000002</v>
      </c>
      <c r="D1263" s="74">
        <f t="shared" si="243"/>
        <v>1.0803093409999999E-2</v>
      </c>
      <c r="E1263" s="74">
        <f t="shared" si="244"/>
        <v>0.31379134679999998</v>
      </c>
      <c r="F1263" s="74">
        <f t="shared" si="245"/>
        <v>5.2572235299999997E-3</v>
      </c>
      <c r="G1263" s="98">
        <v>2.0477420999999999E-2</v>
      </c>
      <c r="H1263" s="80">
        <v>2.7553068000000002E-3</v>
      </c>
      <c r="I1263" s="80">
        <v>0.14719159000000001</v>
      </c>
      <c r="J1263" s="80">
        <v>6.0547609999999997E-3</v>
      </c>
      <c r="K1263" s="80">
        <v>1.7937465000000001E-3</v>
      </c>
      <c r="L1263" s="80">
        <v>2.3994251000000001E-4</v>
      </c>
      <c r="M1263" s="80">
        <v>2.7146433999999998E-3</v>
      </c>
      <c r="N1263" s="80">
        <v>0.16384445</v>
      </c>
      <c r="O1263" s="80">
        <v>1.3520992999999999E-3</v>
      </c>
      <c r="P1263" s="80">
        <v>0</v>
      </c>
      <c r="Q1263" s="80">
        <v>3.4058622999999998E-4</v>
      </c>
      <c r="R1263" s="80">
        <v>2.3280180999999999E-3</v>
      </c>
      <c r="S1263" s="80">
        <v>1.2365199E-3</v>
      </c>
      <c r="U1263" s="93">
        <f t="shared" si="246"/>
        <v>0.17652949137931032</v>
      </c>
    </row>
    <row r="1264" spans="1:21">
      <c r="A1264" s="41" t="s">
        <v>33</v>
      </c>
      <c r="B1264" s="94" t="s">
        <v>5702</v>
      </c>
      <c r="C1264" s="74">
        <f t="shared" si="242"/>
        <v>0.40105116742999991</v>
      </c>
      <c r="D1264" s="74">
        <f t="shared" si="243"/>
        <v>1.4083528429999999E-2</v>
      </c>
      <c r="E1264" s="74">
        <f t="shared" si="244"/>
        <v>0.28216138479999997</v>
      </c>
      <c r="F1264" s="74">
        <f t="shared" si="245"/>
        <v>5.01728122E-2</v>
      </c>
      <c r="G1264" s="98">
        <v>5.4633441999999997E-2</v>
      </c>
      <c r="H1264" s="80">
        <v>7.4352217999999999E-3</v>
      </c>
      <c r="I1264" s="80">
        <v>3.8359062999999999E-2</v>
      </c>
      <c r="J1264" s="80">
        <v>5.7703666999999997E-3</v>
      </c>
      <c r="K1264" s="80">
        <v>5.3524284000000004E-3</v>
      </c>
      <c r="L1264" s="80">
        <v>5.8268203000000005E-4</v>
      </c>
      <c r="M1264" s="80">
        <v>2.3780513000000001E-3</v>
      </c>
      <c r="N1264" s="80">
        <v>0.2363671</v>
      </c>
      <c r="O1264" s="80">
        <v>6.4674112999999998E-3</v>
      </c>
      <c r="P1264" s="80">
        <v>0</v>
      </c>
      <c r="Q1264" s="80">
        <v>1.8479532999999999E-3</v>
      </c>
      <c r="R1264" s="80">
        <v>1.6837756E-3</v>
      </c>
      <c r="S1264" s="80">
        <v>4.0173672000000001E-2</v>
      </c>
      <c r="U1264" s="93">
        <f t="shared" si="246"/>
        <v>0.47097794827586204</v>
      </c>
    </row>
    <row r="1265" spans="1:21">
      <c r="A1265" s="41" t="s">
        <v>33</v>
      </c>
      <c r="B1265" s="94" t="s">
        <v>5703</v>
      </c>
      <c r="C1265" s="74">
        <f t="shared" si="242"/>
        <v>0.30468304390000001</v>
      </c>
      <c r="D1265" s="74">
        <f t="shared" si="243"/>
        <v>1.5483306339999999E-2</v>
      </c>
      <c r="E1265" s="74">
        <f t="shared" si="244"/>
        <v>0.147441554</v>
      </c>
      <c r="F1265" s="74">
        <f t="shared" si="245"/>
        <v>1.4951973560000002E-2</v>
      </c>
      <c r="G1265" s="98">
        <v>0.12680621</v>
      </c>
      <c r="H1265" s="80">
        <v>1.5323201E-2</v>
      </c>
      <c r="I1265" s="80">
        <v>1.6751003E-2</v>
      </c>
      <c r="J1265" s="80">
        <v>8.8512109999999995E-3</v>
      </c>
      <c r="K1265" s="80">
        <v>4.3576648999999997E-3</v>
      </c>
      <c r="L1265" s="80">
        <v>4.2868243999999998E-4</v>
      </c>
      <c r="M1265" s="80">
        <v>1.8457479999999999E-3</v>
      </c>
      <c r="N1265" s="80">
        <v>0.11536734999999999</v>
      </c>
      <c r="O1265" s="80">
        <v>8.0745647999999996E-3</v>
      </c>
      <c r="P1265" s="80">
        <v>0</v>
      </c>
      <c r="Q1265" s="80">
        <v>3.9357866000000004E-3</v>
      </c>
      <c r="R1265" s="80">
        <v>2.4420386E-4</v>
      </c>
      <c r="S1265" s="80">
        <v>2.6974183000000001E-3</v>
      </c>
      <c r="U1265" s="93">
        <f t="shared" si="246"/>
        <v>1.0931569827586207</v>
      </c>
    </row>
    <row r="1266" spans="1:21">
      <c r="A1266" s="41" t="s">
        <v>33</v>
      </c>
      <c r="B1266" s="94" t="s">
        <v>5704</v>
      </c>
      <c r="C1266" s="74">
        <f t="shared" si="242"/>
        <v>0.28726178484999998</v>
      </c>
      <c r="D1266" s="74">
        <f t="shared" si="243"/>
        <v>2.6026256500000001E-2</v>
      </c>
      <c r="E1266" s="74">
        <f t="shared" si="244"/>
        <v>0.19127442519999999</v>
      </c>
      <c r="F1266" s="74">
        <f t="shared" si="245"/>
        <v>3.4471821149999998E-2</v>
      </c>
      <c r="G1266" s="98">
        <v>3.5489281999999997E-2</v>
      </c>
      <c r="H1266" s="80">
        <v>6.5492121999999996E-3</v>
      </c>
      <c r="I1266" s="80">
        <v>2.7607023000000001E-2</v>
      </c>
      <c r="J1266" s="80">
        <v>5.6917310000000002E-3</v>
      </c>
      <c r="K1266" s="80">
        <v>1.5052487999999999E-2</v>
      </c>
      <c r="L1266" s="80">
        <v>1.6181487E-3</v>
      </c>
      <c r="M1266" s="80">
        <v>3.6638888E-3</v>
      </c>
      <c r="N1266" s="80">
        <v>0.15711818999999999</v>
      </c>
      <c r="O1266" s="80">
        <v>1.3693109E-2</v>
      </c>
      <c r="P1266" s="80">
        <v>0</v>
      </c>
      <c r="Q1266" s="80">
        <v>1.7951821E-3</v>
      </c>
      <c r="R1266" s="80">
        <v>6.1029805000000002E-4</v>
      </c>
      <c r="S1266" s="80">
        <v>1.8373232E-2</v>
      </c>
      <c r="U1266" s="93">
        <f t="shared" si="246"/>
        <v>0.3059420862068965</v>
      </c>
    </row>
    <row r="1267" spans="1:21">
      <c r="A1267" s="41" t="s">
        <v>33</v>
      </c>
      <c r="B1267" s="94" t="s">
        <v>5705</v>
      </c>
      <c r="C1267" s="74">
        <f t="shared" si="242"/>
        <v>0.51698933160000005</v>
      </c>
      <c r="D1267" s="74">
        <f t="shared" si="243"/>
        <v>7.3608193099999998E-3</v>
      </c>
      <c r="E1267" s="74">
        <f t="shared" si="244"/>
        <v>0.41085020430000002</v>
      </c>
      <c r="F1267" s="74">
        <f t="shared" si="245"/>
        <v>7.9870026989999995E-2</v>
      </c>
      <c r="G1267" s="98">
        <v>1.8908280999999999E-2</v>
      </c>
      <c r="H1267" s="80">
        <v>2.9400143E-3</v>
      </c>
      <c r="I1267" s="80">
        <v>5.7126530000000002E-2</v>
      </c>
      <c r="J1267" s="80">
        <v>3.8837062999999999E-3</v>
      </c>
      <c r="K1267" s="80">
        <v>1.2241972000000001E-3</v>
      </c>
      <c r="L1267" s="80">
        <v>1.7187531E-4</v>
      </c>
      <c r="M1267" s="80">
        <v>2.0810404999999999E-3</v>
      </c>
      <c r="N1267" s="80">
        <v>0.35078366</v>
      </c>
      <c r="O1267" s="80">
        <v>1.9249116000000001E-3</v>
      </c>
      <c r="P1267" s="80">
        <v>0</v>
      </c>
      <c r="Q1267" s="80">
        <v>5.6914319000000004E-4</v>
      </c>
      <c r="R1267" s="80">
        <v>3.1089901999999999E-3</v>
      </c>
      <c r="S1267" s="80">
        <v>7.4266981999999995E-2</v>
      </c>
      <c r="U1267" s="93">
        <f t="shared" si="246"/>
        <v>0.16300242241379309</v>
      </c>
    </row>
    <row r="1268" spans="1:21">
      <c r="A1268" s="41" t="s">
        <v>33</v>
      </c>
      <c r="B1268" s="94" t="s">
        <v>5706</v>
      </c>
      <c r="C1268" s="74">
        <f t="shared" si="242"/>
        <v>0.12609063911999999</v>
      </c>
      <c r="D1268" s="74">
        <f t="shared" si="243"/>
        <v>3.9979326899999999E-3</v>
      </c>
      <c r="E1268" s="74">
        <f t="shared" si="244"/>
        <v>9.5575210899999999E-2</v>
      </c>
      <c r="F1268" s="74">
        <f t="shared" si="245"/>
        <v>1.7034692930000001E-2</v>
      </c>
      <c r="G1268" s="98">
        <v>9.4828025999999996E-3</v>
      </c>
      <c r="H1268" s="80">
        <v>1.1434459E-3</v>
      </c>
      <c r="I1268" s="80">
        <v>2.0025675E-2</v>
      </c>
      <c r="J1268" s="80">
        <v>2.1931542000000002E-3</v>
      </c>
      <c r="K1268" s="80">
        <v>5.0442767999999999E-4</v>
      </c>
      <c r="L1268" s="80">
        <v>1.0874791E-4</v>
      </c>
      <c r="M1268" s="80">
        <v>1.1916029E-3</v>
      </c>
      <c r="N1268" s="80">
        <v>7.4406089999999994E-2</v>
      </c>
      <c r="O1268" s="80">
        <v>6.0100420999999995E-4</v>
      </c>
      <c r="P1268" s="80">
        <v>0</v>
      </c>
      <c r="Q1268" s="80">
        <v>2.6211962000000002E-4</v>
      </c>
      <c r="R1268" s="80">
        <v>1.3140291E-3</v>
      </c>
      <c r="S1268" s="80">
        <v>1.4857540000000001E-2</v>
      </c>
      <c r="U1268" s="93">
        <f t="shared" si="246"/>
        <v>8.1748298275862066E-2</v>
      </c>
    </row>
    <row r="1269" spans="1:21">
      <c r="A1269" s="41" t="s">
        <v>33</v>
      </c>
      <c r="B1269" s="94" t="s">
        <v>5707</v>
      </c>
      <c r="C1269" s="74">
        <f t="shared" si="242"/>
        <v>0.20316767609</v>
      </c>
      <c r="D1269" s="74">
        <f t="shared" si="243"/>
        <v>1.9813010800000001E-3</v>
      </c>
      <c r="E1269" s="74">
        <f t="shared" si="244"/>
        <v>0.14899093859000001</v>
      </c>
      <c r="F1269" s="74">
        <f t="shared" si="245"/>
        <v>4.4414035420000005E-2</v>
      </c>
      <c r="G1269" s="98">
        <v>7.7814010000000003E-3</v>
      </c>
      <c r="H1269" s="80">
        <v>8.3647048999999996E-4</v>
      </c>
      <c r="I1269" s="80">
        <v>8.1224881000000002E-3</v>
      </c>
      <c r="J1269" s="80">
        <v>1.2287329E-3</v>
      </c>
      <c r="K1269" s="80">
        <v>3.1829629000000001E-4</v>
      </c>
      <c r="L1269" s="80">
        <v>3.1722630000000002E-5</v>
      </c>
      <c r="M1269" s="80">
        <v>4.0254925999999998E-4</v>
      </c>
      <c r="N1269" s="80">
        <v>0.14003198</v>
      </c>
      <c r="O1269" s="80">
        <v>4.1227153999999998E-4</v>
      </c>
      <c r="P1269" s="80">
        <v>0</v>
      </c>
      <c r="Q1269" s="80">
        <v>5.5458592000000003E-4</v>
      </c>
      <c r="R1269" s="80">
        <v>9.1928196000000005E-4</v>
      </c>
      <c r="S1269" s="80">
        <v>4.2527896000000003E-2</v>
      </c>
      <c r="U1269" s="93">
        <f t="shared" si="246"/>
        <v>6.7081043103448271E-2</v>
      </c>
    </row>
    <row r="1270" spans="1:21">
      <c r="A1270" s="41" t="s">
        <v>33</v>
      </c>
      <c r="B1270" s="94" t="s">
        <v>5708</v>
      </c>
      <c r="C1270" s="74">
        <f t="shared" si="242"/>
        <v>0.11928740067</v>
      </c>
      <c r="D1270" s="74">
        <f t="shared" si="243"/>
        <v>4.1759315299999995E-3</v>
      </c>
      <c r="E1270" s="74">
        <f t="shared" si="244"/>
        <v>9.0860448300000007E-2</v>
      </c>
      <c r="F1270" s="74">
        <f t="shared" si="245"/>
        <v>1.4618043340000001E-2</v>
      </c>
      <c r="G1270" s="98">
        <v>9.6329775000000006E-3</v>
      </c>
      <c r="H1270" s="80">
        <v>1.1705413000000001E-3</v>
      </c>
      <c r="I1270" s="80">
        <v>2.1076315000000002E-2</v>
      </c>
      <c r="J1270" s="80">
        <v>2.2782791999999999E-3</v>
      </c>
      <c r="K1270" s="80">
        <v>5.2085664999999999E-4</v>
      </c>
      <c r="L1270" s="80">
        <v>1.1554657999999999E-4</v>
      </c>
      <c r="M1270" s="80">
        <v>1.2612490999999999E-3</v>
      </c>
      <c r="N1270" s="80">
        <v>6.8613592000000001E-2</v>
      </c>
      <c r="O1270" s="80">
        <v>6.1766277999999997E-4</v>
      </c>
      <c r="P1270" s="80">
        <v>0</v>
      </c>
      <c r="Q1270" s="80">
        <v>2.3630495999999999E-4</v>
      </c>
      <c r="R1270" s="80">
        <v>1.3488716E-3</v>
      </c>
      <c r="S1270" s="80">
        <v>1.2415204000000001E-2</v>
      </c>
      <c r="U1270" s="93">
        <f t="shared" si="246"/>
        <v>8.3042909482758623E-2</v>
      </c>
    </row>
    <row r="1272" spans="1:21">
      <c r="B1272" s="40" t="s">
        <v>3660</v>
      </c>
    </row>
    <row r="1273" spans="1:21">
      <c r="A1273" s="41" t="s">
        <v>5709</v>
      </c>
      <c r="B1273" s="94" t="s">
        <v>5710</v>
      </c>
      <c r="C1273" s="74">
        <f t="shared" ref="C1273:C1302" si="247">D1273+E1273+F1273+G1273</f>
        <v>1.5556906344999998E-2</v>
      </c>
      <c r="D1273" s="74">
        <f t="shared" ref="D1273:D1302" si="248">J1273+K1273+L1273+M1273</f>
        <v>6.0868992499999992E-4</v>
      </c>
      <c r="E1273" s="74">
        <f t="shared" ref="E1273:E1302" si="249">H1273+I1273+N1273</f>
        <v>1.236750859E-2</v>
      </c>
      <c r="F1273" s="74">
        <f t="shared" ref="F1273:F1302" si="250">O1273+IF(P1273="x",0,P1273)+IF(Q1273="x",0,Q1273)+IF(R1273="x",0,R1273)+S1273</f>
        <v>1.50417483E-3</v>
      </c>
      <c r="G1273" s="98">
        <v>1.076533E-3</v>
      </c>
      <c r="H1273" s="80">
        <v>1.9614059E-4</v>
      </c>
      <c r="I1273" s="80">
        <v>3.6391525999999999E-3</v>
      </c>
      <c r="J1273" s="80">
        <v>2.5669446999999998E-4</v>
      </c>
      <c r="K1273" s="80">
        <v>8.4681236999999999E-5</v>
      </c>
      <c r="L1273" s="80">
        <v>2.4458288E-5</v>
      </c>
      <c r="M1273" s="80">
        <v>2.4285592999999999E-4</v>
      </c>
      <c r="N1273" s="80">
        <v>8.5322153999999994E-3</v>
      </c>
      <c r="O1273" s="80">
        <v>1.0545523E-4</v>
      </c>
      <c r="P1273" s="80">
        <v>0</v>
      </c>
      <c r="Q1273" s="80">
        <v>1.5572608E-4</v>
      </c>
      <c r="R1273" s="80">
        <v>3.7710854999999999E-4</v>
      </c>
      <c r="S1273" s="80">
        <v>8.6588496999999995E-4</v>
      </c>
      <c r="U1273" s="93">
        <f t="shared" ref="U1273:U1302" si="251">G1273/0.116</f>
        <v>9.2804568965517229E-3</v>
      </c>
    </row>
    <row r="1274" spans="1:21">
      <c r="A1274" s="41" t="s">
        <v>5709</v>
      </c>
      <c r="B1274" s="94" t="s">
        <v>5711</v>
      </c>
      <c r="C1274" s="74">
        <f t="shared" si="247"/>
        <v>1.5556906344999998E-2</v>
      </c>
      <c r="D1274" s="74">
        <f t="shared" si="248"/>
        <v>6.0868992499999992E-4</v>
      </c>
      <c r="E1274" s="74">
        <f t="shared" si="249"/>
        <v>1.236750859E-2</v>
      </c>
      <c r="F1274" s="74">
        <f t="shared" si="250"/>
        <v>1.50417483E-3</v>
      </c>
      <c r="G1274" s="98">
        <v>1.076533E-3</v>
      </c>
      <c r="H1274" s="80">
        <v>1.9614059E-4</v>
      </c>
      <c r="I1274" s="80">
        <v>3.6391525999999999E-3</v>
      </c>
      <c r="J1274" s="80">
        <v>2.5669446999999998E-4</v>
      </c>
      <c r="K1274" s="80">
        <v>8.4681236999999999E-5</v>
      </c>
      <c r="L1274" s="80">
        <v>2.4458288E-5</v>
      </c>
      <c r="M1274" s="80">
        <v>2.4285592999999999E-4</v>
      </c>
      <c r="N1274" s="80">
        <v>8.5322153999999994E-3</v>
      </c>
      <c r="O1274" s="80">
        <v>1.0545523E-4</v>
      </c>
      <c r="P1274" s="80">
        <v>0</v>
      </c>
      <c r="Q1274" s="80">
        <v>1.5572608E-4</v>
      </c>
      <c r="R1274" s="80">
        <v>3.7710854999999999E-4</v>
      </c>
      <c r="S1274" s="80">
        <v>8.6588496999999995E-4</v>
      </c>
      <c r="U1274" s="93">
        <f t="shared" si="251"/>
        <v>9.2804568965517229E-3</v>
      </c>
    </row>
    <row r="1275" spans="1:21">
      <c r="A1275" s="41" t="s">
        <v>33</v>
      </c>
      <c r="B1275" s="94" t="s">
        <v>5712</v>
      </c>
      <c r="C1275" s="74">
        <f t="shared" si="247"/>
        <v>2.5314960843000001</v>
      </c>
      <c r="D1275" s="74">
        <f t="shared" si="248"/>
        <v>7.5506507700000003E-2</v>
      </c>
      <c r="E1275" s="74">
        <f t="shared" si="249"/>
        <v>2.1249439859999999</v>
      </c>
      <c r="F1275" s="74">
        <f t="shared" si="250"/>
        <v>7.9731630599999992E-2</v>
      </c>
      <c r="G1275" s="98">
        <v>0.25131396</v>
      </c>
      <c r="H1275" s="80">
        <v>3.2568585999999997E-2</v>
      </c>
      <c r="I1275" s="80">
        <v>0.47808509999999999</v>
      </c>
      <c r="J1275" s="80">
        <v>3.9854405000000002E-2</v>
      </c>
      <c r="K1275" s="80">
        <v>1.9562652999999999E-2</v>
      </c>
      <c r="L1275" s="80">
        <v>1.5790977E-3</v>
      </c>
      <c r="M1275" s="80">
        <v>1.4510352000000001E-2</v>
      </c>
      <c r="N1275" s="80">
        <v>1.6142903</v>
      </c>
      <c r="O1275" s="80">
        <v>1.7490055000000001E-2</v>
      </c>
      <c r="P1275" s="80">
        <v>0</v>
      </c>
      <c r="Q1275" s="80">
        <v>1.2725148E-2</v>
      </c>
      <c r="R1275" s="80">
        <v>4.7729830000000001E-2</v>
      </c>
      <c r="S1275" s="80">
        <v>1.7865976E-3</v>
      </c>
      <c r="U1275" s="93">
        <f t="shared" si="251"/>
        <v>2.1664996551724136</v>
      </c>
    </row>
    <row r="1276" spans="1:21">
      <c r="A1276" s="41" t="s">
        <v>5709</v>
      </c>
      <c r="B1276" s="94" t="s">
        <v>5713</v>
      </c>
      <c r="C1276" s="74">
        <f t="shared" si="247"/>
        <v>7.2747892907999998E-3</v>
      </c>
      <c r="D1276" s="74">
        <f t="shared" si="248"/>
        <v>6.9042696280000005E-4</v>
      </c>
      <c r="E1276" s="74">
        <f t="shared" si="249"/>
        <v>2.4573187400000001E-3</v>
      </c>
      <c r="F1276" s="74">
        <f t="shared" si="250"/>
        <v>9.2093558800000004E-4</v>
      </c>
      <c r="G1276" s="98">
        <v>3.206108E-3</v>
      </c>
      <c r="H1276" s="80">
        <v>1.8083406E-4</v>
      </c>
      <c r="I1276" s="80">
        <v>3.9939027999999998E-4</v>
      </c>
      <c r="J1276" s="80">
        <v>3.9763517E-4</v>
      </c>
      <c r="K1276" s="80">
        <v>2.5028802000000001E-4</v>
      </c>
      <c r="L1276" s="80">
        <v>4.2765268000000003E-6</v>
      </c>
      <c r="M1276" s="80">
        <v>3.8227245999999998E-5</v>
      </c>
      <c r="N1276" s="80">
        <v>1.8770944000000001E-3</v>
      </c>
      <c r="O1276" s="80">
        <v>9.0690433000000005E-5</v>
      </c>
      <c r="P1276" s="80">
        <v>0</v>
      </c>
      <c r="Q1276" s="80">
        <v>4.7705625000000001E-5</v>
      </c>
      <c r="R1276" s="80">
        <v>7.3924999999999995E-7</v>
      </c>
      <c r="S1276" s="80">
        <v>7.8180028E-4</v>
      </c>
      <c r="U1276" s="93">
        <f t="shared" si="251"/>
        <v>2.7638862068965517E-2</v>
      </c>
    </row>
    <row r="1277" spans="1:21">
      <c r="A1277" s="41" t="s">
        <v>33</v>
      </c>
      <c r="B1277" s="94" t="s">
        <v>5714</v>
      </c>
      <c r="C1277" s="74">
        <f t="shared" si="247"/>
        <v>2.9139306573999995</v>
      </c>
      <c r="D1277" s="74">
        <f t="shared" si="248"/>
        <v>0.14890132619999999</v>
      </c>
      <c r="E1277" s="74">
        <f t="shared" si="249"/>
        <v>2.0195165209999999</v>
      </c>
      <c r="F1277" s="74">
        <f t="shared" si="250"/>
        <v>0.50329263020000004</v>
      </c>
      <c r="G1277" s="98">
        <v>0.24222018000000001</v>
      </c>
      <c r="H1277" s="80">
        <v>2.0217671E-2</v>
      </c>
      <c r="I1277" s="80">
        <v>1.7508022999999999</v>
      </c>
      <c r="J1277" s="80">
        <v>6.3142115999999998E-2</v>
      </c>
      <c r="K1277" s="80">
        <v>1.289122E-2</v>
      </c>
      <c r="L1277" s="80">
        <v>2.6350502E-3</v>
      </c>
      <c r="M1277" s="80">
        <v>7.0232939999999994E-2</v>
      </c>
      <c r="N1277" s="80">
        <v>0.24849655000000001</v>
      </c>
      <c r="O1277" s="80">
        <v>1.4014819E-2</v>
      </c>
      <c r="P1277" s="80">
        <v>0</v>
      </c>
      <c r="Q1277" s="80">
        <v>3.5405981999999999E-3</v>
      </c>
      <c r="R1277" s="80">
        <v>0.44883991000000001</v>
      </c>
      <c r="S1277" s="80">
        <v>3.6897302999999999E-2</v>
      </c>
      <c r="U1277" s="93">
        <f t="shared" si="251"/>
        <v>2.0881050000000001</v>
      </c>
    </row>
    <row r="1278" spans="1:21">
      <c r="A1278" s="41" t="s">
        <v>33</v>
      </c>
      <c r="B1278" s="94" t="s">
        <v>5715</v>
      </c>
      <c r="C1278" s="74">
        <f t="shared" si="247"/>
        <v>0.93043579596000003</v>
      </c>
      <c r="D1278" s="74">
        <f t="shared" si="248"/>
        <v>2.9314592460000004E-2</v>
      </c>
      <c r="E1278" s="74">
        <f t="shared" si="249"/>
        <v>0.72631758200000007</v>
      </c>
      <c r="F1278" s="74">
        <f t="shared" si="250"/>
        <v>5.1713431499999997E-2</v>
      </c>
      <c r="G1278" s="98">
        <v>0.12309019</v>
      </c>
      <c r="H1278" s="80">
        <v>8.3568419999999997E-3</v>
      </c>
      <c r="I1278" s="80">
        <v>0.13216913</v>
      </c>
      <c r="J1278" s="80">
        <v>1.398426E-2</v>
      </c>
      <c r="K1278" s="80">
        <v>9.4320801000000003E-3</v>
      </c>
      <c r="L1278" s="80">
        <v>8.9699105999999995E-4</v>
      </c>
      <c r="M1278" s="80">
        <v>5.0012612999999996E-3</v>
      </c>
      <c r="N1278" s="80">
        <v>0.58579161000000002</v>
      </c>
      <c r="O1278" s="80">
        <v>4.2709063000000002E-3</v>
      </c>
      <c r="P1278" s="80">
        <v>0</v>
      </c>
      <c r="Q1278" s="80">
        <v>2.0495741999999998E-3</v>
      </c>
      <c r="R1278" s="80">
        <v>1.1947308E-2</v>
      </c>
      <c r="S1278" s="80">
        <v>3.3445642999999997E-2</v>
      </c>
      <c r="U1278" s="93">
        <f t="shared" si="251"/>
        <v>1.0611223275862069</v>
      </c>
    </row>
    <row r="1279" spans="1:21">
      <c r="A1279" s="41" t="s">
        <v>5709</v>
      </c>
      <c r="B1279" s="94" t="s">
        <v>5716</v>
      </c>
      <c r="C1279" s="74">
        <f t="shared" si="247"/>
        <v>4.7692476612999999E-3</v>
      </c>
      <c r="D1279" s="74">
        <f t="shared" si="248"/>
        <v>3.3616260729999999E-4</v>
      </c>
      <c r="E1279" s="74">
        <f t="shared" si="249"/>
        <v>1.9948909999999999E-3</v>
      </c>
      <c r="F1279" s="74">
        <f t="shared" si="250"/>
        <v>1.8026706040000001E-3</v>
      </c>
      <c r="G1279" s="98">
        <v>6.3552344999999997E-4</v>
      </c>
      <c r="H1279" s="80">
        <v>8.3614699999999998E-5</v>
      </c>
      <c r="I1279" s="80">
        <v>4.3123659999999998E-4</v>
      </c>
      <c r="J1279" s="80">
        <v>2.1475697999999999E-4</v>
      </c>
      <c r="K1279" s="80">
        <v>6.0335228999999997E-5</v>
      </c>
      <c r="L1279" s="80">
        <v>7.8224732999999994E-6</v>
      </c>
      <c r="M1279" s="80">
        <v>5.3247924999999997E-5</v>
      </c>
      <c r="N1279" s="80">
        <v>1.4800397000000001E-3</v>
      </c>
      <c r="O1279" s="80">
        <v>8.5387410000000002E-5</v>
      </c>
      <c r="P1279" s="80">
        <v>0</v>
      </c>
      <c r="Q1279" s="80">
        <v>2.9696987000000002E-5</v>
      </c>
      <c r="R1279" s="80">
        <v>6.8724506999999995E-5</v>
      </c>
      <c r="S1279" s="80">
        <v>1.6188617000000001E-3</v>
      </c>
      <c r="U1279" s="93">
        <f t="shared" si="251"/>
        <v>5.4786504310344823E-3</v>
      </c>
    </row>
    <row r="1280" spans="1:21">
      <c r="A1280" s="41" t="s">
        <v>5709</v>
      </c>
      <c r="B1280" s="94" t="s">
        <v>5717</v>
      </c>
      <c r="C1280" s="74">
        <f t="shared" si="247"/>
        <v>4.7692476612999999E-3</v>
      </c>
      <c r="D1280" s="74">
        <f t="shared" si="248"/>
        <v>3.3616260729999999E-4</v>
      </c>
      <c r="E1280" s="74">
        <f t="shared" si="249"/>
        <v>1.9948909999999999E-3</v>
      </c>
      <c r="F1280" s="74">
        <f t="shared" si="250"/>
        <v>1.8026706040000001E-3</v>
      </c>
      <c r="G1280" s="98">
        <v>6.3552344999999997E-4</v>
      </c>
      <c r="H1280" s="80">
        <v>8.3614699999999998E-5</v>
      </c>
      <c r="I1280" s="80">
        <v>4.3123659999999998E-4</v>
      </c>
      <c r="J1280" s="80">
        <v>2.1475697999999999E-4</v>
      </c>
      <c r="K1280" s="80">
        <v>6.0335228999999997E-5</v>
      </c>
      <c r="L1280" s="80">
        <v>7.8224732999999994E-6</v>
      </c>
      <c r="M1280" s="80">
        <v>5.3247924999999997E-5</v>
      </c>
      <c r="N1280" s="80">
        <v>1.4800397000000001E-3</v>
      </c>
      <c r="O1280" s="80">
        <v>8.5387410000000002E-5</v>
      </c>
      <c r="P1280" s="80">
        <v>0</v>
      </c>
      <c r="Q1280" s="80">
        <v>2.9696987000000002E-5</v>
      </c>
      <c r="R1280" s="80">
        <v>6.8724506999999995E-5</v>
      </c>
      <c r="S1280" s="80">
        <v>1.6188617000000001E-3</v>
      </c>
      <c r="U1280" s="93">
        <f t="shared" si="251"/>
        <v>5.4786504310344823E-3</v>
      </c>
    </row>
    <row r="1281" spans="1:21">
      <c r="A1281" s="41" t="s">
        <v>33</v>
      </c>
      <c r="B1281" s="94" t="s">
        <v>5718</v>
      </c>
      <c r="C1281" s="74">
        <f t="shared" si="247"/>
        <v>0.59971652025</v>
      </c>
      <c r="D1281" s="74">
        <f t="shared" si="248"/>
        <v>2.5200647949999998E-2</v>
      </c>
      <c r="E1281" s="74">
        <f t="shared" si="249"/>
        <v>0.48545892830000004</v>
      </c>
      <c r="F1281" s="74">
        <f t="shared" si="250"/>
        <v>2.7893064000000002E-2</v>
      </c>
      <c r="G1281" s="98">
        <v>6.1163879999999997E-2</v>
      </c>
      <c r="H1281" s="80">
        <v>7.8303033000000008E-3</v>
      </c>
      <c r="I1281" s="80">
        <v>0.39753767000000001</v>
      </c>
      <c r="J1281" s="80">
        <v>1.3360706E-2</v>
      </c>
      <c r="K1281" s="80">
        <v>4.3018060999999996E-3</v>
      </c>
      <c r="L1281" s="80">
        <v>4.8341224999999999E-4</v>
      </c>
      <c r="M1281" s="80">
        <v>7.0547235999999999E-3</v>
      </c>
      <c r="N1281" s="80">
        <v>8.0090955000000005E-2</v>
      </c>
      <c r="O1281" s="80">
        <v>3.3894280999999999E-3</v>
      </c>
      <c r="P1281" s="80">
        <v>0</v>
      </c>
      <c r="Q1281" s="80">
        <v>1.8789742999999999E-3</v>
      </c>
      <c r="R1281" s="80">
        <v>1.5916630000000001E-2</v>
      </c>
      <c r="S1281" s="80">
        <v>6.7080315999999999E-3</v>
      </c>
      <c r="U1281" s="93">
        <f t="shared" si="251"/>
        <v>0.52727482758620681</v>
      </c>
    </row>
    <row r="1282" spans="1:21">
      <c r="A1282" s="41" t="s">
        <v>33</v>
      </c>
      <c r="B1282" s="94" t="s">
        <v>5719</v>
      </c>
      <c r="C1282" s="74">
        <f t="shared" si="247"/>
        <v>4.3453370635000002E-2</v>
      </c>
      <c r="D1282" s="74">
        <f t="shared" si="248"/>
        <v>5.3029088579999994E-3</v>
      </c>
      <c r="E1282" s="74">
        <f t="shared" si="249"/>
        <v>2.1086075700000002E-2</v>
      </c>
      <c r="F1282" s="74">
        <f t="shared" si="250"/>
        <v>1.6136400769999999E-3</v>
      </c>
      <c r="G1282" s="98">
        <v>1.5450746E-2</v>
      </c>
      <c r="H1282" s="80">
        <v>2.5698383000000002E-3</v>
      </c>
      <c r="I1282" s="80">
        <v>2.6848084E-3</v>
      </c>
      <c r="J1282" s="80">
        <v>2.5654285E-3</v>
      </c>
      <c r="K1282" s="80">
        <v>2.2405646999999998E-3</v>
      </c>
      <c r="L1282" s="80">
        <v>4.2312028000000001E-5</v>
      </c>
      <c r="M1282" s="80">
        <v>4.5460363000000001E-4</v>
      </c>
      <c r="N1282" s="80">
        <v>1.5831429000000001E-2</v>
      </c>
      <c r="O1282" s="80">
        <v>7.6228858999999999E-4</v>
      </c>
      <c r="P1282" s="80">
        <v>0</v>
      </c>
      <c r="Q1282" s="80">
        <v>7.6167187999999996E-4</v>
      </c>
      <c r="R1282" s="80">
        <v>1.6667748000000001E-5</v>
      </c>
      <c r="S1282" s="80">
        <v>7.3011859000000006E-5</v>
      </c>
      <c r="U1282" s="93">
        <f t="shared" si="251"/>
        <v>0.13319608620689655</v>
      </c>
    </row>
    <row r="1283" spans="1:21">
      <c r="A1283" s="41" t="s">
        <v>5709</v>
      </c>
      <c r="B1283" s="94" t="s">
        <v>5720</v>
      </c>
      <c r="C1283" s="74">
        <f t="shared" si="247"/>
        <v>1.1395303656000001E-3</v>
      </c>
      <c r="D1283" s="74">
        <f t="shared" si="248"/>
        <v>2.7530503059999997E-5</v>
      </c>
      <c r="E1283" s="74">
        <f t="shared" si="249"/>
        <v>1.0444247919E-3</v>
      </c>
      <c r="F1283" s="74">
        <f t="shared" si="250"/>
        <v>1.567831964E-5</v>
      </c>
      <c r="G1283" s="98">
        <v>5.1896751E-5</v>
      </c>
      <c r="H1283" s="80">
        <v>6.8400019000000003E-6</v>
      </c>
      <c r="I1283" s="80">
        <v>4.2631218000000002E-4</v>
      </c>
      <c r="J1283" s="80">
        <v>1.4449173E-5</v>
      </c>
      <c r="K1283" s="80">
        <v>2.9304265999999999E-6</v>
      </c>
      <c r="L1283" s="80">
        <v>7.2232565999999996E-7</v>
      </c>
      <c r="M1283" s="80">
        <v>9.4285777999999998E-6</v>
      </c>
      <c r="N1283" s="80">
        <v>6.1127261E-4</v>
      </c>
      <c r="O1283" s="80">
        <v>3.0997881999999999E-6</v>
      </c>
      <c r="P1283" s="80">
        <v>0</v>
      </c>
      <c r="Q1283" s="80">
        <v>7.4759994000000004E-7</v>
      </c>
      <c r="R1283" s="80">
        <v>8.4214620999999999E-6</v>
      </c>
      <c r="S1283" s="80">
        <v>3.4094694000000001E-6</v>
      </c>
      <c r="U1283" s="93">
        <f t="shared" si="251"/>
        <v>4.4738578448275861E-4</v>
      </c>
    </row>
    <row r="1284" spans="1:21">
      <c r="A1284" s="41" t="s">
        <v>5709</v>
      </c>
      <c r="B1284" s="94" t="s">
        <v>5721</v>
      </c>
      <c r="C1284" s="74">
        <f t="shared" si="247"/>
        <v>1.1395303656000001E-3</v>
      </c>
      <c r="D1284" s="74">
        <f t="shared" si="248"/>
        <v>2.7530503059999997E-5</v>
      </c>
      <c r="E1284" s="74">
        <f t="shared" si="249"/>
        <v>1.0444247919E-3</v>
      </c>
      <c r="F1284" s="74">
        <f t="shared" si="250"/>
        <v>1.567831964E-5</v>
      </c>
      <c r="G1284" s="98">
        <v>5.1896751E-5</v>
      </c>
      <c r="H1284" s="80">
        <v>6.8400019000000003E-6</v>
      </c>
      <c r="I1284" s="80">
        <v>4.2631218000000002E-4</v>
      </c>
      <c r="J1284" s="80">
        <v>1.4449173E-5</v>
      </c>
      <c r="K1284" s="80">
        <v>2.9304265999999999E-6</v>
      </c>
      <c r="L1284" s="80">
        <v>7.2232565999999996E-7</v>
      </c>
      <c r="M1284" s="80">
        <v>9.4285777999999998E-6</v>
      </c>
      <c r="N1284" s="80">
        <v>6.1127261E-4</v>
      </c>
      <c r="O1284" s="80">
        <v>3.0997881999999999E-6</v>
      </c>
      <c r="P1284" s="80">
        <v>0</v>
      </c>
      <c r="Q1284" s="80">
        <v>7.4759994000000004E-7</v>
      </c>
      <c r="R1284" s="80">
        <v>8.4214620999999999E-6</v>
      </c>
      <c r="S1284" s="80">
        <v>3.4094694000000001E-6</v>
      </c>
      <c r="U1284" s="93">
        <f t="shared" si="251"/>
        <v>4.4738578448275861E-4</v>
      </c>
    </row>
    <row r="1285" spans="1:21">
      <c r="A1285" s="41" t="s">
        <v>33</v>
      </c>
      <c r="B1285" s="94" t="s">
        <v>5722</v>
      </c>
      <c r="C1285" s="74">
        <f t="shared" si="247"/>
        <v>6.7388364463999997E-2</v>
      </c>
      <c r="D1285" s="74">
        <f t="shared" si="248"/>
        <v>7.2267383160000004E-3</v>
      </c>
      <c r="E1285" s="74">
        <f t="shared" si="249"/>
        <v>3.5429664400000005E-2</v>
      </c>
      <c r="F1285" s="74">
        <f t="shared" si="250"/>
        <v>2.1987457479999998E-3</v>
      </c>
      <c r="G1285" s="98">
        <v>2.2533215999999998E-2</v>
      </c>
      <c r="H1285" s="80">
        <v>3.9963901999999999E-3</v>
      </c>
      <c r="I1285" s="80">
        <v>3.9525742000000004E-3</v>
      </c>
      <c r="J1285" s="80">
        <v>3.632283E-3</v>
      </c>
      <c r="K1285" s="80">
        <v>2.6599492000000001E-3</v>
      </c>
      <c r="L1285" s="80">
        <v>7.6525805999999995E-5</v>
      </c>
      <c r="M1285" s="80">
        <v>8.5798031E-4</v>
      </c>
      <c r="N1285" s="80">
        <v>2.74807E-2</v>
      </c>
      <c r="O1285" s="80">
        <v>1.1524036E-3</v>
      </c>
      <c r="P1285" s="80">
        <v>0</v>
      </c>
      <c r="Q1285" s="80">
        <v>9.3679685000000001E-4</v>
      </c>
      <c r="R1285" s="80">
        <v>1.9734699999999999E-5</v>
      </c>
      <c r="S1285" s="80">
        <v>8.9810598000000005E-5</v>
      </c>
      <c r="U1285" s="93">
        <f t="shared" si="251"/>
        <v>0.1942518620689655</v>
      </c>
    </row>
    <row r="1286" spans="1:21">
      <c r="A1286" s="41" t="s">
        <v>33</v>
      </c>
      <c r="B1286" s="94" t="s">
        <v>5723</v>
      </c>
      <c r="C1286" s="74">
        <f t="shared" si="247"/>
        <v>0.17715933275000001</v>
      </c>
      <c r="D1286" s="74">
        <f t="shared" si="248"/>
        <v>2.040253085E-2</v>
      </c>
      <c r="E1286" s="74">
        <f t="shared" si="249"/>
        <v>0.10978887900000001</v>
      </c>
      <c r="F1286" s="74">
        <f t="shared" si="250"/>
        <v>6.5629068999999993E-3</v>
      </c>
      <c r="G1286" s="98">
        <v>4.0405016000000002E-2</v>
      </c>
      <c r="H1286" s="80">
        <v>6.7160900000000001E-3</v>
      </c>
      <c r="I1286" s="80">
        <v>4.3186794000000001E-2</v>
      </c>
      <c r="J1286" s="80">
        <v>8.9054693999999993E-3</v>
      </c>
      <c r="K1286" s="80">
        <v>4.3333290999999999E-3</v>
      </c>
      <c r="L1286" s="80">
        <v>2.7096984999999999E-4</v>
      </c>
      <c r="M1286" s="80">
        <v>6.8927624999999999E-3</v>
      </c>
      <c r="N1286" s="80">
        <v>5.9885994999999997E-2</v>
      </c>
      <c r="O1286" s="80">
        <v>3.4157818E-3</v>
      </c>
      <c r="P1286" s="80">
        <v>0</v>
      </c>
      <c r="Q1286" s="80">
        <v>1.4524327000000001E-3</v>
      </c>
      <c r="R1286" s="80">
        <v>1.5399700000000001E-3</v>
      </c>
      <c r="S1286" s="80">
        <v>1.5472239999999999E-4</v>
      </c>
      <c r="U1286" s="93">
        <f t="shared" si="251"/>
        <v>0.34831910344827588</v>
      </c>
    </row>
    <row r="1287" spans="1:21">
      <c r="A1287" s="41" t="s">
        <v>33</v>
      </c>
      <c r="B1287" s="94" t="s">
        <v>5724</v>
      </c>
      <c r="C1287" s="74">
        <f t="shared" si="247"/>
        <v>1.9040459878000002</v>
      </c>
      <c r="D1287" s="74">
        <f t="shared" si="248"/>
        <v>0.10416165050000001</v>
      </c>
      <c r="E1287" s="74">
        <f t="shared" si="249"/>
        <v>1.4362461500000001</v>
      </c>
      <c r="F1287" s="74">
        <f t="shared" si="250"/>
        <v>0.11283386729999999</v>
      </c>
      <c r="G1287" s="98">
        <v>0.25080432000000003</v>
      </c>
      <c r="H1287" s="80">
        <v>2.041043E-2</v>
      </c>
      <c r="I1287" s="80">
        <v>1.1027149000000001</v>
      </c>
      <c r="J1287" s="80">
        <v>4.6491237999999997E-2</v>
      </c>
      <c r="K1287" s="80">
        <v>1.3284636000000001E-2</v>
      </c>
      <c r="L1287" s="80">
        <v>1.9575965E-3</v>
      </c>
      <c r="M1287" s="80">
        <v>4.2428180000000003E-2</v>
      </c>
      <c r="N1287" s="80">
        <v>0.31312082000000002</v>
      </c>
      <c r="O1287" s="80">
        <v>1.1652213E-2</v>
      </c>
      <c r="P1287" s="80">
        <v>0</v>
      </c>
      <c r="Q1287" s="80">
        <v>4.8741052999999998E-3</v>
      </c>
      <c r="R1287" s="80">
        <v>8.3035874999999995E-2</v>
      </c>
      <c r="S1287" s="80">
        <v>1.3271674000000001E-2</v>
      </c>
      <c r="U1287" s="93">
        <f t="shared" si="251"/>
        <v>2.162106206896552</v>
      </c>
    </row>
    <row r="1288" spans="1:21">
      <c r="A1288" s="41" t="s">
        <v>5709</v>
      </c>
      <c r="B1288" s="94" t="s">
        <v>5725</v>
      </c>
      <c r="C1288" s="74">
        <f t="shared" si="247"/>
        <v>7.2773906548700001E-3</v>
      </c>
      <c r="D1288" s="74">
        <f t="shared" si="248"/>
        <v>6.9079698109999999E-4</v>
      </c>
      <c r="E1288" s="74">
        <f t="shared" si="249"/>
        <v>2.4574628399999998E-3</v>
      </c>
      <c r="F1288" s="74">
        <f t="shared" si="250"/>
        <v>9.2093643376999997E-4</v>
      </c>
      <c r="G1288" s="98">
        <v>3.2081943999999999E-3</v>
      </c>
      <c r="H1288" s="80">
        <v>1.8084589E-4</v>
      </c>
      <c r="I1288" s="80">
        <v>3.9946574999999998E-4</v>
      </c>
      <c r="J1288" s="80">
        <v>3.9775866999999999E-4</v>
      </c>
      <c r="K1288" s="80">
        <v>2.5048354999999999E-4</v>
      </c>
      <c r="L1288" s="80">
        <v>4.2810730999999998E-6</v>
      </c>
      <c r="M1288" s="80">
        <v>3.8273688E-5</v>
      </c>
      <c r="N1288" s="80">
        <v>1.8771511999999999E-3</v>
      </c>
      <c r="O1288" s="80">
        <v>9.0690947999999994E-5</v>
      </c>
      <c r="P1288" s="80">
        <v>0</v>
      </c>
      <c r="Q1288" s="80">
        <v>4.7705749E-5</v>
      </c>
      <c r="R1288" s="80">
        <v>7.3932676999999997E-7</v>
      </c>
      <c r="S1288" s="80">
        <v>7.8180041000000002E-4</v>
      </c>
      <c r="U1288" s="93">
        <f t="shared" si="251"/>
        <v>2.7656848275862067E-2</v>
      </c>
    </row>
    <row r="1289" spans="1:21">
      <c r="A1289" s="41" t="s">
        <v>33</v>
      </c>
      <c r="B1289" s="94" t="s">
        <v>5726</v>
      </c>
      <c r="C1289" s="74">
        <f t="shared" si="247"/>
        <v>0.92475545443000007</v>
      </c>
      <c r="D1289" s="74">
        <f t="shared" si="248"/>
        <v>4.2900642629999999E-2</v>
      </c>
      <c r="E1289" s="74">
        <f t="shared" si="249"/>
        <v>0.53692713590000007</v>
      </c>
      <c r="F1289" s="74">
        <f t="shared" si="250"/>
        <v>0.20351684589999999</v>
      </c>
      <c r="G1289" s="98">
        <v>0.14141082999999999</v>
      </c>
      <c r="H1289" s="80">
        <v>9.5809859000000001E-3</v>
      </c>
      <c r="I1289" s="80">
        <v>0.20669093999999999</v>
      </c>
      <c r="J1289" s="80">
        <v>2.6975617E-2</v>
      </c>
      <c r="K1289" s="80">
        <v>6.2450453E-3</v>
      </c>
      <c r="L1289" s="80">
        <v>8.2379842999999995E-4</v>
      </c>
      <c r="M1289" s="80">
        <v>8.8561818999999993E-3</v>
      </c>
      <c r="N1289" s="80">
        <v>0.32065521000000002</v>
      </c>
      <c r="O1289" s="80">
        <v>7.1985141999999997E-3</v>
      </c>
      <c r="P1289" s="80">
        <v>0</v>
      </c>
      <c r="Q1289" s="80">
        <v>1.2917007E-3</v>
      </c>
      <c r="R1289" s="80">
        <v>1.2278361E-2</v>
      </c>
      <c r="S1289" s="80">
        <v>0.18274826999999999</v>
      </c>
      <c r="U1289" s="93">
        <f t="shared" si="251"/>
        <v>1.2190588793103447</v>
      </c>
    </row>
    <row r="1290" spans="1:21">
      <c r="A1290" s="41" t="s">
        <v>33</v>
      </c>
      <c r="B1290" s="94" t="s">
        <v>5727</v>
      </c>
      <c r="C1290" s="74">
        <f t="shared" si="247"/>
        <v>1.0033264899099998</v>
      </c>
      <c r="D1290" s="74">
        <f t="shared" si="248"/>
        <v>3.7111101309999998E-2</v>
      </c>
      <c r="E1290" s="74">
        <f t="shared" si="249"/>
        <v>0.78229851529999994</v>
      </c>
      <c r="F1290" s="74">
        <f t="shared" si="250"/>
        <v>4.2719053299999997E-2</v>
      </c>
      <c r="G1290" s="98">
        <v>0.14119782</v>
      </c>
      <c r="H1290" s="80">
        <v>9.8056053000000008E-3</v>
      </c>
      <c r="I1290" s="80">
        <v>0.53307678999999997</v>
      </c>
      <c r="J1290" s="80">
        <v>1.6341003999999999E-2</v>
      </c>
      <c r="K1290" s="80">
        <v>4.4551594999999999E-3</v>
      </c>
      <c r="L1290" s="80">
        <v>9.8475281E-4</v>
      </c>
      <c r="M1290" s="80">
        <v>1.5330185E-2</v>
      </c>
      <c r="N1290" s="80">
        <v>0.23941612000000001</v>
      </c>
      <c r="O1290" s="80">
        <v>3.7980658E-3</v>
      </c>
      <c r="P1290" s="80">
        <v>0</v>
      </c>
      <c r="Q1290" s="80">
        <v>1.3480038E-3</v>
      </c>
      <c r="R1290" s="80">
        <v>3.5930490000000002E-2</v>
      </c>
      <c r="S1290" s="80">
        <v>1.6424937000000001E-3</v>
      </c>
      <c r="U1290" s="93">
        <f t="shared" si="251"/>
        <v>1.2172225862068966</v>
      </c>
    </row>
    <row r="1291" spans="1:21">
      <c r="A1291" s="41" t="s">
        <v>5709</v>
      </c>
      <c r="B1291" s="94" t="s">
        <v>5728</v>
      </c>
      <c r="C1291" s="74">
        <f t="shared" si="247"/>
        <v>5.0950114391900003E-3</v>
      </c>
      <c r="D1291" s="74">
        <f t="shared" si="248"/>
        <v>2.0528008360000001E-4</v>
      </c>
      <c r="E1291" s="74">
        <f t="shared" si="249"/>
        <v>1.5045196640000001E-3</v>
      </c>
      <c r="F1291" s="74">
        <f t="shared" si="250"/>
        <v>6.2521829159000006E-4</v>
      </c>
      <c r="G1291" s="98">
        <v>2.7599933999999998E-3</v>
      </c>
      <c r="H1291" s="80">
        <v>8.0959823999999996E-5</v>
      </c>
      <c r="I1291" s="80">
        <v>1.3580784E-4</v>
      </c>
      <c r="J1291" s="80">
        <v>1.3097911999999999E-4</v>
      </c>
      <c r="K1291" s="80">
        <v>6.0100669000000001E-5</v>
      </c>
      <c r="L1291" s="80">
        <v>2.3328175999999998E-6</v>
      </c>
      <c r="M1291" s="80">
        <v>1.1867477E-5</v>
      </c>
      <c r="N1291" s="80">
        <v>1.2877520000000001E-3</v>
      </c>
      <c r="O1291" s="80">
        <v>5.4954694000000001E-5</v>
      </c>
      <c r="P1291" s="80">
        <v>0</v>
      </c>
      <c r="Q1291" s="80">
        <v>3.1728986000000002E-5</v>
      </c>
      <c r="R1291" s="80">
        <v>4.7366159000000002E-7</v>
      </c>
      <c r="S1291" s="80">
        <v>5.3806095000000003E-4</v>
      </c>
      <c r="U1291" s="93">
        <f t="shared" si="251"/>
        <v>2.3793046551724133E-2</v>
      </c>
    </row>
    <row r="1292" spans="1:21">
      <c r="A1292" s="41" t="s">
        <v>5709</v>
      </c>
      <c r="B1292" s="94" t="s">
        <v>5729</v>
      </c>
      <c r="C1292" s="74">
        <f t="shared" si="247"/>
        <v>5.24409044227E-3</v>
      </c>
      <c r="D1292" s="74">
        <f t="shared" si="248"/>
        <v>3.0751640329999998E-4</v>
      </c>
      <c r="E1292" s="74">
        <f t="shared" si="249"/>
        <v>1.5895786410000002E-3</v>
      </c>
      <c r="F1292" s="74">
        <f t="shared" si="250"/>
        <v>9.8008449796999986E-4</v>
      </c>
      <c r="G1292" s="98">
        <v>2.3669109000000002E-3</v>
      </c>
      <c r="H1292" s="80">
        <v>8.9720010999999998E-5</v>
      </c>
      <c r="I1292" s="80">
        <v>2.0377713000000001E-4</v>
      </c>
      <c r="J1292" s="80">
        <v>1.8896023000000001E-4</v>
      </c>
      <c r="K1292" s="80">
        <v>9.9748907000000002E-5</v>
      </c>
      <c r="L1292" s="80">
        <v>2.1302272999999999E-6</v>
      </c>
      <c r="M1292" s="80">
        <v>1.6677039E-5</v>
      </c>
      <c r="N1292" s="80">
        <v>1.2960815000000001E-3</v>
      </c>
      <c r="O1292" s="80">
        <v>6.1977641000000007E-5</v>
      </c>
      <c r="P1292" s="80">
        <v>0</v>
      </c>
      <c r="Q1292" s="80">
        <v>2.8650767999999999E-5</v>
      </c>
      <c r="R1292" s="80">
        <v>4.6428897000000001E-7</v>
      </c>
      <c r="S1292" s="80">
        <v>8.8899179999999995E-4</v>
      </c>
      <c r="U1292" s="93">
        <f t="shared" si="251"/>
        <v>2.0404404310344827E-2</v>
      </c>
    </row>
    <row r="1293" spans="1:21">
      <c r="A1293" s="41" t="s">
        <v>5709</v>
      </c>
      <c r="B1293" s="94" t="s">
        <v>5730</v>
      </c>
      <c r="C1293" s="74">
        <f t="shared" si="247"/>
        <v>7.2745536859499995E-3</v>
      </c>
      <c r="D1293" s="74">
        <f t="shared" si="248"/>
        <v>6.903934339E-4</v>
      </c>
      <c r="E1293" s="74">
        <f t="shared" si="249"/>
        <v>2.45730574E-3</v>
      </c>
      <c r="F1293" s="74">
        <f t="shared" si="250"/>
        <v>9.2093551205000006E-4</v>
      </c>
      <c r="G1293" s="98">
        <v>3.2059190000000002E-3</v>
      </c>
      <c r="H1293" s="80">
        <v>1.8083298999999999E-4</v>
      </c>
      <c r="I1293" s="80">
        <v>3.9938345E-4</v>
      </c>
      <c r="J1293" s="80">
        <v>3.9762397999999998E-4</v>
      </c>
      <c r="K1293" s="80">
        <v>2.5027030000000002E-4</v>
      </c>
      <c r="L1293" s="80">
        <v>4.2761148999999999E-6</v>
      </c>
      <c r="M1293" s="80">
        <v>3.8223039000000003E-5</v>
      </c>
      <c r="N1293" s="80">
        <v>1.8770893000000001E-3</v>
      </c>
      <c r="O1293" s="80">
        <v>9.0690386000000003E-5</v>
      </c>
      <c r="P1293" s="80">
        <v>0</v>
      </c>
      <c r="Q1293" s="80">
        <v>4.7705613000000002E-5</v>
      </c>
      <c r="R1293" s="80">
        <v>7.3924305000000005E-7</v>
      </c>
      <c r="S1293" s="80">
        <v>7.8180027000000003E-4</v>
      </c>
      <c r="U1293" s="93">
        <f t="shared" si="251"/>
        <v>2.7637232758620692E-2</v>
      </c>
    </row>
    <row r="1294" spans="1:21">
      <c r="A1294" s="41" t="s">
        <v>33</v>
      </c>
      <c r="B1294" s="94" t="s">
        <v>5731</v>
      </c>
      <c r="C1294" s="74">
        <f t="shared" si="247"/>
        <v>3.5543535360999998</v>
      </c>
      <c r="D1294" s="74">
        <f t="shared" si="248"/>
        <v>0.18359573970000001</v>
      </c>
      <c r="E1294" s="74">
        <f t="shared" si="249"/>
        <v>2.840685321</v>
      </c>
      <c r="F1294" s="74">
        <f t="shared" si="250"/>
        <v>0.20302963539999999</v>
      </c>
      <c r="G1294" s="98">
        <v>0.32704284</v>
      </c>
      <c r="H1294" s="80">
        <v>5.6368621000000001E-2</v>
      </c>
      <c r="I1294" s="80">
        <v>1.3147686000000001</v>
      </c>
      <c r="J1294" s="80">
        <v>7.8980268000000006E-2</v>
      </c>
      <c r="K1294" s="80">
        <v>2.2085295000000001E-2</v>
      </c>
      <c r="L1294" s="80">
        <v>3.5128147000000002E-3</v>
      </c>
      <c r="M1294" s="80">
        <v>7.9017361999999994E-2</v>
      </c>
      <c r="N1294" s="80">
        <v>1.4695480999999999</v>
      </c>
      <c r="O1294" s="80">
        <v>2.1203222000000001E-2</v>
      </c>
      <c r="P1294" s="80">
        <v>0</v>
      </c>
      <c r="Q1294" s="80">
        <v>8.8650944000000006E-3</v>
      </c>
      <c r="R1294" s="80">
        <v>2.3690749000000001E-2</v>
      </c>
      <c r="S1294" s="80">
        <v>0.14927056999999999</v>
      </c>
      <c r="U1294" s="93">
        <f t="shared" si="251"/>
        <v>2.8193348275862067</v>
      </c>
    </row>
    <row r="1295" spans="1:21">
      <c r="A1295" s="41" t="s">
        <v>33</v>
      </c>
      <c r="B1295" s="94" t="s">
        <v>5732</v>
      </c>
      <c r="C1295" s="74">
        <f t="shared" si="247"/>
        <v>0.95843904139000002</v>
      </c>
      <c r="D1295" s="74">
        <f t="shared" si="248"/>
        <v>2.292348747E-2</v>
      </c>
      <c r="E1295" s="74">
        <f t="shared" si="249"/>
        <v>0.77844759000000008</v>
      </c>
      <c r="F1295" s="74">
        <f t="shared" si="250"/>
        <v>4.0421423920000005E-2</v>
      </c>
      <c r="G1295" s="98">
        <v>0.11664654000000001</v>
      </c>
      <c r="H1295" s="80">
        <v>1.222961E-2</v>
      </c>
      <c r="I1295" s="80">
        <v>0.48662975000000003</v>
      </c>
      <c r="J1295" s="80">
        <v>1.5963761E-2</v>
      </c>
      <c r="K1295" s="80">
        <v>7.2323617999999999E-3</v>
      </c>
      <c r="L1295" s="80">
        <v>9.6832896999999999E-4</v>
      </c>
      <c r="M1295" s="80">
        <v>-1.2409643000000001E-3</v>
      </c>
      <c r="N1295" s="80">
        <v>0.27958822999999999</v>
      </c>
      <c r="O1295" s="80">
        <v>4.0394945999999996E-3</v>
      </c>
      <c r="P1295" s="80">
        <v>0</v>
      </c>
      <c r="Q1295" s="80">
        <v>2.3340945999999999E-3</v>
      </c>
      <c r="R1295" s="80">
        <v>3.3423833E-2</v>
      </c>
      <c r="S1295" s="80">
        <v>6.2400171999999995E-4</v>
      </c>
      <c r="U1295" s="93">
        <f t="shared" si="251"/>
        <v>1.0055736206896553</v>
      </c>
    </row>
    <row r="1296" spans="1:21">
      <c r="A1296" s="41" t="s">
        <v>5709</v>
      </c>
      <c r="B1296" s="94" t="s">
        <v>5733</v>
      </c>
      <c r="C1296" s="74">
        <f t="shared" si="247"/>
        <v>5.1233596569300001E-3</v>
      </c>
      <c r="D1296" s="74">
        <f t="shared" si="248"/>
        <v>2.0880224840000002E-4</v>
      </c>
      <c r="E1296" s="74">
        <f t="shared" si="249"/>
        <v>1.5065925480000002E-3</v>
      </c>
      <c r="F1296" s="74">
        <f t="shared" si="250"/>
        <v>6.2541186052999999E-4</v>
      </c>
      <c r="G1296" s="98">
        <v>2.7825530000000001E-3</v>
      </c>
      <c r="H1296" s="80">
        <v>8.1158487999999999E-5</v>
      </c>
      <c r="I1296" s="80">
        <v>1.3659166E-4</v>
      </c>
      <c r="J1296" s="80">
        <v>1.3220465E-4</v>
      </c>
      <c r="K1296" s="80">
        <v>6.1900572000000005E-5</v>
      </c>
      <c r="L1296" s="80">
        <v>2.3722153999999999E-6</v>
      </c>
      <c r="M1296" s="80">
        <v>1.2324810999999999E-5</v>
      </c>
      <c r="N1296" s="80">
        <v>1.2888424E-3</v>
      </c>
      <c r="O1296" s="80">
        <v>5.5123459999999999E-5</v>
      </c>
      <c r="P1296" s="80">
        <v>0</v>
      </c>
      <c r="Q1296" s="80">
        <v>3.1745862E-5</v>
      </c>
      <c r="R1296" s="80">
        <v>4.7808853000000003E-7</v>
      </c>
      <c r="S1296" s="80">
        <v>5.3806445000000004E-4</v>
      </c>
      <c r="U1296" s="93">
        <f t="shared" si="251"/>
        <v>2.3987525862068964E-2</v>
      </c>
    </row>
    <row r="1297" spans="1:21">
      <c r="A1297" s="41" t="s">
        <v>5709</v>
      </c>
      <c r="B1297" s="94" t="s">
        <v>5734</v>
      </c>
      <c r="C1297" s="74">
        <f t="shared" si="247"/>
        <v>7.4031881010800001E-3</v>
      </c>
      <c r="D1297" s="74">
        <f t="shared" si="248"/>
        <v>6.4958004039999994E-4</v>
      </c>
      <c r="E1297" s="74">
        <f t="shared" si="249"/>
        <v>2.4689356900000001E-3</v>
      </c>
      <c r="F1297" s="74">
        <f t="shared" si="250"/>
        <v>1.0258153706799999E-3</v>
      </c>
      <c r="G1297" s="98">
        <v>3.258857E-3</v>
      </c>
      <c r="H1297" s="80">
        <v>1.8202145E-4</v>
      </c>
      <c r="I1297" s="80">
        <v>4.2210144000000001E-4</v>
      </c>
      <c r="J1297" s="80">
        <v>4.0419809E-4</v>
      </c>
      <c r="K1297" s="80">
        <v>2.0510075000000001E-4</v>
      </c>
      <c r="L1297" s="80">
        <v>4.2576363999999996E-6</v>
      </c>
      <c r="M1297" s="80">
        <v>3.6023564E-5</v>
      </c>
      <c r="N1297" s="80">
        <v>1.8648128E-3</v>
      </c>
      <c r="O1297" s="80">
        <v>9.4578743000000001E-5</v>
      </c>
      <c r="P1297" s="80">
        <v>0</v>
      </c>
      <c r="Q1297" s="80">
        <v>3.9297251E-5</v>
      </c>
      <c r="R1297" s="80">
        <v>6.2846668000000004E-7</v>
      </c>
      <c r="S1297" s="80">
        <v>8.9131091000000003E-4</v>
      </c>
      <c r="U1297" s="93">
        <f t="shared" si="251"/>
        <v>2.8093594827586204E-2</v>
      </c>
    </row>
    <row r="1298" spans="1:21">
      <c r="A1298" s="41" t="s">
        <v>5709</v>
      </c>
      <c r="B1298" s="94" t="s">
        <v>5735</v>
      </c>
      <c r="C1298" s="74">
        <f t="shared" si="247"/>
        <v>5.3511264620500001E-3</v>
      </c>
      <c r="D1298" s="74">
        <f t="shared" si="248"/>
        <v>3.4051781029999998E-4</v>
      </c>
      <c r="E1298" s="74">
        <f t="shared" si="249"/>
        <v>1.675272004E-3</v>
      </c>
      <c r="F1298" s="74">
        <f t="shared" si="250"/>
        <v>8.8207744775000005E-4</v>
      </c>
      <c r="G1298" s="98">
        <v>2.4532591999999998E-3</v>
      </c>
      <c r="H1298" s="80">
        <v>9.8726873999999994E-5</v>
      </c>
      <c r="I1298" s="80">
        <v>2.2494373E-4</v>
      </c>
      <c r="J1298" s="80">
        <v>2.0980097E-4</v>
      </c>
      <c r="K1298" s="80">
        <v>1.0983518999999999E-4</v>
      </c>
      <c r="L1298" s="80">
        <v>2.3313563000000001E-6</v>
      </c>
      <c r="M1298" s="80">
        <v>1.8550294000000001E-5</v>
      </c>
      <c r="N1298" s="80">
        <v>1.3516013999999999E-3</v>
      </c>
      <c r="O1298" s="80">
        <v>6.5280450999999999E-5</v>
      </c>
      <c r="P1298" s="80">
        <v>0</v>
      </c>
      <c r="Q1298" s="80">
        <v>2.9695211999999999E-5</v>
      </c>
      <c r="R1298" s="80">
        <v>4.8349475000000002E-7</v>
      </c>
      <c r="S1298" s="80">
        <v>7.8661829000000003E-4</v>
      </c>
      <c r="U1298" s="93">
        <f t="shared" si="251"/>
        <v>2.1148786206896548E-2</v>
      </c>
    </row>
    <row r="1299" spans="1:21">
      <c r="A1299" s="41" t="s">
        <v>5709</v>
      </c>
      <c r="B1299" s="94" t="s">
        <v>5736</v>
      </c>
      <c r="C1299" s="74">
        <f t="shared" si="247"/>
        <v>7.5595427080200001E-3</v>
      </c>
      <c r="D1299" s="74">
        <f t="shared" si="248"/>
        <v>6.9415107480000002E-4</v>
      </c>
      <c r="E1299" s="74">
        <f t="shared" si="249"/>
        <v>2.4579948799999998E-3</v>
      </c>
      <c r="F1299" s="74">
        <f t="shared" si="250"/>
        <v>1.21491105322E-3</v>
      </c>
      <c r="G1299" s="98">
        <v>3.1924856999999999E-3</v>
      </c>
      <c r="H1299" s="80">
        <v>1.8340218999999999E-4</v>
      </c>
      <c r="I1299" s="80">
        <v>4.0169438999999998E-4</v>
      </c>
      <c r="J1299" s="80">
        <v>4.0149228E-4</v>
      </c>
      <c r="K1299" s="80">
        <v>2.4932763000000001E-4</v>
      </c>
      <c r="L1299" s="80">
        <v>4.5004498000000004E-6</v>
      </c>
      <c r="M1299" s="80">
        <v>3.8830715000000002E-5</v>
      </c>
      <c r="N1299" s="80">
        <v>1.8728982999999999E-3</v>
      </c>
      <c r="O1299" s="80">
        <v>9.5559763999999994E-5</v>
      </c>
      <c r="P1299" s="80">
        <v>0</v>
      </c>
      <c r="Q1299" s="80">
        <v>3.7925622999999998E-5</v>
      </c>
      <c r="R1299" s="80">
        <v>7.8576622000000003E-7</v>
      </c>
      <c r="S1299" s="80">
        <v>1.0806399000000001E-3</v>
      </c>
      <c r="U1299" s="93">
        <f t="shared" si="251"/>
        <v>2.7521428448275861E-2</v>
      </c>
    </row>
    <row r="1300" spans="1:21">
      <c r="A1300" s="41" t="s">
        <v>5709</v>
      </c>
      <c r="B1300" s="94" t="s">
        <v>5737</v>
      </c>
      <c r="C1300" s="74">
        <f t="shared" si="247"/>
        <v>0.12386688499930998</v>
      </c>
      <c r="D1300" s="74">
        <f t="shared" si="248"/>
        <v>3.3340198459999999E-4</v>
      </c>
      <c r="E1300" s="74">
        <f t="shared" si="249"/>
        <v>0.11103373793499999</v>
      </c>
      <c r="F1300" s="74">
        <f t="shared" si="250"/>
        <v>6.2586262797099997E-3</v>
      </c>
      <c r="G1300" s="98">
        <v>6.2411187999999998E-3</v>
      </c>
      <c r="H1300" s="80">
        <v>1.1330912E-5</v>
      </c>
      <c r="I1300" s="80">
        <v>0.11096644</v>
      </c>
      <c r="J1300" s="80">
        <v>1.1199391000000001E-4</v>
      </c>
      <c r="K1300" s="80">
        <v>1.7541224E-4</v>
      </c>
      <c r="L1300" s="80">
        <v>4.1050536000000001E-6</v>
      </c>
      <c r="M1300" s="80">
        <v>4.1890780999999997E-5</v>
      </c>
      <c r="N1300" s="80">
        <v>5.5967022999999998E-5</v>
      </c>
      <c r="O1300" s="80">
        <v>1.3527976999999999E-6</v>
      </c>
      <c r="P1300" s="80">
        <v>0</v>
      </c>
      <c r="Q1300" s="80">
        <v>2.0926626000000001E-7</v>
      </c>
      <c r="R1300" s="80">
        <v>6.2569339E-3</v>
      </c>
      <c r="S1300" s="80">
        <v>1.3031575000000001E-7</v>
      </c>
      <c r="U1300" s="93">
        <f t="shared" si="251"/>
        <v>5.3802748275862067E-2</v>
      </c>
    </row>
    <row r="1301" spans="1:21">
      <c r="A1301" s="41" t="s">
        <v>5709</v>
      </c>
      <c r="B1301" s="94" t="s">
        <v>5738</v>
      </c>
      <c r="C1301" s="74">
        <f t="shared" si="247"/>
        <v>0.12386688499930998</v>
      </c>
      <c r="D1301" s="74">
        <f t="shared" si="248"/>
        <v>3.3340198459999999E-4</v>
      </c>
      <c r="E1301" s="74">
        <f t="shared" si="249"/>
        <v>0.11103373793499999</v>
      </c>
      <c r="F1301" s="74">
        <f t="shared" si="250"/>
        <v>6.2586262797099997E-3</v>
      </c>
      <c r="G1301" s="98">
        <v>6.2411187999999998E-3</v>
      </c>
      <c r="H1301" s="80">
        <v>1.1330912E-5</v>
      </c>
      <c r="I1301" s="80">
        <v>0.11096644</v>
      </c>
      <c r="J1301" s="80">
        <v>1.1199391000000001E-4</v>
      </c>
      <c r="K1301" s="80">
        <v>1.7541224E-4</v>
      </c>
      <c r="L1301" s="80">
        <v>4.1050536000000001E-6</v>
      </c>
      <c r="M1301" s="80">
        <v>4.1890780999999997E-5</v>
      </c>
      <c r="N1301" s="80">
        <v>5.5967022999999998E-5</v>
      </c>
      <c r="O1301" s="80">
        <v>1.3527976999999999E-6</v>
      </c>
      <c r="P1301" s="80">
        <v>0</v>
      </c>
      <c r="Q1301" s="80">
        <v>2.0926626000000001E-7</v>
      </c>
      <c r="R1301" s="80">
        <v>6.2569339E-3</v>
      </c>
      <c r="S1301" s="80">
        <v>1.3031575000000001E-7</v>
      </c>
      <c r="U1301" s="93">
        <f t="shared" si="251"/>
        <v>5.3802748275862067E-2</v>
      </c>
    </row>
    <row r="1302" spans="1:21">
      <c r="A1302" s="41" t="s">
        <v>33</v>
      </c>
      <c r="B1302" s="94" t="s">
        <v>5739</v>
      </c>
      <c r="C1302" s="74">
        <f t="shared" si="247"/>
        <v>0.51838364523000002</v>
      </c>
      <c r="D1302" s="74">
        <f t="shared" si="248"/>
        <v>2.090504013E-2</v>
      </c>
      <c r="E1302" s="74">
        <f t="shared" si="249"/>
        <v>0.40776632730000006</v>
      </c>
      <c r="F1302" s="74">
        <f t="shared" si="250"/>
        <v>3.3474332799999999E-2</v>
      </c>
      <c r="G1302" s="98">
        <v>5.6237944999999998E-2</v>
      </c>
      <c r="H1302" s="80">
        <v>4.8176113E-3</v>
      </c>
      <c r="I1302" s="80">
        <v>0.30896581000000001</v>
      </c>
      <c r="J1302" s="80">
        <v>1.3905656000000001E-2</v>
      </c>
      <c r="K1302" s="80">
        <v>2.9274717999999999E-3</v>
      </c>
      <c r="L1302" s="80">
        <v>4.7604302999999998E-4</v>
      </c>
      <c r="M1302" s="80">
        <v>3.5958692999999999E-3</v>
      </c>
      <c r="N1302" s="80">
        <v>9.3982906000000005E-2</v>
      </c>
      <c r="O1302" s="80">
        <v>3.7956874E-3</v>
      </c>
      <c r="P1302" s="80">
        <v>0</v>
      </c>
      <c r="Q1302" s="80">
        <v>1.4565266999999999E-3</v>
      </c>
      <c r="R1302" s="80">
        <v>2.5728784000000001E-2</v>
      </c>
      <c r="S1302" s="80">
        <v>2.4933347000000001E-3</v>
      </c>
      <c r="U1302" s="93">
        <f t="shared" si="251"/>
        <v>0.48480987068965514</v>
      </c>
    </row>
    <row r="1304" spans="1:21">
      <c r="B1304" s="40" t="s">
        <v>5740</v>
      </c>
    </row>
    <row r="1305" spans="1:21">
      <c r="A1305" s="41" t="s">
        <v>33</v>
      </c>
      <c r="B1305" s="94" t="s">
        <v>5741</v>
      </c>
      <c r="C1305" s="74">
        <f t="shared" ref="C1305:C1316" si="252">D1305+E1305+F1305+G1305</f>
        <v>9.5083232320500016E-3</v>
      </c>
      <c r="D1305" s="74">
        <f t="shared" ref="D1305:D1316" si="253">J1305+K1305+L1305+M1305</f>
        <v>3.7143477356E-3</v>
      </c>
      <c r="E1305" s="74">
        <f t="shared" ref="E1305:E1316" si="254">H1305+I1305+N1305</f>
        <v>5.6543456760000006E-3</v>
      </c>
      <c r="F1305" s="74">
        <f t="shared" ref="F1305:F1316" si="255">O1305+IF(P1305="x",0,P1305)+IF(Q1305="x",0,Q1305)+IF(R1305="x",0,R1305)+S1305</f>
        <v>1.5022940450000001E-5</v>
      </c>
      <c r="G1305" s="98">
        <v>1.2460688000000001E-4</v>
      </c>
      <c r="H1305" s="80">
        <v>2.6768776000000001E-5</v>
      </c>
      <c r="I1305" s="80">
        <v>7.0692750000000005E-4</v>
      </c>
      <c r="J1305" s="80">
        <v>5.6105214000000002E-4</v>
      </c>
      <c r="K1305" s="80">
        <v>3.0795016999999999E-3</v>
      </c>
      <c r="L1305" s="80">
        <v>9.3211555999999997E-6</v>
      </c>
      <c r="M1305" s="80">
        <v>6.447274E-5</v>
      </c>
      <c r="N1305" s="80">
        <v>4.9206494000000002E-3</v>
      </c>
      <c r="O1305" s="80">
        <v>1.1112587E-5</v>
      </c>
      <c r="P1305" s="80">
        <v>0</v>
      </c>
      <c r="Q1305" s="80">
        <v>3.2248598000000001E-6</v>
      </c>
      <c r="R1305" s="80">
        <v>1.8650340000000001E-8</v>
      </c>
      <c r="S1305" s="80">
        <v>6.6684331E-7</v>
      </c>
      <c r="U1305" s="93">
        <f t="shared" ref="U1305:U1316" si="256">G1305/0.116</f>
        <v>1.0741972413793105E-3</v>
      </c>
    </row>
    <row r="1306" spans="1:21">
      <c r="A1306" s="41" t="s">
        <v>33</v>
      </c>
      <c r="B1306" s="94" t="s">
        <v>5742</v>
      </c>
      <c r="C1306" s="74">
        <f t="shared" si="252"/>
        <v>19.139670048000003</v>
      </c>
      <c r="D1306" s="74">
        <f t="shared" si="253"/>
        <v>1.216826956</v>
      </c>
      <c r="E1306" s="74">
        <f t="shared" si="254"/>
        <v>14.111989380000001</v>
      </c>
      <c r="F1306" s="74">
        <f t="shared" si="255"/>
        <v>0.5293628119999999</v>
      </c>
      <c r="G1306" s="98">
        <v>3.2814909000000001</v>
      </c>
      <c r="H1306" s="80">
        <v>0.27856718000000003</v>
      </c>
      <c r="I1306" s="80">
        <v>5.5304305999999999</v>
      </c>
      <c r="J1306" s="80">
        <v>0.58279488999999995</v>
      </c>
      <c r="K1306" s="80">
        <v>0.26760963999999998</v>
      </c>
      <c r="L1306" s="80">
        <v>2.6114315999999999E-2</v>
      </c>
      <c r="M1306" s="80">
        <v>0.34030811</v>
      </c>
      <c r="N1306" s="80">
        <v>8.3029916000000004</v>
      </c>
      <c r="O1306" s="80">
        <v>6.8875495999999994E-2</v>
      </c>
      <c r="P1306" s="80">
        <v>0</v>
      </c>
      <c r="Q1306" s="80">
        <v>9.2345025999999997E-2</v>
      </c>
      <c r="R1306" s="80">
        <v>0.15180964999999999</v>
      </c>
      <c r="S1306" s="80">
        <v>0.21633263999999999</v>
      </c>
      <c r="U1306" s="93">
        <f t="shared" si="256"/>
        <v>28.288714655172413</v>
      </c>
    </row>
    <row r="1307" spans="1:21">
      <c r="A1307" s="41" t="s">
        <v>33</v>
      </c>
      <c r="B1307" s="94" t="s">
        <v>5743</v>
      </c>
      <c r="C1307" s="74">
        <f t="shared" si="252"/>
        <v>8.1838306500000009</v>
      </c>
      <c r="D1307" s="74">
        <f t="shared" si="253"/>
        <v>0.49255290600000001</v>
      </c>
      <c r="E1307" s="74">
        <f t="shared" si="254"/>
        <v>6.2641965180000003</v>
      </c>
      <c r="F1307" s="74">
        <f t="shared" si="255"/>
        <v>0.21677242600000002</v>
      </c>
      <c r="G1307" s="98">
        <v>1.2103088</v>
      </c>
      <c r="H1307" s="80">
        <v>8.9227117999999994E-2</v>
      </c>
      <c r="I1307" s="80">
        <v>2.5670305999999998</v>
      </c>
      <c r="J1307" s="80">
        <v>0.24454725999999999</v>
      </c>
      <c r="K1307" s="80">
        <v>7.9281743000000002E-2</v>
      </c>
      <c r="L1307" s="80">
        <v>1.1843163E-2</v>
      </c>
      <c r="M1307" s="80">
        <v>0.15688073999999999</v>
      </c>
      <c r="N1307" s="80">
        <v>3.6079387999999999</v>
      </c>
      <c r="O1307" s="80">
        <v>3.0011909E-2</v>
      </c>
      <c r="P1307" s="80">
        <v>0</v>
      </c>
      <c r="Q1307" s="80">
        <v>1.7986486999999999E-2</v>
      </c>
      <c r="R1307" s="80">
        <v>7.1705561000000001E-2</v>
      </c>
      <c r="S1307" s="80">
        <v>9.7068469000000004E-2</v>
      </c>
      <c r="U1307" s="93">
        <f t="shared" si="256"/>
        <v>10.433696551724138</v>
      </c>
    </row>
    <row r="1308" spans="1:21">
      <c r="A1308" s="41" t="s">
        <v>33</v>
      </c>
      <c r="B1308" s="94" t="s">
        <v>5744</v>
      </c>
      <c r="C1308" s="74">
        <f t="shared" si="252"/>
        <v>15.630784930999999</v>
      </c>
      <c r="D1308" s="74">
        <f t="shared" si="253"/>
        <v>0.9722092</v>
      </c>
      <c r="E1308" s="74">
        <f t="shared" si="254"/>
        <v>11.66188674</v>
      </c>
      <c r="F1308" s="74">
        <f t="shared" si="255"/>
        <v>0.42303129100000003</v>
      </c>
      <c r="G1308" s="98">
        <v>2.5736577</v>
      </c>
      <c r="H1308" s="80">
        <v>0.20283144</v>
      </c>
      <c r="I1308" s="80">
        <v>4.6770689000000001</v>
      </c>
      <c r="J1308" s="80">
        <v>0.47346474999999999</v>
      </c>
      <c r="K1308" s="80">
        <v>0.18985536</v>
      </c>
      <c r="L1308" s="80">
        <v>2.1893220000000001E-2</v>
      </c>
      <c r="M1308" s="80">
        <v>0.28699586999999999</v>
      </c>
      <c r="N1308" s="80">
        <v>6.7819864000000001</v>
      </c>
      <c r="O1308" s="80">
        <v>5.6787137000000001E-2</v>
      </c>
      <c r="P1308" s="80">
        <v>0</v>
      </c>
      <c r="Q1308" s="80">
        <v>5.8484094E-2</v>
      </c>
      <c r="R1308" s="80">
        <v>0.12953708</v>
      </c>
      <c r="S1308" s="80">
        <v>0.17822298</v>
      </c>
      <c r="U1308" s="93">
        <f t="shared" si="256"/>
        <v>22.186704310344826</v>
      </c>
    </row>
    <row r="1309" spans="1:21">
      <c r="A1309" s="41" t="s">
        <v>33</v>
      </c>
      <c r="B1309" s="94" t="s">
        <v>5745</v>
      </c>
      <c r="C1309" s="74">
        <f t="shared" si="252"/>
        <v>18.691527846</v>
      </c>
      <c r="D1309" s="74">
        <f t="shared" si="253"/>
        <v>1.177836385</v>
      </c>
      <c r="E1309" s="74">
        <f t="shared" si="254"/>
        <v>13.945717500000001</v>
      </c>
      <c r="F1309" s="74">
        <f t="shared" si="255"/>
        <v>0.51251536099999995</v>
      </c>
      <c r="G1309" s="98">
        <v>3.0554586000000001</v>
      </c>
      <c r="H1309" s="80">
        <v>0.25639879999999998</v>
      </c>
      <c r="I1309" s="80">
        <v>5.5012974999999997</v>
      </c>
      <c r="J1309" s="80">
        <v>0.56072745999999996</v>
      </c>
      <c r="K1309" s="80">
        <v>0.25398038000000001</v>
      </c>
      <c r="L1309" s="80">
        <v>2.5744904999999998E-2</v>
      </c>
      <c r="M1309" s="80">
        <v>0.33738363999999998</v>
      </c>
      <c r="N1309" s="80">
        <v>8.1880211999999997</v>
      </c>
      <c r="O1309" s="80">
        <v>6.4934107000000005E-2</v>
      </c>
      <c r="P1309" s="80">
        <v>0</v>
      </c>
      <c r="Q1309" s="80">
        <v>8.0865943999999995E-2</v>
      </c>
      <c r="R1309" s="80">
        <v>0.15173602</v>
      </c>
      <c r="S1309" s="80">
        <v>0.21497928999999999</v>
      </c>
      <c r="U1309" s="93">
        <f t="shared" si="256"/>
        <v>26.340160344827584</v>
      </c>
    </row>
    <row r="1310" spans="1:21">
      <c r="A1310" s="41" t="s">
        <v>33</v>
      </c>
      <c r="B1310" s="94" t="s">
        <v>5746</v>
      </c>
      <c r="C1310" s="74">
        <f t="shared" si="252"/>
        <v>7.9718249379999992</v>
      </c>
      <c r="D1310" s="74">
        <f t="shared" si="253"/>
        <v>0.47410738100000005</v>
      </c>
      <c r="E1310" s="74">
        <f t="shared" si="254"/>
        <v>6.185537171</v>
      </c>
      <c r="F1310" s="74">
        <f t="shared" si="255"/>
        <v>0.208802286</v>
      </c>
      <c r="G1310" s="98">
        <v>1.1033781</v>
      </c>
      <c r="H1310" s="80">
        <v>7.8739771E-2</v>
      </c>
      <c r="I1310" s="80">
        <v>2.5532484000000002</v>
      </c>
      <c r="J1310" s="80">
        <v>0.23410766999999999</v>
      </c>
      <c r="K1310" s="80">
        <v>7.2834056999999994E-2</v>
      </c>
      <c r="L1310" s="80">
        <v>1.1668404E-2</v>
      </c>
      <c r="M1310" s="80">
        <v>0.15549725</v>
      </c>
      <c r="N1310" s="80">
        <v>3.5535489999999998</v>
      </c>
      <c r="O1310" s="80">
        <v>2.8147328999999999E-2</v>
      </c>
      <c r="P1310" s="80">
        <v>0</v>
      </c>
      <c r="Q1310" s="80">
        <v>1.2555998000000001E-2</v>
      </c>
      <c r="R1310" s="80">
        <v>7.1670732000000001E-2</v>
      </c>
      <c r="S1310" s="80">
        <v>9.6428227000000005E-2</v>
      </c>
      <c r="U1310" s="93">
        <f t="shared" si="256"/>
        <v>9.5118801724137931</v>
      </c>
    </row>
    <row r="1311" spans="1:21">
      <c r="A1311" s="41" t="s">
        <v>33</v>
      </c>
      <c r="B1311" s="94" t="s">
        <v>5747</v>
      </c>
      <c r="C1311" s="74">
        <f t="shared" si="252"/>
        <v>15.248140482000002</v>
      </c>
      <c r="D1311" s="74">
        <f t="shared" si="253"/>
        <v>0.93891726099999995</v>
      </c>
      <c r="E1311" s="74">
        <f t="shared" si="254"/>
        <v>11.519916160000001</v>
      </c>
      <c r="F1311" s="74">
        <f t="shared" si="255"/>
        <v>0.40864616100000001</v>
      </c>
      <c r="G1311" s="98">
        <v>2.3806609000000001</v>
      </c>
      <c r="H1311" s="80">
        <v>0.18390306000000001</v>
      </c>
      <c r="I1311" s="80">
        <v>4.6521936999999998</v>
      </c>
      <c r="J1311" s="80">
        <v>0.45462256000000001</v>
      </c>
      <c r="K1311" s="80">
        <v>0.17821807000000001</v>
      </c>
      <c r="L1311" s="80">
        <v>2.1577801000000001E-2</v>
      </c>
      <c r="M1311" s="80">
        <v>0.28449882999999998</v>
      </c>
      <c r="N1311" s="80">
        <v>6.6838194</v>
      </c>
      <c r="O1311" s="80">
        <v>5.3421797E-2</v>
      </c>
      <c r="P1311" s="80">
        <v>0</v>
      </c>
      <c r="Q1311" s="80">
        <v>4.8682723999999997E-2</v>
      </c>
      <c r="R1311" s="80">
        <v>0.12947422</v>
      </c>
      <c r="S1311" s="80">
        <v>0.17706742</v>
      </c>
      <c r="U1311" s="93">
        <f t="shared" si="256"/>
        <v>20.522938793103449</v>
      </c>
    </row>
    <row r="1312" spans="1:21">
      <c r="A1312" s="41" t="s">
        <v>33</v>
      </c>
      <c r="B1312" s="94" t="s">
        <v>5748</v>
      </c>
      <c r="C1312" s="74">
        <f t="shared" si="252"/>
        <v>0.172362361554</v>
      </c>
      <c r="D1312" s="74">
        <f t="shared" si="253"/>
        <v>1.499636757E-2</v>
      </c>
      <c r="E1312" s="74">
        <f t="shared" si="254"/>
        <v>6.3950716099999999E-2</v>
      </c>
      <c r="F1312" s="74">
        <f t="shared" si="255"/>
        <v>6.4797888840000002E-3</v>
      </c>
      <c r="G1312" s="98">
        <v>8.6935489000000005E-2</v>
      </c>
      <c r="H1312" s="80">
        <v>8.5262980999999995E-3</v>
      </c>
      <c r="I1312" s="80">
        <v>1.1205043E-2</v>
      </c>
      <c r="J1312" s="80">
        <v>8.4874722999999999E-3</v>
      </c>
      <c r="K1312" s="80">
        <v>5.2420217000000002E-3</v>
      </c>
      <c r="L1312" s="80">
        <v>1.4208077000000001E-4</v>
      </c>
      <c r="M1312" s="80">
        <v>1.1247927999999999E-3</v>
      </c>
      <c r="N1312" s="80">
        <v>4.4219374999999998E-2</v>
      </c>
      <c r="O1312" s="80">
        <v>1.5159190999999999E-3</v>
      </c>
      <c r="P1312" s="80">
        <v>0</v>
      </c>
      <c r="Q1312" s="80">
        <v>4.4150318000000001E-3</v>
      </c>
      <c r="R1312" s="80">
        <v>2.8316343999999999E-5</v>
      </c>
      <c r="S1312" s="80">
        <v>5.2052163999999996E-4</v>
      </c>
      <c r="U1312" s="93">
        <f t="shared" si="256"/>
        <v>0.74944387068965512</v>
      </c>
    </row>
    <row r="1313" spans="1:21">
      <c r="A1313" s="41" t="s">
        <v>33</v>
      </c>
      <c r="B1313" s="94" t="s">
        <v>5749</v>
      </c>
      <c r="C1313" s="74">
        <f t="shared" si="252"/>
        <v>6.2631760160000008E-2</v>
      </c>
      <c r="D1313" s="74">
        <f t="shared" si="253"/>
        <v>5.0692452309999995E-3</v>
      </c>
      <c r="E1313" s="74">
        <f t="shared" si="254"/>
        <v>2.1101914100000001E-2</v>
      </c>
      <c r="F1313" s="74">
        <f t="shared" si="255"/>
        <v>2.172305829E-3</v>
      </c>
      <c r="G1313" s="98">
        <v>3.4288295000000003E-2</v>
      </c>
      <c r="H1313" s="80">
        <v>2.9925258000000001E-3</v>
      </c>
      <c r="I1313" s="80">
        <v>2.8576172999999999E-3</v>
      </c>
      <c r="J1313" s="80">
        <v>2.2925532000000002E-3</v>
      </c>
      <c r="K1313" s="80">
        <v>2.4720132E-3</v>
      </c>
      <c r="L1313" s="80">
        <v>4.6319310999999999E-5</v>
      </c>
      <c r="M1313" s="80">
        <v>2.5835951999999998E-4</v>
      </c>
      <c r="N1313" s="80">
        <v>1.5251771000000001E-2</v>
      </c>
      <c r="O1313" s="80">
        <v>5.1724458E-4</v>
      </c>
      <c r="P1313" s="80">
        <v>0</v>
      </c>
      <c r="Q1313" s="80">
        <v>1.5310966E-3</v>
      </c>
      <c r="R1313" s="80">
        <v>1.7875258999999999E-5</v>
      </c>
      <c r="S1313" s="80">
        <v>1.0608938999999999E-4</v>
      </c>
      <c r="U1313" s="93">
        <f t="shared" si="256"/>
        <v>0.29558875000000001</v>
      </c>
    </row>
    <row r="1314" spans="1:21">
      <c r="A1314" s="41" t="s">
        <v>33</v>
      </c>
      <c r="B1314" s="94" t="s">
        <v>5750</v>
      </c>
      <c r="C1314" s="74">
        <f t="shared" si="252"/>
        <v>1.97290808996</v>
      </c>
      <c r="D1314" s="74">
        <f t="shared" si="253"/>
        <v>0.1863736651</v>
      </c>
      <c r="E1314" s="74">
        <f t="shared" si="254"/>
        <v>0.91520400299999993</v>
      </c>
      <c r="F1314" s="74">
        <f t="shared" si="255"/>
        <v>7.5736541859999992E-2</v>
      </c>
      <c r="G1314" s="98">
        <v>0.79559387999999998</v>
      </c>
      <c r="H1314" s="80">
        <v>9.6282672999999999E-2</v>
      </c>
      <c r="I1314" s="80">
        <v>0.11022761</v>
      </c>
      <c r="J1314" s="80">
        <v>7.0711763999999996E-2</v>
      </c>
      <c r="K1314" s="80">
        <v>0.1052476</v>
      </c>
      <c r="L1314" s="80">
        <v>1.1778979000000001E-3</v>
      </c>
      <c r="M1314" s="80">
        <v>9.2364031999999999E-3</v>
      </c>
      <c r="N1314" s="80">
        <v>0.70869371999999997</v>
      </c>
      <c r="O1314" s="80">
        <v>6.5290506E-3</v>
      </c>
      <c r="P1314" s="80">
        <v>0</v>
      </c>
      <c r="Q1314" s="80">
        <v>5.7561275000000002E-2</v>
      </c>
      <c r="R1314" s="80">
        <v>2.7470026E-4</v>
      </c>
      <c r="S1314" s="80">
        <v>1.1371516E-2</v>
      </c>
      <c r="U1314" s="93">
        <f t="shared" si="256"/>
        <v>6.8585679310344823</v>
      </c>
    </row>
    <row r="1315" spans="1:21">
      <c r="A1315" s="41" t="s">
        <v>33</v>
      </c>
      <c r="B1315" s="94" t="s">
        <v>5751</v>
      </c>
      <c r="C1315" s="74">
        <f t="shared" si="252"/>
        <v>0.97301133168999998</v>
      </c>
      <c r="D1315" s="74">
        <f t="shared" si="253"/>
        <v>9.2360634769999991E-2</v>
      </c>
      <c r="E1315" s="74">
        <f t="shared" si="254"/>
        <v>0.39386230700000002</v>
      </c>
      <c r="F1315" s="74">
        <f t="shared" si="255"/>
        <v>3.570424992E-2</v>
      </c>
      <c r="G1315" s="98">
        <v>0.45108414000000002</v>
      </c>
      <c r="H1315" s="80">
        <v>4.7188515E-2</v>
      </c>
      <c r="I1315" s="80">
        <v>4.9049412000000001E-2</v>
      </c>
      <c r="J1315" s="80">
        <v>3.6224542999999998E-2</v>
      </c>
      <c r="K1315" s="80">
        <v>5.1223167E-2</v>
      </c>
      <c r="L1315" s="80">
        <v>6.0135596999999995E-4</v>
      </c>
      <c r="M1315" s="80">
        <v>4.3115688000000003E-3</v>
      </c>
      <c r="N1315" s="80">
        <v>0.29762438000000002</v>
      </c>
      <c r="O1315" s="80">
        <v>3.5528646E-3</v>
      </c>
      <c r="P1315" s="80">
        <v>0</v>
      </c>
      <c r="Q1315" s="80">
        <v>2.8784121999999999E-2</v>
      </c>
      <c r="R1315" s="80">
        <v>1.4955042000000001E-4</v>
      </c>
      <c r="S1315" s="80">
        <v>3.2177129E-3</v>
      </c>
      <c r="U1315" s="93">
        <f t="shared" si="256"/>
        <v>3.888656379310345</v>
      </c>
    </row>
    <row r="1316" spans="1:21">
      <c r="A1316" s="41" t="s">
        <v>33</v>
      </c>
      <c r="B1316" s="94" t="s">
        <v>5752</v>
      </c>
      <c r="C1316" s="74">
        <f t="shared" si="252"/>
        <v>0.13948187112999999</v>
      </c>
      <c r="D1316" s="74">
        <f t="shared" si="253"/>
        <v>2.0434073909999999E-2</v>
      </c>
      <c r="E1316" s="74">
        <f t="shared" si="254"/>
        <v>7.4375512000000005E-2</v>
      </c>
      <c r="F1316" s="74">
        <f t="shared" si="255"/>
        <v>3.4162072200000001E-3</v>
      </c>
      <c r="G1316" s="98">
        <v>4.1256078000000002E-2</v>
      </c>
      <c r="H1316" s="80">
        <v>1.4782890999999999E-2</v>
      </c>
      <c r="I1316" s="80">
        <v>1.8437971000000001E-2</v>
      </c>
      <c r="J1316" s="80">
        <v>1.5433172E-2</v>
      </c>
      <c r="K1316" s="80">
        <v>4.1331972E-3</v>
      </c>
      <c r="L1316" s="80">
        <v>1.3316802E-4</v>
      </c>
      <c r="M1316" s="80">
        <v>7.3453669E-4</v>
      </c>
      <c r="N1316" s="80">
        <v>4.1154650000000001E-2</v>
      </c>
      <c r="O1316" s="80">
        <v>1.2787503E-3</v>
      </c>
      <c r="P1316" s="80">
        <v>0</v>
      </c>
      <c r="Q1316" s="80">
        <v>8.8183157999999998E-4</v>
      </c>
      <c r="R1316" s="80">
        <v>2.1304994E-4</v>
      </c>
      <c r="S1316" s="80">
        <v>1.0425753999999999E-3</v>
      </c>
      <c r="U1316" s="93">
        <f t="shared" si="256"/>
        <v>0.35565584482758622</v>
      </c>
    </row>
    <row r="1318" spans="1:21">
      <c r="B1318" s="40" t="s">
        <v>5753</v>
      </c>
    </row>
    <row r="1319" spans="1:21">
      <c r="A1319" s="41" t="s">
        <v>33</v>
      </c>
      <c r="B1319" s="94" t="s">
        <v>5754</v>
      </c>
      <c r="C1319" s="74">
        <f t="shared" ref="C1319:C1334" si="257">D1319+E1319+F1319+G1319</f>
        <v>0.37646546099999995</v>
      </c>
      <c r="D1319" s="74">
        <f t="shared" ref="D1319:D1334" si="258">J1319+K1319+L1319+M1319</f>
        <v>8.5931318800000003E-3</v>
      </c>
      <c r="E1319" s="74">
        <f t="shared" ref="E1319:E1334" si="259">H1319+I1319+N1319</f>
        <v>0.29619350909999997</v>
      </c>
      <c r="F1319" s="74">
        <f t="shared" ref="F1319:F1334" si="260">O1319+IF(P1319="x",0,P1319)+IF(Q1319="x",0,Q1319)+IF(R1319="x",0,R1319)+S1319</f>
        <v>5.1383943020000003E-2</v>
      </c>
      <c r="G1319" s="98">
        <v>2.0294876999999999E-2</v>
      </c>
      <c r="H1319" s="80">
        <v>3.1198721000000001E-3</v>
      </c>
      <c r="I1319" s="80">
        <v>3.2286607000000002E-2</v>
      </c>
      <c r="J1319" s="80">
        <v>4.0516846999999996E-3</v>
      </c>
      <c r="K1319" s="80">
        <v>1.7080213E-3</v>
      </c>
      <c r="L1319" s="80">
        <v>2.1529848E-4</v>
      </c>
      <c r="M1319" s="80">
        <v>2.6181274000000002E-3</v>
      </c>
      <c r="N1319" s="80">
        <v>0.26078702999999998</v>
      </c>
      <c r="O1319" s="80">
        <v>1.64526E-3</v>
      </c>
      <c r="P1319" s="80">
        <v>0</v>
      </c>
      <c r="Q1319" s="80">
        <v>9.8815611999999997E-4</v>
      </c>
      <c r="R1319" s="80">
        <v>2.0398238999999999E-3</v>
      </c>
      <c r="S1319" s="80">
        <v>4.6710702999999999E-2</v>
      </c>
      <c r="U1319" s="93">
        <f t="shared" ref="U1319:U1334" si="261">G1319/0.116</f>
        <v>0.17495583620689653</v>
      </c>
    </row>
    <row r="1320" spans="1:21">
      <c r="A1320" s="41" t="s">
        <v>33</v>
      </c>
      <c r="B1320" s="94" t="s">
        <v>5755</v>
      </c>
      <c r="C1320" s="74">
        <f t="shared" si="257"/>
        <v>0.15898536239</v>
      </c>
      <c r="D1320" s="74">
        <f t="shared" si="258"/>
        <v>4.97585379E-3</v>
      </c>
      <c r="E1320" s="74">
        <f t="shared" si="259"/>
        <v>0.13030554289999999</v>
      </c>
      <c r="F1320" s="74">
        <f t="shared" si="260"/>
        <v>9.5568736999999994E-3</v>
      </c>
      <c r="G1320" s="98">
        <v>1.4147092E-2</v>
      </c>
      <c r="H1320" s="80">
        <v>1.8066809000000001E-3</v>
      </c>
      <c r="I1320" s="80">
        <v>3.0655803999999998E-2</v>
      </c>
      <c r="J1320" s="80">
        <v>2.5653412000000001E-3</v>
      </c>
      <c r="K1320" s="80">
        <v>1.0730957000000001E-3</v>
      </c>
      <c r="L1320" s="80">
        <v>1.0401318999999999E-4</v>
      </c>
      <c r="M1320" s="80">
        <v>1.2334036999999999E-3</v>
      </c>
      <c r="N1320" s="80">
        <v>9.7843057999999997E-2</v>
      </c>
      <c r="O1320" s="80">
        <v>6.2907068999999997E-4</v>
      </c>
      <c r="P1320" s="80">
        <v>0</v>
      </c>
      <c r="Q1320" s="80">
        <v>6.9716050999999997E-4</v>
      </c>
      <c r="R1320" s="80">
        <v>1.5678694999999999E-3</v>
      </c>
      <c r="S1320" s="80">
        <v>6.6627730000000003E-3</v>
      </c>
      <c r="U1320" s="93">
        <f t="shared" si="261"/>
        <v>0.12195768965517241</v>
      </c>
    </row>
    <row r="1321" spans="1:21">
      <c r="A1321" s="41" t="s">
        <v>33</v>
      </c>
      <c r="B1321" s="94" t="s">
        <v>5756</v>
      </c>
      <c r="C1321" s="74">
        <f t="shared" si="257"/>
        <v>0.22017894752</v>
      </c>
      <c r="D1321" s="74">
        <f t="shared" si="258"/>
        <v>9.37868595E-3</v>
      </c>
      <c r="E1321" s="74">
        <f t="shared" si="259"/>
        <v>0.15671721150000001</v>
      </c>
      <c r="F1321" s="74">
        <f t="shared" si="260"/>
        <v>3.5863124070000002E-2</v>
      </c>
      <c r="G1321" s="98">
        <v>1.8219926000000001E-2</v>
      </c>
      <c r="H1321" s="80">
        <v>3.1300345E-3</v>
      </c>
      <c r="I1321" s="80">
        <v>2.1497937000000002E-2</v>
      </c>
      <c r="J1321" s="80">
        <v>5.6315517999999997E-3</v>
      </c>
      <c r="K1321" s="80">
        <v>2.3334039999999999E-3</v>
      </c>
      <c r="L1321" s="80">
        <v>2.3433035E-4</v>
      </c>
      <c r="M1321" s="80">
        <v>1.1793998000000001E-3</v>
      </c>
      <c r="N1321" s="80">
        <v>0.13208924</v>
      </c>
      <c r="O1321" s="80">
        <v>2.2428070999999999E-3</v>
      </c>
      <c r="P1321" s="80">
        <v>0</v>
      </c>
      <c r="Q1321" s="80">
        <v>8.7545916999999995E-4</v>
      </c>
      <c r="R1321" s="80">
        <v>2.0098517999999998E-3</v>
      </c>
      <c r="S1321" s="80">
        <v>3.0735005999999999E-2</v>
      </c>
      <c r="U1321" s="93">
        <f t="shared" si="261"/>
        <v>0.1570683275862069</v>
      </c>
    </row>
    <row r="1322" spans="1:21">
      <c r="A1322" s="41" t="s">
        <v>33</v>
      </c>
      <c r="B1322" s="94" t="s">
        <v>5757</v>
      </c>
      <c r="C1322" s="74">
        <f t="shared" si="257"/>
        <v>1.65099084038</v>
      </c>
      <c r="D1322" s="74">
        <f t="shared" si="258"/>
        <v>3.7685215780000003E-2</v>
      </c>
      <c r="E1322" s="74">
        <f t="shared" si="259"/>
        <v>1.298957862</v>
      </c>
      <c r="F1322" s="74">
        <f t="shared" si="260"/>
        <v>0.22534449359999997</v>
      </c>
      <c r="G1322" s="98">
        <v>8.9003268999999996E-2</v>
      </c>
      <c r="H1322" s="80">
        <v>1.3682211999999999E-2</v>
      </c>
      <c r="I1322" s="80">
        <v>0.14159305</v>
      </c>
      <c r="J1322" s="80">
        <v>1.7768679999999999E-2</v>
      </c>
      <c r="K1322" s="80">
        <v>7.4905344000000002E-3</v>
      </c>
      <c r="L1322" s="80">
        <v>9.4419237999999995E-4</v>
      </c>
      <c r="M1322" s="80">
        <v>1.1481809000000001E-2</v>
      </c>
      <c r="N1322" s="80">
        <v>1.1436826</v>
      </c>
      <c r="O1322" s="80">
        <v>7.2152945999999999E-3</v>
      </c>
      <c r="P1322" s="80">
        <v>0</v>
      </c>
      <c r="Q1322" s="80">
        <v>4.3335628000000003E-3</v>
      </c>
      <c r="R1322" s="80">
        <v>8.9456562000000007E-3</v>
      </c>
      <c r="S1322" s="80">
        <v>0.20484997999999999</v>
      </c>
      <c r="U1322" s="93">
        <f t="shared" si="261"/>
        <v>0.76726956034482752</v>
      </c>
    </row>
    <row r="1323" spans="1:21">
      <c r="A1323" s="41" t="s">
        <v>33</v>
      </c>
      <c r="B1323" s="94" t="s">
        <v>5758</v>
      </c>
      <c r="C1323" s="74">
        <f t="shared" si="257"/>
        <v>0.69472595171000007</v>
      </c>
      <c r="D1323" s="74">
        <f t="shared" si="258"/>
        <v>2.174322641E-2</v>
      </c>
      <c r="E1323" s="74">
        <f t="shared" si="259"/>
        <v>0.56940236990000004</v>
      </c>
      <c r="F1323" s="74">
        <f t="shared" si="260"/>
        <v>4.17611284E-2</v>
      </c>
      <c r="G1323" s="98">
        <v>6.1819226999999997E-2</v>
      </c>
      <c r="H1323" s="80">
        <v>7.8947398999999994E-3</v>
      </c>
      <c r="I1323" s="80">
        <v>0.13395813000000001</v>
      </c>
      <c r="J1323" s="80">
        <v>1.1209894E-2</v>
      </c>
      <c r="K1323" s="80">
        <v>4.6891577E-3</v>
      </c>
      <c r="L1323" s="80">
        <v>4.5451140999999999E-4</v>
      </c>
      <c r="M1323" s="80">
        <v>5.3896632999999999E-3</v>
      </c>
      <c r="N1323" s="80">
        <v>0.42754950000000003</v>
      </c>
      <c r="O1323" s="80">
        <v>2.7488803000000001E-3</v>
      </c>
      <c r="P1323" s="80">
        <v>0</v>
      </c>
      <c r="Q1323" s="80">
        <v>3.0464157E-3</v>
      </c>
      <c r="R1323" s="80">
        <v>6.8511943999999998E-3</v>
      </c>
      <c r="S1323" s="80">
        <v>2.9114638000000002E-2</v>
      </c>
      <c r="U1323" s="93">
        <f t="shared" si="261"/>
        <v>0.53292437068965515</v>
      </c>
    </row>
    <row r="1324" spans="1:21">
      <c r="A1324" s="41" t="s">
        <v>33</v>
      </c>
      <c r="B1324" s="94" t="s">
        <v>5759</v>
      </c>
      <c r="C1324" s="74">
        <f t="shared" si="257"/>
        <v>7.8784125427999996</v>
      </c>
      <c r="D1324" s="74">
        <f t="shared" si="258"/>
        <v>0.1798312058</v>
      </c>
      <c r="E1324" s="74">
        <f t="shared" si="259"/>
        <v>6.1985358659999994</v>
      </c>
      <c r="F1324" s="74">
        <f t="shared" si="260"/>
        <v>1.0753281210000001</v>
      </c>
      <c r="G1324" s="98">
        <v>0.42471734999999999</v>
      </c>
      <c r="H1324" s="80">
        <v>6.5290556E-2</v>
      </c>
      <c r="I1324" s="80">
        <v>0.67567211000000005</v>
      </c>
      <c r="J1324" s="80">
        <v>8.4790895000000005E-2</v>
      </c>
      <c r="K1324" s="80">
        <v>3.5744304999999997E-2</v>
      </c>
      <c r="L1324" s="80">
        <v>4.5056198E-3</v>
      </c>
      <c r="M1324" s="80">
        <v>5.4790386000000003E-2</v>
      </c>
      <c r="N1324" s="80">
        <v>5.4575731999999997</v>
      </c>
      <c r="O1324" s="80">
        <v>3.4430878999999998E-2</v>
      </c>
      <c r="P1324" s="80">
        <v>0</v>
      </c>
      <c r="Q1324" s="80">
        <v>2.0679458000000001E-2</v>
      </c>
      <c r="R1324" s="80">
        <v>4.2688044000000001E-2</v>
      </c>
      <c r="S1324" s="80">
        <v>0.97752974000000004</v>
      </c>
      <c r="U1324" s="93">
        <f t="shared" si="261"/>
        <v>3.6613564655172413</v>
      </c>
    </row>
    <row r="1325" spans="1:21">
      <c r="A1325" s="41" t="s">
        <v>33</v>
      </c>
      <c r="B1325" s="94" t="s">
        <v>5760</v>
      </c>
      <c r="C1325" s="74">
        <f t="shared" si="257"/>
        <v>3.3035919419999997</v>
      </c>
      <c r="D1325" s="74">
        <f t="shared" si="258"/>
        <v>0.10339436499999999</v>
      </c>
      <c r="E1325" s="74">
        <f t="shared" si="259"/>
        <v>2.7076476400000002</v>
      </c>
      <c r="F1325" s="74">
        <f t="shared" si="260"/>
        <v>0.198584387</v>
      </c>
      <c r="G1325" s="98">
        <v>0.29396555000000002</v>
      </c>
      <c r="H1325" s="80">
        <v>3.7541419999999999E-2</v>
      </c>
      <c r="I1325" s="80">
        <v>0.63700372000000005</v>
      </c>
      <c r="J1325" s="80">
        <v>5.3305790999999998E-2</v>
      </c>
      <c r="K1325" s="80">
        <v>2.2298093000000001E-2</v>
      </c>
      <c r="L1325" s="80">
        <v>2.1613130000000002E-3</v>
      </c>
      <c r="M1325" s="80">
        <v>2.5629168000000001E-2</v>
      </c>
      <c r="N1325" s="80">
        <v>2.0331025</v>
      </c>
      <c r="O1325" s="80">
        <v>1.3071599E-2</v>
      </c>
      <c r="P1325" s="80">
        <v>0</v>
      </c>
      <c r="Q1325" s="80">
        <v>1.4486452E-2</v>
      </c>
      <c r="R1325" s="80">
        <v>3.2579105999999997E-2</v>
      </c>
      <c r="S1325" s="80">
        <v>0.13844723</v>
      </c>
      <c r="U1325" s="93">
        <f t="shared" si="261"/>
        <v>2.5341857758620692</v>
      </c>
    </row>
    <row r="1326" spans="1:21">
      <c r="A1326" s="41" t="s">
        <v>33</v>
      </c>
      <c r="B1326" s="94" t="s">
        <v>5761</v>
      </c>
      <c r="C1326" s="74">
        <f t="shared" si="257"/>
        <v>5.2831707935999992</v>
      </c>
      <c r="D1326" s="74">
        <f t="shared" si="258"/>
        <v>0.1205926906</v>
      </c>
      <c r="E1326" s="74">
        <f t="shared" si="259"/>
        <v>4.1566652489999996</v>
      </c>
      <c r="F1326" s="74">
        <f t="shared" si="260"/>
        <v>0.72110239399999998</v>
      </c>
      <c r="G1326" s="98">
        <v>0.28481045999999999</v>
      </c>
      <c r="H1326" s="80">
        <v>4.3783079000000003E-2</v>
      </c>
      <c r="I1326" s="80">
        <v>0.45309777000000001</v>
      </c>
      <c r="J1326" s="80">
        <v>5.6859777E-2</v>
      </c>
      <c r="K1326" s="80">
        <v>2.3969710000000002E-2</v>
      </c>
      <c r="L1326" s="80">
        <v>3.0214156000000002E-3</v>
      </c>
      <c r="M1326" s="80">
        <v>3.6741787999999997E-2</v>
      </c>
      <c r="N1326" s="80">
        <v>3.6597843999999999</v>
      </c>
      <c r="O1326" s="80">
        <v>2.3088943000000001E-2</v>
      </c>
      <c r="P1326" s="80">
        <v>0</v>
      </c>
      <c r="Q1326" s="80">
        <v>1.3867401E-2</v>
      </c>
      <c r="R1326" s="80">
        <v>2.8626100000000002E-2</v>
      </c>
      <c r="S1326" s="80">
        <v>0.65551994999999996</v>
      </c>
      <c r="U1326" s="93">
        <f t="shared" si="261"/>
        <v>2.4552625862068962</v>
      </c>
    </row>
    <row r="1327" spans="1:21">
      <c r="A1327" s="41" t="s">
        <v>33</v>
      </c>
      <c r="B1327" s="94" t="s">
        <v>5762</v>
      </c>
      <c r="C1327" s="74">
        <f t="shared" si="257"/>
        <v>2.2179045038000003</v>
      </c>
      <c r="D1327" s="74">
        <f t="shared" si="258"/>
        <v>6.9414996300000004E-2</v>
      </c>
      <c r="E1327" s="74">
        <f t="shared" si="259"/>
        <v>1.8178104340000001</v>
      </c>
      <c r="F1327" s="74">
        <f t="shared" si="260"/>
        <v>0.1333219135</v>
      </c>
      <c r="G1327" s="98">
        <v>0.19735716</v>
      </c>
      <c r="H1327" s="80">
        <v>2.5203863999999999E-2</v>
      </c>
      <c r="I1327" s="80">
        <v>0.42765976999999999</v>
      </c>
      <c r="J1327" s="80">
        <v>3.5787456000000002E-2</v>
      </c>
      <c r="K1327" s="80">
        <v>1.4970081E-2</v>
      </c>
      <c r="L1327" s="80">
        <v>1.4510223E-3</v>
      </c>
      <c r="M1327" s="80">
        <v>1.7206437000000002E-2</v>
      </c>
      <c r="N1327" s="80">
        <v>1.3649468</v>
      </c>
      <c r="O1327" s="80">
        <v>8.7757682000000007E-3</v>
      </c>
      <c r="P1327" s="80">
        <v>0</v>
      </c>
      <c r="Q1327" s="80">
        <v>9.7256462999999998E-3</v>
      </c>
      <c r="R1327" s="80">
        <v>2.1872358000000001E-2</v>
      </c>
      <c r="S1327" s="80">
        <v>9.2948140999999998E-2</v>
      </c>
      <c r="U1327" s="93">
        <f t="shared" si="261"/>
        <v>1.7013548275862069</v>
      </c>
    </row>
    <row r="1328" spans="1:21">
      <c r="A1328" s="41" t="s">
        <v>33</v>
      </c>
      <c r="B1328" s="94" t="s">
        <v>5763</v>
      </c>
      <c r="C1328" s="74">
        <f t="shared" si="257"/>
        <v>2.4236904556000001</v>
      </c>
      <c r="D1328" s="74">
        <f t="shared" si="258"/>
        <v>0.10323889859999999</v>
      </c>
      <c r="E1328" s="74">
        <f t="shared" si="259"/>
        <v>1.7251150100000001</v>
      </c>
      <c r="F1328" s="74">
        <f t="shared" si="260"/>
        <v>0.39477485700000003</v>
      </c>
      <c r="G1328" s="98">
        <v>0.20056168999999999</v>
      </c>
      <c r="H1328" s="80">
        <v>3.4454859999999997E-2</v>
      </c>
      <c r="I1328" s="80">
        <v>0.23664545000000001</v>
      </c>
      <c r="J1328" s="80">
        <v>6.1991114999999999E-2</v>
      </c>
      <c r="K1328" s="80">
        <v>2.5685695000000001E-2</v>
      </c>
      <c r="L1328" s="80">
        <v>2.5794666000000001E-3</v>
      </c>
      <c r="M1328" s="80">
        <v>1.2982621999999999E-2</v>
      </c>
      <c r="N1328" s="80">
        <v>1.4540147000000001</v>
      </c>
      <c r="O1328" s="80">
        <v>2.4688419999999999E-2</v>
      </c>
      <c r="P1328" s="80">
        <v>0</v>
      </c>
      <c r="Q1328" s="80">
        <v>9.6368979999999996E-3</v>
      </c>
      <c r="R1328" s="80">
        <v>2.2124089E-2</v>
      </c>
      <c r="S1328" s="80">
        <v>0.33832545000000003</v>
      </c>
      <c r="U1328" s="93">
        <f t="shared" si="261"/>
        <v>1.7289800862068962</v>
      </c>
    </row>
    <row r="1329" spans="1:21">
      <c r="A1329" s="41" t="s">
        <v>33</v>
      </c>
      <c r="B1329" s="94" t="s">
        <v>5764</v>
      </c>
      <c r="C1329" s="74">
        <f t="shared" si="257"/>
        <v>3.6041681495999995</v>
      </c>
      <c r="D1329" s="74">
        <f t="shared" si="258"/>
        <v>0.31879149439999999</v>
      </c>
      <c r="E1329" s="74">
        <f t="shared" si="259"/>
        <v>2.3878931689999998</v>
      </c>
      <c r="F1329" s="74">
        <f t="shared" si="260"/>
        <v>0.69593058619999992</v>
      </c>
      <c r="G1329" s="98">
        <v>0.20155290000000001</v>
      </c>
      <c r="H1329" s="80">
        <v>3.7591639000000003E-2</v>
      </c>
      <c r="I1329" s="80">
        <v>0.35031322999999998</v>
      </c>
      <c r="J1329" s="80">
        <v>4.7995646000000003E-2</v>
      </c>
      <c r="K1329" s="80">
        <v>3.8466133E-2</v>
      </c>
      <c r="L1329" s="80">
        <v>4.7420454000000004E-3</v>
      </c>
      <c r="M1329" s="80">
        <v>0.22758766999999999</v>
      </c>
      <c r="N1329" s="80">
        <v>1.9999883000000001</v>
      </c>
      <c r="O1329" s="80">
        <v>2.6477816000000001E-2</v>
      </c>
      <c r="P1329" s="80">
        <v>0</v>
      </c>
      <c r="Q1329" s="80">
        <v>6.3504171999999998E-3</v>
      </c>
      <c r="R1329" s="80">
        <v>1.2916723E-2</v>
      </c>
      <c r="S1329" s="80">
        <v>0.65018562999999996</v>
      </c>
      <c r="U1329" s="93">
        <f t="shared" si="261"/>
        <v>1.737525</v>
      </c>
    </row>
    <row r="1330" spans="1:21">
      <c r="A1330" s="41" t="s">
        <v>33</v>
      </c>
      <c r="B1330" s="94" t="s">
        <v>5765</v>
      </c>
      <c r="C1330" s="74">
        <f t="shared" si="257"/>
        <v>7.6341817285999998</v>
      </c>
      <c r="D1330" s="74">
        <f t="shared" si="258"/>
        <v>0.17425643860000001</v>
      </c>
      <c r="E1330" s="74">
        <f t="shared" si="259"/>
        <v>6.0063812189999997</v>
      </c>
      <c r="F1330" s="74">
        <f t="shared" si="260"/>
        <v>1.0419929509999999</v>
      </c>
      <c r="G1330" s="98">
        <v>0.41155111999999999</v>
      </c>
      <c r="H1330" s="80">
        <v>6.3266549000000005E-2</v>
      </c>
      <c r="I1330" s="80">
        <v>0.65472627000000005</v>
      </c>
      <c r="J1330" s="80">
        <v>8.2162377999999994E-2</v>
      </c>
      <c r="K1330" s="80">
        <v>3.4636231000000003E-2</v>
      </c>
      <c r="L1330" s="80">
        <v>4.3659455999999998E-3</v>
      </c>
      <c r="M1330" s="80">
        <v>5.3091883999999999E-2</v>
      </c>
      <c r="N1330" s="80">
        <v>5.2883883999999997</v>
      </c>
      <c r="O1330" s="80">
        <v>3.3363522E-2</v>
      </c>
      <c r="P1330" s="80">
        <v>0</v>
      </c>
      <c r="Q1330" s="80">
        <v>2.0038395000000001E-2</v>
      </c>
      <c r="R1330" s="80">
        <v>4.1364713999999997E-2</v>
      </c>
      <c r="S1330" s="80">
        <v>0.94722631999999996</v>
      </c>
      <c r="U1330" s="93">
        <f t="shared" si="261"/>
        <v>3.5478544827586203</v>
      </c>
    </row>
    <row r="1331" spans="1:21">
      <c r="A1331" s="41" t="s">
        <v>33</v>
      </c>
      <c r="B1331" s="94" t="s">
        <v>5766</v>
      </c>
      <c r="C1331" s="74">
        <f t="shared" si="257"/>
        <v>2.0077579554999998</v>
      </c>
      <c r="D1331" s="74">
        <f t="shared" si="258"/>
        <v>6.2837926000000002E-2</v>
      </c>
      <c r="E1331" s="74">
        <f t="shared" si="259"/>
        <v>1.6455728080000001</v>
      </c>
      <c r="F1331" s="74">
        <f t="shared" si="260"/>
        <v>0.1206896615</v>
      </c>
      <c r="G1331" s="98">
        <v>0.17865755999999999</v>
      </c>
      <c r="H1331" s="80">
        <v>2.2815798000000002E-2</v>
      </c>
      <c r="I1331" s="80">
        <v>0.38713901000000001</v>
      </c>
      <c r="J1331" s="80">
        <v>3.2396595E-2</v>
      </c>
      <c r="K1331" s="80">
        <v>1.3551666E-2</v>
      </c>
      <c r="L1331" s="80">
        <v>1.3135379999999999E-3</v>
      </c>
      <c r="M1331" s="80">
        <v>1.5576127E-2</v>
      </c>
      <c r="N1331" s="80">
        <v>1.2356180000000001</v>
      </c>
      <c r="O1331" s="80">
        <v>7.9442642000000004E-3</v>
      </c>
      <c r="P1331" s="80">
        <v>0</v>
      </c>
      <c r="Q1331" s="80">
        <v>8.8041413000000002E-3</v>
      </c>
      <c r="R1331" s="80">
        <v>1.9799951999999999E-2</v>
      </c>
      <c r="S1331" s="80">
        <v>8.4141304E-2</v>
      </c>
      <c r="U1331" s="93">
        <f t="shared" si="261"/>
        <v>1.5401513793103447</v>
      </c>
    </row>
    <row r="1332" spans="1:21">
      <c r="A1332" s="41" t="s">
        <v>33</v>
      </c>
      <c r="B1332" s="94" t="s">
        <v>5767</v>
      </c>
      <c r="C1332" s="74">
        <f t="shared" si="257"/>
        <v>0.4009131989300001</v>
      </c>
      <c r="D1332" s="74">
        <f t="shared" si="258"/>
        <v>3.5461086500000003E-2</v>
      </c>
      <c r="E1332" s="74">
        <f t="shared" si="259"/>
        <v>0.26561965110000002</v>
      </c>
      <c r="F1332" s="74">
        <f t="shared" si="260"/>
        <v>7.7412525330000009E-2</v>
      </c>
      <c r="G1332" s="98">
        <v>2.2419936000000001E-2</v>
      </c>
      <c r="H1332" s="80">
        <v>4.1815430999999998E-3</v>
      </c>
      <c r="I1332" s="80">
        <v>3.8967438E-2</v>
      </c>
      <c r="J1332" s="80">
        <v>5.3388430999999998E-3</v>
      </c>
      <c r="K1332" s="80">
        <v>4.2788182999999999E-3</v>
      </c>
      <c r="L1332" s="80">
        <v>5.274861E-4</v>
      </c>
      <c r="M1332" s="80">
        <v>2.5315938999999999E-2</v>
      </c>
      <c r="N1332" s="80">
        <v>0.22247067000000001</v>
      </c>
      <c r="O1332" s="80">
        <v>2.9452860000000001E-3</v>
      </c>
      <c r="P1332" s="80">
        <v>0</v>
      </c>
      <c r="Q1332" s="80">
        <v>7.0639493000000002E-4</v>
      </c>
      <c r="R1332" s="80">
        <v>1.4368044E-3</v>
      </c>
      <c r="S1332" s="80">
        <v>7.2324040000000006E-2</v>
      </c>
      <c r="U1332" s="93">
        <f t="shared" si="261"/>
        <v>0.19327531034482759</v>
      </c>
    </row>
    <row r="1333" spans="1:21">
      <c r="A1333" s="41" t="s">
        <v>33</v>
      </c>
      <c r="B1333" s="94" t="s">
        <v>5768</v>
      </c>
      <c r="C1333" s="74">
        <f t="shared" si="257"/>
        <v>1.5519560664499998E-2</v>
      </c>
      <c r="D1333" s="74">
        <f t="shared" si="258"/>
        <v>1.3430989270000002E-3</v>
      </c>
      <c r="E1333" s="74">
        <f t="shared" si="259"/>
        <v>7.8398209699999995E-3</v>
      </c>
      <c r="F1333" s="74">
        <f t="shared" si="260"/>
        <v>7.5760566750000011E-4</v>
      </c>
      <c r="G1333" s="98">
        <v>5.5790351E-3</v>
      </c>
      <c r="H1333" s="80">
        <v>1.1101702E-3</v>
      </c>
      <c r="I1333" s="80">
        <v>7.9650537000000002E-4</v>
      </c>
      <c r="J1333" s="80">
        <v>5.9828232000000002E-4</v>
      </c>
      <c r="K1333" s="80">
        <v>6.4212003000000003E-4</v>
      </c>
      <c r="L1333" s="80">
        <v>1.0402103999999999E-5</v>
      </c>
      <c r="M1333" s="80">
        <v>9.2294473000000002E-5</v>
      </c>
      <c r="N1333" s="80">
        <v>5.9331454E-3</v>
      </c>
      <c r="O1333" s="80">
        <v>7.1212304999999996E-5</v>
      </c>
      <c r="P1333" s="80">
        <v>0</v>
      </c>
      <c r="Q1333" s="80">
        <v>6.3900130000000004E-4</v>
      </c>
      <c r="R1333" s="80">
        <v>3.1481425E-6</v>
      </c>
      <c r="S1333" s="80">
        <v>4.424392E-5</v>
      </c>
      <c r="U1333" s="93">
        <f t="shared" si="261"/>
        <v>4.8095130172413791E-2</v>
      </c>
    </row>
    <row r="1334" spans="1:21">
      <c r="A1334" s="41" t="s">
        <v>33</v>
      </c>
      <c r="B1334" s="94" t="s">
        <v>5769</v>
      </c>
      <c r="C1334" s="74">
        <f t="shared" si="257"/>
        <v>1.5519560664499998E-2</v>
      </c>
      <c r="D1334" s="74">
        <f t="shared" si="258"/>
        <v>1.3430989270000002E-3</v>
      </c>
      <c r="E1334" s="74">
        <f t="shared" si="259"/>
        <v>7.8398209699999995E-3</v>
      </c>
      <c r="F1334" s="74">
        <f t="shared" si="260"/>
        <v>7.5760566750000011E-4</v>
      </c>
      <c r="G1334" s="98">
        <v>5.5790351E-3</v>
      </c>
      <c r="H1334" s="80">
        <v>1.1101702E-3</v>
      </c>
      <c r="I1334" s="80">
        <v>7.9650537000000002E-4</v>
      </c>
      <c r="J1334" s="80">
        <v>5.9828232000000002E-4</v>
      </c>
      <c r="K1334" s="80">
        <v>6.4212003000000003E-4</v>
      </c>
      <c r="L1334" s="80">
        <v>1.0402103999999999E-5</v>
      </c>
      <c r="M1334" s="80">
        <v>9.2294473000000002E-5</v>
      </c>
      <c r="N1334" s="80">
        <v>5.9331454E-3</v>
      </c>
      <c r="O1334" s="80">
        <v>7.1212304999999996E-5</v>
      </c>
      <c r="P1334" s="80">
        <v>0</v>
      </c>
      <c r="Q1334" s="80">
        <v>6.3900130000000004E-4</v>
      </c>
      <c r="R1334" s="80">
        <v>3.1481425E-6</v>
      </c>
      <c r="S1334" s="80">
        <v>4.424392E-5</v>
      </c>
      <c r="U1334" s="93">
        <f t="shared" si="261"/>
        <v>4.8095130172413791E-2</v>
      </c>
    </row>
    <row r="1336" spans="1:21">
      <c r="B1336" s="40" t="s">
        <v>5770</v>
      </c>
    </row>
    <row r="1337" spans="1:21">
      <c r="A1337" s="41" t="s">
        <v>33</v>
      </c>
      <c r="B1337" s="94" t="s">
        <v>5771</v>
      </c>
      <c r="C1337" s="74">
        <f t="shared" ref="C1337:C1346" si="262">D1337+E1337+F1337+G1337</f>
        <v>0.45040970021600002</v>
      </c>
      <c r="D1337" s="74">
        <f t="shared" ref="D1337:D1346" si="263">J1337+K1337+L1337+M1337</f>
        <v>0.14091951411000003</v>
      </c>
      <c r="E1337" s="74">
        <f t="shared" ref="E1337:E1346" si="264">H1337+I1337+N1337</f>
        <v>0.24938790100000002</v>
      </c>
      <c r="F1337" s="74">
        <f t="shared" ref="F1337:F1346" si="265">O1337+IF(P1337="x",0,P1337)+IF(Q1337="x",0,Q1337)+IF(R1337="x",0,R1337)+S1337</f>
        <v>8.7057741059999999E-3</v>
      </c>
      <c r="G1337" s="98">
        <v>5.1396510999999999E-2</v>
      </c>
      <c r="H1337" s="80">
        <v>1.9456887999999999E-2</v>
      </c>
      <c r="I1337" s="80">
        <v>0.13987441</v>
      </c>
      <c r="J1337" s="80">
        <v>0.12677181000000001</v>
      </c>
      <c r="K1337" s="80">
        <v>1.0749385E-2</v>
      </c>
      <c r="L1337" s="80">
        <v>1.2044281E-4</v>
      </c>
      <c r="M1337" s="80">
        <v>3.2778763E-3</v>
      </c>
      <c r="N1337" s="80">
        <v>9.0056602999999999E-2</v>
      </c>
      <c r="O1337" s="80">
        <v>1.3558025999999999E-3</v>
      </c>
      <c r="P1337" s="80">
        <v>0</v>
      </c>
      <c r="Q1337" s="80">
        <v>6.6801897000000002E-3</v>
      </c>
      <c r="R1337" s="80">
        <v>4.0690956E-5</v>
      </c>
      <c r="S1337" s="80">
        <v>6.2909084999999997E-4</v>
      </c>
      <c r="U1337" s="93">
        <f t="shared" ref="U1337:U1346" si="266">G1337/0.116</f>
        <v>0.44307337068965513</v>
      </c>
    </row>
    <row r="1338" spans="1:21">
      <c r="A1338" s="41" t="s">
        <v>34</v>
      </c>
      <c r="B1338" s="94" t="s">
        <v>5772</v>
      </c>
      <c r="C1338" s="74">
        <f t="shared" si="262"/>
        <v>115.99225036999999</v>
      </c>
      <c r="D1338" s="74">
        <f t="shared" si="263"/>
        <v>21.521120540000002</v>
      </c>
      <c r="E1338" s="74">
        <f t="shared" si="264"/>
        <v>57.9616647</v>
      </c>
      <c r="F1338" s="74">
        <f t="shared" si="265"/>
        <v>6.0751651299999994</v>
      </c>
      <c r="G1338" s="98">
        <v>30.4343</v>
      </c>
      <c r="H1338" s="80">
        <v>6.0233347000000004</v>
      </c>
      <c r="I1338" s="80">
        <v>19.382632999999998</v>
      </c>
      <c r="J1338" s="80">
        <v>16.889935000000001</v>
      </c>
      <c r="K1338" s="80">
        <v>3.6017803000000002</v>
      </c>
      <c r="L1338" s="80">
        <v>0.12363286</v>
      </c>
      <c r="M1338" s="80">
        <v>0.90577238000000004</v>
      </c>
      <c r="N1338" s="80">
        <v>32.555697000000002</v>
      </c>
      <c r="O1338" s="80">
        <v>1.5823875999999999</v>
      </c>
      <c r="P1338" s="80">
        <v>0</v>
      </c>
      <c r="Q1338" s="80">
        <v>3.6814334999999998</v>
      </c>
      <c r="R1338" s="80">
        <v>0.42382006</v>
      </c>
      <c r="S1338" s="80">
        <v>0.38752397</v>
      </c>
      <c r="U1338" s="93">
        <f t="shared" si="266"/>
        <v>262.36465517241379</v>
      </c>
    </row>
    <row r="1339" spans="1:21">
      <c r="A1339" s="41" t="s">
        <v>34</v>
      </c>
      <c r="B1339" s="94" t="s">
        <v>5773</v>
      </c>
      <c r="C1339" s="74">
        <f t="shared" si="262"/>
        <v>64.855215799999996</v>
      </c>
      <c r="D1339" s="74">
        <f t="shared" si="263"/>
        <v>6.4897061699999998</v>
      </c>
      <c r="E1339" s="74">
        <f t="shared" si="264"/>
        <v>31.360288400000002</v>
      </c>
      <c r="F1339" s="74">
        <f t="shared" si="265"/>
        <v>5.1465492300000006</v>
      </c>
      <c r="G1339" s="98">
        <v>21.858671999999999</v>
      </c>
      <c r="H1339" s="80">
        <v>3.9479334000000001</v>
      </c>
      <c r="I1339" s="80">
        <v>4.4626960000000002</v>
      </c>
      <c r="J1339" s="80">
        <v>3.3676089999999999</v>
      </c>
      <c r="K1339" s="80">
        <v>2.4551793000000002</v>
      </c>
      <c r="L1339" s="80">
        <v>0.11078562</v>
      </c>
      <c r="M1339" s="80">
        <v>0.55613224999999999</v>
      </c>
      <c r="N1339" s="80">
        <v>22.949659</v>
      </c>
      <c r="O1339" s="80">
        <v>1.4377686999999999</v>
      </c>
      <c r="P1339" s="80">
        <v>0</v>
      </c>
      <c r="Q1339" s="80">
        <v>2.9688799000000001</v>
      </c>
      <c r="R1339" s="80">
        <v>0.41947969000000002</v>
      </c>
      <c r="S1339" s="80">
        <v>0.32042093999999999</v>
      </c>
      <c r="U1339" s="93">
        <f t="shared" si="266"/>
        <v>188.43682758620687</v>
      </c>
    </row>
    <row r="1340" spans="1:21">
      <c r="A1340" s="41" t="s">
        <v>34</v>
      </c>
      <c r="B1340" s="94" t="s">
        <v>5774</v>
      </c>
      <c r="C1340" s="74">
        <f t="shared" si="262"/>
        <v>61.235199829999999</v>
      </c>
      <c r="D1340" s="74">
        <f t="shared" si="263"/>
        <v>5.0912682720000006</v>
      </c>
      <c r="E1340" s="74">
        <f t="shared" si="264"/>
        <v>26.197982799999998</v>
      </c>
      <c r="F1340" s="74">
        <f t="shared" si="265"/>
        <v>6.2005797579999991</v>
      </c>
      <c r="G1340" s="98">
        <v>23.745369</v>
      </c>
      <c r="H1340" s="80">
        <v>4.4117319999999998</v>
      </c>
      <c r="I1340" s="80">
        <v>3.4669248000000001</v>
      </c>
      <c r="J1340" s="80">
        <v>2.9981404999999999</v>
      </c>
      <c r="K1340" s="80">
        <v>1.6576031</v>
      </c>
      <c r="L1340" s="80">
        <v>6.9339202000000003E-2</v>
      </c>
      <c r="M1340" s="80">
        <v>0.36618547000000001</v>
      </c>
      <c r="N1340" s="80">
        <v>18.319326</v>
      </c>
      <c r="O1340" s="80">
        <v>1.2639237999999999</v>
      </c>
      <c r="P1340" s="80">
        <v>0</v>
      </c>
      <c r="Q1340" s="80">
        <v>4.3363334</v>
      </c>
      <c r="R1340" s="80">
        <v>7.4845867999999996E-2</v>
      </c>
      <c r="S1340" s="80">
        <v>0.52547668999999997</v>
      </c>
      <c r="U1340" s="93">
        <f t="shared" si="266"/>
        <v>204.70145689655172</v>
      </c>
    </row>
    <row r="1341" spans="1:21">
      <c r="A1341" s="41" t="s">
        <v>34</v>
      </c>
      <c r="B1341" s="94" t="s">
        <v>5775</v>
      </c>
      <c r="C1341" s="74">
        <f t="shared" si="262"/>
        <v>41.038350616000002</v>
      </c>
      <c r="D1341" s="74">
        <f t="shared" si="263"/>
        <v>3.4666306690000002</v>
      </c>
      <c r="E1341" s="74">
        <f t="shared" si="264"/>
        <v>16.597473100000002</v>
      </c>
      <c r="F1341" s="74">
        <f t="shared" si="265"/>
        <v>4.4726878469999987</v>
      </c>
      <c r="G1341" s="98">
        <v>16.501559</v>
      </c>
      <c r="H1341" s="80">
        <v>3.1453918999999999</v>
      </c>
      <c r="I1341" s="80">
        <v>2.3808891999999999</v>
      </c>
      <c r="J1341" s="80">
        <v>2.0163978</v>
      </c>
      <c r="K1341" s="80">
        <v>1.1465584</v>
      </c>
      <c r="L1341" s="80">
        <v>5.0212949E-2</v>
      </c>
      <c r="M1341" s="80">
        <v>0.25346152</v>
      </c>
      <c r="N1341" s="80">
        <v>11.071192</v>
      </c>
      <c r="O1341" s="80">
        <v>0.91384971999999998</v>
      </c>
      <c r="P1341" s="80">
        <v>0</v>
      </c>
      <c r="Q1341" s="80">
        <v>3.1080369999999999</v>
      </c>
      <c r="R1341" s="80">
        <v>4.3217657E-2</v>
      </c>
      <c r="S1341" s="80">
        <v>0.40758347</v>
      </c>
      <c r="U1341" s="93">
        <f t="shared" si="266"/>
        <v>142.25481896551725</v>
      </c>
    </row>
    <row r="1342" spans="1:21">
      <c r="A1342" s="41" t="s">
        <v>34</v>
      </c>
      <c r="B1342" s="94" t="s">
        <v>5776</v>
      </c>
      <c r="C1342" s="74">
        <f t="shared" si="262"/>
        <v>42.703012285</v>
      </c>
      <c r="D1342" s="74">
        <f t="shared" si="263"/>
        <v>5.5582895470000002</v>
      </c>
      <c r="E1342" s="74">
        <f t="shared" si="264"/>
        <v>19.792184500000001</v>
      </c>
      <c r="F1342" s="74">
        <f t="shared" si="265"/>
        <v>2.2522302379999997</v>
      </c>
      <c r="G1342" s="98">
        <v>15.100308</v>
      </c>
      <c r="H1342" s="80">
        <v>2.6447311999999998</v>
      </c>
      <c r="I1342" s="80">
        <v>2.7702083000000002</v>
      </c>
      <c r="J1342" s="80">
        <v>2.8249780000000002</v>
      </c>
      <c r="K1342" s="80">
        <v>2.2436612</v>
      </c>
      <c r="L1342" s="80">
        <v>9.0893547000000005E-2</v>
      </c>
      <c r="M1342" s="80">
        <v>0.39875680000000002</v>
      </c>
      <c r="N1342" s="80">
        <v>14.377245</v>
      </c>
      <c r="O1342" s="80">
        <v>1.2444153</v>
      </c>
      <c r="P1342" s="80">
        <v>0</v>
      </c>
      <c r="Q1342" s="80">
        <v>0.52915719999999999</v>
      </c>
      <c r="R1342" s="80">
        <v>0.40532856</v>
      </c>
      <c r="S1342" s="80">
        <v>7.3329177999999995E-2</v>
      </c>
      <c r="U1342" s="93">
        <f t="shared" si="266"/>
        <v>130.17506896551723</v>
      </c>
    </row>
    <row r="1343" spans="1:21">
      <c r="A1343" s="41" t="s">
        <v>34</v>
      </c>
      <c r="B1343" s="94" t="s">
        <v>5777</v>
      </c>
      <c r="C1343" s="74">
        <f t="shared" si="262"/>
        <v>59.313977574000006</v>
      </c>
      <c r="D1343" s="74">
        <f t="shared" si="263"/>
        <v>5.0036860259999996</v>
      </c>
      <c r="E1343" s="74">
        <f t="shared" si="264"/>
        <v>25.365668899999999</v>
      </c>
      <c r="F1343" s="74">
        <f t="shared" si="265"/>
        <v>5.7852846480000002</v>
      </c>
      <c r="G1343" s="98">
        <v>23.159338000000002</v>
      </c>
      <c r="H1343" s="80">
        <v>4.2729733000000003</v>
      </c>
      <c r="I1343" s="80">
        <v>3.3226746</v>
      </c>
      <c r="J1343" s="80">
        <v>2.9452150000000001</v>
      </c>
      <c r="K1343" s="80">
        <v>1.6367331000000001</v>
      </c>
      <c r="L1343" s="80">
        <v>6.7684696000000003E-2</v>
      </c>
      <c r="M1343" s="80">
        <v>0.35405323</v>
      </c>
      <c r="N1343" s="80">
        <v>17.770021</v>
      </c>
      <c r="O1343" s="80">
        <v>1.2496957</v>
      </c>
      <c r="P1343" s="80">
        <v>0</v>
      </c>
      <c r="Q1343" s="80">
        <v>4.0501899000000003</v>
      </c>
      <c r="R1343" s="80">
        <v>7.3289887999999997E-2</v>
      </c>
      <c r="S1343" s="80">
        <v>0.41210915999999997</v>
      </c>
      <c r="U1343" s="93">
        <f t="shared" si="266"/>
        <v>199.6494655172414</v>
      </c>
    </row>
    <row r="1344" spans="1:21">
      <c r="A1344" s="41" t="s">
        <v>34</v>
      </c>
      <c r="B1344" s="94" t="s">
        <v>5778</v>
      </c>
      <c r="C1344" s="74">
        <f t="shared" si="262"/>
        <v>39.117130489000004</v>
      </c>
      <c r="D1344" s="74">
        <f t="shared" si="263"/>
        <v>3.3790484329999999</v>
      </c>
      <c r="E1344" s="74">
        <f t="shared" si="264"/>
        <v>15.7651602</v>
      </c>
      <c r="F1344" s="74">
        <f t="shared" si="265"/>
        <v>4.0573928559999999</v>
      </c>
      <c r="G1344" s="98">
        <v>15.915528999999999</v>
      </c>
      <c r="H1344" s="80">
        <v>3.0066332</v>
      </c>
      <c r="I1344" s="80">
        <v>2.2366389999999998</v>
      </c>
      <c r="J1344" s="80">
        <v>1.9634723000000001</v>
      </c>
      <c r="K1344" s="80">
        <v>1.1256884</v>
      </c>
      <c r="L1344" s="80">
        <v>4.8558443E-2</v>
      </c>
      <c r="M1344" s="80">
        <v>0.24132929</v>
      </c>
      <c r="N1344" s="80">
        <v>10.521888000000001</v>
      </c>
      <c r="O1344" s="80">
        <v>0.89962164</v>
      </c>
      <c r="P1344" s="80">
        <v>0</v>
      </c>
      <c r="Q1344" s="80">
        <v>2.8218936000000001</v>
      </c>
      <c r="R1344" s="80">
        <v>4.1661676000000002E-2</v>
      </c>
      <c r="S1344" s="80">
        <v>0.29421594000000001</v>
      </c>
      <c r="U1344" s="93">
        <f t="shared" si="266"/>
        <v>137.20283620689654</v>
      </c>
    </row>
    <row r="1345" spans="1:21">
      <c r="A1345" s="41" t="s">
        <v>34</v>
      </c>
      <c r="B1345" s="94" t="s">
        <v>5779</v>
      </c>
      <c r="C1345" s="74">
        <f t="shared" si="262"/>
        <v>21.295770781000002</v>
      </c>
      <c r="D1345" s="74">
        <f t="shared" si="263"/>
        <v>0.88824666299999999</v>
      </c>
      <c r="E1345" s="74">
        <f t="shared" si="264"/>
        <v>11.3008326</v>
      </c>
      <c r="F1345" s="74">
        <f t="shared" si="265"/>
        <v>2.6094989179999999</v>
      </c>
      <c r="G1345" s="98">
        <v>6.4971926</v>
      </c>
      <c r="H1345" s="80">
        <v>1.22573</v>
      </c>
      <c r="I1345" s="80">
        <v>1.6297237</v>
      </c>
      <c r="J1345" s="80">
        <v>0.51547947999999999</v>
      </c>
      <c r="K1345" s="80">
        <v>0.20068216</v>
      </c>
      <c r="L1345" s="80">
        <v>1.9197443000000002E-2</v>
      </c>
      <c r="M1345" s="80">
        <v>0.15288758</v>
      </c>
      <c r="N1345" s="80">
        <v>8.4453788999999997</v>
      </c>
      <c r="O1345" s="80">
        <v>0.18855292000000001</v>
      </c>
      <c r="P1345" s="80">
        <v>0</v>
      </c>
      <c r="Q1345" s="80">
        <v>2.2669256</v>
      </c>
      <c r="R1345" s="80">
        <v>1.3258048E-2</v>
      </c>
      <c r="S1345" s="80">
        <v>0.14076235000000001</v>
      </c>
      <c r="U1345" s="93">
        <f t="shared" si="266"/>
        <v>56.010281034482759</v>
      </c>
    </row>
    <row r="1346" spans="1:21">
      <c r="A1346" s="41" t="s">
        <v>34</v>
      </c>
      <c r="B1346" s="94" t="s">
        <v>5780</v>
      </c>
      <c r="C1346" s="74">
        <f t="shared" si="262"/>
        <v>1.9212212084</v>
      </c>
      <c r="D1346" s="74">
        <f t="shared" si="263"/>
        <v>8.7582270099999998E-2</v>
      </c>
      <c r="E1346" s="74">
        <f t="shared" si="264"/>
        <v>0.83231325</v>
      </c>
      <c r="F1346" s="74">
        <f t="shared" si="265"/>
        <v>0.41529501829999993</v>
      </c>
      <c r="G1346" s="98">
        <v>0.58603066999999998</v>
      </c>
      <c r="H1346" s="80">
        <v>0.13875874999999999</v>
      </c>
      <c r="I1346" s="80">
        <v>0.14425020999999999</v>
      </c>
      <c r="J1346" s="80">
        <v>5.2925514E-2</v>
      </c>
      <c r="K1346" s="80">
        <v>2.0870011000000001E-2</v>
      </c>
      <c r="L1346" s="80">
        <v>1.6545061000000001E-3</v>
      </c>
      <c r="M1346" s="80">
        <v>1.2132239E-2</v>
      </c>
      <c r="N1346" s="80">
        <v>0.54930429000000003</v>
      </c>
      <c r="O1346" s="80">
        <v>1.4228078E-2</v>
      </c>
      <c r="P1346" s="80">
        <v>0</v>
      </c>
      <c r="Q1346" s="80">
        <v>0.28614342999999998</v>
      </c>
      <c r="R1346" s="80">
        <v>1.5559803000000001E-3</v>
      </c>
      <c r="S1346" s="80">
        <v>0.11336752999999999</v>
      </c>
      <c r="U1346" s="93">
        <f t="shared" si="266"/>
        <v>5.0519885344827582</v>
      </c>
    </row>
    <row r="1348" spans="1:21">
      <c r="B1348" s="40" t="s">
        <v>5781</v>
      </c>
    </row>
    <row r="1349" spans="1:21">
      <c r="A1349" s="41" t="s">
        <v>33</v>
      </c>
      <c r="B1349" s="94" t="s">
        <v>5782</v>
      </c>
      <c r="C1349" s="74">
        <f t="shared" ref="C1349:C1352" si="267">D1349+E1349+F1349+G1349</f>
        <v>0.22754515913000001</v>
      </c>
      <c r="D1349" s="74">
        <f t="shared" ref="D1349:D1352" si="268">J1349+K1349+L1349+M1349</f>
        <v>1.4425048729999999E-2</v>
      </c>
      <c r="E1349" s="74">
        <f t="shared" ref="E1349:E1352" si="269">H1349+I1349+N1349</f>
        <v>0.12122211620000001</v>
      </c>
      <c r="F1349" s="74">
        <f t="shared" ref="F1349:F1352" si="270">O1349+IF(P1349="x",0,P1349)+IF(Q1349="x",0,Q1349)+IF(R1349="x",0,R1349)+S1349</f>
        <v>5.7291848200000002E-2</v>
      </c>
      <c r="G1349" s="98">
        <v>3.4606145999999997E-2</v>
      </c>
      <c r="H1349" s="80">
        <v>4.8969241999999996E-3</v>
      </c>
      <c r="I1349" s="80">
        <v>2.9118821E-2</v>
      </c>
      <c r="J1349" s="80">
        <v>5.0526390999999999E-3</v>
      </c>
      <c r="K1349" s="80">
        <v>3.2196445E-3</v>
      </c>
      <c r="L1349" s="80">
        <v>2.9434353000000002E-4</v>
      </c>
      <c r="M1349" s="80">
        <v>5.8584216000000001E-3</v>
      </c>
      <c r="N1349" s="80">
        <v>8.7206371000000005E-2</v>
      </c>
      <c r="O1349" s="80">
        <v>2.4431955000000002E-3</v>
      </c>
      <c r="P1349" s="80">
        <v>0</v>
      </c>
      <c r="Q1349" s="80">
        <v>1.695687E-3</v>
      </c>
      <c r="R1349" s="80">
        <v>1.7889137000000001E-3</v>
      </c>
      <c r="S1349" s="80">
        <v>5.1364052E-2</v>
      </c>
      <c r="U1349" s="93">
        <f t="shared" ref="U1349:U1352" si="271">G1349/0.116</f>
        <v>0.29832884482758615</v>
      </c>
    </row>
    <row r="1350" spans="1:21">
      <c r="A1350" s="41" t="s">
        <v>33</v>
      </c>
      <c r="B1350" s="94" t="s">
        <v>5783</v>
      </c>
      <c r="C1350" s="74">
        <f t="shared" si="267"/>
        <v>0.21128174193999999</v>
      </c>
      <c r="D1350" s="74">
        <f t="shared" si="268"/>
        <v>1.261990384E-2</v>
      </c>
      <c r="E1350" s="74">
        <f t="shared" si="269"/>
        <v>0.1103019183</v>
      </c>
      <c r="F1350" s="74">
        <f t="shared" si="270"/>
        <v>5.6221164800000001E-2</v>
      </c>
      <c r="G1350" s="98">
        <v>3.2138754999999998E-2</v>
      </c>
      <c r="H1350" s="80">
        <v>4.7170843000000004E-3</v>
      </c>
      <c r="I1350" s="80">
        <v>2.5533203000000001E-2</v>
      </c>
      <c r="J1350" s="80">
        <v>4.6488049999999998E-3</v>
      </c>
      <c r="K1350" s="80">
        <v>2.5961103000000001E-3</v>
      </c>
      <c r="L1350" s="80">
        <v>1.5903063999999999E-4</v>
      </c>
      <c r="M1350" s="80">
        <v>5.2159579000000001E-3</v>
      </c>
      <c r="N1350" s="80">
        <v>8.0051630999999998E-2</v>
      </c>
      <c r="O1350" s="80">
        <v>2.3442376000000001E-3</v>
      </c>
      <c r="P1350" s="80">
        <v>0</v>
      </c>
      <c r="Q1350" s="80">
        <v>1.6546900999999999E-3</v>
      </c>
      <c r="R1350" s="80">
        <v>1.6564431000000001E-3</v>
      </c>
      <c r="S1350" s="80">
        <v>5.0565793999999997E-2</v>
      </c>
      <c r="U1350" s="93">
        <f t="shared" si="271"/>
        <v>0.27705823275862068</v>
      </c>
    </row>
    <row r="1351" spans="1:21">
      <c r="A1351" s="41" t="s">
        <v>33</v>
      </c>
      <c r="B1351" s="94" t="s">
        <v>5784</v>
      </c>
      <c r="C1351" s="74">
        <f t="shared" si="267"/>
        <v>0.14622947718000001</v>
      </c>
      <c r="D1351" s="74">
        <f t="shared" si="268"/>
        <v>8.02120282E-3</v>
      </c>
      <c r="E1351" s="74">
        <f t="shared" si="269"/>
        <v>0.10230965820000001</v>
      </c>
      <c r="F1351" s="74">
        <f t="shared" si="270"/>
        <v>6.4741331599999993E-3</v>
      </c>
      <c r="G1351" s="98">
        <v>2.9424483000000001E-2</v>
      </c>
      <c r="H1351" s="80">
        <v>3.9694172000000003E-3</v>
      </c>
      <c r="I1351" s="80">
        <v>6.2978291000000006E-2</v>
      </c>
      <c r="J1351" s="80">
        <v>4.1220164000000002E-3</v>
      </c>
      <c r="K1351" s="80">
        <v>2.2490638999999998E-3</v>
      </c>
      <c r="L1351" s="80">
        <v>1.1506172E-4</v>
      </c>
      <c r="M1351" s="80">
        <v>1.5350608E-3</v>
      </c>
      <c r="N1351" s="80">
        <v>3.5361950000000003E-2</v>
      </c>
      <c r="O1351" s="80">
        <v>7.9127625999999998E-4</v>
      </c>
      <c r="P1351" s="80">
        <v>0</v>
      </c>
      <c r="Q1351" s="80">
        <v>1.8115920999999999E-3</v>
      </c>
      <c r="R1351" s="80">
        <v>2.6906629999999998E-3</v>
      </c>
      <c r="S1351" s="80">
        <v>1.1806017999999999E-3</v>
      </c>
      <c r="U1351" s="93">
        <f t="shared" si="271"/>
        <v>0.25365933620689657</v>
      </c>
    </row>
    <row r="1352" spans="1:21">
      <c r="A1352" s="41" t="s">
        <v>33</v>
      </c>
      <c r="B1352" s="94" t="s">
        <v>5785</v>
      </c>
      <c r="C1352" s="74">
        <f t="shared" si="267"/>
        <v>3.6741074419E-2</v>
      </c>
      <c r="D1352" s="74">
        <f t="shared" si="268"/>
        <v>2.0153775789999999E-3</v>
      </c>
      <c r="E1352" s="74">
        <f t="shared" si="269"/>
        <v>2.5705944000000001E-2</v>
      </c>
      <c r="F1352" s="74">
        <f t="shared" si="270"/>
        <v>1.6266666399999997E-3</v>
      </c>
      <c r="G1352" s="98">
        <v>7.3930862000000002E-3</v>
      </c>
      <c r="H1352" s="80">
        <v>9.973409999999999E-4</v>
      </c>
      <c r="I1352" s="80">
        <v>1.5823691000000001E-2</v>
      </c>
      <c r="J1352" s="80">
        <v>1.0356825E-3</v>
      </c>
      <c r="K1352" s="80">
        <v>5.6509143E-4</v>
      </c>
      <c r="L1352" s="80">
        <v>2.8909978999999999E-5</v>
      </c>
      <c r="M1352" s="80">
        <v>3.8569366999999997E-4</v>
      </c>
      <c r="N1352" s="80">
        <v>8.884912E-3</v>
      </c>
      <c r="O1352" s="80">
        <v>1.9881312999999999E-4</v>
      </c>
      <c r="P1352" s="80">
        <v>0</v>
      </c>
      <c r="Q1352" s="80">
        <v>4.5517391000000001E-4</v>
      </c>
      <c r="R1352" s="80">
        <v>6.7604598999999996E-4</v>
      </c>
      <c r="S1352" s="80">
        <v>2.9663360999999998E-4</v>
      </c>
      <c r="U1352" s="93">
        <f t="shared" si="271"/>
        <v>6.3733501724137928E-2</v>
      </c>
    </row>
    <row r="1354" spans="1:21">
      <c r="B1354" s="40" t="s">
        <v>5786</v>
      </c>
    </row>
    <row r="1355" spans="1:21">
      <c r="A1355" s="41" t="s">
        <v>33</v>
      </c>
      <c r="B1355" s="94" t="s">
        <v>5787</v>
      </c>
      <c r="C1355" s="74">
        <f t="shared" ref="C1355:C1362" si="272">D1355+E1355+F1355+G1355</f>
        <v>9.0022683606000005</v>
      </c>
      <c r="D1355" s="74">
        <f t="shared" ref="D1355:D1362" si="273">J1355+K1355+L1355+M1355</f>
        <v>0.55253963560000008</v>
      </c>
      <c r="E1355" s="74">
        <f t="shared" ref="E1355:E1362" si="274">H1355+I1355+N1355</f>
        <v>5.8573748400000003</v>
      </c>
      <c r="F1355" s="74">
        <f t="shared" ref="F1355:F1362" si="275">O1355+IF(P1355="x",0,P1355)+IF(Q1355="x",0,Q1355)+IF(R1355="x",0,R1355)+S1355</f>
        <v>1.8308537550000001</v>
      </c>
      <c r="G1355" s="98">
        <v>0.76150013000000005</v>
      </c>
      <c r="H1355" s="80">
        <v>0.15342326000000001</v>
      </c>
      <c r="I1355" s="80">
        <v>0.98156947999999999</v>
      </c>
      <c r="J1355" s="80">
        <v>0.29776204000000001</v>
      </c>
      <c r="K1355" s="80">
        <v>0.18625622</v>
      </c>
      <c r="L1355" s="80">
        <v>8.2840595999999992E-3</v>
      </c>
      <c r="M1355" s="80">
        <v>6.0237315999999999E-2</v>
      </c>
      <c r="N1355" s="80">
        <v>4.7223820999999999</v>
      </c>
      <c r="O1355" s="80">
        <v>6.8235422000000004E-2</v>
      </c>
      <c r="P1355" s="80">
        <v>0</v>
      </c>
      <c r="Q1355" s="80">
        <v>1.0660490999999999E-2</v>
      </c>
      <c r="R1355" s="80">
        <v>7.6121242000000006E-2</v>
      </c>
      <c r="S1355" s="80">
        <v>1.6758366</v>
      </c>
      <c r="U1355" s="93">
        <f t="shared" ref="U1355:U1362" si="276">G1355/0.116</f>
        <v>6.5646562931034484</v>
      </c>
    </row>
    <row r="1356" spans="1:21">
      <c r="A1356" s="41" t="s">
        <v>33</v>
      </c>
      <c r="B1356" s="94" t="s">
        <v>5788</v>
      </c>
      <c r="C1356" s="74">
        <f t="shared" si="272"/>
        <v>6.0741197210000006</v>
      </c>
      <c r="D1356" s="74">
        <f t="shared" si="273"/>
        <v>0.41787995369999997</v>
      </c>
      <c r="E1356" s="74">
        <f t="shared" si="274"/>
        <v>4.2444557300000003</v>
      </c>
      <c r="F1356" s="74">
        <f t="shared" si="275"/>
        <v>0.84299192730000005</v>
      </c>
      <c r="G1356" s="98">
        <v>0.56879210999999996</v>
      </c>
      <c r="H1356" s="80">
        <v>0.12273323999999999</v>
      </c>
      <c r="I1356" s="80">
        <v>0.78732939000000002</v>
      </c>
      <c r="J1356" s="80">
        <v>0.19291691</v>
      </c>
      <c r="K1356" s="80">
        <v>0.15445244999999999</v>
      </c>
      <c r="L1356" s="80">
        <v>6.3511766999999998E-3</v>
      </c>
      <c r="M1356" s="80">
        <v>6.4159416999999996E-2</v>
      </c>
      <c r="N1356" s="80">
        <v>3.3343931000000002</v>
      </c>
      <c r="O1356" s="80">
        <v>3.8471627000000001E-2</v>
      </c>
      <c r="P1356" s="80">
        <v>0</v>
      </c>
      <c r="Q1356" s="80">
        <v>6.7337652999999997E-3</v>
      </c>
      <c r="R1356" s="80">
        <v>6.0538084999999998E-2</v>
      </c>
      <c r="S1356" s="80">
        <v>0.73724845000000006</v>
      </c>
      <c r="U1356" s="93">
        <f t="shared" si="276"/>
        <v>4.9033802586206887</v>
      </c>
    </row>
    <row r="1357" spans="1:21">
      <c r="A1357" s="41" t="s">
        <v>33</v>
      </c>
      <c r="B1357" s="94" t="s">
        <v>5789</v>
      </c>
      <c r="C1357" s="74">
        <f t="shared" si="272"/>
        <v>4.0226075980000005</v>
      </c>
      <c r="D1357" s="74">
        <f t="shared" si="273"/>
        <v>0.35380039370000005</v>
      </c>
      <c r="E1357" s="74">
        <f t="shared" si="274"/>
        <v>3.0670706499999998</v>
      </c>
      <c r="F1357" s="74">
        <f t="shared" si="275"/>
        <v>0.16449423429999999</v>
      </c>
      <c r="G1357" s="98">
        <v>0.43724232000000002</v>
      </c>
      <c r="H1357" s="80">
        <v>0.10018479</v>
      </c>
      <c r="I1357" s="80">
        <v>0.61156126</v>
      </c>
      <c r="J1357" s="80">
        <v>0.13984282000000001</v>
      </c>
      <c r="K1357" s="80">
        <v>0.13648101000000001</v>
      </c>
      <c r="L1357" s="80">
        <v>5.5275736999999998E-3</v>
      </c>
      <c r="M1357" s="80">
        <v>7.1948990000000004E-2</v>
      </c>
      <c r="N1357" s="80">
        <v>2.3553245999999999</v>
      </c>
      <c r="O1357" s="80">
        <v>2.4922353000000001E-2</v>
      </c>
      <c r="P1357" s="80">
        <v>0</v>
      </c>
      <c r="Q1357" s="80">
        <v>5.3538233000000003E-3</v>
      </c>
      <c r="R1357" s="80">
        <v>4.4634093999999999E-2</v>
      </c>
      <c r="S1357" s="80">
        <v>8.9583964000000002E-2</v>
      </c>
      <c r="U1357" s="93">
        <f t="shared" si="276"/>
        <v>3.7693303448275861</v>
      </c>
    </row>
    <row r="1358" spans="1:21">
      <c r="A1358" s="41" t="s">
        <v>33</v>
      </c>
      <c r="B1358" s="94" t="s">
        <v>5790</v>
      </c>
      <c r="C1358" s="74">
        <f t="shared" si="272"/>
        <v>4.9045618357</v>
      </c>
      <c r="D1358" s="74">
        <f t="shared" si="273"/>
        <v>0.33560929749999996</v>
      </c>
      <c r="E1358" s="74">
        <f t="shared" si="274"/>
        <v>3.6447860400000001</v>
      </c>
      <c r="F1358" s="74">
        <f t="shared" si="275"/>
        <v>0.43560660819999997</v>
      </c>
      <c r="G1358" s="98">
        <v>0.48855989</v>
      </c>
      <c r="H1358" s="80">
        <v>0.11146</v>
      </c>
      <c r="I1358" s="80">
        <v>0.74709223999999996</v>
      </c>
      <c r="J1358" s="80">
        <v>0.13185651000000001</v>
      </c>
      <c r="K1358" s="80">
        <v>0.13769217</v>
      </c>
      <c r="L1358" s="80">
        <v>5.0797504999999998E-3</v>
      </c>
      <c r="M1358" s="80">
        <v>6.0980867000000001E-2</v>
      </c>
      <c r="N1358" s="80">
        <v>2.7862338000000002</v>
      </c>
      <c r="O1358" s="80">
        <v>1.9709279E-2</v>
      </c>
      <c r="P1358" s="80">
        <v>0</v>
      </c>
      <c r="Q1358" s="80">
        <v>3.8748241999999999E-3</v>
      </c>
      <c r="R1358" s="80">
        <v>5.9006734999999998E-2</v>
      </c>
      <c r="S1358" s="80">
        <v>0.35301577000000001</v>
      </c>
      <c r="U1358" s="93">
        <f t="shared" si="276"/>
        <v>4.2117231896551726</v>
      </c>
    </row>
    <row r="1359" spans="1:21">
      <c r="A1359" s="41" t="s">
        <v>33</v>
      </c>
      <c r="B1359" s="94" t="s">
        <v>5791</v>
      </c>
      <c r="C1359" s="74">
        <f t="shared" si="272"/>
        <v>9.4595122908000011</v>
      </c>
      <c r="D1359" s="74">
        <f t="shared" si="273"/>
        <v>0.60727321180000005</v>
      </c>
      <c r="E1359" s="74">
        <f t="shared" si="274"/>
        <v>6.2015706399999999</v>
      </c>
      <c r="F1359" s="74">
        <f t="shared" si="275"/>
        <v>1.8350479290000001</v>
      </c>
      <c r="G1359" s="98">
        <v>0.81562051000000002</v>
      </c>
      <c r="H1359" s="80">
        <v>0.17043659</v>
      </c>
      <c r="I1359" s="80">
        <v>0.98955725000000005</v>
      </c>
      <c r="J1359" s="80">
        <v>0.31246906000000002</v>
      </c>
      <c r="K1359" s="80">
        <v>0.21702030999999999</v>
      </c>
      <c r="L1359" s="80">
        <v>9.1339787999999995E-3</v>
      </c>
      <c r="M1359" s="80">
        <v>6.8649863000000005E-2</v>
      </c>
      <c r="N1359" s="80">
        <v>5.0415767999999996</v>
      </c>
      <c r="O1359" s="80">
        <v>6.8729674000000004E-2</v>
      </c>
      <c r="P1359" s="80">
        <v>0</v>
      </c>
      <c r="Q1359" s="80">
        <v>1.101744E-2</v>
      </c>
      <c r="R1359" s="80">
        <v>7.9049914999999998E-2</v>
      </c>
      <c r="S1359" s="80">
        <v>1.6762509000000001</v>
      </c>
      <c r="U1359" s="93">
        <f t="shared" si="276"/>
        <v>7.0312112931034481</v>
      </c>
    </row>
    <row r="1360" spans="1:21">
      <c r="A1360" s="41" t="s">
        <v>33</v>
      </c>
      <c r="B1360" s="94" t="s">
        <v>5792</v>
      </c>
      <c r="C1360" s="74">
        <f t="shared" si="272"/>
        <v>6.5382170815</v>
      </c>
      <c r="D1360" s="74">
        <f t="shared" si="273"/>
        <v>0.47354898600000001</v>
      </c>
      <c r="E1360" s="74">
        <f t="shared" si="274"/>
        <v>4.5924768</v>
      </c>
      <c r="F1360" s="74">
        <f t="shared" si="275"/>
        <v>0.8472344155</v>
      </c>
      <c r="G1360" s="98">
        <v>0.62495688000000005</v>
      </c>
      <c r="H1360" s="80">
        <v>0.13970819000000001</v>
      </c>
      <c r="I1360" s="80">
        <v>0.79558001</v>
      </c>
      <c r="J1360" s="80">
        <v>0.20784306</v>
      </c>
      <c r="K1360" s="80">
        <v>0.18588135</v>
      </c>
      <c r="L1360" s="80">
        <v>7.2019670000000001E-3</v>
      </c>
      <c r="M1360" s="80">
        <v>7.2622609000000005E-2</v>
      </c>
      <c r="N1360" s="80">
        <v>3.6571886</v>
      </c>
      <c r="O1360" s="80">
        <v>3.8966408000000001E-2</v>
      </c>
      <c r="P1360" s="80">
        <v>0</v>
      </c>
      <c r="Q1360" s="80">
        <v>7.1321164999999997E-3</v>
      </c>
      <c r="R1360" s="80">
        <v>6.3467361E-2</v>
      </c>
      <c r="S1360" s="80">
        <v>0.73766852999999999</v>
      </c>
      <c r="U1360" s="93">
        <f t="shared" si="276"/>
        <v>5.3875593103448276</v>
      </c>
    </row>
    <row r="1361" spans="1:21">
      <c r="A1361" s="41" t="s">
        <v>33</v>
      </c>
      <c r="B1361" s="94" t="s">
        <v>5793</v>
      </c>
      <c r="C1361" s="74">
        <f t="shared" si="272"/>
        <v>4.4925785414999995</v>
      </c>
      <c r="D1361" s="74">
        <f t="shared" si="273"/>
        <v>0.41024816449999996</v>
      </c>
      <c r="E1361" s="74">
        <f t="shared" si="274"/>
        <v>3.4177491499999997</v>
      </c>
      <c r="F1361" s="74">
        <f t="shared" si="275"/>
        <v>0.168748917</v>
      </c>
      <c r="G1361" s="98">
        <v>0.49583231</v>
      </c>
      <c r="H1361" s="80">
        <v>0.11773967</v>
      </c>
      <c r="I1361" s="80">
        <v>0.62021857999999996</v>
      </c>
      <c r="J1361" s="80">
        <v>0.15510589999999999</v>
      </c>
      <c r="K1361" s="80">
        <v>0.16831595999999999</v>
      </c>
      <c r="L1361" s="80">
        <v>6.3794185000000002E-3</v>
      </c>
      <c r="M1361" s="80">
        <v>8.0446885999999995E-2</v>
      </c>
      <c r="N1361" s="80">
        <v>2.6797909</v>
      </c>
      <c r="O1361" s="80">
        <v>2.5408967000000001E-2</v>
      </c>
      <c r="P1361" s="80">
        <v>0</v>
      </c>
      <c r="Q1361" s="80">
        <v>5.7668060000000002E-3</v>
      </c>
      <c r="R1361" s="80">
        <v>4.7564701000000001E-2</v>
      </c>
      <c r="S1361" s="80">
        <v>9.0008442999999994E-2</v>
      </c>
      <c r="U1361" s="93">
        <f t="shared" si="276"/>
        <v>4.2744164655172412</v>
      </c>
    </row>
    <row r="1362" spans="1:21">
      <c r="A1362" s="41" t="s">
        <v>33</v>
      </c>
      <c r="B1362" s="94" t="s">
        <v>5794</v>
      </c>
      <c r="C1362" s="74">
        <f t="shared" si="272"/>
        <v>5.3703876666999992</v>
      </c>
      <c r="D1362" s="74">
        <f t="shared" si="273"/>
        <v>0.39153585170000005</v>
      </c>
      <c r="E1362" s="74">
        <f t="shared" si="274"/>
        <v>3.9943562699999999</v>
      </c>
      <c r="F1362" s="74">
        <f t="shared" si="275"/>
        <v>0.439888795</v>
      </c>
      <c r="G1362" s="98">
        <v>0.54460675000000003</v>
      </c>
      <c r="H1362" s="80">
        <v>0.12784849000000001</v>
      </c>
      <c r="I1362" s="80">
        <v>0.75523837999999999</v>
      </c>
      <c r="J1362" s="80">
        <v>0.14669753999999999</v>
      </c>
      <c r="K1362" s="80">
        <v>0.16944281999999999</v>
      </c>
      <c r="L1362" s="80">
        <v>5.9304707E-3</v>
      </c>
      <c r="M1362" s="80">
        <v>6.9465021000000002E-2</v>
      </c>
      <c r="N1362" s="80">
        <v>3.1112693999999999</v>
      </c>
      <c r="O1362" s="80">
        <v>2.0212305999999999E-2</v>
      </c>
      <c r="P1362" s="80">
        <v>0</v>
      </c>
      <c r="Q1362" s="80">
        <v>4.303243E-3</v>
      </c>
      <c r="R1362" s="80">
        <v>6.1935395999999997E-2</v>
      </c>
      <c r="S1362" s="80">
        <v>0.35343785</v>
      </c>
      <c r="U1362" s="93">
        <f t="shared" si="276"/>
        <v>4.694885775862069</v>
      </c>
    </row>
    <row r="1364" spans="1:21">
      <c r="B1364" s="81" t="s">
        <v>5795</v>
      </c>
    </row>
    <row r="1365" spans="1:21">
      <c r="A1365" s="41" t="s">
        <v>33</v>
      </c>
      <c r="B1365" s="94" t="s">
        <v>5796</v>
      </c>
      <c r="C1365" s="74">
        <f t="shared" ref="C1365:C1428" si="277">D1365+E1365+F1365+G1365</f>
        <v>1.9885171572</v>
      </c>
      <c r="D1365" s="74">
        <f t="shared" ref="D1365:D1428" si="278">J1365+K1365+L1365+M1365</f>
        <v>0.19123540249999998</v>
      </c>
      <c r="E1365" s="74">
        <f t="shared" ref="E1365:E1428" si="279">H1365+I1365+N1365</f>
        <v>1.1106883750000001</v>
      </c>
      <c r="F1365" s="74">
        <f t="shared" ref="F1365:F1428" si="280">O1365+IF(P1365="x",0,P1365)+IF(Q1365="x",0,Q1365)+IF(R1365="x",0,R1365)+S1365</f>
        <v>3.62062197E-2</v>
      </c>
      <c r="G1365" s="95">
        <v>0.65038715999999996</v>
      </c>
      <c r="H1365" s="43">
        <v>0.10995083999999999</v>
      </c>
      <c r="I1365" s="43">
        <v>4.6580925000000002E-2</v>
      </c>
      <c r="J1365" s="43">
        <v>6.8461534000000004E-2</v>
      </c>
      <c r="K1365" s="43">
        <v>0.10368558999999999</v>
      </c>
      <c r="L1365" s="43">
        <v>1.2588424000000001E-2</v>
      </c>
      <c r="M1365" s="43">
        <v>6.4998545E-3</v>
      </c>
      <c r="N1365" s="43">
        <v>0.95415660999999996</v>
      </c>
      <c r="O1365" s="43">
        <v>1.1429992E-2</v>
      </c>
      <c r="P1365" s="43">
        <v>0</v>
      </c>
      <c r="Q1365" s="43">
        <v>2.2965626E-3</v>
      </c>
      <c r="R1365" s="43">
        <v>2.2550709999999999E-4</v>
      </c>
      <c r="S1365" s="43">
        <v>2.2254158E-2</v>
      </c>
      <c r="U1365" s="93">
        <f t="shared" ref="U1365:U1428" si="281">G1365/0.116</f>
        <v>5.606785862068965</v>
      </c>
    </row>
    <row r="1366" spans="1:21">
      <c r="A1366" s="41" t="s">
        <v>33</v>
      </c>
      <c r="B1366" s="94" t="s">
        <v>5797</v>
      </c>
      <c r="C1366" s="74">
        <f t="shared" si="277"/>
        <v>1.79438803086</v>
      </c>
      <c r="D1366" s="74">
        <f t="shared" si="278"/>
        <v>0.16890945919999997</v>
      </c>
      <c r="E1366" s="74">
        <f t="shared" si="279"/>
        <v>0.98166093700000001</v>
      </c>
      <c r="F1366" s="74">
        <f t="shared" si="280"/>
        <v>3.579112466E-2</v>
      </c>
      <c r="G1366" s="95">
        <v>0.60802650999999996</v>
      </c>
      <c r="H1366" s="43">
        <v>9.8256759999999999E-2</v>
      </c>
      <c r="I1366" s="43">
        <v>4.2268836999999997E-2</v>
      </c>
      <c r="J1366" s="43">
        <v>6.1521274000000001E-2</v>
      </c>
      <c r="K1366" s="43">
        <v>9.0537602999999994E-2</v>
      </c>
      <c r="L1366" s="43">
        <v>1.0997187E-2</v>
      </c>
      <c r="M1366" s="43">
        <v>5.8533952E-3</v>
      </c>
      <c r="N1366" s="43">
        <v>0.84113534000000001</v>
      </c>
      <c r="O1366" s="43">
        <v>1.1339218999999999E-2</v>
      </c>
      <c r="P1366" s="43">
        <v>0</v>
      </c>
      <c r="Q1366" s="43">
        <v>2.1651216000000001E-3</v>
      </c>
      <c r="R1366" s="43">
        <v>2.0272905999999999E-4</v>
      </c>
      <c r="S1366" s="43">
        <v>2.2084054999999998E-2</v>
      </c>
      <c r="U1366" s="93">
        <f t="shared" si="281"/>
        <v>5.2416078448275858</v>
      </c>
    </row>
    <row r="1367" spans="1:21">
      <c r="A1367" s="41" t="s">
        <v>33</v>
      </c>
      <c r="B1367" s="94" t="s">
        <v>5798</v>
      </c>
      <c r="C1367" s="74">
        <f t="shared" si="277"/>
        <v>0.495216217716</v>
      </c>
      <c r="D1367" s="74">
        <f t="shared" si="278"/>
        <v>1.949738912E-2</v>
      </c>
      <c r="E1367" s="74">
        <f t="shared" si="279"/>
        <v>0.118169676</v>
      </c>
      <c r="F1367" s="74">
        <f t="shared" si="280"/>
        <v>3.3013182596000001E-2</v>
      </c>
      <c r="G1367" s="95">
        <v>0.32453597000000001</v>
      </c>
      <c r="H1367" s="43">
        <v>1.9996396999999999E-2</v>
      </c>
      <c r="I1367" s="43">
        <v>1.3411012999999999E-2</v>
      </c>
      <c r="J1367" s="43">
        <v>1.5074917E-2</v>
      </c>
      <c r="K1367" s="43">
        <v>2.5472443999999999E-3</v>
      </c>
      <c r="L1367" s="43">
        <v>3.4813682000000001E-4</v>
      </c>
      <c r="M1367" s="43">
        <v>1.5270908999999999E-3</v>
      </c>
      <c r="N1367" s="43">
        <v>8.4762266000000003E-2</v>
      </c>
      <c r="O1367" s="43">
        <v>1.0731736E-2</v>
      </c>
      <c r="P1367" s="43">
        <v>0</v>
      </c>
      <c r="Q1367" s="43">
        <v>1.2854781999999999E-3</v>
      </c>
      <c r="R1367" s="43">
        <v>5.0291396E-5</v>
      </c>
      <c r="S1367" s="43">
        <v>2.0945676999999999E-2</v>
      </c>
      <c r="U1367" s="93">
        <f t="shared" si="281"/>
        <v>2.7977238793103449</v>
      </c>
    </row>
    <row r="1368" spans="1:21">
      <c r="A1368" s="41" t="s">
        <v>33</v>
      </c>
      <c r="B1368" s="94" t="s">
        <v>5799</v>
      </c>
      <c r="C1368" s="74">
        <f t="shared" si="277"/>
        <v>0.523508938024</v>
      </c>
      <c r="D1368" s="74">
        <f t="shared" si="278"/>
        <v>2.3001262789999997E-2</v>
      </c>
      <c r="E1368" s="74">
        <f t="shared" si="279"/>
        <v>0.13722779299999999</v>
      </c>
      <c r="F1368" s="74">
        <f t="shared" si="280"/>
        <v>1.8992242233999999E-2</v>
      </c>
      <c r="G1368" s="95">
        <v>0.34428764000000001</v>
      </c>
      <c r="H1368" s="43">
        <v>2.7830134999999999E-2</v>
      </c>
      <c r="I1368" s="43">
        <v>1.3917166999999999E-2</v>
      </c>
      <c r="J1368" s="43">
        <v>1.8366753999999999E-2</v>
      </c>
      <c r="K1368" s="43">
        <v>2.6995137E-3</v>
      </c>
      <c r="L1368" s="43">
        <v>3.5880998999999997E-4</v>
      </c>
      <c r="M1368" s="43">
        <v>1.5761850999999999E-3</v>
      </c>
      <c r="N1368" s="43">
        <v>9.5480491000000001E-2</v>
      </c>
      <c r="O1368" s="43">
        <v>1.0794325E-2</v>
      </c>
      <c r="P1368" s="43">
        <v>0</v>
      </c>
      <c r="Q1368" s="43">
        <v>1.3635326E-3</v>
      </c>
      <c r="R1368" s="43">
        <v>5.0511233999999998E-5</v>
      </c>
      <c r="S1368" s="43">
        <v>6.7838734000000003E-3</v>
      </c>
      <c r="U1368" s="93">
        <f t="shared" si="281"/>
        <v>2.9679968965517238</v>
      </c>
    </row>
    <row r="1369" spans="1:21">
      <c r="A1369" s="41" t="s">
        <v>33</v>
      </c>
      <c r="B1369" s="94" t="s">
        <v>5800</v>
      </c>
      <c r="C1369" s="74">
        <f t="shared" si="277"/>
        <v>0.44639998389699997</v>
      </c>
      <c r="D1369" s="74">
        <f t="shared" si="278"/>
        <v>1.8347157179999997E-2</v>
      </c>
      <c r="E1369" s="74">
        <f t="shared" si="279"/>
        <v>0.108923482</v>
      </c>
      <c r="F1369" s="74">
        <f t="shared" si="280"/>
        <v>1.7441594716999999E-2</v>
      </c>
      <c r="G1369" s="95">
        <v>0.30168774999999998</v>
      </c>
      <c r="H1369" s="43">
        <v>1.9054788E-2</v>
      </c>
      <c r="I1369" s="43">
        <v>1.2793844E-2</v>
      </c>
      <c r="J1369" s="43">
        <v>1.414618E-2</v>
      </c>
      <c r="K1369" s="43">
        <v>2.4211088999999998E-3</v>
      </c>
      <c r="L1369" s="43">
        <v>3.2747457999999998E-4</v>
      </c>
      <c r="M1369" s="43">
        <v>1.4523937E-3</v>
      </c>
      <c r="N1369" s="43">
        <v>7.707485E-2</v>
      </c>
      <c r="O1369" s="43">
        <v>1.0648309999999999E-2</v>
      </c>
      <c r="P1369" s="43">
        <v>0</v>
      </c>
      <c r="Q1369" s="43">
        <v>1.219251E-3</v>
      </c>
      <c r="R1369" s="43">
        <v>4.9906617000000001E-5</v>
      </c>
      <c r="S1369" s="43">
        <v>5.5241270999999998E-3</v>
      </c>
      <c r="U1369" s="93">
        <f t="shared" si="281"/>
        <v>2.6007564655172413</v>
      </c>
    </row>
    <row r="1370" spans="1:21">
      <c r="A1370" s="41" t="s">
        <v>33</v>
      </c>
      <c r="B1370" s="94" t="s">
        <v>5801</v>
      </c>
      <c r="C1370" s="74">
        <f t="shared" si="277"/>
        <v>0.40585575890700004</v>
      </c>
      <c r="D1370" s="74">
        <f t="shared" si="278"/>
        <v>1.7476605450000002E-2</v>
      </c>
      <c r="E1370" s="74">
        <f t="shared" si="279"/>
        <v>8.6594824000000001E-2</v>
      </c>
      <c r="F1370" s="74">
        <f t="shared" si="280"/>
        <v>2.3194899456999998E-2</v>
      </c>
      <c r="G1370" s="95">
        <v>0.27858943000000003</v>
      </c>
      <c r="H1370" s="43">
        <v>1.8763136E-2</v>
      </c>
      <c r="I1370" s="43">
        <v>1.4448528E-2</v>
      </c>
      <c r="J1370" s="43">
        <v>1.3299419999999999E-2</v>
      </c>
      <c r="K1370" s="43">
        <v>2.4629341E-3</v>
      </c>
      <c r="L1370" s="43">
        <v>3.0291515000000001E-4</v>
      </c>
      <c r="M1370" s="43">
        <v>1.4113362000000001E-3</v>
      </c>
      <c r="N1370" s="43">
        <v>5.3383159999999999E-2</v>
      </c>
      <c r="O1370" s="43">
        <v>1.0590275999999999E-2</v>
      </c>
      <c r="P1370" s="43">
        <v>0</v>
      </c>
      <c r="Q1370" s="43">
        <v>6.8900695000000001E-3</v>
      </c>
      <c r="R1370" s="43">
        <v>7.9911457000000005E-5</v>
      </c>
      <c r="S1370" s="43">
        <v>5.6346425000000002E-3</v>
      </c>
      <c r="U1370" s="93">
        <f t="shared" si="281"/>
        <v>2.4016330172413793</v>
      </c>
    </row>
    <row r="1371" spans="1:21">
      <c r="A1371" s="41" t="s">
        <v>33</v>
      </c>
      <c r="B1371" s="94" t="s">
        <v>5802</v>
      </c>
      <c r="C1371" s="74">
        <f t="shared" si="277"/>
        <v>0.50250432645999998</v>
      </c>
      <c r="D1371" s="74">
        <f t="shared" si="278"/>
        <v>2.0279381770000004E-2</v>
      </c>
      <c r="E1371" s="74">
        <f t="shared" si="279"/>
        <v>0.124455757</v>
      </c>
      <c r="F1371" s="74">
        <f t="shared" si="280"/>
        <v>1.7699707689999997E-2</v>
      </c>
      <c r="G1371" s="95">
        <v>0.34006947999999998</v>
      </c>
      <c r="H1371" s="43">
        <v>2.0636556E-2</v>
      </c>
      <c r="I1371" s="43">
        <v>1.3830599000000001E-2</v>
      </c>
      <c r="J1371" s="43">
        <v>1.5706325E-2</v>
      </c>
      <c r="K1371" s="43">
        <v>2.6329983000000002E-3</v>
      </c>
      <c r="L1371" s="43">
        <v>3.6218417000000001E-4</v>
      </c>
      <c r="M1371" s="43">
        <v>1.5778743E-3</v>
      </c>
      <c r="N1371" s="43">
        <v>8.9988602000000001E-2</v>
      </c>
      <c r="O1371" s="43">
        <v>1.0788453E-2</v>
      </c>
      <c r="P1371" s="43">
        <v>0</v>
      </c>
      <c r="Q1371" s="43">
        <v>1.3305032000000001E-3</v>
      </c>
      <c r="R1371" s="43">
        <v>5.0552990000000001E-5</v>
      </c>
      <c r="S1371" s="43">
        <v>5.5301984999999998E-3</v>
      </c>
      <c r="U1371" s="93">
        <f t="shared" si="281"/>
        <v>2.9316334482758619</v>
      </c>
    </row>
    <row r="1372" spans="1:21">
      <c r="A1372" s="41" t="s">
        <v>33</v>
      </c>
      <c r="B1372" s="94" t="s">
        <v>5803</v>
      </c>
      <c r="C1372" s="74">
        <f t="shared" si="277"/>
        <v>0.434866751464</v>
      </c>
      <c r="D1372" s="74">
        <f t="shared" si="278"/>
        <v>1.794995362E-2</v>
      </c>
      <c r="E1372" s="74">
        <f t="shared" si="279"/>
        <v>0.105730553</v>
      </c>
      <c r="F1372" s="74">
        <f t="shared" si="280"/>
        <v>1.7388534843999999E-2</v>
      </c>
      <c r="G1372" s="95">
        <v>0.29379770999999999</v>
      </c>
      <c r="H1372" s="43">
        <v>1.8729629000000001E-2</v>
      </c>
      <c r="I1372" s="43">
        <v>1.2580721E-2</v>
      </c>
      <c r="J1372" s="43">
        <v>1.3825464000000001E-2</v>
      </c>
      <c r="K1372" s="43">
        <v>2.3775513E-3</v>
      </c>
      <c r="L1372" s="43">
        <v>3.2033942E-4</v>
      </c>
      <c r="M1372" s="43">
        <v>1.4265988999999999E-3</v>
      </c>
      <c r="N1372" s="43">
        <v>7.4420203000000004E-2</v>
      </c>
      <c r="O1372" s="43">
        <v>1.0619501E-2</v>
      </c>
      <c r="P1372" s="43">
        <v>0</v>
      </c>
      <c r="Q1372" s="43">
        <v>1.1963811000000001E-3</v>
      </c>
      <c r="R1372" s="43">
        <v>4.9773744000000001E-5</v>
      </c>
      <c r="S1372" s="43">
        <v>5.5228789999999996E-3</v>
      </c>
      <c r="U1372" s="93">
        <f t="shared" si="281"/>
        <v>2.5327388793103447</v>
      </c>
    </row>
    <row r="1373" spans="1:21">
      <c r="A1373" s="41" t="s">
        <v>33</v>
      </c>
      <c r="B1373" s="94" t="s">
        <v>5804</v>
      </c>
      <c r="C1373" s="74">
        <f t="shared" si="277"/>
        <v>0.42453489671200001</v>
      </c>
      <c r="D1373" s="74">
        <f t="shared" si="278"/>
        <v>1.7594126600000003E-2</v>
      </c>
      <c r="E1373" s="74">
        <f t="shared" si="279"/>
        <v>0.102870218</v>
      </c>
      <c r="F1373" s="74">
        <f t="shared" si="280"/>
        <v>1.7341002112000001E-2</v>
      </c>
      <c r="G1373" s="95">
        <v>0.28672955</v>
      </c>
      <c r="H1373" s="43">
        <v>1.8438339000000002E-2</v>
      </c>
      <c r="I1373" s="43">
        <v>1.2389798E-2</v>
      </c>
      <c r="J1373" s="43">
        <v>1.3538157E-2</v>
      </c>
      <c r="K1373" s="43">
        <v>2.338531E-3</v>
      </c>
      <c r="L1373" s="43">
        <v>3.1394749999999998E-4</v>
      </c>
      <c r="M1373" s="43">
        <v>1.4034911E-3</v>
      </c>
      <c r="N1373" s="43">
        <v>7.2042080999999994E-2</v>
      </c>
      <c r="O1373" s="43">
        <v>1.0593693E-2</v>
      </c>
      <c r="P1373" s="43">
        <v>0</v>
      </c>
      <c r="Q1373" s="43">
        <v>1.1758935000000001E-3</v>
      </c>
      <c r="R1373" s="43">
        <v>4.9654711999999997E-5</v>
      </c>
      <c r="S1373" s="43">
        <v>5.5217609000000004E-3</v>
      </c>
      <c r="U1373" s="93">
        <f t="shared" si="281"/>
        <v>2.4718064655172411</v>
      </c>
    </row>
    <row r="1374" spans="1:21">
      <c r="A1374" s="41" t="s">
        <v>33</v>
      </c>
      <c r="B1374" s="94" t="s">
        <v>5805</v>
      </c>
      <c r="C1374" s="74">
        <f t="shared" si="277"/>
        <v>0.51315812938999994</v>
      </c>
      <c r="D1374" s="74">
        <f t="shared" si="278"/>
        <v>2.0214044750000004E-2</v>
      </c>
      <c r="E1374" s="74">
        <f t="shared" si="279"/>
        <v>0.13760612699999999</v>
      </c>
      <c r="F1374" s="74">
        <f t="shared" si="280"/>
        <v>2.950359764E-2</v>
      </c>
      <c r="G1374" s="95">
        <v>0.32583435999999999</v>
      </c>
      <c r="H1374" s="43">
        <v>2.2035598E-2</v>
      </c>
      <c r="I1374" s="43">
        <v>1.2939719000000001E-2</v>
      </c>
      <c r="J1374" s="43">
        <v>1.5634568000000001E-2</v>
      </c>
      <c r="K1374" s="43">
        <v>2.5606844999999999E-3</v>
      </c>
      <c r="L1374" s="43">
        <v>3.4963525000000003E-4</v>
      </c>
      <c r="M1374" s="43">
        <v>1.6691570000000001E-3</v>
      </c>
      <c r="N1374" s="43">
        <v>0.10263081</v>
      </c>
      <c r="O1374" s="43">
        <v>1.0644126E-2</v>
      </c>
      <c r="P1374" s="43">
        <v>0</v>
      </c>
      <c r="Q1374" s="43">
        <v>1.3064737999999999E-3</v>
      </c>
      <c r="R1374" s="43">
        <v>5.0109840000000002E-5</v>
      </c>
      <c r="S1374" s="43">
        <v>1.7502888000000001E-2</v>
      </c>
      <c r="U1374" s="93">
        <f t="shared" si="281"/>
        <v>2.8089168965517239</v>
      </c>
    </row>
    <row r="1375" spans="1:21">
      <c r="A1375" s="41" t="s">
        <v>33</v>
      </c>
      <c r="B1375" s="94" t="s">
        <v>5806</v>
      </c>
      <c r="C1375" s="74">
        <f t="shared" si="277"/>
        <v>0.58887239791500001</v>
      </c>
      <c r="D1375" s="74">
        <f t="shared" si="278"/>
        <v>2.079748566E-2</v>
      </c>
      <c r="E1375" s="74">
        <f t="shared" si="279"/>
        <v>0.17726422600000002</v>
      </c>
      <c r="F1375" s="74">
        <f t="shared" si="280"/>
        <v>4.5952036254999995E-2</v>
      </c>
      <c r="G1375" s="95">
        <v>0.34485864999999999</v>
      </c>
      <c r="H1375" s="43">
        <v>2.2115448999999999E-2</v>
      </c>
      <c r="I1375" s="43">
        <v>1.2412687E-2</v>
      </c>
      <c r="J1375" s="43">
        <v>1.5744751000000001E-2</v>
      </c>
      <c r="K1375" s="43">
        <v>2.6491111E-3</v>
      </c>
      <c r="L1375" s="43">
        <v>3.7252135999999998E-4</v>
      </c>
      <c r="M1375" s="43">
        <v>2.0311022E-3</v>
      </c>
      <c r="N1375" s="43">
        <v>0.14273609000000001</v>
      </c>
      <c r="O1375" s="43">
        <v>1.0529589000000001E-2</v>
      </c>
      <c r="P1375" s="43">
        <v>0</v>
      </c>
      <c r="Q1375" s="43">
        <v>1.3834152999999999E-3</v>
      </c>
      <c r="R1375" s="43">
        <v>5.0095955E-5</v>
      </c>
      <c r="S1375" s="43">
        <v>3.3988935999999997E-2</v>
      </c>
      <c r="U1375" s="93">
        <f t="shared" si="281"/>
        <v>2.972919396551724</v>
      </c>
    </row>
    <row r="1376" spans="1:21">
      <c r="A1376" s="41" t="s">
        <v>33</v>
      </c>
      <c r="B1376" s="94" t="s">
        <v>5807</v>
      </c>
      <c r="C1376" s="74">
        <f t="shared" si="277"/>
        <v>0.418117988893</v>
      </c>
      <c r="D1376" s="74">
        <f t="shared" si="278"/>
        <v>1.644389466E-2</v>
      </c>
      <c r="E1376" s="74">
        <f t="shared" si="279"/>
        <v>9.3624025E-2</v>
      </c>
      <c r="F1376" s="74">
        <f t="shared" si="280"/>
        <v>4.4168739233E-2</v>
      </c>
      <c r="G1376" s="95">
        <v>0.26388133000000003</v>
      </c>
      <c r="H1376" s="43">
        <v>1.7496731000000001E-2</v>
      </c>
      <c r="I1376" s="43">
        <v>1.1772629E-2</v>
      </c>
      <c r="J1376" s="43">
        <v>1.260942E-2</v>
      </c>
      <c r="K1376" s="43">
        <v>2.2123955E-3</v>
      </c>
      <c r="L1376" s="43">
        <v>2.9328526E-4</v>
      </c>
      <c r="M1376" s="43">
        <v>1.3287939000000001E-3</v>
      </c>
      <c r="N1376" s="43">
        <v>6.4354665000000005E-2</v>
      </c>
      <c r="O1376" s="43">
        <v>1.0510268E-2</v>
      </c>
      <c r="P1376" s="43">
        <v>0</v>
      </c>
      <c r="Q1376" s="43">
        <v>1.1096662999999999E-3</v>
      </c>
      <c r="R1376" s="43">
        <v>4.9269932999999998E-5</v>
      </c>
      <c r="S1376" s="43">
        <v>3.2499535000000003E-2</v>
      </c>
      <c r="U1376" s="93">
        <f t="shared" si="281"/>
        <v>2.2748390517241379</v>
      </c>
    </row>
    <row r="1377" spans="1:21">
      <c r="A1377" s="41" t="s">
        <v>33</v>
      </c>
      <c r="B1377" s="94" t="s">
        <v>5808</v>
      </c>
      <c r="C1377" s="74">
        <f t="shared" si="277"/>
        <v>0.47691811504000003</v>
      </c>
      <c r="D1377" s="74">
        <f t="shared" si="278"/>
        <v>1.86533342E-2</v>
      </c>
      <c r="E1377" s="74">
        <f t="shared" si="279"/>
        <v>0.111384698</v>
      </c>
      <c r="F1377" s="74">
        <f t="shared" si="280"/>
        <v>3.9110432840000001E-2</v>
      </c>
      <c r="G1377" s="95">
        <v>0.30776965000000001</v>
      </c>
      <c r="H1377" s="43">
        <v>1.9305432000000001E-2</v>
      </c>
      <c r="I1377" s="43">
        <v>1.2958126E-2</v>
      </c>
      <c r="J1377" s="43">
        <v>1.4393398E-2</v>
      </c>
      <c r="K1377" s="43">
        <v>2.4546845000000001E-3</v>
      </c>
      <c r="L1377" s="43">
        <v>3.3297459999999997E-4</v>
      </c>
      <c r="M1377" s="43">
        <v>1.4722771E-3</v>
      </c>
      <c r="N1377" s="43">
        <v>7.9121140000000006E-2</v>
      </c>
      <c r="O1377" s="43">
        <v>1.0670516999999999E-2</v>
      </c>
      <c r="P1377" s="43">
        <v>0</v>
      </c>
      <c r="Q1377" s="43">
        <v>1.2368798E-3</v>
      </c>
      <c r="R1377" s="43">
        <v>5.0009039999999998E-5</v>
      </c>
      <c r="S1377" s="43">
        <v>2.7153027E-2</v>
      </c>
      <c r="U1377" s="93">
        <f t="shared" si="281"/>
        <v>2.6531866379310345</v>
      </c>
    </row>
    <row r="1378" spans="1:21">
      <c r="A1378" s="41" t="s">
        <v>33</v>
      </c>
      <c r="B1378" s="94" t="s">
        <v>5809</v>
      </c>
      <c r="C1378" s="74">
        <f t="shared" si="277"/>
        <v>1.0582395689299999</v>
      </c>
      <c r="D1378" s="74">
        <f t="shared" si="278"/>
        <v>8.355678779999999E-2</v>
      </c>
      <c r="E1378" s="74">
        <f t="shared" si="279"/>
        <v>0.49662336699999998</v>
      </c>
      <c r="F1378" s="74">
        <f t="shared" si="280"/>
        <v>2.164844413E-2</v>
      </c>
      <c r="G1378" s="95">
        <v>0.45641097000000003</v>
      </c>
      <c r="H1378" s="43">
        <v>4.7240026999999997E-2</v>
      </c>
      <c r="I1378" s="43">
        <v>5.6200890000000003E-2</v>
      </c>
      <c r="J1378" s="43">
        <v>3.0051714E-2</v>
      </c>
      <c r="K1378" s="43">
        <v>4.5369123999999997E-2</v>
      </c>
      <c r="L1378" s="43">
        <v>4.6317770000000001E-3</v>
      </c>
      <c r="M1378" s="43">
        <v>3.5041728000000001E-3</v>
      </c>
      <c r="N1378" s="43">
        <v>0.39318245000000002</v>
      </c>
      <c r="O1378" s="43">
        <v>1.0675703E-2</v>
      </c>
      <c r="P1378" s="43">
        <v>0</v>
      </c>
      <c r="Q1378" s="43">
        <v>1.8561073E-3</v>
      </c>
      <c r="R1378" s="43">
        <v>1.3225142999999999E-4</v>
      </c>
      <c r="S1378" s="43">
        <v>8.9843823999999992E-3</v>
      </c>
      <c r="U1378" s="93">
        <f t="shared" si="281"/>
        <v>3.934577327586207</v>
      </c>
    </row>
    <row r="1379" spans="1:21">
      <c r="A1379" s="41" t="s">
        <v>33</v>
      </c>
      <c r="B1379" s="94" t="s">
        <v>5810</v>
      </c>
      <c r="C1379" s="74">
        <f t="shared" si="277"/>
        <v>0.31260882729299999</v>
      </c>
      <c r="D1379" s="74">
        <f t="shared" si="278"/>
        <v>1.9226289489999996E-2</v>
      </c>
      <c r="E1379" s="74">
        <f t="shared" si="279"/>
        <v>0.120079245</v>
      </c>
      <c r="F1379" s="74">
        <f t="shared" si="280"/>
        <v>1.8755742802999999E-2</v>
      </c>
      <c r="G1379" s="95">
        <v>0.15454755000000001</v>
      </c>
      <c r="H1379" s="43">
        <v>1.4179931E-2</v>
      </c>
      <c r="I1379" s="43">
        <v>4.4233496999999997E-2</v>
      </c>
      <c r="J1379" s="43">
        <v>9.5354868999999991E-3</v>
      </c>
      <c r="K1379" s="43">
        <v>7.7939120999999997E-3</v>
      </c>
      <c r="L1379" s="43">
        <v>3.2291128999999998E-4</v>
      </c>
      <c r="M1379" s="43">
        <v>1.5739791999999999E-3</v>
      </c>
      <c r="N1379" s="43">
        <v>6.1665816999999998E-2</v>
      </c>
      <c r="O1379" s="43">
        <v>1.0372080000000001E-2</v>
      </c>
      <c r="P1379" s="43">
        <v>0</v>
      </c>
      <c r="Q1379" s="43">
        <v>5.8107508000000002E-3</v>
      </c>
      <c r="R1379" s="43">
        <v>9.0675402999999997E-5</v>
      </c>
      <c r="S1379" s="43">
        <v>2.4822365999999998E-3</v>
      </c>
      <c r="U1379" s="93">
        <f t="shared" si="281"/>
        <v>1.3323064655172414</v>
      </c>
    </row>
    <row r="1380" spans="1:21">
      <c r="A1380" s="41" t="s">
        <v>33</v>
      </c>
      <c r="B1380" s="94" t="s">
        <v>5811</v>
      </c>
      <c r="C1380" s="74">
        <f t="shared" si="277"/>
        <v>0.438343229404</v>
      </c>
      <c r="D1380" s="74">
        <f t="shared" si="278"/>
        <v>1.9842507040000002E-2</v>
      </c>
      <c r="E1380" s="74">
        <f t="shared" si="279"/>
        <v>0.12889096899999999</v>
      </c>
      <c r="F1380" s="74">
        <f t="shared" si="280"/>
        <v>1.5663483363999999E-2</v>
      </c>
      <c r="G1380" s="95">
        <v>0.27394626999999999</v>
      </c>
      <c r="H1380" s="43">
        <v>1.4064106E-2</v>
      </c>
      <c r="I1380" s="43">
        <v>4.3041628999999998E-2</v>
      </c>
      <c r="J1380" s="43">
        <v>9.6287269000000005E-3</v>
      </c>
      <c r="K1380" s="43">
        <v>8.2939967000000003E-3</v>
      </c>
      <c r="L1380" s="43">
        <v>3.2811404000000001E-4</v>
      </c>
      <c r="M1380" s="43">
        <v>1.5916693999999999E-3</v>
      </c>
      <c r="N1380" s="43">
        <v>7.1785234000000003E-2</v>
      </c>
      <c r="O1380" s="43">
        <v>1.0364549000000001E-2</v>
      </c>
      <c r="P1380" s="43">
        <v>0</v>
      </c>
      <c r="Q1380" s="43">
        <v>2.8229703999999999E-3</v>
      </c>
      <c r="R1380" s="43">
        <v>6.9365464E-5</v>
      </c>
      <c r="S1380" s="43">
        <v>2.4065985E-3</v>
      </c>
      <c r="U1380" s="93">
        <f t="shared" si="281"/>
        <v>2.3616057758620688</v>
      </c>
    </row>
    <row r="1381" spans="1:21">
      <c r="A1381" s="41" t="s">
        <v>33</v>
      </c>
      <c r="B1381" s="94" t="s">
        <v>5812</v>
      </c>
      <c r="C1381" s="74">
        <f t="shared" si="277"/>
        <v>0.48260949310200002</v>
      </c>
      <c r="D1381" s="74">
        <f t="shared" si="278"/>
        <v>2.20159038E-2</v>
      </c>
      <c r="E1381" s="74">
        <f t="shared" si="279"/>
        <v>0.14641975900000001</v>
      </c>
      <c r="F1381" s="74">
        <f t="shared" si="280"/>
        <v>1.8026780302000001E-2</v>
      </c>
      <c r="G1381" s="95">
        <v>0.29614705000000002</v>
      </c>
      <c r="H1381" s="43">
        <v>1.6916881000000002E-2</v>
      </c>
      <c r="I1381" s="43">
        <v>4.3913300000000002E-2</v>
      </c>
      <c r="J1381" s="43">
        <v>1.1328309E-2</v>
      </c>
      <c r="K1381" s="43">
        <v>8.6207194000000008E-3</v>
      </c>
      <c r="L1381" s="43">
        <v>3.467023E-4</v>
      </c>
      <c r="M1381" s="43">
        <v>1.7201731E-3</v>
      </c>
      <c r="N1381" s="43">
        <v>8.5589577999999999E-2</v>
      </c>
      <c r="O1381" s="43">
        <v>1.0413861999999999E-2</v>
      </c>
      <c r="P1381" s="43">
        <v>0</v>
      </c>
      <c r="Q1381" s="43">
        <v>2.3196021000000001E-3</v>
      </c>
      <c r="R1381" s="43">
        <v>7.1036902000000003E-5</v>
      </c>
      <c r="S1381" s="43">
        <v>5.2222793000000003E-3</v>
      </c>
      <c r="U1381" s="93">
        <f t="shared" si="281"/>
        <v>2.5529918103448277</v>
      </c>
    </row>
    <row r="1382" spans="1:21">
      <c r="A1382" s="41" t="s">
        <v>33</v>
      </c>
      <c r="B1382" s="94" t="s">
        <v>5813</v>
      </c>
      <c r="C1382" s="74">
        <f t="shared" si="277"/>
        <v>3.1589241172799998</v>
      </c>
      <c r="D1382" s="74">
        <f t="shared" si="278"/>
        <v>0.24942324700000001</v>
      </c>
      <c r="E1382" s="74">
        <f t="shared" si="279"/>
        <v>1.4824578499999999</v>
      </c>
      <c r="F1382" s="74">
        <f t="shared" si="280"/>
        <v>6.4622220280000003E-2</v>
      </c>
      <c r="G1382" s="95">
        <v>1.3624208</v>
      </c>
      <c r="H1382" s="43">
        <v>0.141015</v>
      </c>
      <c r="I1382" s="43">
        <v>0.16776384999999999</v>
      </c>
      <c r="J1382" s="43">
        <v>8.9706610000000006E-2</v>
      </c>
      <c r="K1382" s="43">
        <v>0.13543021999999999</v>
      </c>
      <c r="L1382" s="43">
        <v>1.38262E-2</v>
      </c>
      <c r="M1382" s="43">
        <v>1.0460217000000001E-2</v>
      </c>
      <c r="N1382" s="43">
        <v>1.1736789999999999</v>
      </c>
      <c r="O1382" s="43">
        <v>3.1867768999999997E-2</v>
      </c>
      <c r="P1382" s="43">
        <v>0</v>
      </c>
      <c r="Q1382" s="43">
        <v>5.5406188999999996E-3</v>
      </c>
      <c r="R1382" s="43">
        <v>3.9478038000000001E-4</v>
      </c>
      <c r="S1382" s="43">
        <v>2.6819051999999999E-2</v>
      </c>
      <c r="U1382" s="93">
        <f t="shared" si="281"/>
        <v>11.745006896551724</v>
      </c>
    </row>
    <row r="1383" spans="1:21">
      <c r="A1383" s="41" t="s">
        <v>33</v>
      </c>
      <c r="B1383" s="94" t="s">
        <v>5814</v>
      </c>
      <c r="C1383" s="74">
        <f t="shared" si="277"/>
        <v>0.93316069314999994</v>
      </c>
      <c r="D1383" s="74">
        <f t="shared" si="278"/>
        <v>5.7391908810000003E-2</v>
      </c>
      <c r="E1383" s="74">
        <f t="shared" si="279"/>
        <v>0.35844551099999999</v>
      </c>
      <c r="F1383" s="74">
        <f t="shared" si="280"/>
        <v>5.5987293339999994E-2</v>
      </c>
      <c r="G1383" s="95">
        <v>0.46133597999999998</v>
      </c>
      <c r="H1383" s="43">
        <v>4.2328151000000001E-2</v>
      </c>
      <c r="I1383" s="43">
        <v>0.13204029</v>
      </c>
      <c r="J1383" s="43">
        <v>2.8464139999999999E-2</v>
      </c>
      <c r="K1383" s="43">
        <v>2.3265409000000001E-2</v>
      </c>
      <c r="L1383" s="43">
        <v>9.6391431000000002E-4</v>
      </c>
      <c r="M1383" s="43">
        <v>4.6984454999999996E-3</v>
      </c>
      <c r="N1383" s="43">
        <v>0.18407707000000001</v>
      </c>
      <c r="O1383" s="43">
        <v>3.0961433999999999E-2</v>
      </c>
      <c r="P1383" s="43">
        <v>0</v>
      </c>
      <c r="Q1383" s="43">
        <v>1.7345525000000001E-2</v>
      </c>
      <c r="R1383" s="43">
        <v>2.7067284000000002E-4</v>
      </c>
      <c r="S1383" s="43">
        <v>7.4096615000000003E-3</v>
      </c>
      <c r="U1383" s="93">
        <f t="shared" si="281"/>
        <v>3.9770343103448274</v>
      </c>
    </row>
    <row r="1384" spans="1:21">
      <c r="A1384" s="41" t="s">
        <v>33</v>
      </c>
      <c r="B1384" s="94" t="s">
        <v>5815</v>
      </c>
      <c r="C1384" s="74">
        <f t="shared" si="277"/>
        <v>1.3084872665</v>
      </c>
      <c r="D1384" s="74">
        <f t="shared" si="278"/>
        <v>5.9231363910000001E-2</v>
      </c>
      <c r="E1384" s="74">
        <f t="shared" si="279"/>
        <v>0.384749165</v>
      </c>
      <c r="F1384" s="74">
        <f t="shared" si="280"/>
        <v>4.6756667590000002E-2</v>
      </c>
      <c r="G1384" s="95">
        <v>0.81775007</v>
      </c>
      <c r="H1384" s="43">
        <v>4.1982405E-2</v>
      </c>
      <c r="I1384" s="43">
        <v>0.12848248000000001</v>
      </c>
      <c r="J1384" s="43">
        <v>2.8742468E-2</v>
      </c>
      <c r="K1384" s="43">
        <v>2.4758199000000002E-2</v>
      </c>
      <c r="L1384" s="43">
        <v>9.7944490999999994E-4</v>
      </c>
      <c r="M1384" s="43">
        <v>4.7512520000000001E-3</v>
      </c>
      <c r="N1384" s="43">
        <v>0.21428427999999999</v>
      </c>
      <c r="O1384" s="43">
        <v>3.0938953000000002E-2</v>
      </c>
      <c r="P1384" s="43">
        <v>0</v>
      </c>
      <c r="Q1384" s="43">
        <v>8.4267773000000004E-3</v>
      </c>
      <c r="R1384" s="43">
        <v>2.0706108999999999E-4</v>
      </c>
      <c r="S1384" s="43">
        <v>7.1838761999999997E-3</v>
      </c>
      <c r="U1384" s="93">
        <f t="shared" si="281"/>
        <v>7.0495695689655165</v>
      </c>
    </row>
    <row r="1385" spans="1:21">
      <c r="A1385" s="41" t="s">
        <v>33</v>
      </c>
      <c r="B1385" s="94" t="s">
        <v>5816</v>
      </c>
      <c r="C1385" s="74">
        <f t="shared" si="277"/>
        <v>1.4406253522500001</v>
      </c>
      <c r="D1385" s="74">
        <f t="shared" si="278"/>
        <v>6.5719114499999995E-2</v>
      </c>
      <c r="E1385" s="74">
        <f t="shared" si="279"/>
        <v>0.43707391400000001</v>
      </c>
      <c r="F1385" s="74">
        <f t="shared" si="280"/>
        <v>5.3811283750000001E-2</v>
      </c>
      <c r="G1385" s="95">
        <v>0.88402104000000004</v>
      </c>
      <c r="H1385" s="43">
        <v>5.0498154000000003E-2</v>
      </c>
      <c r="I1385" s="43">
        <v>0.13108448</v>
      </c>
      <c r="J1385" s="43">
        <v>3.3815845999999997E-2</v>
      </c>
      <c r="K1385" s="43">
        <v>2.5733491000000001E-2</v>
      </c>
      <c r="L1385" s="43">
        <v>1.0349323E-3</v>
      </c>
      <c r="M1385" s="43">
        <v>5.1348451999999999E-3</v>
      </c>
      <c r="N1385" s="43">
        <v>0.25549127999999999</v>
      </c>
      <c r="O1385" s="43">
        <v>3.1086154000000001E-2</v>
      </c>
      <c r="P1385" s="43">
        <v>0</v>
      </c>
      <c r="Q1385" s="43">
        <v>6.9241852999999999E-3</v>
      </c>
      <c r="R1385" s="43">
        <v>2.1205045E-4</v>
      </c>
      <c r="S1385" s="43">
        <v>1.5588894000000001E-2</v>
      </c>
      <c r="U1385" s="93">
        <f t="shared" si="281"/>
        <v>7.6208710344827582</v>
      </c>
    </row>
    <row r="1386" spans="1:21">
      <c r="A1386" s="41" t="s">
        <v>33</v>
      </c>
      <c r="B1386" s="94" t="s">
        <v>5817</v>
      </c>
      <c r="C1386" s="74">
        <f t="shared" si="277"/>
        <v>1.08138843458</v>
      </c>
      <c r="D1386" s="74">
        <f t="shared" si="278"/>
        <v>0.1210751467</v>
      </c>
      <c r="E1386" s="74">
        <f t="shared" si="279"/>
        <v>0.53238787099999996</v>
      </c>
      <c r="F1386" s="74">
        <f t="shared" si="280"/>
        <v>2.381761688E-2</v>
      </c>
      <c r="G1386" s="95">
        <v>0.40410780000000002</v>
      </c>
      <c r="H1386" s="43">
        <v>4.6449000999999997E-2</v>
      </c>
      <c r="I1386" s="43">
        <v>6.7809259999999996E-2</v>
      </c>
      <c r="J1386" s="43">
        <v>4.5515405000000002E-2</v>
      </c>
      <c r="K1386" s="43">
        <v>5.7457002E-2</v>
      </c>
      <c r="L1386" s="43">
        <v>4.8300927E-3</v>
      </c>
      <c r="M1386" s="43">
        <v>1.3272647E-2</v>
      </c>
      <c r="N1386" s="43">
        <v>0.41812960999999998</v>
      </c>
      <c r="O1386" s="43">
        <v>1.0837045E-2</v>
      </c>
      <c r="P1386" s="43">
        <v>0</v>
      </c>
      <c r="Q1386" s="43">
        <v>5.8778655999999997E-3</v>
      </c>
      <c r="R1386" s="43">
        <v>2.0373818000000001E-4</v>
      </c>
      <c r="S1386" s="43">
        <v>6.8989680999999997E-3</v>
      </c>
      <c r="U1386" s="93">
        <f t="shared" si="281"/>
        <v>3.4836879310344826</v>
      </c>
    </row>
    <row r="1387" spans="1:21">
      <c r="A1387" s="41" t="s">
        <v>33</v>
      </c>
      <c r="B1387" s="94" t="s">
        <v>5818</v>
      </c>
      <c r="C1387" s="74">
        <f t="shared" si="277"/>
        <v>0.51056846947000001</v>
      </c>
      <c r="D1387" s="74">
        <f t="shared" si="278"/>
        <v>6.6306236300000002E-2</v>
      </c>
      <c r="E1387" s="74">
        <f t="shared" si="279"/>
        <v>0.22053488899999998</v>
      </c>
      <c r="F1387" s="74">
        <f t="shared" si="280"/>
        <v>2.7426244169999999E-2</v>
      </c>
      <c r="G1387" s="95">
        <v>0.19630110000000001</v>
      </c>
      <c r="H1387" s="43">
        <v>2.0451493000000001E-2</v>
      </c>
      <c r="I1387" s="43">
        <v>5.9528456E-2</v>
      </c>
      <c r="J1387" s="43">
        <v>2.8097588E-2</v>
      </c>
      <c r="K1387" s="43">
        <v>2.5087845000000001E-2</v>
      </c>
      <c r="L1387" s="43">
        <v>1.8258013E-3</v>
      </c>
      <c r="M1387" s="43">
        <v>1.1295002E-2</v>
      </c>
      <c r="N1387" s="43">
        <v>0.14055493999999999</v>
      </c>
      <c r="O1387" s="43">
        <v>1.0622296E-2</v>
      </c>
      <c r="P1387" s="43">
        <v>0</v>
      </c>
      <c r="Q1387" s="43">
        <v>1.4049425000000001E-2</v>
      </c>
      <c r="R1387" s="43">
        <v>1.8565717000000001E-4</v>
      </c>
      <c r="S1387" s="43">
        <v>2.5688659999999999E-3</v>
      </c>
      <c r="U1387" s="93">
        <f t="shared" si="281"/>
        <v>1.6922508620689656</v>
      </c>
    </row>
    <row r="1388" spans="1:21">
      <c r="A1388" s="41" t="s">
        <v>33</v>
      </c>
      <c r="B1388" s="94" t="s">
        <v>5819</v>
      </c>
      <c r="C1388" s="74">
        <f t="shared" si="277"/>
        <v>0.60868823832999996</v>
      </c>
      <c r="D1388" s="74">
        <f t="shared" si="278"/>
        <v>7.0006359399999996E-2</v>
      </c>
      <c r="E1388" s="74">
        <f t="shared" si="279"/>
        <v>0.24305917900000001</v>
      </c>
      <c r="F1388" s="74">
        <f t="shared" si="280"/>
        <v>2.314886993E-2</v>
      </c>
      <c r="G1388" s="95">
        <v>0.27247382999999997</v>
      </c>
      <c r="H1388" s="43">
        <v>2.0885098000000001E-2</v>
      </c>
      <c r="I1388" s="43">
        <v>5.5879781000000003E-2</v>
      </c>
      <c r="J1388" s="43">
        <v>2.8619997000000001E-2</v>
      </c>
      <c r="K1388" s="43">
        <v>2.7883253E-2</v>
      </c>
      <c r="L1388" s="43">
        <v>1.8444484E-3</v>
      </c>
      <c r="M1388" s="43">
        <v>1.1658661000000001E-2</v>
      </c>
      <c r="N1388" s="43">
        <v>0.16629430000000001</v>
      </c>
      <c r="O1388" s="43">
        <v>1.0594186E-2</v>
      </c>
      <c r="P1388" s="43">
        <v>0</v>
      </c>
      <c r="Q1388" s="43">
        <v>9.9541629000000006E-3</v>
      </c>
      <c r="R1388" s="43">
        <v>1.5706562999999999E-4</v>
      </c>
      <c r="S1388" s="43">
        <v>2.4434553999999999E-3</v>
      </c>
      <c r="U1388" s="93">
        <f t="shared" si="281"/>
        <v>2.3489123275862065</v>
      </c>
    </row>
    <row r="1389" spans="1:21">
      <c r="A1389" s="41" t="s">
        <v>33</v>
      </c>
      <c r="B1389" s="94" t="s">
        <v>5820</v>
      </c>
      <c r="C1389" s="74">
        <f t="shared" si="277"/>
        <v>0.65519040032999998</v>
      </c>
      <c r="D1389" s="74">
        <f t="shared" si="278"/>
        <v>7.3447053099999993E-2</v>
      </c>
      <c r="E1389" s="74">
        <f t="shared" si="279"/>
        <v>0.26701750099999999</v>
      </c>
      <c r="F1389" s="74">
        <f t="shared" si="280"/>
        <v>2.3590926230000003E-2</v>
      </c>
      <c r="G1389" s="95">
        <v>0.29113492000000002</v>
      </c>
      <c r="H1389" s="43">
        <v>2.4288694E-2</v>
      </c>
      <c r="I1389" s="43">
        <v>5.7787156999999999E-2</v>
      </c>
      <c r="J1389" s="43">
        <v>3.0979835000000001E-2</v>
      </c>
      <c r="K1389" s="43">
        <v>2.8742196000000001E-2</v>
      </c>
      <c r="L1389" s="43">
        <v>1.8662850999999999E-3</v>
      </c>
      <c r="M1389" s="43">
        <v>1.1858736999999999E-2</v>
      </c>
      <c r="N1389" s="43">
        <v>0.18494165000000001</v>
      </c>
      <c r="O1389" s="43">
        <v>1.0643532000000001E-2</v>
      </c>
      <c r="P1389" s="43">
        <v>0</v>
      </c>
      <c r="Q1389" s="43">
        <v>8.1526120000000001E-3</v>
      </c>
      <c r="R1389" s="43">
        <v>1.6240903000000001E-4</v>
      </c>
      <c r="S1389" s="43">
        <v>4.6323731999999996E-3</v>
      </c>
      <c r="U1389" s="93">
        <f t="shared" si="281"/>
        <v>2.5097837931034483</v>
      </c>
    </row>
    <row r="1390" spans="1:21">
      <c r="A1390" s="41" t="s">
        <v>33</v>
      </c>
      <c r="B1390" s="94" t="s">
        <v>5821</v>
      </c>
      <c r="C1390" s="74">
        <f t="shared" si="277"/>
        <v>4.4088006387800007</v>
      </c>
      <c r="D1390" s="74">
        <f t="shared" si="278"/>
        <v>0.49362113600000002</v>
      </c>
      <c r="E1390" s="74">
        <f t="shared" si="279"/>
        <v>2.1705355200000001</v>
      </c>
      <c r="F1390" s="74">
        <f t="shared" si="280"/>
        <v>9.7103982780000014E-2</v>
      </c>
      <c r="G1390" s="95">
        <v>1.64754</v>
      </c>
      <c r="H1390" s="43">
        <v>0.18937171999999999</v>
      </c>
      <c r="I1390" s="43">
        <v>0.27645710000000001</v>
      </c>
      <c r="J1390" s="43">
        <v>0.18556545999999999</v>
      </c>
      <c r="K1390" s="43">
        <v>0.23425114</v>
      </c>
      <c r="L1390" s="43">
        <v>1.9692199000000001E-2</v>
      </c>
      <c r="M1390" s="43">
        <v>5.4112337000000003E-2</v>
      </c>
      <c r="N1390" s="43">
        <v>1.7047067</v>
      </c>
      <c r="O1390" s="43">
        <v>4.4182432000000001E-2</v>
      </c>
      <c r="P1390" s="43">
        <v>0</v>
      </c>
      <c r="Q1390" s="43">
        <v>2.3963948999999998E-2</v>
      </c>
      <c r="R1390" s="43">
        <v>8.3063677999999997E-4</v>
      </c>
      <c r="S1390" s="43">
        <v>2.8126965E-2</v>
      </c>
      <c r="U1390" s="93">
        <f t="shared" si="281"/>
        <v>14.202931034482758</v>
      </c>
    </row>
    <row r="1391" spans="1:21">
      <c r="A1391" s="41" t="s">
        <v>33</v>
      </c>
      <c r="B1391" s="94" t="s">
        <v>5822</v>
      </c>
      <c r="C1391" s="74">
        <f t="shared" si="277"/>
        <v>2.0815782330500001</v>
      </c>
      <c r="D1391" s="74">
        <f t="shared" si="278"/>
        <v>0.27032930420000001</v>
      </c>
      <c r="E1391" s="74">
        <f t="shared" si="279"/>
        <v>0.89911667799999995</v>
      </c>
      <c r="F1391" s="74">
        <f t="shared" si="280"/>
        <v>0.11181629085</v>
      </c>
      <c r="G1391" s="95">
        <v>0.80031596000000005</v>
      </c>
      <c r="H1391" s="43">
        <v>8.3380358000000002E-2</v>
      </c>
      <c r="I1391" s="43">
        <v>0.24269641</v>
      </c>
      <c r="J1391" s="43">
        <v>0.11455335</v>
      </c>
      <c r="K1391" s="43">
        <v>0.10228268</v>
      </c>
      <c r="L1391" s="43">
        <v>7.4437582E-3</v>
      </c>
      <c r="M1391" s="43">
        <v>4.6049515999999999E-2</v>
      </c>
      <c r="N1391" s="43">
        <v>0.57303990999999999</v>
      </c>
      <c r="O1391" s="43">
        <v>4.3306905E-2</v>
      </c>
      <c r="P1391" s="43">
        <v>0</v>
      </c>
      <c r="Q1391" s="43">
        <v>5.7279245999999999E-2</v>
      </c>
      <c r="R1391" s="43">
        <v>7.5692084999999997E-4</v>
      </c>
      <c r="S1391" s="43">
        <v>1.0473219000000001E-2</v>
      </c>
      <c r="U1391" s="93">
        <f t="shared" si="281"/>
        <v>6.8992755172413798</v>
      </c>
    </row>
    <row r="1392" spans="1:21">
      <c r="A1392" s="41" t="s">
        <v>33</v>
      </c>
      <c r="B1392" s="94" t="s">
        <v>5823</v>
      </c>
      <c r="C1392" s="74">
        <f t="shared" si="277"/>
        <v>2.4816107283799997</v>
      </c>
      <c r="D1392" s="74">
        <f t="shared" si="278"/>
        <v>0.28541463610000001</v>
      </c>
      <c r="E1392" s="74">
        <f t="shared" si="279"/>
        <v>0.99094777899999997</v>
      </c>
      <c r="F1392" s="74">
        <f t="shared" si="280"/>
        <v>9.4377513280000006E-2</v>
      </c>
      <c r="G1392" s="95">
        <v>1.1108708</v>
      </c>
      <c r="H1392" s="43">
        <v>8.5148159000000001E-2</v>
      </c>
      <c r="I1392" s="43">
        <v>0.22782084</v>
      </c>
      <c r="J1392" s="43">
        <v>0.1166832</v>
      </c>
      <c r="K1392" s="43">
        <v>0.11367951</v>
      </c>
      <c r="L1392" s="43">
        <v>7.5197820999999996E-3</v>
      </c>
      <c r="M1392" s="43">
        <v>4.7532143999999998E-2</v>
      </c>
      <c r="N1392" s="43">
        <v>0.67797878</v>
      </c>
      <c r="O1392" s="43">
        <v>4.3192299000000003E-2</v>
      </c>
      <c r="P1392" s="43">
        <v>0</v>
      </c>
      <c r="Q1392" s="43">
        <v>4.0582937999999999E-2</v>
      </c>
      <c r="R1392" s="43">
        <v>6.4035367999999997E-4</v>
      </c>
      <c r="S1392" s="43">
        <v>9.9619226000000009E-3</v>
      </c>
      <c r="U1392" s="93">
        <f t="shared" si="281"/>
        <v>9.5764724137931037</v>
      </c>
    </row>
    <row r="1393" spans="1:21">
      <c r="A1393" s="41" t="s">
        <v>33</v>
      </c>
      <c r="B1393" s="94" t="s">
        <v>5824</v>
      </c>
      <c r="C1393" s="74">
        <f t="shared" si="277"/>
        <v>2.6711991635199999</v>
      </c>
      <c r="D1393" s="74">
        <f t="shared" si="278"/>
        <v>0.29944228390000005</v>
      </c>
      <c r="E1393" s="74">
        <f t="shared" si="279"/>
        <v>1.0886254069999999</v>
      </c>
      <c r="F1393" s="74">
        <f t="shared" si="280"/>
        <v>9.6179772620000006E-2</v>
      </c>
      <c r="G1393" s="95">
        <v>1.1869517000000001</v>
      </c>
      <c r="H1393" s="43">
        <v>9.9024556999999999E-2</v>
      </c>
      <c r="I1393" s="43">
        <v>0.23559716999999999</v>
      </c>
      <c r="J1393" s="43">
        <v>0.12630421999999999</v>
      </c>
      <c r="K1393" s="43">
        <v>0.11718140000000001</v>
      </c>
      <c r="L1393" s="43">
        <v>7.6088099000000001E-3</v>
      </c>
      <c r="M1393" s="43">
        <v>4.8347854000000003E-2</v>
      </c>
      <c r="N1393" s="43">
        <v>0.75400367999999995</v>
      </c>
      <c r="O1393" s="43">
        <v>4.3393485000000002E-2</v>
      </c>
      <c r="P1393" s="43">
        <v>0</v>
      </c>
      <c r="Q1393" s="43">
        <v>3.3238048999999999E-2</v>
      </c>
      <c r="R1393" s="43">
        <v>6.6213861999999996E-4</v>
      </c>
      <c r="S1393" s="43">
        <v>1.8886099999999999E-2</v>
      </c>
      <c r="U1393" s="93">
        <f t="shared" si="281"/>
        <v>10.23234224137931</v>
      </c>
    </row>
    <row r="1394" spans="1:21">
      <c r="A1394" s="41" t="s">
        <v>33</v>
      </c>
      <c r="B1394" s="94" t="s">
        <v>5825</v>
      </c>
      <c r="C1394" s="74">
        <f t="shared" si="277"/>
        <v>0.50660132664199997</v>
      </c>
      <c r="D1394" s="74">
        <f t="shared" si="278"/>
        <v>5.6720441500000003E-2</v>
      </c>
      <c r="E1394" s="74">
        <f t="shared" si="279"/>
        <v>0.24940936400000002</v>
      </c>
      <c r="F1394" s="74">
        <f t="shared" si="280"/>
        <v>1.1157911142E-2</v>
      </c>
      <c r="G1394" s="95">
        <v>0.18931360999999999</v>
      </c>
      <c r="H1394" s="43">
        <v>2.1760103999999999E-2</v>
      </c>
      <c r="I1394" s="43">
        <v>3.1766809999999999E-2</v>
      </c>
      <c r="J1394" s="43">
        <v>2.132274E-2</v>
      </c>
      <c r="K1394" s="43">
        <v>2.6917056000000002E-2</v>
      </c>
      <c r="L1394" s="43">
        <v>2.2627682000000001E-3</v>
      </c>
      <c r="M1394" s="43">
        <v>6.2178772999999998E-3</v>
      </c>
      <c r="N1394" s="43">
        <v>0.19588245000000001</v>
      </c>
      <c r="O1394" s="43">
        <v>5.0768632999999997E-3</v>
      </c>
      <c r="P1394" s="43">
        <v>0</v>
      </c>
      <c r="Q1394" s="43">
        <v>2.7536215000000001E-3</v>
      </c>
      <c r="R1394" s="43">
        <v>9.5445842000000002E-5</v>
      </c>
      <c r="S1394" s="43">
        <v>3.2319804999999999E-3</v>
      </c>
      <c r="U1394" s="93">
        <f t="shared" si="281"/>
        <v>1.6320138793103447</v>
      </c>
    </row>
    <row r="1395" spans="1:21">
      <c r="A1395" s="41" t="s">
        <v>33</v>
      </c>
      <c r="B1395" s="94" t="s">
        <v>5826</v>
      </c>
      <c r="C1395" s="74">
        <f t="shared" si="277"/>
        <v>0.23918756125799998</v>
      </c>
      <c r="D1395" s="74">
        <f t="shared" si="278"/>
        <v>3.1062683780000003E-2</v>
      </c>
      <c r="E1395" s="74">
        <f t="shared" si="279"/>
        <v>0.10331464979999999</v>
      </c>
      <c r="F1395" s="74">
        <f t="shared" si="280"/>
        <v>1.2848455678E-2</v>
      </c>
      <c r="G1395" s="95">
        <v>9.1961771999999997E-2</v>
      </c>
      <c r="H1395" s="43">
        <v>9.5809728000000004E-3</v>
      </c>
      <c r="I1395" s="43">
        <v>2.7887476000000001E-2</v>
      </c>
      <c r="J1395" s="43">
        <v>1.3162962E-2</v>
      </c>
      <c r="K1395" s="43">
        <v>1.1752979E-2</v>
      </c>
      <c r="L1395" s="43">
        <v>8.5533867999999997E-4</v>
      </c>
      <c r="M1395" s="43">
        <v>5.2914041E-3</v>
      </c>
      <c r="N1395" s="43">
        <v>6.5846200999999993E-2</v>
      </c>
      <c r="O1395" s="43">
        <v>4.9762592000000003E-3</v>
      </c>
      <c r="P1395" s="43">
        <v>0</v>
      </c>
      <c r="Q1395" s="43">
        <v>6.5817766999999999E-3</v>
      </c>
      <c r="R1395" s="43">
        <v>8.6975377999999994E-5</v>
      </c>
      <c r="S1395" s="43">
        <v>1.2034444E-3</v>
      </c>
      <c r="U1395" s="93">
        <f t="shared" si="281"/>
        <v>0.79277389655172403</v>
      </c>
    </row>
    <row r="1396" spans="1:21">
      <c r="A1396" s="41" t="s">
        <v>33</v>
      </c>
      <c r="B1396" s="94" t="s">
        <v>5827</v>
      </c>
      <c r="C1396" s="74">
        <f t="shared" si="277"/>
        <v>0.285154021752</v>
      </c>
      <c r="D1396" s="74">
        <f t="shared" si="278"/>
        <v>3.2796091440000001E-2</v>
      </c>
      <c r="E1396" s="74">
        <f t="shared" si="279"/>
        <v>0.11386666920000001</v>
      </c>
      <c r="F1396" s="74">
        <f t="shared" si="280"/>
        <v>1.0844621112E-2</v>
      </c>
      <c r="G1396" s="95">
        <v>0.12764664000000001</v>
      </c>
      <c r="H1396" s="43">
        <v>9.7841052000000005E-3</v>
      </c>
      <c r="I1396" s="43">
        <v>2.6178170000000001E-2</v>
      </c>
      <c r="J1396" s="43">
        <v>1.3407697E-2</v>
      </c>
      <c r="K1396" s="43">
        <v>1.3062552E-2</v>
      </c>
      <c r="L1396" s="43">
        <v>8.6407433999999999E-4</v>
      </c>
      <c r="M1396" s="43">
        <v>5.4617681000000001E-3</v>
      </c>
      <c r="N1396" s="43">
        <v>7.7904394000000002E-2</v>
      </c>
      <c r="O1396" s="43">
        <v>4.9630901999999999E-3</v>
      </c>
      <c r="P1396" s="43">
        <v>0</v>
      </c>
      <c r="Q1396" s="43">
        <v>4.6632569E-3</v>
      </c>
      <c r="R1396" s="43">
        <v>7.3581012000000005E-5</v>
      </c>
      <c r="S1396" s="43">
        <v>1.144693E-3</v>
      </c>
      <c r="U1396" s="93">
        <f t="shared" si="281"/>
        <v>1.1004020689655172</v>
      </c>
    </row>
    <row r="1397" spans="1:21">
      <c r="A1397" s="41" t="s">
        <v>33</v>
      </c>
      <c r="B1397" s="94" t="s">
        <v>5828</v>
      </c>
      <c r="C1397" s="74">
        <f t="shared" si="277"/>
        <v>0.306939033892</v>
      </c>
      <c r="D1397" s="74">
        <f t="shared" si="278"/>
        <v>3.4407963940000001E-2</v>
      </c>
      <c r="E1397" s="74">
        <f t="shared" si="279"/>
        <v>0.12509049699999999</v>
      </c>
      <c r="F1397" s="74">
        <f t="shared" si="280"/>
        <v>1.1051712952E-2</v>
      </c>
      <c r="G1397" s="95">
        <v>0.13638886</v>
      </c>
      <c r="H1397" s="43">
        <v>1.1378598E-2</v>
      </c>
      <c r="I1397" s="43">
        <v>2.7071725000000001E-2</v>
      </c>
      <c r="J1397" s="43">
        <v>1.4513217E-2</v>
      </c>
      <c r="K1397" s="43">
        <v>1.3464944E-2</v>
      </c>
      <c r="L1397" s="43">
        <v>8.7430424000000003E-4</v>
      </c>
      <c r="M1397" s="43">
        <v>5.5554986999999997E-3</v>
      </c>
      <c r="N1397" s="43">
        <v>8.6640174E-2</v>
      </c>
      <c r="O1397" s="43">
        <v>4.9862079000000002E-3</v>
      </c>
      <c r="P1397" s="43">
        <v>0</v>
      </c>
      <c r="Q1397" s="43">
        <v>3.8192789E-3</v>
      </c>
      <c r="R1397" s="43">
        <v>7.6084251999999995E-5</v>
      </c>
      <c r="S1397" s="43">
        <v>2.1701418999999999E-3</v>
      </c>
      <c r="U1397" s="93">
        <f t="shared" si="281"/>
        <v>1.1757660344827585</v>
      </c>
    </row>
    <row r="1398" spans="1:21">
      <c r="A1398" s="41" t="s">
        <v>33</v>
      </c>
      <c r="B1398" s="94" t="s">
        <v>5829</v>
      </c>
      <c r="C1398" s="74">
        <f t="shared" si="277"/>
        <v>0.88609674498000002</v>
      </c>
      <c r="D1398" s="74">
        <f t="shared" si="278"/>
        <v>6.8558439999999984E-2</v>
      </c>
      <c r="E1398" s="74">
        <f t="shared" si="279"/>
        <v>0.42121034400000001</v>
      </c>
      <c r="F1398" s="74">
        <f t="shared" si="280"/>
        <v>2.031746098E-2</v>
      </c>
      <c r="G1398" s="95">
        <v>0.37601050000000003</v>
      </c>
      <c r="H1398" s="43">
        <v>4.0108787E-2</v>
      </c>
      <c r="I1398" s="43">
        <v>4.5924237E-2</v>
      </c>
      <c r="J1398" s="43">
        <v>2.5395597999999998E-2</v>
      </c>
      <c r="K1398" s="43">
        <v>3.6195239999999997E-2</v>
      </c>
      <c r="L1398" s="43">
        <v>3.8016170000000002E-3</v>
      </c>
      <c r="M1398" s="43">
        <v>3.1659850000000001E-3</v>
      </c>
      <c r="N1398" s="43">
        <v>0.33517732</v>
      </c>
      <c r="O1398" s="43">
        <v>1.0436638E-2</v>
      </c>
      <c r="P1398" s="43">
        <v>0</v>
      </c>
      <c r="Q1398" s="43">
        <v>2.4495351000000001E-3</v>
      </c>
      <c r="R1398" s="43">
        <v>1.2239428E-4</v>
      </c>
      <c r="S1398" s="43">
        <v>7.3088935999999997E-3</v>
      </c>
      <c r="U1398" s="93">
        <f t="shared" si="281"/>
        <v>3.2414698275862071</v>
      </c>
    </row>
    <row r="1399" spans="1:21">
      <c r="A1399" s="41" t="s">
        <v>33</v>
      </c>
      <c r="B1399" s="94" t="s">
        <v>5830</v>
      </c>
      <c r="C1399" s="74">
        <f t="shared" si="277"/>
        <v>0.27448409804599999</v>
      </c>
      <c r="D1399" s="74">
        <f t="shared" si="278"/>
        <v>1.569382498E-2</v>
      </c>
      <c r="E1399" s="74">
        <f t="shared" si="279"/>
        <v>0.10991279900000001</v>
      </c>
      <c r="F1399" s="74">
        <f t="shared" si="280"/>
        <v>1.8593914066E-2</v>
      </c>
      <c r="G1399" s="95">
        <v>0.13028355999999999</v>
      </c>
      <c r="H1399" s="43">
        <v>1.2870036E-2</v>
      </c>
      <c r="I1399" s="43">
        <v>3.6132881999999998E-2</v>
      </c>
      <c r="J1399" s="43">
        <v>8.6009836000000006E-3</v>
      </c>
      <c r="K1399" s="43">
        <v>5.1941351000000004E-3</v>
      </c>
      <c r="L1399" s="43">
        <v>3.2563497999999998E-4</v>
      </c>
      <c r="M1399" s="43">
        <v>1.5730713E-3</v>
      </c>
      <c r="N1399" s="43">
        <v>6.0909880999999999E-2</v>
      </c>
      <c r="O1399" s="43">
        <v>1.0187355E-2</v>
      </c>
      <c r="P1399" s="43">
        <v>0</v>
      </c>
      <c r="Q1399" s="43">
        <v>6.2340486999999997E-3</v>
      </c>
      <c r="R1399" s="43">
        <v>9.5348965999999998E-5</v>
      </c>
      <c r="S1399" s="43">
        <v>2.0771613999999998E-3</v>
      </c>
      <c r="U1399" s="93">
        <f t="shared" si="281"/>
        <v>1.1231341379310344</v>
      </c>
    </row>
    <row r="1400" spans="1:21">
      <c r="A1400" s="41" t="s">
        <v>33</v>
      </c>
      <c r="B1400" s="94" t="s">
        <v>5831</v>
      </c>
      <c r="C1400" s="74">
        <f t="shared" si="277"/>
        <v>0.38386216671099999</v>
      </c>
      <c r="D1400" s="74">
        <f t="shared" si="278"/>
        <v>1.684477958E-2</v>
      </c>
      <c r="E1400" s="74">
        <f t="shared" si="279"/>
        <v>0.12299082</v>
      </c>
      <c r="F1400" s="74">
        <f t="shared" si="280"/>
        <v>1.5650557131000001E-2</v>
      </c>
      <c r="G1400" s="95">
        <v>0.22837600999999999</v>
      </c>
      <c r="H1400" s="43">
        <v>1.3229012E-2</v>
      </c>
      <c r="I1400" s="43">
        <v>3.5179741E-2</v>
      </c>
      <c r="J1400" s="43">
        <v>8.7950258E-3</v>
      </c>
      <c r="K1400" s="43">
        <v>6.1098467999999998E-3</v>
      </c>
      <c r="L1400" s="43">
        <v>3.2996537999999999E-4</v>
      </c>
      <c r="M1400" s="43">
        <v>1.6099415999999999E-3</v>
      </c>
      <c r="N1400" s="43">
        <v>7.4582067000000002E-2</v>
      </c>
      <c r="O1400" s="43">
        <v>1.0184392E-2</v>
      </c>
      <c r="P1400" s="43">
        <v>0</v>
      </c>
      <c r="Q1400" s="43">
        <v>3.3866836999999999E-3</v>
      </c>
      <c r="R1400" s="43">
        <v>7.1525231000000002E-5</v>
      </c>
      <c r="S1400" s="43">
        <v>2.0079562E-3</v>
      </c>
      <c r="U1400" s="93">
        <f t="shared" si="281"/>
        <v>1.9687587068965515</v>
      </c>
    </row>
    <row r="1401" spans="1:21">
      <c r="A1401" s="41" t="s">
        <v>33</v>
      </c>
      <c r="B1401" s="94" t="s">
        <v>5832</v>
      </c>
      <c r="C1401" s="74">
        <f t="shared" si="277"/>
        <v>0.42030888926300003</v>
      </c>
      <c r="D1401" s="74">
        <f t="shared" si="278"/>
        <v>1.8688652680000001E-2</v>
      </c>
      <c r="E1401" s="74">
        <f t="shared" si="279"/>
        <v>0.13767047900000001</v>
      </c>
      <c r="F1401" s="74">
        <f t="shared" si="280"/>
        <v>1.7493147583000003E-2</v>
      </c>
      <c r="G1401" s="95">
        <v>0.24645660999999999</v>
      </c>
      <c r="H1401" s="43">
        <v>1.5599487E-2</v>
      </c>
      <c r="I1401" s="43">
        <v>3.5943559E-2</v>
      </c>
      <c r="J1401" s="43">
        <v>1.0222125E-2</v>
      </c>
      <c r="K1401" s="43">
        <v>6.4025250000000001E-3</v>
      </c>
      <c r="L1401" s="43">
        <v>3.4537537999999998E-4</v>
      </c>
      <c r="M1401" s="43">
        <v>1.7186273E-3</v>
      </c>
      <c r="N1401" s="43">
        <v>8.6127433000000003E-2</v>
      </c>
      <c r="O1401" s="43">
        <v>1.0224966E-2</v>
      </c>
      <c r="P1401" s="43">
        <v>0</v>
      </c>
      <c r="Q1401" s="43">
        <v>2.9136964E-3</v>
      </c>
      <c r="R1401" s="43">
        <v>7.3065883000000001E-5</v>
      </c>
      <c r="S1401" s="43">
        <v>4.2814193000000004E-3</v>
      </c>
      <c r="U1401" s="93">
        <f t="shared" si="281"/>
        <v>2.1246259482758618</v>
      </c>
    </row>
    <row r="1402" spans="1:21">
      <c r="A1402" s="41" t="s">
        <v>33</v>
      </c>
      <c r="B1402" s="94" t="s">
        <v>5833</v>
      </c>
      <c r="C1402" s="74">
        <f t="shared" si="277"/>
        <v>3.28183982934</v>
      </c>
      <c r="D1402" s="74">
        <f t="shared" si="278"/>
        <v>0.25392014400000001</v>
      </c>
      <c r="E1402" s="74">
        <f t="shared" si="279"/>
        <v>1.5600383299999998</v>
      </c>
      <c r="F1402" s="74">
        <f t="shared" si="280"/>
        <v>7.5249855340000005E-2</v>
      </c>
      <c r="G1402" s="95">
        <v>1.3926315</v>
      </c>
      <c r="H1402" s="43">
        <v>0.14855106000000001</v>
      </c>
      <c r="I1402" s="43">
        <v>0.17008977</v>
      </c>
      <c r="J1402" s="43">
        <v>9.4057770999999998E-2</v>
      </c>
      <c r="K1402" s="43">
        <v>0.13405644</v>
      </c>
      <c r="L1402" s="43">
        <v>1.4080063E-2</v>
      </c>
      <c r="M1402" s="43">
        <v>1.1725869999999999E-2</v>
      </c>
      <c r="N1402" s="43">
        <v>1.2413974999999999</v>
      </c>
      <c r="O1402" s="43">
        <v>3.8654214999999999E-2</v>
      </c>
      <c r="P1402" s="43">
        <v>0</v>
      </c>
      <c r="Q1402" s="43">
        <v>9.0723521999999997E-3</v>
      </c>
      <c r="R1402" s="43">
        <v>4.5331214000000002E-4</v>
      </c>
      <c r="S1402" s="43">
        <v>2.7069975999999999E-2</v>
      </c>
      <c r="U1402" s="93">
        <f t="shared" si="281"/>
        <v>12.005443965517241</v>
      </c>
    </row>
    <row r="1403" spans="1:21">
      <c r="A1403" s="41" t="s">
        <v>33</v>
      </c>
      <c r="B1403" s="94" t="s">
        <v>5834</v>
      </c>
      <c r="C1403" s="74">
        <f t="shared" si="277"/>
        <v>1.0166077682200001</v>
      </c>
      <c r="D1403" s="74">
        <f t="shared" si="278"/>
        <v>5.8125277399999994E-2</v>
      </c>
      <c r="E1403" s="74">
        <f t="shared" si="279"/>
        <v>0.40708444099999996</v>
      </c>
      <c r="F1403" s="74">
        <f t="shared" si="280"/>
        <v>6.8866349820000006E-2</v>
      </c>
      <c r="G1403" s="95">
        <v>0.48253170000000001</v>
      </c>
      <c r="H1403" s="43">
        <v>4.7666801000000002E-2</v>
      </c>
      <c r="I1403" s="43">
        <v>0.13382548999999999</v>
      </c>
      <c r="J1403" s="43">
        <v>3.1855494999999998E-2</v>
      </c>
      <c r="K1403" s="43">
        <v>1.9237536999999999E-2</v>
      </c>
      <c r="L1403" s="43">
        <v>1.2060555000000001E-3</v>
      </c>
      <c r="M1403" s="43">
        <v>5.8261898999999997E-3</v>
      </c>
      <c r="N1403" s="43">
        <v>0.22559214999999999</v>
      </c>
      <c r="O1403" s="43">
        <v>3.7730946000000001E-2</v>
      </c>
      <c r="P1403" s="43">
        <v>0</v>
      </c>
      <c r="Q1403" s="43">
        <v>2.3089069E-2</v>
      </c>
      <c r="R1403" s="43">
        <v>3.5314431999999997E-4</v>
      </c>
      <c r="S1403" s="43">
        <v>7.6931904999999997E-3</v>
      </c>
      <c r="U1403" s="93">
        <f t="shared" si="281"/>
        <v>4.1597560344827587</v>
      </c>
    </row>
    <row r="1404" spans="1:21">
      <c r="A1404" s="41" t="s">
        <v>33</v>
      </c>
      <c r="B1404" s="94" t="s">
        <v>5835</v>
      </c>
      <c r="C1404" s="74">
        <f t="shared" si="277"/>
        <v>1.4217117428599999</v>
      </c>
      <c r="D1404" s="74">
        <f t="shared" si="278"/>
        <v>6.23880728E-2</v>
      </c>
      <c r="E1404" s="74">
        <f t="shared" si="279"/>
        <v>0.45552156199999999</v>
      </c>
      <c r="F1404" s="74">
        <f t="shared" si="280"/>
        <v>5.796502806E-2</v>
      </c>
      <c r="G1404" s="95">
        <v>0.84583708000000002</v>
      </c>
      <c r="H1404" s="43">
        <v>4.8996341999999998E-2</v>
      </c>
      <c r="I1404" s="43">
        <v>0.13029534000000001</v>
      </c>
      <c r="J1404" s="43">
        <v>3.257417E-2</v>
      </c>
      <c r="K1404" s="43">
        <v>2.2629061999999998E-2</v>
      </c>
      <c r="L1404" s="43">
        <v>1.222094E-3</v>
      </c>
      <c r="M1404" s="43">
        <v>5.9627467999999999E-3</v>
      </c>
      <c r="N1404" s="43">
        <v>0.27622987999999998</v>
      </c>
      <c r="O1404" s="43">
        <v>3.7719971999999997E-2</v>
      </c>
      <c r="P1404" s="43">
        <v>0</v>
      </c>
      <c r="Q1404" s="43">
        <v>1.2543273000000001E-2</v>
      </c>
      <c r="R1404" s="43">
        <v>2.6490826E-4</v>
      </c>
      <c r="S1404" s="43">
        <v>7.4368747999999998E-3</v>
      </c>
      <c r="U1404" s="93">
        <f t="shared" si="281"/>
        <v>7.2916989655172415</v>
      </c>
    </row>
    <row r="1405" spans="1:21">
      <c r="A1405" s="41" t="s">
        <v>33</v>
      </c>
      <c r="B1405" s="94" t="s">
        <v>5836</v>
      </c>
      <c r="C1405" s="74">
        <f t="shared" si="277"/>
        <v>1.5566995858800001</v>
      </c>
      <c r="D1405" s="74">
        <f t="shared" si="278"/>
        <v>6.9217233500000003E-2</v>
      </c>
      <c r="E1405" s="74">
        <f t="shared" si="279"/>
        <v>0.50989065900000008</v>
      </c>
      <c r="F1405" s="74">
        <f t="shared" si="280"/>
        <v>6.4789433379999997E-2</v>
      </c>
      <c r="G1405" s="95">
        <v>0.91280225999999998</v>
      </c>
      <c r="H1405" s="43">
        <v>5.7775879000000002E-2</v>
      </c>
      <c r="I1405" s="43">
        <v>0.13312429000000001</v>
      </c>
      <c r="J1405" s="43">
        <v>3.7859722999999998E-2</v>
      </c>
      <c r="K1405" s="43">
        <v>2.3713056E-2</v>
      </c>
      <c r="L1405" s="43">
        <v>1.2791681E-3</v>
      </c>
      <c r="M1405" s="43">
        <v>6.3652863999999997E-3</v>
      </c>
      <c r="N1405" s="43">
        <v>0.31899049000000002</v>
      </c>
      <c r="O1405" s="43">
        <v>3.7870242999999998E-2</v>
      </c>
      <c r="P1405" s="43">
        <v>0</v>
      </c>
      <c r="Q1405" s="43">
        <v>1.0791468E-2</v>
      </c>
      <c r="R1405" s="43">
        <v>2.7061438000000002E-4</v>
      </c>
      <c r="S1405" s="43">
        <v>1.5857108000000002E-2</v>
      </c>
      <c r="U1405" s="93">
        <f t="shared" si="281"/>
        <v>7.8689849999999995</v>
      </c>
    </row>
    <row r="1406" spans="1:21">
      <c r="A1406" s="41" t="s">
        <v>33</v>
      </c>
      <c r="B1406" s="94" t="s">
        <v>5837</v>
      </c>
      <c r="C1406" s="74">
        <f t="shared" si="277"/>
        <v>0.76757909904999999</v>
      </c>
      <c r="D1406" s="74">
        <f t="shared" si="278"/>
        <v>7.1749102800000006E-2</v>
      </c>
      <c r="E1406" s="74">
        <f t="shared" si="279"/>
        <v>0.43315791599999998</v>
      </c>
      <c r="F1406" s="74">
        <f t="shared" si="280"/>
        <v>3.2068490249999998E-2</v>
      </c>
      <c r="G1406" s="95">
        <v>0.23060359</v>
      </c>
      <c r="H1406" s="43">
        <v>0.10011042000000001</v>
      </c>
      <c r="I1406" s="43">
        <v>3.4421765999999999E-2</v>
      </c>
      <c r="J1406" s="43">
        <v>2.3537575000000002E-2</v>
      </c>
      <c r="K1406" s="43">
        <v>4.1609284000000003E-2</v>
      </c>
      <c r="L1406" s="43">
        <v>2.8584356000000001E-3</v>
      </c>
      <c r="M1406" s="43">
        <v>3.7438082E-3</v>
      </c>
      <c r="N1406" s="43">
        <v>0.29862572999999998</v>
      </c>
      <c r="O1406" s="43">
        <v>1.2607642000000001E-2</v>
      </c>
      <c r="P1406" s="43">
        <v>0</v>
      </c>
      <c r="Q1406" s="43">
        <v>8.5746899999999994E-3</v>
      </c>
      <c r="R1406" s="43">
        <v>2.0633825000000001E-4</v>
      </c>
      <c r="S1406" s="43">
        <v>1.067982E-2</v>
      </c>
      <c r="U1406" s="93">
        <f t="shared" si="281"/>
        <v>1.9879619827586206</v>
      </c>
    </row>
    <row r="1407" spans="1:21">
      <c r="A1407" s="41" t="s">
        <v>33</v>
      </c>
      <c r="B1407" s="94" t="s">
        <v>5838</v>
      </c>
      <c r="C1407" s="74">
        <f t="shared" si="277"/>
        <v>0.44655968673000002</v>
      </c>
      <c r="D1407" s="74">
        <f t="shared" si="278"/>
        <v>3.6273745390000001E-2</v>
      </c>
      <c r="E1407" s="74">
        <f t="shared" si="279"/>
        <v>0.22616747300000001</v>
      </c>
      <c r="F1407" s="74">
        <f t="shared" si="280"/>
        <v>3.072532834E-2</v>
      </c>
      <c r="G1407" s="95">
        <v>0.15339314000000001</v>
      </c>
      <c r="H1407" s="43">
        <v>8.1945830999999997E-2</v>
      </c>
      <c r="I1407" s="43">
        <v>2.7786582000000001E-2</v>
      </c>
      <c r="J1407" s="43">
        <v>1.2226831000000001E-2</v>
      </c>
      <c r="K1407" s="43">
        <v>2.0852220000000001E-2</v>
      </c>
      <c r="L1407" s="43">
        <v>5.0334999E-4</v>
      </c>
      <c r="M1407" s="43">
        <v>2.6913444000000002E-3</v>
      </c>
      <c r="N1407" s="43">
        <v>0.11643506000000001</v>
      </c>
      <c r="O1407" s="43">
        <v>1.2437312000000001E-2</v>
      </c>
      <c r="P1407" s="43">
        <v>0</v>
      </c>
      <c r="Q1407" s="43">
        <v>1.0983609E-2</v>
      </c>
      <c r="R1407" s="43">
        <v>1.8586964000000001E-4</v>
      </c>
      <c r="S1407" s="43">
        <v>7.1185377000000001E-3</v>
      </c>
      <c r="U1407" s="93">
        <f t="shared" si="281"/>
        <v>1.3223546551724139</v>
      </c>
    </row>
    <row r="1408" spans="1:21">
      <c r="A1408" s="41" t="s">
        <v>33</v>
      </c>
      <c r="B1408" s="94" t="s">
        <v>5839</v>
      </c>
      <c r="C1408" s="74">
        <f t="shared" si="277"/>
        <v>0.45476085049999992</v>
      </c>
      <c r="D1408" s="74">
        <f t="shared" si="278"/>
        <v>3.6830038839999996E-2</v>
      </c>
      <c r="E1408" s="74">
        <f t="shared" si="279"/>
        <v>0.23177554699999997</v>
      </c>
      <c r="F1408" s="74">
        <f t="shared" si="280"/>
        <v>2.8891504660000001E-2</v>
      </c>
      <c r="G1408" s="95">
        <v>0.15726376</v>
      </c>
      <c r="H1408" s="43">
        <v>8.1959095999999995E-2</v>
      </c>
      <c r="I1408" s="43">
        <v>2.7165871000000001E-2</v>
      </c>
      <c r="J1408" s="43">
        <v>1.2327329999999999E-2</v>
      </c>
      <c r="K1408" s="43">
        <v>2.1293065E-2</v>
      </c>
      <c r="L1408" s="43">
        <v>5.1417374000000001E-4</v>
      </c>
      <c r="M1408" s="43">
        <v>2.6954701000000002E-3</v>
      </c>
      <c r="N1408" s="43">
        <v>0.12265058</v>
      </c>
      <c r="O1408" s="43">
        <v>1.2437304999999999E-2</v>
      </c>
      <c r="P1408" s="43">
        <v>0</v>
      </c>
      <c r="Q1408" s="43">
        <v>9.2082186E-3</v>
      </c>
      <c r="R1408" s="43">
        <v>1.7198786E-4</v>
      </c>
      <c r="S1408" s="43">
        <v>7.0739931999999998E-3</v>
      </c>
      <c r="U1408" s="93">
        <f t="shared" si="281"/>
        <v>1.3557220689655172</v>
      </c>
    </row>
    <row r="1409" spans="1:21">
      <c r="A1409" s="41" t="s">
        <v>33</v>
      </c>
      <c r="B1409" s="94" t="s">
        <v>5840</v>
      </c>
      <c r="C1409" s="74">
        <f t="shared" si="277"/>
        <v>0.4782212441</v>
      </c>
      <c r="D1409" s="74">
        <f t="shared" si="278"/>
        <v>3.7898310919999997E-2</v>
      </c>
      <c r="E1409" s="74">
        <f t="shared" si="279"/>
        <v>0.242307614</v>
      </c>
      <c r="F1409" s="74">
        <f t="shared" si="280"/>
        <v>3.1197799179999999E-2</v>
      </c>
      <c r="G1409" s="95">
        <v>0.16681752</v>
      </c>
      <c r="H1409" s="43">
        <v>8.3129960000000003E-2</v>
      </c>
      <c r="I1409" s="43">
        <v>2.7615853999999999E-2</v>
      </c>
      <c r="J1409" s="43">
        <v>1.3094056E-2</v>
      </c>
      <c r="K1409" s="43">
        <v>2.1499234999999998E-2</v>
      </c>
      <c r="L1409" s="43">
        <v>5.2425742000000003E-4</v>
      </c>
      <c r="M1409" s="43">
        <v>2.7807625000000002E-3</v>
      </c>
      <c r="N1409" s="43">
        <v>0.13156180000000001</v>
      </c>
      <c r="O1409" s="43">
        <v>1.245286E-2</v>
      </c>
      <c r="P1409" s="43">
        <v>0</v>
      </c>
      <c r="Q1409" s="43">
        <v>8.8749347999999995E-3</v>
      </c>
      <c r="R1409" s="43">
        <v>1.7312687999999999E-4</v>
      </c>
      <c r="S1409" s="43">
        <v>9.6968774999999993E-3</v>
      </c>
      <c r="U1409" s="93">
        <f t="shared" si="281"/>
        <v>1.4380820689655172</v>
      </c>
    </row>
    <row r="1410" spans="1:21">
      <c r="A1410" s="41" t="s">
        <v>33</v>
      </c>
      <c r="B1410" s="94" t="s">
        <v>5841</v>
      </c>
      <c r="C1410" s="74">
        <f t="shared" si="277"/>
        <v>3.2963520131699999</v>
      </c>
      <c r="D1410" s="74">
        <f t="shared" si="278"/>
        <v>0.30812498400000005</v>
      </c>
      <c r="E1410" s="74">
        <f t="shared" si="279"/>
        <v>1.8601874</v>
      </c>
      <c r="F1410" s="74">
        <f t="shared" si="280"/>
        <v>0.13771743916999998</v>
      </c>
      <c r="G1410" s="95">
        <v>0.99032218999999999</v>
      </c>
      <c r="H1410" s="43">
        <v>0.42992205999999999</v>
      </c>
      <c r="I1410" s="43">
        <v>0.14782354</v>
      </c>
      <c r="J1410" s="43">
        <v>0.10108161</v>
      </c>
      <c r="K1410" s="43">
        <v>0.17869018</v>
      </c>
      <c r="L1410" s="43">
        <v>1.227549E-2</v>
      </c>
      <c r="M1410" s="43">
        <v>1.6077704000000002E-2</v>
      </c>
      <c r="N1410" s="43">
        <v>1.2824418</v>
      </c>
      <c r="O1410" s="43">
        <v>5.4143245999999999E-2</v>
      </c>
      <c r="P1410" s="43">
        <v>0</v>
      </c>
      <c r="Q1410" s="43">
        <v>3.6823821999999999E-2</v>
      </c>
      <c r="R1410" s="43">
        <v>8.8611517000000001E-4</v>
      </c>
      <c r="S1410" s="43">
        <v>4.5864255999999999E-2</v>
      </c>
      <c r="U1410" s="93">
        <f t="shared" si="281"/>
        <v>8.5372602586206892</v>
      </c>
    </row>
    <row r="1411" spans="1:21">
      <c r="A1411" s="41" t="s">
        <v>33</v>
      </c>
      <c r="B1411" s="94" t="s">
        <v>5842</v>
      </c>
      <c r="C1411" s="74">
        <f t="shared" si="277"/>
        <v>1.9177409728700001</v>
      </c>
      <c r="D1411" s="74">
        <f t="shared" si="278"/>
        <v>0.15577682070000001</v>
      </c>
      <c r="E1411" s="74">
        <f t="shared" si="279"/>
        <v>0.97127136000000003</v>
      </c>
      <c r="F1411" s="74">
        <f t="shared" si="280"/>
        <v>0.13194926217</v>
      </c>
      <c r="G1411" s="95">
        <v>0.65874352999999997</v>
      </c>
      <c r="H1411" s="43">
        <v>0.35191461000000002</v>
      </c>
      <c r="I1411" s="43">
        <v>0.11932888</v>
      </c>
      <c r="J1411" s="43">
        <v>5.2507865000000001E-2</v>
      </c>
      <c r="K1411" s="43">
        <v>8.9549408999999996E-2</v>
      </c>
      <c r="L1411" s="43">
        <v>2.1616257000000002E-3</v>
      </c>
      <c r="M1411" s="43">
        <v>1.1557921000000001E-2</v>
      </c>
      <c r="N1411" s="43">
        <v>0.50002787000000004</v>
      </c>
      <c r="O1411" s="43">
        <v>5.3411768999999998E-2</v>
      </c>
      <c r="P1411" s="43">
        <v>0</v>
      </c>
      <c r="Q1411" s="43">
        <v>4.7168873E-2</v>
      </c>
      <c r="R1411" s="43">
        <v>7.9821316999999995E-4</v>
      </c>
      <c r="S1411" s="43">
        <v>3.0570407000000001E-2</v>
      </c>
      <c r="U1411" s="93">
        <f t="shared" si="281"/>
        <v>5.678823534482758</v>
      </c>
    </row>
    <row r="1412" spans="1:21">
      <c r="A1412" s="41" t="s">
        <v>33</v>
      </c>
      <c r="B1412" s="94" t="s">
        <v>5843</v>
      </c>
      <c r="C1412" s="74">
        <f t="shared" si="277"/>
        <v>1.9529606782700002</v>
      </c>
      <c r="D1412" s="74">
        <f t="shared" si="278"/>
        <v>0.1581658121</v>
      </c>
      <c r="E1412" s="74">
        <f t="shared" si="279"/>
        <v>0.99535510000000005</v>
      </c>
      <c r="F1412" s="74">
        <f t="shared" si="280"/>
        <v>0.12407394616999999</v>
      </c>
      <c r="G1412" s="95">
        <v>0.67536582000000001</v>
      </c>
      <c r="H1412" s="43">
        <v>0.35197158000000001</v>
      </c>
      <c r="I1412" s="43">
        <v>0.11666325</v>
      </c>
      <c r="J1412" s="43">
        <v>5.2939451999999998E-2</v>
      </c>
      <c r="K1412" s="43">
        <v>9.1442613000000006E-2</v>
      </c>
      <c r="L1412" s="43">
        <v>2.2081080999999999E-3</v>
      </c>
      <c r="M1412" s="43">
        <v>1.1575639E-2</v>
      </c>
      <c r="N1412" s="43">
        <v>0.52672026999999999</v>
      </c>
      <c r="O1412" s="43">
        <v>5.3411739E-2</v>
      </c>
      <c r="P1412" s="43">
        <v>0</v>
      </c>
      <c r="Q1412" s="43">
        <v>3.9544496999999998E-2</v>
      </c>
      <c r="R1412" s="43">
        <v>7.3859817E-4</v>
      </c>
      <c r="S1412" s="43">
        <v>3.0379112E-2</v>
      </c>
      <c r="U1412" s="93">
        <f t="shared" si="281"/>
        <v>5.8221191379310344</v>
      </c>
    </row>
    <row r="1413" spans="1:21">
      <c r="A1413" s="41" t="s">
        <v>33</v>
      </c>
      <c r="B1413" s="94" t="s">
        <v>5844</v>
      </c>
      <c r="C1413" s="74">
        <f t="shared" si="277"/>
        <v>2.05371086287</v>
      </c>
      <c r="D1413" s="74">
        <f t="shared" si="278"/>
        <v>0.16275348319999999</v>
      </c>
      <c r="E1413" s="74">
        <f t="shared" si="279"/>
        <v>1.0405848500000001</v>
      </c>
      <c r="F1413" s="74">
        <f t="shared" si="280"/>
        <v>0.13397827967000001</v>
      </c>
      <c r="G1413" s="95">
        <v>0.71639425000000001</v>
      </c>
      <c r="H1413" s="43">
        <v>0.35699983000000002</v>
      </c>
      <c r="I1413" s="43">
        <v>0.11859569</v>
      </c>
      <c r="J1413" s="43">
        <v>5.6232142999999998E-2</v>
      </c>
      <c r="K1413" s="43">
        <v>9.2328003000000006E-2</v>
      </c>
      <c r="L1413" s="43">
        <v>2.2514122E-3</v>
      </c>
      <c r="M1413" s="43">
        <v>1.1941925000000001E-2</v>
      </c>
      <c r="N1413" s="43">
        <v>0.56498932999999996</v>
      </c>
      <c r="O1413" s="43">
        <v>5.3478540999999997E-2</v>
      </c>
      <c r="P1413" s="43">
        <v>0</v>
      </c>
      <c r="Q1413" s="43">
        <v>3.8113216999999998E-2</v>
      </c>
      <c r="R1413" s="43">
        <v>7.4348966999999999E-4</v>
      </c>
      <c r="S1413" s="43">
        <v>4.1643032000000003E-2</v>
      </c>
      <c r="U1413" s="93">
        <f t="shared" si="281"/>
        <v>6.1758125000000001</v>
      </c>
    </row>
    <row r="1414" spans="1:21">
      <c r="A1414" s="41" t="s">
        <v>33</v>
      </c>
      <c r="B1414" s="94" t="s">
        <v>5845</v>
      </c>
      <c r="C1414" s="74">
        <f t="shared" si="277"/>
        <v>0.37877336538999995</v>
      </c>
      <c r="D1414" s="74">
        <f t="shared" si="278"/>
        <v>3.5405664699999999E-2</v>
      </c>
      <c r="E1414" s="74">
        <f t="shared" si="279"/>
        <v>0.21374823599999998</v>
      </c>
      <c r="F1414" s="74">
        <f t="shared" si="280"/>
        <v>1.5824674689999998E-2</v>
      </c>
      <c r="G1414" s="95">
        <v>0.11379479000000001</v>
      </c>
      <c r="H1414" s="43">
        <v>4.9400982000000003E-2</v>
      </c>
      <c r="I1414" s="43">
        <v>1.6985934000000001E-2</v>
      </c>
      <c r="J1414" s="43">
        <v>1.1614967E-2</v>
      </c>
      <c r="K1414" s="43">
        <v>2.0532722E-2</v>
      </c>
      <c r="L1414" s="43">
        <v>1.4105376999999999E-3</v>
      </c>
      <c r="M1414" s="43">
        <v>1.8474380000000001E-3</v>
      </c>
      <c r="N1414" s="43">
        <v>0.14736131999999999</v>
      </c>
      <c r="O1414" s="43">
        <v>6.2214289000000001E-3</v>
      </c>
      <c r="P1414" s="43">
        <v>0</v>
      </c>
      <c r="Q1414" s="43">
        <v>4.2313087999999999E-3</v>
      </c>
      <c r="R1414" s="43">
        <v>1.0182069000000001E-4</v>
      </c>
      <c r="S1414" s="43">
        <v>5.2701162999999997E-3</v>
      </c>
      <c r="U1414" s="93">
        <f t="shared" si="281"/>
        <v>0.98098956896551726</v>
      </c>
    </row>
    <row r="1415" spans="1:21">
      <c r="A1415" s="41" t="s">
        <v>33</v>
      </c>
      <c r="B1415" s="94" t="s">
        <v>5846</v>
      </c>
      <c r="C1415" s="74">
        <f t="shared" si="277"/>
        <v>0.22036154181699999</v>
      </c>
      <c r="D1415" s="74">
        <f t="shared" si="278"/>
        <v>1.7899821069999999E-2</v>
      </c>
      <c r="E1415" s="74">
        <f t="shared" si="279"/>
        <v>0.11160571599999999</v>
      </c>
      <c r="F1415" s="74">
        <f t="shared" si="280"/>
        <v>1.5161871747E-2</v>
      </c>
      <c r="G1415" s="95">
        <v>7.5694132999999997E-2</v>
      </c>
      <c r="H1415" s="43">
        <v>4.0437394000000002E-2</v>
      </c>
      <c r="I1415" s="43">
        <v>1.3711703E-2</v>
      </c>
      <c r="J1415" s="43">
        <v>6.0335125000000002E-3</v>
      </c>
      <c r="K1415" s="43">
        <v>1.0289839E-2</v>
      </c>
      <c r="L1415" s="43">
        <v>2.4838557E-4</v>
      </c>
      <c r="M1415" s="43">
        <v>1.328084E-3</v>
      </c>
      <c r="N1415" s="43">
        <v>5.7456619E-2</v>
      </c>
      <c r="O1415" s="43">
        <v>6.1373772000000004E-3</v>
      </c>
      <c r="P1415" s="43">
        <v>0</v>
      </c>
      <c r="Q1415" s="43">
        <v>5.4200257E-3</v>
      </c>
      <c r="R1415" s="43">
        <v>9.1720147000000005E-5</v>
      </c>
      <c r="S1415" s="43">
        <v>3.5127486999999998E-3</v>
      </c>
      <c r="U1415" s="93">
        <f t="shared" si="281"/>
        <v>0.65253562931034481</v>
      </c>
    </row>
    <row r="1416" spans="1:21">
      <c r="A1416" s="41" t="s">
        <v>33</v>
      </c>
      <c r="B1416" s="94" t="s">
        <v>5847</v>
      </c>
      <c r="C1416" s="74">
        <f t="shared" si="277"/>
        <v>0.22440852458600002</v>
      </c>
      <c r="D1416" s="74">
        <f t="shared" si="278"/>
        <v>1.8174332409999997E-2</v>
      </c>
      <c r="E1416" s="74">
        <f t="shared" si="279"/>
        <v>0.11437310099999999</v>
      </c>
      <c r="F1416" s="74">
        <f t="shared" si="280"/>
        <v>1.4256944176000002E-2</v>
      </c>
      <c r="G1416" s="95">
        <v>7.7604146999999998E-2</v>
      </c>
      <c r="H1416" s="43">
        <v>4.0443938999999998E-2</v>
      </c>
      <c r="I1416" s="43">
        <v>1.3405403999999999E-2</v>
      </c>
      <c r="J1416" s="43">
        <v>6.0831046999999996E-3</v>
      </c>
      <c r="K1416" s="43">
        <v>1.0507381E-2</v>
      </c>
      <c r="L1416" s="43">
        <v>2.5372671E-4</v>
      </c>
      <c r="M1416" s="43">
        <v>1.33012E-3</v>
      </c>
      <c r="N1416" s="43">
        <v>6.0523757999999997E-2</v>
      </c>
      <c r="O1416" s="43">
        <v>6.1373738000000001E-3</v>
      </c>
      <c r="P1416" s="43">
        <v>0</v>
      </c>
      <c r="Q1416" s="43">
        <v>4.5439329000000004E-3</v>
      </c>
      <c r="R1416" s="43">
        <v>8.4869976000000007E-5</v>
      </c>
      <c r="S1416" s="43">
        <v>3.4907674999999998E-3</v>
      </c>
      <c r="U1416" s="93">
        <f t="shared" si="281"/>
        <v>0.66900126724137932</v>
      </c>
    </row>
    <row r="1417" spans="1:21">
      <c r="A1417" s="41" t="s">
        <v>33</v>
      </c>
      <c r="B1417" s="94" t="s">
        <v>5848</v>
      </c>
      <c r="C1417" s="74">
        <f t="shared" si="277"/>
        <v>0.23598540849299998</v>
      </c>
      <c r="D1417" s="74">
        <f t="shared" si="278"/>
        <v>1.8701486850000001E-2</v>
      </c>
      <c r="E1417" s="74">
        <f t="shared" si="279"/>
        <v>0.119570308</v>
      </c>
      <c r="F1417" s="74">
        <f t="shared" si="280"/>
        <v>1.5395019643E-2</v>
      </c>
      <c r="G1417" s="95">
        <v>8.2318593999999995E-2</v>
      </c>
      <c r="H1417" s="43">
        <v>4.1021718999999998E-2</v>
      </c>
      <c r="I1417" s="43">
        <v>1.3627455E-2</v>
      </c>
      <c r="J1417" s="43">
        <v>6.4614573999999996E-3</v>
      </c>
      <c r="K1417" s="43">
        <v>1.0609118000000001E-2</v>
      </c>
      <c r="L1417" s="43">
        <v>2.5870264999999998E-4</v>
      </c>
      <c r="M1417" s="43">
        <v>1.3722088E-3</v>
      </c>
      <c r="N1417" s="43">
        <v>6.4921134000000005E-2</v>
      </c>
      <c r="O1417" s="43">
        <v>6.1450497000000003E-3</v>
      </c>
      <c r="P1417" s="43">
        <v>0</v>
      </c>
      <c r="Q1417" s="43">
        <v>4.3794690000000004E-3</v>
      </c>
      <c r="R1417" s="43">
        <v>8.5432042999999995E-5</v>
      </c>
      <c r="S1417" s="43">
        <v>4.7850688999999998E-3</v>
      </c>
      <c r="U1417" s="93">
        <f t="shared" si="281"/>
        <v>0.70964305172413789</v>
      </c>
    </row>
    <row r="1418" spans="1:21">
      <c r="A1418" s="41" t="s">
        <v>33</v>
      </c>
      <c r="B1418" s="94" t="s">
        <v>5849</v>
      </c>
      <c r="C1418" s="74">
        <f t="shared" si="277"/>
        <v>0.46848400397000001</v>
      </c>
      <c r="D1418" s="74">
        <f t="shared" si="278"/>
        <v>3.9754689800000007E-2</v>
      </c>
      <c r="E1418" s="74">
        <f t="shared" si="279"/>
        <v>0.25710276399999998</v>
      </c>
      <c r="F1418" s="74">
        <f t="shared" si="280"/>
        <v>1.8508670170000002E-2</v>
      </c>
      <c r="G1418" s="95">
        <v>0.15311788000000001</v>
      </c>
      <c r="H1418" s="43">
        <v>2.7419237999999999E-2</v>
      </c>
      <c r="I1418" s="43">
        <v>2.4123045999999999E-2</v>
      </c>
      <c r="J1418" s="43">
        <v>1.5360844E-2</v>
      </c>
      <c r="K1418" s="43">
        <v>2.008101E-2</v>
      </c>
      <c r="L1418" s="43">
        <v>1.5157910000000001E-3</v>
      </c>
      <c r="M1418" s="43">
        <v>2.7970448000000001E-3</v>
      </c>
      <c r="N1418" s="43">
        <v>0.20556047999999999</v>
      </c>
      <c r="O1418" s="43">
        <v>1.0175313E-2</v>
      </c>
      <c r="P1418" s="43">
        <v>0</v>
      </c>
      <c r="Q1418" s="43">
        <v>5.1813846999999996E-3</v>
      </c>
      <c r="R1418" s="43">
        <v>1.5911066999999999E-4</v>
      </c>
      <c r="S1418" s="43">
        <v>2.9928618000000001E-3</v>
      </c>
      <c r="U1418" s="93">
        <f t="shared" si="281"/>
        <v>1.319981724137931</v>
      </c>
    </row>
    <row r="1419" spans="1:21">
      <c r="A1419" s="41" t="s">
        <v>33</v>
      </c>
      <c r="B1419" s="94" t="s">
        <v>5850</v>
      </c>
      <c r="C1419" s="74">
        <f t="shared" si="277"/>
        <v>0.24675132644</v>
      </c>
      <c r="D1419" s="74">
        <f t="shared" si="278"/>
        <v>1.4264899250000001E-2</v>
      </c>
      <c r="E1419" s="74">
        <f t="shared" si="279"/>
        <v>0.11141387899999999</v>
      </c>
      <c r="F1419" s="74">
        <f t="shared" si="280"/>
        <v>2.3051028190000003E-2</v>
      </c>
      <c r="G1419" s="95">
        <v>9.8021520000000001E-2</v>
      </c>
      <c r="H1419" s="43">
        <v>1.5528468E-2</v>
      </c>
      <c r="I1419" s="43">
        <v>1.897484E-2</v>
      </c>
      <c r="J1419" s="43">
        <v>7.2154645000000002E-3</v>
      </c>
      <c r="K1419" s="43">
        <v>4.6748947000000004E-3</v>
      </c>
      <c r="L1419" s="43">
        <v>4.0446044999999998E-4</v>
      </c>
      <c r="M1419" s="43">
        <v>1.9700795999999998E-3</v>
      </c>
      <c r="N1419" s="43">
        <v>7.6910570999999997E-2</v>
      </c>
      <c r="O1419" s="43">
        <v>1.0081487E-2</v>
      </c>
      <c r="P1419" s="43">
        <v>0</v>
      </c>
      <c r="Q1419" s="43">
        <v>1.1313978000000001E-2</v>
      </c>
      <c r="R1419" s="43">
        <v>1.7646999000000001E-4</v>
      </c>
      <c r="S1419" s="43">
        <v>1.4790932E-3</v>
      </c>
      <c r="U1419" s="93">
        <f t="shared" si="281"/>
        <v>0.84501310344827585</v>
      </c>
    </row>
    <row r="1420" spans="1:21">
      <c r="A1420" s="41" t="s">
        <v>33</v>
      </c>
      <c r="B1420" s="94" t="s">
        <v>5851</v>
      </c>
      <c r="C1420" s="74">
        <f t="shared" si="277"/>
        <v>0.27542600373999998</v>
      </c>
      <c r="D1420" s="74">
        <f t="shared" si="278"/>
        <v>1.69115432E-2</v>
      </c>
      <c r="E1420" s="74">
        <f t="shared" si="279"/>
        <v>0.13032893099999998</v>
      </c>
      <c r="F1420" s="74">
        <f t="shared" si="280"/>
        <v>2.0219299539999999E-2</v>
      </c>
      <c r="G1420" s="95">
        <v>0.10796623</v>
      </c>
      <c r="H1420" s="43">
        <v>1.6486021E-2</v>
      </c>
      <c r="I1420" s="43">
        <v>1.8111856999999999E-2</v>
      </c>
      <c r="J1420" s="43">
        <v>7.5464853E-3</v>
      </c>
      <c r="K1420" s="43">
        <v>6.9221194000000002E-3</v>
      </c>
      <c r="L1420" s="43">
        <v>4.0682970000000001E-4</v>
      </c>
      <c r="M1420" s="43">
        <v>2.0361087999999999E-3</v>
      </c>
      <c r="N1420" s="43">
        <v>9.5731052999999997E-2</v>
      </c>
      <c r="O1420" s="43">
        <v>1.0069872000000001E-2</v>
      </c>
      <c r="P1420" s="43">
        <v>0</v>
      </c>
      <c r="Q1420" s="43">
        <v>8.6171886000000007E-3</v>
      </c>
      <c r="R1420" s="43">
        <v>1.4005634E-4</v>
      </c>
      <c r="S1420" s="43">
        <v>1.3921826E-3</v>
      </c>
      <c r="U1420" s="93">
        <f t="shared" si="281"/>
        <v>0.93074336206896546</v>
      </c>
    </row>
    <row r="1421" spans="1:21">
      <c r="A1421" s="41" t="s">
        <v>33</v>
      </c>
      <c r="B1421" s="94" t="s">
        <v>5852</v>
      </c>
      <c r="C1421" s="74">
        <f t="shared" si="277"/>
        <v>0.30132154703000003</v>
      </c>
      <c r="D1421" s="74">
        <f t="shared" si="278"/>
        <v>1.923593769E-2</v>
      </c>
      <c r="E1421" s="74">
        <f t="shared" si="279"/>
        <v>0.14603960900000001</v>
      </c>
      <c r="F1421" s="74">
        <f t="shared" si="280"/>
        <v>1.9973460340000002E-2</v>
      </c>
      <c r="G1421" s="95">
        <v>0.11607254</v>
      </c>
      <c r="H1421" s="43">
        <v>1.8446488E-2</v>
      </c>
      <c r="I1421" s="43">
        <v>1.9538881000000001E-2</v>
      </c>
      <c r="J1421" s="43">
        <v>9.0399881000000001E-3</v>
      </c>
      <c r="K1421" s="43">
        <v>7.6000538000000001E-3</v>
      </c>
      <c r="L1421" s="43">
        <v>4.1990499000000003E-4</v>
      </c>
      <c r="M1421" s="43">
        <v>2.1759907999999999E-3</v>
      </c>
      <c r="N1421" s="43">
        <v>0.10805424</v>
      </c>
      <c r="O1421" s="43">
        <v>1.009378E-2</v>
      </c>
      <c r="P1421" s="43">
        <v>0</v>
      </c>
      <c r="Q1421" s="43">
        <v>7.1250834999999997E-3</v>
      </c>
      <c r="R1421" s="43">
        <v>1.4442643999999999E-4</v>
      </c>
      <c r="S1421" s="43">
        <v>2.6101703999999999E-3</v>
      </c>
      <c r="U1421" s="93">
        <f t="shared" si="281"/>
        <v>1.0006253448275861</v>
      </c>
    </row>
    <row r="1422" spans="1:21">
      <c r="A1422" s="41" t="s">
        <v>33</v>
      </c>
      <c r="B1422" s="94" t="s">
        <v>5853</v>
      </c>
      <c r="C1422" s="74">
        <f t="shared" si="277"/>
        <v>3.2589840059000004</v>
      </c>
      <c r="D1422" s="74">
        <f t="shared" si="278"/>
        <v>0.27655138199999996</v>
      </c>
      <c r="E1422" s="74">
        <f t="shared" si="279"/>
        <v>1.7885216500000001</v>
      </c>
      <c r="F1422" s="74">
        <f t="shared" si="280"/>
        <v>0.1287545739</v>
      </c>
      <c r="G1422" s="95">
        <v>1.0651564</v>
      </c>
      <c r="H1422" s="43">
        <v>0.19074047</v>
      </c>
      <c r="I1422" s="43">
        <v>0.16781067999999999</v>
      </c>
      <c r="J1422" s="43">
        <v>0.10685689</v>
      </c>
      <c r="K1422" s="43">
        <v>0.13969248000000001</v>
      </c>
      <c r="L1422" s="43">
        <v>1.0544519E-2</v>
      </c>
      <c r="M1422" s="43">
        <v>1.9457492999999999E-2</v>
      </c>
      <c r="N1422" s="43">
        <v>1.4299705</v>
      </c>
      <c r="O1422" s="43">
        <v>7.0784020000000003E-2</v>
      </c>
      <c r="P1422" s="43">
        <v>0</v>
      </c>
      <c r="Q1422" s="43">
        <v>3.6044026E-2</v>
      </c>
      <c r="R1422" s="43">
        <v>1.1068448999999999E-3</v>
      </c>
      <c r="S1422" s="43">
        <v>2.0819682999999999E-2</v>
      </c>
      <c r="U1422" s="93">
        <f t="shared" si="281"/>
        <v>9.1823827586206885</v>
      </c>
    </row>
    <row r="1423" spans="1:21">
      <c r="A1423" s="41" t="s">
        <v>33</v>
      </c>
      <c r="B1423" s="94" t="s">
        <v>5854</v>
      </c>
      <c r="C1423" s="74">
        <f t="shared" si="277"/>
        <v>1.7165124274999999</v>
      </c>
      <c r="D1423" s="74">
        <f t="shared" si="278"/>
        <v>9.9233008499999997E-2</v>
      </c>
      <c r="E1423" s="74">
        <f t="shared" si="279"/>
        <v>0.77504470000000003</v>
      </c>
      <c r="F1423" s="74">
        <f t="shared" si="280"/>
        <v>0.160353249</v>
      </c>
      <c r="G1423" s="95">
        <v>0.68188146999999999</v>
      </c>
      <c r="H1423" s="43">
        <v>0.10802296</v>
      </c>
      <c r="I1423" s="43">
        <v>0.13199746000000001</v>
      </c>
      <c r="J1423" s="43">
        <v>5.0193992999999999E-2</v>
      </c>
      <c r="K1423" s="43">
        <v>3.2520655000000002E-2</v>
      </c>
      <c r="L1423" s="43">
        <v>2.8136074999999998E-3</v>
      </c>
      <c r="M1423" s="43">
        <v>1.3704753E-2</v>
      </c>
      <c r="N1423" s="43">
        <v>0.53502428000000002</v>
      </c>
      <c r="O1423" s="43">
        <v>7.0131329000000006E-2</v>
      </c>
      <c r="P1423" s="43">
        <v>0</v>
      </c>
      <c r="Q1423" s="43">
        <v>7.8705082999999995E-2</v>
      </c>
      <c r="R1423" s="43">
        <v>1.227604E-3</v>
      </c>
      <c r="S1423" s="43">
        <v>1.0289233E-2</v>
      </c>
      <c r="U1423" s="93">
        <f t="shared" si="281"/>
        <v>5.878288534482758</v>
      </c>
    </row>
    <row r="1424" spans="1:21">
      <c r="A1424" s="41" t="s">
        <v>33</v>
      </c>
      <c r="B1424" s="94" t="s">
        <v>5855</v>
      </c>
      <c r="C1424" s="74">
        <f t="shared" si="277"/>
        <v>1.91598630612</v>
      </c>
      <c r="D1424" s="74">
        <f t="shared" si="278"/>
        <v>0.1176442471</v>
      </c>
      <c r="E1424" s="74">
        <f t="shared" si="279"/>
        <v>0.90662624999999997</v>
      </c>
      <c r="F1424" s="74">
        <f t="shared" si="280"/>
        <v>0.14065447902</v>
      </c>
      <c r="G1424" s="95">
        <v>0.75106132999999997</v>
      </c>
      <c r="H1424" s="43">
        <v>0.11468412</v>
      </c>
      <c r="I1424" s="43">
        <v>0.12599416999999999</v>
      </c>
      <c r="J1424" s="43">
        <v>5.2496722000000003E-2</v>
      </c>
      <c r="K1424" s="43">
        <v>4.8153354000000002E-2</v>
      </c>
      <c r="L1424" s="43">
        <v>2.8300891000000001E-3</v>
      </c>
      <c r="M1424" s="43">
        <v>1.4164082E-2</v>
      </c>
      <c r="N1424" s="43">
        <v>0.66594796000000001</v>
      </c>
      <c r="O1424" s="43">
        <v>7.0050528000000001E-2</v>
      </c>
      <c r="P1424" s="43">
        <v>0</v>
      </c>
      <c r="Q1424" s="43">
        <v>5.9945012999999998E-2</v>
      </c>
      <c r="R1424" s="43">
        <v>9.7429441999999995E-4</v>
      </c>
      <c r="S1424" s="43">
        <v>9.6846436000000008E-3</v>
      </c>
      <c r="U1424" s="93">
        <f t="shared" si="281"/>
        <v>6.4746666379310343</v>
      </c>
    </row>
    <row r="1425" spans="1:21">
      <c r="A1425" s="41" t="s">
        <v>33</v>
      </c>
      <c r="B1425" s="94" t="s">
        <v>5856</v>
      </c>
      <c r="C1425" s="74">
        <f t="shared" si="277"/>
        <v>2.0961272453999999</v>
      </c>
      <c r="D1425" s="74">
        <f t="shared" si="278"/>
        <v>0.13381377360000002</v>
      </c>
      <c r="E1425" s="74">
        <f t="shared" si="279"/>
        <v>1.01591674</v>
      </c>
      <c r="F1425" s="74">
        <f t="shared" si="280"/>
        <v>0.1389443118</v>
      </c>
      <c r="G1425" s="95">
        <v>0.80745241999999995</v>
      </c>
      <c r="H1425" s="43">
        <v>0.12832200999999999</v>
      </c>
      <c r="I1425" s="43">
        <v>0.13592118</v>
      </c>
      <c r="J1425" s="43">
        <v>6.2886195000000006E-2</v>
      </c>
      <c r="K1425" s="43">
        <v>5.2869368E-2</v>
      </c>
      <c r="L1425" s="43">
        <v>2.9210465999999998E-3</v>
      </c>
      <c r="M1425" s="43">
        <v>1.5137164E-2</v>
      </c>
      <c r="N1425" s="43">
        <v>0.75167355000000002</v>
      </c>
      <c r="O1425" s="43">
        <v>7.0216843000000001E-2</v>
      </c>
      <c r="P1425" s="43">
        <v>0</v>
      </c>
      <c r="Q1425" s="43">
        <v>4.9565262999999998E-2</v>
      </c>
      <c r="R1425" s="43">
        <v>1.0046948E-3</v>
      </c>
      <c r="S1425" s="43">
        <v>1.8157511000000001E-2</v>
      </c>
      <c r="U1425" s="93">
        <f t="shared" si="281"/>
        <v>6.9607967241379303</v>
      </c>
    </row>
    <row r="1426" spans="1:21">
      <c r="A1426" s="41" t="s">
        <v>33</v>
      </c>
      <c r="B1426" s="94" t="s">
        <v>5857</v>
      </c>
      <c r="C1426" s="74">
        <f t="shared" si="277"/>
        <v>0.37447952054</v>
      </c>
      <c r="D1426" s="74">
        <f t="shared" si="278"/>
        <v>3.1777643199999997E-2</v>
      </c>
      <c r="E1426" s="74">
        <f t="shared" si="279"/>
        <v>0.20551335700000001</v>
      </c>
      <c r="F1426" s="74">
        <f t="shared" si="280"/>
        <v>1.4794780339999999E-2</v>
      </c>
      <c r="G1426" s="95">
        <v>0.12239374</v>
      </c>
      <c r="H1426" s="43">
        <v>2.1917382999999999E-2</v>
      </c>
      <c r="I1426" s="43">
        <v>1.9282594E-2</v>
      </c>
      <c r="J1426" s="43">
        <v>1.2278587000000001E-2</v>
      </c>
      <c r="K1426" s="43">
        <v>1.6051619999999999E-2</v>
      </c>
      <c r="L1426" s="43">
        <v>1.2116373000000001E-3</v>
      </c>
      <c r="M1426" s="43">
        <v>2.2357989000000001E-3</v>
      </c>
      <c r="N1426" s="43">
        <v>0.16431338000000001</v>
      </c>
      <c r="O1426" s="43">
        <v>8.1335674999999993E-3</v>
      </c>
      <c r="P1426" s="43">
        <v>0</v>
      </c>
      <c r="Q1426" s="43">
        <v>4.1417049000000003E-3</v>
      </c>
      <c r="R1426" s="43">
        <v>1.2718404E-4</v>
      </c>
      <c r="S1426" s="43">
        <v>2.3923238999999999E-3</v>
      </c>
      <c r="U1426" s="93">
        <f t="shared" si="281"/>
        <v>1.055118448275862</v>
      </c>
    </row>
    <row r="1427" spans="1:21">
      <c r="A1427" s="41" t="s">
        <v>33</v>
      </c>
      <c r="B1427" s="94" t="s">
        <v>5858</v>
      </c>
      <c r="C1427" s="74">
        <f t="shared" si="277"/>
        <v>0.19723900572000003</v>
      </c>
      <c r="D1427" s="74">
        <f t="shared" si="278"/>
        <v>1.1402550830000002E-2</v>
      </c>
      <c r="E1427" s="74">
        <f t="shared" si="279"/>
        <v>8.9057931000000007E-2</v>
      </c>
      <c r="F1427" s="74">
        <f t="shared" si="280"/>
        <v>1.8425683889999999E-2</v>
      </c>
      <c r="G1427" s="95">
        <v>7.8352840000000007E-2</v>
      </c>
      <c r="H1427" s="43">
        <v>1.2412576E-2</v>
      </c>
      <c r="I1427" s="43">
        <v>1.5167409999999999E-2</v>
      </c>
      <c r="J1427" s="43">
        <v>5.7676328000000002E-3</v>
      </c>
      <c r="K1427" s="43">
        <v>3.7368455000000001E-3</v>
      </c>
      <c r="L1427" s="43">
        <v>3.2330272999999999E-4</v>
      </c>
      <c r="M1427" s="43">
        <v>1.5747698E-3</v>
      </c>
      <c r="N1427" s="43">
        <v>6.1477944999999999E-2</v>
      </c>
      <c r="O1427" s="43">
        <v>8.0585689000000002E-3</v>
      </c>
      <c r="P1427" s="43">
        <v>0</v>
      </c>
      <c r="Q1427" s="43">
        <v>9.0437517999999995E-3</v>
      </c>
      <c r="R1427" s="43">
        <v>1.4106009E-4</v>
      </c>
      <c r="S1427" s="43">
        <v>1.1823031E-3</v>
      </c>
      <c r="U1427" s="93">
        <f t="shared" si="281"/>
        <v>0.67545551724137931</v>
      </c>
    </row>
    <row r="1428" spans="1:21">
      <c r="A1428" s="41" t="s">
        <v>33</v>
      </c>
      <c r="B1428" s="94" t="s">
        <v>5859</v>
      </c>
      <c r="C1428" s="74">
        <f t="shared" si="277"/>
        <v>0.22015991826</v>
      </c>
      <c r="D1428" s="74">
        <f t="shared" si="278"/>
        <v>1.3518127669999999E-2</v>
      </c>
      <c r="E1428" s="74">
        <f t="shared" si="279"/>
        <v>0.10417755099999999</v>
      </c>
      <c r="F1428" s="74">
        <f t="shared" si="280"/>
        <v>1.6162160589999999E-2</v>
      </c>
      <c r="G1428" s="95">
        <v>8.6302079000000004E-2</v>
      </c>
      <c r="H1428" s="43">
        <v>1.3177988999999999E-2</v>
      </c>
      <c r="I1428" s="43">
        <v>1.4477591E-2</v>
      </c>
      <c r="J1428" s="43">
        <v>6.0322320000000002E-3</v>
      </c>
      <c r="K1428" s="43">
        <v>5.5331492999999999E-3</v>
      </c>
      <c r="L1428" s="43">
        <v>3.2519656999999998E-4</v>
      </c>
      <c r="M1428" s="43">
        <v>1.6275497999999999E-3</v>
      </c>
      <c r="N1428" s="43">
        <v>7.6521970999999994E-2</v>
      </c>
      <c r="O1428" s="43">
        <v>8.0492843000000008E-3</v>
      </c>
      <c r="P1428" s="43">
        <v>0</v>
      </c>
      <c r="Q1428" s="43">
        <v>6.8880914999999996E-3</v>
      </c>
      <c r="R1428" s="43">
        <v>1.1195309E-4</v>
      </c>
      <c r="S1428" s="43">
        <v>1.1128316999999999E-3</v>
      </c>
      <c r="U1428" s="93">
        <f t="shared" si="281"/>
        <v>0.74398343965517244</v>
      </c>
    </row>
    <row r="1429" spans="1:21">
      <c r="A1429" s="41" t="s">
        <v>33</v>
      </c>
      <c r="B1429" s="94" t="s">
        <v>5860</v>
      </c>
      <c r="C1429" s="74">
        <f t="shared" ref="C1429:C1492" si="282">D1429+E1429+F1429+G1429</f>
        <v>0.24085934171000001</v>
      </c>
      <c r="D1429" s="74">
        <f t="shared" ref="D1429:D1492" si="283">J1429+K1429+L1429+M1429</f>
        <v>1.5376116909999999E-2</v>
      </c>
      <c r="E1429" s="74">
        <f t="shared" ref="E1429:E1492" si="284">H1429+I1429+N1429</f>
        <v>0.116735774</v>
      </c>
      <c r="F1429" s="74">
        <f t="shared" ref="F1429:F1492" si="285">O1429+IF(P1429="x",0,P1429)+IF(Q1429="x",0,Q1429)+IF(R1429="x",0,R1429)+S1429</f>
        <v>1.5965650800000002E-2</v>
      </c>
      <c r="G1429" s="95">
        <v>9.2781799999999998E-2</v>
      </c>
      <c r="H1429" s="43">
        <v>1.4745075E-2</v>
      </c>
      <c r="I1429" s="43">
        <v>1.5618272000000001E-2</v>
      </c>
      <c r="J1429" s="43">
        <v>7.2260533999999998E-3</v>
      </c>
      <c r="K1429" s="43">
        <v>6.0750517000000004E-3</v>
      </c>
      <c r="L1429" s="43">
        <v>3.3564821E-4</v>
      </c>
      <c r="M1429" s="43">
        <v>1.7393636000000001E-3</v>
      </c>
      <c r="N1429" s="43">
        <v>8.6372427000000002E-2</v>
      </c>
      <c r="O1429" s="43">
        <v>8.0683950000000008E-3</v>
      </c>
      <c r="P1429" s="43">
        <v>0</v>
      </c>
      <c r="Q1429" s="43">
        <v>5.6953873999999998E-3</v>
      </c>
      <c r="R1429" s="43">
        <v>1.154463E-4</v>
      </c>
      <c r="S1429" s="43">
        <v>2.0864221000000001E-3</v>
      </c>
      <c r="U1429" s="93">
        <f t="shared" ref="U1429:U1492" si="286">G1429/0.116</f>
        <v>0.79984310344827581</v>
      </c>
    </row>
    <row r="1430" spans="1:21">
      <c r="A1430" s="41" t="s">
        <v>33</v>
      </c>
      <c r="B1430" s="94" t="s">
        <v>5861</v>
      </c>
      <c r="C1430" s="74">
        <f t="shared" si="282"/>
        <v>2.3651467370999999</v>
      </c>
      <c r="D1430" s="74">
        <f t="shared" si="283"/>
        <v>5.05193356E-2</v>
      </c>
      <c r="E1430" s="74">
        <f t="shared" si="284"/>
        <v>2.069348014</v>
      </c>
      <c r="F1430" s="74">
        <f t="shared" si="285"/>
        <v>1.68397375E-2</v>
      </c>
      <c r="G1430" s="95">
        <v>0.22843964999999999</v>
      </c>
      <c r="H1430" s="43">
        <v>2.8724954E-2</v>
      </c>
      <c r="I1430" s="43">
        <v>3.5819860000000002E-2</v>
      </c>
      <c r="J1430" s="43">
        <v>1.7538297000000001E-2</v>
      </c>
      <c r="K1430" s="43">
        <v>2.8095333E-2</v>
      </c>
      <c r="L1430" s="43">
        <v>2.1875674999999998E-3</v>
      </c>
      <c r="M1430" s="43">
        <v>2.6981381000000001E-3</v>
      </c>
      <c r="N1430" s="43">
        <v>2.0048032</v>
      </c>
      <c r="O1430" s="43">
        <v>9.1814453000000004E-3</v>
      </c>
      <c r="P1430" s="43">
        <v>0</v>
      </c>
      <c r="Q1430" s="43">
        <v>3.2420051000000001E-3</v>
      </c>
      <c r="R1430" s="43">
        <v>1.160976E-4</v>
      </c>
      <c r="S1430" s="43">
        <v>4.3001895E-3</v>
      </c>
      <c r="U1430" s="93">
        <f t="shared" si="286"/>
        <v>1.9693073275862067</v>
      </c>
    </row>
    <row r="1431" spans="1:21">
      <c r="A1431" s="41" t="s">
        <v>33</v>
      </c>
      <c r="B1431" s="94" t="s">
        <v>5862</v>
      </c>
      <c r="C1431" s="74">
        <f t="shared" si="282"/>
        <v>2.0223852249899998</v>
      </c>
      <c r="D1431" s="74">
        <f t="shared" si="283"/>
        <v>1.8738038000000002E-2</v>
      </c>
      <c r="E1431" s="74">
        <f t="shared" si="284"/>
        <v>1.8844497109999998</v>
      </c>
      <c r="F1431" s="74">
        <f t="shared" si="285"/>
        <v>1.7916095989999999E-2</v>
      </c>
      <c r="G1431" s="95">
        <v>0.10128138</v>
      </c>
      <c r="H1431" s="43">
        <v>1.2888949E-2</v>
      </c>
      <c r="I1431" s="43">
        <v>2.9746662E-2</v>
      </c>
      <c r="J1431" s="43">
        <v>7.3979852000000002E-3</v>
      </c>
      <c r="K1431" s="43">
        <v>9.3049129999999997E-3</v>
      </c>
      <c r="L1431" s="43">
        <v>3.1800589999999998E-4</v>
      </c>
      <c r="M1431" s="43">
        <v>1.7171338999999999E-3</v>
      </c>
      <c r="N1431" s="43">
        <v>1.8418140999999999</v>
      </c>
      <c r="O1431" s="43">
        <v>9.0430149999999997E-3</v>
      </c>
      <c r="P1431" s="43">
        <v>0</v>
      </c>
      <c r="Q1431" s="43">
        <v>7.2103794000000004E-3</v>
      </c>
      <c r="R1431" s="43">
        <v>1.1098029E-4</v>
      </c>
      <c r="S1431" s="43">
        <v>1.5517212999999999E-3</v>
      </c>
      <c r="U1431" s="93">
        <f t="shared" si="286"/>
        <v>0.87311534482758624</v>
      </c>
    </row>
    <row r="1432" spans="1:21">
      <c r="A1432" s="41" t="s">
        <v>33</v>
      </c>
      <c r="B1432" s="94" t="s">
        <v>5863</v>
      </c>
      <c r="C1432" s="74">
        <f t="shared" si="282"/>
        <v>2.0805930708560001</v>
      </c>
      <c r="D1432" s="74">
        <f t="shared" si="283"/>
        <v>2.0176579819999998E-2</v>
      </c>
      <c r="E1432" s="74">
        <f t="shared" si="284"/>
        <v>1.896357657</v>
      </c>
      <c r="F1432" s="74">
        <f t="shared" si="285"/>
        <v>1.5615594036E-2</v>
      </c>
      <c r="G1432" s="95">
        <v>0.14844324</v>
      </c>
      <c r="H1432" s="43">
        <v>1.3330487E-2</v>
      </c>
      <c r="I1432" s="43">
        <v>2.9008269999999999E-2</v>
      </c>
      <c r="J1432" s="43">
        <v>7.6049382000000004E-3</v>
      </c>
      <c r="K1432" s="43">
        <v>1.0495291E-2</v>
      </c>
      <c r="L1432" s="43">
        <v>3.2085541999999999E-4</v>
      </c>
      <c r="M1432" s="43">
        <v>1.7554952E-3</v>
      </c>
      <c r="N1432" s="43">
        <v>1.8540189</v>
      </c>
      <c r="O1432" s="43">
        <v>9.0358409999999993E-3</v>
      </c>
      <c r="P1432" s="43">
        <v>0</v>
      </c>
      <c r="Q1432" s="43">
        <v>5.0037051999999999E-3</v>
      </c>
      <c r="R1432" s="43">
        <v>8.7620336000000004E-5</v>
      </c>
      <c r="S1432" s="43">
        <v>1.4884275E-3</v>
      </c>
      <c r="U1432" s="93">
        <f t="shared" si="286"/>
        <v>1.2796831034482758</v>
      </c>
    </row>
    <row r="1433" spans="1:21">
      <c r="A1433" s="41" t="s">
        <v>33</v>
      </c>
      <c r="B1433" s="94" t="s">
        <v>5864</v>
      </c>
      <c r="C1433" s="74">
        <f t="shared" si="282"/>
        <v>2.1059684473660001</v>
      </c>
      <c r="D1433" s="74">
        <f t="shared" si="283"/>
        <v>2.1873510420000002E-2</v>
      </c>
      <c r="E1433" s="74">
        <f t="shared" si="284"/>
        <v>1.908637538</v>
      </c>
      <c r="F1433" s="74">
        <f t="shared" si="285"/>
        <v>1.6214558945999998E-2</v>
      </c>
      <c r="G1433" s="95">
        <v>0.15924284</v>
      </c>
      <c r="H1433" s="43">
        <v>1.5110780000000001E-2</v>
      </c>
      <c r="I1433" s="43">
        <v>2.9896958000000001E-2</v>
      </c>
      <c r="J1433" s="43">
        <v>8.7990232000000005E-3</v>
      </c>
      <c r="K1433" s="43">
        <v>1.0886589E-2</v>
      </c>
      <c r="L1433" s="43">
        <v>3.3242831999999998E-4</v>
      </c>
      <c r="M1433" s="43">
        <v>1.8554699000000001E-3</v>
      </c>
      <c r="N1433" s="43">
        <v>1.8636298</v>
      </c>
      <c r="O1433" s="43">
        <v>9.0626848999999995E-3</v>
      </c>
      <c r="P1433" s="43">
        <v>0</v>
      </c>
      <c r="Q1433" s="43">
        <v>4.2123292999999996E-3</v>
      </c>
      <c r="R1433" s="43">
        <v>8.9998645999999995E-5</v>
      </c>
      <c r="S1433" s="43">
        <v>2.8495461000000001E-3</v>
      </c>
      <c r="U1433" s="93">
        <f t="shared" si="286"/>
        <v>1.3727831034482758</v>
      </c>
    </row>
    <row r="1434" spans="1:21">
      <c r="A1434" s="41" t="s">
        <v>33</v>
      </c>
      <c r="B1434" s="94" t="s">
        <v>5865</v>
      </c>
      <c r="C1434" s="74">
        <f t="shared" si="282"/>
        <v>1.6161836534589999</v>
      </c>
      <c r="D1434" s="74">
        <f t="shared" si="283"/>
        <v>3.45215465E-2</v>
      </c>
      <c r="E1434" s="74">
        <f t="shared" si="284"/>
        <v>1.4140545230000001</v>
      </c>
      <c r="F1434" s="74">
        <f t="shared" si="285"/>
        <v>1.1507153959E-2</v>
      </c>
      <c r="G1434" s="95">
        <v>0.15610043000000001</v>
      </c>
      <c r="H1434" s="43">
        <v>1.9628718999999999E-2</v>
      </c>
      <c r="I1434" s="43">
        <v>2.4476904000000001E-2</v>
      </c>
      <c r="J1434" s="43">
        <v>1.1984503000000001E-2</v>
      </c>
      <c r="K1434" s="43">
        <v>1.9198478000000001E-2</v>
      </c>
      <c r="L1434" s="43">
        <v>1.4948378E-3</v>
      </c>
      <c r="M1434" s="43">
        <v>1.8437277000000001E-3</v>
      </c>
      <c r="N1434" s="43">
        <v>1.3699489</v>
      </c>
      <c r="O1434" s="43">
        <v>6.2739876000000002E-3</v>
      </c>
      <c r="P1434" s="43">
        <v>0</v>
      </c>
      <c r="Q1434" s="43">
        <v>2.2153702E-3</v>
      </c>
      <c r="R1434" s="43">
        <v>7.9333358999999996E-5</v>
      </c>
      <c r="S1434" s="43">
        <v>2.9384628E-3</v>
      </c>
      <c r="U1434" s="93">
        <f t="shared" si="286"/>
        <v>1.3456933620689655</v>
      </c>
    </row>
    <row r="1435" spans="1:21">
      <c r="A1435" s="41" t="s">
        <v>33</v>
      </c>
      <c r="B1435" s="94" t="s">
        <v>5866</v>
      </c>
      <c r="C1435" s="74">
        <f t="shared" si="282"/>
        <v>1.3819632680579998</v>
      </c>
      <c r="D1435" s="74">
        <f t="shared" si="283"/>
        <v>1.2804325930000001E-2</v>
      </c>
      <c r="E1435" s="74">
        <f t="shared" si="284"/>
        <v>1.2877073335</v>
      </c>
      <c r="F1435" s="74">
        <f t="shared" si="285"/>
        <v>1.2242665628000002E-2</v>
      </c>
      <c r="G1435" s="95">
        <v>6.9208942999999995E-2</v>
      </c>
      <c r="H1435" s="43">
        <v>8.8074485000000004E-3</v>
      </c>
      <c r="I1435" s="43">
        <v>2.0326884999999999E-2</v>
      </c>
      <c r="J1435" s="43">
        <v>5.0552899E-3</v>
      </c>
      <c r="K1435" s="43">
        <v>6.3583572000000003E-3</v>
      </c>
      <c r="L1435" s="43">
        <v>2.1730402999999999E-4</v>
      </c>
      <c r="M1435" s="43">
        <v>1.1733748000000001E-3</v>
      </c>
      <c r="N1435" s="43">
        <v>1.2585729999999999</v>
      </c>
      <c r="O1435" s="43">
        <v>6.1793936000000002E-3</v>
      </c>
      <c r="P1435" s="43">
        <v>0</v>
      </c>
      <c r="Q1435" s="43">
        <v>4.9270926000000003E-3</v>
      </c>
      <c r="R1435" s="43">
        <v>7.5836528000000001E-5</v>
      </c>
      <c r="S1435" s="43">
        <v>1.0603429E-3</v>
      </c>
      <c r="U1435" s="93">
        <f t="shared" si="286"/>
        <v>0.59662881896551712</v>
      </c>
    </row>
    <row r="1436" spans="1:21">
      <c r="A1436" s="41" t="s">
        <v>33</v>
      </c>
      <c r="B1436" s="94" t="s">
        <v>5867</v>
      </c>
      <c r="C1436" s="74">
        <f t="shared" si="282"/>
        <v>1.421738589496</v>
      </c>
      <c r="D1436" s="74">
        <f t="shared" si="283"/>
        <v>1.37873297E-2</v>
      </c>
      <c r="E1436" s="74">
        <f t="shared" si="284"/>
        <v>1.2958443839</v>
      </c>
      <c r="F1436" s="74">
        <f t="shared" si="285"/>
        <v>1.0670655896000001E-2</v>
      </c>
      <c r="G1436" s="95">
        <v>0.10143621999999999</v>
      </c>
      <c r="H1436" s="43">
        <v>9.1091659000000005E-3</v>
      </c>
      <c r="I1436" s="43">
        <v>1.9822317999999998E-2</v>
      </c>
      <c r="J1436" s="43">
        <v>5.1967078000000003E-3</v>
      </c>
      <c r="K1436" s="43">
        <v>7.1717823000000003E-3</v>
      </c>
      <c r="L1436" s="43">
        <v>2.1925119999999999E-4</v>
      </c>
      <c r="M1436" s="43">
        <v>1.1995884E-3</v>
      </c>
      <c r="N1436" s="43">
        <v>1.2669128999999999</v>
      </c>
      <c r="O1436" s="43">
        <v>6.1744913000000004E-3</v>
      </c>
      <c r="P1436" s="43">
        <v>0</v>
      </c>
      <c r="Q1436" s="43">
        <v>3.4191985999999998E-3</v>
      </c>
      <c r="R1436" s="43">
        <v>5.9873895999999999E-5</v>
      </c>
      <c r="S1436" s="43">
        <v>1.0170921000000001E-3</v>
      </c>
      <c r="U1436" s="93">
        <f t="shared" si="286"/>
        <v>0.87445017241379297</v>
      </c>
    </row>
    <row r="1437" spans="1:21">
      <c r="A1437" s="41" t="s">
        <v>33</v>
      </c>
      <c r="B1437" s="94" t="s">
        <v>5868</v>
      </c>
      <c r="C1437" s="74">
        <f t="shared" si="282"/>
        <v>1.439078474125</v>
      </c>
      <c r="D1437" s="74">
        <f t="shared" si="283"/>
        <v>1.4946898550000001E-2</v>
      </c>
      <c r="E1437" s="74">
        <f t="shared" si="284"/>
        <v>1.304235687</v>
      </c>
      <c r="F1437" s="74">
        <f t="shared" si="285"/>
        <v>1.1079948575000002E-2</v>
      </c>
      <c r="G1437" s="95">
        <v>0.10881594</v>
      </c>
      <c r="H1437" s="43">
        <v>1.0325699000000001E-2</v>
      </c>
      <c r="I1437" s="43">
        <v>2.0429587999999999E-2</v>
      </c>
      <c r="J1437" s="43">
        <v>6.0126657999999998E-3</v>
      </c>
      <c r="K1437" s="43">
        <v>7.4391689999999998E-3</v>
      </c>
      <c r="L1437" s="43">
        <v>2.2715935000000001E-4</v>
      </c>
      <c r="M1437" s="43">
        <v>1.2679044E-3</v>
      </c>
      <c r="N1437" s="43">
        <v>1.2734804</v>
      </c>
      <c r="O1437" s="43">
        <v>6.1928347000000002E-3</v>
      </c>
      <c r="P1437" s="43">
        <v>0</v>
      </c>
      <c r="Q1437" s="43">
        <v>2.878425E-3</v>
      </c>
      <c r="R1437" s="43">
        <v>6.1499075E-5</v>
      </c>
      <c r="S1437" s="43">
        <v>1.9471898000000001E-3</v>
      </c>
      <c r="U1437" s="93">
        <f t="shared" si="286"/>
        <v>0.938068448275862</v>
      </c>
    </row>
    <row r="1438" spans="1:21">
      <c r="A1438" s="41" t="s">
        <v>33</v>
      </c>
      <c r="B1438" s="94" t="s">
        <v>5869</v>
      </c>
      <c r="C1438" s="74">
        <f t="shared" si="282"/>
        <v>12.69295370611</v>
      </c>
      <c r="D1438" s="74">
        <f t="shared" si="283"/>
        <v>0.27112043899999999</v>
      </c>
      <c r="E1438" s="74">
        <f t="shared" si="284"/>
        <v>11.105500509999999</v>
      </c>
      <c r="F1438" s="74">
        <f t="shared" si="285"/>
        <v>9.0373257110000008E-2</v>
      </c>
      <c r="G1438" s="95">
        <v>1.2259595000000001</v>
      </c>
      <c r="H1438" s="43">
        <v>0.15415725999999999</v>
      </c>
      <c r="I1438" s="43">
        <v>0.19223324999999999</v>
      </c>
      <c r="J1438" s="43">
        <v>9.4122195000000006E-2</v>
      </c>
      <c r="K1438" s="43">
        <v>0.15077829000000001</v>
      </c>
      <c r="L1438" s="43">
        <v>1.1739945999999999E-2</v>
      </c>
      <c r="M1438" s="43">
        <v>1.4480008000000001E-2</v>
      </c>
      <c r="N1438" s="43">
        <v>10.75911</v>
      </c>
      <c r="O1438" s="43">
        <v>4.9273756000000002E-2</v>
      </c>
      <c r="P1438" s="43">
        <v>0</v>
      </c>
      <c r="Q1438" s="43">
        <v>1.7398760999999999E-2</v>
      </c>
      <c r="R1438" s="43">
        <v>6.2305710999999999E-4</v>
      </c>
      <c r="S1438" s="43">
        <v>2.3077683000000002E-2</v>
      </c>
      <c r="U1438" s="93">
        <f t="shared" si="286"/>
        <v>10.568616379310345</v>
      </c>
    </row>
    <row r="1439" spans="1:21">
      <c r="A1439" s="41" t="s">
        <v>33</v>
      </c>
      <c r="B1439" s="94" t="s">
        <v>5870</v>
      </c>
      <c r="C1439" s="74">
        <f t="shared" si="282"/>
        <v>10.8534676421</v>
      </c>
      <c r="D1439" s="74">
        <f t="shared" si="283"/>
        <v>0.10056080369999999</v>
      </c>
      <c r="E1439" s="74">
        <f t="shared" si="284"/>
        <v>10.113213713</v>
      </c>
      <c r="F1439" s="74">
        <f t="shared" si="285"/>
        <v>9.6149715399999988E-2</v>
      </c>
      <c r="G1439" s="95">
        <v>0.54354340999999995</v>
      </c>
      <c r="H1439" s="43">
        <v>6.9170693000000005E-2</v>
      </c>
      <c r="I1439" s="43">
        <v>0.15964042000000001</v>
      </c>
      <c r="J1439" s="43">
        <v>3.9702520999999998E-2</v>
      </c>
      <c r="K1439" s="43">
        <v>4.9936366000000003E-2</v>
      </c>
      <c r="L1439" s="43">
        <v>1.7066316000000001E-3</v>
      </c>
      <c r="M1439" s="43">
        <v>9.2152850999999997E-3</v>
      </c>
      <c r="N1439" s="43">
        <v>9.8844025999999996</v>
      </c>
      <c r="O1439" s="43">
        <v>4.8530847000000002E-2</v>
      </c>
      <c r="P1439" s="43">
        <v>0</v>
      </c>
      <c r="Q1439" s="43">
        <v>3.8695702999999998E-2</v>
      </c>
      <c r="R1439" s="43">
        <v>5.9559420000000003E-4</v>
      </c>
      <c r="S1439" s="43">
        <v>8.3275711999999998E-3</v>
      </c>
      <c r="U1439" s="93">
        <f t="shared" si="286"/>
        <v>4.6857190517241376</v>
      </c>
    </row>
    <row r="1440" spans="1:21">
      <c r="A1440" s="41" t="s">
        <v>33</v>
      </c>
      <c r="B1440" s="94" t="s">
        <v>5871</v>
      </c>
      <c r="C1440" s="74">
        <f t="shared" si="282"/>
        <v>11.165849265829999</v>
      </c>
      <c r="D1440" s="74">
        <f t="shared" si="283"/>
        <v>0.1082809797</v>
      </c>
      <c r="E1440" s="74">
        <f t="shared" si="284"/>
        <v>10.177119187999999</v>
      </c>
      <c r="F1440" s="74">
        <f t="shared" si="285"/>
        <v>8.3803688129999998E-2</v>
      </c>
      <c r="G1440" s="95">
        <v>0.79664541</v>
      </c>
      <c r="H1440" s="43">
        <v>7.1540277999999999E-2</v>
      </c>
      <c r="I1440" s="43">
        <v>0.15567771</v>
      </c>
      <c r="J1440" s="43">
        <v>4.0813167999999997E-2</v>
      </c>
      <c r="K1440" s="43">
        <v>5.6324730000000003E-2</v>
      </c>
      <c r="L1440" s="43">
        <v>1.7219240999999999E-3</v>
      </c>
      <c r="M1440" s="43">
        <v>9.4211576000000005E-3</v>
      </c>
      <c r="N1440" s="43">
        <v>9.9499011999999993</v>
      </c>
      <c r="O1440" s="43">
        <v>4.8492346999999998E-2</v>
      </c>
      <c r="P1440" s="43">
        <v>0</v>
      </c>
      <c r="Q1440" s="43">
        <v>2.6853218000000002E-2</v>
      </c>
      <c r="R1440" s="43">
        <v>4.7022912999999998E-4</v>
      </c>
      <c r="S1440" s="43">
        <v>7.9878940000000006E-3</v>
      </c>
      <c r="U1440" s="93">
        <f t="shared" si="286"/>
        <v>6.8676328448275861</v>
      </c>
    </row>
    <row r="1441" spans="1:21">
      <c r="A1441" s="41" t="s">
        <v>33</v>
      </c>
      <c r="B1441" s="94" t="s">
        <v>5872</v>
      </c>
      <c r="C1441" s="74">
        <f t="shared" si="282"/>
        <v>11.302030767030002</v>
      </c>
      <c r="D1441" s="74">
        <f t="shared" si="283"/>
        <v>0.11738783730000001</v>
      </c>
      <c r="E1441" s="74">
        <f t="shared" si="284"/>
        <v>10.243021527000002</v>
      </c>
      <c r="F1441" s="74">
        <f t="shared" si="285"/>
        <v>8.7018132730000003E-2</v>
      </c>
      <c r="G1441" s="95">
        <v>0.85460327000000003</v>
      </c>
      <c r="H1441" s="43">
        <v>8.1094517000000005E-2</v>
      </c>
      <c r="I1441" s="43">
        <v>0.16044701</v>
      </c>
      <c r="J1441" s="43">
        <v>4.7221423999999998E-2</v>
      </c>
      <c r="K1441" s="43">
        <v>5.8424693E-2</v>
      </c>
      <c r="L1441" s="43">
        <v>1.7840320000000001E-3</v>
      </c>
      <c r="M1441" s="43">
        <v>9.9576882999999998E-3</v>
      </c>
      <c r="N1441" s="43">
        <v>10.001480000000001</v>
      </c>
      <c r="O1441" s="43">
        <v>4.8636408999999999E-2</v>
      </c>
      <c r="P1441" s="43">
        <v>0</v>
      </c>
      <c r="Q1441" s="43">
        <v>2.2606167E-2</v>
      </c>
      <c r="R1441" s="43">
        <v>4.8299273000000002E-4</v>
      </c>
      <c r="S1441" s="43">
        <v>1.5292564E-2</v>
      </c>
      <c r="U1441" s="93">
        <f t="shared" si="286"/>
        <v>7.3672695689655168</v>
      </c>
    </row>
    <row r="1442" spans="1:21">
      <c r="A1442" s="41" t="s">
        <v>33</v>
      </c>
      <c r="B1442" s="94" t="s">
        <v>5873</v>
      </c>
      <c r="C1442" s="74">
        <f t="shared" si="282"/>
        <v>1.4585071506190002</v>
      </c>
      <c r="D1442" s="74">
        <f t="shared" si="283"/>
        <v>3.1153589799999999E-2</v>
      </c>
      <c r="E1442" s="74">
        <f t="shared" si="284"/>
        <v>1.2760979360000002</v>
      </c>
      <c r="F1442" s="74">
        <f t="shared" si="285"/>
        <v>1.0384504819000001E-2</v>
      </c>
      <c r="G1442" s="95">
        <v>0.14087111999999999</v>
      </c>
      <c r="H1442" s="43">
        <v>1.7713722000000001E-2</v>
      </c>
      <c r="I1442" s="43">
        <v>2.2088914000000001E-2</v>
      </c>
      <c r="J1442" s="43">
        <v>1.0815283E-2</v>
      </c>
      <c r="K1442" s="43">
        <v>1.7325455E-2</v>
      </c>
      <c r="L1442" s="43">
        <v>1.3489999999999999E-3</v>
      </c>
      <c r="M1442" s="43">
        <v>1.6638518000000001E-3</v>
      </c>
      <c r="N1442" s="43">
        <v>1.2362953000000001</v>
      </c>
      <c r="O1442" s="43">
        <v>5.6618913000000002E-3</v>
      </c>
      <c r="P1442" s="43">
        <v>0</v>
      </c>
      <c r="Q1442" s="43">
        <v>1.9992364999999999E-3</v>
      </c>
      <c r="R1442" s="43">
        <v>7.1593519000000004E-5</v>
      </c>
      <c r="S1442" s="43">
        <v>2.6517835000000002E-3</v>
      </c>
      <c r="U1442" s="93">
        <f t="shared" si="286"/>
        <v>1.2144062068965515</v>
      </c>
    </row>
    <row r="1443" spans="1:21">
      <c r="A1443" s="41" t="s">
        <v>33</v>
      </c>
      <c r="B1443" s="94" t="s">
        <v>5874</v>
      </c>
      <c r="C1443" s="74">
        <f t="shared" si="282"/>
        <v>1.2471375939020002</v>
      </c>
      <c r="D1443" s="74">
        <f t="shared" si="283"/>
        <v>1.155512344E-2</v>
      </c>
      <c r="E1443" s="74">
        <f t="shared" si="284"/>
        <v>1.1620773603000001</v>
      </c>
      <c r="F1443" s="74">
        <f t="shared" si="285"/>
        <v>1.1048259162E-2</v>
      </c>
      <c r="G1443" s="95">
        <v>6.2456851000000001E-2</v>
      </c>
      <c r="H1443" s="43">
        <v>7.9481853000000005E-3</v>
      </c>
      <c r="I1443" s="43">
        <v>1.8343775E-2</v>
      </c>
      <c r="J1443" s="43">
        <v>4.5620909000000003E-3</v>
      </c>
      <c r="K1443" s="43">
        <v>5.7380297000000002E-3</v>
      </c>
      <c r="L1443" s="43">
        <v>1.9610364000000001E-4</v>
      </c>
      <c r="M1443" s="43">
        <v>1.0588991999999999E-3</v>
      </c>
      <c r="N1443" s="43">
        <v>1.1357854000000001</v>
      </c>
      <c r="O1443" s="43">
        <v>5.5765258999999996E-3</v>
      </c>
      <c r="P1443" s="43">
        <v>0</v>
      </c>
      <c r="Q1443" s="43">
        <v>4.4464005999999999E-3</v>
      </c>
      <c r="R1443" s="43">
        <v>6.8437842000000006E-5</v>
      </c>
      <c r="S1443" s="43">
        <v>9.5689481999999999E-4</v>
      </c>
      <c r="U1443" s="93">
        <f t="shared" si="286"/>
        <v>0.5384211293103448</v>
      </c>
    </row>
    <row r="1444" spans="1:21">
      <c r="A1444" s="41" t="s">
        <v>33</v>
      </c>
      <c r="B1444" s="94" t="s">
        <v>5875</v>
      </c>
      <c r="C1444" s="74">
        <f t="shared" si="282"/>
        <v>1.2830323413800002</v>
      </c>
      <c r="D1444" s="74">
        <f t="shared" si="283"/>
        <v>1.2442224339999999E-2</v>
      </c>
      <c r="E1444" s="74">
        <f t="shared" si="284"/>
        <v>1.1694204998000002</v>
      </c>
      <c r="F1444" s="74">
        <f t="shared" si="285"/>
        <v>9.6296162400000013E-3</v>
      </c>
      <c r="G1444" s="95">
        <v>9.1540000999999996E-2</v>
      </c>
      <c r="H1444" s="43">
        <v>8.2204667999999995E-3</v>
      </c>
      <c r="I1444" s="43">
        <v>1.7888432999999999E-2</v>
      </c>
      <c r="J1444" s="43">
        <v>4.6897118999999999E-3</v>
      </c>
      <c r="K1444" s="43">
        <v>6.4720962000000002E-3</v>
      </c>
      <c r="L1444" s="43">
        <v>1.9786084000000001E-4</v>
      </c>
      <c r="M1444" s="43">
        <v>1.0825553999999999E-3</v>
      </c>
      <c r="N1444" s="43">
        <v>1.1433116000000001</v>
      </c>
      <c r="O1444" s="43">
        <v>5.5721019000000002E-3</v>
      </c>
      <c r="P1444" s="43">
        <v>0</v>
      </c>
      <c r="Q1444" s="43">
        <v>3.0856182000000001E-3</v>
      </c>
      <c r="R1444" s="43">
        <v>5.4032539999999998E-5</v>
      </c>
      <c r="S1444" s="43">
        <v>9.1786359999999998E-4</v>
      </c>
      <c r="U1444" s="93">
        <f t="shared" si="286"/>
        <v>0.78913793965517232</v>
      </c>
    </row>
    <row r="1445" spans="1:21">
      <c r="A1445" s="41" t="s">
        <v>33</v>
      </c>
      <c r="B1445" s="94" t="s">
        <v>5876</v>
      </c>
      <c r="C1445" s="74">
        <f t="shared" si="282"/>
        <v>1.298680567725</v>
      </c>
      <c r="D1445" s="74">
        <f t="shared" si="283"/>
        <v>1.348866456E-2</v>
      </c>
      <c r="E1445" s="74">
        <f t="shared" si="284"/>
        <v>1.1769931710999999</v>
      </c>
      <c r="F1445" s="74">
        <f t="shared" si="285"/>
        <v>9.9989780650000006E-3</v>
      </c>
      <c r="G1445" s="95">
        <v>9.8199754E-2</v>
      </c>
      <c r="H1445" s="43">
        <v>9.3183141000000008E-3</v>
      </c>
      <c r="I1445" s="43">
        <v>1.8436457E-2</v>
      </c>
      <c r="J1445" s="43">
        <v>5.4260643000000001E-3</v>
      </c>
      <c r="K1445" s="43">
        <v>6.7133964000000001E-3</v>
      </c>
      <c r="L1445" s="43">
        <v>2.0499746000000001E-4</v>
      </c>
      <c r="M1445" s="43">
        <v>1.1442064E-3</v>
      </c>
      <c r="N1445" s="43">
        <v>1.1492384</v>
      </c>
      <c r="O1445" s="43">
        <v>5.5886557000000003E-3</v>
      </c>
      <c r="P1445" s="43">
        <v>0</v>
      </c>
      <c r="Q1445" s="43">
        <v>2.5976031E-3</v>
      </c>
      <c r="R1445" s="43">
        <v>5.5499165000000003E-5</v>
      </c>
      <c r="S1445" s="43">
        <v>1.7572200999999999E-3</v>
      </c>
      <c r="U1445" s="93">
        <f t="shared" si="286"/>
        <v>0.84654960344827579</v>
      </c>
    </row>
    <row r="1446" spans="1:21">
      <c r="A1446" s="41" t="s">
        <v>33</v>
      </c>
      <c r="B1446" s="94" t="s">
        <v>5877</v>
      </c>
      <c r="C1446" s="74">
        <f t="shared" si="282"/>
        <v>2.7650979259900001</v>
      </c>
      <c r="D1446" s="74">
        <f t="shared" si="283"/>
        <v>8.2076248099999999E-2</v>
      </c>
      <c r="E1446" s="74">
        <f t="shared" si="284"/>
        <v>2.2570503880000001</v>
      </c>
      <c r="F1446" s="74">
        <f t="shared" si="285"/>
        <v>2.502497989E-2</v>
      </c>
      <c r="G1446" s="95">
        <v>0.40094630999999997</v>
      </c>
      <c r="H1446" s="43">
        <v>4.6581259999999999E-2</v>
      </c>
      <c r="I1446" s="43">
        <v>5.7036528000000003E-2</v>
      </c>
      <c r="J1446" s="43">
        <v>2.8871621E-2</v>
      </c>
      <c r="K1446" s="43">
        <v>4.5243639000000002E-2</v>
      </c>
      <c r="L1446" s="43">
        <v>3.9383921999999998E-3</v>
      </c>
      <c r="M1446" s="43">
        <v>4.0225959000000002E-3</v>
      </c>
      <c r="N1446" s="43">
        <v>2.1534325999999999</v>
      </c>
      <c r="O1446" s="43">
        <v>1.3216823000000001E-2</v>
      </c>
      <c r="P1446" s="43">
        <v>0</v>
      </c>
      <c r="Q1446" s="43">
        <v>3.9456964000000004E-3</v>
      </c>
      <c r="R1446" s="43">
        <v>1.6608878999999999E-4</v>
      </c>
      <c r="S1446" s="43">
        <v>7.6963717000000003E-3</v>
      </c>
      <c r="U1446" s="93">
        <f t="shared" si="286"/>
        <v>3.4564337068965512</v>
      </c>
    </row>
    <row r="1447" spans="1:21">
      <c r="A1447" s="41" t="s">
        <v>33</v>
      </c>
      <c r="B1447" s="94" t="s">
        <v>5878</v>
      </c>
      <c r="C1447" s="74">
        <f t="shared" si="282"/>
        <v>2.1405513879600004</v>
      </c>
      <c r="D1447" s="74">
        <f t="shared" si="283"/>
        <v>2.6005575369999999E-2</v>
      </c>
      <c r="E1447" s="74">
        <f t="shared" si="284"/>
        <v>1.9298396860000002</v>
      </c>
      <c r="F1447" s="74">
        <f t="shared" si="285"/>
        <v>2.5005766590000002E-2</v>
      </c>
      <c r="G1447" s="95">
        <v>0.15970036000000001</v>
      </c>
      <c r="H1447" s="43">
        <v>1.8248963E-2</v>
      </c>
      <c r="I1447" s="43">
        <v>4.6466923E-2</v>
      </c>
      <c r="J1447" s="43">
        <v>1.1002399E-2</v>
      </c>
      <c r="K1447" s="43">
        <v>1.2251012E-2</v>
      </c>
      <c r="L1447" s="43">
        <v>4.4006637000000001E-4</v>
      </c>
      <c r="M1447" s="43">
        <v>2.3120979999999998E-3</v>
      </c>
      <c r="N1447" s="43">
        <v>1.8651238000000001</v>
      </c>
      <c r="O1447" s="43">
        <v>1.2963661E-2</v>
      </c>
      <c r="P1447" s="43">
        <v>0</v>
      </c>
      <c r="Q1447" s="43">
        <v>9.4068432000000007E-3</v>
      </c>
      <c r="R1447" s="43">
        <v>1.4525559E-4</v>
      </c>
      <c r="S1447" s="43">
        <v>2.4900068000000002E-3</v>
      </c>
      <c r="U1447" s="93">
        <f t="shared" si="286"/>
        <v>1.3767272413793104</v>
      </c>
    </row>
    <row r="1448" spans="1:21">
      <c r="A1448" s="41" t="s">
        <v>33</v>
      </c>
      <c r="B1448" s="94" t="s">
        <v>5879</v>
      </c>
      <c r="C1448" s="74">
        <f t="shared" si="282"/>
        <v>2.2462233969900001</v>
      </c>
      <c r="D1448" s="74">
        <f t="shared" si="283"/>
        <v>2.7649494259999997E-2</v>
      </c>
      <c r="E1448" s="74">
        <f t="shared" si="284"/>
        <v>1.945057131</v>
      </c>
      <c r="F1448" s="74">
        <f t="shared" si="285"/>
        <v>2.1538521729999999E-2</v>
      </c>
      <c r="G1448" s="95">
        <v>0.25197825000000001</v>
      </c>
      <c r="H1448" s="43">
        <v>1.8646294000000001E-2</v>
      </c>
      <c r="I1448" s="43">
        <v>4.5250736999999999E-2</v>
      </c>
      <c r="J1448" s="43">
        <v>1.1218373E-2</v>
      </c>
      <c r="K1448" s="43">
        <v>1.3629199E-2</v>
      </c>
      <c r="L1448" s="43">
        <v>4.4489546000000001E-4</v>
      </c>
      <c r="M1448" s="43">
        <v>2.3570268000000002E-3</v>
      </c>
      <c r="N1448" s="43">
        <v>1.8811601</v>
      </c>
      <c r="O1448" s="43">
        <v>1.2953602999999999E-2</v>
      </c>
      <c r="P1448" s="43">
        <v>0</v>
      </c>
      <c r="Q1448" s="43">
        <v>6.0728707999999996E-3</v>
      </c>
      <c r="R1448" s="43">
        <v>1.1384063E-4</v>
      </c>
      <c r="S1448" s="43">
        <v>2.3982073E-3</v>
      </c>
      <c r="U1448" s="93">
        <f t="shared" si="286"/>
        <v>2.1722262931034484</v>
      </c>
    </row>
    <row r="1449" spans="1:21">
      <c r="A1449" s="41" t="s">
        <v>33</v>
      </c>
      <c r="B1449" s="94" t="s">
        <v>5880</v>
      </c>
      <c r="C1449" s="74">
        <f t="shared" si="282"/>
        <v>2.2883315741699999</v>
      </c>
      <c r="D1449" s="74">
        <f t="shared" si="283"/>
        <v>3.0167968529999999E-2</v>
      </c>
      <c r="E1449" s="74">
        <f t="shared" si="284"/>
        <v>1.9639630530000001</v>
      </c>
      <c r="F1449" s="74">
        <f t="shared" si="285"/>
        <v>2.3030812640000002E-2</v>
      </c>
      <c r="G1449" s="95">
        <v>0.27116973999999999</v>
      </c>
      <c r="H1449" s="43">
        <v>2.1504935999999999E-2</v>
      </c>
      <c r="I1449" s="43">
        <v>4.6468916999999998E-2</v>
      </c>
      <c r="J1449" s="43">
        <v>1.3054899999999999E-2</v>
      </c>
      <c r="K1449" s="43">
        <v>1.4143998E-2</v>
      </c>
      <c r="L1449" s="43">
        <v>4.6349473000000001E-4</v>
      </c>
      <c r="M1449" s="43">
        <v>2.5055758000000002E-3</v>
      </c>
      <c r="N1449" s="43">
        <v>1.8959892</v>
      </c>
      <c r="O1449" s="43">
        <v>1.2999086999999999E-2</v>
      </c>
      <c r="P1449" s="43">
        <v>0</v>
      </c>
      <c r="Q1449" s="43">
        <v>5.0912216000000001E-3</v>
      </c>
      <c r="R1449" s="43">
        <v>1.1685074000000001E-4</v>
      </c>
      <c r="S1449" s="43">
        <v>4.8236533000000003E-3</v>
      </c>
      <c r="U1449" s="93">
        <f t="shared" si="286"/>
        <v>2.3376701724137927</v>
      </c>
    </row>
    <row r="1450" spans="1:21">
      <c r="A1450" s="41" t="s">
        <v>33</v>
      </c>
      <c r="B1450" s="94" t="s">
        <v>5881</v>
      </c>
      <c r="C1450" s="74">
        <f t="shared" si="282"/>
        <v>1.188105391915</v>
      </c>
      <c r="D1450" s="74">
        <f t="shared" si="283"/>
        <v>3.5266465800000001E-2</v>
      </c>
      <c r="E1450" s="74">
        <f t="shared" si="284"/>
        <v>0.96980786999999991</v>
      </c>
      <c r="F1450" s="74">
        <f t="shared" si="285"/>
        <v>1.0752716115E-2</v>
      </c>
      <c r="G1450" s="95">
        <v>0.17227834</v>
      </c>
      <c r="H1450" s="43">
        <v>2.0015003999999999E-2</v>
      </c>
      <c r="I1450" s="43">
        <v>2.4507416000000001E-2</v>
      </c>
      <c r="J1450" s="43">
        <v>1.2405538000000001E-2</v>
      </c>
      <c r="K1450" s="43">
        <v>1.9440256E-2</v>
      </c>
      <c r="L1450" s="43">
        <v>1.6922456E-3</v>
      </c>
      <c r="M1450" s="43">
        <v>1.7284262E-3</v>
      </c>
      <c r="N1450" s="43">
        <v>0.92528544999999995</v>
      </c>
      <c r="O1450" s="43">
        <v>5.6789954000000002E-3</v>
      </c>
      <c r="P1450" s="43">
        <v>0</v>
      </c>
      <c r="Q1450" s="43">
        <v>1.6953840999999999E-3</v>
      </c>
      <c r="R1450" s="43">
        <v>7.1364915000000006E-5</v>
      </c>
      <c r="S1450" s="43">
        <v>3.3069716999999999E-3</v>
      </c>
      <c r="U1450" s="93">
        <f t="shared" si="286"/>
        <v>1.4851581034482757</v>
      </c>
    </row>
    <row r="1451" spans="1:21">
      <c r="A1451" s="41" t="s">
        <v>33</v>
      </c>
      <c r="B1451" s="94" t="s">
        <v>5882</v>
      </c>
      <c r="C1451" s="74">
        <f t="shared" si="282"/>
        <v>0.91975065521099997</v>
      </c>
      <c r="D1451" s="74">
        <f t="shared" si="283"/>
        <v>1.1174057690000001E-2</v>
      </c>
      <c r="E1451" s="74">
        <f t="shared" si="284"/>
        <v>0.82921219779999999</v>
      </c>
      <c r="F1451" s="74">
        <f t="shared" si="285"/>
        <v>1.0744460721E-2</v>
      </c>
      <c r="G1451" s="95">
        <v>6.8619939000000005E-2</v>
      </c>
      <c r="H1451" s="43">
        <v>7.8412017999999993E-3</v>
      </c>
      <c r="I1451" s="43">
        <v>1.9965876E-2</v>
      </c>
      <c r="J1451" s="43">
        <v>4.7275032999999998E-3</v>
      </c>
      <c r="K1451" s="43">
        <v>5.2640063000000004E-3</v>
      </c>
      <c r="L1451" s="43">
        <v>1.8908740999999999E-4</v>
      </c>
      <c r="M1451" s="43">
        <v>9.9346067999999993E-4</v>
      </c>
      <c r="N1451" s="43">
        <v>0.80140511999999997</v>
      </c>
      <c r="O1451" s="43">
        <v>5.5702171000000002E-3</v>
      </c>
      <c r="P1451" s="43">
        <v>0</v>
      </c>
      <c r="Q1451" s="43">
        <v>4.0419258999999999E-3</v>
      </c>
      <c r="R1451" s="43">
        <v>6.2413321000000005E-5</v>
      </c>
      <c r="S1451" s="43">
        <v>1.0699043999999999E-3</v>
      </c>
      <c r="U1451" s="93">
        <f t="shared" si="286"/>
        <v>0.59155119827586211</v>
      </c>
    </row>
    <row r="1452" spans="1:21">
      <c r="A1452" s="41" t="s">
        <v>33</v>
      </c>
      <c r="B1452" s="94" t="s">
        <v>5883</v>
      </c>
      <c r="C1452" s="74">
        <f t="shared" si="282"/>
        <v>0.96515574524299996</v>
      </c>
      <c r="D1452" s="74">
        <f t="shared" si="283"/>
        <v>1.188041548E-2</v>
      </c>
      <c r="E1452" s="74">
        <f t="shared" si="284"/>
        <v>0.83575083270000006</v>
      </c>
      <c r="F1452" s="74">
        <f t="shared" si="285"/>
        <v>9.2546570629999988E-3</v>
      </c>
      <c r="G1452" s="95">
        <v>0.10826984000000001</v>
      </c>
      <c r="H1452" s="43">
        <v>8.0119266999999997E-3</v>
      </c>
      <c r="I1452" s="43">
        <v>1.9443306E-2</v>
      </c>
      <c r="J1452" s="43">
        <v>4.8203027000000001E-3</v>
      </c>
      <c r="K1452" s="43">
        <v>5.8561847999999998E-3</v>
      </c>
      <c r="L1452" s="43">
        <v>1.9116238000000001E-4</v>
      </c>
      <c r="M1452" s="43">
        <v>1.0127656000000001E-3</v>
      </c>
      <c r="N1452" s="43">
        <v>0.8082956</v>
      </c>
      <c r="O1452" s="43">
        <v>5.5658951E-3</v>
      </c>
      <c r="P1452" s="43">
        <v>0</v>
      </c>
      <c r="Q1452" s="43">
        <v>2.6093868999999999E-3</v>
      </c>
      <c r="R1452" s="43">
        <v>4.8914963000000001E-5</v>
      </c>
      <c r="S1452" s="43">
        <v>1.0304601E-3</v>
      </c>
      <c r="U1452" s="93">
        <f t="shared" si="286"/>
        <v>0.93336068965517238</v>
      </c>
    </row>
    <row r="1453" spans="1:21">
      <c r="A1453" s="41" t="s">
        <v>33</v>
      </c>
      <c r="B1453" s="94" t="s">
        <v>5884</v>
      </c>
      <c r="C1453" s="74">
        <f t="shared" si="282"/>
        <v>0.98324872344699998</v>
      </c>
      <c r="D1453" s="74">
        <f t="shared" si="283"/>
        <v>1.2962551699999998E-2</v>
      </c>
      <c r="E1453" s="74">
        <f t="shared" si="284"/>
        <v>0.84387427809999993</v>
      </c>
      <c r="F1453" s="74">
        <f t="shared" si="285"/>
        <v>9.895863647E-3</v>
      </c>
      <c r="G1453" s="95">
        <v>0.11651603000000001</v>
      </c>
      <c r="H1453" s="43">
        <v>9.2402261000000003E-3</v>
      </c>
      <c r="I1453" s="43">
        <v>1.9966732000000001E-2</v>
      </c>
      <c r="J1453" s="43">
        <v>5.6094203E-3</v>
      </c>
      <c r="K1453" s="43">
        <v>6.0773831999999996E-3</v>
      </c>
      <c r="L1453" s="43">
        <v>1.991541E-4</v>
      </c>
      <c r="M1453" s="43">
        <v>1.0765941E-3</v>
      </c>
      <c r="N1453" s="43">
        <v>0.81466731999999997</v>
      </c>
      <c r="O1453" s="43">
        <v>5.5854386999999997E-3</v>
      </c>
      <c r="P1453" s="43">
        <v>0</v>
      </c>
      <c r="Q1453" s="43">
        <v>2.1875926000000001E-3</v>
      </c>
      <c r="R1453" s="43">
        <v>5.0208347E-5</v>
      </c>
      <c r="S1453" s="43">
        <v>2.0726239999999999E-3</v>
      </c>
      <c r="U1453" s="93">
        <f t="shared" si="286"/>
        <v>1.0044485344827587</v>
      </c>
    </row>
    <row r="1454" spans="1:21">
      <c r="A1454" s="41" t="s">
        <v>33</v>
      </c>
      <c r="B1454" s="94" t="s">
        <v>5885</v>
      </c>
      <c r="C1454" s="74">
        <f t="shared" si="282"/>
        <v>9.3309740196799993</v>
      </c>
      <c r="D1454" s="74">
        <f t="shared" si="283"/>
        <v>0.27697077899999994</v>
      </c>
      <c r="E1454" s="74">
        <f t="shared" si="284"/>
        <v>7.6165398799999995</v>
      </c>
      <c r="F1454" s="74">
        <f t="shared" si="285"/>
        <v>8.4448160679999995E-2</v>
      </c>
      <c r="G1454" s="95">
        <v>1.3530152</v>
      </c>
      <c r="H1454" s="43">
        <v>0.157191</v>
      </c>
      <c r="I1454" s="43">
        <v>0.19247288000000001</v>
      </c>
      <c r="J1454" s="43">
        <v>9.7428861000000005E-2</v>
      </c>
      <c r="K1454" s="43">
        <v>0.15267712999999999</v>
      </c>
      <c r="L1454" s="43">
        <v>1.3290319E-2</v>
      </c>
      <c r="M1454" s="43">
        <v>1.3574469E-2</v>
      </c>
      <c r="N1454" s="43">
        <v>7.2668759999999999</v>
      </c>
      <c r="O1454" s="43">
        <v>4.4600890999999997E-2</v>
      </c>
      <c r="P1454" s="43">
        <v>0</v>
      </c>
      <c r="Q1454" s="43">
        <v>1.3314968E-2</v>
      </c>
      <c r="R1454" s="43">
        <v>5.6047568000000005E-4</v>
      </c>
      <c r="S1454" s="43">
        <v>2.5971826E-2</v>
      </c>
      <c r="U1454" s="93">
        <f t="shared" si="286"/>
        <v>11.663924137931033</v>
      </c>
    </row>
    <row r="1455" spans="1:21">
      <c r="A1455" s="41" t="s">
        <v>33</v>
      </c>
      <c r="B1455" s="94" t="s">
        <v>5886</v>
      </c>
      <c r="C1455" s="74">
        <f t="shared" si="282"/>
        <v>7.2234076207099998</v>
      </c>
      <c r="D1455" s="74">
        <f t="shared" si="283"/>
        <v>8.7757234000000003E-2</v>
      </c>
      <c r="E1455" s="74">
        <f t="shared" si="284"/>
        <v>6.5123494910000002</v>
      </c>
      <c r="F1455" s="74">
        <f t="shared" si="285"/>
        <v>8.4383325709999998E-2</v>
      </c>
      <c r="G1455" s="95">
        <v>0.53891756999999996</v>
      </c>
      <c r="H1455" s="43">
        <v>6.1582120999999997E-2</v>
      </c>
      <c r="I1455" s="43">
        <v>0.15680516999999999</v>
      </c>
      <c r="J1455" s="43">
        <v>3.7128197000000002E-2</v>
      </c>
      <c r="K1455" s="43">
        <v>4.1341707999999998E-2</v>
      </c>
      <c r="L1455" s="43">
        <v>1.485028E-3</v>
      </c>
      <c r="M1455" s="43">
        <v>7.8023010000000002E-3</v>
      </c>
      <c r="N1455" s="43">
        <v>6.2939622000000002</v>
      </c>
      <c r="O1455" s="43">
        <v>4.3746582999999999E-2</v>
      </c>
      <c r="P1455" s="43">
        <v>0</v>
      </c>
      <c r="Q1455" s="43">
        <v>3.1743906000000002E-2</v>
      </c>
      <c r="R1455" s="43">
        <v>4.9017291000000003E-4</v>
      </c>
      <c r="S1455" s="43">
        <v>8.4026637999999997E-3</v>
      </c>
      <c r="U1455" s="93">
        <f t="shared" si="286"/>
        <v>4.6458411206896546</v>
      </c>
    </row>
    <row r="1456" spans="1:21">
      <c r="A1456" s="41" t="s">
        <v>33</v>
      </c>
      <c r="B1456" s="94" t="s">
        <v>5887</v>
      </c>
      <c r="C1456" s="74">
        <f t="shared" si="282"/>
        <v>7.5800036195199993</v>
      </c>
      <c r="D1456" s="74">
        <f t="shared" si="283"/>
        <v>9.3304726500000004E-2</v>
      </c>
      <c r="E1456" s="74">
        <f t="shared" si="284"/>
        <v>6.5637016159999995</v>
      </c>
      <c r="F1456" s="74">
        <f t="shared" si="285"/>
        <v>7.2682917020000001E-2</v>
      </c>
      <c r="G1456" s="95">
        <v>0.85031436000000005</v>
      </c>
      <c r="H1456" s="43">
        <v>6.2922935999999999E-2</v>
      </c>
      <c r="I1456" s="43">
        <v>0.15270107999999999</v>
      </c>
      <c r="J1456" s="43">
        <v>3.7857011000000003E-2</v>
      </c>
      <c r="K1456" s="43">
        <v>4.5992475999999997E-2</v>
      </c>
      <c r="L1456" s="43">
        <v>1.5013240000000001E-3</v>
      </c>
      <c r="M1456" s="43">
        <v>7.9539155000000004E-3</v>
      </c>
      <c r="N1456" s="43">
        <v>6.3480775999999999</v>
      </c>
      <c r="O1456" s="43">
        <v>4.3712639999999997E-2</v>
      </c>
      <c r="P1456" s="43">
        <v>0</v>
      </c>
      <c r="Q1456" s="43">
        <v>2.0493233999999999E-2</v>
      </c>
      <c r="R1456" s="43">
        <v>3.8416142E-4</v>
      </c>
      <c r="S1456" s="43">
        <v>8.0928816000000008E-3</v>
      </c>
      <c r="U1456" s="93">
        <f t="shared" si="286"/>
        <v>7.330296206896552</v>
      </c>
    </row>
    <row r="1457" spans="1:21">
      <c r="A1457" s="41" t="s">
        <v>33</v>
      </c>
      <c r="B1457" s="94" t="s">
        <v>5888</v>
      </c>
      <c r="C1457" s="74">
        <f t="shared" si="282"/>
        <v>7.7220997699100007</v>
      </c>
      <c r="D1457" s="74">
        <f t="shared" si="283"/>
        <v>0.1018034547</v>
      </c>
      <c r="E1457" s="74">
        <f t="shared" si="284"/>
        <v>6.6275004810000002</v>
      </c>
      <c r="F1457" s="74">
        <f t="shared" si="285"/>
        <v>7.7718734210000001E-2</v>
      </c>
      <c r="G1457" s="95">
        <v>0.91507709999999998</v>
      </c>
      <c r="H1457" s="43">
        <v>7.2569580999999994E-2</v>
      </c>
      <c r="I1457" s="43">
        <v>0.1568119</v>
      </c>
      <c r="J1457" s="43">
        <v>4.4054471999999997E-2</v>
      </c>
      <c r="K1457" s="43">
        <v>4.7729691999999997E-2</v>
      </c>
      <c r="L1457" s="43">
        <v>1.5640883E-3</v>
      </c>
      <c r="M1457" s="43">
        <v>8.4552024000000003E-3</v>
      </c>
      <c r="N1457" s="43">
        <v>6.3981190000000003</v>
      </c>
      <c r="O1457" s="43">
        <v>4.3866127999999997E-2</v>
      </c>
      <c r="P1457" s="43">
        <v>0</v>
      </c>
      <c r="Q1457" s="43">
        <v>1.7180605000000002E-2</v>
      </c>
      <c r="R1457" s="43">
        <v>3.9431920999999999E-4</v>
      </c>
      <c r="S1457" s="43">
        <v>1.6277682000000002E-2</v>
      </c>
      <c r="U1457" s="93">
        <f t="shared" si="286"/>
        <v>7.8885956896551717</v>
      </c>
    </row>
    <row r="1458" spans="1:21">
      <c r="A1458" s="41" t="s">
        <v>33</v>
      </c>
      <c r="B1458" s="94" t="s">
        <v>5889</v>
      </c>
      <c r="C1458" s="74">
        <f t="shared" si="282"/>
        <v>1.0721926644849999</v>
      </c>
      <c r="D1458" s="74">
        <f t="shared" si="283"/>
        <v>3.1825834799999994E-2</v>
      </c>
      <c r="E1458" s="74">
        <f t="shared" si="284"/>
        <v>0.87519246899999992</v>
      </c>
      <c r="F1458" s="74">
        <f t="shared" si="285"/>
        <v>9.7036706849999987E-3</v>
      </c>
      <c r="G1458" s="95">
        <v>0.15547068999999999</v>
      </c>
      <c r="H1458" s="43">
        <v>1.806232E-2</v>
      </c>
      <c r="I1458" s="43">
        <v>2.2116449E-2</v>
      </c>
      <c r="J1458" s="43">
        <v>1.1195241999999999E-2</v>
      </c>
      <c r="K1458" s="43">
        <v>1.7543645E-2</v>
      </c>
      <c r="L1458" s="43">
        <v>1.5271485E-3</v>
      </c>
      <c r="M1458" s="43">
        <v>1.5597993000000001E-3</v>
      </c>
      <c r="N1458" s="43">
        <v>0.83501369999999997</v>
      </c>
      <c r="O1458" s="43">
        <v>5.1249471E-3</v>
      </c>
      <c r="P1458" s="43">
        <v>0</v>
      </c>
      <c r="Q1458" s="43">
        <v>1.5299808000000001E-3</v>
      </c>
      <c r="R1458" s="43">
        <v>6.4402484999999998E-5</v>
      </c>
      <c r="S1458" s="43">
        <v>2.9843402999999999E-3</v>
      </c>
      <c r="U1458" s="93">
        <f t="shared" si="286"/>
        <v>1.340264568965517</v>
      </c>
    </row>
    <row r="1459" spans="1:21">
      <c r="A1459" s="41" t="s">
        <v>33</v>
      </c>
      <c r="B1459" s="94" t="s">
        <v>5890</v>
      </c>
      <c r="C1459" s="74">
        <f t="shared" si="282"/>
        <v>0.83001888894599996</v>
      </c>
      <c r="D1459" s="74">
        <f t="shared" si="283"/>
        <v>1.008390575E-2</v>
      </c>
      <c r="E1459" s="74">
        <f t="shared" si="284"/>
        <v>0.74831345150000006</v>
      </c>
      <c r="F1459" s="74">
        <f t="shared" si="285"/>
        <v>9.6962206959999991E-3</v>
      </c>
      <c r="G1459" s="95">
        <v>6.1925310999999997E-2</v>
      </c>
      <c r="H1459" s="43">
        <v>7.0762065000000004E-3</v>
      </c>
      <c r="I1459" s="43">
        <v>1.8017985E-2</v>
      </c>
      <c r="J1459" s="43">
        <v>4.2662834999999998E-3</v>
      </c>
      <c r="K1459" s="43">
        <v>4.7504447000000002E-3</v>
      </c>
      <c r="L1459" s="43">
        <v>1.7063986E-4</v>
      </c>
      <c r="M1459" s="43">
        <v>8.9653769000000005E-4</v>
      </c>
      <c r="N1459" s="43">
        <v>0.72321926000000003</v>
      </c>
      <c r="O1459" s="43">
        <v>5.0267812999999998E-3</v>
      </c>
      <c r="P1459" s="43">
        <v>0</v>
      </c>
      <c r="Q1459" s="43">
        <v>3.6475917000000002E-3</v>
      </c>
      <c r="R1459" s="43">
        <v>5.6324216000000002E-5</v>
      </c>
      <c r="S1459" s="43">
        <v>9.6552347999999996E-4</v>
      </c>
      <c r="U1459" s="93">
        <f t="shared" si="286"/>
        <v>0.5338388879310344</v>
      </c>
    </row>
    <row r="1460" spans="1:21">
      <c r="A1460" s="41" t="s">
        <v>33</v>
      </c>
      <c r="B1460" s="94" t="s">
        <v>5891</v>
      </c>
      <c r="C1460" s="74">
        <f t="shared" si="282"/>
        <v>0.87099420768199998</v>
      </c>
      <c r="D1460" s="74">
        <f t="shared" si="283"/>
        <v>1.072135062E-2</v>
      </c>
      <c r="E1460" s="74">
        <f t="shared" si="284"/>
        <v>0.75421416330000002</v>
      </c>
      <c r="F1460" s="74">
        <f t="shared" si="285"/>
        <v>8.3517637620000012E-3</v>
      </c>
      <c r="G1460" s="95">
        <v>9.7706929999999997E-2</v>
      </c>
      <c r="H1460" s="43">
        <v>7.2302753000000001E-3</v>
      </c>
      <c r="I1460" s="43">
        <v>1.7546398000000001E-2</v>
      </c>
      <c r="J1460" s="43">
        <v>4.3500292999999997E-3</v>
      </c>
      <c r="K1460" s="43">
        <v>5.2848497000000001E-3</v>
      </c>
      <c r="L1460" s="43">
        <v>1.7251239E-4</v>
      </c>
      <c r="M1460" s="43">
        <v>9.1395923000000005E-4</v>
      </c>
      <c r="N1460" s="43">
        <v>0.72943749000000002</v>
      </c>
      <c r="O1460" s="43">
        <v>5.0228809999999999E-3</v>
      </c>
      <c r="P1460" s="43">
        <v>0</v>
      </c>
      <c r="Q1460" s="43">
        <v>2.3548126000000002E-3</v>
      </c>
      <c r="R1460" s="43">
        <v>4.4142771999999997E-5</v>
      </c>
      <c r="S1460" s="43">
        <v>9.2992738999999995E-4</v>
      </c>
      <c r="U1460" s="93">
        <f t="shared" si="286"/>
        <v>0.84230112068965513</v>
      </c>
    </row>
    <row r="1461" spans="1:21">
      <c r="A1461" s="41" t="s">
        <v>33</v>
      </c>
      <c r="B1461" s="94" t="s">
        <v>5892</v>
      </c>
      <c r="C1461" s="74">
        <f t="shared" si="282"/>
        <v>0.88732202463199994</v>
      </c>
      <c r="D1461" s="74">
        <f t="shared" si="283"/>
        <v>1.1697912560000001E-2</v>
      </c>
      <c r="E1461" s="74">
        <f t="shared" si="284"/>
        <v>0.76154508860000003</v>
      </c>
      <c r="F1461" s="74">
        <f t="shared" si="285"/>
        <v>8.9304134719999997E-3</v>
      </c>
      <c r="G1461" s="95">
        <v>0.10514861</v>
      </c>
      <c r="H1461" s="43">
        <v>8.3387406000000001E-3</v>
      </c>
      <c r="I1461" s="43">
        <v>1.8018757999999999E-2</v>
      </c>
      <c r="J1461" s="43">
        <v>5.0621598000000004E-3</v>
      </c>
      <c r="K1461" s="43">
        <v>5.4844678000000001E-3</v>
      </c>
      <c r="L1461" s="43">
        <v>1.7972442999999999E-4</v>
      </c>
      <c r="M1461" s="43">
        <v>9.7156053000000005E-4</v>
      </c>
      <c r="N1461" s="43">
        <v>0.73518759</v>
      </c>
      <c r="O1461" s="43">
        <v>5.0405177999999998E-3</v>
      </c>
      <c r="P1461" s="43">
        <v>0</v>
      </c>
      <c r="Q1461" s="43">
        <v>1.9741689E-3</v>
      </c>
      <c r="R1461" s="43">
        <v>4.5309972000000002E-5</v>
      </c>
      <c r="S1461" s="43">
        <v>1.8704168E-3</v>
      </c>
      <c r="U1461" s="93">
        <f t="shared" si="286"/>
        <v>0.90645353448275856</v>
      </c>
    </row>
    <row r="1462" spans="1:21">
      <c r="A1462" s="41" t="s">
        <v>33</v>
      </c>
      <c r="B1462" s="94" t="s">
        <v>5893</v>
      </c>
      <c r="C1462" s="74">
        <f t="shared" si="282"/>
        <v>1.6128279816760002E-2</v>
      </c>
      <c r="D1462" s="74">
        <f t="shared" si="283"/>
        <v>2.7550789289999995E-4</v>
      </c>
      <c r="E1462" s="74">
        <f t="shared" si="284"/>
        <v>1.5624867565000001E-2</v>
      </c>
      <c r="F1462" s="74">
        <f t="shared" si="285"/>
        <v>7.6739038860000001E-5</v>
      </c>
      <c r="G1462" s="95">
        <v>1.5116532E-4</v>
      </c>
      <c r="H1462" s="43">
        <v>3.1331485000000002E-5</v>
      </c>
      <c r="I1462" s="43">
        <v>2.9063708000000001E-4</v>
      </c>
      <c r="J1462" s="43">
        <v>2.0720002E-4</v>
      </c>
      <c r="K1462" s="43">
        <v>4.9230741999999998E-5</v>
      </c>
      <c r="L1462" s="43">
        <v>3.8434538999999998E-6</v>
      </c>
      <c r="M1462" s="43">
        <v>1.5233677E-5</v>
      </c>
      <c r="N1462" s="43">
        <v>1.5302899E-2</v>
      </c>
      <c r="O1462" s="43">
        <v>7.1489164999999997E-5</v>
      </c>
      <c r="P1462" s="43">
        <v>0</v>
      </c>
      <c r="Q1462" s="43">
        <v>3.5292836E-6</v>
      </c>
      <c r="R1462" s="43">
        <v>1.3548026000000001E-7</v>
      </c>
      <c r="S1462" s="43">
        <v>1.5851099999999999E-6</v>
      </c>
      <c r="U1462" s="93">
        <f t="shared" si="286"/>
        <v>1.3031493103448275E-3</v>
      </c>
    </row>
    <row r="1463" spans="1:21">
      <c r="A1463" s="41" t="s">
        <v>33</v>
      </c>
      <c r="B1463" s="94" t="s">
        <v>5894</v>
      </c>
      <c r="C1463" s="74">
        <f t="shared" si="282"/>
        <v>7.2602145973529995</v>
      </c>
      <c r="D1463" s="74">
        <f t="shared" si="283"/>
        <v>1.7707390509999997E-2</v>
      </c>
      <c r="E1463" s="74">
        <f t="shared" si="284"/>
        <v>7.1849395524999995</v>
      </c>
      <c r="F1463" s="74">
        <f t="shared" si="285"/>
        <v>1.2455199343000002E-2</v>
      </c>
      <c r="G1463" s="95">
        <v>4.5112455000000003E-2</v>
      </c>
      <c r="H1463" s="43">
        <v>8.8990812000000006E-3</v>
      </c>
      <c r="I1463" s="43">
        <v>6.9438713000000004E-3</v>
      </c>
      <c r="J1463" s="43">
        <v>5.1599298999999996E-3</v>
      </c>
      <c r="K1463" s="43">
        <v>1.0275197999999999E-2</v>
      </c>
      <c r="L1463" s="43">
        <v>2.7654790999999998E-4</v>
      </c>
      <c r="M1463" s="43">
        <v>1.9957146999999998E-3</v>
      </c>
      <c r="N1463" s="43">
        <v>7.1690965999999996</v>
      </c>
      <c r="O1463" s="43">
        <v>9.0725674000000003E-3</v>
      </c>
      <c r="P1463" s="43">
        <v>0</v>
      </c>
      <c r="Q1463" s="43">
        <v>2.6318116000000002E-3</v>
      </c>
      <c r="R1463" s="43">
        <v>7.5352533000000004E-5</v>
      </c>
      <c r="S1463" s="43">
        <v>6.7546781000000003E-4</v>
      </c>
      <c r="U1463" s="93">
        <f t="shared" si="286"/>
        <v>0.38890047413793105</v>
      </c>
    </row>
    <row r="1464" spans="1:21">
      <c r="A1464" s="41" t="s">
        <v>33</v>
      </c>
      <c r="B1464" s="94" t="s">
        <v>5895</v>
      </c>
      <c r="C1464" s="74">
        <f t="shared" si="282"/>
        <v>12.100357330329999</v>
      </c>
      <c r="D1464" s="74">
        <f t="shared" si="283"/>
        <v>2.9512317480000001E-2</v>
      </c>
      <c r="E1464" s="74">
        <f t="shared" si="284"/>
        <v>11.974898920999999</v>
      </c>
      <c r="F1464" s="74">
        <f t="shared" si="285"/>
        <v>2.075866585E-2</v>
      </c>
      <c r="G1464" s="95">
        <v>7.5187426000000002E-2</v>
      </c>
      <c r="H1464" s="43">
        <v>1.4831802E-2</v>
      </c>
      <c r="I1464" s="43">
        <v>1.1573119E-2</v>
      </c>
      <c r="J1464" s="43">
        <v>8.5998832000000001E-3</v>
      </c>
      <c r="K1464" s="43">
        <v>1.7125330000000001E-2</v>
      </c>
      <c r="L1464" s="43">
        <v>4.6091318000000001E-4</v>
      </c>
      <c r="M1464" s="43">
        <v>3.3261911000000001E-3</v>
      </c>
      <c r="N1464" s="43">
        <v>11.948494</v>
      </c>
      <c r="O1464" s="43">
        <v>1.5120946E-2</v>
      </c>
      <c r="P1464" s="43">
        <v>0</v>
      </c>
      <c r="Q1464" s="43">
        <v>4.3863525999999998E-3</v>
      </c>
      <c r="R1464" s="43">
        <v>1.2558755E-4</v>
      </c>
      <c r="S1464" s="43">
        <v>1.1257797E-3</v>
      </c>
      <c r="U1464" s="93">
        <f t="shared" si="286"/>
        <v>0.64816746551724136</v>
      </c>
    </row>
    <row r="1465" spans="1:21">
      <c r="A1465" s="41" t="s">
        <v>33</v>
      </c>
      <c r="B1465" s="94" t="s">
        <v>5896</v>
      </c>
      <c r="C1465" s="74">
        <f t="shared" si="282"/>
        <v>5.9175543325499991</v>
      </c>
      <c r="D1465" s="74">
        <f t="shared" si="283"/>
        <v>4.9091622799999998E-2</v>
      </c>
      <c r="E1465" s="74">
        <f t="shared" si="284"/>
        <v>5.5105344939999998</v>
      </c>
      <c r="F1465" s="74">
        <f t="shared" si="285"/>
        <v>2.2387305749999999E-2</v>
      </c>
      <c r="G1465" s="95">
        <v>0.33554091000000003</v>
      </c>
      <c r="H1465" s="43">
        <v>2.8734190999999999E-2</v>
      </c>
      <c r="I1465" s="43">
        <v>4.2378502999999998E-2</v>
      </c>
      <c r="J1465" s="43">
        <v>1.8661494000000001E-2</v>
      </c>
      <c r="K1465" s="43">
        <v>2.4656344E-2</v>
      </c>
      <c r="L1465" s="43">
        <v>2.2875157999999998E-3</v>
      </c>
      <c r="M1465" s="43">
        <v>3.4862690000000002E-3</v>
      </c>
      <c r="N1465" s="43">
        <v>5.4394217999999999</v>
      </c>
      <c r="O1465" s="43">
        <v>1.4953292E-2</v>
      </c>
      <c r="P1465" s="43">
        <v>0</v>
      </c>
      <c r="Q1465" s="43">
        <v>3.0122845999999998E-3</v>
      </c>
      <c r="R1465" s="43">
        <v>1.3545454999999999E-4</v>
      </c>
      <c r="S1465" s="43">
        <v>4.2862745999999998E-3</v>
      </c>
      <c r="U1465" s="93">
        <f t="shared" si="286"/>
        <v>2.8925940517241382</v>
      </c>
    </row>
    <row r="1466" spans="1:21">
      <c r="A1466" s="41" t="s">
        <v>33</v>
      </c>
      <c r="B1466" s="94" t="s">
        <v>5897</v>
      </c>
      <c r="C1466" s="74">
        <f t="shared" si="282"/>
        <v>5.5270145615300006</v>
      </c>
      <c r="D1466" s="74">
        <f t="shared" si="283"/>
        <v>2.2417212740000001E-2</v>
      </c>
      <c r="E1466" s="74">
        <f t="shared" si="284"/>
        <v>5.3445810100000006</v>
      </c>
      <c r="F1466" s="74">
        <f t="shared" si="285"/>
        <v>2.0860268790000001E-2</v>
      </c>
      <c r="G1466" s="95">
        <v>0.13915606999999999</v>
      </c>
      <c r="H1466" s="43">
        <v>1.4302888999999999E-2</v>
      </c>
      <c r="I1466" s="43">
        <v>3.7706920999999997E-2</v>
      </c>
      <c r="J1466" s="43">
        <v>1.0123383E-2</v>
      </c>
      <c r="K1466" s="43">
        <v>9.2143950000000002E-3</v>
      </c>
      <c r="L1466" s="43">
        <v>4.5299214000000003E-4</v>
      </c>
      <c r="M1466" s="43">
        <v>2.6264425999999999E-3</v>
      </c>
      <c r="N1466" s="43">
        <v>5.2925712000000003</v>
      </c>
      <c r="O1466" s="43">
        <v>1.4842846999999999E-2</v>
      </c>
      <c r="P1466" s="43">
        <v>0</v>
      </c>
      <c r="Q1466" s="43">
        <v>4.3511818999999998E-3</v>
      </c>
      <c r="R1466" s="43">
        <v>1.1788659E-4</v>
      </c>
      <c r="S1466" s="43">
        <v>1.5483533E-3</v>
      </c>
      <c r="U1466" s="93">
        <f t="shared" si="286"/>
        <v>1.1996212931034482</v>
      </c>
    </row>
    <row r="1467" spans="1:21">
      <c r="A1467" s="41" t="s">
        <v>33</v>
      </c>
      <c r="B1467" s="94" t="s">
        <v>5898</v>
      </c>
      <c r="C1467" s="74">
        <f t="shared" si="282"/>
        <v>5.6424582295199999</v>
      </c>
      <c r="D1467" s="74">
        <f t="shared" si="283"/>
        <v>2.3230265649999998E-2</v>
      </c>
      <c r="E1467" s="74">
        <f t="shared" si="284"/>
        <v>5.3604894710000002</v>
      </c>
      <c r="F1467" s="74">
        <f t="shared" si="285"/>
        <v>1.9372732869999999E-2</v>
      </c>
      <c r="G1467" s="95">
        <v>0.23936576000000001</v>
      </c>
      <c r="H1467" s="43">
        <v>1.51185E-2</v>
      </c>
      <c r="I1467" s="43">
        <v>3.7240270999999998E-2</v>
      </c>
      <c r="J1467" s="43">
        <v>1.0449599E-2</v>
      </c>
      <c r="K1467" s="43">
        <v>9.5878156000000006E-3</v>
      </c>
      <c r="L1467" s="43">
        <v>4.7277475000000001E-4</v>
      </c>
      <c r="M1467" s="43">
        <v>2.7200763000000002E-3</v>
      </c>
      <c r="N1467" s="43">
        <v>5.3081307000000004</v>
      </c>
      <c r="O1467" s="43">
        <v>1.4826046000000001E-2</v>
      </c>
      <c r="P1467" s="43">
        <v>0</v>
      </c>
      <c r="Q1467" s="43">
        <v>2.9205438000000001E-3</v>
      </c>
      <c r="R1467" s="43">
        <v>1.0938387E-4</v>
      </c>
      <c r="S1467" s="43">
        <v>1.5167592E-3</v>
      </c>
      <c r="U1467" s="93">
        <f t="shared" si="286"/>
        <v>2.0634979310344828</v>
      </c>
    </row>
    <row r="1468" spans="1:21">
      <c r="A1468" s="41" t="s">
        <v>33</v>
      </c>
      <c r="B1468" s="94" t="s">
        <v>5899</v>
      </c>
      <c r="C1468" s="74">
        <f t="shared" si="282"/>
        <v>5.6596827248399997</v>
      </c>
      <c r="D1468" s="74">
        <f t="shared" si="283"/>
        <v>2.3997590489999998E-2</v>
      </c>
      <c r="E1468" s="74">
        <f t="shared" si="284"/>
        <v>5.3656830219999998</v>
      </c>
      <c r="F1468" s="74">
        <f t="shared" si="285"/>
        <v>1.9739652350000001E-2</v>
      </c>
      <c r="G1468" s="95">
        <v>0.25026246000000002</v>
      </c>
      <c r="H1468" s="43">
        <v>1.6438556999999999E-2</v>
      </c>
      <c r="I1468" s="43">
        <v>3.7466865000000002E-2</v>
      </c>
      <c r="J1468" s="43">
        <v>1.1142564000000001E-2</v>
      </c>
      <c r="K1468" s="43">
        <v>9.6264882E-3</v>
      </c>
      <c r="L1468" s="43">
        <v>4.7954718999999998E-4</v>
      </c>
      <c r="M1468" s="43">
        <v>2.7489911000000001E-3</v>
      </c>
      <c r="N1468" s="43">
        <v>5.3117776000000001</v>
      </c>
      <c r="O1468" s="43">
        <v>1.4853599E-2</v>
      </c>
      <c r="P1468" s="43">
        <v>0</v>
      </c>
      <c r="Q1468" s="43">
        <v>2.9315831999999998E-3</v>
      </c>
      <c r="R1468" s="43">
        <v>1.0940095E-4</v>
      </c>
      <c r="S1468" s="43">
        <v>1.8450692E-3</v>
      </c>
      <c r="U1468" s="93">
        <f t="shared" si="286"/>
        <v>2.157435</v>
      </c>
    </row>
    <row r="1469" spans="1:21">
      <c r="A1469" s="41" t="s">
        <v>33</v>
      </c>
      <c r="B1469" s="94" t="s">
        <v>5900</v>
      </c>
      <c r="C1469" s="74">
        <f t="shared" si="282"/>
        <v>3.843785351867</v>
      </c>
      <c r="D1469" s="74">
        <f t="shared" si="283"/>
        <v>3.1887777899999997E-2</v>
      </c>
      <c r="E1469" s="74">
        <f t="shared" si="284"/>
        <v>3.5794030060000002</v>
      </c>
      <c r="F1469" s="74">
        <f t="shared" si="285"/>
        <v>1.4541817967000001E-2</v>
      </c>
      <c r="G1469" s="95">
        <v>0.21795275</v>
      </c>
      <c r="H1469" s="43">
        <v>1.8664478000000002E-2</v>
      </c>
      <c r="I1469" s="43">
        <v>2.7527228000000001E-2</v>
      </c>
      <c r="J1469" s="43">
        <v>1.2121692999999999E-2</v>
      </c>
      <c r="K1469" s="43">
        <v>1.6015686000000001E-2</v>
      </c>
      <c r="L1469" s="43">
        <v>1.4858705E-3</v>
      </c>
      <c r="M1469" s="43">
        <v>2.2645284000000002E-3</v>
      </c>
      <c r="N1469" s="43">
        <v>3.5332113000000001</v>
      </c>
      <c r="O1469" s="43">
        <v>9.7130067000000004E-3</v>
      </c>
      <c r="P1469" s="43">
        <v>0</v>
      </c>
      <c r="Q1469" s="43">
        <v>1.9566487999999999E-3</v>
      </c>
      <c r="R1469" s="43">
        <v>8.7985367000000003E-5</v>
      </c>
      <c r="S1469" s="43">
        <v>2.7841771000000001E-3</v>
      </c>
      <c r="U1469" s="93">
        <f t="shared" si="286"/>
        <v>1.8789030172413792</v>
      </c>
    </row>
    <row r="1470" spans="1:21">
      <c r="A1470" s="41" t="s">
        <v>33</v>
      </c>
      <c r="B1470" s="94" t="s">
        <v>5901</v>
      </c>
      <c r="C1470" s="74">
        <f t="shared" si="282"/>
        <v>3.5901076861369994</v>
      </c>
      <c r="D1470" s="74">
        <f t="shared" si="283"/>
        <v>1.4561244149999999E-2</v>
      </c>
      <c r="E1470" s="74">
        <f t="shared" si="284"/>
        <v>3.471606805</v>
      </c>
      <c r="F1470" s="74">
        <f t="shared" si="285"/>
        <v>1.3549920987000001E-2</v>
      </c>
      <c r="G1470" s="95">
        <v>9.0389715999999995E-2</v>
      </c>
      <c r="H1470" s="43">
        <v>9.2905330000000001E-3</v>
      </c>
      <c r="I1470" s="43">
        <v>2.4492771999999999E-2</v>
      </c>
      <c r="J1470" s="43">
        <v>6.5757083000000001E-3</v>
      </c>
      <c r="K1470" s="43">
        <v>5.9852693000000002E-3</v>
      </c>
      <c r="L1470" s="43">
        <v>2.9424395000000002E-4</v>
      </c>
      <c r="M1470" s="43">
        <v>1.7060226E-3</v>
      </c>
      <c r="N1470" s="43">
        <v>3.4378234999999999</v>
      </c>
      <c r="O1470" s="43">
        <v>9.6412662E-3</v>
      </c>
      <c r="P1470" s="43">
        <v>0</v>
      </c>
      <c r="Q1470" s="43">
        <v>2.8263379999999999E-3</v>
      </c>
      <c r="R1470" s="43">
        <v>7.6573987E-5</v>
      </c>
      <c r="S1470" s="43">
        <v>1.0057428000000001E-3</v>
      </c>
      <c r="U1470" s="93">
        <f t="shared" si="286"/>
        <v>0.77922168965517236</v>
      </c>
    </row>
    <row r="1471" spans="1:21">
      <c r="A1471" s="41" t="s">
        <v>33</v>
      </c>
      <c r="B1471" s="94" t="s">
        <v>5902</v>
      </c>
      <c r="C1471" s="74">
        <f t="shared" si="282"/>
        <v>3.6650948856709999</v>
      </c>
      <c r="D1471" s="74">
        <f t="shared" si="283"/>
        <v>1.5089367560000001E-2</v>
      </c>
      <c r="E1471" s="74">
        <f t="shared" si="284"/>
        <v>3.4819402751999999</v>
      </c>
      <c r="F1471" s="74">
        <f t="shared" si="285"/>
        <v>1.2583682911E-2</v>
      </c>
      <c r="G1471" s="95">
        <v>0.15548155999999999</v>
      </c>
      <c r="H1471" s="43">
        <v>9.8203182000000007E-3</v>
      </c>
      <c r="I1471" s="43">
        <v>2.4189657E-2</v>
      </c>
      <c r="J1471" s="43">
        <v>6.7876037000000004E-3</v>
      </c>
      <c r="K1471" s="43">
        <v>6.227827E-3</v>
      </c>
      <c r="L1471" s="43">
        <v>3.0709386000000001E-4</v>
      </c>
      <c r="M1471" s="43">
        <v>1.7668429999999999E-3</v>
      </c>
      <c r="N1471" s="43">
        <v>3.4479302999999999</v>
      </c>
      <c r="O1471" s="43">
        <v>9.6303533999999996E-3</v>
      </c>
      <c r="P1471" s="43">
        <v>0</v>
      </c>
      <c r="Q1471" s="43">
        <v>1.8970579E-3</v>
      </c>
      <c r="R1471" s="43">
        <v>7.1050991000000003E-5</v>
      </c>
      <c r="S1471" s="43">
        <v>9.852206200000001E-4</v>
      </c>
      <c r="U1471" s="93">
        <f t="shared" si="286"/>
        <v>1.3403582758620689</v>
      </c>
    </row>
    <row r="1472" spans="1:21">
      <c r="A1472" s="41" t="s">
        <v>33</v>
      </c>
      <c r="B1472" s="94" t="s">
        <v>5903</v>
      </c>
      <c r="C1472" s="74">
        <f t="shared" si="282"/>
        <v>3.6762830981239998</v>
      </c>
      <c r="D1472" s="74">
        <f t="shared" si="283"/>
        <v>1.5587788639999999E-2</v>
      </c>
      <c r="E1472" s="74">
        <f t="shared" si="284"/>
        <v>3.485313712</v>
      </c>
      <c r="F1472" s="74">
        <f t="shared" si="285"/>
        <v>1.2822017484E-2</v>
      </c>
      <c r="G1472" s="95">
        <v>0.16255958000000001</v>
      </c>
      <c r="H1472" s="43">
        <v>1.067777E-2</v>
      </c>
      <c r="I1472" s="43">
        <v>2.4336842000000001E-2</v>
      </c>
      <c r="J1472" s="43">
        <v>7.2377240000000001E-3</v>
      </c>
      <c r="K1472" s="43">
        <v>6.252947E-3</v>
      </c>
      <c r="L1472" s="43">
        <v>3.1149294E-4</v>
      </c>
      <c r="M1472" s="43">
        <v>1.7856247E-3</v>
      </c>
      <c r="N1472" s="43">
        <v>3.4502991000000001</v>
      </c>
      <c r="O1472" s="43">
        <v>9.6482502999999994E-3</v>
      </c>
      <c r="P1472" s="43">
        <v>0</v>
      </c>
      <c r="Q1472" s="43">
        <v>1.9042286E-3</v>
      </c>
      <c r="R1472" s="43">
        <v>7.1062083999999995E-5</v>
      </c>
      <c r="S1472" s="43">
        <v>1.1984764999999999E-3</v>
      </c>
      <c r="U1472" s="93">
        <f t="shared" si="286"/>
        <v>1.4013756896551723</v>
      </c>
    </row>
    <row r="1473" spans="1:21">
      <c r="A1473" s="41" t="s">
        <v>33</v>
      </c>
      <c r="B1473" s="94" t="s">
        <v>5904</v>
      </c>
      <c r="C1473" s="74">
        <f t="shared" si="282"/>
        <v>30.187777573029997</v>
      </c>
      <c r="D1473" s="74">
        <f t="shared" si="283"/>
        <v>0.250435721</v>
      </c>
      <c r="E1473" s="74">
        <f t="shared" si="284"/>
        <v>28.111408879999999</v>
      </c>
      <c r="F1473" s="74">
        <f t="shared" si="285"/>
        <v>0.11420647202999999</v>
      </c>
      <c r="G1473" s="95">
        <v>1.7117264999999999</v>
      </c>
      <c r="H1473" s="43">
        <v>0.14658442999999999</v>
      </c>
      <c r="I1473" s="43">
        <v>0.21618945000000001</v>
      </c>
      <c r="J1473" s="43">
        <v>9.5199638000000003E-2</v>
      </c>
      <c r="K1473" s="43">
        <v>0.12578173000000001</v>
      </c>
      <c r="L1473" s="43">
        <v>1.1669519999999999E-2</v>
      </c>
      <c r="M1473" s="43">
        <v>1.7784833E-2</v>
      </c>
      <c r="N1473" s="43">
        <v>27.748635</v>
      </c>
      <c r="O1473" s="43">
        <v>7.6282638E-2</v>
      </c>
      <c r="P1473" s="43">
        <v>0</v>
      </c>
      <c r="Q1473" s="43">
        <v>1.5366851000000001E-2</v>
      </c>
      <c r="R1473" s="43">
        <v>6.9100702999999998E-4</v>
      </c>
      <c r="S1473" s="43">
        <v>2.1865975999999999E-2</v>
      </c>
      <c r="U1473" s="93">
        <f t="shared" si="286"/>
        <v>14.756262931034481</v>
      </c>
    </row>
    <row r="1474" spans="1:21">
      <c r="A1474" s="41" t="s">
        <v>33</v>
      </c>
      <c r="B1474" s="94" t="s">
        <v>5905</v>
      </c>
      <c r="C1474" s="74">
        <f t="shared" si="282"/>
        <v>28.195479994940001</v>
      </c>
      <c r="D1474" s="74">
        <f t="shared" si="283"/>
        <v>0.1143590395</v>
      </c>
      <c r="E1474" s="74">
        <f t="shared" si="284"/>
        <v>27.264814543</v>
      </c>
      <c r="F1474" s="74">
        <f t="shared" si="285"/>
        <v>0.10641645244</v>
      </c>
      <c r="G1474" s="95">
        <v>0.70988996000000004</v>
      </c>
      <c r="H1474" s="43">
        <v>7.2964672999999994E-2</v>
      </c>
      <c r="I1474" s="43">
        <v>0.19235786999999999</v>
      </c>
      <c r="J1474" s="43">
        <v>5.1643368000000002E-2</v>
      </c>
      <c r="K1474" s="43">
        <v>4.7006261000000001E-2</v>
      </c>
      <c r="L1474" s="43">
        <v>2.3108915E-3</v>
      </c>
      <c r="M1474" s="43">
        <v>1.3398518999999999E-2</v>
      </c>
      <c r="N1474" s="43">
        <v>26.999492</v>
      </c>
      <c r="O1474" s="43">
        <v>7.5719211999999994E-2</v>
      </c>
      <c r="P1474" s="43">
        <v>0</v>
      </c>
      <c r="Q1474" s="43">
        <v>2.2197094000000001E-2</v>
      </c>
      <c r="R1474" s="43">
        <v>6.0138594E-4</v>
      </c>
      <c r="S1474" s="43">
        <v>7.8987604999999992E-3</v>
      </c>
      <c r="U1474" s="93">
        <f t="shared" si="286"/>
        <v>6.1197410344827583</v>
      </c>
    </row>
    <row r="1475" spans="1:21">
      <c r="A1475" s="41" t="s">
        <v>33</v>
      </c>
      <c r="B1475" s="94" t="s">
        <v>5906</v>
      </c>
      <c r="C1475" s="74">
        <f t="shared" si="282"/>
        <v>28.784403513819999</v>
      </c>
      <c r="D1475" s="74">
        <f t="shared" si="283"/>
        <v>0.1185067393</v>
      </c>
      <c r="E1475" s="74">
        <f t="shared" si="284"/>
        <v>27.345969726</v>
      </c>
      <c r="F1475" s="74">
        <f t="shared" si="285"/>
        <v>9.8827948520000014E-2</v>
      </c>
      <c r="G1475" s="95">
        <v>1.2210991</v>
      </c>
      <c r="H1475" s="43">
        <v>7.7125425999999997E-2</v>
      </c>
      <c r="I1475" s="43">
        <v>0.18997729999999999</v>
      </c>
      <c r="J1475" s="43">
        <v>5.3307520999999997E-2</v>
      </c>
      <c r="K1475" s="43">
        <v>4.8911226000000002E-2</v>
      </c>
      <c r="L1475" s="43">
        <v>2.4118103E-3</v>
      </c>
      <c r="M1475" s="43">
        <v>1.3876182000000001E-2</v>
      </c>
      <c r="N1475" s="43">
        <v>27.078866999999999</v>
      </c>
      <c r="O1475" s="43">
        <v>7.5633507000000003E-2</v>
      </c>
      <c r="P1475" s="43">
        <v>0</v>
      </c>
      <c r="Q1475" s="43">
        <v>1.4898845000000001E-2</v>
      </c>
      <c r="R1475" s="43">
        <v>5.5801022000000005E-4</v>
      </c>
      <c r="S1475" s="43">
        <v>7.7375863E-3</v>
      </c>
      <c r="U1475" s="93">
        <f t="shared" si="286"/>
        <v>10.526716379310344</v>
      </c>
    </row>
    <row r="1476" spans="1:21">
      <c r="A1476" s="41" t="s">
        <v>33</v>
      </c>
      <c r="B1476" s="94" t="s">
        <v>5907</v>
      </c>
      <c r="C1476" s="74">
        <f t="shared" si="282"/>
        <v>28.872272222949999</v>
      </c>
      <c r="D1476" s="74">
        <f t="shared" si="283"/>
        <v>0.12242117020000001</v>
      </c>
      <c r="E1476" s="74">
        <f t="shared" si="284"/>
        <v>27.372463805999999</v>
      </c>
      <c r="F1476" s="74">
        <f t="shared" si="285"/>
        <v>0.10069974674999999</v>
      </c>
      <c r="G1476" s="95">
        <v>1.2766875</v>
      </c>
      <c r="H1476" s="43">
        <v>8.3859556000000002E-2</v>
      </c>
      <c r="I1476" s="43">
        <v>0.19113325</v>
      </c>
      <c r="J1476" s="43">
        <v>5.6842613E-2</v>
      </c>
      <c r="K1476" s="43">
        <v>4.9108511000000001E-2</v>
      </c>
      <c r="L1476" s="43">
        <v>2.4463592E-3</v>
      </c>
      <c r="M1476" s="43">
        <v>1.4023687E-2</v>
      </c>
      <c r="N1476" s="43">
        <v>27.097470999999999</v>
      </c>
      <c r="O1476" s="43">
        <v>7.5774063000000003E-2</v>
      </c>
      <c r="P1476" s="43">
        <v>0</v>
      </c>
      <c r="Q1476" s="43">
        <v>1.4955161E-2</v>
      </c>
      <c r="R1476" s="43">
        <v>5.5809735000000003E-4</v>
      </c>
      <c r="S1476" s="43">
        <v>9.4124254000000004E-3</v>
      </c>
      <c r="U1476" s="93">
        <f t="shared" si="286"/>
        <v>11.005926724137931</v>
      </c>
    </row>
    <row r="1477" spans="1:21">
      <c r="A1477" s="41" t="s">
        <v>33</v>
      </c>
      <c r="B1477" s="94" t="s">
        <v>5908</v>
      </c>
      <c r="C1477" s="74">
        <f t="shared" si="282"/>
        <v>0.25304785743800001</v>
      </c>
      <c r="D1477" s="74">
        <f t="shared" si="283"/>
        <v>2.5984544700000001E-2</v>
      </c>
      <c r="E1477" s="74">
        <f t="shared" si="284"/>
        <v>0.14055152600000001</v>
      </c>
      <c r="F1477" s="74">
        <f t="shared" si="285"/>
        <v>1.2620129737999999E-2</v>
      </c>
      <c r="G1477" s="95">
        <v>7.3891656999999999E-2</v>
      </c>
      <c r="H1477" s="43">
        <v>5.6452499000000003E-2</v>
      </c>
      <c r="I1477" s="43">
        <v>2.4898027E-2</v>
      </c>
      <c r="J1477" s="43">
        <v>6.4840669E-3</v>
      </c>
      <c r="K1477" s="43">
        <v>1.8349855000000002E-2</v>
      </c>
      <c r="L1477" s="43">
        <v>1.6404392000000001E-4</v>
      </c>
      <c r="M1477" s="43">
        <v>9.8657888000000006E-4</v>
      </c>
      <c r="N1477" s="43">
        <v>5.9200999999999997E-2</v>
      </c>
      <c r="O1477" s="43">
        <v>1.157443E-3</v>
      </c>
      <c r="P1477" s="43">
        <v>0</v>
      </c>
      <c r="Q1477" s="43">
        <v>6.9096267999999997E-3</v>
      </c>
      <c r="R1477" s="43">
        <v>9.3519037999999994E-5</v>
      </c>
      <c r="S1477" s="43">
        <v>4.4595409000000004E-3</v>
      </c>
      <c r="U1477" s="93">
        <f t="shared" si="286"/>
        <v>0.63699704310344829</v>
      </c>
    </row>
    <row r="1478" spans="1:21">
      <c r="A1478" s="41" t="s">
        <v>33</v>
      </c>
      <c r="B1478" s="94" t="s">
        <v>5909</v>
      </c>
      <c r="C1478" s="74">
        <f t="shared" si="282"/>
        <v>0.55010404167000004</v>
      </c>
      <c r="D1478" s="74">
        <f t="shared" si="283"/>
        <v>5.6488140909999998E-2</v>
      </c>
      <c r="E1478" s="74">
        <f t="shared" si="284"/>
        <v>0.30554679600000001</v>
      </c>
      <c r="F1478" s="74">
        <f t="shared" si="285"/>
        <v>2.7435064760000002E-2</v>
      </c>
      <c r="G1478" s="95">
        <v>0.16063404000000001</v>
      </c>
      <c r="H1478" s="43">
        <v>0.12272282</v>
      </c>
      <c r="I1478" s="43">
        <v>5.4126146E-2</v>
      </c>
      <c r="J1478" s="43">
        <v>1.4095798E-2</v>
      </c>
      <c r="K1478" s="43">
        <v>3.9890989000000002E-2</v>
      </c>
      <c r="L1478" s="43">
        <v>3.5661721000000002E-4</v>
      </c>
      <c r="M1478" s="43">
        <v>2.1447367000000002E-3</v>
      </c>
      <c r="N1478" s="43">
        <v>0.12869783000000001</v>
      </c>
      <c r="O1478" s="43">
        <v>2.5161803999999999E-3</v>
      </c>
      <c r="P1478" s="43">
        <v>0</v>
      </c>
      <c r="Q1478" s="43">
        <v>1.5020927999999999E-2</v>
      </c>
      <c r="R1478" s="43">
        <v>2.0330226E-4</v>
      </c>
      <c r="S1478" s="43">
        <v>9.6946541000000001E-3</v>
      </c>
      <c r="U1478" s="93">
        <f t="shared" si="286"/>
        <v>1.3847762068965517</v>
      </c>
    </row>
    <row r="1479" spans="1:21">
      <c r="A1479" s="41" t="s">
        <v>33</v>
      </c>
      <c r="B1479" s="94" t="s">
        <v>5910</v>
      </c>
      <c r="C1479" s="74">
        <f t="shared" si="282"/>
        <v>1.1691632103799998</v>
      </c>
      <c r="D1479" s="74">
        <f t="shared" si="283"/>
        <v>0.11464292420000001</v>
      </c>
      <c r="E1479" s="74">
        <f t="shared" si="284"/>
        <v>0.67649645899999999</v>
      </c>
      <c r="F1479" s="74">
        <f t="shared" si="285"/>
        <v>4.8118257179999999E-2</v>
      </c>
      <c r="G1479" s="95">
        <v>0.32990556999999998</v>
      </c>
      <c r="H1479" s="43">
        <v>6.9484267000000002E-2</v>
      </c>
      <c r="I1479" s="43">
        <v>3.9956432E-2</v>
      </c>
      <c r="J1479" s="43">
        <v>4.1007956999999998E-2</v>
      </c>
      <c r="K1479" s="43">
        <v>6.2387280000000003E-2</v>
      </c>
      <c r="L1479" s="43">
        <v>6.5027358000000002E-3</v>
      </c>
      <c r="M1479" s="43">
        <v>4.7449514E-3</v>
      </c>
      <c r="N1479" s="43">
        <v>0.56705576000000002</v>
      </c>
      <c r="O1479" s="43">
        <v>1.2949462E-2</v>
      </c>
      <c r="P1479" s="43">
        <v>0</v>
      </c>
      <c r="Q1479" s="43">
        <v>2.4453729999999998E-3</v>
      </c>
      <c r="R1479" s="43">
        <v>1.6942418000000001E-4</v>
      </c>
      <c r="S1479" s="43">
        <v>3.2553998000000001E-2</v>
      </c>
      <c r="U1479" s="93">
        <f t="shared" si="286"/>
        <v>2.8440135344827584</v>
      </c>
    </row>
    <row r="1480" spans="1:21">
      <c r="A1480" s="41" t="s">
        <v>33</v>
      </c>
      <c r="B1480" s="94" t="s">
        <v>5911</v>
      </c>
      <c r="C1480" s="74">
        <f t="shared" si="282"/>
        <v>0.30541598877999998</v>
      </c>
      <c r="D1480" s="74">
        <f t="shared" si="283"/>
        <v>2.3441534869999999E-2</v>
      </c>
      <c r="E1480" s="74">
        <f t="shared" si="284"/>
        <v>0.123937094</v>
      </c>
      <c r="F1480" s="74">
        <f t="shared" si="285"/>
        <v>2.8290339909999997E-2</v>
      </c>
      <c r="G1480" s="95">
        <v>0.12974701999999999</v>
      </c>
      <c r="H1480" s="43">
        <v>2.0908205999999999E-2</v>
      </c>
      <c r="I1480" s="43">
        <v>2.2912973E-2</v>
      </c>
      <c r="J1480" s="43">
        <v>1.2027393000000001E-2</v>
      </c>
      <c r="K1480" s="43">
        <v>8.9769832000000001E-3</v>
      </c>
      <c r="L1480" s="43">
        <v>4.3013916999999998E-4</v>
      </c>
      <c r="M1480" s="43">
        <v>2.0070194999999998E-3</v>
      </c>
      <c r="N1480" s="43">
        <v>8.0115914999999996E-2</v>
      </c>
      <c r="O1480" s="43">
        <v>1.2499181999999999E-2</v>
      </c>
      <c r="P1480" s="43">
        <v>0</v>
      </c>
      <c r="Q1480" s="43">
        <v>7.0525201999999997E-3</v>
      </c>
      <c r="R1480" s="43">
        <v>1.2837461E-4</v>
      </c>
      <c r="S1480" s="43">
        <v>8.6102630999999995E-3</v>
      </c>
      <c r="U1480" s="93">
        <f t="shared" si="286"/>
        <v>1.1185087931034481</v>
      </c>
    </row>
    <row r="1481" spans="1:21" ht="15">
      <c r="A1481" s="41" t="s">
        <v>33</v>
      </c>
      <c r="B1481" s="94" t="s">
        <v>5912</v>
      </c>
      <c r="C1481" s="74">
        <f t="shared" si="282"/>
        <v>0.34261783451299999</v>
      </c>
      <c r="D1481" s="74">
        <f t="shared" si="283"/>
        <v>2.7066125389999997E-2</v>
      </c>
      <c r="E1481" s="74">
        <f t="shared" si="284"/>
        <v>0.16929491199999999</v>
      </c>
      <c r="F1481" s="74">
        <f t="shared" si="285"/>
        <v>1.5024071229999998E-3</v>
      </c>
      <c r="G1481" s="96">
        <v>0.14475439000000001</v>
      </c>
      <c r="H1481" s="97">
        <v>2.3556131000000001E-2</v>
      </c>
      <c r="I1481" s="97">
        <v>2.2302631E-2</v>
      </c>
      <c r="J1481" s="97">
        <v>1.3099586999999999E-2</v>
      </c>
      <c r="K1481" s="97">
        <v>1.1377785E-2</v>
      </c>
      <c r="L1481" s="97">
        <v>4.4070669000000003E-4</v>
      </c>
      <c r="M1481" s="97">
        <v>2.1480467E-3</v>
      </c>
      <c r="N1481" s="97">
        <v>0.12343614999999999</v>
      </c>
      <c r="O1481" s="97">
        <v>1.2519683E-2</v>
      </c>
      <c r="P1481" s="97">
        <v>0</v>
      </c>
      <c r="Q1481" s="97">
        <v>2.7346502E-3</v>
      </c>
      <c r="R1481" s="97">
        <v>8.1803923000000001E-5</v>
      </c>
      <c r="S1481" s="97">
        <v>-1.3833730000000001E-2</v>
      </c>
      <c r="U1481" s="93">
        <f t="shared" si="286"/>
        <v>1.247882672413793</v>
      </c>
    </row>
    <row r="1482" spans="1:21" ht="15">
      <c r="A1482" s="41" t="s">
        <v>33</v>
      </c>
      <c r="B1482" s="94" t="s">
        <v>5913</v>
      </c>
      <c r="C1482" s="74">
        <f t="shared" si="282"/>
        <v>0.42733311822699999</v>
      </c>
      <c r="D1482" s="74">
        <f t="shared" si="283"/>
        <v>2.90461295E-2</v>
      </c>
      <c r="E1482" s="74">
        <f t="shared" si="284"/>
        <v>0.19191507799999999</v>
      </c>
      <c r="F1482" s="74">
        <f t="shared" si="285"/>
        <v>3.8455280726999996E-2</v>
      </c>
      <c r="G1482" s="96">
        <v>0.16791663000000001</v>
      </c>
      <c r="H1482" s="97">
        <v>2.5978840999999999E-2</v>
      </c>
      <c r="I1482" s="97">
        <v>2.2943986999999999E-2</v>
      </c>
      <c r="J1482" s="97">
        <v>1.4595865E-2</v>
      </c>
      <c r="K1482" s="97">
        <v>1.1661263999999999E-2</v>
      </c>
      <c r="L1482" s="97">
        <v>4.6320969999999998E-4</v>
      </c>
      <c r="M1482" s="97">
        <v>2.3257908000000002E-3</v>
      </c>
      <c r="N1482" s="97">
        <v>0.14299224999999999</v>
      </c>
      <c r="O1482" s="97">
        <v>1.2552788E-2</v>
      </c>
      <c r="P1482" s="97">
        <v>0</v>
      </c>
      <c r="Q1482" s="97">
        <v>2.4468084000000001E-3</v>
      </c>
      <c r="R1482" s="97">
        <v>8.3101326999999997E-5</v>
      </c>
      <c r="S1482" s="97">
        <v>2.3372582999999999E-2</v>
      </c>
      <c r="U1482" s="93">
        <f t="shared" si="286"/>
        <v>1.4475571551724138</v>
      </c>
    </row>
    <row r="1483" spans="1:21" ht="15">
      <c r="A1483" s="41" t="s">
        <v>33</v>
      </c>
      <c r="B1483" s="94" t="s">
        <v>5914</v>
      </c>
      <c r="C1483" s="74">
        <f t="shared" si="282"/>
        <v>0.88918270519000009</v>
      </c>
      <c r="D1483" s="74">
        <f t="shared" si="283"/>
        <v>7.7848085099999978E-2</v>
      </c>
      <c r="E1483" s="74">
        <f t="shared" si="284"/>
        <v>0.46014244500000001</v>
      </c>
      <c r="F1483" s="74">
        <f t="shared" si="285"/>
        <v>2.595732509E-2</v>
      </c>
      <c r="G1483" s="96">
        <v>0.32523485000000002</v>
      </c>
      <c r="H1483" s="97">
        <v>4.5508277999999999E-2</v>
      </c>
      <c r="I1483" s="97">
        <v>3.9948547000000001E-2</v>
      </c>
      <c r="J1483" s="97">
        <v>2.7942016E-2</v>
      </c>
      <c r="K1483" s="97">
        <v>4.2350411999999997E-2</v>
      </c>
      <c r="L1483" s="97">
        <v>4.2983702999999998E-3</v>
      </c>
      <c r="M1483" s="97">
        <v>3.2572868000000001E-3</v>
      </c>
      <c r="N1483" s="97">
        <v>0.37468562</v>
      </c>
      <c r="O1483" s="97">
        <v>9.2625083999999993E-3</v>
      </c>
      <c r="P1483" s="97">
        <v>0</v>
      </c>
      <c r="Q1483" s="97">
        <v>1.7197965E-3</v>
      </c>
      <c r="R1483" s="97">
        <v>1.1859419E-4</v>
      </c>
      <c r="S1483" s="97">
        <v>1.4856426000000001E-2</v>
      </c>
      <c r="U1483" s="93">
        <f t="shared" si="286"/>
        <v>2.8037487068965516</v>
      </c>
    </row>
    <row r="1484" spans="1:21" ht="15">
      <c r="A1484" s="41" t="s">
        <v>33</v>
      </c>
      <c r="B1484" s="94" t="s">
        <v>5915</v>
      </c>
      <c r="C1484" s="74">
        <f t="shared" si="282"/>
        <v>0.250447855281</v>
      </c>
      <c r="D1484" s="74">
        <f t="shared" si="283"/>
        <v>1.6887316329999999E-2</v>
      </c>
      <c r="E1484" s="74">
        <f t="shared" si="284"/>
        <v>9.8518353000000003E-2</v>
      </c>
      <c r="F1484" s="74">
        <f t="shared" si="285"/>
        <v>1.8797045950999999E-2</v>
      </c>
      <c r="G1484" s="96">
        <v>0.11624514</v>
      </c>
      <c r="H1484" s="97">
        <v>1.3844995000000001E-2</v>
      </c>
      <c r="I1484" s="97">
        <v>2.8532648000000001E-2</v>
      </c>
      <c r="J1484" s="97">
        <v>8.5255450000000007E-3</v>
      </c>
      <c r="K1484" s="97">
        <v>6.6451365999999996E-3</v>
      </c>
      <c r="L1484" s="97">
        <v>2.9555853000000002E-4</v>
      </c>
      <c r="M1484" s="97">
        <v>1.4210761999999999E-3</v>
      </c>
      <c r="N1484" s="97">
        <v>5.6140710000000003E-2</v>
      </c>
      <c r="O1484" s="97">
        <v>8.9718778999999995E-3</v>
      </c>
      <c r="P1484" s="97">
        <v>0</v>
      </c>
      <c r="Q1484" s="97">
        <v>5.7156901999999999E-3</v>
      </c>
      <c r="R1484" s="97">
        <v>8.8140150999999999E-5</v>
      </c>
      <c r="S1484" s="97">
        <v>4.0213376999999996E-3</v>
      </c>
      <c r="U1484" s="93">
        <f t="shared" si="286"/>
        <v>1.002113275862069</v>
      </c>
    </row>
    <row r="1485" spans="1:21">
      <c r="A1485" s="41" t="s">
        <v>33</v>
      </c>
      <c r="B1485" s="94" t="s">
        <v>5916</v>
      </c>
      <c r="C1485" s="74">
        <f t="shared" si="282"/>
        <v>0.32258732143000002</v>
      </c>
      <c r="D1485" s="74">
        <f t="shared" si="283"/>
        <v>1.852554801E-2</v>
      </c>
      <c r="E1485" s="74">
        <f t="shared" si="284"/>
        <v>0.117864646</v>
      </c>
      <c r="F1485" s="74">
        <f t="shared" si="285"/>
        <v>8.385407420000001E-3</v>
      </c>
      <c r="G1485" s="99">
        <v>0.17781172000000001</v>
      </c>
      <c r="H1485" s="100">
        <v>1.4640653E-2</v>
      </c>
      <c r="I1485" s="100">
        <v>2.7665522000000001E-2</v>
      </c>
      <c r="J1485" s="100">
        <v>8.9145352000000004E-3</v>
      </c>
      <c r="K1485" s="100">
        <v>7.8327710000000005E-3</v>
      </c>
      <c r="L1485" s="100">
        <v>3.0141461000000001E-4</v>
      </c>
      <c r="M1485" s="100">
        <v>1.4768272000000001E-3</v>
      </c>
      <c r="N1485" s="100">
        <v>7.5558471000000002E-2</v>
      </c>
      <c r="O1485" s="100">
        <v>8.9729360000000008E-3</v>
      </c>
      <c r="P1485" s="100">
        <v>0</v>
      </c>
      <c r="Q1485" s="100">
        <v>2.6926443999999998E-3</v>
      </c>
      <c r="R1485" s="100">
        <v>6.0122920000000001E-5</v>
      </c>
      <c r="S1485" s="100">
        <v>-3.3402958999999999E-3</v>
      </c>
      <c r="U1485" s="93">
        <f t="shared" si="286"/>
        <v>1.5328596551724138</v>
      </c>
    </row>
    <row r="1486" spans="1:21">
      <c r="A1486" s="41" t="s">
        <v>33</v>
      </c>
      <c r="B1486" s="94" t="s">
        <v>5917</v>
      </c>
      <c r="C1486" s="74">
        <f t="shared" si="282"/>
        <v>0.37299133897100001</v>
      </c>
      <c r="D1486" s="74">
        <f t="shared" si="283"/>
        <v>2.043760742E-2</v>
      </c>
      <c r="E1486" s="74">
        <f t="shared" si="284"/>
        <v>0.13492227800000001</v>
      </c>
      <c r="F1486" s="74">
        <f t="shared" si="285"/>
        <v>2.1361773551000003E-2</v>
      </c>
      <c r="G1486" s="99">
        <v>0.19626968</v>
      </c>
      <c r="H1486" s="100">
        <v>1.6959940999999999E-2</v>
      </c>
      <c r="I1486" s="100">
        <v>2.8448193E-2</v>
      </c>
      <c r="J1486" s="100">
        <v>1.0353232E-2</v>
      </c>
      <c r="K1486" s="100">
        <v>8.1571770999999994E-3</v>
      </c>
      <c r="L1486" s="100">
        <v>3.1860252000000001E-4</v>
      </c>
      <c r="M1486" s="100">
        <v>1.6085958E-3</v>
      </c>
      <c r="N1486" s="100">
        <v>8.9514144000000004E-2</v>
      </c>
      <c r="O1486" s="100">
        <v>9.0091113000000007E-3</v>
      </c>
      <c r="P1486" s="100">
        <v>0</v>
      </c>
      <c r="Q1486" s="100">
        <v>2.1817878E-3</v>
      </c>
      <c r="R1486" s="100">
        <v>6.1849450999999997E-5</v>
      </c>
      <c r="S1486" s="100">
        <v>1.0109025000000001E-2</v>
      </c>
      <c r="U1486" s="93">
        <f t="shared" si="286"/>
        <v>1.69198</v>
      </c>
    </row>
    <row r="1487" spans="1:21">
      <c r="A1487" s="41" t="s">
        <v>33</v>
      </c>
      <c r="B1487" s="94" t="s">
        <v>5918</v>
      </c>
      <c r="C1487" s="74">
        <f t="shared" si="282"/>
        <v>2.9639424160800001</v>
      </c>
      <c r="D1487" s="74">
        <f t="shared" si="283"/>
        <v>0.25949361799999998</v>
      </c>
      <c r="E1487" s="74">
        <f t="shared" si="284"/>
        <v>1.5338081799999999</v>
      </c>
      <c r="F1487" s="74">
        <f t="shared" si="285"/>
        <v>8.6524418079999998E-2</v>
      </c>
      <c r="G1487" s="99">
        <v>1.0841162</v>
      </c>
      <c r="H1487" s="100">
        <v>0.15169426</v>
      </c>
      <c r="I1487" s="100">
        <v>0.13316181999999999</v>
      </c>
      <c r="J1487" s="100">
        <v>9.3140054E-2</v>
      </c>
      <c r="K1487" s="100">
        <v>0.14116803999999999</v>
      </c>
      <c r="L1487" s="100">
        <v>1.4327901000000001E-2</v>
      </c>
      <c r="M1487" s="100">
        <v>1.0857623E-2</v>
      </c>
      <c r="N1487" s="100">
        <v>1.2489520999999999</v>
      </c>
      <c r="O1487" s="100">
        <v>3.0875027999999999E-2</v>
      </c>
      <c r="P1487" s="100">
        <v>0</v>
      </c>
      <c r="Q1487" s="100">
        <v>5.7326551000000002E-3</v>
      </c>
      <c r="R1487" s="100">
        <v>3.9531397999999999E-4</v>
      </c>
      <c r="S1487" s="100">
        <v>4.9521421000000003E-2</v>
      </c>
      <c r="U1487" s="93">
        <f t="shared" si="286"/>
        <v>9.3458293103448273</v>
      </c>
    </row>
    <row r="1488" spans="1:21">
      <c r="A1488" s="41" t="s">
        <v>33</v>
      </c>
      <c r="B1488" s="94" t="s">
        <v>5919</v>
      </c>
      <c r="C1488" s="74">
        <f t="shared" si="282"/>
        <v>0.83482617519999991</v>
      </c>
      <c r="D1488" s="74">
        <f t="shared" si="283"/>
        <v>5.6291053700000003E-2</v>
      </c>
      <c r="E1488" s="74">
        <f t="shared" si="284"/>
        <v>0.328394511</v>
      </c>
      <c r="F1488" s="74">
        <f t="shared" si="285"/>
        <v>6.2656820499999988E-2</v>
      </c>
      <c r="G1488" s="99">
        <v>0.38748378999999999</v>
      </c>
      <c r="H1488" s="100">
        <v>4.6149983999999998E-2</v>
      </c>
      <c r="I1488" s="100">
        <v>9.5108827000000007E-2</v>
      </c>
      <c r="J1488" s="100">
        <v>2.8418483000000001E-2</v>
      </c>
      <c r="K1488" s="100">
        <v>2.2150454999999999E-2</v>
      </c>
      <c r="L1488" s="100">
        <v>9.8519509999999994E-4</v>
      </c>
      <c r="M1488" s="100">
        <v>4.7369205999999997E-3</v>
      </c>
      <c r="N1488" s="100">
        <v>0.18713569999999999</v>
      </c>
      <c r="O1488" s="100">
        <v>2.990626E-2</v>
      </c>
      <c r="P1488" s="100">
        <v>0</v>
      </c>
      <c r="Q1488" s="100">
        <v>1.9052301000000001E-2</v>
      </c>
      <c r="R1488" s="100">
        <v>2.9380049999999999E-4</v>
      </c>
      <c r="S1488" s="100">
        <v>1.3404459000000001E-2</v>
      </c>
      <c r="U1488" s="93">
        <f t="shared" si="286"/>
        <v>3.3403774999999998</v>
      </c>
    </row>
    <row r="1489" spans="1:21">
      <c r="A1489" s="41" t="s">
        <v>33</v>
      </c>
      <c r="B1489" s="94" t="s">
        <v>5920</v>
      </c>
      <c r="C1489" s="74">
        <f t="shared" si="282"/>
        <v>1.0752910689299999</v>
      </c>
      <c r="D1489" s="74">
        <f t="shared" si="283"/>
        <v>6.17518268E-2</v>
      </c>
      <c r="E1489" s="74">
        <f t="shared" si="284"/>
        <v>0.39288215399999998</v>
      </c>
      <c r="F1489" s="74">
        <f t="shared" si="285"/>
        <v>2.7951358129999996E-2</v>
      </c>
      <c r="G1489" s="99">
        <v>0.59270573000000004</v>
      </c>
      <c r="H1489" s="100">
        <v>4.8802178000000002E-2</v>
      </c>
      <c r="I1489" s="100">
        <v>9.2218406000000003E-2</v>
      </c>
      <c r="J1489" s="100">
        <v>2.9715116999999999E-2</v>
      </c>
      <c r="K1489" s="100">
        <v>2.6109237E-2</v>
      </c>
      <c r="L1489" s="100">
        <v>1.0047153999999999E-3</v>
      </c>
      <c r="M1489" s="100">
        <v>4.9227574E-3</v>
      </c>
      <c r="N1489" s="100">
        <v>0.25186156999999998</v>
      </c>
      <c r="O1489" s="100">
        <v>2.9909787E-2</v>
      </c>
      <c r="P1489" s="100">
        <v>0</v>
      </c>
      <c r="Q1489" s="100">
        <v>8.9754814000000006E-3</v>
      </c>
      <c r="R1489" s="100">
        <v>2.0040973000000001E-4</v>
      </c>
      <c r="S1489" s="100">
        <v>-1.113432E-2</v>
      </c>
      <c r="U1489" s="93">
        <f t="shared" si="286"/>
        <v>5.1095321551724142</v>
      </c>
    </row>
    <row r="1490" spans="1:21">
      <c r="A1490" s="41" t="s">
        <v>33</v>
      </c>
      <c r="B1490" s="94" t="s">
        <v>5921</v>
      </c>
      <c r="C1490" s="74">
        <f t="shared" si="282"/>
        <v>1.24330445444</v>
      </c>
      <c r="D1490" s="74">
        <f t="shared" si="283"/>
        <v>6.8125357499999997E-2</v>
      </c>
      <c r="E1490" s="74">
        <f t="shared" si="284"/>
        <v>0.44974092399999999</v>
      </c>
      <c r="F1490" s="74">
        <f t="shared" si="285"/>
        <v>7.1205912940000005E-2</v>
      </c>
      <c r="G1490" s="99">
        <v>0.65423226000000001</v>
      </c>
      <c r="H1490" s="100">
        <v>5.6533134999999998E-2</v>
      </c>
      <c r="I1490" s="100">
        <v>9.4827308999999999E-2</v>
      </c>
      <c r="J1490" s="100">
        <v>3.4510773000000002E-2</v>
      </c>
      <c r="K1490" s="100">
        <v>2.7190590000000001E-2</v>
      </c>
      <c r="L1490" s="100">
        <v>1.0620084000000001E-3</v>
      </c>
      <c r="M1490" s="100">
        <v>5.3619860999999996E-3</v>
      </c>
      <c r="N1490" s="100">
        <v>0.29838048</v>
      </c>
      <c r="O1490" s="100">
        <v>3.0030371E-2</v>
      </c>
      <c r="P1490" s="100">
        <v>0</v>
      </c>
      <c r="Q1490" s="100">
        <v>7.2726261000000004E-3</v>
      </c>
      <c r="R1490" s="100">
        <v>2.0616484E-4</v>
      </c>
      <c r="S1490" s="100">
        <v>3.3696750999999997E-2</v>
      </c>
      <c r="U1490" s="93">
        <f t="shared" si="286"/>
        <v>5.6399332758620684</v>
      </c>
    </row>
    <row r="1491" spans="1:21">
      <c r="A1491" s="41" t="s">
        <v>33</v>
      </c>
      <c r="B1491" s="94" t="s">
        <v>5922</v>
      </c>
      <c r="C1491" s="74">
        <f t="shared" si="282"/>
        <v>2.5416591337400001</v>
      </c>
      <c r="D1491" s="74">
        <f t="shared" si="283"/>
        <v>0.249223747</v>
      </c>
      <c r="E1491" s="74">
        <f t="shared" si="284"/>
        <v>1.4706444590000001</v>
      </c>
      <c r="F1491" s="74">
        <f t="shared" si="285"/>
        <v>0.10460490773999999</v>
      </c>
      <c r="G1491" s="99">
        <v>0.71718601999999998</v>
      </c>
      <c r="H1491" s="100">
        <v>0.15105275000000001</v>
      </c>
      <c r="I1491" s="100">
        <v>8.6861808999999998E-2</v>
      </c>
      <c r="J1491" s="100">
        <v>8.9147733000000007E-2</v>
      </c>
      <c r="K1491" s="100">
        <v>0.13562452</v>
      </c>
      <c r="L1491" s="100">
        <v>1.4136381999999999E-2</v>
      </c>
      <c r="M1491" s="100">
        <v>1.0315112E-2</v>
      </c>
      <c r="N1491" s="100">
        <v>1.2327299</v>
      </c>
      <c r="O1491" s="100">
        <v>2.8151004E-2</v>
      </c>
      <c r="P1491" s="100">
        <v>0</v>
      </c>
      <c r="Q1491" s="100">
        <v>5.3160283000000001E-3</v>
      </c>
      <c r="R1491" s="100">
        <v>3.6831344000000003E-4</v>
      </c>
      <c r="S1491" s="100">
        <v>7.0769561999999994E-2</v>
      </c>
      <c r="U1491" s="93">
        <f t="shared" si="286"/>
        <v>6.1826381034482756</v>
      </c>
    </row>
    <row r="1492" spans="1:21">
      <c r="A1492" s="41" t="s">
        <v>33</v>
      </c>
      <c r="B1492" s="94" t="s">
        <v>5923</v>
      </c>
      <c r="C1492" s="74">
        <f t="shared" si="282"/>
        <v>0.66394779816999994</v>
      </c>
      <c r="D1492" s="74">
        <f t="shared" si="283"/>
        <v>5.0959857939999999E-2</v>
      </c>
      <c r="E1492" s="74">
        <f t="shared" si="284"/>
        <v>0.26942846100000001</v>
      </c>
      <c r="F1492" s="74">
        <f t="shared" si="285"/>
        <v>6.1500739230000004E-2</v>
      </c>
      <c r="G1492" s="99">
        <v>0.28205873999999997</v>
      </c>
      <c r="H1492" s="100">
        <v>4.5452620999999999E-2</v>
      </c>
      <c r="I1492" s="100">
        <v>4.9810809999999997E-2</v>
      </c>
      <c r="J1492" s="100">
        <v>2.6146506E-2</v>
      </c>
      <c r="K1492" s="100">
        <v>1.9515181E-2</v>
      </c>
      <c r="L1492" s="100">
        <v>9.3508513999999998E-4</v>
      </c>
      <c r="M1492" s="100">
        <v>4.3630858000000003E-3</v>
      </c>
      <c r="N1492" s="100">
        <v>0.17416503</v>
      </c>
      <c r="O1492" s="100">
        <v>2.7172135E-2</v>
      </c>
      <c r="P1492" s="100">
        <v>0</v>
      </c>
      <c r="Q1492" s="100">
        <v>1.5331566E-2</v>
      </c>
      <c r="R1492" s="100">
        <v>2.7907523E-4</v>
      </c>
      <c r="S1492" s="100">
        <v>1.8717963000000001E-2</v>
      </c>
      <c r="U1492" s="93">
        <f t="shared" si="286"/>
        <v>2.4315408620689651</v>
      </c>
    </row>
    <row r="1493" spans="1:21">
      <c r="A1493" s="41" t="s">
        <v>33</v>
      </c>
      <c r="B1493" s="94" t="s">
        <v>5924</v>
      </c>
      <c r="C1493" s="74">
        <f t="shared" ref="C1493:C1494" si="287">D1493+E1493+F1493+G1493</f>
        <v>0.74482138512000007</v>
      </c>
      <c r="D1493" s="74">
        <f t="shared" ref="D1493:D1494" si="288">J1493+K1493+L1493+M1493</f>
        <v>5.8839403709999995E-2</v>
      </c>
      <c r="E1493" s="74">
        <f t="shared" ref="E1493:E1494" si="289">H1493+I1493+N1493</f>
        <v>0.368032421</v>
      </c>
      <c r="F1493" s="74">
        <f t="shared" ref="F1493:F1494" si="290">O1493+IF(P1493="x",0,P1493)+IF(Q1493="x",0,Q1493)+IF(R1493="x",0,R1493)+S1493</f>
        <v>3.2661004099999967E-3</v>
      </c>
      <c r="G1493" s="99">
        <v>0.31468346000000003</v>
      </c>
      <c r="H1493" s="100">
        <v>5.1208981000000001E-2</v>
      </c>
      <c r="I1493" s="100">
        <v>4.8483980000000003E-2</v>
      </c>
      <c r="J1493" s="100">
        <v>2.8477364000000002E-2</v>
      </c>
      <c r="K1493" s="100">
        <v>2.4734315E-2</v>
      </c>
      <c r="L1493" s="100">
        <v>9.5805800999999998E-4</v>
      </c>
      <c r="M1493" s="100">
        <v>4.6696667000000001E-3</v>
      </c>
      <c r="N1493" s="100">
        <v>0.26833945999999997</v>
      </c>
      <c r="O1493" s="100">
        <v>2.7216700999999999E-2</v>
      </c>
      <c r="P1493" s="100">
        <v>0</v>
      </c>
      <c r="Q1493" s="100">
        <v>5.9448918000000002E-3</v>
      </c>
      <c r="R1493" s="100">
        <v>1.7783461000000001E-4</v>
      </c>
      <c r="S1493" s="100">
        <v>-3.0073327E-2</v>
      </c>
      <c r="U1493" s="93">
        <f t="shared" ref="U1493:U1494" si="291">G1493/0.116</f>
        <v>2.712788448275862</v>
      </c>
    </row>
    <row r="1494" spans="1:21">
      <c r="A1494" s="41" t="s">
        <v>33</v>
      </c>
      <c r="B1494" s="94" t="s">
        <v>5925</v>
      </c>
      <c r="C1494" s="74">
        <f t="shared" si="287"/>
        <v>0.92898504936000004</v>
      </c>
      <c r="D1494" s="74">
        <f t="shared" si="288"/>
        <v>6.3143759600000002E-2</v>
      </c>
      <c r="E1494" s="74">
        <f t="shared" si="289"/>
        <v>0.41720670300000001</v>
      </c>
      <c r="F1494" s="74">
        <f t="shared" si="290"/>
        <v>8.3598436760000006E-2</v>
      </c>
      <c r="G1494" s="99">
        <v>0.36503615</v>
      </c>
      <c r="H1494" s="100">
        <v>5.6475741000000003E-2</v>
      </c>
      <c r="I1494" s="100">
        <v>4.9878232000000002E-2</v>
      </c>
      <c r="J1494" s="100">
        <v>3.1730141000000003E-2</v>
      </c>
      <c r="K1494" s="100">
        <v>2.5350574000000001E-2</v>
      </c>
      <c r="L1494" s="100">
        <v>1.0069776E-3</v>
      </c>
      <c r="M1494" s="100">
        <v>5.056067E-3</v>
      </c>
      <c r="N1494" s="100">
        <v>0.31085273000000002</v>
      </c>
      <c r="O1494" s="100">
        <v>2.7288670000000001E-2</v>
      </c>
      <c r="P1494" s="100">
        <v>0</v>
      </c>
      <c r="Q1494" s="100">
        <v>5.3191486999999999E-3</v>
      </c>
      <c r="R1494" s="100">
        <v>1.8065506E-4</v>
      </c>
      <c r="S1494" s="100">
        <v>5.0809963E-2</v>
      </c>
      <c r="U1494" s="93">
        <f t="shared" si="291"/>
        <v>3.1468633620689652</v>
      </c>
    </row>
    <row r="1496" spans="1:21">
      <c r="B1496" s="81" t="s">
        <v>5926</v>
      </c>
    </row>
    <row r="1497" spans="1:21">
      <c r="A1497" s="41" t="s">
        <v>33</v>
      </c>
      <c r="B1497" s="94" t="s">
        <v>5927</v>
      </c>
      <c r="C1497" s="74">
        <f t="shared" ref="C1497:C1532" si="292">D1497+E1497+F1497+G1497</f>
        <v>6.3313875467000003</v>
      </c>
      <c r="D1497" s="74">
        <f t="shared" ref="D1497:D1532" si="293">J1497+K1497+L1497+M1497</f>
        <v>0.26942366950000002</v>
      </c>
      <c r="E1497" s="74">
        <f t="shared" ref="E1497:E1532" si="294">H1497+I1497+N1497</f>
        <v>4.9786439099999997</v>
      </c>
      <c r="F1497" s="74">
        <f t="shared" ref="F1497:F1532" si="295">O1497+IF(P1497="x",0,P1497)+IF(Q1497="x",0,Q1497)+IF(R1497="x",0,R1497)+S1497</f>
        <v>0.12079191719999999</v>
      </c>
      <c r="G1497" s="98">
        <v>0.96252804999999997</v>
      </c>
      <c r="H1497" s="80">
        <v>0.33356565999999999</v>
      </c>
      <c r="I1497" s="80">
        <v>0.16036685000000001</v>
      </c>
      <c r="J1497" s="80">
        <v>0.11725544</v>
      </c>
      <c r="K1497" s="80">
        <v>0.10521021</v>
      </c>
      <c r="L1497" s="80">
        <v>7.3920404999999996E-3</v>
      </c>
      <c r="M1497" s="80">
        <v>3.9565979000000001E-2</v>
      </c>
      <c r="N1497" s="80">
        <v>4.4847114000000001</v>
      </c>
      <c r="O1497" s="80">
        <v>6.9129040000000003E-2</v>
      </c>
      <c r="P1497" s="80">
        <v>0</v>
      </c>
      <c r="Q1497" s="80">
        <v>5.8417972999999998E-2</v>
      </c>
      <c r="R1497" s="80">
        <v>1.0866949999999999E-3</v>
      </c>
      <c r="S1497" s="80">
        <v>-7.8417907999999998E-3</v>
      </c>
      <c r="U1497" s="93">
        <f t="shared" ref="U1497:U1532" si="296">G1497/0.116</f>
        <v>8.2976556034482751</v>
      </c>
    </row>
    <row r="1498" spans="1:21">
      <c r="A1498" s="41" t="s">
        <v>33</v>
      </c>
      <c r="B1498" s="94" t="s">
        <v>5928</v>
      </c>
      <c r="C1498" s="74">
        <f t="shared" si="292"/>
        <v>7.8552300258199992</v>
      </c>
      <c r="D1498" s="74">
        <f t="shared" si="293"/>
        <v>0.38283114650000005</v>
      </c>
      <c r="E1498" s="74">
        <f t="shared" si="294"/>
        <v>6.2072868299999993</v>
      </c>
      <c r="F1498" s="74">
        <f t="shared" si="295"/>
        <v>0.46670204931999998</v>
      </c>
      <c r="G1498" s="98">
        <v>0.79840999999999995</v>
      </c>
      <c r="H1498" s="80">
        <v>1.0213147</v>
      </c>
      <c r="I1498" s="80">
        <v>0.33335662999999999</v>
      </c>
      <c r="J1498" s="80">
        <v>0.13235973000000001</v>
      </c>
      <c r="K1498" s="80">
        <v>0.10580188</v>
      </c>
      <c r="L1498" s="80">
        <v>9.7537065000000006E-3</v>
      </c>
      <c r="M1498" s="80">
        <v>0.13491582999999999</v>
      </c>
      <c r="N1498" s="80">
        <v>4.8526154999999997</v>
      </c>
      <c r="O1498" s="80">
        <v>0.39108920000000003</v>
      </c>
      <c r="P1498" s="80">
        <v>0</v>
      </c>
      <c r="Q1498" s="80">
        <v>6.0653183999999999E-2</v>
      </c>
      <c r="R1498" s="80">
        <v>9.2012232000000002E-4</v>
      </c>
      <c r="S1498" s="80">
        <v>1.4039543E-2</v>
      </c>
      <c r="U1498" s="93">
        <f t="shared" si="296"/>
        <v>6.8828448275862062</v>
      </c>
    </row>
    <row r="1499" spans="1:21">
      <c r="A1499" s="41" t="s">
        <v>33</v>
      </c>
      <c r="B1499" s="94" t="s">
        <v>5929</v>
      </c>
      <c r="C1499" s="74">
        <f t="shared" si="292"/>
        <v>5.1138798841099993</v>
      </c>
      <c r="D1499" s="74">
        <f t="shared" si="293"/>
        <v>0.25299946900000003</v>
      </c>
      <c r="E1499" s="74">
        <f t="shared" si="294"/>
        <v>4.0636300099999998</v>
      </c>
      <c r="F1499" s="74">
        <f t="shared" si="295"/>
        <v>0.38570913511000005</v>
      </c>
      <c r="G1499" s="98">
        <v>0.41154127000000001</v>
      </c>
      <c r="H1499" s="80">
        <v>0.74972821999999995</v>
      </c>
      <c r="I1499" s="80">
        <v>0.16998319000000001</v>
      </c>
      <c r="J1499" s="80">
        <v>7.6863504999999999E-2</v>
      </c>
      <c r="K1499" s="80">
        <v>6.0050725999999999E-2</v>
      </c>
      <c r="L1499" s="80">
        <v>6.4829680000000004E-3</v>
      </c>
      <c r="M1499" s="80">
        <v>0.10960227</v>
      </c>
      <c r="N1499" s="80">
        <v>3.1439186000000001</v>
      </c>
      <c r="O1499" s="80">
        <v>0.35122732000000001</v>
      </c>
      <c r="P1499" s="80">
        <v>0</v>
      </c>
      <c r="Q1499" s="80">
        <v>2.7637801E-2</v>
      </c>
      <c r="R1499" s="80">
        <v>5.0142850999999997E-4</v>
      </c>
      <c r="S1499" s="80">
        <v>6.3425855999999997E-3</v>
      </c>
      <c r="U1499" s="93">
        <f t="shared" si="296"/>
        <v>3.5477695689655171</v>
      </c>
    </row>
    <row r="1500" spans="1:21">
      <c r="A1500" s="41" t="s">
        <v>33</v>
      </c>
      <c r="B1500" s="94" t="s">
        <v>5930</v>
      </c>
      <c r="C1500" s="74">
        <f t="shared" si="292"/>
        <v>0.74594806842899997</v>
      </c>
      <c r="D1500" s="74">
        <f t="shared" si="293"/>
        <v>3.9308453219999998E-2</v>
      </c>
      <c r="E1500" s="74">
        <f t="shared" si="294"/>
        <v>0.53343373699999996</v>
      </c>
      <c r="F1500" s="74">
        <f t="shared" si="295"/>
        <v>6.5293908209000009E-2</v>
      </c>
      <c r="G1500" s="98">
        <v>0.10791197</v>
      </c>
      <c r="H1500" s="80">
        <v>0.15356964000000001</v>
      </c>
      <c r="I1500" s="80">
        <v>2.5294177000000001E-2</v>
      </c>
      <c r="J1500" s="80">
        <v>1.7276771E-2</v>
      </c>
      <c r="K1500" s="80">
        <v>1.0919623E-2</v>
      </c>
      <c r="L1500" s="80">
        <v>8.0489722000000004E-4</v>
      </c>
      <c r="M1500" s="80">
        <v>1.0307162E-2</v>
      </c>
      <c r="N1500" s="80">
        <v>0.35456991999999998</v>
      </c>
      <c r="O1500" s="80">
        <v>5.7304831000000001E-2</v>
      </c>
      <c r="P1500" s="80">
        <v>0</v>
      </c>
      <c r="Q1500" s="80">
        <v>6.2014395000000002E-3</v>
      </c>
      <c r="R1500" s="80">
        <v>9.1520109000000003E-5</v>
      </c>
      <c r="S1500" s="80">
        <v>1.6961176E-3</v>
      </c>
      <c r="U1500" s="93">
        <f t="shared" si="296"/>
        <v>0.93027560344827576</v>
      </c>
    </row>
    <row r="1501" spans="1:21">
      <c r="A1501" s="41" t="s">
        <v>33</v>
      </c>
      <c r="B1501" s="94" t="s">
        <v>5931</v>
      </c>
      <c r="C1501" s="74">
        <f t="shared" si="292"/>
        <v>7.3404984288000001</v>
      </c>
      <c r="D1501" s="74">
        <f t="shared" si="293"/>
        <v>0.35438876669999997</v>
      </c>
      <c r="E1501" s="74">
        <f t="shared" si="294"/>
        <v>5.7889240300000004</v>
      </c>
      <c r="F1501" s="74">
        <f t="shared" si="295"/>
        <v>0.16963843210000001</v>
      </c>
      <c r="G1501" s="98">
        <v>1.0275472000000001</v>
      </c>
      <c r="H1501" s="80">
        <v>0.62218554000000004</v>
      </c>
      <c r="I1501" s="80">
        <v>0.38669099000000001</v>
      </c>
      <c r="J1501" s="80">
        <v>0.15274445</v>
      </c>
      <c r="K1501" s="80">
        <v>0.11658027999999999</v>
      </c>
      <c r="L1501" s="80">
        <v>8.7733046999999998E-3</v>
      </c>
      <c r="M1501" s="80">
        <v>7.6290732E-2</v>
      </c>
      <c r="N1501" s="80">
        <v>4.7800475000000002</v>
      </c>
      <c r="O1501" s="80">
        <v>7.0512611000000003E-2</v>
      </c>
      <c r="P1501" s="80">
        <v>0</v>
      </c>
      <c r="Q1501" s="80">
        <v>8.1847479000000001E-2</v>
      </c>
      <c r="R1501" s="80">
        <v>1.0763501E-3</v>
      </c>
      <c r="S1501" s="80">
        <v>1.6201991999999998E-2</v>
      </c>
      <c r="U1501" s="93">
        <f t="shared" si="296"/>
        <v>8.85816551724138</v>
      </c>
    </row>
    <row r="1502" spans="1:21">
      <c r="A1502" s="41" t="s">
        <v>33</v>
      </c>
      <c r="B1502" s="94" t="s">
        <v>5932</v>
      </c>
      <c r="C1502" s="74">
        <f t="shared" si="292"/>
        <v>11.247449577000001</v>
      </c>
      <c r="D1502" s="74">
        <f t="shared" si="293"/>
        <v>0.45395676100000004</v>
      </c>
      <c r="E1502" s="74">
        <f t="shared" si="294"/>
        <v>8.992921410000001</v>
      </c>
      <c r="F1502" s="74">
        <f t="shared" si="295"/>
        <v>0.234213806</v>
      </c>
      <c r="G1502" s="98">
        <v>1.5663575999999999</v>
      </c>
      <c r="H1502" s="80">
        <v>1.0143453</v>
      </c>
      <c r="I1502" s="80">
        <v>0.26906561000000001</v>
      </c>
      <c r="J1502" s="80">
        <v>0.19577232</v>
      </c>
      <c r="K1502" s="80">
        <v>0.17054886</v>
      </c>
      <c r="L1502" s="80">
        <v>1.4422091999999999E-2</v>
      </c>
      <c r="M1502" s="80">
        <v>7.3213489000000007E-2</v>
      </c>
      <c r="N1502" s="80">
        <v>7.7095105000000004</v>
      </c>
      <c r="O1502" s="80">
        <v>0.14419172</v>
      </c>
      <c r="P1502" s="80">
        <v>0</v>
      </c>
      <c r="Q1502" s="80">
        <v>9.5699641000000002E-2</v>
      </c>
      <c r="R1502" s="80">
        <v>1.7456911E-3</v>
      </c>
      <c r="S1502" s="80">
        <v>-7.4232461000000001E-3</v>
      </c>
      <c r="U1502" s="93">
        <f t="shared" si="296"/>
        <v>13.503082758620689</v>
      </c>
    </row>
    <row r="1503" spans="1:21">
      <c r="A1503" s="41" t="s">
        <v>33</v>
      </c>
      <c r="B1503" s="94" t="s">
        <v>5933</v>
      </c>
      <c r="C1503" s="74">
        <f t="shared" si="292"/>
        <v>5.2068553303599998</v>
      </c>
      <c r="D1503" s="74">
        <f t="shared" si="293"/>
        <v>0.26138381669999999</v>
      </c>
      <c r="E1503" s="74">
        <f t="shared" si="294"/>
        <v>3.7388062099999999</v>
      </c>
      <c r="F1503" s="74">
        <f t="shared" si="295"/>
        <v>0.50852286365999999</v>
      </c>
      <c r="G1503" s="98">
        <v>0.69814244000000003</v>
      </c>
      <c r="H1503" s="80">
        <v>1.1194166999999999</v>
      </c>
      <c r="I1503" s="80">
        <v>0.18730991</v>
      </c>
      <c r="J1503" s="80">
        <v>9.6467288999999998E-2</v>
      </c>
      <c r="K1503" s="80">
        <v>8.0054916000000004E-2</v>
      </c>
      <c r="L1503" s="80">
        <v>7.0057736999999997E-3</v>
      </c>
      <c r="M1503" s="80">
        <v>7.7855837999999997E-2</v>
      </c>
      <c r="N1503" s="80">
        <v>2.4320795999999998</v>
      </c>
      <c r="O1503" s="80">
        <v>0.44690043000000002</v>
      </c>
      <c r="P1503" s="80">
        <v>0</v>
      </c>
      <c r="Q1503" s="80">
        <v>4.7884868999999997E-2</v>
      </c>
      <c r="R1503" s="80">
        <v>7.3337466000000003E-4</v>
      </c>
      <c r="S1503" s="80">
        <v>1.3004190000000001E-2</v>
      </c>
      <c r="U1503" s="93">
        <f t="shared" si="296"/>
        <v>6.0184693103448277</v>
      </c>
    </row>
    <row r="1504" spans="1:21">
      <c r="A1504" s="41" t="s">
        <v>33</v>
      </c>
      <c r="B1504" s="94" t="s">
        <v>5934</v>
      </c>
      <c r="C1504" s="74">
        <f t="shared" si="292"/>
        <v>2.88160551039</v>
      </c>
      <c r="D1504" s="74">
        <f t="shared" si="293"/>
        <v>0.11579918689999999</v>
      </c>
      <c r="E1504" s="74">
        <f t="shared" si="294"/>
        <v>2.31462425</v>
      </c>
      <c r="F1504" s="74">
        <f t="shared" si="295"/>
        <v>5.3854243490000002E-2</v>
      </c>
      <c r="G1504" s="98">
        <v>0.39732782999999999</v>
      </c>
      <c r="H1504" s="80">
        <v>0.28047527999999999</v>
      </c>
      <c r="I1504" s="80">
        <v>6.7166169999999997E-2</v>
      </c>
      <c r="J1504" s="80">
        <v>5.1863957000000002E-2</v>
      </c>
      <c r="K1504" s="80">
        <v>4.2088228999999998E-2</v>
      </c>
      <c r="L1504" s="80">
        <v>3.7276649000000002E-3</v>
      </c>
      <c r="M1504" s="80">
        <v>1.8119336E-2</v>
      </c>
      <c r="N1504" s="80">
        <v>1.9669828</v>
      </c>
      <c r="O1504" s="80">
        <v>3.1545255000000001E-2</v>
      </c>
      <c r="P1504" s="80">
        <v>0</v>
      </c>
      <c r="Q1504" s="80">
        <v>2.3417502999999999E-2</v>
      </c>
      <c r="R1504" s="80">
        <v>4.2393618999999997E-4</v>
      </c>
      <c r="S1504" s="80">
        <v>-1.5324506999999999E-3</v>
      </c>
      <c r="U1504" s="93">
        <f t="shared" si="296"/>
        <v>3.4252399137931033</v>
      </c>
    </row>
    <row r="1505" spans="1:21">
      <c r="A1505" s="41" t="s">
        <v>33</v>
      </c>
      <c r="B1505" s="94" t="s">
        <v>5935</v>
      </c>
      <c r="C1505" s="74">
        <f t="shared" si="292"/>
        <v>4.9262987076500009</v>
      </c>
      <c r="D1505" s="74">
        <f t="shared" si="293"/>
        <v>0.2465465896</v>
      </c>
      <c r="E1505" s="74">
        <f t="shared" si="294"/>
        <v>3.84864301</v>
      </c>
      <c r="F1505" s="74">
        <f t="shared" si="295"/>
        <v>0.38385469805000005</v>
      </c>
      <c r="G1505" s="98">
        <v>0.44725440999999999</v>
      </c>
      <c r="H1505" s="80">
        <v>0.74979963999999999</v>
      </c>
      <c r="I1505" s="80">
        <v>0.17363576999999999</v>
      </c>
      <c r="J1505" s="80">
        <v>7.6923237000000005E-2</v>
      </c>
      <c r="K1505" s="80">
        <v>6.2424989E-2</v>
      </c>
      <c r="L1505" s="80">
        <v>6.0221136000000001E-3</v>
      </c>
      <c r="M1505" s="80">
        <v>0.10117625</v>
      </c>
      <c r="N1505" s="80">
        <v>2.9252075999999998</v>
      </c>
      <c r="O1505" s="80">
        <v>0.34354033</v>
      </c>
      <c r="P1505" s="80">
        <v>0</v>
      </c>
      <c r="Q1505" s="80">
        <v>3.1946098999999999E-2</v>
      </c>
      <c r="R1505" s="80">
        <v>5.2771814999999999E-4</v>
      </c>
      <c r="S1505" s="80">
        <v>7.8405508999999998E-3</v>
      </c>
      <c r="U1505" s="93">
        <f t="shared" si="296"/>
        <v>3.8556414655172411</v>
      </c>
    </row>
    <row r="1506" spans="1:21">
      <c r="A1506" s="41" t="s">
        <v>33</v>
      </c>
      <c r="B1506" s="94" t="s">
        <v>5936</v>
      </c>
      <c r="C1506" s="74">
        <f t="shared" si="292"/>
        <v>7.2812371732400001</v>
      </c>
      <c r="D1506" s="74">
        <f t="shared" si="293"/>
        <v>0.39490175</v>
      </c>
      <c r="E1506" s="74">
        <f t="shared" si="294"/>
        <v>5.7183928899999996</v>
      </c>
      <c r="F1506" s="74">
        <f t="shared" si="295"/>
        <v>0.15472923324000001</v>
      </c>
      <c r="G1506" s="98">
        <v>1.0132133000000001</v>
      </c>
      <c r="H1506" s="80">
        <v>0.50836053000000003</v>
      </c>
      <c r="I1506" s="80">
        <v>0.26183405999999998</v>
      </c>
      <c r="J1506" s="80">
        <v>0.16127485</v>
      </c>
      <c r="K1506" s="80">
        <v>0.1056015</v>
      </c>
      <c r="L1506" s="80">
        <v>1.115939E-2</v>
      </c>
      <c r="M1506" s="80">
        <v>0.11686601000000001</v>
      </c>
      <c r="N1506" s="80">
        <v>4.9481982999999996</v>
      </c>
      <c r="O1506" s="80">
        <v>6.7384330000000006E-2</v>
      </c>
      <c r="P1506" s="80">
        <v>0</v>
      </c>
      <c r="Q1506" s="80">
        <v>7.1437457999999995E-2</v>
      </c>
      <c r="R1506" s="80">
        <v>9.9734223999999993E-4</v>
      </c>
      <c r="S1506" s="80">
        <v>1.4910102999999999E-2</v>
      </c>
      <c r="U1506" s="93">
        <f t="shared" si="296"/>
        <v>8.7345974137931037</v>
      </c>
    </row>
    <row r="1507" spans="1:21">
      <c r="A1507" s="41" t="s">
        <v>33</v>
      </c>
      <c r="B1507" s="94" t="s">
        <v>5937</v>
      </c>
      <c r="C1507" s="74">
        <f t="shared" si="292"/>
        <v>7.1530897401999995</v>
      </c>
      <c r="D1507" s="74">
        <f t="shared" si="293"/>
        <v>0.34765889189999999</v>
      </c>
      <c r="E1507" s="74">
        <f t="shared" si="294"/>
        <v>5.6464605799999994</v>
      </c>
      <c r="F1507" s="74">
        <f t="shared" si="295"/>
        <v>0.16735301829999999</v>
      </c>
      <c r="G1507" s="98">
        <v>0.99161725000000001</v>
      </c>
      <c r="H1507" s="80">
        <v>0.63274306999999996</v>
      </c>
      <c r="I1507" s="80">
        <v>0.39049910999999998</v>
      </c>
      <c r="J1507" s="80">
        <v>0.1497636</v>
      </c>
      <c r="K1507" s="80">
        <v>0.11279883</v>
      </c>
      <c r="L1507" s="80">
        <v>8.5954259000000002E-3</v>
      </c>
      <c r="M1507" s="80">
        <v>7.6501035999999994E-2</v>
      </c>
      <c r="N1507" s="80">
        <v>4.6232183999999998</v>
      </c>
      <c r="O1507" s="80">
        <v>6.8069722999999999E-2</v>
      </c>
      <c r="P1507" s="80">
        <v>0</v>
      </c>
      <c r="Q1507" s="80">
        <v>8.0533341999999994E-2</v>
      </c>
      <c r="R1507" s="80">
        <v>1.0311052999999999E-3</v>
      </c>
      <c r="S1507" s="80">
        <v>1.7718847999999999E-2</v>
      </c>
      <c r="U1507" s="93">
        <f t="shared" si="296"/>
        <v>8.5484245689655172</v>
      </c>
    </row>
    <row r="1508" spans="1:21">
      <c r="A1508" s="41" t="s">
        <v>33</v>
      </c>
      <c r="B1508" s="94" t="s">
        <v>5938</v>
      </c>
      <c r="C1508" s="74">
        <f t="shared" si="292"/>
        <v>6.8976434300599996</v>
      </c>
      <c r="D1508" s="74">
        <f t="shared" si="293"/>
        <v>0.37064365700000002</v>
      </c>
      <c r="E1508" s="74">
        <f t="shared" si="294"/>
        <v>5.3638535599999999</v>
      </c>
      <c r="F1508" s="74">
        <f t="shared" si="295"/>
        <v>0.15988711306</v>
      </c>
      <c r="G1508" s="98">
        <v>1.0032591</v>
      </c>
      <c r="H1508" s="80">
        <v>0.53579275999999998</v>
      </c>
      <c r="I1508" s="80">
        <v>0.31347199999999997</v>
      </c>
      <c r="J1508" s="80">
        <v>0.15240860000000001</v>
      </c>
      <c r="K1508" s="80">
        <v>0.10734933000000001</v>
      </c>
      <c r="L1508" s="80">
        <v>9.2191470000000005E-3</v>
      </c>
      <c r="M1508" s="80">
        <v>0.10166658000000001</v>
      </c>
      <c r="N1508" s="80">
        <v>4.5145888000000003</v>
      </c>
      <c r="O1508" s="80">
        <v>6.7356338000000002E-2</v>
      </c>
      <c r="P1508" s="80">
        <v>0</v>
      </c>
      <c r="Q1508" s="80">
        <v>7.5283521000000006E-2</v>
      </c>
      <c r="R1508" s="80">
        <v>9.9982005999999998E-4</v>
      </c>
      <c r="S1508" s="80">
        <v>1.6247434000000002E-2</v>
      </c>
      <c r="U1508" s="93">
        <f t="shared" si="296"/>
        <v>8.6487853448275853</v>
      </c>
    </row>
    <row r="1509" spans="1:21">
      <c r="A1509" s="41" t="s">
        <v>33</v>
      </c>
      <c r="B1509" s="94" t="s">
        <v>5939</v>
      </c>
      <c r="C1509" s="74">
        <f t="shared" si="292"/>
        <v>6.8732689481999998</v>
      </c>
      <c r="D1509" s="74">
        <f t="shared" si="293"/>
        <v>0.36445944060000002</v>
      </c>
      <c r="E1509" s="74">
        <f t="shared" si="294"/>
        <v>5.3364127799999999</v>
      </c>
      <c r="F1509" s="74">
        <f t="shared" si="295"/>
        <v>0.16202132759999999</v>
      </c>
      <c r="G1509" s="98">
        <v>1.0103754</v>
      </c>
      <c r="H1509" s="80">
        <v>0.54888963999999996</v>
      </c>
      <c r="I1509" s="80">
        <v>0.33511824000000001</v>
      </c>
      <c r="J1509" s="80">
        <v>0.15044168999999999</v>
      </c>
      <c r="K1509" s="80">
        <v>0.1083916</v>
      </c>
      <c r="L1509" s="80">
        <v>8.6978686000000003E-3</v>
      </c>
      <c r="M1509" s="80">
        <v>9.6928282000000004E-2</v>
      </c>
      <c r="N1509" s="80">
        <v>4.4524049000000003</v>
      </c>
      <c r="O1509" s="80">
        <v>6.7831609000000001E-2</v>
      </c>
      <c r="P1509" s="80">
        <v>0</v>
      </c>
      <c r="Q1509" s="80">
        <v>7.6627619999999994E-2</v>
      </c>
      <c r="R1509" s="80">
        <v>1.0023056E-3</v>
      </c>
      <c r="S1509" s="80">
        <v>1.6559793E-2</v>
      </c>
      <c r="U1509" s="93">
        <f t="shared" si="296"/>
        <v>8.7101327586206896</v>
      </c>
    </row>
    <row r="1510" spans="1:21">
      <c r="A1510" s="41" t="s">
        <v>33</v>
      </c>
      <c r="B1510" s="94" t="s">
        <v>5940</v>
      </c>
      <c r="C1510" s="74">
        <f t="shared" si="292"/>
        <v>19.0283740663</v>
      </c>
      <c r="D1510" s="74">
        <f t="shared" si="293"/>
        <v>1.321230294</v>
      </c>
      <c r="E1510" s="74">
        <f t="shared" si="294"/>
        <v>16.157190180000001</v>
      </c>
      <c r="F1510" s="74">
        <f t="shared" si="295"/>
        <v>0.19455609230000001</v>
      </c>
      <c r="G1510" s="98">
        <v>1.3553975</v>
      </c>
      <c r="H1510" s="80">
        <v>1.5835900999999999</v>
      </c>
      <c r="I1510" s="80">
        <v>0.53725308000000005</v>
      </c>
      <c r="J1510" s="80">
        <v>0.38460047000000003</v>
      </c>
      <c r="K1510" s="80">
        <v>0.1256757</v>
      </c>
      <c r="L1510" s="80">
        <v>1.1905014E-2</v>
      </c>
      <c r="M1510" s="80">
        <v>0.79904911000000001</v>
      </c>
      <c r="N1510" s="80">
        <v>14.036346999999999</v>
      </c>
      <c r="O1510" s="80">
        <v>8.6864555999999996E-2</v>
      </c>
      <c r="P1510" s="80">
        <v>0</v>
      </c>
      <c r="Q1510" s="80">
        <v>8.5252700000000001E-2</v>
      </c>
      <c r="R1510" s="80">
        <v>1.2101623E-3</v>
      </c>
      <c r="S1510" s="80">
        <v>2.1228673999999999E-2</v>
      </c>
      <c r="U1510" s="93">
        <f t="shared" si="296"/>
        <v>11.684461206896552</v>
      </c>
    </row>
    <row r="1511" spans="1:21">
      <c r="A1511" s="41" t="s">
        <v>33</v>
      </c>
      <c r="B1511" s="94" t="s">
        <v>5941</v>
      </c>
      <c r="C1511" s="74">
        <f t="shared" si="292"/>
        <v>10.794589419839999</v>
      </c>
      <c r="D1511" s="74">
        <f t="shared" si="293"/>
        <v>0.90787627000000004</v>
      </c>
      <c r="E1511" s="74">
        <f t="shared" si="294"/>
        <v>8.6524708500000003</v>
      </c>
      <c r="F1511" s="74">
        <f t="shared" si="295"/>
        <v>0.15039679983999998</v>
      </c>
      <c r="G1511" s="98">
        <v>1.0838455</v>
      </c>
      <c r="H1511" s="80">
        <v>0.77005343999999998</v>
      </c>
      <c r="I1511" s="80">
        <v>0.74593841000000005</v>
      </c>
      <c r="J1511" s="80">
        <v>0.53779929999999998</v>
      </c>
      <c r="K1511" s="80">
        <v>0.10017555</v>
      </c>
      <c r="L1511" s="80">
        <v>1.6845010000000001E-2</v>
      </c>
      <c r="M1511" s="80">
        <v>0.25305641000000001</v>
      </c>
      <c r="N1511" s="80">
        <v>7.1364789999999996</v>
      </c>
      <c r="O1511" s="80">
        <v>6.9981532999999999E-2</v>
      </c>
      <c r="P1511" s="80">
        <v>0</v>
      </c>
      <c r="Q1511" s="80">
        <v>6.1879217E-2</v>
      </c>
      <c r="R1511" s="80">
        <v>9.5813183999999998E-4</v>
      </c>
      <c r="S1511" s="80">
        <v>1.7577918000000001E-2</v>
      </c>
      <c r="U1511" s="93">
        <f t="shared" si="296"/>
        <v>9.3434956896551729</v>
      </c>
    </row>
    <row r="1512" spans="1:21">
      <c r="A1512" s="41" t="s">
        <v>33</v>
      </c>
      <c r="B1512" s="94" t="s">
        <v>5942</v>
      </c>
      <c r="C1512" s="74">
        <f t="shared" si="292"/>
        <v>7.8827077179999998</v>
      </c>
      <c r="D1512" s="74">
        <f t="shared" si="293"/>
        <v>0.45320928699999996</v>
      </c>
      <c r="E1512" s="74">
        <f t="shared" si="294"/>
        <v>6.0552627899999996</v>
      </c>
      <c r="F1512" s="74">
        <f t="shared" si="295"/>
        <v>0.16295134099999997</v>
      </c>
      <c r="G1512" s="98">
        <v>1.2112843</v>
      </c>
      <c r="H1512" s="80">
        <v>0.43433633999999999</v>
      </c>
      <c r="I1512" s="80">
        <v>0.31225534999999999</v>
      </c>
      <c r="J1512" s="80">
        <v>0.21595495000000001</v>
      </c>
      <c r="K1512" s="80">
        <v>0.11625919</v>
      </c>
      <c r="L1512" s="80">
        <v>1.2324386999999999E-2</v>
      </c>
      <c r="M1512" s="80">
        <v>0.10867076000000001</v>
      </c>
      <c r="N1512" s="80">
        <v>5.3086710999999998</v>
      </c>
      <c r="O1512" s="80">
        <v>7.0998934E-2</v>
      </c>
      <c r="P1512" s="80">
        <v>0</v>
      </c>
      <c r="Q1512" s="80">
        <v>8.2458386999999994E-2</v>
      </c>
      <c r="R1512" s="80">
        <v>1.1951681E-3</v>
      </c>
      <c r="S1512" s="80">
        <v>8.2988518999999993E-3</v>
      </c>
      <c r="U1512" s="93">
        <f t="shared" si="296"/>
        <v>10.442106034482759</v>
      </c>
    </row>
    <row r="1513" spans="1:21">
      <c r="A1513" s="41" t="s">
        <v>33</v>
      </c>
      <c r="B1513" s="94" t="s">
        <v>5943</v>
      </c>
      <c r="C1513" s="74">
        <f t="shared" si="292"/>
        <v>12.308990668230001</v>
      </c>
      <c r="D1513" s="74">
        <f t="shared" si="293"/>
        <v>0.74184872899999998</v>
      </c>
      <c r="E1513" s="74">
        <f t="shared" si="294"/>
        <v>9.3848995300000002</v>
      </c>
      <c r="F1513" s="74">
        <f t="shared" si="295"/>
        <v>0.27327980923000006</v>
      </c>
      <c r="G1513" s="98">
        <v>1.9089626</v>
      </c>
      <c r="H1513" s="80">
        <v>1.2028486</v>
      </c>
      <c r="I1513" s="80">
        <v>0.44002993000000001</v>
      </c>
      <c r="J1513" s="80">
        <v>0.27563785000000002</v>
      </c>
      <c r="K1513" s="80">
        <v>0.19647417</v>
      </c>
      <c r="L1513" s="80">
        <v>2.2244809000000001E-2</v>
      </c>
      <c r="M1513" s="80">
        <v>0.24749189999999999</v>
      </c>
      <c r="N1513" s="80">
        <v>7.7420210000000003</v>
      </c>
      <c r="O1513" s="80">
        <v>0.14788670000000001</v>
      </c>
      <c r="P1513" s="80">
        <v>0</v>
      </c>
      <c r="Q1513" s="80">
        <v>0.12395551</v>
      </c>
      <c r="R1513" s="80">
        <v>1.9252691999999999E-3</v>
      </c>
      <c r="S1513" s="80">
        <v>-4.8766997000000001E-4</v>
      </c>
      <c r="U1513" s="93">
        <f t="shared" si="296"/>
        <v>16.456574137931032</v>
      </c>
    </row>
    <row r="1514" spans="1:21">
      <c r="A1514" s="41" t="s">
        <v>33</v>
      </c>
      <c r="B1514" s="94" t="s">
        <v>5944</v>
      </c>
      <c r="C1514" s="74">
        <f t="shared" si="292"/>
        <v>12.062656283099999</v>
      </c>
      <c r="D1514" s="74">
        <f t="shared" si="293"/>
        <v>0.80032388399999999</v>
      </c>
      <c r="E1514" s="74">
        <f t="shared" si="294"/>
        <v>9.9607294299999989</v>
      </c>
      <c r="F1514" s="74">
        <f t="shared" si="295"/>
        <v>0.15497096909999999</v>
      </c>
      <c r="G1514" s="98">
        <v>1.1466320000000001</v>
      </c>
      <c r="H1514" s="80">
        <v>0.86287040999999998</v>
      </c>
      <c r="I1514" s="80">
        <v>0.44739701999999998</v>
      </c>
      <c r="J1514" s="80">
        <v>0.30474433000000001</v>
      </c>
      <c r="K1514" s="80">
        <v>0.10619777</v>
      </c>
      <c r="L1514" s="80">
        <v>1.6511953999999999E-2</v>
      </c>
      <c r="M1514" s="80">
        <v>0.37286983000000001</v>
      </c>
      <c r="N1514" s="80">
        <v>8.6504619999999992</v>
      </c>
      <c r="O1514" s="80">
        <v>7.2209529999999994E-2</v>
      </c>
      <c r="P1514" s="80">
        <v>0</v>
      </c>
      <c r="Q1514" s="80">
        <v>6.5743286999999997E-2</v>
      </c>
      <c r="R1514" s="80">
        <v>1.0159491E-3</v>
      </c>
      <c r="S1514" s="80">
        <v>1.6002203E-2</v>
      </c>
      <c r="U1514" s="93">
        <f t="shared" si="296"/>
        <v>9.8847586206896558</v>
      </c>
    </row>
    <row r="1515" spans="1:21">
      <c r="A1515" s="41" t="s">
        <v>33</v>
      </c>
      <c r="B1515" s="94" t="s">
        <v>5945</v>
      </c>
      <c r="C1515" s="74">
        <f t="shared" si="292"/>
        <v>7.8088391239000003</v>
      </c>
      <c r="D1515" s="74">
        <f t="shared" si="293"/>
        <v>0.41250041600000004</v>
      </c>
      <c r="E1515" s="74">
        <f t="shared" si="294"/>
        <v>5.9464911100000002</v>
      </c>
      <c r="F1515" s="74">
        <f t="shared" si="295"/>
        <v>0.17663979790000001</v>
      </c>
      <c r="G1515" s="98">
        <v>1.2732078</v>
      </c>
      <c r="H1515" s="80">
        <v>0.52705623000000001</v>
      </c>
      <c r="I1515" s="80">
        <v>0.34598988000000003</v>
      </c>
      <c r="J1515" s="80">
        <v>0.17439513000000001</v>
      </c>
      <c r="K1515" s="80">
        <v>0.13993298000000001</v>
      </c>
      <c r="L1515" s="80">
        <v>1.4495239E-2</v>
      </c>
      <c r="M1515" s="80">
        <v>8.3677066999999994E-2</v>
      </c>
      <c r="N1515" s="80">
        <v>5.0734450000000004</v>
      </c>
      <c r="O1515" s="80">
        <v>8.2749987999999997E-2</v>
      </c>
      <c r="P1515" s="80">
        <v>0</v>
      </c>
      <c r="Q1515" s="80">
        <v>8.8710838E-2</v>
      </c>
      <c r="R1515" s="80">
        <v>1.3741934E-3</v>
      </c>
      <c r="S1515" s="80">
        <v>3.8047785000000001E-3</v>
      </c>
      <c r="U1515" s="93">
        <f t="shared" si="296"/>
        <v>10.975929310344828</v>
      </c>
    </row>
    <row r="1516" spans="1:21">
      <c r="A1516" s="41" t="s">
        <v>33</v>
      </c>
      <c r="B1516" s="94" t="s">
        <v>5946</v>
      </c>
      <c r="C1516" s="74">
        <f t="shared" si="292"/>
        <v>5.4148890001200005</v>
      </c>
      <c r="D1516" s="74">
        <f t="shared" si="293"/>
        <v>0.26317777440000001</v>
      </c>
      <c r="E1516" s="74">
        <f t="shared" si="294"/>
        <v>4.2743707300000002</v>
      </c>
      <c r="F1516" s="74">
        <f t="shared" si="295"/>
        <v>0.12668623572000001</v>
      </c>
      <c r="G1516" s="98">
        <v>0.75065426000000002</v>
      </c>
      <c r="H1516" s="80">
        <v>0.47898649999999998</v>
      </c>
      <c r="I1516" s="80">
        <v>0.29560783000000002</v>
      </c>
      <c r="J1516" s="80">
        <v>0.11337104000000001</v>
      </c>
      <c r="K1516" s="80">
        <v>8.5388713000000005E-2</v>
      </c>
      <c r="L1516" s="80">
        <v>6.5067374000000004E-3</v>
      </c>
      <c r="M1516" s="80">
        <v>5.7911284E-2</v>
      </c>
      <c r="N1516" s="80">
        <v>3.4997764</v>
      </c>
      <c r="O1516" s="80">
        <v>5.1528781000000003E-2</v>
      </c>
      <c r="P1516" s="80">
        <v>0</v>
      </c>
      <c r="Q1516" s="80">
        <v>6.0963740000000002E-2</v>
      </c>
      <c r="R1516" s="80">
        <v>7.8054671999999996E-4</v>
      </c>
      <c r="S1516" s="80">
        <v>1.3413168E-2</v>
      </c>
      <c r="U1516" s="93">
        <f t="shared" si="296"/>
        <v>6.4711574137931036</v>
      </c>
    </row>
    <row r="1517" spans="1:21">
      <c r="A1517" s="41" t="s">
        <v>33</v>
      </c>
      <c r="B1517" s="94" t="s">
        <v>5947</v>
      </c>
      <c r="C1517" s="74">
        <f t="shared" si="292"/>
        <v>7.0590125646000006</v>
      </c>
      <c r="D1517" s="74">
        <f t="shared" si="293"/>
        <v>0.3612778063</v>
      </c>
      <c r="E1517" s="74">
        <f t="shared" si="294"/>
        <v>5.5170772100000001</v>
      </c>
      <c r="F1517" s="74">
        <f t="shared" si="295"/>
        <v>0.16632164829999999</v>
      </c>
      <c r="G1517" s="98">
        <v>1.0143359000000001</v>
      </c>
      <c r="H1517" s="80">
        <v>0.60454828000000005</v>
      </c>
      <c r="I1517" s="80">
        <v>0.38001332999999998</v>
      </c>
      <c r="J1517" s="80">
        <v>0.15182857999999999</v>
      </c>
      <c r="K1517" s="80">
        <v>0.11408289000000001</v>
      </c>
      <c r="L1517" s="80">
        <v>9.0874992999999994E-3</v>
      </c>
      <c r="M1517" s="80">
        <v>8.6278836999999997E-2</v>
      </c>
      <c r="N1517" s="80">
        <v>4.5325156</v>
      </c>
      <c r="O1517" s="80">
        <v>6.9852365E-2</v>
      </c>
      <c r="P1517" s="80">
        <v>0</v>
      </c>
      <c r="Q1517" s="80">
        <v>8.0333894000000003E-2</v>
      </c>
      <c r="R1517" s="80">
        <v>1.0527383E-3</v>
      </c>
      <c r="S1517" s="80">
        <v>1.5082651000000001E-2</v>
      </c>
      <c r="U1517" s="93">
        <f t="shared" si="296"/>
        <v>8.744275</v>
      </c>
    </row>
    <row r="1518" spans="1:21">
      <c r="A1518" s="41" t="s">
        <v>33</v>
      </c>
      <c r="B1518" s="94" t="s">
        <v>5948</v>
      </c>
      <c r="C1518" s="74">
        <f t="shared" si="292"/>
        <v>7.0172003875</v>
      </c>
      <c r="D1518" s="74">
        <f t="shared" si="293"/>
        <v>0.36733066459999997</v>
      </c>
      <c r="E1518" s="74">
        <f t="shared" si="294"/>
        <v>5.4595734599999997</v>
      </c>
      <c r="F1518" s="74">
        <f t="shared" si="295"/>
        <v>0.1658632629</v>
      </c>
      <c r="G1518" s="98">
        <v>1.0244329999999999</v>
      </c>
      <c r="H1518" s="80">
        <v>0.59201727000000004</v>
      </c>
      <c r="I1518" s="80">
        <v>0.37535299</v>
      </c>
      <c r="J1518" s="80">
        <v>0.15274635</v>
      </c>
      <c r="K1518" s="80">
        <v>0.11465359</v>
      </c>
      <c r="L1518" s="80">
        <v>9.3061985999999992E-3</v>
      </c>
      <c r="M1518" s="80">
        <v>9.0624525999999997E-2</v>
      </c>
      <c r="N1518" s="80">
        <v>4.4922031999999996</v>
      </c>
      <c r="O1518" s="80">
        <v>7.0644651000000003E-2</v>
      </c>
      <c r="P1518" s="80">
        <v>0</v>
      </c>
      <c r="Q1518" s="80">
        <v>8.0245250000000004E-2</v>
      </c>
      <c r="R1518" s="80">
        <v>1.0623529E-3</v>
      </c>
      <c r="S1518" s="80">
        <v>1.3911009E-2</v>
      </c>
      <c r="U1518" s="93">
        <f t="shared" si="296"/>
        <v>8.8313189655172408</v>
      </c>
    </row>
    <row r="1519" spans="1:21">
      <c r="A1519" s="41" t="s">
        <v>33</v>
      </c>
      <c r="B1519" s="94" t="s">
        <v>5949</v>
      </c>
      <c r="C1519" s="74">
        <f t="shared" si="292"/>
        <v>7.6668555659999997</v>
      </c>
      <c r="D1519" s="74">
        <f t="shared" si="293"/>
        <v>0.46148179</v>
      </c>
      <c r="E1519" s="74">
        <f t="shared" si="294"/>
        <v>5.7123073400000006</v>
      </c>
      <c r="F1519" s="74">
        <f t="shared" si="295"/>
        <v>0.174268536</v>
      </c>
      <c r="G1519" s="98">
        <v>1.3187979000000001</v>
      </c>
      <c r="H1519" s="80">
        <v>0.41585876999999999</v>
      </c>
      <c r="I1519" s="80">
        <v>0.31049617000000002</v>
      </c>
      <c r="J1519" s="80">
        <v>0.17791841999999999</v>
      </c>
      <c r="K1519" s="80">
        <v>0.14102173000000001</v>
      </c>
      <c r="L1519" s="80">
        <v>1.2345180000000001E-2</v>
      </c>
      <c r="M1519" s="80">
        <v>0.13019646000000001</v>
      </c>
      <c r="N1519" s="80">
        <v>4.9859524000000004</v>
      </c>
      <c r="O1519" s="80">
        <v>9.1650236999999996E-2</v>
      </c>
      <c r="P1519" s="80">
        <v>0</v>
      </c>
      <c r="Q1519" s="80">
        <v>8.6718368000000004E-2</v>
      </c>
      <c r="R1519" s="80">
        <v>1.4039670999999999E-3</v>
      </c>
      <c r="S1519" s="80">
        <v>-5.5040360999999999E-3</v>
      </c>
      <c r="U1519" s="93">
        <f t="shared" si="296"/>
        <v>11.368947413793103</v>
      </c>
    </row>
    <row r="1520" spans="1:21">
      <c r="A1520" s="41" t="s">
        <v>33</v>
      </c>
      <c r="B1520" s="94" t="s">
        <v>5950</v>
      </c>
      <c r="C1520" s="74">
        <f t="shared" si="292"/>
        <v>7.0704478884000004</v>
      </c>
      <c r="D1520" s="74">
        <f t="shared" si="293"/>
        <v>0.40595045899999999</v>
      </c>
      <c r="E1520" s="74">
        <f t="shared" si="294"/>
        <v>5.2781599700000008</v>
      </c>
      <c r="F1520" s="74">
        <f t="shared" si="295"/>
        <v>0.16854045940000001</v>
      </c>
      <c r="G1520" s="98">
        <v>1.217797</v>
      </c>
      <c r="H1520" s="80">
        <v>0.53915679000000005</v>
      </c>
      <c r="I1520" s="80">
        <v>0.34630448000000003</v>
      </c>
      <c r="J1520" s="80">
        <v>0.17064534000000001</v>
      </c>
      <c r="K1520" s="80">
        <v>0.13294344999999999</v>
      </c>
      <c r="L1520" s="80">
        <v>1.7118751000000001E-2</v>
      </c>
      <c r="M1520" s="80">
        <v>8.5242918000000001E-2</v>
      </c>
      <c r="N1520" s="80">
        <v>4.3926987000000004</v>
      </c>
      <c r="O1520" s="80">
        <v>7.5813099999999994E-2</v>
      </c>
      <c r="P1520" s="80">
        <v>0</v>
      </c>
      <c r="Q1520" s="80">
        <v>8.5784525E-2</v>
      </c>
      <c r="R1520" s="80">
        <v>1.2997643E-3</v>
      </c>
      <c r="S1520" s="80">
        <v>5.6430700999999996E-3</v>
      </c>
      <c r="U1520" s="93">
        <f t="shared" si="296"/>
        <v>10.498249999999999</v>
      </c>
    </row>
    <row r="1521" spans="1:21">
      <c r="A1521" s="41" t="s">
        <v>33</v>
      </c>
      <c r="B1521" s="94" t="s">
        <v>5951</v>
      </c>
      <c r="C1521" s="74">
        <f t="shared" si="292"/>
        <v>6.7999415222999993</v>
      </c>
      <c r="D1521" s="74">
        <f t="shared" si="293"/>
        <v>0.39739858700000003</v>
      </c>
      <c r="E1521" s="74">
        <f t="shared" si="294"/>
        <v>5.1649707199999995</v>
      </c>
      <c r="F1521" s="74">
        <f t="shared" si="295"/>
        <v>0.16339251530000001</v>
      </c>
      <c r="G1521" s="98">
        <v>1.0741797</v>
      </c>
      <c r="H1521" s="80">
        <v>0.52841616999999996</v>
      </c>
      <c r="I1521" s="80">
        <v>0.35154425</v>
      </c>
      <c r="J1521" s="80">
        <v>0.15720836999999999</v>
      </c>
      <c r="K1521" s="80">
        <v>0.11740854000000001</v>
      </c>
      <c r="L1521" s="80">
        <v>1.0396567000000001E-2</v>
      </c>
      <c r="M1521" s="80">
        <v>0.11238511</v>
      </c>
      <c r="N1521" s="80">
        <v>4.2850102999999997</v>
      </c>
      <c r="O1521" s="80">
        <v>7.4557814E-2</v>
      </c>
      <c r="P1521" s="80">
        <v>0</v>
      </c>
      <c r="Q1521" s="80">
        <v>7.9719281000000003E-2</v>
      </c>
      <c r="R1521" s="80">
        <v>1.1096354E-3</v>
      </c>
      <c r="S1521" s="80">
        <v>8.0057849E-3</v>
      </c>
      <c r="U1521" s="93">
        <f t="shared" si="296"/>
        <v>9.2601698275862052</v>
      </c>
    </row>
    <row r="1522" spans="1:21">
      <c r="A1522" s="41" t="s">
        <v>33</v>
      </c>
      <c r="B1522" s="94" t="s">
        <v>5952</v>
      </c>
      <c r="C1522" s="74">
        <f t="shared" si="292"/>
        <v>8.2550917847999994</v>
      </c>
      <c r="D1522" s="74">
        <f t="shared" si="293"/>
        <v>0.44483377800000001</v>
      </c>
      <c r="E1522" s="74">
        <f t="shared" si="294"/>
        <v>6.28806596</v>
      </c>
      <c r="F1522" s="74">
        <f t="shared" si="295"/>
        <v>0.18118444679999998</v>
      </c>
      <c r="G1522" s="98">
        <v>1.3410076</v>
      </c>
      <c r="H1522" s="80">
        <v>0.45715326000000001</v>
      </c>
      <c r="I1522" s="80">
        <v>0.32609310000000002</v>
      </c>
      <c r="J1522" s="80">
        <v>0.17936058999999999</v>
      </c>
      <c r="K1522" s="80">
        <v>0.14581910000000001</v>
      </c>
      <c r="L1522" s="80">
        <v>1.1611577999999999E-2</v>
      </c>
      <c r="M1522" s="80">
        <v>0.10804250999999999</v>
      </c>
      <c r="N1522" s="80">
        <v>5.5048196000000003</v>
      </c>
      <c r="O1522" s="80">
        <v>9.2631398000000004E-2</v>
      </c>
      <c r="P1522" s="80">
        <v>0</v>
      </c>
      <c r="Q1522" s="80">
        <v>8.9820421999999997E-2</v>
      </c>
      <c r="R1522" s="80">
        <v>1.4474355999999999E-3</v>
      </c>
      <c r="S1522" s="80">
        <v>-2.7148087999999998E-3</v>
      </c>
      <c r="U1522" s="93">
        <f t="shared" si="296"/>
        <v>11.560410344827586</v>
      </c>
    </row>
    <row r="1523" spans="1:21">
      <c r="A1523" s="41" t="s">
        <v>33</v>
      </c>
      <c r="B1523" s="94" t="s">
        <v>5953</v>
      </c>
      <c r="C1523" s="74">
        <f t="shared" si="292"/>
        <v>6.6774770111999997</v>
      </c>
      <c r="D1523" s="74">
        <f t="shared" si="293"/>
        <v>0.41651009999999999</v>
      </c>
      <c r="E1523" s="74">
        <f t="shared" si="294"/>
        <v>4.9923555400000001</v>
      </c>
      <c r="F1523" s="74">
        <f t="shared" si="295"/>
        <v>0.16213887120000001</v>
      </c>
      <c r="G1523" s="98">
        <v>1.1064725</v>
      </c>
      <c r="H1523" s="80">
        <v>0.49020277000000001</v>
      </c>
      <c r="I1523" s="80">
        <v>0.33748767000000002</v>
      </c>
      <c r="J1523" s="80">
        <v>0.16020322000000001</v>
      </c>
      <c r="K1523" s="80">
        <v>0.11929049999999999</v>
      </c>
      <c r="L1523" s="80">
        <v>1.108313E-2</v>
      </c>
      <c r="M1523" s="80">
        <v>0.12593325</v>
      </c>
      <c r="N1523" s="80">
        <v>4.1646650999999997</v>
      </c>
      <c r="O1523" s="80">
        <v>7.7081969E-2</v>
      </c>
      <c r="P1523" s="80">
        <v>0</v>
      </c>
      <c r="Q1523" s="80">
        <v>7.9525019000000002E-2</v>
      </c>
      <c r="R1523" s="80">
        <v>1.140472E-3</v>
      </c>
      <c r="S1523" s="80">
        <v>4.3914111999999996E-3</v>
      </c>
      <c r="U1523" s="93">
        <f t="shared" si="296"/>
        <v>9.5385560344827578</v>
      </c>
    </row>
    <row r="1524" spans="1:21">
      <c r="A1524" s="41" t="s">
        <v>33</v>
      </c>
      <c r="B1524" s="94" t="s">
        <v>5954</v>
      </c>
      <c r="C1524" s="74">
        <f t="shared" si="292"/>
        <v>7.1060418598000004</v>
      </c>
      <c r="D1524" s="74">
        <f t="shared" si="293"/>
        <v>0.37123690199999998</v>
      </c>
      <c r="E1524" s="74">
        <f t="shared" si="294"/>
        <v>5.58012161</v>
      </c>
      <c r="F1524" s="74">
        <f t="shared" si="295"/>
        <v>0.14850024779999998</v>
      </c>
      <c r="G1524" s="98">
        <v>1.0061831000000001</v>
      </c>
      <c r="H1524" s="80">
        <v>0.47533646000000002</v>
      </c>
      <c r="I1524" s="80">
        <v>0.24339685</v>
      </c>
      <c r="J1524" s="80">
        <v>0.15304235999999999</v>
      </c>
      <c r="K1524" s="80">
        <v>0.10587046999999999</v>
      </c>
      <c r="L1524" s="80">
        <v>1.0476951999999999E-2</v>
      </c>
      <c r="M1524" s="80">
        <v>0.10184712</v>
      </c>
      <c r="N1524" s="80">
        <v>4.8613882999999998</v>
      </c>
      <c r="O1524" s="80">
        <v>6.7869480999999995E-2</v>
      </c>
      <c r="P1524" s="80">
        <v>0</v>
      </c>
      <c r="Q1524" s="80">
        <v>6.9136488999999995E-2</v>
      </c>
      <c r="R1524" s="80">
        <v>1.0180878E-3</v>
      </c>
      <c r="S1524" s="80">
        <v>1.047619E-2</v>
      </c>
      <c r="U1524" s="93">
        <f t="shared" si="296"/>
        <v>8.6739922413793114</v>
      </c>
    </row>
    <row r="1525" spans="1:21">
      <c r="A1525" s="41" t="s">
        <v>33</v>
      </c>
      <c r="B1525" s="94" t="s">
        <v>5955</v>
      </c>
      <c r="C1525" s="74">
        <f t="shared" si="292"/>
        <v>6.9107706754400002</v>
      </c>
      <c r="D1525" s="74">
        <f t="shared" si="293"/>
        <v>0.33603850530000001</v>
      </c>
      <c r="E1525" s="74">
        <f t="shared" si="294"/>
        <v>5.4561665799999997</v>
      </c>
      <c r="F1525" s="74">
        <f t="shared" si="295"/>
        <v>0.20412202014</v>
      </c>
      <c r="G1525" s="98">
        <v>0.91444356999999998</v>
      </c>
      <c r="H1525" s="80">
        <v>0.66027749000000002</v>
      </c>
      <c r="I1525" s="80">
        <v>0.36294948999999999</v>
      </c>
      <c r="J1525" s="80">
        <v>0.13987451000000001</v>
      </c>
      <c r="K1525" s="80">
        <v>0.10626726</v>
      </c>
      <c r="L1525" s="80">
        <v>8.3514303000000005E-3</v>
      </c>
      <c r="M1525" s="80">
        <v>8.1545304999999998E-2</v>
      </c>
      <c r="N1525" s="80">
        <v>4.4329396000000001</v>
      </c>
      <c r="O1525" s="80">
        <v>0.11321446</v>
      </c>
      <c r="P1525" s="80">
        <v>0</v>
      </c>
      <c r="Q1525" s="80">
        <v>7.3637398000000007E-2</v>
      </c>
      <c r="R1525" s="80">
        <v>9.6434614000000002E-4</v>
      </c>
      <c r="S1525" s="80">
        <v>1.6305816000000001E-2</v>
      </c>
      <c r="U1525" s="93">
        <f t="shared" si="296"/>
        <v>7.8831342241379305</v>
      </c>
    </row>
    <row r="1526" spans="1:21">
      <c r="A1526" s="41" t="s">
        <v>33</v>
      </c>
      <c r="B1526" s="94" t="s">
        <v>5956</v>
      </c>
      <c r="C1526" s="74">
        <f t="shared" si="292"/>
        <v>5.6180877164800007</v>
      </c>
      <c r="D1526" s="74">
        <f t="shared" si="293"/>
        <v>0.28345218059999999</v>
      </c>
      <c r="E1526" s="74">
        <f t="shared" si="294"/>
        <v>4.4361416800000004</v>
      </c>
      <c r="F1526" s="74">
        <f t="shared" si="295"/>
        <v>0.32563802588000001</v>
      </c>
      <c r="G1526" s="98">
        <v>0.57285582999999995</v>
      </c>
      <c r="H1526" s="80">
        <v>0.70159141999999997</v>
      </c>
      <c r="I1526" s="80">
        <v>0.21804096000000001</v>
      </c>
      <c r="J1526" s="80">
        <v>9.7179477E-2</v>
      </c>
      <c r="K1526" s="80">
        <v>7.3764047999999999E-2</v>
      </c>
      <c r="L1526" s="80">
        <v>7.2033056000000003E-3</v>
      </c>
      <c r="M1526" s="80">
        <v>0.10530535000000001</v>
      </c>
      <c r="N1526" s="80">
        <v>3.5165093000000001</v>
      </c>
      <c r="O1526" s="80">
        <v>0.2749316</v>
      </c>
      <c r="P1526" s="80">
        <v>0</v>
      </c>
      <c r="Q1526" s="80">
        <v>4.1209198000000002E-2</v>
      </c>
      <c r="R1526" s="80">
        <v>6.4340277999999998E-4</v>
      </c>
      <c r="S1526" s="80">
        <v>8.8538251000000005E-3</v>
      </c>
      <c r="U1526" s="93">
        <f t="shared" si="296"/>
        <v>4.9384123275862066</v>
      </c>
    </row>
    <row r="1527" spans="1:21">
      <c r="A1527" s="41" t="s">
        <v>33</v>
      </c>
      <c r="B1527" s="94" t="s">
        <v>5957</v>
      </c>
      <c r="C1527" s="74">
        <f t="shared" si="292"/>
        <v>1.1762998411699999</v>
      </c>
      <c r="D1527" s="74">
        <f t="shared" si="293"/>
        <v>6.2097735500000001E-2</v>
      </c>
      <c r="E1527" s="74">
        <f t="shared" si="294"/>
        <v>0.87087386899999997</v>
      </c>
      <c r="F1527" s="74">
        <f t="shared" si="295"/>
        <v>7.2103246669999996E-2</v>
      </c>
      <c r="G1527" s="98">
        <v>0.17122498999999999</v>
      </c>
      <c r="H1527" s="80">
        <v>0.18167331</v>
      </c>
      <c r="I1527" s="80">
        <v>4.7384208999999997E-2</v>
      </c>
      <c r="J1527" s="80">
        <v>2.6621361999999999E-2</v>
      </c>
      <c r="K1527" s="80">
        <v>1.7805281999999999E-2</v>
      </c>
      <c r="L1527" s="80">
        <v>1.3634884999999999E-3</v>
      </c>
      <c r="M1527" s="80">
        <v>1.6307603E-2</v>
      </c>
      <c r="N1527" s="80">
        <v>0.64181635000000004</v>
      </c>
      <c r="O1527" s="80">
        <v>5.8069836E-2</v>
      </c>
      <c r="P1527" s="80">
        <v>0</v>
      </c>
      <c r="Q1527" s="80">
        <v>1.1167448E-2</v>
      </c>
      <c r="R1527" s="80">
        <v>1.5587557000000001E-4</v>
      </c>
      <c r="S1527" s="80">
        <v>2.7100870999999999E-3</v>
      </c>
      <c r="U1527" s="93">
        <f t="shared" si="296"/>
        <v>1.4760774999999999</v>
      </c>
    </row>
    <row r="1528" spans="1:21">
      <c r="A1528" s="41" t="s">
        <v>33</v>
      </c>
      <c r="B1528" s="94" t="s">
        <v>5958</v>
      </c>
      <c r="C1528" s="74">
        <f t="shared" si="292"/>
        <v>18.457035437400002</v>
      </c>
      <c r="D1528" s="74">
        <f t="shared" si="293"/>
        <v>1.277171944</v>
      </c>
      <c r="E1528" s="74">
        <f t="shared" si="294"/>
        <v>15.635712979999999</v>
      </c>
      <c r="F1528" s="74">
        <f t="shared" si="295"/>
        <v>0.19349541339999998</v>
      </c>
      <c r="G1528" s="98">
        <v>1.3506551</v>
      </c>
      <c r="H1528" s="80">
        <v>1.5272668</v>
      </c>
      <c r="I1528" s="80">
        <v>0.52667717999999997</v>
      </c>
      <c r="J1528" s="80">
        <v>0.37401463000000001</v>
      </c>
      <c r="K1528" s="80">
        <v>0.12619859</v>
      </c>
      <c r="L1528" s="80">
        <v>1.1891304E-2</v>
      </c>
      <c r="M1528" s="80">
        <v>0.76506742000000005</v>
      </c>
      <c r="N1528" s="80">
        <v>13.581769</v>
      </c>
      <c r="O1528" s="80">
        <v>8.6892464000000003E-2</v>
      </c>
      <c r="P1528" s="80">
        <v>0</v>
      </c>
      <c r="Q1528" s="80">
        <v>8.5277275E-2</v>
      </c>
      <c r="R1528" s="80">
        <v>1.2165763999999999E-3</v>
      </c>
      <c r="S1528" s="80">
        <v>2.0109097999999999E-2</v>
      </c>
      <c r="U1528" s="93">
        <f t="shared" si="296"/>
        <v>11.643578448275861</v>
      </c>
    </row>
    <row r="1529" spans="1:21">
      <c r="A1529" s="41" t="s">
        <v>33</v>
      </c>
      <c r="B1529" s="94" t="s">
        <v>5959</v>
      </c>
      <c r="C1529" s="74">
        <f t="shared" si="292"/>
        <v>10.667254142200001</v>
      </c>
      <c r="D1529" s="74">
        <f t="shared" si="293"/>
        <v>0.82377043799999994</v>
      </c>
      <c r="E1529" s="74">
        <f t="shared" si="294"/>
        <v>8.5280139100000003</v>
      </c>
      <c r="F1529" s="74">
        <f t="shared" si="295"/>
        <v>0.16220019420000001</v>
      </c>
      <c r="G1529" s="98">
        <v>1.1532696</v>
      </c>
      <c r="H1529" s="80">
        <v>0.79026655999999995</v>
      </c>
      <c r="I1529" s="80">
        <v>0.66396325</v>
      </c>
      <c r="J1529" s="80">
        <v>0.47497809000000002</v>
      </c>
      <c r="K1529" s="80">
        <v>0.11096248</v>
      </c>
      <c r="L1529" s="80">
        <v>1.6543717999999999E-2</v>
      </c>
      <c r="M1529" s="80">
        <v>0.22128614999999999</v>
      </c>
      <c r="N1529" s="80">
        <v>7.0737841000000001</v>
      </c>
      <c r="O1529" s="80">
        <v>7.9920435999999997E-2</v>
      </c>
      <c r="P1529" s="80">
        <v>0</v>
      </c>
      <c r="Q1529" s="80">
        <v>6.7471138E-2</v>
      </c>
      <c r="R1529" s="80">
        <v>1.0775962E-3</v>
      </c>
      <c r="S1529" s="80">
        <v>1.3731024E-2</v>
      </c>
      <c r="U1529" s="93">
        <f t="shared" si="296"/>
        <v>9.9419793103448271</v>
      </c>
    </row>
    <row r="1530" spans="1:21">
      <c r="A1530" s="41" t="s">
        <v>33</v>
      </c>
      <c r="B1530" s="94" t="s">
        <v>5960</v>
      </c>
      <c r="C1530" s="74">
        <f t="shared" si="292"/>
        <v>5.7507836031800004</v>
      </c>
      <c r="D1530" s="74">
        <f t="shared" si="293"/>
        <v>0.30013031940000001</v>
      </c>
      <c r="E1530" s="74">
        <f t="shared" si="294"/>
        <v>4.2038738000000002</v>
      </c>
      <c r="F1530" s="74">
        <f t="shared" si="295"/>
        <v>0.44451143378000002</v>
      </c>
      <c r="G1530" s="98">
        <v>0.80226805000000001</v>
      </c>
      <c r="H1530" s="80">
        <v>0.99735795000000005</v>
      </c>
      <c r="I1530" s="80">
        <v>0.21574365000000001</v>
      </c>
      <c r="J1530" s="80">
        <v>0.11897963</v>
      </c>
      <c r="K1530" s="80">
        <v>8.8142292999999997E-2</v>
      </c>
      <c r="L1530" s="80">
        <v>8.0624414000000002E-3</v>
      </c>
      <c r="M1530" s="80">
        <v>8.4945955000000004E-2</v>
      </c>
      <c r="N1530" s="80">
        <v>2.9907721999999999</v>
      </c>
      <c r="O1530" s="80">
        <v>0.37633148999999999</v>
      </c>
      <c r="P1530" s="80">
        <v>0</v>
      </c>
      <c r="Q1530" s="80">
        <v>5.5168857000000002E-2</v>
      </c>
      <c r="R1530" s="80">
        <v>8.2964577999999998E-4</v>
      </c>
      <c r="S1530" s="80">
        <v>1.2181440999999999E-2</v>
      </c>
      <c r="U1530" s="93">
        <f t="shared" si="296"/>
        <v>6.9161038793103442</v>
      </c>
    </row>
    <row r="1531" spans="1:21">
      <c r="A1531" s="41" t="s">
        <v>33</v>
      </c>
      <c r="B1531" s="94" t="s">
        <v>5961</v>
      </c>
      <c r="C1531" s="74">
        <f t="shared" si="292"/>
        <v>10.139740632469998</v>
      </c>
      <c r="D1531" s="74">
        <f t="shared" si="293"/>
        <v>0.595847774</v>
      </c>
      <c r="E1531" s="74">
        <f t="shared" si="294"/>
        <v>7.7540660399999997</v>
      </c>
      <c r="F1531" s="74">
        <f t="shared" si="295"/>
        <v>0.22294801846999998</v>
      </c>
      <c r="G1531" s="98">
        <v>1.5668788</v>
      </c>
      <c r="H1531" s="80">
        <v>0.96617523999999999</v>
      </c>
      <c r="I1531" s="80">
        <v>0.35748160000000001</v>
      </c>
      <c r="J1531" s="80">
        <v>0.22414365999999999</v>
      </c>
      <c r="K1531" s="80">
        <v>0.16205112999999999</v>
      </c>
      <c r="L1531" s="80">
        <v>1.7797054E-2</v>
      </c>
      <c r="M1531" s="80">
        <v>0.19185593000000001</v>
      </c>
      <c r="N1531" s="80">
        <v>6.4304091999999997</v>
      </c>
      <c r="O1531" s="80">
        <v>0.12075054</v>
      </c>
      <c r="P1531" s="80">
        <v>0</v>
      </c>
      <c r="Q1531" s="80">
        <v>0.10145845000000001</v>
      </c>
      <c r="R1531" s="80">
        <v>1.5915542999999999E-3</v>
      </c>
      <c r="S1531" s="80">
        <v>-8.5252582999999996E-4</v>
      </c>
      <c r="U1531" s="93">
        <f t="shared" si="296"/>
        <v>13.507575862068965</v>
      </c>
    </row>
    <row r="1532" spans="1:21">
      <c r="A1532" s="41" t="s">
        <v>33</v>
      </c>
      <c r="B1532" s="94" t="s">
        <v>5962</v>
      </c>
      <c r="C1532" s="74">
        <f t="shared" si="292"/>
        <v>7.0982801672499996</v>
      </c>
      <c r="D1532" s="74">
        <f t="shared" si="293"/>
        <v>0.41986135479999998</v>
      </c>
      <c r="E1532" s="74">
        <f t="shared" si="294"/>
        <v>5.6590260599999995</v>
      </c>
      <c r="F1532" s="74">
        <f t="shared" si="295"/>
        <v>0.29101587244999999</v>
      </c>
      <c r="G1532" s="98">
        <v>0.72837688</v>
      </c>
      <c r="H1532" s="80">
        <v>0.74398518999999996</v>
      </c>
      <c r="I1532" s="80">
        <v>0.27049056999999999</v>
      </c>
      <c r="J1532" s="80">
        <v>0.15009412999999999</v>
      </c>
      <c r="K1532" s="80">
        <v>8.2204812000000002E-2</v>
      </c>
      <c r="L1532" s="80">
        <v>9.5629128000000001E-3</v>
      </c>
      <c r="M1532" s="80">
        <v>0.1779995</v>
      </c>
      <c r="N1532" s="80">
        <v>4.6445502999999997</v>
      </c>
      <c r="O1532" s="80">
        <v>0.23297683999999999</v>
      </c>
      <c r="P1532" s="80">
        <v>0</v>
      </c>
      <c r="Q1532" s="80">
        <v>4.7732389E-2</v>
      </c>
      <c r="R1532" s="80">
        <v>7.4532604999999995E-4</v>
      </c>
      <c r="S1532" s="80">
        <v>9.5613173999999999E-3</v>
      </c>
      <c r="U1532" s="93">
        <f t="shared" si="296"/>
        <v>6.2791110344827583</v>
      </c>
    </row>
    <row r="1534" spans="1:21">
      <c r="B1534" s="81" t="s">
        <v>5963</v>
      </c>
    </row>
    <row r="1535" spans="1:21">
      <c r="A1535" s="41" t="s">
        <v>33</v>
      </c>
      <c r="B1535" s="94" t="s">
        <v>5964</v>
      </c>
      <c r="C1535" s="74">
        <f t="shared" ref="C1535:C1570" si="297">D1535+E1535+F1535+G1535</f>
        <v>299.12871667000002</v>
      </c>
      <c r="D1535" s="74">
        <f t="shared" ref="D1535:D1570" si="298">J1535+K1535+L1535+M1535</f>
        <v>0.33986666999999998</v>
      </c>
      <c r="E1535" s="74">
        <f t="shared" ref="E1535:E1570" si="299">H1535+I1535+N1535</f>
        <v>298.78885000000002</v>
      </c>
      <c r="F1535" s="74">
        <f t="shared" ref="F1535:F1570" si="300">O1535+IF(P1535="x",0,P1535)+IF(Q1535="x",0,Q1535)+IF(R1535="x",0,R1535)+S1535</f>
        <v>0</v>
      </c>
      <c r="G1535" s="98">
        <v>0</v>
      </c>
      <c r="H1535" s="80">
        <v>0</v>
      </c>
      <c r="I1535" s="80">
        <v>0</v>
      </c>
      <c r="J1535" s="80">
        <v>0</v>
      </c>
      <c r="K1535" s="80">
        <v>0</v>
      </c>
      <c r="L1535" s="80">
        <v>0.11265960999999999</v>
      </c>
      <c r="M1535" s="80">
        <v>0.22720705999999999</v>
      </c>
      <c r="N1535" s="80">
        <v>298.78885000000002</v>
      </c>
      <c r="O1535" s="80">
        <v>0</v>
      </c>
      <c r="P1535" s="80">
        <v>0</v>
      </c>
      <c r="Q1535" s="80">
        <v>0</v>
      </c>
      <c r="R1535" s="80">
        <v>0</v>
      </c>
      <c r="S1535" s="80">
        <v>0</v>
      </c>
      <c r="U1535" s="93">
        <f t="shared" ref="U1535:U1570" si="301">G1535/0.116</f>
        <v>0</v>
      </c>
    </row>
    <row r="1536" spans="1:21">
      <c r="A1536" s="41" t="s">
        <v>33</v>
      </c>
      <c r="B1536" s="94" t="s">
        <v>5965</v>
      </c>
      <c r="C1536" s="74">
        <f t="shared" si="297"/>
        <v>35.520945153999996</v>
      </c>
      <c r="D1536" s="74">
        <f t="shared" si="298"/>
        <v>8.1303154000000002E-2</v>
      </c>
      <c r="E1536" s="74">
        <f t="shared" si="299"/>
        <v>35.439641999999999</v>
      </c>
      <c r="F1536" s="74">
        <f t="shared" si="300"/>
        <v>0</v>
      </c>
      <c r="G1536" s="98">
        <v>0</v>
      </c>
      <c r="H1536" s="80">
        <v>0</v>
      </c>
      <c r="I1536" s="80">
        <v>0</v>
      </c>
      <c r="J1536" s="80">
        <v>0</v>
      </c>
      <c r="K1536" s="80">
        <v>0</v>
      </c>
      <c r="L1536" s="80">
        <v>7.3672260000000002E-3</v>
      </c>
      <c r="M1536" s="80">
        <v>7.3935927999999998E-2</v>
      </c>
      <c r="N1536" s="80">
        <v>35.439641999999999</v>
      </c>
      <c r="O1536" s="80">
        <v>0</v>
      </c>
      <c r="P1536" s="80">
        <v>0</v>
      </c>
      <c r="Q1536" s="80">
        <v>0</v>
      </c>
      <c r="R1536" s="80">
        <v>0</v>
      </c>
      <c r="S1536" s="80">
        <v>0</v>
      </c>
      <c r="U1536" s="93">
        <f t="shared" si="301"/>
        <v>0</v>
      </c>
    </row>
    <row r="1537" spans="1:21">
      <c r="A1537" s="41" t="s">
        <v>33</v>
      </c>
      <c r="B1537" s="94" t="s">
        <v>5966</v>
      </c>
      <c r="C1537" s="74">
        <f t="shared" si="297"/>
        <v>96.116548106799996</v>
      </c>
      <c r="D1537" s="74">
        <f t="shared" si="298"/>
        <v>1.8582106800000001E-2</v>
      </c>
      <c r="E1537" s="74">
        <f t="shared" si="299"/>
        <v>96.097966</v>
      </c>
      <c r="F1537" s="74">
        <f t="shared" si="300"/>
        <v>0</v>
      </c>
      <c r="G1537" s="98">
        <v>0</v>
      </c>
      <c r="H1537" s="80">
        <v>0</v>
      </c>
      <c r="I1537" s="80">
        <v>0</v>
      </c>
      <c r="J1537" s="80">
        <v>0</v>
      </c>
      <c r="K1537" s="80">
        <v>0</v>
      </c>
      <c r="L1537" s="80">
        <v>6.8705227999999998E-3</v>
      </c>
      <c r="M1537" s="80">
        <v>1.1711584000000001E-2</v>
      </c>
      <c r="N1537" s="80">
        <v>96.097966</v>
      </c>
      <c r="O1537" s="80">
        <v>0</v>
      </c>
      <c r="P1537" s="80">
        <v>0</v>
      </c>
      <c r="Q1537" s="80">
        <v>0</v>
      </c>
      <c r="R1537" s="80">
        <v>0</v>
      </c>
      <c r="S1537" s="80">
        <v>0</v>
      </c>
      <c r="U1537" s="93">
        <f t="shared" si="301"/>
        <v>0</v>
      </c>
    </row>
    <row r="1538" spans="1:21">
      <c r="A1538" s="41" t="s">
        <v>33</v>
      </c>
      <c r="B1538" s="94" t="s">
        <v>5967</v>
      </c>
      <c r="C1538" s="74">
        <f t="shared" si="297"/>
        <v>126.88846271934</v>
      </c>
      <c r="D1538" s="74">
        <f t="shared" si="298"/>
        <v>2.6427193399999999E-3</v>
      </c>
      <c r="E1538" s="74">
        <f t="shared" si="299"/>
        <v>126.88582</v>
      </c>
      <c r="F1538" s="74">
        <f t="shared" si="300"/>
        <v>0</v>
      </c>
      <c r="G1538" s="98">
        <v>0</v>
      </c>
      <c r="H1538" s="80">
        <v>0</v>
      </c>
      <c r="I1538" s="80">
        <v>0</v>
      </c>
      <c r="J1538" s="80">
        <v>0</v>
      </c>
      <c r="K1538" s="80">
        <v>0</v>
      </c>
      <c r="L1538" s="80">
        <v>1.9866571999999998E-3</v>
      </c>
      <c r="M1538" s="80">
        <v>6.5606213999999999E-4</v>
      </c>
      <c r="N1538" s="80">
        <v>126.88582</v>
      </c>
      <c r="O1538" s="80">
        <v>0</v>
      </c>
      <c r="P1538" s="80">
        <v>0</v>
      </c>
      <c r="Q1538" s="80">
        <v>0</v>
      </c>
      <c r="R1538" s="80">
        <v>0</v>
      </c>
      <c r="S1538" s="80">
        <v>0</v>
      </c>
      <c r="U1538" s="93">
        <f t="shared" si="301"/>
        <v>0</v>
      </c>
    </row>
    <row r="1539" spans="1:21">
      <c r="A1539" s="41" t="s">
        <v>33</v>
      </c>
      <c r="B1539" s="94" t="s">
        <v>5968</v>
      </c>
      <c r="C1539" s="74">
        <f t="shared" si="297"/>
        <v>14.580205772599999</v>
      </c>
      <c r="D1539" s="74">
        <f t="shared" si="298"/>
        <v>0.15204077259999998</v>
      </c>
      <c r="E1539" s="74">
        <f t="shared" si="299"/>
        <v>14.428165</v>
      </c>
      <c r="F1539" s="74">
        <f t="shared" si="300"/>
        <v>0</v>
      </c>
      <c r="G1539" s="98">
        <v>0</v>
      </c>
      <c r="H1539" s="80">
        <v>0</v>
      </c>
      <c r="I1539" s="80">
        <v>0</v>
      </c>
      <c r="J1539" s="80">
        <v>0</v>
      </c>
      <c r="K1539" s="80">
        <v>0</v>
      </c>
      <c r="L1539" s="80">
        <v>6.3408726000000002E-3</v>
      </c>
      <c r="M1539" s="80">
        <v>0.14569989999999999</v>
      </c>
      <c r="N1539" s="80">
        <v>14.428165</v>
      </c>
      <c r="O1539" s="80">
        <v>0</v>
      </c>
      <c r="P1539" s="80">
        <v>0</v>
      </c>
      <c r="Q1539" s="80">
        <v>0</v>
      </c>
      <c r="R1539" s="80">
        <v>0</v>
      </c>
      <c r="S1539" s="80">
        <v>0</v>
      </c>
      <c r="U1539" s="93">
        <f t="shared" si="301"/>
        <v>0</v>
      </c>
    </row>
    <row r="1540" spans="1:21">
      <c r="A1540" s="41" t="s">
        <v>33</v>
      </c>
      <c r="B1540" s="94" t="s">
        <v>5969</v>
      </c>
      <c r="C1540" s="74">
        <f t="shared" si="297"/>
        <v>527.16545387999997</v>
      </c>
      <c r="D1540" s="74">
        <f t="shared" si="298"/>
        <v>0.31982388</v>
      </c>
      <c r="E1540" s="74">
        <f t="shared" si="299"/>
        <v>526.84563000000003</v>
      </c>
      <c r="F1540" s="74">
        <f t="shared" si="300"/>
        <v>0</v>
      </c>
      <c r="G1540" s="98">
        <v>0</v>
      </c>
      <c r="H1540" s="80">
        <v>0</v>
      </c>
      <c r="I1540" s="80">
        <v>0</v>
      </c>
      <c r="J1540" s="80">
        <v>0</v>
      </c>
      <c r="K1540" s="80">
        <v>0</v>
      </c>
      <c r="L1540" s="80">
        <v>0.10576979</v>
      </c>
      <c r="M1540" s="80">
        <v>0.21405409</v>
      </c>
      <c r="N1540" s="80">
        <v>526.84563000000003</v>
      </c>
      <c r="O1540" s="80">
        <v>0</v>
      </c>
      <c r="P1540" s="80">
        <v>0</v>
      </c>
      <c r="Q1540" s="80">
        <v>0</v>
      </c>
      <c r="R1540" s="80">
        <v>0</v>
      </c>
      <c r="S1540" s="80">
        <v>0</v>
      </c>
      <c r="U1540" s="93">
        <f t="shared" si="301"/>
        <v>0</v>
      </c>
    </row>
    <row r="1541" spans="1:21">
      <c r="A1541" s="41" t="s">
        <v>33</v>
      </c>
      <c r="B1541" s="94" t="s">
        <v>5970</v>
      </c>
      <c r="C1541" s="74">
        <f t="shared" si="297"/>
        <v>6.7595758990000006</v>
      </c>
      <c r="D1541" s="74">
        <f t="shared" si="298"/>
        <v>3.4035399000000001E-2</v>
      </c>
      <c r="E1541" s="74">
        <f t="shared" si="299"/>
        <v>6.7255405000000001</v>
      </c>
      <c r="F1541" s="74">
        <f t="shared" si="300"/>
        <v>0</v>
      </c>
      <c r="G1541" s="98">
        <v>0</v>
      </c>
      <c r="H1541" s="80">
        <v>0</v>
      </c>
      <c r="I1541" s="80">
        <v>0</v>
      </c>
      <c r="J1541" s="80">
        <v>0</v>
      </c>
      <c r="K1541" s="80">
        <v>0</v>
      </c>
      <c r="L1541" s="80">
        <v>1.8566813000000001E-2</v>
      </c>
      <c r="M1541" s="80">
        <v>1.5468585999999999E-2</v>
      </c>
      <c r="N1541" s="80">
        <v>6.7255405000000001</v>
      </c>
      <c r="O1541" s="80">
        <v>0</v>
      </c>
      <c r="P1541" s="80">
        <v>0</v>
      </c>
      <c r="Q1541" s="80">
        <v>0</v>
      </c>
      <c r="R1541" s="80">
        <v>0</v>
      </c>
      <c r="S1541" s="80">
        <v>0</v>
      </c>
      <c r="U1541" s="93">
        <f t="shared" si="301"/>
        <v>0</v>
      </c>
    </row>
    <row r="1542" spans="1:21">
      <c r="A1542" s="41" t="s">
        <v>33</v>
      </c>
      <c r="B1542" s="94" t="s">
        <v>5971</v>
      </c>
      <c r="C1542" s="74">
        <f t="shared" si="297"/>
        <v>236.959495202</v>
      </c>
      <c r="D1542" s="74">
        <f t="shared" si="298"/>
        <v>7.5955201999999999E-2</v>
      </c>
      <c r="E1542" s="74">
        <f t="shared" si="299"/>
        <v>236.88354000000001</v>
      </c>
      <c r="F1542" s="74">
        <f t="shared" si="300"/>
        <v>0</v>
      </c>
      <c r="G1542" s="98">
        <v>0</v>
      </c>
      <c r="H1542" s="80">
        <v>0</v>
      </c>
      <c r="I1542" s="80">
        <v>0</v>
      </c>
      <c r="J1542" s="80">
        <v>0</v>
      </c>
      <c r="K1542" s="80">
        <v>0</v>
      </c>
      <c r="L1542" s="80">
        <v>2.4920779000000001E-2</v>
      </c>
      <c r="M1542" s="80">
        <v>5.1034423000000002E-2</v>
      </c>
      <c r="N1542" s="80">
        <v>236.88354000000001</v>
      </c>
      <c r="O1542" s="80">
        <v>0</v>
      </c>
      <c r="P1542" s="80">
        <v>0</v>
      </c>
      <c r="Q1542" s="80">
        <v>0</v>
      </c>
      <c r="R1542" s="80">
        <v>0</v>
      </c>
      <c r="S1542" s="80">
        <v>0</v>
      </c>
      <c r="U1542" s="93">
        <f t="shared" si="301"/>
        <v>0</v>
      </c>
    </row>
    <row r="1543" spans="1:21">
      <c r="A1543" s="41" t="s">
        <v>33</v>
      </c>
      <c r="B1543" s="94" t="s">
        <v>5972</v>
      </c>
      <c r="C1543" s="74">
        <f t="shared" si="297"/>
        <v>76.440230182500002</v>
      </c>
      <c r="D1543" s="74">
        <f t="shared" si="298"/>
        <v>2.49771825E-2</v>
      </c>
      <c r="E1543" s="74">
        <f t="shared" si="299"/>
        <v>76.415253000000007</v>
      </c>
      <c r="F1543" s="74">
        <f t="shared" si="300"/>
        <v>0</v>
      </c>
      <c r="G1543" s="98">
        <v>0</v>
      </c>
      <c r="H1543" s="80">
        <v>0</v>
      </c>
      <c r="I1543" s="80">
        <v>0</v>
      </c>
      <c r="J1543" s="80">
        <v>0</v>
      </c>
      <c r="K1543" s="80">
        <v>0</v>
      </c>
      <c r="L1543" s="80">
        <v>7.3996664999999998E-3</v>
      </c>
      <c r="M1543" s="80">
        <v>1.7577516000000001E-2</v>
      </c>
      <c r="N1543" s="80">
        <v>76.415253000000007</v>
      </c>
      <c r="O1543" s="80">
        <v>0</v>
      </c>
      <c r="P1543" s="80">
        <v>0</v>
      </c>
      <c r="Q1543" s="80">
        <v>0</v>
      </c>
      <c r="R1543" s="80">
        <v>0</v>
      </c>
      <c r="S1543" s="80">
        <v>0</v>
      </c>
      <c r="U1543" s="93">
        <f t="shared" si="301"/>
        <v>0</v>
      </c>
    </row>
    <row r="1544" spans="1:21">
      <c r="A1544" s="41" t="s">
        <v>33</v>
      </c>
      <c r="B1544" s="94" t="s">
        <v>5973</v>
      </c>
      <c r="C1544" s="74">
        <f t="shared" si="297"/>
        <v>19.3573446768</v>
      </c>
      <c r="D1544" s="74">
        <f t="shared" si="298"/>
        <v>0.14998267679999999</v>
      </c>
      <c r="E1544" s="74">
        <f t="shared" si="299"/>
        <v>19.207362</v>
      </c>
      <c r="F1544" s="74">
        <f t="shared" si="300"/>
        <v>0</v>
      </c>
      <c r="G1544" s="98">
        <v>0</v>
      </c>
      <c r="H1544" s="80">
        <v>0</v>
      </c>
      <c r="I1544" s="80">
        <v>0</v>
      </c>
      <c r="J1544" s="80">
        <v>0</v>
      </c>
      <c r="K1544" s="80">
        <v>0</v>
      </c>
      <c r="L1544" s="80">
        <v>3.6650868E-3</v>
      </c>
      <c r="M1544" s="80">
        <v>0.14631759</v>
      </c>
      <c r="N1544" s="80">
        <v>19.207362</v>
      </c>
      <c r="O1544" s="80">
        <v>0</v>
      </c>
      <c r="P1544" s="80">
        <v>0</v>
      </c>
      <c r="Q1544" s="80">
        <v>0</v>
      </c>
      <c r="R1544" s="80">
        <v>0</v>
      </c>
      <c r="S1544" s="80">
        <v>0</v>
      </c>
      <c r="U1544" s="93">
        <f t="shared" si="301"/>
        <v>0</v>
      </c>
    </row>
    <row r="1545" spans="1:21">
      <c r="A1545" s="41" t="s">
        <v>33</v>
      </c>
      <c r="B1545" s="94" t="s">
        <v>5974</v>
      </c>
      <c r="C1545" s="74">
        <f t="shared" si="297"/>
        <v>72.154699202399996</v>
      </c>
      <c r="D1545" s="74">
        <f t="shared" si="298"/>
        <v>0.35593020239999995</v>
      </c>
      <c r="E1545" s="74">
        <f t="shared" si="299"/>
        <v>71.798768999999993</v>
      </c>
      <c r="F1545" s="74">
        <f t="shared" si="300"/>
        <v>0</v>
      </c>
      <c r="G1545" s="98">
        <v>0</v>
      </c>
      <c r="H1545" s="80">
        <v>0</v>
      </c>
      <c r="I1545" s="80">
        <v>0</v>
      </c>
      <c r="J1545" s="80">
        <v>0</v>
      </c>
      <c r="K1545" s="80">
        <v>0</v>
      </c>
      <c r="L1545" s="80">
        <v>5.1508224000000003E-3</v>
      </c>
      <c r="M1545" s="80">
        <v>0.35077937999999997</v>
      </c>
      <c r="N1545" s="80">
        <v>71.798768999999993</v>
      </c>
      <c r="O1545" s="80">
        <v>0</v>
      </c>
      <c r="P1545" s="80">
        <v>0</v>
      </c>
      <c r="Q1545" s="80">
        <v>0</v>
      </c>
      <c r="R1545" s="80">
        <v>0</v>
      </c>
      <c r="S1545" s="80">
        <v>0</v>
      </c>
      <c r="U1545" s="93">
        <f t="shared" si="301"/>
        <v>0</v>
      </c>
    </row>
    <row r="1546" spans="1:21">
      <c r="A1546" s="41" t="s">
        <v>33</v>
      </c>
      <c r="B1546" s="94" t="s">
        <v>5975</v>
      </c>
      <c r="C1546" s="74">
        <f t="shared" si="297"/>
        <v>72.154699202399996</v>
      </c>
      <c r="D1546" s="74">
        <f t="shared" si="298"/>
        <v>0.35593020239999995</v>
      </c>
      <c r="E1546" s="74">
        <f t="shared" si="299"/>
        <v>71.798768999999993</v>
      </c>
      <c r="F1546" s="74">
        <f t="shared" si="300"/>
        <v>0</v>
      </c>
      <c r="G1546" s="98">
        <v>0</v>
      </c>
      <c r="H1546" s="80">
        <v>0</v>
      </c>
      <c r="I1546" s="80">
        <v>0</v>
      </c>
      <c r="J1546" s="80">
        <v>0</v>
      </c>
      <c r="K1546" s="80">
        <v>0</v>
      </c>
      <c r="L1546" s="80">
        <v>5.1508224000000003E-3</v>
      </c>
      <c r="M1546" s="80">
        <v>0.35077937999999997</v>
      </c>
      <c r="N1546" s="80">
        <v>71.798768999999993</v>
      </c>
      <c r="O1546" s="80">
        <v>0</v>
      </c>
      <c r="P1546" s="80">
        <v>0</v>
      </c>
      <c r="Q1546" s="80">
        <v>0</v>
      </c>
      <c r="R1546" s="80">
        <v>0</v>
      </c>
      <c r="S1546" s="80">
        <v>0</v>
      </c>
      <c r="U1546" s="93">
        <f t="shared" si="301"/>
        <v>0</v>
      </c>
    </row>
    <row r="1547" spans="1:21">
      <c r="A1547" s="41" t="s">
        <v>33</v>
      </c>
      <c r="B1547" s="94" t="s">
        <v>5976</v>
      </c>
      <c r="C1547" s="74">
        <f t="shared" si="297"/>
        <v>106.11925136079999</v>
      </c>
      <c r="D1547" s="74">
        <f t="shared" si="298"/>
        <v>0.2341913608</v>
      </c>
      <c r="E1547" s="74">
        <f t="shared" si="299"/>
        <v>105.88506</v>
      </c>
      <c r="F1547" s="74">
        <f t="shared" si="300"/>
        <v>0</v>
      </c>
      <c r="G1547" s="98">
        <v>0</v>
      </c>
      <c r="H1547" s="80">
        <v>0</v>
      </c>
      <c r="I1547" s="80">
        <v>0</v>
      </c>
      <c r="J1547" s="80">
        <v>0</v>
      </c>
      <c r="K1547" s="80">
        <v>0</v>
      </c>
      <c r="L1547" s="80">
        <v>9.0944207999999992E-3</v>
      </c>
      <c r="M1547" s="80">
        <v>0.22509694</v>
      </c>
      <c r="N1547" s="80">
        <v>105.88506</v>
      </c>
      <c r="O1547" s="80">
        <v>0</v>
      </c>
      <c r="P1547" s="80">
        <v>0</v>
      </c>
      <c r="Q1547" s="80">
        <v>0</v>
      </c>
      <c r="R1547" s="80">
        <v>0</v>
      </c>
      <c r="S1547" s="80">
        <v>0</v>
      </c>
      <c r="U1547" s="93">
        <f t="shared" si="301"/>
        <v>0</v>
      </c>
    </row>
    <row r="1548" spans="1:21">
      <c r="A1548" s="41" t="s">
        <v>33</v>
      </c>
      <c r="B1548" s="94" t="s">
        <v>5977</v>
      </c>
      <c r="C1548" s="74">
        <f t="shared" si="297"/>
        <v>527.27138564299992</v>
      </c>
      <c r="D1548" s="74">
        <f t="shared" si="298"/>
        <v>0.38200564300000001</v>
      </c>
      <c r="E1548" s="74">
        <f t="shared" si="299"/>
        <v>526.88937999999996</v>
      </c>
      <c r="F1548" s="74">
        <f t="shared" si="300"/>
        <v>0</v>
      </c>
      <c r="G1548" s="98">
        <v>0</v>
      </c>
      <c r="H1548" s="80">
        <v>0</v>
      </c>
      <c r="I1548" s="80">
        <v>0</v>
      </c>
      <c r="J1548" s="80">
        <v>0</v>
      </c>
      <c r="K1548" s="80">
        <v>0</v>
      </c>
      <c r="L1548" s="80">
        <v>6.4562992999999999E-2</v>
      </c>
      <c r="M1548" s="80">
        <v>0.31744264999999999</v>
      </c>
      <c r="N1548" s="80">
        <v>526.88937999999996</v>
      </c>
      <c r="O1548" s="80">
        <v>0</v>
      </c>
      <c r="P1548" s="80">
        <v>0</v>
      </c>
      <c r="Q1548" s="80">
        <v>0</v>
      </c>
      <c r="R1548" s="80">
        <v>0</v>
      </c>
      <c r="S1548" s="80">
        <v>0</v>
      </c>
      <c r="U1548" s="93">
        <f t="shared" si="301"/>
        <v>0</v>
      </c>
    </row>
    <row r="1549" spans="1:21">
      <c r="A1549" s="41" t="s">
        <v>33</v>
      </c>
      <c r="B1549" s="94" t="s">
        <v>5978</v>
      </c>
      <c r="C1549" s="74">
        <f t="shared" si="297"/>
        <v>124.246279711</v>
      </c>
      <c r="D1549" s="74">
        <f t="shared" si="298"/>
        <v>0.27776971099999997</v>
      </c>
      <c r="E1549" s="74">
        <f t="shared" si="299"/>
        <v>123.96850999999999</v>
      </c>
      <c r="F1549" s="74">
        <f t="shared" si="300"/>
        <v>0</v>
      </c>
      <c r="G1549" s="98">
        <v>0</v>
      </c>
      <c r="H1549" s="80">
        <v>0</v>
      </c>
      <c r="I1549" s="80">
        <v>0</v>
      </c>
      <c r="J1549" s="80">
        <v>0</v>
      </c>
      <c r="K1549" s="80">
        <v>0</v>
      </c>
      <c r="L1549" s="80">
        <v>2.4756311E-2</v>
      </c>
      <c r="M1549" s="80">
        <v>0.2530134</v>
      </c>
      <c r="N1549" s="80">
        <v>123.96850999999999</v>
      </c>
      <c r="O1549" s="80">
        <v>0</v>
      </c>
      <c r="P1549" s="80">
        <v>0</v>
      </c>
      <c r="Q1549" s="80">
        <v>0</v>
      </c>
      <c r="R1549" s="80">
        <v>0</v>
      </c>
      <c r="S1549" s="80">
        <v>0</v>
      </c>
      <c r="U1549" s="93">
        <f t="shared" si="301"/>
        <v>0</v>
      </c>
    </row>
    <row r="1550" spans="1:21">
      <c r="A1550" s="41" t="s">
        <v>33</v>
      </c>
      <c r="B1550" s="94" t="s">
        <v>5979</v>
      </c>
      <c r="C1550" s="74">
        <f t="shared" si="297"/>
        <v>147.038265556</v>
      </c>
      <c r="D1550" s="74">
        <f t="shared" si="298"/>
        <v>0.68807555600000003</v>
      </c>
      <c r="E1550" s="74">
        <f t="shared" si="299"/>
        <v>146.35019</v>
      </c>
      <c r="F1550" s="74">
        <f t="shared" si="300"/>
        <v>0</v>
      </c>
      <c r="G1550" s="98">
        <v>0</v>
      </c>
      <c r="H1550" s="80">
        <v>0</v>
      </c>
      <c r="I1550" s="80">
        <v>0</v>
      </c>
      <c r="J1550" s="80">
        <v>0</v>
      </c>
      <c r="K1550" s="80">
        <v>0</v>
      </c>
      <c r="L1550" s="80">
        <v>1.0865016E-2</v>
      </c>
      <c r="M1550" s="80">
        <v>0.67721054000000003</v>
      </c>
      <c r="N1550" s="80">
        <v>146.35019</v>
      </c>
      <c r="O1550" s="80">
        <v>0</v>
      </c>
      <c r="P1550" s="80">
        <v>0</v>
      </c>
      <c r="Q1550" s="80">
        <v>0</v>
      </c>
      <c r="R1550" s="80">
        <v>0</v>
      </c>
      <c r="S1550" s="80">
        <v>0</v>
      </c>
      <c r="U1550" s="93">
        <f t="shared" si="301"/>
        <v>0</v>
      </c>
    </row>
    <row r="1551" spans="1:21">
      <c r="A1551" s="41" t="s">
        <v>33</v>
      </c>
      <c r="B1551" s="94" t="s">
        <v>5980</v>
      </c>
      <c r="C1551" s="74">
        <f t="shared" si="297"/>
        <v>72.710112342000002</v>
      </c>
      <c r="D1551" s="74">
        <f t="shared" si="298"/>
        <v>0.27888234200000001</v>
      </c>
      <c r="E1551" s="74">
        <f t="shared" si="299"/>
        <v>72.431229999999999</v>
      </c>
      <c r="F1551" s="74">
        <f t="shared" si="300"/>
        <v>0</v>
      </c>
      <c r="G1551" s="98">
        <v>0</v>
      </c>
      <c r="H1551" s="80">
        <v>0</v>
      </c>
      <c r="I1551" s="80">
        <v>0</v>
      </c>
      <c r="J1551" s="80">
        <v>0</v>
      </c>
      <c r="K1551" s="80">
        <v>0</v>
      </c>
      <c r="L1551" s="80">
        <v>5.6337119999999999E-3</v>
      </c>
      <c r="M1551" s="80">
        <v>0.27324862999999999</v>
      </c>
      <c r="N1551" s="80">
        <v>72.431229999999999</v>
      </c>
      <c r="O1551" s="80">
        <v>0</v>
      </c>
      <c r="P1551" s="80">
        <v>0</v>
      </c>
      <c r="Q1551" s="80">
        <v>0</v>
      </c>
      <c r="R1551" s="80">
        <v>0</v>
      </c>
      <c r="S1551" s="80">
        <v>0</v>
      </c>
      <c r="U1551" s="93">
        <f t="shared" si="301"/>
        <v>0</v>
      </c>
    </row>
    <row r="1552" spans="1:21">
      <c r="A1552" s="41" t="s">
        <v>33</v>
      </c>
      <c r="B1552" s="94" t="s">
        <v>5981</v>
      </c>
      <c r="C1552" s="74">
        <f t="shared" si="297"/>
        <v>200.65182297699999</v>
      </c>
      <c r="D1552" s="74">
        <f t="shared" si="298"/>
        <v>0.26118297700000004</v>
      </c>
      <c r="E1552" s="74">
        <f t="shared" si="299"/>
        <v>200.39063999999999</v>
      </c>
      <c r="F1552" s="74">
        <f t="shared" si="300"/>
        <v>0</v>
      </c>
      <c r="G1552" s="98">
        <v>0</v>
      </c>
      <c r="H1552" s="80">
        <v>0</v>
      </c>
      <c r="I1552" s="80">
        <v>0</v>
      </c>
      <c r="J1552" s="80">
        <v>0</v>
      </c>
      <c r="K1552" s="80">
        <v>0</v>
      </c>
      <c r="L1552" s="80">
        <v>4.3059287000000002E-2</v>
      </c>
      <c r="M1552" s="80">
        <v>0.21812369000000001</v>
      </c>
      <c r="N1552" s="80">
        <v>200.39063999999999</v>
      </c>
      <c r="O1552" s="80">
        <v>0</v>
      </c>
      <c r="P1552" s="80">
        <v>0</v>
      </c>
      <c r="Q1552" s="80">
        <v>0</v>
      </c>
      <c r="R1552" s="80">
        <v>0</v>
      </c>
      <c r="S1552" s="80">
        <v>0</v>
      </c>
      <c r="U1552" s="93">
        <f t="shared" si="301"/>
        <v>0</v>
      </c>
    </row>
    <row r="1553" spans="1:21">
      <c r="A1553" s="41" t="s">
        <v>33</v>
      </c>
      <c r="B1553" s="94" t="s">
        <v>5982</v>
      </c>
      <c r="C1553" s="74">
        <f t="shared" si="297"/>
        <v>1071.0906111699999</v>
      </c>
      <c r="D1553" s="74">
        <f t="shared" si="298"/>
        <v>2.23271117</v>
      </c>
      <c r="E1553" s="74">
        <f t="shared" si="299"/>
        <v>1068.8579</v>
      </c>
      <c r="F1553" s="74">
        <f t="shared" si="300"/>
        <v>0</v>
      </c>
      <c r="G1553" s="98">
        <v>0</v>
      </c>
      <c r="H1553" s="80">
        <v>0</v>
      </c>
      <c r="I1553" s="80">
        <v>0</v>
      </c>
      <c r="J1553" s="80">
        <v>0</v>
      </c>
      <c r="K1553" s="80">
        <v>0</v>
      </c>
      <c r="L1553" s="80">
        <v>0.12620127</v>
      </c>
      <c r="M1553" s="80">
        <v>2.1065098999999998</v>
      </c>
      <c r="N1553" s="80">
        <v>1068.8579</v>
      </c>
      <c r="O1553" s="80">
        <v>0</v>
      </c>
      <c r="P1553" s="80">
        <v>0</v>
      </c>
      <c r="Q1553" s="80">
        <v>0</v>
      </c>
      <c r="R1553" s="80">
        <v>0</v>
      </c>
      <c r="S1553" s="80">
        <v>0</v>
      </c>
      <c r="U1553" s="93">
        <f t="shared" si="301"/>
        <v>0</v>
      </c>
    </row>
    <row r="1554" spans="1:21">
      <c r="A1554" s="41" t="s">
        <v>33</v>
      </c>
      <c r="B1554" s="94" t="s">
        <v>5983</v>
      </c>
      <c r="C1554" s="74">
        <f t="shared" si="297"/>
        <v>1592.9787502700001</v>
      </c>
      <c r="D1554" s="74">
        <f t="shared" si="298"/>
        <v>3.6266502699999998</v>
      </c>
      <c r="E1554" s="74">
        <f t="shared" si="299"/>
        <v>1589.3521000000001</v>
      </c>
      <c r="F1554" s="74">
        <f t="shared" si="300"/>
        <v>0</v>
      </c>
      <c r="G1554" s="98">
        <v>0</v>
      </c>
      <c r="H1554" s="80">
        <v>0</v>
      </c>
      <c r="I1554" s="80">
        <v>0</v>
      </c>
      <c r="J1554" s="80">
        <v>0</v>
      </c>
      <c r="K1554" s="80">
        <v>0</v>
      </c>
      <c r="L1554" s="80">
        <v>0.20998547000000001</v>
      </c>
      <c r="M1554" s="80">
        <v>3.4166647999999999</v>
      </c>
      <c r="N1554" s="80">
        <v>1589.3521000000001</v>
      </c>
      <c r="O1554" s="80">
        <v>0</v>
      </c>
      <c r="P1554" s="80">
        <v>0</v>
      </c>
      <c r="Q1554" s="80">
        <v>0</v>
      </c>
      <c r="R1554" s="80">
        <v>0</v>
      </c>
      <c r="S1554" s="80">
        <v>0</v>
      </c>
      <c r="U1554" s="93">
        <f t="shared" si="301"/>
        <v>0</v>
      </c>
    </row>
    <row r="1555" spans="1:21">
      <c r="A1555" s="41" t="s">
        <v>33</v>
      </c>
      <c r="B1555" s="94" t="s">
        <v>5984</v>
      </c>
      <c r="C1555" s="74">
        <f t="shared" si="297"/>
        <v>1476.01561558</v>
      </c>
      <c r="D1555" s="74">
        <f t="shared" si="298"/>
        <v>3.32581558</v>
      </c>
      <c r="E1555" s="74">
        <f t="shared" si="299"/>
        <v>1472.6898000000001</v>
      </c>
      <c r="F1555" s="74">
        <f t="shared" si="300"/>
        <v>0</v>
      </c>
      <c r="G1555" s="98">
        <v>0</v>
      </c>
      <c r="H1555" s="80">
        <v>0</v>
      </c>
      <c r="I1555" s="80">
        <v>0</v>
      </c>
      <c r="J1555" s="80">
        <v>0</v>
      </c>
      <c r="K1555" s="80">
        <v>0</v>
      </c>
      <c r="L1555" s="80">
        <v>0.19108678000000001</v>
      </c>
      <c r="M1555" s="80">
        <v>3.1347288</v>
      </c>
      <c r="N1555" s="80">
        <v>1472.6898000000001</v>
      </c>
      <c r="O1555" s="80">
        <v>0</v>
      </c>
      <c r="P1555" s="80">
        <v>0</v>
      </c>
      <c r="Q1555" s="80">
        <v>0</v>
      </c>
      <c r="R1555" s="80">
        <v>0</v>
      </c>
      <c r="S1555" s="80">
        <v>0</v>
      </c>
      <c r="U1555" s="93">
        <f t="shared" si="301"/>
        <v>0</v>
      </c>
    </row>
    <row r="1556" spans="1:21">
      <c r="A1556" s="41" t="s">
        <v>33</v>
      </c>
      <c r="B1556" s="94" t="s">
        <v>5985</v>
      </c>
      <c r="C1556" s="74">
        <f t="shared" si="297"/>
        <v>1424.03201126</v>
      </c>
      <c r="D1556" s="74">
        <f t="shared" si="298"/>
        <v>3.1921112599999999</v>
      </c>
      <c r="E1556" s="74">
        <f t="shared" si="299"/>
        <v>1420.8398999999999</v>
      </c>
      <c r="F1556" s="74">
        <f t="shared" si="300"/>
        <v>0</v>
      </c>
      <c r="G1556" s="98">
        <v>0</v>
      </c>
      <c r="H1556" s="80">
        <v>0</v>
      </c>
      <c r="I1556" s="80">
        <v>0</v>
      </c>
      <c r="J1556" s="80">
        <v>0</v>
      </c>
      <c r="K1556" s="80">
        <v>0</v>
      </c>
      <c r="L1556" s="80">
        <v>0.18268735999999999</v>
      </c>
      <c r="M1556" s="80">
        <v>3.0094238999999998</v>
      </c>
      <c r="N1556" s="80">
        <v>1420.8398999999999</v>
      </c>
      <c r="O1556" s="80">
        <v>0</v>
      </c>
      <c r="P1556" s="80">
        <v>0</v>
      </c>
      <c r="Q1556" s="80">
        <v>0</v>
      </c>
      <c r="R1556" s="80">
        <v>0</v>
      </c>
      <c r="S1556" s="80">
        <v>0</v>
      </c>
      <c r="U1556" s="93">
        <f t="shared" si="301"/>
        <v>0</v>
      </c>
    </row>
    <row r="1557" spans="1:21">
      <c r="A1557" s="41" t="s">
        <v>33</v>
      </c>
      <c r="B1557" s="94" t="s">
        <v>5986</v>
      </c>
      <c r="C1557" s="74">
        <f t="shared" si="297"/>
        <v>569.11872848100006</v>
      </c>
      <c r="D1557" s="74">
        <f t="shared" si="298"/>
        <v>1.100328481</v>
      </c>
      <c r="E1557" s="74">
        <f t="shared" si="299"/>
        <v>568.01840000000004</v>
      </c>
      <c r="F1557" s="74">
        <f t="shared" si="300"/>
        <v>0</v>
      </c>
      <c r="G1557" s="98">
        <v>0</v>
      </c>
      <c r="H1557" s="80">
        <v>0</v>
      </c>
      <c r="I1557" s="80">
        <v>0</v>
      </c>
      <c r="J1557" s="80">
        <v>0</v>
      </c>
      <c r="K1557" s="80">
        <v>0</v>
      </c>
      <c r="L1557" s="80">
        <v>5.3756281000000003E-2</v>
      </c>
      <c r="M1557" s="80">
        <v>1.0465722</v>
      </c>
      <c r="N1557" s="80">
        <v>568.01840000000004</v>
      </c>
      <c r="O1557" s="80">
        <v>0</v>
      </c>
      <c r="P1557" s="80">
        <v>0</v>
      </c>
      <c r="Q1557" s="80">
        <v>0</v>
      </c>
      <c r="R1557" s="80">
        <v>0</v>
      </c>
      <c r="S1557" s="80">
        <v>0</v>
      </c>
      <c r="U1557" s="93">
        <f t="shared" si="301"/>
        <v>0</v>
      </c>
    </row>
    <row r="1558" spans="1:21">
      <c r="A1558" s="41" t="s">
        <v>33</v>
      </c>
      <c r="B1558" s="94" t="s">
        <v>5987</v>
      </c>
      <c r="C1558" s="74">
        <f t="shared" si="297"/>
        <v>1211.57854944</v>
      </c>
      <c r="D1558" s="74">
        <f t="shared" si="298"/>
        <v>2.4299494400000001</v>
      </c>
      <c r="E1558" s="74">
        <f t="shared" si="299"/>
        <v>1209.1486</v>
      </c>
      <c r="F1558" s="74">
        <f t="shared" si="300"/>
        <v>0</v>
      </c>
      <c r="G1558" s="98">
        <v>0</v>
      </c>
      <c r="H1558" s="80">
        <v>0</v>
      </c>
      <c r="I1558" s="80">
        <v>0</v>
      </c>
      <c r="J1558" s="80">
        <v>0</v>
      </c>
      <c r="K1558" s="80">
        <v>0</v>
      </c>
      <c r="L1558" s="80">
        <v>0.13817044000000001</v>
      </c>
      <c r="M1558" s="80">
        <v>2.291779</v>
      </c>
      <c r="N1558" s="80">
        <v>1209.1486</v>
      </c>
      <c r="O1558" s="80">
        <v>0</v>
      </c>
      <c r="P1558" s="80">
        <v>0</v>
      </c>
      <c r="Q1558" s="80">
        <v>0</v>
      </c>
      <c r="R1558" s="80">
        <v>0</v>
      </c>
      <c r="S1558" s="80">
        <v>0</v>
      </c>
      <c r="U1558" s="93">
        <f t="shared" si="301"/>
        <v>0</v>
      </c>
    </row>
    <row r="1559" spans="1:21">
      <c r="A1559" s="41" t="s">
        <v>33</v>
      </c>
      <c r="B1559" s="94" t="s">
        <v>5988</v>
      </c>
      <c r="C1559" s="74">
        <f t="shared" si="297"/>
        <v>1161.2214203999999</v>
      </c>
      <c r="D1559" s="74">
        <f t="shared" si="298"/>
        <v>2.5166203999999999</v>
      </c>
      <c r="E1559" s="74">
        <f t="shared" si="299"/>
        <v>1158.7048</v>
      </c>
      <c r="F1559" s="74">
        <f t="shared" si="300"/>
        <v>0</v>
      </c>
      <c r="G1559" s="98">
        <v>0</v>
      </c>
      <c r="H1559" s="80">
        <v>0</v>
      </c>
      <c r="I1559" s="80">
        <v>0</v>
      </c>
      <c r="J1559" s="80">
        <v>0</v>
      </c>
      <c r="K1559" s="80">
        <v>0</v>
      </c>
      <c r="L1559" s="80">
        <v>0.14027029999999999</v>
      </c>
      <c r="M1559" s="80">
        <v>2.3763500999999998</v>
      </c>
      <c r="N1559" s="80">
        <v>1158.7048</v>
      </c>
      <c r="O1559" s="80">
        <v>0</v>
      </c>
      <c r="P1559" s="80">
        <v>0</v>
      </c>
      <c r="Q1559" s="80">
        <v>0</v>
      </c>
      <c r="R1559" s="80">
        <v>0</v>
      </c>
      <c r="S1559" s="80">
        <v>0</v>
      </c>
      <c r="U1559" s="93">
        <f t="shared" si="301"/>
        <v>0</v>
      </c>
    </row>
    <row r="1560" spans="1:21">
      <c r="A1560" s="41" t="s">
        <v>33</v>
      </c>
      <c r="B1560" s="94" t="s">
        <v>5989</v>
      </c>
      <c r="C1560" s="74">
        <f t="shared" si="297"/>
        <v>687.31469403999995</v>
      </c>
      <c r="D1560" s="74">
        <f t="shared" si="298"/>
        <v>1.45602404</v>
      </c>
      <c r="E1560" s="74">
        <f t="shared" si="299"/>
        <v>685.85866999999996</v>
      </c>
      <c r="F1560" s="74">
        <f t="shared" si="300"/>
        <v>0</v>
      </c>
      <c r="G1560" s="98">
        <v>0</v>
      </c>
      <c r="H1560" s="80">
        <v>0</v>
      </c>
      <c r="I1560" s="80">
        <v>0</v>
      </c>
      <c r="J1560" s="80">
        <v>0</v>
      </c>
      <c r="K1560" s="80">
        <v>0</v>
      </c>
      <c r="L1560" s="80">
        <v>7.7484639999999994E-2</v>
      </c>
      <c r="M1560" s="80">
        <v>1.3785394</v>
      </c>
      <c r="N1560" s="80">
        <v>685.85866999999996</v>
      </c>
      <c r="O1560" s="80">
        <v>0</v>
      </c>
      <c r="P1560" s="80">
        <v>0</v>
      </c>
      <c r="Q1560" s="80">
        <v>0</v>
      </c>
      <c r="R1560" s="80">
        <v>0</v>
      </c>
      <c r="S1560" s="80">
        <v>0</v>
      </c>
      <c r="U1560" s="93">
        <f t="shared" si="301"/>
        <v>0</v>
      </c>
    </row>
    <row r="1561" spans="1:21">
      <c r="A1561" s="41" t="s">
        <v>33</v>
      </c>
      <c r="B1561" s="94" t="s">
        <v>5990</v>
      </c>
      <c r="C1561" s="74">
        <f t="shared" si="297"/>
        <v>1001.66525358</v>
      </c>
      <c r="D1561" s="74">
        <f t="shared" si="298"/>
        <v>2.1057635800000001</v>
      </c>
      <c r="E1561" s="74">
        <f t="shared" si="299"/>
        <v>999.55948999999998</v>
      </c>
      <c r="F1561" s="74">
        <f t="shared" si="300"/>
        <v>0</v>
      </c>
      <c r="G1561" s="98">
        <v>0</v>
      </c>
      <c r="H1561" s="80">
        <v>0</v>
      </c>
      <c r="I1561" s="80">
        <v>0</v>
      </c>
      <c r="J1561" s="80">
        <v>0</v>
      </c>
      <c r="K1561" s="80">
        <v>0</v>
      </c>
      <c r="L1561" s="80">
        <v>0.11444208</v>
      </c>
      <c r="M1561" s="80">
        <v>1.9913215</v>
      </c>
      <c r="N1561" s="80">
        <v>999.55948999999998</v>
      </c>
      <c r="O1561" s="80">
        <v>0</v>
      </c>
      <c r="P1561" s="80">
        <v>0</v>
      </c>
      <c r="Q1561" s="80">
        <v>0</v>
      </c>
      <c r="R1561" s="80">
        <v>0</v>
      </c>
      <c r="S1561" s="80">
        <v>0</v>
      </c>
      <c r="U1561" s="93">
        <f t="shared" si="301"/>
        <v>0</v>
      </c>
    </row>
    <row r="1562" spans="1:21">
      <c r="A1562" s="41" t="s">
        <v>33</v>
      </c>
      <c r="B1562" s="94" t="s">
        <v>5991</v>
      </c>
      <c r="C1562" s="74">
        <f t="shared" si="297"/>
        <v>83.031236918999994</v>
      </c>
      <c r="D1562" s="74">
        <f t="shared" si="298"/>
        <v>0.206887919</v>
      </c>
      <c r="E1562" s="74">
        <f t="shared" si="299"/>
        <v>82.824348999999998</v>
      </c>
      <c r="F1562" s="74">
        <f t="shared" si="300"/>
        <v>0</v>
      </c>
      <c r="G1562" s="98">
        <v>0</v>
      </c>
      <c r="H1562" s="80">
        <v>0</v>
      </c>
      <c r="I1562" s="80">
        <v>0</v>
      </c>
      <c r="J1562" s="80">
        <v>0</v>
      </c>
      <c r="K1562" s="80">
        <v>0</v>
      </c>
      <c r="L1562" s="80">
        <v>2.5599409E-2</v>
      </c>
      <c r="M1562" s="80">
        <v>0.18128851000000001</v>
      </c>
      <c r="N1562" s="80">
        <v>82.824348999999998</v>
      </c>
      <c r="O1562" s="80">
        <v>0</v>
      </c>
      <c r="P1562" s="80">
        <v>0</v>
      </c>
      <c r="Q1562" s="80">
        <v>0</v>
      </c>
      <c r="R1562" s="80">
        <v>0</v>
      </c>
      <c r="S1562" s="80">
        <v>0</v>
      </c>
      <c r="U1562" s="93">
        <f t="shared" si="301"/>
        <v>0</v>
      </c>
    </row>
    <row r="1563" spans="1:21">
      <c r="A1563" s="41" t="s">
        <v>33</v>
      </c>
      <c r="B1563" s="94" t="s">
        <v>5992</v>
      </c>
      <c r="C1563" s="74">
        <f t="shared" si="297"/>
        <v>370.82444017300003</v>
      </c>
      <c r="D1563" s="74">
        <f t="shared" si="298"/>
        <v>0.96888017299999996</v>
      </c>
      <c r="E1563" s="74">
        <f t="shared" si="299"/>
        <v>369.85556000000003</v>
      </c>
      <c r="F1563" s="74">
        <f t="shared" si="300"/>
        <v>0</v>
      </c>
      <c r="G1563" s="98">
        <v>0</v>
      </c>
      <c r="H1563" s="80">
        <v>0</v>
      </c>
      <c r="I1563" s="80">
        <v>0</v>
      </c>
      <c r="J1563" s="80">
        <v>0</v>
      </c>
      <c r="K1563" s="80">
        <v>0</v>
      </c>
      <c r="L1563" s="80">
        <v>4.6450212999999997E-2</v>
      </c>
      <c r="M1563" s="80">
        <v>0.92242995999999999</v>
      </c>
      <c r="N1563" s="80">
        <v>369.85556000000003</v>
      </c>
      <c r="O1563" s="80">
        <v>0</v>
      </c>
      <c r="P1563" s="80">
        <v>0</v>
      </c>
      <c r="Q1563" s="80">
        <v>0</v>
      </c>
      <c r="R1563" s="80">
        <v>0</v>
      </c>
      <c r="S1563" s="80">
        <v>0</v>
      </c>
      <c r="U1563" s="93">
        <f t="shared" si="301"/>
        <v>0</v>
      </c>
    </row>
    <row r="1564" spans="1:21">
      <c r="A1564" s="41" t="s">
        <v>33</v>
      </c>
      <c r="B1564" s="94" t="s">
        <v>5993</v>
      </c>
      <c r="C1564" s="74">
        <f t="shared" si="297"/>
        <v>286.18738004799997</v>
      </c>
      <c r="D1564" s="74">
        <f t="shared" si="298"/>
        <v>0.52545004800000006</v>
      </c>
      <c r="E1564" s="74">
        <f t="shared" si="299"/>
        <v>285.66192999999998</v>
      </c>
      <c r="F1564" s="74">
        <f t="shared" si="300"/>
        <v>0</v>
      </c>
      <c r="G1564" s="98">
        <v>0</v>
      </c>
      <c r="H1564" s="80">
        <v>0</v>
      </c>
      <c r="I1564" s="80">
        <v>0</v>
      </c>
      <c r="J1564" s="80">
        <v>0</v>
      </c>
      <c r="K1564" s="80">
        <v>0</v>
      </c>
      <c r="L1564" s="80">
        <v>3.2437238E-2</v>
      </c>
      <c r="M1564" s="80">
        <v>0.49301281000000002</v>
      </c>
      <c r="N1564" s="80">
        <v>285.66192999999998</v>
      </c>
      <c r="O1564" s="80">
        <v>0</v>
      </c>
      <c r="P1564" s="80">
        <v>0</v>
      </c>
      <c r="Q1564" s="80">
        <v>0</v>
      </c>
      <c r="R1564" s="80">
        <v>0</v>
      </c>
      <c r="S1564" s="80">
        <v>0</v>
      </c>
      <c r="U1564" s="93">
        <f t="shared" si="301"/>
        <v>0</v>
      </c>
    </row>
    <row r="1565" spans="1:21">
      <c r="A1565" s="41" t="s">
        <v>33</v>
      </c>
      <c r="B1565" s="94" t="s">
        <v>5994</v>
      </c>
      <c r="C1565" s="74">
        <f t="shared" si="297"/>
        <v>138.61374032310002</v>
      </c>
      <c r="D1565" s="74">
        <f t="shared" si="298"/>
        <v>4.8430323100000006E-2</v>
      </c>
      <c r="E1565" s="74">
        <f t="shared" si="299"/>
        <v>138.56531000000001</v>
      </c>
      <c r="F1565" s="74">
        <f t="shared" si="300"/>
        <v>0</v>
      </c>
      <c r="G1565" s="98">
        <v>0</v>
      </c>
      <c r="H1565" s="80">
        <v>0</v>
      </c>
      <c r="I1565" s="80">
        <v>0</v>
      </c>
      <c r="J1565" s="80">
        <v>0</v>
      </c>
      <c r="K1565" s="80">
        <v>0</v>
      </c>
      <c r="L1565" s="80">
        <v>4.2201301000000004E-3</v>
      </c>
      <c r="M1565" s="80">
        <v>4.4210193000000002E-2</v>
      </c>
      <c r="N1565" s="80">
        <v>138.56531000000001</v>
      </c>
      <c r="O1565" s="80">
        <v>0</v>
      </c>
      <c r="P1565" s="80">
        <v>0</v>
      </c>
      <c r="Q1565" s="80">
        <v>0</v>
      </c>
      <c r="R1565" s="80">
        <v>0</v>
      </c>
      <c r="S1565" s="80">
        <v>0</v>
      </c>
      <c r="U1565" s="93">
        <f t="shared" si="301"/>
        <v>0</v>
      </c>
    </row>
    <row r="1566" spans="1:21">
      <c r="A1566" s="41" t="s">
        <v>33</v>
      </c>
      <c r="B1566" s="94" t="s">
        <v>5995</v>
      </c>
      <c r="C1566" s="74">
        <f t="shared" si="297"/>
        <v>523.8183589140001</v>
      </c>
      <c r="D1566" s="74">
        <f t="shared" si="298"/>
        <v>0.40843891399999999</v>
      </c>
      <c r="E1566" s="74">
        <f t="shared" si="299"/>
        <v>523.40992000000006</v>
      </c>
      <c r="F1566" s="74">
        <f t="shared" si="300"/>
        <v>0</v>
      </c>
      <c r="G1566" s="98">
        <v>0</v>
      </c>
      <c r="H1566" s="80">
        <v>0</v>
      </c>
      <c r="I1566" s="80">
        <v>0</v>
      </c>
      <c r="J1566" s="80">
        <v>0</v>
      </c>
      <c r="K1566" s="80">
        <v>0</v>
      </c>
      <c r="L1566" s="80">
        <v>6.3548504000000006E-2</v>
      </c>
      <c r="M1566" s="80">
        <v>0.34489040999999998</v>
      </c>
      <c r="N1566" s="80">
        <v>523.40992000000006</v>
      </c>
      <c r="O1566" s="80">
        <v>0</v>
      </c>
      <c r="P1566" s="80">
        <v>0</v>
      </c>
      <c r="Q1566" s="80">
        <v>0</v>
      </c>
      <c r="R1566" s="80">
        <v>0</v>
      </c>
      <c r="S1566" s="80">
        <v>0</v>
      </c>
      <c r="U1566" s="93">
        <f t="shared" si="301"/>
        <v>0</v>
      </c>
    </row>
    <row r="1567" spans="1:21">
      <c r="A1567" s="41" t="s">
        <v>33</v>
      </c>
      <c r="B1567" s="94" t="s">
        <v>5996</v>
      </c>
      <c r="C1567" s="74">
        <f t="shared" si="297"/>
        <v>230.99238574</v>
      </c>
      <c r="D1567" s="74">
        <f t="shared" si="298"/>
        <v>0.39084574</v>
      </c>
      <c r="E1567" s="74">
        <f t="shared" si="299"/>
        <v>230.60154</v>
      </c>
      <c r="F1567" s="74">
        <f t="shared" si="300"/>
        <v>0</v>
      </c>
      <c r="G1567" s="98">
        <v>0</v>
      </c>
      <c r="H1567" s="80">
        <v>0</v>
      </c>
      <c r="I1567" s="80">
        <v>0</v>
      </c>
      <c r="J1567" s="80">
        <v>0</v>
      </c>
      <c r="K1567" s="80">
        <v>0</v>
      </c>
      <c r="L1567" s="80">
        <v>4.0958769999999999E-2</v>
      </c>
      <c r="M1567" s="80">
        <v>0.34988697000000002</v>
      </c>
      <c r="N1567" s="80">
        <v>230.60154</v>
      </c>
      <c r="O1567" s="80">
        <v>0</v>
      </c>
      <c r="P1567" s="80">
        <v>0</v>
      </c>
      <c r="Q1567" s="80">
        <v>0</v>
      </c>
      <c r="R1567" s="80">
        <v>0</v>
      </c>
      <c r="S1567" s="80">
        <v>0</v>
      </c>
      <c r="U1567" s="93">
        <f t="shared" si="301"/>
        <v>0</v>
      </c>
    </row>
    <row r="1568" spans="1:21">
      <c r="A1568" s="41" t="s">
        <v>33</v>
      </c>
      <c r="B1568" s="94" t="s">
        <v>5997</v>
      </c>
      <c r="C1568" s="74">
        <f t="shared" si="297"/>
        <v>75.450236572999998</v>
      </c>
      <c r="D1568" s="74">
        <f t="shared" si="298"/>
        <v>0.23832557300000001</v>
      </c>
      <c r="E1568" s="74">
        <f t="shared" si="299"/>
        <v>75.211911000000001</v>
      </c>
      <c r="F1568" s="74">
        <f t="shared" si="300"/>
        <v>0</v>
      </c>
      <c r="G1568" s="98">
        <v>0</v>
      </c>
      <c r="H1568" s="80">
        <v>0</v>
      </c>
      <c r="I1568" s="80">
        <v>0</v>
      </c>
      <c r="J1568" s="80">
        <v>0</v>
      </c>
      <c r="K1568" s="80">
        <v>0</v>
      </c>
      <c r="L1568" s="80">
        <v>2.2388333E-2</v>
      </c>
      <c r="M1568" s="80">
        <v>0.21593724</v>
      </c>
      <c r="N1568" s="80">
        <v>75.211911000000001</v>
      </c>
      <c r="O1568" s="80">
        <v>0</v>
      </c>
      <c r="P1568" s="80">
        <v>0</v>
      </c>
      <c r="Q1568" s="80">
        <v>0</v>
      </c>
      <c r="R1568" s="80">
        <v>0</v>
      </c>
      <c r="S1568" s="80">
        <v>0</v>
      </c>
      <c r="U1568" s="93">
        <f t="shared" si="301"/>
        <v>0</v>
      </c>
    </row>
    <row r="1569" spans="1:21">
      <c r="A1569" s="41" t="s">
        <v>33</v>
      </c>
      <c r="B1569" s="94" t="s">
        <v>5998</v>
      </c>
      <c r="C1569" s="74">
        <f t="shared" si="297"/>
        <v>148.58230684</v>
      </c>
      <c r="D1569" s="74">
        <f t="shared" si="298"/>
        <v>0.32069683999999998</v>
      </c>
      <c r="E1569" s="74">
        <f t="shared" si="299"/>
        <v>148.26160999999999</v>
      </c>
      <c r="F1569" s="74">
        <f t="shared" si="300"/>
        <v>0</v>
      </c>
      <c r="G1569" s="98">
        <v>0</v>
      </c>
      <c r="H1569" s="80">
        <v>0</v>
      </c>
      <c r="I1569" s="80">
        <v>0</v>
      </c>
      <c r="J1569" s="80">
        <v>0</v>
      </c>
      <c r="K1569" s="80">
        <v>0</v>
      </c>
      <c r="L1569" s="80">
        <v>1.4520689999999999E-2</v>
      </c>
      <c r="M1569" s="80">
        <v>0.30617614999999998</v>
      </c>
      <c r="N1569" s="80">
        <v>148.26160999999999</v>
      </c>
      <c r="O1569" s="80">
        <v>0</v>
      </c>
      <c r="P1569" s="80">
        <v>0</v>
      </c>
      <c r="Q1569" s="80">
        <v>0</v>
      </c>
      <c r="R1569" s="80">
        <v>0</v>
      </c>
      <c r="S1569" s="80">
        <v>0</v>
      </c>
      <c r="U1569" s="93">
        <f t="shared" si="301"/>
        <v>0</v>
      </c>
    </row>
    <row r="1570" spans="1:21">
      <c r="A1570" s="41" t="s">
        <v>33</v>
      </c>
      <c r="B1570" s="94" t="s">
        <v>5999</v>
      </c>
      <c r="C1570" s="74">
        <f t="shared" si="297"/>
        <v>239.50886284200001</v>
      </c>
      <c r="D1570" s="74">
        <f t="shared" si="298"/>
        <v>0.38006284199999996</v>
      </c>
      <c r="E1570" s="74">
        <f t="shared" si="299"/>
        <v>239.12880000000001</v>
      </c>
      <c r="F1570" s="74">
        <f t="shared" si="300"/>
        <v>0</v>
      </c>
      <c r="G1570" s="98">
        <v>0</v>
      </c>
      <c r="H1570" s="80">
        <v>0</v>
      </c>
      <c r="I1570" s="80">
        <v>0</v>
      </c>
      <c r="J1570" s="80">
        <v>0</v>
      </c>
      <c r="K1570" s="80">
        <v>0</v>
      </c>
      <c r="L1570" s="80">
        <v>3.2013701999999998E-2</v>
      </c>
      <c r="M1570" s="80">
        <v>0.34804913999999998</v>
      </c>
      <c r="N1570" s="80">
        <v>239.12880000000001</v>
      </c>
      <c r="O1570" s="80">
        <v>0</v>
      </c>
      <c r="P1570" s="80">
        <v>0</v>
      </c>
      <c r="Q1570" s="80">
        <v>0</v>
      </c>
      <c r="R1570" s="80">
        <v>0</v>
      </c>
      <c r="S1570" s="80">
        <v>0</v>
      </c>
      <c r="U1570" s="93">
        <f t="shared" si="301"/>
        <v>0</v>
      </c>
    </row>
    <row r="1572" spans="1:21">
      <c r="B1572" s="81" t="s">
        <v>6000</v>
      </c>
    </row>
    <row r="1573" spans="1:21">
      <c r="A1573" s="41" t="s">
        <v>33</v>
      </c>
      <c r="B1573" s="94" t="s">
        <v>6001</v>
      </c>
      <c r="C1573" s="74">
        <f t="shared" ref="C1573:C1630" si="302">D1573+E1573+F1573+G1573</f>
        <v>7.5040674999999997</v>
      </c>
      <c r="D1573" s="74">
        <f t="shared" ref="D1573:D1630" si="303">J1573+K1573+L1573+M1573</f>
        <v>3.6915999999999997E-2</v>
      </c>
      <c r="E1573" s="74">
        <f t="shared" ref="E1573:E1630" si="304">H1573+I1573+N1573</f>
        <v>7.4671514999999999</v>
      </c>
      <c r="F1573" s="74">
        <f t="shared" ref="F1573:F1630" si="305">O1573+IF(P1573="x",0,P1573)+IF(Q1573="x",0,Q1573)+IF(R1573="x",0,R1573)+S1573</f>
        <v>0</v>
      </c>
      <c r="G1573" s="98">
        <v>0</v>
      </c>
      <c r="H1573" s="80">
        <v>0</v>
      </c>
      <c r="I1573" s="80">
        <v>0</v>
      </c>
      <c r="J1573" s="80">
        <v>0</v>
      </c>
      <c r="K1573" s="80">
        <v>0</v>
      </c>
      <c r="L1573" s="80">
        <v>0</v>
      </c>
      <c r="M1573" s="80">
        <v>3.6915999999999997E-2</v>
      </c>
      <c r="N1573" s="80">
        <v>7.4671514999999999</v>
      </c>
      <c r="O1573" s="80">
        <v>0</v>
      </c>
      <c r="P1573" s="80">
        <v>0</v>
      </c>
      <c r="Q1573" s="80">
        <v>0</v>
      </c>
      <c r="R1573" s="80">
        <v>0</v>
      </c>
      <c r="S1573" s="80">
        <v>0</v>
      </c>
      <c r="U1573" s="93">
        <f t="shared" ref="U1573:U1630" si="306">G1573/0.116</f>
        <v>0</v>
      </c>
    </row>
    <row r="1574" spans="1:21">
      <c r="A1574" s="41" t="s">
        <v>33</v>
      </c>
      <c r="B1574" s="94" t="s">
        <v>6002</v>
      </c>
      <c r="C1574" s="74">
        <f t="shared" si="302"/>
        <v>4.2234201764999995</v>
      </c>
      <c r="D1574" s="74">
        <f t="shared" si="303"/>
        <v>8.0116765000000003E-3</v>
      </c>
      <c r="E1574" s="74">
        <f t="shared" si="304"/>
        <v>4.2154084999999997</v>
      </c>
      <c r="F1574" s="74">
        <f t="shared" si="305"/>
        <v>0</v>
      </c>
      <c r="G1574" s="98">
        <v>0</v>
      </c>
      <c r="H1574" s="80">
        <v>0</v>
      </c>
      <c r="I1574" s="80">
        <v>0</v>
      </c>
      <c r="J1574" s="80">
        <v>0</v>
      </c>
      <c r="K1574" s="80">
        <v>0</v>
      </c>
      <c r="L1574" s="80">
        <v>1.8559850000000001E-3</v>
      </c>
      <c r="M1574" s="80">
        <v>6.1556915000000002E-3</v>
      </c>
      <c r="N1574" s="80">
        <v>4.2154084999999997</v>
      </c>
      <c r="O1574" s="80">
        <v>0</v>
      </c>
      <c r="P1574" s="80">
        <v>0</v>
      </c>
      <c r="Q1574" s="80">
        <v>0</v>
      </c>
      <c r="R1574" s="80">
        <v>0</v>
      </c>
      <c r="S1574" s="80">
        <v>0</v>
      </c>
      <c r="U1574" s="93">
        <f t="shared" si="306"/>
        <v>0</v>
      </c>
    </row>
    <row r="1575" spans="1:21">
      <c r="A1575" s="41" t="s">
        <v>33</v>
      </c>
      <c r="B1575" s="94" t="s">
        <v>6003</v>
      </c>
      <c r="C1575" s="74">
        <f t="shared" si="302"/>
        <v>1.4402545154999999</v>
      </c>
      <c r="D1575" s="74">
        <f t="shared" si="303"/>
        <v>6.2978154999999997E-3</v>
      </c>
      <c r="E1575" s="74">
        <f t="shared" si="304"/>
        <v>1.4339567</v>
      </c>
      <c r="F1575" s="74">
        <f t="shared" si="305"/>
        <v>0</v>
      </c>
      <c r="G1575" s="98">
        <v>0</v>
      </c>
      <c r="H1575" s="80">
        <v>0</v>
      </c>
      <c r="I1575" s="80">
        <v>0</v>
      </c>
      <c r="J1575" s="80">
        <v>0</v>
      </c>
      <c r="K1575" s="80">
        <v>0</v>
      </c>
      <c r="L1575" s="80">
        <v>0</v>
      </c>
      <c r="M1575" s="80">
        <v>6.2978154999999997E-3</v>
      </c>
      <c r="N1575" s="80">
        <v>1.4339567</v>
      </c>
      <c r="O1575" s="80">
        <v>0</v>
      </c>
      <c r="P1575" s="80">
        <v>0</v>
      </c>
      <c r="Q1575" s="80">
        <v>0</v>
      </c>
      <c r="R1575" s="80">
        <v>0</v>
      </c>
      <c r="S1575" s="80">
        <v>0</v>
      </c>
      <c r="U1575" s="93">
        <f t="shared" si="306"/>
        <v>0</v>
      </c>
    </row>
    <row r="1576" spans="1:21">
      <c r="A1576" s="41" t="s">
        <v>33</v>
      </c>
      <c r="B1576" s="94" t="s">
        <v>6004</v>
      </c>
      <c r="C1576" s="74">
        <f t="shared" si="302"/>
        <v>1575.7153925</v>
      </c>
      <c r="D1576" s="74">
        <f t="shared" si="303"/>
        <v>1.2392500000000001E-2</v>
      </c>
      <c r="E1576" s="74">
        <f t="shared" si="304"/>
        <v>1575.703</v>
      </c>
      <c r="F1576" s="74">
        <f t="shared" si="305"/>
        <v>0</v>
      </c>
      <c r="G1576" s="98">
        <v>0</v>
      </c>
      <c r="H1576" s="80">
        <v>0</v>
      </c>
      <c r="I1576" s="80">
        <v>0</v>
      </c>
      <c r="J1576" s="80">
        <v>0</v>
      </c>
      <c r="K1576" s="80">
        <v>0</v>
      </c>
      <c r="L1576" s="80">
        <v>0</v>
      </c>
      <c r="M1576" s="80">
        <v>1.2392500000000001E-2</v>
      </c>
      <c r="N1576" s="80">
        <v>1575.703</v>
      </c>
      <c r="O1576" s="80">
        <v>0</v>
      </c>
      <c r="P1576" s="80">
        <v>0</v>
      </c>
      <c r="Q1576" s="80">
        <v>0</v>
      </c>
      <c r="R1576" s="80">
        <v>0</v>
      </c>
      <c r="S1576" s="80">
        <v>0</v>
      </c>
      <c r="U1576" s="93">
        <f t="shared" si="306"/>
        <v>0</v>
      </c>
    </row>
    <row r="1577" spans="1:21">
      <c r="A1577" s="41" t="s">
        <v>33</v>
      </c>
      <c r="B1577" s="94" t="s">
        <v>6005</v>
      </c>
      <c r="C1577" s="74">
        <f t="shared" si="302"/>
        <v>30.592493999999999</v>
      </c>
      <c r="D1577" s="74">
        <f t="shared" si="303"/>
        <v>0</v>
      </c>
      <c r="E1577" s="74">
        <f t="shared" si="304"/>
        <v>30.592493999999999</v>
      </c>
      <c r="F1577" s="74">
        <f t="shared" si="305"/>
        <v>0</v>
      </c>
      <c r="G1577" s="98">
        <v>0</v>
      </c>
      <c r="H1577" s="80">
        <v>0</v>
      </c>
      <c r="I1577" s="80">
        <v>0</v>
      </c>
      <c r="J1577" s="80">
        <v>0</v>
      </c>
      <c r="K1577" s="80">
        <v>0</v>
      </c>
      <c r="L1577" s="80">
        <v>0</v>
      </c>
      <c r="M1577" s="80">
        <v>0</v>
      </c>
      <c r="N1577" s="80">
        <v>30.592493999999999</v>
      </c>
      <c r="O1577" s="80">
        <v>0</v>
      </c>
      <c r="P1577" s="80">
        <v>0</v>
      </c>
      <c r="Q1577" s="80">
        <v>0</v>
      </c>
      <c r="R1577" s="80">
        <v>0</v>
      </c>
      <c r="S1577" s="80">
        <v>0</v>
      </c>
      <c r="U1577" s="93">
        <f t="shared" si="306"/>
        <v>0</v>
      </c>
    </row>
    <row r="1578" spans="1:21">
      <c r="A1578" s="41" t="s">
        <v>33</v>
      </c>
      <c r="B1578" s="94" t="s">
        <v>6006</v>
      </c>
      <c r="C1578" s="74">
        <f t="shared" si="302"/>
        <v>3.3453846079999998</v>
      </c>
      <c r="D1578" s="74">
        <f t="shared" si="303"/>
        <v>1.6527080000000001E-3</v>
      </c>
      <c r="E1578" s="74">
        <f t="shared" si="304"/>
        <v>3.3437318999999999</v>
      </c>
      <c r="F1578" s="74">
        <f t="shared" si="305"/>
        <v>0</v>
      </c>
      <c r="G1578" s="98">
        <v>0</v>
      </c>
      <c r="H1578" s="80">
        <v>0</v>
      </c>
      <c r="I1578" s="80">
        <v>0</v>
      </c>
      <c r="J1578" s="80">
        <v>0</v>
      </c>
      <c r="K1578" s="80">
        <v>0</v>
      </c>
      <c r="L1578" s="80">
        <v>5.0314800000000003E-4</v>
      </c>
      <c r="M1578" s="80">
        <v>1.14956E-3</v>
      </c>
      <c r="N1578" s="80">
        <v>3.3437318999999999</v>
      </c>
      <c r="O1578" s="80">
        <v>0</v>
      </c>
      <c r="P1578" s="80">
        <v>0</v>
      </c>
      <c r="Q1578" s="80">
        <v>0</v>
      </c>
      <c r="R1578" s="80">
        <v>0</v>
      </c>
      <c r="S1578" s="80">
        <v>0</v>
      </c>
      <c r="U1578" s="93">
        <f t="shared" si="306"/>
        <v>0</v>
      </c>
    </row>
    <row r="1579" spans="1:21">
      <c r="A1579" s="41" t="s">
        <v>33</v>
      </c>
      <c r="B1579" s="94" t="s">
        <v>6007</v>
      </c>
      <c r="C1579" s="74">
        <f t="shared" si="302"/>
        <v>8.3042902575999999</v>
      </c>
      <c r="D1579" s="74">
        <f t="shared" si="303"/>
        <v>2.8852576000000002E-3</v>
      </c>
      <c r="E1579" s="74">
        <f t="shared" si="304"/>
        <v>8.3014050000000008</v>
      </c>
      <c r="F1579" s="74">
        <f t="shared" si="305"/>
        <v>0</v>
      </c>
      <c r="G1579" s="98">
        <v>0</v>
      </c>
      <c r="H1579" s="80">
        <v>0</v>
      </c>
      <c r="I1579" s="80">
        <v>0</v>
      </c>
      <c r="J1579" s="80">
        <v>0</v>
      </c>
      <c r="K1579" s="80">
        <v>0</v>
      </c>
      <c r="L1579" s="80">
        <v>3.8205759999999998E-4</v>
      </c>
      <c r="M1579" s="80">
        <v>2.5032000000000001E-3</v>
      </c>
      <c r="N1579" s="80">
        <v>8.3014050000000008</v>
      </c>
      <c r="O1579" s="80">
        <v>0</v>
      </c>
      <c r="P1579" s="80">
        <v>0</v>
      </c>
      <c r="Q1579" s="80">
        <v>0</v>
      </c>
      <c r="R1579" s="80">
        <v>0</v>
      </c>
      <c r="S1579" s="80">
        <v>0</v>
      </c>
      <c r="U1579" s="93">
        <f t="shared" si="306"/>
        <v>0</v>
      </c>
    </row>
    <row r="1580" spans="1:21">
      <c r="A1580" s="41" t="s">
        <v>33</v>
      </c>
      <c r="B1580" s="94" t="s">
        <v>6008</v>
      </c>
      <c r="C1580" s="74">
        <f t="shared" si="302"/>
        <v>4.2535274999999997</v>
      </c>
      <c r="D1580" s="74">
        <f t="shared" si="303"/>
        <v>0</v>
      </c>
      <c r="E1580" s="74">
        <f t="shared" si="304"/>
        <v>4.2535274999999997</v>
      </c>
      <c r="F1580" s="74">
        <f t="shared" si="305"/>
        <v>0</v>
      </c>
      <c r="G1580" s="98">
        <v>0</v>
      </c>
      <c r="H1580" s="80">
        <v>0</v>
      </c>
      <c r="I1580" s="80">
        <v>0</v>
      </c>
      <c r="J1580" s="80">
        <v>0</v>
      </c>
      <c r="K1580" s="80">
        <v>0</v>
      </c>
      <c r="L1580" s="80">
        <v>0</v>
      </c>
      <c r="M1580" s="80">
        <v>0</v>
      </c>
      <c r="N1580" s="80">
        <v>4.2535274999999997</v>
      </c>
      <c r="O1580" s="80">
        <v>0</v>
      </c>
      <c r="P1580" s="80">
        <v>0</v>
      </c>
      <c r="Q1580" s="80">
        <v>0</v>
      </c>
      <c r="R1580" s="80">
        <v>0</v>
      </c>
      <c r="S1580" s="80">
        <v>0</v>
      </c>
      <c r="U1580" s="93">
        <f t="shared" si="306"/>
        <v>0</v>
      </c>
    </row>
    <row r="1581" spans="1:21">
      <c r="A1581" s="41" t="s">
        <v>33</v>
      </c>
      <c r="B1581" s="94" t="s">
        <v>6009</v>
      </c>
      <c r="C1581" s="74">
        <f t="shared" si="302"/>
        <v>286.54322273399998</v>
      </c>
      <c r="D1581" s="74">
        <f t="shared" si="303"/>
        <v>9.0992734000000006E-2</v>
      </c>
      <c r="E1581" s="74">
        <f t="shared" si="304"/>
        <v>286.45222999999999</v>
      </c>
      <c r="F1581" s="74">
        <f t="shared" si="305"/>
        <v>0</v>
      </c>
      <c r="G1581" s="98">
        <v>0</v>
      </c>
      <c r="H1581" s="80">
        <v>0</v>
      </c>
      <c r="I1581" s="80">
        <v>0</v>
      </c>
      <c r="J1581" s="80">
        <v>0</v>
      </c>
      <c r="K1581" s="80">
        <v>0</v>
      </c>
      <c r="L1581" s="80">
        <v>0</v>
      </c>
      <c r="M1581" s="80">
        <v>9.0992734000000006E-2</v>
      </c>
      <c r="N1581" s="80">
        <v>286.45222999999999</v>
      </c>
      <c r="O1581" s="80">
        <v>0</v>
      </c>
      <c r="P1581" s="80">
        <v>0</v>
      </c>
      <c r="Q1581" s="80">
        <v>0</v>
      </c>
      <c r="R1581" s="80">
        <v>0</v>
      </c>
      <c r="S1581" s="80">
        <v>0</v>
      </c>
      <c r="U1581" s="93">
        <f t="shared" si="306"/>
        <v>0</v>
      </c>
    </row>
    <row r="1582" spans="1:21">
      <c r="A1582" s="41" t="s">
        <v>33</v>
      </c>
      <c r="B1582" s="94" t="s">
        <v>6010</v>
      </c>
      <c r="C1582" s="74">
        <f t="shared" si="302"/>
        <v>206.63809702</v>
      </c>
      <c r="D1582" s="74">
        <f t="shared" si="303"/>
        <v>0.44360701999999996</v>
      </c>
      <c r="E1582" s="74">
        <f t="shared" si="304"/>
        <v>206.19449</v>
      </c>
      <c r="F1582" s="74">
        <f t="shared" si="305"/>
        <v>0</v>
      </c>
      <c r="G1582" s="98">
        <v>0</v>
      </c>
      <c r="H1582" s="80">
        <v>0</v>
      </c>
      <c r="I1582" s="80">
        <v>0</v>
      </c>
      <c r="J1582" s="80">
        <v>0</v>
      </c>
      <c r="K1582" s="80">
        <v>0</v>
      </c>
      <c r="L1582" s="80">
        <v>0.14746023</v>
      </c>
      <c r="M1582" s="80">
        <v>0.29614678999999999</v>
      </c>
      <c r="N1582" s="80">
        <v>206.19449</v>
      </c>
      <c r="O1582" s="80">
        <v>0</v>
      </c>
      <c r="P1582" s="80">
        <v>0</v>
      </c>
      <c r="Q1582" s="80">
        <v>0</v>
      </c>
      <c r="R1582" s="80">
        <v>0</v>
      </c>
      <c r="S1582" s="80">
        <v>0</v>
      </c>
      <c r="U1582" s="93">
        <f t="shared" si="306"/>
        <v>0</v>
      </c>
    </row>
    <row r="1583" spans="1:21">
      <c r="A1583" s="41" t="s">
        <v>33</v>
      </c>
      <c r="B1583" s="94" t="s">
        <v>6011</v>
      </c>
      <c r="C1583" s="74">
        <f t="shared" si="302"/>
        <v>6.2068944268999999</v>
      </c>
      <c r="D1583" s="74">
        <f t="shared" si="303"/>
        <v>2.1044526899999999E-2</v>
      </c>
      <c r="E1583" s="74">
        <f t="shared" si="304"/>
        <v>6.1858499</v>
      </c>
      <c r="F1583" s="74">
        <f t="shared" si="305"/>
        <v>0</v>
      </c>
      <c r="G1583" s="98">
        <v>0</v>
      </c>
      <c r="H1583" s="80">
        <v>0</v>
      </c>
      <c r="I1583" s="80">
        <v>0</v>
      </c>
      <c r="J1583" s="80">
        <v>0</v>
      </c>
      <c r="K1583" s="80">
        <v>0</v>
      </c>
      <c r="L1583" s="80">
        <v>1.6555476999999999E-2</v>
      </c>
      <c r="M1583" s="80">
        <v>4.4890499E-3</v>
      </c>
      <c r="N1583" s="80">
        <v>6.1858499</v>
      </c>
      <c r="O1583" s="80">
        <v>0</v>
      </c>
      <c r="P1583" s="80">
        <v>0</v>
      </c>
      <c r="Q1583" s="80">
        <v>0</v>
      </c>
      <c r="R1583" s="80">
        <v>0</v>
      </c>
      <c r="S1583" s="80">
        <v>0</v>
      </c>
      <c r="U1583" s="93">
        <f t="shared" si="306"/>
        <v>0</v>
      </c>
    </row>
    <row r="1584" spans="1:21">
      <c r="A1584" s="41" t="s">
        <v>33</v>
      </c>
      <c r="B1584" s="94" t="s">
        <v>6012</v>
      </c>
      <c r="C1584" s="74">
        <f t="shared" si="302"/>
        <v>829.71158300000002</v>
      </c>
      <c r="D1584" s="74">
        <f t="shared" si="303"/>
        <v>5.0932999999999999E-2</v>
      </c>
      <c r="E1584" s="74">
        <f t="shared" si="304"/>
        <v>829.66065000000003</v>
      </c>
      <c r="F1584" s="74">
        <f t="shared" si="305"/>
        <v>0</v>
      </c>
      <c r="G1584" s="98">
        <v>0</v>
      </c>
      <c r="H1584" s="80">
        <v>0</v>
      </c>
      <c r="I1584" s="80">
        <v>0</v>
      </c>
      <c r="J1584" s="80">
        <v>0</v>
      </c>
      <c r="K1584" s="80">
        <v>0</v>
      </c>
      <c r="L1584" s="80">
        <v>2.8773E-2</v>
      </c>
      <c r="M1584" s="80">
        <v>2.2159999999999999E-2</v>
      </c>
      <c r="N1584" s="80">
        <v>829.66065000000003</v>
      </c>
      <c r="O1584" s="80">
        <v>0</v>
      </c>
      <c r="P1584" s="80">
        <v>0</v>
      </c>
      <c r="Q1584" s="80">
        <v>0</v>
      </c>
      <c r="R1584" s="80">
        <v>0</v>
      </c>
      <c r="S1584" s="80">
        <v>0</v>
      </c>
      <c r="U1584" s="93">
        <f t="shared" si="306"/>
        <v>0</v>
      </c>
    </row>
    <row r="1585" spans="1:21">
      <c r="A1585" s="41" t="s">
        <v>33</v>
      </c>
      <c r="B1585" s="94" t="s">
        <v>6013</v>
      </c>
      <c r="C1585" s="74">
        <f t="shared" si="302"/>
        <v>0</v>
      </c>
      <c r="D1585" s="74">
        <f t="shared" si="303"/>
        <v>0</v>
      </c>
      <c r="E1585" s="74">
        <f t="shared" si="304"/>
        <v>0</v>
      </c>
      <c r="F1585" s="74">
        <f t="shared" si="305"/>
        <v>0</v>
      </c>
      <c r="G1585" s="98">
        <v>0</v>
      </c>
      <c r="H1585" s="80">
        <v>0</v>
      </c>
      <c r="I1585" s="80">
        <v>0</v>
      </c>
      <c r="J1585" s="80">
        <v>0</v>
      </c>
      <c r="K1585" s="80">
        <v>0</v>
      </c>
      <c r="L1585" s="80">
        <v>0</v>
      </c>
      <c r="M1585" s="80">
        <v>0</v>
      </c>
      <c r="N1585" s="80">
        <v>0</v>
      </c>
      <c r="O1585" s="80">
        <v>0</v>
      </c>
      <c r="P1585" s="80">
        <v>0</v>
      </c>
      <c r="Q1585" s="80">
        <v>0</v>
      </c>
      <c r="R1585" s="80">
        <v>0</v>
      </c>
      <c r="S1585" s="80">
        <v>0</v>
      </c>
      <c r="U1585" s="93">
        <f t="shared" si="306"/>
        <v>0</v>
      </c>
    </row>
    <row r="1586" spans="1:21">
      <c r="A1586" s="41" t="s">
        <v>33</v>
      </c>
      <c r="B1586" s="94" t="s">
        <v>6014</v>
      </c>
      <c r="C1586" s="74">
        <f t="shared" si="302"/>
        <v>2.3231094000000001E-2</v>
      </c>
      <c r="D1586" s="74">
        <f t="shared" si="303"/>
        <v>1.5549999999999999E-6</v>
      </c>
      <c r="E1586" s="74">
        <f t="shared" si="304"/>
        <v>2.3229539E-2</v>
      </c>
      <c r="F1586" s="74">
        <f t="shared" si="305"/>
        <v>0</v>
      </c>
      <c r="G1586" s="98">
        <v>0</v>
      </c>
      <c r="H1586" s="80">
        <v>0</v>
      </c>
      <c r="I1586" s="80">
        <v>0</v>
      </c>
      <c r="J1586" s="80">
        <v>0</v>
      </c>
      <c r="K1586" s="80">
        <v>0</v>
      </c>
      <c r="L1586" s="80">
        <v>0</v>
      </c>
      <c r="M1586" s="80">
        <v>1.5549999999999999E-6</v>
      </c>
      <c r="N1586" s="80">
        <v>2.3229539E-2</v>
      </c>
      <c r="O1586" s="80">
        <v>0</v>
      </c>
      <c r="P1586" s="80">
        <v>0</v>
      </c>
      <c r="Q1586" s="80">
        <v>0</v>
      </c>
      <c r="R1586" s="80">
        <v>0</v>
      </c>
      <c r="S1586" s="80">
        <v>0</v>
      </c>
      <c r="U1586" s="93">
        <f t="shared" si="306"/>
        <v>0</v>
      </c>
    </row>
    <row r="1587" spans="1:21">
      <c r="A1587" s="41" t="s">
        <v>33</v>
      </c>
      <c r="B1587" s="94" t="s">
        <v>6015</v>
      </c>
      <c r="C1587" s="74">
        <f t="shared" si="302"/>
        <v>65.133033400000002</v>
      </c>
      <c r="D1587" s="74">
        <f t="shared" si="303"/>
        <v>4.2634400000000003E-2</v>
      </c>
      <c r="E1587" s="74">
        <f t="shared" si="304"/>
        <v>65.090399000000005</v>
      </c>
      <c r="F1587" s="74">
        <f t="shared" si="305"/>
        <v>0</v>
      </c>
      <c r="G1587" s="98">
        <v>0</v>
      </c>
      <c r="H1587" s="80">
        <v>0</v>
      </c>
      <c r="I1587" s="80">
        <v>0</v>
      </c>
      <c r="J1587" s="80">
        <v>0</v>
      </c>
      <c r="K1587" s="80">
        <v>0</v>
      </c>
      <c r="L1587" s="80">
        <v>0</v>
      </c>
      <c r="M1587" s="80">
        <v>4.2634400000000003E-2</v>
      </c>
      <c r="N1587" s="80">
        <v>65.090399000000005</v>
      </c>
      <c r="O1587" s="80">
        <v>0</v>
      </c>
      <c r="P1587" s="80">
        <v>0</v>
      </c>
      <c r="Q1587" s="80">
        <v>0</v>
      </c>
      <c r="R1587" s="80">
        <v>0</v>
      </c>
      <c r="S1587" s="80">
        <v>0</v>
      </c>
      <c r="U1587" s="93">
        <f t="shared" si="306"/>
        <v>0</v>
      </c>
    </row>
    <row r="1588" spans="1:21">
      <c r="A1588" s="41" t="s">
        <v>33</v>
      </c>
      <c r="B1588" s="94" t="s">
        <v>6016</v>
      </c>
      <c r="C1588" s="74">
        <f t="shared" si="302"/>
        <v>5.9506446965305999</v>
      </c>
      <c r="D1588" s="74">
        <f t="shared" si="303"/>
        <v>0.13894009653059999</v>
      </c>
      <c r="E1588" s="74">
        <f t="shared" si="304"/>
        <v>5.8117045999999997</v>
      </c>
      <c r="F1588" s="74">
        <f t="shared" si="305"/>
        <v>0</v>
      </c>
      <c r="G1588" s="98">
        <v>0</v>
      </c>
      <c r="H1588" s="80">
        <v>0</v>
      </c>
      <c r="I1588" s="80">
        <v>0</v>
      </c>
      <c r="J1588" s="80">
        <v>0</v>
      </c>
      <c r="K1588" s="80">
        <v>0</v>
      </c>
      <c r="L1588" s="80">
        <v>8.6530600000000001E-8</v>
      </c>
      <c r="M1588" s="80">
        <v>0.13894001</v>
      </c>
      <c r="N1588" s="80">
        <v>5.8117045999999997</v>
      </c>
      <c r="O1588" s="80">
        <v>0</v>
      </c>
      <c r="P1588" s="80">
        <v>0</v>
      </c>
      <c r="Q1588" s="80">
        <v>0</v>
      </c>
      <c r="R1588" s="80">
        <v>0</v>
      </c>
      <c r="S1588" s="80">
        <v>0</v>
      </c>
      <c r="U1588" s="93">
        <f t="shared" si="306"/>
        <v>0</v>
      </c>
    </row>
    <row r="1589" spans="1:21">
      <c r="A1589" s="41" t="s">
        <v>33</v>
      </c>
      <c r="B1589" s="94" t="s">
        <v>6017</v>
      </c>
      <c r="C1589" s="74">
        <f t="shared" si="302"/>
        <v>611.99903994299996</v>
      </c>
      <c r="D1589" s="74">
        <f t="shared" si="303"/>
        <v>1.0879943E-2</v>
      </c>
      <c r="E1589" s="74">
        <f t="shared" si="304"/>
        <v>611.98815999999999</v>
      </c>
      <c r="F1589" s="74">
        <f t="shared" si="305"/>
        <v>0</v>
      </c>
      <c r="G1589" s="98">
        <v>0</v>
      </c>
      <c r="H1589" s="80">
        <v>0</v>
      </c>
      <c r="I1589" s="80">
        <v>0</v>
      </c>
      <c r="J1589" s="80">
        <v>0</v>
      </c>
      <c r="K1589" s="80">
        <v>0</v>
      </c>
      <c r="L1589" s="80">
        <v>0</v>
      </c>
      <c r="M1589" s="80">
        <v>1.0879943E-2</v>
      </c>
      <c r="N1589" s="80">
        <v>611.98815999999999</v>
      </c>
      <c r="O1589" s="80">
        <v>0</v>
      </c>
      <c r="P1589" s="80">
        <v>0</v>
      </c>
      <c r="Q1589" s="80">
        <v>0</v>
      </c>
      <c r="R1589" s="80">
        <v>0</v>
      </c>
      <c r="S1589" s="80">
        <v>0</v>
      </c>
      <c r="U1589" s="93">
        <f t="shared" si="306"/>
        <v>0</v>
      </c>
    </row>
    <row r="1590" spans="1:21">
      <c r="A1590" s="41" t="s">
        <v>33</v>
      </c>
      <c r="B1590" s="94" t="s">
        <v>6018</v>
      </c>
      <c r="C1590" s="74">
        <f t="shared" si="302"/>
        <v>143.345043382</v>
      </c>
      <c r="D1590" s="74">
        <f t="shared" si="303"/>
        <v>1.33382E-4</v>
      </c>
      <c r="E1590" s="74">
        <f t="shared" si="304"/>
        <v>143.34491</v>
      </c>
      <c r="F1590" s="74">
        <f t="shared" si="305"/>
        <v>0</v>
      </c>
      <c r="G1590" s="98">
        <v>0</v>
      </c>
      <c r="H1590" s="80">
        <v>0</v>
      </c>
      <c r="I1590" s="80">
        <v>0</v>
      </c>
      <c r="J1590" s="80">
        <v>0</v>
      </c>
      <c r="K1590" s="80">
        <v>0</v>
      </c>
      <c r="L1590" s="80">
        <v>0</v>
      </c>
      <c r="M1590" s="80">
        <v>1.33382E-4</v>
      </c>
      <c r="N1590" s="80">
        <v>143.34491</v>
      </c>
      <c r="O1590" s="80">
        <v>0</v>
      </c>
      <c r="P1590" s="80">
        <v>0</v>
      </c>
      <c r="Q1590" s="80">
        <v>0</v>
      </c>
      <c r="R1590" s="80">
        <v>0</v>
      </c>
      <c r="S1590" s="80">
        <v>0</v>
      </c>
      <c r="U1590" s="93">
        <f t="shared" si="306"/>
        <v>0</v>
      </c>
    </row>
    <row r="1591" spans="1:21">
      <c r="A1591" s="41" t="s">
        <v>33</v>
      </c>
      <c r="B1591" s="94" t="s">
        <v>6019</v>
      </c>
      <c r="C1591" s="74">
        <f t="shared" si="302"/>
        <v>0.69905571999999994</v>
      </c>
      <c r="D1591" s="74">
        <f t="shared" si="303"/>
        <v>1.6757009999999999E-2</v>
      </c>
      <c r="E1591" s="74">
        <f t="shared" si="304"/>
        <v>0.68229870999999997</v>
      </c>
      <c r="F1591" s="74">
        <f t="shared" si="305"/>
        <v>0</v>
      </c>
      <c r="G1591" s="98">
        <v>0</v>
      </c>
      <c r="H1591" s="80">
        <v>0</v>
      </c>
      <c r="I1591" s="80">
        <v>0</v>
      </c>
      <c r="J1591" s="80">
        <v>0</v>
      </c>
      <c r="K1591" s="80">
        <v>0</v>
      </c>
      <c r="L1591" s="80">
        <v>0</v>
      </c>
      <c r="M1591" s="80">
        <v>1.6757009999999999E-2</v>
      </c>
      <c r="N1591" s="80">
        <v>0.68229870999999997</v>
      </c>
      <c r="O1591" s="80">
        <v>0</v>
      </c>
      <c r="P1591" s="80">
        <v>0</v>
      </c>
      <c r="Q1591" s="80">
        <v>0</v>
      </c>
      <c r="R1591" s="80">
        <v>0</v>
      </c>
      <c r="S1591" s="80">
        <v>0</v>
      </c>
      <c r="U1591" s="93">
        <f t="shared" si="306"/>
        <v>0</v>
      </c>
    </row>
    <row r="1592" spans="1:21">
      <c r="A1592" s="41" t="s">
        <v>33</v>
      </c>
      <c r="B1592" s="94" t="s">
        <v>6020</v>
      </c>
      <c r="C1592" s="74">
        <f t="shared" si="302"/>
        <v>1358.1546201599999</v>
      </c>
      <c r="D1592" s="74">
        <f t="shared" si="303"/>
        <v>0.34092016000000003</v>
      </c>
      <c r="E1592" s="74">
        <f t="shared" si="304"/>
        <v>1357.8136999999999</v>
      </c>
      <c r="F1592" s="74">
        <f t="shared" si="305"/>
        <v>0</v>
      </c>
      <c r="G1592" s="98">
        <v>0</v>
      </c>
      <c r="H1592" s="80">
        <v>0</v>
      </c>
      <c r="I1592" s="80">
        <v>0</v>
      </c>
      <c r="J1592" s="80">
        <v>0</v>
      </c>
      <c r="K1592" s="80">
        <v>0</v>
      </c>
      <c r="L1592" s="80">
        <v>0</v>
      </c>
      <c r="M1592" s="80">
        <v>0.34092016000000003</v>
      </c>
      <c r="N1592" s="80">
        <v>1357.8136999999999</v>
      </c>
      <c r="O1592" s="80">
        <v>0</v>
      </c>
      <c r="P1592" s="80">
        <v>0</v>
      </c>
      <c r="Q1592" s="80">
        <v>0</v>
      </c>
      <c r="R1592" s="80">
        <v>0</v>
      </c>
      <c r="S1592" s="80">
        <v>0</v>
      </c>
      <c r="U1592" s="93">
        <f t="shared" si="306"/>
        <v>0</v>
      </c>
    </row>
    <row r="1593" spans="1:21">
      <c r="A1593" s="41" t="s">
        <v>33</v>
      </c>
      <c r="B1593" s="94" t="s">
        <v>6021</v>
      </c>
      <c r="C1593" s="74">
        <f t="shared" si="302"/>
        <v>1.6702685300000002</v>
      </c>
      <c r="D1593" s="74">
        <f t="shared" si="303"/>
        <v>7.59853E-3</v>
      </c>
      <c r="E1593" s="74">
        <f t="shared" si="304"/>
        <v>1.6626700000000001</v>
      </c>
      <c r="F1593" s="74">
        <f t="shared" si="305"/>
        <v>0</v>
      </c>
      <c r="G1593" s="98">
        <v>0</v>
      </c>
      <c r="H1593" s="80">
        <v>0</v>
      </c>
      <c r="I1593" s="80">
        <v>0</v>
      </c>
      <c r="J1593" s="80">
        <v>0</v>
      </c>
      <c r="K1593" s="80">
        <v>0</v>
      </c>
      <c r="L1593" s="80">
        <v>0</v>
      </c>
      <c r="M1593" s="80">
        <v>7.59853E-3</v>
      </c>
      <c r="N1593" s="80">
        <v>1.6626700000000001</v>
      </c>
      <c r="O1593" s="80">
        <v>0</v>
      </c>
      <c r="P1593" s="80">
        <v>0</v>
      </c>
      <c r="Q1593" s="80">
        <v>0</v>
      </c>
      <c r="R1593" s="80">
        <v>0</v>
      </c>
      <c r="S1593" s="80">
        <v>0</v>
      </c>
      <c r="U1593" s="93">
        <f t="shared" si="306"/>
        <v>0</v>
      </c>
    </row>
    <row r="1594" spans="1:21">
      <c r="A1594" s="41" t="s">
        <v>33</v>
      </c>
      <c r="B1594" s="94" t="s">
        <v>6022</v>
      </c>
      <c r="C1594" s="74">
        <f t="shared" si="302"/>
        <v>75.425906000000012</v>
      </c>
      <c r="D1594" s="74">
        <f t="shared" si="303"/>
        <v>0.18542600000000001</v>
      </c>
      <c r="E1594" s="74">
        <f t="shared" si="304"/>
        <v>75.240480000000005</v>
      </c>
      <c r="F1594" s="74">
        <f t="shared" si="305"/>
        <v>0</v>
      </c>
      <c r="G1594" s="98">
        <v>0</v>
      </c>
      <c r="H1594" s="80">
        <v>0</v>
      </c>
      <c r="I1594" s="80">
        <v>0</v>
      </c>
      <c r="J1594" s="80">
        <v>0</v>
      </c>
      <c r="K1594" s="80">
        <v>0</v>
      </c>
      <c r="L1594" s="80">
        <v>0</v>
      </c>
      <c r="M1594" s="80">
        <v>0.18542600000000001</v>
      </c>
      <c r="N1594" s="80">
        <v>75.240480000000005</v>
      </c>
      <c r="O1594" s="80">
        <v>0</v>
      </c>
      <c r="P1594" s="80">
        <v>0</v>
      </c>
      <c r="Q1594" s="80">
        <v>0</v>
      </c>
      <c r="R1594" s="80">
        <v>0</v>
      </c>
      <c r="S1594" s="80">
        <v>0</v>
      </c>
      <c r="U1594" s="93">
        <f t="shared" si="306"/>
        <v>0</v>
      </c>
    </row>
    <row r="1595" spans="1:21">
      <c r="A1595" s="41" t="s">
        <v>33</v>
      </c>
      <c r="B1595" s="94" t="s">
        <v>6023</v>
      </c>
      <c r="C1595" s="74">
        <f t="shared" si="302"/>
        <v>524.99023191700007</v>
      </c>
      <c r="D1595" s="74">
        <f t="shared" si="303"/>
        <v>0.17801191699999999</v>
      </c>
      <c r="E1595" s="74">
        <f t="shared" si="304"/>
        <v>524.81222000000002</v>
      </c>
      <c r="F1595" s="74">
        <f t="shared" si="305"/>
        <v>0</v>
      </c>
      <c r="G1595" s="98">
        <v>0</v>
      </c>
      <c r="H1595" s="80">
        <v>0</v>
      </c>
      <c r="I1595" s="80">
        <v>0</v>
      </c>
      <c r="J1595" s="80">
        <v>0</v>
      </c>
      <c r="K1595" s="80">
        <v>0</v>
      </c>
      <c r="L1595" s="80">
        <v>6.1861566999999999E-2</v>
      </c>
      <c r="M1595" s="80">
        <v>0.11615035</v>
      </c>
      <c r="N1595" s="80">
        <v>524.81222000000002</v>
      </c>
      <c r="O1595" s="80">
        <v>0</v>
      </c>
      <c r="P1595" s="80">
        <v>0</v>
      </c>
      <c r="Q1595" s="80">
        <v>0</v>
      </c>
      <c r="R1595" s="80">
        <v>0</v>
      </c>
      <c r="S1595" s="80">
        <v>0</v>
      </c>
      <c r="U1595" s="93">
        <f t="shared" si="306"/>
        <v>0</v>
      </c>
    </row>
    <row r="1596" spans="1:21">
      <c r="A1596" s="41" t="s">
        <v>33</v>
      </c>
      <c r="B1596" s="94" t="s">
        <v>6024</v>
      </c>
      <c r="C1596" s="74">
        <f t="shared" si="302"/>
        <v>116.61981200000001</v>
      </c>
      <c r="D1596" s="74">
        <f t="shared" si="303"/>
        <v>5.0532000000000001E-2</v>
      </c>
      <c r="E1596" s="74">
        <f t="shared" si="304"/>
        <v>116.56928000000001</v>
      </c>
      <c r="F1596" s="74">
        <f t="shared" si="305"/>
        <v>0</v>
      </c>
      <c r="G1596" s="98">
        <v>0</v>
      </c>
      <c r="H1596" s="80">
        <v>0</v>
      </c>
      <c r="I1596" s="80">
        <v>0</v>
      </c>
      <c r="J1596" s="80">
        <v>0</v>
      </c>
      <c r="K1596" s="80">
        <v>0</v>
      </c>
      <c r="L1596" s="80">
        <v>0</v>
      </c>
      <c r="M1596" s="80">
        <v>5.0532000000000001E-2</v>
      </c>
      <c r="N1596" s="80">
        <v>116.56928000000001</v>
      </c>
      <c r="O1596" s="80">
        <v>0</v>
      </c>
      <c r="P1596" s="80">
        <v>0</v>
      </c>
      <c r="Q1596" s="80">
        <v>0</v>
      </c>
      <c r="R1596" s="80">
        <v>0</v>
      </c>
      <c r="S1596" s="80">
        <v>0</v>
      </c>
      <c r="U1596" s="93">
        <f t="shared" si="306"/>
        <v>0</v>
      </c>
    </row>
    <row r="1597" spans="1:21">
      <c r="A1597" s="41" t="s">
        <v>33</v>
      </c>
      <c r="B1597" s="94" t="s">
        <v>6025</v>
      </c>
      <c r="C1597" s="74">
        <f t="shared" si="302"/>
        <v>101.981044</v>
      </c>
      <c r="D1597" s="74">
        <f t="shared" si="303"/>
        <v>0.19800400000000001</v>
      </c>
      <c r="E1597" s="74">
        <f t="shared" si="304"/>
        <v>101.78304</v>
      </c>
      <c r="F1597" s="74">
        <f t="shared" si="305"/>
        <v>0</v>
      </c>
      <c r="G1597" s="98">
        <v>0</v>
      </c>
      <c r="H1597" s="80">
        <v>0</v>
      </c>
      <c r="I1597" s="80">
        <v>0</v>
      </c>
      <c r="J1597" s="80">
        <v>0</v>
      </c>
      <c r="K1597" s="80">
        <v>0</v>
      </c>
      <c r="L1597" s="80">
        <v>0.15814800000000001</v>
      </c>
      <c r="M1597" s="80">
        <v>3.9856000000000003E-2</v>
      </c>
      <c r="N1597" s="80">
        <v>101.78304</v>
      </c>
      <c r="O1597" s="80">
        <v>0</v>
      </c>
      <c r="P1597" s="80">
        <v>0</v>
      </c>
      <c r="Q1597" s="80">
        <v>0</v>
      </c>
      <c r="R1597" s="80">
        <v>0</v>
      </c>
      <c r="S1597" s="80">
        <v>0</v>
      </c>
      <c r="U1597" s="93">
        <f t="shared" si="306"/>
        <v>0</v>
      </c>
    </row>
    <row r="1598" spans="1:21">
      <c r="A1598" s="41" t="s">
        <v>33</v>
      </c>
      <c r="B1598" s="94" t="s">
        <v>6026</v>
      </c>
      <c r="C1598" s="74">
        <f t="shared" si="302"/>
        <v>2.9280263</v>
      </c>
      <c r="D1598" s="74">
        <f t="shared" si="303"/>
        <v>0.9148444</v>
      </c>
      <c r="E1598" s="74">
        <f t="shared" si="304"/>
        <v>2.0131819000000002</v>
      </c>
      <c r="F1598" s="74">
        <f t="shared" si="305"/>
        <v>0</v>
      </c>
      <c r="G1598" s="98">
        <v>0</v>
      </c>
      <c r="H1598" s="80">
        <v>0</v>
      </c>
      <c r="I1598" s="80">
        <v>0</v>
      </c>
      <c r="J1598" s="80">
        <v>0</v>
      </c>
      <c r="K1598" s="80">
        <v>0</v>
      </c>
      <c r="L1598" s="80">
        <v>0</v>
      </c>
      <c r="M1598" s="80">
        <v>0.9148444</v>
      </c>
      <c r="N1598" s="80">
        <v>2.0131819000000002</v>
      </c>
      <c r="O1598" s="80">
        <v>0</v>
      </c>
      <c r="P1598" s="80">
        <v>0</v>
      </c>
      <c r="Q1598" s="80">
        <v>0</v>
      </c>
      <c r="R1598" s="80">
        <v>0</v>
      </c>
      <c r="S1598" s="80">
        <v>0</v>
      </c>
      <c r="U1598" s="93">
        <f t="shared" si="306"/>
        <v>0</v>
      </c>
    </row>
    <row r="1599" spans="1:21">
      <c r="A1599" s="41" t="s">
        <v>33</v>
      </c>
      <c r="B1599" s="94" t="s">
        <v>6027</v>
      </c>
      <c r="C1599" s="74">
        <f t="shared" si="302"/>
        <v>0.37609471</v>
      </c>
      <c r="D1599" s="74">
        <f t="shared" si="303"/>
        <v>1.9147999999999998E-2</v>
      </c>
      <c r="E1599" s="74">
        <f t="shared" si="304"/>
        <v>0.35694671</v>
      </c>
      <c r="F1599" s="74">
        <f t="shared" si="305"/>
        <v>0</v>
      </c>
      <c r="G1599" s="98">
        <v>0</v>
      </c>
      <c r="H1599" s="80">
        <v>0</v>
      </c>
      <c r="I1599" s="80">
        <v>0</v>
      </c>
      <c r="J1599" s="80">
        <v>0</v>
      </c>
      <c r="K1599" s="80">
        <v>0</v>
      </c>
      <c r="L1599" s="80">
        <v>0</v>
      </c>
      <c r="M1599" s="80">
        <v>1.9147999999999998E-2</v>
      </c>
      <c r="N1599" s="80">
        <v>0.35694671</v>
      </c>
      <c r="O1599" s="80">
        <v>0</v>
      </c>
      <c r="P1599" s="80">
        <v>0</v>
      </c>
      <c r="Q1599" s="80">
        <v>0</v>
      </c>
      <c r="R1599" s="80">
        <v>0</v>
      </c>
      <c r="S1599" s="80">
        <v>0</v>
      </c>
      <c r="U1599" s="93">
        <f t="shared" si="306"/>
        <v>0</v>
      </c>
    </row>
    <row r="1600" spans="1:21">
      <c r="A1600" s="41" t="s">
        <v>33</v>
      </c>
      <c r="B1600" s="94" t="s">
        <v>6028</v>
      </c>
      <c r="C1600" s="74">
        <f t="shared" si="302"/>
        <v>42.364486939600006</v>
      </c>
      <c r="D1600" s="74">
        <f t="shared" si="303"/>
        <v>4.4799395999999998E-3</v>
      </c>
      <c r="E1600" s="74">
        <f t="shared" si="304"/>
        <v>42.360007000000003</v>
      </c>
      <c r="F1600" s="74">
        <f t="shared" si="305"/>
        <v>0</v>
      </c>
      <c r="G1600" s="98">
        <v>0</v>
      </c>
      <c r="H1600" s="80">
        <v>0</v>
      </c>
      <c r="I1600" s="80">
        <v>0</v>
      </c>
      <c r="J1600" s="80">
        <v>0</v>
      </c>
      <c r="K1600" s="80">
        <v>0</v>
      </c>
      <c r="L1600" s="80">
        <v>0</v>
      </c>
      <c r="M1600" s="80">
        <v>4.4799395999999998E-3</v>
      </c>
      <c r="N1600" s="80">
        <v>42.360007000000003</v>
      </c>
      <c r="O1600" s="80">
        <v>0</v>
      </c>
      <c r="P1600" s="80">
        <v>0</v>
      </c>
      <c r="Q1600" s="80">
        <v>0</v>
      </c>
      <c r="R1600" s="80">
        <v>0</v>
      </c>
      <c r="S1600" s="80">
        <v>0</v>
      </c>
      <c r="U1600" s="93">
        <f t="shared" si="306"/>
        <v>0</v>
      </c>
    </row>
    <row r="1601" spans="1:21">
      <c r="A1601" s="41" t="s">
        <v>33</v>
      </c>
      <c r="B1601" s="94" t="s">
        <v>6029</v>
      </c>
      <c r="C1601" s="74">
        <f t="shared" si="302"/>
        <v>113.41061999999999</v>
      </c>
      <c r="D1601" s="74">
        <f t="shared" si="303"/>
        <v>2.2568000000000001</v>
      </c>
      <c r="E1601" s="74">
        <f t="shared" si="304"/>
        <v>111.15382</v>
      </c>
      <c r="F1601" s="74">
        <f t="shared" si="305"/>
        <v>0</v>
      </c>
      <c r="G1601" s="98">
        <v>0</v>
      </c>
      <c r="H1601" s="80">
        <v>0</v>
      </c>
      <c r="I1601" s="80">
        <v>0</v>
      </c>
      <c r="J1601" s="80">
        <v>0</v>
      </c>
      <c r="K1601" s="80">
        <v>0</v>
      </c>
      <c r="L1601" s="80">
        <v>0</v>
      </c>
      <c r="M1601" s="80">
        <v>2.2568000000000001</v>
      </c>
      <c r="N1601" s="80">
        <v>111.15382</v>
      </c>
      <c r="O1601" s="80">
        <v>0</v>
      </c>
      <c r="P1601" s="80">
        <v>0</v>
      </c>
      <c r="Q1601" s="80">
        <v>0</v>
      </c>
      <c r="R1601" s="80">
        <v>0</v>
      </c>
      <c r="S1601" s="80">
        <v>0</v>
      </c>
      <c r="U1601" s="93">
        <f t="shared" si="306"/>
        <v>0</v>
      </c>
    </row>
    <row r="1602" spans="1:21">
      <c r="A1602" s="41" t="s">
        <v>33</v>
      </c>
      <c r="B1602" s="94" t="s">
        <v>6030</v>
      </c>
      <c r="C1602" s="74">
        <f t="shared" si="302"/>
        <v>267.32180810699998</v>
      </c>
      <c r="D1602" s="74">
        <f t="shared" si="303"/>
        <v>8.8638106999999994E-2</v>
      </c>
      <c r="E1602" s="74">
        <f t="shared" si="304"/>
        <v>267.23316999999997</v>
      </c>
      <c r="F1602" s="74">
        <f t="shared" si="305"/>
        <v>0</v>
      </c>
      <c r="G1602" s="98">
        <v>0</v>
      </c>
      <c r="H1602" s="80">
        <v>0</v>
      </c>
      <c r="I1602" s="80">
        <v>0</v>
      </c>
      <c r="J1602" s="80">
        <v>0</v>
      </c>
      <c r="K1602" s="80">
        <v>0</v>
      </c>
      <c r="L1602" s="80">
        <v>0</v>
      </c>
      <c r="M1602" s="80">
        <v>8.8638106999999994E-2</v>
      </c>
      <c r="N1602" s="80">
        <v>267.23316999999997</v>
      </c>
      <c r="O1602" s="80">
        <v>0</v>
      </c>
      <c r="P1602" s="80">
        <v>0</v>
      </c>
      <c r="Q1602" s="80">
        <v>0</v>
      </c>
      <c r="R1602" s="80">
        <v>0</v>
      </c>
      <c r="S1602" s="80">
        <v>0</v>
      </c>
      <c r="U1602" s="93">
        <f t="shared" si="306"/>
        <v>0</v>
      </c>
    </row>
    <row r="1603" spans="1:21">
      <c r="A1603" s="41" t="s">
        <v>33</v>
      </c>
      <c r="B1603" s="94" t="s">
        <v>6031</v>
      </c>
      <c r="C1603" s="74">
        <f t="shared" si="302"/>
        <v>15.267247650000002</v>
      </c>
      <c r="D1603" s="74">
        <f t="shared" si="303"/>
        <v>0.23400964999999999</v>
      </c>
      <c r="E1603" s="74">
        <f t="shared" si="304"/>
        <v>15.033238000000001</v>
      </c>
      <c r="F1603" s="74">
        <f t="shared" si="305"/>
        <v>0</v>
      </c>
      <c r="G1603" s="98">
        <v>0</v>
      </c>
      <c r="H1603" s="80">
        <v>0</v>
      </c>
      <c r="I1603" s="80">
        <v>0</v>
      </c>
      <c r="J1603" s="80">
        <v>0</v>
      </c>
      <c r="K1603" s="80">
        <v>0</v>
      </c>
      <c r="L1603" s="80">
        <v>4.9528200000000001E-2</v>
      </c>
      <c r="M1603" s="80">
        <v>0.18448144999999999</v>
      </c>
      <c r="N1603" s="80">
        <v>15.033238000000001</v>
      </c>
      <c r="O1603" s="80">
        <v>0</v>
      </c>
      <c r="P1603" s="80">
        <v>0</v>
      </c>
      <c r="Q1603" s="80">
        <v>0</v>
      </c>
      <c r="R1603" s="80">
        <v>0</v>
      </c>
      <c r="S1603" s="80">
        <v>0</v>
      </c>
      <c r="U1603" s="93">
        <f t="shared" si="306"/>
        <v>0</v>
      </c>
    </row>
    <row r="1604" spans="1:21">
      <c r="A1604" s="41" t="s">
        <v>33</v>
      </c>
      <c r="B1604" s="94" t="s">
        <v>6032</v>
      </c>
      <c r="C1604" s="74">
        <f t="shared" si="302"/>
        <v>54.647605200000001</v>
      </c>
      <c r="D1604" s="74">
        <f t="shared" si="303"/>
        <v>0.45565319999999998</v>
      </c>
      <c r="E1604" s="74">
        <f t="shared" si="304"/>
        <v>54.191952000000001</v>
      </c>
      <c r="F1604" s="74">
        <f t="shared" si="305"/>
        <v>0</v>
      </c>
      <c r="G1604" s="98">
        <v>0</v>
      </c>
      <c r="H1604" s="80">
        <v>0</v>
      </c>
      <c r="I1604" s="80">
        <v>0</v>
      </c>
      <c r="J1604" s="80">
        <v>0</v>
      </c>
      <c r="K1604" s="80">
        <v>0</v>
      </c>
      <c r="L1604" s="80">
        <v>0</v>
      </c>
      <c r="M1604" s="80">
        <v>0.45565319999999998</v>
      </c>
      <c r="N1604" s="80">
        <v>54.191952000000001</v>
      </c>
      <c r="O1604" s="80">
        <v>0</v>
      </c>
      <c r="P1604" s="80">
        <v>0</v>
      </c>
      <c r="Q1604" s="80">
        <v>0</v>
      </c>
      <c r="R1604" s="80">
        <v>0</v>
      </c>
      <c r="S1604" s="80">
        <v>0</v>
      </c>
      <c r="U1604" s="93">
        <f t="shared" si="306"/>
        <v>0</v>
      </c>
    </row>
    <row r="1605" spans="1:21">
      <c r="A1605" s="41" t="s">
        <v>33</v>
      </c>
      <c r="B1605" s="94" t="s">
        <v>6033</v>
      </c>
      <c r="C1605" s="74">
        <f t="shared" si="302"/>
        <v>1.2561755999999999</v>
      </c>
      <c r="D1605" s="74">
        <f t="shared" si="303"/>
        <v>2.1903999999999999E-3</v>
      </c>
      <c r="E1605" s="74">
        <f t="shared" si="304"/>
        <v>1.2539852</v>
      </c>
      <c r="F1605" s="74">
        <f t="shared" si="305"/>
        <v>0</v>
      </c>
      <c r="G1605" s="98">
        <v>0</v>
      </c>
      <c r="H1605" s="80">
        <v>0</v>
      </c>
      <c r="I1605" s="80">
        <v>0</v>
      </c>
      <c r="J1605" s="80">
        <v>0</v>
      </c>
      <c r="K1605" s="80">
        <v>0</v>
      </c>
      <c r="L1605" s="80">
        <v>0</v>
      </c>
      <c r="M1605" s="80">
        <v>2.1903999999999999E-3</v>
      </c>
      <c r="N1605" s="80">
        <v>1.2539852</v>
      </c>
      <c r="O1605" s="80">
        <v>0</v>
      </c>
      <c r="P1605" s="80">
        <v>0</v>
      </c>
      <c r="Q1605" s="80">
        <v>0</v>
      </c>
      <c r="R1605" s="80">
        <v>0</v>
      </c>
      <c r="S1605" s="80">
        <v>0</v>
      </c>
      <c r="U1605" s="93">
        <f t="shared" si="306"/>
        <v>0</v>
      </c>
    </row>
    <row r="1606" spans="1:21">
      <c r="A1606" s="41" t="s">
        <v>33</v>
      </c>
      <c r="B1606" s="94" t="s">
        <v>6034</v>
      </c>
      <c r="C1606" s="74">
        <f t="shared" si="302"/>
        <v>41.127171000000004</v>
      </c>
      <c r="D1606" s="74">
        <f t="shared" si="303"/>
        <v>9.9309999999999996E-2</v>
      </c>
      <c r="E1606" s="74">
        <f t="shared" si="304"/>
        <v>41.027861000000001</v>
      </c>
      <c r="F1606" s="74">
        <f t="shared" si="305"/>
        <v>0</v>
      </c>
      <c r="G1606" s="98">
        <v>0</v>
      </c>
      <c r="H1606" s="80">
        <v>0</v>
      </c>
      <c r="I1606" s="80">
        <v>0</v>
      </c>
      <c r="J1606" s="80">
        <v>0</v>
      </c>
      <c r="K1606" s="80">
        <v>0</v>
      </c>
      <c r="L1606" s="80">
        <v>0</v>
      </c>
      <c r="M1606" s="80">
        <v>9.9309999999999996E-2</v>
      </c>
      <c r="N1606" s="80">
        <v>41.027861000000001</v>
      </c>
      <c r="O1606" s="80">
        <v>0</v>
      </c>
      <c r="P1606" s="80">
        <v>0</v>
      </c>
      <c r="Q1606" s="80">
        <v>0</v>
      </c>
      <c r="R1606" s="80">
        <v>0</v>
      </c>
      <c r="S1606" s="80">
        <v>0</v>
      </c>
      <c r="U1606" s="93">
        <f t="shared" si="306"/>
        <v>0</v>
      </c>
    </row>
    <row r="1607" spans="1:21">
      <c r="A1607" s="41" t="s">
        <v>33</v>
      </c>
      <c r="B1607" s="94" t="s">
        <v>6035</v>
      </c>
      <c r="C1607" s="74">
        <f t="shared" si="302"/>
        <v>0</v>
      </c>
      <c r="D1607" s="74">
        <f t="shared" si="303"/>
        <v>0</v>
      </c>
      <c r="E1607" s="74">
        <f t="shared" si="304"/>
        <v>0</v>
      </c>
      <c r="F1607" s="74">
        <f t="shared" si="305"/>
        <v>0</v>
      </c>
      <c r="G1607" s="98">
        <v>0</v>
      </c>
      <c r="H1607" s="80">
        <v>0</v>
      </c>
      <c r="I1607" s="80">
        <v>0</v>
      </c>
      <c r="J1607" s="80">
        <v>0</v>
      </c>
      <c r="K1607" s="80">
        <v>0</v>
      </c>
      <c r="L1607" s="80">
        <v>0</v>
      </c>
      <c r="M1607" s="80">
        <v>0</v>
      </c>
      <c r="N1607" s="80">
        <v>0</v>
      </c>
      <c r="O1607" s="80">
        <v>0</v>
      </c>
      <c r="P1607" s="80">
        <v>0</v>
      </c>
      <c r="Q1607" s="80">
        <v>0</v>
      </c>
      <c r="R1607" s="80">
        <v>0</v>
      </c>
      <c r="S1607" s="80">
        <v>0</v>
      </c>
      <c r="U1607" s="93">
        <f t="shared" si="306"/>
        <v>0</v>
      </c>
    </row>
    <row r="1608" spans="1:21">
      <c r="A1608" s="41" t="s">
        <v>33</v>
      </c>
      <c r="B1608" s="94" t="s">
        <v>6036</v>
      </c>
      <c r="C1608" s="74">
        <f t="shared" si="302"/>
        <v>3.2009821000000001</v>
      </c>
      <c r="D1608" s="74">
        <f t="shared" si="303"/>
        <v>2.1496000000000001E-2</v>
      </c>
      <c r="E1608" s="74">
        <f t="shared" si="304"/>
        <v>3.1794861000000001</v>
      </c>
      <c r="F1608" s="74">
        <f t="shared" si="305"/>
        <v>0</v>
      </c>
      <c r="G1608" s="98">
        <v>0</v>
      </c>
      <c r="H1608" s="80">
        <v>0</v>
      </c>
      <c r="I1608" s="80">
        <v>0</v>
      </c>
      <c r="J1608" s="80">
        <v>0</v>
      </c>
      <c r="K1608" s="80">
        <v>0</v>
      </c>
      <c r="L1608" s="80">
        <v>0</v>
      </c>
      <c r="M1608" s="80">
        <v>2.1496000000000001E-2</v>
      </c>
      <c r="N1608" s="80">
        <v>3.1794861000000001</v>
      </c>
      <c r="O1608" s="80">
        <v>0</v>
      </c>
      <c r="P1608" s="80">
        <v>0</v>
      </c>
      <c r="Q1608" s="80">
        <v>0</v>
      </c>
      <c r="R1608" s="80">
        <v>0</v>
      </c>
      <c r="S1608" s="80">
        <v>0</v>
      </c>
      <c r="U1608" s="93">
        <f t="shared" si="306"/>
        <v>0</v>
      </c>
    </row>
    <row r="1609" spans="1:21">
      <c r="A1609" s="41" t="s">
        <v>33</v>
      </c>
      <c r="B1609" s="94" t="s">
        <v>6037</v>
      </c>
      <c r="C1609" s="74">
        <f t="shared" si="302"/>
        <v>27.8955232</v>
      </c>
      <c r="D1609" s="74">
        <f t="shared" si="303"/>
        <v>1.9666200000000002E-2</v>
      </c>
      <c r="E1609" s="74">
        <f t="shared" si="304"/>
        <v>27.875857</v>
      </c>
      <c r="F1609" s="74">
        <f t="shared" si="305"/>
        <v>0</v>
      </c>
      <c r="G1609" s="98">
        <v>0</v>
      </c>
      <c r="H1609" s="80">
        <v>0</v>
      </c>
      <c r="I1609" s="80">
        <v>0</v>
      </c>
      <c r="J1609" s="80">
        <v>0</v>
      </c>
      <c r="K1609" s="80">
        <v>0</v>
      </c>
      <c r="L1609" s="80">
        <v>0</v>
      </c>
      <c r="M1609" s="80">
        <v>1.9666200000000002E-2</v>
      </c>
      <c r="N1609" s="80">
        <v>27.875857</v>
      </c>
      <c r="O1609" s="80">
        <v>0</v>
      </c>
      <c r="P1609" s="80">
        <v>0</v>
      </c>
      <c r="Q1609" s="80">
        <v>0</v>
      </c>
      <c r="R1609" s="80">
        <v>0</v>
      </c>
      <c r="S1609" s="80">
        <v>0</v>
      </c>
      <c r="U1609" s="93">
        <f t="shared" si="306"/>
        <v>0</v>
      </c>
    </row>
    <row r="1610" spans="1:21">
      <c r="A1610" s="41" t="s">
        <v>33</v>
      </c>
      <c r="B1610" s="94" t="s">
        <v>6038</v>
      </c>
      <c r="C1610" s="74">
        <f t="shared" si="302"/>
        <v>1.0263555</v>
      </c>
      <c r="D1610" s="74">
        <f t="shared" si="303"/>
        <v>2.2098E-2</v>
      </c>
      <c r="E1610" s="74">
        <f t="shared" si="304"/>
        <v>1.0042575</v>
      </c>
      <c r="F1610" s="74">
        <f t="shared" si="305"/>
        <v>0</v>
      </c>
      <c r="G1610" s="98">
        <v>0</v>
      </c>
      <c r="H1610" s="80">
        <v>0</v>
      </c>
      <c r="I1610" s="80">
        <v>0</v>
      </c>
      <c r="J1610" s="80">
        <v>0</v>
      </c>
      <c r="K1610" s="80">
        <v>0</v>
      </c>
      <c r="L1610" s="80">
        <v>0</v>
      </c>
      <c r="M1610" s="80">
        <v>2.2098E-2</v>
      </c>
      <c r="N1610" s="80">
        <v>1.0042575</v>
      </c>
      <c r="O1610" s="80">
        <v>0</v>
      </c>
      <c r="P1610" s="80">
        <v>0</v>
      </c>
      <c r="Q1610" s="80">
        <v>0</v>
      </c>
      <c r="R1610" s="80">
        <v>0</v>
      </c>
      <c r="S1610" s="80">
        <v>0</v>
      </c>
      <c r="U1610" s="93">
        <f t="shared" si="306"/>
        <v>0</v>
      </c>
    </row>
    <row r="1611" spans="1:21">
      <c r="A1611" s="41" t="s">
        <v>33</v>
      </c>
      <c r="B1611" s="94" t="s">
        <v>6039</v>
      </c>
      <c r="C1611" s="74">
        <f t="shared" si="302"/>
        <v>18.75406933</v>
      </c>
      <c r="D1611" s="74">
        <f t="shared" si="303"/>
        <v>0.97390133000000001</v>
      </c>
      <c r="E1611" s="74">
        <f t="shared" si="304"/>
        <v>17.780168</v>
      </c>
      <c r="F1611" s="74">
        <f t="shared" si="305"/>
        <v>0</v>
      </c>
      <c r="G1611" s="98">
        <v>0</v>
      </c>
      <c r="H1611" s="80">
        <v>0</v>
      </c>
      <c r="I1611" s="80">
        <v>0</v>
      </c>
      <c r="J1611" s="80">
        <v>0</v>
      </c>
      <c r="K1611" s="80">
        <v>0</v>
      </c>
      <c r="L1611" s="80">
        <v>0</v>
      </c>
      <c r="M1611" s="80">
        <v>0.97390133000000001</v>
      </c>
      <c r="N1611" s="80">
        <v>17.780168</v>
      </c>
      <c r="O1611" s="80">
        <v>0</v>
      </c>
      <c r="P1611" s="80">
        <v>0</v>
      </c>
      <c r="Q1611" s="80">
        <v>0</v>
      </c>
      <c r="R1611" s="80">
        <v>0</v>
      </c>
      <c r="S1611" s="80">
        <v>0</v>
      </c>
      <c r="U1611" s="93">
        <f t="shared" si="306"/>
        <v>0</v>
      </c>
    </row>
    <row r="1612" spans="1:21">
      <c r="A1612" s="41" t="s">
        <v>33</v>
      </c>
      <c r="B1612" s="94" t="s">
        <v>6040</v>
      </c>
      <c r="C1612" s="74">
        <f t="shared" si="302"/>
        <v>3.8209084</v>
      </c>
      <c r="D1612" s="74">
        <f t="shared" si="303"/>
        <v>0</v>
      </c>
      <c r="E1612" s="74">
        <f t="shared" si="304"/>
        <v>3.8209084</v>
      </c>
      <c r="F1612" s="74">
        <f t="shared" si="305"/>
        <v>0</v>
      </c>
      <c r="G1612" s="98">
        <v>0</v>
      </c>
      <c r="H1612" s="80">
        <v>0</v>
      </c>
      <c r="I1612" s="80">
        <v>0</v>
      </c>
      <c r="J1612" s="80">
        <v>0</v>
      </c>
      <c r="K1612" s="80">
        <v>0</v>
      </c>
      <c r="L1612" s="80">
        <v>0</v>
      </c>
      <c r="M1612" s="80">
        <v>0</v>
      </c>
      <c r="N1612" s="80">
        <v>3.8209084</v>
      </c>
      <c r="O1612" s="80">
        <v>0</v>
      </c>
      <c r="P1612" s="80">
        <v>0</v>
      </c>
      <c r="Q1612" s="80">
        <v>0</v>
      </c>
      <c r="R1612" s="80">
        <v>0</v>
      </c>
      <c r="S1612" s="80">
        <v>0</v>
      </c>
      <c r="U1612" s="93">
        <f t="shared" si="306"/>
        <v>0</v>
      </c>
    </row>
    <row r="1613" spans="1:21">
      <c r="A1613" s="41" t="s">
        <v>33</v>
      </c>
      <c r="B1613" s="94" t="s">
        <v>6041</v>
      </c>
      <c r="C1613" s="74">
        <f t="shared" si="302"/>
        <v>0</v>
      </c>
      <c r="D1613" s="74">
        <f t="shared" si="303"/>
        <v>0</v>
      </c>
      <c r="E1613" s="74">
        <f t="shared" si="304"/>
        <v>0</v>
      </c>
      <c r="F1613" s="74">
        <f t="shared" si="305"/>
        <v>0</v>
      </c>
      <c r="G1613" s="98">
        <v>0</v>
      </c>
      <c r="H1613" s="80">
        <v>0</v>
      </c>
      <c r="I1613" s="80">
        <v>0</v>
      </c>
      <c r="J1613" s="80">
        <v>0</v>
      </c>
      <c r="K1613" s="80">
        <v>0</v>
      </c>
      <c r="L1613" s="80">
        <v>0</v>
      </c>
      <c r="M1613" s="80">
        <v>0</v>
      </c>
      <c r="N1613" s="80">
        <v>0</v>
      </c>
      <c r="O1613" s="80">
        <v>0</v>
      </c>
      <c r="P1613" s="80">
        <v>0</v>
      </c>
      <c r="Q1613" s="80">
        <v>0</v>
      </c>
      <c r="R1613" s="80">
        <v>0</v>
      </c>
      <c r="S1613" s="80">
        <v>0</v>
      </c>
      <c r="U1613" s="93">
        <f t="shared" si="306"/>
        <v>0</v>
      </c>
    </row>
    <row r="1614" spans="1:21">
      <c r="A1614" s="41" t="s">
        <v>33</v>
      </c>
      <c r="B1614" s="94" t="s">
        <v>6042</v>
      </c>
      <c r="C1614" s="74">
        <f t="shared" si="302"/>
        <v>50.963058000000004</v>
      </c>
      <c r="D1614" s="74">
        <f t="shared" si="303"/>
        <v>3.8634000000000002E-2</v>
      </c>
      <c r="E1614" s="74">
        <f t="shared" si="304"/>
        <v>50.924424000000002</v>
      </c>
      <c r="F1614" s="74">
        <f t="shared" si="305"/>
        <v>0</v>
      </c>
      <c r="G1614" s="98">
        <v>0</v>
      </c>
      <c r="H1614" s="80">
        <v>0</v>
      </c>
      <c r="I1614" s="80">
        <v>0</v>
      </c>
      <c r="J1614" s="80">
        <v>0</v>
      </c>
      <c r="K1614" s="80">
        <v>0</v>
      </c>
      <c r="L1614" s="80">
        <v>0</v>
      </c>
      <c r="M1614" s="80">
        <v>3.8634000000000002E-2</v>
      </c>
      <c r="N1614" s="80">
        <v>50.924424000000002</v>
      </c>
      <c r="O1614" s="80">
        <v>0</v>
      </c>
      <c r="P1614" s="80">
        <v>0</v>
      </c>
      <c r="Q1614" s="80">
        <v>0</v>
      </c>
      <c r="R1614" s="80">
        <v>0</v>
      </c>
      <c r="S1614" s="80">
        <v>0</v>
      </c>
      <c r="U1614" s="93">
        <f t="shared" si="306"/>
        <v>0</v>
      </c>
    </row>
    <row r="1615" spans="1:21">
      <c r="A1615" s="41" t="s">
        <v>33</v>
      </c>
      <c r="B1615" s="94" t="s">
        <v>6043</v>
      </c>
      <c r="C1615" s="74">
        <f t="shared" si="302"/>
        <v>12.258733960000001</v>
      </c>
      <c r="D1615" s="74">
        <f t="shared" si="303"/>
        <v>0.42994695999999999</v>
      </c>
      <c r="E1615" s="74">
        <f t="shared" si="304"/>
        <v>11.828787</v>
      </c>
      <c r="F1615" s="74">
        <f t="shared" si="305"/>
        <v>0</v>
      </c>
      <c r="G1615" s="98">
        <v>0</v>
      </c>
      <c r="H1615" s="80">
        <v>0</v>
      </c>
      <c r="I1615" s="80">
        <v>0</v>
      </c>
      <c r="J1615" s="80">
        <v>0</v>
      </c>
      <c r="K1615" s="80">
        <v>0</v>
      </c>
      <c r="L1615" s="80">
        <v>0</v>
      </c>
      <c r="M1615" s="80">
        <v>0.42994695999999999</v>
      </c>
      <c r="N1615" s="80">
        <v>11.828787</v>
      </c>
      <c r="O1615" s="80">
        <v>0</v>
      </c>
      <c r="P1615" s="80">
        <v>0</v>
      </c>
      <c r="Q1615" s="80">
        <v>0</v>
      </c>
      <c r="R1615" s="80">
        <v>0</v>
      </c>
      <c r="S1615" s="80">
        <v>0</v>
      </c>
      <c r="U1615" s="93">
        <f t="shared" si="306"/>
        <v>0</v>
      </c>
    </row>
    <row r="1616" spans="1:21">
      <c r="A1616" s="41" t="s">
        <v>33</v>
      </c>
      <c r="B1616" s="94" t="s">
        <v>6044</v>
      </c>
      <c r="C1616" s="74">
        <f t="shared" si="302"/>
        <v>3.5640775000000002</v>
      </c>
      <c r="D1616" s="74">
        <f t="shared" si="303"/>
        <v>1.1730000000000001E-2</v>
      </c>
      <c r="E1616" s="74">
        <f t="shared" si="304"/>
        <v>3.5523475000000002</v>
      </c>
      <c r="F1616" s="74">
        <f t="shared" si="305"/>
        <v>0</v>
      </c>
      <c r="G1616" s="98">
        <v>0</v>
      </c>
      <c r="H1616" s="80">
        <v>0</v>
      </c>
      <c r="I1616" s="80">
        <v>0</v>
      </c>
      <c r="J1616" s="80">
        <v>0</v>
      </c>
      <c r="K1616" s="80">
        <v>0</v>
      </c>
      <c r="L1616" s="80">
        <v>0</v>
      </c>
      <c r="M1616" s="80">
        <v>1.1730000000000001E-2</v>
      </c>
      <c r="N1616" s="80">
        <v>3.5523475000000002</v>
      </c>
      <c r="O1616" s="80">
        <v>0</v>
      </c>
      <c r="P1616" s="80">
        <v>0</v>
      </c>
      <c r="Q1616" s="80">
        <v>0</v>
      </c>
      <c r="R1616" s="80">
        <v>0</v>
      </c>
      <c r="S1616" s="80">
        <v>0</v>
      </c>
      <c r="U1616" s="93">
        <f t="shared" si="306"/>
        <v>0</v>
      </c>
    </row>
    <row r="1617" spans="1:21">
      <c r="A1617" s="41" t="s">
        <v>33</v>
      </c>
      <c r="B1617" s="94" t="s">
        <v>6045</v>
      </c>
      <c r="C1617" s="74">
        <f t="shared" si="302"/>
        <v>0</v>
      </c>
      <c r="D1617" s="74">
        <f t="shared" si="303"/>
        <v>0</v>
      </c>
      <c r="E1617" s="74">
        <f t="shared" si="304"/>
        <v>0</v>
      </c>
      <c r="F1617" s="74">
        <f t="shared" si="305"/>
        <v>0</v>
      </c>
      <c r="G1617" s="98">
        <v>0</v>
      </c>
      <c r="H1617" s="80">
        <v>0</v>
      </c>
      <c r="I1617" s="80">
        <v>0</v>
      </c>
      <c r="J1617" s="80">
        <v>0</v>
      </c>
      <c r="K1617" s="80">
        <v>0</v>
      </c>
      <c r="L1617" s="80">
        <v>0</v>
      </c>
      <c r="M1617" s="80">
        <v>0</v>
      </c>
      <c r="N1617" s="80">
        <v>0</v>
      </c>
      <c r="O1617" s="80">
        <v>0</v>
      </c>
      <c r="P1617" s="80">
        <v>0</v>
      </c>
      <c r="Q1617" s="80">
        <v>0</v>
      </c>
      <c r="R1617" s="80">
        <v>0</v>
      </c>
      <c r="S1617" s="80">
        <v>0</v>
      </c>
      <c r="U1617" s="93">
        <f t="shared" si="306"/>
        <v>0</v>
      </c>
    </row>
    <row r="1618" spans="1:21">
      <c r="A1618" s="41" t="s">
        <v>33</v>
      </c>
      <c r="B1618" s="94" t="s">
        <v>6046</v>
      </c>
      <c r="C1618" s="74">
        <f t="shared" si="302"/>
        <v>833.13511359999995</v>
      </c>
      <c r="D1618" s="74">
        <f t="shared" si="303"/>
        <v>1.0368436000000001</v>
      </c>
      <c r="E1618" s="74">
        <f t="shared" si="304"/>
        <v>832.09826999999996</v>
      </c>
      <c r="F1618" s="74">
        <f t="shared" si="305"/>
        <v>0</v>
      </c>
      <c r="G1618" s="98">
        <v>0</v>
      </c>
      <c r="H1618" s="80">
        <v>0</v>
      </c>
      <c r="I1618" s="80">
        <v>0</v>
      </c>
      <c r="J1618" s="80">
        <v>0</v>
      </c>
      <c r="K1618" s="80">
        <v>0</v>
      </c>
      <c r="L1618" s="80">
        <v>8.04816E-2</v>
      </c>
      <c r="M1618" s="80">
        <v>0.95636200000000005</v>
      </c>
      <c r="N1618" s="80">
        <v>832.09826999999996</v>
      </c>
      <c r="O1618" s="80">
        <v>0</v>
      </c>
      <c r="P1618" s="80">
        <v>0</v>
      </c>
      <c r="Q1618" s="80">
        <v>0</v>
      </c>
      <c r="R1618" s="80">
        <v>0</v>
      </c>
      <c r="S1618" s="80">
        <v>0</v>
      </c>
      <c r="U1618" s="93">
        <f t="shared" si="306"/>
        <v>0</v>
      </c>
    </row>
    <row r="1619" spans="1:21">
      <c r="A1619" s="41" t="s">
        <v>33</v>
      </c>
      <c r="B1619" s="94" t="s">
        <v>6047</v>
      </c>
      <c r="C1619" s="74">
        <f t="shared" si="302"/>
        <v>22407.014020800001</v>
      </c>
      <c r="D1619" s="74">
        <f t="shared" si="303"/>
        <v>3.6420208000000001</v>
      </c>
      <c r="E1619" s="74">
        <f t="shared" si="304"/>
        <v>22403.371999999999</v>
      </c>
      <c r="F1619" s="74">
        <f t="shared" si="305"/>
        <v>0</v>
      </c>
      <c r="G1619" s="98">
        <v>0</v>
      </c>
      <c r="H1619" s="80">
        <v>0</v>
      </c>
      <c r="I1619" s="80">
        <v>0</v>
      </c>
      <c r="J1619" s="80">
        <v>0</v>
      </c>
      <c r="K1619" s="80">
        <v>0</v>
      </c>
      <c r="L1619" s="80">
        <v>0</v>
      </c>
      <c r="M1619" s="80">
        <v>3.6420208000000001</v>
      </c>
      <c r="N1619" s="80">
        <v>22403.371999999999</v>
      </c>
      <c r="O1619" s="80">
        <v>0</v>
      </c>
      <c r="P1619" s="80">
        <v>0</v>
      </c>
      <c r="Q1619" s="80">
        <v>0</v>
      </c>
      <c r="R1619" s="80">
        <v>0</v>
      </c>
      <c r="S1619" s="80">
        <v>0</v>
      </c>
      <c r="U1619" s="93">
        <f t="shared" si="306"/>
        <v>0</v>
      </c>
    </row>
    <row r="1620" spans="1:21">
      <c r="A1620" s="41" t="s">
        <v>33</v>
      </c>
      <c r="B1620" s="94" t="s">
        <v>6048</v>
      </c>
      <c r="C1620" s="74">
        <f t="shared" si="302"/>
        <v>293.38867209</v>
      </c>
      <c r="D1620" s="74">
        <f t="shared" si="303"/>
        <v>0.28404209000000002</v>
      </c>
      <c r="E1620" s="74">
        <f t="shared" si="304"/>
        <v>293.10462999999999</v>
      </c>
      <c r="F1620" s="74">
        <f t="shared" si="305"/>
        <v>0</v>
      </c>
      <c r="G1620" s="98">
        <v>0</v>
      </c>
      <c r="H1620" s="80">
        <v>0</v>
      </c>
      <c r="I1620" s="80">
        <v>0</v>
      </c>
      <c r="J1620" s="80">
        <v>0</v>
      </c>
      <c r="K1620" s="80">
        <v>0</v>
      </c>
      <c r="L1620" s="80">
        <v>0</v>
      </c>
      <c r="M1620" s="80">
        <v>0.28404209000000002</v>
      </c>
      <c r="N1620" s="80">
        <v>293.10462999999999</v>
      </c>
      <c r="O1620" s="80">
        <v>0</v>
      </c>
      <c r="P1620" s="80">
        <v>0</v>
      </c>
      <c r="Q1620" s="80">
        <v>0</v>
      </c>
      <c r="R1620" s="80">
        <v>0</v>
      </c>
      <c r="S1620" s="80">
        <v>0</v>
      </c>
      <c r="U1620" s="93">
        <f t="shared" si="306"/>
        <v>0</v>
      </c>
    </row>
    <row r="1621" spans="1:21">
      <c r="A1621" s="41" t="s">
        <v>33</v>
      </c>
      <c r="B1621" s="94" t="s">
        <v>6049</v>
      </c>
      <c r="C1621" s="74">
        <f t="shared" si="302"/>
        <v>9.6673454999999999E-4</v>
      </c>
      <c r="D1621" s="74">
        <f t="shared" si="303"/>
        <v>1.5192E-5</v>
      </c>
      <c r="E1621" s="74">
        <f t="shared" si="304"/>
        <v>9.5154254999999996E-4</v>
      </c>
      <c r="F1621" s="74">
        <f t="shared" si="305"/>
        <v>0</v>
      </c>
      <c r="G1621" s="98">
        <v>0</v>
      </c>
      <c r="H1621" s="80">
        <v>0</v>
      </c>
      <c r="I1621" s="80">
        <v>0</v>
      </c>
      <c r="J1621" s="80">
        <v>0</v>
      </c>
      <c r="K1621" s="80">
        <v>0</v>
      </c>
      <c r="L1621" s="80">
        <v>0</v>
      </c>
      <c r="M1621" s="80">
        <v>1.5192E-5</v>
      </c>
      <c r="N1621" s="80">
        <v>9.5154254999999996E-4</v>
      </c>
      <c r="O1621" s="80">
        <v>0</v>
      </c>
      <c r="P1621" s="80">
        <v>0</v>
      </c>
      <c r="Q1621" s="80">
        <v>0</v>
      </c>
      <c r="R1621" s="80">
        <v>0</v>
      </c>
      <c r="S1621" s="80">
        <v>0</v>
      </c>
      <c r="U1621" s="93">
        <f t="shared" si="306"/>
        <v>0</v>
      </c>
    </row>
    <row r="1622" spans="1:21">
      <c r="A1622" s="41" t="s">
        <v>33</v>
      </c>
      <c r="B1622" s="94" t="s">
        <v>6050</v>
      </c>
      <c r="C1622" s="74">
        <f t="shared" si="302"/>
        <v>2.3612047</v>
      </c>
      <c r="D1622" s="74">
        <f t="shared" si="303"/>
        <v>0</v>
      </c>
      <c r="E1622" s="74">
        <f t="shared" si="304"/>
        <v>2.3612047</v>
      </c>
      <c r="F1622" s="74">
        <f t="shared" si="305"/>
        <v>0</v>
      </c>
      <c r="G1622" s="98">
        <v>0</v>
      </c>
      <c r="H1622" s="80">
        <v>0</v>
      </c>
      <c r="I1622" s="80">
        <v>0</v>
      </c>
      <c r="J1622" s="80">
        <v>0</v>
      </c>
      <c r="K1622" s="80">
        <v>0</v>
      </c>
      <c r="L1622" s="80">
        <v>0</v>
      </c>
      <c r="M1622" s="80">
        <v>0</v>
      </c>
      <c r="N1622" s="80">
        <v>2.3612047</v>
      </c>
      <c r="O1622" s="80">
        <v>0</v>
      </c>
      <c r="P1622" s="80">
        <v>0</v>
      </c>
      <c r="Q1622" s="80">
        <v>0</v>
      </c>
      <c r="R1622" s="80">
        <v>0</v>
      </c>
      <c r="S1622" s="80">
        <v>0</v>
      </c>
      <c r="U1622" s="93">
        <f t="shared" si="306"/>
        <v>0</v>
      </c>
    </row>
    <row r="1623" spans="1:21">
      <c r="A1623" s="41" t="s">
        <v>33</v>
      </c>
      <c r="B1623" s="94" t="s">
        <v>6051</v>
      </c>
      <c r="C1623" s="74">
        <f t="shared" si="302"/>
        <v>55.041381440000002</v>
      </c>
      <c r="D1623" s="74">
        <f t="shared" si="303"/>
        <v>0.11909944</v>
      </c>
      <c r="E1623" s="74">
        <f t="shared" si="304"/>
        <v>54.922282000000003</v>
      </c>
      <c r="F1623" s="74">
        <f t="shared" si="305"/>
        <v>0</v>
      </c>
      <c r="G1623" s="98">
        <v>0</v>
      </c>
      <c r="H1623" s="80">
        <v>0</v>
      </c>
      <c r="I1623" s="80">
        <v>0</v>
      </c>
      <c r="J1623" s="80">
        <v>0</v>
      </c>
      <c r="K1623" s="80">
        <v>0</v>
      </c>
      <c r="L1623" s="80">
        <v>0</v>
      </c>
      <c r="M1623" s="80">
        <v>0.11909944</v>
      </c>
      <c r="N1623" s="80">
        <v>54.922282000000003</v>
      </c>
      <c r="O1623" s="80">
        <v>0</v>
      </c>
      <c r="P1623" s="80">
        <v>0</v>
      </c>
      <c r="Q1623" s="80">
        <v>0</v>
      </c>
      <c r="R1623" s="80">
        <v>0</v>
      </c>
      <c r="S1623" s="80">
        <v>0</v>
      </c>
      <c r="U1623" s="93">
        <f t="shared" si="306"/>
        <v>0</v>
      </c>
    </row>
    <row r="1624" spans="1:21">
      <c r="A1624" s="41" t="s">
        <v>33</v>
      </c>
      <c r="B1624" s="94" t="s">
        <v>6052</v>
      </c>
      <c r="C1624" s="74">
        <f t="shared" si="302"/>
        <v>1.4877817600000001</v>
      </c>
      <c r="D1624" s="74">
        <f t="shared" si="303"/>
        <v>8.2255999999999996E-4</v>
      </c>
      <c r="E1624" s="74">
        <f t="shared" si="304"/>
        <v>1.4869592</v>
      </c>
      <c r="F1624" s="74">
        <f t="shared" si="305"/>
        <v>0</v>
      </c>
      <c r="G1624" s="98">
        <v>0</v>
      </c>
      <c r="H1624" s="80">
        <v>0</v>
      </c>
      <c r="I1624" s="80">
        <v>0</v>
      </c>
      <c r="J1624" s="80">
        <v>0</v>
      </c>
      <c r="K1624" s="80">
        <v>0</v>
      </c>
      <c r="L1624" s="80">
        <v>0</v>
      </c>
      <c r="M1624" s="80">
        <v>8.2255999999999996E-4</v>
      </c>
      <c r="N1624" s="80">
        <v>1.4869592</v>
      </c>
      <c r="O1624" s="80">
        <v>0</v>
      </c>
      <c r="P1624" s="80">
        <v>0</v>
      </c>
      <c r="Q1624" s="80">
        <v>0</v>
      </c>
      <c r="R1624" s="80">
        <v>0</v>
      </c>
      <c r="S1624" s="80">
        <v>0</v>
      </c>
      <c r="U1624" s="93">
        <f t="shared" si="306"/>
        <v>0</v>
      </c>
    </row>
    <row r="1625" spans="1:21">
      <c r="A1625" s="41" t="s">
        <v>33</v>
      </c>
      <c r="B1625" s="94" t="s">
        <v>6053</v>
      </c>
      <c r="C1625" s="74">
        <f t="shared" si="302"/>
        <v>0.10716695000000001</v>
      </c>
      <c r="D1625" s="74">
        <f t="shared" si="303"/>
        <v>6.8526000000000004E-2</v>
      </c>
      <c r="E1625" s="74">
        <f t="shared" si="304"/>
        <v>3.864095E-2</v>
      </c>
      <c r="F1625" s="74">
        <f t="shared" si="305"/>
        <v>0</v>
      </c>
      <c r="G1625" s="98">
        <v>0</v>
      </c>
      <c r="H1625" s="80">
        <v>0</v>
      </c>
      <c r="I1625" s="80">
        <v>0</v>
      </c>
      <c r="J1625" s="80">
        <v>0</v>
      </c>
      <c r="K1625" s="80">
        <v>0</v>
      </c>
      <c r="L1625" s="80">
        <v>0</v>
      </c>
      <c r="M1625" s="80">
        <v>6.8526000000000004E-2</v>
      </c>
      <c r="N1625" s="80">
        <v>3.864095E-2</v>
      </c>
      <c r="O1625" s="80">
        <v>0</v>
      </c>
      <c r="P1625" s="80">
        <v>0</v>
      </c>
      <c r="Q1625" s="80">
        <v>0</v>
      </c>
      <c r="R1625" s="80">
        <v>0</v>
      </c>
      <c r="S1625" s="80">
        <v>0</v>
      </c>
      <c r="U1625" s="93">
        <f t="shared" si="306"/>
        <v>0</v>
      </c>
    </row>
    <row r="1626" spans="1:21">
      <c r="A1626" s="41" t="s">
        <v>33</v>
      </c>
      <c r="B1626" s="94" t="s">
        <v>6054</v>
      </c>
      <c r="C1626" s="74">
        <f t="shared" si="302"/>
        <v>2785.2315999999996</v>
      </c>
      <c r="D1626" s="74">
        <f t="shared" si="303"/>
        <v>9.8476999999999997</v>
      </c>
      <c r="E1626" s="74">
        <f t="shared" si="304"/>
        <v>2775.3838999999998</v>
      </c>
      <c r="F1626" s="74">
        <f t="shared" si="305"/>
        <v>0</v>
      </c>
      <c r="G1626" s="98">
        <v>0</v>
      </c>
      <c r="H1626" s="80">
        <v>0</v>
      </c>
      <c r="I1626" s="80">
        <v>0</v>
      </c>
      <c r="J1626" s="80">
        <v>0</v>
      </c>
      <c r="K1626" s="80">
        <v>0</v>
      </c>
      <c r="L1626" s="80">
        <v>0</v>
      </c>
      <c r="M1626" s="80">
        <v>9.8476999999999997</v>
      </c>
      <c r="N1626" s="80">
        <v>2775.3838999999998</v>
      </c>
      <c r="O1626" s="80">
        <v>0</v>
      </c>
      <c r="P1626" s="80">
        <v>0</v>
      </c>
      <c r="Q1626" s="80">
        <v>0</v>
      </c>
      <c r="R1626" s="80">
        <v>0</v>
      </c>
      <c r="S1626" s="80">
        <v>0</v>
      </c>
      <c r="U1626" s="93">
        <f t="shared" si="306"/>
        <v>0</v>
      </c>
    </row>
    <row r="1627" spans="1:21">
      <c r="A1627" s="41" t="s">
        <v>33</v>
      </c>
      <c r="B1627" s="94" t="s">
        <v>6055</v>
      </c>
      <c r="C1627" s="74">
        <f t="shared" si="302"/>
        <v>25.396404</v>
      </c>
      <c r="D1627" s="74">
        <f t="shared" si="303"/>
        <v>0</v>
      </c>
      <c r="E1627" s="74">
        <f t="shared" si="304"/>
        <v>25.396404</v>
      </c>
      <c r="F1627" s="74">
        <f t="shared" si="305"/>
        <v>0</v>
      </c>
      <c r="G1627" s="98">
        <v>0</v>
      </c>
      <c r="H1627" s="80">
        <v>0</v>
      </c>
      <c r="I1627" s="80">
        <v>0</v>
      </c>
      <c r="J1627" s="80">
        <v>0</v>
      </c>
      <c r="K1627" s="80">
        <v>0</v>
      </c>
      <c r="L1627" s="80">
        <v>0</v>
      </c>
      <c r="M1627" s="80">
        <v>0</v>
      </c>
      <c r="N1627" s="80">
        <v>25.396404</v>
      </c>
      <c r="O1627" s="80">
        <v>0</v>
      </c>
      <c r="P1627" s="80">
        <v>0</v>
      </c>
      <c r="Q1627" s="80">
        <v>0</v>
      </c>
      <c r="R1627" s="80">
        <v>0</v>
      </c>
      <c r="S1627" s="80">
        <v>0</v>
      </c>
      <c r="U1627" s="93">
        <f t="shared" si="306"/>
        <v>0</v>
      </c>
    </row>
    <row r="1628" spans="1:21">
      <c r="A1628" s="41" t="s">
        <v>33</v>
      </c>
      <c r="B1628" s="94" t="s">
        <v>6056</v>
      </c>
      <c r="C1628" s="74">
        <f t="shared" si="302"/>
        <v>1592.9787502700001</v>
      </c>
      <c r="D1628" s="74">
        <f t="shared" si="303"/>
        <v>3.6266502699999998</v>
      </c>
      <c r="E1628" s="74">
        <f t="shared" si="304"/>
        <v>1589.3521000000001</v>
      </c>
      <c r="F1628" s="74">
        <f t="shared" si="305"/>
        <v>0</v>
      </c>
      <c r="G1628" s="98">
        <v>0</v>
      </c>
      <c r="H1628" s="80">
        <v>0</v>
      </c>
      <c r="I1628" s="80">
        <v>0</v>
      </c>
      <c r="J1628" s="80">
        <v>0</v>
      </c>
      <c r="K1628" s="80">
        <v>0</v>
      </c>
      <c r="L1628" s="80">
        <v>0.20998547000000001</v>
      </c>
      <c r="M1628" s="80">
        <v>3.4166647999999999</v>
      </c>
      <c r="N1628" s="80">
        <v>1589.3521000000001</v>
      </c>
      <c r="O1628" s="80">
        <v>0</v>
      </c>
      <c r="P1628" s="80">
        <v>0</v>
      </c>
      <c r="Q1628" s="80">
        <v>0</v>
      </c>
      <c r="R1628" s="80">
        <v>0</v>
      </c>
      <c r="S1628" s="80">
        <v>0</v>
      </c>
      <c r="U1628" s="93">
        <f t="shared" si="306"/>
        <v>0</v>
      </c>
    </row>
    <row r="1629" spans="1:21">
      <c r="A1629" s="41" t="s">
        <v>33</v>
      </c>
      <c r="B1629" s="94" t="s">
        <v>6057</v>
      </c>
      <c r="C1629" s="74">
        <f t="shared" si="302"/>
        <v>611.99903994299996</v>
      </c>
      <c r="D1629" s="74">
        <f t="shared" si="303"/>
        <v>1.0879943E-2</v>
      </c>
      <c r="E1629" s="74">
        <f t="shared" si="304"/>
        <v>611.98815999999999</v>
      </c>
      <c r="F1629" s="74">
        <f t="shared" si="305"/>
        <v>0</v>
      </c>
      <c r="G1629" s="98">
        <v>0</v>
      </c>
      <c r="H1629" s="80">
        <v>0</v>
      </c>
      <c r="I1629" s="80">
        <v>0</v>
      </c>
      <c r="J1629" s="80">
        <v>0</v>
      </c>
      <c r="K1629" s="80">
        <v>0</v>
      </c>
      <c r="L1629" s="80">
        <v>0</v>
      </c>
      <c r="M1629" s="80">
        <v>1.0879943E-2</v>
      </c>
      <c r="N1629" s="80">
        <v>611.98815999999999</v>
      </c>
      <c r="O1629" s="80">
        <v>0</v>
      </c>
      <c r="P1629" s="80">
        <v>0</v>
      </c>
      <c r="Q1629" s="80">
        <v>0</v>
      </c>
      <c r="R1629" s="80">
        <v>0</v>
      </c>
      <c r="S1629" s="80">
        <v>0</v>
      </c>
      <c r="U1629" s="93">
        <f t="shared" si="306"/>
        <v>0</v>
      </c>
    </row>
    <row r="1630" spans="1:21">
      <c r="A1630" s="41" t="s">
        <v>33</v>
      </c>
      <c r="B1630" s="94" t="s">
        <v>6058</v>
      </c>
      <c r="C1630" s="74">
        <f t="shared" si="302"/>
        <v>26.342963000000001</v>
      </c>
      <c r="D1630" s="74">
        <f t="shared" si="303"/>
        <v>3.4844E-2</v>
      </c>
      <c r="E1630" s="74">
        <f t="shared" si="304"/>
        <v>26.308119000000001</v>
      </c>
      <c r="F1630" s="74">
        <f t="shared" si="305"/>
        <v>0</v>
      </c>
      <c r="G1630" s="98">
        <v>0</v>
      </c>
      <c r="H1630" s="80">
        <v>0</v>
      </c>
      <c r="I1630" s="80">
        <v>0</v>
      </c>
      <c r="J1630" s="80">
        <v>0</v>
      </c>
      <c r="K1630" s="80">
        <v>0</v>
      </c>
      <c r="L1630" s="80">
        <v>0</v>
      </c>
      <c r="M1630" s="80">
        <v>3.4844E-2</v>
      </c>
      <c r="N1630" s="80">
        <v>26.308119000000001</v>
      </c>
      <c r="O1630" s="80">
        <v>0</v>
      </c>
      <c r="P1630" s="80">
        <v>0</v>
      </c>
      <c r="Q1630" s="80">
        <v>0</v>
      </c>
      <c r="R1630" s="80">
        <v>0</v>
      </c>
      <c r="S1630" s="80">
        <v>0</v>
      </c>
      <c r="U1630" s="93">
        <f t="shared" si="306"/>
        <v>0</v>
      </c>
    </row>
    <row r="1632" spans="1:21">
      <c r="B1632" s="81" t="s">
        <v>4333</v>
      </c>
    </row>
    <row r="1633" spans="1:21">
      <c r="A1633" s="41" t="s">
        <v>33</v>
      </c>
      <c r="B1633" s="94" t="s">
        <v>6059</v>
      </c>
      <c r="C1633" s="74">
        <f t="shared" ref="C1633:C1674" si="307">D1633+E1633+F1633+G1633</f>
        <v>0.96876749752000002</v>
      </c>
      <c r="D1633" s="74">
        <f t="shared" ref="D1633:D1674" si="308">J1633+K1633+L1633+M1633</f>
        <v>6.0799415920000002E-2</v>
      </c>
      <c r="E1633" s="74">
        <f t="shared" ref="E1633:E1674" si="309">H1633+I1633+N1633</f>
        <v>0.55024967299999994</v>
      </c>
      <c r="F1633" s="74">
        <f t="shared" ref="F1633:F1674" si="310">O1633+IF(P1633="x",0,P1633)+IF(Q1633="x",0,Q1633)+IF(R1633="x",0,R1633)+S1633</f>
        <v>4.2023918600000001E-2</v>
      </c>
      <c r="G1633" s="98">
        <v>0.31569448999999999</v>
      </c>
      <c r="H1633" s="80">
        <v>1.0617243E-2</v>
      </c>
      <c r="I1633" s="80">
        <v>0.34370822000000001</v>
      </c>
      <c r="J1633" s="80">
        <v>5.0311868000000003E-2</v>
      </c>
      <c r="K1633" s="80">
        <v>6.0149755999999999E-3</v>
      </c>
      <c r="L1633" s="80">
        <v>5.1230092000000005E-4</v>
      </c>
      <c r="M1633" s="80">
        <v>3.9602713999999997E-3</v>
      </c>
      <c r="N1633" s="80">
        <v>0.19592420999999999</v>
      </c>
      <c r="O1633" s="80">
        <v>5.9517770999999997E-3</v>
      </c>
      <c r="P1633" s="80">
        <v>0</v>
      </c>
      <c r="Q1633" s="80">
        <v>5.5641027000000003E-3</v>
      </c>
      <c r="R1633" s="80">
        <v>2.4408447E-2</v>
      </c>
      <c r="S1633" s="80">
        <v>6.0995918E-3</v>
      </c>
      <c r="U1633" s="93">
        <f t="shared" ref="U1633:U1674" si="311">G1633/0.116</f>
        <v>2.7215042241379308</v>
      </c>
    </row>
    <row r="1634" spans="1:21">
      <c r="A1634" s="41" t="s">
        <v>33</v>
      </c>
      <c r="B1634" s="94" t="s">
        <v>6060</v>
      </c>
      <c r="C1634" s="74">
        <f t="shared" si="307"/>
        <v>1.3711673671599998</v>
      </c>
      <c r="D1634" s="74">
        <f t="shared" si="308"/>
        <v>9.5189046859999987E-2</v>
      </c>
      <c r="E1634" s="74">
        <f t="shared" si="309"/>
        <v>0.73440551999999992</v>
      </c>
      <c r="F1634" s="74">
        <f t="shared" si="310"/>
        <v>5.0626700299999994E-2</v>
      </c>
      <c r="G1634" s="98">
        <v>0.4909461</v>
      </c>
      <c r="H1634" s="80">
        <v>1.0999770000000001E-2</v>
      </c>
      <c r="I1634" s="80">
        <v>0.45882288999999998</v>
      </c>
      <c r="J1634" s="80">
        <v>7.9666672999999993E-2</v>
      </c>
      <c r="K1634" s="80">
        <v>9.8338929000000002E-3</v>
      </c>
      <c r="L1634" s="80">
        <v>6.6054695999999999E-4</v>
      </c>
      <c r="M1634" s="80">
        <v>5.0279340000000004E-3</v>
      </c>
      <c r="N1634" s="80">
        <v>0.26458285999999998</v>
      </c>
      <c r="O1634" s="80">
        <v>8.1285165000000003E-3</v>
      </c>
      <c r="P1634" s="80">
        <v>0</v>
      </c>
      <c r="Q1634" s="80">
        <v>5.6289553000000003E-3</v>
      </c>
      <c r="R1634" s="80">
        <v>3.0591898999999999E-2</v>
      </c>
      <c r="S1634" s="80">
        <v>6.2773294999999996E-3</v>
      </c>
      <c r="U1634" s="93">
        <f t="shared" si="311"/>
        <v>4.2322939655172416</v>
      </c>
    </row>
    <row r="1635" spans="1:21">
      <c r="A1635" s="41" t="s">
        <v>33</v>
      </c>
      <c r="B1635" s="94" t="s">
        <v>6061</v>
      </c>
      <c r="C1635" s="74">
        <f t="shared" si="307"/>
        <v>1.6114206004399998</v>
      </c>
      <c r="D1635" s="74">
        <f t="shared" si="308"/>
        <v>0.12912254224</v>
      </c>
      <c r="E1635" s="74">
        <f t="shared" si="309"/>
        <v>0.89585535900000002</v>
      </c>
      <c r="F1635" s="74">
        <f t="shared" si="310"/>
        <v>6.3155199199999998E-2</v>
      </c>
      <c r="G1635" s="98">
        <v>0.52328750000000002</v>
      </c>
      <c r="H1635" s="80">
        <v>1.5700928999999999E-2</v>
      </c>
      <c r="I1635" s="80">
        <v>0.53343876000000001</v>
      </c>
      <c r="J1635" s="80">
        <v>0.10620327</v>
      </c>
      <c r="K1635" s="80">
        <v>1.4848895000000001E-2</v>
      </c>
      <c r="L1635" s="80">
        <v>9.7167064000000004E-4</v>
      </c>
      <c r="M1635" s="80">
        <v>7.0987066E-3</v>
      </c>
      <c r="N1635" s="80">
        <v>0.34671566999999998</v>
      </c>
      <c r="O1635" s="80">
        <v>1.1132426000000001E-2</v>
      </c>
      <c r="P1635" s="80">
        <v>0</v>
      </c>
      <c r="Q1635" s="80">
        <v>6.1530322000000002E-3</v>
      </c>
      <c r="R1635" s="80">
        <v>3.3869048999999998E-2</v>
      </c>
      <c r="S1635" s="80">
        <v>1.2000692E-2</v>
      </c>
      <c r="U1635" s="93">
        <f t="shared" si="311"/>
        <v>4.5110991379310343</v>
      </c>
    </row>
    <row r="1636" spans="1:21">
      <c r="A1636" s="41" t="s">
        <v>33</v>
      </c>
      <c r="B1636" s="94" t="s">
        <v>6062</v>
      </c>
      <c r="C1636" s="74">
        <f t="shared" si="307"/>
        <v>1.11715585437</v>
      </c>
      <c r="D1636" s="74">
        <f t="shared" si="308"/>
        <v>7.3342967070000001E-2</v>
      </c>
      <c r="E1636" s="74">
        <f t="shared" si="309"/>
        <v>0.65501024100000005</v>
      </c>
      <c r="F1636" s="74">
        <f t="shared" si="310"/>
        <v>4.0315946300000002E-2</v>
      </c>
      <c r="G1636" s="98">
        <v>0.34848669999999998</v>
      </c>
      <c r="H1636" s="80">
        <v>1.1088211000000001E-2</v>
      </c>
      <c r="I1636" s="80">
        <v>0.39890340000000002</v>
      </c>
      <c r="J1636" s="80">
        <v>5.7971585999999999E-2</v>
      </c>
      <c r="K1636" s="80">
        <v>8.6565631000000004E-3</v>
      </c>
      <c r="L1636" s="80">
        <v>7.6127427000000005E-4</v>
      </c>
      <c r="M1636" s="80">
        <v>5.9535437000000002E-3</v>
      </c>
      <c r="N1636" s="80">
        <v>0.24501862999999999</v>
      </c>
      <c r="O1636" s="80">
        <v>6.8989962000000002E-3</v>
      </c>
      <c r="P1636" s="80">
        <v>0</v>
      </c>
      <c r="Q1636" s="80">
        <v>6.2685783E-3</v>
      </c>
      <c r="R1636" s="80">
        <v>2.1925041999999999E-2</v>
      </c>
      <c r="S1636" s="80">
        <v>5.2233297999999999E-3</v>
      </c>
      <c r="U1636" s="93">
        <f t="shared" si="311"/>
        <v>3.0041956896551723</v>
      </c>
    </row>
    <row r="1637" spans="1:21">
      <c r="A1637" s="41" t="s">
        <v>33</v>
      </c>
      <c r="B1637" s="94" t="s">
        <v>6063</v>
      </c>
      <c r="C1637" s="74">
        <f t="shared" si="307"/>
        <v>0.98249437795999994</v>
      </c>
      <c r="D1637" s="74">
        <f t="shared" si="308"/>
        <v>5.2106841460000004E-2</v>
      </c>
      <c r="E1637" s="74">
        <f t="shared" si="309"/>
        <v>0.54492668049999993</v>
      </c>
      <c r="F1637" s="74">
        <f t="shared" si="310"/>
        <v>3.8419815999999996E-2</v>
      </c>
      <c r="G1637" s="98">
        <v>0.34704104000000002</v>
      </c>
      <c r="H1637" s="80">
        <v>9.8739104999999994E-3</v>
      </c>
      <c r="I1637" s="80">
        <v>0.26727774999999998</v>
      </c>
      <c r="J1637" s="80">
        <v>4.0778778000000002E-2</v>
      </c>
      <c r="K1637" s="80">
        <v>7.0087161000000004E-3</v>
      </c>
      <c r="L1637" s="80">
        <v>5.0362105999999997E-4</v>
      </c>
      <c r="M1637" s="80">
        <v>3.8157262999999999E-3</v>
      </c>
      <c r="N1637" s="80">
        <v>0.26777501999999997</v>
      </c>
      <c r="O1637" s="80">
        <v>5.6780889999999999E-3</v>
      </c>
      <c r="P1637" s="80">
        <v>0</v>
      </c>
      <c r="Q1637" s="80">
        <v>5.8910307E-3</v>
      </c>
      <c r="R1637" s="80">
        <v>2.1707049999999999E-2</v>
      </c>
      <c r="S1637" s="80">
        <v>5.1436462999999997E-3</v>
      </c>
      <c r="U1637" s="93">
        <f t="shared" si="311"/>
        <v>2.9917331034482757</v>
      </c>
    </row>
    <row r="1638" spans="1:21">
      <c r="A1638" s="41" t="s">
        <v>33</v>
      </c>
      <c r="B1638" s="94" t="s">
        <v>6064</v>
      </c>
      <c r="C1638" s="74">
        <f t="shared" si="307"/>
        <v>1.4700030472500001</v>
      </c>
      <c r="D1638" s="74">
        <f t="shared" si="308"/>
        <v>0.14710094165000001</v>
      </c>
      <c r="E1638" s="74">
        <f t="shared" si="309"/>
        <v>0.69136052999999997</v>
      </c>
      <c r="F1638" s="74">
        <f t="shared" si="310"/>
        <v>5.8799775600000007E-2</v>
      </c>
      <c r="G1638" s="98">
        <v>0.57274179999999997</v>
      </c>
      <c r="H1638" s="80">
        <v>1.409944E-2</v>
      </c>
      <c r="I1638" s="80">
        <v>0.46888364999999999</v>
      </c>
      <c r="J1638" s="80">
        <v>0.12882236999999999</v>
      </c>
      <c r="K1638" s="80">
        <v>1.1672913E-2</v>
      </c>
      <c r="L1638" s="80">
        <v>8.1592304999999999E-4</v>
      </c>
      <c r="M1638" s="80">
        <v>5.7897356000000001E-3</v>
      </c>
      <c r="N1638" s="80">
        <v>0.20837744</v>
      </c>
      <c r="O1638" s="80">
        <v>1.1068771999999999E-2</v>
      </c>
      <c r="P1638" s="80">
        <v>0</v>
      </c>
      <c r="Q1638" s="80">
        <v>5.7987265999999999E-3</v>
      </c>
      <c r="R1638" s="80">
        <v>2.2057064000000001E-2</v>
      </c>
      <c r="S1638" s="80">
        <v>1.9875212999999999E-2</v>
      </c>
      <c r="U1638" s="93">
        <f t="shared" si="311"/>
        <v>4.937429310344827</v>
      </c>
    </row>
    <row r="1639" spans="1:21">
      <c r="A1639" s="41" t="s">
        <v>33</v>
      </c>
      <c r="B1639" s="94" t="s">
        <v>6065</v>
      </c>
      <c r="C1639" s="74">
        <f t="shared" si="307"/>
        <v>0.92597187308999995</v>
      </c>
      <c r="D1639" s="74">
        <f t="shared" si="308"/>
        <v>6.0154749190000002E-2</v>
      </c>
      <c r="E1639" s="74">
        <f t="shared" si="309"/>
        <v>0.595807419</v>
      </c>
      <c r="F1639" s="74">
        <f t="shared" si="310"/>
        <v>4.5474974899999999E-2</v>
      </c>
      <c r="G1639" s="98">
        <v>0.22453472999999999</v>
      </c>
      <c r="H1639" s="80">
        <v>1.1891059000000001E-2</v>
      </c>
      <c r="I1639" s="80">
        <v>0.4139504</v>
      </c>
      <c r="J1639" s="80">
        <v>4.7164431E-2</v>
      </c>
      <c r="K1639" s="80">
        <v>7.3795900000000001E-3</v>
      </c>
      <c r="L1639" s="80">
        <v>6.6411268999999997E-4</v>
      </c>
      <c r="M1639" s="80">
        <v>4.9466155000000003E-3</v>
      </c>
      <c r="N1639" s="80">
        <v>0.16996596</v>
      </c>
      <c r="O1639" s="80">
        <v>6.9512695999999997E-3</v>
      </c>
      <c r="P1639" s="80">
        <v>0</v>
      </c>
      <c r="Q1639" s="80">
        <v>6.5208599000000003E-3</v>
      </c>
      <c r="R1639" s="80">
        <v>2.5982025999999998E-2</v>
      </c>
      <c r="S1639" s="80">
        <v>6.0208194000000003E-3</v>
      </c>
      <c r="U1639" s="93">
        <f t="shared" si="311"/>
        <v>1.9356442241379308</v>
      </c>
    </row>
    <row r="1640" spans="1:21">
      <c r="A1640" s="41" t="s">
        <v>33</v>
      </c>
      <c r="B1640" s="94" t="s">
        <v>6066</v>
      </c>
      <c r="C1640" s="74">
        <f t="shared" si="307"/>
        <v>1.0595894506299999</v>
      </c>
      <c r="D1640" s="74">
        <f t="shared" si="308"/>
        <v>6.6499360529999996E-2</v>
      </c>
      <c r="E1640" s="74">
        <f t="shared" si="309"/>
        <v>0.60183558999999998</v>
      </c>
      <c r="F1640" s="74">
        <f t="shared" si="310"/>
        <v>4.5963660099999998E-2</v>
      </c>
      <c r="G1640" s="98">
        <v>0.34529083999999999</v>
      </c>
      <c r="H1640" s="80">
        <v>1.1612610000000001E-2</v>
      </c>
      <c r="I1640" s="80">
        <v>0.37593086999999997</v>
      </c>
      <c r="J1640" s="80">
        <v>5.5028605000000001E-2</v>
      </c>
      <c r="K1640" s="80">
        <v>6.5788796000000004E-3</v>
      </c>
      <c r="L1640" s="80">
        <v>5.6032912999999995E-4</v>
      </c>
      <c r="M1640" s="80">
        <v>4.3315467999999998E-3</v>
      </c>
      <c r="N1640" s="80">
        <v>0.21429211000000001</v>
      </c>
      <c r="O1640" s="80">
        <v>6.5097562000000003E-3</v>
      </c>
      <c r="P1640" s="80">
        <v>0</v>
      </c>
      <c r="Q1640" s="80">
        <v>6.0857372999999996E-3</v>
      </c>
      <c r="R1640" s="80">
        <v>2.6696738000000001E-2</v>
      </c>
      <c r="S1640" s="80">
        <v>6.6714286000000003E-3</v>
      </c>
      <c r="U1640" s="93">
        <f t="shared" si="311"/>
        <v>2.976645172413793</v>
      </c>
    </row>
    <row r="1641" spans="1:21">
      <c r="A1641" s="41" t="s">
        <v>33</v>
      </c>
      <c r="B1641" s="94" t="s">
        <v>6067</v>
      </c>
      <c r="C1641" s="74">
        <f t="shared" si="307"/>
        <v>1.4997143211399999</v>
      </c>
      <c r="D1641" s="74">
        <f t="shared" si="308"/>
        <v>0.10411301903999999</v>
      </c>
      <c r="E1641" s="74">
        <f t="shared" si="309"/>
        <v>0.80325604799999994</v>
      </c>
      <c r="F1641" s="74">
        <f t="shared" si="310"/>
        <v>5.5372954099999996E-2</v>
      </c>
      <c r="G1641" s="98">
        <v>0.53697229999999996</v>
      </c>
      <c r="H1641" s="80">
        <v>1.2030997999999999E-2</v>
      </c>
      <c r="I1641" s="80">
        <v>0.50183754000000003</v>
      </c>
      <c r="J1641" s="80">
        <v>8.7135423000000004E-2</v>
      </c>
      <c r="K1641" s="80">
        <v>1.0755819999999999E-2</v>
      </c>
      <c r="L1641" s="80">
        <v>7.2247323999999997E-4</v>
      </c>
      <c r="M1641" s="80">
        <v>5.4993027999999996E-3</v>
      </c>
      <c r="N1641" s="80">
        <v>0.28938751000000001</v>
      </c>
      <c r="O1641" s="80">
        <v>8.8905649999999996E-3</v>
      </c>
      <c r="P1641" s="80">
        <v>0</v>
      </c>
      <c r="Q1641" s="80">
        <v>6.1566698999999999E-3</v>
      </c>
      <c r="R1641" s="80">
        <v>3.3459889999999999E-2</v>
      </c>
      <c r="S1641" s="80">
        <v>6.8658291999999996E-3</v>
      </c>
      <c r="U1641" s="93">
        <f t="shared" si="311"/>
        <v>4.6290715517241372</v>
      </c>
    </row>
    <row r="1642" spans="1:21">
      <c r="A1642" s="41" t="s">
        <v>33</v>
      </c>
      <c r="B1642" s="94" t="s">
        <v>6068</v>
      </c>
      <c r="C1642" s="74">
        <f t="shared" si="307"/>
        <v>1.7624912840999998</v>
      </c>
      <c r="D1642" s="74">
        <f t="shared" si="308"/>
        <v>0.1412277841</v>
      </c>
      <c r="E1642" s="74">
        <f t="shared" si="309"/>
        <v>0.97984180099999996</v>
      </c>
      <c r="F1642" s="74">
        <f t="shared" si="310"/>
        <v>6.9075998999999999E-2</v>
      </c>
      <c r="G1642" s="98">
        <v>0.57234569999999996</v>
      </c>
      <c r="H1642" s="80">
        <v>1.7172890999999999E-2</v>
      </c>
      <c r="I1642" s="80">
        <v>0.58344863999999996</v>
      </c>
      <c r="J1642" s="80">
        <v>0.11615983000000001</v>
      </c>
      <c r="K1642" s="80">
        <v>1.6240978999999999E-2</v>
      </c>
      <c r="L1642" s="80">
        <v>1.0627648E-3</v>
      </c>
      <c r="M1642" s="80">
        <v>7.7642103000000002E-3</v>
      </c>
      <c r="N1642" s="80">
        <v>0.37922027000000003</v>
      </c>
      <c r="O1642" s="80">
        <v>1.2176091E-2</v>
      </c>
      <c r="P1642" s="80">
        <v>0</v>
      </c>
      <c r="Q1642" s="80">
        <v>6.7298790000000002E-3</v>
      </c>
      <c r="R1642" s="80">
        <v>3.7044272000000003E-2</v>
      </c>
      <c r="S1642" s="80">
        <v>1.3125757E-2</v>
      </c>
      <c r="U1642" s="93">
        <f t="shared" si="311"/>
        <v>4.9340146551724136</v>
      </c>
    </row>
    <row r="1643" spans="1:21">
      <c r="A1643" s="41" t="s">
        <v>33</v>
      </c>
      <c r="B1643" s="94" t="s">
        <v>6069</v>
      </c>
      <c r="C1643" s="74">
        <f t="shared" si="307"/>
        <v>1.22188920653</v>
      </c>
      <c r="D1643" s="74">
        <f t="shared" si="308"/>
        <v>8.021887003E-2</v>
      </c>
      <c r="E1643" s="74">
        <f t="shared" si="309"/>
        <v>0.71641744000000007</v>
      </c>
      <c r="F1643" s="74">
        <f t="shared" si="310"/>
        <v>4.4095566499999996E-2</v>
      </c>
      <c r="G1643" s="98">
        <v>0.38115733000000002</v>
      </c>
      <c r="H1643" s="80">
        <v>1.212773E-2</v>
      </c>
      <c r="I1643" s="80">
        <v>0.43630058999999999</v>
      </c>
      <c r="J1643" s="80">
        <v>6.3406422000000004E-2</v>
      </c>
      <c r="K1643" s="80">
        <v>9.4681159000000008E-3</v>
      </c>
      <c r="L1643" s="80">
        <v>8.3264373E-4</v>
      </c>
      <c r="M1643" s="80">
        <v>6.5116884E-3</v>
      </c>
      <c r="N1643" s="80">
        <v>0.26798912000000003</v>
      </c>
      <c r="O1643" s="80">
        <v>7.5457770999999996E-3</v>
      </c>
      <c r="P1643" s="80">
        <v>0</v>
      </c>
      <c r="Q1643" s="80">
        <v>6.8562574999999999E-3</v>
      </c>
      <c r="R1643" s="80">
        <v>2.3980515000000001E-2</v>
      </c>
      <c r="S1643" s="80">
        <v>5.7130169000000003E-3</v>
      </c>
      <c r="U1643" s="93">
        <f t="shared" si="311"/>
        <v>3.285839051724138</v>
      </c>
    </row>
    <row r="1644" spans="1:21">
      <c r="A1644" s="41" t="s">
        <v>33</v>
      </c>
      <c r="B1644" s="94" t="s">
        <v>6070</v>
      </c>
      <c r="C1644" s="74">
        <f t="shared" si="307"/>
        <v>1.07460323114</v>
      </c>
      <c r="D1644" s="74">
        <f t="shared" si="308"/>
        <v>5.6991857340000007E-2</v>
      </c>
      <c r="E1644" s="74">
        <f t="shared" si="309"/>
        <v>0.59601356000000005</v>
      </c>
      <c r="F1644" s="74">
        <f t="shared" si="310"/>
        <v>4.2021673800000006E-2</v>
      </c>
      <c r="G1644" s="98">
        <v>0.37957614000000001</v>
      </c>
      <c r="H1644" s="80">
        <v>1.079959E-2</v>
      </c>
      <c r="I1644" s="80">
        <v>0.29233503999999999</v>
      </c>
      <c r="J1644" s="80">
        <v>4.4601788000000003E-2</v>
      </c>
      <c r="K1644" s="80">
        <v>7.6657831999999999E-3</v>
      </c>
      <c r="L1644" s="80">
        <v>5.5083553999999996E-4</v>
      </c>
      <c r="M1644" s="80">
        <v>4.1734505999999998E-3</v>
      </c>
      <c r="N1644" s="80">
        <v>0.29287892999999998</v>
      </c>
      <c r="O1644" s="80">
        <v>6.2104098000000003E-3</v>
      </c>
      <c r="P1644" s="80">
        <v>0</v>
      </c>
      <c r="Q1644" s="80">
        <v>6.4433149000000002E-3</v>
      </c>
      <c r="R1644" s="80">
        <v>2.3742085999999999E-2</v>
      </c>
      <c r="S1644" s="80">
        <v>5.6258630999999996E-3</v>
      </c>
      <c r="U1644" s="93">
        <f t="shared" si="311"/>
        <v>3.2722081034482757</v>
      </c>
    </row>
    <row r="1645" spans="1:21">
      <c r="A1645" s="41" t="s">
        <v>33</v>
      </c>
      <c r="B1645" s="94" t="s">
        <v>6071</v>
      </c>
      <c r="C1645" s="74">
        <f t="shared" si="307"/>
        <v>1.6078158354400003</v>
      </c>
      <c r="D1645" s="74">
        <f t="shared" si="308"/>
        <v>0.16089164724000002</v>
      </c>
      <c r="E1645" s="74">
        <f t="shared" si="309"/>
        <v>0.7561755830000001</v>
      </c>
      <c r="F1645" s="74">
        <f t="shared" si="310"/>
        <v>6.4312255200000001E-2</v>
      </c>
      <c r="G1645" s="98">
        <v>0.62643634999999998</v>
      </c>
      <c r="H1645" s="80">
        <v>1.5421262999999999E-2</v>
      </c>
      <c r="I1645" s="80">
        <v>0.51284149000000001</v>
      </c>
      <c r="J1645" s="80">
        <v>0.14089946</v>
      </c>
      <c r="K1645" s="80">
        <v>1.2767248E-2</v>
      </c>
      <c r="L1645" s="80">
        <v>8.9241584000000003E-4</v>
      </c>
      <c r="M1645" s="80">
        <v>6.3325233999999998E-3</v>
      </c>
      <c r="N1645" s="80">
        <v>0.22791283000000001</v>
      </c>
      <c r="O1645" s="80">
        <v>1.2106469999999999E-2</v>
      </c>
      <c r="P1645" s="80">
        <v>0</v>
      </c>
      <c r="Q1645" s="80">
        <v>6.3423571999999999E-3</v>
      </c>
      <c r="R1645" s="80">
        <v>2.4124914000000001E-2</v>
      </c>
      <c r="S1645" s="80">
        <v>2.1738514E-2</v>
      </c>
      <c r="U1645" s="93">
        <f t="shared" si="311"/>
        <v>5.4003133620689647</v>
      </c>
    </row>
    <row r="1646" spans="1:21">
      <c r="A1646" s="41" t="s">
        <v>33</v>
      </c>
      <c r="B1646" s="94" t="s">
        <v>6072</v>
      </c>
      <c r="C1646" s="74">
        <f t="shared" si="307"/>
        <v>1.01278174745</v>
      </c>
      <c r="D1646" s="74">
        <f t="shared" si="308"/>
        <v>6.5794257549999999E-2</v>
      </c>
      <c r="E1646" s="74">
        <f t="shared" si="309"/>
        <v>0.65166436599999999</v>
      </c>
      <c r="F1646" s="74">
        <f t="shared" si="310"/>
        <v>4.9738253899999994E-2</v>
      </c>
      <c r="G1646" s="98">
        <v>0.24558487000000001</v>
      </c>
      <c r="H1646" s="80">
        <v>1.3005846E-2</v>
      </c>
      <c r="I1646" s="80">
        <v>0.45275824999999997</v>
      </c>
      <c r="J1646" s="80">
        <v>5.1586096999999997E-2</v>
      </c>
      <c r="K1646" s="80">
        <v>8.0714266000000007E-3</v>
      </c>
      <c r="L1646" s="80">
        <v>7.2637324999999997E-4</v>
      </c>
      <c r="M1646" s="80">
        <v>5.4103607000000001E-3</v>
      </c>
      <c r="N1646" s="80">
        <v>0.18590027000000001</v>
      </c>
      <c r="O1646" s="80">
        <v>7.6029510999999998E-3</v>
      </c>
      <c r="P1646" s="80">
        <v>0</v>
      </c>
      <c r="Q1646" s="80">
        <v>7.1321906000000003E-3</v>
      </c>
      <c r="R1646" s="80">
        <v>2.8417840999999999E-2</v>
      </c>
      <c r="S1646" s="80">
        <v>6.5852712000000002E-3</v>
      </c>
      <c r="U1646" s="93">
        <f t="shared" si="311"/>
        <v>2.1171109482758621</v>
      </c>
    </row>
    <row r="1647" spans="1:21">
      <c r="A1647" s="41" t="s">
        <v>33</v>
      </c>
      <c r="B1647" s="94" t="s">
        <v>6073</v>
      </c>
      <c r="C1647" s="74">
        <f t="shared" si="307"/>
        <v>2.1797268666000003</v>
      </c>
      <c r="D1647" s="74">
        <f t="shared" si="308"/>
        <v>0.1367986826</v>
      </c>
      <c r="E1647" s="74">
        <f t="shared" si="309"/>
        <v>1.238061777</v>
      </c>
      <c r="F1647" s="74">
        <f t="shared" si="310"/>
        <v>9.4553816999999998E-2</v>
      </c>
      <c r="G1647" s="98">
        <v>0.71031259000000002</v>
      </c>
      <c r="H1647" s="80">
        <v>2.3888797E-2</v>
      </c>
      <c r="I1647" s="80">
        <v>0.77334349999999996</v>
      </c>
      <c r="J1647" s="80">
        <v>0.1132017</v>
      </c>
      <c r="K1647" s="80">
        <v>1.3533695E-2</v>
      </c>
      <c r="L1647" s="80">
        <v>1.1526771E-3</v>
      </c>
      <c r="M1647" s="80">
        <v>8.9106105000000008E-3</v>
      </c>
      <c r="N1647" s="80">
        <v>0.44082948</v>
      </c>
      <c r="O1647" s="80">
        <v>1.3391498999999999E-2</v>
      </c>
      <c r="P1647" s="80">
        <v>0</v>
      </c>
      <c r="Q1647" s="80">
        <v>1.2519231E-2</v>
      </c>
      <c r="R1647" s="80">
        <v>5.4919005E-2</v>
      </c>
      <c r="S1647" s="80">
        <v>1.3724082E-2</v>
      </c>
      <c r="U1647" s="93">
        <f t="shared" si="311"/>
        <v>6.1233843965517236</v>
      </c>
    </row>
    <row r="1648" spans="1:21">
      <c r="A1648" s="41" t="s">
        <v>33</v>
      </c>
      <c r="B1648" s="94" t="s">
        <v>6074</v>
      </c>
      <c r="C1648" s="74">
        <f t="shared" si="307"/>
        <v>3.0851265486999999</v>
      </c>
      <c r="D1648" s="74">
        <f t="shared" si="308"/>
        <v>0.21417535170000002</v>
      </c>
      <c r="E1648" s="74">
        <f t="shared" si="309"/>
        <v>1.6524124220000003</v>
      </c>
      <c r="F1648" s="74">
        <f t="shared" si="310"/>
        <v>0.113910075</v>
      </c>
      <c r="G1648" s="98">
        <v>1.1046286999999999</v>
      </c>
      <c r="H1648" s="80">
        <v>2.4749482E-2</v>
      </c>
      <c r="I1648" s="80">
        <v>1.0323515000000001</v>
      </c>
      <c r="J1648" s="80">
        <v>0.17925000999999999</v>
      </c>
      <c r="K1648" s="80">
        <v>2.2126258999999999E-2</v>
      </c>
      <c r="L1648" s="80">
        <v>1.4862307000000001E-3</v>
      </c>
      <c r="M1648" s="80">
        <v>1.1312852E-2</v>
      </c>
      <c r="N1648" s="80">
        <v>0.59531144000000003</v>
      </c>
      <c r="O1648" s="80">
        <v>1.8289162000000001E-2</v>
      </c>
      <c r="P1648" s="80">
        <v>0</v>
      </c>
      <c r="Q1648" s="80">
        <v>1.2665149000000001E-2</v>
      </c>
      <c r="R1648" s="80">
        <v>6.8831772999999999E-2</v>
      </c>
      <c r="S1648" s="80">
        <v>1.4123991000000001E-2</v>
      </c>
      <c r="U1648" s="93">
        <f t="shared" si="311"/>
        <v>9.5226612068965508</v>
      </c>
    </row>
    <row r="1649" spans="1:21">
      <c r="A1649" s="41" t="s">
        <v>33</v>
      </c>
      <c r="B1649" s="94" t="s">
        <v>6075</v>
      </c>
      <c r="C1649" s="74">
        <f t="shared" si="307"/>
        <v>3.6256963819000001</v>
      </c>
      <c r="D1649" s="74">
        <f t="shared" si="308"/>
        <v>0.2905257329</v>
      </c>
      <c r="E1649" s="74">
        <f t="shared" si="309"/>
        <v>2.01567455</v>
      </c>
      <c r="F1649" s="74">
        <f t="shared" si="310"/>
        <v>0.14209919900000001</v>
      </c>
      <c r="G1649" s="98">
        <v>1.1773969</v>
      </c>
      <c r="H1649" s="80">
        <v>3.5327089999999998E-2</v>
      </c>
      <c r="I1649" s="80">
        <v>1.2002371999999999</v>
      </c>
      <c r="J1649" s="80">
        <v>0.23895737</v>
      </c>
      <c r="K1649" s="80">
        <v>3.3410014000000002E-2</v>
      </c>
      <c r="L1649" s="80">
        <v>2.1862588999999998E-3</v>
      </c>
      <c r="M1649" s="80">
        <v>1.5972090000000001E-2</v>
      </c>
      <c r="N1649" s="80">
        <v>0.78011026000000006</v>
      </c>
      <c r="O1649" s="80">
        <v>2.5047959000000002E-2</v>
      </c>
      <c r="P1649" s="80">
        <v>0</v>
      </c>
      <c r="Q1649" s="80">
        <v>1.3844323E-2</v>
      </c>
      <c r="R1649" s="80">
        <v>7.6205359E-2</v>
      </c>
      <c r="S1649" s="80">
        <v>2.7001557999999998E-2</v>
      </c>
      <c r="U1649" s="93">
        <f t="shared" si="311"/>
        <v>10.149973275862068</v>
      </c>
    </row>
    <row r="1650" spans="1:21">
      <c r="A1650" s="41" t="s">
        <v>33</v>
      </c>
      <c r="B1650" s="94" t="s">
        <v>6076</v>
      </c>
      <c r="C1650" s="74">
        <f t="shared" si="307"/>
        <v>2.5136006521000001</v>
      </c>
      <c r="D1650" s="74">
        <f t="shared" si="308"/>
        <v>0.16502167709999996</v>
      </c>
      <c r="E1650" s="74">
        <f t="shared" si="309"/>
        <v>1.473773024</v>
      </c>
      <c r="F1650" s="74">
        <f t="shared" si="310"/>
        <v>9.0710880999999993E-2</v>
      </c>
      <c r="G1650" s="98">
        <v>0.78409507000000001</v>
      </c>
      <c r="H1650" s="80">
        <v>2.4948474000000002E-2</v>
      </c>
      <c r="I1650" s="80">
        <v>0.89753263999999999</v>
      </c>
      <c r="J1650" s="80">
        <v>0.13043606999999999</v>
      </c>
      <c r="K1650" s="80">
        <v>1.9477266999999999E-2</v>
      </c>
      <c r="L1650" s="80">
        <v>1.7128670999999999E-3</v>
      </c>
      <c r="M1650" s="80">
        <v>1.3395473E-2</v>
      </c>
      <c r="N1650" s="80">
        <v>0.55129191</v>
      </c>
      <c r="O1650" s="80">
        <v>1.5522742000000001E-2</v>
      </c>
      <c r="P1650" s="80">
        <v>0</v>
      </c>
      <c r="Q1650" s="80">
        <v>1.4104301E-2</v>
      </c>
      <c r="R1650" s="80">
        <v>4.9331345999999998E-2</v>
      </c>
      <c r="S1650" s="80">
        <v>1.1752492E-2</v>
      </c>
      <c r="U1650" s="93">
        <f t="shared" si="311"/>
        <v>6.759440258620689</v>
      </c>
    </row>
    <row r="1651" spans="1:21">
      <c r="A1651" s="41" t="s">
        <v>33</v>
      </c>
      <c r="B1651" s="94" t="s">
        <v>6077</v>
      </c>
      <c r="C1651" s="74">
        <f t="shared" si="307"/>
        <v>2.2106123674999996</v>
      </c>
      <c r="D1651" s="74">
        <f t="shared" si="308"/>
        <v>0.11724039350000001</v>
      </c>
      <c r="E1651" s="74">
        <f t="shared" si="309"/>
        <v>1.2260850489999999</v>
      </c>
      <c r="F1651" s="74">
        <f t="shared" si="310"/>
        <v>8.6444585000000004E-2</v>
      </c>
      <c r="G1651" s="98">
        <v>0.78084233999999997</v>
      </c>
      <c r="H1651" s="80">
        <v>2.2216298999999998E-2</v>
      </c>
      <c r="I1651" s="80">
        <v>0.60137494999999996</v>
      </c>
      <c r="J1651" s="80">
        <v>9.1752251000000007E-2</v>
      </c>
      <c r="K1651" s="80">
        <v>1.5769610999999999E-2</v>
      </c>
      <c r="L1651" s="80">
        <v>1.1331474000000001E-3</v>
      </c>
      <c r="M1651" s="80">
        <v>8.5853840999999993E-3</v>
      </c>
      <c r="N1651" s="80">
        <v>0.60249379999999997</v>
      </c>
      <c r="O1651" s="80">
        <v>1.2775699999999999E-2</v>
      </c>
      <c r="P1651" s="80">
        <v>0</v>
      </c>
      <c r="Q1651" s="80">
        <v>1.3254818999999999E-2</v>
      </c>
      <c r="R1651" s="80">
        <v>4.8840861999999999E-2</v>
      </c>
      <c r="S1651" s="80">
        <v>1.1573204E-2</v>
      </c>
      <c r="U1651" s="93">
        <f t="shared" si="311"/>
        <v>6.7313994827586203</v>
      </c>
    </row>
    <row r="1652" spans="1:21">
      <c r="A1652" s="41" t="s">
        <v>33</v>
      </c>
      <c r="B1652" s="94" t="s">
        <v>6078</v>
      </c>
      <c r="C1652" s="74">
        <f t="shared" si="307"/>
        <v>3.3075069028999997</v>
      </c>
      <c r="D1652" s="74">
        <f t="shared" si="308"/>
        <v>0.33097711589999995</v>
      </c>
      <c r="E1652" s="74">
        <f t="shared" si="309"/>
        <v>1.5555611909999998</v>
      </c>
      <c r="F1652" s="74">
        <f t="shared" si="310"/>
        <v>0.13229949599999999</v>
      </c>
      <c r="G1652" s="98">
        <v>1.2886690999999999</v>
      </c>
      <c r="H1652" s="80">
        <v>3.1723741E-2</v>
      </c>
      <c r="I1652" s="80">
        <v>1.0549881999999999</v>
      </c>
      <c r="J1652" s="80">
        <v>0.28985032999999999</v>
      </c>
      <c r="K1652" s="80">
        <v>2.6264053999999998E-2</v>
      </c>
      <c r="L1652" s="80">
        <v>1.8358268999999999E-3</v>
      </c>
      <c r="M1652" s="80">
        <v>1.3026905E-2</v>
      </c>
      <c r="N1652" s="80">
        <v>0.46884925</v>
      </c>
      <c r="O1652" s="80">
        <v>2.4904737999999999E-2</v>
      </c>
      <c r="P1652" s="80">
        <v>0</v>
      </c>
      <c r="Q1652" s="80">
        <v>1.3047135E-2</v>
      </c>
      <c r="R1652" s="80">
        <v>4.9628393999999999E-2</v>
      </c>
      <c r="S1652" s="80">
        <v>4.4719228999999999E-2</v>
      </c>
      <c r="U1652" s="93">
        <f t="shared" si="311"/>
        <v>11.109216379310343</v>
      </c>
    </row>
    <row r="1653" spans="1:21">
      <c r="A1653" s="41" t="s">
        <v>33</v>
      </c>
      <c r="B1653" s="94" t="s">
        <v>6079</v>
      </c>
      <c r="C1653" s="74">
        <f t="shared" si="307"/>
        <v>2.0834367236000002</v>
      </c>
      <c r="D1653" s="74">
        <f t="shared" si="308"/>
        <v>0.1353481866</v>
      </c>
      <c r="E1653" s="74">
        <f t="shared" si="309"/>
        <v>1.340566693</v>
      </c>
      <c r="F1653" s="74">
        <f t="shared" si="310"/>
        <v>0.102318694</v>
      </c>
      <c r="G1653" s="98">
        <v>0.50520315000000005</v>
      </c>
      <c r="H1653" s="80">
        <v>2.6754883E-2</v>
      </c>
      <c r="I1653" s="80">
        <v>0.93138840000000001</v>
      </c>
      <c r="J1653" s="80">
        <v>0.10611996999999999</v>
      </c>
      <c r="K1653" s="80">
        <v>1.6604078000000001E-2</v>
      </c>
      <c r="L1653" s="80">
        <v>1.4942536000000001E-3</v>
      </c>
      <c r="M1653" s="80">
        <v>1.1129885000000001E-2</v>
      </c>
      <c r="N1653" s="80">
        <v>0.38242341000000002</v>
      </c>
      <c r="O1653" s="80">
        <v>1.5640357000000001E-2</v>
      </c>
      <c r="P1653" s="80">
        <v>0</v>
      </c>
      <c r="Q1653" s="80">
        <v>1.4671935000000001E-2</v>
      </c>
      <c r="R1653" s="80">
        <v>5.8459558000000002E-2</v>
      </c>
      <c r="S1653" s="80">
        <v>1.3546844000000001E-2</v>
      </c>
      <c r="U1653" s="93">
        <f t="shared" si="311"/>
        <v>4.3551995689655172</v>
      </c>
    </row>
    <row r="1654" spans="1:21">
      <c r="A1654" s="41" t="s">
        <v>33</v>
      </c>
      <c r="B1654" s="94" t="s">
        <v>6080</v>
      </c>
      <c r="C1654" s="74">
        <f t="shared" si="307"/>
        <v>1.6953431192099999</v>
      </c>
      <c r="D1654" s="74">
        <f t="shared" si="308"/>
        <v>0.10639897650999999</v>
      </c>
      <c r="E1654" s="74">
        <f t="shared" si="309"/>
        <v>0.96293693499999999</v>
      </c>
      <c r="F1654" s="74">
        <f t="shared" si="310"/>
        <v>7.3541857700000005E-2</v>
      </c>
      <c r="G1654" s="98">
        <v>0.55246534999999997</v>
      </c>
      <c r="H1654" s="80">
        <v>1.8580175000000001E-2</v>
      </c>
      <c r="I1654" s="80">
        <v>0.60148939000000001</v>
      </c>
      <c r="J1654" s="80">
        <v>8.8045767999999996E-2</v>
      </c>
      <c r="K1654" s="80">
        <v>1.0526206999999999E-2</v>
      </c>
      <c r="L1654" s="80">
        <v>8.9652660999999998E-4</v>
      </c>
      <c r="M1654" s="80">
        <v>6.9304748999999997E-3</v>
      </c>
      <c r="N1654" s="80">
        <v>0.34286737</v>
      </c>
      <c r="O1654" s="80">
        <v>1.041561E-2</v>
      </c>
      <c r="P1654" s="80">
        <v>0</v>
      </c>
      <c r="Q1654" s="80">
        <v>9.7371796999999993E-3</v>
      </c>
      <c r="R1654" s="80">
        <v>4.2714782E-2</v>
      </c>
      <c r="S1654" s="80">
        <v>1.0674286E-2</v>
      </c>
      <c r="U1654" s="93">
        <f t="shared" si="311"/>
        <v>4.7626323275862061</v>
      </c>
    </row>
    <row r="1655" spans="1:21">
      <c r="A1655" s="41" t="s">
        <v>33</v>
      </c>
      <c r="B1655" s="94" t="s">
        <v>6081</v>
      </c>
      <c r="C1655" s="74">
        <f t="shared" si="307"/>
        <v>2.3995429074999999</v>
      </c>
      <c r="D1655" s="74">
        <f t="shared" si="308"/>
        <v>0.16658083469999999</v>
      </c>
      <c r="E1655" s="74">
        <f t="shared" si="309"/>
        <v>1.2852096669999999</v>
      </c>
      <c r="F1655" s="74">
        <f t="shared" si="310"/>
        <v>8.8596725800000012E-2</v>
      </c>
      <c r="G1655" s="98">
        <v>0.85915567999999998</v>
      </c>
      <c r="H1655" s="80">
        <v>1.9249597E-2</v>
      </c>
      <c r="I1655" s="80">
        <v>0.80294005999999996</v>
      </c>
      <c r="J1655" s="80">
        <v>0.13941667999999999</v>
      </c>
      <c r="K1655" s="80">
        <v>1.7209313E-2</v>
      </c>
      <c r="L1655" s="80">
        <v>1.1559572000000001E-3</v>
      </c>
      <c r="M1655" s="80">
        <v>8.7988844999999996E-3</v>
      </c>
      <c r="N1655" s="80">
        <v>0.46302000999999998</v>
      </c>
      <c r="O1655" s="80">
        <v>1.4224904E-2</v>
      </c>
      <c r="P1655" s="80">
        <v>0</v>
      </c>
      <c r="Q1655" s="80">
        <v>9.8506718000000004E-3</v>
      </c>
      <c r="R1655" s="80">
        <v>5.3535823000000003E-2</v>
      </c>
      <c r="S1655" s="80">
        <v>1.0985327E-2</v>
      </c>
      <c r="U1655" s="93">
        <f t="shared" si="311"/>
        <v>7.4065144827586202</v>
      </c>
    </row>
    <row r="1656" spans="1:21">
      <c r="A1656" s="41" t="s">
        <v>33</v>
      </c>
      <c r="B1656" s="94" t="s">
        <v>6082</v>
      </c>
      <c r="C1656" s="74">
        <f t="shared" si="307"/>
        <v>2.8199860616000003</v>
      </c>
      <c r="D1656" s="74">
        <f t="shared" si="308"/>
        <v>0.2259644566</v>
      </c>
      <c r="E1656" s="74">
        <f t="shared" si="309"/>
        <v>1.5677468760000002</v>
      </c>
      <c r="F1656" s="74">
        <f t="shared" si="310"/>
        <v>0.110521599</v>
      </c>
      <c r="G1656" s="98">
        <v>0.91575313000000003</v>
      </c>
      <c r="H1656" s="80">
        <v>2.7476626000000001E-2</v>
      </c>
      <c r="I1656" s="80">
        <v>0.93351782000000005</v>
      </c>
      <c r="J1656" s="80">
        <v>0.18585573</v>
      </c>
      <c r="K1656" s="80">
        <v>2.5985566000000002E-2</v>
      </c>
      <c r="L1656" s="80">
        <v>1.7004235999999999E-3</v>
      </c>
      <c r="M1656" s="80">
        <v>1.2422737E-2</v>
      </c>
      <c r="N1656" s="80">
        <v>0.60675243000000001</v>
      </c>
      <c r="O1656" s="80">
        <v>1.9481746000000001E-2</v>
      </c>
      <c r="P1656" s="80">
        <v>0</v>
      </c>
      <c r="Q1656" s="80">
        <v>1.0767806E-2</v>
      </c>
      <c r="R1656" s="80">
        <v>5.9270835000000001E-2</v>
      </c>
      <c r="S1656" s="80">
        <v>2.1001211999999998E-2</v>
      </c>
      <c r="U1656" s="93">
        <f t="shared" si="311"/>
        <v>7.8944235344827582</v>
      </c>
    </row>
    <row r="1657" spans="1:21">
      <c r="A1657" s="41" t="s">
        <v>33</v>
      </c>
      <c r="B1657" s="94" t="s">
        <v>6083</v>
      </c>
      <c r="C1657" s="74">
        <f t="shared" si="307"/>
        <v>1.9550227311000001</v>
      </c>
      <c r="D1657" s="74">
        <f t="shared" si="308"/>
        <v>0.128350196</v>
      </c>
      <c r="E1657" s="74">
        <f t="shared" si="309"/>
        <v>1.1462679090000001</v>
      </c>
      <c r="F1657" s="74">
        <f t="shared" si="310"/>
        <v>7.0552906100000007E-2</v>
      </c>
      <c r="G1657" s="98">
        <v>0.60985171999999999</v>
      </c>
      <c r="H1657" s="80">
        <v>1.9404369000000001E-2</v>
      </c>
      <c r="I1657" s="80">
        <v>0.69808093999999998</v>
      </c>
      <c r="J1657" s="80">
        <v>0.10145028</v>
      </c>
      <c r="K1657" s="80">
        <v>1.5148985E-2</v>
      </c>
      <c r="L1657" s="80">
        <v>1.33223E-3</v>
      </c>
      <c r="M1657" s="80">
        <v>1.0418701000000001E-2</v>
      </c>
      <c r="N1657" s="80">
        <v>0.42878260000000001</v>
      </c>
      <c r="O1657" s="80">
        <v>1.2073243000000001E-2</v>
      </c>
      <c r="P1657" s="80">
        <v>0</v>
      </c>
      <c r="Q1657" s="80">
        <v>1.0970011999999999E-2</v>
      </c>
      <c r="R1657" s="80">
        <v>3.8368824000000003E-2</v>
      </c>
      <c r="S1657" s="80">
        <v>9.1408271000000003E-3</v>
      </c>
      <c r="U1657" s="93">
        <f t="shared" si="311"/>
        <v>5.2573424137931033</v>
      </c>
    </row>
    <row r="1658" spans="1:21">
      <c r="A1658" s="41" t="s">
        <v>33</v>
      </c>
      <c r="B1658" s="94" t="s">
        <v>6084</v>
      </c>
      <c r="C1658" s="74">
        <f t="shared" si="307"/>
        <v>1.71936517356</v>
      </c>
      <c r="D1658" s="74">
        <f t="shared" si="308"/>
        <v>9.1186972860000007E-2</v>
      </c>
      <c r="E1658" s="74">
        <f t="shared" si="309"/>
        <v>0.95362170300000004</v>
      </c>
      <c r="F1658" s="74">
        <f t="shared" si="310"/>
        <v>6.7234677700000009E-2</v>
      </c>
      <c r="G1658" s="98">
        <v>0.60732182000000001</v>
      </c>
      <c r="H1658" s="80">
        <v>1.7279342999999999E-2</v>
      </c>
      <c r="I1658" s="80">
        <v>0.46773607</v>
      </c>
      <c r="J1658" s="80">
        <v>7.1362861999999999E-2</v>
      </c>
      <c r="K1658" s="80">
        <v>1.2265253E-2</v>
      </c>
      <c r="L1658" s="80">
        <v>8.8133685999999996E-4</v>
      </c>
      <c r="M1658" s="80">
        <v>6.6775209999999996E-3</v>
      </c>
      <c r="N1658" s="80">
        <v>0.46860628999999998</v>
      </c>
      <c r="O1658" s="80">
        <v>9.9366556999999998E-3</v>
      </c>
      <c r="P1658" s="80">
        <v>0</v>
      </c>
      <c r="Q1658" s="80">
        <v>1.0309304E-2</v>
      </c>
      <c r="R1658" s="80">
        <v>3.7987337000000003E-2</v>
      </c>
      <c r="S1658" s="80">
        <v>9.0013809999999993E-3</v>
      </c>
      <c r="U1658" s="93">
        <f t="shared" si="311"/>
        <v>5.2355329310344825</v>
      </c>
    </row>
    <row r="1659" spans="1:21">
      <c r="A1659" s="41" t="s">
        <v>33</v>
      </c>
      <c r="B1659" s="94" t="s">
        <v>6085</v>
      </c>
      <c r="C1659" s="74">
        <f t="shared" si="307"/>
        <v>2.5725053872999997</v>
      </c>
      <c r="D1659" s="74">
        <f t="shared" si="308"/>
        <v>0.25742663929999998</v>
      </c>
      <c r="E1659" s="74">
        <f t="shared" si="309"/>
        <v>1.209880941</v>
      </c>
      <c r="F1659" s="74">
        <f t="shared" si="310"/>
        <v>0.10289960699999999</v>
      </c>
      <c r="G1659" s="98">
        <v>1.0022982</v>
      </c>
      <c r="H1659" s="80">
        <v>2.4674021000000001E-2</v>
      </c>
      <c r="I1659" s="80">
        <v>0.82054638999999996</v>
      </c>
      <c r="J1659" s="80">
        <v>0.22543914000000001</v>
      </c>
      <c r="K1659" s="80">
        <v>2.0427596999999999E-2</v>
      </c>
      <c r="L1659" s="80">
        <v>1.4278653000000001E-3</v>
      </c>
      <c r="M1659" s="80">
        <v>1.0132037E-2</v>
      </c>
      <c r="N1659" s="80">
        <v>0.36466052999999998</v>
      </c>
      <c r="O1659" s="80">
        <v>1.9370352E-2</v>
      </c>
      <c r="P1659" s="80">
        <v>0</v>
      </c>
      <c r="Q1659" s="80">
        <v>1.0147771E-2</v>
      </c>
      <c r="R1659" s="80">
        <v>3.8599861999999999E-2</v>
      </c>
      <c r="S1659" s="80">
        <v>3.4781621999999998E-2</v>
      </c>
      <c r="U1659" s="93">
        <f t="shared" si="311"/>
        <v>8.6405017241379305</v>
      </c>
    </row>
    <row r="1660" spans="1:21">
      <c r="A1660" s="41" t="s">
        <v>33</v>
      </c>
      <c r="B1660" s="94" t="s">
        <v>6086</v>
      </c>
      <c r="C1660" s="74">
        <f t="shared" si="307"/>
        <v>1.6204507922999998</v>
      </c>
      <c r="D1660" s="74">
        <f t="shared" si="308"/>
        <v>0.10527081230000002</v>
      </c>
      <c r="E1660" s="74">
        <f t="shared" si="309"/>
        <v>1.0426629839999999</v>
      </c>
      <c r="F1660" s="74">
        <f t="shared" si="310"/>
        <v>7.9581206000000002E-2</v>
      </c>
      <c r="G1660" s="98">
        <v>0.39293579000000001</v>
      </c>
      <c r="H1660" s="80">
        <v>2.0809353999999999E-2</v>
      </c>
      <c r="I1660" s="80">
        <v>0.72441319999999998</v>
      </c>
      <c r="J1660" s="80">
        <v>8.2537755000000004E-2</v>
      </c>
      <c r="K1660" s="80">
        <v>1.2914283E-2</v>
      </c>
      <c r="L1660" s="80">
        <v>1.1621972000000001E-3</v>
      </c>
      <c r="M1660" s="80">
        <v>8.6565771E-3</v>
      </c>
      <c r="N1660" s="80">
        <v>0.29744042999999998</v>
      </c>
      <c r="O1660" s="80">
        <v>1.2164721999999999E-2</v>
      </c>
      <c r="P1660" s="80">
        <v>0</v>
      </c>
      <c r="Q1660" s="80">
        <v>1.1411505000000001E-2</v>
      </c>
      <c r="R1660" s="80">
        <v>4.5468544999999999E-2</v>
      </c>
      <c r="S1660" s="80">
        <v>1.0536434000000001E-2</v>
      </c>
      <c r="U1660" s="93">
        <f t="shared" si="311"/>
        <v>3.3873774999999999</v>
      </c>
    </row>
    <row r="1661" spans="1:21">
      <c r="A1661" s="41" t="s">
        <v>33</v>
      </c>
      <c r="B1661" s="94" t="s">
        <v>6087</v>
      </c>
      <c r="C1661" s="74">
        <f t="shared" si="307"/>
        <v>17.008714206599997</v>
      </c>
      <c r="D1661" s="74">
        <f t="shared" si="308"/>
        <v>1.0674593025999999</v>
      </c>
      <c r="E1661" s="74">
        <f t="shared" si="309"/>
        <v>9.6607695299999996</v>
      </c>
      <c r="F1661" s="74">
        <f t="shared" si="310"/>
        <v>0.73781667400000006</v>
      </c>
      <c r="G1661" s="98">
        <v>5.5426687000000001</v>
      </c>
      <c r="H1661" s="80">
        <v>0.18640762999999999</v>
      </c>
      <c r="I1661" s="80">
        <v>6.0345076999999998</v>
      </c>
      <c r="J1661" s="80">
        <v>0.88332873999999995</v>
      </c>
      <c r="K1661" s="80">
        <v>0.10560532</v>
      </c>
      <c r="L1661" s="80">
        <v>8.9945006000000001E-3</v>
      </c>
      <c r="M1661" s="80">
        <v>6.9530742000000006E-2</v>
      </c>
      <c r="N1661" s="80">
        <v>3.4398542000000001</v>
      </c>
      <c r="O1661" s="80">
        <v>0.10449574</v>
      </c>
      <c r="P1661" s="80">
        <v>0</v>
      </c>
      <c r="Q1661" s="80">
        <v>9.7689313999999999E-2</v>
      </c>
      <c r="R1661" s="80">
        <v>0.42854069</v>
      </c>
      <c r="S1661" s="80">
        <v>0.10709093</v>
      </c>
      <c r="U1661" s="93">
        <f t="shared" si="311"/>
        <v>47.781626724137929</v>
      </c>
    </row>
    <row r="1662" spans="1:21">
      <c r="A1662" s="41" t="s">
        <v>33</v>
      </c>
      <c r="B1662" s="94" t="s">
        <v>6088</v>
      </c>
      <c r="C1662" s="74">
        <f t="shared" si="307"/>
        <v>24.073674977000003</v>
      </c>
      <c r="D1662" s="74">
        <f t="shared" si="308"/>
        <v>1.6712403310000004</v>
      </c>
      <c r="E1662" s="74">
        <f t="shared" si="309"/>
        <v>12.89400567</v>
      </c>
      <c r="F1662" s="74">
        <f t="shared" si="310"/>
        <v>0.88885627600000006</v>
      </c>
      <c r="G1662" s="98">
        <v>8.6195727000000009</v>
      </c>
      <c r="H1662" s="80">
        <v>0.19312367</v>
      </c>
      <c r="I1662" s="80">
        <v>8.0555833999999997</v>
      </c>
      <c r="J1662" s="80">
        <v>1.3987130000000001</v>
      </c>
      <c r="K1662" s="80">
        <v>0.17265430000000001</v>
      </c>
      <c r="L1662" s="80">
        <v>1.1597266E-2</v>
      </c>
      <c r="M1662" s="80">
        <v>8.8275765000000006E-2</v>
      </c>
      <c r="N1662" s="80">
        <v>4.6452986000000003</v>
      </c>
      <c r="O1662" s="80">
        <v>0.14271289000000001</v>
      </c>
      <c r="P1662" s="80">
        <v>0</v>
      </c>
      <c r="Q1662" s="80">
        <v>9.8827936000000005E-2</v>
      </c>
      <c r="R1662" s="80">
        <v>0.53710396999999999</v>
      </c>
      <c r="S1662" s="80">
        <v>0.11021148</v>
      </c>
      <c r="U1662" s="93">
        <f t="shared" si="311"/>
        <v>74.30666120689655</v>
      </c>
    </row>
    <row r="1663" spans="1:21">
      <c r="A1663" s="41" t="s">
        <v>33</v>
      </c>
      <c r="B1663" s="94" t="s">
        <v>6089</v>
      </c>
      <c r="C1663" s="74">
        <f t="shared" si="307"/>
        <v>28.291816664999999</v>
      </c>
      <c r="D1663" s="74">
        <f t="shared" si="308"/>
        <v>2.2670129549999998</v>
      </c>
      <c r="E1663" s="74">
        <f t="shared" si="309"/>
        <v>15.72859094</v>
      </c>
      <c r="F1663" s="74">
        <f t="shared" si="310"/>
        <v>1.1088199700000001</v>
      </c>
      <c r="G1663" s="98">
        <v>9.1873927999999996</v>
      </c>
      <c r="H1663" s="80">
        <v>0.27566224</v>
      </c>
      <c r="I1663" s="80">
        <v>9.3656190000000006</v>
      </c>
      <c r="J1663" s="80">
        <v>1.8646178</v>
      </c>
      <c r="K1663" s="80">
        <v>0.26070302000000001</v>
      </c>
      <c r="L1663" s="80">
        <v>1.7059685000000002E-2</v>
      </c>
      <c r="M1663" s="80">
        <v>0.12463245000000001</v>
      </c>
      <c r="N1663" s="80">
        <v>6.0873096999999996</v>
      </c>
      <c r="O1663" s="80">
        <v>0.19545274000000001</v>
      </c>
      <c r="P1663" s="80">
        <v>0</v>
      </c>
      <c r="Q1663" s="80">
        <v>0.10802919</v>
      </c>
      <c r="R1663" s="80">
        <v>0.59464110000000003</v>
      </c>
      <c r="S1663" s="80">
        <v>0.21069694</v>
      </c>
      <c r="U1663" s="93">
        <f t="shared" si="311"/>
        <v>79.201662068965504</v>
      </c>
    </row>
    <row r="1664" spans="1:21">
      <c r="A1664" s="41" t="s">
        <v>33</v>
      </c>
      <c r="B1664" s="94" t="s">
        <v>6090</v>
      </c>
      <c r="C1664" s="74">
        <f t="shared" si="307"/>
        <v>19.613978082999999</v>
      </c>
      <c r="D1664" s="74">
        <f t="shared" si="308"/>
        <v>1.2876872319999999</v>
      </c>
      <c r="E1664" s="74">
        <f t="shared" si="309"/>
        <v>11.500057440000001</v>
      </c>
      <c r="F1664" s="74">
        <f t="shared" si="310"/>
        <v>0.70782971099999992</v>
      </c>
      <c r="G1664" s="98">
        <v>6.1184037</v>
      </c>
      <c r="H1664" s="80">
        <v>0.19467644000000001</v>
      </c>
      <c r="I1664" s="80">
        <v>7.0035730000000003</v>
      </c>
      <c r="J1664" s="80">
        <v>1.0178109</v>
      </c>
      <c r="K1664" s="80">
        <v>0.15198384000000001</v>
      </c>
      <c r="L1664" s="80">
        <v>1.3365742E-2</v>
      </c>
      <c r="M1664" s="80">
        <v>0.10452675</v>
      </c>
      <c r="N1664" s="80">
        <v>4.3018080000000003</v>
      </c>
      <c r="O1664" s="80">
        <v>0.12112613</v>
      </c>
      <c r="P1664" s="80">
        <v>0</v>
      </c>
      <c r="Q1664" s="80">
        <v>0.11005784</v>
      </c>
      <c r="R1664" s="80">
        <v>0.38493939999999999</v>
      </c>
      <c r="S1664" s="80">
        <v>9.1706340999999997E-2</v>
      </c>
      <c r="U1664" s="93">
        <f t="shared" si="311"/>
        <v>52.744859482758621</v>
      </c>
    </row>
    <row r="1665" spans="1:21">
      <c r="A1665" s="41" t="s">
        <v>33</v>
      </c>
      <c r="B1665" s="94" t="s">
        <v>6091</v>
      </c>
      <c r="C1665" s="74">
        <f t="shared" si="307"/>
        <v>17.2497180248</v>
      </c>
      <c r="D1665" s="74">
        <f t="shared" si="308"/>
        <v>0.91484322280000008</v>
      </c>
      <c r="E1665" s="74">
        <f t="shared" si="309"/>
        <v>9.5673133899999989</v>
      </c>
      <c r="F1665" s="74">
        <f t="shared" si="310"/>
        <v>0.67453921200000011</v>
      </c>
      <c r="G1665" s="98">
        <v>6.0930222000000001</v>
      </c>
      <c r="H1665" s="80">
        <v>0.17335689000000001</v>
      </c>
      <c r="I1665" s="80">
        <v>4.6926129999999997</v>
      </c>
      <c r="J1665" s="80">
        <v>0.71595567000000004</v>
      </c>
      <c r="K1665" s="80">
        <v>0.12305249</v>
      </c>
      <c r="L1665" s="80">
        <v>8.8421078000000004E-3</v>
      </c>
      <c r="M1665" s="80">
        <v>6.6992955000000007E-2</v>
      </c>
      <c r="N1665" s="80">
        <v>4.7013435000000001</v>
      </c>
      <c r="O1665" s="80">
        <v>9.9690579000000001E-2</v>
      </c>
      <c r="P1665" s="80">
        <v>0</v>
      </c>
      <c r="Q1665" s="80">
        <v>0.10342920999999999</v>
      </c>
      <c r="R1665" s="80">
        <v>0.38111209000000001</v>
      </c>
      <c r="S1665" s="80">
        <v>9.0307333000000004E-2</v>
      </c>
      <c r="U1665" s="93">
        <f t="shared" si="311"/>
        <v>52.52605344827586</v>
      </c>
    </row>
    <row r="1666" spans="1:21">
      <c r="A1666" s="41" t="s">
        <v>33</v>
      </c>
      <c r="B1666" s="94" t="s">
        <v>6092</v>
      </c>
      <c r="C1666" s="74">
        <f t="shared" si="307"/>
        <v>25.808939363999997</v>
      </c>
      <c r="D1666" s="74">
        <f t="shared" si="308"/>
        <v>2.5826607739999998</v>
      </c>
      <c r="E1666" s="74">
        <f t="shared" si="309"/>
        <v>12.13826209</v>
      </c>
      <c r="F1666" s="74">
        <f t="shared" si="310"/>
        <v>1.0323515000000001</v>
      </c>
      <c r="G1666" s="98">
        <v>10.055664999999999</v>
      </c>
      <c r="H1666" s="80">
        <v>0.24754478999999999</v>
      </c>
      <c r="I1666" s="80">
        <v>8.2322208999999997</v>
      </c>
      <c r="J1666" s="80">
        <v>2.2617427000000001</v>
      </c>
      <c r="K1666" s="80">
        <v>0.20494208999999999</v>
      </c>
      <c r="L1666" s="80">
        <v>1.4325213999999999E-2</v>
      </c>
      <c r="M1666" s="80">
        <v>0.10165077</v>
      </c>
      <c r="N1666" s="80">
        <v>3.6584964000000002</v>
      </c>
      <c r="O1666" s="80">
        <v>0.19433516000000001</v>
      </c>
      <c r="P1666" s="80">
        <v>0</v>
      </c>
      <c r="Q1666" s="80">
        <v>0.10180862</v>
      </c>
      <c r="R1666" s="80">
        <v>0.38725731000000002</v>
      </c>
      <c r="S1666" s="80">
        <v>0.34895040999999999</v>
      </c>
      <c r="U1666" s="93">
        <f t="shared" si="311"/>
        <v>86.6867672413793</v>
      </c>
    </row>
    <row r="1667" spans="1:21">
      <c r="A1667" s="41" t="s">
        <v>33</v>
      </c>
      <c r="B1667" s="94" t="s">
        <v>6093</v>
      </c>
      <c r="C1667" s="74">
        <f t="shared" si="307"/>
        <v>16.25734864</v>
      </c>
      <c r="D1667" s="74">
        <f t="shared" si="308"/>
        <v>1.05614085</v>
      </c>
      <c r="E1667" s="74">
        <f t="shared" si="309"/>
        <v>10.4606297</v>
      </c>
      <c r="F1667" s="74">
        <f t="shared" si="310"/>
        <v>0.79840708999999999</v>
      </c>
      <c r="G1667" s="98">
        <v>3.9421710000000001</v>
      </c>
      <c r="H1667" s="80">
        <v>0.20877209999999999</v>
      </c>
      <c r="I1667" s="80">
        <v>7.2677541999999997</v>
      </c>
      <c r="J1667" s="80">
        <v>0.82806899</v>
      </c>
      <c r="K1667" s="80">
        <v>0.12956393999999999</v>
      </c>
      <c r="L1667" s="80">
        <v>1.1659869999999999E-2</v>
      </c>
      <c r="M1667" s="80">
        <v>8.6848049999999996E-2</v>
      </c>
      <c r="N1667" s="80">
        <v>2.9841034</v>
      </c>
      <c r="O1667" s="80">
        <v>0.12204389</v>
      </c>
      <c r="P1667" s="80">
        <v>0</v>
      </c>
      <c r="Q1667" s="80">
        <v>0.11448716</v>
      </c>
      <c r="R1667" s="80">
        <v>0.45616812000000001</v>
      </c>
      <c r="S1667" s="80">
        <v>0.10570792</v>
      </c>
      <c r="U1667" s="93">
        <f t="shared" si="311"/>
        <v>33.984232758620692</v>
      </c>
    </row>
    <row r="1668" spans="1:21">
      <c r="A1668" s="41" t="s">
        <v>33</v>
      </c>
      <c r="B1668" s="94" t="s">
        <v>6094</v>
      </c>
      <c r="C1668" s="74">
        <f t="shared" si="307"/>
        <v>4.2383578485000006</v>
      </c>
      <c r="D1668" s="74">
        <f t="shared" si="308"/>
        <v>0.26599744150000004</v>
      </c>
      <c r="E1668" s="74">
        <f t="shared" si="309"/>
        <v>2.4073423690000002</v>
      </c>
      <c r="F1668" s="74">
        <f t="shared" si="310"/>
        <v>0.18385463799999999</v>
      </c>
      <c r="G1668" s="98">
        <v>1.3811633999999999</v>
      </c>
      <c r="H1668" s="80">
        <v>4.6450439000000003E-2</v>
      </c>
      <c r="I1668" s="80">
        <v>1.5037235</v>
      </c>
      <c r="J1668" s="80">
        <v>0.22011442000000001</v>
      </c>
      <c r="K1668" s="80">
        <v>2.6315518E-2</v>
      </c>
      <c r="L1668" s="80">
        <v>2.2413164999999999E-3</v>
      </c>
      <c r="M1668" s="80">
        <v>1.7326187E-2</v>
      </c>
      <c r="N1668" s="80">
        <v>0.85716842999999998</v>
      </c>
      <c r="O1668" s="80">
        <v>2.6039025E-2</v>
      </c>
      <c r="P1668" s="80">
        <v>0</v>
      </c>
      <c r="Q1668" s="80">
        <v>2.4342948999999999E-2</v>
      </c>
      <c r="R1668" s="80">
        <v>0.10678695000000001</v>
      </c>
      <c r="S1668" s="80">
        <v>2.6685713999999999E-2</v>
      </c>
      <c r="U1668" s="93">
        <f t="shared" si="311"/>
        <v>11.906581034482757</v>
      </c>
    </row>
    <row r="1669" spans="1:21">
      <c r="A1669" s="41" t="s">
        <v>33</v>
      </c>
      <c r="B1669" s="94" t="s">
        <v>6095</v>
      </c>
      <c r="C1669" s="74">
        <f t="shared" si="307"/>
        <v>5.9988571840000002</v>
      </c>
      <c r="D1669" s="74">
        <f t="shared" si="308"/>
        <v>0.41645207499999998</v>
      </c>
      <c r="E1669" s="74">
        <f t="shared" si="309"/>
        <v>3.2130240919999999</v>
      </c>
      <c r="F1669" s="74">
        <f t="shared" si="310"/>
        <v>0.22149181699999998</v>
      </c>
      <c r="G1669" s="98">
        <v>2.1478891999999998</v>
      </c>
      <c r="H1669" s="80">
        <v>4.8123991999999997E-2</v>
      </c>
      <c r="I1669" s="80">
        <v>2.0073501</v>
      </c>
      <c r="J1669" s="80">
        <v>0.34854169000000002</v>
      </c>
      <c r="K1669" s="80">
        <v>4.3023280999999997E-2</v>
      </c>
      <c r="L1669" s="80">
        <v>2.8898930000000001E-3</v>
      </c>
      <c r="M1669" s="80">
        <v>2.1997210999999999E-2</v>
      </c>
      <c r="N1669" s="80">
        <v>1.1575500000000001</v>
      </c>
      <c r="O1669" s="80">
        <v>3.5562259999999998E-2</v>
      </c>
      <c r="P1669" s="80">
        <v>0</v>
      </c>
      <c r="Q1669" s="80">
        <v>2.4626680000000001E-2</v>
      </c>
      <c r="R1669" s="80">
        <v>0.13383956</v>
      </c>
      <c r="S1669" s="80">
        <v>2.7463317000000001E-2</v>
      </c>
      <c r="U1669" s="93">
        <f t="shared" si="311"/>
        <v>18.516286206896549</v>
      </c>
    </row>
    <row r="1670" spans="1:21">
      <c r="A1670" s="41" t="s">
        <v>33</v>
      </c>
      <c r="B1670" s="94" t="s">
        <v>6096</v>
      </c>
      <c r="C1670" s="74">
        <f t="shared" si="307"/>
        <v>7.049965212</v>
      </c>
      <c r="D1670" s="74">
        <f t="shared" si="308"/>
        <v>0.56491114600000003</v>
      </c>
      <c r="E1670" s="74">
        <f t="shared" si="309"/>
        <v>3.919367265</v>
      </c>
      <c r="F1670" s="74">
        <f t="shared" si="310"/>
        <v>0.27630400100000002</v>
      </c>
      <c r="G1670" s="98">
        <v>2.2893827999999998</v>
      </c>
      <c r="H1670" s="80">
        <v>6.8691564999999996E-2</v>
      </c>
      <c r="I1670" s="80">
        <v>2.3337946000000001</v>
      </c>
      <c r="J1670" s="80">
        <v>0.46463933000000002</v>
      </c>
      <c r="K1670" s="80">
        <v>6.4963915999999997E-2</v>
      </c>
      <c r="L1670" s="80">
        <v>4.2510589999999997E-3</v>
      </c>
      <c r="M1670" s="80">
        <v>3.1056841000000002E-2</v>
      </c>
      <c r="N1670" s="80">
        <v>1.5168811</v>
      </c>
      <c r="O1670" s="80">
        <v>4.8704364999999999E-2</v>
      </c>
      <c r="P1670" s="80">
        <v>0</v>
      </c>
      <c r="Q1670" s="80">
        <v>2.6919516000000001E-2</v>
      </c>
      <c r="R1670" s="80">
        <v>0.14817709000000001</v>
      </c>
      <c r="S1670" s="80">
        <v>5.2503029999999999E-2</v>
      </c>
      <c r="U1670" s="93">
        <f t="shared" si="311"/>
        <v>19.736058620689654</v>
      </c>
    </row>
    <row r="1671" spans="1:21">
      <c r="A1671" s="41" t="s">
        <v>33</v>
      </c>
      <c r="B1671" s="94" t="s">
        <v>6097</v>
      </c>
      <c r="C1671" s="74">
        <f t="shared" si="307"/>
        <v>4.8875568729000003</v>
      </c>
      <c r="D1671" s="74">
        <f t="shared" si="308"/>
        <v>0.32087548290000001</v>
      </c>
      <c r="E1671" s="74">
        <f t="shared" si="309"/>
        <v>2.8656698220000001</v>
      </c>
      <c r="F1671" s="74">
        <f t="shared" si="310"/>
        <v>0.17638226800000001</v>
      </c>
      <c r="G1671" s="98">
        <v>1.5246293</v>
      </c>
      <c r="H1671" s="80">
        <v>4.8510921999999998E-2</v>
      </c>
      <c r="I1671" s="80">
        <v>1.7452023999999999</v>
      </c>
      <c r="J1671" s="80">
        <v>0.25362569000000001</v>
      </c>
      <c r="K1671" s="80">
        <v>3.7872464000000002E-2</v>
      </c>
      <c r="L1671" s="80">
        <v>3.3305749000000001E-3</v>
      </c>
      <c r="M1671" s="80">
        <v>2.6046753999999998E-2</v>
      </c>
      <c r="N1671" s="80">
        <v>1.0719565</v>
      </c>
      <c r="O1671" s="80">
        <v>3.0183109E-2</v>
      </c>
      <c r="P1671" s="80">
        <v>0</v>
      </c>
      <c r="Q1671" s="80">
        <v>2.742503E-2</v>
      </c>
      <c r="R1671" s="80">
        <v>9.5922061000000003E-2</v>
      </c>
      <c r="S1671" s="80">
        <v>2.2852068E-2</v>
      </c>
      <c r="U1671" s="93">
        <f t="shared" si="311"/>
        <v>13.143356034482757</v>
      </c>
    </row>
    <row r="1672" spans="1:21">
      <c r="A1672" s="41" t="s">
        <v>33</v>
      </c>
      <c r="B1672" s="94" t="s">
        <v>6098</v>
      </c>
      <c r="C1672" s="74">
        <f t="shared" si="307"/>
        <v>4.2984128780999997</v>
      </c>
      <c r="D1672" s="74">
        <f t="shared" si="308"/>
        <v>0.22796742710000001</v>
      </c>
      <c r="E1672" s="74">
        <f t="shared" si="309"/>
        <v>2.3840542579999999</v>
      </c>
      <c r="F1672" s="74">
        <f t="shared" si="310"/>
        <v>0.16808669300000001</v>
      </c>
      <c r="G1672" s="98">
        <v>1.5183044999999999</v>
      </c>
      <c r="H1672" s="80">
        <v>4.3198357999999999E-2</v>
      </c>
      <c r="I1672" s="80">
        <v>1.1693401999999999</v>
      </c>
      <c r="J1672" s="80">
        <v>0.17840714999999999</v>
      </c>
      <c r="K1672" s="80">
        <v>3.0663132999999999E-2</v>
      </c>
      <c r="L1672" s="80">
        <v>2.2033421000000001E-3</v>
      </c>
      <c r="M1672" s="80">
        <v>1.6693802000000001E-2</v>
      </c>
      <c r="N1672" s="80">
        <v>1.1715157</v>
      </c>
      <c r="O1672" s="80">
        <v>2.4841638999999999E-2</v>
      </c>
      <c r="P1672" s="80">
        <v>0</v>
      </c>
      <c r="Q1672" s="80">
        <v>2.5773259999999999E-2</v>
      </c>
      <c r="R1672" s="80">
        <v>9.4968341999999997E-2</v>
      </c>
      <c r="S1672" s="80">
        <v>2.2503452E-2</v>
      </c>
      <c r="U1672" s="93">
        <f t="shared" si="311"/>
        <v>13.088831896551723</v>
      </c>
    </row>
    <row r="1673" spans="1:21">
      <c r="A1673" s="41" t="s">
        <v>33</v>
      </c>
      <c r="B1673" s="94" t="s">
        <v>6099</v>
      </c>
      <c r="C1673" s="74">
        <f t="shared" si="307"/>
        <v>6.4312634004000007</v>
      </c>
      <c r="D1673" s="74">
        <f t="shared" si="308"/>
        <v>0.64356660939999999</v>
      </c>
      <c r="E1673" s="74">
        <f t="shared" si="309"/>
        <v>3.0247023710000001</v>
      </c>
      <c r="F1673" s="74">
        <f t="shared" si="310"/>
        <v>0.25724901999999999</v>
      </c>
      <c r="G1673" s="98">
        <v>2.5057453999999999</v>
      </c>
      <c r="H1673" s="80">
        <v>6.1685050999999998E-2</v>
      </c>
      <c r="I1673" s="80">
        <v>2.0513659999999998</v>
      </c>
      <c r="J1673" s="80">
        <v>0.56359786000000001</v>
      </c>
      <c r="K1673" s="80">
        <v>5.1068993E-2</v>
      </c>
      <c r="L1673" s="80">
        <v>3.5696634E-3</v>
      </c>
      <c r="M1673" s="80">
        <v>2.5330093000000001E-2</v>
      </c>
      <c r="N1673" s="80">
        <v>0.91165132000000004</v>
      </c>
      <c r="O1673" s="80">
        <v>4.8425879999999998E-2</v>
      </c>
      <c r="P1673" s="80">
        <v>0</v>
      </c>
      <c r="Q1673" s="80">
        <v>2.5369428999999999E-2</v>
      </c>
      <c r="R1673" s="80">
        <v>9.6499655000000004E-2</v>
      </c>
      <c r="S1673" s="80">
        <v>8.6954056000000002E-2</v>
      </c>
      <c r="U1673" s="93">
        <f t="shared" si="311"/>
        <v>21.601253448275859</v>
      </c>
    </row>
    <row r="1674" spans="1:21">
      <c r="A1674" s="41" t="s">
        <v>33</v>
      </c>
      <c r="B1674" s="94" t="s">
        <v>6100</v>
      </c>
      <c r="C1674" s="74">
        <f t="shared" si="307"/>
        <v>4.0511269579999993</v>
      </c>
      <c r="D1674" s="74">
        <f t="shared" si="308"/>
        <v>0.26317703199999998</v>
      </c>
      <c r="E1674" s="74">
        <f t="shared" si="309"/>
        <v>2.6066574549999997</v>
      </c>
      <c r="F1674" s="74">
        <f t="shared" si="310"/>
        <v>0.19895301100000001</v>
      </c>
      <c r="G1674" s="98">
        <v>0.98233946000000005</v>
      </c>
      <c r="H1674" s="80">
        <v>5.2023384999999998E-2</v>
      </c>
      <c r="I1674" s="80">
        <v>1.8110329999999999</v>
      </c>
      <c r="J1674" s="80">
        <v>0.20634438999999999</v>
      </c>
      <c r="K1674" s="80">
        <v>3.2285705999999997E-2</v>
      </c>
      <c r="L1674" s="80">
        <v>2.9054929999999999E-3</v>
      </c>
      <c r="M1674" s="80">
        <v>2.1641443E-2</v>
      </c>
      <c r="N1674" s="80">
        <v>0.74360106999999998</v>
      </c>
      <c r="O1674" s="80">
        <v>3.0411804000000001E-2</v>
      </c>
      <c r="P1674" s="80">
        <v>0</v>
      </c>
      <c r="Q1674" s="80">
        <v>2.8528761999999999E-2</v>
      </c>
      <c r="R1674" s="80">
        <v>0.11367136</v>
      </c>
      <c r="S1674" s="80">
        <v>2.6341085E-2</v>
      </c>
      <c r="U1674" s="93">
        <f t="shared" si="311"/>
        <v>8.4684436206896549</v>
      </c>
    </row>
    <row r="1676" spans="1:21">
      <c r="B1676" s="81" t="s">
        <v>4342</v>
      </c>
    </row>
    <row r="1677" spans="1:21">
      <c r="A1677" s="41" t="s">
        <v>33</v>
      </c>
      <c r="B1677" s="94" t="s">
        <v>6101</v>
      </c>
      <c r="C1677" s="74">
        <f t="shared" ref="C1677:C1702" si="312">D1677+E1677+F1677+G1677</f>
        <v>0</v>
      </c>
      <c r="D1677" s="74">
        <f t="shared" ref="D1677:D1702" si="313">J1677+K1677+L1677+M1677</f>
        <v>0</v>
      </c>
      <c r="E1677" s="74">
        <f t="shared" ref="E1677:E1702" si="314">H1677+I1677+N1677</f>
        <v>0</v>
      </c>
      <c r="F1677" s="74">
        <f t="shared" ref="F1677:F1702" si="315">O1677+IF(P1677="x",0,P1677)+IF(Q1677="x",0,Q1677)+IF(R1677="x",0,R1677)+S1677</f>
        <v>0</v>
      </c>
      <c r="G1677" s="98">
        <v>0</v>
      </c>
      <c r="H1677" s="80">
        <v>0</v>
      </c>
      <c r="I1677" s="80">
        <v>0</v>
      </c>
      <c r="J1677" s="80">
        <v>0</v>
      </c>
      <c r="K1677" s="80">
        <v>0</v>
      </c>
      <c r="L1677" s="80">
        <v>0</v>
      </c>
      <c r="M1677" s="80">
        <v>0</v>
      </c>
      <c r="N1677" s="80">
        <v>0</v>
      </c>
      <c r="O1677" s="80">
        <v>0</v>
      </c>
      <c r="P1677" s="80">
        <v>0</v>
      </c>
      <c r="Q1677" s="80">
        <v>0</v>
      </c>
      <c r="R1677" s="80">
        <v>0</v>
      </c>
      <c r="S1677" s="80">
        <v>0</v>
      </c>
      <c r="U1677" s="93">
        <f t="shared" ref="U1677:U1702" si="316">G1677/0.116</f>
        <v>0</v>
      </c>
    </row>
    <row r="1678" spans="1:21">
      <c r="A1678" s="41" t="s">
        <v>33</v>
      </c>
      <c r="B1678" s="94" t="s">
        <v>6102</v>
      </c>
      <c r="C1678" s="74">
        <f t="shared" si="312"/>
        <v>0.79482868376000004</v>
      </c>
      <c r="D1678" s="74">
        <f t="shared" si="313"/>
        <v>3.3458052959999998E-2</v>
      </c>
      <c r="E1678" s="74">
        <f t="shared" si="314"/>
        <v>0.55909200100000001</v>
      </c>
      <c r="F1678" s="74">
        <f t="shared" si="315"/>
        <v>5.01720898E-2</v>
      </c>
      <c r="G1678" s="98">
        <v>0.15210654000000001</v>
      </c>
      <c r="H1678" s="80">
        <v>1.0830981E-2</v>
      </c>
      <c r="I1678" s="80">
        <v>0.35871309000000001</v>
      </c>
      <c r="J1678" s="80">
        <v>2.0584801E-2</v>
      </c>
      <c r="K1678" s="80">
        <v>7.6641479000000004E-3</v>
      </c>
      <c r="L1678" s="80">
        <v>8.7869475999999996E-4</v>
      </c>
      <c r="M1678" s="80">
        <v>4.3304093E-3</v>
      </c>
      <c r="N1678" s="80">
        <v>0.18954793</v>
      </c>
      <c r="O1678" s="80">
        <v>4.5965700000000003E-3</v>
      </c>
      <c r="P1678" s="80">
        <v>0</v>
      </c>
      <c r="Q1678" s="80">
        <v>4.9926785000000001E-3</v>
      </c>
      <c r="R1678" s="80">
        <v>3.1212680999999999E-2</v>
      </c>
      <c r="S1678" s="80">
        <v>9.3701602999999994E-3</v>
      </c>
      <c r="U1678" s="93">
        <f t="shared" si="316"/>
        <v>1.311263275862069</v>
      </c>
    </row>
    <row r="1679" spans="1:21">
      <c r="A1679" s="41" t="s">
        <v>33</v>
      </c>
      <c r="B1679" s="94" t="s">
        <v>6103</v>
      </c>
      <c r="C1679" s="74">
        <f t="shared" si="312"/>
        <v>0.66798384099000008</v>
      </c>
      <c r="D1679" s="74">
        <f t="shared" si="313"/>
        <v>3.2301373389999999E-2</v>
      </c>
      <c r="E1679" s="74">
        <f t="shared" si="314"/>
        <v>0.43330506899999999</v>
      </c>
      <c r="F1679" s="74">
        <f t="shared" si="315"/>
        <v>6.72306986E-2</v>
      </c>
      <c r="G1679" s="98">
        <v>0.13514670000000001</v>
      </c>
      <c r="H1679" s="80">
        <v>2.3318159000000001E-2</v>
      </c>
      <c r="I1679" s="80">
        <v>0.26730247000000001</v>
      </c>
      <c r="J1679" s="80">
        <v>2.0377521999999999E-2</v>
      </c>
      <c r="K1679" s="80">
        <v>6.7823466000000001E-3</v>
      </c>
      <c r="L1679" s="80">
        <v>6.0714098999999999E-4</v>
      </c>
      <c r="M1679" s="80">
        <v>4.5343637999999999E-3</v>
      </c>
      <c r="N1679" s="80">
        <v>0.14268444</v>
      </c>
      <c r="O1679" s="80">
        <v>4.9541999999999997E-3</v>
      </c>
      <c r="P1679" s="80">
        <v>0</v>
      </c>
      <c r="Q1679" s="80">
        <v>3.7744699999999999E-2</v>
      </c>
      <c r="R1679" s="80">
        <v>2.0874492000000001E-2</v>
      </c>
      <c r="S1679" s="80">
        <v>3.6573066000000001E-3</v>
      </c>
      <c r="U1679" s="93">
        <f t="shared" si="316"/>
        <v>1.1650577586206896</v>
      </c>
    </row>
    <row r="1680" spans="1:21">
      <c r="A1680" s="41" t="s">
        <v>33</v>
      </c>
      <c r="B1680" s="94" t="s">
        <v>6104</v>
      </c>
      <c r="C1680" s="74">
        <f t="shared" si="312"/>
        <v>0.82762879331000017</v>
      </c>
      <c r="D1680" s="74">
        <f t="shared" si="313"/>
        <v>3.5510844010000001E-2</v>
      </c>
      <c r="E1680" s="74">
        <f t="shared" si="314"/>
        <v>0.57084543200000004</v>
      </c>
      <c r="F1680" s="74">
        <f t="shared" si="315"/>
        <v>5.0831097299999996E-2</v>
      </c>
      <c r="G1680" s="98">
        <v>0.17044142000000001</v>
      </c>
      <c r="H1680" s="80">
        <v>1.3370082E-2</v>
      </c>
      <c r="I1680" s="80">
        <v>0.36001899999999998</v>
      </c>
      <c r="J1680" s="80">
        <v>2.1785617E-2</v>
      </c>
      <c r="K1680" s="80">
        <v>8.3753342000000008E-3</v>
      </c>
      <c r="L1680" s="80">
        <v>9.0700861E-4</v>
      </c>
      <c r="M1680" s="80">
        <v>4.4428842000000003E-3</v>
      </c>
      <c r="N1680" s="80">
        <v>0.19745635</v>
      </c>
      <c r="O1680" s="80">
        <v>4.6806165999999996E-3</v>
      </c>
      <c r="P1680" s="80">
        <v>0</v>
      </c>
      <c r="Q1680" s="80">
        <v>5.5249141999999998E-3</v>
      </c>
      <c r="R1680" s="80">
        <v>3.1224854999999999E-2</v>
      </c>
      <c r="S1680" s="80">
        <v>9.4007115000000006E-3</v>
      </c>
      <c r="U1680" s="93">
        <f t="shared" si="316"/>
        <v>1.4693225862068966</v>
      </c>
    </row>
    <row r="1681" spans="1:21">
      <c r="A1681" s="41" t="s">
        <v>33</v>
      </c>
      <c r="B1681" s="94" t="s">
        <v>6105</v>
      </c>
      <c r="C1681" s="74">
        <f t="shared" si="312"/>
        <v>0.36293980417000005</v>
      </c>
      <c r="D1681" s="74">
        <f t="shared" si="313"/>
        <v>2.3743863470000001E-2</v>
      </c>
      <c r="E1681" s="74">
        <f t="shared" si="314"/>
        <v>0.25009558320000003</v>
      </c>
      <c r="F1681" s="74">
        <f t="shared" si="315"/>
        <v>2.3367223499999999E-2</v>
      </c>
      <c r="G1681" s="98">
        <v>6.5733133999999999E-2</v>
      </c>
      <c r="H1681" s="80">
        <v>9.2631242000000003E-3</v>
      </c>
      <c r="I1681" s="80">
        <v>0.15341187000000001</v>
      </c>
      <c r="J1681" s="80">
        <v>1.3241236E-2</v>
      </c>
      <c r="K1681" s="80">
        <v>5.3424598999999998E-3</v>
      </c>
      <c r="L1681" s="80">
        <v>4.0488227000000002E-4</v>
      </c>
      <c r="M1681" s="80">
        <v>4.7552853000000003E-3</v>
      </c>
      <c r="N1681" s="80">
        <v>8.7420589000000007E-2</v>
      </c>
      <c r="O1681" s="80">
        <v>2.4201765000000002E-3</v>
      </c>
      <c r="P1681" s="80">
        <v>0</v>
      </c>
      <c r="Q1681" s="80">
        <v>3.8511162E-3</v>
      </c>
      <c r="R1681" s="80">
        <v>1.4550927E-2</v>
      </c>
      <c r="S1681" s="80">
        <v>2.5450037999999999E-3</v>
      </c>
      <c r="U1681" s="93">
        <f t="shared" si="316"/>
        <v>0.566664948275862</v>
      </c>
    </row>
    <row r="1682" spans="1:21">
      <c r="A1682" s="41" t="s">
        <v>33</v>
      </c>
      <c r="B1682" s="94" t="s">
        <v>6106</v>
      </c>
      <c r="C1682" s="74">
        <f t="shared" si="312"/>
        <v>0.86972769818000006</v>
      </c>
      <c r="D1682" s="74">
        <f t="shared" si="313"/>
        <v>5.6898403180000001E-2</v>
      </c>
      <c r="E1682" s="74">
        <f t="shared" si="314"/>
        <v>0.59931441900000004</v>
      </c>
      <c r="F1682" s="74">
        <f t="shared" si="315"/>
        <v>5.5995846000000002E-2</v>
      </c>
      <c r="G1682" s="98">
        <v>0.15751903</v>
      </c>
      <c r="H1682" s="80">
        <v>2.2197609E-2</v>
      </c>
      <c r="I1682" s="80">
        <v>0.36762723000000003</v>
      </c>
      <c r="J1682" s="80">
        <v>3.1730521999999997E-2</v>
      </c>
      <c r="K1682" s="80">
        <v>1.2802358E-2</v>
      </c>
      <c r="L1682" s="80">
        <v>9.7023618000000001E-4</v>
      </c>
      <c r="M1682" s="80">
        <v>1.1395287E-2</v>
      </c>
      <c r="N1682" s="80">
        <v>0.20948958000000001</v>
      </c>
      <c r="O1682" s="80">
        <v>5.7995692999999997E-3</v>
      </c>
      <c r="P1682" s="80">
        <v>0</v>
      </c>
      <c r="Q1682" s="80">
        <v>9.2285895000000003E-3</v>
      </c>
      <c r="R1682" s="80">
        <v>3.4868989000000003E-2</v>
      </c>
      <c r="S1682" s="80">
        <v>6.0986981999999997E-3</v>
      </c>
      <c r="U1682" s="93">
        <f t="shared" si="316"/>
        <v>1.3579226724137932</v>
      </c>
    </row>
    <row r="1683" spans="1:21">
      <c r="A1683" s="41" t="s">
        <v>33</v>
      </c>
      <c r="B1683" s="94" t="s">
        <v>6107</v>
      </c>
      <c r="C1683" s="74">
        <f t="shared" si="312"/>
        <v>0.14902879314</v>
      </c>
      <c r="D1683" s="74">
        <f t="shared" si="313"/>
        <v>4.1164949399999998E-3</v>
      </c>
      <c r="E1683" s="74">
        <f t="shared" si="314"/>
        <v>0.1193664428</v>
      </c>
      <c r="F1683" s="74">
        <f t="shared" si="315"/>
        <v>8.4298714000000004E-3</v>
      </c>
      <c r="G1683" s="98">
        <v>1.7115984000000001E-2</v>
      </c>
      <c r="H1683" s="80">
        <v>1.4138128E-3</v>
      </c>
      <c r="I1683" s="80">
        <v>2.1634651000000001E-2</v>
      </c>
      <c r="J1683" s="80">
        <v>1.8662291999999999E-3</v>
      </c>
      <c r="K1683" s="80">
        <v>1.3108553E-3</v>
      </c>
      <c r="L1683" s="80">
        <v>1.5146282E-4</v>
      </c>
      <c r="M1683" s="80">
        <v>7.8794762000000001E-4</v>
      </c>
      <c r="N1683" s="80">
        <v>9.6317978999999998E-2</v>
      </c>
      <c r="O1683" s="80">
        <v>1.4084111000000001E-3</v>
      </c>
      <c r="P1683" s="80">
        <v>0</v>
      </c>
      <c r="Q1683" s="80">
        <v>3.829274E-4</v>
      </c>
      <c r="R1683" s="80">
        <v>1.7468721E-3</v>
      </c>
      <c r="S1683" s="80">
        <v>4.8916608000000002E-3</v>
      </c>
      <c r="U1683" s="93">
        <f t="shared" si="316"/>
        <v>0.14755158620689654</v>
      </c>
    </row>
    <row r="1684" spans="1:21">
      <c r="A1684" s="41" t="s">
        <v>33</v>
      </c>
      <c r="B1684" s="94" t="s">
        <v>6108</v>
      </c>
      <c r="C1684" s="74">
        <f t="shared" si="312"/>
        <v>0.1284640665</v>
      </c>
      <c r="D1684" s="74">
        <f t="shared" si="313"/>
        <v>2.6604078100000003E-3</v>
      </c>
      <c r="E1684" s="74">
        <f t="shared" si="314"/>
        <v>0.10735720400000001</v>
      </c>
      <c r="F1684" s="74">
        <f t="shared" si="315"/>
        <v>1.190270819E-2</v>
      </c>
      <c r="G1684" s="98">
        <v>6.5437465000000002E-3</v>
      </c>
      <c r="H1684" s="80">
        <v>1.3071039999999999E-3</v>
      </c>
      <c r="I1684" s="80">
        <v>1.2400725E-2</v>
      </c>
      <c r="J1684" s="80">
        <v>1.3309565000000001E-3</v>
      </c>
      <c r="K1684" s="80">
        <v>6.5014642000000005E-4</v>
      </c>
      <c r="L1684" s="80">
        <v>9.2526620000000004E-5</v>
      </c>
      <c r="M1684" s="80">
        <v>5.8677827000000004E-4</v>
      </c>
      <c r="N1684" s="80">
        <v>9.3649375000000007E-2</v>
      </c>
      <c r="O1684" s="80">
        <v>1.4145111000000001E-3</v>
      </c>
      <c r="P1684" s="80">
        <v>0</v>
      </c>
      <c r="Q1684" s="80">
        <v>4.9932869000000001E-4</v>
      </c>
      <c r="R1684" s="80">
        <v>1.0435957E-3</v>
      </c>
      <c r="S1684" s="80">
        <v>8.9452726999999996E-3</v>
      </c>
      <c r="U1684" s="93">
        <f t="shared" si="316"/>
        <v>5.641160775862069E-2</v>
      </c>
    </row>
    <row r="1685" spans="1:21">
      <c r="A1685" s="41" t="s">
        <v>33</v>
      </c>
      <c r="B1685" s="94" t="s">
        <v>6109</v>
      </c>
      <c r="C1685" s="74">
        <f t="shared" si="312"/>
        <v>1.2931748429999999</v>
      </c>
      <c r="D1685" s="74">
        <f t="shared" si="313"/>
        <v>3.82525643E-2</v>
      </c>
      <c r="E1685" s="74">
        <f t="shared" si="314"/>
        <v>1.015540637</v>
      </c>
      <c r="F1685" s="74">
        <f t="shared" si="315"/>
        <v>7.8984061699999997E-2</v>
      </c>
      <c r="G1685" s="98">
        <v>0.16039758000000001</v>
      </c>
      <c r="H1685" s="80">
        <v>1.3328667000000001E-2</v>
      </c>
      <c r="I1685" s="80">
        <v>0.18082427000000001</v>
      </c>
      <c r="J1685" s="80">
        <v>1.7178167000000001E-2</v>
      </c>
      <c r="K1685" s="80">
        <v>1.2319534E-2</v>
      </c>
      <c r="L1685" s="80">
        <v>1.4098524E-3</v>
      </c>
      <c r="M1685" s="80">
        <v>7.3450108999999998E-3</v>
      </c>
      <c r="N1685" s="80">
        <v>0.82138770000000005</v>
      </c>
      <c r="O1685" s="80">
        <v>1.3018907999999999E-2</v>
      </c>
      <c r="P1685" s="80">
        <v>0</v>
      </c>
      <c r="Q1685" s="80">
        <v>3.7103967000000002E-3</v>
      </c>
      <c r="R1685" s="80">
        <v>1.6407000000000001E-2</v>
      </c>
      <c r="S1685" s="80">
        <v>4.5847757000000003E-2</v>
      </c>
      <c r="U1685" s="93">
        <f t="shared" si="316"/>
        <v>1.3827377586206897</v>
      </c>
    </row>
    <row r="1686" spans="1:21">
      <c r="A1686" s="41" t="s">
        <v>33</v>
      </c>
      <c r="B1686" s="94" t="s">
        <v>6110</v>
      </c>
      <c r="C1686" s="74">
        <f t="shared" si="312"/>
        <v>1.0978259567699999</v>
      </c>
      <c r="D1686" s="74">
        <f t="shared" si="313"/>
        <v>2.4288122570000001E-2</v>
      </c>
      <c r="E1686" s="74">
        <f t="shared" si="314"/>
        <v>0.90099386199999998</v>
      </c>
      <c r="F1686" s="74">
        <f t="shared" si="315"/>
        <v>0.1118537102</v>
      </c>
      <c r="G1686" s="98">
        <v>6.0690262000000002E-2</v>
      </c>
      <c r="H1686" s="80">
        <v>1.20915E-2</v>
      </c>
      <c r="I1686" s="80">
        <v>9.3885562000000006E-2</v>
      </c>
      <c r="J1686" s="80">
        <v>1.1946427000000001E-2</v>
      </c>
      <c r="K1686" s="80">
        <v>6.0467995E-3</v>
      </c>
      <c r="L1686" s="80">
        <v>8.5504597000000005E-4</v>
      </c>
      <c r="M1686" s="80">
        <v>5.4398501E-3</v>
      </c>
      <c r="N1686" s="80">
        <v>0.79501679999999997</v>
      </c>
      <c r="O1686" s="80">
        <v>1.3075214999999999E-2</v>
      </c>
      <c r="P1686" s="80">
        <v>0</v>
      </c>
      <c r="Q1686" s="80">
        <v>5.0683550999999997E-3</v>
      </c>
      <c r="R1686" s="80">
        <v>9.8007201000000002E-3</v>
      </c>
      <c r="S1686" s="80">
        <v>8.3909419999999998E-2</v>
      </c>
      <c r="U1686" s="93">
        <f t="shared" si="316"/>
        <v>0.52319191379310348</v>
      </c>
    </row>
    <row r="1687" spans="1:21">
      <c r="A1687" s="41" t="s">
        <v>33</v>
      </c>
      <c r="B1687" s="94" t="s">
        <v>6111</v>
      </c>
      <c r="C1687" s="74">
        <f t="shared" si="312"/>
        <v>0.89246957981999997</v>
      </c>
      <c r="D1687" s="74">
        <f t="shared" si="313"/>
        <v>2.465192402E-2</v>
      </c>
      <c r="E1687" s="74">
        <f t="shared" si="314"/>
        <v>0.71483447919999998</v>
      </c>
      <c r="F1687" s="74">
        <f t="shared" si="315"/>
        <v>5.0482886599999999E-2</v>
      </c>
      <c r="G1687" s="98">
        <v>0.10250028999999999</v>
      </c>
      <c r="H1687" s="80">
        <v>8.4667192000000002E-3</v>
      </c>
      <c r="I1687" s="80">
        <v>0.12956065999999999</v>
      </c>
      <c r="J1687" s="80">
        <v>1.1176047E-2</v>
      </c>
      <c r="K1687" s="80">
        <v>7.8501504999999999E-3</v>
      </c>
      <c r="L1687" s="80">
        <v>9.0704592E-4</v>
      </c>
      <c r="M1687" s="80">
        <v>4.7186805999999996E-3</v>
      </c>
      <c r="N1687" s="80">
        <v>0.57680710000000002</v>
      </c>
      <c r="O1687" s="80">
        <v>8.4343704999999998E-3</v>
      </c>
      <c r="P1687" s="80">
        <v>0</v>
      </c>
      <c r="Q1687" s="80">
        <v>2.2931880999999999E-3</v>
      </c>
      <c r="R1687" s="80">
        <v>1.0461267999999999E-2</v>
      </c>
      <c r="S1687" s="80">
        <v>2.929406E-2</v>
      </c>
      <c r="U1687" s="93">
        <f t="shared" si="316"/>
        <v>0.88362318965517228</v>
      </c>
    </row>
    <row r="1688" spans="1:21">
      <c r="A1688" s="41" t="s">
        <v>33</v>
      </c>
      <c r="B1688" s="94" t="s">
        <v>6112</v>
      </c>
      <c r="C1688" s="74">
        <f t="shared" si="312"/>
        <v>0.76931623846999997</v>
      </c>
      <c r="D1688" s="74">
        <f t="shared" si="313"/>
        <v>1.593204237E-2</v>
      </c>
      <c r="E1688" s="74">
        <f t="shared" si="314"/>
        <v>0.64291628349999996</v>
      </c>
      <c r="F1688" s="74">
        <f t="shared" si="315"/>
        <v>7.12802186E-2</v>
      </c>
      <c r="G1688" s="98">
        <v>3.9187694000000002E-2</v>
      </c>
      <c r="H1688" s="80">
        <v>7.8276855000000006E-3</v>
      </c>
      <c r="I1688" s="80">
        <v>7.4262627999999997E-2</v>
      </c>
      <c r="J1688" s="80">
        <v>7.9705282000000002E-3</v>
      </c>
      <c r="K1688" s="80">
        <v>3.8934483E-3</v>
      </c>
      <c r="L1688" s="80">
        <v>5.5410227000000001E-4</v>
      </c>
      <c r="M1688" s="80">
        <v>3.5139635999999999E-3</v>
      </c>
      <c r="N1688" s="80">
        <v>0.56082597000000001</v>
      </c>
      <c r="O1688" s="80">
        <v>8.4709005999999993E-3</v>
      </c>
      <c r="P1688" s="80">
        <v>0</v>
      </c>
      <c r="Q1688" s="80">
        <v>2.9902654999999999E-3</v>
      </c>
      <c r="R1688" s="80">
        <v>6.2496475000000003E-3</v>
      </c>
      <c r="S1688" s="80">
        <v>5.3569405E-2</v>
      </c>
      <c r="U1688" s="93">
        <f t="shared" si="316"/>
        <v>0.33782494827586207</v>
      </c>
    </row>
    <row r="1689" spans="1:21">
      <c r="A1689" s="41" t="s">
        <v>33</v>
      </c>
      <c r="B1689" s="94" t="s">
        <v>6113</v>
      </c>
      <c r="C1689" s="74">
        <f t="shared" si="312"/>
        <v>0.46450532861000005</v>
      </c>
      <c r="D1689" s="74">
        <f t="shared" si="313"/>
        <v>1.2830633409999999E-2</v>
      </c>
      <c r="E1689" s="74">
        <f t="shared" si="314"/>
        <v>0.37205124940000001</v>
      </c>
      <c r="F1689" s="74">
        <f t="shared" si="315"/>
        <v>2.6274923800000002E-2</v>
      </c>
      <c r="G1689" s="98">
        <v>5.3348522000000002E-2</v>
      </c>
      <c r="H1689" s="80">
        <v>4.4066894000000002E-3</v>
      </c>
      <c r="I1689" s="80">
        <v>6.7432679999999995E-2</v>
      </c>
      <c r="J1689" s="80">
        <v>5.8168181999999997E-3</v>
      </c>
      <c r="K1689" s="80">
        <v>4.0857827000000003E-3</v>
      </c>
      <c r="L1689" s="80">
        <v>4.7209191E-4</v>
      </c>
      <c r="M1689" s="80">
        <v>2.4559406E-3</v>
      </c>
      <c r="N1689" s="80">
        <v>0.30021187999999999</v>
      </c>
      <c r="O1689" s="80">
        <v>4.3898527999999999E-3</v>
      </c>
      <c r="P1689" s="80">
        <v>0</v>
      </c>
      <c r="Q1689" s="80">
        <v>1.1935400000000001E-3</v>
      </c>
      <c r="R1689" s="80">
        <v>5.444796E-3</v>
      </c>
      <c r="S1689" s="80">
        <v>1.5246735000000001E-2</v>
      </c>
      <c r="U1689" s="93">
        <f t="shared" si="316"/>
        <v>0.45990105172413792</v>
      </c>
    </row>
    <row r="1690" spans="1:21">
      <c r="A1690" s="41" t="s">
        <v>33</v>
      </c>
      <c r="B1690" s="94" t="s">
        <v>6114</v>
      </c>
      <c r="C1690" s="74">
        <f t="shared" si="312"/>
        <v>0.40040748535999998</v>
      </c>
      <c r="D1690" s="74">
        <f t="shared" si="313"/>
        <v>8.2921802600000004E-3</v>
      </c>
      <c r="E1690" s="74">
        <f t="shared" si="314"/>
        <v>0.33461986129999999</v>
      </c>
      <c r="F1690" s="74">
        <f t="shared" si="315"/>
        <v>3.70993508E-2</v>
      </c>
      <c r="G1690" s="98">
        <v>2.0396093000000001E-2</v>
      </c>
      <c r="H1690" s="80">
        <v>4.0740903000000004E-3</v>
      </c>
      <c r="I1690" s="80">
        <v>3.8651611000000002E-2</v>
      </c>
      <c r="J1690" s="80">
        <v>4.1484358999999997E-3</v>
      </c>
      <c r="K1690" s="80">
        <v>2.0264304000000002E-3</v>
      </c>
      <c r="L1690" s="80">
        <v>2.8839466E-4</v>
      </c>
      <c r="M1690" s="80">
        <v>1.8289192999999999E-3</v>
      </c>
      <c r="N1690" s="80">
        <v>0.29189416000000001</v>
      </c>
      <c r="O1690" s="80">
        <v>4.4088657000000003E-3</v>
      </c>
      <c r="P1690" s="80">
        <v>0</v>
      </c>
      <c r="Q1690" s="80">
        <v>1.5563491999999999E-3</v>
      </c>
      <c r="R1690" s="80">
        <v>3.2527659000000002E-3</v>
      </c>
      <c r="S1690" s="80">
        <v>2.7881369999999999E-2</v>
      </c>
      <c r="U1690" s="93">
        <f t="shared" si="316"/>
        <v>0.17582838793103447</v>
      </c>
    </row>
    <row r="1691" spans="1:21">
      <c r="A1691" s="41" t="s">
        <v>33</v>
      </c>
      <c r="B1691" s="94" t="s">
        <v>6115</v>
      </c>
      <c r="C1691" s="74">
        <f t="shared" si="312"/>
        <v>0.43125416866999994</v>
      </c>
      <c r="D1691" s="74">
        <f t="shared" si="313"/>
        <v>1.275664937E-2</v>
      </c>
      <c r="E1691" s="74">
        <f t="shared" si="314"/>
        <v>0.33866737689999998</v>
      </c>
      <c r="F1691" s="74">
        <f t="shared" si="315"/>
        <v>2.6339985400000002E-2</v>
      </c>
      <c r="G1691" s="98">
        <v>5.3490157000000003E-2</v>
      </c>
      <c r="H1691" s="80">
        <v>4.4449079000000004E-3</v>
      </c>
      <c r="I1691" s="80">
        <v>6.0302148999999999E-2</v>
      </c>
      <c r="J1691" s="80">
        <v>5.7286576999999997E-3</v>
      </c>
      <c r="K1691" s="80">
        <v>4.1083776999999997E-3</v>
      </c>
      <c r="L1691" s="80">
        <v>4.7016437000000001E-4</v>
      </c>
      <c r="M1691" s="80">
        <v>2.4494496E-3</v>
      </c>
      <c r="N1691" s="80">
        <v>0.27392031999999999</v>
      </c>
      <c r="O1691" s="80">
        <v>4.3416080999999999E-3</v>
      </c>
      <c r="P1691" s="80">
        <v>0</v>
      </c>
      <c r="Q1691" s="80">
        <v>1.237361E-3</v>
      </c>
      <c r="R1691" s="80">
        <v>5.4714853000000004E-3</v>
      </c>
      <c r="S1691" s="80">
        <v>1.5289531E-2</v>
      </c>
      <c r="U1691" s="93">
        <f t="shared" si="316"/>
        <v>0.46112204310344829</v>
      </c>
    </row>
    <row r="1692" spans="1:21">
      <c r="A1692" s="41" t="s">
        <v>33</v>
      </c>
      <c r="B1692" s="94" t="s">
        <v>6116</v>
      </c>
      <c r="C1692" s="74">
        <f t="shared" si="312"/>
        <v>0.36610828474000001</v>
      </c>
      <c r="D1692" s="74">
        <f t="shared" si="313"/>
        <v>8.0997198400000001E-3</v>
      </c>
      <c r="E1692" s="74">
        <f t="shared" si="314"/>
        <v>0.30046777050000001</v>
      </c>
      <c r="F1692" s="74">
        <f t="shared" si="315"/>
        <v>3.73015134E-2</v>
      </c>
      <c r="G1692" s="98">
        <v>2.0239281000000001E-2</v>
      </c>
      <c r="H1692" s="80">
        <v>4.0323314999999998E-3</v>
      </c>
      <c r="I1692" s="80">
        <v>3.1309409000000003E-2</v>
      </c>
      <c r="J1692" s="80">
        <v>3.9839517999999997E-3</v>
      </c>
      <c r="K1692" s="80">
        <v>2.0165157999999998E-3</v>
      </c>
      <c r="L1692" s="80">
        <v>2.8514483999999998E-4</v>
      </c>
      <c r="M1692" s="80">
        <v>1.8141074000000001E-3</v>
      </c>
      <c r="N1692" s="80">
        <v>0.26512603000000001</v>
      </c>
      <c r="O1692" s="80">
        <v>4.3603855999999998E-3</v>
      </c>
      <c r="P1692" s="80">
        <v>0</v>
      </c>
      <c r="Q1692" s="80">
        <v>1.6902194999999999E-3</v>
      </c>
      <c r="R1692" s="80">
        <v>3.2683912999999999E-3</v>
      </c>
      <c r="S1692" s="80">
        <v>2.7982516999999998E-2</v>
      </c>
      <c r="U1692" s="93">
        <f t="shared" si="316"/>
        <v>0.17447656034482759</v>
      </c>
    </row>
    <row r="1693" spans="1:21">
      <c r="A1693" s="41" t="s">
        <v>33</v>
      </c>
      <c r="B1693" s="94" t="s">
        <v>6117</v>
      </c>
      <c r="C1693" s="74">
        <f t="shared" si="312"/>
        <v>0.25961066455000004</v>
      </c>
      <c r="D1693" s="74">
        <f t="shared" si="313"/>
        <v>7.1710032800000002E-3</v>
      </c>
      <c r="E1693" s="74">
        <f t="shared" si="314"/>
        <v>0.20793835170000002</v>
      </c>
      <c r="F1693" s="74">
        <f t="shared" si="315"/>
        <v>1.468497757E-2</v>
      </c>
      <c r="G1693" s="98">
        <v>2.9816332000000001E-2</v>
      </c>
      <c r="H1693" s="80">
        <v>2.4628857E-3</v>
      </c>
      <c r="I1693" s="80">
        <v>3.7687925999999997E-2</v>
      </c>
      <c r="J1693" s="80">
        <v>3.2510026E-3</v>
      </c>
      <c r="K1693" s="80">
        <v>2.2835319E-3</v>
      </c>
      <c r="L1693" s="80">
        <v>2.6385078000000002E-4</v>
      </c>
      <c r="M1693" s="80">
        <v>1.3726179999999999E-3</v>
      </c>
      <c r="N1693" s="80">
        <v>0.16778754000000001</v>
      </c>
      <c r="O1693" s="80">
        <v>2.4534757999999999E-3</v>
      </c>
      <c r="P1693" s="80">
        <v>0</v>
      </c>
      <c r="Q1693" s="80">
        <v>6.6706597000000002E-4</v>
      </c>
      <c r="R1693" s="80">
        <v>3.0430804999999998E-3</v>
      </c>
      <c r="S1693" s="80">
        <v>8.5213553000000001E-3</v>
      </c>
      <c r="U1693" s="93">
        <f t="shared" si="316"/>
        <v>0.25703734482758622</v>
      </c>
    </row>
    <row r="1694" spans="1:21">
      <c r="A1694" s="41" t="s">
        <v>33</v>
      </c>
      <c r="B1694" s="94" t="s">
        <v>6118</v>
      </c>
      <c r="C1694" s="74">
        <f t="shared" si="312"/>
        <v>0.22378656660999999</v>
      </c>
      <c r="D1694" s="74">
        <f t="shared" si="313"/>
        <v>4.6344751300000002E-3</v>
      </c>
      <c r="E1694" s="74">
        <f t="shared" si="314"/>
        <v>0.1870180581</v>
      </c>
      <c r="F1694" s="74">
        <f t="shared" si="315"/>
        <v>2.073471738E-2</v>
      </c>
      <c r="G1694" s="98">
        <v>1.1399316E-2</v>
      </c>
      <c r="H1694" s="80">
        <v>2.2769970999999998E-3</v>
      </c>
      <c r="I1694" s="80">
        <v>2.1602270999999999E-2</v>
      </c>
      <c r="J1694" s="80">
        <v>2.3185485999999999E-3</v>
      </c>
      <c r="K1694" s="80">
        <v>1.132566E-3</v>
      </c>
      <c r="L1694" s="80">
        <v>1.6118293E-4</v>
      </c>
      <c r="M1694" s="80">
        <v>1.0221776E-3</v>
      </c>
      <c r="N1694" s="80">
        <v>0.16313879000000001</v>
      </c>
      <c r="O1694" s="80">
        <v>2.4641021000000002E-3</v>
      </c>
      <c r="P1694" s="80">
        <v>0</v>
      </c>
      <c r="Q1694" s="80">
        <v>8.6983898000000004E-4</v>
      </c>
      <c r="R1694" s="80">
        <v>1.8179613E-3</v>
      </c>
      <c r="S1694" s="80">
        <v>1.5582815E-2</v>
      </c>
      <c r="U1694" s="93">
        <f t="shared" si="316"/>
        <v>9.8269965517241376E-2</v>
      </c>
    </row>
    <row r="1695" spans="1:21">
      <c r="A1695" s="41" t="s">
        <v>33</v>
      </c>
      <c r="B1695" s="94" t="s">
        <v>6119</v>
      </c>
      <c r="C1695" s="74">
        <f t="shared" si="312"/>
        <v>5.1881672415000003E-2</v>
      </c>
      <c r="D1695" s="74">
        <f t="shared" si="313"/>
        <v>1.4330830649999999E-3</v>
      </c>
      <c r="E1695" s="74">
        <f t="shared" si="314"/>
        <v>4.1555262900000001E-2</v>
      </c>
      <c r="F1695" s="74">
        <f t="shared" si="315"/>
        <v>2.9347068499999997E-3</v>
      </c>
      <c r="G1695" s="98">
        <v>5.9586196000000003E-3</v>
      </c>
      <c r="H1695" s="80">
        <v>4.9219330000000003E-4</v>
      </c>
      <c r="I1695" s="80">
        <v>7.5317116000000002E-3</v>
      </c>
      <c r="J1695" s="80">
        <v>6.4969384999999998E-4</v>
      </c>
      <c r="K1695" s="80">
        <v>4.5635050000000001E-4</v>
      </c>
      <c r="L1695" s="80">
        <v>5.2729034999999999E-5</v>
      </c>
      <c r="M1695" s="80">
        <v>2.7430968000000003E-4</v>
      </c>
      <c r="N1695" s="80">
        <v>3.3531357999999997E-2</v>
      </c>
      <c r="O1695" s="80">
        <v>4.9031279000000001E-4</v>
      </c>
      <c r="P1695" s="80">
        <v>0</v>
      </c>
      <c r="Q1695" s="80">
        <v>1.3330923E-4</v>
      </c>
      <c r="R1695" s="80">
        <v>6.0814183000000002E-4</v>
      </c>
      <c r="S1695" s="80">
        <v>1.7029429999999999E-3</v>
      </c>
      <c r="U1695" s="93">
        <f t="shared" si="316"/>
        <v>5.1367410344827585E-2</v>
      </c>
    </row>
    <row r="1696" spans="1:21">
      <c r="A1696" s="41" t="s">
        <v>33</v>
      </c>
      <c r="B1696" s="94" t="s">
        <v>6120</v>
      </c>
      <c r="C1696" s="74">
        <f t="shared" si="312"/>
        <v>4.4722435634999995E-2</v>
      </c>
      <c r="D1696" s="74">
        <f t="shared" si="313"/>
        <v>9.261727449999999E-4</v>
      </c>
      <c r="E1696" s="74">
        <f t="shared" si="314"/>
        <v>3.7374464149999995E-2</v>
      </c>
      <c r="F1696" s="74">
        <f t="shared" si="315"/>
        <v>4.1437120399999998E-3</v>
      </c>
      <c r="G1696" s="98">
        <v>2.2780867000000002E-3</v>
      </c>
      <c r="H1696" s="80">
        <v>4.5504455000000001E-4</v>
      </c>
      <c r="I1696" s="80">
        <v>4.3170876E-3</v>
      </c>
      <c r="J1696" s="80">
        <v>4.6334837999999998E-4</v>
      </c>
      <c r="K1696" s="80">
        <v>2.2633669E-4</v>
      </c>
      <c r="L1696" s="80">
        <v>3.2211464999999999E-5</v>
      </c>
      <c r="M1696" s="80">
        <v>2.0427621000000001E-4</v>
      </c>
      <c r="N1696" s="80">
        <v>3.2602331999999998E-2</v>
      </c>
      <c r="O1696" s="80">
        <v>4.9243637999999996E-4</v>
      </c>
      <c r="P1696" s="80">
        <v>0</v>
      </c>
      <c r="Q1696" s="80">
        <v>1.7383222999999999E-4</v>
      </c>
      <c r="R1696" s="80">
        <v>3.6330892999999998E-4</v>
      </c>
      <c r="S1696" s="80">
        <v>3.1141344999999999E-3</v>
      </c>
      <c r="U1696" s="93">
        <f t="shared" si="316"/>
        <v>1.9638678448275864E-2</v>
      </c>
    </row>
    <row r="1697" spans="1:21">
      <c r="A1697" s="41" t="s">
        <v>33</v>
      </c>
      <c r="B1697" s="94" t="s">
        <v>6121</v>
      </c>
      <c r="C1697" s="74">
        <f t="shared" si="312"/>
        <v>0.95803308399999998</v>
      </c>
      <c r="D1697" s="74">
        <f t="shared" si="313"/>
        <v>6.3484894199999989E-2</v>
      </c>
      <c r="E1697" s="74">
        <f t="shared" si="314"/>
        <v>0.63993513199999996</v>
      </c>
      <c r="F1697" s="74">
        <f t="shared" si="315"/>
        <v>5.9574027799999998E-2</v>
      </c>
      <c r="G1697" s="98">
        <v>0.19503903</v>
      </c>
      <c r="H1697" s="80">
        <v>2.7050382000000001E-2</v>
      </c>
      <c r="I1697" s="80">
        <v>0.37529677</v>
      </c>
      <c r="J1697" s="80">
        <v>3.5187801999999997E-2</v>
      </c>
      <c r="K1697" s="80">
        <v>1.5309062999999999E-2</v>
      </c>
      <c r="L1697" s="80">
        <v>1.0445432000000001E-3</v>
      </c>
      <c r="M1697" s="80">
        <v>1.1943486E-2</v>
      </c>
      <c r="N1697" s="80">
        <v>0.23758798</v>
      </c>
      <c r="O1697" s="80">
        <v>6.7575847000000003E-3</v>
      </c>
      <c r="P1697" s="80">
        <v>0</v>
      </c>
      <c r="Q1697" s="80">
        <v>1.126212E-2</v>
      </c>
      <c r="R1697" s="80">
        <v>3.5243505000000001E-2</v>
      </c>
      <c r="S1697" s="80">
        <v>6.3108180999999998E-3</v>
      </c>
      <c r="U1697" s="93">
        <f t="shared" si="316"/>
        <v>1.6813709482758621</v>
      </c>
    </row>
    <row r="1698" spans="1:21">
      <c r="A1698" s="41" t="s">
        <v>33</v>
      </c>
      <c r="B1698" s="94" t="s">
        <v>6122</v>
      </c>
      <c r="C1698" s="74">
        <f t="shared" si="312"/>
        <v>0.85572872959000001</v>
      </c>
      <c r="D1698" s="74">
        <f t="shared" si="313"/>
        <v>3.7215613390000006E-2</v>
      </c>
      <c r="E1698" s="74">
        <f t="shared" si="314"/>
        <v>0.58139463599999996</v>
      </c>
      <c r="F1698" s="74">
        <f t="shared" si="315"/>
        <v>5.1787500200000003E-2</v>
      </c>
      <c r="G1698" s="98">
        <v>0.18533098000000001</v>
      </c>
      <c r="H1698" s="80">
        <v>1.5514296E-2</v>
      </c>
      <c r="I1698" s="80">
        <v>0.36124908999999999</v>
      </c>
      <c r="J1698" s="80">
        <v>2.2782321000000001E-2</v>
      </c>
      <c r="K1698" s="80">
        <v>8.9526756999999992E-3</v>
      </c>
      <c r="L1698" s="80">
        <v>9.3147659000000001E-4</v>
      </c>
      <c r="M1698" s="80">
        <v>4.5491400999999997E-3</v>
      </c>
      <c r="N1698" s="80">
        <v>0.20463124999999999</v>
      </c>
      <c r="O1698" s="80">
        <v>4.7678961000000002E-3</v>
      </c>
      <c r="P1698" s="80">
        <v>0</v>
      </c>
      <c r="Q1698" s="80">
        <v>6.3374384000000001E-3</v>
      </c>
      <c r="R1698" s="80">
        <v>3.1236393000000001E-2</v>
      </c>
      <c r="S1698" s="80">
        <v>9.4457727000000005E-3</v>
      </c>
      <c r="U1698" s="93">
        <f t="shared" si="316"/>
        <v>1.5976808620689655</v>
      </c>
    </row>
    <row r="1699" spans="1:21">
      <c r="A1699" s="41" t="s">
        <v>33</v>
      </c>
      <c r="B1699" s="94" t="s">
        <v>6123</v>
      </c>
      <c r="C1699" s="74">
        <f t="shared" si="312"/>
        <v>0.31676694486999996</v>
      </c>
      <c r="D1699" s="74">
        <f t="shared" si="313"/>
        <v>1.418825552E-2</v>
      </c>
      <c r="E1699" s="74">
        <f t="shared" si="314"/>
        <v>0.24241110089999998</v>
      </c>
      <c r="F1699" s="74">
        <f t="shared" si="315"/>
        <v>1.944550645E-2</v>
      </c>
      <c r="G1699" s="98">
        <v>4.0722082E-2</v>
      </c>
      <c r="H1699" s="80">
        <v>3.7741679E-3</v>
      </c>
      <c r="I1699" s="80">
        <v>0.17962513999999999</v>
      </c>
      <c r="J1699" s="80">
        <v>9.1315570000000002E-3</v>
      </c>
      <c r="K1699" s="80">
        <v>2.6226320000000002E-3</v>
      </c>
      <c r="L1699" s="80">
        <v>2.8447392E-4</v>
      </c>
      <c r="M1699" s="80">
        <v>2.1495925999999999E-3</v>
      </c>
      <c r="N1699" s="80">
        <v>5.9011793E-2</v>
      </c>
      <c r="O1699" s="80">
        <v>2.1366675999999999E-3</v>
      </c>
      <c r="P1699" s="80">
        <v>0</v>
      </c>
      <c r="Q1699" s="80">
        <v>9.7220374999999997E-4</v>
      </c>
      <c r="R1699" s="80">
        <v>1.4866135000000001E-2</v>
      </c>
      <c r="S1699" s="80">
        <v>1.4705001000000001E-3</v>
      </c>
      <c r="U1699" s="93">
        <f t="shared" si="316"/>
        <v>0.35105243103448275</v>
      </c>
    </row>
    <row r="1700" spans="1:21">
      <c r="A1700" s="41" t="s">
        <v>33</v>
      </c>
      <c r="B1700" s="94" t="s">
        <v>6124</v>
      </c>
      <c r="C1700" s="74">
        <f t="shared" si="312"/>
        <v>0.21817061364999998</v>
      </c>
      <c r="D1700" s="74">
        <f t="shared" si="313"/>
        <v>9.7720435600000006E-3</v>
      </c>
      <c r="E1700" s="74">
        <f t="shared" si="314"/>
        <v>0.16695864089999998</v>
      </c>
      <c r="F1700" s="74">
        <f t="shared" si="315"/>
        <v>1.339293219E-2</v>
      </c>
      <c r="G1700" s="98">
        <v>2.8046997000000001E-2</v>
      </c>
      <c r="H1700" s="80">
        <v>2.5994269E-3</v>
      </c>
      <c r="I1700" s="80">
        <v>0.12371533</v>
      </c>
      <c r="J1700" s="80">
        <v>6.2892842999999997E-3</v>
      </c>
      <c r="K1700" s="80">
        <v>1.8063160999999999E-3</v>
      </c>
      <c r="L1700" s="80">
        <v>1.9592905999999999E-4</v>
      </c>
      <c r="M1700" s="80">
        <v>1.4805141000000001E-3</v>
      </c>
      <c r="N1700" s="80">
        <v>4.0643883999999998E-2</v>
      </c>
      <c r="O1700" s="80">
        <v>1.4716121E-3</v>
      </c>
      <c r="P1700" s="80">
        <v>0</v>
      </c>
      <c r="Q1700" s="80">
        <v>6.6959729E-4</v>
      </c>
      <c r="R1700" s="80">
        <v>1.0238928E-2</v>
      </c>
      <c r="S1700" s="80">
        <v>1.0127948000000001E-3</v>
      </c>
      <c r="U1700" s="93">
        <f t="shared" si="316"/>
        <v>0.24178445689655173</v>
      </c>
    </row>
    <row r="1701" spans="1:21">
      <c r="A1701" s="41" t="s">
        <v>33</v>
      </c>
      <c r="B1701" s="94" t="s">
        <v>6125</v>
      </c>
      <c r="C1701" s="74">
        <f t="shared" si="312"/>
        <v>0.21817061364999998</v>
      </c>
      <c r="D1701" s="74">
        <f t="shared" si="313"/>
        <v>9.7720435600000006E-3</v>
      </c>
      <c r="E1701" s="74">
        <f t="shared" si="314"/>
        <v>0.16695864089999998</v>
      </c>
      <c r="F1701" s="74">
        <f t="shared" si="315"/>
        <v>1.339293219E-2</v>
      </c>
      <c r="G1701" s="98">
        <v>2.8046997000000001E-2</v>
      </c>
      <c r="H1701" s="80">
        <v>2.5994269E-3</v>
      </c>
      <c r="I1701" s="80">
        <v>0.12371533</v>
      </c>
      <c r="J1701" s="80">
        <v>6.2892842999999997E-3</v>
      </c>
      <c r="K1701" s="80">
        <v>1.8063160999999999E-3</v>
      </c>
      <c r="L1701" s="80">
        <v>1.9592905999999999E-4</v>
      </c>
      <c r="M1701" s="80">
        <v>1.4805141000000001E-3</v>
      </c>
      <c r="N1701" s="80">
        <v>4.0643883999999998E-2</v>
      </c>
      <c r="O1701" s="80">
        <v>1.4716121E-3</v>
      </c>
      <c r="P1701" s="80">
        <v>0</v>
      </c>
      <c r="Q1701" s="80">
        <v>6.6959729E-4</v>
      </c>
      <c r="R1701" s="80">
        <v>1.0238928E-2</v>
      </c>
      <c r="S1701" s="80">
        <v>1.0127948000000001E-3</v>
      </c>
      <c r="U1701" s="93">
        <f t="shared" si="316"/>
        <v>0.24178445689655173</v>
      </c>
    </row>
    <row r="1702" spans="1:21">
      <c r="A1702" s="41" t="s">
        <v>33</v>
      </c>
      <c r="B1702" s="94" t="s">
        <v>6126</v>
      </c>
      <c r="C1702" s="74">
        <f t="shared" si="312"/>
        <v>0.62933830967000004</v>
      </c>
      <c r="D1702" s="74">
        <f t="shared" si="313"/>
        <v>2.8188586969999999E-2</v>
      </c>
      <c r="E1702" s="74">
        <f t="shared" si="314"/>
        <v>0.4816114668</v>
      </c>
      <c r="F1702" s="74">
        <f t="shared" si="315"/>
        <v>3.8633456900000002E-2</v>
      </c>
      <c r="G1702" s="98">
        <v>8.0904798999999999E-2</v>
      </c>
      <c r="H1702" s="80">
        <v>7.4983467999999998E-3</v>
      </c>
      <c r="I1702" s="80">
        <v>0.35687115000000003</v>
      </c>
      <c r="J1702" s="80">
        <v>1.8142166000000001E-2</v>
      </c>
      <c r="K1702" s="80">
        <v>5.2105271999999996E-3</v>
      </c>
      <c r="L1702" s="80">
        <v>5.6517996999999999E-4</v>
      </c>
      <c r="M1702" s="80">
        <v>4.2707138E-3</v>
      </c>
      <c r="N1702" s="80">
        <v>0.11724197</v>
      </c>
      <c r="O1702" s="80">
        <v>4.2450348999999998E-3</v>
      </c>
      <c r="P1702" s="80">
        <v>0</v>
      </c>
      <c r="Q1702" s="80">
        <v>1.9315306000000001E-3</v>
      </c>
      <c r="R1702" s="80">
        <v>2.9535367999999999E-2</v>
      </c>
      <c r="S1702" s="80">
        <v>2.9215233999999998E-3</v>
      </c>
      <c r="U1702" s="93">
        <f t="shared" si="316"/>
        <v>0.69745516379310346</v>
      </c>
    </row>
    <row r="1704" spans="1:21">
      <c r="B1704" s="81" t="s">
        <v>4376</v>
      </c>
    </row>
    <row r="1705" spans="1:21">
      <c r="A1705" s="41" t="s">
        <v>33</v>
      </c>
      <c r="B1705" s="94" t="s">
        <v>6127</v>
      </c>
      <c r="C1705" s="74">
        <f t="shared" ref="C1705:C1752" si="317">D1705+E1705+F1705+G1705</f>
        <v>6.6795532113</v>
      </c>
      <c r="D1705" s="74">
        <f t="shared" ref="D1705:D1752" si="318">J1705+K1705+L1705+M1705</f>
        <v>0.56517729729999999</v>
      </c>
      <c r="E1705" s="74">
        <f t="shared" ref="E1705:E1752" si="319">H1705+I1705+N1705</f>
        <v>3.4352894940000001</v>
      </c>
      <c r="F1705" s="74">
        <f t="shared" ref="F1705:F1752" si="320">O1705+IF(P1705="x",0,P1705)+IF(Q1705="x",0,Q1705)+IF(R1705="x",0,R1705)+S1705</f>
        <v>0.24358911999999999</v>
      </c>
      <c r="G1705" s="98">
        <v>2.4354973000000002</v>
      </c>
      <c r="H1705" s="80">
        <v>8.8483893999999993E-2</v>
      </c>
      <c r="I1705" s="80">
        <v>1.8905372</v>
      </c>
      <c r="J1705" s="80">
        <v>0.45487557000000001</v>
      </c>
      <c r="K1705" s="80">
        <v>7.7485974999999999E-2</v>
      </c>
      <c r="L1705" s="80">
        <v>3.3524002999999998E-3</v>
      </c>
      <c r="M1705" s="80">
        <v>2.9463352000000002E-2</v>
      </c>
      <c r="N1705" s="80">
        <v>1.4562683999999999</v>
      </c>
      <c r="O1705" s="80">
        <v>4.1273623000000002E-2</v>
      </c>
      <c r="P1705" s="80">
        <v>0</v>
      </c>
      <c r="Q1705" s="80">
        <v>4.6285219000000002E-2</v>
      </c>
      <c r="R1705" s="80">
        <v>0.12870388999999999</v>
      </c>
      <c r="S1705" s="80">
        <v>2.7326388E-2</v>
      </c>
      <c r="U1705" s="93">
        <f t="shared" ref="U1705:U1752" si="321">G1705/0.116</f>
        <v>20.995666379310347</v>
      </c>
    </row>
    <row r="1706" spans="1:21">
      <c r="A1706" s="41" t="s">
        <v>33</v>
      </c>
      <c r="B1706" s="94" t="s">
        <v>6128</v>
      </c>
      <c r="C1706" s="74">
        <f t="shared" si="317"/>
        <v>6.6186306447999996</v>
      </c>
      <c r="D1706" s="74">
        <f t="shared" si="318"/>
        <v>0.53437089879999999</v>
      </c>
      <c r="E1706" s="74">
        <f t="shared" si="319"/>
        <v>3.61958102</v>
      </c>
      <c r="F1706" s="74">
        <f t="shared" si="320"/>
        <v>0.27142942600000003</v>
      </c>
      <c r="G1706" s="98">
        <v>2.1932493000000002</v>
      </c>
      <c r="H1706" s="80">
        <v>9.3032519999999994E-2</v>
      </c>
      <c r="I1706" s="80">
        <v>1.9620850000000001</v>
      </c>
      <c r="J1706" s="80">
        <v>0.42877384000000002</v>
      </c>
      <c r="K1706" s="80">
        <v>7.2492028999999999E-2</v>
      </c>
      <c r="L1706" s="80">
        <v>3.2570778E-3</v>
      </c>
      <c r="M1706" s="80">
        <v>2.9847952000000001E-2</v>
      </c>
      <c r="N1706" s="80">
        <v>1.5644635</v>
      </c>
      <c r="O1706" s="80">
        <v>4.4467978999999998E-2</v>
      </c>
      <c r="P1706" s="80">
        <v>0</v>
      </c>
      <c r="Q1706" s="80">
        <v>3.4598954000000001E-2</v>
      </c>
      <c r="R1706" s="80">
        <v>0.15728586</v>
      </c>
      <c r="S1706" s="80">
        <v>3.5076633000000003E-2</v>
      </c>
      <c r="U1706" s="93">
        <f t="shared" si="321"/>
        <v>18.907321551724138</v>
      </c>
    </row>
    <row r="1707" spans="1:21">
      <c r="A1707" s="41" t="s">
        <v>33</v>
      </c>
      <c r="B1707" s="94" t="s">
        <v>6129</v>
      </c>
      <c r="C1707" s="74">
        <f t="shared" si="317"/>
        <v>5.4651932951999997</v>
      </c>
      <c r="D1707" s="74">
        <f t="shared" si="318"/>
        <v>0.46252966419999997</v>
      </c>
      <c r="E1707" s="74">
        <f t="shared" si="319"/>
        <v>2.8116736709999999</v>
      </c>
      <c r="F1707" s="74">
        <f t="shared" si="320"/>
        <v>0.19925276</v>
      </c>
      <c r="G1707" s="98">
        <v>1.9917372</v>
      </c>
      <c r="H1707" s="80">
        <v>7.2439271E-2</v>
      </c>
      <c r="I1707" s="80">
        <v>1.5468227999999999</v>
      </c>
      <c r="J1707" s="80">
        <v>0.37219018999999998</v>
      </c>
      <c r="K1707" s="80">
        <v>6.3466738999999994E-2</v>
      </c>
      <c r="L1707" s="80">
        <v>2.7464992E-3</v>
      </c>
      <c r="M1707" s="80">
        <v>2.4126235999999999E-2</v>
      </c>
      <c r="N1707" s="80">
        <v>1.1924116</v>
      </c>
      <c r="O1707" s="80">
        <v>3.3894634E-2</v>
      </c>
      <c r="P1707" s="80">
        <v>0</v>
      </c>
      <c r="Q1707" s="80">
        <v>3.7697129000000003E-2</v>
      </c>
      <c r="R1707" s="80">
        <v>0.10530328999999999</v>
      </c>
      <c r="S1707" s="80">
        <v>2.2357707000000001E-2</v>
      </c>
      <c r="U1707" s="93">
        <f t="shared" si="321"/>
        <v>17.170148275862068</v>
      </c>
    </row>
    <row r="1708" spans="1:21">
      <c r="A1708" s="41" t="s">
        <v>33</v>
      </c>
      <c r="B1708" s="94" t="s">
        <v>6130</v>
      </c>
      <c r="C1708" s="74">
        <f t="shared" si="317"/>
        <v>5.4624845530000004</v>
      </c>
      <c r="D1708" s="74">
        <f t="shared" si="318"/>
        <v>0.46230043900000001</v>
      </c>
      <c r="E1708" s="74">
        <f t="shared" si="319"/>
        <v>2.8100497950000003</v>
      </c>
      <c r="F1708" s="74">
        <f t="shared" si="320"/>
        <v>0.199053019</v>
      </c>
      <c r="G1708" s="98">
        <v>1.9910813000000001</v>
      </c>
      <c r="H1708" s="80">
        <v>7.2266894999999998E-2</v>
      </c>
      <c r="I1708" s="80">
        <v>1.5466633999999999</v>
      </c>
      <c r="J1708" s="80">
        <v>0.3720832</v>
      </c>
      <c r="K1708" s="80">
        <v>6.3378628000000006E-2</v>
      </c>
      <c r="L1708" s="80">
        <v>2.7413509999999999E-3</v>
      </c>
      <c r="M1708" s="80">
        <v>2.4097259999999999E-2</v>
      </c>
      <c r="N1708" s="80">
        <v>1.1911195000000001</v>
      </c>
      <c r="O1708" s="80">
        <v>3.3758179999999999E-2</v>
      </c>
      <c r="P1708" s="80">
        <v>0</v>
      </c>
      <c r="Q1708" s="80">
        <v>3.7644195999999998E-2</v>
      </c>
      <c r="R1708" s="80">
        <v>0.10530195000000001</v>
      </c>
      <c r="S1708" s="80">
        <v>2.2348692999999999E-2</v>
      </c>
      <c r="U1708" s="93">
        <f t="shared" si="321"/>
        <v>17.164493965517241</v>
      </c>
    </row>
    <row r="1709" spans="1:21">
      <c r="A1709" s="41" t="s">
        <v>33</v>
      </c>
      <c r="B1709" s="94" t="s">
        <v>6131</v>
      </c>
      <c r="C1709" s="74">
        <f t="shared" si="317"/>
        <v>5.4125096883000001</v>
      </c>
      <c r="D1709" s="74">
        <f t="shared" si="318"/>
        <v>0.43704301630000003</v>
      </c>
      <c r="E1709" s="74">
        <f t="shared" si="319"/>
        <v>2.9606310119999999</v>
      </c>
      <c r="F1709" s="74">
        <f t="shared" si="320"/>
        <v>0.22190906000000002</v>
      </c>
      <c r="G1709" s="98">
        <v>1.7929265999999999</v>
      </c>
      <c r="H1709" s="80">
        <v>7.5987211999999998E-2</v>
      </c>
      <c r="I1709" s="80">
        <v>1.6052417999999999</v>
      </c>
      <c r="J1709" s="80">
        <v>0.35072874999999998</v>
      </c>
      <c r="K1709" s="80">
        <v>5.9240236000000002E-2</v>
      </c>
      <c r="L1709" s="80">
        <v>2.6634683000000001E-3</v>
      </c>
      <c r="M1709" s="80">
        <v>2.4410562E-2</v>
      </c>
      <c r="N1709" s="80">
        <v>1.2794019999999999</v>
      </c>
      <c r="O1709" s="80">
        <v>3.6371569999999999E-2</v>
      </c>
      <c r="P1709" s="80">
        <v>0</v>
      </c>
      <c r="Q1709" s="80">
        <v>2.8156738000000001E-2</v>
      </c>
      <c r="R1709" s="80">
        <v>0.12868813000000001</v>
      </c>
      <c r="S1709" s="80">
        <v>2.8692622000000001E-2</v>
      </c>
      <c r="U1709" s="93">
        <f t="shared" si="321"/>
        <v>15.456263793103448</v>
      </c>
    </row>
    <row r="1710" spans="1:21">
      <c r="A1710" s="41" t="s">
        <v>33</v>
      </c>
      <c r="B1710" s="94" t="s">
        <v>6132</v>
      </c>
      <c r="C1710" s="74">
        <f t="shared" si="317"/>
        <v>6.5497291538999995</v>
      </c>
      <c r="D1710" s="74">
        <f t="shared" si="318"/>
        <v>0.55010752489999992</v>
      </c>
      <c r="E1710" s="74">
        <f t="shared" si="319"/>
        <v>3.335077192</v>
      </c>
      <c r="F1710" s="74">
        <f t="shared" si="320"/>
        <v>0.239517537</v>
      </c>
      <c r="G1710" s="98">
        <v>2.4250269000000002</v>
      </c>
      <c r="H1710" s="80">
        <v>8.8433892E-2</v>
      </c>
      <c r="I1710" s="80">
        <v>1.8306894</v>
      </c>
      <c r="J1710" s="80">
        <v>0.44269613000000002</v>
      </c>
      <c r="K1710" s="80">
        <v>7.5411164000000003E-2</v>
      </c>
      <c r="L1710" s="80">
        <v>3.2990109000000001E-3</v>
      </c>
      <c r="M1710" s="80">
        <v>2.870122E-2</v>
      </c>
      <c r="N1710" s="80">
        <v>1.4159539000000001</v>
      </c>
      <c r="O1710" s="80">
        <v>4.0483476999999997E-2</v>
      </c>
      <c r="P1710" s="80">
        <v>0</v>
      </c>
      <c r="Q1710" s="80">
        <v>4.7939855000000003E-2</v>
      </c>
      <c r="R1710" s="80">
        <v>0.12441039</v>
      </c>
      <c r="S1710" s="80">
        <v>2.6683815E-2</v>
      </c>
      <c r="U1710" s="93">
        <f t="shared" si="321"/>
        <v>20.905404310344828</v>
      </c>
    </row>
    <row r="1711" spans="1:21">
      <c r="A1711" s="41" t="s">
        <v>33</v>
      </c>
      <c r="B1711" s="94" t="s">
        <v>6133</v>
      </c>
      <c r="C1711" s="74">
        <f t="shared" si="317"/>
        <v>0.60192666823999996</v>
      </c>
      <c r="D1711" s="74">
        <f t="shared" si="318"/>
        <v>5.094219664E-2</v>
      </c>
      <c r="E1711" s="74">
        <f t="shared" si="319"/>
        <v>0.3096473642</v>
      </c>
      <c r="F1711" s="74">
        <f t="shared" si="320"/>
        <v>2.1934217400000004E-2</v>
      </c>
      <c r="G1711" s="98">
        <v>0.21940288999999999</v>
      </c>
      <c r="H1711" s="80">
        <v>7.9632942000000002E-3</v>
      </c>
      <c r="I1711" s="80">
        <v>0.17043122999999999</v>
      </c>
      <c r="J1711" s="80">
        <v>4.1000902999999998E-2</v>
      </c>
      <c r="K1711" s="80">
        <v>6.9838709000000004E-3</v>
      </c>
      <c r="L1711" s="80">
        <v>3.0207724E-4</v>
      </c>
      <c r="M1711" s="80">
        <v>2.6553455000000001E-3</v>
      </c>
      <c r="N1711" s="80">
        <v>0.13125284000000001</v>
      </c>
      <c r="O1711" s="80">
        <v>3.7199097000000002E-3</v>
      </c>
      <c r="P1711" s="80">
        <v>0</v>
      </c>
      <c r="Q1711" s="80">
        <v>4.1481208000000002E-3</v>
      </c>
      <c r="R1711" s="80">
        <v>1.1603521E-2</v>
      </c>
      <c r="S1711" s="80">
        <v>2.4626659E-3</v>
      </c>
      <c r="U1711" s="93">
        <f t="shared" si="321"/>
        <v>1.8914042241379307</v>
      </c>
    </row>
    <row r="1712" spans="1:21">
      <c r="A1712" s="41" t="s">
        <v>33</v>
      </c>
      <c r="B1712" s="94" t="s">
        <v>6134</v>
      </c>
      <c r="C1712" s="74">
        <f t="shared" si="317"/>
        <v>0.59641980523000004</v>
      </c>
      <c r="D1712" s="74">
        <f t="shared" si="318"/>
        <v>4.8159009929999996E-2</v>
      </c>
      <c r="E1712" s="74">
        <f t="shared" si="319"/>
        <v>0.32624033650000001</v>
      </c>
      <c r="F1712" s="74">
        <f t="shared" si="320"/>
        <v>2.4452788800000003E-2</v>
      </c>
      <c r="G1712" s="98">
        <v>0.19756767</v>
      </c>
      <c r="H1712" s="80">
        <v>8.3732465000000006E-3</v>
      </c>
      <c r="I1712" s="80">
        <v>0.17688614999999999</v>
      </c>
      <c r="J1712" s="80">
        <v>3.8647795999999998E-2</v>
      </c>
      <c r="K1712" s="80">
        <v>6.5278497000000003E-3</v>
      </c>
      <c r="L1712" s="80">
        <v>2.9349512999999998E-4</v>
      </c>
      <c r="M1712" s="80">
        <v>2.6898691000000001E-3</v>
      </c>
      <c r="N1712" s="80">
        <v>0.14098094</v>
      </c>
      <c r="O1712" s="80">
        <v>4.0078865999999998E-3</v>
      </c>
      <c r="P1712" s="80">
        <v>0</v>
      </c>
      <c r="Q1712" s="80">
        <v>3.1026707999999999E-3</v>
      </c>
      <c r="R1712" s="80">
        <v>1.418051E-2</v>
      </c>
      <c r="S1712" s="80">
        <v>3.1617213999999999E-3</v>
      </c>
      <c r="U1712" s="93">
        <f t="shared" si="321"/>
        <v>1.7031695689655171</v>
      </c>
    </row>
    <row r="1713" spans="1:21">
      <c r="A1713" s="41" t="s">
        <v>33</v>
      </c>
      <c r="B1713" s="94" t="s">
        <v>6135</v>
      </c>
      <c r="C1713" s="74">
        <f t="shared" si="317"/>
        <v>1.25510825111</v>
      </c>
      <c r="D1713" s="74">
        <f t="shared" si="318"/>
        <v>0.10587812391</v>
      </c>
      <c r="E1713" s="74">
        <f t="shared" si="319"/>
        <v>0.643749452</v>
      </c>
      <c r="F1713" s="74">
        <f t="shared" si="320"/>
        <v>4.5636765199999998E-2</v>
      </c>
      <c r="G1713" s="98">
        <v>0.45984391000000002</v>
      </c>
      <c r="H1713" s="80">
        <v>1.9631162000000001E-2</v>
      </c>
      <c r="I1713" s="80">
        <v>0.34979851000000001</v>
      </c>
      <c r="J1713" s="80">
        <v>8.4752869999999994E-2</v>
      </c>
      <c r="K1713" s="80">
        <v>1.4879193000000001E-2</v>
      </c>
      <c r="L1713" s="80">
        <v>6.4924641000000001E-4</v>
      </c>
      <c r="M1713" s="80">
        <v>5.5968145E-3</v>
      </c>
      <c r="N1713" s="80">
        <v>0.27431978000000001</v>
      </c>
      <c r="O1713" s="80">
        <v>7.9593744999999997E-3</v>
      </c>
      <c r="P1713" s="80">
        <v>0</v>
      </c>
      <c r="Q1713" s="80">
        <v>8.8144321000000001E-3</v>
      </c>
      <c r="R1713" s="80">
        <v>2.3748432999999999E-2</v>
      </c>
      <c r="S1713" s="80">
        <v>5.1145256000000002E-3</v>
      </c>
      <c r="U1713" s="93">
        <f t="shared" si="321"/>
        <v>3.9641716379310346</v>
      </c>
    </row>
    <row r="1714" spans="1:21">
      <c r="A1714" s="41" t="s">
        <v>33</v>
      </c>
      <c r="B1714" s="94" t="s">
        <v>6136</v>
      </c>
      <c r="C1714" s="74">
        <f t="shared" si="317"/>
        <v>1.9220930437400001</v>
      </c>
      <c r="D1714" s="74">
        <f t="shared" si="318"/>
        <v>0.16186146264000001</v>
      </c>
      <c r="E1714" s="74">
        <f t="shared" si="319"/>
        <v>0.98355150099999999</v>
      </c>
      <c r="F1714" s="74">
        <f t="shared" si="320"/>
        <v>6.9961030099999988E-2</v>
      </c>
      <c r="G1714" s="98">
        <v>0.70671905000000002</v>
      </c>
      <c r="H1714" s="80">
        <v>3.0169141E-2</v>
      </c>
      <c r="I1714" s="80">
        <v>0.53409554000000004</v>
      </c>
      <c r="J1714" s="80">
        <v>0.12956081</v>
      </c>
      <c r="K1714" s="80">
        <v>2.2746328E-2</v>
      </c>
      <c r="L1714" s="80">
        <v>9.9526743999999996E-4</v>
      </c>
      <c r="M1714" s="80">
        <v>8.5590571999999993E-3</v>
      </c>
      <c r="N1714" s="80">
        <v>0.41928682</v>
      </c>
      <c r="O1714" s="80">
        <v>1.2198048E-2</v>
      </c>
      <c r="P1714" s="80">
        <v>0</v>
      </c>
      <c r="Q1714" s="80">
        <v>1.3681235999999999E-2</v>
      </c>
      <c r="R1714" s="80">
        <v>3.6245302E-2</v>
      </c>
      <c r="S1714" s="80">
        <v>7.8364440999999993E-3</v>
      </c>
      <c r="U1714" s="93">
        <f t="shared" si="321"/>
        <v>6.0924056034482756</v>
      </c>
    </row>
    <row r="1715" spans="1:21">
      <c r="A1715" s="41" t="s">
        <v>33</v>
      </c>
      <c r="B1715" s="94" t="s">
        <v>6137</v>
      </c>
      <c r="C1715" s="74">
        <f t="shared" si="317"/>
        <v>1.9096217257499999</v>
      </c>
      <c r="D1715" s="74">
        <f t="shared" si="318"/>
        <v>0.15350411775</v>
      </c>
      <c r="E1715" s="74">
        <f t="shared" si="319"/>
        <v>1.0389295649999999</v>
      </c>
      <c r="F1715" s="74">
        <f t="shared" si="320"/>
        <v>7.7570913000000005E-2</v>
      </c>
      <c r="G1715" s="98">
        <v>0.63961712999999998</v>
      </c>
      <c r="H1715" s="80">
        <v>3.1691285E-2</v>
      </c>
      <c r="I1715" s="80">
        <v>0.55418993999999999</v>
      </c>
      <c r="J1715" s="80">
        <v>0.12230889</v>
      </c>
      <c r="K1715" s="80">
        <v>2.1531366E-2</v>
      </c>
      <c r="L1715" s="80">
        <v>9.7233485000000001E-4</v>
      </c>
      <c r="M1715" s="80">
        <v>8.6915268999999996E-3</v>
      </c>
      <c r="N1715" s="80">
        <v>0.45304833999999999</v>
      </c>
      <c r="O1715" s="80">
        <v>1.3106899999999999E-2</v>
      </c>
      <c r="P1715" s="80">
        <v>0</v>
      </c>
      <c r="Q1715" s="80">
        <v>1.0147486000000001E-2</v>
      </c>
      <c r="R1715" s="80">
        <v>4.4290112E-2</v>
      </c>
      <c r="S1715" s="80">
        <v>1.0026415E-2</v>
      </c>
      <c r="U1715" s="93">
        <f t="shared" si="321"/>
        <v>5.5139407758620687</v>
      </c>
    </row>
    <row r="1716" spans="1:21">
      <c r="A1716" s="41" t="s">
        <v>33</v>
      </c>
      <c r="B1716" s="94" t="s">
        <v>6138</v>
      </c>
      <c r="C1716" s="74">
        <f t="shared" si="317"/>
        <v>2.5212175976999998</v>
      </c>
      <c r="D1716" s="74">
        <f t="shared" si="318"/>
        <v>0.21249349769999998</v>
      </c>
      <c r="E1716" s="74">
        <f t="shared" si="319"/>
        <v>1.2915876609999999</v>
      </c>
      <c r="F1716" s="74">
        <f t="shared" si="320"/>
        <v>9.1722348999999995E-2</v>
      </c>
      <c r="G1716" s="98">
        <v>0.92541408999999997</v>
      </c>
      <c r="H1716" s="80">
        <v>3.9505870999999998E-2</v>
      </c>
      <c r="I1716" s="80">
        <v>0.70158637000000001</v>
      </c>
      <c r="J1716" s="80">
        <v>0.17009226</v>
      </c>
      <c r="K1716" s="80">
        <v>2.9861806000000001E-2</v>
      </c>
      <c r="L1716" s="80">
        <v>1.3048606999999999E-3</v>
      </c>
      <c r="M1716" s="80">
        <v>1.1234571E-2</v>
      </c>
      <c r="N1716" s="80">
        <v>0.55049541999999996</v>
      </c>
      <c r="O1716" s="80">
        <v>1.5994557E-2</v>
      </c>
      <c r="P1716" s="80">
        <v>0</v>
      </c>
      <c r="Q1716" s="80">
        <v>1.7829698000000001E-2</v>
      </c>
      <c r="R1716" s="80">
        <v>4.7621522999999999E-2</v>
      </c>
      <c r="S1716" s="80">
        <v>1.0276571E-2</v>
      </c>
      <c r="U1716" s="93">
        <f t="shared" si="321"/>
        <v>7.9777076724137927</v>
      </c>
    </row>
    <row r="1717" spans="1:21">
      <c r="A1717" s="41" t="s">
        <v>33</v>
      </c>
      <c r="B1717" s="94" t="s">
        <v>6139</v>
      </c>
      <c r="C1717" s="74">
        <f t="shared" si="317"/>
        <v>2.2652862779</v>
      </c>
      <c r="D1717" s="74">
        <f t="shared" si="318"/>
        <v>0.19141064129999999</v>
      </c>
      <c r="E1717" s="74">
        <f t="shared" si="319"/>
        <v>1.164448288</v>
      </c>
      <c r="F1717" s="74">
        <f t="shared" si="320"/>
        <v>8.2286778599999999E-2</v>
      </c>
      <c r="G1717" s="98">
        <v>0.82714056999999996</v>
      </c>
      <c r="H1717" s="80">
        <v>3.5312907999999997E-2</v>
      </c>
      <c r="I1717" s="80">
        <v>0.63311929</v>
      </c>
      <c r="J1717" s="80">
        <v>0.15322558999999999</v>
      </c>
      <c r="K1717" s="80">
        <v>2.6899501999999999E-2</v>
      </c>
      <c r="L1717" s="80">
        <v>1.1706723000000001E-3</v>
      </c>
      <c r="M1717" s="80">
        <v>1.0114877E-2</v>
      </c>
      <c r="N1717" s="80">
        <v>0.49601609000000002</v>
      </c>
      <c r="O1717" s="80">
        <v>1.4355488E-2</v>
      </c>
      <c r="P1717" s="80">
        <v>0</v>
      </c>
      <c r="Q1717" s="80">
        <v>1.5703961999999998E-2</v>
      </c>
      <c r="R1717" s="80">
        <v>4.3000819000000003E-2</v>
      </c>
      <c r="S1717" s="80">
        <v>9.2265096000000001E-3</v>
      </c>
      <c r="U1717" s="93">
        <f t="shared" si="321"/>
        <v>7.1305221551724127</v>
      </c>
    </row>
    <row r="1718" spans="1:21">
      <c r="A1718" s="41" t="s">
        <v>33</v>
      </c>
      <c r="B1718" s="94" t="s">
        <v>6140</v>
      </c>
      <c r="C1718" s="74">
        <f t="shared" si="317"/>
        <v>2.2464770521999999</v>
      </c>
      <c r="D1718" s="74">
        <f t="shared" si="318"/>
        <v>0.18129320820000003</v>
      </c>
      <c r="E1718" s="74">
        <f t="shared" si="319"/>
        <v>1.2267364039999999</v>
      </c>
      <c r="F1718" s="74">
        <f t="shared" si="320"/>
        <v>9.1503700000000007E-2</v>
      </c>
      <c r="G1718" s="98">
        <v>0.74694373999999997</v>
      </c>
      <c r="H1718" s="80">
        <v>3.6929683999999997E-2</v>
      </c>
      <c r="I1718" s="80">
        <v>0.65707791000000004</v>
      </c>
      <c r="J1718" s="80">
        <v>0.14458014</v>
      </c>
      <c r="K1718" s="80">
        <v>2.5321690000000001E-2</v>
      </c>
      <c r="L1718" s="80">
        <v>1.1402742E-3</v>
      </c>
      <c r="M1718" s="80">
        <v>1.0251104E-2</v>
      </c>
      <c r="N1718" s="80">
        <v>0.53272881000000005</v>
      </c>
      <c r="O1718" s="80">
        <v>1.5438268E-2</v>
      </c>
      <c r="P1718" s="80">
        <v>0</v>
      </c>
      <c r="Q1718" s="80">
        <v>1.1685404E-2</v>
      </c>
      <c r="R1718" s="80">
        <v>5.2547877E-2</v>
      </c>
      <c r="S1718" s="80">
        <v>1.1832151000000001E-2</v>
      </c>
      <c r="U1718" s="93">
        <f t="shared" si="321"/>
        <v>6.4391701724137924</v>
      </c>
    </row>
    <row r="1719" spans="1:21">
      <c r="A1719" s="41" t="s">
        <v>33</v>
      </c>
      <c r="B1719" s="94" t="s">
        <v>6141</v>
      </c>
      <c r="C1719" s="74">
        <f t="shared" si="317"/>
        <v>1.8423955220199999</v>
      </c>
      <c r="D1719" s="74">
        <f t="shared" si="318"/>
        <v>0.14525850881999999</v>
      </c>
      <c r="E1719" s="74">
        <f t="shared" si="319"/>
        <v>0.79462951900000001</v>
      </c>
      <c r="F1719" s="74">
        <f t="shared" si="320"/>
        <v>7.2173634199999989E-2</v>
      </c>
      <c r="G1719" s="98">
        <v>0.83033385999999998</v>
      </c>
      <c r="H1719" s="80">
        <v>1.6253169000000001E-2</v>
      </c>
      <c r="I1719" s="80">
        <v>0.47661692999999999</v>
      </c>
      <c r="J1719" s="80">
        <v>0.11944809000000001</v>
      </c>
      <c r="K1719" s="80">
        <v>1.8599000000000001E-2</v>
      </c>
      <c r="L1719" s="80">
        <v>6.7952202000000003E-4</v>
      </c>
      <c r="M1719" s="80">
        <v>6.5318968E-3</v>
      </c>
      <c r="N1719" s="80">
        <v>0.30175942</v>
      </c>
      <c r="O1719" s="80">
        <v>9.7282019000000004E-3</v>
      </c>
      <c r="P1719" s="80">
        <v>0</v>
      </c>
      <c r="Q1719" s="80">
        <v>2.6969042E-3</v>
      </c>
      <c r="R1719" s="80">
        <v>5.5033277999999998E-2</v>
      </c>
      <c r="S1719" s="80">
        <v>4.7152501000000003E-3</v>
      </c>
      <c r="U1719" s="93">
        <f t="shared" si="321"/>
        <v>7.1580505172413789</v>
      </c>
    </row>
    <row r="1720" spans="1:21">
      <c r="A1720" s="41" t="s">
        <v>33</v>
      </c>
      <c r="B1720" s="94" t="s">
        <v>6142</v>
      </c>
      <c r="C1720" s="74">
        <f t="shared" si="317"/>
        <v>2.2994446489999998</v>
      </c>
      <c r="D1720" s="74">
        <f t="shared" si="318"/>
        <v>0.1934369276</v>
      </c>
      <c r="E1720" s="74">
        <f t="shared" si="319"/>
        <v>1.1813050719999998</v>
      </c>
      <c r="F1720" s="74">
        <f t="shared" si="320"/>
        <v>8.4858999399999996E-2</v>
      </c>
      <c r="G1720" s="98">
        <v>0.83984365000000005</v>
      </c>
      <c r="H1720" s="80">
        <v>2.9709541999999999E-2</v>
      </c>
      <c r="I1720" s="80">
        <v>0.64764038999999995</v>
      </c>
      <c r="J1720" s="80">
        <v>0.15547458</v>
      </c>
      <c r="K1720" s="80">
        <v>2.6603768999999999E-2</v>
      </c>
      <c r="L1720" s="80">
        <v>1.1597086E-3</v>
      </c>
      <c r="M1720" s="80">
        <v>1.0198870000000001E-2</v>
      </c>
      <c r="N1720" s="80">
        <v>0.50395513999999997</v>
      </c>
      <c r="O1720" s="80">
        <v>1.4541060999999999E-2</v>
      </c>
      <c r="P1720" s="80">
        <v>0</v>
      </c>
      <c r="Q1720" s="80">
        <v>1.7285880999999999E-2</v>
      </c>
      <c r="R1720" s="80">
        <v>4.4021082000000003E-2</v>
      </c>
      <c r="S1720" s="80">
        <v>9.0109753999999993E-3</v>
      </c>
      <c r="U1720" s="93">
        <f t="shared" si="321"/>
        <v>7.2400314655172417</v>
      </c>
    </row>
    <row r="1721" spans="1:21">
      <c r="A1721" s="41" t="s">
        <v>33</v>
      </c>
      <c r="B1721" s="94" t="s">
        <v>6143</v>
      </c>
      <c r="C1721" s="74">
        <f t="shared" si="317"/>
        <v>2.2807631861999997</v>
      </c>
      <c r="D1721" s="74">
        <f t="shared" si="318"/>
        <v>0.18299207920000002</v>
      </c>
      <c r="E1721" s="74">
        <f t="shared" si="319"/>
        <v>1.244410147</v>
      </c>
      <c r="F1721" s="74">
        <f t="shared" si="320"/>
        <v>9.413856000000001E-2</v>
      </c>
      <c r="G1721" s="98">
        <v>0.75922239999999996</v>
      </c>
      <c r="H1721" s="80">
        <v>3.1192477E-2</v>
      </c>
      <c r="I1721" s="80">
        <v>0.67194913999999994</v>
      </c>
      <c r="J1721" s="80">
        <v>0.14650455000000001</v>
      </c>
      <c r="K1721" s="80">
        <v>2.5032555000000001E-2</v>
      </c>
      <c r="L1721" s="80">
        <v>1.1266151999999999E-3</v>
      </c>
      <c r="M1721" s="80">
        <v>1.0328359E-2</v>
      </c>
      <c r="N1721" s="80">
        <v>0.54126852999999997</v>
      </c>
      <c r="O1721" s="80">
        <v>1.5622036000000001E-2</v>
      </c>
      <c r="P1721" s="80">
        <v>0</v>
      </c>
      <c r="Q1721" s="80">
        <v>1.3082289E-2</v>
      </c>
      <c r="R1721" s="80">
        <v>5.3792059000000003E-2</v>
      </c>
      <c r="S1721" s="80">
        <v>1.1642176000000001E-2</v>
      </c>
      <c r="U1721" s="93">
        <f t="shared" si="321"/>
        <v>6.5450206896551721</v>
      </c>
    </row>
    <row r="1722" spans="1:21">
      <c r="A1722" s="41" t="s">
        <v>33</v>
      </c>
      <c r="B1722" s="94" t="s">
        <v>6144</v>
      </c>
      <c r="C1722" s="74">
        <f t="shared" si="317"/>
        <v>1.6836705482699998</v>
      </c>
      <c r="D1722" s="74">
        <f t="shared" si="318"/>
        <v>0.14156169206999999</v>
      </c>
      <c r="E1722" s="74">
        <f t="shared" si="319"/>
        <v>0.86507337299999998</v>
      </c>
      <c r="F1722" s="74">
        <f t="shared" si="320"/>
        <v>6.2410583200000001E-2</v>
      </c>
      <c r="G1722" s="98">
        <v>0.61462490000000003</v>
      </c>
      <c r="H1722" s="80">
        <v>2.1981243000000001E-2</v>
      </c>
      <c r="I1722" s="80">
        <v>0.47337720999999999</v>
      </c>
      <c r="J1722" s="80">
        <v>0.11368292000000001</v>
      </c>
      <c r="K1722" s="80">
        <v>1.9517579E-2</v>
      </c>
      <c r="L1722" s="80">
        <v>8.5452846999999998E-4</v>
      </c>
      <c r="M1722" s="80">
        <v>7.5066645999999999E-3</v>
      </c>
      <c r="N1722" s="80">
        <v>0.36971492</v>
      </c>
      <c r="O1722" s="80">
        <v>1.0814737E-2</v>
      </c>
      <c r="P1722" s="80">
        <v>0</v>
      </c>
      <c r="Q1722" s="80">
        <v>1.2815073999999999E-2</v>
      </c>
      <c r="R1722" s="80">
        <v>3.2146460000000002E-2</v>
      </c>
      <c r="S1722" s="80">
        <v>6.6343121999999999E-3</v>
      </c>
      <c r="U1722" s="93">
        <f t="shared" si="321"/>
        <v>5.2984905172413796</v>
      </c>
    </row>
    <row r="1723" spans="1:21">
      <c r="A1723" s="41" t="s">
        <v>33</v>
      </c>
      <c r="B1723" s="94" t="s">
        <v>6145</v>
      </c>
      <c r="C1723" s="74">
        <f t="shared" si="317"/>
        <v>4.9359834198800003E-3</v>
      </c>
      <c r="D1723" s="74">
        <f t="shared" si="318"/>
        <v>1.91474202E-4</v>
      </c>
      <c r="E1723" s="74">
        <f t="shared" si="319"/>
        <v>1.5013974100000001E-3</v>
      </c>
      <c r="F1723" s="74">
        <f t="shared" si="320"/>
        <v>6.0317507879999997E-5</v>
      </c>
      <c r="G1723" s="98">
        <v>3.1827943000000002E-3</v>
      </c>
      <c r="H1723" s="80">
        <v>1.4930139999999999E-4</v>
      </c>
      <c r="I1723" s="80">
        <v>1.0902500999999999E-4</v>
      </c>
      <c r="J1723" s="80">
        <v>1.4018856000000001E-4</v>
      </c>
      <c r="K1723" s="80">
        <v>3.3448868999999999E-5</v>
      </c>
      <c r="L1723" s="80">
        <v>3.6022250000000001E-6</v>
      </c>
      <c r="M1723" s="80">
        <v>1.4234548E-5</v>
      </c>
      <c r="N1723" s="80">
        <v>1.2430710000000001E-3</v>
      </c>
      <c r="O1723" s="80">
        <v>3.2401504000000002E-5</v>
      </c>
      <c r="P1723" s="80">
        <v>0</v>
      </c>
      <c r="Q1723" s="80">
        <v>1.2720204E-5</v>
      </c>
      <c r="R1723" s="80">
        <v>1.9297488000000001E-7</v>
      </c>
      <c r="S1723" s="80">
        <v>1.5002825E-5</v>
      </c>
      <c r="U1723" s="93">
        <f t="shared" si="321"/>
        <v>2.7437881896551726E-2</v>
      </c>
    </row>
    <row r="1724" spans="1:21">
      <c r="A1724" s="41" t="s">
        <v>33</v>
      </c>
      <c r="B1724" s="94" t="s">
        <v>6146</v>
      </c>
      <c r="C1724" s="74">
        <f t="shared" si="317"/>
        <v>4.4409246859700002E-3</v>
      </c>
      <c r="D1724" s="74">
        <f t="shared" si="318"/>
        <v>1.8484052730000002E-4</v>
      </c>
      <c r="E1724" s="74">
        <f t="shared" si="319"/>
        <v>7.3206913000000004E-4</v>
      </c>
      <c r="F1724" s="74">
        <f t="shared" si="320"/>
        <v>2.1003152867000001E-4</v>
      </c>
      <c r="G1724" s="98">
        <v>3.3139835000000001E-3</v>
      </c>
      <c r="H1724" s="80">
        <v>1.4056935000000001E-4</v>
      </c>
      <c r="I1724" s="80">
        <v>1.6661105000000001E-4</v>
      </c>
      <c r="J1724" s="80">
        <v>1.4434952000000001E-4</v>
      </c>
      <c r="K1724" s="80">
        <v>2.5789301999999999E-5</v>
      </c>
      <c r="L1724" s="80">
        <v>2.9708743000000002E-6</v>
      </c>
      <c r="M1724" s="80">
        <v>1.1730830999999999E-5</v>
      </c>
      <c r="N1724" s="80">
        <v>4.2488873000000001E-4</v>
      </c>
      <c r="O1724" s="80">
        <v>3.4174614000000001E-5</v>
      </c>
      <c r="P1724" s="80">
        <v>0</v>
      </c>
      <c r="Q1724" s="80">
        <v>1.5412237000000001E-4</v>
      </c>
      <c r="R1724" s="80">
        <v>9.614306700000001E-7</v>
      </c>
      <c r="S1724" s="80">
        <v>2.0773114000000001E-5</v>
      </c>
      <c r="U1724" s="93">
        <f t="shared" si="321"/>
        <v>2.8568823275862069E-2</v>
      </c>
    </row>
    <row r="1725" spans="1:21">
      <c r="A1725" s="41" t="s">
        <v>33</v>
      </c>
      <c r="B1725" s="94" t="s">
        <v>6147</v>
      </c>
      <c r="C1725" s="74">
        <f t="shared" si="317"/>
        <v>5.6110697602699995E-3</v>
      </c>
      <c r="D1725" s="74">
        <f t="shared" si="318"/>
        <v>2.4365190879999999E-4</v>
      </c>
      <c r="E1725" s="74">
        <f t="shared" si="319"/>
        <v>1.7284568299999999E-3</v>
      </c>
      <c r="F1725" s="74">
        <f t="shared" si="320"/>
        <v>1.5520572146999998E-4</v>
      </c>
      <c r="G1725" s="98">
        <v>3.4837552999999999E-3</v>
      </c>
      <c r="H1725" s="80">
        <v>1.9574961999999999E-4</v>
      </c>
      <c r="I1725" s="80">
        <v>1.3244931000000001E-4</v>
      </c>
      <c r="J1725" s="80">
        <v>1.5637493999999999E-4</v>
      </c>
      <c r="K1725" s="80">
        <v>6.5537019999999994E-5</v>
      </c>
      <c r="L1725" s="80">
        <v>3.9009658E-6</v>
      </c>
      <c r="M1725" s="80">
        <v>1.7838983E-5</v>
      </c>
      <c r="N1725" s="80">
        <v>1.4002578999999999E-3</v>
      </c>
      <c r="O1725" s="80">
        <v>3.2876575000000001E-5</v>
      </c>
      <c r="P1725" s="80">
        <v>0</v>
      </c>
      <c r="Q1725" s="80">
        <v>1.0333496E-4</v>
      </c>
      <c r="R1725" s="80">
        <v>3.4918846999999997E-7</v>
      </c>
      <c r="S1725" s="80">
        <v>1.8644998E-5</v>
      </c>
      <c r="U1725" s="93">
        <f t="shared" si="321"/>
        <v>3.0032373275862067E-2</v>
      </c>
    </row>
    <row r="1726" spans="1:21">
      <c r="A1726" s="41" t="s">
        <v>33</v>
      </c>
      <c r="B1726" s="94" t="s">
        <v>6148</v>
      </c>
      <c r="C1726" s="74">
        <f t="shared" si="317"/>
        <v>2.4872339398199999</v>
      </c>
      <c r="D1726" s="74">
        <f t="shared" si="318"/>
        <v>0.19609898542000001</v>
      </c>
      <c r="E1726" s="74">
        <f t="shared" si="319"/>
        <v>1.072749848</v>
      </c>
      <c r="F1726" s="74">
        <f t="shared" si="320"/>
        <v>9.7434406399999993E-2</v>
      </c>
      <c r="G1726" s="98">
        <v>1.1209507000000001</v>
      </c>
      <c r="H1726" s="80">
        <v>2.1941777999999999E-2</v>
      </c>
      <c r="I1726" s="80">
        <v>0.64343284999999995</v>
      </c>
      <c r="J1726" s="80">
        <v>0.16125492</v>
      </c>
      <c r="K1726" s="80">
        <v>2.510865E-2</v>
      </c>
      <c r="L1726" s="80">
        <v>9.1735472000000005E-4</v>
      </c>
      <c r="M1726" s="80">
        <v>8.8180606999999998E-3</v>
      </c>
      <c r="N1726" s="80">
        <v>0.40737521999999998</v>
      </c>
      <c r="O1726" s="80">
        <v>1.3133073E-2</v>
      </c>
      <c r="P1726" s="80">
        <v>0</v>
      </c>
      <c r="Q1726" s="80">
        <v>3.6408207000000001E-3</v>
      </c>
      <c r="R1726" s="80">
        <v>7.4294924999999998E-2</v>
      </c>
      <c r="S1726" s="80">
        <v>6.3655876999999996E-3</v>
      </c>
      <c r="U1726" s="93">
        <f t="shared" si="321"/>
        <v>9.6633681034482759</v>
      </c>
    </row>
    <row r="1727" spans="1:21">
      <c r="A1727" s="41" t="s">
        <v>33</v>
      </c>
      <c r="B1727" s="94" t="s">
        <v>6149</v>
      </c>
      <c r="C1727" s="74">
        <f t="shared" si="317"/>
        <v>3.1042502607000002</v>
      </c>
      <c r="D1727" s="74">
        <f t="shared" si="318"/>
        <v>0.26113985969999998</v>
      </c>
      <c r="E1727" s="74">
        <f t="shared" si="319"/>
        <v>1.594761852</v>
      </c>
      <c r="F1727" s="74">
        <f t="shared" si="320"/>
        <v>0.114559649</v>
      </c>
      <c r="G1727" s="98">
        <v>1.1337889000000001</v>
      </c>
      <c r="H1727" s="80">
        <v>4.0107881999999997E-2</v>
      </c>
      <c r="I1727" s="80">
        <v>0.87431453000000003</v>
      </c>
      <c r="J1727" s="80">
        <v>0.20989068999999999</v>
      </c>
      <c r="K1727" s="80">
        <v>3.5915087999999998E-2</v>
      </c>
      <c r="L1727" s="80">
        <v>1.5656067E-3</v>
      </c>
      <c r="M1727" s="80">
        <v>1.3768475000000001E-2</v>
      </c>
      <c r="N1727" s="80">
        <v>0.68033944000000002</v>
      </c>
      <c r="O1727" s="80">
        <v>1.9630432E-2</v>
      </c>
      <c r="P1727" s="80">
        <v>0</v>
      </c>
      <c r="Q1727" s="80">
        <v>2.3335939E-2</v>
      </c>
      <c r="R1727" s="80">
        <v>5.9428461000000002E-2</v>
      </c>
      <c r="S1727" s="80">
        <v>1.2164817E-2</v>
      </c>
      <c r="U1727" s="93">
        <f t="shared" si="321"/>
        <v>9.7740422413793109</v>
      </c>
    </row>
    <row r="1728" spans="1:21">
      <c r="A1728" s="41" t="s">
        <v>33</v>
      </c>
      <c r="B1728" s="94" t="s">
        <v>6150</v>
      </c>
      <c r="C1728" s="74">
        <f t="shared" si="317"/>
        <v>3.0790302545000001</v>
      </c>
      <c r="D1728" s="74">
        <f t="shared" si="318"/>
        <v>0.24703930449999997</v>
      </c>
      <c r="E1728" s="74">
        <f t="shared" si="319"/>
        <v>1.6799536939999999</v>
      </c>
      <c r="F1728" s="74">
        <f t="shared" si="320"/>
        <v>0.12708705599999998</v>
      </c>
      <c r="G1728" s="98">
        <v>1.0249501999999999</v>
      </c>
      <c r="H1728" s="80">
        <v>4.2109844E-2</v>
      </c>
      <c r="I1728" s="80">
        <v>0.90713133000000001</v>
      </c>
      <c r="J1728" s="80">
        <v>0.19778113999999999</v>
      </c>
      <c r="K1728" s="80">
        <v>3.3793948999999997E-2</v>
      </c>
      <c r="L1728" s="80">
        <v>1.5209304999999999E-3</v>
      </c>
      <c r="M1728" s="80">
        <v>1.3943285E-2</v>
      </c>
      <c r="N1728" s="80">
        <v>0.73071251999999998</v>
      </c>
      <c r="O1728" s="80">
        <v>2.1089749000000001E-2</v>
      </c>
      <c r="P1728" s="80">
        <v>0</v>
      </c>
      <c r="Q1728" s="80">
        <v>1.7661090000000001E-2</v>
      </c>
      <c r="R1728" s="80">
        <v>7.2619279999999994E-2</v>
      </c>
      <c r="S1728" s="80">
        <v>1.5716937E-2</v>
      </c>
      <c r="U1728" s="93">
        <f t="shared" si="321"/>
        <v>8.8357775862068948</v>
      </c>
    </row>
    <row r="1729" spans="1:21">
      <c r="A1729" s="41" t="s">
        <v>33</v>
      </c>
      <c r="B1729" s="94" t="s">
        <v>6151</v>
      </c>
      <c r="C1729" s="74">
        <f t="shared" si="317"/>
        <v>0.55195123875999996</v>
      </c>
      <c r="D1729" s="74">
        <f t="shared" si="318"/>
        <v>4.6638405859999996E-2</v>
      </c>
      <c r="E1729" s="74">
        <f t="shared" si="319"/>
        <v>0.28372514199999999</v>
      </c>
      <c r="F1729" s="74">
        <f t="shared" si="320"/>
        <v>2.00496909E-2</v>
      </c>
      <c r="G1729" s="98">
        <v>0.20153799999999999</v>
      </c>
      <c r="H1729" s="80">
        <v>8.604212E-3</v>
      </c>
      <c r="I1729" s="80">
        <v>0.15426349</v>
      </c>
      <c r="J1729" s="80">
        <v>3.7334378000000001E-2</v>
      </c>
      <c r="K1729" s="80">
        <v>6.5542329E-3</v>
      </c>
      <c r="L1729" s="80">
        <v>2.8524166000000001E-4</v>
      </c>
      <c r="M1729" s="80">
        <v>2.4645533000000001E-3</v>
      </c>
      <c r="N1729" s="80">
        <v>0.12085744</v>
      </c>
      <c r="O1729" s="80">
        <v>3.4978048E-3</v>
      </c>
      <c r="P1729" s="80">
        <v>0</v>
      </c>
      <c r="Q1729" s="80">
        <v>3.826369E-3</v>
      </c>
      <c r="R1729" s="80">
        <v>1.0477419999999999E-2</v>
      </c>
      <c r="S1729" s="80">
        <v>2.2480971000000002E-3</v>
      </c>
      <c r="U1729" s="93">
        <f t="shared" si="321"/>
        <v>1.7373965517241379</v>
      </c>
    </row>
    <row r="1730" spans="1:21">
      <c r="A1730" s="41" t="s">
        <v>33</v>
      </c>
      <c r="B1730" s="94" t="s">
        <v>6152</v>
      </c>
      <c r="C1730" s="74">
        <f t="shared" si="317"/>
        <v>0.54736825266000011</v>
      </c>
      <c r="D1730" s="74">
        <f t="shared" si="318"/>
        <v>4.4173230960000004E-2</v>
      </c>
      <c r="E1730" s="74">
        <f t="shared" si="319"/>
        <v>0.29890202970000002</v>
      </c>
      <c r="F1730" s="74">
        <f t="shared" si="320"/>
        <v>2.2295452E-2</v>
      </c>
      <c r="G1730" s="98">
        <v>0.18199754000000001</v>
      </c>
      <c r="H1730" s="80">
        <v>8.9981496999999994E-3</v>
      </c>
      <c r="I1730" s="80">
        <v>0.16010115999999999</v>
      </c>
      <c r="J1730" s="80">
        <v>3.5227860999999999E-2</v>
      </c>
      <c r="K1730" s="80">
        <v>6.1697890000000002E-3</v>
      </c>
      <c r="L1730" s="80">
        <v>2.7783495999999998E-4</v>
      </c>
      <c r="M1730" s="80">
        <v>2.4977459999999999E-3</v>
      </c>
      <c r="N1730" s="80">
        <v>0.12980272000000001</v>
      </c>
      <c r="O1730" s="80">
        <v>3.7616309000000001E-3</v>
      </c>
      <c r="P1730" s="80">
        <v>0</v>
      </c>
      <c r="Q1730" s="80">
        <v>2.8472221E-3</v>
      </c>
      <c r="R1730" s="80">
        <v>1.2803620999999999E-2</v>
      </c>
      <c r="S1730" s="80">
        <v>2.882978E-3</v>
      </c>
      <c r="U1730" s="93">
        <f t="shared" si="321"/>
        <v>1.5689443103448277</v>
      </c>
    </row>
    <row r="1731" spans="1:21">
      <c r="A1731" s="41" t="s">
        <v>33</v>
      </c>
      <c r="B1731" s="94" t="s">
        <v>6153</v>
      </c>
      <c r="C1731" s="74">
        <f t="shared" si="317"/>
        <v>0.58917399289999994</v>
      </c>
      <c r="D1731" s="74">
        <f t="shared" si="318"/>
        <v>4.98629129E-2</v>
      </c>
      <c r="E1731" s="74">
        <f t="shared" si="319"/>
        <v>0.30308704040000001</v>
      </c>
      <c r="F1731" s="74">
        <f t="shared" si="320"/>
        <v>2.1469509600000002E-2</v>
      </c>
      <c r="G1731" s="98">
        <v>0.21475453</v>
      </c>
      <c r="H1731" s="80">
        <v>7.7945803999999999E-3</v>
      </c>
      <c r="I1731" s="80">
        <v>0.16682040000000001</v>
      </c>
      <c r="J1731" s="80">
        <v>4.013224E-2</v>
      </c>
      <c r="K1731" s="80">
        <v>6.8359075000000002E-3</v>
      </c>
      <c r="L1731" s="80">
        <v>2.9567729999999999E-4</v>
      </c>
      <c r="M1731" s="80">
        <v>2.5990880999999999E-3</v>
      </c>
      <c r="N1731" s="80">
        <v>0.12847206</v>
      </c>
      <c r="O1731" s="80">
        <v>3.6410980000000002E-3</v>
      </c>
      <c r="P1731" s="80">
        <v>0</v>
      </c>
      <c r="Q1731" s="80">
        <v>4.0602368000000003E-3</v>
      </c>
      <c r="R1731" s="80">
        <v>1.1357684E-2</v>
      </c>
      <c r="S1731" s="80">
        <v>2.4104908000000002E-3</v>
      </c>
      <c r="U1731" s="93">
        <f t="shared" si="321"/>
        <v>1.8513321551724138</v>
      </c>
    </row>
    <row r="1732" spans="1:21">
      <c r="A1732" s="41" t="s">
        <v>33</v>
      </c>
      <c r="B1732" s="94" t="s">
        <v>6154</v>
      </c>
      <c r="C1732" s="74">
        <f t="shared" si="317"/>
        <v>0.58378378110999996</v>
      </c>
      <c r="D1732" s="74">
        <f t="shared" si="318"/>
        <v>4.7138692110000005E-2</v>
      </c>
      <c r="E1732" s="74">
        <f t="shared" si="319"/>
        <v>0.31932845720000003</v>
      </c>
      <c r="F1732" s="74">
        <f t="shared" si="320"/>
        <v>2.3934721800000003E-2</v>
      </c>
      <c r="G1732" s="98">
        <v>0.19338190999999999</v>
      </c>
      <c r="H1732" s="80">
        <v>8.1958472000000001E-3</v>
      </c>
      <c r="I1732" s="80">
        <v>0.17313856</v>
      </c>
      <c r="J1732" s="80">
        <v>3.7828987000000001E-2</v>
      </c>
      <c r="K1732" s="80">
        <v>6.3895478E-3</v>
      </c>
      <c r="L1732" s="80">
        <v>2.8727701000000002E-4</v>
      </c>
      <c r="M1732" s="80">
        <v>2.6328802999999999E-3</v>
      </c>
      <c r="N1732" s="80">
        <v>0.13799405000000001</v>
      </c>
      <c r="O1732" s="80">
        <v>3.9229737000000004E-3</v>
      </c>
      <c r="P1732" s="80">
        <v>0</v>
      </c>
      <c r="Q1732" s="80">
        <v>3.0369363000000002E-3</v>
      </c>
      <c r="R1732" s="80">
        <v>1.3880076E-2</v>
      </c>
      <c r="S1732" s="80">
        <v>3.0947358000000002E-3</v>
      </c>
      <c r="U1732" s="93">
        <f t="shared" si="321"/>
        <v>1.6670854310344825</v>
      </c>
    </row>
    <row r="1733" spans="1:21">
      <c r="A1733" s="41" t="s">
        <v>33</v>
      </c>
      <c r="B1733" s="94" t="s">
        <v>6155</v>
      </c>
      <c r="C1733" s="74">
        <f t="shared" si="317"/>
        <v>0.49081202786</v>
      </c>
      <c r="D1733" s="74">
        <f t="shared" si="318"/>
        <v>4.1472305760000001E-2</v>
      </c>
      <c r="E1733" s="74">
        <f t="shared" si="319"/>
        <v>0.25229713009999999</v>
      </c>
      <c r="F1733" s="74">
        <f t="shared" si="320"/>
        <v>1.7828802000000001E-2</v>
      </c>
      <c r="G1733" s="98">
        <v>0.17921379000000001</v>
      </c>
      <c r="H1733" s="80">
        <v>7.6511301000000004E-3</v>
      </c>
      <c r="I1733" s="80">
        <v>0.13717584999999999</v>
      </c>
      <c r="J1733" s="80">
        <v>3.3198878000000001E-2</v>
      </c>
      <c r="K1733" s="80">
        <v>5.8282255E-3</v>
      </c>
      <c r="L1733" s="80">
        <v>2.5364566000000001E-4</v>
      </c>
      <c r="M1733" s="80">
        <v>2.1915566000000001E-3</v>
      </c>
      <c r="N1733" s="80">
        <v>0.10747015</v>
      </c>
      <c r="O1733" s="80">
        <v>3.1103557000000002E-3</v>
      </c>
      <c r="P1733" s="80">
        <v>0</v>
      </c>
      <c r="Q1733" s="80">
        <v>3.4025251E-3</v>
      </c>
      <c r="R1733" s="80">
        <v>9.3168441000000008E-3</v>
      </c>
      <c r="S1733" s="80">
        <v>1.9990771000000002E-3</v>
      </c>
      <c r="U1733" s="93">
        <f t="shared" si="321"/>
        <v>1.5449464655172414</v>
      </c>
    </row>
    <row r="1734" spans="1:21">
      <c r="A1734" s="41" t="s">
        <v>33</v>
      </c>
      <c r="B1734" s="94" t="s">
        <v>6156</v>
      </c>
      <c r="C1734" s="74">
        <f t="shared" si="317"/>
        <v>0.48673669899999994</v>
      </c>
      <c r="D1734" s="74">
        <f t="shared" si="318"/>
        <v>3.9280196199999999E-2</v>
      </c>
      <c r="E1734" s="74">
        <f t="shared" si="319"/>
        <v>0.26579289159999997</v>
      </c>
      <c r="F1734" s="74">
        <f t="shared" si="320"/>
        <v>1.98258012E-2</v>
      </c>
      <c r="G1734" s="98">
        <v>0.16183781</v>
      </c>
      <c r="H1734" s="80">
        <v>8.0014315999999992E-3</v>
      </c>
      <c r="I1734" s="80">
        <v>0.14236688</v>
      </c>
      <c r="J1734" s="80">
        <v>3.1325697999999999E-2</v>
      </c>
      <c r="K1734" s="80">
        <v>5.4863662000000004E-3</v>
      </c>
      <c r="L1734" s="80">
        <v>2.4705940000000002E-4</v>
      </c>
      <c r="M1734" s="80">
        <v>2.2210725999999999E-3</v>
      </c>
      <c r="N1734" s="80">
        <v>0.11542458</v>
      </c>
      <c r="O1734" s="80">
        <v>3.3449579999999999E-3</v>
      </c>
      <c r="P1734" s="80">
        <v>0</v>
      </c>
      <c r="Q1734" s="80">
        <v>2.5318375000000001E-3</v>
      </c>
      <c r="R1734" s="80">
        <v>1.1385373000000001E-2</v>
      </c>
      <c r="S1734" s="80">
        <v>2.5636327E-3</v>
      </c>
      <c r="U1734" s="93">
        <f t="shared" si="321"/>
        <v>1.3951535344827586</v>
      </c>
    </row>
    <row r="1735" spans="1:21">
      <c r="A1735" s="41" t="s">
        <v>33</v>
      </c>
      <c r="B1735" s="94" t="s">
        <v>6157</v>
      </c>
      <c r="C1735" s="74">
        <f t="shared" si="317"/>
        <v>0.65157428223000002</v>
      </c>
      <c r="D1735" s="74">
        <f t="shared" si="318"/>
        <v>5.505628663E-2</v>
      </c>
      <c r="E1735" s="74">
        <f t="shared" si="319"/>
        <v>0.33493539699999997</v>
      </c>
      <c r="F1735" s="74">
        <f t="shared" si="320"/>
        <v>2.3668508600000002E-2</v>
      </c>
      <c r="G1735" s="98">
        <v>0.23791408999999999</v>
      </c>
      <c r="H1735" s="80">
        <v>1.0157207E-2</v>
      </c>
      <c r="I1735" s="80">
        <v>0.18210688999999999</v>
      </c>
      <c r="J1735" s="80">
        <v>4.4072951999999999E-2</v>
      </c>
      <c r="K1735" s="80">
        <v>7.7372224999999999E-3</v>
      </c>
      <c r="L1735" s="80">
        <v>3.3672562999999999E-4</v>
      </c>
      <c r="M1735" s="80">
        <v>2.9093865000000001E-3</v>
      </c>
      <c r="N1735" s="80">
        <v>0.1426713</v>
      </c>
      <c r="O1735" s="80">
        <v>4.1291321999999998E-3</v>
      </c>
      <c r="P1735" s="80">
        <v>0</v>
      </c>
      <c r="Q1735" s="80">
        <v>4.5169998000000001E-3</v>
      </c>
      <c r="R1735" s="80">
        <v>1.2368515E-2</v>
      </c>
      <c r="S1735" s="80">
        <v>2.6538616000000002E-3</v>
      </c>
      <c r="U1735" s="93">
        <f t="shared" si="321"/>
        <v>2.0509835344827585</v>
      </c>
    </row>
    <row r="1736" spans="1:21">
      <c r="A1736" s="41" t="s">
        <v>33</v>
      </c>
      <c r="B1736" s="94" t="s">
        <v>6158</v>
      </c>
      <c r="C1736" s="74">
        <f t="shared" si="317"/>
        <v>0.64616409667999997</v>
      </c>
      <c r="D1736" s="74">
        <f t="shared" si="318"/>
        <v>5.2146165779999996E-2</v>
      </c>
      <c r="E1736" s="74">
        <f t="shared" si="319"/>
        <v>0.35285159799999999</v>
      </c>
      <c r="F1736" s="74">
        <f t="shared" si="320"/>
        <v>2.6319612900000001E-2</v>
      </c>
      <c r="G1736" s="98">
        <v>0.21484671999999999</v>
      </c>
      <c r="H1736" s="80">
        <v>1.0622248000000001E-2</v>
      </c>
      <c r="I1736" s="80">
        <v>0.18899821</v>
      </c>
      <c r="J1736" s="80">
        <v>4.1586223999999998E-2</v>
      </c>
      <c r="K1736" s="80">
        <v>7.2833893999999996E-3</v>
      </c>
      <c r="L1736" s="80">
        <v>3.2798208E-4</v>
      </c>
      <c r="M1736" s="80">
        <v>2.9485702999999999E-3</v>
      </c>
      <c r="N1736" s="80">
        <v>0.15323113999999999</v>
      </c>
      <c r="O1736" s="80">
        <v>4.4405770000000002E-3</v>
      </c>
      <c r="P1736" s="80">
        <v>0</v>
      </c>
      <c r="Q1736" s="80">
        <v>3.3611242000000001E-3</v>
      </c>
      <c r="R1736" s="80">
        <v>1.5114578E-2</v>
      </c>
      <c r="S1736" s="80">
        <v>3.4033336999999999E-3</v>
      </c>
      <c r="U1736" s="93">
        <f t="shared" si="321"/>
        <v>1.8521268965517239</v>
      </c>
    </row>
    <row r="1737" spans="1:21">
      <c r="A1737" s="41" t="s">
        <v>33</v>
      </c>
      <c r="B1737" s="94" t="s">
        <v>6159</v>
      </c>
      <c r="C1737" s="74">
        <f t="shared" si="317"/>
        <v>5.3585803713000004</v>
      </c>
      <c r="D1737" s="74">
        <f t="shared" si="318"/>
        <v>0.44859029430000003</v>
      </c>
      <c r="E1737" s="74">
        <f t="shared" si="319"/>
        <v>2.7202828920000002</v>
      </c>
      <c r="F1737" s="74">
        <f t="shared" si="320"/>
        <v>0.19550748500000001</v>
      </c>
      <c r="G1737" s="98">
        <v>1.9941997</v>
      </c>
      <c r="H1737" s="80">
        <v>8.5087492000000001E-2</v>
      </c>
      <c r="I1737" s="80">
        <v>1.4741918000000001</v>
      </c>
      <c r="J1737" s="80">
        <v>0.35905841999999999</v>
      </c>
      <c r="K1737" s="80">
        <v>6.3022646000000002E-2</v>
      </c>
      <c r="L1737" s="80">
        <v>2.7798242999999999E-3</v>
      </c>
      <c r="M1737" s="80">
        <v>2.3729403999999999E-2</v>
      </c>
      <c r="N1737" s="80">
        <v>1.1610035999999999</v>
      </c>
      <c r="O1737" s="80">
        <v>3.3949057999999997E-2</v>
      </c>
      <c r="P1737" s="80">
        <v>0</v>
      </c>
      <c r="Q1737" s="80">
        <v>3.9947069000000002E-2</v>
      </c>
      <c r="R1737" s="80">
        <v>9.9897214999999998E-2</v>
      </c>
      <c r="S1737" s="80">
        <v>2.1714143000000002E-2</v>
      </c>
      <c r="U1737" s="93">
        <f t="shared" si="321"/>
        <v>17.191376724137932</v>
      </c>
    </row>
    <row r="1738" spans="1:21">
      <c r="A1738" s="41" t="s">
        <v>33</v>
      </c>
      <c r="B1738" s="94" t="s">
        <v>6160</v>
      </c>
      <c r="C1738" s="74">
        <f t="shared" si="317"/>
        <v>5.3406038649000003</v>
      </c>
      <c r="D1738" s="74">
        <f t="shared" si="318"/>
        <v>0.42638372190000001</v>
      </c>
      <c r="E1738" s="74">
        <f t="shared" si="319"/>
        <v>2.8868369889999999</v>
      </c>
      <c r="F1738" s="74">
        <f t="shared" si="320"/>
        <v>0.21568575400000001</v>
      </c>
      <c r="G1738" s="98">
        <v>1.8116973999999999</v>
      </c>
      <c r="H1738" s="80">
        <v>9.0042089000000006E-2</v>
      </c>
      <c r="I1738" s="80">
        <v>1.5290615999999999</v>
      </c>
      <c r="J1738" s="80">
        <v>0.33923163000000001</v>
      </c>
      <c r="K1738" s="80">
        <v>6.0243524999999999E-2</v>
      </c>
      <c r="L1738" s="80">
        <v>2.7292989000000001E-3</v>
      </c>
      <c r="M1738" s="80">
        <v>2.4179268E-2</v>
      </c>
      <c r="N1738" s="80">
        <v>1.2677333</v>
      </c>
      <c r="O1738" s="80">
        <v>3.6433464999999998E-2</v>
      </c>
      <c r="P1738" s="80">
        <v>0</v>
      </c>
      <c r="Q1738" s="80">
        <v>2.9475970000000001E-2</v>
      </c>
      <c r="R1738" s="80">
        <v>0.12205799000000001</v>
      </c>
      <c r="S1738" s="80">
        <v>2.7718329E-2</v>
      </c>
      <c r="U1738" s="93">
        <f t="shared" si="321"/>
        <v>15.618081034482756</v>
      </c>
    </row>
    <row r="1739" spans="1:21">
      <c r="A1739" s="41" t="s">
        <v>33</v>
      </c>
      <c r="B1739" s="94" t="s">
        <v>6161</v>
      </c>
      <c r="C1739" s="74">
        <f t="shared" si="317"/>
        <v>4.9171014881000001</v>
      </c>
      <c r="D1739" s="74">
        <f t="shared" si="318"/>
        <v>0.41191485009999995</v>
      </c>
      <c r="E1739" s="74">
        <f t="shared" si="319"/>
        <v>2.4984623780000002</v>
      </c>
      <c r="F1739" s="74">
        <f t="shared" si="320"/>
        <v>0.17930995999999999</v>
      </c>
      <c r="G1739" s="98">
        <v>1.8274143</v>
      </c>
      <c r="H1739" s="80">
        <v>7.7969977999999995E-2</v>
      </c>
      <c r="I1739" s="80">
        <v>1.3543499999999999</v>
      </c>
      <c r="J1739" s="80">
        <v>0.32971139999999999</v>
      </c>
      <c r="K1739" s="80">
        <v>5.7869153999999999E-2</v>
      </c>
      <c r="L1739" s="80">
        <v>2.5494430999999998E-3</v>
      </c>
      <c r="M1739" s="80">
        <v>2.1784853E-2</v>
      </c>
      <c r="N1739" s="80">
        <v>1.0661423999999999</v>
      </c>
      <c r="O1739" s="80">
        <v>3.1131430000000002E-2</v>
      </c>
      <c r="P1739" s="80">
        <v>0</v>
      </c>
      <c r="Q1739" s="80">
        <v>3.6479535E-2</v>
      </c>
      <c r="R1739" s="80">
        <v>9.1791856000000005E-2</v>
      </c>
      <c r="S1739" s="80">
        <v>1.9907139000000001E-2</v>
      </c>
      <c r="U1739" s="93">
        <f t="shared" si="321"/>
        <v>15.753571551724137</v>
      </c>
    </row>
    <row r="1740" spans="1:21">
      <c r="A1740" s="41" t="s">
        <v>33</v>
      </c>
      <c r="B1740" s="94" t="s">
        <v>6162</v>
      </c>
      <c r="C1740" s="74">
        <f t="shared" si="317"/>
        <v>4.8988075799999997</v>
      </c>
      <c r="D1740" s="74">
        <f t="shared" si="318"/>
        <v>0.39142052500000002</v>
      </c>
      <c r="E1740" s="74">
        <f t="shared" si="319"/>
        <v>2.6499922480000002</v>
      </c>
      <c r="F1740" s="74">
        <f t="shared" si="320"/>
        <v>0.19793250700000001</v>
      </c>
      <c r="G1740" s="98">
        <v>1.6594622999999999</v>
      </c>
      <c r="H1740" s="80">
        <v>8.2437847999999994E-2</v>
      </c>
      <c r="I1740" s="80">
        <v>1.4048183999999999</v>
      </c>
      <c r="J1740" s="80">
        <v>0.31147390000000003</v>
      </c>
      <c r="K1740" s="80">
        <v>5.5256156000000001E-2</v>
      </c>
      <c r="L1740" s="80">
        <v>2.5015760000000001E-3</v>
      </c>
      <c r="M1740" s="80">
        <v>2.2188893000000001E-2</v>
      </c>
      <c r="N1740" s="80">
        <v>1.162736</v>
      </c>
      <c r="O1740" s="80">
        <v>3.3416104000000002E-2</v>
      </c>
      <c r="P1740" s="80">
        <v>0</v>
      </c>
      <c r="Q1740" s="80">
        <v>2.6933208E-2</v>
      </c>
      <c r="R1740" s="80">
        <v>0.1121558</v>
      </c>
      <c r="S1740" s="80">
        <v>2.5427394999999998E-2</v>
      </c>
      <c r="U1740" s="93">
        <f t="shared" si="321"/>
        <v>14.305709482758619</v>
      </c>
    </row>
    <row r="1741" spans="1:21">
      <c r="A1741" s="41" t="s">
        <v>33</v>
      </c>
      <c r="B1741" s="94" t="s">
        <v>6163</v>
      </c>
      <c r="C1741" s="74">
        <f t="shared" si="317"/>
        <v>0</v>
      </c>
      <c r="D1741" s="74">
        <f t="shared" si="318"/>
        <v>0</v>
      </c>
      <c r="E1741" s="74">
        <f t="shared" si="319"/>
        <v>0</v>
      </c>
      <c r="F1741" s="74">
        <f t="shared" si="320"/>
        <v>0</v>
      </c>
      <c r="G1741" s="98">
        <v>0</v>
      </c>
      <c r="H1741" s="80">
        <v>0</v>
      </c>
      <c r="I1741" s="80">
        <v>0</v>
      </c>
      <c r="J1741" s="80">
        <v>0</v>
      </c>
      <c r="K1741" s="80">
        <v>0</v>
      </c>
      <c r="L1741" s="80">
        <v>0</v>
      </c>
      <c r="M1741" s="80">
        <v>0</v>
      </c>
      <c r="N1741" s="80">
        <v>0</v>
      </c>
      <c r="O1741" s="80">
        <v>0</v>
      </c>
      <c r="P1741" s="80">
        <v>0</v>
      </c>
      <c r="Q1741" s="80">
        <v>0</v>
      </c>
      <c r="R1741" s="80">
        <v>0</v>
      </c>
      <c r="S1741" s="80">
        <v>0</v>
      </c>
      <c r="U1741" s="93">
        <f t="shared" si="321"/>
        <v>0</v>
      </c>
    </row>
    <row r="1742" spans="1:21">
      <c r="A1742" s="41" t="s">
        <v>33</v>
      </c>
      <c r="B1742" s="94" t="s">
        <v>6164</v>
      </c>
      <c r="C1742" s="74">
        <f t="shared" si="317"/>
        <v>2.3150470239000001</v>
      </c>
      <c r="D1742" s="74">
        <f t="shared" si="318"/>
        <v>0.1946473326</v>
      </c>
      <c r="E1742" s="74">
        <f t="shared" si="319"/>
        <v>1.1894758999999999</v>
      </c>
      <c r="F1742" s="74">
        <f t="shared" si="320"/>
        <v>8.58145513E-2</v>
      </c>
      <c r="G1742" s="98">
        <v>0.84510923999999998</v>
      </c>
      <c r="H1742" s="80">
        <v>3.0224210000000001E-2</v>
      </c>
      <c r="I1742" s="80">
        <v>0.65089366999999998</v>
      </c>
      <c r="J1742" s="80">
        <v>0.15631402</v>
      </c>
      <c r="K1742" s="80">
        <v>2.6836671999999999E-2</v>
      </c>
      <c r="L1742" s="80">
        <v>1.1749766000000001E-3</v>
      </c>
      <c r="M1742" s="80">
        <v>1.0321663999999999E-2</v>
      </c>
      <c r="N1742" s="80">
        <v>0.50835801999999997</v>
      </c>
      <c r="O1742" s="80">
        <v>1.4870263E-2</v>
      </c>
      <c r="P1742" s="80">
        <v>0</v>
      </c>
      <c r="Q1742" s="80">
        <v>1.7620726999999999E-2</v>
      </c>
      <c r="R1742" s="80">
        <v>4.4201381999999997E-2</v>
      </c>
      <c r="S1742" s="80">
        <v>9.1221792999999999E-3</v>
      </c>
      <c r="U1742" s="93">
        <f t="shared" si="321"/>
        <v>7.2854244827586205</v>
      </c>
    </row>
    <row r="1743" spans="1:21">
      <c r="A1743" s="41" t="s">
        <v>33</v>
      </c>
      <c r="B1743" s="94" t="s">
        <v>6165</v>
      </c>
      <c r="C1743" s="74">
        <f t="shared" si="317"/>
        <v>4.2329326022</v>
      </c>
      <c r="D1743" s="74">
        <f t="shared" si="318"/>
        <v>0.32831733390000001</v>
      </c>
      <c r="E1743" s="74">
        <f t="shared" si="319"/>
        <v>1.8083582890000001</v>
      </c>
      <c r="F1743" s="74">
        <f t="shared" si="320"/>
        <v>0.16188197929999998</v>
      </c>
      <c r="G1743" s="98">
        <v>1.934375</v>
      </c>
      <c r="H1743" s="80">
        <v>4.0164578999999999E-2</v>
      </c>
      <c r="I1743" s="80">
        <v>1.0633641</v>
      </c>
      <c r="J1743" s="80">
        <v>0.26956142999999999</v>
      </c>
      <c r="K1743" s="80">
        <v>4.2254806999999998E-2</v>
      </c>
      <c r="L1743" s="80">
        <v>1.6051578999999999E-3</v>
      </c>
      <c r="M1743" s="80">
        <v>1.4895939E-2</v>
      </c>
      <c r="N1743" s="80">
        <v>0.70482961</v>
      </c>
      <c r="O1743" s="80">
        <v>2.2382635000000001E-2</v>
      </c>
      <c r="P1743" s="80">
        <v>0</v>
      </c>
      <c r="Q1743" s="80">
        <v>6.3271122999999999E-3</v>
      </c>
      <c r="R1743" s="80">
        <v>0.12244809</v>
      </c>
      <c r="S1743" s="80">
        <v>1.0724142000000001E-2</v>
      </c>
      <c r="U1743" s="93">
        <f t="shared" si="321"/>
        <v>16.675646551724135</v>
      </c>
    </row>
    <row r="1744" spans="1:21">
      <c r="A1744" s="41" t="s">
        <v>33</v>
      </c>
      <c r="B1744" s="94" t="s">
        <v>6166</v>
      </c>
      <c r="C1744" s="74">
        <f t="shared" si="317"/>
        <v>5.2369261690000002</v>
      </c>
      <c r="D1744" s="74">
        <f t="shared" si="318"/>
        <v>0.43537684399999999</v>
      </c>
      <c r="E1744" s="74">
        <f t="shared" si="319"/>
        <v>2.6478738580000001</v>
      </c>
      <c r="F1744" s="74">
        <f t="shared" si="320"/>
        <v>0.194311767</v>
      </c>
      <c r="G1744" s="98">
        <v>1.9593636999999999</v>
      </c>
      <c r="H1744" s="80">
        <v>6.9921758000000001E-2</v>
      </c>
      <c r="I1744" s="80">
        <v>1.4454985</v>
      </c>
      <c r="J1744" s="80">
        <v>0.34985643999999999</v>
      </c>
      <c r="K1744" s="80">
        <v>5.9873176E-2</v>
      </c>
      <c r="L1744" s="80">
        <v>2.6569089999999998E-3</v>
      </c>
      <c r="M1744" s="80">
        <v>2.2990318999999999E-2</v>
      </c>
      <c r="N1744" s="80">
        <v>1.1324536000000001</v>
      </c>
      <c r="O1744" s="80">
        <v>3.3141709999999998E-2</v>
      </c>
      <c r="P1744" s="80">
        <v>0</v>
      </c>
      <c r="Q1744" s="80">
        <v>4.2757549999999998E-2</v>
      </c>
      <c r="R1744" s="80">
        <v>9.7968555999999998E-2</v>
      </c>
      <c r="S1744" s="80">
        <v>2.0443950999999998E-2</v>
      </c>
      <c r="U1744" s="93">
        <f t="shared" si="321"/>
        <v>16.891066379310342</v>
      </c>
    </row>
    <row r="1745" spans="1:21">
      <c r="A1745" s="41" t="s">
        <v>33</v>
      </c>
      <c r="B1745" s="94" t="s">
        <v>6167</v>
      </c>
      <c r="C1745" s="74">
        <f t="shared" si="317"/>
        <v>5.2273448497999997</v>
      </c>
      <c r="D1745" s="74">
        <f t="shared" si="318"/>
        <v>0.41374609779999999</v>
      </c>
      <c r="E1745" s="74">
        <f t="shared" si="319"/>
        <v>2.815497079</v>
      </c>
      <c r="F1745" s="74">
        <f t="shared" si="320"/>
        <v>0.21343447299999999</v>
      </c>
      <c r="G1745" s="98">
        <v>1.7846671999999999</v>
      </c>
      <c r="H1745" s="80">
        <v>7.4716278999999997E-2</v>
      </c>
      <c r="I1745" s="80">
        <v>1.4986221</v>
      </c>
      <c r="J1745" s="80">
        <v>0.33021710999999998</v>
      </c>
      <c r="K1745" s="80">
        <v>5.7476030999999997E-2</v>
      </c>
      <c r="L1745" s="80">
        <v>2.6083437999999998E-3</v>
      </c>
      <c r="M1745" s="80">
        <v>2.3444613E-2</v>
      </c>
      <c r="N1745" s="80">
        <v>1.2421587000000001</v>
      </c>
      <c r="O1745" s="80">
        <v>3.5509290999999998E-2</v>
      </c>
      <c r="P1745" s="80">
        <v>0</v>
      </c>
      <c r="Q1745" s="80">
        <v>3.1995405999999997E-2</v>
      </c>
      <c r="R1745" s="80">
        <v>0.11969091</v>
      </c>
      <c r="S1745" s="80">
        <v>2.6238866E-2</v>
      </c>
      <c r="U1745" s="93">
        <f t="shared" si="321"/>
        <v>15.385062068965516</v>
      </c>
    </row>
    <row r="1746" spans="1:21">
      <c r="A1746" s="41" t="s">
        <v>33</v>
      </c>
      <c r="B1746" s="94" t="s">
        <v>6168</v>
      </c>
      <c r="C1746" s="74">
        <f t="shared" si="317"/>
        <v>0.254922648094</v>
      </c>
      <c r="D1746" s="74">
        <f t="shared" si="318"/>
        <v>2.0098660984E-2</v>
      </c>
      <c r="E1746" s="74">
        <f t="shared" si="319"/>
        <v>0.10994873820000001</v>
      </c>
      <c r="F1746" s="74">
        <f t="shared" si="320"/>
        <v>9.9862889100000001E-3</v>
      </c>
      <c r="G1746" s="98">
        <v>0.11488896</v>
      </c>
      <c r="H1746" s="80">
        <v>2.2488662E-3</v>
      </c>
      <c r="I1746" s="80">
        <v>6.5946995999999994E-2</v>
      </c>
      <c r="J1746" s="80">
        <v>1.6527408E-2</v>
      </c>
      <c r="K1746" s="80">
        <v>2.5734465999999998E-3</v>
      </c>
      <c r="L1746" s="80">
        <v>9.4021913999999993E-5</v>
      </c>
      <c r="M1746" s="80">
        <v>9.0378447E-4</v>
      </c>
      <c r="N1746" s="80">
        <v>4.1752876000000001E-2</v>
      </c>
      <c r="O1746" s="80">
        <v>1.3460404999999999E-3</v>
      </c>
      <c r="P1746" s="80">
        <v>0</v>
      </c>
      <c r="Q1746" s="80">
        <v>3.7315656000000002E-4</v>
      </c>
      <c r="R1746" s="80">
        <v>7.6146673E-3</v>
      </c>
      <c r="S1746" s="80">
        <v>6.5242455000000005E-4</v>
      </c>
      <c r="U1746" s="93">
        <f t="shared" si="321"/>
        <v>0.99042206896551721</v>
      </c>
    </row>
    <row r="1747" spans="1:21">
      <c r="A1747" s="41" t="s">
        <v>33</v>
      </c>
      <c r="B1747" s="94" t="s">
        <v>6169</v>
      </c>
      <c r="C1747" s="74">
        <f t="shared" si="317"/>
        <v>0.31816215212999999</v>
      </c>
      <c r="D1747" s="74">
        <f t="shared" si="318"/>
        <v>2.6764859029999997E-2</v>
      </c>
      <c r="E1747" s="74">
        <f t="shared" si="319"/>
        <v>0.1634510163</v>
      </c>
      <c r="F1747" s="74">
        <f t="shared" si="320"/>
        <v>1.1741496800000001E-2</v>
      </c>
      <c r="G1747" s="98">
        <v>0.11620477999999999</v>
      </c>
      <c r="H1747" s="80">
        <v>4.1107543E-3</v>
      </c>
      <c r="I1747" s="80">
        <v>8.9610620000000002E-2</v>
      </c>
      <c r="J1747" s="80">
        <v>2.1512206999999998E-2</v>
      </c>
      <c r="K1747" s="80">
        <v>3.6810247E-3</v>
      </c>
      <c r="L1747" s="80">
        <v>1.6046283000000001E-4</v>
      </c>
      <c r="M1747" s="80">
        <v>1.4111645000000001E-3</v>
      </c>
      <c r="N1747" s="80">
        <v>6.9729641999999994E-2</v>
      </c>
      <c r="O1747" s="80">
        <v>2.0119706999999999E-3</v>
      </c>
      <c r="P1747" s="80">
        <v>0</v>
      </c>
      <c r="Q1747" s="80">
        <v>2.3917571E-3</v>
      </c>
      <c r="R1747" s="80">
        <v>6.0909674000000002E-3</v>
      </c>
      <c r="S1747" s="80">
        <v>1.2468016000000001E-3</v>
      </c>
      <c r="U1747" s="93">
        <f t="shared" si="321"/>
        <v>1.0017653448275861</v>
      </c>
    </row>
    <row r="1748" spans="1:21">
      <c r="A1748" s="41" t="s">
        <v>33</v>
      </c>
      <c r="B1748" s="94" t="s">
        <v>6170</v>
      </c>
      <c r="C1748" s="74">
        <f t="shared" si="317"/>
        <v>0.31557729435999998</v>
      </c>
      <c r="D1748" s="74">
        <f t="shared" si="318"/>
        <v>2.5319658060000003E-2</v>
      </c>
      <c r="E1748" s="74">
        <f t="shared" si="319"/>
        <v>0.17218253519999999</v>
      </c>
      <c r="F1748" s="74">
        <f t="shared" si="320"/>
        <v>1.30254611E-2</v>
      </c>
      <c r="G1748" s="98">
        <v>0.10504964</v>
      </c>
      <c r="H1748" s="80">
        <v>4.3159401999999999E-3</v>
      </c>
      <c r="I1748" s="80">
        <v>9.2974093999999993E-2</v>
      </c>
      <c r="J1748" s="80">
        <v>2.0271068999999999E-2</v>
      </c>
      <c r="K1748" s="80">
        <v>3.4636240000000002E-3</v>
      </c>
      <c r="L1748" s="80">
        <v>1.5588386E-4</v>
      </c>
      <c r="M1748" s="80">
        <v>1.4290812000000001E-3</v>
      </c>
      <c r="N1748" s="80">
        <v>7.4892501E-2</v>
      </c>
      <c r="O1748" s="80">
        <v>2.1615395999999999E-3</v>
      </c>
      <c r="P1748" s="80">
        <v>0</v>
      </c>
      <c r="Q1748" s="80">
        <v>1.810128E-3</v>
      </c>
      <c r="R1748" s="80">
        <v>7.4429264E-3</v>
      </c>
      <c r="S1748" s="80">
        <v>1.6108671E-3</v>
      </c>
      <c r="U1748" s="93">
        <f t="shared" si="321"/>
        <v>0.90560034482758611</v>
      </c>
    </row>
    <row r="1749" spans="1:21">
      <c r="A1749" s="41" t="s">
        <v>33</v>
      </c>
      <c r="B1749" s="94" t="s">
        <v>6171</v>
      </c>
      <c r="C1749" s="74">
        <f t="shared" si="317"/>
        <v>0.30939245094000001</v>
      </c>
      <c r="D1749" s="74">
        <f t="shared" si="318"/>
        <v>2.6013474240000001E-2</v>
      </c>
      <c r="E1749" s="74">
        <f t="shared" si="319"/>
        <v>0.15896647530000002</v>
      </c>
      <c r="F1749" s="74">
        <f t="shared" si="320"/>
        <v>1.1468611400000002E-2</v>
      </c>
      <c r="G1749" s="98">
        <v>0.11294389000000001</v>
      </c>
      <c r="H1749" s="80">
        <v>4.0392882999999999E-3</v>
      </c>
      <c r="I1749" s="80">
        <v>8.6988120000000002E-2</v>
      </c>
      <c r="J1749" s="80">
        <v>2.0890452E-2</v>
      </c>
      <c r="K1749" s="80">
        <v>3.5865636999999999E-3</v>
      </c>
      <c r="L1749" s="80">
        <v>1.5702874E-4</v>
      </c>
      <c r="M1749" s="80">
        <v>1.3794298E-3</v>
      </c>
      <c r="N1749" s="80">
        <v>6.7939067000000006E-2</v>
      </c>
      <c r="O1749" s="80">
        <v>1.9873235000000002E-3</v>
      </c>
      <c r="P1749" s="80">
        <v>0</v>
      </c>
      <c r="Q1749" s="80">
        <v>2.3549068000000002E-3</v>
      </c>
      <c r="R1749" s="80">
        <v>5.9072554000000003E-3</v>
      </c>
      <c r="S1749" s="80">
        <v>1.2191257E-3</v>
      </c>
      <c r="U1749" s="93">
        <f t="shared" si="321"/>
        <v>0.97365422413793101</v>
      </c>
    </row>
    <row r="1750" spans="1:21">
      <c r="A1750" s="41" t="s">
        <v>33</v>
      </c>
      <c r="B1750" s="94" t="s">
        <v>6172</v>
      </c>
      <c r="C1750" s="74">
        <f t="shared" si="317"/>
        <v>1.4472729291999999</v>
      </c>
      <c r="D1750" s="74">
        <f t="shared" si="318"/>
        <v>0.1210888068</v>
      </c>
      <c r="E1750" s="74">
        <f t="shared" si="319"/>
        <v>0.73809181699999993</v>
      </c>
      <c r="F1750" s="74">
        <f t="shared" si="320"/>
        <v>5.3571845399999998E-2</v>
      </c>
      <c r="G1750" s="98">
        <v>0.53452045999999998</v>
      </c>
      <c r="H1750" s="80">
        <v>1.8990387000000001E-2</v>
      </c>
      <c r="I1750" s="80">
        <v>0.40383092999999998</v>
      </c>
      <c r="J1750" s="80">
        <v>9.7310153999999996E-2</v>
      </c>
      <c r="K1750" s="80">
        <v>1.6654874E-2</v>
      </c>
      <c r="L1750" s="80">
        <v>7.3248080000000004E-4</v>
      </c>
      <c r="M1750" s="80">
        <v>6.3912980000000001E-3</v>
      </c>
      <c r="N1750" s="80">
        <v>0.31527050000000001</v>
      </c>
      <c r="O1750" s="80">
        <v>9.1734791999999992E-3</v>
      </c>
      <c r="P1750" s="80">
        <v>0</v>
      </c>
      <c r="Q1750" s="80">
        <v>1.1302335E-2</v>
      </c>
      <c r="R1750" s="80">
        <v>2.7412717999999999E-2</v>
      </c>
      <c r="S1750" s="80">
        <v>5.6833131999999998E-3</v>
      </c>
      <c r="U1750" s="93">
        <f t="shared" si="321"/>
        <v>4.6079349999999994</v>
      </c>
    </row>
    <row r="1751" spans="1:21">
      <c r="A1751" s="41" t="s">
        <v>33</v>
      </c>
      <c r="B1751" s="94" t="s">
        <v>6173</v>
      </c>
      <c r="C1751" s="74">
        <f t="shared" si="317"/>
        <v>1.4397365825499999</v>
      </c>
      <c r="D1751" s="74">
        <f t="shared" si="318"/>
        <v>0.11479124255000001</v>
      </c>
      <c r="E1751" s="74">
        <f t="shared" si="319"/>
        <v>0.780871015</v>
      </c>
      <c r="F1751" s="74">
        <f t="shared" si="320"/>
        <v>5.9157794999999999E-2</v>
      </c>
      <c r="G1751" s="98">
        <v>0.48491653000000001</v>
      </c>
      <c r="H1751" s="80">
        <v>2.0106855E-2</v>
      </c>
      <c r="I1751" s="80">
        <v>0.41884700000000002</v>
      </c>
      <c r="J1751" s="80">
        <v>9.1767123000000006E-2</v>
      </c>
      <c r="K1751" s="80">
        <v>1.5815686999999998E-2</v>
      </c>
      <c r="L1751" s="80">
        <v>7.1513074999999995E-4</v>
      </c>
      <c r="M1751" s="80">
        <v>6.4933018000000002E-3</v>
      </c>
      <c r="N1751" s="80">
        <v>0.34191716</v>
      </c>
      <c r="O1751" s="80">
        <v>9.8419961999999996E-3</v>
      </c>
      <c r="P1751" s="80">
        <v>0</v>
      </c>
      <c r="Q1751" s="80">
        <v>8.5072485E-3</v>
      </c>
      <c r="R1751" s="80">
        <v>3.3494390999999998E-2</v>
      </c>
      <c r="S1751" s="80">
        <v>7.3141593000000003E-3</v>
      </c>
      <c r="U1751" s="93">
        <f t="shared" si="321"/>
        <v>4.1803149137931035</v>
      </c>
    </row>
    <row r="1752" spans="1:21">
      <c r="A1752" s="41" t="s">
        <v>33</v>
      </c>
      <c r="B1752" s="94" t="s">
        <v>6174</v>
      </c>
      <c r="C1752" s="74">
        <f t="shared" si="317"/>
        <v>0</v>
      </c>
      <c r="D1752" s="74">
        <f t="shared" si="318"/>
        <v>0</v>
      </c>
      <c r="E1752" s="74">
        <f t="shared" si="319"/>
        <v>0</v>
      </c>
      <c r="F1752" s="74">
        <f t="shared" si="320"/>
        <v>0</v>
      </c>
      <c r="G1752" s="98">
        <v>0</v>
      </c>
      <c r="H1752" s="80">
        <v>0</v>
      </c>
      <c r="I1752" s="80">
        <v>0</v>
      </c>
      <c r="J1752" s="80">
        <v>0</v>
      </c>
      <c r="K1752" s="80">
        <v>0</v>
      </c>
      <c r="L1752" s="80">
        <v>0</v>
      </c>
      <c r="M1752" s="80">
        <v>0</v>
      </c>
      <c r="N1752" s="80">
        <v>0</v>
      </c>
      <c r="O1752" s="80">
        <v>0</v>
      </c>
      <c r="P1752" s="80">
        <v>0</v>
      </c>
      <c r="Q1752" s="80">
        <v>0</v>
      </c>
      <c r="R1752" s="80">
        <v>0</v>
      </c>
      <c r="S1752" s="80">
        <v>0</v>
      </c>
      <c r="U1752" s="93">
        <f t="shared" si="321"/>
        <v>0</v>
      </c>
    </row>
    <row r="1754" spans="1:21">
      <c r="B1754" s="81" t="s">
        <v>6175</v>
      </c>
    </row>
    <row r="1755" spans="1:21">
      <c r="A1755" s="41" t="s">
        <v>33</v>
      </c>
      <c r="B1755" s="94" t="s">
        <v>6176</v>
      </c>
      <c r="C1755" s="74">
        <f t="shared" ref="C1755:C1780" si="322">D1755+E1755+F1755+G1755</f>
        <v>0.139942804388</v>
      </c>
      <c r="D1755" s="74">
        <f t="shared" ref="D1755:D1780" si="323">J1755+K1755+L1755+M1755</f>
        <v>9.1199520379999996E-3</v>
      </c>
      <c r="E1755" s="74">
        <f t="shared" ref="E1755:E1780" si="324">H1755+I1755+N1755</f>
        <v>7.1774208300000003E-2</v>
      </c>
      <c r="F1755" s="74">
        <f t="shared" ref="F1755:F1780" si="325">O1755+IF(P1755="x",0,P1755)+IF(Q1755="x",0,Q1755)+IF(R1755="x",0,R1755)+S1755</f>
        <v>8.0820640500000006E-3</v>
      </c>
      <c r="G1755" s="98">
        <v>5.0966579999999997E-2</v>
      </c>
      <c r="H1755" s="80">
        <v>1.9210163000000001E-3</v>
      </c>
      <c r="I1755" s="80">
        <v>4.3164355000000001E-2</v>
      </c>
      <c r="J1755" s="80">
        <v>7.9103483999999995E-3</v>
      </c>
      <c r="K1755" s="80">
        <v>6.9051127999999995E-4</v>
      </c>
      <c r="L1755" s="80">
        <v>5.5439707999999999E-5</v>
      </c>
      <c r="M1755" s="80">
        <v>4.6365265E-4</v>
      </c>
      <c r="N1755" s="80">
        <v>2.6688837E-2</v>
      </c>
      <c r="O1755" s="80">
        <v>6.1603522999999997E-4</v>
      </c>
      <c r="P1755" s="80">
        <v>0</v>
      </c>
      <c r="Q1755" s="80">
        <v>1.8200401E-3</v>
      </c>
      <c r="R1755" s="80">
        <v>5.2440239000000003E-3</v>
      </c>
      <c r="S1755" s="80">
        <v>4.0196482000000002E-4</v>
      </c>
      <c r="U1755" s="93">
        <f t="shared" ref="U1755:U1780" si="326">G1755/0.116</f>
        <v>0.43936706896551719</v>
      </c>
    </row>
    <row r="1756" spans="1:21">
      <c r="A1756" s="41" t="s">
        <v>33</v>
      </c>
      <c r="B1756" s="94" t="s">
        <v>6177</v>
      </c>
      <c r="C1756" s="74">
        <f t="shared" si="322"/>
        <v>0.27749204148000001</v>
      </c>
      <c r="D1756" s="74">
        <f t="shared" si="323"/>
        <v>2.2078125390000002E-2</v>
      </c>
      <c r="E1756" s="74">
        <f t="shared" si="324"/>
        <v>0.16983687780000001</v>
      </c>
      <c r="F1756" s="74">
        <f t="shared" si="325"/>
        <v>1.1475676289999999E-2</v>
      </c>
      <c r="G1756" s="98">
        <v>7.4101362000000004E-2</v>
      </c>
      <c r="H1756" s="80">
        <v>3.2113658000000002E-3</v>
      </c>
      <c r="I1756" s="80">
        <v>0.10357099</v>
      </c>
      <c r="J1756" s="80">
        <v>1.9470924000000001E-2</v>
      </c>
      <c r="K1756" s="80">
        <v>1.5740934000000001E-3</v>
      </c>
      <c r="L1756" s="80">
        <v>1.1414951E-4</v>
      </c>
      <c r="M1756" s="80">
        <v>9.1895848000000003E-4</v>
      </c>
      <c r="N1756" s="80">
        <v>6.3054522000000002E-2</v>
      </c>
      <c r="O1756" s="80">
        <v>1.4411837E-3</v>
      </c>
      <c r="P1756" s="80">
        <v>0</v>
      </c>
      <c r="Q1756" s="80">
        <v>2.2110950000000002E-3</v>
      </c>
      <c r="R1756" s="80">
        <v>7.0489903000000003E-3</v>
      </c>
      <c r="S1756" s="80">
        <v>7.7440728999999999E-4</v>
      </c>
      <c r="U1756" s="93">
        <f t="shared" si="326"/>
        <v>0.63880484482758626</v>
      </c>
    </row>
    <row r="1757" spans="1:21">
      <c r="A1757" s="41" t="s">
        <v>33</v>
      </c>
      <c r="B1757" s="94" t="s">
        <v>6178</v>
      </c>
      <c r="C1757" s="74">
        <f t="shared" si="322"/>
        <v>0.21891489629899996</v>
      </c>
      <c r="D1757" s="74">
        <f t="shared" si="323"/>
        <v>1.3733679399E-2</v>
      </c>
      <c r="E1757" s="74">
        <f t="shared" si="324"/>
        <v>0.10336548909999999</v>
      </c>
      <c r="F1757" s="74">
        <f t="shared" si="325"/>
        <v>2.2115142800000001E-2</v>
      </c>
      <c r="G1757" s="98">
        <v>7.9700585000000004E-2</v>
      </c>
      <c r="H1757" s="80">
        <v>2.4710481E-3</v>
      </c>
      <c r="I1757" s="80">
        <v>6.3269071999999996E-2</v>
      </c>
      <c r="J1757" s="80">
        <v>1.1938949000000001E-2</v>
      </c>
      <c r="K1757" s="80">
        <v>1.0721273999999999E-3</v>
      </c>
      <c r="L1757" s="80">
        <v>8.2595238999999998E-5</v>
      </c>
      <c r="M1757" s="80">
        <v>6.4000776000000005E-4</v>
      </c>
      <c r="N1757" s="80">
        <v>3.7625368999999999E-2</v>
      </c>
      <c r="O1757" s="80">
        <v>1.0320976E-3</v>
      </c>
      <c r="P1757" s="80">
        <v>0</v>
      </c>
      <c r="Q1757" s="80">
        <v>2.1108955E-3</v>
      </c>
      <c r="R1757" s="80">
        <v>5.2213247000000001E-3</v>
      </c>
      <c r="S1757" s="80">
        <v>1.3750825E-2</v>
      </c>
      <c r="U1757" s="93">
        <f t="shared" si="326"/>
        <v>0.68707400862068968</v>
      </c>
    </row>
    <row r="1758" spans="1:21">
      <c r="A1758" s="41" t="s">
        <v>33</v>
      </c>
      <c r="B1758" s="94" t="s">
        <v>6179</v>
      </c>
      <c r="C1758" s="74">
        <f t="shared" si="322"/>
        <v>0.13860343424400001</v>
      </c>
      <c r="D1758" s="74">
        <f t="shared" si="323"/>
        <v>9.0424678240000004E-3</v>
      </c>
      <c r="E1758" s="74">
        <f t="shared" si="324"/>
        <v>7.1235171E-2</v>
      </c>
      <c r="F1758" s="74">
        <f t="shared" si="325"/>
        <v>8.0809574199999998E-3</v>
      </c>
      <c r="G1758" s="98">
        <v>5.0244838E-2</v>
      </c>
      <c r="H1758" s="80">
        <v>1.785458E-3</v>
      </c>
      <c r="I1758" s="80">
        <v>4.3062147000000002E-2</v>
      </c>
      <c r="J1758" s="80">
        <v>7.8422592999999995E-3</v>
      </c>
      <c r="K1758" s="80">
        <v>6.9324329999999996E-4</v>
      </c>
      <c r="L1758" s="80">
        <v>5.4792454000000002E-5</v>
      </c>
      <c r="M1758" s="80">
        <v>4.5217276999999999E-4</v>
      </c>
      <c r="N1758" s="80">
        <v>2.6387566000000001E-2</v>
      </c>
      <c r="O1758" s="80">
        <v>6.1885092000000001E-4</v>
      </c>
      <c r="P1758" s="80">
        <v>0</v>
      </c>
      <c r="Q1758" s="80">
        <v>1.8151390999999999E-3</v>
      </c>
      <c r="R1758" s="80">
        <v>5.2440229E-3</v>
      </c>
      <c r="S1758" s="80">
        <v>4.0294449999999998E-4</v>
      </c>
      <c r="U1758" s="93">
        <f t="shared" si="326"/>
        <v>0.43314515517241375</v>
      </c>
    </row>
    <row r="1759" spans="1:21">
      <c r="A1759" s="41" t="s">
        <v>33</v>
      </c>
      <c r="B1759" s="94" t="s">
        <v>6180</v>
      </c>
      <c r="C1759" s="74">
        <f t="shared" si="322"/>
        <v>0.27491915572999998</v>
      </c>
      <c r="D1759" s="74">
        <f t="shared" si="323"/>
        <v>2.1098854250000004E-2</v>
      </c>
      <c r="E1759" s="74">
        <f t="shared" si="324"/>
        <v>0.16759782099999998</v>
      </c>
      <c r="F1759" s="74">
        <f t="shared" si="325"/>
        <v>1.1530777480000001E-2</v>
      </c>
      <c r="G1759" s="98">
        <v>7.4691702999999998E-2</v>
      </c>
      <c r="H1759" s="80">
        <v>3.278024E-3</v>
      </c>
      <c r="I1759" s="80">
        <v>0.10034077</v>
      </c>
      <c r="J1759" s="80">
        <v>1.8412362000000002E-2</v>
      </c>
      <c r="K1759" s="80">
        <v>1.6449285999999999E-3</v>
      </c>
      <c r="L1759" s="80">
        <v>1.1491651E-4</v>
      </c>
      <c r="M1759" s="80">
        <v>9.2664714000000004E-4</v>
      </c>
      <c r="N1759" s="80">
        <v>6.3979026999999994E-2</v>
      </c>
      <c r="O1759" s="80">
        <v>1.4474874E-3</v>
      </c>
      <c r="P1759" s="80">
        <v>0</v>
      </c>
      <c r="Q1759" s="80">
        <v>2.2263368E-3</v>
      </c>
      <c r="R1759" s="80">
        <v>7.1008158000000002E-3</v>
      </c>
      <c r="S1759" s="80">
        <v>7.5613747999999997E-4</v>
      </c>
      <c r="U1759" s="93">
        <f t="shared" si="326"/>
        <v>0.64389399137931025</v>
      </c>
    </row>
    <row r="1760" spans="1:21">
      <c r="A1760" s="41" t="s">
        <v>33</v>
      </c>
      <c r="B1760" s="94" t="s">
        <v>6181</v>
      </c>
      <c r="C1760" s="74">
        <f t="shared" si="322"/>
        <v>9.3465035926999993E-3</v>
      </c>
      <c r="D1760" s="74">
        <f t="shared" si="323"/>
        <v>6.0910358869999993E-4</v>
      </c>
      <c r="E1760" s="74">
        <f t="shared" si="324"/>
        <v>4.79365759E-3</v>
      </c>
      <c r="F1760" s="74">
        <f t="shared" si="325"/>
        <v>5.3978511399999996E-4</v>
      </c>
      <c r="G1760" s="98">
        <v>3.4039573000000001E-3</v>
      </c>
      <c r="H1760" s="80">
        <v>1.2830089E-4</v>
      </c>
      <c r="I1760" s="80">
        <v>2.8828619999999999E-3</v>
      </c>
      <c r="J1760" s="80">
        <v>5.2831655E-4</v>
      </c>
      <c r="K1760" s="80">
        <v>4.6117885E-5</v>
      </c>
      <c r="L1760" s="80">
        <v>3.7027086999999999E-6</v>
      </c>
      <c r="M1760" s="80">
        <v>3.0966444999999999E-5</v>
      </c>
      <c r="N1760" s="80">
        <v>1.7824946999999999E-3</v>
      </c>
      <c r="O1760" s="80">
        <v>4.1143777000000001E-5</v>
      </c>
      <c r="P1760" s="80">
        <v>0</v>
      </c>
      <c r="Q1760" s="80">
        <v>1.2155688999999999E-4</v>
      </c>
      <c r="R1760" s="80">
        <v>3.5023801000000002E-4</v>
      </c>
      <c r="S1760" s="80">
        <v>2.6846436999999999E-5</v>
      </c>
      <c r="U1760" s="93">
        <f t="shared" si="326"/>
        <v>2.9344459482758621E-2</v>
      </c>
    </row>
    <row r="1761" spans="1:21">
      <c r="A1761" s="41" t="s">
        <v>33</v>
      </c>
      <c r="B1761" s="94" t="s">
        <v>6182</v>
      </c>
      <c r="C1761" s="74">
        <f t="shared" si="322"/>
        <v>1.8533145578699999E-2</v>
      </c>
      <c r="D1761" s="74">
        <f t="shared" si="323"/>
        <v>1.4745544337000001E-3</v>
      </c>
      <c r="E1761" s="74">
        <f t="shared" si="324"/>
        <v>1.134306968E-2</v>
      </c>
      <c r="F1761" s="74">
        <f t="shared" si="325"/>
        <v>7.66437765E-4</v>
      </c>
      <c r="G1761" s="98">
        <v>4.9490836999999998E-3</v>
      </c>
      <c r="H1761" s="80">
        <v>2.1448077999999999E-4</v>
      </c>
      <c r="I1761" s="80">
        <v>6.9173018999999997E-3</v>
      </c>
      <c r="J1761" s="80">
        <v>1.3004246000000001E-3</v>
      </c>
      <c r="K1761" s="80">
        <v>1.0513059000000001E-4</v>
      </c>
      <c r="L1761" s="80">
        <v>7.6238206999999999E-6</v>
      </c>
      <c r="M1761" s="80">
        <v>6.1375423000000005E-5</v>
      </c>
      <c r="N1761" s="80">
        <v>4.2112870000000002E-3</v>
      </c>
      <c r="O1761" s="80">
        <v>9.6253811E-5</v>
      </c>
      <c r="P1761" s="80">
        <v>0</v>
      </c>
      <c r="Q1761" s="80">
        <v>1.4767466999999999E-4</v>
      </c>
      <c r="R1761" s="80">
        <v>4.7078814999999998E-4</v>
      </c>
      <c r="S1761" s="80">
        <v>5.1721134000000002E-5</v>
      </c>
      <c r="U1761" s="93">
        <f t="shared" si="326"/>
        <v>4.266451465517241E-2</v>
      </c>
    </row>
    <row r="1762" spans="1:21">
      <c r="A1762" s="41" t="s">
        <v>33</v>
      </c>
      <c r="B1762" s="94" t="s">
        <v>6183</v>
      </c>
      <c r="C1762" s="74">
        <f t="shared" si="322"/>
        <v>1.4620893758000001E-2</v>
      </c>
      <c r="D1762" s="74">
        <f t="shared" si="323"/>
        <v>9.1724533799999997E-4</v>
      </c>
      <c r="E1762" s="74">
        <f t="shared" si="324"/>
        <v>6.9035770200000009E-3</v>
      </c>
      <c r="F1762" s="74">
        <f t="shared" si="325"/>
        <v>1.4770267E-3</v>
      </c>
      <c r="G1762" s="98">
        <v>5.3230446999999997E-3</v>
      </c>
      <c r="H1762" s="80">
        <v>1.6503642E-4</v>
      </c>
      <c r="I1762" s="80">
        <v>4.2256163999999999E-3</v>
      </c>
      <c r="J1762" s="80">
        <v>7.9737883999999996E-4</v>
      </c>
      <c r="K1762" s="80">
        <v>7.1605269999999995E-5</v>
      </c>
      <c r="L1762" s="80">
        <v>5.5163729999999997E-6</v>
      </c>
      <c r="M1762" s="80">
        <v>4.2744855000000002E-5</v>
      </c>
      <c r="N1762" s="80">
        <v>2.5129242000000002E-3</v>
      </c>
      <c r="O1762" s="80">
        <v>6.8931759999999993E-5</v>
      </c>
      <c r="P1762" s="80">
        <v>0</v>
      </c>
      <c r="Q1762" s="80">
        <v>1.4098254000000001E-4</v>
      </c>
      <c r="R1762" s="80">
        <v>3.4872197E-4</v>
      </c>
      <c r="S1762" s="80">
        <v>9.1839042999999996E-4</v>
      </c>
      <c r="U1762" s="93">
        <f t="shared" si="326"/>
        <v>4.5888316379310339E-2</v>
      </c>
    </row>
    <row r="1763" spans="1:21">
      <c r="A1763" s="41" t="s">
        <v>33</v>
      </c>
      <c r="B1763" s="94" t="s">
        <v>6184</v>
      </c>
      <c r="C1763" s="74">
        <f t="shared" si="322"/>
        <v>9.2570497868999999E-3</v>
      </c>
      <c r="D1763" s="74">
        <f t="shared" si="323"/>
        <v>6.0392857789999998E-4</v>
      </c>
      <c r="E1763" s="74">
        <f t="shared" si="324"/>
        <v>4.75765641E-3</v>
      </c>
      <c r="F1763" s="74">
        <f t="shared" si="325"/>
        <v>5.3971119899999997E-4</v>
      </c>
      <c r="G1763" s="98">
        <v>3.3557536000000002E-3</v>
      </c>
      <c r="H1763" s="80">
        <v>1.1924721000000001E-4</v>
      </c>
      <c r="I1763" s="80">
        <v>2.8760358000000001E-3</v>
      </c>
      <c r="J1763" s="80">
        <v>5.2376902000000002E-4</v>
      </c>
      <c r="K1763" s="80">
        <v>4.6300351000000001E-5</v>
      </c>
      <c r="L1763" s="80">
        <v>3.6594798999999998E-6</v>
      </c>
      <c r="M1763" s="80">
        <v>3.0199726999999999E-5</v>
      </c>
      <c r="N1763" s="80">
        <v>1.7623733999999999E-3</v>
      </c>
      <c r="O1763" s="80">
        <v>4.1331831000000001E-5</v>
      </c>
      <c r="P1763" s="80">
        <v>0</v>
      </c>
      <c r="Q1763" s="80">
        <v>1.2122956E-4</v>
      </c>
      <c r="R1763" s="80">
        <v>3.5023794000000003E-4</v>
      </c>
      <c r="S1763" s="80">
        <v>2.6911868000000001E-5</v>
      </c>
      <c r="U1763" s="93">
        <f t="shared" si="326"/>
        <v>2.8928910344827585E-2</v>
      </c>
    </row>
    <row r="1764" spans="1:21">
      <c r="A1764" s="41" t="s">
        <v>33</v>
      </c>
      <c r="B1764" s="94" t="s">
        <v>6185</v>
      </c>
      <c r="C1764" s="74">
        <f t="shared" si="322"/>
        <v>1.8361307627100001E-2</v>
      </c>
      <c r="D1764" s="74">
        <f t="shared" si="323"/>
        <v>1.4091508101E-3</v>
      </c>
      <c r="E1764" s="74">
        <f t="shared" si="324"/>
        <v>1.119352755E-2</v>
      </c>
      <c r="F1764" s="74">
        <f t="shared" si="325"/>
        <v>7.7011786699999996E-4</v>
      </c>
      <c r="G1764" s="98">
        <v>4.9885114000000003E-3</v>
      </c>
      <c r="H1764" s="80">
        <v>2.1893275000000001E-4</v>
      </c>
      <c r="I1764" s="80">
        <v>6.7015618999999998E-3</v>
      </c>
      <c r="J1764" s="80">
        <v>1.2297253E-3</v>
      </c>
      <c r="K1764" s="80">
        <v>1.0986152999999999E-4</v>
      </c>
      <c r="L1764" s="80">
        <v>7.6750471000000004E-6</v>
      </c>
      <c r="M1764" s="80">
        <v>6.1888933E-5</v>
      </c>
      <c r="N1764" s="80">
        <v>4.2730329000000003E-3</v>
      </c>
      <c r="O1764" s="80">
        <v>9.6674827000000005E-5</v>
      </c>
      <c r="P1764" s="80">
        <v>0</v>
      </c>
      <c r="Q1764" s="80">
        <v>1.4869264000000001E-4</v>
      </c>
      <c r="R1764" s="80">
        <v>4.7424947000000001E-4</v>
      </c>
      <c r="S1764" s="80">
        <v>5.0500929999999998E-5</v>
      </c>
      <c r="U1764" s="93">
        <f t="shared" si="326"/>
        <v>4.3004408620689653E-2</v>
      </c>
    </row>
    <row r="1765" spans="1:21">
      <c r="A1765" s="41" t="s">
        <v>33</v>
      </c>
      <c r="B1765" s="94" t="s">
        <v>6186</v>
      </c>
      <c r="C1765" s="74">
        <f t="shared" si="322"/>
        <v>9.3219721912999997E-3</v>
      </c>
      <c r="D1765" s="74">
        <f t="shared" si="323"/>
        <v>6.0750489929999995E-4</v>
      </c>
      <c r="E1765" s="74">
        <f t="shared" si="324"/>
        <v>4.7810759399999998E-3</v>
      </c>
      <c r="F1765" s="74">
        <f t="shared" si="325"/>
        <v>5.3836835200000001E-4</v>
      </c>
      <c r="G1765" s="98">
        <v>3.3950230000000001E-3</v>
      </c>
      <c r="H1765" s="80">
        <v>1.2796414000000001E-4</v>
      </c>
      <c r="I1765" s="80">
        <v>2.8752955000000001E-3</v>
      </c>
      <c r="J1765" s="80">
        <v>5.2692989999999996E-4</v>
      </c>
      <c r="K1765" s="80">
        <v>4.5996840999999999E-5</v>
      </c>
      <c r="L1765" s="80">
        <v>3.6929903E-6</v>
      </c>
      <c r="M1765" s="80">
        <v>3.0885167999999999E-5</v>
      </c>
      <c r="N1765" s="80">
        <v>1.7778163000000001E-3</v>
      </c>
      <c r="O1765" s="80">
        <v>4.1035787999999998E-5</v>
      </c>
      <c r="P1765" s="80">
        <v>0</v>
      </c>
      <c r="Q1765" s="80">
        <v>1.2123784E-4</v>
      </c>
      <c r="R1765" s="80">
        <v>3.4931874999999998E-4</v>
      </c>
      <c r="S1765" s="80">
        <v>2.6775974000000001E-5</v>
      </c>
      <c r="U1765" s="93">
        <f t="shared" si="326"/>
        <v>2.9267439655172412E-2</v>
      </c>
    </row>
    <row r="1766" spans="1:21">
      <c r="A1766" s="41" t="s">
        <v>33</v>
      </c>
      <c r="B1766" s="94" t="s">
        <v>6187</v>
      </c>
      <c r="C1766" s="74">
        <f t="shared" si="322"/>
        <v>1.84845022417E-2</v>
      </c>
      <c r="D1766" s="74">
        <f t="shared" si="323"/>
        <v>1.4706841926999999E-3</v>
      </c>
      <c r="E1766" s="74">
        <f t="shared" si="324"/>
        <v>1.131329794E-2</v>
      </c>
      <c r="F1766" s="74">
        <f t="shared" si="325"/>
        <v>7.6442610900000012E-4</v>
      </c>
      <c r="G1766" s="98">
        <v>4.9360940000000002E-3</v>
      </c>
      <c r="H1766" s="80">
        <v>2.1391784E-4</v>
      </c>
      <c r="I1766" s="80">
        <v>6.8991462999999998E-3</v>
      </c>
      <c r="J1766" s="80">
        <v>1.2970114E-3</v>
      </c>
      <c r="K1766" s="80">
        <v>1.0485465E-4</v>
      </c>
      <c r="L1766" s="80">
        <v>7.6038107000000002E-6</v>
      </c>
      <c r="M1766" s="80">
        <v>6.1214332000000002E-5</v>
      </c>
      <c r="N1766" s="80">
        <v>4.2002337999999997E-3</v>
      </c>
      <c r="O1766" s="80">
        <v>9.6001176000000006E-5</v>
      </c>
      <c r="P1766" s="80">
        <v>0</v>
      </c>
      <c r="Q1766" s="80">
        <v>1.4728707000000001E-4</v>
      </c>
      <c r="R1766" s="80">
        <v>4.6955248000000001E-4</v>
      </c>
      <c r="S1766" s="80">
        <v>5.1585383000000003E-5</v>
      </c>
      <c r="U1766" s="93">
        <f t="shared" si="326"/>
        <v>4.2552534482758621E-2</v>
      </c>
    </row>
    <row r="1767" spans="1:21">
      <c r="A1767" s="41" t="s">
        <v>33</v>
      </c>
      <c r="B1767" s="94" t="s">
        <v>6188</v>
      </c>
      <c r="C1767" s="74">
        <f t="shared" si="322"/>
        <v>1.4582518723299999E-2</v>
      </c>
      <c r="D1767" s="74">
        <f t="shared" si="323"/>
        <v>9.1483786629999999E-4</v>
      </c>
      <c r="E1767" s="74">
        <f t="shared" si="324"/>
        <v>6.8854573600000005E-3</v>
      </c>
      <c r="F1767" s="74">
        <f t="shared" si="325"/>
        <v>1.4731499969999999E-3</v>
      </c>
      <c r="G1767" s="98">
        <v>5.3090734999999998E-3</v>
      </c>
      <c r="H1767" s="80">
        <v>1.6460326E-4</v>
      </c>
      <c r="I1767" s="80">
        <v>4.2145256000000004E-3</v>
      </c>
      <c r="J1767" s="80">
        <v>7.9528597999999995E-4</v>
      </c>
      <c r="K1767" s="80">
        <v>7.1417328999999997E-5</v>
      </c>
      <c r="L1767" s="80">
        <v>5.5018942999999999E-6</v>
      </c>
      <c r="M1767" s="80">
        <v>4.2632663000000001E-5</v>
      </c>
      <c r="N1767" s="80">
        <v>2.5063285000000001E-3</v>
      </c>
      <c r="O1767" s="80">
        <v>6.8750836999999994E-5</v>
      </c>
      <c r="P1767" s="80">
        <v>0</v>
      </c>
      <c r="Q1767" s="80">
        <v>1.4061251E-4</v>
      </c>
      <c r="R1767" s="80">
        <v>3.4780668999999999E-4</v>
      </c>
      <c r="S1767" s="80">
        <v>9.1597995999999999E-4</v>
      </c>
      <c r="U1767" s="93">
        <f t="shared" si="326"/>
        <v>4.5767875E-2</v>
      </c>
    </row>
    <row r="1768" spans="1:21">
      <c r="A1768" s="41" t="s">
        <v>33</v>
      </c>
      <c r="B1768" s="94" t="s">
        <v>6189</v>
      </c>
      <c r="C1768" s="74">
        <f t="shared" si="322"/>
        <v>9.2327530158999999E-3</v>
      </c>
      <c r="D1768" s="74">
        <f t="shared" si="323"/>
        <v>6.0234345489999991E-4</v>
      </c>
      <c r="E1768" s="74">
        <f t="shared" si="324"/>
        <v>4.74516913E-3</v>
      </c>
      <c r="F1768" s="74">
        <f t="shared" si="325"/>
        <v>5.3829463100000001E-4</v>
      </c>
      <c r="G1768" s="98">
        <v>3.3469457999999999E-3</v>
      </c>
      <c r="H1768" s="80">
        <v>1.1893423E-4</v>
      </c>
      <c r="I1768" s="80">
        <v>2.8684870999999999E-3</v>
      </c>
      <c r="J1768" s="80">
        <v>5.2239428999999995E-4</v>
      </c>
      <c r="K1768" s="80">
        <v>4.6178828000000002E-5</v>
      </c>
      <c r="L1768" s="80">
        <v>3.6498749E-6</v>
      </c>
      <c r="M1768" s="80">
        <v>3.0120462E-5</v>
      </c>
      <c r="N1768" s="80">
        <v>1.7577478000000001E-3</v>
      </c>
      <c r="O1768" s="80">
        <v>4.1223348E-5</v>
      </c>
      <c r="P1768" s="80">
        <v>0</v>
      </c>
      <c r="Q1768" s="80">
        <v>1.2091136999999999E-4</v>
      </c>
      <c r="R1768" s="80">
        <v>3.4931867999999999E-4</v>
      </c>
      <c r="S1768" s="80">
        <v>2.6841233E-5</v>
      </c>
      <c r="U1768" s="93">
        <f t="shared" si="326"/>
        <v>2.8852981034482757E-2</v>
      </c>
    </row>
    <row r="1769" spans="1:21">
      <c r="A1769" s="41" t="s">
        <v>33</v>
      </c>
      <c r="B1769" s="94" t="s">
        <v>6190</v>
      </c>
      <c r="C1769" s="74">
        <f t="shared" si="322"/>
        <v>1.8313115255599997E-2</v>
      </c>
      <c r="D1769" s="74">
        <f t="shared" si="323"/>
        <v>1.4054522775999998E-3</v>
      </c>
      <c r="E1769" s="74">
        <f t="shared" si="324"/>
        <v>1.116414822E-2</v>
      </c>
      <c r="F1769" s="74">
        <f t="shared" si="325"/>
        <v>7.6809655799999995E-4</v>
      </c>
      <c r="G1769" s="98">
        <v>4.9754181999999997E-3</v>
      </c>
      <c r="H1769" s="80">
        <v>2.1835811999999999E-4</v>
      </c>
      <c r="I1769" s="80">
        <v>6.6839724999999996E-3</v>
      </c>
      <c r="J1769" s="80">
        <v>1.2264977E-3</v>
      </c>
      <c r="K1769" s="80">
        <v>1.0957318E-4</v>
      </c>
      <c r="L1769" s="80">
        <v>7.6549026000000003E-6</v>
      </c>
      <c r="M1769" s="80">
        <v>6.1726494999999999E-5</v>
      </c>
      <c r="N1769" s="80">
        <v>4.2618176000000004E-3</v>
      </c>
      <c r="O1769" s="80">
        <v>9.6421086999999995E-5</v>
      </c>
      <c r="P1769" s="80">
        <v>0</v>
      </c>
      <c r="Q1769" s="80">
        <v>1.4830236999999999E-4</v>
      </c>
      <c r="R1769" s="80">
        <v>4.7300472000000001E-4</v>
      </c>
      <c r="S1769" s="80">
        <v>5.0368380999999998E-5</v>
      </c>
      <c r="U1769" s="93">
        <f t="shared" si="326"/>
        <v>4.2891536206896549E-2</v>
      </c>
    </row>
    <row r="1770" spans="1:21">
      <c r="A1770" s="41" t="s">
        <v>33</v>
      </c>
      <c r="B1770" s="94" t="s">
        <v>6191</v>
      </c>
      <c r="C1770" s="74">
        <f t="shared" si="322"/>
        <v>6.5398965547999994</v>
      </c>
      <c r="D1770" s="74">
        <f t="shared" si="323"/>
        <v>0.42619941980000003</v>
      </c>
      <c r="E1770" s="74">
        <f t="shared" si="324"/>
        <v>3.3541981609999998</v>
      </c>
      <c r="F1770" s="74">
        <f t="shared" si="325"/>
        <v>0.377696174</v>
      </c>
      <c r="G1770" s="98">
        <v>2.3818028</v>
      </c>
      <c r="H1770" s="80">
        <v>8.9774161000000005E-2</v>
      </c>
      <c r="I1770" s="80">
        <v>2.0171842</v>
      </c>
      <c r="J1770" s="80">
        <v>0.36967145000000001</v>
      </c>
      <c r="K1770" s="80">
        <v>3.2269414000000003E-2</v>
      </c>
      <c r="L1770" s="80">
        <v>2.5908438000000001E-3</v>
      </c>
      <c r="M1770" s="80">
        <v>2.1667711999999999E-2</v>
      </c>
      <c r="N1770" s="80">
        <v>1.2472398</v>
      </c>
      <c r="O1770" s="80">
        <v>2.8788951E-2</v>
      </c>
      <c r="P1770" s="80">
        <v>0</v>
      </c>
      <c r="Q1770" s="80">
        <v>8.5055276999999999E-2</v>
      </c>
      <c r="R1770" s="80">
        <v>0.24506707</v>
      </c>
      <c r="S1770" s="80">
        <v>1.8784875999999999E-2</v>
      </c>
      <c r="U1770" s="93">
        <f t="shared" si="326"/>
        <v>20.532782758620687</v>
      </c>
    </row>
    <row r="1771" spans="1:21">
      <c r="A1771" s="41" t="s">
        <v>33</v>
      </c>
      <c r="B1771" s="94" t="s">
        <v>6192</v>
      </c>
      <c r="C1771" s="74">
        <f t="shared" si="322"/>
        <v>12.967935267000001</v>
      </c>
      <c r="D1771" s="74">
        <f t="shared" si="323"/>
        <v>1.031769057</v>
      </c>
      <c r="E1771" s="74">
        <f t="shared" si="324"/>
        <v>7.9369253899999999</v>
      </c>
      <c r="F1771" s="74">
        <f t="shared" si="325"/>
        <v>0.53628861999999999</v>
      </c>
      <c r="G1771" s="98">
        <v>3.4629522000000001</v>
      </c>
      <c r="H1771" s="80">
        <v>0.15007559000000001</v>
      </c>
      <c r="I1771" s="80">
        <v>4.8401455999999996</v>
      </c>
      <c r="J1771" s="80">
        <v>0.90992766000000003</v>
      </c>
      <c r="K1771" s="80">
        <v>7.3561534999999997E-2</v>
      </c>
      <c r="L1771" s="80">
        <v>5.334508E-3</v>
      </c>
      <c r="M1771" s="80">
        <v>4.2945353999999998E-2</v>
      </c>
      <c r="N1771" s="80">
        <v>2.9467042000000001</v>
      </c>
      <c r="O1771" s="80">
        <v>6.7350313999999994E-2</v>
      </c>
      <c r="P1771" s="80">
        <v>0</v>
      </c>
      <c r="Q1771" s="80">
        <v>0.1033303</v>
      </c>
      <c r="R1771" s="80">
        <v>0.32941790999999998</v>
      </c>
      <c r="S1771" s="80">
        <v>3.6190095999999998E-2</v>
      </c>
      <c r="U1771" s="93">
        <f t="shared" si="326"/>
        <v>29.853036206896551</v>
      </c>
    </row>
    <row r="1772" spans="1:21">
      <c r="A1772" s="41" t="s">
        <v>33</v>
      </c>
      <c r="B1772" s="94" t="s">
        <v>6193</v>
      </c>
      <c r="C1772" s="74">
        <f t="shared" si="322"/>
        <v>6.7368812763000001</v>
      </c>
      <c r="D1772" s="74">
        <f t="shared" si="323"/>
        <v>0.43864840630000002</v>
      </c>
      <c r="E1772" s="74">
        <f t="shared" si="324"/>
        <v>3.4422807240000002</v>
      </c>
      <c r="F1772" s="74">
        <f t="shared" si="325"/>
        <v>0.41325044600000005</v>
      </c>
      <c r="G1772" s="98">
        <v>2.4427017000000002</v>
      </c>
      <c r="H1772" s="80">
        <v>8.8498424000000006E-2</v>
      </c>
      <c r="I1772" s="80">
        <v>2.0776400000000002</v>
      </c>
      <c r="J1772" s="80">
        <v>0.38054421999999999</v>
      </c>
      <c r="K1772" s="80">
        <v>3.3487500000000003E-2</v>
      </c>
      <c r="L1772" s="80">
        <v>2.6574233E-3</v>
      </c>
      <c r="M1772" s="80">
        <v>2.1959263E-2</v>
      </c>
      <c r="N1772" s="80">
        <v>1.2761423000000001</v>
      </c>
      <c r="O1772" s="80">
        <v>3.0067646999999999E-2</v>
      </c>
      <c r="P1772" s="80">
        <v>0</v>
      </c>
      <c r="Q1772" s="80">
        <v>8.5760884999999995E-2</v>
      </c>
      <c r="R1772" s="80">
        <v>0.24542462000000001</v>
      </c>
      <c r="S1772" s="80">
        <v>5.1997293999999999E-2</v>
      </c>
      <c r="U1772" s="93">
        <f t="shared" si="326"/>
        <v>21.057773275862068</v>
      </c>
    </row>
    <row r="1773" spans="1:21">
      <c r="A1773" s="41" t="s">
        <v>33</v>
      </c>
      <c r="B1773" s="94" t="s">
        <v>6194</v>
      </c>
      <c r="C1773" s="74">
        <f t="shared" si="322"/>
        <v>10.2304707234</v>
      </c>
      <c r="D1773" s="74">
        <f t="shared" si="323"/>
        <v>0.64181107440000007</v>
      </c>
      <c r="E1773" s="74">
        <f t="shared" si="324"/>
        <v>4.8305420999999997</v>
      </c>
      <c r="F1773" s="74">
        <f t="shared" si="325"/>
        <v>1.0334989489999999</v>
      </c>
      <c r="G1773" s="98">
        <v>3.7246185999999999</v>
      </c>
      <c r="H1773" s="80">
        <v>0.1154786</v>
      </c>
      <c r="I1773" s="80">
        <v>2.9567307</v>
      </c>
      <c r="J1773" s="80">
        <v>0.55793859000000001</v>
      </c>
      <c r="K1773" s="80">
        <v>5.0103340000000003E-2</v>
      </c>
      <c r="L1773" s="80">
        <v>3.8598933999999998E-3</v>
      </c>
      <c r="M1773" s="80">
        <v>2.9909251000000001E-2</v>
      </c>
      <c r="N1773" s="80">
        <v>1.7583328</v>
      </c>
      <c r="O1773" s="80">
        <v>4.8232642999999999E-2</v>
      </c>
      <c r="P1773" s="80">
        <v>0</v>
      </c>
      <c r="Q1773" s="80">
        <v>9.8647715999999996E-2</v>
      </c>
      <c r="R1773" s="80">
        <v>0.24400627999999999</v>
      </c>
      <c r="S1773" s="80">
        <v>0.64261230999999996</v>
      </c>
      <c r="U1773" s="93">
        <f t="shared" si="326"/>
        <v>32.108781034482753</v>
      </c>
    </row>
    <row r="1774" spans="1:21">
      <c r="A1774" s="41" t="s">
        <v>33</v>
      </c>
      <c r="B1774" s="94" t="s">
        <v>6195</v>
      </c>
      <c r="C1774" s="74">
        <f t="shared" si="322"/>
        <v>6.4773042089000006</v>
      </c>
      <c r="D1774" s="74">
        <f t="shared" si="323"/>
        <v>0.42257837990000002</v>
      </c>
      <c r="E1774" s="74">
        <f t="shared" si="324"/>
        <v>3.3290074629999999</v>
      </c>
      <c r="F1774" s="74">
        <f t="shared" si="325"/>
        <v>0.37764446600000001</v>
      </c>
      <c r="G1774" s="98">
        <v>2.3480739000000002</v>
      </c>
      <c r="H1774" s="80">
        <v>8.3439162999999997E-2</v>
      </c>
      <c r="I1774" s="80">
        <v>2.0124076999999998</v>
      </c>
      <c r="J1774" s="80">
        <v>0.36648946999999998</v>
      </c>
      <c r="K1774" s="80">
        <v>3.2397087999999997E-2</v>
      </c>
      <c r="L1774" s="80">
        <v>2.5605959E-3</v>
      </c>
      <c r="M1774" s="80">
        <v>2.1131225999999999E-2</v>
      </c>
      <c r="N1774" s="80">
        <v>1.2331605999999999</v>
      </c>
      <c r="O1774" s="80">
        <v>2.8920536E-2</v>
      </c>
      <c r="P1774" s="80">
        <v>0</v>
      </c>
      <c r="Q1774" s="80">
        <v>8.4826239999999997E-2</v>
      </c>
      <c r="R1774" s="80">
        <v>0.24506702999999999</v>
      </c>
      <c r="S1774" s="80">
        <v>1.8830659999999999E-2</v>
      </c>
      <c r="U1774" s="93">
        <f t="shared" si="326"/>
        <v>20.242016379310346</v>
      </c>
    </row>
    <row r="1775" spans="1:21">
      <c r="A1775" s="41" t="s">
        <v>33</v>
      </c>
      <c r="B1775" s="94" t="s">
        <v>6196</v>
      </c>
      <c r="C1775" s="74">
        <f t="shared" si="322"/>
        <v>12.847697264899999</v>
      </c>
      <c r="D1775" s="74">
        <f t="shared" si="323"/>
        <v>0.98600509990000007</v>
      </c>
      <c r="E1775" s="74">
        <f t="shared" si="324"/>
        <v>7.8322882099999998</v>
      </c>
      <c r="F1775" s="74">
        <f t="shared" si="325"/>
        <v>0.538863655</v>
      </c>
      <c r="G1775" s="98">
        <v>3.4905403000000002</v>
      </c>
      <c r="H1775" s="80">
        <v>0.15319071000000001</v>
      </c>
      <c r="I1775" s="80">
        <v>4.6891888000000002</v>
      </c>
      <c r="J1775" s="80">
        <v>0.86045822999999999</v>
      </c>
      <c r="K1775" s="80">
        <v>7.6871852000000004E-2</v>
      </c>
      <c r="L1775" s="80">
        <v>5.3703518999999996E-3</v>
      </c>
      <c r="M1775" s="80">
        <v>4.3304665999999999E-2</v>
      </c>
      <c r="N1775" s="80">
        <v>2.9899087</v>
      </c>
      <c r="O1775" s="80">
        <v>6.7644906000000005E-2</v>
      </c>
      <c r="P1775" s="80">
        <v>0</v>
      </c>
      <c r="Q1775" s="80">
        <v>0.10404259</v>
      </c>
      <c r="R1775" s="80">
        <v>0.33183985999999999</v>
      </c>
      <c r="S1775" s="80">
        <v>3.5336299000000002E-2</v>
      </c>
      <c r="U1775" s="93">
        <f t="shared" si="326"/>
        <v>30.090864655172414</v>
      </c>
    </row>
    <row r="1776" spans="1:21">
      <c r="A1776" s="41" t="s">
        <v>33</v>
      </c>
      <c r="B1776" s="94" t="s">
        <v>6197</v>
      </c>
      <c r="C1776" s="74">
        <f t="shared" si="322"/>
        <v>0.33643207838</v>
      </c>
      <c r="D1776" s="74">
        <f t="shared" si="323"/>
        <v>2.1924988949999998E-2</v>
      </c>
      <c r="E1776" s="74">
        <f t="shared" si="324"/>
        <v>0.17255010469999998</v>
      </c>
      <c r="F1776" s="74">
        <f t="shared" si="325"/>
        <v>1.9429834729999998E-2</v>
      </c>
      <c r="G1776" s="98">
        <v>0.12252715</v>
      </c>
      <c r="H1776" s="80">
        <v>4.6182547000000003E-3</v>
      </c>
      <c r="I1776" s="80">
        <v>0.10377006</v>
      </c>
      <c r="J1776" s="80">
        <v>1.9017019E-2</v>
      </c>
      <c r="K1776" s="80">
        <v>1.6600364000000001E-3</v>
      </c>
      <c r="L1776" s="80">
        <v>1.3328084999999999E-4</v>
      </c>
      <c r="M1776" s="80">
        <v>1.1146527000000001E-3</v>
      </c>
      <c r="N1776" s="80">
        <v>6.4161789999999996E-2</v>
      </c>
      <c r="O1776" s="80">
        <v>1.4809908E-3</v>
      </c>
      <c r="P1776" s="80">
        <v>0</v>
      </c>
      <c r="Q1776" s="80">
        <v>4.3755010000000004E-3</v>
      </c>
      <c r="R1776" s="80">
        <v>1.2606991999999999E-2</v>
      </c>
      <c r="S1776" s="80">
        <v>9.6635093000000001E-4</v>
      </c>
      <c r="U1776" s="93">
        <f t="shared" si="326"/>
        <v>1.0562685344827585</v>
      </c>
    </row>
    <row r="1777" spans="1:21">
      <c r="A1777" s="41" t="s">
        <v>33</v>
      </c>
      <c r="B1777" s="94" t="s">
        <v>6198</v>
      </c>
      <c r="C1777" s="74">
        <f t="shared" si="322"/>
        <v>0.66710985834000003</v>
      </c>
      <c r="D1777" s="74">
        <f t="shared" si="323"/>
        <v>5.3077324440000004E-2</v>
      </c>
      <c r="E1777" s="74">
        <f t="shared" si="324"/>
        <v>0.40829947300000002</v>
      </c>
      <c r="F1777" s="74">
        <f t="shared" si="325"/>
        <v>2.7588310900000003E-2</v>
      </c>
      <c r="G1777" s="98">
        <v>0.17814474999999999</v>
      </c>
      <c r="H1777" s="80">
        <v>7.7203430000000002E-3</v>
      </c>
      <c r="I1777" s="80">
        <v>0.24899175000000001</v>
      </c>
      <c r="J1777" s="80">
        <v>4.6809433999999997E-2</v>
      </c>
      <c r="K1777" s="80">
        <v>3.7842281000000002E-3</v>
      </c>
      <c r="L1777" s="80">
        <v>2.7442324E-4</v>
      </c>
      <c r="M1777" s="80">
        <v>2.2092391E-3</v>
      </c>
      <c r="N1777" s="80">
        <v>0.15158737999999999</v>
      </c>
      <c r="O1777" s="80">
        <v>3.4647040999999999E-3</v>
      </c>
      <c r="P1777" s="80">
        <v>0</v>
      </c>
      <c r="Q1777" s="80">
        <v>5.3156237E-3</v>
      </c>
      <c r="R1777" s="80">
        <v>1.6946255E-2</v>
      </c>
      <c r="S1777" s="80">
        <v>1.8617281E-3</v>
      </c>
      <c r="U1777" s="93">
        <f t="shared" si="326"/>
        <v>1.5357306034482756</v>
      </c>
    </row>
    <row r="1778" spans="1:21">
      <c r="A1778" s="41" t="s">
        <v>33</v>
      </c>
      <c r="B1778" s="94" t="s">
        <v>6199</v>
      </c>
      <c r="C1778" s="74">
        <f t="shared" si="322"/>
        <v>0.52628639161000002</v>
      </c>
      <c r="D1778" s="74">
        <f t="shared" si="323"/>
        <v>3.3016704510000001E-2</v>
      </c>
      <c r="E1778" s="74">
        <f t="shared" si="324"/>
        <v>0.24849771170000001</v>
      </c>
      <c r="F1778" s="74">
        <f t="shared" si="325"/>
        <v>5.3166315400000004E-2</v>
      </c>
      <c r="G1778" s="98">
        <v>0.19160566000000001</v>
      </c>
      <c r="H1778" s="80">
        <v>5.9405687E-3</v>
      </c>
      <c r="I1778" s="80">
        <v>0.15210318</v>
      </c>
      <c r="J1778" s="80">
        <v>2.870205E-2</v>
      </c>
      <c r="K1778" s="80">
        <v>2.5774675000000001E-3</v>
      </c>
      <c r="L1778" s="80">
        <v>1.9856461000000001E-4</v>
      </c>
      <c r="M1778" s="80">
        <v>1.5386224E-3</v>
      </c>
      <c r="N1778" s="80">
        <v>9.0453962999999998E-2</v>
      </c>
      <c r="O1778" s="80">
        <v>2.4812331999999999E-3</v>
      </c>
      <c r="P1778" s="80">
        <v>0</v>
      </c>
      <c r="Q1778" s="80">
        <v>5.0747372000000002E-3</v>
      </c>
      <c r="R1778" s="80">
        <v>1.2552422000000001E-2</v>
      </c>
      <c r="S1778" s="80">
        <v>3.3057923000000003E-2</v>
      </c>
      <c r="U1778" s="93">
        <f t="shared" si="326"/>
        <v>1.6517729310344829</v>
      </c>
    </row>
    <row r="1779" spans="1:21">
      <c r="A1779" s="41" t="s">
        <v>33</v>
      </c>
      <c r="B1779" s="94" t="s">
        <v>6200</v>
      </c>
      <c r="C1779" s="74">
        <f t="shared" si="322"/>
        <v>0.33321214236999996</v>
      </c>
      <c r="D1779" s="74">
        <f t="shared" si="323"/>
        <v>2.173871141E-2</v>
      </c>
      <c r="E1779" s="74">
        <f t="shared" si="324"/>
        <v>0.1712542262</v>
      </c>
      <c r="F1779" s="74">
        <f t="shared" si="325"/>
        <v>1.9427174759999999E-2</v>
      </c>
      <c r="G1779" s="98">
        <v>0.12079202999999999</v>
      </c>
      <c r="H1779" s="80">
        <v>4.2923631999999996E-3</v>
      </c>
      <c r="I1779" s="80">
        <v>0.10352435</v>
      </c>
      <c r="J1779" s="80">
        <v>1.8853327999999999E-2</v>
      </c>
      <c r="K1779" s="80">
        <v>1.6666043E-3</v>
      </c>
      <c r="L1779" s="80">
        <v>1.3172480999999999E-4</v>
      </c>
      <c r="M1779" s="80">
        <v>1.0870542999999999E-3</v>
      </c>
      <c r="N1779" s="80">
        <v>6.3437513000000001E-2</v>
      </c>
      <c r="O1779" s="80">
        <v>1.4877599E-3</v>
      </c>
      <c r="P1779" s="80">
        <v>0</v>
      </c>
      <c r="Q1779" s="80">
        <v>4.3637186999999997E-3</v>
      </c>
      <c r="R1779" s="80">
        <v>1.260699E-2</v>
      </c>
      <c r="S1779" s="80">
        <v>9.6870615999999996E-4</v>
      </c>
      <c r="U1779" s="93">
        <f t="shared" si="326"/>
        <v>1.0413106034482758</v>
      </c>
    </row>
    <row r="1780" spans="1:21">
      <c r="A1780" s="41" t="s">
        <v>33</v>
      </c>
      <c r="B1780" s="94" t="s">
        <v>6201</v>
      </c>
      <c r="C1780" s="74">
        <f t="shared" si="322"/>
        <v>0.66092445006</v>
      </c>
      <c r="D1780" s="74">
        <f t="shared" si="323"/>
        <v>5.0723088060000004E-2</v>
      </c>
      <c r="E1780" s="74">
        <f t="shared" si="324"/>
        <v>0.40291662389999999</v>
      </c>
      <c r="F1780" s="74">
        <f t="shared" si="325"/>
        <v>2.7720778100000003E-2</v>
      </c>
      <c r="G1780" s="98">
        <v>0.17956395999999999</v>
      </c>
      <c r="H1780" s="80">
        <v>7.8805938999999998E-3</v>
      </c>
      <c r="I1780" s="80">
        <v>0.24122606999999999</v>
      </c>
      <c r="J1780" s="80">
        <v>4.4264576999999999E-2</v>
      </c>
      <c r="K1780" s="80">
        <v>3.9545207999999998E-3</v>
      </c>
      <c r="L1780" s="80">
        <v>2.7626715999999997E-4</v>
      </c>
      <c r="M1780" s="80">
        <v>2.2277231000000001E-3</v>
      </c>
      <c r="N1780" s="80">
        <v>0.15380996</v>
      </c>
      <c r="O1780" s="80">
        <v>3.4798588E-3</v>
      </c>
      <c r="P1780" s="80">
        <v>0</v>
      </c>
      <c r="Q1780" s="80">
        <v>5.3522661000000001E-3</v>
      </c>
      <c r="R1780" s="80">
        <v>1.7070847E-2</v>
      </c>
      <c r="S1780" s="80">
        <v>1.8178062E-3</v>
      </c>
      <c r="U1780" s="93">
        <f t="shared" si="326"/>
        <v>1.5479651724137931</v>
      </c>
    </row>
    <row r="1782" spans="1:21">
      <c r="B1782" s="81" t="s">
        <v>4405</v>
      </c>
    </row>
    <row r="1783" spans="1:21">
      <c r="A1783" s="41" t="s">
        <v>33</v>
      </c>
      <c r="B1783" s="94" t="s">
        <v>6202</v>
      </c>
      <c r="C1783" s="74">
        <f t="shared" ref="C1783:C1846" si="327">D1783+E1783+F1783+G1783</f>
        <v>47.136863300000002</v>
      </c>
      <c r="D1783" s="74">
        <f t="shared" ref="D1783:D1846" si="328">J1783+K1783+L1783+M1783</f>
        <v>3.2290073799999996</v>
      </c>
      <c r="E1783" s="74">
        <f t="shared" ref="E1783:E1846" si="329">H1783+I1783+N1783</f>
        <v>31.487748799999999</v>
      </c>
      <c r="F1783" s="74">
        <f t="shared" ref="F1783:F1846" si="330">O1783+IF(P1783="x",0,P1783)+IF(Q1783="x",0,Q1783)+IF(R1783="x",0,R1783)+S1783</f>
        <v>1.9688911200000001</v>
      </c>
      <c r="G1783" s="98">
        <v>10.451216000000001</v>
      </c>
      <c r="H1783" s="80">
        <v>1.7969271</v>
      </c>
      <c r="I1783" s="80">
        <v>8.7699017000000001</v>
      </c>
      <c r="J1783" s="80">
        <v>1.3092124000000001</v>
      </c>
      <c r="K1783" s="80">
        <v>1.2191206000000001</v>
      </c>
      <c r="L1783" s="80">
        <v>0.1455786</v>
      </c>
      <c r="M1783" s="80">
        <v>0.55509578000000004</v>
      </c>
      <c r="N1783" s="80">
        <v>20.920919999999999</v>
      </c>
      <c r="O1783" s="80">
        <v>0.34408633999999999</v>
      </c>
      <c r="P1783" s="80">
        <v>0</v>
      </c>
      <c r="Q1783" s="80">
        <v>0.18594194</v>
      </c>
      <c r="R1783" s="80">
        <v>0.15999574</v>
      </c>
      <c r="S1783" s="80">
        <v>1.2788671</v>
      </c>
      <c r="U1783" s="93">
        <f t="shared" ref="U1783:U1846" si="331">G1783/0.116</f>
        <v>90.096689655172412</v>
      </c>
    </row>
    <row r="1784" spans="1:21">
      <c r="A1784" s="41" t="s">
        <v>33</v>
      </c>
      <c r="B1784" s="94" t="s">
        <v>6203</v>
      </c>
      <c r="C1784" s="74">
        <f t="shared" si="327"/>
        <v>1.7397070261E-2</v>
      </c>
      <c r="D1784" s="74">
        <f t="shared" si="328"/>
        <v>2.7362069800000001E-3</v>
      </c>
      <c r="E1784" s="74">
        <f t="shared" si="329"/>
        <v>1.018420066E-2</v>
      </c>
      <c r="F1784" s="74">
        <f t="shared" si="330"/>
        <v>1.239123921E-3</v>
      </c>
      <c r="G1784" s="98">
        <v>3.2375387000000001E-3</v>
      </c>
      <c r="H1784" s="80">
        <v>1.7543495999999999E-4</v>
      </c>
      <c r="I1784" s="80">
        <v>1.6737398999999999E-3</v>
      </c>
      <c r="J1784" s="80">
        <v>4.5304576000000001E-4</v>
      </c>
      <c r="K1784" s="80">
        <v>1.0898762999999999E-3</v>
      </c>
      <c r="L1784" s="80">
        <v>2.4497787E-4</v>
      </c>
      <c r="M1784" s="80">
        <v>9.4830705000000003E-4</v>
      </c>
      <c r="N1784" s="80">
        <v>8.3350257999999997E-3</v>
      </c>
      <c r="O1784" s="80">
        <v>1.0542377E-4</v>
      </c>
      <c r="P1784" s="80">
        <v>0</v>
      </c>
      <c r="Q1784" s="80">
        <v>2.7351000999999999E-5</v>
      </c>
      <c r="R1784" s="80">
        <v>1.5995886000000001E-4</v>
      </c>
      <c r="S1784" s="80">
        <v>9.4639029E-4</v>
      </c>
      <c r="U1784" s="93">
        <f t="shared" si="331"/>
        <v>2.7909816379310344E-2</v>
      </c>
    </row>
    <row r="1785" spans="1:21">
      <c r="A1785" s="41" t="s">
        <v>33</v>
      </c>
      <c r="B1785" s="94" t="s">
        <v>6204</v>
      </c>
      <c r="C1785" s="74">
        <f t="shared" si="327"/>
        <v>3.7738479084000001</v>
      </c>
      <c r="D1785" s="74">
        <f t="shared" si="328"/>
        <v>0.169408276</v>
      </c>
      <c r="E1785" s="74">
        <f t="shared" si="329"/>
        <v>3.019432353</v>
      </c>
      <c r="F1785" s="74">
        <f t="shared" si="330"/>
        <v>9.9590769400000001E-2</v>
      </c>
      <c r="G1785" s="98">
        <v>0.48541651000000002</v>
      </c>
      <c r="H1785" s="80">
        <v>2.0769752999999998E-2</v>
      </c>
      <c r="I1785" s="80">
        <v>1.7187885000000001</v>
      </c>
      <c r="J1785" s="80">
        <v>0.10263592000000001</v>
      </c>
      <c r="K1785" s="80">
        <v>3.0270649E-2</v>
      </c>
      <c r="L1785" s="80">
        <v>1.0254576E-2</v>
      </c>
      <c r="M1785" s="80">
        <v>2.6247131E-2</v>
      </c>
      <c r="N1785" s="80">
        <v>1.2798741</v>
      </c>
      <c r="O1785" s="80">
        <v>9.6676567000000008E-3</v>
      </c>
      <c r="P1785" s="80">
        <v>0</v>
      </c>
      <c r="Q1785" s="80">
        <v>4.3961766999999997E-3</v>
      </c>
      <c r="R1785" s="80">
        <v>7.3458989000000002E-2</v>
      </c>
      <c r="S1785" s="80">
        <v>1.2067947000000001E-2</v>
      </c>
      <c r="U1785" s="93">
        <f t="shared" si="331"/>
        <v>4.1846250862068963</v>
      </c>
    </row>
    <row r="1786" spans="1:21">
      <c r="A1786" s="41" t="s">
        <v>33</v>
      </c>
      <c r="B1786" s="94" t="s">
        <v>6205</v>
      </c>
      <c r="C1786" s="74">
        <f t="shared" si="327"/>
        <v>6.5888160600100001</v>
      </c>
      <c r="D1786" s="74">
        <f t="shared" si="328"/>
        <v>0.62359236600000001</v>
      </c>
      <c r="E1786" s="74">
        <f t="shared" si="329"/>
        <v>1.7628553229999999</v>
      </c>
      <c r="F1786" s="74">
        <f t="shared" si="330"/>
        <v>0.11716757101</v>
      </c>
      <c r="G1786" s="98">
        <v>4.0852008</v>
      </c>
      <c r="H1786" s="80">
        <v>2.8128843000000001E-2</v>
      </c>
      <c r="I1786" s="80">
        <v>1.1992446999999999</v>
      </c>
      <c r="J1786" s="80">
        <v>0.24561395</v>
      </c>
      <c r="K1786" s="80">
        <v>0.29489128999999997</v>
      </c>
      <c r="L1786" s="80">
        <v>1.0913904E-2</v>
      </c>
      <c r="M1786" s="80">
        <v>7.2173221999999995E-2</v>
      </c>
      <c r="N1786" s="80">
        <v>0.53548178000000002</v>
      </c>
      <c r="O1786" s="80">
        <v>4.2594577999999998E-3</v>
      </c>
      <c r="P1786" s="80">
        <v>0</v>
      </c>
      <c r="Q1786" s="80">
        <v>1.7105337E-3</v>
      </c>
      <c r="R1786" s="80">
        <v>0.11066544</v>
      </c>
      <c r="S1786" s="80">
        <v>5.3213950999999996E-4</v>
      </c>
      <c r="U1786" s="93">
        <f t="shared" si="331"/>
        <v>35.217248275862069</v>
      </c>
    </row>
    <row r="1787" spans="1:21">
      <c r="A1787" s="41" t="s">
        <v>33</v>
      </c>
      <c r="B1787" s="94" t="s">
        <v>6206</v>
      </c>
      <c r="C1787" s="74">
        <f t="shared" si="327"/>
        <v>5.3180830382100002</v>
      </c>
      <c r="D1787" s="74">
        <f t="shared" si="328"/>
        <v>0.46921670070000004</v>
      </c>
      <c r="E1787" s="74">
        <f t="shared" si="329"/>
        <v>2.006228262</v>
      </c>
      <c r="F1787" s="74">
        <f t="shared" si="330"/>
        <v>0.11613197550999999</v>
      </c>
      <c r="G1787" s="98">
        <v>2.7265060999999999</v>
      </c>
      <c r="H1787" s="80">
        <v>2.3602362000000002E-2</v>
      </c>
      <c r="I1787" s="80">
        <v>1.3676645000000001</v>
      </c>
      <c r="J1787" s="80">
        <v>0.19356330999999999</v>
      </c>
      <c r="K1787" s="80">
        <v>0.21362726000000001</v>
      </c>
      <c r="L1787" s="80">
        <v>9.5053787000000008E-3</v>
      </c>
      <c r="M1787" s="80">
        <v>5.2520751999999997E-2</v>
      </c>
      <c r="N1787" s="80">
        <v>0.61496139999999999</v>
      </c>
      <c r="O1787" s="80">
        <v>4.4312298000000003E-3</v>
      </c>
      <c r="P1787" s="80">
        <v>0</v>
      </c>
      <c r="Q1787" s="80">
        <v>1.7165147E-3</v>
      </c>
      <c r="R1787" s="80">
        <v>0.10953475999999999</v>
      </c>
      <c r="S1787" s="80">
        <v>4.4947101000000002E-4</v>
      </c>
      <c r="U1787" s="93">
        <f t="shared" si="331"/>
        <v>23.504362931034482</v>
      </c>
    </row>
    <row r="1788" spans="1:21">
      <c r="A1788" s="41" t="s">
        <v>33</v>
      </c>
      <c r="B1788" s="94" t="s">
        <v>6207</v>
      </c>
      <c r="C1788" s="74">
        <f t="shared" si="327"/>
        <v>3.1932039367499998</v>
      </c>
      <c r="D1788" s="74">
        <f t="shared" si="328"/>
        <v>0.24681690819999996</v>
      </c>
      <c r="E1788" s="74">
        <f t="shared" si="329"/>
        <v>1.5683417500000001</v>
      </c>
      <c r="F1788" s="74">
        <f t="shared" si="330"/>
        <v>9.7338778550000005E-2</v>
      </c>
      <c r="G1788" s="98">
        <v>1.2807065</v>
      </c>
      <c r="H1788" s="80">
        <v>1.587879E-2</v>
      </c>
      <c r="I1788" s="80">
        <v>0.94194283999999995</v>
      </c>
      <c r="J1788" s="80">
        <v>0.11930929999999999</v>
      </c>
      <c r="K1788" s="80">
        <v>9.4453643000000004E-2</v>
      </c>
      <c r="L1788" s="80">
        <v>6.7374551999999999E-3</v>
      </c>
      <c r="M1788" s="80">
        <v>2.6316510000000001E-2</v>
      </c>
      <c r="N1788" s="80">
        <v>0.61052012</v>
      </c>
      <c r="O1788" s="80">
        <v>3.9380044999999999E-3</v>
      </c>
      <c r="P1788" s="80">
        <v>0</v>
      </c>
      <c r="Q1788" s="80">
        <v>1.4436244E-3</v>
      </c>
      <c r="R1788" s="80">
        <v>9.1513182999999998E-2</v>
      </c>
      <c r="S1788" s="80">
        <v>4.4396665000000002E-4</v>
      </c>
      <c r="U1788" s="93">
        <f t="shared" si="331"/>
        <v>11.040573275862068</v>
      </c>
    </row>
    <row r="1789" spans="1:21">
      <c r="A1789" s="41" t="s">
        <v>33</v>
      </c>
      <c r="B1789" s="94" t="s">
        <v>6208</v>
      </c>
      <c r="C1789" s="74">
        <f t="shared" si="327"/>
        <v>7.5917618202999995</v>
      </c>
      <c r="D1789" s="74">
        <f t="shared" si="328"/>
        <v>0.57018933999999999</v>
      </c>
      <c r="E1789" s="74">
        <f t="shared" si="329"/>
        <v>3.1853271129999996</v>
      </c>
      <c r="F1789" s="74">
        <f t="shared" si="330"/>
        <v>0.16066746730000001</v>
      </c>
      <c r="G1789" s="98">
        <v>3.6755779</v>
      </c>
      <c r="H1789" s="80">
        <v>4.2483693000000003E-2</v>
      </c>
      <c r="I1789" s="80">
        <v>2.1970353999999999</v>
      </c>
      <c r="J1789" s="80">
        <v>0.23463307</v>
      </c>
      <c r="K1789" s="80">
        <v>0.26134295000000002</v>
      </c>
      <c r="L1789" s="80">
        <v>1.0491202E-2</v>
      </c>
      <c r="M1789" s="80">
        <v>6.3722117999999994E-2</v>
      </c>
      <c r="N1789" s="80">
        <v>0.94580801999999997</v>
      </c>
      <c r="O1789" s="80">
        <v>8.9297482000000004E-3</v>
      </c>
      <c r="P1789" s="80">
        <v>0</v>
      </c>
      <c r="Q1789" s="80">
        <v>3.2014730999999999E-3</v>
      </c>
      <c r="R1789" s="80">
        <v>8.4639425000000004E-2</v>
      </c>
      <c r="S1789" s="80">
        <v>6.3896821000000006E-2</v>
      </c>
      <c r="U1789" s="93">
        <f t="shared" si="331"/>
        <v>31.686016379310342</v>
      </c>
    </row>
    <row r="1790" spans="1:21">
      <c r="A1790" s="41" t="s">
        <v>33</v>
      </c>
      <c r="B1790" s="94" t="s">
        <v>6209</v>
      </c>
      <c r="C1790" s="74">
        <f t="shared" si="327"/>
        <v>5.3524696477999996</v>
      </c>
      <c r="D1790" s="74">
        <f t="shared" si="328"/>
        <v>0.44398196079999996</v>
      </c>
      <c r="E1790" s="74">
        <f t="shared" si="329"/>
        <v>2.1168319100000001</v>
      </c>
      <c r="F1790" s="74">
        <f t="shared" si="330"/>
        <v>0.11829147700000001</v>
      </c>
      <c r="G1790" s="98">
        <v>2.6733642999999998</v>
      </c>
      <c r="H1790" s="80">
        <v>4.128536E-2</v>
      </c>
      <c r="I1790" s="80">
        <v>1.3587572000000001</v>
      </c>
      <c r="J1790" s="80">
        <v>0.19464138</v>
      </c>
      <c r="K1790" s="80">
        <v>0.19028639999999999</v>
      </c>
      <c r="L1790" s="80">
        <v>9.2579537999999996E-3</v>
      </c>
      <c r="M1790" s="80">
        <v>4.9796226999999998E-2</v>
      </c>
      <c r="N1790" s="80">
        <v>0.71678934999999999</v>
      </c>
      <c r="O1790" s="80">
        <v>5.7885460999999999E-3</v>
      </c>
      <c r="P1790" s="80">
        <v>0</v>
      </c>
      <c r="Q1790" s="80">
        <v>2.5169869E-3</v>
      </c>
      <c r="R1790" s="80">
        <v>9.6149289999999998E-2</v>
      </c>
      <c r="S1790" s="80">
        <v>1.3836654E-2</v>
      </c>
      <c r="U1790" s="93">
        <f t="shared" si="331"/>
        <v>23.046243965517238</v>
      </c>
    </row>
    <row r="1791" spans="1:21">
      <c r="A1791" s="41" t="s">
        <v>33</v>
      </c>
      <c r="B1791" s="94" t="s">
        <v>6210</v>
      </c>
      <c r="C1791" s="74">
        <f t="shared" si="327"/>
        <v>5.6635588022999999</v>
      </c>
      <c r="D1791" s="74">
        <f t="shared" si="328"/>
        <v>0.50896746900000001</v>
      </c>
      <c r="E1791" s="74">
        <f t="shared" si="329"/>
        <v>1.9084922500000001</v>
      </c>
      <c r="F1791" s="74">
        <f t="shared" si="330"/>
        <v>0.1206551833</v>
      </c>
      <c r="G1791" s="98">
        <v>3.1254439000000001</v>
      </c>
      <c r="H1791" s="80">
        <v>3.7666770000000002E-2</v>
      </c>
      <c r="I1791" s="80">
        <v>1.2338454000000001</v>
      </c>
      <c r="J1791" s="80">
        <v>0.21377578</v>
      </c>
      <c r="K1791" s="80">
        <v>0.2274388</v>
      </c>
      <c r="L1791" s="80">
        <v>9.9705460000000003E-3</v>
      </c>
      <c r="M1791" s="80">
        <v>5.7782343E-2</v>
      </c>
      <c r="N1791" s="80">
        <v>0.63698007999999995</v>
      </c>
      <c r="O1791" s="80">
        <v>5.3570400000000004E-3</v>
      </c>
      <c r="P1791" s="80">
        <v>0</v>
      </c>
      <c r="Q1791" s="80">
        <v>8.8095055000000002E-3</v>
      </c>
      <c r="R1791" s="80">
        <v>0.10319547</v>
      </c>
      <c r="S1791" s="80">
        <v>3.2931677999999999E-3</v>
      </c>
      <c r="U1791" s="93">
        <f t="shared" si="331"/>
        <v>26.943481896551724</v>
      </c>
    </row>
    <row r="1792" spans="1:21">
      <c r="A1792" s="41" t="s">
        <v>33</v>
      </c>
      <c r="B1792" s="94" t="s">
        <v>6211</v>
      </c>
      <c r="C1792" s="74">
        <f t="shared" si="327"/>
        <v>5.6816273156000001</v>
      </c>
      <c r="D1792" s="74">
        <f t="shared" si="328"/>
        <v>0.49993591699999995</v>
      </c>
      <c r="E1792" s="74">
        <f t="shared" si="329"/>
        <v>2.052965173</v>
      </c>
      <c r="F1792" s="74">
        <f t="shared" si="330"/>
        <v>0.1174926256</v>
      </c>
      <c r="G1792" s="98">
        <v>3.0112336000000002</v>
      </c>
      <c r="H1792" s="80">
        <v>4.0734292999999998E-2</v>
      </c>
      <c r="I1792" s="80">
        <v>1.2866405000000001</v>
      </c>
      <c r="J1792" s="80">
        <v>0.21279787</v>
      </c>
      <c r="K1792" s="80">
        <v>0.21927558</v>
      </c>
      <c r="L1792" s="80">
        <v>1.0510090999999999E-2</v>
      </c>
      <c r="M1792" s="80">
        <v>5.7352375999999997E-2</v>
      </c>
      <c r="N1792" s="80">
        <v>0.72559037999999998</v>
      </c>
      <c r="O1792" s="80">
        <v>6.2800531000000003E-3</v>
      </c>
      <c r="P1792" s="80">
        <v>0</v>
      </c>
      <c r="Q1792" s="80">
        <v>7.0641944000000003E-3</v>
      </c>
      <c r="R1792" s="80">
        <v>0.1000649</v>
      </c>
      <c r="S1792" s="80">
        <v>4.0834781000000002E-3</v>
      </c>
      <c r="U1792" s="93">
        <f t="shared" si="331"/>
        <v>25.958910344827586</v>
      </c>
    </row>
    <row r="1793" spans="1:21">
      <c r="A1793" s="41" t="s">
        <v>33</v>
      </c>
      <c r="B1793" s="94" t="s">
        <v>6212</v>
      </c>
      <c r="C1793" s="74">
        <f t="shared" si="327"/>
        <v>3.7745559370000006</v>
      </c>
      <c r="D1793" s="74">
        <f t="shared" si="328"/>
        <v>0.16944005300000001</v>
      </c>
      <c r="E1793" s="74">
        <f t="shared" si="329"/>
        <v>3.0199988490000003</v>
      </c>
      <c r="F1793" s="74">
        <f t="shared" si="330"/>
        <v>9.9609455E-2</v>
      </c>
      <c r="G1793" s="98">
        <v>0.48550757999999999</v>
      </c>
      <c r="H1793" s="80">
        <v>2.0773649000000002E-2</v>
      </c>
      <c r="I1793" s="80">
        <v>1.7191110000000001</v>
      </c>
      <c r="J1793" s="80">
        <v>0.10265517</v>
      </c>
      <c r="K1793" s="80">
        <v>3.0276328000000002E-2</v>
      </c>
      <c r="L1793" s="80">
        <v>1.02565E-2</v>
      </c>
      <c r="M1793" s="80">
        <v>2.6252055E-2</v>
      </c>
      <c r="N1793" s="80">
        <v>1.2801142000000001</v>
      </c>
      <c r="O1793" s="80">
        <v>9.6694704999999992E-3</v>
      </c>
      <c r="P1793" s="80">
        <v>0</v>
      </c>
      <c r="Q1793" s="80">
        <v>4.3970014999999999E-3</v>
      </c>
      <c r="R1793" s="80">
        <v>7.3472771000000006E-2</v>
      </c>
      <c r="S1793" s="80">
        <v>1.2070212E-2</v>
      </c>
      <c r="U1793" s="93">
        <f t="shared" si="331"/>
        <v>4.1854101724137927</v>
      </c>
    </row>
    <row r="1794" spans="1:21">
      <c r="A1794" s="41" t="s">
        <v>33</v>
      </c>
      <c r="B1794" s="94" t="s">
        <v>6213</v>
      </c>
      <c r="C1794" s="74">
        <f t="shared" si="327"/>
        <v>6.5900521749499994</v>
      </c>
      <c r="D1794" s="74">
        <f t="shared" si="328"/>
        <v>0.62370936399999988</v>
      </c>
      <c r="E1794" s="74">
        <f t="shared" si="329"/>
        <v>1.7631860600000002</v>
      </c>
      <c r="F1794" s="74">
        <f t="shared" si="330"/>
        <v>0.11718955095</v>
      </c>
      <c r="G1794" s="98">
        <v>4.0859671999999998</v>
      </c>
      <c r="H1794" s="80">
        <v>2.8134119999999999E-2</v>
      </c>
      <c r="I1794" s="80">
        <v>1.1994697000000001</v>
      </c>
      <c r="J1794" s="80">
        <v>0.24566003</v>
      </c>
      <c r="K1794" s="80">
        <v>0.29494661999999999</v>
      </c>
      <c r="L1794" s="80">
        <v>1.0915952E-2</v>
      </c>
      <c r="M1794" s="80">
        <v>7.2186762000000002E-2</v>
      </c>
      <c r="N1794" s="80">
        <v>0.53558223999999999</v>
      </c>
      <c r="O1794" s="80">
        <v>4.2602569000000003E-3</v>
      </c>
      <c r="P1794" s="80">
        <v>0</v>
      </c>
      <c r="Q1794" s="80">
        <v>1.7108547E-3</v>
      </c>
      <c r="R1794" s="80">
        <v>0.1106862</v>
      </c>
      <c r="S1794" s="80">
        <v>5.3223935000000001E-4</v>
      </c>
      <c r="U1794" s="93">
        <f t="shared" si="331"/>
        <v>35.223855172413792</v>
      </c>
    </row>
    <row r="1795" spans="1:21">
      <c r="A1795" s="41" t="s">
        <v>33</v>
      </c>
      <c r="B1795" s="94" t="s">
        <v>6214</v>
      </c>
      <c r="C1795" s="74">
        <f t="shared" si="327"/>
        <v>5.3190807711399994</v>
      </c>
      <c r="D1795" s="74">
        <f t="shared" si="328"/>
        <v>0.469304738</v>
      </c>
      <c r="E1795" s="74">
        <f t="shared" si="329"/>
        <v>2.0066046700000002</v>
      </c>
      <c r="F1795" s="74">
        <f t="shared" si="330"/>
        <v>0.11615376314</v>
      </c>
      <c r="G1795" s="98">
        <v>2.7270175999999999</v>
      </c>
      <c r="H1795" s="80">
        <v>2.3606789999999999E-2</v>
      </c>
      <c r="I1795" s="80">
        <v>1.3679211</v>
      </c>
      <c r="J1795" s="80">
        <v>0.19359962999999999</v>
      </c>
      <c r="K1795" s="80">
        <v>0.21366734000000001</v>
      </c>
      <c r="L1795" s="80">
        <v>9.5071619999999996E-3</v>
      </c>
      <c r="M1795" s="80">
        <v>5.2530606000000001E-2</v>
      </c>
      <c r="N1795" s="80">
        <v>0.61507677999999999</v>
      </c>
      <c r="O1795" s="80">
        <v>4.4320610999999998E-3</v>
      </c>
      <c r="P1795" s="80">
        <v>0</v>
      </c>
      <c r="Q1795" s="80">
        <v>1.7168367E-3</v>
      </c>
      <c r="R1795" s="80">
        <v>0.10955531</v>
      </c>
      <c r="S1795" s="80">
        <v>4.4955534000000003E-4</v>
      </c>
      <c r="U1795" s="93">
        <f t="shared" si="331"/>
        <v>23.508772413793103</v>
      </c>
    </row>
    <row r="1796" spans="1:21">
      <c r="A1796" s="41" t="s">
        <v>33</v>
      </c>
      <c r="B1796" s="94" t="s">
        <v>6215</v>
      </c>
      <c r="C1796" s="74">
        <f t="shared" si="327"/>
        <v>3.19380303864</v>
      </c>
      <c r="D1796" s="74">
        <f t="shared" si="328"/>
        <v>0.24686320919999999</v>
      </c>
      <c r="E1796" s="74">
        <f t="shared" si="329"/>
        <v>1.5686359890000001</v>
      </c>
      <c r="F1796" s="74">
        <f t="shared" si="330"/>
        <v>9.7357040439999987E-2</v>
      </c>
      <c r="G1796" s="98">
        <v>1.2809467999999999</v>
      </c>
      <c r="H1796" s="80">
        <v>1.5881769E-2</v>
      </c>
      <c r="I1796" s="80">
        <v>0.94211955999999997</v>
      </c>
      <c r="J1796" s="80">
        <v>0.11933168</v>
      </c>
      <c r="K1796" s="80">
        <v>9.4471363000000003E-2</v>
      </c>
      <c r="L1796" s="80">
        <v>6.7387191999999999E-3</v>
      </c>
      <c r="M1796" s="80">
        <v>2.6321447000000001E-2</v>
      </c>
      <c r="N1796" s="80">
        <v>0.61063466</v>
      </c>
      <c r="O1796" s="80">
        <v>3.9387433000000003E-3</v>
      </c>
      <c r="P1796" s="80">
        <v>0</v>
      </c>
      <c r="Q1796" s="80">
        <v>1.4438952E-3</v>
      </c>
      <c r="R1796" s="80">
        <v>9.1530351999999995E-2</v>
      </c>
      <c r="S1796" s="80">
        <v>4.4404994E-4</v>
      </c>
      <c r="U1796" s="93">
        <f t="shared" si="331"/>
        <v>11.042644827586205</v>
      </c>
    </row>
    <row r="1797" spans="1:21">
      <c r="A1797" s="41" t="s">
        <v>33</v>
      </c>
      <c r="B1797" s="94" t="s">
        <v>6216</v>
      </c>
      <c r="C1797" s="74">
        <f t="shared" si="327"/>
        <v>7.5931861551999997</v>
      </c>
      <c r="D1797" s="74">
        <f t="shared" si="328"/>
        <v>0.57029631300000005</v>
      </c>
      <c r="E1797" s="74">
        <f t="shared" si="329"/>
        <v>3.1859247329999998</v>
      </c>
      <c r="F1797" s="74">
        <f t="shared" si="330"/>
        <v>0.16069760919999998</v>
      </c>
      <c r="G1797" s="98">
        <v>3.6762674999999998</v>
      </c>
      <c r="H1797" s="80">
        <v>4.2491662999999999E-2</v>
      </c>
      <c r="I1797" s="80">
        <v>2.1974475999999998</v>
      </c>
      <c r="J1797" s="80">
        <v>0.23467709</v>
      </c>
      <c r="K1797" s="80">
        <v>0.26139198000000002</v>
      </c>
      <c r="L1797" s="80">
        <v>1.049317E-2</v>
      </c>
      <c r="M1797" s="80">
        <v>6.3734073000000002E-2</v>
      </c>
      <c r="N1797" s="80">
        <v>0.94598546999999999</v>
      </c>
      <c r="O1797" s="80">
        <v>8.9314235000000006E-3</v>
      </c>
      <c r="P1797" s="80">
        <v>0</v>
      </c>
      <c r="Q1797" s="80">
        <v>3.2020737E-3</v>
      </c>
      <c r="R1797" s="80">
        <v>8.4655304000000001E-2</v>
      </c>
      <c r="S1797" s="80">
        <v>6.3908807999999998E-2</v>
      </c>
      <c r="U1797" s="93">
        <f t="shared" si="331"/>
        <v>31.691961206896547</v>
      </c>
    </row>
    <row r="1798" spans="1:21">
      <c r="A1798" s="41" t="s">
        <v>33</v>
      </c>
      <c r="B1798" s="94" t="s">
        <v>6217</v>
      </c>
      <c r="C1798" s="74">
        <f t="shared" si="327"/>
        <v>5.3534737549000004</v>
      </c>
      <c r="D1798" s="74">
        <f t="shared" si="328"/>
        <v>0.44406524969999994</v>
      </c>
      <c r="E1798" s="74">
        <f t="shared" si="329"/>
        <v>2.1172290350000003</v>
      </c>
      <c r="F1798" s="74">
        <f t="shared" si="330"/>
        <v>0.1183136702</v>
      </c>
      <c r="G1798" s="98">
        <v>2.6738658000000002</v>
      </c>
      <c r="H1798" s="80">
        <v>4.1293104999999997E-2</v>
      </c>
      <c r="I1798" s="80">
        <v>1.3590120999999999</v>
      </c>
      <c r="J1798" s="80">
        <v>0.19467788999999999</v>
      </c>
      <c r="K1798" s="80">
        <v>0.19032209999999999</v>
      </c>
      <c r="L1798" s="80">
        <v>9.2596906999999999E-3</v>
      </c>
      <c r="M1798" s="80">
        <v>4.9805569000000001E-2</v>
      </c>
      <c r="N1798" s="80">
        <v>0.71692383000000004</v>
      </c>
      <c r="O1798" s="80">
        <v>5.7896320999999999E-3</v>
      </c>
      <c r="P1798" s="80">
        <v>0</v>
      </c>
      <c r="Q1798" s="80">
        <v>2.5174591000000001E-3</v>
      </c>
      <c r="R1798" s="80">
        <v>9.6167328999999996E-2</v>
      </c>
      <c r="S1798" s="80">
        <v>1.3839250000000001E-2</v>
      </c>
      <c r="U1798" s="93">
        <f t="shared" si="331"/>
        <v>23.050567241379312</v>
      </c>
    </row>
    <row r="1799" spans="1:21">
      <c r="A1799" s="41" t="s">
        <v>33</v>
      </c>
      <c r="B1799" s="94" t="s">
        <v>6218</v>
      </c>
      <c r="C1799" s="74">
        <f t="shared" si="327"/>
        <v>5.6646213965000003</v>
      </c>
      <c r="D1799" s="74">
        <f t="shared" si="328"/>
        <v>0.50906295059999995</v>
      </c>
      <c r="E1799" s="74">
        <f t="shared" si="329"/>
        <v>1.9088503270000001</v>
      </c>
      <c r="F1799" s="74">
        <f t="shared" si="330"/>
        <v>0.1206778189</v>
      </c>
      <c r="G1799" s="98">
        <v>3.1260303</v>
      </c>
      <c r="H1799" s="80">
        <v>3.7673837000000002E-2</v>
      </c>
      <c r="I1799" s="80">
        <v>1.2340769</v>
      </c>
      <c r="J1799" s="80">
        <v>0.21381588000000001</v>
      </c>
      <c r="K1799" s="80">
        <v>0.22748146999999999</v>
      </c>
      <c r="L1799" s="80">
        <v>9.9724166000000006E-3</v>
      </c>
      <c r="M1799" s="80">
        <v>5.7793183999999997E-2</v>
      </c>
      <c r="N1799" s="80">
        <v>0.63709959000000005</v>
      </c>
      <c r="O1799" s="80">
        <v>5.3580451000000001E-3</v>
      </c>
      <c r="P1799" s="80">
        <v>0</v>
      </c>
      <c r="Q1799" s="80">
        <v>8.8111582000000004E-3</v>
      </c>
      <c r="R1799" s="80">
        <v>0.10321482999999999</v>
      </c>
      <c r="S1799" s="80">
        <v>3.2937855999999998E-3</v>
      </c>
      <c r="U1799" s="93">
        <f t="shared" si="331"/>
        <v>26.948537068965518</v>
      </c>
    </row>
    <row r="1800" spans="1:21">
      <c r="A1800" s="41" t="s">
        <v>33</v>
      </c>
      <c r="B1800" s="94" t="s">
        <v>6219</v>
      </c>
      <c r="C1800" s="74">
        <f t="shared" si="327"/>
        <v>5.6826932092</v>
      </c>
      <c r="D1800" s="74">
        <f t="shared" si="328"/>
        <v>0.50002969900000005</v>
      </c>
      <c r="E1800" s="74">
        <f t="shared" si="329"/>
        <v>2.0533502449999999</v>
      </c>
      <c r="F1800" s="74">
        <f t="shared" si="330"/>
        <v>0.11751466520000001</v>
      </c>
      <c r="G1800" s="98">
        <v>3.0117986000000001</v>
      </c>
      <c r="H1800" s="80">
        <v>4.0741935E-2</v>
      </c>
      <c r="I1800" s="80">
        <v>1.2868818</v>
      </c>
      <c r="J1800" s="80">
        <v>0.21283779</v>
      </c>
      <c r="K1800" s="80">
        <v>0.21931671</v>
      </c>
      <c r="L1800" s="80">
        <v>1.0512063E-2</v>
      </c>
      <c r="M1800" s="80">
        <v>5.7363136000000002E-2</v>
      </c>
      <c r="N1800" s="80">
        <v>0.72572650999999999</v>
      </c>
      <c r="O1800" s="80">
        <v>6.2812312999999996E-3</v>
      </c>
      <c r="P1800" s="80">
        <v>0</v>
      </c>
      <c r="Q1800" s="80">
        <v>7.0655196999999999E-3</v>
      </c>
      <c r="R1800" s="80">
        <v>0.10008367</v>
      </c>
      <c r="S1800" s="80">
        <v>4.0842442E-3</v>
      </c>
      <c r="U1800" s="93">
        <f t="shared" si="331"/>
        <v>25.963781034482757</v>
      </c>
    </row>
    <row r="1801" spans="1:21">
      <c r="A1801" s="41" t="s">
        <v>33</v>
      </c>
      <c r="B1801" s="94" t="s">
        <v>6220</v>
      </c>
      <c r="C1801" s="74">
        <f t="shared" si="327"/>
        <v>3.7744796868999995</v>
      </c>
      <c r="D1801" s="74">
        <f t="shared" si="328"/>
        <v>0.169436635</v>
      </c>
      <c r="E1801" s="74">
        <f t="shared" si="329"/>
        <v>3.0199378299999999</v>
      </c>
      <c r="F1801" s="74">
        <f t="shared" si="330"/>
        <v>9.9607441899999996E-2</v>
      </c>
      <c r="G1801" s="98">
        <v>0.48549777999999999</v>
      </c>
      <c r="H1801" s="80">
        <v>2.077323E-2</v>
      </c>
      <c r="I1801" s="80">
        <v>1.7190763</v>
      </c>
      <c r="J1801" s="80">
        <v>0.1026531</v>
      </c>
      <c r="K1801" s="80">
        <v>3.0275717000000001E-2</v>
      </c>
      <c r="L1801" s="80">
        <v>1.0256293E-2</v>
      </c>
      <c r="M1801" s="80">
        <v>2.6251525000000001E-2</v>
      </c>
      <c r="N1801" s="80">
        <v>1.2800883000000001</v>
      </c>
      <c r="O1801" s="80">
        <v>9.6692752000000007E-3</v>
      </c>
      <c r="P1801" s="80">
        <v>0</v>
      </c>
      <c r="Q1801" s="80">
        <v>4.3969127E-3</v>
      </c>
      <c r="R1801" s="80">
        <v>7.3471285999999997E-2</v>
      </c>
      <c r="S1801" s="80">
        <v>1.2069968E-2</v>
      </c>
      <c r="U1801" s="93">
        <f t="shared" si="331"/>
        <v>4.1853256896551718</v>
      </c>
    </row>
    <row r="1802" spans="1:21">
      <c r="A1802" s="41" t="s">
        <v>33</v>
      </c>
      <c r="B1802" s="94" t="s">
        <v>6221</v>
      </c>
      <c r="C1802" s="74">
        <f t="shared" si="327"/>
        <v>6.5899191265900008</v>
      </c>
      <c r="D1802" s="74">
        <f t="shared" si="328"/>
        <v>0.62369676500000004</v>
      </c>
      <c r="E1802" s="74">
        <f t="shared" si="329"/>
        <v>1.763150472</v>
      </c>
      <c r="F1802" s="74">
        <f t="shared" si="330"/>
        <v>0.11718718959</v>
      </c>
      <c r="G1802" s="98">
        <v>4.0858847000000003</v>
      </c>
      <c r="H1802" s="80">
        <v>2.8133551999999999E-2</v>
      </c>
      <c r="I1802" s="80">
        <v>1.1994454999999999</v>
      </c>
      <c r="J1802" s="80">
        <v>0.24565507</v>
      </c>
      <c r="K1802" s="80">
        <v>0.29494066000000002</v>
      </c>
      <c r="L1802" s="80">
        <v>1.0915731E-2</v>
      </c>
      <c r="M1802" s="80">
        <v>7.2185304000000006E-2</v>
      </c>
      <c r="N1802" s="80">
        <v>0.53557142000000002</v>
      </c>
      <c r="O1802" s="80">
        <v>4.2601708999999996E-3</v>
      </c>
      <c r="P1802" s="80">
        <v>0</v>
      </c>
      <c r="Q1802" s="80">
        <v>1.7108201000000001E-3</v>
      </c>
      <c r="R1802" s="80">
        <v>0.11068397000000001</v>
      </c>
      <c r="S1802" s="80">
        <v>5.3222858999999996E-4</v>
      </c>
      <c r="U1802" s="93">
        <f t="shared" si="331"/>
        <v>35.223143965517245</v>
      </c>
    </row>
    <row r="1803" spans="1:21">
      <c r="A1803" s="41" t="s">
        <v>33</v>
      </c>
      <c r="B1803" s="94" t="s">
        <v>6222</v>
      </c>
      <c r="C1803" s="74">
        <f t="shared" si="327"/>
        <v>5.3189733479600001</v>
      </c>
      <c r="D1803" s="74">
        <f t="shared" si="328"/>
        <v>0.46929526500000002</v>
      </c>
      <c r="E1803" s="74">
        <f t="shared" si="329"/>
        <v>2.0065641630000002</v>
      </c>
      <c r="F1803" s="74">
        <f t="shared" si="330"/>
        <v>0.11615141996</v>
      </c>
      <c r="G1803" s="98">
        <v>2.7269625</v>
      </c>
      <c r="H1803" s="80">
        <v>2.3606313E-2</v>
      </c>
      <c r="I1803" s="80">
        <v>1.3678935000000001</v>
      </c>
      <c r="J1803" s="80">
        <v>0.19359572</v>
      </c>
      <c r="K1803" s="80">
        <v>0.21366303</v>
      </c>
      <c r="L1803" s="80">
        <v>9.50697E-3</v>
      </c>
      <c r="M1803" s="80">
        <v>5.2529544999999997E-2</v>
      </c>
      <c r="N1803" s="80">
        <v>0.61506435000000004</v>
      </c>
      <c r="O1803" s="80">
        <v>4.4319716E-3</v>
      </c>
      <c r="P1803" s="80">
        <v>0</v>
      </c>
      <c r="Q1803" s="80">
        <v>1.7168020999999999E-3</v>
      </c>
      <c r="R1803" s="80">
        <v>0.1095531</v>
      </c>
      <c r="S1803" s="80">
        <v>4.4954625999999999E-4</v>
      </c>
      <c r="U1803" s="93">
        <f t="shared" si="331"/>
        <v>23.508297413793102</v>
      </c>
    </row>
    <row r="1804" spans="1:21">
      <c r="A1804" s="41" t="s">
        <v>33</v>
      </c>
      <c r="B1804" s="94" t="s">
        <v>6223</v>
      </c>
      <c r="C1804" s="74">
        <f t="shared" si="327"/>
        <v>3.19373848577</v>
      </c>
      <c r="D1804" s="74">
        <f t="shared" si="328"/>
        <v>0.2468582241</v>
      </c>
      <c r="E1804" s="74">
        <f t="shared" si="329"/>
        <v>1.568604288</v>
      </c>
      <c r="F1804" s="74">
        <f t="shared" si="330"/>
        <v>9.735507367E-2</v>
      </c>
      <c r="G1804" s="98">
        <v>1.2809208999999999</v>
      </c>
      <c r="H1804" s="80">
        <v>1.5881447999999999E-2</v>
      </c>
      <c r="I1804" s="80">
        <v>0.94210052</v>
      </c>
      <c r="J1804" s="80">
        <v>0.11932927</v>
      </c>
      <c r="K1804" s="80">
        <v>9.4469454999999994E-2</v>
      </c>
      <c r="L1804" s="80">
        <v>6.7385830999999998E-3</v>
      </c>
      <c r="M1804" s="80">
        <v>2.6320916E-2</v>
      </c>
      <c r="N1804" s="80">
        <v>0.61062232000000005</v>
      </c>
      <c r="O1804" s="80">
        <v>3.9386637E-3</v>
      </c>
      <c r="P1804" s="80">
        <v>0</v>
      </c>
      <c r="Q1804" s="80">
        <v>1.443866E-3</v>
      </c>
      <c r="R1804" s="80">
        <v>9.1528502999999997E-2</v>
      </c>
      <c r="S1804" s="80">
        <v>4.4404097000000001E-4</v>
      </c>
      <c r="U1804" s="93">
        <f t="shared" si="331"/>
        <v>11.042421551724138</v>
      </c>
    </row>
    <row r="1805" spans="1:21">
      <c r="A1805" s="41" t="s">
        <v>33</v>
      </c>
      <c r="B1805" s="94" t="s">
        <v>6224</v>
      </c>
      <c r="C1805" s="74">
        <f t="shared" si="327"/>
        <v>7.5930327221000002</v>
      </c>
      <c r="D1805" s="74">
        <f t="shared" si="328"/>
        <v>0.57028479400000009</v>
      </c>
      <c r="E1805" s="74">
        <f t="shared" si="329"/>
        <v>3.1858603649999999</v>
      </c>
      <c r="F1805" s="74">
        <f t="shared" si="330"/>
        <v>0.16069436310000001</v>
      </c>
      <c r="G1805" s="98">
        <v>3.6761932000000002</v>
      </c>
      <c r="H1805" s="80">
        <v>4.2490805E-2</v>
      </c>
      <c r="I1805" s="80">
        <v>2.1974032000000001</v>
      </c>
      <c r="J1805" s="80">
        <v>0.23467235</v>
      </c>
      <c r="K1805" s="80">
        <v>0.26138670000000003</v>
      </c>
      <c r="L1805" s="80">
        <v>1.0492958E-2</v>
      </c>
      <c r="M1805" s="80">
        <v>6.3732786E-2</v>
      </c>
      <c r="N1805" s="80">
        <v>0.94596636000000001</v>
      </c>
      <c r="O1805" s="80">
        <v>8.9312430999999998E-3</v>
      </c>
      <c r="P1805" s="80">
        <v>0</v>
      </c>
      <c r="Q1805" s="80">
        <v>3.202009E-3</v>
      </c>
      <c r="R1805" s="80">
        <v>8.4653593999999999E-2</v>
      </c>
      <c r="S1805" s="80">
        <v>6.3907516999999997E-2</v>
      </c>
      <c r="U1805" s="93">
        <f t="shared" si="331"/>
        <v>31.691320689655171</v>
      </c>
    </row>
    <row r="1806" spans="1:21">
      <c r="A1806" s="41" t="s">
        <v>33</v>
      </c>
      <c r="B1806" s="94" t="s">
        <v>6225</v>
      </c>
      <c r="C1806" s="74">
        <f t="shared" si="327"/>
        <v>5.3533655770999999</v>
      </c>
      <c r="D1806" s="74">
        <f t="shared" si="328"/>
        <v>0.44405627670000003</v>
      </c>
      <c r="E1806" s="74">
        <f t="shared" si="329"/>
        <v>2.1171862210000003</v>
      </c>
      <c r="F1806" s="74">
        <f t="shared" si="330"/>
        <v>0.11831127940000001</v>
      </c>
      <c r="G1806" s="98">
        <v>2.6738118000000002</v>
      </c>
      <c r="H1806" s="80">
        <v>4.1292270999999998E-2</v>
      </c>
      <c r="I1806" s="80">
        <v>1.3589846000000001</v>
      </c>
      <c r="J1806" s="80">
        <v>0.19467396000000001</v>
      </c>
      <c r="K1806" s="80">
        <v>0.19031824999999999</v>
      </c>
      <c r="L1806" s="80">
        <v>9.2595036999999995E-3</v>
      </c>
      <c r="M1806" s="80">
        <v>4.9804563000000003E-2</v>
      </c>
      <c r="N1806" s="80">
        <v>0.71690935</v>
      </c>
      <c r="O1806" s="80">
        <v>5.7895150999999999E-3</v>
      </c>
      <c r="P1806" s="80">
        <v>0</v>
      </c>
      <c r="Q1806" s="80">
        <v>2.5174083000000002E-3</v>
      </c>
      <c r="R1806" s="80">
        <v>9.6165386000000005E-2</v>
      </c>
      <c r="S1806" s="80">
        <v>1.3838970000000001E-2</v>
      </c>
      <c r="U1806" s="93">
        <f t="shared" si="331"/>
        <v>23.050101724137932</v>
      </c>
    </row>
    <row r="1807" spans="1:21">
      <c r="A1807" s="41" t="s">
        <v>33</v>
      </c>
      <c r="B1807" s="94" t="s">
        <v>6226</v>
      </c>
      <c r="C1807" s="74">
        <f t="shared" si="327"/>
        <v>5.6645068532999998</v>
      </c>
      <c r="D1807" s="74">
        <f t="shared" si="328"/>
        <v>0.50905267120000008</v>
      </c>
      <c r="E1807" s="74">
        <f t="shared" si="329"/>
        <v>1.9088116959999999</v>
      </c>
      <c r="F1807" s="74">
        <f t="shared" si="330"/>
        <v>0.1206753861</v>
      </c>
      <c r="G1807" s="98">
        <v>3.1259671</v>
      </c>
      <c r="H1807" s="80">
        <v>3.7673076E-2</v>
      </c>
      <c r="I1807" s="80">
        <v>1.2340519000000001</v>
      </c>
      <c r="J1807" s="80">
        <v>0.21381157000000001</v>
      </c>
      <c r="K1807" s="80">
        <v>0.22747687</v>
      </c>
      <c r="L1807" s="80">
        <v>9.9722152000000005E-3</v>
      </c>
      <c r="M1807" s="80">
        <v>5.7792016000000002E-2</v>
      </c>
      <c r="N1807" s="80">
        <v>0.63708672</v>
      </c>
      <c r="O1807" s="80">
        <v>5.3579368E-3</v>
      </c>
      <c r="P1807" s="80">
        <v>0</v>
      </c>
      <c r="Q1807" s="80">
        <v>8.8109802000000004E-3</v>
      </c>
      <c r="R1807" s="80">
        <v>0.10321275000000001</v>
      </c>
      <c r="S1807" s="80">
        <v>3.2937191000000001E-3</v>
      </c>
      <c r="U1807" s="93">
        <f t="shared" si="331"/>
        <v>26.94799224137931</v>
      </c>
    </row>
    <row r="1808" spans="1:21">
      <c r="A1808" s="41" t="s">
        <v>33</v>
      </c>
      <c r="B1808" s="94" t="s">
        <v>6227</v>
      </c>
      <c r="C1808" s="74">
        <f t="shared" si="327"/>
        <v>5.6825783531000003</v>
      </c>
      <c r="D1808" s="74">
        <f t="shared" si="328"/>
        <v>0.50001959799999995</v>
      </c>
      <c r="E1808" s="74">
        <f t="shared" si="329"/>
        <v>2.0533087620000003</v>
      </c>
      <c r="F1808" s="74">
        <f t="shared" si="330"/>
        <v>0.1175122931</v>
      </c>
      <c r="G1808" s="98">
        <v>3.0117376999999999</v>
      </c>
      <c r="H1808" s="80">
        <v>4.0741112000000003E-2</v>
      </c>
      <c r="I1808" s="80">
        <v>1.2868558000000001</v>
      </c>
      <c r="J1808" s="80">
        <v>0.21283348999999999</v>
      </c>
      <c r="K1808" s="80">
        <v>0.21931228</v>
      </c>
      <c r="L1808" s="80">
        <v>1.0511850999999999E-2</v>
      </c>
      <c r="M1808" s="80">
        <v>5.7361977000000001E-2</v>
      </c>
      <c r="N1808" s="80">
        <v>0.72571185000000005</v>
      </c>
      <c r="O1808" s="80">
        <v>6.2811044000000002E-3</v>
      </c>
      <c r="P1808" s="80">
        <v>0</v>
      </c>
      <c r="Q1808" s="80">
        <v>7.0653770000000003E-3</v>
      </c>
      <c r="R1808" s="80">
        <v>0.10008164999999999</v>
      </c>
      <c r="S1808" s="80">
        <v>4.0841617E-3</v>
      </c>
      <c r="U1808" s="93">
        <f t="shared" si="331"/>
        <v>25.963256034482757</v>
      </c>
    </row>
    <row r="1809" spans="1:21">
      <c r="A1809" s="41" t="s">
        <v>33</v>
      </c>
      <c r="B1809" s="94" t="s">
        <v>6228</v>
      </c>
      <c r="C1809" s="74">
        <f t="shared" si="327"/>
        <v>6.7756791107000003E-2</v>
      </c>
      <c r="D1809" s="74">
        <f t="shared" si="328"/>
        <v>3.0416065899999995E-3</v>
      </c>
      <c r="E1809" s="74">
        <f t="shared" si="329"/>
        <v>5.4211789329999996E-2</v>
      </c>
      <c r="F1809" s="74">
        <f t="shared" si="330"/>
        <v>1.7880823870000001E-3</v>
      </c>
      <c r="G1809" s="98">
        <v>8.7153127999999996E-3</v>
      </c>
      <c r="H1809" s="80">
        <v>3.7290632999999998E-4</v>
      </c>
      <c r="I1809" s="80">
        <v>3.0859642E-2</v>
      </c>
      <c r="J1809" s="80">
        <v>1.8427558E-3</v>
      </c>
      <c r="K1809" s="80">
        <v>5.4348826E-4</v>
      </c>
      <c r="L1809" s="80">
        <v>1.8411371E-4</v>
      </c>
      <c r="M1809" s="80">
        <v>4.7124881999999999E-4</v>
      </c>
      <c r="N1809" s="80">
        <v>2.2979241000000001E-2</v>
      </c>
      <c r="O1809" s="80">
        <v>1.7357599000000001E-4</v>
      </c>
      <c r="P1809" s="80">
        <v>0</v>
      </c>
      <c r="Q1809" s="80">
        <v>7.8930266999999995E-5</v>
      </c>
      <c r="R1809" s="80">
        <v>1.3189046000000001E-3</v>
      </c>
      <c r="S1809" s="80">
        <v>2.1667153000000001E-4</v>
      </c>
      <c r="U1809" s="93">
        <f t="shared" si="331"/>
        <v>7.5132006896551723E-2</v>
      </c>
    </row>
    <row r="1810" spans="1:21">
      <c r="A1810" s="41" t="s">
        <v>33</v>
      </c>
      <c r="B1810" s="94" t="s">
        <v>6229</v>
      </c>
      <c r="C1810" s="74">
        <f t="shared" si="327"/>
        <v>0.11829756791939999</v>
      </c>
      <c r="D1810" s="74">
        <f t="shared" si="328"/>
        <v>1.119616329E-2</v>
      </c>
      <c r="E1810" s="74">
        <f t="shared" si="329"/>
        <v>3.1650830130000002E-2</v>
      </c>
      <c r="F1810" s="74">
        <f t="shared" si="330"/>
        <v>2.1036614994000002E-3</v>
      </c>
      <c r="G1810" s="98">
        <v>7.3346913E-2</v>
      </c>
      <c r="H1810" s="80">
        <v>5.0503362999999998E-4</v>
      </c>
      <c r="I1810" s="80">
        <v>2.1531597E-2</v>
      </c>
      <c r="J1810" s="80">
        <v>4.4098261E-3</v>
      </c>
      <c r="K1810" s="80">
        <v>5.2945661999999998E-3</v>
      </c>
      <c r="L1810" s="80">
        <v>1.9595149E-4</v>
      </c>
      <c r="M1810" s="80">
        <v>1.2958195000000001E-3</v>
      </c>
      <c r="N1810" s="80">
        <v>9.6141995000000001E-3</v>
      </c>
      <c r="O1810" s="80">
        <v>7.6475574999999995E-5</v>
      </c>
      <c r="P1810" s="80">
        <v>0</v>
      </c>
      <c r="Q1810" s="80">
        <v>3.0711433000000002E-5</v>
      </c>
      <c r="R1810" s="80">
        <v>1.9869203000000002E-3</v>
      </c>
      <c r="S1810" s="80">
        <v>9.5541913999999992E-6</v>
      </c>
      <c r="U1810" s="93">
        <f t="shared" si="331"/>
        <v>0.63230097413793096</v>
      </c>
    </row>
    <row r="1811" spans="1:21">
      <c r="A1811" s="41" t="s">
        <v>33</v>
      </c>
      <c r="B1811" s="94" t="s">
        <v>6230</v>
      </c>
      <c r="C1811" s="74">
        <f t="shared" si="327"/>
        <v>9.5482448654600011E-2</v>
      </c>
      <c r="D1811" s="74">
        <f t="shared" si="328"/>
        <v>8.4244566400000012E-3</v>
      </c>
      <c r="E1811" s="74">
        <f t="shared" si="329"/>
        <v>3.6020420839999998E-2</v>
      </c>
      <c r="F1811" s="74">
        <f t="shared" si="330"/>
        <v>2.0850681746000001E-3</v>
      </c>
      <c r="G1811" s="98">
        <v>4.8952503000000001E-2</v>
      </c>
      <c r="H1811" s="80">
        <v>4.2376384000000002E-4</v>
      </c>
      <c r="I1811" s="80">
        <v>2.4555456999999999E-2</v>
      </c>
      <c r="J1811" s="80">
        <v>3.4752934000000001E-3</v>
      </c>
      <c r="K1811" s="80">
        <v>3.8355275999999998E-3</v>
      </c>
      <c r="L1811" s="80">
        <v>1.706624E-4</v>
      </c>
      <c r="M1811" s="80">
        <v>9.4297323999999996E-4</v>
      </c>
      <c r="N1811" s="80">
        <v>1.1041199999999999E-2</v>
      </c>
      <c r="O1811" s="80">
        <v>7.9559621000000001E-5</v>
      </c>
      <c r="P1811" s="80">
        <v>0</v>
      </c>
      <c r="Q1811" s="80">
        <v>3.0818816999999997E-5</v>
      </c>
      <c r="R1811" s="80">
        <v>1.9666198E-3</v>
      </c>
      <c r="S1811" s="80">
        <v>8.0699366000000002E-6</v>
      </c>
      <c r="U1811" s="93">
        <f t="shared" si="331"/>
        <v>0.42200433620689654</v>
      </c>
    </row>
    <row r="1812" spans="1:21">
      <c r="A1812" s="41" t="s">
        <v>33</v>
      </c>
      <c r="B1812" s="94" t="s">
        <v>6231</v>
      </c>
      <c r="C1812" s="74">
        <f t="shared" si="327"/>
        <v>5.7331735347599992E-2</v>
      </c>
      <c r="D1812" s="74">
        <f t="shared" si="328"/>
        <v>4.4314243500000001E-3</v>
      </c>
      <c r="E1812" s="74">
        <f t="shared" si="329"/>
        <v>2.8158475519999997E-2</v>
      </c>
      <c r="F1812" s="74">
        <f t="shared" si="330"/>
        <v>1.7476494775999999E-3</v>
      </c>
      <c r="G1812" s="98">
        <v>2.2994186E-2</v>
      </c>
      <c r="H1812" s="80">
        <v>2.8509252000000001E-4</v>
      </c>
      <c r="I1812" s="80">
        <v>1.6911922999999999E-2</v>
      </c>
      <c r="J1812" s="80">
        <v>2.1421146999999999E-3</v>
      </c>
      <c r="K1812" s="80">
        <v>1.6958489000000001E-3</v>
      </c>
      <c r="L1812" s="80">
        <v>1.2096628E-4</v>
      </c>
      <c r="M1812" s="80">
        <v>4.7249447000000003E-4</v>
      </c>
      <c r="N1812" s="80">
        <v>1.0961459999999999E-2</v>
      </c>
      <c r="O1812" s="80">
        <v>7.0704106000000003E-5</v>
      </c>
      <c r="P1812" s="80">
        <v>0</v>
      </c>
      <c r="Q1812" s="80">
        <v>2.5919262E-5</v>
      </c>
      <c r="R1812" s="80">
        <v>1.643055E-3</v>
      </c>
      <c r="S1812" s="80">
        <v>7.9711095999999999E-6</v>
      </c>
      <c r="U1812" s="93">
        <f t="shared" si="331"/>
        <v>0.19822574137931034</v>
      </c>
    </row>
    <row r="1813" spans="1:21">
      <c r="A1813" s="41" t="s">
        <v>33</v>
      </c>
      <c r="B1813" s="94" t="s">
        <v>6232</v>
      </c>
      <c r="C1813" s="74">
        <f t="shared" si="327"/>
        <v>0.13630475501299999</v>
      </c>
      <c r="D1813" s="74">
        <f t="shared" si="328"/>
        <v>1.0237349469999999E-2</v>
      </c>
      <c r="E1813" s="74">
        <f t="shared" si="329"/>
        <v>5.7190311880000004E-2</v>
      </c>
      <c r="F1813" s="74">
        <f t="shared" si="330"/>
        <v>2.8846716630000001E-3</v>
      </c>
      <c r="G1813" s="98">
        <v>6.5992421999999995E-2</v>
      </c>
      <c r="H1813" s="80">
        <v>7.6276488000000004E-4</v>
      </c>
      <c r="I1813" s="80">
        <v>3.9446228E-2</v>
      </c>
      <c r="J1813" s="80">
        <v>4.2126721999999998E-3</v>
      </c>
      <c r="K1813" s="80">
        <v>4.6922292000000001E-3</v>
      </c>
      <c r="L1813" s="80">
        <v>1.8836217E-4</v>
      </c>
      <c r="M1813" s="80">
        <v>1.1440859000000001E-3</v>
      </c>
      <c r="N1813" s="80">
        <v>1.6981319000000002E-2</v>
      </c>
      <c r="O1813" s="80">
        <v>1.6032736000000001E-4</v>
      </c>
      <c r="P1813" s="80">
        <v>0</v>
      </c>
      <c r="Q1813" s="80">
        <v>5.7480203000000001E-5</v>
      </c>
      <c r="R1813" s="80">
        <v>1.5196414999999999E-3</v>
      </c>
      <c r="S1813" s="80">
        <v>1.1472226E-3</v>
      </c>
      <c r="U1813" s="93">
        <f t="shared" si="331"/>
        <v>0.56890018965517231</v>
      </c>
    </row>
    <row r="1814" spans="1:21">
      <c r="A1814" s="41" t="s">
        <v>33</v>
      </c>
      <c r="B1814" s="94" t="s">
        <v>6233</v>
      </c>
      <c r="C1814" s="74">
        <f t="shared" si="327"/>
        <v>9.6099834443999999E-2</v>
      </c>
      <c r="D1814" s="74">
        <f t="shared" si="328"/>
        <v>7.9713843600000001E-3</v>
      </c>
      <c r="E1814" s="74">
        <f t="shared" si="329"/>
        <v>3.8006230660000001E-2</v>
      </c>
      <c r="F1814" s="74">
        <f t="shared" si="330"/>
        <v>2.1238404240000001E-3</v>
      </c>
      <c r="G1814" s="98">
        <v>4.7998379000000001E-2</v>
      </c>
      <c r="H1814" s="80">
        <v>7.4124966E-4</v>
      </c>
      <c r="I1814" s="80">
        <v>2.4395531000000002E-2</v>
      </c>
      <c r="J1814" s="80">
        <v>3.4946492999999999E-3</v>
      </c>
      <c r="K1814" s="80">
        <v>3.4164587000000001E-3</v>
      </c>
      <c r="L1814" s="80">
        <v>1.6622006E-4</v>
      </c>
      <c r="M1814" s="80">
        <v>8.9405629999999995E-4</v>
      </c>
      <c r="N1814" s="80">
        <v>1.2869449999999999E-2</v>
      </c>
      <c r="O1814" s="80">
        <v>1.0392928000000001E-4</v>
      </c>
      <c r="P1814" s="80">
        <v>0</v>
      </c>
      <c r="Q1814" s="80">
        <v>4.5190734000000001E-5</v>
      </c>
      <c r="R1814" s="80">
        <v>1.7262930000000001E-3</v>
      </c>
      <c r="S1814" s="80">
        <v>2.4842741E-4</v>
      </c>
      <c r="U1814" s="93">
        <f t="shared" si="331"/>
        <v>0.41377912931034483</v>
      </c>
    </row>
    <row r="1815" spans="1:21">
      <c r="A1815" s="41" t="s">
        <v>33</v>
      </c>
      <c r="B1815" s="94" t="s">
        <v>6234</v>
      </c>
      <c r="C1815" s="74">
        <f t="shared" si="327"/>
        <v>0.10168522318000001</v>
      </c>
      <c r="D1815" s="74">
        <f t="shared" si="328"/>
        <v>9.1381535600000008E-3</v>
      </c>
      <c r="E1815" s="74">
        <f t="shared" si="329"/>
        <v>3.4265638420000001E-2</v>
      </c>
      <c r="F1815" s="74">
        <f t="shared" si="330"/>
        <v>2.1662792000000002E-3</v>
      </c>
      <c r="G1815" s="98">
        <v>5.6115152000000001E-2</v>
      </c>
      <c r="H1815" s="80">
        <v>6.7628041999999997E-4</v>
      </c>
      <c r="I1815" s="80">
        <v>2.2152827999999999E-2</v>
      </c>
      <c r="J1815" s="80">
        <v>3.8381941000000001E-3</v>
      </c>
      <c r="K1815" s="80">
        <v>4.0835039000000004E-3</v>
      </c>
      <c r="L1815" s="80">
        <v>1.7901416E-4</v>
      </c>
      <c r="M1815" s="80">
        <v>1.0374414E-3</v>
      </c>
      <c r="N1815" s="80">
        <v>1.143653E-2</v>
      </c>
      <c r="O1815" s="80">
        <v>9.6181893999999998E-5</v>
      </c>
      <c r="P1815" s="80">
        <v>0</v>
      </c>
      <c r="Q1815" s="80">
        <v>1.5816849E-4</v>
      </c>
      <c r="R1815" s="80">
        <v>1.8528023000000001E-3</v>
      </c>
      <c r="S1815" s="80">
        <v>5.9126516000000001E-5</v>
      </c>
      <c r="U1815" s="93">
        <f t="shared" si="331"/>
        <v>0.4837513103448276</v>
      </c>
    </row>
    <row r="1816" spans="1:21">
      <c r="A1816" s="41" t="s">
        <v>33</v>
      </c>
      <c r="B1816" s="94" t="s">
        <v>6235</v>
      </c>
      <c r="C1816" s="74">
        <f t="shared" si="327"/>
        <v>0.10200962972399999</v>
      </c>
      <c r="D1816" s="74">
        <f t="shared" si="328"/>
        <v>8.9759985099999995E-3</v>
      </c>
      <c r="E1816" s="74">
        <f t="shared" si="329"/>
        <v>3.6859547629999996E-2</v>
      </c>
      <c r="F1816" s="74">
        <f t="shared" si="330"/>
        <v>2.1094975839999999E-3</v>
      </c>
      <c r="G1816" s="98">
        <v>5.4064585999999998E-2</v>
      </c>
      <c r="H1816" s="80">
        <v>7.3135563000000002E-4</v>
      </c>
      <c r="I1816" s="80">
        <v>2.3100725999999999E-2</v>
      </c>
      <c r="J1816" s="80">
        <v>3.8206363999999998E-3</v>
      </c>
      <c r="K1816" s="80">
        <v>3.9369391E-3</v>
      </c>
      <c r="L1816" s="80">
        <v>1.8870131E-4</v>
      </c>
      <c r="M1816" s="80">
        <v>1.0297217E-3</v>
      </c>
      <c r="N1816" s="80">
        <v>1.3027466E-2</v>
      </c>
      <c r="O1816" s="80">
        <v>1.1275394999999999E-4</v>
      </c>
      <c r="P1816" s="80">
        <v>0</v>
      </c>
      <c r="Q1816" s="80">
        <v>1.2683265000000001E-4</v>
      </c>
      <c r="R1816" s="80">
        <v>1.796595E-3</v>
      </c>
      <c r="S1816" s="80">
        <v>7.3315983999999997E-5</v>
      </c>
      <c r="U1816" s="93">
        <f t="shared" si="331"/>
        <v>0.46607401724137926</v>
      </c>
    </row>
    <row r="1817" spans="1:21">
      <c r="A1817" s="41" t="s">
        <v>33</v>
      </c>
      <c r="B1817" s="94" t="s">
        <v>6236</v>
      </c>
      <c r="C1817" s="74">
        <f t="shared" si="327"/>
        <v>1.0137119920000002</v>
      </c>
      <c r="D1817" s="74">
        <f t="shared" si="328"/>
        <v>3.2728466299999995E-2</v>
      </c>
      <c r="E1817" s="74">
        <f t="shared" si="329"/>
        <v>0.77713050400000006</v>
      </c>
      <c r="F1817" s="74">
        <f t="shared" si="330"/>
        <v>6.0143781699999996E-2</v>
      </c>
      <c r="G1817" s="98">
        <v>0.14370923999999999</v>
      </c>
      <c r="H1817" s="80">
        <v>1.3335054000000001E-2</v>
      </c>
      <c r="I1817" s="80">
        <v>0.14021605000000001</v>
      </c>
      <c r="J1817" s="80">
        <v>1.4749478E-2</v>
      </c>
      <c r="K1817" s="80">
        <v>1.0278809E-2</v>
      </c>
      <c r="L1817" s="80">
        <v>1.1837675E-3</v>
      </c>
      <c r="M1817" s="80">
        <v>6.5164118E-3</v>
      </c>
      <c r="N1817" s="80">
        <v>0.62357940000000001</v>
      </c>
      <c r="O1817" s="80">
        <v>1.5179701E-2</v>
      </c>
      <c r="P1817" s="80">
        <v>0</v>
      </c>
      <c r="Q1817" s="80">
        <v>3.5224246999999999E-3</v>
      </c>
      <c r="R1817" s="80">
        <v>1.1569039E-2</v>
      </c>
      <c r="S1817" s="80">
        <v>2.9872617000000001E-2</v>
      </c>
      <c r="U1817" s="93">
        <f t="shared" si="331"/>
        <v>1.2388727586206896</v>
      </c>
    </row>
    <row r="1818" spans="1:21">
      <c r="A1818" s="41" t="s">
        <v>33</v>
      </c>
      <c r="B1818" s="94" t="s">
        <v>6237</v>
      </c>
      <c r="C1818" s="74">
        <f t="shared" si="327"/>
        <v>1.2873588953000001</v>
      </c>
      <c r="D1818" s="74">
        <f t="shared" si="328"/>
        <v>4.9099746400000005E-2</v>
      </c>
      <c r="E1818" s="74">
        <f t="shared" si="329"/>
        <v>0.94649704099999998</v>
      </c>
      <c r="F1818" s="74">
        <f t="shared" si="330"/>
        <v>7.8840337900000002E-2</v>
      </c>
      <c r="G1818" s="98">
        <v>0.21292177000000001</v>
      </c>
      <c r="H1818" s="80">
        <v>2.4106611E-2</v>
      </c>
      <c r="I1818" s="80">
        <v>0.16746855999999999</v>
      </c>
      <c r="J1818" s="80">
        <v>2.1887144000000001E-2</v>
      </c>
      <c r="K1818" s="80">
        <v>1.6749982E-2</v>
      </c>
      <c r="L1818" s="80">
        <v>1.6109315000000001E-3</v>
      </c>
      <c r="M1818" s="80">
        <v>8.8516888999999998E-3</v>
      </c>
      <c r="N1818" s="80">
        <v>0.75492186999999999</v>
      </c>
      <c r="O1818" s="80">
        <v>2.3550048000000001E-2</v>
      </c>
      <c r="P1818" s="80">
        <v>0</v>
      </c>
      <c r="Q1818" s="80">
        <v>7.8865358999999999E-3</v>
      </c>
      <c r="R1818" s="80">
        <v>1.3806001E-2</v>
      </c>
      <c r="S1818" s="80">
        <v>3.3597753000000001E-2</v>
      </c>
      <c r="U1818" s="93">
        <f t="shared" si="331"/>
        <v>1.8355325</v>
      </c>
    </row>
    <row r="1819" spans="1:21">
      <c r="A1819" s="41" t="s">
        <v>33</v>
      </c>
      <c r="B1819" s="94" t="s">
        <v>6238</v>
      </c>
      <c r="C1819" s="74">
        <f t="shared" si="327"/>
        <v>3.7483689648</v>
      </c>
      <c r="D1819" s="74">
        <f t="shared" si="328"/>
        <v>0.34410071880000004</v>
      </c>
      <c r="E1819" s="74">
        <f t="shared" si="329"/>
        <v>1.4120037060000001</v>
      </c>
      <c r="F1819" s="74">
        <f t="shared" si="330"/>
        <v>0.10170944</v>
      </c>
      <c r="G1819" s="98">
        <v>1.8905551</v>
      </c>
      <c r="H1819" s="80">
        <v>3.5172545999999999E-2</v>
      </c>
      <c r="I1819" s="80">
        <v>0.7910857</v>
      </c>
      <c r="J1819" s="80">
        <v>0.13877394000000001</v>
      </c>
      <c r="K1819" s="80">
        <v>0.1475214</v>
      </c>
      <c r="L1819" s="80">
        <v>9.1103977999999995E-3</v>
      </c>
      <c r="M1819" s="80">
        <v>4.8694980999999998E-2</v>
      </c>
      <c r="N1819" s="80">
        <v>0.58574546000000005</v>
      </c>
      <c r="O1819" s="80">
        <v>6.1284349999999998E-3</v>
      </c>
      <c r="P1819" s="80">
        <v>0</v>
      </c>
      <c r="Q1819" s="80">
        <v>1.3116366000000001E-2</v>
      </c>
      <c r="R1819" s="80">
        <v>6.2290561000000001E-2</v>
      </c>
      <c r="S1819" s="80">
        <v>2.0174078000000002E-2</v>
      </c>
      <c r="U1819" s="93">
        <f t="shared" si="331"/>
        <v>16.297888793103446</v>
      </c>
    </row>
    <row r="1820" spans="1:21">
      <c r="A1820" s="41" t="s">
        <v>33</v>
      </c>
      <c r="B1820" s="94" t="s">
        <v>6239</v>
      </c>
      <c r="C1820" s="74">
        <f t="shared" si="327"/>
        <v>0.2289937434</v>
      </c>
      <c r="D1820" s="74">
        <f t="shared" si="328"/>
        <v>1.5173765259999999E-2</v>
      </c>
      <c r="E1820" s="74">
        <f t="shared" si="329"/>
        <v>7.9376015300000005E-2</v>
      </c>
      <c r="F1820" s="74">
        <f t="shared" si="330"/>
        <v>6.4322828399999993E-3</v>
      </c>
      <c r="G1820" s="98">
        <v>0.12801167999999999</v>
      </c>
      <c r="H1820" s="80">
        <v>4.3253702999999999E-3</v>
      </c>
      <c r="I1820" s="80">
        <v>3.0524921999999999E-2</v>
      </c>
      <c r="J1820" s="80">
        <v>8.7162608000000003E-3</v>
      </c>
      <c r="K1820" s="80">
        <v>4.5442750000000004E-3</v>
      </c>
      <c r="L1820" s="80">
        <v>3.5402745999999998E-4</v>
      </c>
      <c r="M1820" s="80">
        <v>1.559202E-3</v>
      </c>
      <c r="N1820" s="80">
        <v>4.4525723000000003E-2</v>
      </c>
      <c r="O1820" s="80">
        <v>8.9646395000000001E-4</v>
      </c>
      <c r="P1820" s="80">
        <v>0</v>
      </c>
      <c r="Q1820" s="80">
        <v>4.3526790000000001E-4</v>
      </c>
      <c r="R1820" s="80">
        <v>4.4525627999999996E-3</v>
      </c>
      <c r="S1820" s="80">
        <v>6.4798818999999995E-4</v>
      </c>
      <c r="U1820" s="93">
        <f t="shared" si="331"/>
        <v>1.1035489655172412</v>
      </c>
    </row>
    <row r="1821" spans="1:21">
      <c r="A1821" s="41" t="s">
        <v>33</v>
      </c>
      <c r="B1821" s="94" t="s">
        <v>6240</v>
      </c>
      <c r="C1821" s="74">
        <f t="shared" si="327"/>
        <v>1.8145474662000001</v>
      </c>
      <c r="D1821" s="74">
        <f t="shared" si="328"/>
        <v>0.1287524085</v>
      </c>
      <c r="E1821" s="74">
        <f t="shared" si="329"/>
        <v>0.70717344500000001</v>
      </c>
      <c r="F1821" s="74">
        <f t="shared" si="330"/>
        <v>6.1111032699999998E-2</v>
      </c>
      <c r="G1821" s="98">
        <v>0.91751057999999996</v>
      </c>
      <c r="H1821" s="80">
        <v>2.9392374999999998E-2</v>
      </c>
      <c r="I1821" s="80">
        <v>0.28945731000000002</v>
      </c>
      <c r="J1821" s="80">
        <v>6.7399997000000003E-2</v>
      </c>
      <c r="K1821" s="80">
        <v>4.356057E-2</v>
      </c>
      <c r="L1821" s="80">
        <v>3.3148234999999999E-3</v>
      </c>
      <c r="M1821" s="80">
        <v>1.4477017999999999E-2</v>
      </c>
      <c r="N1821" s="80">
        <v>0.38832376000000002</v>
      </c>
      <c r="O1821" s="80">
        <v>6.8412593999999998E-3</v>
      </c>
      <c r="P1821" s="80">
        <v>0</v>
      </c>
      <c r="Q1821" s="80">
        <v>3.3392779000000002E-3</v>
      </c>
      <c r="R1821" s="80">
        <v>4.4516083999999997E-2</v>
      </c>
      <c r="S1821" s="80">
        <v>6.4144114000000002E-3</v>
      </c>
      <c r="U1821" s="93">
        <f t="shared" si="331"/>
        <v>7.9095739655172403</v>
      </c>
    </row>
    <row r="1822" spans="1:21">
      <c r="A1822" s="41" t="s">
        <v>33</v>
      </c>
      <c r="B1822" s="94" t="s">
        <v>6241</v>
      </c>
      <c r="C1822" s="74">
        <f t="shared" si="327"/>
        <v>0.56315091690999997</v>
      </c>
      <c r="D1822" s="74">
        <f t="shared" si="328"/>
        <v>8.8572238800000008E-2</v>
      </c>
      <c r="E1822" s="74">
        <f t="shared" si="329"/>
        <v>0.32966711390000003</v>
      </c>
      <c r="F1822" s="74">
        <f t="shared" si="330"/>
        <v>4.0110994210000001E-2</v>
      </c>
      <c r="G1822" s="98">
        <v>0.10480057</v>
      </c>
      <c r="H1822" s="80">
        <v>5.6789079000000003E-3</v>
      </c>
      <c r="I1822" s="80">
        <v>5.4179706000000001E-2</v>
      </c>
      <c r="J1822" s="80">
        <v>1.4665292999999999E-2</v>
      </c>
      <c r="K1822" s="80">
        <v>3.5279781000000003E-2</v>
      </c>
      <c r="L1822" s="80">
        <v>7.9300428000000003E-3</v>
      </c>
      <c r="M1822" s="80">
        <v>3.0697122E-2</v>
      </c>
      <c r="N1822" s="80">
        <v>0.26980850000000001</v>
      </c>
      <c r="O1822" s="80">
        <v>3.4126145000000002E-3</v>
      </c>
      <c r="P1822" s="80">
        <v>0</v>
      </c>
      <c r="Q1822" s="80">
        <v>8.8536411000000002E-4</v>
      </c>
      <c r="R1822" s="80">
        <v>5.1779395999999997E-3</v>
      </c>
      <c r="S1822" s="80">
        <v>3.0635076000000001E-2</v>
      </c>
      <c r="U1822" s="93">
        <f t="shared" si="331"/>
        <v>0.9034531896551723</v>
      </c>
    </row>
    <row r="1823" spans="1:21">
      <c r="A1823" s="41" t="s">
        <v>33</v>
      </c>
      <c r="B1823" s="94" t="s">
        <v>6242</v>
      </c>
      <c r="C1823" s="74">
        <f t="shared" si="327"/>
        <v>0.84576874879000008</v>
      </c>
      <c r="D1823" s="74">
        <f t="shared" si="328"/>
        <v>3.9348241690000001E-2</v>
      </c>
      <c r="E1823" s="74">
        <f t="shared" si="329"/>
        <v>0.4369091765</v>
      </c>
      <c r="F1823" s="74">
        <f t="shared" si="330"/>
        <v>0.25010268060000002</v>
      </c>
      <c r="G1823" s="98">
        <v>0.11940865000000001</v>
      </c>
      <c r="H1823" s="80">
        <v>9.9193065000000007E-3</v>
      </c>
      <c r="I1823" s="80">
        <v>0.29640380999999999</v>
      </c>
      <c r="J1823" s="80">
        <v>1.8272100999999999E-2</v>
      </c>
      <c r="K1823" s="80">
        <v>9.3099720999999993E-3</v>
      </c>
      <c r="L1823" s="80">
        <v>8.6511659E-4</v>
      </c>
      <c r="M1823" s="80">
        <v>1.0901052E-2</v>
      </c>
      <c r="N1823" s="80">
        <v>0.13058606</v>
      </c>
      <c r="O1823" s="80">
        <v>5.5147141999999996E-3</v>
      </c>
      <c r="P1823" s="80">
        <v>0</v>
      </c>
      <c r="Q1823" s="80">
        <v>1.1830064E-3</v>
      </c>
      <c r="R1823" s="80">
        <v>0.10902256</v>
      </c>
      <c r="S1823" s="80">
        <v>0.13438240000000001</v>
      </c>
      <c r="U1823" s="93">
        <f t="shared" si="331"/>
        <v>1.0293849137931035</v>
      </c>
    </row>
    <row r="1824" spans="1:21">
      <c r="A1824" s="41" t="s">
        <v>33</v>
      </c>
      <c r="B1824" s="94" t="s">
        <v>6243</v>
      </c>
      <c r="C1824" s="74">
        <f t="shared" si="327"/>
        <v>4.2440008364999997</v>
      </c>
      <c r="D1824" s="74">
        <f t="shared" si="328"/>
        <v>0.19744637480000002</v>
      </c>
      <c r="E1824" s="74">
        <f t="shared" si="329"/>
        <v>2.1923757479999999</v>
      </c>
      <c r="F1824" s="74">
        <f t="shared" si="330"/>
        <v>1.2549955336999998</v>
      </c>
      <c r="G1824" s="98">
        <v>0.59918318000000004</v>
      </c>
      <c r="H1824" s="80">
        <v>4.9774298000000002E-2</v>
      </c>
      <c r="I1824" s="80">
        <v>1.4873308999999999</v>
      </c>
      <c r="J1824" s="80">
        <v>9.1687963999999997E-2</v>
      </c>
      <c r="K1824" s="80">
        <v>4.6716705999999997E-2</v>
      </c>
      <c r="L1824" s="80">
        <v>4.3410868000000003E-3</v>
      </c>
      <c r="M1824" s="80">
        <v>5.4700617999999999E-2</v>
      </c>
      <c r="N1824" s="80">
        <v>0.65527055000000001</v>
      </c>
      <c r="O1824" s="80">
        <v>2.7672400999999999E-2</v>
      </c>
      <c r="P1824" s="80">
        <v>0</v>
      </c>
      <c r="Q1824" s="80">
        <v>5.9362327000000003E-3</v>
      </c>
      <c r="R1824" s="80">
        <v>0.54706661999999995</v>
      </c>
      <c r="S1824" s="80">
        <v>0.67432027999999999</v>
      </c>
      <c r="U1824" s="93">
        <f t="shared" si="331"/>
        <v>5.1653722413793108</v>
      </c>
    </row>
    <row r="1825" spans="1:21">
      <c r="A1825" s="41" t="s">
        <v>33</v>
      </c>
      <c r="B1825" s="94" t="s">
        <v>6244</v>
      </c>
      <c r="C1825" s="74">
        <f t="shared" si="327"/>
        <v>5.8654095006000002</v>
      </c>
      <c r="D1825" s="74">
        <f t="shared" si="328"/>
        <v>0.3064351636</v>
      </c>
      <c r="E1825" s="74">
        <f t="shared" si="329"/>
        <v>3.1249065900000002</v>
      </c>
      <c r="F1825" s="74">
        <f t="shared" si="330"/>
        <v>1.4007492469999998</v>
      </c>
      <c r="G1825" s="98">
        <v>1.0333185</v>
      </c>
      <c r="H1825" s="80">
        <v>0.18794969</v>
      </c>
      <c r="I1825" s="80">
        <v>1.5796699000000001</v>
      </c>
      <c r="J1825" s="80">
        <v>0.14610306000000001</v>
      </c>
      <c r="K1825" s="80">
        <v>9.1836711000000001E-2</v>
      </c>
      <c r="L1825" s="80">
        <v>5.0006106000000002E-3</v>
      </c>
      <c r="M1825" s="80">
        <v>6.3494782E-2</v>
      </c>
      <c r="N1825" s="80">
        <v>1.3572869999999999</v>
      </c>
      <c r="O1825" s="80">
        <v>3.0371288E-2</v>
      </c>
      <c r="P1825" s="80">
        <v>0</v>
      </c>
      <c r="Q1825" s="80">
        <v>1.1750829000000001E-2</v>
      </c>
      <c r="R1825" s="80">
        <v>0.55813740999999994</v>
      </c>
      <c r="S1825" s="80">
        <v>0.80048971999999996</v>
      </c>
      <c r="U1825" s="93">
        <f t="shared" si="331"/>
        <v>8.9079181034482762</v>
      </c>
    </row>
    <row r="1826" spans="1:21">
      <c r="A1826" s="41" t="s">
        <v>33</v>
      </c>
      <c r="B1826" s="94" t="s">
        <v>6245</v>
      </c>
      <c r="C1826" s="74">
        <f t="shared" si="327"/>
        <v>1.8102101267999999</v>
      </c>
      <c r="D1826" s="74">
        <f t="shared" si="328"/>
        <v>7.7394258699999996E-2</v>
      </c>
      <c r="E1826" s="74">
        <f t="shared" si="329"/>
        <v>0.93087426299999998</v>
      </c>
      <c r="F1826" s="74">
        <f t="shared" si="330"/>
        <v>0.55478297509999996</v>
      </c>
      <c r="G1826" s="98">
        <v>0.24715862999999999</v>
      </c>
      <c r="H1826" s="80">
        <v>1.9032212999999999E-2</v>
      </c>
      <c r="I1826" s="80">
        <v>0.65498042000000001</v>
      </c>
      <c r="J1826" s="80">
        <v>3.7396565999999999E-2</v>
      </c>
      <c r="K1826" s="80">
        <v>1.4476157E-2</v>
      </c>
      <c r="L1826" s="80">
        <v>1.8529387E-3</v>
      </c>
      <c r="M1826" s="80">
        <v>2.3668597E-2</v>
      </c>
      <c r="N1826" s="80">
        <v>0.25686163000000001</v>
      </c>
      <c r="O1826" s="80">
        <v>1.1948179999999999E-2</v>
      </c>
      <c r="P1826" s="80">
        <v>0</v>
      </c>
      <c r="Q1826" s="80">
        <v>2.1661351000000001E-3</v>
      </c>
      <c r="R1826" s="80">
        <v>0.24214126999999999</v>
      </c>
      <c r="S1826" s="80">
        <v>0.29852739</v>
      </c>
      <c r="U1826" s="93">
        <f t="shared" si="331"/>
        <v>2.130677844827586</v>
      </c>
    </row>
    <row r="1827" spans="1:21">
      <c r="A1827" s="41" t="s">
        <v>33</v>
      </c>
      <c r="B1827" s="94" t="s">
        <v>6246</v>
      </c>
      <c r="C1827" s="74">
        <f t="shared" si="327"/>
        <v>0.67822524242000004</v>
      </c>
      <c r="D1827" s="74">
        <f t="shared" si="328"/>
        <v>4.8611796419999999E-2</v>
      </c>
      <c r="E1827" s="74">
        <f t="shared" si="329"/>
        <v>0.42810625200000002</v>
      </c>
      <c r="F1827" s="74">
        <f t="shared" si="330"/>
        <v>4.8160424E-2</v>
      </c>
      <c r="G1827" s="98">
        <v>0.15334676999999999</v>
      </c>
      <c r="H1827" s="80">
        <v>1.7975672000000002E-2</v>
      </c>
      <c r="I1827" s="80">
        <v>0.12778518</v>
      </c>
      <c r="J1827" s="80">
        <v>2.7719793999999999E-2</v>
      </c>
      <c r="K1827" s="80">
        <v>1.5830238999999999E-2</v>
      </c>
      <c r="L1827" s="80">
        <v>9.2991462000000002E-4</v>
      </c>
      <c r="M1827" s="80">
        <v>4.1318487999999999E-3</v>
      </c>
      <c r="N1827" s="80">
        <v>0.28234540000000002</v>
      </c>
      <c r="O1827" s="80">
        <v>1.7237079999999998E-2</v>
      </c>
      <c r="P1827" s="80">
        <v>0</v>
      </c>
      <c r="Q1827" s="80">
        <v>6.6106910999999997E-3</v>
      </c>
      <c r="R1827" s="80">
        <v>4.7657838999999999E-3</v>
      </c>
      <c r="S1827" s="80">
        <v>1.9546869000000001E-2</v>
      </c>
      <c r="U1827" s="93">
        <f t="shared" si="331"/>
        <v>1.3219549137931033</v>
      </c>
    </row>
    <row r="1828" spans="1:21">
      <c r="A1828" s="41" t="s">
        <v>33</v>
      </c>
      <c r="B1828" s="94" t="s">
        <v>6247</v>
      </c>
      <c r="C1828" s="74">
        <f t="shared" si="327"/>
        <v>0.54545218369999993</v>
      </c>
      <c r="D1828" s="74">
        <f t="shared" si="328"/>
        <v>4.1053232999999995E-2</v>
      </c>
      <c r="E1828" s="74">
        <f t="shared" si="329"/>
        <v>0.34314300399999997</v>
      </c>
      <c r="F1828" s="74">
        <f t="shared" si="330"/>
        <v>4.34473867E-2</v>
      </c>
      <c r="G1828" s="98">
        <v>0.11780856000000001</v>
      </c>
      <c r="H1828" s="80">
        <v>1.4378754000000001E-2</v>
      </c>
      <c r="I1828" s="80">
        <v>0.13453799999999999</v>
      </c>
      <c r="J1828" s="80">
        <v>1.9769113000000001E-2</v>
      </c>
      <c r="K1828" s="80">
        <v>1.1612878E-2</v>
      </c>
      <c r="L1828" s="80">
        <v>1.0340144999999999E-3</v>
      </c>
      <c r="M1828" s="80">
        <v>8.6372275000000005E-3</v>
      </c>
      <c r="N1828" s="80">
        <v>0.19422624999999999</v>
      </c>
      <c r="O1828" s="80">
        <v>1.9116815999999998E-2</v>
      </c>
      <c r="P1828" s="80">
        <v>0</v>
      </c>
      <c r="Q1828" s="80">
        <v>5.5278838999999998E-3</v>
      </c>
      <c r="R1828" s="80">
        <v>4.3088748000000001E-3</v>
      </c>
      <c r="S1828" s="80">
        <v>1.4493812E-2</v>
      </c>
      <c r="U1828" s="93">
        <f t="shared" si="331"/>
        <v>1.0155910344827586</v>
      </c>
    </row>
    <row r="1829" spans="1:21">
      <c r="A1829" s="41" t="s">
        <v>33</v>
      </c>
      <c r="B1829" s="94" t="s">
        <v>6248</v>
      </c>
      <c r="C1829" s="74">
        <f t="shared" si="327"/>
        <v>0.57896234022000004</v>
      </c>
      <c r="D1829" s="74">
        <f t="shared" si="328"/>
        <v>3.746503432E-2</v>
      </c>
      <c r="E1829" s="74">
        <f t="shared" si="329"/>
        <v>0.38914510000000002</v>
      </c>
      <c r="F1829" s="74">
        <f t="shared" si="330"/>
        <v>3.6091075899999998E-2</v>
      </c>
      <c r="G1829" s="98">
        <v>0.11626113</v>
      </c>
      <c r="H1829" s="80">
        <v>1.41948E-2</v>
      </c>
      <c r="I1829" s="80">
        <v>0.12056095999999999</v>
      </c>
      <c r="J1829" s="80">
        <v>2.1965722E-2</v>
      </c>
      <c r="K1829" s="80">
        <v>1.1587279000000001E-2</v>
      </c>
      <c r="L1829" s="80">
        <v>5.3506161999999999E-4</v>
      </c>
      <c r="M1829" s="80">
        <v>3.3769717000000001E-3</v>
      </c>
      <c r="N1829" s="80">
        <v>0.25438934000000002</v>
      </c>
      <c r="O1829" s="80">
        <v>7.0919002E-3</v>
      </c>
      <c r="P1829" s="80">
        <v>0</v>
      </c>
      <c r="Q1829" s="80">
        <v>5.1520708999999998E-3</v>
      </c>
      <c r="R1829" s="80">
        <v>4.6854228000000001E-3</v>
      </c>
      <c r="S1829" s="80">
        <v>1.9161681999999999E-2</v>
      </c>
      <c r="U1829" s="93">
        <f t="shared" si="331"/>
        <v>1.0022511206896552</v>
      </c>
    </row>
    <row r="1830" spans="1:21">
      <c r="A1830" s="41" t="s">
        <v>33</v>
      </c>
      <c r="B1830" s="94" t="s">
        <v>6249</v>
      </c>
      <c r="C1830" s="74">
        <f t="shared" si="327"/>
        <v>0.48378517545999999</v>
      </c>
      <c r="D1830" s="74">
        <f t="shared" si="328"/>
        <v>3.618283236E-2</v>
      </c>
      <c r="E1830" s="74">
        <f t="shared" si="329"/>
        <v>0.320014507</v>
      </c>
      <c r="F1830" s="74">
        <f t="shared" si="330"/>
        <v>3.1428872099999998E-2</v>
      </c>
      <c r="G1830" s="98">
        <v>9.6158964E-2</v>
      </c>
      <c r="H1830" s="80">
        <v>1.2080347E-2</v>
      </c>
      <c r="I1830" s="80">
        <v>0.13024627</v>
      </c>
      <c r="J1830" s="80">
        <v>1.7474211E-2</v>
      </c>
      <c r="K1830" s="80">
        <v>9.9160815999999995E-3</v>
      </c>
      <c r="L1830" s="80">
        <v>6.6160445999999999E-4</v>
      </c>
      <c r="M1830" s="80">
        <v>8.1309352999999994E-3</v>
      </c>
      <c r="N1830" s="80">
        <v>0.17768788999999999</v>
      </c>
      <c r="O1830" s="80">
        <v>9.1861401999999998E-3</v>
      </c>
      <c r="P1830" s="80">
        <v>0</v>
      </c>
      <c r="Q1830" s="80">
        <v>3.8249605999999998E-3</v>
      </c>
      <c r="R1830" s="80">
        <v>4.2315673E-3</v>
      </c>
      <c r="S1830" s="80">
        <v>1.4186203999999999E-2</v>
      </c>
      <c r="U1830" s="93">
        <f t="shared" si="331"/>
        <v>0.8289565862068965</v>
      </c>
    </row>
    <row r="1831" spans="1:21">
      <c r="A1831" s="41" t="s">
        <v>33</v>
      </c>
      <c r="B1831" s="94" t="s">
        <v>6250</v>
      </c>
      <c r="C1831" s="74">
        <f t="shared" si="327"/>
        <v>0.77771839630999995</v>
      </c>
      <c r="D1831" s="74">
        <f t="shared" si="328"/>
        <v>3.6182291409999998E-2</v>
      </c>
      <c r="E1831" s="74">
        <f t="shared" si="329"/>
        <v>0.40175557129999995</v>
      </c>
      <c r="F1831" s="74">
        <f t="shared" si="330"/>
        <v>0.22997947359999998</v>
      </c>
      <c r="G1831" s="98">
        <v>0.10980106000000001</v>
      </c>
      <c r="H1831" s="80">
        <v>9.1212012999999995E-3</v>
      </c>
      <c r="I1831" s="80">
        <v>0.27255522999999998</v>
      </c>
      <c r="J1831" s="80">
        <v>1.6801931999999999E-2</v>
      </c>
      <c r="K1831" s="80">
        <v>8.5608938999999998E-3</v>
      </c>
      <c r="L1831" s="80">
        <v>7.9550951000000004E-4</v>
      </c>
      <c r="M1831" s="80">
        <v>1.0023956000000001E-2</v>
      </c>
      <c r="N1831" s="80">
        <v>0.12007914</v>
      </c>
      <c r="O1831" s="80">
        <v>5.0710015999999997E-3</v>
      </c>
      <c r="P1831" s="80">
        <v>0</v>
      </c>
      <c r="Q1831" s="80">
        <v>1.087822E-3</v>
      </c>
      <c r="R1831" s="80">
        <v>0.10025062999999999</v>
      </c>
      <c r="S1831" s="80">
        <v>0.12357002</v>
      </c>
      <c r="U1831" s="93">
        <f t="shared" si="331"/>
        <v>0.9465608620689655</v>
      </c>
    </row>
    <row r="1832" spans="1:21">
      <c r="A1832" s="41" t="s">
        <v>33</v>
      </c>
      <c r="B1832" s="94" t="s">
        <v>6251</v>
      </c>
      <c r="C1832" s="74">
        <f t="shared" si="327"/>
        <v>43.00830904</v>
      </c>
      <c r="D1832" s="74">
        <f t="shared" si="328"/>
        <v>2.91851233</v>
      </c>
      <c r="E1832" s="74">
        <f t="shared" si="329"/>
        <v>28.936639800000002</v>
      </c>
      <c r="F1832" s="74">
        <f t="shared" si="330"/>
        <v>1.6330223099999999</v>
      </c>
      <c r="G1832" s="98">
        <v>9.5201346000000004</v>
      </c>
      <c r="H1832" s="80">
        <v>1.3516550000000001</v>
      </c>
      <c r="I1832" s="80">
        <v>8.3273808000000002</v>
      </c>
      <c r="J1832" s="80">
        <v>1.1792229999999999</v>
      </c>
      <c r="K1832" s="80">
        <v>1.1146688</v>
      </c>
      <c r="L1832" s="80">
        <v>0.13274488000000001</v>
      </c>
      <c r="M1832" s="80">
        <v>0.49187565</v>
      </c>
      <c r="N1832" s="80">
        <v>19.257604000000001</v>
      </c>
      <c r="O1832" s="80">
        <v>0.26971341999999998</v>
      </c>
      <c r="P1832" s="80">
        <v>0</v>
      </c>
      <c r="Q1832" s="80">
        <v>0.14478184999999999</v>
      </c>
      <c r="R1832" s="80">
        <v>0.13753244000000001</v>
      </c>
      <c r="S1832" s="80">
        <v>1.0809945999999999</v>
      </c>
      <c r="U1832" s="93">
        <f t="shared" si="331"/>
        <v>82.070125862068963</v>
      </c>
    </row>
    <row r="1833" spans="1:21">
      <c r="A1833" s="41" t="s">
        <v>33</v>
      </c>
      <c r="B1833" s="94" t="s">
        <v>6252</v>
      </c>
      <c r="C1833" s="74">
        <f t="shared" si="327"/>
        <v>43.00830904</v>
      </c>
      <c r="D1833" s="74">
        <f t="shared" si="328"/>
        <v>2.91851233</v>
      </c>
      <c r="E1833" s="74">
        <f t="shared" si="329"/>
        <v>28.936639800000002</v>
      </c>
      <c r="F1833" s="74">
        <f t="shared" si="330"/>
        <v>1.6330223099999999</v>
      </c>
      <c r="G1833" s="98">
        <v>9.5201346000000004</v>
      </c>
      <c r="H1833" s="80">
        <v>1.3516550000000001</v>
      </c>
      <c r="I1833" s="80">
        <v>8.3273808000000002</v>
      </c>
      <c r="J1833" s="80">
        <v>1.1792229999999999</v>
      </c>
      <c r="K1833" s="80">
        <v>1.1146688</v>
      </c>
      <c r="L1833" s="80">
        <v>0.13274488000000001</v>
      </c>
      <c r="M1833" s="80">
        <v>0.49187565</v>
      </c>
      <c r="N1833" s="80">
        <v>19.257604000000001</v>
      </c>
      <c r="O1833" s="80">
        <v>0.26971341999999998</v>
      </c>
      <c r="P1833" s="80">
        <v>0</v>
      </c>
      <c r="Q1833" s="80">
        <v>0.14478184999999999</v>
      </c>
      <c r="R1833" s="80">
        <v>0.13753244000000001</v>
      </c>
      <c r="S1833" s="80">
        <v>1.0809945999999999</v>
      </c>
      <c r="U1833" s="93">
        <f t="shared" si="331"/>
        <v>82.070125862068963</v>
      </c>
    </row>
    <row r="1834" spans="1:21">
      <c r="A1834" s="41" t="s">
        <v>33</v>
      </c>
      <c r="B1834" s="94" t="s">
        <v>6253</v>
      </c>
      <c r="C1834" s="74">
        <f t="shared" si="327"/>
        <v>1.3270654782</v>
      </c>
      <c r="D1834" s="74">
        <f t="shared" si="328"/>
        <v>6.1940749699999999E-2</v>
      </c>
      <c r="E1834" s="74">
        <f t="shared" si="329"/>
        <v>1.0167080930000001</v>
      </c>
      <c r="F1834" s="74">
        <f t="shared" si="330"/>
        <v>7.7108805500000002E-2</v>
      </c>
      <c r="G1834" s="98">
        <v>0.17130782999999999</v>
      </c>
      <c r="H1834" s="80">
        <v>1.6694932999999999E-2</v>
      </c>
      <c r="I1834" s="80">
        <v>0.46074728999999998</v>
      </c>
      <c r="J1834" s="80">
        <v>2.9168778999999999E-2</v>
      </c>
      <c r="K1834" s="80">
        <v>1.2432976E-2</v>
      </c>
      <c r="L1834" s="80">
        <v>1.4883876999999999E-3</v>
      </c>
      <c r="M1834" s="80">
        <v>1.8850606999999998E-2</v>
      </c>
      <c r="N1834" s="80">
        <v>0.53926587000000004</v>
      </c>
      <c r="O1834" s="80">
        <v>8.2724878000000005E-3</v>
      </c>
      <c r="P1834" s="80">
        <v>0</v>
      </c>
      <c r="Q1834" s="80">
        <v>6.2224582999999998E-3</v>
      </c>
      <c r="R1834" s="80">
        <v>5.6648461999999997E-2</v>
      </c>
      <c r="S1834" s="80">
        <v>5.9653974E-3</v>
      </c>
      <c r="U1834" s="93">
        <f t="shared" si="331"/>
        <v>1.4767916379310344</v>
      </c>
    </row>
    <row r="1835" spans="1:21">
      <c r="A1835" s="41" t="s">
        <v>33</v>
      </c>
      <c r="B1835" s="94" t="s">
        <v>6254</v>
      </c>
      <c r="C1835" s="74">
        <f t="shared" si="327"/>
        <v>1.6572022406999998</v>
      </c>
      <c r="D1835" s="74">
        <f t="shared" si="328"/>
        <v>8.6644842499999999E-2</v>
      </c>
      <c r="E1835" s="74">
        <f t="shared" si="329"/>
        <v>1.240913699</v>
      </c>
      <c r="F1835" s="74">
        <f t="shared" si="330"/>
        <v>5.7906479199999993E-2</v>
      </c>
      <c r="G1835" s="98">
        <v>0.27173722</v>
      </c>
      <c r="H1835" s="80">
        <v>1.6021699E-2</v>
      </c>
      <c r="I1835" s="80">
        <v>0.55866574000000002</v>
      </c>
      <c r="J1835" s="80">
        <v>3.8704389999999998E-2</v>
      </c>
      <c r="K1835" s="80">
        <v>2.5280156000000002E-2</v>
      </c>
      <c r="L1835" s="80">
        <v>1.5863775000000001E-3</v>
      </c>
      <c r="M1835" s="80">
        <v>2.1073919E-2</v>
      </c>
      <c r="N1835" s="80">
        <v>0.66622625999999996</v>
      </c>
      <c r="O1835" s="80">
        <v>8.1075331999999993E-3</v>
      </c>
      <c r="P1835" s="80">
        <v>0</v>
      </c>
      <c r="Q1835" s="80">
        <v>5.2310389999999998E-3</v>
      </c>
      <c r="R1835" s="80">
        <v>3.4263611999999999E-2</v>
      </c>
      <c r="S1835" s="80">
        <v>1.0304295E-2</v>
      </c>
      <c r="U1835" s="93">
        <f t="shared" si="331"/>
        <v>2.3425622413793104</v>
      </c>
    </row>
    <row r="1836" spans="1:21">
      <c r="A1836" s="41" t="s">
        <v>33</v>
      </c>
      <c r="B1836" s="94" t="s">
        <v>6255</v>
      </c>
      <c r="C1836" s="74">
        <f t="shared" si="327"/>
        <v>1.6765389340000001</v>
      </c>
      <c r="D1836" s="74">
        <f t="shared" si="328"/>
        <v>9.1287388599999991E-2</v>
      </c>
      <c r="E1836" s="74">
        <f t="shared" si="329"/>
        <v>1.2338291720000001</v>
      </c>
      <c r="F1836" s="74">
        <f t="shared" si="330"/>
        <v>6.4313873399999999E-2</v>
      </c>
      <c r="G1836" s="98">
        <v>0.28710849999999999</v>
      </c>
      <c r="H1836" s="80">
        <v>1.2527852000000001E-2</v>
      </c>
      <c r="I1836" s="80">
        <v>0.59881428000000003</v>
      </c>
      <c r="J1836" s="80">
        <v>3.9036660000000001E-2</v>
      </c>
      <c r="K1836" s="80">
        <v>2.8618272E-2</v>
      </c>
      <c r="L1836" s="80">
        <v>1.4177065999999999E-3</v>
      </c>
      <c r="M1836" s="80">
        <v>2.2214749999999998E-2</v>
      </c>
      <c r="N1836" s="80">
        <v>0.62248703999999999</v>
      </c>
      <c r="O1836" s="80">
        <v>6.8731421999999997E-3</v>
      </c>
      <c r="P1836" s="80">
        <v>0</v>
      </c>
      <c r="Q1836" s="80">
        <v>4.4355521999999998E-3</v>
      </c>
      <c r="R1836" s="80">
        <v>3.6223992000000003E-2</v>
      </c>
      <c r="S1836" s="80">
        <v>1.6781186999999999E-2</v>
      </c>
      <c r="U1836" s="93">
        <f t="shared" si="331"/>
        <v>2.4750732758620688</v>
      </c>
    </row>
    <row r="1837" spans="1:21">
      <c r="A1837" s="41" t="s">
        <v>33</v>
      </c>
      <c r="B1837" s="94" t="s">
        <v>6256</v>
      </c>
      <c r="C1837" s="74">
        <f t="shared" si="327"/>
        <v>3.6156617830000002</v>
      </c>
      <c r="D1837" s="74">
        <f t="shared" si="328"/>
        <v>0.32429584699999997</v>
      </c>
      <c r="E1837" s="74">
        <f t="shared" si="329"/>
        <v>1.5692654020000001</v>
      </c>
      <c r="F1837" s="74">
        <f t="shared" si="330"/>
        <v>0.11730473400000001</v>
      </c>
      <c r="G1837" s="98">
        <v>1.6047958</v>
      </c>
      <c r="H1837" s="80">
        <v>4.3104891999999999E-2</v>
      </c>
      <c r="I1837" s="80">
        <v>0.83010682999999996</v>
      </c>
      <c r="J1837" s="80">
        <v>0.16698029</v>
      </c>
      <c r="K1837" s="80">
        <v>0.10898444</v>
      </c>
      <c r="L1837" s="80">
        <v>7.480858E-3</v>
      </c>
      <c r="M1837" s="80">
        <v>4.0850259E-2</v>
      </c>
      <c r="N1837" s="80">
        <v>0.69605368000000001</v>
      </c>
      <c r="O1837" s="80">
        <v>1.2349901E-2</v>
      </c>
      <c r="P1837" s="80">
        <v>0</v>
      </c>
      <c r="Q1837" s="80">
        <v>1.9903618000000001E-2</v>
      </c>
      <c r="R1837" s="80">
        <v>6.048655E-2</v>
      </c>
      <c r="S1837" s="80">
        <v>2.4564664999999999E-2</v>
      </c>
      <c r="U1837" s="93">
        <f t="shared" si="331"/>
        <v>13.834446551724136</v>
      </c>
    </row>
    <row r="1838" spans="1:21">
      <c r="A1838" s="41" t="s">
        <v>33</v>
      </c>
      <c r="B1838" s="94" t="s">
        <v>6257</v>
      </c>
      <c r="C1838" s="74">
        <f t="shared" si="327"/>
        <v>7.0172635720999993E-2</v>
      </c>
      <c r="D1838" s="74">
        <f t="shared" si="328"/>
        <v>3.6168156210000003E-3</v>
      </c>
      <c r="E1838" s="74">
        <f t="shared" si="329"/>
        <v>5.4845631919999999E-2</v>
      </c>
      <c r="F1838" s="74">
        <f t="shared" si="330"/>
        <v>4.1568073800000004E-3</v>
      </c>
      <c r="G1838" s="98">
        <v>7.5533807999999996E-3</v>
      </c>
      <c r="H1838" s="80">
        <v>8.6611591999999999E-4</v>
      </c>
      <c r="I1838" s="80">
        <v>2.6651463E-2</v>
      </c>
      <c r="J1838" s="80">
        <v>1.6337115000000001E-3</v>
      </c>
      <c r="K1838" s="80">
        <v>5.0015618000000001E-4</v>
      </c>
      <c r="L1838" s="80">
        <v>6.4424940999999999E-5</v>
      </c>
      <c r="M1838" s="80">
        <v>1.4185230000000001E-3</v>
      </c>
      <c r="N1838" s="80">
        <v>2.7328053000000001E-2</v>
      </c>
      <c r="O1838" s="80">
        <v>4.3062678000000001E-4</v>
      </c>
      <c r="P1838" s="80">
        <v>0</v>
      </c>
      <c r="Q1838" s="80">
        <v>2.6413917000000001E-4</v>
      </c>
      <c r="R1838" s="80">
        <v>4.7647613000000001E-4</v>
      </c>
      <c r="S1838" s="80">
        <v>2.9855653E-3</v>
      </c>
      <c r="U1838" s="93">
        <f t="shared" si="331"/>
        <v>6.5115351724137918E-2</v>
      </c>
    </row>
    <row r="1839" spans="1:21">
      <c r="A1839" s="41" t="s">
        <v>33</v>
      </c>
      <c r="B1839" s="94" t="s">
        <v>6258</v>
      </c>
      <c r="C1839" s="74">
        <f t="shared" si="327"/>
        <v>3.8880734550000002</v>
      </c>
      <c r="D1839" s="74">
        <f t="shared" si="328"/>
        <v>0.28567918400000003</v>
      </c>
      <c r="E1839" s="74">
        <f t="shared" si="329"/>
        <v>2.4132004</v>
      </c>
      <c r="F1839" s="74">
        <f t="shared" si="330"/>
        <v>0.23169891100000001</v>
      </c>
      <c r="G1839" s="98">
        <v>0.95749496000000001</v>
      </c>
      <c r="H1839" s="80">
        <v>0.14946190000000001</v>
      </c>
      <c r="I1839" s="80">
        <v>1.1623969999999999</v>
      </c>
      <c r="J1839" s="80">
        <v>0.12639094000000001</v>
      </c>
      <c r="K1839" s="80">
        <v>8.2214910000000002E-2</v>
      </c>
      <c r="L1839" s="80">
        <v>5.4449290000000003E-3</v>
      </c>
      <c r="M1839" s="80">
        <v>7.1628405000000006E-2</v>
      </c>
      <c r="N1839" s="80">
        <v>1.1013415</v>
      </c>
      <c r="O1839" s="80">
        <v>7.9795580000000005E-2</v>
      </c>
      <c r="P1839" s="80">
        <v>0</v>
      </c>
      <c r="Q1839" s="80">
        <v>6.6276271999999997E-2</v>
      </c>
      <c r="R1839" s="80">
        <v>5.6218861000000002E-2</v>
      </c>
      <c r="S1839" s="80">
        <v>2.9408198E-2</v>
      </c>
      <c r="U1839" s="93">
        <f t="shared" si="331"/>
        <v>8.254266896551723</v>
      </c>
    </row>
    <row r="1840" spans="1:21">
      <c r="A1840" s="41" t="s">
        <v>33</v>
      </c>
      <c r="B1840" s="94" t="s">
        <v>6259</v>
      </c>
      <c r="C1840" s="74">
        <f t="shared" si="327"/>
        <v>3.5625311176999994</v>
      </c>
      <c r="D1840" s="74">
        <f t="shared" si="328"/>
        <v>0.25274460069999999</v>
      </c>
      <c r="E1840" s="74">
        <f t="shared" si="329"/>
        <v>2.2504900699999997</v>
      </c>
      <c r="F1840" s="74">
        <f t="shared" si="330"/>
        <v>0.21069209699999999</v>
      </c>
      <c r="G1840" s="98">
        <v>0.84860435000000001</v>
      </c>
      <c r="H1840" s="80">
        <v>0.12294140000000001</v>
      </c>
      <c r="I1840" s="80">
        <v>1.1782476</v>
      </c>
      <c r="J1840" s="80">
        <v>0.11371372</v>
      </c>
      <c r="K1840" s="80">
        <v>6.9765019999999997E-2</v>
      </c>
      <c r="L1840" s="80">
        <v>5.1672927000000002E-3</v>
      </c>
      <c r="M1840" s="80">
        <v>6.4098567999999995E-2</v>
      </c>
      <c r="N1840" s="80">
        <v>0.94930106999999997</v>
      </c>
      <c r="O1840" s="80">
        <v>7.4241645999999994E-2</v>
      </c>
      <c r="P1840" s="80">
        <v>0</v>
      </c>
      <c r="Q1840" s="80">
        <v>5.0851858E-2</v>
      </c>
      <c r="R1840" s="80">
        <v>5.8022565999999998E-2</v>
      </c>
      <c r="S1840" s="80">
        <v>2.7576026999999999E-2</v>
      </c>
      <c r="U1840" s="93">
        <f t="shared" si="331"/>
        <v>7.3155547413793096</v>
      </c>
    </row>
    <row r="1841" spans="1:21">
      <c r="A1841" s="41" t="s">
        <v>33</v>
      </c>
      <c r="B1841" s="94" t="s">
        <v>6260</v>
      </c>
      <c r="C1841" s="74">
        <f t="shared" si="327"/>
        <v>0.21792809408</v>
      </c>
      <c r="D1841" s="74">
        <f t="shared" si="328"/>
        <v>7.5383749400000002E-3</v>
      </c>
      <c r="E1841" s="74">
        <f t="shared" si="329"/>
        <v>0.18190527519999999</v>
      </c>
      <c r="F1841" s="74">
        <f t="shared" si="330"/>
        <v>5.4035799400000001E-3</v>
      </c>
      <c r="G1841" s="98">
        <v>2.3080864E-2</v>
      </c>
      <c r="H1841" s="80">
        <v>7.3864292E-3</v>
      </c>
      <c r="I1841" s="80">
        <v>1.0850235999999999E-2</v>
      </c>
      <c r="J1841" s="80">
        <v>3.3503756999999999E-3</v>
      </c>
      <c r="K1841" s="80">
        <v>2.8879842000000002E-3</v>
      </c>
      <c r="L1841" s="80">
        <v>1.3340884000000001E-4</v>
      </c>
      <c r="M1841" s="80">
        <v>1.1666062E-3</v>
      </c>
      <c r="N1841" s="80">
        <v>0.16366860999999999</v>
      </c>
      <c r="O1841" s="80">
        <v>3.0641556E-3</v>
      </c>
      <c r="P1841" s="80">
        <v>0</v>
      </c>
      <c r="Q1841" s="80">
        <v>1.1837147E-3</v>
      </c>
      <c r="R1841" s="80">
        <v>1.4739384000000001E-4</v>
      </c>
      <c r="S1841" s="80">
        <v>1.0083157999999999E-3</v>
      </c>
      <c r="U1841" s="93">
        <f t="shared" si="331"/>
        <v>0.19897296551724136</v>
      </c>
    </row>
    <row r="1842" spans="1:21">
      <c r="A1842" s="41" t="s">
        <v>33</v>
      </c>
      <c r="B1842" s="94" t="s">
        <v>6261</v>
      </c>
      <c r="C1842" s="74">
        <f t="shared" si="327"/>
        <v>4.1669771552199997</v>
      </c>
      <c r="D1842" s="74">
        <f t="shared" si="328"/>
        <v>0.35183853770000006</v>
      </c>
      <c r="E1842" s="74">
        <f t="shared" si="329"/>
        <v>1.8608719300000001</v>
      </c>
      <c r="F1842" s="74">
        <f t="shared" si="330"/>
        <v>6.0749387519999996E-2</v>
      </c>
      <c r="G1842" s="98">
        <v>1.8935173000000001</v>
      </c>
      <c r="H1842" s="80">
        <v>0.19254031999999999</v>
      </c>
      <c r="I1842" s="80">
        <v>0.16439271</v>
      </c>
      <c r="J1842" s="80">
        <v>0.15398110000000001</v>
      </c>
      <c r="K1842" s="80">
        <v>0.17485811000000001</v>
      </c>
      <c r="L1842" s="80">
        <v>2.7148937000000001E-3</v>
      </c>
      <c r="M1842" s="80">
        <v>2.0284434E-2</v>
      </c>
      <c r="N1842" s="80">
        <v>1.5039389000000001</v>
      </c>
      <c r="O1842" s="80">
        <v>1.8485953999999999E-2</v>
      </c>
      <c r="P1842" s="80">
        <v>0</v>
      </c>
      <c r="Q1842" s="80">
        <v>2.7387255999999999E-2</v>
      </c>
      <c r="R1842" s="80">
        <v>3.7535751999999997E-4</v>
      </c>
      <c r="S1842" s="80">
        <v>1.4500819999999999E-2</v>
      </c>
      <c r="U1842" s="93">
        <f t="shared" si="331"/>
        <v>16.323425</v>
      </c>
    </row>
    <row r="1843" spans="1:21">
      <c r="A1843" s="41" t="s">
        <v>33</v>
      </c>
      <c r="B1843" s="94" t="s">
        <v>6262</v>
      </c>
      <c r="C1843" s="74">
        <f t="shared" si="327"/>
        <v>37.185778973999994</v>
      </c>
      <c r="D1843" s="74">
        <f t="shared" si="328"/>
        <v>2.6280945439999996</v>
      </c>
      <c r="E1843" s="74">
        <f t="shared" si="329"/>
        <v>22.095958619999998</v>
      </c>
      <c r="F1843" s="74">
        <f t="shared" si="330"/>
        <v>3.9994051099999997</v>
      </c>
      <c r="G1843" s="98">
        <v>8.4623206999999994</v>
      </c>
      <c r="H1843" s="80">
        <v>0.62008881999999999</v>
      </c>
      <c r="I1843" s="80">
        <v>13.138906</v>
      </c>
      <c r="J1843" s="80">
        <v>0.88568851999999998</v>
      </c>
      <c r="K1843" s="80">
        <v>0.45395403000000001</v>
      </c>
      <c r="L1843" s="80">
        <v>4.2379093999999999E-2</v>
      </c>
      <c r="M1843" s="80">
        <v>1.2460728999999999</v>
      </c>
      <c r="N1843" s="80">
        <v>8.3369637999999995</v>
      </c>
      <c r="O1843" s="80">
        <v>0.14291962</v>
      </c>
      <c r="P1843" s="80">
        <v>0</v>
      </c>
      <c r="Q1843" s="80">
        <v>0.15955853</v>
      </c>
      <c r="R1843" s="80">
        <v>0.24888536</v>
      </c>
      <c r="S1843" s="80">
        <v>3.4480415999999998</v>
      </c>
      <c r="U1843" s="93">
        <f t="shared" si="331"/>
        <v>72.951040517241367</v>
      </c>
    </row>
    <row r="1844" spans="1:21">
      <c r="A1844" s="41" t="s">
        <v>33</v>
      </c>
      <c r="B1844" s="94" t="s">
        <v>6263</v>
      </c>
      <c r="C1844" s="74">
        <f t="shared" si="327"/>
        <v>0.18151463174999996</v>
      </c>
      <c r="D1844" s="74">
        <f t="shared" si="328"/>
        <v>9.3555694500000001E-3</v>
      </c>
      <c r="E1844" s="74">
        <f t="shared" si="329"/>
        <v>0.14186847359999999</v>
      </c>
      <c r="F1844" s="74">
        <f t="shared" si="330"/>
        <v>1.0752358699999999E-2</v>
      </c>
      <c r="G1844" s="98">
        <v>1.953823E-2</v>
      </c>
      <c r="H1844" s="80">
        <v>2.2403706E-3</v>
      </c>
      <c r="I1844" s="80">
        <v>6.8938988000000007E-2</v>
      </c>
      <c r="J1844" s="80">
        <v>4.2259000999999999E-3</v>
      </c>
      <c r="K1844" s="80">
        <v>1.2937474E-3</v>
      </c>
      <c r="L1844" s="80">
        <v>1.6664714999999999E-4</v>
      </c>
      <c r="M1844" s="80">
        <v>3.6692748E-3</v>
      </c>
      <c r="N1844" s="80">
        <v>7.0689114999999997E-2</v>
      </c>
      <c r="O1844" s="80">
        <v>1.1138966000000001E-3</v>
      </c>
      <c r="P1844" s="80">
        <v>0</v>
      </c>
      <c r="Q1844" s="80">
        <v>6.8324529999999996E-4</v>
      </c>
      <c r="R1844" s="80">
        <v>1.2324944999999999E-3</v>
      </c>
      <c r="S1844" s="80">
        <v>7.7227223000000001E-3</v>
      </c>
      <c r="U1844" s="93">
        <f t="shared" si="331"/>
        <v>0.1684330172413793</v>
      </c>
    </row>
    <row r="1845" spans="1:21">
      <c r="A1845" s="41" t="s">
        <v>33</v>
      </c>
      <c r="B1845" s="94" t="s">
        <v>6264</v>
      </c>
      <c r="C1845" s="74">
        <f t="shared" si="327"/>
        <v>0.5937226925900001</v>
      </c>
      <c r="D1845" s="74">
        <f t="shared" si="328"/>
        <v>3.0601465590000002E-2</v>
      </c>
      <c r="E1845" s="74">
        <f t="shared" si="329"/>
        <v>0.46404265820000001</v>
      </c>
      <c r="F1845" s="74">
        <f t="shared" si="330"/>
        <v>3.5170273799999999E-2</v>
      </c>
      <c r="G1845" s="98">
        <v>6.3908295000000004E-2</v>
      </c>
      <c r="H1845" s="80">
        <v>7.3281081999999999E-3</v>
      </c>
      <c r="I1845" s="80">
        <v>0.225495</v>
      </c>
      <c r="J1845" s="80">
        <v>1.3822647E-2</v>
      </c>
      <c r="K1845" s="80">
        <v>4.2317644999999996E-3</v>
      </c>
      <c r="L1845" s="80">
        <v>5.4509209000000002E-4</v>
      </c>
      <c r="M1845" s="80">
        <v>1.2001962E-2</v>
      </c>
      <c r="N1845" s="80">
        <v>0.23121955</v>
      </c>
      <c r="O1845" s="80">
        <v>3.6434840999999998E-3</v>
      </c>
      <c r="P1845" s="80">
        <v>0</v>
      </c>
      <c r="Q1845" s="80">
        <v>2.2348514000000001E-3</v>
      </c>
      <c r="R1845" s="80">
        <v>4.0314102999999997E-3</v>
      </c>
      <c r="S1845" s="80">
        <v>2.5260528000000001E-2</v>
      </c>
      <c r="U1845" s="93">
        <f t="shared" si="331"/>
        <v>0.55093357758620687</v>
      </c>
    </row>
    <row r="1846" spans="1:21">
      <c r="A1846" s="41" t="s">
        <v>33</v>
      </c>
      <c r="B1846" s="94" t="s">
        <v>6265</v>
      </c>
      <c r="C1846" s="74">
        <f t="shared" si="327"/>
        <v>0.76217810399999997</v>
      </c>
      <c r="D1846" s="74">
        <f t="shared" si="328"/>
        <v>0.11987518599999999</v>
      </c>
      <c r="E1846" s="74">
        <f t="shared" si="329"/>
        <v>0.4461771222</v>
      </c>
      <c r="F1846" s="74">
        <f t="shared" si="330"/>
        <v>5.42869058E-2</v>
      </c>
      <c r="G1846" s="98">
        <v>0.14183889</v>
      </c>
      <c r="H1846" s="80">
        <v>7.6859312000000001E-3</v>
      </c>
      <c r="I1846" s="80">
        <v>7.3327741000000002E-2</v>
      </c>
      <c r="J1846" s="80">
        <v>1.9848259E-2</v>
      </c>
      <c r="K1846" s="80">
        <v>4.7748260000000001E-2</v>
      </c>
      <c r="L1846" s="80">
        <v>1.0732656E-2</v>
      </c>
      <c r="M1846" s="80">
        <v>4.1546011000000001E-2</v>
      </c>
      <c r="N1846" s="80">
        <v>0.36516345</v>
      </c>
      <c r="O1846" s="80">
        <v>4.6186908000000002E-3</v>
      </c>
      <c r="P1846" s="80">
        <v>0</v>
      </c>
      <c r="Q1846" s="80">
        <v>1.1982669E-3</v>
      </c>
      <c r="R1846" s="80">
        <v>7.0079121000000003E-3</v>
      </c>
      <c r="S1846" s="80">
        <v>4.1462036000000001E-2</v>
      </c>
      <c r="U1846" s="93">
        <f t="shared" si="331"/>
        <v>1.2227490517241377</v>
      </c>
    </row>
    <row r="1847" spans="1:21">
      <c r="A1847" s="41" t="s">
        <v>33</v>
      </c>
      <c r="B1847" s="94" t="s">
        <v>6266</v>
      </c>
      <c r="C1847" s="74">
        <f t="shared" ref="C1847:C1855" si="332">D1847+E1847+F1847+G1847</f>
        <v>1.2229218758769998E-2</v>
      </c>
      <c r="D1847" s="74">
        <f t="shared" ref="D1847:D1855" si="333">J1847+K1847+L1847+M1847</f>
        <v>5.5428531000000002E-4</v>
      </c>
      <c r="E1847" s="74">
        <f t="shared" ref="E1847:E1855" si="334">H1847+I1847+N1847</f>
        <v>9.6840264200000001E-3</v>
      </c>
      <c r="F1847" s="74">
        <f t="shared" ref="F1847:F1855" si="335">O1847+IF(P1847="x",0,P1847)+IF(Q1847="x",0,Q1847)+IF(R1847="x",0,R1847)+S1847</f>
        <v>2.9769412877000002E-4</v>
      </c>
      <c r="G1847" s="98">
        <v>1.6932129E-3</v>
      </c>
      <c r="H1847" s="80">
        <v>2.7597901E-4</v>
      </c>
      <c r="I1847" s="80">
        <v>9.3928431000000004E-4</v>
      </c>
      <c r="J1847" s="80">
        <v>2.4996506999999999E-4</v>
      </c>
      <c r="K1847" s="80">
        <v>2.0369833E-4</v>
      </c>
      <c r="L1847" s="80">
        <v>1.0111218E-5</v>
      </c>
      <c r="M1847" s="80">
        <v>9.0510691999999999E-5</v>
      </c>
      <c r="N1847" s="80">
        <v>8.4687631000000003E-3</v>
      </c>
      <c r="O1847" s="80">
        <v>1.0688025E-4</v>
      </c>
      <c r="P1847" s="80">
        <v>0</v>
      </c>
      <c r="Q1847" s="80">
        <v>1.3183507999999999E-4</v>
      </c>
      <c r="R1847" s="80">
        <v>7.1320277E-7</v>
      </c>
      <c r="S1847" s="80">
        <v>5.8265596000000002E-5</v>
      </c>
      <c r="U1847" s="93">
        <f t="shared" ref="U1847:U1855" si="336">G1847/0.116</f>
        <v>1.4596662931034482E-2</v>
      </c>
    </row>
    <row r="1848" spans="1:21">
      <c r="A1848" s="41" t="s">
        <v>33</v>
      </c>
      <c r="B1848" s="94" t="s">
        <v>6267</v>
      </c>
      <c r="C1848" s="74">
        <f t="shared" si="332"/>
        <v>0.41716587794999993</v>
      </c>
      <c r="D1848" s="74">
        <f t="shared" si="333"/>
        <v>1.6001388249999998E-2</v>
      </c>
      <c r="E1848" s="74">
        <f t="shared" si="334"/>
        <v>0.29137636349999996</v>
      </c>
      <c r="F1848" s="74">
        <f t="shared" si="335"/>
        <v>4.8780086200000003E-2</v>
      </c>
      <c r="G1848" s="98">
        <v>6.1008039999999999E-2</v>
      </c>
      <c r="H1848" s="80">
        <v>8.3290304999999992E-3</v>
      </c>
      <c r="I1848" s="80">
        <v>5.5106202999999999E-2</v>
      </c>
      <c r="J1848" s="80">
        <v>8.5393312999999995E-3</v>
      </c>
      <c r="K1848" s="80">
        <v>3.4650605E-3</v>
      </c>
      <c r="L1848" s="80">
        <v>3.8168335000000002E-4</v>
      </c>
      <c r="M1848" s="80">
        <v>3.6153130999999998E-3</v>
      </c>
      <c r="N1848" s="80">
        <v>0.22794112999999999</v>
      </c>
      <c r="O1848" s="80">
        <v>2.2924478999999998E-3</v>
      </c>
      <c r="P1848" s="80">
        <v>0</v>
      </c>
      <c r="Q1848" s="80">
        <v>2.1111391000000002E-3</v>
      </c>
      <c r="R1848" s="80">
        <v>3.2714162000000001E-3</v>
      </c>
      <c r="S1848" s="80">
        <v>4.1105083000000001E-2</v>
      </c>
      <c r="U1848" s="93">
        <f t="shared" si="336"/>
        <v>0.52593137931034484</v>
      </c>
    </row>
    <row r="1849" spans="1:21">
      <c r="A1849" s="41" t="s">
        <v>33</v>
      </c>
      <c r="B1849" s="94" t="s">
        <v>6268</v>
      </c>
      <c r="C1849" s="74">
        <f t="shared" si="332"/>
        <v>0.33300213183100003</v>
      </c>
      <c r="D1849" s="74">
        <f t="shared" si="333"/>
        <v>1.9872190210000001E-2</v>
      </c>
      <c r="E1849" s="74">
        <f t="shared" si="334"/>
        <v>0.16225147200000001</v>
      </c>
      <c r="F1849" s="74">
        <f t="shared" si="335"/>
        <v>2.2759399621000001E-2</v>
      </c>
      <c r="G1849" s="98">
        <v>0.12811907</v>
      </c>
      <c r="H1849" s="80">
        <v>1.8665904000000001E-2</v>
      </c>
      <c r="I1849" s="80">
        <v>1.6655178E-2</v>
      </c>
      <c r="J1849" s="80">
        <v>1.0242461E-2</v>
      </c>
      <c r="K1849" s="80">
        <v>7.1943464E-3</v>
      </c>
      <c r="L1849" s="80">
        <v>3.6695461000000001E-4</v>
      </c>
      <c r="M1849" s="80">
        <v>2.0684281999999998E-3</v>
      </c>
      <c r="N1849" s="80">
        <v>0.12693039</v>
      </c>
      <c r="O1849" s="80">
        <v>2.4995900999999999E-3</v>
      </c>
      <c r="P1849" s="80">
        <v>0</v>
      </c>
      <c r="Q1849" s="80">
        <v>4.7548010999999999E-3</v>
      </c>
      <c r="R1849" s="80">
        <v>8.0082420999999995E-5</v>
      </c>
      <c r="S1849" s="80">
        <v>1.5424926E-2</v>
      </c>
      <c r="U1849" s="93">
        <f t="shared" si="336"/>
        <v>1.1044747413793103</v>
      </c>
    </row>
    <row r="1850" spans="1:21">
      <c r="A1850" s="41" t="s">
        <v>33</v>
      </c>
      <c r="B1850" s="94" t="s">
        <v>6269</v>
      </c>
      <c r="C1850" s="74">
        <f t="shared" si="332"/>
        <v>1.1122422828999998</v>
      </c>
      <c r="D1850" s="74">
        <f t="shared" si="333"/>
        <v>4.4579414099999999E-2</v>
      </c>
      <c r="E1850" s="74">
        <f t="shared" si="334"/>
        <v>0.75290627999999993</v>
      </c>
      <c r="F1850" s="74">
        <f t="shared" si="335"/>
        <v>0.12803379879999999</v>
      </c>
      <c r="G1850" s="98">
        <v>0.18672279</v>
      </c>
      <c r="H1850" s="80">
        <v>2.5732399999999999E-2</v>
      </c>
      <c r="I1850" s="80">
        <v>0.14041385000000001</v>
      </c>
      <c r="J1850" s="80">
        <v>2.3796154E-2</v>
      </c>
      <c r="K1850" s="80">
        <v>1.0311709E-2</v>
      </c>
      <c r="L1850" s="80">
        <v>1.0390167E-3</v>
      </c>
      <c r="M1850" s="80">
        <v>9.4325343999999995E-3</v>
      </c>
      <c r="N1850" s="80">
        <v>0.58676002999999999</v>
      </c>
      <c r="O1850" s="80">
        <v>6.2137961000000002E-3</v>
      </c>
      <c r="P1850" s="80">
        <v>0</v>
      </c>
      <c r="Q1850" s="80">
        <v>6.3747003999999998E-3</v>
      </c>
      <c r="R1850" s="80">
        <v>8.2007823000000007E-3</v>
      </c>
      <c r="S1850" s="80">
        <v>0.10724452</v>
      </c>
      <c r="U1850" s="93">
        <f t="shared" si="336"/>
        <v>1.609679224137931</v>
      </c>
    </row>
    <row r="1851" spans="1:21">
      <c r="A1851" s="41" t="s">
        <v>33</v>
      </c>
      <c r="B1851" s="94" t="s">
        <v>6270</v>
      </c>
      <c r="C1851" s="74">
        <f t="shared" si="332"/>
        <v>1.4995218469050001E-2</v>
      </c>
      <c r="D1851" s="74">
        <f t="shared" si="333"/>
        <v>5.9680984899999998E-4</v>
      </c>
      <c r="E1851" s="74">
        <f t="shared" si="334"/>
        <v>1.2460063050000001E-2</v>
      </c>
      <c r="F1851" s="74">
        <f t="shared" si="335"/>
        <v>3.1742077005000001E-4</v>
      </c>
      <c r="G1851" s="98">
        <v>1.6209248E-3</v>
      </c>
      <c r="H1851" s="80">
        <v>2.4143805E-4</v>
      </c>
      <c r="I1851" s="80">
        <v>1.201707E-3</v>
      </c>
      <c r="J1851" s="80">
        <v>2.6952635999999999E-4</v>
      </c>
      <c r="K1851" s="80">
        <v>1.9943213999999999E-4</v>
      </c>
      <c r="L1851" s="80">
        <v>1.2960019E-5</v>
      </c>
      <c r="M1851" s="80">
        <v>1.1489133E-4</v>
      </c>
      <c r="N1851" s="80">
        <v>1.1016918000000001E-2</v>
      </c>
      <c r="O1851" s="80">
        <v>1.4267104999999999E-4</v>
      </c>
      <c r="P1851" s="80">
        <v>0</v>
      </c>
      <c r="Q1851" s="80">
        <v>9.8814965999999995E-5</v>
      </c>
      <c r="R1851" s="80">
        <v>5.9180504999999999E-7</v>
      </c>
      <c r="S1851" s="80">
        <v>7.5342949000000001E-5</v>
      </c>
      <c r="U1851" s="93">
        <f t="shared" si="336"/>
        <v>1.3973489655172413E-2</v>
      </c>
    </row>
    <row r="1852" spans="1:21">
      <c r="A1852" s="41" t="s">
        <v>33</v>
      </c>
      <c r="B1852" s="94" t="s">
        <v>6271</v>
      </c>
      <c r="C1852" s="74">
        <f t="shared" si="332"/>
        <v>0.14486857627999999</v>
      </c>
      <c r="D1852" s="74">
        <f t="shared" si="333"/>
        <v>4.7146805200000003E-3</v>
      </c>
      <c r="E1852" s="74">
        <f t="shared" si="334"/>
        <v>0.11090253039999999</v>
      </c>
      <c r="F1852" s="74">
        <f t="shared" si="335"/>
        <v>1.7863154360000001E-2</v>
      </c>
      <c r="G1852" s="98">
        <v>1.1388211000000001E-2</v>
      </c>
      <c r="H1852" s="80">
        <v>1.4191874000000001E-3</v>
      </c>
      <c r="I1852" s="80">
        <v>2.1828152E-2</v>
      </c>
      <c r="J1852" s="80">
        <v>2.5284751000000001E-3</v>
      </c>
      <c r="K1852" s="80">
        <v>7.1899265000000001E-4</v>
      </c>
      <c r="L1852" s="80">
        <v>1.2497037E-4</v>
      </c>
      <c r="M1852" s="80">
        <v>1.3422423999999999E-3</v>
      </c>
      <c r="N1852" s="80">
        <v>8.7655190999999993E-2</v>
      </c>
      <c r="O1852" s="80">
        <v>7.6170538E-4</v>
      </c>
      <c r="P1852" s="80">
        <v>0</v>
      </c>
      <c r="Q1852" s="80">
        <v>3.6879817999999997E-4</v>
      </c>
      <c r="R1852" s="80">
        <v>1.3540417999999999E-3</v>
      </c>
      <c r="S1852" s="80">
        <v>1.5378609E-2</v>
      </c>
      <c r="U1852" s="93">
        <f t="shared" si="336"/>
        <v>9.8174232758620694E-2</v>
      </c>
    </row>
    <row r="1853" spans="1:21">
      <c r="A1853" s="41" t="s">
        <v>33</v>
      </c>
      <c r="B1853" s="94" t="s">
        <v>6272</v>
      </c>
      <c r="C1853" s="74">
        <f t="shared" si="332"/>
        <v>3.3014827619</v>
      </c>
      <c r="D1853" s="74">
        <f t="shared" si="333"/>
        <v>0.22991814889999998</v>
      </c>
      <c r="E1853" s="74">
        <f t="shared" si="334"/>
        <v>2.12185362</v>
      </c>
      <c r="F1853" s="74">
        <f t="shared" si="335"/>
        <v>0.17147899300000002</v>
      </c>
      <c r="G1853" s="98">
        <v>0.77823200000000003</v>
      </c>
      <c r="H1853" s="80">
        <v>0.20153807000000001</v>
      </c>
      <c r="I1853" s="80">
        <v>0.26892005000000002</v>
      </c>
      <c r="J1853" s="80">
        <v>9.1122045999999998E-2</v>
      </c>
      <c r="K1853" s="80">
        <v>9.8308232999999995E-2</v>
      </c>
      <c r="L1853" s="80">
        <v>2.4345908999999998E-3</v>
      </c>
      <c r="M1853" s="80">
        <v>3.8053279000000002E-2</v>
      </c>
      <c r="N1853" s="80">
        <v>1.6513955</v>
      </c>
      <c r="O1853" s="80">
        <v>4.6855068E-2</v>
      </c>
      <c r="P1853" s="80">
        <v>0</v>
      </c>
      <c r="Q1853" s="80">
        <v>2.3028333000000002E-2</v>
      </c>
      <c r="R1853" s="80">
        <v>1.1311309E-2</v>
      </c>
      <c r="S1853" s="80">
        <v>9.0284283000000007E-2</v>
      </c>
      <c r="U1853" s="93">
        <f t="shared" si="336"/>
        <v>6.7088965517241377</v>
      </c>
    </row>
    <row r="1854" spans="1:21">
      <c r="A1854" s="41" t="s">
        <v>33</v>
      </c>
      <c r="B1854" s="94" t="s">
        <v>6273</v>
      </c>
      <c r="C1854" s="74">
        <f t="shared" si="332"/>
        <v>0.12724705708</v>
      </c>
      <c r="D1854" s="74">
        <f t="shared" si="333"/>
        <v>2.0013386099999999E-2</v>
      </c>
      <c r="E1854" s="74">
        <f t="shared" si="334"/>
        <v>7.4490103599999996E-2</v>
      </c>
      <c r="F1854" s="74">
        <f t="shared" si="335"/>
        <v>9.06330038E-3</v>
      </c>
      <c r="G1854" s="98">
        <v>2.3680267000000001E-2</v>
      </c>
      <c r="H1854" s="80">
        <v>1.2831806000000001E-3</v>
      </c>
      <c r="I1854" s="80">
        <v>1.2242203E-2</v>
      </c>
      <c r="J1854" s="80">
        <v>3.3137039000000002E-3</v>
      </c>
      <c r="K1854" s="80">
        <v>7.9716612000000006E-3</v>
      </c>
      <c r="L1854" s="80">
        <v>1.7918369000000001E-3</v>
      </c>
      <c r="M1854" s="80">
        <v>6.9361841000000002E-3</v>
      </c>
      <c r="N1854" s="80">
        <v>6.096472E-2</v>
      </c>
      <c r="O1854" s="80">
        <v>7.7109906999999996E-4</v>
      </c>
      <c r="P1854" s="80">
        <v>0</v>
      </c>
      <c r="Q1854" s="80">
        <v>2.0005291000000001E-4</v>
      </c>
      <c r="R1854" s="80">
        <v>1.169984E-3</v>
      </c>
      <c r="S1854" s="80">
        <v>6.9221643999999999E-3</v>
      </c>
      <c r="U1854" s="93">
        <f t="shared" si="336"/>
        <v>0.2041402327586207</v>
      </c>
    </row>
    <row r="1855" spans="1:21">
      <c r="A1855" s="41" t="s">
        <v>33</v>
      </c>
      <c r="B1855" s="94" t="s">
        <v>6274</v>
      </c>
      <c r="C1855" s="74">
        <f t="shared" si="332"/>
        <v>3.6902742142</v>
      </c>
      <c r="D1855" s="74">
        <f t="shared" si="333"/>
        <v>0.32641651619999995</v>
      </c>
      <c r="E1855" s="74">
        <f t="shared" si="334"/>
        <v>1.6894745090000001</v>
      </c>
      <c r="F1855" s="74">
        <f t="shared" si="335"/>
        <v>0.12741128900000001</v>
      </c>
      <c r="G1855" s="98">
        <v>1.5469719</v>
      </c>
      <c r="H1855" s="80">
        <v>4.8067179000000002E-2</v>
      </c>
      <c r="I1855" s="80">
        <v>0.88000283999999995</v>
      </c>
      <c r="J1855" s="80">
        <v>0.18662825</v>
      </c>
      <c r="K1855" s="80">
        <v>9.5239726999999996E-2</v>
      </c>
      <c r="L1855" s="80">
        <v>6.7771871999999997E-3</v>
      </c>
      <c r="M1855" s="80">
        <v>3.7771352000000001E-2</v>
      </c>
      <c r="N1855" s="80">
        <v>0.76140448999999999</v>
      </c>
      <c r="O1855" s="80">
        <v>1.5512335E-2</v>
      </c>
      <c r="P1855" s="80">
        <v>0</v>
      </c>
      <c r="Q1855" s="80">
        <v>2.3677498000000002E-2</v>
      </c>
      <c r="R1855" s="80">
        <v>6.2272837999999997E-2</v>
      </c>
      <c r="S1855" s="80">
        <v>2.5948618E-2</v>
      </c>
      <c r="U1855" s="93">
        <f t="shared" si="336"/>
        <v>13.335964655172413</v>
      </c>
    </row>
    <row r="1857" spans="1:21">
      <c r="B1857" s="81" t="s">
        <v>4408</v>
      </c>
    </row>
    <row r="1858" spans="1:21">
      <c r="A1858" s="41" t="s">
        <v>33</v>
      </c>
      <c r="B1858" s="94" t="s">
        <v>6275</v>
      </c>
      <c r="C1858" s="74">
        <f t="shared" ref="C1858:C1907" si="337">D1858+E1858+F1858+G1858</f>
        <v>4.6790252115999999E-2</v>
      </c>
      <c r="D1858" s="74">
        <f t="shared" ref="D1858:D1907" si="338">J1858+K1858+L1858+M1858</f>
        <v>2.7849706760000002E-3</v>
      </c>
      <c r="E1858" s="74">
        <f t="shared" ref="E1858:E1907" si="339">H1858+I1858+N1858</f>
        <v>2.9527634189999999E-2</v>
      </c>
      <c r="F1858" s="74">
        <f t="shared" ref="F1858:F1907" si="340">O1858+IF(P1858="x",0,P1858)+IF(Q1858="x",0,Q1858)+IF(R1858="x",0,R1858)+S1858</f>
        <v>3.1814442500000002E-3</v>
      </c>
      <c r="G1858" s="98">
        <v>1.1296202999999999E-2</v>
      </c>
      <c r="H1858" s="80">
        <v>7.3822118999999995E-4</v>
      </c>
      <c r="I1858" s="80">
        <v>1.0359190000000001E-2</v>
      </c>
      <c r="J1858" s="80">
        <v>2.0114883000000002E-3</v>
      </c>
      <c r="K1858" s="80">
        <v>5.0988472E-4</v>
      </c>
      <c r="L1858" s="80">
        <v>3.3911485999999997E-5</v>
      </c>
      <c r="M1858" s="80">
        <v>2.2968616999999999E-4</v>
      </c>
      <c r="N1858" s="80">
        <v>1.8430222999999999E-2</v>
      </c>
      <c r="O1858" s="80">
        <v>3.1907084000000002E-4</v>
      </c>
      <c r="P1858" s="80">
        <v>0</v>
      </c>
      <c r="Q1858" s="80">
        <v>5.1725524000000001E-4</v>
      </c>
      <c r="R1858" s="80">
        <v>5.8562607000000005E-4</v>
      </c>
      <c r="S1858" s="80">
        <v>1.7594920999999999E-3</v>
      </c>
      <c r="T1858" s="80"/>
      <c r="U1858" s="93">
        <f t="shared" ref="U1858:U1907" si="341">G1858/0.116</f>
        <v>9.7381060344827575E-2</v>
      </c>
    </row>
    <row r="1859" spans="1:21">
      <c r="A1859" s="41" t="s">
        <v>33</v>
      </c>
      <c r="B1859" s="94" t="s">
        <v>6276</v>
      </c>
      <c r="C1859" s="74">
        <f t="shared" si="337"/>
        <v>4.0115939447000003E-2</v>
      </c>
      <c r="D1859" s="74">
        <f t="shared" si="338"/>
        <v>3.0474220969999998E-3</v>
      </c>
      <c r="E1859" s="74">
        <f t="shared" si="339"/>
        <v>2.2155925220000001E-2</v>
      </c>
      <c r="F1859" s="74">
        <f t="shared" si="340"/>
        <v>2.4821411299999997E-3</v>
      </c>
      <c r="G1859" s="98">
        <v>1.2430451E-2</v>
      </c>
      <c r="H1859" s="80">
        <v>7.0570042000000003E-4</v>
      </c>
      <c r="I1859" s="80">
        <v>1.326891E-2</v>
      </c>
      <c r="J1859" s="80">
        <v>2.1632807999999999E-3</v>
      </c>
      <c r="K1859" s="80">
        <v>5.9098034000000001E-4</v>
      </c>
      <c r="L1859" s="80">
        <v>3.8295747000000002E-5</v>
      </c>
      <c r="M1859" s="80">
        <v>2.5486520999999998E-4</v>
      </c>
      <c r="N1859" s="80">
        <v>8.1813148000000006E-3</v>
      </c>
      <c r="O1859" s="80">
        <v>3.1082750000000002E-4</v>
      </c>
      <c r="P1859" s="80">
        <v>0</v>
      </c>
      <c r="Q1859" s="80">
        <v>5.0209243000000001E-4</v>
      </c>
      <c r="R1859" s="80">
        <v>6.0876189999999996E-4</v>
      </c>
      <c r="S1859" s="80">
        <v>1.0604593E-3</v>
      </c>
      <c r="T1859" s="80"/>
      <c r="U1859" s="93">
        <f t="shared" si="341"/>
        <v>0.10715906034482758</v>
      </c>
    </row>
    <row r="1860" spans="1:21">
      <c r="A1860" s="41" t="s">
        <v>33</v>
      </c>
      <c r="B1860" s="94" t="s">
        <v>6277</v>
      </c>
      <c r="C1860" s="74">
        <f t="shared" si="337"/>
        <v>4.0059276468000005E-2</v>
      </c>
      <c r="D1860" s="74">
        <f t="shared" si="338"/>
        <v>3.049333748E-3</v>
      </c>
      <c r="E1860" s="74">
        <f t="shared" si="339"/>
        <v>2.2166926830000003E-2</v>
      </c>
      <c r="F1860" s="74">
        <f t="shared" si="340"/>
        <v>2.46678489E-3</v>
      </c>
      <c r="G1860" s="98">
        <v>1.2376231E-2</v>
      </c>
      <c r="H1860" s="80">
        <v>7.0503893000000003E-4</v>
      </c>
      <c r="I1860" s="80">
        <v>1.3247837E-2</v>
      </c>
      <c r="J1860" s="80">
        <v>2.1643692999999999E-3</v>
      </c>
      <c r="K1860" s="80">
        <v>5.9210038000000003E-4</v>
      </c>
      <c r="L1860" s="80">
        <v>3.8324047999999999E-5</v>
      </c>
      <c r="M1860" s="80">
        <v>2.5454002000000001E-4</v>
      </c>
      <c r="N1860" s="80">
        <v>8.2140509000000004E-3</v>
      </c>
      <c r="O1860" s="80">
        <v>3.1133881E-4</v>
      </c>
      <c r="P1860" s="80">
        <v>0</v>
      </c>
      <c r="Q1860" s="80">
        <v>4.8243218999999998E-4</v>
      </c>
      <c r="R1860" s="80">
        <v>6.1022159000000001E-4</v>
      </c>
      <c r="S1860" s="80">
        <v>1.0627923E-3</v>
      </c>
      <c r="T1860" s="80"/>
      <c r="U1860" s="93">
        <f t="shared" si="341"/>
        <v>0.10669164655172413</v>
      </c>
    </row>
    <row r="1861" spans="1:21">
      <c r="A1861" s="41" t="s">
        <v>33</v>
      </c>
      <c r="B1861" s="94" t="s">
        <v>6278</v>
      </c>
      <c r="C1861" s="74">
        <f t="shared" si="337"/>
        <v>4.0153142508999998E-2</v>
      </c>
      <c r="D1861" s="74">
        <f t="shared" si="338"/>
        <v>3.0521886190000001E-3</v>
      </c>
      <c r="E1861" s="74">
        <f t="shared" si="339"/>
        <v>2.2160926890000002E-2</v>
      </c>
      <c r="F1861" s="74">
        <f t="shared" si="340"/>
        <v>2.4935349999999998E-3</v>
      </c>
      <c r="G1861" s="98">
        <v>1.2446492E-2</v>
      </c>
      <c r="H1861" s="80">
        <v>7.0688239E-4</v>
      </c>
      <c r="I1861" s="80">
        <v>1.3267289E-2</v>
      </c>
      <c r="J1861" s="80">
        <v>2.1669799000000002E-3</v>
      </c>
      <c r="K1861" s="80">
        <v>5.9188355000000005E-4</v>
      </c>
      <c r="L1861" s="80">
        <v>3.8292779000000003E-5</v>
      </c>
      <c r="M1861" s="80">
        <v>2.5503238999999999E-4</v>
      </c>
      <c r="N1861" s="80">
        <v>8.1867555000000002E-3</v>
      </c>
      <c r="O1861" s="80">
        <v>3.1144617000000002E-4</v>
      </c>
      <c r="P1861" s="80">
        <v>0</v>
      </c>
      <c r="Q1861" s="80">
        <v>5.0268578999999999E-4</v>
      </c>
      <c r="R1861" s="80">
        <v>6.0894854000000001E-4</v>
      </c>
      <c r="S1861" s="80">
        <v>1.0704544999999999E-3</v>
      </c>
      <c r="T1861" s="80"/>
      <c r="U1861" s="93">
        <f t="shared" si="341"/>
        <v>0.1072973448275862</v>
      </c>
    </row>
    <row r="1862" spans="1:21">
      <c r="A1862" s="41" t="s">
        <v>33</v>
      </c>
      <c r="B1862" s="94" t="s">
        <v>6279</v>
      </c>
      <c r="C1862" s="74">
        <f t="shared" si="337"/>
        <v>4.0116900034000001E-2</v>
      </c>
      <c r="D1862" s="74">
        <f t="shared" si="338"/>
        <v>3.0565559640000003E-3</v>
      </c>
      <c r="E1862" s="74">
        <f t="shared" si="339"/>
        <v>2.216737832E-2</v>
      </c>
      <c r="F1862" s="74">
        <f t="shared" si="340"/>
        <v>2.4871677499999998E-3</v>
      </c>
      <c r="G1862" s="98">
        <v>1.2405798000000001E-2</v>
      </c>
      <c r="H1862" s="80">
        <v>7.0502282E-4</v>
      </c>
      <c r="I1862" s="80">
        <v>1.3245434E-2</v>
      </c>
      <c r="J1862" s="80">
        <v>2.1705397000000002E-3</v>
      </c>
      <c r="K1862" s="80">
        <v>5.9312041000000003E-4</v>
      </c>
      <c r="L1862" s="80">
        <v>3.8268234E-5</v>
      </c>
      <c r="M1862" s="80">
        <v>2.5462762000000002E-4</v>
      </c>
      <c r="N1862" s="80">
        <v>8.2169215E-3</v>
      </c>
      <c r="O1862" s="80">
        <v>3.1162596000000001E-4</v>
      </c>
      <c r="P1862" s="80">
        <v>0</v>
      </c>
      <c r="Q1862" s="80">
        <v>4.8251582000000001E-4</v>
      </c>
      <c r="R1862" s="80">
        <v>6.1041717000000001E-4</v>
      </c>
      <c r="S1862" s="80">
        <v>1.0826087999999999E-3</v>
      </c>
      <c r="T1862" s="80"/>
      <c r="U1862" s="93">
        <f t="shared" si="341"/>
        <v>0.10694653448275862</v>
      </c>
    </row>
    <row r="1863" spans="1:21">
      <c r="A1863" s="41" t="s">
        <v>33</v>
      </c>
      <c r="B1863" s="94" t="s">
        <v>6280</v>
      </c>
      <c r="C1863" s="74">
        <f t="shared" si="337"/>
        <v>3.9486880231999998E-2</v>
      </c>
      <c r="D1863" s="74">
        <f t="shared" si="338"/>
        <v>3.175289982E-3</v>
      </c>
      <c r="E1863" s="74">
        <f t="shared" si="339"/>
        <v>2.3553341889999999E-2</v>
      </c>
      <c r="F1863" s="74">
        <f t="shared" si="340"/>
        <v>1.7245653599999998E-3</v>
      </c>
      <c r="G1863" s="98">
        <v>1.1033683000000001E-2</v>
      </c>
      <c r="H1863" s="80">
        <v>7.5879569E-4</v>
      </c>
      <c r="I1863" s="80">
        <v>1.4120252E-2</v>
      </c>
      <c r="J1863" s="80">
        <v>2.3184039E-3</v>
      </c>
      <c r="K1863" s="80">
        <v>5.6966212999999999E-4</v>
      </c>
      <c r="L1863" s="80">
        <v>3.4061911999999999E-5</v>
      </c>
      <c r="M1863" s="80">
        <v>2.5316203999999998E-4</v>
      </c>
      <c r="N1863" s="80">
        <v>8.6742942E-3</v>
      </c>
      <c r="O1863" s="80">
        <v>2.8278446000000001E-4</v>
      </c>
      <c r="P1863" s="80">
        <v>0</v>
      </c>
      <c r="Q1863" s="80">
        <v>4.5807616999999999E-4</v>
      </c>
      <c r="R1863" s="80">
        <v>7.7001388999999997E-4</v>
      </c>
      <c r="S1863" s="80">
        <v>2.1369084E-4</v>
      </c>
      <c r="T1863" s="80"/>
      <c r="U1863" s="93">
        <f t="shared" si="341"/>
        <v>9.5117956896551725E-2</v>
      </c>
    </row>
    <row r="1864" spans="1:21">
      <c r="A1864" s="41" t="s">
        <v>33</v>
      </c>
      <c r="B1864" s="94" t="s">
        <v>6281</v>
      </c>
      <c r="C1864" s="74">
        <f t="shared" si="337"/>
        <v>4.3975112470000001E-2</v>
      </c>
      <c r="D1864" s="74">
        <f t="shared" si="338"/>
        <v>2.4764016799999999E-3</v>
      </c>
      <c r="E1864" s="74">
        <f t="shared" si="339"/>
        <v>2.8404406309999998E-2</v>
      </c>
      <c r="F1864" s="74">
        <f t="shared" si="340"/>
        <v>3.0008514799999999E-3</v>
      </c>
      <c r="G1864" s="98">
        <v>1.0093453E-2</v>
      </c>
      <c r="H1864" s="80">
        <v>7.3700231000000001E-4</v>
      </c>
      <c r="I1864" s="80">
        <v>9.1406899999999999E-3</v>
      </c>
      <c r="J1864" s="80">
        <v>1.731961E-3</v>
      </c>
      <c r="K1864" s="80">
        <v>4.9532948000000001E-4</v>
      </c>
      <c r="L1864" s="80">
        <v>3.2483980000000001E-5</v>
      </c>
      <c r="M1864" s="80">
        <v>2.1662722000000001E-4</v>
      </c>
      <c r="N1864" s="80">
        <v>1.8526714E-2</v>
      </c>
      <c r="O1864" s="80">
        <v>3.0798315000000001E-4</v>
      </c>
      <c r="P1864" s="80">
        <v>0</v>
      </c>
      <c r="Q1864" s="80">
        <v>5.1635178999999995E-4</v>
      </c>
      <c r="R1864" s="80">
        <v>5.4943753999999996E-4</v>
      </c>
      <c r="S1864" s="80">
        <v>1.627079E-3</v>
      </c>
      <c r="T1864" s="80"/>
      <c r="U1864" s="93">
        <f t="shared" si="341"/>
        <v>8.7012525862068965E-2</v>
      </c>
    </row>
    <row r="1865" spans="1:21">
      <c r="A1865" s="41" t="s">
        <v>33</v>
      </c>
      <c r="B1865" s="94" t="s">
        <v>6282</v>
      </c>
      <c r="C1865" s="74">
        <f t="shared" si="337"/>
        <v>0.30079448451000002</v>
      </c>
      <c r="D1865" s="74">
        <f t="shared" si="338"/>
        <v>1.7903382810000004E-2</v>
      </c>
      <c r="E1865" s="74">
        <f t="shared" si="339"/>
        <v>0.1898205107</v>
      </c>
      <c r="F1865" s="74">
        <f t="shared" si="340"/>
        <v>2.0452142E-2</v>
      </c>
      <c r="G1865" s="98">
        <v>7.2618449000000002E-2</v>
      </c>
      <c r="H1865" s="80">
        <v>4.7457076999999999E-3</v>
      </c>
      <c r="I1865" s="80">
        <v>6.6594792999999999E-2</v>
      </c>
      <c r="J1865" s="80">
        <v>1.2930996E-2</v>
      </c>
      <c r="K1865" s="80">
        <v>3.2778303999999999E-3</v>
      </c>
      <c r="L1865" s="80">
        <v>2.1800241000000001E-4</v>
      </c>
      <c r="M1865" s="80">
        <v>1.4765539999999999E-3</v>
      </c>
      <c r="N1865" s="80">
        <v>0.11848001</v>
      </c>
      <c r="O1865" s="80">
        <v>2.0511697000000001E-3</v>
      </c>
      <c r="P1865" s="80">
        <v>0</v>
      </c>
      <c r="Q1865" s="80">
        <v>3.3252122999999998E-3</v>
      </c>
      <c r="R1865" s="80">
        <v>3.764739E-3</v>
      </c>
      <c r="S1865" s="80">
        <v>1.1311020999999999E-2</v>
      </c>
      <c r="T1865" s="80"/>
      <c r="U1865" s="93">
        <f t="shared" si="341"/>
        <v>0.62602111206896549</v>
      </c>
    </row>
    <row r="1866" spans="1:21">
      <c r="A1866" s="41" t="s">
        <v>33</v>
      </c>
      <c r="B1866" s="94" t="s">
        <v>6283</v>
      </c>
      <c r="C1866" s="74">
        <f t="shared" si="337"/>
        <v>0.25788817784999996</v>
      </c>
      <c r="D1866" s="74">
        <f t="shared" si="338"/>
        <v>1.9590570550000002E-2</v>
      </c>
      <c r="E1866" s="74">
        <f t="shared" si="339"/>
        <v>0.14243094449999999</v>
      </c>
      <c r="F1866" s="74">
        <f t="shared" si="340"/>
        <v>1.5956621800000001E-2</v>
      </c>
      <c r="G1866" s="98">
        <v>7.9910041000000001E-2</v>
      </c>
      <c r="H1866" s="80">
        <v>4.5366455000000003E-3</v>
      </c>
      <c r="I1866" s="80">
        <v>8.5300133E-2</v>
      </c>
      <c r="J1866" s="80">
        <v>1.3906805E-2</v>
      </c>
      <c r="K1866" s="80">
        <v>3.7991594E-3</v>
      </c>
      <c r="L1866" s="80">
        <v>2.4618695000000002E-4</v>
      </c>
      <c r="M1866" s="80">
        <v>1.6384192E-3</v>
      </c>
      <c r="N1866" s="80">
        <v>5.2594165999999998E-2</v>
      </c>
      <c r="O1866" s="80">
        <v>1.9981767999999998E-3</v>
      </c>
      <c r="P1866" s="80">
        <v>0</v>
      </c>
      <c r="Q1866" s="80">
        <v>3.2277371000000001E-3</v>
      </c>
      <c r="R1866" s="80">
        <v>3.9134694000000003E-3</v>
      </c>
      <c r="S1866" s="80">
        <v>6.8172385000000004E-3</v>
      </c>
      <c r="T1866" s="80"/>
      <c r="U1866" s="93">
        <f t="shared" si="341"/>
        <v>0.68887966379310339</v>
      </c>
    </row>
    <row r="1867" spans="1:21">
      <c r="A1867" s="41" t="s">
        <v>33</v>
      </c>
      <c r="B1867" s="94" t="s">
        <v>6284</v>
      </c>
      <c r="C1867" s="74">
        <f t="shared" si="337"/>
        <v>0.25752391608000003</v>
      </c>
      <c r="D1867" s="74">
        <f t="shared" si="338"/>
        <v>1.9602860180000001E-2</v>
      </c>
      <c r="E1867" s="74">
        <f t="shared" si="339"/>
        <v>0.1425016711</v>
      </c>
      <c r="F1867" s="74">
        <f t="shared" si="340"/>
        <v>1.58579028E-2</v>
      </c>
      <c r="G1867" s="98">
        <v>7.9561482000000003E-2</v>
      </c>
      <c r="H1867" s="80">
        <v>4.5323930999999996E-3</v>
      </c>
      <c r="I1867" s="80">
        <v>8.5164665000000001E-2</v>
      </c>
      <c r="J1867" s="80">
        <v>1.3913803000000001E-2</v>
      </c>
      <c r="K1867" s="80">
        <v>3.8063595999999998E-3</v>
      </c>
      <c r="L1867" s="80">
        <v>2.4636888000000002E-4</v>
      </c>
      <c r="M1867" s="80">
        <v>1.6363287000000001E-3</v>
      </c>
      <c r="N1867" s="80">
        <v>5.2804613E-2</v>
      </c>
      <c r="O1867" s="80">
        <v>2.0014638E-3</v>
      </c>
      <c r="P1867" s="80">
        <v>0</v>
      </c>
      <c r="Q1867" s="80">
        <v>3.1013498E-3</v>
      </c>
      <c r="R1867" s="80">
        <v>3.9228531000000001E-3</v>
      </c>
      <c r="S1867" s="80">
        <v>6.8322360999999998E-3</v>
      </c>
      <c r="T1867" s="80"/>
      <c r="U1867" s="93">
        <f t="shared" si="341"/>
        <v>0.68587484482758621</v>
      </c>
    </row>
    <row r="1868" spans="1:21">
      <c r="A1868" s="41" t="s">
        <v>33</v>
      </c>
      <c r="B1868" s="94" t="s">
        <v>6285</v>
      </c>
      <c r="C1868" s="74">
        <f t="shared" si="337"/>
        <v>0.25812734027000001</v>
      </c>
      <c r="D1868" s="74">
        <f t="shared" si="338"/>
        <v>1.9621212470000003E-2</v>
      </c>
      <c r="E1868" s="74">
        <f t="shared" si="339"/>
        <v>0.1424630999</v>
      </c>
      <c r="F1868" s="74">
        <f t="shared" si="340"/>
        <v>1.6029867900000001E-2</v>
      </c>
      <c r="G1868" s="98">
        <v>8.001316E-2</v>
      </c>
      <c r="H1868" s="80">
        <v>4.5442438999999998E-3</v>
      </c>
      <c r="I1868" s="80">
        <v>8.5289714000000003E-2</v>
      </c>
      <c r="J1868" s="80">
        <v>1.3930585000000001E-2</v>
      </c>
      <c r="K1868" s="80">
        <v>3.8049656999999998E-3</v>
      </c>
      <c r="L1868" s="80">
        <v>2.4616786999999998E-4</v>
      </c>
      <c r="M1868" s="80">
        <v>1.6394939E-3</v>
      </c>
      <c r="N1868" s="80">
        <v>5.2629141999999997E-2</v>
      </c>
      <c r="O1868" s="80">
        <v>2.0021539999999999E-3</v>
      </c>
      <c r="P1868" s="80">
        <v>0</v>
      </c>
      <c r="Q1868" s="80">
        <v>3.2315515000000002E-3</v>
      </c>
      <c r="R1868" s="80">
        <v>3.9146692E-3</v>
      </c>
      <c r="S1868" s="80">
        <v>6.8814931999999999E-3</v>
      </c>
      <c r="T1868" s="80"/>
      <c r="U1868" s="93">
        <f t="shared" si="341"/>
        <v>0.68976862068965517</v>
      </c>
    </row>
    <row r="1869" spans="1:21">
      <c r="A1869" s="41" t="s">
        <v>33</v>
      </c>
      <c r="B1869" s="94" t="s">
        <v>6286</v>
      </c>
      <c r="C1869" s="74">
        <f t="shared" si="337"/>
        <v>0.25789435856999998</v>
      </c>
      <c r="D1869" s="74">
        <f t="shared" si="338"/>
        <v>1.9649288770000002E-2</v>
      </c>
      <c r="E1869" s="74">
        <f t="shared" si="339"/>
        <v>0.14250457649999998</v>
      </c>
      <c r="F1869" s="74">
        <f t="shared" si="340"/>
        <v>1.59889353E-2</v>
      </c>
      <c r="G1869" s="98">
        <v>7.9751558E-2</v>
      </c>
      <c r="H1869" s="80">
        <v>4.5322894999999998E-3</v>
      </c>
      <c r="I1869" s="80">
        <v>8.5149220999999997E-2</v>
      </c>
      <c r="J1869" s="80">
        <v>1.3953470000000001E-2</v>
      </c>
      <c r="K1869" s="80">
        <v>3.8129168999999998E-3</v>
      </c>
      <c r="L1869" s="80">
        <v>2.4601007E-4</v>
      </c>
      <c r="M1869" s="80">
        <v>1.6368918E-3</v>
      </c>
      <c r="N1869" s="80">
        <v>5.2823066000000002E-2</v>
      </c>
      <c r="O1869" s="80">
        <v>2.0033097999999998E-3</v>
      </c>
      <c r="P1869" s="80">
        <v>0</v>
      </c>
      <c r="Q1869" s="80">
        <v>3.1018873999999999E-3</v>
      </c>
      <c r="R1869" s="80">
        <v>3.9241103999999999E-3</v>
      </c>
      <c r="S1869" s="80">
        <v>6.9596277000000002E-3</v>
      </c>
      <c r="T1869" s="80"/>
      <c r="U1869" s="93">
        <f t="shared" si="341"/>
        <v>0.6875134310344827</v>
      </c>
    </row>
    <row r="1870" spans="1:21">
      <c r="A1870" s="41" t="s">
        <v>33</v>
      </c>
      <c r="B1870" s="94" t="s">
        <v>6287</v>
      </c>
      <c r="C1870" s="74">
        <f t="shared" si="337"/>
        <v>0.25384422634000003</v>
      </c>
      <c r="D1870" s="74">
        <f t="shared" si="338"/>
        <v>2.0412578439999999E-2</v>
      </c>
      <c r="E1870" s="74">
        <f t="shared" si="339"/>
        <v>0.15141433830000001</v>
      </c>
      <c r="F1870" s="74">
        <f t="shared" si="340"/>
        <v>1.10864916E-2</v>
      </c>
      <c r="G1870" s="98">
        <v>7.0930818000000007E-2</v>
      </c>
      <c r="H1870" s="80">
        <v>4.8779723000000001E-3</v>
      </c>
      <c r="I1870" s="80">
        <v>9.0773045999999996E-2</v>
      </c>
      <c r="J1870" s="80">
        <v>1.4904025E-2</v>
      </c>
      <c r="K1870" s="80">
        <v>3.6621137000000001E-3</v>
      </c>
      <c r="L1870" s="80">
        <v>2.1896943999999999E-4</v>
      </c>
      <c r="M1870" s="80">
        <v>1.6274703000000001E-3</v>
      </c>
      <c r="N1870" s="80">
        <v>5.5763319999999998E-2</v>
      </c>
      <c r="O1870" s="80">
        <v>1.8179000999999999E-3</v>
      </c>
      <c r="P1870" s="80">
        <v>0</v>
      </c>
      <c r="Q1870" s="80">
        <v>2.9447753999999999E-3</v>
      </c>
      <c r="R1870" s="80">
        <v>4.9500893000000001E-3</v>
      </c>
      <c r="S1870" s="80">
        <v>1.3737268000000001E-3</v>
      </c>
      <c r="T1870" s="80"/>
      <c r="U1870" s="93">
        <f t="shared" si="341"/>
        <v>0.61147256896551727</v>
      </c>
    </row>
    <row r="1871" spans="1:21">
      <c r="A1871" s="41" t="s">
        <v>33</v>
      </c>
      <c r="B1871" s="94" t="s">
        <v>6288</v>
      </c>
      <c r="C1871" s="74">
        <f t="shared" si="337"/>
        <v>0.28269714559000003</v>
      </c>
      <c r="D1871" s="74">
        <f t="shared" si="338"/>
        <v>1.5919724989999998E-2</v>
      </c>
      <c r="E1871" s="74">
        <f t="shared" si="339"/>
        <v>0.182599751</v>
      </c>
      <c r="F1871" s="74">
        <f t="shared" si="340"/>
        <v>1.9291188600000002E-2</v>
      </c>
      <c r="G1871" s="98">
        <v>6.4886480999999996E-2</v>
      </c>
      <c r="H1871" s="80">
        <v>4.7378719999999997E-3</v>
      </c>
      <c r="I1871" s="80">
        <v>5.8761579000000001E-2</v>
      </c>
      <c r="J1871" s="80">
        <v>1.1134035E-2</v>
      </c>
      <c r="K1871" s="80">
        <v>3.1842608999999998E-3</v>
      </c>
      <c r="L1871" s="80">
        <v>2.0882558999999999E-4</v>
      </c>
      <c r="M1871" s="80">
        <v>1.3926035E-3</v>
      </c>
      <c r="N1871" s="80">
        <v>0.11910030000000001</v>
      </c>
      <c r="O1871" s="80">
        <v>1.9798916999999999E-3</v>
      </c>
      <c r="P1871" s="80">
        <v>0</v>
      </c>
      <c r="Q1871" s="80">
        <v>3.3194043999999999E-3</v>
      </c>
      <c r="R1871" s="80">
        <v>3.5320985000000002E-3</v>
      </c>
      <c r="S1871" s="80">
        <v>1.0459794E-2</v>
      </c>
      <c r="T1871" s="80"/>
      <c r="U1871" s="93">
        <f t="shared" si="341"/>
        <v>0.55936621551724131</v>
      </c>
    </row>
    <row r="1872" spans="1:21">
      <c r="A1872" s="41" t="s">
        <v>33</v>
      </c>
      <c r="B1872" s="94" t="s">
        <v>6289</v>
      </c>
      <c r="C1872" s="74">
        <f t="shared" si="337"/>
        <v>0.24610457541</v>
      </c>
      <c r="D1872" s="74">
        <f t="shared" si="338"/>
        <v>1.464822241E-2</v>
      </c>
      <c r="E1872" s="74">
        <f t="shared" si="339"/>
        <v>0.1553076877</v>
      </c>
      <c r="F1872" s="74">
        <f t="shared" si="340"/>
        <v>1.67335703E-2</v>
      </c>
      <c r="G1872" s="98">
        <v>5.9415095000000001E-2</v>
      </c>
      <c r="H1872" s="80">
        <v>3.8828516999999999E-3</v>
      </c>
      <c r="I1872" s="80">
        <v>5.4486648999999998E-2</v>
      </c>
      <c r="J1872" s="80">
        <v>1.0579906E-2</v>
      </c>
      <c r="K1872" s="80">
        <v>2.6818611999999999E-3</v>
      </c>
      <c r="L1872" s="80">
        <v>1.7836560999999999E-4</v>
      </c>
      <c r="M1872" s="80">
        <v>1.2080896000000001E-3</v>
      </c>
      <c r="N1872" s="80">
        <v>9.6938186999999995E-2</v>
      </c>
      <c r="O1872" s="80">
        <v>1.6782298000000001E-3</v>
      </c>
      <c r="P1872" s="80">
        <v>0</v>
      </c>
      <c r="Q1872" s="80">
        <v>2.7206282000000002E-3</v>
      </c>
      <c r="R1872" s="80">
        <v>3.0802410000000001E-3</v>
      </c>
      <c r="S1872" s="80">
        <v>9.2544713000000008E-3</v>
      </c>
      <c r="T1872" s="80"/>
      <c r="U1872" s="93">
        <f t="shared" si="341"/>
        <v>0.51219909482758619</v>
      </c>
    </row>
    <row r="1873" spans="1:21">
      <c r="A1873" s="41" t="s">
        <v>33</v>
      </c>
      <c r="B1873" s="94" t="s">
        <v>6290</v>
      </c>
      <c r="C1873" s="74">
        <f t="shared" si="337"/>
        <v>0.21099941927999999</v>
      </c>
      <c r="D1873" s="74">
        <f t="shared" si="338"/>
        <v>1.6028648580000002E-2</v>
      </c>
      <c r="E1873" s="74">
        <f t="shared" si="339"/>
        <v>0.1165344099</v>
      </c>
      <c r="F1873" s="74">
        <f t="shared" si="340"/>
        <v>1.30554178E-2</v>
      </c>
      <c r="G1873" s="98">
        <v>6.5380942999999997E-2</v>
      </c>
      <c r="H1873" s="80">
        <v>3.7118009000000002E-3</v>
      </c>
      <c r="I1873" s="80">
        <v>6.9791017999999996E-2</v>
      </c>
      <c r="J1873" s="80">
        <v>1.1378295E-2</v>
      </c>
      <c r="K1873" s="80">
        <v>3.1084031000000001E-3</v>
      </c>
      <c r="L1873" s="80">
        <v>2.0142568E-4</v>
      </c>
      <c r="M1873" s="80">
        <v>1.3405247999999999E-3</v>
      </c>
      <c r="N1873" s="80">
        <v>4.3031591000000001E-2</v>
      </c>
      <c r="O1873" s="80">
        <v>1.6348719000000001E-3</v>
      </c>
      <c r="P1873" s="80">
        <v>0</v>
      </c>
      <c r="Q1873" s="80">
        <v>2.6408757999999998E-3</v>
      </c>
      <c r="R1873" s="80">
        <v>3.2019294999999998E-3</v>
      </c>
      <c r="S1873" s="80">
        <v>5.5777405999999996E-3</v>
      </c>
      <c r="T1873" s="80"/>
      <c r="U1873" s="93">
        <f t="shared" si="341"/>
        <v>0.5636288189655172</v>
      </c>
    </row>
    <row r="1874" spans="1:21">
      <c r="A1874" s="41" t="s">
        <v>33</v>
      </c>
      <c r="B1874" s="94" t="s">
        <v>6291</v>
      </c>
      <c r="C1874" s="74">
        <f t="shared" si="337"/>
        <v>0.21070138544</v>
      </c>
      <c r="D1874" s="74">
        <f t="shared" si="338"/>
        <v>1.6038703140000003E-2</v>
      </c>
      <c r="E1874" s="74">
        <f t="shared" si="339"/>
        <v>0.11659227659999999</v>
      </c>
      <c r="F1874" s="74">
        <f t="shared" si="340"/>
        <v>1.2974647700000001E-2</v>
      </c>
      <c r="G1874" s="98">
        <v>6.5095758000000004E-2</v>
      </c>
      <c r="H1874" s="80">
        <v>3.7083215999999999E-3</v>
      </c>
      <c r="I1874" s="80">
        <v>6.9680180999999994E-2</v>
      </c>
      <c r="J1874" s="80">
        <v>1.138402E-2</v>
      </c>
      <c r="K1874" s="80">
        <v>3.1142942000000002E-3</v>
      </c>
      <c r="L1874" s="80">
        <v>2.0157454E-4</v>
      </c>
      <c r="M1874" s="80">
        <v>1.3388143999999999E-3</v>
      </c>
      <c r="N1874" s="80">
        <v>4.3203774E-2</v>
      </c>
      <c r="O1874" s="80">
        <v>1.6375612999999999E-3</v>
      </c>
      <c r="P1874" s="80">
        <v>0</v>
      </c>
      <c r="Q1874" s="80">
        <v>2.5374680000000002E-3</v>
      </c>
      <c r="R1874" s="80">
        <v>3.2096071000000002E-3</v>
      </c>
      <c r="S1874" s="80">
        <v>5.5900113000000003E-3</v>
      </c>
      <c r="T1874" s="80"/>
      <c r="U1874" s="93">
        <f t="shared" si="341"/>
        <v>0.56117032758620689</v>
      </c>
    </row>
    <row r="1875" spans="1:21">
      <c r="A1875" s="41" t="s">
        <v>33</v>
      </c>
      <c r="B1875" s="94" t="s">
        <v>6292</v>
      </c>
      <c r="C1875" s="74">
        <f t="shared" si="337"/>
        <v>0.21119509617000001</v>
      </c>
      <c r="D1875" s="74">
        <f t="shared" si="338"/>
        <v>1.6053718869999997E-2</v>
      </c>
      <c r="E1875" s="74">
        <f t="shared" si="339"/>
        <v>0.1165607178</v>
      </c>
      <c r="F1875" s="74">
        <f t="shared" si="340"/>
        <v>1.31153465E-2</v>
      </c>
      <c r="G1875" s="98">
        <v>6.5465312999999997E-2</v>
      </c>
      <c r="H1875" s="80">
        <v>3.7180177999999999E-3</v>
      </c>
      <c r="I1875" s="80">
        <v>6.9782493000000001E-2</v>
      </c>
      <c r="J1875" s="80">
        <v>1.1397750999999999E-2</v>
      </c>
      <c r="K1875" s="80">
        <v>3.1131536999999998E-3</v>
      </c>
      <c r="L1875" s="80">
        <v>2.0141007E-4</v>
      </c>
      <c r="M1875" s="80">
        <v>1.3414041000000001E-3</v>
      </c>
      <c r="N1875" s="80">
        <v>4.3060207000000003E-2</v>
      </c>
      <c r="O1875" s="80">
        <v>1.6381259999999999E-3</v>
      </c>
      <c r="P1875" s="80">
        <v>0</v>
      </c>
      <c r="Q1875" s="80">
        <v>2.6439966999999998E-3</v>
      </c>
      <c r="R1875" s="80">
        <v>3.2029112000000002E-3</v>
      </c>
      <c r="S1875" s="80">
        <v>5.6303126000000004E-3</v>
      </c>
      <c r="T1875" s="80"/>
      <c r="U1875" s="93">
        <f t="shared" si="341"/>
        <v>0.56435614655172406</v>
      </c>
    </row>
    <row r="1876" spans="1:21">
      <c r="A1876" s="41" t="s">
        <v>33</v>
      </c>
      <c r="B1876" s="94" t="s">
        <v>6293</v>
      </c>
      <c r="C1876" s="74">
        <f t="shared" si="337"/>
        <v>0.21100447646999998</v>
      </c>
      <c r="D1876" s="74">
        <f t="shared" si="338"/>
        <v>1.6076690370000001E-2</v>
      </c>
      <c r="E1876" s="74">
        <f t="shared" si="339"/>
        <v>0.11659465489999998</v>
      </c>
      <c r="F1876" s="74">
        <f t="shared" si="340"/>
        <v>1.30818562E-2</v>
      </c>
      <c r="G1876" s="98">
        <v>6.5251274999999997E-2</v>
      </c>
      <c r="H1876" s="80">
        <v>3.7082369E-3</v>
      </c>
      <c r="I1876" s="80">
        <v>6.9667544999999997E-2</v>
      </c>
      <c r="J1876" s="80">
        <v>1.1416475000000001E-2</v>
      </c>
      <c r="K1876" s="80">
        <v>3.1196593E-3</v>
      </c>
      <c r="L1876" s="80">
        <v>2.0128097E-4</v>
      </c>
      <c r="M1876" s="80">
        <v>1.3392751E-3</v>
      </c>
      <c r="N1876" s="80">
        <v>4.3218872999999998E-2</v>
      </c>
      <c r="O1876" s="80">
        <v>1.6390716E-3</v>
      </c>
      <c r="P1876" s="80">
        <v>0</v>
      </c>
      <c r="Q1876" s="80">
        <v>2.5379079000000001E-3</v>
      </c>
      <c r="R1876" s="80">
        <v>3.2106358000000002E-3</v>
      </c>
      <c r="S1876" s="80">
        <v>5.6942408999999996E-3</v>
      </c>
      <c r="T1876" s="80"/>
      <c r="U1876" s="93">
        <f t="shared" si="341"/>
        <v>0.56251099137931027</v>
      </c>
    </row>
    <row r="1877" spans="1:21">
      <c r="A1877" s="41" t="s">
        <v>33</v>
      </c>
      <c r="B1877" s="94" t="s">
        <v>6294</v>
      </c>
      <c r="C1877" s="74">
        <f t="shared" si="337"/>
        <v>0.20769073030999999</v>
      </c>
      <c r="D1877" s="74">
        <f t="shared" si="338"/>
        <v>1.6701200209999999E-2</v>
      </c>
      <c r="E1877" s="74">
        <f t="shared" si="339"/>
        <v>0.12388445819999999</v>
      </c>
      <c r="F1877" s="74">
        <f t="shared" si="340"/>
        <v>9.0707658999999996E-3</v>
      </c>
      <c r="G1877" s="98">
        <v>5.8034306000000001E-2</v>
      </c>
      <c r="H1877" s="80">
        <v>3.9910681999999996E-3</v>
      </c>
      <c r="I1877" s="80">
        <v>7.4268855999999994E-2</v>
      </c>
      <c r="J1877" s="80">
        <v>1.2194201999999999E-2</v>
      </c>
      <c r="K1877" s="80">
        <v>2.9962748E-3</v>
      </c>
      <c r="L1877" s="80">
        <v>1.7915680999999999E-4</v>
      </c>
      <c r="M1877" s="80">
        <v>1.3315665999999999E-3</v>
      </c>
      <c r="N1877" s="80">
        <v>4.5624534000000001E-2</v>
      </c>
      <c r="O1877" s="80">
        <v>1.4873728000000001E-3</v>
      </c>
      <c r="P1877" s="80">
        <v>0</v>
      </c>
      <c r="Q1877" s="80">
        <v>2.4093616999999999E-3</v>
      </c>
      <c r="R1877" s="80">
        <v>4.0500731E-3</v>
      </c>
      <c r="S1877" s="80">
        <v>1.1239583000000001E-3</v>
      </c>
      <c r="T1877" s="80"/>
      <c r="U1877" s="93">
        <f t="shared" si="341"/>
        <v>0.50029574137931032</v>
      </c>
    </row>
    <row r="1878" spans="1:21">
      <c r="A1878" s="41" t="s">
        <v>33</v>
      </c>
      <c r="B1878" s="94" t="s">
        <v>6295</v>
      </c>
      <c r="C1878" s="74">
        <f t="shared" si="337"/>
        <v>0.23129766770000001</v>
      </c>
      <c r="D1878" s="74">
        <f t="shared" si="338"/>
        <v>1.3025229499999999E-2</v>
      </c>
      <c r="E1878" s="74">
        <f t="shared" si="339"/>
        <v>0.1493997997</v>
      </c>
      <c r="F1878" s="74">
        <f t="shared" si="340"/>
        <v>1.5783699499999998E-2</v>
      </c>
      <c r="G1878" s="98">
        <v>5.3088939000000002E-2</v>
      </c>
      <c r="H1878" s="80">
        <v>3.8764406999999999E-3</v>
      </c>
      <c r="I1878" s="80">
        <v>4.8077654999999997E-2</v>
      </c>
      <c r="J1878" s="80">
        <v>9.1096648999999998E-3</v>
      </c>
      <c r="K1878" s="80">
        <v>2.6053043999999998E-3</v>
      </c>
      <c r="L1878" s="80">
        <v>1.708573E-4</v>
      </c>
      <c r="M1878" s="80">
        <v>1.1394029E-3</v>
      </c>
      <c r="N1878" s="80">
        <v>9.7445703999999994E-2</v>
      </c>
      <c r="O1878" s="80">
        <v>1.6199114000000001E-3</v>
      </c>
      <c r="P1878" s="80">
        <v>0</v>
      </c>
      <c r="Q1878" s="80">
        <v>2.7158763E-3</v>
      </c>
      <c r="R1878" s="80">
        <v>2.8898986999999999E-3</v>
      </c>
      <c r="S1878" s="80">
        <v>8.5580130999999993E-3</v>
      </c>
      <c r="T1878" s="80"/>
      <c r="U1878" s="93">
        <f t="shared" si="341"/>
        <v>0.45766326724137929</v>
      </c>
    </row>
    <row r="1879" spans="1:21">
      <c r="A1879" s="41" t="s">
        <v>33</v>
      </c>
      <c r="B1879" s="94" t="s">
        <v>6296</v>
      </c>
      <c r="C1879" s="74">
        <f t="shared" si="337"/>
        <v>0.56816735843999999</v>
      </c>
      <c r="D1879" s="74">
        <f t="shared" si="338"/>
        <v>3.3817501139999998E-2</v>
      </c>
      <c r="E1879" s="74">
        <f t="shared" si="339"/>
        <v>0.35854985449999999</v>
      </c>
      <c r="F1879" s="74">
        <f t="shared" si="340"/>
        <v>3.86318228E-2</v>
      </c>
      <c r="G1879" s="98">
        <v>0.13716818</v>
      </c>
      <c r="H1879" s="80">
        <v>8.9641145000000002E-3</v>
      </c>
      <c r="I1879" s="80">
        <v>0.12579017000000001</v>
      </c>
      <c r="J1879" s="80">
        <v>2.4425215E-2</v>
      </c>
      <c r="K1879" s="80">
        <v>6.1914574000000002E-3</v>
      </c>
      <c r="L1879" s="80">
        <v>4.1178234000000002E-4</v>
      </c>
      <c r="M1879" s="80">
        <v>2.7890464E-3</v>
      </c>
      <c r="N1879" s="80">
        <v>0.22379557</v>
      </c>
      <c r="O1879" s="80">
        <v>3.8744316E-3</v>
      </c>
      <c r="P1879" s="80">
        <v>0</v>
      </c>
      <c r="Q1879" s="80">
        <v>6.2809564999999996E-3</v>
      </c>
      <c r="R1879" s="80">
        <v>7.1111737E-3</v>
      </c>
      <c r="S1879" s="80">
        <v>2.1365261E-2</v>
      </c>
      <c r="T1879" s="80"/>
      <c r="U1879" s="93">
        <f t="shared" si="341"/>
        <v>1.1824843103448275</v>
      </c>
    </row>
    <row r="1880" spans="1:21">
      <c r="A1880" s="41" t="s">
        <v>33</v>
      </c>
      <c r="B1880" s="94" t="s">
        <v>6297</v>
      </c>
      <c r="C1880" s="74">
        <f t="shared" si="337"/>
        <v>0.48712211328999999</v>
      </c>
      <c r="D1880" s="74">
        <f t="shared" si="338"/>
        <v>3.700441149E-2</v>
      </c>
      <c r="E1880" s="74">
        <f t="shared" si="339"/>
        <v>0.26903622639999997</v>
      </c>
      <c r="F1880" s="74">
        <f t="shared" si="340"/>
        <v>3.0140285399999998E-2</v>
      </c>
      <c r="G1880" s="98">
        <v>0.15094119</v>
      </c>
      <c r="H1880" s="80">
        <v>8.5692193999999996E-3</v>
      </c>
      <c r="I1880" s="80">
        <v>0.16112246999999999</v>
      </c>
      <c r="J1880" s="80">
        <v>2.6268409999999999E-2</v>
      </c>
      <c r="K1880" s="80">
        <v>7.1761899000000002E-3</v>
      </c>
      <c r="L1880" s="80">
        <v>4.6501978999999999E-4</v>
      </c>
      <c r="M1880" s="80">
        <v>3.0947917999999998E-3</v>
      </c>
      <c r="N1880" s="80">
        <v>9.9344536999999997E-2</v>
      </c>
      <c r="O1880" s="80">
        <v>3.7743338999999998E-3</v>
      </c>
      <c r="P1880" s="80">
        <v>0</v>
      </c>
      <c r="Q1880" s="80">
        <v>6.0968367000000002E-3</v>
      </c>
      <c r="R1880" s="80">
        <v>7.3921087999999999E-3</v>
      </c>
      <c r="S1880" s="80">
        <v>1.2877006E-2</v>
      </c>
      <c r="T1880" s="80"/>
      <c r="U1880" s="93">
        <f t="shared" si="341"/>
        <v>1.3012171551724137</v>
      </c>
    </row>
    <row r="1881" spans="1:21">
      <c r="A1881" s="41" t="s">
        <v>33</v>
      </c>
      <c r="B1881" s="94" t="s">
        <v>6298</v>
      </c>
      <c r="C1881" s="74">
        <f t="shared" si="337"/>
        <v>0.48643406424000002</v>
      </c>
      <c r="D1881" s="74">
        <f t="shared" si="338"/>
        <v>3.7027623839999996E-2</v>
      </c>
      <c r="E1881" s="74">
        <f t="shared" si="339"/>
        <v>0.269169824</v>
      </c>
      <c r="F1881" s="74">
        <f t="shared" si="340"/>
        <v>2.9953816400000003E-2</v>
      </c>
      <c r="G1881" s="98">
        <v>0.15028279999999999</v>
      </c>
      <c r="H1881" s="80">
        <v>8.5611869999999996E-3</v>
      </c>
      <c r="I1881" s="80">
        <v>0.16086659</v>
      </c>
      <c r="J1881" s="80">
        <v>2.6281626999999998E-2</v>
      </c>
      <c r="K1881" s="80">
        <v>7.1897903000000003E-3</v>
      </c>
      <c r="L1881" s="80">
        <v>4.6536344000000003E-4</v>
      </c>
      <c r="M1881" s="80">
        <v>3.0908430999999998E-3</v>
      </c>
      <c r="N1881" s="80">
        <v>9.9742047E-2</v>
      </c>
      <c r="O1881" s="80">
        <v>3.7805426999999998E-3</v>
      </c>
      <c r="P1881" s="80">
        <v>0</v>
      </c>
      <c r="Q1881" s="80">
        <v>5.8581051000000002E-3</v>
      </c>
      <c r="R1881" s="80">
        <v>7.4098336000000004E-3</v>
      </c>
      <c r="S1881" s="80">
        <v>1.2905335E-2</v>
      </c>
      <c r="T1881" s="80"/>
      <c r="U1881" s="93">
        <f t="shared" si="341"/>
        <v>1.2955413793103447</v>
      </c>
    </row>
    <row r="1882" spans="1:21">
      <c r="A1882" s="41" t="s">
        <v>33</v>
      </c>
      <c r="B1882" s="94" t="s">
        <v>6299</v>
      </c>
      <c r="C1882" s="74">
        <f t="shared" si="337"/>
        <v>0.48757386305</v>
      </c>
      <c r="D1882" s="74">
        <f t="shared" si="338"/>
        <v>3.7062289849999999E-2</v>
      </c>
      <c r="E1882" s="74">
        <f t="shared" si="339"/>
        <v>0.26909696389999999</v>
      </c>
      <c r="F1882" s="74">
        <f t="shared" si="340"/>
        <v>3.02786393E-2</v>
      </c>
      <c r="G1882" s="98">
        <v>0.15113597000000001</v>
      </c>
      <c r="H1882" s="80">
        <v>8.5835718999999998E-3</v>
      </c>
      <c r="I1882" s="80">
        <v>0.16110279</v>
      </c>
      <c r="J1882" s="80">
        <v>2.6313327000000001E-2</v>
      </c>
      <c r="K1882" s="80">
        <v>7.1871573000000001E-3</v>
      </c>
      <c r="L1882" s="80">
        <v>4.6498375000000002E-4</v>
      </c>
      <c r="M1882" s="80">
        <v>3.0968217999999999E-3</v>
      </c>
      <c r="N1882" s="80">
        <v>9.9410602000000001E-2</v>
      </c>
      <c r="O1882" s="80">
        <v>3.7818463999999999E-3</v>
      </c>
      <c r="P1882" s="80">
        <v>0</v>
      </c>
      <c r="Q1882" s="80">
        <v>6.1040418000000004E-3</v>
      </c>
      <c r="R1882" s="80">
        <v>7.3943751000000004E-3</v>
      </c>
      <c r="S1882" s="80">
        <v>1.2998376000000001E-2</v>
      </c>
      <c r="T1882" s="80"/>
      <c r="U1882" s="93">
        <f t="shared" si="341"/>
        <v>1.3028962931034482</v>
      </c>
    </row>
    <row r="1883" spans="1:21">
      <c r="A1883" s="41" t="s">
        <v>33</v>
      </c>
      <c r="B1883" s="94" t="s">
        <v>6300</v>
      </c>
      <c r="C1883" s="74">
        <f t="shared" si="337"/>
        <v>0.48713378910000005</v>
      </c>
      <c r="D1883" s="74">
        <f t="shared" si="338"/>
        <v>3.7115322900000004E-2</v>
      </c>
      <c r="E1883" s="74">
        <f t="shared" si="339"/>
        <v>0.26917531439999998</v>
      </c>
      <c r="F1883" s="74">
        <f t="shared" si="340"/>
        <v>3.02013218E-2</v>
      </c>
      <c r="G1883" s="98">
        <v>0.15064183</v>
      </c>
      <c r="H1883" s="80">
        <v>8.5609914000000006E-3</v>
      </c>
      <c r="I1883" s="80">
        <v>0.16083742000000001</v>
      </c>
      <c r="J1883" s="80">
        <v>2.6356554000000001E-2</v>
      </c>
      <c r="K1883" s="80">
        <v>7.2021764000000004E-3</v>
      </c>
      <c r="L1883" s="80">
        <v>4.6468570000000002E-4</v>
      </c>
      <c r="M1883" s="80">
        <v>3.0919068E-3</v>
      </c>
      <c r="N1883" s="80">
        <v>9.9776903E-2</v>
      </c>
      <c r="O1883" s="80">
        <v>3.7840296000000002E-3</v>
      </c>
      <c r="P1883" s="80">
        <v>0</v>
      </c>
      <c r="Q1883" s="80">
        <v>5.8591206999999996E-3</v>
      </c>
      <c r="R1883" s="80">
        <v>7.4122084999999997E-3</v>
      </c>
      <c r="S1883" s="80">
        <v>1.3145963E-2</v>
      </c>
      <c r="T1883" s="80"/>
      <c r="U1883" s="93">
        <f t="shared" si="341"/>
        <v>1.2986364655172413</v>
      </c>
    </row>
    <row r="1884" spans="1:21">
      <c r="A1884" s="41" t="s">
        <v>33</v>
      </c>
      <c r="B1884" s="94" t="s">
        <v>6301</v>
      </c>
      <c r="C1884" s="74">
        <f t="shared" si="337"/>
        <v>0.47948354062999998</v>
      </c>
      <c r="D1884" s="74">
        <f t="shared" si="338"/>
        <v>3.8557092229999999E-2</v>
      </c>
      <c r="E1884" s="74">
        <f t="shared" si="339"/>
        <v>0.28600486759999999</v>
      </c>
      <c r="F1884" s="74">
        <f t="shared" si="340"/>
        <v>2.0941150799999999E-2</v>
      </c>
      <c r="G1884" s="98">
        <v>0.13398043000000001</v>
      </c>
      <c r="H1884" s="80">
        <v>9.2139475999999994E-3</v>
      </c>
      <c r="I1884" s="80">
        <v>0.17146020000000001</v>
      </c>
      <c r="J1884" s="80">
        <v>2.8152046999999999E-2</v>
      </c>
      <c r="K1884" s="80">
        <v>6.9173257999999996E-3</v>
      </c>
      <c r="L1884" s="80">
        <v>4.1360893000000001E-4</v>
      </c>
      <c r="M1884" s="80">
        <v>3.0741104999999999E-3</v>
      </c>
      <c r="N1884" s="80">
        <v>0.10533072</v>
      </c>
      <c r="O1884" s="80">
        <v>3.4338112999999998E-3</v>
      </c>
      <c r="P1884" s="80">
        <v>0</v>
      </c>
      <c r="Q1884" s="80">
        <v>5.5623534999999997E-3</v>
      </c>
      <c r="R1884" s="80">
        <v>9.3501686999999997E-3</v>
      </c>
      <c r="S1884" s="80">
        <v>2.5948172999999998E-3</v>
      </c>
      <c r="T1884" s="80"/>
      <c r="U1884" s="93">
        <f t="shared" si="341"/>
        <v>1.1550037068965517</v>
      </c>
    </row>
    <row r="1885" spans="1:21">
      <c r="A1885" s="41" t="s">
        <v>33</v>
      </c>
      <c r="B1885" s="94" t="s">
        <v>6302</v>
      </c>
      <c r="C1885" s="74">
        <f t="shared" si="337"/>
        <v>0.53398349642999998</v>
      </c>
      <c r="D1885" s="74">
        <f t="shared" si="338"/>
        <v>3.0070591730000006E-2</v>
      </c>
      <c r="E1885" s="74">
        <f t="shared" si="339"/>
        <v>0.34491064380000003</v>
      </c>
      <c r="F1885" s="74">
        <f t="shared" si="340"/>
        <v>3.6438910900000003E-2</v>
      </c>
      <c r="G1885" s="98">
        <v>0.12256335</v>
      </c>
      <c r="H1885" s="80">
        <v>8.9493138000000007E-3</v>
      </c>
      <c r="I1885" s="80">
        <v>0.11099409</v>
      </c>
      <c r="J1885" s="80">
        <v>2.1030955E-2</v>
      </c>
      <c r="K1885" s="80">
        <v>6.0147150999999999E-3</v>
      </c>
      <c r="L1885" s="80">
        <v>3.9444833000000002E-4</v>
      </c>
      <c r="M1885" s="80">
        <v>2.6304733E-3</v>
      </c>
      <c r="N1885" s="80">
        <v>0.22496724000000001</v>
      </c>
      <c r="O1885" s="80">
        <v>3.7397953999999999E-3</v>
      </c>
      <c r="P1885" s="80">
        <v>0</v>
      </c>
      <c r="Q1885" s="80">
        <v>6.269986E-3</v>
      </c>
      <c r="R1885" s="80">
        <v>6.6717414999999999E-3</v>
      </c>
      <c r="S1885" s="80">
        <v>1.9757388000000001E-2</v>
      </c>
      <c r="T1885" s="80"/>
      <c r="U1885" s="93">
        <f t="shared" si="341"/>
        <v>1.0565806034482759</v>
      </c>
    </row>
    <row r="1886" spans="1:21">
      <c r="A1886" s="41" t="s">
        <v>33</v>
      </c>
      <c r="B1886" s="94" t="s">
        <v>6303</v>
      </c>
      <c r="C1886" s="74">
        <f t="shared" si="337"/>
        <v>0.75699944351000004</v>
      </c>
      <c r="D1886" s="74">
        <f t="shared" si="338"/>
        <v>4.5056847010000005E-2</v>
      </c>
      <c r="E1886" s="74">
        <f t="shared" si="339"/>
        <v>0.47771494400000003</v>
      </c>
      <c r="F1886" s="74">
        <f t="shared" si="340"/>
        <v>5.1471222499999997E-2</v>
      </c>
      <c r="G1886" s="98">
        <v>0.18275643</v>
      </c>
      <c r="H1886" s="80">
        <v>1.1943364E-2</v>
      </c>
      <c r="I1886" s="80">
        <v>0.16759689999999999</v>
      </c>
      <c r="J1886" s="80">
        <v>3.2543006999999999E-2</v>
      </c>
      <c r="K1886" s="80">
        <v>8.2492064000000004E-3</v>
      </c>
      <c r="L1886" s="80">
        <v>5.4863940999999995E-4</v>
      </c>
      <c r="M1886" s="80">
        <v>3.7159941999999999E-3</v>
      </c>
      <c r="N1886" s="80">
        <v>0.29817468000000003</v>
      </c>
      <c r="O1886" s="80">
        <v>5.1621104000000003E-3</v>
      </c>
      <c r="P1886" s="80">
        <v>0</v>
      </c>
      <c r="Q1886" s="80">
        <v>8.3684508999999994E-3</v>
      </c>
      <c r="R1886" s="80">
        <v>9.4745932000000008E-3</v>
      </c>
      <c r="S1886" s="80">
        <v>2.8466068000000001E-2</v>
      </c>
      <c r="T1886" s="80"/>
      <c r="U1886" s="93">
        <f t="shared" si="341"/>
        <v>1.5754864655172414</v>
      </c>
    </row>
    <row r="1887" spans="1:21">
      <c r="A1887" s="41" t="s">
        <v>33</v>
      </c>
      <c r="B1887" s="94" t="s">
        <v>6304</v>
      </c>
      <c r="C1887" s="74">
        <f t="shared" si="337"/>
        <v>0.64901858917999999</v>
      </c>
      <c r="D1887" s="74">
        <f t="shared" si="338"/>
        <v>4.930293618E-2</v>
      </c>
      <c r="E1887" s="74">
        <f t="shared" si="339"/>
        <v>0.35845121499999999</v>
      </c>
      <c r="F1887" s="74">
        <f t="shared" si="340"/>
        <v>4.0157498E-2</v>
      </c>
      <c r="G1887" s="98">
        <v>0.20110694000000001</v>
      </c>
      <c r="H1887" s="80">
        <v>1.1417225E-2</v>
      </c>
      <c r="I1887" s="80">
        <v>0.214672</v>
      </c>
      <c r="J1887" s="80">
        <v>3.4998793E-2</v>
      </c>
      <c r="K1887" s="80">
        <v>9.5612176999999993E-3</v>
      </c>
      <c r="L1887" s="80">
        <v>6.1957047999999999E-4</v>
      </c>
      <c r="M1887" s="80">
        <v>4.1233550000000004E-3</v>
      </c>
      <c r="N1887" s="80">
        <v>0.13236199000000001</v>
      </c>
      <c r="O1887" s="80">
        <v>5.0287448000000002E-3</v>
      </c>
      <c r="P1887" s="80">
        <v>0</v>
      </c>
      <c r="Q1887" s="80">
        <v>8.1231383000000008E-3</v>
      </c>
      <c r="R1887" s="80">
        <v>9.8488979000000004E-3</v>
      </c>
      <c r="S1887" s="80">
        <v>1.7156716999999998E-2</v>
      </c>
      <c r="T1887" s="80"/>
      <c r="U1887" s="93">
        <f t="shared" si="341"/>
        <v>1.7336805172413794</v>
      </c>
    </row>
    <row r="1888" spans="1:21">
      <c r="A1888" s="41" t="s">
        <v>33</v>
      </c>
      <c r="B1888" s="94" t="s">
        <v>6305</v>
      </c>
      <c r="C1888" s="74">
        <f t="shared" si="337"/>
        <v>0.64810185185000002</v>
      </c>
      <c r="D1888" s="74">
        <f t="shared" si="338"/>
        <v>4.9333863550000009E-2</v>
      </c>
      <c r="E1888" s="74">
        <f t="shared" si="339"/>
        <v>0.35862920300000001</v>
      </c>
      <c r="F1888" s="74">
        <f t="shared" si="340"/>
        <v>3.9909055300000003E-2</v>
      </c>
      <c r="G1888" s="98">
        <v>0.20022972999999999</v>
      </c>
      <c r="H1888" s="80">
        <v>1.1406523E-2</v>
      </c>
      <c r="I1888" s="80">
        <v>0.21433107000000001</v>
      </c>
      <c r="J1888" s="80">
        <v>3.5016403000000001E-2</v>
      </c>
      <c r="K1888" s="80">
        <v>9.5793383000000003E-3</v>
      </c>
      <c r="L1888" s="80">
        <v>6.2002835000000002E-4</v>
      </c>
      <c r="M1888" s="80">
        <v>4.1180938999999996E-3</v>
      </c>
      <c r="N1888" s="80">
        <v>0.13289160999999999</v>
      </c>
      <c r="O1888" s="80">
        <v>5.0370171E-3</v>
      </c>
      <c r="P1888" s="80">
        <v>0</v>
      </c>
      <c r="Q1888" s="80">
        <v>7.8050636000000003E-3</v>
      </c>
      <c r="R1888" s="80">
        <v>9.8725136000000005E-3</v>
      </c>
      <c r="S1888" s="80">
        <v>1.7194461000000001E-2</v>
      </c>
      <c r="T1888" s="80"/>
      <c r="U1888" s="93">
        <f t="shared" si="341"/>
        <v>1.7261183620689653</v>
      </c>
    </row>
    <row r="1889" spans="1:21">
      <c r="A1889" s="41" t="s">
        <v>33</v>
      </c>
      <c r="B1889" s="94" t="s">
        <v>6306</v>
      </c>
      <c r="C1889" s="74">
        <f t="shared" si="337"/>
        <v>0.64962047197000006</v>
      </c>
      <c r="D1889" s="74">
        <f t="shared" si="338"/>
        <v>4.9380050369999998E-2</v>
      </c>
      <c r="E1889" s="74">
        <f t="shared" si="339"/>
        <v>0.35853213700000003</v>
      </c>
      <c r="F1889" s="74">
        <f t="shared" si="340"/>
        <v>4.0341834600000001E-2</v>
      </c>
      <c r="G1889" s="98">
        <v>0.20136645</v>
      </c>
      <c r="H1889" s="80">
        <v>1.1436346999999999E-2</v>
      </c>
      <c r="I1889" s="80">
        <v>0.21464578000000001</v>
      </c>
      <c r="J1889" s="80">
        <v>3.5058638000000003E-2</v>
      </c>
      <c r="K1889" s="80">
        <v>9.5758301999999997E-3</v>
      </c>
      <c r="L1889" s="80">
        <v>6.1952247000000003E-4</v>
      </c>
      <c r="M1889" s="80">
        <v>4.1260597000000003E-3</v>
      </c>
      <c r="N1889" s="80">
        <v>0.13245001000000001</v>
      </c>
      <c r="O1889" s="80">
        <v>5.0387542000000004E-3</v>
      </c>
      <c r="P1889" s="80">
        <v>0</v>
      </c>
      <c r="Q1889" s="80">
        <v>8.1327380000000005E-3</v>
      </c>
      <c r="R1889" s="80">
        <v>9.8519174000000001E-3</v>
      </c>
      <c r="S1889" s="80">
        <v>1.7318424999999998E-2</v>
      </c>
      <c r="T1889" s="80"/>
      <c r="U1889" s="93">
        <f t="shared" si="341"/>
        <v>1.735917672413793</v>
      </c>
    </row>
    <row r="1890" spans="1:21">
      <c r="A1890" s="41" t="s">
        <v>33</v>
      </c>
      <c r="B1890" s="94" t="s">
        <v>6307</v>
      </c>
      <c r="C1890" s="74">
        <f t="shared" si="337"/>
        <v>0.64903414175000007</v>
      </c>
      <c r="D1890" s="74">
        <f t="shared" si="338"/>
        <v>4.9450709349999997E-2</v>
      </c>
      <c r="E1890" s="74">
        <f t="shared" si="339"/>
        <v>0.35863652200000001</v>
      </c>
      <c r="F1890" s="74">
        <f t="shared" si="340"/>
        <v>4.02388204E-2</v>
      </c>
      <c r="G1890" s="98">
        <v>0.20070809000000001</v>
      </c>
      <c r="H1890" s="80">
        <v>1.1406262E-2</v>
      </c>
      <c r="I1890" s="80">
        <v>0.21429221000000001</v>
      </c>
      <c r="J1890" s="80">
        <v>3.5116231999999997E-2</v>
      </c>
      <c r="K1890" s="80">
        <v>9.5958408999999995E-3</v>
      </c>
      <c r="L1890" s="80">
        <v>6.1912535E-4</v>
      </c>
      <c r="M1890" s="80">
        <v>4.1195110999999998E-3</v>
      </c>
      <c r="N1890" s="80">
        <v>0.13293805</v>
      </c>
      <c r="O1890" s="80">
        <v>5.0416628999999996E-3</v>
      </c>
      <c r="P1890" s="80">
        <v>0</v>
      </c>
      <c r="Q1890" s="80">
        <v>7.8064166999999999E-3</v>
      </c>
      <c r="R1890" s="80">
        <v>9.8756777999999996E-3</v>
      </c>
      <c r="S1890" s="80">
        <v>1.7515063000000001E-2</v>
      </c>
      <c r="T1890" s="80"/>
      <c r="U1890" s="93">
        <f t="shared" si="341"/>
        <v>1.7302421551724139</v>
      </c>
    </row>
    <row r="1891" spans="1:21">
      <c r="A1891" s="41" t="s">
        <v>33</v>
      </c>
      <c r="B1891" s="94" t="s">
        <v>6308</v>
      </c>
      <c r="C1891" s="74">
        <f t="shared" si="337"/>
        <v>0.63884130967999997</v>
      </c>
      <c r="D1891" s="74">
        <f t="shared" si="338"/>
        <v>5.1371655679999996E-2</v>
      </c>
      <c r="E1891" s="74">
        <f t="shared" si="339"/>
        <v>0.38105941999999998</v>
      </c>
      <c r="F1891" s="74">
        <f t="shared" si="340"/>
        <v>2.7901004E-2</v>
      </c>
      <c r="G1891" s="98">
        <v>0.17850922999999999</v>
      </c>
      <c r="H1891" s="80">
        <v>1.2276230000000001E-2</v>
      </c>
      <c r="I1891" s="80">
        <v>0.2284455</v>
      </c>
      <c r="J1891" s="80">
        <v>3.7508462999999999E-2</v>
      </c>
      <c r="K1891" s="80">
        <v>9.2163194000000007E-3</v>
      </c>
      <c r="L1891" s="80">
        <v>5.5107308000000002E-4</v>
      </c>
      <c r="M1891" s="80">
        <v>4.0958002000000002E-3</v>
      </c>
      <c r="N1891" s="80">
        <v>0.14033768999999999</v>
      </c>
      <c r="O1891" s="80">
        <v>4.5750484999999997E-3</v>
      </c>
      <c r="P1891" s="80">
        <v>0</v>
      </c>
      <c r="Q1891" s="80">
        <v>7.4110180000000001E-3</v>
      </c>
      <c r="R1891" s="80">
        <v>1.2457724999999999E-2</v>
      </c>
      <c r="S1891" s="80">
        <v>3.4572125E-3</v>
      </c>
      <c r="T1891" s="80"/>
      <c r="U1891" s="93">
        <f t="shared" si="341"/>
        <v>1.5388726724137929</v>
      </c>
    </row>
    <row r="1892" spans="1:21">
      <c r="A1892" s="41" t="s">
        <v>33</v>
      </c>
      <c r="B1892" s="94" t="s">
        <v>6309</v>
      </c>
      <c r="C1892" s="74">
        <f t="shared" si="337"/>
        <v>0.71145449569000008</v>
      </c>
      <c r="D1892" s="74">
        <f t="shared" si="338"/>
        <v>4.0064640589999999E-2</v>
      </c>
      <c r="E1892" s="74">
        <f t="shared" si="339"/>
        <v>0.45954272500000004</v>
      </c>
      <c r="F1892" s="74">
        <f t="shared" si="340"/>
        <v>4.8549490100000002E-2</v>
      </c>
      <c r="G1892" s="98">
        <v>0.16329763999999999</v>
      </c>
      <c r="H1892" s="80">
        <v>1.1923645E-2</v>
      </c>
      <c r="I1892" s="80">
        <v>0.14788330999999999</v>
      </c>
      <c r="J1892" s="80">
        <v>2.8020653999999999E-2</v>
      </c>
      <c r="K1892" s="80">
        <v>8.0137232999999992E-3</v>
      </c>
      <c r="L1892" s="80">
        <v>5.2554439000000004E-4</v>
      </c>
      <c r="M1892" s="80">
        <v>3.5047188999999999E-3</v>
      </c>
      <c r="N1892" s="80">
        <v>0.29973577000000001</v>
      </c>
      <c r="O1892" s="80">
        <v>4.9827274000000003E-3</v>
      </c>
      <c r="P1892" s="80">
        <v>0</v>
      </c>
      <c r="Q1892" s="80">
        <v>8.3538342999999998E-3</v>
      </c>
      <c r="R1892" s="80">
        <v>8.8891144000000002E-3</v>
      </c>
      <c r="S1892" s="80">
        <v>2.6323814000000001E-2</v>
      </c>
      <c r="T1892" s="80"/>
      <c r="U1892" s="93">
        <f t="shared" si="341"/>
        <v>1.4077382758620689</v>
      </c>
    </row>
    <row r="1893" spans="1:21">
      <c r="A1893" s="41" t="s">
        <v>33</v>
      </c>
      <c r="B1893" s="94" t="s">
        <v>6310</v>
      </c>
      <c r="C1893" s="74">
        <f t="shared" si="337"/>
        <v>0.93580504203000003</v>
      </c>
      <c r="D1893" s="74">
        <f t="shared" si="338"/>
        <v>5.5699413230000001E-2</v>
      </c>
      <c r="E1893" s="74">
        <f t="shared" si="339"/>
        <v>0.59055268400000005</v>
      </c>
      <c r="F1893" s="74">
        <f t="shared" si="340"/>
        <v>6.3628884800000007E-2</v>
      </c>
      <c r="G1893" s="98">
        <v>0.22592406000000001</v>
      </c>
      <c r="H1893" s="80">
        <v>1.4764424E-2</v>
      </c>
      <c r="I1893" s="80">
        <v>0.2071838</v>
      </c>
      <c r="J1893" s="80">
        <v>4.0229766E-2</v>
      </c>
      <c r="K1893" s="80">
        <v>1.0197694E-2</v>
      </c>
      <c r="L1893" s="80">
        <v>6.7822973000000004E-4</v>
      </c>
      <c r="M1893" s="80">
        <v>4.5937234999999998E-3</v>
      </c>
      <c r="N1893" s="80">
        <v>0.36860446000000002</v>
      </c>
      <c r="O1893" s="80">
        <v>6.3814168000000003E-3</v>
      </c>
      <c r="P1893" s="80">
        <v>0</v>
      </c>
      <c r="Q1893" s="80">
        <v>1.0345105E-2</v>
      </c>
      <c r="R1893" s="80">
        <v>1.1712521E-2</v>
      </c>
      <c r="S1893" s="80">
        <v>3.5189841999999999E-2</v>
      </c>
      <c r="T1893" s="80"/>
      <c r="U1893" s="93">
        <f t="shared" si="341"/>
        <v>1.9476212068965517</v>
      </c>
    </row>
    <row r="1894" spans="1:21">
      <c r="A1894" s="41" t="s">
        <v>33</v>
      </c>
      <c r="B1894" s="94" t="s">
        <v>6311</v>
      </c>
      <c r="C1894" s="74">
        <f t="shared" si="337"/>
        <v>0.80231878404000012</v>
      </c>
      <c r="D1894" s="74">
        <f t="shared" si="338"/>
        <v>6.0948443140000003E-2</v>
      </c>
      <c r="E1894" s="74">
        <f t="shared" si="339"/>
        <v>0.44311849800000003</v>
      </c>
      <c r="F1894" s="74">
        <f t="shared" si="340"/>
        <v>4.9642822899999994E-2</v>
      </c>
      <c r="G1894" s="98">
        <v>0.24860902000000001</v>
      </c>
      <c r="H1894" s="80">
        <v>1.4114008000000001E-2</v>
      </c>
      <c r="I1894" s="80">
        <v>0.26537819000000001</v>
      </c>
      <c r="J1894" s="80">
        <v>4.3265616999999999E-2</v>
      </c>
      <c r="K1894" s="80">
        <v>1.1819606999999999E-2</v>
      </c>
      <c r="L1894" s="80">
        <v>7.6591493999999996E-4</v>
      </c>
      <c r="M1894" s="80">
        <v>5.0973041999999996E-3</v>
      </c>
      <c r="N1894" s="80">
        <v>0.1636263</v>
      </c>
      <c r="O1894" s="80">
        <v>6.2165498999999999E-3</v>
      </c>
      <c r="P1894" s="80">
        <v>0</v>
      </c>
      <c r="Q1894" s="80">
        <v>1.0041849E-2</v>
      </c>
      <c r="R1894" s="80">
        <v>1.2175238E-2</v>
      </c>
      <c r="S1894" s="80">
        <v>2.1209186000000001E-2</v>
      </c>
      <c r="T1894" s="80"/>
      <c r="U1894" s="93">
        <f t="shared" si="341"/>
        <v>2.1431812068965517</v>
      </c>
    </row>
    <row r="1895" spans="1:21">
      <c r="A1895" s="41" t="s">
        <v>33</v>
      </c>
      <c r="B1895" s="94" t="s">
        <v>6312</v>
      </c>
      <c r="C1895" s="74">
        <f t="shared" si="337"/>
        <v>0.80118552226000006</v>
      </c>
      <c r="D1895" s="74">
        <f t="shared" si="338"/>
        <v>6.0986675359999999E-2</v>
      </c>
      <c r="E1895" s="74">
        <f t="shared" si="339"/>
        <v>0.44333853900000003</v>
      </c>
      <c r="F1895" s="74">
        <f t="shared" si="340"/>
        <v>4.9335697900000003E-2</v>
      </c>
      <c r="G1895" s="98">
        <v>0.24752461000000001</v>
      </c>
      <c r="H1895" s="80">
        <v>1.4100779000000001E-2</v>
      </c>
      <c r="I1895" s="80">
        <v>0.26495674000000002</v>
      </c>
      <c r="J1895" s="80">
        <v>4.3287385999999997E-2</v>
      </c>
      <c r="K1895" s="80">
        <v>1.1842007999999999E-2</v>
      </c>
      <c r="L1895" s="80">
        <v>7.6648096000000001E-4</v>
      </c>
      <c r="M1895" s="80">
        <v>5.0908003999999996E-3</v>
      </c>
      <c r="N1895" s="80">
        <v>0.16428102</v>
      </c>
      <c r="O1895" s="80">
        <v>6.2267761000000003E-3</v>
      </c>
      <c r="P1895" s="80">
        <v>0</v>
      </c>
      <c r="Q1895" s="80">
        <v>9.6486438000000004E-3</v>
      </c>
      <c r="R1895" s="80">
        <v>1.2204431999999999E-2</v>
      </c>
      <c r="S1895" s="80">
        <v>2.1255845999999998E-2</v>
      </c>
      <c r="T1895" s="80"/>
      <c r="U1895" s="93">
        <f t="shared" si="341"/>
        <v>2.1338328448275861</v>
      </c>
    </row>
    <row r="1896" spans="1:21">
      <c r="A1896" s="41" t="s">
        <v>33</v>
      </c>
      <c r="B1896" s="94" t="s">
        <v>6313</v>
      </c>
      <c r="C1896" s="74">
        <f t="shared" si="337"/>
        <v>0.80306283979000004</v>
      </c>
      <c r="D1896" s="74">
        <f t="shared" si="338"/>
        <v>6.1043771290000007E-2</v>
      </c>
      <c r="E1896" s="74">
        <f t="shared" si="339"/>
        <v>0.443218538</v>
      </c>
      <c r="F1896" s="74">
        <f t="shared" si="340"/>
        <v>4.9870700500000004E-2</v>
      </c>
      <c r="G1896" s="98">
        <v>0.24892982999999999</v>
      </c>
      <c r="H1896" s="80">
        <v>1.4137647999999999E-2</v>
      </c>
      <c r="I1896" s="80">
        <v>0.26534577999999998</v>
      </c>
      <c r="J1896" s="80">
        <v>4.3339597000000001E-2</v>
      </c>
      <c r="K1896" s="80">
        <v>1.1837670999999999E-2</v>
      </c>
      <c r="L1896" s="80">
        <v>7.6585558999999999E-4</v>
      </c>
      <c r="M1896" s="80">
        <v>5.1006476999999996E-3</v>
      </c>
      <c r="N1896" s="80">
        <v>0.16373510999999999</v>
      </c>
      <c r="O1896" s="80">
        <v>6.2289234999999997E-3</v>
      </c>
      <c r="P1896" s="80">
        <v>0</v>
      </c>
      <c r="Q1896" s="80">
        <v>1.0053716000000001E-2</v>
      </c>
      <c r="R1896" s="80">
        <v>1.2178971E-2</v>
      </c>
      <c r="S1896" s="80">
        <v>2.1409089999999999E-2</v>
      </c>
      <c r="T1896" s="80"/>
      <c r="U1896" s="93">
        <f t="shared" si="341"/>
        <v>2.1459468103448276</v>
      </c>
    </row>
    <row r="1897" spans="1:21">
      <c r="A1897" s="41" t="s">
        <v>33</v>
      </c>
      <c r="B1897" s="94" t="s">
        <v>6314</v>
      </c>
      <c r="C1897" s="74">
        <f t="shared" si="337"/>
        <v>0.80233800987999992</v>
      </c>
      <c r="D1897" s="74">
        <f t="shared" si="338"/>
        <v>6.1131120079999997E-2</v>
      </c>
      <c r="E1897" s="74">
        <f t="shared" si="339"/>
        <v>0.44334757599999997</v>
      </c>
      <c r="F1897" s="74">
        <f t="shared" si="340"/>
        <v>4.9743353800000001E-2</v>
      </c>
      <c r="G1897" s="98">
        <v>0.24811596</v>
      </c>
      <c r="H1897" s="80">
        <v>1.4100456000000001E-2</v>
      </c>
      <c r="I1897" s="80">
        <v>0.26490869</v>
      </c>
      <c r="J1897" s="80">
        <v>4.3410795000000002E-2</v>
      </c>
      <c r="K1897" s="80">
        <v>1.1862408E-2</v>
      </c>
      <c r="L1897" s="80">
        <v>7.6536468000000003E-4</v>
      </c>
      <c r="M1897" s="80">
        <v>5.0925524000000003E-3</v>
      </c>
      <c r="N1897" s="80">
        <v>0.16433843000000001</v>
      </c>
      <c r="O1897" s="80">
        <v>6.2325193000000003E-3</v>
      </c>
      <c r="P1897" s="80">
        <v>0</v>
      </c>
      <c r="Q1897" s="80">
        <v>9.6503165000000005E-3</v>
      </c>
      <c r="R1897" s="80">
        <v>1.2208343E-2</v>
      </c>
      <c r="S1897" s="80">
        <v>2.1652174999999999E-2</v>
      </c>
      <c r="T1897" s="80"/>
      <c r="U1897" s="93">
        <f t="shared" si="341"/>
        <v>2.1389306896551723</v>
      </c>
    </row>
    <row r="1898" spans="1:21">
      <c r="A1898" s="41" t="s">
        <v>33</v>
      </c>
      <c r="B1898" s="94" t="s">
        <v>6315</v>
      </c>
      <c r="C1898" s="74">
        <f t="shared" si="337"/>
        <v>0.78973759134999999</v>
      </c>
      <c r="D1898" s="74">
        <f t="shared" si="338"/>
        <v>6.3505800050000005E-2</v>
      </c>
      <c r="E1898" s="74">
        <f t="shared" si="339"/>
        <v>0.471066824</v>
      </c>
      <c r="F1898" s="74">
        <f t="shared" si="340"/>
        <v>3.4491307300000003E-2</v>
      </c>
      <c r="G1898" s="98">
        <v>0.22067365999999999</v>
      </c>
      <c r="H1898" s="80">
        <v>1.5175914E-2</v>
      </c>
      <c r="I1898" s="80">
        <v>0.28240503</v>
      </c>
      <c r="J1898" s="80">
        <v>4.6368078E-2</v>
      </c>
      <c r="K1898" s="80">
        <v>1.1393243000000001E-2</v>
      </c>
      <c r="L1898" s="80">
        <v>6.8123825E-4</v>
      </c>
      <c r="M1898" s="80">
        <v>5.0632408000000004E-3</v>
      </c>
      <c r="N1898" s="80">
        <v>0.17348588000000001</v>
      </c>
      <c r="O1898" s="80">
        <v>5.6556892000000003E-3</v>
      </c>
      <c r="P1898" s="80">
        <v>0</v>
      </c>
      <c r="Q1898" s="80">
        <v>9.1615233999999997E-3</v>
      </c>
      <c r="R1898" s="80">
        <v>1.5400278E-2</v>
      </c>
      <c r="S1898" s="80">
        <v>4.2738167000000004E-3</v>
      </c>
      <c r="T1898" s="80"/>
      <c r="U1898" s="93">
        <f t="shared" si="341"/>
        <v>1.9023591379310343</v>
      </c>
    </row>
    <row r="1899" spans="1:21">
      <c r="A1899" s="41" t="s">
        <v>33</v>
      </c>
      <c r="B1899" s="94" t="s">
        <v>6316</v>
      </c>
      <c r="C1899" s="74">
        <f t="shared" si="337"/>
        <v>0.87950223960000007</v>
      </c>
      <c r="D1899" s="74">
        <f t="shared" si="338"/>
        <v>4.9528032499999999E-2</v>
      </c>
      <c r="E1899" s="74">
        <f t="shared" si="339"/>
        <v>0.56808812600000003</v>
      </c>
      <c r="F1899" s="74">
        <f t="shared" si="340"/>
        <v>6.00170311E-2</v>
      </c>
      <c r="G1899" s="98">
        <v>0.20186904999999999</v>
      </c>
      <c r="H1899" s="80">
        <v>1.4740046E-2</v>
      </c>
      <c r="I1899" s="80">
        <v>0.1828138</v>
      </c>
      <c r="J1899" s="80">
        <v>3.4639218999999999E-2</v>
      </c>
      <c r="K1899" s="80">
        <v>9.9065895999999997E-3</v>
      </c>
      <c r="L1899" s="80">
        <v>6.496796E-4</v>
      </c>
      <c r="M1899" s="80">
        <v>4.3325443000000003E-3</v>
      </c>
      <c r="N1899" s="80">
        <v>0.37053427999999999</v>
      </c>
      <c r="O1899" s="80">
        <v>6.1596630999999997E-3</v>
      </c>
      <c r="P1899" s="80">
        <v>0</v>
      </c>
      <c r="Q1899" s="80">
        <v>1.0327036E-2</v>
      </c>
      <c r="R1899" s="80">
        <v>1.0988751E-2</v>
      </c>
      <c r="S1899" s="80">
        <v>3.2541581E-2</v>
      </c>
      <c r="T1899" s="80"/>
      <c r="U1899" s="93">
        <f t="shared" si="341"/>
        <v>1.7402504310344826</v>
      </c>
    </row>
    <row r="1900" spans="1:21">
      <c r="A1900" s="41" t="s">
        <v>33</v>
      </c>
      <c r="B1900" s="94" t="s">
        <v>6317</v>
      </c>
      <c r="C1900" s="74">
        <f t="shared" si="337"/>
        <v>3.4970143708999997</v>
      </c>
      <c r="D1900" s="74">
        <f t="shared" si="338"/>
        <v>0.20814339989999997</v>
      </c>
      <c r="E1900" s="74">
        <f t="shared" si="339"/>
        <v>2.2068391759999999</v>
      </c>
      <c r="F1900" s="74">
        <f t="shared" si="340"/>
        <v>0.237775085</v>
      </c>
      <c r="G1900" s="98">
        <v>0.84425671000000002</v>
      </c>
      <c r="H1900" s="80">
        <v>5.5173246000000002E-2</v>
      </c>
      <c r="I1900" s="80">
        <v>0.77422612999999996</v>
      </c>
      <c r="J1900" s="80">
        <v>0.15033479999999999</v>
      </c>
      <c r="K1900" s="80">
        <v>3.8107812999999997E-2</v>
      </c>
      <c r="L1900" s="80">
        <v>2.5344798999999999E-3</v>
      </c>
      <c r="M1900" s="80">
        <v>1.7166306999999999E-2</v>
      </c>
      <c r="N1900" s="80">
        <v>1.3774398000000001</v>
      </c>
      <c r="O1900" s="80">
        <v>2.3846747000000001E-2</v>
      </c>
      <c r="P1900" s="80">
        <v>0</v>
      </c>
      <c r="Q1900" s="80">
        <v>3.8658670999999999E-2</v>
      </c>
      <c r="R1900" s="80">
        <v>4.3768577000000003E-2</v>
      </c>
      <c r="S1900" s="80">
        <v>0.13150108999999999</v>
      </c>
      <c r="T1900" s="80"/>
      <c r="U1900" s="93">
        <f t="shared" si="341"/>
        <v>7.2780750862068961</v>
      </c>
    </row>
    <row r="1901" spans="1:21">
      <c r="A1901" s="41" t="s">
        <v>33</v>
      </c>
      <c r="B1901" s="94" t="s">
        <v>6318</v>
      </c>
      <c r="C1901" s="74">
        <f t="shared" si="337"/>
        <v>2.9981888531999994</v>
      </c>
      <c r="D1901" s="74">
        <f t="shared" si="338"/>
        <v>0.22775852620000001</v>
      </c>
      <c r="E1901" s="74">
        <f t="shared" si="339"/>
        <v>1.6558916049999999</v>
      </c>
      <c r="F1901" s="74">
        <f t="shared" si="340"/>
        <v>0.18551050199999999</v>
      </c>
      <c r="G1901" s="98">
        <v>0.92902821999999996</v>
      </c>
      <c r="H1901" s="80">
        <v>5.2742705000000001E-2</v>
      </c>
      <c r="I1901" s="80">
        <v>0.99169302000000004</v>
      </c>
      <c r="J1901" s="80">
        <v>0.16167949000000001</v>
      </c>
      <c r="K1901" s="80">
        <v>4.4168745000000002E-2</v>
      </c>
      <c r="L1901" s="80">
        <v>2.8621511999999999E-3</v>
      </c>
      <c r="M1901" s="80">
        <v>1.9048140000000002E-2</v>
      </c>
      <c r="N1901" s="80">
        <v>0.61145587999999995</v>
      </c>
      <c r="O1901" s="80">
        <v>2.3230654999999999E-2</v>
      </c>
      <c r="P1901" s="80">
        <v>0</v>
      </c>
      <c r="Q1901" s="80">
        <v>3.7525431999999997E-2</v>
      </c>
      <c r="R1901" s="80">
        <v>4.5497704999999999E-2</v>
      </c>
      <c r="S1901" s="80">
        <v>7.9256709999999994E-2</v>
      </c>
      <c r="T1901" s="80"/>
      <c r="U1901" s="93">
        <f t="shared" si="341"/>
        <v>8.0088639655172411</v>
      </c>
    </row>
    <row r="1902" spans="1:21">
      <c r="A1902" s="41" t="s">
        <v>33</v>
      </c>
      <c r="B1902" s="94" t="s">
        <v>6319</v>
      </c>
      <c r="C1902" s="74">
        <f t="shared" si="337"/>
        <v>2.9939539744000001</v>
      </c>
      <c r="D1902" s="74">
        <f t="shared" si="338"/>
        <v>0.22790139739999998</v>
      </c>
      <c r="E1902" s="74">
        <f t="shared" si="339"/>
        <v>1.656713876</v>
      </c>
      <c r="F1902" s="74">
        <f t="shared" si="340"/>
        <v>0.18436280100000002</v>
      </c>
      <c r="G1902" s="98">
        <v>0.92497589999999996</v>
      </c>
      <c r="H1902" s="80">
        <v>5.2693266000000002E-2</v>
      </c>
      <c r="I1902" s="80">
        <v>0.99011808999999995</v>
      </c>
      <c r="J1902" s="80">
        <v>0.16176083999999999</v>
      </c>
      <c r="K1902" s="80">
        <v>4.4252455000000003E-2</v>
      </c>
      <c r="L1902" s="80">
        <v>2.8642664E-3</v>
      </c>
      <c r="M1902" s="80">
        <v>1.9023835999999999E-2</v>
      </c>
      <c r="N1902" s="80">
        <v>0.61390252000000001</v>
      </c>
      <c r="O1902" s="80">
        <v>2.3268869000000001E-2</v>
      </c>
      <c r="P1902" s="80">
        <v>0</v>
      </c>
      <c r="Q1902" s="80">
        <v>3.6056062999999999E-2</v>
      </c>
      <c r="R1902" s="80">
        <v>4.5606799000000003E-2</v>
      </c>
      <c r="S1902" s="80">
        <v>7.9431070000000006E-2</v>
      </c>
      <c r="T1902" s="80"/>
      <c r="U1902" s="93">
        <f t="shared" si="341"/>
        <v>7.9739301724137928</v>
      </c>
    </row>
    <row r="1903" spans="1:21">
      <c r="A1903" s="41" t="s">
        <v>33</v>
      </c>
      <c r="B1903" s="94" t="s">
        <v>6320</v>
      </c>
      <c r="C1903" s="74">
        <f t="shared" si="337"/>
        <v>3.0009693454000002</v>
      </c>
      <c r="D1903" s="74">
        <f t="shared" si="338"/>
        <v>0.22811476339999998</v>
      </c>
      <c r="E1903" s="74">
        <f t="shared" si="339"/>
        <v>1.6562654540000001</v>
      </c>
      <c r="F1903" s="74">
        <f t="shared" si="340"/>
        <v>0.186362058</v>
      </c>
      <c r="G1903" s="98">
        <v>0.93022707000000004</v>
      </c>
      <c r="H1903" s="80">
        <v>5.2831044000000001E-2</v>
      </c>
      <c r="I1903" s="80">
        <v>0.99157189999999995</v>
      </c>
      <c r="J1903" s="80">
        <v>0.16195594999999999</v>
      </c>
      <c r="K1903" s="80">
        <v>4.4236248999999998E-2</v>
      </c>
      <c r="L1903" s="80">
        <v>2.8619294000000002E-3</v>
      </c>
      <c r="M1903" s="80">
        <v>1.9060634999999999E-2</v>
      </c>
      <c r="N1903" s="80">
        <v>0.61186251000000003</v>
      </c>
      <c r="O1903" s="80">
        <v>2.3276893999999999E-2</v>
      </c>
      <c r="P1903" s="80">
        <v>0</v>
      </c>
      <c r="Q1903" s="80">
        <v>3.7569778999999998E-2</v>
      </c>
      <c r="R1903" s="80">
        <v>4.5511653999999999E-2</v>
      </c>
      <c r="S1903" s="80">
        <v>8.0003730999999995E-2</v>
      </c>
      <c r="T1903" s="80"/>
      <c r="U1903" s="93">
        <f t="shared" si="341"/>
        <v>8.0191988793103448</v>
      </c>
    </row>
    <row r="1904" spans="1:21">
      <c r="A1904" s="41" t="s">
        <v>33</v>
      </c>
      <c r="B1904" s="94" t="s">
        <v>6321</v>
      </c>
      <c r="C1904" s="74">
        <f t="shared" si="337"/>
        <v>3.1862982063</v>
      </c>
      <c r="D1904" s="74">
        <f t="shared" si="338"/>
        <v>0.21120014030000001</v>
      </c>
      <c r="E1904" s="74">
        <f t="shared" si="339"/>
        <v>1.9128427450000001</v>
      </c>
      <c r="F1904" s="74">
        <f t="shared" si="340"/>
        <v>0.20639365100000001</v>
      </c>
      <c r="G1904" s="98">
        <v>0.85586167000000002</v>
      </c>
      <c r="H1904" s="80">
        <v>5.4062554999999998E-2</v>
      </c>
      <c r="I1904" s="80">
        <v>0.85557638999999996</v>
      </c>
      <c r="J1904" s="80">
        <v>0.15000416</v>
      </c>
      <c r="K1904" s="80">
        <v>4.0744740000000002E-2</v>
      </c>
      <c r="L1904" s="80">
        <v>2.6553932999999999E-3</v>
      </c>
      <c r="M1904" s="80">
        <v>1.7795847E-2</v>
      </c>
      <c r="N1904" s="80">
        <v>1.0032038000000001</v>
      </c>
      <c r="O1904" s="80">
        <v>2.3246578E-2</v>
      </c>
      <c r="P1904" s="80">
        <v>0</v>
      </c>
      <c r="Q1904" s="80">
        <v>3.7834470000000002E-2</v>
      </c>
      <c r="R1904" s="80">
        <v>4.4150442999999998E-2</v>
      </c>
      <c r="S1904" s="80">
        <v>0.10116216</v>
      </c>
      <c r="T1904" s="80"/>
      <c r="U1904" s="93">
        <f t="shared" si="341"/>
        <v>7.3781178448275861</v>
      </c>
    </row>
    <row r="1905" spans="1:21">
      <c r="A1905" s="41" t="s">
        <v>33</v>
      </c>
      <c r="B1905" s="94" t="s">
        <v>6322</v>
      </c>
      <c r="C1905" s="74">
        <f t="shared" si="337"/>
        <v>2.9982607279</v>
      </c>
      <c r="D1905" s="74">
        <f t="shared" si="338"/>
        <v>0.22844117790000001</v>
      </c>
      <c r="E1905" s="74">
        <f t="shared" si="339"/>
        <v>1.6567476619999999</v>
      </c>
      <c r="F1905" s="74">
        <f t="shared" si="340"/>
        <v>0.18588617800000001</v>
      </c>
      <c r="G1905" s="98">
        <v>0.92718571000000005</v>
      </c>
      <c r="H1905" s="80">
        <v>5.2692061999999998E-2</v>
      </c>
      <c r="I1905" s="80">
        <v>0.98993854000000003</v>
      </c>
      <c r="J1905" s="80">
        <v>0.16222201</v>
      </c>
      <c r="K1905" s="80">
        <v>4.4328689999999997E-2</v>
      </c>
      <c r="L1905" s="80">
        <v>2.8600949E-3</v>
      </c>
      <c r="M1905" s="80">
        <v>1.9030383000000001E-2</v>
      </c>
      <c r="N1905" s="80">
        <v>0.61411705999999999</v>
      </c>
      <c r="O1905" s="80">
        <v>2.3290331000000001E-2</v>
      </c>
      <c r="P1905" s="80">
        <v>0</v>
      </c>
      <c r="Q1905" s="80">
        <v>3.6062313999999998E-2</v>
      </c>
      <c r="R1905" s="80">
        <v>4.5621416999999997E-2</v>
      </c>
      <c r="S1905" s="80">
        <v>8.0912116000000006E-2</v>
      </c>
      <c r="T1905" s="80"/>
      <c r="U1905" s="93">
        <f t="shared" si="341"/>
        <v>7.9929802586206895</v>
      </c>
    </row>
    <row r="1906" spans="1:21">
      <c r="A1906" s="41" t="s">
        <v>33</v>
      </c>
      <c r="B1906" s="94" t="s">
        <v>6323</v>
      </c>
      <c r="C1906" s="74">
        <f t="shared" si="337"/>
        <v>2.9511741573999997</v>
      </c>
      <c r="D1906" s="74">
        <f t="shared" si="338"/>
        <v>0.23731512339999999</v>
      </c>
      <c r="E1906" s="74">
        <f t="shared" si="339"/>
        <v>1.7603318639999999</v>
      </c>
      <c r="F1906" s="74">
        <f t="shared" si="340"/>
        <v>0.12889073000000001</v>
      </c>
      <c r="G1906" s="98">
        <v>0.82463644000000003</v>
      </c>
      <c r="H1906" s="80">
        <v>5.6710943999999999E-2</v>
      </c>
      <c r="I1906" s="80">
        <v>1.0553207</v>
      </c>
      <c r="J1906" s="80">
        <v>0.17327308999999999</v>
      </c>
      <c r="K1906" s="80">
        <v>4.2575462000000001E-2</v>
      </c>
      <c r="L1906" s="80">
        <v>2.5457224E-3</v>
      </c>
      <c r="M1906" s="80">
        <v>1.8920849E-2</v>
      </c>
      <c r="N1906" s="80">
        <v>0.64830021999999998</v>
      </c>
      <c r="O1906" s="80">
        <v>2.1134772E-2</v>
      </c>
      <c r="P1906" s="80">
        <v>0</v>
      </c>
      <c r="Q1906" s="80">
        <v>3.4235740000000001E-2</v>
      </c>
      <c r="R1906" s="80">
        <v>5.7549372000000001E-2</v>
      </c>
      <c r="S1906" s="80">
        <v>1.5970846E-2</v>
      </c>
      <c r="T1906" s="80"/>
      <c r="U1906" s="93">
        <f t="shared" si="341"/>
        <v>7.1089348275862063</v>
      </c>
    </row>
    <row r="1907" spans="1:21">
      <c r="A1907" s="41" t="s">
        <v>33</v>
      </c>
      <c r="B1907" s="94" t="s">
        <v>6324</v>
      </c>
      <c r="C1907" s="74">
        <f t="shared" si="337"/>
        <v>3.2866160948000003</v>
      </c>
      <c r="D1907" s="74">
        <f t="shared" si="338"/>
        <v>0.1850815378</v>
      </c>
      <c r="E1907" s="74">
        <f t="shared" si="339"/>
        <v>2.1228912090000001</v>
      </c>
      <c r="F1907" s="74">
        <f t="shared" si="340"/>
        <v>0.22427792800000002</v>
      </c>
      <c r="G1907" s="98">
        <v>0.75436541999999995</v>
      </c>
      <c r="H1907" s="80">
        <v>5.5082148999999997E-2</v>
      </c>
      <c r="I1907" s="80">
        <v>0.68315775999999995</v>
      </c>
      <c r="J1907" s="80">
        <v>0.12944346000000001</v>
      </c>
      <c r="K1907" s="80">
        <v>3.7019982E-2</v>
      </c>
      <c r="L1907" s="80">
        <v>2.4277907999999998E-3</v>
      </c>
      <c r="M1907" s="80">
        <v>1.6190304999999999E-2</v>
      </c>
      <c r="N1907" s="80">
        <v>1.3846513</v>
      </c>
      <c r="O1907" s="80">
        <v>2.3018073999999999E-2</v>
      </c>
      <c r="P1907" s="80">
        <v>0</v>
      </c>
      <c r="Q1907" s="80">
        <v>3.8591148999999998E-2</v>
      </c>
      <c r="R1907" s="80">
        <v>4.1063914999999999E-2</v>
      </c>
      <c r="S1907" s="80">
        <v>0.12160479</v>
      </c>
      <c r="T1907" s="80"/>
      <c r="U1907" s="93">
        <f t="shared" si="341"/>
        <v>6.5031501724137923</v>
      </c>
    </row>
    <row r="1909" spans="1:21">
      <c r="B1909" s="81" t="s">
        <v>4416</v>
      </c>
    </row>
    <row r="1910" spans="1:21">
      <c r="A1910" s="41" t="s">
        <v>33</v>
      </c>
      <c r="B1910" s="94" t="s">
        <v>6325</v>
      </c>
      <c r="C1910" s="74">
        <f t="shared" ref="C1910:C1949" si="342">D1910+E1910+F1910+G1910</f>
        <v>0.1193893035</v>
      </c>
      <c r="D1910" s="74">
        <f t="shared" ref="D1910:D1949" si="343">J1910+K1910+L1910+M1910</f>
        <v>7.1610451799999997E-3</v>
      </c>
      <c r="E1910" s="74">
        <f t="shared" ref="E1910:E1949" si="344">H1910+I1910+N1910</f>
        <v>7.82935518E-2</v>
      </c>
      <c r="F1910" s="74">
        <f t="shared" ref="F1910:F1949" si="345">O1910+IF(P1910="x",0,P1910)+IF(Q1910="x",0,Q1910)+IF(R1910="x",0,R1910)+S1910</f>
        <v>3.1030775199999997E-3</v>
      </c>
      <c r="G1910" s="98">
        <v>3.0831628999999999E-2</v>
      </c>
      <c r="H1910" s="80">
        <v>1.3506188000000001E-3</v>
      </c>
      <c r="I1910" s="80">
        <v>3.0576414999999999E-2</v>
      </c>
      <c r="J1910" s="80">
        <v>4.3072592999999996E-3</v>
      </c>
      <c r="K1910" s="80">
        <v>1.8897835000000001E-3</v>
      </c>
      <c r="L1910" s="80">
        <v>1.75491E-4</v>
      </c>
      <c r="M1910" s="80">
        <v>7.8851137999999999E-4</v>
      </c>
      <c r="N1910" s="80">
        <v>4.6366518000000002E-2</v>
      </c>
      <c r="O1910" s="80">
        <v>5.6076689999999996E-4</v>
      </c>
      <c r="P1910" s="80">
        <v>0</v>
      </c>
      <c r="Q1910" s="80">
        <v>3.3575320000000001E-4</v>
      </c>
      <c r="R1910" s="80">
        <v>1.8706068E-3</v>
      </c>
      <c r="S1910" s="80">
        <v>3.3595062000000002E-4</v>
      </c>
      <c r="U1910" s="93">
        <f t="shared" ref="U1910:U1949" si="346">G1910/0.116</f>
        <v>0.2657899051724138</v>
      </c>
    </row>
    <row r="1911" spans="1:21">
      <c r="A1911" s="41" t="s">
        <v>33</v>
      </c>
      <c r="B1911" s="94" t="s">
        <v>6326</v>
      </c>
      <c r="C1911" s="74">
        <f t="shared" si="342"/>
        <v>8.939384002600001E-2</v>
      </c>
      <c r="D1911" s="74">
        <f t="shared" si="343"/>
        <v>5.4247361359999998E-3</v>
      </c>
      <c r="E1911" s="74">
        <f t="shared" si="344"/>
        <v>5.9492051200000007E-2</v>
      </c>
      <c r="F1911" s="74">
        <f t="shared" si="345"/>
        <v>5.9696496900000003E-3</v>
      </c>
      <c r="G1911" s="98">
        <v>1.8507402999999999E-2</v>
      </c>
      <c r="H1911" s="80">
        <v>1.2335942E-3</v>
      </c>
      <c r="I1911" s="80">
        <v>1.7123821000000001E-2</v>
      </c>
      <c r="J1911" s="80">
        <v>3.7005663999999999E-3</v>
      </c>
      <c r="K1911" s="80">
        <v>1.1796497999999999E-3</v>
      </c>
      <c r="L1911" s="80">
        <v>6.5156745999999998E-5</v>
      </c>
      <c r="M1911" s="80">
        <v>4.7936319000000001E-4</v>
      </c>
      <c r="N1911" s="80">
        <v>4.1134636000000002E-2</v>
      </c>
      <c r="O1911" s="80">
        <v>5.1941080000000004E-4</v>
      </c>
      <c r="P1911" s="80">
        <v>0</v>
      </c>
      <c r="Q1911" s="80">
        <v>3.9023498999999999E-4</v>
      </c>
      <c r="R1911" s="80">
        <v>1.1204283E-3</v>
      </c>
      <c r="S1911" s="80">
        <v>3.9395756000000001E-3</v>
      </c>
      <c r="U1911" s="93">
        <f t="shared" si="346"/>
        <v>0.15954657758620688</v>
      </c>
    </row>
    <row r="1912" spans="1:21">
      <c r="A1912" s="41" t="s">
        <v>33</v>
      </c>
      <c r="B1912" s="94" t="s">
        <v>6327</v>
      </c>
      <c r="C1912" s="74">
        <f t="shared" si="342"/>
        <v>0.100774120149</v>
      </c>
      <c r="D1912" s="74">
        <f t="shared" si="343"/>
        <v>6.3266407889999996E-3</v>
      </c>
      <c r="E1912" s="74">
        <f t="shared" si="344"/>
        <v>6.5134083699999998E-2</v>
      </c>
      <c r="F1912" s="74">
        <f t="shared" si="345"/>
        <v>4.8611616600000001E-3</v>
      </c>
      <c r="G1912" s="98">
        <v>2.4452234E-2</v>
      </c>
      <c r="H1912" s="80">
        <v>1.2883186999999999E-3</v>
      </c>
      <c r="I1912" s="80">
        <v>2.4354325999999999E-2</v>
      </c>
      <c r="J1912" s="80">
        <v>4.1293286999999996E-3</v>
      </c>
      <c r="K1912" s="80">
        <v>1.5544414000000001E-3</v>
      </c>
      <c r="L1912" s="80">
        <v>9.2970888999999998E-5</v>
      </c>
      <c r="M1912" s="80">
        <v>5.4989980000000002E-4</v>
      </c>
      <c r="N1912" s="80">
        <v>3.9491439000000003E-2</v>
      </c>
      <c r="O1912" s="80">
        <v>5.6847807999999998E-4</v>
      </c>
      <c r="P1912" s="80">
        <v>0</v>
      </c>
      <c r="Q1912" s="80">
        <v>3.8410978000000002E-4</v>
      </c>
      <c r="R1912" s="80">
        <v>1.6128663E-3</v>
      </c>
      <c r="S1912" s="80">
        <v>2.2957074999999999E-3</v>
      </c>
      <c r="U1912" s="93">
        <f t="shared" si="346"/>
        <v>0.21079512068965517</v>
      </c>
    </row>
    <row r="1913" spans="1:21">
      <c r="A1913" s="41" t="s">
        <v>33</v>
      </c>
      <c r="B1913" s="94" t="s">
        <v>6328</v>
      </c>
      <c r="C1913" s="74">
        <f t="shared" si="342"/>
        <v>7.5177783018000002E-2</v>
      </c>
      <c r="D1913" s="74">
        <f t="shared" si="343"/>
        <v>5.7638694279999996E-3</v>
      </c>
      <c r="E1913" s="74">
        <f t="shared" si="344"/>
        <v>4.1677053499999998E-2</v>
      </c>
      <c r="F1913" s="74">
        <f t="shared" si="345"/>
        <v>6.6574030900000006E-3</v>
      </c>
      <c r="G1913" s="98">
        <v>2.1079456999999999E-2</v>
      </c>
      <c r="H1913" s="80">
        <v>1.1338635000000001E-3</v>
      </c>
      <c r="I1913" s="80">
        <v>2.5115386E-2</v>
      </c>
      <c r="J1913" s="80">
        <v>4.0103148999999999E-3</v>
      </c>
      <c r="K1913" s="80">
        <v>1.2794760999999999E-3</v>
      </c>
      <c r="L1913" s="80">
        <v>6.0475257999999999E-5</v>
      </c>
      <c r="M1913" s="80">
        <v>4.1360316999999999E-4</v>
      </c>
      <c r="N1913" s="80">
        <v>1.5427804E-2</v>
      </c>
      <c r="O1913" s="80">
        <v>4.7088110000000001E-4</v>
      </c>
      <c r="P1913" s="80">
        <v>0</v>
      </c>
      <c r="Q1913" s="80">
        <v>4.0244629000000002E-4</v>
      </c>
      <c r="R1913" s="80">
        <v>1.3317308E-3</v>
      </c>
      <c r="S1913" s="80">
        <v>4.4523449000000003E-3</v>
      </c>
      <c r="U1913" s="93">
        <f t="shared" si="346"/>
        <v>0.18171945689655172</v>
      </c>
    </row>
    <row r="1914" spans="1:21">
      <c r="A1914" s="41" t="s">
        <v>33</v>
      </c>
      <c r="B1914" s="94" t="s">
        <v>6329</v>
      </c>
      <c r="C1914" s="74">
        <f t="shared" si="342"/>
        <v>7.5165952718999993E-2</v>
      </c>
      <c r="D1914" s="74">
        <f t="shared" si="343"/>
        <v>5.7642000190000001E-3</v>
      </c>
      <c r="E1914" s="74">
        <f t="shared" si="344"/>
        <v>4.1675321899999999E-2</v>
      </c>
      <c r="F1914" s="74">
        <f t="shared" si="345"/>
        <v>6.6556497999999999E-3</v>
      </c>
      <c r="G1914" s="98">
        <v>2.1070781E-2</v>
      </c>
      <c r="H1914" s="80">
        <v>1.1354748999999999E-3</v>
      </c>
      <c r="I1914" s="80">
        <v>2.5114029999999999E-2</v>
      </c>
      <c r="J1914" s="80">
        <v>4.0106413000000002E-3</v>
      </c>
      <c r="K1914" s="80">
        <v>1.2796093E-3</v>
      </c>
      <c r="L1914" s="80">
        <v>6.0484418999999998E-5</v>
      </c>
      <c r="M1914" s="80">
        <v>4.1346500000000001E-4</v>
      </c>
      <c r="N1914" s="80">
        <v>1.5425817E-2</v>
      </c>
      <c r="O1914" s="80">
        <v>4.7082724000000001E-4</v>
      </c>
      <c r="P1914" s="80">
        <v>0</v>
      </c>
      <c r="Q1914" s="80">
        <v>3.9974396E-4</v>
      </c>
      <c r="R1914" s="80">
        <v>1.3317309E-3</v>
      </c>
      <c r="S1914" s="80">
        <v>4.4533476999999997E-3</v>
      </c>
      <c r="U1914" s="93">
        <f t="shared" si="346"/>
        <v>0.18164466379310343</v>
      </c>
    </row>
    <row r="1915" spans="1:21">
      <c r="A1915" s="41" t="s">
        <v>33</v>
      </c>
      <c r="B1915" s="94" t="s">
        <v>6330</v>
      </c>
      <c r="C1915" s="74">
        <f t="shared" si="342"/>
        <v>7.7262010625999994E-2</v>
      </c>
      <c r="D1915" s="74">
        <f t="shared" si="343"/>
        <v>6.090869556E-3</v>
      </c>
      <c r="E1915" s="74">
        <f t="shared" si="344"/>
        <v>4.6429697999999998E-2</v>
      </c>
      <c r="F1915" s="74">
        <f t="shared" si="345"/>
        <v>3.00759307E-3</v>
      </c>
      <c r="G1915" s="98">
        <v>2.1733849999999999E-2</v>
      </c>
      <c r="H1915" s="80">
        <v>1.066614E-3</v>
      </c>
      <c r="I1915" s="80">
        <v>2.8082744999999999E-2</v>
      </c>
      <c r="J1915" s="80">
        <v>4.2131384000000001E-3</v>
      </c>
      <c r="K1915" s="80">
        <v>1.2961610999999999E-3</v>
      </c>
      <c r="L1915" s="80">
        <v>6.9195225999999996E-5</v>
      </c>
      <c r="M1915" s="80">
        <v>5.1237482999999995E-4</v>
      </c>
      <c r="N1915" s="80">
        <v>1.7280338999999999E-2</v>
      </c>
      <c r="O1915" s="80">
        <v>4.3607674E-4</v>
      </c>
      <c r="P1915" s="80">
        <v>0</v>
      </c>
      <c r="Q1915" s="80">
        <v>3.3757534E-4</v>
      </c>
      <c r="R1915" s="80">
        <v>1.7649090000000001E-3</v>
      </c>
      <c r="S1915" s="80">
        <v>4.6903199000000002E-4</v>
      </c>
      <c r="U1915" s="93">
        <f t="shared" si="346"/>
        <v>0.18736077586206895</v>
      </c>
    </row>
    <row r="1916" spans="1:21">
      <c r="A1916" s="41" t="s">
        <v>33</v>
      </c>
      <c r="B1916" s="94" t="s">
        <v>6331</v>
      </c>
      <c r="C1916" s="74">
        <f t="shared" si="342"/>
        <v>8.9434428373999994E-2</v>
      </c>
      <c r="D1916" s="74">
        <f t="shared" si="343"/>
        <v>5.4283470439999999E-3</v>
      </c>
      <c r="E1916" s="74">
        <f t="shared" si="344"/>
        <v>5.95114422E-2</v>
      </c>
      <c r="F1916" s="74">
        <f t="shared" si="345"/>
        <v>5.9695521299999998E-3</v>
      </c>
      <c r="G1916" s="98">
        <v>1.8525086999999999E-2</v>
      </c>
      <c r="H1916" s="80">
        <v>1.2358192E-3</v>
      </c>
      <c r="I1916" s="80">
        <v>1.7125310000000001E-2</v>
      </c>
      <c r="J1916" s="80">
        <v>3.7013858E-3</v>
      </c>
      <c r="K1916" s="80">
        <v>1.1822111999999999E-3</v>
      </c>
      <c r="L1916" s="80">
        <v>6.5178034000000005E-5</v>
      </c>
      <c r="M1916" s="80">
        <v>4.7957201000000001E-4</v>
      </c>
      <c r="N1916" s="80">
        <v>4.1150313000000001E-2</v>
      </c>
      <c r="O1916" s="80">
        <v>5.1951912999999999E-4</v>
      </c>
      <c r="P1916" s="80">
        <v>0</v>
      </c>
      <c r="Q1916" s="80">
        <v>3.9075070000000001E-4</v>
      </c>
      <c r="R1916" s="80">
        <v>1.1204355000000001E-3</v>
      </c>
      <c r="S1916" s="80">
        <v>3.9388467999999996E-3</v>
      </c>
      <c r="U1916" s="93">
        <f t="shared" si="346"/>
        <v>0.15969902586206894</v>
      </c>
    </row>
    <row r="1917" spans="1:21">
      <c r="A1917" s="41" t="s">
        <v>33</v>
      </c>
      <c r="B1917" s="94" t="s">
        <v>6332</v>
      </c>
      <c r="C1917" s="74">
        <f t="shared" si="342"/>
        <v>3.6480064579E-2</v>
      </c>
      <c r="D1917" s="74">
        <f t="shared" si="343"/>
        <v>2.1880971189999999E-3</v>
      </c>
      <c r="E1917" s="74">
        <f t="shared" si="344"/>
        <v>2.3923029490000001E-2</v>
      </c>
      <c r="F1917" s="74">
        <f t="shared" si="345"/>
        <v>9.4816257000000001E-4</v>
      </c>
      <c r="G1917" s="98">
        <v>9.4207753999999994E-3</v>
      </c>
      <c r="H1917" s="80">
        <v>4.1268909000000001E-4</v>
      </c>
      <c r="I1917" s="80">
        <v>9.3427934000000004E-3</v>
      </c>
      <c r="J1917" s="80">
        <v>1.316107E-3</v>
      </c>
      <c r="K1917" s="80">
        <v>5.7743384000000003E-4</v>
      </c>
      <c r="L1917" s="80">
        <v>5.3622248999999997E-5</v>
      </c>
      <c r="M1917" s="80">
        <v>2.4093403000000001E-4</v>
      </c>
      <c r="N1917" s="80">
        <v>1.4167547000000001E-2</v>
      </c>
      <c r="O1917" s="80">
        <v>1.7134544E-4</v>
      </c>
      <c r="P1917" s="80">
        <v>0</v>
      </c>
      <c r="Q1917" s="80">
        <v>1.0259125E-4</v>
      </c>
      <c r="R1917" s="80">
        <v>5.7157430000000003E-4</v>
      </c>
      <c r="S1917" s="80">
        <v>1.0265158E-4</v>
      </c>
      <c r="U1917" s="93">
        <f t="shared" si="346"/>
        <v>8.1213581034482743E-2</v>
      </c>
    </row>
    <row r="1918" spans="1:21">
      <c r="A1918" s="41" t="s">
        <v>33</v>
      </c>
      <c r="B1918" s="94" t="s">
        <v>6333</v>
      </c>
      <c r="C1918" s="74">
        <f t="shared" si="342"/>
        <v>2.7314784995999999E-2</v>
      </c>
      <c r="D1918" s="74">
        <f t="shared" si="343"/>
        <v>1.6575582260000001E-3</v>
      </c>
      <c r="E1918" s="74">
        <f t="shared" si="344"/>
        <v>1.8178127259999999E-2</v>
      </c>
      <c r="F1918" s="74">
        <f t="shared" si="345"/>
        <v>1.82405961E-3</v>
      </c>
      <c r="G1918" s="98">
        <v>5.6550398999999996E-3</v>
      </c>
      <c r="H1918" s="80">
        <v>3.7693155999999998E-4</v>
      </c>
      <c r="I1918" s="80">
        <v>5.2322786999999997E-3</v>
      </c>
      <c r="J1918" s="80">
        <v>1.1307286000000001E-3</v>
      </c>
      <c r="K1918" s="80">
        <v>3.6044853000000003E-4</v>
      </c>
      <c r="L1918" s="80">
        <v>1.9909005999999998E-5</v>
      </c>
      <c r="M1918" s="80">
        <v>1.4647209E-4</v>
      </c>
      <c r="N1918" s="80">
        <v>1.2568917000000001E-2</v>
      </c>
      <c r="O1918" s="80">
        <v>1.5870884999999999E-4</v>
      </c>
      <c r="P1918" s="80">
        <v>0</v>
      </c>
      <c r="Q1918" s="80">
        <v>1.1923847E-4</v>
      </c>
      <c r="R1918" s="80">
        <v>3.4235309000000001E-4</v>
      </c>
      <c r="S1918" s="80">
        <v>1.2037592000000001E-3</v>
      </c>
      <c r="U1918" s="93">
        <f t="shared" si="346"/>
        <v>4.8750343965517237E-2</v>
      </c>
    </row>
    <row r="1919" spans="1:21">
      <c r="A1919" s="41" t="s">
        <v>33</v>
      </c>
      <c r="B1919" s="94" t="s">
        <v>6334</v>
      </c>
      <c r="C1919" s="74">
        <f t="shared" si="342"/>
        <v>3.0792092622E-2</v>
      </c>
      <c r="D1919" s="74">
        <f t="shared" si="343"/>
        <v>1.9331402220000003E-3</v>
      </c>
      <c r="E1919" s="74">
        <f t="shared" si="344"/>
        <v>1.9902081439999997E-2</v>
      </c>
      <c r="F1919" s="74">
        <f t="shared" si="345"/>
        <v>1.48535496E-3</v>
      </c>
      <c r="G1919" s="98">
        <v>7.4715160000000001E-3</v>
      </c>
      <c r="H1919" s="80">
        <v>3.9365294000000002E-4</v>
      </c>
      <c r="I1919" s="80">
        <v>7.4415994999999999E-3</v>
      </c>
      <c r="J1919" s="80">
        <v>1.2617393000000001E-3</v>
      </c>
      <c r="K1919" s="80">
        <v>4.7496821000000001E-4</v>
      </c>
      <c r="L1919" s="80">
        <v>2.8407771999999999E-5</v>
      </c>
      <c r="M1919" s="80">
        <v>1.6802494E-4</v>
      </c>
      <c r="N1919" s="80">
        <v>1.2066828999999999E-2</v>
      </c>
      <c r="O1919" s="80">
        <v>1.7370164E-4</v>
      </c>
      <c r="P1919" s="80">
        <v>0</v>
      </c>
      <c r="Q1919" s="80">
        <v>1.1736687999999999E-4</v>
      </c>
      <c r="R1919" s="80">
        <v>4.9282025999999998E-4</v>
      </c>
      <c r="S1919" s="80">
        <v>7.0146618000000002E-4</v>
      </c>
      <c r="U1919" s="93">
        <f t="shared" si="346"/>
        <v>6.4409620689655167E-2</v>
      </c>
    </row>
    <row r="1920" spans="1:21">
      <c r="A1920" s="41" t="s">
        <v>33</v>
      </c>
      <c r="B1920" s="94" t="s">
        <v>6335</v>
      </c>
      <c r="C1920" s="74">
        <f t="shared" si="342"/>
        <v>2.2970989191000001E-2</v>
      </c>
      <c r="D1920" s="74">
        <f t="shared" si="343"/>
        <v>1.7611823209999998E-3</v>
      </c>
      <c r="E1920" s="74">
        <f t="shared" si="344"/>
        <v>1.2734655090000001E-2</v>
      </c>
      <c r="F1920" s="74">
        <f t="shared" si="345"/>
        <v>2.03420648E-3</v>
      </c>
      <c r="G1920" s="98">
        <v>6.4409452999999997E-3</v>
      </c>
      <c r="H1920" s="80">
        <v>3.4645828999999999E-4</v>
      </c>
      <c r="I1920" s="80">
        <v>7.6741455999999996E-3</v>
      </c>
      <c r="J1920" s="80">
        <v>1.225374E-3</v>
      </c>
      <c r="K1920" s="80">
        <v>3.9095101999999998E-4</v>
      </c>
      <c r="L1920" s="80">
        <v>1.8478550999999999E-5</v>
      </c>
      <c r="M1920" s="80">
        <v>1.2637875E-4</v>
      </c>
      <c r="N1920" s="80">
        <v>4.7140512000000004E-3</v>
      </c>
      <c r="O1920" s="80">
        <v>1.4388034000000001E-4</v>
      </c>
      <c r="P1920" s="80">
        <v>0</v>
      </c>
      <c r="Q1920" s="80">
        <v>1.229697E-4</v>
      </c>
      <c r="R1920" s="80">
        <v>4.0691773999999999E-4</v>
      </c>
      <c r="S1920" s="80">
        <v>1.3604387000000001E-3</v>
      </c>
      <c r="U1920" s="93">
        <f t="shared" si="346"/>
        <v>5.5525390517241376E-2</v>
      </c>
    </row>
    <row r="1921" spans="1:21">
      <c r="A1921" s="41" t="s">
        <v>33</v>
      </c>
      <c r="B1921" s="94" t="s">
        <v>6336</v>
      </c>
      <c r="C1921" s="74">
        <f t="shared" si="342"/>
        <v>2.2967374299999999E-2</v>
      </c>
      <c r="D1921" s="74">
        <f t="shared" si="343"/>
        <v>1.7612832999999999E-3</v>
      </c>
      <c r="E1921" s="74">
        <f t="shared" si="344"/>
        <v>1.2734125959999999E-2</v>
      </c>
      <c r="F1921" s="74">
        <f t="shared" si="345"/>
        <v>2.0336707400000001E-3</v>
      </c>
      <c r="G1921" s="98">
        <v>6.4382943000000003E-3</v>
      </c>
      <c r="H1921" s="80">
        <v>3.4695066000000002E-4</v>
      </c>
      <c r="I1921" s="80">
        <v>7.6737313000000001E-3</v>
      </c>
      <c r="J1921" s="80">
        <v>1.2254736999999999E-3</v>
      </c>
      <c r="K1921" s="80">
        <v>3.9099171999999998E-4</v>
      </c>
      <c r="L1921" s="80">
        <v>1.8481349999999999E-5</v>
      </c>
      <c r="M1921" s="80">
        <v>1.2633653E-4</v>
      </c>
      <c r="N1921" s="80">
        <v>4.7134439999999998E-3</v>
      </c>
      <c r="O1921" s="80">
        <v>1.4386388E-4</v>
      </c>
      <c r="P1921" s="80">
        <v>0</v>
      </c>
      <c r="Q1921" s="80">
        <v>1.2214398999999999E-4</v>
      </c>
      <c r="R1921" s="80">
        <v>4.0691776999999998E-4</v>
      </c>
      <c r="S1921" s="80">
        <v>1.3607451E-3</v>
      </c>
      <c r="U1921" s="93">
        <f t="shared" si="346"/>
        <v>5.5502537068965518E-2</v>
      </c>
    </row>
    <row r="1922" spans="1:21">
      <c r="A1922" s="41" t="s">
        <v>33</v>
      </c>
      <c r="B1922" s="94" t="s">
        <v>6337</v>
      </c>
      <c r="C1922" s="74">
        <f t="shared" si="342"/>
        <v>2.3607836786000001E-2</v>
      </c>
      <c r="D1922" s="74">
        <f t="shared" si="343"/>
        <v>1.861098986E-3</v>
      </c>
      <c r="E1922" s="74">
        <f t="shared" si="344"/>
        <v>1.418685232E-2</v>
      </c>
      <c r="F1922" s="74">
        <f t="shared" si="345"/>
        <v>9.1898678000000003E-4</v>
      </c>
      <c r="G1922" s="98">
        <v>6.6408986999999999E-3</v>
      </c>
      <c r="H1922" s="80">
        <v>3.2590982000000002E-4</v>
      </c>
      <c r="I1922" s="80">
        <v>8.5808388000000006E-3</v>
      </c>
      <c r="J1922" s="80">
        <v>1.2873477999999999E-3</v>
      </c>
      <c r="K1922" s="80">
        <v>3.9604921999999998E-4</v>
      </c>
      <c r="L1922" s="80">
        <v>2.1142985999999999E-5</v>
      </c>
      <c r="M1922" s="80">
        <v>1.5655897999999999E-4</v>
      </c>
      <c r="N1922" s="80">
        <v>5.2801037000000002E-3</v>
      </c>
      <c r="O1922" s="80">
        <v>1.3324567E-4</v>
      </c>
      <c r="P1922" s="80">
        <v>0</v>
      </c>
      <c r="Q1922" s="80">
        <v>1.0314802E-4</v>
      </c>
      <c r="R1922" s="80">
        <v>5.3927776000000001E-4</v>
      </c>
      <c r="S1922" s="80">
        <v>1.4331532999999999E-4</v>
      </c>
      <c r="U1922" s="93">
        <f t="shared" si="346"/>
        <v>5.7249126724137928E-2</v>
      </c>
    </row>
    <row r="1923" spans="1:21">
      <c r="A1923" s="41" t="s">
        <v>33</v>
      </c>
      <c r="B1923" s="94" t="s">
        <v>6338</v>
      </c>
      <c r="C1923" s="74">
        <f t="shared" si="342"/>
        <v>2.73271865E-2</v>
      </c>
      <c r="D1923" s="74">
        <f t="shared" si="343"/>
        <v>1.6586615900000001E-3</v>
      </c>
      <c r="E1923" s="74">
        <f t="shared" si="344"/>
        <v>1.818405201E-2</v>
      </c>
      <c r="F1923" s="74">
        <f t="shared" si="345"/>
        <v>1.8240298000000001E-3</v>
      </c>
      <c r="G1923" s="98">
        <v>5.6604430999999998E-3</v>
      </c>
      <c r="H1923" s="80">
        <v>3.7761141000000002E-4</v>
      </c>
      <c r="I1923" s="80">
        <v>5.2327336E-3</v>
      </c>
      <c r="J1923" s="80">
        <v>1.1309790000000001E-3</v>
      </c>
      <c r="K1923" s="80">
        <v>3.6123119E-4</v>
      </c>
      <c r="L1923" s="80">
        <v>1.991551E-5</v>
      </c>
      <c r="M1923" s="80">
        <v>1.4653588999999999E-4</v>
      </c>
      <c r="N1923" s="80">
        <v>1.2573707E-2</v>
      </c>
      <c r="O1923" s="80">
        <v>1.5874195999999999E-4</v>
      </c>
      <c r="P1923" s="80">
        <v>0</v>
      </c>
      <c r="Q1923" s="80">
        <v>1.1939605E-4</v>
      </c>
      <c r="R1923" s="80">
        <v>3.4235529E-4</v>
      </c>
      <c r="S1923" s="80">
        <v>1.2035365E-3</v>
      </c>
      <c r="U1923" s="93">
        <f t="shared" si="346"/>
        <v>4.8796923275862068E-2</v>
      </c>
    </row>
    <row r="1924" spans="1:21">
      <c r="A1924" s="41" t="s">
        <v>33</v>
      </c>
      <c r="B1924" s="94" t="s">
        <v>6339</v>
      </c>
      <c r="C1924" s="74">
        <f t="shared" si="342"/>
        <v>1.5048026770999998</v>
      </c>
      <c r="D1924" s="74">
        <f t="shared" si="343"/>
        <v>9.0259005700000006E-2</v>
      </c>
      <c r="E1924" s="74">
        <f t="shared" si="344"/>
        <v>0.98682497499999999</v>
      </c>
      <c r="F1924" s="74">
        <f t="shared" si="345"/>
        <v>3.9111706400000001E-2</v>
      </c>
      <c r="G1924" s="98">
        <v>0.38860698999999999</v>
      </c>
      <c r="H1924" s="80">
        <v>1.7023424999999998E-2</v>
      </c>
      <c r="I1924" s="80">
        <v>0.38539023</v>
      </c>
      <c r="J1924" s="80">
        <v>5.4289413000000002E-2</v>
      </c>
      <c r="K1924" s="80">
        <v>2.3819145999999999E-2</v>
      </c>
      <c r="L1924" s="80">
        <v>2.2119178000000001E-3</v>
      </c>
      <c r="M1924" s="80">
        <v>9.9385289000000002E-3</v>
      </c>
      <c r="N1924" s="80">
        <v>0.58441131999999996</v>
      </c>
      <c r="O1924" s="80">
        <v>7.0679994999999999E-3</v>
      </c>
      <c r="P1924" s="80">
        <v>0</v>
      </c>
      <c r="Q1924" s="80">
        <v>4.2318892999999996E-3</v>
      </c>
      <c r="R1924" s="80">
        <v>2.3577440000000002E-2</v>
      </c>
      <c r="S1924" s="80">
        <v>4.2343776000000003E-3</v>
      </c>
      <c r="U1924" s="93">
        <f t="shared" si="346"/>
        <v>3.3500602586206893</v>
      </c>
    </row>
    <row r="1925" spans="1:21">
      <c r="A1925" s="41" t="s">
        <v>33</v>
      </c>
      <c r="B1925" s="94" t="s">
        <v>6340</v>
      </c>
      <c r="C1925" s="74">
        <f t="shared" si="342"/>
        <v>1.1267348731899998</v>
      </c>
      <c r="D1925" s="74">
        <f t="shared" si="343"/>
        <v>6.8374277089999991E-2</v>
      </c>
      <c r="E1925" s="74">
        <f t="shared" si="344"/>
        <v>0.74984773699999996</v>
      </c>
      <c r="F1925" s="74">
        <f t="shared" si="345"/>
        <v>7.5242459099999992E-2</v>
      </c>
      <c r="G1925" s="98">
        <v>0.23327039999999999</v>
      </c>
      <c r="H1925" s="80">
        <v>1.5548427E-2</v>
      </c>
      <c r="I1925" s="80">
        <v>0.21583150000000001</v>
      </c>
      <c r="J1925" s="80">
        <v>4.6642555000000002E-2</v>
      </c>
      <c r="K1925" s="80">
        <v>1.4868502E-2</v>
      </c>
      <c r="L1925" s="80">
        <v>8.2124648999999997E-4</v>
      </c>
      <c r="M1925" s="80">
        <v>6.0419736000000002E-3</v>
      </c>
      <c r="N1925" s="80">
        <v>0.51846780999999997</v>
      </c>
      <c r="O1925" s="80">
        <v>6.5467403000000002E-3</v>
      </c>
      <c r="P1925" s="80">
        <v>0</v>
      </c>
      <c r="Q1925" s="80">
        <v>4.9185868000000002E-3</v>
      </c>
      <c r="R1925" s="80">
        <v>1.4122065E-2</v>
      </c>
      <c r="S1925" s="80">
        <v>4.9655066999999997E-2</v>
      </c>
      <c r="U1925" s="93">
        <f t="shared" si="346"/>
        <v>2.0109517241379309</v>
      </c>
    </row>
    <row r="1926" spans="1:21">
      <c r="A1926" s="41" t="s">
        <v>33</v>
      </c>
      <c r="B1926" s="94" t="s">
        <v>6341</v>
      </c>
      <c r="C1926" s="74">
        <f t="shared" si="342"/>
        <v>1.2701738016000002</v>
      </c>
      <c r="D1926" s="74">
        <f t="shared" si="343"/>
        <v>7.9742035399999994E-2</v>
      </c>
      <c r="E1926" s="74">
        <f t="shared" si="344"/>
        <v>0.82096084400000002</v>
      </c>
      <c r="F1926" s="74">
        <f t="shared" si="345"/>
        <v>6.1270892199999996E-2</v>
      </c>
      <c r="G1926" s="98">
        <v>0.30820003000000001</v>
      </c>
      <c r="H1926" s="80">
        <v>1.6238183999999999E-2</v>
      </c>
      <c r="I1926" s="80">
        <v>0.30696598000000003</v>
      </c>
      <c r="J1926" s="80">
        <v>5.2046746999999997E-2</v>
      </c>
      <c r="K1926" s="80">
        <v>1.9592439E-2</v>
      </c>
      <c r="L1926" s="80">
        <v>1.1718206000000001E-3</v>
      </c>
      <c r="M1926" s="80">
        <v>6.9310287999999999E-3</v>
      </c>
      <c r="N1926" s="80">
        <v>0.49775668000000001</v>
      </c>
      <c r="O1926" s="80">
        <v>7.1651924999999997E-3</v>
      </c>
      <c r="P1926" s="80">
        <v>0</v>
      </c>
      <c r="Q1926" s="80">
        <v>4.8413837000000001E-3</v>
      </c>
      <c r="R1926" s="80">
        <v>2.0328835999999999E-2</v>
      </c>
      <c r="S1926" s="80">
        <v>2.893548E-2</v>
      </c>
      <c r="U1926" s="93">
        <f t="shared" si="346"/>
        <v>2.6568968103448274</v>
      </c>
    </row>
    <row r="1927" spans="1:21">
      <c r="A1927" s="41" t="s">
        <v>33</v>
      </c>
      <c r="B1927" s="94" t="s">
        <v>6342</v>
      </c>
      <c r="C1927" s="74">
        <f t="shared" si="342"/>
        <v>0.94755331463000014</v>
      </c>
      <c r="D1927" s="74">
        <f t="shared" si="343"/>
        <v>7.2648771629999997E-2</v>
      </c>
      <c r="E1927" s="74">
        <f t="shared" si="344"/>
        <v>0.52530452500000002</v>
      </c>
      <c r="F1927" s="74">
        <f t="shared" si="345"/>
        <v>8.3911018000000004E-2</v>
      </c>
      <c r="G1927" s="98">
        <v>0.26568900000000001</v>
      </c>
      <c r="H1927" s="80">
        <v>1.4291405E-2</v>
      </c>
      <c r="I1927" s="80">
        <v>0.31655851000000002</v>
      </c>
      <c r="J1927" s="80">
        <v>5.0546677999999998E-2</v>
      </c>
      <c r="K1927" s="80">
        <v>1.6126729999999999E-2</v>
      </c>
      <c r="L1927" s="80">
        <v>7.6224023000000002E-4</v>
      </c>
      <c r="M1927" s="80">
        <v>5.2131234000000002E-3</v>
      </c>
      <c r="N1927" s="80">
        <v>0.19445461</v>
      </c>
      <c r="O1927" s="80">
        <v>5.9350638999999998E-3</v>
      </c>
      <c r="P1927" s="80">
        <v>0</v>
      </c>
      <c r="Q1927" s="80">
        <v>5.0725001000000002E-3</v>
      </c>
      <c r="R1927" s="80">
        <v>1.6785357000000001E-2</v>
      </c>
      <c r="S1927" s="80">
        <v>5.6118096999999999E-2</v>
      </c>
      <c r="U1927" s="93">
        <f t="shared" si="346"/>
        <v>2.2904224137931033</v>
      </c>
    </row>
    <row r="1928" spans="1:21">
      <c r="A1928" s="41" t="s">
        <v>33</v>
      </c>
      <c r="B1928" s="94" t="s">
        <v>6343</v>
      </c>
      <c r="C1928" s="74">
        <f t="shared" si="342"/>
        <v>0.94740419200000003</v>
      </c>
      <c r="D1928" s="74">
        <f t="shared" si="343"/>
        <v>7.2652937399999992E-2</v>
      </c>
      <c r="E1928" s="74">
        <f t="shared" si="344"/>
        <v>0.52528269500000002</v>
      </c>
      <c r="F1928" s="74">
        <f t="shared" si="345"/>
        <v>8.38889196E-2</v>
      </c>
      <c r="G1928" s="98">
        <v>0.26557964000000001</v>
      </c>
      <c r="H1928" s="80">
        <v>1.4311714999999999E-2</v>
      </c>
      <c r="I1928" s="80">
        <v>0.31654142000000002</v>
      </c>
      <c r="J1928" s="80">
        <v>5.0550791999999997E-2</v>
      </c>
      <c r="K1928" s="80">
        <v>1.6128408E-2</v>
      </c>
      <c r="L1928" s="80">
        <v>7.6235569999999996E-4</v>
      </c>
      <c r="M1928" s="80">
        <v>5.2113817E-3</v>
      </c>
      <c r="N1928" s="80">
        <v>0.19442956</v>
      </c>
      <c r="O1928" s="80">
        <v>5.9343851E-3</v>
      </c>
      <c r="P1928" s="80">
        <v>0</v>
      </c>
      <c r="Q1928" s="80">
        <v>5.0384395000000002E-3</v>
      </c>
      <c r="R1928" s="80">
        <v>1.6785358E-2</v>
      </c>
      <c r="S1928" s="80">
        <v>5.6130737E-2</v>
      </c>
      <c r="U1928" s="93">
        <f t="shared" si="346"/>
        <v>2.2894796551724137</v>
      </c>
    </row>
    <row r="1929" spans="1:21">
      <c r="A1929" s="41" t="s">
        <v>33</v>
      </c>
      <c r="B1929" s="94" t="s">
        <v>6344</v>
      </c>
      <c r="C1929" s="74">
        <f t="shared" si="342"/>
        <v>0.97382326907000005</v>
      </c>
      <c r="D1929" s="74">
        <f t="shared" si="343"/>
        <v>7.6770333970000007E-2</v>
      </c>
      <c r="E1929" s="74">
        <f t="shared" si="344"/>
        <v>0.58520766000000002</v>
      </c>
      <c r="F1929" s="74">
        <f t="shared" si="345"/>
        <v>3.7908205100000002E-2</v>
      </c>
      <c r="G1929" s="98">
        <v>0.27393707</v>
      </c>
      <c r="H1929" s="80">
        <v>1.3443780000000001E-2</v>
      </c>
      <c r="I1929" s="80">
        <v>0.35395959999999999</v>
      </c>
      <c r="J1929" s="80">
        <v>5.3103098000000001E-2</v>
      </c>
      <c r="K1929" s="80">
        <v>1.6337029999999999E-2</v>
      </c>
      <c r="L1929" s="80">
        <v>8.7214816999999997E-4</v>
      </c>
      <c r="M1929" s="80">
        <v>6.4580578E-3</v>
      </c>
      <c r="N1929" s="80">
        <v>0.21780427999999999</v>
      </c>
      <c r="O1929" s="80">
        <v>5.4963839000000004E-3</v>
      </c>
      <c r="P1929" s="80">
        <v>0</v>
      </c>
      <c r="Q1929" s="80">
        <v>4.2548559E-3</v>
      </c>
      <c r="R1929" s="80">
        <v>2.2245207999999999E-2</v>
      </c>
      <c r="S1929" s="80">
        <v>5.9117572999999998E-3</v>
      </c>
      <c r="U1929" s="93">
        <f t="shared" si="346"/>
        <v>2.3615264655172412</v>
      </c>
    </row>
    <row r="1930" spans="1:21">
      <c r="A1930" s="41" t="s">
        <v>33</v>
      </c>
      <c r="B1930" s="94" t="s">
        <v>6345</v>
      </c>
      <c r="C1930" s="74">
        <f t="shared" si="342"/>
        <v>1.12724643301</v>
      </c>
      <c r="D1930" s="74">
        <f t="shared" si="343"/>
        <v>6.8419791309999992E-2</v>
      </c>
      <c r="E1930" s="74">
        <f t="shared" si="344"/>
        <v>0.75009213100000005</v>
      </c>
      <c r="F1930" s="74">
        <f t="shared" si="345"/>
        <v>7.5241230699999995E-2</v>
      </c>
      <c r="G1930" s="98">
        <v>0.23349328</v>
      </c>
      <c r="H1930" s="80">
        <v>1.5576471E-2</v>
      </c>
      <c r="I1930" s="80">
        <v>0.21585025999999999</v>
      </c>
      <c r="J1930" s="80">
        <v>4.6652883999999999E-2</v>
      </c>
      <c r="K1930" s="80">
        <v>1.4900787E-2</v>
      </c>
      <c r="L1930" s="80">
        <v>8.2151480999999998E-4</v>
      </c>
      <c r="M1930" s="80">
        <v>6.0446055000000004E-3</v>
      </c>
      <c r="N1930" s="80">
        <v>0.51866540000000005</v>
      </c>
      <c r="O1930" s="80">
        <v>6.5481057E-3</v>
      </c>
      <c r="P1930" s="80">
        <v>0</v>
      </c>
      <c r="Q1930" s="80">
        <v>4.9250869999999999E-3</v>
      </c>
      <c r="R1930" s="80">
        <v>1.4122156E-2</v>
      </c>
      <c r="S1930" s="80">
        <v>4.9645882000000002E-2</v>
      </c>
      <c r="U1930" s="93">
        <f t="shared" si="346"/>
        <v>2.0128731034482756</v>
      </c>
    </row>
    <row r="1931" spans="1:21">
      <c r="A1931" s="41" t="s">
        <v>33</v>
      </c>
      <c r="B1931" s="94" t="s">
        <v>6346</v>
      </c>
      <c r="C1931" s="74">
        <f t="shared" si="342"/>
        <v>5.6438190238000008</v>
      </c>
      <c r="D1931" s="74">
        <f t="shared" si="343"/>
        <v>0.33851980079999999</v>
      </c>
      <c r="E1931" s="74">
        <f t="shared" si="344"/>
        <v>3.7011241960000003</v>
      </c>
      <c r="F1931" s="74">
        <f t="shared" si="345"/>
        <v>0.14668992699999997</v>
      </c>
      <c r="G1931" s="98">
        <v>1.4574851</v>
      </c>
      <c r="H1931" s="80">
        <v>6.3846996000000003E-2</v>
      </c>
      <c r="I1931" s="80">
        <v>1.4454206000000001</v>
      </c>
      <c r="J1931" s="80">
        <v>0.20361449000000001</v>
      </c>
      <c r="K1931" s="80">
        <v>8.9334602999999999E-2</v>
      </c>
      <c r="L1931" s="80">
        <v>8.2958808000000005E-3</v>
      </c>
      <c r="M1931" s="80">
        <v>3.7274827000000003E-2</v>
      </c>
      <c r="N1931" s="80">
        <v>2.1918565999999999</v>
      </c>
      <c r="O1931" s="80">
        <v>2.6508798E-2</v>
      </c>
      <c r="P1931" s="80">
        <v>0</v>
      </c>
      <c r="Q1931" s="80">
        <v>1.5871860000000002E-2</v>
      </c>
      <c r="R1931" s="80">
        <v>8.8428075999999994E-2</v>
      </c>
      <c r="S1931" s="80">
        <v>1.5881192999999998E-2</v>
      </c>
      <c r="U1931" s="93">
        <f t="shared" si="346"/>
        <v>12.564526724137931</v>
      </c>
    </row>
    <row r="1932" spans="1:21">
      <c r="A1932" s="41" t="s">
        <v>33</v>
      </c>
      <c r="B1932" s="94" t="s">
        <v>6347</v>
      </c>
      <c r="C1932" s="74">
        <f t="shared" si="342"/>
        <v>4.2258614978999995</v>
      </c>
      <c r="D1932" s="74">
        <f t="shared" si="343"/>
        <v>0.2564403019</v>
      </c>
      <c r="E1932" s="74">
        <f t="shared" si="344"/>
        <v>2.8123321099999998</v>
      </c>
      <c r="F1932" s="74">
        <f t="shared" si="345"/>
        <v>0.28219967599999995</v>
      </c>
      <c r="G1932" s="98">
        <v>0.87488940999999998</v>
      </c>
      <c r="H1932" s="80">
        <v>5.8314959999999999E-2</v>
      </c>
      <c r="I1932" s="80">
        <v>0.80948414999999996</v>
      </c>
      <c r="J1932" s="80">
        <v>0.17493465999999999</v>
      </c>
      <c r="K1932" s="80">
        <v>5.5764876999999997E-2</v>
      </c>
      <c r="L1932" s="80">
        <v>3.0801158999999999E-3</v>
      </c>
      <c r="M1932" s="80">
        <v>2.2660649000000001E-2</v>
      </c>
      <c r="N1932" s="80">
        <v>1.9445330000000001</v>
      </c>
      <c r="O1932" s="80">
        <v>2.4553795999999999E-2</v>
      </c>
      <c r="P1932" s="80">
        <v>0</v>
      </c>
      <c r="Q1932" s="80">
        <v>1.8447345E-2</v>
      </c>
      <c r="R1932" s="80">
        <v>5.2965335000000002E-2</v>
      </c>
      <c r="S1932" s="80">
        <v>0.18623319999999999</v>
      </c>
      <c r="U1932" s="93">
        <f t="shared" si="346"/>
        <v>7.5421500862068962</v>
      </c>
    </row>
    <row r="1933" spans="1:21">
      <c r="A1933" s="41" t="s">
        <v>33</v>
      </c>
      <c r="B1933" s="94" t="s">
        <v>6348</v>
      </c>
      <c r="C1933" s="74">
        <f t="shared" si="342"/>
        <v>4.7638347072</v>
      </c>
      <c r="D1933" s="74">
        <f t="shared" si="343"/>
        <v>0.29907549919999998</v>
      </c>
      <c r="E1933" s="74">
        <f t="shared" si="344"/>
        <v>3.0790446190000003</v>
      </c>
      <c r="F1933" s="74">
        <f t="shared" si="345"/>
        <v>0.229798789</v>
      </c>
      <c r="G1933" s="98">
        <v>1.1559158</v>
      </c>
      <c r="H1933" s="80">
        <v>6.0901918999999999E-2</v>
      </c>
      <c r="I1933" s="80">
        <v>1.1512875</v>
      </c>
      <c r="J1933" s="80">
        <v>0.19520328000000001</v>
      </c>
      <c r="K1933" s="80">
        <v>7.3482177999999995E-2</v>
      </c>
      <c r="L1933" s="80">
        <v>4.3949571999999998E-3</v>
      </c>
      <c r="M1933" s="80">
        <v>2.5995084000000002E-2</v>
      </c>
      <c r="N1933" s="80">
        <v>1.8668552</v>
      </c>
      <c r="O1933" s="80">
        <v>2.6873324000000001E-2</v>
      </c>
      <c r="P1933" s="80">
        <v>0</v>
      </c>
      <c r="Q1933" s="80">
        <v>1.8157791999999999E-2</v>
      </c>
      <c r="R1933" s="80">
        <v>7.6244063000000001E-2</v>
      </c>
      <c r="S1933" s="80">
        <v>0.10852361000000001</v>
      </c>
      <c r="U1933" s="93">
        <f t="shared" si="346"/>
        <v>9.9647913793103449</v>
      </c>
    </row>
    <row r="1934" spans="1:21">
      <c r="A1934" s="41" t="s">
        <v>33</v>
      </c>
      <c r="B1934" s="94" t="s">
        <v>6349</v>
      </c>
      <c r="C1934" s="74">
        <f t="shared" si="342"/>
        <v>3.5538343477000001</v>
      </c>
      <c r="D1934" s="74">
        <f t="shared" si="343"/>
        <v>0.27247195169999994</v>
      </c>
      <c r="E1934" s="74">
        <f t="shared" si="344"/>
        <v>1.970174391</v>
      </c>
      <c r="F1934" s="74">
        <f t="shared" si="345"/>
        <v>0.31471142500000004</v>
      </c>
      <c r="G1934" s="98">
        <v>0.99647657999999995</v>
      </c>
      <c r="H1934" s="80">
        <v>5.3600451E-2</v>
      </c>
      <c r="I1934" s="80">
        <v>1.1872646</v>
      </c>
      <c r="J1934" s="80">
        <v>0.18957721999999999</v>
      </c>
      <c r="K1934" s="80">
        <v>6.0483905999999997E-2</v>
      </c>
      <c r="L1934" s="80">
        <v>2.8588107000000001E-3</v>
      </c>
      <c r="M1934" s="80">
        <v>1.9552014999999999E-2</v>
      </c>
      <c r="N1934" s="80">
        <v>0.72930934000000003</v>
      </c>
      <c r="O1934" s="80">
        <v>2.225968E-2</v>
      </c>
      <c r="P1934" s="80">
        <v>0</v>
      </c>
      <c r="Q1934" s="80">
        <v>1.9024603000000001E-2</v>
      </c>
      <c r="R1934" s="80">
        <v>6.2954112000000007E-2</v>
      </c>
      <c r="S1934" s="80">
        <v>0.21047303000000001</v>
      </c>
      <c r="U1934" s="93">
        <f t="shared" si="346"/>
        <v>8.5903153448275855</v>
      </c>
    </row>
    <row r="1935" spans="1:21">
      <c r="A1935" s="41" t="s">
        <v>33</v>
      </c>
      <c r="B1935" s="94" t="s">
        <v>6350</v>
      </c>
      <c r="C1935" s="74">
        <f t="shared" si="342"/>
        <v>4.7889446724999996</v>
      </c>
      <c r="D1935" s="74">
        <f t="shared" si="343"/>
        <v>0.2968782425</v>
      </c>
      <c r="E1935" s="74">
        <f t="shared" si="344"/>
        <v>3.120337937</v>
      </c>
      <c r="F1935" s="74">
        <f t="shared" si="345"/>
        <v>0.21542199300000001</v>
      </c>
      <c r="G1935" s="98">
        <v>1.1563064999999999</v>
      </c>
      <c r="H1935" s="80">
        <v>6.0148237E-2</v>
      </c>
      <c r="I1935" s="80">
        <v>1.1534567</v>
      </c>
      <c r="J1935" s="80">
        <v>0.19078954000000001</v>
      </c>
      <c r="K1935" s="80">
        <v>7.1820413E-2</v>
      </c>
      <c r="L1935" s="80">
        <v>5.3522765000000002E-3</v>
      </c>
      <c r="M1935" s="80">
        <v>2.8916013000000001E-2</v>
      </c>
      <c r="N1935" s="80">
        <v>1.906733</v>
      </c>
      <c r="O1935" s="80">
        <v>2.5208207E-2</v>
      </c>
      <c r="P1935" s="80">
        <v>0</v>
      </c>
      <c r="Q1935" s="80">
        <v>1.7253507000000001E-2</v>
      </c>
      <c r="R1935" s="80">
        <v>7.1964199000000006E-2</v>
      </c>
      <c r="S1935" s="80">
        <v>0.10099608</v>
      </c>
      <c r="U1935" s="93">
        <f t="shared" si="346"/>
        <v>9.9681594827586189</v>
      </c>
    </row>
    <row r="1936" spans="1:21">
      <c r="A1936" s="41" t="s">
        <v>33</v>
      </c>
      <c r="B1936" s="94" t="s">
        <v>6351</v>
      </c>
      <c r="C1936" s="74">
        <f t="shared" si="342"/>
        <v>3.5532750717999999</v>
      </c>
      <c r="D1936" s="74">
        <f t="shared" si="343"/>
        <v>0.27248757979999999</v>
      </c>
      <c r="E1936" s="74">
        <f t="shared" si="344"/>
        <v>1.9700925150000002</v>
      </c>
      <c r="F1936" s="74">
        <f t="shared" si="345"/>
        <v>0.31462854699999998</v>
      </c>
      <c r="G1936" s="98">
        <v>0.99606642999999995</v>
      </c>
      <c r="H1936" s="80">
        <v>5.3676624999999999E-2</v>
      </c>
      <c r="I1936" s="80">
        <v>1.1872005000000001</v>
      </c>
      <c r="J1936" s="80">
        <v>0.18959265</v>
      </c>
      <c r="K1936" s="80">
        <v>6.0490202999999999E-2</v>
      </c>
      <c r="L1936" s="80">
        <v>2.8592437999999999E-3</v>
      </c>
      <c r="M1936" s="80">
        <v>1.9545482999999999E-2</v>
      </c>
      <c r="N1936" s="80">
        <v>0.72921539000000002</v>
      </c>
      <c r="O1936" s="80">
        <v>2.2257134000000001E-2</v>
      </c>
      <c r="P1936" s="80">
        <v>0</v>
      </c>
      <c r="Q1936" s="80">
        <v>1.8896857E-2</v>
      </c>
      <c r="R1936" s="80">
        <v>6.2954116000000004E-2</v>
      </c>
      <c r="S1936" s="80">
        <v>0.21052044</v>
      </c>
      <c r="U1936" s="93">
        <f t="shared" si="346"/>
        <v>8.5867795689655164</v>
      </c>
    </row>
    <row r="1937" spans="1:21">
      <c r="A1937" s="41" t="s">
        <v>33</v>
      </c>
      <c r="B1937" s="94" t="s">
        <v>6352</v>
      </c>
      <c r="C1937" s="74">
        <f t="shared" si="342"/>
        <v>3.6523608225000004</v>
      </c>
      <c r="D1937" s="74">
        <f t="shared" si="343"/>
        <v>0.28793003049999999</v>
      </c>
      <c r="E1937" s="74">
        <f t="shared" si="344"/>
        <v>2.1948433430000001</v>
      </c>
      <c r="F1937" s="74">
        <f t="shared" si="345"/>
        <v>0.142176149</v>
      </c>
      <c r="G1937" s="98">
        <v>1.0274113</v>
      </c>
      <c r="H1937" s="80">
        <v>5.0421402999999997E-2</v>
      </c>
      <c r="I1937" s="80">
        <v>1.3275387999999999</v>
      </c>
      <c r="J1937" s="80">
        <v>0.19916517</v>
      </c>
      <c r="K1937" s="80">
        <v>6.1272647E-2</v>
      </c>
      <c r="L1937" s="80">
        <v>3.2710245000000002E-3</v>
      </c>
      <c r="M1937" s="80">
        <v>2.4221189000000001E-2</v>
      </c>
      <c r="N1937" s="80">
        <v>0.81688313999999995</v>
      </c>
      <c r="O1937" s="80">
        <v>2.0614395000000001E-2</v>
      </c>
      <c r="P1937" s="80">
        <v>0</v>
      </c>
      <c r="Q1937" s="80">
        <v>1.5957997000000002E-2</v>
      </c>
      <c r="R1937" s="80">
        <v>8.3431488999999998E-2</v>
      </c>
      <c r="S1937" s="80">
        <v>2.2172267999999998E-2</v>
      </c>
      <c r="U1937" s="93">
        <f t="shared" si="346"/>
        <v>8.8569939655172405</v>
      </c>
    </row>
    <row r="1938" spans="1:21">
      <c r="A1938" s="41" t="s">
        <v>33</v>
      </c>
      <c r="B1938" s="94" t="s">
        <v>6353</v>
      </c>
      <c r="C1938" s="74">
        <f t="shared" si="342"/>
        <v>4.2277801712</v>
      </c>
      <c r="D1938" s="74">
        <f t="shared" si="343"/>
        <v>0.25661100419999999</v>
      </c>
      <c r="E1938" s="74">
        <f t="shared" si="344"/>
        <v>2.8132487689999999</v>
      </c>
      <c r="F1938" s="74">
        <f t="shared" si="345"/>
        <v>0.28219506799999999</v>
      </c>
      <c r="G1938" s="98">
        <v>0.87572532999999997</v>
      </c>
      <c r="H1938" s="80">
        <v>5.8420139000000003E-2</v>
      </c>
      <c r="I1938" s="80">
        <v>0.80955452999999999</v>
      </c>
      <c r="J1938" s="80">
        <v>0.1749734</v>
      </c>
      <c r="K1938" s="80">
        <v>5.5885960999999998E-2</v>
      </c>
      <c r="L1938" s="80">
        <v>3.0811222E-3</v>
      </c>
      <c r="M1938" s="80">
        <v>2.2670520999999999E-2</v>
      </c>
      <c r="N1938" s="80">
        <v>1.9452741</v>
      </c>
      <c r="O1938" s="80">
        <v>2.4558917E-2</v>
      </c>
      <c r="P1938" s="80">
        <v>0</v>
      </c>
      <c r="Q1938" s="80">
        <v>1.8471723999999998E-2</v>
      </c>
      <c r="R1938" s="80">
        <v>5.2965677000000003E-2</v>
      </c>
      <c r="S1938" s="80">
        <v>0.18619875</v>
      </c>
      <c r="U1938" s="93">
        <f t="shared" si="346"/>
        <v>7.5493562931034477</v>
      </c>
    </row>
    <row r="1939" spans="1:21">
      <c r="A1939" s="41" t="s">
        <v>33</v>
      </c>
      <c r="B1939" s="94" t="s">
        <v>6354</v>
      </c>
      <c r="C1939" s="74">
        <f t="shared" si="342"/>
        <v>0</v>
      </c>
      <c r="D1939" s="74">
        <f t="shared" si="343"/>
        <v>0</v>
      </c>
      <c r="E1939" s="74">
        <f t="shared" si="344"/>
        <v>0</v>
      </c>
      <c r="F1939" s="74">
        <f t="shared" si="345"/>
        <v>0</v>
      </c>
      <c r="G1939" s="98">
        <v>0</v>
      </c>
      <c r="H1939" s="80">
        <v>0</v>
      </c>
      <c r="I1939" s="80">
        <v>0</v>
      </c>
      <c r="J1939" s="80">
        <v>0</v>
      </c>
      <c r="K1939" s="80">
        <v>0</v>
      </c>
      <c r="L1939" s="80">
        <v>0</v>
      </c>
      <c r="M1939" s="80">
        <v>0</v>
      </c>
      <c r="N1939" s="80">
        <v>0</v>
      </c>
      <c r="O1939" s="80">
        <v>0</v>
      </c>
      <c r="P1939" s="80">
        <v>0</v>
      </c>
      <c r="Q1939" s="80">
        <v>0</v>
      </c>
      <c r="R1939" s="80">
        <v>0</v>
      </c>
      <c r="S1939" s="80">
        <v>0</v>
      </c>
      <c r="U1939" s="93">
        <f t="shared" si="346"/>
        <v>0</v>
      </c>
    </row>
    <row r="1940" spans="1:21">
      <c r="A1940" s="41" t="s">
        <v>33</v>
      </c>
      <c r="B1940" s="94" t="s">
        <v>6355</v>
      </c>
      <c r="C1940" s="74">
        <f t="shared" si="342"/>
        <v>0</v>
      </c>
      <c r="D1940" s="74">
        <f t="shared" si="343"/>
        <v>0</v>
      </c>
      <c r="E1940" s="74">
        <f t="shared" si="344"/>
        <v>0</v>
      </c>
      <c r="F1940" s="74">
        <f t="shared" si="345"/>
        <v>0</v>
      </c>
      <c r="G1940" s="98">
        <v>0</v>
      </c>
      <c r="H1940" s="80">
        <v>0</v>
      </c>
      <c r="I1940" s="80">
        <v>0</v>
      </c>
      <c r="J1940" s="80">
        <v>0</v>
      </c>
      <c r="K1940" s="80">
        <v>0</v>
      </c>
      <c r="L1940" s="80">
        <v>0</v>
      </c>
      <c r="M1940" s="80">
        <v>0</v>
      </c>
      <c r="N1940" s="80">
        <v>0</v>
      </c>
      <c r="O1940" s="80">
        <v>0</v>
      </c>
      <c r="P1940" s="80">
        <v>0</v>
      </c>
      <c r="Q1940" s="80">
        <v>0</v>
      </c>
      <c r="R1940" s="80">
        <v>0</v>
      </c>
      <c r="S1940" s="80">
        <v>0</v>
      </c>
      <c r="U1940" s="93">
        <f t="shared" si="346"/>
        <v>0</v>
      </c>
    </row>
    <row r="1941" spans="1:21">
      <c r="A1941" s="41" t="s">
        <v>33</v>
      </c>
      <c r="B1941" s="94" t="s">
        <v>6356</v>
      </c>
      <c r="C1941" s="74">
        <f t="shared" si="342"/>
        <v>7.5425029195999999E-2</v>
      </c>
      <c r="D1941" s="74">
        <f t="shared" si="343"/>
        <v>5.7940073559999989E-3</v>
      </c>
      <c r="E1941" s="74">
        <f t="shared" si="344"/>
        <v>4.1804208199999998E-2</v>
      </c>
      <c r="F1941" s="74">
        <f t="shared" si="345"/>
        <v>6.6841266400000003E-3</v>
      </c>
      <c r="G1941" s="98">
        <v>2.1142687E-2</v>
      </c>
      <c r="H1941" s="80">
        <v>1.1422092E-3</v>
      </c>
      <c r="I1941" s="80">
        <v>2.5144063000000001E-2</v>
      </c>
      <c r="J1941" s="80">
        <v>4.0169591999999997E-3</v>
      </c>
      <c r="K1941" s="80">
        <v>1.2982147E-3</v>
      </c>
      <c r="L1941" s="80">
        <v>6.1429256000000005E-5</v>
      </c>
      <c r="M1941" s="80">
        <v>4.1740419999999998E-4</v>
      </c>
      <c r="N1941" s="80">
        <v>1.5517936E-2</v>
      </c>
      <c r="O1941" s="80">
        <v>4.9000482000000002E-4</v>
      </c>
      <c r="P1941" s="80">
        <v>0</v>
      </c>
      <c r="Q1941" s="80">
        <v>4.0992192E-4</v>
      </c>
      <c r="R1941" s="80">
        <v>1.3322783E-3</v>
      </c>
      <c r="S1941" s="80">
        <v>4.4519216000000004E-3</v>
      </c>
      <c r="U1941" s="93">
        <f t="shared" si="346"/>
        <v>0.18226454310344828</v>
      </c>
    </row>
    <row r="1942" spans="1:21">
      <c r="A1942" s="41" t="s">
        <v>33</v>
      </c>
      <c r="B1942" s="94" t="s">
        <v>6357</v>
      </c>
      <c r="C1942" s="74">
        <f t="shared" si="342"/>
        <v>7.7688668328000005E-2</v>
      </c>
      <c r="D1942" s="74">
        <f t="shared" si="343"/>
        <v>6.127648288E-3</v>
      </c>
      <c r="E1942" s="74">
        <f t="shared" si="344"/>
        <v>4.6710828199999999E-2</v>
      </c>
      <c r="F1942" s="74">
        <f t="shared" si="345"/>
        <v>3.0283618400000004E-3</v>
      </c>
      <c r="G1942" s="98">
        <v>2.182183E-2</v>
      </c>
      <c r="H1942" s="80">
        <v>1.0898812000000001E-3</v>
      </c>
      <c r="I1942" s="80">
        <v>2.8118313999999998E-2</v>
      </c>
      <c r="J1942" s="80">
        <v>4.2230901000000001E-3</v>
      </c>
      <c r="K1942" s="80">
        <v>1.3163209E-3</v>
      </c>
      <c r="L1942" s="80">
        <v>7.0335008000000005E-5</v>
      </c>
      <c r="M1942" s="80">
        <v>5.1790227999999995E-4</v>
      </c>
      <c r="N1942" s="80">
        <v>1.7502633E-2</v>
      </c>
      <c r="O1942" s="80">
        <v>4.5573181999999999E-4</v>
      </c>
      <c r="P1942" s="80">
        <v>0</v>
      </c>
      <c r="Q1942" s="80">
        <v>3.4062817000000002E-4</v>
      </c>
      <c r="R1942" s="80">
        <v>1.7655501000000001E-3</v>
      </c>
      <c r="S1942" s="80">
        <v>4.6645174999999998E-4</v>
      </c>
      <c r="U1942" s="93">
        <f t="shared" si="346"/>
        <v>0.18811922413793103</v>
      </c>
    </row>
    <row r="1943" spans="1:21">
      <c r="A1943" s="41" t="s">
        <v>33</v>
      </c>
      <c r="B1943" s="94" t="s">
        <v>6358</v>
      </c>
      <c r="C1943" s="74">
        <f t="shared" si="342"/>
        <v>2.3046536850999999E-2</v>
      </c>
      <c r="D1943" s="74">
        <f t="shared" si="343"/>
        <v>1.7703911409999999E-3</v>
      </c>
      <c r="E1943" s="74">
        <f t="shared" si="344"/>
        <v>1.277350805E-2</v>
      </c>
      <c r="F1943" s="74">
        <f t="shared" si="345"/>
        <v>2.04237206E-3</v>
      </c>
      <c r="G1943" s="98">
        <v>6.4602656E-3</v>
      </c>
      <c r="H1943" s="80">
        <v>3.4900835E-4</v>
      </c>
      <c r="I1943" s="80">
        <v>7.6829081999999996E-3</v>
      </c>
      <c r="J1943" s="80">
        <v>1.2274041999999999E-3</v>
      </c>
      <c r="K1943" s="80">
        <v>3.9667671999999999E-4</v>
      </c>
      <c r="L1943" s="80">
        <v>1.8770051000000001E-5</v>
      </c>
      <c r="M1943" s="80">
        <v>1.2754016999999999E-4</v>
      </c>
      <c r="N1943" s="80">
        <v>4.7415914999999996E-3</v>
      </c>
      <c r="O1943" s="80">
        <v>1.4972370000000001E-4</v>
      </c>
      <c r="P1943" s="80">
        <v>0</v>
      </c>
      <c r="Q1943" s="80">
        <v>1.2525392000000001E-4</v>
      </c>
      <c r="R1943" s="80">
        <v>4.0708504000000001E-4</v>
      </c>
      <c r="S1943" s="80">
        <v>1.3603094E-3</v>
      </c>
      <c r="U1943" s="93">
        <f t="shared" si="346"/>
        <v>5.5691944827586201E-2</v>
      </c>
    </row>
    <row r="1944" spans="1:21">
      <c r="A1944" s="41" t="s">
        <v>33</v>
      </c>
      <c r="B1944" s="94" t="s">
        <v>6359</v>
      </c>
      <c r="C1944" s="74">
        <f t="shared" si="342"/>
        <v>2.3738204073000001E-2</v>
      </c>
      <c r="D1944" s="74">
        <f t="shared" si="343"/>
        <v>1.8723369530000001E-3</v>
      </c>
      <c r="E1944" s="74">
        <f t="shared" si="344"/>
        <v>1.427275305E-2</v>
      </c>
      <c r="F1944" s="74">
        <f t="shared" si="345"/>
        <v>9.2533277000000002E-4</v>
      </c>
      <c r="G1944" s="98">
        <v>6.6677812999999999E-3</v>
      </c>
      <c r="H1944" s="80">
        <v>3.3301925000000002E-4</v>
      </c>
      <c r="I1944" s="80">
        <v>8.5917070000000005E-3</v>
      </c>
      <c r="J1944" s="80">
        <v>1.2903885999999999E-3</v>
      </c>
      <c r="K1944" s="80">
        <v>4.0220917999999998E-4</v>
      </c>
      <c r="L1944" s="80">
        <v>2.1491253E-5</v>
      </c>
      <c r="M1944" s="80">
        <v>1.5824791999999999E-4</v>
      </c>
      <c r="N1944" s="80">
        <v>5.3480267999999999E-3</v>
      </c>
      <c r="O1944" s="80">
        <v>1.3925139E-4</v>
      </c>
      <c r="P1944" s="80">
        <v>0</v>
      </c>
      <c r="Q1944" s="80">
        <v>1.0408083E-4</v>
      </c>
      <c r="R1944" s="80">
        <v>5.3947363000000003E-4</v>
      </c>
      <c r="S1944" s="80">
        <v>1.4252692000000001E-4</v>
      </c>
      <c r="U1944" s="93">
        <f t="shared" si="346"/>
        <v>5.7480873275862064E-2</v>
      </c>
    </row>
    <row r="1945" spans="1:21">
      <c r="A1945" s="41" t="s">
        <v>33</v>
      </c>
      <c r="B1945" s="94" t="s">
        <v>6360</v>
      </c>
      <c r="C1945" s="74">
        <f t="shared" si="342"/>
        <v>0.95066963737999988</v>
      </c>
      <c r="D1945" s="74">
        <f t="shared" si="343"/>
        <v>7.3028635680000009E-2</v>
      </c>
      <c r="E1945" s="74">
        <f t="shared" si="344"/>
        <v>0.52690720499999999</v>
      </c>
      <c r="F1945" s="74">
        <f t="shared" si="345"/>
        <v>8.424784669999999E-2</v>
      </c>
      <c r="G1945" s="98">
        <v>0.26648595000000003</v>
      </c>
      <c r="H1945" s="80">
        <v>1.4396595E-2</v>
      </c>
      <c r="I1945" s="80">
        <v>0.31691996</v>
      </c>
      <c r="J1945" s="80">
        <v>5.0630424E-2</v>
      </c>
      <c r="K1945" s="80">
        <v>1.6362914999999999E-2</v>
      </c>
      <c r="L1945" s="80">
        <v>7.7426458000000005E-4</v>
      </c>
      <c r="M1945" s="80">
        <v>5.2610321000000002E-3</v>
      </c>
      <c r="N1945" s="80">
        <v>0.19559065</v>
      </c>
      <c r="O1945" s="80">
        <v>6.1761024999999999E-3</v>
      </c>
      <c r="P1945" s="80">
        <v>0</v>
      </c>
      <c r="Q1945" s="80">
        <v>5.1667242000000002E-3</v>
      </c>
      <c r="R1945" s="80">
        <v>1.6792258000000001E-2</v>
      </c>
      <c r="S1945" s="80">
        <v>5.6112761999999997E-2</v>
      </c>
      <c r="U1945" s="93">
        <f t="shared" si="346"/>
        <v>2.2972926724137932</v>
      </c>
    </row>
    <row r="1946" spans="1:21">
      <c r="A1946" s="41" t="s">
        <v>33</v>
      </c>
      <c r="B1946" s="94" t="s">
        <v>6361</v>
      </c>
      <c r="C1946" s="74">
        <f t="shared" si="342"/>
        <v>0.97920091146999999</v>
      </c>
      <c r="D1946" s="74">
        <f t="shared" si="343"/>
        <v>7.7233900870000011E-2</v>
      </c>
      <c r="E1946" s="74">
        <f t="shared" si="344"/>
        <v>0.58875105399999994</v>
      </c>
      <c r="F1946" s="74">
        <f t="shared" si="345"/>
        <v>3.8169976599999995E-2</v>
      </c>
      <c r="G1946" s="98">
        <v>0.27504598000000002</v>
      </c>
      <c r="H1946" s="80">
        <v>1.3737044E-2</v>
      </c>
      <c r="I1946" s="80">
        <v>0.35440790999999999</v>
      </c>
      <c r="J1946" s="80">
        <v>5.3228531000000003E-2</v>
      </c>
      <c r="K1946" s="80">
        <v>1.6591129E-2</v>
      </c>
      <c r="L1946" s="80">
        <v>8.8651417E-4</v>
      </c>
      <c r="M1946" s="80">
        <v>6.5277267E-3</v>
      </c>
      <c r="N1946" s="80">
        <v>0.2206061</v>
      </c>
      <c r="O1946" s="80">
        <v>5.7441198000000001E-3</v>
      </c>
      <c r="P1946" s="80">
        <v>0</v>
      </c>
      <c r="Q1946" s="80">
        <v>4.2933342000000003E-3</v>
      </c>
      <c r="R1946" s="80">
        <v>2.2253287E-2</v>
      </c>
      <c r="S1946" s="80">
        <v>5.8792356000000002E-3</v>
      </c>
      <c r="U1946" s="93">
        <f t="shared" si="346"/>
        <v>2.3710860344827589</v>
      </c>
    </row>
    <row r="1947" spans="1:21">
      <c r="A1947" s="41" t="s">
        <v>33</v>
      </c>
      <c r="B1947" s="94" t="s">
        <v>6362</v>
      </c>
      <c r="C1947" s="74">
        <f t="shared" si="342"/>
        <v>3.5655223295000003</v>
      </c>
      <c r="D1947" s="74">
        <f t="shared" si="343"/>
        <v>0.27389664549999998</v>
      </c>
      <c r="E1947" s="74">
        <f t="shared" si="344"/>
        <v>1.9761853599999999</v>
      </c>
      <c r="F1947" s="74">
        <f t="shared" si="345"/>
        <v>0.31597472400000004</v>
      </c>
      <c r="G1947" s="98">
        <v>0.99946559999999995</v>
      </c>
      <c r="H1947" s="80">
        <v>5.3994970000000003E-2</v>
      </c>
      <c r="I1947" s="80">
        <v>1.1886203</v>
      </c>
      <c r="J1947" s="80">
        <v>0.18989131000000001</v>
      </c>
      <c r="K1947" s="80">
        <v>6.1369727999999998E-2</v>
      </c>
      <c r="L1947" s="80">
        <v>2.9039084999999999E-3</v>
      </c>
      <c r="M1947" s="80">
        <v>1.9731698999999998E-2</v>
      </c>
      <c r="N1947" s="80">
        <v>0.73357008999999995</v>
      </c>
      <c r="O1947" s="80">
        <v>2.3163705E-2</v>
      </c>
      <c r="P1947" s="80">
        <v>0</v>
      </c>
      <c r="Q1947" s="80">
        <v>1.9377993E-2</v>
      </c>
      <c r="R1947" s="80">
        <v>6.2979995999999996E-2</v>
      </c>
      <c r="S1947" s="80">
        <v>0.21045303000000001</v>
      </c>
      <c r="U1947" s="93">
        <f t="shared" si="346"/>
        <v>8.6160827586206885</v>
      </c>
    </row>
    <row r="1948" spans="1:21">
      <c r="A1948" s="41" t="s">
        <v>33</v>
      </c>
      <c r="B1948" s="94" t="s">
        <v>6363</v>
      </c>
      <c r="C1948" s="74">
        <f t="shared" si="342"/>
        <v>3.6260048108999996</v>
      </c>
      <c r="D1948" s="74">
        <f t="shared" si="343"/>
        <v>0.28281125990000006</v>
      </c>
      <c r="E1948" s="74">
        <f t="shared" si="344"/>
        <v>2.1072861889999999</v>
      </c>
      <c r="F1948" s="74">
        <f t="shared" si="345"/>
        <v>0.218295662</v>
      </c>
      <c r="G1948" s="98">
        <v>1.0176117</v>
      </c>
      <c r="H1948" s="80">
        <v>5.2596809000000001E-2</v>
      </c>
      <c r="I1948" s="80">
        <v>1.2680898</v>
      </c>
      <c r="J1948" s="80">
        <v>0.19539896000000001</v>
      </c>
      <c r="K1948" s="80">
        <v>6.1853511E-2</v>
      </c>
      <c r="L1948" s="80">
        <v>3.1418628999999999E-3</v>
      </c>
      <c r="M1948" s="80">
        <v>2.2416926E-2</v>
      </c>
      <c r="N1948" s="80">
        <v>0.78659957999999996</v>
      </c>
      <c r="O1948" s="80">
        <v>2.2247958000000002E-2</v>
      </c>
      <c r="P1948" s="80">
        <v>0</v>
      </c>
      <c r="Q1948" s="80">
        <v>1.7526521E-2</v>
      </c>
      <c r="R1948" s="80">
        <v>7.4556662999999995E-2</v>
      </c>
      <c r="S1948" s="80">
        <v>0.10396452</v>
      </c>
      <c r="U1948" s="93">
        <f t="shared" si="346"/>
        <v>8.7725146551724134</v>
      </c>
    </row>
    <row r="1949" spans="1:21">
      <c r="A1949" s="41" t="s">
        <v>33</v>
      </c>
      <c r="B1949" s="94" t="s">
        <v>6364</v>
      </c>
      <c r="C1949" s="74">
        <f t="shared" si="342"/>
        <v>3.6725298776999997</v>
      </c>
      <c r="D1949" s="74">
        <f t="shared" si="343"/>
        <v>0.2896686517</v>
      </c>
      <c r="E1949" s="74">
        <f t="shared" si="344"/>
        <v>2.2081329909999998</v>
      </c>
      <c r="F1949" s="74">
        <f t="shared" si="345"/>
        <v>0.14315793500000001</v>
      </c>
      <c r="G1949" s="98">
        <v>1.0315703000000001</v>
      </c>
      <c r="H1949" s="80">
        <v>5.1521300999999999E-2</v>
      </c>
      <c r="I1949" s="80">
        <v>1.3292202</v>
      </c>
      <c r="J1949" s="80">
        <v>0.19963560999999999</v>
      </c>
      <c r="K1949" s="80">
        <v>6.2225651999999999E-2</v>
      </c>
      <c r="L1949" s="80">
        <v>3.3249046999999999E-3</v>
      </c>
      <c r="M1949" s="80">
        <v>2.4482484999999998E-2</v>
      </c>
      <c r="N1949" s="80">
        <v>0.82739149000000001</v>
      </c>
      <c r="O1949" s="80">
        <v>2.1543537000000001E-2</v>
      </c>
      <c r="P1949" s="80">
        <v>0</v>
      </c>
      <c r="Q1949" s="80">
        <v>1.6102312000000001E-2</v>
      </c>
      <c r="R1949" s="80">
        <v>8.3461792000000007E-2</v>
      </c>
      <c r="S1949" s="80">
        <v>2.2050294000000002E-2</v>
      </c>
      <c r="U1949" s="93">
        <f t="shared" si="346"/>
        <v>8.8928474137931026</v>
      </c>
    </row>
    <row r="1951" spans="1:21">
      <c r="B1951" s="81" t="s">
        <v>6365</v>
      </c>
    </row>
    <row r="1952" spans="1:21">
      <c r="A1952" s="41" t="s">
        <v>33</v>
      </c>
      <c r="B1952" s="94" t="s">
        <v>6366</v>
      </c>
      <c r="C1952" s="74">
        <f t="shared" ref="C1952:C1954" si="347">D1952+E1952+F1952+G1952</f>
        <v>2.31560476137E-2</v>
      </c>
      <c r="D1952" s="74">
        <f t="shared" ref="D1952:D1954" si="348">J1952+K1952+L1952+M1952</f>
        <v>1.5134223189999998E-3</v>
      </c>
      <c r="E1952" s="74">
        <f t="shared" ref="E1952:E1954" si="349">H1952+I1952+N1952</f>
        <v>1.0101340659999999E-2</v>
      </c>
      <c r="F1952" s="74">
        <f t="shared" ref="F1952:F1954" si="350">O1952+IF(P1952="x",0,P1952)+IF(Q1952="x",0,Q1952)+IF(R1952="x",0,R1952)+S1952</f>
        <v>4.6634219346999998E-3</v>
      </c>
      <c r="G1952" s="98">
        <v>6.8778627E-3</v>
      </c>
      <c r="H1952" s="80">
        <v>1.4992221E-3</v>
      </c>
      <c r="I1952" s="80">
        <v>9.6716586000000001E-4</v>
      </c>
      <c r="J1952" s="80">
        <v>7.0164610999999999E-4</v>
      </c>
      <c r="K1952" s="80">
        <v>6.0422202999999995E-4</v>
      </c>
      <c r="L1952" s="80">
        <v>2.8649929000000001E-5</v>
      </c>
      <c r="M1952" s="80">
        <v>1.7890425E-4</v>
      </c>
      <c r="N1952" s="80">
        <v>7.6349527000000002E-3</v>
      </c>
      <c r="O1952" s="80">
        <v>4.1963178999999996E-3</v>
      </c>
      <c r="P1952" s="80">
        <v>0</v>
      </c>
      <c r="Q1952" s="80">
        <v>3.7803397999999999E-4</v>
      </c>
      <c r="R1952" s="80">
        <v>6.6858706999999998E-6</v>
      </c>
      <c r="S1952" s="80">
        <v>8.2384183999999999E-5</v>
      </c>
      <c r="U1952" s="93">
        <f t="shared" ref="U1952:U1954" si="351">G1952/0.116</f>
        <v>5.9291919827586206E-2</v>
      </c>
    </row>
    <row r="1953" spans="1:21">
      <c r="A1953" s="41" t="s">
        <v>33</v>
      </c>
      <c r="B1953" s="94" t="s">
        <v>6367</v>
      </c>
      <c r="C1953" s="74">
        <f t="shared" si="347"/>
        <v>7.7285755343999996E-3</v>
      </c>
      <c r="D1953" s="74">
        <f t="shared" si="348"/>
        <v>9.8883773999999987E-4</v>
      </c>
      <c r="E1953" s="74">
        <f t="shared" si="349"/>
        <v>4.0886299900000003E-3</v>
      </c>
      <c r="F1953" s="74">
        <f t="shared" si="350"/>
        <v>6.0477630440000001E-4</v>
      </c>
      <c r="G1953" s="98">
        <v>2.0463314999999999E-3</v>
      </c>
      <c r="H1953" s="80">
        <v>4.1513058E-4</v>
      </c>
      <c r="I1953" s="80">
        <v>5.4607041000000005E-4</v>
      </c>
      <c r="J1953" s="80">
        <v>4.8255955E-4</v>
      </c>
      <c r="K1953" s="80">
        <v>3.3019750000000002E-4</v>
      </c>
      <c r="L1953" s="80">
        <v>2.7519860000000001E-5</v>
      </c>
      <c r="M1953" s="80">
        <v>1.4856082999999999E-4</v>
      </c>
      <c r="N1953" s="80">
        <v>3.1274290000000001E-3</v>
      </c>
      <c r="O1953" s="80">
        <v>5.1116756999999998E-4</v>
      </c>
      <c r="P1953" s="80">
        <v>0</v>
      </c>
      <c r="Q1953" s="80">
        <v>6.4267197999999995E-5</v>
      </c>
      <c r="R1953" s="80">
        <v>9.2694624000000008E-6</v>
      </c>
      <c r="S1953" s="80">
        <v>2.0072073999999999E-5</v>
      </c>
      <c r="U1953" s="93">
        <f t="shared" si="351"/>
        <v>1.7640788793103448E-2</v>
      </c>
    </row>
    <row r="1954" spans="1:21">
      <c r="A1954" s="41" t="s">
        <v>33</v>
      </c>
      <c r="B1954" s="94" t="s">
        <v>6368</v>
      </c>
      <c r="C1954" s="74">
        <f t="shared" si="347"/>
        <v>1.2733411636599998E-2</v>
      </c>
      <c r="D1954" s="74">
        <f t="shared" si="348"/>
        <v>1.0162289170000001E-3</v>
      </c>
      <c r="E1954" s="74">
        <f t="shared" si="349"/>
        <v>6.8447908200000001E-3</v>
      </c>
      <c r="F1954" s="74">
        <f t="shared" si="350"/>
        <v>6.4209919960000008E-4</v>
      </c>
      <c r="G1954" s="98">
        <v>4.2302926999999999E-3</v>
      </c>
      <c r="H1954" s="80">
        <v>8.9216201000000001E-4</v>
      </c>
      <c r="I1954" s="80">
        <v>6.0394590999999999E-4</v>
      </c>
      <c r="J1954" s="80">
        <v>4.4291363E-4</v>
      </c>
      <c r="K1954" s="80">
        <v>4.4287728999999997E-4</v>
      </c>
      <c r="L1954" s="80">
        <v>1.2446937000000001E-5</v>
      </c>
      <c r="M1954" s="80">
        <v>1.1799106000000001E-4</v>
      </c>
      <c r="N1954" s="80">
        <v>5.3486829000000003E-3</v>
      </c>
      <c r="O1954" s="80">
        <v>2.2380513000000001E-4</v>
      </c>
      <c r="P1954" s="80">
        <v>0</v>
      </c>
      <c r="Q1954" s="80">
        <v>3.8238045000000003E-4</v>
      </c>
      <c r="R1954" s="80">
        <v>7.0187576E-6</v>
      </c>
      <c r="S1954" s="80">
        <v>2.8894861999999999E-5</v>
      </c>
      <c r="U1954" s="93">
        <f t="shared" si="351"/>
        <v>3.6468040517241375E-2</v>
      </c>
    </row>
    <row r="1956" spans="1:21">
      <c r="B1956" s="81" t="s">
        <v>6369</v>
      </c>
    </row>
    <row r="1957" spans="1:21">
      <c r="A1957" s="41" t="s">
        <v>34</v>
      </c>
      <c r="B1957" s="94" t="s">
        <v>6370</v>
      </c>
      <c r="C1957" s="74">
        <f t="shared" ref="C1957:C2020" si="352">D1957+E1957+F1957+G1957</f>
        <v>0.10992337980700001</v>
      </c>
      <c r="D1957" s="74">
        <f t="shared" ref="D1957:D2020" si="353">J1957+K1957+L1957+M1957</f>
        <v>2.2286219832E-2</v>
      </c>
      <c r="E1957" s="74">
        <f t="shared" ref="E1957:E2020" si="354">H1957+I1957+N1957</f>
        <v>4.6234936800000001E-2</v>
      </c>
      <c r="F1957" s="74">
        <f t="shared" ref="F1957:F2020" si="355">O1957+IF(P1957="x",0,P1957)+IF(Q1957="x",0,Q1957)+IF(R1957="x",0,R1957)+S1957</f>
        <v>2.5666231750000002E-3</v>
      </c>
      <c r="G1957" s="98">
        <v>3.8835599999999998E-2</v>
      </c>
      <c r="H1957" s="80">
        <v>4.1220177999999998E-3</v>
      </c>
      <c r="I1957" s="80">
        <v>2.0325698999999999E-2</v>
      </c>
      <c r="J1957" s="80">
        <v>1.9487535E-2</v>
      </c>
      <c r="K1957" s="80">
        <v>2.0723816000000001E-3</v>
      </c>
      <c r="L1957" s="80">
        <v>5.4138972000000001E-5</v>
      </c>
      <c r="M1957" s="80">
        <v>6.7216425999999999E-4</v>
      </c>
      <c r="N1957" s="80">
        <v>2.178722E-2</v>
      </c>
      <c r="O1957" s="80">
        <v>5.6172362999999995E-4</v>
      </c>
      <c r="P1957" s="80">
        <v>0</v>
      </c>
      <c r="Q1957" s="80">
        <v>1.6719313000000001E-3</v>
      </c>
      <c r="R1957" s="80">
        <v>1.5078305E-5</v>
      </c>
      <c r="S1957" s="80">
        <v>3.1788994E-4</v>
      </c>
      <c r="U1957" s="93">
        <f t="shared" ref="U1957:U2020" si="356">G1957/0.116</f>
        <v>0.33478965517241377</v>
      </c>
    </row>
    <row r="1958" spans="1:21">
      <c r="A1958" s="41" t="s">
        <v>34</v>
      </c>
      <c r="B1958" s="94" t="s">
        <v>6371</v>
      </c>
      <c r="C1958" s="74">
        <f t="shared" si="352"/>
        <v>6.1931667164999996E-2</v>
      </c>
      <c r="D1958" s="74">
        <f t="shared" si="353"/>
        <v>4.3743955430000005E-3</v>
      </c>
      <c r="E1958" s="74">
        <f t="shared" si="354"/>
        <v>2.38828359E-2</v>
      </c>
      <c r="F1958" s="74">
        <f t="shared" si="355"/>
        <v>3.8424087220000004E-3</v>
      </c>
      <c r="G1958" s="98">
        <v>2.9832027000000001E-2</v>
      </c>
      <c r="H1958" s="80">
        <v>3.7566513999999999E-3</v>
      </c>
      <c r="I1958" s="80">
        <v>2.4596685000000001E-3</v>
      </c>
      <c r="J1958" s="80">
        <v>2.8619180000000002E-3</v>
      </c>
      <c r="K1958" s="80">
        <v>1.0782431E-3</v>
      </c>
      <c r="L1958" s="80">
        <v>7.2715182999999998E-5</v>
      </c>
      <c r="M1958" s="80">
        <v>3.6151926000000002E-4</v>
      </c>
      <c r="N1958" s="80">
        <v>1.7666516E-2</v>
      </c>
      <c r="O1958" s="80">
        <v>6.7977729000000004E-4</v>
      </c>
      <c r="P1958" s="80">
        <v>0</v>
      </c>
      <c r="Q1958" s="80">
        <v>2.7466675000000001E-3</v>
      </c>
      <c r="R1958" s="80">
        <v>1.5386962E-5</v>
      </c>
      <c r="S1958" s="80">
        <v>4.0057697000000001E-4</v>
      </c>
      <c r="U1958" s="93">
        <f t="shared" si="356"/>
        <v>0.25717264655172412</v>
      </c>
    </row>
    <row r="1959" spans="1:21">
      <c r="A1959" s="41" t="s">
        <v>34</v>
      </c>
      <c r="B1959" s="94" t="s">
        <v>6372</v>
      </c>
      <c r="C1959" s="74">
        <f t="shared" si="352"/>
        <v>9.4167788889999993E-2</v>
      </c>
      <c r="D1959" s="74">
        <f t="shared" si="353"/>
        <v>6.0613166059999999E-3</v>
      </c>
      <c r="E1959" s="74">
        <f t="shared" si="354"/>
        <v>4.1328947899999996E-2</v>
      </c>
      <c r="F1959" s="74">
        <f t="shared" si="355"/>
        <v>2.6206133840000001E-3</v>
      </c>
      <c r="G1959" s="98">
        <v>4.4156911E-2</v>
      </c>
      <c r="H1959" s="80">
        <v>6.2385679999999999E-3</v>
      </c>
      <c r="I1959" s="80">
        <v>5.0000899E-3</v>
      </c>
      <c r="J1959" s="80">
        <v>4.1409825000000003E-3</v>
      </c>
      <c r="K1959" s="80">
        <v>1.1177013999999999E-3</v>
      </c>
      <c r="L1959" s="80">
        <v>8.5242886000000005E-5</v>
      </c>
      <c r="M1959" s="80">
        <v>7.1738982E-4</v>
      </c>
      <c r="N1959" s="80">
        <v>3.0090289999999999E-2</v>
      </c>
      <c r="O1959" s="80">
        <v>7.1151506E-4</v>
      </c>
      <c r="P1959" s="80">
        <v>0</v>
      </c>
      <c r="Q1959" s="80">
        <v>1.6256434999999999E-3</v>
      </c>
      <c r="R1959" s="80">
        <v>1.7723663999999999E-5</v>
      </c>
      <c r="S1959" s="80">
        <v>2.6573116000000002E-4</v>
      </c>
      <c r="U1959" s="93">
        <f t="shared" si="356"/>
        <v>0.38066302586206896</v>
      </c>
    </row>
    <row r="1960" spans="1:21">
      <c r="A1960" s="41" t="s">
        <v>34</v>
      </c>
      <c r="B1960" s="94" t="s">
        <v>6373</v>
      </c>
      <c r="C1960" s="74">
        <f t="shared" si="352"/>
        <v>6.4675106462000004E-2</v>
      </c>
      <c r="D1960" s="74">
        <f t="shared" si="353"/>
        <v>3.4383176220000003E-3</v>
      </c>
      <c r="E1960" s="74">
        <f t="shared" si="354"/>
        <v>2.3282530999999999E-2</v>
      </c>
      <c r="F1960" s="74">
        <f t="shared" si="355"/>
        <v>1.302772684E-2</v>
      </c>
      <c r="G1960" s="98">
        <v>2.4926530999999998E-2</v>
      </c>
      <c r="H1960" s="80">
        <v>2.0027268000000001E-3</v>
      </c>
      <c r="I1960" s="80">
        <v>2.2075402000000001E-3</v>
      </c>
      <c r="J1960" s="80">
        <v>2.1930433000000001E-3</v>
      </c>
      <c r="K1960" s="80">
        <v>8.0903444999999997E-4</v>
      </c>
      <c r="L1960" s="80">
        <v>6.5860891999999996E-5</v>
      </c>
      <c r="M1960" s="80">
        <v>3.7037898000000002E-4</v>
      </c>
      <c r="N1960" s="80">
        <v>1.9072263999999998E-2</v>
      </c>
      <c r="O1960" s="80">
        <v>6.9034198000000001E-4</v>
      </c>
      <c r="P1960" s="80">
        <v>0</v>
      </c>
      <c r="Q1960" s="80">
        <v>1.1911076E-2</v>
      </c>
      <c r="R1960" s="80">
        <v>5.016319E-5</v>
      </c>
      <c r="S1960" s="80">
        <v>3.7614567000000002E-4</v>
      </c>
      <c r="U1960" s="93">
        <f t="shared" si="356"/>
        <v>0.21488388793103447</v>
      </c>
    </row>
    <row r="1961" spans="1:21">
      <c r="A1961" s="41" t="s">
        <v>34</v>
      </c>
      <c r="B1961" s="94" t="s">
        <v>6374</v>
      </c>
      <c r="C1961" s="74">
        <f t="shared" si="352"/>
        <v>5.4793928164E-2</v>
      </c>
      <c r="D1961" s="74">
        <f t="shared" si="353"/>
        <v>3.7726926410000003E-3</v>
      </c>
      <c r="E1961" s="74">
        <f t="shared" si="354"/>
        <v>2.2014169399999998E-2</v>
      </c>
      <c r="F1961" s="74">
        <f t="shared" si="355"/>
        <v>3.7965111229999998E-3</v>
      </c>
      <c r="G1961" s="98">
        <v>2.5210554999999999E-2</v>
      </c>
      <c r="H1961" s="80">
        <v>3.0414143999999998E-3</v>
      </c>
      <c r="I1961" s="80">
        <v>1.882746E-3</v>
      </c>
      <c r="J1961" s="80">
        <v>2.2954540000000002E-3</v>
      </c>
      <c r="K1961" s="80">
        <v>1.0482963000000001E-3</v>
      </c>
      <c r="L1961" s="80">
        <v>6.6738460999999998E-5</v>
      </c>
      <c r="M1961" s="80">
        <v>3.6220388000000002E-4</v>
      </c>
      <c r="N1961" s="80">
        <v>1.7090009E-2</v>
      </c>
      <c r="O1961" s="80">
        <v>6.7020489E-4</v>
      </c>
      <c r="P1961" s="80">
        <v>0</v>
      </c>
      <c r="Q1961" s="80">
        <v>2.2372201999999999E-3</v>
      </c>
      <c r="R1961" s="80">
        <v>1.7023602999999999E-5</v>
      </c>
      <c r="S1961" s="80">
        <v>8.7206242999999996E-4</v>
      </c>
      <c r="U1961" s="93">
        <f t="shared" si="356"/>
        <v>0.21733237068965516</v>
      </c>
    </row>
    <row r="1962" spans="1:21">
      <c r="A1962" s="41" t="s">
        <v>34</v>
      </c>
      <c r="B1962" s="94" t="s">
        <v>6375</v>
      </c>
      <c r="C1962" s="74">
        <f t="shared" si="352"/>
        <v>5.3845985642999999E-2</v>
      </c>
      <c r="D1962" s="74">
        <f t="shared" si="353"/>
        <v>3.3614089809999997E-3</v>
      </c>
      <c r="E1962" s="74">
        <f t="shared" si="354"/>
        <v>2.0489186700000002E-2</v>
      </c>
      <c r="F1962" s="74">
        <f t="shared" si="355"/>
        <v>6.9717409620000002E-3</v>
      </c>
      <c r="G1962" s="98">
        <v>2.3023649E-2</v>
      </c>
      <c r="H1962" s="80">
        <v>2.5507146000000001E-3</v>
      </c>
      <c r="I1962" s="80">
        <v>1.8449281000000001E-3</v>
      </c>
      <c r="J1962" s="80">
        <v>2.1276928999999999E-3</v>
      </c>
      <c r="K1962" s="80">
        <v>7.9956129999999995E-4</v>
      </c>
      <c r="L1962" s="80">
        <v>6.2574511000000006E-5</v>
      </c>
      <c r="M1962" s="80">
        <v>3.7158027E-4</v>
      </c>
      <c r="N1962" s="80">
        <v>1.6093544000000001E-2</v>
      </c>
      <c r="O1962" s="80">
        <v>6.4323289000000001E-4</v>
      </c>
      <c r="P1962" s="80">
        <v>0</v>
      </c>
      <c r="Q1962" s="80">
        <v>5.3426990000000002E-3</v>
      </c>
      <c r="R1962" s="80">
        <v>2.1470522000000001E-5</v>
      </c>
      <c r="S1962" s="80">
        <v>9.6433854999999999E-4</v>
      </c>
      <c r="U1962" s="93">
        <f t="shared" si="356"/>
        <v>0.19847973275862069</v>
      </c>
    </row>
    <row r="1963" spans="1:21">
      <c r="A1963" s="41" t="s">
        <v>34</v>
      </c>
      <c r="B1963" s="94" t="s">
        <v>6376</v>
      </c>
      <c r="C1963" s="74">
        <f t="shared" si="352"/>
        <v>5.4812276218E-2</v>
      </c>
      <c r="D1963" s="74">
        <f t="shared" si="353"/>
        <v>3.0370372410000001E-3</v>
      </c>
      <c r="E1963" s="74">
        <f t="shared" si="354"/>
        <v>2.1462944500000001E-2</v>
      </c>
      <c r="F1963" s="74">
        <f t="shared" si="355"/>
        <v>1.0412473476999999E-2</v>
      </c>
      <c r="G1963" s="98">
        <v>1.9899821000000002E-2</v>
      </c>
      <c r="H1963" s="80">
        <v>1.7195467E-3</v>
      </c>
      <c r="I1963" s="80">
        <v>3.0455437999999998E-3</v>
      </c>
      <c r="J1963" s="80">
        <v>1.8758793000000001E-3</v>
      </c>
      <c r="K1963" s="80">
        <v>7.5129847000000004E-4</v>
      </c>
      <c r="L1963" s="80">
        <v>6.0531391000000003E-5</v>
      </c>
      <c r="M1963" s="80">
        <v>3.4932807999999999E-4</v>
      </c>
      <c r="N1963" s="80">
        <v>1.6697854000000002E-2</v>
      </c>
      <c r="O1963" s="80">
        <v>6.7685612000000005E-4</v>
      </c>
      <c r="P1963" s="80">
        <v>0</v>
      </c>
      <c r="Q1963" s="80">
        <v>9.1899870999999998E-3</v>
      </c>
      <c r="R1963" s="80">
        <v>2.3203747000000001E-5</v>
      </c>
      <c r="S1963" s="80">
        <v>5.2242651000000001E-4</v>
      </c>
      <c r="U1963" s="93">
        <f t="shared" si="356"/>
        <v>0.17155018103448277</v>
      </c>
    </row>
    <row r="1964" spans="1:21">
      <c r="A1964" s="41" t="s">
        <v>34</v>
      </c>
      <c r="B1964" s="94" t="s">
        <v>6377</v>
      </c>
      <c r="C1964" s="74">
        <f t="shared" si="352"/>
        <v>6.1940954191E-2</v>
      </c>
      <c r="D1964" s="74">
        <f t="shared" si="353"/>
        <v>4.0646213609999999E-3</v>
      </c>
      <c r="E1964" s="74">
        <f t="shared" si="354"/>
        <v>2.11168152E-2</v>
      </c>
      <c r="F1964" s="74">
        <f t="shared" si="355"/>
        <v>2.6508776300000004E-3</v>
      </c>
      <c r="G1964" s="98">
        <v>3.4108640000000003E-2</v>
      </c>
      <c r="H1964" s="80">
        <v>2.4173736000000002E-3</v>
      </c>
      <c r="I1964" s="80">
        <v>2.2235606000000001E-3</v>
      </c>
      <c r="J1964" s="80">
        <v>2.7284663999999998E-3</v>
      </c>
      <c r="K1964" s="80">
        <v>9.0440753000000003E-4</v>
      </c>
      <c r="L1964" s="80">
        <v>6.8211261000000002E-5</v>
      </c>
      <c r="M1964" s="80">
        <v>3.6353617E-4</v>
      </c>
      <c r="N1964" s="80">
        <v>1.6475881000000001E-2</v>
      </c>
      <c r="O1964" s="80">
        <v>7.0062061000000005E-4</v>
      </c>
      <c r="P1964" s="80">
        <v>0</v>
      </c>
      <c r="Q1964" s="80">
        <v>1.6201570999999999E-3</v>
      </c>
      <c r="R1964" s="80">
        <v>1.507201E-5</v>
      </c>
      <c r="S1964" s="80">
        <v>3.1502791E-4</v>
      </c>
      <c r="U1964" s="93">
        <f t="shared" si="356"/>
        <v>0.29404000000000002</v>
      </c>
    </row>
    <row r="1965" spans="1:21">
      <c r="A1965" s="41" t="s">
        <v>34</v>
      </c>
      <c r="B1965" s="94" t="s">
        <v>6378</v>
      </c>
      <c r="C1965" s="74">
        <f t="shared" si="352"/>
        <v>0.10135679304599998</v>
      </c>
      <c r="D1965" s="74">
        <f t="shared" si="353"/>
        <v>1.3495700458E-2</v>
      </c>
      <c r="E1965" s="74">
        <f t="shared" si="354"/>
        <v>5.05410736E-2</v>
      </c>
      <c r="F1965" s="74">
        <f t="shared" si="355"/>
        <v>2.6001559879999998E-3</v>
      </c>
      <c r="G1965" s="98">
        <v>3.4719862999999997E-2</v>
      </c>
      <c r="H1965" s="80">
        <v>6.5330138000000001E-3</v>
      </c>
      <c r="I1965" s="80">
        <v>5.7110347999999997E-3</v>
      </c>
      <c r="J1965" s="80">
        <v>5.3763374999999999E-3</v>
      </c>
      <c r="K1965" s="80">
        <v>7.4900792000000002E-3</v>
      </c>
      <c r="L1965" s="80">
        <v>8.0238987999999996E-5</v>
      </c>
      <c r="M1965" s="80">
        <v>5.4904477000000001E-4</v>
      </c>
      <c r="N1965" s="80">
        <v>3.8297024999999998E-2</v>
      </c>
      <c r="O1965" s="80">
        <v>6.7398435999999995E-4</v>
      </c>
      <c r="P1965" s="80">
        <v>0</v>
      </c>
      <c r="Q1965" s="80">
        <v>1.6285474000000001E-3</v>
      </c>
      <c r="R1965" s="80">
        <v>1.8051658E-5</v>
      </c>
      <c r="S1965" s="80">
        <v>2.7957257000000001E-4</v>
      </c>
      <c r="U1965" s="93">
        <f t="shared" si="356"/>
        <v>0.29930916379310341</v>
      </c>
    </row>
    <row r="1966" spans="1:21">
      <c r="A1966" s="41" t="s">
        <v>34</v>
      </c>
      <c r="B1966" s="94" t="s">
        <v>6379</v>
      </c>
      <c r="C1966" s="74">
        <f t="shared" si="352"/>
        <v>0.13606607697099998</v>
      </c>
      <c r="D1966" s="74">
        <f t="shared" si="353"/>
        <v>1.3457087809E-2</v>
      </c>
      <c r="E1966" s="74">
        <f t="shared" si="354"/>
        <v>7.1799878900000003E-2</v>
      </c>
      <c r="F1966" s="74">
        <f t="shared" si="355"/>
        <v>3.1630162619999997E-3</v>
      </c>
      <c r="G1966" s="98">
        <v>4.7646094E-2</v>
      </c>
      <c r="H1966" s="80">
        <v>6.9320956000000003E-3</v>
      </c>
      <c r="I1966" s="80">
        <v>5.9045953E-3</v>
      </c>
      <c r="J1966" s="80">
        <v>5.7069844999999998E-3</v>
      </c>
      <c r="K1966" s="80">
        <v>6.8258427999999998E-3</v>
      </c>
      <c r="L1966" s="80">
        <v>9.6528079000000004E-5</v>
      </c>
      <c r="M1966" s="80">
        <v>8.2773242999999999E-4</v>
      </c>
      <c r="N1966" s="80">
        <v>5.8963188E-2</v>
      </c>
      <c r="O1966" s="80">
        <v>7.4319684000000001E-4</v>
      </c>
      <c r="P1966" s="80">
        <v>0</v>
      </c>
      <c r="Q1966" s="80">
        <v>2.0254808999999999E-3</v>
      </c>
      <c r="R1966" s="80">
        <v>2.5706972E-5</v>
      </c>
      <c r="S1966" s="80">
        <v>3.6863154999999999E-4</v>
      </c>
      <c r="U1966" s="93">
        <f t="shared" si="356"/>
        <v>0.4107421896551724</v>
      </c>
    </row>
    <row r="1967" spans="1:21">
      <c r="A1967" s="41" t="s">
        <v>34</v>
      </c>
      <c r="B1967" s="94" t="s">
        <v>6380</v>
      </c>
      <c r="C1967" s="74">
        <f t="shared" si="352"/>
        <v>5.2815034727999997E-2</v>
      </c>
      <c r="D1967" s="74">
        <f t="shared" si="353"/>
        <v>3.8012211279999999E-3</v>
      </c>
      <c r="E1967" s="74">
        <f t="shared" si="354"/>
        <v>2.4940948099999999E-2</v>
      </c>
      <c r="F1967" s="74">
        <f t="shared" si="355"/>
        <v>2.6544194999999996E-3</v>
      </c>
      <c r="G1967" s="98">
        <v>2.1418446000000001E-2</v>
      </c>
      <c r="H1967" s="80">
        <v>3.0563955000000001E-3</v>
      </c>
      <c r="I1967" s="80">
        <v>1.9196085999999999E-3</v>
      </c>
      <c r="J1967" s="80">
        <v>2.3551877000000001E-3</v>
      </c>
      <c r="K1967" s="80">
        <v>1.0251666000000001E-3</v>
      </c>
      <c r="L1967" s="80">
        <v>7.2276257999999996E-5</v>
      </c>
      <c r="M1967" s="80">
        <v>3.4859057000000002E-4</v>
      </c>
      <c r="N1967" s="80">
        <v>1.9964943999999998E-2</v>
      </c>
      <c r="O1967" s="80">
        <v>6.9586997000000003E-4</v>
      </c>
      <c r="P1967" s="80">
        <v>0</v>
      </c>
      <c r="Q1967" s="80">
        <v>1.6439047999999999E-3</v>
      </c>
      <c r="R1967" s="80">
        <v>1.51622E-5</v>
      </c>
      <c r="S1967" s="80">
        <v>2.9948253E-4</v>
      </c>
      <c r="U1967" s="93">
        <f t="shared" si="356"/>
        <v>0.18464177586206895</v>
      </c>
    </row>
    <row r="1968" spans="1:21">
      <c r="A1968" s="41" t="s">
        <v>34</v>
      </c>
      <c r="B1968" s="94" t="s">
        <v>6381</v>
      </c>
      <c r="C1968" s="74">
        <f t="shared" si="352"/>
        <v>7.6752906048000002E-2</v>
      </c>
      <c r="D1968" s="74">
        <f t="shared" si="353"/>
        <v>4.1661924859999998E-3</v>
      </c>
      <c r="E1968" s="74">
        <f t="shared" si="354"/>
        <v>3.21148744E-2</v>
      </c>
      <c r="F1968" s="74">
        <f t="shared" si="355"/>
        <v>6.2802281620000008E-3</v>
      </c>
      <c r="G1968" s="98">
        <v>3.4191610999999997E-2</v>
      </c>
      <c r="H1968" s="80">
        <v>2.8039392000000002E-3</v>
      </c>
      <c r="I1968" s="80">
        <v>6.5839282000000002E-3</v>
      </c>
      <c r="J1968" s="80">
        <v>2.6261106999999999E-3</v>
      </c>
      <c r="K1968" s="80">
        <v>9.4342715999999995E-4</v>
      </c>
      <c r="L1968" s="80">
        <v>7.4969726000000006E-5</v>
      </c>
      <c r="M1968" s="80">
        <v>5.216849E-4</v>
      </c>
      <c r="N1968" s="80">
        <v>2.2727007E-2</v>
      </c>
      <c r="O1968" s="80">
        <v>8.1177530000000003E-4</v>
      </c>
      <c r="P1968" s="80">
        <v>0</v>
      </c>
      <c r="Q1968" s="80">
        <v>5.0199014000000004E-3</v>
      </c>
      <c r="R1968" s="80">
        <v>4.0144342000000003E-5</v>
      </c>
      <c r="S1968" s="80">
        <v>4.0840712000000002E-4</v>
      </c>
      <c r="U1968" s="93">
        <f t="shared" si="356"/>
        <v>0.29475526724137929</v>
      </c>
    </row>
    <row r="1969" spans="1:21">
      <c r="A1969" s="41" t="s">
        <v>34</v>
      </c>
      <c r="B1969" s="94" t="s">
        <v>6382</v>
      </c>
      <c r="C1969" s="74">
        <f t="shared" si="352"/>
        <v>6.1743745067999997E-2</v>
      </c>
      <c r="D1969" s="74">
        <f t="shared" si="353"/>
        <v>5.0506048860000001E-3</v>
      </c>
      <c r="E1969" s="74">
        <f t="shared" si="354"/>
        <v>2.5647107500000002E-2</v>
      </c>
      <c r="F1969" s="74">
        <f t="shared" si="355"/>
        <v>2.6251676820000002E-3</v>
      </c>
      <c r="G1969" s="98">
        <v>2.8420865E-2</v>
      </c>
      <c r="H1969" s="80">
        <v>5.1320736999999998E-3</v>
      </c>
      <c r="I1969" s="80">
        <v>2.9033537999999998E-3</v>
      </c>
      <c r="J1969" s="80">
        <v>3.2648882000000001E-3</v>
      </c>
      <c r="K1969" s="80">
        <v>1.3360654999999999E-3</v>
      </c>
      <c r="L1969" s="80">
        <v>8.3003886000000002E-5</v>
      </c>
      <c r="M1969" s="80">
        <v>3.666473E-4</v>
      </c>
      <c r="N1969" s="80">
        <v>1.7611680000000001E-2</v>
      </c>
      <c r="O1969" s="80">
        <v>6.6842454000000005E-4</v>
      </c>
      <c r="P1969" s="80">
        <v>0</v>
      </c>
      <c r="Q1969" s="80">
        <v>1.6298559E-3</v>
      </c>
      <c r="R1969" s="80">
        <v>1.5106941999999999E-5</v>
      </c>
      <c r="S1969" s="80">
        <v>3.1178029999999999E-4</v>
      </c>
      <c r="U1969" s="93">
        <f t="shared" si="356"/>
        <v>0.24500745689655171</v>
      </c>
    </row>
    <row r="1970" spans="1:21">
      <c r="A1970" s="41" t="s">
        <v>34</v>
      </c>
      <c r="B1970" s="94" t="s">
        <v>6383</v>
      </c>
      <c r="C1970" s="74">
        <f t="shared" si="352"/>
        <v>7.1137335943999999E-2</v>
      </c>
      <c r="D1970" s="74">
        <f t="shared" si="353"/>
        <v>4.9786749900000002E-3</v>
      </c>
      <c r="E1970" s="74">
        <f t="shared" si="354"/>
        <v>3.1022056400000001E-2</v>
      </c>
      <c r="F1970" s="74">
        <f t="shared" si="355"/>
        <v>8.0805065539999998E-3</v>
      </c>
      <c r="G1970" s="98">
        <v>2.7056098000000001E-2</v>
      </c>
      <c r="H1970" s="80">
        <v>5.1596054000000004E-3</v>
      </c>
      <c r="I1970" s="80">
        <v>3.2361540000000002E-3</v>
      </c>
      <c r="J1970" s="80">
        <v>3.2818930000000001E-3</v>
      </c>
      <c r="K1970" s="80">
        <v>1.1221485000000001E-3</v>
      </c>
      <c r="L1970" s="80">
        <v>7.5840439999999996E-5</v>
      </c>
      <c r="M1970" s="80">
        <v>4.9879305E-4</v>
      </c>
      <c r="N1970" s="80">
        <v>2.2626297E-2</v>
      </c>
      <c r="O1970" s="80">
        <v>7.7236685999999995E-4</v>
      </c>
      <c r="P1970" s="80">
        <v>0</v>
      </c>
      <c r="Q1970" s="80">
        <v>6.6613358000000003E-3</v>
      </c>
      <c r="R1970" s="80">
        <v>3.1802413999999997E-5</v>
      </c>
      <c r="S1970" s="80">
        <v>6.1500148000000004E-4</v>
      </c>
      <c r="U1970" s="93">
        <f t="shared" si="356"/>
        <v>0.23324222413793103</v>
      </c>
    </row>
    <row r="1971" spans="1:21">
      <c r="A1971" s="41" t="s">
        <v>34</v>
      </c>
      <c r="B1971" s="94" t="s">
        <v>6384</v>
      </c>
      <c r="C1971" s="74">
        <f t="shared" si="352"/>
        <v>6.402879962300001E-2</v>
      </c>
      <c r="D1971" s="74">
        <f t="shared" si="353"/>
        <v>3.6877944130000004E-3</v>
      </c>
      <c r="E1971" s="74">
        <f t="shared" si="354"/>
        <v>2.5567969100000001E-2</v>
      </c>
      <c r="F1971" s="74">
        <f t="shared" si="355"/>
        <v>1.064668911E-2</v>
      </c>
      <c r="G1971" s="98">
        <v>2.4126346999999999E-2</v>
      </c>
      <c r="H1971" s="80">
        <v>2.3204695000000001E-3</v>
      </c>
      <c r="I1971" s="80">
        <v>2.1534065999999998E-3</v>
      </c>
      <c r="J1971" s="80">
        <v>2.2914061000000002E-3</v>
      </c>
      <c r="K1971" s="80">
        <v>9.3347047999999997E-4</v>
      </c>
      <c r="L1971" s="80">
        <v>6.8663953000000003E-5</v>
      </c>
      <c r="M1971" s="80">
        <v>3.9425388000000002E-4</v>
      </c>
      <c r="N1971" s="80">
        <v>2.1094093000000001E-2</v>
      </c>
      <c r="O1971" s="80">
        <v>6.8308303000000001E-4</v>
      </c>
      <c r="P1971" s="80">
        <v>0</v>
      </c>
      <c r="Q1971" s="80">
        <v>9.3972937999999995E-3</v>
      </c>
      <c r="R1971" s="80">
        <v>1.1379628E-4</v>
      </c>
      <c r="S1971" s="80">
        <v>4.5251599999999998E-4</v>
      </c>
      <c r="U1971" s="93">
        <f t="shared" si="356"/>
        <v>0.20798575</v>
      </c>
    </row>
    <row r="1972" spans="1:21">
      <c r="A1972" s="41" t="s">
        <v>34</v>
      </c>
      <c r="B1972" s="94" t="s">
        <v>6385</v>
      </c>
      <c r="C1972" s="74">
        <f t="shared" si="352"/>
        <v>6.2628802938000008E-2</v>
      </c>
      <c r="D1972" s="74">
        <f t="shared" si="353"/>
        <v>3.020744357E-3</v>
      </c>
      <c r="E1972" s="74">
        <f t="shared" si="354"/>
        <v>2.11729168E-2</v>
      </c>
      <c r="F1972" s="74">
        <f t="shared" si="355"/>
        <v>1.9698829780999998E-2</v>
      </c>
      <c r="G1972" s="98">
        <v>1.8736312000000001E-2</v>
      </c>
      <c r="H1972" s="80">
        <v>1.757184E-3</v>
      </c>
      <c r="I1972" s="80">
        <v>1.4888067999999999E-3</v>
      </c>
      <c r="J1972" s="80">
        <v>1.8618508E-3</v>
      </c>
      <c r="K1972" s="80">
        <v>7.5755124999999995E-4</v>
      </c>
      <c r="L1972" s="80">
        <v>6.3831056999999995E-5</v>
      </c>
      <c r="M1972" s="80">
        <v>3.3751125000000001E-4</v>
      </c>
      <c r="N1972" s="80">
        <v>1.7926925999999999E-2</v>
      </c>
      <c r="O1972" s="80">
        <v>6.7980514999999996E-4</v>
      </c>
      <c r="P1972" s="80">
        <v>0</v>
      </c>
      <c r="Q1972" s="80">
        <v>1.8612766999999999E-2</v>
      </c>
      <c r="R1972" s="80">
        <v>1.7855961E-5</v>
      </c>
      <c r="S1972" s="80">
        <v>3.8840167E-4</v>
      </c>
      <c r="U1972" s="93">
        <f t="shared" si="356"/>
        <v>0.16151993103448276</v>
      </c>
    </row>
    <row r="1973" spans="1:21">
      <c r="A1973" s="41" t="s">
        <v>34</v>
      </c>
      <c r="B1973" s="94" t="s">
        <v>6386</v>
      </c>
      <c r="C1973" s="74">
        <f t="shared" si="352"/>
        <v>5.7488988495999996E-2</v>
      </c>
      <c r="D1973" s="74">
        <f t="shared" si="353"/>
        <v>4.459060959E-3</v>
      </c>
      <c r="E1973" s="74">
        <f t="shared" si="354"/>
        <v>2.3051823200000002E-2</v>
      </c>
      <c r="F1973" s="74">
        <f t="shared" si="355"/>
        <v>2.6276653369999999E-3</v>
      </c>
      <c r="G1973" s="98">
        <v>2.7350439000000001E-2</v>
      </c>
      <c r="H1973" s="80">
        <v>3.9233059999999997E-3</v>
      </c>
      <c r="I1973" s="80">
        <v>2.4527282E-3</v>
      </c>
      <c r="J1973" s="80">
        <v>2.8672482999999999E-3</v>
      </c>
      <c r="K1973" s="80">
        <v>1.1559597E-3</v>
      </c>
      <c r="L1973" s="80">
        <v>7.6752678999999997E-5</v>
      </c>
      <c r="M1973" s="80">
        <v>3.5910028000000002E-4</v>
      </c>
      <c r="N1973" s="80">
        <v>1.6675789E-2</v>
      </c>
      <c r="O1973" s="80">
        <v>6.8222078999999997E-4</v>
      </c>
      <c r="P1973" s="80">
        <v>0</v>
      </c>
      <c r="Q1973" s="80">
        <v>1.6221764E-3</v>
      </c>
      <c r="R1973" s="80">
        <v>1.5090317E-5</v>
      </c>
      <c r="S1973" s="80">
        <v>3.0817783000000002E-4</v>
      </c>
      <c r="U1973" s="93">
        <f t="shared" si="356"/>
        <v>0.23577964655172412</v>
      </c>
    </row>
    <row r="1974" spans="1:21">
      <c r="A1974" s="41" t="s">
        <v>34</v>
      </c>
      <c r="B1974" s="94" t="s">
        <v>6387</v>
      </c>
      <c r="C1974" s="74">
        <f t="shared" si="352"/>
        <v>9.8423563664999991E-2</v>
      </c>
      <c r="D1974" s="74">
        <f t="shared" si="353"/>
        <v>7.9200459080000004E-3</v>
      </c>
      <c r="E1974" s="74">
        <f t="shared" si="354"/>
        <v>4.6019945199999995E-2</v>
      </c>
      <c r="F1974" s="74">
        <f t="shared" si="355"/>
        <v>5.3381315570000002E-3</v>
      </c>
      <c r="G1974" s="98">
        <v>3.9145441000000003E-2</v>
      </c>
      <c r="H1974" s="80">
        <v>5.7067741E-3</v>
      </c>
      <c r="I1974" s="80">
        <v>4.2627871000000001E-3</v>
      </c>
      <c r="J1974" s="80">
        <v>4.0158503000000002E-3</v>
      </c>
      <c r="K1974" s="80">
        <v>3.1909566000000002E-3</v>
      </c>
      <c r="L1974" s="80">
        <v>8.6346917999999994E-5</v>
      </c>
      <c r="M1974" s="80">
        <v>6.2689208999999995E-4</v>
      </c>
      <c r="N1974" s="80">
        <v>3.6050383999999998E-2</v>
      </c>
      <c r="O1974" s="80">
        <v>7.2958487999999998E-4</v>
      </c>
      <c r="P1974" s="80">
        <v>0</v>
      </c>
      <c r="Q1974" s="80">
        <v>4.1257862000000003E-3</v>
      </c>
      <c r="R1974" s="80">
        <v>2.6622937E-5</v>
      </c>
      <c r="S1974" s="80">
        <v>4.5613754000000002E-4</v>
      </c>
      <c r="U1974" s="93">
        <f t="shared" si="356"/>
        <v>0.33746069827586206</v>
      </c>
    </row>
    <row r="1975" spans="1:21">
      <c r="A1975" s="41" t="s">
        <v>34</v>
      </c>
      <c r="B1975" s="94" t="s">
        <v>6388</v>
      </c>
      <c r="C1975" s="74">
        <f t="shared" si="352"/>
        <v>7.8953323019999994E-2</v>
      </c>
      <c r="D1975" s="74">
        <f t="shared" si="353"/>
        <v>4.6880856439999999E-3</v>
      </c>
      <c r="E1975" s="74">
        <f t="shared" si="354"/>
        <v>3.00843129E-2</v>
      </c>
      <c r="F1975" s="74">
        <f t="shared" si="355"/>
        <v>1.3193014475999999E-2</v>
      </c>
      <c r="G1975" s="98">
        <v>3.098791E-2</v>
      </c>
      <c r="H1975" s="80">
        <v>4.6304603E-3</v>
      </c>
      <c r="I1975" s="80">
        <v>3.3386076000000002E-3</v>
      </c>
      <c r="J1975" s="80">
        <v>3.0203825E-3</v>
      </c>
      <c r="K1975" s="80">
        <v>1.0404572999999999E-3</v>
      </c>
      <c r="L1975" s="80">
        <v>8.5096894000000005E-5</v>
      </c>
      <c r="M1975" s="80">
        <v>5.4214895E-4</v>
      </c>
      <c r="N1975" s="80">
        <v>2.2115244999999999E-2</v>
      </c>
      <c r="O1975" s="80">
        <v>6.9961681999999999E-4</v>
      </c>
      <c r="P1975" s="80">
        <v>0</v>
      </c>
      <c r="Q1975" s="80">
        <v>1.1997539999999999E-2</v>
      </c>
      <c r="R1975" s="80">
        <v>8.8702676000000001E-5</v>
      </c>
      <c r="S1975" s="80">
        <v>4.0715498E-4</v>
      </c>
      <c r="U1975" s="93">
        <f t="shared" si="356"/>
        <v>0.26713715517241376</v>
      </c>
    </row>
    <row r="1976" spans="1:21">
      <c r="A1976" s="41" t="s">
        <v>34</v>
      </c>
      <c r="B1976" s="94" t="s">
        <v>6389</v>
      </c>
      <c r="C1976" s="74">
        <f t="shared" si="352"/>
        <v>0.11852023832899999</v>
      </c>
      <c r="D1976" s="74">
        <f t="shared" si="353"/>
        <v>2.8863027972000001E-2</v>
      </c>
      <c r="E1976" s="74">
        <f t="shared" si="354"/>
        <v>3.63247181E-2</v>
      </c>
      <c r="F1976" s="74">
        <f t="shared" si="355"/>
        <v>2.8865432569999999E-3</v>
      </c>
      <c r="G1976" s="98">
        <v>5.0445948999999997E-2</v>
      </c>
      <c r="H1976" s="80">
        <v>8.3901449999999999E-3</v>
      </c>
      <c r="I1976" s="80">
        <v>6.9408211000000003E-3</v>
      </c>
      <c r="J1976" s="80">
        <v>5.9161361000000003E-3</v>
      </c>
      <c r="K1976" s="80">
        <v>2.2125306000000001E-2</v>
      </c>
      <c r="L1976" s="80">
        <v>9.8937371999999996E-5</v>
      </c>
      <c r="M1976" s="80">
        <v>7.2264849999999995E-4</v>
      </c>
      <c r="N1976" s="80">
        <v>2.0993752000000001E-2</v>
      </c>
      <c r="O1976" s="80">
        <v>6.8083597E-4</v>
      </c>
      <c r="P1976" s="80">
        <v>0</v>
      </c>
      <c r="Q1976" s="80">
        <v>1.6507275E-3</v>
      </c>
      <c r="R1976" s="80">
        <v>1.5342146999999999E-5</v>
      </c>
      <c r="S1976" s="80">
        <v>5.3963763999999997E-4</v>
      </c>
      <c r="U1976" s="93">
        <f t="shared" si="356"/>
        <v>0.43487887068965514</v>
      </c>
    </row>
    <row r="1977" spans="1:21">
      <c r="A1977" s="41" t="s">
        <v>34</v>
      </c>
      <c r="B1977" s="94" t="s">
        <v>6390</v>
      </c>
      <c r="C1977" s="74">
        <f t="shared" si="352"/>
        <v>0.17646691344999998</v>
      </c>
      <c r="D1977" s="74">
        <f t="shared" si="353"/>
        <v>1.191139672E-2</v>
      </c>
      <c r="E1977" s="74">
        <f t="shared" si="354"/>
        <v>0.10050323379999999</v>
      </c>
      <c r="F1977" s="74">
        <f t="shared" si="355"/>
        <v>3.6772079300000002E-3</v>
      </c>
      <c r="G1977" s="98">
        <v>6.0375075E-2</v>
      </c>
      <c r="H1977" s="80">
        <v>9.1870227000000002E-3</v>
      </c>
      <c r="I1977" s="80">
        <v>7.3341441000000004E-3</v>
      </c>
      <c r="J1977" s="80">
        <v>6.7415184000000003E-3</v>
      </c>
      <c r="K1977" s="80">
        <v>3.7978475000000002E-3</v>
      </c>
      <c r="L1977" s="80">
        <v>1.2146911999999999E-4</v>
      </c>
      <c r="M1977" s="80">
        <v>1.2505617000000001E-3</v>
      </c>
      <c r="N1977" s="80">
        <v>8.3982066999999994E-2</v>
      </c>
      <c r="O1977" s="80">
        <v>8.0567169000000005E-4</v>
      </c>
      <c r="P1977" s="80">
        <v>0</v>
      </c>
      <c r="Q1977" s="80">
        <v>2.3267196999999999E-3</v>
      </c>
      <c r="R1977" s="80">
        <v>2.825524E-5</v>
      </c>
      <c r="S1977" s="80">
        <v>5.1656130000000001E-4</v>
      </c>
      <c r="U1977" s="93">
        <f t="shared" si="356"/>
        <v>0.52047478448275863</v>
      </c>
    </row>
    <row r="1978" spans="1:21">
      <c r="A1978" s="41" t="s">
        <v>34</v>
      </c>
      <c r="B1978" s="94" t="s">
        <v>6391</v>
      </c>
      <c r="C1978" s="74">
        <f t="shared" si="352"/>
        <v>6.9044521292999997E-2</v>
      </c>
      <c r="D1978" s="74">
        <f t="shared" si="353"/>
        <v>4.3677043319999996E-3</v>
      </c>
      <c r="E1978" s="74">
        <f t="shared" si="354"/>
        <v>3.0904538199999998E-2</v>
      </c>
      <c r="F1978" s="74">
        <f t="shared" si="355"/>
        <v>5.129120761E-3</v>
      </c>
      <c r="G1978" s="98">
        <v>2.8643157999999998E-2</v>
      </c>
      <c r="H1978" s="80">
        <v>3.8518858E-3</v>
      </c>
      <c r="I1978" s="80">
        <v>5.6416464000000003E-3</v>
      </c>
      <c r="J1978" s="80">
        <v>2.8270795999999999E-3</v>
      </c>
      <c r="K1978" s="80">
        <v>1.0283751E-3</v>
      </c>
      <c r="L1978" s="80">
        <v>8.0841691999999994E-5</v>
      </c>
      <c r="M1978" s="80">
        <v>4.3140794000000001E-4</v>
      </c>
      <c r="N1978" s="80">
        <v>2.1411006E-2</v>
      </c>
      <c r="O1978" s="80">
        <v>7.7582827E-4</v>
      </c>
      <c r="P1978" s="80">
        <v>0</v>
      </c>
      <c r="Q1978" s="80">
        <v>3.2600089999999999E-3</v>
      </c>
      <c r="R1978" s="80">
        <v>3.8266390999999999E-5</v>
      </c>
      <c r="S1978" s="80">
        <v>1.0550170999999999E-3</v>
      </c>
      <c r="U1978" s="93">
        <f t="shared" si="356"/>
        <v>0.24692377586206893</v>
      </c>
    </row>
    <row r="1979" spans="1:21">
      <c r="A1979" s="41" t="s">
        <v>34</v>
      </c>
      <c r="B1979" s="94" t="s">
        <v>6392</v>
      </c>
      <c r="C1979" s="74">
        <f t="shared" si="352"/>
        <v>9.9452294840999989E-2</v>
      </c>
      <c r="D1979" s="74">
        <f t="shared" si="353"/>
        <v>6.7071570989999992E-3</v>
      </c>
      <c r="E1979" s="74">
        <f t="shared" si="354"/>
        <v>4.7976009799999997E-2</v>
      </c>
      <c r="F1979" s="74">
        <f t="shared" si="355"/>
        <v>2.7271039420000004E-3</v>
      </c>
      <c r="G1979" s="98">
        <v>4.2042023999999997E-2</v>
      </c>
      <c r="H1979" s="80">
        <v>9.4923296000000001E-3</v>
      </c>
      <c r="I1979" s="80">
        <v>5.0616092E-3</v>
      </c>
      <c r="J1979" s="80">
        <v>4.8694300999999997E-3</v>
      </c>
      <c r="K1979" s="80">
        <v>1.2811300999999999E-3</v>
      </c>
      <c r="L1979" s="80">
        <v>7.2517049000000005E-5</v>
      </c>
      <c r="M1979" s="80">
        <v>4.8407985000000002E-4</v>
      </c>
      <c r="N1979" s="80">
        <v>3.3422070999999998E-2</v>
      </c>
      <c r="O1979" s="80">
        <v>7.2129458E-4</v>
      </c>
      <c r="P1979" s="80">
        <v>0</v>
      </c>
      <c r="Q1979" s="80">
        <v>1.6560543E-3</v>
      </c>
      <c r="R1979" s="80">
        <v>1.8191782000000002E-5</v>
      </c>
      <c r="S1979" s="80">
        <v>3.3156328000000002E-4</v>
      </c>
      <c r="U1979" s="93">
        <f t="shared" si="356"/>
        <v>0.36243124137931032</v>
      </c>
    </row>
    <row r="1980" spans="1:21">
      <c r="A1980" s="41" t="s">
        <v>34</v>
      </c>
      <c r="B1980" s="94" t="s">
        <v>6393</v>
      </c>
      <c r="C1980" s="74">
        <f t="shared" si="352"/>
        <v>7.6396067420999997E-2</v>
      </c>
      <c r="D1980" s="74">
        <f t="shared" si="353"/>
        <v>5.7294069959999997E-3</v>
      </c>
      <c r="E1980" s="74">
        <f t="shared" si="354"/>
        <v>3.1885764900000002E-2</v>
      </c>
      <c r="F1980" s="74">
        <f t="shared" si="355"/>
        <v>3.4165345249999998E-3</v>
      </c>
      <c r="G1980" s="98">
        <v>3.5364360999999997E-2</v>
      </c>
      <c r="H1980" s="80">
        <v>5.2136730999999999E-3</v>
      </c>
      <c r="I1980" s="80">
        <v>2.9807888000000001E-3</v>
      </c>
      <c r="J1980" s="80">
        <v>3.3158204999999999E-3</v>
      </c>
      <c r="K1980" s="80">
        <v>1.8813459000000001E-3</v>
      </c>
      <c r="L1980" s="80">
        <v>7.6318325999999995E-5</v>
      </c>
      <c r="M1980" s="80">
        <v>4.5592226999999999E-4</v>
      </c>
      <c r="N1980" s="80">
        <v>2.3691303E-2</v>
      </c>
      <c r="O1980" s="80">
        <v>6.8413809000000001E-4</v>
      </c>
      <c r="P1980" s="80">
        <v>0</v>
      </c>
      <c r="Q1980" s="80">
        <v>2.4750594000000001E-3</v>
      </c>
      <c r="R1980" s="80">
        <v>1.5161604999999999E-5</v>
      </c>
      <c r="S1980" s="80">
        <v>2.4217543000000001E-4</v>
      </c>
      <c r="U1980" s="93">
        <f t="shared" si="356"/>
        <v>0.30486518103448274</v>
      </c>
    </row>
    <row r="1981" spans="1:21">
      <c r="A1981" s="41" t="s">
        <v>34</v>
      </c>
      <c r="B1981" s="94" t="s">
        <v>6394</v>
      </c>
      <c r="C1981" s="74">
        <f t="shared" si="352"/>
        <v>7.5535010138E-2</v>
      </c>
      <c r="D1981" s="74">
        <f t="shared" si="353"/>
        <v>4.3262211279999994E-3</v>
      </c>
      <c r="E1981" s="74">
        <f t="shared" si="354"/>
        <v>3.1383550699999999E-2</v>
      </c>
      <c r="F1981" s="74">
        <f t="shared" si="355"/>
        <v>4.7438453100000005E-3</v>
      </c>
      <c r="G1981" s="98">
        <v>3.5081393000000002E-2</v>
      </c>
      <c r="H1981" s="80">
        <v>2.6193855999999999E-3</v>
      </c>
      <c r="I1981" s="80">
        <v>3.6791100999999998E-3</v>
      </c>
      <c r="J1981" s="80">
        <v>2.846403E-3</v>
      </c>
      <c r="K1981" s="80">
        <v>9.3828743999999997E-4</v>
      </c>
      <c r="L1981" s="80">
        <v>7.5547807999999997E-5</v>
      </c>
      <c r="M1981" s="80">
        <v>4.6598287999999999E-4</v>
      </c>
      <c r="N1981" s="80">
        <v>2.5085054999999998E-2</v>
      </c>
      <c r="O1981" s="80">
        <v>7.3845740999999997E-4</v>
      </c>
      <c r="P1981" s="80">
        <v>0</v>
      </c>
      <c r="Q1981" s="80">
        <v>3.4581785999999999E-3</v>
      </c>
      <c r="R1981" s="80">
        <v>4.7314939999999999E-5</v>
      </c>
      <c r="S1981" s="80">
        <v>4.9989436000000005E-4</v>
      </c>
      <c r="U1981" s="93">
        <f t="shared" si="356"/>
        <v>0.30242580172413791</v>
      </c>
    </row>
    <row r="1982" spans="1:21">
      <c r="A1982" s="41" t="s">
        <v>34</v>
      </c>
      <c r="B1982" s="94" t="s">
        <v>6395</v>
      </c>
      <c r="C1982" s="74">
        <f t="shared" si="352"/>
        <v>9.3805875664999996E-2</v>
      </c>
      <c r="D1982" s="74">
        <f t="shared" si="353"/>
        <v>6.7358516150000007E-3</v>
      </c>
      <c r="E1982" s="74">
        <f t="shared" si="354"/>
        <v>4.6463698399999996E-2</v>
      </c>
      <c r="F1982" s="74">
        <f t="shared" si="355"/>
        <v>2.7349486500000001E-3</v>
      </c>
      <c r="G1982" s="98">
        <v>3.7871376999999998E-2</v>
      </c>
      <c r="H1982" s="80">
        <v>8.6617390999999995E-3</v>
      </c>
      <c r="I1982" s="80">
        <v>4.5168452999999999E-3</v>
      </c>
      <c r="J1982" s="80">
        <v>4.3623676E-3</v>
      </c>
      <c r="K1982" s="80">
        <v>1.8212472999999999E-3</v>
      </c>
      <c r="L1982" s="80">
        <v>7.2503255000000005E-5</v>
      </c>
      <c r="M1982" s="80">
        <v>4.7973345999999999E-4</v>
      </c>
      <c r="N1982" s="80">
        <v>3.3285113999999998E-2</v>
      </c>
      <c r="O1982" s="80">
        <v>7.2078330000000001E-4</v>
      </c>
      <c r="P1982" s="80">
        <v>0</v>
      </c>
      <c r="Q1982" s="80">
        <v>1.6685727999999999E-3</v>
      </c>
      <c r="R1982" s="80">
        <v>2.1635030000000001E-5</v>
      </c>
      <c r="S1982" s="80">
        <v>3.2395752000000002E-4</v>
      </c>
      <c r="U1982" s="93">
        <f t="shared" si="356"/>
        <v>0.32647738793103442</v>
      </c>
    </row>
    <row r="1983" spans="1:21">
      <c r="A1983" s="41" t="s">
        <v>34</v>
      </c>
      <c r="B1983" s="94" t="s">
        <v>6396</v>
      </c>
      <c r="C1983" s="74">
        <f t="shared" si="352"/>
        <v>0.11328870568000002</v>
      </c>
      <c r="D1983" s="74">
        <f t="shared" si="353"/>
        <v>7.3453974999999998E-3</v>
      </c>
      <c r="E1983" s="74">
        <f t="shared" si="354"/>
        <v>5.4040209800000003E-2</v>
      </c>
      <c r="F1983" s="74">
        <f t="shared" si="355"/>
        <v>4.3861603800000003E-3</v>
      </c>
      <c r="G1983" s="98">
        <v>4.7516938000000002E-2</v>
      </c>
      <c r="H1983" s="80">
        <v>1.1528907999999999E-2</v>
      </c>
      <c r="I1983" s="80">
        <v>5.5929928E-3</v>
      </c>
      <c r="J1983" s="80">
        <v>4.7257260000000004E-3</v>
      </c>
      <c r="K1983" s="80">
        <v>1.3937604000000001E-3</v>
      </c>
      <c r="L1983" s="80">
        <v>1.2413680000000001E-4</v>
      </c>
      <c r="M1983" s="80">
        <v>1.1017742999999999E-3</v>
      </c>
      <c r="N1983" s="80">
        <v>3.6918309000000003E-2</v>
      </c>
      <c r="O1983" s="80">
        <v>7.3568129E-4</v>
      </c>
      <c r="P1983" s="80">
        <v>0</v>
      </c>
      <c r="Q1983" s="80">
        <v>2.2653013E-3</v>
      </c>
      <c r="R1983" s="80">
        <v>1.1029639E-4</v>
      </c>
      <c r="S1983" s="80">
        <v>1.2748814E-3</v>
      </c>
      <c r="U1983" s="93">
        <f t="shared" si="356"/>
        <v>0.40962877586206897</v>
      </c>
    </row>
    <row r="1984" spans="1:21">
      <c r="A1984" s="41" t="s">
        <v>34</v>
      </c>
      <c r="B1984" s="94" t="s">
        <v>6397</v>
      </c>
      <c r="C1984" s="74">
        <f t="shared" si="352"/>
        <v>9.7840132632999996E-2</v>
      </c>
      <c r="D1984" s="74">
        <f t="shared" si="353"/>
        <v>9.4015487330000001E-3</v>
      </c>
      <c r="E1984" s="74">
        <f t="shared" si="354"/>
        <v>3.9751422299999999E-2</v>
      </c>
      <c r="F1984" s="74">
        <f t="shared" si="355"/>
        <v>4.0890965999999997E-3</v>
      </c>
      <c r="G1984" s="98">
        <v>4.4598064999999999E-2</v>
      </c>
      <c r="H1984" s="80">
        <v>1.7870554E-2</v>
      </c>
      <c r="I1984" s="80">
        <v>4.7617642999999996E-3</v>
      </c>
      <c r="J1984" s="80">
        <v>3.9558841999999999E-3</v>
      </c>
      <c r="K1984" s="80">
        <v>4.5122933000000002E-3</v>
      </c>
      <c r="L1984" s="80">
        <v>9.7879672999999997E-5</v>
      </c>
      <c r="M1984" s="80">
        <v>8.3549155999999999E-4</v>
      </c>
      <c r="N1984" s="80">
        <v>1.7119104E-2</v>
      </c>
      <c r="O1984" s="80">
        <v>6.9876827999999997E-4</v>
      </c>
      <c r="P1984" s="80">
        <v>0</v>
      </c>
      <c r="Q1984" s="80">
        <v>2.9077301999999999E-3</v>
      </c>
      <c r="R1984" s="80">
        <v>1.922496E-5</v>
      </c>
      <c r="S1984" s="80">
        <v>4.6337316000000001E-4</v>
      </c>
      <c r="U1984" s="93">
        <f t="shared" si="356"/>
        <v>0.38446607758620688</v>
      </c>
    </row>
    <row r="1985" spans="1:21">
      <c r="A1985" s="41" t="s">
        <v>34</v>
      </c>
      <c r="B1985" s="94" t="s">
        <v>6398</v>
      </c>
      <c r="C1985" s="74">
        <f t="shared" si="352"/>
        <v>8.3696518312999998E-2</v>
      </c>
      <c r="D1985" s="74">
        <f t="shared" si="353"/>
        <v>6.0855727359999997E-3</v>
      </c>
      <c r="E1985" s="74">
        <f t="shared" si="354"/>
        <v>3.0531444099999999E-2</v>
      </c>
      <c r="F1985" s="74">
        <f t="shared" si="355"/>
        <v>7.1572904769999996E-3</v>
      </c>
      <c r="G1985" s="98">
        <v>3.9922210999999999E-2</v>
      </c>
      <c r="H1985" s="80">
        <v>5.7039654000000002E-3</v>
      </c>
      <c r="I1985" s="80">
        <v>3.2434516999999999E-3</v>
      </c>
      <c r="J1985" s="80">
        <v>3.6364537999999998E-3</v>
      </c>
      <c r="K1985" s="80">
        <v>1.8899646E-3</v>
      </c>
      <c r="L1985" s="80">
        <v>7.3146545999999994E-5</v>
      </c>
      <c r="M1985" s="80">
        <v>4.8600778999999998E-4</v>
      </c>
      <c r="N1985" s="80">
        <v>2.1584026999999999E-2</v>
      </c>
      <c r="O1985" s="80">
        <v>7.0362948999999999E-4</v>
      </c>
      <c r="P1985" s="80">
        <v>0</v>
      </c>
      <c r="Q1985" s="80">
        <v>5.7687062000000002E-3</v>
      </c>
      <c r="R1985" s="80">
        <v>1.6658216999999999E-5</v>
      </c>
      <c r="S1985" s="80">
        <v>6.6829656999999997E-4</v>
      </c>
      <c r="U1985" s="93">
        <f t="shared" si="356"/>
        <v>0.34415699137931033</v>
      </c>
    </row>
    <row r="1986" spans="1:21">
      <c r="A1986" s="41" t="s">
        <v>34</v>
      </c>
      <c r="B1986" s="94" t="s">
        <v>6399</v>
      </c>
      <c r="C1986" s="74">
        <f t="shared" si="352"/>
        <v>5.1996440828999999E-2</v>
      </c>
      <c r="D1986" s="74">
        <f t="shared" si="353"/>
        <v>2.9984637760000002E-3</v>
      </c>
      <c r="E1986" s="74">
        <f t="shared" si="354"/>
        <v>1.97371106E-2</v>
      </c>
      <c r="F1986" s="74">
        <f t="shared" si="355"/>
        <v>1.0866803453E-2</v>
      </c>
      <c r="G1986" s="98">
        <v>1.8394062999999999E-2</v>
      </c>
      <c r="H1986" s="80">
        <v>1.5604534E-3</v>
      </c>
      <c r="I1986" s="80">
        <v>1.4524872E-3</v>
      </c>
      <c r="J1986" s="80">
        <v>1.8204013E-3</v>
      </c>
      <c r="K1986" s="80">
        <v>7.7890594999999998E-4</v>
      </c>
      <c r="L1986" s="80">
        <v>6.2266766000000005E-5</v>
      </c>
      <c r="M1986" s="80">
        <v>3.3688975999999999E-4</v>
      </c>
      <c r="N1986" s="80">
        <v>1.672417E-2</v>
      </c>
      <c r="O1986" s="80">
        <v>6.7097206000000002E-4</v>
      </c>
      <c r="P1986" s="80">
        <v>0</v>
      </c>
      <c r="Q1986" s="80">
        <v>9.7067661E-3</v>
      </c>
      <c r="R1986" s="80">
        <v>5.6533132999999999E-5</v>
      </c>
      <c r="S1986" s="80">
        <v>4.3253216000000002E-4</v>
      </c>
      <c r="U1986" s="93">
        <f t="shared" si="356"/>
        <v>0.15856950862068964</v>
      </c>
    </row>
    <row r="1987" spans="1:21">
      <c r="A1987" s="41" t="s">
        <v>34</v>
      </c>
      <c r="B1987" s="94" t="s">
        <v>6400</v>
      </c>
      <c r="C1987" s="74">
        <f t="shared" si="352"/>
        <v>8.428528419600001E-2</v>
      </c>
      <c r="D1987" s="74">
        <f t="shared" si="353"/>
        <v>9.2768037080000008E-3</v>
      </c>
      <c r="E1987" s="74">
        <f t="shared" si="354"/>
        <v>3.4012274100000003E-2</v>
      </c>
      <c r="F1987" s="74">
        <f t="shared" si="355"/>
        <v>3.0859003880000001E-3</v>
      </c>
      <c r="G1987" s="98">
        <v>3.7910305999999998E-2</v>
      </c>
      <c r="H1987" s="80">
        <v>6.4628921999999997E-3</v>
      </c>
      <c r="I1987" s="80">
        <v>3.9816438999999999E-3</v>
      </c>
      <c r="J1987" s="80">
        <v>3.6990579999999999E-3</v>
      </c>
      <c r="K1987" s="80">
        <v>4.9358806999999999E-3</v>
      </c>
      <c r="L1987" s="80">
        <v>8.6998418000000006E-5</v>
      </c>
      <c r="M1987" s="80">
        <v>5.5486659000000002E-4</v>
      </c>
      <c r="N1987" s="80">
        <v>2.3567738000000001E-2</v>
      </c>
      <c r="O1987" s="80">
        <v>6.7685434999999996E-4</v>
      </c>
      <c r="P1987" s="80">
        <v>0</v>
      </c>
      <c r="Q1987" s="80">
        <v>1.8171833000000001E-3</v>
      </c>
      <c r="R1987" s="80">
        <v>1.6536238E-5</v>
      </c>
      <c r="S1987" s="80">
        <v>5.7532649999999998E-4</v>
      </c>
      <c r="U1987" s="93">
        <f t="shared" si="356"/>
        <v>0.32681298275862064</v>
      </c>
    </row>
    <row r="1988" spans="1:21">
      <c r="A1988" s="41" t="s">
        <v>34</v>
      </c>
      <c r="B1988" s="94" t="s">
        <v>6401</v>
      </c>
      <c r="C1988" s="74">
        <f t="shared" si="352"/>
        <v>8.5032736844000006E-2</v>
      </c>
      <c r="D1988" s="74">
        <f t="shared" si="353"/>
        <v>6.1614987579999992E-3</v>
      </c>
      <c r="E1988" s="74">
        <f t="shared" si="354"/>
        <v>3.5340861799999998E-2</v>
      </c>
      <c r="F1988" s="74">
        <f t="shared" si="355"/>
        <v>6.8693942860000006E-3</v>
      </c>
      <c r="G1988" s="98">
        <v>3.6660982000000002E-2</v>
      </c>
      <c r="H1988" s="80">
        <v>4.2727794000000001E-3</v>
      </c>
      <c r="I1988" s="80">
        <v>2.9897634E-3</v>
      </c>
      <c r="J1988" s="80">
        <v>2.7694947999999998E-3</v>
      </c>
      <c r="K1988" s="80">
        <v>2.7820028999999999E-3</v>
      </c>
      <c r="L1988" s="80">
        <v>7.8747608000000007E-5</v>
      </c>
      <c r="M1988" s="80">
        <v>5.3125345000000002E-4</v>
      </c>
      <c r="N1988" s="80">
        <v>2.8078319000000001E-2</v>
      </c>
      <c r="O1988" s="80">
        <v>7.2355773000000001E-4</v>
      </c>
      <c r="P1988" s="80">
        <v>0</v>
      </c>
      <c r="Q1988" s="80">
        <v>5.7414277000000001E-3</v>
      </c>
      <c r="R1988" s="80">
        <v>2.2248646000000002E-5</v>
      </c>
      <c r="S1988" s="80">
        <v>3.8216021000000001E-4</v>
      </c>
      <c r="U1988" s="93">
        <f t="shared" si="356"/>
        <v>0.31604294827586205</v>
      </c>
    </row>
    <row r="1989" spans="1:21">
      <c r="A1989" s="41" t="s">
        <v>34</v>
      </c>
      <c r="B1989" s="94" t="s">
        <v>6402</v>
      </c>
      <c r="C1989" s="74">
        <f t="shared" si="352"/>
        <v>0.14783977087</v>
      </c>
      <c r="D1989" s="74">
        <f t="shared" si="353"/>
        <v>3.0182106470000001E-2</v>
      </c>
      <c r="E1989" s="74">
        <f t="shared" si="354"/>
        <v>6.5144724000000001E-2</v>
      </c>
      <c r="F1989" s="74">
        <f t="shared" si="355"/>
        <v>8.6298884000000006E-3</v>
      </c>
      <c r="G1989" s="98">
        <v>4.3883051999999999E-2</v>
      </c>
      <c r="H1989" s="80">
        <v>6.8992159999999997E-3</v>
      </c>
      <c r="I1989" s="80">
        <v>2.3044582000000001E-2</v>
      </c>
      <c r="J1989" s="80">
        <v>2.3356246000000001E-2</v>
      </c>
      <c r="K1989" s="80">
        <v>4.7200054999999999E-3</v>
      </c>
      <c r="L1989" s="80">
        <v>3.7981707E-4</v>
      </c>
      <c r="M1989" s="80">
        <v>1.7260379E-3</v>
      </c>
      <c r="N1989" s="80">
        <v>3.5200926E-2</v>
      </c>
      <c r="O1989" s="80">
        <v>6.6992746999999997E-3</v>
      </c>
      <c r="P1989" s="80">
        <v>0</v>
      </c>
      <c r="Q1989" s="80">
        <v>1.6003084999999999E-3</v>
      </c>
      <c r="R1989" s="80">
        <v>1.1935550000000001E-4</v>
      </c>
      <c r="S1989" s="80">
        <v>2.1094970000000001E-4</v>
      </c>
      <c r="U1989" s="93">
        <f t="shared" si="356"/>
        <v>0.37830217241379305</v>
      </c>
    </row>
    <row r="1990" spans="1:21">
      <c r="A1990" s="41" t="s">
        <v>34</v>
      </c>
      <c r="B1990" s="94" t="s">
        <v>6403</v>
      </c>
      <c r="C1990" s="74">
        <f t="shared" si="352"/>
        <v>9.9848056769999999E-2</v>
      </c>
      <c r="D1990" s="74">
        <f t="shared" si="353"/>
        <v>1.2270282379999999E-2</v>
      </c>
      <c r="E1990" s="74">
        <f t="shared" si="354"/>
        <v>4.2792621400000001E-2</v>
      </c>
      <c r="F1990" s="74">
        <f t="shared" si="355"/>
        <v>9.9056739900000006E-3</v>
      </c>
      <c r="G1990" s="98">
        <v>3.4879478999999998E-2</v>
      </c>
      <c r="H1990" s="80">
        <v>6.5338495999999998E-3</v>
      </c>
      <c r="I1990" s="80">
        <v>5.1785507999999999E-3</v>
      </c>
      <c r="J1990" s="80">
        <v>6.7306292999999998E-3</v>
      </c>
      <c r="K1990" s="80">
        <v>3.7258668999999999E-3</v>
      </c>
      <c r="L1990" s="80">
        <v>3.9839328E-4</v>
      </c>
      <c r="M1990" s="80">
        <v>1.4153929E-3</v>
      </c>
      <c r="N1990" s="80">
        <v>3.1080221000000002E-2</v>
      </c>
      <c r="O1990" s="80">
        <v>6.8173284000000002E-3</v>
      </c>
      <c r="P1990" s="80">
        <v>0</v>
      </c>
      <c r="Q1990" s="80">
        <v>2.6750446999999999E-3</v>
      </c>
      <c r="R1990" s="80">
        <v>1.1966415E-4</v>
      </c>
      <c r="S1990" s="80">
        <v>2.9363673999999998E-4</v>
      </c>
      <c r="U1990" s="93">
        <f t="shared" si="356"/>
        <v>0.30068516379310339</v>
      </c>
    </row>
    <row r="1991" spans="1:21">
      <c r="A1991" s="41" t="s">
        <v>34</v>
      </c>
      <c r="B1991" s="94" t="s">
        <v>6404</v>
      </c>
      <c r="C1991" s="74">
        <f t="shared" si="352"/>
        <v>0.13208417965000002</v>
      </c>
      <c r="D1991" s="74">
        <f t="shared" si="353"/>
        <v>1.3957203579999999E-2</v>
      </c>
      <c r="E1991" s="74">
        <f t="shared" si="354"/>
        <v>6.0238734400000007E-2</v>
      </c>
      <c r="F1991" s="74">
        <f t="shared" si="355"/>
        <v>8.6838786700000007E-3</v>
      </c>
      <c r="G1991" s="98">
        <v>4.9204363000000001E-2</v>
      </c>
      <c r="H1991" s="80">
        <v>9.0157662000000006E-3</v>
      </c>
      <c r="I1991" s="80">
        <v>7.7189722000000002E-3</v>
      </c>
      <c r="J1991" s="80">
        <v>8.0096938999999999E-3</v>
      </c>
      <c r="K1991" s="80">
        <v>3.7653252E-3</v>
      </c>
      <c r="L1991" s="80">
        <v>4.1092097999999999E-4</v>
      </c>
      <c r="M1991" s="80">
        <v>1.7712635000000001E-3</v>
      </c>
      <c r="N1991" s="80">
        <v>4.3503996000000003E-2</v>
      </c>
      <c r="O1991" s="80">
        <v>6.8490662000000001E-3</v>
      </c>
      <c r="P1991" s="80">
        <v>0</v>
      </c>
      <c r="Q1991" s="80">
        <v>1.5540206999999999E-3</v>
      </c>
      <c r="R1991" s="80">
        <v>1.2200085E-4</v>
      </c>
      <c r="S1991" s="80">
        <v>1.5879092E-4</v>
      </c>
      <c r="U1991" s="93">
        <f t="shared" si="356"/>
        <v>0.42417554310344824</v>
      </c>
    </row>
    <row r="1992" spans="1:21">
      <c r="A1992" s="41" t="s">
        <v>34</v>
      </c>
      <c r="B1992" s="94" t="s">
        <v>6405</v>
      </c>
      <c r="C1992" s="74">
        <f t="shared" si="352"/>
        <v>0.10259149691</v>
      </c>
      <c r="D1992" s="74">
        <f t="shared" si="353"/>
        <v>1.1334204490000001E-2</v>
      </c>
      <c r="E1992" s="74">
        <f t="shared" si="354"/>
        <v>4.2192317500000007E-2</v>
      </c>
      <c r="F1992" s="74">
        <f t="shared" si="355"/>
        <v>1.9090991919999998E-2</v>
      </c>
      <c r="G1992" s="98">
        <v>2.9973982999999999E-2</v>
      </c>
      <c r="H1992" s="80">
        <v>4.779925E-3</v>
      </c>
      <c r="I1992" s="80">
        <v>4.9264225000000003E-3</v>
      </c>
      <c r="J1992" s="80">
        <v>6.0617546000000001E-3</v>
      </c>
      <c r="K1992" s="80">
        <v>3.4566583000000001E-3</v>
      </c>
      <c r="L1992" s="80">
        <v>3.9153898999999998E-4</v>
      </c>
      <c r="M1992" s="80">
        <v>1.4242526E-3</v>
      </c>
      <c r="N1992" s="80">
        <v>3.2485970000000003E-2</v>
      </c>
      <c r="O1992" s="80">
        <v>6.8278931000000003E-3</v>
      </c>
      <c r="P1992" s="80">
        <v>0</v>
      </c>
      <c r="Q1992" s="80">
        <v>1.1839453E-2</v>
      </c>
      <c r="R1992" s="80">
        <v>1.5444037999999999E-4</v>
      </c>
      <c r="S1992" s="80">
        <v>2.6920543999999999E-4</v>
      </c>
      <c r="U1992" s="93">
        <f t="shared" si="356"/>
        <v>0.25839640517241375</v>
      </c>
    </row>
    <row r="1993" spans="1:21">
      <c r="A1993" s="41" t="s">
        <v>34</v>
      </c>
      <c r="B1993" s="94" t="s">
        <v>6406</v>
      </c>
      <c r="C1993" s="74">
        <f t="shared" si="352"/>
        <v>9.2710320050000003E-2</v>
      </c>
      <c r="D1993" s="74">
        <f t="shared" si="353"/>
        <v>1.1668579560000001E-2</v>
      </c>
      <c r="E1993" s="74">
        <f t="shared" si="354"/>
        <v>4.0923955999999997E-2</v>
      </c>
      <c r="F1993" s="74">
        <f t="shared" si="355"/>
        <v>9.8597764899999996E-3</v>
      </c>
      <c r="G1993" s="98">
        <v>3.0258007999999999E-2</v>
      </c>
      <c r="H1993" s="80">
        <v>5.8186126000000001E-3</v>
      </c>
      <c r="I1993" s="80">
        <v>4.6016284000000001E-3</v>
      </c>
      <c r="J1993" s="80">
        <v>6.1641654000000002E-3</v>
      </c>
      <c r="K1993" s="80">
        <v>3.6959201000000001E-3</v>
      </c>
      <c r="L1993" s="80">
        <v>3.9241656000000002E-4</v>
      </c>
      <c r="M1993" s="80">
        <v>1.4160774999999999E-3</v>
      </c>
      <c r="N1993" s="80">
        <v>3.0503715000000001E-2</v>
      </c>
      <c r="O1993" s="80">
        <v>6.8077559999999999E-3</v>
      </c>
      <c r="P1993" s="80">
        <v>0</v>
      </c>
      <c r="Q1993" s="80">
        <v>2.1655975000000002E-3</v>
      </c>
      <c r="R1993" s="80">
        <v>1.2130079E-4</v>
      </c>
      <c r="S1993" s="80">
        <v>7.6512219999999998E-4</v>
      </c>
      <c r="U1993" s="93">
        <f t="shared" si="356"/>
        <v>0.2608448965517241</v>
      </c>
    </row>
    <row r="1994" spans="1:21">
      <c r="A1994" s="41" t="s">
        <v>34</v>
      </c>
      <c r="B1994" s="94" t="s">
        <v>6407</v>
      </c>
      <c r="C1994" s="74">
        <f t="shared" si="352"/>
        <v>9.1762376430000001E-2</v>
      </c>
      <c r="D1994" s="74">
        <f t="shared" si="353"/>
        <v>1.1257295910000001E-2</v>
      </c>
      <c r="E1994" s="74">
        <f t="shared" si="354"/>
        <v>3.93989732E-2</v>
      </c>
      <c r="F1994" s="74">
        <f t="shared" si="355"/>
        <v>1.303500632E-2</v>
      </c>
      <c r="G1994" s="98">
        <v>2.8071101000000001E-2</v>
      </c>
      <c r="H1994" s="80">
        <v>5.3279128E-3</v>
      </c>
      <c r="I1994" s="80">
        <v>4.5638103999999999E-3</v>
      </c>
      <c r="J1994" s="80">
        <v>5.9964043E-3</v>
      </c>
      <c r="K1994" s="80">
        <v>3.4471851000000002E-3</v>
      </c>
      <c r="L1994" s="80">
        <v>3.8825261000000001E-4</v>
      </c>
      <c r="M1994" s="80">
        <v>1.4254539E-3</v>
      </c>
      <c r="N1994" s="80">
        <v>2.9507249999999999E-2</v>
      </c>
      <c r="O1994" s="80">
        <v>6.7807839999999998E-3</v>
      </c>
      <c r="P1994" s="80">
        <v>0</v>
      </c>
      <c r="Q1994" s="80">
        <v>5.2710763000000001E-3</v>
      </c>
      <c r="R1994" s="80">
        <v>1.2574771000000001E-4</v>
      </c>
      <c r="S1994" s="80">
        <v>8.5739830999999995E-4</v>
      </c>
      <c r="U1994" s="93">
        <f t="shared" si="356"/>
        <v>0.24199224999999999</v>
      </c>
    </row>
    <row r="1995" spans="1:21">
      <c r="A1995" s="41" t="s">
        <v>34</v>
      </c>
      <c r="B1995" s="94" t="s">
        <v>6408</v>
      </c>
      <c r="C1995" s="74">
        <f t="shared" si="352"/>
        <v>9.2728666999999987E-2</v>
      </c>
      <c r="D1995" s="74">
        <f t="shared" si="353"/>
        <v>1.093292419E-2</v>
      </c>
      <c r="E1995" s="74">
        <f t="shared" si="354"/>
        <v>4.0372730999999995E-2</v>
      </c>
      <c r="F1995" s="74">
        <f t="shared" si="355"/>
        <v>1.6475738810000001E-2</v>
      </c>
      <c r="G1995" s="98">
        <v>2.4947272999999999E-2</v>
      </c>
      <c r="H1995" s="80">
        <v>4.4967449000000003E-3</v>
      </c>
      <c r="I1995" s="80">
        <v>5.7644261E-3</v>
      </c>
      <c r="J1995" s="80">
        <v>5.7445906999999997E-3</v>
      </c>
      <c r="K1995" s="80">
        <v>3.3989223000000001E-3</v>
      </c>
      <c r="L1995" s="80">
        <v>3.8620948999999998E-4</v>
      </c>
      <c r="M1995" s="80">
        <v>1.4032017E-3</v>
      </c>
      <c r="N1995" s="80">
        <v>3.0111559999999999E-2</v>
      </c>
      <c r="O1995" s="80">
        <v>6.8144071999999998E-3</v>
      </c>
      <c r="P1995" s="80">
        <v>0</v>
      </c>
      <c r="Q1995" s="80">
        <v>9.1183644000000005E-3</v>
      </c>
      <c r="R1995" s="80">
        <v>1.2748094E-4</v>
      </c>
      <c r="S1995" s="80">
        <v>4.1548627000000002E-4</v>
      </c>
      <c r="U1995" s="93">
        <f t="shared" si="356"/>
        <v>0.21506269827586205</v>
      </c>
    </row>
    <row r="1996" spans="1:21">
      <c r="A1996" s="41" t="s">
        <v>34</v>
      </c>
      <c r="B1996" s="94" t="s">
        <v>6409</v>
      </c>
      <c r="C1996" s="74">
        <f t="shared" si="352"/>
        <v>9.9857344930000008E-2</v>
      </c>
      <c r="D1996" s="74">
        <f t="shared" si="353"/>
        <v>1.1960508260000001E-2</v>
      </c>
      <c r="E1996" s="74">
        <f t="shared" si="354"/>
        <v>4.0026601699999997E-2</v>
      </c>
      <c r="F1996" s="74">
        <f t="shared" si="355"/>
        <v>8.7141429700000016E-3</v>
      </c>
      <c r="G1996" s="98">
        <v>3.9156092000000003E-2</v>
      </c>
      <c r="H1996" s="80">
        <v>5.1945717999999997E-3</v>
      </c>
      <c r="I1996" s="80">
        <v>4.9424428999999999E-3</v>
      </c>
      <c r="J1996" s="80">
        <v>6.5971778000000003E-3</v>
      </c>
      <c r="K1996" s="80">
        <v>3.5520312999999999E-3</v>
      </c>
      <c r="L1996" s="80">
        <v>3.9388935999999999E-4</v>
      </c>
      <c r="M1996" s="80">
        <v>1.4174098E-3</v>
      </c>
      <c r="N1996" s="80">
        <v>2.9889586999999999E-2</v>
      </c>
      <c r="O1996" s="80">
        <v>6.8381717000000003E-3</v>
      </c>
      <c r="P1996" s="80">
        <v>0</v>
      </c>
      <c r="Q1996" s="80">
        <v>1.5485344E-3</v>
      </c>
      <c r="R1996" s="80">
        <v>1.193492E-4</v>
      </c>
      <c r="S1996" s="80">
        <v>2.0808767000000001E-4</v>
      </c>
      <c r="U1996" s="93">
        <f t="shared" si="356"/>
        <v>0.3375525172413793</v>
      </c>
    </row>
    <row r="1997" spans="1:21">
      <c r="A1997" s="41" t="s">
        <v>34</v>
      </c>
      <c r="B1997" s="94" t="s">
        <v>6410</v>
      </c>
      <c r="C1997" s="74">
        <f t="shared" si="352"/>
        <v>0.13927318376</v>
      </c>
      <c r="D1997" s="74">
        <f t="shared" si="353"/>
        <v>2.1391587279999999E-2</v>
      </c>
      <c r="E1997" s="74">
        <f t="shared" si="354"/>
        <v>6.9450860100000011E-2</v>
      </c>
      <c r="F1997" s="74">
        <f t="shared" si="355"/>
        <v>8.6634213800000012E-3</v>
      </c>
      <c r="G1997" s="98">
        <v>3.9767314999999998E-2</v>
      </c>
      <c r="H1997" s="80">
        <v>9.310212E-3</v>
      </c>
      <c r="I1997" s="80">
        <v>8.4299170999999999E-3</v>
      </c>
      <c r="J1997" s="80">
        <v>9.2450488000000008E-3</v>
      </c>
      <c r="K1997" s="80">
        <v>1.0137703E-2</v>
      </c>
      <c r="L1997" s="80">
        <v>4.0591708E-4</v>
      </c>
      <c r="M1997" s="80">
        <v>1.6029184E-3</v>
      </c>
      <c r="N1997" s="80">
        <v>5.1710731000000003E-2</v>
      </c>
      <c r="O1997" s="80">
        <v>6.8115355000000002E-3</v>
      </c>
      <c r="P1997" s="80">
        <v>0</v>
      </c>
      <c r="Q1997" s="80">
        <v>1.5569246999999999E-3</v>
      </c>
      <c r="R1997" s="80">
        <v>1.2232884999999999E-4</v>
      </c>
      <c r="S1997" s="80">
        <v>1.7263232999999999E-4</v>
      </c>
      <c r="U1997" s="93">
        <f t="shared" si="356"/>
        <v>0.34282168103448274</v>
      </c>
    </row>
    <row r="1998" spans="1:21">
      <c r="A1998" s="41" t="s">
        <v>34</v>
      </c>
      <c r="B1998" s="94" t="s">
        <v>6411</v>
      </c>
      <c r="C1998" s="74">
        <f t="shared" si="352"/>
        <v>0.17398246864</v>
      </c>
      <c r="D1998" s="74">
        <f t="shared" si="353"/>
        <v>2.135297467E-2</v>
      </c>
      <c r="E1998" s="74">
        <f t="shared" si="354"/>
        <v>9.0709665499999995E-2</v>
      </c>
      <c r="F1998" s="74">
        <f t="shared" si="355"/>
        <v>9.2262814700000001E-3</v>
      </c>
      <c r="G1998" s="98">
        <v>5.2693547E-2</v>
      </c>
      <c r="H1998" s="80">
        <v>9.7092939000000007E-3</v>
      </c>
      <c r="I1998" s="80">
        <v>8.6234776000000003E-3</v>
      </c>
      <c r="J1998" s="80">
        <v>9.5756958000000007E-3</v>
      </c>
      <c r="K1998" s="80">
        <v>9.4734665999999992E-3</v>
      </c>
      <c r="L1998" s="80">
        <v>4.2220616999999997E-4</v>
      </c>
      <c r="M1998" s="80">
        <v>1.8816060999999999E-3</v>
      </c>
      <c r="N1998" s="80">
        <v>7.2376893999999997E-2</v>
      </c>
      <c r="O1998" s="80">
        <v>6.8807479000000003E-3</v>
      </c>
      <c r="P1998" s="80">
        <v>0</v>
      </c>
      <c r="Q1998" s="80">
        <v>1.9538581000000002E-3</v>
      </c>
      <c r="R1998" s="80">
        <v>1.2998415999999999E-4</v>
      </c>
      <c r="S1998" s="80">
        <v>2.6169130999999999E-4</v>
      </c>
      <c r="U1998" s="93">
        <f t="shared" si="356"/>
        <v>0.45425471551724134</v>
      </c>
    </row>
    <row r="1999" spans="1:21">
      <c r="A1999" s="41" t="s">
        <v>34</v>
      </c>
      <c r="B1999" s="94" t="s">
        <v>6412</v>
      </c>
      <c r="C1999" s="74">
        <f t="shared" si="352"/>
        <v>8.8768395969999997E-2</v>
      </c>
      <c r="D1999" s="74">
        <f t="shared" si="353"/>
        <v>1.137590892E-2</v>
      </c>
      <c r="E1999" s="74">
        <f t="shared" si="354"/>
        <v>4.09334659E-2</v>
      </c>
      <c r="F1999" s="74">
        <f t="shared" si="355"/>
        <v>8.6271601500000003E-3</v>
      </c>
      <c r="G1999" s="98">
        <v>2.7831860999999999E-2</v>
      </c>
      <c r="H1999" s="80">
        <v>5.5418100999999999E-3</v>
      </c>
      <c r="I1999" s="80">
        <v>4.5926678000000002E-3</v>
      </c>
      <c r="J1999" s="80">
        <v>6.1327009000000004E-3</v>
      </c>
      <c r="K1999" s="80">
        <v>3.4582645000000001E-3</v>
      </c>
      <c r="L1999" s="80">
        <v>3.8589332000000002E-4</v>
      </c>
      <c r="M1999" s="80">
        <v>1.3990502000000001E-3</v>
      </c>
      <c r="N1999" s="80">
        <v>3.0798987999999999E-2</v>
      </c>
      <c r="O1999" s="80">
        <v>6.7847391000000002E-3</v>
      </c>
      <c r="P1999" s="80">
        <v>0</v>
      </c>
      <c r="Q1999" s="80">
        <v>1.5326165000000001E-3</v>
      </c>
      <c r="R1999" s="80">
        <v>1.1970792999999999E-4</v>
      </c>
      <c r="S1999" s="80">
        <v>1.9009661999999999E-4</v>
      </c>
      <c r="U1999" s="93">
        <f t="shared" si="356"/>
        <v>0.23992983620689654</v>
      </c>
    </row>
    <row r="2000" spans="1:21">
      <c r="A2000" s="41" t="s">
        <v>34</v>
      </c>
      <c r="B2000" s="94" t="s">
        <v>6413</v>
      </c>
      <c r="C2000" s="74">
        <f t="shared" si="352"/>
        <v>9.0731425640000002E-2</v>
      </c>
      <c r="D2000" s="74">
        <f t="shared" si="353"/>
        <v>1.1697108150000001E-2</v>
      </c>
      <c r="E2000" s="74">
        <f t="shared" si="354"/>
        <v>4.3850733600000004E-2</v>
      </c>
      <c r="F2000" s="74">
        <f t="shared" si="355"/>
        <v>8.7176848899999989E-3</v>
      </c>
      <c r="G2000" s="98">
        <v>2.6465899000000001E-2</v>
      </c>
      <c r="H2000" s="80">
        <v>5.8335936999999996E-3</v>
      </c>
      <c r="I2000" s="80">
        <v>4.6384909000000002E-3</v>
      </c>
      <c r="J2000" s="80">
        <v>6.2238991000000002E-3</v>
      </c>
      <c r="K2000" s="80">
        <v>3.6727905000000002E-3</v>
      </c>
      <c r="L2000" s="80">
        <v>3.9795435000000002E-4</v>
      </c>
      <c r="M2000" s="80">
        <v>1.4024642E-3</v>
      </c>
      <c r="N2000" s="80">
        <v>3.3378649000000003E-2</v>
      </c>
      <c r="O2000" s="80">
        <v>6.8334210999999997E-3</v>
      </c>
      <c r="P2000" s="80">
        <v>0</v>
      </c>
      <c r="Q2000" s="80">
        <v>1.5722821E-3</v>
      </c>
      <c r="R2000" s="80">
        <v>1.1943939000000001E-4</v>
      </c>
      <c r="S2000" s="80">
        <v>1.9254229999999999E-4</v>
      </c>
      <c r="U2000" s="93">
        <f t="shared" si="356"/>
        <v>0.22815430172413792</v>
      </c>
    </row>
    <row r="2001" spans="1:21">
      <c r="A2001" s="41" t="s">
        <v>34</v>
      </c>
      <c r="B2001" s="94" t="s">
        <v>6414</v>
      </c>
      <c r="C2001" s="74">
        <f t="shared" si="352"/>
        <v>0.11466929594</v>
      </c>
      <c r="D2001" s="74">
        <f t="shared" si="353"/>
        <v>1.2062079420000002E-2</v>
      </c>
      <c r="E2001" s="74">
        <f t="shared" si="354"/>
        <v>5.1024659999999999E-2</v>
      </c>
      <c r="F2001" s="74">
        <f t="shared" si="355"/>
        <v>1.2343493519999998E-2</v>
      </c>
      <c r="G2001" s="98">
        <v>3.9239062999999998E-2</v>
      </c>
      <c r="H2001" s="80">
        <v>5.5811374999999996E-3</v>
      </c>
      <c r="I2001" s="80">
        <v>9.3028104999999996E-3</v>
      </c>
      <c r="J2001" s="80">
        <v>6.4948219999999999E-3</v>
      </c>
      <c r="K2001" s="80">
        <v>3.5910510000000001E-3</v>
      </c>
      <c r="L2001" s="80">
        <v>4.0064781999999999E-4</v>
      </c>
      <c r="M2001" s="80">
        <v>1.5755585999999999E-3</v>
      </c>
      <c r="N2001" s="80">
        <v>3.6140711999999998E-2</v>
      </c>
      <c r="O2001" s="80">
        <v>6.9493263999999997E-3</v>
      </c>
      <c r="P2001" s="80">
        <v>0</v>
      </c>
      <c r="Q2001" s="80">
        <v>4.9482787000000002E-3</v>
      </c>
      <c r="R2001" s="80">
        <v>1.4442152999999999E-4</v>
      </c>
      <c r="S2001" s="80">
        <v>3.0146688999999998E-4</v>
      </c>
      <c r="U2001" s="93">
        <f t="shared" si="356"/>
        <v>0.33826778448275857</v>
      </c>
    </row>
    <row r="2002" spans="1:21">
      <c r="A2002" s="41" t="s">
        <v>34</v>
      </c>
      <c r="B2002" s="94" t="s">
        <v>6415</v>
      </c>
      <c r="C2002" s="74">
        <f t="shared" si="352"/>
        <v>9.9660135779999992E-2</v>
      </c>
      <c r="D2002" s="74">
        <f t="shared" si="353"/>
        <v>1.2946491879999999E-2</v>
      </c>
      <c r="E2002" s="74">
        <f t="shared" si="354"/>
        <v>4.4556894E-2</v>
      </c>
      <c r="F2002" s="74">
        <f t="shared" si="355"/>
        <v>8.688432900000001E-3</v>
      </c>
      <c r="G2002" s="98">
        <v>3.3468316999999997E-2</v>
      </c>
      <c r="H2002" s="80">
        <v>7.9092719000000006E-3</v>
      </c>
      <c r="I2002" s="80">
        <v>5.6222360999999997E-3</v>
      </c>
      <c r="J2002" s="80">
        <v>7.1335994999999998E-3</v>
      </c>
      <c r="K2002" s="80">
        <v>3.9836893999999996E-3</v>
      </c>
      <c r="L2002" s="80">
        <v>4.0868197999999997E-4</v>
      </c>
      <c r="M2002" s="80">
        <v>1.4205209999999999E-3</v>
      </c>
      <c r="N2002" s="80">
        <v>3.1025385999999999E-2</v>
      </c>
      <c r="O2002" s="80">
        <v>6.8059755999999999E-3</v>
      </c>
      <c r="P2002" s="80">
        <v>0</v>
      </c>
      <c r="Q2002" s="80">
        <v>1.5582331E-3</v>
      </c>
      <c r="R2002" s="80">
        <v>1.1938413E-4</v>
      </c>
      <c r="S2002" s="80">
        <v>2.0484006999999999E-4</v>
      </c>
      <c r="U2002" s="93">
        <f t="shared" si="356"/>
        <v>0.28851997413793101</v>
      </c>
    </row>
    <row r="2003" spans="1:21">
      <c r="A2003" s="41" t="s">
        <v>34</v>
      </c>
      <c r="B2003" s="94" t="s">
        <v>6416</v>
      </c>
      <c r="C2003" s="74">
        <f t="shared" si="352"/>
        <v>0.10905372679</v>
      </c>
      <c r="D2003" s="74">
        <f t="shared" si="353"/>
        <v>1.287456193E-2</v>
      </c>
      <c r="E2003" s="74">
        <f t="shared" si="354"/>
        <v>4.9931842900000002E-2</v>
      </c>
      <c r="F2003" s="74">
        <f t="shared" si="355"/>
        <v>1.4143771959999999E-2</v>
      </c>
      <c r="G2003" s="98">
        <v>3.2103550000000002E-2</v>
      </c>
      <c r="H2003" s="80">
        <v>7.9368036000000003E-3</v>
      </c>
      <c r="I2003" s="80">
        <v>5.9550363E-3</v>
      </c>
      <c r="J2003" s="80">
        <v>7.1506043000000002E-3</v>
      </c>
      <c r="K2003" s="80">
        <v>3.7697723999999999E-3</v>
      </c>
      <c r="L2003" s="80">
        <v>4.0151853000000001E-4</v>
      </c>
      <c r="M2003" s="80">
        <v>1.5526667000000001E-3</v>
      </c>
      <c r="N2003" s="80">
        <v>3.6040003000000001E-2</v>
      </c>
      <c r="O2003" s="80">
        <v>6.9099180000000001E-3</v>
      </c>
      <c r="P2003" s="80">
        <v>0</v>
      </c>
      <c r="Q2003" s="80">
        <v>6.5897131000000001E-3</v>
      </c>
      <c r="R2003" s="80">
        <v>1.3607961E-4</v>
      </c>
      <c r="S2003" s="80">
        <v>5.0806124999999995E-4</v>
      </c>
      <c r="U2003" s="93">
        <f t="shared" si="356"/>
        <v>0.27675474137931033</v>
      </c>
    </row>
    <row r="2004" spans="1:21">
      <c r="A2004" s="41" t="s">
        <v>34</v>
      </c>
      <c r="B2004" s="94" t="s">
        <v>6417</v>
      </c>
      <c r="C2004" s="74">
        <f t="shared" si="352"/>
        <v>0.10194519039</v>
      </c>
      <c r="D2004" s="74">
        <f t="shared" si="353"/>
        <v>1.158368135E-2</v>
      </c>
      <c r="E2004" s="74">
        <f t="shared" si="354"/>
        <v>4.4477755600000002E-2</v>
      </c>
      <c r="F2004" s="74">
        <f t="shared" si="355"/>
        <v>1.6709954440000001E-2</v>
      </c>
      <c r="G2004" s="98">
        <v>2.9173799E-2</v>
      </c>
      <c r="H2004" s="80">
        <v>5.0976677E-3</v>
      </c>
      <c r="I2004" s="80">
        <v>4.8722888999999997E-3</v>
      </c>
      <c r="J2004" s="80">
        <v>6.1601175000000003E-3</v>
      </c>
      <c r="K2004" s="80">
        <v>3.5810943E-3</v>
      </c>
      <c r="L2004" s="80">
        <v>3.9434205000000002E-4</v>
      </c>
      <c r="M2004" s="80">
        <v>1.4481275E-3</v>
      </c>
      <c r="N2004" s="80">
        <v>3.4507798999999999E-2</v>
      </c>
      <c r="O2004" s="80">
        <v>6.8206341000000004E-3</v>
      </c>
      <c r="P2004" s="80">
        <v>0</v>
      </c>
      <c r="Q2004" s="80">
        <v>9.3256711000000003E-3</v>
      </c>
      <c r="R2004" s="80">
        <v>2.1807346999999999E-4</v>
      </c>
      <c r="S2004" s="80">
        <v>3.4557577E-4</v>
      </c>
      <c r="U2004" s="93">
        <f t="shared" si="356"/>
        <v>0.2514982672413793</v>
      </c>
    </row>
    <row r="2005" spans="1:21">
      <c r="A2005" s="41" t="s">
        <v>34</v>
      </c>
      <c r="B2005" s="94" t="s">
        <v>6418</v>
      </c>
      <c r="C2005" s="74">
        <f t="shared" si="352"/>
        <v>0.10054519453000001</v>
      </c>
      <c r="D2005" s="74">
        <f t="shared" si="353"/>
        <v>1.0916631350000001E-2</v>
      </c>
      <c r="E2005" s="74">
        <f t="shared" si="354"/>
        <v>4.0082703300000001E-2</v>
      </c>
      <c r="F2005" s="74">
        <f t="shared" si="355"/>
        <v>2.5762094879999999E-2</v>
      </c>
      <c r="G2005" s="98">
        <v>2.3783764999999998E-2</v>
      </c>
      <c r="H2005" s="80">
        <v>4.5343822000000001E-3</v>
      </c>
      <c r="I2005" s="80">
        <v>4.2076891000000002E-3</v>
      </c>
      <c r="J2005" s="80">
        <v>5.7305621999999999E-3</v>
      </c>
      <c r="K2005" s="80">
        <v>3.4051750999999999E-3</v>
      </c>
      <c r="L2005" s="80">
        <v>3.8950915000000001E-4</v>
      </c>
      <c r="M2005" s="80">
        <v>1.3913848999999999E-3</v>
      </c>
      <c r="N2005" s="80">
        <v>3.1340632E-2</v>
      </c>
      <c r="O2005" s="80">
        <v>6.8173562999999998E-3</v>
      </c>
      <c r="P2005" s="80">
        <v>0</v>
      </c>
      <c r="Q2005" s="80">
        <v>1.8541143999999999E-2</v>
      </c>
      <c r="R2005" s="80">
        <v>1.2213314999999999E-4</v>
      </c>
      <c r="S2005" s="80">
        <v>2.8146143000000001E-4</v>
      </c>
      <c r="U2005" s="93">
        <f t="shared" si="356"/>
        <v>0.2050324568965517</v>
      </c>
    </row>
    <row r="2006" spans="1:21">
      <c r="A2006" s="41" t="s">
        <v>34</v>
      </c>
      <c r="B2006" s="94" t="s">
        <v>6419</v>
      </c>
      <c r="C2006" s="74">
        <f t="shared" si="352"/>
        <v>0.12123339584000001</v>
      </c>
      <c r="D2006" s="74">
        <f t="shared" si="353"/>
        <v>1.2961504879999999E-2</v>
      </c>
      <c r="E2006" s="74">
        <f t="shared" si="354"/>
        <v>5.6560240300000002E-2</v>
      </c>
      <c r="F2006" s="74">
        <f t="shared" si="355"/>
        <v>1.393370366E-2</v>
      </c>
      <c r="G2006" s="98">
        <v>3.7777946999999999E-2</v>
      </c>
      <c r="H2006" s="80">
        <v>7.9849476000000003E-3</v>
      </c>
      <c r="I2006" s="80">
        <v>6.0157047E-3</v>
      </c>
      <c r="J2006" s="80">
        <v>7.2158839999999997E-3</v>
      </c>
      <c r="K2006" s="80">
        <v>3.6901606999999999E-3</v>
      </c>
      <c r="L2006" s="80">
        <v>4.0499167999999999E-4</v>
      </c>
      <c r="M2006" s="80">
        <v>1.6504684999999999E-3</v>
      </c>
      <c r="N2006" s="80">
        <v>4.2559588000000002E-2</v>
      </c>
      <c r="O2006" s="80">
        <v>6.8677998000000002E-3</v>
      </c>
      <c r="P2006" s="80">
        <v>0</v>
      </c>
      <c r="Q2006" s="80">
        <v>6.6621034999999997E-3</v>
      </c>
      <c r="R2006" s="80">
        <v>1.9588681E-4</v>
      </c>
      <c r="S2006" s="80">
        <v>2.0791355E-4</v>
      </c>
      <c r="U2006" s="93">
        <f t="shared" si="356"/>
        <v>0.32567195689655171</v>
      </c>
    </row>
    <row r="2007" spans="1:21">
      <c r="A2007" s="41" t="s">
        <v>34</v>
      </c>
      <c r="B2007" s="94" t="s">
        <v>6420</v>
      </c>
      <c r="C2007" s="74">
        <f t="shared" si="352"/>
        <v>9.5405379169999999E-2</v>
      </c>
      <c r="D2007" s="74">
        <f t="shared" si="353"/>
        <v>1.2354947870000001E-2</v>
      </c>
      <c r="E2007" s="74">
        <f t="shared" si="354"/>
        <v>4.1961609699999999E-2</v>
      </c>
      <c r="F2007" s="74">
        <f t="shared" si="355"/>
        <v>8.6909306000000006E-3</v>
      </c>
      <c r="G2007" s="98">
        <v>3.2397890999999998E-2</v>
      </c>
      <c r="H2007" s="80">
        <v>6.7005042000000004E-3</v>
      </c>
      <c r="I2007" s="80">
        <v>5.1716104999999998E-3</v>
      </c>
      <c r="J2007" s="80">
        <v>6.7359597000000004E-3</v>
      </c>
      <c r="K2007" s="80">
        <v>3.8035834999999999E-3</v>
      </c>
      <c r="L2007" s="80">
        <v>4.0243077000000002E-4</v>
      </c>
      <c r="M2007" s="80">
        <v>1.4129739E-3</v>
      </c>
      <c r="N2007" s="80">
        <v>3.0089495000000001E-2</v>
      </c>
      <c r="O2007" s="80">
        <v>6.8197719000000004E-3</v>
      </c>
      <c r="P2007" s="80">
        <v>0</v>
      </c>
      <c r="Q2007" s="80">
        <v>1.5505536000000001E-3</v>
      </c>
      <c r="R2007" s="80">
        <v>1.1936751000000001E-4</v>
      </c>
      <c r="S2007" s="80">
        <v>2.0123759E-4</v>
      </c>
      <c r="U2007" s="93">
        <f t="shared" si="356"/>
        <v>0.2792921637931034</v>
      </c>
    </row>
    <row r="2008" spans="1:21">
      <c r="A2008" s="41" t="s">
        <v>34</v>
      </c>
      <c r="B2008" s="94" t="s">
        <v>6421</v>
      </c>
      <c r="C2008" s="74">
        <f t="shared" si="352"/>
        <v>0.13633995444000002</v>
      </c>
      <c r="D2008" s="74">
        <f t="shared" si="353"/>
        <v>1.5815932710000001E-2</v>
      </c>
      <c r="E2008" s="74">
        <f t="shared" si="354"/>
        <v>6.4929731800000001E-2</v>
      </c>
      <c r="F2008" s="74">
        <f t="shared" si="355"/>
        <v>1.140139693E-2</v>
      </c>
      <c r="G2008" s="98">
        <v>4.4192892999999997E-2</v>
      </c>
      <c r="H2008" s="80">
        <v>8.4839722999999999E-3</v>
      </c>
      <c r="I2008" s="80">
        <v>6.9816695E-3</v>
      </c>
      <c r="J2008" s="80">
        <v>7.8845615999999993E-3</v>
      </c>
      <c r="K2008" s="80">
        <v>5.8385803999999996E-3</v>
      </c>
      <c r="L2008" s="80">
        <v>4.1202501000000001E-4</v>
      </c>
      <c r="M2008" s="80">
        <v>1.6807657000000001E-3</v>
      </c>
      <c r="N2008" s="80">
        <v>4.9464090000000002E-2</v>
      </c>
      <c r="O2008" s="80">
        <v>6.8671360000000002E-3</v>
      </c>
      <c r="P2008" s="80">
        <v>0</v>
      </c>
      <c r="Q2008" s="80">
        <v>4.0541635000000001E-3</v>
      </c>
      <c r="R2008" s="80">
        <v>1.3090013000000001E-4</v>
      </c>
      <c r="S2008" s="80">
        <v>3.4919729999999998E-4</v>
      </c>
      <c r="U2008" s="93">
        <f t="shared" si="356"/>
        <v>0.38097321551724134</v>
      </c>
    </row>
    <row r="2009" spans="1:21">
      <c r="A2009" s="41" t="s">
        <v>34</v>
      </c>
      <c r="B2009" s="94" t="s">
        <v>6422</v>
      </c>
      <c r="C2009" s="74">
        <f t="shared" si="352"/>
        <v>0.11686971339999999</v>
      </c>
      <c r="D2009" s="74">
        <f t="shared" si="353"/>
        <v>1.2583972489999999E-2</v>
      </c>
      <c r="E2009" s="74">
        <f t="shared" si="354"/>
        <v>4.8994098399999998E-2</v>
      </c>
      <c r="F2009" s="74">
        <f t="shared" si="355"/>
        <v>1.9256279509999995E-2</v>
      </c>
      <c r="G2009" s="98">
        <v>3.6035363000000001E-2</v>
      </c>
      <c r="H2009" s="80">
        <v>7.4076584999999999E-3</v>
      </c>
      <c r="I2009" s="80">
        <v>6.0574899E-3</v>
      </c>
      <c r="J2009" s="80">
        <v>6.8890938000000001E-3</v>
      </c>
      <c r="K2009" s="80">
        <v>3.6880811000000002E-3</v>
      </c>
      <c r="L2009" s="80">
        <v>4.1077498999999998E-4</v>
      </c>
      <c r="M2009" s="80">
        <v>1.5960226000000001E-3</v>
      </c>
      <c r="N2009" s="80">
        <v>3.5528949999999997E-2</v>
      </c>
      <c r="O2009" s="80">
        <v>6.8371678999999998E-3</v>
      </c>
      <c r="P2009" s="80">
        <v>0</v>
      </c>
      <c r="Q2009" s="80">
        <v>1.1925916999999999E-2</v>
      </c>
      <c r="R2009" s="80">
        <v>1.9297986999999999E-4</v>
      </c>
      <c r="S2009" s="80">
        <v>3.0021474000000001E-4</v>
      </c>
      <c r="U2009" s="93">
        <f t="shared" si="356"/>
        <v>0.31064968103448276</v>
      </c>
    </row>
    <row r="2010" spans="1:21">
      <c r="A2010" s="41" t="s">
        <v>34</v>
      </c>
      <c r="B2010" s="94" t="s">
        <v>6423</v>
      </c>
      <c r="C2010" s="74">
        <f t="shared" si="352"/>
        <v>0.15643662911</v>
      </c>
      <c r="D2010" s="74">
        <f t="shared" si="353"/>
        <v>3.6758915169999996E-2</v>
      </c>
      <c r="E2010" s="74">
        <f t="shared" si="354"/>
        <v>5.5234504400000002E-2</v>
      </c>
      <c r="F2010" s="74">
        <f t="shared" si="355"/>
        <v>8.9498085399999996E-3</v>
      </c>
      <c r="G2010" s="98">
        <v>5.5493400999999998E-2</v>
      </c>
      <c r="H2010" s="80">
        <v>1.1167343E-2</v>
      </c>
      <c r="I2010" s="80">
        <v>9.6597034000000005E-3</v>
      </c>
      <c r="J2010" s="80">
        <v>9.7848475000000008E-3</v>
      </c>
      <c r="K2010" s="80">
        <v>2.4772929999999999E-2</v>
      </c>
      <c r="L2010" s="80">
        <v>4.2461547000000001E-4</v>
      </c>
      <c r="M2010" s="80">
        <v>1.7765222000000001E-3</v>
      </c>
      <c r="N2010" s="80">
        <v>3.4407458000000002E-2</v>
      </c>
      <c r="O2010" s="80">
        <v>6.8183871E-3</v>
      </c>
      <c r="P2010" s="80">
        <v>0</v>
      </c>
      <c r="Q2010" s="80">
        <v>1.5791047E-3</v>
      </c>
      <c r="R2010" s="80">
        <v>1.1961934E-4</v>
      </c>
      <c r="S2010" s="80">
        <v>4.3269739999999998E-4</v>
      </c>
      <c r="U2010" s="93">
        <f t="shared" si="356"/>
        <v>0.47839138793103442</v>
      </c>
    </row>
    <row r="2011" spans="1:21">
      <c r="A2011" s="41" t="s">
        <v>34</v>
      </c>
      <c r="B2011" s="94" t="s">
        <v>6424</v>
      </c>
      <c r="C2011" s="74">
        <f t="shared" si="352"/>
        <v>0.21438330410000001</v>
      </c>
      <c r="D2011" s="74">
        <f t="shared" si="353"/>
        <v>1.9807283909999997E-2</v>
      </c>
      <c r="E2011" s="74">
        <f t="shared" si="354"/>
        <v>0.11941302000000001</v>
      </c>
      <c r="F2011" s="74">
        <f t="shared" si="355"/>
        <v>9.7404731900000013E-3</v>
      </c>
      <c r="G2011" s="98">
        <v>6.5422526999999994E-2</v>
      </c>
      <c r="H2011" s="80">
        <v>1.1964221000000001E-2</v>
      </c>
      <c r="I2011" s="80">
        <v>1.0053026E-2</v>
      </c>
      <c r="J2011" s="80">
        <v>1.061023E-2</v>
      </c>
      <c r="K2011" s="80">
        <v>6.4454713E-3</v>
      </c>
      <c r="L2011" s="80">
        <v>4.4714720999999998E-4</v>
      </c>
      <c r="M2011" s="80">
        <v>2.3044354000000002E-3</v>
      </c>
      <c r="N2011" s="80">
        <v>9.7395773000000005E-2</v>
      </c>
      <c r="O2011" s="80">
        <v>6.9432228E-3</v>
      </c>
      <c r="P2011" s="80">
        <v>0</v>
      </c>
      <c r="Q2011" s="80">
        <v>2.2550969000000001E-3</v>
      </c>
      <c r="R2011" s="80">
        <v>1.3253243E-4</v>
      </c>
      <c r="S2011" s="80">
        <v>4.0962106000000002E-4</v>
      </c>
      <c r="U2011" s="93">
        <f t="shared" si="356"/>
        <v>0.5639873017241378</v>
      </c>
    </row>
    <row r="2012" spans="1:21">
      <c r="A2012" s="41" t="s">
        <v>34</v>
      </c>
      <c r="B2012" s="94" t="s">
        <v>6425</v>
      </c>
      <c r="C2012" s="74">
        <f t="shared" si="352"/>
        <v>0.10696091192000001</v>
      </c>
      <c r="D2012" s="74">
        <f t="shared" si="353"/>
        <v>1.2263591189999999E-2</v>
      </c>
      <c r="E2012" s="74">
        <f t="shared" si="354"/>
        <v>4.9814324700000003E-2</v>
      </c>
      <c r="F2012" s="74">
        <f t="shared" si="355"/>
        <v>1.1192386029999999E-2</v>
      </c>
      <c r="G2012" s="98">
        <v>3.3690610000000003E-2</v>
      </c>
      <c r="H2012" s="80">
        <v>6.6290840000000004E-3</v>
      </c>
      <c r="I2012" s="80">
        <v>8.3605286999999997E-3</v>
      </c>
      <c r="J2012" s="80">
        <v>6.6957908999999999E-3</v>
      </c>
      <c r="K2012" s="80">
        <v>3.6759989000000001E-3</v>
      </c>
      <c r="L2012" s="80">
        <v>4.0651978999999998E-4</v>
      </c>
      <c r="M2012" s="80">
        <v>1.4852816E-3</v>
      </c>
      <c r="N2012" s="80">
        <v>3.4824712000000001E-2</v>
      </c>
      <c r="O2012" s="80">
        <v>6.9133794E-3</v>
      </c>
      <c r="P2012" s="80">
        <v>0</v>
      </c>
      <c r="Q2012" s="80">
        <v>3.1883862000000002E-3</v>
      </c>
      <c r="R2012" s="80">
        <v>1.4254358000000001E-4</v>
      </c>
      <c r="S2012" s="80">
        <v>9.4807685000000003E-4</v>
      </c>
      <c r="U2012" s="93">
        <f t="shared" si="356"/>
        <v>0.29043629310344826</v>
      </c>
    </row>
    <row r="2013" spans="1:21">
      <c r="A2013" s="41" t="s">
        <v>34</v>
      </c>
      <c r="B2013" s="94" t="s">
        <v>6426</v>
      </c>
      <c r="C2013" s="74">
        <f t="shared" si="352"/>
        <v>0.13736868585000001</v>
      </c>
      <c r="D2013" s="74">
        <f t="shared" si="353"/>
        <v>1.4603044039999999E-2</v>
      </c>
      <c r="E2013" s="74">
        <f t="shared" si="354"/>
        <v>6.6885796500000011E-2</v>
      </c>
      <c r="F2013" s="74">
        <f t="shared" si="355"/>
        <v>8.7903693099999989E-3</v>
      </c>
      <c r="G2013" s="98">
        <v>4.7089475999999998E-2</v>
      </c>
      <c r="H2013" s="80">
        <v>1.2269528E-2</v>
      </c>
      <c r="I2013" s="80">
        <v>7.7804915000000002E-3</v>
      </c>
      <c r="J2013" s="80">
        <v>8.7381414999999994E-3</v>
      </c>
      <c r="K2013" s="80">
        <v>3.9287539E-3</v>
      </c>
      <c r="L2013" s="80">
        <v>3.9819513999999999E-4</v>
      </c>
      <c r="M2013" s="80">
        <v>1.5379535000000001E-3</v>
      </c>
      <c r="N2013" s="80">
        <v>4.6835777000000002E-2</v>
      </c>
      <c r="O2013" s="80">
        <v>6.8588457000000004E-3</v>
      </c>
      <c r="P2013" s="80">
        <v>0</v>
      </c>
      <c r="Q2013" s="80">
        <v>1.5844316000000001E-3</v>
      </c>
      <c r="R2013" s="80">
        <v>1.2246897000000001E-4</v>
      </c>
      <c r="S2013" s="80">
        <v>2.2462304E-4</v>
      </c>
      <c r="U2013" s="93">
        <f t="shared" si="356"/>
        <v>0.4059437586206896</v>
      </c>
    </row>
    <row r="2014" spans="1:21">
      <c r="A2014" s="41" t="s">
        <v>34</v>
      </c>
      <c r="B2014" s="94" t="s">
        <v>6427</v>
      </c>
      <c r="C2014" s="74">
        <f t="shared" si="352"/>
        <v>0.11431245831</v>
      </c>
      <c r="D2014" s="74">
        <f t="shared" si="353"/>
        <v>1.3625293919999998E-2</v>
      </c>
      <c r="E2014" s="74">
        <f t="shared" si="354"/>
        <v>5.0795551500000001E-2</v>
      </c>
      <c r="F2014" s="74">
        <f t="shared" si="355"/>
        <v>9.4797998899999979E-3</v>
      </c>
      <c r="G2014" s="98">
        <v>4.0411812999999998E-2</v>
      </c>
      <c r="H2014" s="80">
        <v>7.9908713000000006E-3</v>
      </c>
      <c r="I2014" s="80">
        <v>5.6996712E-3</v>
      </c>
      <c r="J2014" s="80">
        <v>7.1845319E-3</v>
      </c>
      <c r="K2014" s="80">
        <v>4.5289696999999997E-3</v>
      </c>
      <c r="L2014" s="80">
        <v>4.0199642000000001E-4</v>
      </c>
      <c r="M2014" s="80">
        <v>1.5097959000000001E-3</v>
      </c>
      <c r="N2014" s="80">
        <v>3.7105009000000001E-2</v>
      </c>
      <c r="O2014" s="80">
        <v>6.8216891999999998E-3</v>
      </c>
      <c r="P2014" s="80">
        <v>0</v>
      </c>
      <c r="Q2014" s="80">
        <v>2.4034366999999999E-3</v>
      </c>
      <c r="R2014" s="80">
        <v>1.1943880000000001E-4</v>
      </c>
      <c r="S2014" s="80">
        <v>1.3523518999999999E-4</v>
      </c>
      <c r="U2014" s="93">
        <f t="shared" si="356"/>
        <v>0.34837769827586201</v>
      </c>
    </row>
    <row r="2015" spans="1:21">
      <c r="A2015" s="41" t="s">
        <v>34</v>
      </c>
      <c r="B2015" s="94" t="s">
        <v>6428</v>
      </c>
      <c r="C2015" s="74">
        <f t="shared" si="352"/>
        <v>0.11345140074999999</v>
      </c>
      <c r="D2015" s="74">
        <f t="shared" si="353"/>
        <v>1.2222107999999999E-2</v>
      </c>
      <c r="E2015" s="74">
        <f t="shared" si="354"/>
        <v>5.0293337199999996E-2</v>
      </c>
      <c r="F2015" s="74">
        <f t="shared" si="355"/>
        <v>1.080711055E-2</v>
      </c>
      <c r="G2015" s="98">
        <v>4.0128845000000003E-2</v>
      </c>
      <c r="H2015" s="80">
        <v>5.3965838000000002E-3</v>
      </c>
      <c r="I2015" s="80">
        <v>6.3979924000000001E-3</v>
      </c>
      <c r="J2015" s="80">
        <v>6.7151143E-3</v>
      </c>
      <c r="K2015" s="80">
        <v>3.5859112999999999E-3</v>
      </c>
      <c r="L2015" s="80">
        <v>4.0122589999999999E-4</v>
      </c>
      <c r="M2015" s="80">
        <v>1.5198564999999999E-3</v>
      </c>
      <c r="N2015" s="80">
        <v>3.8498760999999999E-2</v>
      </c>
      <c r="O2015" s="80">
        <v>6.8760085E-3</v>
      </c>
      <c r="P2015" s="80">
        <v>0</v>
      </c>
      <c r="Q2015" s="80">
        <v>3.3865558000000001E-3</v>
      </c>
      <c r="R2015" s="80">
        <v>1.5159213E-4</v>
      </c>
      <c r="S2015" s="80">
        <v>3.9295412E-4</v>
      </c>
      <c r="U2015" s="93">
        <f t="shared" si="356"/>
        <v>0.34593831896551724</v>
      </c>
    </row>
    <row r="2016" spans="1:21">
      <c r="A2016" s="41" t="s">
        <v>34</v>
      </c>
      <c r="B2016" s="94" t="s">
        <v>6429</v>
      </c>
      <c r="C2016" s="74">
        <f t="shared" si="352"/>
        <v>0.13172226614999999</v>
      </c>
      <c r="D2016" s="74">
        <f t="shared" si="353"/>
        <v>1.463173855E-2</v>
      </c>
      <c r="E2016" s="74">
        <f t="shared" si="354"/>
        <v>6.5373484600000004E-2</v>
      </c>
      <c r="F2016" s="74">
        <f t="shared" si="355"/>
        <v>8.7982140000000004E-3</v>
      </c>
      <c r="G2016" s="98">
        <v>4.2918828999999999E-2</v>
      </c>
      <c r="H2016" s="80">
        <v>1.1438937E-2</v>
      </c>
      <c r="I2016" s="80">
        <v>7.2357276000000002E-3</v>
      </c>
      <c r="J2016" s="80">
        <v>8.2310790000000005E-3</v>
      </c>
      <c r="K2016" s="80">
        <v>4.4688710999999997E-3</v>
      </c>
      <c r="L2016" s="80">
        <v>3.9818135000000001E-4</v>
      </c>
      <c r="M2016" s="80">
        <v>1.5336071E-3</v>
      </c>
      <c r="N2016" s="80">
        <v>4.6698820000000002E-2</v>
      </c>
      <c r="O2016" s="80">
        <v>6.8583343999999999E-3</v>
      </c>
      <c r="P2016" s="80">
        <v>0</v>
      </c>
      <c r="Q2016" s="80">
        <v>1.5969501E-3</v>
      </c>
      <c r="R2016" s="80">
        <v>1.2591222000000001E-4</v>
      </c>
      <c r="S2016" s="80">
        <v>2.1701728000000001E-4</v>
      </c>
      <c r="U2016" s="93">
        <f t="shared" si="356"/>
        <v>0.36998990517241376</v>
      </c>
    </row>
    <row r="2017" spans="1:21">
      <c r="A2017" s="41" t="s">
        <v>34</v>
      </c>
      <c r="B2017" s="94" t="s">
        <v>6430</v>
      </c>
      <c r="C2017" s="74">
        <f t="shared" si="352"/>
        <v>0.15120509618</v>
      </c>
      <c r="D2017" s="74">
        <f t="shared" si="353"/>
        <v>1.5241284399999999E-2</v>
      </c>
      <c r="E2017" s="74">
        <f t="shared" si="354"/>
        <v>7.2949996099999997E-2</v>
      </c>
      <c r="F2017" s="74">
        <f t="shared" si="355"/>
        <v>1.0449425679999999E-2</v>
      </c>
      <c r="G2017" s="98">
        <v>5.2564390000000003E-2</v>
      </c>
      <c r="H2017" s="80">
        <v>1.4306106000000001E-2</v>
      </c>
      <c r="I2017" s="80">
        <v>8.3118750999999994E-3</v>
      </c>
      <c r="J2017" s="80">
        <v>8.5944374E-3</v>
      </c>
      <c r="K2017" s="80">
        <v>4.0413842000000004E-3</v>
      </c>
      <c r="L2017" s="80">
        <v>4.4981490000000002E-4</v>
      </c>
      <c r="M2017" s="80">
        <v>2.1556479E-3</v>
      </c>
      <c r="N2017" s="80">
        <v>5.0332015000000001E-2</v>
      </c>
      <c r="O2017" s="80">
        <v>6.8732324000000001E-3</v>
      </c>
      <c r="P2017" s="80">
        <v>0</v>
      </c>
      <c r="Q2017" s="80">
        <v>2.1936784999999999E-3</v>
      </c>
      <c r="R2017" s="80">
        <v>2.1457358000000001E-4</v>
      </c>
      <c r="S2017" s="80">
        <v>1.1679412000000001E-3</v>
      </c>
      <c r="U2017" s="93">
        <f t="shared" si="356"/>
        <v>0.45314129310344825</v>
      </c>
    </row>
    <row r="2018" spans="1:21">
      <c r="A2018" s="41" t="s">
        <v>34</v>
      </c>
      <c r="B2018" s="94" t="s">
        <v>6431</v>
      </c>
      <c r="C2018" s="74">
        <f t="shared" si="352"/>
        <v>0.13575652315</v>
      </c>
      <c r="D2018" s="74">
        <f t="shared" si="353"/>
        <v>1.7297435569999998E-2</v>
      </c>
      <c r="E2018" s="74">
        <f t="shared" si="354"/>
        <v>5.86612086E-2</v>
      </c>
      <c r="F2018" s="74">
        <f t="shared" si="355"/>
        <v>1.0152361979999998E-2</v>
      </c>
      <c r="G2018" s="98">
        <v>4.9645517E-2</v>
      </c>
      <c r="H2018" s="80">
        <v>2.0647753000000001E-2</v>
      </c>
      <c r="I2018" s="80">
        <v>7.4806465999999999E-3</v>
      </c>
      <c r="J2018" s="80">
        <v>7.8245954999999999E-3</v>
      </c>
      <c r="K2018" s="80">
        <v>7.1599170999999996E-3</v>
      </c>
      <c r="L2018" s="80">
        <v>4.2355776999999998E-4</v>
      </c>
      <c r="M2018" s="80">
        <v>1.8893651999999999E-3</v>
      </c>
      <c r="N2018" s="80">
        <v>3.0532809000000001E-2</v>
      </c>
      <c r="O2018" s="80">
        <v>6.8363193999999997E-3</v>
      </c>
      <c r="P2018" s="80">
        <v>0</v>
      </c>
      <c r="Q2018" s="80">
        <v>2.8361075000000002E-3</v>
      </c>
      <c r="R2018" s="80">
        <v>1.2350214999999999E-4</v>
      </c>
      <c r="S2018" s="80">
        <v>3.5643292999999998E-4</v>
      </c>
      <c r="U2018" s="93">
        <f t="shared" si="356"/>
        <v>0.42797859482758621</v>
      </c>
    </row>
    <row r="2019" spans="1:21">
      <c r="A2019" s="41" t="s">
        <v>34</v>
      </c>
      <c r="B2019" s="94" t="s">
        <v>6432</v>
      </c>
      <c r="C2019" s="74">
        <f t="shared" si="352"/>
        <v>0.12161290897999999</v>
      </c>
      <c r="D2019" s="74">
        <f t="shared" si="353"/>
        <v>1.3981459640000001E-2</v>
      </c>
      <c r="E2019" s="74">
        <f t="shared" si="354"/>
        <v>4.9441229599999997E-2</v>
      </c>
      <c r="F2019" s="74">
        <f t="shared" si="355"/>
        <v>1.3220555740000001E-2</v>
      </c>
      <c r="G2019" s="98">
        <v>4.4969663999999999E-2</v>
      </c>
      <c r="H2019" s="80">
        <v>8.4811635999999992E-3</v>
      </c>
      <c r="I2019" s="80">
        <v>5.9623339999999997E-3</v>
      </c>
      <c r="J2019" s="80">
        <v>7.5051652000000003E-3</v>
      </c>
      <c r="K2019" s="80">
        <v>4.5375883999999997E-3</v>
      </c>
      <c r="L2019" s="80">
        <v>3.9882463999999998E-4</v>
      </c>
      <c r="M2019" s="80">
        <v>1.5398814E-3</v>
      </c>
      <c r="N2019" s="80">
        <v>3.4997731999999997E-2</v>
      </c>
      <c r="O2019" s="80">
        <v>6.8411805999999999E-3</v>
      </c>
      <c r="P2019" s="80">
        <v>0</v>
      </c>
      <c r="Q2019" s="80">
        <v>5.6970833999999996E-3</v>
      </c>
      <c r="R2019" s="80">
        <v>1.2093540999999999E-4</v>
      </c>
      <c r="S2019" s="80">
        <v>5.6135633000000003E-4</v>
      </c>
      <c r="U2019" s="93">
        <f t="shared" si="356"/>
        <v>0.38766951724137927</v>
      </c>
    </row>
    <row r="2020" spans="1:21">
      <c r="A2020" s="41" t="s">
        <v>34</v>
      </c>
      <c r="B2020" s="94" t="s">
        <v>6433</v>
      </c>
      <c r="C2020" s="74">
        <f t="shared" si="352"/>
        <v>8.9912831799999995E-2</v>
      </c>
      <c r="D2020" s="74">
        <f t="shared" si="353"/>
        <v>1.0894350759999999E-2</v>
      </c>
      <c r="E2020" s="74">
        <f t="shared" si="354"/>
        <v>3.8646897200000002E-2</v>
      </c>
      <c r="F2020" s="74">
        <f t="shared" si="355"/>
        <v>1.693006884E-2</v>
      </c>
      <c r="G2020" s="98">
        <v>2.3441515E-2</v>
      </c>
      <c r="H2020" s="80">
        <v>4.3376515999999999E-3</v>
      </c>
      <c r="I2020" s="80">
        <v>4.1713695999999996E-3</v>
      </c>
      <c r="J2020" s="80">
        <v>5.6891127000000003E-3</v>
      </c>
      <c r="K2020" s="80">
        <v>3.4265298E-3</v>
      </c>
      <c r="L2020" s="80">
        <v>3.8794486000000002E-4</v>
      </c>
      <c r="M2020" s="80">
        <v>1.3907634000000001E-3</v>
      </c>
      <c r="N2020" s="80">
        <v>3.0137876000000001E-2</v>
      </c>
      <c r="O2020" s="80">
        <v>6.8085232000000004E-3</v>
      </c>
      <c r="P2020" s="80">
        <v>0</v>
      </c>
      <c r="Q2020" s="80">
        <v>9.6351434000000007E-3</v>
      </c>
      <c r="R2020" s="80">
        <v>1.6081032E-4</v>
      </c>
      <c r="S2020" s="80">
        <v>3.2559191999999998E-4</v>
      </c>
      <c r="U2020" s="93">
        <f t="shared" si="356"/>
        <v>0.20208202586206894</v>
      </c>
    </row>
    <row r="2021" spans="1:21">
      <c r="A2021" s="41" t="s">
        <v>34</v>
      </c>
      <c r="B2021" s="94" t="s">
        <v>6434</v>
      </c>
      <c r="C2021" s="74">
        <f t="shared" ref="C2021:C2052" si="357">D2021+E2021+F2021+G2021</f>
        <v>0.12220167380999999</v>
      </c>
      <c r="D2021" s="74">
        <f t="shared" ref="D2021:D2052" si="358">J2021+K2021+L2021+M2021</f>
        <v>1.7172690609999999E-2</v>
      </c>
      <c r="E2021" s="74">
        <f t="shared" ref="E2021:E2052" si="359">H2021+I2021+N2021</f>
        <v>5.2922059600000002E-2</v>
      </c>
      <c r="F2021" s="74">
        <f t="shared" ref="F2021:F2052" si="360">O2021+IF(P2021="x",0,P2021)+IF(Q2021="x",0,Q2021)+IF(R2021="x",0,R2021)+S2021</f>
        <v>9.1491656000000001E-3</v>
      </c>
      <c r="G2021" s="98">
        <v>4.2957757999999999E-2</v>
      </c>
      <c r="H2021" s="80">
        <v>9.2400903999999996E-3</v>
      </c>
      <c r="I2021" s="80">
        <v>6.7005262000000001E-3</v>
      </c>
      <c r="J2021" s="80">
        <v>7.5677694000000004E-3</v>
      </c>
      <c r="K2021" s="80">
        <v>7.5835045000000002E-3</v>
      </c>
      <c r="L2021" s="80">
        <v>4.1267651000000003E-4</v>
      </c>
      <c r="M2021" s="80">
        <v>1.6087402000000001E-3</v>
      </c>
      <c r="N2021" s="80">
        <v>3.6981443000000003E-2</v>
      </c>
      <c r="O2021" s="80">
        <v>6.8144054000000001E-3</v>
      </c>
      <c r="P2021" s="80">
        <v>0</v>
      </c>
      <c r="Q2021" s="80">
        <v>1.7455604999999999E-3</v>
      </c>
      <c r="R2021" s="80">
        <v>1.2081343E-4</v>
      </c>
      <c r="S2021" s="80">
        <v>4.6838627E-4</v>
      </c>
      <c r="U2021" s="93">
        <f t="shared" ref="U2021:U2052" si="361">G2021/0.116</f>
        <v>0.37032549999999997</v>
      </c>
    </row>
    <row r="2022" spans="1:21">
      <c r="A2022" s="41" t="s">
        <v>34</v>
      </c>
      <c r="B2022" s="94" t="s">
        <v>6435</v>
      </c>
      <c r="C2022" s="74">
        <f t="shared" si="357"/>
        <v>0.14844381647000002</v>
      </c>
      <c r="D2022" s="74">
        <f t="shared" si="358"/>
        <v>1.5318065520000002E-2</v>
      </c>
      <c r="E2022" s="74">
        <f t="shared" si="359"/>
        <v>7.0615910300000001E-2</v>
      </c>
      <c r="F2022" s="74">
        <f t="shared" si="360"/>
        <v>2.0037154650000003E-2</v>
      </c>
      <c r="G2022" s="98">
        <v>4.2472686000000003E-2</v>
      </c>
      <c r="H2022" s="80">
        <v>1.2877469000000001E-2</v>
      </c>
      <c r="I2022" s="80">
        <v>8.6225273000000002E-3</v>
      </c>
      <c r="J2022" s="80">
        <v>9.4264797000000004E-3</v>
      </c>
      <c r="K2022" s="80">
        <v>3.7098005999999998E-3</v>
      </c>
      <c r="L2022" s="80">
        <v>4.1454542E-4</v>
      </c>
      <c r="M2022" s="80">
        <v>1.7672397999999999E-3</v>
      </c>
      <c r="N2022" s="80">
        <v>4.9115913999999997E-2</v>
      </c>
      <c r="O2022" s="80">
        <v>6.8802571000000003E-3</v>
      </c>
      <c r="P2022" s="80">
        <v>0</v>
      </c>
      <c r="Q2022" s="80">
        <v>1.2769651E-2</v>
      </c>
      <c r="R2022" s="80">
        <v>1.2374698999999999E-4</v>
      </c>
      <c r="S2022" s="80">
        <v>2.6349955999999998E-4</v>
      </c>
      <c r="U2022" s="93">
        <f t="shared" si="361"/>
        <v>0.36614384482758622</v>
      </c>
    </row>
    <row r="2023" spans="1:21">
      <c r="A2023" s="41" t="s">
        <v>34</v>
      </c>
      <c r="B2023" s="94" t="s">
        <v>6436</v>
      </c>
      <c r="C2023" s="74">
        <f t="shared" si="357"/>
        <v>0.12294912771000001</v>
      </c>
      <c r="D2023" s="74">
        <f t="shared" si="358"/>
        <v>1.4057385699999999E-2</v>
      </c>
      <c r="E2023" s="74">
        <f t="shared" si="359"/>
        <v>5.4250648400000004E-2</v>
      </c>
      <c r="F2023" s="74">
        <f t="shared" si="360"/>
        <v>1.2932659610000001E-2</v>
      </c>
      <c r="G2023" s="98">
        <v>4.1708434000000003E-2</v>
      </c>
      <c r="H2023" s="80">
        <v>7.0499776E-3</v>
      </c>
      <c r="I2023" s="80">
        <v>5.7086458000000003E-3</v>
      </c>
      <c r="J2023" s="80">
        <v>6.6382061999999999E-3</v>
      </c>
      <c r="K2023" s="80">
        <v>5.4296266999999997E-3</v>
      </c>
      <c r="L2023" s="80">
        <v>4.044257E-4</v>
      </c>
      <c r="M2023" s="80">
        <v>1.5851271E-3</v>
      </c>
      <c r="N2023" s="80">
        <v>4.1492025000000002E-2</v>
      </c>
      <c r="O2023" s="80">
        <v>6.8611087999999997E-3</v>
      </c>
      <c r="P2023" s="80">
        <v>0</v>
      </c>
      <c r="Q2023" s="80">
        <v>5.669805E-3</v>
      </c>
      <c r="R2023" s="80">
        <v>1.2652584E-4</v>
      </c>
      <c r="S2023" s="80">
        <v>2.7521997000000002E-4</v>
      </c>
      <c r="U2023" s="93">
        <f t="shared" si="361"/>
        <v>0.35955546551724138</v>
      </c>
    </row>
    <row r="2024" spans="1:21">
      <c r="A2024" s="41" t="s">
        <v>34</v>
      </c>
      <c r="B2024" s="94" t="s">
        <v>6437</v>
      </c>
      <c r="C2024" s="74">
        <f t="shared" si="357"/>
        <v>0.14268592736000002</v>
      </c>
      <c r="D2024" s="74">
        <f t="shared" si="358"/>
        <v>3.0213489579999999E-2</v>
      </c>
      <c r="E2024" s="74">
        <f t="shared" si="359"/>
        <v>6.5116696799999998E-2</v>
      </c>
      <c r="F2024" s="74">
        <f t="shared" si="360"/>
        <v>7.70799598E-3</v>
      </c>
      <c r="G2024" s="98">
        <v>3.9647744999999998E-2</v>
      </c>
      <c r="H2024" s="80">
        <v>6.2027808E-3</v>
      </c>
      <c r="I2024" s="80">
        <v>2.3606954999999999E-2</v>
      </c>
      <c r="J2024" s="80">
        <v>2.3499224999999999E-2</v>
      </c>
      <c r="K2024" s="80">
        <v>4.5543340999999998E-3</v>
      </c>
      <c r="L2024" s="80">
        <v>3.7812098000000001E-4</v>
      </c>
      <c r="M2024" s="80">
        <v>1.7818095E-3</v>
      </c>
      <c r="N2024" s="80">
        <v>3.5306960999999998E-2</v>
      </c>
      <c r="O2024" s="80">
        <v>6.7930257999999997E-3</v>
      </c>
      <c r="P2024" s="80">
        <v>0</v>
      </c>
      <c r="Q2024" s="80">
        <v>6.8406900000000004E-4</v>
      </c>
      <c r="R2024" s="80">
        <v>1.0603168E-4</v>
      </c>
      <c r="S2024" s="80">
        <v>1.2486950000000001E-4</v>
      </c>
      <c r="U2024" s="93">
        <f t="shared" si="361"/>
        <v>0.34179090517241378</v>
      </c>
    </row>
    <row r="2025" spans="1:21">
      <c r="A2025" s="41" t="s">
        <v>34</v>
      </c>
      <c r="B2025" s="94" t="s">
        <v>6438</v>
      </c>
      <c r="C2025" s="74">
        <f t="shared" si="357"/>
        <v>9.4694214769999993E-2</v>
      </c>
      <c r="D2025" s="74">
        <f t="shared" si="358"/>
        <v>1.230166559E-2</v>
      </c>
      <c r="E2025" s="74">
        <f t="shared" si="359"/>
        <v>4.2764595599999997E-2</v>
      </c>
      <c r="F2025" s="74">
        <f t="shared" si="360"/>
        <v>8.9837815800000009E-3</v>
      </c>
      <c r="G2025" s="98">
        <v>3.0644172000000001E-2</v>
      </c>
      <c r="H2025" s="80">
        <v>5.8374144000000001E-3</v>
      </c>
      <c r="I2025" s="80">
        <v>5.7409241999999997E-3</v>
      </c>
      <c r="J2025" s="80">
        <v>6.8736083000000003E-3</v>
      </c>
      <c r="K2025" s="80">
        <v>3.5601956000000001E-3</v>
      </c>
      <c r="L2025" s="80">
        <v>3.9669719E-4</v>
      </c>
      <c r="M2025" s="80">
        <v>1.4711645E-3</v>
      </c>
      <c r="N2025" s="80">
        <v>3.1186256999999998E-2</v>
      </c>
      <c r="O2025" s="80">
        <v>6.9110795000000003E-3</v>
      </c>
      <c r="P2025" s="80">
        <v>0</v>
      </c>
      <c r="Q2025" s="80">
        <v>1.7588052000000001E-3</v>
      </c>
      <c r="R2025" s="80">
        <v>1.0634034E-4</v>
      </c>
      <c r="S2025" s="80">
        <v>2.0755654E-4</v>
      </c>
      <c r="U2025" s="93">
        <f t="shared" si="361"/>
        <v>0.26417389655172413</v>
      </c>
    </row>
    <row r="2026" spans="1:21">
      <c r="A2026" s="41" t="s">
        <v>34</v>
      </c>
      <c r="B2026" s="94" t="s">
        <v>6439</v>
      </c>
      <c r="C2026" s="74">
        <f t="shared" si="357"/>
        <v>0.12693033665600001</v>
      </c>
      <c r="D2026" s="74">
        <f t="shared" si="358"/>
        <v>1.39885867E-2</v>
      </c>
      <c r="E2026" s="74">
        <f t="shared" si="359"/>
        <v>6.0210707700000005E-2</v>
      </c>
      <c r="F2026" s="74">
        <f t="shared" si="360"/>
        <v>7.7619862559999992E-3</v>
      </c>
      <c r="G2026" s="98">
        <v>4.4969056E-2</v>
      </c>
      <c r="H2026" s="80">
        <v>8.3193311000000006E-3</v>
      </c>
      <c r="I2026" s="80">
        <v>8.2813456000000001E-3</v>
      </c>
      <c r="J2026" s="80">
        <v>8.1526728E-3</v>
      </c>
      <c r="K2026" s="80">
        <v>3.5996538999999998E-3</v>
      </c>
      <c r="L2026" s="80">
        <v>4.0922490000000001E-4</v>
      </c>
      <c r="M2026" s="80">
        <v>1.8270351000000001E-3</v>
      </c>
      <c r="N2026" s="80">
        <v>4.3610031E-2</v>
      </c>
      <c r="O2026" s="80">
        <v>6.9428173000000001E-3</v>
      </c>
      <c r="P2026" s="80">
        <v>0</v>
      </c>
      <c r="Q2026" s="80">
        <v>6.3778119000000002E-4</v>
      </c>
      <c r="R2026" s="80">
        <v>1.0867704000000001E-4</v>
      </c>
      <c r="S2026" s="80">
        <v>7.2710725999999999E-5</v>
      </c>
      <c r="U2026" s="93">
        <f t="shared" si="361"/>
        <v>0.38766427586206897</v>
      </c>
    </row>
    <row r="2027" spans="1:21">
      <c r="A2027" s="41" t="s">
        <v>34</v>
      </c>
      <c r="B2027" s="94" t="s">
        <v>6440</v>
      </c>
      <c r="C2027" s="74">
        <f t="shared" si="357"/>
        <v>9.7437653410000005E-2</v>
      </c>
      <c r="D2027" s="74">
        <f t="shared" si="358"/>
        <v>1.1365587699999999E-2</v>
      </c>
      <c r="E2027" s="74">
        <f t="shared" si="359"/>
        <v>4.2164290700000003E-2</v>
      </c>
      <c r="F2027" s="74">
        <f t="shared" si="360"/>
        <v>1.8169099009999998E-2</v>
      </c>
      <c r="G2027" s="98">
        <v>2.5738675999999999E-2</v>
      </c>
      <c r="H2027" s="80">
        <v>4.0834898000000003E-3</v>
      </c>
      <c r="I2027" s="80">
        <v>5.4887959000000002E-3</v>
      </c>
      <c r="J2027" s="80">
        <v>6.2047335999999998E-3</v>
      </c>
      <c r="K2027" s="80">
        <v>3.290987E-3</v>
      </c>
      <c r="L2027" s="80">
        <v>3.8984289999999998E-4</v>
      </c>
      <c r="M2027" s="80">
        <v>1.4800242E-3</v>
      </c>
      <c r="N2027" s="80">
        <v>3.2592005E-2</v>
      </c>
      <c r="O2027" s="80">
        <v>6.9216442000000003E-3</v>
      </c>
      <c r="P2027" s="80">
        <v>0</v>
      </c>
      <c r="Q2027" s="80">
        <v>1.0923212999999999E-2</v>
      </c>
      <c r="R2027" s="80">
        <v>1.4111656999999999E-4</v>
      </c>
      <c r="S2027" s="80">
        <v>1.8312524000000001E-4</v>
      </c>
      <c r="U2027" s="93">
        <f t="shared" si="361"/>
        <v>0.22188513793103445</v>
      </c>
    </row>
    <row r="2028" spans="1:21">
      <c r="A2028" s="41" t="s">
        <v>34</v>
      </c>
      <c r="B2028" s="94" t="s">
        <v>6441</v>
      </c>
      <c r="C2028" s="74">
        <f t="shared" si="357"/>
        <v>8.7556477850000008E-2</v>
      </c>
      <c r="D2028" s="74">
        <f t="shared" si="358"/>
        <v>1.1699962670000001E-2</v>
      </c>
      <c r="E2028" s="74">
        <f t="shared" si="359"/>
        <v>4.0895930100000005E-2</v>
      </c>
      <c r="F2028" s="74">
        <f t="shared" si="360"/>
        <v>8.9378840799999998E-3</v>
      </c>
      <c r="G2028" s="98">
        <v>2.6022700999999999E-2</v>
      </c>
      <c r="H2028" s="80">
        <v>5.1221773999999996E-3</v>
      </c>
      <c r="I2028" s="80">
        <v>5.1640017000000003E-3</v>
      </c>
      <c r="J2028" s="80">
        <v>6.3071443000000003E-3</v>
      </c>
      <c r="K2028" s="80">
        <v>3.5302488E-3</v>
      </c>
      <c r="L2028" s="80">
        <v>3.9072047000000002E-4</v>
      </c>
      <c r="M2028" s="80">
        <v>1.4718490999999999E-3</v>
      </c>
      <c r="N2028" s="80">
        <v>3.0609751000000001E-2</v>
      </c>
      <c r="O2028" s="80">
        <v>6.9015070999999999E-3</v>
      </c>
      <c r="P2028" s="80">
        <v>0</v>
      </c>
      <c r="Q2028" s="80">
        <v>1.2493579999999999E-3</v>
      </c>
      <c r="R2028" s="80">
        <v>1.0797698E-4</v>
      </c>
      <c r="S2028" s="80">
        <v>6.7904200000000004E-4</v>
      </c>
      <c r="U2028" s="93">
        <f t="shared" si="361"/>
        <v>0.22433362931034481</v>
      </c>
    </row>
    <row r="2029" spans="1:21">
      <c r="A2029" s="41" t="s">
        <v>34</v>
      </c>
      <c r="B2029" s="94" t="s">
        <v>6442</v>
      </c>
      <c r="C2029" s="74">
        <f t="shared" si="357"/>
        <v>8.6608534229999978E-2</v>
      </c>
      <c r="D2029" s="74">
        <f t="shared" si="358"/>
        <v>1.1288679020000001E-2</v>
      </c>
      <c r="E2029" s="74">
        <f t="shared" si="359"/>
        <v>3.9370946399999995E-2</v>
      </c>
      <c r="F2029" s="74">
        <f t="shared" si="360"/>
        <v>1.2113113809999999E-2</v>
      </c>
      <c r="G2029" s="98">
        <v>2.3835795E-2</v>
      </c>
      <c r="H2029" s="80">
        <v>4.6314776000000004E-3</v>
      </c>
      <c r="I2029" s="80">
        <v>5.1261837999999997E-3</v>
      </c>
      <c r="J2029" s="80">
        <v>6.1393832000000001E-3</v>
      </c>
      <c r="K2029" s="80">
        <v>3.2815138000000001E-3</v>
      </c>
      <c r="L2029" s="80">
        <v>3.8655652000000001E-4</v>
      </c>
      <c r="M2029" s="80">
        <v>1.4812255E-3</v>
      </c>
      <c r="N2029" s="80">
        <v>2.9613285E-2</v>
      </c>
      <c r="O2029" s="80">
        <v>6.8745350999999998E-3</v>
      </c>
      <c r="P2029" s="80">
        <v>0</v>
      </c>
      <c r="Q2029" s="80">
        <v>4.3548366999999998E-3</v>
      </c>
      <c r="R2029" s="80">
        <v>1.124239E-4</v>
      </c>
      <c r="S2029" s="80">
        <v>7.7131811E-4</v>
      </c>
      <c r="U2029" s="93">
        <f t="shared" si="361"/>
        <v>0.20548099137931033</v>
      </c>
    </row>
    <row r="2030" spans="1:21">
      <c r="A2030" s="41" t="s">
        <v>34</v>
      </c>
      <c r="B2030" s="94" t="s">
        <v>6443</v>
      </c>
      <c r="C2030" s="74">
        <f t="shared" si="357"/>
        <v>8.7574824789999992E-2</v>
      </c>
      <c r="D2030" s="74">
        <f t="shared" si="358"/>
        <v>1.0964307299999998E-2</v>
      </c>
      <c r="E2030" s="74">
        <f t="shared" si="359"/>
        <v>4.0344705100000003E-2</v>
      </c>
      <c r="F2030" s="74">
        <f t="shared" si="360"/>
        <v>1.5553846389999999E-2</v>
      </c>
      <c r="G2030" s="98">
        <v>2.0711965999999998E-2</v>
      </c>
      <c r="H2030" s="80">
        <v>3.8003096999999998E-3</v>
      </c>
      <c r="I2030" s="80">
        <v>6.3267994000000003E-3</v>
      </c>
      <c r="J2030" s="80">
        <v>5.8875695999999998E-3</v>
      </c>
      <c r="K2030" s="80">
        <v>3.2332509999999999E-3</v>
      </c>
      <c r="L2030" s="80">
        <v>3.8451339999999998E-4</v>
      </c>
      <c r="M2030" s="80">
        <v>1.4589733E-3</v>
      </c>
      <c r="N2030" s="80">
        <v>3.0217595999999999E-2</v>
      </c>
      <c r="O2030" s="80">
        <v>6.9081582999999998E-3</v>
      </c>
      <c r="P2030" s="80">
        <v>0</v>
      </c>
      <c r="Q2030" s="80">
        <v>8.2021248999999997E-3</v>
      </c>
      <c r="R2030" s="80">
        <v>1.1415712000000001E-4</v>
      </c>
      <c r="S2030" s="80">
        <v>3.2940607000000002E-4</v>
      </c>
      <c r="U2030" s="93">
        <f t="shared" si="361"/>
        <v>0.17855143103448273</v>
      </c>
    </row>
    <row r="2031" spans="1:21">
      <c r="A2031" s="41" t="s">
        <v>34</v>
      </c>
      <c r="B2031" s="94" t="s">
        <v>6444</v>
      </c>
      <c r="C2031" s="74">
        <f t="shared" si="357"/>
        <v>9.4703502790000005E-2</v>
      </c>
      <c r="D2031" s="74">
        <f t="shared" si="358"/>
        <v>1.1991891370000002E-2</v>
      </c>
      <c r="E2031" s="74">
        <f t="shared" si="359"/>
        <v>3.99985749E-2</v>
      </c>
      <c r="F2031" s="74">
        <f t="shared" si="360"/>
        <v>7.7922505200000011E-3</v>
      </c>
      <c r="G2031" s="98">
        <v>3.4920786000000002E-2</v>
      </c>
      <c r="H2031" s="80">
        <v>4.4981366E-3</v>
      </c>
      <c r="I2031" s="80">
        <v>5.5048162999999997E-3</v>
      </c>
      <c r="J2031" s="80">
        <v>6.7401567000000004E-3</v>
      </c>
      <c r="K2031" s="80">
        <v>3.3863600000000002E-3</v>
      </c>
      <c r="L2031" s="80">
        <v>3.9219327E-4</v>
      </c>
      <c r="M2031" s="80">
        <v>1.4731814E-3</v>
      </c>
      <c r="N2031" s="80">
        <v>2.9995622E-2</v>
      </c>
      <c r="O2031" s="80">
        <v>6.9319228000000004E-3</v>
      </c>
      <c r="P2031" s="80">
        <v>0</v>
      </c>
      <c r="Q2031" s="80">
        <v>6.3229487000000003E-4</v>
      </c>
      <c r="R2031" s="80">
        <v>1.0602538E-4</v>
      </c>
      <c r="S2031" s="80">
        <v>1.2200747000000001E-4</v>
      </c>
      <c r="U2031" s="93">
        <f t="shared" si="361"/>
        <v>0.30104125862068964</v>
      </c>
    </row>
    <row r="2032" spans="1:21">
      <c r="A2032" s="41" t="s">
        <v>34</v>
      </c>
      <c r="B2032" s="94" t="s">
        <v>6445</v>
      </c>
      <c r="C2032" s="74">
        <f t="shared" si="357"/>
        <v>0.13411934070200002</v>
      </c>
      <c r="D2032" s="74">
        <f t="shared" si="358"/>
        <v>2.1422970600000001E-2</v>
      </c>
      <c r="E2032" s="74">
        <f t="shared" si="359"/>
        <v>6.9422833200000006E-2</v>
      </c>
      <c r="F2032" s="74">
        <f t="shared" si="360"/>
        <v>7.741528902E-3</v>
      </c>
      <c r="G2032" s="98">
        <v>3.5532007999999997E-2</v>
      </c>
      <c r="H2032" s="80">
        <v>8.6137768000000003E-3</v>
      </c>
      <c r="I2032" s="80">
        <v>8.9922904000000001E-3</v>
      </c>
      <c r="J2032" s="80">
        <v>9.3880278000000005E-3</v>
      </c>
      <c r="K2032" s="80">
        <v>9.9720317999999995E-3</v>
      </c>
      <c r="L2032" s="80">
        <v>4.0422100000000002E-4</v>
      </c>
      <c r="M2032" s="80">
        <v>1.65869E-3</v>
      </c>
      <c r="N2032" s="80">
        <v>5.1816766E-2</v>
      </c>
      <c r="O2032" s="80">
        <v>6.9052866000000003E-3</v>
      </c>
      <c r="P2032" s="80">
        <v>0</v>
      </c>
      <c r="Q2032" s="80">
        <v>6.4068513999999998E-4</v>
      </c>
      <c r="R2032" s="80">
        <v>1.0900503000000001E-4</v>
      </c>
      <c r="S2032" s="80">
        <v>8.6552131999999995E-5</v>
      </c>
      <c r="U2032" s="93">
        <f t="shared" si="361"/>
        <v>0.30631041379310342</v>
      </c>
    </row>
    <row r="2033" spans="1:21">
      <c r="A2033" s="41" t="s">
        <v>34</v>
      </c>
      <c r="B2033" s="94" t="s">
        <v>6446</v>
      </c>
      <c r="C2033" s="74">
        <f t="shared" si="357"/>
        <v>0.16882862555</v>
      </c>
      <c r="D2033" s="74">
        <f t="shared" si="358"/>
        <v>2.1384357889999997E-2</v>
      </c>
      <c r="E2033" s="74">
        <f t="shared" si="359"/>
        <v>9.0681638600000003E-2</v>
      </c>
      <c r="F2033" s="74">
        <f t="shared" si="360"/>
        <v>8.3043890600000003E-3</v>
      </c>
      <c r="G2033" s="98">
        <v>4.845824E-2</v>
      </c>
      <c r="H2033" s="80">
        <v>9.0128586999999993E-3</v>
      </c>
      <c r="I2033" s="80">
        <v>9.1858509000000005E-3</v>
      </c>
      <c r="J2033" s="80">
        <v>9.7186748000000003E-3</v>
      </c>
      <c r="K2033" s="80">
        <v>9.3077952999999995E-3</v>
      </c>
      <c r="L2033" s="80">
        <v>4.2051008999999999E-4</v>
      </c>
      <c r="M2033" s="80">
        <v>1.9373776999999999E-3</v>
      </c>
      <c r="N2033" s="80">
        <v>7.2482929000000001E-2</v>
      </c>
      <c r="O2033" s="80">
        <v>6.9744990000000003E-3</v>
      </c>
      <c r="P2033" s="80">
        <v>0</v>
      </c>
      <c r="Q2033" s="80">
        <v>1.0376185999999999E-3</v>
      </c>
      <c r="R2033" s="80">
        <v>1.1666035E-4</v>
      </c>
      <c r="S2033" s="80">
        <v>1.7561110999999999E-4</v>
      </c>
      <c r="U2033" s="93">
        <f t="shared" si="361"/>
        <v>0.41774344827586202</v>
      </c>
    </row>
    <row r="2034" spans="1:21">
      <c r="A2034" s="41" t="s">
        <v>34</v>
      </c>
      <c r="B2034" s="94" t="s">
        <v>6447</v>
      </c>
      <c r="C2034" s="74">
        <f t="shared" si="357"/>
        <v>8.3614552729999986E-2</v>
      </c>
      <c r="D2034" s="74">
        <f t="shared" si="358"/>
        <v>1.1407291940000001E-2</v>
      </c>
      <c r="E2034" s="74">
        <f t="shared" si="359"/>
        <v>4.0905439099999996E-2</v>
      </c>
      <c r="F2034" s="74">
        <f t="shared" si="360"/>
        <v>7.7052676899999999E-3</v>
      </c>
      <c r="G2034" s="98">
        <v>2.3596553999999999E-2</v>
      </c>
      <c r="H2034" s="80">
        <v>4.8453749000000003E-3</v>
      </c>
      <c r="I2034" s="80">
        <v>5.1550412E-3</v>
      </c>
      <c r="J2034" s="80">
        <v>6.2756798000000004E-3</v>
      </c>
      <c r="K2034" s="80">
        <v>3.2925930999999999E-3</v>
      </c>
      <c r="L2034" s="80">
        <v>3.8419723999999998E-4</v>
      </c>
      <c r="M2034" s="80">
        <v>1.4548218000000001E-3</v>
      </c>
      <c r="N2034" s="80">
        <v>3.0905023E-2</v>
      </c>
      <c r="O2034" s="80">
        <v>6.8784902000000002E-3</v>
      </c>
      <c r="P2034" s="80">
        <v>0</v>
      </c>
      <c r="Q2034" s="80">
        <v>6.1637694999999997E-4</v>
      </c>
      <c r="R2034" s="80">
        <v>1.0638412E-4</v>
      </c>
      <c r="S2034" s="80">
        <v>1.0401642E-4</v>
      </c>
      <c r="U2034" s="93">
        <f t="shared" si="361"/>
        <v>0.20341856896551722</v>
      </c>
    </row>
    <row r="2035" spans="1:21">
      <c r="A2035" s="41" t="s">
        <v>34</v>
      </c>
      <c r="B2035" s="94" t="s">
        <v>6448</v>
      </c>
      <c r="C2035" s="74">
        <f t="shared" si="357"/>
        <v>8.5577583419999992E-2</v>
      </c>
      <c r="D2035" s="74">
        <f t="shared" si="358"/>
        <v>1.1728491170000001E-2</v>
      </c>
      <c r="E2035" s="74">
        <f t="shared" si="359"/>
        <v>4.3822707799999999E-2</v>
      </c>
      <c r="F2035" s="74">
        <f t="shared" si="360"/>
        <v>7.7957924500000001E-3</v>
      </c>
      <c r="G2035" s="98">
        <v>2.2230592E-2</v>
      </c>
      <c r="H2035" s="80">
        <v>5.1371584999999999E-3</v>
      </c>
      <c r="I2035" s="80">
        <v>5.2008643E-3</v>
      </c>
      <c r="J2035" s="80">
        <v>6.3668780000000003E-3</v>
      </c>
      <c r="K2035" s="80">
        <v>3.5071191E-3</v>
      </c>
      <c r="L2035" s="80">
        <v>3.9625826999999998E-4</v>
      </c>
      <c r="M2035" s="80">
        <v>1.4582358000000001E-3</v>
      </c>
      <c r="N2035" s="80">
        <v>3.3484685E-2</v>
      </c>
      <c r="O2035" s="80">
        <v>6.9271721999999997E-3</v>
      </c>
      <c r="P2035" s="80">
        <v>0</v>
      </c>
      <c r="Q2035" s="80">
        <v>6.5604257000000002E-4</v>
      </c>
      <c r="R2035" s="80">
        <v>1.0611558E-4</v>
      </c>
      <c r="S2035" s="80">
        <v>1.0646210000000001E-4</v>
      </c>
      <c r="U2035" s="93">
        <f t="shared" si="361"/>
        <v>0.1916430344827586</v>
      </c>
    </row>
    <row r="2036" spans="1:21">
      <c r="A2036" s="41" t="s">
        <v>34</v>
      </c>
      <c r="B2036" s="94" t="s">
        <v>6449</v>
      </c>
      <c r="C2036" s="74">
        <f t="shared" si="357"/>
        <v>9.4506294810000002E-2</v>
      </c>
      <c r="D2036" s="74">
        <f t="shared" si="358"/>
        <v>1.2977875E-2</v>
      </c>
      <c r="E2036" s="74">
        <f t="shared" si="359"/>
        <v>4.4528868200000002E-2</v>
      </c>
      <c r="F2036" s="74">
        <f t="shared" si="360"/>
        <v>7.7665406100000008E-3</v>
      </c>
      <c r="G2036" s="98">
        <v>2.9233011E-2</v>
      </c>
      <c r="H2036" s="80">
        <v>7.2128367000000001E-3</v>
      </c>
      <c r="I2036" s="80">
        <v>6.1846095000000004E-3</v>
      </c>
      <c r="J2036" s="80">
        <v>7.2765785000000003E-3</v>
      </c>
      <c r="K2036" s="80">
        <v>3.8180179999999998E-3</v>
      </c>
      <c r="L2036" s="80">
        <v>4.0698589999999999E-4</v>
      </c>
      <c r="M2036" s="80">
        <v>1.4762925999999999E-3</v>
      </c>
      <c r="N2036" s="80">
        <v>3.1131421999999999E-2</v>
      </c>
      <c r="O2036" s="80">
        <v>6.8997268000000004E-3</v>
      </c>
      <c r="P2036" s="80">
        <v>0</v>
      </c>
      <c r="Q2036" s="80">
        <v>6.4199362000000001E-4</v>
      </c>
      <c r="R2036" s="80">
        <v>1.0606032000000001E-4</v>
      </c>
      <c r="S2036" s="80">
        <v>1.1875987E-4</v>
      </c>
      <c r="U2036" s="93">
        <f t="shared" si="361"/>
        <v>0.25200871551724136</v>
      </c>
    </row>
    <row r="2037" spans="1:21">
      <c r="A2037" s="41" t="s">
        <v>34</v>
      </c>
      <c r="B2037" s="94" t="s">
        <v>6450</v>
      </c>
      <c r="C2037" s="74">
        <f t="shared" si="357"/>
        <v>0.10389988378999999</v>
      </c>
      <c r="D2037" s="74">
        <f t="shared" si="358"/>
        <v>1.2905945150000001E-2</v>
      </c>
      <c r="E2037" s="74">
        <f t="shared" si="359"/>
        <v>4.9903816199999999E-2</v>
      </c>
      <c r="F2037" s="74">
        <f t="shared" si="360"/>
        <v>1.3221879440000001E-2</v>
      </c>
      <c r="G2037" s="98">
        <v>2.7868243000000001E-2</v>
      </c>
      <c r="H2037" s="80">
        <v>7.2403685000000002E-3</v>
      </c>
      <c r="I2037" s="80">
        <v>6.5174096999999999E-3</v>
      </c>
      <c r="J2037" s="80">
        <v>7.2935832999999999E-3</v>
      </c>
      <c r="K2037" s="80">
        <v>3.6041011000000002E-3</v>
      </c>
      <c r="L2037" s="80">
        <v>3.9982245000000003E-4</v>
      </c>
      <c r="M2037" s="80">
        <v>1.6084382999999999E-3</v>
      </c>
      <c r="N2037" s="80">
        <v>3.6146037999999998E-2</v>
      </c>
      <c r="O2037" s="80">
        <v>7.0036691000000002E-3</v>
      </c>
      <c r="P2037" s="80">
        <v>0</v>
      </c>
      <c r="Q2037" s="80">
        <v>5.6734734999999998E-3</v>
      </c>
      <c r="R2037" s="80">
        <v>1.2275578999999999E-4</v>
      </c>
      <c r="S2037" s="80">
        <v>4.2198105E-4</v>
      </c>
      <c r="U2037" s="93">
        <f t="shared" si="361"/>
        <v>0.24024347413793104</v>
      </c>
    </row>
    <row r="2038" spans="1:21">
      <c r="A2038" s="41" t="s">
        <v>34</v>
      </c>
      <c r="B2038" s="94" t="s">
        <v>6451</v>
      </c>
      <c r="C2038" s="74">
        <f t="shared" si="357"/>
        <v>9.5391352040000002E-2</v>
      </c>
      <c r="D2038" s="74">
        <f t="shared" si="358"/>
        <v>1.094801447E-2</v>
      </c>
      <c r="E2038" s="74">
        <f t="shared" si="359"/>
        <v>4.0054676599999998E-2</v>
      </c>
      <c r="F2038" s="74">
        <f t="shared" si="360"/>
        <v>2.4840202969999999E-2</v>
      </c>
      <c r="G2038" s="98">
        <v>1.9548458000000001E-2</v>
      </c>
      <c r="H2038" s="80">
        <v>3.8379471E-3</v>
      </c>
      <c r="I2038" s="80">
        <v>4.7700625E-3</v>
      </c>
      <c r="J2038" s="80">
        <v>5.8735411E-3</v>
      </c>
      <c r="K2038" s="80">
        <v>3.2395038000000002E-3</v>
      </c>
      <c r="L2038" s="80">
        <v>3.8781307000000003E-4</v>
      </c>
      <c r="M2038" s="80">
        <v>1.4471565E-3</v>
      </c>
      <c r="N2038" s="80">
        <v>3.1446666999999998E-2</v>
      </c>
      <c r="O2038" s="80">
        <v>6.9111073999999998E-3</v>
      </c>
      <c r="P2038" s="80">
        <v>0</v>
      </c>
      <c r="Q2038" s="80">
        <v>1.7624905E-2</v>
      </c>
      <c r="R2038" s="80">
        <v>1.0880934E-4</v>
      </c>
      <c r="S2038" s="80">
        <v>1.9538123000000001E-4</v>
      </c>
      <c r="U2038" s="93">
        <f t="shared" si="361"/>
        <v>0.1685211896551724</v>
      </c>
    </row>
    <row r="2039" spans="1:21">
      <c r="A2039" s="41" t="s">
        <v>34</v>
      </c>
      <c r="B2039" s="94" t="s">
        <v>6452</v>
      </c>
      <c r="C2039" s="74">
        <f t="shared" si="357"/>
        <v>9.0251535950000003E-2</v>
      </c>
      <c r="D2039" s="74">
        <f t="shared" si="358"/>
        <v>1.238633099E-2</v>
      </c>
      <c r="E2039" s="74">
        <f t="shared" si="359"/>
        <v>4.1933582800000001E-2</v>
      </c>
      <c r="F2039" s="74">
        <f t="shared" si="360"/>
        <v>7.76903816E-3</v>
      </c>
      <c r="G2039" s="98">
        <v>2.8162584000000001E-2</v>
      </c>
      <c r="H2039" s="80">
        <v>6.0040689999999999E-3</v>
      </c>
      <c r="I2039" s="80">
        <v>5.7339838000000001E-3</v>
      </c>
      <c r="J2039" s="80">
        <v>6.8789385999999996E-3</v>
      </c>
      <c r="K2039" s="80">
        <v>3.6379122000000002E-3</v>
      </c>
      <c r="L2039" s="80">
        <v>4.0073468999999998E-4</v>
      </c>
      <c r="M2039" s="80">
        <v>1.4687455E-3</v>
      </c>
      <c r="N2039" s="80">
        <v>3.0195530000000002E-2</v>
      </c>
      <c r="O2039" s="80">
        <v>6.9135230000000004E-3</v>
      </c>
      <c r="P2039" s="80">
        <v>0</v>
      </c>
      <c r="Q2039" s="80">
        <v>6.3431407999999998E-4</v>
      </c>
      <c r="R2039" s="80">
        <v>1.0604369E-4</v>
      </c>
      <c r="S2039" s="80">
        <v>1.1515739E-4</v>
      </c>
      <c r="U2039" s="93">
        <f t="shared" si="361"/>
        <v>0.24278089655172413</v>
      </c>
    </row>
    <row r="2040" spans="1:21">
      <c r="A2040" s="41" t="s">
        <v>34</v>
      </c>
      <c r="B2040" s="94" t="s">
        <v>6453</v>
      </c>
      <c r="C2040" s="74">
        <f t="shared" si="357"/>
        <v>0.13118611133999999</v>
      </c>
      <c r="D2040" s="74">
        <f t="shared" si="358"/>
        <v>1.5847315930000001E-2</v>
      </c>
      <c r="E2040" s="74">
        <f t="shared" si="359"/>
        <v>6.4901704899999996E-2</v>
      </c>
      <c r="F2040" s="74">
        <f t="shared" si="360"/>
        <v>1.0479504510000001E-2</v>
      </c>
      <c r="G2040" s="98">
        <v>3.9957586000000003E-2</v>
      </c>
      <c r="H2040" s="80">
        <v>7.7875371000000002E-3</v>
      </c>
      <c r="I2040" s="80">
        <v>7.5440428000000002E-3</v>
      </c>
      <c r="J2040" s="80">
        <v>8.0275406000000007E-3</v>
      </c>
      <c r="K2040" s="80">
        <v>5.6729090999999999E-3</v>
      </c>
      <c r="L2040" s="80">
        <v>4.1032892999999998E-4</v>
      </c>
      <c r="M2040" s="80">
        <v>1.7365372999999999E-3</v>
      </c>
      <c r="N2040" s="80">
        <v>4.9570125E-2</v>
      </c>
      <c r="O2040" s="80">
        <v>6.9608871000000003E-3</v>
      </c>
      <c r="P2040" s="80">
        <v>0</v>
      </c>
      <c r="Q2040" s="80">
        <v>3.1379239999999998E-3</v>
      </c>
      <c r="R2040" s="80">
        <v>1.1757631E-4</v>
      </c>
      <c r="S2040" s="80">
        <v>2.6311709999999997E-4</v>
      </c>
      <c r="U2040" s="93">
        <f t="shared" si="361"/>
        <v>0.34446194827586207</v>
      </c>
    </row>
    <row r="2041" spans="1:21">
      <c r="A2041" s="41" t="s">
        <v>34</v>
      </c>
      <c r="B2041" s="94" t="s">
        <v>6454</v>
      </c>
      <c r="C2041" s="74">
        <f t="shared" si="357"/>
        <v>0.11171587090999999</v>
      </c>
      <c r="D2041" s="74">
        <f t="shared" si="358"/>
        <v>1.2615355709999998E-2</v>
      </c>
      <c r="E2041" s="74">
        <f t="shared" si="359"/>
        <v>4.89660726E-2</v>
      </c>
      <c r="F2041" s="74">
        <f t="shared" si="360"/>
        <v>1.8334386600000002E-2</v>
      </c>
      <c r="G2041" s="98">
        <v>3.1800056E-2</v>
      </c>
      <c r="H2041" s="80">
        <v>6.7112233000000002E-3</v>
      </c>
      <c r="I2041" s="80">
        <v>6.6198632999999998E-3</v>
      </c>
      <c r="J2041" s="80">
        <v>7.0320727999999997E-3</v>
      </c>
      <c r="K2041" s="80">
        <v>3.5224098000000001E-3</v>
      </c>
      <c r="L2041" s="80">
        <v>4.0907891E-4</v>
      </c>
      <c r="M2041" s="80">
        <v>1.6517941999999999E-3</v>
      </c>
      <c r="N2041" s="80">
        <v>3.5634986E-2</v>
      </c>
      <c r="O2041" s="80">
        <v>6.9309189999999998E-3</v>
      </c>
      <c r="P2041" s="80">
        <v>0</v>
      </c>
      <c r="Q2041" s="80">
        <v>1.1009677000000001E-2</v>
      </c>
      <c r="R2041" s="80">
        <v>1.7965605000000001E-4</v>
      </c>
      <c r="S2041" s="80">
        <v>2.1413454999999999E-4</v>
      </c>
      <c r="U2041" s="93">
        <f t="shared" si="361"/>
        <v>0.27413841379310344</v>
      </c>
    </row>
    <row r="2042" spans="1:21">
      <c r="A2042" s="41" t="s">
        <v>34</v>
      </c>
      <c r="B2042" s="94" t="s">
        <v>6455</v>
      </c>
      <c r="C2042" s="74">
        <f t="shared" si="357"/>
        <v>0.15128278669</v>
      </c>
      <c r="D2042" s="74">
        <f t="shared" si="358"/>
        <v>3.6790298579999998E-2</v>
      </c>
      <c r="E2042" s="74">
        <f t="shared" si="359"/>
        <v>5.5206477999999996E-2</v>
      </c>
      <c r="F2042" s="74">
        <f t="shared" si="360"/>
        <v>8.02791611E-3</v>
      </c>
      <c r="G2042" s="98">
        <v>5.1258093999999997E-2</v>
      </c>
      <c r="H2042" s="80">
        <v>1.0470907999999999E-2</v>
      </c>
      <c r="I2042" s="80">
        <v>1.0222077E-2</v>
      </c>
      <c r="J2042" s="80">
        <v>9.9278264000000008E-3</v>
      </c>
      <c r="K2042" s="80">
        <v>2.4607258999999999E-2</v>
      </c>
      <c r="L2042" s="80">
        <v>4.2291938000000001E-4</v>
      </c>
      <c r="M2042" s="80">
        <v>1.8322938000000001E-3</v>
      </c>
      <c r="N2042" s="80">
        <v>3.4513492999999999E-2</v>
      </c>
      <c r="O2042" s="80">
        <v>6.9121382E-3</v>
      </c>
      <c r="P2042" s="80">
        <v>0</v>
      </c>
      <c r="Q2042" s="80">
        <v>6.6286519E-4</v>
      </c>
      <c r="R2042" s="80">
        <v>1.0629551999999999E-4</v>
      </c>
      <c r="S2042" s="80">
        <v>3.4661719999999998E-4</v>
      </c>
      <c r="U2042" s="93">
        <f t="shared" si="361"/>
        <v>0.4418801206896551</v>
      </c>
    </row>
    <row r="2043" spans="1:21">
      <c r="A2043" s="41" t="s">
        <v>34</v>
      </c>
      <c r="B2043" s="94" t="s">
        <v>6456</v>
      </c>
      <c r="C2043" s="74">
        <f t="shared" si="357"/>
        <v>0.20922946291</v>
      </c>
      <c r="D2043" s="74">
        <f t="shared" si="358"/>
        <v>1.9838667130000001E-2</v>
      </c>
      <c r="E2043" s="74">
        <f t="shared" si="359"/>
        <v>0.11938499499999999</v>
      </c>
      <c r="F2043" s="74">
        <f t="shared" si="360"/>
        <v>8.8185807800000016E-3</v>
      </c>
      <c r="G2043" s="98">
        <v>6.118722E-2</v>
      </c>
      <c r="H2043" s="80">
        <v>1.1267786E-2</v>
      </c>
      <c r="I2043" s="80">
        <v>1.0615400000000001E-2</v>
      </c>
      <c r="J2043" s="80">
        <v>1.0753209E-2</v>
      </c>
      <c r="K2043" s="80">
        <v>6.2798000000000003E-3</v>
      </c>
      <c r="L2043" s="80">
        <v>4.4545113E-4</v>
      </c>
      <c r="M2043" s="80">
        <v>2.360207E-3</v>
      </c>
      <c r="N2043" s="80">
        <v>9.7501808999999995E-2</v>
      </c>
      <c r="O2043" s="80">
        <v>7.0369739000000001E-3</v>
      </c>
      <c r="P2043" s="80">
        <v>0</v>
      </c>
      <c r="Q2043" s="80">
        <v>1.3388574000000001E-3</v>
      </c>
      <c r="R2043" s="80">
        <v>1.1920862E-4</v>
      </c>
      <c r="S2043" s="80">
        <v>3.2354086000000002E-4</v>
      </c>
      <c r="U2043" s="93">
        <f t="shared" si="361"/>
        <v>0.52747603448275859</v>
      </c>
    </row>
    <row r="2044" spans="1:21">
      <c r="A2044" s="41" t="s">
        <v>34</v>
      </c>
      <c r="B2044" s="94" t="s">
        <v>6457</v>
      </c>
      <c r="C2044" s="74">
        <f t="shared" si="357"/>
        <v>0.10180706991999999</v>
      </c>
      <c r="D2044" s="74">
        <f t="shared" si="358"/>
        <v>1.2294974399999999E-2</v>
      </c>
      <c r="E2044" s="74">
        <f t="shared" si="359"/>
        <v>4.9786297899999998E-2</v>
      </c>
      <c r="F2044" s="74">
        <f t="shared" si="360"/>
        <v>1.027049362E-2</v>
      </c>
      <c r="G2044" s="98">
        <v>2.9455304000000002E-2</v>
      </c>
      <c r="H2044" s="80">
        <v>5.9326487999999998E-3</v>
      </c>
      <c r="I2044" s="80">
        <v>8.9229020999999995E-3</v>
      </c>
      <c r="J2044" s="80">
        <v>6.8387698999999996E-3</v>
      </c>
      <c r="K2044" s="80">
        <v>3.5103275999999999E-3</v>
      </c>
      <c r="L2044" s="80">
        <v>4.0482369999999998E-4</v>
      </c>
      <c r="M2044" s="80">
        <v>1.5410532E-3</v>
      </c>
      <c r="N2044" s="80">
        <v>3.4930746999999998E-2</v>
      </c>
      <c r="O2044" s="80">
        <v>7.0071305E-3</v>
      </c>
      <c r="P2044" s="80">
        <v>0</v>
      </c>
      <c r="Q2044" s="80">
        <v>2.2721466999999999E-3</v>
      </c>
      <c r="R2044" s="80">
        <v>1.2921977000000001E-4</v>
      </c>
      <c r="S2044" s="80">
        <v>8.6199664999999997E-4</v>
      </c>
      <c r="U2044" s="93">
        <f t="shared" si="361"/>
        <v>0.2539250344827586</v>
      </c>
    </row>
    <row r="2045" spans="1:21">
      <c r="A2045" s="41" t="s">
        <v>34</v>
      </c>
      <c r="B2045" s="94" t="s">
        <v>6458</v>
      </c>
      <c r="C2045" s="74">
        <f t="shared" si="357"/>
        <v>0.13221484292000002</v>
      </c>
      <c r="D2045" s="74">
        <f t="shared" si="358"/>
        <v>1.463442716E-2</v>
      </c>
      <c r="E2045" s="74">
        <f t="shared" si="359"/>
        <v>6.6857769900000003E-2</v>
      </c>
      <c r="F2045" s="74">
        <f t="shared" si="360"/>
        <v>7.868476860000001E-3</v>
      </c>
      <c r="G2045" s="98">
        <v>4.2854168999999998E-2</v>
      </c>
      <c r="H2045" s="80">
        <v>1.1573093E-2</v>
      </c>
      <c r="I2045" s="80">
        <v>8.3428649000000001E-3</v>
      </c>
      <c r="J2045" s="80">
        <v>8.8811203999999994E-3</v>
      </c>
      <c r="K2045" s="80">
        <v>3.7630825999999998E-3</v>
      </c>
      <c r="L2045" s="80">
        <v>3.9649906E-4</v>
      </c>
      <c r="M2045" s="80">
        <v>1.5937251000000001E-3</v>
      </c>
      <c r="N2045" s="80">
        <v>4.6941811999999999E-2</v>
      </c>
      <c r="O2045" s="80">
        <v>6.9525968000000004E-3</v>
      </c>
      <c r="P2045" s="80">
        <v>0</v>
      </c>
      <c r="Q2045" s="80">
        <v>6.6819206000000005E-4</v>
      </c>
      <c r="R2045" s="80">
        <v>1.0914516E-4</v>
      </c>
      <c r="S2045" s="80">
        <v>1.3854283999999999E-4</v>
      </c>
      <c r="U2045" s="93">
        <f t="shared" si="361"/>
        <v>0.36943249137931028</v>
      </c>
    </row>
    <row r="2046" spans="1:21">
      <c r="A2046" s="41" t="s">
        <v>34</v>
      </c>
      <c r="B2046" s="94" t="s">
        <v>6459</v>
      </c>
      <c r="C2046" s="74">
        <f t="shared" si="357"/>
        <v>0.10915861511199999</v>
      </c>
      <c r="D2046" s="74">
        <f t="shared" si="358"/>
        <v>1.3656677039999999E-2</v>
      </c>
      <c r="E2046" s="74">
        <f t="shared" si="359"/>
        <v>5.0767524699999997E-2</v>
      </c>
      <c r="F2046" s="74">
        <f t="shared" si="360"/>
        <v>8.5579073720000003E-3</v>
      </c>
      <c r="G2046" s="98">
        <v>3.6176505999999997E-2</v>
      </c>
      <c r="H2046" s="80">
        <v>7.2944361999999997E-3</v>
      </c>
      <c r="I2046" s="80">
        <v>6.2620445000000002E-3</v>
      </c>
      <c r="J2046" s="80">
        <v>7.3275108E-3</v>
      </c>
      <c r="K2046" s="80">
        <v>4.3632984E-3</v>
      </c>
      <c r="L2046" s="80">
        <v>4.0030034000000002E-4</v>
      </c>
      <c r="M2046" s="80">
        <v>1.5655675000000001E-3</v>
      </c>
      <c r="N2046" s="80">
        <v>3.7211043999999999E-2</v>
      </c>
      <c r="O2046" s="80">
        <v>6.9154402999999998E-3</v>
      </c>
      <c r="P2046" s="80">
        <v>0</v>
      </c>
      <c r="Q2046" s="80">
        <v>1.4871971E-3</v>
      </c>
      <c r="R2046" s="80">
        <v>1.0611497999999999E-4</v>
      </c>
      <c r="S2046" s="80">
        <v>4.9154991999999998E-5</v>
      </c>
      <c r="U2046" s="93">
        <f t="shared" si="361"/>
        <v>0.31186643103448269</v>
      </c>
    </row>
    <row r="2047" spans="1:21">
      <c r="A2047" s="41" t="s">
        <v>34</v>
      </c>
      <c r="B2047" s="94" t="s">
        <v>6460</v>
      </c>
      <c r="C2047" s="74">
        <f t="shared" si="357"/>
        <v>0.12656842319</v>
      </c>
      <c r="D2047" s="74">
        <f t="shared" si="358"/>
        <v>1.4663121669999999E-2</v>
      </c>
      <c r="E2047" s="74">
        <f t="shared" si="359"/>
        <v>6.5345457999999995E-2</v>
      </c>
      <c r="F2047" s="74">
        <f t="shared" si="360"/>
        <v>7.87632152E-3</v>
      </c>
      <c r="G2047" s="98">
        <v>3.8683521999999998E-2</v>
      </c>
      <c r="H2047" s="80">
        <v>1.0742501999999999E-2</v>
      </c>
      <c r="I2047" s="80">
        <v>7.798101E-3</v>
      </c>
      <c r="J2047" s="80">
        <v>8.3740579000000006E-3</v>
      </c>
      <c r="K2047" s="80">
        <v>4.3031998E-3</v>
      </c>
      <c r="L2047" s="80">
        <v>3.9648526999999997E-4</v>
      </c>
      <c r="M2047" s="80">
        <v>1.5893787E-3</v>
      </c>
      <c r="N2047" s="80">
        <v>4.6804854999999999E-2</v>
      </c>
      <c r="O2047" s="80">
        <v>6.9520854999999999E-3</v>
      </c>
      <c r="P2047" s="80">
        <v>0</v>
      </c>
      <c r="Q2047" s="80">
        <v>6.8071053E-4</v>
      </c>
      <c r="R2047" s="80">
        <v>1.125884E-4</v>
      </c>
      <c r="S2047" s="80">
        <v>1.3093708999999999E-4</v>
      </c>
      <c r="U2047" s="93">
        <f t="shared" si="361"/>
        <v>0.33347863793103444</v>
      </c>
    </row>
    <row r="2048" spans="1:21">
      <c r="A2048" s="41" t="s">
        <v>34</v>
      </c>
      <c r="B2048" s="94" t="s">
        <v>6461</v>
      </c>
      <c r="C2048" s="74">
        <f t="shared" si="357"/>
        <v>0.13060268026000002</v>
      </c>
      <c r="D2048" s="74">
        <f t="shared" si="358"/>
        <v>1.7328818789999999E-2</v>
      </c>
      <c r="E2048" s="74">
        <f t="shared" si="359"/>
        <v>5.8633182000000006E-2</v>
      </c>
      <c r="F2048" s="74">
        <f t="shared" si="360"/>
        <v>9.2304694699999988E-3</v>
      </c>
      <c r="G2048" s="98">
        <v>4.5410209999999999E-2</v>
      </c>
      <c r="H2048" s="80">
        <v>1.9951317E-2</v>
      </c>
      <c r="I2048" s="80">
        <v>8.0430199999999997E-3</v>
      </c>
      <c r="J2048" s="80">
        <v>7.9675744999999996E-3</v>
      </c>
      <c r="K2048" s="80">
        <v>6.9942457999999999E-3</v>
      </c>
      <c r="L2048" s="80">
        <v>4.2186169E-4</v>
      </c>
      <c r="M2048" s="80">
        <v>1.9451367999999999E-3</v>
      </c>
      <c r="N2048" s="80">
        <v>3.0638845000000001E-2</v>
      </c>
      <c r="O2048" s="80">
        <v>6.9300704999999997E-3</v>
      </c>
      <c r="P2048" s="80">
        <v>0</v>
      </c>
      <c r="Q2048" s="80">
        <v>1.9198679000000001E-3</v>
      </c>
      <c r="R2048" s="80">
        <v>1.1017834E-4</v>
      </c>
      <c r="S2048" s="80">
        <v>2.7035273000000003E-4</v>
      </c>
      <c r="U2048" s="93">
        <f t="shared" si="361"/>
        <v>0.39146732758620689</v>
      </c>
    </row>
    <row r="2049" spans="1:21">
      <c r="A2049" s="41" t="s">
        <v>34</v>
      </c>
      <c r="B2049" s="94" t="s">
        <v>6462</v>
      </c>
      <c r="C2049" s="74">
        <f t="shared" si="357"/>
        <v>0.11645906688</v>
      </c>
      <c r="D2049" s="74">
        <f t="shared" si="358"/>
        <v>1.4012842760000001E-2</v>
      </c>
      <c r="E2049" s="74">
        <f t="shared" si="359"/>
        <v>4.94132038E-2</v>
      </c>
      <c r="F2049" s="74">
        <f t="shared" si="360"/>
        <v>1.229866332E-2</v>
      </c>
      <c r="G2049" s="98">
        <v>4.0734356999999999E-2</v>
      </c>
      <c r="H2049" s="80">
        <v>7.7847283999999996E-3</v>
      </c>
      <c r="I2049" s="80">
        <v>6.5247074000000004E-3</v>
      </c>
      <c r="J2049" s="80">
        <v>7.6481441000000004E-3</v>
      </c>
      <c r="K2049" s="80">
        <v>4.3719170999999999E-3</v>
      </c>
      <c r="L2049" s="80">
        <v>3.9712856E-4</v>
      </c>
      <c r="M2049" s="80">
        <v>1.595653E-3</v>
      </c>
      <c r="N2049" s="80">
        <v>3.5103768E-2</v>
      </c>
      <c r="O2049" s="80">
        <v>6.9349316999999999E-3</v>
      </c>
      <c r="P2049" s="80">
        <v>0</v>
      </c>
      <c r="Q2049" s="80">
        <v>4.7808438999999998E-3</v>
      </c>
      <c r="R2049" s="80">
        <v>1.0761159E-4</v>
      </c>
      <c r="S2049" s="80">
        <v>4.7527612999999998E-4</v>
      </c>
      <c r="U2049" s="93">
        <f t="shared" si="361"/>
        <v>0.35115824999999995</v>
      </c>
    </row>
    <row r="2050" spans="1:21">
      <c r="A2050" s="41" t="s">
        <v>34</v>
      </c>
      <c r="B2050" s="94" t="s">
        <v>6463</v>
      </c>
      <c r="C2050" s="74">
        <f t="shared" si="357"/>
        <v>0.11704783282</v>
      </c>
      <c r="D2050" s="74">
        <f t="shared" si="358"/>
        <v>1.7204073729999998E-2</v>
      </c>
      <c r="E2050" s="74">
        <f t="shared" si="359"/>
        <v>5.2894033800000004E-2</v>
      </c>
      <c r="F2050" s="74">
        <f t="shared" si="360"/>
        <v>8.2272732899999999E-3</v>
      </c>
      <c r="G2050" s="98">
        <v>3.8722451999999997E-2</v>
      </c>
      <c r="H2050" s="80">
        <v>8.5436551999999999E-3</v>
      </c>
      <c r="I2050" s="80">
        <v>7.2628995999999999E-3</v>
      </c>
      <c r="J2050" s="80">
        <v>7.7107482999999996E-3</v>
      </c>
      <c r="K2050" s="80">
        <v>7.4178331999999996E-3</v>
      </c>
      <c r="L2050" s="80">
        <v>4.1098042999999999E-4</v>
      </c>
      <c r="M2050" s="80">
        <v>1.6645118000000001E-3</v>
      </c>
      <c r="N2050" s="80">
        <v>3.7087479E-2</v>
      </c>
      <c r="O2050" s="80">
        <v>6.9081565999999997E-3</v>
      </c>
      <c r="P2050" s="80">
        <v>0</v>
      </c>
      <c r="Q2050" s="80">
        <v>8.2932101000000001E-4</v>
      </c>
      <c r="R2050" s="80">
        <v>1.0748961E-4</v>
      </c>
      <c r="S2050" s="80">
        <v>3.8230607E-4</v>
      </c>
      <c r="U2050" s="93">
        <f t="shared" si="361"/>
        <v>0.33381424137931032</v>
      </c>
    </row>
    <row r="2051" spans="1:21">
      <c r="A2051" s="41" t="s">
        <v>34</v>
      </c>
      <c r="B2051" s="94" t="s">
        <v>6464</v>
      </c>
      <c r="C2051" s="74">
        <f t="shared" si="357"/>
        <v>0.11779528450999999</v>
      </c>
      <c r="D2051" s="74">
        <f t="shared" si="358"/>
        <v>1.408876882E-2</v>
      </c>
      <c r="E2051" s="74">
        <f t="shared" si="359"/>
        <v>5.4222621499999998E-2</v>
      </c>
      <c r="F2051" s="74">
        <f t="shared" si="360"/>
        <v>1.2010767189999999E-2</v>
      </c>
      <c r="G2051" s="98">
        <v>3.7473127000000002E-2</v>
      </c>
      <c r="H2051" s="80">
        <v>6.3535424000000004E-3</v>
      </c>
      <c r="I2051" s="80">
        <v>6.2710190999999997E-3</v>
      </c>
      <c r="J2051" s="80">
        <v>6.7811850999999999E-3</v>
      </c>
      <c r="K2051" s="80">
        <v>5.2639554E-3</v>
      </c>
      <c r="L2051" s="80">
        <v>4.0272962000000002E-4</v>
      </c>
      <c r="M2051" s="80">
        <v>1.6408987E-3</v>
      </c>
      <c r="N2051" s="80">
        <v>4.1598059999999999E-2</v>
      </c>
      <c r="O2051" s="80">
        <v>6.9548598999999997E-3</v>
      </c>
      <c r="P2051" s="80">
        <v>0</v>
      </c>
      <c r="Q2051" s="80">
        <v>4.7535655000000001E-3</v>
      </c>
      <c r="R2051" s="80">
        <v>1.1320202000000001E-4</v>
      </c>
      <c r="S2051" s="80">
        <v>1.8913976999999999E-4</v>
      </c>
      <c r="U2051" s="93">
        <f t="shared" si="361"/>
        <v>0.32304419827586206</v>
      </c>
    </row>
    <row r="2052" spans="1:21">
      <c r="A2052" s="41" t="s">
        <v>34</v>
      </c>
      <c r="B2052" s="94" t="s">
        <v>6465</v>
      </c>
      <c r="C2052" s="74">
        <f t="shared" si="357"/>
        <v>0.10059107291</v>
      </c>
      <c r="D2052" s="74">
        <f t="shared" si="358"/>
        <v>1.239993394E-2</v>
      </c>
      <c r="E2052" s="74">
        <f t="shared" si="359"/>
        <v>4.9893392299999999E-2</v>
      </c>
      <c r="F2052" s="74">
        <f t="shared" si="360"/>
        <v>7.7423286699999996E-3</v>
      </c>
      <c r="G2052" s="98">
        <v>3.0555418000000001E-2</v>
      </c>
      <c r="H2052" s="80">
        <v>7.0405090000000004E-3</v>
      </c>
      <c r="I2052" s="80">
        <v>6.2020182999999998E-3</v>
      </c>
      <c r="J2052" s="80">
        <v>7.1190465000000001E-3</v>
      </c>
      <c r="K2052" s="80">
        <v>3.3957511999999999E-3</v>
      </c>
      <c r="L2052" s="80">
        <v>3.8577734000000001E-4</v>
      </c>
      <c r="M2052" s="80">
        <v>1.4993589E-3</v>
      </c>
      <c r="N2052" s="80">
        <v>3.6650864999999998E-2</v>
      </c>
      <c r="O2052" s="80">
        <v>6.8919513E-3</v>
      </c>
      <c r="P2052" s="80">
        <v>0</v>
      </c>
      <c r="Q2052" s="80">
        <v>6.2841335999999995E-4</v>
      </c>
      <c r="R2052" s="80">
        <v>1.0745862E-4</v>
      </c>
      <c r="S2052" s="80">
        <v>1.1450539E-4</v>
      </c>
      <c r="U2052" s="93">
        <f t="shared" si="361"/>
        <v>0.26340877586206896</v>
      </c>
    </row>
    <row r="2054" spans="1:21">
      <c r="B2054" s="81" t="s">
        <v>6466</v>
      </c>
    </row>
    <row r="2055" spans="1:21">
      <c r="A2055" s="41" t="s">
        <v>17</v>
      </c>
      <c r="B2055" s="94" t="s">
        <v>6467</v>
      </c>
      <c r="C2055" s="74">
        <f t="shared" ref="C2055:C2068" si="362">D2055+E2055+F2055+G2055</f>
        <v>6.0944732643999997E-4</v>
      </c>
      <c r="D2055" s="74">
        <f t="shared" ref="D2055:D2068" si="363">J2055+K2055+L2055+M2055</f>
        <v>1.0030671120000001E-4</v>
      </c>
      <c r="E2055" s="74">
        <f t="shared" ref="E2055:E2068" si="364">H2055+I2055+N2055</f>
        <v>2.94288957E-4</v>
      </c>
      <c r="F2055" s="74">
        <f t="shared" ref="F2055:F2068" si="365">O2055+IF(P2055="x",0,P2055)+IF(Q2055="x",0,Q2055)+IF(R2055="x",0,R2055)+S2055</f>
        <v>4.4538968239999997E-5</v>
      </c>
      <c r="G2055" s="98">
        <v>1.7031269E-4</v>
      </c>
      <c r="H2055" s="80">
        <v>2.9628999000000001E-5</v>
      </c>
      <c r="I2055" s="80">
        <v>6.5573808000000001E-5</v>
      </c>
      <c r="J2055" s="80">
        <v>7.0662846000000003E-5</v>
      </c>
      <c r="K2055" s="80">
        <v>1.9212871000000001E-5</v>
      </c>
      <c r="L2055" s="80">
        <v>1.8041201000000001E-6</v>
      </c>
      <c r="M2055" s="80">
        <v>8.6268740999999992E-6</v>
      </c>
      <c r="N2055" s="80">
        <v>1.9908615000000001E-4</v>
      </c>
      <c r="O2055" s="80">
        <v>3.9168784E-5</v>
      </c>
      <c r="P2055" s="80">
        <v>0</v>
      </c>
      <c r="Q2055" s="80">
        <v>4.2214930000000002E-6</v>
      </c>
      <c r="R2055" s="80">
        <v>4.5817687000000002E-7</v>
      </c>
      <c r="S2055" s="80">
        <v>6.9051437000000003E-7</v>
      </c>
      <c r="U2055" s="93">
        <f t="shared" ref="U2055:U2068" si="366">G2055/0.116</f>
        <v>1.4682128448275861E-3</v>
      </c>
    </row>
    <row r="2056" spans="1:21">
      <c r="A2056" s="41" t="s">
        <v>5709</v>
      </c>
      <c r="B2056" s="94" t="s">
        <v>6468</v>
      </c>
      <c r="C2056" s="74">
        <f t="shared" si="362"/>
        <v>0.25189318986999998</v>
      </c>
      <c r="D2056" s="74">
        <f t="shared" si="363"/>
        <v>4.2588765859999995E-2</v>
      </c>
      <c r="E2056" s="74">
        <f t="shared" si="364"/>
        <v>0.10192090499999999</v>
      </c>
      <c r="F2056" s="74">
        <f t="shared" si="365"/>
        <v>1.592470801E-2</v>
      </c>
      <c r="G2056" s="98">
        <v>9.1458811000000001E-2</v>
      </c>
      <c r="H2056" s="80">
        <v>1.3695743E-2</v>
      </c>
      <c r="I2056" s="80">
        <v>3.0068576999999999E-2</v>
      </c>
      <c r="J2056" s="80">
        <v>3.2259523999999998E-2</v>
      </c>
      <c r="K2056" s="80">
        <v>7.3077174000000002E-3</v>
      </c>
      <c r="L2056" s="80">
        <v>4.6832535999999998E-4</v>
      </c>
      <c r="M2056" s="80">
        <v>2.5531991E-3</v>
      </c>
      <c r="N2056" s="80">
        <v>5.8156584999999997E-2</v>
      </c>
      <c r="O2056" s="80">
        <v>9.0395280999999994E-3</v>
      </c>
      <c r="P2056" s="80">
        <v>0</v>
      </c>
      <c r="Q2056" s="80">
        <v>6.1368025E-3</v>
      </c>
      <c r="R2056" s="80">
        <v>1.5160156999999999E-4</v>
      </c>
      <c r="S2056" s="80">
        <v>5.9677584000000002E-4</v>
      </c>
      <c r="U2056" s="93">
        <f t="shared" si="366"/>
        <v>0.7884380258620689</v>
      </c>
    </row>
    <row r="2057" spans="1:21">
      <c r="A2057" s="41" t="s">
        <v>17</v>
      </c>
      <c r="B2057" s="94" t="s">
        <v>6469</v>
      </c>
      <c r="C2057" s="74">
        <f t="shared" si="362"/>
        <v>1.4321582992000001E-2</v>
      </c>
      <c r="D2057" s="74">
        <f t="shared" si="363"/>
        <v>2.3781439700000001E-3</v>
      </c>
      <c r="E2057" s="74">
        <f t="shared" si="364"/>
        <v>6.9872133300000003E-3</v>
      </c>
      <c r="F2057" s="74">
        <f t="shared" si="365"/>
        <v>1.2574044919999999E-3</v>
      </c>
      <c r="G2057" s="98">
        <v>3.6988212000000002E-3</v>
      </c>
      <c r="H2057" s="80">
        <v>6.7499382999999997E-4</v>
      </c>
      <c r="I2057" s="80">
        <v>1.403374E-3</v>
      </c>
      <c r="J2057" s="80">
        <v>1.6051882999999999E-3</v>
      </c>
      <c r="K2057" s="80">
        <v>4.9327802000000002E-4</v>
      </c>
      <c r="L2057" s="80">
        <v>5.4664360000000002E-5</v>
      </c>
      <c r="M2057" s="80">
        <v>2.2501328999999999E-4</v>
      </c>
      <c r="N2057" s="80">
        <v>4.9088455E-3</v>
      </c>
      <c r="O2057" s="80">
        <v>1.1186668E-3</v>
      </c>
      <c r="P2057" s="80">
        <v>0</v>
      </c>
      <c r="Q2057" s="80">
        <v>1.0913976E-4</v>
      </c>
      <c r="R2057" s="80">
        <v>1.2781806999999999E-5</v>
      </c>
      <c r="S2057" s="80">
        <v>1.6816125000000002E-5</v>
      </c>
      <c r="U2057" s="93">
        <f t="shared" si="366"/>
        <v>3.1886389655172417E-2</v>
      </c>
    </row>
    <row r="2058" spans="1:21">
      <c r="A2058" s="41" t="s">
        <v>34</v>
      </c>
      <c r="B2058" s="94" t="s">
        <v>6470</v>
      </c>
      <c r="C2058" s="74">
        <f t="shared" si="362"/>
        <v>0.6816256008499999</v>
      </c>
      <c r="D2058" s="74">
        <f t="shared" si="363"/>
        <v>0.1110340229</v>
      </c>
      <c r="E2058" s="74">
        <f t="shared" si="364"/>
        <v>0.31950348699999997</v>
      </c>
      <c r="F2058" s="74">
        <f t="shared" si="365"/>
        <v>6.4774650949999998E-2</v>
      </c>
      <c r="G2058" s="98">
        <v>0.18631344</v>
      </c>
      <c r="H2058" s="80">
        <v>3.0786226999999999E-2</v>
      </c>
      <c r="I2058" s="80">
        <v>7.2051840000000006E-2</v>
      </c>
      <c r="J2058" s="80">
        <v>7.5370953000000004E-2</v>
      </c>
      <c r="K2058" s="80">
        <v>2.2108366000000001E-2</v>
      </c>
      <c r="L2058" s="80">
        <v>2.1645128999999998E-3</v>
      </c>
      <c r="M2058" s="80">
        <v>1.1390190999999999E-2</v>
      </c>
      <c r="N2058" s="80">
        <v>0.21666542</v>
      </c>
      <c r="O2058" s="80">
        <v>5.2172909000000003E-2</v>
      </c>
      <c r="P2058" s="80">
        <v>0</v>
      </c>
      <c r="Q2058" s="80">
        <v>1.070407E-2</v>
      </c>
      <c r="R2058" s="80">
        <v>9.2975958000000001E-4</v>
      </c>
      <c r="S2058" s="80">
        <v>9.6791236999999996E-4</v>
      </c>
      <c r="U2058" s="93">
        <f t="shared" si="366"/>
        <v>1.606150344827586</v>
      </c>
    </row>
    <row r="2059" spans="1:21">
      <c r="A2059" s="41" t="s">
        <v>17</v>
      </c>
      <c r="B2059" s="94" t="s">
        <v>6471</v>
      </c>
      <c r="C2059" s="74">
        <f t="shared" si="362"/>
        <v>1.0263838353199999E-3</v>
      </c>
      <c r="D2059" s="74">
        <f t="shared" si="363"/>
        <v>1.9825257240000001E-4</v>
      </c>
      <c r="E2059" s="74">
        <f t="shared" si="364"/>
        <v>4.7512062000000001E-4</v>
      </c>
      <c r="F2059" s="74">
        <f t="shared" si="365"/>
        <v>3.9850272920000001E-5</v>
      </c>
      <c r="G2059" s="98">
        <v>3.1316036999999998E-4</v>
      </c>
      <c r="H2059" s="80">
        <v>4.4409980000000002E-5</v>
      </c>
      <c r="I2059" s="80">
        <v>1.653778E-4</v>
      </c>
      <c r="J2059" s="80">
        <v>1.6134309000000001E-4</v>
      </c>
      <c r="K2059" s="80">
        <v>2.3824246000000001E-5</v>
      </c>
      <c r="L2059" s="80">
        <v>1.5292624000000001E-6</v>
      </c>
      <c r="M2059" s="80">
        <v>1.1555974E-5</v>
      </c>
      <c r="N2059" s="80">
        <v>2.6533284000000002E-4</v>
      </c>
      <c r="O2059" s="80">
        <v>3.3789722E-5</v>
      </c>
      <c r="P2059" s="80">
        <v>0</v>
      </c>
      <c r="Q2059" s="80">
        <v>4.7789870999999997E-6</v>
      </c>
      <c r="R2059" s="80">
        <v>4.1479719999999999E-7</v>
      </c>
      <c r="S2059" s="80">
        <v>8.6676662000000005E-7</v>
      </c>
      <c r="U2059" s="93">
        <f t="shared" si="366"/>
        <v>2.6996583620689653E-3</v>
      </c>
    </row>
    <row r="2060" spans="1:21">
      <c r="A2060" s="41" t="s">
        <v>17</v>
      </c>
      <c r="B2060" s="94" t="s">
        <v>6472</v>
      </c>
      <c r="C2060" s="74">
        <f t="shared" si="362"/>
        <v>2.7486807798999999E-3</v>
      </c>
      <c r="D2060" s="74">
        <f t="shared" si="363"/>
        <v>5.2313634550000003E-4</v>
      </c>
      <c r="E2060" s="74">
        <f t="shared" si="364"/>
        <v>1.22396755E-3</v>
      </c>
      <c r="F2060" s="74">
        <f t="shared" si="365"/>
        <v>1.2215230440000002E-4</v>
      </c>
      <c r="G2060" s="98">
        <v>8.7942458000000003E-4</v>
      </c>
      <c r="H2060" s="80">
        <v>1.157542E-4</v>
      </c>
      <c r="I2060" s="80">
        <v>4.3461839999999998E-4</v>
      </c>
      <c r="J2060" s="80">
        <v>4.1989765999999999E-4</v>
      </c>
      <c r="K2060" s="80">
        <v>7.3161443000000005E-5</v>
      </c>
      <c r="L2060" s="80">
        <v>5.1181695000000003E-6</v>
      </c>
      <c r="M2060" s="80">
        <v>2.4959072999999999E-5</v>
      </c>
      <c r="N2060" s="80">
        <v>6.7359495000000001E-4</v>
      </c>
      <c r="O2060" s="80">
        <v>1.0714539000000001E-4</v>
      </c>
      <c r="P2060" s="80">
        <v>0</v>
      </c>
      <c r="Q2060" s="80">
        <v>1.1470267000000001E-5</v>
      </c>
      <c r="R2060" s="80">
        <v>1.2953274999999999E-6</v>
      </c>
      <c r="S2060" s="80">
        <v>2.2413198999999998E-6</v>
      </c>
      <c r="U2060" s="93">
        <f t="shared" si="366"/>
        <v>7.5812463793103451E-3</v>
      </c>
    </row>
    <row r="2061" spans="1:21">
      <c r="A2061" s="41" t="s">
        <v>17</v>
      </c>
      <c r="B2061" s="94" t="s">
        <v>6473</v>
      </c>
      <c r="C2061" s="74">
        <f t="shared" si="362"/>
        <v>5.3384501510000005E-4</v>
      </c>
      <c r="D2061" s="74">
        <f t="shared" si="363"/>
        <v>8.8748002700000012E-5</v>
      </c>
      <c r="E2061" s="74">
        <f t="shared" si="364"/>
        <v>2.5275713200000001E-4</v>
      </c>
      <c r="F2061" s="74">
        <f t="shared" si="365"/>
        <v>4.4859110399999999E-5</v>
      </c>
      <c r="G2061" s="98">
        <v>1.4748077E-4</v>
      </c>
      <c r="H2061" s="80">
        <v>2.4535067000000001E-5</v>
      </c>
      <c r="I2061" s="80">
        <v>5.8358995000000001E-5</v>
      </c>
      <c r="J2061" s="80">
        <v>6.2435792000000001E-5</v>
      </c>
      <c r="K2061" s="80">
        <v>1.7305995E-5</v>
      </c>
      <c r="L2061" s="80">
        <v>1.8860102E-6</v>
      </c>
      <c r="M2061" s="80">
        <v>7.1202055000000001E-6</v>
      </c>
      <c r="N2061" s="80">
        <v>1.6986306999999999E-4</v>
      </c>
      <c r="O2061" s="80">
        <v>4.0101171999999998E-5</v>
      </c>
      <c r="P2061" s="80">
        <v>0</v>
      </c>
      <c r="Q2061" s="80">
        <v>3.4469722000000002E-6</v>
      </c>
      <c r="R2061" s="80">
        <v>7.2955971000000004E-7</v>
      </c>
      <c r="S2061" s="80">
        <v>5.8140648999999999E-7</v>
      </c>
      <c r="U2061" s="93">
        <f t="shared" si="366"/>
        <v>1.271385948275862E-3</v>
      </c>
    </row>
    <row r="2062" spans="1:21">
      <c r="A2062" s="41" t="s">
        <v>17</v>
      </c>
      <c r="B2062" s="94" t="s">
        <v>6474</v>
      </c>
      <c r="C2062" s="74">
        <f t="shared" si="362"/>
        <v>2.2290607762999997E-3</v>
      </c>
      <c r="D2062" s="74">
        <f t="shared" si="363"/>
        <v>4.0418357879999997E-4</v>
      </c>
      <c r="E2062" s="74">
        <f t="shared" si="364"/>
        <v>1.0116848800000001E-3</v>
      </c>
      <c r="F2062" s="74">
        <f t="shared" si="365"/>
        <v>1.3794832749999998E-4</v>
      </c>
      <c r="G2062" s="98">
        <v>6.7524399000000001E-4</v>
      </c>
      <c r="H2062" s="80">
        <v>9.6563760000000003E-5</v>
      </c>
      <c r="I2062" s="80">
        <v>3.1018404000000003E-4</v>
      </c>
      <c r="J2062" s="80">
        <v>3.0927192999999998E-4</v>
      </c>
      <c r="K2062" s="80">
        <v>6.5786714000000003E-5</v>
      </c>
      <c r="L2062" s="80">
        <v>5.8597328000000004E-6</v>
      </c>
      <c r="M2062" s="80">
        <v>2.3265202000000001E-5</v>
      </c>
      <c r="N2062" s="80">
        <v>6.0493707999999995E-4</v>
      </c>
      <c r="O2062" s="80">
        <v>1.2340520999999999E-4</v>
      </c>
      <c r="P2062" s="80">
        <v>0</v>
      </c>
      <c r="Q2062" s="80">
        <v>1.1204691E-5</v>
      </c>
      <c r="R2062" s="80">
        <v>1.3278109999999999E-6</v>
      </c>
      <c r="S2062" s="80">
        <v>2.0106155000000002E-6</v>
      </c>
      <c r="U2062" s="93">
        <f t="shared" si="366"/>
        <v>5.8210688793103446E-3</v>
      </c>
    </row>
    <row r="2063" spans="1:21">
      <c r="A2063" s="41" t="s">
        <v>17</v>
      </c>
      <c r="B2063" s="94" t="s">
        <v>6475</v>
      </c>
      <c r="C2063" s="74">
        <f t="shared" si="362"/>
        <v>2.7625988874000001E-3</v>
      </c>
      <c r="D2063" s="74">
        <f t="shared" si="363"/>
        <v>4.8317208060000001E-4</v>
      </c>
      <c r="E2063" s="74">
        <f t="shared" si="364"/>
        <v>1.2594616499999999E-3</v>
      </c>
      <c r="F2063" s="74">
        <f t="shared" si="365"/>
        <v>2.021893768E-4</v>
      </c>
      <c r="G2063" s="98">
        <v>8.1777578E-4</v>
      </c>
      <c r="H2063" s="80">
        <v>1.2110582E-4</v>
      </c>
      <c r="I2063" s="80">
        <v>3.5419774999999998E-4</v>
      </c>
      <c r="J2063" s="80">
        <v>3.5751894999999997E-4</v>
      </c>
      <c r="K2063" s="80">
        <v>8.7422506000000002E-5</v>
      </c>
      <c r="L2063" s="80">
        <v>8.7150185999999993E-6</v>
      </c>
      <c r="M2063" s="80">
        <v>2.9515605999999999E-5</v>
      </c>
      <c r="N2063" s="80">
        <v>7.8415807999999997E-4</v>
      </c>
      <c r="O2063" s="80">
        <v>1.8327926E-4</v>
      </c>
      <c r="P2063" s="80">
        <v>0</v>
      </c>
      <c r="Q2063" s="80">
        <v>1.5038628E-5</v>
      </c>
      <c r="R2063" s="80">
        <v>1.2952330999999999E-6</v>
      </c>
      <c r="S2063" s="80">
        <v>2.5762557E-6</v>
      </c>
      <c r="U2063" s="93">
        <f t="shared" si="366"/>
        <v>7.0497912068965517E-3</v>
      </c>
    </row>
    <row r="2064" spans="1:21">
      <c r="A2064" s="41" t="s">
        <v>17</v>
      </c>
      <c r="B2064" s="94" t="s">
        <v>6476</v>
      </c>
      <c r="C2064" s="74">
        <f t="shared" si="362"/>
        <v>1.1046420747E-3</v>
      </c>
      <c r="D2064" s="74">
        <f t="shared" si="363"/>
        <v>1.98925162E-4</v>
      </c>
      <c r="E2064" s="74">
        <f t="shared" si="364"/>
        <v>5.1158204400000005E-4</v>
      </c>
      <c r="F2064" s="74">
        <f t="shared" si="365"/>
        <v>7.3694478699999998E-5</v>
      </c>
      <c r="G2064" s="98">
        <v>3.2044038999999997E-4</v>
      </c>
      <c r="H2064" s="80">
        <v>4.8313653999999999E-5</v>
      </c>
      <c r="I2064" s="80">
        <v>1.4938983000000001E-4</v>
      </c>
      <c r="J2064" s="80">
        <v>1.5038787999999999E-4</v>
      </c>
      <c r="K2064" s="80">
        <v>3.2944936999999998E-5</v>
      </c>
      <c r="L2064" s="80">
        <v>3.0969520000000001E-6</v>
      </c>
      <c r="M2064" s="80">
        <v>1.2495393E-5</v>
      </c>
      <c r="N2064" s="80">
        <v>3.1387856E-4</v>
      </c>
      <c r="O2064" s="80">
        <v>6.5397688999999996E-5</v>
      </c>
      <c r="P2064" s="80">
        <v>0</v>
      </c>
      <c r="Q2064" s="80">
        <v>6.0010524000000001E-6</v>
      </c>
      <c r="R2064" s="80">
        <v>1.2223548000000001E-6</v>
      </c>
      <c r="S2064" s="80">
        <v>1.0733825E-6</v>
      </c>
      <c r="U2064" s="93">
        <f t="shared" si="366"/>
        <v>2.7624171551724136E-3</v>
      </c>
    </row>
    <row r="2065" spans="1:21">
      <c r="A2065" s="41" t="s">
        <v>17</v>
      </c>
      <c r="B2065" s="94" t="s">
        <v>6477</v>
      </c>
      <c r="C2065" s="74">
        <f t="shared" si="362"/>
        <v>1.0240889243999999E-3</v>
      </c>
      <c r="D2065" s="74">
        <f t="shared" si="363"/>
        <v>1.7687038569999999E-4</v>
      </c>
      <c r="E2065" s="74">
        <f t="shared" si="364"/>
        <v>4.8192810899999996E-4</v>
      </c>
      <c r="F2065" s="74">
        <f t="shared" si="365"/>
        <v>7.4764389700000003E-5</v>
      </c>
      <c r="G2065" s="98">
        <v>2.9052603999999999E-4</v>
      </c>
      <c r="H2065" s="80">
        <v>4.6454698999999998E-5</v>
      </c>
      <c r="I2065" s="80">
        <v>1.2388918999999999E-4</v>
      </c>
      <c r="J2065" s="80">
        <v>1.2972718000000001E-4</v>
      </c>
      <c r="K2065" s="80">
        <v>3.0821353000000001E-5</v>
      </c>
      <c r="L2065" s="80">
        <v>3.1003296999999999E-6</v>
      </c>
      <c r="M2065" s="80">
        <v>1.3221523E-5</v>
      </c>
      <c r="N2065" s="80">
        <v>3.1158421999999999E-4</v>
      </c>
      <c r="O2065" s="80">
        <v>6.6211652000000004E-5</v>
      </c>
      <c r="P2065" s="80">
        <v>0</v>
      </c>
      <c r="Q2065" s="80">
        <v>6.1548383000000004E-6</v>
      </c>
      <c r="R2065" s="80">
        <v>1.3314514E-6</v>
      </c>
      <c r="S2065" s="80">
        <v>1.0664479999999999E-6</v>
      </c>
      <c r="U2065" s="93">
        <f t="shared" si="366"/>
        <v>2.5045348275862067E-3</v>
      </c>
    </row>
    <row r="2066" spans="1:21">
      <c r="A2066" s="41" t="s">
        <v>17</v>
      </c>
      <c r="B2066" s="94" t="s">
        <v>6478</v>
      </c>
      <c r="C2066" s="74">
        <f t="shared" si="362"/>
        <v>4.5373507266999995E-3</v>
      </c>
      <c r="D2066" s="74">
        <f t="shared" si="363"/>
        <v>8.7147456839999993E-4</v>
      </c>
      <c r="E2066" s="74">
        <f t="shared" si="364"/>
        <v>2.0202234299999998E-3</v>
      </c>
      <c r="F2066" s="74">
        <f t="shared" si="365"/>
        <v>1.9003562829999999E-4</v>
      </c>
      <c r="G2066" s="98">
        <v>1.4556171E-3</v>
      </c>
      <c r="H2066" s="80">
        <v>1.9044318999999999E-4</v>
      </c>
      <c r="I2066" s="80">
        <v>7.3257344000000001E-4</v>
      </c>
      <c r="J2066" s="80">
        <v>7.0494253999999997E-4</v>
      </c>
      <c r="K2066" s="80">
        <v>1.1796416E-4</v>
      </c>
      <c r="L2066" s="80">
        <v>7.9077013999999997E-6</v>
      </c>
      <c r="M2066" s="80">
        <v>4.0660166999999997E-5</v>
      </c>
      <c r="N2066" s="80">
        <v>1.0972067999999999E-3</v>
      </c>
      <c r="O2066" s="80">
        <v>1.6605708999999999E-4</v>
      </c>
      <c r="P2066" s="80">
        <v>0</v>
      </c>
      <c r="Q2066" s="80">
        <v>1.8490759E-5</v>
      </c>
      <c r="R2066" s="80">
        <v>1.8541414E-6</v>
      </c>
      <c r="S2066" s="80">
        <v>3.6336379000000001E-6</v>
      </c>
      <c r="U2066" s="93">
        <f t="shared" si="366"/>
        <v>1.2548423275862069E-2</v>
      </c>
    </row>
    <row r="2067" spans="1:21">
      <c r="A2067" s="41" t="s">
        <v>17</v>
      </c>
      <c r="B2067" s="94" t="s">
        <v>6479</v>
      </c>
      <c r="C2067" s="74">
        <f t="shared" si="362"/>
        <v>1.2077194969E-3</v>
      </c>
      <c r="D2067" s="74">
        <f t="shared" si="363"/>
        <v>1.927011131E-4</v>
      </c>
      <c r="E2067" s="74">
        <f t="shared" si="364"/>
        <v>5.7179559399999995E-4</v>
      </c>
      <c r="F2067" s="74">
        <f t="shared" si="365"/>
        <v>1.1507338979999999E-4</v>
      </c>
      <c r="G2067" s="98">
        <v>3.2814939999999999E-4</v>
      </c>
      <c r="H2067" s="80">
        <v>5.6139103999999997E-5</v>
      </c>
      <c r="I2067" s="80">
        <v>1.182293E-4</v>
      </c>
      <c r="J2067" s="80">
        <v>1.2982318000000001E-4</v>
      </c>
      <c r="K2067" s="80">
        <v>4.1691491999999997E-5</v>
      </c>
      <c r="L2067" s="80">
        <v>4.9080321000000002E-6</v>
      </c>
      <c r="M2067" s="80">
        <v>1.6278409000000001E-5</v>
      </c>
      <c r="N2067" s="80">
        <v>3.9742719E-4</v>
      </c>
      <c r="O2067" s="80">
        <v>1.0431683E-4</v>
      </c>
      <c r="P2067" s="80">
        <v>0</v>
      </c>
      <c r="Q2067" s="80">
        <v>8.2543144999999996E-6</v>
      </c>
      <c r="R2067" s="80">
        <v>1.1770511999999999E-6</v>
      </c>
      <c r="S2067" s="80">
        <v>1.3251941E-6</v>
      </c>
      <c r="U2067" s="93">
        <f t="shared" si="366"/>
        <v>2.8288741379310341E-3</v>
      </c>
    </row>
    <row r="2068" spans="1:21">
      <c r="A2068" s="41" t="s">
        <v>17</v>
      </c>
      <c r="B2068" s="94" t="s">
        <v>6480</v>
      </c>
      <c r="C2068" s="74">
        <f t="shared" si="362"/>
        <v>3.3013770032E-3</v>
      </c>
      <c r="D2068" s="74">
        <f t="shared" si="363"/>
        <v>5.95397219E-4</v>
      </c>
      <c r="E2068" s="74">
        <f t="shared" si="364"/>
        <v>1.49474283E-3</v>
      </c>
      <c r="F2068" s="74">
        <f t="shared" si="365"/>
        <v>2.3182740420000001E-4</v>
      </c>
      <c r="G2068" s="98">
        <v>9.7940955000000007E-4</v>
      </c>
      <c r="H2068" s="80">
        <v>1.4268074000000001E-4</v>
      </c>
      <c r="I2068" s="80">
        <v>4.3651570000000003E-4</v>
      </c>
      <c r="J2068" s="80">
        <v>4.4514494E-4</v>
      </c>
      <c r="K2068" s="80">
        <v>1.0463682E-4</v>
      </c>
      <c r="L2068" s="80">
        <v>1.0004164E-5</v>
      </c>
      <c r="M2068" s="80">
        <v>3.5611295000000002E-5</v>
      </c>
      <c r="N2068" s="80">
        <v>9.1554639000000001E-4</v>
      </c>
      <c r="O2068" s="80">
        <v>2.0966839E-4</v>
      </c>
      <c r="P2068" s="80">
        <v>0</v>
      </c>
      <c r="Q2068" s="80">
        <v>1.7362742000000001E-5</v>
      </c>
      <c r="R2068" s="80">
        <v>1.7664031999999999E-6</v>
      </c>
      <c r="S2068" s="80">
        <v>3.0298690000000002E-6</v>
      </c>
      <c r="U2068" s="93">
        <f t="shared" si="366"/>
        <v>8.4431857758620697E-3</v>
      </c>
    </row>
    <row r="2070" spans="1:21">
      <c r="B2070" s="81" t="s">
        <v>6481</v>
      </c>
    </row>
    <row r="2071" spans="1:21">
      <c r="A2071" s="41" t="s">
        <v>33</v>
      </c>
      <c r="B2071" s="94" t="s">
        <v>6482</v>
      </c>
      <c r="C2071" s="74">
        <f t="shared" ref="C2071:C2073" si="367">D2071+E2071+F2071+G2071</f>
        <v>0.28574316694000002</v>
      </c>
      <c r="D2071" s="74">
        <f t="shared" ref="D2071:D2073" si="368">J2071+K2071+L2071+M2071</f>
        <v>1.9413869610000002E-2</v>
      </c>
      <c r="E2071" s="74">
        <f t="shared" ref="E2071:E2073" si="369">H2071+I2071+N2071</f>
        <v>0.11756863199999999</v>
      </c>
      <c r="F2071" s="74">
        <f t="shared" ref="F2071:F2073" si="370">O2071+IF(P2071="x",0,P2071)+IF(Q2071="x",0,Q2071)+IF(R2071="x",0,R2071)+S2071</f>
        <v>4.1903905330000005E-2</v>
      </c>
      <c r="G2071" s="98">
        <v>0.10685676</v>
      </c>
      <c r="H2071" s="80">
        <v>2.0193316999999999E-2</v>
      </c>
      <c r="I2071" s="80">
        <v>2.1027602999999999E-2</v>
      </c>
      <c r="J2071" s="80">
        <v>1.1641378000000001E-2</v>
      </c>
      <c r="K2071" s="80">
        <v>4.9250060999999996E-3</v>
      </c>
      <c r="L2071" s="80">
        <v>3.6401020999999998E-4</v>
      </c>
      <c r="M2071" s="80">
        <v>2.4834752999999998E-3</v>
      </c>
      <c r="N2071" s="80">
        <v>7.6347711999999998E-2</v>
      </c>
      <c r="O2071" s="80">
        <v>3.8836402999999999E-3</v>
      </c>
      <c r="P2071" s="80">
        <v>0</v>
      </c>
      <c r="Q2071" s="80">
        <v>3.5788628000000003E-2</v>
      </c>
      <c r="R2071" s="80">
        <v>2.4277962999999999E-4</v>
      </c>
      <c r="S2071" s="80">
        <v>1.9888573999999998E-3</v>
      </c>
      <c r="U2071" s="93">
        <f t="shared" ref="U2071:U2073" si="371">G2071/0.116</f>
        <v>0.92117896551724132</v>
      </c>
    </row>
    <row r="2072" spans="1:21">
      <c r="A2072" s="41" t="s">
        <v>33</v>
      </c>
      <c r="B2072" s="94" t="s">
        <v>6483</v>
      </c>
      <c r="C2072" s="74">
        <f t="shared" si="367"/>
        <v>0.13947532847499999</v>
      </c>
      <c r="D2072" s="74">
        <f t="shared" si="368"/>
        <v>1.092957783E-2</v>
      </c>
      <c r="E2072" s="74">
        <f t="shared" si="369"/>
        <v>5.3188519699999999E-2</v>
      </c>
      <c r="F2072" s="74">
        <f t="shared" si="370"/>
        <v>1.0195040945000001E-2</v>
      </c>
      <c r="G2072" s="98">
        <v>6.5162189999999995E-2</v>
      </c>
      <c r="H2072" s="80">
        <v>1.1125001000000001E-2</v>
      </c>
      <c r="I2072" s="80">
        <v>6.9814697000000004E-3</v>
      </c>
      <c r="J2072" s="80">
        <v>6.7548633000000004E-3</v>
      </c>
      <c r="K2072" s="80">
        <v>3.2252179000000001E-3</v>
      </c>
      <c r="L2072" s="80">
        <v>1.8450726000000001E-4</v>
      </c>
      <c r="M2072" s="80">
        <v>7.6498937000000003E-4</v>
      </c>
      <c r="N2072" s="80">
        <v>3.5082048999999997E-2</v>
      </c>
      <c r="O2072" s="80">
        <v>1.8498178E-3</v>
      </c>
      <c r="P2072" s="80">
        <v>0</v>
      </c>
      <c r="Q2072" s="80">
        <v>5.7441543000000001E-3</v>
      </c>
      <c r="R2072" s="80">
        <v>5.3093444999999999E-5</v>
      </c>
      <c r="S2072" s="80">
        <v>2.5479754000000002E-3</v>
      </c>
      <c r="U2072" s="93">
        <f t="shared" si="371"/>
        <v>0.56174301724137921</v>
      </c>
    </row>
    <row r="2073" spans="1:21">
      <c r="A2073" s="41" t="s">
        <v>33</v>
      </c>
      <c r="B2073" s="94" t="s">
        <v>6484</v>
      </c>
      <c r="C2073" s="74">
        <f t="shared" si="367"/>
        <v>0.15571452109</v>
      </c>
      <c r="D2073" s="74">
        <f t="shared" si="368"/>
        <v>1.1434321240000002E-2</v>
      </c>
      <c r="E2073" s="74">
        <f t="shared" si="369"/>
        <v>6.0819561999999994E-2</v>
      </c>
      <c r="F2073" s="74">
        <f t="shared" si="370"/>
        <v>1.8496056849999998E-2</v>
      </c>
      <c r="G2073" s="98">
        <v>6.4964580999999993E-2</v>
      </c>
      <c r="H2073" s="80">
        <v>1.1929972E-2</v>
      </c>
      <c r="I2073" s="80">
        <v>1.01254E-2</v>
      </c>
      <c r="J2073" s="80">
        <v>7.0834640000000003E-3</v>
      </c>
      <c r="K2073" s="80">
        <v>3.1713904999999998E-3</v>
      </c>
      <c r="L2073" s="80">
        <v>1.6641304E-4</v>
      </c>
      <c r="M2073" s="80">
        <v>1.0130536999999999E-3</v>
      </c>
      <c r="N2073" s="80">
        <v>3.8764189999999997E-2</v>
      </c>
      <c r="O2073" s="80">
        <v>1.5211490000000001E-3</v>
      </c>
      <c r="P2073" s="80">
        <v>0</v>
      </c>
      <c r="Q2073" s="80">
        <v>1.5880914999999999E-2</v>
      </c>
      <c r="R2073" s="80">
        <v>1.1869243E-4</v>
      </c>
      <c r="S2073" s="80">
        <v>9.7530041999999996E-4</v>
      </c>
      <c r="U2073" s="93">
        <f t="shared" si="371"/>
        <v>0.56003949137931031</v>
      </c>
    </row>
    <row r="2075" spans="1:21">
      <c r="B2075" s="81" t="s">
        <v>6485</v>
      </c>
    </row>
    <row r="2076" spans="1:21">
      <c r="A2076" s="41" t="s">
        <v>6486</v>
      </c>
      <c r="B2076" s="94" t="s">
        <v>6487</v>
      </c>
      <c r="C2076" s="74">
        <f t="shared" ref="C2076:C2087" si="372">D2076+E2076+F2076+G2076</f>
        <v>3.7899722515800001E-5</v>
      </c>
      <c r="D2076" s="74">
        <f t="shared" ref="D2076:D2087" si="373">J2076+K2076+L2076+M2076</f>
        <v>3.2789359160000003E-6</v>
      </c>
      <c r="E2076" s="74">
        <f t="shared" ref="E2076:E2087" si="374">H2076+I2076+N2076</f>
        <v>1.9117233500000002E-5</v>
      </c>
      <c r="F2076" s="74">
        <f t="shared" ref="F2076:F2087" si="375">O2076+IF(P2076="x",0,P2076)+IF(Q2076="x",0,Q2076)+IF(R2076="x",0,R2076)+S2076</f>
        <v>1.8417760998000001E-6</v>
      </c>
      <c r="G2076" s="98">
        <v>1.3661777000000001E-5</v>
      </c>
      <c r="H2076" s="80">
        <v>2.7150204000000001E-6</v>
      </c>
      <c r="I2076" s="80">
        <v>1.9434061E-6</v>
      </c>
      <c r="J2076" s="80">
        <v>1.4600856000000001E-6</v>
      </c>
      <c r="K2076" s="80">
        <v>1.5713145E-6</v>
      </c>
      <c r="L2076" s="80">
        <v>2.5100586000000001E-8</v>
      </c>
      <c r="M2076" s="80">
        <v>2.2243523000000001E-7</v>
      </c>
      <c r="N2076" s="80">
        <v>1.4458807E-5</v>
      </c>
      <c r="O2076" s="80">
        <v>1.6238519000000001E-7</v>
      </c>
      <c r="P2076" s="80">
        <v>0</v>
      </c>
      <c r="Q2076" s="80">
        <v>1.5671899E-6</v>
      </c>
      <c r="R2076" s="80">
        <v>7.6225598000000001E-9</v>
      </c>
      <c r="S2076" s="80">
        <v>1.0457845E-7</v>
      </c>
      <c r="U2076" s="93">
        <f t="shared" ref="U2076:U2087" si="376">G2076/0.116</f>
        <v>1.1777393965517241E-4</v>
      </c>
    </row>
    <row r="2077" spans="1:21">
      <c r="A2077" s="41" t="s">
        <v>6486</v>
      </c>
      <c r="B2077" s="94" t="s">
        <v>6488</v>
      </c>
      <c r="C2077" s="74">
        <f t="shared" si="372"/>
        <v>1.33057218247E-5</v>
      </c>
      <c r="D2077" s="74">
        <f t="shared" si="373"/>
        <v>1.1511591091E-6</v>
      </c>
      <c r="E2077" s="74">
        <f t="shared" si="374"/>
        <v>6.7116213400000002E-6</v>
      </c>
      <c r="F2077" s="74">
        <f t="shared" si="375"/>
        <v>6.4660527560000008E-7</v>
      </c>
      <c r="G2077" s="98">
        <v>4.7963361000000002E-6</v>
      </c>
      <c r="H2077" s="80">
        <v>9.5318129999999997E-7</v>
      </c>
      <c r="I2077" s="80">
        <v>6.8228524000000005E-7</v>
      </c>
      <c r="J2077" s="80">
        <v>5.1260253000000004E-7</v>
      </c>
      <c r="K2077" s="80">
        <v>5.5165244E-7</v>
      </c>
      <c r="L2077" s="80">
        <v>8.8122390999999999E-9</v>
      </c>
      <c r="M2077" s="80">
        <v>7.8091900000000003E-8</v>
      </c>
      <c r="N2077" s="80">
        <v>5.0761548000000001E-6</v>
      </c>
      <c r="O2077" s="80">
        <v>5.7009709999999999E-8</v>
      </c>
      <c r="P2077" s="80">
        <v>0</v>
      </c>
      <c r="Q2077" s="80">
        <v>5.5020437000000001E-7</v>
      </c>
      <c r="R2077" s="80">
        <v>2.6761056E-9</v>
      </c>
      <c r="S2077" s="80">
        <v>3.6715089999999997E-8</v>
      </c>
      <c r="U2077" s="93">
        <f t="shared" si="376"/>
        <v>4.1347724999999999E-5</v>
      </c>
    </row>
    <row r="2078" spans="1:21">
      <c r="A2078" s="41" t="s">
        <v>5709</v>
      </c>
      <c r="B2078" s="94" t="s">
        <v>6489</v>
      </c>
      <c r="C2078" s="74">
        <f t="shared" si="372"/>
        <v>0.120250880379</v>
      </c>
      <c r="D2078" s="74">
        <f t="shared" si="373"/>
        <v>1.026896427E-2</v>
      </c>
      <c r="E2078" s="74">
        <f t="shared" si="374"/>
        <v>6.1025294199999996E-2</v>
      </c>
      <c r="F2078" s="74">
        <f t="shared" si="375"/>
        <v>7.9361019090000012E-3</v>
      </c>
      <c r="G2078" s="98">
        <v>4.1020519999999998E-2</v>
      </c>
      <c r="H2078" s="80">
        <v>8.1553780999999992E-3</v>
      </c>
      <c r="I2078" s="80">
        <v>5.8966931000000002E-3</v>
      </c>
      <c r="J2078" s="80">
        <v>4.4775593000000004E-3</v>
      </c>
      <c r="K2078" s="80">
        <v>4.8793459999999997E-3</v>
      </c>
      <c r="L2078" s="80">
        <v>1.7042608999999999E-4</v>
      </c>
      <c r="M2078" s="80">
        <v>7.4163288000000005E-4</v>
      </c>
      <c r="N2078" s="80">
        <v>4.6973223000000001E-2</v>
      </c>
      <c r="O2078" s="80">
        <v>2.9735412999999998E-3</v>
      </c>
      <c r="P2078" s="80">
        <v>0</v>
      </c>
      <c r="Q2078" s="80">
        <v>4.6243224000000003E-3</v>
      </c>
      <c r="R2078" s="80">
        <v>2.5793229000000002E-5</v>
      </c>
      <c r="S2078" s="80">
        <v>3.1244497999999998E-4</v>
      </c>
      <c r="U2078" s="93">
        <f t="shared" si="376"/>
        <v>0.35362517241379304</v>
      </c>
    </row>
    <row r="2079" spans="1:21">
      <c r="A2079" s="41" t="s">
        <v>5709</v>
      </c>
      <c r="B2079" s="94" t="s">
        <v>6490</v>
      </c>
      <c r="C2079" s="74">
        <f t="shared" si="372"/>
        <v>2.9369873136099997E-2</v>
      </c>
      <c r="D2079" s="74">
        <f t="shared" si="373"/>
        <v>2.4188761160000003E-3</v>
      </c>
      <c r="E2079" s="74">
        <f t="shared" si="374"/>
        <v>7.4130379199999997E-3</v>
      </c>
      <c r="F2079" s="74">
        <f t="shared" si="375"/>
        <v>2.6533111001000001E-3</v>
      </c>
      <c r="G2079" s="98">
        <v>1.6884647999999999E-2</v>
      </c>
      <c r="H2079" s="80">
        <v>9.2841162999999995E-4</v>
      </c>
      <c r="I2079" s="80">
        <v>9.8373529000000005E-4</v>
      </c>
      <c r="J2079" s="80">
        <v>9.1587983999999998E-4</v>
      </c>
      <c r="K2079" s="80">
        <v>1.2133809000000001E-3</v>
      </c>
      <c r="L2079" s="80">
        <v>9.8429746000000003E-5</v>
      </c>
      <c r="M2079" s="80">
        <v>1.9118563E-4</v>
      </c>
      <c r="N2079" s="80">
        <v>5.5008909999999999E-3</v>
      </c>
      <c r="O2079" s="80">
        <v>2.5077697000000002E-3</v>
      </c>
      <c r="P2079" s="80">
        <v>0</v>
      </c>
      <c r="Q2079" s="80">
        <v>1.2913082000000001E-4</v>
      </c>
      <c r="R2079" s="80">
        <v>3.9293401E-6</v>
      </c>
      <c r="S2079" s="80">
        <v>1.2481239999999999E-5</v>
      </c>
      <c r="U2079" s="93">
        <f t="shared" si="376"/>
        <v>0.14555731034482758</v>
      </c>
    </row>
    <row r="2080" spans="1:21">
      <c r="A2080" s="41" t="s">
        <v>5709</v>
      </c>
      <c r="B2080" s="94" t="s">
        <v>6491</v>
      </c>
      <c r="C2080" s="74">
        <f t="shared" si="372"/>
        <v>4.1373418447400001E-2</v>
      </c>
      <c r="D2080" s="74">
        <f t="shared" si="373"/>
        <v>1.9944333500000002E-3</v>
      </c>
      <c r="E2080" s="74">
        <f t="shared" si="374"/>
        <v>1.37150191E-2</v>
      </c>
      <c r="F2080" s="74">
        <f t="shared" si="375"/>
        <v>2.9917699974000003E-3</v>
      </c>
      <c r="G2080" s="98">
        <v>2.2672195999999999E-2</v>
      </c>
      <c r="H2080" s="80">
        <v>1.1856288E-3</v>
      </c>
      <c r="I2080" s="80">
        <v>8.9488429999999997E-4</v>
      </c>
      <c r="J2080" s="80">
        <v>1.1545239000000001E-3</v>
      </c>
      <c r="K2080" s="80">
        <v>4.8586948000000003E-4</v>
      </c>
      <c r="L2080" s="80">
        <v>1.7090483999999999E-4</v>
      </c>
      <c r="M2080" s="80">
        <v>1.8313513000000001E-4</v>
      </c>
      <c r="N2080" s="80">
        <v>1.1634505999999999E-2</v>
      </c>
      <c r="O2080" s="80">
        <v>2.6859235E-3</v>
      </c>
      <c r="P2080" s="80">
        <v>0</v>
      </c>
      <c r="Q2080" s="80">
        <v>2.8076779E-4</v>
      </c>
      <c r="R2080" s="80">
        <v>5.0831833999999998E-6</v>
      </c>
      <c r="S2080" s="80">
        <v>1.9995524000000001E-5</v>
      </c>
      <c r="U2080" s="93">
        <f t="shared" si="376"/>
        <v>0.19544996551724136</v>
      </c>
    </row>
    <row r="2081" spans="1:21">
      <c r="A2081" s="41" t="s">
        <v>5709</v>
      </c>
      <c r="B2081" s="94" t="s">
        <v>6492</v>
      </c>
      <c r="C2081" s="74">
        <f t="shared" si="372"/>
        <v>4.8479692721999992E-2</v>
      </c>
      <c r="D2081" s="74">
        <f t="shared" si="373"/>
        <v>3.9846590499999996E-3</v>
      </c>
      <c r="E2081" s="74">
        <f t="shared" si="374"/>
        <v>2.4322431700000001E-2</v>
      </c>
      <c r="F2081" s="74">
        <f t="shared" si="375"/>
        <v>6.6598649719999993E-3</v>
      </c>
      <c r="G2081" s="98">
        <v>1.3512737E-2</v>
      </c>
      <c r="H2081" s="80">
        <v>2.6874058999999998E-3</v>
      </c>
      <c r="I2081" s="80">
        <v>2.0116328E-3</v>
      </c>
      <c r="J2081" s="80">
        <v>1.5948920999999999E-3</v>
      </c>
      <c r="K2081" s="80">
        <v>1.8322442000000001E-3</v>
      </c>
      <c r="L2081" s="80">
        <v>2.0890255000000001E-4</v>
      </c>
      <c r="M2081" s="80">
        <v>3.4862020000000002E-4</v>
      </c>
      <c r="N2081" s="80">
        <v>1.9623392999999999E-2</v>
      </c>
      <c r="O2081" s="80">
        <v>5.1296231000000003E-3</v>
      </c>
      <c r="P2081" s="80">
        <v>0</v>
      </c>
      <c r="Q2081" s="80">
        <v>1.4173180999999999E-3</v>
      </c>
      <c r="R2081" s="80">
        <v>1.2503372E-5</v>
      </c>
      <c r="S2081" s="80">
        <v>1.0042040000000001E-4</v>
      </c>
      <c r="U2081" s="93">
        <f t="shared" si="376"/>
        <v>0.11648911206896552</v>
      </c>
    </row>
    <row r="2082" spans="1:21">
      <c r="A2082" s="41" t="s">
        <v>5709</v>
      </c>
      <c r="B2082" s="94" t="s">
        <v>6493</v>
      </c>
      <c r="C2082" s="74">
        <f t="shared" si="372"/>
        <v>2.4489964694100003E-2</v>
      </c>
      <c r="D2082" s="74">
        <f t="shared" si="373"/>
        <v>1.91248266E-3</v>
      </c>
      <c r="E2082" s="74">
        <f t="shared" si="374"/>
        <v>1.0170482160000001E-2</v>
      </c>
      <c r="F2082" s="74">
        <f t="shared" si="375"/>
        <v>5.2653743740999999E-3</v>
      </c>
      <c r="G2082" s="98">
        <v>7.1416255000000001E-3</v>
      </c>
      <c r="H2082" s="80">
        <v>7.7971403000000002E-4</v>
      </c>
      <c r="I2082" s="80">
        <v>7.1476643000000005E-4</v>
      </c>
      <c r="J2082" s="80">
        <v>6.5472073000000003E-4</v>
      </c>
      <c r="K2082" s="80">
        <v>8.6454470999999995E-4</v>
      </c>
      <c r="L2082" s="80">
        <v>1.8989777999999999E-4</v>
      </c>
      <c r="M2082" s="80">
        <v>2.0331944000000001E-4</v>
      </c>
      <c r="N2082" s="80">
        <v>8.6760016999999998E-3</v>
      </c>
      <c r="O2082" s="80">
        <v>5.006674E-3</v>
      </c>
      <c r="P2082" s="80">
        <v>0</v>
      </c>
      <c r="Q2082" s="80">
        <v>2.3072897E-4</v>
      </c>
      <c r="R2082" s="80">
        <v>6.7319931E-6</v>
      </c>
      <c r="S2082" s="80">
        <v>2.1239410999999999E-5</v>
      </c>
      <c r="U2082" s="93">
        <f t="shared" si="376"/>
        <v>6.1565737068965516E-2</v>
      </c>
    </row>
    <row r="2083" spans="1:21">
      <c r="A2083" s="41" t="s">
        <v>5709</v>
      </c>
      <c r="B2083" s="94" t="s">
        <v>6494</v>
      </c>
      <c r="C2083" s="74">
        <f t="shared" si="372"/>
        <v>2.7658522917400001E-2</v>
      </c>
      <c r="D2083" s="74">
        <f t="shared" si="373"/>
        <v>1.80044312E-3</v>
      </c>
      <c r="E2083" s="74">
        <f t="shared" si="374"/>
        <v>1.183400682E-2</v>
      </c>
      <c r="F2083" s="74">
        <f t="shared" si="375"/>
        <v>5.3547168774000006E-3</v>
      </c>
      <c r="G2083" s="98">
        <v>8.6693560999999992E-3</v>
      </c>
      <c r="H2083" s="80">
        <v>8.4761126E-4</v>
      </c>
      <c r="I2083" s="80">
        <v>6.9131255999999996E-4</v>
      </c>
      <c r="J2083" s="80">
        <v>7.1771526E-4</v>
      </c>
      <c r="K2083" s="80">
        <v>6.7250456999999998E-4</v>
      </c>
      <c r="L2083" s="80">
        <v>2.0902892999999999E-4</v>
      </c>
      <c r="M2083" s="80">
        <v>2.0119436E-4</v>
      </c>
      <c r="N2083" s="80">
        <v>1.0295083E-2</v>
      </c>
      <c r="O2083" s="80">
        <v>5.0537009999999999E-3</v>
      </c>
      <c r="P2083" s="80">
        <v>0</v>
      </c>
      <c r="Q2083" s="80">
        <v>2.7075636000000001E-4</v>
      </c>
      <c r="R2083" s="80">
        <v>7.0365714000000001E-6</v>
      </c>
      <c r="S2083" s="80">
        <v>2.3222946E-5</v>
      </c>
      <c r="U2083" s="93">
        <f t="shared" si="376"/>
        <v>7.4735828448275851E-2</v>
      </c>
    </row>
    <row r="2084" spans="1:21">
      <c r="A2084" s="41" t="s">
        <v>6486</v>
      </c>
      <c r="B2084" s="94" t="s">
        <v>6495</v>
      </c>
      <c r="C2084" s="74">
        <f t="shared" si="372"/>
        <v>9.3768689630999998E-5</v>
      </c>
      <c r="D2084" s="74">
        <f t="shared" si="373"/>
        <v>8.111479002E-6</v>
      </c>
      <c r="E2084" s="74">
        <f t="shared" si="374"/>
        <v>4.73013672E-5</v>
      </c>
      <c r="F2084" s="74">
        <f t="shared" si="375"/>
        <v>4.5617844289999994E-6</v>
      </c>
      <c r="G2084" s="98">
        <v>3.3794058999999997E-5</v>
      </c>
      <c r="H2084" s="80">
        <v>6.7159707999999997E-6</v>
      </c>
      <c r="I2084" s="80">
        <v>4.8081833999999999E-6</v>
      </c>
      <c r="J2084" s="80">
        <v>3.6119512999999998E-6</v>
      </c>
      <c r="K2084" s="80">
        <v>3.8869035000000004E-6</v>
      </c>
      <c r="L2084" s="80">
        <v>6.2109201999999995E-8</v>
      </c>
      <c r="M2084" s="80">
        <v>5.5051499999999995E-7</v>
      </c>
      <c r="N2084" s="80">
        <v>3.5777213000000003E-5</v>
      </c>
      <c r="O2084" s="80">
        <v>4.0772241999999999E-7</v>
      </c>
      <c r="P2084" s="80">
        <v>0</v>
      </c>
      <c r="Q2084" s="80">
        <v>3.8765144999999997E-6</v>
      </c>
      <c r="R2084" s="80">
        <v>1.8856338999999999E-8</v>
      </c>
      <c r="S2084" s="80">
        <v>2.5869117E-7</v>
      </c>
      <c r="U2084" s="93">
        <f t="shared" si="376"/>
        <v>2.9132809482758615E-4</v>
      </c>
    </row>
    <row r="2085" spans="1:21">
      <c r="A2085" s="41" t="s">
        <v>5709</v>
      </c>
      <c r="B2085" s="94" t="s">
        <v>6496</v>
      </c>
      <c r="C2085" s="74">
        <f t="shared" si="372"/>
        <v>0.21088313752299997</v>
      </c>
      <c r="D2085" s="74">
        <f t="shared" si="373"/>
        <v>1.7570586540000002E-2</v>
      </c>
      <c r="E2085" s="74">
        <f t="shared" si="374"/>
        <v>0.10900694399999999</v>
      </c>
      <c r="F2085" s="74">
        <f t="shared" si="375"/>
        <v>1.4688649983000001E-2</v>
      </c>
      <c r="G2085" s="98">
        <v>6.9616956999999993E-2</v>
      </c>
      <c r="H2085" s="80">
        <v>1.3793674000000001E-2</v>
      </c>
      <c r="I2085" s="80">
        <v>1.0561009999999999E-2</v>
      </c>
      <c r="J2085" s="80">
        <v>7.7339658999999996E-3</v>
      </c>
      <c r="K2085" s="80">
        <v>8.2269121000000008E-3</v>
      </c>
      <c r="L2085" s="80">
        <v>2.2199093999999999E-4</v>
      </c>
      <c r="M2085" s="80">
        <v>1.3877176000000001E-3</v>
      </c>
      <c r="N2085" s="80">
        <v>8.4652259999999993E-2</v>
      </c>
      <c r="O2085" s="80">
        <v>6.2761643000000004E-3</v>
      </c>
      <c r="P2085" s="80">
        <v>0</v>
      </c>
      <c r="Q2085" s="80">
        <v>7.8361231999999996E-3</v>
      </c>
      <c r="R2085" s="80">
        <v>4.1653063000000002E-5</v>
      </c>
      <c r="S2085" s="80">
        <v>5.3470942000000002E-4</v>
      </c>
      <c r="U2085" s="93">
        <f t="shared" si="376"/>
        <v>0.6001461810344827</v>
      </c>
    </row>
    <row r="2086" spans="1:21">
      <c r="A2086" s="41" t="s">
        <v>5709</v>
      </c>
      <c r="B2086" s="94" t="s">
        <v>6497</v>
      </c>
      <c r="C2086" s="74">
        <f t="shared" si="372"/>
        <v>5.9061508255999998E-2</v>
      </c>
      <c r="D2086" s="74">
        <f t="shared" si="373"/>
        <v>4.9427399119999996E-3</v>
      </c>
      <c r="E2086" s="74">
        <f t="shared" si="374"/>
        <v>3.0444167000000001E-2</v>
      </c>
      <c r="F2086" s="74">
        <f t="shared" si="375"/>
        <v>3.9702953439999999E-3</v>
      </c>
      <c r="G2086" s="98">
        <v>1.9704306000000001E-2</v>
      </c>
      <c r="H2086" s="80">
        <v>3.9056066E-3</v>
      </c>
      <c r="I2086" s="80">
        <v>2.9659584E-3</v>
      </c>
      <c r="J2086" s="80">
        <v>2.1786468000000001E-3</v>
      </c>
      <c r="K2086" s="80">
        <v>2.3207759000000001E-3</v>
      </c>
      <c r="L2086" s="80">
        <v>5.9511712000000001E-5</v>
      </c>
      <c r="M2086" s="80">
        <v>3.8380549999999998E-4</v>
      </c>
      <c r="N2086" s="80">
        <v>2.3572602000000002E-2</v>
      </c>
      <c r="O2086" s="80">
        <v>1.5841080999999999E-3</v>
      </c>
      <c r="P2086" s="80">
        <v>0</v>
      </c>
      <c r="Q2086" s="80">
        <v>2.2232171E-3</v>
      </c>
      <c r="R2086" s="80">
        <v>1.1690254E-5</v>
      </c>
      <c r="S2086" s="80">
        <v>1.5127989000000001E-4</v>
      </c>
      <c r="U2086" s="93">
        <f t="shared" si="376"/>
        <v>0.16986470689655173</v>
      </c>
    </row>
    <row r="2087" spans="1:21">
      <c r="A2087" s="41" t="s">
        <v>5709</v>
      </c>
      <c r="B2087" s="94" t="s">
        <v>6498</v>
      </c>
      <c r="C2087" s="74">
        <f t="shared" si="372"/>
        <v>4.7054449139000004E-2</v>
      </c>
      <c r="D2087" s="74">
        <f t="shared" si="373"/>
        <v>3.9362948000000002E-3</v>
      </c>
      <c r="E2087" s="74">
        <f t="shared" si="374"/>
        <v>2.4103830499999999E-2</v>
      </c>
      <c r="F2087" s="74">
        <f t="shared" si="375"/>
        <v>4.3790458390000004E-3</v>
      </c>
      <c r="G2087" s="98">
        <v>1.4635278E-2</v>
      </c>
      <c r="H2087" s="80">
        <v>2.9118093000000001E-3</v>
      </c>
      <c r="I2087" s="80">
        <v>2.1433571999999999E-3</v>
      </c>
      <c r="J2087" s="80">
        <v>1.6576690000000001E-3</v>
      </c>
      <c r="K2087" s="80">
        <v>1.8446373E-3</v>
      </c>
      <c r="L2087" s="80">
        <v>1.2194887E-4</v>
      </c>
      <c r="M2087" s="80">
        <v>3.1203962999999999E-4</v>
      </c>
      <c r="N2087" s="80">
        <v>1.9048664E-2</v>
      </c>
      <c r="O2087" s="80">
        <v>2.6599238000000001E-3</v>
      </c>
      <c r="P2087" s="80">
        <v>0</v>
      </c>
      <c r="Q2087" s="80">
        <v>1.5975797E-3</v>
      </c>
      <c r="R2087" s="80">
        <v>1.1071638999999999E-5</v>
      </c>
      <c r="S2087" s="80">
        <v>1.104707E-4</v>
      </c>
      <c r="U2087" s="93">
        <f t="shared" si="376"/>
        <v>0.1261661896551724</v>
      </c>
    </row>
    <row r="2089" spans="1:21">
      <c r="B2089" s="81" t="s">
        <v>6499</v>
      </c>
    </row>
    <row r="2090" spans="1:21">
      <c r="A2090" s="41" t="s">
        <v>33</v>
      </c>
      <c r="B2090" s="94" t="s">
        <v>6500</v>
      </c>
      <c r="C2090" s="74">
        <f t="shared" ref="C2090:C2153" si="377">D2090+E2090+F2090+G2090</f>
        <v>3.2622323611799997</v>
      </c>
      <c r="D2090" s="74">
        <f t="shared" ref="D2090:D2153" si="378">J2090+K2090+L2090+M2090</f>
        <v>0.40688164499999996</v>
      </c>
      <c r="E2090" s="74">
        <f t="shared" ref="E2090:E2153" si="379">H2090+I2090+N2090</f>
        <v>1.576447607</v>
      </c>
      <c r="F2090" s="74">
        <f t="shared" ref="F2090:F2153" si="380">O2090+IF(P2090="x",0,P2090)+IF(Q2090="x",0,Q2090)+IF(R2090="x",0,R2090)+S2090</f>
        <v>0.51253751918000001</v>
      </c>
      <c r="G2090" s="98">
        <v>0.76636559000000004</v>
      </c>
      <c r="H2090" s="80">
        <v>0.16299627</v>
      </c>
      <c r="I2090" s="80">
        <v>9.8662737E-2</v>
      </c>
      <c r="J2090" s="80">
        <v>0.18233094999999999</v>
      </c>
      <c r="K2090" s="80">
        <v>0.14977589999999999</v>
      </c>
      <c r="L2090" s="80">
        <v>2.2534131999999998E-2</v>
      </c>
      <c r="M2090" s="80">
        <v>5.2240663E-2</v>
      </c>
      <c r="N2090" s="80">
        <v>1.3147886</v>
      </c>
      <c r="O2090" s="80">
        <v>0.47748750000000001</v>
      </c>
      <c r="P2090" s="80">
        <v>0</v>
      </c>
      <c r="Q2090" s="80">
        <v>3.02668E-2</v>
      </c>
      <c r="R2090" s="80">
        <v>6.2982048000000004E-4</v>
      </c>
      <c r="S2090" s="80">
        <v>4.1533986999999998E-3</v>
      </c>
      <c r="U2090" s="93">
        <f t="shared" ref="U2090:U2153" si="381">G2090/0.116</f>
        <v>6.6065999137931035</v>
      </c>
    </row>
    <row r="2091" spans="1:21">
      <c r="A2091" s="41" t="s">
        <v>33</v>
      </c>
      <c r="B2091" s="94" t="s">
        <v>6501</v>
      </c>
      <c r="C2091" s="74">
        <f t="shared" si="377"/>
        <v>2.7234062101899998</v>
      </c>
      <c r="D2091" s="74">
        <f t="shared" si="378"/>
        <v>0.34664218999999996</v>
      </c>
      <c r="E2091" s="74">
        <f t="shared" si="379"/>
        <v>1.3515256560000002</v>
      </c>
      <c r="F2091" s="74">
        <f t="shared" si="380"/>
        <v>0.36017098418999999</v>
      </c>
      <c r="G2091" s="98">
        <v>0.66506737999999999</v>
      </c>
      <c r="H2091" s="80">
        <v>0.14041449</v>
      </c>
      <c r="I2091" s="80">
        <v>8.6833566000000001E-2</v>
      </c>
      <c r="J2091" s="80">
        <v>0.15841325000000001</v>
      </c>
      <c r="K2091" s="80">
        <v>0.12830668000000001</v>
      </c>
      <c r="L2091" s="80">
        <v>1.6477027000000002E-2</v>
      </c>
      <c r="M2091" s="80">
        <v>4.3445233E-2</v>
      </c>
      <c r="N2091" s="80">
        <v>1.1242776000000001</v>
      </c>
      <c r="O2091" s="80">
        <v>0.32833467999999999</v>
      </c>
      <c r="P2091" s="80">
        <v>0</v>
      </c>
      <c r="Q2091" s="80">
        <v>2.7449754E-2</v>
      </c>
      <c r="R2091" s="80">
        <v>5.8234309E-4</v>
      </c>
      <c r="S2091" s="80">
        <v>3.8042071E-3</v>
      </c>
      <c r="U2091" s="93">
        <f t="shared" si="381"/>
        <v>5.7333394827586206</v>
      </c>
    </row>
    <row r="2092" spans="1:21">
      <c r="A2092" s="41" t="s">
        <v>17</v>
      </c>
      <c r="B2092" s="94" t="s">
        <v>6502</v>
      </c>
      <c r="C2092" s="74">
        <f t="shared" si="377"/>
        <v>5.1800677092999996E-4</v>
      </c>
      <c r="D2092" s="74">
        <f t="shared" si="378"/>
        <v>8.9783506099999993E-5</v>
      </c>
      <c r="E2092" s="74">
        <f t="shared" si="379"/>
        <v>2.4780225100000001E-4</v>
      </c>
      <c r="F2092" s="74">
        <f t="shared" si="380"/>
        <v>3.4288793830000006E-5</v>
      </c>
      <c r="G2092" s="98">
        <v>1.4613222E-4</v>
      </c>
      <c r="H2092" s="80">
        <v>2.3991281E-5</v>
      </c>
      <c r="I2092" s="80">
        <v>6.2222770000000001E-5</v>
      </c>
      <c r="J2092" s="80">
        <v>6.5975448999999999E-5</v>
      </c>
      <c r="K2092" s="80">
        <v>1.4957187000000001E-5</v>
      </c>
      <c r="L2092" s="80">
        <v>1.4189455E-6</v>
      </c>
      <c r="M2092" s="80">
        <v>7.4319246000000002E-6</v>
      </c>
      <c r="N2092" s="80">
        <v>1.6158820000000001E-4</v>
      </c>
      <c r="O2092" s="80">
        <v>2.9873594000000002E-5</v>
      </c>
      <c r="P2092" s="80">
        <v>0</v>
      </c>
      <c r="Q2092" s="80">
        <v>3.4232101999999998E-6</v>
      </c>
      <c r="R2092" s="80">
        <v>4.4246482000000002E-7</v>
      </c>
      <c r="S2092" s="80">
        <v>5.4952480999999999E-7</v>
      </c>
      <c r="U2092" s="93">
        <f t="shared" si="381"/>
        <v>1.2597605172413792E-3</v>
      </c>
    </row>
    <row r="2093" spans="1:21">
      <c r="A2093" s="41" t="s">
        <v>33</v>
      </c>
      <c r="B2093" s="94" t="s">
        <v>6503</v>
      </c>
      <c r="C2093" s="74">
        <f t="shared" si="377"/>
        <v>0</v>
      </c>
      <c r="D2093" s="74">
        <f t="shared" si="378"/>
        <v>0</v>
      </c>
      <c r="E2093" s="74">
        <f t="shared" si="379"/>
        <v>0</v>
      </c>
      <c r="F2093" s="74">
        <f t="shared" si="380"/>
        <v>0</v>
      </c>
      <c r="G2093" s="98">
        <v>0</v>
      </c>
      <c r="H2093" s="80">
        <v>0</v>
      </c>
      <c r="I2093" s="80">
        <v>0</v>
      </c>
      <c r="J2093" s="80">
        <v>0</v>
      </c>
      <c r="K2093" s="80">
        <v>0</v>
      </c>
      <c r="L2093" s="80">
        <v>0</v>
      </c>
      <c r="M2093" s="80">
        <v>0</v>
      </c>
      <c r="N2093" s="80">
        <v>0</v>
      </c>
      <c r="O2093" s="80">
        <v>0</v>
      </c>
      <c r="P2093" s="80">
        <v>0</v>
      </c>
      <c r="Q2093" s="80">
        <v>0</v>
      </c>
      <c r="R2093" s="80">
        <v>0</v>
      </c>
      <c r="S2093" s="80">
        <v>0</v>
      </c>
      <c r="U2093" s="93">
        <f t="shared" si="381"/>
        <v>0</v>
      </c>
    </row>
    <row r="2094" spans="1:21">
      <c r="A2094" s="41" t="s">
        <v>5709</v>
      </c>
      <c r="B2094" s="94" t="s">
        <v>6504</v>
      </c>
      <c r="C2094" s="74">
        <f t="shared" si="377"/>
        <v>0.16845429786000002</v>
      </c>
      <c r="D2094" s="74">
        <f t="shared" si="378"/>
        <v>3.100839574E-2</v>
      </c>
      <c r="E2094" s="74">
        <f t="shared" si="379"/>
        <v>7.8032678900000013E-2</v>
      </c>
      <c r="F2094" s="74">
        <f t="shared" si="380"/>
        <v>7.8713802199999999E-3</v>
      </c>
      <c r="G2094" s="98">
        <v>5.1541842999999997E-2</v>
      </c>
      <c r="H2094" s="80">
        <v>7.5041949000000004E-3</v>
      </c>
      <c r="I2094" s="80">
        <v>2.4151470000000001E-2</v>
      </c>
      <c r="J2094" s="80">
        <v>2.4337103999999998E-2</v>
      </c>
      <c r="K2094" s="80">
        <v>4.3292590000000002E-3</v>
      </c>
      <c r="L2094" s="80">
        <v>3.1185734000000002E-4</v>
      </c>
      <c r="M2094" s="80">
        <v>2.0301754000000001E-3</v>
      </c>
      <c r="N2094" s="80">
        <v>4.6377014000000001E-2</v>
      </c>
      <c r="O2094" s="80">
        <v>6.6611871000000003E-3</v>
      </c>
      <c r="P2094" s="80">
        <v>0</v>
      </c>
      <c r="Q2094" s="80">
        <v>9.0837939999999999E-4</v>
      </c>
      <c r="R2094" s="80">
        <v>1.4324587000000001E-4</v>
      </c>
      <c r="S2094" s="80">
        <v>1.5856784999999999E-4</v>
      </c>
      <c r="U2094" s="93">
        <f t="shared" si="381"/>
        <v>0.44432623275862065</v>
      </c>
    </row>
    <row r="2095" spans="1:21">
      <c r="A2095" s="41" t="s">
        <v>33</v>
      </c>
      <c r="B2095" s="94" t="s">
        <v>6505</v>
      </c>
      <c r="C2095" s="74">
        <f t="shared" si="377"/>
        <v>201.53846091957999</v>
      </c>
      <c r="D2095" s="74">
        <f t="shared" si="378"/>
        <v>2.4504843533000003</v>
      </c>
      <c r="E2095" s="74">
        <f t="shared" si="379"/>
        <v>198.39912116299999</v>
      </c>
      <c r="F2095" s="74">
        <f t="shared" si="380"/>
        <v>9.5529823279999995E-2</v>
      </c>
      <c r="G2095" s="98">
        <v>0.59332558000000002</v>
      </c>
      <c r="H2095" s="80">
        <v>8.8040762999999994E-2</v>
      </c>
      <c r="I2095" s="80">
        <v>3.2355504000000002</v>
      </c>
      <c r="J2095" s="80">
        <v>2.1750405000000002</v>
      </c>
      <c r="K2095" s="80">
        <v>0.24432618</v>
      </c>
      <c r="L2095" s="80">
        <v>2.4045883000000001E-3</v>
      </c>
      <c r="M2095" s="80">
        <v>2.8713084999999999E-2</v>
      </c>
      <c r="N2095" s="80">
        <v>195.07552999999999</v>
      </c>
      <c r="O2095" s="80">
        <v>8.1808457000000001E-2</v>
      </c>
      <c r="P2095" s="80">
        <v>0</v>
      </c>
      <c r="Q2095" s="80">
        <v>8.9435296999999993E-3</v>
      </c>
      <c r="R2095" s="80">
        <v>7.0945597999999999E-4</v>
      </c>
      <c r="S2095" s="80">
        <v>4.0683806000000001E-3</v>
      </c>
      <c r="U2095" s="93">
        <f t="shared" si="381"/>
        <v>5.1148756896551726</v>
      </c>
    </row>
    <row r="2096" spans="1:21">
      <c r="A2096" s="41" t="s">
        <v>33</v>
      </c>
      <c r="B2096" s="94" t="s">
        <v>6506</v>
      </c>
      <c r="C2096" s="74">
        <f t="shared" si="377"/>
        <v>0.46252657000000003</v>
      </c>
      <c r="D2096" s="74">
        <f t="shared" si="378"/>
        <v>4.2217969600000002E-2</v>
      </c>
      <c r="E2096" s="74">
        <f t="shared" si="379"/>
        <v>0.22766914599999999</v>
      </c>
      <c r="F2096" s="74">
        <f t="shared" si="380"/>
        <v>3.1196994400000001E-2</v>
      </c>
      <c r="G2096" s="98">
        <v>0.16144246000000001</v>
      </c>
      <c r="H2096" s="80">
        <v>3.2134390999999998E-2</v>
      </c>
      <c r="I2096" s="80">
        <v>2.5460255000000001E-2</v>
      </c>
      <c r="J2096" s="80">
        <v>1.9263064E-2</v>
      </c>
      <c r="K2096" s="80">
        <v>1.9962288000000002E-2</v>
      </c>
      <c r="L2096" s="80">
        <v>3.676048E-4</v>
      </c>
      <c r="M2096" s="80">
        <v>2.6250128000000002E-3</v>
      </c>
      <c r="N2096" s="80">
        <v>0.17007449999999999</v>
      </c>
      <c r="O2096" s="80">
        <v>3.3613319999999999E-3</v>
      </c>
      <c r="P2096" s="80">
        <v>0</v>
      </c>
      <c r="Q2096" s="80">
        <v>2.4387104999999999E-2</v>
      </c>
      <c r="R2096" s="80">
        <v>1.7418232000000001E-3</v>
      </c>
      <c r="S2096" s="80">
        <v>1.7067342E-3</v>
      </c>
      <c r="U2096" s="93">
        <f t="shared" si="381"/>
        <v>1.3917453448275863</v>
      </c>
    </row>
    <row r="2097" spans="1:21">
      <c r="A2097" s="41" t="s">
        <v>17</v>
      </c>
      <c r="B2097" s="94" t="s">
        <v>6507</v>
      </c>
      <c r="C2097" s="74">
        <f t="shared" si="377"/>
        <v>1.460322381E-2</v>
      </c>
      <c r="D2097" s="74">
        <f t="shared" si="378"/>
        <v>2.4180557439999997E-3</v>
      </c>
      <c r="E2097" s="74">
        <f t="shared" si="379"/>
        <v>6.8422323600000005E-3</v>
      </c>
      <c r="F2097" s="74">
        <f t="shared" si="380"/>
        <v>9.6860270600000005E-4</v>
      </c>
      <c r="G2097" s="98">
        <v>4.3743330000000002E-3</v>
      </c>
      <c r="H2097" s="80">
        <v>7.0817555999999995E-4</v>
      </c>
      <c r="I2097" s="80">
        <v>1.6525996E-3</v>
      </c>
      <c r="J2097" s="80">
        <v>1.6848726E-3</v>
      </c>
      <c r="K2097" s="80">
        <v>4.9259504000000003E-4</v>
      </c>
      <c r="L2097" s="80">
        <v>3.8956694000000003E-5</v>
      </c>
      <c r="M2097" s="80">
        <v>2.0163141000000001E-4</v>
      </c>
      <c r="N2097" s="80">
        <v>4.4814572000000004E-3</v>
      </c>
      <c r="O2097" s="80">
        <v>8.4660674000000004E-4</v>
      </c>
      <c r="P2097" s="80">
        <v>0</v>
      </c>
      <c r="Q2097" s="80">
        <v>9.1254923999999998E-5</v>
      </c>
      <c r="R2097" s="80">
        <v>1.4298303E-5</v>
      </c>
      <c r="S2097" s="80">
        <v>1.6442739000000001E-5</v>
      </c>
      <c r="U2097" s="93">
        <f t="shared" si="381"/>
        <v>3.7709767241379311E-2</v>
      </c>
    </row>
    <row r="2098" spans="1:21">
      <c r="A2098" s="41" t="s">
        <v>17</v>
      </c>
      <c r="B2098" s="94" t="s">
        <v>6508</v>
      </c>
      <c r="C2098" s="74">
        <f t="shared" si="377"/>
        <v>6.799851736499999E-3</v>
      </c>
      <c r="D2098" s="74">
        <f t="shared" si="378"/>
        <v>1.3936383929999997E-3</v>
      </c>
      <c r="E2098" s="74">
        <f t="shared" si="379"/>
        <v>3.2016052300000001E-3</v>
      </c>
      <c r="F2098" s="74">
        <f t="shared" si="380"/>
        <v>2.760339135E-4</v>
      </c>
      <c r="G2098" s="98">
        <v>1.9285742E-3</v>
      </c>
      <c r="H2098" s="80">
        <v>2.8408182999999998E-4</v>
      </c>
      <c r="I2098" s="80">
        <v>1.2003769000000001E-3</v>
      </c>
      <c r="J2098" s="80">
        <v>1.1632433999999999E-3</v>
      </c>
      <c r="K2098" s="80">
        <v>1.5622134999999999E-4</v>
      </c>
      <c r="L2098" s="80">
        <v>1.0432366000000001E-5</v>
      </c>
      <c r="M2098" s="80">
        <v>6.3741277000000003E-5</v>
      </c>
      <c r="N2098" s="80">
        <v>1.7171465000000001E-3</v>
      </c>
      <c r="O2098" s="80">
        <v>2.3916481999999999E-4</v>
      </c>
      <c r="P2098" s="80">
        <v>0</v>
      </c>
      <c r="Q2098" s="80">
        <v>2.9525138E-5</v>
      </c>
      <c r="R2098" s="80">
        <v>2.1301861999999999E-6</v>
      </c>
      <c r="S2098" s="80">
        <v>5.2137693E-6</v>
      </c>
      <c r="U2098" s="93">
        <f t="shared" si="381"/>
        <v>1.6625639655172414E-2</v>
      </c>
    </row>
    <row r="2099" spans="1:21">
      <c r="A2099" s="41" t="s">
        <v>34</v>
      </c>
      <c r="B2099" s="94" t="s">
        <v>6509</v>
      </c>
      <c r="C2099" s="74">
        <f t="shared" si="377"/>
        <v>70.475231530000002</v>
      </c>
      <c r="D2099" s="74">
        <f t="shared" si="378"/>
        <v>7.0690575300000003</v>
      </c>
      <c r="E2099" s="74">
        <f t="shared" si="379"/>
        <v>47.548418600000005</v>
      </c>
      <c r="F2099" s="74">
        <f t="shared" si="380"/>
        <v>5.7937783999999999</v>
      </c>
      <c r="G2099" s="98">
        <v>10.063977</v>
      </c>
      <c r="H2099" s="80">
        <v>4.8152254000000001</v>
      </c>
      <c r="I2099" s="80">
        <v>3.5989662</v>
      </c>
      <c r="J2099" s="80">
        <v>2.3280481000000002</v>
      </c>
      <c r="K2099" s="80">
        <v>2.8098353999999999</v>
      </c>
      <c r="L2099" s="80">
        <v>0.30044792999999997</v>
      </c>
      <c r="M2099" s="80">
        <v>1.6307261</v>
      </c>
      <c r="N2099" s="80">
        <v>39.134227000000003</v>
      </c>
      <c r="O2099" s="80">
        <v>4.4374517999999998</v>
      </c>
      <c r="P2099" s="80">
        <v>0</v>
      </c>
      <c r="Q2099" s="80">
        <v>0.35550211999999998</v>
      </c>
      <c r="R2099" s="80">
        <v>0.89775729000000004</v>
      </c>
      <c r="S2099" s="80">
        <v>0.10306719</v>
      </c>
      <c r="U2099" s="93">
        <f t="shared" si="381"/>
        <v>86.758422413793099</v>
      </c>
    </row>
    <row r="2100" spans="1:21">
      <c r="A2100" s="41" t="s">
        <v>34</v>
      </c>
      <c r="B2100" s="94" t="s">
        <v>6510</v>
      </c>
      <c r="C2100" s="74">
        <f t="shared" si="377"/>
        <v>43.451402244999997</v>
      </c>
      <c r="D2100" s="74">
        <f t="shared" si="378"/>
        <v>4.3083336000000001</v>
      </c>
      <c r="E2100" s="74">
        <f t="shared" si="379"/>
        <v>28.1096851</v>
      </c>
      <c r="F2100" s="74">
        <f t="shared" si="380"/>
        <v>3.8481733450000002</v>
      </c>
      <c r="G2100" s="98">
        <v>7.1852102000000002</v>
      </c>
      <c r="H2100" s="80">
        <v>2.7203930999999999</v>
      </c>
      <c r="I2100" s="80">
        <v>2.4323739999999998</v>
      </c>
      <c r="J2100" s="80">
        <v>1.5015270000000001</v>
      </c>
      <c r="K2100" s="80">
        <v>1.7231304000000001</v>
      </c>
      <c r="L2100" s="80">
        <v>0.15665746</v>
      </c>
      <c r="M2100" s="80">
        <v>0.92701873999999995</v>
      </c>
      <c r="N2100" s="80">
        <v>22.956918000000002</v>
      </c>
      <c r="O2100" s="80">
        <v>3.0155525000000001</v>
      </c>
      <c r="P2100" s="80">
        <v>0</v>
      </c>
      <c r="Q2100" s="80">
        <v>0.23945664</v>
      </c>
      <c r="R2100" s="80">
        <v>0.51657544</v>
      </c>
      <c r="S2100" s="80">
        <v>7.6588765000000003E-2</v>
      </c>
      <c r="U2100" s="93">
        <f t="shared" si="381"/>
        <v>61.941467241379307</v>
      </c>
    </row>
    <row r="2101" spans="1:21">
      <c r="A2101" s="41" t="s">
        <v>34</v>
      </c>
      <c r="B2101" s="94" t="s">
        <v>6511</v>
      </c>
      <c r="C2101" s="74">
        <f t="shared" si="377"/>
        <v>636.58465580999996</v>
      </c>
      <c r="D2101" s="74">
        <f t="shared" si="378"/>
        <v>56.392931789999999</v>
      </c>
      <c r="E2101" s="74">
        <f t="shared" si="379"/>
        <v>373.63220900000005</v>
      </c>
      <c r="F2101" s="74">
        <f t="shared" si="380"/>
        <v>15.50178502</v>
      </c>
      <c r="G2101" s="98">
        <v>191.05772999999999</v>
      </c>
      <c r="H2101" s="80">
        <v>53.459257000000001</v>
      </c>
      <c r="I2101" s="80">
        <v>27.133382000000001</v>
      </c>
      <c r="J2101" s="80">
        <v>21.748598999999999</v>
      </c>
      <c r="K2101" s="80">
        <v>30.773924999999998</v>
      </c>
      <c r="L2101" s="80">
        <v>0.46672798999999998</v>
      </c>
      <c r="M2101" s="80">
        <v>3.4036797999999999</v>
      </c>
      <c r="N2101" s="80">
        <v>293.03957000000003</v>
      </c>
      <c r="O2101" s="80">
        <v>2.9476136999999998</v>
      </c>
      <c r="P2101" s="80">
        <v>0</v>
      </c>
      <c r="Q2101" s="80">
        <v>11.272971999999999</v>
      </c>
      <c r="R2101" s="80">
        <v>0.32566424999999999</v>
      </c>
      <c r="S2101" s="80">
        <v>0.95553507000000004</v>
      </c>
      <c r="U2101" s="93">
        <f t="shared" si="381"/>
        <v>1647.0493965517239</v>
      </c>
    </row>
    <row r="2102" spans="1:21">
      <c r="A2102" s="41" t="s">
        <v>34</v>
      </c>
      <c r="B2102" s="94" t="s">
        <v>6512</v>
      </c>
      <c r="C2102" s="74">
        <f t="shared" si="377"/>
        <v>537.58783748999997</v>
      </c>
      <c r="D2102" s="74">
        <f t="shared" si="378"/>
        <v>47.849449530000001</v>
      </c>
      <c r="E2102" s="74">
        <f t="shared" si="379"/>
        <v>308.55653599999999</v>
      </c>
      <c r="F2102" s="74">
        <f t="shared" si="380"/>
        <v>15.55612196</v>
      </c>
      <c r="G2102" s="98">
        <v>165.62573</v>
      </c>
      <c r="H2102" s="80">
        <v>43.886994000000001</v>
      </c>
      <c r="I2102" s="80">
        <v>24.000342</v>
      </c>
      <c r="J2102" s="80">
        <v>18.837070000000001</v>
      </c>
      <c r="K2102" s="80">
        <v>25.520392999999999</v>
      </c>
      <c r="L2102" s="80">
        <v>0.42504043000000002</v>
      </c>
      <c r="M2102" s="80">
        <v>3.0669461</v>
      </c>
      <c r="N2102" s="80">
        <v>240.66919999999999</v>
      </c>
      <c r="O2102" s="80">
        <v>3.1566318999999998</v>
      </c>
      <c r="P2102" s="80">
        <v>0</v>
      </c>
      <c r="Q2102" s="80">
        <v>11.253244</v>
      </c>
      <c r="R2102" s="80">
        <v>0.26727179000000001</v>
      </c>
      <c r="S2102" s="80">
        <v>0.87897426999999995</v>
      </c>
      <c r="U2102" s="93">
        <f t="shared" si="381"/>
        <v>1427.8080172413793</v>
      </c>
    </row>
    <row r="2103" spans="1:21">
      <c r="A2103" s="41" t="s">
        <v>34</v>
      </c>
      <c r="B2103" s="94" t="s">
        <v>6513</v>
      </c>
      <c r="C2103" s="74">
        <f t="shared" si="377"/>
        <v>542.03518654000004</v>
      </c>
      <c r="D2103" s="74">
        <f t="shared" si="378"/>
        <v>48.276523960000006</v>
      </c>
      <c r="E2103" s="74">
        <f t="shared" si="379"/>
        <v>311.260964</v>
      </c>
      <c r="F2103" s="74">
        <f t="shared" si="380"/>
        <v>15.401528579999999</v>
      </c>
      <c r="G2103" s="98">
        <v>167.09617</v>
      </c>
      <c r="H2103" s="80">
        <v>44.295881000000001</v>
      </c>
      <c r="I2103" s="80">
        <v>24.149132999999999</v>
      </c>
      <c r="J2103" s="80">
        <v>19.003610999999999</v>
      </c>
      <c r="K2103" s="80">
        <v>25.757149999999999</v>
      </c>
      <c r="L2103" s="80">
        <v>0.42750495999999999</v>
      </c>
      <c r="M2103" s="80">
        <v>3.0882580000000002</v>
      </c>
      <c r="N2103" s="80">
        <v>242.81594999999999</v>
      </c>
      <c r="O2103" s="80">
        <v>3.1621910999999998</v>
      </c>
      <c r="P2103" s="80">
        <v>0</v>
      </c>
      <c r="Q2103" s="80">
        <v>11.092001</v>
      </c>
      <c r="R2103" s="80">
        <v>0.26895242000000003</v>
      </c>
      <c r="S2103" s="80">
        <v>0.87838406000000002</v>
      </c>
      <c r="U2103" s="93">
        <f t="shared" si="381"/>
        <v>1440.4842241379311</v>
      </c>
    </row>
    <row r="2104" spans="1:21">
      <c r="A2104" s="41" t="s">
        <v>17</v>
      </c>
      <c r="B2104" s="94" t="s">
        <v>6514</v>
      </c>
      <c r="C2104" s="74">
        <f t="shared" si="377"/>
        <v>38.7427044047</v>
      </c>
      <c r="D2104" s="74">
        <f t="shared" si="378"/>
        <v>6.3349177900000004</v>
      </c>
      <c r="E2104" s="74">
        <f t="shared" si="379"/>
        <v>16.029667199999999</v>
      </c>
      <c r="F2104" s="74">
        <f t="shared" si="380"/>
        <v>2.5813284147000002</v>
      </c>
      <c r="G2104" s="98">
        <v>13.796791000000001</v>
      </c>
      <c r="H2104" s="80">
        <v>1.6166365</v>
      </c>
      <c r="I2104" s="80">
        <v>2.6007237000000001</v>
      </c>
      <c r="J2104" s="80">
        <v>2.6514848999999998</v>
      </c>
      <c r="K2104" s="80">
        <v>3.0954811000000002</v>
      </c>
      <c r="L2104" s="80">
        <v>0.14691821999999999</v>
      </c>
      <c r="M2104" s="80">
        <v>0.44103356999999999</v>
      </c>
      <c r="N2104" s="80">
        <v>11.812307000000001</v>
      </c>
      <c r="O2104" s="80">
        <v>2.0893342000000001</v>
      </c>
      <c r="P2104" s="80">
        <v>0</v>
      </c>
      <c r="Q2104" s="80">
        <v>0.26650680999999998</v>
      </c>
      <c r="R2104" s="80">
        <v>8.5803947000000005E-3</v>
      </c>
      <c r="S2104" s="80">
        <v>0.21690701000000001</v>
      </c>
      <c r="U2104" s="93">
        <f t="shared" si="381"/>
        <v>118.93785344827586</v>
      </c>
    </row>
    <row r="2105" spans="1:21">
      <c r="A2105" s="41" t="s">
        <v>33</v>
      </c>
      <c r="B2105" s="94" t="s">
        <v>6515</v>
      </c>
      <c r="C2105" s="74">
        <f t="shared" si="377"/>
        <v>0.13768738869</v>
      </c>
      <c r="D2105" s="74">
        <f t="shared" si="378"/>
        <v>9.0029740600000002E-3</v>
      </c>
      <c r="E2105" s="74">
        <f t="shared" si="379"/>
        <v>5.56784694E-2</v>
      </c>
      <c r="F2105" s="74">
        <f t="shared" si="380"/>
        <v>2.221504723E-2</v>
      </c>
      <c r="G2105" s="98">
        <v>5.0790898000000001E-2</v>
      </c>
      <c r="H2105" s="80">
        <v>1.0263E-2</v>
      </c>
      <c r="I2105" s="80">
        <v>9.2495293999999995E-3</v>
      </c>
      <c r="J2105" s="80">
        <v>5.1007965000000001E-3</v>
      </c>
      <c r="K2105" s="80">
        <v>2.8949023000000001E-3</v>
      </c>
      <c r="L2105" s="80">
        <v>1.9952513999999999E-4</v>
      </c>
      <c r="M2105" s="80">
        <v>8.0775012000000005E-4</v>
      </c>
      <c r="N2105" s="80">
        <v>3.6165940000000001E-2</v>
      </c>
      <c r="O2105" s="80">
        <v>2.2448601E-3</v>
      </c>
      <c r="P2105" s="80">
        <v>0</v>
      </c>
      <c r="Q2105" s="80">
        <v>1.6865397000000001E-2</v>
      </c>
      <c r="R2105" s="80">
        <v>6.7945112999999999E-4</v>
      </c>
      <c r="S2105" s="80">
        <v>2.4253389999999999E-3</v>
      </c>
      <c r="U2105" s="93">
        <f t="shared" si="381"/>
        <v>0.43785256896551722</v>
      </c>
    </row>
    <row r="2106" spans="1:21">
      <c r="A2106" s="41" t="s">
        <v>33</v>
      </c>
      <c r="B2106" s="94" t="s">
        <v>6516</v>
      </c>
      <c r="C2106" s="74">
        <f t="shared" si="377"/>
        <v>0.10622520889000001</v>
      </c>
      <c r="D2106" s="74">
        <f t="shared" si="378"/>
        <v>6.8711287600000011E-3</v>
      </c>
      <c r="E2106" s="74">
        <f t="shared" si="379"/>
        <v>4.6385029799999998E-2</v>
      </c>
      <c r="F2106" s="74">
        <f t="shared" si="380"/>
        <v>1.7041102329999998E-2</v>
      </c>
      <c r="G2106" s="98">
        <v>3.5927948000000001E-2</v>
      </c>
      <c r="H2106" s="80">
        <v>8.9311356000000008E-3</v>
      </c>
      <c r="I2106" s="80">
        <v>7.2168531999999997E-3</v>
      </c>
      <c r="J2106" s="80">
        <v>3.9414411E-3</v>
      </c>
      <c r="K2106" s="80">
        <v>2.1002216E-3</v>
      </c>
      <c r="L2106" s="80">
        <v>1.5766348E-4</v>
      </c>
      <c r="M2106" s="80">
        <v>6.7180257999999995E-4</v>
      </c>
      <c r="N2106" s="80">
        <v>3.0237040999999999E-2</v>
      </c>
      <c r="O2106" s="80">
        <v>2.3278474000000002E-3</v>
      </c>
      <c r="P2106" s="80">
        <v>0</v>
      </c>
      <c r="Q2106" s="80">
        <v>1.2890235E-2</v>
      </c>
      <c r="R2106" s="80">
        <v>4.7605373E-4</v>
      </c>
      <c r="S2106" s="80">
        <v>1.3469662000000001E-3</v>
      </c>
      <c r="U2106" s="93">
        <f t="shared" si="381"/>
        <v>0.30972368965517239</v>
      </c>
    </row>
    <row r="2107" spans="1:21">
      <c r="A2107" s="41" t="s">
        <v>17</v>
      </c>
      <c r="B2107" s="94" t="s">
        <v>6517</v>
      </c>
      <c r="C2107" s="74">
        <f t="shared" si="377"/>
        <v>1.0239555302399999E-3</v>
      </c>
      <c r="D2107" s="74">
        <f t="shared" si="378"/>
        <v>1.9788048979999998E-4</v>
      </c>
      <c r="E2107" s="74">
        <f t="shared" si="379"/>
        <v>4.73663498E-4</v>
      </c>
      <c r="F2107" s="74">
        <f t="shared" si="380"/>
        <v>4.0122792440000005E-5</v>
      </c>
      <c r="G2107" s="98">
        <v>3.1228875000000001E-4</v>
      </c>
      <c r="H2107" s="80">
        <v>4.4191367999999998E-5</v>
      </c>
      <c r="I2107" s="80">
        <v>1.6524435E-4</v>
      </c>
      <c r="J2107" s="80">
        <v>1.6115307E-4</v>
      </c>
      <c r="K2107" s="80">
        <v>2.3654562000000002E-5</v>
      </c>
      <c r="L2107" s="80">
        <v>1.5282888000000001E-6</v>
      </c>
      <c r="M2107" s="80">
        <v>1.1544569E-5</v>
      </c>
      <c r="N2107" s="80">
        <v>2.6422777999999999E-4</v>
      </c>
      <c r="O2107" s="80">
        <v>3.3785838000000002E-5</v>
      </c>
      <c r="P2107" s="80">
        <v>0</v>
      </c>
      <c r="Q2107" s="80">
        <v>5.0483998999999999E-6</v>
      </c>
      <c r="R2107" s="80">
        <v>4.1619567E-7</v>
      </c>
      <c r="S2107" s="80">
        <v>8.7235886999999999E-7</v>
      </c>
      <c r="U2107" s="93">
        <f t="shared" si="381"/>
        <v>2.6921443965517242E-3</v>
      </c>
    </row>
    <row r="2108" spans="1:21">
      <c r="A2108" s="41" t="s">
        <v>34</v>
      </c>
      <c r="B2108" s="94" t="s">
        <v>6518</v>
      </c>
      <c r="C2108" s="74">
        <f t="shared" si="377"/>
        <v>0.28273756851999998</v>
      </c>
      <c r="D2108" s="74">
        <f t="shared" si="378"/>
        <v>4.834061337E-2</v>
      </c>
      <c r="E2108" s="74">
        <f t="shared" si="379"/>
        <v>0.132434889</v>
      </c>
      <c r="F2108" s="74">
        <f t="shared" si="380"/>
        <v>1.9121572150000002E-2</v>
      </c>
      <c r="G2108" s="98">
        <v>8.2840494000000001E-2</v>
      </c>
      <c r="H2108" s="80">
        <v>1.2925027E-2</v>
      </c>
      <c r="I2108" s="80">
        <v>3.3632895000000003E-2</v>
      </c>
      <c r="J2108" s="80">
        <v>3.4944912000000002E-2</v>
      </c>
      <c r="K2108" s="80">
        <v>9.0333601999999999E-3</v>
      </c>
      <c r="L2108" s="80">
        <v>8.2772116999999998E-4</v>
      </c>
      <c r="M2108" s="80">
        <v>3.53462E-3</v>
      </c>
      <c r="N2108" s="80">
        <v>8.5876966999999998E-2</v>
      </c>
      <c r="O2108" s="80">
        <v>1.6802355000000001E-2</v>
      </c>
      <c r="P2108" s="80">
        <v>0</v>
      </c>
      <c r="Q2108" s="80">
        <v>1.8111276E-3</v>
      </c>
      <c r="R2108" s="80">
        <v>2.1202204E-4</v>
      </c>
      <c r="S2108" s="80">
        <v>2.9606750999999998E-4</v>
      </c>
      <c r="U2108" s="93">
        <f t="shared" si="381"/>
        <v>0.7141421896551724</v>
      </c>
    </row>
    <row r="2109" spans="1:21">
      <c r="A2109" s="41" t="s">
        <v>17</v>
      </c>
      <c r="B2109" s="94" t="s">
        <v>6519</v>
      </c>
      <c r="C2109" s="74">
        <f t="shared" si="377"/>
        <v>1.69643014396E-2</v>
      </c>
      <c r="D2109" s="74">
        <f t="shared" si="378"/>
        <v>3.329493478E-3</v>
      </c>
      <c r="E2109" s="74">
        <f t="shared" si="379"/>
        <v>7.5213548199999994E-3</v>
      </c>
      <c r="F2109" s="74">
        <f t="shared" si="380"/>
        <v>5.6163094159999993E-4</v>
      </c>
      <c r="G2109" s="98">
        <v>5.5518221999999997E-3</v>
      </c>
      <c r="H2109" s="80">
        <v>7.0624491999999998E-4</v>
      </c>
      <c r="I2109" s="80">
        <v>2.8595657999999999E-3</v>
      </c>
      <c r="J2109" s="80">
        <v>2.731842E-3</v>
      </c>
      <c r="K2109" s="80">
        <v>4.2626399000000002E-4</v>
      </c>
      <c r="L2109" s="80">
        <v>2.3521898E-5</v>
      </c>
      <c r="M2109" s="80">
        <v>1.4786559000000001E-4</v>
      </c>
      <c r="N2109" s="80">
        <v>3.9555440999999997E-3</v>
      </c>
      <c r="O2109" s="80">
        <v>4.7781248999999998E-4</v>
      </c>
      <c r="P2109" s="80">
        <v>0</v>
      </c>
      <c r="Q2109" s="80">
        <v>6.5683969000000005E-5</v>
      </c>
      <c r="R2109" s="80">
        <v>4.9385215999999998E-6</v>
      </c>
      <c r="S2109" s="80">
        <v>1.3195961E-5</v>
      </c>
      <c r="U2109" s="93">
        <f t="shared" si="381"/>
        <v>4.7860536206896544E-2</v>
      </c>
    </row>
    <row r="2110" spans="1:21">
      <c r="A2110" s="41" t="s">
        <v>17</v>
      </c>
      <c r="B2110" s="94" t="s">
        <v>6520</v>
      </c>
      <c r="C2110" s="74">
        <f t="shared" si="377"/>
        <v>1.4310190621E-2</v>
      </c>
      <c r="D2110" s="74">
        <f t="shared" si="378"/>
        <v>2.3765123950000005E-3</v>
      </c>
      <c r="E2110" s="74">
        <f t="shared" si="379"/>
        <v>6.9801052300000003E-3</v>
      </c>
      <c r="F2110" s="74">
        <f t="shared" si="380"/>
        <v>1.258858496E-3</v>
      </c>
      <c r="G2110" s="98">
        <v>3.6947145000000002E-3</v>
      </c>
      <c r="H2110" s="80">
        <v>6.7388813000000001E-4</v>
      </c>
      <c r="I2110" s="80">
        <v>1.403016E-3</v>
      </c>
      <c r="J2110" s="80">
        <v>1.6044989000000001E-3</v>
      </c>
      <c r="K2110" s="80">
        <v>4.9239854999999998E-4</v>
      </c>
      <c r="L2110" s="80">
        <v>5.4659515000000002E-5</v>
      </c>
      <c r="M2110" s="80">
        <v>2.2495543000000001E-4</v>
      </c>
      <c r="N2110" s="80">
        <v>4.9032010999999999E-3</v>
      </c>
      <c r="O2110" s="80">
        <v>1.1186486000000001E-3</v>
      </c>
      <c r="P2110" s="80">
        <v>0</v>
      </c>
      <c r="Q2110" s="80">
        <v>1.105747E-4</v>
      </c>
      <c r="R2110" s="80">
        <v>1.2789269E-5</v>
      </c>
      <c r="S2110" s="80">
        <v>1.6845927000000001E-5</v>
      </c>
      <c r="U2110" s="93">
        <f t="shared" si="381"/>
        <v>3.1850987068965518E-2</v>
      </c>
    </row>
    <row r="2111" spans="1:21">
      <c r="A2111" s="41" t="s">
        <v>17</v>
      </c>
      <c r="B2111" s="94" t="s">
        <v>6521</v>
      </c>
      <c r="C2111" s="74">
        <f t="shared" si="377"/>
        <v>4.8110035859999999E-4</v>
      </c>
      <c r="D2111" s="74">
        <f t="shared" si="378"/>
        <v>8.7037541200000003E-5</v>
      </c>
      <c r="E2111" s="74">
        <f t="shared" si="379"/>
        <v>2.27018271E-4</v>
      </c>
      <c r="F2111" s="74">
        <f t="shared" si="380"/>
        <v>2.7517636400000001E-5</v>
      </c>
      <c r="G2111" s="98">
        <v>1.3952691E-4</v>
      </c>
      <c r="H2111" s="80">
        <v>2.1602197E-5</v>
      </c>
      <c r="I2111" s="80">
        <v>6.4991674000000005E-5</v>
      </c>
      <c r="J2111" s="80">
        <v>6.6298945999999996E-5</v>
      </c>
      <c r="K2111" s="80">
        <v>1.3425654999999999E-5</v>
      </c>
      <c r="L2111" s="80">
        <v>1.1297769E-6</v>
      </c>
      <c r="M2111" s="80">
        <v>6.1831632999999998E-6</v>
      </c>
      <c r="N2111" s="80">
        <v>1.404244E-4</v>
      </c>
      <c r="O2111" s="80">
        <v>2.3647463999999998E-5</v>
      </c>
      <c r="P2111" s="80">
        <v>0</v>
      </c>
      <c r="Q2111" s="80">
        <v>2.8733981000000002E-6</v>
      </c>
      <c r="R2111" s="80">
        <v>5.0978222999999999E-7</v>
      </c>
      <c r="S2111" s="80">
        <v>4.8699206999999999E-7</v>
      </c>
      <c r="U2111" s="93">
        <f t="shared" si="381"/>
        <v>1.2028181896551725E-3</v>
      </c>
    </row>
    <row r="2112" spans="1:21">
      <c r="A2112" s="41" t="s">
        <v>17</v>
      </c>
      <c r="B2112" s="94" t="s">
        <v>6522</v>
      </c>
      <c r="C2112" s="74">
        <f t="shared" si="377"/>
        <v>9.6316425309999991E-4</v>
      </c>
      <c r="D2112" s="74">
        <f t="shared" si="378"/>
        <v>1.648894493E-4</v>
      </c>
      <c r="E2112" s="74">
        <f t="shared" si="379"/>
        <v>4.5383155E-4</v>
      </c>
      <c r="F2112" s="74">
        <f t="shared" si="380"/>
        <v>7.23690138E-5</v>
      </c>
      <c r="G2112" s="98">
        <v>2.7207423999999999E-4</v>
      </c>
      <c r="H2112" s="80">
        <v>4.3827810000000001E-5</v>
      </c>
      <c r="I2112" s="80">
        <v>1.1398353000000001E-4</v>
      </c>
      <c r="J2112" s="80">
        <v>1.1983249999999999E-4</v>
      </c>
      <c r="K2112" s="80">
        <v>2.9537582000000001E-5</v>
      </c>
      <c r="L2112" s="80">
        <v>3.0105402999999999E-6</v>
      </c>
      <c r="M2112" s="80">
        <v>1.2508827E-5</v>
      </c>
      <c r="N2112" s="80">
        <v>2.9602021E-4</v>
      </c>
      <c r="O2112" s="80">
        <v>6.4107668999999998E-5</v>
      </c>
      <c r="P2112" s="80">
        <v>0</v>
      </c>
      <c r="Q2112" s="80">
        <v>5.8732764000000001E-6</v>
      </c>
      <c r="R2112" s="80">
        <v>1.3677189E-6</v>
      </c>
      <c r="S2112" s="80">
        <v>1.0203495E-6</v>
      </c>
      <c r="U2112" s="93">
        <f t="shared" si="381"/>
        <v>2.3454675862068963E-3</v>
      </c>
    </row>
    <row r="2113" spans="1:21">
      <c r="A2113" s="41" t="s">
        <v>5709</v>
      </c>
      <c r="B2113" s="94" t="s">
        <v>6523</v>
      </c>
      <c r="C2113" s="74">
        <f t="shared" si="377"/>
        <v>7962.8063389999988</v>
      </c>
      <c r="D2113" s="74">
        <f t="shared" si="378"/>
        <v>993.33757799999989</v>
      </c>
      <c r="E2113" s="74">
        <f t="shared" si="379"/>
        <v>4430.3136999999997</v>
      </c>
      <c r="F2113" s="74">
        <f t="shared" si="380"/>
        <v>840.88716099999999</v>
      </c>
      <c r="G2113" s="98">
        <v>1698.2679000000001</v>
      </c>
      <c r="H2113" s="80">
        <v>443.86442</v>
      </c>
      <c r="I2113" s="80">
        <v>381.13078000000002</v>
      </c>
      <c r="J2113" s="80">
        <v>335.66183999999998</v>
      </c>
      <c r="K2113" s="80">
        <v>442.27893999999998</v>
      </c>
      <c r="L2113" s="80">
        <v>41.810397999999999</v>
      </c>
      <c r="M2113" s="80">
        <v>173.5864</v>
      </c>
      <c r="N2113" s="80">
        <v>3605.3184999999999</v>
      </c>
      <c r="O2113" s="80">
        <v>703.23643000000004</v>
      </c>
      <c r="P2113" s="80">
        <v>0</v>
      </c>
      <c r="Q2113" s="80">
        <v>50.569673999999999</v>
      </c>
      <c r="R2113" s="80">
        <v>70.631770000000003</v>
      </c>
      <c r="S2113" s="80">
        <v>16.449287000000002</v>
      </c>
      <c r="U2113" s="93">
        <f t="shared" si="381"/>
        <v>14640.240517241378</v>
      </c>
    </row>
    <row r="2114" spans="1:21">
      <c r="A2114" s="41" t="s">
        <v>33</v>
      </c>
      <c r="B2114" s="94" t="s">
        <v>6524</v>
      </c>
      <c r="C2114" s="74">
        <f t="shared" si="377"/>
        <v>0.82414934623000002</v>
      </c>
      <c r="D2114" s="74">
        <f t="shared" si="378"/>
        <v>2.3342423330000001E-2</v>
      </c>
      <c r="E2114" s="74">
        <f t="shared" si="379"/>
        <v>0.68650625399999998</v>
      </c>
      <c r="F2114" s="74">
        <f t="shared" si="380"/>
        <v>1.4416907900000001E-2</v>
      </c>
      <c r="G2114" s="98">
        <v>9.9883761000000001E-2</v>
      </c>
      <c r="H2114" s="80">
        <v>1.6538963E-2</v>
      </c>
      <c r="I2114" s="80">
        <v>1.6396061E-2</v>
      </c>
      <c r="J2114" s="80">
        <v>9.7030893000000003E-3</v>
      </c>
      <c r="K2114" s="80">
        <v>1.0417701E-2</v>
      </c>
      <c r="L2114" s="80">
        <v>8.3132973000000002E-4</v>
      </c>
      <c r="M2114" s="80">
        <v>2.3903033E-3</v>
      </c>
      <c r="N2114" s="80">
        <v>0.65357122999999995</v>
      </c>
      <c r="O2114" s="80">
        <v>3.4274521000000001E-3</v>
      </c>
      <c r="P2114" s="80">
        <v>0</v>
      </c>
      <c r="Q2114" s="80">
        <v>9.9121542999999999E-3</v>
      </c>
      <c r="R2114" s="80">
        <v>2.6453668E-4</v>
      </c>
      <c r="S2114" s="80">
        <v>8.1276481999999998E-4</v>
      </c>
      <c r="U2114" s="93">
        <f t="shared" si="381"/>
        <v>0.8610669051724138</v>
      </c>
    </row>
    <row r="2115" spans="1:21">
      <c r="A2115" s="41" t="s">
        <v>33</v>
      </c>
      <c r="B2115" s="94" t="s">
        <v>6525</v>
      </c>
      <c r="C2115" s="74">
        <f t="shared" si="377"/>
        <v>0.43141872513999996</v>
      </c>
      <c r="D2115" s="74">
        <f t="shared" si="378"/>
        <v>3.5378718810000001E-2</v>
      </c>
      <c r="E2115" s="74">
        <f t="shared" si="379"/>
        <v>0.20049196699999999</v>
      </c>
      <c r="F2115" s="74">
        <f t="shared" si="380"/>
        <v>3.7826809330000002E-2</v>
      </c>
      <c r="G2115" s="98">
        <v>0.15772122999999999</v>
      </c>
      <c r="H2115" s="80">
        <v>2.9666569E-2</v>
      </c>
      <c r="I2115" s="80">
        <v>2.1524117999999998E-2</v>
      </c>
      <c r="J2115" s="80">
        <v>1.7810574999999999E-2</v>
      </c>
      <c r="K2115" s="80">
        <v>1.4873651999999999E-2</v>
      </c>
      <c r="L2115" s="80">
        <v>3.8259931000000002E-4</v>
      </c>
      <c r="M2115" s="80">
        <v>2.3118925E-3</v>
      </c>
      <c r="N2115" s="80">
        <v>0.14930128000000001</v>
      </c>
      <c r="O2115" s="80">
        <v>1.5631315999999999E-2</v>
      </c>
      <c r="P2115" s="80">
        <v>0</v>
      </c>
      <c r="Q2115" s="80">
        <v>1.9915309999999999E-2</v>
      </c>
      <c r="R2115" s="80">
        <v>5.7810543E-4</v>
      </c>
      <c r="S2115" s="80">
        <v>1.7020779000000001E-3</v>
      </c>
      <c r="U2115" s="93">
        <f t="shared" si="381"/>
        <v>1.3596657758620687</v>
      </c>
    </row>
    <row r="2116" spans="1:21">
      <c r="A2116" s="41" t="s">
        <v>33</v>
      </c>
      <c r="B2116" s="94" t="s">
        <v>6526</v>
      </c>
      <c r="C2116" s="74">
        <f t="shared" si="377"/>
        <v>0.31313359213000003</v>
      </c>
      <c r="D2116" s="74">
        <f t="shared" si="378"/>
        <v>1.8519958539999999E-2</v>
      </c>
      <c r="E2116" s="74">
        <f t="shared" si="379"/>
        <v>0.121352922</v>
      </c>
      <c r="F2116" s="74">
        <f t="shared" si="380"/>
        <v>5.432174159E-2</v>
      </c>
      <c r="G2116" s="98">
        <v>0.11893897</v>
      </c>
      <c r="H2116" s="80">
        <v>2.3869815999999999E-2</v>
      </c>
      <c r="I2116" s="80">
        <v>1.9910504999999998E-2</v>
      </c>
      <c r="J2116" s="80">
        <v>1.2256326999999999E-2</v>
      </c>
      <c r="K2116" s="80">
        <v>4.2429108000000002E-3</v>
      </c>
      <c r="L2116" s="80">
        <v>3.4219344E-4</v>
      </c>
      <c r="M2116" s="80">
        <v>1.6785273000000001E-3</v>
      </c>
      <c r="N2116" s="80">
        <v>7.7572601000000005E-2</v>
      </c>
      <c r="O2116" s="80">
        <v>1.3785904E-2</v>
      </c>
      <c r="P2116" s="80">
        <v>0</v>
      </c>
      <c r="Q2116" s="80">
        <v>3.7747127999999998E-2</v>
      </c>
      <c r="R2116" s="80">
        <v>6.7768679000000003E-4</v>
      </c>
      <c r="S2116" s="80">
        <v>2.1110228E-3</v>
      </c>
      <c r="U2116" s="93">
        <f t="shared" si="381"/>
        <v>1.0253359482758622</v>
      </c>
    </row>
    <row r="2117" spans="1:21">
      <c r="A2117" s="41" t="s">
        <v>34</v>
      </c>
      <c r="B2117" s="94" t="s">
        <v>6527</v>
      </c>
      <c r="C2117" s="74">
        <f t="shared" si="377"/>
        <v>0.54275843777999999</v>
      </c>
      <c r="D2117" s="74">
        <f t="shared" si="378"/>
        <v>9.6898732400000007E-2</v>
      </c>
      <c r="E2117" s="74">
        <f t="shared" si="379"/>
        <v>0.25483889400000004</v>
      </c>
      <c r="F2117" s="74">
        <f t="shared" si="380"/>
        <v>3.4507401379999997E-2</v>
      </c>
      <c r="G2117" s="98">
        <v>0.15651340999999999</v>
      </c>
      <c r="H2117" s="80">
        <v>2.4098939999999999E-2</v>
      </c>
      <c r="I2117" s="80">
        <v>7.1346164000000004E-2</v>
      </c>
      <c r="J2117" s="80">
        <v>7.2816378000000001E-2</v>
      </c>
      <c r="K2117" s="80">
        <v>1.5236146000000001E-2</v>
      </c>
      <c r="L2117" s="80">
        <v>1.2988563E-3</v>
      </c>
      <c r="M2117" s="80">
        <v>7.5473520999999998E-3</v>
      </c>
      <c r="N2117" s="80">
        <v>0.15939379000000001</v>
      </c>
      <c r="O2117" s="80">
        <v>3.0275052E-2</v>
      </c>
      <c r="P2117" s="80">
        <v>0</v>
      </c>
      <c r="Q2117" s="80">
        <v>3.2676761999999998E-3</v>
      </c>
      <c r="R2117" s="80">
        <v>4.2086399E-4</v>
      </c>
      <c r="S2117" s="80">
        <v>5.4380919000000002E-4</v>
      </c>
      <c r="U2117" s="93">
        <f t="shared" si="381"/>
        <v>1.3492535344827585</v>
      </c>
    </row>
    <row r="2118" spans="1:21">
      <c r="A2118" s="41" t="s">
        <v>34</v>
      </c>
      <c r="B2118" s="94" t="s">
        <v>6528</v>
      </c>
      <c r="C2118" s="74">
        <f t="shared" si="377"/>
        <v>63.872850801000013</v>
      </c>
      <c r="D2118" s="74">
        <f t="shared" si="378"/>
        <v>9.622322190000002</v>
      </c>
      <c r="E2118" s="74">
        <f t="shared" si="379"/>
        <v>26.653001500000002</v>
      </c>
      <c r="F2118" s="74">
        <f t="shared" si="380"/>
        <v>8.5328161109999989</v>
      </c>
      <c r="G2118" s="98">
        <v>19.064710999999999</v>
      </c>
      <c r="H2118" s="80">
        <v>2.5142373</v>
      </c>
      <c r="I2118" s="80">
        <v>3.4853882</v>
      </c>
      <c r="J2118" s="80">
        <v>3.7399499999999999</v>
      </c>
      <c r="K2118" s="80">
        <v>4.5034919000000002</v>
      </c>
      <c r="L2118" s="80">
        <v>0.42393083999999998</v>
      </c>
      <c r="M2118" s="80">
        <v>0.95494944999999998</v>
      </c>
      <c r="N2118" s="80">
        <v>20.653376000000002</v>
      </c>
      <c r="O2118" s="80">
        <v>7.8875602999999996</v>
      </c>
      <c r="P2118" s="80">
        <v>0</v>
      </c>
      <c r="Q2118" s="80">
        <v>0.39981651000000001</v>
      </c>
      <c r="R2118" s="80">
        <v>3.1640471000000003E-2</v>
      </c>
      <c r="S2118" s="80">
        <v>0.21379883</v>
      </c>
      <c r="U2118" s="93">
        <f t="shared" si="381"/>
        <v>164.35095689655171</v>
      </c>
    </row>
    <row r="2119" spans="1:21">
      <c r="A2119" s="41" t="s">
        <v>33</v>
      </c>
      <c r="B2119" s="94" t="s">
        <v>6529</v>
      </c>
      <c r="C2119" s="74">
        <f t="shared" si="377"/>
        <v>1.9372023817600001</v>
      </c>
      <c r="D2119" s="74">
        <f t="shared" si="378"/>
        <v>0.12108614050000001</v>
      </c>
      <c r="E2119" s="74">
        <f t="shared" si="379"/>
        <v>1.2399193629999998</v>
      </c>
      <c r="F2119" s="74">
        <f t="shared" si="380"/>
        <v>0.15176453826000003</v>
      </c>
      <c r="G2119" s="98">
        <v>0.42443234000000002</v>
      </c>
      <c r="H2119" s="80">
        <v>9.6139890000000006E-2</v>
      </c>
      <c r="I2119" s="80">
        <v>6.4568073000000004E-2</v>
      </c>
      <c r="J2119" s="80">
        <v>4.9560941999999997E-2</v>
      </c>
      <c r="K2119" s="80">
        <v>5.3581754000000002E-2</v>
      </c>
      <c r="L2119" s="80">
        <v>3.5960054999999999E-3</v>
      </c>
      <c r="M2119" s="80">
        <v>1.4347439E-2</v>
      </c>
      <c r="N2119" s="80">
        <v>1.0792113999999999</v>
      </c>
      <c r="O2119" s="80">
        <v>0.11187474</v>
      </c>
      <c r="P2119" s="80">
        <v>0</v>
      </c>
      <c r="Q2119" s="80">
        <v>3.6425631999999999E-2</v>
      </c>
      <c r="R2119" s="80">
        <v>3.3830635999999999E-4</v>
      </c>
      <c r="S2119" s="80">
        <v>3.1258598999999998E-3</v>
      </c>
      <c r="U2119" s="93">
        <f t="shared" si="381"/>
        <v>3.6588994827586205</v>
      </c>
    </row>
    <row r="2120" spans="1:21">
      <c r="A2120" s="41" t="s">
        <v>33</v>
      </c>
      <c r="B2120" s="94" t="s">
        <v>6530</v>
      </c>
      <c r="C2120" s="74">
        <f t="shared" si="377"/>
        <v>2.02095171719</v>
      </c>
      <c r="D2120" s="74">
        <f t="shared" si="378"/>
        <v>0.12648126399999998</v>
      </c>
      <c r="E2120" s="74">
        <f t="shared" si="379"/>
        <v>1.0944664909999999</v>
      </c>
      <c r="F2120" s="74">
        <f t="shared" si="380"/>
        <v>0.47789515219000001</v>
      </c>
      <c r="G2120" s="98">
        <v>0.32210881000000002</v>
      </c>
      <c r="H2120" s="80">
        <v>6.1292566999999999E-2</v>
      </c>
      <c r="I2120" s="80">
        <v>4.8202983999999997E-2</v>
      </c>
      <c r="J2120" s="80">
        <v>4.0174323999999997E-2</v>
      </c>
      <c r="K2120" s="80">
        <v>5.6095059000000003E-2</v>
      </c>
      <c r="L2120" s="80">
        <v>1.6761056999999999E-2</v>
      </c>
      <c r="M2120" s="80">
        <v>1.3450824E-2</v>
      </c>
      <c r="N2120" s="80">
        <v>0.98497093999999996</v>
      </c>
      <c r="O2120" s="80">
        <v>0.45302619999999999</v>
      </c>
      <c r="P2120" s="80">
        <v>0</v>
      </c>
      <c r="Q2120" s="80">
        <v>2.2441371000000002E-2</v>
      </c>
      <c r="R2120" s="80">
        <v>3.4846439E-4</v>
      </c>
      <c r="S2120" s="80">
        <v>2.0791168E-3</v>
      </c>
      <c r="U2120" s="93">
        <f t="shared" si="381"/>
        <v>2.7768000862068964</v>
      </c>
    </row>
    <row r="2121" spans="1:21">
      <c r="A2121" s="41" t="s">
        <v>33</v>
      </c>
      <c r="B2121" s="94" t="s">
        <v>6531</v>
      </c>
      <c r="C2121" s="74">
        <f t="shared" si="377"/>
        <v>1.92102067959</v>
      </c>
      <c r="D2121" s="74">
        <f t="shared" si="378"/>
        <v>0.11300377200000002</v>
      </c>
      <c r="E2121" s="74">
        <f t="shared" si="379"/>
        <v>1.0314141889999999</v>
      </c>
      <c r="F2121" s="74">
        <f t="shared" si="380"/>
        <v>0.49233807859000006</v>
      </c>
      <c r="G2121" s="98">
        <v>0.28426464000000001</v>
      </c>
      <c r="H2121" s="80">
        <v>5.6114628E-2</v>
      </c>
      <c r="I2121" s="80">
        <v>4.6700771000000002E-2</v>
      </c>
      <c r="J2121" s="80">
        <v>3.5594247000000002E-2</v>
      </c>
      <c r="K2121" s="80">
        <v>4.7721791E-2</v>
      </c>
      <c r="L2121" s="80">
        <v>1.6723545999999999E-2</v>
      </c>
      <c r="M2121" s="80">
        <v>1.2964188E-2</v>
      </c>
      <c r="N2121" s="80">
        <v>0.92859879000000001</v>
      </c>
      <c r="O2121" s="80">
        <v>0.45305452000000002</v>
      </c>
      <c r="P2121" s="80">
        <v>0</v>
      </c>
      <c r="Q2121" s="80">
        <v>3.6487366E-2</v>
      </c>
      <c r="R2121" s="80">
        <v>4.2125919E-4</v>
      </c>
      <c r="S2121" s="80">
        <v>2.3749334000000002E-3</v>
      </c>
      <c r="U2121" s="93">
        <f t="shared" si="381"/>
        <v>2.4505572413793102</v>
      </c>
    </row>
    <row r="2122" spans="1:21">
      <c r="A2122" s="41" t="s">
        <v>33</v>
      </c>
      <c r="B2122" s="94" t="s">
        <v>6532</v>
      </c>
      <c r="C2122" s="74">
        <f t="shared" si="377"/>
        <v>7.0565161052800001</v>
      </c>
      <c r="D2122" s="74">
        <f t="shared" si="378"/>
        <v>0.3159472586</v>
      </c>
      <c r="E2122" s="74">
        <f t="shared" si="379"/>
        <v>6.0386263900000001</v>
      </c>
      <c r="F2122" s="74">
        <f t="shared" si="380"/>
        <v>0.44097680668</v>
      </c>
      <c r="G2122" s="98">
        <v>0.26096564999999999</v>
      </c>
      <c r="H2122" s="80">
        <v>0.58094988999999997</v>
      </c>
      <c r="I2122" s="80">
        <v>0.2231639</v>
      </c>
      <c r="J2122" s="80">
        <v>7.2386816000000007E-2</v>
      </c>
      <c r="K2122" s="80">
        <v>6.0358525000000003E-2</v>
      </c>
      <c r="L2122" s="80">
        <v>9.1968676000000003E-3</v>
      </c>
      <c r="M2122" s="80">
        <v>0.17400504999999999</v>
      </c>
      <c r="N2122" s="80">
        <v>5.2345126000000004</v>
      </c>
      <c r="O2122" s="80">
        <v>0.40072299</v>
      </c>
      <c r="P2122" s="80">
        <v>0</v>
      </c>
      <c r="Q2122" s="80">
        <v>3.7563447E-2</v>
      </c>
      <c r="R2122" s="80">
        <v>5.6725958000000004E-4</v>
      </c>
      <c r="S2122" s="80">
        <v>2.1231101000000001E-3</v>
      </c>
      <c r="U2122" s="93">
        <f t="shared" si="381"/>
        <v>2.2497038793103448</v>
      </c>
    </row>
    <row r="2123" spans="1:21">
      <c r="A2123" s="41" t="s">
        <v>33</v>
      </c>
      <c r="B2123" s="94" t="s">
        <v>6533</v>
      </c>
      <c r="C2123" s="74">
        <f t="shared" si="377"/>
        <v>1.9787229449700001</v>
      </c>
      <c r="D2123" s="74">
        <f t="shared" si="378"/>
        <v>9.8699442700000001E-2</v>
      </c>
      <c r="E2123" s="74">
        <f t="shared" si="379"/>
        <v>1.5125445870000001</v>
      </c>
      <c r="F2123" s="74">
        <f t="shared" si="380"/>
        <v>0.14468734526999999</v>
      </c>
      <c r="G2123" s="98">
        <v>0.22279156999999999</v>
      </c>
      <c r="H2123" s="80">
        <v>0.104128</v>
      </c>
      <c r="I2123" s="80">
        <v>5.9057486999999999E-2</v>
      </c>
      <c r="J2123" s="80">
        <v>3.1655098E-2</v>
      </c>
      <c r="K2123" s="80">
        <v>3.0465631999999999E-2</v>
      </c>
      <c r="L2123" s="80">
        <v>4.9606377000000002E-3</v>
      </c>
      <c r="M2123" s="80">
        <v>3.1618075000000002E-2</v>
      </c>
      <c r="N2123" s="80">
        <v>1.3493591</v>
      </c>
      <c r="O2123" s="80">
        <v>0.10841155</v>
      </c>
      <c r="P2123" s="80">
        <v>0</v>
      </c>
      <c r="Q2123" s="80">
        <v>3.3843401000000002E-2</v>
      </c>
      <c r="R2123" s="80">
        <v>3.1545057E-4</v>
      </c>
      <c r="S2123" s="80">
        <v>2.1169436999999998E-3</v>
      </c>
      <c r="U2123" s="93">
        <f t="shared" si="381"/>
        <v>1.9206169827586206</v>
      </c>
    </row>
    <row r="2124" spans="1:21">
      <c r="A2124" s="41" t="s">
        <v>33</v>
      </c>
      <c r="B2124" s="94" t="s">
        <v>6534</v>
      </c>
      <c r="C2124" s="74">
        <f t="shared" si="377"/>
        <v>1.2285196919499999</v>
      </c>
      <c r="D2124" s="74">
        <f t="shared" si="378"/>
        <v>6.5283510900000008E-2</v>
      </c>
      <c r="E2124" s="74">
        <f t="shared" si="379"/>
        <v>0.86327154699999997</v>
      </c>
      <c r="F2124" s="74">
        <f t="shared" si="380"/>
        <v>9.2220744050000011E-2</v>
      </c>
      <c r="G2124" s="98">
        <v>0.20774388999999999</v>
      </c>
      <c r="H2124" s="80">
        <v>3.4833936000000003E-2</v>
      </c>
      <c r="I2124" s="80">
        <v>3.4791491000000001E-2</v>
      </c>
      <c r="J2124" s="80">
        <v>2.4822762000000002E-2</v>
      </c>
      <c r="K2124" s="80">
        <v>2.4722350000000001E-2</v>
      </c>
      <c r="L2124" s="80">
        <v>4.1102539000000002E-3</v>
      </c>
      <c r="M2124" s="80">
        <v>1.1628144999999999E-2</v>
      </c>
      <c r="N2124" s="80">
        <v>0.79364612000000001</v>
      </c>
      <c r="O2124" s="80">
        <v>5.6746576E-2</v>
      </c>
      <c r="P2124" s="80">
        <v>0</v>
      </c>
      <c r="Q2124" s="80">
        <v>3.31288E-2</v>
      </c>
      <c r="R2124" s="80">
        <v>2.7469585E-4</v>
      </c>
      <c r="S2124" s="80">
        <v>2.0706722E-3</v>
      </c>
      <c r="U2124" s="93">
        <f t="shared" si="381"/>
        <v>1.7908956034482757</v>
      </c>
    </row>
    <row r="2125" spans="1:21">
      <c r="A2125" s="41" t="s">
        <v>5709</v>
      </c>
      <c r="B2125" s="94" t="s">
        <v>6535</v>
      </c>
      <c r="C2125" s="74">
        <f t="shared" si="377"/>
        <v>26985.113777000002</v>
      </c>
      <c r="D2125" s="74">
        <f t="shared" si="378"/>
        <v>4467.2639600000002</v>
      </c>
      <c r="E2125" s="74">
        <f t="shared" si="379"/>
        <v>12912.5033</v>
      </c>
      <c r="F2125" s="74">
        <f t="shared" si="380"/>
        <v>2216.017617</v>
      </c>
      <c r="G2125" s="98">
        <v>7389.3289000000004</v>
      </c>
      <c r="H2125" s="80">
        <v>1348.8991000000001</v>
      </c>
      <c r="I2125" s="80">
        <v>1276.6261999999999</v>
      </c>
      <c r="J2125" s="80">
        <v>1249.2143000000001</v>
      </c>
      <c r="K2125" s="80">
        <v>2722.0508</v>
      </c>
      <c r="L2125" s="80">
        <v>108.07549</v>
      </c>
      <c r="M2125" s="80">
        <v>387.92336999999998</v>
      </c>
      <c r="N2125" s="80">
        <v>10286.977999999999</v>
      </c>
      <c r="O2125" s="80">
        <v>1743.6931</v>
      </c>
      <c r="P2125" s="80">
        <v>0</v>
      </c>
      <c r="Q2125" s="80">
        <v>231.91698</v>
      </c>
      <c r="R2125" s="80">
        <v>182.73549</v>
      </c>
      <c r="S2125" s="80">
        <v>57.672046999999999</v>
      </c>
      <c r="U2125" s="93">
        <f t="shared" si="381"/>
        <v>63701.111206896552</v>
      </c>
    </row>
    <row r="2126" spans="1:21">
      <c r="A2126" s="41" t="s">
        <v>17</v>
      </c>
      <c r="B2126" s="94" t="s">
        <v>6536</v>
      </c>
      <c r="C2126" s="74">
        <f t="shared" si="377"/>
        <v>8.5015852319999998E-4</v>
      </c>
      <c r="D2126" s="74">
        <f t="shared" si="378"/>
        <v>2.2301288960000003E-4</v>
      </c>
      <c r="E2126" s="74">
        <f t="shared" si="379"/>
        <v>3.4200812800000001E-4</v>
      </c>
      <c r="F2126" s="74">
        <f t="shared" si="380"/>
        <v>4.0480155599999999E-5</v>
      </c>
      <c r="G2126" s="98">
        <v>2.4465735000000002E-4</v>
      </c>
      <c r="H2126" s="80">
        <v>3.7770418999999999E-5</v>
      </c>
      <c r="I2126" s="80">
        <v>5.6652629E-5</v>
      </c>
      <c r="J2126" s="80">
        <v>1.3151651E-4</v>
      </c>
      <c r="K2126" s="80">
        <v>2.0578104E-5</v>
      </c>
      <c r="L2126" s="80">
        <v>1.8690996000000001E-6</v>
      </c>
      <c r="M2126" s="80">
        <v>6.9049175999999997E-5</v>
      </c>
      <c r="N2126" s="80">
        <v>2.4758507999999999E-4</v>
      </c>
      <c r="O2126" s="80">
        <v>3.3688681999999999E-5</v>
      </c>
      <c r="P2126" s="80">
        <v>0</v>
      </c>
      <c r="Q2126" s="80">
        <v>5.0133886000000003E-6</v>
      </c>
      <c r="R2126" s="80">
        <v>9.4182677999999998E-7</v>
      </c>
      <c r="S2126" s="80">
        <v>8.3625822E-7</v>
      </c>
      <c r="U2126" s="93">
        <f t="shared" si="381"/>
        <v>2.1091150862068966E-3</v>
      </c>
    </row>
    <row r="2127" spans="1:21">
      <c r="A2127" s="41" t="s">
        <v>17</v>
      </c>
      <c r="B2127" s="94" t="s">
        <v>6537</v>
      </c>
      <c r="C2127" s="74">
        <f t="shared" si="377"/>
        <v>1.0001410976200002E-3</v>
      </c>
      <c r="D2127" s="74">
        <f t="shared" si="378"/>
        <v>1.7485768100000001E-4</v>
      </c>
      <c r="E2127" s="74">
        <f t="shared" si="379"/>
        <v>4.6374225600000001E-4</v>
      </c>
      <c r="F2127" s="74">
        <f t="shared" si="380"/>
        <v>5.9060980620000004E-5</v>
      </c>
      <c r="G2127" s="98">
        <v>3.0248017999999998E-4</v>
      </c>
      <c r="H2127" s="80">
        <v>4.5338606000000003E-5</v>
      </c>
      <c r="I2127" s="80">
        <v>1.2759505E-4</v>
      </c>
      <c r="J2127" s="80">
        <v>1.3024422E-4</v>
      </c>
      <c r="K2127" s="80">
        <v>3.0253098000000001E-5</v>
      </c>
      <c r="L2127" s="80">
        <v>2.5272109999999998E-6</v>
      </c>
      <c r="M2127" s="80">
        <v>1.1833151999999999E-5</v>
      </c>
      <c r="N2127" s="80">
        <v>2.9080860000000003E-4</v>
      </c>
      <c r="O2127" s="80">
        <v>5.1691960000000003E-5</v>
      </c>
      <c r="P2127" s="80">
        <v>0</v>
      </c>
      <c r="Q2127" s="80">
        <v>5.7189453999999999E-6</v>
      </c>
      <c r="R2127" s="80">
        <v>6.6165166000000004E-7</v>
      </c>
      <c r="S2127" s="80">
        <v>9.8842356000000006E-7</v>
      </c>
      <c r="U2127" s="93">
        <f t="shared" si="381"/>
        <v>2.6075877586206895E-3</v>
      </c>
    </row>
    <row r="2128" spans="1:21">
      <c r="A2128" s="41" t="s">
        <v>17</v>
      </c>
      <c r="B2128" s="94" t="s">
        <v>6538</v>
      </c>
      <c r="C2128" s="74">
        <f t="shared" si="377"/>
        <v>9.8856663847999996E-4</v>
      </c>
      <c r="D2128" s="74">
        <f t="shared" si="378"/>
        <v>1.7325758830000001E-4</v>
      </c>
      <c r="E2128" s="74">
        <f t="shared" si="379"/>
        <v>4.6918995500000004E-4</v>
      </c>
      <c r="F2128" s="74">
        <f t="shared" si="380"/>
        <v>6.4515645180000003E-5</v>
      </c>
      <c r="G2128" s="98">
        <v>2.8160345E-4</v>
      </c>
      <c r="H2128" s="80">
        <v>4.5195145E-5</v>
      </c>
      <c r="I2128" s="80">
        <v>1.2225528999999999E-4</v>
      </c>
      <c r="J2128" s="80">
        <v>1.2765251000000001E-4</v>
      </c>
      <c r="K2128" s="80">
        <v>2.9667669999999998E-5</v>
      </c>
      <c r="L2128" s="80">
        <v>2.7258713000000001E-6</v>
      </c>
      <c r="M2128" s="80">
        <v>1.3211537E-5</v>
      </c>
      <c r="N2128" s="80">
        <v>3.0173952000000001E-4</v>
      </c>
      <c r="O2128" s="80">
        <v>5.6475991999999997E-5</v>
      </c>
      <c r="P2128" s="80">
        <v>0</v>
      </c>
      <c r="Q2128" s="80">
        <v>6.1674651999999998E-6</v>
      </c>
      <c r="R2128" s="80">
        <v>8.4306927999999997E-7</v>
      </c>
      <c r="S2128" s="80">
        <v>1.0291187000000001E-6</v>
      </c>
      <c r="U2128" s="93">
        <f t="shared" si="381"/>
        <v>2.4276159482758621E-3</v>
      </c>
    </row>
    <row r="2129" spans="1:21">
      <c r="A2129" s="41" t="s">
        <v>17</v>
      </c>
      <c r="B2129" s="94" t="s">
        <v>6539</v>
      </c>
      <c r="C2129" s="74">
        <f t="shared" si="377"/>
        <v>4.4961238064E-3</v>
      </c>
      <c r="D2129" s="74">
        <f t="shared" si="378"/>
        <v>7.9288028449999988E-4</v>
      </c>
      <c r="E2129" s="74">
        <f t="shared" si="379"/>
        <v>2.18641709E-3</v>
      </c>
      <c r="F2129" s="74">
        <f t="shared" si="380"/>
        <v>2.447474319E-4</v>
      </c>
      <c r="G2129" s="98">
        <v>1.272079E-3</v>
      </c>
      <c r="H2129" s="80">
        <v>2.1217862E-4</v>
      </c>
      <c r="I2129" s="80">
        <v>5.8183357000000002E-4</v>
      </c>
      <c r="J2129" s="80">
        <v>6.0843176999999995E-4</v>
      </c>
      <c r="K2129" s="80">
        <v>1.0335222E-4</v>
      </c>
      <c r="L2129" s="80">
        <v>9.1106335000000005E-6</v>
      </c>
      <c r="M2129" s="80">
        <v>7.1985660999999998E-5</v>
      </c>
      <c r="N2129" s="80">
        <v>1.3924049E-3</v>
      </c>
      <c r="O2129" s="80">
        <v>2.0901609000000001E-4</v>
      </c>
      <c r="P2129" s="80">
        <v>0</v>
      </c>
      <c r="Q2129" s="80">
        <v>2.7771713999999999E-5</v>
      </c>
      <c r="R2129" s="80">
        <v>3.4151601E-6</v>
      </c>
      <c r="S2129" s="80">
        <v>4.5444678000000004E-6</v>
      </c>
      <c r="U2129" s="93">
        <f t="shared" si="381"/>
        <v>1.0966198275862067E-2</v>
      </c>
    </row>
    <row r="2130" spans="1:21">
      <c r="A2130" s="41" t="s">
        <v>5709</v>
      </c>
      <c r="B2130" s="94" t="s">
        <v>6540</v>
      </c>
      <c r="C2130" s="74">
        <f t="shared" si="377"/>
        <v>0.78191342301999989</v>
      </c>
      <c r="D2130" s="74">
        <f t="shared" si="378"/>
        <v>0.1168569114</v>
      </c>
      <c r="E2130" s="74">
        <f t="shared" si="379"/>
        <v>0.38479133099999996</v>
      </c>
      <c r="F2130" s="74">
        <f t="shared" si="380"/>
        <v>6.0688100620000004E-2</v>
      </c>
      <c r="G2130" s="98">
        <v>0.21957708000000001</v>
      </c>
      <c r="H2130" s="80">
        <v>4.1639410000000002E-2</v>
      </c>
      <c r="I2130" s="80">
        <v>6.7680851E-2</v>
      </c>
      <c r="J2130" s="80">
        <v>7.3785562999999998E-2</v>
      </c>
      <c r="K2130" s="80">
        <v>2.8033419E-2</v>
      </c>
      <c r="L2130" s="80">
        <v>2.2575503999999998E-3</v>
      </c>
      <c r="M2130" s="80">
        <v>1.2780379E-2</v>
      </c>
      <c r="N2130" s="80">
        <v>0.27547106999999998</v>
      </c>
      <c r="O2130" s="80">
        <v>5.2969772999999998E-2</v>
      </c>
      <c r="P2130" s="80">
        <v>0</v>
      </c>
      <c r="Q2130" s="80">
        <v>5.9448979000000001E-3</v>
      </c>
      <c r="R2130" s="80">
        <v>7.7815036999999995E-4</v>
      </c>
      <c r="S2130" s="80">
        <v>9.9527935000000007E-4</v>
      </c>
      <c r="U2130" s="93">
        <f t="shared" si="381"/>
        <v>1.8929058620689654</v>
      </c>
    </row>
    <row r="2131" spans="1:21">
      <c r="A2131" s="41" t="s">
        <v>33</v>
      </c>
      <c r="B2131" s="94" t="s">
        <v>6541</v>
      </c>
      <c r="C2131" s="74">
        <f t="shared" si="377"/>
        <v>0.24092557224</v>
      </c>
      <c r="D2131" s="74">
        <f t="shared" si="378"/>
        <v>6.5367496259999991E-2</v>
      </c>
      <c r="E2131" s="74">
        <f t="shared" si="379"/>
        <v>9.0776049999999997E-2</v>
      </c>
      <c r="F2131" s="74">
        <f t="shared" si="380"/>
        <v>2.1776611979999999E-2</v>
      </c>
      <c r="G2131" s="98">
        <v>6.3005413999999996E-2</v>
      </c>
      <c r="H2131" s="80">
        <v>1.8292664E-2</v>
      </c>
      <c r="I2131" s="80">
        <v>1.2396569E-2</v>
      </c>
      <c r="J2131" s="80">
        <v>6.0475679999999997E-2</v>
      </c>
      <c r="K2131" s="80">
        <v>3.7521142E-3</v>
      </c>
      <c r="L2131" s="80">
        <v>1.2124656E-4</v>
      </c>
      <c r="M2131" s="80">
        <v>1.0184555000000001E-3</v>
      </c>
      <c r="N2131" s="80">
        <v>6.0086817000000001E-2</v>
      </c>
      <c r="O2131" s="80">
        <v>6.4365831000000003E-4</v>
      </c>
      <c r="P2131" s="80">
        <v>0</v>
      </c>
      <c r="Q2131" s="80">
        <v>1.9823225E-2</v>
      </c>
      <c r="R2131" s="80">
        <v>2.9320476999999999E-4</v>
      </c>
      <c r="S2131" s="80">
        <v>1.0165239E-3</v>
      </c>
      <c r="U2131" s="93">
        <f t="shared" si="381"/>
        <v>0.54315012068965507</v>
      </c>
    </row>
    <row r="2132" spans="1:21">
      <c r="A2132" s="41" t="s">
        <v>33</v>
      </c>
      <c r="B2132" s="94" t="s">
        <v>6542</v>
      </c>
      <c r="C2132" s="74">
        <f t="shared" si="377"/>
        <v>9.446568768E-4</v>
      </c>
      <c r="D2132" s="74">
        <f t="shared" si="378"/>
        <v>1.0905481699999999E-4</v>
      </c>
      <c r="E2132" s="74">
        <f t="shared" si="379"/>
        <v>4.7222091899999999E-4</v>
      </c>
      <c r="F2132" s="74">
        <f t="shared" si="380"/>
        <v>9.8473220800000005E-5</v>
      </c>
      <c r="G2132" s="98">
        <v>2.6490792E-4</v>
      </c>
      <c r="H2132" s="80">
        <v>5.3755836999999999E-5</v>
      </c>
      <c r="I2132" s="80">
        <v>3.7381352000000003E-5</v>
      </c>
      <c r="J2132" s="80">
        <v>4.9149761999999998E-5</v>
      </c>
      <c r="K2132" s="80">
        <v>4.3594808E-5</v>
      </c>
      <c r="L2132" s="80">
        <v>4.0547829999999999E-6</v>
      </c>
      <c r="M2132" s="80">
        <v>1.2255464E-5</v>
      </c>
      <c r="N2132" s="80">
        <v>3.8108373000000001E-4</v>
      </c>
      <c r="O2132" s="80">
        <v>7.6830063E-5</v>
      </c>
      <c r="P2132" s="80">
        <v>0</v>
      </c>
      <c r="Q2132" s="80">
        <v>1.7592190999999999E-5</v>
      </c>
      <c r="R2132" s="80">
        <v>2.2553506999999999E-6</v>
      </c>
      <c r="S2132" s="80">
        <v>1.7956161E-6</v>
      </c>
      <c r="U2132" s="93">
        <f t="shared" si="381"/>
        <v>2.2836889655172411E-3</v>
      </c>
    </row>
    <row r="2133" spans="1:21">
      <c r="A2133" s="41" t="s">
        <v>17</v>
      </c>
      <c r="B2133" s="94" t="s">
        <v>6543</v>
      </c>
      <c r="C2133" s="74">
        <f t="shared" si="377"/>
        <v>1.8162577172999999E-3</v>
      </c>
      <c r="D2133" s="74">
        <f t="shared" si="378"/>
        <v>2.9599817610000004E-4</v>
      </c>
      <c r="E2133" s="74">
        <f t="shared" si="379"/>
        <v>8.7255330900000005E-4</v>
      </c>
      <c r="F2133" s="74">
        <f t="shared" si="380"/>
        <v>1.4667938220000001E-4</v>
      </c>
      <c r="G2133" s="98">
        <v>5.0102684999999998E-4</v>
      </c>
      <c r="H2133" s="80">
        <v>8.5590759000000002E-5</v>
      </c>
      <c r="I2133" s="80">
        <v>1.8297997E-4</v>
      </c>
      <c r="J2133" s="80">
        <v>2.0076463000000001E-4</v>
      </c>
      <c r="K2133" s="80">
        <v>6.2851718999999999E-5</v>
      </c>
      <c r="L2133" s="80">
        <v>6.3809391000000001E-6</v>
      </c>
      <c r="M2133" s="80">
        <v>2.6000888000000001E-5</v>
      </c>
      <c r="N2133" s="80">
        <v>6.0398258000000005E-4</v>
      </c>
      <c r="O2133" s="80">
        <v>1.2897517E-4</v>
      </c>
      <c r="P2133" s="80">
        <v>0</v>
      </c>
      <c r="Q2133" s="80">
        <v>1.2949997E-5</v>
      </c>
      <c r="R2133" s="80">
        <v>2.6115076999999999E-6</v>
      </c>
      <c r="S2133" s="80">
        <v>2.1427074999999999E-6</v>
      </c>
      <c r="U2133" s="93">
        <f t="shared" si="381"/>
        <v>4.3191969827586201E-3</v>
      </c>
    </row>
    <row r="2134" spans="1:21">
      <c r="A2134" s="41" t="s">
        <v>17</v>
      </c>
      <c r="B2134" s="94" t="s">
        <v>6544</v>
      </c>
      <c r="C2134" s="74">
        <f t="shared" si="377"/>
        <v>2.7987561538E-3</v>
      </c>
      <c r="D2134" s="74">
        <f t="shared" si="378"/>
        <v>4.7348213290000004E-4</v>
      </c>
      <c r="E2134" s="74">
        <f t="shared" si="379"/>
        <v>1.36520506E-3</v>
      </c>
      <c r="F2134" s="74">
        <f t="shared" si="380"/>
        <v>1.8334586090000001E-4</v>
      </c>
      <c r="G2134" s="98">
        <v>7.7672310000000003E-4</v>
      </c>
      <c r="H2134" s="80">
        <v>1.3358687000000001E-4</v>
      </c>
      <c r="I2134" s="80">
        <v>3.2276606999999998E-4</v>
      </c>
      <c r="J2134" s="80">
        <v>3.4642728999999999E-4</v>
      </c>
      <c r="K2134" s="80">
        <v>7.4496254999999997E-5</v>
      </c>
      <c r="L2134" s="80">
        <v>7.2424858999999998E-6</v>
      </c>
      <c r="M2134" s="80">
        <v>4.5316101999999997E-5</v>
      </c>
      <c r="N2134" s="80">
        <v>9.0885211999999999E-4</v>
      </c>
      <c r="O2134" s="80">
        <v>1.5812196000000001E-4</v>
      </c>
      <c r="P2134" s="80">
        <v>0</v>
      </c>
      <c r="Q2134" s="80">
        <v>1.9275682999999999E-5</v>
      </c>
      <c r="R2134" s="80">
        <v>2.8826241999999998E-6</v>
      </c>
      <c r="S2134" s="80">
        <v>3.0655936999999999E-6</v>
      </c>
      <c r="U2134" s="93">
        <f t="shared" si="381"/>
        <v>6.695888793103448E-3</v>
      </c>
    </row>
    <row r="2135" spans="1:21">
      <c r="A2135" s="41" t="s">
        <v>6486</v>
      </c>
      <c r="B2135" s="94" t="s">
        <v>6545</v>
      </c>
      <c r="C2135" s="74">
        <f t="shared" si="377"/>
        <v>1.3692080885000001E-3</v>
      </c>
      <c r="D2135" s="74">
        <f t="shared" si="378"/>
        <v>7.5982485600000003E-4</v>
      </c>
      <c r="E2135" s="74">
        <f t="shared" si="379"/>
        <v>2.97993863E-4</v>
      </c>
      <c r="F2135" s="74">
        <f t="shared" si="380"/>
        <v>2.0293429499999999E-5</v>
      </c>
      <c r="G2135" s="98">
        <v>2.9109593999999999E-4</v>
      </c>
      <c r="H2135" s="80">
        <v>2.2923099000000001E-5</v>
      </c>
      <c r="I2135" s="80">
        <v>7.2051354E-5</v>
      </c>
      <c r="J2135" s="80">
        <v>6.7412069999999997E-4</v>
      </c>
      <c r="K2135" s="80">
        <v>1.2589165000000001E-5</v>
      </c>
      <c r="L2135" s="80">
        <v>1.1606416999999999E-5</v>
      </c>
      <c r="M2135" s="80">
        <v>6.1508574000000005E-5</v>
      </c>
      <c r="N2135" s="80">
        <v>2.0301940999999999E-4</v>
      </c>
      <c r="O2135" s="80">
        <v>7.2329721E-6</v>
      </c>
      <c r="P2135" s="80">
        <v>0</v>
      </c>
      <c r="Q2135" s="80">
        <v>1.906061E-6</v>
      </c>
      <c r="R2135" s="80">
        <v>4.8234916999999996E-6</v>
      </c>
      <c r="S2135" s="80">
        <v>6.3309047000000003E-6</v>
      </c>
      <c r="U2135" s="93">
        <f t="shared" si="381"/>
        <v>2.5094477586206894E-3</v>
      </c>
    </row>
    <row r="2136" spans="1:21">
      <c r="A2136" s="41" t="s">
        <v>17</v>
      </c>
      <c r="B2136" s="94" t="s">
        <v>6546</v>
      </c>
      <c r="C2136" s="74">
        <f t="shared" si="377"/>
        <v>0.25921969116979998</v>
      </c>
      <c r="D2136" s="74">
        <f t="shared" si="378"/>
        <v>7.7936193899999992E-2</v>
      </c>
      <c r="E2136" s="74">
        <f t="shared" si="379"/>
        <v>9.8353568299999999E-2</v>
      </c>
      <c r="F2136" s="74">
        <f t="shared" si="380"/>
        <v>2.9063399697999998E-3</v>
      </c>
      <c r="G2136" s="98">
        <v>8.0023589000000006E-2</v>
      </c>
      <c r="H2136" s="80">
        <v>8.2806293E-3</v>
      </c>
      <c r="I2136" s="80">
        <v>5.1500945999999999E-2</v>
      </c>
      <c r="J2136" s="80">
        <v>5.0200960000000003E-2</v>
      </c>
      <c r="K2136" s="80">
        <v>2.6597369999999999E-2</v>
      </c>
      <c r="L2136" s="80">
        <v>1.6917217000000001E-4</v>
      </c>
      <c r="M2136" s="80">
        <v>9.6869173000000005E-4</v>
      </c>
      <c r="N2136" s="80">
        <v>3.8571992999999999E-2</v>
      </c>
      <c r="O2136" s="80">
        <v>2.2307824999999999E-3</v>
      </c>
      <c r="P2136" s="80">
        <v>0</v>
      </c>
      <c r="Q2136" s="80">
        <v>5.2526392999999996E-4</v>
      </c>
      <c r="R2136" s="80">
        <v>5.1861497999999996E-6</v>
      </c>
      <c r="S2136" s="80">
        <v>1.4510738999999999E-4</v>
      </c>
      <c r="U2136" s="93">
        <f t="shared" si="381"/>
        <v>0.68985852586206897</v>
      </c>
    </row>
    <row r="2137" spans="1:21">
      <c r="A2137" s="41" t="s">
        <v>33</v>
      </c>
      <c r="B2137" s="94" t="s">
        <v>6547</v>
      </c>
      <c r="C2137" s="74">
        <f t="shared" si="377"/>
        <v>1.1420566368999999E-2</v>
      </c>
      <c r="D2137" s="74">
        <f t="shared" si="378"/>
        <v>1.164311473E-3</v>
      </c>
      <c r="E2137" s="74">
        <f t="shared" si="379"/>
        <v>4.8065618199999993E-3</v>
      </c>
      <c r="F2137" s="74">
        <f t="shared" si="380"/>
        <v>1.8127312759999999E-3</v>
      </c>
      <c r="G2137" s="98">
        <v>3.6369618E-3</v>
      </c>
      <c r="H2137" s="80">
        <v>6.5450293999999999E-4</v>
      </c>
      <c r="I2137" s="80">
        <v>6.5425978000000005E-4</v>
      </c>
      <c r="J2137" s="80">
        <v>6.4850514000000005E-4</v>
      </c>
      <c r="K2137" s="80">
        <v>4.3378660000000001E-4</v>
      </c>
      <c r="L2137" s="80">
        <v>1.0627608999999999E-5</v>
      </c>
      <c r="M2137" s="80">
        <v>7.1392124000000003E-5</v>
      </c>
      <c r="N2137" s="80">
        <v>3.4977990999999998E-3</v>
      </c>
      <c r="O2137" s="80">
        <v>8.2240301000000002E-5</v>
      </c>
      <c r="P2137" s="80">
        <v>0</v>
      </c>
      <c r="Q2137" s="80">
        <v>3.4814010999999998E-4</v>
      </c>
      <c r="R2137" s="80">
        <v>1.3569846999999999E-3</v>
      </c>
      <c r="S2137" s="80">
        <v>2.5366164999999999E-5</v>
      </c>
      <c r="U2137" s="93">
        <f t="shared" si="381"/>
        <v>3.1353118965517242E-2</v>
      </c>
    </row>
    <row r="2138" spans="1:21">
      <c r="A2138" s="41" t="s">
        <v>33</v>
      </c>
      <c r="B2138" s="94" t="s">
        <v>6548</v>
      </c>
      <c r="C2138" s="74">
        <f t="shared" si="377"/>
        <v>1.2191195231</v>
      </c>
      <c r="D2138" s="74">
        <f t="shared" si="378"/>
        <v>6.0597745600000003E-2</v>
      </c>
      <c r="E2138" s="74">
        <f t="shared" si="379"/>
        <v>1.030240493</v>
      </c>
      <c r="F2138" s="74">
        <f t="shared" si="380"/>
        <v>7.5988325499999981E-2</v>
      </c>
      <c r="G2138" s="98">
        <v>5.2292959E-2</v>
      </c>
      <c r="H2138" s="80">
        <v>0.10422873000000001</v>
      </c>
      <c r="I2138" s="80">
        <v>3.9026233E-2</v>
      </c>
      <c r="J2138" s="80">
        <v>1.6266434999999999E-2</v>
      </c>
      <c r="K2138" s="80">
        <v>1.2400491E-2</v>
      </c>
      <c r="L2138" s="80">
        <v>1.5698826000000001E-3</v>
      </c>
      <c r="M2138" s="80">
        <v>3.0360937000000001E-2</v>
      </c>
      <c r="N2138" s="80">
        <v>0.88698553000000002</v>
      </c>
      <c r="O2138" s="80">
        <v>6.9957462999999998E-2</v>
      </c>
      <c r="P2138" s="80">
        <v>0</v>
      </c>
      <c r="Q2138" s="80">
        <v>4.8873444000000002E-3</v>
      </c>
      <c r="R2138" s="80">
        <v>1.2957870000000001E-4</v>
      </c>
      <c r="S2138" s="80">
        <v>1.0139394000000001E-3</v>
      </c>
      <c r="U2138" s="93">
        <f t="shared" si="381"/>
        <v>0.45080137068965515</v>
      </c>
    </row>
    <row r="2139" spans="1:21">
      <c r="A2139" s="41" t="s">
        <v>33</v>
      </c>
      <c r="B2139" s="94" t="s">
        <v>6549</v>
      </c>
      <c r="C2139" s="74">
        <f t="shared" si="377"/>
        <v>1.1469231718500001</v>
      </c>
      <c r="D2139" s="74">
        <f t="shared" si="378"/>
        <v>5.7211371900000002E-2</v>
      </c>
      <c r="E2139" s="74">
        <f t="shared" si="379"/>
        <v>0.96620442100000004</v>
      </c>
      <c r="F2139" s="74">
        <f t="shared" si="380"/>
        <v>7.8106880949999999E-2</v>
      </c>
      <c r="G2139" s="98">
        <v>4.5400497999999997E-2</v>
      </c>
      <c r="H2139" s="80">
        <v>0.10275773000000001</v>
      </c>
      <c r="I2139" s="80">
        <v>3.8601701000000002E-2</v>
      </c>
      <c r="J2139" s="80">
        <v>1.5356728E-2</v>
      </c>
      <c r="K2139" s="80">
        <v>1.0114487E-2</v>
      </c>
      <c r="L2139" s="80">
        <v>1.5144809E-3</v>
      </c>
      <c r="M2139" s="80">
        <v>3.0225676E-2</v>
      </c>
      <c r="N2139" s="80">
        <v>0.82484499</v>
      </c>
      <c r="O2139" s="80">
        <v>6.9952958999999995E-2</v>
      </c>
      <c r="P2139" s="80">
        <v>0</v>
      </c>
      <c r="Q2139" s="80">
        <v>6.9228776000000002E-3</v>
      </c>
      <c r="R2139" s="80">
        <v>1.5422394999999999E-4</v>
      </c>
      <c r="S2139" s="80">
        <v>1.0768204E-3</v>
      </c>
      <c r="U2139" s="93">
        <f t="shared" si="381"/>
        <v>0.39138360344827583</v>
      </c>
    </row>
    <row r="2140" spans="1:21">
      <c r="A2140" s="41" t="s">
        <v>33</v>
      </c>
      <c r="B2140" s="94" t="s">
        <v>6550</v>
      </c>
      <c r="C2140" s="74">
        <f t="shared" si="377"/>
        <v>0.15612518067100001</v>
      </c>
      <c r="D2140" s="74">
        <f t="shared" si="378"/>
        <v>1.9278741800000002E-2</v>
      </c>
      <c r="E2140" s="74">
        <f t="shared" si="379"/>
        <v>7.5815967200000001E-2</v>
      </c>
      <c r="F2140" s="74">
        <f t="shared" si="380"/>
        <v>1.4625991670999998E-2</v>
      </c>
      <c r="G2140" s="98">
        <v>4.6404479999999998E-2</v>
      </c>
      <c r="H2140" s="80">
        <v>8.3020131E-3</v>
      </c>
      <c r="I2140" s="80">
        <v>6.7423251E-3</v>
      </c>
      <c r="J2140" s="80">
        <v>8.2773776E-3</v>
      </c>
      <c r="K2140" s="80">
        <v>8.2479938000000006E-3</v>
      </c>
      <c r="L2140" s="80">
        <v>1.2253297000000001E-3</v>
      </c>
      <c r="M2140" s="80">
        <v>1.5280407000000001E-3</v>
      </c>
      <c r="N2140" s="80">
        <v>6.0771629000000001E-2</v>
      </c>
      <c r="O2140" s="80">
        <v>1.0741262999999999E-2</v>
      </c>
      <c r="P2140" s="80">
        <v>0</v>
      </c>
      <c r="Q2140" s="80">
        <v>3.0083313E-3</v>
      </c>
      <c r="R2140" s="80">
        <v>4.0288771E-5</v>
      </c>
      <c r="S2140" s="80">
        <v>8.361086E-4</v>
      </c>
      <c r="U2140" s="93">
        <f t="shared" si="381"/>
        <v>0.40003862068965512</v>
      </c>
    </row>
    <row r="2141" spans="1:21">
      <c r="A2141" s="41" t="s">
        <v>33</v>
      </c>
      <c r="B2141" s="94" t="s">
        <v>6551</v>
      </c>
      <c r="C2141" s="74">
        <f t="shared" si="377"/>
        <v>0.13545789940300001</v>
      </c>
      <c r="D2141" s="74">
        <f t="shared" si="378"/>
        <v>1.6390047099999999E-2</v>
      </c>
      <c r="E2141" s="74">
        <f t="shared" si="379"/>
        <v>6.1060406799999994E-2</v>
      </c>
      <c r="F2141" s="74">
        <f t="shared" si="380"/>
        <v>1.7662170503000001E-2</v>
      </c>
      <c r="G2141" s="98">
        <v>4.0345275E-2</v>
      </c>
      <c r="H2141" s="80">
        <v>7.2068920000000003E-3</v>
      </c>
      <c r="I2141" s="80">
        <v>6.4575368000000001E-3</v>
      </c>
      <c r="J2141" s="80">
        <v>7.3287667000000003E-3</v>
      </c>
      <c r="K2141" s="80">
        <v>6.4274079999999999E-3</v>
      </c>
      <c r="L2141" s="80">
        <v>1.2133526E-3</v>
      </c>
      <c r="M2141" s="80">
        <v>1.4205197999999999E-3</v>
      </c>
      <c r="N2141" s="80">
        <v>4.7395977999999998E-2</v>
      </c>
      <c r="O2141" s="80">
        <v>1.0688375999999999E-2</v>
      </c>
      <c r="P2141" s="80">
        <v>0</v>
      </c>
      <c r="Q2141" s="80">
        <v>6.0118315999999998E-3</v>
      </c>
      <c r="R2141" s="80">
        <v>5.7844033000000001E-5</v>
      </c>
      <c r="S2141" s="80">
        <v>9.0411886999999997E-4</v>
      </c>
      <c r="U2141" s="93">
        <f t="shared" si="381"/>
        <v>0.34780409482758617</v>
      </c>
    </row>
    <row r="2142" spans="1:21">
      <c r="A2142" s="41" t="s">
        <v>33</v>
      </c>
      <c r="B2142" s="94" t="s">
        <v>6552</v>
      </c>
      <c r="C2142" s="74">
        <f t="shared" si="377"/>
        <v>1.5123741244E-3</v>
      </c>
      <c r="D2142" s="74">
        <f t="shared" si="378"/>
        <v>2.7062352670000002E-4</v>
      </c>
      <c r="E2142" s="74">
        <f t="shared" si="379"/>
        <v>7.1005988700000001E-4</v>
      </c>
      <c r="F2142" s="74">
        <f t="shared" si="380"/>
        <v>9.7576170699999995E-5</v>
      </c>
      <c r="G2142" s="98">
        <v>4.3411453999999999E-4</v>
      </c>
      <c r="H2142" s="80">
        <v>6.7530087000000004E-5</v>
      </c>
      <c r="I2142" s="80">
        <v>1.9607736000000001E-4</v>
      </c>
      <c r="J2142" s="80">
        <v>2.0188197999999999E-4</v>
      </c>
      <c r="K2142" s="80">
        <v>4.5773587999999999E-5</v>
      </c>
      <c r="L2142" s="80">
        <v>4.1988916999999997E-6</v>
      </c>
      <c r="M2142" s="80">
        <v>1.8769066999999999E-5</v>
      </c>
      <c r="N2142" s="80">
        <v>4.4645243999999999E-4</v>
      </c>
      <c r="O2142" s="80">
        <v>8.5703479E-5</v>
      </c>
      <c r="P2142" s="80">
        <v>0</v>
      </c>
      <c r="Q2142" s="80">
        <v>9.3287839000000008E-6</v>
      </c>
      <c r="R2142" s="80">
        <v>1.015619E-6</v>
      </c>
      <c r="S2142" s="80">
        <v>1.5282888000000001E-6</v>
      </c>
      <c r="U2142" s="93">
        <f t="shared" si="381"/>
        <v>3.7423667241379306E-3</v>
      </c>
    </row>
    <row r="2143" spans="1:21">
      <c r="A2143" s="41" t="s">
        <v>17</v>
      </c>
      <c r="B2143" s="94" t="s">
        <v>6553</v>
      </c>
      <c r="C2143" s="74">
        <f t="shared" si="377"/>
        <v>1.0386755301000001E-3</v>
      </c>
      <c r="D2143" s="74">
        <f t="shared" si="378"/>
        <v>1.8274705119999997E-4</v>
      </c>
      <c r="E2143" s="74">
        <f t="shared" si="379"/>
        <v>4.9339183399999995E-4</v>
      </c>
      <c r="F2143" s="74">
        <f t="shared" si="380"/>
        <v>6.4557654900000006E-5</v>
      </c>
      <c r="G2143" s="98">
        <v>2.9797899000000001E-4</v>
      </c>
      <c r="H2143" s="80">
        <v>4.7401884000000001E-5</v>
      </c>
      <c r="I2143" s="80">
        <v>1.3164443E-4</v>
      </c>
      <c r="J2143" s="80">
        <v>1.3615968999999999E-4</v>
      </c>
      <c r="K2143" s="80">
        <v>2.9993460000000001E-5</v>
      </c>
      <c r="L2143" s="80">
        <v>2.6718432E-6</v>
      </c>
      <c r="M2143" s="80">
        <v>1.3922058E-5</v>
      </c>
      <c r="N2143" s="80">
        <v>3.1434551999999998E-4</v>
      </c>
      <c r="O2143" s="80">
        <v>5.5762425999999998E-5</v>
      </c>
      <c r="P2143" s="80">
        <v>0</v>
      </c>
      <c r="Q2143" s="80">
        <v>6.5421412E-6</v>
      </c>
      <c r="R2143" s="80">
        <v>1.1613791E-6</v>
      </c>
      <c r="S2143" s="80">
        <v>1.0917085999999999E-6</v>
      </c>
      <c r="U2143" s="93">
        <f t="shared" si="381"/>
        <v>2.5687843965517239E-3</v>
      </c>
    </row>
    <row r="2144" spans="1:21">
      <c r="A2144" s="41" t="s">
        <v>33</v>
      </c>
      <c r="B2144" s="94" t="s">
        <v>6554</v>
      </c>
      <c r="C2144" s="74">
        <f t="shared" si="377"/>
        <v>0.59832735403000004</v>
      </c>
      <c r="D2144" s="74">
        <f t="shared" si="378"/>
        <v>5.0607231580000002E-2</v>
      </c>
      <c r="E2144" s="74">
        <f t="shared" si="379"/>
        <v>0.29058389500000004</v>
      </c>
      <c r="F2144" s="74">
        <f t="shared" si="380"/>
        <v>4.3767257449999999E-2</v>
      </c>
      <c r="G2144" s="98">
        <v>0.21336896999999999</v>
      </c>
      <c r="H2144" s="80">
        <v>4.2392774000000001E-2</v>
      </c>
      <c r="I2144" s="80">
        <v>3.2483050999999999E-2</v>
      </c>
      <c r="J2144" s="80">
        <v>2.3127083999999999E-2</v>
      </c>
      <c r="K2144" s="80">
        <v>2.3725034999999998E-2</v>
      </c>
      <c r="L2144" s="80">
        <v>4.2206798000000002E-4</v>
      </c>
      <c r="M2144" s="80">
        <v>3.3330446000000001E-3</v>
      </c>
      <c r="N2144" s="80">
        <v>0.21570807</v>
      </c>
      <c r="O2144" s="80">
        <v>3.5384755999999999E-3</v>
      </c>
      <c r="P2144" s="80">
        <v>0</v>
      </c>
      <c r="Q2144" s="80">
        <v>3.3340056E-2</v>
      </c>
      <c r="R2144" s="80">
        <v>6.7335954999999997E-4</v>
      </c>
      <c r="S2144" s="80">
        <v>6.2153662999999996E-3</v>
      </c>
      <c r="U2144" s="93">
        <f t="shared" si="381"/>
        <v>1.839387672413793</v>
      </c>
    </row>
    <row r="2145" spans="1:21">
      <c r="A2145" s="41" t="s">
        <v>33</v>
      </c>
      <c r="B2145" s="94" t="s">
        <v>6555</v>
      </c>
      <c r="C2145" s="74">
        <f t="shared" si="377"/>
        <v>0.36176266277000002</v>
      </c>
      <c r="D2145" s="74">
        <f t="shared" si="378"/>
        <v>1.9796931130000001E-2</v>
      </c>
      <c r="E2145" s="74">
        <f t="shared" si="379"/>
        <v>0.124313514</v>
      </c>
      <c r="F2145" s="74">
        <f t="shared" si="380"/>
        <v>7.4067977640000005E-2</v>
      </c>
      <c r="G2145" s="98">
        <v>0.14358424</v>
      </c>
      <c r="H2145" s="80">
        <v>3.3073403000000001E-2</v>
      </c>
      <c r="I2145" s="80">
        <v>2.2925520000000001E-2</v>
      </c>
      <c r="J2145" s="80">
        <v>1.1984944000000001E-2</v>
      </c>
      <c r="K2145" s="80">
        <v>5.4917361999999997E-3</v>
      </c>
      <c r="L2145" s="80">
        <v>2.5541373000000003E-4</v>
      </c>
      <c r="M2145" s="80">
        <v>2.0648372E-3</v>
      </c>
      <c r="N2145" s="80">
        <v>6.8314590999999994E-2</v>
      </c>
      <c r="O2145" s="80">
        <v>3.4533618000000001E-3</v>
      </c>
      <c r="P2145" s="80">
        <v>0</v>
      </c>
      <c r="Q2145" s="80">
        <v>6.2804810000000003E-2</v>
      </c>
      <c r="R2145" s="80">
        <v>8.5483163999999995E-4</v>
      </c>
      <c r="S2145" s="80">
        <v>6.9549742000000001E-3</v>
      </c>
      <c r="U2145" s="93">
        <f t="shared" si="381"/>
        <v>1.237795172413793</v>
      </c>
    </row>
    <row r="2146" spans="1:21">
      <c r="A2146" s="41" t="s">
        <v>17</v>
      </c>
      <c r="B2146" s="94" t="s">
        <v>6556</v>
      </c>
      <c r="C2146" s="74">
        <f t="shared" si="377"/>
        <v>7.1058620191000003E-4</v>
      </c>
      <c r="D2146" s="74">
        <f t="shared" si="378"/>
        <v>1.307709496E-4</v>
      </c>
      <c r="E2146" s="74">
        <f t="shared" si="379"/>
        <v>3.3541852100000001E-4</v>
      </c>
      <c r="F2146" s="74">
        <f t="shared" si="380"/>
        <v>3.7473141309999995E-5</v>
      </c>
      <c r="G2146" s="98">
        <v>2.0692359E-4</v>
      </c>
      <c r="H2146" s="80">
        <v>3.1727655999999997E-5</v>
      </c>
      <c r="I2146" s="80">
        <v>9.9837135000000002E-5</v>
      </c>
      <c r="J2146" s="80">
        <v>1.0129439E-4</v>
      </c>
      <c r="K2146" s="80">
        <v>1.8776276999999999E-5</v>
      </c>
      <c r="L2146" s="80">
        <v>1.4974656E-6</v>
      </c>
      <c r="M2146" s="80">
        <v>9.2028169999999992E-6</v>
      </c>
      <c r="N2146" s="80">
        <v>2.0385373E-4</v>
      </c>
      <c r="O2146" s="80">
        <v>3.1771920000000001E-5</v>
      </c>
      <c r="P2146" s="80">
        <v>0</v>
      </c>
      <c r="Q2146" s="80">
        <v>4.1039302000000001E-6</v>
      </c>
      <c r="R2146" s="80">
        <v>8.8501432999999999E-7</v>
      </c>
      <c r="S2146" s="80">
        <v>7.1227677999999999E-7</v>
      </c>
      <c r="U2146" s="93">
        <f t="shared" si="381"/>
        <v>1.7838240517241378E-3</v>
      </c>
    </row>
    <row r="2147" spans="1:21">
      <c r="A2147" s="41" t="s">
        <v>33</v>
      </c>
      <c r="B2147" s="94" t="s">
        <v>6557</v>
      </c>
      <c r="C2147" s="74">
        <f t="shared" si="377"/>
        <v>0.29607710233000001</v>
      </c>
      <c r="D2147" s="74">
        <f t="shared" si="378"/>
        <v>2.6550503610000002E-2</v>
      </c>
      <c r="E2147" s="74">
        <f t="shared" si="379"/>
        <v>0.140451777</v>
      </c>
      <c r="F2147" s="74">
        <f t="shared" si="380"/>
        <v>2.3048011720000001E-2</v>
      </c>
      <c r="G2147" s="98">
        <v>0.10602681</v>
      </c>
      <c r="H2147" s="80">
        <v>2.0585127000000002E-2</v>
      </c>
      <c r="I2147" s="80">
        <v>1.559059E-2</v>
      </c>
      <c r="J2147" s="80">
        <v>1.2297845999999999E-2</v>
      </c>
      <c r="K2147" s="80">
        <v>1.2379173E-2</v>
      </c>
      <c r="L2147" s="80">
        <v>2.8418650999999999E-4</v>
      </c>
      <c r="M2147" s="80">
        <v>1.5892981000000001E-3</v>
      </c>
      <c r="N2147" s="80">
        <v>0.10427606</v>
      </c>
      <c r="O2147" s="80">
        <v>2.6119492000000002E-3</v>
      </c>
      <c r="P2147" s="80">
        <v>0</v>
      </c>
      <c r="Q2147" s="80">
        <v>1.4855912000000001E-2</v>
      </c>
      <c r="R2147" s="80">
        <v>6.6120692000000002E-4</v>
      </c>
      <c r="S2147" s="80">
        <v>4.9189435999999996E-3</v>
      </c>
      <c r="U2147" s="93">
        <f t="shared" si="381"/>
        <v>0.91402422413793094</v>
      </c>
    </row>
    <row r="2148" spans="1:21">
      <c r="A2148" s="41" t="s">
        <v>33</v>
      </c>
      <c r="B2148" s="94" t="s">
        <v>6558</v>
      </c>
      <c r="C2148" s="74">
        <f t="shared" si="377"/>
        <v>0.19720266633</v>
      </c>
      <c r="D2148" s="74">
        <f t="shared" si="378"/>
        <v>1.3802644879999999E-2</v>
      </c>
      <c r="E2148" s="74">
        <f t="shared" si="379"/>
        <v>6.9446460000000002E-2</v>
      </c>
      <c r="F2148" s="74">
        <f t="shared" si="380"/>
        <v>3.4968421450000002E-2</v>
      </c>
      <c r="G2148" s="98">
        <v>7.8985139999999995E-2</v>
      </c>
      <c r="H2148" s="80">
        <v>1.7004356000000002E-2</v>
      </c>
      <c r="I2148" s="80">
        <v>1.1667734000000001E-2</v>
      </c>
      <c r="J2148" s="80">
        <v>7.7433056999999996E-3</v>
      </c>
      <c r="K2148" s="80">
        <v>4.8381172000000004E-3</v>
      </c>
      <c r="L2148" s="80">
        <v>1.7388688E-4</v>
      </c>
      <c r="M2148" s="80">
        <v>1.0473351E-3</v>
      </c>
      <c r="N2148" s="80">
        <v>4.0774369999999997E-2</v>
      </c>
      <c r="O2148" s="80">
        <v>2.6420735000000002E-3</v>
      </c>
      <c r="P2148" s="80">
        <v>0</v>
      </c>
      <c r="Q2148" s="80">
        <v>2.6400821000000001E-2</v>
      </c>
      <c r="R2148" s="80">
        <v>7.4357934999999997E-4</v>
      </c>
      <c r="S2148" s="80">
        <v>5.1819476000000003E-3</v>
      </c>
      <c r="U2148" s="93">
        <f t="shared" si="381"/>
        <v>0.6809063793103447</v>
      </c>
    </row>
    <row r="2149" spans="1:21">
      <c r="A2149" s="41" t="s">
        <v>17</v>
      </c>
      <c r="B2149" s="94" t="s">
        <v>6559</v>
      </c>
      <c r="C2149" s="74">
        <f t="shared" si="377"/>
        <v>5.3388477478000002E-4</v>
      </c>
      <c r="D2149" s="74">
        <f t="shared" si="378"/>
        <v>8.8751279899999992E-5</v>
      </c>
      <c r="E2149" s="74">
        <f t="shared" si="379"/>
        <v>2.5278154900000002E-4</v>
      </c>
      <c r="F2149" s="74">
        <f t="shared" si="380"/>
        <v>4.4859605879999998E-5</v>
      </c>
      <c r="G2149" s="98">
        <v>1.4749233999999999E-4</v>
      </c>
      <c r="H2149" s="80">
        <v>2.4543146000000001E-5</v>
      </c>
      <c r="I2149" s="80">
        <v>5.8360503E-5</v>
      </c>
      <c r="J2149" s="80">
        <v>6.2437465999999993E-5</v>
      </c>
      <c r="K2149" s="80">
        <v>1.7307389E-5</v>
      </c>
      <c r="L2149" s="80">
        <v>1.8860296E-6</v>
      </c>
      <c r="M2149" s="80">
        <v>7.1203952999999999E-6</v>
      </c>
      <c r="N2149" s="80">
        <v>1.6987790000000001E-4</v>
      </c>
      <c r="O2149" s="80">
        <v>4.0101424999999997E-5</v>
      </c>
      <c r="P2149" s="80">
        <v>0</v>
      </c>
      <c r="Q2149" s="80">
        <v>3.4471129000000002E-6</v>
      </c>
      <c r="R2149" s="80">
        <v>7.2956237000000005E-7</v>
      </c>
      <c r="S2149" s="80">
        <v>5.8150560999999998E-7</v>
      </c>
      <c r="U2149" s="93">
        <f t="shared" si="381"/>
        <v>1.2714856896551723E-3</v>
      </c>
    </row>
    <row r="2150" spans="1:21">
      <c r="A2150" s="41" t="s">
        <v>17</v>
      </c>
      <c r="B2150" s="94" t="s">
        <v>6560</v>
      </c>
      <c r="C2150" s="74">
        <f t="shared" si="377"/>
        <v>2.7628817173999997E-3</v>
      </c>
      <c r="D2150" s="74">
        <f t="shared" si="378"/>
        <v>4.8319539579999994E-4</v>
      </c>
      <c r="E2150" s="74">
        <f t="shared" si="379"/>
        <v>1.2596350000000001E-3</v>
      </c>
      <c r="F2150" s="74">
        <f t="shared" si="380"/>
        <v>2.0219293160000001E-4</v>
      </c>
      <c r="G2150" s="98">
        <v>8.1785839000000004E-4</v>
      </c>
      <c r="H2150" s="80">
        <v>1.2116320000000001E-4</v>
      </c>
      <c r="I2150" s="80">
        <v>3.5420839000000002E-4</v>
      </c>
      <c r="J2150" s="80">
        <v>3.5753082999999999E-4</v>
      </c>
      <c r="K2150" s="80">
        <v>8.7432430999999998E-5</v>
      </c>
      <c r="L2150" s="80">
        <v>8.7151668000000007E-6</v>
      </c>
      <c r="M2150" s="80">
        <v>2.9516968000000001E-5</v>
      </c>
      <c r="N2150" s="80">
        <v>7.8426340999999998E-4</v>
      </c>
      <c r="O2150" s="80">
        <v>1.8328107E-4</v>
      </c>
      <c r="P2150" s="80">
        <v>0</v>
      </c>
      <c r="Q2150" s="80">
        <v>1.5039582E-5</v>
      </c>
      <c r="R2150" s="80">
        <v>1.2952518999999999E-6</v>
      </c>
      <c r="S2150" s="80">
        <v>2.5770277000000002E-6</v>
      </c>
      <c r="U2150" s="93">
        <f t="shared" si="381"/>
        <v>7.0505033620689656E-3</v>
      </c>
    </row>
    <row r="2151" spans="1:21">
      <c r="A2151" s="41" t="s">
        <v>17</v>
      </c>
      <c r="B2151" s="94" t="s">
        <v>6561</v>
      </c>
      <c r="C2151" s="74">
        <f t="shared" si="377"/>
        <v>1.1047553431E-3</v>
      </c>
      <c r="D2151" s="74">
        <f t="shared" si="378"/>
        <v>1.9893462429999999E-4</v>
      </c>
      <c r="E2151" s="74">
        <f t="shared" si="379"/>
        <v>5.1165137900000001E-4</v>
      </c>
      <c r="F2151" s="74">
        <f t="shared" si="380"/>
        <v>7.3695679799999988E-5</v>
      </c>
      <c r="G2151" s="98">
        <v>3.2047366000000001E-4</v>
      </c>
      <c r="H2151" s="80">
        <v>4.8336529E-5</v>
      </c>
      <c r="I2151" s="80">
        <v>1.4939422E-4</v>
      </c>
      <c r="J2151" s="80">
        <v>1.5039274999999999E-4</v>
      </c>
      <c r="K2151" s="80">
        <v>3.2948918000000002E-5</v>
      </c>
      <c r="L2151" s="80">
        <v>3.0970153000000002E-6</v>
      </c>
      <c r="M2151" s="80">
        <v>1.2495941000000001E-5</v>
      </c>
      <c r="N2151" s="80">
        <v>3.1392063000000001E-4</v>
      </c>
      <c r="O2151" s="80">
        <v>6.5398411999999993E-5</v>
      </c>
      <c r="P2151" s="80">
        <v>0</v>
      </c>
      <c r="Q2151" s="80">
        <v>6.0014232000000001E-6</v>
      </c>
      <c r="R2151" s="80">
        <v>1.2223619999999999E-6</v>
      </c>
      <c r="S2151" s="80">
        <v>1.0734826E-6</v>
      </c>
      <c r="U2151" s="93">
        <f t="shared" si="381"/>
        <v>2.7627039655172413E-3</v>
      </c>
    </row>
    <row r="2152" spans="1:21">
      <c r="A2152" s="41" t="s">
        <v>17</v>
      </c>
      <c r="B2152" s="94" t="s">
        <v>6562</v>
      </c>
      <c r="C2152" s="74">
        <f t="shared" si="377"/>
        <v>4.5267170388000001E-3</v>
      </c>
      <c r="D2152" s="74">
        <f t="shared" si="378"/>
        <v>8.6994749279999996E-4</v>
      </c>
      <c r="E2152" s="74">
        <f t="shared" si="379"/>
        <v>2.0135997300000002E-3</v>
      </c>
      <c r="F2152" s="74">
        <f t="shared" si="380"/>
        <v>1.9138661600000002E-4</v>
      </c>
      <c r="G2152" s="98">
        <v>1.4517832E-3</v>
      </c>
      <c r="H2152" s="80">
        <v>1.8941416000000001E-4</v>
      </c>
      <c r="I2152" s="80">
        <v>7.3222936999999997E-4</v>
      </c>
      <c r="J2152" s="80">
        <v>7.0429184999999997E-4</v>
      </c>
      <c r="K2152" s="80">
        <v>1.1714612E-4</v>
      </c>
      <c r="L2152" s="80">
        <v>7.9031898000000003E-6</v>
      </c>
      <c r="M2152" s="80">
        <v>4.0606333000000001E-5</v>
      </c>
      <c r="N2152" s="80">
        <v>1.0919561999999999E-3</v>
      </c>
      <c r="O2152" s="80">
        <v>1.6604012000000001E-4</v>
      </c>
      <c r="P2152" s="80">
        <v>0</v>
      </c>
      <c r="Q2152" s="80">
        <v>1.9823210000000001E-5</v>
      </c>
      <c r="R2152" s="80">
        <v>1.8610677E-6</v>
      </c>
      <c r="S2152" s="80">
        <v>3.6622183000000002E-6</v>
      </c>
      <c r="U2152" s="93">
        <f t="shared" si="381"/>
        <v>1.2515372413793103E-2</v>
      </c>
    </row>
    <row r="2153" spans="1:21">
      <c r="A2153" s="41" t="s">
        <v>6486</v>
      </c>
      <c r="B2153" s="94" t="s">
        <v>6563</v>
      </c>
      <c r="C2153" s="74">
        <f t="shared" si="377"/>
        <v>1.876712816405E-2</v>
      </c>
      <c r="D2153" s="74">
        <f t="shared" si="378"/>
        <v>2.2433771890000001E-3</v>
      </c>
      <c r="E2153" s="74">
        <f t="shared" si="379"/>
        <v>7.2124896699999998E-3</v>
      </c>
      <c r="F2153" s="74">
        <f t="shared" si="380"/>
        <v>4.0199720505E-4</v>
      </c>
      <c r="G2153" s="98">
        <v>8.9092640999999997E-3</v>
      </c>
      <c r="H2153" s="80">
        <v>8.1333817000000001E-4</v>
      </c>
      <c r="I2153" s="80">
        <v>1.6357380000000001E-3</v>
      </c>
      <c r="J2153" s="80">
        <v>1.7303643E-3</v>
      </c>
      <c r="K2153" s="80">
        <v>3.7824351999999999E-4</v>
      </c>
      <c r="L2153" s="80">
        <v>2.0818268999999999E-5</v>
      </c>
      <c r="M2153" s="80">
        <v>1.139511E-4</v>
      </c>
      <c r="N2153" s="80">
        <v>4.7634134999999999E-3</v>
      </c>
      <c r="O2153" s="80">
        <v>3.2198117999999998E-4</v>
      </c>
      <c r="P2153" s="80">
        <v>0</v>
      </c>
      <c r="Q2153" s="80">
        <v>6.1945540000000001E-5</v>
      </c>
      <c r="R2153" s="80">
        <v>8.2771605000000002E-7</v>
      </c>
      <c r="S2153" s="80">
        <v>1.7242768999999999E-5</v>
      </c>
      <c r="U2153" s="93">
        <f t="shared" si="381"/>
        <v>7.6804000862068955E-2</v>
      </c>
    </row>
    <row r="2154" spans="1:21">
      <c r="A2154" s="41" t="s">
        <v>17</v>
      </c>
      <c r="B2154" s="94" t="s">
        <v>6564</v>
      </c>
      <c r="C2154" s="74">
        <f t="shared" ref="C2154:C2157" si="382">D2154+E2154+F2154+G2154</f>
        <v>8.2914580686500017</v>
      </c>
      <c r="D2154" s="74">
        <f t="shared" ref="D2154:D2157" si="383">J2154+K2154+L2154+M2154</f>
        <v>0.4561332266</v>
      </c>
      <c r="E2154" s="74">
        <f t="shared" ref="E2154:E2157" si="384">H2154+I2154+N2154</f>
        <v>5.6110120000000006</v>
      </c>
      <c r="F2154" s="74">
        <f t="shared" ref="F2154:F2157" si="385">O2154+IF(P2154="x",0,P2154)+IF(Q2154="x",0,Q2154)+IF(R2154="x",0,R2154)+S2154</f>
        <v>1.64748848205</v>
      </c>
      <c r="G2154" s="98">
        <v>0.57682436000000004</v>
      </c>
      <c r="H2154" s="80">
        <v>0.1981687</v>
      </c>
      <c r="I2154" s="80">
        <v>2.0122566000000002</v>
      </c>
      <c r="J2154" s="80">
        <v>0.10521235</v>
      </c>
      <c r="K2154" s="80">
        <v>0.21127973</v>
      </c>
      <c r="L2154" s="80">
        <v>2.9527066E-3</v>
      </c>
      <c r="M2154" s="80">
        <v>0.13668843999999999</v>
      </c>
      <c r="N2154" s="80">
        <v>3.4005866999999999</v>
      </c>
      <c r="O2154" s="80">
        <v>1.6183008999999999</v>
      </c>
      <c r="P2154" s="80">
        <v>0</v>
      </c>
      <c r="Q2154" s="80">
        <v>2.3163274000000001E-2</v>
      </c>
      <c r="R2154" s="80">
        <v>4.3063105000000002E-4</v>
      </c>
      <c r="S2154" s="80">
        <v>5.593677E-3</v>
      </c>
      <c r="U2154" s="93">
        <f t="shared" ref="U2154:U2157" si="386">G2154/0.116</f>
        <v>4.9726237931034483</v>
      </c>
    </row>
    <row r="2155" spans="1:21">
      <c r="A2155" s="41" t="s">
        <v>17</v>
      </c>
      <c r="B2155" s="94" t="s">
        <v>6565</v>
      </c>
      <c r="C2155" s="74">
        <f t="shared" si="382"/>
        <v>8.2212325309200001</v>
      </c>
      <c r="D2155" s="74">
        <f t="shared" si="383"/>
        <v>0.44419860329999994</v>
      </c>
      <c r="E2155" s="74">
        <f t="shared" si="384"/>
        <v>5.5464788600000006</v>
      </c>
      <c r="F2155" s="74">
        <f t="shared" si="385"/>
        <v>1.6590784576199999</v>
      </c>
      <c r="G2155" s="98">
        <v>0.57147661000000005</v>
      </c>
      <c r="H2155" s="80">
        <v>0.19305136000000001</v>
      </c>
      <c r="I2155" s="80">
        <v>2.0110581000000001</v>
      </c>
      <c r="J2155" s="80">
        <v>0.10118942</v>
      </c>
      <c r="K2155" s="80">
        <v>0.20392722999999999</v>
      </c>
      <c r="L2155" s="80">
        <v>2.9267433E-3</v>
      </c>
      <c r="M2155" s="80">
        <v>0.13615521</v>
      </c>
      <c r="N2155" s="80">
        <v>3.3423693999999999</v>
      </c>
      <c r="O2155" s="80">
        <v>1.6175636</v>
      </c>
      <c r="P2155" s="80">
        <v>0</v>
      </c>
      <c r="Q2155" s="80">
        <v>3.5185644000000002E-2</v>
      </c>
      <c r="R2155" s="80">
        <v>5.0018331999999999E-4</v>
      </c>
      <c r="S2155" s="80">
        <v>5.8290303000000003E-3</v>
      </c>
      <c r="U2155" s="93">
        <f t="shared" si="386"/>
        <v>4.9265224999999999</v>
      </c>
    </row>
    <row r="2156" spans="1:21">
      <c r="A2156" s="41" t="s">
        <v>17</v>
      </c>
      <c r="B2156" s="94" t="s">
        <v>6566</v>
      </c>
      <c r="C2156" s="74">
        <f t="shared" si="382"/>
        <v>9.9928856662999994</v>
      </c>
      <c r="D2156" s="74">
        <f t="shared" si="383"/>
        <v>0.560888304</v>
      </c>
      <c r="E2156" s="74">
        <f t="shared" si="384"/>
        <v>6.0055986900000002</v>
      </c>
      <c r="F2156" s="74">
        <f t="shared" si="385"/>
        <v>2.5404599622999995</v>
      </c>
      <c r="G2156" s="98">
        <v>0.88593871000000002</v>
      </c>
      <c r="H2156" s="80">
        <v>0.34197788000000001</v>
      </c>
      <c r="I2156" s="80">
        <v>0.23379321</v>
      </c>
      <c r="J2156" s="80">
        <v>0.15775301999999999</v>
      </c>
      <c r="K2156" s="80">
        <v>0.13331276</v>
      </c>
      <c r="L2156" s="80">
        <v>1.2641374E-2</v>
      </c>
      <c r="M2156" s="80">
        <v>0.25718115000000003</v>
      </c>
      <c r="N2156" s="80">
        <v>5.4298276000000003</v>
      </c>
      <c r="O2156" s="80">
        <v>2.5077379</v>
      </c>
      <c r="P2156" s="80">
        <v>0</v>
      </c>
      <c r="Q2156" s="80">
        <v>2.4359760000000001E-2</v>
      </c>
      <c r="R2156" s="80">
        <v>1.1832216999999999E-3</v>
      </c>
      <c r="S2156" s="80">
        <v>7.1790806000000002E-3</v>
      </c>
      <c r="U2156" s="93">
        <f t="shared" si="386"/>
        <v>7.6374026724137929</v>
      </c>
    </row>
    <row r="2157" spans="1:21">
      <c r="A2157" s="41" t="s">
        <v>17</v>
      </c>
      <c r="B2157" s="94" t="s">
        <v>6567</v>
      </c>
      <c r="C2157" s="74">
        <f t="shared" si="382"/>
        <v>9.6949328502000007</v>
      </c>
      <c r="D2157" s="74">
        <f t="shared" si="383"/>
        <v>0.52878500400000006</v>
      </c>
      <c r="E2157" s="74">
        <f t="shared" si="384"/>
        <v>5.7874783799999996</v>
      </c>
      <c r="F2157" s="74">
        <f t="shared" si="385"/>
        <v>2.5481996962000006</v>
      </c>
      <c r="G2157" s="98">
        <v>0.83046977</v>
      </c>
      <c r="H2157" s="80">
        <v>0.32064293999999999</v>
      </c>
      <c r="I2157" s="80">
        <v>0.22713353999999999</v>
      </c>
      <c r="J2157" s="80">
        <v>0.14956820000000001</v>
      </c>
      <c r="K2157" s="80">
        <v>0.11053689</v>
      </c>
      <c r="L2157" s="80">
        <v>1.2516984E-2</v>
      </c>
      <c r="M2157" s="80">
        <v>0.25616293000000001</v>
      </c>
      <c r="N2157" s="80">
        <v>5.2397019</v>
      </c>
      <c r="O2157" s="80">
        <v>2.5068697000000002</v>
      </c>
      <c r="P2157" s="80">
        <v>0</v>
      </c>
      <c r="Q2157" s="80">
        <v>3.2030756000000001E-2</v>
      </c>
      <c r="R2157" s="80">
        <v>1.5421878E-3</v>
      </c>
      <c r="S2157" s="80">
        <v>7.7570523999999997E-3</v>
      </c>
      <c r="U2157" s="93">
        <f t="shared" si="386"/>
        <v>7.1592221551724133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FEE4C-19A3-C041-A814-F296BEFEA482}">
  <dimension ref="A1:V144"/>
  <sheetViews>
    <sheetView zoomScaleNormal="100" workbookViewId="0">
      <selection activeCell="T53" sqref="T53"/>
    </sheetView>
  </sheetViews>
  <sheetFormatPr baseColWidth="10" defaultColWidth="8.83203125" defaultRowHeight="13"/>
  <cols>
    <col min="1" max="1" width="10.33203125" style="350" bestFit="1" customWidth="1"/>
    <col min="2" max="4" width="8.83203125" style="41"/>
    <col min="5" max="5" width="10.1640625" style="41" bestFit="1" customWidth="1"/>
    <col min="6" max="17" width="8.83203125" style="41"/>
    <col min="18" max="18" width="10.5" style="41" customWidth="1"/>
    <col min="19" max="19" width="10.6640625" style="41" customWidth="1"/>
    <col min="20" max="16384" width="8.83203125" style="41"/>
  </cols>
  <sheetData>
    <row r="1" spans="1:22" ht="14" thickBot="1"/>
    <row r="2" spans="1:22">
      <c r="A2" s="40" t="s">
        <v>13206</v>
      </c>
      <c r="N2" s="351"/>
      <c r="O2" s="336"/>
      <c r="P2" s="336"/>
      <c r="Q2" s="336" t="s">
        <v>13207</v>
      </c>
      <c r="R2" s="336"/>
      <c r="S2" s="336"/>
      <c r="T2" s="336"/>
      <c r="U2" s="336"/>
      <c r="V2" s="337"/>
    </row>
    <row r="3" spans="1:22" ht="14" thickBot="1">
      <c r="A3" s="352" t="s">
        <v>13208</v>
      </c>
      <c r="D3" s="41" t="s">
        <v>13209</v>
      </c>
      <c r="K3" s="339"/>
      <c r="N3" s="353"/>
      <c r="Q3" s="41" t="s">
        <v>13210</v>
      </c>
      <c r="V3" s="338"/>
    </row>
    <row r="4" spans="1:22" ht="14" thickBot="1">
      <c r="A4" s="354" t="s">
        <v>13211</v>
      </c>
      <c r="B4" s="355"/>
      <c r="C4" s="355"/>
      <c r="D4" s="355"/>
      <c r="E4" s="355"/>
      <c r="F4" s="355"/>
      <c r="G4" s="355"/>
      <c r="H4" s="355"/>
      <c r="I4" s="355"/>
      <c r="J4" s="355"/>
      <c r="K4" s="339"/>
      <c r="N4" s="356"/>
      <c r="Q4" s="41" t="s">
        <v>13212</v>
      </c>
      <c r="V4" s="338"/>
    </row>
    <row r="5" spans="1:22">
      <c r="N5" s="357" t="s">
        <v>13213</v>
      </c>
      <c r="V5" s="338"/>
    </row>
    <row r="6" spans="1:22" ht="14" thickBot="1">
      <c r="N6" s="358" t="s">
        <v>13214</v>
      </c>
      <c r="O6" s="339"/>
      <c r="P6" s="339"/>
      <c r="Q6" s="339"/>
      <c r="R6" s="339"/>
      <c r="S6" s="339"/>
      <c r="T6" s="339"/>
      <c r="U6" s="339"/>
      <c r="V6" s="340"/>
    </row>
    <row r="7" spans="1:22">
      <c r="A7" s="350" t="s">
        <v>1428</v>
      </c>
    </row>
    <row r="8" spans="1:22">
      <c r="A8" s="359" t="s">
        <v>1429</v>
      </c>
      <c r="K8" s="360"/>
    </row>
    <row r="9" spans="1:22">
      <c r="A9" s="359" t="s">
        <v>13215</v>
      </c>
    </row>
    <row r="10" spans="1:22">
      <c r="A10" s="359" t="s">
        <v>965</v>
      </c>
    </row>
    <row r="12" spans="1:22">
      <c r="A12" s="350" t="s">
        <v>30</v>
      </c>
    </row>
    <row r="27" spans="1:9">
      <c r="A27" s="350" t="s">
        <v>643</v>
      </c>
      <c r="I27" s="41" t="s">
        <v>644</v>
      </c>
    </row>
    <row r="29" spans="1:9">
      <c r="A29" s="350" t="s">
        <v>26</v>
      </c>
    </row>
    <row r="30" spans="1:9">
      <c r="A30" s="359" t="s">
        <v>1430</v>
      </c>
    </row>
    <row r="31" spans="1:9">
      <c r="A31" s="350" t="s">
        <v>673</v>
      </c>
    </row>
    <row r="32" spans="1:9">
      <c r="A32" s="359" t="s">
        <v>861</v>
      </c>
    </row>
    <row r="33" spans="1:2">
      <c r="A33" s="359" t="s">
        <v>862</v>
      </c>
    </row>
    <row r="34" spans="1:2">
      <c r="A34" s="350" t="s">
        <v>863</v>
      </c>
    </row>
    <row r="35" spans="1:2">
      <c r="A35" s="359" t="s">
        <v>864</v>
      </c>
    </row>
    <row r="36" spans="1:2">
      <c r="A36" s="350" t="s">
        <v>682</v>
      </c>
    </row>
    <row r="38" spans="1:2">
      <c r="A38" s="361" t="s">
        <v>1431</v>
      </c>
    </row>
    <row r="39" spans="1:2">
      <c r="A39" s="361" t="s">
        <v>646</v>
      </c>
    </row>
    <row r="40" spans="1:2">
      <c r="A40" s="362" t="s">
        <v>35</v>
      </c>
    </row>
    <row r="41" spans="1:2">
      <c r="A41" s="362" t="s">
        <v>890</v>
      </c>
    </row>
    <row r="42" spans="1:2">
      <c r="A42" s="362" t="s">
        <v>1432</v>
      </c>
    </row>
    <row r="43" spans="1:2">
      <c r="A43" s="361" t="s">
        <v>645</v>
      </c>
    </row>
    <row r="45" spans="1:2">
      <c r="A45" s="350" t="s">
        <v>647</v>
      </c>
    </row>
    <row r="46" spans="1:2">
      <c r="A46" s="350">
        <v>42552</v>
      </c>
      <c r="B46" s="41" t="s">
        <v>700</v>
      </c>
    </row>
    <row r="47" spans="1:2">
      <c r="A47" s="350">
        <v>42553</v>
      </c>
      <c r="B47" s="41" t="s">
        <v>701</v>
      </c>
    </row>
    <row r="48" spans="1:2">
      <c r="A48" s="350">
        <v>42561</v>
      </c>
      <c r="B48" s="41" t="s">
        <v>715</v>
      </c>
    </row>
    <row r="49" spans="1:5">
      <c r="A49" s="350">
        <v>42563</v>
      </c>
      <c r="B49" s="41" t="s">
        <v>717</v>
      </c>
    </row>
    <row r="50" spans="1:5">
      <c r="A50" s="350">
        <v>42586</v>
      </c>
      <c r="B50" s="41" t="s">
        <v>718</v>
      </c>
      <c r="E50" s="41" t="s">
        <v>719</v>
      </c>
    </row>
    <row r="51" spans="1:5">
      <c r="A51" s="350">
        <v>42603</v>
      </c>
      <c r="B51" s="41" t="s">
        <v>721</v>
      </c>
    </row>
    <row r="52" spans="1:5">
      <c r="A52" s="350">
        <v>42604</v>
      </c>
      <c r="B52" s="41" t="s">
        <v>722</v>
      </c>
    </row>
    <row r="53" spans="1:5">
      <c r="A53" s="350">
        <v>42605</v>
      </c>
      <c r="B53" s="41" t="s">
        <v>725</v>
      </c>
    </row>
    <row r="54" spans="1:5">
      <c r="A54" s="350">
        <v>42905</v>
      </c>
      <c r="B54" s="41" t="s">
        <v>726</v>
      </c>
    </row>
    <row r="55" spans="1:5">
      <c r="B55" s="41" t="s">
        <v>727</v>
      </c>
    </row>
    <row r="56" spans="1:5">
      <c r="A56" s="350">
        <v>42940</v>
      </c>
      <c r="B56" s="41" t="s">
        <v>763</v>
      </c>
    </row>
    <row r="57" spans="1:5">
      <c r="A57" s="350">
        <v>42947</v>
      </c>
      <c r="B57" s="41" t="s">
        <v>764</v>
      </c>
    </row>
    <row r="58" spans="1:5">
      <c r="A58" s="350">
        <v>43080</v>
      </c>
      <c r="B58" s="41" t="s">
        <v>798</v>
      </c>
    </row>
    <row r="59" spans="1:5">
      <c r="A59" s="350">
        <v>43120</v>
      </c>
      <c r="B59" s="41" t="s">
        <v>805</v>
      </c>
    </row>
    <row r="60" spans="1:5">
      <c r="A60" s="350">
        <v>43137</v>
      </c>
      <c r="B60" s="41" t="s">
        <v>806</v>
      </c>
    </row>
    <row r="61" spans="1:5">
      <c r="A61" s="350">
        <v>43169</v>
      </c>
      <c r="B61" s="41" t="s">
        <v>808</v>
      </c>
    </row>
    <row r="62" spans="1:5">
      <c r="A62" s="350">
        <v>43182</v>
      </c>
      <c r="B62" s="41" t="s">
        <v>809</v>
      </c>
    </row>
    <row r="63" spans="1:5">
      <c r="A63" s="350">
        <v>43231</v>
      </c>
      <c r="B63" s="41" t="s">
        <v>812</v>
      </c>
    </row>
    <row r="64" spans="1:5">
      <c r="A64" s="350">
        <v>43311</v>
      </c>
      <c r="B64" s="41" t="s">
        <v>813</v>
      </c>
    </row>
    <row r="65" spans="1:7">
      <c r="A65" s="350">
        <v>43326</v>
      </c>
      <c r="B65" s="41" t="s">
        <v>826</v>
      </c>
    </row>
    <row r="66" spans="1:7">
      <c r="A66" s="350">
        <v>43357</v>
      </c>
      <c r="B66" s="41" t="s">
        <v>827</v>
      </c>
    </row>
    <row r="67" spans="1:7">
      <c r="A67" s="350">
        <v>43374</v>
      </c>
      <c r="B67" s="41" t="s">
        <v>828</v>
      </c>
    </row>
    <row r="68" spans="1:7">
      <c r="A68" s="350">
        <v>43446</v>
      </c>
      <c r="B68" s="41" t="s">
        <v>829</v>
      </c>
    </row>
    <row r="69" spans="1:7">
      <c r="A69" s="350">
        <v>43448</v>
      </c>
      <c r="B69" s="41" t="s">
        <v>830</v>
      </c>
    </row>
    <row r="70" spans="1:7">
      <c r="A70" s="350">
        <v>43556</v>
      </c>
      <c r="B70" s="41" t="s">
        <v>836</v>
      </c>
    </row>
    <row r="71" spans="1:7">
      <c r="A71" s="350">
        <v>43560</v>
      </c>
      <c r="B71" s="41" t="s">
        <v>834</v>
      </c>
    </row>
    <row r="72" spans="1:7">
      <c r="A72" s="350">
        <v>43566</v>
      </c>
      <c r="B72" s="41" t="s">
        <v>835</v>
      </c>
    </row>
    <row r="73" spans="1:7">
      <c r="A73" s="350">
        <v>43599</v>
      </c>
      <c r="B73" s="41" t="s">
        <v>857</v>
      </c>
      <c r="G73" s="41" t="s">
        <v>858</v>
      </c>
    </row>
    <row r="74" spans="1:7">
      <c r="A74" s="350">
        <v>43612</v>
      </c>
      <c r="B74" s="41" t="s">
        <v>856</v>
      </c>
    </row>
    <row r="75" spans="1:7">
      <c r="A75" s="350">
        <v>43631</v>
      </c>
      <c r="B75" s="41" t="s">
        <v>859</v>
      </c>
    </row>
    <row r="76" spans="1:7">
      <c r="A76" s="350">
        <v>43679</v>
      </c>
      <c r="B76" s="41" t="s">
        <v>860</v>
      </c>
    </row>
    <row r="77" spans="1:7">
      <c r="A77" s="350">
        <v>43728</v>
      </c>
      <c r="B77" s="41" t="s">
        <v>879</v>
      </c>
    </row>
    <row r="78" spans="1:7">
      <c r="A78" s="350">
        <v>43729</v>
      </c>
      <c r="B78" s="41" t="s">
        <v>880</v>
      </c>
    </row>
    <row r="79" spans="1:7">
      <c r="A79" s="350">
        <v>43869</v>
      </c>
      <c r="B79" s="41" t="s">
        <v>881</v>
      </c>
    </row>
    <row r="80" spans="1:7">
      <c r="A80" s="350">
        <v>44060</v>
      </c>
      <c r="B80" s="41" t="s">
        <v>884</v>
      </c>
    </row>
    <row r="81" spans="1:10">
      <c r="A81" s="350">
        <v>44081</v>
      </c>
      <c r="B81" s="41" t="s">
        <v>889</v>
      </c>
    </row>
    <row r="82" spans="1:10">
      <c r="A82" s="350">
        <v>44133</v>
      </c>
      <c r="B82" s="41" t="s">
        <v>891</v>
      </c>
      <c r="E82" s="360"/>
    </row>
    <row r="83" spans="1:10">
      <c r="A83" s="350">
        <v>44179</v>
      </c>
      <c r="B83" s="41" t="s">
        <v>896</v>
      </c>
    </row>
    <row r="84" spans="1:10">
      <c r="A84" s="350">
        <v>44195</v>
      </c>
      <c r="B84" s="41" t="s">
        <v>899</v>
      </c>
    </row>
    <row r="85" spans="1:10">
      <c r="A85" s="350">
        <v>44288</v>
      </c>
      <c r="B85" s="41" t="s">
        <v>901</v>
      </c>
    </row>
    <row r="86" spans="1:10">
      <c r="A86" s="350">
        <v>44302</v>
      </c>
      <c r="B86" s="41" t="s">
        <v>902</v>
      </c>
      <c r="I86" s="41" t="s">
        <v>903</v>
      </c>
      <c r="J86" s="41" t="s">
        <v>904</v>
      </c>
    </row>
    <row r="87" spans="1:10">
      <c r="A87" s="350">
        <v>44329</v>
      </c>
      <c r="B87" s="41" t="s">
        <v>905</v>
      </c>
    </row>
    <row r="88" spans="1:10">
      <c r="A88" s="350">
        <v>44441</v>
      </c>
      <c r="B88" s="41" t="s">
        <v>906</v>
      </c>
    </row>
    <row r="89" spans="1:10">
      <c r="A89" s="350">
        <v>44470</v>
      </c>
      <c r="B89" s="41" t="s">
        <v>966</v>
      </c>
    </row>
    <row r="90" spans="1:10">
      <c r="A90" s="350">
        <v>44522</v>
      </c>
      <c r="B90" s="41" t="s">
        <v>1292</v>
      </c>
    </row>
    <row r="91" spans="1:10">
      <c r="A91" s="350">
        <v>44531</v>
      </c>
      <c r="B91" s="41" t="s">
        <v>1338</v>
      </c>
    </row>
    <row r="92" spans="1:10">
      <c r="A92" s="350">
        <v>44562</v>
      </c>
      <c r="B92" s="41" t="s">
        <v>1355</v>
      </c>
      <c r="H92" s="41" t="s">
        <v>1359</v>
      </c>
    </row>
    <row r="93" spans="1:10">
      <c r="A93" s="350">
        <v>44593</v>
      </c>
      <c r="B93" s="41" t="s">
        <v>1366</v>
      </c>
    </row>
    <row r="94" spans="1:10">
      <c r="A94" s="350">
        <v>44599</v>
      </c>
      <c r="B94" s="41" t="s">
        <v>1367</v>
      </c>
    </row>
    <row r="95" spans="1:10">
      <c r="A95" s="350">
        <v>44665</v>
      </c>
      <c r="B95" s="41" t="s">
        <v>1368</v>
      </c>
    </row>
    <row r="96" spans="1:10">
      <c r="A96" s="350">
        <v>44681</v>
      </c>
      <c r="B96" s="41" t="s">
        <v>1369</v>
      </c>
    </row>
    <row r="97" spans="1:5">
      <c r="A97" s="350">
        <v>44763</v>
      </c>
      <c r="B97" s="41" t="s">
        <v>1373</v>
      </c>
    </row>
    <row r="98" spans="1:5">
      <c r="A98" s="350">
        <v>44799</v>
      </c>
      <c r="B98" s="41" t="s">
        <v>1416</v>
      </c>
    </row>
    <row r="99" spans="1:5">
      <c r="A99" s="350">
        <v>44814</v>
      </c>
      <c r="B99" s="41" t="s">
        <v>1418</v>
      </c>
    </row>
    <row r="100" spans="1:5">
      <c r="A100" s="350">
        <v>44840</v>
      </c>
      <c r="B100" s="41" t="s">
        <v>1422</v>
      </c>
    </row>
    <row r="101" spans="1:5">
      <c r="A101" s="350">
        <v>44842</v>
      </c>
      <c r="B101" s="41" t="s">
        <v>1423</v>
      </c>
    </row>
    <row r="102" spans="1:5">
      <c r="A102" s="350">
        <v>44875</v>
      </c>
      <c r="B102" s="41" t="s">
        <v>1444</v>
      </c>
    </row>
    <row r="103" spans="1:5">
      <c r="A103" s="350">
        <v>44880</v>
      </c>
      <c r="B103" s="41" t="s">
        <v>1443</v>
      </c>
    </row>
    <row r="104" spans="1:5">
      <c r="A104" s="350">
        <v>44888</v>
      </c>
      <c r="B104" s="41" t="s">
        <v>1449</v>
      </c>
      <c r="E104" s="41" t="s">
        <v>1450</v>
      </c>
    </row>
    <row r="105" spans="1:5">
      <c r="A105" s="350">
        <v>44896</v>
      </c>
      <c r="B105" s="41" t="s">
        <v>1433</v>
      </c>
    </row>
    <row r="106" spans="1:5">
      <c r="A106" s="350">
        <v>44918</v>
      </c>
      <c r="B106" s="41" t="s">
        <v>13216</v>
      </c>
    </row>
    <row r="107" spans="1:5">
      <c r="A107" s="350">
        <v>44938</v>
      </c>
      <c r="B107" s="41" t="s">
        <v>13217</v>
      </c>
    </row>
    <row r="108" spans="1:5">
      <c r="A108" s="350">
        <v>45108</v>
      </c>
      <c r="B108" s="41" t="s">
        <v>13218</v>
      </c>
    </row>
    <row r="109" spans="1:5">
      <c r="A109" s="350">
        <v>45141</v>
      </c>
      <c r="B109" s="41" t="s">
        <v>13219</v>
      </c>
    </row>
    <row r="110" spans="1:5">
      <c r="A110" s="350">
        <v>45148</v>
      </c>
      <c r="B110" s="41" t="s">
        <v>13220</v>
      </c>
    </row>
    <row r="111" spans="1:5">
      <c r="A111" s="350">
        <v>45181</v>
      </c>
      <c r="B111" s="41" t="s">
        <v>13221</v>
      </c>
    </row>
    <row r="112" spans="1:5">
      <c r="A112" s="350">
        <v>45252</v>
      </c>
      <c r="B112" s="41" t="s">
        <v>13222</v>
      </c>
    </row>
    <row r="113" spans="1:15">
      <c r="A113" s="350">
        <v>45261</v>
      </c>
      <c r="B113" s="41" t="s">
        <v>13223</v>
      </c>
    </row>
    <row r="114" spans="1:15">
      <c r="A114" s="350">
        <v>45276</v>
      </c>
      <c r="B114" s="40" t="s">
        <v>13224</v>
      </c>
    </row>
    <row r="115" spans="1:15">
      <c r="A115" s="350">
        <v>45280</v>
      </c>
      <c r="B115" s="41" t="s">
        <v>13225</v>
      </c>
    </row>
    <row r="116" spans="1:15">
      <c r="A116" s="350">
        <v>45307</v>
      </c>
      <c r="B116" s="41" t="s">
        <v>13226</v>
      </c>
    </row>
    <row r="117" spans="1:15">
      <c r="A117" s="350">
        <v>45326</v>
      </c>
      <c r="B117" s="41" t="s">
        <v>13227</v>
      </c>
      <c r="O117" s="41" t="s">
        <v>13228</v>
      </c>
    </row>
    <row r="118" spans="1:15">
      <c r="A118" s="350">
        <v>45350</v>
      </c>
      <c r="B118" s="41" t="s">
        <v>13229</v>
      </c>
    </row>
    <row r="119" spans="1:15">
      <c r="A119" s="350">
        <v>45361</v>
      </c>
      <c r="B119" s="41" t="s">
        <v>13230</v>
      </c>
    </row>
    <row r="120" spans="1:15">
      <c r="A120" s="350">
        <v>45362</v>
      </c>
      <c r="B120" s="41" t="s">
        <v>13231</v>
      </c>
    </row>
    <row r="121" spans="1:15">
      <c r="A121" s="350">
        <v>45363</v>
      </c>
      <c r="B121" s="41" t="s">
        <v>13232</v>
      </c>
    </row>
    <row r="122" spans="1:15">
      <c r="A122" s="350">
        <v>45365</v>
      </c>
      <c r="B122" s="41" t="s">
        <v>13233</v>
      </c>
    </row>
    <row r="123" spans="1:15">
      <c r="A123" s="350">
        <v>45369</v>
      </c>
      <c r="B123" s="41" t="s">
        <v>13234</v>
      </c>
    </row>
    <row r="124" spans="1:15">
      <c r="A124" s="350">
        <v>45370</v>
      </c>
      <c r="B124" s="41" t="s">
        <v>13235</v>
      </c>
    </row>
    <row r="125" spans="1:15">
      <c r="A125" s="350">
        <v>45376</v>
      </c>
      <c r="B125" s="41" t="s">
        <v>13236</v>
      </c>
    </row>
    <row r="126" spans="1:15">
      <c r="A126" s="350">
        <v>45378</v>
      </c>
      <c r="B126" s="41" t="s">
        <v>13237</v>
      </c>
    </row>
    <row r="127" spans="1:15">
      <c r="A127" s="350">
        <v>45397</v>
      </c>
      <c r="B127" s="41" t="s">
        <v>13238</v>
      </c>
    </row>
    <row r="128" spans="1:15">
      <c r="A128" s="350">
        <v>45398</v>
      </c>
      <c r="B128" s="41" t="s">
        <v>13239</v>
      </c>
    </row>
    <row r="130" spans="1:15">
      <c r="A130" s="350" t="s">
        <v>865</v>
      </c>
      <c r="O130" s="1" t="s">
        <v>671</v>
      </c>
    </row>
    <row r="131" spans="1:15">
      <c r="A131" s="350" t="s">
        <v>672</v>
      </c>
    </row>
    <row r="144" spans="1:15">
      <c r="A144" s="350" t="s">
        <v>866</v>
      </c>
    </row>
  </sheetData>
  <hyperlinks>
    <hyperlink ref="O130" r:id="rId1" xr:uid="{88611A82-8B4B-A544-8081-5778C01D23E8}"/>
    <hyperlink ref="N5" r:id="rId2" xr:uid="{0C12BC28-A69D-474C-AA81-7647413DC010}"/>
  </hyperlinks>
  <pageMargins left="0.75" right="0.75" top="1" bottom="1" header="0.5" footer="0.5"/>
  <pageSetup paperSize="9" orientation="portrait" horizontalDpi="4294967293" verticalDpi="300"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LCA model</vt:lpstr>
      <vt:lpstr>Idemat2024 (simple)</vt:lpstr>
      <vt:lpstr>Idemat2024 (detailed)</vt:lpstr>
      <vt:lpstr>agri-footprint</vt:lpstr>
      <vt:lpstr>World Food LCA</vt:lpstr>
      <vt:lpstr>Explanations</vt:lpstr>
    </vt:vector>
  </TitlesOfParts>
  <Company>Delft University of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Joost Vogtlander</dc:creator>
  <cp:lastModifiedBy>Jeremy Faludi</cp:lastModifiedBy>
  <cp:lastPrinted>2014-11-06T14:36:16Z</cp:lastPrinted>
  <dcterms:created xsi:type="dcterms:W3CDTF">2006-06-12T11:56:38Z</dcterms:created>
  <dcterms:modified xsi:type="dcterms:W3CDTF">2024-05-22T14:41:36Z</dcterms:modified>
</cp:coreProperties>
</file>